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pivotTables/pivotTable12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pivotTables/pivotTable13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4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GitHubRepos\npi\Data\NZ_CE\"/>
    </mc:Choice>
  </mc:AlternateContent>
  <bookViews>
    <workbookView xWindow="15552" yWindow="-12" windowWidth="15600" windowHeight="13740" firstSheet="9" activeTab="9"/>
  </bookViews>
  <sheets>
    <sheet name="Sheet1" sheetId="16" r:id="rId1"/>
    <sheet name="For Python" sheetId="15" r:id="rId2"/>
    <sheet name="PN vs HS (2)" sheetId="14" r:id="rId3"/>
    <sheet name="Leaf lengths" sheetId="3" r:id="rId4"/>
    <sheet name="Stages" sheetId="13" r:id="rId5"/>
    <sheet name="PN vs HS" sheetId="4" r:id="rId6"/>
    <sheet name="FLN" sheetId="8" r:id="rId7"/>
    <sheet name="Haun Stage" sheetId="10" r:id="rId8"/>
    <sheet name="NodeNumber" sheetId="12" r:id="rId9"/>
    <sheet name="Data organized for export" sheetId="17" r:id="rId10"/>
    <sheet name="Disection Data" sheetId="1" r:id="rId11"/>
    <sheet name="TrialDesign" sheetId="2" r:id="rId12"/>
    <sheet name="RNA plate order" sheetId="6" r:id="rId13"/>
    <sheet name="Vernalisation responses" sheetId="7" r:id="rId14"/>
  </sheets>
  <externalReferences>
    <externalReference r:id="rId15"/>
  </externalReferences>
  <definedNames>
    <definedName name="_xlnm._FilterDatabase" localSheetId="10" hidden="1">'Disection Data'!$A$1:$I$3626</definedName>
    <definedName name="_xlnm._FilterDatabase" localSheetId="1" hidden="1">'For Python'!$A$1:$F$2910</definedName>
    <definedName name="_xlnm._FilterDatabase" localSheetId="12" hidden="1">'RNA plate order'!$D$1:$D$674</definedName>
    <definedName name="_xlnm._FilterDatabase" localSheetId="11" hidden="1">TrialDesign!$A$1:$J$1147</definedName>
    <definedName name="_xlnm.Criteria" localSheetId="10">'Disection Data'!#REF!</definedName>
    <definedName name="_xlnm.Criteria" localSheetId="1">'For Python'!#REF!</definedName>
    <definedName name="Exp3SD">TrialDesign!$O$1</definedName>
    <definedName name="Exp4SD">TrialDesign!$O$2</definedName>
  </definedNames>
  <calcPr calcId="152511"/>
  <pivotCaches>
    <pivotCache cacheId="0" r:id="rId16"/>
    <pivotCache cacheId="1" r:id="rId17"/>
    <pivotCache cacheId="2" r:id="rId18"/>
    <pivotCache cacheId="3" r:id="rId19"/>
    <pivotCache cacheId="4" r:id="rId20"/>
    <pivotCache cacheId="6" r:id="rId21"/>
    <pivotCache cacheId="18" r:id="rId2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539" i="17" l="1"/>
  <c r="I4" i="17" l="1"/>
  <c r="J4" i="17"/>
  <c r="I5" i="17"/>
  <c r="J5" i="17"/>
  <c r="I6" i="17"/>
  <c r="J6" i="17"/>
  <c r="I7" i="17"/>
  <c r="J7" i="17"/>
  <c r="I8" i="17"/>
  <c r="J8" i="17"/>
  <c r="I9" i="17"/>
  <c r="J9" i="17"/>
  <c r="I10" i="17"/>
  <c r="J10" i="17"/>
  <c r="I11" i="17"/>
  <c r="J11" i="17"/>
  <c r="I12" i="17"/>
  <c r="J12" i="17"/>
  <c r="I13" i="17"/>
  <c r="J13" i="17"/>
  <c r="I14" i="17"/>
  <c r="J14" i="17"/>
  <c r="I15" i="17"/>
  <c r="J15" i="17"/>
  <c r="I16" i="17"/>
  <c r="J16" i="17"/>
  <c r="I17" i="17"/>
  <c r="J17" i="17"/>
  <c r="I18" i="17"/>
  <c r="J18" i="17"/>
  <c r="I19" i="17"/>
  <c r="J19" i="17"/>
  <c r="I20" i="17"/>
  <c r="J20" i="17"/>
  <c r="I21" i="17"/>
  <c r="J21" i="17"/>
  <c r="I22" i="17"/>
  <c r="J22" i="17"/>
  <c r="I23" i="17"/>
  <c r="J23" i="17"/>
  <c r="I24" i="17"/>
  <c r="J24" i="17"/>
  <c r="I25" i="17"/>
  <c r="J25" i="17"/>
  <c r="I26" i="17"/>
  <c r="J26" i="17"/>
  <c r="I27" i="17"/>
  <c r="J27" i="17"/>
  <c r="I28" i="17"/>
  <c r="J28" i="17"/>
  <c r="I29" i="17"/>
  <c r="J29" i="17"/>
  <c r="I30" i="17"/>
  <c r="J30" i="17"/>
  <c r="I31" i="17"/>
  <c r="J31" i="17"/>
  <c r="I32" i="17"/>
  <c r="J32" i="17"/>
  <c r="I33" i="17"/>
  <c r="J33" i="17"/>
  <c r="I34" i="17"/>
  <c r="J34" i="17"/>
  <c r="I35" i="17"/>
  <c r="J35" i="17"/>
  <c r="I36" i="17"/>
  <c r="J36" i="17"/>
  <c r="I37" i="17"/>
  <c r="J37" i="17"/>
  <c r="I38" i="17"/>
  <c r="J38" i="17"/>
  <c r="I39" i="17"/>
  <c r="J39" i="17"/>
  <c r="I40" i="17"/>
  <c r="J40" i="17"/>
  <c r="I41" i="17"/>
  <c r="J41" i="17"/>
  <c r="I42" i="17"/>
  <c r="J42" i="17"/>
  <c r="I43" i="17"/>
  <c r="J43" i="17"/>
  <c r="I44" i="17"/>
  <c r="J44" i="17"/>
  <c r="I45" i="17"/>
  <c r="J45" i="17"/>
  <c r="I46" i="17"/>
  <c r="J46" i="17"/>
  <c r="I47" i="17"/>
  <c r="J47" i="17"/>
  <c r="I48" i="17"/>
  <c r="J48" i="17"/>
  <c r="I49" i="17"/>
  <c r="J49" i="17"/>
  <c r="I50" i="17"/>
  <c r="J50" i="17"/>
  <c r="I51" i="17"/>
  <c r="J51" i="17"/>
  <c r="I52" i="17"/>
  <c r="J52" i="17"/>
  <c r="I53" i="17"/>
  <c r="J53" i="17"/>
  <c r="I54" i="17"/>
  <c r="J54" i="17"/>
  <c r="I55" i="17"/>
  <c r="J55" i="17"/>
  <c r="I56" i="17"/>
  <c r="J56" i="17"/>
  <c r="I57" i="17"/>
  <c r="J57" i="17"/>
  <c r="I58" i="17"/>
  <c r="J58" i="17"/>
  <c r="I59" i="17"/>
  <c r="J59" i="17"/>
  <c r="I60" i="17"/>
  <c r="J60" i="17"/>
  <c r="I61" i="17"/>
  <c r="J61" i="17"/>
  <c r="I62" i="17"/>
  <c r="J62" i="17"/>
  <c r="I63" i="17"/>
  <c r="J63" i="17"/>
  <c r="I64" i="17"/>
  <c r="J64" i="17"/>
  <c r="I65" i="17"/>
  <c r="J65" i="17"/>
  <c r="I66" i="17"/>
  <c r="J66" i="17"/>
  <c r="I67" i="17"/>
  <c r="J67" i="17"/>
  <c r="I68" i="17"/>
  <c r="J68" i="17"/>
  <c r="I69" i="17"/>
  <c r="J69" i="17"/>
  <c r="I70" i="17"/>
  <c r="J70" i="17"/>
  <c r="I71" i="17"/>
  <c r="J71" i="17"/>
  <c r="I72" i="17"/>
  <c r="J72" i="17"/>
  <c r="I73" i="17"/>
  <c r="J73" i="17"/>
  <c r="I74" i="17"/>
  <c r="J74" i="17"/>
  <c r="I75" i="17"/>
  <c r="J75" i="17"/>
  <c r="I76" i="17"/>
  <c r="J76" i="17"/>
  <c r="I77" i="17"/>
  <c r="J77" i="17"/>
  <c r="I78" i="17"/>
  <c r="J78" i="17"/>
  <c r="I79" i="17"/>
  <c r="J79" i="17"/>
  <c r="I80" i="17"/>
  <c r="J80" i="17"/>
  <c r="I81" i="17"/>
  <c r="J81" i="17"/>
  <c r="I82" i="17"/>
  <c r="J82" i="17"/>
  <c r="I83" i="17"/>
  <c r="J83" i="17"/>
  <c r="I84" i="17"/>
  <c r="J84" i="17"/>
  <c r="I85" i="17"/>
  <c r="J85" i="17"/>
  <c r="I86" i="17"/>
  <c r="J86" i="17"/>
  <c r="I87" i="17"/>
  <c r="J87" i="17"/>
  <c r="I88" i="17"/>
  <c r="J88" i="17"/>
  <c r="I89" i="17"/>
  <c r="J89" i="17"/>
  <c r="I90" i="17"/>
  <c r="J90" i="17"/>
  <c r="I91" i="17"/>
  <c r="J91" i="17"/>
  <c r="I92" i="17"/>
  <c r="J92" i="17"/>
  <c r="I93" i="17"/>
  <c r="J93" i="17"/>
  <c r="I94" i="17"/>
  <c r="J94" i="17"/>
  <c r="I95" i="17"/>
  <c r="J95" i="17"/>
  <c r="I96" i="17"/>
  <c r="J96" i="17"/>
  <c r="I97" i="17"/>
  <c r="J97" i="17"/>
  <c r="I98" i="17"/>
  <c r="J98" i="17"/>
  <c r="I99" i="17"/>
  <c r="J99" i="17"/>
  <c r="I100" i="17"/>
  <c r="J100" i="17"/>
  <c r="I101" i="17"/>
  <c r="J101" i="17"/>
  <c r="I102" i="17"/>
  <c r="J102" i="17"/>
  <c r="I103" i="17"/>
  <c r="J103" i="17"/>
  <c r="I104" i="17"/>
  <c r="J104" i="17"/>
  <c r="I105" i="17"/>
  <c r="J105" i="17"/>
  <c r="I106" i="17"/>
  <c r="J106" i="17"/>
  <c r="I107" i="17"/>
  <c r="J107" i="17"/>
  <c r="I108" i="17"/>
  <c r="J108" i="17"/>
  <c r="I109" i="17"/>
  <c r="J109" i="17"/>
  <c r="I110" i="17"/>
  <c r="J110" i="17"/>
  <c r="I111" i="17"/>
  <c r="J111" i="17"/>
  <c r="I112" i="17"/>
  <c r="J112" i="17"/>
  <c r="I113" i="17"/>
  <c r="J113" i="17"/>
  <c r="I114" i="17"/>
  <c r="J114" i="17"/>
  <c r="I115" i="17"/>
  <c r="J115" i="17"/>
  <c r="I116" i="17"/>
  <c r="J116" i="17"/>
  <c r="I117" i="17"/>
  <c r="J117" i="17"/>
  <c r="I118" i="17"/>
  <c r="J118" i="17"/>
  <c r="I119" i="17"/>
  <c r="J119" i="17"/>
  <c r="I120" i="17"/>
  <c r="J120" i="17"/>
  <c r="I121" i="17"/>
  <c r="J121" i="17"/>
  <c r="I122" i="17"/>
  <c r="J122" i="17"/>
  <c r="I123" i="17"/>
  <c r="J123" i="17"/>
  <c r="I124" i="17"/>
  <c r="J124" i="17"/>
  <c r="I125" i="17"/>
  <c r="J125" i="17"/>
  <c r="I126" i="17"/>
  <c r="J126" i="17"/>
  <c r="I127" i="17"/>
  <c r="J127" i="17"/>
  <c r="I128" i="17"/>
  <c r="J128" i="17"/>
  <c r="I129" i="17"/>
  <c r="J129" i="17"/>
  <c r="I130" i="17"/>
  <c r="J130" i="17"/>
  <c r="I131" i="17"/>
  <c r="J131" i="17"/>
  <c r="I132" i="17"/>
  <c r="J132" i="17"/>
  <c r="I133" i="17"/>
  <c r="J133" i="17"/>
  <c r="I134" i="17"/>
  <c r="J134" i="17"/>
  <c r="I135" i="17"/>
  <c r="J135" i="17"/>
  <c r="I136" i="17"/>
  <c r="J136" i="17"/>
  <c r="I137" i="17"/>
  <c r="J137" i="17"/>
  <c r="I138" i="17"/>
  <c r="J138" i="17"/>
  <c r="I139" i="17"/>
  <c r="J139" i="17"/>
  <c r="I140" i="17"/>
  <c r="J140" i="17"/>
  <c r="I141" i="17"/>
  <c r="J141" i="17"/>
  <c r="I142" i="17"/>
  <c r="J142" i="17"/>
  <c r="I143" i="17"/>
  <c r="J143" i="17"/>
  <c r="I144" i="17"/>
  <c r="J144" i="17"/>
  <c r="I145" i="17"/>
  <c r="J145" i="17"/>
  <c r="I146" i="17"/>
  <c r="J146" i="17"/>
  <c r="I147" i="17"/>
  <c r="J147" i="17"/>
  <c r="I148" i="17"/>
  <c r="J148" i="17"/>
  <c r="I149" i="17"/>
  <c r="J149" i="17"/>
  <c r="I150" i="17"/>
  <c r="J150" i="17"/>
  <c r="I151" i="17"/>
  <c r="J151" i="17"/>
  <c r="I152" i="17"/>
  <c r="J152" i="17"/>
  <c r="I153" i="17"/>
  <c r="J153" i="17"/>
  <c r="I154" i="17"/>
  <c r="J154" i="17"/>
  <c r="I155" i="17"/>
  <c r="J155" i="17"/>
  <c r="I156" i="17"/>
  <c r="J156" i="17"/>
  <c r="I157" i="17"/>
  <c r="J157" i="17"/>
  <c r="I158" i="17"/>
  <c r="J158" i="17"/>
  <c r="I159" i="17"/>
  <c r="J159" i="17"/>
  <c r="I160" i="17"/>
  <c r="J160" i="17"/>
  <c r="I161" i="17"/>
  <c r="J161" i="17"/>
  <c r="I162" i="17"/>
  <c r="J162" i="17"/>
  <c r="I163" i="17"/>
  <c r="J163" i="17"/>
  <c r="I164" i="17"/>
  <c r="J164" i="17"/>
  <c r="I165" i="17"/>
  <c r="J165" i="17"/>
  <c r="I166" i="17"/>
  <c r="J166" i="17"/>
  <c r="I167" i="17"/>
  <c r="J167" i="17"/>
  <c r="I168" i="17"/>
  <c r="J168" i="17"/>
  <c r="I169" i="17"/>
  <c r="J169" i="17"/>
  <c r="I170" i="17"/>
  <c r="J170" i="17"/>
  <c r="I171" i="17"/>
  <c r="J171" i="17"/>
  <c r="I172" i="17"/>
  <c r="J172" i="17"/>
  <c r="I173" i="17"/>
  <c r="J173" i="17"/>
  <c r="I174" i="17"/>
  <c r="J174" i="17"/>
  <c r="I175" i="17"/>
  <c r="J175" i="17"/>
  <c r="I176" i="17"/>
  <c r="J176" i="17"/>
  <c r="I177" i="17"/>
  <c r="J177" i="17"/>
  <c r="I178" i="17"/>
  <c r="J178" i="17"/>
  <c r="I179" i="17"/>
  <c r="J179" i="17"/>
  <c r="I180" i="17"/>
  <c r="J180" i="17"/>
  <c r="I181" i="17"/>
  <c r="J181" i="17"/>
  <c r="I182" i="17"/>
  <c r="J182" i="17"/>
  <c r="I183" i="17"/>
  <c r="J183" i="17"/>
  <c r="I184" i="17"/>
  <c r="J184" i="17"/>
  <c r="I185" i="17"/>
  <c r="J185" i="17"/>
  <c r="I186" i="17"/>
  <c r="J186" i="17"/>
  <c r="I187" i="17"/>
  <c r="J187" i="17"/>
  <c r="I188" i="17"/>
  <c r="J188" i="17"/>
  <c r="I189" i="17"/>
  <c r="J189" i="17"/>
  <c r="I190" i="17"/>
  <c r="J190" i="17"/>
  <c r="I191" i="17"/>
  <c r="J191" i="17"/>
  <c r="I192" i="17"/>
  <c r="J192" i="17"/>
  <c r="I193" i="17"/>
  <c r="J193" i="17"/>
  <c r="I194" i="17"/>
  <c r="J194" i="17"/>
  <c r="I195" i="17"/>
  <c r="J195" i="17"/>
  <c r="I196" i="17"/>
  <c r="J196" i="17"/>
  <c r="I197" i="17"/>
  <c r="J197" i="17"/>
  <c r="I198" i="17"/>
  <c r="J198" i="17"/>
  <c r="I199" i="17"/>
  <c r="J199" i="17"/>
  <c r="I200" i="17"/>
  <c r="J200" i="17"/>
  <c r="I201" i="17"/>
  <c r="J201" i="17"/>
  <c r="I202" i="17"/>
  <c r="J202" i="17"/>
  <c r="I203" i="17"/>
  <c r="J203" i="17"/>
  <c r="I204" i="17"/>
  <c r="J204" i="17"/>
  <c r="I205" i="17"/>
  <c r="J205" i="17"/>
  <c r="I206" i="17"/>
  <c r="J206" i="17"/>
  <c r="I207" i="17"/>
  <c r="J207" i="17"/>
  <c r="I208" i="17"/>
  <c r="J208" i="17"/>
  <c r="I209" i="17"/>
  <c r="J209" i="17"/>
  <c r="I210" i="17"/>
  <c r="J210" i="17"/>
  <c r="I211" i="17"/>
  <c r="J211" i="17"/>
  <c r="I212" i="17"/>
  <c r="J212" i="17"/>
  <c r="I213" i="17"/>
  <c r="J213" i="17"/>
  <c r="I214" i="17"/>
  <c r="J214" i="17"/>
  <c r="I215" i="17"/>
  <c r="J215" i="17"/>
  <c r="I216" i="17"/>
  <c r="J216" i="17"/>
  <c r="I217" i="17"/>
  <c r="J217" i="17"/>
  <c r="I218" i="17"/>
  <c r="J218" i="17"/>
  <c r="I219" i="17"/>
  <c r="J219" i="17"/>
  <c r="I220" i="17"/>
  <c r="J220" i="17"/>
  <c r="I221" i="17"/>
  <c r="J221" i="17"/>
  <c r="I222" i="17"/>
  <c r="J222" i="17"/>
  <c r="I223" i="17"/>
  <c r="J223" i="17"/>
  <c r="I224" i="17"/>
  <c r="J224" i="17"/>
  <c r="I225" i="17"/>
  <c r="J225" i="17"/>
  <c r="I226" i="17"/>
  <c r="J226" i="17"/>
  <c r="I227" i="17"/>
  <c r="J227" i="17"/>
  <c r="I228" i="17"/>
  <c r="J228" i="17"/>
  <c r="I229" i="17"/>
  <c r="J229" i="17"/>
  <c r="I230" i="17"/>
  <c r="J230" i="17"/>
  <c r="I231" i="17"/>
  <c r="J231" i="17"/>
  <c r="I232" i="17"/>
  <c r="J232" i="17"/>
  <c r="I233" i="17"/>
  <c r="J233" i="17"/>
  <c r="I234" i="17"/>
  <c r="J234" i="17"/>
  <c r="I235" i="17"/>
  <c r="J235" i="17"/>
  <c r="I236" i="17"/>
  <c r="J236" i="17"/>
  <c r="I237" i="17"/>
  <c r="J237" i="17"/>
  <c r="I238" i="17"/>
  <c r="J238" i="17"/>
  <c r="I239" i="17"/>
  <c r="J239" i="17"/>
  <c r="I240" i="17"/>
  <c r="J240" i="17"/>
  <c r="I241" i="17"/>
  <c r="J241" i="17"/>
  <c r="I242" i="17"/>
  <c r="J242" i="17"/>
  <c r="I243" i="17"/>
  <c r="J243" i="17"/>
  <c r="I244" i="17"/>
  <c r="J244" i="17"/>
  <c r="I245" i="17"/>
  <c r="J245" i="17"/>
  <c r="I246" i="17"/>
  <c r="J246" i="17"/>
  <c r="I247" i="17"/>
  <c r="J247" i="17"/>
  <c r="I248" i="17"/>
  <c r="J248" i="17"/>
  <c r="I249" i="17"/>
  <c r="J249" i="17"/>
  <c r="I250" i="17"/>
  <c r="J250" i="17"/>
  <c r="I251" i="17"/>
  <c r="J251" i="17"/>
  <c r="I252" i="17"/>
  <c r="J252" i="17"/>
  <c r="I253" i="17"/>
  <c r="J253" i="17"/>
  <c r="I254" i="17"/>
  <c r="J254" i="17"/>
  <c r="I255" i="17"/>
  <c r="J255" i="17"/>
  <c r="I256" i="17"/>
  <c r="J256" i="17"/>
  <c r="I257" i="17"/>
  <c r="J257" i="17"/>
  <c r="I258" i="17"/>
  <c r="J258" i="17"/>
  <c r="I259" i="17"/>
  <c r="J259" i="17"/>
  <c r="I260" i="17"/>
  <c r="J260" i="17"/>
  <c r="I261" i="17"/>
  <c r="J261" i="17"/>
  <c r="I262" i="17"/>
  <c r="J262" i="17"/>
  <c r="I263" i="17"/>
  <c r="J263" i="17"/>
  <c r="I264" i="17"/>
  <c r="J264" i="17"/>
  <c r="I265" i="17"/>
  <c r="J265" i="17"/>
  <c r="I266" i="17"/>
  <c r="J266" i="17"/>
  <c r="I267" i="17"/>
  <c r="J267" i="17"/>
  <c r="I268" i="17"/>
  <c r="J268" i="17"/>
  <c r="I269" i="17"/>
  <c r="J269" i="17"/>
  <c r="I270" i="17"/>
  <c r="J270" i="17"/>
  <c r="I271" i="17"/>
  <c r="J271" i="17"/>
  <c r="I272" i="17"/>
  <c r="J272" i="17"/>
  <c r="I273" i="17"/>
  <c r="J273" i="17"/>
  <c r="I274" i="17"/>
  <c r="J274" i="17"/>
  <c r="I275" i="17"/>
  <c r="J275" i="17"/>
  <c r="I276" i="17"/>
  <c r="J276" i="17"/>
  <c r="I277" i="17"/>
  <c r="J277" i="17"/>
  <c r="I278" i="17"/>
  <c r="J278" i="17"/>
  <c r="I279" i="17"/>
  <c r="J279" i="17"/>
  <c r="I280" i="17"/>
  <c r="J280" i="17"/>
  <c r="I281" i="17"/>
  <c r="J281" i="17"/>
  <c r="I282" i="17"/>
  <c r="J282" i="17"/>
  <c r="I283" i="17"/>
  <c r="J283" i="17"/>
  <c r="I284" i="17"/>
  <c r="J284" i="17"/>
  <c r="I285" i="17"/>
  <c r="J285" i="17"/>
  <c r="I286" i="17"/>
  <c r="J286" i="17"/>
  <c r="I287" i="17"/>
  <c r="J287" i="17"/>
  <c r="I288" i="17"/>
  <c r="J288" i="17"/>
  <c r="I289" i="17"/>
  <c r="J289" i="17"/>
  <c r="I290" i="17"/>
  <c r="J290" i="17"/>
  <c r="I291" i="17"/>
  <c r="J291" i="17"/>
  <c r="I292" i="17"/>
  <c r="J292" i="17"/>
  <c r="I293" i="17"/>
  <c r="J293" i="17"/>
  <c r="I294" i="17"/>
  <c r="J294" i="17"/>
  <c r="I295" i="17"/>
  <c r="J295" i="17"/>
  <c r="I296" i="17"/>
  <c r="J296" i="17"/>
  <c r="I297" i="17"/>
  <c r="J297" i="17"/>
  <c r="I298" i="17"/>
  <c r="J298" i="17"/>
  <c r="I299" i="17"/>
  <c r="J299" i="17"/>
  <c r="I300" i="17"/>
  <c r="J300" i="17"/>
  <c r="I301" i="17"/>
  <c r="J301" i="17"/>
  <c r="I302" i="17"/>
  <c r="J302" i="17"/>
  <c r="I303" i="17"/>
  <c r="J303" i="17"/>
  <c r="I304" i="17"/>
  <c r="J304" i="17"/>
  <c r="I305" i="17"/>
  <c r="J305" i="17"/>
  <c r="I306" i="17"/>
  <c r="J306" i="17"/>
  <c r="I307" i="17"/>
  <c r="J307" i="17"/>
  <c r="I308" i="17"/>
  <c r="J308" i="17"/>
  <c r="I309" i="17"/>
  <c r="J309" i="17"/>
  <c r="I310" i="17"/>
  <c r="J310" i="17"/>
  <c r="I311" i="17"/>
  <c r="J311" i="17"/>
  <c r="I312" i="17"/>
  <c r="J312" i="17"/>
  <c r="I313" i="17"/>
  <c r="J313" i="17"/>
  <c r="I314" i="17"/>
  <c r="J314" i="17"/>
  <c r="I315" i="17"/>
  <c r="J315" i="17"/>
  <c r="I316" i="17"/>
  <c r="J316" i="17"/>
  <c r="I317" i="17"/>
  <c r="J317" i="17"/>
  <c r="I318" i="17"/>
  <c r="J318" i="17"/>
  <c r="I319" i="17"/>
  <c r="J319" i="17"/>
  <c r="I320" i="17"/>
  <c r="J320" i="17"/>
  <c r="I321" i="17"/>
  <c r="J321" i="17"/>
  <c r="I322" i="17"/>
  <c r="J322" i="17"/>
  <c r="I323" i="17"/>
  <c r="J323" i="17"/>
  <c r="I324" i="17"/>
  <c r="J324" i="17"/>
  <c r="I325" i="17"/>
  <c r="J325" i="17"/>
  <c r="I326" i="17"/>
  <c r="J326" i="17"/>
  <c r="I327" i="17"/>
  <c r="J327" i="17"/>
  <c r="I328" i="17"/>
  <c r="J328" i="17"/>
  <c r="I329" i="17"/>
  <c r="J329" i="17"/>
  <c r="I330" i="17"/>
  <c r="J330" i="17"/>
  <c r="I331" i="17"/>
  <c r="J331" i="17"/>
  <c r="I332" i="17"/>
  <c r="J332" i="17"/>
  <c r="I333" i="17"/>
  <c r="J333" i="17"/>
  <c r="I334" i="17"/>
  <c r="J334" i="17"/>
  <c r="I335" i="17"/>
  <c r="J335" i="17"/>
  <c r="I336" i="17"/>
  <c r="J336" i="17"/>
  <c r="I337" i="17"/>
  <c r="J337" i="17"/>
  <c r="I338" i="17"/>
  <c r="J338" i="17"/>
  <c r="I339" i="17"/>
  <c r="J339" i="17"/>
  <c r="I340" i="17"/>
  <c r="J340" i="17"/>
  <c r="I341" i="17"/>
  <c r="J341" i="17"/>
  <c r="I342" i="17"/>
  <c r="J342" i="17"/>
  <c r="I343" i="17"/>
  <c r="J343" i="17"/>
  <c r="I344" i="17"/>
  <c r="J344" i="17"/>
  <c r="I345" i="17"/>
  <c r="J345" i="17"/>
  <c r="I346" i="17"/>
  <c r="J346" i="17"/>
  <c r="I347" i="17"/>
  <c r="J347" i="17"/>
  <c r="I348" i="17"/>
  <c r="J348" i="17"/>
  <c r="I349" i="17"/>
  <c r="J349" i="17"/>
  <c r="I350" i="17"/>
  <c r="J350" i="17"/>
  <c r="I351" i="17"/>
  <c r="J351" i="17"/>
  <c r="I352" i="17"/>
  <c r="J352" i="17"/>
  <c r="I353" i="17"/>
  <c r="J353" i="17"/>
  <c r="I354" i="17"/>
  <c r="J354" i="17"/>
  <c r="I355" i="17"/>
  <c r="J355" i="17"/>
  <c r="I356" i="17"/>
  <c r="J356" i="17"/>
  <c r="I357" i="17"/>
  <c r="J357" i="17"/>
  <c r="I358" i="17"/>
  <c r="J358" i="17"/>
  <c r="I359" i="17"/>
  <c r="J359" i="17"/>
  <c r="I360" i="17"/>
  <c r="J360" i="17"/>
  <c r="I361" i="17"/>
  <c r="J361" i="17"/>
  <c r="I362" i="17"/>
  <c r="J362" i="17"/>
  <c r="I363" i="17"/>
  <c r="J363" i="17"/>
  <c r="I364" i="17"/>
  <c r="J364" i="17"/>
  <c r="I365" i="17"/>
  <c r="J365" i="17"/>
  <c r="I366" i="17"/>
  <c r="J366" i="17"/>
  <c r="I367" i="17"/>
  <c r="J367" i="17"/>
  <c r="I368" i="17"/>
  <c r="J368" i="17"/>
  <c r="I369" i="17"/>
  <c r="J369" i="17"/>
  <c r="I370" i="17"/>
  <c r="J370" i="17"/>
  <c r="I371" i="17"/>
  <c r="J371" i="17"/>
  <c r="I372" i="17"/>
  <c r="J372" i="17"/>
  <c r="I373" i="17"/>
  <c r="J373" i="17"/>
  <c r="I374" i="17"/>
  <c r="J374" i="17"/>
  <c r="I375" i="17"/>
  <c r="J375" i="17"/>
  <c r="I376" i="17"/>
  <c r="J376" i="17"/>
  <c r="I377" i="17"/>
  <c r="J377" i="17"/>
  <c r="I378" i="17"/>
  <c r="J378" i="17"/>
  <c r="I379" i="17"/>
  <c r="J379" i="17"/>
  <c r="I380" i="17"/>
  <c r="J380" i="17"/>
  <c r="I381" i="17"/>
  <c r="J381" i="17"/>
  <c r="I382" i="17"/>
  <c r="J382" i="17"/>
  <c r="I383" i="17"/>
  <c r="J383" i="17"/>
  <c r="I384" i="17"/>
  <c r="J384" i="17"/>
  <c r="I385" i="17"/>
  <c r="J385" i="17"/>
  <c r="I386" i="17"/>
  <c r="J386" i="17"/>
  <c r="I387" i="17"/>
  <c r="J387" i="17"/>
  <c r="I388" i="17"/>
  <c r="J388" i="17"/>
  <c r="I389" i="17"/>
  <c r="J389" i="17"/>
  <c r="I390" i="17"/>
  <c r="J390" i="17"/>
  <c r="I391" i="17"/>
  <c r="J391" i="17"/>
  <c r="I392" i="17"/>
  <c r="J392" i="17"/>
  <c r="I393" i="17"/>
  <c r="J393" i="17"/>
  <c r="I394" i="17"/>
  <c r="J394" i="17"/>
  <c r="I395" i="17"/>
  <c r="J395" i="17"/>
  <c r="I396" i="17"/>
  <c r="J396" i="17"/>
  <c r="I397" i="17"/>
  <c r="J397" i="17"/>
  <c r="I398" i="17"/>
  <c r="J398" i="17"/>
  <c r="I399" i="17"/>
  <c r="J399" i="17"/>
  <c r="I400" i="17"/>
  <c r="J400" i="17"/>
  <c r="I401" i="17"/>
  <c r="J401" i="17"/>
  <c r="I402" i="17"/>
  <c r="J402" i="17"/>
  <c r="I403" i="17"/>
  <c r="J403" i="17"/>
  <c r="I404" i="17"/>
  <c r="J404" i="17"/>
  <c r="I405" i="17"/>
  <c r="J405" i="17"/>
  <c r="I406" i="17"/>
  <c r="J406" i="17"/>
  <c r="I407" i="17"/>
  <c r="J407" i="17"/>
  <c r="I408" i="17"/>
  <c r="J408" i="17"/>
  <c r="I409" i="17"/>
  <c r="J409" i="17"/>
  <c r="I410" i="17"/>
  <c r="J410" i="17"/>
  <c r="I411" i="17"/>
  <c r="J411" i="17"/>
  <c r="I412" i="17"/>
  <c r="J412" i="17"/>
  <c r="I413" i="17"/>
  <c r="J413" i="17"/>
  <c r="I414" i="17"/>
  <c r="J414" i="17"/>
  <c r="I415" i="17"/>
  <c r="J415" i="17"/>
  <c r="I416" i="17"/>
  <c r="J416" i="17"/>
  <c r="I417" i="17"/>
  <c r="J417" i="17"/>
  <c r="I418" i="17"/>
  <c r="J418" i="17"/>
  <c r="I419" i="17"/>
  <c r="J419" i="17"/>
  <c r="I420" i="17"/>
  <c r="J420" i="17"/>
  <c r="I421" i="17"/>
  <c r="J421" i="17"/>
  <c r="I422" i="17"/>
  <c r="J422" i="17"/>
  <c r="I423" i="17"/>
  <c r="J423" i="17"/>
  <c r="I424" i="17"/>
  <c r="J424" i="17"/>
  <c r="I425" i="17"/>
  <c r="J425" i="17"/>
  <c r="I426" i="17"/>
  <c r="J426" i="17"/>
  <c r="I427" i="17"/>
  <c r="J427" i="17"/>
  <c r="I428" i="17"/>
  <c r="J428" i="17"/>
  <c r="I429" i="17"/>
  <c r="J429" i="17"/>
  <c r="I430" i="17"/>
  <c r="J430" i="17"/>
  <c r="I431" i="17"/>
  <c r="J431" i="17"/>
  <c r="I432" i="17"/>
  <c r="J432" i="17"/>
  <c r="I433" i="17"/>
  <c r="J433" i="17"/>
  <c r="I434" i="17"/>
  <c r="J434" i="17"/>
  <c r="I435" i="17"/>
  <c r="J435" i="17"/>
  <c r="I436" i="17"/>
  <c r="J436" i="17"/>
  <c r="I437" i="17"/>
  <c r="J437" i="17"/>
  <c r="I438" i="17"/>
  <c r="J438" i="17"/>
  <c r="I439" i="17"/>
  <c r="J439" i="17"/>
  <c r="I440" i="17"/>
  <c r="J440" i="17"/>
  <c r="I441" i="17"/>
  <c r="J441" i="17"/>
  <c r="I442" i="17"/>
  <c r="J442" i="17"/>
  <c r="I443" i="17"/>
  <c r="J443" i="17"/>
  <c r="I444" i="17"/>
  <c r="J444" i="17"/>
  <c r="I445" i="17"/>
  <c r="J445" i="17"/>
  <c r="I446" i="17"/>
  <c r="J446" i="17"/>
  <c r="I447" i="17"/>
  <c r="J447" i="17"/>
  <c r="I448" i="17"/>
  <c r="J448" i="17"/>
  <c r="I449" i="17"/>
  <c r="J449" i="17"/>
  <c r="I450" i="17"/>
  <c r="J450" i="17"/>
  <c r="I451" i="17"/>
  <c r="J451" i="17"/>
  <c r="I452" i="17"/>
  <c r="J452" i="17"/>
  <c r="I453" i="17"/>
  <c r="J453" i="17"/>
  <c r="I454" i="17"/>
  <c r="J454" i="17"/>
  <c r="I455" i="17"/>
  <c r="J455" i="17"/>
  <c r="I456" i="17"/>
  <c r="J456" i="17"/>
  <c r="I457" i="17"/>
  <c r="J457" i="17"/>
  <c r="I458" i="17"/>
  <c r="J458" i="17"/>
  <c r="I459" i="17"/>
  <c r="J459" i="17"/>
  <c r="I460" i="17"/>
  <c r="J460" i="17"/>
  <c r="I461" i="17"/>
  <c r="J461" i="17"/>
  <c r="I462" i="17"/>
  <c r="J462" i="17"/>
  <c r="I463" i="17"/>
  <c r="J463" i="17"/>
  <c r="I464" i="17"/>
  <c r="J464" i="17"/>
  <c r="I465" i="17"/>
  <c r="J465" i="17"/>
  <c r="I466" i="17"/>
  <c r="J466" i="17"/>
  <c r="I467" i="17"/>
  <c r="J467" i="17"/>
  <c r="I468" i="17"/>
  <c r="J468" i="17"/>
  <c r="I469" i="17"/>
  <c r="J469" i="17"/>
  <c r="I470" i="17"/>
  <c r="J470" i="17"/>
  <c r="I471" i="17"/>
  <c r="J471" i="17"/>
  <c r="I472" i="17"/>
  <c r="J472" i="17"/>
  <c r="I473" i="17"/>
  <c r="J473" i="17"/>
  <c r="I474" i="17"/>
  <c r="J474" i="17"/>
  <c r="I475" i="17"/>
  <c r="J475" i="17"/>
  <c r="I476" i="17"/>
  <c r="J476" i="17"/>
  <c r="I477" i="17"/>
  <c r="J477" i="17"/>
  <c r="I478" i="17"/>
  <c r="J478" i="17"/>
  <c r="I479" i="17"/>
  <c r="J479" i="17"/>
  <c r="I480" i="17"/>
  <c r="J480" i="17"/>
  <c r="I481" i="17"/>
  <c r="J481" i="17"/>
  <c r="I482" i="17"/>
  <c r="J482" i="17"/>
  <c r="I483" i="17"/>
  <c r="J483" i="17"/>
  <c r="I484" i="17"/>
  <c r="J484" i="17"/>
  <c r="I485" i="17"/>
  <c r="J485" i="17"/>
  <c r="I486" i="17"/>
  <c r="J486" i="17"/>
  <c r="I487" i="17"/>
  <c r="J487" i="17"/>
  <c r="I488" i="17"/>
  <c r="J488" i="17"/>
  <c r="I489" i="17"/>
  <c r="J489" i="17"/>
  <c r="I490" i="17"/>
  <c r="J490" i="17"/>
  <c r="I491" i="17"/>
  <c r="J491" i="17"/>
  <c r="I492" i="17"/>
  <c r="J492" i="17"/>
  <c r="I493" i="17"/>
  <c r="J493" i="17"/>
  <c r="I494" i="17"/>
  <c r="J494" i="17"/>
  <c r="I495" i="17"/>
  <c r="J495" i="17"/>
  <c r="I496" i="17"/>
  <c r="J496" i="17"/>
  <c r="I497" i="17"/>
  <c r="J497" i="17"/>
  <c r="I498" i="17"/>
  <c r="J498" i="17"/>
  <c r="I499" i="17"/>
  <c r="J499" i="17"/>
  <c r="I500" i="17"/>
  <c r="J500" i="17"/>
  <c r="I501" i="17"/>
  <c r="J501" i="17"/>
  <c r="I502" i="17"/>
  <c r="J502" i="17"/>
  <c r="I503" i="17"/>
  <c r="J503" i="17"/>
  <c r="I504" i="17"/>
  <c r="J504" i="17"/>
  <c r="I505" i="17"/>
  <c r="J505" i="17"/>
  <c r="I506" i="17"/>
  <c r="J506" i="17"/>
  <c r="I507" i="17"/>
  <c r="J507" i="17"/>
  <c r="I508" i="17"/>
  <c r="J508" i="17"/>
  <c r="I509" i="17"/>
  <c r="J509" i="17"/>
  <c r="I510" i="17"/>
  <c r="J510" i="17"/>
  <c r="I511" i="17"/>
  <c r="J511" i="17"/>
  <c r="I512" i="17"/>
  <c r="J512" i="17"/>
  <c r="I513" i="17"/>
  <c r="J513" i="17"/>
  <c r="I514" i="17"/>
  <c r="J514" i="17"/>
  <c r="I515" i="17"/>
  <c r="J515" i="17"/>
  <c r="I516" i="17"/>
  <c r="J516" i="17"/>
  <c r="I517" i="17"/>
  <c r="J517" i="17"/>
  <c r="I518" i="17"/>
  <c r="J518" i="17"/>
  <c r="I519" i="17"/>
  <c r="J519" i="17"/>
  <c r="I520" i="17"/>
  <c r="J520" i="17"/>
  <c r="I521" i="17"/>
  <c r="J521" i="17"/>
  <c r="I522" i="17"/>
  <c r="J522" i="17"/>
  <c r="I523" i="17"/>
  <c r="J523" i="17"/>
  <c r="I524" i="17"/>
  <c r="J524" i="17"/>
  <c r="I525" i="17"/>
  <c r="J525" i="17"/>
  <c r="I526" i="17"/>
  <c r="J526" i="17"/>
  <c r="I527" i="17"/>
  <c r="J527" i="17"/>
  <c r="I528" i="17"/>
  <c r="J528" i="17"/>
  <c r="I529" i="17"/>
  <c r="J529" i="17"/>
  <c r="I530" i="17"/>
  <c r="J530" i="17"/>
  <c r="I531" i="17"/>
  <c r="J531" i="17"/>
  <c r="I532" i="17"/>
  <c r="J532" i="17"/>
  <c r="I533" i="17"/>
  <c r="J533" i="17"/>
  <c r="I534" i="17"/>
  <c r="J534" i="17"/>
  <c r="I535" i="17"/>
  <c r="J535" i="17"/>
  <c r="I536" i="17"/>
  <c r="J536" i="17"/>
  <c r="I537" i="17"/>
  <c r="J537" i="17"/>
  <c r="I538" i="17"/>
  <c r="J538" i="17"/>
  <c r="J539" i="17"/>
  <c r="I540" i="17"/>
  <c r="J540" i="17"/>
  <c r="I541" i="17"/>
  <c r="J541" i="17"/>
  <c r="I542" i="17"/>
  <c r="J542" i="17"/>
  <c r="I543" i="17"/>
  <c r="J543" i="17"/>
  <c r="I544" i="17"/>
  <c r="J544" i="17"/>
  <c r="I545" i="17"/>
  <c r="J545" i="17"/>
  <c r="I546" i="17"/>
  <c r="J546" i="17"/>
  <c r="I547" i="17"/>
  <c r="J547" i="17"/>
  <c r="I548" i="17"/>
  <c r="J548" i="17"/>
  <c r="I549" i="17"/>
  <c r="J549" i="17"/>
  <c r="I550" i="17"/>
  <c r="J550" i="17"/>
  <c r="I551" i="17"/>
  <c r="J551" i="17"/>
  <c r="I552" i="17"/>
  <c r="J552" i="17"/>
  <c r="I553" i="17"/>
  <c r="J553" i="17"/>
  <c r="I554" i="17"/>
  <c r="J554" i="17"/>
  <c r="I555" i="17"/>
  <c r="J555" i="17"/>
  <c r="I556" i="17"/>
  <c r="J556" i="17"/>
  <c r="I557" i="17"/>
  <c r="J557" i="17"/>
  <c r="I558" i="17"/>
  <c r="J558" i="17"/>
  <c r="I559" i="17"/>
  <c r="J559" i="17"/>
  <c r="I560" i="17"/>
  <c r="J560" i="17"/>
  <c r="I561" i="17"/>
  <c r="J561" i="17"/>
  <c r="I562" i="17"/>
  <c r="J562" i="17"/>
  <c r="I563" i="17"/>
  <c r="J563" i="17"/>
  <c r="I564" i="17"/>
  <c r="J564" i="17"/>
  <c r="I565" i="17"/>
  <c r="J565" i="17"/>
  <c r="I566" i="17"/>
  <c r="J566" i="17"/>
  <c r="I567" i="17"/>
  <c r="J567" i="17"/>
  <c r="I568" i="17"/>
  <c r="J568" i="17"/>
  <c r="I569" i="17"/>
  <c r="J569" i="17"/>
  <c r="I570" i="17"/>
  <c r="J570" i="17"/>
  <c r="I571" i="17"/>
  <c r="J571" i="17"/>
  <c r="I572" i="17"/>
  <c r="J572" i="17"/>
  <c r="I573" i="17"/>
  <c r="J573" i="17"/>
  <c r="I574" i="17"/>
  <c r="J574" i="17"/>
  <c r="I575" i="17"/>
  <c r="J575" i="17"/>
  <c r="I576" i="17"/>
  <c r="J576" i="17"/>
  <c r="I577" i="17"/>
  <c r="J577" i="17"/>
  <c r="I578" i="17"/>
  <c r="J578" i="17"/>
  <c r="I579" i="17"/>
  <c r="J579" i="17"/>
  <c r="I580" i="17"/>
  <c r="J580" i="17"/>
  <c r="I581" i="17"/>
  <c r="J581" i="17"/>
  <c r="I582" i="17"/>
  <c r="J582" i="17"/>
  <c r="I583" i="17"/>
  <c r="J583" i="17"/>
  <c r="I584" i="17"/>
  <c r="J584" i="17"/>
  <c r="I585" i="17"/>
  <c r="J585" i="17"/>
  <c r="I586" i="17"/>
  <c r="J586" i="17"/>
  <c r="I587" i="17"/>
  <c r="J587" i="17"/>
  <c r="I588" i="17"/>
  <c r="J588" i="17"/>
  <c r="I589" i="17"/>
  <c r="J589" i="17"/>
  <c r="I590" i="17"/>
  <c r="J590" i="17"/>
  <c r="I591" i="17"/>
  <c r="J591" i="17"/>
  <c r="I592" i="17"/>
  <c r="J592" i="17"/>
  <c r="I593" i="17"/>
  <c r="J593" i="17"/>
  <c r="I594" i="17"/>
  <c r="J594" i="17"/>
  <c r="I595" i="17"/>
  <c r="J595" i="17"/>
  <c r="I596" i="17"/>
  <c r="J596" i="17"/>
  <c r="I597" i="17"/>
  <c r="J597" i="17"/>
  <c r="I598" i="17"/>
  <c r="J598" i="17"/>
  <c r="I599" i="17"/>
  <c r="J599" i="17"/>
  <c r="I600" i="17"/>
  <c r="J600" i="17"/>
  <c r="I601" i="17"/>
  <c r="J601" i="17"/>
  <c r="I602" i="17"/>
  <c r="J602" i="17"/>
  <c r="I603" i="17"/>
  <c r="J603" i="17"/>
  <c r="I604" i="17"/>
  <c r="J604" i="17"/>
  <c r="I605" i="17"/>
  <c r="J605" i="17"/>
  <c r="I606" i="17"/>
  <c r="J606" i="17"/>
  <c r="I607" i="17"/>
  <c r="J607" i="17"/>
  <c r="I608" i="17"/>
  <c r="J608" i="17"/>
  <c r="I609" i="17"/>
  <c r="J609" i="17"/>
  <c r="I610" i="17"/>
  <c r="J610" i="17"/>
  <c r="I611" i="17"/>
  <c r="J611" i="17"/>
  <c r="I612" i="17"/>
  <c r="J612" i="17"/>
  <c r="I613" i="17"/>
  <c r="J613" i="17"/>
  <c r="I614" i="17"/>
  <c r="J614" i="17"/>
  <c r="I615" i="17"/>
  <c r="J615" i="17"/>
  <c r="I616" i="17"/>
  <c r="J616" i="17"/>
  <c r="I617" i="17"/>
  <c r="J617" i="17"/>
  <c r="I618" i="17"/>
  <c r="J618" i="17"/>
  <c r="I619" i="17"/>
  <c r="J619" i="17"/>
  <c r="I620" i="17"/>
  <c r="J620" i="17"/>
  <c r="I621" i="17"/>
  <c r="J621" i="17"/>
  <c r="I622" i="17"/>
  <c r="J622" i="17"/>
  <c r="I623" i="17"/>
  <c r="J623" i="17"/>
  <c r="I624" i="17"/>
  <c r="J624" i="17"/>
  <c r="I625" i="17"/>
  <c r="J625" i="17"/>
  <c r="I626" i="17"/>
  <c r="J626" i="17"/>
  <c r="I627" i="17"/>
  <c r="J627" i="17"/>
  <c r="I628" i="17"/>
  <c r="J628" i="17"/>
  <c r="I629" i="17"/>
  <c r="J629" i="17"/>
  <c r="I630" i="17"/>
  <c r="J630" i="17"/>
  <c r="I631" i="17"/>
  <c r="J631" i="17"/>
  <c r="I632" i="17"/>
  <c r="J632" i="17"/>
  <c r="I633" i="17"/>
  <c r="J633" i="17"/>
  <c r="I634" i="17"/>
  <c r="J634" i="17"/>
  <c r="I635" i="17"/>
  <c r="J635" i="17"/>
  <c r="I636" i="17"/>
  <c r="J636" i="17"/>
  <c r="I637" i="17"/>
  <c r="J637" i="17"/>
  <c r="I638" i="17"/>
  <c r="J638" i="17"/>
  <c r="I639" i="17"/>
  <c r="J639" i="17"/>
  <c r="I640" i="17"/>
  <c r="J640" i="17"/>
  <c r="I641" i="17"/>
  <c r="J641" i="17"/>
  <c r="I642" i="17"/>
  <c r="J642" i="17"/>
  <c r="I643" i="17"/>
  <c r="J643" i="17"/>
  <c r="I644" i="17"/>
  <c r="J644" i="17"/>
  <c r="I645" i="17"/>
  <c r="J645" i="17"/>
  <c r="I646" i="17"/>
  <c r="J646" i="17"/>
  <c r="I647" i="17"/>
  <c r="J647" i="17"/>
  <c r="I648" i="17"/>
  <c r="J648" i="17"/>
  <c r="I649" i="17"/>
  <c r="J649" i="17"/>
  <c r="I650" i="17"/>
  <c r="J650" i="17"/>
  <c r="I651" i="17"/>
  <c r="J651" i="17"/>
  <c r="I652" i="17"/>
  <c r="J652" i="17"/>
  <c r="I653" i="17"/>
  <c r="J653" i="17"/>
  <c r="I654" i="17"/>
  <c r="J654" i="17"/>
  <c r="I655" i="17"/>
  <c r="J655" i="17"/>
  <c r="I656" i="17"/>
  <c r="J656" i="17"/>
  <c r="I657" i="17"/>
  <c r="J657" i="17"/>
  <c r="I658" i="17"/>
  <c r="J658" i="17"/>
  <c r="I659" i="17"/>
  <c r="J659" i="17"/>
  <c r="I660" i="17"/>
  <c r="J660" i="17"/>
  <c r="I661" i="17"/>
  <c r="J661" i="17"/>
  <c r="I662" i="17"/>
  <c r="J662" i="17"/>
  <c r="I663" i="17"/>
  <c r="J663" i="17"/>
  <c r="I664" i="17"/>
  <c r="J664" i="17"/>
  <c r="I665" i="17"/>
  <c r="J665" i="17"/>
  <c r="I666" i="17"/>
  <c r="J666" i="17"/>
  <c r="I667" i="17"/>
  <c r="J667" i="17"/>
  <c r="I668" i="17"/>
  <c r="J668" i="17"/>
  <c r="I669" i="17"/>
  <c r="J669" i="17"/>
  <c r="I670" i="17"/>
  <c r="J670" i="17"/>
  <c r="I671" i="17"/>
  <c r="J671" i="17"/>
  <c r="I672" i="17"/>
  <c r="J672" i="17"/>
  <c r="I673" i="17"/>
  <c r="J673" i="17"/>
  <c r="I674" i="17"/>
  <c r="J674" i="17"/>
  <c r="I675" i="17"/>
  <c r="J675" i="17"/>
  <c r="I676" i="17"/>
  <c r="J676" i="17"/>
  <c r="I677" i="17"/>
  <c r="J677" i="17"/>
  <c r="I678" i="17"/>
  <c r="J678" i="17"/>
  <c r="I679" i="17"/>
  <c r="J679" i="17"/>
  <c r="I680" i="17"/>
  <c r="J680" i="17"/>
  <c r="I681" i="17"/>
  <c r="J681" i="17"/>
  <c r="I682" i="17"/>
  <c r="J682" i="17"/>
  <c r="I683" i="17"/>
  <c r="J683" i="17"/>
  <c r="I684" i="17"/>
  <c r="J684" i="17"/>
  <c r="I685" i="17"/>
  <c r="J685" i="17"/>
  <c r="I686" i="17"/>
  <c r="J686" i="17"/>
  <c r="I687" i="17"/>
  <c r="J687" i="17"/>
  <c r="I688" i="17"/>
  <c r="J688" i="17"/>
  <c r="I689" i="17"/>
  <c r="J689" i="17"/>
  <c r="I690" i="17"/>
  <c r="J690" i="17"/>
  <c r="I691" i="17"/>
  <c r="J691" i="17"/>
  <c r="I692" i="17"/>
  <c r="J692" i="17"/>
  <c r="I693" i="17"/>
  <c r="J693" i="17"/>
  <c r="I694" i="17"/>
  <c r="J694" i="17"/>
  <c r="I695" i="17"/>
  <c r="J695" i="17"/>
  <c r="I696" i="17"/>
  <c r="J696" i="17"/>
  <c r="I697" i="17"/>
  <c r="J697" i="17"/>
  <c r="I698" i="17"/>
  <c r="J698" i="17"/>
  <c r="I699" i="17"/>
  <c r="J699" i="17"/>
  <c r="I700" i="17"/>
  <c r="J700" i="17"/>
  <c r="I701" i="17"/>
  <c r="J701" i="17"/>
  <c r="I702" i="17"/>
  <c r="J702" i="17"/>
  <c r="I703" i="17"/>
  <c r="J703" i="17"/>
  <c r="I704" i="17"/>
  <c r="J704" i="17"/>
  <c r="I705" i="17"/>
  <c r="J705" i="17"/>
  <c r="I706" i="17"/>
  <c r="J706" i="17"/>
  <c r="I707" i="17"/>
  <c r="J707" i="17"/>
  <c r="I708" i="17"/>
  <c r="J708" i="17"/>
  <c r="I709" i="17"/>
  <c r="J709" i="17"/>
  <c r="I710" i="17"/>
  <c r="J710" i="17"/>
  <c r="I711" i="17"/>
  <c r="J711" i="17"/>
  <c r="I712" i="17"/>
  <c r="J712" i="17"/>
  <c r="I713" i="17"/>
  <c r="J713" i="17"/>
  <c r="I714" i="17"/>
  <c r="J714" i="17"/>
  <c r="I715" i="17"/>
  <c r="J715" i="17"/>
  <c r="I716" i="17"/>
  <c r="J716" i="17"/>
  <c r="I717" i="17"/>
  <c r="J717" i="17"/>
  <c r="I718" i="17"/>
  <c r="J718" i="17"/>
  <c r="I719" i="17"/>
  <c r="J719" i="17"/>
  <c r="I720" i="17"/>
  <c r="J720" i="17"/>
  <c r="I721" i="17"/>
  <c r="J721" i="17"/>
  <c r="I722" i="17"/>
  <c r="J722" i="17"/>
  <c r="I723" i="17"/>
  <c r="J723" i="17"/>
  <c r="I724" i="17"/>
  <c r="J724" i="17"/>
  <c r="I725" i="17"/>
  <c r="J725" i="17"/>
  <c r="I726" i="17"/>
  <c r="J726" i="17"/>
  <c r="I727" i="17"/>
  <c r="J727" i="17"/>
  <c r="I728" i="17"/>
  <c r="J728" i="17"/>
  <c r="I729" i="17"/>
  <c r="J729" i="17"/>
  <c r="I730" i="17"/>
  <c r="J730" i="17"/>
  <c r="I731" i="17"/>
  <c r="J731" i="17"/>
  <c r="I732" i="17"/>
  <c r="J732" i="17"/>
  <c r="I733" i="17"/>
  <c r="J733" i="17"/>
  <c r="I734" i="17"/>
  <c r="J734" i="17"/>
  <c r="I735" i="17"/>
  <c r="J735" i="17"/>
  <c r="I736" i="17"/>
  <c r="J736" i="17"/>
  <c r="I737" i="17"/>
  <c r="J737" i="17"/>
  <c r="I738" i="17"/>
  <c r="J738" i="17"/>
  <c r="I739" i="17"/>
  <c r="J739" i="17"/>
  <c r="I740" i="17"/>
  <c r="J740" i="17"/>
  <c r="I741" i="17"/>
  <c r="J741" i="17"/>
  <c r="I742" i="17"/>
  <c r="J742" i="17"/>
  <c r="I743" i="17"/>
  <c r="J743" i="17"/>
  <c r="I744" i="17"/>
  <c r="J744" i="17"/>
  <c r="I745" i="17"/>
  <c r="J745" i="17"/>
  <c r="I746" i="17"/>
  <c r="J746" i="17"/>
  <c r="I747" i="17"/>
  <c r="J747" i="17"/>
  <c r="I748" i="17"/>
  <c r="J748" i="17"/>
  <c r="I749" i="17"/>
  <c r="J749" i="17"/>
  <c r="I750" i="17"/>
  <c r="J750" i="17"/>
  <c r="I751" i="17"/>
  <c r="J751" i="17"/>
  <c r="I752" i="17"/>
  <c r="J752" i="17"/>
  <c r="I753" i="17"/>
  <c r="J753" i="17"/>
  <c r="I754" i="17"/>
  <c r="J754" i="17"/>
  <c r="I755" i="17"/>
  <c r="J755" i="17"/>
  <c r="I756" i="17"/>
  <c r="J756" i="17"/>
  <c r="I757" i="17"/>
  <c r="J757" i="17"/>
  <c r="I758" i="17"/>
  <c r="J758" i="17"/>
  <c r="I759" i="17"/>
  <c r="J759" i="17"/>
  <c r="I760" i="17"/>
  <c r="J760" i="17"/>
  <c r="I761" i="17"/>
  <c r="J761" i="17"/>
  <c r="I762" i="17"/>
  <c r="J762" i="17"/>
  <c r="I763" i="17"/>
  <c r="J763" i="17"/>
  <c r="I764" i="17"/>
  <c r="J764" i="17"/>
  <c r="I765" i="17"/>
  <c r="J765" i="17"/>
  <c r="I766" i="17"/>
  <c r="J766" i="17"/>
  <c r="I767" i="17"/>
  <c r="J767" i="17"/>
  <c r="I768" i="17"/>
  <c r="J768" i="17"/>
  <c r="I769" i="17"/>
  <c r="J769" i="17"/>
  <c r="I770" i="17"/>
  <c r="J770" i="17"/>
  <c r="I771" i="17"/>
  <c r="J771" i="17"/>
  <c r="I772" i="17"/>
  <c r="J772" i="17"/>
  <c r="I773" i="17"/>
  <c r="J773" i="17"/>
  <c r="I774" i="17"/>
  <c r="J774" i="17"/>
  <c r="I775" i="17"/>
  <c r="J775" i="17"/>
  <c r="I776" i="17"/>
  <c r="J776" i="17"/>
  <c r="I777" i="17"/>
  <c r="J777" i="17"/>
  <c r="I778" i="17"/>
  <c r="J778" i="17"/>
  <c r="I779" i="17"/>
  <c r="J779" i="17"/>
  <c r="I780" i="17"/>
  <c r="J780" i="17"/>
  <c r="I781" i="17"/>
  <c r="J781" i="17"/>
  <c r="I782" i="17"/>
  <c r="J782" i="17"/>
  <c r="I783" i="17"/>
  <c r="J783" i="17"/>
  <c r="I784" i="17"/>
  <c r="J784" i="17"/>
  <c r="I785" i="17"/>
  <c r="J785" i="17"/>
  <c r="I786" i="17"/>
  <c r="J786" i="17"/>
  <c r="I787" i="17"/>
  <c r="J787" i="17"/>
  <c r="I788" i="17"/>
  <c r="J788" i="17"/>
  <c r="I789" i="17"/>
  <c r="J789" i="17"/>
  <c r="I790" i="17"/>
  <c r="J790" i="17"/>
  <c r="I791" i="17"/>
  <c r="J791" i="17"/>
  <c r="I792" i="17"/>
  <c r="J792" i="17"/>
  <c r="I793" i="17"/>
  <c r="J793" i="17"/>
  <c r="I794" i="17"/>
  <c r="J794" i="17"/>
  <c r="I795" i="17"/>
  <c r="J795" i="17"/>
  <c r="I796" i="17"/>
  <c r="J796" i="17"/>
  <c r="I797" i="17"/>
  <c r="J797" i="17"/>
  <c r="I798" i="17"/>
  <c r="J798" i="17"/>
  <c r="I799" i="17"/>
  <c r="J799" i="17"/>
  <c r="I800" i="17"/>
  <c r="J800" i="17"/>
  <c r="I801" i="17"/>
  <c r="J801" i="17"/>
  <c r="I802" i="17"/>
  <c r="J802" i="17"/>
  <c r="I803" i="17"/>
  <c r="J803" i="17"/>
  <c r="I804" i="17"/>
  <c r="J804" i="17"/>
  <c r="I805" i="17"/>
  <c r="J805" i="17"/>
  <c r="I806" i="17"/>
  <c r="J806" i="17"/>
  <c r="I807" i="17"/>
  <c r="J807" i="17"/>
  <c r="I808" i="17"/>
  <c r="J808" i="17"/>
  <c r="I809" i="17"/>
  <c r="J809" i="17"/>
  <c r="I810" i="17"/>
  <c r="J810" i="17"/>
  <c r="I811" i="17"/>
  <c r="J811" i="17"/>
  <c r="I812" i="17"/>
  <c r="J812" i="17"/>
  <c r="I813" i="17"/>
  <c r="J813" i="17"/>
  <c r="I814" i="17"/>
  <c r="J814" i="17"/>
  <c r="I815" i="17"/>
  <c r="J815" i="17"/>
  <c r="I816" i="17"/>
  <c r="J816" i="17"/>
  <c r="I817" i="17"/>
  <c r="J817" i="17"/>
  <c r="I818" i="17"/>
  <c r="J818" i="17"/>
  <c r="I819" i="17"/>
  <c r="J819" i="17"/>
  <c r="I820" i="17"/>
  <c r="J820" i="17"/>
  <c r="I821" i="17"/>
  <c r="J821" i="17"/>
  <c r="I822" i="17"/>
  <c r="J822" i="17"/>
  <c r="I823" i="17"/>
  <c r="J823" i="17"/>
  <c r="I824" i="17"/>
  <c r="J824" i="17"/>
  <c r="I825" i="17"/>
  <c r="J825" i="17"/>
  <c r="I826" i="17"/>
  <c r="J826" i="17"/>
  <c r="I827" i="17"/>
  <c r="J827" i="17"/>
  <c r="I828" i="17"/>
  <c r="J828" i="17"/>
  <c r="I829" i="17"/>
  <c r="J829" i="17"/>
  <c r="I830" i="17"/>
  <c r="J830" i="17"/>
  <c r="I831" i="17"/>
  <c r="J831" i="17"/>
  <c r="I832" i="17"/>
  <c r="J832" i="17"/>
  <c r="I833" i="17"/>
  <c r="J833" i="17"/>
  <c r="I834" i="17"/>
  <c r="J834" i="17"/>
  <c r="I835" i="17"/>
  <c r="J835" i="17"/>
  <c r="I836" i="17"/>
  <c r="J836" i="17"/>
  <c r="I837" i="17"/>
  <c r="J837" i="17"/>
  <c r="I838" i="17"/>
  <c r="J838" i="17"/>
  <c r="I839" i="17"/>
  <c r="J839" i="17"/>
  <c r="I840" i="17"/>
  <c r="J840" i="17"/>
  <c r="I841" i="17"/>
  <c r="J841" i="17"/>
  <c r="I842" i="17"/>
  <c r="J842" i="17"/>
  <c r="I843" i="17"/>
  <c r="J843" i="17"/>
  <c r="I844" i="17"/>
  <c r="J844" i="17"/>
  <c r="I845" i="17"/>
  <c r="J845" i="17"/>
  <c r="I846" i="17"/>
  <c r="J846" i="17"/>
  <c r="I847" i="17"/>
  <c r="J847" i="17"/>
  <c r="I848" i="17"/>
  <c r="J848" i="17"/>
  <c r="I849" i="17"/>
  <c r="J849" i="17"/>
  <c r="I850" i="17"/>
  <c r="J850" i="17"/>
  <c r="I851" i="17"/>
  <c r="J851" i="17"/>
  <c r="I852" i="17"/>
  <c r="J852" i="17"/>
  <c r="I853" i="17"/>
  <c r="J853" i="17"/>
  <c r="I854" i="17"/>
  <c r="J854" i="17"/>
  <c r="I855" i="17"/>
  <c r="J855" i="17"/>
  <c r="I856" i="17"/>
  <c r="J856" i="17"/>
  <c r="I857" i="17"/>
  <c r="J857" i="17"/>
  <c r="I858" i="17"/>
  <c r="J858" i="17"/>
  <c r="I859" i="17"/>
  <c r="J859" i="17"/>
  <c r="I860" i="17"/>
  <c r="J860" i="17"/>
  <c r="I861" i="17"/>
  <c r="J861" i="17"/>
  <c r="I862" i="17"/>
  <c r="J862" i="17"/>
  <c r="I863" i="17"/>
  <c r="J863" i="17"/>
  <c r="I864" i="17"/>
  <c r="J864" i="17"/>
  <c r="I865" i="17"/>
  <c r="J865" i="17"/>
  <c r="I866" i="17"/>
  <c r="J866" i="17"/>
  <c r="I867" i="17"/>
  <c r="J867" i="17"/>
  <c r="I868" i="17"/>
  <c r="J868" i="17"/>
  <c r="I869" i="17"/>
  <c r="J869" i="17"/>
  <c r="I870" i="17"/>
  <c r="J870" i="17"/>
  <c r="I871" i="17"/>
  <c r="J871" i="17"/>
  <c r="I872" i="17"/>
  <c r="J872" i="17"/>
  <c r="I873" i="17"/>
  <c r="J873" i="17"/>
  <c r="I874" i="17"/>
  <c r="J874" i="17"/>
  <c r="I875" i="17"/>
  <c r="J875" i="17"/>
  <c r="I876" i="17"/>
  <c r="J876" i="17"/>
  <c r="I877" i="17"/>
  <c r="J877" i="17"/>
  <c r="I878" i="17"/>
  <c r="J878" i="17"/>
  <c r="I879" i="17"/>
  <c r="J879" i="17"/>
  <c r="I880" i="17"/>
  <c r="J880" i="17"/>
  <c r="I881" i="17"/>
  <c r="J881" i="17"/>
  <c r="I882" i="17"/>
  <c r="J882" i="17"/>
  <c r="I883" i="17"/>
  <c r="J883" i="17"/>
  <c r="I884" i="17"/>
  <c r="J884" i="17"/>
  <c r="I885" i="17"/>
  <c r="J885" i="17"/>
  <c r="I886" i="17"/>
  <c r="J886" i="17"/>
  <c r="I887" i="17"/>
  <c r="J887" i="17"/>
  <c r="I888" i="17"/>
  <c r="J888" i="17"/>
  <c r="I889" i="17"/>
  <c r="J889" i="17"/>
  <c r="I890" i="17"/>
  <c r="J890" i="17"/>
  <c r="I891" i="17"/>
  <c r="J891" i="17"/>
  <c r="I892" i="17"/>
  <c r="J892" i="17"/>
  <c r="I893" i="17"/>
  <c r="J893" i="17"/>
  <c r="I894" i="17"/>
  <c r="J894" i="17"/>
  <c r="I895" i="17"/>
  <c r="J895" i="17"/>
  <c r="I896" i="17"/>
  <c r="J896" i="17"/>
  <c r="I897" i="17"/>
  <c r="J897" i="17"/>
  <c r="I898" i="17"/>
  <c r="J898" i="17"/>
  <c r="I899" i="17"/>
  <c r="J899" i="17"/>
  <c r="I900" i="17"/>
  <c r="J900" i="17"/>
  <c r="I901" i="17"/>
  <c r="J901" i="17"/>
  <c r="I902" i="17"/>
  <c r="J902" i="17"/>
  <c r="I903" i="17"/>
  <c r="J903" i="17"/>
  <c r="I904" i="17"/>
  <c r="J904" i="17"/>
  <c r="I905" i="17"/>
  <c r="J905" i="17"/>
  <c r="I906" i="17"/>
  <c r="J906" i="17"/>
  <c r="I907" i="17"/>
  <c r="J907" i="17"/>
  <c r="I908" i="17"/>
  <c r="J908" i="17"/>
  <c r="I909" i="17"/>
  <c r="J909" i="17"/>
  <c r="I910" i="17"/>
  <c r="J910" i="17"/>
  <c r="I911" i="17"/>
  <c r="J911" i="17"/>
  <c r="I912" i="17"/>
  <c r="J912" i="17"/>
  <c r="I913" i="17"/>
  <c r="J913" i="17"/>
  <c r="I914" i="17"/>
  <c r="J914" i="17"/>
  <c r="I915" i="17"/>
  <c r="J915" i="17"/>
  <c r="I916" i="17"/>
  <c r="J916" i="17"/>
  <c r="I917" i="17"/>
  <c r="J917" i="17"/>
  <c r="I918" i="17"/>
  <c r="J918" i="17"/>
  <c r="I919" i="17"/>
  <c r="J919" i="17"/>
  <c r="I920" i="17"/>
  <c r="J920" i="17"/>
  <c r="I921" i="17"/>
  <c r="J921" i="17"/>
  <c r="I922" i="17"/>
  <c r="J922" i="17"/>
  <c r="I923" i="17"/>
  <c r="J923" i="17"/>
  <c r="I924" i="17"/>
  <c r="J924" i="17"/>
  <c r="I925" i="17"/>
  <c r="J925" i="17"/>
  <c r="I926" i="17"/>
  <c r="J926" i="17"/>
  <c r="I927" i="17"/>
  <c r="J927" i="17"/>
  <c r="I928" i="17"/>
  <c r="J928" i="17"/>
  <c r="I929" i="17"/>
  <c r="J929" i="17"/>
  <c r="I930" i="17"/>
  <c r="J930" i="17"/>
  <c r="I931" i="17"/>
  <c r="J931" i="17"/>
  <c r="I932" i="17"/>
  <c r="J932" i="17"/>
  <c r="I933" i="17"/>
  <c r="J933" i="17"/>
  <c r="I934" i="17"/>
  <c r="J934" i="17"/>
  <c r="I935" i="17"/>
  <c r="J935" i="17"/>
  <c r="I936" i="17"/>
  <c r="J936" i="17"/>
  <c r="I937" i="17"/>
  <c r="J937" i="17"/>
  <c r="I938" i="17"/>
  <c r="J938" i="17"/>
  <c r="I939" i="17"/>
  <c r="J939" i="17"/>
  <c r="I940" i="17"/>
  <c r="J940" i="17"/>
  <c r="I941" i="17"/>
  <c r="J941" i="17"/>
  <c r="I942" i="17"/>
  <c r="J942" i="17"/>
  <c r="I943" i="17"/>
  <c r="J943" i="17"/>
  <c r="I944" i="17"/>
  <c r="J944" i="17"/>
  <c r="I945" i="17"/>
  <c r="J945" i="17"/>
  <c r="I946" i="17"/>
  <c r="J946" i="17"/>
  <c r="I947" i="17"/>
  <c r="J947" i="17"/>
  <c r="I948" i="17"/>
  <c r="J948" i="17"/>
  <c r="I949" i="17"/>
  <c r="J949" i="17"/>
  <c r="I950" i="17"/>
  <c r="J950" i="17"/>
  <c r="I951" i="17"/>
  <c r="J951" i="17"/>
  <c r="I952" i="17"/>
  <c r="J952" i="17"/>
  <c r="I953" i="17"/>
  <c r="J953" i="17"/>
  <c r="I954" i="17"/>
  <c r="J954" i="17"/>
  <c r="I955" i="17"/>
  <c r="J955" i="17"/>
  <c r="I956" i="17"/>
  <c r="J956" i="17"/>
  <c r="I957" i="17"/>
  <c r="J957" i="17"/>
  <c r="I958" i="17"/>
  <c r="J958" i="17"/>
  <c r="I959" i="17"/>
  <c r="J959" i="17"/>
  <c r="I960" i="17"/>
  <c r="J960" i="17"/>
  <c r="I961" i="17"/>
  <c r="J961" i="17"/>
  <c r="I962" i="17"/>
  <c r="J962" i="17"/>
  <c r="I963" i="17"/>
  <c r="J963" i="17"/>
  <c r="I964" i="17"/>
  <c r="J964" i="17"/>
  <c r="I965" i="17"/>
  <c r="J965" i="17"/>
  <c r="I966" i="17"/>
  <c r="J966" i="17"/>
  <c r="I967" i="17"/>
  <c r="J967" i="17"/>
  <c r="I968" i="17"/>
  <c r="J968" i="17"/>
  <c r="I969" i="17"/>
  <c r="J969" i="17"/>
  <c r="I970" i="17"/>
  <c r="J970" i="17"/>
  <c r="I971" i="17"/>
  <c r="J971" i="17"/>
  <c r="I972" i="17"/>
  <c r="J972" i="17"/>
  <c r="I973" i="17"/>
  <c r="J973" i="17"/>
  <c r="I974" i="17"/>
  <c r="J974" i="17"/>
  <c r="I975" i="17"/>
  <c r="J975" i="17"/>
  <c r="I976" i="17"/>
  <c r="J976" i="17"/>
  <c r="I977" i="17"/>
  <c r="J977" i="17"/>
  <c r="I978" i="17"/>
  <c r="J978" i="17"/>
  <c r="I979" i="17"/>
  <c r="J979" i="17"/>
  <c r="I980" i="17"/>
  <c r="J980" i="17"/>
  <c r="I981" i="17"/>
  <c r="J981" i="17"/>
  <c r="I982" i="17"/>
  <c r="J982" i="17"/>
  <c r="I983" i="17"/>
  <c r="J983" i="17"/>
  <c r="I984" i="17"/>
  <c r="J984" i="17"/>
  <c r="I985" i="17"/>
  <c r="J985" i="17"/>
  <c r="I986" i="17"/>
  <c r="J986" i="17"/>
  <c r="I987" i="17"/>
  <c r="J987" i="17"/>
  <c r="I988" i="17"/>
  <c r="J988" i="17"/>
  <c r="I989" i="17"/>
  <c r="J989" i="17"/>
  <c r="I990" i="17"/>
  <c r="J990" i="17"/>
  <c r="I991" i="17"/>
  <c r="J991" i="17"/>
  <c r="I992" i="17"/>
  <c r="J992" i="17"/>
  <c r="I993" i="17"/>
  <c r="J993" i="17"/>
  <c r="I994" i="17"/>
  <c r="J994" i="17"/>
  <c r="I995" i="17"/>
  <c r="J995" i="17"/>
  <c r="I996" i="17"/>
  <c r="J996" i="17"/>
  <c r="I997" i="17"/>
  <c r="J997" i="17"/>
  <c r="I998" i="17"/>
  <c r="J998" i="17"/>
  <c r="I999" i="17"/>
  <c r="J999" i="17"/>
  <c r="I1000" i="17"/>
  <c r="J1000" i="17"/>
  <c r="I1001" i="17"/>
  <c r="J1001" i="17"/>
  <c r="I1002" i="17"/>
  <c r="J1002" i="17"/>
  <c r="I1003" i="17"/>
  <c r="J1003" i="17"/>
  <c r="I1004" i="17"/>
  <c r="J1004" i="17"/>
  <c r="I1005" i="17"/>
  <c r="J1005" i="17"/>
  <c r="I1006" i="17"/>
  <c r="J1006" i="17"/>
  <c r="I1007" i="17"/>
  <c r="J1007" i="17"/>
  <c r="I1008" i="17"/>
  <c r="J1008" i="17"/>
  <c r="I1009" i="17"/>
  <c r="J1009" i="17"/>
  <c r="I1010" i="17"/>
  <c r="J1010" i="17"/>
  <c r="I1011" i="17"/>
  <c r="J1011" i="17"/>
  <c r="I1012" i="17"/>
  <c r="J1012" i="17"/>
  <c r="I1013" i="17"/>
  <c r="J1013" i="17"/>
  <c r="I1014" i="17"/>
  <c r="J1014" i="17"/>
  <c r="I1015" i="17"/>
  <c r="J1015" i="17"/>
  <c r="I1016" i="17"/>
  <c r="J1016" i="17"/>
  <c r="I1017" i="17"/>
  <c r="J1017" i="17"/>
  <c r="I1018" i="17"/>
  <c r="J1018" i="17"/>
  <c r="I1019" i="17"/>
  <c r="J1019" i="17"/>
  <c r="I1020" i="17"/>
  <c r="J1020" i="17"/>
  <c r="I1021" i="17"/>
  <c r="J1021" i="17"/>
  <c r="I1022" i="17"/>
  <c r="J1022" i="17"/>
  <c r="I1023" i="17"/>
  <c r="J1023" i="17"/>
  <c r="I1024" i="17"/>
  <c r="J1024" i="17"/>
  <c r="I1025" i="17"/>
  <c r="J1025" i="17"/>
  <c r="I1026" i="17"/>
  <c r="J1026" i="17"/>
  <c r="I1027" i="17"/>
  <c r="J1027" i="17"/>
  <c r="I1028" i="17"/>
  <c r="J1028" i="17"/>
  <c r="I1029" i="17"/>
  <c r="J1029" i="17"/>
  <c r="I1030" i="17"/>
  <c r="J1030" i="17"/>
  <c r="I1031" i="17"/>
  <c r="J1031" i="17"/>
  <c r="I1032" i="17"/>
  <c r="J1032" i="17"/>
  <c r="I1033" i="17"/>
  <c r="J1033" i="17"/>
  <c r="I1034" i="17"/>
  <c r="J1034" i="17"/>
  <c r="I1035" i="17"/>
  <c r="J1035" i="17"/>
  <c r="I1036" i="17"/>
  <c r="J1036" i="17"/>
  <c r="I1037" i="17"/>
  <c r="J1037" i="17"/>
  <c r="I1038" i="17"/>
  <c r="J1038" i="17"/>
  <c r="I1039" i="17"/>
  <c r="J1039" i="17"/>
  <c r="I1040" i="17"/>
  <c r="J1040" i="17"/>
  <c r="I1041" i="17"/>
  <c r="J1041" i="17"/>
  <c r="I1042" i="17"/>
  <c r="J1042" i="17"/>
  <c r="I1043" i="17"/>
  <c r="J1043" i="17"/>
  <c r="I1044" i="17"/>
  <c r="J1044" i="17"/>
  <c r="I1045" i="17"/>
  <c r="J1045" i="17"/>
  <c r="I1046" i="17"/>
  <c r="J1046" i="17"/>
  <c r="I1047" i="17"/>
  <c r="J1047" i="17"/>
  <c r="I1048" i="17"/>
  <c r="J1048" i="17"/>
  <c r="I1049" i="17"/>
  <c r="J1049" i="17"/>
  <c r="I1050" i="17"/>
  <c r="J1050" i="17"/>
  <c r="I1051" i="17"/>
  <c r="J1051" i="17"/>
  <c r="I1052" i="17"/>
  <c r="J1052" i="17"/>
  <c r="I1053" i="17"/>
  <c r="J1053" i="17"/>
  <c r="I1054" i="17"/>
  <c r="J1054" i="17"/>
  <c r="I1055" i="17"/>
  <c r="J1055" i="17"/>
  <c r="I1056" i="17"/>
  <c r="J1056" i="17"/>
  <c r="I1057" i="17"/>
  <c r="J1057" i="17"/>
  <c r="I1058" i="17"/>
  <c r="J1058" i="17"/>
  <c r="I1059" i="17"/>
  <c r="J1059" i="17"/>
  <c r="I1060" i="17"/>
  <c r="J1060" i="17"/>
  <c r="I1061" i="17"/>
  <c r="J1061" i="17"/>
  <c r="I1062" i="17"/>
  <c r="J1062" i="17"/>
  <c r="I1063" i="17"/>
  <c r="J1063" i="17"/>
  <c r="I1064" i="17"/>
  <c r="J1064" i="17"/>
  <c r="I1065" i="17"/>
  <c r="J1065" i="17"/>
  <c r="I1066" i="17"/>
  <c r="J1066" i="17"/>
  <c r="I1067" i="17"/>
  <c r="J1067" i="17"/>
  <c r="I1068" i="17"/>
  <c r="J1068" i="17"/>
  <c r="I1069" i="17"/>
  <c r="J1069" i="17"/>
  <c r="I1070" i="17"/>
  <c r="J1070" i="17"/>
  <c r="I1071" i="17"/>
  <c r="J1071" i="17"/>
  <c r="I1072" i="17"/>
  <c r="J1072" i="17"/>
  <c r="I1073" i="17"/>
  <c r="J1073" i="17"/>
  <c r="I1074" i="17"/>
  <c r="J1074" i="17"/>
  <c r="I1075" i="17"/>
  <c r="J1075" i="17"/>
  <c r="I1076" i="17"/>
  <c r="J1076" i="17"/>
  <c r="I1077" i="17"/>
  <c r="J1077" i="17"/>
  <c r="I1078" i="17"/>
  <c r="J1078" i="17"/>
  <c r="I1079" i="17"/>
  <c r="J1079" i="17"/>
  <c r="I1080" i="17"/>
  <c r="J1080" i="17"/>
  <c r="I1081" i="17"/>
  <c r="J1081" i="17"/>
  <c r="I1082" i="17"/>
  <c r="J1082" i="17"/>
  <c r="I1083" i="17"/>
  <c r="J1083" i="17"/>
  <c r="I1084" i="17"/>
  <c r="J1084" i="17"/>
  <c r="I1085" i="17"/>
  <c r="J1085" i="17"/>
  <c r="I1086" i="17"/>
  <c r="J1086" i="17"/>
  <c r="I1087" i="17"/>
  <c r="J1087" i="17"/>
  <c r="I1088" i="17"/>
  <c r="J1088" i="17"/>
  <c r="I1089" i="17"/>
  <c r="J1089" i="17"/>
  <c r="I1090" i="17"/>
  <c r="J1090" i="17"/>
  <c r="I1091" i="17"/>
  <c r="J1091" i="17"/>
  <c r="I1092" i="17"/>
  <c r="J1092" i="17"/>
  <c r="I1093" i="17"/>
  <c r="J1093" i="17"/>
  <c r="I1094" i="17"/>
  <c r="J1094" i="17"/>
  <c r="I1095" i="17"/>
  <c r="J1095" i="17"/>
  <c r="I1096" i="17"/>
  <c r="J1096" i="17"/>
  <c r="I1097" i="17"/>
  <c r="J1097" i="17"/>
  <c r="I1098" i="17"/>
  <c r="J1098" i="17"/>
  <c r="I1099" i="17"/>
  <c r="J1099" i="17"/>
  <c r="I1100" i="17"/>
  <c r="J1100" i="17"/>
  <c r="I1101" i="17"/>
  <c r="J1101" i="17"/>
  <c r="I1102" i="17"/>
  <c r="J1102" i="17"/>
  <c r="I1103" i="17"/>
  <c r="J1103" i="17"/>
  <c r="I1104" i="17"/>
  <c r="J1104" i="17"/>
  <c r="I1105" i="17"/>
  <c r="J1105" i="17"/>
  <c r="I1106" i="17"/>
  <c r="J1106" i="17"/>
  <c r="I1107" i="17"/>
  <c r="J1107" i="17"/>
  <c r="I1108" i="17"/>
  <c r="J1108" i="17"/>
  <c r="I1109" i="17"/>
  <c r="J1109" i="17"/>
  <c r="I1110" i="17"/>
  <c r="J1110" i="17"/>
  <c r="I1111" i="17"/>
  <c r="J1111" i="17"/>
  <c r="I1112" i="17"/>
  <c r="J1112" i="17"/>
  <c r="I1113" i="17"/>
  <c r="J1113" i="17"/>
  <c r="I1114" i="17"/>
  <c r="J1114" i="17"/>
  <c r="I1115" i="17"/>
  <c r="J1115" i="17"/>
  <c r="I1116" i="17"/>
  <c r="J1116" i="17"/>
  <c r="I1117" i="17"/>
  <c r="J1117" i="17"/>
  <c r="I1118" i="17"/>
  <c r="J1118" i="17"/>
  <c r="I1119" i="17"/>
  <c r="J1119" i="17"/>
  <c r="I1120" i="17"/>
  <c r="J1120" i="17"/>
  <c r="I1121" i="17"/>
  <c r="J1121" i="17"/>
  <c r="I1122" i="17"/>
  <c r="J1122" i="17"/>
  <c r="I1123" i="17"/>
  <c r="J1123" i="17"/>
  <c r="I1124" i="17"/>
  <c r="J1124" i="17"/>
  <c r="I1125" i="17"/>
  <c r="J1125" i="17"/>
  <c r="I1126" i="17"/>
  <c r="J1126" i="17"/>
  <c r="I1127" i="17"/>
  <c r="J1127" i="17"/>
  <c r="I1128" i="17"/>
  <c r="J1128" i="17"/>
  <c r="I1129" i="17"/>
  <c r="J1129" i="17"/>
  <c r="I1130" i="17"/>
  <c r="J1130" i="17"/>
  <c r="I1131" i="17"/>
  <c r="J1131" i="17"/>
  <c r="I1132" i="17"/>
  <c r="J1132" i="17"/>
  <c r="I1133" i="17"/>
  <c r="J1133" i="17"/>
  <c r="I1134" i="17"/>
  <c r="J1134" i="17"/>
  <c r="I1135" i="17"/>
  <c r="J1135" i="17"/>
  <c r="I1136" i="17"/>
  <c r="J1136" i="17"/>
  <c r="I1137" i="17"/>
  <c r="J1137" i="17"/>
  <c r="I1138" i="17"/>
  <c r="J1138" i="17"/>
  <c r="I1139" i="17"/>
  <c r="J1139" i="17"/>
  <c r="I1140" i="17"/>
  <c r="J1140" i="17"/>
  <c r="I1141" i="17"/>
  <c r="J1141" i="17"/>
  <c r="I1142" i="17"/>
  <c r="J1142" i="17"/>
  <c r="I1143" i="17"/>
  <c r="J1143" i="17"/>
  <c r="I1144" i="17"/>
  <c r="J1144" i="17"/>
  <c r="I1145" i="17"/>
  <c r="J1145" i="17"/>
  <c r="I1146" i="17"/>
  <c r="J1146" i="17"/>
  <c r="I1147" i="17"/>
  <c r="J1147" i="17"/>
  <c r="I1148" i="17"/>
  <c r="J1148" i="17"/>
  <c r="I1149" i="17"/>
  <c r="J1149" i="17"/>
  <c r="I1150" i="17"/>
  <c r="J1150" i="17"/>
  <c r="I1151" i="17"/>
  <c r="J1151" i="17"/>
  <c r="I1152" i="17"/>
  <c r="J1152" i="17"/>
  <c r="I1153" i="17"/>
  <c r="J1153" i="17"/>
  <c r="I1154" i="17"/>
  <c r="J1154" i="17"/>
  <c r="I1155" i="17"/>
  <c r="J1155" i="17"/>
  <c r="I1156" i="17"/>
  <c r="J1156" i="17"/>
  <c r="I1157" i="17"/>
  <c r="J1157" i="17"/>
  <c r="I1158" i="17"/>
  <c r="J1158" i="17"/>
  <c r="I1159" i="17"/>
  <c r="J1159" i="17"/>
  <c r="I1160" i="17"/>
  <c r="J1160" i="17"/>
  <c r="I1161" i="17"/>
  <c r="J1161" i="17"/>
  <c r="I1162" i="17"/>
  <c r="J1162" i="17"/>
  <c r="I1163" i="17"/>
  <c r="J1163" i="17"/>
  <c r="I1164" i="17"/>
  <c r="J1164" i="17"/>
  <c r="I1165" i="17"/>
  <c r="J1165" i="17"/>
  <c r="I1166" i="17"/>
  <c r="J1166" i="17"/>
  <c r="I1167" i="17"/>
  <c r="J1167" i="17"/>
  <c r="I1168" i="17"/>
  <c r="J1168" i="17"/>
  <c r="I1169" i="17"/>
  <c r="J1169" i="17"/>
  <c r="I1170" i="17"/>
  <c r="J1170" i="17"/>
  <c r="I1171" i="17"/>
  <c r="J1171" i="17"/>
  <c r="I1172" i="17"/>
  <c r="J1172" i="17"/>
  <c r="I1173" i="17"/>
  <c r="J1173" i="17"/>
  <c r="I1174" i="17"/>
  <c r="J1174" i="17"/>
  <c r="I1175" i="17"/>
  <c r="J1175" i="17"/>
  <c r="I1176" i="17"/>
  <c r="J1176" i="17"/>
  <c r="I1177" i="17"/>
  <c r="J1177" i="17"/>
  <c r="I1178" i="17"/>
  <c r="J1178" i="17"/>
  <c r="I1179" i="17"/>
  <c r="J1179" i="17"/>
  <c r="I1180" i="17"/>
  <c r="J1180" i="17"/>
  <c r="I1181" i="17"/>
  <c r="J1181" i="17"/>
  <c r="I1182" i="17"/>
  <c r="J1182" i="17"/>
  <c r="I1183" i="17"/>
  <c r="J1183" i="17"/>
  <c r="I1184" i="17"/>
  <c r="J1184" i="17"/>
  <c r="I1185" i="17"/>
  <c r="J1185" i="17"/>
  <c r="I1186" i="17"/>
  <c r="J1186" i="17"/>
  <c r="I1187" i="17"/>
  <c r="J1187" i="17"/>
  <c r="I1188" i="17"/>
  <c r="J1188" i="17"/>
  <c r="I1189" i="17"/>
  <c r="J1189" i="17"/>
  <c r="I1190" i="17"/>
  <c r="J1190" i="17"/>
  <c r="I1191" i="17"/>
  <c r="J1191" i="17"/>
  <c r="I1192" i="17"/>
  <c r="J1192" i="17"/>
  <c r="I1193" i="17"/>
  <c r="J1193" i="17"/>
  <c r="I1194" i="17"/>
  <c r="J1194" i="17"/>
  <c r="I1195" i="17"/>
  <c r="J1195" i="17"/>
  <c r="I1196" i="17"/>
  <c r="J1196" i="17"/>
  <c r="I1197" i="17"/>
  <c r="J1197" i="17"/>
  <c r="I1198" i="17"/>
  <c r="J1198" i="17"/>
  <c r="I1199" i="17"/>
  <c r="J1199" i="17"/>
  <c r="I1200" i="17"/>
  <c r="J1200" i="17"/>
  <c r="I1201" i="17"/>
  <c r="J1201" i="17"/>
  <c r="I1202" i="17"/>
  <c r="J1202" i="17"/>
  <c r="I1203" i="17"/>
  <c r="J1203" i="17"/>
  <c r="I1204" i="17"/>
  <c r="J1204" i="17"/>
  <c r="I1205" i="17"/>
  <c r="J1205" i="17"/>
  <c r="I1206" i="17"/>
  <c r="J1206" i="17"/>
  <c r="I1207" i="17"/>
  <c r="J1207" i="17"/>
  <c r="I1208" i="17"/>
  <c r="J1208" i="17"/>
  <c r="I1209" i="17"/>
  <c r="J1209" i="17"/>
  <c r="I1210" i="17"/>
  <c r="J1210" i="17"/>
  <c r="I1211" i="17"/>
  <c r="J1211" i="17"/>
  <c r="I1212" i="17"/>
  <c r="J1212" i="17"/>
  <c r="I1213" i="17"/>
  <c r="J1213" i="17"/>
  <c r="I1214" i="17"/>
  <c r="J1214" i="17"/>
  <c r="I1215" i="17"/>
  <c r="J1215" i="17"/>
  <c r="I1216" i="17"/>
  <c r="J1216" i="17"/>
  <c r="I1217" i="17"/>
  <c r="J1217" i="17"/>
  <c r="I1218" i="17"/>
  <c r="J1218" i="17"/>
  <c r="I1219" i="17"/>
  <c r="J1219" i="17"/>
  <c r="I1220" i="17"/>
  <c r="J1220" i="17"/>
  <c r="I1221" i="17"/>
  <c r="J1221" i="17"/>
  <c r="I1222" i="17"/>
  <c r="J1222" i="17"/>
  <c r="I1223" i="17"/>
  <c r="J1223" i="17"/>
  <c r="I1224" i="17"/>
  <c r="J1224" i="17"/>
  <c r="I1225" i="17"/>
  <c r="J1225" i="17"/>
  <c r="I1226" i="17"/>
  <c r="J1226" i="17"/>
  <c r="I1227" i="17"/>
  <c r="J1227" i="17"/>
  <c r="I1228" i="17"/>
  <c r="J1228" i="17"/>
  <c r="I1229" i="17"/>
  <c r="J1229" i="17"/>
  <c r="I1230" i="17"/>
  <c r="J1230" i="17"/>
  <c r="I1231" i="17"/>
  <c r="J1231" i="17"/>
  <c r="I1232" i="17"/>
  <c r="J1232" i="17"/>
  <c r="I1233" i="17"/>
  <c r="J1233" i="17"/>
  <c r="I1234" i="17"/>
  <c r="J1234" i="17"/>
  <c r="I1235" i="17"/>
  <c r="J1235" i="17"/>
  <c r="I1236" i="17"/>
  <c r="J1236" i="17"/>
  <c r="I1237" i="17"/>
  <c r="J1237" i="17"/>
  <c r="I1238" i="17"/>
  <c r="J1238" i="17"/>
  <c r="I1239" i="17"/>
  <c r="J1239" i="17"/>
  <c r="I1240" i="17"/>
  <c r="J1240" i="17"/>
  <c r="I1241" i="17"/>
  <c r="J1241" i="17"/>
  <c r="I1242" i="17"/>
  <c r="J1242" i="17"/>
  <c r="I1243" i="17"/>
  <c r="J1243" i="17"/>
  <c r="I1244" i="17"/>
  <c r="J1244" i="17"/>
  <c r="I1245" i="17"/>
  <c r="J1245" i="17"/>
  <c r="I1246" i="17"/>
  <c r="J1246" i="17"/>
  <c r="I1247" i="17"/>
  <c r="J1247" i="17"/>
  <c r="I1248" i="17"/>
  <c r="J1248" i="17"/>
  <c r="I1249" i="17"/>
  <c r="J1249" i="17"/>
  <c r="I1250" i="17"/>
  <c r="J1250" i="17"/>
  <c r="I1251" i="17"/>
  <c r="J1251" i="17"/>
  <c r="I1252" i="17"/>
  <c r="J1252" i="17"/>
  <c r="I1253" i="17"/>
  <c r="J1253" i="17"/>
  <c r="I1254" i="17"/>
  <c r="J1254" i="17"/>
  <c r="I1255" i="17"/>
  <c r="J1255" i="17"/>
  <c r="I1256" i="17"/>
  <c r="J1256" i="17"/>
  <c r="I1257" i="17"/>
  <c r="J1257" i="17"/>
  <c r="I1258" i="17"/>
  <c r="J1258" i="17"/>
  <c r="I1259" i="17"/>
  <c r="J1259" i="17"/>
  <c r="I1260" i="17"/>
  <c r="J1260" i="17"/>
  <c r="I1261" i="17"/>
  <c r="J1261" i="17"/>
  <c r="I1262" i="17"/>
  <c r="J1262" i="17"/>
  <c r="I1263" i="17"/>
  <c r="J1263" i="17"/>
  <c r="I1264" i="17"/>
  <c r="J1264" i="17"/>
  <c r="I1265" i="17"/>
  <c r="J1265" i="17"/>
  <c r="I1266" i="17"/>
  <c r="J1266" i="17"/>
  <c r="I1267" i="17"/>
  <c r="J1267" i="17"/>
  <c r="I1268" i="17"/>
  <c r="J1268" i="17"/>
  <c r="I1269" i="17"/>
  <c r="J1269" i="17"/>
  <c r="I1270" i="17"/>
  <c r="J1270" i="17"/>
  <c r="I1271" i="17"/>
  <c r="J1271" i="17"/>
  <c r="I1272" i="17"/>
  <c r="J1272" i="17"/>
  <c r="I1273" i="17"/>
  <c r="J1273" i="17"/>
  <c r="I1274" i="17"/>
  <c r="J1274" i="17"/>
  <c r="I1275" i="17"/>
  <c r="J1275" i="17"/>
  <c r="I1276" i="17"/>
  <c r="J1276" i="17"/>
  <c r="I1277" i="17"/>
  <c r="J1277" i="17"/>
  <c r="I1278" i="17"/>
  <c r="J1278" i="17"/>
  <c r="I1279" i="17"/>
  <c r="J1279" i="17"/>
  <c r="I1280" i="17"/>
  <c r="J1280" i="17"/>
  <c r="I1281" i="17"/>
  <c r="J1281" i="17"/>
  <c r="I1282" i="17"/>
  <c r="J1282" i="17"/>
  <c r="I1283" i="17"/>
  <c r="J1283" i="17"/>
  <c r="I1284" i="17"/>
  <c r="J1284" i="17"/>
  <c r="I1285" i="17"/>
  <c r="J1285" i="17"/>
  <c r="I1286" i="17"/>
  <c r="J1286" i="17"/>
  <c r="I1287" i="17"/>
  <c r="J1287" i="17"/>
  <c r="I1288" i="17"/>
  <c r="J1288" i="17"/>
  <c r="I1289" i="17"/>
  <c r="J1289" i="17"/>
  <c r="I1290" i="17"/>
  <c r="J1290" i="17"/>
  <c r="I1291" i="17"/>
  <c r="J1291" i="17"/>
  <c r="I1292" i="17"/>
  <c r="J1292" i="17"/>
  <c r="I1293" i="17"/>
  <c r="J1293" i="17"/>
  <c r="I1294" i="17"/>
  <c r="J1294" i="17"/>
  <c r="I1295" i="17"/>
  <c r="J1295" i="17"/>
  <c r="I1296" i="17"/>
  <c r="J1296" i="17"/>
  <c r="I1297" i="17"/>
  <c r="J1297" i="17"/>
  <c r="I1298" i="17"/>
  <c r="J1298" i="17"/>
  <c r="I1299" i="17"/>
  <c r="J1299" i="17"/>
  <c r="I1300" i="17"/>
  <c r="J1300" i="17"/>
  <c r="I1301" i="17"/>
  <c r="J1301" i="17"/>
  <c r="I1302" i="17"/>
  <c r="J1302" i="17"/>
  <c r="I1303" i="17"/>
  <c r="J1303" i="17"/>
  <c r="I1304" i="17"/>
  <c r="J1304" i="17"/>
  <c r="I1305" i="17"/>
  <c r="J1305" i="17"/>
  <c r="I1306" i="17"/>
  <c r="J1306" i="17"/>
  <c r="I1307" i="17"/>
  <c r="J1307" i="17"/>
  <c r="I1308" i="17"/>
  <c r="J1308" i="17"/>
  <c r="I1309" i="17"/>
  <c r="J1309" i="17"/>
  <c r="I1310" i="17"/>
  <c r="J1310" i="17"/>
  <c r="I1311" i="17"/>
  <c r="J1311" i="17"/>
  <c r="I1312" i="17"/>
  <c r="J1312" i="17"/>
  <c r="I1313" i="17"/>
  <c r="J1313" i="17"/>
  <c r="I1314" i="17"/>
  <c r="J1314" i="17"/>
  <c r="I1315" i="17"/>
  <c r="J1315" i="17"/>
  <c r="I1316" i="17"/>
  <c r="J1316" i="17"/>
  <c r="I1317" i="17"/>
  <c r="J1317" i="17"/>
  <c r="I1318" i="17"/>
  <c r="J1318" i="17"/>
  <c r="I1319" i="17"/>
  <c r="J1319" i="17"/>
  <c r="I1320" i="17"/>
  <c r="J1320" i="17"/>
  <c r="I1321" i="17"/>
  <c r="J1321" i="17"/>
  <c r="I1322" i="17"/>
  <c r="J1322" i="17"/>
  <c r="I1323" i="17"/>
  <c r="J1323" i="17"/>
  <c r="I1324" i="17"/>
  <c r="J1324" i="17"/>
  <c r="I1325" i="17"/>
  <c r="J1325" i="17"/>
  <c r="I1326" i="17"/>
  <c r="J1326" i="17"/>
  <c r="I1327" i="17"/>
  <c r="J1327" i="17"/>
  <c r="I1328" i="17"/>
  <c r="J1328" i="17"/>
  <c r="I1329" i="17"/>
  <c r="J1329" i="17"/>
  <c r="I1330" i="17"/>
  <c r="J1330" i="17"/>
  <c r="I1331" i="17"/>
  <c r="J1331" i="17"/>
  <c r="I1332" i="17"/>
  <c r="J1332" i="17"/>
  <c r="I1333" i="17"/>
  <c r="J1333" i="17"/>
  <c r="I1334" i="17"/>
  <c r="J1334" i="17"/>
  <c r="I1335" i="17"/>
  <c r="J1335" i="17"/>
  <c r="I1336" i="17"/>
  <c r="J1336" i="17"/>
  <c r="I1337" i="17"/>
  <c r="J1337" i="17"/>
  <c r="I1338" i="17"/>
  <c r="J1338" i="17"/>
  <c r="I1339" i="17"/>
  <c r="J1339" i="17"/>
  <c r="I1340" i="17"/>
  <c r="J1340" i="17"/>
  <c r="I1341" i="17"/>
  <c r="J1341" i="17"/>
  <c r="I1342" i="17"/>
  <c r="J1342" i="17"/>
  <c r="I1343" i="17"/>
  <c r="J1343" i="17"/>
  <c r="I1344" i="17"/>
  <c r="J1344" i="17"/>
  <c r="I1345" i="17"/>
  <c r="J1345" i="17"/>
  <c r="I1346" i="17"/>
  <c r="J1346" i="17"/>
  <c r="I1347" i="17"/>
  <c r="J1347" i="17"/>
  <c r="I1348" i="17"/>
  <c r="J1348" i="17"/>
  <c r="I1349" i="17"/>
  <c r="J1349" i="17"/>
  <c r="I1350" i="17"/>
  <c r="J1350" i="17"/>
  <c r="I1351" i="17"/>
  <c r="J1351" i="17"/>
  <c r="I1352" i="17"/>
  <c r="J1352" i="17"/>
  <c r="I1353" i="17"/>
  <c r="J1353" i="17"/>
  <c r="I1354" i="17"/>
  <c r="J1354" i="17"/>
  <c r="I1355" i="17"/>
  <c r="J1355" i="17"/>
  <c r="I1356" i="17"/>
  <c r="J1356" i="17"/>
  <c r="I1357" i="17"/>
  <c r="J1357" i="17"/>
  <c r="I1358" i="17"/>
  <c r="J1358" i="17"/>
  <c r="I1359" i="17"/>
  <c r="J1359" i="17"/>
  <c r="I1360" i="17"/>
  <c r="J1360" i="17"/>
  <c r="I1361" i="17"/>
  <c r="J1361" i="17"/>
  <c r="I1362" i="17"/>
  <c r="J1362" i="17"/>
  <c r="I1363" i="17"/>
  <c r="J1363" i="17"/>
  <c r="I1364" i="17"/>
  <c r="J1364" i="17"/>
  <c r="I1365" i="17"/>
  <c r="J1365" i="17"/>
  <c r="I1366" i="17"/>
  <c r="J1366" i="17"/>
  <c r="I1367" i="17"/>
  <c r="J1367" i="17"/>
  <c r="I1368" i="17"/>
  <c r="J1368" i="17"/>
  <c r="I1369" i="17"/>
  <c r="J1369" i="17"/>
  <c r="I1370" i="17"/>
  <c r="J1370" i="17"/>
  <c r="I1371" i="17"/>
  <c r="J1371" i="17"/>
  <c r="I1372" i="17"/>
  <c r="J1372" i="17"/>
  <c r="I1373" i="17"/>
  <c r="J1373" i="17"/>
  <c r="I1374" i="17"/>
  <c r="J1374" i="17"/>
  <c r="I1375" i="17"/>
  <c r="J1375" i="17"/>
  <c r="I1376" i="17"/>
  <c r="J1376" i="17"/>
  <c r="I1377" i="17"/>
  <c r="J1377" i="17"/>
  <c r="I1378" i="17"/>
  <c r="J1378" i="17"/>
  <c r="I1379" i="17"/>
  <c r="J1379" i="17"/>
  <c r="I1380" i="17"/>
  <c r="J1380" i="17"/>
  <c r="I1381" i="17"/>
  <c r="J1381" i="17"/>
  <c r="I1382" i="17"/>
  <c r="J1382" i="17"/>
  <c r="I1383" i="17"/>
  <c r="J1383" i="17"/>
  <c r="I1384" i="17"/>
  <c r="J1384" i="17"/>
  <c r="I1385" i="17"/>
  <c r="J1385" i="17"/>
  <c r="I1386" i="17"/>
  <c r="J1386" i="17"/>
  <c r="I1387" i="17"/>
  <c r="J1387" i="17"/>
  <c r="I1388" i="17"/>
  <c r="J1388" i="17"/>
  <c r="I1389" i="17"/>
  <c r="J1389" i="17"/>
  <c r="I1390" i="17"/>
  <c r="J1390" i="17"/>
  <c r="I1391" i="17"/>
  <c r="J1391" i="17"/>
  <c r="I1392" i="17"/>
  <c r="J1392" i="17"/>
  <c r="I1393" i="17"/>
  <c r="J1393" i="17"/>
  <c r="I1394" i="17"/>
  <c r="J1394" i="17"/>
  <c r="I1395" i="17"/>
  <c r="J1395" i="17"/>
  <c r="I1396" i="17"/>
  <c r="J1396" i="17"/>
  <c r="I1397" i="17"/>
  <c r="J1397" i="17"/>
  <c r="I1398" i="17"/>
  <c r="J1398" i="17"/>
  <c r="I1399" i="17"/>
  <c r="J1399" i="17"/>
  <c r="I1400" i="17"/>
  <c r="J1400" i="17"/>
  <c r="I1401" i="17"/>
  <c r="J1401" i="17"/>
  <c r="I1402" i="17"/>
  <c r="J1402" i="17"/>
  <c r="I1403" i="17"/>
  <c r="J1403" i="17"/>
  <c r="I1404" i="17"/>
  <c r="J1404" i="17"/>
  <c r="I1405" i="17"/>
  <c r="J1405" i="17"/>
  <c r="I1406" i="17"/>
  <c r="J1406" i="17"/>
  <c r="I1407" i="17"/>
  <c r="J1407" i="17"/>
  <c r="I1408" i="17"/>
  <c r="J1408" i="17"/>
  <c r="I1409" i="17"/>
  <c r="J1409" i="17"/>
  <c r="I1410" i="17"/>
  <c r="J1410" i="17"/>
  <c r="I1411" i="17"/>
  <c r="J1411" i="17"/>
  <c r="I1412" i="17"/>
  <c r="J1412" i="17"/>
  <c r="I1413" i="17"/>
  <c r="J1413" i="17"/>
  <c r="I1414" i="17"/>
  <c r="J1414" i="17"/>
  <c r="I1415" i="17"/>
  <c r="J1415" i="17"/>
  <c r="I1416" i="17"/>
  <c r="J1416" i="17"/>
  <c r="I1417" i="17"/>
  <c r="J1417" i="17"/>
  <c r="I1418" i="17"/>
  <c r="J1418" i="17"/>
  <c r="I1419" i="17"/>
  <c r="J1419" i="17"/>
  <c r="I1420" i="17"/>
  <c r="J1420" i="17"/>
  <c r="I1421" i="17"/>
  <c r="J1421" i="17"/>
  <c r="I1422" i="17"/>
  <c r="J1422" i="17"/>
  <c r="I1423" i="17"/>
  <c r="J1423" i="17"/>
  <c r="I1424" i="17"/>
  <c r="J1424" i="17"/>
  <c r="I1425" i="17"/>
  <c r="J1425" i="17"/>
  <c r="I1426" i="17"/>
  <c r="J1426" i="17"/>
  <c r="I1427" i="17"/>
  <c r="J1427" i="17"/>
  <c r="I1428" i="17"/>
  <c r="J1428" i="17"/>
  <c r="I1429" i="17"/>
  <c r="J1429" i="17"/>
  <c r="I1430" i="17"/>
  <c r="J1430" i="17"/>
  <c r="I1431" i="17"/>
  <c r="J1431" i="17"/>
  <c r="I1432" i="17"/>
  <c r="J1432" i="17"/>
  <c r="I1433" i="17"/>
  <c r="J1433" i="17"/>
  <c r="I1434" i="17"/>
  <c r="J1434" i="17"/>
  <c r="I1435" i="17"/>
  <c r="J1435" i="17"/>
  <c r="I1436" i="17"/>
  <c r="J1436" i="17"/>
  <c r="I1437" i="17"/>
  <c r="J1437" i="17"/>
  <c r="I1438" i="17"/>
  <c r="J1438" i="17"/>
  <c r="I1439" i="17"/>
  <c r="J1439" i="17"/>
  <c r="I1440" i="17"/>
  <c r="J1440" i="17"/>
  <c r="I1441" i="17"/>
  <c r="J1441" i="17"/>
  <c r="I1442" i="17"/>
  <c r="J1442" i="17"/>
  <c r="I1443" i="17"/>
  <c r="J1443" i="17"/>
  <c r="I1444" i="17"/>
  <c r="J1444" i="17"/>
  <c r="I1445" i="17"/>
  <c r="J1445" i="17"/>
  <c r="I1446" i="17"/>
  <c r="J1446" i="17"/>
  <c r="I1447" i="17"/>
  <c r="J1447" i="17"/>
  <c r="I1448" i="17"/>
  <c r="J1448" i="17"/>
  <c r="I1449" i="17"/>
  <c r="J1449" i="17"/>
  <c r="I1450" i="17"/>
  <c r="J1450" i="17"/>
  <c r="I1451" i="17"/>
  <c r="J1451" i="17"/>
  <c r="I1452" i="17"/>
  <c r="J1452" i="17"/>
  <c r="I1453" i="17"/>
  <c r="J1453" i="17"/>
  <c r="I1454" i="17"/>
  <c r="J1454" i="17"/>
  <c r="I1455" i="17"/>
  <c r="J1455" i="17"/>
  <c r="I1456" i="17"/>
  <c r="J1456" i="17"/>
  <c r="I1457" i="17"/>
  <c r="J1457" i="17"/>
  <c r="I1458" i="17"/>
  <c r="J1458" i="17"/>
  <c r="I1459" i="17"/>
  <c r="J1459" i="17"/>
  <c r="I1460" i="17"/>
  <c r="J1460" i="17"/>
  <c r="I1461" i="17"/>
  <c r="J1461" i="17"/>
  <c r="I1462" i="17"/>
  <c r="J1462" i="17"/>
  <c r="I1463" i="17"/>
  <c r="J1463" i="17"/>
  <c r="I1464" i="17"/>
  <c r="J1464" i="17"/>
  <c r="I1465" i="17"/>
  <c r="J1465" i="17"/>
  <c r="I1466" i="17"/>
  <c r="J1466" i="17"/>
  <c r="I1467" i="17"/>
  <c r="J1467" i="17"/>
  <c r="I1468" i="17"/>
  <c r="J1468" i="17"/>
  <c r="I1469" i="17"/>
  <c r="J1469" i="17"/>
  <c r="I1470" i="17"/>
  <c r="J1470" i="17"/>
  <c r="I1471" i="17"/>
  <c r="J1471" i="17"/>
  <c r="I1472" i="17"/>
  <c r="J1472" i="17"/>
  <c r="I1473" i="17"/>
  <c r="J1473" i="17"/>
  <c r="I1474" i="17"/>
  <c r="J1474" i="17"/>
  <c r="I1475" i="17"/>
  <c r="J1475" i="17"/>
  <c r="I1476" i="17"/>
  <c r="J1476" i="17"/>
  <c r="I1477" i="17"/>
  <c r="J1477" i="17"/>
  <c r="I1478" i="17"/>
  <c r="J1478" i="17"/>
  <c r="I1479" i="17"/>
  <c r="J1479" i="17"/>
  <c r="I1480" i="17"/>
  <c r="J1480" i="17"/>
  <c r="I1481" i="17"/>
  <c r="J1481" i="17"/>
  <c r="I1482" i="17"/>
  <c r="J1482" i="17"/>
  <c r="I1483" i="17"/>
  <c r="J1483" i="17"/>
  <c r="I1484" i="17"/>
  <c r="J1484" i="17"/>
  <c r="I1485" i="17"/>
  <c r="J1485" i="17"/>
  <c r="I1486" i="17"/>
  <c r="J1486" i="17"/>
  <c r="I1487" i="17"/>
  <c r="J1487" i="17"/>
  <c r="I1488" i="17"/>
  <c r="J1488" i="17"/>
  <c r="I1489" i="17"/>
  <c r="J1489" i="17"/>
  <c r="I1490" i="17"/>
  <c r="J1490" i="17"/>
  <c r="I1491" i="17"/>
  <c r="J1491" i="17"/>
  <c r="I1492" i="17"/>
  <c r="J1492" i="17"/>
  <c r="I1493" i="17"/>
  <c r="J1493" i="17"/>
  <c r="I1494" i="17"/>
  <c r="J1494" i="17"/>
  <c r="I1495" i="17"/>
  <c r="J1495" i="17"/>
  <c r="I1496" i="17"/>
  <c r="J1496" i="17"/>
  <c r="I1497" i="17"/>
  <c r="J1497" i="17"/>
  <c r="I1498" i="17"/>
  <c r="J1498" i="17"/>
  <c r="I1499" i="17"/>
  <c r="J1499" i="17"/>
  <c r="I1500" i="17"/>
  <c r="J1500" i="17"/>
  <c r="I1501" i="17"/>
  <c r="J1501" i="17"/>
  <c r="I1502" i="17"/>
  <c r="J1502" i="17"/>
  <c r="I1503" i="17"/>
  <c r="J1503" i="17"/>
  <c r="I1504" i="17"/>
  <c r="J1504" i="17"/>
  <c r="I1505" i="17"/>
  <c r="J1505" i="17"/>
  <c r="I1506" i="17"/>
  <c r="J1506" i="17"/>
  <c r="I1507" i="17"/>
  <c r="J1507" i="17"/>
  <c r="I1508" i="17"/>
  <c r="J1508" i="17"/>
  <c r="I1509" i="17"/>
  <c r="J1509" i="17"/>
  <c r="I1510" i="17"/>
  <c r="J1510" i="17"/>
  <c r="I1511" i="17"/>
  <c r="J1511" i="17"/>
  <c r="I1512" i="17"/>
  <c r="J1512" i="17"/>
  <c r="I1513" i="17"/>
  <c r="J1513" i="17"/>
  <c r="I1514" i="17"/>
  <c r="J1514" i="17"/>
  <c r="I1515" i="17"/>
  <c r="J1515" i="17"/>
  <c r="I1516" i="17"/>
  <c r="J1516" i="17"/>
  <c r="I1517" i="17"/>
  <c r="J1517" i="17"/>
  <c r="I1518" i="17"/>
  <c r="J1518" i="17"/>
  <c r="I1519" i="17"/>
  <c r="J1519" i="17"/>
  <c r="I1520" i="17"/>
  <c r="J1520" i="17"/>
  <c r="I1521" i="17"/>
  <c r="J1521" i="17"/>
  <c r="I1522" i="17"/>
  <c r="J1522" i="17"/>
  <c r="I1523" i="17"/>
  <c r="J1523" i="17"/>
  <c r="I1524" i="17"/>
  <c r="J1524" i="17"/>
  <c r="I1525" i="17"/>
  <c r="J1525" i="17"/>
  <c r="I1526" i="17"/>
  <c r="J1526" i="17"/>
  <c r="I1527" i="17"/>
  <c r="J1527" i="17"/>
  <c r="I1528" i="17"/>
  <c r="J1528" i="17"/>
  <c r="I1529" i="17"/>
  <c r="J1529" i="17"/>
  <c r="I1530" i="17"/>
  <c r="J1530" i="17"/>
  <c r="I1531" i="17"/>
  <c r="J1531" i="17"/>
  <c r="I1532" i="17"/>
  <c r="J1532" i="17"/>
  <c r="I1533" i="17"/>
  <c r="J1533" i="17"/>
  <c r="I1534" i="17"/>
  <c r="J1534" i="17"/>
  <c r="I1535" i="17"/>
  <c r="J1535" i="17"/>
  <c r="I1536" i="17"/>
  <c r="J1536" i="17"/>
  <c r="I1537" i="17"/>
  <c r="J1537" i="17"/>
  <c r="I1538" i="17"/>
  <c r="J1538" i="17"/>
  <c r="I1539" i="17"/>
  <c r="J1539" i="17"/>
  <c r="I1540" i="17"/>
  <c r="J1540" i="17"/>
  <c r="I1541" i="17"/>
  <c r="J1541" i="17"/>
  <c r="I1542" i="17"/>
  <c r="J1542" i="17"/>
  <c r="I1543" i="17"/>
  <c r="J1543" i="17"/>
  <c r="I1544" i="17"/>
  <c r="J1544" i="17"/>
  <c r="I1545" i="17"/>
  <c r="J1545" i="17"/>
  <c r="I1546" i="17"/>
  <c r="J1546" i="17"/>
  <c r="I1547" i="17"/>
  <c r="J1547" i="17"/>
  <c r="I1548" i="17"/>
  <c r="J1548" i="17"/>
  <c r="I1549" i="17"/>
  <c r="J1549" i="17"/>
  <c r="I1550" i="17"/>
  <c r="J1550" i="17"/>
  <c r="I1551" i="17"/>
  <c r="J1551" i="17"/>
  <c r="I1552" i="17"/>
  <c r="J1552" i="17"/>
  <c r="I1553" i="17"/>
  <c r="J1553" i="17"/>
  <c r="I1554" i="17"/>
  <c r="J1554" i="17"/>
  <c r="I1555" i="17"/>
  <c r="J1555" i="17"/>
  <c r="I1556" i="17"/>
  <c r="J1556" i="17"/>
  <c r="I1557" i="17"/>
  <c r="J1557" i="17"/>
  <c r="I1558" i="17"/>
  <c r="J1558" i="17"/>
  <c r="I1559" i="17"/>
  <c r="J1559" i="17"/>
  <c r="I1560" i="17"/>
  <c r="J1560" i="17"/>
  <c r="I1561" i="17"/>
  <c r="J1561" i="17"/>
  <c r="I1562" i="17"/>
  <c r="J1562" i="17"/>
  <c r="I1563" i="17"/>
  <c r="J1563" i="17"/>
  <c r="I1564" i="17"/>
  <c r="J1564" i="17"/>
  <c r="I1565" i="17"/>
  <c r="J1565" i="17"/>
  <c r="I1566" i="17"/>
  <c r="J1566" i="17"/>
  <c r="I1567" i="17"/>
  <c r="J1567" i="17"/>
  <c r="I1568" i="17"/>
  <c r="J1568" i="17"/>
  <c r="I1569" i="17"/>
  <c r="J1569" i="17"/>
  <c r="I1570" i="17"/>
  <c r="J1570" i="17"/>
  <c r="I1571" i="17"/>
  <c r="J1571" i="17"/>
  <c r="I1572" i="17"/>
  <c r="J1572" i="17"/>
  <c r="I1573" i="17"/>
  <c r="J1573" i="17"/>
  <c r="I1574" i="17"/>
  <c r="J1574" i="17"/>
  <c r="I1575" i="17"/>
  <c r="J1575" i="17"/>
  <c r="I1576" i="17"/>
  <c r="J1576" i="17"/>
  <c r="I1577" i="17"/>
  <c r="J1577" i="17"/>
  <c r="I1578" i="17"/>
  <c r="J1578" i="17"/>
  <c r="I1579" i="17"/>
  <c r="J1579" i="17"/>
  <c r="I1580" i="17"/>
  <c r="J1580" i="17"/>
  <c r="I1581" i="17"/>
  <c r="J1581" i="17"/>
  <c r="I1582" i="17"/>
  <c r="J1582" i="17"/>
  <c r="I1583" i="17"/>
  <c r="J1583" i="17"/>
  <c r="I1584" i="17"/>
  <c r="J1584" i="17"/>
  <c r="I1585" i="17"/>
  <c r="J1585" i="17"/>
  <c r="I1586" i="17"/>
  <c r="J1586" i="17"/>
  <c r="I1587" i="17"/>
  <c r="J1587" i="17"/>
  <c r="I1588" i="17"/>
  <c r="J1588" i="17"/>
  <c r="I1589" i="17"/>
  <c r="J1589" i="17"/>
  <c r="I1590" i="17"/>
  <c r="J1590" i="17"/>
  <c r="I1591" i="17"/>
  <c r="J1591" i="17"/>
  <c r="I1592" i="17"/>
  <c r="J1592" i="17"/>
  <c r="I1593" i="17"/>
  <c r="J1593" i="17"/>
  <c r="I1594" i="17"/>
  <c r="J1594" i="17"/>
  <c r="I1595" i="17"/>
  <c r="J1595" i="17"/>
  <c r="I1596" i="17"/>
  <c r="J1596" i="17"/>
  <c r="I1597" i="17"/>
  <c r="J1597" i="17"/>
  <c r="I1598" i="17"/>
  <c r="J1598" i="17"/>
  <c r="I1599" i="17"/>
  <c r="J1599" i="17"/>
  <c r="I1600" i="17"/>
  <c r="J1600" i="17"/>
  <c r="I1601" i="17"/>
  <c r="J1601" i="17"/>
  <c r="I1602" i="17"/>
  <c r="J1602" i="17"/>
  <c r="I1603" i="17"/>
  <c r="J1603" i="17"/>
  <c r="I1604" i="17"/>
  <c r="J1604" i="17"/>
  <c r="I1605" i="17"/>
  <c r="J1605" i="17"/>
  <c r="I1606" i="17"/>
  <c r="J1606" i="17"/>
  <c r="I1607" i="17"/>
  <c r="J1607" i="17"/>
  <c r="I1608" i="17"/>
  <c r="J1608" i="17"/>
  <c r="I1609" i="17"/>
  <c r="J1609" i="17"/>
  <c r="I1610" i="17"/>
  <c r="J1610" i="17"/>
  <c r="I1611" i="17"/>
  <c r="J1611" i="17"/>
  <c r="I1612" i="17"/>
  <c r="J1612" i="17"/>
  <c r="I1613" i="17"/>
  <c r="J1613" i="17"/>
  <c r="I1614" i="17"/>
  <c r="J1614" i="17"/>
  <c r="I1615" i="17"/>
  <c r="J1615" i="17"/>
  <c r="I1616" i="17"/>
  <c r="J1616" i="17"/>
  <c r="I1617" i="17"/>
  <c r="J1617" i="17"/>
  <c r="I1618" i="17"/>
  <c r="J1618" i="17"/>
  <c r="I1619" i="17"/>
  <c r="J1619" i="17"/>
  <c r="I1620" i="17"/>
  <c r="J1620" i="17"/>
  <c r="I1621" i="17"/>
  <c r="J1621" i="17"/>
  <c r="I1622" i="17"/>
  <c r="J1622" i="17"/>
  <c r="I1623" i="17"/>
  <c r="J1623" i="17"/>
  <c r="I1624" i="17"/>
  <c r="J1624" i="17"/>
  <c r="I1625" i="17"/>
  <c r="J1625" i="17"/>
  <c r="I1626" i="17"/>
  <c r="J1626" i="17"/>
  <c r="I1627" i="17"/>
  <c r="J1627" i="17"/>
  <c r="I1628" i="17"/>
  <c r="J1628" i="17"/>
  <c r="I1629" i="17"/>
  <c r="J1629" i="17"/>
  <c r="I1630" i="17"/>
  <c r="J1630" i="17"/>
  <c r="I1631" i="17"/>
  <c r="J1631" i="17"/>
  <c r="I1632" i="17"/>
  <c r="J1632" i="17"/>
  <c r="I1633" i="17"/>
  <c r="J1633" i="17"/>
  <c r="I1634" i="17"/>
  <c r="J1634" i="17"/>
  <c r="I1635" i="17"/>
  <c r="J1635" i="17"/>
  <c r="I1636" i="17"/>
  <c r="J1636" i="17"/>
  <c r="I1637" i="17"/>
  <c r="J1637" i="17"/>
  <c r="I1638" i="17"/>
  <c r="J1638" i="17"/>
  <c r="I1639" i="17"/>
  <c r="J1639" i="17"/>
  <c r="I1640" i="17"/>
  <c r="J1640" i="17"/>
  <c r="I1641" i="17"/>
  <c r="J1641" i="17"/>
  <c r="I1642" i="17"/>
  <c r="J1642" i="17"/>
  <c r="I1643" i="17"/>
  <c r="J1643" i="17"/>
  <c r="I1644" i="17"/>
  <c r="J1644" i="17"/>
  <c r="I1645" i="17"/>
  <c r="J1645" i="17"/>
  <c r="I1646" i="17"/>
  <c r="J1646" i="17"/>
  <c r="I1647" i="17"/>
  <c r="J1647" i="17"/>
  <c r="I1648" i="17"/>
  <c r="J1648" i="17"/>
  <c r="I1649" i="17"/>
  <c r="J1649" i="17"/>
  <c r="I1650" i="17"/>
  <c r="J1650" i="17"/>
  <c r="I1651" i="17"/>
  <c r="J1651" i="17"/>
  <c r="I1652" i="17"/>
  <c r="J1652" i="17"/>
  <c r="I1653" i="17"/>
  <c r="J1653" i="17"/>
  <c r="I1654" i="17"/>
  <c r="J1654" i="17"/>
  <c r="I1655" i="17"/>
  <c r="J1655" i="17"/>
  <c r="I1656" i="17"/>
  <c r="J1656" i="17"/>
  <c r="I1657" i="17"/>
  <c r="J1657" i="17"/>
  <c r="I1658" i="17"/>
  <c r="J1658" i="17"/>
  <c r="I1659" i="17"/>
  <c r="J1659" i="17"/>
  <c r="I1660" i="17"/>
  <c r="J1660" i="17"/>
  <c r="I1661" i="17"/>
  <c r="J1661" i="17"/>
  <c r="I1662" i="17"/>
  <c r="J1662" i="17"/>
  <c r="I1663" i="17"/>
  <c r="J1663" i="17"/>
  <c r="I1664" i="17"/>
  <c r="J1664" i="17"/>
  <c r="I1665" i="17"/>
  <c r="J1665" i="17"/>
  <c r="I1666" i="17"/>
  <c r="J1666" i="17"/>
  <c r="I1667" i="17"/>
  <c r="J1667" i="17"/>
  <c r="I1668" i="17"/>
  <c r="J1668" i="17"/>
  <c r="I1669" i="17"/>
  <c r="J1669" i="17"/>
  <c r="I1670" i="17"/>
  <c r="J1670" i="17"/>
  <c r="I1671" i="17"/>
  <c r="J1671" i="17"/>
  <c r="I1672" i="17"/>
  <c r="J1672" i="17"/>
  <c r="I1673" i="17"/>
  <c r="J1673" i="17"/>
  <c r="I1674" i="17"/>
  <c r="J1674" i="17"/>
  <c r="I1675" i="17"/>
  <c r="J1675" i="17"/>
  <c r="I1676" i="17"/>
  <c r="J1676" i="17"/>
  <c r="I1677" i="17"/>
  <c r="J1677" i="17"/>
  <c r="I1678" i="17"/>
  <c r="J1678" i="17"/>
  <c r="I1679" i="17"/>
  <c r="J1679" i="17"/>
  <c r="I1680" i="17"/>
  <c r="J1680" i="17"/>
  <c r="I1681" i="17"/>
  <c r="J1681" i="17"/>
  <c r="I1682" i="17"/>
  <c r="J1682" i="17"/>
  <c r="I1683" i="17"/>
  <c r="J1683" i="17"/>
  <c r="I1684" i="17"/>
  <c r="J1684" i="17"/>
  <c r="I1685" i="17"/>
  <c r="J1685" i="17"/>
  <c r="I1686" i="17"/>
  <c r="J1686" i="17"/>
  <c r="I1687" i="17"/>
  <c r="J1687" i="17"/>
  <c r="I1688" i="17"/>
  <c r="J1688" i="17"/>
  <c r="I1689" i="17"/>
  <c r="J1689" i="17"/>
  <c r="I1690" i="17"/>
  <c r="J1690" i="17"/>
  <c r="I1691" i="17"/>
  <c r="J1691" i="17"/>
  <c r="I1692" i="17"/>
  <c r="J1692" i="17"/>
  <c r="I1693" i="17"/>
  <c r="J1693" i="17"/>
  <c r="I1694" i="17"/>
  <c r="J1694" i="17"/>
  <c r="I1695" i="17"/>
  <c r="J1695" i="17"/>
  <c r="I1696" i="17"/>
  <c r="J1696" i="17"/>
  <c r="I1697" i="17"/>
  <c r="J1697" i="17"/>
  <c r="I1698" i="17"/>
  <c r="J1698" i="17"/>
  <c r="I1699" i="17"/>
  <c r="J1699" i="17"/>
  <c r="I1700" i="17"/>
  <c r="J1700" i="17"/>
  <c r="I1701" i="17"/>
  <c r="J1701" i="17"/>
  <c r="I1702" i="17"/>
  <c r="J1702" i="17"/>
  <c r="I1703" i="17"/>
  <c r="J1703" i="17"/>
  <c r="I1704" i="17"/>
  <c r="J1704" i="17"/>
  <c r="I1705" i="17"/>
  <c r="J1705" i="17"/>
  <c r="I1706" i="17"/>
  <c r="J1706" i="17"/>
  <c r="I1707" i="17"/>
  <c r="J1707" i="17"/>
  <c r="I1708" i="17"/>
  <c r="J1708" i="17"/>
  <c r="I1709" i="17"/>
  <c r="J1709" i="17"/>
  <c r="I1710" i="17"/>
  <c r="J1710" i="17"/>
  <c r="I1711" i="17"/>
  <c r="J1711" i="17"/>
  <c r="I1712" i="17"/>
  <c r="J1712" i="17"/>
  <c r="I1713" i="17"/>
  <c r="J1713" i="17"/>
  <c r="I1714" i="17"/>
  <c r="J1714" i="17"/>
  <c r="I1715" i="17"/>
  <c r="J1715" i="17"/>
  <c r="I1716" i="17"/>
  <c r="J1716" i="17"/>
  <c r="I1717" i="17"/>
  <c r="J1717" i="17"/>
  <c r="I1718" i="17"/>
  <c r="J1718" i="17"/>
  <c r="I1719" i="17"/>
  <c r="J1719" i="17"/>
  <c r="I1720" i="17"/>
  <c r="J1720" i="17"/>
  <c r="I1721" i="17"/>
  <c r="J1721" i="17"/>
  <c r="I1722" i="17"/>
  <c r="J1722" i="17"/>
  <c r="I1723" i="17"/>
  <c r="J1723" i="17"/>
  <c r="I1724" i="17"/>
  <c r="J1724" i="17"/>
  <c r="I1725" i="17"/>
  <c r="J1725" i="17"/>
  <c r="I1726" i="17"/>
  <c r="J1726" i="17"/>
  <c r="I1727" i="17"/>
  <c r="J1727" i="17"/>
  <c r="I1728" i="17"/>
  <c r="J1728" i="17"/>
  <c r="I1729" i="17"/>
  <c r="J1729" i="17"/>
  <c r="I1730" i="17"/>
  <c r="J1730" i="17"/>
  <c r="I1731" i="17"/>
  <c r="J1731" i="17"/>
  <c r="I1732" i="17"/>
  <c r="J1732" i="17"/>
  <c r="I1733" i="17"/>
  <c r="J1733" i="17"/>
  <c r="I1734" i="17"/>
  <c r="J1734" i="17"/>
  <c r="I1735" i="17"/>
  <c r="J1735" i="17"/>
  <c r="I1736" i="17"/>
  <c r="J1736" i="17"/>
  <c r="I1737" i="17"/>
  <c r="J1737" i="17"/>
  <c r="I1738" i="17"/>
  <c r="J1738" i="17"/>
  <c r="I1739" i="17"/>
  <c r="J1739" i="17"/>
  <c r="I1740" i="17"/>
  <c r="J1740" i="17"/>
  <c r="I1741" i="17"/>
  <c r="J1741" i="17"/>
  <c r="I1742" i="17"/>
  <c r="J1742" i="17"/>
  <c r="I1743" i="17"/>
  <c r="J1743" i="17"/>
  <c r="I1744" i="17"/>
  <c r="J1744" i="17"/>
  <c r="I1745" i="17"/>
  <c r="J1745" i="17"/>
  <c r="I1746" i="17"/>
  <c r="J1746" i="17"/>
  <c r="I1747" i="17"/>
  <c r="J1747" i="17"/>
  <c r="I1748" i="17"/>
  <c r="J1748" i="17"/>
  <c r="I1749" i="17"/>
  <c r="J1749" i="17"/>
  <c r="I1750" i="17"/>
  <c r="J1750" i="17"/>
  <c r="I1751" i="17"/>
  <c r="J1751" i="17"/>
  <c r="I1752" i="17"/>
  <c r="J1752" i="17"/>
  <c r="I1753" i="17"/>
  <c r="J1753" i="17"/>
  <c r="I1754" i="17"/>
  <c r="J1754" i="17"/>
  <c r="I1755" i="17"/>
  <c r="J1755" i="17"/>
  <c r="I1756" i="17"/>
  <c r="J1756" i="17"/>
  <c r="I1757" i="17"/>
  <c r="J1757" i="17"/>
  <c r="I1758" i="17"/>
  <c r="J1758" i="17"/>
  <c r="I1759" i="17"/>
  <c r="J1759" i="17"/>
  <c r="I1760" i="17"/>
  <c r="J1760" i="17"/>
  <c r="I1761" i="17"/>
  <c r="J1761" i="17"/>
  <c r="I1762" i="17"/>
  <c r="J1762" i="17"/>
  <c r="I1763" i="17"/>
  <c r="J1763" i="17"/>
  <c r="I1764" i="17"/>
  <c r="J1764" i="17"/>
  <c r="I1765" i="17"/>
  <c r="J1765" i="17"/>
  <c r="I1766" i="17"/>
  <c r="J1766" i="17"/>
  <c r="I1767" i="17"/>
  <c r="J1767" i="17"/>
  <c r="I1768" i="17"/>
  <c r="J1768" i="17"/>
  <c r="I1769" i="17"/>
  <c r="J1769" i="17"/>
  <c r="I1770" i="17"/>
  <c r="J1770" i="17"/>
  <c r="I1771" i="17"/>
  <c r="J1771" i="17"/>
  <c r="I1772" i="17"/>
  <c r="J1772" i="17"/>
  <c r="I1773" i="17"/>
  <c r="J1773" i="17"/>
  <c r="I1774" i="17"/>
  <c r="J1774" i="17"/>
  <c r="I1775" i="17"/>
  <c r="J1775" i="17"/>
  <c r="I1776" i="17"/>
  <c r="J1776" i="17"/>
  <c r="I1777" i="17"/>
  <c r="J1777" i="17"/>
  <c r="I1778" i="17"/>
  <c r="J1778" i="17"/>
  <c r="I1779" i="17"/>
  <c r="J1779" i="17"/>
  <c r="I1780" i="17"/>
  <c r="J1780" i="17"/>
  <c r="I1781" i="17"/>
  <c r="J1781" i="17"/>
  <c r="I1782" i="17"/>
  <c r="J1782" i="17"/>
  <c r="I1783" i="17"/>
  <c r="J1783" i="17"/>
  <c r="I1784" i="17"/>
  <c r="J1784" i="17"/>
  <c r="I1785" i="17"/>
  <c r="J1785" i="17"/>
  <c r="I1786" i="17"/>
  <c r="J1786" i="17"/>
  <c r="I1787" i="17"/>
  <c r="J1787" i="17"/>
  <c r="I1788" i="17"/>
  <c r="J1788" i="17"/>
  <c r="I1789" i="17"/>
  <c r="J1789" i="17"/>
  <c r="I1790" i="17"/>
  <c r="J1790" i="17"/>
  <c r="I1791" i="17"/>
  <c r="J1791" i="17"/>
  <c r="I1792" i="17"/>
  <c r="J1792" i="17"/>
  <c r="I1793" i="17"/>
  <c r="J1793" i="17"/>
  <c r="I1794" i="17"/>
  <c r="J1794" i="17"/>
  <c r="I1795" i="17"/>
  <c r="J1795" i="17"/>
  <c r="I1796" i="17"/>
  <c r="J1796" i="17"/>
  <c r="I1797" i="17"/>
  <c r="J1797" i="17"/>
  <c r="I1798" i="17"/>
  <c r="J1798" i="17"/>
  <c r="I1799" i="17"/>
  <c r="J1799" i="17"/>
  <c r="I1800" i="17"/>
  <c r="J1800" i="17"/>
  <c r="I1801" i="17"/>
  <c r="J1801" i="17"/>
  <c r="I1802" i="17"/>
  <c r="J1802" i="17"/>
  <c r="I1803" i="17"/>
  <c r="J1803" i="17"/>
  <c r="I1804" i="17"/>
  <c r="J1804" i="17"/>
  <c r="I1805" i="17"/>
  <c r="J1805" i="17"/>
  <c r="I1806" i="17"/>
  <c r="J1806" i="17"/>
  <c r="I1807" i="17"/>
  <c r="J1807" i="17"/>
  <c r="I1808" i="17"/>
  <c r="J1808" i="17"/>
  <c r="I1809" i="17"/>
  <c r="J1809" i="17"/>
  <c r="I1810" i="17"/>
  <c r="J1810" i="17"/>
  <c r="I1811" i="17"/>
  <c r="J1811" i="17"/>
  <c r="I1812" i="17"/>
  <c r="J1812" i="17"/>
  <c r="I1813" i="17"/>
  <c r="J1813" i="17"/>
  <c r="I1814" i="17"/>
  <c r="J1814" i="17"/>
  <c r="I1815" i="17"/>
  <c r="J1815" i="17"/>
  <c r="I1816" i="17"/>
  <c r="J1816" i="17"/>
  <c r="I1817" i="17"/>
  <c r="J1817" i="17"/>
  <c r="I1818" i="17"/>
  <c r="J1818" i="17"/>
  <c r="I1819" i="17"/>
  <c r="J1819" i="17"/>
  <c r="I1820" i="17"/>
  <c r="J1820" i="17"/>
  <c r="I1821" i="17"/>
  <c r="J1821" i="17"/>
  <c r="I1822" i="17"/>
  <c r="J1822" i="17"/>
  <c r="I1823" i="17"/>
  <c r="J1823" i="17"/>
  <c r="I1824" i="17"/>
  <c r="J1824" i="17"/>
  <c r="I1825" i="17"/>
  <c r="J1825" i="17"/>
  <c r="I1826" i="17"/>
  <c r="J1826" i="17"/>
  <c r="I1827" i="17"/>
  <c r="J1827" i="17"/>
  <c r="I1828" i="17"/>
  <c r="J1828" i="17"/>
  <c r="I1829" i="17"/>
  <c r="J1829" i="17"/>
  <c r="I1830" i="17"/>
  <c r="J1830" i="17"/>
  <c r="I1831" i="17"/>
  <c r="J1831" i="17"/>
  <c r="I1832" i="17"/>
  <c r="J1832" i="17"/>
  <c r="I1833" i="17"/>
  <c r="J1833" i="17"/>
  <c r="I1834" i="17"/>
  <c r="J1834" i="17"/>
  <c r="I1835" i="17"/>
  <c r="J1835" i="17"/>
  <c r="I1836" i="17"/>
  <c r="J1836" i="17"/>
  <c r="I1837" i="17"/>
  <c r="J1837" i="17"/>
  <c r="I1838" i="17"/>
  <c r="J1838" i="17"/>
  <c r="I1839" i="17"/>
  <c r="J1839" i="17"/>
  <c r="I1840" i="17"/>
  <c r="J1840" i="17"/>
  <c r="I1841" i="17"/>
  <c r="J1841" i="17"/>
  <c r="I1842" i="17"/>
  <c r="J1842" i="17"/>
  <c r="I1843" i="17"/>
  <c r="J1843" i="17"/>
  <c r="I1844" i="17"/>
  <c r="J1844" i="17"/>
  <c r="I1845" i="17"/>
  <c r="J1845" i="17"/>
  <c r="I1846" i="17"/>
  <c r="J1846" i="17"/>
  <c r="I1847" i="17"/>
  <c r="J1847" i="17"/>
  <c r="I1848" i="17"/>
  <c r="J1848" i="17"/>
  <c r="I1849" i="17"/>
  <c r="J1849" i="17"/>
  <c r="I1850" i="17"/>
  <c r="J1850" i="17"/>
  <c r="I1851" i="17"/>
  <c r="J1851" i="17"/>
  <c r="I1852" i="17"/>
  <c r="J1852" i="17"/>
  <c r="I1853" i="17"/>
  <c r="J1853" i="17"/>
  <c r="I1854" i="17"/>
  <c r="J1854" i="17"/>
  <c r="I1855" i="17"/>
  <c r="J1855" i="17"/>
  <c r="I1856" i="17"/>
  <c r="J1856" i="17"/>
  <c r="I1857" i="17"/>
  <c r="J1857" i="17"/>
  <c r="I1858" i="17"/>
  <c r="J1858" i="17"/>
  <c r="I1859" i="17"/>
  <c r="J1859" i="17"/>
  <c r="I1860" i="17"/>
  <c r="J1860" i="17"/>
  <c r="I1861" i="17"/>
  <c r="J1861" i="17"/>
  <c r="I1862" i="17"/>
  <c r="J1862" i="17"/>
  <c r="I1863" i="17"/>
  <c r="J1863" i="17"/>
  <c r="I1864" i="17"/>
  <c r="J1864" i="17"/>
  <c r="I1865" i="17"/>
  <c r="J1865" i="17"/>
  <c r="I1866" i="17"/>
  <c r="J1866" i="17"/>
  <c r="I1867" i="17"/>
  <c r="J1867" i="17"/>
  <c r="I1868" i="17"/>
  <c r="J1868" i="17"/>
  <c r="I1869" i="17"/>
  <c r="J1869" i="17"/>
  <c r="I1870" i="17"/>
  <c r="J1870" i="17"/>
  <c r="I1871" i="17"/>
  <c r="J1871" i="17"/>
  <c r="I1872" i="17"/>
  <c r="J1872" i="17"/>
  <c r="I1873" i="17"/>
  <c r="J1873" i="17"/>
  <c r="I1874" i="17"/>
  <c r="J1874" i="17"/>
  <c r="I1875" i="17"/>
  <c r="J1875" i="17"/>
  <c r="I1876" i="17"/>
  <c r="J1876" i="17"/>
  <c r="I1877" i="17"/>
  <c r="J1877" i="17"/>
  <c r="I1878" i="17"/>
  <c r="J1878" i="17"/>
  <c r="I1879" i="17"/>
  <c r="J1879" i="17"/>
  <c r="I1880" i="17"/>
  <c r="J1880" i="17"/>
  <c r="I1881" i="17"/>
  <c r="J1881" i="17"/>
  <c r="I1882" i="17"/>
  <c r="J1882" i="17"/>
  <c r="I1883" i="17"/>
  <c r="J1883" i="17"/>
  <c r="I1884" i="17"/>
  <c r="J1884" i="17"/>
  <c r="I1885" i="17"/>
  <c r="J1885" i="17"/>
  <c r="I1886" i="17"/>
  <c r="J1886" i="17"/>
  <c r="I1887" i="17"/>
  <c r="J1887" i="17"/>
  <c r="I1888" i="17"/>
  <c r="J1888" i="17"/>
  <c r="I1889" i="17"/>
  <c r="J1889" i="17"/>
  <c r="I1890" i="17"/>
  <c r="J1890" i="17"/>
  <c r="I1891" i="17"/>
  <c r="J1891" i="17"/>
  <c r="I1892" i="17"/>
  <c r="J1892" i="17"/>
  <c r="I1893" i="17"/>
  <c r="J1893" i="17"/>
  <c r="I1894" i="17"/>
  <c r="J1894" i="17"/>
  <c r="I1895" i="17"/>
  <c r="J1895" i="17"/>
  <c r="I1896" i="17"/>
  <c r="J1896" i="17"/>
  <c r="I1897" i="17"/>
  <c r="J1897" i="17"/>
  <c r="I1898" i="17"/>
  <c r="J1898" i="17"/>
  <c r="I1899" i="17"/>
  <c r="J1899" i="17"/>
  <c r="I1900" i="17"/>
  <c r="J1900" i="17"/>
  <c r="I1901" i="17"/>
  <c r="J1901" i="17"/>
  <c r="I1902" i="17"/>
  <c r="J1902" i="17"/>
  <c r="I1903" i="17"/>
  <c r="J1903" i="17"/>
  <c r="I1904" i="17"/>
  <c r="J1904" i="17"/>
  <c r="I1905" i="17"/>
  <c r="J1905" i="17"/>
  <c r="I1906" i="17"/>
  <c r="J1906" i="17"/>
  <c r="I1907" i="17"/>
  <c r="J1907" i="17"/>
  <c r="I1908" i="17"/>
  <c r="J1908" i="17"/>
  <c r="I1909" i="17"/>
  <c r="J1909" i="17"/>
  <c r="I1910" i="17"/>
  <c r="J1910" i="17"/>
  <c r="I1911" i="17"/>
  <c r="J1911" i="17"/>
  <c r="I1912" i="17"/>
  <c r="J1912" i="17"/>
  <c r="I1913" i="17"/>
  <c r="J1913" i="17"/>
  <c r="I1914" i="17"/>
  <c r="J1914" i="17"/>
  <c r="I1915" i="17"/>
  <c r="J1915" i="17"/>
  <c r="I1916" i="17"/>
  <c r="J1916" i="17"/>
  <c r="I1917" i="17"/>
  <c r="J1917" i="17"/>
  <c r="I1918" i="17"/>
  <c r="J1918" i="17"/>
  <c r="I1919" i="17"/>
  <c r="J1919" i="17"/>
  <c r="I1920" i="17"/>
  <c r="J1920" i="17"/>
  <c r="I1921" i="17"/>
  <c r="J1921" i="17"/>
  <c r="I1922" i="17"/>
  <c r="J1922" i="17"/>
  <c r="I1923" i="17"/>
  <c r="J1923" i="17"/>
  <c r="I1924" i="17"/>
  <c r="J1924" i="17"/>
  <c r="I1925" i="17"/>
  <c r="J1925" i="17"/>
  <c r="I1926" i="17"/>
  <c r="J1926" i="17"/>
  <c r="I1927" i="17"/>
  <c r="J1927" i="17"/>
  <c r="I1928" i="17"/>
  <c r="J1928" i="17"/>
  <c r="I1929" i="17"/>
  <c r="J1929" i="17"/>
  <c r="I1930" i="17"/>
  <c r="J1930" i="17"/>
  <c r="I1931" i="17"/>
  <c r="J1931" i="17"/>
  <c r="I1932" i="17"/>
  <c r="J1932" i="17"/>
  <c r="I1933" i="17"/>
  <c r="J1933" i="17"/>
  <c r="I1934" i="17"/>
  <c r="J1934" i="17"/>
  <c r="I1935" i="17"/>
  <c r="J1935" i="17"/>
  <c r="I1936" i="17"/>
  <c r="J1936" i="17"/>
  <c r="I1937" i="17"/>
  <c r="J1937" i="17"/>
  <c r="I1938" i="17"/>
  <c r="J1938" i="17"/>
  <c r="I1939" i="17"/>
  <c r="J1939" i="17"/>
  <c r="I1940" i="17"/>
  <c r="J1940" i="17"/>
  <c r="I1941" i="17"/>
  <c r="J1941" i="17"/>
  <c r="I1942" i="17"/>
  <c r="J1942" i="17"/>
  <c r="I1943" i="17"/>
  <c r="J1943" i="17"/>
  <c r="I1944" i="17"/>
  <c r="J1944" i="17"/>
  <c r="I1945" i="17"/>
  <c r="J1945" i="17"/>
  <c r="I1946" i="17"/>
  <c r="J1946" i="17"/>
  <c r="I1947" i="17"/>
  <c r="J1947" i="17"/>
  <c r="I1948" i="17"/>
  <c r="J1948" i="17"/>
  <c r="I1949" i="17"/>
  <c r="J1949" i="17"/>
  <c r="I1950" i="17"/>
  <c r="J1950" i="17"/>
  <c r="I1951" i="17"/>
  <c r="J1951" i="17"/>
  <c r="I1952" i="17"/>
  <c r="J1952" i="17"/>
  <c r="I1953" i="17"/>
  <c r="J1953" i="17"/>
  <c r="I1954" i="17"/>
  <c r="J1954" i="17"/>
  <c r="I1955" i="17"/>
  <c r="J1955" i="17"/>
  <c r="I1956" i="17"/>
  <c r="J1956" i="17"/>
  <c r="I1957" i="17"/>
  <c r="J1957" i="17"/>
  <c r="I1958" i="17"/>
  <c r="J1958" i="17"/>
  <c r="I1959" i="17"/>
  <c r="J1959" i="17"/>
  <c r="I1960" i="17"/>
  <c r="J1960" i="17"/>
  <c r="I1961" i="17"/>
  <c r="J1961" i="17"/>
  <c r="I1962" i="17"/>
  <c r="J1962" i="17"/>
  <c r="I1963" i="17"/>
  <c r="J1963" i="17"/>
  <c r="I1964" i="17"/>
  <c r="J1964" i="17"/>
  <c r="I1965" i="17"/>
  <c r="J1965" i="17"/>
  <c r="I1966" i="17"/>
  <c r="J1966" i="17"/>
  <c r="I1967" i="17"/>
  <c r="J1967" i="17"/>
  <c r="I1968" i="17"/>
  <c r="J1968" i="17"/>
  <c r="I1969" i="17"/>
  <c r="J1969" i="17"/>
  <c r="I1970" i="17"/>
  <c r="J1970" i="17"/>
  <c r="I1971" i="17"/>
  <c r="J1971" i="17"/>
  <c r="I1972" i="17"/>
  <c r="J1972" i="17"/>
  <c r="I1973" i="17"/>
  <c r="J1973" i="17"/>
  <c r="I1974" i="17"/>
  <c r="J1974" i="17"/>
  <c r="I1975" i="17"/>
  <c r="J1975" i="17"/>
  <c r="I1976" i="17"/>
  <c r="J1976" i="17"/>
  <c r="I1977" i="17"/>
  <c r="J1977" i="17"/>
  <c r="I1978" i="17"/>
  <c r="J1978" i="17"/>
  <c r="I1979" i="17"/>
  <c r="J1979" i="17"/>
  <c r="I1980" i="17"/>
  <c r="J1980" i="17"/>
  <c r="I1981" i="17"/>
  <c r="J1981" i="17"/>
  <c r="I1982" i="17"/>
  <c r="J1982" i="17"/>
  <c r="I1983" i="17"/>
  <c r="J1983" i="17"/>
  <c r="I1984" i="17"/>
  <c r="J1984" i="17"/>
  <c r="I1985" i="17"/>
  <c r="J1985" i="17"/>
  <c r="I1986" i="17"/>
  <c r="J1986" i="17"/>
  <c r="I1987" i="17"/>
  <c r="J1987" i="17"/>
  <c r="I1988" i="17"/>
  <c r="J1988" i="17"/>
  <c r="I1989" i="17"/>
  <c r="J1989" i="17"/>
  <c r="I1990" i="17"/>
  <c r="J1990" i="17"/>
  <c r="I1991" i="17"/>
  <c r="J1991" i="17"/>
  <c r="I1992" i="17"/>
  <c r="J1992" i="17"/>
  <c r="I1993" i="17"/>
  <c r="J1993" i="17"/>
  <c r="I1994" i="17"/>
  <c r="J1994" i="17"/>
  <c r="I1995" i="17"/>
  <c r="J1995" i="17"/>
  <c r="I1996" i="17"/>
  <c r="J1996" i="17"/>
  <c r="I1997" i="17"/>
  <c r="J1997" i="17"/>
  <c r="I1998" i="17"/>
  <c r="J1998" i="17"/>
  <c r="I1999" i="17"/>
  <c r="J1999" i="17"/>
  <c r="I2000" i="17"/>
  <c r="J2000" i="17"/>
  <c r="I2001" i="17"/>
  <c r="J2001" i="17"/>
  <c r="I2002" i="17"/>
  <c r="J2002" i="17"/>
  <c r="I2003" i="17"/>
  <c r="J2003" i="17"/>
  <c r="I2004" i="17"/>
  <c r="J2004" i="17"/>
  <c r="I2005" i="17"/>
  <c r="J2005" i="17"/>
  <c r="I2006" i="17"/>
  <c r="J2006" i="17"/>
  <c r="I2007" i="17"/>
  <c r="J2007" i="17"/>
  <c r="I2008" i="17"/>
  <c r="J2008" i="17"/>
  <c r="I2009" i="17"/>
  <c r="J2009" i="17"/>
  <c r="I2010" i="17"/>
  <c r="J2010" i="17"/>
  <c r="I2011" i="17"/>
  <c r="J2011" i="17"/>
  <c r="I2012" i="17"/>
  <c r="J2012" i="17"/>
  <c r="I2013" i="17"/>
  <c r="J2013" i="17"/>
  <c r="I2014" i="17"/>
  <c r="J2014" i="17"/>
  <c r="I2015" i="17"/>
  <c r="J2015" i="17"/>
  <c r="I2016" i="17"/>
  <c r="J2016" i="17"/>
  <c r="I2017" i="17"/>
  <c r="J2017" i="17"/>
  <c r="I2018" i="17"/>
  <c r="J2018" i="17"/>
  <c r="I2019" i="17"/>
  <c r="J2019" i="17"/>
  <c r="I2020" i="17"/>
  <c r="J2020" i="17"/>
  <c r="I2021" i="17"/>
  <c r="J2021" i="17"/>
  <c r="I2022" i="17"/>
  <c r="J2022" i="17"/>
  <c r="I2023" i="17"/>
  <c r="J2023" i="17"/>
  <c r="I2024" i="17"/>
  <c r="J2024" i="17"/>
  <c r="I2025" i="17"/>
  <c r="J2025" i="17"/>
  <c r="I2026" i="17"/>
  <c r="J2026" i="17"/>
  <c r="I2027" i="17"/>
  <c r="J2027" i="17"/>
  <c r="I2028" i="17"/>
  <c r="J2028" i="17"/>
  <c r="I2029" i="17"/>
  <c r="J2029" i="17"/>
  <c r="I2030" i="17"/>
  <c r="J2030" i="17"/>
  <c r="I2031" i="17"/>
  <c r="J2031" i="17"/>
  <c r="I2032" i="17"/>
  <c r="J2032" i="17"/>
  <c r="I2033" i="17"/>
  <c r="J2033" i="17"/>
  <c r="I2034" i="17"/>
  <c r="J2034" i="17"/>
  <c r="I2035" i="17"/>
  <c r="J2035" i="17"/>
  <c r="I2036" i="17"/>
  <c r="J2036" i="17"/>
  <c r="I2037" i="17"/>
  <c r="J2037" i="17"/>
  <c r="I2038" i="17"/>
  <c r="J2038" i="17"/>
  <c r="I2039" i="17"/>
  <c r="J2039" i="17"/>
  <c r="I2040" i="17"/>
  <c r="J2040" i="17"/>
  <c r="I2041" i="17"/>
  <c r="J2041" i="17"/>
  <c r="I2042" i="17"/>
  <c r="J2042" i="17"/>
  <c r="I2043" i="17"/>
  <c r="J2043" i="17"/>
  <c r="I2044" i="17"/>
  <c r="J2044" i="17"/>
  <c r="I2045" i="17"/>
  <c r="J2045" i="17"/>
  <c r="I2046" i="17"/>
  <c r="J2046" i="17"/>
  <c r="I2047" i="17"/>
  <c r="J2047" i="17"/>
  <c r="I2048" i="17"/>
  <c r="J2048" i="17"/>
  <c r="I2049" i="17"/>
  <c r="J2049" i="17"/>
  <c r="I2050" i="17"/>
  <c r="J2050" i="17"/>
  <c r="I2051" i="17"/>
  <c r="J2051" i="17"/>
  <c r="I2052" i="17"/>
  <c r="J2052" i="17"/>
  <c r="I2053" i="17"/>
  <c r="J2053" i="17"/>
  <c r="I2054" i="17"/>
  <c r="J2054" i="17"/>
  <c r="I2055" i="17"/>
  <c r="J2055" i="17"/>
  <c r="I2056" i="17"/>
  <c r="J2056" i="17"/>
  <c r="I2057" i="17"/>
  <c r="J2057" i="17"/>
  <c r="I2058" i="17"/>
  <c r="J2058" i="17"/>
  <c r="I2059" i="17"/>
  <c r="J2059" i="17"/>
  <c r="I2060" i="17"/>
  <c r="J2060" i="17"/>
  <c r="I2061" i="17"/>
  <c r="J2061" i="17"/>
  <c r="I2062" i="17"/>
  <c r="J2062" i="17"/>
  <c r="I2063" i="17"/>
  <c r="J2063" i="17"/>
  <c r="I2064" i="17"/>
  <c r="J2064" i="17"/>
  <c r="I2065" i="17"/>
  <c r="J2065" i="17"/>
  <c r="I2066" i="17"/>
  <c r="J2066" i="17"/>
  <c r="I2067" i="17"/>
  <c r="J2067" i="17"/>
  <c r="I2068" i="17"/>
  <c r="J2068" i="17"/>
  <c r="I2069" i="17"/>
  <c r="J2069" i="17"/>
  <c r="I2070" i="17"/>
  <c r="J2070" i="17"/>
  <c r="I2071" i="17"/>
  <c r="J2071" i="17"/>
  <c r="I2072" i="17"/>
  <c r="J2072" i="17"/>
  <c r="I2073" i="17"/>
  <c r="J2073" i="17"/>
  <c r="I2074" i="17"/>
  <c r="J2074" i="17"/>
  <c r="I2075" i="17"/>
  <c r="J2075" i="17"/>
  <c r="I2076" i="17"/>
  <c r="J2076" i="17"/>
  <c r="I2077" i="17"/>
  <c r="J2077" i="17"/>
  <c r="I2078" i="17"/>
  <c r="J2078" i="17"/>
  <c r="I2079" i="17"/>
  <c r="J2079" i="17"/>
  <c r="I2080" i="17"/>
  <c r="J2080" i="17"/>
  <c r="I2081" i="17"/>
  <c r="J2081" i="17"/>
  <c r="I2082" i="17"/>
  <c r="J2082" i="17"/>
  <c r="I2083" i="17"/>
  <c r="J2083" i="17"/>
  <c r="I2084" i="17"/>
  <c r="J2084" i="17"/>
  <c r="I2085" i="17"/>
  <c r="J2085" i="17"/>
  <c r="I2086" i="17"/>
  <c r="J2086" i="17"/>
  <c r="I2087" i="17"/>
  <c r="J2087" i="17"/>
  <c r="I2088" i="17"/>
  <c r="J2088" i="17"/>
  <c r="I2089" i="17"/>
  <c r="J2089" i="17"/>
  <c r="I2090" i="17"/>
  <c r="J2090" i="17"/>
  <c r="I2091" i="17"/>
  <c r="J2091" i="17"/>
  <c r="I2092" i="17"/>
  <c r="J2092" i="17"/>
  <c r="I2093" i="17"/>
  <c r="J2093" i="17"/>
  <c r="I2094" i="17"/>
  <c r="J2094" i="17"/>
  <c r="I2095" i="17"/>
  <c r="J2095" i="17"/>
  <c r="I2096" i="17"/>
  <c r="J2096" i="17"/>
  <c r="I2097" i="17"/>
  <c r="J2097" i="17"/>
  <c r="I2098" i="17"/>
  <c r="J2098" i="17"/>
  <c r="I2099" i="17"/>
  <c r="J2099" i="17"/>
  <c r="I2100" i="17"/>
  <c r="J2100" i="17"/>
  <c r="I2101" i="17"/>
  <c r="J2101" i="17"/>
  <c r="I2102" i="17"/>
  <c r="J2102" i="17"/>
  <c r="I2103" i="17"/>
  <c r="J2103" i="17"/>
  <c r="I2104" i="17"/>
  <c r="J2104" i="17"/>
  <c r="I2105" i="17"/>
  <c r="J2105" i="17"/>
  <c r="I2106" i="17"/>
  <c r="J2106" i="17"/>
  <c r="I2107" i="17"/>
  <c r="J2107" i="17"/>
  <c r="I2108" i="17"/>
  <c r="J2108" i="17"/>
  <c r="I2109" i="17"/>
  <c r="J2109" i="17"/>
  <c r="I2110" i="17"/>
  <c r="J2110" i="17"/>
  <c r="I2111" i="17"/>
  <c r="J2111" i="17"/>
  <c r="I2112" i="17"/>
  <c r="J2112" i="17"/>
  <c r="I2113" i="17"/>
  <c r="J2113" i="17"/>
  <c r="I2114" i="17"/>
  <c r="J2114" i="17"/>
  <c r="I2115" i="17"/>
  <c r="J2115" i="17"/>
  <c r="I2116" i="17"/>
  <c r="J2116" i="17"/>
  <c r="I2117" i="17"/>
  <c r="J2117" i="17"/>
  <c r="I2118" i="17"/>
  <c r="J2118" i="17"/>
  <c r="I2119" i="17"/>
  <c r="J2119" i="17"/>
  <c r="I2120" i="17"/>
  <c r="J2120" i="17"/>
  <c r="I2121" i="17"/>
  <c r="J2121" i="17"/>
  <c r="I2122" i="17"/>
  <c r="J2122" i="17"/>
  <c r="I2123" i="17"/>
  <c r="J2123" i="17"/>
  <c r="I2124" i="17"/>
  <c r="J2124" i="17"/>
  <c r="I2125" i="17"/>
  <c r="J2125" i="17"/>
  <c r="I2126" i="17"/>
  <c r="J2126" i="17"/>
  <c r="I2127" i="17"/>
  <c r="J2127" i="17"/>
  <c r="I2128" i="17"/>
  <c r="J2128" i="17"/>
  <c r="I2129" i="17"/>
  <c r="J2129" i="17"/>
  <c r="I2130" i="17"/>
  <c r="J2130" i="17"/>
  <c r="I2131" i="17"/>
  <c r="J2131" i="17"/>
  <c r="I2132" i="17"/>
  <c r="J2132" i="17"/>
  <c r="I2133" i="17"/>
  <c r="J2133" i="17"/>
  <c r="I2134" i="17"/>
  <c r="J2134" i="17"/>
  <c r="I2135" i="17"/>
  <c r="J2135" i="17"/>
  <c r="I2136" i="17"/>
  <c r="J2136" i="17"/>
  <c r="I2137" i="17"/>
  <c r="J2137" i="17"/>
  <c r="I2138" i="17"/>
  <c r="J2138" i="17"/>
  <c r="I2139" i="17"/>
  <c r="J2139" i="17"/>
  <c r="I2140" i="17"/>
  <c r="J2140" i="17"/>
  <c r="I2141" i="17"/>
  <c r="J2141" i="17"/>
  <c r="I2142" i="17"/>
  <c r="J2142" i="17"/>
  <c r="I2143" i="17"/>
  <c r="J2143" i="17"/>
  <c r="I2144" i="17"/>
  <c r="J2144" i="17"/>
  <c r="I2145" i="17"/>
  <c r="J2145" i="17"/>
  <c r="I2146" i="17"/>
  <c r="J2146" i="17"/>
  <c r="I2147" i="17"/>
  <c r="J2147" i="17"/>
  <c r="I2148" i="17"/>
  <c r="J2148" i="17"/>
  <c r="I2149" i="17"/>
  <c r="J2149" i="17"/>
  <c r="I2150" i="17"/>
  <c r="J2150" i="17"/>
  <c r="I2151" i="17"/>
  <c r="J2151" i="17"/>
  <c r="I2152" i="17"/>
  <c r="J2152" i="17"/>
  <c r="I2153" i="17"/>
  <c r="J2153" i="17"/>
  <c r="I2154" i="17"/>
  <c r="J2154" i="17"/>
  <c r="I2155" i="17"/>
  <c r="J2155" i="17"/>
  <c r="I2156" i="17"/>
  <c r="J2156" i="17"/>
  <c r="I2157" i="17"/>
  <c r="J2157" i="17"/>
  <c r="I2158" i="17"/>
  <c r="J2158" i="17"/>
  <c r="I2159" i="17"/>
  <c r="J2159" i="17"/>
  <c r="I2160" i="17"/>
  <c r="J2160" i="17"/>
  <c r="I2161" i="17"/>
  <c r="J2161" i="17"/>
  <c r="I2162" i="17"/>
  <c r="J2162" i="17"/>
  <c r="I2163" i="17"/>
  <c r="J2163" i="17"/>
  <c r="I2164" i="17"/>
  <c r="J2164" i="17"/>
  <c r="I2165" i="17"/>
  <c r="J2165" i="17"/>
  <c r="I2166" i="17"/>
  <c r="J2166" i="17"/>
  <c r="I2167" i="17"/>
  <c r="J2167" i="17"/>
  <c r="I2168" i="17"/>
  <c r="J2168" i="17"/>
  <c r="I2169" i="17"/>
  <c r="J2169" i="17"/>
  <c r="I2170" i="17"/>
  <c r="J2170" i="17"/>
  <c r="I2171" i="17"/>
  <c r="J2171" i="17"/>
  <c r="I2172" i="17"/>
  <c r="J2172" i="17"/>
  <c r="I2173" i="17"/>
  <c r="J2173" i="17"/>
  <c r="I2174" i="17"/>
  <c r="J2174" i="17"/>
  <c r="I2175" i="17"/>
  <c r="J2175" i="17"/>
  <c r="I2176" i="17"/>
  <c r="J2176" i="17"/>
  <c r="I2177" i="17"/>
  <c r="J2177" i="17"/>
  <c r="I2178" i="17"/>
  <c r="J2178" i="17"/>
  <c r="I2179" i="17"/>
  <c r="J2179" i="17"/>
  <c r="I2180" i="17"/>
  <c r="J2180" i="17"/>
  <c r="I2181" i="17"/>
  <c r="J2181" i="17"/>
  <c r="I2182" i="17"/>
  <c r="J2182" i="17"/>
  <c r="I2183" i="17"/>
  <c r="J2183" i="17"/>
  <c r="I2184" i="17"/>
  <c r="J2184" i="17"/>
  <c r="I2185" i="17"/>
  <c r="J2185" i="17"/>
  <c r="I2186" i="17"/>
  <c r="J2186" i="17"/>
  <c r="I2187" i="17"/>
  <c r="J2187" i="17"/>
  <c r="I2188" i="17"/>
  <c r="J2188" i="17"/>
  <c r="I2189" i="17"/>
  <c r="J2189" i="17"/>
  <c r="I2190" i="17"/>
  <c r="J2190" i="17"/>
  <c r="I2191" i="17"/>
  <c r="J2191" i="17"/>
  <c r="I2192" i="17"/>
  <c r="J2192" i="17"/>
  <c r="I2193" i="17"/>
  <c r="J2193" i="17"/>
  <c r="I2194" i="17"/>
  <c r="J2194" i="17"/>
  <c r="I2195" i="17"/>
  <c r="J2195" i="17"/>
  <c r="I2196" i="17"/>
  <c r="J2196" i="17"/>
  <c r="I2197" i="17"/>
  <c r="J2197" i="17"/>
  <c r="I2198" i="17"/>
  <c r="J2198" i="17"/>
  <c r="I2199" i="17"/>
  <c r="J2199" i="17"/>
  <c r="I2200" i="17"/>
  <c r="J2200" i="17"/>
  <c r="I2201" i="17"/>
  <c r="J2201" i="17"/>
  <c r="I2202" i="17"/>
  <c r="J2202" i="17"/>
  <c r="I2203" i="17"/>
  <c r="J2203" i="17"/>
  <c r="I2204" i="17"/>
  <c r="J2204" i="17"/>
  <c r="I2205" i="17"/>
  <c r="J2205" i="17"/>
  <c r="I2206" i="17"/>
  <c r="J2206" i="17"/>
  <c r="I2207" i="17"/>
  <c r="J2207" i="17"/>
  <c r="I2208" i="17"/>
  <c r="J2208" i="17"/>
  <c r="I2209" i="17"/>
  <c r="J2209" i="17"/>
  <c r="I2210" i="17"/>
  <c r="J2210" i="17"/>
  <c r="I2211" i="17"/>
  <c r="J2211" i="17"/>
  <c r="I2212" i="17"/>
  <c r="J2212" i="17"/>
  <c r="I2213" i="17"/>
  <c r="J2213" i="17"/>
  <c r="I2214" i="17"/>
  <c r="J2214" i="17"/>
  <c r="I2215" i="17"/>
  <c r="J2215" i="17"/>
  <c r="I2216" i="17"/>
  <c r="J2216" i="17"/>
  <c r="I2217" i="17"/>
  <c r="J2217" i="17"/>
  <c r="I2218" i="17"/>
  <c r="J2218" i="17"/>
  <c r="I2219" i="17"/>
  <c r="J2219" i="17"/>
  <c r="I2220" i="17"/>
  <c r="J2220" i="17"/>
  <c r="I2221" i="17"/>
  <c r="J2221" i="17"/>
  <c r="I2222" i="17"/>
  <c r="J2222" i="17"/>
  <c r="I2223" i="17"/>
  <c r="J2223" i="17"/>
  <c r="I2224" i="17"/>
  <c r="J2224" i="17"/>
  <c r="I2225" i="17"/>
  <c r="J2225" i="17"/>
  <c r="I2226" i="17"/>
  <c r="J2226" i="17"/>
  <c r="I2227" i="17"/>
  <c r="J2227" i="17"/>
  <c r="I2228" i="17"/>
  <c r="J2228" i="17"/>
  <c r="I2229" i="17"/>
  <c r="J2229" i="17"/>
  <c r="I2230" i="17"/>
  <c r="J2230" i="17"/>
  <c r="I2231" i="17"/>
  <c r="J2231" i="17"/>
  <c r="I2232" i="17"/>
  <c r="J2232" i="17"/>
  <c r="I2233" i="17"/>
  <c r="J2233" i="17"/>
  <c r="I2234" i="17"/>
  <c r="J2234" i="17"/>
  <c r="I2235" i="17"/>
  <c r="J2235" i="17"/>
  <c r="I2236" i="17"/>
  <c r="J2236" i="17"/>
  <c r="I2237" i="17"/>
  <c r="J2237" i="17"/>
  <c r="I2238" i="17"/>
  <c r="J2238" i="17"/>
  <c r="I2239" i="17"/>
  <c r="J2239" i="17"/>
  <c r="I2240" i="17"/>
  <c r="J2240" i="17"/>
  <c r="I2241" i="17"/>
  <c r="J2241" i="17"/>
  <c r="I2242" i="17"/>
  <c r="J2242" i="17"/>
  <c r="I2243" i="17"/>
  <c r="J2243" i="17"/>
  <c r="I2244" i="17"/>
  <c r="J2244" i="17"/>
  <c r="I2245" i="17"/>
  <c r="J2245" i="17"/>
  <c r="I2246" i="17"/>
  <c r="J2246" i="17"/>
  <c r="I2247" i="17"/>
  <c r="J2247" i="17"/>
  <c r="I2248" i="17"/>
  <c r="J2248" i="17"/>
  <c r="I2249" i="17"/>
  <c r="J2249" i="17"/>
  <c r="I2250" i="17"/>
  <c r="J2250" i="17"/>
  <c r="I2251" i="17"/>
  <c r="J2251" i="17"/>
  <c r="I2252" i="17"/>
  <c r="J2252" i="17"/>
  <c r="I2253" i="17"/>
  <c r="J2253" i="17"/>
  <c r="I2254" i="17"/>
  <c r="J2254" i="17"/>
  <c r="I2255" i="17"/>
  <c r="J2255" i="17"/>
  <c r="I2256" i="17"/>
  <c r="J2256" i="17"/>
  <c r="I2257" i="17"/>
  <c r="J2257" i="17"/>
  <c r="I2258" i="17"/>
  <c r="J2258" i="17"/>
  <c r="I2259" i="17"/>
  <c r="J2259" i="17"/>
  <c r="I2260" i="17"/>
  <c r="J2260" i="17"/>
  <c r="I2261" i="17"/>
  <c r="J2261" i="17"/>
  <c r="I2262" i="17"/>
  <c r="J2262" i="17"/>
  <c r="I2263" i="17"/>
  <c r="J2263" i="17"/>
  <c r="I2264" i="17"/>
  <c r="J2264" i="17"/>
  <c r="I2265" i="17"/>
  <c r="J2265" i="17"/>
  <c r="I2266" i="17"/>
  <c r="J2266" i="17"/>
  <c r="I2267" i="17"/>
  <c r="J2267" i="17"/>
  <c r="I2268" i="17"/>
  <c r="J2268" i="17"/>
  <c r="I2269" i="17"/>
  <c r="J2269" i="17"/>
  <c r="I2270" i="17"/>
  <c r="J2270" i="17"/>
  <c r="I2271" i="17"/>
  <c r="J2271" i="17"/>
  <c r="I2272" i="17"/>
  <c r="J2272" i="17"/>
  <c r="I2273" i="17"/>
  <c r="J2273" i="17"/>
  <c r="I2274" i="17"/>
  <c r="J2274" i="17"/>
  <c r="I2275" i="17"/>
  <c r="J2275" i="17"/>
  <c r="I2276" i="17"/>
  <c r="J2276" i="17"/>
  <c r="I2277" i="17"/>
  <c r="J2277" i="17"/>
  <c r="I2278" i="17"/>
  <c r="J2278" i="17"/>
  <c r="I2279" i="17"/>
  <c r="J2279" i="17"/>
  <c r="I2280" i="17"/>
  <c r="J2280" i="17"/>
  <c r="I2281" i="17"/>
  <c r="J2281" i="17"/>
  <c r="I2282" i="17"/>
  <c r="J2282" i="17"/>
  <c r="I2283" i="17"/>
  <c r="J2283" i="17"/>
  <c r="I2284" i="17"/>
  <c r="J2284" i="17"/>
  <c r="I2285" i="17"/>
  <c r="J2285" i="17"/>
  <c r="I2286" i="17"/>
  <c r="J2286" i="17"/>
  <c r="I2287" i="17"/>
  <c r="J2287" i="17"/>
  <c r="I2288" i="17"/>
  <c r="J2288" i="17"/>
  <c r="I2289" i="17"/>
  <c r="J2289" i="17"/>
  <c r="I2290" i="17"/>
  <c r="J2290" i="17"/>
  <c r="I2291" i="17"/>
  <c r="J2291" i="17"/>
  <c r="I2292" i="17"/>
  <c r="J2292" i="17"/>
  <c r="I2293" i="17"/>
  <c r="J2293" i="17"/>
  <c r="I2294" i="17"/>
  <c r="J2294" i="17"/>
  <c r="I2295" i="17"/>
  <c r="J2295" i="17"/>
  <c r="I2296" i="17"/>
  <c r="J2296" i="17"/>
  <c r="I2297" i="17"/>
  <c r="J2297" i="17"/>
  <c r="I2298" i="17"/>
  <c r="J2298" i="17"/>
  <c r="I2299" i="17"/>
  <c r="J2299" i="17"/>
  <c r="I2300" i="17"/>
  <c r="J2300" i="17"/>
  <c r="I2301" i="17"/>
  <c r="J2301" i="17"/>
  <c r="I2302" i="17"/>
  <c r="J2302" i="17"/>
  <c r="I2303" i="17"/>
  <c r="J2303" i="17"/>
  <c r="I2304" i="17"/>
  <c r="J2304" i="17"/>
  <c r="I2305" i="17"/>
  <c r="J2305" i="17"/>
  <c r="I2306" i="17"/>
  <c r="J2306" i="17"/>
  <c r="I2307" i="17"/>
  <c r="J2307" i="17"/>
  <c r="I2308" i="17"/>
  <c r="J2308" i="17"/>
  <c r="I2309" i="17"/>
  <c r="J2309" i="17"/>
  <c r="I2310" i="17"/>
  <c r="J2310" i="17"/>
  <c r="I2311" i="17"/>
  <c r="J2311" i="17"/>
  <c r="I2312" i="17"/>
  <c r="J2312" i="17"/>
  <c r="I2313" i="17"/>
  <c r="J2313" i="17"/>
  <c r="I2314" i="17"/>
  <c r="J2314" i="17"/>
  <c r="I2315" i="17"/>
  <c r="J2315" i="17"/>
  <c r="I2316" i="17"/>
  <c r="J2316" i="17"/>
  <c r="I2317" i="17"/>
  <c r="J2317" i="17"/>
  <c r="I2318" i="17"/>
  <c r="J2318" i="17"/>
  <c r="I2319" i="17"/>
  <c r="J2319" i="17"/>
  <c r="I2320" i="17"/>
  <c r="J2320" i="17"/>
  <c r="I2321" i="17"/>
  <c r="J2321" i="17"/>
  <c r="I2322" i="17"/>
  <c r="J2322" i="17"/>
  <c r="I2323" i="17"/>
  <c r="J2323" i="17"/>
  <c r="I2324" i="17"/>
  <c r="J2324" i="17"/>
  <c r="I2325" i="17"/>
  <c r="J2325" i="17"/>
  <c r="I2326" i="17"/>
  <c r="J2326" i="17"/>
  <c r="I2327" i="17"/>
  <c r="J2327" i="17"/>
  <c r="I2328" i="17"/>
  <c r="J2328" i="17"/>
  <c r="I2329" i="17"/>
  <c r="J2329" i="17"/>
  <c r="I2330" i="17"/>
  <c r="J2330" i="17"/>
  <c r="I2331" i="17"/>
  <c r="J2331" i="17"/>
  <c r="I2332" i="17"/>
  <c r="J2332" i="17"/>
  <c r="I2333" i="17"/>
  <c r="J2333" i="17"/>
  <c r="I2334" i="17"/>
  <c r="J2334" i="17"/>
  <c r="I2335" i="17"/>
  <c r="J2335" i="17"/>
  <c r="I2336" i="17"/>
  <c r="J2336" i="17"/>
  <c r="I2337" i="17"/>
  <c r="J2337" i="17"/>
  <c r="I2338" i="17"/>
  <c r="J2338" i="17"/>
  <c r="I2339" i="17"/>
  <c r="J2339" i="17"/>
  <c r="I2340" i="17"/>
  <c r="J2340" i="17"/>
  <c r="I2341" i="17"/>
  <c r="J2341" i="17"/>
  <c r="I2342" i="17"/>
  <c r="J2342" i="17"/>
  <c r="I2343" i="17"/>
  <c r="J2343" i="17"/>
  <c r="I2344" i="17"/>
  <c r="J2344" i="17"/>
  <c r="I2345" i="17"/>
  <c r="J2345" i="17"/>
  <c r="I2346" i="17"/>
  <c r="J2346" i="17"/>
  <c r="I2347" i="17"/>
  <c r="J2347" i="17"/>
  <c r="I2348" i="17"/>
  <c r="J2348" i="17"/>
  <c r="I2349" i="17"/>
  <c r="J2349" i="17"/>
  <c r="I2350" i="17"/>
  <c r="J2350" i="17"/>
  <c r="I2351" i="17"/>
  <c r="J2351" i="17"/>
  <c r="I2352" i="17"/>
  <c r="J2352" i="17"/>
  <c r="I2353" i="17"/>
  <c r="J2353" i="17"/>
  <c r="I2354" i="17"/>
  <c r="J2354" i="17"/>
  <c r="I2355" i="17"/>
  <c r="J2355" i="17"/>
  <c r="I2356" i="17"/>
  <c r="J2356" i="17"/>
  <c r="I2357" i="17"/>
  <c r="J2357" i="17"/>
  <c r="I2358" i="17"/>
  <c r="J2358" i="17"/>
  <c r="I2359" i="17"/>
  <c r="J2359" i="17"/>
  <c r="I2360" i="17"/>
  <c r="J2360" i="17"/>
  <c r="I2361" i="17"/>
  <c r="J2361" i="17"/>
  <c r="I2362" i="17"/>
  <c r="J2362" i="17"/>
  <c r="I2363" i="17"/>
  <c r="J2363" i="17"/>
  <c r="I2364" i="17"/>
  <c r="J2364" i="17"/>
  <c r="I2365" i="17"/>
  <c r="J2365" i="17"/>
  <c r="I2366" i="17"/>
  <c r="J2366" i="17"/>
  <c r="I2367" i="17"/>
  <c r="J2367" i="17"/>
  <c r="I2368" i="17"/>
  <c r="J2368" i="17"/>
  <c r="I2369" i="17"/>
  <c r="J2369" i="17"/>
  <c r="I2370" i="17"/>
  <c r="J2370" i="17"/>
  <c r="I2371" i="17"/>
  <c r="J2371" i="17"/>
  <c r="I2372" i="17"/>
  <c r="J2372" i="17"/>
  <c r="I2373" i="17"/>
  <c r="J2373" i="17"/>
  <c r="I2374" i="17"/>
  <c r="J2374" i="17"/>
  <c r="I2375" i="17"/>
  <c r="J2375" i="17"/>
  <c r="I2376" i="17"/>
  <c r="J2376" i="17"/>
  <c r="I2377" i="17"/>
  <c r="J2377" i="17"/>
  <c r="I2378" i="17"/>
  <c r="J2378" i="17"/>
  <c r="I2379" i="17"/>
  <c r="J2379" i="17"/>
  <c r="I2380" i="17"/>
  <c r="J2380" i="17"/>
  <c r="I2381" i="17"/>
  <c r="J2381" i="17"/>
  <c r="I2382" i="17"/>
  <c r="J2382" i="17"/>
  <c r="I2383" i="17"/>
  <c r="J2383" i="17"/>
  <c r="I2384" i="17"/>
  <c r="J2384" i="17"/>
  <c r="I2385" i="17"/>
  <c r="J2385" i="17"/>
  <c r="I2386" i="17"/>
  <c r="J2386" i="17"/>
  <c r="I2387" i="17"/>
  <c r="J2387" i="17"/>
  <c r="I2388" i="17"/>
  <c r="J2388" i="17"/>
  <c r="I2389" i="17"/>
  <c r="J2389" i="17"/>
  <c r="I2390" i="17"/>
  <c r="J2390" i="17"/>
  <c r="I2391" i="17"/>
  <c r="J2391" i="17"/>
  <c r="I2392" i="17"/>
  <c r="J2392" i="17"/>
  <c r="I2393" i="17"/>
  <c r="J2393" i="17"/>
  <c r="I2394" i="17"/>
  <c r="J2394" i="17"/>
  <c r="I2395" i="17"/>
  <c r="J2395" i="17"/>
  <c r="I2396" i="17"/>
  <c r="J2396" i="17"/>
  <c r="I2397" i="17"/>
  <c r="J2397" i="17"/>
  <c r="I2398" i="17"/>
  <c r="J2398" i="17"/>
  <c r="I2399" i="17"/>
  <c r="J2399" i="17"/>
  <c r="I2400" i="17"/>
  <c r="J2400" i="17"/>
  <c r="I2401" i="17"/>
  <c r="J2401" i="17"/>
  <c r="I2402" i="17"/>
  <c r="J2402" i="17"/>
  <c r="I2403" i="17"/>
  <c r="J2403" i="17"/>
  <c r="I2404" i="17"/>
  <c r="J2404" i="17"/>
  <c r="I2405" i="17"/>
  <c r="J2405" i="17"/>
  <c r="I2406" i="17"/>
  <c r="J2406" i="17"/>
  <c r="I2407" i="17"/>
  <c r="J2407" i="17"/>
  <c r="I2408" i="17"/>
  <c r="J2408" i="17"/>
  <c r="I2409" i="17"/>
  <c r="J2409" i="17"/>
  <c r="I2410" i="17"/>
  <c r="J2410" i="17"/>
  <c r="I2411" i="17"/>
  <c r="J2411" i="17"/>
  <c r="I2412" i="17"/>
  <c r="J2412" i="17"/>
  <c r="I2413" i="17"/>
  <c r="J2413" i="17"/>
  <c r="I2414" i="17"/>
  <c r="J2414" i="17"/>
  <c r="I2415" i="17"/>
  <c r="J2415" i="17"/>
  <c r="I2416" i="17"/>
  <c r="J2416" i="17"/>
  <c r="I2417" i="17"/>
  <c r="J2417" i="17"/>
  <c r="I2418" i="17"/>
  <c r="J2418" i="17"/>
  <c r="I2419" i="17"/>
  <c r="J2419" i="17"/>
  <c r="I2420" i="17"/>
  <c r="J2420" i="17"/>
  <c r="I2421" i="17"/>
  <c r="J2421" i="17"/>
  <c r="I2422" i="17"/>
  <c r="J2422" i="17"/>
  <c r="I2423" i="17"/>
  <c r="J2423" i="17"/>
  <c r="I2424" i="17"/>
  <c r="J2424" i="17"/>
  <c r="I2425" i="17"/>
  <c r="J2425" i="17"/>
  <c r="I2426" i="17"/>
  <c r="J2426" i="17"/>
  <c r="I2427" i="17"/>
  <c r="J2427" i="17"/>
  <c r="I2428" i="17"/>
  <c r="J2428" i="17"/>
  <c r="I2429" i="17"/>
  <c r="J2429" i="17"/>
  <c r="I2430" i="17"/>
  <c r="J2430" i="17"/>
  <c r="I2431" i="17"/>
  <c r="J2431" i="17"/>
  <c r="I2432" i="17"/>
  <c r="J2432" i="17"/>
  <c r="I2433" i="17"/>
  <c r="J2433" i="17"/>
  <c r="I2434" i="17"/>
  <c r="J2434" i="17"/>
  <c r="I2435" i="17"/>
  <c r="J2435" i="17"/>
  <c r="I2436" i="17"/>
  <c r="J2436" i="17"/>
  <c r="I2437" i="17"/>
  <c r="J2437" i="17"/>
  <c r="I2438" i="17"/>
  <c r="J2438" i="17"/>
  <c r="I2439" i="17"/>
  <c r="J2439" i="17"/>
  <c r="I2440" i="17"/>
  <c r="J2440" i="17"/>
  <c r="I2441" i="17"/>
  <c r="J2441" i="17"/>
  <c r="I2442" i="17"/>
  <c r="J2442" i="17"/>
  <c r="I2443" i="17"/>
  <c r="J2443" i="17"/>
  <c r="I2444" i="17"/>
  <c r="J2444" i="17"/>
  <c r="I2445" i="17"/>
  <c r="J2445" i="17"/>
  <c r="I2446" i="17"/>
  <c r="J2446" i="17"/>
  <c r="I2447" i="17"/>
  <c r="J2447" i="17"/>
  <c r="I2448" i="17"/>
  <c r="J2448" i="17"/>
  <c r="I2449" i="17"/>
  <c r="J2449" i="17"/>
  <c r="I2450" i="17"/>
  <c r="J2450" i="17"/>
  <c r="I2451" i="17"/>
  <c r="J2451" i="17"/>
  <c r="I2452" i="17"/>
  <c r="J2452" i="17"/>
  <c r="I2453" i="17"/>
  <c r="J2453" i="17"/>
  <c r="I2454" i="17"/>
  <c r="J2454" i="17"/>
  <c r="I2455" i="17"/>
  <c r="J2455" i="17"/>
  <c r="I2456" i="17"/>
  <c r="J2456" i="17"/>
  <c r="I2457" i="17"/>
  <c r="J2457" i="17"/>
  <c r="I2458" i="17"/>
  <c r="J2458" i="17"/>
  <c r="I2459" i="17"/>
  <c r="J2459" i="17"/>
  <c r="I2460" i="17"/>
  <c r="J2460" i="17"/>
  <c r="I2461" i="17"/>
  <c r="J2461" i="17"/>
  <c r="I2462" i="17"/>
  <c r="J2462" i="17"/>
  <c r="I2463" i="17"/>
  <c r="J2463" i="17"/>
  <c r="I2464" i="17"/>
  <c r="J2464" i="17"/>
  <c r="I2465" i="17"/>
  <c r="J2465" i="17"/>
  <c r="I2466" i="17"/>
  <c r="J2466" i="17"/>
  <c r="I2467" i="17"/>
  <c r="J2467" i="17"/>
  <c r="I2468" i="17"/>
  <c r="J2468" i="17"/>
  <c r="I2469" i="17"/>
  <c r="J2469" i="17"/>
  <c r="I2470" i="17"/>
  <c r="J2470" i="17"/>
  <c r="I2471" i="17"/>
  <c r="J2471" i="17"/>
  <c r="I2472" i="17"/>
  <c r="J2472" i="17"/>
  <c r="I2473" i="17"/>
  <c r="J2473" i="17"/>
  <c r="I2474" i="17"/>
  <c r="J2474" i="17"/>
  <c r="I2475" i="17"/>
  <c r="J2475" i="17"/>
  <c r="I2476" i="17"/>
  <c r="J2476" i="17"/>
  <c r="I2477" i="17"/>
  <c r="J2477" i="17"/>
  <c r="I2478" i="17"/>
  <c r="J2478" i="17"/>
  <c r="I2479" i="17"/>
  <c r="J2479" i="17"/>
  <c r="I2480" i="17"/>
  <c r="J2480" i="17"/>
  <c r="I2481" i="17"/>
  <c r="J2481" i="17"/>
  <c r="I2482" i="17"/>
  <c r="J2482" i="17"/>
  <c r="I2483" i="17"/>
  <c r="J2483" i="17"/>
  <c r="I2484" i="17"/>
  <c r="J2484" i="17"/>
  <c r="I2485" i="17"/>
  <c r="J2485" i="17"/>
  <c r="I2486" i="17"/>
  <c r="J2486" i="17"/>
  <c r="I2487" i="17"/>
  <c r="J2487" i="17"/>
  <c r="I2488" i="17"/>
  <c r="J2488" i="17"/>
  <c r="I2489" i="17"/>
  <c r="J2489" i="17"/>
  <c r="I2490" i="17"/>
  <c r="J2490" i="17"/>
  <c r="I2491" i="17"/>
  <c r="J2491" i="17"/>
  <c r="I2492" i="17"/>
  <c r="J2492" i="17"/>
  <c r="I2493" i="17"/>
  <c r="J2493" i="17"/>
  <c r="I2494" i="17"/>
  <c r="J2494" i="17"/>
  <c r="I2495" i="17"/>
  <c r="J2495" i="17"/>
  <c r="I2496" i="17"/>
  <c r="J2496" i="17"/>
  <c r="I2497" i="17"/>
  <c r="J2497" i="17"/>
  <c r="I2498" i="17"/>
  <c r="J2498" i="17"/>
  <c r="I2499" i="17"/>
  <c r="J2499" i="17"/>
  <c r="I2500" i="17"/>
  <c r="J2500" i="17"/>
  <c r="I2501" i="17"/>
  <c r="J2501" i="17"/>
  <c r="I2502" i="17"/>
  <c r="J2502" i="17"/>
  <c r="I2503" i="17"/>
  <c r="J2503" i="17"/>
  <c r="I2504" i="17"/>
  <c r="J2504" i="17"/>
  <c r="I2505" i="17"/>
  <c r="J2505" i="17"/>
  <c r="I2506" i="17"/>
  <c r="J2506" i="17"/>
  <c r="I2507" i="17"/>
  <c r="J2507" i="17"/>
  <c r="I2508" i="17"/>
  <c r="J2508" i="17"/>
  <c r="I2509" i="17"/>
  <c r="J2509" i="17"/>
  <c r="I2510" i="17"/>
  <c r="J2510" i="17"/>
  <c r="I2511" i="17"/>
  <c r="J2511" i="17"/>
  <c r="I2512" i="17"/>
  <c r="J2512" i="17"/>
  <c r="I2513" i="17"/>
  <c r="J2513" i="17"/>
  <c r="I2514" i="17"/>
  <c r="J2514" i="17"/>
  <c r="I2515" i="17"/>
  <c r="J2515" i="17"/>
  <c r="I2516" i="17"/>
  <c r="J2516" i="17"/>
  <c r="I2517" i="17"/>
  <c r="J2517" i="17"/>
  <c r="I2518" i="17"/>
  <c r="J2518" i="17"/>
  <c r="I2519" i="17"/>
  <c r="J2519" i="17"/>
  <c r="I2520" i="17"/>
  <c r="J2520" i="17"/>
  <c r="I2521" i="17"/>
  <c r="J2521" i="17"/>
  <c r="I2522" i="17"/>
  <c r="J2522" i="17"/>
  <c r="I2523" i="17"/>
  <c r="J2523" i="17"/>
  <c r="I2524" i="17"/>
  <c r="J2524" i="17"/>
  <c r="I2525" i="17"/>
  <c r="J2525" i="17"/>
  <c r="I2526" i="17"/>
  <c r="J2526" i="17"/>
  <c r="I2527" i="17"/>
  <c r="J2527" i="17"/>
  <c r="I2528" i="17"/>
  <c r="J2528" i="17"/>
  <c r="I2529" i="17"/>
  <c r="J2529" i="17"/>
  <c r="I2530" i="17"/>
  <c r="J2530" i="17"/>
  <c r="I2531" i="17"/>
  <c r="J2531" i="17"/>
  <c r="I2532" i="17"/>
  <c r="J2532" i="17"/>
  <c r="I2533" i="17"/>
  <c r="J2533" i="17"/>
  <c r="I2534" i="17"/>
  <c r="J2534" i="17"/>
  <c r="I2535" i="17"/>
  <c r="J2535" i="17"/>
  <c r="I2536" i="17"/>
  <c r="J2536" i="17"/>
  <c r="I2537" i="17"/>
  <c r="J2537" i="17"/>
  <c r="I2538" i="17"/>
  <c r="J2538" i="17"/>
  <c r="I2539" i="17"/>
  <c r="J2539" i="17"/>
  <c r="I2540" i="17"/>
  <c r="J2540" i="17"/>
  <c r="I2541" i="17"/>
  <c r="J2541" i="17"/>
  <c r="I2542" i="17"/>
  <c r="J2542" i="17"/>
  <c r="I2543" i="17"/>
  <c r="J2543" i="17"/>
  <c r="I2544" i="17"/>
  <c r="J2544" i="17"/>
  <c r="I2545" i="17"/>
  <c r="J2545" i="17"/>
  <c r="I2546" i="17"/>
  <c r="J2546" i="17"/>
  <c r="I2547" i="17"/>
  <c r="J2547" i="17"/>
  <c r="I2548" i="17"/>
  <c r="J2548" i="17"/>
  <c r="I2549" i="17"/>
  <c r="J2549" i="17"/>
  <c r="I2550" i="17"/>
  <c r="J2550" i="17"/>
  <c r="I2551" i="17"/>
  <c r="J2551" i="17"/>
  <c r="I2552" i="17"/>
  <c r="J2552" i="17"/>
  <c r="I2553" i="17"/>
  <c r="J2553" i="17"/>
  <c r="I2554" i="17"/>
  <c r="J2554" i="17"/>
  <c r="I2555" i="17"/>
  <c r="J2555" i="17"/>
  <c r="I2556" i="17"/>
  <c r="J2556" i="17"/>
  <c r="I2557" i="17"/>
  <c r="J2557" i="17"/>
  <c r="I2558" i="17"/>
  <c r="J2558" i="17"/>
  <c r="I2559" i="17"/>
  <c r="J2559" i="17"/>
  <c r="I2560" i="17"/>
  <c r="J2560" i="17"/>
  <c r="I2561" i="17"/>
  <c r="J2561" i="17"/>
  <c r="I2562" i="17"/>
  <c r="J2562" i="17"/>
  <c r="I2563" i="17"/>
  <c r="J2563" i="17"/>
  <c r="I2564" i="17"/>
  <c r="J2564" i="17"/>
  <c r="I2565" i="17"/>
  <c r="J2565" i="17"/>
  <c r="I2566" i="17"/>
  <c r="J2566" i="17"/>
  <c r="I2567" i="17"/>
  <c r="J2567" i="17"/>
  <c r="I2568" i="17"/>
  <c r="J2568" i="17"/>
  <c r="I2569" i="17"/>
  <c r="J2569" i="17"/>
  <c r="I2570" i="17"/>
  <c r="J2570" i="17"/>
  <c r="I2571" i="17"/>
  <c r="J2571" i="17"/>
  <c r="I2572" i="17"/>
  <c r="J2572" i="17"/>
  <c r="I2573" i="17"/>
  <c r="J2573" i="17"/>
  <c r="I2574" i="17"/>
  <c r="J2574" i="17"/>
  <c r="I2575" i="17"/>
  <c r="J2575" i="17"/>
  <c r="I2576" i="17"/>
  <c r="J2576" i="17"/>
  <c r="I2577" i="17"/>
  <c r="J2577" i="17"/>
  <c r="I2578" i="17"/>
  <c r="J2578" i="17"/>
  <c r="I2579" i="17"/>
  <c r="J2579" i="17"/>
  <c r="I2580" i="17"/>
  <c r="J2580" i="17"/>
  <c r="I2581" i="17"/>
  <c r="J2581" i="17"/>
  <c r="I2582" i="17"/>
  <c r="J2582" i="17"/>
  <c r="I2583" i="17"/>
  <c r="J2583" i="17"/>
  <c r="I2584" i="17"/>
  <c r="J2584" i="17"/>
  <c r="I2585" i="17"/>
  <c r="J2585" i="17"/>
  <c r="I2586" i="17"/>
  <c r="J2586" i="17"/>
  <c r="I2587" i="17"/>
  <c r="J2587" i="17"/>
  <c r="I2588" i="17"/>
  <c r="J2588" i="17"/>
  <c r="I2589" i="17"/>
  <c r="J2589" i="17"/>
  <c r="I2590" i="17"/>
  <c r="J2590" i="17"/>
  <c r="I2591" i="17"/>
  <c r="J2591" i="17"/>
  <c r="I2592" i="17"/>
  <c r="J2592" i="17"/>
  <c r="I2593" i="17"/>
  <c r="J2593" i="17"/>
  <c r="I2594" i="17"/>
  <c r="J2594" i="17"/>
  <c r="I2595" i="17"/>
  <c r="J2595" i="17"/>
  <c r="I2596" i="17"/>
  <c r="J2596" i="17"/>
  <c r="I2597" i="17"/>
  <c r="J2597" i="17"/>
  <c r="I2598" i="17"/>
  <c r="J2598" i="17"/>
  <c r="I2599" i="17"/>
  <c r="J2599" i="17"/>
  <c r="I2600" i="17"/>
  <c r="J2600" i="17"/>
  <c r="I2601" i="17"/>
  <c r="J2601" i="17"/>
  <c r="I2602" i="17"/>
  <c r="J2602" i="17"/>
  <c r="I2603" i="17"/>
  <c r="J2603" i="17"/>
  <c r="I2604" i="17"/>
  <c r="J2604" i="17"/>
  <c r="I2605" i="17"/>
  <c r="J2605" i="17"/>
  <c r="I2606" i="17"/>
  <c r="J2606" i="17"/>
  <c r="I2607" i="17"/>
  <c r="J2607" i="17"/>
  <c r="I2608" i="17"/>
  <c r="J2608" i="17"/>
  <c r="I2609" i="17"/>
  <c r="J2609" i="17"/>
  <c r="I2610" i="17"/>
  <c r="J2610" i="17"/>
  <c r="I2611" i="17"/>
  <c r="J2611" i="17"/>
  <c r="I2612" i="17"/>
  <c r="J2612" i="17"/>
  <c r="I2613" i="17"/>
  <c r="J2613" i="17"/>
  <c r="I2614" i="17"/>
  <c r="J2614" i="17"/>
  <c r="I2615" i="17"/>
  <c r="J2615" i="17"/>
  <c r="I2616" i="17"/>
  <c r="J2616" i="17"/>
  <c r="I2617" i="17"/>
  <c r="J2617" i="17"/>
  <c r="I2618" i="17"/>
  <c r="J2618" i="17"/>
  <c r="I2619" i="17"/>
  <c r="J2619" i="17"/>
  <c r="I2620" i="17"/>
  <c r="J2620" i="17"/>
  <c r="I2621" i="17"/>
  <c r="J2621" i="17"/>
  <c r="I2622" i="17"/>
  <c r="J2622" i="17"/>
  <c r="I2623" i="17"/>
  <c r="J2623" i="17"/>
  <c r="I2624" i="17"/>
  <c r="J2624" i="17"/>
  <c r="I2625" i="17"/>
  <c r="J2625" i="17"/>
  <c r="I2626" i="17"/>
  <c r="J2626" i="17"/>
  <c r="I2627" i="17"/>
  <c r="J2627" i="17"/>
  <c r="I2628" i="17"/>
  <c r="J2628" i="17"/>
  <c r="I2629" i="17"/>
  <c r="J2629" i="17"/>
  <c r="I2630" i="17"/>
  <c r="J2630" i="17"/>
  <c r="I2631" i="17"/>
  <c r="J2631" i="17"/>
  <c r="I2632" i="17"/>
  <c r="J2632" i="17"/>
  <c r="I2633" i="17"/>
  <c r="J2633" i="17"/>
  <c r="I2634" i="17"/>
  <c r="J2634" i="17"/>
  <c r="I2635" i="17"/>
  <c r="J2635" i="17"/>
  <c r="I2636" i="17"/>
  <c r="J2636" i="17"/>
  <c r="I2637" i="17"/>
  <c r="J2637" i="17"/>
  <c r="I2638" i="17"/>
  <c r="J2638" i="17"/>
  <c r="I2639" i="17"/>
  <c r="J2639" i="17"/>
  <c r="I2640" i="17"/>
  <c r="J2640" i="17"/>
  <c r="I2641" i="17"/>
  <c r="J2641" i="17"/>
  <c r="I2642" i="17"/>
  <c r="J2642" i="17"/>
  <c r="I2643" i="17"/>
  <c r="J2643" i="17"/>
  <c r="I2644" i="17"/>
  <c r="J2644" i="17"/>
  <c r="I2645" i="17"/>
  <c r="J2645" i="17"/>
  <c r="I2646" i="17"/>
  <c r="J2646" i="17"/>
  <c r="I2647" i="17"/>
  <c r="J2647" i="17"/>
  <c r="I2648" i="17"/>
  <c r="J2648" i="17"/>
  <c r="I2649" i="17"/>
  <c r="J2649" i="17"/>
  <c r="I2650" i="17"/>
  <c r="J2650" i="17"/>
  <c r="I2651" i="17"/>
  <c r="J2651" i="17"/>
  <c r="I2652" i="17"/>
  <c r="J2652" i="17"/>
  <c r="I2653" i="17"/>
  <c r="J2653" i="17"/>
  <c r="I2654" i="17"/>
  <c r="J2654" i="17"/>
  <c r="I2655" i="17"/>
  <c r="J2655" i="17"/>
  <c r="I2656" i="17"/>
  <c r="J2656" i="17"/>
  <c r="I2657" i="17"/>
  <c r="J2657" i="17"/>
  <c r="I2658" i="17"/>
  <c r="J2658" i="17"/>
  <c r="I2659" i="17"/>
  <c r="J2659" i="17"/>
  <c r="I2660" i="17"/>
  <c r="J2660" i="17"/>
  <c r="I2661" i="17"/>
  <c r="J2661" i="17"/>
  <c r="I2662" i="17"/>
  <c r="J2662" i="17"/>
  <c r="I2663" i="17"/>
  <c r="J2663" i="17"/>
  <c r="I2664" i="17"/>
  <c r="J2664" i="17"/>
  <c r="I2665" i="17"/>
  <c r="J2665" i="17"/>
  <c r="I2666" i="17"/>
  <c r="J2666" i="17"/>
  <c r="I2667" i="17"/>
  <c r="J2667" i="17"/>
  <c r="I2668" i="17"/>
  <c r="J2668" i="17"/>
  <c r="I2669" i="17"/>
  <c r="J2669" i="17"/>
  <c r="I2670" i="17"/>
  <c r="J2670" i="17"/>
  <c r="I2671" i="17"/>
  <c r="J2671" i="17"/>
  <c r="I2672" i="17"/>
  <c r="J2672" i="17"/>
  <c r="I2673" i="17"/>
  <c r="J2673" i="17"/>
  <c r="I2674" i="17"/>
  <c r="J2674" i="17"/>
  <c r="I2675" i="17"/>
  <c r="J2675" i="17"/>
  <c r="I2676" i="17"/>
  <c r="J2676" i="17"/>
  <c r="I2677" i="17"/>
  <c r="J2677" i="17"/>
  <c r="I2678" i="17"/>
  <c r="J2678" i="17"/>
  <c r="I2679" i="17"/>
  <c r="J2679" i="17"/>
  <c r="I2680" i="17"/>
  <c r="J2680" i="17"/>
  <c r="I2681" i="17"/>
  <c r="J2681" i="17"/>
  <c r="I2682" i="17"/>
  <c r="J2682" i="17"/>
  <c r="I2683" i="17"/>
  <c r="J2683" i="17"/>
  <c r="I2684" i="17"/>
  <c r="J2684" i="17"/>
  <c r="I2685" i="17"/>
  <c r="J2685" i="17"/>
  <c r="I2686" i="17"/>
  <c r="J2686" i="17"/>
  <c r="I2687" i="17"/>
  <c r="J2687" i="17"/>
  <c r="I2688" i="17"/>
  <c r="J2688" i="17"/>
  <c r="I2689" i="17"/>
  <c r="J2689" i="17"/>
  <c r="I2690" i="17"/>
  <c r="J2690" i="17"/>
  <c r="I2691" i="17"/>
  <c r="J2691" i="17"/>
  <c r="I2692" i="17"/>
  <c r="J2692" i="17"/>
  <c r="I2693" i="17"/>
  <c r="J2693" i="17"/>
  <c r="I2694" i="17"/>
  <c r="J2694" i="17"/>
  <c r="I2695" i="17"/>
  <c r="J2695" i="17"/>
  <c r="I2696" i="17"/>
  <c r="J2696" i="17"/>
  <c r="I2697" i="17"/>
  <c r="J2697" i="17"/>
  <c r="I2698" i="17"/>
  <c r="J2698" i="17"/>
  <c r="I2699" i="17"/>
  <c r="J2699" i="17"/>
  <c r="I2700" i="17"/>
  <c r="J2700" i="17"/>
  <c r="I2701" i="17"/>
  <c r="J2701" i="17"/>
  <c r="I2702" i="17"/>
  <c r="J2702" i="17"/>
  <c r="I2703" i="17"/>
  <c r="J2703" i="17"/>
  <c r="I2704" i="17"/>
  <c r="J2704" i="17"/>
  <c r="I2705" i="17"/>
  <c r="J2705" i="17"/>
  <c r="I2706" i="17"/>
  <c r="J2706" i="17"/>
  <c r="I2707" i="17"/>
  <c r="J2707" i="17"/>
  <c r="I2708" i="17"/>
  <c r="J2708" i="17"/>
  <c r="I2709" i="17"/>
  <c r="J2709" i="17"/>
  <c r="I2710" i="17"/>
  <c r="J2710" i="17"/>
  <c r="I2711" i="17"/>
  <c r="J2711" i="17"/>
  <c r="I2712" i="17"/>
  <c r="J2712" i="17"/>
  <c r="I2713" i="17"/>
  <c r="J2713" i="17"/>
  <c r="I2714" i="17"/>
  <c r="J2714" i="17"/>
  <c r="I2715" i="17"/>
  <c r="J2715" i="17"/>
  <c r="I2716" i="17"/>
  <c r="J2716" i="17"/>
  <c r="I2717" i="17"/>
  <c r="J2717" i="17"/>
  <c r="I2718" i="17"/>
  <c r="J2718" i="17"/>
  <c r="I2719" i="17"/>
  <c r="J2719" i="17"/>
  <c r="I2720" i="17"/>
  <c r="J2720" i="17"/>
  <c r="I2721" i="17"/>
  <c r="J2721" i="17"/>
  <c r="I2722" i="17"/>
  <c r="J2722" i="17"/>
  <c r="I2723" i="17"/>
  <c r="J2723" i="17"/>
  <c r="I2724" i="17"/>
  <c r="J2724" i="17"/>
  <c r="I2725" i="17"/>
  <c r="J2725" i="17"/>
  <c r="I2726" i="17"/>
  <c r="J2726" i="17"/>
  <c r="I2727" i="17"/>
  <c r="J2727" i="17"/>
  <c r="I2728" i="17"/>
  <c r="J2728" i="17"/>
  <c r="I2729" i="17"/>
  <c r="J2729" i="17"/>
  <c r="I2730" i="17"/>
  <c r="J2730" i="17"/>
  <c r="I2731" i="17"/>
  <c r="J2731" i="17"/>
  <c r="I2732" i="17"/>
  <c r="J2732" i="17"/>
  <c r="I2733" i="17"/>
  <c r="J2733" i="17"/>
  <c r="I2734" i="17"/>
  <c r="J2734" i="17"/>
  <c r="I2735" i="17"/>
  <c r="J2735" i="17"/>
  <c r="I2736" i="17"/>
  <c r="J2736" i="17"/>
  <c r="I2737" i="17"/>
  <c r="J2737" i="17"/>
  <c r="I2738" i="17"/>
  <c r="J2738" i="17"/>
  <c r="I2739" i="17"/>
  <c r="J2739" i="17"/>
  <c r="I2740" i="17"/>
  <c r="J2740" i="17"/>
  <c r="I2741" i="17"/>
  <c r="J2741" i="17"/>
  <c r="I2742" i="17"/>
  <c r="J2742" i="17"/>
  <c r="I2743" i="17"/>
  <c r="J2743" i="17"/>
  <c r="I2744" i="17"/>
  <c r="J2744" i="17"/>
  <c r="I2745" i="17"/>
  <c r="J2745" i="17"/>
  <c r="I2746" i="17"/>
  <c r="J2746" i="17"/>
  <c r="I2747" i="17"/>
  <c r="J2747" i="17"/>
  <c r="I2748" i="17"/>
  <c r="J2748" i="17"/>
  <c r="I2749" i="17"/>
  <c r="J2749" i="17"/>
  <c r="I2750" i="17"/>
  <c r="J2750" i="17"/>
  <c r="I2751" i="17"/>
  <c r="J2751" i="17"/>
  <c r="I2752" i="17"/>
  <c r="J2752" i="17"/>
  <c r="I2753" i="17"/>
  <c r="J2753" i="17"/>
  <c r="I2754" i="17"/>
  <c r="J2754" i="17"/>
  <c r="I2755" i="17"/>
  <c r="J2755" i="17"/>
  <c r="I2756" i="17"/>
  <c r="J2756" i="17"/>
  <c r="I2757" i="17"/>
  <c r="J2757" i="17"/>
  <c r="I2758" i="17"/>
  <c r="J2758" i="17"/>
  <c r="I2759" i="17"/>
  <c r="J2759" i="17"/>
  <c r="I2760" i="17"/>
  <c r="J2760" i="17"/>
  <c r="I2761" i="17"/>
  <c r="J2761" i="17"/>
  <c r="I2762" i="17"/>
  <c r="J2762" i="17"/>
  <c r="I2763" i="17"/>
  <c r="J2763" i="17"/>
  <c r="I2764" i="17"/>
  <c r="J2764" i="17"/>
  <c r="I2765" i="17"/>
  <c r="J2765" i="17"/>
  <c r="I2766" i="17"/>
  <c r="J2766" i="17"/>
  <c r="I2767" i="17"/>
  <c r="J2767" i="17"/>
  <c r="I2768" i="17"/>
  <c r="J2768" i="17"/>
  <c r="I2769" i="17"/>
  <c r="J2769" i="17"/>
  <c r="I2770" i="17"/>
  <c r="J2770" i="17"/>
  <c r="I2771" i="17"/>
  <c r="J2771" i="17"/>
  <c r="I2772" i="17"/>
  <c r="J2772" i="17"/>
  <c r="I2773" i="17"/>
  <c r="J2773" i="17"/>
  <c r="I2774" i="17"/>
  <c r="J2774" i="17"/>
  <c r="I2775" i="17"/>
  <c r="J2775" i="17"/>
  <c r="I2776" i="17"/>
  <c r="J2776" i="17"/>
  <c r="I2777" i="17"/>
  <c r="J2777" i="17"/>
  <c r="I2778" i="17"/>
  <c r="J2778" i="17"/>
  <c r="I2779" i="17"/>
  <c r="J2779" i="17"/>
  <c r="I2780" i="17"/>
  <c r="J2780" i="17"/>
  <c r="I2781" i="17"/>
  <c r="J2781" i="17"/>
  <c r="I2782" i="17"/>
  <c r="J2782" i="17"/>
  <c r="I2783" i="17"/>
  <c r="J2783" i="17"/>
  <c r="I2784" i="17"/>
  <c r="J2784" i="17"/>
  <c r="I2785" i="17"/>
  <c r="J2785" i="17"/>
  <c r="I2786" i="17"/>
  <c r="J2786" i="17"/>
  <c r="I2787" i="17"/>
  <c r="J2787" i="17"/>
  <c r="I2788" i="17"/>
  <c r="J2788" i="17"/>
  <c r="I2789" i="17"/>
  <c r="J2789" i="17"/>
  <c r="I2790" i="17"/>
  <c r="J2790" i="17"/>
  <c r="I2791" i="17"/>
  <c r="J2791" i="17"/>
  <c r="I2792" i="17"/>
  <c r="J2792" i="17"/>
  <c r="I2793" i="17"/>
  <c r="J2793" i="17"/>
  <c r="I2794" i="17"/>
  <c r="J2794" i="17"/>
  <c r="I2795" i="17"/>
  <c r="J2795" i="17"/>
  <c r="I2796" i="17"/>
  <c r="J2796" i="17"/>
  <c r="I2797" i="17"/>
  <c r="J2797" i="17"/>
  <c r="I2798" i="17"/>
  <c r="J2798" i="17"/>
  <c r="I2799" i="17"/>
  <c r="J2799" i="17"/>
  <c r="I2800" i="17"/>
  <c r="J2800" i="17"/>
  <c r="I2801" i="17"/>
  <c r="J2801" i="17"/>
  <c r="I2802" i="17"/>
  <c r="J2802" i="17"/>
  <c r="I2803" i="17"/>
  <c r="J2803" i="17"/>
  <c r="I2804" i="17"/>
  <c r="J2804" i="17"/>
  <c r="I2805" i="17"/>
  <c r="J2805" i="17"/>
  <c r="I2806" i="17"/>
  <c r="J2806" i="17"/>
  <c r="I2807" i="17"/>
  <c r="J2807" i="17"/>
  <c r="I2808" i="17"/>
  <c r="J2808" i="17"/>
  <c r="I2809" i="17"/>
  <c r="J2809" i="17"/>
  <c r="I2810" i="17"/>
  <c r="J2810" i="17"/>
  <c r="I2811" i="17"/>
  <c r="J2811" i="17"/>
  <c r="I2812" i="17"/>
  <c r="J2812" i="17"/>
  <c r="I2813" i="17"/>
  <c r="J2813" i="17"/>
  <c r="I2814" i="17"/>
  <c r="J2814" i="17"/>
  <c r="I2815" i="17"/>
  <c r="J2815" i="17"/>
  <c r="I2816" i="17"/>
  <c r="J2816" i="17"/>
  <c r="I2817" i="17"/>
  <c r="J2817" i="17"/>
  <c r="I2818" i="17"/>
  <c r="J2818" i="17"/>
  <c r="I2819" i="17"/>
  <c r="J2819" i="17"/>
  <c r="I2820" i="17"/>
  <c r="J2820" i="17"/>
  <c r="I2821" i="17"/>
  <c r="J2821" i="17"/>
  <c r="I2822" i="17"/>
  <c r="J2822" i="17"/>
  <c r="I2823" i="17"/>
  <c r="J2823" i="17"/>
  <c r="I2824" i="17"/>
  <c r="J2824" i="17"/>
  <c r="I2825" i="17"/>
  <c r="J2825" i="17"/>
  <c r="I2826" i="17"/>
  <c r="J2826" i="17"/>
  <c r="I2827" i="17"/>
  <c r="J2827" i="17"/>
  <c r="I2828" i="17"/>
  <c r="J2828" i="17"/>
  <c r="I2829" i="17"/>
  <c r="J2829" i="17"/>
  <c r="I2830" i="17"/>
  <c r="J2830" i="17"/>
  <c r="I2831" i="17"/>
  <c r="J2831" i="17"/>
  <c r="I2832" i="17"/>
  <c r="J2832" i="17"/>
  <c r="I2833" i="17"/>
  <c r="J2833" i="17"/>
  <c r="I2834" i="17"/>
  <c r="J2834" i="17"/>
  <c r="I2835" i="17"/>
  <c r="J2835" i="17"/>
  <c r="I2836" i="17"/>
  <c r="J2836" i="17"/>
  <c r="I2837" i="17"/>
  <c r="J2837" i="17"/>
  <c r="I2838" i="17"/>
  <c r="J2838" i="17"/>
  <c r="I2839" i="17"/>
  <c r="J2839" i="17"/>
  <c r="I2840" i="17"/>
  <c r="J2840" i="17"/>
  <c r="I2841" i="17"/>
  <c r="J2841" i="17"/>
  <c r="I2842" i="17"/>
  <c r="J2842" i="17"/>
  <c r="I2843" i="17"/>
  <c r="J2843" i="17"/>
  <c r="I2844" i="17"/>
  <c r="J2844" i="17"/>
  <c r="I2845" i="17"/>
  <c r="J2845" i="17"/>
  <c r="I2846" i="17"/>
  <c r="J2846" i="17"/>
  <c r="I2847" i="17"/>
  <c r="J2847" i="17"/>
  <c r="I2848" i="17"/>
  <c r="J2848" i="17"/>
  <c r="I2849" i="17"/>
  <c r="J2849" i="17"/>
  <c r="I2850" i="17"/>
  <c r="J2850" i="17"/>
  <c r="I2851" i="17"/>
  <c r="J2851" i="17"/>
  <c r="I2852" i="17"/>
  <c r="J2852" i="17"/>
  <c r="I2853" i="17"/>
  <c r="J2853" i="17"/>
  <c r="I2854" i="17"/>
  <c r="J2854" i="17"/>
  <c r="I2855" i="17"/>
  <c r="J2855" i="17"/>
  <c r="I2856" i="17"/>
  <c r="J2856" i="17"/>
  <c r="I2857" i="17"/>
  <c r="J2857" i="17"/>
  <c r="I2858" i="17"/>
  <c r="J2858" i="17"/>
  <c r="I2859" i="17"/>
  <c r="J2859" i="17"/>
  <c r="I2860" i="17"/>
  <c r="J2860" i="17"/>
  <c r="I2861" i="17"/>
  <c r="J2861" i="17"/>
  <c r="I2862" i="17"/>
  <c r="J2862" i="17"/>
  <c r="I2863" i="17"/>
  <c r="J2863" i="17"/>
  <c r="I2864" i="17"/>
  <c r="J2864" i="17"/>
  <c r="I2865" i="17"/>
  <c r="J2865" i="17"/>
  <c r="I2866" i="17"/>
  <c r="J2866" i="17"/>
  <c r="I2867" i="17"/>
  <c r="J2867" i="17"/>
  <c r="I2868" i="17"/>
  <c r="J2868" i="17"/>
  <c r="I2869" i="17"/>
  <c r="J2869" i="17"/>
  <c r="I2870" i="17"/>
  <c r="J2870" i="17"/>
  <c r="I2871" i="17"/>
  <c r="J2871" i="17"/>
  <c r="I2872" i="17"/>
  <c r="J2872" i="17"/>
  <c r="I2873" i="17"/>
  <c r="J2873" i="17"/>
  <c r="I2874" i="17"/>
  <c r="J2874" i="17"/>
  <c r="I2875" i="17"/>
  <c r="J2875" i="17"/>
  <c r="I2876" i="17"/>
  <c r="J2876" i="17"/>
  <c r="I2877" i="17"/>
  <c r="J2877" i="17"/>
  <c r="I2878" i="17"/>
  <c r="J2878" i="17"/>
  <c r="I2879" i="17"/>
  <c r="J2879" i="17"/>
  <c r="I2880" i="17"/>
  <c r="J2880" i="17"/>
  <c r="I2881" i="17"/>
  <c r="J2881" i="17"/>
  <c r="I2882" i="17"/>
  <c r="J2882" i="17"/>
  <c r="I2883" i="17"/>
  <c r="J2883" i="17"/>
  <c r="I2884" i="17"/>
  <c r="J2884" i="17"/>
  <c r="I2885" i="17"/>
  <c r="J2885" i="17"/>
  <c r="I2886" i="17"/>
  <c r="J2886" i="17"/>
  <c r="I2887" i="17"/>
  <c r="J2887" i="17"/>
  <c r="I2888" i="17"/>
  <c r="J2888" i="17"/>
  <c r="I2889" i="17"/>
  <c r="J2889" i="17"/>
  <c r="I2890" i="17"/>
  <c r="J2890" i="17"/>
  <c r="I2891" i="17"/>
  <c r="J2891" i="17"/>
  <c r="I2892" i="17"/>
  <c r="J2892" i="17"/>
  <c r="I2893" i="17"/>
  <c r="J2893" i="17"/>
  <c r="I2894" i="17"/>
  <c r="J2894" i="17"/>
  <c r="I2895" i="17"/>
  <c r="J2895" i="17"/>
  <c r="I2896" i="17"/>
  <c r="J2896" i="17"/>
  <c r="I2897" i="17"/>
  <c r="J2897" i="17"/>
  <c r="I2898" i="17"/>
  <c r="J2898" i="17"/>
  <c r="I2899" i="17"/>
  <c r="J2899" i="17"/>
  <c r="I2900" i="17"/>
  <c r="J2900" i="17"/>
  <c r="I2901" i="17"/>
  <c r="J2901" i="17"/>
  <c r="I2902" i="17"/>
  <c r="J2902" i="17"/>
  <c r="I2903" i="17"/>
  <c r="J2903" i="17"/>
  <c r="I2904" i="17"/>
  <c r="J2904" i="17"/>
  <c r="I2905" i="17"/>
  <c r="J2905" i="17"/>
  <c r="I2906" i="17"/>
  <c r="J2906" i="17"/>
  <c r="I2907" i="17"/>
  <c r="J2907" i="17"/>
  <c r="I2908" i="17"/>
  <c r="J2908" i="17"/>
  <c r="I2909" i="17"/>
  <c r="J2909" i="17"/>
  <c r="I2910" i="17"/>
  <c r="J2910" i="17"/>
  <c r="I2911" i="17"/>
  <c r="J2911" i="17"/>
  <c r="I2912" i="17"/>
  <c r="J2912" i="17"/>
  <c r="I2913" i="17"/>
  <c r="J2913" i="17"/>
  <c r="I2914" i="17"/>
  <c r="J2914" i="17"/>
  <c r="I2915" i="17"/>
  <c r="J2915" i="17"/>
  <c r="I2916" i="17"/>
  <c r="J2916" i="17"/>
  <c r="I2917" i="17"/>
  <c r="J2917" i="17"/>
  <c r="I2918" i="17"/>
  <c r="J2918" i="17"/>
  <c r="I2919" i="17"/>
  <c r="J2919" i="17"/>
  <c r="I2920" i="17"/>
  <c r="J2920" i="17"/>
  <c r="I2921" i="17"/>
  <c r="J2921" i="17"/>
  <c r="I2922" i="17"/>
  <c r="J2922" i="17"/>
  <c r="I2923" i="17"/>
  <c r="J2923" i="17"/>
  <c r="I2924" i="17"/>
  <c r="J2924" i="17"/>
  <c r="I2925" i="17"/>
  <c r="J2925" i="17"/>
  <c r="I2926" i="17"/>
  <c r="J2926" i="17"/>
  <c r="I2927" i="17"/>
  <c r="J2927" i="17"/>
  <c r="I2928" i="17"/>
  <c r="J2928" i="17"/>
  <c r="I2929" i="17"/>
  <c r="J2929" i="17"/>
  <c r="I2930" i="17"/>
  <c r="J2930" i="17"/>
  <c r="I2931" i="17"/>
  <c r="J2931" i="17"/>
  <c r="I2932" i="17"/>
  <c r="J2932" i="17"/>
  <c r="I2933" i="17"/>
  <c r="J2933" i="17"/>
  <c r="I2934" i="17"/>
  <c r="J2934" i="17"/>
  <c r="I2935" i="17"/>
  <c r="J2935" i="17"/>
  <c r="I2936" i="17"/>
  <c r="J2936" i="17"/>
  <c r="I2937" i="17"/>
  <c r="J2937" i="17"/>
  <c r="I2938" i="17"/>
  <c r="J2938" i="17"/>
  <c r="I2939" i="17"/>
  <c r="J2939" i="17"/>
  <c r="I2940" i="17"/>
  <c r="J2940" i="17"/>
  <c r="I2941" i="17"/>
  <c r="J2941" i="17"/>
  <c r="I2942" i="17"/>
  <c r="J2942" i="17"/>
  <c r="I2943" i="17"/>
  <c r="J2943" i="17"/>
  <c r="I2944" i="17"/>
  <c r="J2944" i="17"/>
  <c r="I2945" i="17"/>
  <c r="J2945" i="17"/>
  <c r="I2946" i="17"/>
  <c r="J2946" i="17"/>
  <c r="I2947" i="17"/>
  <c r="J2947" i="17"/>
  <c r="I2948" i="17"/>
  <c r="J2948" i="17"/>
  <c r="I2949" i="17"/>
  <c r="J2949" i="17"/>
  <c r="I2950" i="17"/>
  <c r="J2950" i="17"/>
  <c r="I2951" i="17"/>
  <c r="J2951" i="17"/>
  <c r="I2952" i="17"/>
  <c r="J2952" i="17"/>
  <c r="I2953" i="17"/>
  <c r="J2953" i="17"/>
  <c r="I2954" i="17"/>
  <c r="J2954" i="17"/>
  <c r="I2955" i="17"/>
  <c r="J2955" i="17"/>
  <c r="I2956" i="17"/>
  <c r="J2956" i="17"/>
  <c r="I2957" i="17"/>
  <c r="J2957" i="17"/>
  <c r="I2958" i="17"/>
  <c r="J2958" i="17"/>
  <c r="I2959" i="17"/>
  <c r="J2959" i="17"/>
  <c r="I2960" i="17"/>
  <c r="J2960" i="17"/>
  <c r="I2961" i="17"/>
  <c r="J2961" i="17"/>
  <c r="I2962" i="17"/>
  <c r="J2962" i="17"/>
  <c r="I2963" i="17"/>
  <c r="J2963" i="17"/>
  <c r="I2964" i="17"/>
  <c r="J2964" i="17"/>
  <c r="I2965" i="17"/>
  <c r="J2965" i="17"/>
  <c r="I2966" i="17"/>
  <c r="J2966" i="17"/>
  <c r="I2967" i="17"/>
  <c r="J2967" i="17"/>
  <c r="I2968" i="17"/>
  <c r="J2968" i="17"/>
  <c r="I2969" i="17"/>
  <c r="J2969" i="17"/>
  <c r="I2970" i="17"/>
  <c r="J2970" i="17"/>
  <c r="I2971" i="17"/>
  <c r="J2971" i="17"/>
  <c r="I2972" i="17"/>
  <c r="J2972" i="17"/>
  <c r="I2973" i="17"/>
  <c r="J2973" i="17"/>
  <c r="I2974" i="17"/>
  <c r="J2974" i="17"/>
  <c r="J3" i="17"/>
  <c r="I3" i="17"/>
  <c r="D3" i="17" l="1"/>
  <c r="D4" i="17" s="1"/>
  <c r="D5" i="17" s="1"/>
  <c r="D6" i="17" s="1"/>
  <c r="D7" i="17" s="1"/>
  <c r="D8" i="17" s="1"/>
  <c r="D9" i="17" s="1"/>
  <c r="D10" i="17" s="1"/>
  <c r="D11" i="17" s="1"/>
  <c r="D12" i="17" s="1"/>
  <c r="D13" i="17" s="1"/>
  <c r="D14" i="17" s="1"/>
  <c r="D15" i="17" s="1"/>
  <c r="D16" i="17" s="1"/>
  <c r="D17" i="17" s="1"/>
  <c r="D18" i="17" s="1"/>
  <c r="D19" i="17" s="1"/>
  <c r="D20" i="17" s="1"/>
  <c r="D21" i="17" s="1"/>
  <c r="D22" i="17" s="1"/>
  <c r="D23" i="17" s="1"/>
  <c r="D24" i="17" s="1"/>
  <c r="D25" i="17" s="1"/>
  <c r="D26" i="17" s="1"/>
  <c r="D27" i="17" s="1"/>
  <c r="D28" i="17" s="1"/>
  <c r="D29" i="17" s="1"/>
  <c r="D30" i="17" s="1"/>
  <c r="D31" i="17" s="1"/>
  <c r="D32" i="17" s="1"/>
  <c r="D33" i="17" s="1"/>
  <c r="D34" i="17" s="1"/>
  <c r="D35" i="17" s="1"/>
  <c r="D36" i="17" s="1"/>
  <c r="D37" i="17" s="1"/>
  <c r="D38" i="17" s="1"/>
  <c r="D39" i="17" s="1"/>
  <c r="D40" i="17" s="1"/>
  <c r="D41" i="17" s="1"/>
  <c r="D42" i="17" s="1"/>
  <c r="D43" i="17" s="1"/>
  <c r="D44" i="17" s="1"/>
  <c r="D45" i="17" s="1"/>
  <c r="D46" i="17" s="1"/>
  <c r="D47" i="17" s="1"/>
  <c r="D48" i="17" s="1"/>
  <c r="D49" i="17" s="1"/>
  <c r="D50" i="17" s="1"/>
  <c r="D51" i="17" s="1"/>
  <c r="D52" i="17" s="1"/>
  <c r="D53" i="17" s="1"/>
  <c r="D54" i="17" s="1"/>
  <c r="D55" i="17" s="1"/>
  <c r="D56" i="17" s="1"/>
  <c r="D57" i="17" s="1"/>
  <c r="D58" i="17" s="1"/>
  <c r="D59" i="17" s="1"/>
  <c r="D60" i="17" s="1"/>
  <c r="D61" i="17" s="1"/>
  <c r="D62" i="17" s="1"/>
  <c r="D63" i="17" s="1"/>
  <c r="D64" i="17" s="1"/>
  <c r="D65" i="17" s="1"/>
  <c r="D66" i="17" s="1"/>
  <c r="D67" i="17" s="1"/>
  <c r="D68" i="17" s="1"/>
  <c r="D69" i="17" s="1"/>
  <c r="D70" i="17" s="1"/>
  <c r="D71" i="17" s="1"/>
  <c r="D72" i="17" s="1"/>
  <c r="D73" i="17" s="1"/>
  <c r="D74" i="17" s="1"/>
  <c r="D75" i="17" s="1"/>
  <c r="D76" i="17" s="1"/>
  <c r="D77" i="17" s="1"/>
  <c r="D78" i="17" s="1"/>
  <c r="D79" i="17" s="1"/>
  <c r="D80" i="17" s="1"/>
  <c r="D81" i="17" s="1"/>
  <c r="D82" i="17" s="1"/>
  <c r="D83" i="17" s="1"/>
  <c r="D84" i="17" s="1"/>
  <c r="D85" i="17" s="1"/>
  <c r="D86" i="17" s="1"/>
  <c r="D87" i="17" s="1"/>
  <c r="D88" i="17" s="1"/>
  <c r="D89" i="17" s="1"/>
  <c r="D90" i="17" s="1"/>
  <c r="D91" i="17" s="1"/>
  <c r="D92" i="17" s="1"/>
  <c r="D93" i="17" s="1"/>
  <c r="D94" i="17" s="1"/>
  <c r="D95" i="17" s="1"/>
  <c r="D96" i="17" s="1"/>
  <c r="D97" i="17" s="1"/>
  <c r="D98" i="17" s="1"/>
  <c r="D99" i="17" s="1"/>
  <c r="D100" i="17" s="1"/>
  <c r="D101" i="17" s="1"/>
  <c r="D102" i="17" s="1"/>
  <c r="D103" i="17" s="1"/>
  <c r="D104" i="17" s="1"/>
  <c r="D105" i="17" s="1"/>
  <c r="D106" i="17" s="1"/>
  <c r="D107" i="17" s="1"/>
  <c r="D108" i="17" s="1"/>
  <c r="D109" i="17" s="1"/>
  <c r="D110" i="17" s="1"/>
  <c r="D111" i="17" s="1"/>
  <c r="D112" i="17" s="1"/>
  <c r="D113" i="17" s="1"/>
  <c r="D114" i="17" s="1"/>
  <c r="D115" i="17" s="1"/>
  <c r="D116" i="17" s="1"/>
  <c r="D117" i="17" s="1"/>
  <c r="D118" i="17" s="1"/>
  <c r="D119" i="17" s="1"/>
  <c r="D120" i="17" s="1"/>
  <c r="D121" i="17" s="1"/>
  <c r="D122" i="17" s="1"/>
  <c r="D123" i="17" s="1"/>
  <c r="D124" i="17" s="1"/>
  <c r="D125" i="17" s="1"/>
  <c r="D126" i="17" s="1"/>
  <c r="D127" i="17" s="1"/>
  <c r="D128" i="17" s="1"/>
  <c r="D129" i="17" s="1"/>
  <c r="D130" i="17" s="1"/>
  <c r="D131" i="17" s="1"/>
  <c r="D132" i="17" s="1"/>
  <c r="D133" i="17" s="1"/>
  <c r="D134" i="17" s="1"/>
  <c r="D135" i="17" s="1"/>
  <c r="D136" i="17" s="1"/>
  <c r="D137" i="17" s="1"/>
  <c r="D138" i="17" s="1"/>
  <c r="D139" i="17" s="1"/>
  <c r="D140" i="17" s="1"/>
  <c r="D141" i="17" s="1"/>
  <c r="D142" i="17" s="1"/>
  <c r="D143" i="17" s="1"/>
  <c r="D144" i="17" s="1"/>
  <c r="D145" i="17" s="1"/>
  <c r="D146" i="17" s="1"/>
  <c r="D147" i="17" s="1"/>
  <c r="D148" i="17" s="1"/>
  <c r="D149" i="17" s="1"/>
  <c r="D150" i="17" s="1"/>
  <c r="D151" i="17" s="1"/>
  <c r="D152" i="17" s="1"/>
  <c r="D153" i="17" s="1"/>
  <c r="D154" i="17" s="1"/>
  <c r="D155" i="17" s="1"/>
  <c r="D156" i="17" s="1"/>
  <c r="D157" i="17" s="1"/>
  <c r="D158" i="17" s="1"/>
  <c r="D159" i="17" s="1"/>
  <c r="D160" i="17" s="1"/>
  <c r="D161" i="17" s="1"/>
  <c r="D162" i="17" s="1"/>
  <c r="D163" i="17" s="1"/>
  <c r="D164" i="17" s="1"/>
  <c r="D165" i="17" s="1"/>
  <c r="D166" i="17" s="1"/>
  <c r="D167" i="17" s="1"/>
  <c r="D168" i="17" s="1"/>
  <c r="D169" i="17" s="1"/>
  <c r="D170" i="17" s="1"/>
  <c r="D171" i="17" s="1"/>
  <c r="D172" i="17" s="1"/>
  <c r="D173" i="17" s="1"/>
  <c r="D174" i="17" s="1"/>
  <c r="D175" i="17" s="1"/>
  <c r="D176" i="17" s="1"/>
  <c r="D177" i="17" s="1"/>
  <c r="D178" i="17" s="1"/>
  <c r="D179" i="17" s="1"/>
  <c r="D180" i="17" s="1"/>
  <c r="D181" i="17" s="1"/>
  <c r="D182" i="17" s="1"/>
  <c r="D183" i="17" s="1"/>
  <c r="D184" i="17" s="1"/>
  <c r="D185" i="17" s="1"/>
  <c r="D186" i="17" s="1"/>
  <c r="D187" i="17" s="1"/>
  <c r="D188" i="17" s="1"/>
  <c r="D189" i="17" s="1"/>
  <c r="D190" i="17" s="1"/>
  <c r="D191" i="17" s="1"/>
  <c r="D192" i="17" s="1"/>
  <c r="D193" i="17" s="1"/>
  <c r="D194" i="17" s="1"/>
  <c r="D195" i="17" s="1"/>
  <c r="D196" i="17" s="1"/>
  <c r="D197" i="17" s="1"/>
  <c r="D198" i="17" s="1"/>
  <c r="D199" i="17" s="1"/>
  <c r="D200" i="17" s="1"/>
  <c r="D201" i="17" s="1"/>
  <c r="D202" i="17" s="1"/>
  <c r="D203" i="17" s="1"/>
  <c r="D204" i="17" s="1"/>
  <c r="D205" i="17" s="1"/>
  <c r="D206" i="17" s="1"/>
  <c r="D207" i="17" s="1"/>
  <c r="D208" i="17" s="1"/>
  <c r="D209" i="17" s="1"/>
  <c r="D210" i="17" s="1"/>
  <c r="D211" i="17" s="1"/>
  <c r="D212" i="17" s="1"/>
  <c r="D213" i="17" s="1"/>
  <c r="D214" i="17" s="1"/>
  <c r="D215" i="17" s="1"/>
  <c r="D216" i="17" s="1"/>
  <c r="D217" i="17" s="1"/>
  <c r="D218" i="17" s="1"/>
  <c r="D219" i="17" s="1"/>
  <c r="D220" i="17" s="1"/>
  <c r="D221" i="17" s="1"/>
  <c r="D222" i="17" s="1"/>
  <c r="D223" i="17" s="1"/>
  <c r="D224" i="17" s="1"/>
  <c r="D225" i="17" s="1"/>
  <c r="D226" i="17" s="1"/>
  <c r="D227" i="17" s="1"/>
  <c r="D228" i="17" s="1"/>
  <c r="D229" i="17" s="1"/>
  <c r="D230" i="17" s="1"/>
  <c r="D231" i="17" s="1"/>
  <c r="D232" i="17" s="1"/>
  <c r="D233" i="17" s="1"/>
  <c r="D234" i="17" s="1"/>
  <c r="D235" i="17" s="1"/>
  <c r="D236" i="17" s="1"/>
  <c r="D237" i="17" s="1"/>
  <c r="D238" i="17" s="1"/>
  <c r="D239" i="17" s="1"/>
  <c r="D240" i="17" s="1"/>
  <c r="D241" i="17" s="1"/>
  <c r="D242" i="17" s="1"/>
  <c r="D243" i="17" s="1"/>
  <c r="D244" i="17" s="1"/>
  <c r="D245" i="17" s="1"/>
  <c r="D246" i="17" s="1"/>
  <c r="D247" i="17" s="1"/>
  <c r="D248" i="17" s="1"/>
  <c r="D249" i="17" s="1"/>
  <c r="D250" i="17" s="1"/>
  <c r="D251" i="17" s="1"/>
  <c r="D252" i="17" s="1"/>
  <c r="D253" i="17" s="1"/>
  <c r="D254" i="17" s="1"/>
  <c r="D255" i="17" s="1"/>
  <c r="D256" i="17" s="1"/>
  <c r="D257" i="17" s="1"/>
  <c r="D258" i="17" s="1"/>
  <c r="D259" i="17" s="1"/>
  <c r="D260" i="17" s="1"/>
  <c r="D261" i="17" s="1"/>
  <c r="D262" i="17" s="1"/>
  <c r="D263" i="17" s="1"/>
  <c r="D264" i="17" s="1"/>
  <c r="D265" i="17" s="1"/>
  <c r="D266" i="17" s="1"/>
  <c r="D267" i="17" s="1"/>
  <c r="D268" i="17" s="1"/>
  <c r="D269" i="17" s="1"/>
  <c r="D270" i="17" s="1"/>
  <c r="D271" i="17" s="1"/>
  <c r="D272" i="17" s="1"/>
  <c r="D273" i="17" s="1"/>
  <c r="D274" i="17" s="1"/>
  <c r="D275" i="17" s="1"/>
  <c r="D276" i="17" s="1"/>
  <c r="D277" i="17" s="1"/>
  <c r="D278" i="17" s="1"/>
  <c r="D279" i="17" s="1"/>
  <c r="D280" i="17" s="1"/>
  <c r="D281" i="17" s="1"/>
  <c r="D282" i="17" s="1"/>
  <c r="D283" i="17" s="1"/>
  <c r="D284" i="17" s="1"/>
  <c r="D285" i="17" s="1"/>
  <c r="D286" i="17" s="1"/>
  <c r="D287" i="17" s="1"/>
  <c r="D288" i="17" s="1"/>
  <c r="D289" i="17" s="1"/>
  <c r="D290" i="17" s="1"/>
  <c r="D291" i="17" s="1"/>
  <c r="D292" i="17" s="1"/>
  <c r="D293" i="17" s="1"/>
  <c r="D294" i="17" s="1"/>
  <c r="D295" i="17" s="1"/>
  <c r="D296" i="17" s="1"/>
  <c r="D297" i="17" s="1"/>
  <c r="D298" i="17" s="1"/>
  <c r="D299" i="17" s="1"/>
  <c r="D300" i="17" s="1"/>
  <c r="D301" i="17" s="1"/>
  <c r="D302" i="17" s="1"/>
  <c r="D303" i="17" s="1"/>
  <c r="D304" i="17" s="1"/>
  <c r="D305" i="17" s="1"/>
  <c r="D306" i="17" s="1"/>
  <c r="D307" i="17" s="1"/>
  <c r="D308" i="17" s="1"/>
  <c r="D309" i="17" s="1"/>
  <c r="D310" i="17" s="1"/>
  <c r="D311" i="17" s="1"/>
  <c r="D312" i="17" s="1"/>
  <c r="D313" i="17" s="1"/>
  <c r="D314" i="17" s="1"/>
  <c r="D315" i="17" s="1"/>
  <c r="D316" i="17" s="1"/>
  <c r="D317" i="17" s="1"/>
  <c r="D318" i="17" s="1"/>
  <c r="D319" i="17" s="1"/>
  <c r="D320" i="17" s="1"/>
  <c r="D321" i="17" s="1"/>
  <c r="D322" i="17" s="1"/>
  <c r="D323" i="17" s="1"/>
  <c r="D324" i="17" s="1"/>
  <c r="D325" i="17" s="1"/>
  <c r="D326" i="17" s="1"/>
  <c r="D327" i="17" s="1"/>
  <c r="D328" i="17" s="1"/>
  <c r="D329" i="17" s="1"/>
  <c r="D330" i="17" s="1"/>
  <c r="D331" i="17" s="1"/>
  <c r="D332" i="17" s="1"/>
  <c r="D333" i="17" s="1"/>
  <c r="D334" i="17" s="1"/>
  <c r="D335" i="17" s="1"/>
  <c r="D336" i="17" s="1"/>
  <c r="D337" i="17" s="1"/>
  <c r="D338" i="17" s="1"/>
  <c r="D339" i="17" s="1"/>
  <c r="D340" i="17" s="1"/>
  <c r="D341" i="17" s="1"/>
  <c r="D342" i="17" s="1"/>
  <c r="D343" i="17" s="1"/>
  <c r="D344" i="17" s="1"/>
  <c r="D345" i="17" s="1"/>
  <c r="D346" i="17" s="1"/>
  <c r="D347" i="17" s="1"/>
  <c r="D348" i="17" s="1"/>
  <c r="D349" i="17" s="1"/>
  <c r="D350" i="17" s="1"/>
  <c r="D351" i="17" s="1"/>
  <c r="D352" i="17" s="1"/>
  <c r="D353" i="17" s="1"/>
  <c r="D354" i="17" s="1"/>
  <c r="D355" i="17" s="1"/>
  <c r="D356" i="17" s="1"/>
  <c r="D357" i="17" s="1"/>
  <c r="D358" i="17" s="1"/>
  <c r="D359" i="17" s="1"/>
  <c r="D360" i="17" s="1"/>
  <c r="D361" i="17" s="1"/>
  <c r="D362" i="17" s="1"/>
  <c r="D363" i="17" s="1"/>
  <c r="D364" i="17" s="1"/>
  <c r="D365" i="17" s="1"/>
  <c r="D366" i="17" s="1"/>
  <c r="D367" i="17" s="1"/>
  <c r="D368" i="17" s="1"/>
  <c r="D369" i="17" s="1"/>
  <c r="D370" i="17" s="1"/>
  <c r="D371" i="17" s="1"/>
  <c r="D372" i="17" s="1"/>
  <c r="D373" i="17" s="1"/>
  <c r="D374" i="17" s="1"/>
  <c r="D375" i="17" s="1"/>
  <c r="D376" i="17" s="1"/>
  <c r="D377" i="17" s="1"/>
  <c r="D378" i="17" s="1"/>
  <c r="D379" i="17" s="1"/>
  <c r="D380" i="17" s="1"/>
  <c r="D381" i="17" s="1"/>
  <c r="D382" i="17" s="1"/>
  <c r="D383" i="17" s="1"/>
  <c r="D384" i="17" s="1"/>
  <c r="D385" i="17" s="1"/>
  <c r="D386" i="17" s="1"/>
  <c r="D387" i="17" s="1"/>
  <c r="D388" i="17" s="1"/>
  <c r="D389" i="17" s="1"/>
  <c r="D390" i="17" s="1"/>
  <c r="D391" i="17" s="1"/>
  <c r="D392" i="17" s="1"/>
  <c r="D393" i="17" s="1"/>
  <c r="D394" i="17" s="1"/>
  <c r="D395" i="17" s="1"/>
  <c r="D396" i="17" s="1"/>
  <c r="D397" i="17" s="1"/>
  <c r="D398" i="17" s="1"/>
  <c r="D399" i="17" s="1"/>
  <c r="D400" i="17" s="1"/>
  <c r="D401" i="17" s="1"/>
  <c r="D402" i="17" s="1"/>
  <c r="D403" i="17" s="1"/>
  <c r="D404" i="17" s="1"/>
  <c r="D405" i="17" s="1"/>
  <c r="D406" i="17" s="1"/>
  <c r="D407" i="17" s="1"/>
  <c r="D408" i="17" s="1"/>
  <c r="D409" i="17" s="1"/>
  <c r="D410" i="17" s="1"/>
  <c r="D411" i="17" s="1"/>
  <c r="D412" i="17" s="1"/>
  <c r="D413" i="17" s="1"/>
  <c r="D414" i="17" s="1"/>
  <c r="D415" i="17" s="1"/>
  <c r="D416" i="17" s="1"/>
  <c r="D417" i="17" s="1"/>
  <c r="D418" i="17" s="1"/>
  <c r="D419" i="17" s="1"/>
  <c r="D420" i="17" s="1"/>
  <c r="D421" i="17" s="1"/>
  <c r="D422" i="17" s="1"/>
  <c r="D423" i="17" s="1"/>
  <c r="D424" i="17" s="1"/>
  <c r="D425" i="17" s="1"/>
  <c r="D426" i="17" s="1"/>
  <c r="D427" i="17" s="1"/>
  <c r="D428" i="17" s="1"/>
  <c r="D429" i="17" s="1"/>
  <c r="D430" i="17" s="1"/>
  <c r="D431" i="17" s="1"/>
  <c r="D432" i="17" s="1"/>
  <c r="D433" i="17" s="1"/>
  <c r="D434" i="17" s="1"/>
  <c r="D435" i="17" s="1"/>
  <c r="D436" i="17" s="1"/>
  <c r="D437" i="17" s="1"/>
  <c r="D438" i="17" s="1"/>
  <c r="D439" i="17" s="1"/>
  <c r="D440" i="17" s="1"/>
  <c r="D441" i="17" s="1"/>
  <c r="D442" i="17" s="1"/>
  <c r="D443" i="17" s="1"/>
  <c r="D444" i="17" s="1"/>
  <c r="D445" i="17" s="1"/>
  <c r="D446" i="17" s="1"/>
  <c r="D447" i="17" s="1"/>
  <c r="D448" i="17" s="1"/>
  <c r="D449" i="17" s="1"/>
  <c r="D450" i="17" s="1"/>
  <c r="D451" i="17" s="1"/>
  <c r="D452" i="17" s="1"/>
  <c r="D453" i="17" s="1"/>
  <c r="D454" i="17" s="1"/>
  <c r="D455" i="17" s="1"/>
  <c r="D456" i="17" s="1"/>
  <c r="D457" i="17" s="1"/>
  <c r="D458" i="17" s="1"/>
  <c r="D459" i="17" s="1"/>
  <c r="D460" i="17" s="1"/>
  <c r="D461" i="17" s="1"/>
  <c r="D462" i="17" s="1"/>
  <c r="D463" i="17" s="1"/>
  <c r="D464" i="17" s="1"/>
  <c r="D465" i="17" s="1"/>
  <c r="D466" i="17" s="1"/>
  <c r="D467" i="17" s="1"/>
  <c r="D468" i="17" s="1"/>
  <c r="D469" i="17" s="1"/>
  <c r="D470" i="17" s="1"/>
  <c r="D471" i="17" s="1"/>
  <c r="D472" i="17" s="1"/>
  <c r="D473" i="17" s="1"/>
  <c r="D474" i="17" s="1"/>
  <c r="D475" i="17" s="1"/>
  <c r="D476" i="17" s="1"/>
  <c r="D477" i="17" s="1"/>
  <c r="D478" i="17" s="1"/>
  <c r="D479" i="17" s="1"/>
  <c r="D480" i="17" s="1"/>
  <c r="D481" i="17" s="1"/>
  <c r="D482" i="17" s="1"/>
  <c r="D483" i="17" s="1"/>
  <c r="D484" i="17" s="1"/>
  <c r="D485" i="17" s="1"/>
  <c r="D486" i="17" s="1"/>
  <c r="D487" i="17" s="1"/>
  <c r="D488" i="17" s="1"/>
  <c r="D489" i="17" s="1"/>
  <c r="D490" i="17" s="1"/>
  <c r="D491" i="17" s="1"/>
  <c r="D492" i="17" s="1"/>
  <c r="D493" i="17" s="1"/>
  <c r="D494" i="17" s="1"/>
  <c r="D495" i="17" s="1"/>
  <c r="D496" i="17" s="1"/>
  <c r="D497" i="17" s="1"/>
  <c r="D498" i="17" s="1"/>
  <c r="D499" i="17" s="1"/>
  <c r="D500" i="17" s="1"/>
  <c r="D501" i="17" s="1"/>
  <c r="D502" i="17" s="1"/>
  <c r="D503" i="17" s="1"/>
  <c r="D504" i="17" s="1"/>
  <c r="D505" i="17" s="1"/>
  <c r="D506" i="17" s="1"/>
  <c r="D507" i="17" s="1"/>
  <c r="D508" i="17" s="1"/>
  <c r="D509" i="17" s="1"/>
  <c r="D510" i="17" s="1"/>
  <c r="D511" i="17" s="1"/>
  <c r="D512" i="17" s="1"/>
  <c r="D513" i="17" s="1"/>
  <c r="D514" i="17" s="1"/>
  <c r="D515" i="17" s="1"/>
  <c r="D516" i="17" s="1"/>
  <c r="D517" i="17" s="1"/>
  <c r="D518" i="17" s="1"/>
  <c r="D519" i="17" s="1"/>
  <c r="D520" i="17" s="1"/>
  <c r="D521" i="17" s="1"/>
  <c r="D522" i="17" s="1"/>
  <c r="D523" i="17" s="1"/>
  <c r="D524" i="17" s="1"/>
  <c r="D525" i="17" s="1"/>
  <c r="D526" i="17" s="1"/>
  <c r="D527" i="17" s="1"/>
  <c r="D528" i="17" s="1"/>
  <c r="D529" i="17" s="1"/>
  <c r="D530" i="17" s="1"/>
  <c r="D531" i="17" s="1"/>
  <c r="D532" i="17" s="1"/>
  <c r="D533" i="17" s="1"/>
  <c r="D534" i="17" s="1"/>
  <c r="D535" i="17" s="1"/>
  <c r="D536" i="17" s="1"/>
  <c r="D537" i="17" s="1"/>
  <c r="D538" i="17" s="1"/>
  <c r="D539" i="17" s="1"/>
  <c r="D540" i="17" s="1"/>
  <c r="D541" i="17" s="1"/>
  <c r="D542" i="17" s="1"/>
  <c r="D543" i="17" s="1"/>
  <c r="D544" i="17" s="1"/>
  <c r="D545" i="17" s="1"/>
  <c r="D546" i="17" s="1"/>
  <c r="D547" i="17" s="1"/>
  <c r="D548" i="17" s="1"/>
  <c r="D549" i="17" s="1"/>
  <c r="D550" i="17" s="1"/>
  <c r="D551" i="17" s="1"/>
  <c r="D552" i="17" s="1"/>
  <c r="D553" i="17" s="1"/>
  <c r="D554" i="17" s="1"/>
  <c r="D555" i="17" s="1"/>
  <c r="D556" i="17" s="1"/>
  <c r="D557" i="17" s="1"/>
  <c r="D558" i="17" s="1"/>
  <c r="D559" i="17" s="1"/>
  <c r="D560" i="17" s="1"/>
  <c r="D561" i="17" s="1"/>
  <c r="D562" i="17" s="1"/>
  <c r="D563" i="17" s="1"/>
  <c r="D564" i="17" s="1"/>
  <c r="D565" i="17" s="1"/>
  <c r="D566" i="17" s="1"/>
  <c r="D567" i="17" s="1"/>
  <c r="D568" i="17" s="1"/>
  <c r="D569" i="17" s="1"/>
  <c r="D570" i="17" s="1"/>
  <c r="D571" i="17" s="1"/>
  <c r="D572" i="17" s="1"/>
  <c r="D573" i="17" s="1"/>
  <c r="D574" i="17" s="1"/>
  <c r="D575" i="17" s="1"/>
  <c r="D576" i="17" s="1"/>
  <c r="D577" i="17" s="1"/>
  <c r="D578" i="17" s="1"/>
  <c r="D579" i="17" s="1"/>
  <c r="D580" i="17" s="1"/>
  <c r="D581" i="17" s="1"/>
  <c r="D582" i="17" s="1"/>
  <c r="D583" i="17" s="1"/>
  <c r="D584" i="17" s="1"/>
  <c r="D585" i="17" s="1"/>
  <c r="D586" i="17" s="1"/>
  <c r="D587" i="17" s="1"/>
  <c r="D588" i="17" s="1"/>
  <c r="D589" i="17" s="1"/>
  <c r="D590" i="17" s="1"/>
  <c r="D591" i="17" s="1"/>
  <c r="D592" i="17" s="1"/>
  <c r="D593" i="17" s="1"/>
  <c r="D594" i="17" s="1"/>
  <c r="D595" i="17" s="1"/>
  <c r="D596" i="17" s="1"/>
  <c r="D597" i="17" s="1"/>
  <c r="D598" i="17" s="1"/>
  <c r="D599" i="17" s="1"/>
  <c r="D600" i="17" s="1"/>
  <c r="D601" i="17" s="1"/>
  <c r="D602" i="17" s="1"/>
  <c r="D603" i="17" s="1"/>
  <c r="D604" i="17" s="1"/>
  <c r="D605" i="17" s="1"/>
  <c r="D606" i="17" s="1"/>
  <c r="D607" i="17" s="1"/>
  <c r="D608" i="17" s="1"/>
  <c r="D609" i="17" s="1"/>
  <c r="D610" i="17" s="1"/>
  <c r="D611" i="17" s="1"/>
  <c r="D612" i="17" s="1"/>
  <c r="D613" i="17" s="1"/>
  <c r="D614" i="17" s="1"/>
  <c r="D615" i="17" s="1"/>
  <c r="D616" i="17" s="1"/>
  <c r="D617" i="17" s="1"/>
  <c r="D618" i="17" s="1"/>
  <c r="D619" i="17" s="1"/>
  <c r="D620" i="17" s="1"/>
  <c r="D621" i="17" s="1"/>
  <c r="D622" i="17" s="1"/>
  <c r="D623" i="17" s="1"/>
  <c r="D624" i="17" s="1"/>
  <c r="D625" i="17" s="1"/>
  <c r="D626" i="17" s="1"/>
  <c r="D627" i="17" s="1"/>
  <c r="D628" i="17" s="1"/>
  <c r="D629" i="17" s="1"/>
  <c r="D630" i="17" s="1"/>
  <c r="D631" i="17" s="1"/>
  <c r="D632" i="17" s="1"/>
  <c r="D633" i="17" s="1"/>
  <c r="D634" i="17" s="1"/>
  <c r="D635" i="17" s="1"/>
  <c r="D636" i="17" s="1"/>
  <c r="D637" i="17" s="1"/>
  <c r="D638" i="17" s="1"/>
  <c r="D639" i="17" s="1"/>
  <c r="D640" i="17" s="1"/>
  <c r="D641" i="17" s="1"/>
  <c r="D642" i="17" s="1"/>
  <c r="D643" i="17" s="1"/>
  <c r="D644" i="17" s="1"/>
  <c r="D645" i="17" s="1"/>
  <c r="D646" i="17" s="1"/>
  <c r="D647" i="17" s="1"/>
  <c r="D648" i="17" s="1"/>
  <c r="D649" i="17" s="1"/>
  <c r="D650" i="17" s="1"/>
  <c r="D651" i="17" s="1"/>
  <c r="D652" i="17" s="1"/>
  <c r="D653" i="17" s="1"/>
  <c r="D654" i="17" s="1"/>
  <c r="D655" i="17" s="1"/>
  <c r="D656" i="17" s="1"/>
  <c r="D657" i="17" s="1"/>
  <c r="D658" i="17" s="1"/>
  <c r="D659" i="17" s="1"/>
  <c r="D660" i="17" s="1"/>
  <c r="D661" i="17" s="1"/>
  <c r="D662" i="17" s="1"/>
  <c r="D663" i="17" s="1"/>
  <c r="D664" i="17" s="1"/>
  <c r="D665" i="17" s="1"/>
  <c r="D666" i="17" s="1"/>
  <c r="D667" i="17" s="1"/>
  <c r="D668" i="17" s="1"/>
  <c r="D669" i="17" s="1"/>
  <c r="D670" i="17" s="1"/>
  <c r="D671" i="17" s="1"/>
  <c r="D672" i="17" s="1"/>
  <c r="D673" i="17" s="1"/>
  <c r="D674" i="17" s="1"/>
  <c r="D675" i="17" s="1"/>
  <c r="D676" i="17" s="1"/>
  <c r="D677" i="17" s="1"/>
  <c r="D678" i="17" s="1"/>
  <c r="D679" i="17" s="1"/>
  <c r="D680" i="17" s="1"/>
  <c r="D681" i="17" s="1"/>
  <c r="D682" i="17" s="1"/>
  <c r="D683" i="17" s="1"/>
  <c r="D684" i="17" s="1"/>
  <c r="D685" i="17" s="1"/>
  <c r="D686" i="17" s="1"/>
  <c r="D687" i="17" s="1"/>
  <c r="D688" i="17" s="1"/>
  <c r="D689" i="17" s="1"/>
  <c r="D690" i="17" s="1"/>
  <c r="D691" i="17" s="1"/>
  <c r="D692" i="17" s="1"/>
  <c r="D693" i="17" s="1"/>
  <c r="D694" i="17" s="1"/>
  <c r="D695" i="17" s="1"/>
  <c r="D696" i="17" s="1"/>
  <c r="D697" i="17" s="1"/>
  <c r="D698" i="17" s="1"/>
  <c r="D699" i="17" s="1"/>
  <c r="D700" i="17" s="1"/>
  <c r="D701" i="17" s="1"/>
  <c r="D702" i="17" s="1"/>
  <c r="D703" i="17" s="1"/>
  <c r="D704" i="17" s="1"/>
  <c r="D705" i="17" s="1"/>
  <c r="D706" i="17" s="1"/>
  <c r="D707" i="17" s="1"/>
  <c r="D708" i="17" s="1"/>
  <c r="D709" i="17" s="1"/>
  <c r="D710" i="17" s="1"/>
  <c r="D711" i="17" s="1"/>
  <c r="D712" i="17" s="1"/>
  <c r="D713" i="17" s="1"/>
  <c r="D714" i="17" s="1"/>
  <c r="D715" i="17" s="1"/>
  <c r="D716" i="17" s="1"/>
  <c r="D717" i="17" s="1"/>
  <c r="D718" i="17" s="1"/>
  <c r="D719" i="17" s="1"/>
  <c r="D720" i="17" s="1"/>
  <c r="D721" i="17" s="1"/>
  <c r="D722" i="17" s="1"/>
  <c r="D723" i="17" s="1"/>
  <c r="D724" i="17" s="1"/>
  <c r="D725" i="17" s="1"/>
  <c r="D726" i="17" s="1"/>
  <c r="D727" i="17" s="1"/>
  <c r="D728" i="17" s="1"/>
  <c r="D729" i="17" s="1"/>
  <c r="D730" i="17" s="1"/>
  <c r="D731" i="17" s="1"/>
  <c r="D732" i="17" s="1"/>
  <c r="D733" i="17" s="1"/>
  <c r="D734" i="17" s="1"/>
  <c r="D735" i="17" s="1"/>
  <c r="D736" i="17" s="1"/>
  <c r="D737" i="17" s="1"/>
  <c r="D738" i="17" s="1"/>
  <c r="D739" i="17" s="1"/>
  <c r="D740" i="17" s="1"/>
  <c r="D741" i="17" s="1"/>
  <c r="D742" i="17" s="1"/>
  <c r="D743" i="17" s="1"/>
  <c r="D744" i="17" s="1"/>
  <c r="D745" i="17" s="1"/>
  <c r="D746" i="17" s="1"/>
  <c r="D747" i="17" s="1"/>
  <c r="D748" i="17" s="1"/>
  <c r="D749" i="17" s="1"/>
  <c r="D750" i="17" s="1"/>
  <c r="D751" i="17" s="1"/>
  <c r="D752" i="17" s="1"/>
  <c r="D753" i="17" s="1"/>
  <c r="D754" i="17" s="1"/>
  <c r="D755" i="17" s="1"/>
  <c r="D756" i="17" s="1"/>
  <c r="D757" i="17" s="1"/>
  <c r="D758" i="17" s="1"/>
  <c r="D759" i="17" s="1"/>
  <c r="D760" i="17" s="1"/>
  <c r="D761" i="17" s="1"/>
  <c r="D762" i="17" s="1"/>
  <c r="D763" i="17" s="1"/>
  <c r="D764" i="17" s="1"/>
  <c r="D765" i="17" s="1"/>
  <c r="D766" i="17" s="1"/>
  <c r="D767" i="17" s="1"/>
  <c r="D768" i="17" s="1"/>
  <c r="D769" i="17" s="1"/>
  <c r="D770" i="17" s="1"/>
  <c r="D771" i="17" s="1"/>
  <c r="D772" i="17" s="1"/>
  <c r="D773" i="17" s="1"/>
  <c r="D774" i="17" s="1"/>
  <c r="D775" i="17" s="1"/>
  <c r="D776" i="17" s="1"/>
  <c r="D777" i="17" s="1"/>
  <c r="D778" i="17" s="1"/>
  <c r="D779" i="17" s="1"/>
  <c r="D780" i="17" s="1"/>
  <c r="D781" i="17" s="1"/>
  <c r="D782" i="17" s="1"/>
  <c r="D783" i="17" s="1"/>
  <c r="D784" i="17" s="1"/>
  <c r="D785" i="17" s="1"/>
  <c r="D786" i="17" s="1"/>
  <c r="D787" i="17" s="1"/>
  <c r="D788" i="17" s="1"/>
  <c r="D789" i="17" s="1"/>
  <c r="D790" i="17" s="1"/>
  <c r="D791" i="17" s="1"/>
  <c r="D792" i="17" s="1"/>
  <c r="D793" i="17" s="1"/>
  <c r="D794" i="17" s="1"/>
  <c r="D795" i="17" s="1"/>
  <c r="D796" i="17" s="1"/>
  <c r="D797" i="17" s="1"/>
  <c r="D798" i="17" s="1"/>
  <c r="D799" i="17" s="1"/>
  <c r="D800" i="17" s="1"/>
  <c r="D801" i="17" s="1"/>
  <c r="D802" i="17" s="1"/>
  <c r="D803" i="17" s="1"/>
  <c r="D804" i="17" s="1"/>
  <c r="D805" i="17" s="1"/>
  <c r="D806" i="17" s="1"/>
  <c r="D807" i="17" s="1"/>
  <c r="D808" i="17" s="1"/>
  <c r="D809" i="17" s="1"/>
  <c r="D810" i="17" s="1"/>
  <c r="D811" i="17" s="1"/>
  <c r="D812" i="17" s="1"/>
  <c r="D813" i="17" s="1"/>
  <c r="D814" i="17" s="1"/>
  <c r="D815" i="17" s="1"/>
  <c r="D816" i="17" s="1"/>
  <c r="D817" i="17" s="1"/>
  <c r="D818" i="17" s="1"/>
  <c r="D819" i="17" s="1"/>
  <c r="D820" i="17" s="1"/>
  <c r="D821" i="17" s="1"/>
  <c r="D822" i="17" s="1"/>
  <c r="D823" i="17" s="1"/>
  <c r="D824" i="17" s="1"/>
  <c r="D825" i="17" s="1"/>
  <c r="D826" i="17" s="1"/>
  <c r="D827" i="17" s="1"/>
  <c r="D828" i="17" s="1"/>
  <c r="D829" i="17" s="1"/>
  <c r="D830" i="17" s="1"/>
  <c r="D831" i="17" s="1"/>
  <c r="D832" i="17" s="1"/>
  <c r="D833" i="17" s="1"/>
  <c r="D834" i="17" s="1"/>
  <c r="D835" i="17" s="1"/>
  <c r="D836" i="17" s="1"/>
  <c r="D837" i="17" s="1"/>
  <c r="D838" i="17" s="1"/>
  <c r="D839" i="17" s="1"/>
  <c r="D840" i="17" s="1"/>
  <c r="D841" i="17" s="1"/>
  <c r="D842" i="17" s="1"/>
  <c r="D843" i="17" s="1"/>
  <c r="D844" i="17" s="1"/>
  <c r="D845" i="17" s="1"/>
  <c r="D846" i="17" s="1"/>
  <c r="D847" i="17" s="1"/>
  <c r="D848" i="17" s="1"/>
  <c r="D849" i="17" s="1"/>
  <c r="D850" i="17" s="1"/>
  <c r="D851" i="17" s="1"/>
  <c r="D852" i="17" s="1"/>
  <c r="D853" i="17" s="1"/>
  <c r="D854" i="17" s="1"/>
  <c r="D855" i="17" s="1"/>
  <c r="D856" i="17" s="1"/>
  <c r="D857" i="17" s="1"/>
  <c r="D858" i="17" s="1"/>
  <c r="D859" i="17" s="1"/>
  <c r="D860" i="17" s="1"/>
  <c r="D861" i="17" s="1"/>
  <c r="D862" i="17" s="1"/>
  <c r="D863" i="17" s="1"/>
  <c r="D864" i="17" s="1"/>
  <c r="D865" i="17" s="1"/>
  <c r="D866" i="17" s="1"/>
  <c r="D867" i="17" s="1"/>
  <c r="D868" i="17" s="1"/>
  <c r="D869" i="17" s="1"/>
  <c r="D870" i="17" s="1"/>
  <c r="D871" i="17" s="1"/>
  <c r="D872" i="17" s="1"/>
  <c r="D873" i="17" s="1"/>
  <c r="D874" i="17" s="1"/>
  <c r="D875" i="17" s="1"/>
  <c r="D876" i="17" s="1"/>
  <c r="D877" i="17" s="1"/>
  <c r="D878" i="17" s="1"/>
  <c r="D879" i="17" s="1"/>
  <c r="D880" i="17" s="1"/>
  <c r="D881" i="17" s="1"/>
  <c r="D882" i="17" s="1"/>
  <c r="D883" i="17" s="1"/>
  <c r="D884" i="17" s="1"/>
  <c r="D885" i="17" s="1"/>
  <c r="D886" i="17" s="1"/>
  <c r="D887" i="17" s="1"/>
  <c r="D888" i="17" s="1"/>
  <c r="D889" i="17" s="1"/>
  <c r="D890" i="17" s="1"/>
  <c r="D891" i="17" s="1"/>
  <c r="D892" i="17" s="1"/>
  <c r="D893" i="17" s="1"/>
  <c r="D894" i="17" s="1"/>
  <c r="D895" i="17" s="1"/>
  <c r="D896" i="17" s="1"/>
  <c r="D897" i="17" s="1"/>
  <c r="D898" i="17" s="1"/>
  <c r="D899" i="17" s="1"/>
  <c r="D900" i="17" s="1"/>
  <c r="D901" i="17" s="1"/>
  <c r="D902" i="17" s="1"/>
  <c r="D903" i="17" s="1"/>
  <c r="D904" i="17" s="1"/>
  <c r="D905" i="17" s="1"/>
  <c r="D906" i="17" s="1"/>
  <c r="D907" i="17" s="1"/>
  <c r="D908" i="17" s="1"/>
  <c r="D909" i="17" s="1"/>
  <c r="D910" i="17" s="1"/>
  <c r="D911" i="17" s="1"/>
  <c r="D912" i="17" s="1"/>
  <c r="D913" i="17" s="1"/>
  <c r="D914" i="17" s="1"/>
  <c r="D915" i="17" s="1"/>
  <c r="D916" i="17" s="1"/>
  <c r="D917" i="17" s="1"/>
  <c r="D918" i="17" s="1"/>
  <c r="D919" i="17" s="1"/>
  <c r="D920" i="17" s="1"/>
  <c r="D921" i="17" s="1"/>
  <c r="D922" i="17" s="1"/>
  <c r="D923" i="17" s="1"/>
  <c r="D924" i="17" s="1"/>
  <c r="D925" i="17" s="1"/>
  <c r="D926" i="17" s="1"/>
  <c r="D927" i="17" s="1"/>
  <c r="D928" i="17" s="1"/>
  <c r="D929" i="17" s="1"/>
  <c r="D930" i="17" s="1"/>
  <c r="D931" i="17" s="1"/>
  <c r="D932" i="17" s="1"/>
  <c r="D933" i="17" s="1"/>
  <c r="D934" i="17" s="1"/>
  <c r="D935" i="17" s="1"/>
  <c r="D936" i="17" s="1"/>
  <c r="D937" i="17" s="1"/>
  <c r="D938" i="17" s="1"/>
  <c r="D939" i="17" s="1"/>
  <c r="D940" i="17" s="1"/>
  <c r="D941" i="17" s="1"/>
  <c r="D942" i="17" s="1"/>
  <c r="D943" i="17" s="1"/>
  <c r="D944" i="17" s="1"/>
  <c r="D945" i="17" s="1"/>
  <c r="D946" i="17" s="1"/>
  <c r="D947" i="17" s="1"/>
  <c r="D948" i="17" s="1"/>
  <c r="D949" i="17" s="1"/>
  <c r="D950" i="17" s="1"/>
  <c r="D951" i="17" s="1"/>
  <c r="D952" i="17" s="1"/>
  <c r="D953" i="17" s="1"/>
  <c r="D954" i="17" s="1"/>
  <c r="D955" i="17" s="1"/>
  <c r="D956" i="17" s="1"/>
  <c r="D957" i="17" s="1"/>
  <c r="D958" i="17" s="1"/>
  <c r="D959" i="17" s="1"/>
  <c r="D960" i="17" s="1"/>
  <c r="D961" i="17" s="1"/>
  <c r="D962" i="17" s="1"/>
  <c r="D963" i="17" s="1"/>
  <c r="D964" i="17" s="1"/>
  <c r="D965" i="17" s="1"/>
  <c r="D966" i="17" s="1"/>
  <c r="D967" i="17" s="1"/>
  <c r="D968" i="17" s="1"/>
  <c r="D969" i="17" s="1"/>
  <c r="D970" i="17" s="1"/>
  <c r="D971" i="17" s="1"/>
  <c r="D972" i="17" s="1"/>
  <c r="D973" i="17" s="1"/>
  <c r="D974" i="17" s="1"/>
  <c r="D975" i="17" s="1"/>
  <c r="D976" i="17" s="1"/>
  <c r="D977" i="17" s="1"/>
  <c r="D978" i="17" s="1"/>
  <c r="D979" i="17" s="1"/>
  <c r="D980" i="17" s="1"/>
  <c r="D981" i="17" s="1"/>
  <c r="D982" i="17" s="1"/>
  <c r="D983" i="17" s="1"/>
  <c r="D984" i="17" s="1"/>
  <c r="D985" i="17" s="1"/>
  <c r="D986" i="17" s="1"/>
  <c r="D987" i="17" s="1"/>
  <c r="D988" i="17" s="1"/>
  <c r="D989" i="17" s="1"/>
  <c r="D990" i="17" s="1"/>
  <c r="D991" i="17" s="1"/>
  <c r="D992" i="17" s="1"/>
  <c r="D993" i="17" s="1"/>
  <c r="D994" i="17" s="1"/>
  <c r="D995" i="17" s="1"/>
  <c r="D996" i="17" s="1"/>
  <c r="D997" i="17" s="1"/>
  <c r="D998" i="17" s="1"/>
  <c r="D999" i="17" s="1"/>
  <c r="D1000" i="17" s="1"/>
  <c r="D1001" i="17" s="1"/>
  <c r="D1002" i="17" s="1"/>
  <c r="D1003" i="17" s="1"/>
  <c r="D1004" i="17" s="1"/>
  <c r="D1005" i="17" s="1"/>
  <c r="D1006" i="17" s="1"/>
  <c r="D1007" i="17" s="1"/>
  <c r="D1008" i="17" s="1"/>
  <c r="D1009" i="17" s="1"/>
  <c r="D1010" i="17" s="1"/>
  <c r="D1011" i="17" s="1"/>
  <c r="D1012" i="17" s="1"/>
  <c r="D1013" i="17" s="1"/>
  <c r="D1014" i="17" s="1"/>
  <c r="D1015" i="17" s="1"/>
  <c r="D1016" i="17" s="1"/>
  <c r="D1017" i="17" s="1"/>
  <c r="D1018" i="17" s="1"/>
  <c r="D1019" i="17" s="1"/>
  <c r="D1020" i="17" s="1"/>
  <c r="D1021" i="17" s="1"/>
  <c r="D1022" i="17" s="1"/>
  <c r="D1023" i="17" s="1"/>
  <c r="D1024" i="17" s="1"/>
  <c r="D1025" i="17" s="1"/>
  <c r="D1026" i="17" s="1"/>
  <c r="D1027" i="17" s="1"/>
  <c r="D1028" i="17" s="1"/>
  <c r="D1029" i="17" s="1"/>
  <c r="D1030" i="17" s="1"/>
  <c r="D1031" i="17" s="1"/>
  <c r="D1032" i="17" s="1"/>
  <c r="D1033" i="17" s="1"/>
  <c r="D1034" i="17" s="1"/>
  <c r="D1035" i="17" s="1"/>
  <c r="D1036" i="17" s="1"/>
  <c r="D1037" i="17" s="1"/>
  <c r="D1038" i="17" s="1"/>
  <c r="D1039" i="17" s="1"/>
  <c r="D1040" i="17" s="1"/>
  <c r="D1041" i="17" s="1"/>
  <c r="D1042" i="17" s="1"/>
  <c r="D1043" i="17" s="1"/>
  <c r="D1044" i="17" s="1"/>
  <c r="D1045" i="17" s="1"/>
  <c r="D1046" i="17" s="1"/>
  <c r="D1047" i="17" s="1"/>
  <c r="D1048" i="17" s="1"/>
  <c r="D1049" i="17" s="1"/>
  <c r="D1050" i="17" s="1"/>
  <c r="D1051" i="17" s="1"/>
  <c r="D1052" i="17" s="1"/>
  <c r="D1053" i="17" s="1"/>
  <c r="D1054" i="17" s="1"/>
  <c r="D1055" i="17" s="1"/>
  <c r="D1056" i="17" s="1"/>
  <c r="D1057" i="17" s="1"/>
  <c r="D1058" i="17" s="1"/>
  <c r="D1059" i="17" s="1"/>
  <c r="D1060" i="17" s="1"/>
  <c r="D1061" i="17" s="1"/>
  <c r="D1062" i="17" s="1"/>
  <c r="D1063" i="17" s="1"/>
  <c r="D1064" i="17" s="1"/>
  <c r="D1065" i="17" s="1"/>
  <c r="D1066" i="17" s="1"/>
  <c r="D1067" i="17" s="1"/>
  <c r="D1068" i="17" s="1"/>
  <c r="D1069" i="17" s="1"/>
  <c r="D1070" i="17" s="1"/>
  <c r="D1071" i="17" s="1"/>
  <c r="D1072" i="17" s="1"/>
  <c r="D1073" i="17" s="1"/>
  <c r="D1074" i="17" s="1"/>
  <c r="D1075" i="17" s="1"/>
  <c r="D1076" i="17" s="1"/>
  <c r="D1077" i="17" s="1"/>
  <c r="D1078" i="17" s="1"/>
  <c r="D1079" i="17" s="1"/>
  <c r="D1080" i="17" s="1"/>
  <c r="D1081" i="17" s="1"/>
  <c r="D1082" i="17" s="1"/>
  <c r="D1083" i="17" s="1"/>
  <c r="D1084" i="17" s="1"/>
  <c r="D1085" i="17" s="1"/>
  <c r="D1086" i="17" s="1"/>
  <c r="D1087" i="17" s="1"/>
  <c r="D1088" i="17" s="1"/>
  <c r="D1089" i="17" s="1"/>
  <c r="D1090" i="17" s="1"/>
  <c r="D1091" i="17" s="1"/>
  <c r="D1092" i="17" s="1"/>
  <c r="D1093" i="17" s="1"/>
  <c r="D1094" i="17" s="1"/>
  <c r="D1095" i="17" s="1"/>
  <c r="D1096" i="17" s="1"/>
  <c r="D1097" i="17" s="1"/>
  <c r="D1098" i="17" s="1"/>
  <c r="D1099" i="17" s="1"/>
  <c r="D1100" i="17" s="1"/>
  <c r="D1101" i="17" s="1"/>
  <c r="D1102" i="17" s="1"/>
  <c r="D1103" i="17" s="1"/>
  <c r="D1104" i="17" s="1"/>
  <c r="D1105" i="17" s="1"/>
  <c r="D1106" i="17" s="1"/>
  <c r="D1107" i="17" s="1"/>
  <c r="D1108" i="17" s="1"/>
  <c r="D1109" i="17" s="1"/>
  <c r="D1110" i="17" s="1"/>
  <c r="D1111" i="17" s="1"/>
  <c r="D1112" i="17" s="1"/>
  <c r="D1113" i="17" s="1"/>
  <c r="D1114" i="17" s="1"/>
  <c r="D1115" i="17" s="1"/>
  <c r="D1116" i="17" s="1"/>
  <c r="D1117" i="17" s="1"/>
  <c r="D1118" i="17" s="1"/>
  <c r="D1119" i="17" s="1"/>
  <c r="D1120" i="17" s="1"/>
  <c r="D1121" i="17" s="1"/>
  <c r="D1122" i="17" s="1"/>
  <c r="D1123" i="17" s="1"/>
  <c r="D1124" i="17" s="1"/>
  <c r="D1125" i="17" s="1"/>
  <c r="D1126" i="17" s="1"/>
  <c r="D1127" i="17" s="1"/>
  <c r="D1128" i="17" s="1"/>
  <c r="D1129" i="17" s="1"/>
  <c r="D1130" i="17" s="1"/>
  <c r="D1131" i="17" s="1"/>
  <c r="D1132" i="17" s="1"/>
  <c r="D1133" i="17" s="1"/>
  <c r="D1134" i="17" s="1"/>
  <c r="D1135" i="17" s="1"/>
  <c r="D1136" i="17" s="1"/>
  <c r="D1137" i="17" s="1"/>
  <c r="D1138" i="17" s="1"/>
  <c r="D1139" i="17" s="1"/>
  <c r="D1140" i="17" s="1"/>
  <c r="D1141" i="17" s="1"/>
  <c r="D1142" i="17" s="1"/>
  <c r="D1143" i="17" s="1"/>
  <c r="D1144" i="17" s="1"/>
  <c r="D1145" i="17" s="1"/>
  <c r="D1146" i="17" s="1"/>
  <c r="D1147" i="17" s="1"/>
  <c r="D1148" i="17" s="1"/>
  <c r="D1149" i="17" s="1"/>
  <c r="D1150" i="17" s="1"/>
  <c r="D1151" i="17" s="1"/>
  <c r="D1152" i="17" s="1"/>
  <c r="D1153" i="17" s="1"/>
  <c r="D1154" i="17" s="1"/>
  <c r="D1155" i="17" s="1"/>
  <c r="D1156" i="17" s="1"/>
  <c r="D1157" i="17" s="1"/>
  <c r="D1158" i="17" s="1"/>
  <c r="D1159" i="17" s="1"/>
  <c r="D1160" i="17" s="1"/>
  <c r="D1161" i="17" s="1"/>
  <c r="D1162" i="17" s="1"/>
  <c r="D1163" i="17" s="1"/>
  <c r="D1164" i="17" s="1"/>
  <c r="D1165" i="17" s="1"/>
  <c r="D1166" i="17" s="1"/>
  <c r="D1167" i="17" s="1"/>
  <c r="D1168" i="17" s="1"/>
  <c r="D1169" i="17" s="1"/>
  <c r="D1170" i="17" s="1"/>
  <c r="D1171" i="17" s="1"/>
  <c r="D1172" i="17" s="1"/>
  <c r="D1173" i="17" s="1"/>
  <c r="D1174" i="17" s="1"/>
  <c r="D1175" i="17" s="1"/>
  <c r="D1176" i="17" s="1"/>
  <c r="D1177" i="17" s="1"/>
  <c r="D1178" i="17" s="1"/>
  <c r="D1179" i="17" s="1"/>
  <c r="D1180" i="17" s="1"/>
  <c r="D1181" i="17" s="1"/>
  <c r="D1182" i="17" s="1"/>
  <c r="D1183" i="17" s="1"/>
  <c r="D1184" i="17" s="1"/>
  <c r="D1185" i="17" s="1"/>
  <c r="D1186" i="17" s="1"/>
  <c r="D1187" i="17" s="1"/>
  <c r="D1188" i="17" s="1"/>
  <c r="D1189" i="17" s="1"/>
  <c r="D1190" i="17" s="1"/>
  <c r="D1191" i="17" s="1"/>
  <c r="D1192" i="17" s="1"/>
  <c r="D1193" i="17" s="1"/>
  <c r="D1194" i="17" s="1"/>
  <c r="D1195" i="17" s="1"/>
  <c r="D1196" i="17" s="1"/>
  <c r="D1197" i="17" s="1"/>
  <c r="D1198" i="17" s="1"/>
  <c r="D1199" i="17" s="1"/>
  <c r="D1200" i="17" s="1"/>
  <c r="D1201" i="17" s="1"/>
  <c r="D1202" i="17" s="1"/>
  <c r="D1203" i="17" s="1"/>
  <c r="D1204" i="17" s="1"/>
  <c r="D1205" i="17" s="1"/>
  <c r="D1206" i="17" s="1"/>
  <c r="D1207" i="17" s="1"/>
  <c r="D1208" i="17" s="1"/>
  <c r="D1209" i="17" s="1"/>
  <c r="D1210" i="17" s="1"/>
  <c r="D1211" i="17" s="1"/>
  <c r="D1212" i="17" s="1"/>
  <c r="D1213" i="17" s="1"/>
  <c r="D1214" i="17" s="1"/>
  <c r="D1215" i="17" s="1"/>
  <c r="D1216" i="17" s="1"/>
  <c r="D1217" i="17" s="1"/>
  <c r="D1218" i="17" s="1"/>
  <c r="D1219" i="17" s="1"/>
  <c r="D1220" i="17" s="1"/>
  <c r="D1221" i="17" s="1"/>
  <c r="D1222" i="17" s="1"/>
  <c r="D1223" i="17" s="1"/>
  <c r="D1224" i="17" s="1"/>
  <c r="D1225" i="17" s="1"/>
  <c r="D1226" i="17" s="1"/>
  <c r="D1227" i="17" s="1"/>
  <c r="D1228" i="17" s="1"/>
  <c r="D1229" i="17" s="1"/>
  <c r="D1230" i="17" s="1"/>
  <c r="D1231" i="17" s="1"/>
  <c r="D1232" i="17" s="1"/>
  <c r="D1233" i="17" s="1"/>
  <c r="D1234" i="17" s="1"/>
  <c r="D1235" i="17" s="1"/>
  <c r="D1236" i="17" s="1"/>
  <c r="D1237" i="17" s="1"/>
  <c r="D1238" i="17" s="1"/>
  <c r="D1239" i="17" s="1"/>
  <c r="D1240" i="17" s="1"/>
  <c r="D1241" i="17" s="1"/>
  <c r="D1242" i="17" s="1"/>
  <c r="D1243" i="17" s="1"/>
  <c r="D1244" i="17" s="1"/>
  <c r="D1245" i="17" s="1"/>
  <c r="D1246" i="17" s="1"/>
  <c r="D1247" i="17" s="1"/>
  <c r="D1248" i="17" s="1"/>
  <c r="D1249" i="17" s="1"/>
  <c r="D1250" i="17" s="1"/>
  <c r="D1251" i="17" s="1"/>
  <c r="D1252" i="17" s="1"/>
  <c r="D1253" i="17" s="1"/>
  <c r="D1254" i="17" s="1"/>
  <c r="D1255" i="17" s="1"/>
  <c r="D1256" i="17" s="1"/>
  <c r="D1257" i="17" s="1"/>
  <c r="D1258" i="17" s="1"/>
  <c r="D1259" i="17" s="1"/>
  <c r="D1260" i="17" s="1"/>
  <c r="D1261" i="17" s="1"/>
  <c r="D1262" i="17" s="1"/>
  <c r="D1263" i="17" s="1"/>
  <c r="D1264" i="17" s="1"/>
  <c r="D1265" i="17" s="1"/>
  <c r="D1266" i="17" s="1"/>
  <c r="D1267" i="17" s="1"/>
  <c r="D1268" i="17" s="1"/>
  <c r="D1269" i="17" s="1"/>
  <c r="D1270" i="17" s="1"/>
  <c r="D1271" i="17" s="1"/>
  <c r="D1272" i="17" s="1"/>
  <c r="D1273" i="17" s="1"/>
  <c r="D1274" i="17" s="1"/>
  <c r="D1275" i="17" s="1"/>
  <c r="D1276" i="17" s="1"/>
  <c r="D1277" i="17" s="1"/>
  <c r="D1278" i="17" s="1"/>
  <c r="D1279" i="17" s="1"/>
  <c r="D1280" i="17" s="1"/>
  <c r="D1281" i="17" s="1"/>
  <c r="D1282" i="17" s="1"/>
  <c r="D1283" i="17" s="1"/>
  <c r="D1284" i="17" s="1"/>
  <c r="D1285" i="17" s="1"/>
  <c r="D1286" i="17" s="1"/>
  <c r="D1287" i="17" s="1"/>
  <c r="D1288" i="17" s="1"/>
  <c r="D1289" i="17" s="1"/>
  <c r="D1290" i="17" s="1"/>
  <c r="D1291" i="17" s="1"/>
  <c r="D1292" i="17" s="1"/>
  <c r="D1293" i="17" s="1"/>
  <c r="D1294" i="17" s="1"/>
  <c r="D1295" i="17" s="1"/>
  <c r="D1296" i="17" s="1"/>
  <c r="D1297" i="17" s="1"/>
  <c r="D1298" i="17" s="1"/>
  <c r="D1299" i="17" s="1"/>
  <c r="D1300" i="17" s="1"/>
  <c r="D1301" i="17" s="1"/>
  <c r="D1302" i="17" s="1"/>
  <c r="D1303" i="17" s="1"/>
  <c r="D1304" i="17" s="1"/>
  <c r="D1305" i="17" s="1"/>
  <c r="D1306" i="17" s="1"/>
  <c r="D1307" i="17" s="1"/>
  <c r="D1308" i="17" s="1"/>
  <c r="D1309" i="17" s="1"/>
  <c r="D1310" i="17" s="1"/>
  <c r="D1311" i="17" s="1"/>
  <c r="D1312" i="17" s="1"/>
  <c r="D1313" i="17" s="1"/>
  <c r="D1314" i="17" s="1"/>
  <c r="D1315" i="17" s="1"/>
  <c r="D1316" i="17" s="1"/>
  <c r="D1317" i="17" s="1"/>
  <c r="D1318" i="17" s="1"/>
  <c r="D1319" i="17" s="1"/>
  <c r="D1320" i="17" s="1"/>
  <c r="D1321" i="17" s="1"/>
  <c r="D1322" i="17" s="1"/>
  <c r="D1323" i="17" s="1"/>
  <c r="D1324" i="17" s="1"/>
  <c r="D1325" i="17" s="1"/>
  <c r="D1326" i="17" s="1"/>
  <c r="D1327" i="17" s="1"/>
  <c r="D1328" i="17" s="1"/>
  <c r="D1329" i="17" s="1"/>
  <c r="D1330" i="17" s="1"/>
  <c r="D1331" i="17" s="1"/>
  <c r="D1332" i="17" s="1"/>
  <c r="D1333" i="17" s="1"/>
  <c r="D1334" i="17" s="1"/>
  <c r="D1335" i="17" s="1"/>
  <c r="D1336" i="17" s="1"/>
  <c r="D1337" i="17" s="1"/>
  <c r="D1338" i="17" s="1"/>
  <c r="D1339" i="17" s="1"/>
  <c r="D1340" i="17" s="1"/>
  <c r="D1341" i="17" s="1"/>
  <c r="D1342" i="17" s="1"/>
  <c r="D1343" i="17" s="1"/>
  <c r="D1344" i="17" s="1"/>
  <c r="D1345" i="17" s="1"/>
  <c r="D1346" i="17" s="1"/>
  <c r="D1347" i="17" s="1"/>
  <c r="D1348" i="17" s="1"/>
  <c r="D1349" i="17" s="1"/>
  <c r="D1350" i="17" s="1"/>
  <c r="D1351" i="17" s="1"/>
  <c r="D1352" i="17" s="1"/>
  <c r="D1353" i="17" s="1"/>
  <c r="D1354" i="17" s="1"/>
  <c r="D1355" i="17" s="1"/>
  <c r="D1356" i="17" s="1"/>
  <c r="D1357" i="17" s="1"/>
  <c r="D1358" i="17" s="1"/>
  <c r="D1359" i="17" s="1"/>
  <c r="D1360" i="17" s="1"/>
  <c r="D1361" i="17" s="1"/>
  <c r="D1362" i="17" s="1"/>
  <c r="D1363" i="17" s="1"/>
  <c r="D1364" i="17" s="1"/>
  <c r="D1365" i="17" s="1"/>
  <c r="D1366" i="17" s="1"/>
  <c r="D1367" i="17" s="1"/>
  <c r="D1368" i="17" s="1"/>
  <c r="D1369" i="17" s="1"/>
  <c r="D1370" i="17" s="1"/>
  <c r="D1371" i="17" s="1"/>
  <c r="D1372" i="17" s="1"/>
  <c r="D1373" i="17" s="1"/>
  <c r="D1374" i="17" s="1"/>
  <c r="D1375" i="17" s="1"/>
  <c r="D1376" i="17" s="1"/>
  <c r="D1377" i="17" s="1"/>
  <c r="D1378" i="17" s="1"/>
  <c r="D1379" i="17" s="1"/>
  <c r="D1380" i="17" s="1"/>
  <c r="D1381" i="17" s="1"/>
  <c r="D1382" i="17" s="1"/>
  <c r="D1383" i="17" s="1"/>
  <c r="D1384" i="17" s="1"/>
  <c r="D1385" i="17" s="1"/>
  <c r="D1386" i="17" s="1"/>
  <c r="D1387" i="17" s="1"/>
  <c r="D1388" i="17" s="1"/>
  <c r="D1389" i="17" s="1"/>
  <c r="D1390" i="17" s="1"/>
  <c r="D1391" i="17" s="1"/>
  <c r="D1392" i="17" s="1"/>
  <c r="D1393" i="17" s="1"/>
  <c r="D1394" i="17" s="1"/>
  <c r="D1395" i="17" s="1"/>
  <c r="D1396" i="17" s="1"/>
  <c r="D1397" i="17" s="1"/>
  <c r="D1398" i="17" s="1"/>
  <c r="D1399" i="17" s="1"/>
  <c r="D1400" i="17" s="1"/>
  <c r="D1401" i="17" s="1"/>
  <c r="D1402" i="17" s="1"/>
  <c r="D1403" i="17" s="1"/>
  <c r="D1404" i="17" s="1"/>
  <c r="D1405" i="17" s="1"/>
  <c r="D1406" i="17" s="1"/>
  <c r="D1407" i="17" s="1"/>
  <c r="D1408" i="17" s="1"/>
  <c r="D1409" i="17" s="1"/>
  <c r="D1410" i="17" s="1"/>
  <c r="D1411" i="17" s="1"/>
  <c r="D1412" i="17" s="1"/>
  <c r="D1413" i="17" s="1"/>
  <c r="D1414" i="17" s="1"/>
  <c r="D1415" i="17" s="1"/>
  <c r="D1416" i="17" s="1"/>
  <c r="D1417" i="17" s="1"/>
  <c r="D1418" i="17" s="1"/>
  <c r="D1419" i="17" s="1"/>
  <c r="D1420" i="17" s="1"/>
  <c r="D1421" i="17" s="1"/>
  <c r="D1422" i="17" s="1"/>
  <c r="D1423" i="17" s="1"/>
  <c r="D1424" i="17" s="1"/>
  <c r="D1425" i="17" s="1"/>
  <c r="D1426" i="17" s="1"/>
  <c r="D1427" i="17" s="1"/>
  <c r="D1428" i="17" s="1"/>
  <c r="D1429" i="17" s="1"/>
  <c r="D1430" i="17" s="1"/>
  <c r="D1431" i="17" s="1"/>
  <c r="D1432" i="17" s="1"/>
  <c r="D1433" i="17" s="1"/>
  <c r="D1434" i="17" s="1"/>
  <c r="D1435" i="17" s="1"/>
  <c r="D1436" i="17" s="1"/>
  <c r="D1437" i="17" s="1"/>
  <c r="D1438" i="17" s="1"/>
  <c r="D1439" i="17" s="1"/>
  <c r="D1440" i="17" s="1"/>
  <c r="D1441" i="17" s="1"/>
  <c r="D1442" i="17" s="1"/>
  <c r="D1443" i="17" s="1"/>
  <c r="D1444" i="17" s="1"/>
  <c r="D1445" i="17" s="1"/>
  <c r="D1446" i="17" s="1"/>
  <c r="D1447" i="17" s="1"/>
  <c r="D1448" i="17" s="1"/>
  <c r="D1449" i="17" s="1"/>
  <c r="D1450" i="17" s="1"/>
  <c r="D1451" i="17" s="1"/>
  <c r="D1452" i="17" s="1"/>
  <c r="D1453" i="17" s="1"/>
  <c r="D1454" i="17" s="1"/>
  <c r="D1455" i="17" s="1"/>
  <c r="D1456" i="17" s="1"/>
  <c r="D1457" i="17" s="1"/>
  <c r="D1458" i="17" s="1"/>
  <c r="D1459" i="17" s="1"/>
  <c r="D1460" i="17" s="1"/>
  <c r="D1461" i="17" s="1"/>
  <c r="D1462" i="17" s="1"/>
  <c r="D1463" i="17" s="1"/>
  <c r="D1464" i="17" s="1"/>
  <c r="D1465" i="17" s="1"/>
  <c r="D1466" i="17" s="1"/>
  <c r="D1467" i="17" s="1"/>
  <c r="D1468" i="17" s="1"/>
  <c r="D1469" i="17" s="1"/>
  <c r="D1470" i="17" s="1"/>
  <c r="D1471" i="17" s="1"/>
  <c r="D1472" i="17" s="1"/>
  <c r="D1473" i="17" s="1"/>
  <c r="D1474" i="17" s="1"/>
  <c r="D1475" i="17" s="1"/>
  <c r="D1476" i="17" s="1"/>
  <c r="D1477" i="17" s="1"/>
  <c r="D1478" i="17" s="1"/>
  <c r="D1479" i="17" s="1"/>
  <c r="D1480" i="17" s="1"/>
  <c r="D1481" i="17" s="1"/>
  <c r="D1482" i="17" s="1"/>
  <c r="D1483" i="17" s="1"/>
  <c r="D1484" i="17" s="1"/>
  <c r="D1485" i="17" s="1"/>
  <c r="D1486" i="17" s="1"/>
  <c r="D1487" i="17" s="1"/>
  <c r="D1488" i="17" s="1"/>
  <c r="D1489" i="17" s="1"/>
  <c r="D1490" i="17" s="1"/>
  <c r="D1491" i="17" s="1"/>
  <c r="D1492" i="17" s="1"/>
  <c r="D1493" i="17" s="1"/>
  <c r="D1494" i="17" s="1"/>
  <c r="D1495" i="17" s="1"/>
  <c r="D1496" i="17" s="1"/>
  <c r="D1497" i="17" s="1"/>
  <c r="D1498" i="17" s="1"/>
  <c r="D1499" i="17" s="1"/>
  <c r="D1500" i="17" s="1"/>
  <c r="D1501" i="17" s="1"/>
  <c r="D1502" i="17" s="1"/>
  <c r="D1503" i="17" s="1"/>
  <c r="D1504" i="17" s="1"/>
  <c r="D1505" i="17" s="1"/>
  <c r="D1506" i="17" s="1"/>
  <c r="D1507" i="17" s="1"/>
  <c r="D1508" i="17" s="1"/>
  <c r="D1509" i="17" s="1"/>
  <c r="D1510" i="17" s="1"/>
  <c r="D1511" i="17" s="1"/>
  <c r="D1512" i="17" s="1"/>
  <c r="D1513" i="17" s="1"/>
  <c r="D1514" i="17" s="1"/>
  <c r="D1515" i="17" s="1"/>
  <c r="D1516" i="17" s="1"/>
  <c r="D1517" i="17" s="1"/>
  <c r="D1518" i="17" s="1"/>
  <c r="D1519" i="17" s="1"/>
  <c r="D1520" i="17" s="1"/>
  <c r="D1521" i="17" s="1"/>
  <c r="D1522" i="17" s="1"/>
  <c r="D1523" i="17" s="1"/>
  <c r="D1524" i="17" s="1"/>
  <c r="D1525" i="17" s="1"/>
  <c r="D1526" i="17" s="1"/>
  <c r="D1527" i="17" s="1"/>
  <c r="D1528" i="17" s="1"/>
  <c r="D1529" i="17" s="1"/>
  <c r="D1530" i="17" s="1"/>
  <c r="D1531" i="17" s="1"/>
  <c r="D1532" i="17" s="1"/>
  <c r="D1533" i="17" s="1"/>
  <c r="D1534" i="17" s="1"/>
  <c r="D1535" i="17" s="1"/>
  <c r="D1536" i="17" s="1"/>
  <c r="D1537" i="17" s="1"/>
  <c r="D1538" i="17" s="1"/>
  <c r="D1539" i="17" s="1"/>
  <c r="D1540" i="17" s="1"/>
  <c r="D1541" i="17" s="1"/>
  <c r="D1542" i="17" s="1"/>
  <c r="D1543" i="17" s="1"/>
  <c r="D1544" i="17" s="1"/>
  <c r="D1545" i="17" s="1"/>
  <c r="D1546" i="17" s="1"/>
  <c r="D1547" i="17" s="1"/>
  <c r="D1548" i="17" s="1"/>
  <c r="D1549" i="17" s="1"/>
  <c r="D1550" i="17" s="1"/>
  <c r="D1551" i="17" s="1"/>
  <c r="D1552" i="17" s="1"/>
  <c r="D1553" i="17" s="1"/>
  <c r="D1554" i="17" s="1"/>
  <c r="D1555" i="17" s="1"/>
  <c r="D1556" i="17" s="1"/>
  <c r="D1557" i="17" s="1"/>
  <c r="D1558" i="17" s="1"/>
  <c r="D1559" i="17" s="1"/>
  <c r="D1560" i="17" s="1"/>
  <c r="D1561" i="17" s="1"/>
  <c r="D1562" i="17" s="1"/>
  <c r="D1563" i="17" s="1"/>
  <c r="D1564" i="17" s="1"/>
  <c r="D1565" i="17" s="1"/>
  <c r="D1566" i="17" s="1"/>
  <c r="D1567" i="17" s="1"/>
  <c r="D1568" i="17" s="1"/>
  <c r="D1569" i="17" s="1"/>
  <c r="D1570" i="17" s="1"/>
  <c r="D1571" i="17" s="1"/>
  <c r="D1572" i="17" s="1"/>
  <c r="D1573" i="17" s="1"/>
  <c r="D1574" i="17" s="1"/>
  <c r="D1575" i="17" s="1"/>
  <c r="D1576" i="17" s="1"/>
  <c r="D1577" i="17" s="1"/>
  <c r="D1578" i="17" s="1"/>
  <c r="D1579" i="17" s="1"/>
  <c r="D1580" i="17" s="1"/>
  <c r="D1581" i="17" s="1"/>
  <c r="D1582" i="17" s="1"/>
  <c r="D1583" i="17" s="1"/>
  <c r="D1584" i="17" s="1"/>
  <c r="D1585" i="17" s="1"/>
  <c r="D1586" i="17" s="1"/>
  <c r="D1587" i="17" s="1"/>
  <c r="D1588" i="17" s="1"/>
  <c r="D1589" i="17" s="1"/>
  <c r="D1590" i="17" s="1"/>
  <c r="D1591" i="17" s="1"/>
  <c r="D1592" i="17" s="1"/>
  <c r="D1593" i="17" s="1"/>
  <c r="D1594" i="17" s="1"/>
  <c r="D1595" i="17" s="1"/>
  <c r="D1596" i="17" s="1"/>
  <c r="D1597" i="17" s="1"/>
  <c r="D1598" i="17" s="1"/>
  <c r="D1599" i="17" s="1"/>
  <c r="D1600" i="17" s="1"/>
  <c r="D1601" i="17" s="1"/>
  <c r="D1602" i="17" s="1"/>
  <c r="D1603" i="17" s="1"/>
  <c r="D1604" i="17" s="1"/>
  <c r="D1605" i="17" s="1"/>
  <c r="D1606" i="17" s="1"/>
  <c r="D1607" i="17" s="1"/>
  <c r="D1608" i="17" s="1"/>
  <c r="D1609" i="17" s="1"/>
  <c r="D1610" i="17" s="1"/>
  <c r="D1611" i="17" s="1"/>
  <c r="D1612" i="17" s="1"/>
  <c r="D1613" i="17" s="1"/>
  <c r="D1614" i="17" s="1"/>
  <c r="D1615" i="17" s="1"/>
  <c r="D1616" i="17" s="1"/>
  <c r="D1617" i="17" s="1"/>
  <c r="D1618" i="17" s="1"/>
  <c r="D1619" i="17" s="1"/>
  <c r="D1620" i="17" s="1"/>
  <c r="D1621" i="17" s="1"/>
  <c r="D1622" i="17" s="1"/>
  <c r="D1623" i="17" s="1"/>
  <c r="D1624" i="17" s="1"/>
  <c r="D1625" i="17" s="1"/>
  <c r="D1626" i="17" s="1"/>
  <c r="D1627" i="17" s="1"/>
  <c r="D1628" i="17" s="1"/>
  <c r="D1629" i="17" s="1"/>
  <c r="D1630" i="17" s="1"/>
  <c r="D1631" i="17" s="1"/>
  <c r="D1632" i="17" s="1"/>
  <c r="D1633" i="17" s="1"/>
  <c r="D1634" i="17" s="1"/>
  <c r="D1635" i="17" s="1"/>
  <c r="D1636" i="17" s="1"/>
  <c r="D1637" i="17" s="1"/>
  <c r="D1638" i="17" s="1"/>
  <c r="D1639" i="17" s="1"/>
  <c r="D1640" i="17" s="1"/>
  <c r="D1641" i="17" s="1"/>
  <c r="D1642" i="17" s="1"/>
  <c r="D1643" i="17" s="1"/>
  <c r="D1644" i="17" s="1"/>
  <c r="D1645" i="17" s="1"/>
  <c r="D1646" i="17" s="1"/>
  <c r="D1647" i="17" s="1"/>
  <c r="D1648" i="17" s="1"/>
  <c r="D1649" i="17" s="1"/>
  <c r="D1650" i="17" s="1"/>
  <c r="D1651" i="17" s="1"/>
  <c r="D1652" i="17" s="1"/>
  <c r="D1653" i="17" s="1"/>
  <c r="D1654" i="17" s="1"/>
  <c r="D1655" i="17" s="1"/>
  <c r="D1656" i="17" s="1"/>
  <c r="D1657" i="17" s="1"/>
  <c r="D1658" i="17" s="1"/>
  <c r="D1659" i="17" s="1"/>
  <c r="D1660" i="17" s="1"/>
  <c r="D1661" i="17" s="1"/>
  <c r="D1662" i="17" s="1"/>
  <c r="D1663" i="17" s="1"/>
  <c r="D1664" i="17" s="1"/>
  <c r="D1665" i="17" s="1"/>
  <c r="D1666" i="17" s="1"/>
  <c r="D1667" i="17" s="1"/>
  <c r="D1668" i="17" s="1"/>
  <c r="D1669" i="17" s="1"/>
  <c r="D1670" i="17" s="1"/>
  <c r="D1671" i="17" s="1"/>
  <c r="D1672" i="17" s="1"/>
  <c r="D1673" i="17" s="1"/>
  <c r="D1674" i="17" s="1"/>
  <c r="D1675" i="17" s="1"/>
  <c r="D1676" i="17" s="1"/>
  <c r="D1677" i="17" s="1"/>
  <c r="D1678" i="17" s="1"/>
  <c r="D1679" i="17" s="1"/>
  <c r="D1680" i="17" s="1"/>
  <c r="D1681" i="17" s="1"/>
  <c r="D1682" i="17" s="1"/>
  <c r="D1683" i="17" s="1"/>
  <c r="D1684" i="17" s="1"/>
  <c r="D1685" i="17" s="1"/>
  <c r="D1686" i="17" s="1"/>
  <c r="D1687" i="17" s="1"/>
  <c r="D1688" i="17" s="1"/>
  <c r="D1689" i="17" s="1"/>
  <c r="D1690" i="17" s="1"/>
  <c r="D1691" i="17" s="1"/>
  <c r="D1692" i="17" s="1"/>
  <c r="D1693" i="17" s="1"/>
  <c r="D1694" i="17" s="1"/>
  <c r="D1695" i="17" s="1"/>
  <c r="D1696" i="17" s="1"/>
  <c r="D1697" i="17" s="1"/>
  <c r="D1698" i="17" s="1"/>
  <c r="D1699" i="17" s="1"/>
  <c r="D1700" i="17" s="1"/>
  <c r="D1701" i="17" s="1"/>
  <c r="D1702" i="17" s="1"/>
  <c r="D1703" i="17" s="1"/>
  <c r="D1704" i="17" s="1"/>
  <c r="D1705" i="17" s="1"/>
  <c r="D1706" i="17" s="1"/>
  <c r="D1707" i="17" s="1"/>
  <c r="D1708" i="17" s="1"/>
  <c r="D1709" i="17" s="1"/>
  <c r="D1710" i="17" s="1"/>
  <c r="D1711" i="17" s="1"/>
  <c r="D1712" i="17" s="1"/>
  <c r="D1713" i="17" s="1"/>
  <c r="D1714" i="17" s="1"/>
  <c r="D1715" i="17" s="1"/>
  <c r="D1716" i="17" s="1"/>
  <c r="D1717" i="17" s="1"/>
  <c r="D1718" i="17" s="1"/>
  <c r="D1719" i="17" s="1"/>
  <c r="D1720" i="17" s="1"/>
  <c r="D1721" i="17" s="1"/>
  <c r="D1722" i="17" s="1"/>
  <c r="D1723" i="17" s="1"/>
  <c r="D1724" i="17" s="1"/>
  <c r="D1725" i="17" s="1"/>
  <c r="D1726" i="17" s="1"/>
  <c r="D1727" i="17" s="1"/>
  <c r="D1728" i="17" s="1"/>
  <c r="D1729" i="17" s="1"/>
  <c r="D1730" i="17" s="1"/>
  <c r="D1731" i="17" s="1"/>
  <c r="D1732" i="17" s="1"/>
  <c r="D1733" i="17" s="1"/>
  <c r="D1734" i="17" s="1"/>
  <c r="D1735" i="17" s="1"/>
  <c r="D1736" i="17" s="1"/>
  <c r="D1737" i="17" s="1"/>
  <c r="D1738" i="17" s="1"/>
  <c r="D1739" i="17" s="1"/>
  <c r="D1740" i="17" s="1"/>
  <c r="D1741" i="17" s="1"/>
  <c r="D1742" i="17" s="1"/>
  <c r="D1743" i="17" s="1"/>
  <c r="D1744" i="17" s="1"/>
  <c r="D1745" i="17" s="1"/>
  <c r="D1746" i="17" s="1"/>
  <c r="D1747" i="17" s="1"/>
  <c r="D1748" i="17" s="1"/>
  <c r="D1749" i="17" s="1"/>
  <c r="D1750" i="17" s="1"/>
  <c r="D1751" i="17" s="1"/>
  <c r="D1752" i="17" s="1"/>
  <c r="D1753" i="17" s="1"/>
  <c r="D1754" i="17" s="1"/>
  <c r="D1755" i="17" s="1"/>
  <c r="D1756" i="17" s="1"/>
  <c r="D1757" i="17" s="1"/>
  <c r="D1758" i="17" s="1"/>
  <c r="D1759" i="17" s="1"/>
  <c r="D1760" i="17" s="1"/>
  <c r="D1761" i="17" s="1"/>
  <c r="D1762" i="17" s="1"/>
  <c r="D1763" i="17" s="1"/>
  <c r="D1764" i="17" s="1"/>
  <c r="D1765" i="17" s="1"/>
  <c r="D1766" i="17" s="1"/>
  <c r="D1767" i="17" s="1"/>
  <c r="D1768" i="17" s="1"/>
  <c r="D1769" i="17" s="1"/>
  <c r="D1770" i="17" s="1"/>
  <c r="D1771" i="17" s="1"/>
  <c r="D1772" i="17" s="1"/>
  <c r="D1773" i="17" s="1"/>
  <c r="D1774" i="17" s="1"/>
  <c r="D1775" i="17" s="1"/>
  <c r="D1776" i="17" s="1"/>
  <c r="D1777" i="17" s="1"/>
  <c r="D1778" i="17" s="1"/>
  <c r="D1779" i="17" s="1"/>
  <c r="D1780" i="17" s="1"/>
  <c r="D1781" i="17" s="1"/>
  <c r="D1782" i="17" s="1"/>
  <c r="D1783" i="17" s="1"/>
  <c r="D1784" i="17" s="1"/>
  <c r="D1785" i="17" s="1"/>
  <c r="D1786" i="17" s="1"/>
  <c r="D1787" i="17" s="1"/>
  <c r="D1788" i="17" s="1"/>
  <c r="D1789" i="17" s="1"/>
  <c r="D1790" i="17" s="1"/>
  <c r="D1791" i="17" s="1"/>
  <c r="D1792" i="17" s="1"/>
  <c r="D1793" i="17" s="1"/>
  <c r="D1794" i="17" s="1"/>
  <c r="D1795" i="17" s="1"/>
  <c r="D1796" i="17" s="1"/>
  <c r="D1797" i="17" s="1"/>
  <c r="D1798" i="17" s="1"/>
  <c r="D1799" i="17" s="1"/>
  <c r="D1800" i="17" s="1"/>
  <c r="D1801" i="17" s="1"/>
  <c r="D1802" i="17" s="1"/>
  <c r="D1803" i="17" s="1"/>
  <c r="D1804" i="17" s="1"/>
  <c r="D1805" i="17" s="1"/>
  <c r="D1806" i="17" s="1"/>
  <c r="D1807" i="17" s="1"/>
  <c r="D1808" i="17" s="1"/>
  <c r="D1809" i="17" s="1"/>
  <c r="D1810" i="17" s="1"/>
  <c r="D1811" i="17" s="1"/>
  <c r="D1812" i="17" s="1"/>
  <c r="D1813" i="17" s="1"/>
  <c r="D1814" i="17" s="1"/>
  <c r="D1815" i="17" s="1"/>
  <c r="D1816" i="17" s="1"/>
  <c r="D1817" i="17" s="1"/>
  <c r="D1818" i="17" s="1"/>
  <c r="D1819" i="17" s="1"/>
  <c r="D1820" i="17" s="1"/>
  <c r="D1821" i="17" s="1"/>
  <c r="D1822" i="17" s="1"/>
  <c r="D1823" i="17" s="1"/>
  <c r="D1824" i="17" s="1"/>
  <c r="D1825" i="17" s="1"/>
  <c r="D1826" i="17" s="1"/>
  <c r="D1827" i="17" s="1"/>
  <c r="D1828" i="17" s="1"/>
  <c r="D1829" i="17" s="1"/>
  <c r="D1830" i="17" s="1"/>
  <c r="D1831" i="17" s="1"/>
  <c r="D1832" i="17" s="1"/>
  <c r="D1833" i="17" s="1"/>
  <c r="D1834" i="17" s="1"/>
  <c r="D1835" i="17" s="1"/>
  <c r="D1836" i="17" s="1"/>
  <c r="D1837" i="17" s="1"/>
  <c r="D1838" i="17" s="1"/>
  <c r="D1839" i="17" s="1"/>
  <c r="D1840" i="17" s="1"/>
  <c r="D1841" i="17" s="1"/>
  <c r="D1842" i="17" s="1"/>
  <c r="D1843" i="17" s="1"/>
  <c r="D1844" i="17" s="1"/>
  <c r="D1845" i="17" s="1"/>
  <c r="D1846" i="17" s="1"/>
  <c r="D1847" i="17" s="1"/>
  <c r="D1848" i="17" s="1"/>
  <c r="D1849" i="17" s="1"/>
  <c r="D1850" i="17" s="1"/>
  <c r="D1851" i="17" s="1"/>
  <c r="D1852" i="17" s="1"/>
  <c r="D1853" i="17" s="1"/>
  <c r="D1854" i="17" s="1"/>
  <c r="D1855" i="17" s="1"/>
  <c r="D1856" i="17" s="1"/>
  <c r="D1857" i="17" s="1"/>
  <c r="D1858" i="17" s="1"/>
  <c r="D1859" i="17" s="1"/>
  <c r="D1860" i="17" s="1"/>
  <c r="D1861" i="17" s="1"/>
  <c r="D1862" i="17" s="1"/>
  <c r="D1863" i="17" s="1"/>
  <c r="D1864" i="17" s="1"/>
  <c r="D1865" i="17" s="1"/>
  <c r="D1866" i="17" s="1"/>
  <c r="D1867" i="17" s="1"/>
  <c r="D1868" i="17" s="1"/>
  <c r="D1869" i="17" s="1"/>
  <c r="D1870" i="17" s="1"/>
  <c r="D1871" i="17" s="1"/>
  <c r="D1872" i="17" s="1"/>
  <c r="D1873" i="17" s="1"/>
  <c r="D1874" i="17" s="1"/>
  <c r="D1875" i="17" s="1"/>
  <c r="D1876" i="17" s="1"/>
  <c r="D1877" i="17" s="1"/>
  <c r="D1878" i="17" s="1"/>
  <c r="D1879" i="17" s="1"/>
  <c r="D1880" i="17" s="1"/>
  <c r="D1881" i="17" s="1"/>
  <c r="D1882" i="17" s="1"/>
  <c r="D1883" i="17" s="1"/>
  <c r="D1884" i="17" s="1"/>
  <c r="D1885" i="17" s="1"/>
  <c r="D1886" i="17" s="1"/>
  <c r="D1887" i="17" s="1"/>
  <c r="D1888" i="17" s="1"/>
  <c r="D1889" i="17" s="1"/>
  <c r="D1890" i="17" s="1"/>
  <c r="D1891" i="17" s="1"/>
  <c r="D1892" i="17" s="1"/>
  <c r="D1893" i="17" s="1"/>
  <c r="D1894" i="17" s="1"/>
  <c r="D1895" i="17" s="1"/>
  <c r="D1896" i="17" s="1"/>
  <c r="D1897" i="17" s="1"/>
  <c r="D1898" i="17" s="1"/>
  <c r="D1899" i="17" s="1"/>
  <c r="D1900" i="17" s="1"/>
  <c r="D1901" i="17" s="1"/>
  <c r="D1902" i="17" s="1"/>
  <c r="D1903" i="17" s="1"/>
  <c r="D1904" i="17" s="1"/>
  <c r="D1905" i="17" s="1"/>
  <c r="D1906" i="17" s="1"/>
  <c r="D1907" i="17" s="1"/>
  <c r="D1908" i="17" s="1"/>
  <c r="D1909" i="17" s="1"/>
  <c r="D1910" i="17" s="1"/>
  <c r="D1911" i="17" s="1"/>
  <c r="D1912" i="17" s="1"/>
  <c r="D1913" i="17" s="1"/>
  <c r="D1914" i="17" s="1"/>
  <c r="D1915" i="17" s="1"/>
  <c r="D1916" i="17" s="1"/>
  <c r="D1917" i="17" s="1"/>
  <c r="D1918" i="17" s="1"/>
  <c r="D1919" i="17" s="1"/>
  <c r="D1920" i="17" s="1"/>
  <c r="D1921" i="17" s="1"/>
  <c r="D1922" i="17" s="1"/>
  <c r="D1923" i="17" s="1"/>
  <c r="D1924" i="17" s="1"/>
  <c r="D1925" i="17" s="1"/>
  <c r="D1926" i="17" s="1"/>
  <c r="D1927" i="17" s="1"/>
  <c r="D1928" i="17" s="1"/>
  <c r="D1929" i="17" s="1"/>
  <c r="D1930" i="17" s="1"/>
  <c r="D1931" i="17" s="1"/>
  <c r="D1932" i="17" s="1"/>
  <c r="D1933" i="17" s="1"/>
  <c r="D1934" i="17" s="1"/>
  <c r="D1935" i="17" s="1"/>
  <c r="D1936" i="17" s="1"/>
  <c r="D1937" i="17" s="1"/>
  <c r="D1938" i="17" s="1"/>
  <c r="D1939" i="17" s="1"/>
  <c r="D1940" i="17" s="1"/>
  <c r="D1941" i="17" s="1"/>
  <c r="D1942" i="17" s="1"/>
  <c r="D1943" i="17" s="1"/>
  <c r="D1944" i="17" s="1"/>
  <c r="D1945" i="17" s="1"/>
  <c r="D1946" i="17" s="1"/>
  <c r="D1947" i="17" s="1"/>
  <c r="D1948" i="17" s="1"/>
  <c r="D1949" i="17" s="1"/>
  <c r="D1950" i="17" s="1"/>
  <c r="D1951" i="17" s="1"/>
  <c r="D1952" i="17" s="1"/>
  <c r="D1953" i="17" s="1"/>
  <c r="D1954" i="17" s="1"/>
  <c r="D1955" i="17" s="1"/>
  <c r="D1956" i="17" s="1"/>
  <c r="D1957" i="17" s="1"/>
  <c r="D1958" i="17" s="1"/>
  <c r="D1959" i="17" s="1"/>
  <c r="D1960" i="17" s="1"/>
  <c r="D1961" i="17" s="1"/>
  <c r="D1962" i="17" s="1"/>
  <c r="D1963" i="17" s="1"/>
  <c r="D1964" i="17" s="1"/>
  <c r="D1965" i="17" s="1"/>
  <c r="D1966" i="17" s="1"/>
  <c r="D1967" i="17" s="1"/>
  <c r="D1968" i="17" s="1"/>
  <c r="D1969" i="17" s="1"/>
  <c r="D1970" i="17" s="1"/>
  <c r="D1971" i="17" s="1"/>
  <c r="D1972" i="17" s="1"/>
  <c r="D1973" i="17" s="1"/>
  <c r="D1974" i="17" s="1"/>
  <c r="D1975" i="17" s="1"/>
  <c r="D1976" i="17" s="1"/>
  <c r="D1977" i="17" s="1"/>
  <c r="D1978" i="17" s="1"/>
  <c r="D1979" i="17" s="1"/>
  <c r="D1980" i="17" s="1"/>
  <c r="D1981" i="17" s="1"/>
  <c r="D1982" i="17" s="1"/>
  <c r="D1983" i="17" s="1"/>
  <c r="D1984" i="17" s="1"/>
  <c r="D1985" i="17" s="1"/>
  <c r="D1986" i="17" s="1"/>
  <c r="D1987" i="17" s="1"/>
  <c r="D1988" i="17" s="1"/>
  <c r="D1989" i="17" s="1"/>
  <c r="D1990" i="17" s="1"/>
  <c r="D1991" i="17" s="1"/>
  <c r="D1992" i="17" s="1"/>
  <c r="D1993" i="17" s="1"/>
  <c r="D1994" i="17" s="1"/>
  <c r="D1995" i="17" s="1"/>
  <c r="D1996" i="17" s="1"/>
  <c r="D1997" i="17" s="1"/>
  <c r="D1998" i="17" s="1"/>
  <c r="D1999" i="17" s="1"/>
  <c r="D2000" i="17" s="1"/>
  <c r="D2001" i="17" s="1"/>
  <c r="D2002" i="17" s="1"/>
  <c r="D2003" i="17" s="1"/>
  <c r="D2004" i="17" s="1"/>
  <c r="D2005" i="17" s="1"/>
  <c r="D2006" i="17" s="1"/>
  <c r="D2007" i="17" s="1"/>
  <c r="D2008" i="17" s="1"/>
  <c r="D2009" i="17" s="1"/>
  <c r="D2010" i="17" s="1"/>
  <c r="D2011" i="17" s="1"/>
  <c r="D2012" i="17" s="1"/>
  <c r="D2013" i="17" s="1"/>
  <c r="D2014" i="17" s="1"/>
  <c r="D2015" i="17" s="1"/>
  <c r="D2016" i="17" s="1"/>
  <c r="D2017" i="17" s="1"/>
  <c r="D2018" i="17" s="1"/>
  <c r="D2019" i="17" s="1"/>
  <c r="D2020" i="17" s="1"/>
  <c r="D2021" i="17" s="1"/>
  <c r="D2022" i="17" s="1"/>
  <c r="D2023" i="17" s="1"/>
  <c r="D2024" i="17" s="1"/>
  <c r="D2025" i="17" s="1"/>
  <c r="D2026" i="17" s="1"/>
  <c r="D2027" i="17" s="1"/>
  <c r="D2028" i="17" s="1"/>
  <c r="D2029" i="17" s="1"/>
  <c r="D2030" i="17" s="1"/>
  <c r="D2031" i="17" s="1"/>
  <c r="D2032" i="17" s="1"/>
  <c r="D2033" i="17" s="1"/>
  <c r="D2034" i="17" s="1"/>
  <c r="D2035" i="17" s="1"/>
  <c r="D2036" i="17" s="1"/>
  <c r="D2037" i="17" s="1"/>
  <c r="D2038" i="17" s="1"/>
  <c r="D2039" i="17" s="1"/>
  <c r="D2040" i="17" s="1"/>
  <c r="D2041" i="17" s="1"/>
  <c r="D2042" i="17" s="1"/>
  <c r="D2043" i="17" s="1"/>
  <c r="D2044" i="17" s="1"/>
  <c r="D2045" i="17" s="1"/>
  <c r="D2046" i="17" s="1"/>
  <c r="D2047" i="17" s="1"/>
  <c r="D2048" i="17" s="1"/>
  <c r="D2049" i="17" s="1"/>
  <c r="D2050" i="17" s="1"/>
  <c r="D2051" i="17" s="1"/>
  <c r="D2052" i="17" s="1"/>
  <c r="D2053" i="17" s="1"/>
  <c r="D2054" i="17" s="1"/>
  <c r="D2055" i="17" s="1"/>
  <c r="D2056" i="17" s="1"/>
  <c r="D2057" i="17" s="1"/>
  <c r="D2058" i="17" s="1"/>
  <c r="D2059" i="17" s="1"/>
  <c r="D2060" i="17" s="1"/>
  <c r="D2061" i="17" s="1"/>
  <c r="D2062" i="17" s="1"/>
  <c r="D2063" i="17" s="1"/>
  <c r="D2064" i="17" s="1"/>
  <c r="D2065" i="17" s="1"/>
  <c r="D2066" i="17" s="1"/>
  <c r="D2067" i="17" s="1"/>
  <c r="D2068" i="17" s="1"/>
  <c r="D2069" i="17" s="1"/>
  <c r="D2070" i="17" s="1"/>
  <c r="D2071" i="17" s="1"/>
  <c r="D2072" i="17" s="1"/>
  <c r="D2073" i="17" s="1"/>
  <c r="D2074" i="17" s="1"/>
  <c r="D2075" i="17" s="1"/>
  <c r="D2076" i="17" s="1"/>
  <c r="D2077" i="17" s="1"/>
  <c r="D2078" i="17" s="1"/>
  <c r="D2079" i="17" s="1"/>
  <c r="D2080" i="17" s="1"/>
  <c r="D2081" i="17" s="1"/>
  <c r="D2082" i="17" s="1"/>
  <c r="D2083" i="17" s="1"/>
  <c r="D2084" i="17" s="1"/>
  <c r="D2085" i="17" s="1"/>
  <c r="D2086" i="17" s="1"/>
  <c r="D2087" i="17" s="1"/>
  <c r="D2088" i="17" s="1"/>
  <c r="D2089" i="17" s="1"/>
  <c r="D2090" i="17" s="1"/>
  <c r="D2091" i="17" s="1"/>
  <c r="D2092" i="17" s="1"/>
  <c r="D2093" i="17" s="1"/>
  <c r="D2094" i="17" s="1"/>
  <c r="D2095" i="17" s="1"/>
  <c r="D2096" i="17" s="1"/>
  <c r="D2097" i="17" s="1"/>
  <c r="D2098" i="17" s="1"/>
  <c r="D2099" i="17" s="1"/>
  <c r="D2100" i="17" s="1"/>
  <c r="D2101" i="17" s="1"/>
  <c r="D2102" i="17" s="1"/>
  <c r="D2103" i="17" s="1"/>
  <c r="D2104" i="17" s="1"/>
  <c r="D2105" i="17" s="1"/>
  <c r="D2106" i="17" s="1"/>
  <c r="D2107" i="17" s="1"/>
  <c r="D2108" i="17" s="1"/>
  <c r="D2109" i="17" s="1"/>
  <c r="D2110" i="17" s="1"/>
  <c r="D2111" i="17" s="1"/>
  <c r="D2112" i="17" s="1"/>
  <c r="D2113" i="17" s="1"/>
  <c r="D2114" i="17" s="1"/>
  <c r="D2115" i="17" s="1"/>
  <c r="D2116" i="17" s="1"/>
  <c r="D2117" i="17" s="1"/>
  <c r="D2118" i="17" s="1"/>
  <c r="D2119" i="17" s="1"/>
  <c r="D2120" i="17" s="1"/>
  <c r="D2121" i="17" s="1"/>
  <c r="D2122" i="17" s="1"/>
  <c r="D2123" i="17" s="1"/>
  <c r="D2124" i="17" s="1"/>
  <c r="D2125" i="17" s="1"/>
  <c r="D2126" i="17" s="1"/>
  <c r="D2127" i="17" s="1"/>
  <c r="D2128" i="17" s="1"/>
  <c r="D2129" i="17" s="1"/>
  <c r="D2130" i="17" s="1"/>
  <c r="D2131" i="17" s="1"/>
  <c r="D2132" i="17" s="1"/>
  <c r="D2133" i="17" s="1"/>
  <c r="D2134" i="17" s="1"/>
  <c r="D2135" i="17" s="1"/>
  <c r="D2136" i="17" s="1"/>
  <c r="D2137" i="17" s="1"/>
  <c r="D2138" i="17" s="1"/>
  <c r="D2139" i="17" s="1"/>
  <c r="D2140" i="17" s="1"/>
  <c r="D2141" i="17" s="1"/>
  <c r="D2142" i="17" s="1"/>
  <c r="D2143" i="17" s="1"/>
  <c r="D2144" i="17" s="1"/>
  <c r="D2145" i="17" s="1"/>
  <c r="D2146" i="17" s="1"/>
  <c r="D2147" i="17" s="1"/>
  <c r="D2148" i="17" s="1"/>
  <c r="D2149" i="17" s="1"/>
  <c r="D2150" i="17" s="1"/>
  <c r="D2151" i="17" s="1"/>
  <c r="D2152" i="17" s="1"/>
  <c r="D2153" i="17" s="1"/>
  <c r="D2154" i="17" s="1"/>
  <c r="D2155" i="17" s="1"/>
  <c r="D2156" i="17" s="1"/>
  <c r="D2157" i="17" s="1"/>
  <c r="D2158" i="17" s="1"/>
  <c r="D2159" i="17" s="1"/>
  <c r="D2160" i="17" s="1"/>
  <c r="D2161" i="17" s="1"/>
  <c r="D2162" i="17" s="1"/>
  <c r="D2163" i="17" s="1"/>
  <c r="D2164" i="17" s="1"/>
  <c r="D2165" i="17" s="1"/>
  <c r="D2166" i="17" s="1"/>
  <c r="D2167" i="17" s="1"/>
  <c r="D2168" i="17" s="1"/>
  <c r="D2169" i="17" s="1"/>
  <c r="D2170" i="17" s="1"/>
  <c r="D2171" i="17" s="1"/>
  <c r="D2172" i="17" s="1"/>
  <c r="D2173" i="17" s="1"/>
  <c r="D2174" i="17" s="1"/>
  <c r="D2175" i="17" s="1"/>
  <c r="D2176" i="17" s="1"/>
  <c r="D2177" i="17" s="1"/>
  <c r="D2178" i="17" s="1"/>
  <c r="D2179" i="17" s="1"/>
  <c r="D2180" i="17" s="1"/>
  <c r="D2181" i="17" s="1"/>
  <c r="D2182" i="17" s="1"/>
  <c r="D2183" i="17" s="1"/>
  <c r="D2184" i="17" s="1"/>
  <c r="D2185" i="17" s="1"/>
  <c r="D2186" i="17" s="1"/>
  <c r="D2187" i="17" s="1"/>
  <c r="D2188" i="17" s="1"/>
  <c r="D2189" i="17" s="1"/>
  <c r="D2190" i="17" s="1"/>
  <c r="D2191" i="17" s="1"/>
  <c r="D2192" i="17" s="1"/>
  <c r="D2193" i="17" s="1"/>
  <c r="D2194" i="17" s="1"/>
  <c r="D2195" i="17" s="1"/>
  <c r="D2196" i="17" s="1"/>
  <c r="D2197" i="17" s="1"/>
  <c r="D2198" i="17" s="1"/>
  <c r="D2199" i="17" s="1"/>
  <c r="D2200" i="17" s="1"/>
  <c r="D2201" i="17" s="1"/>
  <c r="D2202" i="17" s="1"/>
  <c r="D2203" i="17" s="1"/>
  <c r="D2204" i="17" s="1"/>
  <c r="D2205" i="17" s="1"/>
  <c r="D2206" i="17" s="1"/>
  <c r="D2207" i="17" s="1"/>
  <c r="D2208" i="17" s="1"/>
  <c r="D2209" i="17" s="1"/>
  <c r="D2210" i="17" s="1"/>
  <c r="D2211" i="17" s="1"/>
  <c r="D2212" i="17" s="1"/>
  <c r="D2213" i="17" s="1"/>
  <c r="D2214" i="17" s="1"/>
  <c r="D2215" i="17" s="1"/>
  <c r="D2216" i="17" s="1"/>
  <c r="D2217" i="17" s="1"/>
  <c r="D2218" i="17" s="1"/>
  <c r="D2219" i="17" s="1"/>
  <c r="D2220" i="17" s="1"/>
  <c r="D2221" i="17" s="1"/>
  <c r="D2222" i="17" s="1"/>
  <c r="D2223" i="17" s="1"/>
  <c r="D2224" i="17" s="1"/>
  <c r="D2225" i="17" s="1"/>
  <c r="D2226" i="17" s="1"/>
  <c r="D2227" i="17" s="1"/>
  <c r="D2228" i="17" s="1"/>
  <c r="D2229" i="17" s="1"/>
  <c r="D2230" i="17" s="1"/>
  <c r="D2231" i="17" s="1"/>
  <c r="D2232" i="17" s="1"/>
  <c r="D2233" i="17" s="1"/>
  <c r="D2234" i="17" s="1"/>
  <c r="D2235" i="17" s="1"/>
  <c r="D2236" i="17" s="1"/>
  <c r="D2237" i="17" s="1"/>
  <c r="D2238" i="17" s="1"/>
  <c r="D2239" i="17" s="1"/>
  <c r="D2240" i="17" s="1"/>
  <c r="D2241" i="17" s="1"/>
  <c r="D2242" i="17" s="1"/>
  <c r="D2243" i="17" s="1"/>
  <c r="D2244" i="17" s="1"/>
  <c r="D2245" i="17" s="1"/>
  <c r="D2246" i="17" s="1"/>
  <c r="D2247" i="17" s="1"/>
  <c r="D2248" i="17" s="1"/>
  <c r="D2249" i="17" s="1"/>
  <c r="D2250" i="17" s="1"/>
  <c r="D2251" i="17" s="1"/>
  <c r="D2252" i="17" s="1"/>
  <c r="D2253" i="17" s="1"/>
  <c r="D2254" i="17" s="1"/>
  <c r="D2255" i="17" s="1"/>
  <c r="D2256" i="17" s="1"/>
  <c r="D2257" i="17" s="1"/>
  <c r="D2258" i="17" s="1"/>
  <c r="D2259" i="17" s="1"/>
  <c r="D2260" i="17" s="1"/>
  <c r="D2261" i="17" s="1"/>
  <c r="D2262" i="17" s="1"/>
  <c r="D2263" i="17" s="1"/>
  <c r="D2264" i="17" s="1"/>
  <c r="D2265" i="17" s="1"/>
  <c r="D2266" i="17" s="1"/>
  <c r="D2267" i="17" s="1"/>
  <c r="D2268" i="17" s="1"/>
  <c r="D2269" i="17" s="1"/>
  <c r="D2270" i="17" s="1"/>
  <c r="D2271" i="17" s="1"/>
  <c r="D2272" i="17" s="1"/>
  <c r="D2273" i="17" s="1"/>
  <c r="D2274" i="17" s="1"/>
  <c r="D2275" i="17" s="1"/>
  <c r="D2276" i="17" s="1"/>
  <c r="D2277" i="17" s="1"/>
  <c r="D2278" i="17" s="1"/>
  <c r="D2279" i="17" s="1"/>
  <c r="D2280" i="17" s="1"/>
  <c r="D2281" i="17" s="1"/>
  <c r="D2282" i="17" s="1"/>
  <c r="D2283" i="17" s="1"/>
  <c r="D2284" i="17" s="1"/>
  <c r="D2285" i="17" s="1"/>
  <c r="D2286" i="17" s="1"/>
  <c r="D2287" i="17" s="1"/>
  <c r="D2288" i="17" s="1"/>
  <c r="D2289" i="17" s="1"/>
  <c r="D2290" i="17" s="1"/>
  <c r="D2291" i="17" s="1"/>
  <c r="D2292" i="17" s="1"/>
  <c r="D2293" i="17" s="1"/>
  <c r="D2294" i="17" s="1"/>
  <c r="D2295" i="17" s="1"/>
  <c r="D2296" i="17" s="1"/>
  <c r="D2297" i="17" s="1"/>
  <c r="D2298" i="17" s="1"/>
  <c r="D2299" i="17" s="1"/>
  <c r="D2300" i="17" s="1"/>
  <c r="D2301" i="17" s="1"/>
  <c r="D2302" i="17" s="1"/>
  <c r="D2303" i="17" s="1"/>
  <c r="D2304" i="17" s="1"/>
  <c r="D2305" i="17" s="1"/>
  <c r="D2306" i="17" s="1"/>
  <c r="D2307" i="17" s="1"/>
  <c r="D2308" i="17" s="1"/>
  <c r="D2309" i="17" s="1"/>
  <c r="D2310" i="17" s="1"/>
  <c r="D2311" i="17" s="1"/>
  <c r="D2312" i="17" s="1"/>
  <c r="D2313" i="17" s="1"/>
  <c r="D2314" i="17" s="1"/>
  <c r="D2315" i="17" s="1"/>
  <c r="D2316" i="17" s="1"/>
  <c r="D2317" i="17" s="1"/>
  <c r="D2318" i="17" s="1"/>
  <c r="D2319" i="17" s="1"/>
  <c r="D2320" i="17" s="1"/>
  <c r="D2321" i="17" s="1"/>
  <c r="D2322" i="17" s="1"/>
  <c r="D2323" i="17" s="1"/>
  <c r="D2324" i="17" s="1"/>
  <c r="D2325" i="17" s="1"/>
  <c r="D2326" i="17" s="1"/>
  <c r="D2327" i="17" s="1"/>
  <c r="D2328" i="17" s="1"/>
  <c r="D2329" i="17" s="1"/>
  <c r="D2330" i="17" s="1"/>
  <c r="D2331" i="17" s="1"/>
  <c r="D2332" i="17" s="1"/>
  <c r="D2333" i="17" s="1"/>
  <c r="D2334" i="17" s="1"/>
  <c r="D2335" i="17" s="1"/>
  <c r="D2336" i="17" s="1"/>
  <c r="D2337" i="17" s="1"/>
  <c r="D2338" i="17" s="1"/>
  <c r="D2339" i="17" s="1"/>
  <c r="D2340" i="17" s="1"/>
  <c r="D2341" i="17" s="1"/>
  <c r="D2342" i="17" s="1"/>
  <c r="D2343" i="17" s="1"/>
  <c r="D2344" i="17" s="1"/>
  <c r="D2345" i="17" s="1"/>
  <c r="D2346" i="17" s="1"/>
  <c r="D2347" i="17" s="1"/>
  <c r="D2348" i="17" s="1"/>
  <c r="D2349" i="17" s="1"/>
  <c r="D2350" i="17" s="1"/>
  <c r="D2351" i="17" s="1"/>
  <c r="D2352" i="17" s="1"/>
  <c r="D2353" i="17" s="1"/>
  <c r="D2354" i="17" s="1"/>
  <c r="D2355" i="17" s="1"/>
  <c r="D2356" i="17" s="1"/>
  <c r="D2357" i="17" s="1"/>
  <c r="D2358" i="17" s="1"/>
  <c r="D2359" i="17" s="1"/>
  <c r="D2360" i="17" s="1"/>
  <c r="D2361" i="17" s="1"/>
  <c r="D2362" i="17" s="1"/>
  <c r="D2363" i="17" s="1"/>
  <c r="D2364" i="17" s="1"/>
  <c r="D2365" i="17" s="1"/>
  <c r="D2366" i="17" s="1"/>
  <c r="D2367" i="17" s="1"/>
  <c r="D2368" i="17" s="1"/>
  <c r="D2369" i="17" s="1"/>
  <c r="D2370" i="17" s="1"/>
  <c r="D2371" i="17" s="1"/>
  <c r="D2372" i="17" s="1"/>
  <c r="D2373" i="17" s="1"/>
  <c r="D2374" i="17" s="1"/>
  <c r="D2375" i="17" s="1"/>
  <c r="D2376" i="17" s="1"/>
  <c r="D2377" i="17" s="1"/>
  <c r="D2378" i="17" s="1"/>
  <c r="D2379" i="17" s="1"/>
  <c r="D2380" i="17" s="1"/>
  <c r="D2381" i="17" s="1"/>
  <c r="D2382" i="17" s="1"/>
  <c r="D2383" i="17" s="1"/>
  <c r="D2384" i="17" s="1"/>
  <c r="D2385" i="17" s="1"/>
  <c r="D2386" i="17" s="1"/>
  <c r="D2387" i="17" s="1"/>
  <c r="D2388" i="17" s="1"/>
  <c r="D2389" i="17" s="1"/>
  <c r="D2390" i="17" s="1"/>
  <c r="D2391" i="17" s="1"/>
  <c r="D2392" i="17" s="1"/>
  <c r="D2393" i="17" s="1"/>
  <c r="D2394" i="17" s="1"/>
  <c r="D2395" i="17" s="1"/>
  <c r="D2396" i="17" s="1"/>
  <c r="D2397" i="17" s="1"/>
  <c r="D2398" i="17" s="1"/>
  <c r="D2399" i="17" s="1"/>
  <c r="D2400" i="17" s="1"/>
  <c r="D2401" i="17" s="1"/>
  <c r="D2402" i="17" s="1"/>
  <c r="D2403" i="17" s="1"/>
  <c r="D2404" i="17" s="1"/>
  <c r="D2405" i="17" s="1"/>
  <c r="D2406" i="17" s="1"/>
  <c r="D2407" i="17" s="1"/>
  <c r="D2408" i="17" s="1"/>
  <c r="D2409" i="17" s="1"/>
  <c r="D2410" i="17" s="1"/>
  <c r="D2411" i="17" s="1"/>
  <c r="D2412" i="17" s="1"/>
  <c r="D2413" i="17" s="1"/>
  <c r="D2414" i="17" s="1"/>
  <c r="D2415" i="17" s="1"/>
  <c r="D2416" i="17" s="1"/>
  <c r="D2417" i="17" s="1"/>
  <c r="D2418" i="17" s="1"/>
  <c r="D2419" i="17" s="1"/>
  <c r="D2420" i="17" s="1"/>
  <c r="D2421" i="17" s="1"/>
  <c r="D2422" i="17" s="1"/>
  <c r="D2423" i="17" s="1"/>
  <c r="D2424" i="17" s="1"/>
  <c r="D2425" i="17" s="1"/>
  <c r="D2426" i="17" s="1"/>
  <c r="D2427" i="17" s="1"/>
  <c r="D2428" i="17" s="1"/>
  <c r="D2429" i="17" s="1"/>
  <c r="D2430" i="17" s="1"/>
  <c r="D2431" i="17" s="1"/>
  <c r="D2432" i="17" s="1"/>
  <c r="D2433" i="17" s="1"/>
  <c r="D2434" i="17" s="1"/>
  <c r="D2435" i="17" s="1"/>
  <c r="D2436" i="17" s="1"/>
  <c r="D2437" i="17" s="1"/>
  <c r="D2438" i="17" s="1"/>
  <c r="D2439" i="17" s="1"/>
  <c r="D2440" i="17" s="1"/>
  <c r="D2441" i="17" s="1"/>
  <c r="D2442" i="17" s="1"/>
  <c r="D2443" i="17" s="1"/>
  <c r="D2444" i="17" s="1"/>
  <c r="D2445" i="17" s="1"/>
  <c r="D2446" i="17" s="1"/>
  <c r="D2447" i="17" s="1"/>
  <c r="D2448" i="17" s="1"/>
  <c r="D2449" i="17" s="1"/>
  <c r="D2450" i="17" s="1"/>
  <c r="D2451" i="17" s="1"/>
  <c r="D2452" i="17" s="1"/>
  <c r="D2453" i="17" s="1"/>
  <c r="D2454" i="17" s="1"/>
  <c r="D2455" i="17" s="1"/>
  <c r="D2456" i="17" s="1"/>
  <c r="D2457" i="17" s="1"/>
  <c r="D2458" i="17" s="1"/>
  <c r="D2459" i="17" s="1"/>
  <c r="D2460" i="17" s="1"/>
  <c r="D2461" i="17" s="1"/>
  <c r="D2462" i="17" s="1"/>
  <c r="D2463" i="17" s="1"/>
  <c r="D2464" i="17" s="1"/>
  <c r="D2465" i="17" s="1"/>
  <c r="D2466" i="17" s="1"/>
  <c r="D2467" i="17" s="1"/>
  <c r="D2468" i="17" s="1"/>
  <c r="D2469" i="17" s="1"/>
  <c r="D2470" i="17" s="1"/>
  <c r="D2471" i="17" s="1"/>
  <c r="D2472" i="17" s="1"/>
  <c r="D2473" i="17" s="1"/>
  <c r="D2474" i="17" s="1"/>
  <c r="D2475" i="17" s="1"/>
  <c r="D2476" i="17" s="1"/>
  <c r="D2477" i="17" s="1"/>
  <c r="D2478" i="17" s="1"/>
  <c r="D2479" i="17" s="1"/>
  <c r="D2480" i="17" s="1"/>
  <c r="D2481" i="17" s="1"/>
  <c r="D2482" i="17" s="1"/>
  <c r="D2483" i="17" s="1"/>
  <c r="D2484" i="17" s="1"/>
  <c r="D2485" i="17" s="1"/>
  <c r="D2486" i="17" s="1"/>
  <c r="D2487" i="17" s="1"/>
  <c r="D2488" i="17" s="1"/>
  <c r="D2489" i="17" s="1"/>
  <c r="D2490" i="17" s="1"/>
  <c r="D2491" i="17" s="1"/>
  <c r="D2492" i="17" s="1"/>
  <c r="D2493" i="17" s="1"/>
  <c r="D2494" i="17" s="1"/>
  <c r="D2495" i="17" s="1"/>
  <c r="D2496" i="17" s="1"/>
  <c r="D2497" i="17" s="1"/>
  <c r="D2498" i="17" s="1"/>
  <c r="D2499" i="17" s="1"/>
  <c r="D2500" i="17" s="1"/>
  <c r="D2501" i="17" s="1"/>
  <c r="D2502" i="17" s="1"/>
  <c r="D2503" i="17" s="1"/>
  <c r="D2504" i="17" s="1"/>
  <c r="D2505" i="17" s="1"/>
  <c r="D2506" i="17" s="1"/>
  <c r="D2507" i="17" s="1"/>
  <c r="D2508" i="17" s="1"/>
  <c r="D2509" i="17" s="1"/>
  <c r="D2510" i="17" s="1"/>
  <c r="D2511" i="17" s="1"/>
  <c r="D2512" i="17" s="1"/>
  <c r="D2513" i="17" s="1"/>
  <c r="D2514" i="17" s="1"/>
  <c r="D2515" i="17" s="1"/>
  <c r="D2516" i="17" s="1"/>
  <c r="D2517" i="17" s="1"/>
  <c r="D2518" i="17" s="1"/>
  <c r="D2519" i="17" s="1"/>
  <c r="D2520" i="17" s="1"/>
  <c r="D2521" i="17" s="1"/>
  <c r="D2522" i="17" s="1"/>
  <c r="D2523" i="17" s="1"/>
  <c r="D2524" i="17" s="1"/>
  <c r="D2525" i="17" s="1"/>
  <c r="D2526" i="17" s="1"/>
  <c r="D2527" i="17" s="1"/>
  <c r="D2528" i="17" s="1"/>
  <c r="D2529" i="17" s="1"/>
  <c r="D2530" i="17" s="1"/>
  <c r="D2531" i="17" s="1"/>
  <c r="D2532" i="17" s="1"/>
  <c r="D2533" i="17" s="1"/>
  <c r="D2534" i="17" s="1"/>
  <c r="D2535" i="17" s="1"/>
  <c r="D2536" i="17" s="1"/>
  <c r="D2537" i="17" s="1"/>
  <c r="D2538" i="17" s="1"/>
  <c r="D2539" i="17" s="1"/>
  <c r="D2540" i="17" s="1"/>
  <c r="D2541" i="17" s="1"/>
  <c r="D2542" i="17" s="1"/>
  <c r="D2543" i="17" s="1"/>
  <c r="D2544" i="17" s="1"/>
  <c r="D2545" i="17" s="1"/>
  <c r="D2546" i="17" s="1"/>
  <c r="D2547" i="17" s="1"/>
  <c r="D2548" i="17" s="1"/>
  <c r="D2549" i="17" s="1"/>
  <c r="D2550" i="17" s="1"/>
  <c r="D2551" i="17" s="1"/>
  <c r="D2552" i="17" s="1"/>
  <c r="D2553" i="17" s="1"/>
  <c r="D2554" i="17" s="1"/>
  <c r="D2555" i="17" s="1"/>
  <c r="D2556" i="17" s="1"/>
  <c r="D2557" i="17" s="1"/>
  <c r="D2558" i="17" s="1"/>
  <c r="D2559" i="17" s="1"/>
  <c r="D2560" i="17" s="1"/>
  <c r="D2561" i="17" s="1"/>
  <c r="D2562" i="17" s="1"/>
  <c r="D2563" i="17" s="1"/>
  <c r="D2564" i="17" s="1"/>
  <c r="D2565" i="17" s="1"/>
  <c r="D2566" i="17" s="1"/>
  <c r="D2567" i="17" s="1"/>
  <c r="D2568" i="17" s="1"/>
  <c r="D2569" i="17" s="1"/>
  <c r="D2570" i="17" s="1"/>
  <c r="D2571" i="17" s="1"/>
  <c r="D2572" i="17" s="1"/>
  <c r="D2573" i="17" s="1"/>
  <c r="D2574" i="17" s="1"/>
  <c r="D2575" i="17" s="1"/>
  <c r="D2576" i="17" s="1"/>
  <c r="D2577" i="17" s="1"/>
  <c r="D2578" i="17" s="1"/>
  <c r="D2579" i="17" s="1"/>
  <c r="D2580" i="17" s="1"/>
  <c r="D2581" i="17" s="1"/>
  <c r="D2582" i="17" s="1"/>
  <c r="D2583" i="17" s="1"/>
  <c r="D2584" i="17" s="1"/>
  <c r="D2585" i="17" s="1"/>
  <c r="D2586" i="17" s="1"/>
  <c r="D2587" i="17" s="1"/>
  <c r="D2588" i="17" s="1"/>
  <c r="D2589" i="17" s="1"/>
  <c r="D2590" i="17" s="1"/>
  <c r="D2591" i="17" s="1"/>
  <c r="D2592" i="17" s="1"/>
  <c r="D2593" i="17" s="1"/>
  <c r="D2594" i="17" s="1"/>
  <c r="D2595" i="17" s="1"/>
  <c r="D2596" i="17" s="1"/>
  <c r="D2597" i="17" s="1"/>
  <c r="D2598" i="17" s="1"/>
  <c r="D2599" i="17" s="1"/>
  <c r="D2600" i="17" s="1"/>
  <c r="D2601" i="17" s="1"/>
  <c r="D2602" i="17" s="1"/>
  <c r="D2603" i="17" s="1"/>
  <c r="D2604" i="17" s="1"/>
  <c r="D2605" i="17" s="1"/>
  <c r="D2606" i="17" s="1"/>
  <c r="D2607" i="17" s="1"/>
  <c r="D2608" i="17" s="1"/>
  <c r="D2609" i="17" s="1"/>
  <c r="D2610" i="17" s="1"/>
  <c r="D2611" i="17" s="1"/>
  <c r="D2612" i="17" s="1"/>
  <c r="D2613" i="17" s="1"/>
  <c r="D2614" i="17" s="1"/>
  <c r="D2615" i="17" s="1"/>
  <c r="D2616" i="17" s="1"/>
  <c r="D2617" i="17" s="1"/>
  <c r="D2618" i="17" s="1"/>
  <c r="D2619" i="17" s="1"/>
  <c r="D2620" i="17" s="1"/>
  <c r="D2621" i="17" s="1"/>
  <c r="D2622" i="17" s="1"/>
  <c r="D2623" i="17" s="1"/>
  <c r="D2624" i="17" s="1"/>
  <c r="D2625" i="17" s="1"/>
  <c r="D2626" i="17" s="1"/>
  <c r="D2627" i="17" s="1"/>
  <c r="D2628" i="17" s="1"/>
  <c r="D2629" i="17" s="1"/>
  <c r="D2630" i="17" s="1"/>
  <c r="D2631" i="17" s="1"/>
  <c r="D2632" i="17" s="1"/>
  <c r="D2633" i="17" s="1"/>
  <c r="D2634" i="17" s="1"/>
  <c r="D2635" i="17" s="1"/>
  <c r="D2636" i="17" s="1"/>
  <c r="D2637" i="17" s="1"/>
  <c r="D2638" i="17" s="1"/>
  <c r="D2639" i="17" s="1"/>
  <c r="D2640" i="17" s="1"/>
  <c r="D2641" i="17" s="1"/>
  <c r="D2642" i="17" s="1"/>
  <c r="D2643" i="17" s="1"/>
  <c r="D2644" i="17" s="1"/>
  <c r="D2645" i="17" s="1"/>
  <c r="D2646" i="17" s="1"/>
  <c r="D2647" i="17" s="1"/>
  <c r="D2648" i="17" s="1"/>
  <c r="D2649" i="17" s="1"/>
  <c r="D2650" i="17" s="1"/>
  <c r="D2651" i="17" s="1"/>
  <c r="D2652" i="17" s="1"/>
  <c r="D2653" i="17" s="1"/>
  <c r="D2654" i="17" s="1"/>
  <c r="D2655" i="17" s="1"/>
  <c r="D2656" i="17" s="1"/>
  <c r="D2657" i="17" s="1"/>
  <c r="D2658" i="17" s="1"/>
  <c r="D2659" i="17" s="1"/>
  <c r="D2660" i="17" s="1"/>
  <c r="D2661" i="17" s="1"/>
  <c r="D2662" i="17" s="1"/>
  <c r="D2663" i="17" s="1"/>
  <c r="D2664" i="17" s="1"/>
  <c r="D2665" i="17" s="1"/>
  <c r="D2666" i="17" s="1"/>
  <c r="D2667" i="17" s="1"/>
  <c r="D2668" i="17" s="1"/>
  <c r="D2669" i="17" s="1"/>
  <c r="D2670" i="17" s="1"/>
  <c r="D2671" i="17" s="1"/>
  <c r="D2672" i="17" s="1"/>
  <c r="D2673" i="17" s="1"/>
  <c r="D2674" i="17" s="1"/>
  <c r="D2675" i="17" s="1"/>
  <c r="D2676" i="17" s="1"/>
  <c r="D2677" i="17" s="1"/>
  <c r="D2678" i="17" s="1"/>
  <c r="D2679" i="17" s="1"/>
  <c r="D2680" i="17" s="1"/>
  <c r="D2681" i="17" s="1"/>
  <c r="D2682" i="17" s="1"/>
  <c r="D2683" i="17" s="1"/>
  <c r="D2684" i="17" s="1"/>
  <c r="D2685" i="17" s="1"/>
  <c r="D2686" i="17" s="1"/>
  <c r="D2687" i="17" s="1"/>
  <c r="D2688" i="17" s="1"/>
  <c r="D2689" i="17" s="1"/>
  <c r="D2690" i="17" s="1"/>
  <c r="D2691" i="17" s="1"/>
  <c r="D2692" i="17" s="1"/>
  <c r="D2693" i="17" s="1"/>
  <c r="D2694" i="17" s="1"/>
  <c r="D2695" i="17" s="1"/>
  <c r="D2696" i="17" s="1"/>
  <c r="D2697" i="17" s="1"/>
  <c r="D2698" i="17" s="1"/>
  <c r="D2699" i="17" s="1"/>
  <c r="D2700" i="17" s="1"/>
  <c r="D2701" i="17" s="1"/>
  <c r="D2702" i="17" s="1"/>
  <c r="D2703" i="17" s="1"/>
  <c r="D2704" i="17" s="1"/>
  <c r="D2705" i="17" s="1"/>
  <c r="D2706" i="17" s="1"/>
  <c r="D2707" i="17" s="1"/>
  <c r="D2708" i="17" s="1"/>
  <c r="D2709" i="17" s="1"/>
  <c r="D2710" i="17" s="1"/>
  <c r="D2711" i="17" s="1"/>
  <c r="D2712" i="17" s="1"/>
  <c r="D2713" i="17" s="1"/>
  <c r="D2714" i="17" s="1"/>
  <c r="D2715" i="17" s="1"/>
  <c r="D2716" i="17" s="1"/>
  <c r="D2717" i="17" s="1"/>
  <c r="D2718" i="17" s="1"/>
  <c r="D2719" i="17" s="1"/>
  <c r="D2720" i="17" s="1"/>
  <c r="D2721" i="17" s="1"/>
  <c r="D2722" i="17" s="1"/>
  <c r="D2723" i="17" s="1"/>
  <c r="D2724" i="17" s="1"/>
  <c r="D2725" i="17" s="1"/>
  <c r="D2726" i="17" s="1"/>
  <c r="D2727" i="17" s="1"/>
  <c r="D2728" i="17" s="1"/>
  <c r="D2729" i="17" s="1"/>
  <c r="D2730" i="17" s="1"/>
  <c r="D2731" i="17" s="1"/>
  <c r="D2732" i="17" s="1"/>
  <c r="D2733" i="17" s="1"/>
  <c r="D2734" i="17" s="1"/>
  <c r="D2735" i="17" s="1"/>
  <c r="D2736" i="17" s="1"/>
  <c r="D2737" i="17" s="1"/>
  <c r="D2738" i="17" s="1"/>
  <c r="D2739" i="17" s="1"/>
  <c r="D2740" i="17" s="1"/>
  <c r="D2741" i="17" s="1"/>
  <c r="D2742" i="17" s="1"/>
  <c r="D2743" i="17" s="1"/>
  <c r="D2744" i="17" s="1"/>
  <c r="D2745" i="17" s="1"/>
  <c r="D2746" i="17" s="1"/>
  <c r="D2747" i="17" s="1"/>
  <c r="D2748" i="17" s="1"/>
  <c r="D2749" i="17" s="1"/>
  <c r="D2750" i="17" s="1"/>
  <c r="D2751" i="17" s="1"/>
  <c r="D2752" i="17" s="1"/>
  <c r="D2753" i="17" s="1"/>
  <c r="D2754" i="17" s="1"/>
  <c r="D2755" i="17" s="1"/>
  <c r="D2756" i="17" s="1"/>
  <c r="D2757" i="17" s="1"/>
  <c r="D2758" i="17" s="1"/>
  <c r="D2759" i="17" s="1"/>
  <c r="D2760" i="17" s="1"/>
  <c r="D2761" i="17" s="1"/>
  <c r="D2762" i="17" s="1"/>
  <c r="D2763" i="17" s="1"/>
  <c r="D2764" i="17" s="1"/>
  <c r="D2765" i="17" s="1"/>
  <c r="D2766" i="17" s="1"/>
  <c r="D2767" i="17" s="1"/>
  <c r="D2768" i="17" s="1"/>
  <c r="D2769" i="17" s="1"/>
  <c r="D2770" i="17" s="1"/>
  <c r="D2771" i="17" s="1"/>
  <c r="D2772" i="17" s="1"/>
  <c r="D2773" i="17" s="1"/>
  <c r="D2774" i="17" s="1"/>
  <c r="D2775" i="17" s="1"/>
  <c r="D2776" i="17" s="1"/>
  <c r="D2777" i="17" s="1"/>
  <c r="D2778" i="17" s="1"/>
  <c r="D2779" i="17" s="1"/>
  <c r="D2780" i="17" s="1"/>
  <c r="D2781" i="17" s="1"/>
  <c r="D2782" i="17" s="1"/>
  <c r="D2783" i="17" s="1"/>
  <c r="D2784" i="17" s="1"/>
  <c r="D2785" i="17" s="1"/>
  <c r="D2786" i="17" s="1"/>
  <c r="D2787" i="17" s="1"/>
  <c r="D2788" i="17" s="1"/>
  <c r="D2789" i="17" s="1"/>
  <c r="D2790" i="17" s="1"/>
  <c r="D2791" i="17" s="1"/>
  <c r="D2792" i="17" s="1"/>
  <c r="D2793" i="17" s="1"/>
  <c r="D2794" i="17" s="1"/>
  <c r="D2795" i="17" s="1"/>
  <c r="D2796" i="17" s="1"/>
  <c r="D2797" i="17" s="1"/>
  <c r="D2798" i="17" s="1"/>
  <c r="D2799" i="17" s="1"/>
  <c r="D2800" i="17" s="1"/>
  <c r="D2801" i="17" s="1"/>
  <c r="D2802" i="17" s="1"/>
  <c r="D2803" i="17" s="1"/>
  <c r="D2804" i="17" s="1"/>
  <c r="D2805" i="17" s="1"/>
  <c r="D2806" i="17" s="1"/>
  <c r="D2807" i="17" s="1"/>
  <c r="D2808" i="17" s="1"/>
  <c r="D2809" i="17" s="1"/>
  <c r="D2810" i="17" s="1"/>
  <c r="D2811" i="17" s="1"/>
  <c r="D2812" i="17" s="1"/>
  <c r="D2813" i="17" s="1"/>
  <c r="D2814" i="17" s="1"/>
  <c r="D2815" i="17" s="1"/>
  <c r="D2816" i="17" s="1"/>
  <c r="D2817" i="17" s="1"/>
  <c r="D2818" i="17" s="1"/>
  <c r="D2819" i="17" s="1"/>
  <c r="D2820" i="17" s="1"/>
  <c r="D2821" i="17" s="1"/>
  <c r="D2822" i="17" s="1"/>
  <c r="D2823" i="17" s="1"/>
  <c r="D2824" i="17" s="1"/>
  <c r="D2825" i="17" s="1"/>
  <c r="D2826" i="17" s="1"/>
  <c r="D2827" i="17" s="1"/>
  <c r="D2828" i="17" s="1"/>
  <c r="D2829" i="17" s="1"/>
  <c r="D2830" i="17" s="1"/>
  <c r="D2831" i="17" s="1"/>
  <c r="D2832" i="17" s="1"/>
  <c r="D2833" i="17" s="1"/>
  <c r="D2834" i="17" s="1"/>
  <c r="D2835" i="17" s="1"/>
  <c r="D2836" i="17" s="1"/>
  <c r="D2837" i="17" s="1"/>
  <c r="D2838" i="17" s="1"/>
  <c r="D2839" i="17" s="1"/>
  <c r="D2840" i="17" s="1"/>
  <c r="D2841" i="17" s="1"/>
  <c r="D2842" i="17" s="1"/>
  <c r="D2843" i="17" s="1"/>
  <c r="D2844" i="17" s="1"/>
  <c r="D2845" i="17" s="1"/>
  <c r="D2846" i="17" s="1"/>
  <c r="D2847" i="17" s="1"/>
  <c r="D2848" i="17" s="1"/>
  <c r="D2849" i="17" s="1"/>
  <c r="D2850" i="17" s="1"/>
  <c r="D2851" i="17" s="1"/>
  <c r="D2852" i="17" s="1"/>
  <c r="D2853" i="17" s="1"/>
  <c r="D2854" i="17" s="1"/>
  <c r="D2855" i="17" s="1"/>
  <c r="D2856" i="17" s="1"/>
  <c r="D2857" i="17" s="1"/>
  <c r="D2858" i="17" s="1"/>
  <c r="D2859" i="17" s="1"/>
  <c r="D2860" i="17" s="1"/>
  <c r="D2861" i="17" s="1"/>
  <c r="D2862" i="17" s="1"/>
  <c r="D2863" i="17" s="1"/>
  <c r="D2864" i="17" s="1"/>
  <c r="D2865" i="17" s="1"/>
  <c r="D2866" i="17" s="1"/>
  <c r="D2867" i="17" s="1"/>
  <c r="D2868" i="17" s="1"/>
  <c r="D2869" i="17" s="1"/>
  <c r="D2870" i="17" s="1"/>
  <c r="D2871" i="17" s="1"/>
  <c r="D2872" i="17" s="1"/>
  <c r="D2873" i="17" s="1"/>
  <c r="D2874" i="17" s="1"/>
  <c r="D2875" i="17" s="1"/>
  <c r="D2876" i="17" s="1"/>
  <c r="D2877" i="17" s="1"/>
  <c r="D2878" i="17" s="1"/>
  <c r="D2879" i="17" s="1"/>
  <c r="D2880" i="17" s="1"/>
  <c r="D2881" i="17" s="1"/>
  <c r="D2882" i="17" s="1"/>
  <c r="D2883" i="17" s="1"/>
  <c r="D2884" i="17" s="1"/>
  <c r="D2885" i="17" s="1"/>
  <c r="D2886" i="17" s="1"/>
  <c r="D2887" i="17" s="1"/>
  <c r="D2888" i="17" s="1"/>
  <c r="D2889" i="17" s="1"/>
  <c r="D2890" i="17" s="1"/>
  <c r="D2891" i="17" s="1"/>
  <c r="D2892" i="17" s="1"/>
  <c r="D2893" i="17" s="1"/>
  <c r="D2894" i="17" s="1"/>
  <c r="D2895" i="17" s="1"/>
  <c r="D2896" i="17" s="1"/>
  <c r="D2897" i="17" s="1"/>
  <c r="D2898" i="17" s="1"/>
  <c r="D2899" i="17" s="1"/>
  <c r="D2900" i="17" s="1"/>
  <c r="D2901" i="17" s="1"/>
  <c r="D2902" i="17" s="1"/>
  <c r="D2903" i="17" s="1"/>
  <c r="D2904" i="17" s="1"/>
  <c r="D2905" i="17" s="1"/>
  <c r="D2906" i="17" s="1"/>
  <c r="D2907" i="17" s="1"/>
  <c r="D2908" i="17" s="1"/>
  <c r="D2909" i="17" s="1"/>
  <c r="D2910" i="17" s="1"/>
  <c r="D2911" i="17" s="1"/>
  <c r="D2912" i="17" s="1"/>
  <c r="D2913" i="17" s="1"/>
  <c r="D2914" i="17" s="1"/>
  <c r="D2915" i="17" s="1"/>
  <c r="D2916" i="17" s="1"/>
  <c r="D2917" i="17" s="1"/>
  <c r="D2918" i="17" s="1"/>
  <c r="D2919" i="17" s="1"/>
  <c r="D2920" i="17" s="1"/>
  <c r="D2921" i="17" s="1"/>
  <c r="D2922" i="17" s="1"/>
  <c r="D2923" i="17" s="1"/>
  <c r="D2924" i="17" s="1"/>
  <c r="D2925" i="17" s="1"/>
  <c r="D2926" i="17" s="1"/>
  <c r="D2927" i="17" s="1"/>
  <c r="D2928" i="17" s="1"/>
  <c r="D2929" i="17" s="1"/>
  <c r="D2930" i="17" s="1"/>
  <c r="D2931" i="17" s="1"/>
  <c r="D2932" i="17" s="1"/>
  <c r="D2933" i="17" s="1"/>
  <c r="D2934" i="17" s="1"/>
  <c r="D2935" i="17" s="1"/>
  <c r="D2936" i="17" s="1"/>
  <c r="D2937" i="17" s="1"/>
  <c r="D2938" i="17" s="1"/>
  <c r="D2939" i="17" s="1"/>
  <c r="D2940" i="17" s="1"/>
  <c r="D2941" i="17" s="1"/>
  <c r="D2942" i="17" s="1"/>
  <c r="D2943" i="17" s="1"/>
  <c r="D2944" i="17" s="1"/>
  <c r="D2945" i="17" s="1"/>
  <c r="D2946" i="17" s="1"/>
  <c r="D2947" i="17" s="1"/>
  <c r="D2948" i="17" s="1"/>
  <c r="D2949" i="17" s="1"/>
  <c r="D2950" i="17" s="1"/>
  <c r="D2951" i="17" s="1"/>
  <c r="D2952" i="17" s="1"/>
  <c r="D2953" i="17" s="1"/>
  <c r="D2954" i="17" s="1"/>
  <c r="D2955" i="17" s="1"/>
  <c r="D2956" i="17" s="1"/>
  <c r="D2957" i="17" s="1"/>
  <c r="D2958" i="17" s="1"/>
  <c r="D2959" i="17" s="1"/>
  <c r="D2960" i="17" s="1"/>
  <c r="D2961" i="17" s="1"/>
  <c r="D2962" i="17" s="1"/>
  <c r="D2963" i="17" s="1"/>
  <c r="D2964" i="17" s="1"/>
  <c r="D2965" i="17" s="1"/>
  <c r="D2966" i="17" s="1"/>
  <c r="D2967" i="17" s="1"/>
  <c r="D2968" i="17" s="1"/>
  <c r="D2969" i="17" s="1"/>
  <c r="D2970" i="17" s="1"/>
  <c r="D2971" i="17" s="1"/>
  <c r="D2972" i="17" s="1"/>
  <c r="D2973" i="17" s="1"/>
  <c r="D2974" i="17" s="1"/>
  <c r="C3" i="17"/>
  <c r="C4" i="17" s="1"/>
  <c r="C5" i="17" s="1"/>
  <c r="C6" i="17" s="1"/>
  <c r="C7" i="17" s="1"/>
  <c r="C8" i="17" s="1"/>
  <c r="C9" i="17" s="1"/>
  <c r="C10" i="17" s="1"/>
  <c r="C11" i="17" s="1"/>
  <c r="C12" i="17" s="1"/>
  <c r="C13" i="17" s="1"/>
  <c r="C14" i="17" s="1"/>
  <c r="C15" i="17" s="1"/>
  <c r="C16" i="17" s="1"/>
  <c r="C17" i="17" s="1"/>
  <c r="C18" i="17" s="1"/>
  <c r="C19" i="17" s="1"/>
  <c r="C20" i="17" s="1"/>
  <c r="C21" i="17" s="1"/>
  <c r="C22" i="17" s="1"/>
  <c r="C23" i="17" s="1"/>
  <c r="C24" i="17" s="1"/>
  <c r="C25" i="17" s="1"/>
  <c r="C26" i="17" s="1"/>
  <c r="C27" i="17" s="1"/>
  <c r="C28" i="17" s="1"/>
  <c r="C29" i="17" s="1"/>
  <c r="C30" i="17" s="1"/>
  <c r="C31" i="17" s="1"/>
  <c r="C32" i="17" s="1"/>
  <c r="C33" i="17" s="1"/>
  <c r="C34" i="17" s="1"/>
  <c r="C35" i="17" s="1"/>
  <c r="C36" i="17" s="1"/>
  <c r="C37" i="17" s="1"/>
  <c r="C38" i="17" s="1"/>
  <c r="C39" i="17" s="1"/>
  <c r="C40" i="17" s="1"/>
  <c r="C41" i="17" s="1"/>
  <c r="C42" i="17" s="1"/>
  <c r="C43" i="17" s="1"/>
  <c r="C44" i="17" s="1"/>
  <c r="C45" i="17" s="1"/>
  <c r="C46" i="17" s="1"/>
  <c r="C47" i="17" s="1"/>
  <c r="C48" i="17" s="1"/>
  <c r="C49" i="17" s="1"/>
  <c r="C50" i="17" s="1"/>
  <c r="C51" i="17" s="1"/>
  <c r="C52" i="17" s="1"/>
  <c r="C53" i="17" s="1"/>
  <c r="C54" i="17" s="1"/>
  <c r="C55" i="17" s="1"/>
  <c r="C56" i="17" s="1"/>
  <c r="C57" i="17" s="1"/>
  <c r="C58" i="17" s="1"/>
  <c r="C59" i="17" s="1"/>
  <c r="C60" i="17" s="1"/>
  <c r="C61" i="17" s="1"/>
  <c r="C62" i="17" s="1"/>
  <c r="C63" i="17" s="1"/>
  <c r="C64" i="17" s="1"/>
  <c r="C65" i="17" s="1"/>
  <c r="C66" i="17" s="1"/>
  <c r="C67" i="17" s="1"/>
  <c r="C68" i="17" s="1"/>
  <c r="C69" i="17" s="1"/>
  <c r="C70" i="17" s="1"/>
  <c r="C71" i="17" s="1"/>
  <c r="C72" i="17" s="1"/>
  <c r="C73" i="17" s="1"/>
  <c r="C74" i="17" s="1"/>
  <c r="C75" i="17" s="1"/>
  <c r="C76" i="17" s="1"/>
  <c r="C77" i="17" s="1"/>
  <c r="C78" i="17" s="1"/>
  <c r="C79" i="17" s="1"/>
  <c r="C80" i="17" s="1"/>
  <c r="C81" i="17" s="1"/>
  <c r="C82" i="17" s="1"/>
  <c r="C83" i="17" s="1"/>
  <c r="C84" i="17" s="1"/>
  <c r="C85" i="17" s="1"/>
  <c r="C86" i="17" s="1"/>
  <c r="C87" i="17" s="1"/>
  <c r="C88" i="17" s="1"/>
  <c r="C89" i="17" s="1"/>
  <c r="C90" i="17" s="1"/>
  <c r="C91" i="17" s="1"/>
  <c r="C92" i="17" s="1"/>
  <c r="C93" i="17" s="1"/>
  <c r="C94" i="17" s="1"/>
  <c r="C95" i="17" s="1"/>
  <c r="C96" i="17" s="1"/>
  <c r="C97" i="17" s="1"/>
  <c r="C98" i="17" s="1"/>
  <c r="C99" i="17" s="1"/>
  <c r="C100" i="17" s="1"/>
  <c r="C101" i="17" s="1"/>
  <c r="C102" i="17" s="1"/>
  <c r="C103" i="17" s="1"/>
  <c r="C104" i="17" s="1"/>
  <c r="C105" i="17" s="1"/>
  <c r="C106" i="17" s="1"/>
  <c r="C107" i="17" s="1"/>
  <c r="C108" i="17" s="1"/>
  <c r="C109" i="17" s="1"/>
  <c r="C110" i="17" s="1"/>
  <c r="C111" i="17" s="1"/>
  <c r="C112" i="17" s="1"/>
  <c r="C113" i="17" s="1"/>
  <c r="C114" i="17" s="1"/>
  <c r="C115" i="17" s="1"/>
  <c r="C116" i="17" s="1"/>
  <c r="C117" i="17" s="1"/>
  <c r="C118" i="17" s="1"/>
  <c r="C119" i="17" s="1"/>
  <c r="C120" i="17" s="1"/>
  <c r="C121" i="17" s="1"/>
  <c r="C122" i="17" s="1"/>
  <c r="C123" i="17" s="1"/>
  <c r="C124" i="17" s="1"/>
  <c r="C125" i="17" s="1"/>
  <c r="C126" i="17" s="1"/>
  <c r="C127" i="17" s="1"/>
  <c r="C128" i="17" s="1"/>
  <c r="C129" i="17" s="1"/>
  <c r="C130" i="17" s="1"/>
  <c r="C131" i="17" s="1"/>
  <c r="C132" i="17" s="1"/>
  <c r="C133" i="17" s="1"/>
  <c r="C134" i="17" s="1"/>
  <c r="C135" i="17" s="1"/>
  <c r="C136" i="17" s="1"/>
  <c r="C137" i="17" s="1"/>
  <c r="C138" i="17" s="1"/>
  <c r="C139" i="17" s="1"/>
  <c r="C140" i="17" s="1"/>
  <c r="C141" i="17" s="1"/>
  <c r="C142" i="17" s="1"/>
  <c r="C143" i="17" s="1"/>
  <c r="C144" i="17" s="1"/>
  <c r="C145" i="17" s="1"/>
  <c r="C146" i="17" s="1"/>
  <c r="C147" i="17" s="1"/>
  <c r="C148" i="17" s="1"/>
  <c r="C149" i="17" s="1"/>
  <c r="C150" i="17" s="1"/>
  <c r="C151" i="17" s="1"/>
  <c r="C152" i="17" s="1"/>
  <c r="C153" i="17" s="1"/>
  <c r="C154" i="17" s="1"/>
  <c r="C155" i="17" s="1"/>
  <c r="C156" i="17" s="1"/>
  <c r="C157" i="17" s="1"/>
  <c r="C158" i="17" s="1"/>
  <c r="C159" i="17" s="1"/>
  <c r="C160" i="17" s="1"/>
  <c r="C161" i="17" s="1"/>
  <c r="C162" i="17" s="1"/>
  <c r="C163" i="17" s="1"/>
  <c r="C164" i="17" s="1"/>
  <c r="C165" i="17" s="1"/>
  <c r="C166" i="17" s="1"/>
  <c r="C167" i="17" s="1"/>
  <c r="C168" i="17" s="1"/>
  <c r="C169" i="17" s="1"/>
  <c r="C170" i="17" s="1"/>
  <c r="C171" i="17" s="1"/>
  <c r="C172" i="17" s="1"/>
  <c r="C173" i="17" s="1"/>
  <c r="C174" i="17" s="1"/>
  <c r="C175" i="17" s="1"/>
  <c r="C176" i="17" s="1"/>
  <c r="C177" i="17" s="1"/>
  <c r="C178" i="17" s="1"/>
  <c r="C179" i="17" s="1"/>
  <c r="C180" i="17" s="1"/>
  <c r="C181" i="17" s="1"/>
  <c r="C182" i="17" s="1"/>
  <c r="C183" i="17" s="1"/>
  <c r="C184" i="17" s="1"/>
  <c r="C185" i="17" s="1"/>
  <c r="C186" i="17" s="1"/>
  <c r="C187" i="17" s="1"/>
  <c r="C188" i="17" s="1"/>
  <c r="C189" i="17" s="1"/>
  <c r="C190" i="17" s="1"/>
  <c r="C191" i="17" s="1"/>
  <c r="C192" i="17" s="1"/>
  <c r="C193" i="17" s="1"/>
  <c r="C194" i="17" s="1"/>
  <c r="C195" i="17" s="1"/>
  <c r="C196" i="17" s="1"/>
  <c r="C197" i="17" s="1"/>
  <c r="C198" i="17" s="1"/>
  <c r="C199" i="17" s="1"/>
  <c r="C200" i="17" s="1"/>
  <c r="C201" i="17" s="1"/>
  <c r="C202" i="17" s="1"/>
  <c r="C203" i="17" s="1"/>
  <c r="C204" i="17" s="1"/>
  <c r="C205" i="17" s="1"/>
  <c r="C206" i="17" s="1"/>
  <c r="C207" i="17" s="1"/>
  <c r="C208" i="17" s="1"/>
  <c r="C209" i="17" s="1"/>
  <c r="C210" i="17" s="1"/>
  <c r="C211" i="17" s="1"/>
  <c r="C212" i="17" s="1"/>
  <c r="C213" i="17" s="1"/>
  <c r="C214" i="17" s="1"/>
  <c r="C215" i="17" s="1"/>
  <c r="C216" i="17" s="1"/>
  <c r="C217" i="17" s="1"/>
  <c r="C218" i="17" s="1"/>
  <c r="C219" i="17" s="1"/>
  <c r="C220" i="17" s="1"/>
  <c r="C221" i="17" s="1"/>
  <c r="C222" i="17" s="1"/>
  <c r="C223" i="17" s="1"/>
  <c r="C224" i="17" s="1"/>
  <c r="C225" i="17" s="1"/>
  <c r="C226" i="17" s="1"/>
  <c r="C227" i="17" s="1"/>
  <c r="C228" i="17" s="1"/>
  <c r="C229" i="17" s="1"/>
  <c r="C230" i="17" s="1"/>
  <c r="C231" i="17" s="1"/>
  <c r="C232" i="17" s="1"/>
  <c r="C233" i="17" s="1"/>
  <c r="C234" i="17" s="1"/>
  <c r="C235" i="17" s="1"/>
  <c r="C236" i="17" s="1"/>
  <c r="C237" i="17" s="1"/>
  <c r="C238" i="17" s="1"/>
  <c r="C239" i="17" s="1"/>
  <c r="C240" i="17" s="1"/>
  <c r="C241" i="17" s="1"/>
  <c r="C242" i="17" s="1"/>
  <c r="C243" i="17" s="1"/>
  <c r="C244" i="17" s="1"/>
  <c r="C245" i="17" s="1"/>
  <c r="C246" i="17" s="1"/>
  <c r="C247" i="17" s="1"/>
  <c r="C248" i="17" s="1"/>
  <c r="C249" i="17" s="1"/>
  <c r="C250" i="17" s="1"/>
  <c r="C251" i="17" s="1"/>
  <c r="C252" i="17" s="1"/>
  <c r="C253" i="17" s="1"/>
  <c r="C254" i="17" s="1"/>
  <c r="C255" i="17" s="1"/>
  <c r="C256" i="17" s="1"/>
  <c r="C257" i="17" s="1"/>
  <c r="C258" i="17" s="1"/>
  <c r="C259" i="17" s="1"/>
  <c r="C260" i="17" s="1"/>
  <c r="C261" i="17" s="1"/>
  <c r="C262" i="17" s="1"/>
  <c r="C263" i="17" s="1"/>
  <c r="C264" i="17" s="1"/>
  <c r="C265" i="17" s="1"/>
  <c r="C266" i="17" s="1"/>
  <c r="C267" i="17" s="1"/>
  <c r="C268" i="17" s="1"/>
  <c r="C269" i="17" s="1"/>
  <c r="C270" i="17" s="1"/>
  <c r="C271" i="17" s="1"/>
  <c r="C272" i="17" s="1"/>
  <c r="C273" i="17" s="1"/>
  <c r="C274" i="17" s="1"/>
  <c r="C275" i="17" s="1"/>
  <c r="C276" i="17" s="1"/>
  <c r="C277" i="17" s="1"/>
  <c r="C278" i="17" s="1"/>
  <c r="C279" i="17" s="1"/>
  <c r="C280" i="17" s="1"/>
  <c r="C281" i="17" s="1"/>
  <c r="C282" i="17" s="1"/>
  <c r="C283" i="17" s="1"/>
  <c r="C284" i="17" s="1"/>
  <c r="C285" i="17" s="1"/>
  <c r="C286" i="17" s="1"/>
  <c r="C287" i="17" s="1"/>
  <c r="C288" i="17" s="1"/>
  <c r="C289" i="17" s="1"/>
  <c r="C290" i="17" s="1"/>
  <c r="C291" i="17" s="1"/>
  <c r="C292" i="17" s="1"/>
  <c r="C293" i="17" s="1"/>
  <c r="C294" i="17" s="1"/>
  <c r="C295" i="17" s="1"/>
  <c r="C296" i="17" s="1"/>
  <c r="C297" i="17" s="1"/>
  <c r="C298" i="17" s="1"/>
  <c r="C299" i="17" s="1"/>
  <c r="C300" i="17" s="1"/>
  <c r="C301" i="17" s="1"/>
  <c r="C302" i="17" s="1"/>
  <c r="C303" i="17" s="1"/>
  <c r="C304" i="17" s="1"/>
  <c r="C305" i="17" s="1"/>
  <c r="C306" i="17" s="1"/>
  <c r="C307" i="17" s="1"/>
  <c r="C308" i="17" s="1"/>
  <c r="C309" i="17" s="1"/>
  <c r="C310" i="17" s="1"/>
  <c r="C311" i="17" s="1"/>
  <c r="C312" i="17" s="1"/>
  <c r="C313" i="17" s="1"/>
  <c r="C314" i="17" s="1"/>
  <c r="C315" i="17" s="1"/>
  <c r="C316" i="17" s="1"/>
  <c r="C317" i="17" s="1"/>
  <c r="C318" i="17" s="1"/>
  <c r="C319" i="17" s="1"/>
  <c r="C320" i="17" s="1"/>
  <c r="C321" i="17" s="1"/>
  <c r="C322" i="17" s="1"/>
  <c r="C323" i="17" s="1"/>
  <c r="C324" i="17" s="1"/>
  <c r="C325" i="17" s="1"/>
  <c r="C326" i="17" s="1"/>
  <c r="C327" i="17" s="1"/>
  <c r="C328" i="17" s="1"/>
  <c r="C329" i="17" s="1"/>
  <c r="C330" i="17" s="1"/>
  <c r="C331" i="17" s="1"/>
  <c r="C332" i="17" s="1"/>
  <c r="C333" i="17" s="1"/>
  <c r="C334" i="17" s="1"/>
  <c r="C335" i="17" s="1"/>
  <c r="C336" i="17" s="1"/>
  <c r="C337" i="17" s="1"/>
  <c r="C338" i="17" s="1"/>
  <c r="C339" i="17" s="1"/>
  <c r="C340" i="17" s="1"/>
  <c r="C341" i="17" s="1"/>
  <c r="C342" i="17" s="1"/>
  <c r="C343" i="17" s="1"/>
  <c r="C344" i="17" s="1"/>
  <c r="C345" i="17" s="1"/>
  <c r="C346" i="17" s="1"/>
  <c r="C347" i="17" s="1"/>
  <c r="C348" i="17" s="1"/>
  <c r="C349" i="17" s="1"/>
  <c r="C350" i="17" s="1"/>
  <c r="C351" i="17" s="1"/>
  <c r="C352" i="17" s="1"/>
  <c r="C353" i="17" s="1"/>
  <c r="C354" i="17" s="1"/>
  <c r="C355" i="17" s="1"/>
  <c r="C356" i="17" s="1"/>
  <c r="C357" i="17" s="1"/>
  <c r="C358" i="17" s="1"/>
  <c r="C359" i="17" s="1"/>
  <c r="C360" i="17" s="1"/>
  <c r="C361" i="17" s="1"/>
  <c r="C362" i="17" s="1"/>
  <c r="C363" i="17" s="1"/>
  <c r="C364" i="17" s="1"/>
  <c r="C365" i="17" s="1"/>
  <c r="C366" i="17" s="1"/>
  <c r="C367" i="17" s="1"/>
  <c r="C368" i="17" s="1"/>
  <c r="C369" i="17" s="1"/>
  <c r="C370" i="17" s="1"/>
  <c r="C371" i="17" s="1"/>
  <c r="C372" i="17" s="1"/>
  <c r="C373" i="17" s="1"/>
  <c r="C374" i="17" s="1"/>
  <c r="C375" i="17" s="1"/>
  <c r="C376" i="17" s="1"/>
  <c r="C377" i="17" s="1"/>
  <c r="C378" i="17" s="1"/>
  <c r="C379" i="17" s="1"/>
  <c r="C380" i="17" s="1"/>
  <c r="C381" i="17" s="1"/>
  <c r="C382" i="17" s="1"/>
  <c r="C383" i="17" s="1"/>
  <c r="C384" i="17" s="1"/>
  <c r="C385" i="17" s="1"/>
  <c r="C386" i="17" s="1"/>
  <c r="C387" i="17" s="1"/>
  <c r="C388" i="17" s="1"/>
  <c r="C389" i="17" s="1"/>
  <c r="C390" i="17" s="1"/>
  <c r="C391" i="17" s="1"/>
  <c r="C392" i="17" s="1"/>
  <c r="C393" i="17" s="1"/>
  <c r="C394" i="17" s="1"/>
  <c r="C395" i="17" s="1"/>
  <c r="C396" i="17" s="1"/>
  <c r="C397" i="17" s="1"/>
  <c r="C398" i="17" s="1"/>
  <c r="C399" i="17" s="1"/>
  <c r="C400" i="17" s="1"/>
  <c r="C401" i="17" s="1"/>
  <c r="C402" i="17" s="1"/>
  <c r="C403" i="17" s="1"/>
  <c r="C404" i="17" s="1"/>
  <c r="C405" i="17" s="1"/>
  <c r="C406" i="17" s="1"/>
  <c r="C407" i="17" s="1"/>
  <c r="C408" i="17" s="1"/>
  <c r="C409" i="17" s="1"/>
  <c r="C410" i="17" s="1"/>
  <c r="C411" i="17" s="1"/>
  <c r="C412" i="17" s="1"/>
  <c r="C413" i="17" s="1"/>
  <c r="C414" i="17" s="1"/>
  <c r="C415" i="17" s="1"/>
  <c r="C416" i="17" s="1"/>
  <c r="C417" i="17" s="1"/>
  <c r="C418" i="17" s="1"/>
  <c r="C419" i="17" s="1"/>
  <c r="C420" i="17" s="1"/>
  <c r="C421" i="17" s="1"/>
  <c r="C422" i="17" s="1"/>
  <c r="C423" i="17" s="1"/>
  <c r="C424" i="17" s="1"/>
  <c r="C425" i="17" s="1"/>
  <c r="C426" i="17" s="1"/>
  <c r="C427" i="17" s="1"/>
  <c r="C428" i="17" s="1"/>
  <c r="C429" i="17" s="1"/>
  <c r="C430" i="17" s="1"/>
  <c r="C431" i="17" s="1"/>
  <c r="C432" i="17" s="1"/>
  <c r="C433" i="17" s="1"/>
  <c r="C434" i="17" s="1"/>
  <c r="C435" i="17" s="1"/>
  <c r="C436" i="17" s="1"/>
  <c r="C437" i="17" s="1"/>
  <c r="C438" i="17" s="1"/>
  <c r="C439" i="17" s="1"/>
  <c r="C440" i="17" s="1"/>
  <c r="C441" i="17" s="1"/>
  <c r="C442" i="17" s="1"/>
  <c r="C443" i="17" s="1"/>
  <c r="C444" i="17" s="1"/>
  <c r="C445" i="17" s="1"/>
  <c r="C446" i="17" s="1"/>
  <c r="C447" i="17" s="1"/>
  <c r="C448" i="17" s="1"/>
  <c r="C449" i="17" s="1"/>
  <c r="C450" i="17" s="1"/>
  <c r="C451" i="17" s="1"/>
  <c r="C452" i="17" s="1"/>
  <c r="C453" i="17" s="1"/>
  <c r="C454" i="17" s="1"/>
  <c r="C455" i="17" s="1"/>
  <c r="C456" i="17" s="1"/>
  <c r="C457" i="17" s="1"/>
  <c r="C458" i="17" s="1"/>
  <c r="C459" i="17" s="1"/>
  <c r="C460" i="17" s="1"/>
  <c r="C461" i="17" s="1"/>
  <c r="C462" i="17" s="1"/>
  <c r="C463" i="17" s="1"/>
  <c r="C464" i="17" s="1"/>
  <c r="C465" i="17" s="1"/>
  <c r="C466" i="17" s="1"/>
  <c r="C467" i="17" s="1"/>
  <c r="C468" i="17" s="1"/>
  <c r="C469" i="17" s="1"/>
  <c r="C470" i="17" s="1"/>
  <c r="C471" i="17" s="1"/>
  <c r="C472" i="17" s="1"/>
  <c r="C473" i="17" s="1"/>
  <c r="C474" i="17" s="1"/>
  <c r="C475" i="17" s="1"/>
  <c r="C476" i="17" s="1"/>
  <c r="C477" i="17" s="1"/>
  <c r="C478" i="17" s="1"/>
  <c r="C479" i="17" s="1"/>
  <c r="C480" i="17" s="1"/>
  <c r="C481" i="17" s="1"/>
  <c r="C482" i="17" s="1"/>
  <c r="C483" i="17" s="1"/>
  <c r="C484" i="17" s="1"/>
  <c r="C485" i="17" s="1"/>
  <c r="C486" i="17" s="1"/>
  <c r="C487" i="17" s="1"/>
  <c r="C488" i="17" s="1"/>
  <c r="C489" i="17" s="1"/>
  <c r="C490" i="17" s="1"/>
  <c r="C491" i="17" s="1"/>
  <c r="C492" i="17" s="1"/>
  <c r="C493" i="17" s="1"/>
  <c r="C494" i="17" s="1"/>
  <c r="C495" i="17" s="1"/>
  <c r="C496" i="17" s="1"/>
  <c r="C497" i="17" s="1"/>
  <c r="C498" i="17" s="1"/>
  <c r="C499" i="17" s="1"/>
  <c r="C500" i="17" s="1"/>
  <c r="C501" i="17" s="1"/>
  <c r="C502" i="17" s="1"/>
  <c r="C503" i="17" s="1"/>
  <c r="C504" i="17" s="1"/>
  <c r="C505" i="17" s="1"/>
  <c r="C506" i="17" s="1"/>
  <c r="C507" i="17" s="1"/>
  <c r="C508" i="17" s="1"/>
  <c r="C509" i="17" s="1"/>
  <c r="C510" i="17" s="1"/>
  <c r="C511" i="17" s="1"/>
  <c r="C512" i="17" s="1"/>
  <c r="C513" i="17" s="1"/>
  <c r="C514" i="17" s="1"/>
  <c r="C515" i="17" s="1"/>
  <c r="C516" i="17" s="1"/>
  <c r="C517" i="17" s="1"/>
  <c r="C518" i="17" s="1"/>
  <c r="C519" i="17" s="1"/>
  <c r="C520" i="17" s="1"/>
  <c r="C521" i="17" s="1"/>
  <c r="C522" i="17" s="1"/>
  <c r="C523" i="17" s="1"/>
  <c r="C524" i="17" s="1"/>
  <c r="C525" i="17" s="1"/>
  <c r="C526" i="17" s="1"/>
  <c r="C527" i="17" s="1"/>
  <c r="C528" i="17" s="1"/>
  <c r="C529" i="17" s="1"/>
  <c r="C530" i="17" s="1"/>
  <c r="C531" i="17" s="1"/>
  <c r="C532" i="17" s="1"/>
  <c r="C533" i="17" s="1"/>
  <c r="C534" i="17" s="1"/>
  <c r="C535" i="17" s="1"/>
  <c r="C536" i="17" s="1"/>
  <c r="C537" i="17" s="1"/>
  <c r="C538" i="17" s="1"/>
  <c r="C539" i="17" s="1"/>
  <c r="C540" i="17" s="1"/>
  <c r="C541" i="17" s="1"/>
  <c r="C542" i="17" s="1"/>
  <c r="C543" i="17" s="1"/>
  <c r="C544" i="17" s="1"/>
  <c r="C545" i="17" s="1"/>
  <c r="C546" i="17" s="1"/>
  <c r="C547" i="17" s="1"/>
  <c r="C548" i="17" s="1"/>
  <c r="C549" i="17" s="1"/>
  <c r="C550" i="17" s="1"/>
  <c r="C551" i="17" s="1"/>
  <c r="C552" i="17" s="1"/>
  <c r="C553" i="17" s="1"/>
  <c r="C554" i="17" s="1"/>
  <c r="C555" i="17" s="1"/>
  <c r="C556" i="17" s="1"/>
  <c r="C557" i="17" s="1"/>
  <c r="C558" i="17" s="1"/>
  <c r="C559" i="17" s="1"/>
  <c r="C560" i="17" s="1"/>
  <c r="C561" i="17" s="1"/>
  <c r="C562" i="17" s="1"/>
  <c r="C563" i="17" s="1"/>
  <c r="C564" i="17" s="1"/>
  <c r="C565" i="17" s="1"/>
  <c r="C566" i="17" s="1"/>
  <c r="C567" i="17" s="1"/>
  <c r="C568" i="17" s="1"/>
  <c r="C569" i="17" s="1"/>
  <c r="C570" i="17" s="1"/>
  <c r="C571" i="17" s="1"/>
  <c r="C572" i="17" s="1"/>
  <c r="C573" i="17" s="1"/>
  <c r="C574" i="17" s="1"/>
  <c r="C575" i="17" s="1"/>
  <c r="C576" i="17" s="1"/>
  <c r="C577" i="17" s="1"/>
  <c r="C578" i="17" s="1"/>
  <c r="C579" i="17" s="1"/>
  <c r="C580" i="17" s="1"/>
  <c r="C581" i="17" s="1"/>
  <c r="C582" i="17" s="1"/>
  <c r="C583" i="17" s="1"/>
  <c r="C584" i="17" s="1"/>
  <c r="C585" i="17" s="1"/>
  <c r="C586" i="17" s="1"/>
  <c r="C587" i="17" s="1"/>
  <c r="C588" i="17" s="1"/>
  <c r="C589" i="17" s="1"/>
  <c r="C590" i="17" s="1"/>
  <c r="C591" i="17" s="1"/>
  <c r="C592" i="17" s="1"/>
  <c r="C593" i="17" s="1"/>
  <c r="C594" i="17" s="1"/>
  <c r="C595" i="17" s="1"/>
  <c r="C596" i="17" s="1"/>
  <c r="C597" i="17" s="1"/>
  <c r="C598" i="17" s="1"/>
  <c r="C599" i="17" s="1"/>
  <c r="C600" i="17" s="1"/>
  <c r="C601" i="17" s="1"/>
  <c r="C602" i="17" s="1"/>
  <c r="C603" i="17" s="1"/>
  <c r="C604" i="17" s="1"/>
  <c r="C605" i="17" s="1"/>
  <c r="C606" i="17" s="1"/>
  <c r="C607" i="17" s="1"/>
  <c r="C608" i="17" s="1"/>
  <c r="C609" i="17" s="1"/>
  <c r="C610" i="17" s="1"/>
  <c r="C611" i="17" s="1"/>
  <c r="C612" i="17" s="1"/>
  <c r="C613" i="17" s="1"/>
  <c r="C614" i="17" s="1"/>
  <c r="C615" i="17" s="1"/>
  <c r="C616" i="17" s="1"/>
  <c r="C617" i="17" s="1"/>
  <c r="C618" i="17" s="1"/>
  <c r="C619" i="17" s="1"/>
  <c r="C620" i="17" s="1"/>
  <c r="C621" i="17" s="1"/>
  <c r="C622" i="17" s="1"/>
  <c r="C623" i="17" s="1"/>
  <c r="C624" i="17" s="1"/>
  <c r="C625" i="17" s="1"/>
  <c r="C626" i="17" s="1"/>
  <c r="C627" i="17" s="1"/>
  <c r="C628" i="17" s="1"/>
  <c r="C629" i="17" s="1"/>
  <c r="C630" i="17" s="1"/>
  <c r="C631" i="17" s="1"/>
  <c r="C632" i="17" s="1"/>
  <c r="C633" i="17" s="1"/>
  <c r="C634" i="17" s="1"/>
  <c r="C635" i="17" s="1"/>
  <c r="C636" i="17" s="1"/>
  <c r="C637" i="17" s="1"/>
  <c r="C638" i="17" s="1"/>
  <c r="C639" i="17" s="1"/>
  <c r="C640" i="17" s="1"/>
  <c r="C641" i="17" s="1"/>
  <c r="C642" i="17" s="1"/>
  <c r="C643" i="17" s="1"/>
  <c r="C644" i="17" s="1"/>
  <c r="C645" i="17" s="1"/>
  <c r="C646" i="17" s="1"/>
  <c r="C647" i="17" s="1"/>
  <c r="C648" i="17" s="1"/>
  <c r="C649" i="17" s="1"/>
  <c r="C650" i="17" s="1"/>
  <c r="C651" i="17" s="1"/>
  <c r="C652" i="17" s="1"/>
  <c r="C653" i="17" s="1"/>
  <c r="C654" i="17" s="1"/>
  <c r="C655" i="17" s="1"/>
  <c r="C656" i="17" s="1"/>
  <c r="C657" i="17" s="1"/>
  <c r="C658" i="17" s="1"/>
  <c r="C659" i="17" s="1"/>
  <c r="C660" i="17" s="1"/>
  <c r="C661" i="17" s="1"/>
  <c r="C662" i="17" s="1"/>
  <c r="C663" i="17" s="1"/>
  <c r="C664" i="17" s="1"/>
  <c r="C665" i="17" s="1"/>
  <c r="C666" i="17" s="1"/>
  <c r="C667" i="17" s="1"/>
  <c r="C668" i="17" s="1"/>
  <c r="C669" i="17" s="1"/>
  <c r="C670" i="17" s="1"/>
  <c r="C671" i="17" s="1"/>
  <c r="C672" i="17" s="1"/>
  <c r="C673" i="17" s="1"/>
  <c r="C674" i="17" s="1"/>
  <c r="C675" i="17" s="1"/>
  <c r="C676" i="17" s="1"/>
  <c r="C677" i="17" s="1"/>
  <c r="C678" i="17" s="1"/>
  <c r="C679" i="17" s="1"/>
  <c r="C680" i="17" s="1"/>
  <c r="C681" i="17" s="1"/>
  <c r="C682" i="17" s="1"/>
  <c r="C683" i="17" s="1"/>
  <c r="C684" i="17" s="1"/>
  <c r="C685" i="17" s="1"/>
  <c r="C686" i="17" s="1"/>
  <c r="C687" i="17" s="1"/>
  <c r="C688" i="17" s="1"/>
  <c r="C689" i="17" s="1"/>
  <c r="C690" i="17" s="1"/>
  <c r="C691" i="17" s="1"/>
  <c r="C692" i="17" s="1"/>
  <c r="C693" i="17" s="1"/>
  <c r="C694" i="17" s="1"/>
  <c r="C695" i="17" s="1"/>
  <c r="C696" i="17" s="1"/>
  <c r="C697" i="17" s="1"/>
  <c r="C698" i="17" s="1"/>
  <c r="C699" i="17" s="1"/>
  <c r="C700" i="17" s="1"/>
  <c r="C701" i="17" s="1"/>
  <c r="C702" i="17" s="1"/>
  <c r="C703" i="17" s="1"/>
  <c r="C704" i="17" s="1"/>
  <c r="C705" i="17" s="1"/>
  <c r="C706" i="17" s="1"/>
  <c r="C707" i="17" s="1"/>
  <c r="C708" i="17" s="1"/>
  <c r="C709" i="17" s="1"/>
  <c r="C710" i="17" s="1"/>
  <c r="C711" i="17" s="1"/>
  <c r="C712" i="17" s="1"/>
  <c r="C713" i="17" s="1"/>
  <c r="C714" i="17" s="1"/>
  <c r="C715" i="17" s="1"/>
  <c r="C716" i="17" s="1"/>
  <c r="C717" i="17" s="1"/>
  <c r="C718" i="17" s="1"/>
  <c r="C719" i="17" s="1"/>
  <c r="C720" i="17" s="1"/>
  <c r="C721" i="17" s="1"/>
  <c r="C722" i="17" s="1"/>
  <c r="C723" i="17" s="1"/>
  <c r="C724" i="17" s="1"/>
  <c r="C725" i="17" s="1"/>
  <c r="C726" i="17" s="1"/>
  <c r="C727" i="17" s="1"/>
  <c r="C728" i="17" s="1"/>
  <c r="C729" i="17" s="1"/>
  <c r="C730" i="17" s="1"/>
  <c r="C731" i="17" s="1"/>
  <c r="C732" i="17" s="1"/>
  <c r="C733" i="17" s="1"/>
  <c r="C734" i="17" s="1"/>
  <c r="C735" i="17" s="1"/>
  <c r="C736" i="17" s="1"/>
  <c r="C737" i="17" s="1"/>
  <c r="C738" i="17" s="1"/>
  <c r="C739" i="17" s="1"/>
  <c r="C740" i="17" s="1"/>
  <c r="C741" i="17" s="1"/>
  <c r="C742" i="17" s="1"/>
  <c r="C743" i="17" s="1"/>
  <c r="C744" i="17" s="1"/>
  <c r="C745" i="17" s="1"/>
  <c r="C746" i="17" s="1"/>
  <c r="C747" i="17" s="1"/>
  <c r="C748" i="17" s="1"/>
  <c r="C749" i="17" s="1"/>
  <c r="C750" i="17" s="1"/>
  <c r="C751" i="17" s="1"/>
  <c r="C752" i="17" s="1"/>
  <c r="C753" i="17" s="1"/>
  <c r="C754" i="17" s="1"/>
  <c r="C755" i="17" s="1"/>
  <c r="C756" i="17" s="1"/>
  <c r="C757" i="17" s="1"/>
  <c r="C758" i="17" s="1"/>
  <c r="C759" i="17" s="1"/>
  <c r="C760" i="17" s="1"/>
  <c r="C761" i="17" s="1"/>
  <c r="C762" i="17" s="1"/>
  <c r="C763" i="17" s="1"/>
  <c r="C764" i="17" s="1"/>
  <c r="C765" i="17" s="1"/>
  <c r="C766" i="17" s="1"/>
  <c r="C767" i="17" s="1"/>
  <c r="C768" i="17" s="1"/>
  <c r="C769" i="17" s="1"/>
  <c r="C770" i="17" s="1"/>
  <c r="C771" i="17" s="1"/>
  <c r="C772" i="17" s="1"/>
  <c r="C773" i="17" s="1"/>
  <c r="C774" i="17" s="1"/>
  <c r="C775" i="17" s="1"/>
  <c r="C776" i="17" s="1"/>
  <c r="C777" i="17" s="1"/>
  <c r="C778" i="17" s="1"/>
  <c r="C779" i="17" s="1"/>
  <c r="C780" i="17" s="1"/>
  <c r="C781" i="17" s="1"/>
  <c r="C782" i="17" s="1"/>
  <c r="C783" i="17" s="1"/>
  <c r="C784" i="17" s="1"/>
  <c r="C785" i="17" s="1"/>
  <c r="C786" i="17" s="1"/>
  <c r="C787" i="17" s="1"/>
  <c r="C788" i="17" s="1"/>
  <c r="C789" i="17" s="1"/>
  <c r="C790" i="17" s="1"/>
  <c r="C791" i="17" s="1"/>
  <c r="C792" i="17" s="1"/>
  <c r="C793" i="17" s="1"/>
  <c r="C794" i="17" s="1"/>
  <c r="C795" i="17" s="1"/>
  <c r="C796" i="17" s="1"/>
  <c r="C797" i="17" s="1"/>
  <c r="C798" i="17" s="1"/>
  <c r="C799" i="17" s="1"/>
  <c r="C800" i="17" s="1"/>
  <c r="C801" i="17" s="1"/>
  <c r="C802" i="17" s="1"/>
  <c r="C803" i="17" s="1"/>
  <c r="C804" i="17" s="1"/>
  <c r="C805" i="17" s="1"/>
  <c r="C806" i="17" s="1"/>
  <c r="C807" i="17" s="1"/>
  <c r="C808" i="17" s="1"/>
  <c r="C809" i="17" s="1"/>
  <c r="C810" i="17" s="1"/>
  <c r="C811" i="17" s="1"/>
  <c r="C812" i="17" s="1"/>
  <c r="C813" i="17" s="1"/>
  <c r="C814" i="17" s="1"/>
  <c r="C815" i="17" s="1"/>
  <c r="C816" i="17" s="1"/>
  <c r="C817" i="17" s="1"/>
  <c r="C818" i="17" s="1"/>
  <c r="C819" i="17" s="1"/>
  <c r="C820" i="17" s="1"/>
  <c r="C821" i="17" s="1"/>
  <c r="C822" i="17" s="1"/>
  <c r="C823" i="17" s="1"/>
  <c r="C824" i="17" s="1"/>
  <c r="C825" i="17" s="1"/>
  <c r="C826" i="17" s="1"/>
  <c r="C827" i="17" s="1"/>
  <c r="C828" i="17" s="1"/>
  <c r="C829" i="17" s="1"/>
  <c r="C830" i="17" s="1"/>
  <c r="C831" i="17" s="1"/>
  <c r="C832" i="17" s="1"/>
  <c r="C833" i="17" s="1"/>
  <c r="C834" i="17" s="1"/>
  <c r="C835" i="17" s="1"/>
  <c r="C836" i="17" s="1"/>
  <c r="C837" i="17" s="1"/>
  <c r="C838" i="17" s="1"/>
  <c r="C839" i="17" s="1"/>
  <c r="C840" i="17" s="1"/>
  <c r="C841" i="17" s="1"/>
  <c r="C842" i="17" s="1"/>
  <c r="C843" i="17" s="1"/>
  <c r="C844" i="17" s="1"/>
  <c r="C845" i="17" s="1"/>
  <c r="C846" i="17" s="1"/>
  <c r="C847" i="17" s="1"/>
  <c r="C848" i="17" s="1"/>
  <c r="C849" i="17" s="1"/>
  <c r="C850" i="17" s="1"/>
  <c r="C851" i="17" s="1"/>
  <c r="C852" i="17" s="1"/>
  <c r="C853" i="17" s="1"/>
  <c r="C854" i="17" s="1"/>
  <c r="C855" i="17" s="1"/>
  <c r="C856" i="17" s="1"/>
  <c r="C857" i="17" s="1"/>
  <c r="C858" i="17" s="1"/>
  <c r="C859" i="17" s="1"/>
  <c r="C860" i="17" s="1"/>
  <c r="C861" i="17" s="1"/>
  <c r="C862" i="17" s="1"/>
  <c r="C863" i="17" s="1"/>
  <c r="C864" i="17" s="1"/>
  <c r="C865" i="17" s="1"/>
  <c r="C866" i="17" s="1"/>
  <c r="C867" i="17" s="1"/>
  <c r="C868" i="17" s="1"/>
  <c r="C869" i="17" s="1"/>
  <c r="C870" i="17" s="1"/>
  <c r="C871" i="17" s="1"/>
  <c r="C872" i="17" s="1"/>
  <c r="C873" i="17" s="1"/>
  <c r="C874" i="17" s="1"/>
  <c r="C875" i="17" s="1"/>
  <c r="C876" i="17" s="1"/>
  <c r="C877" i="17" s="1"/>
  <c r="C878" i="17" s="1"/>
  <c r="C879" i="17" s="1"/>
  <c r="C880" i="17" s="1"/>
  <c r="C881" i="17" s="1"/>
  <c r="C882" i="17" s="1"/>
  <c r="C883" i="17" s="1"/>
  <c r="C884" i="17" s="1"/>
  <c r="C885" i="17" s="1"/>
  <c r="C886" i="17" s="1"/>
  <c r="C887" i="17" s="1"/>
  <c r="C888" i="17" s="1"/>
  <c r="C889" i="17" s="1"/>
  <c r="C890" i="17" s="1"/>
  <c r="C891" i="17" s="1"/>
  <c r="C892" i="17" s="1"/>
  <c r="C893" i="17" s="1"/>
  <c r="C894" i="17" s="1"/>
  <c r="C895" i="17" s="1"/>
  <c r="C896" i="17" s="1"/>
  <c r="C897" i="17" s="1"/>
  <c r="C898" i="17" s="1"/>
  <c r="C899" i="17" s="1"/>
  <c r="C900" i="17" s="1"/>
  <c r="C901" i="17" s="1"/>
  <c r="C902" i="17" s="1"/>
  <c r="C903" i="17" s="1"/>
  <c r="C904" i="17" s="1"/>
  <c r="C905" i="17" s="1"/>
  <c r="C906" i="17" s="1"/>
  <c r="C907" i="17" s="1"/>
  <c r="C908" i="17" s="1"/>
  <c r="C909" i="17" s="1"/>
  <c r="C910" i="17" s="1"/>
  <c r="C911" i="17" s="1"/>
  <c r="C912" i="17" s="1"/>
  <c r="C913" i="17" s="1"/>
  <c r="C914" i="17" s="1"/>
  <c r="C915" i="17" s="1"/>
  <c r="C916" i="17" s="1"/>
  <c r="C917" i="17" s="1"/>
  <c r="C918" i="17" s="1"/>
  <c r="C919" i="17" s="1"/>
  <c r="C920" i="17" s="1"/>
  <c r="C921" i="17" s="1"/>
  <c r="C922" i="17" s="1"/>
  <c r="C923" i="17" s="1"/>
  <c r="C924" i="17" s="1"/>
  <c r="C925" i="17" s="1"/>
  <c r="C926" i="17" s="1"/>
  <c r="C927" i="17" s="1"/>
  <c r="C928" i="17" s="1"/>
  <c r="C929" i="17" s="1"/>
  <c r="C930" i="17" s="1"/>
  <c r="C931" i="17" s="1"/>
  <c r="C932" i="17" s="1"/>
  <c r="C933" i="17" s="1"/>
  <c r="C934" i="17" s="1"/>
  <c r="C935" i="17" s="1"/>
  <c r="C936" i="17" s="1"/>
  <c r="C937" i="17" s="1"/>
  <c r="C938" i="17" s="1"/>
  <c r="C939" i="17" s="1"/>
  <c r="C940" i="17" s="1"/>
  <c r="C941" i="17" s="1"/>
  <c r="C942" i="17" s="1"/>
  <c r="C943" i="17" s="1"/>
  <c r="C944" i="17" s="1"/>
  <c r="C945" i="17" s="1"/>
  <c r="C946" i="17" s="1"/>
  <c r="C947" i="17" s="1"/>
  <c r="C948" i="17" s="1"/>
  <c r="C949" i="17" s="1"/>
  <c r="C950" i="17" s="1"/>
  <c r="C951" i="17" s="1"/>
  <c r="C952" i="17" s="1"/>
  <c r="C953" i="17" s="1"/>
  <c r="C954" i="17" s="1"/>
  <c r="C955" i="17" s="1"/>
  <c r="C956" i="17" s="1"/>
  <c r="C957" i="17" s="1"/>
  <c r="C958" i="17" s="1"/>
  <c r="C959" i="17" s="1"/>
  <c r="C960" i="17" s="1"/>
  <c r="C961" i="17" s="1"/>
  <c r="C962" i="17" s="1"/>
  <c r="C963" i="17" s="1"/>
  <c r="C964" i="17" s="1"/>
  <c r="C965" i="17" s="1"/>
  <c r="C966" i="17" s="1"/>
  <c r="C967" i="17" s="1"/>
  <c r="C968" i="17" s="1"/>
  <c r="C969" i="17" s="1"/>
  <c r="C970" i="17" s="1"/>
  <c r="C971" i="17" s="1"/>
  <c r="C972" i="17" s="1"/>
  <c r="C973" i="17" s="1"/>
  <c r="C974" i="17" s="1"/>
  <c r="C975" i="17" s="1"/>
  <c r="C976" i="17" s="1"/>
  <c r="C977" i="17" s="1"/>
  <c r="C978" i="17" s="1"/>
  <c r="C979" i="17" s="1"/>
  <c r="C980" i="17" s="1"/>
  <c r="C981" i="17" s="1"/>
  <c r="C982" i="17" s="1"/>
  <c r="C983" i="17" s="1"/>
  <c r="C984" i="17" s="1"/>
  <c r="C985" i="17" s="1"/>
  <c r="C986" i="17" s="1"/>
  <c r="C987" i="17" s="1"/>
  <c r="C988" i="17" s="1"/>
  <c r="C989" i="17" s="1"/>
  <c r="C990" i="17" s="1"/>
  <c r="C991" i="17" s="1"/>
  <c r="C992" i="17" s="1"/>
  <c r="C993" i="17" s="1"/>
  <c r="C994" i="17" s="1"/>
  <c r="C995" i="17" s="1"/>
  <c r="C996" i="17" s="1"/>
  <c r="C997" i="17" s="1"/>
  <c r="C998" i="17" s="1"/>
  <c r="C999" i="17" s="1"/>
  <c r="C1000" i="17" s="1"/>
  <c r="C1001" i="17" s="1"/>
  <c r="C1002" i="17" s="1"/>
  <c r="C1003" i="17" s="1"/>
  <c r="C1004" i="17" s="1"/>
  <c r="C1005" i="17" s="1"/>
  <c r="C1006" i="17" s="1"/>
  <c r="C1007" i="17" s="1"/>
  <c r="C1008" i="17" s="1"/>
  <c r="C1009" i="17" s="1"/>
  <c r="C1010" i="17" s="1"/>
  <c r="C1011" i="17" s="1"/>
  <c r="C1012" i="17" s="1"/>
  <c r="C1013" i="17" s="1"/>
  <c r="C1014" i="17" s="1"/>
  <c r="C1015" i="17" s="1"/>
  <c r="C1016" i="17" s="1"/>
  <c r="C1017" i="17" s="1"/>
  <c r="C1018" i="17" s="1"/>
  <c r="C1019" i="17" s="1"/>
  <c r="C1020" i="17" s="1"/>
  <c r="C1021" i="17" s="1"/>
  <c r="C1022" i="17" s="1"/>
  <c r="C1023" i="17" s="1"/>
  <c r="C1024" i="17" s="1"/>
  <c r="C1025" i="17" s="1"/>
  <c r="C1026" i="17" s="1"/>
  <c r="C1027" i="17" s="1"/>
  <c r="C1028" i="17" s="1"/>
  <c r="C1029" i="17" s="1"/>
  <c r="C1030" i="17" s="1"/>
  <c r="C1031" i="17" s="1"/>
  <c r="C1032" i="17" s="1"/>
  <c r="C1033" i="17" s="1"/>
  <c r="C1034" i="17" s="1"/>
  <c r="C1035" i="17" s="1"/>
  <c r="C1036" i="17" s="1"/>
  <c r="C1037" i="17" s="1"/>
  <c r="C1038" i="17" s="1"/>
  <c r="C1039" i="17" s="1"/>
  <c r="C1040" i="17" s="1"/>
  <c r="C1041" i="17" s="1"/>
  <c r="C1042" i="17" s="1"/>
  <c r="C1043" i="17" s="1"/>
  <c r="C1044" i="17" s="1"/>
  <c r="C1045" i="17" s="1"/>
  <c r="C1046" i="17" s="1"/>
  <c r="C1047" i="17" s="1"/>
  <c r="C1048" i="17" s="1"/>
  <c r="C1049" i="17" s="1"/>
  <c r="C1050" i="17" s="1"/>
  <c r="C1051" i="17" s="1"/>
  <c r="C1052" i="17" s="1"/>
  <c r="C1053" i="17" s="1"/>
  <c r="C1054" i="17" s="1"/>
  <c r="C1055" i="17" s="1"/>
  <c r="C1056" i="17" s="1"/>
  <c r="C1057" i="17" s="1"/>
  <c r="C1058" i="17" s="1"/>
  <c r="C1059" i="17" s="1"/>
  <c r="C1060" i="17" s="1"/>
  <c r="C1061" i="17" s="1"/>
  <c r="C1062" i="17" s="1"/>
  <c r="C1063" i="17" s="1"/>
  <c r="C1064" i="17" s="1"/>
  <c r="C1065" i="17" s="1"/>
  <c r="C1066" i="17" s="1"/>
  <c r="C1067" i="17" s="1"/>
  <c r="C1068" i="17" s="1"/>
  <c r="C1069" i="17" s="1"/>
  <c r="C1070" i="17" s="1"/>
  <c r="C1071" i="17" s="1"/>
  <c r="C1072" i="17" s="1"/>
  <c r="C1073" i="17" s="1"/>
  <c r="C1074" i="17" s="1"/>
  <c r="C1075" i="17" s="1"/>
  <c r="C1076" i="17" s="1"/>
  <c r="C1077" i="17" s="1"/>
  <c r="C1078" i="17" s="1"/>
  <c r="C1079" i="17" s="1"/>
  <c r="C1080" i="17" s="1"/>
  <c r="C1081" i="17" s="1"/>
  <c r="C1082" i="17" s="1"/>
  <c r="C1083" i="17" s="1"/>
  <c r="C1084" i="17" s="1"/>
  <c r="C1085" i="17" s="1"/>
  <c r="C1086" i="17" s="1"/>
  <c r="C1087" i="17" s="1"/>
  <c r="C1088" i="17" s="1"/>
  <c r="C1089" i="17" s="1"/>
  <c r="C1090" i="17" s="1"/>
  <c r="C1091" i="17" s="1"/>
  <c r="C1092" i="17" s="1"/>
  <c r="C1093" i="17" s="1"/>
  <c r="C1094" i="17" s="1"/>
  <c r="C1095" i="17" s="1"/>
  <c r="C1096" i="17" s="1"/>
  <c r="C1097" i="17" s="1"/>
  <c r="C1098" i="17" s="1"/>
  <c r="C1099" i="17" s="1"/>
  <c r="C1100" i="17" s="1"/>
  <c r="C1101" i="17" s="1"/>
  <c r="C1102" i="17" s="1"/>
  <c r="C1103" i="17" s="1"/>
  <c r="C1104" i="17" s="1"/>
  <c r="C1105" i="17" s="1"/>
  <c r="C1106" i="17" s="1"/>
  <c r="C1107" i="17" s="1"/>
  <c r="C1108" i="17" s="1"/>
  <c r="C1109" i="17" s="1"/>
  <c r="C1110" i="17" s="1"/>
  <c r="C1111" i="17" s="1"/>
  <c r="C1112" i="17" s="1"/>
  <c r="C1113" i="17" s="1"/>
  <c r="C1114" i="17" s="1"/>
  <c r="C1115" i="17" s="1"/>
  <c r="C1116" i="17" s="1"/>
  <c r="C1117" i="17" s="1"/>
  <c r="C1118" i="17" s="1"/>
  <c r="C1119" i="17" s="1"/>
  <c r="C1120" i="17" s="1"/>
  <c r="C1121" i="17" s="1"/>
  <c r="C1122" i="17" s="1"/>
  <c r="C1123" i="17" s="1"/>
  <c r="C1124" i="17" s="1"/>
  <c r="C1125" i="17" s="1"/>
  <c r="C1126" i="17" s="1"/>
  <c r="C1127" i="17" s="1"/>
  <c r="C1128" i="17" s="1"/>
  <c r="C1129" i="17" s="1"/>
  <c r="C1130" i="17" s="1"/>
  <c r="C1131" i="17" s="1"/>
  <c r="C1132" i="17" s="1"/>
  <c r="C1133" i="17" s="1"/>
  <c r="C1134" i="17" s="1"/>
  <c r="C1135" i="17" s="1"/>
  <c r="C1136" i="17" s="1"/>
  <c r="C1137" i="17" s="1"/>
  <c r="C1138" i="17" s="1"/>
  <c r="C1139" i="17" s="1"/>
  <c r="C1140" i="17" s="1"/>
  <c r="C1141" i="17" s="1"/>
  <c r="C1142" i="17" s="1"/>
  <c r="C1143" i="17" s="1"/>
  <c r="C1144" i="17" s="1"/>
  <c r="C1145" i="17" s="1"/>
  <c r="C1146" i="17" s="1"/>
  <c r="C1147" i="17" s="1"/>
  <c r="C1148" i="17" s="1"/>
  <c r="C1149" i="17" s="1"/>
  <c r="C1150" i="17" s="1"/>
  <c r="C1151" i="17" s="1"/>
  <c r="C1152" i="17" s="1"/>
  <c r="C1153" i="17" s="1"/>
  <c r="C1154" i="17" s="1"/>
  <c r="C1155" i="17" s="1"/>
  <c r="C1156" i="17" s="1"/>
  <c r="C1157" i="17" s="1"/>
  <c r="C1158" i="17" s="1"/>
  <c r="C1159" i="17" s="1"/>
  <c r="C1160" i="17" s="1"/>
  <c r="C1161" i="17" s="1"/>
  <c r="C1162" i="17" s="1"/>
  <c r="C1163" i="17" s="1"/>
  <c r="C1164" i="17" s="1"/>
  <c r="C1165" i="17" s="1"/>
  <c r="C1166" i="17" s="1"/>
  <c r="C1167" i="17" s="1"/>
  <c r="C1168" i="17" s="1"/>
  <c r="C1169" i="17" s="1"/>
  <c r="C1170" i="17" s="1"/>
  <c r="C1171" i="17" s="1"/>
  <c r="C1172" i="17" s="1"/>
  <c r="C1173" i="17" s="1"/>
  <c r="C1174" i="17" s="1"/>
  <c r="C1175" i="17" s="1"/>
  <c r="C1176" i="17" s="1"/>
  <c r="C1177" i="17" s="1"/>
  <c r="C1178" i="17" s="1"/>
  <c r="C1179" i="17" s="1"/>
  <c r="C1180" i="17" s="1"/>
  <c r="C1181" i="17" s="1"/>
  <c r="C1182" i="17" s="1"/>
  <c r="C1183" i="17" s="1"/>
  <c r="C1184" i="17" s="1"/>
  <c r="C1185" i="17" s="1"/>
  <c r="C1186" i="17" s="1"/>
  <c r="C1187" i="17" s="1"/>
  <c r="C1188" i="17" s="1"/>
  <c r="C1189" i="17" s="1"/>
  <c r="C1190" i="17" s="1"/>
  <c r="C1191" i="17" s="1"/>
  <c r="C1192" i="17" s="1"/>
  <c r="C1193" i="17" s="1"/>
  <c r="C1194" i="17" s="1"/>
  <c r="C1195" i="17" s="1"/>
  <c r="C1196" i="17" s="1"/>
  <c r="C1197" i="17" s="1"/>
  <c r="C1198" i="17" s="1"/>
  <c r="C1199" i="17" s="1"/>
  <c r="C1200" i="17" s="1"/>
  <c r="C1201" i="17" s="1"/>
  <c r="C1202" i="17" s="1"/>
  <c r="C1203" i="17" s="1"/>
  <c r="C1204" i="17" s="1"/>
  <c r="C1205" i="17" s="1"/>
  <c r="C1206" i="17" s="1"/>
  <c r="C1207" i="17" s="1"/>
  <c r="C1208" i="17" s="1"/>
  <c r="C1209" i="17" s="1"/>
  <c r="C1210" i="17" s="1"/>
  <c r="C1211" i="17" s="1"/>
  <c r="C1212" i="17" s="1"/>
  <c r="C1213" i="17" s="1"/>
  <c r="C1214" i="17" s="1"/>
  <c r="C1215" i="17" s="1"/>
  <c r="C1216" i="17" s="1"/>
  <c r="C1217" i="17" s="1"/>
  <c r="C1218" i="17" s="1"/>
  <c r="C1219" i="17" s="1"/>
  <c r="C1220" i="17" s="1"/>
  <c r="C1221" i="17" s="1"/>
  <c r="C1222" i="17" s="1"/>
  <c r="C1223" i="17" s="1"/>
  <c r="C1224" i="17" s="1"/>
  <c r="C1225" i="17" s="1"/>
  <c r="C1226" i="17" s="1"/>
  <c r="C1227" i="17" s="1"/>
  <c r="C1228" i="17" s="1"/>
  <c r="C1229" i="17" s="1"/>
  <c r="C1230" i="17" s="1"/>
  <c r="C1231" i="17" s="1"/>
  <c r="C1232" i="17" s="1"/>
  <c r="C1233" i="17" s="1"/>
  <c r="C1234" i="17" s="1"/>
  <c r="C1235" i="17" s="1"/>
  <c r="C1236" i="17" s="1"/>
  <c r="C1237" i="17" s="1"/>
  <c r="C1238" i="17" s="1"/>
  <c r="C1239" i="17" s="1"/>
  <c r="C1240" i="17" s="1"/>
  <c r="C1241" i="17" s="1"/>
  <c r="C1242" i="17" s="1"/>
  <c r="C1243" i="17" s="1"/>
  <c r="C1244" i="17" s="1"/>
  <c r="C1245" i="17" s="1"/>
  <c r="C1246" i="17" s="1"/>
  <c r="C1247" i="17" s="1"/>
  <c r="C1248" i="17" s="1"/>
  <c r="C1249" i="17" s="1"/>
  <c r="C1250" i="17" s="1"/>
  <c r="C1251" i="17" s="1"/>
  <c r="C1252" i="17" s="1"/>
  <c r="C1253" i="17" s="1"/>
  <c r="C1254" i="17" s="1"/>
  <c r="C1255" i="17" s="1"/>
  <c r="C1256" i="17" s="1"/>
  <c r="C1257" i="17" s="1"/>
  <c r="C1258" i="17" s="1"/>
  <c r="C1259" i="17" s="1"/>
  <c r="C1260" i="17" s="1"/>
  <c r="C1261" i="17" s="1"/>
  <c r="C1262" i="17" s="1"/>
  <c r="C1263" i="17" s="1"/>
  <c r="C1264" i="17" s="1"/>
  <c r="C1265" i="17" s="1"/>
  <c r="C1266" i="17" s="1"/>
  <c r="C1267" i="17" s="1"/>
  <c r="C1268" i="17" s="1"/>
  <c r="C1269" i="17" s="1"/>
  <c r="C1270" i="17" s="1"/>
  <c r="C1271" i="17" s="1"/>
  <c r="C1272" i="17" s="1"/>
  <c r="C1273" i="17" s="1"/>
  <c r="C1274" i="17" s="1"/>
  <c r="C1275" i="17" s="1"/>
  <c r="C1276" i="17" s="1"/>
  <c r="C1277" i="17" s="1"/>
  <c r="C1278" i="17" s="1"/>
  <c r="C1279" i="17" s="1"/>
  <c r="C1280" i="17" s="1"/>
  <c r="C1281" i="17" s="1"/>
  <c r="C1282" i="17" s="1"/>
  <c r="C1283" i="17" s="1"/>
  <c r="C1284" i="17" s="1"/>
  <c r="C1285" i="17" s="1"/>
  <c r="C1286" i="17" s="1"/>
  <c r="C1287" i="17" s="1"/>
  <c r="C1288" i="17" s="1"/>
  <c r="C1289" i="17" s="1"/>
  <c r="C1290" i="17" s="1"/>
  <c r="C1291" i="17" s="1"/>
  <c r="C1292" i="17" s="1"/>
  <c r="C1293" i="17" s="1"/>
  <c r="C1294" i="17" s="1"/>
  <c r="C1295" i="17" s="1"/>
  <c r="C1296" i="17" s="1"/>
  <c r="C1297" i="17" s="1"/>
  <c r="C1298" i="17" s="1"/>
  <c r="C1299" i="17" s="1"/>
  <c r="C1300" i="17" s="1"/>
  <c r="C1301" i="17" s="1"/>
  <c r="C1302" i="17" s="1"/>
  <c r="C1303" i="17" s="1"/>
  <c r="C1304" i="17" s="1"/>
  <c r="C1305" i="17" s="1"/>
  <c r="C1306" i="17" s="1"/>
  <c r="C1307" i="17" s="1"/>
  <c r="C1308" i="17" s="1"/>
  <c r="C1309" i="17" s="1"/>
  <c r="C1310" i="17" s="1"/>
  <c r="C1311" i="17" s="1"/>
  <c r="C1312" i="17" s="1"/>
  <c r="C1313" i="17" s="1"/>
  <c r="C1314" i="17" s="1"/>
  <c r="C1315" i="17" s="1"/>
  <c r="C1316" i="17" s="1"/>
  <c r="C1317" i="17" s="1"/>
  <c r="C1318" i="17" s="1"/>
  <c r="C1319" i="17" s="1"/>
  <c r="C1320" i="17" s="1"/>
  <c r="C1321" i="17" s="1"/>
  <c r="C1322" i="17" s="1"/>
  <c r="C1323" i="17" s="1"/>
  <c r="C1324" i="17" s="1"/>
  <c r="C1325" i="17" s="1"/>
  <c r="C1326" i="17" s="1"/>
  <c r="C1327" i="17" s="1"/>
  <c r="C1328" i="17" s="1"/>
  <c r="C1329" i="17" s="1"/>
  <c r="C1330" i="17" s="1"/>
  <c r="C1331" i="17" s="1"/>
  <c r="C1332" i="17" s="1"/>
  <c r="C1333" i="17" s="1"/>
  <c r="C1334" i="17" s="1"/>
  <c r="C1335" i="17" s="1"/>
  <c r="C1336" i="17" s="1"/>
  <c r="C1337" i="17" s="1"/>
  <c r="C1338" i="17" s="1"/>
  <c r="C1339" i="17" s="1"/>
  <c r="C1340" i="17" s="1"/>
  <c r="C1341" i="17" s="1"/>
  <c r="C1342" i="17" s="1"/>
  <c r="C1343" i="17" s="1"/>
  <c r="C1344" i="17" s="1"/>
  <c r="C1345" i="17" s="1"/>
  <c r="C1346" i="17" s="1"/>
  <c r="C1347" i="17" s="1"/>
  <c r="C1348" i="17" s="1"/>
  <c r="C1349" i="17" s="1"/>
  <c r="C1350" i="17" s="1"/>
  <c r="C1351" i="17" s="1"/>
  <c r="C1352" i="17" s="1"/>
  <c r="C1353" i="17" s="1"/>
  <c r="C1354" i="17" s="1"/>
  <c r="C1355" i="17" s="1"/>
  <c r="C1356" i="17" s="1"/>
  <c r="C1357" i="17" s="1"/>
  <c r="C1358" i="17" s="1"/>
  <c r="C1359" i="17" s="1"/>
  <c r="C1360" i="17" s="1"/>
  <c r="C1361" i="17" s="1"/>
  <c r="C1362" i="17" s="1"/>
  <c r="C1363" i="17" s="1"/>
  <c r="C1364" i="17" s="1"/>
  <c r="C1365" i="17" s="1"/>
  <c r="C1366" i="17" s="1"/>
  <c r="C1367" i="17" s="1"/>
  <c r="C1368" i="17" s="1"/>
  <c r="C1369" i="17" s="1"/>
  <c r="C1370" i="17" s="1"/>
  <c r="C1371" i="17" s="1"/>
  <c r="C1372" i="17" s="1"/>
  <c r="C1373" i="17" s="1"/>
  <c r="C1374" i="17" s="1"/>
  <c r="C1375" i="17" s="1"/>
  <c r="C1376" i="17" s="1"/>
  <c r="C1377" i="17" s="1"/>
  <c r="C1378" i="17" s="1"/>
  <c r="C1379" i="17" s="1"/>
  <c r="C1380" i="17" s="1"/>
  <c r="C1381" i="17" s="1"/>
  <c r="C1382" i="17" s="1"/>
  <c r="C1383" i="17" s="1"/>
  <c r="C1384" i="17" s="1"/>
  <c r="C1385" i="17" s="1"/>
  <c r="C1386" i="17" s="1"/>
  <c r="C1387" i="17" s="1"/>
  <c r="C1388" i="17" s="1"/>
  <c r="C1389" i="17" s="1"/>
  <c r="C1390" i="17" s="1"/>
  <c r="C1391" i="17" s="1"/>
  <c r="C1392" i="17" s="1"/>
  <c r="C1393" i="17" s="1"/>
  <c r="C1394" i="17" s="1"/>
  <c r="C1395" i="17" s="1"/>
  <c r="C1396" i="17" s="1"/>
  <c r="C1397" i="17" s="1"/>
  <c r="C1398" i="17" s="1"/>
  <c r="C1399" i="17" s="1"/>
  <c r="C1400" i="17" s="1"/>
  <c r="C1401" i="17" s="1"/>
  <c r="C1402" i="17" s="1"/>
  <c r="C1403" i="17" s="1"/>
  <c r="C1404" i="17" s="1"/>
  <c r="C1405" i="17" s="1"/>
  <c r="C1406" i="17" s="1"/>
  <c r="C1407" i="17" s="1"/>
  <c r="C1408" i="17" s="1"/>
  <c r="C1409" i="17" s="1"/>
  <c r="C1410" i="17" s="1"/>
  <c r="C1411" i="17" s="1"/>
  <c r="C1412" i="17" s="1"/>
  <c r="C1413" i="17" s="1"/>
  <c r="C1414" i="17" s="1"/>
  <c r="C1415" i="17" s="1"/>
  <c r="C1416" i="17" s="1"/>
  <c r="C1417" i="17" s="1"/>
  <c r="C1418" i="17" s="1"/>
  <c r="C1419" i="17" s="1"/>
  <c r="C1420" i="17" s="1"/>
  <c r="C1421" i="17" s="1"/>
  <c r="C1422" i="17" s="1"/>
  <c r="C1423" i="17" s="1"/>
  <c r="C1424" i="17" s="1"/>
  <c r="C1425" i="17" s="1"/>
  <c r="C1426" i="17" s="1"/>
  <c r="C1427" i="17" s="1"/>
  <c r="C1428" i="17" s="1"/>
  <c r="C1429" i="17" s="1"/>
  <c r="C1430" i="17" s="1"/>
  <c r="C1431" i="17" s="1"/>
  <c r="C1432" i="17" s="1"/>
  <c r="C1433" i="17" s="1"/>
  <c r="C1434" i="17" s="1"/>
  <c r="C1435" i="17" s="1"/>
  <c r="C1436" i="17" s="1"/>
  <c r="C1437" i="17" s="1"/>
  <c r="C1438" i="17" s="1"/>
  <c r="C1439" i="17" s="1"/>
  <c r="C1440" i="17" s="1"/>
  <c r="C1441" i="17" s="1"/>
  <c r="C1442" i="17" s="1"/>
  <c r="C1443" i="17" s="1"/>
  <c r="C1444" i="17" s="1"/>
  <c r="C1445" i="17" s="1"/>
  <c r="C1446" i="17" s="1"/>
  <c r="C1447" i="17" s="1"/>
  <c r="C1448" i="17" s="1"/>
  <c r="C1449" i="17" s="1"/>
  <c r="C1450" i="17" s="1"/>
  <c r="C1451" i="17" s="1"/>
  <c r="C1452" i="17" s="1"/>
  <c r="C1453" i="17" s="1"/>
  <c r="C1454" i="17" s="1"/>
  <c r="C1455" i="17" s="1"/>
  <c r="C1456" i="17" s="1"/>
  <c r="C1457" i="17" s="1"/>
  <c r="C1458" i="17" s="1"/>
  <c r="C1459" i="17" s="1"/>
  <c r="C1460" i="17" s="1"/>
  <c r="C1461" i="17" s="1"/>
  <c r="C1462" i="17" s="1"/>
  <c r="C1463" i="17" s="1"/>
  <c r="C1464" i="17" s="1"/>
  <c r="C1465" i="17" s="1"/>
  <c r="C1466" i="17" s="1"/>
  <c r="C1467" i="17" s="1"/>
  <c r="C1468" i="17" s="1"/>
  <c r="C1469" i="17" s="1"/>
  <c r="C1470" i="17" s="1"/>
  <c r="C1471" i="17" s="1"/>
  <c r="C1472" i="17" s="1"/>
  <c r="C1473" i="17" s="1"/>
  <c r="C1474" i="17" s="1"/>
  <c r="C1475" i="17" s="1"/>
  <c r="C1476" i="17" s="1"/>
  <c r="C1477" i="17" s="1"/>
  <c r="C1478" i="17" s="1"/>
  <c r="C1479" i="17" s="1"/>
  <c r="C1480" i="17" s="1"/>
  <c r="C1481" i="17" s="1"/>
  <c r="C1482" i="17" s="1"/>
  <c r="C1483" i="17" s="1"/>
  <c r="C1484" i="17" s="1"/>
  <c r="C1485" i="17" s="1"/>
  <c r="C1486" i="17" s="1"/>
  <c r="C1487" i="17" s="1"/>
  <c r="C1488" i="17" s="1"/>
  <c r="C1489" i="17" s="1"/>
  <c r="C1490" i="17" s="1"/>
  <c r="C1491" i="17" s="1"/>
  <c r="C1492" i="17" s="1"/>
  <c r="C1493" i="17" s="1"/>
  <c r="C1494" i="17" s="1"/>
  <c r="C1495" i="17" s="1"/>
  <c r="C1496" i="17" s="1"/>
  <c r="C1497" i="17" s="1"/>
  <c r="C1498" i="17" s="1"/>
  <c r="C1499" i="17" s="1"/>
  <c r="C1500" i="17" s="1"/>
  <c r="C1501" i="17" s="1"/>
  <c r="C1502" i="17" s="1"/>
  <c r="C1503" i="17" s="1"/>
  <c r="C1504" i="17" s="1"/>
  <c r="C1505" i="17" s="1"/>
  <c r="C1506" i="17" s="1"/>
  <c r="C1507" i="17" s="1"/>
  <c r="C1508" i="17" s="1"/>
  <c r="C1509" i="17" s="1"/>
  <c r="C1510" i="17" s="1"/>
  <c r="C1511" i="17" s="1"/>
  <c r="C1512" i="17" s="1"/>
  <c r="C1513" i="17" s="1"/>
  <c r="C1514" i="17" s="1"/>
  <c r="C1515" i="17" s="1"/>
  <c r="C1516" i="17" s="1"/>
  <c r="C1517" i="17" s="1"/>
  <c r="C1518" i="17" s="1"/>
  <c r="C1519" i="17" s="1"/>
  <c r="C1520" i="17" s="1"/>
  <c r="C1521" i="17" s="1"/>
  <c r="C1522" i="17" s="1"/>
  <c r="C1523" i="17" s="1"/>
  <c r="C1524" i="17" s="1"/>
  <c r="C1525" i="17" s="1"/>
  <c r="C1526" i="17" s="1"/>
  <c r="C1527" i="17" s="1"/>
  <c r="C1528" i="17" s="1"/>
  <c r="C1529" i="17" s="1"/>
  <c r="C1530" i="17" s="1"/>
  <c r="C1531" i="17" s="1"/>
  <c r="C1532" i="17" s="1"/>
  <c r="C1533" i="17" s="1"/>
  <c r="C1534" i="17" s="1"/>
  <c r="C1535" i="17" s="1"/>
  <c r="C1536" i="17" s="1"/>
  <c r="C1537" i="17" s="1"/>
  <c r="C1538" i="17" s="1"/>
  <c r="C1539" i="17" s="1"/>
  <c r="C1540" i="17" s="1"/>
  <c r="C1541" i="17" s="1"/>
  <c r="C1542" i="17" s="1"/>
  <c r="C1543" i="17" s="1"/>
  <c r="C1544" i="17" s="1"/>
  <c r="C1545" i="17" s="1"/>
  <c r="C1546" i="17" s="1"/>
  <c r="C1547" i="17" s="1"/>
  <c r="C1548" i="17" s="1"/>
  <c r="C1549" i="17" s="1"/>
  <c r="C1550" i="17" s="1"/>
  <c r="C1551" i="17" s="1"/>
  <c r="C1552" i="17" s="1"/>
  <c r="C1553" i="17" s="1"/>
  <c r="C1554" i="17" s="1"/>
  <c r="C1555" i="17" s="1"/>
  <c r="C1556" i="17" s="1"/>
  <c r="C1557" i="17" s="1"/>
  <c r="C1558" i="17" s="1"/>
  <c r="C1559" i="17" s="1"/>
  <c r="C1560" i="17" s="1"/>
  <c r="C1561" i="17" s="1"/>
  <c r="C1562" i="17" s="1"/>
  <c r="C1563" i="17" s="1"/>
  <c r="C1564" i="17" s="1"/>
  <c r="C1565" i="17" s="1"/>
  <c r="C1566" i="17" s="1"/>
  <c r="C1567" i="17" s="1"/>
  <c r="C1568" i="17" s="1"/>
  <c r="C1569" i="17" s="1"/>
  <c r="C1570" i="17" s="1"/>
  <c r="C1571" i="17" s="1"/>
  <c r="C1572" i="17" s="1"/>
  <c r="C1573" i="17" s="1"/>
  <c r="C1574" i="17" s="1"/>
  <c r="C1575" i="17" s="1"/>
  <c r="C1576" i="17" s="1"/>
  <c r="C1577" i="17" s="1"/>
  <c r="C1578" i="17" s="1"/>
  <c r="C1579" i="17" s="1"/>
  <c r="C1580" i="17" s="1"/>
  <c r="C1581" i="17" s="1"/>
  <c r="C1582" i="17" s="1"/>
  <c r="C1583" i="17" s="1"/>
  <c r="C1584" i="17" s="1"/>
  <c r="C1585" i="17" s="1"/>
  <c r="C1586" i="17" s="1"/>
  <c r="C1587" i="17" s="1"/>
  <c r="C1588" i="17" s="1"/>
  <c r="C1589" i="17" s="1"/>
  <c r="C1590" i="17" s="1"/>
  <c r="C1591" i="17" s="1"/>
  <c r="C1592" i="17" s="1"/>
  <c r="C1593" i="17" s="1"/>
  <c r="C1594" i="17" s="1"/>
  <c r="C1595" i="17" s="1"/>
  <c r="C1596" i="17" s="1"/>
  <c r="C1597" i="17" s="1"/>
  <c r="C1598" i="17" s="1"/>
  <c r="C1599" i="17" s="1"/>
  <c r="C1600" i="17" s="1"/>
  <c r="C1601" i="17" s="1"/>
  <c r="C1602" i="17" s="1"/>
  <c r="C1603" i="17" s="1"/>
  <c r="C1604" i="17" s="1"/>
  <c r="C1605" i="17" s="1"/>
  <c r="C1606" i="17" s="1"/>
  <c r="C1607" i="17" s="1"/>
  <c r="C1608" i="17" s="1"/>
  <c r="C1609" i="17" s="1"/>
  <c r="C1610" i="17" s="1"/>
  <c r="C1611" i="17" s="1"/>
  <c r="C1612" i="17" s="1"/>
  <c r="C1613" i="17" s="1"/>
  <c r="C1614" i="17" s="1"/>
  <c r="C1615" i="17" s="1"/>
  <c r="C1616" i="17" s="1"/>
  <c r="C1617" i="17" s="1"/>
  <c r="C1618" i="17" s="1"/>
  <c r="C1619" i="17" s="1"/>
  <c r="C1620" i="17" s="1"/>
  <c r="C1621" i="17" s="1"/>
  <c r="C1622" i="17" s="1"/>
  <c r="C1623" i="17" s="1"/>
  <c r="C1624" i="17" s="1"/>
  <c r="C1625" i="17" s="1"/>
  <c r="C1626" i="17" s="1"/>
  <c r="C1627" i="17" s="1"/>
  <c r="C1628" i="17" s="1"/>
  <c r="C1629" i="17" s="1"/>
  <c r="C1630" i="17" s="1"/>
  <c r="C1631" i="17" s="1"/>
  <c r="C1632" i="17" s="1"/>
  <c r="C1633" i="17" s="1"/>
  <c r="C1634" i="17" s="1"/>
  <c r="C1635" i="17" s="1"/>
  <c r="C1636" i="17" s="1"/>
  <c r="C1637" i="17" s="1"/>
  <c r="C1638" i="17" s="1"/>
  <c r="C1639" i="17" s="1"/>
  <c r="C1640" i="17" s="1"/>
  <c r="C1641" i="17" s="1"/>
  <c r="C1642" i="17" s="1"/>
  <c r="C1643" i="17" s="1"/>
  <c r="C1644" i="17" s="1"/>
  <c r="C1645" i="17" s="1"/>
  <c r="C1646" i="17" s="1"/>
  <c r="C1647" i="17" s="1"/>
  <c r="C1648" i="17" s="1"/>
  <c r="C1649" i="17" s="1"/>
  <c r="C1650" i="17" s="1"/>
  <c r="C1651" i="17" s="1"/>
  <c r="C1652" i="17" s="1"/>
  <c r="C1653" i="17" s="1"/>
  <c r="C1654" i="17" s="1"/>
  <c r="C1655" i="17" s="1"/>
  <c r="C1656" i="17" s="1"/>
  <c r="C1657" i="17" s="1"/>
  <c r="C1658" i="17" s="1"/>
  <c r="C1659" i="17" s="1"/>
  <c r="C1660" i="17" s="1"/>
  <c r="C1661" i="17" s="1"/>
  <c r="C1662" i="17" s="1"/>
  <c r="C1663" i="17" s="1"/>
  <c r="C1664" i="17" s="1"/>
  <c r="C1665" i="17" s="1"/>
  <c r="C1666" i="17" s="1"/>
  <c r="C1667" i="17" s="1"/>
  <c r="C1668" i="17" s="1"/>
  <c r="C1669" i="17" s="1"/>
  <c r="C1670" i="17" s="1"/>
  <c r="C1671" i="17" s="1"/>
  <c r="C1672" i="17" s="1"/>
  <c r="C1673" i="17" s="1"/>
  <c r="C1674" i="17" s="1"/>
  <c r="C1675" i="17" s="1"/>
  <c r="C1676" i="17" s="1"/>
  <c r="C1677" i="17" s="1"/>
  <c r="C1678" i="17" s="1"/>
  <c r="C1679" i="17" s="1"/>
  <c r="C1680" i="17" s="1"/>
  <c r="C1681" i="17" s="1"/>
  <c r="C1682" i="17" s="1"/>
  <c r="C1683" i="17" s="1"/>
  <c r="C1684" i="17" s="1"/>
  <c r="C1685" i="17" s="1"/>
  <c r="C1686" i="17" s="1"/>
  <c r="C1687" i="17" s="1"/>
  <c r="C1688" i="17" s="1"/>
  <c r="C1689" i="17" s="1"/>
  <c r="C1690" i="17" s="1"/>
  <c r="C1691" i="17" s="1"/>
  <c r="C1692" i="17" s="1"/>
  <c r="C1693" i="17" s="1"/>
  <c r="C1694" i="17" s="1"/>
  <c r="C1695" i="17" s="1"/>
  <c r="C1696" i="17" s="1"/>
  <c r="C1697" i="17" s="1"/>
  <c r="C1698" i="17" s="1"/>
  <c r="C1699" i="17" s="1"/>
  <c r="C1700" i="17" s="1"/>
  <c r="C1701" i="17" s="1"/>
  <c r="C1702" i="17" s="1"/>
  <c r="C1703" i="17" s="1"/>
  <c r="C1704" i="17" s="1"/>
  <c r="C1705" i="17" s="1"/>
  <c r="C1706" i="17" s="1"/>
  <c r="C1707" i="17" s="1"/>
  <c r="C1708" i="17" s="1"/>
  <c r="C1709" i="17" s="1"/>
  <c r="C1710" i="17" s="1"/>
  <c r="C1711" i="17" s="1"/>
  <c r="C1712" i="17" s="1"/>
  <c r="C1713" i="17" s="1"/>
  <c r="C1714" i="17" s="1"/>
  <c r="C1715" i="17" s="1"/>
  <c r="C1716" i="17" s="1"/>
  <c r="C1717" i="17" s="1"/>
  <c r="C1718" i="17" s="1"/>
  <c r="C1719" i="17" s="1"/>
  <c r="C1720" i="17" s="1"/>
  <c r="C1721" i="17" s="1"/>
  <c r="C1722" i="17" s="1"/>
  <c r="C1723" i="17" s="1"/>
  <c r="C1724" i="17" s="1"/>
  <c r="C1725" i="17" s="1"/>
  <c r="C1726" i="17" s="1"/>
  <c r="C1727" i="17" s="1"/>
  <c r="C1728" i="17" s="1"/>
  <c r="C1729" i="17" s="1"/>
  <c r="C1730" i="17" s="1"/>
  <c r="C1731" i="17" s="1"/>
  <c r="C1732" i="17" s="1"/>
  <c r="C1733" i="17" s="1"/>
  <c r="C1734" i="17" s="1"/>
  <c r="C1735" i="17" s="1"/>
  <c r="C1736" i="17" s="1"/>
  <c r="C1737" i="17" s="1"/>
  <c r="C1738" i="17" s="1"/>
  <c r="C1739" i="17" s="1"/>
  <c r="C1740" i="17" s="1"/>
  <c r="C1741" i="17" s="1"/>
  <c r="C1742" i="17" s="1"/>
  <c r="C1743" i="17" s="1"/>
  <c r="C1744" i="17" s="1"/>
  <c r="C1745" i="17" s="1"/>
  <c r="C1746" i="17" s="1"/>
  <c r="C1747" i="17" s="1"/>
  <c r="C1748" i="17" s="1"/>
  <c r="C1749" i="17" s="1"/>
  <c r="C1750" i="17" s="1"/>
  <c r="C1751" i="17" s="1"/>
  <c r="C1752" i="17" s="1"/>
  <c r="C1753" i="17" s="1"/>
  <c r="C1754" i="17" s="1"/>
  <c r="C1755" i="17" s="1"/>
  <c r="C1756" i="17" s="1"/>
  <c r="C1757" i="17" s="1"/>
  <c r="C1758" i="17" s="1"/>
  <c r="C1759" i="17" s="1"/>
  <c r="C1760" i="17" s="1"/>
  <c r="C1761" i="17" s="1"/>
  <c r="C1762" i="17" s="1"/>
  <c r="C1763" i="17" s="1"/>
  <c r="C1764" i="17" s="1"/>
  <c r="C1765" i="17" s="1"/>
  <c r="C1766" i="17" s="1"/>
  <c r="C1767" i="17" s="1"/>
  <c r="C1768" i="17" s="1"/>
  <c r="C1769" i="17" s="1"/>
  <c r="C1770" i="17" s="1"/>
  <c r="C1771" i="17" s="1"/>
  <c r="C1772" i="17" s="1"/>
  <c r="C1773" i="17" s="1"/>
  <c r="C1774" i="17" s="1"/>
  <c r="C1775" i="17" s="1"/>
  <c r="C1776" i="17" s="1"/>
  <c r="C1777" i="17" s="1"/>
  <c r="C1778" i="17" s="1"/>
  <c r="C1779" i="17" s="1"/>
  <c r="C1780" i="17" s="1"/>
  <c r="C1781" i="17" s="1"/>
  <c r="C1782" i="17" s="1"/>
  <c r="C1783" i="17" s="1"/>
  <c r="C1784" i="17" s="1"/>
  <c r="C1785" i="17" s="1"/>
  <c r="C1786" i="17" s="1"/>
  <c r="C1787" i="17" s="1"/>
  <c r="C1788" i="17" s="1"/>
  <c r="C1789" i="17" s="1"/>
  <c r="C1790" i="17" s="1"/>
  <c r="C1791" i="17" s="1"/>
  <c r="C1792" i="17" s="1"/>
  <c r="C1793" i="17" s="1"/>
  <c r="C1794" i="17" s="1"/>
  <c r="C1795" i="17" s="1"/>
  <c r="C1796" i="17" s="1"/>
  <c r="C1797" i="17" s="1"/>
  <c r="C1798" i="17" s="1"/>
  <c r="C1799" i="17" s="1"/>
  <c r="C1800" i="17" s="1"/>
  <c r="C1801" i="17" s="1"/>
  <c r="C1802" i="17" s="1"/>
  <c r="C1803" i="17" s="1"/>
  <c r="C1804" i="17" s="1"/>
  <c r="C1805" i="17" s="1"/>
  <c r="C1806" i="17" s="1"/>
  <c r="C1807" i="17" s="1"/>
  <c r="C1808" i="17" s="1"/>
  <c r="C1809" i="17" s="1"/>
  <c r="C1810" i="17" s="1"/>
  <c r="C1811" i="17" s="1"/>
  <c r="C1812" i="17" s="1"/>
  <c r="C1813" i="17" s="1"/>
  <c r="C1814" i="17" s="1"/>
  <c r="C1815" i="17" s="1"/>
  <c r="C1816" i="17" s="1"/>
  <c r="C1817" i="17" s="1"/>
  <c r="C1818" i="17" s="1"/>
  <c r="C1819" i="17" s="1"/>
  <c r="C1820" i="17" s="1"/>
  <c r="C1821" i="17" s="1"/>
  <c r="C1822" i="17" s="1"/>
  <c r="C1823" i="17" s="1"/>
  <c r="C1824" i="17" s="1"/>
  <c r="C1825" i="17" s="1"/>
  <c r="C1826" i="17" s="1"/>
  <c r="C1827" i="17" s="1"/>
  <c r="C1828" i="17" s="1"/>
  <c r="C1829" i="17" s="1"/>
  <c r="C1830" i="17" s="1"/>
  <c r="C1831" i="17" s="1"/>
  <c r="C1832" i="17" s="1"/>
  <c r="C1833" i="17" s="1"/>
  <c r="C1834" i="17" s="1"/>
  <c r="C1835" i="17" s="1"/>
  <c r="C1836" i="17" s="1"/>
  <c r="C1837" i="17" s="1"/>
  <c r="C1838" i="17" s="1"/>
  <c r="C1839" i="17" s="1"/>
  <c r="C1840" i="17" s="1"/>
  <c r="C1841" i="17" s="1"/>
  <c r="C1842" i="17" s="1"/>
  <c r="C1843" i="17" s="1"/>
  <c r="C1844" i="17" s="1"/>
  <c r="C1845" i="17" s="1"/>
  <c r="C1846" i="17" s="1"/>
  <c r="C1847" i="17" s="1"/>
  <c r="C1848" i="17" s="1"/>
  <c r="C1849" i="17" s="1"/>
  <c r="C1850" i="17" s="1"/>
  <c r="C1851" i="17" s="1"/>
  <c r="C1852" i="17" s="1"/>
  <c r="C1853" i="17" s="1"/>
  <c r="C1854" i="17" s="1"/>
  <c r="C1855" i="17" s="1"/>
  <c r="C1856" i="17" s="1"/>
  <c r="C1857" i="17" s="1"/>
  <c r="C1858" i="17" s="1"/>
  <c r="C1859" i="17" s="1"/>
  <c r="C1860" i="17" s="1"/>
  <c r="C1861" i="17" s="1"/>
  <c r="C1862" i="17" s="1"/>
  <c r="C1863" i="17" s="1"/>
  <c r="C1864" i="17" s="1"/>
  <c r="C1865" i="17" s="1"/>
  <c r="C1866" i="17" s="1"/>
  <c r="C1867" i="17" s="1"/>
  <c r="C1868" i="17" s="1"/>
  <c r="C1869" i="17" s="1"/>
  <c r="C1870" i="17" s="1"/>
  <c r="C1871" i="17" s="1"/>
  <c r="C1872" i="17" s="1"/>
  <c r="C1873" i="17" s="1"/>
  <c r="C1874" i="17" s="1"/>
  <c r="C1875" i="17" s="1"/>
  <c r="C1876" i="17" s="1"/>
  <c r="C1877" i="17" s="1"/>
  <c r="C1878" i="17" s="1"/>
  <c r="C1879" i="17" s="1"/>
  <c r="C1880" i="17" s="1"/>
  <c r="C1881" i="17" s="1"/>
  <c r="C1882" i="17" s="1"/>
  <c r="C1883" i="17" s="1"/>
  <c r="C1884" i="17" s="1"/>
  <c r="C1885" i="17" s="1"/>
  <c r="C1886" i="17" s="1"/>
  <c r="C1887" i="17" s="1"/>
  <c r="C1888" i="17" s="1"/>
  <c r="C1889" i="17" s="1"/>
  <c r="C1890" i="17" s="1"/>
  <c r="C1891" i="17" s="1"/>
  <c r="C1892" i="17" s="1"/>
  <c r="C1893" i="17" s="1"/>
  <c r="C1894" i="17" s="1"/>
  <c r="C1895" i="17" s="1"/>
  <c r="C1896" i="17" s="1"/>
  <c r="C1897" i="17" s="1"/>
  <c r="C1898" i="17" s="1"/>
  <c r="C1899" i="17" s="1"/>
  <c r="C1900" i="17" s="1"/>
  <c r="C1901" i="17" s="1"/>
  <c r="C1902" i="17" s="1"/>
  <c r="C1903" i="17" s="1"/>
  <c r="C1904" i="17" s="1"/>
  <c r="C1905" i="17" s="1"/>
  <c r="C1906" i="17" s="1"/>
  <c r="C1907" i="17" s="1"/>
  <c r="C1908" i="17" s="1"/>
  <c r="C1909" i="17" s="1"/>
  <c r="C1910" i="17" s="1"/>
  <c r="C1911" i="17" s="1"/>
  <c r="C1912" i="17" s="1"/>
  <c r="C1913" i="17" s="1"/>
  <c r="C1914" i="17" s="1"/>
  <c r="C1915" i="17" s="1"/>
  <c r="C1916" i="17" s="1"/>
  <c r="C1917" i="17" s="1"/>
  <c r="C1918" i="17" s="1"/>
  <c r="C1919" i="17" s="1"/>
  <c r="C1920" i="17" s="1"/>
  <c r="C1921" i="17" s="1"/>
  <c r="C1922" i="17" s="1"/>
  <c r="C1923" i="17" s="1"/>
  <c r="C1924" i="17" s="1"/>
  <c r="C1925" i="17" s="1"/>
  <c r="C1926" i="17" s="1"/>
  <c r="C1927" i="17" s="1"/>
  <c r="C1928" i="17" s="1"/>
  <c r="C1929" i="17" s="1"/>
  <c r="C1930" i="17" s="1"/>
  <c r="C1931" i="17" s="1"/>
  <c r="C1932" i="17" s="1"/>
  <c r="C1933" i="17" s="1"/>
  <c r="C1934" i="17" s="1"/>
  <c r="C1935" i="17" s="1"/>
  <c r="C1936" i="17" s="1"/>
  <c r="C1937" i="17" s="1"/>
  <c r="C1938" i="17" s="1"/>
  <c r="C1939" i="17" s="1"/>
  <c r="C1940" i="17" s="1"/>
  <c r="C1941" i="17" s="1"/>
  <c r="C1942" i="17" s="1"/>
  <c r="C1943" i="17" s="1"/>
  <c r="C1944" i="17" s="1"/>
  <c r="C1945" i="17" s="1"/>
  <c r="C1946" i="17" s="1"/>
  <c r="C1947" i="17" s="1"/>
  <c r="C1948" i="17" s="1"/>
  <c r="C1949" i="17" s="1"/>
  <c r="C1950" i="17" s="1"/>
  <c r="C1951" i="17" s="1"/>
  <c r="C1952" i="17" s="1"/>
  <c r="C1953" i="17" s="1"/>
  <c r="C1954" i="17" s="1"/>
  <c r="C1955" i="17" s="1"/>
  <c r="C1956" i="17" s="1"/>
  <c r="C1957" i="17" s="1"/>
  <c r="C1958" i="17" s="1"/>
  <c r="C1959" i="17" s="1"/>
  <c r="C1960" i="17" s="1"/>
  <c r="C1961" i="17" s="1"/>
  <c r="C1962" i="17" s="1"/>
  <c r="C1963" i="17" s="1"/>
  <c r="C1964" i="17" s="1"/>
  <c r="C1965" i="17" s="1"/>
  <c r="C1966" i="17" s="1"/>
  <c r="C1967" i="17" s="1"/>
  <c r="C1968" i="17" s="1"/>
  <c r="C1969" i="17" s="1"/>
  <c r="C1970" i="17" s="1"/>
  <c r="C1971" i="17" s="1"/>
  <c r="C1972" i="17" s="1"/>
  <c r="C1973" i="17" s="1"/>
  <c r="C1974" i="17" s="1"/>
  <c r="C1975" i="17" s="1"/>
  <c r="C1976" i="17" s="1"/>
  <c r="C1977" i="17" s="1"/>
  <c r="C1978" i="17" s="1"/>
  <c r="C1979" i="17" s="1"/>
  <c r="C1980" i="17" s="1"/>
  <c r="C1981" i="17" s="1"/>
  <c r="C1982" i="17" s="1"/>
  <c r="C1983" i="17" s="1"/>
  <c r="C1984" i="17" s="1"/>
  <c r="C1985" i="17" s="1"/>
  <c r="C1986" i="17" s="1"/>
  <c r="C1987" i="17" s="1"/>
  <c r="C1988" i="17" s="1"/>
  <c r="C1989" i="17" s="1"/>
  <c r="C1990" i="17" s="1"/>
  <c r="C1991" i="17" s="1"/>
  <c r="C1992" i="17" s="1"/>
  <c r="C1993" i="17" s="1"/>
  <c r="C1994" i="17" s="1"/>
  <c r="C1995" i="17" s="1"/>
  <c r="C1996" i="17" s="1"/>
  <c r="C1997" i="17" s="1"/>
  <c r="C1998" i="17" s="1"/>
  <c r="C1999" i="17" s="1"/>
  <c r="C2000" i="17" s="1"/>
  <c r="C2001" i="17" s="1"/>
  <c r="C2002" i="17" s="1"/>
  <c r="C2003" i="17" s="1"/>
  <c r="C2004" i="17" s="1"/>
  <c r="C2005" i="17" s="1"/>
  <c r="C2006" i="17" s="1"/>
  <c r="C2007" i="17" s="1"/>
  <c r="C2008" i="17" s="1"/>
  <c r="C2009" i="17" s="1"/>
  <c r="C2010" i="17" s="1"/>
  <c r="C2011" i="17" s="1"/>
  <c r="C2012" i="17" s="1"/>
  <c r="C2013" i="17" s="1"/>
  <c r="C2014" i="17" s="1"/>
  <c r="C2015" i="17" s="1"/>
  <c r="C2016" i="17" s="1"/>
  <c r="C2017" i="17" s="1"/>
  <c r="C2018" i="17" s="1"/>
  <c r="C2019" i="17" s="1"/>
  <c r="C2020" i="17" s="1"/>
  <c r="C2021" i="17" s="1"/>
  <c r="C2022" i="17" s="1"/>
  <c r="C2023" i="17" s="1"/>
  <c r="C2024" i="17" s="1"/>
  <c r="C2025" i="17" s="1"/>
  <c r="C2026" i="17" s="1"/>
  <c r="C2027" i="17" s="1"/>
  <c r="C2028" i="17" s="1"/>
  <c r="C2029" i="17" s="1"/>
  <c r="C2030" i="17" s="1"/>
  <c r="C2031" i="17" s="1"/>
  <c r="C2032" i="17" s="1"/>
  <c r="C2033" i="17" s="1"/>
  <c r="C2034" i="17" s="1"/>
  <c r="C2035" i="17" s="1"/>
  <c r="C2036" i="17" s="1"/>
  <c r="C2037" i="17" s="1"/>
  <c r="C2038" i="17" s="1"/>
  <c r="C2039" i="17" s="1"/>
  <c r="C2040" i="17" s="1"/>
  <c r="C2041" i="17" s="1"/>
  <c r="C2042" i="17" s="1"/>
  <c r="C2043" i="17" s="1"/>
  <c r="C2044" i="17" s="1"/>
  <c r="C2045" i="17" s="1"/>
  <c r="C2046" i="17" s="1"/>
  <c r="C2047" i="17" s="1"/>
  <c r="C2048" i="17" s="1"/>
  <c r="C2049" i="17" s="1"/>
  <c r="C2050" i="17" s="1"/>
  <c r="C2051" i="17" s="1"/>
  <c r="C2052" i="17" s="1"/>
  <c r="C2053" i="17" s="1"/>
  <c r="C2054" i="17" s="1"/>
  <c r="C2055" i="17" s="1"/>
  <c r="C2056" i="17" s="1"/>
  <c r="C2057" i="17" s="1"/>
  <c r="C2058" i="17" s="1"/>
  <c r="C2059" i="17" s="1"/>
  <c r="C2060" i="17" s="1"/>
  <c r="C2061" i="17" s="1"/>
  <c r="C2062" i="17" s="1"/>
  <c r="C2063" i="17" s="1"/>
  <c r="C2064" i="17" s="1"/>
  <c r="C2065" i="17" s="1"/>
  <c r="C2066" i="17" s="1"/>
  <c r="C2067" i="17" s="1"/>
  <c r="C2068" i="17" s="1"/>
  <c r="C2069" i="17" s="1"/>
  <c r="C2070" i="17" s="1"/>
  <c r="C2071" i="17" s="1"/>
  <c r="C2072" i="17" s="1"/>
  <c r="C2073" i="17" s="1"/>
  <c r="C2074" i="17" s="1"/>
  <c r="C2075" i="17" s="1"/>
  <c r="C2076" i="17" s="1"/>
  <c r="C2077" i="17" s="1"/>
  <c r="C2078" i="17" s="1"/>
  <c r="C2079" i="17" s="1"/>
  <c r="C2080" i="17" s="1"/>
  <c r="C2081" i="17" s="1"/>
  <c r="C2082" i="17" s="1"/>
  <c r="C2083" i="17" s="1"/>
  <c r="C2084" i="17" s="1"/>
  <c r="C2085" i="17" s="1"/>
  <c r="C2086" i="17" s="1"/>
  <c r="C2087" i="17" s="1"/>
  <c r="C2088" i="17" s="1"/>
  <c r="C2089" i="17" s="1"/>
  <c r="C2090" i="17" s="1"/>
  <c r="C2091" i="17" s="1"/>
  <c r="C2092" i="17" s="1"/>
  <c r="C2093" i="17" s="1"/>
  <c r="C2094" i="17" s="1"/>
  <c r="C2095" i="17" s="1"/>
  <c r="C2096" i="17" s="1"/>
  <c r="C2097" i="17" s="1"/>
  <c r="C2098" i="17" s="1"/>
  <c r="C2099" i="17" s="1"/>
  <c r="C2100" i="17" s="1"/>
  <c r="C2101" i="17" s="1"/>
  <c r="C2102" i="17" s="1"/>
  <c r="C2103" i="17" s="1"/>
  <c r="C2104" i="17" s="1"/>
  <c r="C2105" i="17" s="1"/>
  <c r="C2106" i="17" s="1"/>
  <c r="C2107" i="17" s="1"/>
  <c r="C2108" i="17" s="1"/>
  <c r="C2109" i="17" s="1"/>
  <c r="C2110" i="17" s="1"/>
  <c r="C2111" i="17" s="1"/>
  <c r="C2112" i="17" s="1"/>
  <c r="C2113" i="17" s="1"/>
  <c r="C2114" i="17" s="1"/>
  <c r="C2115" i="17" s="1"/>
  <c r="C2116" i="17" s="1"/>
  <c r="C2117" i="17" s="1"/>
  <c r="C2118" i="17" s="1"/>
  <c r="C2119" i="17" s="1"/>
  <c r="C2120" i="17" s="1"/>
  <c r="C2121" i="17" s="1"/>
  <c r="C2122" i="17" s="1"/>
  <c r="C2123" i="17" s="1"/>
  <c r="C2124" i="17" s="1"/>
  <c r="C2125" i="17" s="1"/>
  <c r="C2126" i="17" s="1"/>
  <c r="C2127" i="17" s="1"/>
  <c r="C2128" i="17" s="1"/>
  <c r="C2129" i="17" s="1"/>
  <c r="C2130" i="17" s="1"/>
  <c r="C2131" i="17" s="1"/>
  <c r="C2132" i="17" s="1"/>
  <c r="C2133" i="17" s="1"/>
  <c r="C2134" i="17" s="1"/>
  <c r="C2135" i="17" s="1"/>
  <c r="C2136" i="17" s="1"/>
  <c r="C2137" i="17" s="1"/>
  <c r="C2138" i="17" s="1"/>
  <c r="C2139" i="17" s="1"/>
  <c r="C2140" i="17" s="1"/>
  <c r="C2141" i="17" s="1"/>
  <c r="C2142" i="17" s="1"/>
  <c r="C2143" i="17" s="1"/>
  <c r="C2144" i="17" s="1"/>
  <c r="C2145" i="17" s="1"/>
  <c r="C2146" i="17" s="1"/>
  <c r="C2147" i="17" s="1"/>
  <c r="C2148" i="17" s="1"/>
  <c r="C2149" i="17" s="1"/>
  <c r="C2150" i="17" s="1"/>
  <c r="C2151" i="17" s="1"/>
  <c r="C2152" i="17" s="1"/>
  <c r="C2153" i="17" s="1"/>
  <c r="C2154" i="17" s="1"/>
  <c r="C2155" i="17" s="1"/>
  <c r="C2156" i="17" s="1"/>
  <c r="C2157" i="17" s="1"/>
  <c r="C2158" i="17" s="1"/>
  <c r="C2159" i="17" s="1"/>
  <c r="C2160" i="17" s="1"/>
  <c r="C2161" i="17" s="1"/>
  <c r="C2162" i="17" s="1"/>
  <c r="C2163" i="17" s="1"/>
  <c r="C2164" i="17" s="1"/>
  <c r="C2165" i="17" s="1"/>
  <c r="C2166" i="17" s="1"/>
  <c r="C2167" i="17" s="1"/>
  <c r="C2168" i="17" s="1"/>
  <c r="C2169" i="17" s="1"/>
  <c r="C2170" i="17" s="1"/>
  <c r="C2171" i="17" s="1"/>
  <c r="C2172" i="17" s="1"/>
  <c r="C2173" i="17" s="1"/>
  <c r="C2174" i="17" s="1"/>
  <c r="C2175" i="17" s="1"/>
  <c r="C2176" i="17" s="1"/>
  <c r="C2177" i="17" s="1"/>
  <c r="C2178" i="17" s="1"/>
  <c r="C2179" i="17" s="1"/>
  <c r="C2180" i="17" s="1"/>
  <c r="C2181" i="17" s="1"/>
  <c r="C2182" i="17" s="1"/>
  <c r="C2183" i="17" s="1"/>
  <c r="C2184" i="17" s="1"/>
  <c r="C2185" i="17" s="1"/>
  <c r="C2186" i="17" s="1"/>
  <c r="C2187" i="17" s="1"/>
  <c r="C2188" i="17" s="1"/>
  <c r="C2189" i="17" s="1"/>
  <c r="C2190" i="17" s="1"/>
  <c r="C2191" i="17" s="1"/>
  <c r="C2192" i="17" s="1"/>
  <c r="C2193" i="17" s="1"/>
  <c r="C2194" i="17" s="1"/>
  <c r="C2195" i="17" s="1"/>
  <c r="C2196" i="17" s="1"/>
  <c r="C2197" i="17" s="1"/>
  <c r="C2198" i="17" s="1"/>
  <c r="C2199" i="17" s="1"/>
  <c r="C2200" i="17" s="1"/>
  <c r="C2201" i="17" s="1"/>
  <c r="C2202" i="17" s="1"/>
  <c r="C2203" i="17" s="1"/>
  <c r="C2204" i="17" s="1"/>
  <c r="C2205" i="17" s="1"/>
  <c r="C2206" i="17" s="1"/>
  <c r="C2207" i="17" s="1"/>
  <c r="C2208" i="17" s="1"/>
  <c r="C2209" i="17" s="1"/>
  <c r="C2210" i="17" s="1"/>
  <c r="C2211" i="17" s="1"/>
  <c r="C2212" i="17" s="1"/>
  <c r="C2213" i="17" s="1"/>
  <c r="C2214" i="17" s="1"/>
  <c r="C2215" i="17" s="1"/>
  <c r="C2216" i="17" s="1"/>
  <c r="C2217" i="17" s="1"/>
  <c r="C2218" i="17" s="1"/>
  <c r="C2219" i="17" s="1"/>
  <c r="C2220" i="17" s="1"/>
  <c r="C2221" i="17" s="1"/>
  <c r="C2222" i="17" s="1"/>
  <c r="C2223" i="17" s="1"/>
  <c r="C2224" i="17" s="1"/>
  <c r="C2225" i="17" s="1"/>
  <c r="C2226" i="17" s="1"/>
  <c r="C2227" i="17" s="1"/>
  <c r="C2228" i="17" s="1"/>
  <c r="C2229" i="17" s="1"/>
  <c r="C2230" i="17" s="1"/>
  <c r="C2231" i="17" s="1"/>
  <c r="C2232" i="17" s="1"/>
  <c r="C2233" i="17" s="1"/>
  <c r="C2234" i="17" s="1"/>
  <c r="C2235" i="17" s="1"/>
  <c r="C2236" i="17" s="1"/>
  <c r="C2237" i="17" s="1"/>
  <c r="C2238" i="17" s="1"/>
  <c r="C2239" i="17" s="1"/>
  <c r="C2240" i="17" s="1"/>
  <c r="C2241" i="17" s="1"/>
  <c r="C2242" i="17" s="1"/>
  <c r="C2243" i="17" s="1"/>
  <c r="C2244" i="17" s="1"/>
  <c r="C2245" i="17" s="1"/>
  <c r="C2246" i="17" s="1"/>
  <c r="C2247" i="17" s="1"/>
  <c r="C2248" i="17" s="1"/>
  <c r="C2249" i="17" s="1"/>
  <c r="C2250" i="17" s="1"/>
  <c r="C2251" i="17" s="1"/>
  <c r="C2252" i="17" s="1"/>
  <c r="C2253" i="17" s="1"/>
  <c r="C2254" i="17" s="1"/>
  <c r="C2255" i="17" s="1"/>
  <c r="C2256" i="17" s="1"/>
  <c r="C2257" i="17" s="1"/>
  <c r="C2258" i="17" s="1"/>
  <c r="C2259" i="17" s="1"/>
  <c r="C2260" i="17" s="1"/>
  <c r="C2261" i="17" s="1"/>
  <c r="C2262" i="17" s="1"/>
  <c r="C2263" i="17" s="1"/>
  <c r="C2264" i="17" s="1"/>
  <c r="C2265" i="17" s="1"/>
  <c r="C2266" i="17" s="1"/>
  <c r="C2267" i="17" s="1"/>
  <c r="C2268" i="17" s="1"/>
  <c r="C2269" i="17" s="1"/>
  <c r="C2270" i="17" s="1"/>
  <c r="C2271" i="17" s="1"/>
  <c r="C2272" i="17" s="1"/>
  <c r="C2273" i="17" s="1"/>
  <c r="C2274" i="17" s="1"/>
  <c r="C2275" i="17" s="1"/>
  <c r="C2276" i="17" s="1"/>
  <c r="C2277" i="17" s="1"/>
  <c r="C2278" i="17" s="1"/>
  <c r="C2279" i="17" s="1"/>
  <c r="C2280" i="17" s="1"/>
  <c r="C2281" i="17" s="1"/>
  <c r="C2282" i="17" s="1"/>
  <c r="C2283" i="17" s="1"/>
  <c r="C2284" i="17" s="1"/>
  <c r="C2285" i="17" s="1"/>
  <c r="C2286" i="17" s="1"/>
  <c r="C2287" i="17" s="1"/>
  <c r="C2288" i="17" s="1"/>
  <c r="C2289" i="17" s="1"/>
  <c r="C2290" i="17" s="1"/>
  <c r="C2291" i="17" s="1"/>
  <c r="C2292" i="17" s="1"/>
  <c r="C2293" i="17" s="1"/>
  <c r="C2294" i="17" s="1"/>
  <c r="C2295" i="17" s="1"/>
  <c r="C2296" i="17" s="1"/>
  <c r="C2297" i="17" s="1"/>
  <c r="C2298" i="17" s="1"/>
  <c r="C2299" i="17" s="1"/>
  <c r="C2300" i="17" s="1"/>
  <c r="C2301" i="17" s="1"/>
  <c r="C2302" i="17" s="1"/>
  <c r="C2303" i="17" s="1"/>
  <c r="C2304" i="17" s="1"/>
  <c r="C2305" i="17" s="1"/>
  <c r="C2306" i="17" s="1"/>
  <c r="C2307" i="17" s="1"/>
  <c r="C2308" i="17" s="1"/>
  <c r="C2309" i="17" s="1"/>
  <c r="C2310" i="17" s="1"/>
  <c r="C2311" i="17" s="1"/>
  <c r="C2312" i="17" s="1"/>
  <c r="C2313" i="17" s="1"/>
  <c r="C2314" i="17" s="1"/>
  <c r="C2315" i="17" s="1"/>
  <c r="C2316" i="17" s="1"/>
  <c r="C2317" i="17" s="1"/>
  <c r="C2318" i="17" s="1"/>
  <c r="C2319" i="17" s="1"/>
  <c r="C2320" i="17" s="1"/>
  <c r="C2321" i="17" s="1"/>
  <c r="C2322" i="17" s="1"/>
  <c r="C2323" i="17" s="1"/>
  <c r="C2324" i="17" s="1"/>
  <c r="C2325" i="17" s="1"/>
  <c r="C2326" i="17" s="1"/>
  <c r="C2327" i="17" s="1"/>
  <c r="C2328" i="17" s="1"/>
  <c r="C2329" i="17" s="1"/>
  <c r="C2330" i="17" s="1"/>
  <c r="C2331" i="17" s="1"/>
  <c r="C2332" i="17" s="1"/>
  <c r="C2333" i="17" s="1"/>
  <c r="C2334" i="17" s="1"/>
  <c r="C2335" i="17" s="1"/>
  <c r="C2336" i="17" s="1"/>
  <c r="C2337" i="17" s="1"/>
  <c r="C2338" i="17" s="1"/>
  <c r="C2339" i="17" s="1"/>
  <c r="C2340" i="17" s="1"/>
  <c r="C2341" i="17" s="1"/>
  <c r="C2342" i="17" s="1"/>
  <c r="C2343" i="17" s="1"/>
  <c r="C2344" i="17" s="1"/>
  <c r="C2345" i="17" s="1"/>
  <c r="C2346" i="17" s="1"/>
  <c r="C2347" i="17" s="1"/>
  <c r="C2348" i="17" s="1"/>
  <c r="C2349" i="17" s="1"/>
  <c r="C2350" i="17" s="1"/>
  <c r="C2351" i="17" s="1"/>
  <c r="C2352" i="17" s="1"/>
  <c r="C2353" i="17" s="1"/>
  <c r="C2354" i="17" s="1"/>
  <c r="C2355" i="17" s="1"/>
  <c r="C2356" i="17" s="1"/>
  <c r="C2357" i="17" s="1"/>
  <c r="C2358" i="17" s="1"/>
  <c r="C2359" i="17" s="1"/>
  <c r="C2360" i="17" s="1"/>
  <c r="C2361" i="17" s="1"/>
  <c r="C2362" i="17" s="1"/>
  <c r="C2363" i="17" s="1"/>
  <c r="C2364" i="17" s="1"/>
  <c r="C2365" i="17" s="1"/>
  <c r="C2366" i="17" s="1"/>
  <c r="C2367" i="17" s="1"/>
  <c r="C2368" i="17" s="1"/>
  <c r="C2369" i="17" s="1"/>
  <c r="C2370" i="17" s="1"/>
  <c r="C2371" i="17" s="1"/>
  <c r="C2372" i="17" s="1"/>
  <c r="C2373" i="17" s="1"/>
  <c r="C2374" i="17" s="1"/>
  <c r="C2375" i="17" s="1"/>
  <c r="C2376" i="17" s="1"/>
  <c r="C2377" i="17" s="1"/>
  <c r="C2378" i="17" s="1"/>
  <c r="C2379" i="17" s="1"/>
  <c r="C2380" i="17" s="1"/>
  <c r="C2381" i="17" s="1"/>
  <c r="C2382" i="17" s="1"/>
  <c r="C2383" i="17" s="1"/>
  <c r="C2384" i="17" s="1"/>
  <c r="C2385" i="17" s="1"/>
  <c r="C2386" i="17" s="1"/>
  <c r="C2387" i="17" s="1"/>
  <c r="C2388" i="17" s="1"/>
  <c r="C2389" i="17" s="1"/>
  <c r="C2390" i="17" s="1"/>
  <c r="C2391" i="17" s="1"/>
  <c r="C2392" i="17" s="1"/>
  <c r="C2393" i="17" s="1"/>
  <c r="C2394" i="17" s="1"/>
  <c r="C2395" i="17" s="1"/>
  <c r="C2396" i="17" s="1"/>
  <c r="C2397" i="17" s="1"/>
  <c r="C2398" i="17" s="1"/>
  <c r="C2399" i="17" s="1"/>
  <c r="C2400" i="17" s="1"/>
  <c r="C2401" i="17" s="1"/>
  <c r="C2402" i="17" s="1"/>
  <c r="C2403" i="17" s="1"/>
  <c r="C2404" i="17" s="1"/>
  <c r="C2405" i="17" s="1"/>
  <c r="C2406" i="17" s="1"/>
  <c r="C2407" i="17" s="1"/>
  <c r="C2408" i="17" s="1"/>
  <c r="C2409" i="17" s="1"/>
  <c r="C2410" i="17" s="1"/>
  <c r="C2411" i="17" s="1"/>
  <c r="C2412" i="17" s="1"/>
  <c r="C2413" i="17" s="1"/>
  <c r="C2414" i="17" s="1"/>
  <c r="C2415" i="17" s="1"/>
  <c r="C2416" i="17" s="1"/>
  <c r="C2417" i="17" s="1"/>
  <c r="C2418" i="17" s="1"/>
  <c r="C2419" i="17" s="1"/>
  <c r="C2420" i="17" s="1"/>
  <c r="C2421" i="17" s="1"/>
  <c r="C2422" i="17" s="1"/>
  <c r="C2423" i="17" s="1"/>
  <c r="C2424" i="17" s="1"/>
  <c r="C2425" i="17" s="1"/>
  <c r="C2426" i="17" s="1"/>
  <c r="C2427" i="17" s="1"/>
  <c r="C2428" i="17" s="1"/>
  <c r="C2429" i="17" s="1"/>
  <c r="C2430" i="17" s="1"/>
  <c r="C2431" i="17" s="1"/>
  <c r="C2432" i="17" s="1"/>
  <c r="C2433" i="17" s="1"/>
  <c r="C2434" i="17" s="1"/>
  <c r="C2435" i="17" s="1"/>
  <c r="C2436" i="17" s="1"/>
  <c r="C2437" i="17" s="1"/>
  <c r="C2438" i="17" s="1"/>
  <c r="C2439" i="17" s="1"/>
  <c r="C2440" i="17" s="1"/>
  <c r="C2441" i="17" s="1"/>
  <c r="C2442" i="17" s="1"/>
  <c r="C2443" i="17" s="1"/>
  <c r="C2444" i="17" s="1"/>
  <c r="C2445" i="17" s="1"/>
  <c r="C2446" i="17" s="1"/>
  <c r="C2447" i="17" s="1"/>
  <c r="C2448" i="17" s="1"/>
  <c r="C2449" i="17" s="1"/>
  <c r="C2450" i="17" s="1"/>
  <c r="C2451" i="17" s="1"/>
  <c r="C2452" i="17" s="1"/>
  <c r="C2453" i="17" s="1"/>
  <c r="C2454" i="17" s="1"/>
  <c r="C2455" i="17" s="1"/>
  <c r="C2456" i="17" s="1"/>
  <c r="C2457" i="17" s="1"/>
  <c r="C2458" i="17" s="1"/>
  <c r="C2459" i="17" s="1"/>
  <c r="C2460" i="17" s="1"/>
  <c r="C2461" i="17" s="1"/>
  <c r="C2462" i="17" s="1"/>
  <c r="C2463" i="17" s="1"/>
  <c r="C2464" i="17" s="1"/>
  <c r="C2465" i="17" s="1"/>
  <c r="C2466" i="17" s="1"/>
  <c r="C2467" i="17" s="1"/>
  <c r="C2468" i="17" s="1"/>
  <c r="C2469" i="17" s="1"/>
  <c r="C2470" i="17" s="1"/>
  <c r="C2471" i="17" s="1"/>
  <c r="C2472" i="17" s="1"/>
  <c r="C2473" i="17" s="1"/>
  <c r="C2474" i="17" s="1"/>
  <c r="C2475" i="17" s="1"/>
  <c r="C2476" i="17" s="1"/>
  <c r="C2477" i="17" s="1"/>
  <c r="C2478" i="17" s="1"/>
  <c r="C2479" i="17" s="1"/>
  <c r="C2480" i="17" s="1"/>
  <c r="C2481" i="17" s="1"/>
  <c r="C2482" i="17" s="1"/>
  <c r="C2483" i="17" s="1"/>
  <c r="C2484" i="17" s="1"/>
  <c r="C2485" i="17" s="1"/>
  <c r="C2486" i="17" s="1"/>
  <c r="C2487" i="17" s="1"/>
  <c r="C2488" i="17" s="1"/>
  <c r="C2489" i="17" s="1"/>
  <c r="C2490" i="17" s="1"/>
  <c r="C2491" i="17" s="1"/>
  <c r="C2492" i="17" s="1"/>
  <c r="C2493" i="17" s="1"/>
  <c r="C2494" i="17" s="1"/>
  <c r="C2495" i="17" s="1"/>
  <c r="C2496" i="17" s="1"/>
  <c r="C2497" i="17" s="1"/>
  <c r="C2498" i="17" s="1"/>
  <c r="C2499" i="17" s="1"/>
  <c r="C2500" i="17" s="1"/>
  <c r="C2501" i="17" s="1"/>
  <c r="C2502" i="17" s="1"/>
  <c r="C2503" i="17" s="1"/>
  <c r="C2504" i="17" s="1"/>
  <c r="C2505" i="17" s="1"/>
  <c r="C2506" i="17" s="1"/>
  <c r="C2507" i="17" s="1"/>
  <c r="C2508" i="17" s="1"/>
  <c r="C2509" i="17" s="1"/>
  <c r="C2510" i="17" s="1"/>
  <c r="C2511" i="17" s="1"/>
  <c r="C2512" i="17" s="1"/>
  <c r="C2513" i="17" s="1"/>
  <c r="C2514" i="17" s="1"/>
  <c r="C2515" i="17" s="1"/>
  <c r="C2516" i="17" s="1"/>
  <c r="C2517" i="17" s="1"/>
  <c r="C2518" i="17" s="1"/>
  <c r="C2519" i="17" s="1"/>
  <c r="C2520" i="17" s="1"/>
  <c r="C2521" i="17" s="1"/>
  <c r="C2522" i="17" s="1"/>
  <c r="C2523" i="17" s="1"/>
  <c r="C2524" i="17" s="1"/>
  <c r="C2525" i="17" s="1"/>
  <c r="C2526" i="17" s="1"/>
  <c r="C2527" i="17" s="1"/>
  <c r="C2528" i="17" s="1"/>
  <c r="C2529" i="17" s="1"/>
  <c r="C2530" i="17" s="1"/>
  <c r="C2531" i="17" s="1"/>
  <c r="C2532" i="17" s="1"/>
  <c r="C2533" i="17" s="1"/>
  <c r="C2534" i="17" s="1"/>
  <c r="C2535" i="17" s="1"/>
  <c r="C2536" i="17" s="1"/>
  <c r="C2537" i="17" s="1"/>
  <c r="C2538" i="17" s="1"/>
  <c r="C2539" i="17" s="1"/>
  <c r="C2540" i="17" s="1"/>
  <c r="C2541" i="17" s="1"/>
  <c r="C2542" i="17" s="1"/>
  <c r="C2543" i="17" s="1"/>
  <c r="C2544" i="17" s="1"/>
  <c r="C2545" i="17" s="1"/>
  <c r="C2546" i="17" s="1"/>
  <c r="C2547" i="17" s="1"/>
  <c r="C2548" i="17" s="1"/>
  <c r="C2549" i="17" s="1"/>
  <c r="C2550" i="17" s="1"/>
  <c r="C2551" i="17" s="1"/>
  <c r="C2552" i="17" s="1"/>
  <c r="C2553" i="17" s="1"/>
  <c r="C2554" i="17" s="1"/>
  <c r="C2555" i="17" s="1"/>
  <c r="C2556" i="17" s="1"/>
  <c r="C2557" i="17" s="1"/>
  <c r="C2558" i="17" s="1"/>
  <c r="C2559" i="17" s="1"/>
  <c r="C2560" i="17" s="1"/>
  <c r="C2561" i="17" s="1"/>
  <c r="C2562" i="17" s="1"/>
  <c r="C2563" i="17" s="1"/>
  <c r="C2564" i="17" s="1"/>
  <c r="C2565" i="17" s="1"/>
  <c r="C2566" i="17" s="1"/>
  <c r="C2567" i="17" s="1"/>
  <c r="C2568" i="17" s="1"/>
  <c r="C2569" i="17" s="1"/>
  <c r="C2570" i="17" s="1"/>
  <c r="C2571" i="17" s="1"/>
  <c r="C2572" i="17" s="1"/>
  <c r="C2573" i="17" s="1"/>
  <c r="C2574" i="17" s="1"/>
  <c r="C2575" i="17" s="1"/>
  <c r="C2576" i="17" s="1"/>
  <c r="C2577" i="17" s="1"/>
  <c r="C2578" i="17" s="1"/>
  <c r="C2579" i="17" s="1"/>
  <c r="C2580" i="17" s="1"/>
  <c r="C2581" i="17" s="1"/>
  <c r="C2582" i="17" s="1"/>
  <c r="C2583" i="17" s="1"/>
  <c r="C2584" i="17" s="1"/>
  <c r="C2585" i="17" s="1"/>
  <c r="C2586" i="17" s="1"/>
  <c r="C2587" i="17" s="1"/>
  <c r="C2588" i="17" s="1"/>
  <c r="C2589" i="17" s="1"/>
  <c r="C2590" i="17" s="1"/>
  <c r="C2591" i="17" s="1"/>
  <c r="C2592" i="17" s="1"/>
  <c r="C2593" i="17" s="1"/>
  <c r="C2594" i="17" s="1"/>
  <c r="C2595" i="17" s="1"/>
  <c r="C2596" i="17" s="1"/>
  <c r="C2597" i="17" s="1"/>
  <c r="C2598" i="17" s="1"/>
  <c r="C2599" i="17" s="1"/>
  <c r="C2600" i="17" s="1"/>
  <c r="C2601" i="17" s="1"/>
  <c r="C2602" i="17" s="1"/>
  <c r="C2603" i="17" s="1"/>
  <c r="C2604" i="17" s="1"/>
  <c r="C2605" i="17" s="1"/>
  <c r="C2606" i="17" s="1"/>
  <c r="C2607" i="17" s="1"/>
  <c r="C2608" i="17" s="1"/>
  <c r="C2609" i="17" s="1"/>
  <c r="C2610" i="17" s="1"/>
  <c r="C2611" i="17" s="1"/>
  <c r="C2612" i="17" s="1"/>
  <c r="C2613" i="17" s="1"/>
  <c r="C2614" i="17" s="1"/>
  <c r="C2615" i="17" s="1"/>
  <c r="C2616" i="17" s="1"/>
  <c r="C2617" i="17" s="1"/>
  <c r="C2618" i="17" s="1"/>
  <c r="C2619" i="17" s="1"/>
  <c r="C2620" i="17" s="1"/>
  <c r="C2621" i="17" s="1"/>
  <c r="C2622" i="17" s="1"/>
  <c r="C2623" i="17" s="1"/>
  <c r="C2624" i="17" s="1"/>
  <c r="C2625" i="17" s="1"/>
  <c r="C2626" i="17" s="1"/>
  <c r="C2627" i="17" s="1"/>
  <c r="C2628" i="17" s="1"/>
  <c r="C2629" i="17" s="1"/>
  <c r="C2630" i="17" s="1"/>
  <c r="C2631" i="17" s="1"/>
  <c r="C2632" i="17" s="1"/>
  <c r="C2633" i="17" s="1"/>
  <c r="C2634" i="17" s="1"/>
  <c r="C2635" i="17" s="1"/>
  <c r="C2636" i="17" s="1"/>
  <c r="C2637" i="17" s="1"/>
  <c r="C2638" i="17" s="1"/>
  <c r="C2639" i="17" s="1"/>
  <c r="C2640" i="17" s="1"/>
  <c r="C2641" i="17" s="1"/>
  <c r="C2642" i="17" s="1"/>
  <c r="C2643" i="17" s="1"/>
  <c r="C2644" i="17" s="1"/>
  <c r="C2645" i="17" s="1"/>
  <c r="C2646" i="17" s="1"/>
  <c r="C2647" i="17" s="1"/>
  <c r="C2648" i="17" s="1"/>
  <c r="C2649" i="17" s="1"/>
  <c r="C2650" i="17" s="1"/>
  <c r="C2651" i="17" s="1"/>
  <c r="C2652" i="17" s="1"/>
  <c r="C2653" i="17" s="1"/>
  <c r="C2654" i="17" s="1"/>
  <c r="C2655" i="17" s="1"/>
  <c r="C2656" i="17" s="1"/>
  <c r="C2657" i="17" s="1"/>
  <c r="C2658" i="17" s="1"/>
  <c r="C2659" i="17" s="1"/>
  <c r="C2660" i="17" s="1"/>
  <c r="C2661" i="17" s="1"/>
  <c r="C2662" i="17" s="1"/>
  <c r="C2663" i="17" s="1"/>
  <c r="C2664" i="17" s="1"/>
  <c r="C2665" i="17" s="1"/>
  <c r="C2666" i="17" s="1"/>
  <c r="C2667" i="17" s="1"/>
  <c r="C2668" i="17" s="1"/>
  <c r="C2669" i="17" s="1"/>
  <c r="C2670" i="17" s="1"/>
  <c r="C2671" i="17" s="1"/>
  <c r="C2672" i="17" s="1"/>
  <c r="C2673" i="17" s="1"/>
  <c r="C2674" i="17" s="1"/>
  <c r="C2675" i="17" s="1"/>
  <c r="C2676" i="17" s="1"/>
  <c r="C2677" i="17" s="1"/>
  <c r="C2678" i="17" s="1"/>
  <c r="C2679" i="17" s="1"/>
  <c r="C2680" i="17" s="1"/>
  <c r="C2681" i="17" s="1"/>
  <c r="C2682" i="17" s="1"/>
  <c r="C2683" i="17" s="1"/>
  <c r="C2684" i="17" s="1"/>
  <c r="C2685" i="17" s="1"/>
  <c r="C2686" i="17" s="1"/>
  <c r="C2687" i="17" s="1"/>
  <c r="C2688" i="17" s="1"/>
  <c r="C2689" i="17" s="1"/>
  <c r="C2690" i="17" s="1"/>
  <c r="C2691" i="17" s="1"/>
  <c r="C2692" i="17" s="1"/>
  <c r="C2693" i="17" s="1"/>
  <c r="C2694" i="17" s="1"/>
  <c r="C2695" i="17" s="1"/>
  <c r="C2696" i="17" s="1"/>
  <c r="C2697" i="17" s="1"/>
  <c r="C2698" i="17" s="1"/>
  <c r="C2699" i="17" s="1"/>
  <c r="C2700" i="17" s="1"/>
  <c r="C2701" i="17" s="1"/>
  <c r="C2702" i="17" s="1"/>
  <c r="C2703" i="17" s="1"/>
  <c r="C2704" i="17" s="1"/>
  <c r="C2705" i="17" s="1"/>
  <c r="C2706" i="17" s="1"/>
  <c r="C2707" i="17" s="1"/>
  <c r="C2708" i="17" s="1"/>
  <c r="C2709" i="17" s="1"/>
  <c r="C2710" i="17" s="1"/>
  <c r="C2711" i="17" s="1"/>
  <c r="C2712" i="17" s="1"/>
  <c r="C2713" i="17" s="1"/>
  <c r="C2714" i="17" s="1"/>
  <c r="C2715" i="17" s="1"/>
  <c r="C2716" i="17" s="1"/>
  <c r="C2717" i="17" s="1"/>
  <c r="C2718" i="17" s="1"/>
  <c r="C2719" i="17" s="1"/>
  <c r="C2720" i="17" s="1"/>
  <c r="C2721" i="17" s="1"/>
  <c r="C2722" i="17" s="1"/>
  <c r="C2723" i="17" s="1"/>
  <c r="C2724" i="17" s="1"/>
  <c r="C2725" i="17" s="1"/>
  <c r="C2726" i="17" s="1"/>
  <c r="C2727" i="17" s="1"/>
  <c r="C2728" i="17" s="1"/>
  <c r="C2729" i="17" s="1"/>
  <c r="C2730" i="17" s="1"/>
  <c r="C2731" i="17" s="1"/>
  <c r="C2732" i="17" s="1"/>
  <c r="C2733" i="17" s="1"/>
  <c r="C2734" i="17" s="1"/>
  <c r="C2735" i="17" s="1"/>
  <c r="C2736" i="17" s="1"/>
  <c r="C2737" i="17" s="1"/>
  <c r="C2738" i="17" s="1"/>
  <c r="C2739" i="17" s="1"/>
  <c r="C2740" i="17" s="1"/>
  <c r="C2741" i="17" s="1"/>
  <c r="C2742" i="17" s="1"/>
  <c r="C2743" i="17" s="1"/>
  <c r="C2744" i="17" s="1"/>
  <c r="C2745" i="17" s="1"/>
  <c r="C2746" i="17" s="1"/>
  <c r="C2747" i="17" s="1"/>
  <c r="C2748" i="17" s="1"/>
  <c r="C2749" i="17" s="1"/>
  <c r="C2750" i="17" s="1"/>
  <c r="C2751" i="17" s="1"/>
  <c r="C2752" i="17" s="1"/>
  <c r="C2753" i="17" s="1"/>
  <c r="C2754" i="17" s="1"/>
  <c r="C2755" i="17" s="1"/>
  <c r="C2756" i="17" s="1"/>
  <c r="C2757" i="17" s="1"/>
  <c r="C2758" i="17" s="1"/>
  <c r="C2759" i="17" s="1"/>
  <c r="C2760" i="17" s="1"/>
  <c r="C2761" i="17" s="1"/>
  <c r="C2762" i="17" s="1"/>
  <c r="C2763" i="17" s="1"/>
  <c r="C2764" i="17" s="1"/>
  <c r="C2765" i="17" s="1"/>
  <c r="C2766" i="17" s="1"/>
  <c r="C2767" i="17" s="1"/>
  <c r="C2768" i="17" s="1"/>
  <c r="C2769" i="17" s="1"/>
  <c r="C2770" i="17" s="1"/>
  <c r="C2771" i="17" s="1"/>
  <c r="C2772" i="17" s="1"/>
  <c r="C2773" i="17" s="1"/>
  <c r="C2774" i="17" s="1"/>
  <c r="C2775" i="17" s="1"/>
  <c r="C2776" i="17" s="1"/>
  <c r="C2777" i="17" s="1"/>
  <c r="C2778" i="17" s="1"/>
  <c r="C2779" i="17" s="1"/>
  <c r="C2780" i="17" s="1"/>
  <c r="C2781" i="17" s="1"/>
  <c r="C2782" i="17" s="1"/>
  <c r="C2783" i="17" s="1"/>
  <c r="C2784" i="17" s="1"/>
  <c r="C2785" i="17" s="1"/>
  <c r="C2786" i="17" s="1"/>
  <c r="C2787" i="17" s="1"/>
  <c r="C2788" i="17" s="1"/>
  <c r="C2789" i="17" s="1"/>
  <c r="C2790" i="17" s="1"/>
  <c r="C2791" i="17" s="1"/>
  <c r="C2792" i="17" s="1"/>
  <c r="C2793" i="17" s="1"/>
  <c r="C2794" i="17" s="1"/>
  <c r="C2795" i="17" s="1"/>
  <c r="C2796" i="17" s="1"/>
  <c r="C2797" i="17" s="1"/>
  <c r="C2798" i="17" s="1"/>
  <c r="C2799" i="17" s="1"/>
  <c r="C2800" i="17" s="1"/>
  <c r="C2801" i="17" s="1"/>
  <c r="C2802" i="17" s="1"/>
  <c r="C2803" i="17" s="1"/>
  <c r="C2804" i="17" s="1"/>
  <c r="C2805" i="17" s="1"/>
  <c r="C2806" i="17" s="1"/>
  <c r="C2807" i="17" s="1"/>
  <c r="C2808" i="17" s="1"/>
  <c r="C2809" i="17" s="1"/>
  <c r="C2810" i="17" s="1"/>
  <c r="C2811" i="17" s="1"/>
  <c r="C2812" i="17" s="1"/>
  <c r="C2813" i="17" s="1"/>
  <c r="C2814" i="17" s="1"/>
  <c r="C2815" i="17" s="1"/>
  <c r="C2816" i="17" s="1"/>
  <c r="C2817" i="17" s="1"/>
  <c r="C2818" i="17" s="1"/>
  <c r="C2819" i="17" s="1"/>
  <c r="C2820" i="17" s="1"/>
  <c r="C2821" i="17" s="1"/>
  <c r="C2822" i="17" s="1"/>
  <c r="C2823" i="17" s="1"/>
  <c r="C2824" i="17" s="1"/>
  <c r="C2825" i="17" s="1"/>
  <c r="C2826" i="17" s="1"/>
  <c r="C2827" i="17" s="1"/>
  <c r="C2828" i="17" s="1"/>
  <c r="C2829" i="17" s="1"/>
  <c r="C2830" i="17" s="1"/>
  <c r="C2831" i="17" s="1"/>
  <c r="C2832" i="17" s="1"/>
  <c r="C2833" i="17" s="1"/>
  <c r="C2834" i="17" s="1"/>
  <c r="C2835" i="17" s="1"/>
  <c r="C2836" i="17" s="1"/>
  <c r="C2837" i="17" s="1"/>
  <c r="C2838" i="17" s="1"/>
  <c r="C2839" i="17" s="1"/>
  <c r="C2840" i="17" s="1"/>
  <c r="C2841" i="17" s="1"/>
  <c r="C2842" i="17" s="1"/>
  <c r="C2843" i="17" s="1"/>
  <c r="C2844" i="17" s="1"/>
  <c r="C2845" i="17" s="1"/>
  <c r="C2846" i="17" s="1"/>
  <c r="C2847" i="17" s="1"/>
  <c r="C2848" i="17" s="1"/>
  <c r="C2849" i="17" s="1"/>
  <c r="C2850" i="17" s="1"/>
  <c r="C2851" i="17" s="1"/>
  <c r="C2852" i="17" s="1"/>
  <c r="C2853" i="17" s="1"/>
  <c r="C2854" i="17" s="1"/>
  <c r="C2855" i="17" s="1"/>
  <c r="C2856" i="17" s="1"/>
  <c r="C2857" i="17" s="1"/>
  <c r="C2858" i="17" s="1"/>
  <c r="C2859" i="17" s="1"/>
  <c r="C2860" i="17" s="1"/>
  <c r="C2861" i="17" s="1"/>
  <c r="C2862" i="17" s="1"/>
  <c r="C2863" i="17" s="1"/>
  <c r="C2864" i="17" s="1"/>
  <c r="C2865" i="17" s="1"/>
  <c r="C2866" i="17" s="1"/>
  <c r="C2867" i="17" s="1"/>
  <c r="C2868" i="17" s="1"/>
  <c r="C2869" i="17" s="1"/>
  <c r="C2870" i="17" s="1"/>
  <c r="C2871" i="17" s="1"/>
  <c r="C2872" i="17" s="1"/>
  <c r="C2873" i="17" s="1"/>
  <c r="C2874" i="17" s="1"/>
  <c r="C2875" i="17" s="1"/>
  <c r="C2876" i="17" s="1"/>
  <c r="C2877" i="17" s="1"/>
  <c r="C2878" i="17" s="1"/>
  <c r="C2879" i="17" s="1"/>
  <c r="C2880" i="17" s="1"/>
  <c r="C2881" i="17" s="1"/>
  <c r="C2882" i="17" s="1"/>
  <c r="C2883" i="17" s="1"/>
  <c r="C2884" i="17" s="1"/>
  <c r="C2885" i="17" s="1"/>
  <c r="C2886" i="17" s="1"/>
  <c r="C2887" i="17" s="1"/>
  <c r="C2888" i="17" s="1"/>
  <c r="C2889" i="17" s="1"/>
  <c r="C2890" i="17" s="1"/>
  <c r="C2891" i="17" s="1"/>
  <c r="C2892" i="17" s="1"/>
  <c r="C2893" i="17" s="1"/>
  <c r="C2894" i="17" s="1"/>
  <c r="C2895" i="17" s="1"/>
  <c r="C2896" i="17" s="1"/>
  <c r="C2897" i="17" s="1"/>
  <c r="C2898" i="17" s="1"/>
  <c r="C2899" i="17" s="1"/>
  <c r="C2900" i="17" s="1"/>
  <c r="C2901" i="17" s="1"/>
  <c r="C2902" i="17" s="1"/>
  <c r="C2903" i="17" s="1"/>
  <c r="C2904" i="17" s="1"/>
  <c r="C2905" i="17" s="1"/>
  <c r="C2906" i="17" s="1"/>
  <c r="C2907" i="17" s="1"/>
  <c r="C2908" i="17" s="1"/>
  <c r="C2909" i="17" s="1"/>
  <c r="C2910" i="17" s="1"/>
  <c r="C2911" i="17" s="1"/>
  <c r="C2912" i="17" s="1"/>
  <c r="C2913" i="17" s="1"/>
  <c r="C2914" i="17" s="1"/>
  <c r="C2915" i="17" s="1"/>
  <c r="C2916" i="17" s="1"/>
  <c r="C2917" i="17" s="1"/>
  <c r="C2918" i="17" s="1"/>
  <c r="C2919" i="17" s="1"/>
  <c r="C2920" i="17" s="1"/>
  <c r="C2921" i="17" s="1"/>
  <c r="C2922" i="17" s="1"/>
  <c r="C2923" i="17" s="1"/>
  <c r="C2924" i="17" s="1"/>
  <c r="C2925" i="17" s="1"/>
  <c r="C2926" i="17" s="1"/>
  <c r="C2927" i="17" s="1"/>
  <c r="C2928" i="17" s="1"/>
  <c r="C2929" i="17" s="1"/>
  <c r="C2930" i="17" s="1"/>
  <c r="C2931" i="17" s="1"/>
  <c r="C2932" i="17" s="1"/>
  <c r="C2933" i="17" s="1"/>
  <c r="C2934" i="17" s="1"/>
  <c r="C2935" i="17" s="1"/>
  <c r="C2936" i="17" s="1"/>
  <c r="C2937" i="17" s="1"/>
  <c r="C2938" i="17" s="1"/>
  <c r="C2939" i="17" s="1"/>
  <c r="C2940" i="17" s="1"/>
  <c r="C2941" i="17" s="1"/>
  <c r="C2942" i="17" s="1"/>
  <c r="C2943" i="17" s="1"/>
  <c r="C2944" i="17" s="1"/>
  <c r="C2945" i="17" s="1"/>
  <c r="C2946" i="17" s="1"/>
  <c r="C2947" i="17" s="1"/>
  <c r="C2948" i="17" s="1"/>
  <c r="C2949" i="17" s="1"/>
  <c r="C2950" i="17" s="1"/>
  <c r="C2951" i="17" s="1"/>
  <c r="C2952" i="17" s="1"/>
  <c r="C2953" i="17" s="1"/>
  <c r="C2954" i="17" s="1"/>
  <c r="C2955" i="17" s="1"/>
  <c r="C2956" i="17" s="1"/>
  <c r="C2957" i="17" s="1"/>
  <c r="C2958" i="17" s="1"/>
  <c r="C2959" i="17" s="1"/>
  <c r="C2960" i="17" s="1"/>
  <c r="C2961" i="17" s="1"/>
  <c r="C2962" i="17" s="1"/>
  <c r="C2963" i="17" s="1"/>
  <c r="C2964" i="17" s="1"/>
  <c r="C2965" i="17" s="1"/>
  <c r="C2966" i="17" s="1"/>
  <c r="C2967" i="17" s="1"/>
  <c r="C2968" i="17" s="1"/>
  <c r="C2969" i="17" s="1"/>
  <c r="C2970" i="17" s="1"/>
  <c r="C2971" i="17" s="1"/>
  <c r="C2972" i="17" s="1"/>
  <c r="C2973" i="17" s="1"/>
  <c r="C2974" i="17" s="1"/>
  <c r="B3" i="17" l="1"/>
  <c r="B4" i="17" s="1"/>
  <c r="B5" i="17" s="1"/>
  <c r="B6" i="17" s="1"/>
  <c r="B7" i="17" s="1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B27" i="17" s="1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B49" i="17" s="1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B71" i="17" s="1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137" i="17" s="1"/>
  <c r="B138" i="17" s="1"/>
  <c r="B139" i="17" s="1"/>
  <c r="B140" i="17" s="1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159" i="17" s="1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181" i="17" s="1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203" i="17" s="1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219" i="17" s="1"/>
  <c r="B220" i="17" s="1"/>
  <c r="B221" i="17" s="1"/>
  <c r="B222" i="17" s="1"/>
  <c r="B223" i="17" s="1"/>
  <c r="B224" i="17" s="1"/>
  <c r="B225" i="17" s="1"/>
  <c r="B226" i="17" s="1"/>
  <c r="B227" i="17" s="1"/>
  <c r="B228" i="17" s="1"/>
  <c r="B229" i="17" s="1"/>
  <c r="B230" i="17" s="1"/>
  <c r="B231" i="17" s="1"/>
  <c r="B232" i="17" s="1"/>
  <c r="B233" i="17" s="1"/>
  <c r="B234" i="17" s="1"/>
  <c r="B235" i="17" s="1"/>
  <c r="B236" i="17" s="1"/>
  <c r="B237" i="17" s="1"/>
  <c r="B238" i="17" s="1"/>
  <c r="B239" i="17" s="1"/>
  <c r="B240" i="17" s="1"/>
  <c r="B241" i="17" s="1"/>
  <c r="B242" i="17" s="1"/>
  <c r="B243" i="17" s="1"/>
  <c r="B244" i="17" s="1"/>
  <c r="B245" i="17" s="1"/>
  <c r="B246" i="17" s="1"/>
  <c r="B247" i="17" s="1"/>
  <c r="B248" i="17" s="1"/>
  <c r="B249" i="17" s="1"/>
  <c r="B250" i="17" s="1"/>
  <c r="B251" i="17" s="1"/>
  <c r="B252" i="17" s="1"/>
  <c r="B253" i="17" s="1"/>
  <c r="B254" i="17" s="1"/>
  <c r="B255" i="17" s="1"/>
  <c r="B256" i="17" s="1"/>
  <c r="B257" i="17" s="1"/>
  <c r="B258" i="17" s="1"/>
  <c r="B259" i="17" s="1"/>
  <c r="B260" i="17" s="1"/>
  <c r="B261" i="17" s="1"/>
  <c r="B262" i="17" s="1"/>
  <c r="B263" i="17" s="1"/>
  <c r="B264" i="17" s="1"/>
  <c r="B265" i="17" s="1"/>
  <c r="B266" i="17" s="1"/>
  <c r="B267" i="17" s="1"/>
  <c r="B268" i="17" s="1"/>
  <c r="B269" i="17" s="1"/>
  <c r="B270" i="17" s="1"/>
  <c r="B271" i="17" s="1"/>
  <c r="B272" i="17" s="1"/>
  <c r="B273" i="17" s="1"/>
  <c r="B274" i="17" s="1"/>
  <c r="B275" i="17" s="1"/>
  <c r="B276" i="17" s="1"/>
  <c r="B277" i="17" s="1"/>
  <c r="B278" i="17" s="1"/>
  <c r="B279" i="17" s="1"/>
  <c r="B280" i="17" s="1"/>
  <c r="B281" i="17" s="1"/>
  <c r="B282" i="17" s="1"/>
  <c r="B283" i="17" s="1"/>
  <c r="B284" i="17" s="1"/>
  <c r="B285" i="17" s="1"/>
  <c r="B286" i="17" s="1"/>
  <c r="B287" i="17" s="1"/>
  <c r="B288" i="17" s="1"/>
  <c r="B289" i="17" s="1"/>
  <c r="B290" i="17" s="1"/>
  <c r="B291" i="17" s="1"/>
  <c r="B292" i="17" s="1"/>
  <c r="B293" i="17" s="1"/>
  <c r="B294" i="17" s="1"/>
  <c r="B295" i="17" s="1"/>
  <c r="B296" i="17" s="1"/>
  <c r="B297" i="17" s="1"/>
  <c r="B298" i="17" s="1"/>
  <c r="B299" i="17" s="1"/>
  <c r="B300" i="17" s="1"/>
  <c r="B301" i="17" s="1"/>
  <c r="B302" i="17" s="1"/>
  <c r="B303" i="17" s="1"/>
  <c r="B304" i="17" s="1"/>
  <c r="B305" i="17" s="1"/>
  <c r="B306" i="17" s="1"/>
  <c r="B307" i="17" s="1"/>
  <c r="B308" i="17" s="1"/>
  <c r="B309" i="17" s="1"/>
  <c r="B310" i="17" s="1"/>
  <c r="B311" i="17" s="1"/>
  <c r="B312" i="17" s="1"/>
  <c r="B313" i="17" s="1"/>
  <c r="B314" i="17" s="1"/>
  <c r="B315" i="17" s="1"/>
  <c r="B316" i="17" s="1"/>
  <c r="B317" i="17" s="1"/>
  <c r="B318" i="17" s="1"/>
  <c r="B319" i="17" s="1"/>
  <c r="B320" i="17" s="1"/>
  <c r="B321" i="17" s="1"/>
  <c r="B322" i="17" s="1"/>
  <c r="B323" i="17" s="1"/>
  <c r="B324" i="17" s="1"/>
  <c r="B325" i="17" s="1"/>
  <c r="B326" i="17" s="1"/>
  <c r="B327" i="17" s="1"/>
  <c r="B328" i="17" s="1"/>
  <c r="B329" i="17" s="1"/>
  <c r="B330" i="17" s="1"/>
  <c r="B331" i="17" s="1"/>
  <c r="B332" i="17" s="1"/>
  <c r="B333" i="17" s="1"/>
  <c r="B334" i="17" s="1"/>
  <c r="B335" i="17" s="1"/>
  <c r="B336" i="17" s="1"/>
  <c r="B337" i="17" s="1"/>
  <c r="B338" i="17" s="1"/>
  <c r="B339" i="17" s="1"/>
  <c r="B340" i="17" s="1"/>
  <c r="B341" i="17" s="1"/>
  <c r="B342" i="17" s="1"/>
  <c r="B343" i="17" s="1"/>
  <c r="B344" i="17" s="1"/>
  <c r="B345" i="17" s="1"/>
  <c r="B346" i="17" s="1"/>
  <c r="B347" i="17" s="1"/>
  <c r="B348" i="17" s="1"/>
  <c r="B349" i="17" s="1"/>
  <c r="B350" i="17" s="1"/>
  <c r="B351" i="17" s="1"/>
  <c r="B352" i="17" s="1"/>
  <c r="B353" i="17" s="1"/>
  <c r="B354" i="17" s="1"/>
  <c r="B355" i="17" s="1"/>
  <c r="B356" i="17" s="1"/>
  <c r="B357" i="17" s="1"/>
  <c r="B358" i="17" s="1"/>
  <c r="B359" i="17" s="1"/>
  <c r="B360" i="17" s="1"/>
  <c r="B361" i="17" s="1"/>
  <c r="B362" i="17" s="1"/>
  <c r="B363" i="17" s="1"/>
  <c r="B364" i="17" s="1"/>
  <c r="B365" i="17" s="1"/>
  <c r="B366" i="17" s="1"/>
  <c r="B367" i="17" s="1"/>
  <c r="B368" i="17" s="1"/>
  <c r="B369" i="17" s="1"/>
  <c r="B370" i="17" s="1"/>
  <c r="B371" i="17" s="1"/>
  <c r="B372" i="17" s="1"/>
  <c r="B373" i="17" s="1"/>
  <c r="B374" i="17" s="1"/>
  <c r="B375" i="17" s="1"/>
  <c r="B376" i="17" s="1"/>
  <c r="B377" i="17" s="1"/>
  <c r="B378" i="17" s="1"/>
  <c r="B379" i="17" s="1"/>
  <c r="B380" i="17" s="1"/>
  <c r="B381" i="17" s="1"/>
  <c r="B382" i="17" s="1"/>
  <c r="B383" i="17" s="1"/>
  <c r="B384" i="17" s="1"/>
  <c r="B385" i="17" s="1"/>
  <c r="B386" i="17" s="1"/>
  <c r="B387" i="17" s="1"/>
  <c r="B388" i="17" s="1"/>
  <c r="B389" i="17" s="1"/>
  <c r="B390" i="17" s="1"/>
  <c r="B391" i="17" s="1"/>
  <c r="B392" i="17" s="1"/>
  <c r="B393" i="17" s="1"/>
  <c r="B394" i="17" s="1"/>
  <c r="B395" i="17" s="1"/>
  <c r="B396" i="17" s="1"/>
  <c r="B397" i="17" s="1"/>
  <c r="B398" i="17" s="1"/>
  <c r="B399" i="17" s="1"/>
  <c r="B400" i="17" s="1"/>
  <c r="B401" i="17" s="1"/>
  <c r="B402" i="17" s="1"/>
  <c r="B403" i="17" s="1"/>
  <c r="B404" i="17" s="1"/>
  <c r="B405" i="17" s="1"/>
  <c r="B406" i="17" s="1"/>
  <c r="B407" i="17" s="1"/>
  <c r="B408" i="17" s="1"/>
  <c r="B409" i="17" s="1"/>
  <c r="B410" i="17" s="1"/>
  <c r="B411" i="17" s="1"/>
  <c r="B412" i="17" s="1"/>
  <c r="B413" i="17" s="1"/>
  <c r="B414" i="17" s="1"/>
  <c r="B415" i="17" s="1"/>
  <c r="B416" i="17" s="1"/>
  <c r="B417" i="17" s="1"/>
  <c r="B418" i="17" s="1"/>
  <c r="B419" i="17" s="1"/>
  <c r="B420" i="17" s="1"/>
  <c r="B421" i="17" s="1"/>
  <c r="B422" i="17" s="1"/>
  <c r="B423" i="17" s="1"/>
  <c r="B424" i="17" s="1"/>
  <c r="B425" i="17" s="1"/>
  <c r="B426" i="17" s="1"/>
  <c r="B427" i="17" s="1"/>
  <c r="B428" i="17" s="1"/>
  <c r="B429" i="17" s="1"/>
  <c r="B430" i="17" s="1"/>
  <c r="B431" i="17" s="1"/>
  <c r="B432" i="17" s="1"/>
  <c r="B433" i="17" s="1"/>
  <c r="B434" i="17" s="1"/>
  <c r="B435" i="17" s="1"/>
  <c r="B436" i="17" s="1"/>
  <c r="B437" i="17" s="1"/>
  <c r="B438" i="17" s="1"/>
  <c r="B439" i="17" s="1"/>
  <c r="B440" i="17" s="1"/>
  <c r="B441" i="17" s="1"/>
  <c r="B442" i="17" s="1"/>
  <c r="B443" i="17" s="1"/>
  <c r="B444" i="17" s="1"/>
  <c r="B445" i="17" s="1"/>
  <c r="B446" i="17" s="1"/>
  <c r="B447" i="17" s="1"/>
  <c r="B448" i="17" s="1"/>
  <c r="B449" i="17" s="1"/>
  <c r="B450" i="17" s="1"/>
  <c r="B451" i="17" s="1"/>
  <c r="B452" i="17" s="1"/>
  <c r="B453" i="17" s="1"/>
  <c r="B454" i="17" s="1"/>
  <c r="B455" i="17" s="1"/>
  <c r="B456" i="17" s="1"/>
  <c r="B457" i="17" s="1"/>
  <c r="B458" i="17" s="1"/>
  <c r="B459" i="17" s="1"/>
  <c r="B460" i="17" s="1"/>
  <c r="B461" i="17" s="1"/>
  <c r="B462" i="17" s="1"/>
  <c r="B463" i="17" s="1"/>
  <c r="B464" i="17" s="1"/>
  <c r="B465" i="17" s="1"/>
  <c r="B466" i="17" s="1"/>
  <c r="B467" i="17" s="1"/>
  <c r="B468" i="17" s="1"/>
  <c r="B469" i="17" s="1"/>
  <c r="B470" i="17" s="1"/>
  <c r="B471" i="17" s="1"/>
  <c r="B472" i="17" s="1"/>
  <c r="B473" i="17" s="1"/>
  <c r="B474" i="17" s="1"/>
  <c r="B475" i="17" s="1"/>
  <c r="B476" i="17" s="1"/>
  <c r="B477" i="17" s="1"/>
  <c r="B478" i="17" s="1"/>
  <c r="B479" i="17" s="1"/>
  <c r="B480" i="17" s="1"/>
  <c r="B481" i="17" s="1"/>
  <c r="B482" i="17" s="1"/>
  <c r="B483" i="17" s="1"/>
  <c r="B484" i="17" s="1"/>
  <c r="B485" i="17" s="1"/>
  <c r="B486" i="17" s="1"/>
  <c r="B487" i="17" s="1"/>
  <c r="B488" i="17" s="1"/>
  <c r="B489" i="17" s="1"/>
  <c r="B490" i="17" s="1"/>
  <c r="B491" i="17" s="1"/>
  <c r="B492" i="17" s="1"/>
  <c r="B493" i="17" s="1"/>
  <c r="B494" i="17" s="1"/>
  <c r="B495" i="17" s="1"/>
  <c r="B496" i="17" s="1"/>
  <c r="B497" i="17" s="1"/>
  <c r="B498" i="17" s="1"/>
  <c r="B499" i="17" s="1"/>
  <c r="B500" i="17" s="1"/>
  <c r="B501" i="17" s="1"/>
  <c r="B502" i="17" s="1"/>
  <c r="B503" i="17" s="1"/>
  <c r="B504" i="17" s="1"/>
  <c r="B505" i="17" s="1"/>
  <c r="B506" i="17" s="1"/>
  <c r="B507" i="17" s="1"/>
  <c r="B508" i="17" s="1"/>
  <c r="B509" i="17" s="1"/>
  <c r="B510" i="17" s="1"/>
  <c r="B511" i="17" s="1"/>
  <c r="B512" i="17" s="1"/>
  <c r="B513" i="17" s="1"/>
  <c r="B514" i="17" s="1"/>
  <c r="B515" i="17" s="1"/>
  <c r="B516" i="17" s="1"/>
  <c r="B517" i="17" s="1"/>
  <c r="B518" i="17" s="1"/>
  <c r="B519" i="17" s="1"/>
  <c r="B520" i="17" s="1"/>
  <c r="B521" i="17" s="1"/>
  <c r="B522" i="17" s="1"/>
  <c r="B523" i="17" s="1"/>
  <c r="B524" i="17" s="1"/>
  <c r="B525" i="17" s="1"/>
  <c r="B526" i="17" s="1"/>
  <c r="B527" i="17" s="1"/>
  <c r="B528" i="17" s="1"/>
  <c r="B529" i="17" s="1"/>
  <c r="B530" i="17" s="1"/>
  <c r="B531" i="17" s="1"/>
  <c r="B532" i="17" s="1"/>
  <c r="B533" i="17" s="1"/>
  <c r="B534" i="17" s="1"/>
  <c r="B535" i="17" s="1"/>
  <c r="B536" i="17" s="1"/>
  <c r="B537" i="17" s="1"/>
  <c r="B538" i="17" s="1"/>
  <c r="B539" i="17" s="1"/>
  <c r="B540" i="17" s="1"/>
  <c r="B541" i="17" s="1"/>
  <c r="B542" i="17" s="1"/>
  <c r="B543" i="17" s="1"/>
  <c r="B544" i="17" s="1"/>
  <c r="B545" i="17" s="1"/>
  <c r="B546" i="17" s="1"/>
  <c r="B547" i="17" s="1"/>
  <c r="B548" i="17" s="1"/>
  <c r="B549" i="17" s="1"/>
  <c r="B550" i="17" s="1"/>
  <c r="B551" i="17" s="1"/>
  <c r="B552" i="17" s="1"/>
  <c r="B553" i="17" s="1"/>
  <c r="B554" i="17" s="1"/>
  <c r="B555" i="17" s="1"/>
  <c r="B556" i="17" s="1"/>
  <c r="B557" i="17" s="1"/>
  <c r="B558" i="17" s="1"/>
  <c r="B559" i="17" s="1"/>
  <c r="B560" i="17" s="1"/>
  <c r="B561" i="17" s="1"/>
  <c r="B562" i="17" s="1"/>
  <c r="B563" i="17" s="1"/>
  <c r="B564" i="17" s="1"/>
  <c r="B565" i="17" s="1"/>
  <c r="B566" i="17" s="1"/>
  <c r="B567" i="17" s="1"/>
  <c r="B568" i="17" s="1"/>
  <c r="B569" i="17" s="1"/>
  <c r="B570" i="17" s="1"/>
  <c r="B571" i="17" s="1"/>
  <c r="B572" i="17" s="1"/>
  <c r="B573" i="17" s="1"/>
  <c r="B574" i="17" s="1"/>
  <c r="B575" i="17" s="1"/>
  <c r="B576" i="17" s="1"/>
  <c r="B577" i="17" s="1"/>
  <c r="B578" i="17" s="1"/>
  <c r="B579" i="17" s="1"/>
  <c r="B580" i="17" s="1"/>
  <c r="B581" i="17" s="1"/>
  <c r="B582" i="17" s="1"/>
  <c r="B583" i="17" s="1"/>
  <c r="B584" i="17" s="1"/>
  <c r="B585" i="17" s="1"/>
  <c r="B586" i="17" s="1"/>
  <c r="B587" i="17" s="1"/>
  <c r="B588" i="17" s="1"/>
  <c r="B589" i="17" s="1"/>
  <c r="B590" i="17" s="1"/>
  <c r="B591" i="17" s="1"/>
  <c r="B592" i="17" s="1"/>
  <c r="B593" i="17" s="1"/>
  <c r="B594" i="17" s="1"/>
  <c r="B595" i="17" s="1"/>
  <c r="B596" i="17" s="1"/>
  <c r="B597" i="17" s="1"/>
  <c r="B598" i="17" s="1"/>
  <c r="B599" i="17" s="1"/>
  <c r="B600" i="17" s="1"/>
  <c r="B601" i="17" s="1"/>
  <c r="B602" i="17" s="1"/>
  <c r="B603" i="17" s="1"/>
  <c r="B604" i="17" s="1"/>
  <c r="B605" i="17" s="1"/>
  <c r="B606" i="17" s="1"/>
  <c r="B607" i="17" s="1"/>
  <c r="B608" i="17" s="1"/>
  <c r="B609" i="17" s="1"/>
  <c r="B610" i="17" s="1"/>
  <c r="B611" i="17" s="1"/>
  <c r="B612" i="17" s="1"/>
  <c r="B613" i="17" s="1"/>
  <c r="B614" i="17" s="1"/>
  <c r="B615" i="17" s="1"/>
  <c r="B616" i="17" s="1"/>
  <c r="B617" i="17" s="1"/>
  <c r="B618" i="17" s="1"/>
  <c r="B619" i="17" s="1"/>
  <c r="B620" i="17" s="1"/>
  <c r="B621" i="17" s="1"/>
  <c r="B622" i="17" s="1"/>
  <c r="B623" i="17" s="1"/>
  <c r="B624" i="17" s="1"/>
  <c r="B625" i="17" s="1"/>
  <c r="B626" i="17" s="1"/>
  <c r="B627" i="17" s="1"/>
  <c r="B628" i="17" s="1"/>
  <c r="B629" i="17" s="1"/>
  <c r="B630" i="17" s="1"/>
  <c r="B631" i="17" s="1"/>
  <c r="B632" i="17" s="1"/>
  <c r="B633" i="17" s="1"/>
  <c r="B634" i="17" s="1"/>
  <c r="B635" i="17" s="1"/>
  <c r="B636" i="17" s="1"/>
  <c r="B637" i="17" s="1"/>
  <c r="B638" i="17" s="1"/>
  <c r="B639" i="17" s="1"/>
  <c r="B640" i="17" s="1"/>
  <c r="B641" i="17" s="1"/>
  <c r="B642" i="17" s="1"/>
  <c r="B643" i="17" s="1"/>
  <c r="B644" i="17" s="1"/>
  <c r="B645" i="17" s="1"/>
  <c r="B646" i="17" s="1"/>
  <c r="B647" i="17" s="1"/>
  <c r="B648" i="17" s="1"/>
  <c r="B649" i="17" s="1"/>
  <c r="B650" i="17" s="1"/>
  <c r="B651" i="17" s="1"/>
  <c r="B652" i="17" s="1"/>
  <c r="B653" i="17" s="1"/>
  <c r="B654" i="17" s="1"/>
  <c r="B655" i="17" s="1"/>
  <c r="B656" i="17" s="1"/>
  <c r="B657" i="17" s="1"/>
  <c r="B658" i="17" s="1"/>
  <c r="B659" i="17" s="1"/>
  <c r="B660" i="17" s="1"/>
  <c r="B661" i="17" s="1"/>
  <c r="B662" i="17" s="1"/>
  <c r="B663" i="17" s="1"/>
  <c r="B664" i="17" s="1"/>
  <c r="B665" i="17" s="1"/>
  <c r="B666" i="17" s="1"/>
  <c r="B667" i="17" s="1"/>
  <c r="B668" i="17" s="1"/>
  <c r="B669" i="17" s="1"/>
  <c r="B670" i="17" s="1"/>
  <c r="B671" i="17" s="1"/>
  <c r="B672" i="17" s="1"/>
  <c r="B673" i="17" s="1"/>
  <c r="B674" i="17" s="1"/>
  <c r="B675" i="17" s="1"/>
  <c r="B676" i="17" s="1"/>
  <c r="B677" i="17" s="1"/>
  <c r="B678" i="17" s="1"/>
  <c r="B679" i="17" s="1"/>
  <c r="B680" i="17" s="1"/>
  <c r="B681" i="17" s="1"/>
  <c r="B682" i="17" s="1"/>
  <c r="B683" i="17" s="1"/>
  <c r="B684" i="17" s="1"/>
  <c r="B685" i="17" s="1"/>
  <c r="B686" i="17" s="1"/>
  <c r="B687" i="17" s="1"/>
  <c r="B688" i="17" s="1"/>
  <c r="B689" i="17" s="1"/>
  <c r="B690" i="17" s="1"/>
  <c r="B691" i="17" s="1"/>
  <c r="B692" i="17" s="1"/>
  <c r="B693" i="17" s="1"/>
  <c r="B694" i="17" s="1"/>
  <c r="B695" i="17" s="1"/>
  <c r="B696" i="17" s="1"/>
  <c r="B697" i="17" s="1"/>
  <c r="B698" i="17" s="1"/>
  <c r="B699" i="17" s="1"/>
  <c r="B700" i="17" s="1"/>
  <c r="B701" i="17" s="1"/>
  <c r="B702" i="17" s="1"/>
  <c r="B703" i="17" s="1"/>
  <c r="B704" i="17" s="1"/>
  <c r="B705" i="17" s="1"/>
  <c r="B706" i="17" s="1"/>
  <c r="B707" i="17" s="1"/>
  <c r="B708" i="17" s="1"/>
  <c r="B709" i="17" s="1"/>
  <c r="B710" i="17" s="1"/>
  <c r="B711" i="17" s="1"/>
  <c r="B712" i="17" s="1"/>
  <c r="B713" i="17" s="1"/>
  <c r="B714" i="17" s="1"/>
  <c r="B715" i="17" s="1"/>
  <c r="B716" i="17" s="1"/>
  <c r="B717" i="17" s="1"/>
  <c r="B718" i="17" s="1"/>
  <c r="B719" i="17" s="1"/>
  <c r="B720" i="17" s="1"/>
  <c r="B721" i="17" s="1"/>
  <c r="B722" i="17" s="1"/>
  <c r="B723" i="17" s="1"/>
  <c r="B724" i="17" s="1"/>
  <c r="B725" i="17" s="1"/>
  <c r="B726" i="17" s="1"/>
  <c r="B727" i="17" s="1"/>
  <c r="B728" i="17" s="1"/>
  <c r="B729" i="17" s="1"/>
  <c r="B730" i="17" s="1"/>
  <c r="B731" i="17" s="1"/>
  <c r="B732" i="17" s="1"/>
  <c r="B733" i="17" s="1"/>
  <c r="B734" i="17" s="1"/>
  <c r="B735" i="17" s="1"/>
  <c r="B736" i="17" s="1"/>
  <c r="B737" i="17" s="1"/>
  <c r="B738" i="17" s="1"/>
  <c r="B739" i="17" s="1"/>
  <c r="B740" i="17" s="1"/>
  <c r="B741" i="17" s="1"/>
  <c r="B742" i="17" s="1"/>
  <c r="B743" i="17" s="1"/>
  <c r="B744" i="17" s="1"/>
  <c r="B745" i="17" s="1"/>
  <c r="B746" i="17" s="1"/>
  <c r="B747" i="17" s="1"/>
  <c r="B748" i="17" s="1"/>
  <c r="B749" i="17" s="1"/>
  <c r="B750" i="17" s="1"/>
  <c r="B751" i="17" s="1"/>
  <c r="B752" i="17" s="1"/>
  <c r="B753" i="17" s="1"/>
  <c r="B754" i="17" s="1"/>
  <c r="B755" i="17" s="1"/>
  <c r="B756" i="17" s="1"/>
  <c r="B757" i="17" s="1"/>
  <c r="B758" i="17" s="1"/>
  <c r="B759" i="17" s="1"/>
  <c r="B760" i="17" s="1"/>
  <c r="B761" i="17" s="1"/>
  <c r="B762" i="17" s="1"/>
  <c r="B763" i="17" s="1"/>
  <c r="B764" i="17" s="1"/>
  <c r="B765" i="17" s="1"/>
  <c r="B766" i="17" s="1"/>
  <c r="B767" i="17" s="1"/>
  <c r="B768" i="17" s="1"/>
  <c r="B769" i="17" s="1"/>
  <c r="B770" i="17" s="1"/>
  <c r="B771" i="17" s="1"/>
  <c r="B772" i="17" s="1"/>
  <c r="B773" i="17" s="1"/>
  <c r="B774" i="17" s="1"/>
  <c r="B775" i="17" s="1"/>
  <c r="B776" i="17" s="1"/>
  <c r="B777" i="17" s="1"/>
  <c r="B778" i="17" s="1"/>
  <c r="B779" i="17" s="1"/>
  <c r="B780" i="17" s="1"/>
  <c r="B781" i="17" s="1"/>
  <c r="B782" i="17" s="1"/>
  <c r="B783" i="17" s="1"/>
  <c r="B784" i="17" s="1"/>
  <c r="B785" i="17" s="1"/>
  <c r="B786" i="17" s="1"/>
  <c r="B787" i="17" s="1"/>
  <c r="B788" i="17" s="1"/>
  <c r="B789" i="17" s="1"/>
  <c r="B790" i="17" s="1"/>
  <c r="B791" i="17" s="1"/>
  <c r="B792" i="17" s="1"/>
  <c r="B793" i="17" s="1"/>
  <c r="B794" i="17" s="1"/>
  <c r="B795" i="17" s="1"/>
  <c r="B796" i="17" s="1"/>
  <c r="B797" i="17" s="1"/>
  <c r="B798" i="17" s="1"/>
  <c r="B799" i="17" s="1"/>
  <c r="B800" i="17" s="1"/>
  <c r="B801" i="17" s="1"/>
  <c r="B802" i="17" s="1"/>
  <c r="B803" i="17" s="1"/>
  <c r="B804" i="17" s="1"/>
  <c r="B805" i="17" s="1"/>
  <c r="B806" i="17" s="1"/>
  <c r="B807" i="17" s="1"/>
  <c r="B808" i="17" s="1"/>
  <c r="B809" i="17" s="1"/>
  <c r="B810" i="17" s="1"/>
  <c r="B811" i="17" s="1"/>
  <c r="B812" i="17" s="1"/>
  <c r="B813" i="17" s="1"/>
  <c r="B814" i="17" s="1"/>
  <c r="B815" i="17" s="1"/>
  <c r="B816" i="17" s="1"/>
  <c r="B817" i="17" s="1"/>
  <c r="B818" i="17" s="1"/>
  <c r="B819" i="17" s="1"/>
  <c r="B820" i="17" s="1"/>
  <c r="B821" i="17" s="1"/>
  <c r="B822" i="17" s="1"/>
  <c r="B823" i="17" s="1"/>
  <c r="B824" i="17" s="1"/>
  <c r="B825" i="17" s="1"/>
  <c r="B826" i="17" s="1"/>
  <c r="B827" i="17" s="1"/>
  <c r="B828" i="17" s="1"/>
  <c r="B829" i="17" s="1"/>
  <c r="B830" i="17" s="1"/>
  <c r="B831" i="17" s="1"/>
  <c r="B832" i="17" s="1"/>
  <c r="B833" i="17" s="1"/>
  <c r="B834" i="17" s="1"/>
  <c r="B835" i="17" s="1"/>
  <c r="B836" i="17" s="1"/>
  <c r="B837" i="17" s="1"/>
  <c r="B838" i="17" s="1"/>
  <c r="B839" i="17" s="1"/>
  <c r="B840" i="17" s="1"/>
  <c r="B841" i="17" s="1"/>
  <c r="B842" i="17" s="1"/>
  <c r="B843" i="17" s="1"/>
  <c r="B844" i="17" s="1"/>
  <c r="B845" i="17" s="1"/>
  <c r="B846" i="17" s="1"/>
  <c r="B847" i="17" s="1"/>
  <c r="B848" i="17" s="1"/>
  <c r="B849" i="17" s="1"/>
  <c r="B850" i="17" s="1"/>
  <c r="B851" i="17" s="1"/>
  <c r="B852" i="17" s="1"/>
  <c r="B853" i="17" s="1"/>
  <c r="B854" i="17" s="1"/>
  <c r="B855" i="17" s="1"/>
  <c r="B856" i="17" s="1"/>
  <c r="B857" i="17" s="1"/>
  <c r="B858" i="17" s="1"/>
  <c r="B859" i="17" s="1"/>
  <c r="B860" i="17" s="1"/>
  <c r="B861" i="17" s="1"/>
  <c r="B862" i="17" s="1"/>
  <c r="B863" i="17" s="1"/>
  <c r="B864" i="17" s="1"/>
  <c r="B865" i="17" s="1"/>
  <c r="B866" i="17" s="1"/>
  <c r="B867" i="17" s="1"/>
  <c r="B868" i="17" s="1"/>
  <c r="B869" i="17" s="1"/>
  <c r="B870" i="17" s="1"/>
  <c r="B871" i="17" s="1"/>
  <c r="B872" i="17" s="1"/>
  <c r="B873" i="17" s="1"/>
  <c r="B874" i="17" s="1"/>
  <c r="B875" i="17" s="1"/>
  <c r="B876" i="17" s="1"/>
  <c r="B877" i="17" s="1"/>
  <c r="B878" i="17" s="1"/>
  <c r="B879" i="17" s="1"/>
  <c r="B880" i="17" s="1"/>
  <c r="B881" i="17" s="1"/>
  <c r="B882" i="17" s="1"/>
  <c r="B883" i="17" s="1"/>
  <c r="B884" i="17" s="1"/>
  <c r="B885" i="17" s="1"/>
  <c r="B886" i="17" s="1"/>
  <c r="B887" i="17" s="1"/>
  <c r="B888" i="17" s="1"/>
  <c r="B889" i="17" s="1"/>
  <c r="B890" i="17" s="1"/>
  <c r="B891" i="17" s="1"/>
  <c r="B892" i="17" s="1"/>
  <c r="B893" i="17" s="1"/>
  <c r="B894" i="17" s="1"/>
  <c r="B895" i="17" s="1"/>
  <c r="B896" i="17" s="1"/>
  <c r="B897" i="17" s="1"/>
  <c r="B898" i="17" s="1"/>
  <c r="B899" i="17" s="1"/>
  <c r="B900" i="17" s="1"/>
  <c r="B901" i="17" s="1"/>
  <c r="B902" i="17" s="1"/>
  <c r="B903" i="17" s="1"/>
  <c r="B904" i="17" s="1"/>
  <c r="B905" i="17" s="1"/>
  <c r="B906" i="17" s="1"/>
  <c r="B907" i="17" s="1"/>
  <c r="B908" i="17" s="1"/>
  <c r="B909" i="17" s="1"/>
  <c r="B910" i="17" s="1"/>
  <c r="B911" i="17" s="1"/>
  <c r="B912" i="17" s="1"/>
  <c r="B913" i="17" s="1"/>
  <c r="B914" i="17" s="1"/>
  <c r="B915" i="17" s="1"/>
  <c r="B916" i="17" s="1"/>
  <c r="B917" i="17" s="1"/>
  <c r="B918" i="17" s="1"/>
  <c r="B919" i="17" s="1"/>
  <c r="B920" i="17" s="1"/>
  <c r="B921" i="17" s="1"/>
  <c r="B922" i="17" s="1"/>
  <c r="B923" i="17" s="1"/>
  <c r="B924" i="17" s="1"/>
  <c r="B925" i="17" s="1"/>
  <c r="B926" i="17" s="1"/>
  <c r="B927" i="17" s="1"/>
  <c r="B928" i="17" s="1"/>
  <c r="B929" i="17" s="1"/>
  <c r="B930" i="17" s="1"/>
  <c r="B931" i="17" s="1"/>
  <c r="B932" i="17" s="1"/>
  <c r="B933" i="17" s="1"/>
  <c r="B934" i="17" s="1"/>
  <c r="B935" i="17" s="1"/>
  <c r="B936" i="17" s="1"/>
  <c r="B937" i="17" s="1"/>
  <c r="B938" i="17" s="1"/>
  <c r="B939" i="17" s="1"/>
  <c r="B940" i="17" s="1"/>
  <c r="B941" i="17" s="1"/>
  <c r="B942" i="17" s="1"/>
  <c r="B943" i="17" s="1"/>
  <c r="B944" i="17" s="1"/>
  <c r="B945" i="17" s="1"/>
  <c r="B946" i="17" s="1"/>
  <c r="B947" i="17" s="1"/>
  <c r="B948" i="17" s="1"/>
  <c r="B949" i="17" s="1"/>
  <c r="B950" i="17" s="1"/>
  <c r="B951" i="17" s="1"/>
  <c r="B952" i="17" s="1"/>
  <c r="B953" i="17" s="1"/>
  <c r="B954" i="17" s="1"/>
  <c r="B955" i="17" s="1"/>
  <c r="B956" i="17" s="1"/>
  <c r="B957" i="17" s="1"/>
  <c r="B958" i="17" s="1"/>
  <c r="B959" i="17" s="1"/>
  <c r="B960" i="17" s="1"/>
  <c r="B961" i="17" s="1"/>
  <c r="B962" i="17" s="1"/>
  <c r="B963" i="17" s="1"/>
  <c r="B964" i="17" s="1"/>
  <c r="B965" i="17" s="1"/>
  <c r="B966" i="17" s="1"/>
  <c r="B967" i="17" s="1"/>
  <c r="B968" i="17" s="1"/>
  <c r="B969" i="17" s="1"/>
  <c r="B970" i="17" s="1"/>
  <c r="B971" i="17" s="1"/>
  <c r="B972" i="17" s="1"/>
  <c r="B973" i="17" s="1"/>
  <c r="B974" i="17" s="1"/>
  <c r="B975" i="17" s="1"/>
  <c r="B976" i="17" s="1"/>
  <c r="B977" i="17" s="1"/>
  <c r="B978" i="17" s="1"/>
  <c r="B979" i="17" s="1"/>
  <c r="B980" i="17" s="1"/>
  <c r="B981" i="17" s="1"/>
  <c r="B982" i="17" s="1"/>
  <c r="B983" i="17" s="1"/>
  <c r="B984" i="17" s="1"/>
  <c r="B985" i="17" s="1"/>
  <c r="B986" i="17" s="1"/>
  <c r="B987" i="17" s="1"/>
  <c r="B988" i="17" s="1"/>
  <c r="B989" i="17" s="1"/>
  <c r="B990" i="17" s="1"/>
  <c r="B991" i="17" s="1"/>
  <c r="B992" i="17" s="1"/>
  <c r="B993" i="17" s="1"/>
  <c r="B994" i="17" s="1"/>
  <c r="B995" i="17" s="1"/>
  <c r="B996" i="17" s="1"/>
  <c r="B997" i="17" s="1"/>
  <c r="B998" i="17" s="1"/>
  <c r="B999" i="17" s="1"/>
  <c r="B1000" i="17" s="1"/>
  <c r="B1001" i="17" s="1"/>
  <c r="B1002" i="17" s="1"/>
  <c r="B1003" i="17" s="1"/>
  <c r="B1004" i="17" s="1"/>
  <c r="B1005" i="17" s="1"/>
  <c r="B1006" i="17" s="1"/>
  <c r="B1007" i="17" s="1"/>
  <c r="B1008" i="17" s="1"/>
  <c r="B1009" i="17" s="1"/>
  <c r="B1010" i="17" s="1"/>
  <c r="B1011" i="17" s="1"/>
  <c r="B1012" i="17" s="1"/>
  <c r="B1013" i="17" s="1"/>
  <c r="B1014" i="17" s="1"/>
  <c r="B1015" i="17" s="1"/>
  <c r="B1016" i="17" s="1"/>
  <c r="B1017" i="17" s="1"/>
  <c r="B1018" i="17" s="1"/>
  <c r="B1019" i="17" s="1"/>
  <c r="B1020" i="17" s="1"/>
  <c r="B1021" i="17" s="1"/>
  <c r="B1022" i="17" s="1"/>
  <c r="B1023" i="17" s="1"/>
  <c r="B1024" i="17" s="1"/>
  <c r="B1025" i="17" s="1"/>
  <c r="B1026" i="17" s="1"/>
  <c r="B1027" i="17" s="1"/>
  <c r="B1028" i="17" s="1"/>
  <c r="B1029" i="17" s="1"/>
  <c r="B1030" i="17" s="1"/>
  <c r="B1031" i="17" s="1"/>
  <c r="B1032" i="17" s="1"/>
  <c r="B1033" i="17" s="1"/>
  <c r="B1034" i="17" s="1"/>
  <c r="B1035" i="17" s="1"/>
  <c r="B1036" i="17" s="1"/>
  <c r="B1037" i="17" s="1"/>
  <c r="B1038" i="17" s="1"/>
  <c r="B1039" i="17" s="1"/>
  <c r="B1040" i="17" s="1"/>
  <c r="B1041" i="17" s="1"/>
  <c r="B1042" i="17" s="1"/>
  <c r="B1043" i="17" s="1"/>
  <c r="B1044" i="17" s="1"/>
  <c r="B1045" i="17" s="1"/>
  <c r="B1046" i="17" s="1"/>
  <c r="B1047" i="17" s="1"/>
  <c r="B1048" i="17" s="1"/>
  <c r="B1049" i="17" s="1"/>
  <c r="B1050" i="17" s="1"/>
  <c r="B1051" i="17" s="1"/>
  <c r="B1052" i="17" s="1"/>
  <c r="B1053" i="17" s="1"/>
  <c r="B1054" i="17" s="1"/>
  <c r="B1055" i="17" s="1"/>
  <c r="B1056" i="17" s="1"/>
  <c r="B1057" i="17" s="1"/>
  <c r="B1058" i="17" s="1"/>
  <c r="B1059" i="17" s="1"/>
  <c r="B1060" i="17" s="1"/>
  <c r="B1061" i="17" s="1"/>
  <c r="B1062" i="17" s="1"/>
  <c r="B1063" i="17" s="1"/>
  <c r="B1064" i="17" s="1"/>
  <c r="B1065" i="17" s="1"/>
  <c r="B1066" i="17" s="1"/>
  <c r="B1067" i="17" s="1"/>
  <c r="B1068" i="17" s="1"/>
  <c r="B1069" i="17" s="1"/>
  <c r="B1070" i="17" s="1"/>
  <c r="B1071" i="17" s="1"/>
  <c r="B1072" i="17" s="1"/>
  <c r="B1073" i="17" s="1"/>
  <c r="B1074" i="17" s="1"/>
  <c r="B1075" i="17" s="1"/>
  <c r="B1076" i="17" s="1"/>
  <c r="B1077" i="17" s="1"/>
  <c r="B1078" i="17" s="1"/>
  <c r="B1079" i="17" s="1"/>
  <c r="B1080" i="17" s="1"/>
  <c r="B1081" i="17" s="1"/>
  <c r="B1082" i="17" s="1"/>
  <c r="B1083" i="17" s="1"/>
  <c r="B1084" i="17" s="1"/>
  <c r="B1085" i="17" s="1"/>
  <c r="B1086" i="17" s="1"/>
  <c r="B1087" i="17" s="1"/>
  <c r="B1088" i="17" s="1"/>
  <c r="B1089" i="17" s="1"/>
  <c r="B1090" i="17" s="1"/>
  <c r="B1091" i="17" s="1"/>
  <c r="B1092" i="17" s="1"/>
  <c r="B1093" i="17" s="1"/>
  <c r="B1094" i="17" s="1"/>
  <c r="B1095" i="17" s="1"/>
  <c r="B1096" i="17" s="1"/>
  <c r="B1097" i="17" s="1"/>
  <c r="B1098" i="17" s="1"/>
  <c r="B1099" i="17" s="1"/>
  <c r="B1100" i="17" s="1"/>
  <c r="B1101" i="17" s="1"/>
  <c r="B1102" i="17" s="1"/>
  <c r="B1103" i="17" s="1"/>
  <c r="B1104" i="17" s="1"/>
  <c r="B1105" i="17" s="1"/>
  <c r="B1106" i="17" s="1"/>
  <c r="B1107" i="17" s="1"/>
  <c r="B1108" i="17" s="1"/>
  <c r="B1109" i="17" s="1"/>
  <c r="B1110" i="17" s="1"/>
  <c r="B1111" i="17" s="1"/>
  <c r="B1112" i="17" s="1"/>
  <c r="B1113" i="17" s="1"/>
  <c r="B1114" i="17" s="1"/>
  <c r="B1115" i="17" s="1"/>
  <c r="B1116" i="17" s="1"/>
  <c r="B1117" i="17" s="1"/>
  <c r="B1118" i="17" s="1"/>
  <c r="B1119" i="17" s="1"/>
  <c r="B1120" i="17" s="1"/>
  <c r="B1121" i="17" s="1"/>
  <c r="B1122" i="17" s="1"/>
  <c r="B1123" i="17" s="1"/>
  <c r="B1124" i="17" s="1"/>
  <c r="B1125" i="17" s="1"/>
  <c r="B1126" i="17" s="1"/>
  <c r="B1127" i="17" s="1"/>
  <c r="B1128" i="17" s="1"/>
  <c r="B1129" i="17" s="1"/>
  <c r="B1130" i="17" s="1"/>
  <c r="B1131" i="17" s="1"/>
  <c r="B1132" i="17" s="1"/>
  <c r="B1133" i="17" s="1"/>
  <c r="B1134" i="17" s="1"/>
  <c r="B1135" i="17" s="1"/>
  <c r="B1136" i="17" s="1"/>
  <c r="B1137" i="17" s="1"/>
  <c r="B1138" i="17" s="1"/>
  <c r="B1139" i="17" s="1"/>
  <c r="B1140" i="17" s="1"/>
  <c r="B1141" i="17" s="1"/>
  <c r="B1142" i="17" s="1"/>
  <c r="B1143" i="17" s="1"/>
  <c r="B1144" i="17" s="1"/>
  <c r="B1145" i="17" s="1"/>
  <c r="B1146" i="17" s="1"/>
  <c r="B1147" i="17" s="1"/>
  <c r="B1148" i="17" s="1"/>
  <c r="B1149" i="17" s="1"/>
  <c r="B1150" i="17" s="1"/>
  <c r="B1151" i="17" s="1"/>
  <c r="B1152" i="17" s="1"/>
  <c r="B1153" i="17" s="1"/>
  <c r="B1154" i="17" s="1"/>
  <c r="B1155" i="17" s="1"/>
  <c r="B1156" i="17" s="1"/>
  <c r="B1157" i="17" s="1"/>
  <c r="B1158" i="17" s="1"/>
  <c r="B1159" i="17" s="1"/>
  <c r="B1160" i="17" s="1"/>
  <c r="B1161" i="17" s="1"/>
  <c r="B1162" i="17" s="1"/>
  <c r="B1163" i="17" s="1"/>
  <c r="B1164" i="17" s="1"/>
  <c r="B1165" i="17" s="1"/>
  <c r="B1166" i="17" s="1"/>
  <c r="B1167" i="17" s="1"/>
  <c r="B1168" i="17" s="1"/>
  <c r="B1169" i="17" s="1"/>
  <c r="B1170" i="17" s="1"/>
  <c r="B1171" i="17" s="1"/>
  <c r="B1172" i="17" s="1"/>
  <c r="B1173" i="17" s="1"/>
  <c r="B1174" i="17" s="1"/>
  <c r="B1175" i="17" s="1"/>
  <c r="B1176" i="17" s="1"/>
  <c r="B1177" i="17" s="1"/>
  <c r="B1178" i="17" s="1"/>
  <c r="B1179" i="17" s="1"/>
  <c r="B1180" i="17" s="1"/>
  <c r="B1181" i="17" s="1"/>
  <c r="B1182" i="17" s="1"/>
  <c r="B1183" i="17" s="1"/>
  <c r="B1184" i="17" s="1"/>
  <c r="B1185" i="17" s="1"/>
  <c r="B1186" i="17" s="1"/>
  <c r="B1187" i="17" s="1"/>
  <c r="B1188" i="17" s="1"/>
  <c r="B1189" i="17" s="1"/>
  <c r="B1190" i="17" s="1"/>
  <c r="B1191" i="17" s="1"/>
  <c r="B1192" i="17" s="1"/>
  <c r="B1193" i="17" s="1"/>
  <c r="B1194" i="17" s="1"/>
  <c r="B1195" i="17" s="1"/>
  <c r="B1196" i="17" s="1"/>
  <c r="B1197" i="17" s="1"/>
  <c r="B1198" i="17" s="1"/>
  <c r="B1199" i="17" s="1"/>
  <c r="B1200" i="17" s="1"/>
  <c r="B1201" i="17" s="1"/>
  <c r="B1202" i="17" s="1"/>
  <c r="B1203" i="17" s="1"/>
  <c r="B1204" i="17" s="1"/>
  <c r="B1205" i="17" s="1"/>
  <c r="B1206" i="17" s="1"/>
  <c r="B1207" i="17" s="1"/>
  <c r="B1208" i="17" s="1"/>
  <c r="B1209" i="17" s="1"/>
  <c r="B1210" i="17" s="1"/>
  <c r="B1211" i="17" s="1"/>
  <c r="B1212" i="17" s="1"/>
  <c r="B1213" i="17" s="1"/>
  <c r="B1214" i="17" s="1"/>
  <c r="B1215" i="17" s="1"/>
  <c r="B1216" i="17" s="1"/>
  <c r="B1217" i="17" s="1"/>
  <c r="B1218" i="17" s="1"/>
  <c r="B1219" i="17" s="1"/>
  <c r="B1220" i="17" s="1"/>
  <c r="B1221" i="17" s="1"/>
  <c r="B1222" i="17" s="1"/>
  <c r="B1223" i="17" s="1"/>
  <c r="B1224" i="17" s="1"/>
  <c r="B1225" i="17" s="1"/>
  <c r="B1226" i="17" s="1"/>
  <c r="B1227" i="17" s="1"/>
  <c r="B1228" i="17" s="1"/>
  <c r="B1229" i="17" s="1"/>
  <c r="B1230" i="17" s="1"/>
  <c r="B1231" i="17" s="1"/>
  <c r="B1232" i="17" s="1"/>
  <c r="B1233" i="17" s="1"/>
  <c r="B1234" i="17" s="1"/>
  <c r="B1235" i="17" s="1"/>
  <c r="B1236" i="17" s="1"/>
  <c r="B1237" i="17" s="1"/>
  <c r="B1238" i="17" s="1"/>
  <c r="B1239" i="17" s="1"/>
  <c r="B1240" i="17" s="1"/>
  <c r="B1241" i="17" s="1"/>
  <c r="B1242" i="17" s="1"/>
  <c r="B1243" i="17" s="1"/>
  <c r="B1244" i="17" s="1"/>
  <c r="B1245" i="17" s="1"/>
  <c r="B1246" i="17" s="1"/>
  <c r="B1247" i="17" s="1"/>
  <c r="B1248" i="17" s="1"/>
  <c r="B1249" i="17" s="1"/>
  <c r="B1250" i="17" s="1"/>
  <c r="B1251" i="17" s="1"/>
  <c r="B1252" i="17" s="1"/>
  <c r="B1253" i="17" s="1"/>
  <c r="B1254" i="17" s="1"/>
  <c r="B1255" i="17" s="1"/>
  <c r="B1256" i="17" s="1"/>
  <c r="B1257" i="17" s="1"/>
  <c r="B1258" i="17" s="1"/>
  <c r="B1259" i="17" s="1"/>
  <c r="B1260" i="17" s="1"/>
  <c r="B1261" i="17" s="1"/>
  <c r="B1262" i="17" s="1"/>
  <c r="B1263" i="17" s="1"/>
  <c r="B1264" i="17" s="1"/>
  <c r="B1265" i="17" s="1"/>
  <c r="B1266" i="17" s="1"/>
  <c r="B1267" i="17" s="1"/>
  <c r="B1268" i="17" s="1"/>
  <c r="B1269" i="17" s="1"/>
  <c r="B1270" i="17" s="1"/>
  <c r="B1271" i="17" s="1"/>
  <c r="B1272" i="17" s="1"/>
  <c r="B1273" i="17" s="1"/>
  <c r="B1274" i="17" s="1"/>
  <c r="B1275" i="17" s="1"/>
  <c r="B1276" i="17" s="1"/>
  <c r="B1277" i="17" s="1"/>
  <c r="B1278" i="17" s="1"/>
  <c r="B1279" i="17" s="1"/>
  <c r="B1280" i="17" s="1"/>
  <c r="B1281" i="17" s="1"/>
  <c r="B1282" i="17" s="1"/>
  <c r="B1283" i="17" s="1"/>
  <c r="B1284" i="17" s="1"/>
  <c r="B1285" i="17" s="1"/>
  <c r="B1286" i="17" s="1"/>
  <c r="B1287" i="17" s="1"/>
  <c r="B1288" i="17" s="1"/>
  <c r="B1289" i="17" s="1"/>
  <c r="B1290" i="17" s="1"/>
  <c r="B1291" i="17" s="1"/>
  <c r="B1292" i="17" s="1"/>
  <c r="B1293" i="17" s="1"/>
  <c r="B1294" i="17" s="1"/>
  <c r="B1295" i="17" s="1"/>
  <c r="B1296" i="17" s="1"/>
  <c r="B1297" i="17" s="1"/>
  <c r="B1298" i="17" s="1"/>
  <c r="B1299" i="17" s="1"/>
  <c r="B1300" i="17" s="1"/>
  <c r="B1301" i="17" s="1"/>
  <c r="B1302" i="17" s="1"/>
  <c r="B1303" i="17" s="1"/>
  <c r="B1304" i="17" s="1"/>
  <c r="B1305" i="17" s="1"/>
  <c r="B1306" i="17" s="1"/>
  <c r="B1307" i="17" s="1"/>
  <c r="B1308" i="17" s="1"/>
  <c r="B1309" i="17" s="1"/>
  <c r="B1310" i="17" s="1"/>
  <c r="B1311" i="17" s="1"/>
  <c r="B1312" i="17" s="1"/>
  <c r="B1313" i="17" s="1"/>
  <c r="B1314" i="17" s="1"/>
  <c r="B1315" i="17" s="1"/>
  <c r="B1316" i="17" s="1"/>
  <c r="B1317" i="17" s="1"/>
  <c r="B1318" i="17" s="1"/>
  <c r="B1319" i="17" s="1"/>
  <c r="B1320" i="17" s="1"/>
  <c r="B1321" i="17" s="1"/>
  <c r="B1322" i="17" s="1"/>
  <c r="B1323" i="17" s="1"/>
  <c r="B1324" i="17" s="1"/>
  <c r="B1325" i="17" s="1"/>
  <c r="B1326" i="17" s="1"/>
  <c r="B1327" i="17" s="1"/>
  <c r="B1328" i="17" s="1"/>
  <c r="B1329" i="17" s="1"/>
  <c r="B1330" i="17" s="1"/>
  <c r="B1331" i="17" s="1"/>
  <c r="B1332" i="17" s="1"/>
  <c r="B1333" i="17" s="1"/>
  <c r="B1334" i="17" s="1"/>
  <c r="B1335" i="17" s="1"/>
  <c r="B1336" i="17" s="1"/>
  <c r="B1337" i="17" s="1"/>
  <c r="B1338" i="17" s="1"/>
  <c r="B1339" i="17" s="1"/>
  <c r="B1340" i="17" s="1"/>
  <c r="B1341" i="17" s="1"/>
  <c r="B1342" i="17" s="1"/>
  <c r="B1343" i="17" s="1"/>
  <c r="B1344" i="17" s="1"/>
  <c r="B1345" i="17" s="1"/>
  <c r="B1346" i="17" s="1"/>
  <c r="B1347" i="17" s="1"/>
  <c r="B1348" i="17" s="1"/>
  <c r="B1349" i="17" s="1"/>
  <c r="B1350" i="17" s="1"/>
  <c r="B1351" i="17" s="1"/>
  <c r="B1352" i="17" s="1"/>
  <c r="B1353" i="17" s="1"/>
  <c r="B1354" i="17" s="1"/>
  <c r="B1355" i="17" s="1"/>
  <c r="B1356" i="17" s="1"/>
  <c r="B1357" i="17" s="1"/>
  <c r="B1358" i="17" s="1"/>
  <c r="B1359" i="17" s="1"/>
  <c r="B1360" i="17" s="1"/>
  <c r="B1361" i="17" s="1"/>
  <c r="B1362" i="17" s="1"/>
  <c r="B1363" i="17" s="1"/>
  <c r="B1364" i="17" s="1"/>
  <c r="B1365" i="17" s="1"/>
  <c r="B1366" i="17" s="1"/>
  <c r="B1367" i="17" s="1"/>
  <c r="B1368" i="17" s="1"/>
  <c r="B1369" i="17" s="1"/>
  <c r="B1370" i="17" s="1"/>
  <c r="B1371" i="17" s="1"/>
  <c r="B1372" i="17" s="1"/>
  <c r="B1373" i="17" s="1"/>
  <c r="B1374" i="17" s="1"/>
  <c r="B1375" i="17" s="1"/>
  <c r="B1376" i="17" s="1"/>
  <c r="B1377" i="17" s="1"/>
  <c r="B1378" i="17" s="1"/>
  <c r="B1379" i="17" s="1"/>
  <c r="B1380" i="17" s="1"/>
  <c r="B1381" i="17" s="1"/>
  <c r="B1382" i="17" s="1"/>
  <c r="B1383" i="17" s="1"/>
  <c r="B1384" i="17" s="1"/>
  <c r="B1385" i="17" s="1"/>
  <c r="B1386" i="17" s="1"/>
  <c r="B1387" i="17" s="1"/>
  <c r="B1388" i="17" s="1"/>
  <c r="B1389" i="17" s="1"/>
  <c r="B1390" i="17" s="1"/>
  <c r="B1391" i="17" s="1"/>
  <c r="B1392" i="17" s="1"/>
  <c r="B1393" i="17" s="1"/>
  <c r="B1394" i="17" s="1"/>
  <c r="B1395" i="17" s="1"/>
  <c r="B1396" i="17" s="1"/>
  <c r="B1397" i="17" s="1"/>
  <c r="B1398" i="17" s="1"/>
  <c r="B1399" i="17" s="1"/>
  <c r="B1400" i="17" s="1"/>
  <c r="B1401" i="17" s="1"/>
  <c r="B1402" i="17" s="1"/>
  <c r="B1403" i="17" s="1"/>
  <c r="B1404" i="17" s="1"/>
  <c r="B1405" i="17" s="1"/>
  <c r="B1406" i="17" s="1"/>
  <c r="B1407" i="17" s="1"/>
  <c r="B1408" i="17" s="1"/>
  <c r="B1409" i="17" s="1"/>
  <c r="B1410" i="17" s="1"/>
  <c r="B1411" i="17" s="1"/>
  <c r="B1412" i="17" s="1"/>
  <c r="B1413" i="17" s="1"/>
  <c r="B1414" i="17" s="1"/>
  <c r="B1415" i="17" s="1"/>
  <c r="B1416" i="17" s="1"/>
  <c r="B1417" i="17" s="1"/>
  <c r="B1418" i="17" s="1"/>
  <c r="B1419" i="17" s="1"/>
  <c r="B1420" i="17" s="1"/>
  <c r="B1421" i="17" s="1"/>
  <c r="B1422" i="17" s="1"/>
  <c r="B1423" i="17" s="1"/>
  <c r="B1424" i="17" s="1"/>
  <c r="B1425" i="17" s="1"/>
  <c r="B1426" i="17" s="1"/>
  <c r="B1427" i="17" s="1"/>
  <c r="B1428" i="17" s="1"/>
  <c r="B1429" i="17" s="1"/>
  <c r="B1430" i="17" s="1"/>
  <c r="B1431" i="17" s="1"/>
  <c r="B1432" i="17" s="1"/>
  <c r="B1433" i="17" s="1"/>
  <c r="B1434" i="17" s="1"/>
  <c r="B1435" i="17" s="1"/>
  <c r="B1436" i="17" s="1"/>
  <c r="B1437" i="17" s="1"/>
  <c r="B1438" i="17" s="1"/>
  <c r="B1439" i="17" s="1"/>
  <c r="B1440" i="17" s="1"/>
  <c r="B1441" i="17" s="1"/>
  <c r="B1442" i="17" s="1"/>
  <c r="B1443" i="17" s="1"/>
  <c r="B1444" i="17" s="1"/>
  <c r="B1445" i="17" s="1"/>
  <c r="B1446" i="17" s="1"/>
  <c r="B1447" i="17" s="1"/>
  <c r="B1448" i="17" s="1"/>
  <c r="B1449" i="17" s="1"/>
  <c r="B1450" i="17" s="1"/>
  <c r="B1451" i="17" s="1"/>
  <c r="B1452" i="17" s="1"/>
  <c r="B1453" i="17" s="1"/>
  <c r="B1454" i="17" s="1"/>
  <c r="B1455" i="17" s="1"/>
  <c r="B1456" i="17" s="1"/>
  <c r="B1457" i="17" s="1"/>
  <c r="B1458" i="17" s="1"/>
  <c r="B1459" i="17" s="1"/>
  <c r="B1460" i="17" s="1"/>
  <c r="B1461" i="17" s="1"/>
  <c r="B1462" i="17" s="1"/>
  <c r="B1463" i="17" s="1"/>
  <c r="B1464" i="17" s="1"/>
  <c r="B1465" i="17" s="1"/>
  <c r="B1466" i="17" s="1"/>
  <c r="B1467" i="17" s="1"/>
  <c r="B1468" i="17" s="1"/>
  <c r="B1469" i="17" s="1"/>
  <c r="B1470" i="17" s="1"/>
  <c r="B1471" i="17" s="1"/>
  <c r="B1472" i="17" s="1"/>
  <c r="B1473" i="17" s="1"/>
  <c r="B1474" i="17" s="1"/>
  <c r="B1475" i="17" s="1"/>
  <c r="B1476" i="17" s="1"/>
  <c r="B1477" i="17" s="1"/>
  <c r="B1478" i="17" s="1"/>
  <c r="B1479" i="17" s="1"/>
  <c r="B1480" i="17" s="1"/>
  <c r="B1481" i="17" s="1"/>
  <c r="B1482" i="17" s="1"/>
  <c r="B1483" i="17" s="1"/>
  <c r="B1484" i="17" s="1"/>
  <c r="B1485" i="17" s="1"/>
  <c r="B1486" i="17" s="1"/>
  <c r="B1487" i="17" s="1"/>
  <c r="B1488" i="17" s="1"/>
  <c r="B1489" i="17" s="1"/>
  <c r="B1490" i="17" s="1"/>
  <c r="B1491" i="17" s="1"/>
  <c r="B1492" i="17" s="1"/>
  <c r="B1493" i="17" s="1"/>
  <c r="B1494" i="17" s="1"/>
  <c r="B1495" i="17" s="1"/>
  <c r="B1496" i="17" s="1"/>
  <c r="B1497" i="17" s="1"/>
  <c r="B1498" i="17" s="1"/>
  <c r="B1499" i="17" s="1"/>
  <c r="B1500" i="17" s="1"/>
  <c r="B1501" i="17" s="1"/>
  <c r="B1502" i="17" s="1"/>
  <c r="B1503" i="17" s="1"/>
  <c r="B1504" i="17" s="1"/>
  <c r="B1505" i="17" s="1"/>
  <c r="B1506" i="17" s="1"/>
  <c r="B1507" i="17" s="1"/>
  <c r="B1508" i="17" s="1"/>
  <c r="B1509" i="17" s="1"/>
  <c r="B1510" i="17" s="1"/>
  <c r="B1511" i="17" s="1"/>
  <c r="B1512" i="17" s="1"/>
  <c r="B1513" i="17" s="1"/>
  <c r="B1514" i="17" s="1"/>
  <c r="B1515" i="17" s="1"/>
  <c r="B1516" i="17" s="1"/>
  <c r="B1517" i="17" s="1"/>
  <c r="B1518" i="17" s="1"/>
  <c r="B1519" i="17" s="1"/>
  <c r="B1520" i="17" s="1"/>
  <c r="B1521" i="17" s="1"/>
  <c r="B1522" i="17" s="1"/>
  <c r="B1523" i="17" s="1"/>
  <c r="B1524" i="17" s="1"/>
  <c r="B1525" i="17" s="1"/>
  <c r="B1526" i="17" s="1"/>
  <c r="B1527" i="17" s="1"/>
  <c r="B1528" i="17" s="1"/>
  <c r="B1529" i="17" s="1"/>
  <c r="B1530" i="17" s="1"/>
  <c r="B1531" i="17" s="1"/>
  <c r="B1532" i="17" s="1"/>
  <c r="B1533" i="17" s="1"/>
  <c r="B1534" i="17" s="1"/>
  <c r="B1535" i="17" s="1"/>
  <c r="B1536" i="17" s="1"/>
  <c r="B1537" i="17" s="1"/>
  <c r="B1538" i="17" s="1"/>
  <c r="B1539" i="17" s="1"/>
  <c r="B1540" i="17" s="1"/>
  <c r="B1541" i="17" s="1"/>
  <c r="B1542" i="17" s="1"/>
  <c r="B1543" i="17" s="1"/>
  <c r="B1544" i="17" s="1"/>
  <c r="B1545" i="17" s="1"/>
  <c r="B1546" i="17" s="1"/>
  <c r="B1547" i="17" s="1"/>
  <c r="B1548" i="17" s="1"/>
  <c r="B1549" i="17" s="1"/>
  <c r="B1550" i="17" s="1"/>
  <c r="B1551" i="17" s="1"/>
  <c r="B1552" i="17" s="1"/>
  <c r="B1553" i="17" s="1"/>
  <c r="B1554" i="17" s="1"/>
  <c r="B1555" i="17" s="1"/>
  <c r="B1556" i="17" s="1"/>
  <c r="B1557" i="17" s="1"/>
  <c r="B1558" i="17" s="1"/>
  <c r="B1559" i="17" s="1"/>
  <c r="B1560" i="17" s="1"/>
  <c r="B1561" i="17" s="1"/>
  <c r="B1562" i="17" s="1"/>
  <c r="B1563" i="17" s="1"/>
  <c r="B1564" i="17" s="1"/>
  <c r="B1565" i="17" s="1"/>
  <c r="B1566" i="17" s="1"/>
  <c r="B1567" i="17" s="1"/>
  <c r="B1568" i="17" s="1"/>
  <c r="B1569" i="17" s="1"/>
  <c r="B1570" i="17" s="1"/>
  <c r="B1571" i="17" s="1"/>
  <c r="B1572" i="17" s="1"/>
  <c r="B1573" i="17" s="1"/>
  <c r="B1574" i="17" s="1"/>
  <c r="B1575" i="17" s="1"/>
  <c r="B1576" i="17" s="1"/>
  <c r="B1577" i="17" s="1"/>
  <c r="B1578" i="17" s="1"/>
  <c r="B1579" i="17" s="1"/>
  <c r="B1580" i="17" s="1"/>
  <c r="B1581" i="17" s="1"/>
  <c r="B1582" i="17" s="1"/>
  <c r="B1583" i="17" s="1"/>
  <c r="B1584" i="17" s="1"/>
  <c r="B1585" i="17" s="1"/>
  <c r="B1586" i="17" s="1"/>
  <c r="B1587" i="17" s="1"/>
  <c r="B1588" i="17" s="1"/>
  <c r="B1589" i="17" s="1"/>
  <c r="B1590" i="17" s="1"/>
  <c r="B1591" i="17" s="1"/>
  <c r="B1592" i="17" s="1"/>
  <c r="B1593" i="17" s="1"/>
  <c r="B1594" i="17" s="1"/>
  <c r="B1595" i="17" s="1"/>
  <c r="B1596" i="17" s="1"/>
  <c r="B1597" i="17" s="1"/>
  <c r="B1598" i="17" s="1"/>
  <c r="B1599" i="17" s="1"/>
  <c r="B1600" i="17" s="1"/>
  <c r="B1601" i="17" s="1"/>
  <c r="B1602" i="17" s="1"/>
  <c r="B1603" i="17" s="1"/>
  <c r="B1604" i="17" s="1"/>
  <c r="B1605" i="17" s="1"/>
  <c r="B1606" i="17" s="1"/>
  <c r="B1607" i="17" s="1"/>
  <c r="B1608" i="17" s="1"/>
  <c r="B1609" i="17" s="1"/>
  <c r="B1610" i="17" s="1"/>
  <c r="B1611" i="17" s="1"/>
  <c r="B1612" i="17" s="1"/>
  <c r="B1613" i="17" s="1"/>
  <c r="B1614" i="17" s="1"/>
  <c r="B1615" i="17" s="1"/>
  <c r="B1616" i="17" s="1"/>
  <c r="B1617" i="17" s="1"/>
  <c r="B1618" i="17" s="1"/>
  <c r="B1619" i="17" s="1"/>
  <c r="B1620" i="17" s="1"/>
  <c r="B1621" i="17" s="1"/>
  <c r="B1622" i="17" s="1"/>
  <c r="B1623" i="17" s="1"/>
  <c r="B1624" i="17" s="1"/>
  <c r="B1625" i="17" s="1"/>
  <c r="B1626" i="17" s="1"/>
  <c r="B1627" i="17" s="1"/>
  <c r="B1628" i="17" s="1"/>
  <c r="B1629" i="17" s="1"/>
  <c r="B1630" i="17" s="1"/>
  <c r="B1631" i="17" s="1"/>
  <c r="B1632" i="17" s="1"/>
  <c r="B1633" i="17" s="1"/>
  <c r="B1634" i="17" s="1"/>
  <c r="B1635" i="17" s="1"/>
  <c r="B1636" i="17" s="1"/>
  <c r="B1637" i="17" s="1"/>
  <c r="B1638" i="17" s="1"/>
  <c r="B1639" i="17" s="1"/>
  <c r="B1640" i="17" s="1"/>
  <c r="B1641" i="17" s="1"/>
  <c r="B1642" i="17" s="1"/>
  <c r="B1643" i="17" s="1"/>
  <c r="B1644" i="17" s="1"/>
  <c r="B1645" i="17" s="1"/>
  <c r="B1646" i="17" s="1"/>
  <c r="B1647" i="17" s="1"/>
  <c r="B1648" i="17" s="1"/>
  <c r="B1649" i="17" s="1"/>
  <c r="B1650" i="17" s="1"/>
  <c r="B1651" i="17" s="1"/>
  <c r="B1652" i="17" s="1"/>
  <c r="B1653" i="17" s="1"/>
  <c r="B1654" i="17" s="1"/>
  <c r="B1655" i="17" s="1"/>
  <c r="B1656" i="17" s="1"/>
  <c r="B1657" i="17" s="1"/>
  <c r="B1658" i="17" s="1"/>
  <c r="B1659" i="17" s="1"/>
  <c r="B1660" i="17" s="1"/>
  <c r="B1661" i="17" s="1"/>
  <c r="B1662" i="17" s="1"/>
  <c r="B1663" i="17" s="1"/>
  <c r="B1664" i="17" s="1"/>
  <c r="B1665" i="17" s="1"/>
  <c r="B1666" i="17" s="1"/>
  <c r="B1667" i="17" s="1"/>
  <c r="B1668" i="17" s="1"/>
  <c r="B1669" i="17" s="1"/>
  <c r="B1670" i="17" s="1"/>
  <c r="B1671" i="17" s="1"/>
  <c r="B1672" i="17" s="1"/>
  <c r="B1673" i="17" s="1"/>
  <c r="B1674" i="17" s="1"/>
  <c r="B1675" i="17" s="1"/>
  <c r="B1676" i="17" s="1"/>
  <c r="B1677" i="17" s="1"/>
  <c r="B1678" i="17" s="1"/>
  <c r="B1679" i="17" s="1"/>
  <c r="B1680" i="17" s="1"/>
  <c r="B1681" i="17" s="1"/>
  <c r="B1682" i="17" s="1"/>
  <c r="B1683" i="17" s="1"/>
  <c r="B1684" i="17" s="1"/>
  <c r="B1685" i="17" s="1"/>
  <c r="B1686" i="17" s="1"/>
  <c r="B1687" i="17" s="1"/>
  <c r="B1688" i="17" s="1"/>
  <c r="B1689" i="17" s="1"/>
  <c r="B1690" i="17" s="1"/>
  <c r="B1691" i="17" s="1"/>
  <c r="B1692" i="17" s="1"/>
  <c r="B1693" i="17" s="1"/>
  <c r="B1694" i="17" s="1"/>
  <c r="B1695" i="17" s="1"/>
  <c r="B1696" i="17" s="1"/>
  <c r="B1697" i="17" s="1"/>
  <c r="B1698" i="17" s="1"/>
  <c r="B1699" i="17" s="1"/>
  <c r="B1700" i="17" s="1"/>
  <c r="B1701" i="17" s="1"/>
  <c r="B1702" i="17" s="1"/>
  <c r="B1703" i="17" s="1"/>
  <c r="B1704" i="17" s="1"/>
  <c r="B1705" i="17" s="1"/>
  <c r="B1706" i="17" s="1"/>
  <c r="B1707" i="17" s="1"/>
  <c r="B1708" i="17" s="1"/>
  <c r="B1709" i="17" s="1"/>
  <c r="B1710" i="17" s="1"/>
  <c r="B1711" i="17" s="1"/>
  <c r="B1712" i="17" s="1"/>
  <c r="B1713" i="17" s="1"/>
  <c r="B1714" i="17" s="1"/>
  <c r="B1715" i="17" s="1"/>
  <c r="B1716" i="17" s="1"/>
  <c r="B1717" i="17" s="1"/>
  <c r="B1718" i="17" s="1"/>
  <c r="B1719" i="17" s="1"/>
  <c r="B1720" i="17" s="1"/>
  <c r="B1721" i="17" s="1"/>
  <c r="B1722" i="17" s="1"/>
  <c r="B1723" i="17" s="1"/>
  <c r="B1724" i="17" s="1"/>
  <c r="B1725" i="17" s="1"/>
  <c r="B1726" i="17" s="1"/>
  <c r="B1727" i="17" s="1"/>
  <c r="B1728" i="17" s="1"/>
  <c r="B1729" i="17" s="1"/>
  <c r="B1730" i="17" s="1"/>
  <c r="B1731" i="17" s="1"/>
  <c r="B1732" i="17" s="1"/>
  <c r="B1733" i="17" s="1"/>
  <c r="B1734" i="17" s="1"/>
  <c r="B1735" i="17" s="1"/>
  <c r="B1736" i="17" s="1"/>
  <c r="B1737" i="17" s="1"/>
  <c r="B1738" i="17" s="1"/>
  <c r="B1739" i="17" s="1"/>
  <c r="B1740" i="17" s="1"/>
  <c r="B1741" i="17" s="1"/>
  <c r="B1742" i="17" s="1"/>
  <c r="B1743" i="17" s="1"/>
  <c r="B1744" i="17" s="1"/>
  <c r="B1745" i="17" s="1"/>
  <c r="B1746" i="17" s="1"/>
  <c r="B1747" i="17" s="1"/>
  <c r="B1748" i="17" s="1"/>
  <c r="B1749" i="17" s="1"/>
  <c r="B1750" i="17" s="1"/>
  <c r="B1751" i="17" s="1"/>
  <c r="B1752" i="17" s="1"/>
  <c r="B1753" i="17" s="1"/>
  <c r="B1754" i="17" s="1"/>
  <c r="B1755" i="17" s="1"/>
  <c r="B1756" i="17" s="1"/>
  <c r="B1757" i="17" s="1"/>
  <c r="B1758" i="17" s="1"/>
  <c r="B1759" i="17" s="1"/>
  <c r="B1760" i="17" s="1"/>
  <c r="B1761" i="17" s="1"/>
  <c r="B1762" i="17" s="1"/>
  <c r="B1763" i="17" s="1"/>
  <c r="B1764" i="17" s="1"/>
  <c r="B1765" i="17" s="1"/>
  <c r="B1766" i="17" s="1"/>
  <c r="B1767" i="17" s="1"/>
  <c r="B1768" i="17" s="1"/>
  <c r="B1769" i="17" s="1"/>
  <c r="B1770" i="17" s="1"/>
  <c r="B1771" i="17" s="1"/>
  <c r="B1772" i="17" s="1"/>
  <c r="B1773" i="17" s="1"/>
  <c r="B1774" i="17" s="1"/>
  <c r="B1775" i="17" s="1"/>
  <c r="B1776" i="17" s="1"/>
  <c r="B1777" i="17" s="1"/>
  <c r="B1778" i="17" s="1"/>
  <c r="B1779" i="17" s="1"/>
  <c r="B1780" i="17" s="1"/>
  <c r="B1781" i="17" s="1"/>
  <c r="B1782" i="17" s="1"/>
  <c r="B1783" i="17" s="1"/>
  <c r="B1784" i="17" s="1"/>
  <c r="B1785" i="17" s="1"/>
  <c r="B1786" i="17" s="1"/>
  <c r="B1787" i="17" s="1"/>
  <c r="B1788" i="17" s="1"/>
  <c r="B1789" i="17" s="1"/>
  <c r="B1790" i="17" s="1"/>
  <c r="B1791" i="17" s="1"/>
  <c r="B1792" i="17" s="1"/>
  <c r="B1793" i="17" s="1"/>
  <c r="B1794" i="17" s="1"/>
  <c r="B1795" i="17" s="1"/>
  <c r="B1796" i="17" s="1"/>
  <c r="B1797" i="17" s="1"/>
  <c r="B1798" i="17" s="1"/>
  <c r="B1799" i="17" s="1"/>
  <c r="B1800" i="17" s="1"/>
  <c r="B1801" i="17" s="1"/>
  <c r="B1802" i="17" s="1"/>
  <c r="B1803" i="17" s="1"/>
  <c r="B1804" i="17" s="1"/>
  <c r="B1805" i="17" s="1"/>
  <c r="B1806" i="17" s="1"/>
  <c r="B1807" i="17" s="1"/>
  <c r="B1808" i="17" s="1"/>
  <c r="B1809" i="17" s="1"/>
  <c r="B1810" i="17" s="1"/>
  <c r="B1811" i="17" s="1"/>
  <c r="B1812" i="17" s="1"/>
  <c r="B1813" i="17" s="1"/>
  <c r="B1814" i="17" s="1"/>
  <c r="B1815" i="17" s="1"/>
  <c r="B1816" i="17" s="1"/>
  <c r="B1817" i="17" s="1"/>
  <c r="B1818" i="17" s="1"/>
  <c r="B1819" i="17" s="1"/>
  <c r="B1820" i="17" s="1"/>
  <c r="B1821" i="17" s="1"/>
  <c r="B1822" i="17" s="1"/>
  <c r="B1823" i="17" s="1"/>
  <c r="B1824" i="17" s="1"/>
  <c r="B1825" i="17" s="1"/>
  <c r="B1826" i="17" s="1"/>
  <c r="B1827" i="17" s="1"/>
  <c r="B1828" i="17" s="1"/>
  <c r="B1829" i="17" s="1"/>
  <c r="B1830" i="17" s="1"/>
  <c r="B1831" i="17" s="1"/>
  <c r="B1832" i="17" s="1"/>
  <c r="B1833" i="17" s="1"/>
  <c r="B1834" i="17" s="1"/>
  <c r="B1835" i="17" s="1"/>
  <c r="B1836" i="17" s="1"/>
  <c r="B1837" i="17" s="1"/>
  <c r="B1838" i="17" s="1"/>
  <c r="B1839" i="17" s="1"/>
  <c r="B1840" i="17" s="1"/>
  <c r="B1841" i="17" s="1"/>
  <c r="B1842" i="17" s="1"/>
  <c r="B1843" i="17" s="1"/>
  <c r="B1844" i="17" s="1"/>
  <c r="B1845" i="17" s="1"/>
  <c r="B1846" i="17" s="1"/>
  <c r="B1847" i="17" s="1"/>
  <c r="B1848" i="17" s="1"/>
  <c r="B1849" i="17" s="1"/>
  <c r="B1850" i="17" s="1"/>
  <c r="B1851" i="17" s="1"/>
  <c r="B1852" i="17" s="1"/>
  <c r="B1853" i="17" s="1"/>
  <c r="B1854" i="17" s="1"/>
  <c r="B1855" i="17" s="1"/>
  <c r="B1856" i="17" s="1"/>
  <c r="B1857" i="17" s="1"/>
  <c r="B1858" i="17" s="1"/>
  <c r="B1859" i="17" s="1"/>
  <c r="B1860" i="17" s="1"/>
  <c r="B1861" i="17" s="1"/>
  <c r="B1862" i="17" s="1"/>
  <c r="B1863" i="17" s="1"/>
  <c r="B1864" i="17" s="1"/>
  <c r="B1865" i="17" s="1"/>
  <c r="B1866" i="17" s="1"/>
  <c r="B1867" i="17" s="1"/>
  <c r="B1868" i="17" s="1"/>
  <c r="B1869" i="17" s="1"/>
  <c r="B1870" i="17" s="1"/>
  <c r="B1871" i="17" s="1"/>
  <c r="B1872" i="17" s="1"/>
  <c r="B1873" i="17" s="1"/>
  <c r="B1874" i="17" s="1"/>
  <c r="B1875" i="17" s="1"/>
  <c r="B1876" i="17" s="1"/>
  <c r="B1877" i="17" s="1"/>
  <c r="B1878" i="17" s="1"/>
  <c r="B1879" i="17" s="1"/>
  <c r="B1880" i="17" s="1"/>
  <c r="B1881" i="17" s="1"/>
  <c r="B1882" i="17" s="1"/>
  <c r="B1883" i="17" s="1"/>
  <c r="B1884" i="17" s="1"/>
  <c r="B1885" i="17" s="1"/>
  <c r="B1886" i="17" s="1"/>
  <c r="B1887" i="17" s="1"/>
  <c r="B1888" i="17" s="1"/>
  <c r="B1889" i="17" s="1"/>
  <c r="B1890" i="17" s="1"/>
  <c r="B1891" i="17" s="1"/>
  <c r="B1892" i="17" s="1"/>
  <c r="B1893" i="17" s="1"/>
  <c r="B1894" i="17" s="1"/>
  <c r="B1895" i="17" s="1"/>
  <c r="B1896" i="17" s="1"/>
  <c r="B1897" i="17" s="1"/>
  <c r="B1898" i="17" s="1"/>
  <c r="B1899" i="17" s="1"/>
  <c r="B1900" i="17" s="1"/>
  <c r="B1901" i="17" s="1"/>
  <c r="B1902" i="17" s="1"/>
  <c r="B1903" i="17" s="1"/>
  <c r="B1904" i="17" s="1"/>
  <c r="B1905" i="17" s="1"/>
  <c r="B1906" i="17" s="1"/>
  <c r="B1907" i="17" s="1"/>
  <c r="B1908" i="17" s="1"/>
  <c r="B1909" i="17" s="1"/>
  <c r="B1910" i="17" s="1"/>
  <c r="B1911" i="17" s="1"/>
  <c r="B1912" i="17" s="1"/>
  <c r="B1913" i="17" s="1"/>
  <c r="B1914" i="17" s="1"/>
  <c r="B1915" i="17" s="1"/>
  <c r="B1916" i="17" s="1"/>
  <c r="B1917" i="17" s="1"/>
  <c r="B1918" i="17" s="1"/>
  <c r="B1919" i="17" s="1"/>
  <c r="B1920" i="17" s="1"/>
  <c r="B1921" i="17" s="1"/>
  <c r="B1922" i="17" s="1"/>
  <c r="B1923" i="17" s="1"/>
  <c r="B1924" i="17" s="1"/>
  <c r="B1925" i="17" s="1"/>
  <c r="B1926" i="17" s="1"/>
  <c r="B1927" i="17" s="1"/>
  <c r="B1928" i="17" s="1"/>
  <c r="B1929" i="17" s="1"/>
  <c r="B1930" i="17" s="1"/>
  <c r="B1931" i="17" s="1"/>
  <c r="B1932" i="17" s="1"/>
  <c r="B1933" i="17" s="1"/>
  <c r="B1934" i="17" s="1"/>
  <c r="B1935" i="17" s="1"/>
  <c r="B1936" i="17" s="1"/>
  <c r="B1937" i="17" s="1"/>
  <c r="B1938" i="17" s="1"/>
  <c r="B1939" i="17" s="1"/>
  <c r="B1940" i="17" s="1"/>
  <c r="B1941" i="17" s="1"/>
  <c r="B1942" i="17" s="1"/>
  <c r="B1943" i="17" s="1"/>
  <c r="B1944" i="17" s="1"/>
  <c r="B1945" i="17" s="1"/>
  <c r="B1946" i="17" s="1"/>
  <c r="B1947" i="17" s="1"/>
  <c r="B1948" i="17" s="1"/>
  <c r="B1949" i="17" s="1"/>
  <c r="B1950" i="17" s="1"/>
  <c r="B1951" i="17" s="1"/>
  <c r="B1952" i="17" s="1"/>
  <c r="B1953" i="17" s="1"/>
  <c r="B1954" i="17" s="1"/>
  <c r="B1955" i="17" s="1"/>
  <c r="B1956" i="17" s="1"/>
  <c r="B1957" i="17" s="1"/>
  <c r="B1958" i="17" s="1"/>
  <c r="B1959" i="17" s="1"/>
  <c r="B1960" i="17" s="1"/>
  <c r="B1961" i="17" s="1"/>
  <c r="B1962" i="17" s="1"/>
  <c r="B1963" i="17" s="1"/>
  <c r="B1964" i="17" s="1"/>
  <c r="B1965" i="17" s="1"/>
  <c r="B1966" i="17" s="1"/>
  <c r="B1967" i="17" s="1"/>
  <c r="B1968" i="17" s="1"/>
  <c r="B1969" i="17" s="1"/>
  <c r="B1970" i="17" s="1"/>
  <c r="B1971" i="17" s="1"/>
  <c r="B1972" i="17" s="1"/>
  <c r="B1973" i="17" s="1"/>
  <c r="B1974" i="17" s="1"/>
  <c r="B1975" i="17" s="1"/>
  <c r="B1976" i="17" s="1"/>
  <c r="B1977" i="17" s="1"/>
  <c r="B1978" i="17" s="1"/>
  <c r="B1979" i="17" s="1"/>
  <c r="B1980" i="17" s="1"/>
  <c r="B1981" i="17" s="1"/>
  <c r="B1982" i="17" s="1"/>
  <c r="B1983" i="17" s="1"/>
  <c r="B1984" i="17" s="1"/>
  <c r="B1985" i="17" s="1"/>
  <c r="B1986" i="17" s="1"/>
  <c r="B1987" i="17" s="1"/>
  <c r="B1988" i="17" s="1"/>
  <c r="B1989" i="17" s="1"/>
  <c r="B1990" i="17" s="1"/>
  <c r="B1991" i="17" s="1"/>
  <c r="B1992" i="17" s="1"/>
  <c r="B1993" i="17" s="1"/>
  <c r="B1994" i="17" s="1"/>
  <c r="B1995" i="17" s="1"/>
  <c r="B1996" i="17" s="1"/>
  <c r="B1997" i="17" s="1"/>
  <c r="B1998" i="17" s="1"/>
  <c r="B1999" i="17" s="1"/>
  <c r="B2000" i="17" s="1"/>
  <c r="B2001" i="17" s="1"/>
  <c r="B2002" i="17" s="1"/>
  <c r="B2003" i="17" s="1"/>
  <c r="B2004" i="17" s="1"/>
  <c r="B2005" i="17" s="1"/>
  <c r="B2006" i="17" s="1"/>
  <c r="B2007" i="17" s="1"/>
  <c r="B2008" i="17" s="1"/>
  <c r="B2009" i="17" s="1"/>
  <c r="B2010" i="17" s="1"/>
  <c r="B2011" i="17" s="1"/>
  <c r="B2012" i="17" s="1"/>
  <c r="B2013" i="17" s="1"/>
  <c r="B2014" i="17" s="1"/>
  <c r="B2015" i="17" s="1"/>
  <c r="B2016" i="17" s="1"/>
  <c r="B2017" i="17" s="1"/>
  <c r="B2018" i="17" s="1"/>
  <c r="B2019" i="17" s="1"/>
  <c r="B2020" i="17" s="1"/>
  <c r="B2021" i="17" s="1"/>
  <c r="B2022" i="17" s="1"/>
  <c r="B2023" i="17" s="1"/>
  <c r="B2024" i="17" s="1"/>
  <c r="B2025" i="17" s="1"/>
  <c r="B2026" i="17" s="1"/>
  <c r="B2027" i="17" s="1"/>
  <c r="B2028" i="17" s="1"/>
  <c r="B2029" i="17" s="1"/>
  <c r="B2030" i="17" s="1"/>
  <c r="B2031" i="17" s="1"/>
  <c r="B2032" i="17" s="1"/>
  <c r="B2033" i="17" s="1"/>
  <c r="B2034" i="17" s="1"/>
  <c r="B2035" i="17" s="1"/>
  <c r="B2036" i="17" s="1"/>
  <c r="B2037" i="17" s="1"/>
  <c r="B2038" i="17" s="1"/>
  <c r="B2039" i="17" s="1"/>
  <c r="B2040" i="17" s="1"/>
  <c r="B2041" i="17" s="1"/>
  <c r="B2042" i="17" s="1"/>
  <c r="B2043" i="17" s="1"/>
  <c r="B2044" i="17" s="1"/>
  <c r="B2045" i="17" s="1"/>
  <c r="B2046" i="17" s="1"/>
  <c r="B2047" i="17" s="1"/>
  <c r="B2048" i="17" s="1"/>
  <c r="B2049" i="17" s="1"/>
  <c r="B2050" i="17" s="1"/>
  <c r="B2051" i="17" s="1"/>
  <c r="B2052" i="17" s="1"/>
  <c r="B2053" i="17" s="1"/>
  <c r="B2054" i="17" s="1"/>
  <c r="B2055" i="17" s="1"/>
  <c r="B2056" i="17" s="1"/>
  <c r="B2057" i="17" s="1"/>
  <c r="B2058" i="17" s="1"/>
  <c r="B2059" i="17" s="1"/>
  <c r="B2060" i="17" s="1"/>
  <c r="B2061" i="17" s="1"/>
  <c r="B2062" i="17" s="1"/>
  <c r="B2063" i="17" s="1"/>
  <c r="B2064" i="17" s="1"/>
  <c r="B2065" i="17" s="1"/>
  <c r="B2066" i="17" s="1"/>
  <c r="B2067" i="17" s="1"/>
  <c r="B2068" i="17" s="1"/>
  <c r="B2069" i="17" s="1"/>
  <c r="B2070" i="17" s="1"/>
  <c r="B2071" i="17" s="1"/>
  <c r="B2072" i="17" s="1"/>
  <c r="B2073" i="17" s="1"/>
  <c r="B2074" i="17" s="1"/>
  <c r="B2075" i="17" s="1"/>
  <c r="B2076" i="17" s="1"/>
  <c r="B2077" i="17" s="1"/>
  <c r="B2078" i="17" s="1"/>
  <c r="B2079" i="17" s="1"/>
  <c r="B2080" i="17" s="1"/>
  <c r="B2081" i="17" s="1"/>
  <c r="B2082" i="17" s="1"/>
  <c r="B2083" i="17" s="1"/>
  <c r="B2084" i="17" s="1"/>
  <c r="B2085" i="17" s="1"/>
  <c r="B2086" i="17" s="1"/>
  <c r="B2087" i="17" s="1"/>
  <c r="B2088" i="17" s="1"/>
  <c r="B2089" i="17" s="1"/>
  <c r="B2090" i="17" s="1"/>
  <c r="B2091" i="17" s="1"/>
  <c r="B2092" i="17" s="1"/>
  <c r="B2093" i="17" s="1"/>
  <c r="B2094" i="17" s="1"/>
  <c r="B2095" i="17" s="1"/>
  <c r="B2096" i="17" s="1"/>
  <c r="B2097" i="17" s="1"/>
  <c r="B2098" i="17" s="1"/>
  <c r="B2099" i="17" s="1"/>
  <c r="B2100" i="17" s="1"/>
  <c r="B2101" i="17" s="1"/>
  <c r="B2102" i="17" s="1"/>
  <c r="B2103" i="17" s="1"/>
  <c r="B2104" i="17" s="1"/>
  <c r="B2105" i="17" s="1"/>
  <c r="B2106" i="17" s="1"/>
  <c r="B2107" i="17" s="1"/>
  <c r="B2108" i="17" s="1"/>
  <c r="B2109" i="17" s="1"/>
  <c r="B2110" i="17" s="1"/>
  <c r="B2111" i="17" s="1"/>
  <c r="B2112" i="17" s="1"/>
  <c r="B2113" i="17" s="1"/>
  <c r="B2114" i="17" s="1"/>
  <c r="B2115" i="17" s="1"/>
  <c r="B2116" i="17" s="1"/>
  <c r="B2117" i="17" s="1"/>
  <c r="B2118" i="17" s="1"/>
  <c r="B2119" i="17" s="1"/>
  <c r="B2120" i="17" s="1"/>
  <c r="B2121" i="17" s="1"/>
  <c r="B2122" i="17" s="1"/>
  <c r="B2123" i="17" s="1"/>
  <c r="B2124" i="17" s="1"/>
  <c r="B2125" i="17" s="1"/>
  <c r="B2126" i="17" s="1"/>
  <c r="B2127" i="17" s="1"/>
  <c r="B2128" i="17" s="1"/>
  <c r="B2129" i="17" s="1"/>
  <c r="B2130" i="17" s="1"/>
  <c r="B2131" i="17" s="1"/>
  <c r="B2132" i="17" s="1"/>
  <c r="B2133" i="17" s="1"/>
  <c r="B2134" i="17" s="1"/>
  <c r="B2135" i="17" s="1"/>
  <c r="B2136" i="17" s="1"/>
  <c r="B2137" i="17" s="1"/>
  <c r="B2138" i="17" s="1"/>
  <c r="B2139" i="17" s="1"/>
  <c r="B2140" i="17" s="1"/>
  <c r="B2141" i="17" s="1"/>
  <c r="B2142" i="17" s="1"/>
  <c r="B2143" i="17" s="1"/>
  <c r="B2144" i="17" s="1"/>
  <c r="B2145" i="17" s="1"/>
  <c r="B2146" i="17" s="1"/>
  <c r="B2147" i="17" s="1"/>
  <c r="B2148" i="17" s="1"/>
  <c r="B2149" i="17" s="1"/>
  <c r="B2150" i="17" s="1"/>
  <c r="B2151" i="17" s="1"/>
  <c r="B2152" i="17" s="1"/>
  <c r="B2153" i="17" s="1"/>
  <c r="B2154" i="17" s="1"/>
  <c r="B2155" i="17" s="1"/>
  <c r="B2156" i="17" s="1"/>
  <c r="B2157" i="17" s="1"/>
  <c r="B2158" i="17" s="1"/>
  <c r="B2159" i="17" s="1"/>
  <c r="B2160" i="17" s="1"/>
  <c r="B2161" i="17" s="1"/>
  <c r="B2162" i="17" s="1"/>
  <c r="B2163" i="17" s="1"/>
  <c r="B2164" i="17" s="1"/>
  <c r="B2165" i="17" s="1"/>
  <c r="B2166" i="17" s="1"/>
  <c r="B2167" i="17" s="1"/>
  <c r="B2168" i="17" s="1"/>
  <c r="B2169" i="17" s="1"/>
  <c r="B2170" i="17" s="1"/>
  <c r="B2171" i="17" s="1"/>
  <c r="B2172" i="17" s="1"/>
  <c r="B2173" i="17" s="1"/>
  <c r="B2174" i="17" s="1"/>
  <c r="B2175" i="17" s="1"/>
  <c r="B2176" i="17" s="1"/>
  <c r="B2177" i="17" s="1"/>
  <c r="B2178" i="17" s="1"/>
  <c r="B2179" i="17" s="1"/>
  <c r="B2180" i="17" s="1"/>
  <c r="B2181" i="17" s="1"/>
  <c r="B2182" i="17" s="1"/>
  <c r="B2183" i="17" s="1"/>
  <c r="B2184" i="17" s="1"/>
  <c r="B2185" i="17" s="1"/>
  <c r="B2186" i="17" s="1"/>
  <c r="B2187" i="17" s="1"/>
  <c r="B2188" i="17" s="1"/>
  <c r="B2189" i="17" s="1"/>
  <c r="B2190" i="17" s="1"/>
  <c r="B2191" i="17" s="1"/>
  <c r="B2192" i="17" s="1"/>
  <c r="B2193" i="17" s="1"/>
  <c r="B2194" i="17" s="1"/>
  <c r="B2195" i="17" s="1"/>
  <c r="B2196" i="17" s="1"/>
  <c r="B2197" i="17" s="1"/>
  <c r="B2198" i="17" s="1"/>
  <c r="B2199" i="17" s="1"/>
  <c r="B2200" i="17" s="1"/>
  <c r="B2201" i="17" s="1"/>
  <c r="B2202" i="17" s="1"/>
  <c r="B2203" i="17" s="1"/>
  <c r="B2204" i="17" s="1"/>
  <c r="B2205" i="17" s="1"/>
  <c r="B2206" i="17" s="1"/>
  <c r="B2207" i="17" s="1"/>
  <c r="B2208" i="17" s="1"/>
  <c r="B2209" i="17" s="1"/>
  <c r="B2210" i="17" s="1"/>
  <c r="B2211" i="17" s="1"/>
  <c r="B2212" i="17" s="1"/>
  <c r="B2213" i="17" s="1"/>
  <c r="B2214" i="17" s="1"/>
  <c r="B2215" i="17" s="1"/>
  <c r="B2216" i="17" s="1"/>
  <c r="B2217" i="17" s="1"/>
  <c r="B2218" i="17" s="1"/>
  <c r="B2219" i="17" s="1"/>
  <c r="B2220" i="17" s="1"/>
  <c r="B2221" i="17" s="1"/>
  <c r="B2222" i="17" s="1"/>
  <c r="B2223" i="17" s="1"/>
  <c r="B2224" i="17" s="1"/>
  <c r="B2225" i="17" s="1"/>
  <c r="B2226" i="17" s="1"/>
  <c r="B2227" i="17" s="1"/>
  <c r="B2228" i="17" s="1"/>
  <c r="B2229" i="17" s="1"/>
  <c r="B2230" i="17" s="1"/>
  <c r="B2231" i="17" s="1"/>
  <c r="B2232" i="17" s="1"/>
  <c r="B2233" i="17" s="1"/>
  <c r="B2234" i="17" s="1"/>
  <c r="B2235" i="17" s="1"/>
  <c r="B2236" i="17" s="1"/>
  <c r="B2237" i="17" s="1"/>
  <c r="B2238" i="17" s="1"/>
  <c r="B2239" i="17" s="1"/>
  <c r="B2240" i="17" s="1"/>
  <c r="B2241" i="17" s="1"/>
  <c r="B2242" i="17" s="1"/>
  <c r="B2243" i="17" s="1"/>
  <c r="B2244" i="17" s="1"/>
  <c r="B2245" i="17" s="1"/>
  <c r="B2246" i="17" s="1"/>
  <c r="B2247" i="17" s="1"/>
  <c r="B2248" i="17" s="1"/>
  <c r="B2249" i="17" s="1"/>
  <c r="B2250" i="17" s="1"/>
  <c r="B2251" i="17" s="1"/>
  <c r="B2252" i="17" s="1"/>
  <c r="B2253" i="17" s="1"/>
  <c r="B2254" i="17" s="1"/>
  <c r="B2255" i="17" s="1"/>
  <c r="B2256" i="17" s="1"/>
  <c r="B2257" i="17" s="1"/>
  <c r="B2258" i="17" s="1"/>
  <c r="B2259" i="17" s="1"/>
  <c r="B2260" i="17" s="1"/>
  <c r="B2261" i="17" s="1"/>
  <c r="B2262" i="17" s="1"/>
  <c r="B2263" i="17" s="1"/>
  <c r="B2264" i="17" s="1"/>
  <c r="B2265" i="17" s="1"/>
  <c r="B2266" i="17" s="1"/>
  <c r="B2267" i="17" s="1"/>
  <c r="B2268" i="17" s="1"/>
  <c r="B2269" i="17" s="1"/>
  <c r="B2270" i="17" s="1"/>
  <c r="B2271" i="17" s="1"/>
  <c r="B2272" i="17" s="1"/>
  <c r="B2273" i="17" s="1"/>
  <c r="B2274" i="17" s="1"/>
  <c r="B2275" i="17" s="1"/>
  <c r="B2276" i="17" s="1"/>
  <c r="B2277" i="17" s="1"/>
  <c r="B2278" i="17" s="1"/>
  <c r="B2279" i="17" s="1"/>
  <c r="B2280" i="17" s="1"/>
  <c r="B2281" i="17" s="1"/>
  <c r="B2282" i="17" s="1"/>
  <c r="B2283" i="17" s="1"/>
  <c r="B2284" i="17" s="1"/>
  <c r="B2285" i="17" s="1"/>
  <c r="B2286" i="17" s="1"/>
  <c r="B2287" i="17" s="1"/>
  <c r="B2288" i="17" s="1"/>
  <c r="B2289" i="17" s="1"/>
  <c r="B2290" i="17" s="1"/>
  <c r="B2291" i="17" s="1"/>
  <c r="B2292" i="17" s="1"/>
  <c r="B2293" i="17" s="1"/>
  <c r="B2294" i="17" s="1"/>
  <c r="B2295" i="17" s="1"/>
  <c r="B2296" i="17" s="1"/>
  <c r="B2297" i="17" s="1"/>
  <c r="B2298" i="17" s="1"/>
  <c r="B2299" i="17" s="1"/>
  <c r="B2300" i="17" s="1"/>
  <c r="B2301" i="17" s="1"/>
  <c r="B2302" i="17" s="1"/>
  <c r="B2303" i="17" s="1"/>
  <c r="B2304" i="17" s="1"/>
  <c r="B2305" i="17" s="1"/>
  <c r="B2306" i="17" s="1"/>
  <c r="B2307" i="17" s="1"/>
  <c r="B2308" i="17" s="1"/>
  <c r="B2309" i="17" s="1"/>
  <c r="B2310" i="17" s="1"/>
  <c r="B2311" i="17" s="1"/>
  <c r="B2312" i="17" s="1"/>
  <c r="B2313" i="17" s="1"/>
  <c r="B2314" i="17" s="1"/>
  <c r="B2315" i="17" s="1"/>
  <c r="B2316" i="17" s="1"/>
  <c r="B2317" i="17" s="1"/>
  <c r="B2318" i="17" s="1"/>
  <c r="B2319" i="17" s="1"/>
  <c r="B2320" i="17" s="1"/>
  <c r="B2321" i="17" s="1"/>
  <c r="B2322" i="17" s="1"/>
  <c r="B2323" i="17" s="1"/>
  <c r="B2324" i="17" s="1"/>
  <c r="B2325" i="17" s="1"/>
  <c r="B2326" i="17" s="1"/>
  <c r="B2327" i="17" s="1"/>
  <c r="B2328" i="17" s="1"/>
  <c r="B2329" i="17" s="1"/>
  <c r="B2330" i="17" s="1"/>
  <c r="B2331" i="17" s="1"/>
  <c r="B2332" i="17" s="1"/>
  <c r="B2333" i="17" s="1"/>
  <c r="B2334" i="17" s="1"/>
  <c r="B2335" i="17" s="1"/>
  <c r="B2336" i="17" s="1"/>
  <c r="B2337" i="17" s="1"/>
  <c r="B2338" i="17" s="1"/>
  <c r="B2339" i="17" s="1"/>
  <c r="B2340" i="17" s="1"/>
  <c r="B2341" i="17" s="1"/>
  <c r="B2342" i="17" s="1"/>
  <c r="B2343" i="17" s="1"/>
  <c r="B2344" i="17" s="1"/>
  <c r="B2345" i="17" s="1"/>
  <c r="B2346" i="17" s="1"/>
  <c r="B2347" i="17" s="1"/>
  <c r="B2348" i="17" s="1"/>
  <c r="B2349" i="17" s="1"/>
  <c r="B2350" i="17" s="1"/>
  <c r="B2351" i="17" s="1"/>
  <c r="B2352" i="17" s="1"/>
  <c r="B2353" i="17" s="1"/>
  <c r="B2354" i="17" s="1"/>
  <c r="B2355" i="17" s="1"/>
  <c r="B2356" i="17" s="1"/>
  <c r="B2357" i="17" s="1"/>
  <c r="B2358" i="17" s="1"/>
  <c r="B2359" i="17" s="1"/>
  <c r="B2360" i="17" s="1"/>
  <c r="B2361" i="17" s="1"/>
  <c r="B2362" i="17" s="1"/>
  <c r="B2363" i="17" s="1"/>
  <c r="B2364" i="17" s="1"/>
  <c r="B2365" i="17" s="1"/>
  <c r="B2366" i="17" s="1"/>
  <c r="B2367" i="17" s="1"/>
  <c r="B2368" i="17" s="1"/>
  <c r="B2369" i="17" s="1"/>
  <c r="B2370" i="17" s="1"/>
  <c r="B2371" i="17" s="1"/>
  <c r="B2372" i="17" s="1"/>
  <c r="B2373" i="17" s="1"/>
  <c r="B2374" i="17" s="1"/>
  <c r="B2375" i="17" s="1"/>
  <c r="B2376" i="17" s="1"/>
  <c r="B2377" i="17" s="1"/>
  <c r="B2378" i="17" s="1"/>
  <c r="B2379" i="17" s="1"/>
  <c r="B2380" i="17" s="1"/>
  <c r="B2381" i="17" s="1"/>
  <c r="B2382" i="17" s="1"/>
  <c r="B2383" i="17" s="1"/>
  <c r="B2384" i="17" s="1"/>
  <c r="B2385" i="17" s="1"/>
  <c r="B2386" i="17" s="1"/>
  <c r="B2387" i="17" s="1"/>
  <c r="B2388" i="17" s="1"/>
  <c r="B2389" i="17" s="1"/>
  <c r="B2390" i="17" s="1"/>
  <c r="B2391" i="17" s="1"/>
  <c r="B2392" i="17" s="1"/>
  <c r="B2393" i="17" s="1"/>
  <c r="B2394" i="17" s="1"/>
  <c r="B2395" i="17" s="1"/>
  <c r="B2396" i="17" s="1"/>
  <c r="B2397" i="17" s="1"/>
  <c r="B2398" i="17" s="1"/>
  <c r="B2399" i="17" s="1"/>
  <c r="B2400" i="17" s="1"/>
  <c r="B2401" i="17" s="1"/>
  <c r="B2402" i="17" s="1"/>
  <c r="B2403" i="17" s="1"/>
  <c r="B2404" i="17" s="1"/>
  <c r="B2405" i="17" s="1"/>
  <c r="B2406" i="17" s="1"/>
  <c r="B2407" i="17" s="1"/>
  <c r="B2408" i="17" s="1"/>
  <c r="B2409" i="17" s="1"/>
  <c r="B2410" i="17" s="1"/>
  <c r="B2411" i="17" s="1"/>
  <c r="B2412" i="17" s="1"/>
  <c r="B2413" i="17" s="1"/>
  <c r="B2414" i="17" s="1"/>
  <c r="B2415" i="17" s="1"/>
  <c r="B2416" i="17" s="1"/>
  <c r="B2417" i="17" s="1"/>
  <c r="B2418" i="17" s="1"/>
  <c r="B2419" i="17" s="1"/>
  <c r="B2420" i="17" s="1"/>
  <c r="B2421" i="17" s="1"/>
  <c r="B2422" i="17" s="1"/>
  <c r="B2423" i="17" s="1"/>
  <c r="B2424" i="17" s="1"/>
  <c r="B2425" i="17" s="1"/>
  <c r="B2426" i="17" s="1"/>
  <c r="B2427" i="17" s="1"/>
  <c r="B2428" i="17" s="1"/>
  <c r="B2429" i="17" s="1"/>
  <c r="B2430" i="17" s="1"/>
  <c r="B2431" i="17" s="1"/>
  <c r="B2432" i="17" s="1"/>
  <c r="B2433" i="17" s="1"/>
  <c r="B2434" i="17" s="1"/>
  <c r="B2435" i="17" s="1"/>
  <c r="B2436" i="17" s="1"/>
  <c r="B2437" i="17" s="1"/>
  <c r="B2438" i="17" s="1"/>
  <c r="B2439" i="17" s="1"/>
  <c r="B2440" i="17" s="1"/>
  <c r="B2441" i="17" s="1"/>
  <c r="B2442" i="17" s="1"/>
  <c r="B2443" i="17" s="1"/>
  <c r="B2444" i="17" s="1"/>
  <c r="B2445" i="17" s="1"/>
  <c r="B2446" i="17" s="1"/>
  <c r="B2447" i="17" s="1"/>
  <c r="B2448" i="17" s="1"/>
  <c r="B2449" i="17" s="1"/>
  <c r="B2450" i="17" s="1"/>
  <c r="B2451" i="17" s="1"/>
  <c r="B2452" i="17" s="1"/>
  <c r="B2453" i="17" s="1"/>
  <c r="B2454" i="17" s="1"/>
  <c r="B2455" i="17" s="1"/>
  <c r="B2456" i="17" s="1"/>
  <c r="B2457" i="17" s="1"/>
  <c r="B2458" i="17" s="1"/>
  <c r="B2459" i="17" s="1"/>
  <c r="B2460" i="17" s="1"/>
  <c r="B2461" i="17" s="1"/>
  <c r="B2462" i="17" s="1"/>
  <c r="B2463" i="17" s="1"/>
  <c r="B2464" i="17" s="1"/>
  <c r="B2465" i="17" s="1"/>
  <c r="B2466" i="17" s="1"/>
  <c r="B2467" i="17" s="1"/>
  <c r="B2468" i="17" s="1"/>
  <c r="B2469" i="17" s="1"/>
  <c r="B2470" i="17" s="1"/>
  <c r="B2471" i="17" s="1"/>
  <c r="B2472" i="17" s="1"/>
  <c r="B2473" i="17" s="1"/>
  <c r="B2474" i="17" s="1"/>
  <c r="B2475" i="17" s="1"/>
  <c r="B2476" i="17" s="1"/>
  <c r="B2477" i="17" s="1"/>
  <c r="B2478" i="17" s="1"/>
  <c r="B2479" i="17" s="1"/>
  <c r="B2480" i="17" s="1"/>
  <c r="B2481" i="17" s="1"/>
  <c r="B2482" i="17" s="1"/>
  <c r="B2483" i="17" s="1"/>
  <c r="B2484" i="17" s="1"/>
  <c r="B2485" i="17" s="1"/>
  <c r="B2486" i="17" s="1"/>
  <c r="B2487" i="17" s="1"/>
  <c r="B2488" i="17" s="1"/>
  <c r="B2489" i="17" s="1"/>
  <c r="B2490" i="17" s="1"/>
  <c r="B2491" i="17" s="1"/>
  <c r="B2492" i="17" s="1"/>
  <c r="B2493" i="17" s="1"/>
  <c r="B2494" i="17" s="1"/>
  <c r="B2495" i="17" s="1"/>
  <c r="B2496" i="17" s="1"/>
  <c r="B2497" i="17" s="1"/>
  <c r="B2498" i="17" s="1"/>
  <c r="B2499" i="17" s="1"/>
  <c r="B2500" i="17" s="1"/>
  <c r="B2501" i="17" s="1"/>
  <c r="B2502" i="17" s="1"/>
  <c r="B2503" i="17" s="1"/>
  <c r="B2504" i="17" s="1"/>
  <c r="B2505" i="17" s="1"/>
  <c r="B2506" i="17" s="1"/>
  <c r="B2507" i="17" s="1"/>
  <c r="B2508" i="17" s="1"/>
  <c r="B2509" i="17" s="1"/>
  <c r="B2510" i="17" s="1"/>
  <c r="B2511" i="17" s="1"/>
  <c r="B2512" i="17" s="1"/>
  <c r="B2513" i="17" s="1"/>
  <c r="B2514" i="17" s="1"/>
  <c r="B2515" i="17" s="1"/>
  <c r="B2516" i="17" s="1"/>
  <c r="B2517" i="17" s="1"/>
  <c r="B2518" i="17" s="1"/>
  <c r="B2519" i="17" s="1"/>
  <c r="B2520" i="17" s="1"/>
  <c r="B2521" i="17" s="1"/>
  <c r="B2522" i="17" s="1"/>
  <c r="B2523" i="17" s="1"/>
  <c r="B2524" i="17" s="1"/>
  <c r="B2525" i="17" s="1"/>
  <c r="B2526" i="17" s="1"/>
  <c r="B2527" i="17" s="1"/>
  <c r="B2528" i="17" s="1"/>
  <c r="B2529" i="17" s="1"/>
  <c r="B2530" i="17" s="1"/>
  <c r="B2531" i="17" s="1"/>
  <c r="B2532" i="17" s="1"/>
  <c r="B2533" i="17" s="1"/>
  <c r="B2534" i="17" s="1"/>
  <c r="B2535" i="17" s="1"/>
  <c r="B2536" i="17" s="1"/>
  <c r="B2537" i="17" s="1"/>
  <c r="B2538" i="17" s="1"/>
  <c r="B2539" i="17" s="1"/>
  <c r="B2540" i="17" s="1"/>
  <c r="B2541" i="17" s="1"/>
  <c r="B2542" i="17" s="1"/>
  <c r="B2543" i="17" s="1"/>
  <c r="B2544" i="17" s="1"/>
  <c r="B2545" i="17" s="1"/>
  <c r="B2546" i="17" s="1"/>
  <c r="B2547" i="17" s="1"/>
  <c r="B2548" i="17" s="1"/>
  <c r="B2549" i="17" s="1"/>
  <c r="B2550" i="17" s="1"/>
  <c r="B2551" i="17" s="1"/>
  <c r="B2552" i="17" s="1"/>
  <c r="B2553" i="17" s="1"/>
  <c r="B2554" i="17" s="1"/>
  <c r="B2555" i="17" s="1"/>
  <c r="B2556" i="17" s="1"/>
  <c r="B2557" i="17" s="1"/>
  <c r="B2558" i="17" s="1"/>
  <c r="B2559" i="17" s="1"/>
  <c r="B2560" i="17" s="1"/>
  <c r="B2561" i="17" s="1"/>
  <c r="B2562" i="17" s="1"/>
  <c r="B2563" i="17" s="1"/>
  <c r="B2564" i="17" s="1"/>
  <c r="B2565" i="17" s="1"/>
  <c r="B2566" i="17" s="1"/>
  <c r="B2567" i="17" s="1"/>
  <c r="B2568" i="17" s="1"/>
  <c r="B2569" i="17" s="1"/>
  <c r="B2570" i="17" s="1"/>
  <c r="B2571" i="17" s="1"/>
  <c r="B2572" i="17" s="1"/>
  <c r="B2573" i="17" s="1"/>
  <c r="B2574" i="17" s="1"/>
  <c r="B2575" i="17" s="1"/>
  <c r="B2576" i="17" s="1"/>
  <c r="B2577" i="17" s="1"/>
  <c r="B2578" i="17" s="1"/>
  <c r="B2579" i="17" s="1"/>
  <c r="B2580" i="17" s="1"/>
  <c r="B2581" i="17" s="1"/>
  <c r="B2582" i="17" s="1"/>
  <c r="B2583" i="17" s="1"/>
  <c r="B2584" i="17" s="1"/>
  <c r="B2585" i="17" s="1"/>
  <c r="B2586" i="17" s="1"/>
  <c r="B2587" i="17" s="1"/>
  <c r="B2588" i="17" s="1"/>
  <c r="B2589" i="17" s="1"/>
  <c r="B2590" i="17" s="1"/>
  <c r="B2591" i="17" s="1"/>
  <c r="B2592" i="17" s="1"/>
  <c r="B2593" i="17" s="1"/>
  <c r="B2594" i="17" s="1"/>
  <c r="B2595" i="17" s="1"/>
  <c r="B2596" i="17" s="1"/>
  <c r="B2597" i="17" s="1"/>
  <c r="B2598" i="17" s="1"/>
  <c r="B2599" i="17" s="1"/>
  <c r="B2600" i="17" s="1"/>
  <c r="B2601" i="17" s="1"/>
  <c r="B2602" i="17" s="1"/>
  <c r="B2603" i="17" s="1"/>
  <c r="B2604" i="17" s="1"/>
  <c r="B2605" i="17" s="1"/>
  <c r="B2606" i="17" s="1"/>
  <c r="B2607" i="17" s="1"/>
  <c r="B2608" i="17" s="1"/>
  <c r="B2609" i="17" s="1"/>
  <c r="B2610" i="17" s="1"/>
  <c r="B2611" i="17" s="1"/>
  <c r="B2612" i="17" s="1"/>
  <c r="B2613" i="17" s="1"/>
  <c r="B2614" i="17" s="1"/>
  <c r="B2615" i="17" s="1"/>
  <c r="B2616" i="17" s="1"/>
  <c r="B2617" i="17" s="1"/>
  <c r="B2618" i="17" s="1"/>
  <c r="B2619" i="17" s="1"/>
  <c r="B2620" i="17" s="1"/>
  <c r="B2621" i="17" s="1"/>
  <c r="B2622" i="17" s="1"/>
  <c r="B2623" i="17" s="1"/>
  <c r="B2624" i="17" s="1"/>
  <c r="B2625" i="17" s="1"/>
  <c r="B2626" i="17" s="1"/>
  <c r="B2627" i="17" s="1"/>
  <c r="B2628" i="17" s="1"/>
  <c r="B2629" i="17" s="1"/>
  <c r="B2630" i="17" s="1"/>
  <c r="B2631" i="17" s="1"/>
  <c r="B2632" i="17" s="1"/>
  <c r="B2633" i="17" s="1"/>
  <c r="B2634" i="17" s="1"/>
  <c r="B2635" i="17" s="1"/>
  <c r="B2636" i="17" s="1"/>
  <c r="B2637" i="17" s="1"/>
  <c r="B2638" i="17" s="1"/>
  <c r="B2639" i="17" s="1"/>
  <c r="B2640" i="17" s="1"/>
  <c r="B2641" i="17" s="1"/>
  <c r="B2642" i="17" s="1"/>
  <c r="B2643" i="17" s="1"/>
  <c r="B2644" i="17" s="1"/>
  <c r="B2645" i="17" s="1"/>
  <c r="B2646" i="17" s="1"/>
  <c r="B2647" i="17" s="1"/>
  <c r="B2648" i="17" s="1"/>
  <c r="B2649" i="17" s="1"/>
  <c r="B2650" i="17" s="1"/>
  <c r="B2651" i="17" s="1"/>
  <c r="B2652" i="17" s="1"/>
  <c r="B2653" i="17" s="1"/>
  <c r="B2654" i="17" s="1"/>
  <c r="B2655" i="17" s="1"/>
  <c r="B2656" i="17" s="1"/>
  <c r="B2657" i="17" s="1"/>
  <c r="B2658" i="17" s="1"/>
  <c r="B2659" i="17" s="1"/>
  <c r="B2660" i="17" s="1"/>
  <c r="B2661" i="17" s="1"/>
  <c r="B2662" i="17" s="1"/>
  <c r="B2663" i="17" s="1"/>
  <c r="B2664" i="17" s="1"/>
  <c r="B2665" i="17" s="1"/>
  <c r="B2666" i="17" s="1"/>
  <c r="B2667" i="17" s="1"/>
  <c r="B2668" i="17" s="1"/>
  <c r="B2669" i="17" s="1"/>
  <c r="B2670" i="17" s="1"/>
  <c r="B2671" i="17" s="1"/>
  <c r="B2672" i="17" s="1"/>
  <c r="B2673" i="17" s="1"/>
  <c r="B2674" i="17" s="1"/>
  <c r="B2675" i="17" s="1"/>
  <c r="B2676" i="17" s="1"/>
  <c r="B2677" i="17" s="1"/>
  <c r="B2678" i="17" s="1"/>
  <c r="B2679" i="17" s="1"/>
  <c r="B2680" i="17" s="1"/>
  <c r="B2681" i="17" s="1"/>
  <c r="B2682" i="17" s="1"/>
  <c r="B2683" i="17" s="1"/>
  <c r="B2684" i="17" s="1"/>
  <c r="B2685" i="17" s="1"/>
  <c r="B2686" i="17" s="1"/>
  <c r="B2687" i="17" s="1"/>
  <c r="B2688" i="17" s="1"/>
  <c r="B2689" i="17" s="1"/>
  <c r="B2690" i="17" s="1"/>
  <c r="B2691" i="17" s="1"/>
  <c r="B2692" i="17" s="1"/>
  <c r="B2693" i="17" s="1"/>
  <c r="B2694" i="17" s="1"/>
  <c r="B2695" i="17" s="1"/>
  <c r="B2696" i="17" s="1"/>
  <c r="B2697" i="17" s="1"/>
  <c r="B2698" i="17" s="1"/>
  <c r="B2699" i="17" s="1"/>
  <c r="B2700" i="17" s="1"/>
  <c r="B2701" i="17" s="1"/>
  <c r="B2702" i="17" s="1"/>
  <c r="B2703" i="17" s="1"/>
  <c r="B2704" i="17" s="1"/>
  <c r="B2705" i="17" s="1"/>
  <c r="B2706" i="17" s="1"/>
  <c r="B2707" i="17" s="1"/>
  <c r="B2708" i="17" s="1"/>
  <c r="B2709" i="17" s="1"/>
  <c r="B2710" i="17" s="1"/>
  <c r="B2711" i="17" s="1"/>
  <c r="B2712" i="17" s="1"/>
  <c r="B2713" i="17" s="1"/>
  <c r="B2714" i="17" s="1"/>
  <c r="B2715" i="17" s="1"/>
  <c r="B2716" i="17" s="1"/>
  <c r="B2717" i="17" s="1"/>
  <c r="B2718" i="17" s="1"/>
  <c r="B2719" i="17" s="1"/>
  <c r="B2720" i="17" s="1"/>
  <c r="B2721" i="17" s="1"/>
  <c r="B2722" i="17" s="1"/>
  <c r="B2723" i="17" s="1"/>
  <c r="B2724" i="17" s="1"/>
  <c r="B2725" i="17" s="1"/>
  <c r="B2726" i="17" s="1"/>
  <c r="B2727" i="17" s="1"/>
  <c r="B2728" i="17" s="1"/>
  <c r="B2729" i="17" s="1"/>
  <c r="B2730" i="17" s="1"/>
  <c r="B2731" i="17" s="1"/>
  <c r="B2732" i="17" s="1"/>
  <c r="B2733" i="17" s="1"/>
  <c r="B2734" i="17" s="1"/>
  <c r="B2735" i="17" s="1"/>
  <c r="B2736" i="17" s="1"/>
  <c r="B2737" i="17" s="1"/>
  <c r="B2738" i="17" s="1"/>
  <c r="B2739" i="17" s="1"/>
  <c r="B2740" i="17" s="1"/>
  <c r="B2741" i="17" s="1"/>
  <c r="B2742" i="17" s="1"/>
  <c r="B2743" i="17" s="1"/>
  <c r="B2744" i="17" s="1"/>
  <c r="B2745" i="17" s="1"/>
  <c r="B2746" i="17" s="1"/>
  <c r="B2747" i="17" s="1"/>
  <c r="B2748" i="17" s="1"/>
  <c r="B2749" i="17" s="1"/>
  <c r="B2750" i="17" s="1"/>
  <c r="B2751" i="17" s="1"/>
  <c r="B2752" i="17" s="1"/>
  <c r="B2753" i="17" s="1"/>
  <c r="B2754" i="17" s="1"/>
  <c r="B2755" i="17" s="1"/>
  <c r="B2756" i="17" s="1"/>
  <c r="B2757" i="17" s="1"/>
  <c r="B2758" i="17" s="1"/>
  <c r="B2759" i="17" s="1"/>
  <c r="B2760" i="17" s="1"/>
  <c r="B2761" i="17" s="1"/>
  <c r="B2762" i="17" s="1"/>
  <c r="B2763" i="17" s="1"/>
  <c r="B2764" i="17" s="1"/>
  <c r="B2765" i="17" s="1"/>
  <c r="B2766" i="17" s="1"/>
  <c r="B2767" i="17" s="1"/>
  <c r="B2768" i="17" s="1"/>
  <c r="B2769" i="17" s="1"/>
  <c r="B2770" i="17" s="1"/>
  <c r="B2771" i="17" s="1"/>
  <c r="B2772" i="17" s="1"/>
  <c r="B2773" i="17" s="1"/>
  <c r="B2774" i="17" s="1"/>
  <c r="B2775" i="17" s="1"/>
  <c r="B2776" i="17" s="1"/>
  <c r="B2777" i="17" s="1"/>
  <c r="B2778" i="17" s="1"/>
  <c r="B2779" i="17" s="1"/>
  <c r="B2780" i="17" s="1"/>
  <c r="B2781" i="17" s="1"/>
  <c r="B2782" i="17" s="1"/>
  <c r="B2783" i="17" s="1"/>
  <c r="B2784" i="17" s="1"/>
  <c r="B2785" i="17" s="1"/>
  <c r="B2786" i="17" s="1"/>
  <c r="B2787" i="17" s="1"/>
  <c r="B2788" i="17" s="1"/>
  <c r="B2789" i="17" s="1"/>
  <c r="B2790" i="17" s="1"/>
  <c r="B2791" i="17" s="1"/>
  <c r="B2792" i="17" s="1"/>
  <c r="B2793" i="17" s="1"/>
  <c r="B2794" i="17" s="1"/>
  <c r="B2795" i="17" s="1"/>
  <c r="B2796" i="17" s="1"/>
  <c r="B2797" i="17" s="1"/>
  <c r="B2798" i="17" s="1"/>
  <c r="B2799" i="17" s="1"/>
  <c r="B2800" i="17" s="1"/>
  <c r="B2801" i="17" s="1"/>
  <c r="B2802" i="17" s="1"/>
  <c r="B2803" i="17" s="1"/>
  <c r="B2804" i="17" s="1"/>
  <c r="B2805" i="17" s="1"/>
  <c r="B2806" i="17" s="1"/>
  <c r="B2807" i="17" s="1"/>
  <c r="B2808" i="17" s="1"/>
  <c r="B2809" i="17" s="1"/>
  <c r="B2810" i="17" s="1"/>
  <c r="B2811" i="17" s="1"/>
  <c r="B2812" i="17" s="1"/>
  <c r="B2813" i="17" s="1"/>
  <c r="B2814" i="17" s="1"/>
  <c r="B2815" i="17" s="1"/>
  <c r="B2816" i="17" s="1"/>
  <c r="B2817" i="17" s="1"/>
  <c r="B2818" i="17" s="1"/>
  <c r="B2819" i="17" s="1"/>
  <c r="B2820" i="17" s="1"/>
  <c r="B2821" i="17" s="1"/>
  <c r="B2822" i="17" s="1"/>
  <c r="B2823" i="17" s="1"/>
  <c r="B2824" i="17" s="1"/>
  <c r="B2825" i="17" s="1"/>
  <c r="B2826" i="17" s="1"/>
  <c r="B2827" i="17" s="1"/>
  <c r="B2828" i="17" s="1"/>
  <c r="B2829" i="17" s="1"/>
  <c r="B2830" i="17" s="1"/>
  <c r="B2831" i="17" s="1"/>
  <c r="B2832" i="17" s="1"/>
  <c r="B2833" i="17" s="1"/>
  <c r="B2834" i="17" s="1"/>
  <c r="B2835" i="17" s="1"/>
  <c r="B2836" i="17" s="1"/>
  <c r="B2837" i="17" s="1"/>
  <c r="B2838" i="17" s="1"/>
  <c r="B2839" i="17" s="1"/>
  <c r="B2840" i="17" s="1"/>
  <c r="B2841" i="17" s="1"/>
  <c r="B2842" i="17" s="1"/>
  <c r="B2843" i="17" s="1"/>
  <c r="B2844" i="17" s="1"/>
  <c r="B2845" i="17" s="1"/>
  <c r="B2846" i="17" s="1"/>
  <c r="B2847" i="17" s="1"/>
  <c r="B2848" i="17" s="1"/>
  <c r="B2849" i="17" s="1"/>
  <c r="B2850" i="17" s="1"/>
  <c r="B2851" i="17" s="1"/>
  <c r="B2852" i="17" s="1"/>
  <c r="B2853" i="17" s="1"/>
  <c r="B2854" i="17" s="1"/>
  <c r="B2855" i="17" s="1"/>
  <c r="B2856" i="17" s="1"/>
  <c r="B2857" i="17" s="1"/>
  <c r="B2858" i="17" s="1"/>
  <c r="B2859" i="17" s="1"/>
  <c r="B2860" i="17" s="1"/>
  <c r="B2861" i="17" s="1"/>
  <c r="B2862" i="17" s="1"/>
  <c r="B2863" i="17" s="1"/>
  <c r="B2864" i="17" s="1"/>
  <c r="B2865" i="17" s="1"/>
  <c r="B2866" i="17" s="1"/>
  <c r="B2867" i="17" s="1"/>
  <c r="B2868" i="17" s="1"/>
  <c r="B2869" i="17" s="1"/>
  <c r="B2870" i="17" s="1"/>
  <c r="B2871" i="17" s="1"/>
  <c r="B2872" i="17" s="1"/>
  <c r="B2873" i="17" s="1"/>
  <c r="B2874" i="17" s="1"/>
  <c r="B2875" i="17" s="1"/>
  <c r="B2876" i="17" s="1"/>
  <c r="B2877" i="17" s="1"/>
  <c r="B2878" i="17" s="1"/>
  <c r="B2879" i="17" s="1"/>
  <c r="B2880" i="17" s="1"/>
  <c r="B2881" i="17" s="1"/>
  <c r="B2882" i="17" s="1"/>
  <c r="B2883" i="17" s="1"/>
  <c r="B2884" i="17" s="1"/>
  <c r="B2885" i="17" s="1"/>
  <c r="B2886" i="17" s="1"/>
  <c r="B2887" i="17" s="1"/>
  <c r="B2888" i="17" s="1"/>
  <c r="B2889" i="17" s="1"/>
  <c r="B2890" i="17" s="1"/>
  <c r="B2891" i="17" s="1"/>
  <c r="B2892" i="17" s="1"/>
  <c r="B2893" i="17" s="1"/>
  <c r="B2894" i="17" s="1"/>
  <c r="B2895" i="17" s="1"/>
  <c r="B2896" i="17" s="1"/>
  <c r="B2897" i="17" s="1"/>
  <c r="B2898" i="17" s="1"/>
  <c r="B2899" i="17" s="1"/>
  <c r="B2900" i="17" s="1"/>
  <c r="B2901" i="17" s="1"/>
  <c r="B2902" i="17" s="1"/>
  <c r="B2903" i="17" s="1"/>
  <c r="B2904" i="17" s="1"/>
  <c r="B2905" i="17" s="1"/>
  <c r="B2906" i="17" s="1"/>
  <c r="B2907" i="17" s="1"/>
  <c r="B2908" i="17" s="1"/>
  <c r="B2909" i="17" s="1"/>
  <c r="B2910" i="17" s="1"/>
  <c r="B2911" i="17" s="1"/>
  <c r="B2912" i="17" s="1"/>
  <c r="B2913" i="17" s="1"/>
  <c r="B2914" i="17" s="1"/>
  <c r="B2915" i="17" s="1"/>
  <c r="B2916" i="17" s="1"/>
  <c r="B2917" i="17" s="1"/>
  <c r="B2918" i="17" s="1"/>
  <c r="B2919" i="17" s="1"/>
  <c r="B2920" i="17" s="1"/>
  <c r="B2921" i="17" s="1"/>
  <c r="B2922" i="17" s="1"/>
  <c r="B2923" i="17" s="1"/>
  <c r="B2924" i="17" s="1"/>
  <c r="B2925" i="17" s="1"/>
  <c r="B2926" i="17" s="1"/>
  <c r="B2927" i="17" s="1"/>
  <c r="B2928" i="17" s="1"/>
  <c r="B2929" i="17" s="1"/>
  <c r="B2930" i="17" s="1"/>
  <c r="B2931" i="17" s="1"/>
  <c r="B2932" i="17" s="1"/>
  <c r="B2933" i="17" s="1"/>
  <c r="B2934" i="17" s="1"/>
  <c r="B2935" i="17" s="1"/>
  <c r="B2936" i="17" s="1"/>
  <c r="B2937" i="17" s="1"/>
  <c r="B2938" i="17" s="1"/>
  <c r="B2939" i="17" s="1"/>
  <c r="B2940" i="17" s="1"/>
  <c r="B2941" i="17" s="1"/>
  <c r="B2942" i="17" s="1"/>
  <c r="B2943" i="17" s="1"/>
  <c r="B2944" i="17" s="1"/>
  <c r="B2945" i="17" s="1"/>
  <c r="B2946" i="17" s="1"/>
  <c r="B2947" i="17" s="1"/>
  <c r="B2948" i="17" s="1"/>
  <c r="B2949" i="17" s="1"/>
  <c r="B2950" i="17" s="1"/>
  <c r="B2951" i="17" s="1"/>
  <c r="B2952" i="17" s="1"/>
  <c r="B2953" i="17" s="1"/>
  <c r="B2954" i="17" s="1"/>
  <c r="B2955" i="17" s="1"/>
  <c r="B2956" i="17" s="1"/>
  <c r="B2957" i="17" s="1"/>
  <c r="B2958" i="17" s="1"/>
  <c r="B2959" i="17" s="1"/>
  <c r="B2960" i="17" s="1"/>
  <c r="B2961" i="17" s="1"/>
  <c r="B2962" i="17" s="1"/>
  <c r="B2963" i="17" s="1"/>
  <c r="B2964" i="17" s="1"/>
  <c r="B2965" i="17" s="1"/>
  <c r="B2966" i="17" s="1"/>
  <c r="B2967" i="17" s="1"/>
  <c r="B2968" i="17" s="1"/>
  <c r="B2969" i="17" s="1"/>
  <c r="B2970" i="17" s="1"/>
  <c r="B2971" i="17" s="1"/>
  <c r="B2972" i="17" s="1"/>
  <c r="B2973" i="17" s="1"/>
  <c r="B2974" i="17" s="1"/>
  <c r="H4" i="17" l="1"/>
  <c r="H5" i="17"/>
  <c r="G6" i="17"/>
  <c r="G7" i="17" s="1"/>
  <c r="G8" i="17" s="1"/>
  <c r="H6" i="17"/>
  <c r="H7" i="17"/>
  <c r="H8" i="17"/>
  <c r="G9" i="17"/>
  <c r="G10" i="17" s="1"/>
  <c r="G11" i="17" s="1"/>
  <c r="G12" i="17" s="1"/>
  <c r="H9" i="17"/>
  <c r="H10" i="17"/>
  <c r="H11" i="17"/>
  <c r="H12" i="17"/>
  <c r="E13" i="17"/>
  <c r="E14" i="17" s="1"/>
  <c r="E15" i="17" s="1"/>
  <c r="E16" i="17" s="1"/>
  <c r="E17" i="17" s="1"/>
  <c r="E18" i="17" s="1"/>
  <c r="E19" i="17" s="1"/>
  <c r="E20" i="17" s="1"/>
  <c r="F13" i="17"/>
  <c r="F14" i="17" s="1"/>
  <c r="F15" i="17" s="1"/>
  <c r="F16" i="17" s="1"/>
  <c r="F17" i="17" s="1"/>
  <c r="F18" i="17" s="1"/>
  <c r="F19" i="17" s="1"/>
  <c r="F20" i="17" s="1"/>
  <c r="G13" i="17"/>
  <c r="G14" i="17" s="1"/>
  <c r="H13" i="17"/>
  <c r="H14" i="17"/>
  <c r="G15" i="17"/>
  <c r="G16" i="17" s="1"/>
  <c r="G17" i="17" s="1"/>
  <c r="H15" i="17"/>
  <c r="H16" i="17"/>
  <c r="H17" i="17"/>
  <c r="G18" i="17"/>
  <c r="G19" i="17" s="1"/>
  <c r="G20" i="17" s="1"/>
  <c r="H18" i="17"/>
  <c r="H19" i="17"/>
  <c r="H20" i="17"/>
  <c r="E21" i="17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F21" i="17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G21" i="17"/>
  <c r="G22" i="17" s="1"/>
  <c r="G23" i="17" s="1"/>
  <c r="G24" i="17" s="1"/>
  <c r="H21" i="17"/>
  <c r="H22" i="17"/>
  <c r="H23" i="17"/>
  <c r="H24" i="17"/>
  <c r="G25" i="17"/>
  <c r="G26" i="17" s="1"/>
  <c r="G27" i="17" s="1"/>
  <c r="H25" i="17"/>
  <c r="H26" i="17"/>
  <c r="H27" i="17"/>
  <c r="G28" i="17"/>
  <c r="G29" i="17" s="1"/>
  <c r="G30" i="17" s="1"/>
  <c r="G31" i="17" s="1"/>
  <c r="H28" i="17"/>
  <c r="H29" i="17"/>
  <c r="H30" i="17"/>
  <c r="H31" i="17"/>
  <c r="E32" i="17"/>
  <c r="E33" i="17" s="1"/>
  <c r="E34" i="17" s="1"/>
  <c r="E35" i="17" s="1"/>
  <c r="E36" i="17" s="1"/>
  <c r="E37" i="17" s="1"/>
  <c r="E38" i="17" s="1"/>
  <c r="E39" i="17" s="1"/>
  <c r="E40" i="17" s="1"/>
  <c r="E41" i="17" s="1"/>
  <c r="F32" i="17"/>
  <c r="F33" i="17" s="1"/>
  <c r="F34" i="17" s="1"/>
  <c r="F35" i="17" s="1"/>
  <c r="F36" i="17" s="1"/>
  <c r="F37" i="17" s="1"/>
  <c r="F38" i="17" s="1"/>
  <c r="F39" i="17" s="1"/>
  <c r="F40" i="17" s="1"/>
  <c r="F41" i="17" s="1"/>
  <c r="G32" i="17"/>
  <c r="G33" i="17" s="1"/>
  <c r="G34" i="17" s="1"/>
  <c r="G35" i="17" s="1"/>
  <c r="H32" i="17"/>
  <c r="H33" i="17"/>
  <c r="H34" i="17"/>
  <c r="H35" i="17"/>
  <c r="G36" i="17"/>
  <c r="H36" i="17"/>
  <c r="G37" i="17"/>
  <c r="G38" i="17" s="1"/>
  <c r="H37" i="17"/>
  <c r="H38" i="17"/>
  <c r="G39" i="17"/>
  <c r="G40" i="17" s="1"/>
  <c r="G41" i="17" s="1"/>
  <c r="H39" i="17"/>
  <c r="H40" i="17"/>
  <c r="H41" i="17"/>
  <c r="E42" i="17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F42" i="17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G42" i="17"/>
  <c r="G43" i="17" s="1"/>
  <c r="H42" i="17"/>
  <c r="H43" i="17"/>
  <c r="G44" i="17"/>
  <c r="G45" i="17" s="1"/>
  <c r="G46" i="17" s="1"/>
  <c r="G47" i="17" s="1"/>
  <c r="H44" i="17"/>
  <c r="H45" i="17"/>
  <c r="H46" i="17"/>
  <c r="H47" i="17"/>
  <c r="G48" i="17"/>
  <c r="G49" i="17" s="1"/>
  <c r="G50" i="17" s="1"/>
  <c r="G51" i="17" s="1"/>
  <c r="H48" i="17"/>
  <c r="H49" i="17"/>
  <c r="H50" i="17"/>
  <c r="H51" i="17"/>
  <c r="G52" i="17"/>
  <c r="H52" i="17"/>
  <c r="E53" i="17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F53" i="17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G53" i="17"/>
  <c r="G54" i="17" s="1"/>
  <c r="G55" i="17" s="1"/>
  <c r="H53" i="17"/>
  <c r="H54" i="17"/>
  <c r="H55" i="17"/>
  <c r="G56" i="17"/>
  <c r="G57" i="17" s="1"/>
  <c r="G58" i="17" s="1"/>
  <c r="G59" i="17" s="1"/>
  <c r="H56" i="17"/>
  <c r="H57" i="17"/>
  <c r="H58" i="17"/>
  <c r="H59" i="17"/>
  <c r="G60" i="17"/>
  <c r="G61" i="17" s="1"/>
  <c r="G62" i="17" s="1"/>
  <c r="G63" i="17" s="1"/>
  <c r="H60" i="17"/>
  <c r="H61" i="17"/>
  <c r="H62" i="17"/>
  <c r="H63" i="17"/>
  <c r="F64" i="17"/>
  <c r="F65" i="17" s="1"/>
  <c r="F66" i="17" s="1"/>
  <c r="F67" i="17" s="1"/>
  <c r="F68" i="17" s="1"/>
  <c r="F69" i="17" s="1"/>
  <c r="F70" i="17" s="1"/>
  <c r="F71" i="17" s="1"/>
  <c r="G64" i="17"/>
  <c r="G65" i="17" s="1"/>
  <c r="H64" i="17"/>
  <c r="H65" i="17"/>
  <c r="G66" i="17"/>
  <c r="G67" i="17" s="1"/>
  <c r="G68" i="17" s="1"/>
  <c r="H66" i="17"/>
  <c r="H67" i="17"/>
  <c r="H68" i="17"/>
  <c r="G69" i="17"/>
  <c r="G70" i="17" s="1"/>
  <c r="G71" i="17" s="1"/>
  <c r="H69" i="17"/>
  <c r="H70" i="17"/>
  <c r="H71" i="17"/>
  <c r="E72" i="17"/>
  <c r="F72" i="17"/>
  <c r="F73" i="17" s="1"/>
  <c r="F74" i="17" s="1"/>
  <c r="F75" i="17" s="1"/>
  <c r="F76" i="17" s="1"/>
  <c r="G72" i="17"/>
  <c r="G73" i="17" s="1"/>
  <c r="G74" i="17" s="1"/>
  <c r="G75" i="17" s="1"/>
  <c r="G76" i="17" s="1"/>
  <c r="G77" i="17" s="1"/>
  <c r="G78" i="17" s="1"/>
  <c r="H72" i="17"/>
  <c r="E73" i="17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E227" i="17" s="1"/>
  <c r="E228" i="17" s="1"/>
  <c r="E229" i="17" s="1"/>
  <c r="E230" i="17" s="1"/>
  <c r="E231" i="17" s="1"/>
  <c r="E232" i="17" s="1"/>
  <c r="E233" i="17" s="1"/>
  <c r="E234" i="17" s="1"/>
  <c r="E235" i="17" s="1"/>
  <c r="E236" i="17" s="1"/>
  <c r="E237" i="17" s="1"/>
  <c r="E238" i="17" s="1"/>
  <c r="E239" i="17" s="1"/>
  <c r="E240" i="17" s="1"/>
  <c r="E241" i="17" s="1"/>
  <c r="E242" i="17" s="1"/>
  <c r="E243" i="17" s="1"/>
  <c r="E244" i="17" s="1"/>
  <c r="E245" i="17" s="1"/>
  <c r="E246" i="17" s="1"/>
  <c r="E247" i="17" s="1"/>
  <c r="E248" i="17" s="1"/>
  <c r="E249" i="17" s="1"/>
  <c r="E250" i="17" s="1"/>
  <c r="E251" i="17" s="1"/>
  <c r="E252" i="17" s="1"/>
  <c r="E253" i="17" s="1"/>
  <c r="E254" i="17" s="1"/>
  <c r="E255" i="17" s="1"/>
  <c r="E256" i="17" s="1"/>
  <c r="E257" i="17" s="1"/>
  <c r="E258" i="17" s="1"/>
  <c r="E259" i="17" s="1"/>
  <c r="E260" i="17" s="1"/>
  <c r="E261" i="17" s="1"/>
  <c r="E262" i="17" s="1"/>
  <c r="E263" i="17" s="1"/>
  <c r="E264" i="17" s="1"/>
  <c r="E265" i="17" s="1"/>
  <c r="E266" i="17" s="1"/>
  <c r="E267" i="17" s="1"/>
  <c r="E268" i="17" s="1"/>
  <c r="E269" i="17" s="1"/>
  <c r="E270" i="17" s="1"/>
  <c r="E271" i="17" s="1"/>
  <c r="E272" i="17" s="1"/>
  <c r="E273" i="17" s="1"/>
  <c r="E274" i="17" s="1"/>
  <c r="E275" i="17" s="1"/>
  <c r="E276" i="17" s="1"/>
  <c r="E277" i="17" s="1"/>
  <c r="E278" i="17" s="1"/>
  <c r="E279" i="17" s="1"/>
  <c r="E280" i="17" s="1"/>
  <c r="E281" i="17" s="1"/>
  <c r="E282" i="17" s="1"/>
  <c r="E283" i="17" s="1"/>
  <c r="E284" i="17" s="1"/>
  <c r="E285" i="17" s="1"/>
  <c r="E286" i="17" s="1"/>
  <c r="E287" i="17" s="1"/>
  <c r="E288" i="17" s="1"/>
  <c r="E289" i="17" s="1"/>
  <c r="E290" i="17" s="1"/>
  <c r="E291" i="17" s="1"/>
  <c r="E292" i="17" s="1"/>
  <c r="E293" i="17" s="1"/>
  <c r="E294" i="17" s="1"/>
  <c r="E295" i="17" s="1"/>
  <c r="E296" i="17" s="1"/>
  <c r="E297" i="17" s="1"/>
  <c r="E298" i="17" s="1"/>
  <c r="E299" i="17" s="1"/>
  <c r="E300" i="17" s="1"/>
  <c r="E301" i="17" s="1"/>
  <c r="E302" i="17" s="1"/>
  <c r="E303" i="17" s="1"/>
  <c r="E304" i="17" s="1"/>
  <c r="E305" i="17" s="1"/>
  <c r="E306" i="17" s="1"/>
  <c r="E307" i="17" s="1"/>
  <c r="E308" i="17" s="1"/>
  <c r="E309" i="17" s="1"/>
  <c r="E310" i="17" s="1"/>
  <c r="E311" i="17" s="1"/>
  <c r="E312" i="17" s="1"/>
  <c r="E313" i="17" s="1"/>
  <c r="E314" i="17" s="1"/>
  <c r="E315" i="17" s="1"/>
  <c r="E316" i="17" s="1"/>
  <c r="E317" i="17" s="1"/>
  <c r="E318" i="17" s="1"/>
  <c r="E319" i="17" s="1"/>
  <c r="E320" i="17" s="1"/>
  <c r="E321" i="17" s="1"/>
  <c r="E322" i="17" s="1"/>
  <c r="E323" i="17" s="1"/>
  <c r="E324" i="17" s="1"/>
  <c r="E325" i="17" s="1"/>
  <c r="E326" i="17" s="1"/>
  <c r="E327" i="17" s="1"/>
  <c r="E328" i="17" s="1"/>
  <c r="E329" i="17" s="1"/>
  <c r="E330" i="17" s="1"/>
  <c r="E331" i="17" s="1"/>
  <c r="E332" i="17" s="1"/>
  <c r="E333" i="17" s="1"/>
  <c r="E334" i="17" s="1"/>
  <c r="E335" i="17" s="1"/>
  <c r="E336" i="17" s="1"/>
  <c r="E337" i="17" s="1"/>
  <c r="E338" i="17" s="1"/>
  <c r="E339" i="17" s="1"/>
  <c r="E340" i="17" s="1"/>
  <c r="E341" i="17" s="1"/>
  <c r="E342" i="17" s="1"/>
  <c r="E343" i="17" s="1"/>
  <c r="E344" i="17" s="1"/>
  <c r="E345" i="17" s="1"/>
  <c r="E346" i="17" s="1"/>
  <c r="E347" i="17" s="1"/>
  <c r="E348" i="17" s="1"/>
  <c r="E349" i="17" s="1"/>
  <c r="E350" i="17" s="1"/>
  <c r="E351" i="17" s="1"/>
  <c r="E352" i="17" s="1"/>
  <c r="E353" i="17" s="1"/>
  <c r="E354" i="17" s="1"/>
  <c r="E355" i="17" s="1"/>
  <c r="E356" i="17" s="1"/>
  <c r="E357" i="17" s="1"/>
  <c r="E358" i="17" s="1"/>
  <c r="E359" i="17" s="1"/>
  <c r="E360" i="17" s="1"/>
  <c r="E361" i="17" s="1"/>
  <c r="E362" i="17" s="1"/>
  <c r="E363" i="17" s="1"/>
  <c r="E364" i="17" s="1"/>
  <c r="E365" i="17" s="1"/>
  <c r="E366" i="17" s="1"/>
  <c r="E367" i="17" s="1"/>
  <c r="E368" i="17" s="1"/>
  <c r="E369" i="17" s="1"/>
  <c r="E370" i="17" s="1"/>
  <c r="E371" i="17" s="1"/>
  <c r="E372" i="17" s="1"/>
  <c r="E373" i="17" s="1"/>
  <c r="E374" i="17" s="1"/>
  <c r="E375" i="17" s="1"/>
  <c r="E376" i="17" s="1"/>
  <c r="E377" i="17" s="1"/>
  <c r="E378" i="17" s="1"/>
  <c r="E379" i="17" s="1"/>
  <c r="E380" i="17" s="1"/>
  <c r="E381" i="17" s="1"/>
  <c r="E382" i="17" s="1"/>
  <c r="E383" i="17" s="1"/>
  <c r="E384" i="17" s="1"/>
  <c r="E385" i="17" s="1"/>
  <c r="E386" i="17" s="1"/>
  <c r="E387" i="17" s="1"/>
  <c r="E388" i="17" s="1"/>
  <c r="E389" i="17" s="1"/>
  <c r="E390" i="17" s="1"/>
  <c r="E391" i="17" s="1"/>
  <c r="E392" i="17" s="1"/>
  <c r="E393" i="17" s="1"/>
  <c r="E394" i="17" s="1"/>
  <c r="E395" i="17" s="1"/>
  <c r="E396" i="17" s="1"/>
  <c r="E397" i="17" s="1"/>
  <c r="E398" i="17" s="1"/>
  <c r="E399" i="17" s="1"/>
  <c r="E400" i="17" s="1"/>
  <c r="E401" i="17" s="1"/>
  <c r="E402" i="17" s="1"/>
  <c r="E403" i="17" s="1"/>
  <c r="E404" i="17" s="1"/>
  <c r="E405" i="17" s="1"/>
  <c r="E406" i="17" s="1"/>
  <c r="E407" i="17" s="1"/>
  <c r="E408" i="17" s="1"/>
  <c r="E409" i="17" s="1"/>
  <c r="E410" i="17" s="1"/>
  <c r="E411" i="17" s="1"/>
  <c r="E412" i="17" s="1"/>
  <c r="E413" i="17" s="1"/>
  <c r="E414" i="17" s="1"/>
  <c r="E415" i="17" s="1"/>
  <c r="E416" i="17" s="1"/>
  <c r="E417" i="17" s="1"/>
  <c r="E418" i="17" s="1"/>
  <c r="E419" i="17" s="1"/>
  <c r="E420" i="17" s="1"/>
  <c r="E421" i="17" s="1"/>
  <c r="E422" i="17" s="1"/>
  <c r="E423" i="17" s="1"/>
  <c r="E424" i="17" s="1"/>
  <c r="E425" i="17" s="1"/>
  <c r="E426" i="17" s="1"/>
  <c r="E427" i="17" s="1"/>
  <c r="E428" i="17" s="1"/>
  <c r="E429" i="17" s="1"/>
  <c r="E430" i="17" s="1"/>
  <c r="E431" i="17" s="1"/>
  <c r="E432" i="17" s="1"/>
  <c r="E433" i="17" s="1"/>
  <c r="E434" i="17" s="1"/>
  <c r="E435" i="17" s="1"/>
  <c r="E436" i="17" s="1"/>
  <c r="E437" i="17" s="1"/>
  <c r="E438" i="17" s="1"/>
  <c r="E439" i="17" s="1"/>
  <c r="E440" i="17" s="1"/>
  <c r="E441" i="17" s="1"/>
  <c r="E442" i="17" s="1"/>
  <c r="E443" i="17" s="1"/>
  <c r="E444" i="17" s="1"/>
  <c r="E445" i="17" s="1"/>
  <c r="E446" i="17" s="1"/>
  <c r="E447" i="17" s="1"/>
  <c r="E448" i="17" s="1"/>
  <c r="E449" i="17" s="1"/>
  <c r="E450" i="17" s="1"/>
  <c r="E451" i="17" s="1"/>
  <c r="E452" i="17" s="1"/>
  <c r="E453" i="17" s="1"/>
  <c r="E454" i="17" s="1"/>
  <c r="E455" i="17" s="1"/>
  <c r="E456" i="17" s="1"/>
  <c r="E457" i="17" s="1"/>
  <c r="E458" i="17" s="1"/>
  <c r="E459" i="17" s="1"/>
  <c r="E460" i="17" s="1"/>
  <c r="E461" i="17" s="1"/>
  <c r="E462" i="17" s="1"/>
  <c r="E463" i="17" s="1"/>
  <c r="E464" i="17" s="1"/>
  <c r="E465" i="17" s="1"/>
  <c r="E466" i="17" s="1"/>
  <c r="E467" i="17" s="1"/>
  <c r="E468" i="17" s="1"/>
  <c r="E469" i="17" s="1"/>
  <c r="E470" i="17" s="1"/>
  <c r="E471" i="17" s="1"/>
  <c r="E472" i="17" s="1"/>
  <c r="E473" i="17" s="1"/>
  <c r="E474" i="17" s="1"/>
  <c r="E475" i="17" s="1"/>
  <c r="E476" i="17" s="1"/>
  <c r="E477" i="17" s="1"/>
  <c r="E478" i="17" s="1"/>
  <c r="E479" i="17" s="1"/>
  <c r="E480" i="17" s="1"/>
  <c r="E481" i="17" s="1"/>
  <c r="E482" i="17" s="1"/>
  <c r="E483" i="17" s="1"/>
  <c r="E484" i="17" s="1"/>
  <c r="E485" i="17" s="1"/>
  <c r="E486" i="17" s="1"/>
  <c r="E487" i="17" s="1"/>
  <c r="E488" i="17" s="1"/>
  <c r="E489" i="17" s="1"/>
  <c r="E490" i="17" s="1"/>
  <c r="E491" i="17" s="1"/>
  <c r="E492" i="17" s="1"/>
  <c r="E493" i="17" s="1"/>
  <c r="E494" i="17" s="1"/>
  <c r="E495" i="17" s="1"/>
  <c r="E496" i="17" s="1"/>
  <c r="E497" i="17" s="1"/>
  <c r="E498" i="17" s="1"/>
  <c r="E499" i="17" s="1"/>
  <c r="E500" i="17" s="1"/>
  <c r="E501" i="17" s="1"/>
  <c r="E502" i="17" s="1"/>
  <c r="E503" i="17" s="1"/>
  <c r="E504" i="17" s="1"/>
  <c r="E505" i="17" s="1"/>
  <c r="E506" i="17" s="1"/>
  <c r="E507" i="17" s="1"/>
  <c r="E508" i="17" s="1"/>
  <c r="E509" i="17" s="1"/>
  <c r="E510" i="17" s="1"/>
  <c r="E511" i="17" s="1"/>
  <c r="E512" i="17" s="1"/>
  <c r="E513" i="17" s="1"/>
  <c r="E514" i="17" s="1"/>
  <c r="E515" i="17" s="1"/>
  <c r="E516" i="17" s="1"/>
  <c r="E517" i="17" s="1"/>
  <c r="E518" i="17" s="1"/>
  <c r="E519" i="17" s="1"/>
  <c r="E520" i="17" s="1"/>
  <c r="E521" i="17" s="1"/>
  <c r="E522" i="17" s="1"/>
  <c r="E523" i="17" s="1"/>
  <c r="E524" i="17" s="1"/>
  <c r="E525" i="17" s="1"/>
  <c r="E526" i="17" s="1"/>
  <c r="E527" i="17" s="1"/>
  <c r="E528" i="17" s="1"/>
  <c r="E529" i="17" s="1"/>
  <c r="E530" i="17" s="1"/>
  <c r="E531" i="17" s="1"/>
  <c r="E532" i="17" s="1"/>
  <c r="E533" i="17" s="1"/>
  <c r="E534" i="17" s="1"/>
  <c r="E535" i="17" s="1"/>
  <c r="E536" i="17" s="1"/>
  <c r="E537" i="17" s="1"/>
  <c r="E538" i="17" s="1"/>
  <c r="E539" i="17" s="1"/>
  <c r="E540" i="17" s="1"/>
  <c r="E541" i="17" s="1"/>
  <c r="E542" i="17" s="1"/>
  <c r="E543" i="17" s="1"/>
  <c r="E544" i="17" s="1"/>
  <c r="E545" i="17" s="1"/>
  <c r="E546" i="17" s="1"/>
  <c r="E547" i="17" s="1"/>
  <c r="E548" i="17" s="1"/>
  <c r="E549" i="17" s="1"/>
  <c r="E550" i="17" s="1"/>
  <c r="E551" i="17" s="1"/>
  <c r="E552" i="17" s="1"/>
  <c r="E553" i="17" s="1"/>
  <c r="E554" i="17" s="1"/>
  <c r="E555" i="17" s="1"/>
  <c r="E556" i="17" s="1"/>
  <c r="E557" i="17" s="1"/>
  <c r="E558" i="17" s="1"/>
  <c r="E559" i="17" s="1"/>
  <c r="E560" i="17" s="1"/>
  <c r="E561" i="17" s="1"/>
  <c r="E562" i="17" s="1"/>
  <c r="E563" i="17" s="1"/>
  <c r="E564" i="17" s="1"/>
  <c r="E565" i="17" s="1"/>
  <c r="E566" i="17" s="1"/>
  <c r="E567" i="17" s="1"/>
  <c r="E568" i="17" s="1"/>
  <c r="E569" i="17" s="1"/>
  <c r="E570" i="17" s="1"/>
  <c r="E571" i="17" s="1"/>
  <c r="E572" i="17" s="1"/>
  <c r="E573" i="17" s="1"/>
  <c r="E574" i="17" s="1"/>
  <c r="E575" i="17" s="1"/>
  <c r="E576" i="17" s="1"/>
  <c r="E577" i="17" s="1"/>
  <c r="E578" i="17" s="1"/>
  <c r="E579" i="17" s="1"/>
  <c r="E580" i="17" s="1"/>
  <c r="E581" i="17" s="1"/>
  <c r="E582" i="17" s="1"/>
  <c r="E583" i="17" s="1"/>
  <c r="E584" i="17" s="1"/>
  <c r="E585" i="17" s="1"/>
  <c r="E586" i="17" s="1"/>
  <c r="E587" i="17" s="1"/>
  <c r="E588" i="17" s="1"/>
  <c r="E589" i="17" s="1"/>
  <c r="E590" i="17" s="1"/>
  <c r="E591" i="17" s="1"/>
  <c r="E592" i="17" s="1"/>
  <c r="E593" i="17" s="1"/>
  <c r="E594" i="17" s="1"/>
  <c r="E595" i="17" s="1"/>
  <c r="E596" i="17" s="1"/>
  <c r="E597" i="17" s="1"/>
  <c r="E598" i="17" s="1"/>
  <c r="E599" i="17" s="1"/>
  <c r="E600" i="17" s="1"/>
  <c r="E601" i="17" s="1"/>
  <c r="E602" i="17" s="1"/>
  <c r="E603" i="17" s="1"/>
  <c r="E604" i="17" s="1"/>
  <c r="E605" i="17" s="1"/>
  <c r="E606" i="17" s="1"/>
  <c r="E607" i="17" s="1"/>
  <c r="E608" i="17" s="1"/>
  <c r="E609" i="17" s="1"/>
  <c r="E610" i="17" s="1"/>
  <c r="E611" i="17" s="1"/>
  <c r="E612" i="17" s="1"/>
  <c r="E613" i="17" s="1"/>
  <c r="E614" i="17" s="1"/>
  <c r="E615" i="17" s="1"/>
  <c r="E616" i="17" s="1"/>
  <c r="E617" i="17" s="1"/>
  <c r="E618" i="17" s="1"/>
  <c r="E619" i="17" s="1"/>
  <c r="E620" i="17" s="1"/>
  <c r="E621" i="17" s="1"/>
  <c r="E622" i="17" s="1"/>
  <c r="E623" i="17" s="1"/>
  <c r="E624" i="17" s="1"/>
  <c r="E625" i="17" s="1"/>
  <c r="E626" i="17" s="1"/>
  <c r="E627" i="17" s="1"/>
  <c r="E628" i="17" s="1"/>
  <c r="E629" i="17" s="1"/>
  <c r="E630" i="17" s="1"/>
  <c r="E631" i="17" s="1"/>
  <c r="E632" i="17" s="1"/>
  <c r="E633" i="17" s="1"/>
  <c r="E634" i="17" s="1"/>
  <c r="E635" i="17" s="1"/>
  <c r="E636" i="17" s="1"/>
  <c r="E637" i="17" s="1"/>
  <c r="E638" i="17" s="1"/>
  <c r="E639" i="17" s="1"/>
  <c r="E640" i="17" s="1"/>
  <c r="E641" i="17" s="1"/>
  <c r="E642" i="17" s="1"/>
  <c r="E643" i="17" s="1"/>
  <c r="E644" i="17" s="1"/>
  <c r="E645" i="17" s="1"/>
  <c r="E646" i="17" s="1"/>
  <c r="E647" i="17" s="1"/>
  <c r="E648" i="17" s="1"/>
  <c r="E649" i="17" s="1"/>
  <c r="E650" i="17" s="1"/>
  <c r="E651" i="17" s="1"/>
  <c r="E652" i="17" s="1"/>
  <c r="E653" i="17" s="1"/>
  <c r="E654" i="17" s="1"/>
  <c r="E655" i="17" s="1"/>
  <c r="E656" i="17" s="1"/>
  <c r="E657" i="17" s="1"/>
  <c r="E658" i="17" s="1"/>
  <c r="E659" i="17" s="1"/>
  <c r="E660" i="17" s="1"/>
  <c r="E661" i="17" s="1"/>
  <c r="E662" i="17" s="1"/>
  <c r="E663" i="17" s="1"/>
  <c r="E664" i="17" s="1"/>
  <c r="E665" i="17" s="1"/>
  <c r="E666" i="17" s="1"/>
  <c r="E667" i="17" s="1"/>
  <c r="E668" i="17" s="1"/>
  <c r="E669" i="17" s="1"/>
  <c r="E670" i="17" s="1"/>
  <c r="E671" i="17" s="1"/>
  <c r="E672" i="17" s="1"/>
  <c r="E673" i="17" s="1"/>
  <c r="E674" i="17" s="1"/>
  <c r="E675" i="17" s="1"/>
  <c r="E676" i="17" s="1"/>
  <c r="E677" i="17" s="1"/>
  <c r="E678" i="17" s="1"/>
  <c r="E679" i="17" s="1"/>
  <c r="E680" i="17" s="1"/>
  <c r="E681" i="17" s="1"/>
  <c r="E682" i="17" s="1"/>
  <c r="E683" i="17" s="1"/>
  <c r="E684" i="17" s="1"/>
  <c r="E685" i="17" s="1"/>
  <c r="E686" i="17" s="1"/>
  <c r="E687" i="17" s="1"/>
  <c r="E688" i="17" s="1"/>
  <c r="E689" i="17" s="1"/>
  <c r="E690" i="17" s="1"/>
  <c r="E691" i="17" s="1"/>
  <c r="E692" i="17" s="1"/>
  <c r="E693" i="17" s="1"/>
  <c r="E694" i="17" s="1"/>
  <c r="E695" i="17" s="1"/>
  <c r="E696" i="17" s="1"/>
  <c r="E697" i="17" s="1"/>
  <c r="E698" i="17" s="1"/>
  <c r="E699" i="17" s="1"/>
  <c r="E700" i="17" s="1"/>
  <c r="E701" i="17" s="1"/>
  <c r="E702" i="17" s="1"/>
  <c r="E703" i="17" s="1"/>
  <c r="E704" i="17" s="1"/>
  <c r="E705" i="17" s="1"/>
  <c r="E706" i="17" s="1"/>
  <c r="E707" i="17" s="1"/>
  <c r="E708" i="17" s="1"/>
  <c r="E709" i="17" s="1"/>
  <c r="E710" i="17" s="1"/>
  <c r="E711" i="17" s="1"/>
  <c r="E712" i="17" s="1"/>
  <c r="E713" i="17" s="1"/>
  <c r="E714" i="17" s="1"/>
  <c r="E715" i="17" s="1"/>
  <c r="E716" i="17" s="1"/>
  <c r="E717" i="17" s="1"/>
  <c r="E718" i="17" s="1"/>
  <c r="E719" i="17" s="1"/>
  <c r="E720" i="17" s="1"/>
  <c r="E721" i="17" s="1"/>
  <c r="E722" i="17" s="1"/>
  <c r="E723" i="17" s="1"/>
  <c r="E724" i="17" s="1"/>
  <c r="E725" i="17" s="1"/>
  <c r="E726" i="17" s="1"/>
  <c r="E727" i="17" s="1"/>
  <c r="E728" i="17" s="1"/>
  <c r="E729" i="17" s="1"/>
  <c r="E730" i="17" s="1"/>
  <c r="E731" i="17" s="1"/>
  <c r="E732" i="17" s="1"/>
  <c r="E733" i="17" s="1"/>
  <c r="E734" i="17" s="1"/>
  <c r="E735" i="17" s="1"/>
  <c r="E736" i="17" s="1"/>
  <c r="E737" i="17" s="1"/>
  <c r="E738" i="17" s="1"/>
  <c r="E739" i="17" s="1"/>
  <c r="E740" i="17" s="1"/>
  <c r="E741" i="17" s="1"/>
  <c r="E742" i="17" s="1"/>
  <c r="E743" i="17" s="1"/>
  <c r="E744" i="17" s="1"/>
  <c r="E745" i="17" s="1"/>
  <c r="E746" i="17" s="1"/>
  <c r="E747" i="17" s="1"/>
  <c r="E748" i="17" s="1"/>
  <c r="E749" i="17" s="1"/>
  <c r="E750" i="17" s="1"/>
  <c r="E751" i="17" s="1"/>
  <c r="E752" i="17" s="1"/>
  <c r="E753" i="17" s="1"/>
  <c r="E754" i="17" s="1"/>
  <c r="E755" i="17" s="1"/>
  <c r="E756" i="17" s="1"/>
  <c r="E757" i="17" s="1"/>
  <c r="E758" i="17" s="1"/>
  <c r="E759" i="17" s="1"/>
  <c r="E760" i="17" s="1"/>
  <c r="E761" i="17" s="1"/>
  <c r="E762" i="17" s="1"/>
  <c r="E763" i="17" s="1"/>
  <c r="E764" i="17" s="1"/>
  <c r="E765" i="17" s="1"/>
  <c r="E766" i="17" s="1"/>
  <c r="E767" i="17" s="1"/>
  <c r="E768" i="17" s="1"/>
  <c r="E769" i="17" s="1"/>
  <c r="E770" i="17" s="1"/>
  <c r="E771" i="17" s="1"/>
  <c r="E772" i="17" s="1"/>
  <c r="E773" i="17" s="1"/>
  <c r="E774" i="17" s="1"/>
  <c r="E775" i="17" s="1"/>
  <c r="E776" i="17" s="1"/>
  <c r="E777" i="17" s="1"/>
  <c r="E778" i="17" s="1"/>
  <c r="E779" i="17" s="1"/>
  <c r="E780" i="17" s="1"/>
  <c r="E781" i="17" s="1"/>
  <c r="E782" i="17" s="1"/>
  <c r="E783" i="17" s="1"/>
  <c r="E784" i="17" s="1"/>
  <c r="E785" i="17" s="1"/>
  <c r="E786" i="17" s="1"/>
  <c r="E787" i="17" s="1"/>
  <c r="E788" i="17" s="1"/>
  <c r="E789" i="17" s="1"/>
  <c r="E790" i="17" s="1"/>
  <c r="E791" i="17" s="1"/>
  <c r="E792" i="17" s="1"/>
  <c r="E793" i="17" s="1"/>
  <c r="E794" i="17" s="1"/>
  <c r="E795" i="17" s="1"/>
  <c r="E796" i="17" s="1"/>
  <c r="E797" i="17" s="1"/>
  <c r="E798" i="17" s="1"/>
  <c r="E799" i="17" s="1"/>
  <c r="E800" i="17" s="1"/>
  <c r="E801" i="17" s="1"/>
  <c r="E802" i="17" s="1"/>
  <c r="E803" i="17" s="1"/>
  <c r="E804" i="17" s="1"/>
  <c r="E805" i="17" s="1"/>
  <c r="E806" i="17" s="1"/>
  <c r="E807" i="17" s="1"/>
  <c r="E808" i="17" s="1"/>
  <c r="E809" i="17" s="1"/>
  <c r="E810" i="17" s="1"/>
  <c r="E811" i="17" s="1"/>
  <c r="E812" i="17" s="1"/>
  <c r="E813" i="17" s="1"/>
  <c r="E814" i="17" s="1"/>
  <c r="E815" i="17" s="1"/>
  <c r="E816" i="17" s="1"/>
  <c r="E817" i="17" s="1"/>
  <c r="E818" i="17" s="1"/>
  <c r="E819" i="17" s="1"/>
  <c r="E820" i="17" s="1"/>
  <c r="E821" i="17" s="1"/>
  <c r="E822" i="17" s="1"/>
  <c r="E823" i="17" s="1"/>
  <c r="E824" i="17" s="1"/>
  <c r="E825" i="17" s="1"/>
  <c r="E826" i="17" s="1"/>
  <c r="E827" i="17" s="1"/>
  <c r="E828" i="17" s="1"/>
  <c r="E829" i="17" s="1"/>
  <c r="E830" i="17" s="1"/>
  <c r="E831" i="17" s="1"/>
  <c r="E832" i="17" s="1"/>
  <c r="E833" i="17" s="1"/>
  <c r="E834" i="17" s="1"/>
  <c r="E835" i="17" s="1"/>
  <c r="E836" i="17" s="1"/>
  <c r="E837" i="17" s="1"/>
  <c r="E838" i="17" s="1"/>
  <c r="E839" i="17" s="1"/>
  <c r="E840" i="17" s="1"/>
  <c r="E841" i="17" s="1"/>
  <c r="E842" i="17" s="1"/>
  <c r="E843" i="17" s="1"/>
  <c r="E844" i="17" s="1"/>
  <c r="E845" i="17" s="1"/>
  <c r="E846" i="17" s="1"/>
  <c r="E847" i="17" s="1"/>
  <c r="E848" i="17" s="1"/>
  <c r="E849" i="17" s="1"/>
  <c r="E850" i="17" s="1"/>
  <c r="E851" i="17" s="1"/>
  <c r="E852" i="17" s="1"/>
  <c r="E853" i="17" s="1"/>
  <c r="E854" i="17" s="1"/>
  <c r="E855" i="17" s="1"/>
  <c r="E856" i="17" s="1"/>
  <c r="E857" i="17" s="1"/>
  <c r="E858" i="17" s="1"/>
  <c r="E859" i="17" s="1"/>
  <c r="E860" i="17" s="1"/>
  <c r="E861" i="17" s="1"/>
  <c r="E862" i="17" s="1"/>
  <c r="E863" i="17" s="1"/>
  <c r="E864" i="17" s="1"/>
  <c r="E865" i="17" s="1"/>
  <c r="E866" i="17" s="1"/>
  <c r="E867" i="17" s="1"/>
  <c r="E868" i="17" s="1"/>
  <c r="E869" i="17" s="1"/>
  <c r="E870" i="17" s="1"/>
  <c r="E871" i="17" s="1"/>
  <c r="E872" i="17" s="1"/>
  <c r="E873" i="17" s="1"/>
  <c r="E874" i="17" s="1"/>
  <c r="E875" i="17" s="1"/>
  <c r="E876" i="17" s="1"/>
  <c r="E877" i="17" s="1"/>
  <c r="E878" i="17" s="1"/>
  <c r="E879" i="17" s="1"/>
  <c r="E880" i="17" s="1"/>
  <c r="E881" i="17" s="1"/>
  <c r="E882" i="17" s="1"/>
  <c r="E883" i="17" s="1"/>
  <c r="E884" i="17" s="1"/>
  <c r="E885" i="17" s="1"/>
  <c r="E886" i="17" s="1"/>
  <c r="E887" i="17" s="1"/>
  <c r="E888" i="17" s="1"/>
  <c r="E889" i="17" s="1"/>
  <c r="E890" i="17" s="1"/>
  <c r="E891" i="17" s="1"/>
  <c r="E892" i="17" s="1"/>
  <c r="E893" i="17" s="1"/>
  <c r="E894" i="17" s="1"/>
  <c r="E895" i="17" s="1"/>
  <c r="E896" i="17" s="1"/>
  <c r="E897" i="17" s="1"/>
  <c r="E898" i="17" s="1"/>
  <c r="E899" i="17" s="1"/>
  <c r="E900" i="17" s="1"/>
  <c r="E901" i="17" s="1"/>
  <c r="E902" i="17" s="1"/>
  <c r="E903" i="17" s="1"/>
  <c r="E904" i="17" s="1"/>
  <c r="E905" i="17" s="1"/>
  <c r="E906" i="17" s="1"/>
  <c r="E907" i="17" s="1"/>
  <c r="E908" i="17" s="1"/>
  <c r="E909" i="17" s="1"/>
  <c r="E910" i="17" s="1"/>
  <c r="E911" i="17" s="1"/>
  <c r="E912" i="17" s="1"/>
  <c r="E913" i="17" s="1"/>
  <c r="E914" i="17" s="1"/>
  <c r="E915" i="17" s="1"/>
  <c r="E916" i="17" s="1"/>
  <c r="E917" i="17" s="1"/>
  <c r="E918" i="17" s="1"/>
  <c r="E919" i="17" s="1"/>
  <c r="E920" i="17" s="1"/>
  <c r="E921" i="17" s="1"/>
  <c r="E922" i="17" s="1"/>
  <c r="E923" i="17" s="1"/>
  <c r="E924" i="17" s="1"/>
  <c r="E925" i="17" s="1"/>
  <c r="E926" i="17" s="1"/>
  <c r="E927" i="17" s="1"/>
  <c r="E928" i="17" s="1"/>
  <c r="E929" i="17" s="1"/>
  <c r="E930" i="17" s="1"/>
  <c r="E931" i="17" s="1"/>
  <c r="E932" i="17" s="1"/>
  <c r="E933" i="17" s="1"/>
  <c r="E934" i="17" s="1"/>
  <c r="E935" i="17" s="1"/>
  <c r="E936" i="17" s="1"/>
  <c r="E937" i="17" s="1"/>
  <c r="E938" i="17" s="1"/>
  <c r="E939" i="17" s="1"/>
  <c r="E940" i="17" s="1"/>
  <c r="E941" i="17" s="1"/>
  <c r="E942" i="17" s="1"/>
  <c r="E943" i="17" s="1"/>
  <c r="E944" i="17" s="1"/>
  <c r="E945" i="17" s="1"/>
  <c r="E946" i="17" s="1"/>
  <c r="E947" i="17" s="1"/>
  <c r="E948" i="17" s="1"/>
  <c r="E949" i="17" s="1"/>
  <c r="E950" i="17" s="1"/>
  <c r="E951" i="17" s="1"/>
  <c r="E952" i="17" s="1"/>
  <c r="E953" i="17" s="1"/>
  <c r="E954" i="17" s="1"/>
  <c r="E955" i="17" s="1"/>
  <c r="E956" i="17" s="1"/>
  <c r="E957" i="17" s="1"/>
  <c r="E958" i="17" s="1"/>
  <c r="E959" i="17" s="1"/>
  <c r="E960" i="17" s="1"/>
  <c r="E961" i="17" s="1"/>
  <c r="E962" i="17" s="1"/>
  <c r="E963" i="17" s="1"/>
  <c r="E964" i="17" s="1"/>
  <c r="E965" i="17" s="1"/>
  <c r="E966" i="17" s="1"/>
  <c r="E967" i="17" s="1"/>
  <c r="E968" i="17" s="1"/>
  <c r="E969" i="17" s="1"/>
  <c r="E970" i="17" s="1"/>
  <c r="E971" i="17" s="1"/>
  <c r="E972" i="17" s="1"/>
  <c r="E973" i="17" s="1"/>
  <c r="E974" i="17" s="1"/>
  <c r="E975" i="17" s="1"/>
  <c r="E976" i="17" s="1"/>
  <c r="E977" i="17" s="1"/>
  <c r="E978" i="17" s="1"/>
  <c r="E979" i="17" s="1"/>
  <c r="E980" i="17" s="1"/>
  <c r="E981" i="17" s="1"/>
  <c r="E982" i="17" s="1"/>
  <c r="E983" i="17" s="1"/>
  <c r="E984" i="17" s="1"/>
  <c r="E985" i="17" s="1"/>
  <c r="E986" i="17" s="1"/>
  <c r="E987" i="17" s="1"/>
  <c r="E988" i="17" s="1"/>
  <c r="E989" i="17" s="1"/>
  <c r="E990" i="17" s="1"/>
  <c r="E991" i="17" s="1"/>
  <c r="E992" i="17" s="1"/>
  <c r="E993" i="17" s="1"/>
  <c r="E994" i="17" s="1"/>
  <c r="E995" i="17" s="1"/>
  <c r="E996" i="17" s="1"/>
  <c r="E997" i="17" s="1"/>
  <c r="E998" i="17" s="1"/>
  <c r="E999" i="17" s="1"/>
  <c r="E1000" i="17" s="1"/>
  <c r="E1001" i="17" s="1"/>
  <c r="E1002" i="17" s="1"/>
  <c r="E1003" i="17" s="1"/>
  <c r="E1004" i="17" s="1"/>
  <c r="E1005" i="17" s="1"/>
  <c r="E1006" i="17" s="1"/>
  <c r="E1007" i="17" s="1"/>
  <c r="E1008" i="17" s="1"/>
  <c r="E1009" i="17" s="1"/>
  <c r="E1010" i="17" s="1"/>
  <c r="E1011" i="17" s="1"/>
  <c r="E1012" i="17" s="1"/>
  <c r="E1013" i="17" s="1"/>
  <c r="E1014" i="17" s="1"/>
  <c r="E1015" i="17" s="1"/>
  <c r="E1016" i="17" s="1"/>
  <c r="E1017" i="17" s="1"/>
  <c r="E1018" i="17" s="1"/>
  <c r="E1019" i="17" s="1"/>
  <c r="E1020" i="17" s="1"/>
  <c r="E1021" i="17" s="1"/>
  <c r="E1022" i="17" s="1"/>
  <c r="E1023" i="17" s="1"/>
  <c r="E1024" i="17" s="1"/>
  <c r="E1025" i="17" s="1"/>
  <c r="E1026" i="17" s="1"/>
  <c r="E1027" i="17" s="1"/>
  <c r="E1028" i="17" s="1"/>
  <c r="E1029" i="17" s="1"/>
  <c r="E1030" i="17" s="1"/>
  <c r="E1031" i="17" s="1"/>
  <c r="E1032" i="17" s="1"/>
  <c r="E1033" i="17" s="1"/>
  <c r="E1034" i="17" s="1"/>
  <c r="E1035" i="17" s="1"/>
  <c r="E1036" i="17" s="1"/>
  <c r="E1037" i="17" s="1"/>
  <c r="E1038" i="17" s="1"/>
  <c r="E1039" i="17" s="1"/>
  <c r="E1040" i="17" s="1"/>
  <c r="E1041" i="17" s="1"/>
  <c r="E1042" i="17" s="1"/>
  <c r="E1043" i="17" s="1"/>
  <c r="E1044" i="17" s="1"/>
  <c r="E1045" i="17" s="1"/>
  <c r="E1046" i="17" s="1"/>
  <c r="E1047" i="17" s="1"/>
  <c r="E1048" i="17" s="1"/>
  <c r="E1049" i="17" s="1"/>
  <c r="E1050" i="17" s="1"/>
  <c r="E1051" i="17" s="1"/>
  <c r="E1052" i="17" s="1"/>
  <c r="E1053" i="17" s="1"/>
  <c r="E1054" i="17" s="1"/>
  <c r="E1055" i="17" s="1"/>
  <c r="E1056" i="17" s="1"/>
  <c r="E1057" i="17" s="1"/>
  <c r="E1058" i="17" s="1"/>
  <c r="E1059" i="17" s="1"/>
  <c r="E1060" i="17" s="1"/>
  <c r="E1061" i="17" s="1"/>
  <c r="E1062" i="17" s="1"/>
  <c r="E1063" i="17" s="1"/>
  <c r="E1064" i="17" s="1"/>
  <c r="E1065" i="17" s="1"/>
  <c r="E1066" i="17" s="1"/>
  <c r="E1067" i="17" s="1"/>
  <c r="E1068" i="17" s="1"/>
  <c r="E1069" i="17" s="1"/>
  <c r="E1070" i="17" s="1"/>
  <c r="E1071" i="17" s="1"/>
  <c r="E1072" i="17" s="1"/>
  <c r="E1073" i="17" s="1"/>
  <c r="E1074" i="17" s="1"/>
  <c r="E1075" i="17" s="1"/>
  <c r="E1076" i="17" s="1"/>
  <c r="E1077" i="17" s="1"/>
  <c r="E1078" i="17" s="1"/>
  <c r="E1079" i="17" s="1"/>
  <c r="E1080" i="17" s="1"/>
  <c r="E1081" i="17" s="1"/>
  <c r="E1082" i="17" s="1"/>
  <c r="E1083" i="17" s="1"/>
  <c r="E1084" i="17" s="1"/>
  <c r="E1085" i="17" s="1"/>
  <c r="E1086" i="17" s="1"/>
  <c r="E1087" i="17" s="1"/>
  <c r="E1088" i="17" s="1"/>
  <c r="E1089" i="17" s="1"/>
  <c r="E1090" i="17" s="1"/>
  <c r="E1091" i="17" s="1"/>
  <c r="E1092" i="17" s="1"/>
  <c r="E1093" i="17" s="1"/>
  <c r="E1094" i="17" s="1"/>
  <c r="E1095" i="17" s="1"/>
  <c r="E1096" i="17" s="1"/>
  <c r="E1097" i="17" s="1"/>
  <c r="E1098" i="17" s="1"/>
  <c r="E1099" i="17" s="1"/>
  <c r="E1100" i="17" s="1"/>
  <c r="E1101" i="17" s="1"/>
  <c r="E1102" i="17" s="1"/>
  <c r="E1103" i="17" s="1"/>
  <c r="E1104" i="17" s="1"/>
  <c r="E1105" i="17" s="1"/>
  <c r="E1106" i="17" s="1"/>
  <c r="E1107" i="17" s="1"/>
  <c r="E1108" i="17" s="1"/>
  <c r="E1109" i="17" s="1"/>
  <c r="E1110" i="17" s="1"/>
  <c r="E1111" i="17" s="1"/>
  <c r="E1112" i="17" s="1"/>
  <c r="E1113" i="17" s="1"/>
  <c r="E1114" i="17" s="1"/>
  <c r="E1115" i="17" s="1"/>
  <c r="E1116" i="17" s="1"/>
  <c r="E1117" i="17" s="1"/>
  <c r="E1118" i="17" s="1"/>
  <c r="E1119" i="17" s="1"/>
  <c r="E1120" i="17" s="1"/>
  <c r="E1121" i="17" s="1"/>
  <c r="E1122" i="17" s="1"/>
  <c r="E1123" i="17" s="1"/>
  <c r="E1124" i="17" s="1"/>
  <c r="E1125" i="17" s="1"/>
  <c r="E1126" i="17" s="1"/>
  <c r="E1127" i="17" s="1"/>
  <c r="E1128" i="17" s="1"/>
  <c r="E1129" i="17" s="1"/>
  <c r="E1130" i="17" s="1"/>
  <c r="E1131" i="17" s="1"/>
  <c r="E1132" i="17" s="1"/>
  <c r="E1133" i="17" s="1"/>
  <c r="E1134" i="17" s="1"/>
  <c r="E1135" i="17" s="1"/>
  <c r="E1136" i="17" s="1"/>
  <c r="E1137" i="17" s="1"/>
  <c r="E1138" i="17" s="1"/>
  <c r="E1139" i="17" s="1"/>
  <c r="E1140" i="17" s="1"/>
  <c r="E1141" i="17" s="1"/>
  <c r="E1142" i="17" s="1"/>
  <c r="E1143" i="17" s="1"/>
  <c r="E1144" i="17" s="1"/>
  <c r="E1145" i="17" s="1"/>
  <c r="E1146" i="17" s="1"/>
  <c r="E1147" i="17" s="1"/>
  <c r="E1148" i="17" s="1"/>
  <c r="E1149" i="17" s="1"/>
  <c r="E1150" i="17" s="1"/>
  <c r="E1151" i="17" s="1"/>
  <c r="E1152" i="17" s="1"/>
  <c r="E1153" i="17" s="1"/>
  <c r="E1154" i="17" s="1"/>
  <c r="E1155" i="17" s="1"/>
  <c r="E1156" i="17" s="1"/>
  <c r="E1157" i="17" s="1"/>
  <c r="E1158" i="17" s="1"/>
  <c r="E1159" i="17" s="1"/>
  <c r="E1160" i="17" s="1"/>
  <c r="E1161" i="17" s="1"/>
  <c r="E1162" i="17" s="1"/>
  <c r="E1163" i="17" s="1"/>
  <c r="E1164" i="17" s="1"/>
  <c r="E1165" i="17" s="1"/>
  <c r="E1166" i="17" s="1"/>
  <c r="E1167" i="17" s="1"/>
  <c r="E1168" i="17" s="1"/>
  <c r="E1169" i="17" s="1"/>
  <c r="E1170" i="17" s="1"/>
  <c r="E1171" i="17" s="1"/>
  <c r="E1172" i="17" s="1"/>
  <c r="E1173" i="17" s="1"/>
  <c r="E1174" i="17" s="1"/>
  <c r="E1175" i="17" s="1"/>
  <c r="E1176" i="17" s="1"/>
  <c r="E1177" i="17" s="1"/>
  <c r="E1178" i="17" s="1"/>
  <c r="E1179" i="17" s="1"/>
  <c r="E1180" i="17" s="1"/>
  <c r="E1181" i="17" s="1"/>
  <c r="E1182" i="17" s="1"/>
  <c r="E1183" i="17" s="1"/>
  <c r="E1184" i="17" s="1"/>
  <c r="E1185" i="17" s="1"/>
  <c r="E1186" i="17" s="1"/>
  <c r="E1187" i="17" s="1"/>
  <c r="E1188" i="17" s="1"/>
  <c r="E1189" i="17" s="1"/>
  <c r="E1190" i="17" s="1"/>
  <c r="E1191" i="17" s="1"/>
  <c r="E1192" i="17" s="1"/>
  <c r="E1193" i="17" s="1"/>
  <c r="E1194" i="17" s="1"/>
  <c r="E1195" i="17" s="1"/>
  <c r="E1196" i="17" s="1"/>
  <c r="E1197" i="17" s="1"/>
  <c r="E1198" i="17" s="1"/>
  <c r="E1199" i="17" s="1"/>
  <c r="E1200" i="17" s="1"/>
  <c r="E1201" i="17" s="1"/>
  <c r="E1202" i="17" s="1"/>
  <c r="E1203" i="17" s="1"/>
  <c r="E1204" i="17" s="1"/>
  <c r="E1205" i="17" s="1"/>
  <c r="E1206" i="17" s="1"/>
  <c r="E1207" i="17" s="1"/>
  <c r="E1208" i="17" s="1"/>
  <c r="E1209" i="17" s="1"/>
  <c r="E1210" i="17" s="1"/>
  <c r="E1211" i="17" s="1"/>
  <c r="E1212" i="17" s="1"/>
  <c r="E1213" i="17" s="1"/>
  <c r="E1214" i="17" s="1"/>
  <c r="E1215" i="17" s="1"/>
  <c r="E1216" i="17" s="1"/>
  <c r="E1217" i="17" s="1"/>
  <c r="E1218" i="17" s="1"/>
  <c r="E1219" i="17" s="1"/>
  <c r="E1220" i="17" s="1"/>
  <c r="E1221" i="17" s="1"/>
  <c r="E1222" i="17" s="1"/>
  <c r="E1223" i="17" s="1"/>
  <c r="E1224" i="17" s="1"/>
  <c r="E1225" i="17" s="1"/>
  <c r="E1226" i="17" s="1"/>
  <c r="E1227" i="17" s="1"/>
  <c r="E1228" i="17" s="1"/>
  <c r="E1229" i="17" s="1"/>
  <c r="E1230" i="17" s="1"/>
  <c r="E1231" i="17" s="1"/>
  <c r="E1232" i="17" s="1"/>
  <c r="E1233" i="17" s="1"/>
  <c r="E1234" i="17" s="1"/>
  <c r="E1235" i="17" s="1"/>
  <c r="E1236" i="17" s="1"/>
  <c r="E1237" i="17" s="1"/>
  <c r="E1238" i="17" s="1"/>
  <c r="E1239" i="17" s="1"/>
  <c r="E1240" i="17" s="1"/>
  <c r="E1241" i="17" s="1"/>
  <c r="E1242" i="17" s="1"/>
  <c r="E1243" i="17" s="1"/>
  <c r="E1244" i="17" s="1"/>
  <c r="E1245" i="17" s="1"/>
  <c r="E1246" i="17" s="1"/>
  <c r="E1247" i="17" s="1"/>
  <c r="E1248" i="17" s="1"/>
  <c r="E1249" i="17" s="1"/>
  <c r="E1250" i="17" s="1"/>
  <c r="E1251" i="17" s="1"/>
  <c r="E1252" i="17" s="1"/>
  <c r="E1253" i="17" s="1"/>
  <c r="E1254" i="17" s="1"/>
  <c r="E1255" i="17" s="1"/>
  <c r="E1256" i="17" s="1"/>
  <c r="E1257" i="17" s="1"/>
  <c r="E1258" i="17" s="1"/>
  <c r="E1259" i="17" s="1"/>
  <c r="E1260" i="17" s="1"/>
  <c r="E1261" i="17" s="1"/>
  <c r="E1262" i="17" s="1"/>
  <c r="E1263" i="17" s="1"/>
  <c r="E1264" i="17" s="1"/>
  <c r="E1265" i="17" s="1"/>
  <c r="E1266" i="17" s="1"/>
  <c r="E1267" i="17" s="1"/>
  <c r="E1268" i="17" s="1"/>
  <c r="E1269" i="17" s="1"/>
  <c r="E1270" i="17" s="1"/>
  <c r="E1271" i="17" s="1"/>
  <c r="E1272" i="17" s="1"/>
  <c r="E1273" i="17" s="1"/>
  <c r="E1274" i="17" s="1"/>
  <c r="E1275" i="17" s="1"/>
  <c r="E1276" i="17" s="1"/>
  <c r="E1277" i="17" s="1"/>
  <c r="E1278" i="17" s="1"/>
  <c r="E1279" i="17" s="1"/>
  <c r="E1280" i="17" s="1"/>
  <c r="E1281" i="17" s="1"/>
  <c r="E1282" i="17" s="1"/>
  <c r="E1283" i="17" s="1"/>
  <c r="E1284" i="17" s="1"/>
  <c r="E1285" i="17" s="1"/>
  <c r="E1286" i="17" s="1"/>
  <c r="E1287" i="17" s="1"/>
  <c r="E1288" i="17" s="1"/>
  <c r="E1289" i="17" s="1"/>
  <c r="E1290" i="17" s="1"/>
  <c r="E1291" i="17" s="1"/>
  <c r="E1292" i="17" s="1"/>
  <c r="E1293" i="17" s="1"/>
  <c r="E1294" i="17" s="1"/>
  <c r="E1295" i="17" s="1"/>
  <c r="E1296" i="17" s="1"/>
  <c r="E1297" i="17" s="1"/>
  <c r="E1298" i="17" s="1"/>
  <c r="E1299" i="17" s="1"/>
  <c r="E1300" i="17" s="1"/>
  <c r="E1301" i="17" s="1"/>
  <c r="E1302" i="17" s="1"/>
  <c r="E1303" i="17" s="1"/>
  <c r="E1304" i="17" s="1"/>
  <c r="E1305" i="17" s="1"/>
  <c r="E1306" i="17" s="1"/>
  <c r="E1307" i="17" s="1"/>
  <c r="E1308" i="17" s="1"/>
  <c r="E1309" i="17" s="1"/>
  <c r="E1310" i="17" s="1"/>
  <c r="E1311" i="17" s="1"/>
  <c r="E1312" i="17" s="1"/>
  <c r="E1313" i="17" s="1"/>
  <c r="E1314" i="17" s="1"/>
  <c r="E1315" i="17" s="1"/>
  <c r="E1316" i="17" s="1"/>
  <c r="E1317" i="17" s="1"/>
  <c r="E1318" i="17" s="1"/>
  <c r="E1319" i="17" s="1"/>
  <c r="E1320" i="17" s="1"/>
  <c r="E1321" i="17" s="1"/>
  <c r="E1322" i="17" s="1"/>
  <c r="E1323" i="17" s="1"/>
  <c r="E1324" i="17" s="1"/>
  <c r="E1325" i="17" s="1"/>
  <c r="E1326" i="17" s="1"/>
  <c r="E1327" i="17" s="1"/>
  <c r="E1328" i="17" s="1"/>
  <c r="E1329" i="17" s="1"/>
  <c r="E1330" i="17" s="1"/>
  <c r="E1331" i="17" s="1"/>
  <c r="E1332" i="17" s="1"/>
  <c r="E1333" i="17" s="1"/>
  <c r="E1334" i="17" s="1"/>
  <c r="E1335" i="17" s="1"/>
  <c r="E1336" i="17" s="1"/>
  <c r="E1337" i="17" s="1"/>
  <c r="E1338" i="17" s="1"/>
  <c r="E1339" i="17" s="1"/>
  <c r="E1340" i="17" s="1"/>
  <c r="E1341" i="17" s="1"/>
  <c r="E1342" i="17" s="1"/>
  <c r="E1343" i="17" s="1"/>
  <c r="E1344" i="17" s="1"/>
  <c r="E1345" i="17" s="1"/>
  <c r="E1346" i="17" s="1"/>
  <c r="E1347" i="17" s="1"/>
  <c r="E1348" i="17" s="1"/>
  <c r="E1349" i="17" s="1"/>
  <c r="E1350" i="17" s="1"/>
  <c r="E1351" i="17" s="1"/>
  <c r="E1352" i="17" s="1"/>
  <c r="E1353" i="17" s="1"/>
  <c r="E1354" i="17" s="1"/>
  <c r="E1355" i="17" s="1"/>
  <c r="E1356" i="17" s="1"/>
  <c r="E1357" i="17" s="1"/>
  <c r="E1358" i="17" s="1"/>
  <c r="E1359" i="17" s="1"/>
  <c r="E1360" i="17" s="1"/>
  <c r="E1361" i="17" s="1"/>
  <c r="E1362" i="17" s="1"/>
  <c r="E1363" i="17" s="1"/>
  <c r="E1364" i="17" s="1"/>
  <c r="E1365" i="17" s="1"/>
  <c r="E1366" i="17" s="1"/>
  <c r="E1367" i="17" s="1"/>
  <c r="E1368" i="17" s="1"/>
  <c r="E1369" i="17" s="1"/>
  <c r="E1370" i="17" s="1"/>
  <c r="E1371" i="17" s="1"/>
  <c r="E1372" i="17" s="1"/>
  <c r="E1373" i="17" s="1"/>
  <c r="E1374" i="17" s="1"/>
  <c r="E1375" i="17" s="1"/>
  <c r="E1376" i="17" s="1"/>
  <c r="E1377" i="17" s="1"/>
  <c r="E1378" i="17" s="1"/>
  <c r="E1379" i="17" s="1"/>
  <c r="E1380" i="17" s="1"/>
  <c r="E1381" i="17" s="1"/>
  <c r="E1382" i="17" s="1"/>
  <c r="E1383" i="17" s="1"/>
  <c r="E1384" i="17" s="1"/>
  <c r="E1385" i="17" s="1"/>
  <c r="E1386" i="17" s="1"/>
  <c r="E1387" i="17" s="1"/>
  <c r="E1388" i="17" s="1"/>
  <c r="E1389" i="17" s="1"/>
  <c r="E1390" i="17" s="1"/>
  <c r="E1391" i="17" s="1"/>
  <c r="E1392" i="17" s="1"/>
  <c r="E1393" i="17" s="1"/>
  <c r="E1394" i="17" s="1"/>
  <c r="E1395" i="17" s="1"/>
  <c r="E1396" i="17" s="1"/>
  <c r="E1397" i="17" s="1"/>
  <c r="E1398" i="17" s="1"/>
  <c r="E1399" i="17" s="1"/>
  <c r="E1400" i="17" s="1"/>
  <c r="E1401" i="17" s="1"/>
  <c r="E1402" i="17" s="1"/>
  <c r="E1403" i="17" s="1"/>
  <c r="E1404" i="17" s="1"/>
  <c r="E1405" i="17" s="1"/>
  <c r="E1406" i="17" s="1"/>
  <c r="E1407" i="17" s="1"/>
  <c r="E1408" i="17" s="1"/>
  <c r="E1409" i="17" s="1"/>
  <c r="E1410" i="17" s="1"/>
  <c r="E1411" i="17" s="1"/>
  <c r="E1412" i="17" s="1"/>
  <c r="E1413" i="17" s="1"/>
  <c r="E1414" i="17" s="1"/>
  <c r="E1415" i="17" s="1"/>
  <c r="E1416" i="17" s="1"/>
  <c r="E1417" i="17" s="1"/>
  <c r="E1418" i="17" s="1"/>
  <c r="E1419" i="17" s="1"/>
  <c r="E1420" i="17" s="1"/>
  <c r="E1421" i="17" s="1"/>
  <c r="E1422" i="17" s="1"/>
  <c r="E1423" i="17" s="1"/>
  <c r="E1424" i="17" s="1"/>
  <c r="E1425" i="17" s="1"/>
  <c r="E1426" i="17" s="1"/>
  <c r="E1427" i="17" s="1"/>
  <c r="E1428" i="17" s="1"/>
  <c r="E1429" i="17" s="1"/>
  <c r="E1430" i="17" s="1"/>
  <c r="E1431" i="17" s="1"/>
  <c r="E1432" i="17" s="1"/>
  <c r="E1433" i="17" s="1"/>
  <c r="E1434" i="17" s="1"/>
  <c r="E1435" i="17" s="1"/>
  <c r="E1436" i="17" s="1"/>
  <c r="E1437" i="17" s="1"/>
  <c r="E1438" i="17" s="1"/>
  <c r="E1439" i="17" s="1"/>
  <c r="E1440" i="17" s="1"/>
  <c r="E1441" i="17" s="1"/>
  <c r="E1442" i="17" s="1"/>
  <c r="E1443" i="17" s="1"/>
  <c r="E1444" i="17" s="1"/>
  <c r="E1445" i="17" s="1"/>
  <c r="E1446" i="17" s="1"/>
  <c r="E1447" i="17" s="1"/>
  <c r="E1448" i="17" s="1"/>
  <c r="E1449" i="17" s="1"/>
  <c r="E1450" i="17" s="1"/>
  <c r="E1451" i="17" s="1"/>
  <c r="E1452" i="17" s="1"/>
  <c r="E1453" i="17" s="1"/>
  <c r="E1454" i="17" s="1"/>
  <c r="E1455" i="17" s="1"/>
  <c r="E1456" i="17" s="1"/>
  <c r="E1457" i="17" s="1"/>
  <c r="E1458" i="17" s="1"/>
  <c r="E1459" i="17" s="1"/>
  <c r="E1460" i="17" s="1"/>
  <c r="E1461" i="17" s="1"/>
  <c r="E1462" i="17" s="1"/>
  <c r="E1463" i="17" s="1"/>
  <c r="E1464" i="17" s="1"/>
  <c r="E1465" i="17" s="1"/>
  <c r="E1466" i="17" s="1"/>
  <c r="E1467" i="17" s="1"/>
  <c r="E1468" i="17" s="1"/>
  <c r="E1469" i="17" s="1"/>
  <c r="E1470" i="17" s="1"/>
  <c r="E1471" i="17" s="1"/>
  <c r="E1472" i="17" s="1"/>
  <c r="E1473" i="17" s="1"/>
  <c r="E1474" i="17" s="1"/>
  <c r="E1475" i="17" s="1"/>
  <c r="E1476" i="17" s="1"/>
  <c r="E1477" i="17" s="1"/>
  <c r="E1478" i="17" s="1"/>
  <c r="E1479" i="17" s="1"/>
  <c r="E1480" i="17" s="1"/>
  <c r="E1481" i="17" s="1"/>
  <c r="E1482" i="17" s="1"/>
  <c r="E1483" i="17" s="1"/>
  <c r="E1484" i="17" s="1"/>
  <c r="E1485" i="17" s="1"/>
  <c r="E1486" i="17" s="1"/>
  <c r="E1487" i="17" s="1"/>
  <c r="E1488" i="17" s="1"/>
  <c r="E1489" i="17" s="1"/>
  <c r="E1490" i="17" s="1"/>
  <c r="E1491" i="17" s="1"/>
  <c r="E1492" i="17" s="1"/>
  <c r="E1493" i="17" s="1"/>
  <c r="E1494" i="17" s="1"/>
  <c r="E1495" i="17" s="1"/>
  <c r="E1496" i="17" s="1"/>
  <c r="E1497" i="17" s="1"/>
  <c r="E1498" i="17" s="1"/>
  <c r="E1499" i="17" s="1"/>
  <c r="E1500" i="17" s="1"/>
  <c r="E1501" i="17" s="1"/>
  <c r="E1502" i="17" s="1"/>
  <c r="E1503" i="17" s="1"/>
  <c r="E1504" i="17" s="1"/>
  <c r="E1505" i="17" s="1"/>
  <c r="E1506" i="17" s="1"/>
  <c r="E1507" i="17" s="1"/>
  <c r="E1508" i="17" s="1"/>
  <c r="E1509" i="17" s="1"/>
  <c r="E1510" i="17" s="1"/>
  <c r="E1511" i="17" s="1"/>
  <c r="E1512" i="17" s="1"/>
  <c r="E1513" i="17" s="1"/>
  <c r="E1514" i="17" s="1"/>
  <c r="E1515" i="17" s="1"/>
  <c r="E1516" i="17" s="1"/>
  <c r="E1517" i="17" s="1"/>
  <c r="E1518" i="17" s="1"/>
  <c r="E1519" i="17" s="1"/>
  <c r="E1520" i="17" s="1"/>
  <c r="E1521" i="17" s="1"/>
  <c r="E1522" i="17" s="1"/>
  <c r="E1523" i="17" s="1"/>
  <c r="E1524" i="17" s="1"/>
  <c r="E1525" i="17" s="1"/>
  <c r="E1526" i="17" s="1"/>
  <c r="E1527" i="17" s="1"/>
  <c r="E1528" i="17" s="1"/>
  <c r="E1529" i="17" s="1"/>
  <c r="E1530" i="17" s="1"/>
  <c r="E1531" i="17" s="1"/>
  <c r="E1532" i="17" s="1"/>
  <c r="E1533" i="17" s="1"/>
  <c r="E1534" i="17" s="1"/>
  <c r="E1535" i="17" s="1"/>
  <c r="E1536" i="17" s="1"/>
  <c r="E1537" i="17" s="1"/>
  <c r="E1538" i="17" s="1"/>
  <c r="E1539" i="17" s="1"/>
  <c r="E1540" i="17" s="1"/>
  <c r="E1541" i="17" s="1"/>
  <c r="E1542" i="17" s="1"/>
  <c r="E1543" i="17" s="1"/>
  <c r="E1544" i="17" s="1"/>
  <c r="E1545" i="17" s="1"/>
  <c r="E1546" i="17" s="1"/>
  <c r="E1547" i="17" s="1"/>
  <c r="E1548" i="17" s="1"/>
  <c r="E1549" i="17" s="1"/>
  <c r="E1550" i="17" s="1"/>
  <c r="E1551" i="17" s="1"/>
  <c r="E1552" i="17" s="1"/>
  <c r="E1553" i="17" s="1"/>
  <c r="E1554" i="17" s="1"/>
  <c r="E1555" i="17" s="1"/>
  <c r="E1556" i="17" s="1"/>
  <c r="E1557" i="17" s="1"/>
  <c r="E1558" i="17" s="1"/>
  <c r="E1559" i="17" s="1"/>
  <c r="E1560" i="17" s="1"/>
  <c r="E1561" i="17" s="1"/>
  <c r="E1562" i="17" s="1"/>
  <c r="E1563" i="17" s="1"/>
  <c r="E1564" i="17" s="1"/>
  <c r="E1565" i="17" s="1"/>
  <c r="E1566" i="17" s="1"/>
  <c r="E1567" i="17" s="1"/>
  <c r="E1568" i="17" s="1"/>
  <c r="E1569" i="17" s="1"/>
  <c r="E1570" i="17" s="1"/>
  <c r="E1571" i="17" s="1"/>
  <c r="E1572" i="17" s="1"/>
  <c r="E1573" i="17" s="1"/>
  <c r="E1574" i="17" s="1"/>
  <c r="E1575" i="17" s="1"/>
  <c r="E1576" i="17" s="1"/>
  <c r="E1577" i="17" s="1"/>
  <c r="E1578" i="17" s="1"/>
  <c r="E1579" i="17" s="1"/>
  <c r="E1580" i="17" s="1"/>
  <c r="E1581" i="17" s="1"/>
  <c r="E1582" i="17" s="1"/>
  <c r="E1583" i="17" s="1"/>
  <c r="E1584" i="17" s="1"/>
  <c r="E1585" i="17" s="1"/>
  <c r="E1586" i="17" s="1"/>
  <c r="E1587" i="17" s="1"/>
  <c r="E1588" i="17" s="1"/>
  <c r="E1589" i="17" s="1"/>
  <c r="E1590" i="17" s="1"/>
  <c r="E1591" i="17" s="1"/>
  <c r="E1592" i="17" s="1"/>
  <c r="E1593" i="17" s="1"/>
  <c r="E1594" i="17" s="1"/>
  <c r="E1595" i="17" s="1"/>
  <c r="E1596" i="17" s="1"/>
  <c r="E1597" i="17" s="1"/>
  <c r="E1598" i="17" s="1"/>
  <c r="E1599" i="17" s="1"/>
  <c r="E1600" i="17" s="1"/>
  <c r="E1601" i="17" s="1"/>
  <c r="E1602" i="17" s="1"/>
  <c r="E1603" i="17" s="1"/>
  <c r="E1604" i="17" s="1"/>
  <c r="E1605" i="17" s="1"/>
  <c r="E1606" i="17" s="1"/>
  <c r="E1607" i="17" s="1"/>
  <c r="E1608" i="17" s="1"/>
  <c r="E1609" i="17" s="1"/>
  <c r="E1610" i="17" s="1"/>
  <c r="E1611" i="17" s="1"/>
  <c r="E1612" i="17" s="1"/>
  <c r="E1613" i="17" s="1"/>
  <c r="E1614" i="17" s="1"/>
  <c r="E1615" i="17" s="1"/>
  <c r="E1616" i="17" s="1"/>
  <c r="E1617" i="17" s="1"/>
  <c r="E1618" i="17" s="1"/>
  <c r="E1619" i="17" s="1"/>
  <c r="E1620" i="17" s="1"/>
  <c r="E1621" i="17" s="1"/>
  <c r="E1622" i="17" s="1"/>
  <c r="E1623" i="17" s="1"/>
  <c r="E1624" i="17" s="1"/>
  <c r="E1625" i="17" s="1"/>
  <c r="E1626" i="17" s="1"/>
  <c r="E1627" i="17" s="1"/>
  <c r="E1628" i="17" s="1"/>
  <c r="E1629" i="17" s="1"/>
  <c r="E1630" i="17" s="1"/>
  <c r="E1631" i="17" s="1"/>
  <c r="E1632" i="17" s="1"/>
  <c r="E1633" i="17" s="1"/>
  <c r="E1634" i="17" s="1"/>
  <c r="E1635" i="17" s="1"/>
  <c r="E1636" i="17" s="1"/>
  <c r="E1637" i="17" s="1"/>
  <c r="E1638" i="17" s="1"/>
  <c r="E1639" i="17" s="1"/>
  <c r="E1640" i="17" s="1"/>
  <c r="E1641" i="17" s="1"/>
  <c r="E1642" i="17" s="1"/>
  <c r="E1643" i="17" s="1"/>
  <c r="E1644" i="17" s="1"/>
  <c r="E1645" i="17" s="1"/>
  <c r="E1646" i="17" s="1"/>
  <c r="E1647" i="17" s="1"/>
  <c r="E1648" i="17" s="1"/>
  <c r="E1649" i="17" s="1"/>
  <c r="E1650" i="17" s="1"/>
  <c r="E1651" i="17" s="1"/>
  <c r="E1652" i="17" s="1"/>
  <c r="E1653" i="17" s="1"/>
  <c r="E1654" i="17" s="1"/>
  <c r="E1655" i="17" s="1"/>
  <c r="E1656" i="17" s="1"/>
  <c r="E1657" i="17" s="1"/>
  <c r="E1658" i="17" s="1"/>
  <c r="E1659" i="17" s="1"/>
  <c r="E1660" i="17" s="1"/>
  <c r="E1661" i="17" s="1"/>
  <c r="E1662" i="17" s="1"/>
  <c r="E1663" i="17" s="1"/>
  <c r="E1664" i="17" s="1"/>
  <c r="E1665" i="17" s="1"/>
  <c r="E1666" i="17" s="1"/>
  <c r="E1667" i="17" s="1"/>
  <c r="E1668" i="17" s="1"/>
  <c r="E1669" i="17" s="1"/>
  <c r="E1670" i="17" s="1"/>
  <c r="E1671" i="17" s="1"/>
  <c r="E1672" i="17" s="1"/>
  <c r="E1673" i="17" s="1"/>
  <c r="E1674" i="17" s="1"/>
  <c r="E1675" i="17" s="1"/>
  <c r="E1676" i="17" s="1"/>
  <c r="E1677" i="17" s="1"/>
  <c r="E1678" i="17" s="1"/>
  <c r="E1679" i="17" s="1"/>
  <c r="E1680" i="17" s="1"/>
  <c r="E1681" i="17" s="1"/>
  <c r="E1682" i="17" s="1"/>
  <c r="E1683" i="17" s="1"/>
  <c r="E1684" i="17" s="1"/>
  <c r="E1685" i="17" s="1"/>
  <c r="E1686" i="17" s="1"/>
  <c r="E1687" i="17" s="1"/>
  <c r="E1688" i="17" s="1"/>
  <c r="E1689" i="17" s="1"/>
  <c r="E1690" i="17" s="1"/>
  <c r="E1691" i="17" s="1"/>
  <c r="E1692" i="17" s="1"/>
  <c r="E1693" i="17" s="1"/>
  <c r="E1694" i="17" s="1"/>
  <c r="E1695" i="17" s="1"/>
  <c r="E1696" i="17" s="1"/>
  <c r="E1697" i="17" s="1"/>
  <c r="E1698" i="17" s="1"/>
  <c r="E1699" i="17" s="1"/>
  <c r="E1700" i="17" s="1"/>
  <c r="E1701" i="17" s="1"/>
  <c r="E1702" i="17" s="1"/>
  <c r="E1703" i="17" s="1"/>
  <c r="E1704" i="17" s="1"/>
  <c r="E1705" i="17" s="1"/>
  <c r="E1706" i="17" s="1"/>
  <c r="E1707" i="17" s="1"/>
  <c r="E1708" i="17" s="1"/>
  <c r="E1709" i="17" s="1"/>
  <c r="E1710" i="17" s="1"/>
  <c r="E1711" i="17" s="1"/>
  <c r="E1712" i="17" s="1"/>
  <c r="E1713" i="17" s="1"/>
  <c r="E1714" i="17" s="1"/>
  <c r="E1715" i="17" s="1"/>
  <c r="E1716" i="17" s="1"/>
  <c r="E1717" i="17" s="1"/>
  <c r="E1718" i="17" s="1"/>
  <c r="E1719" i="17" s="1"/>
  <c r="E1720" i="17" s="1"/>
  <c r="E1721" i="17" s="1"/>
  <c r="E1722" i="17" s="1"/>
  <c r="E1723" i="17" s="1"/>
  <c r="E1724" i="17" s="1"/>
  <c r="E1725" i="17" s="1"/>
  <c r="E1726" i="17" s="1"/>
  <c r="E1727" i="17" s="1"/>
  <c r="E1728" i="17" s="1"/>
  <c r="E1729" i="17" s="1"/>
  <c r="E1730" i="17" s="1"/>
  <c r="E1731" i="17" s="1"/>
  <c r="E1732" i="17" s="1"/>
  <c r="E1733" i="17" s="1"/>
  <c r="E1734" i="17" s="1"/>
  <c r="E1735" i="17" s="1"/>
  <c r="E1736" i="17" s="1"/>
  <c r="E1737" i="17" s="1"/>
  <c r="E1738" i="17" s="1"/>
  <c r="E1739" i="17" s="1"/>
  <c r="E1740" i="17" s="1"/>
  <c r="E1741" i="17" s="1"/>
  <c r="E1742" i="17" s="1"/>
  <c r="E1743" i="17" s="1"/>
  <c r="E1744" i="17" s="1"/>
  <c r="E1745" i="17" s="1"/>
  <c r="E1746" i="17" s="1"/>
  <c r="E1747" i="17" s="1"/>
  <c r="E1748" i="17" s="1"/>
  <c r="E1749" i="17" s="1"/>
  <c r="E1750" i="17" s="1"/>
  <c r="E1751" i="17" s="1"/>
  <c r="E1752" i="17" s="1"/>
  <c r="E1753" i="17" s="1"/>
  <c r="E1754" i="17" s="1"/>
  <c r="E1755" i="17" s="1"/>
  <c r="E1756" i="17" s="1"/>
  <c r="E1757" i="17" s="1"/>
  <c r="E1758" i="17" s="1"/>
  <c r="E1759" i="17" s="1"/>
  <c r="E1760" i="17" s="1"/>
  <c r="E1761" i="17" s="1"/>
  <c r="E1762" i="17" s="1"/>
  <c r="E1763" i="17" s="1"/>
  <c r="E1764" i="17" s="1"/>
  <c r="E1765" i="17" s="1"/>
  <c r="E1766" i="17" s="1"/>
  <c r="E1767" i="17" s="1"/>
  <c r="E1768" i="17" s="1"/>
  <c r="E1769" i="17" s="1"/>
  <c r="E1770" i="17" s="1"/>
  <c r="E1771" i="17" s="1"/>
  <c r="E1772" i="17" s="1"/>
  <c r="E1773" i="17" s="1"/>
  <c r="E1774" i="17" s="1"/>
  <c r="E1775" i="17" s="1"/>
  <c r="E1776" i="17" s="1"/>
  <c r="E1777" i="17" s="1"/>
  <c r="E1778" i="17" s="1"/>
  <c r="E1779" i="17" s="1"/>
  <c r="E1780" i="17" s="1"/>
  <c r="E1781" i="17" s="1"/>
  <c r="E1782" i="17" s="1"/>
  <c r="E1783" i="17" s="1"/>
  <c r="E1784" i="17" s="1"/>
  <c r="E1785" i="17" s="1"/>
  <c r="E1786" i="17" s="1"/>
  <c r="E1787" i="17" s="1"/>
  <c r="E1788" i="17" s="1"/>
  <c r="E1789" i="17" s="1"/>
  <c r="E1790" i="17" s="1"/>
  <c r="E1791" i="17" s="1"/>
  <c r="E1792" i="17" s="1"/>
  <c r="E1793" i="17" s="1"/>
  <c r="E1794" i="17" s="1"/>
  <c r="E1795" i="17" s="1"/>
  <c r="E1796" i="17" s="1"/>
  <c r="E1797" i="17" s="1"/>
  <c r="E1798" i="17" s="1"/>
  <c r="E1799" i="17" s="1"/>
  <c r="E1800" i="17" s="1"/>
  <c r="E1801" i="17" s="1"/>
  <c r="E1802" i="17" s="1"/>
  <c r="E1803" i="17" s="1"/>
  <c r="E1804" i="17" s="1"/>
  <c r="E1805" i="17" s="1"/>
  <c r="E1806" i="17" s="1"/>
  <c r="E1807" i="17" s="1"/>
  <c r="E1808" i="17" s="1"/>
  <c r="E1809" i="17" s="1"/>
  <c r="E1810" i="17" s="1"/>
  <c r="E1811" i="17" s="1"/>
  <c r="E1812" i="17" s="1"/>
  <c r="E1813" i="17" s="1"/>
  <c r="E1814" i="17" s="1"/>
  <c r="E1815" i="17" s="1"/>
  <c r="E1816" i="17" s="1"/>
  <c r="E1817" i="17" s="1"/>
  <c r="E1818" i="17" s="1"/>
  <c r="E1819" i="17" s="1"/>
  <c r="E1820" i="17" s="1"/>
  <c r="E1821" i="17" s="1"/>
  <c r="E1822" i="17" s="1"/>
  <c r="E1823" i="17" s="1"/>
  <c r="E1824" i="17" s="1"/>
  <c r="E1825" i="17" s="1"/>
  <c r="E1826" i="17" s="1"/>
  <c r="E1827" i="17" s="1"/>
  <c r="E1828" i="17" s="1"/>
  <c r="E1829" i="17" s="1"/>
  <c r="E1830" i="17" s="1"/>
  <c r="E1831" i="17" s="1"/>
  <c r="E1832" i="17" s="1"/>
  <c r="E1833" i="17" s="1"/>
  <c r="E1834" i="17" s="1"/>
  <c r="E1835" i="17" s="1"/>
  <c r="E1836" i="17" s="1"/>
  <c r="E1837" i="17" s="1"/>
  <c r="E1838" i="17" s="1"/>
  <c r="E1839" i="17" s="1"/>
  <c r="E1840" i="17" s="1"/>
  <c r="E1841" i="17" s="1"/>
  <c r="E1842" i="17" s="1"/>
  <c r="E1843" i="17" s="1"/>
  <c r="E1844" i="17" s="1"/>
  <c r="E1845" i="17" s="1"/>
  <c r="E1846" i="17" s="1"/>
  <c r="E1847" i="17" s="1"/>
  <c r="E1848" i="17" s="1"/>
  <c r="E1849" i="17" s="1"/>
  <c r="E1850" i="17" s="1"/>
  <c r="E1851" i="17" s="1"/>
  <c r="E1852" i="17" s="1"/>
  <c r="E1853" i="17" s="1"/>
  <c r="E1854" i="17" s="1"/>
  <c r="E1855" i="17" s="1"/>
  <c r="E1856" i="17" s="1"/>
  <c r="E1857" i="17" s="1"/>
  <c r="E1858" i="17" s="1"/>
  <c r="E1859" i="17" s="1"/>
  <c r="E1860" i="17" s="1"/>
  <c r="E1861" i="17" s="1"/>
  <c r="E1862" i="17" s="1"/>
  <c r="E1863" i="17" s="1"/>
  <c r="E1864" i="17" s="1"/>
  <c r="E1865" i="17" s="1"/>
  <c r="E1866" i="17" s="1"/>
  <c r="E1867" i="17" s="1"/>
  <c r="E1868" i="17" s="1"/>
  <c r="E1869" i="17" s="1"/>
  <c r="E1870" i="17" s="1"/>
  <c r="E1871" i="17" s="1"/>
  <c r="E1872" i="17" s="1"/>
  <c r="E1873" i="17" s="1"/>
  <c r="E1874" i="17" s="1"/>
  <c r="E1875" i="17" s="1"/>
  <c r="E1876" i="17" s="1"/>
  <c r="E1877" i="17" s="1"/>
  <c r="E1878" i="17" s="1"/>
  <c r="E1879" i="17" s="1"/>
  <c r="E1880" i="17" s="1"/>
  <c r="E1881" i="17" s="1"/>
  <c r="E1882" i="17" s="1"/>
  <c r="E1883" i="17" s="1"/>
  <c r="E1884" i="17" s="1"/>
  <c r="E1885" i="17" s="1"/>
  <c r="E1886" i="17" s="1"/>
  <c r="E1887" i="17" s="1"/>
  <c r="E1888" i="17" s="1"/>
  <c r="E1889" i="17" s="1"/>
  <c r="E1890" i="17" s="1"/>
  <c r="E1891" i="17" s="1"/>
  <c r="E1892" i="17" s="1"/>
  <c r="E1893" i="17" s="1"/>
  <c r="E1894" i="17" s="1"/>
  <c r="E1895" i="17" s="1"/>
  <c r="E1896" i="17" s="1"/>
  <c r="E1897" i="17" s="1"/>
  <c r="E1898" i="17" s="1"/>
  <c r="E1899" i="17" s="1"/>
  <c r="E1900" i="17" s="1"/>
  <c r="E1901" i="17" s="1"/>
  <c r="E1902" i="17" s="1"/>
  <c r="E1903" i="17" s="1"/>
  <c r="E1904" i="17" s="1"/>
  <c r="E1905" i="17" s="1"/>
  <c r="E1906" i="17" s="1"/>
  <c r="E1907" i="17" s="1"/>
  <c r="E1908" i="17" s="1"/>
  <c r="E1909" i="17" s="1"/>
  <c r="E1910" i="17" s="1"/>
  <c r="E1911" i="17" s="1"/>
  <c r="E1912" i="17" s="1"/>
  <c r="E1913" i="17" s="1"/>
  <c r="E1914" i="17" s="1"/>
  <c r="E1915" i="17" s="1"/>
  <c r="E1916" i="17" s="1"/>
  <c r="E1917" i="17" s="1"/>
  <c r="E1918" i="17" s="1"/>
  <c r="E1919" i="17" s="1"/>
  <c r="E1920" i="17" s="1"/>
  <c r="E1921" i="17" s="1"/>
  <c r="E1922" i="17" s="1"/>
  <c r="E1923" i="17" s="1"/>
  <c r="E1924" i="17" s="1"/>
  <c r="E1925" i="17" s="1"/>
  <c r="E1926" i="17" s="1"/>
  <c r="E1927" i="17" s="1"/>
  <c r="E1928" i="17" s="1"/>
  <c r="E1929" i="17" s="1"/>
  <c r="E1930" i="17" s="1"/>
  <c r="E1931" i="17" s="1"/>
  <c r="E1932" i="17" s="1"/>
  <c r="E1933" i="17" s="1"/>
  <c r="E1934" i="17" s="1"/>
  <c r="E1935" i="17" s="1"/>
  <c r="E1936" i="17" s="1"/>
  <c r="E1937" i="17" s="1"/>
  <c r="E1938" i="17" s="1"/>
  <c r="E1939" i="17" s="1"/>
  <c r="E1940" i="17" s="1"/>
  <c r="E1941" i="17" s="1"/>
  <c r="E1942" i="17" s="1"/>
  <c r="E1943" i="17" s="1"/>
  <c r="E1944" i="17" s="1"/>
  <c r="E1945" i="17" s="1"/>
  <c r="E1946" i="17" s="1"/>
  <c r="E1947" i="17" s="1"/>
  <c r="E1948" i="17" s="1"/>
  <c r="E1949" i="17" s="1"/>
  <c r="E1950" i="17" s="1"/>
  <c r="E1951" i="17" s="1"/>
  <c r="E1952" i="17" s="1"/>
  <c r="E1953" i="17" s="1"/>
  <c r="E1954" i="17" s="1"/>
  <c r="E1955" i="17" s="1"/>
  <c r="E1956" i="17" s="1"/>
  <c r="E1957" i="17" s="1"/>
  <c r="E1958" i="17" s="1"/>
  <c r="E1959" i="17" s="1"/>
  <c r="E1960" i="17" s="1"/>
  <c r="E1961" i="17" s="1"/>
  <c r="E1962" i="17" s="1"/>
  <c r="E1963" i="17" s="1"/>
  <c r="E1964" i="17" s="1"/>
  <c r="E1965" i="17" s="1"/>
  <c r="E1966" i="17" s="1"/>
  <c r="E1967" i="17" s="1"/>
  <c r="E1968" i="17" s="1"/>
  <c r="E1969" i="17" s="1"/>
  <c r="E1970" i="17" s="1"/>
  <c r="E1971" i="17" s="1"/>
  <c r="E1972" i="17" s="1"/>
  <c r="E1973" i="17" s="1"/>
  <c r="E1974" i="17" s="1"/>
  <c r="E1975" i="17" s="1"/>
  <c r="E1976" i="17" s="1"/>
  <c r="E1977" i="17" s="1"/>
  <c r="E1978" i="17" s="1"/>
  <c r="E1979" i="17" s="1"/>
  <c r="E1980" i="17" s="1"/>
  <c r="E1981" i="17" s="1"/>
  <c r="E1982" i="17" s="1"/>
  <c r="E1983" i="17" s="1"/>
  <c r="E1984" i="17" s="1"/>
  <c r="E1985" i="17" s="1"/>
  <c r="E1986" i="17" s="1"/>
  <c r="E1987" i="17" s="1"/>
  <c r="E1988" i="17" s="1"/>
  <c r="E1989" i="17" s="1"/>
  <c r="E1990" i="17" s="1"/>
  <c r="E1991" i="17" s="1"/>
  <c r="E1992" i="17" s="1"/>
  <c r="E1993" i="17" s="1"/>
  <c r="E1994" i="17" s="1"/>
  <c r="E1995" i="17" s="1"/>
  <c r="E1996" i="17" s="1"/>
  <c r="E1997" i="17" s="1"/>
  <c r="E1998" i="17" s="1"/>
  <c r="E1999" i="17" s="1"/>
  <c r="E2000" i="17" s="1"/>
  <c r="E2001" i="17" s="1"/>
  <c r="E2002" i="17" s="1"/>
  <c r="E2003" i="17" s="1"/>
  <c r="E2004" i="17" s="1"/>
  <c r="E2005" i="17" s="1"/>
  <c r="E2006" i="17" s="1"/>
  <c r="E2007" i="17" s="1"/>
  <c r="E2008" i="17" s="1"/>
  <c r="E2009" i="17" s="1"/>
  <c r="E2010" i="17" s="1"/>
  <c r="E2011" i="17" s="1"/>
  <c r="E2012" i="17" s="1"/>
  <c r="E2013" i="17" s="1"/>
  <c r="E2014" i="17" s="1"/>
  <c r="E2015" i="17" s="1"/>
  <c r="E2016" i="17" s="1"/>
  <c r="E2017" i="17" s="1"/>
  <c r="E2018" i="17" s="1"/>
  <c r="E2019" i="17" s="1"/>
  <c r="E2020" i="17" s="1"/>
  <c r="E2021" i="17" s="1"/>
  <c r="E2022" i="17" s="1"/>
  <c r="E2023" i="17" s="1"/>
  <c r="E2024" i="17" s="1"/>
  <c r="E2025" i="17" s="1"/>
  <c r="E2026" i="17" s="1"/>
  <c r="E2027" i="17" s="1"/>
  <c r="E2028" i="17" s="1"/>
  <c r="E2029" i="17" s="1"/>
  <c r="E2030" i="17" s="1"/>
  <c r="E2031" i="17" s="1"/>
  <c r="E2032" i="17" s="1"/>
  <c r="E2033" i="17" s="1"/>
  <c r="E2034" i="17" s="1"/>
  <c r="E2035" i="17" s="1"/>
  <c r="E2036" i="17" s="1"/>
  <c r="E2037" i="17" s="1"/>
  <c r="E2038" i="17" s="1"/>
  <c r="E2039" i="17" s="1"/>
  <c r="E2040" i="17" s="1"/>
  <c r="E2041" i="17" s="1"/>
  <c r="E2042" i="17" s="1"/>
  <c r="E2043" i="17" s="1"/>
  <c r="E2044" i="17" s="1"/>
  <c r="E2045" i="17" s="1"/>
  <c r="E2046" i="17" s="1"/>
  <c r="E2047" i="17" s="1"/>
  <c r="E2048" i="17" s="1"/>
  <c r="E2049" i="17" s="1"/>
  <c r="E2050" i="17" s="1"/>
  <c r="E2051" i="17" s="1"/>
  <c r="E2052" i="17" s="1"/>
  <c r="E2053" i="17" s="1"/>
  <c r="E2054" i="17" s="1"/>
  <c r="E2055" i="17" s="1"/>
  <c r="E2056" i="17" s="1"/>
  <c r="E2057" i="17" s="1"/>
  <c r="E2058" i="17" s="1"/>
  <c r="E2059" i="17" s="1"/>
  <c r="E2060" i="17" s="1"/>
  <c r="E2061" i="17" s="1"/>
  <c r="E2062" i="17" s="1"/>
  <c r="E2063" i="17" s="1"/>
  <c r="E2064" i="17" s="1"/>
  <c r="E2065" i="17" s="1"/>
  <c r="E2066" i="17" s="1"/>
  <c r="E2067" i="17" s="1"/>
  <c r="E2068" i="17" s="1"/>
  <c r="E2069" i="17" s="1"/>
  <c r="E2070" i="17" s="1"/>
  <c r="E2071" i="17" s="1"/>
  <c r="E2072" i="17" s="1"/>
  <c r="E2073" i="17" s="1"/>
  <c r="E2074" i="17" s="1"/>
  <c r="E2075" i="17" s="1"/>
  <c r="E2076" i="17" s="1"/>
  <c r="E2077" i="17" s="1"/>
  <c r="E2078" i="17" s="1"/>
  <c r="E2079" i="17" s="1"/>
  <c r="E2080" i="17" s="1"/>
  <c r="E2081" i="17" s="1"/>
  <c r="E2082" i="17" s="1"/>
  <c r="E2083" i="17" s="1"/>
  <c r="E2084" i="17" s="1"/>
  <c r="E2085" i="17" s="1"/>
  <c r="E2086" i="17" s="1"/>
  <c r="E2087" i="17" s="1"/>
  <c r="E2088" i="17" s="1"/>
  <c r="E2089" i="17" s="1"/>
  <c r="E2090" i="17" s="1"/>
  <c r="E2091" i="17" s="1"/>
  <c r="E2092" i="17" s="1"/>
  <c r="E2093" i="17" s="1"/>
  <c r="E2094" i="17" s="1"/>
  <c r="E2095" i="17" s="1"/>
  <c r="E2096" i="17" s="1"/>
  <c r="E2097" i="17" s="1"/>
  <c r="E2098" i="17" s="1"/>
  <c r="E2099" i="17" s="1"/>
  <c r="E2100" i="17" s="1"/>
  <c r="E2101" i="17" s="1"/>
  <c r="E2102" i="17" s="1"/>
  <c r="E2103" i="17" s="1"/>
  <c r="E2104" i="17" s="1"/>
  <c r="E2105" i="17" s="1"/>
  <c r="E2106" i="17" s="1"/>
  <c r="E2107" i="17" s="1"/>
  <c r="E2108" i="17" s="1"/>
  <c r="E2109" i="17" s="1"/>
  <c r="E2110" i="17" s="1"/>
  <c r="E2111" i="17" s="1"/>
  <c r="E2112" i="17" s="1"/>
  <c r="E2113" i="17" s="1"/>
  <c r="E2114" i="17" s="1"/>
  <c r="E2115" i="17" s="1"/>
  <c r="E2116" i="17" s="1"/>
  <c r="E2117" i="17" s="1"/>
  <c r="E2118" i="17" s="1"/>
  <c r="E2119" i="17" s="1"/>
  <c r="E2120" i="17" s="1"/>
  <c r="E2121" i="17" s="1"/>
  <c r="E2122" i="17" s="1"/>
  <c r="E2123" i="17" s="1"/>
  <c r="E2124" i="17" s="1"/>
  <c r="E2125" i="17" s="1"/>
  <c r="E2126" i="17" s="1"/>
  <c r="E2127" i="17" s="1"/>
  <c r="E2128" i="17" s="1"/>
  <c r="E2129" i="17" s="1"/>
  <c r="E2130" i="17" s="1"/>
  <c r="E2131" i="17" s="1"/>
  <c r="E2132" i="17" s="1"/>
  <c r="E2133" i="17" s="1"/>
  <c r="E2134" i="17" s="1"/>
  <c r="E2135" i="17" s="1"/>
  <c r="E2136" i="17" s="1"/>
  <c r="E2137" i="17" s="1"/>
  <c r="E2138" i="17" s="1"/>
  <c r="E2139" i="17" s="1"/>
  <c r="E2140" i="17" s="1"/>
  <c r="E2141" i="17" s="1"/>
  <c r="E2142" i="17" s="1"/>
  <c r="E2143" i="17" s="1"/>
  <c r="E2144" i="17" s="1"/>
  <c r="E2145" i="17" s="1"/>
  <c r="E2146" i="17" s="1"/>
  <c r="E2147" i="17" s="1"/>
  <c r="E2148" i="17" s="1"/>
  <c r="E2149" i="17" s="1"/>
  <c r="E2150" i="17" s="1"/>
  <c r="E2151" i="17" s="1"/>
  <c r="E2152" i="17" s="1"/>
  <c r="E2153" i="17" s="1"/>
  <c r="E2154" i="17" s="1"/>
  <c r="E2155" i="17" s="1"/>
  <c r="E2156" i="17" s="1"/>
  <c r="E2157" i="17" s="1"/>
  <c r="E2158" i="17" s="1"/>
  <c r="E2159" i="17" s="1"/>
  <c r="E2160" i="17" s="1"/>
  <c r="E2161" i="17" s="1"/>
  <c r="E2162" i="17" s="1"/>
  <c r="E2163" i="17" s="1"/>
  <c r="E2164" i="17" s="1"/>
  <c r="E2165" i="17" s="1"/>
  <c r="E2166" i="17" s="1"/>
  <c r="E2167" i="17" s="1"/>
  <c r="E2168" i="17" s="1"/>
  <c r="E2169" i="17" s="1"/>
  <c r="E2170" i="17" s="1"/>
  <c r="E2171" i="17" s="1"/>
  <c r="E2172" i="17" s="1"/>
  <c r="E2173" i="17" s="1"/>
  <c r="E2174" i="17" s="1"/>
  <c r="E2175" i="17" s="1"/>
  <c r="E2176" i="17" s="1"/>
  <c r="E2177" i="17" s="1"/>
  <c r="E2178" i="17" s="1"/>
  <c r="E2179" i="17" s="1"/>
  <c r="E2180" i="17" s="1"/>
  <c r="E2181" i="17" s="1"/>
  <c r="E2182" i="17" s="1"/>
  <c r="E2183" i="17" s="1"/>
  <c r="E2184" i="17" s="1"/>
  <c r="E2185" i="17" s="1"/>
  <c r="E2186" i="17" s="1"/>
  <c r="E2187" i="17" s="1"/>
  <c r="E2188" i="17" s="1"/>
  <c r="E2189" i="17" s="1"/>
  <c r="E2190" i="17" s="1"/>
  <c r="E2191" i="17" s="1"/>
  <c r="E2192" i="17" s="1"/>
  <c r="E2193" i="17" s="1"/>
  <c r="E2194" i="17" s="1"/>
  <c r="E2195" i="17" s="1"/>
  <c r="E2196" i="17" s="1"/>
  <c r="E2197" i="17" s="1"/>
  <c r="E2198" i="17" s="1"/>
  <c r="E2199" i="17" s="1"/>
  <c r="E2200" i="17" s="1"/>
  <c r="E2201" i="17" s="1"/>
  <c r="E2202" i="17" s="1"/>
  <c r="E2203" i="17" s="1"/>
  <c r="E2204" i="17" s="1"/>
  <c r="E2205" i="17" s="1"/>
  <c r="E2206" i="17" s="1"/>
  <c r="E2207" i="17" s="1"/>
  <c r="E2208" i="17" s="1"/>
  <c r="E2209" i="17" s="1"/>
  <c r="E2210" i="17" s="1"/>
  <c r="E2211" i="17" s="1"/>
  <c r="E2212" i="17" s="1"/>
  <c r="E2213" i="17" s="1"/>
  <c r="E2214" i="17" s="1"/>
  <c r="E2215" i="17" s="1"/>
  <c r="E2216" i="17" s="1"/>
  <c r="E2217" i="17" s="1"/>
  <c r="E2218" i="17" s="1"/>
  <c r="E2219" i="17" s="1"/>
  <c r="E2220" i="17" s="1"/>
  <c r="E2221" i="17" s="1"/>
  <c r="E2222" i="17" s="1"/>
  <c r="E2223" i="17" s="1"/>
  <c r="E2224" i="17" s="1"/>
  <c r="E2225" i="17" s="1"/>
  <c r="E2226" i="17" s="1"/>
  <c r="E2227" i="17" s="1"/>
  <c r="E2228" i="17" s="1"/>
  <c r="E2229" i="17" s="1"/>
  <c r="E2230" i="17" s="1"/>
  <c r="E2231" i="17" s="1"/>
  <c r="E2232" i="17" s="1"/>
  <c r="E2233" i="17" s="1"/>
  <c r="E2234" i="17" s="1"/>
  <c r="E2235" i="17" s="1"/>
  <c r="E2236" i="17" s="1"/>
  <c r="E2237" i="17" s="1"/>
  <c r="E2238" i="17" s="1"/>
  <c r="E2239" i="17" s="1"/>
  <c r="E2240" i="17" s="1"/>
  <c r="E2241" i="17" s="1"/>
  <c r="E2242" i="17" s="1"/>
  <c r="E2243" i="17" s="1"/>
  <c r="E2244" i="17" s="1"/>
  <c r="E2245" i="17" s="1"/>
  <c r="E2246" i="17" s="1"/>
  <c r="E2247" i="17" s="1"/>
  <c r="E2248" i="17" s="1"/>
  <c r="E2249" i="17" s="1"/>
  <c r="E2250" i="17" s="1"/>
  <c r="E2251" i="17" s="1"/>
  <c r="E2252" i="17" s="1"/>
  <c r="E2253" i="17" s="1"/>
  <c r="E2254" i="17" s="1"/>
  <c r="E2255" i="17" s="1"/>
  <c r="E2256" i="17" s="1"/>
  <c r="E2257" i="17" s="1"/>
  <c r="E2258" i="17" s="1"/>
  <c r="E2259" i="17" s="1"/>
  <c r="E2260" i="17" s="1"/>
  <c r="E2261" i="17" s="1"/>
  <c r="E2262" i="17" s="1"/>
  <c r="E2263" i="17" s="1"/>
  <c r="E2264" i="17" s="1"/>
  <c r="E2265" i="17" s="1"/>
  <c r="E2266" i="17" s="1"/>
  <c r="E2267" i="17" s="1"/>
  <c r="E2268" i="17" s="1"/>
  <c r="E2269" i="17" s="1"/>
  <c r="E2270" i="17" s="1"/>
  <c r="E2271" i="17" s="1"/>
  <c r="E2272" i="17" s="1"/>
  <c r="E2273" i="17" s="1"/>
  <c r="E2274" i="17" s="1"/>
  <c r="E2275" i="17" s="1"/>
  <c r="E2276" i="17" s="1"/>
  <c r="E2277" i="17" s="1"/>
  <c r="E2278" i="17" s="1"/>
  <c r="E2279" i="17" s="1"/>
  <c r="E2280" i="17" s="1"/>
  <c r="E2281" i="17" s="1"/>
  <c r="E2282" i="17" s="1"/>
  <c r="E2283" i="17" s="1"/>
  <c r="E2284" i="17" s="1"/>
  <c r="E2285" i="17" s="1"/>
  <c r="E2286" i="17" s="1"/>
  <c r="E2287" i="17" s="1"/>
  <c r="E2288" i="17" s="1"/>
  <c r="E2289" i="17" s="1"/>
  <c r="E2290" i="17" s="1"/>
  <c r="E2291" i="17" s="1"/>
  <c r="E2292" i="17" s="1"/>
  <c r="E2293" i="17" s="1"/>
  <c r="E2294" i="17" s="1"/>
  <c r="E2295" i="17" s="1"/>
  <c r="E2296" i="17" s="1"/>
  <c r="E2297" i="17" s="1"/>
  <c r="E2298" i="17" s="1"/>
  <c r="E2299" i="17" s="1"/>
  <c r="E2300" i="17" s="1"/>
  <c r="E2301" i="17" s="1"/>
  <c r="E2302" i="17" s="1"/>
  <c r="E2303" i="17" s="1"/>
  <c r="E2304" i="17" s="1"/>
  <c r="E2305" i="17" s="1"/>
  <c r="E2306" i="17" s="1"/>
  <c r="E2307" i="17" s="1"/>
  <c r="E2308" i="17" s="1"/>
  <c r="E2309" i="17" s="1"/>
  <c r="E2310" i="17" s="1"/>
  <c r="E2311" i="17" s="1"/>
  <c r="E2312" i="17" s="1"/>
  <c r="E2313" i="17" s="1"/>
  <c r="E2314" i="17" s="1"/>
  <c r="E2315" i="17" s="1"/>
  <c r="E2316" i="17" s="1"/>
  <c r="E2317" i="17" s="1"/>
  <c r="E2318" i="17" s="1"/>
  <c r="E2319" i="17" s="1"/>
  <c r="E2320" i="17" s="1"/>
  <c r="E2321" i="17" s="1"/>
  <c r="E2322" i="17" s="1"/>
  <c r="E2323" i="17" s="1"/>
  <c r="E2324" i="17" s="1"/>
  <c r="E2325" i="17" s="1"/>
  <c r="E2326" i="17" s="1"/>
  <c r="E2327" i="17" s="1"/>
  <c r="E2328" i="17" s="1"/>
  <c r="E2329" i="17" s="1"/>
  <c r="E2330" i="17" s="1"/>
  <c r="E2331" i="17" s="1"/>
  <c r="E2332" i="17" s="1"/>
  <c r="E2333" i="17" s="1"/>
  <c r="E2334" i="17" s="1"/>
  <c r="E2335" i="17" s="1"/>
  <c r="E2336" i="17" s="1"/>
  <c r="E2337" i="17" s="1"/>
  <c r="E2338" i="17" s="1"/>
  <c r="E2339" i="17" s="1"/>
  <c r="E2340" i="17" s="1"/>
  <c r="E2341" i="17" s="1"/>
  <c r="E2342" i="17" s="1"/>
  <c r="E2343" i="17" s="1"/>
  <c r="E2344" i="17" s="1"/>
  <c r="E2345" i="17" s="1"/>
  <c r="E2346" i="17" s="1"/>
  <c r="E2347" i="17" s="1"/>
  <c r="E2348" i="17" s="1"/>
  <c r="E2349" i="17" s="1"/>
  <c r="E2350" i="17" s="1"/>
  <c r="E2351" i="17" s="1"/>
  <c r="E2352" i="17" s="1"/>
  <c r="E2353" i="17" s="1"/>
  <c r="E2354" i="17" s="1"/>
  <c r="E2355" i="17" s="1"/>
  <c r="E2356" i="17" s="1"/>
  <c r="E2357" i="17" s="1"/>
  <c r="E2358" i="17" s="1"/>
  <c r="E2359" i="17" s="1"/>
  <c r="E2360" i="17" s="1"/>
  <c r="E2361" i="17" s="1"/>
  <c r="E2362" i="17" s="1"/>
  <c r="E2363" i="17" s="1"/>
  <c r="E2364" i="17" s="1"/>
  <c r="E2365" i="17" s="1"/>
  <c r="E2366" i="17" s="1"/>
  <c r="E2367" i="17" s="1"/>
  <c r="E2368" i="17" s="1"/>
  <c r="E2369" i="17" s="1"/>
  <c r="E2370" i="17" s="1"/>
  <c r="E2371" i="17" s="1"/>
  <c r="E2372" i="17" s="1"/>
  <c r="E2373" i="17" s="1"/>
  <c r="E2374" i="17" s="1"/>
  <c r="E2375" i="17" s="1"/>
  <c r="E2376" i="17" s="1"/>
  <c r="E2377" i="17" s="1"/>
  <c r="E2378" i="17" s="1"/>
  <c r="E2379" i="17" s="1"/>
  <c r="E2380" i="17" s="1"/>
  <c r="E2381" i="17" s="1"/>
  <c r="E2382" i="17" s="1"/>
  <c r="E2383" i="17" s="1"/>
  <c r="E2384" i="17" s="1"/>
  <c r="E2385" i="17" s="1"/>
  <c r="E2386" i="17" s="1"/>
  <c r="E2387" i="17" s="1"/>
  <c r="E2388" i="17" s="1"/>
  <c r="E2389" i="17" s="1"/>
  <c r="E2390" i="17" s="1"/>
  <c r="E2391" i="17" s="1"/>
  <c r="E2392" i="17" s="1"/>
  <c r="E2393" i="17" s="1"/>
  <c r="E2394" i="17" s="1"/>
  <c r="E2395" i="17" s="1"/>
  <c r="E2396" i="17" s="1"/>
  <c r="E2397" i="17" s="1"/>
  <c r="E2398" i="17" s="1"/>
  <c r="E2399" i="17" s="1"/>
  <c r="E2400" i="17" s="1"/>
  <c r="E2401" i="17" s="1"/>
  <c r="E2402" i="17" s="1"/>
  <c r="E2403" i="17" s="1"/>
  <c r="E2404" i="17" s="1"/>
  <c r="E2405" i="17" s="1"/>
  <c r="E2406" i="17" s="1"/>
  <c r="E2407" i="17" s="1"/>
  <c r="E2408" i="17" s="1"/>
  <c r="E2409" i="17" s="1"/>
  <c r="E2410" i="17" s="1"/>
  <c r="E2411" i="17" s="1"/>
  <c r="E2412" i="17" s="1"/>
  <c r="E2413" i="17" s="1"/>
  <c r="E2414" i="17" s="1"/>
  <c r="E2415" i="17" s="1"/>
  <c r="E2416" i="17" s="1"/>
  <c r="E2417" i="17" s="1"/>
  <c r="E2418" i="17" s="1"/>
  <c r="E2419" i="17" s="1"/>
  <c r="E2420" i="17" s="1"/>
  <c r="E2421" i="17" s="1"/>
  <c r="E2422" i="17" s="1"/>
  <c r="E2423" i="17" s="1"/>
  <c r="E2424" i="17" s="1"/>
  <c r="E2425" i="17" s="1"/>
  <c r="E2426" i="17" s="1"/>
  <c r="E2427" i="17" s="1"/>
  <c r="E2428" i="17" s="1"/>
  <c r="E2429" i="17" s="1"/>
  <c r="E2430" i="17" s="1"/>
  <c r="E2431" i="17" s="1"/>
  <c r="E2432" i="17" s="1"/>
  <c r="E2433" i="17" s="1"/>
  <c r="E2434" i="17" s="1"/>
  <c r="E2435" i="17" s="1"/>
  <c r="E2436" i="17" s="1"/>
  <c r="E2437" i="17" s="1"/>
  <c r="E2438" i="17" s="1"/>
  <c r="E2439" i="17" s="1"/>
  <c r="E2440" i="17" s="1"/>
  <c r="E2441" i="17" s="1"/>
  <c r="E2442" i="17" s="1"/>
  <c r="E2443" i="17" s="1"/>
  <c r="E2444" i="17" s="1"/>
  <c r="E2445" i="17" s="1"/>
  <c r="E2446" i="17" s="1"/>
  <c r="E2447" i="17" s="1"/>
  <c r="E2448" i="17" s="1"/>
  <c r="E2449" i="17" s="1"/>
  <c r="E2450" i="17" s="1"/>
  <c r="E2451" i="17" s="1"/>
  <c r="E2452" i="17" s="1"/>
  <c r="E2453" i="17" s="1"/>
  <c r="E2454" i="17" s="1"/>
  <c r="E2455" i="17" s="1"/>
  <c r="E2456" i="17" s="1"/>
  <c r="E2457" i="17" s="1"/>
  <c r="E2458" i="17" s="1"/>
  <c r="E2459" i="17" s="1"/>
  <c r="E2460" i="17" s="1"/>
  <c r="E2461" i="17" s="1"/>
  <c r="E2462" i="17" s="1"/>
  <c r="E2463" i="17" s="1"/>
  <c r="E2464" i="17" s="1"/>
  <c r="E2465" i="17" s="1"/>
  <c r="E2466" i="17" s="1"/>
  <c r="E2467" i="17" s="1"/>
  <c r="E2468" i="17" s="1"/>
  <c r="E2469" i="17" s="1"/>
  <c r="E2470" i="17" s="1"/>
  <c r="E2471" i="17" s="1"/>
  <c r="E2472" i="17" s="1"/>
  <c r="E2473" i="17" s="1"/>
  <c r="E2474" i="17" s="1"/>
  <c r="E2475" i="17" s="1"/>
  <c r="E2476" i="17" s="1"/>
  <c r="E2477" i="17" s="1"/>
  <c r="E2478" i="17" s="1"/>
  <c r="E2479" i="17" s="1"/>
  <c r="E2480" i="17" s="1"/>
  <c r="E2481" i="17" s="1"/>
  <c r="E2482" i="17" s="1"/>
  <c r="E2483" i="17" s="1"/>
  <c r="E2484" i="17" s="1"/>
  <c r="E2485" i="17" s="1"/>
  <c r="E2486" i="17" s="1"/>
  <c r="E2487" i="17" s="1"/>
  <c r="E2488" i="17" s="1"/>
  <c r="E2489" i="17" s="1"/>
  <c r="E2490" i="17" s="1"/>
  <c r="E2491" i="17" s="1"/>
  <c r="E2492" i="17" s="1"/>
  <c r="E2493" i="17" s="1"/>
  <c r="E2494" i="17" s="1"/>
  <c r="E2495" i="17" s="1"/>
  <c r="E2496" i="17" s="1"/>
  <c r="E2497" i="17" s="1"/>
  <c r="E2498" i="17" s="1"/>
  <c r="E2499" i="17" s="1"/>
  <c r="E2500" i="17" s="1"/>
  <c r="E2501" i="17" s="1"/>
  <c r="E2502" i="17" s="1"/>
  <c r="E2503" i="17" s="1"/>
  <c r="E2504" i="17" s="1"/>
  <c r="E2505" i="17" s="1"/>
  <c r="E2506" i="17" s="1"/>
  <c r="E2507" i="17" s="1"/>
  <c r="E2508" i="17" s="1"/>
  <c r="E2509" i="17" s="1"/>
  <c r="E2510" i="17" s="1"/>
  <c r="E2511" i="17" s="1"/>
  <c r="E2512" i="17" s="1"/>
  <c r="E2513" i="17" s="1"/>
  <c r="E2514" i="17" s="1"/>
  <c r="E2515" i="17" s="1"/>
  <c r="E2516" i="17" s="1"/>
  <c r="E2517" i="17" s="1"/>
  <c r="E2518" i="17" s="1"/>
  <c r="E2519" i="17" s="1"/>
  <c r="E2520" i="17" s="1"/>
  <c r="E2521" i="17" s="1"/>
  <c r="E2522" i="17" s="1"/>
  <c r="E2523" i="17" s="1"/>
  <c r="E2524" i="17" s="1"/>
  <c r="E2525" i="17" s="1"/>
  <c r="E2526" i="17" s="1"/>
  <c r="E2527" i="17" s="1"/>
  <c r="E2528" i="17" s="1"/>
  <c r="E2529" i="17" s="1"/>
  <c r="E2530" i="17" s="1"/>
  <c r="E2531" i="17" s="1"/>
  <c r="E2532" i="17" s="1"/>
  <c r="E2533" i="17" s="1"/>
  <c r="E2534" i="17" s="1"/>
  <c r="E2535" i="17" s="1"/>
  <c r="E2536" i="17" s="1"/>
  <c r="E2537" i="17" s="1"/>
  <c r="E2538" i="17" s="1"/>
  <c r="E2539" i="17" s="1"/>
  <c r="E2540" i="17" s="1"/>
  <c r="E2541" i="17" s="1"/>
  <c r="E2542" i="17" s="1"/>
  <c r="E2543" i="17" s="1"/>
  <c r="E2544" i="17" s="1"/>
  <c r="E2545" i="17" s="1"/>
  <c r="E2546" i="17" s="1"/>
  <c r="E2547" i="17" s="1"/>
  <c r="E2548" i="17" s="1"/>
  <c r="E2549" i="17" s="1"/>
  <c r="E2550" i="17" s="1"/>
  <c r="E2551" i="17" s="1"/>
  <c r="E2552" i="17" s="1"/>
  <c r="E2553" i="17" s="1"/>
  <c r="E2554" i="17" s="1"/>
  <c r="E2555" i="17" s="1"/>
  <c r="E2556" i="17" s="1"/>
  <c r="E2557" i="17" s="1"/>
  <c r="E2558" i="17" s="1"/>
  <c r="E2559" i="17" s="1"/>
  <c r="E2560" i="17" s="1"/>
  <c r="E2561" i="17" s="1"/>
  <c r="E2562" i="17" s="1"/>
  <c r="E2563" i="17" s="1"/>
  <c r="E2564" i="17" s="1"/>
  <c r="E2565" i="17" s="1"/>
  <c r="E2566" i="17" s="1"/>
  <c r="E2567" i="17" s="1"/>
  <c r="E2568" i="17" s="1"/>
  <c r="E2569" i="17" s="1"/>
  <c r="E2570" i="17" s="1"/>
  <c r="E2571" i="17" s="1"/>
  <c r="E2572" i="17" s="1"/>
  <c r="E2573" i="17" s="1"/>
  <c r="E2574" i="17" s="1"/>
  <c r="E2575" i="17" s="1"/>
  <c r="E2576" i="17" s="1"/>
  <c r="E2577" i="17" s="1"/>
  <c r="E2578" i="17" s="1"/>
  <c r="E2579" i="17" s="1"/>
  <c r="E2580" i="17" s="1"/>
  <c r="E2581" i="17" s="1"/>
  <c r="E2582" i="17" s="1"/>
  <c r="E2583" i="17" s="1"/>
  <c r="E2584" i="17" s="1"/>
  <c r="E2585" i="17" s="1"/>
  <c r="E2586" i="17" s="1"/>
  <c r="E2587" i="17" s="1"/>
  <c r="E2588" i="17" s="1"/>
  <c r="E2589" i="17" s="1"/>
  <c r="E2590" i="17" s="1"/>
  <c r="E2591" i="17" s="1"/>
  <c r="E2592" i="17" s="1"/>
  <c r="E2593" i="17" s="1"/>
  <c r="E2594" i="17" s="1"/>
  <c r="E2595" i="17" s="1"/>
  <c r="E2596" i="17" s="1"/>
  <c r="E2597" i="17" s="1"/>
  <c r="E2598" i="17" s="1"/>
  <c r="E2599" i="17" s="1"/>
  <c r="E2600" i="17" s="1"/>
  <c r="E2601" i="17" s="1"/>
  <c r="E2602" i="17" s="1"/>
  <c r="E2603" i="17" s="1"/>
  <c r="E2604" i="17" s="1"/>
  <c r="E2605" i="17" s="1"/>
  <c r="E2606" i="17" s="1"/>
  <c r="E2607" i="17" s="1"/>
  <c r="E2608" i="17" s="1"/>
  <c r="E2609" i="17" s="1"/>
  <c r="E2610" i="17" s="1"/>
  <c r="E2611" i="17" s="1"/>
  <c r="E2612" i="17" s="1"/>
  <c r="E2613" i="17" s="1"/>
  <c r="E2614" i="17" s="1"/>
  <c r="E2615" i="17" s="1"/>
  <c r="E2616" i="17" s="1"/>
  <c r="E2617" i="17" s="1"/>
  <c r="E2618" i="17" s="1"/>
  <c r="E2619" i="17" s="1"/>
  <c r="E2620" i="17" s="1"/>
  <c r="E2621" i="17" s="1"/>
  <c r="E2622" i="17" s="1"/>
  <c r="E2623" i="17" s="1"/>
  <c r="E2624" i="17" s="1"/>
  <c r="E2625" i="17" s="1"/>
  <c r="E2626" i="17" s="1"/>
  <c r="E2627" i="17" s="1"/>
  <c r="E2628" i="17" s="1"/>
  <c r="E2629" i="17" s="1"/>
  <c r="E2630" i="17" s="1"/>
  <c r="E2631" i="17" s="1"/>
  <c r="E2632" i="17" s="1"/>
  <c r="E2633" i="17" s="1"/>
  <c r="E2634" i="17" s="1"/>
  <c r="E2635" i="17" s="1"/>
  <c r="E2636" i="17" s="1"/>
  <c r="E2637" i="17" s="1"/>
  <c r="E2638" i="17" s="1"/>
  <c r="E2639" i="17" s="1"/>
  <c r="E2640" i="17" s="1"/>
  <c r="E2641" i="17" s="1"/>
  <c r="E2642" i="17" s="1"/>
  <c r="E2643" i="17" s="1"/>
  <c r="E2644" i="17" s="1"/>
  <c r="E2645" i="17" s="1"/>
  <c r="E2646" i="17" s="1"/>
  <c r="E2647" i="17" s="1"/>
  <c r="E2648" i="17" s="1"/>
  <c r="E2649" i="17" s="1"/>
  <c r="E2650" i="17" s="1"/>
  <c r="E2651" i="17" s="1"/>
  <c r="E2652" i="17" s="1"/>
  <c r="E2653" i="17" s="1"/>
  <c r="E2654" i="17" s="1"/>
  <c r="E2655" i="17" s="1"/>
  <c r="E2656" i="17" s="1"/>
  <c r="E2657" i="17" s="1"/>
  <c r="E2658" i="17" s="1"/>
  <c r="E2659" i="17" s="1"/>
  <c r="E2660" i="17" s="1"/>
  <c r="E2661" i="17" s="1"/>
  <c r="E2662" i="17" s="1"/>
  <c r="E2663" i="17" s="1"/>
  <c r="E2664" i="17" s="1"/>
  <c r="E2665" i="17" s="1"/>
  <c r="E2666" i="17" s="1"/>
  <c r="E2667" i="17" s="1"/>
  <c r="E2668" i="17" s="1"/>
  <c r="E2669" i="17" s="1"/>
  <c r="E2670" i="17" s="1"/>
  <c r="E2671" i="17" s="1"/>
  <c r="E2672" i="17" s="1"/>
  <c r="E2673" i="17" s="1"/>
  <c r="E2674" i="17" s="1"/>
  <c r="E2675" i="17" s="1"/>
  <c r="E2676" i="17" s="1"/>
  <c r="E2677" i="17" s="1"/>
  <c r="E2678" i="17" s="1"/>
  <c r="E2679" i="17" s="1"/>
  <c r="E2680" i="17" s="1"/>
  <c r="E2681" i="17" s="1"/>
  <c r="E2682" i="17" s="1"/>
  <c r="E2683" i="17" s="1"/>
  <c r="E2684" i="17" s="1"/>
  <c r="E2685" i="17" s="1"/>
  <c r="E2686" i="17" s="1"/>
  <c r="E2687" i="17" s="1"/>
  <c r="E2688" i="17" s="1"/>
  <c r="E2689" i="17" s="1"/>
  <c r="E2690" i="17" s="1"/>
  <c r="E2691" i="17" s="1"/>
  <c r="E2692" i="17" s="1"/>
  <c r="E2693" i="17" s="1"/>
  <c r="E2694" i="17" s="1"/>
  <c r="E2695" i="17" s="1"/>
  <c r="E2696" i="17" s="1"/>
  <c r="E2697" i="17" s="1"/>
  <c r="E2698" i="17" s="1"/>
  <c r="E2699" i="17" s="1"/>
  <c r="E2700" i="17" s="1"/>
  <c r="E2701" i="17" s="1"/>
  <c r="E2702" i="17" s="1"/>
  <c r="E2703" i="17" s="1"/>
  <c r="E2704" i="17" s="1"/>
  <c r="E2705" i="17" s="1"/>
  <c r="E2706" i="17" s="1"/>
  <c r="E2707" i="17" s="1"/>
  <c r="E2708" i="17" s="1"/>
  <c r="E2709" i="17" s="1"/>
  <c r="E2710" i="17" s="1"/>
  <c r="E2711" i="17" s="1"/>
  <c r="E2712" i="17" s="1"/>
  <c r="E2713" i="17" s="1"/>
  <c r="E2714" i="17" s="1"/>
  <c r="E2715" i="17" s="1"/>
  <c r="E2716" i="17" s="1"/>
  <c r="E2717" i="17" s="1"/>
  <c r="E2718" i="17" s="1"/>
  <c r="E2719" i="17" s="1"/>
  <c r="E2720" i="17" s="1"/>
  <c r="E2721" i="17" s="1"/>
  <c r="E2722" i="17" s="1"/>
  <c r="E2723" i="17" s="1"/>
  <c r="E2724" i="17" s="1"/>
  <c r="E2725" i="17" s="1"/>
  <c r="E2726" i="17" s="1"/>
  <c r="E2727" i="17" s="1"/>
  <c r="E2728" i="17" s="1"/>
  <c r="E2729" i="17" s="1"/>
  <c r="E2730" i="17" s="1"/>
  <c r="E2731" i="17" s="1"/>
  <c r="E2732" i="17" s="1"/>
  <c r="E2733" i="17" s="1"/>
  <c r="E2734" i="17" s="1"/>
  <c r="E2735" i="17" s="1"/>
  <c r="E2736" i="17" s="1"/>
  <c r="E2737" i="17" s="1"/>
  <c r="E2738" i="17" s="1"/>
  <c r="E2739" i="17" s="1"/>
  <c r="E2740" i="17" s="1"/>
  <c r="E2741" i="17" s="1"/>
  <c r="E2742" i="17" s="1"/>
  <c r="E2743" i="17" s="1"/>
  <c r="E2744" i="17" s="1"/>
  <c r="E2745" i="17" s="1"/>
  <c r="E2746" i="17" s="1"/>
  <c r="E2747" i="17" s="1"/>
  <c r="E2748" i="17" s="1"/>
  <c r="E2749" i="17" s="1"/>
  <c r="E2750" i="17" s="1"/>
  <c r="E2751" i="17" s="1"/>
  <c r="E2752" i="17" s="1"/>
  <c r="E2753" i="17" s="1"/>
  <c r="E2754" i="17" s="1"/>
  <c r="E2755" i="17" s="1"/>
  <c r="E2756" i="17" s="1"/>
  <c r="E2757" i="17" s="1"/>
  <c r="E2758" i="17" s="1"/>
  <c r="E2759" i="17" s="1"/>
  <c r="E2760" i="17" s="1"/>
  <c r="E2761" i="17" s="1"/>
  <c r="E2762" i="17" s="1"/>
  <c r="E2763" i="17" s="1"/>
  <c r="E2764" i="17" s="1"/>
  <c r="E2765" i="17" s="1"/>
  <c r="E2766" i="17" s="1"/>
  <c r="E2767" i="17" s="1"/>
  <c r="E2768" i="17" s="1"/>
  <c r="E2769" i="17" s="1"/>
  <c r="E2770" i="17" s="1"/>
  <c r="E2771" i="17" s="1"/>
  <c r="E2772" i="17" s="1"/>
  <c r="E2773" i="17" s="1"/>
  <c r="E2774" i="17" s="1"/>
  <c r="E2775" i="17" s="1"/>
  <c r="E2776" i="17" s="1"/>
  <c r="E2777" i="17" s="1"/>
  <c r="E2778" i="17" s="1"/>
  <c r="E2779" i="17" s="1"/>
  <c r="E2780" i="17" s="1"/>
  <c r="E2781" i="17" s="1"/>
  <c r="E2782" i="17" s="1"/>
  <c r="E2783" i="17" s="1"/>
  <c r="E2784" i="17" s="1"/>
  <c r="E2785" i="17" s="1"/>
  <c r="E2786" i="17" s="1"/>
  <c r="E2787" i="17" s="1"/>
  <c r="E2788" i="17" s="1"/>
  <c r="E2789" i="17" s="1"/>
  <c r="E2790" i="17" s="1"/>
  <c r="E2791" i="17" s="1"/>
  <c r="E2792" i="17" s="1"/>
  <c r="E2793" i="17" s="1"/>
  <c r="E2794" i="17" s="1"/>
  <c r="E2795" i="17" s="1"/>
  <c r="E2796" i="17" s="1"/>
  <c r="E2797" i="17" s="1"/>
  <c r="E2798" i="17" s="1"/>
  <c r="E2799" i="17" s="1"/>
  <c r="E2800" i="17" s="1"/>
  <c r="E2801" i="17" s="1"/>
  <c r="E2802" i="17" s="1"/>
  <c r="E2803" i="17" s="1"/>
  <c r="E2804" i="17" s="1"/>
  <c r="E2805" i="17" s="1"/>
  <c r="E2806" i="17" s="1"/>
  <c r="E2807" i="17" s="1"/>
  <c r="E2808" i="17" s="1"/>
  <c r="E2809" i="17" s="1"/>
  <c r="E2810" i="17" s="1"/>
  <c r="E2811" i="17" s="1"/>
  <c r="E2812" i="17" s="1"/>
  <c r="E2813" i="17" s="1"/>
  <c r="E2814" i="17" s="1"/>
  <c r="E2815" i="17" s="1"/>
  <c r="E2816" i="17" s="1"/>
  <c r="E2817" i="17" s="1"/>
  <c r="E2818" i="17" s="1"/>
  <c r="E2819" i="17" s="1"/>
  <c r="E2820" i="17" s="1"/>
  <c r="E2821" i="17" s="1"/>
  <c r="E2822" i="17" s="1"/>
  <c r="E2823" i="17" s="1"/>
  <c r="E2824" i="17" s="1"/>
  <c r="E2825" i="17" s="1"/>
  <c r="E2826" i="17" s="1"/>
  <c r="E2827" i="17" s="1"/>
  <c r="E2828" i="17" s="1"/>
  <c r="E2829" i="17" s="1"/>
  <c r="E2830" i="17" s="1"/>
  <c r="E2831" i="17" s="1"/>
  <c r="E2832" i="17" s="1"/>
  <c r="E2833" i="17" s="1"/>
  <c r="E2834" i="17" s="1"/>
  <c r="E2835" i="17" s="1"/>
  <c r="E2836" i="17" s="1"/>
  <c r="E2837" i="17" s="1"/>
  <c r="E2838" i="17" s="1"/>
  <c r="E2839" i="17" s="1"/>
  <c r="E2840" i="17" s="1"/>
  <c r="E2841" i="17" s="1"/>
  <c r="E2842" i="17" s="1"/>
  <c r="E2843" i="17" s="1"/>
  <c r="E2844" i="17" s="1"/>
  <c r="E2845" i="17" s="1"/>
  <c r="E2846" i="17" s="1"/>
  <c r="E2847" i="17" s="1"/>
  <c r="E2848" i="17" s="1"/>
  <c r="E2849" i="17" s="1"/>
  <c r="E2850" i="17" s="1"/>
  <c r="E2851" i="17" s="1"/>
  <c r="E2852" i="17" s="1"/>
  <c r="E2853" i="17" s="1"/>
  <c r="E2854" i="17" s="1"/>
  <c r="E2855" i="17" s="1"/>
  <c r="E2856" i="17" s="1"/>
  <c r="E2857" i="17" s="1"/>
  <c r="E2858" i="17" s="1"/>
  <c r="E2859" i="17" s="1"/>
  <c r="E2860" i="17" s="1"/>
  <c r="E2861" i="17" s="1"/>
  <c r="E2862" i="17" s="1"/>
  <c r="E2863" i="17" s="1"/>
  <c r="E2864" i="17" s="1"/>
  <c r="E2865" i="17" s="1"/>
  <c r="E2866" i="17" s="1"/>
  <c r="E2867" i="17" s="1"/>
  <c r="E2868" i="17" s="1"/>
  <c r="E2869" i="17" s="1"/>
  <c r="E2870" i="17" s="1"/>
  <c r="E2871" i="17" s="1"/>
  <c r="E2872" i="17" s="1"/>
  <c r="E2873" i="17" s="1"/>
  <c r="E2874" i="17" s="1"/>
  <c r="E2875" i="17" s="1"/>
  <c r="E2876" i="17" s="1"/>
  <c r="E2877" i="17" s="1"/>
  <c r="E2878" i="17" s="1"/>
  <c r="E2879" i="17" s="1"/>
  <c r="E2880" i="17" s="1"/>
  <c r="E2881" i="17" s="1"/>
  <c r="E2882" i="17" s="1"/>
  <c r="E2883" i="17" s="1"/>
  <c r="E2884" i="17" s="1"/>
  <c r="E2885" i="17" s="1"/>
  <c r="E2886" i="17" s="1"/>
  <c r="E2887" i="17" s="1"/>
  <c r="E2888" i="17" s="1"/>
  <c r="E2889" i="17" s="1"/>
  <c r="E2890" i="17" s="1"/>
  <c r="E2891" i="17" s="1"/>
  <c r="E2892" i="17" s="1"/>
  <c r="E2893" i="17" s="1"/>
  <c r="E2894" i="17" s="1"/>
  <c r="E2895" i="17" s="1"/>
  <c r="E2896" i="17" s="1"/>
  <c r="E2897" i="17" s="1"/>
  <c r="E2898" i="17" s="1"/>
  <c r="E2899" i="17" s="1"/>
  <c r="E2900" i="17" s="1"/>
  <c r="E2901" i="17" s="1"/>
  <c r="E2902" i="17" s="1"/>
  <c r="E2903" i="17" s="1"/>
  <c r="E2904" i="17" s="1"/>
  <c r="E2905" i="17" s="1"/>
  <c r="E2906" i="17" s="1"/>
  <c r="E2907" i="17" s="1"/>
  <c r="E2908" i="17" s="1"/>
  <c r="E2909" i="17" s="1"/>
  <c r="E2910" i="17" s="1"/>
  <c r="E2911" i="17" s="1"/>
  <c r="E2912" i="17" s="1"/>
  <c r="E2913" i="17" s="1"/>
  <c r="E2914" i="17" s="1"/>
  <c r="E2915" i="17" s="1"/>
  <c r="E2916" i="17" s="1"/>
  <c r="E2917" i="17" s="1"/>
  <c r="E2918" i="17" s="1"/>
  <c r="E2919" i="17" s="1"/>
  <c r="E2920" i="17" s="1"/>
  <c r="E2921" i="17" s="1"/>
  <c r="E2922" i="17" s="1"/>
  <c r="E2923" i="17" s="1"/>
  <c r="E2924" i="17" s="1"/>
  <c r="E2925" i="17" s="1"/>
  <c r="E2926" i="17" s="1"/>
  <c r="E2927" i="17" s="1"/>
  <c r="E2928" i="17" s="1"/>
  <c r="E2929" i="17" s="1"/>
  <c r="E2930" i="17" s="1"/>
  <c r="E2931" i="17" s="1"/>
  <c r="E2932" i="17" s="1"/>
  <c r="E2933" i="17" s="1"/>
  <c r="E2934" i="17" s="1"/>
  <c r="E2935" i="17" s="1"/>
  <c r="E2936" i="17" s="1"/>
  <c r="E2937" i="17" s="1"/>
  <c r="E2938" i="17" s="1"/>
  <c r="E2939" i="17" s="1"/>
  <c r="E2940" i="17" s="1"/>
  <c r="E2941" i="17" s="1"/>
  <c r="E2942" i="17" s="1"/>
  <c r="E2943" i="17" s="1"/>
  <c r="E2944" i="17" s="1"/>
  <c r="E2945" i="17" s="1"/>
  <c r="E2946" i="17" s="1"/>
  <c r="E2947" i="17" s="1"/>
  <c r="E2948" i="17" s="1"/>
  <c r="E2949" i="17" s="1"/>
  <c r="E2950" i="17" s="1"/>
  <c r="E2951" i="17" s="1"/>
  <c r="E2952" i="17" s="1"/>
  <c r="E2953" i="17" s="1"/>
  <c r="E2954" i="17" s="1"/>
  <c r="E2955" i="17" s="1"/>
  <c r="E2956" i="17" s="1"/>
  <c r="E2957" i="17" s="1"/>
  <c r="E2958" i="17" s="1"/>
  <c r="E2959" i="17" s="1"/>
  <c r="E2960" i="17" s="1"/>
  <c r="E2961" i="17" s="1"/>
  <c r="E2962" i="17" s="1"/>
  <c r="E2963" i="17" s="1"/>
  <c r="E2964" i="17" s="1"/>
  <c r="E2965" i="17" s="1"/>
  <c r="E2966" i="17" s="1"/>
  <c r="E2967" i="17" s="1"/>
  <c r="E2968" i="17" s="1"/>
  <c r="E2969" i="17" s="1"/>
  <c r="E2970" i="17" s="1"/>
  <c r="E2971" i="17" s="1"/>
  <c r="E2972" i="17" s="1"/>
  <c r="E2973" i="17" s="1"/>
  <c r="E2974" i="17" s="1"/>
  <c r="H73" i="17"/>
  <c r="H74" i="17"/>
  <c r="H75" i="17"/>
  <c r="H76" i="17"/>
  <c r="F77" i="17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F227" i="17" s="1"/>
  <c r="F228" i="17" s="1"/>
  <c r="F229" i="17" s="1"/>
  <c r="F230" i="17" s="1"/>
  <c r="F231" i="17" s="1"/>
  <c r="F232" i="17" s="1"/>
  <c r="F233" i="17" s="1"/>
  <c r="F234" i="17" s="1"/>
  <c r="F235" i="17" s="1"/>
  <c r="F236" i="17" s="1"/>
  <c r="F237" i="17" s="1"/>
  <c r="F238" i="17" s="1"/>
  <c r="F239" i="17" s="1"/>
  <c r="F240" i="17" s="1"/>
  <c r="F241" i="17" s="1"/>
  <c r="F242" i="17" s="1"/>
  <c r="F243" i="17" s="1"/>
  <c r="F244" i="17" s="1"/>
  <c r="F245" i="17" s="1"/>
  <c r="F246" i="17" s="1"/>
  <c r="F247" i="17" s="1"/>
  <c r="F248" i="17" s="1"/>
  <c r="F249" i="17" s="1"/>
  <c r="F250" i="17" s="1"/>
  <c r="F251" i="17" s="1"/>
  <c r="F252" i="17" s="1"/>
  <c r="F253" i="17" s="1"/>
  <c r="F254" i="17" s="1"/>
  <c r="F255" i="17" s="1"/>
  <c r="F256" i="17" s="1"/>
  <c r="F257" i="17" s="1"/>
  <c r="F258" i="17" s="1"/>
  <c r="F259" i="17" s="1"/>
  <c r="F260" i="17" s="1"/>
  <c r="F261" i="17" s="1"/>
  <c r="F262" i="17" s="1"/>
  <c r="F263" i="17" s="1"/>
  <c r="F264" i="17" s="1"/>
  <c r="F265" i="17" s="1"/>
  <c r="F266" i="17" s="1"/>
  <c r="F267" i="17" s="1"/>
  <c r="F268" i="17" s="1"/>
  <c r="F269" i="17" s="1"/>
  <c r="F270" i="17" s="1"/>
  <c r="F271" i="17" s="1"/>
  <c r="F272" i="17" s="1"/>
  <c r="F273" i="17" s="1"/>
  <c r="F274" i="17" s="1"/>
  <c r="F275" i="17" s="1"/>
  <c r="F276" i="17" s="1"/>
  <c r="F277" i="17" s="1"/>
  <c r="F278" i="17" s="1"/>
  <c r="F279" i="17" s="1"/>
  <c r="F280" i="17" s="1"/>
  <c r="F281" i="17" s="1"/>
  <c r="F282" i="17" s="1"/>
  <c r="F283" i="17" s="1"/>
  <c r="F284" i="17" s="1"/>
  <c r="F285" i="17" s="1"/>
  <c r="F286" i="17" s="1"/>
  <c r="F287" i="17" s="1"/>
  <c r="F288" i="17" s="1"/>
  <c r="F289" i="17" s="1"/>
  <c r="F290" i="17" s="1"/>
  <c r="F291" i="17" s="1"/>
  <c r="F292" i="17" s="1"/>
  <c r="F293" i="17" s="1"/>
  <c r="F294" i="17" s="1"/>
  <c r="F295" i="17" s="1"/>
  <c r="F296" i="17" s="1"/>
  <c r="F297" i="17" s="1"/>
  <c r="F298" i="17" s="1"/>
  <c r="F299" i="17" s="1"/>
  <c r="F300" i="17" s="1"/>
  <c r="F301" i="17" s="1"/>
  <c r="F302" i="17" s="1"/>
  <c r="F303" i="17" s="1"/>
  <c r="F304" i="17" s="1"/>
  <c r="F305" i="17" s="1"/>
  <c r="F306" i="17" s="1"/>
  <c r="F307" i="17" s="1"/>
  <c r="F308" i="17" s="1"/>
  <c r="F309" i="17" s="1"/>
  <c r="F310" i="17" s="1"/>
  <c r="F311" i="17" s="1"/>
  <c r="F312" i="17" s="1"/>
  <c r="F313" i="17" s="1"/>
  <c r="F314" i="17" s="1"/>
  <c r="F315" i="17" s="1"/>
  <c r="F316" i="17" s="1"/>
  <c r="F317" i="17" s="1"/>
  <c r="F318" i="17" s="1"/>
  <c r="F319" i="17" s="1"/>
  <c r="F320" i="17" s="1"/>
  <c r="F321" i="17" s="1"/>
  <c r="F322" i="17" s="1"/>
  <c r="F323" i="17" s="1"/>
  <c r="F324" i="17" s="1"/>
  <c r="F325" i="17" s="1"/>
  <c r="F326" i="17" s="1"/>
  <c r="F327" i="17" s="1"/>
  <c r="F328" i="17" s="1"/>
  <c r="F329" i="17" s="1"/>
  <c r="F330" i="17" s="1"/>
  <c r="F331" i="17" s="1"/>
  <c r="F332" i="17" s="1"/>
  <c r="F333" i="17" s="1"/>
  <c r="F334" i="17" s="1"/>
  <c r="F335" i="17" s="1"/>
  <c r="F336" i="17" s="1"/>
  <c r="F337" i="17" s="1"/>
  <c r="F338" i="17" s="1"/>
  <c r="F339" i="17" s="1"/>
  <c r="F340" i="17" s="1"/>
  <c r="F341" i="17" s="1"/>
  <c r="F342" i="17" s="1"/>
  <c r="F343" i="17" s="1"/>
  <c r="F344" i="17" s="1"/>
  <c r="F345" i="17" s="1"/>
  <c r="F346" i="17" s="1"/>
  <c r="F347" i="17" s="1"/>
  <c r="F348" i="17" s="1"/>
  <c r="F349" i="17" s="1"/>
  <c r="F350" i="17" s="1"/>
  <c r="F351" i="17" s="1"/>
  <c r="F352" i="17" s="1"/>
  <c r="F353" i="17" s="1"/>
  <c r="F354" i="17" s="1"/>
  <c r="F355" i="17" s="1"/>
  <c r="F356" i="17" s="1"/>
  <c r="F357" i="17" s="1"/>
  <c r="F358" i="17" s="1"/>
  <c r="F359" i="17" s="1"/>
  <c r="F360" i="17" s="1"/>
  <c r="F361" i="17" s="1"/>
  <c r="F362" i="17" s="1"/>
  <c r="F363" i="17" s="1"/>
  <c r="F364" i="17" s="1"/>
  <c r="F365" i="17" s="1"/>
  <c r="F366" i="17" s="1"/>
  <c r="F367" i="17" s="1"/>
  <c r="F368" i="17" s="1"/>
  <c r="F369" i="17" s="1"/>
  <c r="F370" i="17" s="1"/>
  <c r="F371" i="17" s="1"/>
  <c r="F372" i="17" s="1"/>
  <c r="F373" i="17" s="1"/>
  <c r="F374" i="17" s="1"/>
  <c r="F375" i="17" s="1"/>
  <c r="F376" i="17" s="1"/>
  <c r="F377" i="17" s="1"/>
  <c r="F378" i="17" s="1"/>
  <c r="F379" i="17" s="1"/>
  <c r="F380" i="17" s="1"/>
  <c r="F381" i="17" s="1"/>
  <c r="F382" i="17" s="1"/>
  <c r="F383" i="17" s="1"/>
  <c r="F384" i="17" s="1"/>
  <c r="F385" i="17" s="1"/>
  <c r="F386" i="17" s="1"/>
  <c r="F387" i="17" s="1"/>
  <c r="F388" i="17" s="1"/>
  <c r="F389" i="17" s="1"/>
  <c r="F390" i="17" s="1"/>
  <c r="F391" i="17" s="1"/>
  <c r="F392" i="17" s="1"/>
  <c r="F393" i="17" s="1"/>
  <c r="F394" i="17" s="1"/>
  <c r="F395" i="17" s="1"/>
  <c r="F396" i="17" s="1"/>
  <c r="F397" i="17" s="1"/>
  <c r="F398" i="17" s="1"/>
  <c r="F399" i="17" s="1"/>
  <c r="F400" i="17" s="1"/>
  <c r="F401" i="17" s="1"/>
  <c r="F402" i="17" s="1"/>
  <c r="F403" i="17" s="1"/>
  <c r="F404" i="17" s="1"/>
  <c r="F405" i="17" s="1"/>
  <c r="F406" i="17" s="1"/>
  <c r="F407" i="17" s="1"/>
  <c r="F408" i="17" s="1"/>
  <c r="F409" i="17" s="1"/>
  <c r="F410" i="17" s="1"/>
  <c r="F411" i="17" s="1"/>
  <c r="F412" i="17" s="1"/>
  <c r="F413" i="17" s="1"/>
  <c r="F414" i="17" s="1"/>
  <c r="F415" i="17" s="1"/>
  <c r="F416" i="17" s="1"/>
  <c r="F417" i="17" s="1"/>
  <c r="F418" i="17" s="1"/>
  <c r="F419" i="17" s="1"/>
  <c r="F420" i="17" s="1"/>
  <c r="F421" i="17" s="1"/>
  <c r="F422" i="17" s="1"/>
  <c r="F423" i="17" s="1"/>
  <c r="F424" i="17" s="1"/>
  <c r="F425" i="17" s="1"/>
  <c r="F426" i="17" s="1"/>
  <c r="F427" i="17" s="1"/>
  <c r="F428" i="17" s="1"/>
  <c r="F429" i="17" s="1"/>
  <c r="F430" i="17" s="1"/>
  <c r="F431" i="17" s="1"/>
  <c r="F432" i="17" s="1"/>
  <c r="F433" i="17" s="1"/>
  <c r="F434" i="17" s="1"/>
  <c r="F435" i="17" s="1"/>
  <c r="F436" i="17" s="1"/>
  <c r="F437" i="17" s="1"/>
  <c r="F438" i="17" s="1"/>
  <c r="F439" i="17" s="1"/>
  <c r="F440" i="17" s="1"/>
  <c r="F441" i="17" s="1"/>
  <c r="F442" i="17" s="1"/>
  <c r="F443" i="17" s="1"/>
  <c r="F444" i="17" s="1"/>
  <c r="F445" i="17" s="1"/>
  <c r="F446" i="17" s="1"/>
  <c r="F447" i="17" s="1"/>
  <c r="F448" i="17" s="1"/>
  <c r="F449" i="17" s="1"/>
  <c r="F450" i="17" s="1"/>
  <c r="F451" i="17" s="1"/>
  <c r="F452" i="17" s="1"/>
  <c r="F453" i="17" s="1"/>
  <c r="F454" i="17" s="1"/>
  <c r="F455" i="17" s="1"/>
  <c r="F456" i="17" s="1"/>
  <c r="F457" i="17" s="1"/>
  <c r="F458" i="17" s="1"/>
  <c r="F459" i="17" s="1"/>
  <c r="F460" i="17" s="1"/>
  <c r="F461" i="17" s="1"/>
  <c r="F462" i="17" s="1"/>
  <c r="F463" i="17" s="1"/>
  <c r="F464" i="17" s="1"/>
  <c r="F465" i="17" s="1"/>
  <c r="F466" i="17" s="1"/>
  <c r="F467" i="17" s="1"/>
  <c r="F468" i="17" s="1"/>
  <c r="F469" i="17" s="1"/>
  <c r="F470" i="17" s="1"/>
  <c r="F471" i="17" s="1"/>
  <c r="F472" i="17" s="1"/>
  <c r="F473" i="17" s="1"/>
  <c r="F474" i="17" s="1"/>
  <c r="F475" i="17" s="1"/>
  <c r="F476" i="17" s="1"/>
  <c r="F477" i="17" s="1"/>
  <c r="F478" i="17" s="1"/>
  <c r="F479" i="17" s="1"/>
  <c r="F480" i="17" s="1"/>
  <c r="F481" i="17" s="1"/>
  <c r="F482" i="17" s="1"/>
  <c r="F483" i="17" s="1"/>
  <c r="F484" i="17" s="1"/>
  <c r="F485" i="17" s="1"/>
  <c r="F486" i="17" s="1"/>
  <c r="F487" i="17" s="1"/>
  <c r="F488" i="17" s="1"/>
  <c r="F489" i="17" s="1"/>
  <c r="F490" i="17" s="1"/>
  <c r="F491" i="17" s="1"/>
  <c r="F492" i="17" s="1"/>
  <c r="F493" i="17" s="1"/>
  <c r="F494" i="17" s="1"/>
  <c r="F495" i="17" s="1"/>
  <c r="F496" i="17" s="1"/>
  <c r="F497" i="17" s="1"/>
  <c r="F498" i="17" s="1"/>
  <c r="F499" i="17" s="1"/>
  <c r="F500" i="17" s="1"/>
  <c r="F501" i="17" s="1"/>
  <c r="F502" i="17" s="1"/>
  <c r="F503" i="17" s="1"/>
  <c r="F504" i="17" s="1"/>
  <c r="F505" i="17" s="1"/>
  <c r="F506" i="17" s="1"/>
  <c r="F507" i="17" s="1"/>
  <c r="F508" i="17" s="1"/>
  <c r="F509" i="17" s="1"/>
  <c r="F510" i="17" s="1"/>
  <c r="F511" i="17" s="1"/>
  <c r="F512" i="17" s="1"/>
  <c r="F513" i="17" s="1"/>
  <c r="F514" i="17" s="1"/>
  <c r="F515" i="17" s="1"/>
  <c r="F516" i="17" s="1"/>
  <c r="F517" i="17" s="1"/>
  <c r="F518" i="17" s="1"/>
  <c r="F519" i="17" s="1"/>
  <c r="F520" i="17" s="1"/>
  <c r="F521" i="17" s="1"/>
  <c r="F522" i="17" s="1"/>
  <c r="F523" i="17" s="1"/>
  <c r="F524" i="17" s="1"/>
  <c r="F525" i="17" s="1"/>
  <c r="F526" i="17" s="1"/>
  <c r="F527" i="17" s="1"/>
  <c r="F528" i="17" s="1"/>
  <c r="F529" i="17" s="1"/>
  <c r="F530" i="17" s="1"/>
  <c r="F531" i="17" s="1"/>
  <c r="F532" i="17" s="1"/>
  <c r="F533" i="17" s="1"/>
  <c r="F534" i="17" s="1"/>
  <c r="F535" i="17" s="1"/>
  <c r="F536" i="17" s="1"/>
  <c r="F537" i="17" s="1"/>
  <c r="F538" i="17" s="1"/>
  <c r="F539" i="17" s="1"/>
  <c r="F540" i="17" s="1"/>
  <c r="F541" i="17" s="1"/>
  <c r="F542" i="17" s="1"/>
  <c r="F543" i="17" s="1"/>
  <c r="F544" i="17" s="1"/>
  <c r="F545" i="17" s="1"/>
  <c r="F546" i="17" s="1"/>
  <c r="F547" i="17" s="1"/>
  <c r="F548" i="17" s="1"/>
  <c r="F549" i="17" s="1"/>
  <c r="F550" i="17" s="1"/>
  <c r="F551" i="17" s="1"/>
  <c r="F552" i="17" s="1"/>
  <c r="F553" i="17" s="1"/>
  <c r="F554" i="17" s="1"/>
  <c r="F555" i="17" s="1"/>
  <c r="F556" i="17" s="1"/>
  <c r="F557" i="17" s="1"/>
  <c r="F558" i="17" s="1"/>
  <c r="F559" i="17" s="1"/>
  <c r="F560" i="17" s="1"/>
  <c r="F561" i="17" s="1"/>
  <c r="F562" i="17" s="1"/>
  <c r="F563" i="17" s="1"/>
  <c r="F564" i="17" s="1"/>
  <c r="F565" i="17" s="1"/>
  <c r="F566" i="17" s="1"/>
  <c r="F567" i="17" s="1"/>
  <c r="F568" i="17" s="1"/>
  <c r="F569" i="17" s="1"/>
  <c r="F570" i="17" s="1"/>
  <c r="F571" i="17" s="1"/>
  <c r="F572" i="17" s="1"/>
  <c r="F573" i="17" s="1"/>
  <c r="F574" i="17" s="1"/>
  <c r="F575" i="17" s="1"/>
  <c r="F576" i="17" s="1"/>
  <c r="F577" i="17" s="1"/>
  <c r="F578" i="17" s="1"/>
  <c r="F579" i="17" s="1"/>
  <c r="F580" i="17" s="1"/>
  <c r="F581" i="17" s="1"/>
  <c r="F582" i="17" s="1"/>
  <c r="F583" i="17" s="1"/>
  <c r="F584" i="17" s="1"/>
  <c r="F585" i="17" s="1"/>
  <c r="F586" i="17" s="1"/>
  <c r="F587" i="17" s="1"/>
  <c r="F588" i="17" s="1"/>
  <c r="F589" i="17" s="1"/>
  <c r="F590" i="17" s="1"/>
  <c r="F591" i="17" s="1"/>
  <c r="F592" i="17" s="1"/>
  <c r="F593" i="17" s="1"/>
  <c r="F594" i="17" s="1"/>
  <c r="F595" i="17" s="1"/>
  <c r="F596" i="17" s="1"/>
  <c r="F597" i="17" s="1"/>
  <c r="F598" i="17" s="1"/>
  <c r="F599" i="17" s="1"/>
  <c r="F600" i="17" s="1"/>
  <c r="F601" i="17" s="1"/>
  <c r="F602" i="17" s="1"/>
  <c r="F603" i="17" s="1"/>
  <c r="F604" i="17" s="1"/>
  <c r="F605" i="17" s="1"/>
  <c r="F606" i="17" s="1"/>
  <c r="F607" i="17" s="1"/>
  <c r="F608" i="17" s="1"/>
  <c r="F609" i="17" s="1"/>
  <c r="F610" i="17" s="1"/>
  <c r="F611" i="17" s="1"/>
  <c r="F612" i="17" s="1"/>
  <c r="F613" i="17" s="1"/>
  <c r="F614" i="17" s="1"/>
  <c r="F615" i="17" s="1"/>
  <c r="F616" i="17" s="1"/>
  <c r="F617" i="17" s="1"/>
  <c r="F618" i="17" s="1"/>
  <c r="F619" i="17" s="1"/>
  <c r="F620" i="17" s="1"/>
  <c r="F621" i="17" s="1"/>
  <c r="F622" i="17" s="1"/>
  <c r="F623" i="17" s="1"/>
  <c r="F624" i="17" s="1"/>
  <c r="F625" i="17" s="1"/>
  <c r="F626" i="17" s="1"/>
  <c r="F627" i="17" s="1"/>
  <c r="F628" i="17" s="1"/>
  <c r="F629" i="17" s="1"/>
  <c r="F630" i="17" s="1"/>
  <c r="F631" i="17" s="1"/>
  <c r="F632" i="17" s="1"/>
  <c r="F633" i="17" s="1"/>
  <c r="F634" i="17" s="1"/>
  <c r="F635" i="17" s="1"/>
  <c r="F636" i="17" s="1"/>
  <c r="F637" i="17" s="1"/>
  <c r="F638" i="17" s="1"/>
  <c r="F639" i="17" s="1"/>
  <c r="F640" i="17" s="1"/>
  <c r="F641" i="17" s="1"/>
  <c r="F642" i="17" s="1"/>
  <c r="F643" i="17" s="1"/>
  <c r="F644" i="17" s="1"/>
  <c r="F645" i="17" s="1"/>
  <c r="F646" i="17" s="1"/>
  <c r="F647" i="17" s="1"/>
  <c r="F648" i="17" s="1"/>
  <c r="F649" i="17" s="1"/>
  <c r="F650" i="17" s="1"/>
  <c r="F651" i="17" s="1"/>
  <c r="F652" i="17" s="1"/>
  <c r="F653" i="17" s="1"/>
  <c r="F654" i="17" s="1"/>
  <c r="F655" i="17" s="1"/>
  <c r="F656" i="17" s="1"/>
  <c r="F657" i="17" s="1"/>
  <c r="F658" i="17" s="1"/>
  <c r="F659" i="17" s="1"/>
  <c r="F660" i="17" s="1"/>
  <c r="F661" i="17" s="1"/>
  <c r="F662" i="17" s="1"/>
  <c r="F663" i="17" s="1"/>
  <c r="F664" i="17" s="1"/>
  <c r="F665" i="17" s="1"/>
  <c r="F666" i="17" s="1"/>
  <c r="F667" i="17" s="1"/>
  <c r="F668" i="17" s="1"/>
  <c r="F669" i="17" s="1"/>
  <c r="F670" i="17" s="1"/>
  <c r="F671" i="17" s="1"/>
  <c r="F672" i="17" s="1"/>
  <c r="F673" i="17" s="1"/>
  <c r="F674" i="17" s="1"/>
  <c r="F675" i="17" s="1"/>
  <c r="F676" i="17" s="1"/>
  <c r="F677" i="17" s="1"/>
  <c r="F678" i="17" s="1"/>
  <c r="F679" i="17" s="1"/>
  <c r="F680" i="17" s="1"/>
  <c r="F681" i="17" s="1"/>
  <c r="F682" i="17" s="1"/>
  <c r="F683" i="17" s="1"/>
  <c r="F684" i="17" s="1"/>
  <c r="F685" i="17" s="1"/>
  <c r="F686" i="17" s="1"/>
  <c r="F687" i="17" s="1"/>
  <c r="F688" i="17" s="1"/>
  <c r="F689" i="17" s="1"/>
  <c r="F690" i="17" s="1"/>
  <c r="F691" i="17" s="1"/>
  <c r="F692" i="17" s="1"/>
  <c r="F693" i="17" s="1"/>
  <c r="F694" i="17" s="1"/>
  <c r="F695" i="17" s="1"/>
  <c r="F696" i="17" s="1"/>
  <c r="F697" i="17" s="1"/>
  <c r="F698" i="17" s="1"/>
  <c r="F699" i="17" s="1"/>
  <c r="F700" i="17" s="1"/>
  <c r="F701" i="17" s="1"/>
  <c r="F702" i="17" s="1"/>
  <c r="F703" i="17" s="1"/>
  <c r="F704" i="17" s="1"/>
  <c r="F705" i="17" s="1"/>
  <c r="F706" i="17" s="1"/>
  <c r="F707" i="17" s="1"/>
  <c r="F708" i="17" s="1"/>
  <c r="F709" i="17" s="1"/>
  <c r="F710" i="17" s="1"/>
  <c r="F711" i="17" s="1"/>
  <c r="F712" i="17" s="1"/>
  <c r="F713" i="17" s="1"/>
  <c r="F714" i="17" s="1"/>
  <c r="F715" i="17" s="1"/>
  <c r="F716" i="17" s="1"/>
  <c r="F717" i="17" s="1"/>
  <c r="F718" i="17" s="1"/>
  <c r="F719" i="17" s="1"/>
  <c r="F720" i="17" s="1"/>
  <c r="F721" i="17" s="1"/>
  <c r="F722" i="17" s="1"/>
  <c r="F723" i="17" s="1"/>
  <c r="F724" i="17" s="1"/>
  <c r="F725" i="17" s="1"/>
  <c r="F726" i="17" s="1"/>
  <c r="F727" i="17" s="1"/>
  <c r="F728" i="17" s="1"/>
  <c r="F729" i="17" s="1"/>
  <c r="F730" i="17" s="1"/>
  <c r="F731" i="17" s="1"/>
  <c r="F732" i="17" s="1"/>
  <c r="F733" i="17" s="1"/>
  <c r="F734" i="17" s="1"/>
  <c r="F735" i="17" s="1"/>
  <c r="F736" i="17" s="1"/>
  <c r="F737" i="17" s="1"/>
  <c r="F738" i="17" s="1"/>
  <c r="F739" i="17" s="1"/>
  <c r="F740" i="17" s="1"/>
  <c r="F741" i="17" s="1"/>
  <c r="F742" i="17" s="1"/>
  <c r="F743" i="17" s="1"/>
  <c r="F744" i="17" s="1"/>
  <c r="F745" i="17" s="1"/>
  <c r="F746" i="17" s="1"/>
  <c r="F747" i="17" s="1"/>
  <c r="F748" i="17" s="1"/>
  <c r="F749" i="17" s="1"/>
  <c r="F750" i="17" s="1"/>
  <c r="F751" i="17" s="1"/>
  <c r="F752" i="17" s="1"/>
  <c r="F753" i="17" s="1"/>
  <c r="F754" i="17" s="1"/>
  <c r="F755" i="17" s="1"/>
  <c r="F756" i="17" s="1"/>
  <c r="F757" i="17" s="1"/>
  <c r="F758" i="17" s="1"/>
  <c r="F759" i="17" s="1"/>
  <c r="F760" i="17" s="1"/>
  <c r="F761" i="17" s="1"/>
  <c r="F762" i="17" s="1"/>
  <c r="F763" i="17" s="1"/>
  <c r="F764" i="17" s="1"/>
  <c r="F765" i="17" s="1"/>
  <c r="F766" i="17" s="1"/>
  <c r="F767" i="17" s="1"/>
  <c r="F768" i="17" s="1"/>
  <c r="F769" i="17" s="1"/>
  <c r="F770" i="17" s="1"/>
  <c r="F771" i="17" s="1"/>
  <c r="F772" i="17" s="1"/>
  <c r="F773" i="17" s="1"/>
  <c r="F774" i="17" s="1"/>
  <c r="F775" i="17" s="1"/>
  <c r="F776" i="17" s="1"/>
  <c r="F777" i="17" s="1"/>
  <c r="F778" i="17" s="1"/>
  <c r="F779" i="17" s="1"/>
  <c r="F780" i="17" s="1"/>
  <c r="F781" i="17" s="1"/>
  <c r="F782" i="17" s="1"/>
  <c r="F783" i="17" s="1"/>
  <c r="F784" i="17" s="1"/>
  <c r="F785" i="17" s="1"/>
  <c r="F786" i="17" s="1"/>
  <c r="F787" i="17" s="1"/>
  <c r="F788" i="17" s="1"/>
  <c r="F789" i="17" s="1"/>
  <c r="F790" i="17" s="1"/>
  <c r="F791" i="17" s="1"/>
  <c r="F792" i="17" s="1"/>
  <c r="F793" i="17" s="1"/>
  <c r="F794" i="17" s="1"/>
  <c r="F795" i="17" s="1"/>
  <c r="F796" i="17" s="1"/>
  <c r="F797" i="17" s="1"/>
  <c r="F798" i="17" s="1"/>
  <c r="F799" i="17" s="1"/>
  <c r="F800" i="17" s="1"/>
  <c r="F801" i="17" s="1"/>
  <c r="F802" i="17" s="1"/>
  <c r="F803" i="17" s="1"/>
  <c r="F804" i="17" s="1"/>
  <c r="F805" i="17" s="1"/>
  <c r="F806" i="17" s="1"/>
  <c r="F807" i="17" s="1"/>
  <c r="F808" i="17" s="1"/>
  <c r="F809" i="17" s="1"/>
  <c r="F810" i="17" s="1"/>
  <c r="F811" i="17" s="1"/>
  <c r="F812" i="17" s="1"/>
  <c r="F813" i="17" s="1"/>
  <c r="F814" i="17" s="1"/>
  <c r="F815" i="17" s="1"/>
  <c r="F816" i="17" s="1"/>
  <c r="F817" i="17" s="1"/>
  <c r="F818" i="17" s="1"/>
  <c r="F819" i="17" s="1"/>
  <c r="F820" i="17" s="1"/>
  <c r="F821" i="17" s="1"/>
  <c r="F822" i="17" s="1"/>
  <c r="F823" i="17" s="1"/>
  <c r="F824" i="17" s="1"/>
  <c r="F825" i="17" s="1"/>
  <c r="F826" i="17" s="1"/>
  <c r="F827" i="17" s="1"/>
  <c r="F828" i="17" s="1"/>
  <c r="F829" i="17" s="1"/>
  <c r="F830" i="17" s="1"/>
  <c r="F831" i="17" s="1"/>
  <c r="F832" i="17" s="1"/>
  <c r="F833" i="17" s="1"/>
  <c r="F834" i="17" s="1"/>
  <c r="F835" i="17" s="1"/>
  <c r="F836" i="17" s="1"/>
  <c r="F837" i="17" s="1"/>
  <c r="F838" i="17" s="1"/>
  <c r="F839" i="17" s="1"/>
  <c r="F840" i="17" s="1"/>
  <c r="F841" i="17" s="1"/>
  <c r="F842" i="17" s="1"/>
  <c r="F843" i="17" s="1"/>
  <c r="F844" i="17" s="1"/>
  <c r="F845" i="17" s="1"/>
  <c r="F846" i="17" s="1"/>
  <c r="F847" i="17" s="1"/>
  <c r="F848" i="17" s="1"/>
  <c r="F849" i="17" s="1"/>
  <c r="F850" i="17" s="1"/>
  <c r="F851" i="17" s="1"/>
  <c r="F852" i="17" s="1"/>
  <c r="F853" i="17" s="1"/>
  <c r="F854" i="17" s="1"/>
  <c r="F855" i="17" s="1"/>
  <c r="F856" i="17" s="1"/>
  <c r="F857" i="17" s="1"/>
  <c r="F858" i="17" s="1"/>
  <c r="F859" i="17" s="1"/>
  <c r="F860" i="17" s="1"/>
  <c r="F861" i="17" s="1"/>
  <c r="F862" i="17" s="1"/>
  <c r="F863" i="17" s="1"/>
  <c r="F864" i="17" s="1"/>
  <c r="F865" i="17" s="1"/>
  <c r="F866" i="17" s="1"/>
  <c r="F867" i="17" s="1"/>
  <c r="F868" i="17" s="1"/>
  <c r="F869" i="17" s="1"/>
  <c r="F870" i="17" s="1"/>
  <c r="F871" i="17" s="1"/>
  <c r="F872" i="17" s="1"/>
  <c r="F873" i="17" s="1"/>
  <c r="F874" i="17" s="1"/>
  <c r="F875" i="17" s="1"/>
  <c r="F876" i="17" s="1"/>
  <c r="F877" i="17" s="1"/>
  <c r="F878" i="17" s="1"/>
  <c r="F879" i="17" s="1"/>
  <c r="F880" i="17" s="1"/>
  <c r="F881" i="17" s="1"/>
  <c r="F882" i="17" s="1"/>
  <c r="F883" i="17" s="1"/>
  <c r="F884" i="17" s="1"/>
  <c r="F885" i="17" s="1"/>
  <c r="F886" i="17" s="1"/>
  <c r="F887" i="17" s="1"/>
  <c r="F888" i="17" s="1"/>
  <c r="F889" i="17" s="1"/>
  <c r="F890" i="17" s="1"/>
  <c r="F891" i="17" s="1"/>
  <c r="F892" i="17" s="1"/>
  <c r="F893" i="17" s="1"/>
  <c r="F894" i="17" s="1"/>
  <c r="F895" i="17" s="1"/>
  <c r="F896" i="17" s="1"/>
  <c r="F897" i="17" s="1"/>
  <c r="F898" i="17" s="1"/>
  <c r="F899" i="17" s="1"/>
  <c r="F900" i="17" s="1"/>
  <c r="F901" i="17" s="1"/>
  <c r="F902" i="17" s="1"/>
  <c r="F903" i="17" s="1"/>
  <c r="F904" i="17" s="1"/>
  <c r="F905" i="17" s="1"/>
  <c r="F906" i="17" s="1"/>
  <c r="F907" i="17" s="1"/>
  <c r="F908" i="17" s="1"/>
  <c r="F909" i="17" s="1"/>
  <c r="F910" i="17" s="1"/>
  <c r="F911" i="17" s="1"/>
  <c r="F912" i="17" s="1"/>
  <c r="F913" i="17" s="1"/>
  <c r="F914" i="17" s="1"/>
  <c r="F915" i="17" s="1"/>
  <c r="F916" i="17" s="1"/>
  <c r="F917" i="17" s="1"/>
  <c r="F918" i="17" s="1"/>
  <c r="F919" i="17" s="1"/>
  <c r="F920" i="17" s="1"/>
  <c r="F921" i="17" s="1"/>
  <c r="F922" i="17" s="1"/>
  <c r="F923" i="17" s="1"/>
  <c r="F924" i="17" s="1"/>
  <c r="F925" i="17" s="1"/>
  <c r="F926" i="17" s="1"/>
  <c r="F927" i="17" s="1"/>
  <c r="F928" i="17" s="1"/>
  <c r="F929" i="17" s="1"/>
  <c r="F930" i="17" s="1"/>
  <c r="F931" i="17" s="1"/>
  <c r="F932" i="17" s="1"/>
  <c r="F933" i="17" s="1"/>
  <c r="F934" i="17" s="1"/>
  <c r="F935" i="17" s="1"/>
  <c r="F936" i="17" s="1"/>
  <c r="F937" i="17" s="1"/>
  <c r="F938" i="17" s="1"/>
  <c r="F939" i="17" s="1"/>
  <c r="F940" i="17" s="1"/>
  <c r="F941" i="17" s="1"/>
  <c r="F942" i="17" s="1"/>
  <c r="F943" i="17" s="1"/>
  <c r="F944" i="17" s="1"/>
  <c r="F945" i="17" s="1"/>
  <c r="F946" i="17" s="1"/>
  <c r="F947" i="17" s="1"/>
  <c r="F948" i="17" s="1"/>
  <c r="F949" i="17" s="1"/>
  <c r="F950" i="17" s="1"/>
  <c r="F951" i="17" s="1"/>
  <c r="F952" i="17" s="1"/>
  <c r="F953" i="17" s="1"/>
  <c r="F954" i="17" s="1"/>
  <c r="F955" i="17" s="1"/>
  <c r="F956" i="17" s="1"/>
  <c r="F957" i="17" s="1"/>
  <c r="F958" i="17" s="1"/>
  <c r="F959" i="17" s="1"/>
  <c r="F960" i="17" s="1"/>
  <c r="F961" i="17" s="1"/>
  <c r="F962" i="17" s="1"/>
  <c r="F963" i="17" s="1"/>
  <c r="F964" i="17" s="1"/>
  <c r="F965" i="17" s="1"/>
  <c r="F966" i="17" s="1"/>
  <c r="F967" i="17" s="1"/>
  <c r="F968" i="17" s="1"/>
  <c r="F969" i="17" s="1"/>
  <c r="F970" i="17" s="1"/>
  <c r="F971" i="17" s="1"/>
  <c r="F972" i="17" s="1"/>
  <c r="F973" i="17" s="1"/>
  <c r="F974" i="17" s="1"/>
  <c r="F975" i="17" s="1"/>
  <c r="F976" i="17" s="1"/>
  <c r="F977" i="17" s="1"/>
  <c r="F978" i="17" s="1"/>
  <c r="F979" i="17" s="1"/>
  <c r="F980" i="17" s="1"/>
  <c r="F981" i="17" s="1"/>
  <c r="F982" i="17" s="1"/>
  <c r="F983" i="17" s="1"/>
  <c r="F984" i="17" s="1"/>
  <c r="F985" i="17" s="1"/>
  <c r="F986" i="17" s="1"/>
  <c r="F987" i="17" s="1"/>
  <c r="F988" i="17" s="1"/>
  <c r="F989" i="17" s="1"/>
  <c r="F990" i="17" s="1"/>
  <c r="F991" i="17" s="1"/>
  <c r="F992" i="17" s="1"/>
  <c r="F993" i="17" s="1"/>
  <c r="F994" i="17" s="1"/>
  <c r="F995" i="17" s="1"/>
  <c r="F996" i="17" s="1"/>
  <c r="F997" i="17" s="1"/>
  <c r="F998" i="17" s="1"/>
  <c r="F999" i="17" s="1"/>
  <c r="F1000" i="17" s="1"/>
  <c r="F1001" i="17" s="1"/>
  <c r="F1002" i="17" s="1"/>
  <c r="F1003" i="17" s="1"/>
  <c r="F1004" i="17" s="1"/>
  <c r="F1005" i="17" s="1"/>
  <c r="F1006" i="17" s="1"/>
  <c r="F1007" i="17" s="1"/>
  <c r="F1008" i="17" s="1"/>
  <c r="F1009" i="17" s="1"/>
  <c r="F1010" i="17" s="1"/>
  <c r="F1011" i="17" s="1"/>
  <c r="F1012" i="17" s="1"/>
  <c r="F1013" i="17" s="1"/>
  <c r="F1014" i="17" s="1"/>
  <c r="F1015" i="17" s="1"/>
  <c r="F1016" i="17" s="1"/>
  <c r="F1017" i="17" s="1"/>
  <c r="F1018" i="17" s="1"/>
  <c r="F1019" i="17" s="1"/>
  <c r="F1020" i="17" s="1"/>
  <c r="F1021" i="17" s="1"/>
  <c r="F1022" i="17" s="1"/>
  <c r="F1023" i="17" s="1"/>
  <c r="F1024" i="17" s="1"/>
  <c r="F1025" i="17" s="1"/>
  <c r="F1026" i="17" s="1"/>
  <c r="F1027" i="17" s="1"/>
  <c r="F1028" i="17" s="1"/>
  <c r="F1029" i="17" s="1"/>
  <c r="F1030" i="17" s="1"/>
  <c r="F1031" i="17" s="1"/>
  <c r="F1032" i="17" s="1"/>
  <c r="F1033" i="17" s="1"/>
  <c r="F1034" i="17" s="1"/>
  <c r="F1035" i="17" s="1"/>
  <c r="F1036" i="17" s="1"/>
  <c r="F1037" i="17" s="1"/>
  <c r="F1038" i="17" s="1"/>
  <c r="F1039" i="17" s="1"/>
  <c r="F1040" i="17" s="1"/>
  <c r="F1041" i="17" s="1"/>
  <c r="F1042" i="17" s="1"/>
  <c r="F1043" i="17" s="1"/>
  <c r="F1044" i="17" s="1"/>
  <c r="F1045" i="17" s="1"/>
  <c r="F1046" i="17" s="1"/>
  <c r="F1047" i="17" s="1"/>
  <c r="F1048" i="17" s="1"/>
  <c r="F1049" i="17" s="1"/>
  <c r="F1050" i="17" s="1"/>
  <c r="F1051" i="17" s="1"/>
  <c r="F1052" i="17" s="1"/>
  <c r="F1053" i="17" s="1"/>
  <c r="F1054" i="17" s="1"/>
  <c r="F1055" i="17" s="1"/>
  <c r="F1056" i="17" s="1"/>
  <c r="F1057" i="17" s="1"/>
  <c r="F1058" i="17" s="1"/>
  <c r="F1059" i="17" s="1"/>
  <c r="F1060" i="17" s="1"/>
  <c r="F1061" i="17" s="1"/>
  <c r="F1062" i="17" s="1"/>
  <c r="F1063" i="17" s="1"/>
  <c r="F1064" i="17" s="1"/>
  <c r="F1065" i="17" s="1"/>
  <c r="F1066" i="17" s="1"/>
  <c r="F1067" i="17" s="1"/>
  <c r="F1068" i="17" s="1"/>
  <c r="F1069" i="17" s="1"/>
  <c r="F1070" i="17" s="1"/>
  <c r="F1071" i="17" s="1"/>
  <c r="F1072" i="17" s="1"/>
  <c r="F1073" i="17" s="1"/>
  <c r="F1074" i="17" s="1"/>
  <c r="F1075" i="17" s="1"/>
  <c r="F1076" i="17" s="1"/>
  <c r="F1077" i="17" s="1"/>
  <c r="F1078" i="17" s="1"/>
  <c r="F1079" i="17" s="1"/>
  <c r="F1080" i="17" s="1"/>
  <c r="F1081" i="17" s="1"/>
  <c r="F1082" i="17" s="1"/>
  <c r="F1083" i="17" s="1"/>
  <c r="F1084" i="17" s="1"/>
  <c r="F1085" i="17" s="1"/>
  <c r="F1086" i="17" s="1"/>
  <c r="F1087" i="17" s="1"/>
  <c r="F1088" i="17" s="1"/>
  <c r="F1089" i="17" s="1"/>
  <c r="F1090" i="17" s="1"/>
  <c r="F1091" i="17" s="1"/>
  <c r="F1092" i="17" s="1"/>
  <c r="F1093" i="17" s="1"/>
  <c r="F1094" i="17" s="1"/>
  <c r="F1095" i="17" s="1"/>
  <c r="F1096" i="17" s="1"/>
  <c r="F1097" i="17" s="1"/>
  <c r="F1098" i="17" s="1"/>
  <c r="F1099" i="17" s="1"/>
  <c r="F1100" i="17" s="1"/>
  <c r="F1101" i="17" s="1"/>
  <c r="F1102" i="17" s="1"/>
  <c r="F1103" i="17" s="1"/>
  <c r="F1104" i="17" s="1"/>
  <c r="F1105" i="17" s="1"/>
  <c r="F1106" i="17" s="1"/>
  <c r="F1107" i="17" s="1"/>
  <c r="F1108" i="17" s="1"/>
  <c r="F1109" i="17" s="1"/>
  <c r="F1110" i="17" s="1"/>
  <c r="F1111" i="17" s="1"/>
  <c r="F1112" i="17" s="1"/>
  <c r="F1113" i="17" s="1"/>
  <c r="F1114" i="17" s="1"/>
  <c r="F1115" i="17" s="1"/>
  <c r="F1116" i="17" s="1"/>
  <c r="F1117" i="17" s="1"/>
  <c r="F1118" i="17" s="1"/>
  <c r="F1119" i="17" s="1"/>
  <c r="F1120" i="17" s="1"/>
  <c r="F1121" i="17" s="1"/>
  <c r="F1122" i="17" s="1"/>
  <c r="F1123" i="17" s="1"/>
  <c r="F1124" i="17" s="1"/>
  <c r="F1125" i="17" s="1"/>
  <c r="F1126" i="17" s="1"/>
  <c r="F1127" i="17" s="1"/>
  <c r="F1128" i="17" s="1"/>
  <c r="F1129" i="17" s="1"/>
  <c r="F1130" i="17" s="1"/>
  <c r="F1131" i="17" s="1"/>
  <c r="F1132" i="17" s="1"/>
  <c r="F1133" i="17" s="1"/>
  <c r="F1134" i="17" s="1"/>
  <c r="F1135" i="17" s="1"/>
  <c r="F1136" i="17" s="1"/>
  <c r="F1137" i="17" s="1"/>
  <c r="F1138" i="17" s="1"/>
  <c r="F1139" i="17" s="1"/>
  <c r="F1140" i="17" s="1"/>
  <c r="F1141" i="17" s="1"/>
  <c r="F1142" i="17" s="1"/>
  <c r="F1143" i="17" s="1"/>
  <c r="F1144" i="17" s="1"/>
  <c r="F1145" i="17" s="1"/>
  <c r="F1146" i="17" s="1"/>
  <c r="F1147" i="17" s="1"/>
  <c r="F1148" i="17" s="1"/>
  <c r="F1149" i="17" s="1"/>
  <c r="F1150" i="17" s="1"/>
  <c r="F1151" i="17" s="1"/>
  <c r="F1152" i="17" s="1"/>
  <c r="F1153" i="17" s="1"/>
  <c r="F1154" i="17" s="1"/>
  <c r="F1155" i="17" s="1"/>
  <c r="F1156" i="17" s="1"/>
  <c r="F1157" i="17" s="1"/>
  <c r="F1158" i="17" s="1"/>
  <c r="F1159" i="17" s="1"/>
  <c r="F1160" i="17" s="1"/>
  <c r="F1161" i="17" s="1"/>
  <c r="F1162" i="17" s="1"/>
  <c r="F1163" i="17" s="1"/>
  <c r="F1164" i="17" s="1"/>
  <c r="F1165" i="17" s="1"/>
  <c r="F1166" i="17" s="1"/>
  <c r="F1167" i="17" s="1"/>
  <c r="F1168" i="17" s="1"/>
  <c r="F1169" i="17" s="1"/>
  <c r="F1170" i="17" s="1"/>
  <c r="F1171" i="17" s="1"/>
  <c r="F1172" i="17" s="1"/>
  <c r="F1173" i="17" s="1"/>
  <c r="F1174" i="17" s="1"/>
  <c r="F1175" i="17" s="1"/>
  <c r="F1176" i="17" s="1"/>
  <c r="F1177" i="17" s="1"/>
  <c r="F1178" i="17" s="1"/>
  <c r="F1179" i="17" s="1"/>
  <c r="F1180" i="17" s="1"/>
  <c r="F1181" i="17" s="1"/>
  <c r="F1182" i="17" s="1"/>
  <c r="F1183" i="17" s="1"/>
  <c r="F1184" i="17" s="1"/>
  <c r="F1185" i="17" s="1"/>
  <c r="F1186" i="17" s="1"/>
  <c r="F1187" i="17" s="1"/>
  <c r="F1188" i="17" s="1"/>
  <c r="F1189" i="17" s="1"/>
  <c r="F1190" i="17" s="1"/>
  <c r="F1191" i="17" s="1"/>
  <c r="F1192" i="17" s="1"/>
  <c r="F1193" i="17" s="1"/>
  <c r="F1194" i="17" s="1"/>
  <c r="F1195" i="17" s="1"/>
  <c r="F1196" i="17" s="1"/>
  <c r="F1197" i="17" s="1"/>
  <c r="F1198" i="17" s="1"/>
  <c r="F1199" i="17" s="1"/>
  <c r="F1200" i="17" s="1"/>
  <c r="F1201" i="17" s="1"/>
  <c r="F1202" i="17" s="1"/>
  <c r="F1203" i="17" s="1"/>
  <c r="F1204" i="17" s="1"/>
  <c r="F1205" i="17" s="1"/>
  <c r="F1206" i="17" s="1"/>
  <c r="F1207" i="17" s="1"/>
  <c r="F1208" i="17" s="1"/>
  <c r="F1209" i="17" s="1"/>
  <c r="F1210" i="17" s="1"/>
  <c r="F1211" i="17" s="1"/>
  <c r="F1212" i="17" s="1"/>
  <c r="F1213" i="17" s="1"/>
  <c r="F1214" i="17" s="1"/>
  <c r="F1215" i="17" s="1"/>
  <c r="F1216" i="17" s="1"/>
  <c r="F1217" i="17" s="1"/>
  <c r="F1218" i="17" s="1"/>
  <c r="F1219" i="17" s="1"/>
  <c r="F1220" i="17" s="1"/>
  <c r="F1221" i="17" s="1"/>
  <c r="F1222" i="17" s="1"/>
  <c r="F1223" i="17" s="1"/>
  <c r="F1224" i="17" s="1"/>
  <c r="F1225" i="17" s="1"/>
  <c r="F1226" i="17" s="1"/>
  <c r="F1227" i="17" s="1"/>
  <c r="F1228" i="17" s="1"/>
  <c r="F1229" i="17" s="1"/>
  <c r="F1230" i="17" s="1"/>
  <c r="F1231" i="17" s="1"/>
  <c r="F1232" i="17" s="1"/>
  <c r="F1233" i="17" s="1"/>
  <c r="F1234" i="17" s="1"/>
  <c r="F1235" i="17" s="1"/>
  <c r="F1236" i="17" s="1"/>
  <c r="F1237" i="17" s="1"/>
  <c r="F1238" i="17" s="1"/>
  <c r="F1239" i="17" s="1"/>
  <c r="F1240" i="17" s="1"/>
  <c r="F1241" i="17" s="1"/>
  <c r="F1242" i="17" s="1"/>
  <c r="F1243" i="17" s="1"/>
  <c r="F1244" i="17" s="1"/>
  <c r="F1245" i="17" s="1"/>
  <c r="F1246" i="17" s="1"/>
  <c r="F1247" i="17" s="1"/>
  <c r="F1248" i="17" s="1"/>
  <c r="F1249" i="17" s="1"/>
  <c r="F1250" i="17" s="1"/>
  <c r="F1251" i="17" s="1"/>
  <c r="F1252" i="17" s="1"/>
  <c r="F1253" i="17" s="1"/>
  <c r="F1254" i="17" s="1"/>
  <c r="F1255" i="17" s="1"/>
  <c r="F1256" i="17" s="1"/>
  <c r="F1257" i="17" s="1"/>
  <c r="F1258" i="17" s="1"/>
  <c r="F1259" i="17" s="1"/>
  <c r="F1260" i="17" s="1"/>
  <c r="F1261" i="17" s="1"/>
  <c r="F1262" i="17" s="1"/>
  <c r="F1263" i="17" s="1"/>
  <c r="F1264" i="17" s="1"/>
  <c r="F1265" i="17" s="1"/>
  <c r="F1266" i="17" s="1"/>
  <c r="F1267" i="17" s="1"/>
  <c r="F1268" i="17" s="1"/>
  <c r="F1269" i="17" s="1"/>
  <c r="F1270" i="17" s="1"/>
  <c r="F1271" i="17" s="1"/>
  <c r="F1272" i="17" s="1"/>
  <c r="F1273" i="17" s="1"/>
  <c r="F1274" i="17" s="1"/>
  <c r="F1275" i="17" s="1"/>
  <c r="F1276" i="17" s="1"/>
  <c r="F1277" i="17" s="1"/>
  <c r="F1278" i="17" s="1"/>
  <c r="F1279" i="17" s="1"/>
  <c r="F1280" i="17" s="1"/>
  <c r="F1281" i="17" s="1"/>
  <c r="F1282" i="17" s="1"/>
  <c r="F1283" i="17" s="1"/>
  <c r="F1284" i="17" s="1"/>
  <c r="F1285" i="17" s="1"/>
  <c r="F1286" i="17" s="1"/>
  <c r="F1287" i="17" s="1"/>
  <c r="F1288" i="17" s="1"/>
  <c r="F1289" i="17" s="1"/>
  <c r="F1290" i="17" s="1"/>
  <c r="F1291" i="17" s="1"/>
  <c r="F1292" i="17" s="1"/>
  <c r="F1293" i="17" s="1"/>
  <c r="F1294" i="17" s="1"/>
  <c r="F1295" i="17" s="1"/>
  <c r="F1296" i="17" s="1"/>
  <c r="F1297" i="17" s="1"/>
  <c r="F1298" i="17" s="1"/>
  <c r="F1299" i="17" s="1"/>
  <c r="F1300" i="17" s="1"/>
  <c r="F1301" i="17" s="1"/>
  <c r="F1302" i="17" s="1"/>
  <c r="F1303" i="17" s="1"/>
  <c r="F1304" i="17" s="1"/>
  <c r="F1305" i="17" s="1"/>
  <c r="F1306" i="17" s="1"/>
  <c r="F1307" i="17" s="1"/>
  <c r="F1308" i="17" s="1"/>
  <c r="F1309" i="17" s="1"/>
  <c r="F1310" i="17" s="1"/>
  <c r="F1311" i="17" s="1"/>
  <c r="F1312" i="17" s="1"/>
  <c r="F1313" i="17" s="1"/>
  <c r="F1314" i="17" s="1"/>
  <c r="F1315" i="17" s="1"/>
  <c r="F1316" i="17" s="1"/>
  <c r="F1317" i="17" s="1"/>
  <c r="F1318" i="17" s="1"/>
  <c r="F1319" i="17" s="1"/>
  <c r="F1320" i="17" s="1"/>
  <c r="F1321" i="17" s="1"/>
  <c r="F1322" i="17" s="1"/>
  <c r="F1323" i="17" s="1"/>
  <c r="F1324" i="17" s="1"/>
  <c r="F1325" i="17" s="1"/>
  <c r="F1326" i="17" s="1"/>
  <c r="F1327" i="17" s="1"/>
  <c r="F1328" i="17" s="1"/>
  <c r="F1329" i="17" s="1"/>
  <c r="F1330" i="17" s="1"/>
  <c r="F1331" i="17" s="1"/>
  <c r="F1332" i="17" s="1"/>
  <c r="F1333" i="17" s="1"/>
  <c r="F1334" i="17" s="1"/>
  <c r="F1335" i="17" s="1"/>
  <c r="F1336" i="17" s="1"/>
  <c r="F1337" i="17" s="1"/>
  <c r="F1338" i="17" s="1"/>
  <c r="F1339" i="17" s="1"/>
  <c r="F1340" i="17" s="1"/>
  <c r="F1341" i="17" s="1"/>
  <c r="F1342" i="17" s="1"/>
  <c r="F1343" i="17" s="1"/>
  <c r="F1344" i="17" s="1"/>
  <c r="F1345" i="17" s="1"/>
  <c r="F1346" i="17" s="1"/>
  <c r="F1347" i="17" s="1"/>
  <c r="F1348" i="17" s="1"/>
  <c r="F1349" i="17" s="1"/>
  <c r="F1350" i="17" s="1"/>
  <c r="F1351" i="17" s="1"/>
  <c r="F1352" i="17" s="1"/>
  <c r="F1353" i="17" s="1"/>
  <c r="F1354" i="17" s="1"/>
  <c r="F1355" i="17" s="1"/>
  <c r="F1356" i="17" s="1"/>
  <c r="F1357" i="17" s="1"/>
  <c r="F1358" i="17" s="1"/>
  <c r="F1359" i="17" s="1"/>
  <c r="F1360" i="17" s="1"/>
  <c r="F1361" i="17" s="1"/>
  <c r="F1362" i="17" s="1"/>
  <c r="F1363" i="17" s="1"/>
  <c r="F1364" i="17" s="1"/>
  <c r="F1365" i="17" s="1"/>
  <c r="F1366" i="17" s="1"/>
  <c r="F1367" i="17" s="1"/>
  <c r="F1368" i="17" s="1"/>
  <c r="F1369" i="17" s="1"/>
  <c r="F1370" i="17" s="1"/>
  <c r="F1371" i="17" s="1"/>
  <c r="F1372" i="17" s="1"/>
  <c r="F1373" i="17" s="1"/>
  <c r="F1374" i="17" s="1"/>
  <c r="F1375" i="17" s="1"/>
  <c r="F1376" i="17" s="1"/>
  <c r="F1377" i="17" s="1"/>
  <c r="F1378" i="17" s="1"/>
  <c r="F1379" i="17" s="1"/>
  <c r="F1380" i="17" s="1"/>
  <c r="F1381" i="17" s="1"/>
  <c r="F1382" i="17" s="1"/>
  <c r="F1383" i="17" s="1"/>
  <c r="F1384" i="17" s="1"/>
  <c r="F1385" i="17" s="1"/>
  <c r="F1386" i="17" s="1"/>
  <c r="F1387" i="17" s="1"/>
  <c r="F1388" i="17" s="1"/>
  <c r="F1389" i="17" s="1"/>
  <c r="F1390" i="17" s="1"/>
  <c r="F1391" i="17" s="1"/>
  <c r="F1392" i="17" s="1"/>
  <c r="F1393" i="17" s="1"/>
  <c r="F1394" i="17" s="1"/>
  <c r="F1395" i="17" s="1"/>
  <c r="F1396" i="17" s="1"/>
  <c r="F1397" i="17" s="1"/>
  <c r="F1398" i="17" s="1"/>
  <c r="F1399" i="17" s="1"/>
  <c r="F1400" i="17" s="1"/>
  <c r="F1401" i="17" s="1"/>
  <c r="F1402" i="17" s="1"/>
  <c r="F1403" i="17" s="1"/>
  <c r="F1404" i="17" s="1"/>
  <c r="F1405" i="17" s="1"/>
  <c r="F1406" i="17" s="1"/>
  <c r="F1407" i="17" s="1"/>
  <c r="F1408" i="17" s="1"/>
  <c r="F1409" i="17" s="1"/>
  <c r="F1410" i="17" s="1"/>
  <c r="F1411" i="17" s="1"/>
  <c r="F1412" i="17" s="1"/>
  <c r="F1413" i="17" s="1"/>
  <c r="F1414" i="17" s="1"/>
  <c r="F1415" i="17" s="1"/>
  <c r="F1416" i="17" s="1"/>
  <c r="F1417" i="17" s="1"/>
  <c r="F1418" i="17" s="1"/>
  <c r="F1419" i="17" s="1"/>
  <c r="F1420" i="17" s="1"/>
  <c r="F1421" i="17" s="1"/>
  <c r="F1422" i="17" s="1"/>
  <c r="F1423" i="17" s="1"/>
  <c r="F1424" i="17" s="1"/>
  <c r="F1425" i="17" s="1"/>
  <c r="F1426" i="17" s="1"/>
  <c r="F1427" i="17" s="1"/>
  <c r="F1428" i="17" s="1"/>
  <c r="F1429" i="17" s="1"/>
  <c r="F1430" i="17" s="1"/>
  <c r="F1431" i="17" s="1"/>
  <c r="F1432" i="17" s="1"/>
  <c r="F1433" i="17" s="1"/>
  <c r="F1434" i="17" s="1"/>
  <c r="F1435" i="17" s="1"/>
  <c r="F1436" i="17" s="1"/>
  <c r="F1437" i="17" s="1"/>
  <c r="F1438" i="17" s="1"/>
  <c r="F1439" i="17" s="1"/>
  <c r="F1440" i="17" s="1"/>
  <c r="F1441" i="17" s="1"/>
  <c r="F1442" i="17" s="1"/>
  <c r="F1443" i="17" s="1"/>
  <c r="F1444" i="17" s="1"/>
  <c r="F1445" i="17" s="1"/>
  <c r="F1446" i="17" s="1"/>
  <c r="F1447" i="17" s="1"/>
  <c r="F1448" i="17" s="1"/>
  <c r="F1449" i="17" s="1"/>
  <c r="F1450" i="17" s="1"/>
  <c r="F1451" i="17" s="1"/>
  <c r="F1452" i="17" s="1"/>
  <c r="F1453" i="17" s="1"/>
  <c r="F1454" i="17" s="1"/>
  <c r="F1455" i="17" s="1"/>
  <c r="F1456" i="17" s="1"/>
  <c r="F1457" i="17" s="1"/>
  <c r="F1458" i="17" s="1"/>
  <c r="F1459" i="17" s="1"/>
  <c r="F1460" i="17" s="1"/>
  <c r="F1461" i="17" s="1"/>
  <c r="F1462" i="17" s="1"/>
  <c r="F1463" i="17" s="1"/>
  <c r="F1464" i="17" s="1"/>
  <c r="F1465" i="17" s="1"/>
  <c r="F1466" i="17" s="1"/>
  <c r="F1467" i="17" s="1"/>
  <c r="F1468" i="17" s="1"/>
  <c r="F1469" i="17" s="1"/>
  <c r="F1470" i="17" s="1"/>
  <c r="F1471" i="17" s="1"/>
  <c r="F1472" i="17" s="1"/>
  <c r="F1473" i="17" s="1"/>
  <c r="F1474" i="17" s="1"/>
  <c r="F1475" i="17" s="1"/>
  <c r="F1476" i="17" s="1"/>
  <c r="F1477" i="17" s="1"/>
  <c r="F1478" i="17" s="1"/>
  <c r="F1479" i="17" s="1"/>
  <c r="F1480" i="17" s="1"/>
  <c r="F1481" i="17" s="1"/>
  <c r="F1482" i="17" s="1"/>
  <c r="F1483" i="17" s="1"/>
  <c r="F1484" i="17" s="1"/>
  <c r="F1485" i="17" s="1"/>
  <c r="F1486" i="17" s="1"/>
  <c r="F1487" i="17" s="1"/>
  <c r="F1488" i="17" s="1"/>
  <c r="F1489" i="17" s="1"/>
  <c r="F1490" i="17" s="1"/>
  <c r="F1491" i="17" s="1"/>
  <c r="F1492" i="17" s="1"/>
  <c r="F1493" i="17" s="1"/>
  <c r="F1494" i="17" s="1"/>
  <c r="F1495" i="17" s="1"/>
  <c r="F1496" i="17" s="1"/>
  <c r="F1497" i="17" s="1"/>
  <c r="F1498" i="17" s="1"/>
  <c r="F1499" i="17" s="1"/>
  <c r="F1500" i="17" s="1"/>
  <c r="F1501" i="17" s="1"/>
  <c r="F1502" i="17" s="1"/>
  <c r="F1503" i="17" s="1"/>
  <c r="F1504" i="17" s="1"/>
  <c r="F1505" i="17" s="1"/>
  <c r="F1506" i="17" s="1"/>
  <c r="F1507" i="17" s="1"/>
  <c r="F1508" i="17" s="1"/>
  <c r="F1509" i="17" s="1"/>
  <c r="F1510" i="17" s="1"/>
  <c r="F1511" i="17" s="1"/>
  <c r="F1512" i="17" s="1"/>
  <c r="F1513" i="17" s="1"/>
  <c r="F1514" i="17" s="1"/>
  <c r="F1515" i="17" s="1"/>
  <c r="F1516" i="17" s="1"/>
  <c r="F1517" i="17" s="1"/>
  <c r="F1518" i="17" s="1"/>
  <c r="F1519" i="17" s="1"/>
  <c r="F1520" i="17" s="1"/>
  <c r="F1521" i="17" s="1"/>
  <c r="F1522" i="17" s="1"/>
  <c r="F1523" i="17" s="1"/>
  <c r="F1524" i="17" s="1"/>
  <c r="F1525" i="17" s="1"/>
  <c r="F1526" i="17" s="1"/>
  <c r="F1527" i="17" s="1"/>
  <c r="F1528" i="17" s="1"/>
  <c r="F1529" i="17" s="1"/>
  <c r="F1530" i="17" s="1"/>
  <c r="F1531" i="17" s="1"/>
  <c r="F1532" i="17" s="1"/>
  <c r="F1533" i="17" s="1"/>
  <c r="F1534" i="17" s="1"/>
  <c r="F1535" i="17" s="1"/>
  <c r="F1536" i="17" s="1"/>
  <c r="F1537" i="17" s="1"/>
  <c r="F1538" i="17" s="1"/>
  <c r="F1539" i="17" s="1"/>
  <c r="F1540" i="17" s="1"/>
  <c r="F1541" i="17" s="1"/>
  <c r="F1542" i="17" s="1"/>
  <c r="F1543" i="17" s="1"/>
  <c r="F1544" i="17" s="1"/>
  <c r="F1545" i="17" s="1"/>
  <c r="F1546" i="17" s="1"/>
  <c r="F1547" i="17" s="1"/>
  <c r="F1548" i="17" s="1"/>
  <c r="F1549" i="17" s="1"/>
  <c r="F1550" i="17" s="1"/>
  <c r="F1551" i="17" s="1"/>
  <c r="F1552" i="17" s="1"/>
  <c r="F1553" i="17" s="1"/>
  <c r="F1554" i="17" s="1"/>
  <c r="F1555" i="17" s="1"/>
  <c r="F1556" i="17" s="1"/>
  <c r="F1557" i="17" s="1"/>
  <c r="F1558" i="17" s="1"/>
  <c r="F1559" i="17" s="1"/>
  <c r="F1560" i="17" s="1"/>
  <c r="F1561" i="17" s="1"/>
  <c r="F1562" i="17" s="1"/>
  <c r="F1563" i="17" s="1"/>
  <c r="F1564" i="17" s="1"/>
  <c r="F1565" i="17" s="1"/>
  <c r="F1566" i="17" s="1"/>
  <c r="F1567" i="17" s="1"/>
  <c r="F1568" i="17" s="1"/>
  <c r="F1569" i="17" s="1"/>
  <c r="F1570" i="17" s="1"/>
  <c r="F1571" i="17" s="1"/>
  <c r="F1572" i="17" s="1"/>
  <c r="F1573" i="17" s="1"/>
  <c r="F1574" i="17" s="1"/>
  <c r="F1575" i="17" s="1"/>
  <c r="F1576" i="17" s="1"/>
  <c r="F1577" i="17" s="1"/>
  <c r="F1578" i="17" s="1"/>
  <c r="F1579" i="17" s="1"/>
  <c r="F1580" i="17" s="1"/>
  <c r="F1581" i="17" s="1"/>
  <c r="F1582" i="17" s="1"/>
  <c r="F1583" i="17" s="1"/>
  <c r="F1584" i="17" s="1"/>
  <c r="F1585" i="17" s="1"/>
  <c r="F1586" i="17" s="1"/>
  <c r="F1587" i="17" s="1"/>
  <c r="F1588" i="17" s="1"/>
  <c r="F1589" i="17" s="1"/>
  <c r="F1590" i="17" s="1"/>
  <c r="F1591" i="17" s="1"/>
  <c r="F1592" i="17" s="1"/>
  <c r="F1593" i="17" s="1"/>
  <c r="F1594" i="17" s="1"/>
  <c r="F1595" i="17" s="1"/>
  <c r="F1596" i="17" s="1"/>
  <c r="F1597" i="17" s="1"/>
  <c r="F1598" i="17" s="1"/>
  <c r="F1599" i="17" s="1"/>
  <c r="F1600" i="17" s="1"/>
  <c r="F1601" i="17" s="1"/>
  <c r="F1602" i="17" s="1"/>
  <c r="F1603" i="17" s="1"/>
  <c r="F1604" i="17" s="1"/>
  <c r="F1605" i="17" s="1"/>
  <c r="F1606" i="17" s="1"/>
  <c r="F1607" i="17" s="1"/>
  <c r="F1608" i="17" s="1"/>
  <c r="F1609" i="17" s="1"/>
  <c r="F1610" i="17" s="1"/>
  <c r="F1611" i="17" s="1"/>
  <c r="F1612" i="17" s="1"/>
  <c r="F1613" i="17" s="1"/>
  <c r="F1614" i="17" s="1"/>
  <c r="F1615" i="17" s="1"/>
  <c r="F1616" i="17" s="1"/>
  <c r="F1617" i="17" s="1"/>
  <c r="F1618" i="17" s="1"/>
  <c r="F1619" i="17" s="1"/>
  <c r="F1620" i="17" s="1"/>
  <c r="F1621" i="17" s="1"/>
  <c r="F1622" i="17" s="1"/>
  <c r="F1623" i="17" s="1"/>
  <c r="F1624" i="17" s="1"/>
  <c r="F1625" i="17" s="1"/>
  <c r="F1626" i="17" s="1"/>
  <c r="F1627" i="17" s="1"/>
  <c r="F1628" i="17" s="1"/>
  <c r="F1629" i="17" s="1"/>
  <c r="F1630" i="17" s="1"/>
  <c r="F1631" i="17" s="1"/>
  <c r="F1632" i="17" s="1"/>
  <c r="F1633" i="17" s="1"/>
  <c r="F1634" i="17" s="1"/>
  <c r="F1635" i="17" s="1"/>
  <c r="F1636" i="17" s="1"/>
  <c r="F1637" i="17" s="1"/>
  <c r="F1638" i="17" s="1"/>
  <c r="F1639" i="17" s="1"/>
  <c r="F1640" i="17" s="1"/>
  <c r="F1641" i="17" s="1"/>
  <c r="F1642" i="17" s="1"/>
  <c r="F1643" i="17" s="1"/>
  <c r="F1644" i="17" s="1"/>
  <c r="F1645" i="17" s="1"/>
  <c r="F1646" i="17" s="1"/>
  <c r="F1647" i="17" s="1"/>
  <c r="F1648" i="17" s="1"/>
  <c r="F1649" i="17" s="1"/>
  <c r="F1650" i="17" s="1"/>
  <c r="F1651" i="17" s="1"/>
  <c r="F1652" i="17" s="1"/>
  <c r="F1653" i="17" s="1"/>
  <c r="F1654" i="17" s="1"/>
  <c r="F1655" i="17" s="1"/>
  <c r="F1656" i="17" s="1"/>
  <c r="F1657" i="17" s="1"/>
  <c r="F1658" i="17" s="1"/>
  <c r="F1659" i="17" s="1"/>
  <c r="F1660" i="17" s="1"/>
  <c r="F1661" i="17" s="1"/>
  <c r="F1662" i="17" s="1"/>
  <c r="F1663" i="17" s="1"/>
  <c r="F1664" i="17" s="1"/>
  <c r="F1665" i="17" s="1"/>
  <c r="F1666" i="17" s="1"/>
  <c r="F1667" i="17" s="1"/>
  <c r="F1668" i="17" s="1"/>
  <c r="F1669" i="17" s="1"/>
  <c r="F1670" i="17" s="1"/>
  <c r="F1671" i="17" s="1"/>
  <c r="F1672" i="17" s="1"/>
  <c r="F1673" i="17" s="1"/>
  <c r="F1674" i="17" s="1"/>
  <c r="F1675" i="17" s="1"/>
  <c r="F1676" i="17" s="1"/>
  <c r="F1677" i="17" s="1"/>
  <c r="F1678" i="17" s="1"/>
  <c r="F1679" i="17" s="1"/>
  <c r="F1680" i="17" s="1"/>
  <c r="F1681" i="17" s="1"/>
  <c r="F1682" i="17" s="1"/>
  <c r="F1683" i="17" s="1"/>
  <c r="F1684" i="17" s="1"/>
  <c r="F1685" i="17" s="1"/>
  <c r="F1686" i="17" s="1"/>
  <c r="F1687" i="17" s="1"/>
  <c r="F1688" i="17" s="1"/>
  <c r="F1689" i="17" s="1"/>
  <c r="F1690" i="17" s="1"/>
  <c r="F1691" i="17" s="1"/>
  <c r="F1692" i="17" s="1"/>
  <c r="F1693" i="17" s="1"/>
  <c r="F1694" i="17" s="1"/>
  <c r="F1695" i="17" s="1"/>
  <c r="F1696" i="17" s="1"/>
  <c r="F1697" i="17" s="1"/>
  <c r="F1698" i="17" s="1"/>
  <c r="F1699" i="17" s="1"/>
  <c r="F1700" i="17" s="1"/>
  <c r="F1701" i="17" s="1"/>
  <c r="F1702" i="17" s="1"/>
  <c r="F1703" i="17" s="1"/>
  <c r="F1704" i="17" s="1"/>
  <c r="F1705" i="17" s="1"/>
  <c r="F1706" i="17" s="1"/>
  <c r="F1707" i="17" s="1"/>
  <c r="F1708" i="17" s="1"/>
  <c r="F1709" i="17" s="1"/>
  <c r="F1710" i="17" s="1"/>
  <c r="F1711" i="17" s="1"/>
  <c r="F1712" i="17" s="1"/>
  <c r="F1713" i="17" s="1"/>
  <c r="F1714" i="17" s="1"/>
  <c r="F1715" i="17" s="1"/>
  <c r="F1716" i="17" s="1"/>
  <c r="F1717" i="17" s="1"/>
  <c r="F1718" i="17" s="1"/>
  <c r="F1719" i="17" s="1"/>
  <c r="F1720" i="17" s="1"/>
  <c r="F1721" i="17" s="1"/>
  <c r="F1722" i="17" s="1"/>
  <c r="F1723" i="17" s="1"/>
  <c r="F1724" i="17" s="1"/>
  <c r="F1725" i="17" s="1"/>
  <c r="F1726" i="17" s="1"/>
  <c r="F1727" i="17" s="1"/>
  <c r="F1728" i="17" s="1"/>
  <c r="F1729" i="17" s="1"/>
  <c r="F1730" i="17" s="1"/>
  <c r="F1731" i="17" s="1"/>
  <c r="F1732" i="17" s="1"/>
  <c r="F1733" i="17" s="1"/>
  <c r="F1734" i="17" s="1"/>
  <c r="F1735" i="17" s="1"/>
  <c r="F1736" i="17" s="1"/>
  <c r="F1737" i="17" s="1"/>
  <c r="F1738" i="17" s="1"/>
  <c r="F1739" i="17" s="1"/>
  <c r="F1740" i="17" s="1"/>
  <c r="F1741" i="17" s="1"/>
  <c r="F1742" i="17" s="1"/>
  <c r="F1743" i="17" s="1"/>
  <c r="F1744" i="17" s="1"/>
  <c r="F1745" i="17" s="1"/>
  <c r="F1746" i="17" s="1"/>
  <c r="F1747" i="17" s="1"/>
  <c r="F1748" i="17" s="1"/>
  <c r="F1749" i="17" s="1"/>
  <c r="F1750" i="17" s="1"/>
  <c r="F1751" i="17" s="1"/>
  <c r="F1752" i="17" s="1"/>
  <c r="F1753" i="17" s="1"/>
  <c r="F1754" i="17" s="1"/>
  <c r="F1755" i="17" s="1"/>
  <c r="F1756" i="17" s="1"/>
  <c r="F1757" i="17" s="1"/>
  <c r="F1758" i="17" s="1"/>
  <c r="F1759" i="17" s="1"/>
  <c r="F1760" i="17" s="1"/>
  <c r="F1761" i="17" s="1"/>
  <c r="F1762" i="17" s="1"/>
  <c r="F1763" i="17" s="1"/>
  <c r="F1764" i="17" s="1"/>
  <c r="F1765" i="17" s="1"/>
  <c r="F1766" i="17" s="1"/>
  <c r="F1767" i="17" s="1"/>
  <c r="F1768" i="17" s="1"/>
  <c r="F1769" i="17" s="1"/>
  <c r="F1770" i="17" s="1"/>
  <c r="F1771" i="17" s="1"/>
  <c r="F1772" i="17" s="1"/>
  <c r="F1773" i="17" s="1"/>
  <c r="F1774" i="17" s="1"/>
  <c r="F1775" i="17" s="1"/>
  <c r="F1776" i="17" s="1"/>
  <c r="F1777" i="17" s="1"/>
  <c r="F1778" i="17" s="1"/>
  <c r="F1779" i="17" s="1"/>
  <c r="F1780" i="17" s="1"/>
  <c r="F1781" i="17" s="1"/>
  <c r="F1782" i="17" s="1"/>
  <c r="F1783" i="17" s="1"/>
  <c r="F1784" i="17" s="1"/>
  <c r="F1785" i="17" s="1"/>
  <c r="F1786" i="17" s="1"/>
  <c r="F1787" i="17" s="1"/>
  <c r="F1788" i="17" s="1"/>
  <c r="F1789" i="17" s="1"/>
  <c r="F1790" i="17" s="1"/>
  <c r="F1791" i="17" s="1"/>
  <c r="F1792" i="17" s="1"/>
  <c r="F1793" i="17" s="1"/>
  <c r="F1794" i="17" s="1"/>
  <c r="F1795" i="17" s="1"/>
  <c r="F1796" i="17" s="1"/>
  <c r="F1797" i="17" s="1"/>
  <c r="F1798" i="17" s="1"/>
  <c r="F1799" i="17" s="1"/>
  <c r="F1800" i="17" s="1"/>
  <c r="F1801" i="17" s="1"/>
  <c r="F1802" i="17" s="1"/>
  <c r="F1803" i="17" s="1"/>
  <c r="F1804" i="17" s="1"/>
  <c r="F1805" i="17" s="1"/>
  <c r="F1806" i="17" s="1"/>
  <c r="F1807" i="17" s="1"/>
  <c r="F1808" i="17" s="1"/>
  <c r="F1809" i="17" s="1"/>
  <c r="F1810" i="17" s="1"/>
  <c r="F1811" i="17" s="1"/>
  <c r="F1812" i="17" s="1"/>
  <c r="F1813" i="17" s="1"/>
  <c r="F1814" i="17" s="1"/>
  <c r="F1815" i="17" s="1"/>
  <c r="F1816" i="17" s="1"/>
  <c r="F1817" i="17" s="1"/>
  <c r="F1818" i="17" s="1"/>
  <c r="F1819" i="17" s="1"/>
  <c r="F1820" i="17" s="1"/>
  <c r="F1821" i="17" s="1"/>
  <c r="F1822" i="17" s="1"/>
  <c r="F1823" i="17" s="1"/>
  <c r="F1824" i="17" s="1"/>
  <c r="F1825" i="17" s="1"/>
  <c r="F1826" i="17" s="1"/>
  <c r="F1827" i="17" s="1"/>
  <c r="F1828" i="17" s="1"/>
  <c r="F1829" i="17" s="1"/>
  <c r="F1830" i="17" s="1"/>
  <c r="F1831" i="17" s="1"/>
  <c r="F1832" i="17" s="1"/>
  <c r="F1833" i="17" s="1"/>
  <c r="F1834" i="17" s="1"/>
  <c r="F1835" i="17" s="1"/>
  <c r="F1836" i="17" s="1"/>
  <c r="F1837" i="17" s="1"/>
  <c r="F1838" i="17" s="1"/>
  <c r="F1839" i="17" s="1"/>
  <c r="F1840" i="17" s="1"/>
  <c r="F1841" i="17" s="1"/>
  <c r="F1842" i="17" s="1"/>
  <c r="F1843" i="17" s="1"/>
  <c r="F1844" i="17" s="1"/>
  <c r="F1845" i="17" s="1"/>
  <c r="F1846" i="17" s="1"/>
  <c r="F1847" i="17" s="1"/>
  <c r="F1848" i="17" s="1"/>
  <c r="F1849" i="17" s="1"/>
  <c r="F1850" i="17" s="1"/>
  <c r="F1851" i="17" s="1"/>
  <c r="F1852" i="17" s="1"/>
  <c r="F1853" i="17" s="1"/>
  <c r="F1854" i="17" s="1"/>
  <c r="F1855" i="17" s="1"/>
  <c r="F1856" i="17" s="1"/>
  <c r="F1857" i="17" s="1"/>
  <c r="F1858" i="17" s="1"/>
  <c r="F1859" i="17" s="1"/>
  <c r="F1860" i="17" s="1"/>
  <c r="F1861" i="17" s="1"/>
  <c r="F1862" i="17" s="1"/>
  <c r="F1863" i="17" s="1"/>
  <c r="F1864" i="17" s="1"/>
  <c r="F1865" i="17" s="1"/>
  <c r="F1866" i="17" s="1"/>
  <c r="F1867" i="17" s="1"/>
  <c r="F1868" i="17" s="1"/>
  <c r="F1869" i="17" s="1"/>
  <c r="F1870" i="17" s="1"/>
  <c r="F1871" i="17" s="1"/>
  <c r="F1872" i="17" s="1"/>
  <c r="F1873" i="17" s="1"/>
  <c r="F1874" i="17" s="1"/>
  <c r="F1875" i="17" s="1"/>
  <c r="F1876" i="17" s="1"/>
  <c r="F1877" i="17" s="1"/>
  <c r="F1878" i="17" s="1"/>
  <c r="F1879" i="17" s="1"/>
  <c r="F1880" i="17" s="1"/>
  <c r="F1881" i="17" s="1"/>
  <c r="F1882" i="17" s="1"/>
  <c r="F1883" i="17" s="1"/>
  <c r="F1884" i="17" s="1"/>
  <c r="F1885" i="17" s="1"/>
  <c r="F1886" i="17" s="1"/>
  <c r="F1887" i="17" s="1"/>
  <c r="F1888" i="17" s="1"/>
  <c r="F1889" i="17" s="1"/>
  <c r="F1890" i="17" s="1"/>
  <c r="F1891" i="17" s="1"/>
  <c r="F1892" i="17" s="1"/>
  <c r="F1893" i="17" s="1"/>
  <c r="F1894" i="17" s="1"/>
  <c r="F1895" i="17" s="1"/>
  <c r="F1896" i="17" s="1"/>
  <c r="F1897" i="17" s="1"/>
  <c r="F1898" i="17" s="1"/>
  <c r="F1899" i="17" s="1"/>
  <c r="F1900" i="17" s="1"/>
  <c r="F1901" i="17" s="1"/>
  <c r="F1902" i="17" s="1"/>
  <c r="F1903" i="17" s="1"/>
  <c r="F1904" i="17" s="1"/>
  <c r="F1905" i="17" s="1"/>
  <c r="F1906" i="17" s="1"/>
  <c r="F1907" i="17" s="1"/>
  <c r="F1908" i="17" s="1"/>
  <c r="F1909" i="17" s="1"/>
  <c r="F1910" i="17" s="1"/>
  <c r="F1911" i="17" s="1"/>
  <c r="F1912" i="17" s="1"/>
  <c r="F1913" i="17" s="1"/>
  <c r="F1914" i="17" s="1"/>
  <c r="F1915" i="17" s="1"/>
  <c r="F1916" i="17" s="1"/>
  <c r="F1917" i="17" s="1"/>
  <c r="F1918" i="17" s="1"/>
  <c r="F1919" i="17" s="1"/>
  <c r="F1920" i="17" s="1"/>
  <c r="F1921" i="17" s="1"/>
  <c r="F1922" i="17" s="1"/>
  <c r="F1923" i="17" s="1"/>
  <c r="F1924" i="17" s="1"/>
  <c r="F1925" i="17" s="1"/>
  <c r="F1926" i="17" s="1"/>
  <c r="F1927" i="17" s="1"/>
  <c r="F1928" i="17" s="1"/>
  <c r="F1929" i="17" s="1"/>
  <c r="F1930" i="17" s="1"/>
  <c r="F1931" i="17" s="1"/>
  <c r="F1932" i="17" s="1"/>
  <c r="F1933" i="17" s="1"/>
  <c r="F1934" i="17" s="1"/>
  <c r="F1935" i="17" s="1"/>
  <c r="F1936" i="17" s="1"/>
  <c r="F1937" i="17" s="1"/>
  <c r="F1938" i="17" s="1"/>
  <c r="F1939" i="17" s="1"/>
  <c r="F1940" i="17" s="1"/>
  <c r="F1941" i="17" s="1"/>
  <c r="F1942" i="17" s="1"/>
  <c r="F1943" i="17" s="1"/>
  <c r="F1944" i="17" s="1"/>
  <c r="F1945" i="17" s="1"/>
  <c r="F1946" i="17" s="1"/>
  <c r="F1947" i="17" s="1"/>
  <c r="F1948" i="17" s="1"/>
  <c r="F1949" i="17" s="1"/>
  <c r="F1950" i="17" s="1"/>
  <c r="F1951" i="17" s="1"/>
  <c r="F1952" i="17" s="1"/>
  <c r="F1953" i="17" s="1"/>
  <c r="F1954" i="17" s="1"/>
  <c r="F1955" i="17" s="1"/>
  <c r="F1956" i="17" s="1"/>
  <c r="F1957" i="17" s="1"/>
  <c r="F1958" i="17" s="1"/>
  <c r="F1959" i="17" s="1"/>
  <c r="F1960" i="17" s="1"/>
  <c r="F1961" i="17" s="1"/>
  <c r="F1962" i="17" s="1"/>
  <c r="F1963" i="17" s="1"/>
  <c r="F1964" i="17" s="1"/>
  <c r="F1965" i="17" s="1"/>
  <c r="F1966" i="17" s="1"/>
  <c r="F1967" i="17" s="1"/>
  <c r="F1968" i="17" s="1"/>
  <c r="F1969" i="17" s="1"/>
  <c r="F1970" i="17" s="1"/>
  <c r="F1971" i="17" s="1"/>
  <c r="F1972" i="17" s="1"/>
  <c r="F1973" i="17" s="1"/>
  <c r="F1974" i="17" s="1"/>
  <c r="F1975" i="17" s="1"/>
  <c r="F1976" i="17" s="1"/>
  <c r="F1977" i="17" s="1"/>
  <c r="F1978" i="17" s="1"/>
  <c r="F1979" i="17" s="1"/>
  <c r="F1980" i="17" s="1"/>
  <c r="F1981" i="17" s="1"/>
  <c r="F1982" i="17" s="1"/>
  <c r="F1983" i="17" s="1"/>
  <c r="F1984" i="17" s="1"/>
  <c r="F1985" i="17" s="1"/>
  <c r="F1986" i="17" s="1"/>
  <c r="F1987" i="17" s="1"/>
  <c r="F1988" i="17" s="1"/>
  <c r="F1989" i="17" s="1"/>
  <c r="F1990" i="17" s="1"/>
  <c r="F1991" i="17" s="1"/>
  <c r="F1992" i="17" s="1"/>
  <c r="F1993" i="17" s="1"/>
  <c r="F1994" i="17" s="1"/>
  <c r="F1995" i="17" s="1"/>
  <c r="F1996" i="17" s="1"/>
  <c r="F1997" i="17" s="1"/>
  <c r="F1998" i="17" s="1"/>
  <c r="F1999" i="17" s="1"/>
  <c r="F2000" i="17" s="1"/>
  <c r="F2001" i="17" s="1"/>
  <c r="F2002" i="17" s="1"/>
  <c r="F2003" i="17" s="1"/>
  <c r="F2004" i="17" s="1"/>
  <c r="F2005" i="17" s="1"/>
  <c r="F2006" i="17" s="1"/>
  <c r="F2007" i="17" s="1"/>
  <c r="F2008" i="17" s="1"/>
  <c r="F2009" i="17" s="1"/>
  <c r="F2010" i="17" s="1"/>
  <c r="F2011" i="17" s="1"/>
  <c r="F2012" i="17" s="1"/>
  <c r="F2013" i="17" s="1"/>
  <c r="F2014" i="17" s="1"/>
  <c r="F2015" i="17" s="1"/>
  <c r="F2016" i="17" s="1"/>
  <c r="F2017" i="17" s="1"/>
  <c r="F2018" i="17" s="1"/>
  <c r="F2019" i="17" s="1"/>
  <c r="F2020" i="17" s="1"/>
  <c r="F2021" i="17" s="1"/>
  <c r="F2022" i="17" s="1"/>
  <c r="F2023" i="17" s="1"/>
  <c r="F2024" i="17" s="1"/>
  <c r="F2025" i="17" s="1"/>
  <c r="F2026" i="17" s="1"/>
  <c r="F2027" i="17" s="1"/>
  <c r="F2028" i="17" s="1"/>
  <c r="F2029" i="17" s="1"/>
  <c r="F2030" i="17" s="1"/>
  <c r="F2031" i="17" s="1"/>
  <c r="F2032" i="17" s="1"/>
  <c r="F2033" i="17" s="1"/>
  <c r="F2034" i="17" s="1"/>
  <c r="F2035" i="17" s="1"/>
  <c r="F2036" i="17" s="1"/>
  <c r="F2037" i="17" s="1"/>
  <c r="F2038" i="17" s="1"/>
  <c r="F2039" i="17" s="1"/>
  <c r="F2040" i="17" s="1"/>
  <c r="F2041" i="17" s="1"/>
  <c r="F2042" i="17" s="1"/>
  <c r="F2043" i="17" s="1"/>
  <c r="F2044" i="17" s="1"/>
  <c r="F2045" i="17" s="1"/>
  <c r="F2046" i="17" s="1"/>
  <c r="F2047" i="17" s="1"/>
  <c r="F2048" i="17" s="1"/>
  <c r="F2049" i="17" s="1"/>
  <c r="F2050" i="17" s="1"/>
  <c r="F2051" i="17" s="1"/>
  <c r="F2052" i="17" s="1"/>
  <c r="F2053" i="17" s="1"/>
  <c r="F2054" i="17" s="1"/>
  <c r="F2055" i="17" s="1"/>
  <c r="F2056" i="17" s="1"/>
  <c r="F2057" i="17" s="1"/>
  <c r="F2058" i="17" s="1"/>
  <c r="F2059" i="17" s="1"/>
  <c r="F2060" i="17" s="1"/>
  <c r="F2061" i="17" s="1"/>
  <c r="F2062" i="17" s="1"/>
  <c r="F2063" i="17" s="1"/>
  <c r="F2064" i="17" s="1"/>
  <c r="F2065" i="17" s="1"/>
  <c r="F2066" i="17" s="1"/>
  <c r="F2067" i="17" s="1"/>
  <c r="F2068" i="17" s="1"/>
  <c r="F2069" i="17" s="1"/>
  <c r="F2070" i="17" s="1"/>
  <c r="F2071" i="17" s="1"/>
  <c r="F2072" i="17" s="1"/>
  <c r="F2073" i="17" s="1"/>
  <c r="F2074" i="17" s="1"/>
  <c r="F2075" i="17" s="1"/>
  <c r="F2076" i="17" s="1"/>
  <c r="F2077" i="17" s="1"/>
  <c r="F2078" i="17" s="1"/>
  <c r="F2079" i="17" s="1"/>
  <c r="F2080" i="17" s="1"/>
  <c r="F2081" i="17" s="1"/>
  <c r="F2082" i="17" s="1"/>
  <c r="F2083" i="17" s="1"/>
  <c r="F2084" i="17" s="1"/>
  <c r="F2085" i="17" s="1"/>
  <c r="F2086" i="17" s="1"/>
  <c r="F2087" i="17" s="1"/>
  <c r="F2088" i="17" s="1"/>
  <c r="F2089" i="17" s="1"/>
  <c r="F2090" i="17" s="1"/>
  <c r="F2091" i="17" s="1"/>
  <c r="F2092" i="17" s="1"/>
  <c r="F2093" i="17" s="1"/>
  <c r="F2094" i="17" s="1"/>
  <c r="F2095" i="17" s="1"/>
  <c r="F2096" i="17" s="1"/>
  <c r="F2097" i="17" s="1"/>
  <c r="F2098" i="17" s="1"/>
  <c r="F2099" i="17" s="1"/>
  <c r="F2100" i="17" s="1"/>
  <c r="F2101" i="17" s="1"/>
  <c r="F2102" i="17" s="1"/>
  <c r="F2103" i="17" s="1"/>
  <c r="F2104" i="17" s="1"/>
  <c r="F2105" i="17" s="1"/>
  <c r="F2106" i="17" s="1"/>
  <c r="F2107" i="17" s="1"/>
  <c r="F2108" i="17" s="1"/>
  <c r="F2109" i="17" s="1"/>
  <c r="F2110" i="17" s="1"/>
  <c r="F2111" i="17" s="1"/>
  <c r="F2112" i="17" s="1"/>
  <c r="F2113" i="17" s="1"/>
  <c r="F2114" i="17" s="1"/>
  <c r="F2115" i="17" s="1"/>
  <c r="F2116" i="17" s="1"/>
  <c r="F2117" i="17" s="1"/>
  <c r="F2118" i="17" s="1"/>
  <c r="F2119" i="17" s="1"/>
  <c r="F2120" i="17" s="1"/>
  <c r="F2121" i="17" s="1"/>
  <c r="F2122" i="17" s="1"/>
  <c r="F2123" i="17" s="1"/>
  <c r="F2124" i="17" s="1"/>
  <c r="F2125" i="17" s="1"/>
  <c r="F2126" i="17" s="1"/>
  <c r="F2127" i="17" s="1"/>
  <c r="F2128" i="17" s="1"/>
  <c r="F2129" i="17" s="1"/>
  <c r="F2130" i="17" s="1"/>
  <c r="F2131" i="17" s="1"/>
  <c r="F2132" i="17" s="1"/>
  <c r="F2133" i="17" s="1"/>
  <c r="F2134" i="17" s="1"/>
  <c r="F2135" i="17" s="1"/>
  <c r="F2136" i="17" s="1"/>
  <c r="F2137" i="17" s="1"/>
  <c r="F2138" i="17" s="1"/>
  <c r="F2139" i="17" s="1"/>
  <c r="F2140" i="17" s="1"/>
  <c r="F2141" i="17" s="1"/>
  <c r="F2142" i="17" s="1"/>
  <c r="F2143" i="17" s="1"/>
  <c r="F2144" i="17" s="1"/>
  <c r="F2145" i="17" s="1"/>
  <c r="F2146" i="17" s="1"/>
  <c r="F2147" i="17" s="1"/>
  <c r="F2148" i="17" s="1"/>
  <c r="F2149" i="17" s="1"/>
  <c r="F2150" i="17" s="1"/>
  <c r="F2151" i="17" s="1"/>
  <c r="F2152" i="17" s="1"/>
  <c r="F2153" i="17" s="1"/>
  <c r="F2154" i="17" s="1"/>
  <c r="F2155" i="17" s="1"/>
  <c r="F2156" i="17" s="1"/>
  <c r="F2157" i="17" s="1"/>
  <c r="F2158" i="17" s="1"/>
  <c r="F2159" i="17" s="1"/>
  <c r="F2160" i="17" s="1"/>
  <c r="F2161" i="17" s="1"/>
  <c r="F2162" i="17" s="1"/>
  <c r="F2163" i="17" s="1"/>
  <c r="F2164" i="17" s="1"/>
  <c r="F2165" i="17" s="1"/>
  <c r="F2166" i="17" s="1"/>
  <c r="F2167" i="17" s="1"/>
  <c r="F2168" i="17" s="1"/>
  <c r="F2169" i="17" s="1"/>
  <c r="F2170" i="17" s="1"/>
  <c r="F2171" i="17" s="1"/>
  <c r="F2172" i="17" s="1"/>
  <c r="F2173" i="17" s="1"/>
  <c r="F2174" i="17" s="1"/>
  <c r="F2175" i="17" s="1"/>
  <c r="F2176" i="17" s="1"/>
  <c r="F2177" i="17" s="1"/>
  <c r="F2178" i="17" s="1"/>
  <c r="F2179" i="17" s="1"/>
  <c r="F2180" i="17" s="1"/>
  <c r="F2181" i="17" s="1"/>
  <c r="F2182" i="17" s="1"/>
  <c r="F2183" i="17" s="1"/>
  <c r="F2184" i="17" s="1"/>
  <c r="F2185" i="17" s="1"/>
  <c r="F2186" i="17" s="1"/>
  <c r="F2187" i="17" s="1"/>
  <c r="F2188" i="17" s="1"/>
  <c r="F2189" i="17" s="1"/>
  <c r="F2190" i="17" s="1"/>
  <c r="F2191" i="17" s="1"/>
  <c r="F2192" i="17" s="1"/>
  <c r="F2193" i="17" s="1"/>
  <c r="F2194" i="17" s="1"/>
  <c r="F2195" i="17" s="1"/>
  <c r="F2196" i="17" s="1"/>
  <c r="F2197" i="17" s="1"/>
  <c r="F2198" i="17" s="1"/>
  <c r="F2199" i="17" s="1"/>
  <c r="F2200" i="17" s="1"/>
  <c r="F2201" i="17" s="1"/>
  <c r="F2202" i="17" s="1"/>
  <c r="F2203" i="17" s="1"/>
  <c r="F2204" i="17" s="1"/>
  <c r="F2205" i="17" s="1"/>
  <c r="F2206" i="17" s="1"/>
  <c r="F2207" i="17" s="1"/>
  <c r="F2208" i="17" s="1"/>
  <c r="F2209" i="17" s="1"/>
  <c r="F2210" i="17" s="1"/>
  <c r="F2211" i="17" s="1"/>
  <c r="F2212" i="17" s="1"/>
  <c r="F2213" i="17" s="1"/>
  <c r="F2214" i="17" s="1"/>
  <c r="F2215" i="17" s="1"/>
  <c r="F2216" i="17" s="1"/>
  <c r="F2217" i="17" s="1"/>
  <c r="F2218" i="17" s="1"/>
  <c r="F2219" i="17" s="1"/>
  <c r="F2220" i="17" s="1"/>
  <c r="F2221" i="17" s="1"/>
  <c r="F2222" i="17" s="1"/>
  <c r="F2223" i="17" s="1"/>
  <c r="F2224" i="17" s="1"/>
  <c r="F2225" i="17" s="1"/>
  <c r="F2226" i="17" s="1"/>
  <c r="F2227" i="17" s="1"/>
  <c r="F2228" i="17" s="1"/>
  <c r="F2229" i="17" s="1"/>
  <c r="F2230" i="17" s="1"/>
  <c r="F2231" i="17" s="1"/>
  <c r="F2232" i="17" s="1"/>
  <c r="F2233" i="17" s="1"/>
  <c r="F2234" i="17" s="1"/>
  <c r="F2235" i="17" s="1"/>
  <c r="F2236" i="17" s="1"/>
  <c r="F2237" i="17" s="1"/>
  <c r="F2238" i="17" s="1"/>
  <c r="F2239" i="17" s="1"/>
  <c r="F2240" i="17" s="1"/>
  <c r="F2241" i="17" s="1"/>
  <c r="F2242" i="17" s="1"/>
  <c r="F2243" i="17" s="1"/>
  <c r="F2244" i="17" s="1"/>
  <c r="F2245" i="17" s="1"/>
  <c r="F2246" i="17" s="1"/>
  <c r="F2247" i="17" s="1"/>
  <c r="F2248" i="17" s="1"/>
  <c r="F2249" i="17" s="1"/>
  <c r="F2250" i="17" s="1"/>
  <c r="F2251" i="17" s="1"/>
  <c r="F2252" i="17" s="1"/>
  <c r="F2253" i="17" s="1"/>
  <c r="F2254" i="17" s="1"/>
  <c r="F2255" i="17" s="1"/>
  <c r="F2256" i="17" s="1"/>
  <c r="F2257" i="17" s="1"/>
  <c r="F2258" i="17" s="1"/>
  <c r="F2259" i="17" s="1"/>
  <c r="F2260" i="17" s="1"/>
  <c r="F2261" i="17" s="1"/>
  <c r="F2262" i="17" s="1"/>
  <c r="F2263" i="17" s="1"/>
  <c r="F2264" i="17" s="1"/>
  <c r="F2265" i="17" s="1"/>
  <c r="F2266" i="17" s="1"/>
  <c r="F2267" i="17" s="1"/>
  <c r="F2268" i="17" s="1"/>
  <c r="F2269" i="17" s="1"/>
  <c r="F2270" i="17" s="1"/>
  <c r="F2271" i="17" s="1"/>
  <c r="F2272" i="17" s="1"/>
  <c r="F2273" i="17" s="1"/>
  <c r="F2274" i="17" s="1"/>
  <c r="F2275" i="17" s="1"/>
  <c r="F2276" i="17" s="1"/>
  <c r="F2277" i="17" s="1"/>
  <c r="F2278" i="17" s="1"/>
  <c r="F2279" i="17" s="1"/>
  <c r="F2280" i="17" s="1"/>
  <c r="F2281" i="17" s="1"/>
  <c r="F2282" i="17" s="1"/>
  <c r="F2283" i="17" s="1"/>
  <c r="F2284" i="17" s="1"/>
  <c r="F2285" i="17" s="1"/>
  <c r="F2286" i="17" s="1"/>
  <c r="F2287" i="17" s="1"/>
  <c r="F2288" i="17" s="1"/>
  <c r="F2289" i="17" s="1"/>
  <c r="F2290" i="17" s="1"/>
  <c r="F2291" i="17" s="1"/>
  <c r="F2292" i="17" s="1"/>
  <c r="F2293" i="17" s="1"/>
  <c r="F2294" i="17" s="1"/>
  <c r="F2295" i="17" s="1"/>
  <c r="F2296" i="17" s="1"/>
  <c r="F2297" i="17" s="1"/>
  <c r="F2298" i="17" s="1"/>
  <c r="F2299" i="17" s="1"/>
  <c r="F2300" i="17" s="1"/>
  <c r="F2301" i="17" s="1"/>
  <c r="F2302" i="17" s="1"/>
  <c r="F2303" i="17" s="1"/>
  <c r="F2304" i="17" s="1"/>
  <c r="F2305" i="17" s="1"/>
  <c r="F2306" i="17" s="1"/>
  <c r="F2307" i="17" s="1"/>
  <c r="F2308" i="17" s="1"/>
  <c r="F2309" i="17" s="1"/>
  <c r="F2310" i="17" s="1"/>
  <c r="F2311" i="17" s="1"/>
  <c r="F2312" i="17" s="1"/>
  <c r="F2313" i="17" s="1"/>
  <c r="F2314" i="17" s="1"/>
  <c r="F2315" i="17" s="1"/>
  <c r="F2316" i="17" s="1"/>
  <c r="F2317" i="17" s="1"/>
  <c r="F2318" i="17" s="1"/>
  <c r="F2319" i="17" s="1"/>
  <c r="F2320" i="17" s="1"/>
  <c r="F2321" i="17" s="1"/>
  <c r="F2322" i="17" s="1"/>
  <c r="F2323" i="17" s="1"/>
  <c r="F2324" i="17" s="1"/>
  <c r="F2325" i="17" s="1"/>
  <c r="F2326" i="17" s="1"/>
  <c r="F2327" i="17" s="1"/>
  <c r="F2328" i="17" s="1"/>
  <c r="F2329" i="17" s="1"/>
  <c r="F2330" i="17" s="1"/>
  <c r="F2331" i="17" s="1"/>
  <c r="F2332" i="17" s="1"/>
  <c r="F2333" i="17" s="1"/>
  <c r="F2334" i="17" s="1"/>
  <c r="F2335" i="17" s="1"/>
  <c r="F2336" i="17" s="1"/>
  <c r="F2337" i="17" s="1"/>
  <c r="F2338" i="17" s="1"/>
  <c r="F2339" i="17" s="1"/>
  <c r="F2340" i="17" s="1"/>
  <c r="F2341" i="17" s="1"/>
  <c r="F2342" i="17" s="1"/>
  <c r="F2343" i="17" s="1"/>
  <c r="F2344" i="17" s="1"/>
  <c r="F2345" i="17" s="1"/>
  <c r="F2346" i="17" s="1"/>
  <c r="F2347" i="17" s="1"/>
  <c r="F2348" i="17" s="1"/>
  <c r="F2349" i="17" s="1"/>
  <c r="F2350" i="17" s="1"/>
  <c r="F2351" i="17" s="1"/>
  <c r="F2352" i="17" s="1"/>
  <c r="F2353" i="17" s="1"/>
  <c r="F2354" i="17" s="1"/>
  <c r="F2355" i="17" s="1"/>
  <c r="F2356" i="17" s="1"/>
  <c r="F2357" i="17" s="1"/>
  <c r="F2358" i="17" s="1"/>
  <c r="F2359" i="17" s="1"/>
  <c r="F2360" i="17" s="1"/>
  <c r="F2361" i="17" s="1"/>
  <c r="F2362" i="17" s="1"/>
  <c r="F2363" i="17" s="1"/>
  <c r="F2364" i="17" s="1"/>
  <c r="F2365" i="17" s="1"/>
  <c r="F2366" i="17" s="1"/>
  <c r="F2367" i="17" s="1"/>
  <c r="F2368" i="17" s="1"/>
  <c r="F2369" i="17" s="1"/>
  <c r="F2370" i="17" s="1"/>
  <c r="F2371" i="17" s="1"/>
  <c r="F2372" i="17" s="1"/>
  <c r="F2373" i="17" s="1"/>
  <c r="F2374" i="17" s="1"/>
  <c r="F2375" i="17" s="1"/>
  <c r="F2376" i="17" s="1"/>
  <c r="F2377" i="17" s="1"/>
  <c r="F2378" i="17" s="1"/>
  <c r="F2379" i="17" s="1"/>
  <c r="F2380" i="17" s="1"/>
  <c r="F2381" i="17" s="1"/>
  <c r="F2382" i="17" s="1"/>
  <c r="F2383" i="17" s="1"/>
  <c r="F2384" i="17" s="1"/>
  <c r="F2385" i="17" s="1"/>
  <c r="F2386" i="17" s="1"/>
  <c r="F2387" i="17" s="1"/>
  <c r="F2388" i="17" s="1"/>
  <c r="F2389" i="17" s="1"/>
  <c r="F2390" i="17" s="1"/>
  <c r="F2391" i="17" s="1"/>
  <c r="F2392" i="17" s="1"/>
  <c r="F2393" i="17" s="1"/>
  <c r="F2394" i="17" s="1"/>
  <c r="F2395" i="17" s="1"/>
  <c r="F2396" i="17" s="1"/>
  <c r="F2397" i="17" s="1"/>
  <c r="F2398" i="17" s="1"/>
  <c r="F2399" i="17" s="1"/>
  <c r="F2400" i="17" s="1"/>
  <c r="F2401" i="17" s="1"/>
  <c r="F2402" i="17" s="1"/>
  <c r="F2403" i="17" s="1"/>
  <c r="F2404" i="17" s="1"/>
  <c r="F2405" i="17" s="1"/>
  <c r="F2406" i="17" s="1"/>
  <c r="F2407" i="17" s="1"/>
  <c r="F2408" i="17" s="1"/>
  <c r="F2409" i="17" s="1"/>
  <c r="F2410" i="17" s="1"/>
  <c r="F2411" i="17" s="1"/>
  <c r="F2412" i="17" s="1"/>
  <c r="F2413" i="17" s="1"/>
  <c r="F2414" i="17" s="1"/>
  <c r="F2415" i="17" s="1"/>
  <c r="F2416" i="17" s="1"/>
  <c r="F2417" i="17" s="1"/>
  <c r="F2418" i="17" s="1"/>
  <c r="F2419" i="17" s="1"/>
  <c r="F2420" i="17" s="1"/>
  <c r="F2421" i="17" s="1"/>
  <c r="F2422" i="17" s="1"/>
  <c r="F2423" i="17" s="1"/>
  <c r="F2424" i="17" s="1"/>
  <c r="F2425" i="17" s="1"/>
  <c r="F2426" i="17" s="1"/>
  <c r="F2427" i="17" s="1"/>
  <c r="F2428" i="17" s="1"/>
  <c r="F2429" i="17" s="1"/>
  <c r="F2430" i="17" s="1"/>
  <c r="F2431" i="17" s="1"/>
  <c r="F2432" i="17" s="1"/>
  <c r="F2433" i="17" s="1"/>
  <c r="F2434" i="17" s="1"/>
  <c r="F2435" i="17" s="1"/>
  <c r="F2436" i="17" s="1"/>
  <c r="F2437" i="17" s="1"/>
  <c r="F2438" i="17" s="1"/>
  <c r="F2439" i="17" s="1"/>
  <c r="F2440" i="17" s="1"/>
  <c r="F2441" i="17" s="1"/>
  <c r="F2442" i="17" s="1"/>
  <c r="F2443" i="17" s="1"/>
  <c r="F2444" i="17" s="1"/>
  <c r="F2445" i="17" s="1"/>
  <c r="F2446" i="17" s="1"/>
  <c r="F2447" i="17" s="1"/>
  <c r="F2448" i="17" s="1"/>
  <c r="F2449" i="17" s="1"/>
  <c r="F2450" i="17" s="1"/>
  <c r="F2451" i="17" s="1"/>
  <c r="F2452" i="17" s="1"/>
  <c r="F2453" i="17" s="1"/>
  <c r="F2454" i="17" s="1"/>
  <c r="F2455" i="17" s="1"/>
  <c r="F2456" i="17" s="1"/>
  <c r="F2457" i="17" s="1"/>
  <c r="F2458" i="17" s="1"/>
  <c r="F2459" i="17" s="1"/>
  <c r="F2460" i="17" s="1"/>
  <c r="F2461" i="17" s="1"/>
  <c r="F2462" i="17" s="1"/>
  <c r="F2463" i="17" s="1"/>
  <c r="F2464" i="17" s="1"/>
  <c r="F2465" i="17" s="1"/>
  <c r="F2466" i="17" s="1"/>
  <c r="F2467" i="17" s="1"/>
  <c r="F2468" i="17" s="1"/>
  <c r="F2469" i="17" s="1"/>
  <c r="F2470" i="17" s="1"/>
  <c r="F2471" i="17" s="1"/>
  <c r="F2472" i="17" s="1"/>
  <c r="F2473" i="17" s="1"/>
  <c r="F2474" i="17" s="1"/>
  <c r="F2475" i="17" s="1"/>
  <c r="F2476" i="17" s="1"/>
  <c r="F2477" i="17" s="1"/>
  <c r="F2478" i="17" s="1"/>
  <c r="F2479" i="17" s="1"/>
  <c r="F2480" i="17" s="1"/>
  <c r="F2481" i="17" s="1"/>
  <c r="F2482" i="17" s="1"/>
  <c r="F2483" i="17" s="1"/>
  <c r="F2484" i="17" s="1"/>
  <c r="F2485" i="17" s="1"/>
  <c r="F2486" i="17" s="1"/>
  <c r="F2487" i="17" s="1"/>
  <c r="F2488" i="17" s="1"/>
  <c r="F2489" i="17" s="1"/>
  <c r="F2490" i="17" s="1"/>
  <c r="F2491" i="17" s="1"/>
  <c r="F2492" i="17" s="1"/>
  <c r="F2493" i="17" s="1"/>
  <c r="F2494" i="17" s="1"/>
  <c r="F2495" i="17" s="1"/>
  <c r="F2496" i="17" s="1"/>
  <c r="F2497" i="17" s="1"/>
  <c r="F2498" i="17" s="1"/>
  <c r="F2499" i="17" s="1"/>
  <c r="F2500" i="17" s="1"/>
  <c r="F2501" i="17" s="1"/>
  <c r="F2502" i="17" s="1"/>
  <c r="F2503" i="17" s="1"/>
  <c r="F2504" i="17" s="1"/>
  <c r="F2505" i="17" s="1"/>
  <c r="F2506" i="17" s="1"/>
  <c r="F2507" i="17" s="1"/>
  <c r="F2508" i="17" s="1"/>
  <c r="F2509" i="17" s="1"/>
  <c r="F2510" i="17" s="1"/>
  <c r="F2511" i="17" s="1"/>
  <c r="F2512" i="17" s="1"/>
  <c r="F2513" i="17" s="1"/>
  <c r="F2514" i="17" s="1"/>
  <c r="F2515" i="17" s="1"/>
  <c r="F2516" i="17" s="1"/>
  <c r="F2517" i="17" s="1"/>
  <c r="F2518" i="17" s="1"/>
  <c r="F2519" i="17" s="1"/>
  <c r="F2520" i="17" s="1"/>
  <c r="F2521" i="17" s="1"/>
  <c r="F2522" i="17" s="1"/>
  <c r="F2523" i="17" s="1"/>
  <c r="F2524" i="17" s="1"/>
  <c r="F2525" i="17" s="1"/>
  <c r="F2526" i="17" s="1"/>
  <c r="F2527" i="17" s="1"/>
  <c r="F2528" i="17" s="1"/>
  <c r="F2529" i="17" s="1"/>
  <c r="F2530" i="17" s="1"/>
  <c r="F2531" i="17" s="1"/>
  <c r="F2532" i="17" s="1"/>
  <c r="F2533" i="17" s="1"/>
  <c r="F2534" i="17" s="1"/>
  <c r="F2535" i="17" s="1"/>
  <c r="F2536" i="17" s="1"/>
  <c r="F2537" i="17" s="1"/>
  <c r="F2538" i="17" s="1"/>
  <c r="F2539" i="17" s="1"/>
  <c r="F2540" i="17" s="1"/>
  <c r="F2541" i="17" s="1"/>
  <c r="F2542" i="17" s="1"/>
  <c r="F2543" i="17" s="1"/>
  <c r="F2544" i="17" s="1"/>
  <c r="F2545" i="17" s="1"/>
  <c r="F2546" i="17" s="1"/>
  <c r="F2547" i="17" s="1"/>
  <c r="F2548" i="17" s="1"/>
  <c r="F2549" i="17" s="1"/>
  <c r="F2550" i="17" s="1"/>
  <c r="F2551" i="17" s="1"/>
  <c r="F2552" i="17" s="1"/>
  <c r="F2553" i="17" s="1"/>
  <c r="F2554" i="17" s="1"/>
  <c r="F2555" i="17" s="1"/>
  <c r="F2556" i="17" s="1"/>
  <c r="F2557" i="17" s="1"/>
  <c r="F2558" i="17" s="1"/>
  <c r="F2559" i="17" s="1"/>
  <c r="F2560" i="17" s="1"/>
  <c r="F2561" i="17" s="1"/>
  <c r="F2562" i="17" s="1"/>
  <c r="F2563" i="17" s="1"/>
  <c r="F2564" i="17" s="1"/>
  <c r="F2565" i="17" s="1"/>
  <c r="F2566" i="17" s="1"/>
  <c r="F2567" i="17" s="1"/>
  <c r="F2568" i="17" s="1"/>
  <c r="F2569" i="17" s="1"/>
  <c r="F2570" i="17" s="1"/>
  <c r="F2571" i="17" s="1"/>
  <c r="F2572" i="17" s="1"/>
  <c r="F2573" i="17" s="1"/>
  <c r="F2574" i="17" s="1"/>
  <c r="F2575" i="17" s="1"/>
  <c r="F2576" i="17" s="1"/>
  <c r="F2577" i="17" s="1"/>
  <c r="F2578" i="17" s="1"/>
  <c r="F2579" i="17" s="1"/>
  <c r="F2580" i="17" s="1"/>
  <c r="F2581" i="17" s="1"/>
  <c r="F2582" i="17" s="1"/>
  <c r="F2583" i="17" s="1"/>
  <c r="F2584" i="17" s="1"/>
  <c r="F2585" i="17" s="1"/>
  <c r="F2586" i="17" s="1"/>
  <c r="F2587" i="17" s="1"/>
  <c r="F2588" i="17" s="1"/>
  <c r="F2589" i="17" s="1"/>
  <c r="F2590" i="17" s="1"/>
  <c r="F2591" i="17" s="1"/>
  <c r="F2592" i="17" s="1"/>
  <c r="F2593" i="17" s="1"/>
  <c r="F2594" i="17" s="1"/>
  <c r="F2595" i="17" s="1"/>
  <c r="F2596" i="17" s="1"/>
  <c r="F2597" i="17" s="1"/>
  <c r="F2598" i="17" s="1"/>
  <c r="F2599" i="17" s="1"/>
  <c r="F2600" i="17" s="1"/>
  <c r="F2601" i="17" s="1"/>
  <c r="F2602" i="17" s="1"/>
  <c r="F2603" i="17" s="1"/>
  <c r="F2604" i="17" s="1"/>
  <c r="F2605" i="17" s="1"/>
  <c r="F2606" i="17" s="1"/>
  <c r="F2607" i="17" s="1"/>
  <c r="F2608" i="17" s="1"/>
  <c r="F2609" i="17" s="1"/>
  <c r="F2610" i="17" s="1"/>
  <c r="F2611" i="17" s="1"/>
  <c r="F2612" i="17" s="1"/>
  <c r="F2613" i="17" s="1"/>
  <c r="F2614" i="17" s="1"/>
  <c r="F2615" i="17" s="1"/>
  <c r="F2616" i="17" s="1"/>
  <c r="F2617" i="17" s="1"/>
  <c r="F2618" i="17" s="1"/>
  <c r="F2619" i="17" s="1"/>
  <c r="F2620" i="17" s="1"/>
  <c r="F2621" i="17" s="1"/>
  <c r="F2622" i="17" s="1"/>
  <c r="F2623" i="17" s="1"/>
  <c r="F2624" i="17" s="1"/>
  <c r="F2625" i="17" s="1"/>
  <c r="F2626" i="17" s="1"/>
  <c r="F2627" i="17" s="1"/>
  <c r="F2628" i="17" s="1"/>
  <c r="F2629" i="17" s="1"/>
  <c r="F2630" i="17" s="1"/>
  <c r="F2631" i="17" s="1"/>
  <c r="F2632" i="17" s="1"/>
  <c r="F2633" i="17" s="1"/>
  <c r="F2634" i="17" s="1"/>
  <c r="F2635" i="17" s="1"/>
  <c r="F2636" i="17" s="1"/>
  <c r="F2637" i="17" s="1"/>
  <c r="F2638" i="17" s="1"/>
  <c r="F2639" i="17" s="1"/>
  <c r="F2640" i="17" s="1"/>
  <c r="F2641" i="17" s="1"/>
  <c r="F2642" i="17" s="1"/>
  <c r="F2643" i="17" s="1"/>
  <c r="F2644" i="17" s="1"/>
  <c r="F2645" i="17" s="1"/>
  <c r="F2646" i="17" s="1"/>
  <c r="F2647" i="17" s="1"/>
  <c r="F2648" i="17" s="1"/>
  <c r="F2649" i="17" s="1"/>
  <c r="F2650" i="17" s="1"/>
  <c r="F2651" i="17" s="1"/>
  <c r="F2652" i="17" s="1"/>
  <c r="F2653" i="17" s="1"/>
  <c r="F2654" i="17" s="1"/>
  <c r="F2655" i="17" s="1"/>
  <c r="F2656" i="17" s="1"/>
  <c r="F2657" i="17" s="1"/>
  <c r="F2658" i="17" s="1"/>
  <c r="F2659" i="17" s="1"/>
  <c r="F2660" i="17" s="1"/>
  <c r="F2661" i="17" s="1"/>
  <c r="F2662" i="17" s="1"/>
  <c r="F2663" i="17" s="1"/>
  <c r="F2664" i="17" s="1"/>
  <c r="F2665" i="17" s="1"/>
  <c r="F2666" i="17" s="1"/>
  <c r="F2667" i="17" s="1"/>
  <c r="F2668" i="17" s="1"/>
  <c r="F2669" i="17" s="1"/>
  <c r="F2670" i="17" s="1"/>
  <c r="F2671" i="17" s="1"/>
  <c r="F2672" i="17" s="1"/>
  <c r="F2673" i="17" s="1"/>
  <c r="F2674" i="17" s="1"/>
  <c r="F2675" i="17" s="1"/>
  <c r="F2676" i="17" s="1"/>
  <c r="F2677" i="17" s="1"/>
  <c r="F2678" i="17" s="1"/>
  <c r="F2679" i="17" s="1"/>
  <c r="F2680" i="17" s="1"/>
  <c r="F2681" i="17" s="1"/>
  <c r="F2682" i="17" s="1"/>
  <c r="F2683" i="17" s="1"/>
  <c r="F2684" i="17" s="1"/>
  <c r="F2685" i="17" s="1"/>
  <c r="F2686" i="17" s="1"/>
  <c r="F2687" i="17" s="1"/>
  <c r="F2688" i="17" s="1"/>
  <c r="F2689" i="17" s="1"/>
  <c r="F2690" i="17" s="1"/>
  <c r="F2691" i="17" s="1"/>
  <c r="F2692" i="17" s="1"/>
  <c r="F2693" i="17" s="1"/>
  <c r="F2694" i="17" s="1"/>
  <c r="F2695" i="17" s="1"/>
  <c r="F2696" i="17" s="1"/>
  <c r="F2697" i="17" s="1"/>
  <c r="F2698" i="17" s="1"/>
  <c r="F2699" i="17" s="1"/>
  <c r="F2700" i="17" s="1"/>
  <c r="F2701" i="17" s="1"/>
  <c r="F2702" i="17" s="1"/>
  <c r="F2703" i="17" s="1"/>
  <c r="F2704" i="17" s="1"/>
  <c r="F2705" i="17" s="1"/>
  <c r="F2706" i="17" s="1"/>
  <c r="F2707" i="17" s="1"/>
  <c r="F2708" i="17" s="1"/>
  <c r="F2709" i="17" s="1"/>
  <c r="F2710" i="17" s="1"/>
  <c r="F2711" i="17" s="1"/>
  <c r="F2712" i="17" s="1"/>
  <c r="F2713" i="17" s="1"/>
  <c r="F2714" i="17" s="1"/>
  <c r="F2715" i="17" s="1"/>
  <c r="F2716" i="17" s="1"/>
  <c r="F2717" i="17" s="1"/>
  <c r="F2718" i="17" s="1"/>
  <c r="F2719" i="17" s="1"/>
  <c r="F2720" i="17" s="1"/>
  <c r="F2721" i="17" s="1"/>
  <c r="F2722" i="17" s="1"/>
  <c r="F2723" i="17" s="1"/>
  <c r="F2724" i="17" s="1"/>
  <c r="F2725" i="17" s="1"/>
  <c r="F2726" i="17" s="1"/>
  <c r="F2727" i="17" s="1"/>
  <c r="F2728" i="17" s="1"/>
  <c r="F2729" i="17" s="1"/>
  <c r="F2730" i="17" s="1"/>
  <c r="F2731" i="17" s="1"/>
  <c r="F2732" i="17" s="1"/>
  <c r="F2733" i="17" s="1"/>
  <c r="F2734" i="17" s="1"/>
  <c r="F2735" i="17" s="1"/>
  <c r="F2736" i="17" s="1"/>
  <c r="F2737" i="17" s="1"/>
  <c r="F2738" i="17" s="1"/>
  <c r="F2739" i="17" s="1"/>
  <c r="F2740" i="17" s="1"/>
  <c r="F2741" i="17" s="1"/>
  <c r="F2742" i="17" s="1"/>
  <c r="F2743" i="17" s="1"/>
  <c r="F2744" i="17" s="1"/>
  <c r="F2745" i="17" s="1"/>
  <c r="F2746" i="17" s="1"/>
  <c r="F2747" i="17" s="1"/>
  <c r="F2748" i="17" s="1"/>
  <c r="F2749" i="17" s="1"/>
  <c r="F2750" i="17" s="1"/>
  <c r="F2751" i="17" s="1"/>
  <c r="F2752" i="17" s="1"/>
  <c r="F2753" i="17" s="1"/>
  <c r="F2754" i="17" s="1"/>
  <c r="F2755" i="17" s="1"/>
  <c r="F2756" i="17" s="1"/>
  <c r="F2757" i="17" s="1"/>
  <c r="F2758" i="17" s="1"/>
  <c r="F2759" i="17" s="1"/>
  <c r="F2760" i="17" s="1"/>
  <c r="F2761" i="17" s="1"/>
  <c r="F2762" i="17" s="1"/>
  <c r="F2763" i="17" s="1"/>
  <c r="F2764" i="17" s="1"/>
  <c r="F2765" i="17" s="1"/>
  <c r="F2766" i="17" s="1"/>
  <c r="F2767" i="17" s="1"/>
  <c r="F2768" i="17" s="1"/>
  <c r="F2769" i="17" s="1"/>
  <c r="F2770" i="17" s="1"/>
  <c r="F2771" i="17" s="1"/>
  <c r="F2772" i="17" s="1"/>
  <c r="F2773" i="17" s="1"/>
  <c r="F2774" i="17" s="1"/>
  <c r="F2775" i="17" s="1"/>
  <c r="F2776" i="17" s="1"/>
  <c r="F2777" i="17" s="1"/>
  <c r="F2778" i="17" s="1"/>
  <c r="F2779" i="17" s="1"/>
  <c r="F2780" i="17" s="1"/>
  <c r="F2781" i="17" s="1"/>
  <c r="F2782" i="17" s="1"/>
  <c r="F2783" i="17" s="1"/>
  <c r="F2784" i="17" s="1"/>
  <c r="F2785" i="17" s="1"/>
  <c r="F2786" i="17" s="1"/>
  <c r="F2787" i="17" s="1"/>
  <c r="F2788" i="17" s="1"/>
  <c r="F2789" i="17" s="1"/>
  <c r="F2790" i="17" s="1"/>
  <c r="F2791" i="17" s="1"/>
  <c r="F2792" i="17" s="1"/>
  <c r="F2793" i="17" s="1"/>
  <c r="F2794" i="17" s="1"/>
  <c r="F2795" i="17" s="1"/>
  <c r="F2796" i="17" s="1"/>
  <c r="F2797" i="17" s="1"/>
  <c r="F2798" i="17" s="1"/>
  <c r="F2799" i="17" s="1"/>
  <c r="F2800" i="17" s="1"/>
  <c r="F2801" i="17" s="1"/>
  <c r="F2802" i="17" s="1"/>
  <c r="F2803" i="17" s="1"/>
  <c r="F2804" i="17" s="1"/>
  <c r="F2805" i="17" s="1"/>
  <c r="F2806" i="17" s="1"/>
  <c r="F2807" i="17" s="1"/>
  <c r="F2808" i="17" s="1"/>
  <c r="F2809" i="17" s="1"/>
  <c r="F2810" i="17" s="1"/>
  <c r="F2811" i="17" s="1"/>
  <c r="F2812" i="17" s="1"/>
  <c r="F2813" i="17" s="1"/>
  <c r="F2814" i="17" s="1"/>
  <c r="F2815" i="17" s="1"/>
  <c r="F2816" i="17" s="1"/>
  <c r="F2817" i="17" s="1"/>
  <c r="F2818" i="17" s="1"/>
  <c r="F2819" i="17" s="1"/>
  <c r="F2820" i="17" s="1"/>
  <c r="F2821" i="17" s="1"/>
  <c r="F2822" i="17" s="1"/>
  <c r="F2823" i="17" s="1"/>
  <c r="F2824" i="17" s="1"/>
  <c r="F2825" i="17" s="1"/>
  <c r="F2826" i="17" s="1"/>
  <c r="F2827" i="17" s="1"/>
  <c r="F2828" i="17" s="1"/>
  <c r="F2829" i="17" s="1"/>
  <c r="F2830" i="17" s="1"/>
  <c r="F2831" i="17" s="1"/>
  <c r="F2832" i="17" s="1"/>
  <c r="F2833" i="17" s="1"/>
  <c r="F2834" i="17" s="1"/>
  <c r="F2835" i="17" s="1"/>
  <c r="F2836" i="17" s="1"/>
  <c r="F2837" i="17" s="1"/>
  <c r="F2838" i="17" s="1"/>
  <c r="F2839" i="17" s="1"/>
  <c r="F2840" i="17" s="1"/>
  <c r="F2841" i="17" s="1"/>
  <c r="F2842" i="17" s="1"/>
  <c r="F2843" i="17" s="1"/>
  <c r="F2844" i="17" s="1"/>
  <c r="F2845" i="17" s="1"/>
  <c r="F2846" i="17" s="1"/>
  <c r="F2847" i="17" s="1"/>
  <c r="F2848" i="17" s="1"/>
  <c r="F2849" i="17" s="1"/>
  <c r="F2850" i="17" s="1"/>
  <c r="F2851" i="17" s="1"/>
  <c r="F2852" i="17" s="1"/>
  <c r="F2853" i="17" s="1"/>
  <c r="F2854" i="17" s="1"/>
  <c r="F2855" i="17" s="1"/>
  <c r="F2856" i="17" s="1"/>
  <c r="F2857" i="17" s="1"/>
  <c r="F2858" i="17" s="1"/>
  <c r="F2859" i="17" s="1"/>
  <c r="F2860" i="17" s="1"/>
  <c r="F2861" i="17" s="1"/>
  <c r="F2862" i="17" s="1"/>
  <c r="F2863" i="17" s="1"/>
  <c r="F2864" i="17" s="1"/>
  <c r="F2865" i="17" s="1"/>
  <c r="F2866" i="17" s="1"/>
  <c r="F2867" i="17" s="1"/>
  <c r="F2868" i="17" s="1"/>
  <c r="F2869" i="17" s="1"/>
  <c r="F2870" i="17" s="1"/>
  <c r="F2871" i="17" s="1"/>
  <c r="F2872" i="17" s="1"/>
  <c r="F2873" i="17" s="1"/>
  <c r="F2874" i="17" s="1"/>
  <c r="F2875" i="17" s="1"/>
  <c r="F2876" i="17" s="1"/>
  <c r="F2877" i="17" s="1"/>
  <c r="F2878" i="17" s="1"/>
  <c r="F2879" i="17" s="1"/>
  <c r="F2880" i="17" s="1"/>
  <c r="F2881" i="17" s="1"/>
  <c r="F2882" i="17" s="1"/>
  <c r="F2883" i="17" s="1"/>
  <c r="F2884" i="17" s="1"/>
  <c r="F2885" i="17" s="1"/>
  <c r="F2886" i="17" s="1"/>
  <c r="F2887" i="17" s="1"/>
  <c r="F2888" i="17" s="1"/>
  <c r="F2889" i="17" s="1"/>
  <c r="F2890" i="17" s="1"/>
  <c r="F2891" i="17" s="1"/>
  <c r="F2892" i="17" s="1"/>
  <c r="F2893" i="17" s="1"/>
  <c r="F2894" i="17" s="1"/>
  <c r="F2895" i="17" s="1"/>
  <c r="F2896" i="17" s="1"/>
  <c r="F2897" i="17" s="1"/>
  <c r="F2898" i="17" s="1"/>
  <c r="F2899" i="17" s="1"/>
  <c r="F2900" i="17" s="1"/>
  <c r="F2901" i="17" s="1"/>
  <c r="F2902" i="17" s="1"/>
  <c r="F2903" i="17" s="1"/>
  <c r="F2904" i="17" s="1"/>
  <c r="F2905" i="17" s="1"/>
  <c r="F2906" i="17" s="1"/>
  <c r="F2907" i="17" s="1"/>
  <c r="F2908" i="17" s="1"/>
  <c r="F2909" i="17" s="1"/>
  <c r="F2910" i="17" s="1"/>
  <c r="F2911" i="17" s="1"/>
  <c r="F2912" i="17" s="1"/>
  <c r="F2913" i="17" s="1"/>
  <c r="F2914" i="17" s="1"/>
  <c r="F2915" i="17" s="1"/>
  <c r="F2916" i="17" s="1"/>
  <c r="F2917" i="17" s="1"/>
  <c r="F2918" i="17" s="1"/>
  <c r="F2919" i="17" s="1"/>
  <c r="F2920" i="17" s="1"/>
  <c r="F2921" i="17" s="1"/>
  <c r="F2922" i="17" s="1"/>
  <c r="F2923" i="17" s="1"/>
  <c r="F2924" i="17" s="1"/>
  <c r="F2925" i="17" s="1"/>
  <c r="F2926" i="17" s="1"/>
  <c r="F2927" i="17" s="1"/>
  <c r="F2928" i="17" s="1"/>
  <c r="F2929" i="17" s="1"/>
  <c r="F2930" i="17" s="1"/>
  <c r="F2931" i="17" s="1"/>
  <c r="F2932" i="17" s="1"/>
  <c r="F2933" i="17" s="1"/>
  <c r="F2934" i="17" s="1"/>
  <c r="F2935" i="17" s="1"/>
  <c r="F2936" i="17" s="1"/>
  <c r="F2937" i="17" s="1"/>
  <c r="F2938" i="17" s="1"/>
  <c r="F2939" i="17" s="1"/>
  <c r="F2940" i="17" s="1"/>
  <c r="F2941" i="17" s="1"/>
  <c r="F2942" i="17" s="1"/>
  <c r="F2943" i="17" s="1"/>
  <c r="F2944" i="17" s="1"/>
  <c r="F2945" i="17" s="1"/>
  <c r="F2946" i="17" s="1"/>
  <c r="F2947" i="17" s="1"/>
  <c r="F2948" i="17" s="1"/>
  <c r="F2949" i="17" s="1"/>
  <c r="F2950" i="17" s="1"/>
  <c r="F2951" i="17" s="1"/>
  <c r="F2952" i="17" s="1"/>
  <c r="F2953" i="17" s="1"/>
  <c r="F2954" i="17" s="1"/>
  <c r="F2955" i="17" s="1"/>
  <c r="F2956" i="17" s="1"/>
  <c r="F2957" i="17" s="1"/>
  <c r="F2958" i="17" s="1"/>
  <c r="F2959" i="17" s="1"/>
  <c r="F2960" i="17" s="1"/>
  <c r="F2961" i="17" s="1"/>
  <c r="F2962" i="17" s="1"/>
  <c r="F2963" i="17" s="1"/>
  <c r="F2964" i="17" s="1"/>
  <c r="F2965" i="17" s="1"/>
  <c r="F2966" i="17" s="1"/>
  <c r="F2967" i="17" s="1"/>
  <c r="F2968" i="17" s="1"/>
  <c r="F2969" i="17" s="1"/>
  <c r="F2970" i="17" s="1"/>
  <c r="F2971" i="17" s="1"/>
  <c r="F2972" i="17" s="1"/>
  <c r="F2973" i="17" s="1"/>
  <c r="F2974" i="17" s="1"/>
  <c r="H77" i="17"/>
  <c r="H78" i="17"/>
  <c r="G79" i="17"/>
  <c r="G80" i="17" s="1"/>
  <c r="G81" i="17" s="1"/>
  <c r="G82" i="17" s="1"/>
  <c r="G83" i="17" s="1"/>
  <c r="G84" i="17" s="1"/>
  <c r="G85" i="17" s="1"/>
  <c r="G86" i="17" s="1"/>
  <c r="H79" i="17"/>
  <c r="H80" i="17"/>
  <c r="H81" i="17"/>
  <c r="H82" i="17"/>
  <c r="H83" i="17"/>
  <c r="H84" i="17"/>
  <c r="H85" i="17"/>
  <c r="H86" i="17"/>
  <c r="G87" i="17"/>
  <c r="G88" i="17" s="1"/>
  <c r="G89" i="17" s="1"/>
  <c r="G90" i="17" s="1"/>
  <c r="G91" i="17" s="1"/>
  <c r="G92" i="17" s="1"/>
  <c r="G93" i="17" s="1"/>
  <c r="G94" i="17" s="1"/>
  <c r="G95" i="17" s="1"/>
  <c r="G96" i="17" s="1"/>
  <c r="G97" i="17" s="1"/>
  <c r="G98" i="17" s="1"/>
  <c r="G99" i="17" s="1"/>
  <c r="G100" i="17" s="1"/>
  <c r="G101" i="17" s="1"/>
  <c r="G102" i="17" s="1"/>
  <c r="G103" i="17" s="1"/>
  <c r="G104" i="17" s="1"/>
  <c r="G105" i="17" s="1"/>
  <c r="G106" i="17" s="1"/>
  <c r="G107" i="17" s="1"/>
  <c r="G108" i="17" s="1"/>
  <c r="G109" i="17" s="1"/>
  <c r="G110" i="17" s="1"/>
  <c r="G111" i="17" s="1"/>
  <c r="G112" i="17" s="1"/>
  <c r="G113" i="17" s="1"/>
  <c r="G114" i="17" s="1"/>
  <c r="G115" i="17" s="1"/>
  <c r="G116" i="17" s="1"/>
  <c r="G117" i="17" s="1"/>
  <c r="G118" i="17" s="1"/>
  <c r="G119" i="17" s="1"/>
  <c r="G120" i="17" s="1"/>
  <c r="G121" i="17" s="1"/>
  <c r="G122" i="17" s="1"/>
  <c r="G123" i="17" s="1"/>
  <c r="G124" i="17" s="1"/>
  <c r="G125" i="17" s="1"/>
  <c r="G126" i="17" s="1"/>
  <c r="G127" i="17" s="1"/>
  <c r="G128" i="17" s="1"/>
  <c r="G129" i="17" s="1"/>
  <c r="G130" i="17" s="1"/>
  <c r="G131" i="17" s="1"/>
  <c r="G132" i="17" s="1"/>
  <c r="G133" i="17" s="1"/>
  <c r="G134" i="17" s="1"/>
  <c r="G135" i="17" s="1"/>
  <c r="G136" i="17" s="1"/>
  <c r="G137" i="17" s="1"/>
  <c r="G138" i="17" s="1"/>
  <c r="G139" i="17" s="1"/>
  <c r="G140" i="17" s="1"/>
  <c r="G141" i="17" s="1"/>
  <c r="G142" i="17" s="1"/>
  <c r="G143" i="17" s="1"/>
  <c r="G144" i="17" s="1"/>
  <c r="G145" i="17" s="1"/>
  <c r="G146" i="17" s="1"/>
  <c r="G147" i="17" s="1"/>
  <c r="G148" i="17" s="1"/>
  <c r="G149" i="17" s="1"/>
  <c r="G150" i="17" s="1"/>
  <c r="G151" i="17" s="1"/>
  <c r="G152" i="17" s="1"/>
  <c r="G153" i="17" s="1"/>
  <c r="G154" i="17" s="1"/>
  <c r="G155" i="17" s="1"/>
  <c r="G156" i="17" s="1"/>
  <c r="G157" i="17" s="1"/>
  <c r="G158" i="17" s="1"/>
  <c r="G159" i="17" s="1"/>
  <c r="G160" i="17" s="1"/>
  <c r="G161" i="17" s="1"/>
  <c r="G162" i="17" s="1"/>
  <c r="G163" i="17" s="1"/>
  <c r="G164" i="17" s="1"/>
  <c r="G165" i="17" s="1"/>
  <c r="G166" i="17" s="1"/>
  <c r="G167" i="17" s="1"/>
  <c r="G168" i="17" s="1"/>
  <c r="G169" i="17" s="1"/>
  <c r="G170" i="17" s="1"/>
  <c r="G171" i="17" s="1"/>
  <c r="G172" i="17" s="1"/>
  <c r="G173" i="17" s="1"/>
  <c r="G174" i="17" s="1"/>
  <c r="G175" i="17" s="1"/>
  <c r="G176" i="17" s="1"/>
  <c r="G177" i="17" s="1"/>
  <c r="G178" i="17" s="1"/>
  <c r="G179" i="17" s="1"/>
  <c r="G180" i="17" s="1"/>
  <c r="G181" i="17" s="1"/>
  <c r="G182" i="17" s="1"/>
  <c r="G183" i="17" s="1"/>
  <c r="G184" i="17" s="1"/>
  <c r="G185" i="17" s="1"/>
  <c r="G186" i="17" s="1"/>
  <c r="G187" i="17" s="1"/>
  <c r="G188" i="17" s="1"/>
  <c r="G189" i="17" s="1"/>
  <c r="G190" i="17" s="1"/>
  <c r="G191" i="17" s="1"/>
  <c r="G192" i="17" s="1"/>
  <c r="G193" i="17" s="1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G194" i="17"/>
  <c r="G195" i="17" s="1"/>
  <c r="G196" i="17" s="1"/>
  <c r="G197" i="17" s="1"/>
  <c r="G198" i="17" s="1"/>
  <c r="G199" i="17" s="1"/>
  <c r="G200" i="17" s="1"/>
  <c r="G201" i="17" s="1"/>
  <c r="G202" i="17" s="1"/>
  <c r="G203" i="17" s="1"/>
  <c r="G204" i="17" s="1"/>
  <c r="G205" i="17" s="1"/>
  <c r="G206" i="17" s="1"/>
  <c r="G207" i="17" s="1"/>
  <c r="G208" i="17" s="1"/>
  <c r="G209" i="17" s="1"/>
  <c r="G210" i="17" s="1"/>
  <c r="G211" i="17" s="1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G212" i="17"/>
  <c r="G213" i="17" s="1"/>
  <c r="G214" i="17" s="1"/>
  <c r="G215" i="17" s="1"/>
  <c r="G216" i="17" s="1"/>
  <c r="G217" i="17" s="1"/>
  <c r="G218" i="17" s="1"/>
  <c r="G219" i="17" s="1"/>
  <c r="G220" i="17" s="1"/>
  <c r="G221" i="17" s="1"/>
  <c r="G222" i="17" s="1"/>
  <c r="G223" i="17" s="1"/>
  <c r="G224" i="17" s="1"/>
  <c r="G225" i="17" s="1"/>
  <c r="G226" i="17" s="1"/>
  <c r="G227" i="17" s="1"/>
  <c r="G228" i="17" s="1"/>
  <c r="G229" i="17" s="1"/>
  <c r="G230" i="17" s="1"/>
  <c r="G231" i="17" s="1"/>
  <c r="G232" i="17" s="1"/>
  <c r="G233" i="17" s="1"/>
  <c r="G234" i="17" s="1"/>
  <c r="G235" i="17" s="1"/>
  <c r="G236" i="17" s="1"/>
  <c r="G237" i="17" s="1"/>
  <c r="G238" i="17" s="1"/>
  <c r="G239" i="17" s="1"/>
  <c r="G240" i="17" s="1"/>
  <c r="G241" i="17" s="1"/>
  <c r="G242" i="17" s="1"/>
  <c r="G243" i="17" s="1"/>
  <c r="G244" i="17" s="1"/>
  <c r="G245" i="17" s="1"/>
  <c r="G246" i="17" s="1"/>
  <c r="G247" i="17" s="1"/>
  <c r="G248" i="17" s="1"/>
  <c r="G249" i="17" s="1"/>
  <c r="G250" i="17" s="1"/>
  <c r="G251" i="17" s="1"/>
  <c r="G252" i="17" s="1"/>
  <c r="G253" i="17" s="1"/>
  <c r="G254" i="17" s="1"/>
  <c r="G255" i="17" s="1"/>
  <c r="G256" i="17" s="1"/>
  <c r="G257" i="17" s="1"/>
  <c r="G258" i="17" s="1"/>
  <c r="G259" i="17" s="1"/>
  <c r="G260" i="17" s="1"/>
  <c r="G261" i="17" s="1"/>
  <c r="G262" i="17" s="1"/>
  <c r="G263" i="17" s="1"/>
  <c r="G264" i="17" s="1"/>
  <c r="G265" i="17" s="1"/>
  <c r="G266" i="17" s="1"/>
  <c r="G267" i="17" s="1"/>
  <c r="G268" i="17" s="1"/>
  <c r="G269" i="17" s="1"/>
  <c r="G270" i="17" s="1"/>
  <c r="G271" i="17" s="1"/>
  <c r="G272" i="17" s="1"/>
  <c r="G273" i="17" s="1"/>
  <c r="G274" i="17" s="1"/>
  <c r="G275" i="17" s="1"/>
  <c r="G276" i="17" s="1"/>
  <c r="G277" i="17" s="1"/>
  <c r="G278" i="17" s="1"/>
  <c r="G279" i="17" s="1"/>
  <c r="G280" i="17" s="1"/>
  <c r="G281" i="17" s="1"/>
  <c r="G282" i="17" s="1"/>
  <c r="G283" i="17" s="1"/>
  <c r="G284" i="17" s="1"/>
  <c r="G285" i="17" s="1"/>
  <c r="G286" i="17" s="1"/>
  <c r="G287" i="17" s="1"/>
  <c r="G288" i="17" s="1"/>
  <c r="G289" i="17" s="1"/>
  <c r="G290" i="17" s="1"/>
  <c r="G291" i="17" s="1"/>
  <c r="G292" i="17" s="1"/>
  <c r="G293" i="17" s="1"/>
  <c r="G294" i="17" s="1"/>
  <c r="G295" i="17" s="1"/>
  <c r="G296" i="17" s="1"/>
  <c r="G297" i="17" s="1"/>
  <c r="G298" i="17" s="1"/>
  <c r="G299" i="17" s="1"/>
  <c r="G300" i="17" s="1"/>
  <c r="G301" i="17" s="1"/>
  <c r="G302" i="17" s="1"/>
  <c r="G303" i="17" s="1"/>
  <c r="G304" i="17" s="1"/>
  <c r="G305" i="17" s="1"/>
  <c r="G306" i="17" s="1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G307" i="17"/>
  <c r="G308" i="17" s="1"/>
  <c r="G309" i="17" s="1"/>
  <c r="G310" i="17" s="1"/>
  <c r="G311" i="17" s="1"/>
  <c r="G312" i="17" s="1"/>
  <c r="G313" i="17" s="1"/>
  <c r="G314" i="17" s="1"/>
  <c r="G315" i="17" s="1"/>
  <c r="G316" i="17" s="1"/>
  <c r="G317" i="17" s="1"/>
  <c r="G318" i="17" s="1"/>
  <c r="G319" i="17" s="1"/>
  <c r="G320" i="17" s="1"/>
  <c r="G321" i="17" s="1"/>
  <c r="G322" i="17" s="1"/>
  <c r="G323" i="17" s="1"/>
  <c r="G324" i="17" s="1"/>
  <c r="G325" i="17" s="1"/>
  <c r="G326" i="17" s="1"/>
  <c r="G327" i="17" s="1"/>
  <c r="G328" i="17" s="1"/>
  <c r="G329" i="17" s="1"/>
  <c r="G330" i="17" s="1"/>
  <c r="G331" i="17" s="1"/>
  <c r="G332" i="17" s="1"/>
  <c r="G333" i="17" s="1"/>
  <c r="G334" i="17" s="1"/>
  <c r="G335" i="17" s="1"/>
  <c r="G336" i="17" s="1"/>
  <c r="G337" i="17" s="1"/>
  <c r="G338" i="17" s="1"/>
  <c r="G339" i="17" s="1"/>
  <c r="G340" i="17" s="1"/>
  <c r="G341" i="17" s="1"/>
  <c r="G342" i="17" s="1"/>
  <c r="G343" i="17" s="1"/>
  <c r="G344" i="17" s="1"/>
  <c r="G345" i="17" s="1"/>
  <c r="G346" i="17" s="1"/>
  <c r="G347" i="17" s="1"/>
  <c r="G348" i="17" s="1"/>
  <c r="G349" i="17" s="1"/>
  <c r="G350" i="17" s="1"/>
  <c r="G351" i="17" s="1"/>
  <c r="G352" i="17" s="1"/>
  <c r="G353" i="17" s="1"/>
  <c r="G354" i="17" s="1"/>
  <c r="G355" i="17" s="1"/>
  <c r="G356" i="17" s="1"/>
  <c r="G357" i="17" s="1"/>
  <c r="G358" i="17" s="1"/>
  <c r="G359" i="17" s="1"/>
  <c r="G360" i="17" s="1"/>
  <c r="G361" i="17" s="1"/>
  <c r="G362" i="17" s="1"/>
  <c r="G363" i="17" s="1"/>
  <c r="G364" i="17" s="1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G365" i="17"/>
  <c r="G366" i="17" s="1"/>
  <c r="G367" i="17" s="1"/>
  <c r="G368" i="17" s="1"/>
  <c r="G369" i="17" s="1"/>
  <c r="G370" i="17" s="1"/>
  <c r="G371" i="17" s="1"/>
  <c r="G372" i="17" s="1"/>
  <c r="G373" i="17" s="1"/>
  <c r="G374" i="17" s="1"/>
  <c r="G375" i="17" s="1"/>
  <c r="G376" i="17" s="1"/>
  <c r="G377" i="17" s="1"/>
  <c r="G378" i="17" s="1"/>
  <c r="G379" i="17" s="1"/>
  <c r="G380" i="17" s="1"/>
  <c r="G381" i="17" s="1"/>
  <c r="G382" i="17" s="1"/>
  <c r="G383" i="17" s="1"/>
  <c r="G384" i="17" s="1"/>
  <c r="G385" i="17" s="1"/>
  <c r="G386" i="17" s="1"/>
  <c r="G387" i="17" s="1"/>
  <c r="G388" i="17" s="1"/>
  <c r="G389" i="17" s="1"/>
  <c r="G390" i="17" s="1"/>
  <c r="G391" i="17" s="1"/>
  <c r="G392" i="17" s="1"/>
  <c r="G393" i="17" s="1"/>
  <c r="G394" i="17" s="1"/>
  <c r="G395" i="17" s="1"/>
  <c r="G396" i="17" s="1"/>
  <c r="G397" i="17" s="1"/>
  <c r="G398" i="17" s="1"/>
  <c r="G399" i="17" s="1"/>
  <c r="G400" i="17" s="1"/>
  <c r="G401" i="17" s="1"/>
  <c r="G402" i="17" s="1"/>
  <c r="G403" i="17" s="1"/>
  <c r="G404" i="17" s="1"/>
  <c r="G405" i="17" s="1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G406" i="17"/>
  <c r="G407" i="17" s="1"/>
  <c r="G408" i="17" s="1"/>
  <c r="G409" i="17" s="1"/>
  <c r="G410" i="17" s="1"/>
  <c r="G411" i="17" s="1"/>
  <c r="G412" i="17" s="1"/>
  <c r="G413" i="17" s="1"/>
  <c r="G414" i="17" s="1"/>
  <c r="G415" i="17" s="1"/>
  <c r="G416" i="17" s="1"/>
  <c r="G417" i="17" s="1"/>
  <c r="G418" i="17" s="1"/>
  <c r="G419" i="17" s="1"/>
  <c r="G420" i="17" s="1"/>
  <c r="G421" i="17" s="1"/>
  <c r="G422" i="17" s="1"/>
  <c r="G423" i="17" s="1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G424" i="17"/>
  <c r="G425" i="17" s="1"/>
  <c r="G426" i="17" s="1"/>
  <c r="G427" i="17" s="1"/>
  <c r="G428" i="17" s="1"/>
  <c r="G429" i="17" s="1"/>
  <c r="G430" i="17" s="1"/>
  <c r="G431" i="17" s="1"/>
  <c r="G432" i="17" s="1"/>
  <c r="G433" i="17" s="1"/>
  <c r="G434" i="17" s="1"/>
  <c r="G435" i="17" s="1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G436" i="17"/>
  <c r="G437" i="17" s="1"/>
  <c r="G438" i="17" s="1"/>
  <c r="G439" i="17" s="1"/>
  <c r="G440" i="17" s="1"/>
  <c r="G441" i="17" s="1"/>
  <c r="G442" i="17" s="1"/>
  <c r="G443" i="17" s="1"/>
  <c r="G444" i="17" s="1"/>
  <c r="G445" i="17" s="1"/>
  <c r="G446" i="17" s="1"/>
  <c r="G447" i="17" s="1"/>
  <c r="G448" i="17" s="1"/>
  <c r="G449" i="17" s="1"/>
  <c r="G450" i="17" s="1"/>
  <c r="G451" i="17" s="1"/>
  <c r="G452" i="17" s="1"/>
  <c r="G453" i="17" s="1"/>
  <c r="G454" i="17" s="1"/>
  <c r="G455" i="17" s="1"/>
  <c r="G456" i="17" s="1"/>
  <c r="G457" i="17" s="1"/>
  <c r="G458" i="17" s="1"/>
  <c r="G459" i="17" s="1"/>
  <c r="G460" i="17" s="1"/>
  <c r="G461" i="17" s="1"/>
  <c r="G462" i="17" s="1"/>
  <c r="G463" i="17" s="1"/>
  <c r="G464" i="17" s="1"/>
  <c r="G465" i="17" s="1"/>
  <c r="G466" i="17" s="1"/>
  <c r="G467" i="17" s="1"/>
  <c r="G468" i="17" s="1"/>
  <c r="G469" i="17" s="1"/>
  <c r="G470" i="17" s="1"/>
  <c r="G471" i="17" s="1"/>
  <c r="G472" i="17" s="1"/>
  <c r="G473" i="17" s="1"/>
  <c r="G474" i="17" s="1"/>
  <c r="G475" i="17" s="1"/>
  <c r="G476" i="17" s="1"/>
  <c r="G477" i="17" s="1"/>
  <c r="G478" i="17" s="1"/>
  <c r="G479" i="17" s="1"/>
  <c r="G480" i="17" s="1"/>
  <c r="G481" i="17" s="1"/>
  <c r="G482" i="17" s="1"/>
  <c r="G483" i="17" s="1"/>
  <c r="G484" i="17" s="1"/>
  <c r="G485" i="17" s="1"/>
  <c r="G486" i="17" s="1"/>
  <c r="G487" i="17" s="1"/>
  <c r="G488" i="17" s="1"/>
  <c r="G489" i="17" s="1"/>
  <c r="G490" i="17" s="1"/>
  <c r="G491" i="17" s="1"/>
  <c r="G492" i="17" s="1"/>
  <c r="G493" i="17" s="1"/>
  <c r="G494" i="17" s="1"/>
  <c r="G495" i="17" s="1"/>
  <c r="G496" i="17" s="1"/>
  <c r="G497" i="17" s="1"/>
  <c r="G498" i="17" s="1"/>
  <c r="G499" i="17" s="1"/>
  <c r="G500" i="17" s="1"/>
  <c r="G501" i="17" s="1"/>
  <c r="G502" i="17" s="1"/>
  <c r="G503" i="17" s="1"/>
  <c r="G504" i="17" s="1"/>
  <c r="G505" i="17" s="1"/>
  <c r="G506" i="17" s="1"/>
  <c r="G507" i="17" s="1"/>
  <c r="G508" i="17" s="1"/>
  <c r="G509" i="17" s="1"/>
  <c r="G510" i="17" s="1"/>
  <c r="G511" i="17" s="1"/>
  <c r="G512" i="17" s="1"/>
  <c r="G513" i="17" s="1"/>
  <c r="G514" i="17" s="1"/>
  <c r="G515" i="17" s="1"/>
  <c r="G516" i="17" s="1"/>
  <c r="G517" i="17" s="1"/>
  <c r="G518" i="17" s="1"/>
  <c r="G519" i="17" s="1"/>
  <c r="G520" i="17" s="1"/>
  <c r="G521" i="17" s="1"/>
  <c r="G522" i="17" s="1"/>
  <c r="G523" i="17" s="1"/>
  <c r="G524" i="17" s="1"/>
  <c r="G525" i="17" s="1"/>
  <c r="G526" i="17" s="1"/>
  <c r="G527" i="17" s="1"/>
  <c r="G528" i="17" s="1"/>
  <c r="G529" i="17" s="1"/>
  <c r="G530" i="17" s="1"/>
  <c r="G531" i="17" s="1"/>
  <c r="G532" i="17" s="1"/>
  <c r="G533" i="17" s="1"/>
  <c r="G534" i="17" s="1"/>
  <c r="G535" i="17" s="1"/>
  <c r="G536" i="17" s="1"/>
  <c r="G537" i="17" s="1"/>
  <c r="G538" i="17" s="1"/>
  <c r="G539" i="17" s="1"/>
  <c r="G540" i="17" s="1"/>
  <c r="G541" i="17" s="1"/>
  <c r="G542" i="17" s="1"/>
  <c r="G543" i="17" s="1"/>
  <c r="G544" i="17" s="1"/>
  <c r="G545" i="17" s="1"/>
  <c r="G546" i="17" s="1"/>
  <c r="G547" i="17" s="1"/>
  <c r="G548" i="17" s="1"/>
  <c r="G549" i="17" s="1"/>
  <c r="G550" i="17" s="1"/>
  <c r="G551" i="17" s="1"/>
  <c r="G552" i="17" s="1"/>
  <c r="G553" i="17" s="1"/>
  <c r="G554" i="17" s="1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G555" i="17"/>
  <c r="G556" i="17" s="1"/>
  <c r="G557" i="17" s="1"/>
  <c r="H555" i="17"/>
  <c r="H556" i="17"/>
  <c r="H557" i="17"/>
  <c r="G558" i="17"/>
  <c r="G559" i="17" s="1"/>
  <c r="G560" i="17" s="1"/>
  <c r="G561" i="17" s="1"/>
  <c r="G562" i="17" s="1"/>
  <c r="G563" i="17" s="1"/>
  <c r="G564" i="17" s="1"/>
  <c r="H558" i="17"/>
  <c r="H559" i="17"/>
  <c r="H560" i="17"/>
  <c r="H561" i="17"/>
  <c r="H562" i="17"/>
  <c r="H563" i="17"/>
  <c r="H564" i="17"/>
  <c r="G565" i="17"/>
  <c r="H565" i="17"/>
  <c r="G566" i="17"/>
  <c r="G567" i="17" s="1"/>
  <c r="G568" i="17" s="1"/>
  <c r="G569" i="17" s="1"/>
  <c r="H566" i="17"/>
  <c r="H567" i="17"/>
  <c r="H568" i="17"/>
  <c r="H569" i="17"/>
  <c r="G570" i="17"/>
  <c r="G571" i="17" s="1"/>
  <c r="G572" i="17" s="1"/>
  <c r="G573" i="17" s="1"/>
  <c r="G574" i="17" s="1"/>
  <c r="G575" i="17" s="1"/>
  <c r="G576" i="17" s="1"/>
  <c r="G577" i="17" s="1"/>
  <c r="G578" i="17" s="1"/>
  <c r="G579" i="17" s="1"/>
  <c r="G580" i="17" s="1"/>
  <c r="G581" i="17" s="1"/>
  <c r="G582" i="17" s="1"/>
  <c r="G583" i="17" s="1"/>
  <c r="G584" i="17" s="1"/>
  <c r="G585" i="17" s="1"/>
  <c r="G586" i="17" s="1"/>
  <c r="G587" i="17" s="1"/>
  <c r="G588" i="17" s="1"/>
  <c r="G589" i="17" s="1"/>
  <c r="G590" i="17" s="1"/>
  <c r="G591" i="17" s="1"/>
  <c r="G592" i="17" s="1"/>
  <c r="G593" i="17" s="1"/>
  <c r="G594" i="17" s="1"/>
  <c r="G595" i="17" s="1"/>
  <c r="G596" i="17" s="1"/>
  <c r="G597" i="17" s="1"/>
  <c r="G598" i="17" s="1"/>
  <c r="G599" i="17" s="1"/>
  <c r="G600" i="17" s="1"/>
  <c r="G601" i="17" s="1"/>
  <c r="G602" i="17" s="1"/>
  <c r="G603" i="17" s="1"/>
  <c r="G604" i="17" s="1"/>
  <c r="G605" i="17" s="1"/>
  <c r="G606" i="17" s="1"/>
  <c r="G607" i="17" s="1"/>
  <c r="G608" i="17" s="1"/>
  <c r="G609" i="17" s="1"/>
  <c r="G610" i="17" s="1"/>
  <c r="G611" i="17" s="1"/>
  <c r="G612" i="17" s="1"/>
  <c r="G613" i="17" s="1"/>
  <c r="G614" i="17" s="1"/>
  <c r="G615" i="17" s="1"/>
  <c r="G616" i="17" s="1"/>
  <c r="G617" i="17" s="1"/>
  <c r="G618" i="17" s="1"/>
  <c r="G619" i="17" s="1"/>
  <c r="G620" i="17" s="1"/>
  <c r="G621" i="17" s="1"/>
  <c r="G622" i="17" s="1"/>
  <c r="G623" i="17" s="1"/>
  <c r="G624" i="17" s="1"/>
  <c r="G625" i="17" s="1"/>
  <c r="G626" i="17" s="1"/>
  <c r="G627" i="17" s="1"/>
  <c r="G628" i="17" s="1"/>
  <c r="G629" i="17" s="1"/>
  <c r="G630" i="17" s="1"/>
  <c r="G631" i="17" s="1"/>
  <c r="G632" i="17" s="1"/>
  <c r="G633" i="17" s="1"/>
  <c r="G634" i="17" s="1"/>
  <c r="G635" i="17" s="1"/>
  <c r="G636" i="17" s="1"/>
  <c r="G637" i="17" s="1"/>
  <c r="G638" i="17" s="1"/>
  <c r="G639" i="17" s="1"/>
  <c r="G640" i="17" s="1"/>
  <c r="G641" i="17" s="1"/>
  <c r="G642" i="17" s="1"/>
  <c r="G643" i="17" s="1"/>
  <c r="G644" i="17" s="1"/>
  <c r="G645" i="17" s="1"/>
  <c r="G646" i="17" s="1"/>
  <c r="G647" i="17" s="1"/>
  <c r="G648" i="17" s="1"/>
  <c r="G649" i="17" s="1"/>
  <c r="G650" i="17" s="1"/>
  <c r="G651" i="17" s="1"/>
  <c r="G652" i="17" s="1"/>
  <c r="G653" i="17" s="1"/>
  <c r="G654" i="17" s="1"/>
  <c r="G655" i="17" s="1"/>
  <c r="G656" i="17" s="1"/>
  <c r="G657" i="17" s="1"/>
  <c r="G658" i="17" s="1"/>
  <c r="G659" i="17" s="1"/>
  <c r="G660" i="17" s="1"/>
  <c r="G661" i="17" s="1"/>
  <c r="G662" i="17" s="1"/>
  <c r="G663" i="17" s="1"/>
  <c r="G664" i="17" s="1"/>
  <c r="G665" i="17" s="1"/>
  <c r="G666" i="17" s="1"/>
  <c r="G667" i="17" s="1"/>
  <c r="G668" i="17" s="1"/>
  <c r="G669" i="17" s="1"/>
  <c r="G670" i="17" s="1"/>
  <c r="G671" i="17" s="1"/>
  <c r="G672" i="17" s="1"/>
  <c r="G673" i="17" s="1"/>
  <c r="G674" i="17" s="1"/>
  <c r="G675" i="17" s="1"/>
  <c r="G676" i="17" s="1"/>
  <c r="G677" i="17" s="1"/>
  <c r="G678" i="17" s="1"/>
  <c r="G679" i="17" s="1"/>
  <c r="G680" i="17" s="1"/>
  <c r="G681" i="17" s="1"/>
  <c r="G682" i="17" s="1"/>
  <c r="G683" i="17" s="1"/>
  <c r="G684" i="17" s="1"/>
  <c r="G685" i="17" s="1"/>
  <c r="G686" i="17" s="1"/>
  <c r="G687" i="17" s="1"/>
  <c r="G688" i="17" s="1"/>
  <c r="G689" i="17" s="1"/>
  <c r="G690" i="17" s="1"/>
  <c r="G691" i="17" s="1"/>
  <c r="G692" i="17" s="1"/>
  <c r="G693" i="17" s="1"/>
  <c r="G694" i="17" s="1"/>
  <c r="G695" i="17" s="1"/>
  <c r="G696" i="17" s="1"/>
  <c r="G697" i="17" s="1"/>
  <c r="G698" i="17" s="1"/>
  <c r="G699" i="17" s="1"/>
  <c r="G700" i="17" s="1"/>
  <c r="G701" i="17" s="1"/>
  <c r="G702" i="17" s="1"/>
  <c r="G703" i="17" s="1"/>
  <c r="G704" i="17" s="1"/>
  <c r="G705" i="17" s="1"/>
  <c r="G706" i="17" s="1"/>
  <c r="G707" i="17" s="1"/>
  <c r="G708" i="17" s="1"/>
  <c r="G709" i="17" s="1"/>
  <c r="G710" i="17" s="1"/>
  <c r="G711" i="17" s="1"/>
  <c r="G712" i="17" s="1"/>
  <c r="G713" i="17" s="1"/>
  <c r="G714" i="17" s="1"/>
  <c r="G715" i="17" s="1"/>
  <c r="G716" i="17" s="1"/>
  <c r="G717" i="17" s="1"/>
  <c r="G718" i="17" s="1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G719" i="17"/>
  <c r="G720" i="17" s="1"/>
  <c r="G721" i="17" s="1"/>
  <c r="G722" i="17" s="1"/>
  <c r="G723" i="17" s="1"/>
  <c r="G724" i="17" s="1"/>
  <c r="G725" i="17" s="1"/>
  <c r="G726" i="17" s="1"/>
  <c r="G727" i="17" s="1"/>
  <c r="G728" i="17" s="1"/>
  <c r="G729" i="17" s="1"/>
  <c r="G730" i="17" s="1"/>
  <c r="G731" i="17" s="1"/>
  <c r="G732" i="17" s="1"/>
  <c r="G733" i="17" s="1"/>
  <c r="G734" i="17" s="1"/>
  <c r="G735" i="17" s="1"/>
  <c r="G736" i="17" s="1"/>
  <c r="G737" i="17" s="1"/>
  <c r="G738" i="17" s="1"/>
  <c r="G739" i="17" s="1"/>
  <c r="G740" i="17" s="1"/>
  <c r="G741" i="17" s="1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H732" i="17"/>
  <c r="H733" i="17"/>
  <c r="H734" i="17"/>
  <c r="H735" i="17"/>
  <c r="H736" i="17"/>
  <c r="H737" i="17"/>
  <c r="H738" i="17"/>
  <c r="H739" i="17"/>
  <c r="H740" i="17"/>
  <c r="H741" i="17"/>
  <c r="G742" i="17"/>
  <c r="G743" i="17" s="1"/>
  <c r="G744" i="17" s="1"/>
  <c r="G745" i="17" s="1"/>
  <c r="G746" i="17" s="1"/>
  <c r="G747" i="17" s="1"/>
  <c r="G748" i="17" s="1"/>
  <c r="G749" i="17" s="1"/>
  <c r="G750" i="17" s="1"/>
  <c r="G751" i="17" s="1"/>
  <c r="G752" i="17" s="1"/>
  <c r="G753" i="17" s="1"/>
  <c r="G754" i="17" s="1"/>
  <c r="G755" i="17" s="1"/>
  <c r="G756" i="17" s="1"/>
  <c r="G757" i="17" s="1"/>
  <c r="G758" i="17" s="1"/>
  <c r="G759" i="17" s="1"/>
  <c r="G760" i="17" s="1"/>
  <c r="G761" i="17" s="1"/>
  <c r="G762" i="17" s="1"/>
  <c r="G763" i="17" s="1"/>
  <c r="G764" i="17" s="1"/>
  <c r="G765" i="17" s="1"/>
  <c r="G766" i="17" s="1"/>
  <c r="G767" i="17" s="1"/>
  <c r="G768" i="17" s="1"/>
  <c r="G769" i="17" s="1"/>
  <c r="G770" i="17" s="1"/>
  <c r="G771" i="17" s="1"/>
  <c r="G772" i="17" s="1"/>
  <c r="G773" i="17" s="1"/>
  <c r="G774" i="17" s="1"/>
  <c r="G775" i="17" s="1"/>
  <c r="G776" i="17" s="1"/>
  <c r="G777" i="17" s="1"/>
  <c r="G778" i="17" s="1"/>
  <c r="G779" i="17" s="1"/>
  <c r="G780" i="17" s="1"/>
  <c r="G781" i="17" s="1"/>
  <c r="G782" i="17" s="1"/>
  <c r="G783" i="17" s="1"/>
  <c r="G784" i="17" s="1"/>
  <c r="G785" i="17" s="1"/>
  <c r="G786" i="17" s="1"/>
  <c r="G787" i="17" s="1"/>
  <c r="G788" i="17" s="1"/>
  <c r="G789" i="17" s="1"/>
  <c r="G790" i="17" s="1"/>
  <c r="G791" i="17" s="1"/>
  <c r="G792" i="17" s="1"/>
  <c r="G793" i="17" s="1"/>
  <c r="G794" i="17" s="1"/>
  <c r="G795" i="17" s="1"/>
  <c r="G796" i="17" s="1"/>
  <c r="G797" i="17" s="1"/>
  <c r="G798" i="17" s="1"/>
  <c r="G799" i="17" s="1"/>
  <c r="G800" i="17" s="1"/>
  <c r="G801" i="17" s="1"/>
  <c r="G802" i="17" s="1"/>
  <c r="G803" i="17" s="1"/>
  <c r="G804" i="17" s="1"/>
  <c r="G805" i="17" s="1"/>
  <c r="G806" i="17" s="1"/>
  <c r="G807" i="17" s="1"/>
  <c r="G808" i="17" s="1"/>
  <c r="G809" i="17" s="1"/>
  <c r="G810" i="17" s="1"/>
  <c r="G811" i="17" s="1"/>
  <c r="G812" i="17" s="1"/>
  <c r="G813" i="17" s="1"/>
  <c r="G814" i="17" s="1"/>
  <c r="G815" i="17" s="1"/>
  <c r="G816" i="17" s="1"/>
  <c r="G817" i="17" s="1"/>
  <c r="G818" i="17" s="1"/>
  <c r="G819" i="17" s="1"/>
  <c r="G820" i="17" s="1"/>
  <c r="G821" i="17" s="1"/>
  <c r="G822" i="17" s="1"/>
  <c r="G823" i="17" s="1"/>
  <c r="G824" i="17" s="1"/>
  <c r="G825" i="17" s="1"/>
  <c r="G826" i="17" s="1"/>
  <c r="G827" i="17" s="1"/>
  <c r="G828" i="17" s="1"/>
  <c r="G829" i="17" s="1"/>
  <c r="G830" i="17" s="1"/>
  <c r="G831" i="17" s="1"/>
  <c r="G832" i="17" s="1"/>
  <c r="G833" i="17" s="1"/>
  <c r="G834" i="17" s="1"/>
  <c r="G835" i="17" s="1"/>
  <c r="G836" i="17" s="1"/>
  <c r="G837" i="17" s="1"/>
  <c r="G838" i="17" s="1"/>
  <c r="G839" i="17" s="1"/>
  <c r="G840" i="17" s="1"/>
  <c r="G841" i="17" s="1"/>
  <c r="G842" i="17" s="1"/>
  <c r="G843" i="17" s="1"/>
  <c r="G844" i="17" s="1"/>
  <c r="G845" i="17" s="1"/>
  <c r="G846" i="17" s="1"/>
  <c r="G847" i="17" s="1"/>
  <c r="G848" i="17" s="1"/>
  <c r="G849" i="17" s="1"/>
  <c r="G850" i="17" s="1"/>
  <c r="G851" i="17" s="1"/>
  <c r="G852" i="17" s="1"/>
  <c r="G853" i="17" s="1"/>
  <c r="G854" i="17" s="1"/>
  <c r="G855" i="17" s="1"/>
  <c r="G856" i="17" s="1"/>
  <c r="G857" i="17" s="1"/>
  <c r="G858" i="17" s="1"/>
  <c r="G859" i="17" s="1"/>
  <c r="G860" i="17" s="1"/>
  <c r="G861" i="17" s="1"/>
  <c r="G862" i="17" s="1"/>
  <c r="G863" i="17" s="1"/>
  <c r="G864" i="17" s="1"/>
  <c r="G865" i="17" s="1"/>
  <c r="G866" i="17" s="1"/>
  <c r="G867" i="17" s="1"/>
  <c r="G868" i="17" s="1"/>
  <c r="G869" i="17" s="1"/>
  <c r="G870" i="17" s="1"/>
  <c r="G871" i="17" s="1"/>
  <c r="G872" i="17" s="1"/>
  <c r="G873" i="17" s="1"/>
  <c r="G874" i="17" s="1"/>
  <c r="G875" i="17" s="1"/>
  <c r="G876" i="17" s="1"/>
  <c r="G877" i="17" s="1"/>
  <c r="G878" i="17" s="1"/>
  <c r="G879" i="17" s="1"/>
  <c r="G880" i="17" s="1"/>
  <c r="G881" i="17" s="1"/>
  <c r="G882" i="17" s="1"/>
  <c r="G883" i="17" s="1"/>
  <c r="G884" i="17" s="1"/>
  <c r="G885" i="17" s="1"/>
  <c r="G886" i="17" s="1"/>
  <c r="G887" i="17" s="1"/>
  <c r="G888" i="17" s="1"/>
  <c r="G889" i="17" s="1"/>
  <c r="G890" i="17" s="1"/>
  <c r="G891" i="17" s="1"/>
  <c r="G892" i="17" s="1"/>
  <c r="G893" i="17" s="1"/>
  <c r="G894" i="17" s="1"/>
  <c r="G895" i="17" s="1"/>
  <c r="G896" i="17" s="1"/>
  <c r="G897" i="17" s="1"/>
  <c r="G898" i="17" s="1"/>
  <c r="G899" i="17" s="1"/>
  <c r="G900" i="17" s="1"/>
  <c r="G901" i="17" s="1"/>
  <c r="G902" i="17" s="1"/>
  <c r="G903" i="17" s="1"/>
  <c r="G904" i="17" s="1"/>
  <c r="G905" i="17" s="1"/>
  <c r="G906" i="17" s="1"/>
  <c r="G907" i="17" s="1"/>
  <c r="G908" i="17" s="1"/>
  <c r="G909" i="17" s="1"/>
  <c r="G910" i="17" s="1"/>
  <c r="G911" i="17" s="1"/>
  <c r="G912" i="17" s="1"/>
  <c r="G913" i="17" s="1"/>
  <c r="G914" i="17" s="1"/>
  <c r="G915" i="17" s="1"/>
  <c r="G916" i="17" s="1"/>
  <c r="G917" i="17" s="1"/>
  <c r="G918" i="17" s="1"/>
  <c r="G919" i="17" s="1"/>
  <c r="G920" i="17" s="1"/>
  <c r="G921" i="17" s="1"/>
  <c r="G922" i="17" s="1"/>
  <c r="G923" i="17" s="1"/>
  <c r="G924" i="17" s="1"/>
  <c r="G925" i="17" s="1"/>
  <c r="G926" i="17" s="1"/>
  <c r="G927" i="17" s="1"/>
  <c r="G928" i="17" s="1"/>
  <c r="G929" i="17" s="1"/>
  <c r="G930" i="17" s="1"/>
  <c r="G931" i="17" s="1"/>
  <c r="G932" i="17" s="1"/>
  <c r="G933" i="17" s="1"/>
  <c r="G934" i="17" s="1"/>
  <c r="G935" i="17" s="1"/>
  <c r="G936" i="17" s="1"/>
  <c r="G937" i="17" s="1"/>
  <c r="G938" i="17" s="1"/>
  <c r="G939" i="17" s="1"/>
  <c r="G940" i="17" s="1"/>
  <c r="G941" i="17" s="1"/>
  <c r="G942" i="17" s="1"/>
  <c r="G943" i="17" s="1"/>
  <c r="G944" i="17" s="1"/>
  <c r="G945" i="17" s="1"/>
  <c r="G946" i="17" s="1"/>
  <c r="G947" i="17" s="1"/>
  <c r="G948" i="17" s="1"/>
  <c r="G949" i="17" s="1"/>
  <c r="G950" i="17" s="1"/>
  <c r="G951" i="17" s="1"/>
  <c r="G952" i="17" s="1"/>
  <c r="G953" i="17" s="1"/>
  <c r="G954" i="17" s="1"/>
  <c r="G955" i="17" s="1"/>
  <c r="G956" i="17" s="1"/>
  <c r="G957" i="17" s="1"/>
  <c r="G958" i="17" s="1"/>
  <c r="G959" i="17" s="1"/>
  <c r="G960" i="17" s="1"/>
  <c r="G961" i="17" s="1"/>
  <c r="G962" i="17" s="1"/>
  <c r="G963" i="17" s="1"/>
  <c r="G964" i="17" s="1"/>
  <c r="G965" i="17" s="1"/>
  <c r="G966" i="17" s="1"/>
  <c r="G967" i="17" s="1"/>
  <c r="G968" i="17" s="1"/>
  <c r="G969" i="17" s="1"/>
  <c r="G970" i="17" s="1"/>
  <c r="G971" i="17" s="1"/>
  <c r="G972" i="17" s="1"/>
  <c r="G973" i="17" s="1"/>
  <c r="G974" i="17" s="1"/>
  <c r="G975" i="17" s="1"/>
  <c r="G976" i="17" s="1"/>
  <c r="G977" i="17" s="1"/>
  <c r="G978" i="17" s="1"/>
  <c r="G979" i="17" s="1"/>
  <c r="G980" i="17" s="1"/>
  <c r="G981" i="17" s="1"/>
  <c r="G982" i="17" s="1"/>
  <c r="G983" i="17" s="1"/>
  <c r="G984" i="17" s="1"/>
  <c r="G985" i="17" s="1"/>
  <c r="G986" i="17" s="1"/>
  <c r="G987" i="17" s="1"/>
  <c r="G988" i="17" s="1"/>
  <c r="G989" i="17" s="1"/>
  <c r="G990" i="17" s="1"/>
  <c r="G991" i="17" s="1"/>
  <c r="G992" i="17" s="1"/>
  <c r="G993" i="17" s="1"/>
  <c r="G994" i="17" s="1"/>
  <c r="G995" i="17" s="1"/>
  <c r="G996" i="17" s="1"/>
  <c r="G997" i="17" s="1"/>
  <c r="G998" i="17" s="1"/>
  <c r="G999" i="17" s="1"/>
  <c r="G1000" i="17" s="1"/>
  <c r="G1001" i="17" s="1"/>
  <c r="G1002" i="17" s="1"/>
  <c r="G1003" i="17" s="1"/>
  <c r="G1004" i="17" s="1"/>
  <c r="G1005" i="17" s="1"/>
  <c r="G1006" i="17" s="1"/>
  <c r="G1007" i="17" s="1"/>
  <c r="G1008" i="17" s="1"/>
  <c r="G1009" i="17" s="1"/>
  <c r="G1010" i="17" s="1"/>
  <c r="G1011" i="17" s="1"/>
  <c r="G1012" i="17" s="1"/>
  <c r="G1013" i="17" s="1"/>
  <c r="G1014" i="17" s="1"/>
  <c r="G1015" i="17" s="1"/>
  <c r="G1016" i="17" s="1"/>
  <c r="G1017" i="17" s="1"/>
  <c r="G1018" i="17" s="1"/>
  <c r="G1019" i="17" s="1"/>
  <c r="G1020" i="17" s="1"/>
  <c r="G1021" i="17" s="1"/>
  <c r="G1022" i="17" s="1"/>
  <c r="G1023" i="17" s="1"/>
  <c r="G1024" i="17" s="1"/>
  <c r="G1025" i="17" s="1"/>
  <c r="G1026" i="17" s="1"/>
  <c r="G1027" i="17" s="1"/>
  <c r="G1028" i="17" s="1"/>
  <c r="G1029" i="17" s="1"/>
  <c r="G1030" i="17" s="1"/>
  <c r="G1031" i="17" s="1"/>
  <c r="G1032" i="17" s="1"/>
  <c r="G1033" i="17" s="1"/>
  <c r="G1034" i="17" s="1"/>
  <c r="G1035" i="17" s="1"/>
  <c r="G1036" i="17" s="1"/>
  <c r="G1037" i="17" s="1"/>
  <c r="G1038" i="17" s="1"/>
  <c r="G1039" i="17" s="1"/>
  <c r="G1040" i="17" s="1"/>
  <c r="G1041" i="17" s="1"/>
  <c r="G1042" i="17" s="1"/>
  <c r="G1043" i="17" s="1"/>
  <c r="G1044" i="17" s="1"/>
  <c r="G1045" i="17" s="1"/>
  <c r="G1046" i="17" s="1"/>
  <c r="G1047" i="17" s="1"/>
  <c r="G1048" i="17" s="1"/>
  <c r="G1049" i="17" s="1"/>
  <c r="G1050" i="17" s="1"/>
  <c r="G1051" i="17" s="1"/>
  <c r="G1052" i="17" s="1"/>
  <c r="H742" i="17"/>
  <c r="H743" i="17"/>
  <c r="H744" i="17"/>
  <c r="H745" i="17"/>
  <c r="H746" i="17"/>
  <c r="H747" i="17"/>
  <c r="H748" i="17"/>
  <c r="H749" i="17"/>
  <c r="H750" i="17"/>
  <c r="H751" i="17"/>
  <c r="H752" i="17"/>
  <c r="H753" i="17"/>
  <c r="H754" i="17"/>
  <c r="H755" i="17"/>
  <c r="H756" i="17"/>
  <c r="H757" i="17"/>
  <c r="H758" i="17"/>
  <c r="H759" i="17"/>
  <c r="H760" i="17"/>
  <c r="H761" i="17"/>
  <c r="H762" i="17"/>
  <c r="H763" i="17"/>
  <c r="H764" i="17"/>
  <c r="H765" i="17"/>
  <c r="H766" i="17"/>
  <c r="H767" i="17"/>
  <c r="H768" i="17"/>
  <c r="H769" i="17"/>
  <c r="H770" i="17"/>
  <c r="H771" i="17"/>
  <c r="H772" i="17"/>
  <c r="H773" i="17"/>
  <c r="H774" i="17"/>
  <c r="H775" i="17"/>
  <c r="H776" i="17"/>
  <c r="H777" i="17"/>
  <c r="H778" i="17"/>
  <c r="H779" i="17"/>
  <c r="H780" i="17"/>
  <c r="H781" i="17"/>
  <c r="H782" i="17"/>
  <c r="H783" i="17"/>
  <c r="H784" i="17"/>
  <c r="H785" i="17"/>
  <c r="H786" i="17"/>
  <c r="H787" i="17"/>
  <c r="H788" i="17"/>
  <c r="H789" i="17"/>
  <c r="H790" i="17"/>
  <c r="H791" i="17"/>
  <c r="H792" i="17"/>
  <c r="H793" i="17"/>
  <c r="H794" i="17"/>
  <c r="H795" i="17"/>
  <c r="H796" i="17"/>
  <c r="H797" i="17"/>
  <c r="H798" i="17"/>
  <c r="H799" i="17"/>
  <c r="H800" i="17"/>
  <c r="H801" i="17"/>
  <c r="H802" i="17"/>
  <c r="H803" i="17"/>
  <c r="H804" i="17"/>
  <c r="H805" i="17"/>
  <c r="H806" i="17"/>
  <c r="H807" i="17"/>
  <c r="H808" i="17"/>
  <c r="H809" i="17"/>
  <c r="H810" i="17"/>
  <c r="H811" i="17"/>
  <c r="H812" i="17"/>
  <c r="H813" i="17"/>
  <c r="H814" i="17"/>
  <c r="H815" i="17"/>
  <c r="H816" i="17"/>
  <c r="H817" i="17"/>
  <c r="H818" i="17"/>
  <c r="H819" i="17"/>
  <c r="H820" i="17"/>
  <c r="H821" i="17"/>
  <c r="H822" i="17"/>
  <c r="H823" i="17"/>
  <c r="H824" i="17"/>
  <c r="H825" i="17"/>
  <c r="H826" i="17"/>
  <c r="H827" i="17"/>
  <c r="H828" i="17"/>
  <c r="H829" i="17"/>
  <c r="H830" i="17"/>
  <c r="H831" i="17"/>
  <c r="H832" i="17"/>
  <c r="H833" i="17"/>
  <c r="H834" i="17"/>
  <c r="H835" i="17"/>
  <c r="H836" i="17"/>
  <c r="H837" i="17"/>
  <c r="H838" i="17"/>
  <c r="H839" i="17"/>
  <c r="H840" i="17"/>
  <c r="H841" i="17"/>
  <c r="H842" i="17"/>
  <c r="H843" i="17"/>
  <c r="H844" i="17"/>
  <c r="H845" i="17"/>
  <c r="H846" i="17"/>
  <c r="H847" i="17"/>
  <c r="H848" i="17"/>
  <c r="H849" i="17"/>
  <c r="H850" i="17"/>
  <c r="H851" i="17"/>
  <c r="H852" i="17"/>
  <c r="H853" i="17"/>
  <c r="H854" i="17"/>
  <c r="H855" i="17"/>
  <c r="H856" i="17"/>
  <c r="H857" i="17"/>
  <c r="H858" i="17"/>
  <c r="H859" i="17"/>
  <c r="H860" i="17"/>
  <c r="H861" i="17"/>
  <c r="H862" i="17"/>
  <c r="H863" i="17"/>
  <c r="H864" i="17"/>
  <c r="H865" i="17"/>
  <c r="H866" i="17"/>
  <c r="H867" i="17"/>
  <c r="H868" i="17"/>
  <c r="H869" i="17"/>
  <c r="H870" i="17"/>
  <c r="H871" i="17"/>
  <c r="H872" i="17"/>
  <c r="H873" i="17"/>
  <c r="H874" i="17"/>
  <c r="H875" i="17"/>
  <c r="H876" i="17"/>
  <c r="H877" i="17"/>
  <c r="H878" i="17"/>
  <c r="H879" i="17"/>
  <c r="H880" i="17"/>
  <c r="H881" i="17"/>
  <c r="H882" i="17"/>
  <c r="H883" i="17"/>
  <c r="H884" i="17"/>
  <c r="H885" i="17"/>
  <c r="H886" i="17"/>
  <c r="H887" i="17"/>
  <c r="H888" i="17"/>
  <c r="H889" i="17"/>
  <c r="H890" i="17"/>
  <c r="H891" i="17"/>
  <c r="H892" i="17"/>
  <c r="H893" i="17"/>
  <c r="H894" i="17"/>
  <c r="H895" i="17"/>
  <c r="H896" i="17"/>
  <c r="H897" i="17"/>
  <c r="H898" i="17"/>
  <c r="H899" i="17"/>
  <c r="H900" i="17"/>
  <c r="H901" i="17"/>
  <c r="H902" i="17"/>
  <c r="H903" i="17"/>
  <c r="H904" i="17"/>
  <c r="H905" i="17"/>
  <c r="H906" i="17"/>
  <c r="H907" i="17"/>
  <c r="H908" i="17"/>
  <c r="H909" i="17"/>
  <c r="H910" i="17"/>
  <c r="H911" i="17"/>
  <c r="H912" i="17"/>
  <c r="H913" i="17"/>
  <c r="H914" i="17"/>
  <c r="H915" i="17"/>
  <c r="H916" i="17"/>
  <c r="H917" i="17"/>
  <c r="H918" i="17"/>
  <c r="H919" i="17"/>
  <c r="H920" i="17"/>
  <c r="H921" i="17"/>
  <c r="H922" i="17"/>
  <c r="H923" i="17"/>
  <c r="H924" i="17"/>
  <c r="H925" i="17"/>
  <c r="H926" i="17"/>
  <c r="H927" i="17"/>
  <c r="H928" i="17"/>
  <c r="H929" i="17"/>
  <c r="H930" i="17"/>
  <c r="H931" i="17"/>
  <c r="H932" i="17"/>
  <c r="H933" i="17"/>
  <c r="H934" i="17"/>
  <c r="H935" i="17"/>
  <c r="H936" i="17"/>
  <c r="H937" i="17"/>
  <c r="H938" i="17"/>
  <c r="H939" i="17"/>
  <c r="H940" i="17"/>
  <c r="H941" i="17"/>
  <c r="H942" i="17"/>
  <c r="H943" i="17"/>
  <c r="H944" i="17"/>
  <c r="H945" i="17"/>
  <c r="H946" i="17"/>
  <c r="H947" i="17"/>
  <c r="H948" i="17"/>
  <c r="H949" i="17"/>
  <c r="H950" i="17"/>
  <c r="H951" i="17"/>
  <c r="H952" i="17"/>
  <c r="H953" i="17"/>
  <c r="H954" i="17"/>
  <c r="H955" i="17"/>
  <c r="H956" i="17"/>
  <c r="H957" i="17"/>
  <c r="H958" i="17"/>
  <c r="H959" i="17"/>
  <c r="H960" i="17"/>
  <c r="H961" i="17"/>
  <c r="H962" i="17"/>
  <c r="H963" i="17"/>
  <c r="H964" i="17"/>
  <c r="H965" i="17"/>
  <c r="H966" i="17"/>
  <c r="H967" i="17"/>
  <c r="H968" i="17"/>
  <c r="H969" i="17"/>
  <c r="H970" i="17"/>
  <c r="H971" i="17"/>
  <c r="H972" i="17"/>
  <c r="H973" i="17"/>
  <c r="H974" i="17"/>
  <c r="H975" i="17"/>
  <c r="H976" i="17"/>
  <c r="H977" i="17"/>
  <c r="H978" i="17"/>
  <c r="H979" i="17"/>
  <c r="H980" i="17"/>
  <c r="H981" i="17"/>
  <c r="H982" i="17"/>
  <c r="H983" i="17"/>
  <c r="H984" i="17"/>
  <c r="H985" i="17"/>
  <c r="H986" i="17"/>
  <c r="H987" i="17"/>
  <c r="H988" i="17"/>
  <c r="H989" i="17"/>
  <c r="H990" i="17"/>
  <c r="H991" i="17"/>
  <c r="H992" i="17"/>
  <c r="H993" i="17"/>
  <c r="H994" i="17"/>
  <c r="H995" i="17"/>
  <c r="H996" i="17"/>
  <c r="H997" i="17"/>
  <c r="H998" i="17"/>
  <c r="H999" i="17"/>
  <c r="H1000" i="17"/>
  <c r="H1001" i="17"/>
  <c r="H1002" i="17"/>
  <c r="H1003" i="17"/>
  <c r="H1004" i="17"/>
  <c r="H1005" i="17"/>
  <c r="H1006" i="17"/>
  <c r="H1007" i="17"/>
  <c r="H1008" i="17"/>
  <c r="H1009" i="17"/>
  <c r="H1010" i="17"/>
  <c r="H1011" i="17"/>
  <c r="H1012" i="17"/>
  <c r="H1013" i="17"/>
  <c r="H1014" i="17"/>
  <c r="H1015" i="17"/>
  <c r="H1016" i="17"/>
  <c r="H1017" i="17"/>
  <c r="H1018" i="17"/>
  <c r="H1019" i="17"/>
  <c r="H1020" i="17"/>
  <c r="H1021" i="17"/>
  <c r="H1022" i="17"/>
  <c r="H1023" i="17"/>
  <c r="H1024" i="17"/>
  <c r="H1025" i="17"/>
  <c r="H1026" i="17"/>
  <c r="H1027" i="17"/>
  <c r="H1028" i="17"/>
  <c r="H1029" i="17"/>
  <c r="H1030" i="17"/>
  <c r="H1031" i="17"/>
  <c r="H1032" i="17"/>
  <c r="H1033" i="17"/>
  <c r="H1034" i="17"/>
  <c r="H1035" i="17"/>
  <c r="H1036" i="17"/>
  <c r="H1037" i="17"/>
  <c r="H1038" i="17"/>
  <c r="H1039" i="17"/>
  <c r="H1040" i="17"/>
  <c r="H1041" i="17"/>
  <c r="H1042" i="17"/>
  <c r="H1043" i="17"/>
  <c r="H1044" i="17"/>
  <c r="H1045" i="17"/>
  <c r="H1046" i="17"/>
  <c r="H1047" i="17"/>
  <c r="H1048" i="17"/>
  <c r="H1049" i="17"/>
  <c r="H1050" i="17"/>
  <c r="H1051" i="17"/>
  <c r="H1052" i="17"/>
  <c r="G1053" i="17"/>
  <c r="G1054" i="17" s="1"/>
  <c r="G1055" i="17" s="1"/>
  <c r="G1056" i="17" s="1"/>
  <c r="G1057" i="17" s="1"/>
  <c r="G1058" i="17" s="1"/>
  <c r="G1059" i="17" s="1"/>
  <c r="G1060" i="17" s="1"/>
  <c r="G1061" i="17" s="1"/>
  <c r="G1062" i="17" s="1"/>
  <c r="G1063" i="17" s="1"/>
  <c r="G1064" i="17" s="1"/>
  <c r="G1065" i="17" s="1"/>
  <c r="G1066" i="17" s="1"/>
  <c r="G1067" i="17" s="1"/>
  <c r="G1068" i="17" s="1"/>
  <c r="G1069" i="17" s="1"/>
  <c r="G1070" i="17" s="1"/>
  <c r="G1071" i="17" s="1"/>
  <c r="G1072" i="17" s="1"/>
  <c r="G1073" i="17" s="1"/>
  <c r="G1074" i="17" s="1"/>
  <c r="G1075" i="17" s="1"/>
  <c r="G1076" i="17" s="1"/>
  <c r="G1077" i="17" s="1"/>
  <c r="G1078" i="17" s="1"/>
  <c r="G1079" i="17" s="1"/>
  <c r="G1080" i="17" s="1"/>
  <c r="G1081" i="17" s="1"/>
  <c r="G1082" i="17" s="1"/>
  <c r="G1083" i="17" s="1"/>
  <c r="G1084" i="17" s="1"/>
  <c r="G1085" i="17" s="1"/>
  <c r="G1086" i="17" s="1"/>
  <c r="G1087" i="17" s="1"/>
  <c r="G1088" i="17" s="1"/>
  <c r="G1089" i="17" s="1"/>
  <c r="G1090" i="17" s="1"/>
  <c r="G1091" i="17" s="1"/>
  <c r="G1092" i="17" s="1"/>
  <c r="G1093" i="17" s="1"/>
  <c r="G1094" i="17" s="1"/>
  <c r="G1095" i="17" s="1"/>
  <c r="G1096" i="17" s="1"/>
  <c r="G1097" i="17" s="1"/>
  <c r="G1098" i="17" s="1"/>
  <c r="G1099" i="17" s="1"/>
  <c r="G1100" i="17" s="1"/>
  <c r="G1101" i="17" s="1"/>
  <c r="G1102" i="17" s="1"/>
  <c r="G1103" i="17" s="1"/>
  <c r="G1104" i="17" s="1"/>
  <c r="G1105" i="17" s="1"/>
  <c r="G1106" i="17" s="1"/>
  <c r="G1107" i="17" s="1"/>
  <c r="G1108" i="17" s="1"/>
  <c r="G1109" i="17" s="1"/>
  <c r="G1110" i="17" s="1"/>
  <c r="G1111" i="17" s="1"/>
  <c r="G1112" i="17" s="1"/>
  <c r="G1113" i="17" s="1"/>
  <c r="G1114" i="17" s="1"/>
  <c r="G1115" i="17" s="1"/>
  <c r="G1116" i="17" s="1"/>
  <c r="G1117" i="17" s="1"/>
  <c r="G1118" i="17" s="1"/>
  <c r="G1119" i="17" s="1"/>
  <c r="G1120" i="17" s="1"/>
  <c r="G1121" i="17" s="1"/>
  <c r="G1122" i="17" s="1"/>
  <c r="G1123" i="17" s="1"/>
  <c r="G1124" i="17" s="1"/>
  <c r="G1125" i="17" s="1"/>
  <c r="G1126" i="17" s="1"/>
  <c r="G1127" i="17" s="1"/>
  <c r="G1128" i="17" s="1"/>
  <c r="G1129" i="17" s="1"/>
  <c r="G1130" i="17" s="1"/>
  <c r="G1131" i="17" s="1"/>
  <c r="G1132" i="17" s="1"/>
  <c r="G1133" i="17" s="1"/>
  <c r="G1134" i="17" s="1"/>
  <c r="G1135" i="17" s="1"/>
  <c r="G1136" i="17" s="1"/>
  <c r="G1137" i="17" s="1"/>
  <c r="G1138" i="17" s="1"/>
  <c r="G1139" i="17" s="1"/>
  <c r="G1140" i="17" s="1"/>
  <c r="G1141" i="17" s="1"/>
  <c r="G1142" i="17" s="1"/>
  <c r="G1143" i="17" s="1"/>
  <c r="G1144" i="17" s="1"/>
  <c r="G1145" i="17" s="1"/>
  <c r="G1146" i="17" s="1"/>
  <c r="G1147" i="17" s="1"/>
  <c r="G1148" i="17" s="1"/>
  <c r="G1149" i="17" s="1"/>
  <c r="G1150" i="17" s="1"/>
  <c r="G1151" i="17" s="1"/>
  <c r="G1152" i="17" s="1"/>
  <c r="G1153" i="17" s="1"/>
  <c r="G1154" i="17" s="1"/>
  <c r="G1155" i="17" s="1"/>
  <c r="G1156" i="17" s="1"/>
  <c r="G1157" i="17" s="1"/>
  <c r="G1158" i="17" s="1"/>
  <c r="G1159" i="17" s="1"/>
  <c r="G1160" i="17" s="1"/>
  <c r="H1053" i="17"/>
  <c r="H1054" i="17"/>
  <c r="H1055" i="17"/>
  <c r="H1056" i="17"/>
  <c r="H1057" i="17"/>
  <c r="H1058" i="17"/>
  <c r="H1059" i="17"/>
  <c r="H1060" i="17"/>
  <c r="H1061" i="17"/>
  <c r="H1062" i="17"/>
  <c r="H1063" i="17"/>
  <c r="H1064" i="17"/>
  <c r="H1065" i="17"/>
  <c r="H1066" i="17"/>
  <c r="H1067" i="17"/>
  <c r="H1068" i="17"/>
  <c r="H1069" i="17"/>
  <c r="H1070" i="17"/>
  <c r="H1071" i="17"/>
  <c r="H1072" i="17"/>
  <c r="H1073" i="17"/>
  <c r="H1074" i="17"/>
  <c r="H1075" i="17"/>
  <c r="H1076" i="17"/>
  <c r="H1077" i="17"/>
  <c r="H1078" i="17"/>
  <c r="H1079" i="17"/>
  <c r="H1080" i="17"/>
  <c r="H1081" i="17"/>
  <c r="H1082" i="17"/>
  <c r="H1083" i="17"/>
  <c r="H1084" i="17"/>
  <c r="H1085" i="17"/>
  <c r="H1086" i="17"/>
  <c r="H1087" i="17"/>
  <c r="H1088" i="17"/>
  <c r="H1089" i="17"/>
  <c r="H1090" i="17"/>
  <c r="H1091" i="17"/>
  <c r="H1092" i="17"/>
  <c r="H1093" i="17"/>
  <c r="H1094" i="17"/>
  <c r="H1095" i="17"/>
  <c r="H1096" i="17"/>
  <c r="H1097" i="17"/>
  <c r="H1098" i="17"/>
  <c r="H1099" i="17"/>
  <c r="H1100" i="17"/>
  <c r="H1101" i="17"/>
  <c r="H1102" i="17"/>
  <c r="H1103" i="17"/>
  <c r="H1104" i="17"/>
  <c r="H1105" i="17"/>
  <c r="H1106" i="17"/>
  <c r="H1107" i="17"/>
  <c r="H1108" i="17"/>
  <c r="H1109" i="17"/>
  <c r="H1110" i="17"/>
  <c r="H1111" i="17"/>
  <c r="H1112" i="17"/>
  <c r="H1113" i="17"/>
  <c r="H1114" i="17"/>
  <c r="H1115" i="17"/>
  <c r="H1116" i="17"/>
  <c r="H1117" i="17"/>
  <c r="H1118" i="17"/>
  <c r="H1119" i="17"/>
  <c r="H1120" i="17"/>
  <c r="H1121" i="17"/>
  <c r="H1122" i="17"/>
  <c r="H1123" i="17"/>
  <c r="H1124" i="17"/>
  <c r="H1125" i="17"/>
  <c r="H1126" i="17"/>
  <c r="H1127" i="17"/>
  <c r="H1128" i="17"/>
  <c r="H1129" i="17"/>
  <c r="H1130" i="17"/>
  <c r="H1131" i="17"/>
  <c r="H1132" i="17"/>
  <c r="H1133" i="17"/>
  <c r="H1134" i="17"/>
  <c r="H1135" i="17"/>
  <c r="H1136" i="17"/>
  <c r="H1137" i="17"/>
  <c r="H1138" i="17"/>
  <c r="H1139" i="17"/>
  <c r="H1140" i="17"/>
  <c r="H1141" i="17"/>
  <c r="H1142" i="17"/>
  <c r="H1143" i="17"/>
  <c r="H1144" i="17"/>
  <c r="H1145" i="17"/>
  <c r="H1146" i="17"/>
  <c r="H1147" i="17"/>
  <c r="H1148" i="17"/>
  <c r="H1149" i="17"/>
  <c r="H1150" i="17"/>
  <c r="H1151" i="17"/>
  <c r="H1152" i="17"/>
  <c r="H1153" i="17"/>
  <c r="H1154" i="17"/>
  <c r="H1155" i="17"/>
  <c r="H1156" i="17"/>
  <c r="H1157" i="17"/>
  <c r="H1158" i="17"/>
  <c r="H1159" i="17"/>
  <c r="H1160" i="17"/>
  <c r="G1161" i="17"/>
  <c r="H1161" i="17"/>
  <c r="G1162" i="17"/>
  <c r="G1163" i="17" s="1"/>
  <c r="G1164" i="17" s="1"/>
  <c r="G1165" i="17" s="1"/>
  <c r="G1166" i="17" s="1"/>
  <c r="G1167" i="17" s="1"/>
  <c r="G1168" i="17" s="1"/>
  <c r="G1169" i="17" s="1"/>
  <c r="G1170" i="17" s="1"/>
  <c r="G1171" i="17" s="1"/>
  <c r="G1172" i="17" s="1"/>
  <c r="G1173" i="17" s="1"/>
  <c r="G1174" i="17" s="1"/>
  <c r="G1175" i="17" s="1"/>
  <c r="G1176" i="17" s="1"/>
  <c r="G1177" i="17" s="1"/>
  <c r="G1178" i="17" s="1"/>
  <c r="G1179" i="17" s="1"/>
  <c r="G1180" i="17" s="1"/>
  <c r="G1181" i="17" s="1"/>
  <c r="G1182" i="17" s="1"/>
  <c r="G1183" i="17" s="1"/>
  <c r="G1184" i="17" s="1"/>
  <c r="G1185" i="17" s="1"/>
  <c r="G1186" i="17" s="1"/>
  <c r="G1187" i="17" s="1"/>
  <c r="G1188" i="17" s="1"/>
  <c r="G1189" i="17" s="1"/>
  <c r="G1190" i="17" s="1"/>
  <c r="G1191" i="17" s="1"/>
  <c r="G1192" i="17" s="1"/>
  <c r="G1193" i="17" s="1"/>
  <c r="G1194" i="17" s="1"/>
  <c r="G1195" i="17" s="1"/>
  <c r="G1196" i="17" s="1"/>
  <c r="G1197" i="17" s="1"/>
  <c r="G1198" i="17" s="1"/>
  <c r="G1199" i="17" s="1"/>
  <c r="G1200" i="17" s="1"/>
  <c r="G1201" i="17" s="1"/>
  <c r="G1202" i="17" s="1"/>
  <c r="G1203" i="17" s="1"/>
  <c r="G1204" i="17" s="1"/>
  <c r="G1205" i="17" s="1"/>
  <c r="G1206" i="17" s="1"/>
  <c r="G1207" i="17" s="1"/>
  <c r="G1208" i="17" s="1"/>
  <c r="G1209" i="17" s="1"/>
  <c r="G1210" i="17" s="1"/>
  <c r="G1211" i="17" s="1"/>
  <c r="G1212" i="17" s="1"/>
  <c r="G1213" i="17" s="1"/>
  <c r="G1214" i="17" s="1"/>
  <c r="G1215" i="17" s="1"/>
  <c r="G1216" i="17" s="1"/>
  <c r="G1217" i="17" s="1"/>
  <c r="G1218" i="17" s="1"/>
  <c r="G1219" i="17" s="1"/>
  <c r="G1220" i="17" s="1"/>
  <c r="G1221" i="17" s="1"/>
  <c r="G1222" i="17" s="1"/>
  <c r="G1223" i="17" s="1"/>
  <c r="G1224" i="17" s="1"/>
  <c r="G1225" i="17" s="1"/>
  <c r="G1226" i="17" s="1"/>
  <c r="H1162" i="17"/>
  <c r="H1163" i="17"/>
  <c r="H1164" i="17"/>
  <c r="H1165" i="17"/>
  <c r="H1166" i="17"/>
  <c r="H1167" i="17"/>
  <c r="H1168" i="17"/>
  <c r="H1169" i="17"/>
  <c r="H1170" i="17"/>
  <c r="H1171" i="17"/>
  <c r="H1172" i="17"/>
  <c r="H1173" i="17"/>
  <c r="H1174" i="17"/>
  <c r="H1175" i="17"/>
  <c r="H1176" i="17"/>
  <c r="H1177" i="17"/>
  <c r="H1178" i="17"/>
  <c r="H1179" i="17"/>
  <c r="H1180" i="17"/>
  <c r="H1181" i="17"/>
  <c r="H1182" i="17"/>
  <c r="H1183" i="17"/>
  <c r="H1184" i="17"/>
  <c r="H1185" i="17"/>
  <c r="H1186" i="17"/>
  <c r="H1187" i="17"/>
  <c r="H1188" i="17"/>
  <c r="H1189" i="17"/>
  <c r="H1190" i="17"/>
  <c r="H1191" i="17"/>
  <c r="H1192" i="17"/>
  <c r="H1193" i="17"/>
  <c r="H1194" i="17"/>
  <c r="H1195" i="17"/>
  <c r="H1196" i="17"/>
  <c r="H1197" i="17"/>
  <c r="H1198" i="17"/>
  <c r="H1199" i="17"/>
  <c r="H1200" i="17"/>
  <c r="H1201" i="17"/>
  <c r="H1202" i="17"/>
  <c r="H1203" i="17"/>
  <c r="H1204" i="17"/>
  <c r="H1205" i="17"/>
  <c r="H1206" i="17"/>
  <c r="H1207" i="17"/>
  <c r="H1208" i="17"/>
  <c r="H1209" i="17"/>
  <c r="H1210" i="17"/>
  <c r="H1211" i="17"/>
  <c r="H1212" i="17"/>
  <c r="H1213" i="17"/>
  <c r="H1214" i="17"/>
  <c r="H1215" i="17"/>
  <c r="H1216" i="17"/>
  <c r="H1217" i="17"/>
  <c r="H1218" i="17"/>
  <c r="H1219" i="17"/>
  <c r="H1220" i="17"/>
  <c r="H1221" i="17"/>
  <c r="H1222" i="17"/>
  <c r="H1223" i="17"/>
  <c r="H1224" i="17"/>
  <c r="H1225" i="17"/>
  <c r="H1226" i="17"/>
  <c r="G1227" i="17"/>
  <c r="G1228" i="17" s="1"/>
  <c r="G1229" i="17" s="1"/>
  <c r="G1230" i="17" s="1"/>
  <c r="G1231" i="17" s="1"/>
  <c r="G1232" i="17" s="1"/>
  <c r="G1233" i="17" s="1"/>
  <c r="G1234" i="17" s="1"/>
  <c r="G1235" i="17" s="1"/>
  <c r="G1236" i="17" s="1"/>
  <c r="G1237" i="17" s="1"/>
  <c r="G1238" i="17" s="1"/>
  <c r="G1239" i="17" s="1"/>
  <c r="G1240" i="17" s="1"/>
  <c r="G1241" i="17" s="1"/>
  <c r="G1242" i="17" s="1"/>
  <c r="G1243" i="17" s="1"/>
  <c r="G1244" i="17" s="1"/>
  <c r="G1245" i="17" s="1"/>
  <c r="G1246" i="17" s="1"/>
  <c r="G1247" i="17" s="1"/>
  <c r="G1248" i="17" s="1"/>
  <c r="G1249" i="17" s="1"/>
  <c r="G1250" i="17" s="1"/>
  <c r="G1251" i="17" s="1"/>
  <c r="G1252" i="17" s="1"/>
  <c r="G1253" i="17" s="1"/>
  <c r="G1254" i="17" s="1"/>
  <c r="G1255" i="17" s="1"/>
  <c r="G1256" i="17" s="1"/>
  <c r="G1257" i="17" s="1"/>
  <c r="G1258" i="17" s="1"/>
  <c r="G1259" i="17" s="1"/>
  <c r="G1260" i="17" s="1"/>
  <c r="G1261" i="17" s="1"/>
  <c r="G1262" i="17" s="1"/>
  <c r="G1263" i="17" s="1"/>
  <c r="G1264" i="17" s="1"/>
  <c r="G1265" i="17" s="1"/>
  <c r="G1266" i="17" s="1"/>
  <c r="G1267" i="17" s="1"/>
  <c r="G1268" i="17" s="1"/>
  <c r="G1269" i="17" s="1"/>
  <c r="G1270" i="17" s="1"/>
  <c r="G1271" i="17" s="1"/>
  <c r="G1272" i="17" s="1"/>
  <c r="G1273" i="17" s="1"/>
  <c r="G1274" i="17" s="1"/>
  <c r="G1275" i="17" s="1"/>
  <c r="G1276" i="17" s="1"/>
  <c r="G1277" i="17" s="1"/>
  <c r="G1278" i="17" s="1"/>
  <c r="G1279" i="17" s="1"/>
  <c r="G1280" i="17" s="1"/>
  <c r="G1281" i="17" s="1"/>
  <c r="G1282" i="17" s="1"/>
  <c r="G1283" i="17" s="1"/>
  <c r="G1284" i="17" s="1"/>
  <c r="G1285" i="17" s="1"/>
  <c r="G1286" i="17" s="1"/>
  <c r="G1287" i="17" s="1"/>
  <c r="G1288" i="17" s="1"/>
  <c r="G1289" i="17" s="1"/>
  <c r="G1290" i="17" s="1"/>
  <c r="G1291" i="17" s="1"/>
  <c r="G1292" i="17" s="1"/>
  <c r="G1293" i="17" s="1"/>
  <c r="G1294" i="17" s="1"/>
  <c r="G1295" i="17" s="1"/>
  <c r="G1296" i="17" s="1"/>
  <c r="G1297" i="17" s="1"/>
  <c r="G1298" i="17" s="1"/>
  <c r="G1299" i="17" s="1"/>
  <c r="G1300" i="17" s="1"/>
  <c r="G1301" i="17" s="1"/>
  <c r="G1302" i="17" s="1"/>
  <c r="G1303" i="17" s="1"/>
  <c r="G1304" i="17" s="1"/>
  <c r="G1305" i="17" s="1"/>
  <c r="G1306" i="17" s="1"/>
  <c r="G1307" i="17" s="1"/>
  <c r="G1308" i="17" s="1"/>
  <c r="G1309" i="17" s="1"/>
  <c r="G1310" i="17" s="1"/>
  <c r="G1311" i="17" s="1"/>
  <c r="G1312" i="17" s="1"/>
  <c r="G1313" i="17" s="1"/>
  <c r="G1314" i="17" s="1"/>
  <c r="G1315" i="17" s="1"/>
  <c r="G1316" i="17" s="1"/>
  <c r="G1317" i="17" s="1"/>
  <c r="G1318" i="17" s="1"/>
  <c r="G1319" i="17" s="1"/>
  <c r="G1320" i="17" s="1"/>
  <c r="G1321" i="17" s="1"/>
  <c r="G1322" i="17" s="1"/>
  <c r="G1323" i="17" s="1"/>
  <c r="G1324" i="17" s="1"/>
  <c r="G1325" i="17" s="1"/>
  <c r="G1326" i="17" s="1"/>
  <c r="G1327" i="17" s="1"/>
  <c r="G1328" i="17" s="1"/>
  <c r="G1329" i="17" s="1"/>
  <c r="G1330" i="17" s="1"/>
  <c r="G1331" i="17" s="1"/>
  <c r="G1332" i="17" s="1"/>
  <c r="G1333" i="17" s="1"/>
  <c r="G1334" i="17" s="1"/>
  <c r="G1335" i="17" s="1"/>
  <c r="G1336" i="17" s="1"/>
  <c r="G1337" i="17" s="1"/>
  <c r="G1338" i="17" s="1"/>
  <c r="G1339" i="17" s="1"/>
  <c r="G1340" i="17" s="1"/>
  <c r="G1341" i="17" s="1"/>
  <c r="G1342" i="17" s="1"/>
  <c r="G1343" i="17" s="1"/>
  <c r="G1344" i="17" s="1"/>
  <c r="G1345" i="17" s="1"/>
  <c r="G1346" i="17" s="1"/>
  <c r="G1347" i="17" s="1"/>
  <c r="G1348" i="17" s="1"/>
  <c r="G1349" i="17" s="1"/>
  <c r="G1350" i="17" s="1"/>
  <c r="G1351" i="17" s="1"/>
  <c r="G1352" i="17" s="1"/>
  <c r="G1353" i="17" s="1"/>
  <c r="G1354" i="17" s="1"/>
  <c r="G1355" i="17" s="1"/>
  <c r="G1356" i="17" s="1"/>
  <c r="G1357" i="17" s="1"/>
  <c r="G1358" i="17" s="1"/>
  <c r="G1359" i="17" s="1"/>
  <c r="G1360" i="17" s="1"/>
  <c r="G1361" i="17" s="1"/>
  <c r="G1362" i="17" s="1"/>
  <c r="G1363" i="17" s="1"/>
  <c r="G1364" i="17" s="1"/>
  <c r="G1365" i="17" s="1"/>
  <c r="G1366" i="17" s="1"/>
  <c r="G1367" i="17" s="1"/>
  <c r="G1368" i="17" s="1"/>
  <c r="G1369" i="17" s="1"/>
  <c r="G1370" i="17" s="1"/>
  <c r="G1371" i="17" s="1"/>
  <c r="G1372" i="17" s="1"/>
  <c r="G1373" i="17" s="1"/>
  <c r="G1374" i="17" s="1"/>
  <c r="G1375" i="17" s="1"/>
  <c r="G1376" i="17" s="1"/>
  <c r="G1377" i="17" s="1"/>
  <c r="G1378" i="17" s="1"/>
  <c r="G1379" i="17" s="1"/>
  <c r="G1380" i="17" s="1"/>
  <c r="G1381" i="17" s="1"/>
  <c r="G1382" i="17" s="1"/>
  <c r="G1383" i="17" s="1"/>
  <c r="G1384" i="17" s="1"/>
  <c r="G1385" i="17" s="1"/>
  <c r="G1386" i="17" s="1"/>
  <c r="G1387" i="17" s="1"/>
  <c r="G1388" i="17" s="1"/>
  <c r="G1389" i="17" s="1"/>
  <c r="G1390" i="17" s="1"/>
  <c r="G1391" i="17" s="1"/>
  <c r="G1392" i="17" s="1"/>
  <c r="G1393" i="17" s="1"/>
  <c r="G1394" i="17" s="1"/>
  <c r="G1395" i="17" s="1"/>
  <c r="G1396" i="17" s="1"/>
  <c r="G1397" i="17" s="1"/>
  <c r="G1398" i="17" s="1"/>
  <c r="G1399" i="17" s="1"/>
  <c r="G1400" i="17" s="1"/>
  <c r="G1401" i="17" s="1"/>
  <c r="G1402" i="17" s="1"/>
  <c r="G1403" i="17" s="1"/>
  <c r="G1404" i="17" s="1"/>
  <c r="G1405" i="17" s="1"/>
  <c r="G1406" i="17" s="1"/>
  <c r="G1407" i="17" s="1"/>
  <c r="G1408" i="17" s="1"/>
  <c r="G1409" i="17" s="1"/>
  <c r="G1410" i="17" s="1"/>
  <c r="G1411" i="17" s="1"/>
  <c r="G1412" i="17" s="1"/>
  <c r="G1413" i="17" s="1"/>
  <c r="G1414" i="17" s="1"/>
  <c r="G1415" i="17" s="1"/>
  <c r="G1416" i="17" s="1"/>
  <c r="G1417" i="17" s="1"/>
  <c r="G1418" i="17" s="1"/>
  <c r="G1419" i="17" s="1"/>
  <c r="G1420" i="17" s="1"/>
  <c r="G1421" i="17" s="1"/>
  <c r="G1422" i="17" s="1"/>
  <c r="G1423" i="17" s="1"/>
  <c r="G1424" i="17" s="1"/>
  <c r="G1425" i="17" s="1"/>
  <c r="G1426" i="17" s="1"/>
  <c r="G1427" i="17" s="1"/>
  <c r="G1428" i="17" s="1"/>
  <c r="G1429" i="17" s="1"/>
  <c r="G1430" i="17" s="1"/>
  <c r="G1431" i="17" s="1"/>
  <c r="G1432" i="17" s="1"/>
  <c r="G1433" i="17" s="1"/>
  <c r="G1434" i="17" s="1"/>
  <c r="G1435" i="17" s="1"/>
  <c r="G1436" i="17" s="1"/>
  <c r="G1437" i="17" s="1"/>
  <c r="G1438" i="17" s="1"/>
  <c r="G1439" i="17" s="1"/>
  <c r="G1440" i="17" s="1"/>
  <c r="G1441" i="17" s="1"/>
  <c r="G1442" i="17" s="1"/>
  <c r="G1443" i="17" s="1"/>
  <c r="G1444" i="17" s="1"/>
  <c r="G1445" i="17" s="1"/>
  <c r="G1446" i="17" s="1"/>
  <c r="G1447" i="17" s="1"/>
  <c r="G1448" i="17" s="1"/>
  <c r="G1449" i="17" s="1"/>
  <c r="G1450" i="17" s="1"/>
  <c r="G1451" i="17" s="1"/>
  <c r="G1452" i="17" s="1"/>
  <c r="G1453" i="17" s="1"/>
  <c r="G1454" i="17" s="1"/>
  <c r="G1455" i="17" s="1"/>
  <c r="G1456" i="17" s="1"/>
  <c r="G1457" i="17" s="1"/>
  <c r="G1458" i="17" s="1"/>
  <c r="G1459" i="17" s="1"/>
  <c r="G1460" i="17" s="1"/>
  <c r="G1461" i="17" s="1"/>
  <c r="G1462" i="17" s="1"/>
  <c r="G1463" i="17" s="1"/>
  <c r="G1464" i="17" s="1"/>
  <c r="G1465" i="17" s="1"/>
  <c r="G1466" i="17" s="1"/>
  <c r="G1467" i="17" s="1"/>
  <c r="G1468" i="17" s="1"/>
  <c r="G1469" i="17" s="1"/>
  <c r="G1470" i="17" s="1"/>
  <c r="G1471" i="17" s="1"/>
  <c r="G1472" i="17" s="1"/>
  <c r="G1473" i="17" s="1"/>
  <c r="G1474" i="17" s="1"/>
  <c r="G1475" i="17" s="1"/>
  <c r="G1476" i="17" s="1"/>
  <c r="G1477" i="17" s="1"/>
  <c r="G1478" i="17" s="1"/>
  <c r="G1479" i="17" s="1"/>
  <c r="G1480" i="17" s="1"/>
  <c r="G1481" i="17" s="1"/>
  <c r="G1482" i="17" s="1"/>
  <c r="G1483" i="17" s="1"/>
  <c r="G1484" i="17" s="1"/>
  <c r="G1485" i="17" s="1"/>
  <c r="G1486" i="17" s="1"/>
  <c r="G1487" i="17" s="1"/>
  <c r="G1488" i="17" s="1"/>
  <c r="G1489" i="17" s="1"/>
  <c r="G1490" i="17" s="1"/>
  <c r="G1491" i="17" s="1"/>
  <c r="G1492" i="17" s="1"/>
  <c r="G1493" i="17" s="1"/>
  <c r="G1494" i="17" s="1"/>
  <c r="G1495" i="17" s="1"/>
  <c r="G1496" i="17" s="1"/>
  <c r="G1497" i="17" s="1"/>
  <c r="G1498" i="17" s="1"/>
  <c r="G1499" i="17" s="1"/>
  <c r="G1500" i="17" s="1"/>
  <c r="G1501" i="17" s="1"/>
  <c r="G1502" i="17" s="1"/>
  <c r="G1503" i="17" s="1"/>
  <c r="G1504" i="17" s="1"/>
  <c r="G1505" i="17" s="1"/>
  <c r="G1506" i="17" s="1"/>
  <c r="G1507" i="17" s="1"/>
  <c r="G1508" i="17" s="1"/>
  <c r="G1509" i="17" s="1"/>
  <c r="G1510" i="17" s="1"/>
  <c r="G1511" i="17" s="1"/>
  <c r="G1512" i="17" s="1"/>
  <c r="G1513" i="17" s="1"/>
  <c r="G1514" i="17" s="1"/>
  <c r="G1515" i="17" s="1"/>
  <c r="G1516" i="17" s="1"/>
  <c r="G1517" i="17" s="1"/>
  <c r="G1518" i="17" s="1"/>
  <c r="G1519" i="17" s="1"/>
  <c r="G1520" i="17" s="1"/>
  <c r="G1521" i="17" s="1"/>
  <c r="G1522" i="17" s="1"/>
  <c r="G1523" i="17" s="1"/>
  <c r="G1524" i="17" s="1"/>
  <c r="G1525" i="17" s="1"/>
  <c r="G1526" i="17" s="1"/>
  <c r="G1527" i="17" s="1"/>
  <c r="G1528" i="17" s="1"/>
  <c r="G1529" i="17" s="1"/>
  <c r="G1530" i="17" s="1"/>
  <c r="G1531" i="17" s="1"/>
  <c r="G1532" i="17" s="1"/>
  <c r="G1533" i="17" s="1"/>
  <c r="G1534" i="17" s="1"/>
  <c r="G1535" i="17" s="1"/>
  <c r="G1536" i="17" s="1"/>
  <c r="G1537" i="17" s="1"/>
  <c r="G1538" i="17" s="1"/>
  <c r="G1539" i="17" s="1"/>
  <c r="G1540" i="17" s="1"/>
  <c r="G1541" i="17" s="1"/>
  <c r="G1542" i="17" s="1"/>
  <c r="G1543" i="17" s="1"/>
  <c r="G1544" i="17" s="1"/>
  <c r="G1545" i="17" s="1"/>
  <c r="G1546" i="17" s="1"/>
  <c r="G1547" i="17" s="1"/>
  <c r="G1548" i="17" s="1"/>
  <c r="G1549" i="17" s="1"/>
  <c r="G1550" i="17" s="1"/>
  <c r="G1551" i="17" s="1"/>
  <c r="G1552" i="17" s="1"/>
  <c r="G1553" i="17" s="1"/>
  <c r="G1554" i="17" s="1"/>
  <c r="G1555" i="17" s="1"/>
  <c r="G1556" i="17" s="1"/>
  <c r="G1557" i="17" s="1"/>
  <c r="G1558" i="17" s="1"/>
  <c r="G1559" i="17" s="1"/>
  <c r="G1560" i="17" s="1"/>
  <c r="G1561" i="17" s="1"/>
  <c r="G1562" i="17" s="1"/>
  <c r="G1563" i="17" s="1"/>
  <c r="G1564" i="17" s="1"/>
  <c r="G1565" i="17" s="1"/>
  <c r="G1566" i="17" s="1"/>
  <c r="G1567" i="17" s="1"/>
  <c r="G1568" i="17" s="1"/>
  <c r="G1569" i="17" s="1"/>
  <c r="G1570" i="17" s="1"/>
  <c r="G1571" i="17" s="1"/>
  <c r="G1572" i="17" s="1"/>
  <c r="G1573" i="17" s="1"/>
  <c r="G1574" i="17" s="1"/>
  <c r="G1575" i="17" s="1"/>
  <c r="G1576" i="17" s="1"/>
  <c r="G1577" i="17" s="1"/>
  <c r="G1578" i="17" s="1"/>
  <c r="G1579" i="17" s="1"/>
  <c r="G1580" i="17" s="1"/>
  <c r="G1581" i="17" s="1"/>
  <c r="G1582" i="17" s="1"/>
  <c r="G1583" i="17" s="1"/>
  <c r="G1584" i="17" s="1"/>
  <c r="G1585" i="17" s="1"/>
  <c r="G1586" i="17" s="1"/>
  <c r="G1587" i="17" s="1"/>
  <c r="G1588" i="17" s="1"/>
  <c r="G1589" i="17" s="1"/>
  <c r="G1590" i="17" s="1"/>
  <c r="G1591" i="17" s="1"/>
  <c r="G1592" i="17" s="1"/>
  <c r="G1593" i="17" s="1"/>
  <c r="G1594" i="17" s="1"/>
  <c r="G1595" i="17" s="1"/>
  <c r="G1596" i="17" s="1"/>
  <c r="G1597" i="17" s="1"/>
  <c r="G1598" i="17" s="1"/>
  <c r="G1599" i="17" s="1"/>
  <c r="G1600" i="17" s="1"/>
  <c r="G1601" i="17" s="1"/>
  <c r="G1602" i="17" s="1"/>
  <c r="G1603" i="17" s="1"/>
  <c r="G1604" i="17" s="1"/>
  <c r="G1605" i="17" s="1"/>
  <c r="G1606" i="17" s="1"/>
  <c r="G1607" i="17" s="1"/>
  <c r="G1608" i="17" s="1"/>
  <c r="G1609" i="17" s="1"/>
  <c r="G1610" i="17" s="1"/>
  <c r="G1611" i="17" s="1"/>
  <c r="G1612" i="17" s="1"/>
  <c r="G1613" i="17" s="1"/>
  <c r="G1614" i="17" s="1"/>
  <c r="G1615" i="17" s="1"/>
  <c r="G1616" i="17" s="1"/>
  <c r="G1617" i="17" s="1"/>
  <c r="G1618" i="17" s="1"/>
  <c r="G1619" i="17" s="1"/>
  <c r="G1620" i="17" s="1"/>
  <c r="G1621" i="17" s="1"/>
  <c r="G1622" i="17" s="1"/>
  <c r="G1623" i="17" s="1"/>
  <c r="G1624" i="17" s="1"/>
  <c r="G1625" i="17" s="1"/>
  <c r="G1626" i="17" s="1"/>
  <c r="G1627" i="17" s="1"/>
  <c r="G1628" i="17" s="1"/>
  <c r="G1629" i="17" s="1"/>
  <c r="G1630" i="17" s="1"/>
  <c r="G1631" i="17" s="1"/>
  <c r="G1632" i="17" s="1"/>
  <c r="G1633" i="17" s="1"/>
  <c r="G1634" i="17" s="1"/>
  <c r="G1635" i="17" s="1"/>
  <c r="G1636" i="17" s="1"/>
  <c r="G1637" i="17" s="1"/>
  <c r="G1638" i="17" s="1"/>
  <c r="G1639" i="17" s="1"/>
  <c r="G1640" i="17" s="1"/>
  <c r="G1641" i="17" s="1"/>
  <c r="G1642" i="17" s="1"/>
  <c r="G1643" i="17" s="1"/>
  <c r="G1644" i="17" s="1"/>
  <c r="G1645" i="17" s="1"/>
  <c r="G1646" i="17" s="1"/>
  <c r="G1647" i="17" s="1"/>
  <c r="G1648" i="17" s="1"/>
  <c r="G1649" i="17" s="1"/>
  <c r="G1650" i="17" s="1"/>
  <c r="G1651" i="17" s="1"/>
  <c r="G1652" i="17" s="1"/>
  <c r="G1653" i="17" s="1"/>
  <c r="G1654" i="17" s="1"/>
  <c r="G1655" i="17" s="1"/>
  <c r="G1656" i="17" s="1"/>
  <c r="G1657" i="17" s="1"/>
  <c r="G1658" i="17" s="1"/>
  <c r="G1659" i="17" s="1"/>
  <c r="G1660" i="17" s="1"/>
  <c r="G1661" i="17" s="1"/>
  <c r="G1662" i="17" s="1"/>
  <c r="G1663" i="17" s="1"/>
  <c r="G1664" i="17" s="1"/>
  <c r="G1665" i="17" s="1"/>
  <c r="G1666" i="17" s="1"/>
  <c r="G1667" i="17" s="1"/>
  <c r="G1668" i="17" s="1"/>
  <c r="G1669" i="17" s="1"/>
  <c r="G1670" i="17" s="1"/>
  <c r="G1671" i="17" s="1"/>
  <c r="G1672" i="17" s="1"/>
  <c r="G1673" i="17" s="1"/>
  <c r="G1674" i="17" s="1"/>
  <c r="G1675" i="17" s="1"/>
  <c r="G1676" i="17" s="1"/>
  <c r="G1677" i="17" s="1"/>
  <c r="G1678" i="17" s="1"/>
  <c r="G1679" i="17" s="1"/>
  <c r="G1680" i="17" s="1"/>
  <c r="G1681" i="17" s="1"/>
  <c r="G1682" i="17" s="1"/>
  <c r="G1683" i="17" s="1"/>
  <c r="G1684" i="17" s="1"/>
  <c r="G1685" i="17" s="1"/>
  <c r="G1686" i="17" s="1"/>
  <c r="G1687" i="17" s="1"/>
  <c r="G1688" i="17" s="1"/>
  <c r="G1689" i="17" s="1"/>
  <c r="G1690" i="17" s="1"/>
  <c r="G1691" i="17" s="1"/>
  <c r="G1692" i="17" s="1"/>
  <c r="G1693" i="17" s="1"/>
  <c r="G1694" i="17" s="1"/>
  <c r="G1695" i="17" s="1"/>
  <c r="G1696" i="17" s="1"/>
  <c r="G1697" i="17" s="1"/>
  <c r="G1698" i="17" s="1"/>
  <c r="G1699" i="17" s="1"/>
  <c r="G1700" i="17" s="1"/>
  <c r="G1701" i="17" s="1"/>
  <c r="G1702" i="17" s="1"/>
  <c r="G1703" i="17" s="1"/>
  <c r="G1704" i="17" s="1"/>
  <c r="G1705" i="17" s="1"/>
  <c r="G1706" i="17" s="1"/>
  <c r="G1707" i="17" s="1"/>
  <c r="G1708" i="17" s="1"/>
  <c r="G1709" i="17" s="1"/>
  <c r="G1710" i="17" s="1"/>
  <c r="G1711" i="17" s="1"/>
  <c r="G1712" i="17" s="1"/>
  <c r="G1713" i="17" s="1"/>
  <c r="G1714" i="17" s="1"/>
  <c r="G1715" i="17" s="1"/>
  <c r="G1716" i="17" s="1"/>
  <c r="G1717" i="17" s="1"/>
  <c r="G1718" i="17" s="1"/>
  <c r="G1719" i="17" s="1"/>
  <c r="G1720" i="17" s="1"/>
  <c r="G1721" i="17" s="1"/>
  <c r="G1722" i="17" s="1"/>
  <c r="G1723" i="17" s="1"/>
  <c r="G1724" i="17" s="1"/>
  <c r="G1725" i="17" s="1"/>
  <c r="G1726" i="17" s="1"/>
  <c r="G1727" i="17" s="1"/>
  <c r="G1728" i="17" s="1"/>
  <c r="G1729" i="17" s="1"/>
  <c r="G1730" i="17" s="1"/>
  <c r="G1731" i="17" s="1"/>
  <c r="G1732" i="17" s="1"/>
  <c r="G1733" i="17" s="1"/>
  <c r="G1734" i="17" s="1"/>
  <c r="G1735" i="17" s="1"/>
  <c r="G1736" i="17" s="1"/>
  <c r="G1737" i="17" s="1"/>
  <c r="G1738" i="17" s="1"/>
  <c r="G1739" i="17" s="1"/>
  <c r="G1740" i="17" s="1"/>
  <c r="G1741" i="17" s="1"/>
  <c r="G1742" i="17" s="1"/>
  <c r="G1743" i="17" s="1"/>
  <c r="G1744" i="17" s="1"/>
  <c r="G1745" i="17" s="1"/>
  <c r="G1746" i="17" s="1"/>
  <c r="G1747" i="17" s="1"/>
  <c r="G1748" i="17" s="1"/>
  <c r="G1749" i="17" s="1"/>
  <c r="G1750" i="17" s="1"/>
  <c r="G1751" i="17" s="1"/>
  <c r="G1752" i="17" s="1"/>
  <c r="G1753" i="17" s="1"/>
  <c r="G1754" i="17" s="1"/>
  <c r="G1755" i="17" s="1"/>
  <c r="G1756" i="17" s="1"/>
  <c r="G1757" i="17" s="1"/>
  <c r="G1758" i="17" s="1"/>
  <c r="G1759" i="17" s="1"/>
  <c r="G1760" i="17" s="1"/>
  <c r="G1761" i="17" s="1"/>
  <c r="G1762" i="17" s="1"/>
  <c r="G1763" i="17" s="1"/>
  <c r="G1764" i="17" s="1"/>
  <c r="G1765" i="17" s="1"/>
  <c r="G1766" i="17" s="1"/>
  <c r="G1767" i="17" s="1"/>
  <c r="G1768" i="17" s="1"/>
  <c r="G1769" i="17" s="1"/>
  <c r="G1770" i="17" s="1"/>
  <c r="G1771" i="17" s="1"/>
  <c r="G1772" i="17" s="1"/>
  <c r="G1773" i="17" s="1"/>
  <c r="G1774" i="17" s="1"/>
  <c r="G1775" i="17" s="1"/>
  <c r="G1776" i="17" s="1"/>
  <c r="G1777" i="17" s="1"/>
  <c r="G1778" i="17" s="1"/>
  <c r="G1779" i="17" s="1"/>
  <c r="G1780" i="17" s="1"/>
  <c r="G1781" i="17" s="1"/>
  <c r="G1782" i="17" s="1"/>
  <c r="G1783" i="17" s="1"/>
  <c r="G1784" i="17" s="1"/>
  <c r="G1785" i="17" s="1"/>
  <c r="G1786" i="17" s="1"/>
  <c r="G1787" i="17" s="1"/>
  <c r="G1788" i="17" s="1"/>
  <c r="G1789" i="17" s="1"/>
  <c r="G1790" i="17" s="1"/>
  <c r="G1791" i="17" s="1"/>
  <c r="G1792" i="17" s="1"/>
  <c r="G1793" i="17" s="1"/>
  <c r="G1794" i="17" s="1"/>
  <c r="G1795" i="17" s="1"/>
  <c r="G1796" i="17" s="1"/>
  <c r="G1797" i="17" s="1"/>
  <c r="G1798" i="17" s="1"/>
  <c r="G1799" i="17" s="1"/>
  <c r="G1800" i="17" s="1"/>
  <c r="G1801" i="17" s="1"/>
  <c r="G1802" i="17" s="1"/>
  <c r="G1803" i="17" s="1"/>
  <c r="G1804" i="17" s="1"/>
  <c r="G1805" i="17" s="1"/>
  <c r="G1806" i="17" s="1"/>
  <c r="G1807" i="17" s="1"/>
  <c r="G1808" i="17" s="1"/>
  <c r="G1809" i="17" s="1"/>
  <c r="G1810" i="17" s="1"/>
  <c r="G1811" i="17" s="1"/>
  <c r="G1812" i="17" s="1"/>
  <c r="G1813" i="17" s="1"/>
  <c r="G1814" i="17" s="1"/>
  <c r="G1815" i="17" s="1"/>
  <c r="G1816" i="17" s="1"/>
  <c r="G1817" i="17" s="1"/>
  <c r="G1818" i="17" s="1"/>
  <c r="G1819" i="17" s="1"/>
  <c r="G1820" i="17" s="1"/>
  <c r="G1821" i="17" s="1"/>
  <c r="G1822" i="17" s="1"/>
  <c r="G1823" i="17" s="1"/>
  <c r="G1824" i="17" s="1"/>
  <c r="G1825" i="17" s="1"/>
  <c r="G1826" i="17" s="1"/>
  <c r="G1827" i="17" s="1"/>
  <c r="G1828" i="17" s="1"/>
  <c r="G1829" i="17" s="1"/>
  <c r="G1830" i="17" s="1"/>
  <c r="G1831" i="17" s="1"/>
  <c r="G1832" i="17" s="1"/>
  <c r="G1833" i="17" s="1"/>
  <c r="G1834" i="17" s="1"/>
  <c r="G1835" i="17" s="1"/>
  <c r="G1836" i="17" s="1"/>
  <c r="G1837" i="17" s="1"/>
  <c r="G1838" i="17" s="1"/>
  <c r="G1839" i="17" s="1"/>
  <c r="G1840" i="17" s="1"/>
  <c r="G1841" i="17" s="1"/>
  <c r="G1842" i="17" s="1"/>
  <c r="G1843" i="17" s="1"/>
  <c r="G1844" i="17" s="1"/>
  <c r="G1845" i="17" s="1"/>
  <c r="G1846" i="17" s="1"/>
  <c r="G1847" i="17" s="1"/>
  <c r="G1848" i="17" s="1"/>
  <c r="G1849" i="17" s="1"/>
  <c r="G1850" i="17" s="1"/>
  <c r="G1851" i="17" s="1"/>
  <c r="G1852" i="17" s="1"/>
  <c r="G1853" i="17" s="1"/>
  <c r="G1854" i="17" s="1"/>
  <c r="G1855" i="17" s="1"/>
  <c r="G1856" i="17" s="1"/>
  <c r="G1857" i="17" s="1"/>
  <c r="G1858" i="17" s="1"/>
  <c r="G1859" i="17" s="1"/>
  <c r="G1860" i="17" s="1"/>
  <c r="G1861" i="17" s="1"/>
  <c r="G1862" i="17" s="1"/>
  <c r="G1863" i="17" s="1"/>
  <c r="G1864" i="17" s="1"/>
  <c r="G1865" i="17" s="1"/>
  <c r="G1866" i="17" s="1"/>
  <c r="G1867" i="17" s="1"/>
  <c r="G1868" i="17" s="1"/>
  <c r="G1869" i="17" s="1"/>
  <c r="G1870" i="17" s="1"/>
  <c r="G1871" i="17" s="1"/>
  <c r="G1872" i="17" s="1"/>
  <c r="G1873" i="17" s="1"/>
  <c r="G1874" i="17" s="1"/>
  <c r="G1875" i="17" s="1"/>
  <c r="G1876" i="17" s="1"/>
  <c r="G1877" i="17" s="1"/>
  <c r="G1878" i="17" s="1"/>
  <c r="G1879" i="17" s="1"/>
  <c r="G1880" i="17" s="1"/>
  <c r="G1881" i="17" s="1"/>
  <c r="G1882" i="17" s="1"/>
  <c r="G1883" i="17" s="1"/>
  <c r="G1884" i="17" s="1"/>
  <c r="G1885" i="17" s="1"/>
  <c r="G1886" i="17" s="1"/>
  <c r="G1887" i="17" s="1"/>
  <c r="G1888" i="17" s="1"/>
  <c r="G1889" i="17" s="1"/>
  <c r="G1890" i="17" s="1"/>
  <c r="G1891" i="17" s="1"/>
  <c r="G1892" i="17" s="1"/>
  <c r="G1893" i="17" s="1"/>
  <c r="G1894" i="17" s="1"/>
  <c r="G1895" i="17" s="1"/>
  <c r="G1896" i="17" s="1"/>
  <c r="G1897" i="17" s="1"/>
  <c r="G1898" i="17" s="1"/>
  <c r="G1899" i="17" s="1"/>
  <c r="G1900" i="17" s="1"/>
  <c r="G1901" i="17" s="1"/>
  <c r="G1902" i="17" s="1"/>
  <c r="G1903" i="17" s="1"/>
  <c r="G1904" i="17" s="1"/>
  <c r="G1905" i="17" s="1"/>
  <c r="G1906" i="17" s="1"/>
  <c r="G1907" i="17" s="1"/>
  <c r="G1908" i="17" s="1"/>
  <c r="G1909" i="17" s="1"/>
  <c r="G1910" i="17" s="1"/>
  <c r="G1911" i="17" s="1"/>
  <c r="G1912" i="17" s="1"/>
  <c r="G1913" i="17" s="1"/>
  <c r="G1914" i="17" s="1"/>
  <c r="G1915" i="17" s="1"/>
  <c r="G1916" i="17" s="1"/>
  <c r="G1917" i="17" s="1"/>
  <c r="G1918" i="17" s="1"/>
  <c r="G1919" i="17" s="1"/>
  <c r="G1920" i="17" s="1"/>
  <c r="G1921" i="17" s="1"/>
  <c r="G1922" i="17" s="1"/>
  <c r="G1923" i="17" s="1"/>
  <c r="G1924" i="17" s="1"/>
  <c r="G1925" i="17" s="1"/>
  <c r="G1926" i="17" s="1"/>
  <c r="G1927" i="17" s="1"/>
  <c r="G1928" i="17" s="1"/>
  <c r="G1929" i="17" s="1"/>
  <c r="G1930" i="17" s="1"/>
  <c r="G1931" i="17" s="1"/>
  <c r="G1932" i="17" s="1"/>
  <c r="G1933" i="17" s="1"/>
  <c r="G1934" i="17" s="1"/>
  <c r="G1935" i="17" s="1"/>
  <c r="G1936" i="17" s="1"/>
  <c r="G1937" i="17" s="1"/>
  <c r="G1938" i="17" s="1"/>
  <c r="G1939" i="17" s="1"/>
  <c r="G1940" i="17" s="1"/>
  <c r="G1941" i="17" s="1"/>
  <c r="G1942" i="17" s="1"/>
  <c r="G1943" i="17" s="1"/>
  <c r="G1944" i="17" s="1"/>
  <c r="G1945" i="17" s="1"/>
  <c r="G1946" i="17" s="1"/>
  <c r="G1947" i="17" s="1"/>
  <c r="G1948" i="17" s="1"/>
  <c r="G1949" i="17" s="1"/>
  <c r="G1950" i="17" s="1"/>
  <c r="G1951" i="17" s="1"/>
  <c r="G1952" i="17" s="1"/>
  <c r="G1953" i="17" s="1"/>
  <c r="G1954" i="17" s="1"/>
  <c r="G1955" i="17" s="1"/>
  <c r="G1956" i="17" s="1"/>
  <c r="G1957" i="17" s="1"/>
  <c r="G1958" i="17" s="1"/>
  <c r="G1959" i="17" s="1"/>
  <c r="G1960" i="17" s="1"/>
  <c r="G1961" i="17" s="1"/>
  <c r="G1962" i="17" s="1"/>
  <c r="G1963" i="17" s="1"/>
  <c r="G1964" i="17" s="1"/>
  <c r="G1965" i="17" s="1"/>
  <c r="G1966" i="17" s="1"/>
  <c r="G1967" i="17" s="1"/>
  <c r="G1968" i="17" s="1"/>
  <c r="G1969" i="17" s="1"/>
  <c r="G1970" i="17" s="1"/>
  <c r="G1971" i="17" s="1"/>
  <c r="G1972" i="17" s="1"/>
  <c r="G1973" i="17" s="1"/>
  <c r="G1974" i="17" s="1"/>
  <c r="G1975" i="17" s="1"/>
  <c r="G1976" i="17" s="1"/>
  <c r="G1977" i="17" s="1"/>
  <c r="G1978" i="17" s="1"/>
  <c r="G1979" i="17" s="1"/>
  <c r="G1980" i="17" s="1"/>
  <c r="G1981" i="17" s="1"/>
  <c r="G1982" i="17" s="1"/>
  <c r="G1983" i="17" s="1"/>
  <c r="G1984" i="17" s="1"/>
  <c r="G1985" i="17" s="1"/>
  <c r="G1986" i="17" s="1"/>
  <c r="G1987" i="17" s="1"/>
  <c r="G1988" i="17" s="1"/>
  <c r="G1989" i="17" s="1"/>
  <c r="G1990" i="17" s="1"/>
  <c r="G1991" i="17" s="1"/>
  <c r="G1992" i="17" s="1"/>
  <c r="G1993" i="17" s="1"/>
  <c r="G1994" i="17" s="1"/>
  <c r="G1995" i="17" s="1"/>
  <c r="G1996" i="17" s="1"/>
  <c r="G1997" i="17" s="1"/>
  <c r="G1998" i="17" s="1"/>
  <c r="G1999" i="17" s="1"/>
  <c r="G2000" i="17" s="1"/>
  <c r="G2001" i="17" s="1"/>
  <c r="G2002" i="17" s="1"/>
  <c r="G2003" i="17" s="1"/>
  <c r="G2004" i="17" s="1"/>
  <c r="G2005" i="17" s="1"/>
  <c r="G2006" i="17" s="1"/>
  <c r="G2007" i="17" s="1"/>
  <c r="G2008" i="17" s="1"/>
  <c r="G2009" i="17" s="1"/>
  <c r="G2010" i="17" s="1"/>
  <c r="G2011" i="17" s="1"/>
  <c r="G2012" i="17" s="1"/>
  <c r="G2013" i="17" s="1"/>
  <c r="G2014" i="17" s="1"/>
  <c r="G2015" i="17" s="1"/>
  <c r="G2016" i="17" s="1"/>
  <c r="G2017" i="17" s="1"/>
  <c r="G2018" i="17" s="1"/>
  <c r="G2019" i="17" s="1"/>
  <c r="G2020" i="17" s="1"/>
  <c r="G2021" i="17" s="1"/>
  <c r="G2022" i="17" s="1"/>
  <c r="G2023" i="17" s="1"/>
  <c r="G2024" i="17" s="1"/>
  <c r="G2025" i="17" s="1"/>
  <c r="G2026" i="17" s="1"/>
  <c r="G2027" i="17" s="1"/>
  <c r="G2028" i="17" s="1"/>
  <c r="G2029" i="17" s="1"/>
  <c r="G2030" i="17" s="1"/>
  <c r="G2031" i="17" s="1"/>
  <c r="G2032" i="17" s="1"/>
  <c r="G2033" i="17" s="1"/>
  <c r="G2034" i="17" s="1"/>
  <c r="G2035" i="17" s="1"/>
  <c r="G2036" i="17" s="1"/>
  <c r="G2037" i="17" s="1"/>
  <c r="G2038" i="17" s="1"/>
  <c r="G2039" i="17" s="1"/>
  <c r="G2040" i="17" s="1"/>
  <c r="G2041" i="17" s="1"/>
  <c r="G2042" i="17" s="1"/>
  <c r="G2043" i="17" s="1"/>
  <c r="G2044" i="17" s="1"/>
  <c r="G2045" i="17" s="1"/>
  <c r="G2046" i="17" s="1"/>
  <c r="G2047" i="17" s="1"/>
  <c r="G2048" i="17" s="1"/>
  <c r="G2049" i="17" s="1"/>
  <c r="G2050" i="17" s="1"/>
  <c r="G2051" i="17" s="1"/>
  <c r="G2052" i="17" s="1"/>
  <c r="G2053" i="17" s="1"/>
  <c r="G2054" i="17" s="1"/>
  <c r="G2055" i="17" s="1"/>
  <c r="G2056" i="17" s="1"/>
  <c r="G2057" i="17" s="1"/>
  <c r="G2058" i="17" s="1"/>
  <c r="G2059" i="17" s="1"/>
  <c r="G2060" i="17" s="1"/>
  <c r="G2061" i="17" s="1"/>
  <c r="G2062" i="17" s="1"/>
  <c r="G2063" i="17" s="1"/>
  <c r="G2064" i="17" s="1"/>
  <c r="G2065" i="17" s="1"/>
  <c r="G2066" i="17" s="1"/>
  <c r="G2067" i="17" s="1"/>
  <c r="G2068" i="17" s="1"/>
  <c r="G2069" i="17" s="1"/>
  <c r="G2070" i="17" s="1"/>
  <c r="G2071" i="17" s="1"/>
  <c r="G2072" i="17" s="1"/>
  <c r="G2073" i="17" s="1"/>
  <c r="G2074" i="17" s="1"/>
  <c r="G2075" i="17" s="1"/>
  <c r="G2076" i="17" s="1"/>
  <c r="G2077" i="17" s="1"/>
  <c r="G2078" i="17" s="1"/>
  <c r="G2079" i="17" s="1"/>
  <c r="G2080" i="17" s="1"/>
  <c r="G2081" i="17" s="1"/>
  <c r="G2082" i="17" s="1"/>
  <c r="G2083" i="17" s="1"/>
  <c r="G2084" i="17" s="1"/>
  <c r="G2085" i="17" s="1"/>
  <c r="G2086" i="17" s="1"/>
  <c r="G2087" i="17" s="1"/>
  <c r="G2088" i="17" s="1"/>
  <c r="G2089" i="17" s="1"/>
  <c r="G2090" i="17" s="1"/>
  <c r="G2091" i="17" s="1"/>
  <c r="G2092" i="17" s="1"/>
  <c r="G2093" i="17" s="1"/>
  <c r="G2094" i="17" s="1"/>
  <c r="G2095" i="17" s="1"/>
  <c r="G2096" i="17" s="1"/>
  <c r="G2097" i="17" s="1"/>
  <c r="G2098" i="17" s="1"/>
  <c r="G2099" i="17" s="1"/>
  <c r="G2100" i="17" s="1"/>
  <c r="G2101" i="17" s="1"/>
  <c r="G2102" i="17" s="1"/>
  <c r="G2103" i="17" s="1"/>
  <c r="G2104" i="17" s="1"/>
  <c r="G2105" i="17" s="1"/>
  <c r="G2106" i="17" s="1"/>
  <c r="G2107" i="17" s="1"/>
  <c r="G2108" i="17" s="1"/>
  <c r="G2109" i="17" s="1"/>
  <c r="G2110" i="17" s="1"/>
  <c r="G2111" i="17" s="1"/>
  <c r="G2112" i="17" s="1"/>
  <c r="G2113" i="17" s="1"/>
  <c r="G2114" i="17" s="1"/>
  <c r="G2115" i="17" s="1"/>
  <c r="G2116" i="17" s="1"/>
  <c r="G2117" i="17" s="1"/>
  <c r="G2118" i="17" s="1"/>
  <c r="G2119" i="17" s="1"/>
  <c r="G2120" i="17" s="1"/>
  <c r="G2121" i="17" s="1"/>
  <c r="G2122" i="17" s="1"/>
  <c r="G2123" i="17" s="1"/>
  <c r="G2124" i="17" s="1"/>
  <c r="G2125" i="17" s="1"/>
  <c r="G2126" i="17" s="1"/>
  <c r="G2127" i="17" s="1"/>
  <c r="G2128" i="17" s="1"/>
  <c r="G2129" i="17" s="1"/>
  <c r="G2130" i="17" s="1"/>
  <c r="G2131" i="17" s="1"/>
  <c r="G2132" i="17" s="1"/>
  <c r="G2133" i="17" s="1"/>
  <c r="G2134" i="17" s="1"/>
  <c r="G2135" i="17" s="1"/>
  <c r="G2136" i="17" s="1"/>
  <c r="G2137" i="17" s="1"/>
  <c r="G2138" i="17" s="1"/>
  <c r="G2139" i="17" s="1"/>
  <c r="G2140" i="17" s="1"/>
  <c r="G2141" i="17" s="1"/>
  <c r="G2142" i="17" s="1"/>
  <c r="G2143" i="17" s="1"/>
  <c r="G2144" i="17" s="1"/>
  <c r="G2145" i="17" s="1"/>
  <c r="G2146" i="17" s="1"/>
  <c r="G2147" i="17" s="1"/>
  <c r="G2148" i="17" s="1"/>
  <c r="G2149" i="17" s="1"/>
  <c r="G2150" i="17" s="1"/>
  <c r="G2151" i="17" s="1"/>
  <c r="G2152" i="17" s="1"/>
  <c r="G2153" i="17" s="1"/>
  <c r="G2154" i="17" s="1"/>
  <c r="G2155" i="17" s="1"/>
  <c r="G2156" i="17" s="1"/>
  <c r="G2157" i="17" s="1"/>
  <c r="G2158" i="17" s="1"/>
  <c r="G2159" i="17" s="1"/>
  <c r="G2160" i="17" s="1"/>
  <c r="G2161" i="17" s="1"/>
  <c r="G2162" i="17" s="1"/>
  <c r="G2163" i="17" s="1"/>
  <c r="G2164" i="17" s="1"/>
  <c r="G2165" i="17" s="1"/>
  <c r="G2166" i="17" s="1"/>
  <c r="G2167" i="17" s="1"/>
  <c r="G2168" i="17" s="1"/>
  <c r="G2169" i="17" s="1"/>
  <c r="G2170" i="17" s="1"/>
  <c r="G2171" i="17" s="1"/>
  <c r="G2172" i="17" s="1"/>
  <c r="G2173" i="17" s="1"/>
  <c r="G2174" i="17" s="1"/>
  <c r="G2175" i="17" s="1"/>
  <c r="G2176" i="17" s="1"/>
  <c r="G2177" i="17" s="1"/>
  <c r="G2178" i="17" s="1"/>
  <c r="G2179" i="17" s="1"/>
  <c r="G2180" i="17" s="1"/>
  <c r="G2181" i="17" s="1"/>
  <c r="G2182" i="17" s="1"/>
  <c r="G2183" i="17" s="1"/>
  <c r="G2184" i="17" s="1"/>
  <c r="G2185" i="17" s="1"/>
  <c r="G2186" i="17" s="1"/>
  <c r="G2187" i="17" s="1"/>
  <c r="G2188" i="17" s="1"/>
  <c r="G2189" i="17" s="1"/>
  <c r="G2190" i="17" s="1"/>
  <c r="G2191" i="17" s="1"/>
  <c r="G2192" i="17" s="1"/>
  <c r="G2193" i="17" s="1"/>
  <c r="G2194" i="17" s="1"/>
  <c r="G2195" i="17" s="1"/>
  <c r="G2196" i="17" s="1"/>
  <c r="G2197" i="17" s="1"/>
  <c r="G2198" i="17" s="1"/>
  <c r="G2199" i="17" s="1"/>
  <c r="G2200" i="17" s="1"/>
  <c r="G2201" i="17" s="1"/>
  <c r="G2202" i="17" s="1"/>
  <c r="G2203" i="17" s="1"/>
  <c r="G2204" i="17" s="1"/>
  <c r="G2205" i="17" s="1"/>
  <c r="G2206" i="17" s="1"/>
  <c r="G2207" i="17" s="1"/>
  <c r="G2208" i="17" s="1"/>
  <c r="G2209" i="17" s="1"/>
  <c r="G2210" i="17" s="1"/>
  <c r="G2211" i="17" s="1"/>
  <c r="G2212" i="17" s="1"/>
  <c r="G2213" i="17" s="1"/>
  <c r="G2214" i="17" s="1"/>
  <c r="G2215" i="17" s="1"/>
  <c r="G2216" i="17" s="1"/>
  <c r="G2217" i="17" s="1"/>
  <c r="G2218" i="17" s="1"/>
  <c r="G2219" i="17" s="1"/>
  <c r="G2220" i="17" s="1"/>
  <c r="G2221" i="17" s="1"/>
  <c r="G2222" i="17" s="1"/>
  <c r="G2223" i="17" s="1"/>
  <c r="G2224" i="17" s="1"/>
  <c r="G2225" i="17" s="1"/>
  <c r="G2226" i="17" s="1"/>
  <c r="G2227" i="17" s="1"/>
  <c r="G2228" i="17" s="1"/>
  <c r="G2229" i="17" s="1"/>
  <c r="G2230" i="17" s="1"/>
  <c r="G2231" i="17" s="1"/>
  <c r="G2232" i="17" s="1"/>
  <c r="G2233" i="17" s="1"/>
  <c r="G2234" i="17" s="1"/>
  <c r="G2235" i="17" s="1"/>
  <c r="G2236" i="17" s="1"/>
  <c r="G2237" i="17" s="1"/>
  <c r="G2238" i="17" s="1"/>
  <c r="G2239" i="17" s="1"/>
  <c r="G2240" i="17" s="1"/>
  <c r="G2241" i="17" s="1"/>
  <c r="G2242" i="17" s="1"/>
  <c r="G2243" i="17" s="1"/>
  <c r="G2244" i="17" s="1"/>
  <c r="G2245" i="17" s="1"/>
  <c r="G2246" i="17" s="1"/>
  <c r="G2247" i="17" s="1"/>
  <c r="G2248" i="17" s="1"/>
  <c r="G2249" i="17" s="1"/>
  <c r="G2250" i="17" s="1"/>
  <c r="G2251" i="17" s="1"/>
  <c r="G2252" i="17" s="1"/>
  <c r="G2253" i="17" s="1"/>
  <c r="G2254" i="17" s="1"/>
  <c r="G2255" i="17" s="1"/>
  <c r="G2256" i="17" s="1"/>
  <c r="G2257" i="17" s="1"/>
  <c r="G2258" i="17" s="1"/>
  <c r="G2259" i="17" s="1"/>
  <c r="G2260" i="17" s="1"/>
  <c r="G2261" i="17" s="1"/>
  <c r="G2262" i="17" s="1"/>
  <c r="G2263" i="17" s="1"/>
  <c r="G2264" i="17" s="1"/>
  <c r="G2265" i="17" s="1"/>
  <c r="G2266" i="17" s="1"/>
  <c r="G2267" i="17" s="1"/>
  <c r="G2268" i="17" s="1"/>
  <c r="G2269" i="17" s="1"/>
  <c r="G2270" i="17" s="1"/>
  <c r="G2271" i="17" s="1"/>
  <c r="G2272" i="17" s="1"/>
  <c r="G2273" i="17" s="1"/>
  <c r="G2274" i="17" s="1"/>
  <c r="G2275" i="17" s="1"/>
  <c r="G2276" i="17" s="1"/>
  <c r="G2277" i="17" s="1"/>
  <c r="G2278" i="17" s="1"/>
  <c r="G2279" i="17" s="1"/>
  <c r="G2280" i="17" s="1"/>
  <c r="G2281" i="17" s="1"/>
  <c r="G2282" i="17" s="1"/>
  <c r="G2283" i="17" s="1"/>
  <c r="G2284" i="17" s="1"/>
  <c r="G2285" i="17" s="1"/>
  <c r="G2286" i="17" s="1"/>
  <c r="G2287" i="17" s="1"/>
  <c r="G2288" i="17" s="1"/>
  <c r="G2289" i="17" s="1"/>
  <c r="G2290" i="17" s="1"/>
  <c r="G2291" i="17" s="1"/>
  <c r="G2292" i="17" s="1"/>
  <c r="G2293" i="17" s="1"/>
  <c r="G2294" i="17" s="1"/>
  <c r="G2295" i="17" s="1"/>
  <c r="G2296" i="17" s="1"/>
  <c r="G2297" i="17" s="1"/>
  <c r="G2298" i="17" s="1"/>
  <c r="G2299" i="17" s="1"/>
  <c r="G2300" i="17" s="1"/>
  <c r="G2301" i="17" s="1"/>
  <c r="G2302" i="17" s="1"/>
  <c r="G2303" i="17" s="1"/>
  <c r="G2304" i="17" s="1"/>
  <c r="G2305" i="17" s="1"/>
  <c r="G2306" i="17" s="1"/>
  <c r="G2307" i="17" s="1"/>
  <c r="G2308" i="17" s="1"/>
  <c r="G2309" i="17" s="1"/>
  <c r="G2310" i="17" s="1"/>
  <c r="G2311" i="17" s="1"/>
  <c r="G2312" i="17" s="1"/>
  <c r="G2313" i="17" s="1"/>
  <c r="G2314" i="17" s="1"/>
  <c r="G2315" i="17" s="1"/>
  <c r="G2316" i="17" s="1"/>
  <c r="G2317" i="17" s="1"/>
  <c r="G2318" i="17" s="1"/>
  <c r="G2319" i="17" s="1"/>
  <c r="G2320" i="17" s="1"/>
  <c r="G2321" i="17" s="1"/>
  <c r="G2322" i="17" s="1"/>
  <c r="G2323" i="17" s="1"/>
  <c r="G2324" i="17" s="1"/>
  <c r="G2325" i="17" s="1"/>
  <c r="G2326" i="17" s="1"/>
  <c r="G2327" i="17" s="1"/>
  <c r="G2328" i="17" s="1"/>
  <c r="G2329" i="17" s="1"/>
  <c r="G2330" i="17" s="1"/>
  <c r="G2331" i="17" s="1"/>
  <c r="G2332" i="17" s="1"/>
  <c r="G2333" i="17" s="1"/>
  <c r="G2334" i="17" s="1"/>
  <c r="G2335" i="17" s="1"/>
  <c r="G2336" i="17" s="1"/>
  <c r="G2337" i="17" s="1"/>
  <c r="G2338" i="17" s="1"/>
  <c r="G2339" i="17" s="1"/>
  <c r="G2340" i="17" s="1"/>
  <c r="G2341" i="17" s="1"/>
  <c r="G2342" i="17" s="1"/>
  <c r="G2343" i="17" s="1"/>
  <c r="G2344" i="17" s="1"/>
  <c r="G2345" i="17" s="1"/>
  <c r="G2346" i="17" s="1"/>
  <c r="G2347" i="17" s="1"/>
  <c r="G2348" i="17" s="1"/>
  <c r="G2349" i="17" s="1"/>
  <c r="G2350" i="17" s="1"/>
  <c r="G2351" i="17" s="1"/>
  <c r="G2352" i="17" s="1"/>
  <c r="G2353" i="17" s="1"/>
  <c r="G2354" i="17" s="1"/>
  <c r="G2355" i="17" s="1"/>
  <c r="G2356" i="17" s="1"/>
  <c r="G2357" i="17" s="1"/>
  <c r="G2358" i="17" s="1"/>
  <c r="G2359" i="17" s="1"/>
  <c r="G2360" i="17" s="1"/>
  <c r="G2361" i="17" s="1"/>
  <c r="G2362" i="17" s="1"/>
  <c r="G2363" i="17" s="1"/>
  <c r="G2364" i="17" s="1"/>
  <c r="G2365" i="17" s="1"/>
  <c r="G2366" i="17" s="1"/>
  <c r="G2367" i="17" s="1"/>
  <c r="G2368" i="17" s="1"/>
  <c r="G2369" i="17" s="1"/>
  <c r="G2370" i="17" s="1"/>
  <c r="G2371" i="17" s="1"/>
  <c r="G2372" i="17" s="1"/>
  <c r="G2373" i="17" s="1"/>
  <c r="G2374" i="17" s="1"/>
  <c r="G2375" i="17" s="1"/>
  <c r="G2376" i="17" s="1"/>
  <c r="G2377" i="17" s="1"/>
  <c r="G2378" i="17" s="1"/>
  <c r="G2379" i="17" s="1"/>
  <c r="G2380" i="17" s="1"/>
  <c r="G2381" i="17" s="1"/>
  <c r="G2382" i="17" s="1"/>
  <c r="G2383" i="17" s="1"/>
  <c r="G2384" i="17" s="1"/>
  <c r="G2385" i="17" s="1"/>
  <c r="G2386" i="17" s="1"/>
  <c r="G2387" i="17" s="1"/>
  <c r="G2388" i="17" s="1"/>
  <c r="G2389" i="17" s="1"/>
  <c r="G2390" i="17" s="1"/>
  <c r="G2391" i="17" s="1"/>
  <c r="G2392" i="17" s="1"/>
  <c r="G2393" i="17" s="1"/>
  <c r="G2394" i="17" s="1"/>
  <c r="G2395" i="17" s="1"/>
  <c r="G2396" i="17" s="1"/>
  <c r="G2397" i="17" s="1"/>
  <c r="G2398" i="17" s="1"/>
  <c r="G2399" i="17" s="1"/>
  <c r="G2400" i="17" s="1"/>
  <c r="G2401" i="17" s="1"/>
  <c r="G2402" i="17" s="1"/>
  <c r="G2403" i="17" s="1"/>
  <c r="G2404" i="17" s="1"/>
  <c r="G2405" i="17" s="1"/>
  <c r="G2406" i="17" s="1"/>
  <c r="G2407" i="17" s="1"/>
  <c r="G2408" i="17" s="1"/>
  <c r="G2409" i="17" s="1"/>
  <c r="G2410" i="17" s="1"/>
  <c r="G2411" i="17" s="1"/>
  <c r="G2412" i="17" s="1"/>
  <c r="G2413" i="17" s="1"/>
  <c r="G2414" i="17" s="1"/>
  <c r="G2415" i="17" s="1"/>
  <c r="G2416" i="17" s="1"/>
  <c r="G2417" i="17" s="1"/>
  <c r="G2418" i="17" s="1"/>
  <c r="G2419" i="17" s="1"/>
  <c r="G2420" i="17" s="1"/>
  <c r="G2421" i="17" s="1"/>
  <c r="G2422" i="17" s="1"/>
  <c r="G2423" i="17" s="1"/>
  <c r="G2424" i="17" s="1"/>
  <c r="G2425" i="17" s="1"/>
  <c r="G2426" i="17" s="1"/>
  <c r="G2427" i="17" s="1"/>
  <c r="G2428" i="17" s="1"/>
  <c r="G2429" i="17" s="1"/>
  <c r="G2430" i="17" s="1"/>
  <c r="G2431" i="17" s="1"/>
  <c r="G2432" i="17" s="1"/>
  <c r="G2433" i="17" s="1"/>
  <c r="G2434" i="17" s="1"/>
  <c r="G2435" i="17" s="1"/>
  <c r="G2436" i="17" s="1"/>
  <c r="G2437" i="17" s="1"/>
  <c r="G2438" i="17" s="1"/>
  <c r="G2439" i="17" s="1"/>
  <c r="G2440" i="17" s="1"/>
  <c r="G2441" i="17" s="1"/>
  <c r="G2442" i="17" s="1"/>
  <c r="G2443" i="17" s="1"/>
  <c r="G2444" i="17" s="1"/>
  <c r="G2445" i="17" s="1"/>
  <c r="G2446" i="17" s="1"/>
  <c r="G2447" i="17" s="1"/>
  <c r="G2448" i="17" s="1"/>
  <c r="G2449" i="17" s="1"/>
  <c r="G2450" i="17" s="1"/>
  <c r="G2451" i="17" s="1"/>
  <c r="G2452" i="17" s="1"/>
  <c r="G2453" i="17" s="1"/>
  <c r="G2454" i="17" s="1"/>
  <c r="G2455" i="17" s="1"/>
  <c r="G2456" i="17" s="1"/>
  <c r="G2457" i="17" s="1"/>
  <c r="G2458" i="17" s="1"/>
  <c r="G2459" i="17" s="1"/>
  <c r="G2460" i="17" s="1"/>
  <c r="G2461" i="17" s="1"/>
  <c r="G2462" i="17" s="1"/>
  <c r="G2463" i="17" s="1"/>
  <c r="G2464" i="17" s="1"/>
  <c r="G2465" i="17" s="1"/>
  <c r="G2466" i="17" s="1"/>
  <c r="G2467" i="17" s="1"/>
  <c r="G2468" i="17" s="1"/>
  <c r="G2469" i="17" s="1"/>
  <c r="G2470" i="17" s="1"/>
  <c r="G2471" i="17" s="1"/>
  <c r="G2472" i="17" s="1"/>
  <c r="G2473" i="17" s="1"/>
  <c r="G2474" i="17" s="1"/>
  <c r="G2475" i="17" s="1"/>
  <c r="G2476" i="17" s="1"/>
  <c r="G2477" i="17" s="1"/>
  <c r="G2478" i="17" s="1"/>
  <c r="G2479" i="17" s="1"/>
  <c r="G2480" i="17" s="1"/>
  <c r="G2481" i="17" s="1"/>
  <c r="G2482" i="17" s="1"/>
  <c r="G2483" i="17" s="1"/>
  <c r="G2484" i="17" s="1"/>
  <c r="G2485" i="17" s="1"/>
  <c r="G2486" i="17" s="1"/>
  <c r="G2487" i="17" s="1"/>
  <c r="G2488" i="17" s="1"/>
  <c r="G2489" i="17" s="1"/>
  <c r="G2490" i="17" s="1"/>
  <c r="G2491" i="17" s="1"/>
  <c r="G2492" i="17" s="1"/>
  <c r="G2493" i="17" s="1"/>
  <c r="G2494" i="17" s="1"/>
  <c r="G2495" i="17" s="1"/>
  <c r="G2496" i="17" s="1"/>
  <c r="G2497" i="17" s="1"/>
  <c r="G2498" i="17" s="1"/>
  <c r="G2499" i="17" s="1"/>
  <c r="G2500" i="17" s="1"/>
  <c r="G2501" i="17" s="1"/>
  <c r="G2502" i="17" s="1"/>
  <c r="G2503" i="17" s="1"/>
  <c r="G2504" i="17" s="1"/>
  <c r="G2505" i="17" s="1"/>
  <c r="G2506" i="17" s="1"/>
  <c r="G2507" i="17" s="1"/>
  <c r="G2508" i="17" s="1"/>
  <c r="G2509" i="17" s="1"/>
  <c r="G2510" i="17" s="1"/>
  <c r="G2511" i="17" s="1"/>
  <c r="G2512" i="17" s="1"/>
  <c r="G2513" i="17" s="1"/>
  <c r="G2514" i="17" s="1"/>
  <c r="G2515" i="17" s="1"/>
  <c r="G2516" i="17" s="1"/>
  <c r="G2517" i="17" s="1"/>
  <c r="G2518" i="17" s="1"/>
  <c r="G2519" i="17" s="1"/>
  <c r="G2520" i="17" s="1"/>
  <c r="G2521" i="17" s="1"/>
  <c r="G2522" i="17" s="1"/>
  <c r="G2523" i="17" s="1"/>
  <c r="G2524" i="17" s="1"/>
  <c r="G2525" i="17" s="1"/>
  <c r="G2526" i="17" s="1"/>
  <c r="G2527" i="17" s="1"/>
  <c r="G2528" i="17" s="1"/>
  <c r="G2529" i="17" s="1"/>
  <c r="G2530" i="17" s="1"/>
  <c r="G2531" i="17" s="1"/>
  <c r="G2532" i="17" s="1"/>
  <c r="G2533" i="17" s="1"/>
  <c r="G2534" i="17" s="1"/>
  <c r="G2535" i="17" s="1"/>
  <c r="G2536" i="17" s="1"/>
  <c r="G2537" i="17" s="1"/>
  <c r="G2538" i="17" s="1"/>
  <c r="G2539" i="17" s="1"/>
  <c r="G2540" i="17" s="1"/>
  <c r="G2541" i="17" s="1"/>
  <c r="G2542" i="17" s="1"/>
  <c r="G2543" i="17" s="1"/>
  <c r="G2544" i="17" s="1"/>
  <c r="G2545" i="17" s="1"/>
  <c r="G2546" i="17" s="1"/>
  <c r="G2547" i="17" s="1"/>
  <c r="G2548" i="17" s="1"/>
  <c r="G2549" i="17" s="1"/>
  <c r="G2550" i="17" s="1"/>
  <c r="G2551" i="17" s="1"/>
  <c r="G2552" i="17" s="1"/>
  <c r="G2553" i="17" s="1"/>
  <c r="G2554" i="17" s="1"/>
  <c r="G2555" i="17" s="1"/>
  <c r="G2556" i="17" s="1"/>
  <c r="G2557" i="17" s="1"/>
  <c r="G2558" i="17" s="1"/>
  <c r="G2559" i="17" s="1"/>
  <c r="G2560" i="17" s="1"/>
  <c r="G2561" i="17" s="1"/>
  <c r="G2562" i="17" s="1"/>
  <c r="G2563" i="17" s="1"/>
  <c r="G2564" i="17" s="1"/>
  <c r="G2565" i="17" s="1"/>
  <c r="G2566" i="17" s="1"/>
  <c r="G2567" i="17" s="1"/>
  <c r="G2568" i="17" s="1"/>
  <c r="G2569" i="17" s="1"/>
  <c r="G2570" i="17" s="1"/>
  <c r="G2571" i="17" s="1"/>
  <c r="G2572" i="17" s="1"/>
  <c r="G2573" i="17" s="1"/>
  <c r="G2574" i="17" s="1"/>
  <c r="G2575" i="17" s="1"/>
  <c r="G2576" i="17" s="1"/>
  <c r="G2577" i="17" s="1"/>
  <c r="G2578" i="17" s="1"/>
  <c r="G2579" i="17" s="1"/>
  <c r="G2580" i="17" s="1"/>
  <c r="G2581" i="17" s="1"/>
  <c r="G2582" i="17" s="1"/>
  <c r="G2583" i="17" s="1"/>
  <c r="G2584" i="17" s="1"/>
  <c r="G2585" i="17" s="1"/>
  <c r="G2586" i="17" s="1"/>
  <c r="G2587" i="17" s="1"/>
  <c r="G2588" i="17" s="1"/>
  <c r="G2589" i="17" s="1"/>
  <c r="G2590" i="17" s="1"/>
  <c r="G2591" i="17" s="1"/>
  <c r="G2592" i="17" s="1"/>
  <c r="G2593" i="17" s="1"/>
  <c r="G2594" i="17" s="1"/>
  <c r="G2595" i="17" s="1"/>
  <c r="G2596" i="17" s="1"/>
  <c r="G2597" i="17" s="1"/>
  <c r="G2598" i="17" s="1"/>
  <c r="G2599" i="17" s="1"/>
  <c r="G2600" i="17" s="1"/>
  <c r="G2601" i="17" s="1"/>
  <c r="G2602" i="17" s="1"/>
  <c r="G2603" i="17" s="1"/>
  <c r="G2604" i="17" s="1"/>
  <c r="G2605" i="17" s="1"/>
  <c r="G2606" i="17" s="1"/>
  <c r="G2607" i="17" s="1"/>
  <c r="G2608" i="17" s="1"/>
  <c r="G2609" i="17" s="1"/>
  <c r="G2610" i="17" s="1"/>
  <c r="G2611" i="17" s="1"/>
  <c r="G2612" i="17" s="1"/>
  <c r="G2613" i="17" s="1"/>
  <c r="G2614" i="17" s="1"/>
  <c r="G2615" i="17" s="1"/>
  <c r="G2616" i="17" s="1"/>
  <c r="G2617" i="17" s="1"/>
  <c r="G2618" i="17" s="1"/>
  <c r="G2619" i="17" s="1"/>
  <c r="G2620" i="17" s="1"/>
  <c r="G2621" i="17" s="1"/>
  <c r="G2622" i="17" s="1"/>
  <c r="G2623" i="17" s="1"/>
  <c r="G2624" i="17" s="1"/>
  <c r="G2625" i="17" s="1"/>
  <c r="G2626" i="17" s="1"/>
  <c r="G2627" i="17" s="1"/>
  <c r="G2628" i="17" s="1"/>
  <c r="G2629" i="17" s="1"/>
  <c r="G2630" i="17" s="1"/>
  <c r="G2631" i="17" s="1"/>
  <c r="G2632" i="17" s="1"/>
  <c r="G2633" i="17" s="1"/>
  <c r="G2634" i="17" s="1"/>
  <c r="G2635" i="17" s="1"/>
  <c r="G2636" i="17" s="1"/>
  <c r="G2637" i="17" s="1"/>
  <c r="G2638" i="17" s="1"/>
  <c r="G2639" i="17" s="1"/>
  <c r="G2640" i="17" s="1"/>
  <c r="G2641" i="17" s="1"/>
  <c r="G2642" i="17" s="1"/>
  <c r="G2643" i="17" s="1"/>
  <c r="G2644" i="17" s="1"/>
  <c r="G2645" i="17" s="1"/>
  <c r="G2646" i="17" s="1"/>
  <c r="G2647" i="17" s="1"/>
  <c r="G2648" i="17" s="1"/>
  <c r="G2649" i="17" s="1"/>
  <c r="G2650" i="17" s="1"/>
  <c r="G2651" i="17" s="1"/>
  <c r="G2652" i="17" s="1"/>
  <c r="G2653" i="17" s="1"/>
  <c r="G2654" i="17" s="1"/>
  <c r="G2655" i="17" s="1"/>
  <c r="G2656" i="17" s="1"/>
  <c r="G2657" i="17" s="1"/>
  <c r="G2658" i="17" s="1"/>
  <c r="G2659" i="17" s="1"/>
  <c r="G2660" i="17" s="1"/>
  <c r="G2661" i="17" s="1"/>
  <c r="G2662" i="17" s="1"/>
  <c r="G2663" i="17" s="1"/>
  <c r="G2664" i="17" s="1"/>
  <c r="G2665" i="17" s="1"/>
  <c r="G2666" i="17" s="1"/>
  <c r="G2667" i="17" s="1"/>
  <c r="G2668" i="17" s="1"/>
  <c r="G2669" i="17" s="1"/>
  <c r="G2670" i="17" s="1"/>
  <c r="G2671" i="17" s="1"/>
  <c r="G2672" i="17" s="1"/>
  <c r="G2673" i="17" s="1"/>
  <c r="G2674" i="17" s="1"/>
  <c r="G2675" i="17" s="1"/>
  <c r="G2676" i="17" s="1"/>
  <c r="G2677" i="17" s="1"/>
  <c r="G2678" i="17" s="1"/>
  <c r="G2679" i="17" s="1"/>
  <c r="G2680" i="17" s="1"/>
  <c r="G2681" i="17" s="1"/>
  <c r="G2682" i="17" s="1"/>
  <c r="G2683" i="17" s="1"/>
  <c r="G2684" i="17" s="1"/>
  <c r="G2685" i="17" s="1"/>
  <c r="G2686" i="17" s="1"/>
  <c r="G2687" i="17" s="1"/>
  <c r="G2688" i="17" s="1"/>
  <c r="G2689" i="17" s="1"/>
  <c r="G2690" i="17" s="1"/>
  <c r="G2691" i="17" s="1"/>
  <c r="G2692" i="17" s="1"/>
  <c r="G2693" i="17" s="1"/>
  <c r="G2694" i="17" s="1"/>
  <c r="G2695" i="17" s="1"/>
  <c r="G2696" i="17" s="1"/>
  <c r="G2697" i="17" s="1"/>
  <c r="G2698" i="17" s="1"/>
  <c r="G2699" i="17" s="1"/>
  <c r="G2700" i="17" s="1"/>
  <c r="G2701" i="17" s="1"/>
  <c r="G2702" i="17" s="1"/>
  <c r="G2703" i="17" s="1"/>
  <c r="G2704" i="17" s="1"/>
  <c r="G2705" i="17" s="1"/>
  <c r="G2706" i="17" s="1"/>
  <c r="G2707" i="17" s="1"/>
  <c r="G2708" i="17" s="1"/>
  <c r="G2709" i="17" s="1"/>
  <c r="G2710" i="17" s="1"/>
  <c r="G2711" i="17" s="1"/>
  <c r="G2712" i="17" s="1"/>
  <c r="G2713" i="17" s="1"/>
  <c r="G2714" i="17" s="1"/>
  <c r="G2715" i="17" s="1"/>
  <c r="G2716" i="17" s="1"/>
  <c r="G2717" i="17" s="1"/>
  <c r="G2718" i="17" s="1"/>
  <c r="G2719" i="17" s="1"/>
  <c r="G2720" i="17" s="1"/>
  <c r="G2721" i="17" s="1"/>
  <c r="G2722" i="17" s="1"/>
  <c r="G2723" i="17" s="1"/>
  <c r="G2724" i="17" s="1"/>
  <c r="G2725" i="17" s="1"/>
  <c r="G2726" i="17" s="1"/>
  <c r="G2727" i="17" s="1"/>
  <c r="G2728" i="17" s="1"/>
  <c r="G2729" i="17" s="1"/>
  <c r="G2730" i="17" s="1"/>
  <c r="G2731" i="17" s="1"/>
  <c r="G2732" i="17" s="1"/>
  <c r="G2733" i="17" s="1"/>
  <c r="G2734" i="17" s="1"/>
  <c r="G2735" i="17" s="1"/>
  <c r="G2736" i="17" s="1"/>
  <c r="G2737" i="17" s="1"/>
  <c r="G2738" i="17" s="1"/>
  <c r="G2739" i="17" s="1"/>
  <c r="G2740" i="17" s="1"/>
  <c r="G2741" i="17" s="1"/>
  <c r="G2742" i="17" s="1"/>
  <c r="G2743" i="17" s="1"/>
  <c r="G2744" i="17" s="1"/>
  <c r="G2745" i="17" s="1"/>
  <c r="G2746" i="17" s="1"/>
  <c r="G2747" i="17" s="1"/>
  <c r="G2748" i="17" s="1"/>
  <c r="G2749" i="17" s="1"/>
  <c r="G2750" i="17" s="1"/>
  <c r="G2751" i="17" s="1"/>
  <c r="G2752" i="17" s="1"/>
  <c r="G2753" i="17" s="1"/>
  <c r="G2754" i="17" s="1"/>
  <c r="G2755" i="17" s="1"/>
  <c r="G2756" i="17" s="1"/>
  <c r="G2757" i="17" s="1"/>
  <c r="G2758" i="17" s="1"/>
  <c r="G2759" i="17" s="1"/>
  <c r="G2760" i="17" s="1"/>
  <c r="G2761" i="17" s="1"/>
  <c r="G2762" i="17" s="1"/>
  <c r="G2763" i="17" s="1"/>
  <c r="G2764" i="17" s="1"/>
  <c r="G2765" i="17" s="1"/>
  <c r="G2766" i="17" s="1"/>
  <c r="G2767" i="17" s="1"/>
  <c r="G2768" i="17" s="1"/>
  <c r="G2769" i="17" s="1"/>
  <c r="G2770" i="17" s="1"/>
  <c r="G2771" i="17" s="1"/>
  <c r="G2772" i="17" s="1"/>
  <c r="G2773" i="17" s="1"/>
  <c r="G2774" i="17" s="1"/>
  <c r="G2775" i="17" s="1"/>
  <c r="G2776" i="17" s="1"/>
  <c r="G2777" i="17" s="1"/>
  <c r="G2778" i="17" s="1"/>
  <c r="G2779" i="17" s="1"/>
  <c r="G2780" i="17" s="1"/>
  <c r="G2781" i="17" s="1"/>
  <c r="G2782" i="17" s="1"/>
  <c r="G2783" i="17" s="1"/>
  <c r="G2784" i="17" s="1"/>
  <c r="G2785" i="17" s="1"/>
  <c r="G2786" i="17" s="1"/>
  <c r="G2787" i="17" s="1"/>
  <c r="G2788" i="17" s="1"/>
  <c r="G2789" i="17" s="1"/>
  <c r="G2790" i="17" s="1"/>
  <c r="G2791" i="17" s="1"/>
  <c r="G2792" i="17" s="1"/>
  <c r="G2793" i="17" s="1"/>
  <c r="G2794" i="17" s="1"/>
  <c r="G2795" i="17" s="1"/>
  <c r="G2796" i="17" s="1"/>
  <c r="G2797" i="17" s="1"/>
  <c r="G2798" i="17" s="1"/>
  <c r="G2799" i="17" s="1"/>
  <c r="G2800" i="17" s="1"/>
  <c r="G2801" i="17" s="1"/>
  <c r="G2802" i="17" s="1"/>
  <c r="G2803" i="17" s="1"/>
  <c r="G2804" i="17" s="1"/>
  <c r="G2805" i="17" s="1"/>
  <c r="G2806" i="17" s="1"/>
  <c r="G2807" i="17" s="1"/>
  <c r="G2808" i="17" s="1"/>
  <c r="G2809" i="17" s="1"/>
  <c r="G2810" i="17" s="1"/>
  <c r="G2811" i="17" s="1"/>
  <c r="G2812" i="17" s="1"/>
  <c r="G2813" i="17" s="1"/>
  <c r="G2814" i="17" s="1"/>
  <c r="G2815" i="17" s="1"/>
  <c r="G2816" i="17" s="1"/>
  <c r="G2817" i="17" s="1"/>
  <c r="G2818" i="17" s="1"/>
  <c r="G2819" i="17" s="1"/>
  <c r="G2820" i="17" s="1"/>
  <c r="G2821" i="17" s="1"/>
  <c r="G2822" i="17" s="1"/>
  <c r="G2823" i="17" s="1"/>
  <c r="G2824" i="17" s="1"/>
  <c r="G2825" i="17" s="1"/>
  <c r="G2826" i="17" s="1"/>
  <c r="G2827" i="17" s="1"/>
  <c r="G2828" i="17" s="1"/>
  <c r="G2829" i="17" s="1"/>
  <c r="G2830" i="17" s="1"/>
  <c r="G2831" i="17" s="1"/>
  <c r="G2832" i="17" s="1"/>
  <c r="G2833" i="17" s="1"/>
  <c r="G2834" i="17" s="1"/>
  <c r="G2835" i="17" s="1"/>
  <c r="G2836" i="17" s="1"/>
  <c r="G2837" i="17" s="1"/>
  <c r="G2838" i="17" s="1"/>
  <c r="G2839" i="17" s="1"/>
  <c r="G2840" i="17" s="1"/>
  <c r="G2841" i="17" s="1"/>
  <c r="G2842" i="17" s="1"/>
  <c r="G2843" i="17" s="1"/>
  <c r="G2844" i="17" s="1"/>
  <c r="G2845" i="17" s="1"/>
  <c r="G2846" i="17" s="1"/>
  <c r="G2847" i="17" s="1"/>
  <c r="G2848" i="17" s="1"/>
  <c r="G2849" i="17" s="1"/>
  <c r="G2850" i="17" s="1"/>
  <c r="G2851" i="17" s="1"/>
  <c r="G2852" i="17" s="1"/>
  <c r="G2853" i="17" s="1"/>
  <c r="G2854" i="17" s="1"/>
  <c r="G2855" i="17" s="1"/>
  <c r="G2856" i="17" s="1"/>
  <c r="G2857" i="17" s="1"/>
  <c r="G2858" i="17" s="1"/>
  <c r="G2859" i="17" s="1"/>
  <c r="G2860" i="17" s="1"/>
  <c r="G2861" i="17" s="1"/>
  <c r="G2862" i="17" s="1"/>
  <c r="G2863" i="17" s="1"/>
  <c r="G2864" i="17" s="1"/>
  <c r="G2865" i="17" s="1"/>
  <c r="G2866" i="17" s="1"/>
  <c r="G2867" i="17" s="1"/>
  <c r="G2868" i="17" s="1"/>
  <c r="G2869" i="17" s="1"/>
  <c r="G2870" i="17" s="1"/>
  <c r="G2871" i="17" s="1"/>
  <c r="G2872" i="17" s="1"/>
  <c r="G2873" i="17" s="1"/>
  <c r="G2874" i="17" s="1"/>
  <c r="G2875" i="17" s="1"/>
  <c r="G2876" i="17" s="1"/>
  <c r="G2877" i="17" s="1"/>
  <c r="G2878" i="17" s="1"/>
  <c r="G2879" i="17" s="1"/>
  <c r="G2880" i="17" s="1"/>
  <c r="G2881" i="17" s="1"/>
  <c r="G2882" i="17" s="1"/>
  <c r="G2883" i="17" s="1"/>
  <c r="G2884" i="17" s="1"/>
  <c r="G2885" i="17" s="1"/>
  <c r="G2886" i="17" s="1"/>
  <c r="G2887" i="17" s="1"/>
  <c r="G2888" i="17" s="1"/>
  <c r="G2889" i="17" s="1"/>
  <c r="G2890" i="17" s="1"/>
  <c r="G2891" i="17" s="1"/>
  <c r="G2892" i="17" s="1"/>
  <c r="G2893" i="17" s="1"/>
  <c r="G2894" i="17" s="1"/>
  <c r="G2895" i="17" s="1"/>
  <c r="G2896" i="17" s="1"/>
  <c r="G2897" i="17" s="1"/>
  <c r="G2898" i="17" s="1"/>
  <c r="G2899" i="17" s="1"/>
  <c r="G2900" i="17" s="1"/>
  <c r="G2901" i="17" s="1"/>
  <c r="G2902" i="17" s="1"/>
  <c r="G2903" i="17" s="1"/>
  <c r="G2904" i="17" s="1"/>
  <c r="G2905" i="17" s="1"/>
  <c r="G2906" i="17" s="1"/>
  <c r="G2907" i="17" s="1"/>
  <c r="G2908" i="17" s="1"/>
  <c r="G2909" i="17" s="1"/>
  <c r="G2910" i="17" s="1"/>
  <c r="G2911" i="17" s="1"/>
  <c r="G2912" i="17" s="1"/>
  <c r="G2913" i="17" s="1"/>
  <c r="G2914" i="17" s="1"/>
  <c r="G2915" i="17" s="1"/>
  <c r="G2916" i="17" s="1"/>
  <c r="G2917" i="17" s="1"/>
  <c r="G2918" i="17" s="1"/>
  <c r="G2919" i="17" s="1"/>
  <c r="G2920" i="17" s="1"/>
  <c r="G2921" i="17" s="1"/>
  <c r="G2922" i="17" s="1"/>
  <c r="G2923" i="17" s="1"/>
  <c r="G2924" i="17" s="1"/>
  <c r="G2925" i="17" s="1"/>
  <c r="G2926" i="17" s="1"/>
  <c r="G2927" i="17" s="1"/>
  <c r="G2928" i="17" s="1"/>
  <c r="G2929" i="17" s="1"/>
  <c r="G2930" i="17" s="1"/>
  <c r="G2931" i="17" s="1"/>
  <c r="G2932" i="17" s="1"/>
  <c r="G2933" i="17" s="1"/>
  <c r="G2934" i="17" s="1"/>
  <c r="G2935" i="17" s="1"/>
  <c r="G2936" i="17" s="1"/>
  <c r="G2937" i="17" s="1"/>
  <c r="G2938" i="17" s="1"/>
  <c r="G2939" i="17" s="1"/>
  <c r="G2940" i="17" s="1"/>
  <c r="G2941" i="17" s="1"/>
  <c r="G2942" i="17" s="1"/>
  <c r="G2943" i="17" s="1"/>
  <c r="G2944" i="17" s="1"/>
  <c r="G2945" i="17" s="1"/>
  <c r="G2946" i="17" s="1"/>
  <c r="G2947" i="17" s="1"/>
  <c r="G2948" i="17" s="1"/>
  <c r="G2949" i="17" s="1"/>
  <c r="G2950" i="17" s="1"/>
  <c r="G2951" i="17" s="1"/>
  <c r="G2952" i="17" s="1"/>
  <c r="G2953" i="17" s="1"/>
  <c r="G2954" i="17" s="1"/>
  <c r="G2955" i="17" s="1"/>
  <c r="G2956" i="17" s="1"/>
  <c r="G2957" i="17" s="1"/>
  <c r="G2958" i="17" s="1"/>
  <c r="G2959" i="17" s="1"/>
  <c r="G2960" i="17" s="1"/>
  <c r="G2961" i="17" s="1"/>
  <c r="G2962" i="17" s="1"/>
  <c r="G2963" i="17" s="1"/>
  <c r="G2964" i="17" s="1"/>
  <c r="G2965" i="17" s="1"/>
  <c r="G2966" i="17" s="1"/>
  <c r="G2967" i="17" s="1"/>
  <c r="G2968" i="17" s="1"/>
  <c r="G2969" i="17" s="1"/>
  <c r="G2970" i="17" s="1"/>
  <c r="G2971" i="17" s="1"/>
  <c r="G2972" i="17" s="1"/>
  <c r="G2973" i="17" s="1"/>
  <c r="G2974" i="17" s="1"/>
  <c r="H1227" i="17"/>
  <c r="H1228" i="17"/>
  <c r="H1229" i="17"/>
  <c r="H1230" i="17"/>
  <c r="H1231" i="17"/>
  <c r="H1232" i="17"/>
  <c r="H1233" i="17"/>
  <c r="H1234" i="17"/>
  <c r="H1235" i="17"/>
  <c r="H1236" i="17"/>
  <c r="H1237" i="17"/>
  <c r="H1238" i="17"/>
  <c r="H1239" i="17"/>
  <c r="H1240" i="17"/>
  <c r="H1241" i="17"/>
  <c r="H1242" i="17"/>
  <c r="H1243" i="17"/>
  <c r="H1244" i="17"/>
  <c r="H1245" i="17"/>
  <c r="H1246" i="17"/>
  <c r="H1247" i="17"/>
  <c r="H1248" i="17"/>
  <c r="H1249" i="17"/>
  <c r="H1250" i="17"/>
  <c r="H1251" i="17"/>
  <c r="H1252" i="17"/>
  <c r="H1253" i="17"/>
  <c r="H1254" i="17"/>
  <c r="H1255" i="17"/>
  <c r="H1256" i="17"/>
  <c r="H1257" i="17"/>
  <c r="H1258" i="17"/>
  <c r="H1259" i="17"/>
  <c r="H1260" i="17"/>
  <c r="H1261" i="17"/>
  <c r="H1262" i="17"/>
  <c r="H1263" i="17"/>
  <c r="H1264" i="17"/>
  <c r="H1265" i="17"/>
  <c r="H1266" i="17"/>
  <c r="H1267" i="17"/>
  <c r="H1268" i="17"/>
  <c r="H1269" i="17"/>
  <c r="H1270" i="17"/>
  <c r="H1271" i="17"/>
  <c r="H1272" i="17"/>
  <c r="H1273" i="17"/>
  <c r="H1274" i="17"/>
  <c r="H1275" i="17"/>
  <c r="H1276" i="17"/>
  <c r="H1277" i="17"/>
  <c r="H1278" i="17"/>
  <c r="H1279" i="17"/>
  <c r="H1280" i="17"/>
  <c r="H1281" i="17"/>
  <c r="H1282" i="17"/>
  <c r="H1283" i="17"/>
  <c r="H1284" i="17"/>
  <c r="H1285" i="17"/>
  <c r="H1286" i="17"/>
  <c r="H1287" i="17"/>
  <c r="H1288" i="17"/>
  <c r="H1289" i="17"/>
  <c r="H1290" i="17"/>
  <c r="H1291" i="17"/>
  <c r="H1292" i="17"/>
  <c r="H1293" i="17"/>
  <c r="H1294" i="17"/>
  <c r="H1295" i="17"/>
  <c r="H1296" i="17"/>
  <c r="H1297" i="17"/>
  <c r="H1298" i="17"/>
  <c r="H1299" i="17"/>
  <c r="H1300" i="17"/>
  <c r="H1301" i="17"/>
  <c r="H1302" i="17"/>
  <c r="H1303" i="17"/>
  <c r="H1304" i="17"/>
  <c r="H1305" i="17"/>
  <c r="H1306" i="17"/>
  <c r="H1307" i="17"/>
  <c r="H1308" i="17"/>
  <c r="H1309" i="17"/>
  <c r="H1310" i="17"/>
  <c r="H1311" i="17"/>
  <c r="H1312" i="17"/>
  <c r="H1313" i="17"/>
  <c r="H1314" i="17"/>
  <c r="H1315" i="17"/>
  <c r="H1316" i="17"/>
  <c r="H1317" i="17"/>
  <c r="H1318" i="17"/>
  <c r="H1319" i="17"/>
  <c r="H1320" i="17"/>
  <c r="H1321" i="17"/>
  <c r="H1322" i="17"/>
  <c r="H1323" i="17"/>
  <c r="H1324" i="17"/>
  <c r="H1325" i="17"/>
  <c r="H1326" i="17"/>
  <c r="H1327" i="17"/>
  <c r="H1328" i="17"/>
  <c r="H1329" i="17"/>
  <c r="H1330" i="17"/>
  <c r="H1331" i="17"/>
  <c r="H1332" i="17"/>
  <c r="H1333" i="17"/>
  <c r="H1334" i="17"/>
  <c r="H1335" i="17"/>
  <c r="H1336" i="17"/>
  <c r="H1337" i="17"/>
  <c r="H1338" i="17"/>
  <c r="H1339" i="17"/>
  <c r="H1340" i="17"/>
  <c r="H1341" i="17"/>
  <c r="H1342" i="17"/>
  <c r="H1343" i="17"/>
  <c r="H1344" i="17"/>
  <c r="H1345" i="17"/>
  <c r="H1346" i="17"/>
  <c r="H1347" i="17"/>
  <c r="H1348" i="17"/>
  <c r="H1349" i="17"/>
  <c r="H1350" i="17"/>
  <c r="H1351" i="17"/>
  <c r="H1352" i="17"/>
  <c r="H1353" i="17"/>
  <c r="H1354" i="17"/>
  <c r="H1355" i="17"/>
  <c r="H1356" i="17"/>
  <c r="H1357" i="17"/>
  <c r="H1358" i="17"/>
  <c r="H1359" i="17"/>
  <c r="H1360" i="17"/>
  <c r="H1361" i="17"/>
  <c r="H1362" i="17"/>
  <c r="H1363" i="17"/>
  <c r="H1364" i="17"/>
  <c r="H1365" i="17"/>
  <c r="H1366" i="17"/>
  <c r="H1367" i="17"/>
  <c r="H1368" i="17"/>
  <c r="H1369" i="17"/>
  <c r="H1370" i="17"/>
  <c r="H1371" i="17"/>
  <c r="H1372" i="17"/>
  <c r="H1373" i="17"/>
  <c r="H1374" i="17"/>
  <c r="H1375" i="17"/>
  <c r="H1376" i="17"/>
  <c r="H1377" i="17"/>
  <c r="H1378" i="17"/>
  <c r="H1379" i="17"/>
  <c r="H1380" i="17"/>
  <c r="H1381" i="17"/>
  <c r="H1382" i="17"/>
  <c r="H1383" i="17"/>
  <c r="H1384" i="17"/>
  <c r="H1385" i="17"/>
  <c r="H1386" i="17"/>
  <c r="H1387" i="17"/>
  <c r="H1388" i="17"/>
  <c r="H1389" i="17"/>
  <c r="H1390" i="17"/>
  <c r="H1391" i="17"/>
  <c r="H1392" i="17"/>
  <c r="H1393" i="17"/>
  <c r="H1394" i="17"/>
  <c r="H1395" i="17"/>
  <c r="H1396" i="17"/>
  <c r="H1397" i="17"/>
  <c r="H1398" i="17"/>
  <c r="H1399" i="17"/>
  <c r="H1400" i="17"/>
  <c r="H1401" i="17"/>
  <c r="H1402" i="17"/>
  <c r="H1403" i="17"/>
  <c r="H1404" i="17"/>
  <c r="H1405" i="17"/>
  <c r="H1406" i="17"/>
  <c r="H1407" i="17"/>
  <c r="H1408" i="17"/>
  <c r="H1409" i="17"/>
  <c r="H1410" i="17"/>
  <c r="H1411" i="17"/>
  <c r="H1412" i="17"/>
  <c r="H1413" i="17"/>
  <c r="H1414" i="17"/>
  <c r="H1415" i="17"/>
  <c r="H1416" i="17"/>
  <c r="H1417" i="17"/>
  <c r="H1418" i="17"/>
  <c r="H1419" i="17"/>
  <c r="H1420" i="17"/>
  <c r="H1421" i="17"/>
  <c r="H1422" i="17"/>
  <c r="H1423" i="17"/>
  <c r="H1424" i="17"/>
  <c r="H1425" i="17"/>
  <c r="H1426" i="17"/>
  <c r="H1427" i="17"/>
  <c r="H1428" i="17"/>
  <c r="H1429" i="17"/>
  <c r="H1430" i="17"/>
  <c r="H1431" i="17"/>
  <c r="H1432" i="17"/>
  <c r="H1433" i="17"/>
  <c r="H1434" i="17"/>
  <c r="H1435" i="17"/>
  <c r="H1436" i="17"/>
  <c r="H1437" i="17"/>
  <c r="H1438" i="17"/>
  <c r="H1439" i="17"/>
  <c r="H1440" i="17"/>
  <c r="H1441" i="17"/>
  <c r="H1442" i="17"/>
  <c r="H1443" i="17"/>
  <c r="H1444" i="17"/>
  <c r="H1445" i="17"/>
  <c r="H1446" i="17"/>
  <c r="H1447" i="17"/>
  <c r="H1448" i="17"/>
  <c r="H1449" i="17"/>
  <c r="H1450" i="17"/>
  <c r="H1451" i="17"/>
  <c r="H1452" i="17"/>
  <c r="H1453" i="17"/>
  <c r="H1454" i="17"/>
  <c r="H1455" i="17"/>
  <c r="H1456" i="17"/>
  <c r="H1457" i="17"/>
  <c r="H1458" i="17"/>
  <c r="H1459" i="17"/>
  <c r="H1460" i="17"/>
  <c r="H1461" i="17"/>
  <c r="H1462" i="17"/>
  <c r="H1463" i="17"/>
  <c r="H1464" i="17"/>
  <c r="H1465" i="17"/>
  <c r="H1466" i="17"/>
  <c r="H1467" i="17"/>
  <c r="H1468" i="17"/>
  <c r="H1469" i="17"/>
  <c r="H1470" i="17"/>
  <c r="H1471" i="17"/>
  <c r="H1472" i="17"/>
  <c r="H1473" i="17"/>
  <c r="H1474" i="17"/>
  <c r="H1475" i="17"/>
  <c r="H1476" i="17"/>
  <c r="H1477" i="17"/>
  <c r="H1478" i="17"/>
  <c r="H1479" i="17"/>
  <c r="H1480" i="17"/>
  <c r="H1481" i="17"/>
  <c r="H1482" i="17"/>
  <c r="H1483" i="17"/>
  <c r="H1484" i="17"/>
  <c r="H1485" i="17"/>
  <c r="H1486" i="17"/>
  <c r="H1487" i="17"/>
  <c r="H1488" i="17"/>
  <c r="H1489" i="17"/>
  <c r="H1490" i="17"/>
  <c r="H1491" i="17"/>
  <c r="H1492" i="17"/>
  <c r="H1493" i="17"/>
  <c r="H1494" i="17"/>
  <c r="H1495" i="17"/>
  <c r="H1496" i="17"/>
  <c r="H1497" i="17"/>
  <c r="H1498" i="17"/>
  <c r="H1499" i="17"/>
  <c r="H1500" i="17"/>
  <c r="H1501" i="17"/>
  <c r="H1502" i="17"/>
  <c r="H1503" i="17"/>
  <c r="H1504" i="17"/>
  <c r="H1505" i="17"/>
  <c r="H1506" i="17"/>
  <c r="H1507" i="17"/>
  <c r="H1508" i="17"/>
  <c r="H1509" i="17"/>
  <c r="H1510" i="17"/>
  <c r="H1511" i="17"/>
  <c r="H1512" i="17"/>
  <c r="H1513" i="17"/>
  <c r="H1514" i="17"/>
  <c r="H1515" i="17"/>
  <c r="H1516" i="17"/>
  <c r="H1517" i="17"/>
  <c r="H1518" i="17"/>
  <c r="H1519" i="17"/>
  <c r="H1520" i="17"/>
  <c r="H1521" i="17"/>
  <c r="H1522" i="17"/>
  <c r="H1523" i="17"/>
  <c r="H1524" i="17"/>
  <c r="H1525" i="17"/>
  <c r="H1526" i="17"/>
  <c r="H1527" i="17"/>
  <c r="H1528" i="17"/>
  <c r="H1529" i="17"/>
  <c r="H1530" i="17"/>
  <c r="H1531" i="17"/>
  <c r="H1532" i="17"/>
  <c r="H1533" i="17"/>
  <c r="H1534" i="17"/>
  <c r="H1535" i="17"/>
  <c r="H1536" i="17"/>
  <c r="H1537" i="17"/>
  <c r="H1538" i="17"/>
  <c r="H1539" i="17"/>
  <c r="H1540" i="17"/>
  <c r="H1541" i="17"/>
  <c r="H1542" i="17"/>
  <c r="H1543" i="17"/>
  <c r="H1544" i="17"/>
  <c r="H1545" i="17"/>
  <c r="H1546" i="17"/>
  <c r="H1547" i="17"/>
  <c r="H1548" i="17"/>
  <c r="H1549" i="17"/>
  <c r="H1550" i="17"/>
  <c r="H1551" i="17"/>
  <c r="H1552" i="17"/>
  <c r="H1553" i="17"/>
  <c r="H1554" i="17"/>
  <c r="H1555" i="17"/>
  <c r="H1556" i="17"/>
  <c r="H1557" i="17"/>
  <c r="H1558" i="17"/>
  <c r="H1559" i="17"/>
  <c r="H1560" i="17"/>
  <c r="H1561" i="17"/>
  <c r="H1562" i="17"/>
  <c r="H1563" i="17"/>
  <c r="H1564" i="17"/>
  <c r="H1565" i="17"/>
  <c r="H1566" i="17"/>
  <c r="H1567" i="17"/>
  <c r="H1568" i="17"/>
  <c r="H1569" i="17"/>
  <c r="H1570" i="17"/>
  <c r="H1571" i="17"/>
  <c r="H1572" i="17"/>
  <c r="H1573" i="17"/>
  <c r="H1574" i="17"/>
  <c r="H1575" i="17"/>
  <c r="H1576" i="17"/>
  <c r="H1577" i="17"/>
  <c r="H1578" i="17"/>
  <c r="H1579" i="17"/>
  <c r="H1580" i="17"/>
  <c r="H1581" i="17"/>
  <c r="H1582" i="17"/>
  <c r="H1583" i="17"/>
  <c r="H1584" i="17"/>
  <c r="H1585" i="17"/>
  <c r="H1586" i="17"/>
  <c r="H1587" i="17"/>
  <c r="H1588" i="17"/>
  <c r="H1589" i="17"/>
  <c r="H1590" i="17"/>
  <c r="H1591" i="17"/>
  <c r="H1592" i="17"/>
  <c r="H1593" i="17"/>
  <c r="H1594" i="17"/>
  <c r="H1595" i="17"/>
  <c r="H1596" i="17"/>
  <c r="H1597" i="17"/>
  <c r="H1598" i="17"/>
  <c r="H1599" i="17"/>
  <c r="H1600" i="17"/>
  <c r="H1601" i="17"/>
  <c r="H1602" i="17"/>
  <c r="H1603" i="17"/>
  <c r="H1604" i="17"/>
  <c r="H1605" i="17"/>
  <c r="H1606" i="17"/>
  <c r="H1607" i="17"/>
  <c r="H1608" i="17"/>
  <c r="H1609" i="17"/>
  <c r="H1610" i="17"/>
  <c r="H1611" i="17"/>
  <c r="H1612" i="17"/>
  <c r="H1613" i="17"/>
  <c r="H1614" i="17"/>
  <c r="H1615" i="17"/>
  <c r="H1616" i="17"/>
  <c r="H1617" i="17"/>
  <c r="H1618" i="17"/>
  <c r="H1619" i="17"/>
  <c r="H1620" i="17"/>
  <c r="H1621" i="17"/>
  <c r="H1622" i="17"/>
  <c r="H1623" i="17"/>
  <c r="H1624" i="17"/>
  <c r="H1625" i="17"/>
  <c r="H1626" i="17"/>
  <c r="H1627" i="17"/>
  <c r="H1628" i="17"/>
  <c r="H1629" i="17"/>
  <c r="H1630" i="17"/>
  <c r="H1631" i="17"/>
  <c r="H1632" i="17"/>
  <c r="H1633" i="17"/>
  <c r="H1634" i="17"/>
  <c r="H1635" i="17"/>
  <c r="H1636" i="17"/>
  <c r="H1637" i="17"/>
  <c r="H1638" i="17"/>
  <c r="H1639" i="17"/>
  <c r="H1640" i="17"/>
  <c r="H1641" i="17"/>
  <c r="H1642" i="17"/>
  <c r="H1643" i="17"/>
  <c r="H1644" i="17"/>
  <c r="H1645" i="17"/>
  <c r="H1646" i="17"/>
  <c r="H1647" i="17"/>
  <c r="H1648" i="17"/>
  <c r="H1649" i="17"/>
  <c r="H1650" i="17"/>
  <c r="H1651" i="17"/>
  <c r="H1652" i="17"/>
  <c r="H1653" i="17"/>
  <c r="H1654" i="17"/>
  <c r="H1655" i="17"/>
  <c r="H1656" i="17"/>
  <c r="H1657" i="17"/>
  <c r="H1658" i="17"/>
  <c r="H1659" i="17"/>
  <c r="H1660" i="17"/>
  <c r="H1661" i="17"/>
  <c r="H1662" i="17"/>
  <c r="H1663" i="17"/>
  <c r="H1664" i="17"/>
  <c r="H1665" i="17"/>
  <c r="H1666" i="17"/>
  <c r="H1667" i="17"/>
  <c r="H1668" i="17"/>
  <c r="H1669" i="17"/>
  <c r="H1670" i="17"/>
  <c r="H1671" i="17"/>
  <c r="H1672" i="17"/>
  <c r="H1673" i="17"/>
  <c r="H1674" i="17"/>
  <c r="H1675" i="17"/>
  <c r="H1676" i="17"/>
  <c r="H1677" i="17"/>
  <c r="H1678" i="17"/>
  <c r="H1679" i="17"/>
  <c r="H1680" i="17"/>
  <c r="H1681" i="17"/>
  <c r="H1682" i="17"/>
  <c r="H1683" i="17"/>
  <c r="H1684" i="17"/>
  <c r="H1685" i="17"/>
  <c r="H1686" i="17"/>
  <c r="H1687" i="17"/>
  <c r="H1688" i="17"/>
  <c r="H1689" i="17"/>
  <c r="H1690" i="17"/>
  <c r="H1691" i="17"/>
  <c r="H1692" i="17"/>
  <c r="H1693" i="17"/>
  <c r="H1694" i="17"/>
  <c r="H1695" i="17"/>
  <c r="H1696" i="17"/>
  <c r="H1697" i="17"/>
  <c r="H1698" i="17"/>
  <c r="H1699" i="17"/>
  <c r="H1700" i="17"/>
  <c r="H1701" i="17"/>
  <c r="H1702" i="17"/>
  <c r="H1703" i="17"/>
  <c r="H1704" i="17"/>
  <c r="H1705" i="17"/>
  <c r="H1706" i="17"/>
  <c r="H1707" i="17"/>
  <c r="H1708" i="17"/>
  <c r="H1709" i="17"/>
  <c r="H1710" i="17"/>
  <c r="H1711" i="17"/>
  <c r="H1712" i="17"/>
  <c r="H1713" i="17"/>
  <c r="H1714" i="17"/>
  <c r="H1715" i="17"/>
  <c r="H1716" i="17"/>
  <c r="H1717" i="17"/>
  <c r="H1718" i="17"/>
  <c r="H1719" i="17"/>
  <c r="H1720" i="17"/>
  <c r="H1721" i="17"/>
  <c r="H1722" i="17"/>
  <c r="H1723" i="17"/>
  <c r="H1724" i="17"/>
  <c r="H1725" i="17"/>
  <c r="H1726" i="17"/>
  <c r="H1727" i="17"/>
  <c r="H1728" i="17"/>
  <c r="H1729" i="17"/>
  <c r="H1730" i="17"/>
  <c r="H1731" i="17"/>
  <c r="H1732" i="17"/>
  <c r="H1733" i="17"/>
  <c r="H1734" i="17"/>
  <c r="H1735" i="17"/>
  <c r="H1736" i="17"/>
  <c r="H1737" i="17"/>
  <c r="H1738" i="17"/>
  <c r="H1739" i="17"/>
  <c r="H1740" i="17"/>
  <c r="H1741" i="17"/>
  <c r="H1742" i="17"/>
  <c r="H1743" i="17"/>
  <c r="H1744" i="17"/>
  <c r="H1745" i="17"/>
  <c r="H1746" i="17"/>
  <c r="H1747" i="17"/>
  <c r="H1748" i="17"/>
  <c r="H1749" i="17"/>
  <c r="H1750" i="17"/>
  <c r="H1751" i="17"/>
  <c r="H1752" i="17"/>
  <c r="H1753" i="17"/>
  <c r="H1754" i="17"/>
  <c r="H1755" i="17"/>
  <c r="H1756" i="17"/>
  <c r="H1757" i="17"/>
  <c r="H1758" i="17"/>
  <c r="H1759" i="17"/>
  <c r="H1760" i="17"/>
  <c r="H1761" i="17"/>
  <c r="H1762" i="17"/>
  <c r="H1763" i="17"/>
  <c r="H1764" i="17"/>
  <c r="H1765" i="17"/>
  <c r="H1766" i="17"/>
  <c r="H1767" i="17"/>
  <c r="H1768" i="17"/>
  <c r="H1769" i="17"/>
  <c r="H1770" i="17"/>
  <c r="H1771" i="17"/>
  <c r="H1772" i="17"/>
  <c r="H1773" i="17"/>
  <c r="H1774" i="17"/>
  <c r="H1775" i="17"/>
  <c r="H1776" i="17"/>
  <c r="H1777" i="17"/>
  <c r="H1778" i="17"/>
  <c r="H1779" i="17"/>
  <c r="H1780" i="17"/>
  <c r="H1781" i="17"/>
  <c r="H1782" i="17"/>
  <c r="H1783" i="17"/>
  <c r="H1784" i="17"/>
  <c r="H1785" i="17"/>
  <c r="H1786" i="17"/>
  <c r="H1787" i="17"/>
  <c r="H1788" i="17"/>
  <c r="H1789" i="17"/>
  <c r="H1790" i="17"/>
  <c r="H1791" i="17"/>
  <c r="H1792" i="17"/>
  <c r="H1793" i="17"/>
  <c r="H1794" i="17"/>
  <c r="H1795" i="17"/>
  <c r="H1796" i="17"/>
  <c r="H1797" i="17"/>
  <c r="H1798" i="17"/>
  <c r="H1799" i="17"/>
  <c r="H1800" i="17"/>
  <c r="H1801" i="17"/>
  <c r="H1802" i="17"/>
  <c r="H1803" i="17"/>
  <c r="H1804" i="17"/>
  <c r="H1805" i="17"/>
  <c r="H1806" i="17"/>
  <c r="H1807" i="17"/>
  <c r="H1808" i="17"/>
  <c r="H1809" i="17"/>
  <c r="H1810" i="17"/>
  <c r="H1811" i="17"/>
  <c r="H1812" i="17"/>
  <c r="H1813" i="17"/>
  <c r="H1814" i="17"/>
  <c r="H1815" i="17"/>
  <c r="H1816" i="17"/>
  <c r="H1817" i="17"/>
  <c r="H1818" i="17"/>
  <c r="H1819" i="17"/>
  <c r="H1820" i="17"/>
  <c r="H1821" i="17"/>
  <c r="H1822" i="17"/>
  <c r="H1823" i="17"/>
  <c r="H1824" i="17"/>
  <c r="H1825" i="17"/>
  <c r="H1826" i="17"/>
  <c r="H1827" i="17"/>
  <c r="H1828" i="17"/>
  <c r="H1829" i="17"/>
  <c r="H1830" i="17"/>
  <c r="H1831" i="17"/>
  <c r="H1832" i="17"/>
  <c r="H1833" i="17"/>
  <c r="H1834" i="17"/>
  <c r="H1835" i="17"/>
  <c r="H1836" i="17"/>
  <c r="H1837" i="17"/>
  <c r="H1838" i="17"/>
  <c r="H1839" i="17"/>
  <c r="H1840" i="17"/>
  <c r="H1841" i="17"/>
  <c r="H1842" i="17"/>
  <c r="H1843" i="17"/>
  <c r="H1844" i="17"/>
  <c r="H1845" i="17"/>
  <c r="H1846" i="17"/>
  <c r="H1847" i="17"/>
  <c r="H1848" i="17"/>
  <c r="H1849" i="17"/>
  <c r="H1850" i="17"/>
  <c r="H1851" i="17"/>
  <c r="H1852" i="17"/>
  <c r="H1853" i="17"/>
  <c r="H1854" i="17"/>
  <c r="H1855" i="17"/>
  <c r="H1856" i="17"/>
  <c r="H1857" i="17"/>
  <c r="H1858" i="17"/>
  <c r="H1859" i="17"/>
  <c r="H1860" i="17"/>
  <c r="H1861" i="17"/>
  <c r="H1862" i="17"/>
  <c r="H1863" i="17"/>
  <c r="H1864" i="17"/>
  <c r="H1865" i="17"/>
  <c r="H1866" i="17"/>
  <c r="H1867" i="17"/>
  <c r="H1868" i="17"/>
  <c r="H1869" i="17"/>
  <c r="H1870" i="17"/>
  <c r="H1871" i="17"/>
  <c r="H1872" i="17"/>
  <c r="H1873" i="17"/>
  <c r="H1874" i="17"/>
  <c r="H1875" i="17"/>
  <c r="H1876" i="17"/>
  <c r="H1877" i="17"/>
  <c r="H1878" i="17"/>
  <c r="H1879" i="17"/>
  <c r="H1880" i="17"/>
  <c r="H1881" i="17"/>
  <c r="H1882" i="17"/>
  <c r="H1883" i="17"/>
  <c r="H1884" i="17"/>
  <c r="H1885" i="17"/>
  <c r="H1886" i="17"/>
  <c r="H1887" i="17"/>
  <c r="H1888" i="17"/>
  <c r="H1889" i="17"/>
  <c r="H1890" i="17"/>
  <c r="H1891" i="17"/>
  <c r="H1892" i="17"/>
  <c r="H1893" i="17"/>
  <c r="H1894" i="17"/>
  <c r="H1895" i="17"/>
  <c r="H1896" i="17"/>
  <c r="H1897" i="17"/>
  <c r="H1898" i="17"/>
  <c r="H1899" i="17"/>
  <c r="H1900" i="17"/>
  <c r="H1901" i="17"/>
  <c r="H1902" i="17"/>
  <c r="H1903" i="17"/>
  <c r="H1904" i="17"/>
  <c r="H1905" i="17"/>
  <c r="H1906" i="17"/>
  <c r="H1907" i="17"/>
  <c r="H1908" i="17"/>
  <c r="H1909" i="17"/>
  <c r="H1910" i="17"/>
  <c r="H1911" i="17"/>
  <c r="H1912" i="17"/>
  <c r="H1913" i="17"/>
  <c r="H1914" i="17"/>
  <c r="H1915" i="17"/>
  <c r="H1916" i="17"/>
  <c r="H1917" i="17"/>
  <c r="H1918" i="17"/>
  <c r="H1919" i="17"/>
  <c r="H1920" i="17"/>
  <c r="H1921" i="17"/>
  <c r="H1922" i="17"/>
  <c r="H1923" i="17"/>
  <c r="H1924" i="17"/>
  <c r="H1925" i="17"/>
  <c r="H1926" i="17"/>
  <c r="H1927" i="17"/>
  <c r="H1928" i="17"/>
  <c r="H1929" i="17"/>
  <c r="H1930" i="17"/>
  <c r="H1931" i="17"/>
  <c r="H1932" i="17"/>
  <c r="H1933" i="17"/>
  <c r="H1934" i="17"/>
  <c r="H1935" i="17"/>
  <c r="H1936" i="17"/>
  <c r="H1937" i="17"/>
  <c r="H1938" i="17"/>
  <c r="H1939" i="17"/>
  <c r="H1940" i="17"/>
  <c r="H1941" i="17"/>
  <c r="H1942" i="17"/>
  <c r="H1943" i="17"/>
  <c r="H1944" i="17"/>
  <c r="H1945" i="17"/>
  <c r="H1946" i="17"/>
  <c r="H1947" i="17"/>
  <c r="H1948" i="17"/>
  <c r="H1949" i="17"/>
  <c r="H1950" i="17"/>
  <c r="H1951" i="17"/>
  <c r="H1952" i="17"/>
  <c r="H1953" i="17"/>
  <c r="H1954" i="17"/>
  <c r="H1955" i="17"/>
  <c r="H1956" i="17"/>
  <c r="H1957" i="17"/>
  <c r="H1958" i="17"/>
  <c r="H1959" i="17"/>
  <c r="H1960" i="17"/>
  <c r="H1961" i="17"/>
  <c r="H1962" i="17"/>
  <c r="H1963" i="17"/>
  <c r="H1964" i="17"/>
  <c r="H1965" i="17"/>
  <c r="H1966" i="17"/>
  <c r="H1967" i="17"/>
  <c r="H1968" i="17"/>
  <c r="H1969" i="17"/>
  <c r="H1970" i="17"/>
  <c r="H1971" i="17"/>
  <c r="H1972" i="17"/>
  <c r="H1973" i="17"/>
  <c r="H1974" i="17"/>
  <c r="H1975" i="17"/>
  <c r="H1976" i="17"/>
  <c r="H1977" i="17"/>
  <c r="H1978" i="17"/>
  <c r="H1979" i="17"/>
  <c r="H1980" i="17"/>
  <c r="H1981" i="17"/>
  <c r="H1982" i="17"/>
  <c r="H1983" i="17"/>
  <c r="H1984" i="17"/>
  <c r="H1985" i="17"/>
  <c r="H1986" i="17"/>
  <c r="H1987" i="17"/>
  <c r="H1988" i="17"/>
  <c r="H1989" i="17"/>
  <c r="H1990" i="17"/>
  <c r="H1991" i="17"/>
  <c r="H1992" i="17"/>
  <c r="H1993" i="17"/>
  <c r="H1994" i="17"/>
  <c r="H1995" i="17"/>
  <c r="H1996" i="17"/>
  <c r="H1997" i="17"/>
  <c r="H1998" i="17"/>
  <c r="H1999" i="17"/>
  <c r="H2000" i="17"/>
  <c r="H2001" i="17"/>
  <c r="H2002" i="17"/>
  <c r="H2003" i="17"/>
  <c r="H2004" i="17"/>
  <c r="H2005" i="17"/>
  <c r="H2006" i="17"/>
  <c r="H2007" i="17"/>
  <c r="H2008" i="17"/>
  <c r="H2009" i="17"/>
  <c r="H2010" i="17"/>
  <c r="H2011" i="17"/>
  <c r="H2012" i="17"/>
  <c r="H2013" i="17"/>
  <c r="H2014" i="17"/>
  <c r="H2015" i="17"/>
  <c r="H2016" i="17"/>
  <c r="H2017" i="17"/>
  <c r="H2018" i="17"/>
  <c r="H2019" i="17"/>
  <c r="H2020" i="17"/>
  <c r="H2021" i="17"/>
  <c r="H2022" i="17"/>
  <c r="H2023" i="17"/>
  <c r="H2024" i="17"/>
  <c r="H2025" i="17"/>
  <c r="H2026" i="17"/>
  <c r="H2027" i="17"/>
  <c r="H2028" i="17"/>
  <c r="H2029" i="17"/>
  <c r="H2030" i="17"/>
  <c r="H2031" i="17"/>
  <c r="H2032" i="17"/>
  <c r="H2033" i="17"/>
  <c r="H2034" i="17"/>
  <c r="H2035" i="17"/>
  <c r="H2036" i="17"/>
  <c r="H2037" i="17"/>
  <c r="H2038" i="17"/>
  <c r="H2039" i="17"/>
  <c r="H2040" i="17"/>
  <c r="H2041" i="17"/>
  <c r="H2042" i="17"/>
  <c r="H2043" i="17"/>
  <c r="H2044" i="17"/>
  <c r="H2045" i="17"/>
  <c r="H2046" i="17"/>
  <c r="H2047" i="17"/>
  <c r="H2048" i="17"/>
  <c r="H2049" i="17"/>
  <c r="H2050" i="17"/>
  <c r="H2051" i="17"/>
  <c r="H2052" i="17"/>
  <c r="H2053" i="17"/>
  <c r="H2054" i="17"/>
  <c r="H2055" i="17"/>
  <c r="H2056" i="17"/>
  <c r="H2057" i="17"/>
  <c r="H2058" i="17"/>
  <c r="H2059" i="17"/>
  <c r="H2060" i="17"/>
  <c r="H2061" i="17"/>
  <c r="H2062" i="17"/>
  <c r="H2063" i="17"/>
  <c r="H2064" i="17"/>
  <c r="H2065" i="17"/>
  <c r="H2066" i="17"/>
  <c r="H2067" i="17"/>
  <c r="H2068" i="17"/>
  <c r="H2069" i="17"/>
  <c r="H2070" i="17"/>
  <c r="H2071" i="17"/>
  <c r="H2072" i="17"/>
  <c r="H2073" i="17"/>
  <c r="H2074" i="17"/>
  <c r="H2075" i="17"/>
  <c r="H2076" i="17"/>
  <c r="H2077" i="17"/>
  <c r="H2078" i="17"/>
  <c r="H2079" i="17"/>
  <c r="H2080" i="17"/>
  <c r="H2081" i="17"/>
  <c r="H2082" i="17"/>
  <c r="H2083" i="17"/>
  <c r="H2084" i="17"/>
  <c r="H2085" i="17"/>
  <c r="H2086" i="17"/>
  <c r="H2087" i="17"/>
  <c r="H2088" i="17"/>
  <c r="H2089" i="17"/>
  <c r="H2090" i="17"/>
  <c r="H2091" i="17"/>
  <c r="H2092" i="17"/>
  <c r="H2093" i="17"/>
  <c r="H2094" i="17"/>
  <c r="H2095" i="17"/>
  <c r="H2096" i="17"/>
  <c r="H2097" i="17"/>
  <c r="H2098" i="17"/>
  <c r="H2099" i="17"/>
  <c r="H2100" i="17"/>
  <c r="H2101" i="17"/>
  <c r="H2102" i="17"/>
  <c r="H2103" i="17"/>
  <c r="H2104" i="17"/>
  <c r="H2105" i="17"/>
  <c r="H2106" i="17"/>
  <c r="H2107" i="17"/>
  <c r="H2108" i="17"/>
  <c r="H2109" i="17"/>
  <c r="H2110" i="17"/>
  <c r="H2111" i="17"/>
  <c r="H2112" i="17"/>
  <c r="H2113" i="17"/>
  <c r="H2114" i="17"/>
  <c r="H2115" i="17"/>
  <c r="H2116" i="17"/>
  <c r="H2117" i="17"/>
  <c r="H2118" i="17"/>
  <c r="H2119" i="17"/>
  <c r="H2120" i="17"/>
  <c r="H2121" i="17"/>
  <c r="H2122" i="17"/>
  <c r="H2123" i="17"/>
  <c r="H2124" i="17"/>
  <c r="H2125" i="17"/>
  <c r="H2126" i="17"/>
  <c r="H2127" i="17"/>
  <c r="H2128" i="17"/>
  <c r="H2129" i="17"/>
  <c r="H2130" i="17"/>
  <c r="H2131" i="17"/>
  <c r="H2132" i="17"/>
  <c r="H2133" i="17"/>
  <c r="H2134" i="17"/>
  <c r="H2135" i="17"/>
  <c r="H2136" i="17"/>
  <c r="H2137" i="17"/>
  <c r="H2138" i="17"/>
  <c r="H2139" i="17"/>
  <c r="H2140" i="17"/>
  <c r="H2141" i="17"/>
  <c r="H2142" i="17"/>
  <c r="H2143" i="17"/>
  <c r="H2144" i="17"/>
  <c r="H2145" i="17"/>
  <c r="H2146" i="17"/>
  <c r="H2147" i="17"/>
  <c r="H2148" i="17"/>
  <c r="H2149" i="17"/>
  <c r="H2150" i="17"/>
  <c r="H2151" i="17"/>
  <c r="H2152" i="17"/>
  <c r="H2153" i="17"/>
  <c r="H2154" i="17"/>
  <c r="H2155" i="17"/>
  <c r="H2156" i="17"/>
  <c r="H2157" i="17"/>
  <c r="H2158" i="17"/>
  <c r="H2159" i="17"/>
  <c r="H2160" i="17"/>
  <c r="H2161" i="17"/>
  <c r="H2162" i="17"/>
  <c r="H2163" i="17"/>
  <c r="H2164" i="17"/>
  <c r="H2165" i="17"/>
  <c r="H2166" i="17"/>
  <c r="H2167" i="17"/>
  <c r="H2168" i="17"/>
  <c r="H2169" i="17"/>
  <c r="H2170" i="17"/>
  <c r="H2171" i="17"/>
  <c r="H2172" i="17"/>
  <c r="H2173" i="17"/>
  <c r="H2174" i="17"/>
  <c r="H2175" i="17"/>
  <c r="H2176" i="17"/>
  <c r="H2177" i="17"/>
  <c r="H2178" i="17"/>
  <c r="H2179" i="17"/>
  <c r="H2180" i="17"/>
  <c r="H2181" i="17"/>
  <c r="H2182" i="17"/>
  <c r="H2183" i="17"/>
  <c r="H2184" i="17"/>
  <c r="H2185" i="17"/>
  <c r="H2186" i="17"/>
  <c r="H2187" i="17"/>
  <c r="H2188" i="17"/>
  <c r="H2189" i="17"/>
  <c r="H2190" i="17"/>
  <c r="H2191" i="17"/>
  <c r="H2192" i="17"/>
  <c r="H2193" i="17"/>
  <c r="H2194" i="17"/>
  <c r="H2195" i="17"/>
  <c r="H2196" i="17"/>
  <c r="H2197" i="17"/>
  <c r="H2198" i="17"/>
  <c r="H2199" i="17"/>
  <c r="H2200" i="17"/>
  <c r="H2201" i="17"/>
  <c r="H2202" i="17"/>
  <c r="H2203" i="17"/>
  <c r="H2204" i="17"/>
  <c r="H2205" i="17"/>
  <c r="H2206" i="17"/>
  <c r="H2207" i="17"/>
  <c r="H2208" i="17"/>
  <c r="H2209" i="17"/>
  <c r="H2210" i="17"/>
  <c r="H2211" i="17"/>
  <c r="H2212" i="17"/>
  <c r="H2213" i="17"/>
  <c r="H2214" i="17"/>
  <c r="H2215" i="17"/>
  <c r="H2216" i="17"/>
  <c r="H2217" i="17"/>
  <c r="H2218" i="17"/>
  <c r="H2219" i="17"/>
  <c r="H2220" i="17"/>
  <c r="H2221" i="17"/>
  <c r="H2222" i="17"/>
  <c r="H2223" i="17"/>
  <c r="H2224" i="17"/>
  <c r="H2225" i="17"/>
  <c r="H2226" i="17"/>
  <c r="H2227" i="17"/>
  <c r="H2228" i="17"/>
  <c r="H2229" i="17"/>
  <c r="H2230" i="17"/>
  <c r="H2231" i="17"/>
  <c r="H2232" i="17"/>
  <c r="H2233" i="17"/>
  <c r="H2234" i="17"/>
  <c r="H2235" i="17"/>
  <c r="H2236" i="17"/>
  <c r="H2237" i="17"/>
  <c r="H2238" i="17"/>
  <c r="H2239" i="17"/>
  <c r="H2240" i="17"/>
  <c r="H2241" i="17"/>
  <c r="H2242" i="17"/>
  <c r="H2243" i="17"/>
  <c r="H2244" i="17"/>
  <c r="H2245" i="17"/>
  <c r="H2246" i="17"/>
  <c r="H2247" i="17"/>
  <c r="H2248" i="17"/>
  <c r="H2249" i="17"/>
  <c r="H2250" i="17"/>
  <c r="H2251" i="17"/>
  <c r="H2252" i="17"/>
  <c r="H2253" i="17"/>
  <c r="H2254" i="17"/>
  <c r="H2255" i="17"/>
  <c r="H2256" i="17"/>
  <c r="H2257" i="17"/>
  <c r="H2258" i="17"/>
  <c r="H2259" i="17"/>
  <c r="H2260" i="17"/>
  <c r="H2261" i="17"/>
  <c r="H2262" i="17"/>
  <c r="H2263" i="17"/>
  <c r="H2264" i="17"/>
  <c r="H2265" i="17"/>
  <c r="H2266" i="17"/>
  <c r="H2267" i="17"/>
  <c r="H2268" i="17"/>
  <c r="H2269" i="17"/>
  <c r="H2270" i="17"/>
  <c r="H2271" i="17"/>
  <c r="H2272" i="17"/>
  <c r="H2273" i="17"/>
  <c r="H2274" i="17"/>
  <c r="H2275" i="17"/>
  <c r="H2276" i="17"/>
  <c r="H2277" i="17"/>
  <c r="H2278" i="17"/>
  <c r="H2279" i="17"/>
  <c r="H2280" i="17"/>
  <c r="H2281" i="17"/>
  <c r="H2282" i="17"/>
  <c r="H2283" i="17"/>
  <c r="H2284" i="17"/>
  <c r="H2285" i="17"/>
  <c r="H2286" i="17"/>
  <c r="H2287" i="17"/>
  <c r="H2288" i="17"/>
  <c r="H2289" i="17"/>
  <c r="H2290" i="17"/>
  <c r="H2291" i="17"/>
  <c r="H2292" i="17"/>
  <c r="H2293" i="17"/>
  <c r="H2294" i="17"/>
  <c r="H2295" i="17"/>
  <c r="H2296" i="17"/>
  <c r="H2297" i="17"/>
  <c r="H2298" i="17"/>
  <c r="H2299" i="17"/>
  <c r="H2300" i="17"/>
  <c r="H2301" i="17"/>
  <c r="H2302" i="17"/>
  <c r="H2303" i="17"/>
  <c r="H2304" i="17"/>
  <c r="H2305" i="17"/>
  <c r="H2306" i="17"/>
  <c r="H2307" i="17"/>
  <c r="H2308" i="17"/>
  <c r="H2309" i="17"/>
  <c r="H2310" i="17"/>
  <c r="H2311" i="17"/>
  <c r="H2312" i="17"/>
  <c r="H2313" i="17"/>
  <c r="H2314" i="17"/>
  <c r="H2315" i="17"/>
  <c r="H2316" i="17"/>
  <c r="H2317" i="17"/>
  <c r="H2318" i="17"/>
  <c r="H2319" i="17"/>
  <c r="H2320" i="17"/>
  <c r="H2321" i="17"/>
  <c r="H2322" i="17"/>
  <c r="H2323" i="17"/>
  <c r="H2324" i="17"/>
  <c r="H2325" i="17"/>
  <c r="H2326" i="17"/>
  <c r="H2327" i="17"/>
  <c r="H2328" i="17"/>
  <c r="H2329" i="17"/>
  <c r="H2330" i="17"/>
  <c r="H2331" i="17"/>
  <c r="H2332" i="17"/>
  <c r="H2333" i="17"/>
  <c r="H2334" i="17"/>
  <c r="H2335" i="17"/>
  <c r="H2336" i="17"/>
  <c r="H2337" i="17"/>
  <c r="H2338" i="17"/>
  <c r="H2339" i="17"/>
  <c r="H2340" i="17"/>
  <c r="H2341" i="17"/>
  <c r="H2342" i="17"/>
  <c r="H2343" i="17"/>
  <c r="H2344" i="17"/>
  <c r="H2345" i="17"/>
  <c r="H2346" i="17"/>
  <c r="H2347" i="17"/>
  <c r="H2348" i="17"/>
  <c r="H2349" i="17"/>
  <c r="H2350" i="17"/>
  <c r="H2351" i="17"/>
  <c r="H2352" i="17"/>
  <c r="H2353" i="17"/>
  <c r="H2354" i="17"/>
  <c r="H2355" i="17"/>
  <c r="H2356" i="17"/>
  <c r="H2357" i="17"/>
  <c r="H2358" i="17"/>
  <c r="H2359" i="17"/>
  <c r="H2360" i="17"/>
  <c r="H2361" i="17"/>
  <c r="H2362" i="17"/>
  <c r="H2363" i="17"/>
  <c r="H2364" i="17"/>
  <c r="H2365" i="17"/>
  <c r="H2366" i="17"/>
  <c r="H2367" i="17"/>
  <c r="H2368" i="17"/>
  <c r="H2369" i="17"/>
  <c r="H2370" i="17"/>
  <c r="H2371" i="17"/>
  <c r="H2372" i="17"/>
  <c r="H2373" i="17"/>
  <c r="H2374" i="17"/>
  <c r="H2375" i="17"/>
  <c r="H2376" i="17"/>
  <c r="H2377" i="17"/>
  <c r="H2378" i="17"/>
  <c r="H2379" i="17"/>
  <c r="H2380" i="17"/>
  <c r="H2381" i="17"/>
  <c r="H2382" i="17"/>
  <c r="H2383" i="17"/>
  <c r="H2384" i="17"/>
  <c r="H2385" i="17"/>
  <c r="H2386" i="17"/>
  <c r="H2387" i="17"/>
  <c r="H2388" i="17"/>
  <c r="H2389" i="17"/>
  <c r="H2390" i="17"/>
  <c r="H2391" i="17"/>
  <c r="H2392" i="17"/>
  <c r="H2393" i="17"/>
  <c r="H2394" i="17"/>
  <c r="H2395" i="17"/>
  <c r="H2396" i="17"/>
  <c r="H2397" i="17"/>
  <c r="H2398" i="17"/>
  <c r="H2399" i="17"/>
  <c r="H2400" i="17"/>
  <c r="H2401" i="17"/>
  <c r="H2402" i="17"/>
  <c r="H2403" i="17"/>
  <c r="H2404" i="17"/>
  <c r="H2405" i="17"/>
  <c r="H2406" i="17"/>
  <c r="H2407" i="17"/>
  <c r="H2408" i="17"/>
  <c r="H2409" i="17"/>
  <c r="H2410" i="17"/>
  <c r="H2411" i="17"/>
  <c r="H2412" i="17"/>
  <c r="H2413" i="17"/>
  <c r="H2414" i="17"/>
  <c r="H2415" i="17"/>
  <c r="H2416" i="17"/>
  <c r="H2417" i="17"/>
  <c r="H2418" i="17"/>
  <c r="H2419" i="17"/>
  <c r="H2420" i="17"/>
  <c r="H2421" i="17"/>
  <c r="H2422" i="17"/>
  <c r="H2423" i="17"/>
  <c r="H2424" i="17"/>
  <c r="H2425" i="17"/>
  <c r="H2426" i="17"/>
  <c r="H2427" i="17"/>
  <c r="H2428" i="17"/>
  <c r="H2429" i="17"/>
  <c r="H2430" i="17"/>
  <c r="H2431" i="17"/>
  <c r="H2432" i="17"/>
  <c r="H2433" i="17"/>
  <c r="H2434" i="17"/>
  <c r="H2435" i="17"/>
  <c r="H2436" i="17"/>
  <c r="H2437" i="17"/>
  <c r="H2438" i="17"/>
  <c r="H2439" i="17"/>
  <c r="H2440" i="17"/>
  <c r="H2441" i="17"/>
  <c r="H2442" i="17"/>
  <c r="H2443" i="17"/>
  <c r="H2444" i="17"/>
  <c r="H2445" i="17"/>
  <c r="H2446" i="17"/>
  <c r="H2447" i="17"/>
  <c r="H2448" i="17"/>
  <c r="H2449" i="17"/>
  <c r="H2450" i="17"/>
  <c r="H2451" i="17"/>
  <c r="H2452" i="17"/>
  <c r="H2453" i="17"/>
  <c r="H2454" i="17"/>
  <c r="H2455" i="17"/>
  <c r="H2456" i="17"/>
  <c r="H2457" i="17"/>
  <c r="H2458" i="17"/>
  <c r="H2459" i="17"/>
  <c r="H2460" i="17"/>
  <c r="H2461" i="17"/>
  <c r="H2462" i="17"/>
  <c r="H2463" i="17"/>
  <c r="H2464" i="17"/>
  <c r="H2465" i="17"/>
  <c r="H2466" i="17"/>
  <c r="H2467" i="17"/>
  <c r="H2468" i="17"/>
  <c r="H2469" i="17"/>
  <c r="H2470" i="17"/>
  <c r="H2471" i="17"/>
  <c r="H2472" i="17"/>
  <c r="H2473" i="17"/>
  <c r="H2474" i="17"/>
  <c r="H2475" i="17"/>
  <c r="H2476" i="17"/>
  <c r="H2477" i="17"/>
  <c r="H2478" i="17"/>
  <c r="H2479" i="17"/>
  <c r="H2480" i="17"/>
  <c r="H2481" i="17"/>
  <c r="H2482" i="17"/>
  <c r="H2483" i="17"/>
  <c r="H2484" i="17"/>
  <c r="H2485" i="17"/>
  <c r="H2486" i="17"/>
  <c r="H2487" i="17"/>
  <c r="H2488" i="17"/>
  <c r="H2489" i="17"/>
  <c r="H2490" i="17"/>
  <c r="H2491" i="17"/>
  <c r="H2492" i="17"/>
  <c r="H2493" i="17"/>
  <c r="H2494" i="17"/>
  <c r="H2495" i="17"/>
  <c r="H2496" i="17"/>
  <c r="H2497" i="17"/>
  <c r="H2498" i="17"/>
  <c r="H2499" i="17"/>
  <c r="H2500" i="17"/>
  <c r="H2501" i="17"/>
  <c r="H2502" i="17"/>
  <c r="H2503" i="17"/>
  <c r="H2504" i="17"/>
  <c r="H2505" i="17"/>
  <c r="H2506" i="17"/>
  <c r="H2507" i="17"/>
  <c r="H2508" i="17"/>
  <c r="H2509" i="17"/>
  <c r="H2510" i="17"/>
  <c r="H2511" i="17"/>
  <c r="H2512" i="17"/>
  <c r="H2513" i="17"/>
  <c r="H2514" i="17"/>
  <c r="H2515" i="17"/>
  <c r="H2516" i="17"/>
  <c r="H2517" i="17"/>
  <c r="H2518" i="17"/>
  <c r="H2519" i="17"/>
  <c r="H2520" i="17"/>
  <c r="H2521" i="17"/>
  <c r="H2522" i="17"/>
  <c r="H2523" i="17"/>
  <c r="H2524" i="17"/>
  <c r="H2525" i="17"/>
  <c r="H2526" i="17"/>
  <c r="H2527" i="17"/>
  <c r="H2528" i="17"/>
  <c r="H2529" i="17"/>
  <c r="H2530" i="17"/>
  <c r="H2531" i="17"/>
  <c r="H2532" i="17"/>
  <c r="H2533" i="17"/>
  <c r="H2534" i="17"/>
  <c r="H2535" i="17"/>
  <c r="H2536" i="17"/>
  <c r="H2537" i="17"/>
  <c r="H2538" i="17"/>
  <c r="H2539" i="17"/>
  <c r="H2540" i="17"/>
  <c r="H2541" i="17"/>
  <c r="H2542" i="17"/>
  <c r="H2543" i="17"/>
  <c r="H2544" i="17"/>
  <c r="H2545" i="17"/>
  <c r="H2546" i="17"/>
  <c r="H2547" i="17"/>
  <c r="H2548" i="17"/>
  <c r="H2549" i="17"/>
  <c r="H2550" i="17"/>
  <c r="H2551" i="17"/>
  <c r="H2552" i="17"/>
  <c r="H2553" i="17"/>
  <c r="H2554" i="17"/>
  <c r="H2555" i="17"/>
  <c r="H2556" i="17"/>
  <c r="H2557" i="17"/>
  <c r="H2558" i="17"/>
  <c r="H2559" i="17"/>
  <c r="H2560" i="17"/>
  <c r="H2561" i="17"/>
  <c r="H2562" i="17"/>
  <c r="H2563" i="17"/>
  <c r="H2564" i="17"/>
  <c r="H2565" i="17"/>
  <c r="H2566" i="17"/>
  <c r="H2567" i="17"/>
  <c r="H2568" i="17"/>
  <c r="H2569" i="17"/>
  <c r="H2570" i="17"/>
  <c r="H2571" i="17"/>
  <c r="H2572" i="17"/>
  <c r="H2573" i="17"/>
  <c r="H2574" i="17"/>
  <c r="H2575" i="17"/>
  <c r="H2576" i="17"/>
  <c r="H2577" i="17"/>
  <c r="H2578" i="17"/>
  <c r="H2579" i="17"/>
  <c r="H2580" i="17"/>
  <c r="H2581" i="17"/>
  <c r="H2582" i="17"/>
  <c r="H2583" i="17"/>
  <c r="H2584" i="17"/>
  <c r="H2585" i="17"/>
  <c r="H2586" i="17"/>
  <c r="H2587" i="17"/>
  <c r="H2588" i="17"/>
  <c r="H2589" i="17"/>
  <c r="H2590" i="17"/>
  <c r="H2591" i="17"/>
  <c r="H2592" i="17"/>
  <c r="H2593" i="17"/>
  <c r="H2594" i="17"/>
  <c r="H2595" i="17"/>
  <c r="H2596" i="17"/>
  <c r="H2597" i="17"/>
  <c r="H2598" i="17"/>
  <c r="H2599" i="17"/>
  <c r="H2600" i="17"/>
  <c r="H2601" i="17"/>
  <c r="H2602" i="17"/>
  <c r="H2603" i="17"/>
  <c r="H2604" i="17"/>
  <c r="H2605" i="17"/>
  <c r="H2606" i="17"/>
  <c r="H2607" i="17"/>
  <c r="H2608" i="17"/>
  <c r="H2609" i="17"/>
  <c r="H2610" i="17"/>
  <c r="H2611" i="17"/>
  <c r="H2612" i="17"/>
  <c r="H2613" i="17"/>
  <c r="H2614" i="17"/>
  <c r="H2615" i="17"/>
  <c r="H2616" i="17"/>
  <c r="H2617" i="17"/>
  <c r="H2618" i="17"/>
  <c r="H2619" i="17"/>
  <c r="H2620" i="17"/>
  <c r="H2621" i="17"/>
  <c r="H2622" i="17"/>
  <c r="H2623" i="17"/>
  <c r="H2624" i="17"/>
  <c r="H2625" i="17"/>
  <c r="H2626" i="17"/>
  <c r="H2627" i="17"/>
  <c r="H2628" i="17"/>
  <c r="H2629" i="17"/>
  <c r="H2630" i="17"/>
  <c r="H2631" i="17"/>
  <c r="H2632" i="17"/>
  <c r="H2633" i="17"/>
  <c r="H2634" i="17"/>
  <c r="H2635" i="17"/>
  <c r="H2636" i="17"/>
  <c r="H2637" i="17"/>
  <c r="H2638" i="17"/>
  <c r="H2639" i="17"/>
  <c r="H2640" i="17"/>
  <c r="H2641" i="17"/>
  <c r="H2642" i="17"/>
  <c r="H2643" i="17"/>
  <c r="H2644" i="17"/>
  <c r="H2645" i="17"/>
  <c r="H2646" i="17"/>
  <c r="H2647" i="17"/>
  <c r="H2648" i="17"/>
  <c r="H2649" i="17"/>
  <c r="H2650" i="17"/>
  <c r="H2651" i="17"/>
  <c r="H2652" i="17"/>
  <c r="H2653" i="17"/>
  <c r="H2654" i="17"/>
  <c r="H2655" i="17"/>
  <c r="H2656" i="17"/>
  <c r="H2657" i="17"/>
  <c r="H2658" i="17"/>
  <c r="H2659" i="17"/>
  <c r="H2660" i="17"/>
  <c r="H2661" i="17"/>
  <c r="H2662" i="17"/>
  <c r="H2663" i="17"/>
  <c r="H2664" i="17"/>
  <c r="H2665" i="17"/>
  <c r="H2666" i="17"/>
  <c r="H2667" i="17"/>
  <c r="H2668" i="17"/>
  <c r="H2669" i="17"/>
  <c r="H2670" i="17"/>
  <c r="H2671" i="17"/>
  <c r="H2672" i="17"/>
  <c r="H2673" i="17"/>
  <c r="H2674" i="17"/>
  <c r="H2675" i="17"/>
  <c r="H2676" i="17"/>
  <c r="H2677" i="17"/>
  <c r="H2678" i="17"/>
  <c r="H2679" i="17"/>
  <c r="H2680" i="17"/>
  <c r="H2681" i="17"/>
  <c r="H2682" i="17"/>
  <c r="H2683" i="17"/>
  <c r="H2684" i="17"/>
  <c r="H2685" i="17"/>
  <c r="H2686" i="17"/>
  <c r="H2687" i="17"/>
  <c r="H2688" i="17"/>
  <c r="H2689" i="17"/>
  <c r="H2690" i="17"/>
  <c r="H2691" i="17"/>
  <c r="H2692" i="17"/>
  <c r="H2693" i="17"/>
  <c r="H2694" i="17"/>
  <c r="H2695" i="17"/>
  <c r="H2696" i="17"/>
  <c r="H2697" i="17"/>
  <c r="H2698" i="17"/>
  <c r="H2699" i="17"/>
  <c r="H2700" i="17"/>
  <c r="H2701" i="17"/>
  <c r="H2702" i="17"/>
  <c r="H2703" i="17"/>
  <c r="H2704" i="17"/>
  <c r="H2705" i="17"/>
  <c r="H2706" i="17"/>
  <c r="H2707" i="17"/>
  <c r="H2708" i="17"/>
  <c r="H2709" i="17"/>
  <c r="H2710" i="17"/>
  <c r="H2711" i="17"/>
  <c r="H2712" i="17"/>
  <c r="H2713" i="17"/>
  <c r="H2714" i="17"/>
  <c r="H2715" i="17"/>
  <c r="H2716" i="17"/>
  <c r="H2717" i="17"/>
  <c r="H2718" i="17"/>
  <c r="H2719" i="17"/>
  <c r="H2720" i="17"/>
  <c r="H2721" i="17"/>
  <c r="H2722" i="17"/>
  <c r="H2723" i="17"/>
  <c r="H2724" i="17"/>
  <c r="H2725" i="17"/>
  <c r="H2726" i="17"/>
  <c r="H2727" i="17"/>
  <c r="H2728" i="17"/>
  <c r="H2729" i="17"/>
  <c r="H2730" i="17"/>
  <c r="H2731" i="17"/>
  <c r="H2732" i="17"/>
  <c r="H2733" i="17"/>
  <c r="H2734" i="17"/>
  <c r="H2735" i="17"/>
  <c r="H2736" i="17"/>
  <c r="H2737" i="17"/>
  <c r="H2738" i="17"/>
  <c r="H2739" i="17"/>
  <c r="H2740" i="17"/>
  <c r="H2741" i="17"/>
  <c r="H2742" i="17"/>
  <c r="H2743" i="17"/>
  <c r="H2744" i="17"/>
  <c r="H2745" i="17"/>
  <c r="H2746" i="17"/>
  <c r="H2747" i="17"/>
  <c r="H2748" i="17"/>
  <c r="H2749" i="17"/>
  <c r="H2750" i="17"/>
  <c r="H2751" i="17"/>
  <c r="H2752" i="17"/>
  <c r="H2753" i="17"/>
  <c r="H2754" i="17"/>
  <c r="H2755" i="17"/>
  <c r="H2756" i="17"/>
  <c r="H2757" i="17"/>
  <c r="H2758" i="17"/>
  <c r="H2759" i="17"/>
  <c r="H2760" i="17"/>
  <c r="H2761" i="17"/>
  <c r="H2762" i="17"/>
  <c r="H2763" i="17"/>
  <c r="H2764" i="17"/>
  <c r="H2765" i="17"/>
  <c r="H2766" i="17"/>
  <c r="H2767" i="17"/>
  <c r="H2768" i="17"/>
  <c r="H2769" i="17"/>
  <c r="H2770" i="17"/>
  <c r="H2771" i="17"/>
  <c r="H2772" i="17"/>
  <c r="H2773" i="17"/>
  <c r="H2774" i="17"/>
  <c r="H2775" i="17"/>
  <c r="H2776" i="17"/>
  <c r="H2777" i="17"/>
  <c r="H2778" i="17"/>
  <c r="H2779" i="17"/>
  <c r="H2780" i="17"/>
  <c r="H2781" i="17"/>
  <c r="H2782" i="17"/>
  <c r="H2783" i="17"/>
  <c r="H2784" i="17"/>
  <c r="H2785" i="17"/>
  <c r="H2786" i="17"/>
  <c r="H2787" i="17"/>
  <c r="H2788" i="17"/>
  <c r="H2789" i="17"/>
  <c r="H2790" i="17"/>
  <c r="H2791" i="17"/>
  <c r="H2792" i="17"/>
  <c r="H2793" i="17"/>
  <c r="H2794" i="17"/>
  <c r="H2795" i="17"/>
  <c r="H2796" i="17"/>
  <c r="H2797" i="17"/>
  <c r="H2798" i="17"/>
  <c r="H2799" i="17"/>
  <c r="H2800" i="17"/>
  <c r="H2801" i="17"/>
  <c r="H2802" i="17"/>
  <c r="H2803" i="17"/>
  <c r="H2804" i="17"/>
  <c r="H2805" i="17"/>
  <c r="H2806" i="17"/>
  <c r="H2807" i="17"/>
  <c r="H2808" i="17"/>
  <c r="H2809" i="17"/>
  <c r="H2810" i="17"/>
  <c r="H2811" i="17"/>
  <c r="H2812" i="17"/>
  <c r="H2813" i="17"/>
  <c r="H2814" i="17"/>
  <c r="H2815" i="17"/>
  <c r="H2816" i="17"/>
  <c r="H2817" i="17"/>
  <c r="H2818" i="17"/>
  <c r="H2819" i="17"/>
  <c r="H2820" i="17"/>
  <c r="H2821" i="17"/>
  <c r="H2822" i="17"/>
  <c r="H2823" i="17"/>
  <c r="H2824" i="17"/>
  <c r="H2825" i="17"/>
  <c r="H2826" i="17"/>
  <c r="H2827" i="17"/>
  <c r="H2828" i="17"/>
  <c r="H2829" i="17"/>
  <c r="H2830" i="17"/>
  <c r="H2831" i="17"/>
  <c r="H2832" i="17"/>
  <c r="H2833" i="17"/>
  <c r="H2834" i="17"/>
  <c r="H2835" i="17"/>
  <c r="H2836" i="17"/>
  <c r="H2837" i="17"/>
  <c r="H2838" i="17"/>
  <c r="H2839" i="17"/>
  <c r="H2840" i="17"/>
  <c r="H2841" i="17"/>
  <c r="H2842" i="17"/>
  <c r="H2843" i="17"/>
  <c r="H2844" i="17"/>
  <c r="H2845" i="17"/>
  <c r="H2846" i="17"/>
  <c r="H2847" i="17"/>
  <c r="H2848" i="17"/>
  <c r="H2849" i="17"/>
  <c r="H2850" i="17"/>
  <c r="H2851" i="17"/>
  <c r="H2852" i="17"/>
  <c r="H2853" i="17"/>
  <c r="H2854" i="17"/>
  <c r="H2855" i="17"/>
  <c r="H2856" i="17"/>
  <c r="H2857" i="17"/>
  <c r="H2858" i="17"/>
  <c r="H2859" i="17"/>
  <c r="H2860" i="17"/>
  <c r="H2861" i="17"/>
  <c r="H2862" i="17"/>
  <c r="H2863" i="17"/>
  <c r="H2864" i="17"/>
  <c r="H2865" i="17"/>
  <c r="H2866" i="17"/>
  <c r="H2867" i="17"/>
  <c r="H2868" i="17"/>
  <c r="H2869" i="17"/>
  <c r="H2870" i="17"/>
  <c r="H2871" i="17"/>
  <c r="H2872" i="17"/>
  <c r="H2873" i="17"/>
  <c r="H2874" i="17"/>
  <c r="H2875" i="17"/>
  <c r="H2876" i="17"/>
  <c r="H2877" i="17"/>
  <c r="H2878" i="17"/>
  <c r="H2879" i="17"/>
  <c r="H2880" i="17"/>
  <c r="H2881" i="17"/>
  <c r="H2882" i="17"/>
  <c r="H2883" i="17"/>
  <c r="H2884" i="17"/>
  <c r="H2885" i="17"/>
  <c r="H2886" i="17"/>
  <c r="H2887" i="17"/>
  <c r="H2888" i="17"/>
  <c r="H2889" i="17"/>
  <c r="H2890" i="17"/>
  <c r="H2891" i="17"/>
  <c r="H2892" i="17"/>
  <c r="H2893" i="17"/>
  <c r="H2894" i="17"/>
  <c r="H2895" i="17"/>
  <c r="H2896" i="17"/>
  <c r="H2897" i="17"/>
  <c r="H2898" i="17"/>
  <c r="H2899" i="17"/>
  <c r="H2900" i="17"/>
  <c r="H2901" i="17"/>
  <c r="H2902" i="17"/>
  <c r="H2903" i="17"/>
  <c r="H2904" i="17"/>
  <c r="H2905" i="17"/>
  <c r="H2906" i="17"/>
  <c r="H2907" i="17"/>
  <c r="H2908" i="17"/>
  <c r="H2909" i="17"/>
  <c r="H2910" i="17"/>
  <c r="H2911" i="17"/>
  <c r="H2912" i="17"/>
  <c r="H2913" i="17"/>
  <c r="H2914" i="17"/>
  <c r="H2915" i="17"/>
  <c r="H2916" i="17"/>
  <c r="H2917" i="17"/>
  <c r="H2918" i="17"/>
  <c r="H2919" i="17"/>
  <c r="H2920" i="17"/>
  <c r="H2921" i="17"/>
  <c r="H2922" i="17"/>
  <c r="H2923" i="17"/>
  <c r="H2924" i="17"/>
  <c r="H2925" i="17"/>
  <c r="H2926" i="17"/>
  <c r="H2927" i="17"/>
  <c r="H2928" i="17"/>
  <c r="H2929" i="17"/>
  <c r="H2930" i="17"/>
  <c r="H2931" i="17"/>
  <c r="H2932" i="17"/>
  <c r="H2933" i="17"/>
  <c r="H2934" i="17"/>
  <c r="H2935" i="17"/>
  <c r="H2936" i="17"/>
  <c r="H2937" i="17"/>
  <c r="H2938" i="17"/>
  <c r="H2939" i="17"/>
  <c r="H2940" i="17"/>
  <c r="H2941" i="17"/>
  <c r="H2942" i="17"/>
  <c r="H2943" i="17"/>
  <c r="H2944" i="17"/>
  <c r="H2945" i="17"/>
  <c r="H2946" i="17"/>
  <c r="H2947" i="17"/>
  <c r="H2948" i="17"/>
  <c r="H2949" i="17"/>
  <c r="H2950" i="17"/>
  <c r="H2951" i="17"/>
  <c r="H2952" i="17"/>
  <c r="H2953" i="17"/>
  <c r="H2954" i="17"/>
  <c r="H2955" i="17"/>
  <c r="H2956" i="17"/>
  <c r="H2957" i="17"/>
  <c r="H2958" i="17"/>
  <c r="H2959" i="17"/>
  <c r="H2960" i="17"/>
  <c r="H2961" i="17"/>
  <c r="H2962" i="17"/>
  <c r="H2963" i="17"/>
  <c r="H2964" i="17"/>
  <c r="H2965" i="17"/>
  <c r="H2966" i="17"/>
  <c r="H2967" i="17"/>
  <c r="H2968" i="17"/>
  <c r="H2969" i="17"/>
  <c r="H2970" i="17"/>
  <c r="H2971" i="17"/>
  <c r="H2972" i="17"/>
  <c r="H2973" i="17"/>
  <c r="H2974" i="17"/>
  <c r="H3" i="17"/>
  <c r="F3" i="17"/>
  <c r="F4" i="17" s="1"/>
  <c r="F5" i="17" s="1"/>
  <c r="F6" i="17" s="1"/>
  <c r="F7" i="17" s="1"/>
  <c r="F8" i="17" s="1"/>
  <c r="F9" i="17" s="1"/>
  <c r="F10" i="17" s="1"/>
  <c r="F11" i="17" s="1"/>
  <c r="F12" i="17" s="1"/>
  <c r="G3" i="17"/>
  <c r="G4" i="17" s="1"/>
  <c r="G5" i="17" s="1"/>
  <c r="E3" i="17"/>
  <c r="E4" i="17" s="1"/>
  <c r="E5" i="17" s="1"/>
  <c r="E6" i="17" s="1"/>
  <c r="E7" i="17" s="1"/>
  <c r="E8" i="17" s="1"/>
  <c r="E9" i="17" s="1"/>
  <c r="E10" i="17" s="1"/>
  <c r="E11" i="17" s="1"/>
  <c r="E12" i="17" s="1"/>
  <c r="A3" i="17"/>
  <c r="A4" i="17" s="1"/>
  <c r="A5" i="17" s="1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7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59" i="17" s="1"/>
  <c r="A360" i="17" s="1"/>
  <c r="A361" i="17" s="1"/>
  <c r="A362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A406" i="17" s="1"/>
  <c r="A407" i="17" s="1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A435" i="17" s="1"/>
  <c r="A436" i="17" s="1"/>
  <c r="A437" i="17" s="1"/>
  <c r="A438" i="17" s="1"/>
  <c r="A439" i="17" s="1"/>
  <c r="A440" i="17" s="1"/>
  <c r="A441" i="17" s="1"/>
  <c r="A442" i="17" s="1"/>
  <c r="A443" i="17" s="1"/>
  <c r="A444" i="17" s="1"/>
  <c r="A445" i="17" s="1"/>
  <c r="A446" i="17" s="1"/>
  <c r="A447" i="17" s="1"/>
  <c r="A448" i="17" s="1"/>
  <c r="A449" i="17" s="1"/>
  <c r="A450" i="17" s="1"/>
  <c r="A451" i="17" s="1"/>
  <c r="A452" i="17" s="1"/>
  <c r="A453" i="17" s="1"/>
  <c r="A454" i="17" s="1"/>
  <c r="A455" i="17" s="1"/>
  <c r="A456" i="17" s="1"/>
  <c r="A457" i="17" s="1"/>
  <c r="A458" i="17" s="1"/>
  <c r="A459" i="17" s="1"/>
  <c r="A460" i="17" s="1"/>
  <c r="A461" i="17" s="1"/>
  <c r="A462" i="17" s="1"/>
  <c r="A463" i="17" s="1"/>
  <c r="A464" i="17" s="1"/>
  <c r="A465" i="17" s="1"/>
  <c r="A466" i="17" s="1"/>
  <c r="A467" i="17" s="1"/>
  <c r="A468" i="17" s="1"/>
  <c r="A469" i="17" s="1"/>
  <c r="A470" i="17" s="1"/>
  <c r="A471" i="17" s="1"/>
  <c r="A472" i="17" s="1"/>
  <c r="A473" i="17" s="1"/>
  <c r="A474" i="17" s="1"/>
  <c r="A475" i="17" s="1"/>
  <c r="A476" i="17" s="1"/>
  <c r="A477" i="17" s="1"/>
  <c r="A478" i="17" s="1"/>
  <c r="A479" i="17" s="1"/>
  <c r="A480" i="17" s="1"/>
  <c r="A481" i="17" s="1"/>
  <c r="A482" i="17" s="1"/>
  <c r="A483" i="17" s="1"/>
  <c r="A484" i="17" s="1"/>
  <c r="A485" i="17" s="1"/>
  <c r="A486" i="17" s="1"/>
  <c r="A487" i="17" s="1"/>
  <c r="A488" i="17" s="1"/>
  <c r="A489" i="17" s="1"/>
  <c r="A490" i="17" s="1"/>
  <c r="A491" i="17" s="1"/>
  <c r="A492" i="17" s="1"/>
  <c r="A493" i="17" s="1"/>
  <c r="A494" i="17" s="1"/>
  <c r="A495" i="17" s="1"/>
  <c r="A496" i="17" s="1"/>
  <c r="A497" i="17" s="1"/>
  <c r="A498" i="17" s="1"/>
  <c r="A499" i="17" s="1"/>
  <c r="A500" i="17" s="1"/>
  <c r="A501" i="17" s="1"/>
  <c r="A502" i="17" s="1"/>
  <c r="A503" i="17" s="1"/>
  <c r="A504" i="17" s="1"/>
  <c r="A505" i="17" s="1"/>
  <c r="A506" i="17" s="1"/>
  <c r="A507" i="17" s="1"/>
  <c r="A508" i="17" s="1"/>
  <c r="A509" i="17" s="1"/>
  <c r="A510" i="17" s="1"/>
  <c r="A511" i="17" s="1"/>
  <c r="A512" i="17" s="1"/>
  <c r="A513" i="17" s="1"/>
  <c r="A514" i="17" s="1"/>
  <c r="A515" i="17" s="1"/>
  <c r="A516" i="17" s="1"/>
  <c r="A517" i="17" s="1"/>
  <c r="A518" i="17" s="1"/>
  <c r="A519" i="17" s="1"/>
  <c r="A520" i="17" s="1"/>
  <c r="A521" i="17" s="1"/>
  <c r="A522" i="17" s="1"/>
  <c r="A523" i="17" s="1"/>
  <c r="A524" i="17" s="1"/>
  <c r="A525" i="17" s="1"/>
  <c r="A526" i="17" s="1"/>
  <c r="A527" i="17" s="1"/>
  <c r="A528" i="17" s="1"/>
  <c r="A529" i="17" s="1"/>
  <c r="A530" i="17" s="1"/>
  <c r="A531" i="17" s="1"/>
  <c r="A532" i="17" s="1"/>
  <c r="A533" i="17" s="1"/>
  <c r="A534" i="17" s="1"/>
  <c r="A535" i="17" s="1"/>
  <c r="A536" i="17" s="1"/>
  <c r="A537" i="17" s="1"/>
  <c r="A538" i="17" s="1"/>
  <c r="A539" i="17" s="1"/>
  <c r="A540" i="17" s="1"/>
  <c r="A541" i="17" s="1"/>
  <c r="A542" i="17" s="1"/>
  <c r="A543" i="17" s="1"/>
  <c r="A544" i="17" s="1"/>
  <c r="A545" i="17" s="1"/>
  <c r="A546" i="17" s="1"/>
  <c r="A547" i="17" s="1"/>
  <c r="A548" i="17" s="1"/>
  <c r="A549" i="17" s="1"/>
  <c r="A550" i="17" s="1"/>
  <c r="A551" i="17" s="1"/>
  <c r="A552" i="17" s="1"/>
  <c r="A553" i="17" s="1"/>
  <c r="A554" i="17" s="1"/>
  <c r="A555" i="17" s="1"/>
  <c r="A556" i="17" s="1"/>
  <c r="A557" i="17" s="1"/>
  <c r="A558" i="17" s="1"/>
  <c r="A559" i="17" s="1"/>
  <c r="A560" i="17" s="1"/>
  <c r="A561" i="17" s="1"/>
  <c r="A562" i="17" s="1"/>
  <c r="A563" i="17" s="1"/>
  <c r="A564" i="17" s="1"/>
  <c r="A565" i="17" s="1"/>
  <c r="A566" i="17" s="1"/>
  <c r="A567" i="17" s="1"/>
  <c r="A568" i="17" s="1"/>
  <c r="A569" i="17" s="1"/>
  <c r="A570" i="17" s="1"/>
  <c r="A571" i="17" s="1"/>
  <c r="A572" i="17" s="1"/>
  <c r="A573" i="17" s="1"/>
  <c r="A574" i="17" s="1"/>
  <c r="A575" i="17" s="1"/>
  <c r="A576" i="17" s="1"/>
  <c r="A577" i="17" s="1"/>
  <c r="A578" i="17" s="1"/>
  <c r="A579" i="17" s="1"/>
  <c r="A580" i="17" s="1"/>
  <c r="A581" i="17" s="1"/>
  <c r="A582" i="17" s="1"/>
  <c r="A583" i="17" s="1"/>
  <c r="A584" i="17" s="1"/>
  <c r="A585" i="17" s="1"/>
  <c r="A586" i="17" s="1"/>
  <c r="A587" i="17" s="1"/>
  <c r="A588" i="17" s="1"/>
  <c r="A589" i="17" s="1"/>
  <c r="A590" i="17" s="1"/>
  <c r="A591" i="17" s="1"/>
  <c r="A592" i="17" s="1"/>
  <c r="A593" i="17" s="1"/>
  <c r="A594" i="17" s="1"/>
  <c r="A595" i="17" s="1"/>
  <c r="A596" i="17" s="1"/>
  <c r="A597" i="17" s="1"/>
  <c r="A598" i="17" s="1"/>
  <c r="A599" i="17" s="1"/>
  <c r="A600" i="17" s="1"/>
  <c r="A601" i="17" s="1"/>
  <c r="A602" i="17" s="1"/>
  <c r="A603" i="17" s="1"/>
  <c r="A604" i="17" s="1"/>
  <c r="A605" i="17" s="1"/>
  <c r="A606" i="17" s="1"/>
  <c r="A607" i="17" s="1"/>
  <c r="A608" i="17" s="1"/>
  <c r="A609" i="17" s="1"/>
  <c r="A610" i="17" s="1"/>
  <c r="A611" i="17" s="1"/>
  <c r="A612" i="17" s="1"/>
  <c r="A613" i="17" s="1"/>
  <c r="A614" i="17" s="1"/>
  <c r="A615" i="17" s="1"/>
  <c r="A616" i="17" s="1"/>
  <c r="A617" i="17" s="1"/>
  <c r="A618" i="17" s="1"/>
  <c r="A619" i="17" s="1"/>
  <c r="A620" i="17" s="1"/>
  <c r="A621" i="17" s="1"/>
  <c r="A622" i="17" s="1"/>
  <c r="A623" i="17" s="1"/>
  <c r="A624" i="17" s="1"/>
  <c r="A625" i="17" s="1"/>
  <c r="A626" i="17" s="1"/>
  <c r="A627" i="17" s="1"/>
  <c r="A628" i="17" s="1"/>
  <c r="A629" i="17" s="1"/>
  <c r="A630" i="17" s="1"/>
  <c r="A631" i="17" s="1"/>
  <c r="A632" i="17" s="1"/>
  <c r="A633" i="17" s="1"/>
  <c r="A634" i="17" s="1"/>
  <c r="A635" i="17" s="1"/>
  <c r="A636" i="17" s="1"/>
  <c r="A637" i="17" s="1"/>
  <c r="A638" i="17" s="1"/>
  <c r="A639" i="17" s="1"/>
  <c r="A640" i="17" s="1"/>
  <c r="A641" i="17" s="1"/>
  <c r="A642" i="17" s="1"/>
  <c r="A643" i="17" s="1"/>
  <c r="A644" i="17" s="1"/>
  <c r="A645" i="17" s="1"/>
  <c r="A646" i="17" s="1"/>
  <c r="A647" i="17" s="1"/>
  <c r="A648" i="17" s="1"/>
  <c r="A649" i="17" s="1"/>
  <c r="A650" i="17" s="1"/>
  <c r="A651" i="17" s="1"/>
  <c r="A652" i="17" s="1"/>
  <c r="A653" i="17" s="1"/>
  <c r="A654" i="17" s="1"/>
  <c r="A655" i="17" s="1"/>
  <c r="A656" i="17" s="1"/>
  <c r="A657" i="17" s="1"/>
  <c r="A658" i="17" s="1"/>
  <c r="A659" i="17" s="1"/>
  <c r="A660" i="17" s="1"/>
  <c r="A661" i="17" s="1"/>
  <c r="A662" i="17" s="1"/>
  <c r="A663" i="17" s="1"/>
  <c r="A664" i="17" s="1"/>
  <c r="A665" i="17" s="1"/>
  <c r="A666" i="17" s="1"/>
  <c r="A667" i="17" s="1"/>
  <c r="A668" i="17" s="1"/>
  <c r="A669" i="17" s="1"/>
  <c r="A670" i="17" s="1"/>
  <c r="A671" i="17" s="1"/>
  <c r="A672" i="17" s="1"/>
  <c r="A673" i="17" s="1"/>
  <c r="A674" i="17" s="1"/>
  <c r="A675" i="17" s="1"/>
  <c r="A676" i="17" s="1"/>
  <c r="A677" i="17" s="1"/>
  <c r="A678" i="17" s="1"/>
  <c r="A679" i="17" s="1"/>
  <c r="A680" i="17" s="1"/>
  <c r="A681" i="17" s="1"/>
  <c r="A682" i="17" s="1"/>
  <c r="A683" i="17" s="1"/>
  <c r="A684" i="17" s="1"/>
  <c r="A685" i="17" s="1"/>
  <c r="A686" i="17" s="1"/>
  <c r="A687" i="17" s="1"/>
  <c r="A688" i="17" s="1"/>
  <c r="A689" i="17" s="1"/>
  <c r="A690" i="17" s="1"/>
  <c r="A691" i="17" s="1"/>
  <c r="A692" i="17" s="1"/>
  <c r="A693" i="17" s="1"/>
  <c r="A694" i="17" s="1"/>
  <c r="A695" i="17" s="1"/>
  <c r="A696" i="17" s="1"/>
  <c r="A697" i="17" s="1"/>
  <c r="A698" i="17" s="1"/>
  <c r="A699" i="17" s="1"/>
  <c r="A700" i="17" s="1"/>
  <c r="A701" i="17" s="1"/>
  <c r="A702" i="17" s="1"/>
  <c r="A703" i="17" s="1"/>
  <c r="A704" i="17" s="1"/>
  <c r="A705" i="17" s="1"/>
  <c r="A706" i="17" s="1"/>
  <c r="A707" i="17" s="1"/>
  <c r="A708" i="17" s="1"/>
  <c r="A709" i="17" s="1"/>
  <c r="A710" i="17" s="1"/>
  <c r="A711" i="17" s="1"/>
  <c r="A712" i="17" s="1"/>
  <c r="A713" i="17" s="1"/>
  <c r="A714" i="17" s="1"/>
  <c r="A715" i="17" s="1"/>
  <c r="A716" i="17" s="1"/>
  <c r="A717" i="17" s="1"/>
  <c r="A718" i="17" s="1"/>
  <c r="A719" i="17" s="1"/>
  <c r="A720" i="17" s="1"/>
  <c r="A721" i="17" s="1"/>
  <c r="A722" i="17" s="1"/>
  <c r="A723" i="17" s="1"/>
  <c r="A724" i="17" s="1"/>
  <c r="A725" i="17" s="1"/>
  <c r="A726" i="17" s="1"/>
  <c r="A727" i="17" s="1"/>
  <c r="A728" i="17" s="1"/>
  <c r="A729" i="17" s="1"/>
  <c r="A730" i="17" s="1"/>
  <c r="A731" i="17" s="1"/>
  <c r="A732" i="17" s="1"/>
  <c r="A733" i="17" s="1"/>
  <c r="A734" i="17" s="1"/>
  <c r="A735" i="17" s="1"/>
  <c r="A736" i="17" s="1"/>
  <c r="A737" i="17" s="1"/>
  <c r="A738" i="17" s="1"/>
  <c r="A739" i="17" s="1"/>
  <c r="A740" i="17" s="1"/>
  <c r="A741" i="17" s="1"/>
  <c r="A742" i="17" s="1"/>
  <c r="A743" i="17" s="1"/>
  <c r="A744" i="17" s="1"/>
  <c r="A745" i="17" s="1"/>
  <c r="A746" i="17" s="1"/>
  <c r="A747" i="17" s="1"/>
  <c r="A748" i="17" s="1"/>
  <c r="A749" i="17" s="1"/>
  <c r="A750" i="17" s="1"/>
  <c r="A751" i="17" s="1"/>
  <c r="A752" i="17" s="1"/>
  <c r="A753" i="17" s="1"/>
  <c r="A754" i="17" s="1"/>
  <c r="A755" i="17" s="1"/>
  <c r="A756" i="17" s="1"/>
  <c r="A757" i="17" s="1"/>
  <c r="A758" i="17" s="1"/>
  <c r="A759" i="17" s="1"/>
  <c r="A760" i="17" s="1"/>
  <c r="A761" i="17" s="1"/>
  <c r="A762" i="17" s="1"/>
  <c r="A763" i="17" s="1"/>
  <c r="A764" i="17" s="1"/>
  <c r="A765" i="17" s="1"/>
  <c r="A766" i="17" s="1"/>
  <c r="A767" i="17" s="1"/>
  <c r="A768" i="17" s="1"/>
  <c r="A769" i="17" s="1"/>
  <c r="A770" i="17" s="1"/>
  <c r="A771" i="17" s="1"/>
  <c r="A772" i="17" s="1"/>
  <c r="A773" i="17" s="1"/>
  <c r="A774" i="17" s="1"/>
  <c r="A775" i="17" s="1"/>
  <c r="A776" i="17" s="1"/>
  <c r="A777" i="17" s="1"/>
  <c r="A778" i="17" s="1"/>
  <c r="A779" i="17" s="1"/>
  <c r="A780" i="17" s="1"/>
  <c r="A781" i="17" s="1"/>
  <c r="A782" i="17" s="1"/>
  <c r="A783" i="17" s="1"/>
  <c r="A784" i="17" s="1"/>
  <c r="A785" i="17" s="1"/>
  <c r="A786" i="17" s="1"/>
  <c r="A787" i="17" s="1"/>
  <c r="A788" i="17" s="1"/>
  <c r="A789" i="17" s="1"/>
  <c r="A790" i="17" s="1"/>
  <c r="A791" i="17" s="1"/>
  <c r="A792" i="17" s="1"/>
  <c r="A793" i="17" s="1"/>
  <c r="A794" i="17" s="1"/>
  <c r="A795" i="17" s="1"/>
  <c r="A796" i="17" s="1"/>
  <c r="A797" i="17" s="1"/>
  <c r="A798" i="17" s="1"/>
  <c r="A799" i="17" s="1"/>
  <c r="A800" i="17" s="1"/>
  <c r="A801" i="17" s="1"/>
  <c r="A802" i="17" s="1"/>
  <c r="A803" i="17" s="1"/>
  <c r="A804" i="17" s="1"/>
  <c r="A805" i="17" s="1"/>
  <c r="A806" i="17" s="1"/>
  <c r="A807" i="17" s="1"/>
  <c r="A808" i="17" s="1"/>
  <c r="A809" i="17" s="1"/>
  <c r="A810" i="17" s="1"/>
  <c r="A811" i="17" s="1"/>
  <c r="A812" i="17" s="1"/>
  <c r="A813" i="17" s="1"/>
  <c r="A814" i="17" s="1"/>
  <c r="A815" i="17" s="1"/>
  <c r="A816" i="17" s="1"/>
  <c r="A817" i="17" s="1"/>
  <c r="A818" i="17" s="1"/>
  <c r="A819" i="17" s="1"/>
  <c r="A820" i="17" s="1"/>
  <c r="A821" i="17" s="1"/>
  <c r="A822" i="17" s="1"/>
  <c r="A823" i="17" s="1"/>
  <c r="A824" i="17" s="1"/>
  <c r="A825" i="17" s="1"/>
  <c r="A826" i="17" s="1"/>
  <c r="A827" i="17" s="1"/>
  <c r="A828" i="17" s="1"/>
  <c r="A829" i="17" s="1"/>
  <c r="A830" i="17" s="1"/>
  <c r="A831" i="17" s="1"/>
  <c r="A832" i="17" s="1"/>
  <c r="A833" i="17" s="1"/>
  <c r="A834" i="17" s="1"/>
  <c r="A835" i="17" s="1"/>
  <c r="A836" i="17" s="1"/>
  <c r="A837" i="17" s="1"/>
  <c r="A838" i="17" s="1"/>
  <c r="A839" i="17" s="1"/>
  <c r="A840" i="17" s="1"/>
  <c r="A841" i="17" s="1"/>
  <c r="A842" i="17" s="1"/>
  <c r="A843" i="17" s="1"/>
  <c r="A844" i="17" s="1"/>
  <c r="A845" i="17" s="1"/>
  <c r="A846" i="17" s="1"/>
  <c r="A847" i="17" s="1"/>
  <c r="A848" i="17" s="1"/>
  <c r="A849" i="17" s="1"/>
  <c r="A850" i="17" s="1"/>
  <c r="A851" i="17" s="1"/>
  <c r="A852" i="17" s="1"/>
  <c r="A853" i="17" s="1"/>
  <c r="A854" i="17" s="1"/>
  <c r="A855" i="17" s="1"/>
  <c r="A856" i="17" s="1"/>
  <c r="A857" i="17" s="1"/>
  <c r="A858" i="17" s="1"/>
  <c r="A859" i="17" s="1"/>
  <c r="A860" i="17" s="1"/>
  <c r="A861" i="17" s="1"/>
  <c r="A862" i="17" s="1"/>
  <c r="A863" i="17" s="1"/>
  <c r="A864" i="17" s="1"/>
  <c r="A865" i="17" s="1"/>
  <c r="A866" i="17" s="1"/>
  <c r="A867" i="17" s="1"/>
  <c r="A868" i="17" s="1"/>
  <c r="A869" i="17" s="1"/>
  <c r="A870" i="17" s="1"/>
  <c r="A871" i="17" s="1"/>
  <c r="A872" i="17" s="1"/>
  <c r="A873" i="17" s="1"/>
  <c r="A874" i="17" s="1"/>
  <c r="A875" i="17" s="1"/>
  <c r="A876" i="17" s="1"/>
  <c r="A877" i="17" s="1"/>
  <c r="A878" i="17" s="1"/>
  <c r="A879" i="17" s="1"/>
  <c r="A880" i="17" s="1"/>
  <c r="A881" i="17" s="1"/>
  <c r="A882" i="17" s="1"/>
  <c r="A883" i="17" s="1"/>
  <c r="A884" i="17" s="1"/>
  <c r="A885" i="17" s="1"/>
  <c r="A886" i="17" s="1"/>
  <c r="A887" i="17" s="1"/>
  <c r="A888" i="17" s="1"/>
  <c r="A889" i="17" s="1"/>
  <c r="A890" i="17" s="1"/>
  <c r="A891" i="17" s="1"/>
  <c r="A892" i="17" s="1"/>
  <c r="A893" i="17" s="1"/>
  <c r="A894" i="17" s="1"/>
  <c r="A895" i="17" s="1"/>
  <c r="A896" i="17" s="1"/>
  <c r="A897" i="17" s="1"/>
  <c r="A898" i="17" s="1"/>
  <c r="A899" i="17" s="1"/>
  <c r="A900" i="17" s="1"/>
  <c r="A901" i="17" s="1"/>
  <c r="A902" i="17" s="1"/>
  <c r="A903" i="17" s="1"/>
  <c r="A904" i="17" s="1"/>
  <c r="A905" i="17" s="1"/>
  <c r="A906" i="17" s="1"/>
  <c r="A907" i="17" s="1"/>
  <c r="A908" i="17" s="1"/>
  <c r="A909" i="17" s="1"/>
  <c r="A910" i="17" s="1"/>
  <c r="A911" i="17" s="1"/>
  <c r="A912" i="17" s="1"/>
  <c r="A913" i="17" s="1"/>
  <c r="A914" i="17" s="1"/>
  <c r="A915" i="17" s="1"/>
  <c r="A916" i="17" s="1"/>
  <c r="A917" i="17" s="1"/>
  <c r="A918" i="17" s="1"/>
  <c r="A919" i="17" s="1"/>
  <c r="A920" i="17" s="1"/>
  <c r="A921" i="17" s="1"/>
  <c r="A922" i="17" s="1"/>
  <c r="A923" i="17" s="1"/>
  <c r="A924" i="17" s="1"/>
  <c r="A925" i="17" s="1"/>
  <c r="A926" i="17" s="1"/>
  <c r="A927" i="17" s="1"/>
  <c r="A928" i="17" s="1"/>
  <c r="A929" i="17" s="1"/>
  <c r="A930" i="17" s="1"/>
  <c r="A931" i="17" s="1"/>
  <c r="A932" i="17" s="1"/>
  <c r="A933" i="17" s="1"/>
  <c r="A934" i="17" s="1"/>
  <c r="A935" i="17" s="1"/>
  <c r="A936" i="17" s="1"/>
  <c r="A937" i="17" s="1"/>
  <c r="A938" i="17" s="1"/>
  <c r="A939" i="17" s="1"/>
  <c r="A940" i="17" s="1"/>
  <c r="A941" i="17" s="1"/>
  <c r="A942" i="17" s="1"/>
  <c r="A943" i="17" s="1"/>
  <c r="A944" i="17" s="1"/>
  <c r="A945" i="17" s="1"/>
  <c r="A946" i="17" s="1"/>
  <c r="A947" i="17" s="1"/>
  <c r="A948" i="17" s="1"/>
  <c r="A949" i="17" s="1"/>
  <c r="A950" i="17" s="1"/>
  <c r="A951" i="17" s="1"/>
  <c r="A952" i="17" s="1"/>
  <c r="A953" i="17" s="1"/>
  <c r="A954" i="17" s="1"/>
  <c r="A955" i="17" s="1"/>
  <c r="A956" i="17" s="1"/>
  <c r="A957" i="17" s="1"/>
  <c r="A958" i="17" s="1"/>
  <c r="A959" i="17" s="1"/>
  <c r="A960" i="17" s="1"/>
  <c r="A961" i="17" s="1"/>
  <c r="A962" i="17" s="1"/>
  <c r="A963" i="17" s="1"/>
  <c r="A964" i="17" s="1"/>
  <c r="A965" i="17" s="1"/>
  <c r="A966" i="17" s="1"/>
  <c r="A967" i="17" s="1"/>
  <c r="A968" i="17" s="1"/>
  <c r="A969" i="17" s="1"/>
  <c r="A970" i="17" s="1"/>
  <c r="A971" i="17" s="1"/>
  <c r="A972" i="17" s="1"/>
  <c r="A973" i="17" s="1"/>
  <c r="A974" i="17" s="1"/>
  <c r="A975" i="17" s="1"/>
  <c r="A976" i="17" s="1"/>
  <c r="A977" i="17" s="1"/>
  <c r="A978" i="17" s="1"/>
  <c r="A979" i="17" s="1"/>
  <c r="A980" i="17" s="1"/>
  <c r="A981" i="17" s="1"/>
  <c r="A982" i="17" s="1"/>
  <c r="A983" i="17" s="1"/>
  <c r="A984" i="17" s="1"/>
  <c r="A985" i="17" s="1"/>
  <c r="A986" i="17" s="1"/>
  <c r="A987" i="17" s="1"/>
  <c r="A988" i="17" s="1"/>
  <c r="A989" i="17" s="1"/>
  <c r="A990" i="17" s="1"/>
  <c r="A991" i="17" s="1"/>
  <c r="A992" i="17" s="1"/>
  <c r="A993" i="17" s="1"/>
  <c r="A994" i="17" s="1"/>
  <c r="A995" i="17" s="1"/>
  <c r="A996" i="17" s="1"/>
  <c r="A997" i="17" s="1"/>
  <c r="A998" i="17" s="1"/>
  <c r="A999" i="17" s="1"/>
  <c r="A1000" i="17" s="1"/>
  <c r="A1001" i="17" s="1"/>
  <c r="A1002" i="17" s="1"/>
  <c r="A1003" i="17" s="1"/>
  <c r="A1004" i="17" s="1"/>
  <c r="A1005" i="17" s="1"/>
  <c r="A1006" i="17" s="1"/>
  <c r="A1007" i="17" s="1"/>
  <c r="A1008" i="17" s="1"/>
  <c r="A1009" i="17" s="1"/>
  <c r="A1010" i="17" s="1"/>
  <c r="A1011" i="17" s="1"/>
  <c r="A1012" i="17" s="1"/>
  <c r="A1013" i="17" s="1"/>
  <c r="A1014" i="17" s="1"/>
  <c r="A1015" i="17" s="1"/>
  <c r="A1016" i="17" s="1"/>
  <c r="A1017" i="17" s="1"/>
  <c r="A1018" i="17" s="1"/>
  <c r="A1019" i="17" s="1"/>
  <c r="A1020" i="17" s="1"/>
  <c r="A1021" i="17" s="1"/>
  <c r="A1022" i="17" s="1"/>
  <c r="A1023" i="17" s="1"/>
  <c r="A1024" i="17" s="1"/>
  <c r="A1025" i="17" s="1"/>
  <c r="A1026" i="17" s="1"/>
  <c r="A1027" i="17" s="1"/>
  <c r="A1028" i="17" s="1"/>
  <c r="A1029" i="17" s="1"/>
  <c r="A1030" i="17" s="1"/>
  <c r="A1031" i="17" s="1"/>
  <c r="A1032" i="17" s="1"/>
  <c r="A1033" i="17" s="1"/>
  <c r="A1034" i="17" s="1"/>
  <c r="A1035" i="17" s="1"/>
  <c r="A1036" i="17" s="1"/>
  <c r="A1037" i="17" s="1"/>
  <c r="A1038" i="17" s="1"/>
  <c r="A1039" i="17" s="1"/>
  <c r="A1040" i="17" s="1"/>
  <c r="A1041" i="17" s="1"/>
  <c r="A1042" i="17" s="1"/>
  <c r="A1043" i="17" s="1"/>
  <c r="A1044" i="17" s="1"/>
  <c r="A1045" i="17" s="1"/>
  <c r="A1046" i="17" s="1"/>
  <c r="A1047" i="17" s="1"/>
  <c r="A1048" i="17" s="1"/>
  <c r="A1049" i="17" s="1"/>
  <c r="A1050" i="17" s="1"/>
  <c r="A1051" i="17" s="1"/>
  <c r="A1052" i="17" s="1"/>
  <c r="A1053" i="17" s="1"/>
  <c r="A1054" i="17" s="1"/>
  <c r="A1055" i="17" s="1"/>
  <c r="A1056" i="17" s="1"/>
  <c r="A1057" i="17" s="1"/>
  <c r="A1058" i="17" s="1"/>
  <c r="A1059" i="17" s="1"/>
  <c r="A1060" i="17" s="1"/>
  <c r="A1061" i="17" s="1"/>
  <c r="A1062" i="17" s="1"/>
  <c r="A1063" i="17" s="1"/>
  <c r="A1064" i="17" s="1"/>
  <c r="A1065" i="17" s="1"/>
  <c r="A1066" i="17" s="1"/>
  <c r="A1067" i="17" s="1"/>
  <c r="A1068" i="17" s="1"/>
  <c r="A1069" i="17" s="1"/>
  <c r="A1070" i="17" s="1"/>
  <c r="A1071" i="17" s="1"/>
  <c r="A1072" i="17" s="1"/>
  <c r="A1073" i="17" s="1"/>
  <c r="A1074" i="17" s="1"/>
  <c r="A1075" i="17" s="1"/>
  <c r="A1076" i="17" s="1"/>
  <c r="A1077" i="17" s="1"/>
  <c r="A1078" i="17" s="1"/>
  <c r="A1079" i="17" s="1"/>
  <c r="A1080" i="17" s="1"/>
  <c r="A1081" i="17" s="1"/>
  <c r="A1082" i="17" s="1"/>
  <c r="A1083" i="17" s="1"/>
  <c r="A1084" i="17" s="1"/>
  <c r="A1085" i="17" s="1"/>
  <c r="A1086" i="17" s="1"/>
  <c r="A1087" i="17" s="1"/>
  <c r="A1088" i="17" s="1"/>
  <c r="A1089" i="17" s="1"/>
  <c r="A1090" i="17" s="1"/>
  <c r="A1091" i="17" s="1"/>
  <c r="A1092" i="17" s="1"/>
  <c r="A1093" i="17" s="1"/>
  <c r="A1094" i="17" s="1"/>
  <c r="A1095" i="17" s="1"/>
  <c r="A1096" i="17" s="1"/>
  <c r="A1097" i="17" s="1"/>
  <c r="A1098" i="17" s="1"/>
  <c r="A1099" i="17" s="1"/>
  <c r="A1100" i="17" s="1"/>
  <c r="A1101" i="17" s="1"/>
  <c r="A1102" i="17" s="1"/>
  <c r="A1103" i="17" s="1"/>
  <c r="A1104" i="17" s="1"/>
  <c r="A1105" i="17" s="1"/>
  <c r="A1106" i="17" s="1"/>
  <c r="A1107" i="17" s="1"/>
  <c r="A1108" i="17" s="1"/>
  <c r="A1109" i="17" s="1"/>
  <c r="A1110" i="17" s="1"/>
  <c r="A1111" i="17" s="1"/>
  <c r="A1112" i="17" s="1"/>
  <c r="A1113" i="17" s="1"/>
  <c r="A1114" i="17" s="1"/>
  <c r="A1115" i="17" s="1"/>
  <c r="A1116" i="17" s="1"/>
  <c r="A1117" i="17" s="1"/>
  <c r="A1118" i="17" s="1"/>
  <c r="A1119" i="17" s="1"/>
  <c r="A1120" i="17" s="1"/>
  <c r="A1121" i="17" s="1"/>
  <c r="A1122" i="17" s="1"/>
  <c r="A1123" i="17" s="1"/>
  <c r="A1124" i="17" s="1"/>
  <c r="A1125" i="17" s="1"/>
  <c r="A1126" i="17" s="1"/>
  <c r="A1127" i="17" s="1"/>
  <c r="A1128" i="17" s="1"/>
  <c r="A1129" i="17" s="1"/>
  <c r="A1130" i="17" s="1"/>
  <c r="A1131" i="17" s="1"/>
  <c r="A1132" i="17" s="1"/>
  <c r="A1133" i="17" s="1"/>
  <c r="A1134" i="17" s="1"/>
  <c r="A1135" i="17" s="1"/>
  <c r="A1136" i="17" s="1"/>
  <c r="A1137" i="17" s="1"/>
  <c r="A1138" i="17" s="1"/>
  <c r="A1139" i="17" s="1"/>
  <c r="A1140" i="17" s="1"/>
  <c r="A1141" i="17" s="1"/>
  <c r="A1142" i="17" s="1"/>
  <c r="A1143" i="17" s="1"/>
  <c r="A1144" i="17" s="1"/>
  <c r="A1145" i="17" s="1"/>
  <c r="A1146" i="17" s="1"/>
  <c r="A1147" i="17" s="1"/>
  <c r="A1148" i="17" s="1"/>
  <c r="A1149" i="17" s="1"/>
  <c r="A1150" i="17" s="1"/>
  <c r="A1151" i="17" s="1"/>
  <c r="A1152" i="17" s="1"/>
  <c r="A1153" i="17" s="1"/>
  <c r="A1154" i="17" s="1"/>
  <c r="A1155" i="17" s="1"/>
  <c r="A1156" i="17" s="1"/>
  <c r="A1157" i="17" s="1"/>
  <c r="A1158" i="17" s="1"/>
  <c r="A1159" i="17" s="1"/>
  <c r="A1160" i="17" s="1"/>
  <c r="A1161" i="17" s="1"/>
  <c r="A1162" i="17" s="1"/>
  <c r="A1163" i="17" s="1"/>
  <c r="A1164" i="17" s="1"/>
  <c r="A1165" i="17" s="1"/>
  <c r="A1166" i="17" s="1"/>
  <c r="A1167" i="17" s="1"/>
  <c r="A1168" i="17" s="1"/>
  <c r="A1169" i="17" s="1"/>
  <c r="A1170" i="17" s="1"/>
  <c r="A1171" i="17" s="1"/>
  <c r="A1172" i="17" s="1"/>
  <c r="A1173" i="17" s="1"/>
  <c r="A1174" i="17" s="1"/>
  <c r="A1175" i="17" s="1"/>
  <c r="A1176" i="17" s="1"/>
  <c r="A1177" i="17" s="1"/>
  <c r="A1178" i="17" s="1"/>
  <c r="A1179" i="17" s="1"/>
  <c r="A1180" i="17" s="1"/>
  <c r="A1181" i="17" s="1"/>
  <c r="A1182" i="17" s="1"/>
  <c r="A1183" i="17" s="1"/>
  <c r="A1184" i="17" s="1"/>
  <c r="A1185" i="17" s="1"/>
  <c r="A1186" i="17" s="1"/>
  <c r="A1187" i="17" s="1"/>
  <c r="A1188" i="17" s="1"/>
  <c r="A1189" i="17" s="1"/>
  <c r="A1190" i="17" s="1"/>
  <c r="A1191" i="17" s="1"/>
  <c r="A1192" i="17" s="1"/>
  <c r="A1193" i="17" s="1"/>
  <c r="A1194" i="17" s="1"/>
  <c r="A1195" i="17" s="1"/>
  <c r="A1196" i="17" s="1"/>
  <c r="A1197" i="17" s="1"/>
  <c r="A1198" i="17" s="1"/>
  <c r="A1199" i="17" s="1"/>
  <c r="A1200" i="17" s="1"/>
  <c r="A1201" i="17" s="1"/>
  <c r="A1202" i="17" s="1"/>
  <c r="A1203" i="17" s="1"/>
  <c r="A1204" i="17" s="1"/>
  <c r="A1205" i="17" s="1"/>
  <c r="A1206" i="17" s="1"/>
  <c r="A1207" i="17" s="1"/>
  <c r="A1208" i="17" s="1"/>
  <c r="A1209" i="17" s="1"/>
  <c r="A1210" i="17" s="1"/>
  <c r="A1211" i="17" s="1"/>
  <c r="A1212" i="17" s="1"/>
  <c r="A1213" i="17" s="1"/>
  <c r="A1214" i="17" s="1"/>
  <c r="A1215" i="17" s="1"/>
  <c r="A1216" i="17" s="1"/>
  <c r="A1217" i="17" s="1"/>
  <c r="A1218" i="17" s="1"/>
  <c r="A1219" i="17" s="1"/>
  <c r="A1220" i="17" s="1"/>
  <c r="A1221" i="17" s="1"/>
  <c r="A1222" i="17" s="1"/>
  <c r="A1223" i="17" s="1"/>
  <c r="A1224" i="17" s="1"/>
  <c r="A1225" i="17" s="1"/>
  <c r="A1226" i="17" s="1"/>
  <c r="A1227" i="17" s="1"/>
  <c r="A1228" i="17" s="1"/>
  <c r="A1229" i="17" s="1"/>
  <c r="A1230" i="17" s="1"/>
  <c r="A1231" i="17" s="1"/>
  <c r="A1232" i="17" s="1"/>
  <c r="A1233" i="17" s="1"/>
  <c r="A1234" i="17" s="1"/>
  <c r="A1235" i="17" s="1"/>
  <c r="A1236" i="17" s="1"/>
  <c r="A1237" i="17" s="1"/>
  <c r="A1238" i="17" s="1"/>
  <c r="A1239" i="17" s="1"/>
  <c r="A1240" i="17" s="1"/>
  <c r="A1241" i="17" s="1"/>
  <c r="A1242" i="17" s="1"/>
  <c r="A1243" i="17" s="1"/>
  <c r="A1244" i="17" s="1"/>
  <c r="A1245" i="17" s="1"/>
  <c r="A1246" i="17" s="1"/>
  <c r="A1247" i="17" s="1"/>
  <c r="A1248" i="17" s="1"/>
  <c r="A1249" i="17" s="1"/>
  <c r="A1250" i="17" s="1"/>
  <c r="A1251" i="17" s="1"/>
  <c r="A1252" i="17" s="1"/>
  <c r="A1253" i="17" s="1"/>
  <c r="A1254" i="17" s="1"/>
  <c r="A1255" i="17" s="1"/>
  <c r="A1256" i="17" s="1"/>
  <c r="A1257" i="17" s="1"/>
  <c r="A1258" i="17" s="1"/>
  <c r="A1259" i="17" s="1"/>
  <c r="A1260" i="17" s="1"/>
  <c r="A1261" i="17" s="1"/>
  <c r="A1262" i="17" s="1"/>
  <c r="A1263" i="17" s="1"/>
  <c r="A1264" i="17" s="1"/>
  <c r="A1265" i="17" s="1"/>
  <c r="A1266" i="17" s="1"/>
  <c r="A1267" i="17" s="1"/>
  <c r="A1268" i="17" s="1"/>
  <c r="A1269" i="17" s="1"/>
  <c r="A1270" i="17" s="1"/>
  <c r="A1271" i="17" s="1"/>
  <c r="A1272" i="17" s="1"/>
  <c r="A1273" i="17" s="1"/>
  <c r="A1274" i="17" s="1"/>
  <c r="A1275" i="17" s="1"/>
  <c r="A1276" i="17" s="1"/>
  <c r="A1277" i="17" s="1"/>
  <c r="A1278" i="17" s="1"/>
  <c r="A1279" i="17" s="1"/>
  <c r="A1280" i="17" s="1"/>
  <c r="A1281" i="17" s="1"/>
  <c r="A1282" i="17" s="1"/>
  <c r="A1283" i="17" s="1"/>
  <c r="A1284" i="17" s="1"/>
  <c r="A1285" i="17" s="1"/>
  <c r="A1286" i="17" s="1"/>
  <c r="A1287" i="17" s="1"/>
  <c r="A1288" i="17" s="1"/>
  <c r="A1289" i="17" s="1"/>
  <c r="A1290" i="17" s="1"/>
  <c r="A1291" i="17" s="1"/>
  <c r="A1292" i="17" s="1"/>
  <c r="A1293" i="17" s="1"/>
  <c r="A1294" i="17" s="1"/>
  <c r="A1295" i="17" s="1"/>
  <c r="A1296" i="17" s="1"/>
  <c r="A1297" i="17" s="1"/>
  <c r="A1298" i="17" s="1"/>
  <c r="A1299" i="17" s="1"/>
  <c r="A1300" i="17" s="1"/>
  <c r="A1301" i="17" s="1"/>
  <c r="A1302" i="17" s="1"/>
  <c r="A1303" i="17" s="1"/>
  <c r="A1304" i="17" s="1"/>
  <c r="A1305" i="17" s="1"/>
  <c r="A1306" i="17" s="1"/>
  <c r="A1307" i="17" s="1"/>
  <c r="A1308" i="17" s="1"/>
  <c r="A1309" i="17" s="1"/>
  <c r="A1310" i="17" s="1"/>
  <c r="A1311" i="17" s="1"/>
  <c r="A1312" i="17" s="1"/>
  <c r="A1313" i="17" s="1"/>
  <c r="A1314" i="17" s="1"/>
  <c r="A1315" i="17" s="1"/>
  <c r="A1316" i="17" s="1"/>
  <c r="A1317" i="17" s="1"/>
  <c r="A1318" i="17" s="1"/>
  <c r="A1319" i="17" s="1"/>
  <c r="A1320" i="17" s="1"/>
  <c r="A1321" i="17" s="1"/>
  <c r="A1322" i="17" s="1"/>
  <c r="A1323" i="17" s="1"/>
  <c r="A1324" i="17" s="1"/>
  <c r="A1325" i="17" s="1"/>
  <c r="A1326" i="17" s="1"/>
  <c r="A1327" i="17" s="1"/>
  <c r="A1328" i="17" s="1"/>
  <c r="A1329" i="17" s="1"/>
  <c r="A1330" i="17" s="1"/>
  <c r="A1331" i="17" s="1"/>
  <c r="A1332" i="17" s="1"/>
  <c r="A1333" i="17" s="1"/>
  <c r="A1334" i="17" s="1"/>
  <c r="A1335" i="17" s="1"/>
  <c r="A1336" i="17" s="1"/>
  <c r="A1337" i="17" s="1"/>
  <c r="A1338" i="17" s="1"/>
  <c r="A1339" i="17" s="1"/>
  <c r="A1340" i="17" s="1"/>
  <c r="A1341" i="17" s="1"/>
  <c r="A1342" i="17" s="1"/>
  <c r="A1343" i="17" s="1"/>
  <c r="A1344" i="17" s="1"/>
  <c r="A1345" i="17" s="1"/>
  <c r="A1346" i="17" s="1"/>
  <c r="A1347" i="17" s="1"/>
  <c r="A1348" i="17" s="1"/>
  <c r="A1349" i="17" s="1"/>
  <c r="A1350" i="17" s="1"/>
  <c r="A1351" i="17" s="1"/>
  <c r="A1352" i="17" s="1"/>
  <c r="A1353" i="17" s="1"/>
  <c r="A1354" i="17" s="1"/>
  <c r="A1355" i="17" s="1"/>
  <c r="A1356" i="17" s="1"/>
  <c r="A1357" i="17" s="1"/>
  <c r="A1358" i="17" s="1"/>
  <c r="A1359" i="17" s="1"/>
  <c r="A1360" i="17" s="1"/>
  <c r="A1361" i="17" s="1"/>
  <c r="A1362" i="17" s="1"/>
  <c r="A1363" i="17" s="1"/>
  <c r="A1364" i="17" s="1"/>
  <c r="A1365" i="17" s="1"/>
  <c r="A1366" i="17" s="1"/>
  <c r="A1367" i="17" s="1"/>
  <c r="A1368" i="17" s="1"/>
  <c r="A1369" i="17" s="1"/>
  <c r="A1370" i="17" s="1"/>
  <c r="A1371" i="17" s="1"/>
  <c r="A1372" i="17" s="1"/>
  <c r="A1373" i="17" s="1"/>
  <c r="A1374" i="17" s="1"/>
  <c r="A1375" i="17" s="1"/>
  <c r="A1376" i="17" s="1"/>
  <c r="A1377" i="17" s="1"/>
  <c r="A1378" i="17" s="1"/>
  <c r="A1379" i="17" s="1"/>
  <c r="A1380" i="17" s="1"/>
  <c r="A1381" i="17" s="1"/>
  <c r="A1382" i="17" s="1"/>
  <c r="A1383" i="17" s="1"/>
  <c r="A1384" i="17" s="1"/>
  <c r="A1385" i="17" s="1"/>
  <c r="A1386" i="17" s="1"/>
  <c r="A1387" i="17" s="1"/>
  <c r="A1388" i="17" s="1"/>
  <c r="A1389" i="17" s="1"/>
  <c r="A1390" i="17" s="1"/>
  <c r="A1391" i="17" s="1"/>
  <c r="A1392" i="17" s="1"/>
  <c r="A1393" i="17" s="1"/>
  <c r="A1394" i="17" s="1"/>
  <c r="A1395" i="17" s="1"/>
  <c r="A1396" i="17" s="1"/>
  <c r="A1397" i="17" s="1"/>
  <c r="A1398" i="17" s="1"/>
  <c r="A1399" i="17" s="1"/>
  <c r="A1400" i="17" s="1"/>
  <c r="A1401" i="17" s="1"/>
  <c r="A1402" i="17" s="1"/>
  <c r="A1403" i="17" s="1"/>
  <c r="A1404" i="17" s="1"/>
  <c r="A1405" i="17" s="1"/>
  <c r="A1406" i="17" s="1"/>
  <c r="A1407" i="17" s="1"/>
  <c r="A1408" i="17" s="1"/>
  <c r="A1409" i="17" s="1"/>
  <c r="A1410" i="17" s="1"/>
  <c r="A1411" i="17" s="1"/>
  <c r="A1412" i="17" s="1"/>
  <c r="A1413" i="17" s="1"/>
  <c r="A1414" i="17" s="1"/>
  <c r="A1415" i="17" s="1"/>
  <c r="A1416" i="17" s="1"/>
  <c r="A1417" i="17" s="1"/>
  <c r="A1418" i="17" s="1"/>
  <c r="A1419" i="17" s="1"/>
  <c r="A1420" i="17" s="1"/>
  <c r="A1421" i="17" s="1"/>
  <c r="A1422" i="17" s="1"/>
  <c r="A1423" i="17" s="1"/>
  <c r="A1424" i="17" s="1"/>
  <c r="A1425" i="17" s="1"/>
  <c r="A1426" i="17" s="1"/>
  <c r="A1427" i="17" s="1"/>
  <c r="A1428" i="17" s="1"/>
  <c r="A1429" i="17" s="1"/>
  <c r="A1430" i="17" s="1"/>
  <c r="A1431" i="17" s="1"/>
  <c r="A1432" i="17" s="1"/>
  <c r="A1433" i="17" s="1"/>
  <c r="A1434" i="17" s="1"/>
  <c r="A1435" i="17" s="1"/>
  <c r="A1436" i="17" s="1"/>
  <c r="A1437" i="17" s="1"/>
  <c r="A1438" i="17" s="1"/>
  <c r="A1439" i="17" s="1"/>
  <c r="A1440" i="17" s="1"/>
  <c r="A1441" i="17" s="1"/>
  <c r="A1442" i="17" s="1"/>
  <c r="A1443" i="17" s="1"/>
  <c r="A1444" i="17" s="1"/>
  <c r="A1445" i="17" s="1"/>
  <c r="A1446" i="17" s="1"/>
  <c r="A1447" i="17" s="1"/>
  <c r="A1448" i="17" s="1"/>
  <c r="A1449" i="17" s="1"/>
  <c r="A1450" i="17" s="1"/>
  <c r="A1451" i="17" s="1"/>
  <c r="A1452" i="17" s="1"/>
  <c r="A1453" i="17" s="1"/>
  <c r="A1454" i="17" s="1"/>
  <c r="A1455" i="17" s="1"/>
  <c r="A1456" i="17" s="1"/>
  <c r="A1457" i="17" s="1"/>
  <c r="A1458" i="17" s="1"/>
  <c r="A1459" i="17" s="1"/>
  <c r="A1460" i="17" s="1"/>
  <c r="A1461" i="17" s="1"/>
  <c r="A1462" i="17" s="1"/>
  <c r="A1463" i="17" s="1"/>
  <c r="A1464" i="17" s="1"/>
  <c r="A1465" i="17" s="1"/>
  <c r="A1466" i="17" s="1"/>
  <c r="A1467" i="17" s="1"/>
  <c r="A1468" i="17" s="1"/>
  <c r="A1469" i="17" s="1"/>
  <c r="A1470" i="17" s="1"/>
  <c r="A1471" i="17" s="1"/>
  <c r="A1472" i="17" s="1"/>
  <c r="A1473" i="17" s="1"/>
  <c r="A1474" i="17" s="1"/>
  <c r="A1475" i="17" s="1"/>
  <c r="A1476" i="17" s="1"/>
  <c r="A1477" i="17" s="1"/>
  <c r="A1478" i="17" s="1"/>
  <c r="A1479" i="17" s="1"/>
  <c r="A1480" i="17" s="1"/>
  <c r="A1481" i="17" s="1"/>
  <c r="A1482" i="17" s="1"/>
  <c r="A1483" i="17" s="1"/>
  <c r="A1484" i="17" s="1"/>
  <c r="A1485" i="17" s="1"/>
  <c r="A1486" i="17" s="1"/>
  <c r="A1487" i="17" s="1"/>
  <c r="A1488" i="17" s="1"/>
  <c r="A1489" i="17" s="1"/>
  <c r="A1490" i="17" s="1"/>
  <c r="A1491" i="17" s="1"/>
  <c r="A1492" i="17" s="1"/>
  <c r="A1493" i="17" s="1"/>
  <c r="A1494" i="17" s="1"/>
  <c r="A1495" i="17" s="1"/>
  <c r="A1496" i="17" s="1"/>
  <c r="A1497" i="17" s="1"/>
  <c r="A1498" i="17" s="1"/>
  <c r="A1499" i="17" s="1"/>
  <c r="A1500" i="17" s="1"/>
  <c r="A1501" i="17" s="1"/>
  <c r="A1502" i="17" s="1"/>
  <c r="A1503" i="17" s="1"/>
  <c r="A1504" i="17" s="1"/>
  <c r="A1505" i="17" s="1"/>
  <c r="A1506" i="17" s="1"/>
  <c r="A1507" i="17" s="1"/>
  <c r="A1508" i="17" s="1"/>
  <c r="A1509" i="17" s="1"/>
  <c r="A1510" i="17" s="1"/>
  <c r="A1511" i="17" s="1"/>
  <c r="A1512" i="17" s="1"/>
  <c r="A1513" i="17" s="1"/>
  <c r="A1514" i="17" s="1"/>
  <c r="A1515" i="17" s="1"/>
  <c r="A1516" i="17" s="1"/>
  <c r="A1517" i="17" s="1"/>
  <c r="A1518" i="17" s="1"/>
  <c r="A1519" i="17" s="1"/>
  <c r="A1520" i="17" s="1"/>
  <c r="A1521" i="17" s="1"/>
  <c r="A1522" i="17" s="1"/>
  <c r="A1523" i="17" s="1"/>
  <c r="A1524" i="17" s="1"/>
  <c r="A1525" i="17" s="1"/>
  <c r="A1526" i="17" s="1"/>
  <c r="A1527" i="17" s="1"/>
  <c r="A1528" i="17" s="1"/>
  <c r="A1529" i="17" s="1"/>
  <c r="A1530" i="17" s="1"/>
  <c r="A1531" i="17" s="1"/>
  <c r="A1532" i="17" s="1"/>
  <c r="A1533" i="17" s="1"/>
  <c r="A1534" i="17" s="1"/>
  <c r="A1535" i="17" s="1"/>
  <c r="A1536" i="17" s="1"/>
  <c r="A1537" i="17" s="1"/>
  <c r="A1538" i="17" s="1"/>
  <c r="A1539" i="17" s="1"/>
  <c r="A1540" i="17" s="1"/>
  <c r="A1541" i="17" s="1"/>
  <c r="A1542" i="17" s="1"/>
  <c r="A1543" i="17" s="1"/>
  <c r="A1544" i="17" s="1"/>
  <c r="A1545" i="17" s="1"/>
  <c r="A1546" i="17" s="1"/>
  <c r="A1547" i="17" s="1"/>
  <c r="A1548" i="17" s="1"/>
  <c r="A1549" i="17" s="1"/>
  <c r="A1550" i="17" s="1"/>
  <c r="A1551" i="17" s="1"/>
  <c r="A1552" i="17" s="1"/>
  <c r="A1553" i="17" s="1"/>
  <c r="A1554" i="17" s="1"/>
  <c r="A1555" i="17" s="1"/>
  <c r="A1556" i="17" s="1"/>
  <c r="A1557" i="17" s="1"/>
  <c r="A1558" i="17" s="1"/>
  <c r="A1559" i="17" s="1"/>
  <c r="A1560" i="17" s="1"/>
  <c r="A1561" i="17" s="1"/>
  <c r="A1562" i="17" s="1"/>
  <c r="A1563" i="17" s="1"/>
  <c r="A1564" i="17" s="1"/>
  <c r="A1565" i="17" s="1"/>
  <c r="A1566" i="17" s="1"/>
  <c r="A1567" i="17" s="1"/>
  <c r="A1568" i="17" s="1"/>
  <c r="A1569" i="17" s="1"/>
  <c r="A1570" i="17" s="1"/>
  <c r="A1571" i="17" s="1"/>
  <c r="A1572" i="17" s="1"/>
  <c r="A1573" i="17" s="1"/>
  <c r="A1574" i="17" s="1"/>
  <c r="A1575" i="17" s="1"/>
  <c r="A1576" i="17" s="1"/>
  <c r="A1577" i="17" s="1"/>
  <c r="A1578" i="17" s="1"/>
  <c r="A1579" i="17" s="1"/>
  <c r="A1580" i="17" s="1"/>
  <c r="A1581" i="17" s="1"/>
  <c r="A1582" i="17" s="1"/>
  <c r="A1583" i="17" s="1"/>
  <c r="A1584" i="17" s="1"/>
  <c r="A1585" i="17" s="1"/>
  <c r="A1586" i="17" s="1"/>
  <c r="A1587" i="17" s="1"/>
  <c r="A1588" i="17" s="1"/>
  <c r="A1589" i="17" s="1"/>
  <c r="A1590" i="17" s="1"/>
  <c r="A1591" i="17" s="1"/>
  <c r="A1592" i="17" s="1"/>
  <c r="A1593" i="17" s="1"/>
  <c r="A1594" i="17" s="1"/>
  <c r="A1595" i="17" s="1"/>
  <c r="A1596" i="17" s="1"/>
  <c r="A1597" i="17" s="1"/>
  <c r="A1598" i="17" s="1"/>
  <c r="A1599" i="17" s="1"/>
  <c r="A1600" i="17" s="1"/>
  <c r="A1601" i="17" s="1"/>
  <c r="A1602" i="17" s="1"/>
  <c r="A1603" i="17" s="1"/>
  <c r="A1604" i="17" s="1"/>
  <c r="A1605" i="17" s="1"/>
  <c r="A1606" i="17" s="1"/>
  <c r="A1607" i="17" s="1"/>
  <c r="A1608" i="17" s="1"/>
  <c r="A1609" i="17" s="1"/>
  <c r="A1610" i="17" s="1"/>
  <c r="A1611" i="17" s="1"/>
  <c r="A1612" i="17" s="1"/>
  <c r="A1613" i="17" s="1"/>
  <c r="A1614" i="17" s="1"/>
  <c r="A1615" i="17" s="1"/>
  <c r="A1616" i="17" s="1"/>
  <c r="A1617" i="17" s="1"/>
  <c r="A1618" i="17" s="1"/>
  <c r="A1619" i="17" s="1"/>
  <c r="A1620" i="17" s="1"/>
  <c r="A1621" i="17" s="1"/>
  <c r="A1622" i="17" s="1"/>
  <c r="A1623" i="17" s="1"/>
  <c r="A1624" i="17" s="1"/>
  <c r="A1625" i="17" s="1"/>
  <c r="A1626" i="17" s="1"/>
  <c r="A1627" i="17" s="1"/>
  <c r="A1628" i="17" s="1"/>
  <c r="A1629" i="17" s="1"/>
  <c r="A1630" i="17" s="1"/>
  <c r="A1631" i="17" s="1"/>
  <c r="A1632" i="17" s="1"/>
  <c r="A1633" i="17" s="1"/>
  <c r="A1634" i="17" s="1"/>
  <c r="A1635" i="17" s="1"/>
  <c r="A1636" i="17" s="1"/>
  <c r="A1637" i="17" s="1"/>
  <c r="A1638" i="17" s="1"/>
  <c r="A1639" i="17" s="1"/>
  <c r="A1640" i="17" s="1"/>
  <c r="A1641" i="17" s="1"/>
  <c r="A1642" i="17" s="1"/>
  <c r="A1643" i="17" s="1"/>
  <c r="A1644" i="17" s="1"/>
  <c r="A1645" i="17" s="1"/>
  <c r="A1646" i="17" s="1"/>
  <c r="A1647" i="17" s="1"/>
  <c r="A1648" i="17" s="1"/>
  <c r="A1649" i="17" s="1"/>
  <c r="A1650" i="17" s="1"/>
  <c r="A1651" i="17" s="1"/>
  <c r="A1652" i="17" s="1"/>
  <c r="A1653" i="17" s="1"/>
  <c r="A1654" i="17" s="1"/>
  <c r="A1655" i="17" s="1"/>
  <c r="A1656" i="17" s="1"/>
  <c r="A1657" i="17" s="1"/>
  <c r="A1658" i="17" s="1"/>
  <c r="A1659" i="17" s="1"/>
  <c r="A1660" i="17" s="1"/>
  <c r="A1661" i="17" s="1"/>
  <c r="A1662" i="17" s="1"/>
  <c r="A1663" i="17" s="1"/>
  <c r="A1664" i="17" s="1"/>
  <c r="A1665" i="17" s="1"/>
  <c r="A1666" i="17" s="1"/>
  <c r="A1667" i="17" s="1"/>
  <c r="A1668" i="17" s="1"/>
  <c r="A1669" i="17" s="1"/>
  <c r="A1670" i="17" s="1"/>
  <c r="A1671" i="17" s="1"/>
  <c r="A1672" i="17" s="1"/>
  <c r="A1673" i="17" s="1"/>
  <c r="A1674" i="17" s="1"/>
  <c r="A1675" i="17" s="1"/>
  <c r="A1676" i="17" s="1"/>
  <c r="A1677" i="17" s="1"/>
  <c r="A1678" i="17" s="1"/>
  <c r="A1679" i="17" s="1"/>
  <c r="A1680" i="17" s="1"/>
  <c r="A1681" i="17" s="1"/>
  <c r="A1682" i="17" s="1"/>
  <c r="A1683" i="17" s="1"/>
  <c r="A1684" i="17" s="1"/>
  <c r="A1685" i="17" s="1"/>
  <c r="A1686" i="17" s="1"/>
  <c r="A1687" i="17" s="1"/>
  <c r="A1688" i="17" s="1"/>
  <c r="A1689" i="17" s="1"/>
  <c r="A1690" i="17" s="1"/>
  <c r="A1691" i="17" s="1"/>
  <c r="A1692" i="17" s="1"/>
  <c r="A1693" i="17" s="1"/>
  <c r="A1694" i="17" s="1"/>
  <c r="A1695" i="17" s="1"/>
  <c r="A1696" i="17" s="1"/>
  <c r="A1697" i="17" s="1"/>
  <c r="A1698" i="17" s="1"/>
  <c r="A1699" i="17" s="1"/>
  <c r="A1700" i="17" s="1"/>
  <c r="A1701" i="17" s="1"/>
  <c r="A1702" i="17" s="1"/>
  <c r="A1703" i="17" s="1"/>
  <c r="A1704" i="17" s="1"/>
  <c r="A1705" i="17" s="1"/>
  <c r="A1706" i="17" s="1"/>
  <c r="A1707" i="17" s="1"/>
  <c r="A1708" i="17" s="1"/>
  <c r="A1709" i="17" s="1"/>
  <c r="A1710" i="17" s="1"/>
  <c r="A1711" i="17" s="1"/>
  <c r="A1712" i="17" s="1"/>
  <c r="A1713" i="17" s="1"/>
  <c r="A1714" i="17" s="1"/>
  <c r="A1715" i="17" s="1"/>
  <c r="A1716" i="17" s="1"/>
  <c r="A1717" i="17" s="1"/>
  <c r="A1718" i="17" s="1"/>
  <c r="A1719" i="17" s="1"/>
  <c r="A1720" i="17" s="1"/>
  <c r="A1721" i="17" s="1"/>
  <c r="A1722" i="17" s="1"/>
  <c r="A1723" i="17" s="1"/>
  <c r="A1724" i="17" s="1"/>
  <c r="A1725" i="17" s="1"/>
  <c r="A1726" i="17" s="1"/>
  <c r="A1727" i="17" s="1"/>
  <c r="A1728" i="17" s="1"/>
  <c r="A1729" i="17" s="1"/>
  <c r="A1730" i="17" s="1"/>
  <c r="A1731" i="17" s="1"/>
  <c r="A1732" i="17" s="1"/>
  <c r="A1733" i="17" s="1"/>
  <c r="A1734" i="17" s="1"/>
  <c r="A1735" i="17" s="1"/>
  <c r="A1736" i="17" s="1"/>
  <c r="A1737" i="17" s="1"/>
  <c r="A1738" i="17" s="1"/>
  <c r="A1739" i="17" s="1"/>
  <c r="A1740" i="17" s="1"/>
  <c r="A1741" i="17" s="1"/>
  <c r="A1742" i="17" s="1"/>
  <c r="A1743" i="17" s="1"/>
  <c r="A1744" i="17" s="1"/>
  <c r="A1745" i="17" s="1"/>
  <c r="A1746" i="17" s="1"/>
  <c r="A1747" i="17" s="1"/>
  <c r="A1748" i="17" s="1"/>
  <c r="A1749" i="17" s="1"/>
  <c r="A1750" i="17" s="1"/>
  <c r="A1751" i="17" s="1"/>
  <c r="A1752" i="17" s="1"/>
  <c r="A1753" i="17" s="1"/>
  <c r="A1754" i="17" s="1"/>
  <c r="A1755" i="17" s="1"/>
  <c r="A1756" i="17" s="1"/>
  <c r="A1757" i="17" s="1"/>
  <c r="A1758" i="17" s="1"/>
  <c r="A1759" i="17" s="1"/>
  <c r="A1760" i="17" s="1"/>
  <c r="A1761" i="17" s="1"/>
  <c r="A1762" i="17" s="1"/>
  <c r="A1763" i="17" s="1"/>
  <c r="A1764" i="17" s="1"/>
  <c r="A1765" i="17" s="1"/>
  <c r="A1766" i="17" s="1"/>
  <c r="A1767" i="17" s="1"/>
  <c r="A1768" i="17" s="1"/>
  <c r="A1769" i="17" s="1"/>
  <c r="A1770" i="17" s="1"/>
  <c r="A1771" i="17" s="1"/>
  <c r="A1772" i="17" s="1"/>
  <c r="A1773" i="17" s="1"/>
  <c r="A1774" i="17" s="1"/>
  <c r="A1775" i="17" s="1"/>
  <c r="A1776" i="17" s="1"/>
  <c r="A1777" i="17" s="1"/>
  <c r="A1778" i="17" s="1"/>
  <c r="A1779" i="17" s="1"/>
  <c r="A1780" i="17" s="1"/>
  <c r="A1781" i="17" s="1"/>
  <c r="A1782" i="17" s="1"/>
  <c r="A1783" i="17" s="1"/>
  <c r="A1784" i="17" s="1"/>
  <c r="A1785" i="17" s="1"/>
  <c r="A1786" i="17" s="1"/>
  <c r="A1787" i="17" s="1"/>
  <c r="A1788" i="17" s="1"/>
  <c r="A1789" i="17" s="1"/>
  <c r="A1790" i="17" s="1"/>
  <c r="A1791" i="17" s="1"/>
  <c r="A1792" i="17" s="1"/>
  <c r="A1793" i="17" s="1"/>
  <c r="A1794" i="17" s="1"/>
  <c r="A1795" i="17" s="1"/>
  <c r="A1796" i="17" s="1"/>
  <c r="A1797" i="17" s="1"/>
  <c r="A1798" i="17" s="1"/>
  <c r="A1799" i="17" s="1"/>
  <c r="A1800" i="17" s="1"/>
  <c r="A1801" i="17" s="1"/>
  <c r="A1802" i="17" s="1"/>
  <c r="A1803" i="17" s="1"/>
  <c r="A1804" i="17" s="1"/>
  <c r="A1805" i="17" s="1"/>
  <c r="A1806" i="17" s="1"/>
  <c r="A1807" i="17" s="1"/>
  <c r="A1808" i="17" s="1"/>
  <c r="A1809" i="17" s="1"/>
  <c r="A1810" i="17" s="1"/>
  <c r="A1811" i="17" s="1"/>
  <c r="A1812" i="17" s="1"/>
  <c r="A1813" i="17" s="1"/>
  <c r="A1814" i="17" s="1"/>
  <c r="A1815" i="17" s="1"/>
  <c r="A1816" i="17" s="1"/>
  <c r="A1817" i="17" s="1"/>
  <c r="A1818" i="17" s="1"/>
  <c r="A1819" i="17" s="1"/>
  <c r="A1820" i="17" s="1"/>
  <c r="A1821" i="17" s="1"/>
  <c r="A1822" i="17" s="1"/>
  <c r="A1823" i="17" s="1"/>
  <c r="A1824" i="17" s="1"/>
  <c r="A1825" i="17" s="1"/>
  <c r="A1826" i="17" s="1"/>
  <c r="A1827" i="17" s="1"/>
  <c r="A1828" i="17" s="1"/>
  <c r="A1829" i="17" s="1"/>
  <c r="A1830" i="17" s="1"/>
  <c r="A1831" i="17" s="1"/>
  <c r="A1832" i="17" s="1"/>
  <c r="A1833" i="17" s="1"/>
  <c r="A1834" i="17" s="1"/>
  <c r="A1835" i="17" s="1"/>
  <c r="A1836" i="17" s="1"/>
  <c r="A1837" i="17" s="1"/>
  <c r="A1838" i="17" s="1"/>
  <c r="A1839" i="17" s="1"/>
  <c r="A1840" i="17" s="1"/>
  <c r="A1841" i="17" s="1"/>
  <c r="A1842" i="17" s="1"/>
  <c r="A1843" i="17" s="1"/>
  <c r="A1844" i="17" s="1"/>
  <c r="A1845" i="17" s="1"/>
  <c r="A1846" i="17" s="1"/>
  <c r="A1847" i="17" s="1"/>
  <c r="A1848" i="17" s="1"/>
  <c r="A1849" i="17" s="1"/>
  <c r="A1850" i="17" s="1"/>
  <c r="A1851" i="17" s="1"/>
  <c r="A1852" i="17" s="1"/>
  <c r="A1853" i="17" s="1"/>
  <c r="A1854" i="17" s="1"/>
  <c r="A1855" i="17" s="1"/>
  <c r="A1856" i="17" s="1"/>
  <c r="A1857" i="17" s="1"/>
  <c r="A1858" i="17" s="1"/>
  <c r="A1859" i="17" s="1"/>
  <c r="A1860" i="17" s="1"/>
  <c r="A1861" i="17" s="1"/>
  <c r="A1862" i="17" s="1"/>
  <c r="A1863" i="17" s="1"/>
  <c r="A1864" i="17" s="1"/>
  <c r="A1865" i="17" s="1"/>
  <c r="A1866" i="17" s="1"/>
  <c r="A1867" i="17" s="1"/>
  <c r="A1868" i="17" s="1"/>
  <c r="A1869" i="17" s="1"/>
  <c r="A1870" i="17" s="1"/>
  <c r="A1871" i="17" s="1"/>
  <c r="A1872" i="17" s="1"/>
  <c r="A1873" i="17" s="1"/>
  <c r="A1874" i="17" s="1"/>
  <c r="A1875" i="17" s="1"/>
  <c r="A1876" i="17" s="1"/>
  <c r="A1877" i="17" s="1"/>
  <c r="A1878" i="17" s="1"/>
  <c r="A1879" i="17" s="1"/>
  <c r="A1880" i="17" s="1"/>
  <c r="A1881" i="17" s="1"/>
  <c r="A1882" i="17" s="1"/>
  <c r="A1883" i="17" s="1"/>
  <c r="A1884" i="17" s="1"/>
  <c r="A1885" i="17" s="1"/>
  <c r="A1886" i="17" s="1"/>
  <c r="A1887" i="17" s="1"/>
  <c r="A1888" i="17" s="1"/>
  <c r="A1889" i="17" s="1"/>
  <c r="A1890" i="17" s="1"/>
  <c r="A1891" i="17" s="1"/>
  <c r="A1892" i="17" s="1"/>
  <c r="A1893" i="17" s="1"/>
  <c r="A1894" i="17" s="1"/>
  <c r="A1895" i="17" s="1"/>
  <c r="A1896" i="17" s="1"/>
  <c r="A1897" i="17" s="1"/>
  <c r="A1898" i="17" s="1"/>
  <c r="A1899" i="17" s="1"/>
  <c r="A1900" i="17" s="1"/>
  <c r="A1901" i="17" s="1"/>
  <c r="A1902" i="17" s="1"/>
  <c r="A1903" i="17" s="1"/>
  <c r="A1904" i="17" s="1"/>
  <c r="A1905" i="17" s="1"/>
  <c r="A1906" i="17" s="1"/>
  <c r="A1907" i="17" s="1"/>
  <c r="A1908" i="17" s="1"/>
  <c r="A1909" i="17" s="1"/>
  <c r="A1910" i="17" s="1"/>
  <c r="A1911" i="17" s="1"/>
  <c r="A1912" i="17" s="1"/>
  <c r="A1913" i="17" s="1"/>
  <c r="A1914" i="17" s="1"/>
  <c r="A1915" i="17" s="1"/>
  <c r="A1916" i="17" s="1"/>
  <c r="A1917" i="17" s="1"/>
  <c r="A1918" i="17" s="1"/>
  <c r="A1919" i="17" s="1"/>
  <c r="A1920" i="17" s="1"/>
  <c r="A1921" i="17" s="1"/>
  <c r="A1922" i="17" s="1"/>
  <c r="A1923" i="17" s="1"/>
  <c r="A1924" i="17" s="1"/>
  <c r="A1925" i="17" s="1"/>
  <c r="A1926" i="17" s="1"/>
  <c r="A1927" i="17" s="1"/>
  <c r="A1928" i="17" s="1"/>
  <c r="A1929" i="17" s="1"/>
  <c r="A1930" i="17" s="1"/>
  <c r="A1931" i="17" s="1"/>
  <c r="A1932" i="17" s="1"/>
  <c r="A1933" i="17" s="1"/>
  <c r="A1934" i="17" s="1"/>
  <c r="A1935" i="17" s="1"/>
  <c r="A1936" i="17" s="1"/>
  <c r="A1937" i="17" s="1"/>
  <c r="A1938" i="17" s="1"/>
  <c r="A1939" i="17" s="1"/>
  <c r="A1940" i="17" s="1"/>
  <c r="A1941" i="17" s="1"/>
  <c r="A1942" i="17" s="1"/>
  <c r="A1943" i="17" s="1"/>
  <c r="A1944" i="17" s="1"/>
  <c r="A1945" i="17" s="1"/>
  <c r="A1946" i="17" s="1"/>
  <c r="A1947" i="17" s="1"/>
  <c r="A1948" i="17" s="1"/>
  <c r="A1949" i="17" s="1"/>
  <c r="A1950" i="17" s="1"/>
  <c r="A1951" i="17" s="1"/>
  <c r="A1952" i="17" s="1"/>
  <c r="A1953" i="17" s="1"/>
  <c r="A1954" i="17" s="1"/>
  <c r="A1955" i="17" s="1"/>
  <c r="A1956" i="17" s="1"/>
  <c r="A1957" i="17" s="1"/>
  <c r="A1958" i="17" s="1"/>
  <c r="A1959" i="17" s="1"/>
  <c r="A1960" i="17" s="1"/>
  <c r="A1961" i="17" s="1"/>
  <c r="A1962" i="17" s="1"/>
  <c r="A1963" i="17" s="1"/>
  <c r="A1964" i="17" s="1"/>
  <c r="A1965" i="17" s="1"/>
  <c r="A1966" i="17" s="1"/>
  <c r="A1967" i="17" s="1"/>
  <c r="A1968" i="17" s="1"/>
  <c r="A1969" i="17" s="1"/>
  <c r="A1970" i="17" s="1"/>
  <c r="A1971" i="17" s="1"/>
  <c r="A1972" i="17" s="1"/>
  <c r="A1973" i="17" s="1"/>
  <c r="A1974" i="17" s="1"/>
  <c r="A1975" i="17" s="1"/>
  <c r="A1976" i="17" s="1"/>
  <c r="A1977" i="17" s="1"/>
  <c r="A1978" i="17" s="1"/>
  <c r="A1979" i="17" s="1"/>
  <c r="A1980" i="17" s="1"/>
  <c r="A1981" i="17" s="1"/>
  <c r="A1982" i="17" s="1"/>
  <c r="A1983" i="17" s="1"/>
  <c r="A1984" i="17" s="1"/>
  <c r="A1985" i="17" s="1"/>
  <c r="A1986" i="17" s="1"/>
  <c r="A1987" i="17" s="1"/>
  <c r="A1988" i="17" s="1"/>
  <c r="A1989" i="17" s="1"/>
  <c r="A1990" i="17" s="1"/>
  <c r="A1991" i="17" s="1"/>
  <c r="A1992" i="17" s="1"/>
  <c r="A1993" i="17" s="1"/>
  <c r="A1994" i="17" s="1"/>
  <c r="A1995" i="17" s="1"/>
  <c r="A1996" i="17" s="1"/>
  <c r="A1997" i="17" s="1"/>
  <c r="A1998" i="17" s="1"/>
  <c r="A1999" i="17" s="1"/>
  <c r="A2000" i="17" s="1"/>
  <c r="A2001" i="17" s="1"/>
  <c r="A2002" i="17" s="1"/>
  <c r="A2003" i="17" s="1"/>
  <c r="A2004" i="17" s="1"/>
  <c r="A2005" i="17" s="1"/>
  <c r="A2006" i="17" s="1"/>
  <c r="A2007" i="17" s="1"/>
  <c r="A2008" i="17" s="1"/>
  <c r="A2009" i="17" s="1"/>
  <c r="A2010" i="17" s="1"/>
  <c r="A2011" i="17" s="1"/>
  <c r="A2012" i="17" s="1"/>
  <c r="A2013" i="17" s="1"/>
  <c r="A2014" i="17" s="1"/>
  <c r="A2015" i="17" s="1"/>
  <c r="A2016" i="17" s="1"/>
  <c r="A2017" i="17" s="1"/>
  <c r="A2018" i="17" s="1"/>
  <c r="A2019" i="17" s="1"/>
  <c r="A2020" i="17" s="1"/>
  <c r="A2021" i="17" s="1"/>
  <c r="A2022" i="17" s="1"/>
  <c r="A2023" i="17" s="1"/>
  <c r="A2024" i="17" s="1"/>
  <c r="A2025" i="17" s="1"/>
  <c r="A2026" i="17" s="1"/>
  <c r="A2027" i="17" s="1"/>
  <c r="A2028" i="17" s="1"/>
  <c r="A2029" i="17" s="1"/>
  <c r="A2030" i="17" s="1"/>
  <c r="A2031" i="17" s="1"/>
  <c r="A2032" i="17" s="1"/>
  <c r="A2033" i="17" s="1"/>
  <c r="A2034" i="17" s="1"/>
  <c r="A2035" i="17" s="1"/>
  <c r="A2036" i="17" s="1"/>
  <c r="A2037" i="17" s="1"/>
  <c r="A2038" i="17" s="1"/>
  <c r="A2039" i="17" s="1"/>
  <c r="A2040" i="17" s="1"/>
  <c r="A2041" i="17" s="1"/>
  <c r="A2042" i="17" s="1"/>
  <c r="A2043" i="17" s="1"/>
  <c r="A2044" i="17" s="1"/>
  <c r="A2045" i="17" s="1"/>
  <c r="A2046" i="17" s="1"/>
  <c r="A2047" i="17" s="1"/>
  <c r="A2048" i="17" s="1"/>
  <c r="A2049" i="17" s="1"/>
  <c r="A2050" i="17" s="1"/>
  <c r="A2051" i="17" s="1"/>
  <c r="A2052" i="17" s="1"/>
  <c r="A2053" i="17" s="1"/>
  <c r="A2054" i="17" s="1"/>
  <c r="A2055" i="17" s="1"/>
  <c r="A2056" i="17" s="1"/>
  <c r="A2057" i="17" s="1"/>
  <c r="A2058" i="17" s="1"/>
  <c r="A2059" i="17" s="1"/>
  <c r="A2060" i="17" s="1"/>
  <c r="A2061" i="17" s="1"/>
  <c r="A2062" i="17" s="1"/>
  <c r="A2063" i="17" s="1"/>
  <c r="A2064" i="17" s="1"/>
  <c r="A2065" i="17" s="1"/>
  <c r="A2066" i="17" s="1"/>
  <c r="A2067" i="17" s="1"/>
  <c r="A2068" i="17" s="1"/>
  <c r="A2069" i="17" s="1"/>
  <c r="A2070" i="17" s="1"/>
  <c r="A2071" i="17" s="1"/>
  <c r="A2072" i="17" s="1"/>
  <c r="A2073" i="17" s="1"/>
  <c r="A2074" i="17" s="1"/>
  <c r="A2075" i="17" s="1"/>
  <c r="A2076" i="17" s="1"/>
  <c r="A2077" i="17" s="1"/>
  <c r="A2078" i="17" s="1"/>
  <c r="A2079" i="17" s="1"/>
  <c r="A2080" i="17" s="1"/>
  <c r="A2081" i="17" s="1"/>
  <c r="A2082" i="17" s="1"/>
  <c r="A2083" i="17" s="1"/>
  <c r="A2084" i="17" s="1"/>
  <c r="A2085" i="17" s="1"/>
  <c r="A2086" i="17" s="1"/>
  <c r="A2087" i="17" s="1"/>
  <c r="A2088" i="17" s="1"/>
  <c r="A2089" i="17" s="1"/>
  <c r="A2090" i="17" s="1"/>
  <c r="A2091" i="17" s="1"/>
  <c r="A2092" i="17" s="1"/>
  <c r="A2093" i="17" s="1"/>
  <c r="A2094" i="17" s="1"/>
  <c r="A2095" i="17" s="1"/>
  <c r="A2096" i="17" s="1"/>
  <c r="A2097" i="17" s="1"/>
  <c r="A2098" i="17" s="1"/>
  <c r="A2099" i="17" s="1"/>
  <c r="A2100" i="17" s="1"/>
  <c r="A2101" i="17" s="1"/>
  <c r="A2102" i="17" s="1"/>
  <c r="A2103" i="17" s="1"/>
  <c r="A2104" i="17" s="1"/>
  <c r="A2105" i="17" s="1"/>
  <c r="A2106" i="17" s="1"/>
  <c r="A2107" i="17" s="1"/>
  <c r="A2108" i="17" s="1"/>
  <c r="A2109" i="17" s="1"/>
  <c r="A2110" i="17" s="1"/>
  <c r="A2111" i="17" s="1"/>
  <c r="A2112" i="17" s="1"/>
  <c r="A2113" i="17" s="1"/>
  <c r="A2114" i="17" s="1"/>
  <c r="A2115" i="17" s="1"/>
  <c r="A2116" i="17" s="1"/>
  <c r="A2117" i="17" s="1"/>
  <c r="A2118" i="17" s="1"/>
  <c r="A2119" i="17" s="1"/>
  <c r="A2120" i="17" s="1"/>
  <c r="A2121" i="17" s="1"/>
  <c r="A2122" i="17" s="1"/>
  <c r="A2123" i="17" s="1"/>
  <c r="A2124" i="17" s="1"/>
  <c r="A2125" i="17" s="1"/>
  <c r="A2126" i="17" s="1"/>
  <c r="A2127" i="17" s="1"/>
  <c r="A2128" i="17" s="1"/>
  <c r="A2129" i="17" s="1"/>
  <c r="A2130" i="17" s="1"/>
  <c r="A2131" i="17" s="1"/>
  <c r="A2132" i="17" s="1"/>
  <c r="A2133" i="17" s="1"/>
  <c r="A2134" i="17" s="1"/>
  <c r="A2135" i="17" s="1"/>
  <c r="A2136" i="17" s="1"/>
  <c r="A2137" i="17" s="1"/>
  <c r="A2138" i="17" s="1"/>
  <c r="A2139" i="17" s="1"/>
  <c r="A2140" i="17" s="1"/>
  <c r="A2141" i="17" s="1"/>
  <c r="A2142" i="17" s="1"/>
  <c r="A2143" i="17" s="1"/>
  <c r="A2144" i="17" s="1"/>
  <c r="A2145" i="17" s="1"/>
  <c r="A2146" i="17" s="1"/>
  <c r="A2147" i="17" s="1"/>
  <c r="A2148" i="17" s="1"/>
  <c r="A2149" i="17" s="1"/>
  <c r="A2150" i="17" s="1"/>
  <c r="A2151" i="17" s="1"/>
  <c r="A2152" i="17" s="1"/>
  <c r="A2153" i="17" s="1"/>
  <c r="A2154" i="17" s="1"/>
  <c r="A2155" i="17" s="1"/>
  <c r="A2156" i="17" s="1"/>
  <c r="A2157" i="17" s="1"/>
  <c r="A2158" i="17" s="1"/>
  <c r="A2159" i="17" s="1"/>
  <c r="A2160" i="17" s="1"/>
  <c r="A2161" i="17" s="1"/>
  <c r="A2162" i="17" s="1"/>
  <c r="A2163" i="17" s="1"/>
  <c r="A2164" i="17" s="1"/>
  <c r="A2165" i="17" s="1"/>
  <c r="A2166" i="17" s="1"/>
  <c r="A2167" i="17" s="1"/>
  <c r="A2168" i="17" s="1"/>
  <c r="A2169" i="17" s="1"/>
  <c r="A2170" i="17" s="1"/>
  <c r="A2171" i="17" s="1"/>
  <c r="A2172" i="17" s="1"/>
  <c r="A2173" i="17" s="1"/>
  <c r="A2174" i="17" s="1"/>
  <c r="A2175" i="17" s="1"/>
  <c r="A2176" i="17" s="1"/>
  <c r="A2177" i="17" s="1"/>
  <c r="A2178" i="17" s="1"/>
  <c r="A2179" i="17" s="1"/>
  <c r="A2180" i="17" s="1"/>
  <c r="A2181" i="17" s="1"/>
  <c r="A2182" i="17" s="1"/>
  <c r="A2183" i="17" s="1"/>
  <c r="A2184" i="17" s="1"/>
  <c r="A2185" i="17" s="1"/>
  <c r="A2186" i="17" s="1"/>
  <c r="A2187" i="17" s="1"/>
  <c r="A2188" i="17" s="1"/>
  <c r="A2189" i="17" s="1"/>
  <c r="A2190" i="17" s="1"/>
  <c r="A2191" i="17" s="1"/>
  <c r="A2192" i="17" s="1"/>
  <c r="A2193" i="17" s="1"/>
  <c r="A2194" i="17" s="1"/>
  <c r="A2195" i="17" s="1"/>
  <c r="A2196" i="17" s="1"/>
  <c r="A2197" i="17" s="1"/>
  <c r="A2198" i="17" s="1"/>
  <c r="A2199" i="17" s="1"/>
  <c r="A2200" i="17" s="1"/>
  <c r="A2201" i="17" s="1"/>
  <c r="A2202" i="17" s="1"/>
  <c r="A2203" i="17" s="1"/>
  <c r="A2204" i="17" s="1"/>
  <c r="A2205" i="17" s="1"/>
  <c r="A2206" i="17" s="1"/>
  <c r="A2207" i="17" s="1"/>
  <c r="A2208" i="17" s="1"/>
  <c r="A2209" i="17" s="1"/>
  <c r="A2210" i="17" s="1"/>
  <c r="A2211" i="17" s="1"/>
  <c r="A2212" i="17" s="1"/>
  <c r="A2213" i="17" s="1"/>
  <c r="A2214" i="17" s="1"/>
  <c r="A2215" i="17" s="1"/>
  <c r="A2216" i="17" s="1"/>
  <c r="A2217" i="17" s="1"/>
  <c r="A2218" i="17" s="1"/>
  <c r="A2219" i="17" s="1"/>
  <c r="A2220" i="17" s="1"/>
  <c r="A2221" i="17" s="1"/>
  <c r="A2222" i="17" s="1"/>
  <c r="A2223" i="17" s="1"/>
  <c r="A2224" i="17" s="1"/>
  <c r="A2225" i="17" s="1"/>
  <c r="A2226" i="17" s="1"/>
  <c r="A2227" i="17" s="1"/>
  <c r="A2228" i="17" s="1"/>
  <c r="A2229" i="17" s="1"/>
  <c r="A2230" i="17" s="1"/>
  <c r="A2231" i="17" s="1"/>
  <c r="A2232" i="17" s="1"/>
  <c r="A2233" i="17" s="1"/>
  <c r="A2234" i="17" s="1"/>
  <c r="A2235" i="17" s="1"/>
  <c r="A2236" i="17" s="1"/>
  <c r="A2237" i="17" s="1"/>
  <c r="A2238" i="17" s="1"/>
  <c r="A2239" i="17" s="1"/>
  <c r="A2240" i="17" s="1"/>
  <c r="A2241" i="17" s="1"/>
  <c r="A2242" i="17" s="1"/>
  <c r="A2243" i="17" s="1"/>
  <c r="A2244" i="17" s="1"/>
  <c r="A2245" i="17" s="1"/>
  <c r="A2246" i="17" s="1"/>
  <c r="A2247" i="17" s="1"/>
  <c r="A2248" i="17" s="1"/>
  <c r="A2249" i="17" s="1"/>
  <c r="A2250" i="17" s="1"/>
  <c r="A2251" i="17" s="1"/>
  <c r="A2252" i="17" s="1"/>
  <c r="A2253" i="17" s="1"/>
  <c r="A2254" i="17" s="1"/>
  <c r="A2255" i="17" s="1"/>
  <c r="A2256" i="17" s="1"/>
  <c r="A2257" i="17" s="1"/>
  <c r="A2258" i="17" s="1"/>
  <c r="A2259" i="17" s="1"/>
  <c r="A2260" i="17" s="1"/>
  <c r="A2261" i="17" s="1"/>
  <c r="A2262" i="17" s="1"/>
  <c r="A2263" i="17" s="1"/>
  <c r="A2264" i="17" s="1"/>
  <c r="A2265" i="17" s="1"/>
  <c r="A2266" i="17" s="1"/>
  <c r="A2267" i="17" s="1"/>
  <c r="A2268" i="17" s="1"/>
  <c r="A2269" i="17" s="1"/>
  <c r="A2270" i="17" s="1"/>
  <c r="A2271" i="17" s="1"/>
  <c r="A2272" i="17" s="1"/>
  <c r="A2273" i="17" s="1"/>
  <c r="A2274" i="17" s="1"/>
  <c r="A2275" i="17" s="1"/>
  <c r="A2276" i="17" s="1"/>
  <c r="A2277" i="17" s="1"/>
  <c r="A2278" i="17" s="1"/>
  <c r="A2279" i="17" s="1"/>
  <c r="A2280" i="17" s="1"/>
  <c r="A2281" i="17" s="1"/>
  <c r="A2282" i="17" s="1"/>
  <c r="A2283" i="17" s="1"/>
  <c r="A2284" i="17" s="1"/>
  <c r="A2285" i="17" s="1"/>
  <c r="A2286" i="17" s="1"/>
  <c r="A2287" i="17" s="1"/>
  <c r="A2288" i="17" s="1"/>
  <c r="A2289" i="17" s="1"/>
  <c r="A2290" i="17" s="1"/>
  <c r="A2291" i="17" s="1"/>
  <c r="A2292" i="17" s="1"/>
  <c r="A2293" i="17" s="1"/>
  <c r="A2294" i="17" s="1"/>
  <c r="A2295" i="17" s="1"/>
  <c r="A2296" i="17" s="1"/>
  <c r="A2297" i="17" s="1"/>
  <c r="A2298" i="17" s="1"/>
  <c r="A2299" i="17" s="1"/>
  <c r="A2300" i="17" s="1"/>
  <c r="A2301" i="17" s="1"/>
  <c r="A2302" i="17" s="1"/>
  <c r="A2303" i="17" s="1"/>
  <c r="A2304" i="17" s="1"/>
  <c r="A2305" i="17" s="1"/>
  <c r="A2306" i="17" s="1"/>
  <c r="A2307" i="17" s="1"/>
  <c r="A2308" i="17" s="1"/>
  <c r="A2309" i="17" s="1"/>
  <c r="A2310" i="17" s="1"/>
  <c r="A2311" i="17" s="1"/>
  <c r="A2312" i="17" s="1"/>
  <c r="A2313" i="17" s="1"/>
  <c r="A2314" i="17" s="1"/>
  <c r="A2315" i="17" s="1"/>
  <c r="A2316" i="17" s="1"/>
  <c r="A2317" i="17" s="1"/>
  <c r="A2318" i="17" s="1"/>
  <c r="A2319" i="17" s="1"/>
  <c r="A2320" i="17" s="1"/>
  <c r="A2321" i="17" s="1"/>
  <c r="A2322" i="17" s="1"/>
  <c r="A2323" i="17" s="1"/>
  <c r="A2324" i="17" s="1"/>
  <c r="A2325" i="17" s="1"/>
  <c r="A2326" i="17" s="1"/>
  <c r="A2327" i="17" s="1"/>
  <c r="A2328" i="17" s="1"/>
  <c r="A2329" i="17" s="1"/>
  <c r="A2330" i="17" s="1"/>
  <c r="A2331" i="17" s="1"/>
  <c r="A2332" i="17" s="1"/>
  <c r="A2333" i="17" s="1"/>
  <c r="A2334" i="17" s="1"/>
  <c r="A2335" i="17" s="1"/>
  <c r="A2336" i="17" s="1"/>
  <c r="A2337" i="17" s="1"/>
  <c r="A2338" i="17" s="1"/>
  <c r="A2339" i="17" s="1"/>
  <c r="A2340" i="17" s="1"/>
  <c r="A2341" i="17" s="1"/>
  <c r="A2342" i="17" s="1"/>
  <c r="A2343" i="17" s="1"/>
  <c r="A2344" i="17" s="1"/>
  <c r="A2345" i="17" s="1"/>
  <c r="A2346" i="17" s="1"/>
  <c r="A2347" i="17" s="1"/>
  <c r="A2348" i="17" s="1"/>
  <c r="A2349" i="17" s="1"/>
  <c r="A2350" i="17" s="1"/>
  <c r="A2351" i="17" s="1"/>
  <c r="A2352" i="17" s="1"/>
  <c r="A2353" i="17" s="1"/>
  <c r="A2354" i="17" s="1"/>
  <c r="A2355" i="17" s="1"/>
  <c r="A2356" i="17" s="1"/>
  <c r="A2357" i="17" s="1"/>
  <c r="A2358" i="17" s="1"/>
  <c r="A2359" i="17" s="1"/>
  <c r="A2360" i="17" s="1"/>
  <c r="A2361" i="17" s="1"/>
  <c r="A2362" i="17" s="1"/>
  <c r="A2363" i="17" s="1"/>
  <c r="A2364" i="17" s="1"/>
  <c r="A2365" i="17" s="1"/>
  <c r="A2366" i="17" s="1"/>
  <c r="A2367" i="17" s="1"/>
  <c r="A2368" i="17" s="1"/>
  <c r="A2369" i="17" s="1"/>
  <c r="A2370" i="17" s="1"/>
  <c r="A2371" i="17" s="1"/>
  <c r="A2372" i="17" s="1"/>
  <c r="A2373" i="17" s="1"/>
  <c r="A2374" i="17" s="1"/>
  <c r="A2375" i="17" s="1"/>
  <c r="A2376" i="17" s="1"/>
  <c r="A2377" i="17" s="1"/>
  <c r="A2378" i="17" s="1"/>
  <c r="A2379" i="17" s="1"/>
  <c r="A2380" i="17" s="1"/>
  <c r="A2381" i="17" s="1"/>
  <c r="A2382" i="17" s="1"/>
  <c r="A2383" i="17" s="1"/>
  <c r="A2384" i="17" s="1"/>
  <c r="A2385" i="17" s="1"/>
  <c r="A2386" i="17" s="1"/>
  <c r="A2387" i="17" s="1"/>
  <c r="A2388" i="17" s="1"/>
  <c r="A2389" i="17" s="1"/>
  <c r="A2390" i="17" s="1"/>
  <c r="A2391" i="17" s="1"/>
  <c r="A2392" i="17" s="1"/>
  <c r="A2393" i="17" s="1"/>
  <c r="A2394" i="17" s="1"/>
  <c r="A2395" i="17" s="1"/>
  <c r="A2396" i="17" s="1"/>
  <c r="A2397" i="17" s="1"/>
  <c r="A2398" i="17" s="1"/>
  <c r="A2399" i="17" s="1"/>
  <c r="A2400" i="17" s="1"/>
  <c r="A2401" i="17" s="1"/>
  <c r="A2402" i="17" s="1"/>
  <c r="A2403" i="17" s="1"/>
  <c r="A2404" i="17" s="1"/>
  <c r="A2405" i="17" s="1"/>
  <c r="A2406" i="17" s="1"/>
  <c r="A2407" i="17" s="1"/>
  <c r="A2408" i="17" s="1"/>
  <c r="A2409" i="17" s="1"/>
  <c r="A2410" i="17" s="1"/>
  <c r="A2411" i="17" s="1"/>
  <c r="A2412" i="17" s="1"/>
  <c r="A2413" i="17" s="1"/>
  <c r="A2414" i="17" s="1"/>
  <c r="A2415" i="17" s="1"/>
  <c r="A2416" i="17" s="1"/>
  <c r="A2417" i="17" s="1"/>
  <c r="A2418" i="17" s="1"/>
  <c r="A2419" i="17" s="1"/>
  <c r="A2420" i="17" s="1"/>
  <c r="A2421" i="17" s="1"/>
  <c r="A2422" i="17" s="1"/>
  <c r="A2423" i="17" s="1"/>
  <c r="A2424" i="17" s="1"/>
  <c r="A2425" i="17" s="1"/>
  <c r="A2426" i="17" s="1"/>
  <c r="A2427" i="17" s="1"/>
  <c r="A2428" i="17" s="1"/>
  <c r="A2429" i="17" s="1"/>
  <c r="A2430" i="17" s="1"/>
  <c r="A2431" i="17" s="1"/>
  <c r="A2432" i="17" s="1"/>
  <c r="A2433" i="17" s="1"/>
  <c r="A2434" i="17" s="1"/>
  <c r="A2435" i="17" s="1"/>
  <c r="A2436" i="17" s="1"/>
  <c r="A2437" i="17" s="1"/>
  <c r="A2438" i="17" s="1"/>
  <c r="A2439" i="17" s="1"/>
  <c r="A2440" i="17" s="1"/>
  <c r="A2441" i="17" s="1"/>
  <c r="A2442" i="17" s="1"/>
  <c r="A2443" i="17" s="1"/>
  <c r="A2444" i="17" s="1"/>
  <c r="A2445" i="17" s="1"/>
  <c r="A2446" i="17" s="1"/>
  <c r="A2447" i="17" s="1"/>
  <c r="A2448" i="17" s="1"/>
  <c r="A2449" i="17" s="1"/>
  <c r="A2450" i="17" s="1"/>
  <c r="A2451" i="17" s="1"/>
  <c r="A2452" i="17" s="1"/>
  <c r="A2453" i="17" s="1"/>
  <c r="A2454" i="17" s="1"/>
  <c r="A2455" i="17" s="1"/>
  <c r="A2456" i="17" s="1"/>
  <c r="A2457" i="17" s="1"/>
  <c r="A2458" i="17" s="1"/>
  <c r="A2459" i="17" s="1"/>
  <c r="A2460" i="17" s="1"/>
  <c r="A2461" i="17" s="1"/>
  <c r="A2462" i="17" s="1"/>
  <c r="A2463" i="17" s="1"/>
  <c r="A2464" i="17" s="1"/>
  <c r="A2465" i="17" s="1"/>
  <c r="A2466" i="17" s="1"/>
  <c r="A2467" i="17" s="1"/>
  <c r="A2468" i="17" s="1"/>
  <c r="A2469" i="17" s="1"/>
  <c r="A2470" i="17" s="1"/>
  <c r="A2471" i="17" s="1"/>
  <c r="A2472" i="17" s="1"/>
  <c r="A2473" i="17" s="1"/>
  <c r="A2474" i="17" s="1"/>
  <c r="A2475" i="17" s="1"/>
  <c r="A2476" i="17" s="1"/>
  <c r="A2477" i="17" s="1"/>
  <c r="A2478" i="17" s="1"/>
  <c r="A2479" i="17" s="1"/>
  <c r="A2480" i="17" s="1"/>
  <c r="A2481" i="17" s="1"/>
  <c r="A2482" i="17" s="1"/>
  <c r="A2483" i="17" s="1"/>
  <c r="A2484" i="17" s="1"/>
  <c r="A2485" i="17" s="1"/>
  <c r="A2486" i="17" s="1"/>
  <c r="A2487" i="17" s="1"/>
  <c r="A2488" i="17" s="1"/>
  <c r="A2489" i="17" s="1"/>
  <c r="A2490" i="17" s="1"/>
  <c r="A2491" i="17" s="1"/>
  <c r="A2492" i="17" s="1"/>
  <c r="A2493" i="17" s="1"/>
  <c r="A2494" i="17" s="1"/>
  <c r="A2495" i="17" s="1"/>
  <c r="A2496" i="17" s="1"/>
  <c r="A2497" i="17" s="1"/>
  <c r="A2498" i="17" s="1"/>
  <c r="A2499" i="17" s="1"/>
  <c r="A2500" i="17" s="1"/>
  <c r="A2501" i="17" s="1"/>
  <c r="A2502" i="17" s="1"/>
  <c r="A2503" i="17" s="1"/>
  <c r="A2504" i="17" s="1"/>
  <c r="A2505" i="17" s="1"/>
  <c r="A2506" i="17" s="1"/>
  <c r="A2507" i="17" s="1"/>
  <c r="A2508" i="17" s="1"/>
  <c r="A2509" i="17" s="1"/>
  <c r="A2510" i="17" s="1"/>
  <c r="A2511" i="17" s="1"/>
  <c r="A2512" i="17" s="1"/>
  <c r="A2513" i="17" s="1"/>
  <c r="A2514" i="17" s="1"/>
  <c r="A2515" i="17" s="1"/>
  <c r="A2516" i="17" s="1"/>
  <c r="A2517" i="17" s="1"/>
  <c r="A2518" i="17" s="1"/>
  <c r="A2519" i="17" s="1"/>
  <c r="A2520" i="17" s="1"/>
  <c r="A2521" i="17" s="1"/>
  <c r="A2522" i="17" s="1"/>
  <c r="A2523" i="17" s="1"/>
  <c r="A2524" i="17" s="1"/>
  <c r="A2525" i="17" s="1"/>
  <c r="A2526" i="17" s="1"/>
  <c r="A2527" i="17" s="1"/>
  <c r="A2528" i="17" s="1"/>
  <c r="A2529" i="17" s="1"/>
  <c r="A2530" i="17" s="1"/>
  <c r="A2531" i="17" s="1"/>
  <c r="A2532" i="17" s="1"/>
  <c r="A2533" i="17" s="1"/>
  <c r="A2534" i="17" s="1"/>
  <c r="A2535" i="17" s="1"/>
  <c r="A2536" i="17" s="1"/>
  <c r="A2537" i="17" s="1"/>
  <c r="A2538" i="17" s="1"/>
  <c r="A2539" i="17" s="1"/>
  <c r="A2540" i="17" s="1"/>
  <c r="A2541" i="17" s="1"/>
  <c r="A2542" i="17" s="1"/>
  <c r="A2543" i="17" s="1"/>
  <c r="A2544" i="17" s="1"/>
  <c r="A2545" i="17" s="1"/>
  <c r="A2546" i="17" s="1"/>
  <c r="A2547" i="17" s="1"/>
  <c r="A2548" i="17" s="1"/>
  <c r="A2549" i="17" s="1"/>
  <c r="A2550" i="17" s="1"/>
  <c r="A2551" i="17" s="1"/>
  <c r="A2552" i="17" s="1"/>
  <c r="A2553" i="17" s="1"/>
  <c r="A2554" i="17" s="1"/>
  <c r="A2555" i="17" s="1"/>
  <c r="A2556" i="17" s="1"/>
  <c r="A2557" i="17" s="1"/>
  <c r="A2558" i="17" s="1"/>
  <c r="A2559" i="17" s="1"/>
  <c r="A2560" i="17" s="1"/>
  <c r="A2561" i="17" s="1"/>
  <c r="A2562" i="17" s="1"/>
  <c r="A2563" i="17" s="1"/>
  <c r="A2564" i="17" s="1"/>
  <c r="A2565" i="17" s="1"/>
  <c r="A2566" i="17" s="1"/>
  <c r="A2567" i="17" s="1"/>
  <c r="A2568" i="17" s="1"/>
  <c r="A2569" i="17" s="1"/>
  <c r="A2570" i="17" s="1"/>
  <c r="A2571" i="17" s="1"/>
  <c r="A2572" i="17" s="1"/>
  <c r="A2573" i="17" s="1"/>
  <c r="A2574" i="17" s="1"/>
  <c r="A2575" i="17" s="1"/>
  <c r="A2576" i="17" s="1"/>
  <c r="A2577" i="17" s="1"/>
  <c r="A2578" i="17" s="1"/>
  <c r="A2579" i="17" s="1"/>
  <c r="A2580" i="17" s="1"/>
  <c r="A2581" i="17" s="1"/>
  <c r="A2582" i="17" s="1"/>
  <c r="A2583" i="17" s="1"/>
  <c r="A2584" i="17" s="1"/>
  <c r="A2585" i="17" s="1"/>
  <c r="A2586" i="17" s="1"/>
  <c r="A2587" i="17" s="1"/>
  <c r="A2588" i="17" s="1"/>
  <c r="A2589" i="17" s="1"/>
  <c r="A2590" i="17" s="1"/>
  <c r="A2591" i="17" s="1"/>
  <c r="A2592" i="17" s="1"/>
  <c r="A2593" i="17" s="1"/>
  <c r="A2594" i="17" s="1"/>
  <c r="A2595" i="17" s="1"/>
  <c r="A2596" i="17" s="1"/>
  <c r="A2597" i="17" s="1"/>
  <c r="A2598" i="17" s="1"/>
  <c r="A2599" i="17" s="1"/>
  <c r="A2600" i="17" s="1"/>
  <c r="A2601" i="17" s="1"/>
  <c r="A2602" i="17" s="1"/>
  <c r="A2603" i="17" s="1"/>
  <c r="A2604" i="17" s="1"/>
  <c r="A2605" i="17" s="1"/>
  <c r="A2606" i="17" s="1"/>
  <c r="A2607" i="17" s="1"/>
  <c r="A2608" i="17" s="1"/>
  <c r="A2609" i="17" s="1"/>
  <c r="A2610" i="17" s="1"/>
  <c r="A2611" i="17" s="1"/>
  <c r="A2612" i="17" s="1"/>
  <c r="A2613" i="17" s="1"/>
  <c r="A2614" i="17" s="1"/>
  <c r="A2615" i="17" s="1"/>
  <c r="A2616" i="17" s="1"/>
  <c r="A2617" i="17" s="1"/>
  <c r="A2618" i="17" s="1"/>
  <c r="A2619" i="17" s="1"/>
  <c r="A2620" i="17" s="1"/>
  <c r="A2621" i="17" s="1"/>
  <c r="A2622" i="17" s="1"/>
  <c r="A2623" i="17" s="1"/>
  <c r="A2624" i="17" s="1"/>
  <c r="A2625" i="17" s="1"/>
  <c r="A2626" i="17" s="1"/>
  <c r="A2627" i="17" s="1"/>
  <c r="A2628" i="17" s="1"/>
  <c r="A2629" i="17" s="1"/>
  <c r="A2630" i="17" s="1"/>
  <c r="A2631" i="17" s="1"/>
  <c r="A2632" i="17" s="1"/>
  <c r="A2633" i="17" s="1"/>
  <c r="A2634" i="17" s="1"/>
  <c r="A2635" i="17" s="1"/>
  <c r="A2636" i="17" s="1"/>
  <c r="A2637" i="17" s="1"/>
  <c r="A2638" i="17" s="1"/>
  <c r="A2639" i="17" s="1"/>
  <c r="A2640" i="17" s="1"/>
  <c r="A2641" i="17" s="1"/>
  <c r="A2642" i="17" s="1"/>
  <c r="A2643" i="17" s="1"/>
  <c r="A2644" i="17" s="1"/>
  <c r="A2645" i="17" s="1"/>
  <c r="A2646" i="17" s="1"/>
  <c r="A2647" i="17" s="1"/>
  <c r="A2648" i="17" s="1"/>
  <c r="A2649" i="17" s="1"/>
  <c r="A2650" i="17" s="1"/>
  <c r="A2651" i="17" s="1"/>
  <c r="A2652" i="17" s="1"/>
  <c r="A2653" i="17" s="1"/>
  <c r="A2654" i="17" s="1"/>
  <c r="A2655" i="17" s="1"/>
  <c r="A2656" i="17" s="1"/>
  <c r="A2657" i="17" s="1"/>
  <c r="A2658" i="17" s="1"/>
  <c r="A2659" i="17" s="1"/>
  <c r="A2660" i="17" s="1"/>
  <c r="A2661" i="17" s="1"/>
  <c r="A2662" i="17" s="1"/>
  <c r="A2663" i="17" s="1"/>
  <c r="A2664" i="17" s="1"/>
  <c r="A2665" i="17" s="1"/>
  <c r="A2666" i="17" s="1"/>
  <c r="A2667" i="17" s="1"/>
  <c r="A2668" i="17" s="1"/>
  <c r="A2669" i="17" s="1"/>
  <c r="A2670" i="17" s="1"/>
  <c r="A2671" i="17" s="1"/>
  <c r="A2672" i="17" s="1"/>
  <c r="A2673" i="17" s="1"/>
  <c r="A2674" i="17" s="1"/>
  <c r="A2675" i="17" s="1"/>
  <c r="A2676" i="17" s="1"/>
  <c r="A2677" i="17" s="1"/>
  <c r="A2678" i="17" s="1"/>
  <c r="A2679" i="17" s="1"/>
  <c r="A2680" i="17" s="1"/>
  <c r="A2681" i="17" s="1"/>
  <c r="A2682" i="17" s="1"/>
  <c r="A2683" i="17" s="1"/>
  <c r="A2684" i="17" s="1"/>
  <c r="A2685" i="17" s="1"/>
  <c r="A2686" i="17" s="1"/>
  <c r="A2687" i="17" s="1"/>
  <c r="A2688" i="17" s="1"/>
  <c r="A2689" i="17" s="1"/>
  <c r="A2690" i="17" s="1"/>
  <c r="A2691" i="17" s="1"/>
  <c r="A2692" i="17" s="1"/>
  <c r="A2693" i="17" s="1"/>
  <c r="A2694" i="17" s="1"/>
  <c r="A2695" i="17" s="1"/>
  <c r="A2696" i="17" s="1"/>
  <c r="A2697" i="17" s="1"/>
  <c r="A2698" i="17" s="1"/>
  <c r="A2699" i="17" s="1"/>
  <c r="A2700" i="17" s="1"/>
  <c r="A2701" i="17" s="1"/>
  <c r="A2702" i="17" s="1"/>
  <c r="A2703" i="17" s="1"/>
  <c r="A2704" i="17" s="1"/>
  <c r="A2705" i="17" s="1"/>
  <c r="A2706" i="17" s="1"/>
  <c r="A2707" i="17" s="1"/>
  <c r="A2708" i="17" s="1"/>
  <c r="A2709" i="17" s="1"/>
  <c r="A2710" i="17" s="1"/>
  <c r="A2711" i="17" s="1"/>
  <c r="A2712" i="17" s="1"/>
  <c r="A2713" i="17" s="1"/>
  <c r="A2714" i="17" s="1"/>
  <c r="A2715" i="17" s="1"/>
  <c r="A2716" i="17" s="1"/>
  <c r="A2717" i="17" s="1"/>
  <c r="A2718" i="17" s="1"/>
  <c r="A2719" i="17" s="1"/>
  <c r="A2720" i="17" s="1"/>
  <c r="A2721" i="17" s="1"/>
  <c r="A2722" i="17" s="1"/>
  <c r="A2723" i="17" s="1"/>
  <c r="A2724" i="17" s="1"/>
  <c r="A2725" i="17" s="1"/>
  <c r="A2726" i="17" s="1"/>
  <c r="A2727" i="17" s="1"/>
  <c r="A2728" i="17" s="1"/>
  <c r="A2729" i="17" s="1"/>
  <c r="A2730" i="17" s="1"/>
  <c r="A2731" i="17" s="1"/>
  <c r="A2732" i="17" s="1"/>
  <c r="A2733" i="17" s="1"/>
  <c r="A2734" i="17" s="1"/>
  <c r="A2735" i="17" s="1"/>
  <c r="A2736" i="17" s="1"/>
  <c r="A2737" i="17" s="1"/>
  <c r="A2738" i="17" s="1"/>
  <c r="A2739" i="17" s="1"/>
  <c r="A2740" i="17" s="1"/>
  <c r="A2741" i="17" s="1"/>
  <c r="A2742" i="17" s="1"/>
  <c r="A2743" i="17" s="1"/>
  <c r="A2744" i="17" s="1"/>
  <c r="A2745" i="17" s="1"/>
  <c r="A2746" i="17" s="1"/>
  <c r="A2747" i="17" s="1"/>
  <c r="A2748" i="17" s="1"/>
  <c r="A2749" i="17" s="1"/>
  <c r="A2750" i="17" s="1"/>
  <c r="A2751" i="17" s="1"/>
  <c r="A2752" i="17" s="1"/>
  <c r="A2753" i="17" s="1"/>
  <c r="A2754" i="17" s="1"/>
  <c r="A2755" i="17" s="1"/>
  <c r="A2756" i="17" s="1"/>
  <c r="A2757" i="17" s="1"/>
  <c r="A2758" i="17" s="1"/>
  <c r="A2759" i="17" s="1"/>
  <c r="A2760" i="17" s="1"/>
  <c r="A2761" i="17" s="1"/>
  <c r="A2762" i="17" s="1"/>
  <c r="A2763" i="17" s="1"/>
  <c r="A2764" i="17" s="1"/>
  <c r="A2765" i="17" s="1"/>
  <c r="A2766" i="17" s="1"/>
  <c r="A2767" i="17" s="1"/>
  <c r="A2768" i="17" s="1"/>
  <c r="A2769" i="17" s="1"/>
  <c r="A2770" i="17" s="1"/>
  <c r="A2771" i="17" s="1"/>
  <c r="A2772" i="17" s="1"/>
  <c r="A2773" i="17" s="1"/>
  <c r="A2774" i="17" s="1"/>
  <c r="A2775" i="17" s="1"/>
  <c r="A2776" i="17" s="1"/>
  <c r="A2777" i="17" s="1"/>
  <c r="A2778" i="17" s="1"/>
  <c r="A2779" i="17" s="1"/>
  <c r="A2780" i="17" s="1"/>
  <c r="A2781" i="17" s="1"/>
  <c r="A2782" i="17" s="1"/>
  <c r="A2783" i="17" s="1"/>
  <c r="A2784" i="17" s="1"/>
  <c r="A2785" i="17" s="1"/>
  <c r="A2786" i="17" s="1"/>
  <c r="A2787" i="17" s="1"/>
  <c r="A2788" i="17" s="1"/>
  <c r="A2789" i="17" s="1"/>
  <c r="A2790" i="17" s="1"/>
  <c r="A2791" i="17" s="1"/>
  <c r="A2792" i="17" s="1"/>
  <c r="A2793" i="17" s="1"/>
  <c r="A2794" i="17" s="1"/>
  <c r="A2795" i="17" s="1"/>
  <c r="A2796" i="17" s="1"/>
  <c r="A2797" i="17" s="1"/>
  <c r="A2798" i="17" s="1"/>
  <c r="A2799" i="17" s="1"/>
  <c r="A2800" i="17" s="1"/>
  <c r="A2801" i="17" s="1"/>
  <c r="A2802" i="17" s="1"/>
  <c r="A2803" i="17" s="1"/>
  <c r="A2804" i="17" s="1"/>
  <c r="A2805" i="17" s="1"/>
  <c r="A2806" i="17" s="1"/>
  <c r="A2807" i="17" s="1"/>
  <c r="A2808" i="17" s="1"/>
  <c r="A2809" i="17" s="1"/>
  <c r="A2810" i="17" s="1"/>
  <c r="A2811" i="17" s="1"/>
  <c r="A2812" i="17" s="1"/>
  <c r="A2813" i="17" s="1"/>
  <c r="A2814" i="17" s="1"/>
  <c r="A2815" i="17" s="1"/>
  <c r="A2816" i="17" s="1"/>
  <c r="A2817" i="17" s="1"/>
  <c r="A2818" i="17" s="1"/>
  <c r="A2819" i="17" s="1"/>
  <c r="A2820" i="17" s="1"/>
  <c r="A2821" i="17" s="1"/>
  <c r="A2822" i="17" s="1"/>
  <c r="A2823" i="17" s="1"/>
  <c r="A2824" i="17" s="1"/>
  <c r="A2825" i="17" s="1"/>
  <c r="A2826" i="17" s="1"/>
  <c r="A2827" i="17" s="1"/>
  <c r="A2828" i="17" s="1"/>
  <c r="A2829" i="17" s="1"/>
  <c r="A2830" i="17" s="1"/>
  <c r="A2831" i="17" s="1"/>
  <c r="A2832" i="17" s="1"/>
  <c r="A2833" i="17" s="1"/>
  <c r="A2834" i="17" s="1"/>
  <c r="A2835" i="17" s="1"/>
  <c r="A2836" i="17" s="1"/>
  <c r="A2837" i="17" s="1"/>
  <c r="A2838" i="17" s="1"/>
  <c r="A2839" i="17" s="1"/>
  <c r="A2840" i="17" s="1"/>
  <c r="A2841" i="17" s="1"/>
  <c r="A2842" i="17" s="1"/>
  <c r="A2843" i="17" s="1"/>
  <c r="A2844" i="17" s="1"/>
  <c r="A2845" i="17" s="1"/>
  <c r="A2846" i="17" s="1"/>
  <c r="A2847" i="17" s="1"/>
  <c r="A2848" i="17" s="1"/>
  <c r="A2849" i="17" s="1"/>
  <c r="A2850" i="17" s="1"/>
  <c r="A2851" i="17" s="1"/>
  <c r="A2852" i="17" s="1"/>
  <c r="A2853" i="17" s="1"/>
  <c r="A2854" i="17" s="1"/>
  <c r="A2855" i="17" s="1"/>
  <c r="A2856" i="17" s="1"/>
  <c r="A2857" i="17" s="1"/>
  <c r="A2858" i="17" s="1"/>
  <c r="A2859" i="17" s="1"/>
  <c r="A2860" i="17" s="1"/>
  <c r="A2861" i="17" s="1"/>
  <c r="A2862" i="17" s="1"/>
  <c r="A2863" i="17" s="1"/>
  <c r="A2864" i="17" s="1"/>
  <c r="A2865" i="17" s="1"/>
  <c r="A2866" i="17" s="1"/>
  <c r="A2867" i="17" s="1"/>
  <c r="A2868" i="17" s="1"/>
  <c r="A2869" i="17" s="1"/>
  <c r="A2870" i="17" s="1"/>
  <c r="A2871" i="17" s="1"/>
  <c r="A2872" i="17" s="1"/>
  <c r="A2873" i="17" s="1"/>
  <c r="A2874" i="17" s="1"/>
  <c r="A2875" i="17" s="1"/>
  <c r="A2876" i="17" s="1"/>
  <c r="A2877" i="17" s="1"/>
  <c r="A2878" i="17" s="1"/>
  <c r="A2879" i="17" s="1"/>
  <c r="A2880" i="17" s="1"/>
  <c r="A2881" i="17" s="1"/>
  <c r="A2882" i="17" s="1"/>
  <c r="A2883" i="17" s="1"/>
  <c r="A2884" i="17" s="1"/>
  <c r="A2885" i="17" s="1"/>
  <c r="A2886" i="17" s="1"/>
  <c r="A2887" i="17" s="1"/>
  <c r="A2888" i="17" s="1"/>
  <c r="A2889" i="17" s="1"/>
  <c r="A2890" i="17" s="1"/>
  <c r="A2891" i="17" s="1"/>
  <c r="A2892" i="17" s="1"/>
  <c r="A2893" i="17" s="1"/>
  <c r="A2894" i="17" s="1"/>
  <c r="A2895" i="17" s="1"/>
  <c r="A2896" i="17" s="1"/>
  <c r="A2897" i="17" s="1"/>
  <c r="A2898" i="17" s="1"/>
  <c r="A2899" i="17" s="1"/>
  <c r="A2900" i="17" s="1"/>
  <c r="A2901" i="17" s="1"/>
  <c r="A2902" i="17" s="1"/>
  <c r="A2903" i="17" s="1"/>
  <c r="A2904" i="17" s="1"/>
  <c r="A2905" i="17" s="1"/>
  <c r="A2906" i="17" s="1"/>
  <c r="A2907" i="17" s="1"/>
  <c r="A2908" i="17" s="1"/>
  <c r="A2909" i="17" s="1"/>
  <c r="A2910" i="17" s="1"/>
  <c r="A2911" i="17" s="1"/>
  <c r="A2912" i="17" s="1"/>
  <c r="A2913" i="17" s="1"/>
  <c r="A2914" i="17" s="1"/>
  <c r="A2915" i="17" s="1"/>
  <c r="A2916" i="17" s="1"/>
  <c r="A2917" i="17" s="1"/>
  <c r="A2918" i="17" s="1"/>
  <c r="A2919" i="17" s="1"/>
  <c r="A2920" i="17" s="1"/>
  <c r="A2921" i="17" s="1"/>
  <c r="A2922" i="17" s="1"/>
  <c r="A2923" i="17" s="1"/>
  <c r="A2924" i="17" s="1"/>
  <c r="A2925" i="17" s="1"/>
  <c r="A2926" i="17" s="1"/>
  <c r="A2927" i="17" s="1"/>
  <c r="A2928" i="17" s="1"/>
  <c r="A2929" i="17" s="1"/>
  <c r="A2930" i="17" s="1"/>
  <c r="A2931" i="17" s="1"/>
  <c r="A2932" i="17" s="1"/>
  <c r="A2933" i="17" s="1"/>
  <c r="A2934" i="17" s="1"/>
  <c r="A2935" i="17" s="1"/>
  <c r="A2936" i="17" s="1"/>
  <c r="A2937" i="17" s="1"/>
  <c r="A2938" i="17" s="1"/>
  <c r="A2939" i="17" s="1"/>
  <c r="A2940" i="17" s="1"/>
  <c r="A2941" i="17" s="1"/>
  <c r="A2942" i="17" s="1"/>
  <c r="A2943" i="17" s="1"/>
  <c r="A2944" i="17" s="1"/>
  <c r="A2945" i="17" s="1"/>
  <c r="A2946" i="17" s="1"/>
  <c r="A2947" i="17" s="1"/>
  <c r="A2948" i="17" s="1"/>
  <c r="A2949" i="17" s="1"/>
  <c r="A2950" i="17" s="1"/>
  <c r="A2951" i="17" s="1"/>
  <c r="A2952" i="17" s="1"/>
  <c r="A2953" i="17" s="1"/>
  <c r="A2954" i="17" s="1"/>
  <c r="A2955" i="17" s="1"/>
  <c r="A2956" i="17" s="1"/>
  <c r="A2957" i="17" s="1"/>
  <c r="A2958" i="17" s="1"/>
  <c r="A2959" i="17" s="1"/>
  <c r="A2960" i="17" s="1"/>
  <c r="A2961" i="17" s="1"/>
  <c r="A2962" i="17" s="1"/>
  <c r="A2963" i="17" s="1"/>
  <c r="A2964" i="17" s="1"/>
  <c r="A2965" i="17" s="1"/>
  <c r="A2966" i="17" s="1"/>
  <c r="A2967" i="17" s="1"/>
  <c r="A2968" i="17" s="1"/>
  <c r="A2969" i="17" s="1"/>
  <c r="A2970" i="17" s="1"/>
  <c r="A2971" i="17" s="1"/>
  <c r="A2972" i="17" s="1"/>
  <c r="A2973" i="17" s="1"/>
  <c r="A2974" i="17" s="1"/>
  <c r="Y3225" i="1"/>
  <c r="Y3226" i="1" l="1"/>
  <c r="G3226" i="1" s="1"/>
  <c r="Y3227" i="1"/>
  <c r="G3227" i="1" s="1"/>
  <c r="Y3228" i="1"/>
  <c r="G3228" i="1" s="1"/>
  <c r="Y3229" i="1"/>
  <c r="G3229" i="1" s="1"/>
  <c r="Y3230" i="1"/>
  <c r="G3230" i="1" s="1"/>
  <c r="Y3231" i="1"/>
  <c r="G3231" i="1" s="1"/>
  <c r="Y3232" i="1"/>
  <c r="G3232" i="1" s="1"/>
  <c r="Y3233" i="1"/>
  <c r="G3233" i="1" s="1"/>
  <c r="Y3234" i="1"/>
  <c r="G3234" i="1" s="1"/>
  <c r="Y3235" i="1"/>
  <c r="G3235" i="1" s="1"/>
  <c r="Y3236" i="1"/>
  <c r="G3236" i="1" s="1"/>
  <c r="Y3237" i="1"/>
  <c r="G3237" i="1" s="1"/>
  <c r="Y3238" i="1"/>
  <c r="G3238" i="1" s="1"/>
  <c r="Y3239" i="1"/>
  <c r="G3239" i="1" s="1"/>
  <c r="Y3240" i="1"/>
  <c r="G3240" i="1" s="1"/>
  <c r="Y3241" i="1"/>
  <c r="G3241" i="1" s="1"/>
  <c r="Y3242" i="1"/>
  <c r="G3242" i="1" s="1"/>
  <c r="Y3243" i="1"/>
  <c r="G3243" i="1" s="1"/>
  <c r="Y3244" i="1"/>
  <c r="G3244" i="1" s="1"/>
  <c r="Y3245" i="1"/>
  <c r="G3245" i="1" s="1"/>
  <c r="Y3246" i="1"/>
  <c r="G3246" i="1" s="1"/>
  <c r="Y3247" i="1"/>
  <c r="G3247" i="1" s="1"/>
  <c r="Y3248" i="1"/>
  <c r="G3248" i="1" s="1"/>
  <c r="Y3249" i="1"/>
  <c r="G3249" i="1" s="1"/>
  <c r="Y3250" i="1"/>
  <c r="G3250" i="1" s="1"/>
  <c r="Y3251" i="1"/>
  <c r="G3251" i="1" s="1"/>
  <c r="Y3252" i="1"/>
  <c r="G3252" i="1" s="1"/>
  <c r="Y3253" i="1"/>
  <c r="G3253" i="1" s="1"/>
  <c r="Y3254" i="1"/>
  <c r="G3254" i="1" s="1"/>
  <c r="Y3255" i="1"/>
  <c r="G3255" i="1" s="1"/>
  <c r="Y3256" i="1"/>
  <c r="G3256" i="1" s="1"/>
  <c r="Y3257" i="1"/>
  <c r="G3257" i="1" s="1"/>
  <c r="Y3258" i="1"/>
  <c r="G3258" i="1" s="1"/>
  <c r="Y3259" i="1"/>
  <c r="G3259" i="1" s="1"/>
  <c r="Y3260" i="1"/>
  <c r="G3260" i="1" s="1"/>
  <c r="Y3261" i="1"/>
  <c r="G3261" i="1" s="1"/>
  <c r="Y3262" i="1"/>
  <c r="G3262" i="1" s="1"/>
  <c r="Y3263" i="1"/>
  <c r="G3263" i="1" s="1"/>
  <c r="Y3264" i="1"/>
  <c r="G3264" i="1" s="1"/>
  <c r="Y3265" i="1"/>
  <c r="G3265" i="1" s="1"/>
  <c r="Y3266" i="1"/>
  <c r="G3266" i="1" s="1"/>
  <c r="Y3267" i="1"/>
  <c r="G3267" i="1" s="1"/>
  <c r="Y3268" i="1"/>
  <c r="G3268" i="1" s="1"/>
  <c r="Y3269" i="1"/>
  <c r="G3269" i="1" s="1"/>
  <c r="G3225" i="1"/>
  <c r="AD3269" i="1"/>
  <c r="Z3269" i="1"/>
  <c r="B3269" i="1"/>
  <c r="AD3268" i="1"/>
  <c r="Z3268" i="1"/>
  <c r="B3268" i="1"/>
  <c r="F3268" i="1" s="1"/>
  <c r="AD3267" i="1"/>
  <c r="Z3267" i="1"/>
  <c r="B3267" i="1"/>
  <c r="AD3266" i="1"/>
  <c r="Z3266" i="1"/>
  <c r="B3266" i="1"/>
  <c r="AD3265" i="1"/>
  <c r="Z3265" i="1"/>
  <c r="B3265" i="1"/>
  <c r="AD3264" i="1"/>
  <c r="Z3264" i="1"/>
  <c r="B3264" i="1"/>
  <c r="AD3263" i="1"/>
  <c r="Z3263" i="1"/>
  <c r="B3263" i="1"/>
  <c r="AD3262" i="1"/>
  <c r="Z3262" i="1"/>
  <c r="B3262" i="1"/>
  <c r="AD3261" i="1"/>
  <c r="Z3261" i="1"/>
  <c r="B3261" i="1"/>
  <c r="AD3260" i="1"/>
  <c r="Z3260" i="1"/>
  <c r="B3260" i="1"/>
  <c r="F3260" i="1" s="1"/>
  <c r="AD3259" i="1"/>
  <c r="Z3259" i="1"/>
  <c r="B3259" i="1"/>
  <c r="AD3258" i="1"/>
  <c r="Z3258" i="1"/>
  <c r="B3258" i="1"/>
  <c r="AD3257" i="1"/>
  <c r="Z3257" i="1"/>
  <c r="B3257" i="1"/>
  <c r="AD3256" i="1"/>
  <c r="Z3256" i="1"/>
  <c r="B3256" i="1"/>
  <c r="AD3255" i="1"/>
  <c r="Z3255" i="1"/>
  <c r="B3255" i="1"/>
  <c r="AD3254" i="1"/>
  <c r="Z3254" i="1"/>
  <c r="B3254" i="1"/>
  <c r="AD3253" i="1"/>
  <c r="Z3253" i="1"/>
  <c r="B3253" i="1"/>
  <c r="F3253" i="1" s="1"/>
  <c r="AD3252" i="1"/>
  <c r="Z3252" i="1"/>
  <c r="B3252" i="1"/>
  <c r="E3252" i="1" s="1"/>
  <c r="AD3251" i="1"/>
  <c r="Z3251" i="1"/>
  <c r="B3251" i="1"/>
  <c r="AD3250" i="1"/>
  <c r="Z3250" i="1"/>
  <c r="B3250" i="1"/>
  <c r="E3250" i="1" s="1"/>
  <c r="AD3249" i="1"/>
  <c r="Z3249" i="1"/>
  <c r="B3249" i="1"/>
  <c r="AD3248" i="1"/>
  <c r="Z3248" i="1"/>
  <c r="B3248" i="1"/>
  <c r="E3248" i="1" s="1"/>
  <c r="AD3247" i="1"/>
  <c r="Z3247" i="1"/>
  <c r="B3247" i="1"/>
  <c r="AD3246" i="1"/>
  <c r="Z3246" i="1"/>
  <c r="B3246" i="1"/>
  <c r="E3246" i="1" s="1"/>
  <c r="AD3245" i="1"/>
  <c r="Z3245" i="1"/>
  <c r="B3245" i="1"/>
  <c r="AD3244" i="1"/>
  <c r="Z3244" i="1"/>
  <c r="B3244" i="1"/>
  <c r="E3244" i="1" s="1"/>
  <c r="AD3243" i="1"/>
  <c r="Z3243" i="1"/>
  <c r="B3243" i="1"/>
  <c r="AD3242" i="1"/>
  <c r="Z3242" i="1"/>
  <c r="B3242" i="1"/>
  <c r="E3242" i="1" s="1"/>
  <c r="AD3241" i="1"/>
  <c r="Z3241" i="1"/>
  <c r="B3241" i="1"/>
  <c r="AD3240" i="1"/>
  <c r="Z3240" i="1"/>
  <c r="B3240" i="1"/>
  <c r="E3240" i="1" s="1"/>
  <c r="AD3239" i="1"/>
  <c r="Z3239" i="1"/>
  <c r="B3239" i="1"/>
  <c r="E3239" i="1" s="1"/>
  <c r="AD3238" i="1"/>
  <c r="Z3238" i="1"/>
  <c r="B3238" i="1"/>
  <c r="AD3237" i="1"/>
  <c r="Z3237" i="1"/>
  <c r="B3237" i="1"/>
  <c r="E3237" i="1" s="1"/>
  <c r="AD3236" i="1"/>
  <c r="Z3236" i="1"/>
  <c r="B3236" i="1"/>
  <c r="AD3235" i="1"/>
  <c r="Z3235" i="1"/>
  <c r="B3235" i="1"/>
  <c r="E3235" i="1" s="1"/>
  <c r="AD3234" i="1"/>
  <c r="Z3234" i="1"/>
  <c r="B3234" i="1"/>
  <c r="AD3233" i="1"/>
  <c r="Z3233" i="1"/>
  <c r="B3233" i="1"/>
  <c r="E3233" i="1" s="1"/>
  <c r="AD3232" i="1"/>
  <c r="Z3232" i="1"/>
  <c r="B3232" i="1"/>
  <c r="AD3231" i="1"/>
  <c r="Z3231" i="1"/>
  <c r="B3231" i="1"/>
  <c r="E3231" i="1" s="1"/>
  <c r="AD3230" i="1"/>
  <c r="Z3230" i="1"/>
  <c r="B3230" i="1"/>
  <c r="AD3229" i="1"/>
  <c r="Z3229" i="1"/>
  <c r="B3229" i="1"/>
  <c r="E3229" i="1" s="1"/>
  <c r="AD3228" i="1"/>
  <c r="Z3228" i="1"/>
  <c r="B3228" i="1"/>
  <c r="AD3227" i="1"/>
  <c r="Z3227" i="1"/>
  <c r="B3227" i="1"/>
  <c r="E3227" i="1" s="1"/>
  <c r="AD3226" i="1"/>
  <c r="Z3226" i="1"/>
  <c r="B3226" i="1"/>
  <c r="AD3225" i="1"/>
  <c r="Z3225" i="1"/>
  <c r="B3225" i="1"/>
  <c r="E3225" i="1" s="1"/>
  <c r="Y2204" i="1"/>
  <c r="G2204" i="1" s="1"/>
  <c r="Y2205" i="1"/>
  <c r="G2205" i="1" s="1"/>
  <c r="Y2206" i="1"/>
  <c r="G2206" i="1" s="1"/>
  <c r="Y2207" i="1"/>
  <c r="G2207" i="1" s="1"/>
  <c r="Y2208" i="1"/>
  <c r="G2208" i="1" s="1"/>
  <c r="Y2209" i="1"/>
  <c r="G2209" i="1" s="1"/>
  <c r="Y2210" i="1"/>
  <c r="G2210" i="1" s="1"/>
  <c r="Y2211" i="1"/>
  <c r="G2211" i="1" s="1"/>
  <c r="Y2212" i="1"/>
  <c r="G2212" i="1" s="1"/>
  <c r="Y2213" i="1"/>
  <c r="G2213" i="1" s="1"/>
  <c r="Y2214" i="1"/>
  <c r="G2214" i="1" s="1"/>
  <c r="Y2215" i="1"/>
  <c r="G2215" i="1" s="1"/>
  <c r="Y2216" i="1"/>
  <c r="G2216" i="1" s="1"/>
  <c r="Y2217" i="1"/>
  <c r="G2217" i="1" s="1"/>
  <c r="Y2218" i="1"/>
  <c r="G2218" i="1" s="1"/>
  <c r="Y2219" i="1"/>
  <c r="G2219" i="1" s="1"/>
  <c r="Y2220" i="1"/>
  <c r="G2220" i="1" s="1"/>
  <c r="Y2221" i="1"/>
  <c r="G2221" i="1" s="1"/>
  <c r="Y2222" i="1"/>
  <c r="G2222" i="1" s="1"/>
  <c r="Y2223" i="1"/>
  <c r="G2223" i="1" s="1"/>
  <c r="Y2224" i="1"/>
  <c r="G2224" i="1" s="1"/>
  <c r="Y2225" i="1"/>
  <c r="G2225" i="1" s="1"/>
  <c r="Y2226" i="1"/>
  <c r="G2226" i="1" s="1"/>
  <c r="Y2227" i="1"/>
  <c r="G2227" i="1" s="1"/>
  <c r="Y2228" i="1"/>
  <c r="G2228" i="1" s="1"/>
  <c r="Y2229" i="1"/>
  <c r="G2229" i="1" s="1"/>
  <c r="Y2230" i="1"/>
  <c r="G2230" i="1" s="1"/>
  <c r="Y2231" i="1"/>
  <c r="G2231" i="1" s="1"/>
  <c r="Y2232" i="1"/>
  <c r="G2232" i="1" s="1"/>
  <c r="Y2233" i="1"/>
  <c r="G2233" i="1" s="1"/>
  <c r="Y2234" i="1"/>
  <c r="G2234" i="1" s="1"/>
  <c r="Y2235" i="1"/>
  <c r="G2235" i="1" s="1"/>
  <c r="Y2236" i="1"/>
  <c r="G2236" i="1" s="1"/>
  <c r="Y2237" i="1"/>
  <c r="G2237" i="1" s="1"/>
  <c r="Y2238" i="1"/>
  <c r="G2238" i="1" s="1"/>
  <c r="Y2239" i="1"/>
  <c r="G2239" i="1" s="1"/>
  <c r="Y2240" i="1"/>
  <c r="G2240" i="1" s="1"/>
  <c r="Y2241" i="1"/>
  <c r="G2241" i="1" s="1"/>
  <c r="Y2242" i="1"/>
  <c r="G2242" i="1" s="1"/>
  <c r="Y2243" i="1"/>
  <c r="G2243" i="1" s="1"/>
  <c r="Y2244" i="1"/>
  <c r="G2244" i="1" s="1"/>
  <c r="Y2245" i="1"/>
  <c r="G2245" i="1" s="1"/>
  <c r="Y2246" i="1"/>
  <c r="G2246" i="1" s="1"/>
  <c r="Y2203" i="1"/>
  <c r="G2203" i="1" s="1"/>
  <c r="B2246" i="1"/>
  <c r="H2246" i="1" s="1"/>
  <c r="B2245" i="1"/>
  <c r="H2245" i="1" s="1"/>
  <c r="B2244" i="1"/>
  <c r="B2243" i="1"/>
  <c r="B2242" i="1"/>
  <c r="H2242" i="1" s="1"/>
  <c r="B2241" i="1"/>
  <c r="H2241" i="1" s="1"/>
  <c r="B2240" i="1"/>
  <c r="B2239" i="1"/>
  <c r="B2238" i="1"/>
  <c r="H2238" i="1" s="1"/>
  <c r="B2237" i="1"/>
  <c r="B2236" i="1"/>
  <c r="B2235" i="1"/>
  <c r="H2235" i="1" s="1"/>
  <c r="B2234" i="1"/>
  <c r="H2234" i="1" s="1"/>
  <c r="B2233" i="1"/>
  <c r="B2232" i="1"/>
  <c r="B2231" i="1"/>
  <c r="H2231" i="1" s="1"/>
  <c r="B2230" i="1"/>
  <c r="H2230" i="1" s="1"/>
  <c r="B2229" i="1"/>
  <c r="B2228" i="1"/>
  <c r="H2228" i="1" s="1"/>
  <c r="B2227" i="1"/>
  <c r="H2227" i="1" s="1"/>
  <c r="B2226" i="1"/>
  <c r="B2225" i="1"/>
  <c r="H2225" i="1" s="1"/>
  <c r="B2224" i="1"/>
  <c r="D2224" i="1" s="1"/>
  <c r="B2223" i="1"/>
  <c r="H2223" i="1" s="1"/>
  <c r="B2222" i="1"/>
  <c r="B2221" i="1"/>
  <c r="H2221" i="1" s="1"/>
  <c r="B2220" i="1"/>
  <c r="D2220" i="1" s="1"/>
  <c r="B2219" i="1"/>
  <c r="H2219" i="1" s="1"/>
  <c r="B2218" i="1"/>
  <c r="B2217" i="1"/>
  <c r="H2217" i="1" s="1"/>
  <c r="B2216" i="1"/>
  <c r="H2216" i="1" s="1"/>
  <c r="B2215" i="1"/>
  <c r="H2215" i="1" s="1"/>
  <c r="B2214" i="1"/>
  <c r="B2213" i="1"/>
  <c r="H2213" i="1" s="1"/>
  <c r="B2212" i="1"/>
  <c r="H2212" i="1" s="1"/>
  <c r="B2211" i="1"/>
  <c r="H2211" i="1" s="1"/>
  <c r="B2210" i="1"/>
  <c r="B2209" i="1"/>
  <c r="H2209" i="1" s="1"/>
  <c r="B2208" i="1"/>
  <c r="D2208" i="1" s="1"/>
  <c r="B2207" i="1"/>
  <c r="H2207" i="1" s="1"/>
  <c r="B2206" i="1"/>
  <c r="B2205" i="1"/>
  <c r="F2205" i="1" s="1"/>
  <c r="B2204" i="1"/>
  <c r="D2204" i="1" s="1"/>
  <c r="B2203" i="1"/>
  <c r="F2203" i="1" s="1"/>
  <c r="B2247" i="1"/>
  <c r="D2247" i="1" s="1"/>
  <c r="Z2247" i="1"/>
  <c r="AD2247" i="1"/>
  <c r="B2248" i="1"/>
  <c r="F2248" i="1" s="1"/>
  <c r="Z2248" i="1"/>
  <c r="AD2248" i="1"/>
  <c r="B2249" i="1"/>
  <c r="F2249" i="1" s="1"/>
  <c r="Z2249" i="1"/>
  <c r="AD2249" i="1"/>
  <c r="B2250" i="1"/>
  <c r="Z2250" i="1"/>
  <c r="AD2250" i="1"/>
  <c r="B2251" i="1"/>
  <c r="F2251" i="1" s="1"/>
  <c r="Z2251" i="1"/>
  <c r="AD2251" i="1"/>
  <c r="B2252" i="1"/>
  <c r="D2252" i="1" s="1"/>
  <c r="Z2252" i="1"/>
  <c r="AD2252" i="1"/>
  <c r="B2253" i="1"/>
  <c r="F2253" i="1" s="1"/>
  <c r="Z2253" i="1"/>
  <c r="AD2253" i="1"/>
  <c r="B2254" i="1"/>
  <c r="D2254" i="1" s="1"/>
  <c r="Z2254" i="1"/>
  <c r="AD2254" i="1"/>
  <c r="B2255" i="1"/>
  <c r="F2255" i="1" s="1"/>
  <c r="Z2255" i="1"/>
  <c r="AD2255" i="1"/>
  <c r="B2256" i="1"/>
  <c r="D2256" i="1" s="1"/>
  <c r="Z2256" i="1"/>
  <c r="AD2256" i="1"/>
  <c r="B2257" i="1"/>
  <c r="F2257" i="1" s="1"/>
  <c r="Z2257" i="1"/>
  <c r="AD2257" i="1"/>
  <c r="B2258" i="1"/>
  <c r="D2258" i="1" s="1"/>
  <c r="Z2258" i="1"/>
  <c r="AD2258" i="1"/>
  <c r="B2259" i="1"/>
  <c r="F2259" i="1" s="1"/>
  <c r="Z2259" i="1"/>
  <c r="AD2259" i="1"/>
  <c r="B2260" i="1"/>
  <c r="D2260" i="1" s="1"/>
  <c r="Z2260" i="1"/>
  <c r="AD2260" i="1"/>
  <c r="B2261" i="1"/>
  <c r="F2261" i="1" s="1"/>
  <c r="Z2261" i="1"/>
  <c r="AD2261" i="1"/>
  <c r="B2262" i="1"/>
  <c r="D2262" i="1" s="1"/>
  <c r="Z2262" i="1"/>
  <c r="AD2262" i="1"/>
  <c r="B2263" i="1"/>
  <c r="F2263" i="1" s="1"/>
  <c r="Z2263" i="1"/>
  <c r="AD2263" i="1"/>
  <c r="B2264" i="1"/>
  <c r="D2264" i="1" s="1"/>
  <c r="Z2264" i="1"/>
  <c r="AD2264" i="1"/>
  <c r="B2265" i="1"/>
  <c r="F2265" i="1" s="1"/>
  <c r="Z2265" i="1"/>
  <c r="AD2265" i="1"/>
  <c r="B2266" i="1"/>
  <c r="D2266" i="1" s="1"/>
  <c r="Z2266" i="1"/>
  <c r="AD2266" i="1"/>
  <c r="B2267" i="1"/>
  <c r="F2267" i="1" s="1"/>
  <c r="Z2267" i="1"/>
  <c r="AD2267" i="1"/>
  <c r="B2268" i="1"/>
  <c r="D2268" i="1" s="1"/>
  <c r="Z2268" i="1"/>
  <c r="AD2268" i="1"/>
  <c r="B2269" i="1"/>
  <c r="F2269" i="1" s="1"/>
  <c r="Z2269" i="1"/>
  <c r="AD2269" i="1"/>
  <c r="B2270" i="1"/>
  <c r="D2270" i="1" s="1"/>
  <c r="Z2270" i="1"/>
  <c r="AD2270" i="1"/>
  <c r="B2271" i="1"/>
  <c r="F2271" i="1" s="1"/>
  <c r="Z2271" i="1"/>
  <c r="AD2271" i="1"/>
  <c r="B2272" i="1"/>
  <c r="D2272" i="1" s="1"/>
  <c r="Z2272" i="1"/>
  <c r="AD2272" i="1"/>
  <c r="B2273" i="1"/>
  <c r="F2273" i="1" s="1"/>
  <c r="Z2273" i="1"/>
  <c r="AD2273" i="1"/>
  <c r="B2274" i="1"/>
  <c r="D2274" i="1" s="1"/>
  <c r="Z2274" i="1"/>
  <c r="AD2274" i="1"/>
  <c r="B2275" i="1"/>
  <c r="F2275" i="1" s="1"/>
  <c r="Z2275" i="1"/>
  <c r="AD2275" i="1"/>
  <c r="B2276" i="1"/>
  <c r="D2276" i="1" s="1"/>
  <c r="Z2276" i="1"/>
  <c r="AD2276" i="1"/>
  <c r="B2277" i="1"/>
  <c r="F2277" i="1" s="1"/>
  <c r="Z2277" i="1"/>
  <c r="AD2277" i="1"/>
  <c r="B2278" i="1"/>
  <c r="D2278" i="1" s="1"/>
  <c r="Z2278" i="1"/>
  <c r="AD2278" i="1"/>
  <c r="B2279" i="1"/>
  <c r="F2279" i="1" s="1"/>
  <c r="Z2279" i="1"/>
  <c r="AD2279" i="1"/>
  <c r="B2280" i="1"/>
  <c r="D2280" i="1" s="1"/>
  <c r="Z2280" i="1"/>
  <c r="AD2280" i="1"/>
  <c r="B2281" i="1"/>
  <c r="F2281" i="1" s="1"/>
  <c r="Z2281" i="1"/>
  <c r="AD2281" i="1"/>
  <c r="B2282" i="1"/>
  <c r="D2282" i="1" s="1"/>
  <c r="Z2282" i="1"/>
  <c r="AD2282" i="1"/>
  <c r="B2283" i="1"/>
  <c r="F2283" i="1" s="1"/>
  <c r="Z2283" i="1"/>
  <c r="AD2283" i="1"/>
  <c r="B2284" i="1"/>
  <c r="D2284" i="1" s="1"/>
  <c r="Z2284" i="1"/>
  <c r="AD2284" i="1"/>
  <c r="B2285" i="1"/>
  <c r="F2285" i="1" s="1"/>
  <c r="Z2285" i="1"/>
  <c r="AD2285" i="1"/>
  <c r="B2286" i="1"/>
  <c r="D2286" i="1" s="1"/>
  <c r="Z2286" i="1"/>
  <c r="AD2286" i="1"/>
  <c r="B2287" i="1"/>
  <c r="F2287" i="1" s="1"/>
  <c r="Z2287" i="1"/>
  <c r="AD2287" i="1"/>
  <c r="B2288" i="1"/>
  <c r="D2288" i="1" s="1"/>
  <c r="Z2288" i="1"/>
  <c r="AD2288" i="1"/>
  <c r="B2289" i="1"/>
  <c r="F2289" i="1" s="1"/>
  <c r="Z2289" i="1"/>
  <c r="AD2289" i="1"/>
  <c r="K1072" i="15"/>
  <c r="K1073" i="15"/>
  <c r="K1074" i="15"/>
  <c r="K1075" i="15"/>
  <c r="K1076" i="15"/>
  <c r="K1077" i="15"/>
  <c r="K1078" i="15"/>
  <c r="K1079" i="15"/>
  <c r="K1080" i="15"/>
  <c r="K1081" i="15"/>
  <c r="K1082" i="15"/>
  <c r="K1083" i="15"/>
  <c r="K1084" i="15"/>
  <c r="K1085" i="15"/>
  <c r="K1086" i="15"/>
  <c r="K1087" i="15"/>
  <c r="K1088" i="15"/>
  <c r="K1089" i="15"/>
  <c r="K1090" i="15"/>
  <c r="K1091" i="15"/>
  <c r="K1092" i="15"/>
  <c r="K1093" i="15"/>
  <c r="K1094" i="15"/>
  <c r="K1095" i="15"/>
  <c r="K1096" i="15"/>
  <c r="K1097" i="15"/>
  <c r="K1098" i="15"/>
  <c r="K1099" i="15"/>
  <c r="K1100" i="15"/>
  <c r="K1101" i="15"/>
  <c r="K1102" i="15"/>
  <c r="K1103" i="15"/>
  <c r="K1104" i="15"/>
  <c r="K1105" i="15"/>
  <c r="K1106" i="15"/>
  <c r="K1107" i="15"/>
  <c r="K1108" i="15"/>
  <c r="K1109" i="15"/>
  <c r="K1110" i="15"/>
  <c r="K1111" i="15"/>
  <c r="K1112" i="15"/>
  <c r="K1113" i="15"/>
  <c r="K1114" i="15"/>
  <c r="K1115" i="15"/>
  <c r="K1116" i="15"/>
  <c r="K1117" i="15"/>
  <c r="K1118" i="15"/>
  <c r="K1119" i="15"/>
  <c r="K1120" i="15"/>
  <c r="K1121" i="15"/>
  <c r="K1122" i="15"/>
  <c r="K1123" i="15"/>
  <c r="K1124" i="15"/>
  <c r="K1125" i="15"/>
  <c r="K1126" i="15"/>
  <c r="K1127" i="15"/>
  <c r="K1128" i="15"/>
  <c r="K1129" i="15"/>
  <c r="K1130" i="15"/>
  <c r="K1131" i="15"/>
  <c r="K1132" i="15"/>
  <c r="K1133" i="15"/>
  <c r="K1134" i="15"/>
  <c r="K1135" i="15"/>
  <c r="K1136" i="15"/>
  <c r="K1137" i="15"/>
  <c r="K1138" i="15"/>
  <c r="K1139" i="15"/>
  <c r="K1140" i="15"/>
  <c r="K1141" i="15"/>
  <c r="K1142" i="15"/>
  <c r="K1143" i="15"/>
  <c r="K1144" i="15"/>
  <c r="K1145" i="15"/>
  <c r="K1146" i="15"/>
  <c r="K1147" i="15"/>
  <c r="K1148" i="15"/>
  <c r="K1149" i="15"/>
  <c r="K1150" i="15"/>
  <c r="K1151" i="15"/>
  <c r="K1152" i="15"/>
  <c r="K1153" i="15"/>
  <c r="K1154" i="15"/>
  <c r="K1155" i="15"/>
  <c r="K1156" i="15"/>
  <c r="K1157" i="15"/>
  <c r="K1158" i="15"/>
  <c r="K1159" i="15"/>
  <c r="K1160" i="15"/>
  <c r="K1161" i="15"/>
  <c r="K1162" i="15"/>
  <c r="K1163" i="15"/>
  <c r="K1164" i="15"/>
  <c r="K1165" i="15"/>
  <c r="K1166" i="15"/>
  <c r="K1167" i="15"/>
  <c r="K1168" i="15"/>
  <c r="K1169" i="15"/>
  <c r="K1170" i="15"/>
  <c r="K1171" i="15"/>
  <c r="K1172" i="15"/>
  <c r="K1173" i="15"/>
  <c r="K1174" i="15"/>
  <c r="K1175" i="15"/>
  <c r="K1176" i="15"/>
  <c r="K1177" i="15"/>
  <c r="K1178" i="15"/>
  <c r="K1179" i="15"/>
  <c r="K1180" i="15"/>
  <c r="K1181" i="15"/>
  <c r="K1182" i="15"/>
  <c r="K1183" i="15"/>
  <c r="K1184" i="15"/>
  <c r="K1185" i="15"/>
  <c r="K1186" i="15"/>
  <c r="K1187" i="15"/>
  <c r="K1188" i="15"/>
  <c r="K1189" i="15"/>
  <c r="K1190" i="15"/>
  <c r="K1191" i="15"/>
  <c r="K1192" i="15"/>
  <c r="K1193" i="15"/>
  <c r="K1194" i="15"/>
  <c r="K1195" i="15"/>
  <c r="K1196" i="15"/>
  <c r="K1197" i="15"/>
  <c r="K1198" i="15"/>
  <c r="K1199" i="15"/>
  <c r="K1200" i="15"/>
  <c r="K1201" i="15"/>
  <c r="K1202" i="15"/>
  <c r="K1203" i="15"/>
  <c r="K1204" i="15"/>
  <c r="K1205" i="15"/>
  <c r="K1206" i="15"/>
  <c r="K1207" i="15"/>
  <c r="K1208" i="15"/>
  <c r="K1209" i="15"/>
  <c r="K1210" i="15"/>
  <c r="K1211" i="15"/>
  <c r="K1212" i="15"/>
  <c r="K1213" i="15"/>
  <c r="K1214" i="15"/>
  <c r="K1215" i="15"/>
  <c r="K1216" i="15"/>
  <c r="K1217" i="15"/>
  <c r="K1218" i="15"/>
  <c r="K1219" i="15"/>
  <c r="K1220" i="15"/>
  <c r="K1221" i="15"/>
  <c r="K1222" i="15"/>
  <c r="K1223" i="15"/>
  <c r="K1224" i="15"/>
  <c r="K1225" i="15"/>
  <c r="K1226" i="15"/>
  <c r="K1227" i="15"/>
  <c r="K1228" i="15"/>
  <c r="K1229" i="15"/>
  <c r="K1230" i="15"/>
  <c r="K1231" i="15"/>
  <c r="K1232" i="15"/>
  <c r="K1233" i="15"/>
  <c r="K1234" i="15"/>
  <c r="K1235" i="15"/>
  <c r="K1236" i="15"/>
  <c r="K1237" i="15"/>
  <c r="K1238" i="15"/>
  <c r="K1239" i="15"/>
  <c r="K1240" i="15"/>
  <c r="K1241" i="15"/>
  <c r="K1242" i="15"/>
  <c r="K1243" i="15"/>
  <c r="K1244" i="15"/>
  <c r="K1245" i="15"/>
  <c r="K1246" i="15"/>
  <c r="K1247" i="15"/>
  <c r="K1248" i="15"/>
  <c r="K1249" i="15"/>
  <c r="K1250" i="15"/>
  <c r="K1251" i="15"/>
  <c r="K1252" i="15"/>
  <c r="K1253" i="15"/>
  <c r="K1254" i="15"/>
  <c r="K1255" i="15"/>
  <c r="K1256" i="15"/>
  <c r="K1257" i="15"/>
  <c r="K1258" i="15"/>
  <c r="K1259" i="15"/>
  <c r="K1260" i="15"/>
  <c r="K1261" i="15"/>
  <c r="K1262" i="15"/>
  <c r="K1263" i="15"/>
  <c r="K1264" i="15"/>
  <c r="K1265" i="15"/>
  <c r="K1266" i="15"/>
  <c r="K1267" i="15"/>
  <c r="K1268" i="15"/>
  <c r="K1269" i="15"/>
  <c r="K1270" i="15"/>
  <c r="K1271" i="15"/>
  <c r="K1272" i="15"/>
  <c r="K1273" i="15"/>
  <c r="K1274" i="15"/>
  <c r="K1275" i="15"/>
  <c r="K1276" i="15"/>
  <c r="K1277" i="15"/>
  <c r="K1278" i="15"/>
  <c r="K1279" i="15"/>
  <c r="K1280" i="15"/>
  <c r="K1281" i="15"/>
  <c r="K1282" i="15"/>
  <c r="K1283" i="15"/>
  <c r="K1284" i="15"/>
  <c r="K1285" i="15"/>
  <c r="K1286" i="15"/>
  <c r="K1287" i="15"/>
  <c r="K1288" i="15"/>
  <c r="K1289" i="15"/>
  <c r="K1290" i="15"/>
  <c r="K1291" i="15"/>
  <c r="K1292" i="15"/>
  <c r="K1293" i="15"/>
  <c r="K1294" i="15"/>
  <c r="K1295" i="15"/>
  <c r="K1296" i="15"/>
  <c r="K1297" i="15"/>
  <c r="K1298" i="15"/>
  <c r="K1299" i="15"/>
  <c r="K1300" i="15"/>
  <c r="K1301" i="15"/>
  <c r="K1302" i="15"/>
  <c r="K1303" i="15"/>
  <c r="K1304" i="15"/>
  <c r="K1305" i="15"/>
  <c r="K1306" i="15"/>
  <c r="K1307" i="15"/>
  <c r="K1308" i="15"/>
  <c r="K1309" i="15"/>
  <c r="K1310" i="15"/>
  <c r="K1311" i="15"/>
  <c r="K1312" i="15"/>
  <c r="K1313" i="15"/>
  <c r="K1314" i="15"/>
  <c r="K1315" i="15"/>
  <c r="K1316" i="15"/>
  <c r="K1317" i="15"/>
  <c r="K1318" i="15"/>
  <c r="K1319" i="15"/>
  <c r="K1320" i="15"/>
  <c r="K1321" i="15"/>
  <c r="K1322" i="15"/>
  <c r="K1323" i="15"/>
  <c r="K1324" i="15"/>
  <c r="K1325" i="15"/>
  <c r="K1326" i="15"/>
  <c r="K1327" i="15"/>
  <c r="K1328" i="15"/>
  <c r="K1329" i="15"/>
  <c r="K1330" i="15"/>
  <c r="K1331" i="15"/>
  <c r="K1332" i="15"/>
  <c r="K1333" i="15"/>
  <c r="K1334" i="15"/>
  <c r="K1335" i="15"/>
  <c r="K1336" i="15"/>
  <c r="K1337" i="15"/>
  <c r="K1338" i="15"/>
  <c r="K1339" i="15"/>
  <c r="K1340" i="15"/>
  <c r="K1341" i="15"/>
  <c r="K1342" i="15"/>
  <c r="K1343" i="15"/>
  <c r="K1344" i="15"/>
  <c r="K1345" i="15"/>
  <c r="K1346" i="15"/>
  <c r="K1347" i="15"/>
  <c r="K1348" i="15"/>
  <c r="K1349" i="15"/>
  <c r="K1350" i="15"/>
  <c r="K1351" i="15"/>
  <c r="K1352" i="15"/>
  <c r="K1353" i="15"/>
  <c r="K1354" i="15"/>
  <c r="K1355" i="15"/>
  <c r="K1356" i="15"/>
  <c r="K1357" i="15"/>
  <c r="K1358" i="15"/>
  <c r="K1359" i="15"/>
  <c r="K1360" i="15"/>
  <c r="K1361" i="15"/>
  <c r="K1362" i="15"/>
  <c r="K1363" i="15"/>
  <c r="K1364" i="15"/>
  <c r="K1365" i="15"/>
  <c r="K1366" i="15"/>
  <c r="K1367" i="15"/>
  <c r="K1368" i="15"/>
  <c r="K1369" i="15"/>
  <c r="K1370" i="15"/>
  <c r="K1371" i="15"/>
  <c r="K1372" i="15"/>
  <c r="K1373" i="15"/>
  <c r="K1374" i="15"/>
  <c r="K1375" i="15"/>
  <c r="K1376" i="15"/>
  <c r="K1377" i="15"/>
  <c r="K1378" i="15"/>
  <c r="K1379" i="15"/>
  <c r="K1380" i="15"/>
  <c r="K1381" i="15"/>
  <c r="K1382" i="15"/>
  <c r="K1383" i="15"/>
  <c r="K1384" i="15"/>
  <c r="K1385" i="15"/>
  <c r="K1386" i="15"/>
  <c r="K1387" i="15"/>
  <c r="K1388" i="15"/>
  <c r="K1389" i="15"/>
  <c r="K1390" i="15"/>
  <c r="K1391" i="15"/>
  <c r="K1392" i="15"/>
  <c r="K1393" i="15"/>
  <c r="K1394" i="15"/>
  <c r="K1395" i="15"/>
  <c r="K1396" i="15"/>
  <c r="K1397" i="15"/>
  <c r="K1398" i="15"/>
  <c r="K1399" i="15"/>
  <c r="K1400" i="15"/>
  <c r="K1401" i="15"/>
  <c r="K1402" i="15"/>
  <c r="K1403" i="15"/>
  <c r="K1404" i="15"/>
  <c r="K1405" i="15"/>
  <c r="K1406" i="15"/>
  <c r="K1407" i="15"/>
  <c r="K1408" i="15"/>
  <c r="K1409" i="15"/>
  <c r="K1410" i="15"/>
  <c r="K1411" i="15"/>
  <c r="K1412" i="15"/>
  <c r="K1413" i="15"/>
  <c r="K1414" i="15"/>
  <c r="K1415" i="15"/>
  <c r="K1416" i="15"/>
  <c r="K1417" i="15"/>
  <c r="K1418" i="15"/>
  <c r="K1419" i="15"/>
  <c r="K1420" i="15"/>
  <c r="K1421" i="15"/>
  <c r="K1422" i="15"/>
  <c r="K1423" i="15"/>
  <c r="K1424" i="15"/>
  <c r="K1425" i="15"/>
  <c r="K1426" i="15"/>
  <c r="K1427" i="15"/>
  <c r="K1428" i="15"/>
  <c r="K1429" i="15"/>
  <c r="K1430" i="15"/>
  <c r="K1431" i="15"/>
  <c r="K1432" i="15"/>
  <c r="K1433" i="15"/>
  <c r="K1434" i="15"/>
  <c r="K1435" i="15"/>
  <c r="K1436" i="15"/>
  <c r="K1437" i="15"/>
  <c r="K1438" i="15"/>
  <c r="K1439" i="15"/>
  <c r="K1440" i="15"/>
  <c r="K1441" i="15"/>
  <c r="K1442" i="15"/>
  <c r="K1443" i="15"/>
  <c r="K1444" i="15"/>
  <c r="K1445" i="15"/>
  <c r="K1446" i="15"/>
  <c r="K1447" i="15"/>
  <c r="K1448" i="15"/>
  <c r="K1449" i="15"/>
  <c r="K1450" i="15"/>
  <c r="K1451" i="15"/>
  <c r="K1452" i="15"/>
  <c r="K1453" i="15"/>
  <c r="K1454" i="15"/>
  <c r="K1455" i="15"/>
  <c r="K1456" i="15"/>
  <c r="K1457" i="15"/>
  <c r="K1458" i="15"/>
  <c r="K1459" i="15"/>
  <c r="K1460" i="15"/>
  <c r="K1461" i="15"/>
  <c r="K1462" i="15"/>
  <c r="K1463" i="15"/>
  <c r="K1464" i="15"/>
  <c r="K1465" i="15"/>
  <c r="K1466" i="15"/>
  <c r="K1467" i="15"/>
  <c r="K1468" i="15"/>
  <c r="K1469" i="15"/>
  <c r="K1470" i="15"/>
  <c r="K1471" i="15"/>
  <c r="K1472" i="15"/>
  <c r="K1473" i="15"/>
  <c r="K1474" i="15"/>
  <c r="K1475" i="15"/>
  <c r="K1476" i="15"/>
  <c r="K1477" i="15"/>
  <c r="K1478" i="15"/>
  <c r="K1479" i="15"/>
  <c r="K1480" i="15"/>
  <c r="K1481" i="15"/>
  <c r="K1482" i="15"/>
  <c r="K1483" i="15"/>
  <c r="K1484" i="15"/>
  <c r="K1485" i="15"/>
  <c r="K1486" i="15"/>
  <c r="K1487" i="15"/>
  <c r="K1488" i="15"/>
  <c r="K1489" i="15"/>
  <c r="K1490" i="15"/>
  <c r="K1491" i="15"/>
  <c r="K1492" i="15"/>
  <c r="K1493" i="15"/>
  <c r="K1494" i="15"/>
  <c r="K1495" i="15"/>
  <c r="K1496" i="15"/>
  <c r="K1497" i="15"/>
  <c r="K1498" i="15"/>
  <c r="K1499" i="15"/>
  <c r="K1500" i="15"/>
  <c r="K1501" i="15"/>
  <c r="K1502" i="15"/>
  <c r="K1503" i="15"/>
  <c r="K1504" i="15"/>
  <c r="K1505" i="15"/>
  <c r="K1506" i="15"/>
  <c r="K1507" i="15"/>
  <c r="K1508" i="15"/>
  <c r="K1509" i="15"/>
  <c r="K1510" i="15"/>
  <c r="K1511" i="15"/>
  <c r="K1512" i="15"/>
  <c r="K1513" i="15"/>
  <c r="K1514" i="15"/>
  <c r="K1515" i="15"/>
  <c r="K1516" i="15"/>
  <c r="K1517" i="15"/>
  <c r="K1518" i="15"/>
  <c r="K1519" i="15"/>
  <c r="K1520" i="15"/>
  <c r="K1521" i="15"/>
  <c r="K1522" i="15"/>
  <c r="K1523" i="15"/>
  <c r="K1524" i="15"/>
  <c r="K1525" i="15"/>
  <c r="K1526" i="15"/>
  <c r="K1527" i="15"/>
  <c r="K1528" i="15"/>
  <c r="K1529" i="15"/>
  <c r="K1530" i="15"/>
  <c r="K1531" i="15"/>
  <c r="K1532" i="15"/>
  <c r="K1533" i="15"/>
  <c r="K1534" i="15"/>
  <c r="K1535" i="15"/>
  <c r="K1536" i="15"/>
  <c r="K1537" i="15"/>
  <c r="K1538" i="15"/>
  <c r="K1539" i="15"/>
  <c r="K1540" i="15"/>
  <c r="K1541" i="15"/>
  <c r="K1542" i="15"/>
  <c r="K1543" i="15"/>
  <c r="K1544" i="15"/>
  <c r="K1545" i="15"/>
  <c r="K1546" i="15"/>
  <c r="K1547" i="15"/>
  <c r="K1548" i="15"/>
  <c r="K1549" i="15"/>
  <c r="K1550" i="15"/>
  <c r="K1551" i="15"/>
  <c r="K1552" i="15"/>
  <c r="K1553" i="15"/>
  <c r="K1554" i="15"/>
  <c r="K1555" i="15"/>
  <c r="K1556" i="15"/>
  <c r="K1557" i="15"/>
  <c r="K1558" i="15"/>
  <c r="K1559" i="15"/>
  <c r="K1560" i="15"/>
  <c r="K1561" i="15"/>
  <c r="K1562" i="15"/>
  <c r="K1563" i="15"/>
  <c r="K1564" i="15"/>
  <c r="K1565" i="15"/>
  <c r="K1566" i="15"/>
  <c r="K1567" i="15"/>
  <c r="K1568" i="15"/>
  <c r="K1569" i="15"/>
  <c r="K1570" i="15"/>
  <c r="K1571" i="15"/>
  <c r="K1572" i="15"/>
  <c r="K1573" i="15"/>
  <c r="K1574" i="15"/>
  <c r="K1575" i="15"/>
  <c r="K1576" i="15"/>
  <c r="K1577" i="15"/>
  <c r="K1578" i="15"/>
  <c r="K1579" i="15"/>
  <c r="K1580" i="15"/>
  <c r="K1581" i="15"/>
  <c r="K1582" i="15"/>
  <c r="K1583" i="15"/>
  <c r="K1584" i="15"/>
  <c r="K1585" i="15"/>
  <c r="K1586" i="15"/>
  <c r="K1587" i="15"/>
  <c r="K1588" i="15"/>
  <c r="K1589" i="15"/>
  <c r="K1590" i="15"/>
  <c r="K1591" i="15"/>
  <c r="K1592" i="15"/>
  <c r="K1593" i="15"/>
  <c r="K1594" i="15"/>
  <c r="K1595" i="15"/>
  <c r="K1596" i="15"/>
  <c r="K1597" i="15"/>
  <c r="K1598" i="15"/>
  <c r="K1599" i="15"/>
  <c r="K1600" i="15"/>
  <c r="K1601" i="15"/>
  <c r="K1602" i="15"/>
  <c r="K1603" i="15"/>
  <c r="K1604" i="15"/>
  <c r="K1605" i="15"/>
  <c r="K1606" i="15"/>
  <c r="K1607" i="15"/>
  <c r="K1608" i="15"/>
  <c r="K1609" i="15"/>
  <c r="K1610" i="15"/>
  <c r="K1611" i="15"/>
  <c r="K1612" i="15"/>
  <c r="K1613" i="15"/>
  <c r="K1614" i="15"/>
  <c r="K1615" i="15"/>
  <c r="K1616" i="15"/>
  <c r="K1617" i="15"/>
  <c r="K1618" i="15"/>
  <c r="K1619" i="15"/>
  <c r="K1620" i="15"/>
  <c r="K1621" i="15"/>
  <c r="K1622" i="15"/>
  <c r="K1623" i="15"/>
  <c r="K1624" i="15"/>
  <c r="K1625" i="15"/>
  <c r="K1626" i="15"/>
  <c r="K1627" i="15"/>
  <c r="K1628" i="15"/>
  <c r="K1629" i="15"/>
  <c r="K1630" i="15"/>
  <c r="K1631" i="15"/>
  <c r="K1632" i="15"/>
  <c r="K1633" i="15"/>
  <c r="K1634" i="15"/>
  <c r="K1635" i="15"/>
  <c r="K1636" i="15"/>
  <c r="K1637" i="15"/>
  <c r="K1638" i="15"/>
  <c r="K1639" i="15"/>
  <c r="K1640" i="15"/>
  <c r="K1641" i="15"/>
  <c r="K1642" i="15"/>
  <c r="K1643" i="15"/>
  <c r="K1644" i="15"/>
  <c r="K1645" i="15"/>
  <c r="K1646" i="15"/>
  <c r="K1647" i="15"/>
  <c r="K1648" i="15"/>
  <c r="K1649" i="15"/>
  <c r="K1650" i="15"/>
  <c r="K1651" i="15"/>
  <c r="K1652" i="15"/>
  <c r="K1653" i="15"/>
  <c r="K1654" i="15"/>
  <c r="K1655" i="15"/>
  <c r="K1656" i="15"/>
  <c r="K1657" i="15"/>
  <c r="K1658" i="15"/>
  <c r="K1659" i="15"/>
  <c r="K1660" i="15"/>
  <c r="K1661" i="15"/>
  <c r="K1662" i="15"/>
  <c r="K1663" i="15"/>
  <c r="K1664" i="15"/>
  <c r="K1665" i="15"/>
  <c r="K1666" i="15"/>
  <c r="K1667" i="15"/>
  <c r="K1668" i="15"/>
  <c r="K1669" i="15"/>
  <c r="K1670" i="15"/>
  <c r="K1671" i="15"/>
  <c r="K1672" i="15"/>
  <c r="K1673" i="15"/>
  <c r="K1674" i="15"/>
  <c r="K1675" i="15"/>
  <c r="K1676" i="15"/>
  <c r="K1677" i="15"/>
  <c r="K1678" i="15"/>
  <c r="K1679" i="15"/>
  <c r="K1680" i="15"/>
  <c r="K1681" i="15"/>
  <c r="K1682" i="15"/>
  <c r="K1683" i="15"/>
  <c r="K1684" i="15"/>
  <c r="K1685" i="15"/>
  <c r="K1686" i="15"/>
  <c r="K1687" i="15"/>
  <c r="K1688" i="15"/>
  <c r="K1689" i="15"/>
  <c r="K1690" i="15"/>
  <c r="K1691" i="15"/>
  <c r="K1692" i="15"/>
  <c r="K1693" i="15"/>
  <c r="K1694" i="15"/>
  <c r="K1695" i="15"/>
  <c r="K1696" i="15"/>
  <c r="K1697" i="15"/>
  <c r="K1698" i="15"/>
  <c r="K1699" i="15"/>
  <c r="K1700" i="15"/>
  <c r="K1701" i="15"/>
  <c r="K1702" i="15"/>
  <c r="K1703" i="15"/>
  <c r="K1704" i="15"/>
  <c r="K1705" i="15"/>
  <c r="K1706" i="15"/>
  <c r="K1707" i="15"/>
  <c r="K1708" i="15"/>
  <c r="K1709" i="15"/>
  <c r="K1710" i="15"/>
  <c r="K1711" i="15"/>
  <c r="K1712" i="15"/>
  <c r="K1713" i="15"/>
  <c r="K1714" i="15"/>
  <c r="K1715" i="15"/>
  <c r="K1716" i="15"/>
  <c r="K1717" i="15"/>
  <c r="K1718" i="15"/>
  <c r="K1719" i="15"/>
  <c r="K1720" i="15"/>
  <c r="K1721" i="15"/>
  <c r="K1722" i="15"/>
  <c r="K1723" i="15"/>
  <c r="K1724" i="15"/>
  <c r="K1725" i="15"/>
  <c r="K1726" i="15"/>
  <c r="K1727" i="15"/>
  <c r="K1728" i="15"/>
  <c r="K1729" i="15"/>
  <c r="K1730" i="15"/>
  <c r="K1731" i="15"/>
  <c r="K1732" i="15"/>
  <c r="K1733" i="15"/>
  <c r="K1734" i="15"/>
  <c r="K1735" i="15"/>
  <c r="K1736" i="15"/>
  <c r="K1737" i="15"/>
  <c r="K1738" i="15"/>
  <c r="K1739" i="15"/>
  <c r="K1740" i="15"/>
  <c r="K1741" i="15"/>
  <c r="K1742" i="15"/>
  <c r="K1743" i="15"/>
  <c r="K1744" i="15"/>
  <c r="K1745" i="15"/>
  <c r="K1746" i="15"/>
  <c r="K1747" i="15"/>
  <c r="K1748" i="15"/>
  <c r="K1749" i="15"/>
  <c r="K1750" i="15"/>
  <c r="K1751" i="15"/>
  <c r="K1752" i="15"/>
  <c r="K1753" i="15"/>
  <c r="K1754" i="15"/>
  <c r="K1755" i="15"/>
  <c r="K1756" i="15"/>
  <c r="K1757" i="15"/>
  <c r="K1758" i="15"/>
  <c r="K1759" i="15"/>
  <c r="K1760" i="15"/>
  <c r="K1761" i="15"/>
  <c r="K1762" i="15"/>
  <c r="K1763" i="15"/>
  <c r="K1764" i="15"/>
  <c r="K1765" i="15"/>
  <c r="K1766" i="15"/>
  <c r="K1767" i="15"/>
  <c r="K1768" i="15"/>
  <c r="K1769" i="15"/>
  <c r="K1770" i="15"/>
  <c r="K1771" i="15"/>
  <c r="K1772" i="15"/>
  <c r="K1773" i="15"/>
  <c r="K1774" i="15"/>
  <c r="K1775" i="15"/>
  <c r="K1776" i="15"/>
  <c r="K1777" i="15"/>
  <c r="K1778" i="15"/>
  <c r="K1779" i="15"/>
  <c r="K1780" i="15"/>
  <c r="K1781" i="15"/>
  <c r="K1782" i="15"/>
  <c r="K1783" i="15"/>
  <c r="K1784" i="15"/>
  <c r="K1785" i="15"/>
  <c r="K1786" i="15"/>
  <c r="K1787" i="15"/>
  <c r="K1788" i="15"/>
  <c r="K1789" i="15"/>
  <c r="K1790" i="15"/>
  <c r="K1791" i="15"/>
  <c r="K1792" i="15"/>
  <c r="K1793" i="15"/>
  <c r="K1794" i="15"/>
  <c r="K1795" i="15"/>
  <c r="K1796" i="15"/>
  <c r="K1797" i="15"/>
  <c r="K1798" i="15"/>
  <c r="K1799" i="15"/>
  <c r="K1800" i="15"/>
  <c r="K1801" i="15"/>
  <c r="K1802" i="15"/>
  <c r="K1803" i="15"/>
  <c r="K1804" i="15"/>
  <c r="K1805" i="15"/>
  <c r="K1806" i="15"/>
  <c r="K1807" i="15"/>
  <c r="K1808" i="15"/>
  <c r="K1809" i="15"/>
  <c r="K1810" i="15"/>
  <c r="K1811" i="15"/>
  <c r="K1812" i="15"/>
  <c r="K1813" i="15"/>
  <c r="K1814" i="15"/>
  <c r="K1815" i="15"/>
  <c r="K1816" i="15"/>
  <c r="K1817" i="15"/>
  <c r="K1818" i="15"/>
  <c r="K1819" i="15"/>
  <c r="K1820" i="15"/>
  <c r="K1821" i="15"/>
  <c r="K1822" i="15"/>
  <c r="K1823" i="15"/>
  <c r="K1824" i="15"/>
  <c r="K1825" i="15"/>
  <c r="K1826" i="15"/>
  <c r="K1827" i="15"/>
  <c r="K1828" i="15"/>
  <c r="K1829" i="15"/>
  <c r="K1830" i="15"/>
  <c r="K1831" i="15"/>
  <c r="K1832" i="15"/>
  <c r="K1833" i="15"/>
  <c r="K1834" i="15"/>
  <c r="K1835" i="15"/>
  <c r="K1836" i="15"/>
  <c r="K1837" i="15"/>
  <c r="K1838" i="15"/>
  <c r="K1839" i="15"/>
  <c r="K1840" i="15"/>
  <c r="K1841" i="15"/>
  <c r="K1842" i="15"/>
  <c r="K1843" i="15"/>
  <c r="K1844" i="15"/>
  <c r="K1845" i="15"/>
  <c r="K1846" i="15"/>
  <c r="K1847" i="15"/>
  <c r="K1848" i="15"/>
  <c r="K1849" i="15"/>
  <c r="K1850" i="15"/>
  <c r="K1851" i="15"/>
  <c r="K1852" i="15"/>
  <c r="K1853" i="15"/>
  <c r="K1854" i="15"/>
  <c r="K1855" i="15"/>
  <c r="K1856" i="15"/>
  <c r="K1857" i="15"/>
  <c r="K1858" i="15"/>
  <c r="K1859" i="15"/>
  <c r="K1860" i="15"/>
  <c r="K1861" i="15"/>
  <c r="K1862" i="15"/>
  <c r="K1863" i="15"/>
  <c r="K1864" i="15"/>
  <c r="K1865" i="15"/>
  <c r="K1866" i="15"/>
  <c r="K1867" i="15"/>
  <c r="K1868" i="15"/>
  <c r="K1869" i="15"/>
  <c r="K1870" i="15"/>
  <c r="K1871" i="15"/>
  <c r="K1872" i="15"/>
  <c r="K1873" i="15"/>
  <c r="K1874" i="15"/>
  <c r="K1875" i="15"/>
  <c r="K1876" i="15"/>
  <c r="K1877" i="15"/>
  <c r="K1878" i="15"/>
  <c r="K1879" i="15"/>
  <c r="K1880" i="15"/>
  <c r="K1881" i="15"/>
  <c r="K1882" i="15"/>
  <c r="K1883" i="15"/>
  <c r="K1884" i="15"/>
  <c r="K1885" i="15"/>
  <c r="K1886" i="15"/>
  <c r="K1887" i="15"/>
  <c r="K1888" i="15"/>
  <c r="K1889" i="15"/>
  <c r="K1890" i="15"/>
  <c r="K1891" i="15"/>
  <c r="K1892" i="15"/>
  <c r="K1893" i="15"/>
  <c r="K1894" i="15"/>
  <c r="K1895" i="15"/>
  <c r="K1896" i="15"/>
  <c r="K1897" i="15"/>
  <c r="K1898" i="15"/>
  <c r="K1899" i="15"/>
  <c r="K1900" i="15"/>
  <c r="K1901" i="15"/>
  <c r="K1902" i="15"/>
  <c r="K1903" i="15"/>
  <c r="K1904" i="15"/>
  <c r="K1905" i="15"/>
  <c r="K1906" i="15"/>
  <c r="K1907" i="15"/>
  <c r="K1908" i="15"/>
  <c r="K1909" i="15"/>
  <c r="K1910" i="15"/>
  <c r="K1911" i="15"/>
  <c r="K1912" i="15"/>
  <c r="K1913" i="15"/>
  <c r="K1914" i="15"/>
  <c r="K1915" i="15"/>
  <c r="K1916" i="15"/>
  <c r="K1917" i="15"/>
  <c r="K1918" i="15"/>
  <c r="K1919" i="15"/>
  <c r="K1920" i="15"/>
  <c r="K1921" i="15"/>
  <c r="K1922" i="15"/>
  <c r="K1923" i="15"/>
  <c r="K1924" i="15"/>
  <c r="K1925" i="15"/>
  <c r="K1926" i="15"/>
  <c r="K1927" i="15"/>
  <c r="K1928" i="15"/>
  <c r="K1929" i="15"/>
  <c r="K1930" i="15"/>
  <c r="K1931" i="15"/>
  <c r="K1932" i="15"/>
  <c r="K1933" i="15"/>
  <c r="K1934" i="15"/>
  <c r="K1935" i="15"/>
  <c r="K1936" i="15"/>
  <c r="K1937" i="15"/>
  <c r="K1938" i="15"/>
  <c r="K1939" i="15"/>
  <c r="K1940" i="15"/>
  <c r="K1941" i="15"/>
  <c r="K1942" i="15"/>
  <c r="K1943" i="15"/>
  <c r="K1944" i="15"/>
  <c r="K1945" i="15"/>
  <c r="K1946" i="15"/>
  <c r="K1947" i="15"/>
  <c r="K1948" i="15"/>
  <c r="K1949" i="15"/>
  <c r="K1950" i="15"/>
  <c r="K1951" i="15"/>
  <c r="K1952" i="15"/>
  <c r="K1953" i="15"/>
  <c r="K1954" i="15"/>
  <c r="K1955" i="15"/>
  <c r="K1956" i="15"/>
  <c r="K1957" i="15"/>
  <c r="K1958" i="15"/>
  <c r="K1959" i="15"/>
  <c r="K1960" i="15"/>
  <c r="K1961" i="15"/>
  <c r="K1962" i="15"/>
  <c r="K1963" i="15"/>
  <c r="K1964" i="15"/>
  <c r="K1965" i="15"/>
  <c r="K1966" i="15"/>
  <c r="K1967" i="15"/>
  <c r="K1968" i="15"/>
  <c r="K1969" i="15"/>
  <c r="K1970" i="15"/>
  <c r="K1971" i="15"/>
  <c r="K1972" i="15"/>
  <c r="K1973" i="15"/>
  <c r="K1974" i="15"/>
  <c r="K1975" i="15"/>
  <c r="K1976" i="15"/>
  <c r="K1977" i="15"/>
  <c r="K1978" i="15"/>
  <c r="K1979" i="15"/>
  <c r="K1980" i="15"/>
  <c r="K1981" i="15"/>
  <c r="K1982" i="15"/>
  <c r="K1983" i="15"/>
  <c r="K1984" i="15"/>
  <c r="K1985" i="15"/>
  <c r="K1986" i="15"/>
  <c r="K1987" i="15"/>
  <c r="K1988" i="15"/>
  <c r="K1989" i="15"/>
  <c r="K1990" i="15"/>
  <c r="K1991" i="15"/>
  <c r="K1992" i="15"/>
  <c r="K1993" i="15"/>
  <c r="K1994" i="15"/>
  <c r="K1995" i="15"/>
  <c r="K1996" i="15"/>
  <c r="K1997" i="15"/>
  <c r="K1998" i="15"/>
  <c r="K1999" i="15"/>
  <c r="K2000" i="15"/>
  <c r="K2001" i="15"/>
  <c r="K2002" i="15"/>
  <c r="K2003" i="15"/>
  <c r="K2004" i="15"/>
  <c r="K2005" i="15"/>
  <c r="K2006" i="15"/>
  <c r="K2007" i="15"/>
  <c r="K2008" i="15"/>
  <c r="K2009" i="15"/>
  <c r="K2010" i="15"/>
  <c r="K2011" i="15"/>
  <c r="K2012" i="15"/>
  <c r="K2013" i="15"/>
  <c r="K2014" i="15"/>
  <c r="K2015" i="15"/>
  <c r="K2016" i="15"/>
  <c r="K2017" i="15"/>
  <c r="K2018" i="15"/>
  <c r="K2019" i="15"/>
  <c r="K2020" i="15"/>
  <c r="K2021" i="15"/>
  <c r="K2022" i="15"/>
  <c r="K2023" i="15"/>
  <c r="K2024" i="15"/>
  <c r="K2025" i="15"/>
  <c r="K2026" i="15"/>
  <c r="K2027" i="15"/>
  <c r="K2028" i="15"/>
  <c r="K2029" i="15"/>
  <c r="K2030" i="15"/>
  <c r="K2031" i="15"/>
  <c r="K2032" i="15"/>
  <c r="K2033" i="15"/>
  <c r="K2034" i="15"/>
  <c r="K2035" i="15"/>
  <c r="K2036" i="15"/>
  <c r="K2037" i="15"/>
  <c r="K2038" i="15"/>
  <c r="K2039" i="15"/>
  <c r="K2040" i="15"/>
  <c r="K2041" i="15"/>
  <c r="K2042" i="15"/>
  <c r="K2043" i="15"/>
  <c r="K2044" i="15"/>
  <c r="K2045" i="15"/>
  <c r="K2046" i="15"/>
  <c r="K2047" i="15"/>
  <c r="K2048" i="15"/>
  <c r="K2049" i="15"/>
  <c r="K2050" i="15"/>
  <c r="K2051" i="15"/>
  <c r="K2052" i="15"/>
  <c r="K2053" i="15"/>
  <c r="K2054" i="15"/>
  <c r="K2055" i="15"/>
  <c r="K2056" i="15"/>
  <c r="K2057" i="15"/>
  <c r="K2058" i="15"/>
  <c r="K2059" i="15"/>
  <c r="K2060" i="15"/>
  <c r="K2061" i="15"/>
  <c r="K2062" i="15"/>
  <c r="K2063" i="15"/>
  <c r="K2064" i="15"/>
  <c r="K2065" i="15"/>
  <c r="K2066" i="15"/>
  <c r="K2067" i="15"/>
  <c r="K2068" i="15"/>
  <c r="K2069" i="15"/>
  <c r="K2070" i="15"/>
  <c r="K2071" i="15"/>
  <c r="K2072" i="15"/>
  <c r="K2073" i="15"/>
  <c r="K2074" i="15"/>
  <c r="K2075" i="15"/>
  <c r="K2076" i="15"/>
  <c r="K2077" i="15"/>
  <c r="K2078" i="15"/>
  <c r="K2079" i="15"/>
  <c r="K2080" i="15"/>
  <c r="K2081" i="15"/>
  <c r="K2082" i="15"/>
  <c r="K2083" i="15"/>
  <c r="K2084" i="15"/>
  <c r="K2085" i="15"/>
  <c r="K2086" i="15"/>
  <c r="K2087" i="15"/>
  <c r="K2088" i="15"/>
  <c r="K2089" i="15"/>
  <c r="K2090" i="15"/>
  <c r="K2091" i="15"/>
  <c r="K2092" i="15"/>
  <c r="K2093" i="15"/>
  <c r="K2094" i="15"/>
  <c r="K2095" i="15"/>
  <c r="K2096" i="15"/>
  <c r="K2097" i="15"/>
  <c r="K2098" i="15"/>
  <c r="K2099" i="15"/>
  <c r="K2100" i="15"/>
  <c r="K2101" i="15"/>
  <c r="K2102" i="15"/>
  <c r="K2103" i="15"/>
  <c r="K2104" i="15"/>
  <c r="K2105" i="15"/>
  <c r="K2106" i="15"/>
  <c r="K2107" i="15"/>
  <c r="K2108" i="15"/>
  <c r="K2109" i="15"/>
  <c r="K2110" i="15"/>
  <c r="K2111" i="15"/>
  <c r="K2112" i="15"/>
  <c r="K2113" i="15"/>
  <c r="K2114" i="15"/>
  <c r="K2115" i="15"/>
  <c r="K2116" i="15"/>
  <c r="K2117" i="15"/>
  <c r="K2118" i="15"/>
  <c r="K2119" i="15"/>
  <c r="K2120" i="15"/>
  <c r="K2121" i="15"/>
  <c r="K2122" i="15"/>
  <c r="K2123" i="15"/>
  <c r="K2124" i="15"/>
  <c r="K2125" i="15"/>
  <c r="K2126" i="15"/>
  <c r="K2127" i="15"/>
  <c r="K2128" i="15"/>
  <c r="K2129" i="15"/>
  <c r="K2130" i="15"/>
  <c r="K2131" i="15"/>
  <c r="K2132" i="15"/>
  <c r="K2133" i="15"/>
  <c r="K2134" i="15"/>
  <c r="K2135" i="15"/>
  <c r="K2136" i="15"/>
  <c r="K2137" i="15"/>
  <c r="K2138" i="15"/>
  <c r="K2139" i="15"/>
  <c r="K2140" i="15"/>
  <c r="K2141" i="15"/>
  <c r="K2142" i="15"/>
  <c r="K2143" i="15"/>
  <c r="K2144" i="15"/>
  <c r="K2145" i="15"/>
  <c r="K2146" i="15"/>
  <c r="K2147" i="15"/>
  <c r="K2148" i="15"/>
  <c r="K2149" i="15"/>
  <c r="K2150" i="15"/>
  <c r="K2151" i="15"/>
  <c r="K2152" i="15"/>
  <c r="K2153" i="15"/>
  <c r="K2154" i="15"/>
  <c r="K2155" i="15"/>
  <c r="K2156" i="15"/>
  <c r="K2157" i="15"/>
  <c r="K2158" i="15"/>
  <c r="K2159" i="15"/>
  <c r="K2160" i="15"/>
  <c r="K2161" i="15"/>
  <c r="K2162" i="15"/>
  <c r="K2163" i="15"/>
  <c r="K2164" i="15"/>
  <c r="K2165" i="15"/>
  <c r="K2166" i="15"/>
  <c r="K2167" i="15"/>
  <c r="K2168" i="15"/>
  <c r="K2169" i="15"/>
  <c r="K2170" i="15"/>
  <c r="K2171" i="15"/>
  <c r="K2172" i="15"/>
  <c r="K2173" i="15"/>
  <c r="K2174" i="15"/>
  <c r="K2175" i="15"/>
  <c r="K2176" i="15"/>
  <c r="K2177" i="15"/>
  <c r="K2178" i="15"/>
  <c r="K2179" i="15"/>
  <c r="K2180" i="15"/>
  <c r="K2181" i="15"/>
  <c r="K2182" i="15"/>
  <c r="K2183" i="15"/>
  <c r="K2184" i="15"/>
  <c r="K2185" i="15"/>
  <c r="K2186" i="15"/>
  <c r="K2187" i="15"/>
  <c r="K2188" i="15"/>
  <c r="K2189" i="15"/>
  <c r="K2190" i="15"/>
  <c r="K2191" i="15"/>
  <c r="K2192" i="15"/>
  <c r="K2193" i="15"/>
  <c r="K2194" i="15"/>
  <c r="K2195" i="15"/>
  <c r="K2196" i="15"/>
  <c r="K2197" i="15"/>
  <c r="K2198" i="15"/>
  <c r="K2199" i="15"/>
  <c r="K2200" i="15"/>
  <c r="K2201" i="15"/>
  <c r="K2202" i="15"/>
  <c r="K2203" i="15"/>
  <c r="K2204" i="15"/>
  <c r="K2205" i="15"/>
  <c r="K2206" i="15"/>
  <c r="K2207" i="15"/>
  <c r="K2208" i="15"/>
  <c r="K2209" i="15"/>
  <c r="K2210" i="15"/>
  <c r="K2211" i="15"/>
  <c r="K2212" i="15"/>
  <c r="K2213" i="15"/>
  <c r="K2214" i="15"/>
  <c r="K2215" i="15"/>
  <c r="K2216" i="15"/>
  <c r="K2217" i="15"/>
  <c r="K2218" i="15"/>
  <c r="K2219" i="15"/>
  <c r="K2220" i="15"/>
  <c r="K2221" i="15"/>
  <c r="K2222" i="15"/>
  <c r="K2223" i="15"/>
  <c r="K2224" i="15"/>
  <c r="K2225" i="15"/>
  <c r="K2226" i="15"/>
  <c r="K2227" i="15"/>
  <c r="K2228" i="15"/>
  <c r="K2229" i="15"/>
  <c r="K2230" i="15"/>
  <c r="K2231" i="15"/>
  <c r="K2232" i="15"/>
  <c r="K2233" i="15"/>
  <c r="K2234" i="15"/>
  <c r="K2235" i="15"/>
  <c r="K2236" i="15"/>
  <c r="K2237" i="15"/>
  <c r="K2238" i="15"/>
  <c r="K2239" i="15"/>
  <c r="K2240" i="15"/>
  <c r="K2241" i="15"/>
  <c r="K2242" i="15"/>
  <c r="K2243" i="15"/>
  <c r="K2244" i="15"/>
  <c r="K2245" i="15"/>
  <c r="K2246" i="15"/>
  <c r="K2247" i="15"/>
  <c r="K2248" i="15"/>
  <c r="K2249" i="15"/>
  <c r="K2250" i="15"/>
  <c r="K2251" i="15"/>
  <c r="K2252" i="15"/>
  <c r="K2253" i="15"/>
  <c r="K2254" i="15"/>
  <c r="K2255" i="15"/>
  <c r="K2256" i="15"/>
  <c r="K2257" i="15"/>
  <c r="K2258" i="15"/>
  <c r="K2259" i="15"/>
  <c r="K2260" i="15"/>
  <c r="K2261" i="15"/>
  <c r="K2262" i="15"/>
  <c r="K2263" i="15"/>
  <c r="K2264" i="15"/>
  <c r="K2265" i="15"/>
  <c r="K2266" i="15"/>
  <c r="K2267" i="15"/>
  <c r="K2268" i="15"/>
  <c r="K2269" i="15"/>
  <c r="K2270" i="15"/>
  <c r="K2271" i="15"/>
  <c r="K2272" i="15"/>
  <c r="K2273" i="15"/>
  <c r="K2274" i="15"/>
  <c r="K2275" i="15"/>
  <c r="K2276" i="15"/>
  <c r="K2277" i="15"/>
  <c r="K2278" i="15"/>
  <c r="K2279" i="15"/>
  <c r="K2280" i="15"/>
  <c r="K2281" i="15"/>
  <c r="K2282" i="15"/>
  <c r="K2283" i="15"/>
  <c r="K2284" i="15"/>
  <c r="K2285" i="15"/>
  <c r="K2286" i="15"/>
  <c r="K2287" i="15"/>
  <c r="K2288" i="15"/>
  <c r="K2289" i="15"/>
  <c r="K2290" i="15"/>
  <c r="K2291" i="15"/>
  <c r="K2292" i="15"/>
  <c r="K2293" i="15"/>
  <c r="K2294" i="15"/>
  <c r="K2295" i="15"/>
  <c r="K2296" i="15"/>
  <c r="K2297" i="15"/>
  <c r="K2298" i="15"/>
  <c r="K2299" i="15"/>
  <c r="K2300" i="15"/>
  <c r="K2301" i="15"/>
  <c r="K2302" i="15"/>
  <c r="K2303" i="15"/>
  <c r="K2304" i="15"/>
  <c r="K2305" i="15"/>
  <c r="K2306" i="15"/>
  <c r="K2307" i="15"/>
  <c r="K2308" i="15"/>
  <c r="K2309" i="15"/>
  <c r="K2310" i="15"/>
  <c r="K2311" i="15"/>
  <c r="K2312" i="15"/>
  <c r="K2313" i="15"/>
  <c r="K2314" i="15"/>
  <c r="K2315" i="15"/>
  <c r="K2316" i="15"/>
  <c r="K2317" i="15"/>
  <c r="K2318" i="15"/>
  <c r="K2319" i="15"/>
  <c r="K2320" i="15"/>
  <c r="K2321" i="15"/>
  <c r="K2322" i="15"/>
  <c r="K2323" i="15"/>
  <c r="K2324" i="15"/>
  <c r="K2325" i="15"/>
  <c r="K2326" i="15"/>
  <c r="K2327" i="15"/>
  <c r="K2328" i="15"/>
  <c r="K2329" i="15"/>
  <c r="K2330" i="15"/>
  <c r="K2331" i="15"/>
  <c r="K2332" i="15"/>
  <c r="K2333" i="15"/>
  <c r="K2334" i="15"/>
  <c r="K2335" i="15"/>
  <c r="K2336" i="15"/>
  <c r="K2337" i="15"/>
  <c r="K2338" i="15"/>
  <c r="K2339" i="15"/>
  <c r="K2340" i="15"/>
  <c r="K2341" i="15"/>
  <c r="K2342" i="15"/>
  <c r="K2343" i="15"/>
  <c r="K2344" i="15"/>
  <c r="K2345" i="15"/>
  <c r="K2346" i="15"/>
  <c r="K2347" i="15"/>
  <c r="K2348" i="15"/>
  <c r="K2349" i="15"/>
  <c r="K2350" i="15"/>
  <c r="K2351" i="15"/>
  <c r="K2352" i="15"/>
  <c r="K2353" i="15"/>
  <c r="K2354" i="15"/>
  <c r="K2355" i="15"/>
  <c r="K2356" i="15"/>
  <c r="K2357" i="15"/>
  <c r="K2358" i="15"/>
  <c r="K2359" i="15"/>
  <c r="K2360" i="15"/>
  <c r="K2361" i="15"/>
  <c r="K2362" i="15"/>
  <c r="K2363" i="15"/>
  <c r="K2364" i="15"/>
  <c r="K2365" i="15"/>
  <c r="K2366" i="15"/>
  <c r="K2367" i="15"/>
  <c r="K2368" i="15"/>
  <c r="K2369" i="15"/>
  <c r="K2370" i="15"/>
  <c r="K2371" i="15"/>
  <c r="K2372" i="15"/>
  <c r="K2373" i="15"/>
  <c r="K2374" i="15"/>
  <c r="K2375" i="15"/>
  <c r="K2376" i="15"/>
  <c r="K2377" i="15"/>
  <c r="K2378" i="15"/>
  <c r="K2379" i="15"/>
  <c r="K2380" i="15"/>
  <c r="K2381" i="15"/>
  <c r="K2382" i="15"/>
  <c r="K2383" i="15"/>
  <c r="K2384" i="15"/>
  <c r="K2385" i="15"/>
  <c r="K2386" i="15"/>
  <c r="K2387" i="15"/>
  <c r="K2388" i="15"/>
  <c r="K2389" i="15"/>
  <c r="K2390" i="15"/>
  <c r="K2391" i="15"/>
  <c r="K2392" i="15"/>
  <c r="K2393" i="15"/>
  <c r="K2394" i="15"/>
  <c r="K2395" i="15"/>
  <c r="K2396" i="15"/>
  <c r="K2397" i="15"/>
  <c r="K2398" i="15"/>
  <c r="K2399" i="15"/>
  <c r="K2400" i="15"/>
  <c r="K2401" i="15"/>
  <c r="K2402" i="15"/>
  <c r="K2403" i="15"/>
  <c r="K2404" i="15"/>
  <c r="K2405" i="15"/>
  <c r="K2406" i="15"/>
  <c r="K2407" i="15"/>
  <c r="K2408" i="15"/>
  <c r="K2409" i="15"/>
  <c r="K2410" i="15"/>
  <c r="K2411" i="15"/>
  <c r="K2412" i="15"/>
  <c r="K2413" i="15"/>
  <c r="K2414" i="15"/>
  <c r="K2415" i="15"/>
  <c r="K2416" i="15"/>
  <c r="K2417" i="15"/>
  <c r="K2418" i="15"/>
  <c r="K2419" i="15"/>
  <c r="K2420" i="15"/>
  <c r="K2421" i="15"/>
  <c r="K2422" i="15"/>
  <c r="K2423" i="15"/>
  <c r="K2424" i="15"/>
  <c r="K2425" i="15"/>
  <c r="K2426" i="15"/>
  <c r="K2427" i="15"/>
  <c r="K2428" i="15"/>
  <c r="K2429" i="15"/>
  <c r="K2430" i="15"/>
  <c r="K2431" i="15"/>
  <c r="K2432" i="15"/>
  <c r="K2433" i="15"/>
  <c r="K2434" i="15"/>
  <c r="K2435" i="15"/>
  <c r="K2436" i="15"/>
  <c r="K2437" i="15"/>
  <c r="K2438" i="15"/>
  <c r="K2439" i="15"/>
  <c r="K2440" i="15"/>
  <c r="K2441" i="15"/>
  <c r="K2442" i="15"/>
  <c r="K2443" i="15"/>
  <c r="K2444" i="15"/>
  <c r="K2445" i="15"/>
  <c r="K2446" i="15"/>
  <c r="K2447" i="15"/>
  <c r="K2448" i="15"/>
  <c r="K2449" i="15"/>
  <c r="K2450" i="15"/>
  <c r="K2451" i="15"/>
  <c r="K2452" i="15"/>
  <c r="K2453" i="15"/>
  <c r="K2454" i="15"/>
  <c r="K2455" i="15"/>
  <c r="K2456" i="15"/>
  <c r="K2457" i="15"/>
  <c r="K2458" i="15"/>
  <c r="K2459" i="15"/>
  <c r="K2460" i="15"/>
  <c r="K2461" i="15"/>
  <c r="K2462" i="15"/>
  <c r="K2463" i="15"/>
  <c r="K2464" i="15"/>
  <c r="K2465" i="15"/>
  <c r="K2466" i="15"/>
  <c r="K2467" i="15"/>
  <c r="K2468" i="15"/>
  <c r="K2469" i="15"/>
  <c r="K2470" i="15"/>
  <c r="K2471" i="15"/>
  <c r="K2472" i="15"/>
  <c r="K2473" i="15"/>
  <c r="K2474" i="15"/>
  <c r="K2475" i="15"/>
  <c r="K2476" i="15"/>
  <c r="K2477" i="15"/>
  <c r="K2478" i="15"/>
  <c r="K2479" i="15"/>
  <c r="K2480" i="15"/>
  <c r="K2481" i="15"/>
  <c r="K2482" i="15"/>
  <c r="K2483" i="15"/>
  <c r="K2484" i="15"/>
  <c r="K2485" i="15"/>
  <c r="K2486" i="15"/>
  <c r="K2487" i="15"/>
  <c r="K2488" i="15"/>
  <c r="K2489" i="15"/>
  <c r="K2490" i="15"/>
  <c r="K2491" i="15"/>
  <c r="K2492" i="15"/>
  <c r="K2493" i="15"/>
  <c r="K2494" i="15"/>
  <c r="K2495" i="15"/>
  <c r="K2496" i="15"/>
  <c r="K2497" i="15"/>
  <c r="K2498" i="15"/>
  <c r="K2499" i="15"/>
  <c r="K2500" i="15"/>
  <c r="K2501" i="15"/>
  <c r="K2502" i="15"/>
  <c r="K2503" i="15"/>
  <c r="K2504" i="15"/>
  <c r="K2505" i="15"/>
  <c r="K2506" i="15"/>
  <c r="K2507" i="15"/>
  <c r="K2508" i="15"/>
  <c r="K2509" i="15"/>
  <c r="K2510" i="15"/>
  <c r="K2511" i="15"/>
  <c r="K2512" i="15"/>
  <c r="K2513" i="15"/>
  <c r="K2514" i="15"/>
  <c r="K2515" i="15"/>
  <c r="K2516" i="15"/>
  <c r="K2517" i="15"/>
  <c r="K2518" i="15"/>
  <c r="K2519" i="15"/>
  <c r="K2520" i="15"/>
  <c r="K2521" i="15"/>
  <c r="K2522" i="15"/>
  <c r="K2523" i="15"/>
  <c r="K2524" i="15"/>
  <c r="K2525" i="15"/>
  <c r="K2526" i="15"/>
  <c r="K2527" i="15"/>
  <c r="K2528" i="15"/>
  <c r="K2529" i="15"/>
  <c r="K2530" i="15"/>
  <c r="K2531" i="15"/>
  <c r="K2532" i="15"/>
  <c r="K2533" i="15"/>
  <c r="K2534" i="15"/>
  <c r="K2535" i="15"/>
  <c r="K2536" i="15"/>
  <c r="K2537" i="15"/>
  <c r="K2538" i="15"/>
  <c r="K2539" i="15"/>
  <c r="K2540" i="15"/>
  <c r="K2541" i="15"/>
  <c r="K2542" i="15"/>
  <c r="K2543" i="15"/>
  <c r="K2544" i="15"/>
  <c r="K2545" i="15"/>
  <c r="K2546" i="15"/>
  <c r="K2547" i="15"/>
  <c r="K2548" i="15"/>
  <c r="K2549" i="15"/>
  <c r="K2550" i="15"/>
  <c r="K2551" i="15"/>
  <c r="K2552" i="15"/>
  <c r="K2553" i="15"/>
  <c r="K2554" i="15"/>
  <c r="K2555" i="15"/>
  <c r="K2556" i="15"/>
  <c r="K2557" i="15"/>
  <c r="K2558" i="15"/>
  <c r="K2559" i="15"/>
  <c r="K2560" i="15"/>
  <c r="K2561" i="15"/>
  <c r="K2562" i="15"/>
  <c r="K2563" i="15"/>
  <c r="K2564" i="15"/>
  <c r="K2565" i="15"/>
  <c r="K2566" i="15"/>
  <c r="K2567" i="15"/>
  <c r="K2568" i="15"/>
  <c r="K2569" i="15"/>
  <c r="K2570" i="15"/>
  <c r="K2571" i="15"/>
  <c r="K2572" i="15"/>
  <c r="K2573" i="15"/>
  <c r="K2574" i="15"/>
  <c r="K2575" i="15"/>
  <c r="K2576" i="15"/>
  <c r="K2577" i="15"/>
  <c r="K2578" i="15"/>
  <c r="K2579" i="15"/>
  <c r="K2580" i="15"/>
  <c r="K2581" i="15"/>
  <c r="K2582" i="15"/>
  <c r="K2583" i="15"/>
  <c r="K2584" i="15"/>
  <c r="K2585" i="15"/>
  <c r="K2586" i="15"/>
  <c r="K2587" i="15"/>
  <c r="K2588" i="15"/>
  <c r="K2589" i="15"/>
  <c r="K2590" i="15"/>
  <c r="K2591" i="15"/>
  <c r="K2592" i="15"/>
  <c r="K2593" i="15"/>
  <c r="K2594" i="15"/>
  <c r="K2595" i="15"/>
  <c r="K2596" i="15"/>
  <c r="K2597" i="15"/>
  <c r="K2598" i="15"/>
  <c r="K2599" i="15"/>
  <c r="K2600" i="15"/>
  <c r="K2601" i="15"/>
  <c r="K2602" i="15"/>
  <c r="K2603" i="15"/>
  <c r="K2604" i="15"/>
  <c r="K2605" i="15"/>
  <c r="K2606" i="15"/>
  <c r="K2607" i="15"/>
  <c r="K2608" i="15"/>
  <c r="K2609" i="15"/>
  <c r="K2610" i="15"/>
  <c r="K2611" i="15"/>
  <c r="K2612" i="15"/>
  <c r="K2613" i="15"/>
  <c r="K2614" i="15"/>
  <c r="K2615" i="15"/>
  <c r="K2616" i="15"/>
  <c r="K2617" i="15"/>
  <c r="K2618" i="15"/>
  <c r="K2619" i="15"/>
  <c r="K2620" i="15"/>
  <c r="K2621" i="15"/>
  <c r="K2622" i="15"/>
  <c r="K2623" i="15"/>
  <c r="K2624" i="15"/>
  <c r="K2625" i="15"/>
  <c r="K2626" i="15"/>
  <c r="K2627" i="15"/>
  <c r="K2628" i="15"/>
  <c r="K2629" i="15"/>
  <c r="K2630" i="15"/>
  <c r="K2631" i="15"/>
  <c r="K2632" i="15"/>
  <c r="K2633" i="15"/>
  <c r="K2634" i="15"/>
  <c r="K2635" i="15"/>
  <c r="K2636" i="15"/>
  <c r="K2637" i="15"/>
  <c r="K2638" i="15"/>
  <c r="K2639" i="15"/>
  <c r="K2640" i="15"/>
  <c r="K2641" i="15"/>
  <c r="K2642" i="15"/>
  <c r="K2643" i="15"/>
  <c r="K2644" i="15"/>
  <c r="K2645" i="15"/>
  <c r="K2646" i="15"/>
  <c r="K2647" i="15"/>
  <c r="K2648" i="15"/>
  <c r="K2649" i="15"/>
  <c r="K2650" i="15"/>
  <c r="K2651" i="15"/>
  <c r="K2652" i="15"/>
  <c r="K2653" i="15"/>
  <c r="K2654" i="15"/>
  <c r="K2655" i="15"/>
  <c r="K2656" i="15"/>
  <c r="K2657" i="15"/>
  <c r="K2658" i="15"/>
  <c r="K2659" i="15"/>
  <c r="K2660" i="15"/>
  <c r="K2661" i="15"/>
  <c r="K2662" i="15"/>
  <c r="K2663" i="15"/>
  <c r="K2664" i="15"/>
  <c r="K2665" i="15"/>
  <c r="K2666" i="15"/>
  <c r="K2667" i="15"/>
  <c r="K2668" i="15"/>
  <c r="K2669" i="15"/>
  <c r="K2670" i="15"/>
  <c r="K2671" i="15"/>
  <c r="K2672" i="15"/>
  <c r="K2673" i="15"/>
  <c r="K2674" i="15"/>
  <c r="K2675" i="15"/>
  <c r="K2676" i="15"/>
  <c r="K2677" i="15"/>
  <c r="K2678" i="15"/>
  <c r="K2679" i="15"/>
  <c r="K2680" i="15"/>
  <c r="K2681" i="15"/>
  <c r="K2682" i="15"/>
  <c r="K2683" i="15"/>
  <c r="K2684" i="15"/>
  <c r="K2685" i="15"/>
  <c r="K2686" i="15"/>
  <c r="K2687" i="15"/>
  <c r="K2688" i="15"/>
  <c r="K2689" i="15"/>
  <c r="K2690" i="15"/>
  <c r="K2691" i="15"/>
  <c r="K2692" i="15"/>
  <c r="K2693" i="15"/>
  <c r="K2694" i="15"/>
  <c r="K2695" i="15"/>
  <c r="K2696" i="15"/>
  <c r="K2697" i="15"/>
  <c r="K2698" i="15"/>
  <c r="K2699" i="15"/>
  <c r="K2700" i="15"/>
  <c r="K2701" i="15"/>
  <c r="K2702" i="15"/>
  <c r="K2703" i="15"/>
  <c r="K2704" i="15"/>
  <c r="K2705" i="15"/>
  <c r="K2706" i="15"/>
  <c r="K2707" i="15"/>
  <c r="K2708" i="15"/>
  <c r="K2709" i="15"/>
  <c r="K2710" i="15"/>
  <c r="K2711" i="15"/>
  <c r="K2712" i="15"/>
  <c r="K2713" i="15"/>
  <c r="K2714" i="15"/>
  <c r="K2715" i="15"/>
  <c r="K2716" i="15"/>
  <c r="K2717" i="15"/>
  <c r="K2718" i="15"/>
  <c r="K2719" i="15"/>
  <c r="K2720" i="15"/>
  <c r="K2721" i="15"/>
  <c r="K2722" i="15"/>
  <c r="K2723" i="15"/>
  <c r="K2724" i="15"/>
  <c r="K2725" i="15"/>
  <c r="K2726" i="15"/>
  <c r="K2727" i="15"/>
  <c r="K2728" i="15"/>
  <c r="K2729" i="15"/>
  <c r="K2730" i="15"/>
  <c r="K2731" i="15"/>
  <c r="K2732" i="15"/>
  <c r="K2733" i="15"/>
  <c r="K2734" i="15"/>
  <c r="K2735" i="15"/>
  <c r="K2736" i="15"/>
  <c r="K2737" i="15"/>
  <c r="K2738" i="15"/>
  <c r="K2739" i="15"/>
  <c r="K2740" i="15"/>
  <c r="K2741" i="15"/>
  <c r="K2742" i="15"/>
  <c r="K2743" i="15"/>
  <c r="K2744" i="15"/>
  <c r="K2745" i="15"/>
  <c r="K2746" i="15"/>
  <c r="K2747" i="15"/>
  <c r="K2748" i="15"/>
  <c r="K2749" i="15"/>
  <c r="K2750" i="15"/>
  <c r="K2751" i="15"/>
  <c r="K2752" i="15"/>
  <c r="K2753" i="15"/>
  <c r="K2754" i="15"/>
  <c r="K2755" i="15"/>
  <c r="K2756" i="15"/>
  <c r="K2757" i="15"/>
  <c r="K2758" i="15"/>
  <c r="K2759" i="15"/>
  <c r="K2760" i="15"/>
  <c r="K2761" i="15"/>
  <c r="K2762" i="15"/>
  <c r="K2763" i="15"/>
  <c r="K2764" i="15"/>
  <c r="K2765" i="15"/>
  <c r="K2766" i="15"/>
  <c r="K2767" i="15"/>
  <c r="K2768" i="15"/>
  <c r="K2769" i="15"/>
  <c r="K2770" i="15"/>
  <c r="K2771" i="15"/>
  <c r="K2772" i="15"/>
  <c r="K2773" i="15"/>
  <c r="K2774" i="15"/>
  <c r="K2775" i="15"/>
  <c r="K2776" i="15"/>
  <c r="K2777" i="15"/>
  <c r="K2778" i="15"/>
  <c r="K2779" i="15"/>
  <c r="K2780" i="15"/>
  <c r="K2781" i="15"/>
  <c r="K2782" i="15"/>
  <c r="K2783" i="15"/>
  <c r="K2784" i="15"/>
  <c r="K2785" i="15"/>
  <c r="K2786" i="15"/>
  <c r="K2787" i="15"/>
  <c r="K2788" i="15"/>
  <c r="K2789" i="15"/>
  <c r="K2790" i="15"/>
  <c r="K2791" i="15"/>
  <c r="K2792" i="15"/>
  <c r="K2793" i="15"/>
  <c r="K2794" i="15"/>
  <c r="K2795" i="15"/>
  <c r="K2796" i="15"/>
  <c r="K2797" i="15"/>
  <c r="K2798" i="15"/>
  <c r="K2799" i="15"/>
  <c r="K2800" i="15"/>
  <c r="K2801" i="15"/>
  <c r="K2802" i="15"/>
  <c r="K2803" i="15"/>
  <c r="K2804" i="15"/>
  <c r="K2805" i="15"/>
  <c r="K2806" i="15"/>
  <c r="K2807" i="15"/>
  <c r="K2808" i="15"/>
  <c r="K2809" i="15"/>
  <c r="K2810" i="15"/>
  <c r="K2811" i="15"/>
  <c r="K2812" i="15"/>
  <c r="K2813" i="15"/>
  <c r="K2814" i="15"/>
  <c r="K2815" i="15"/>
  <c r="K2816" i="15"/>
  <c r="K2817" i="15"/>
  <c r="K2818" i="15"/>
  <c r="K2819" i="15"/>
  <c r="K2820" i="15"/>
  <c r="K2821" i="15"/>
  <c r="K2822" i="15"/>
  <c r="K2823" i="15"/>
  <c r="K2824" i="15"/>
  <c r="K2825" i="15"/>
  <c r="K2826" i="15"/>
  <c r="K2827" i="15"/>
  <c r="K2828" i="15"/>
  <c r="K2829" i="15"/>
  <c r="K2830" i="15"/>
  <c r="K2831" i="15"/>
  <c r="K2832" i="15"/>
  <c r="K2833" i="15"/>
  <c r="K2834" i="15"/>
  <c r="K2835" i="15"/>
  <c r="K2836" i="15"/>
  <c r="K2837" i="15"/>
  <c r="K2838" i="15"/>
  <c r="K2839" i="15"/>
  <c r="K2840" i="15"/>
  <c r="K2841" i="15"/>
  <c r="K2842" i="15"/>
  <c r="K2843" i="15"/>
  <c r="K2844" i="15"/>
  <c r="K2845" i="15"/>
  <c r="K2846" i="15"/>
  <c r="K2847" i="15"/>
  <c r="K2848" i="15"/>
  <c r="K2849" i="15"/>
  <c r="K2850" i="15"/>
  <c r="K2851" i="15"/>
  <c r="K2852" i="15"/>
  <c r="K2853" i="15"/>
  <c r="K2854" i="15"/>
  <c r="K2855" i="15"/>
  <c r="K2856" i="15"/>
  <c r="K2857" i="15"/>
  <c r="K2858" i="15"/>
  <c r="K2859" i="15"/>
  <c r="K2860" i="15"/>
  <c r="K2861" i="15"/>
  <c r="K2862" i="15"/>
  <c r="K2863" i="15"/>
  <c r="K2864" i="15"/>
  <c r="K2865" i="15"/>
  <c r="K2866" i="15"/>
  <c r="K2867" i="15"/>
  <c r="K2868" i="15"/>
  <c r="K2869" i="15"/>
  <c r="K2870" i="15"/>
  <c r="K2871" i="15"/>
  <c r="K2872" i="15"/>
  <c r="K2873" i="15"/>
  <c r="K2874" i="15"/>
  <c r="K2875" i="15"/>
  <c r="K2876" i="15"/>
  <c r="K2877" i="15"/>
  <c r="K2878" i="15"/>
  <c r="K2879" i="15"/>
  <c r="K2880" i="15"/>
  <c r="K2881" i="15"/>
  <c r="K2882" i="15"/>
  <c r="K2883" i="15"/>
  <c r="K2884" i="15"/>
  <c r="K2885" i="15"/>
  <c r="K2886" i="15"/>
  <c r="K2887" i="15"/>
  <c r="K2888" i="15"/>
  <c r="K2889" i="15"/>
  <c r="K2890" i="15"/>
  <c r="K2891" i="15"/>
  <c r="K2892" i="15"/>
  <c r="K2893" i="15"/>
  <c r="K2894" i="15"/>
  <c r="K2895" i="15"/>
  <c r="K2896" i="15"/>
  <c r="K2897" i="15"/>
  <c r="K2898" i="15"/>
  <c r="K2899" i="15"/>
  <c r="K2900" i="15"/>
  <c r="K2901" i="15"/>
  <c r="K2902" i="15"/>
  <c r="K2903" i="15"/>
  <c r="K2904" i="15"/>
  <c r="K2905" i="15"/>
  <c r="K2906" i="15"/>
  <c r="K2907" i="15"/>
  <c r="K2908" i="15"/>
  <c r="K2909" i="15"/>
  <c r="K2910" i="15"/>
  <c r="K1071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K330" i="15"/>
  <c r="K331" i="15"/>
  <c r="K332" i="15"/>
  <c r="K333" i="15"/>
  <c r="K334" i="15"/>
  <c r="K335" i="15"/>
  <c r="K336" i="15"/>
  <c r="K337" i="15"/>
  <c r="K338" i="15"/>
  <c r="K339" i="15"/>
  <c r="K340" i="15"/>
  <c r="K341" i="15"/>
  <c r="K342" i="15"/>
  <c r="K343" i="15"/>
  <c r="K344" i="15"/>
  <c r="K345" i="15"/>
  <c r="K346" i="15"/>
  <c r="K347" i="15"/>
  <c r="K348" i="15"/>
  <c r="K349" i="15"/>
  <c r="K350" i="15"/>
  <c r="K351" i="15"/>
  <c r="K352" i="15"/>
  <c r="K353" i="15"/>
  <c r="K354" i="15"/>
  <c r="K355" i="15"/>
  <c r="K356" i="15"/>
  <c r="K357" i="15"/>
  <c r="K358" i="15"/>
  <c r="K359" i="15"/>
  <c r="K360" i="15"/>
  <c r="K361" i="15"/>
  <c r="K362" i="15"/>
  <c r="K363" i="15"/>
  <c r="K364" i="15"/>
  <c r="K365" i="15"/>
  <c r="K366" i="15"/>
  <c r="K367" i="15"/>
  <c r="K368" i="15"/>
  <c r="K369" i="15"/>
  <c r="K370" i="15"/>
  <c r="K371" i="15"/>
  <c r="K372" i="15"/>
  <c r="K373" i="15"/>
  <c r="K374" i="15"/>
  <c r="K375" i="15"/>
  <c r="K376" i="15"/>
  <c r="K377" i="15"/>
  <c r="K378" i="15"/>
  <c r="K379" i="15"/>
  <c r="K380" i="15"/>
  <c r="K381" i="15"/>
  <c r="K382" i="15"/>
  <c r="K383" i="15"/>
  <c r="K384" i="15"/>
  <c r="K385" i="15"/>
  <c r="K386" i="15"/>
  <c r="K387" i="15"/>
  <c r="K388" i="15"/>
  <c r="K389" i="15"/>
  <c r="K390" i="15"/>
  <c r="K391" i="15"/>
  <c r="K392" i="15"/>
  <c r="K393" i="15"/>
  <c r="K394" i="15"/>
  <c r="K395" i="15"/>
  <c r="K396" i="15"/>
  <c r="K397" i="15"/>
  <c r="K398" i="15"/>
  <c r="K399" i="15"/>
  <c r="K400" i="15"/>
  <c r="K401" i="15"/>
  <c r="K402" i="15"/>
  <c r="K403" i="15"/>
  <c r="K404" i="15"/>
  <c r="K405" i="15"/>
  <c r="K406" i="15"/>
  <c r="K407" i="15"/>
  <c r="K408" i="15"/>
  <c r="K409" i="15"/>
  <c r="K410" i="15"/>
  <c r="K411" i="15"/>
  <c r="K412" i="15"/>
  <c r="K413" i="15"/>
  <c r="K414" i="15"/>
  <c r="K415" i="15"/>
  <c r="K416" i="15"/>
  <c r="K417" i="15"/>
  <c r="K418" i="15"/>
  <c r="K419" i="15"/>
  <c r="K420" i="15"/>
  <c r="K421" i="15"/>
  <c r="K422" i="15"/>
  <c r="K423" i="15"/>
  <c r="K424" i="15"/>
  <c r="K425" i="15"/>
  <c r="K426" i="15"/>
  <c r="K427" i="15"/>
  <c r="K428" i="15"/>
  <c r="K429" i="15"/>
  <c r="K430" i="15"/>
  <c r="K431" i="15"/>
  <c r="K432" i="15"/>
  <c r="K433" i="15"/>
  <c r="K434" i="15"/>
  <c r="K435" i="15"/>
  <c r="K436" i="15"/>
  <c r="K437" i="15"/>
  <c r="K438" i="15"/>
  <c r="K439" i="15"/>
  <c r="K440" i="15"/>
  <c r="K441" i="15"/>
  <c r="K442" i="15"/>
  <c r="K443" i="15"/>
  <c r="K444" i="15"/>
  <c r="K445" i="15"/>
  <c r="K446" i="15"/>
  <c r="K447" i="15"/>
  <c r="K448" i="15"/>
  <c r="K449" i="15"/>
  <c r="K450" i="15"/>
  <c r="K451" i="15"/>
  <c r="K452" i="15"/>
  <c r="K453" i="15"/>
  <c r="K454" i="15"/>
  <c r="K455" i="15"/>
  <c r="K456" i="15"/>
  <c r="K457" i="15"/>
  <c r="K458" i="15"/>
  <c r="K459" i="15"/>
  <c r="K460" i="15"/>
  <c r="K461" i="15"/>
  <c r="K462" i="15"/>
  <c r="K463" i="15"/>
  <c r="K464" i="15"/>
  <c r="K465" i="15"/>
  <c r="K466" i="15"/>
  <c r="K467" i="15"/>
  <c r="K468" i="15"/>
  <c r="K469" i="15"/>
  <c r="K470" i="15"/>
  <c r="K471" i="15"/>
  <c r="K472" i="15"/>
  <c r="K473" i="15"/>
  <c r="K474" i="15"/>
  <c r="K475" i="15"/>
  <c r="K476" i="15"/>
  <c r="K477" i="15"/>
  <c r="K478" i="15"/>
  <c r="K479" i="15"/>
  <c r="K480" i="15"/>
  <c r="K481" i="15"/>
  <c r="K482" i="15"/>
  <c r="K483" i="15"/>
  <c r="K484" i="15"/>
  <c r="K485" i="15"/>
  <c r="K486" i="15"/>
  <c r="K487" i="15"/>
  <c r="K488" i="15"/>
  <c r="K489" i="15"/>
  <c r="K490" i="15"/>
  <c r="K491" i="15"/>
  <c r="K492" i="15"/>
  <c r="K493" i="15"/>
  <c r="K494" i="15"/>
  <c r="K495" i="15"/>
  <c r="K496" i="15"/>
  <c r="K497" i="15"/>
  <c r="K498" i="15"/>
  <c r="K499" i="15"/>
  <c r="K500" i="15"/>
  <c r="K501" i="15"/>
  <c r="K502" i="15"/>
  <c r="K503" i="15"/>
  <c r="K504" i="15"/>
  <c r="K505" i="15"/>
  <c r="K506" i="15"/>
  <c r="K507" i="15"/>
  <c r="K508" i="15"/>
  <c r="K509" i="15"/>
  <c r="K510" i="15"/>
  <c r="K511" i="15"/>
  <c r="K512" i="15"/>
  <c r="K513" i="15"/>
  <c r="K514" i="15"/>
  <c r="K515" i="15"/>
  <c r="K516" i="15"/>
  <c r="K517" i="15"/>
  <c r="K518" i="15"/>
  <c r="K519" i="15"/>
  <c r="K520" i="15"/>
  <c r="K521" i="15"/>
  <c r="K522" i="15"/>
  <c r="K523" i="15"/>
  <c r="K524" i="15"/>
  <c r="K525" i="15"/>
  <c r="K526" i="15"/>
  <c r="K527" i="15"/>
  <c r="K528" i="15"/>
  <c r="K529" i="15"/>
  <c r="K530" i="15"/>
  <c r="K531" i="15"/>
  <c r="K532" i="15"/>
  <c r="K533" i="15"/>
  <c r="K534" i="15"/>
  <c r="K535" i="15"/>
  <c r="K536" i="15"/>
  <c r="K537" i="15"/>
  <c r="K538" i="15"/>
  <c r="K539" i="15"/>
  <c r="K540" i="15"/>
  <c r="K541" i="15"/>
  <c r="K542" i="15"/>
  <c r="K543" i="15"/>
  <c r="K544" i="15"/>
  <c r="K545" i="15"/>
  <c r="K546" i="15"/>
  <c r="K547" i="15"/>
  <c r="K548" i="15"/>
  <c r="K549" i="15"/>
  <c r="K550" i="15"/>
  <c r="K551" i="15"/>
  <c r="K552" i="15"/>
  <c r="K553" i="15"/>
  <c r="K554" i="15"/>
  <c r="K555" i="15"/>
  <c r="K556" i="15"/>
  <c r="K557" i="15"/>
  <c r="K558" i="15"/>
  <c r="K559" i="15"/>
  <c r="K560" i="15"/>
  <c r="K561" i="15"/>
  <c r="K562" i="15"/>
  <c r="K563" i="15"/>
  <c r="K564" i="15"/>
  <c r="K565" i="15"/>
  <c r="K566" i="15"/>
  <c r="K567" i="15"/>
  <c r="K568" i="15"/>
  <c r="K569" i="15"/>
  <c r="K570" i="15"/>
  <c r="K571" i="15"/>
  <c r="K572" i="15"/>
  <c r="K573" i="15"/>
  <c r="K574" i="15"/>
  <c r="K575" i="15"/>
  <c r="K576" i="15"/>
  <c r="K577" i="15"/>
  <c r="K578" i="15"/>
  <c r="K579" i="15"/>
  <c r="K580" i="15"/>
  <c r="K581" i="15"/>
  <c r="K582" i="15"/>
  <c r="K583" i="15"/>
  <c r="K584" i="15"/>
  <c r="K585" i="15"/>
  <c r="K586" i="15"/>
  <c r="K587" i="15"/>
  <c r="K588" i="15"/>
  <c r="K589" i="15"/>
  <c r="K590" i="15"/>
  <c r="K591" i="15"/>
  <c r="K592" i="15"/>
  <c r="K593" i="15"/>
  <c r="K594" i="15"/>
  <c r="K595" i="15"/>
  <c r="K596" i="15"/>
  <c r="K597" i="15"/>
  <c r="K598" i="15"/>
  <c r="K599" i="15"/>
  <c r="K600" i="15"/>
  <c r="K601" i="15"/>
  <c r="K602" i="15"/>
  <c r="K603" i="15"/>
  <c r="K604" i="15"/>
  <c r="K605" i="15"/>
  <c r="K606" i="15"/>
  <c r="K607" i="15"/>
  <c r="K608" i="15"/>
  <c r="K609" i="15"/>
  <c r="K610" i="15"/>
  <c r="K611" i="15"/>
  <c r="K612" i="15"/>
  <c r="K613" i="15"/>
  <c r="K614" i="15"/>
  <c r="K615" i="15"/>
  <c r="K616" i="15"/>
  <c r="K617" i="15"/>
  <c r="K618" i="15"/>
  <c r="K619" i="15"/>
  <c r="K620" i="15"/>
  <c r="K621" i="15"/>
  <c r="K622" i="15"/>
  <c r="K623" i="15"/>
  <c r="K624" i="15"/>
  <c r="K625" i="15"/>
  <c r="K626" i="15"/>
  <c r="K627" i="15"/>
  <c r="K628" i="15"/>
  <c r="K629" i="15"/>
  <c r="K630" i="15"/>
  <c r="K631" i="15"/>
  <c r="K632" i="15"/>
  <c r="K633" i="15"/>
  <c r="K634" i="15"/>
  <c r="K635" i="15"/>
  <c r="K636" i="15"/>
  <c r="K637" i="15"/>
  <c r="K638" i="15"/>
  <c r="K639" i="15"/>
  <c r="K640" i="15"/>
  <c r="K641" i="15"/>
  <c r="K642" i="15"/>
  <c r="K643" i="15"/>
  <c r="K644" i="15"/>
  <c r="K645" i="15"/>
  <c r="K646" i="15"/>
  <c r="K647" i="15"/>
  <c r="K648" i="15"/>
  <c r="K649" i="15"/>
  <c r="K650" i="15"/>
  <c r="K651" i="15"/>
  <c r="K652" i="15"/>
  <c r="K653" i="15"/>
  <c r="K654" i="15"/>
  <c r="K655" i="15"/>
  <c r="K656" i="15"/>
  <c r="K657" i="15"/>
  <c r="K658" i="15"/>
  <c r="K659" i="15"/>
  <c r="K660" i="15"/>
  <c r="K661" i="15"/>
  <c r="K662" i="15"/>
  <c r="K663" i="15"/>
  <c r="K664" i="15"/>
  <c r="K665" i="15"/>
  <c r="K666" i="15"/>
  <c r="K667" i="15"/>
  <c r="K668" i="15"/>
  <c r="K669" i="15"/>
  <c r="K670" i="15"/>
  <c r="K671" i="15"/>
  <c r="K672" i="15"/>
  <c r="K673" i="15"/>
  <c r="K674" i="15"/>
  <c r="K675" i="15"/>
  <c r="K676" i="15"/>
  <c r="K677" i="15"/>
  <c r="K678" i="15"/>
  <c r="K679" i="15"/>
  <c r="K680" i="15"/>
  <c r="K681" i="15"/>
  <c r="K682" i="15"/>
  <c r="K683" i="15"/>
  <c r="K684" i="15"/>
  <c r="K685" i="15"/>
  <c r="K686" i="15"/>
  <c r="K687" i="15"/>
  <c r="K688" i="15"/>
  <c r="K689" i="15"/>
  <c r="K690" i="15"/>
  <c r="K691" i="15"/>
  <c r="K692" i="15"/>
  <c r="K693" i="15"/>
  <c r="K694" i="15"/>
  <c r="K695" i="15"/>
  <c r="K696" i="15"/>
  <c r="K697" i="15"/>
  <c r="K698" i="15"/>
  <c r="K699" i="15"/>
  <c r="K700" i="15"/>
  <c r="K701" i="15"/>
  <c r="K702" i="15"/>
  <c r="K703" i="15"/>
  <c r="K704" i="15"/>
  <c r="K705" i="15"/>
  <c r="K706" i="15"/>
  <c r="K707" i="15"/>
  <c r="K708" i="15"/>
  <c r="K709" i="15"/>
  <c r="K710" i="15"/>
  <c r="K711" i="15"/>
  <c r="K712" i="15"/>
  <c r="K713" i="15"/>
  <c r="K714" i="15"/>
  <c r="K715" i="15"/>
  <c r="K716" i="15"/>
  <c r="K717" i="15"/>
  <c r="K718" i="15"/>
  <c r="K719" i="15"/>
  <c r="K720" i="15"/>
  <c r="K721" i="15"/>
  <c r="K722" i="15"/>
  <c r="K723" i="15"/>
  <c r="K724" i="15"/>
  <c r="K725" i="15"/>
  <c r="K726" i="15"/>
  <c r="K727" i="15"/>
  <c r="K728" i="15"/>
  <c r="K729" i="15"/>
  <c r="K730" i="15"/>
  <c r="K731" i="15"/>
  <c r="K732" i="15"/>
  <c r="K733" i="15"/>
  <c r="K734" i="15"/>
  <c r="K735" i="15"/>
  <c r="K736" i="15"/>
  <c r="K737" i="15"/>
  <c r="K738" i="15"/>
  <c r="K739" i="15"/>
  <c r="K740" i="15"/>
  <c r="K741" i="15"/>
  <c r="K742" i="15"/>
  <c r="K743" i="15"/>
  <c r="K744" i="15"/>
  <c r="K745" i="15"/>
  <c r="K746" i="15"/>
  <c r="K747" i="15"/>
  <c r="K748" i="15"/>
  <c r="K749" i="15"/>
  <c r="K750" i="15"/>
  <c r="K751" i="15"/>
  <c r="K752" i="15"/>
  <c r="K753" i="15"/>
  <c r="K754" i="15"/>
  <c r="K755" i="15"/>
  <c r="K756" i="15"/>
  <c r="K757" i="15"/>
  <c r="K758" i="15"/>
  <c r="K759" i="15"/>
  <c r="K760" i="15"/>
  <c r="K761" i="15"/>
  <c r="K762" i="15"/>
  <c r="K763" i="15"/>
  <c r="K764" i="15"/>
  <c r="K765" i="15"/>
  <c r="K766" i="15"/>
  <c r="K767" i="15"/>
  <c r="K768" i="15"/>
  <c r="K769" i="15"/>
  <c r="K770" i="15"/>
  <c r="K771" i="15"/>
  <c r="K772" i="15"/>
  <c r="K773" i="15"/>
  <c r="K774" i="15"/>
  <c r="K775" i="15"/>
  <c r="K776" i="15"/>
  <c r="K777" i="15"/>
  <c r="K778" i="15"/>
  <c r="K779" i="15"/>
  <c r="K780" i="15"/>
  <c r="K781" i="15"/>
  <c r="K782" i="15"/>
  <c r="K783" i="15"/>
  <c r="K784" i="15"/>
  <c r="K785" i="15"/>
  <c r="K786" i="15"/>
  <c r="K787" i="15"/>
  <c r="K788" i="15"/>
  <c r="K789" i="15"/>
  <c r="K790" i="15"/>
  <c r="K791" i="15"/>
  <c r="K792" i="15"/>
  <c r="K793" i="15"/>
  <c r="K794" i="15"/>
  <c r="K795" i="15"/>
  <c r="K796" i="15"/>
  <c r="K797" i="15"/>
  <c r="K798" i="15"/>
  <c r="K799" i="15"/>
  <c r="K800" i="15"/>
  <c r="K801" i="15"/>
  <c r="K802" i="15"/>
  <c r="K803" i="15"/>
  <c r="K804" i="15"/>
  <c r="K805" i="15"/>
  <c r="K806" i="15"/>
  <c r="K807" i="15"/>
  <c r="K808" i="15"/>
  <c r="K809" i="15"/>
  <c r="K810" i="15"/>
  <c r="K811" i="15"/>
  <c r="K812" i="15"/>
  <c r="K813" i="15"/>
  <c r="K814" i="15"/>
  <c r="K815" i="15"/>
  <c r="K816" i="15"/>
  <c r="K817" i="15"/>
  <c r="K818" i="15"/>
  <c r="K819" i="15"/>
  <c r="K820" i="15"/>
  <c r="K821" i="15"/>
  <c r="K822" i="15"/>
  <c r="K823" i="15"/>
  <c r="K824" i="15"/>
  <c r="K825" i="15"/>
  <c r="K826" i="15"/>
  <c r="K827" i="15"/>
  <c r="K828" i="15"/>
  <c r="K829" i="15"/>
  <c r="K830" i="15"/>
  <c r="K831" i="15"/>
  <c r="K832" i="15"/>
  <c r="K833" i="15"/>
  <c r="K834" i="15"/>
  <c r="K835" i="15"/>
  <c r="K836" i="15"/>
  <c r="K837" i="15"/>
  <c r="K838" i="15"/>
  <c r="K839" i="15"/>
  <c r="K840" i="15"/>
  <c r="K841" i="15"/>
  <c r="K842" i="15"/>
  <c r="K843" i="15"/>
  <c r="K844" i="15"/>
  <c r="K845" i="15"/>
  <c r="K846" i="15"/>
  <c r="K847" i="15"/>
  <c r="K848" i="15"/>
  <c r="K849" i="15"/>
  <c r="K850" i="15"/>
  <c r="K851" i="15"/>
  <c r="K852" i="15"/>
  <c r="K853" i="15"/>
  <c r="K854" i="15"/>
  <c r="K855" i="15"/>
  <c r="K856" i="15"/>
  <c r="K857" i="15"/>
  <c r="K858" i="15"/>
  <c r="K859" i="15"/>
  <c r="K860" i="15"/>
  <c r="K861" i="15"/>
  <c r="K862" i="15"/>
  <c r="K863" i="15"/>
  <c r="K864" i="15"/>
  <c r="K865" i="15"/>
  <c r="K866" i="15"/>
  <c r="K867" i="15"/>
  <c r="K868" i="15"/>
  <c r="K869" i="15"/>
  <c r="K870" i="15"/>
  <c r="K871" i="15"/>
  <c r="K872" i="15"/>
  <c r="K873" i="15"/>
  <c r="K874" i="15"/>
  <c r="K875" i="15"/>
  <c r="K876" i="15"/>
  <c r="K877" i="15"/>
  <c r="K878" i="15"/>
  <c r="K879" i="15"/>
  <c r="K880" i="15"/>
  <c r="K881" i="15"/>
  <c r="K882" i="15"/>
  <c r="K883" i="15"/>
  <c r="K884" i="15"/>
  <c r="K885" i="15"/>
  <c r="K886" i="15"/>
  <c r="K887" i="15"/>
  <c r="K888" i="15"/>
  <c r="K889" i="15"/>
  <c r="K890" i="15"/>
  <c r="K891" i="15"/>
  <c r="K892" i="15"/>
  <c r="K893" i="15"/>
  <c r="K894" i="15"/>
  <c r="K895" i="15"/>
  <c r="K896" i="15"/>
  <c r="K897" i="15"/>
  <c r="K898" i="15"/>
  <c r="K899" i="15"/>
  <c r="K900" i="15"/>
  <c r="K901" i="15"/>
  <c r="K902" i="15"/>
  <c r="K903" i="15"/>
  <c r="K904" i="15"/>
  <c r="K905" i="15"/>
  <c r="K906" i="15"/>
  <c r="K907" i="15"/>
  <c r="K908" i="15"/>
  <c r="K909" i="15"/>
  <c r="K910" i="15"/>
  <c r="K911" i="15"/>
  <c r="K912" i="15"/>
  <c r="K913" i="15"/>
  <c r="K914" i="15"/>
  <c r="K915" i="15"/>
  <c r="K916" i="15"/>
  <c r="K917" i="15"/>
  <c r="K918" i="15"/>
  <c r="K919" i="15"/>
  <c r="K920" i="15"/>
  <c r="K921" i="15"/>
  <c r="K922" i="15"/>
  <c r="K923" i="15"/>
  <c r="K924" i="15"/>
  <c r="K925" i="15"/>
  <c r="K926" i="15"/>
  <c r="K927" i="15"/>
  <c r="K928" i="15"/>
  <c r="K929" i="15"/>
  <c r="K930" i="15"/>
  <c r="K931" i="15"/>
  <c r="K932" i="15"/>
  <c r="K933" i="15"/>
  <c r="K934" i="15"/>
  <c r="K935" i="15"/>
  <c r="K936" i="15"/>
  <c r="K937" i="15"/>
  <c r="K938" i="15"/>
  <c r="K939" i="15"/>
  <c r="K940" i="15"/>
  <c r="K941" i="15"/>
  <c r="K942" i="15"/>
  <c r="K943" i="15"/>
  <c r="K944" i="15"/>
  <c r="K945" i="15"/>
  <c r="K946" i="15"/>
  <c r="K947" i="15"/>
  <c r="K948" i="15"/>
  <c r="K949" i="15"/>
  <c r="K950" i="15"/>
  <c r="K951" i="15"/>
  <c r="K952" i="15"/>
  <c r="K953" i="15"/>
  <c r="K954" i="15"/>
  <c r="K955" i="15"/>
  <c r="K956" i="15"/>
  <c r="K957" i="15"/>
  <c r="K958" i="15"/>
  <c r="K959" i="15"/>
  <c r="K960" i="15"/>
  <c r="K961" i="15"/>
  <c r="K962" i="15"/>
  <c r="K963" i="15"/>
  <c r="K964" i="15"/>
  <c r="K965" i="15"/>
  <c r="K966" i="15"/>
  <c r="K967" i="15"/>
  <c r="K968" i="15"/>
  <c r="K969" i="15"/>
  <c r="K970" i="15"/>
  <c r="K971" i="15"/>
  <c r="K972" i="15"/>
  <c r="K973" i="15"/>
  <c r="K974" i="15"/>
  <c r="K975" i="15"/>
  <c r="K976" i="15"/>
  <c r="K977" i="15"/>
  <c r="K978" i="15"/>
  <c r="K979" i="15"/>
  <c r="K980" i="15"/>
  <c r="K981" i="15"/>
  <c r="K982" i="15"/>
  <c r="K983" i="15"/>
  <c r="K984" i="15"/>
  <c r="K985" i="15"/>
  <c r="K986" i="15"/>
  <c r="K987" i="15"/>
  <c r="K988" i="15"/>
  <c r="K989" i="15"/>
  <c r="K990" i="15"/>
  <c r="K991" i="15"/>
  <c r="K992" i="15"/>
  <c r="K993" i="15"/>
  <c r="K994" i="15"/>
  <c r="K995" i="15"/>
  <c r="K996" i="15"/>
  <c r="K997" i="15"/>
  <c r="K998" i="15"/>
  <c r="K999" i="15"/>
  <c r="K1000" i="15"/>
  <c r="K1001" i="15"/>
  <c r="K1002" i="15"/>
  <c r="K1003" i="15"/>
  <c r="K1004" i="15"/>
  <c r="K1005" i="15"/>
  <c r="K1006" i="15"/>
  <c r="K1007" i="15"/>
  <c r="K1008" i="15"/>
  <c r="K1009" i="15"/>
  <c r="K1010" i="15"/>
  <c r="K1011" i="15"/>
  <c r="K1012" i="15"/>
  <c r="K1013" i="15"/>
  <c r="K1014" i="15"/>
  <c r="K1015" i="15"/>
  <c r="K1016" i="15"/>
  <c r="K1017" i="15"/>
  <c r="K1018" i="15"/>
  <c r="K1019" i="15"/>
  <c r="K1020" i="15"/>
  <c r="K1021" i="15"/>
  <c r="K1022" i="15"/>
  <c r="K1023" i="15"/>
  <c r="K1024" i="15"/>
  <c r="K1025" i="15"/>
  <c r="K1026" i="15"/>
  <c r="K1027" i="15"/>
  <c r="K1028" i="15"/>
  <c r="K1029" i="15"/>
  <c r="K1030" i="15"/>
  <c r="K1031" i="15"/>
  <c r="K1032" i="15"/>
  <c r="K1033" i="15"/>
  <c r="K1034" i="15"/>
  <c r="K1035" i="15"/>
  <c r="K1036" i="15"/>
  <c r="K1037" i="15"/>
  <c r="K1038" i="15"/>
  <c r="K1039" i="15"/>
  <c r="K1040" i="15"/>
  <c r="K1041" i="15"/>
  <c r="K1042" i="15"/>
  <c r="K1043" i="15"/>
  <c r="K1044" i="15"/>
  <c r="K1045" i="15"/>
  <c r="K1046" i="15"/>
  <c r="K1047" i="15"/>
  <c r="K1048" i="15"/>
  <c r="K1049" i="15"/>
  <c r="K1050" i="15"/>
  <c r="K1051" i="15"/>
  <c r="K1052" i="15"/>
  <c r="K1053" i="15"/>
  <c r="K1054" i="15"/>
  <c r="K1055" i="15"/>
  <c r="K1056" i="15"/>
  <c r="K1057" i="15"/>
  <c r="K1058" i="15"/>
  <c r="K1059" i="15"/>
  <c r="K1060" i="15"/>
  <c r="K1061" i="15"/>
  <c r="K1062" i="15"/>
  <c r="K1063" i="15"/>
  <c r="K1064" i="15"/>
  <c r="K1065" i="15"/>
  <c r="K1066" i="15"/>
  <c r="K1067" i="15"/>
  <c r="K1068" i="15"/>
  <c r="K1069" i="15"/>
  <c r="K1070" i="15"/>
  <c r="K2" i="15"/>
  <c r="E2258" i="1" l="1"/>
  <c r="E2266" i="1"/>
  <c r="E3251" i="1"/>
  <c r="F3232" i="1"/>
  <c r="D3245" i="1"/>
  <c r="F3257" i="1"/>
  <c r="E3243" i="1"/>
  <c r="F3255" i="1"/>
  <c r="F3249" i="1"/>
  <c r="F3251" i="1"/>
  <c r="E3269" i="1"/>
  <c r="F3227" i="1"/>
  <c r="D3228" i="1"/>
  <c r="F3247" i="1"/>
  <c r="E3257" i="1"/>
  <c r="E3259" i="1"/>
  <c r="E2278" i="1"/>
  <c r="H2251" i="1"/>
  <c r="E3228" i="1"/>
  <c r="E3236" i="1"/>
  <c r="F3238" i="1"/>
  <c r="D3239" i="1"/>
  <c r="E3241" i="1"/>
  <c r="F3267" i="1"/>
  <c r="F3269" i="1"/>
  <c r="F2278" i="1"/>
  <c r="F3228" i="1"/>
  <c r="F3234" i="1"/>
  <c r="F3236" i="1"/>
  <c r="F3239" i="1"/>
  <c r="E3247" i="1"/>
  <c r="E3249" i="1"/>
  <c r="D3251" i="1"/>
  <c r="E3255" i="1"/>
  <c r="D3257" i="1"/>
  <c r="D3261" i="1"/>
  <c r="F3241" i="1"/>
  <c r="F3243" i="1"/>
  <c r="E3245" i="1"/>
  <c r="F3259" i="1"/>
  <c r="E3261" i="1"/>
  <c r="E3263" i="1"/>
  <c r="D3265" i="1"/>
  <c r="F2286" i="1"/>
  <c r="E2274" i="1"/>
  <c r="F2254" i="1"/>
  <c r="E3232" i="1"/>
  <c r="E3234" i="1"/>
  <c r="D3236" i="1"/>
  <c r="F3245" i="1"/>
  <c r="D3247" i="1"/>
  <c r="F3261" i="1"/>
  <c r="F3263" i="1"/>
  <c r="E3265" i="1"/>
  <c r="E3267" i="1"/>
  <c r="D3269" i="1"/>
  <c r="E2286" i="1"/>
  <c r="E2270" i="1"/>
  <c r="E2254" i="1"/>
  <c r="F3265" i="1"/>
  <c r="H2220" i="1"/>
  <c r="D3226" i="1"/>
  <c r="D3230" i="1"/>
  <c r="D3233" i="1"/>
  <c r="D3242" i="1"/>
  <c r="F2262" i="1"/>
  <c r="E3226" i="1"/>
  <c r="E3230" i="1"/>
  <c r="F3233" i="1"/>
  <c r="D3238" i="1"/>
  <c r="F3242" i="1"/>
  <c r="D3246" i="1"/>
  <c r="D3248" i="1"/>
  <c r="D3253" i="1"/>
  <c r="F3258" i="1"/>
  <c r="F3262" i="1"/>
  <c r="F3266" i="1"/>
  <c r="E2282" i="1"/>
  <c r="F2270" i="1"/>
  <c r="E2262" i="1"/>
  <c r="D2249" i="1"/>
  <c r="F3226" i="1"/>
  <c r="D3227" i="1"/>
  <c r="F3230" i="1"/>
  <c r="D3232" i="1"/>
  <c r="D3234" i="1"/>
  <c r="E3238" i="1"/>
  <c r="D3241" i="1"/>
  <c r="D3243" i="1"/>
  <c r="F3246" i="1"/>
  <c r="F3248" i="1"/>
  <c r="D3249" i="1"/>
  <c r="E3253" i="1"/>
  <c r="D3255" i="1"/>
  <c r="D3259" i="1"/>
  <c r="D3263" i="1"/>
  <c r="D3267" i="1"/>
  <c r="E3256" i="1"/>
  <c r="D3256" i="1"/>
  <c r="D3229" i="1"/>
  <c r="D3244" i="1"/>
  <c r="E3254" i="1"/>
  <c r="D3254" i="1"/>
  <c r="F3256" i="1"/>
  <c r="E3264" i="1"/>
  <c r="D3264" i="1"/>
  <c r="D3225" i="1"/>
  <c r="F3229" i="1"/>
  <c r="D3231" i="1"/>
  <c r="F3235" i="1"/>
  <c r="D3237" i="1"/>
  <c r="F3240" i="1"/>
  <c r="F3244" i="1"/>
  <c r="F3250" i="1"/>
  <c r="D3252" i="1"/>
  <c r="F3254" i="1"/>
  <c r="F3264" i="1"/>
  <c r="D3235" i="1"/>
  <c r="D3240" i="1"/>
  <c r="D3250" i="1"/>
  <c r="E3260" i="1"/>
  <c r="D3260" i="1"/>
  <c r="E3268" i="1"/>
  <c r="D3268" i="1"/>
  <c r="F3225" i="1"/>
  <c r="F3231" i="1"/>
  <c r="F3237" i="1"/>
  <c r="F3252" i="1"/>
  <c r="E3258" i="1"/>
  <c r="D3258" i="1"/>
  <c r="E3262" i="1"/>
  <c r="D3262" i="1"/>
  <c r="E3266" i="1"/>
  <c r="D3266" i="1"/>
  <c r="D2216" i="1"/>
  <c r="H2224" i="1"/>
  <c r="H2204" i="1"/>
  <c r="F2282" i="1"/>
  <c r="F2274" i="1"/>
  <c r="F2266" i="1"/>
  <c r="F2258" i="1"/>
  <c r="E2249" i="1"/>
  <c r="H2208" i="1"/>
  <c r="E2289" i="1"/>
  <c r="E2285" i="1"/>
  <c r="E2281" i="1"/>
  <c r="E2277" i="1"/>
  <c r="E2273" i="1"/>
  <c r="E2269" i="1"/>
  <c r="E2265" i="1"/>
  <c r="E2261" i="1"/>
  <c r="E2257" i="1"/>
  <c r="E2253" i="1"/>
  <c r="H2248" i="1"/>
  <c r="D2212" i="1"/>
  <c r="D2228" i="1"/>
  <c r="D2289" i="1"/>
  <c r="D2285" i="1"/>
  <c r="D2281" i="1"/>
  <c r="D2277" i="1"/>
  <c r="D2273" i="1"/>
  <c r="D2269" i="1"/>
  <c r="D2265" i="1"/>
  <c r="D2261" i="1"/>
  <c r="D2257" i="1"/>
  <c r="D2253" i="1"/>
  <c r="H2247" i="1"/>
  <c r="H2203" i="1"/>
  <c r="H2205" i="1"/>
  <c r="F2247" i="1"/>
  <c r="F2206" i="1"/>
  <c r="E2206" i="1"/>
  <c r="E2207" i="1"/>
  <c r="F2210" i="1"/>
  <c r="E2210" i="1"/>
  <c r="E2211" i="1"/>
  <c r="F2214" i="1"/>
  <c r="E2214" i="1"/>
  <c r="E2215" i="1"/>
  <c r="F2218" i="1"/>
  <c r="E2218" i="1"/>
  <c r="E2219" i="1"/>
  <c r="F2222" i="1"/>
  <c r="E2222" i="1"/>
  <c r="E2223" i="1"/>
  <c r="F2226" i="1"/>
  <c r="E2226" i="1"/>
  <c r="E2227" i="1"/>
  <c r="F2232" i="1"/>
  <c r="E2232" i="1"/>
  <c r="D2232" i="1"/>
  <c r="F2236" i="1"/>
  <c r="E2236" i="1"/>
  <c r="D2236" i="1"/>
  <c r="F2239" i="1"/>
  <c r="E2239" i="1"/>
  <c r="D2239" i="1"/>
  <c r="F2243" i="1"/>
  <c r="E2243" i="1"/>
  <c r="D2243" i="1"/>
  <c r="D2203" i="1"/>
  <c r="E2204" i="1"/>
  <c r="D2205" i="1"/>
  <c r="D2206" i="1"/>
  <c r="D2209" i="1"/>
  <c r="F2209" i="1"/>
  <c r="D2210" i="1"/>
  <c r="D2213" i="1"/>
  <c r="F2213" i="1"/>
  <c r="D2214" i="1"/>
  <c r="D2217" i="1"/>
  <c r="F2217" i="1"/>
  <c r="D2218" i="1"/>
  <c r="D2221" i="1"/>
  <c r="F2221" i="1"/>
  <c r="D2222" i="1"/>
  <c r="D2225" i="1"/>
  <c r="F2225" i="1"/>
  <c r="D2226" i="1"/>
  <c r="D2229" i="1"/>
  <c r="F2229" i="1"/>
  <c r="E2229" i="1"/>
  <c r="H2232" i="1"/>
  <c r="D2233" i="1"/>
  <c r="F2233" i="1"/>
  <c r="E2233" i="1"/>
  <c r="H2236" i="1"/>
  <c r="D2237" i="1"/>
  <c r="F2237" i="1"/>
  <c r="E2237" i="1"/>
  <c r="H2239" i="1"/>
  <c r="D2240" i="1"/>
  <c r="F2240" i="1"/>
  <c r="E2240" i="1"/>
  <c r="H2243" i="1"/>
  <c r="D2244" i="1"/>
  <c r="F2244" i="1"/>
  <c r="E2244" i="1"/>
  <c r="E2203" i="1"/>
  <c r="F2204" i="1"/>
  <c r="E2205" i="1"/>
  <c r="H2206" i="1"/>
  <c r="F2208" i="1"/>
  <c r="E2208" i="1"/>
  <c r="E2209" i="1"/>
  <c r="H2210" i="1"/>
  <c r="F2212" i="1"/>
  <c r="E2212" i="1"/>
  <c r="E2213" i="1"/>
  <c r="H2214" i="1"/>
  <c r="F2216" i="1"/>
  <c r="E2216" i="1"/>
  <c r="E2217" i="1"/>
  <c r="H2218" i="1"/>
  <c r="F2220" i="1"/>
  <c r="E2220" i="1"/>
  <c r="E2221" i="1"/>
  <c r="H2222" i="1"/>
  <c r="F2224" i="1"/>
  <c r="E2224" i="1"/>
  <c r="E2225" i="1"/>
  <c r="H2226" i="1"/>
  <c r="F2228" i="1"/>
  <c r="E2228" i="1"/>
  <c r="H2229" i="1"/>
  <c r="F2230" i="1"/>
  <c r="E2230" i="1"/>
  <c r="D2230" i="1"/>
  <c r="H2233" i="1"/>
  <c r="F2234" i="1"/>
  <c r="E2234" i="1"/>
  <c r="D2234" i="1"/>
  <c r="H2237" i="1"/>
  <c r="F2238" i="1"/>
  <c r="E2238" i="1"/>
  <c r="D2238" i="1"/>
  <c r="H2240" i="1"/>
  <c r="F2241" i="1"/>
  <c r="E2241" i="1"/>
  <c r="D2241" i="1"/>
  <c r="H2244" i="1"/>
  <c r="F2245" i="1"/>
  <c r="E2245" i="1"/>
  <c r="D2245" i="1"/>
  <c r="D2207" i="1"/>
  <c r="F2207" i="1"/>
  <c r="D2211" i="1"/>
  <c r="F2211" i="1"/>
  <c r="D2215" i="1"/>
  <c r="F2215" i="1"/>
  <c r="D2219" i="1"/>
  <c r="F2219" i="1"/>
  <c r="D2223" i="1"/>
  <c r="F2223" i="1"/>
  <c r="D2227" i="1"/>
  <c r="F2227" i="1"/>
  <c r="D2231" i="1"/>
  <c r="F2231" i="1"/>
  <c r="E2231" i="1"/>
  <c r="D2235" i="1"/>
  <c r="F2235" i="1"/>
  <c r="E2235" i="1"/>
  <c r="D2242" i="1"/>
  <c r="F2242" i="1"/>
  <c r="E2242" i="1"/>
  <c r="D2246" i="1"/>
  <c r="F2246" i="1"/>
  <c r="E2246" i="1"/>
  <c r="F2284" i="1"/>
  <c r="F2280" i="1"/>
  <c r="F2276" i="1"/>
  <c r="F2272" i="1"/>
  <c r="F2268" i="1"/>
  <c r="F2264" i="1"/>
  <c r="F2260" i="1"/>
  <c r="F2256" i="1"/>
  <c r="F2252" i="1"/>
  <c r="E2251" i="1"/>
  <c r="E2247" i="1"/>
  <c r="F2288" i="1"/>
  <c r="E2288" i="1"/>
  <c r="E2287" i="1"/>
  <c r="E2284" i="1"/>
  <c r="E2283" i="1"/>
  <c r="E2280" i="1"/>
  <c r="E2279" i="1"/>
  <c r="E2276" i="1"/>
  <c r="E2275" i="1"/>
  <c r="E2272" i="1"/>
  <c r="E2271" i="1"/>
  <c r="E2268" i="1"/>
  <c r="E2267" i="1"/>
  <c r="E2264" i="1"/>
  <c r="E2263" i="1"/>
  <c r="E2260" i="1"/>
  <c r="E2259" i="1"/>
  <c r="E2256" i="1"/>
  <c r="E2255" i="1"/>
  <c r="E2252" i="1"/>
  <c r="D2251" i="1"/>
  <c r="H2249" i="1"/>
  <c r="D2287" i="1"/>
  <c r="D2283" i="1"/>
  <c r="D2279" i="1"/>
  <c r="D2275" i="1"/>
  <c r="D2271" i="1"/>
  <c r="D2267" i="1"/>
  <c r="D2263" i="1"/>
  <c r="D2259" i="1"/>
  <c r="D2255" i="1"/>
  <c r="E2250" i="1"/>
  <c r="D2250" i="1"/>
  <c r="H2250" i="1"/>
  <c r="E2248" i="1"/>
  <c r="D2248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F2250" i="1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" i="13"/>
  <c r="N2" i="4"/>
  <c r="M2" i="4" s="1"/>
  <c r="G102" i="4"/>
  <c r="H102" i="4"/>
  <c r="I102" i="4"/>
  <c r="J102" i="4"/>
  <c r="K102" i="4"/>
  <c r="L102" i="4"/>
  <c r="M102" i="4"/>
  <c r="N102" i="4"/>
  <c r="O102" i="4"/>
  <c r="P102" i="4"/>
  <c r="Q102" i="4"/>
  <c r="R102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H2" i="4"/>
  <c r="G2" i="4"/>
  <c r="F2" i="4"/>
  <c r="K2" i="4"/>
  <c r="T5" i="4"/>
  <c r="T3" i="4"/>
  <c r="T2" i="4"/>
  <c r="T4" i="4"/>
  <c r="T6" i="4"/>
  <c r="T7" i="4"/>
  <c r="L2" i="4"/>
  <c r="G176" i="4" l="1"/>
  <c r="H176" i="4"/>
  <c r="I176" i="4"/>
  <c r="J176" i="4"/>
  <c r="K176" i="4"/>
  <c r="L176" i="4"/>
  <c r="M176" i="4"/>
  <c r="N176" i="4"/>
  <c r="O176" i="4"/>
  <c r="P176" i="4"/>
  <c r="Q176" i="4"/>
  <c r="R176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G678" i="4"/>
  <c r="H678" i="4"/>
  <c r="I678" i="4"/>
  <c r="J678" i="4"/>
  <c r="K678" i="4"/>
  <c r="L678" i="4"/>
  <c r="M678" i="4"/>
  <c r="N678" i="4"/>
  <c r="O678" i="4"/>
  <c r="P678" i="4"/>
  <c r="Q678" i="4"/>
  <c r="R678" i="4"/>
  <c r="G679" i="4"/>
  <c r="H679" i="4"/>
  <c r="I679" i="4"/>
  <c r="J679" i="4"/>
  <c r="K679" i="4"/>
  <c r="L679" i="4"/>
  <c r="M679" i="4"/>
  <c r="N679" i="4"/>
  <c r="O679" i="4"/>
  <c r="P679" i="4"/>
  <c r="Q679" i="4"/>
  <c r="R679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G683" i="4"/>
  <c r="H683" i="4"/>
  <c r="I683" i="4"/>
  <c r="J683" i="4"/>
  <c r="K683" i="4"/>
  <c r="L683" i="4"/>
  <c r="M683" i="4"/>
  <c r="N683" i="4"/>
  <c r="O683" i="4"/>
  <c r="P683" i="4"/>
  <c r="Q683" i="4"/>
  <c r="R683" i="4"/>
  <c r="G684" i="4"/>
  <c r="H684" i="4"/>
  <c r="I684" i="4"/>
  <c r="J684" i="4"/>
  <c r="K684" i="4"/>
  <c r="L684" i="4"/>
  <c r="M684" i="4"/>
  <c r="N684" i="4"/>
  <c r="O684" i="4"/>
  <c r="P684" i="4"/>
  <c r="Q684" i="4"/>
  <c r="R684" i="4"/>
  <c r="G685" i="4"/>
  <c r="H685" i="4"/>
  <c r="I685" i="4"/>
  <c r="J685" i="4"/>
  <c r="K685" i="4"/>
  <c r="L685" i="4"/>
  <c r="M685" i="4"/>
  <c r="N685" i="4"/>
  <c r="O685" i="4"/>
  <c r="P685" i="4"/>
  <c r="Q685" i="4"/>
  <c r="R685" i="4"/>
  <c r="G686" i="4"/>
  <c r="H686" i="4"/>
  <c r="I686" i="4"/>
  <c r="J686" i="4"/>
  <c r="K686" i="4"/>
  <c r="L686" i="4"/>
  <c r="M686" i="4"/>
  <c r="N686" i="4"/>
  <c r="O686" i="4"/>
  <c r="P686" i="4"/>
  <c r="Q686" i="4"/>
  <c r="R686" i="4"/>
  <c r="G687" i="4"/>
  <c r="H687" i="4"/>
  <c r="I687" i="4"/>
  <c r="J687" i="4"/>
  <c r="K687" i="4"/>
  <c r="L687" i="4"/>
  <c r="M687" i="4"/>
  <c r="N687" i="4"/>
  <c r="O687" i="4"/>
  <c r="P687" i="4"/>
  <c r="Q687" i="4"/>
  <c r="R687" i="4"/>
  <c r="G688" i="4"/>
  <c r="H688" i="4"/>
  <c r="I688" i="4"/>
  <c r="J688" i="4"/>
  <c r="K688" i="4"/>
  <c r="L688" i="4"/>
  <c r="M688" i="4"/>
  <c r="N688" i="4"/>
  <c r="O688" i="4"/>
  <c r="P688" i="4"/>
  <c r="Q688" i="4"/>
  <c r="R688" i="4"/>
  <c r="G689" i="4"/>
  <c r="H689" i="4"/>
  <c r="I689" i="4"/>
  <c r="J689" i="4"/>
  <c r="K689" i="4"/>
  <c r="L689" i="4"/>
  <c r="M689" i="4"/>
  <c r="N689" i="4"/>
  <c r="O689" i="4"/>
  <c r="P689" i="4"/>
  <c r="Q689" i="4"/>
  <c r="R689" i="4"/>
  <c r="G690" i="4"/>
  <c r="H690" i="4"/>
  <c r="I690" i="4"/>
  <c r="J690" i="4"/>
  <c r="K690" i="4"/>
  <c r="L690" i="4"/>
  <c r="M690" i="4"/>
  <c r="N690" i="4"/>
  <c r="O690" i="4"/>
  <c r="P690" i="4"/>
  <c r="Q690" i="4"/>
  <c r="R690" i="4"/>
  <c r="G691" i="4"/>
  <c r="H691" i="4"/>
  <c r="I691" i="4"/>
  <c r="J691" i="4"/>
  <c r="K691" i="4"/>
  <c r="L691" i="4"/>
  <c r="M691" i="4"/>
  <c r="N691" i="4"/>
  <c r="O691" i="4"/>
  <c r="P691" i="4"/>
  <c r="Q691" i="4"/>
  <c r="R691" i="4"/>
  <c r="G692" i="4"/>
  <c r="H692" i="4"/>
  <c r="I692" i="4"/>
  <c r="J692" i="4"/>
  <c r="K692" i="4"/>
  <c r="L692" i="4"/>
  <c r="M692" i="4"/>
  <c r="N692" i="4"/>
  <c r="O692" i="4"/>
  <c r="P692" i="4"/>
  <c r="Q692" i="4"/>
  <c r="R692" i="4"/>
  <c r="G693" i="4"/>
  <c r="H693" i="4"/>
  <c r="I693" i="4"/>
  <c r="J693" i="4"/>
  <c r="K693" i="4"/>
  <c r="L693" i="4"/>
  <c r="M693" i="4"/>
  <c r="N693" i="4"/>
  <c r="O693" i="4"/>
  <c r="P693" i="4"/>
  <c r="Q693" i="4"/>
  <c r="R693" i="4"/>
  <c r="G694" i="4"/>
  <c r="H694" i="4"/>
  <c r="I694" i="4"/>
  <c r="J694" i="4"/>
  <c r="K694" i="4"/>
  <c r="L694" i="4"/>
  <c r="M694" i="4"/>
  <c r="N694" i="4"/>
  <c r="O694" i="4"/>
  <c r="P694" i="4"/>
  <c r="Q694" i="4"/>
  <c r="R694" i="4"/>
  <c r="G695" i="4"/>
  <c r="H695" i="4"/>
  <c r="I695" i="4"/>
  <c r="J695" i="4"/>
  <c r="K695" i="4"/>
  <c r="L695" i="4"/>
  <c r="M695" i="4"/>
  <c r="N695" i="4"/>
  <c r="O695" i="4"/>
  <c r="P695" i="4"/>
  <c r="Q695" i="4"/>
  <c r="R695" i="4"/>
  <c r="G696" i="4"/>
  <c r="H696" i="4"/>
  <c r="I696" i="4"/>
  <c r="J696" i="4"/>
  <c r="K696" i="4"/>
  <c r="L696" i="4"/>
  <c r="M696" i="4"/>
  <c r="N696" i="4"/>
  <c r="O696" i="4"/>
  <c r="P696" i="4"/>
  <c r="Q696" i="4"/>
  <c r="R696" i="4"/>
  <c r="G697" i="4"/>
  <c r="H697" i="4"/>
  <c r="I697" i="4"/>
  <c r="J697" i="4"/>
  <c r="K697" i="4"/>
  <c r="L697" i="4"/>
  <c r="M697" i="4"/>
  <c r="N697" i="4"/>
  <c r="O697" i="4"/>
  <c r="P697" i="4"/>
  <c r="Q697" i="4"/>
  <c r="R697" i="4"/>
  <c r="G698" i="4"/>
  <c r="H698" i="4"/>
  <c r="I698" i="4"/>
  <c r="J698" i="4"/>
  <c r="K698" i="4"/>
  <c r="L698" i="4"/>
  <c r="M698" i="4"/>
  <c r="N698" i="4"/>
  <c r="O698" i="4"/>
  <c r="P698" i="4"/>
  <c r="Q698" i="4"/>
  <c r="R698" i="4"/>
  <c r="G699" i="4"/>
  <c r="H699" i="4"/>
  <c r="I699" i="4"/>
  <c r="J699" i="4"/>
  <c r="K699" i="4"/>
  <c r="L699" i="4"/>
  <c r="M699" i="4"/>
  <c r="N699" i="4"/>
  <c r="O699" i="4"/>
  <c r="P699" i="4"/>
  <c r="Q699" i="4"/>
  <c r="R699" i="4"/>
  <c r="G700" i="4"/>
  <c r="H700" i="4"/>
  <c r="I700" i="4"/>
  <c r="J700" i="4"/>
  <c r="K700" i="4"/>
  <c r="L700" i="4"/>
  <c r="M700" i="4"/>
  <c r="N700" i="4"/>
  <c r="O700" i="4"/>
  <c r="P700" i="4"/>
  <c r="Q700" i="4"/>
  <c r="R700" i="4"/>
  <c r="G701" i="4"/>
  <c r="H701" i="4"/>
  <c r="I701" i="4"/>
  <c r="J701" i="4"/>
  <c r="K701" i="4"/>
  <c r="L701" i="4"/>
  <c r="M701" i="4"/>
  <c r="N701" i="4"/>
  <c r="O701" i="4"/>
  <c r="P701" i="4"/>
  <c r="Q701" i="4"/>
  <c r="R701" i="4"/>
  <c r="G702" i="4"/>
  <c r="H702" i="4"/>
  <c r="I702" i="4"/>
  <c r="J702" i="4"/>
  <c r="K702" i="4"/>
  <c r="L702" i="4"/>
  <c r="M702" i="4"/>
  <c r="N702" i="4"/>
  <c r="O702" i="4"/>
  <c r="P702" i="4"/>
  <c r="Q702" i="4"/>
  <c r="R702" i="4"/>
  <c r="G703" i="4"/>
  <c r="H703" i="4"/>
  <c r="I703" i="4"/>
  <c r="J703" i="4"/>
  <c r="K703" i="4"/>
  <c r="L703" i="4"/>
  <c r="M703" i="4"/>
  <c r="N703" i="4"/>
  <c r="O703" i="4"/>
  <c r="P703" i="4"/>
  <c r="Q703" i="4"/>
  <c r="R703" i="4"/>
  <c r="G704" i="4"/>
  <c r="H704" i="4"/>
  <c r="I704" i="4"/>
  <c r="J704" i="4"/>
  <c r="K704" i="4"/>
  <c r="L704" i="4"/>
  <c r="M704" i="4"/>
  <c r="N704" i="4"/>
  <c r="O704" i="4"/>
  <c r="P704" i="4"/>
  <c r="Q704" i="4"/>
  <c r="R704" i="4"/>
  <c r="G705" i="4"/>
  <c r="H705" i="4"/>
  <c r="I705" i="4"/>
  <c r="J705" i="4"/>
  <c r="K705" i="4"/>
  <c r="L705" i="4"/>
  <c r="M705" i="4"/>
  <c r="N705" i="4"/>
  <c r="O705" i="4"/>
  <c r="P705" i="4"/>
  <c r="Q705" i="4"/>
  <c r="R705" i="4"/>
  <c r="G706" i="4"/>
  <c r="H706" i="4"/>
  <c r="I706" i="4"/>
  <c r="J706" i="4"/>
  <c r="K706" i="4"/>
  <c r="L706" i="4"/>
  <c r="M706" i="4"/>
  <c r="N706" i="4"/>
  <c r="O706" i="4"/>
  <c r="P706" i="4"/>
  <c r="Q706" i="4"/>
  <c r="R706" i="4"/>
  <c r="G707" i="4"/>
  <c r="H707" i="4"/>
  <c r="I707" i="4"/>
  <c r="J707" i="4"/>
  <c r="K707" i="4"/>
  <c r="L707" i="4"/>
  <c r="M707" i="4"/>
  <c r="N707" i="4"/>
  <c r="O707" i="4"/>
  <c r="P707" i="4"/>
  <c r="Q707" i="4"/>
  <c r="R707" i="4"/>
  <c r="G708" i="4"/>
  <c r="H708" i="4"/>
  <c r="I708" i="4"/>
  <c r="J708" i="4"/>
  <c r="K708" i="4"/>
  <c r="L708" i="4"/>
  <c r="M708" i="4"/>
  <c r="N708" i="4"/>
  <c r="O708" i="4"/>
  <c r="P708" i="4"/>
  <c r="Q708" i="4"/>
  <c r="R708" i="4"/>
  <c r="G709" i="4"/>
  <c r="H709" i="4"/>
  <c r="I709" i="4"/>
  <c r="J709" i="4"/>
  <c r="K709" i="4"/>
  <c r="L709" i="4"/>
  <c r="M709" i="4"/>
  <c r="N709" i="4"/>
  <c r="O709" i="4"/>
  <c r="P709" i="4"/>
  <c r="Q709" i="4"/>
  <c r="R709" i="4"/>
  <c r="G710" i="4"/>
  <c r="H710" i="4"/>
  <c r="I710" i="4"/>
  <c r="J710" i="4"/>
  <c r="K710" i="4"/>
  <c r="L710" i="4"/>
  <c r="M710" i="4"/>
  <c r="N710" i="4"/>
  <c r="O710" i="4"/>
  <c r="P710" i="4"/>
  <c r="Q710" i="4"/>
  <c r="R710" i="4"/>
  <c r="G711" i="4"/>
  <c r="H711" i="4"/>
  <c r="I711" i="4"/>
  <c r="J711" i="4"/>
  <c r="K711" i="4"/>
  <c r="L711" i="4"/>
  <c r="M711" i="4"/>
  <c r="N711" i="4"/>
  <c r="O711" i="4"/>
  <c r="P711" i="4"/>
  <c r="Q711" i="4"/>
  <c r="R711" i="4"/>
  <c r="G712" i="4"/>
  <c r="H712" i="4"/>
  <c r="I712" i="4"/>
  <c r="J712" i="4"/>
  <c r="K712" i="4"/>
  <c r="L712" i="4"/>
  <c r="M712" i="4"/>
  <c r="N712" i="4"/>
  <c r="O712" i="4"/>
  <c r="P712" i="4"/>
  <c r="Q712" i="4"/>
  <c r="R712" i="4"/>
  <c r="G713" i="4"/>
  <c r="H713" i="4"/>
  <c r="I713" i="4"/>
  <c r="J713" i="4"/>
  <c r="K713" i="4"/>
  <c r="L713" i="4"/>
  <c r="M713" i="4"/>
  <c r="N713" i="4"/>
  <c r="O713" i="4"/>
  <c r="P713" i="4"/>
  <c r="Q713" i="4"/>
  <c r="R713" i="4"/>
  <c r="G714" i="4"/>
  <c r="H714" i="4"/>
  <c r="I714" i="4"/>
  <c r="J714" i="4"/>
  <c r="K714" i="4"/>
  <c r="L714" i="4"/>
  <c r="M714" i="4"/>
  <c r="N714" i="4"/>
  <c r="O714" i="4"/>
  <c r="P714" i="4"/>
  <c r="Q714" i="4"/>
  <c r="R714" i="4"/>
  <c r="G715" i="4"/>
  <c r="H715" i="4"/>
  <c r="I715" i="4"/>
  <c r="J715" i="4"/>
  <c r="K715" i="4"/>
  <c r="L715" i="4"/>
  <c r="M715" i="4"/>
  <c r="N715" i="4"/>
  <c r="O715" i="4"/>
  <c r="P715" i="4"/>
  <c r="Q715" i="4"/>
  <c r="R715" i="4"/>
  <c r="G716" i="4"/>
  <c r="H716" i="4"/>
  <c r="I716" i="4"/>
  <c r="J716" i="4"/>
  <c r="K716" i="4"/>
  <c r="L716" i="4"/>
  <c r="M716" i="4"/>
  <c r="N716" i="4"/>
  <c r="O716" i="4"/>
  <c r="P716" i="4"/>
  <c r="Q716" i="4"/>
  <c r="R716" i="4"/>
  <c r="G717" i="4"/>
  <c r="H717" i="4"/>
  <c r="I717" i="4"/>
  <c r="J717" i="4"/>
  <c r="K717" i="4"/>
  <c r="L717" i="4"/>
  <c r="M717" i="4"/>
  <c r="N717" i="4"/>
  <c r="O717" i="4"/>
  <c r="P717" i="4"/>
  <c r="Q717" i="4"/>
  <c r="R717" i="4"/>
  <c r="G718" i="4"/>
  <c r="H718" i="4"/>
  <c r="I718" i="4"/>
  <c r="J718" i="4"/>
  <c r="K718" i="4"/>
  <c r="L718" i="4"/>
  <c r="M718" i="4"/>
  <c r="N718" i="4"/>
  <c r="O718" i="4"/>
  <c r="P718" i="4"/>
  <c r="Q718" i="4"/>
  <c r="R718" i="4"/>
  <c r="G719" i="4"/>
  <c r="H719" i="4"/>
  <c r="I719" i="4"/>
  <c r="J719" i="4"/>
  <c r="K719" i="4"/>
  <c r="L719" i="4"/>
  <c r="M719" i="4"/>
  <c r="N719" i="4"/>
  <c r="O719" i="4"/>
  <c r="P719" i="4"/>
  <c r="Q719" i="4"/>
  <c r="R719" i="4"/>
  <c r="G720" i="4"/>
  <c r="H720" i="4"/>
  <c r="I720" i="4"/>
  <c r="J720" i="4"/>
  <c r="K720" i="4"/>
  <c r="L720" i="4"/>
  <c r="M720" i="4"/>
  <c r="N720" i="4"/>
  <c r="O720" i="4"/>
  <c r="P720" i="4"/>
  <c r="Q720" i="4"/>
  <c r="R720" i="4"/>
  <c r="G721" i="4"/>
  <c r="H721" i="4"/>
  <c r="I721" i="4"/>
  <c r="J721" i="4"/>
  <c r="K721" i="4"/>
  <c r="L721" i="4"/>
  <c r="M721" i="4"/>
  <c r="N721" i="4"/>
  <c r="O721" i="4"/>
  <c r="P721" i="4"/>
  <c r="Q721" i="4"/>
  <c r="R721" i="4"/>
  <c r="G722" i="4"/>
  <c r="H722" i="4"/>
  <c r="I722" i="4"/>
  <c r="J722" i="4"/>
  <c r="K722" i="4"/>
  <c r="L722" i="4"/>
  <c r="M722" i="4"/>
  <c r="N722" i="4"/>
  <c r="O722" i="4"/>
  <c r="P722" i="4"/>
  <c r="Q722" i="4"/>
  <c r="R722" i="4"/>
  <c r="G723" i="4"/>
  <c r="H723" i="4"/>
  <c r="I723" i="4"/>
  <c r="J723" i="4"/>
  <c r="K723" i="4"/>
  <c r="L723" i="4"/>
  <c r="M723" i="4"/>
  <c r="N723" i="4"/>
  <c r="O723" i="4"/>
  <c r="P723" i="4"/>
  <c r="Q723" i="4"/>
  <c r="R723" i="4"/>
  <c r="G724" i="4"/>
  <c r="H724" i="4"/>
  <c r="I724" i="4"/>
  <c r="J724" i="4"/>
  <c r="K724" i="4"/>
  <c r="L724" i="4"/>
  <c r="M724" i="4"/>
  <c r="N724" i="4"/>
  <c r="O724" i="4"/>
  <c r="P724" i="4"/>
  <c r="Q724" i="4"/>
  <c r="R724" i="4"/>
  <c r="G725" i="4"/>
  <c r="H725" i="4"/>
  <c r="I725" i="4"/>
  <c r="J725" i="4"/>
  <c r="K725" i="4"/>
  <c r="L725" i="4"/>
  <c r="M725" i="4"/>
  <c r="N725" i="4"/>
  <c r="O725" i="4"/>
  <c r="P725" i="4"/>
  <c r="Q725" i="4"/>
  <c r="R725" i="4"/>
  <c r="G726" i="4"/>
  <c r="H726" i="4"/>
  <c r="I726" i="4"/>
  <c r="J726" i="4"/>
  <c r="K726" i="4"/>
  <c r="L726" i="4"/>
  <c r="M726" i="4"/>
  <c r="N726" i="4"/>
  <c r="O726" i="4"/>
  <c r="P726" i="4"/>
  <c r="Q726" i="4"/>
  <c r="R726" i="4"/>
  <c r="G727" i="4"/>
  <c r="H727" i="4"/>
  <c r="I727" i="4"/>
  <c r="J727" i="4"/>
  <c r="K727" i="4"/>
  <c r="L727" i="4"/>
  <c r="M727" i="4"/>
  <c r="N727" i="4"/>
  <c r="O727" i="4"/>
  <c r="P727" i="4"/>
  <c r="Q727" i="4"/>
  <c r="R727" i="4"/>
  <c r="G728" i="4"/>
  <c r="H728" i="4"/>
  <c r="I728" i="4"/>
  <c r="J728" i="4"/>
  <c r="K728" i="4"/>
  <c r="L728" i="4"/>
  <c r="M728" i="4"/>
  <c r="N728" i="4"/>
  <c r="O728" i="4"/>
  <c r="P728" i="4"/>
  <c r="Q728" i="4"/>
  <c r="R728" i="4"/>
  <c r="G729" i="4"/>
  <c r="H729" i="4"/>
  <c r="I729" i="4"/>
  <c r="J729" i="4"/>
  <c r="K729" i="4"/>
  <c r="L729" i="4"/>
  <c r="M729" i="4"/>
  <c r="N729" i="4"/>
  <c r="O729" i="4"/>
  <c r="P729" i="4"/>
  <c r="Q729" i="4"/>
  <c r="R729" i="4"/>
  <c r="G730" i="4"/>
  <c r="H730" i="4"/>
  <c r="I730" i="4"/>
  <c r="J730" i="4"/>
  <c r="K730" i="4"/>
  <c r="L730" i="4"/>
  <c r="M730" i="4"/>
  <c r="N730" i="4"/>
  <c r="O730" i="4"/>
  <c r="P730" i="4"/>
  <c r="Q730" i="4"/>
  <c r="R730" i="4"/>
  <c r="G731" i="4"/>
  <c r="H731" i="4"/>
  <c r="I731" i="4"/>
  <c r="J731" i="4"/>
  <c r="K731" i="4"/>
  <c r="L731" i="4"/>
  <c r="M731" i="4"/>
  <c r="N731" i="4"/>
  <c r="O731" i="4"/>
  <c r="P731" i="4"/>
  <c r="Q731" i="4"/>
  <c r="R731" i="4"/>
  <c r="G732" i="4"/>
  <c r="H732" i="4"/>
  <c r="I732" i="4"/>
  <c r="J732" i="4"/>
  <c r="K732" i="4"/>
  <c r="L732" i="4"/>
  <c r="M732" i="4"/>
  <c r="N732" i="4"/>
  <c r="O732" i="4"/>
  <c r="P732" i="4"/>
  <c r="Q732" i="4"/>
  <c r="R732" i="4"/>
  <c r="G733" i="4"/>
  <c r="H733" i="4"/>
  <c r="I733" i="4"/>
  <c r="J733" i="4"/>
  <c r="K733" i="4"/>
  <c r="L733" i="4"/>
  <c r="M733" i="4"/>
  <c r="N733" i="4"/>
  <c r="O733" i="4"/>
  <c r="P733" i="4"/>
  <c r="Q733" i="4"/>
  <c r="R733" i="4"/>
  <c r="G734" i="4"/>
  <c r="H734" i="4"/>
  <c r="I734" i="4"/>
  <c r="J734" i="4"/>
  <c r="K734" i="4"/>
  <c r="L734" i="4"/>
  <c r="M734" i="4"/>
  <c r="N734" i="4"/>
  <c r="O734" i="4"/>
  <c r="P734" i="4"/>
  <c r="Q734" i="4"/>
  <c r="R734" i="4"/>
  <c r="G735" i="4"/>
  <c r="H735" i="4"/>
  <c r="I735" i="4"/>
  <c r="J735" i="4"/>
  <c r="K735" i="4"/>
  <c r="L735" i="4"/>
  <c r="M735" i="4"/>
  <c r="N735" i="4"/>
  <c r="O735" i="4"/>
  <c r="P735" i="4"/>
  <c r="Q735" i="4"/>
  <c r="R735" i="4"/>
  <c r="G736" i="4"/>
  <c r="H736" i="4"/>
  <c r="I736" i="4"/>
  <c r="J736" i="4"/>
  <c r="K736" i="4"/>
  <c r="L736" i="4"/>
  <c r="M736" i="4"/>
  <c r="N736" i="4"/>
  <c r="O736" i="4"/>
  <c r="P736" i="4"/>
  <c r="Q736" i="4"/>
  <c r="R736" i="4"/>
  <c r="G737" i="4"/>
  <c r="H737" i="4"/>
  <c r="I737" i="4"/>
  <c r="J737" i="4"/>
  <c r="K737" i="4"/>
  <c r="L737" i="4"/>
  <c r="M737" i="4"/>
  <c r="N737" i="4"/>
  <c r="O737" i="4"/>
  <c r="P737" i="4"/>
  <c r="Q737" i="4"/>
  <c r="R737" i="4"/>
  <c r="G738" i="4"/>
  <c r="H738" i="4"/>
  <c r="I738" i="4"/>
  <c r="J738" i="4"/>
  <c r="K738" i="4"/>
  <c r="L738" i="4"/>
  <c r="M738" i="4"/>
  <c r="N738" i="4"/>
  <c r="O738" i="4"/>
  <c r="P738" i="4"/>
  <c r="Q738" i="4"/>
  <c r="R738" i="4"/>
  <c r="G739" i="4"/>
  <c r="H739" i="4"/>
  <c r="I739" i="4"/>
  <c r="J739" i="4"/>
  <c r="K739" i="4"/>
  <c r="L739" i="4"/>
  <c r="M739" i="4"/>
  <c r="N739" i="4"/>
  <c r="O739" i="4"/>
  <c r="P739" i="4"/>
  <c r="Q739" i="4"/>
  <c r="R739" i="4"/>
  <c r="G740" i="4"/>
  <c r="H740" i="4"/>
  <c r="I740" i="4"/>
  <c r="J740" i="4"/>
  <c r="K740" i="4"/>
  <c r="L740" i="4"/>
  <c r="M740" i="4"/>
  <c r="N740" i="4"/>
  <c r="O740" i="4"/>
  <c r="P740" i="4"/>
  <c r="Q740" i="4"/>
  <c r="R740" i="4"/>
  <c r="G741" i="4"/>
  <c r="H741" i="4"/>
  <c r="I741" i="4"/>
  <c r="J741" i="4"/>
  <c r="K741" i="4"/>
  <c r="L741" i="4"/>
  <c r="M741" i="4"/>
  <c r="N741" i="4"/>
  <c r="O741" i="4"/>
  <c r="P741" i="4"/>
  <c r="Q741" i="4"/>
  <c r="R741" i="4"/>
  <c r="G742" i="4"/>
  <c r="H742" i="4"/>
  <c r="I742" i="4"/>
  <c r="J742" i="4"/>
  <c r="K742" i="4"/>
  <c r="L742" i="4"/>
  <c r="M742" i="4"/>
  <c r="N742" i="4"/>
  <c r="O742" i="4"/>
  <c r="P742" i="4"/>
  <c r="Q742" i="4"/>
  <c r="R742" i="4"/>
  <c r="G743" i="4"/>
  <c r="H743" i="4"/>
  <c r="I743" i="4"/>
  <c r="J743" i="4"/>
  <c r="K743" i="4"/>
  <c r="L743" i="4"/>
  <c r="M743" i="4"/>
  <c r="N743" i="4"/>
  <c r="O743" i="4"/>
  <c r="P743" i="4"/>
  <c r="Q743" i="4"/>
  <c r="R743" i="4"/>
  <c r="G744" i="4"/>
  <c r="H744" i="4"/>
  <c r="I744" i="4"/>
  <c r="J744" i="4"/>
  <c r="K744" i="4"/>
  <c r="L744" i="4"/>
  <c r="M744" i="4"/>
  <c r="N744" i="4"/>
  <c r="O744" i="4"/>
  <c r="P744" i="4"/>
  <c r="Q744" i="4"/>
  <c r="R744" i="4"/>
  <c r="G745" i="4"/>
  <c r="H745" i="4"/>
  <c r="I745" i="4"/>
  <c r="J745" i="4"/>
  <c r="K745" i="4"/>
  <c r="L745" i="4"/>
  <c r="M745" i="4"/>
  <c r="N745" i="4"/>
  <c r="O745" i="4"/>
  <c r="P745" i="4"/>
  <c r="Q745" i="4"/>
  <c r="R745" i="4"/>
  <c r="G746" i="4"/>
  <c r="H746" i="4"/>
  <c r="I746" i="4"/>
  <c r="J746" i="4"/>
  <c r="K746" i="4"/>
  <c r="L746" i="4"/>
  <c r="M746" i="4"/>
  <c r="N746" i="4"/>
  <c r="O746" i="4"/>
  <c r="P746" i="4"/>
  <c r="Q746" i="4"/>
  <c r="R746" i="4"/>
  <c r="G747" i="4"/>
  <c r="H747" i="4"/>
  <c r="I747" i="4"/>
  <c r="J747" i="4"/>
  <c r="K747" i="4"/>
  <c r="L747" i="4"/>
  <c r="M747" i="4"/>
  <c r="N747" i="4"/>
  <c r="O747" i="4"/>
  <c r="P747" i="4"/>
  <c r="Q747" i="4"/>
  <c r="R747" i="4"/>
  <c r="G748" i="4"/>
  <c r="H748" i="4"/>
  <c r="I748" i="4"/>
  <c r="J748" i="4"/>
  <c r="K748" i="4"/>
  <c r="L748" i="4"/>
  <c r="M748" i="4"/>
  <c r="N748" i="4"/>
  <c r="O748" i="4"/>
  <c r="P748" i="4"/>
  <c r="Q748" i="4"/>
  <c r="R748" i="4"/>
  <c r="G749" i="4"/>
  <c r="H749" i="4"/>
  <c r="I749" i="4"/>
  <c r="J749" i="4"/>
  <c r="K749" i="4"/>
  <c r="L749" i="4"/>
  <c r="M749" i="4"/>
  <c r="N749" i="4"/>
  <c r="O749" i="4"/>
  <c r="P749" i="4"/>
  <c r="Q749" i="4"/>
  <c r="R749" i="4"/>
  <c r="G750" i="4"/>
  <c r="H750" i="4"/>
  <c r="I750" i="4"/>
  <c r="J750" i="4"/>
  <c r="K750" i="4"/>
  <c r="L750" i="4"/>
  <c r="M750" i="4"/>
  <c r="N750" i="4"/>
  <c r="O750" i="4"/>
  <c r="P750" i="4"/>
  <c r="Q750" i="4"/>
  <c r="R750" i="4"/>
  <c r="G751" i="4"/>
  <c r="H751" i="4"/>
  <c r="I751" i="4"/>
  <c r="J751" i="4"/>
  <c r="K751" i="4"/>
  <c r="L751" i="4"/>
  <c r="M751" i="4"/>
  <c r="N751" i="4"/>
  <c r="O751" i="4"/>
  <c r="P751" i="4"/>
  <c r="Q751" i="4"/>
  <c r="R751" i="4"/>
  <c r="G752" i="4"/>
  <c r="H752" i="4"/>
  <c r="I752" i="4"/>
  <c r="J752" i="4"/>
  <c r="K752" i="4"/>
  <c r="L752" i="4"/>
  <c r="M752" i="4"/>
  <c r="N752" i="4"/>
  <c r="O752" i="4"/>
  <c r="P752" i="4"/>
  <c r="Q752" i="4"/>
  <c r="R752" i="4"/>
  <c r="G753" i="4"/>
  <c r="H753" i="4"/>
  <c r="I753" i="4"/>
  <c r="J753" i="4"/>
  <c r="K753" i="4"/>
  <c r="L753" i="4"/>
  <c r="M753" i="4"/>
  <c r="N753" i="4"/>
  <c r="O753" i="4"/>
  <c r="P753" i="4"/>
  <c r="Q753" i="4"/>
  <c r="R753" i="4"/>
  <c r="G754" i="4"/>
  <c r="H754" i="4"/>
  <c r="I754" i="4"/>
  <c r="J754" i="4"/>
  <c r="K754" i="4"/>
  <c r="L754" i="4"/>
  <c r="M754" i="4"/>
  <c r="N754" i="4"/>
  <c r="O754" i="4"/>
  <c r="P754" i="4"/>
  <c r="Q754" i="4"/>
  <c r="R754" i="4"/>
  <c r="G755" i="4"/>
  <c r="H755" i="4"/>
  <c r="I755" i="4"/>
  <c r="J755" i="4"/>
  <c r="K755" i="4"/>
  <c r="L755" i="4"/>
  <c r="M755" i="4"/>
  <c r="N755" i="4"/>
  <c r="O755" i="4"/>
  <c r="P755" i="4"/>
  <c r="Q755" i="4"/>
  <c r="R755" i="4"/>
  <c r="G756" i="4"/>
  <c r="H756" i="4"/>
  <c r="I756" i="4"/>
  <c r="J756" i="4"/>
  <c r="K756" i="4"/>
  <c r="L756" i="4"/>
  <c r="M756" i="4"/>
  <c r="N756" i="4"/>
  <c r="O756" i="4"/>
  <c r="P756" i="4"/>
  <c r="Q756" i="4"/>
  <c r="R756" i="4"/>
  <c r="G757" i="4"/>
  <c r="H757" i="4"/>
  <c r="I757" i="4"/>
  <c r="J757" i="4"/>
  <c r="K757" i="4"/>
  <c r="L757" i="4"/>
  <c r="M757" i="4"/>
  <c r="N757" i="4"/>
  <c r="O757" i="4"/>
  <c r="P757" i="4"/>
  <c r="Q757" i="4"/>
  <c r="R757" i="4"/>
  <c r="G758" i="4"/>
  <c r="H758" i="4"/>
  <c r="I758" i="4"/>
  <c r="J758" i="4"/>
  <c r="K758" i="4"/>
  <c r="L758" i="4"/>
  <c r="M758" i="4"/>
  <c r="N758" i="4"/>
  <c r="O758" i="4"/>
  <c r="P758" i="4"/>
  <c r="Q758" i="4"/>
  <c r="R758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G760" i="4"/>
  <c r="H760" i="4"/>
  <c r="I760" i="4"/>
  <c r="J760" i="4"/>
  <c r="K760" i="4"/>
  <c r="L760" i="4"/>
  <c r="M760" i="4"/>
  <c r="N760" i="4"/>
  <c r="O760" i="4"/>
  <c r="P760" i="4"/>
  <c r="Q760" i="4"/>
  <c r="R760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G796" i="4"/>
  <c r="H796" i="4"/>
  <c r="I796" i="4"/>
  <c r="J796" i="4"/>
  <c r="K796" i="4"/>
  <c r="L796" i="4"/>
  <c r="M796" i="4"/>
  <c r="N796" i="4"/>
  <c r="O796" i="4"/>
  <c r="P796" i="4"/>
  <c r="Q796" i="4"/>
  <c r="R796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G799" i="4"/>
  <c r="H799" i="4"/>
  <c r="I799" i="4"/>
  <c r="J799" i="4"/>
  <c r="K799" i="4"/>
  <c r="L799" i="4"/>
  <c r="M799" i="4"/>
  <c r="N799" i="4"/>
  <c r="O799" i="4"/>
  <c r="P799" i="4"/>
  <c r="Q799" i="4"/>
  <c r="R799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G802" i="4"/>
  <c r="H802" i="4"/>
  <c r="I802" i="4"/>
  <c r="J802" i="4"/>
  <c r="K802" i="4"/>
  <c r="L802" i="4"/>
  <c r="M802" i="4"/>
  <c r="N802" i="4"/>
  <c r="O802" i="4"/>
  <c r="P802" i="4"/>
  <c r="Q802" i="4"/>
  <c r="R802" i="4"/>
  <c r="G803" i="4"/>
  <c r="H803" i="4"/>
  <c r="I803" i="4"/>
  <c r="J803" i="4"/>
  <c r="K803" i="4"/>
  <c r="L803" i="4"/>
  <c r="M803" i="4"/>
  <c r="N803" i="4"/>
  <c r="O803" i="4"/>
  <c r="P803" i="4"/>
  <c r="Q803" i="4"/>
  <c r="R803" i="4"/>
  <c r="G804" i="4"/>
  <c r="H804" i="4"/>
  <c r="I804" i="4"/>
  <c r="J804" i="4"/>
  <c r="K804" i="4"/>
  <c r="L804" i="4"/>
  <c r="M804" i="4"/>
  <c r="N804" i="4"/>
  <c r="O804" i="4"/>
  <c r="P804" i="4"/>
  <c r="Q804" i="4"/>
  <c r="R804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G806" i="4"/>
  <c r="H806" i="4"/>
  <c r="I806" i="4"/>
  <c r="J806" i="4"/>
  <c r="K806" i="4"/>
  <c r="L806" i="4"/>
  <c r="M806" i="4"/>
  <c r="N806" i="4"/>
  <c r="O806" i="4"/>
  <c r="P806" i="4"/>
  <c r="Q806" i="4"/>
  <c r="R806" i="4"/>
  <c r="G807" i="4"/>
  <c r="H807" i="4"/>
  <c r="I807" i="4"/>
  <c r="J807" i="4"/>
  <c r="K807" i="4"/>
  <c r="L807" i="4"/>
  <c r="M807" i="4"/>
  <c r="N807" i="4"/>
  <c r="O807" i="4"/>
  <c r="P807" i="4"/>
  <c r="Q807" i="4"/>
  <c r="R807" i="4"/>
  <c r="G808" i="4"/>
  <c r="H808" i="4"/>
  <c r="I808" i="4"/>
  <c r="J808" i="4"/>
  <c r="K808" i="4"/>
  <c r="L808" i="4"/>
  <c r="M808" i="4"/>
  <c r="N808" i="4"/>
  <c r="O808" i="4"/>
  <c r="P808" i="4"/>
  <c r="Q808" i="4"/>
  <c r="R808" i="4"/>
  <c r="G809" i="4"/>
  <c r="H809" i="4"/>
  <c r="I809" i="4"/>
  <c r="J809" i="4"/>
  <c r="K809" i="4"/>
  <c r="L809" i="4"/>
  <c r="M809" i="4"/>
  <c r="N809" i="4"/>
  <c r="O809" i="4"/>
  <c r="P809" i="4"/>
  <c r="Q809" i="4"/>
  <c r="R809" i="4"/>
  <c r="G810" i="4"/>
  <c r="H810" i="4"/>
  <c r="I810" i="4"/>
  <c r="J810" i="4"/>
  <c r="K810" i="4"/>
  <c r="L810" i="4"/>
  <c r="M810" i="4"/>
  <c r="N810" i="4"/>
  <c r="O810" i="4"/>
  <c r="P810" i="4"/>
  <c r="Q810" i="4"/>
  <c r="R810" i="4"/>
  <c r="G811" i="4"/>
  <c r="H811" i="4"/>
  <c r="I811" i="4"/>
  <c r="J811" i="4"/>
  <c r="K811" i="4"/>
  <c r="L811" i="4"/>
  <c r="M811" i="4"/>
  <c r="N811" i="4"/>
  <c r="O811" i="4"/>
  <c r="P811" i="4"/>
  <c r="Q811" i="4"/>
  <c r="R811" i="4"/>
  <c r="G812" i="4"/>
  <c r="H812" i="4"/>
  <c r="I812" i="4"/>
  <c r="J812" i="4"/>
  <c r="K812" i="4"/>
  <c r="L812" i="4"/>
  <c r="M812" i="4"/>
  <c r="N812" i="4"/>
  <c r="O812" i="4"/>
  <c r="P812" i="4"/>
  <c r="Q812" i="4"/>
  <c r="R812" i="4"/>
  <c r="G813" i="4"/>
  <c r="H813" i="4"/>
  <c r="I813" i="4"/>
  <c r="J813" i="4"/>
  <c r="K813" i="4"/>
  <c r="L813" i="4"/>
  <c r="M813" i="4"/>
  <c r="N813" i="4"/>
  <c r="O813" i="4"/>
  <c r="P813" i="4"/>
  <c r="Q813" i="4"/>
  <c r="R813" i="4"/>
  <c r="G814" i="4"/>
  <c r="H814" i="4"/>
  <c r="I814" i="4"/>
  <c r="J814" i="4"/>
  <c r="K814" i="4"/>
  <c r="L814" i="4"/>
  <c r="M814" i="4"/>
  <c r="N814" i="4"/>
  <c r="O814" i="4"/>
  <c r="P814" i="4"/>
  <c r="Q814" i="4"/>
  <c r="R814" i="4"/>
  <c r="G815" i="4"/>
  <c r="H815" i="4"/>
  <c r="I815" i="4"/>
  <c r="J815" i="4"/>
  <c r="K815" i="4"/>
  <c r="L815" i="4"/>
  <c r="M815" i="4"/>
  <c r="N815" i="4"/>
  <c r="O815" i="4"/>
  <c r="P815" i="4"/>
  <c r="Q815" i="4"/>
  <c r="R815" i="4"/>
  <c r="G816" i="4"/>
  <c r="H816" i="4"/>
  <c r="I816" i="4"/>
  <c r="J816" i="4"/>
  <c r="K816" i="4"/>
  <c r="L816" i="4"/>
  <c r="M816" i="4"/>
  <c r="N816" i="4"/>
  <c r="O816" i="4"/>
  <c r="P816" i="4"/>
  <c r="Q816" i="4"/>
  <c r="R816" i="4"/>
  <c r="G817" i="4"/>
  <c r="H817" i="4"/>
  <c r="I817" i="4"/>
  <c r="J817" i="4"/>
  <c r="K817" i="4"/>
  <c r="L817" i="4"/>
  <c r="M817" i="4"/>
  <c r="N817" i="4"/>
  <c r="O817" i="4"/>
  <c r="P817" i="4"/>
  <c r="Q817" i="4"/>
  <c r="R817" i="4"/>
  <c r="G818" i="4"/>
  <c r="H818" i="4"/>
  <c r="I818" i="4"/>
  <c r="J818" i="4"/>
  <c r="K818" i="4"/>
  <c r="L818" i="4"/>
  <c r="M818" i="4"/>
  <c r="N818" i="4"/>
  <c r="O818" i="4"/>
  <c r="P818" i="4"/>
  <c r="Q818" i="4"/>
  <c r="R818" i="4"/>
  <c r="G819" i="4"/>
  <c r="H819" i="4"/>
  <c r="I819" i="4"/>
  <c r="J819" i="4"/>
  <c r="K819" i="4"/>
  <c r="L819" i="4"/>
  <c r="M819" i="4"/>
  <c r="N819" i="4"/>
  <c r="O819" i="4"/>
  <c r="P819" i="4"/>
  <c r="Q819" i="4"/>
  <c r="R819" i="4"/>
  <c r="G820" i="4"/>
  <c r="H820" i="4"/>
  <c r="I820" i="4"/>
  <c r="J820" i="4"/>
  <c r="K820" i="4"/>
  <c r="L820" i="4"/>
  <c r="M820" i="4"/>
  <c r="N820" i="4"/>
  <c r="O820" i="4"/>
  <c r="P820" i="4"/>
  <c r="Q820" i="4"/>
  <c r="R820" i="4"/>
  <c r="G821" i="4"/>
  <c r="H821" i="4"/>
  <c r="I821" i="4"/>
  <c r="J821" i="4"/>
  <c r="K821" i="4"/>
  <c r="L821" i="4"/>
  <c r="M821" i="4"/>
  <c r="N821" i="4"/>
  <c r="O821" i="4"/>
  <c r="P821" i="4"/>
  <c r="Q821" i="4"/>
  <c r="R821" i="4"/>
  <c r="G822" i="4"/>
  <c r="H822" i="4"/>
  <c r="I822" i="4"/>
  <c r="J822" i="4"/>
  <c r="K822" i="4"/>
  <c r="L822" i="4"/>
  <c r="M822" i="4"/>
  <c r="N822" i="4"/>
  <c r="O822" i="4"/>
  <c r="P822" i="4"/>
  <c r="Q822" i="4"/>
  <c r="R822" i="4"/>
  <c r="G823" i="4"/>
  <c r="H823" i="4"/>
  <c r="I823" i="4"/>
  <c r="J823" i="4"/>
  <c r="K823" i="4"/>
  <c r="L823" i="4"/>
  <c r="M823" i="4"/>
  <c r="N823" i="4"/>
  <c r="O823" i="4"/>
  <c r="P823" i="4"/>
  <c r="Q823" i="4"/>
  <c r="R823" i="4"/>
  <c r="G824" i="4"/>
  <c r="H824" i="4"/>
  <c r="I824" i="4"/>
  <c r="J824" i="4"/>
  <c r="K824" i="4"/>
  <c r="L824" i="4"/>
  <c r="M824" i="4"/>
  <c r="N824" i="4"/>
  <c r="O824" i="4"/>
  <c r="P824" i="4"/>
  <c r="Q824" i="4"/>
  <c r="R824" i="4"/>
  <c r="G825" i="4"/>
  <c r="H825" i="4"/>
  <c r="I825" i="4"/>
  <c r="J825" i="4"/>
  <c r="K825" i="4"/>
  <c r="L825" i="4"/>
  <c r="M825" i="4"/>
  <c r="N825" i="4"/>
  <c r="O825" i="4"/>
  <c r="P825" i="4"/>
  <c r="Q825" i="4"/>
  <c r="R825" i="4"/>
  <c r="G826" i="4"/>
  <c r="H826" i="4"/>
  <c r="I826" i="4"/>
  <c r="J826" i="4"/>
  <c r="K826" i="4"/>
  <c r="L826" i="4"/>
  <c r="M826" i="4"/>
  <c r="N826" i="4"/>
  <c r="O826" i="4"/>
  <c r="P826" i="4"/>
  <c r="Q826" i="4"/>
  <c r="R826" i="4"/>
  <c r="G827" i="4"/>
  <c r="H827" i="4"/>
  <c r="I827" i="4"/>
  <c r="J827" i="4"/>
  <c r="K827" i="4"/>
  <c r="L827" i="4"/>
  <c r="M827" i="4"/>
  <c r="N827" i="4"/>
  <c r="O827" i="4"/>
  <c r="P827" i="4"/>
  <c r="Q827" i="4"/>
  <c r="R827" i="4"/>
  <c r="G828" i="4"/>
  <c r="H828" i="4"/>
  <c r="I828" i="4"/>
  <c r="J828" i="4"/>
  <c r="K828" i="4"/>
  <c r="L828" i="4"/>
  <c r="M828" i="4"/>
  <c r="N828" i="4"/>
  <c r="O828" i="4"/>
  <c r="P828" i="4"/>
  <c r="Q828" i="4"/>
  <c r="R828" i="4"/>
  <c r="G829" i="4"/>
  <c r="H829" i="4"/>
  <c r="I829" i="4"/>
  <c r="J829" i="4"/>
  <c r="K829" i="4"/>
  <c r="L829" i="4"/>
  <c r="M829" i="4"/>
  <c r="N829" i="4"/>
  <c r="O829" i="4"/>
  <c r="P829" i="4"/>
  <c r="Q829" i="4"/>
  <c r="R829" i="4"/>
  <c r="G830" i="4"/>
  <c r="H830" i="4"/>
  <c r="I830" i="4"/>
  <c r="J830" i="4"/>
  <c r="K830" i="4"/>
  <c r="L830" i="4"/>
  <c r="M830" i="4"/>
  <c r="N830" i="4"/>
  <c r="O830" i="4"/>
  <c r="P830" i="4"/>
  <c r="Q830" i="4"/>
  <c r="R830" i="4"/>
  <c r="G831" i="4"/>
  <c r="H831" i="4"/>
  <c r="I831" i="4"/>
  <c r="J831" i="4"/>
  <c r="K831" i="4"/>
  <c r="L831" i="4"/>
  <c r="M831" i="4"/>
  <c r="N831" i="4"/>
  <c r="O831" i="4"/>
  <c r="P831" i="4"/>
  <c r="Q831" i="4"/>
  <c r="R831" i="4"/>
  <c r="G832" i="4"/>
  <c r="H832" i="4"/>
  <c r="I832" i="4"/>
  <c r="J832" i="4"/>
  <c r="K832" i="4"/>
  <c r="L832" i="4"/>
  <c r="M832" i="4"/>
  <c r="N832" i="4"/>
  <c r="O832" i="4"/>
  <c r="P832" i="4"/>
  <c r="Q832" i="4"/>
  <c r="R832" i="4"/>
  <c r="G833" i="4"/>
  <c r="H833" i="4"/>
  <c r="I833" i="4"/>
  <c r="J833" i="4"/>
  <c r="K833" i="4"/>
  <c r="L833" i="4"/>
  <c r="M833" i="4"/>
  <c r="N833" i="4"/>
  <c r="O833" i="4"/>
  <c r="P833" i="4"/>
  <c r="Q833" i="4"/>
  <c r="R833" i="4"/>
  <c r="G834" i="4"/>
  <c r="H834" i="4"/>
  <c r="I834" i="4"/>
  <c r="J834" i="4"/>
  <c r="K834" i="4"/>
  <c r="L834" i="4"/>
  <c r="M834" i="4"/>
  <c r="N834" i="4"/>
  <c r="O834" i="4"/>
  <c r="P834" i="4"/>
  <c r="Q834" i="4"/>
  <c r="R834" i="4"/>
  <c r="G835" i="4"/>
  <c r="H835" i="4"/>
  <c r="I835" i="4"/>
  <c r="J835" i="4"/>
  <c r="K835" i="4"/>
  <c r="L835" i="4"/>
  <c r="M835" i="4"/>
  <c r="N835" i="4"/>
  <c r="O835" i="4"/>
  <c r="P835" i="4"/>
  <c r="Q835" i="4"/>
  <c r="R835" i="4"/>
  <c r="G836" i="4"/>
  <c r="H836" i="4"/>
  <c r="I836" i="4"/>
  <c r="J836" i="4"/>
  <c r="K836" i="4"/>
  <c r="L836" i="4"/>
  <c r="M836" i="4"/>
  <c r="N836" i="4"/>
  <c r="O836" i="4"/>
  <c r="P836" i="4"/>
  <c r="Q836" i="4"/>
  <c r="R836" i="4"/>
  <c r="G837" i="4"/>
  <c r="H837" i="4"/>
  <c r="I837" i="4"/>
  <c r="J837" i="4"/>
  <c r="K837" i="4"/>
  <c r="L837" i="4"/>
  <c r="M837" i="4"/>
  <c r="N837" i="4"/>
  <c r="O837" i="4"/>
  <c r="P837" i="4"/>
  <c r="Q837" i="4"/>
  <c r="R837" i="4"/>
  <c r="G838" i="4"/>
  <c r="H838" i="4"/>
  <c r="I838" i="4"/>
  <c r="J838" i="4"/>
  <c r="K838" i="4"/>
  <c r="L838" i="4"/>
  <c r="M838" i="4"/>
  <c r="N838" i="4"/>
  <c r="O838" i="4"/>
  <c r="P838" i="4"/>
  <c r="Q838" i="4"/>
  <c r="R838" i="4"/>
  <c r="G839" i="4"/>
  <c r="H839" i="4"/>
  <c r="I839" i="4"/>
  <c r="J839" i="4"/>
  <c r="K839" i="4"/>
  <c r="L839" i="4"/>
  <c r="M839" i="4"/>
  <c r="N839" i="4"/>
  <c r="O839" i="4"/>
  <c r="P839" i="4"/>
  <c r="Q839" i="4"/>
  <c r="R839" i="4"/>
  <c r="G840" i="4"/>
  <c r="H840" i="4"/>
  <c r="I840" i="4"/>
  <c r="J840" i="4"/>
  <c r="K840" i="4"/>
  <c r="L840" i="4"/>
  <c r="M840" i="4"/>
  <c r="N840" i="4"/>
  <c r="O840" i="4"/>
  <c r="P840" i="4"/>
  <c r="Q840" i="4"/>
  <c r="R840" i="4"/>
  <c r="G841" i="4"/>
  <c r="H841" i="4"/>
  <c r="I841" i="4"/>
  <c r="J841" i="4"/>
  <c r="K841" i="4"/>
  <c r="L841" i="4"/>
  <c r="M841" i="4"/>
  <c r="N841" i="4"/>
  <c r="O841" i="4"/>
  <c r="P841" i="4"/>
  <c r="Q841" i="4"/>
  <c r="R841" i="4"/>
  <c r="G842" i="4"/>
  <c r="H842" i="4"/>
  <c r="I842" i="4"/>
  <c r="J842" i="4"/>
  <c r="K842" i="4"/>
  <c r="L842" i="4"/>
  <c r="M842" i="4"/>
  <c r="N842" i="4"/>
  <c r="O842" i="4"/>
  <c r="P842" i="4"/>
  <c r="Q842" i="4"/>
  <c r="R842" i="4"/>
  <c r="G843" i="4"/>
  <c r="H843" i="4"/>
  <c r="I843" i="4"/>
  <c r="J843" i="4"/>
  <c r="K843" i="4"/>
  <c r="L843" i="4"/>
  <c r="M843" i="4"/>
  <c r="N843" i="4"/>
  <c r="O843" i="4"/>
  <c r="P843" i="4"/>
  <c r="Q843" i="4"/>
  <c r="R843" i="4"/>
  <c r="G844" i="4"/>
  <c r="H844" i="4"/>
  <c r="I844" i="4"/>
  <c r="J844" i="4"/>
  <c r="K844" i="4"/>
  <c r="L844" i="4"/>
  <c r="M844" i="4"/>
  <c r="N844" i="4"/>
  <c r="O844" i="4"/>
  <c r="P844" i="4"/>
  <c r="Q844" i="4"/>
  <c r="R844" i="4"/>
  <c r="G845" i="4"/>
  <c r="H845" i="4"/>
  <c r="I845" i="4"/>
  <c r="J845" i="4"/>
  <c r="K845" i="4"/>
  <c r="L845" i="4"/>
  <c r="M845" i="4"/>
  <c r="N845" i="4"/>
  <c r="O845" i="4"/>
  <c r="P845" i="4"/>
  <c r="Q845" i="4"/>
  <c r="R845" i="4"/>
  <c r="G846" i="4"/>
  <c r="H846" i="4"/>
  <c r="I846" i="4"/>
  <c r="J846" i="4"/>
  <c r="K846" i="4"/>
  <c r="L846" i="4"/>
  <c r="M846" i="4"/>
  <c r="N846" i="4"/>
  <c r="O846" i="4"/>
  <c r="P846" i="4"/>
  <c r="Q846" i="4"/>
  <c r="R846" i="4"/>
  <c r="G847" i="4"/>
  <c r="H847" i="4"/>
  <c r="I847" i="4"/>
  <c r="J847" i="4"/>
  <c r="K847" i="4"/>
  <c r="L847" i="4"/>
  <c r="M847" i="4"/>
  <c r="N847" i="4"/>
  <c r="O847" i="4"/>
  <c r="P847" i="4"/>
  <c r="Q847" i="4"/>
  <c r="R847" i="4"/>
  <c r="G848" i="4"/>
  <c r="H848" i="4"/>
  <c r="I848" i="4"/>
  <c r="J848" i="4"/>
  <c r="K848" i="4"/>
  <c r="L848" i="4"/>
  <c r="M848" i="4"/>
  <c r="N848" i="4"/>
  <c r="O848" i="4"/>
  <c r="P848" i="4"/>
  <c r="Q848" i="4"/>
  <c r="R848" i="4"/>
  <c r="G849" i="4"/>
  <c r="H849" i="4"/>
  <c r="I849" i="4"/>
  <c r="J849" i="4"/>
  <c r="K849" i="4"/>
  <c r="L849" i="4"/>
  <c r="M849" i="4"/>
  <c r="N849" i="4"/>
  <c r="O849" i="4"/>
  <c r="P849" i="4"/>
  <c r="Q849" i="4"/>
  <c r="R849" i="4"/>
  <c r="G850" i="4"/>
  <c r="H850" i="4"/>
  <c r="I850" i="4"/>
  <c r="J850" i="4"/>
  <c r="K850" i="4"/>
  <c r="L850" i="4"/>
  <c r="M850" i="4"/>
  <c r="N850" i="4"/>
  <c r="O850" i="4"/>
  <c r="P850" i="4"/>
  <c r="Q850" i="4"/>
  <c r="R850" i="4"/>
  <c r="G851" i="4"/>
  <c r="H851" i="4"/>
  <c r="I851" i="4"/>
  <c r="J851" i="4"/>
  <c r="K851" i="4"/>
  <c r="L851" i="4"/>
  <c r="M851" i="4"/>
  <c r="N851" i="4"/>
  <c r="O851" i="4"/>
  <c r="P851" i="4"/>
  <c r="Q851" i="4"/>
  <c r="R851" i="4"/>
  <c r="G852" i="4"/>
  <c r="H852" i="4"/>
  <c r="I852" i="4"/>
  <c r="J852" i="4"/>
  <c r="K852" i="4"/>
  <c r="L852" i="4"/>
  <c r="M852" i="4"/>
  <c r="N852" i="4"/>
  <c r="O852" i="4"/>
  <c r="P852" i="4"/>
  <c r="Q852" i="4"/>
  <c r="R852" i="4"/>
  <c r="G853" i="4"/>
  <c r="H853" i="4"/>
  <c r="I853" i="4"/>
  <c r="J853" i="4"/>
  <c r="K853" i="4"/>
  <c r="L853" i="4"/>
  <c r="M853" i="4"/>
  <c r="N853" i="4"/>
  <c r="O853" i="4"/>
  <c r="P853" i="4"/>
  <c r="Q853" i="4"/>
  <c r="R853" i="4"/>
  <c r="G854" i="4"/>
  <c r="H854" i="4"/>
  <c r="I854" i="4"/>
  <c r="J854" i="4"/>
  <c r="K854" i="4"/>
  <c r="L854" i="4"/>
  <c r="M854" i="4"/>
  <c r="N854" i="4"/>
  <c r="O854" i="4"/>
  <c r="P854" i="4"/>
  <c r="Q854" i="4"/>
  <c r="R854" i="4"/>
  <c r="G855" i="4"/>
  <c r="H855" i="4"/>
  <c r="I855" i="4"/>
  <c r="J855" i="4"/>
  <c r="K855" i="4"/>
  <c r="L855" i="4"/>
  <c r="M855" i="4"/>
  <c r="N855" i="4"/>
  <c r="O855" i="4"/>
  <c r="P855" i="4"/>
  <c r="Q855" i="4"/>
  <c r="R855" i="4"/>
  <c r="G856" i="4"/>
  <c r="H856" i="4"/>
  <c r="I856" i="4"/>
  <c r="J856" i="4"/>
  <c r="K856" i="4"/>
  <c r="L856" i="4"/>
  <c r="M856" i="4"/>
  <c r="N856" i="4"/>
  <c r="O856" i="4"/>
  <c r="P856" i="4"/>
  <c r="Q856" i="4"/>
  <c r="R856" i="4"/>
  <c r="G857" i="4"/>
  <c r="H857" i="4"/>
  <c r="I857" i="4"/>
  <c r="J857" i="4"/>
  <c r="K857" i="4"/>
  <c r="L857" i="4"/>
  <c r="M857" i="4"/>
  <c r="N857" i="4"/>
  <c r="O857" i="4"/>
  <c r="P857" i="4"/>
  <c r="Q857" i="4"/>
  <c r="R857" i="4"/>
  <c r="G858" i="4"/>
  <c r="H858" i="4"/>
  <c r="I858" i="4"/>
  <c r="J858" i="4"/>
  <c r="K858" i="4"/>
  <c r="L858" i="4"/>
  <c r="M858" i="4"/>
  <c r="N858" i="4"/>
  <c r="O858" i="4"/>
  <c r="P858" i="4"/>
  <c r="Q858" i="4"/>
  <c r="R858" i="4"/>
  <c r="G859" i="4"/>
  <c r="H859" i="4"/>
  <c r="I859" i="4"/>
  <c r="J859" i="4"/>
  <c r="K859" i="4"/>
  <c r="L859" i="4"/>
  <c r="M859" i="4"/>
  <c r="N859" i="4"/>
  <c r="O859" i="4"/>
  <c r="P859" i="4"/>
  <c r="Q859" i="4"/>
  <c r="R859" i="4"/>
  <c r="G860" i="4"/>
  <c r="H860" i="4"/>
  <c r="I860" i="4"/>
  <c r="J860" i="4"/>
  <c r="K860" i="4"/>
  <c r="L860" i="4"/>
  <c r="M860" i="4"/>
  <c r="N860" i="4"/>
  <c r="O860" i="4"/>
  <c r="P860" i="4"/>
  <c r="Q860" i="4"/>
  <c r="R860" i="4"/>
  <c r="G861" i="4"/>
  <c r="H861" i="4"/>
  <c r="I861" i="4"/>
  <c r="J861" i="4"/>
  <c r="K861" i="4"/>
  <c r="L861" i="4"/>
  <c r="M861" i="4"/>
  <c r="N861" i="4"/>
  <c r="O861" i="4"/>
  <c r="P861" i="4"/>
  <c r="Q861" i="4"/>
  <c r="R861" i="4"/>
  <c r="G862" i="4"/>
  <c r="H862" i="4"/>
  <c r="I862" i="4"/>
  <c r="J862" i="4"/>
  <c r="K862" i="4"/>
  <c r="L862" i="4"/>
  <c r="M862" i="4"/>
  <c r="N862" i="4"/>
  <c r="O862" i="4"/>
  <c r="P862" i="4"/>
  <c r="Q862" i="4"/>
  <c r="R862" i="4"/>
  <c r="G863" i="4"/>
  <c r="H863" i="4"/>
  <c r="I863" i="4"/>
  <c r="J863" i="4"/>
  <c r="K863" i="4"/>
  <c r="L863" i="4"/>
  <c r="M863" i="4"/>
  <c r="N863" i="4"/>
  <c r="O863" i="4"/>
  <c r="P863" i="4"/>
  <c r="Q863" i="4"/>
  <c r="R863" i="4"/>
  <c r="G864" i="4"/>
  <c r="H864" i="4"/>
  <c r="I864" i="4"/>
  <c r="J864" i="4"/>
  <c r="K864" i="4"/>
  <c r="L864" i="4"/>
  <c r="M864" i="4"/>
  <c r="N864" i="4"/>
  <c r="O864" i="4"/>
  <c r="P864" i="4"/>
  <c r="Q864" i="4"/>
  <c r="R864" i="4"/>
  <c r="G865" i="4"/>
  <c r="H865" i="4"/>
  <c r="I865" i="4"/>
  <c r="J865" i="4"/>
  <c r="K865" i="4"/>
  <c r="L865" i="4"/>
  <c r="M865" i="4"/>
  <c r="N865" i="4"/>
  <c r="O865" i="4"/>
  <c r="P865" i="4"/>
  <c r="Q865" i="4"/>
  <c r="R865" i="4"/>
  <c r="G866" i="4"/>
  <c r="H866" i="4"/>
  <c r="I866" i="4"/>
  <c r="J866" i="4"/>
  <c r="K866" i="4"/>
  <c r="L866" i="4"/>
  <c r="M866" i="4"/>
  <c r="N866" i="4"/>
  <c r="O866" i="4"/>
  <c r="P866" i="4"/>
  <c r="Q866" i="4"/>
  <c r="R866" i="4"/>
  <c r="G867" i="4"/>
  <c r="H867" i="4"/>
  <c r="I867" i="4"/>
  <c r="J867" i="4"/>
  <c r="K867" i="4"/>
  <c r="L867" i="4"/>
  <c r="M867" i="4"/>
  <c r="N867" i="4"/>
  <c r="O867" i="4"/>
  <c r="P867" i="4"/>
  <c r="Q867" i="4"/>
  <c r="R867" i="4"/>
  <c r="G868" i="4"/>
  <c r="H868" i="4"/>
  <c r="I868" i="4"/>
  <c r="J868" i="4"/>
  <c r="K868" i="4"/>
  <c r="L868" i="4"/>
  <c r="M868" i="4"/>
  <c r="N868" i="4"/>
  <c r="O868" i="4"/>
  <c r="P868" i="4"/>
  <c r="Q868" i="4"/>
  <c r="R868" i="4"/>
  <c r="G869" i="4"/>
  <c r="H869" i="4"/>
  <c r="I869" i="4"/>
  <c r="J869" i="4"/>
  <c r="K869" i="4"/>
  <c r="L869" i="4"/>
  <c r="M869" i="4"/>
  <c r="N869" i="4"/>
  <c r="O869" i="4"/>
  <c r="P869" i="4"/>
  <c r="Q869" i="4"/>
  <c r="R869" i="4"/>
  <c r="G870" i="4"/>
  <c r="H870" i="4"/>
  <c r="I870" i="4"/>
  <c r="J870" i="4"/>
  <c r="K870" i="4"/>
  <c r="L870" i="4"/>
  <c r="M870" i="4"/>
  <c r="N870" i="4"/>
  <c r="O870" i="4"/>
  <c r="P870" i="4"/>
  <c r="Q870" i="4"/>
  <c r="R870" i="4"/>
  <c r="G871" i="4"/>
  <c r="H871" i="4"/>
  <c r="I871" i="4"/>
  <c r="J871" i="4"/>
  <c r="K871" i="4"/>
  <c r="L871" i="4"/>
  <c r="M871" i="4"/>
  <c r="N871" i="4"/>
  <c r="O871" i="4"/>
  <c r="P871" i="4"/>
  <c r="Q871" i="4"/>
  <c r="R871" i="4"/>
  <c r="G872" i="4"/>
  <c r="H872" i="4"/>
  <c r="I872" i="4"/>
  <c r="J872" i="4"/>
  <c r="K872" i="4"/>
  <c r="L872" i="4"/>
  <c r="M872" i="4"/>
  <c r="N872" i="4"/>
  <c r="O872" i="4"/>
  <c r="P872" i="4"/>
  <c r="Q872" i="4"/>
  <c r="R872" i="4"/>
  <c r="G873" i="4"/>
  <c r="H873" i="4"/>
  <c r="I873" i="4"/>
  <c r="J873" i="4"/>
  <c r="K873" i="4"/>
  <c r="L873" i="4"/>
  <c r="M873" i="4"/>
  <c r="N873" i="4"/>
  <c r="O873" i="4"/>
  <c r="P873" i="4"/>
  <c r="Q873" i="4"/>
  <c r="R873" i="4"/>
  <c r="G874" i="4"/>
  <c r="H874" i="4"/>
  <c r="I874" i="4"/>
  <c r="J874" i="4"/>
  <c r="K874" i="4"/>
  <c r="L874" i="4"/>
  <c r="M874" i="4"/>
  <c r="N874" i="4"/>
  <c r="O874" i="4"/>
  <c r="P874" i="4"/>
  <c r="Q874" i="4"/>
  <c r="R874" i="4"/>
  <c r="G875" i="4"/>
  <c r="H875" i="4"/>
  <c r="I875" i="4"/>
  <c r="J875" i="4"/>
  <c r="K875" i="4"/>
  <c r="L875" i="4"/>
  <c r="M875" i="4"/>
  <c r="N875" i="4"/>
  <c r="O875" i="4"/>
  <c r="P875" i="4"/>
  <c r="Q875" i="4"/>
  <c r="R875" i="4"/>
  <c r="G876" i="4"/>
  <c r="H876" i="4"/>
  <c r="I876" i="4"/>
  <c r="J876" i="4"/>
  <c r="K876" i="4"/>
  <c r="L876" i="4"/>
  <c r="M876" i="4"/>
  <c r="N876" i="4"/>
  <c r="O876" i="4"/>
  <c r="P876" i="4"/>
  <c r="Q876" i="4"/>
  <c r="R876" i="4"/>
  <c r="G877" i="4"/>
  <c r="H877" i="4"/>
  <c r="I877" i="4"/>
  <c r="J877" i="4"/>
  <c r="K877" i="4"/>
  <c r="L877" i="4"/>
  <c r="M877" i="4"/>
  <c r="N877" i="4"/>
  <c r="O877" i="4"/>
  <c r="P877" i="4"/>
  <c r="Q877" i="4"/>
  <c r="R877" i="4"/>
  <c r="G878" i="4"/>
  <c r="H878" i="4"/>
  <c r="I878" i="4"/>
  <c r="J878" i="4"/>
  <c r="K878" i="4"/>
  <c r="L878" i="4"/>
  <c r="M878" i="4"/>
  <c r="N878" i="4"/>
  <c r="O878" i="4"/>
  <c r="P878" i="4"/>
  <c r="Q878" i="4"/>
  <c r="R878" i="4"/>
  <c r="G879" i="4"/>
  <c r="H879" i="4"/>
  <c r="I879" i="4"/>
  <c r="J879" i="4"/>
  <c r="K879" i="4"/>
  <c r="L879" i="4"/>
  <c r="M879" i="4"/>
  <c r="N879" i="4"/>
  <c r="O879" i="4"/>
  <c r="P879" i="4"/>
  <c r="Q879" i="4"/>
  <c r="R879" i="4"/>
  <c r="G880" i="4"/>
  <c r="H880" i="4"/>
  <c r="I880" i="4"/>
  <c r="J880" i="4"/>
  <c r="K880" i="4"/>
  <c r="L880" i="4"/>
  <c r="M880" i="4"/>
  <c r="N880" i="4"/>
  <c r="O880" i="4"/>
  <c r="P880" i="4"/>
  <c r="Q880" i="4"/>
  <c r="R880" i="4"/>
  <c r="G881" i="4"/>
  <c r="H881" i="4"/>
  <c r="I881" i="4"/>
  <c r="J881" i="4"/>
  <c r="K881" i="4"/>
  <c r="L881" i="4"/>
  <c r="M881" i="4"/>
  <c r="N881" i="4"/>
  <c r="O881" i="4"/>
  <c r="P881" i="4"/>
  <c r="Q881" i="4"/>
  <c r="R881" i="4"/>
  <c r="G882" i="4"/>
  <c r="H882" i="4"/>
  <c r="I882" i="4"/>
  <c r="J882" i="4"/>
  <c r="K882" i="4"/>
  <c r="L882" i="4"/>
  <c r="M882" i="4"/>
  <c r="N882" i="4"/>
  <c r="O882" i="4"/>
  <c r="P882" i="4"/>
  <c r="Q882" i="4"/>
  <c r="R882" i="4"/>
  <c r="G883" i="4"/>
  <c r="H883" i="4"/>
  <c r="I883" i="4"/>
  <c r="J883" i="4"/>
  <c r="K883" i="4"/>
  <c r="L883" i="4"/>
  <c r="M883" i="4"/>
  <c r="N883" i="4"/>
  <c r="O883" i="4"/>
  <c r="P883" i="4"/>
  <c r="Q883" i="4"/>
  <c r="R883" i="4"/>
  <c r="G884" i="4"/>
  <c r="H884" i="4"/>
  <c r="I884" i="4"/>
  <c r="J884" i="4"/>
  <c r="K884" i="4"/>
  <c r="L884" i="4"/>
  <c r="M884" i="4"/>
  <c r="N884" i="4"/>
  <c r="O884" i="4"/>
  <c r="P884" i="4"/>
  <c r="Q884" i="4"/>
  <c r="R884" i="4"/>
  <c r="G885" i="4"/>
  <c r="H885" i="4"/>
  <c r="I885" i="4"/>
  <c r="J885" i="4"/>
  <c r="K885" i="4"/>
  <c r="L885" i="4"/>
  <c r="M885" i="4"/>
  <c r="N885" i="4"/>
  <c r="O885" i="4"/>
  <c r="P885" i="4"/>
  <c r="Q885" i="4"/>
  <c r="R885" i="4"/>
  <c r="G886" i="4"/>
  <c r="H886" i="4"/>
  <c r="I886" i="4"/>
  <c r="J886" i="4"/>
  <c r="K886" i="4"/>
  <c r="L886" i="4"/>
  <c r="M886" i="4"/>
  <c r="N886" i="4"/>
  <c r="O886" i="4"/>
  <c r="P886" i="4"/>
  <c r="Q886" i="4"/>
  <c r="R886" i="4"/>
  <c r="G887" i="4"/>
  <c r="H887" i="4"/>
  <c r="I887" i="4"/>
  <c r="J887" i="4"/>
  <c r="K887" i="4"/>
  <c r="L887" i="4"/>
  <c r="M887" i="4"/>
  <c r="N887" i="4"/>
  <c r="O887" i="4"/>
  <c r="P887" i="4"/>
  <c r="Q887" i="4"/>
  <c r="R887" i="4"/>
  <c r="G888" i="4"/>
  <c r="H888" i="4"/>
  <c r="I888" i="4"/>
  <c r="J888" i="4"/>
  <c r="K888" i="4"/>
  <c r="L888" i="4"/>
  <c r="M888" i="4"/>
  <c r="N888" i="4"/>
  <c r="O888" i="4"/>
  <c r="P888" i="4"/>
  <c r="Q888" i="4"/>
  <c r="R888" i="4"/>
  <c r="G889" i="4"/>
  <c r="H889" i="4"/>
  <c r="I889" i="4"/>
  <c r="J889" i="4"/>
  <c r="K889" i="4"/>
  <c r="L889" i="4"/>
  <c r="M889" i="4"/>
  <c r="N889" i="4"/>
  <c r="O889" i="4"/>
  <c r="P889" i="4"/>
  <c r="Q889" i="4"/>
  <c r="R889" i="4"/>
  <c r="G890" i="4"/>
  <c r="H890" i="4"/>
  <c r="I890" i="4"/>
  <c r="J890" i="4"/>
  <c r="K890" i="4"/>
  <c r="L890" i="4"/>
  <c r="M890" i="4"/>
  <c r="N890" i="4"/>
  <c r="O890" i="4"/>
  <c r="P890" i="4"/>
  <c r="Q890" i="4"/>
  <c r="R890" i="4"/>
  <c r="G891" i="4"/>
  <c r="H891" i="4"/>
  <c r="I891" i="4"/>
  <c r="J891" i="4"/>
  <c r="K891" i="4"/>
  <c r="L891" i="4"/>
  <c r="M891" i="4"/>
  <c r="N891" i="4"/>
  <c r="O891" i="4"/>
  <c r="P891" i="4"/>
  <c r="Q891" i="4"/>
  <c r="R891" i="4"/>
  <c r="G892" i="4"/>
  <c r="H892" i="4"/>
  <c r="I892" i="4"/>
  <c r="J892" i="4"/>
  <c r="K892" i="4"/>
  <c r="L892" i="4"/>
  <c r="M892" i="4"/>
  <c r="N892" i="4"/>
  <c r="O892" i="4"/>
  <c r="P892" i="4"/>
  <c r="Q892" i="4"/>
  <c r="R892" i="4"/>
  <c r="G893" i="4"/>
  <c r="H893" i="4"/>
  <c r="I893" i="4"/>
  <c r="J893" i="4"/>
  <c r="K893" i="4"/>
  <c r="L893" i="4"/>
  <c r="M893" i="4"/>
  <c r="N893" i="4"/>
  <c r="O893" i="4"/>
  <c r="P893" i="4"/>
  <c r="Q893" i="4"/>
  <c r="R893" i="4"/>
  <c r="G894" i="4"/>
  <c r="H894" i="4"/>
  <c r="I894" i="4"/>
  <c r="J894" i="4"/>
  <c r="K894" i="4"/>
  <c r="L894" i="4"/>
  <c r="M894" i="4"/>
  <c r="N894" i="4"/>
  <c r="O894" i="4"/>
  <c r="P894" i="4"/>
  <c r="Q894" i="4"/>
  <c r="R894" i="4"/>
  <c r="G895" i="4"/>
  <c r="H895" i="4"/>
  <c r="I895" i="4"/>
  <c r="J895" i="4"/>
  <c r="K895" i="4"/>
  <c r="L895" i="4"/>
  <c r="M895" i="4"/>
  <c r="N895" i="4"/>
  <c r="O895" i="4"/>
  <c r="P895" i="4"/>
  <c r="Q895" i="4"/>
  <c r="R895" i="4"/>
  <c r="G896" i="4"/>
  <c r="H896" i="4"/>
  <c r="I896" i="4"/>
  <c r="J896" i="4"/>
  <c r="K896" i="4"/>
  <c r="L896" i="4"/>
  <c r="M896" i="4"/>
  <c r="N896" i="4"/>
  <c r="O896" i="4"/>
  <c r="P896" i="4"/>
  <c r="Q896" i="4"/>
  <c r="R896" i="4"/>
  <c r="G897" i="4"/>
  <c r="H897" i="4"/>
  <c r="I897" i="4"/>
  <c r="J897" i="4"/>
  <c r="K897" i="4"/>
  <c r="L897" i="4"/>
  <c r="M897" i="4"/>
  <c r="N897" i="4"/>
  <c r="O897" i="4"/>
  <c r="P897" i="4"/>
  <c r="Q897" i="4"/>
  <c r="R897" i="4"/>
  <c r="G898" i="4"/>
  <c r="H898" i="4"/>
  <c r="I898" i="4"/>
  <c r="J898" i="4"/>
  <c r="K898" i="4"/>
  <c r="L898" i="4"/>
  <c r="M898" i="4"/>
  <c r="N898" i="4"/>
  <c r="O898" i="4"/>
  <c r="P898" i="4"/>
  <c r="Q898" i="4"/>
  <c r="R898" i="4"/>
  <c r="G899" i="4"/>
  <c r="H899" i="4"/>
  <c r="I899" i="4"/>
  <c r="J899" i="4"/>
  <c r="K899" i="4"/>
  <c r="L899" i="4"/>
  <c r="M899" i="4"/>
  <c r="N899" i="4"/>
  <c r="O899" i="4"/>
  <c r="P899" i="4"/>
  <c r="Q899" i="4"/>
  <c r="R899" i="4"/>
  <c r="G900" i="4"/>
  <c r="H900" i="4"/>
  <c r="I900" i="4"/>
  <c r="J900" i="4"/>
  <c r="K900" i="4"/>
  <c r="L900" i="4"/>
  <c r="M900" i="4"/>
  <c r="N900" i="4"/>
  <c r="O900" i="4"/>
  <c r="P900" i="4"/>
  <c r="Q900" i="4"/>
  <c r="R900" i="4"/>
  <c r="G901" i="4"/>
  <c r="H901" i="4"/>
  <c r="I901" i="4"/>
  <c r="J901" i="4"/>
  <c r="K901" i="4"/>
  <c r="L901" i="4"/>
  <c r="M901" i="4"/>
  <c r="N901" i="4"/>
  <c r="O901" i="4"/>
  <c r="P901" i="4"/>
  <c r="Q901" i="4"/>
  <c r="R901" i="4"/>
  <c r="G902" i="4"/>
  <c r="H902" i="4"/>
  <c r="I902" i="4"/>
  <c r="J902" i="4"/>
  <c r="K902" i="4"/>
  <c r="L902" i="4"/>
  <c r="M902" i="4"/>
  <c r="N902" i="4"/>
  <c r="O902" i="4"/>
  <c r="P902" i="4"/>
  <c r="Q902" i="4"/>
  <c r="R902" i="4"/>
  <c r="G903" i="4"/>
  <c r="H903" i="4"/>
  <c r="I903" i="4"/>
  <c r="J903" i="4"/>
  <c r="K903" i="4"/>
  <c r="L903" i="4"/>
  <c r="M903" i="4"/>
  <c r="N903" i="4"/>
  <c r="O903" i="4"/>
  <c r="P903" i="4"/>
  <c r="Q903" i="4"/>
  <c r="R903" i="4"/>
  <c r="G904" i="4"/>
  <c r="H904" i="4"/>
  <c r="I904" i="4"/>
  <c r="J904" i="4"/>
  <c r="K904" i="4"/>
  <c r="L904" i="4"/>
  <c r="M904" i="4"/>
  <c r="N904" i="4"/>
  <c r="O904" i="4"/>
  <c r="P904" i="4"/>
  <c r="Q904" i="4"/>
  <c r="R904" i="4"/>
  <c r="G905" i="4"/>
  <c r="H905" i="4"/>
  <c r="I905" i="4"/>
  <c r="J905" i="4"/>
  <c r="K905" i="4"/>
  <c r="L905" i="4"/>
  <c r="M905" i="4"/>
  <c r="N905" i="4"/>
  <c r="O905" i="4"/>
  <c r="P905" i="4"/>
  <c r="Q905" i="4"/>
  <c r="R905" i="4"/>
  <c r="G906" i="4"/>
  <c r="H906" i="4"/>
  <c r="I906" i="4"/>
  <c r="J906" i="4"/>
  <c r="K906" i="4"/>
  <c r="L906" i="4"/>
  <c r="M906" i="4"/>
  <c r="N906" i="4"/>
  <c r="O906" i="4"/>
  <c r="P906" i="4"/>
  <c r="Q906" i="4"/>
  <c r="R906" i="4"/>
  <c r="G907" i="4"/>
  <c r="H907" i="4"/>
  <c r="I907" i="4"/>
  <c r="J907" i="4"/>
  <c r="K907" i="4"/>
  <c r="L907" i="4"/>
  <c r="M907" i="4"/>
  <c r="N907" i="4"/>
  <c r="O907" i="4"/>
  <c r="P907" i="4"/>
  <c r="Q907" i="4"/>
  <c r="R907" i="4"/>
  <c r="G908" i="4"/>
  <c r="H908" i="4"/>
  <c r="I908" i="4"/>
  <c r="J908" i="4"/>
  <c r="K908" i="4"/>
  <c r="L908" i="4"/>
  <c r="M908" i="4"/>
  <c r="N908" i="4"/>
  <c r="O908" i="4"/>
  <c r="P908" i="4"/>
  <c r="Q908" i="4"/>
  <c r="R908" i="4"/>
  <c r="G909" i="4"/>
  <c r="H909" i="4"/>
  <c r="I909" i="4"/>
  <c r="J909" i="4"/>
  <c r="K909" i="4"/>
  <c r="L909" i="4"/>
  <c r="M909" i="4"/>
  <c r="N909" i="4"/>
  <c r="O909" i="4"/>
  <c r="P909" i="4"/>
  <c r="Q909" i="4"/>
  <c r="R909" i="4"/>
  <c r="G910" i="4"/>
  <c r="H910" i="4"/>
  <c r="I910" i="4"/>
  <c r="J910" i="4"/>
  <c r="K910" i="4"/>
  <c r="L910" i="4"/>
  <c r="M910" i="4"/>
  <c r="N910" i="4"/>
  <c r="O910" i="4"/>
  <c r="P910" i="4"/>
  <c r="Q910" i="4"/>
  <c r="R910" i="4"/>
  <c r="G911" i="4"/>
  <c r="H911" i="4"/>
  <c r="I911" i="4"/>
  <c r="J911" i="4"/>
  <c r="K911" i="4"/>
  <c r="L911" i="4"/>
  <c r="M911" i="4"/>
  <c r="N911" i="4"/>
  <c r="O911" i="4"/>
  <c r="P911" i="4"/>
  <c r="Q911" i="4"/>
  <c r="R911" i="4"/>
  <c r="G912" i="4"/>
  <c r="H912" i="4"/>
  <c r="I912" i="4"/>
  <c r="J912" i="4"/>
  <c r="K912" i="4"/>
  <c r="L912" i="4"/>
  <c r="M912" i="4"/>
  <c r="N912" i="4"/>
  <c r="O912" i="4"/>
  <c r="P912" i="4"/>
  <c r="Q912" i="4"/>
  <c r="R912" i="4"/>
  <c r="G913" i="4"/>
  <c r="H913" i="4"/>
  <c r="I913" i="4"/>
  <c r="J913" i="4"/>
  <c r="K913" i="4"/>
  <c r="L913" i="4"/>
  <c r="M913" i="4"/>
  <c r="N913" i="4"/>
  <c r="O913" i="4"/>
  <c r="P913" i="4"/>
  <c r="Q913" i="4"/>
  <c r="R913" i="4"/>
  <c r="G914" i="4"/>
  <c r="H914" i="4"/>
  <c r="I914" i="4"/>
  <c r="J914" i="4"/>
  <c r="K914" i="4"/>
  <c r="L914" i="4"/>
  <c r="M914" i="4"/>
  <c r="N914" i="4"/>
  <c r="O914" i="4"/>
  <c r="P914" i="4"/>
  <c r="Q914" i="4"/>
  <c r="R914" i="4"/>
  <c r="G915" i="4"/>
  <c r="H915" i="4"/>
  <c r="I915" i="4"/>
  <c r="J915" i="4"/>
  <c r="K915" i="4"/>
  <c r="L915" i="4"/>
  <c r="M915" i="4"/>
  <c r="N915" i="4"/>
  <c r="O915" i="4"/>
  <c r="P915" i="4"/>
  <c r="Q915" i="4"/>
  <c r="R915" i="4"/>
  <c r="G916" i="4"/>
  <c r="H916" i="4"/>
  <c r="I916" i="4"/>
  <c r="J916" i="4"/>
  <c r="K916" i="4"/>
  <c r="L916" i="4"/>
  <c r="M916" i="4"/>
  <c r="N916" i="4"/>
  <c r="O916" i="4"/>
  <c r="P916" i="4"/>
  <c r="Q916" i="4"/>
  <c r="R916" i="4"/>
  <c r="G917" i="4"/>
  <c r="H917" i="4"/>
  <c r="I917" i="4"/>
  <c r="J917" i="4"/>
  <c r="K917" i="4"/>
  <c r="L917" i="4"/>
  <c r="M917" i="4"/>
  <c r="N917" i="4"/>
  <c r="O917" i="4"/>
  <c r="P917" i="4"/>
  <c r="Q917" i="4"/>
  <c r="R917" i="4"/>
  <c r="G918" i="4"/>
  <c r="H918" i="4"/>
  <c r="I918" i="4"/>
  <c r="J918" i="4"/>
  <c r="K918" i="4"/>
  <c r="L918" i="4"/>
  <c r="M918" i="4"/>
  <c r="N918" i="4"/>
  <c r="O918" i="4"/>
  <c r="P918" i="4"/>
  <c r="Q918" i="4"/>
  <c r="R918" i="4"/>
  <c r="G919" i="4"/>
  <c r="H919" i="4"/>
  <c r="I919" i="4"/>
  <c r="J919" i="4"/>
  <c r="K919" i="4"/>
  <c r="L919" i="4"/>
  <c r="M919" i="4"/>
  <c r="N919" i="4"/>
  <c r="O919" i="4"/>
  <c r="P919" i="4"/>
  <c r="Q919" i="4"/>
  <c r="R919" i="4"/>
  <c r="G920" i="4"/>
  <c r="H920" i="4"/>
  <c r="I920" i="4"/>
  <c r="J920" i="4"/>
  <c r="K920" i="4"/>
  <c r="L920" i="4"/>
  <c r="M920" i="4"/>
  <c r="N920" i="4"/>
  <c r="O920" i="4"/>
  <c r="P920" i="4"/>
  <c r="Q920" i="4"/>
  <c r="R920" i="4"/>
  <c r="G921" i="4"/>
  <c r="H921" i="4"/>
  <c r="I921" i="4"/>
  <c r="J921" i="4"/>
  <c r="K921" i="4"/>
  <c r="L921" i="4"/>
  <c r="M921" i="4"/>
  <c r="N921" i="4"/>
  <c r="O921" i="4"/>
  <c r="P921" i="4"/>
  <c r="Q921" i="4"/>
  <c r="R921" i="4"/>
  <c r="G922" i="4"/>
  <c r="H922" i="4"/>
  <c r="I922" i="4"/>
  <c r="J922" i="4"/>
  <c r="K922" i="4"/>
  <c r="L922" i="4"/>
  <c r="M922" i="4"/>
  <c r="N922" i="4"/>
  <c r="O922" i="4"/>
  <c r="P922" i="4"/>
  <c r="Q922" i="4"/>
  <c r="R922" i="4"/>
  <c r="G923" i="4"/>
  <c r="H923" i="4"/>
  <c r="I923" i="4"/>
  <c r="J923" i="4"/>
  <c r="K923" i="4"/>
  <c r="L923" i="4"/>
  <c r="M923" i="4"/>
  <c r="N923" i="4"/>
  <c r="O923" i="4"/>
  <c r="P923" i="4"/>
  <c r="Q923" i="4"/>
  <c r="R923" i="4"/>
  <c r="G924" i="4"/>
  <c r="H924" i="4"/>
  <c r="I924" i="4"/>
  <c r="J924" i="4"/>
  <c r="K924" i="4"/>
  <c r="L924" i="4"/>
  <c r="M924" i="4"/>
  <c r="N924" i="4"/>
  <c r="O924" i="4"/>
  <c r="P924" i="4"/>
  <c r="Q924" i="4"/>
  <c r="R924" i="4"/>
  <c r="G925" i="4"/>
  <c r="H925" i="4"/>
  <c r="I925" i="4"/>
  <c r="J925" i="4"/>
  <c r="K925" i="4"/>
  <c r="L925" i="4"/>
  <c r="M925" i="4"/>
  <c r="N925" i="4"/>
  <c r="O925" i="4"/>
  <c r="P925" i="4"/>
  <c r="Q925" i="4"/>
  <c r="R925" i="4"/>
  <c r="G926" i="4"/>
  <c r="H926" i="4"/>
  <c r="I926" i="4"/>
  <c r="J926" i="4"/>
  <c r="K926" i="4"/>
  <c r="L926" i="4"/>
  <c r="M926" i="4"/>
  <c r="N926" i="4"/>
  <c r="O926" i="4"/>
  <c r="P926" i="4"/>
  <c r="Q926" i="4"/>
  <c r="R926" i="4"/>
  <c r="G927" i="4"/>
  <c r="H927" i="4"/>
  <c r="I927" i="4"/>
  <c r="J927" i="4"/>
  <c r="K927" i="4"/>
  <c r="L927" i="4"/>
  <c r="M927" i="4"/>
  <c r="N927" i="4"/>
  <c r="O927" i="4"/>
  <c r="P927" i="4"/>
  <c r="Q927" i="4"/>
  <c r="R927" i="4"/>
  <c r="G928" i="4"/>
  <c r="H928" i="4"/>
  <c r="I928" i="4"/>
  <c r="J928" i="4"/>
  <c r="K928" i="4"/>
  <c r="L928" i="4"/>
  <c r="M928" i="4"/>
  <c r="N928" i="4"/>
  <c r="O928" i="4"/>
  <c r="P928" i="4"/>
  <c r="Q928" i="4"/>
  <c r="R928" i="4"/>
  <c r="G929" i="4"/>
  <c r="H929" i="4"/>
  <c r="I929" i="4"/>
  <c r="J929" i="4"/>
  <c r="K929" i="4"/>
  <c r="L929" i="4"/>
  <c r="M929" i="4"/>
  <c r="N929" i="4"/>
  <c r="O929" i="4"/>
  <c r="P929" i="4"/>
  <c r="Q929" i="4"/>
  <c r="R929" i="4"/>
  <c r="G930" i="4"/>
  <c r="H930" i="4"/>
  <c r="I930" i="4"/>
  <c r="J930" i="4"/>
  <c r="K930" i="4"/>
  <c r="L930" i="4"/>
  <c r="M930" i="4"/>
  <c r="N930" i="4"/>
  <c r="O930" i="4"/>
  <c r="P930" i="4"/>
  <c r="Q930" i="4"/>
  <c r="R930" i="4"/>
  <c r="G931" i="4"/>
  <c r="H931" i="4"/>
  <c r="I931" i="4"/>
  <c r="J931" i="4"/>
  <c r="K931" i="4"/>
  <c r="L931" i="4"/>
  <c r="M931" i="4"/>
  <c r="N931" i="4"/>
  <c r="O931" i="4"/>
  <c r="P931" i="4"/>
  <c r="Q931" i="4"/>
  <c r="R931" i="4"/>
  <c r="G932" i="4"/>
  <c r="H932" i="4"/>
  <c r="I932" i="4"/>
  <c r="J932" i="4"/>
  <c r="K932" i="4"/>
  <c r="L932" i="4"/>
  <c r="M932" i="4"/>
  <c r="N932" i="4"/>
  <c r="O932" i="4"/>
  <c r="P932" i="4"/>
  <c r="Q932" i="4"/>
  <c r="R932" i="4"/>
  <c r="G933" i="4"/>
  <c r="H933" i="4"/>
  <c r="I933" i="4"/>
  <c r="J933" i="4"/>
  <c r="K933" i="4"/>
  <c r="L933" i="4"/>
  <c r="M933" i="4"/>
  <c r="N933" i="4"/>
  <c r="O933" i="4"/>
  <c r="P933" i="4"/>
  <c r="Q933" i="4"/>
  <c r="R933" i="4"/>
  <c r="G934" i="4"/>
  <c r="H934" i="4"/>
  <c r="I934" i="4"/>
  <c r="J934" i="4"/>
  <c r="K934" i="4"/>
  <c r="L934" i="4"/>
  <c r="M934" i="4"/>
  <c r="N934" i="4"/>
  <c r="O934" i="4"/>
  <c r="P934" i="4"/>
  <c r="Q934" i="4"/>
  <c r="R934" i="4"/>
  <c r="G935" i="4"/>
  <c r="H935" i="4"/>
  <c r="I935" i="4"/>
  <c r="J935" i="4"/>
  <c r="K935" i="4"/>
  <c r="L935" i="4"/>
  <c r="M935" i="4"/>
  <c r="N935" i="4"/>
  <c r="O935" i="4"/>
  <c r="P935" i="4"/>
  <c r="Q935" i="4"/>
  <c r="R935" i="4"/>
  <c r="G936" i="4"/>
  <c r="H936" i="4"/>
  <c r="I936" i="4"/>
  <c r="J936" i="4"/>
  <c r="K936" i="4"/>
  <c r="L936" i="4"/>
  <c r="M936" i="4"/>
  <c r="N936" i="4"/>
  <c r="O936" i="4"/>
  <c r="P936" i="4"/>
  <c r="Q936" i="4"/>
  <c r="R936" i="4"/>
  <c r="G937" i="4"/>
  <c r="H937" i="4"/>
  <c r="I937" i="4"/>
  <c r="J937" i="4"/>
  <c r="K937" i="4"/>
  <c r="L937" i="4"/>
  <c r="M937" i="4"/>
  <c r="N937" i="4"/>
  <c r="O937" i="4"/>
  <c r="P937" i="4"/>
  <c r="Q937" i="4"/>
  <c r="R937" i="4"/>
  <c r="G938" i="4"/>
  <c r="H938" i="4"/>
  <c r="I938" i="4"/>
  <c r="J938" i="4"/>
  <c r="K938" i="4"/>
  <c r="L938" i="4"/>
  <c r="M938" i="4"/>
  <c r="N938" i="4"/>
  <c r="O938" i="4"/>
  <c r="P938" i="4"/>
  <c r="Q938" i="4"/>
  <c r="R938" i="4"/>
  <c r="G939" i="4"/>
  <c r="H939" i="4"/>
  <c r="I939" i="4"/>
  <c r="J939" i="4"/>
  <c r="K939" i="4"/>
  <c r="L939" i="4"/>
  <c r="M939" i="4"/>
  <c r="N939" i="4"/>
  <c r="O939" i="4"/>
  <c r="P939" i="4"/>
  <c r="Q939" i="4"/>
  <c r="R939" i="4"/>
  <c r="G940" i="4"/>
  <c r="H940" i="4"/>
  <c r="I940" i="4"/>
  <c r="J940" i="4"/>
  <c r="K940" i="4"/>
  <c r="L940" i="4"/>
  <c r="M940" i="4"/>
  <c r="N940" i="4"/>
  <c r="O940" i="4"/>
  <c r="P940" i="4"/>
  <c r="Q940" i="4"/>
  <c r="R940" i="4"/>
  <c r="G941" i="4"/>
  <c r="H941" i="4"/>
  <c r="I941" i="4"/>
  <c r="J941" i="4"/>
  <c r="K941" i="4"/>
  <c r="L941" i="4"/>
  <c r="M941" i="4"/>
  <c r="N941" i="4"/>
  <c r="O941" i="4"/>
  <c r="P941" i="4"/>
  <c r="Q941" i="4"/>
  <c r="R941" i="4"/>
  <c r="G942" i="4"/>
  <c r="H942" i="4"/>
  <c r="I942" i="4"/>
  <c r="J942" i="4"/>
  <c r="K942" i="4"/>
  <c r="L942" i="4"/>
  <c r="M942" i="4"/>
  <c r="N942" i="4"/>
  <c r="O942" i="4"/>
  <c r="P942" i="4"/>
  <c r="Q942" i="4"/>
  <c r="R942" i="4"/>
  <c r="G943" i="4"/>
  <c r="H943" i="4"/>
  <c r="I943" i="4"/>
  <c r="J943" i="4"/>
  <c r="K943" i="4"/>
  <c r="L943" i="4"/>
  <c r="M943" i="4"/>
  <c r="N943" i="4"/>
  <c r="O943" i="4"/>
  <c r="P943" i="4"/>
  <c r="Q943" i="4"/>
  <c r="R943" i="4"/>
  <c r="G944" i="4"/>
  <c r="H944" i="4"/>
  <c r="I944" i="4"/>
  <c r="J944" i="4"/>
  <c r="K944" i="4"/>
  <c r="L944" i="4"/>
  <c r="M944" i="4"/>
  <c r="N944" i="4"/>
  <c r="O944" i="4"/>
  <c r="P944" i="4"/>
  <c r="Q944" i="4"/>
  <c r="R944" i="4"/>
  <c r="G945" i="4"/>
  <c r="H945" i="4"/>
  <c r="I945" i="4"/>
  <c r="J945" i="4"/>
  <c r="K945" i="4"/>
  <c r="L945" i="4"/>
  <c r="M945" i="4"/>
  <c r="N945" i="4"/>
  <c r="O945" i="4"/>
  <c r="P945" i="4"/>
  <c r="Q945" i="4"/>
  <c r="R945" i="4"/>
  <c r="G946" i="4"/>
  <c r="H946" i="4"/>
  <c r="I946" i="4"/>
  <c r="J946" i="4"/>
  <c r="K946" i="4"/>
  <c r="L946" i="4"/>
  <c r="M946" i="4"/>
  <c r="N946" i="4"/>
  <c r="O946" i="4"/>
  <c r="P946" i="4"/>
  <c r="Q946" i="4"/>
  <c r="R946" i="4"/>
  <c r="G947" i="4"/>
  <c r="H947" i="4"/>
  <c r="I947" i="4"/>
  <c r="J947" i="4"/>
  <c r="K947" i="4"/>
  <c r="L947" i="4"/>
  <c r="M947" i="4"/>
  <c r="N947" i="4"/>
  <c r="O947" i="4"/>
  <c r="P947" i="4"/>
  <c r="Q947" i="4"/>
  <c r="R947" i="4"/>
  <c r="G948" i="4"/>
  <c r="H948" i="4"/>
  <c r="I948" i="4"/>
  <c r="J948" i="4"/>
  <c r="K948" i="4"/>
  <c r="L948" i="4"/>
  <c r="M948" i="4"/>
  <c r="N948" i="4"/>
  <c r="O948" i="4"/>
  <c r="P948" i="4"/>
  <c r="Q948" i="4"/>
  <c r="R948" i="4"/>
  <c r="G949" i="4"/>
  <c r="H949" i="4"/>
  <c r="I949" i="4"/>
  <c r="J949" i="4"/>
  <c r="K949" i="4"/>
  <c r="L949" i="4"/>
  <c r="M949" i="4"/>
  <c r="N949" i="4"/>
  <c r="O949" i="4"/>
  <c r="P949" i="4"/>
  <c r="Q949" i="4"/>
  <c r="R949" i="4"/>
  <c r="G950" i="4"/>
  <c r="H950" i="4"/>
  <c r="I950" i="4"/>
  <c r="J950" i="4"/>
  <c r="K950" i="4"/>
  <c r="L950" i="4"/>
  <c r="M950" i="4"/>
  <c r="N950" i="4"/>
  <c r="O950" i="4"/>
  <c r="P950" i="4"/>
  <c r="Q950" i="4"/>
  <c r="R950" i="4"/>
  <c r="G951" i="4"/>
  <c r="H951" i="4"/>
  <c r="I951" i="4"/>
  <c r="J951" i="4"/>
  <c r="K951" i="4"/>
  <c r="L951" i="4"/>
  <c r="M951" i="4"/>
  <c r="N951" i="4"/>
  <c r="O951" i="4"/>
  <c r="P951" i="4"/>
  <c r="Q951" i="4"/>
  <c r="R951" i="4"/>
  <c r="G952" i="4"/>
  <c r="H952" i="4"/>
  <c r="I952" i="4"/>
  <c r="J952" i="4"/>
  <c r="K952" i="4"/>
  <c r="L952" i="4"/>
  <c r="M952" i="4"/>
  <c r="N952" i="4"/>
  <c r="O952" i="4"/>
  <c r="P952" i="4"/>
  <c r="Q952" i="4"/>
  <c r="R952" i="4"/>
  <c r="G953" i="4"/>
  <c r="H953" i="4"/>
  <c r="I953" i="4"/>
  <c r="J953" i="4"/>
  <c r="K953" i="4"/>
  <c r="L953" i="4"/>
  <c r="M953" i="4"/>
  <c r="N953" i="4"/>
  <c r="O953" i="4"/>
  <c r="P953" i="4"/>
  <c r="Q953" i="4"/>
  <c r="R953" i="4"/>
  <c r="G954" i="4"/>
  <c r="H954" i="4"/>
  <c r="I954" i="4"/>
  <c r="J954" i="4"/>
  <c r="K954" i="4"/>
  <c r="L954" i="4"/>
  <c r="M954" i="4"/>
  <c r="N954" i="4"/>
  <c r="O954" i="4"/>
  <c r="P954" i="4"/>
  <c r="Q954" i="4"/>
  <c r="R954" i="4"/>
  <c r="G955" i="4"/>
  <c r="H955" i="4"/>
  <c r="I955" i="4"/>
  <c r="J955" i="4"/>
  <c r="K955" i="4"/>
  <c r="L955" i="4"/>
  <c r="M955" i="4"/>
  <c r="N955" i="4"/>
  <c r="O955" i="4"/>
  <c r="P955" i="4"/>
  <c r="Q955" i="4"/>
  <c r="R955" i="4"/>
  <c r="G956" i="4"/>
  <c r="H956" i="4"/>
  <c r="I956" i="4"/>
  <c r="J956" i="4"/>
  <c r="K956" i="4"/>
  <c r="L956" i="4"/>
  <c r="M956" i="4"/>
  <c r="N956" i="4"/>
  <c r="O956" i="4"/>
  <c r="P956" i="4"/>
  <c r="Q956" i="4"/>
  <c r="R956" i="4"/>
  <c r="G957" i="4"/>
  <c r="H957" i="4"/>
  <c r="I957" i="4"/>
  <c r="J957" i="4"/>
  <c r="K957" i="4"/>
  <c r="L957" i="4"/>
  <c r="M957" i="4"/>
  <c r="N957" i="4"/>
  <c r="O957" i="4"/>
  <c r="P957" i="4"/>
  <c r="Q957" i="4"/>
  <c r="R957" i="4"/>
  <c r="G958" i="4"/>
  <c r="H958" i="4"/>
  <c r="I958" i="4"/>
  <c r="J958" i="4"/>
  <c r="K958" i="4"/>
  <c r="L958" i="4"/>
  <c r="M958" i="4"/>
  <c r="N958" i="4"/>
  <c r="O958" i="4"/>
  <c r="P958" i="4"/>
  <c r="Q958" i="4"/>
  <c r="R958" i="4"/>
  <c r="G959" i="4"/>
  <c r="H959" i="4"/>
  <c r="I959" i="4"/>
  <c r="J959" i="4"/>
  <c r="K959" i="4"/>
  <c r="L959" i="4"/>
  <c r="M959" i="4"/>
  <c r="N959" i="4"/>
  <c r="O959" i="4"/>
  <c r="P959" i="4"/>
  <c r="Q959" i="4"/>
  <c r="R959" i="4"/>
  <c r="G960" i="4"/>
  <c r="H960" i="4"/>
  <c r="I960" i="4"/>
  <c r="J960" i="4"/>
  <c r="K960" i="4"/>
  <c r="L960" i="4"/>
  <c r="M960" i="4"/>
  <c r="N960" i="4"/>
  <c r="O960" i="4"/>
  <c r="P960" i="4"/>
  <c r="Q960" i="4"/>
  <c r="R960" i="4"/>
  <c r="G961" i="4"/>
  <c r="H961" i="4"/>
  <c r="I961" i="4"/>
  <c r="J961" i="4"/>
  <c r="K961" i="4"/>
  <c r="L961" i="4"/>
  <c r="M961" i="4"/>
  <c r="N961" i="4"/>
  <c r="O961" i="4"/>
  <c r="P961" i="4"/>
  <c r="Q961" i="4"/>
  <c r="R961" i="4"/>
  <c r="G962" i="4"/>
  <c r="H962" i="4"/>
  <c r="I962" i="4"/>
  <c r="J962" i="4"/>
  <c r="K962" i="4"/>
  <c r="L962" i="4"/>
  <c r="M962" i="4"/>
  <c r="N962" i="4"/>
  <c r="O962" i="4"/>
  <c r="P962" i="4"/>
  <c r="Q962" i="4"/>
  <c r="R962" i="4"/>
  <c r="G963" i="4"/>
  <c r="H963" i="4"/>
  <c r="I963" i="4"/>
  <c r="J963" i="4"/>
  <c r="K963" i="4"/>
  <c r="L963" i="4"/>
  <c r="M963" i="4"/>
  <c r="N963" i="4"/>
  <c r="O963" i="4"/>
  <c r="P963" i="4"/>
  <c r="Q963" i="4"/>
  <c r="R963" i="4"/>
  <c r="G964" i="4"/>
  <c r="H964" i="4"/>
  <c r="I964" i="4"/>
  <c r="J964" i="4"/>
  <c r="K964" i="4"/>
  <c r="L964" i="4"/>
  <c r="M964" i="4"/>
  <c r="N964" i="4"/>
  <c r="O964" i="4"/>
  <c r="P964" i="4"/>
  <c r="Q964" i="4"/>
  <c r="R964" i="4"/>
  <c r="G965" i="4"/>
  <c r="H965" i="4"/>
  <c r="I965" i="4"/>
  <c r="J965" i="4"/>
  <c r="K965" i="4"/>
  <c r="L965" i="4"/>
  <c r="M965" i="4"/>
  <c r="N965" i="4"/>
  <c r="O965" i="4"/>
  <c r="P965" i="4"/>
  <c r="Q965" i="4"/>
  <c r="R965" i="4"/>
  <c r="G966" i="4"/>
  <c r="H966" i="4"/>
  <c r="I966" i="4"/>
  <c r="J966" i="4"/>
  <c r="K966" i="4"/>
  <c r="L966" i="4"/>
  <c r="M966" i="4"/>
  <c r="N966" i="4"/>
  <c r="O966" i="4"/>
  <c r="P966" i="4"/>
  <c r="Q966" i="4"/>
  <c r="R966" i="4"/>
  <c r="G967" i="4"/>
  <c r="H967" i="4"/>
  <c r="I967" i="4"/>
  <c r="J967" i="4"/>
  <c r="K967" i="4"/>
  <c r="L967" i="4"/>
  <c r="M967" i="4"/>
  <c r="N967" i="4"/>
  <c r="O967" i="4"/>
  <c r="P967" i="4"/>
  <c r="Q967" i="4"/>
  <c r="R967" i="4"/>
  <c r="G968" i="4"/>
  <c r="H968" i="4"/>
  <c r="I968" i="4"/>
  <c r="J968" i="4"/>
  <c r="K968" i="4"/>
  <c r="L968" i="4"/>
  <c r="M968" i="4"/>
  <c r="N968" i="4"/>
  <c r="O968" i="4"/>
  <c r="P968" i="4"/>
  <c r="Q968" i="4"/>
  <c r="R968" i="4"/>
  <c r="G969" i="4"/>
  <c r="H969" i="4"/>
  <c r="I969" i="4"/>
  <c r="J969" i="4"/>
  <c r="K969" i="4"/>
  <c r="L969" i="4"/>
  <c r="M969" i="4"/>
  <c r="N969" i="4"/>
  <c r="O969" i="4"/>
  <c r="P969" i="4"/>
  <c r="Q969" i="4"/>
  <c r="R969" i="4"/>
  <c r="G970" i="4"/>
  <c r="H970" i="4"/>
  <c r="I970" i="4"/>
  <c r="J970" i="4"/>
  <c r="K970" i="4"/>
  <c r="L970" i="4"/>
  <c r="M970" i="4"/>
  <c r="N970" i="4"/>
  <c r="O970" i="4"/>
  <c r="P970" i="4"/>
  <c r="Q970" i="4"/>
  <c r="R970" i="4"/>
  <c r="G971" i="4"/>
  <c r="H971" i="4"/>
  <c r="I971" i="4"/>
  <c r="J971" i="4"/>
  <c r="K971" i="4"/>
  <c r="L971" i="4"/>
  <c r="M971" i="4"/>
  <c r="N971" i="4"/>
  <c r="O971" i="4"/>
  <c r="P971" i="4"/>
  <c r="Q971" i="4"/>
  <c r="R971" i="4"/>
  <c r="G972" i="4"/>
  <c r="H972" i="4"/>
  <c r="I972" i="4"/>
  <c r="J972" i="4"/>
  <c r="K972" i="4"/>
  <c r="L972" i="4"/>
  <c r="M972" i="4"/>
  <c r="N972" i="4"/>
  <c r="O972" i="4"/>
  <c r="P972" i="4"/>
  <c r="Q972" i="4"/>
  <c r="R972" i="4"/>
  <c r="G973" i="4"/>
  <c r="H973" i="4"/>
  <c r="I973" i="4"/>
  <c r="J973" i="4"/>
  <c r="K973" i="4"/>
  <c r="L973" i="4"/>
  <c r="M973" i="4"/>
  <c r="N973" i="4"/>
  <c r="O973" i="4"/>
  <c r="P973" i="4"/>
  <c r="Q973" i="4"/>
  <c r="R973" i="4"/>
  <c r="G974" i="4"/>
  <c r="H974" i="4"/>
  <c r="I974" i="4"/>
  <c r="J974" i="4"/>
  <c r="K974" i="4"/>
  <c r="L974" i="4"/>
  <c r="M974" i="4"/>
  <c r="N974" i="4"/>
  <c r="O974" i="4"/>
  <c r="P974" i="4"/>
  <c r="Q974" i="4"/>
  <c r="R974" i="4"/>
  <c r="G975" i="4"/>
  <c r="H975" i="4"/>
  <c r="I975" i="4"/>
  <c r="J975" i="4"/>
  <c r="K975" i="4"/>
  <c r="L975" i="4"/>
  <c r="M975" i="4"/>
  <c r="N975" i="4"/>
  <c r="O975" i="4"/>
  <c r="P975" i="4"/>
  <c r="Q975" i="4"/>
  <c r="R975" i="4"/>
  <c r="G976" i="4"/>
  <c r="H976" i="4"/>
  <c r="I976" i="4"/>
  <c r="J976" i="4"/>
  <c r="K976" i="4"/>
  <c r="L976" i="4"/>
  <c r="M976" i="4"/>
  <c r="N976" i="4"/>
  <c r="O976" i="4"/>
  <c r="P976" i="4"/>
  <c r="Q976" i="4"/>
  <c r="R976" i="4"/>
  <c r="G977" i="4"/>
  <c r="H977" i="4"/>
  <c r="I977" i="4"/>
  <c r="J977" i="4"/>
  <c r="K977" i="4"/>
  <c r="L977" i="4"/>
  <c r="M977" i="4"/>
  <c r="N977" i="4"/>
  <c r="O977" i="4"/>
  <c r="P977" i="4"/>
  <c r="Q977" i="4"/>
  <c r="R977" i="4"/>
  <c r="G978" i="4"/>
  <c r="H978" i="4"/>
  <c r="I978" i="4"/>
  <c r="J978" i="4"/>
  <c r="K978" i="4"/>
  <c r="L978" i="4"/>
  <c r="M978" i="4"/>
  <c r="N978" i="4"/>
  <c r="O978" i="4"/>
  <c r="P978" i="4"/>
  <c r="Q978" i="4"/>
  <c r="R978" i="4"/>
  <c r="G979" i="4"/>
  <c r="H979" i="4"/>
  <c r="I979" i="4"/>
  <c r="J979" i="4"/>
  <c r="K979" i="4"/>
  <c r="L979" i="4"/>
  <c r="M979" i="4"/>
  <c r="N979" i="4"/>
  <c r="O979" i="4"/>
  <c r="P979" i="4"/>
  <c r="Q979" i="4"/>
  <c r="R979" i="4"/>
  <c r="G980" i="4"/>
  <c r="H980" i="4"/>
  <c r="I980" i="4"/>
  <c r="J980" i="4"/>
  <c r="K980" i="4"/>
  <c r="L980" i="4"/>
  <c r="M980" i="4"/>
  <c r="N980" i="4"/>
  <c r="O980" i="4"/>
  <c r="P980" i="4"/>
  <c r="Q980" i="4"/>
  <c r="R980" i="4"/>
  <c r="G981" i="4"/>
  <c r="H981" i="4"/>
  <c r="I981" i="4"/>
  <c r="J981" i="4"/>
  <c r="K981" i="4"/>
  <c r="L981" i="4"/>
  <c r="M981" i="4"/>
  <c r="N981" i="4"/>
  <c r="O981" i="4"/>
  <c r="P981" i="4"/>
  <c r="Q981" i="4"/>
  <c r="R981" i="4"/>
  <c r="G982" i="4"/>
  <c r="H982" i="4"/>
  <c r="I982" i="4"/>
  <c r="J982" i="4"/>
  <c r="K982" i="4"/>
  <c r="L982" i="4"/>
  <c r="M982" i="4"/>
  <c r="N982" i="4"/>
  <c r="O982" i="4"/>
  <c r="P982" i="4"/>
  <c r="Q982" i="4"/>
  <c r="R982" i="4"/>
  <c r="G983" i="4"/>
  <c r="H983" i="4"/>
  <c r="I983" i="4"/>
  <c r="J983" i="4"/>
  <c r="K983" i="4"/>
  <c r="L983" i="4"/>
  <c r="M983" i="4"/>
  <c r="N983" i="4"/>
  <c r="O983" i="4"/>
  <c r="P983" i="4"/>
  <c r="Q983" i="4"/>
  <c r="R983" i="4"/>
  <c r="G984" i="4"/>
  <c r="H984" i="4"/>
  <c r="I984" i="4"/>
  <c r="J984" i="4"/>
  <c r="K984" i="4"/>
  <c r="L984" i="4"/>
  <c r="M984" i="4"/>
  <c r="N984" i="4"/>
  <c r="O984" i="4"/>
  <c r="P984" i="4"/>
  <c r="Q984" i="4"/>
  <c r="R984" i="4"/>
  <c r="G985" i="4"/>
  <c r="H985" i="4"/>
  <c r="I985" i="4"/>
  <c r="J985" i="4"/>
  <c r="K985" i="4"/>
  <c r="L985" i="4"/>
  <c r="M985" i="4"/>
  <c r="N985" i="4"/>
  <c r="O985" i="4"/>
  <c r="P985" i="4"/>
  <c r="Q985" i="4"/>
  <c r="R985" i="4"/>
  <c r="G986" i="4"/>
  <c r="H986" i="4"/>
  <c r="I986" i="4"/>
  <c r="J986" i="4"/>
  <c r="K986" i="4"/>
  <c r="L986" i="4"/>
  <c r="M986" i="4"/>
  <c r="N986" i="4"/>
  <c r="O986" i="4"/>
  <c r="P986" i="4"/>
  <c r="Q986" i="4"/>
  <c r="R986" i="4"/>
  <c r="G987" i="4"/>
  <c r="H987" i="4"/>
  <c r="I987" i="4"/>
  <c r="J987" i="4"/>
  <c r="K987" i="4"/>
  <c r="L987" i="4"/>
  <c r="M987" i="4"/>
  <c r="N987" i="4"/>
  <c r="O987" i="4"/>
  <c r="P987" i="4"/>
  <c r="Q987" i="4"/>
  <c r="R987" i="4"/>
  <c r="G988" i="4"/>
  <c r="H988" i="4"/>
  <c r="I988" i="4"/>
  <c r="J988" i="4"/>
  <c r="K988" i="4"/>
  <c r="L988" i="4"/>
  <c r="M988" i="4"/>
  <c r="N988" i="4"/>
  <c r="O988" i="4"/>
  <c r="P988" i="4"/>
  <c r="Q988" i="4"/>
  <c r="R988" i="4"/>
  <c r="G989" i="4"/>
  <c r="H989" i="4"/>
  <c r="I989" i="4"/>
  <c r="J989" i="4"/>
  <c r="K989" i="4"/>
  <c r="L989" i="4"/>
  <c r="M989" i="4"/>
  <c r="N989" i="4"/>
  <c r="O989" i="4"/>
  <c r="P989" i="4"/>
  <c r="Q989" i="4"/>
  <c r="R989" i="4"/>
  <c r="G990" i="4"/>
  <c r="H990" i="4"/>
  <c r="I990" i="4"/>
  <c r="J990" i="4"/>
  <c r="K990" i="4"/>
  <c r="L990" i="4"/>
  <c r="M990" i="4"/>
  <c r="N990" i="4"/>
  <c r="O990" i="4"/>
  <c r="P990" i="4"/>
  <c r="Q990" i="4"/>
  <c r="R990" i="4"/>
  <c r="G991" i="4"/>
  <c r="H991" i="4"/>
  <c r="I991" i="4"/>
  <c r="J991" i="4"/>
  <c r="K991" i="4"/>
  <c r="L991" i="4"/>
  <c r="M991" i="4"/>
  <c r="N991" i="4"/>
  <c r="O991" i="4"/>
  <c r="P991" i="4"/>
  <c r="Q991" i="4"/>
  <c r="R991" i="4"/>
  <c r="G992" i="4"/>
  <c r="H992" i="4"/>
  <c r="I992" i="4"/>
  <c r="J992" i="4"/>
  <c r="K992" i="4"/>
  <c r="L992" i="4"/>
  <c r="M992" i="4"/>
  <c r="N992" i="4"/>
  <c r="O992" i="4"/>
  <c r="P992" i="4"/>
  <c r="Q992" i="4"/>
  <c r="R992" i="4"/>
  <c r="G993" i="4"/>
  <c r="H993" i="4"/>
  <c r="I993" i="4"/>
  <c r="J993" i="4"/>
  <c r="K993" i="4"/>
  <c r="L993" i="4"/>
  <c r="M993" i="4"/>
  <c r="N993" i="4"/>
  <c r="O993" i="4"/>
  <c r="P993" i="4"/>
  <c r="Q993" i="4"/>
  <c r="R993" i="4"/>
  <c r="G994" i="4"/>
  <c r="H994" i="4"/>
  <c r="I994" i="4"/>
  <c r="J994" i="4"/>
  <c r="K994" i="4"/>
  <c r="L994" i="4"/>
  <c r="M994" i="4"/>
  <c r="N994" i="4"/>
  <c r="O994" i="4"/>
  <c r="P994" i="4"/>
  <c r="Q994" i="4"/>
  <c r="R994" i="4"/>
  <c r="G995" i="4"/>
  <c r="H995" i="4"/>
  <c r="I995" i="4"/>
  <c r="J995" i="4"/>
  <c r="K995" i="4"/>
  <c r="L995" i="4"/>
  <c r="M995" i="4"/>
  <c r="N995" i="4"/>
  <c r="O995" i="4"/>
  <c r="P995" i="4"/>
  <c r="Q995" i="4"/>
  <c r="R995" i="4"/>
  <c r="G996" i="4"/>
  <c r="H996" i="4"/>
  <c r="I996" i="4"/>
  <c r="J996" i="4"/>
  <c r="K996" i="4"/>
  <c r="L996" i="4"/>
  <c r="M996" i="4"/>
  <c r="N996" i="4"/>
  <c r="O996" i="4"/>
  <c r="P996" i="4"/>
  <c r="Q996" i="4"/>
  <c r="R996" i="4"/>
  <c r="G997" i="4"/>
  <c r="H997" i="4"/>
  <c r="I997" i="4"/>
  <c r="J997" i="4"/>
  <c r="K997" i="4"/>
  <c r="L997" i="4"/>
  <c r="M997" i="4"/>
  <c r="N997" i="4"/>
  <c r="O997" i="4"/>
  <c r="P997" i="4"/>
  <c r="Q997" i="4"/>
  <c r="R997" i="4"/>
  <c r="G998" i="4"/>
  <c r="H998" i="4"/>
  <c r="I998" i="4"/>
  <c r="J998" i="4"/>
  <c r="K998" i="4"/>
  <c r="L998" i="4"/>
  <c r="M998" i="4"/>
  <c r="N998" i="4"/>
  <c r="O998" i="4"/>
  <c r="P998" i="4"/>
  <c r="Q998" i="4"/>
  <c r="R998" i="4"/>
  <c r="G999" i="4"/>
  <c r="H999" i="4"/>
  <c r="I999" i="4"/>
  <c r="J999" i="4"/>
  <c r="K999" i="4"/>
  <c r="L999" i="4"/>
  <c r="M999" i="4"/>
  <c r="N999" i="4"/>
  <c r="O999" i="4"/>
  <c r="P999" i="4"/>
  <c r="Q999" i="4"/>
  <c r="R999" i="4"/>
  <c r="G1000" i="4"/>
  <c r="H1000" i="4"/>
  <c r="I1000" i="4"/>
  <c r="J1000" i="4"/>
  <c r="K1000" i="4"/>
  <c r="L1000" i="4"/>
  <c r="M1000" i="4"/>
  <c r="N1000" i="4"/>
  <c r="O1000" i="4"/>
  <c r="P1000" i="4"/>
  <c r="Q1000" i="4"/>
  <c r="R1000" i="4"/>
  <c r="G1001" i="4"/>
  <c r="H1001" i="4"/>
  <c r="I1001" i="4"/>
  <c r="J1001" i="4"/>
  <c r="K1001" i="4"/>
  <c r="L1001" i="4"/>
  <c r="M1001" i="4"/>
  <c r="N1001" i="4"/>
  <c r="O1001" i="4"/>
  <c r="P1001" i="4"/>
  <c r="Q1001" i="4"/>
  <c r="R1001" i="4"/>
  <c r="G1002" i="4"/>
  <c r="H1002" i="4"/>
  <c r="I1002" i="4"/>
  <c r="J1002" i="4"/>
  <c r="K1002" i="4"/>
  <c r="L1002" i="4"/>
  <c r="M1002" i="4"/>
  <c r="N1002" i="4"/>
  <c r="O1002" i="4"/>
  <c r="P1002" i="4"/>
  <c r="Q1002" i="4"/>
  <c r="R1002" i="4"/>
  <c r="G1003" i="4"/>
  <c r="H1003" i="4"/>
  <c r="I1003" i="4"/>
  <c r="J1003" i="4"/>
  <c r="K1003" i="4"/>
  <c r="L1003" i="4"/>
  <c r="M1003" i="4"/>
  <c r="N1003" i="4"/>
  <c r="O1003" i="4"/>
  <c r="P1003" i="4"/>
  <c r="Q1003" i="4"/>
  <c r="R1003" i="4"/>
  <c r="G1004" i="4"/>
  <c r="H1004" i="4"/>
  <c r="I1004" i="4"/>
  <c r="J1004" i="4"/>
  <c r="K1004" i="4"/>
  <c r="L1004" i="4"/>
  <c r="M1004" i="4"/>
  <c r="N1004" i="4"/>
  <c r="O1004" i="4"/>
  <c r="P1004" i="4"/>
  <c r="Q1004" i="4"/>
  <c r="R1004" i="4"/>
  <c r="G1005" i="4"/>
  <c r="H1005" i="4"/>
  <c r="I1005" i="4"/>
  <c r="J1005" i="4"/>
  <c r="K1005" i="4"/>
  <c r="L1005" i="4"/>
  <c r="M1005" i="4"/>
  <c r="N1005" i="4"/>
  <c r="O1005" i="4"/>
  <c r="P1005" i="4"/>
  <c r="Q1005" i="4"/>
  <c r="R1005" i="4"/>
  <c r="G1006" i="4"/>
  <c r="H1006" i="4"/>
  <c r="I1006" i="4"/>
  <c r="J1006" i="4"/>
  <c r="K1006" i="4"/>
  <c r="L1006" i="4"/>
  <c r="M1006" i="4"/>
  <c r="N1006" i="4"/>
  <c r="O1006" i="4"/>
  <c r="P1006" i="4"/>
  <c r="Q1006" i="4"/>
  <c r="R1006" i="4"/>
  <c r="G1007" i="4"/>
  <c r="H1007" i="4"/>
  <c r="I1007" i="4"/>
  <c r="J1007" i="4"/>
  <c r="K1007" i="4"/>
  <c r="L1007" i="4"/>
  <c r="M1007" i="4"/>
  <c r="N1007" i="4"/>
  <c r="O1007" i="4"/>
  <c r="P1007" i="4"/>
  <c r="Q1007" i="4"/>
  <c r="R1007" i="4"/>
  <c r="G1008" i="4"/>
  <c r="H1008" i="4"/>
  <c r="I1008" i="4"/>
  <c r="J1008" i="4"/>
  <c r="K1008" i="4"/>
  <c r="L1008" i="4"/>
  <c r="M1008" i="4"/>
  <c r="N1008" i="4"/>
  <c r="O1008" i="4"/>
  <c r="P1008" i="4"/>
  <c r="Q1008" i="4"/>
  <c r="R1008" i="4"/>
  <c r="G1009" i="4"/>
  <c r="H1009" i="4"/>
  <c r="I1009" i="4"/>
  <c r="J1009" i="4"/>
  <c r="K1009" i="4"/>
  <c r="L1009" i="4"/>
  <c r="M1009" i="4"/>
  <c r="N1009" i="4"/>
  <c r="O1009" i="4"/>
  <c r="P1009" i="4"/>
  <c r="Q1009" i="4"/>
  <c r="R1009" i="4"/>
  <c r="G1010" i="4"/>
  <c r="H1010" i="4"/>
  <c r="I1010" i="4"/>
  <c r="J1010" i="4"/>
  <c r="K1010" i="4"/>
  <c r="L1010" i="4"/>
  <c r="M1010" i="4"/>
  <c r="N1010" i="4"/>
  <c r="O1010" i="4"/>
  <c r="P1010" i="4"/>
  <c r="Q1010" i="4"/>
  <c r="R1010" i="4"/>
  <c r="G1011" i="4"/>
  <c r="H1011" i="4"/>
  <c r="I1011" i="4"/>
  <c r="J1011" i="4"/>
  <c r="K1011" i="4"/>
  <c r="L1011" i="4"/>
  <c r="M1011" i="4"/>
  <c r="N1011" i="4"/>
  <c r="O1011" i="4"/>
  <c r="P1011" i="4"/>
  <c r="Q1011" i="4"/>
  <c r="R1011" i="4"/>
  <c r="G1012" i="4"/>
  <c r="H1012" i="4"/>
  <c r="I1012" i="4"/>
  <c r="J1012" i="4"/>
  <c r="K1012" i="4"/>
  <c r="L1012" i="4"/>
  <c r="M1012" i="4"/>
  <c r="N1012" i="4"/>
  <c r="O1012" i="4"/>
  <c r="P1012" i="4"/>
  <c r="Q1012" i="4"/>
  <c r="R1012" i="4"/>
  <c r="G1013" i="4"/>
  <c r="H1013" i="4"/>
  <c r="I1013" i="4"/>
  <c r="J1013" i="4"/>
  <c r="K1013" i="4"/>
  <c r="L1013" i="4"/>
  <c r="M1013" i="4"/>
  <c r="N1013" i="4"/>
  <c r="O1013" i="4"/>
  <c r="P1013" i="4"/>
  <c r="Q1013" i="4"/>
  <c r="R1013" i="4"/>
  <c r="G1014" i="4"/>
  <c r="H1014" i="4"/>
  <c r="I1014" i="4"/>
  <c r="J1014" i="4"/>
  <c r="K1014" i="4"/>
  <c r="L1014" i="4"/>
  <c r="M1014" i="4"/>
  <c r="N1014" i="4"/>
  <c r="O1014" i="4"/>
  <c r="P1014" i="4"/>
  <c r="Q1014" i="4"/>
  <c r="R1014" i="4"/>
  <c r="G1015" i="4"/>
  <c r="H1015" i="4"/>
  <c r="I1015" i="4"/>
  <c r="J1015" i="4"/>
  <c r="K1015" i="4"/>
  <c r="L1015" i="4"/>
  <c r="M1015" i="4"/>
  <c r="N1015" i="4"/>
  <c r="O1015" i="4"/>
  <c r="P1015" i="4"/>
  <c r="Q1015" i="4"/>
  <c r="R1015" i="4"/>
  <c r="G1016" i="4"/>
  <c r="H1016" i="4"/>
  <c r="I1016" i="4"/>
  <c r="J1016" i="4"/>
  <c r="K1016" i="4"/>
  <c r="L1016" i="4"/>
  <c r="M1016" i="4"/>
  <c r="N1016" i="4"/>
  <c r="O1016" i="4"/>
  <c r="P1016" i="4"/>
  <c r="Q1016" i="4"/>
  <c r="R1016" i="4"/>
  <c r="G1017" i="4"/>
  <c r="H1017" i="4"/>
  <c r="I1017" i="4"/>
  <c r="J1017" i="4"/>
  <c r="K1017" i="4"/>
  <c r="L1017" i="4"/>
  <c r="M1017" i="4"/>
  <c r="N1017" i="4"/>
  <c r="O1017" i="4"/>
  <c r="P1017" i="4"/>
  <c r="Q1017" i="4"/>
  <c r="R1017" i="4"/>
  <c r="G1018" i="4"/>
  <c r="H1018" i="4"/>
  <c r="I1018" i="4"/>
  <c r="J1018" i="4"/>
  <c r="K1018" i="4"/>
  <c r="L1018" i="4"/>
  <c r="M1018" i="4"/>
  <c r="N1018" i="4"/>
  <c r="O1018" i="4"/>
  <c r="P1018" i="4"/>
  <c r="Q1018" i="4"/>
  <c r="R1018" i="4"/>
  <c r="G1019" i="4"/>
  <c r="H1019" i="4"/>
  <c r="I1019" i="4"/>
  <c r="J1019" i="4"/>
  <c r="K1019" i="4"/>
  <c r="L1019" i="4"/>
  <c r="M1019" i="4"/>
  <c r="N1019" i="4"/>
  <c r="O1019" i="4"/>
  <c r="P1019" i="4"/>
  <c r="Q1019" i="4"/>
  <c r="R1019" i="4"/>
  <c r="G1020" i="4"/>
  <c r="H1020" i="4"/>
  <c r="I1020" i="4"/>
  <c r="J1020" i="4"/>
  <c r="K1020" i="4"/>
  <c r="L1020" i="4"/>
  <c r="M1020" i="4"/>
  <c r="N1020" i="4"/>
  <c r="O1020" i="4"/>
  <c r="P1020" i="4"/>
  <c r="Q1020" i="4"/>
  <c r="R1020" i="4"/>
  <c r="G1021" i="4"/>
  <c r="H1021" i="4"/>
  <c r="I1021" i="4"/>
  <c r="J1021" i="4"/>
  <c r="K1021" i="4"/>
  <c r="L1021" i="4"/>
  <c r="M1021" i="4"/>
  <c r="N1021" i="4"/>
  <c r="O1021" i="4"/>
  <c r="P1021" i="4"/>
  <c r="Q1021" i="4"/>
  <c r="R1021" i="4"/>
  <c r="G1022" i="4"/>
  <c r="H1022" i="4"/>
  <c r="I1022" i="4"/>
  <c r="J1022" i="4"/>
  <c r="K1022" i="4"/>
  <c r="L1022" i="4"/>
  <c r="M1022" i="4"/>
  <c r="N1022" i="4"/>
  <c r="O1022" i="4"/>
  <c r="P1022" i="4"/>
  <c r="Q1022" i="4"/>
  <c r="R1022" i="4"/>
  <c r="G1023" i="4"/>
  <c r="H1023" i="4"/>
  <c r="I1023" i="4"/>
  <c r="J1023" i="4"/>
  <c r="K1023" i="4"/>
  <c r="L1023" i="4"/>
  <c r="M1023" i="4"/>
  <c r="N1023" i="4"/>
  <c r="O1023" i="4"/>
  <c r="P1023" i="4"/>
  <c r="Q1023" i="4"/>
  <c r="R1023" i="4"/>
  <c r="G1024" i="4"/>
  <c r="H1024" i="4"/>
  <c r="I1024" i="4"/>
  <c r="J1024" i="4"/>
  <c r="K1024" i="4"/>
  <c r="L1024" i="4"/>
  <c r="M1024" i="4"/>
  <c r="N1024" i="4"/>
  <c r="O1024" i="4"/>
  <c r="P1024" i="4"/>
  <c r="Q1024" i="4"/>
  <c r="R1024" i="4"/>
  <c r="G1025" i="4"/>
  <c r="H1025" i="4"/>
  <c r="I1025" i="4"/>
  <c r="J1025" i="4"/>
  <c r="K1025" i="4"/>
  <c r="L1025" i="4"/>
  <c r="M1025" i="4"/>
  <c r="N1025" i="4"/>
  <c r="O1025" i="4"/>
  <c r="P1025" i="4"/>
  <c r="Q1025" i="4"/>
  <c r="R1025" i="4"/>
  <c r="G1026" i="4"/>
  <c r="H1026" i="4"/>
  <c r="I1026" i="4"/>
  <c r="J1026" i="4"/>
  <c r="K1026" i="4"/>
  <c r="L1026" i="4"/>
  <c r="M1026" i="4"/>
  <c r="N1026" i="4"/>
  <c r="O1026" i="4"/>
  <c r="P1026" i="4"/>
  <c r="Q1026" i="4"/>
  <c r="R1026" i="4"/>
  <c r="G1027" i="4"/>
  <c r="H1027" i="4"/>
  <c r="I1027" i="4"/>
  <c r="J1027" i="4"/>
  <c r="K1027" i="4"/>
  <c r="L1027" i="4"/>
  <c r="M1027" i="4"/>
  <c r="N1027" i="4"/>
  <c r="O1027" i="4"/>
  <c r="P1027" i="4"/>
  <c r="Q1027" i="4"/>
  <c r="R1027" i="4"/>
  <c r="G1028" i="4"/>
  <c r="H1028" i="4"/>
  <c r="I1028" i="4"/>
  <c r="J1028" i="4"/>
  <c r="K1028" i="4"/>
  <c r="L1028" i="4"/>
  <c r="M1028" i="4"/>
  <c r="N1028" i="4"/>
  <c r="O1028" i="4"/>
  <c r="P1028" i="4"/>
  <c r="Q1028" i="4"/>
  <c r="R1028" i="4"/>
  <c r="G1029" i="4"/>
  <c r="H1029" i="4"/>
  <c r="I1029" i="4"/>
  <c r="J1029" i="4"/>
  <c r="K1029" i="4"/>
  <c r="L1029" i="4"/>
  <c r="M1029" i="4"/>
  <c r="N1029" i="4"/>
  <c r="O1029" i="4"/>
  <c r="P1029" i="4"/>
  <c r="Q1029" i="4"/>
  <c r="R1029" i="4"/>
  <c r="G1030" i="4"/>
  <c r="H1030" i="4"/>
  <c r="I1030" i="4"/>
  <c r="J1030" i="4"/>
  <c r="K1030" i="4"/>
  <c r="L1030" i="4"/>
  <c r="M1030" i="4"/>
  <c r="N1030" i="4"/>
  <c r="O1030" i="4"/>
  <c r="P1030" i="4"/>
  <c r="Q1030" i="4"/>
  <c r="R1030" i="4"/>
  <c r="G1031" i="4"/>
  <c r="H1031" i="4"/>
  <c r="I1031" i="4"/>
  <c r="J1031" i="4"/>
  <c r="K1031" i="4"/>
  <c r="L1031" i="4"/>
  <c r="M1031" i="4"/>
  <c r="N1031" i="4"/>
  <c r="O1031" i="4"/>
  <c r="P1031" i="4"/>
  <c r="Q1031" i="4"/>
  <c r="R1031" i="4"/>
  <c r="G1032" i="4"/>
  <c r="H1032" i="4"/>
  <c r="I1032" i="4"/>
  <c r="J1032" i="4"/>
  <c r="K1032" i="4"/>
  <c r="L1032" i="4"/>
  <c r="M1032" i="4"/>
  <c r="N1032" i="4"/>
  <c r="O1032" i="4"/>
  <c r="P1032" i="4"/>
  <c r="Q1032" i="4"/>
  <c r="R1032" i="4"/>
  <c r="G1033" i="4"/>
  <c r="H1033" i="4"/>
  <c r="I1033" i="4"/>
  <c r="J1033" i="4"/>
  <c r="K1033" i="4"/>
  <c r="L1033" i="4"/>
  <c r="M1033" i="4"/>
  <c r="N1033" i="4"/>
  <c r="O1033" i="4"/>
  <c r="P1033" i="4"/>
  <c r="Q1033" i="4"/>
  <c r="R1033" i="4"/>
  <c r="G1034" i="4"/>
  <c r="H1034" i="4"/>
  <c r="I1034" i="4"/>
  <c r="J1034" i="4"/>
  <c r="K1034" i="4"/>
  <c r="L1034" i="4"/>
  <c r="M1034" i="4"/>
  <c r="N1034" i="4"/>
  <c r="O1034" i="4"/>
  <c r="P1034" i="4"/>
  <c r="Q1034" i="4"/>
  <c r="R1034" i="4"/>
  <c r="G1035" i="4"/>
  <c r="H1035" i="4"/>
  <c r="I1035" i="4"/>
  <c r="J1035" i="4"/>
  <c r="K1035" i="4"/>
  <c r="L1035" i="4"/>
  <c r="M1035" i="4"/>
  <c r="N1035" i="4"/>
  <c r="O1035" i="4"/>
  <c r="P1035" i="4"/>
  <c r="Q1035" i="4"/>
  <c r="R1035" i="4"/>
  <c r="G1036" i="4"/>
  <c r="H1036" i="4"/>
  <c r="I1036" i="4"/>
  <c r="J1036" i="4"/>
  <c r="K1036" i="4"/>
  <c r="L1036" i="4"/>
  <c r="M1036" i="4"/>
  <c r="N1036" i="4"/>
  <c r="O1036" i="4"/>
  <c r="P1036" i="4"/>
  <c r="Q1036" i="4"/>
  <c r="R1036" i="4"/>
  <c r="G1037" i="4"/>
  <c r="H1037" i="4"/>
  <c r="I1037" i="4"/>
  <c r="J1037" i="4"/>
  <c r="K1037" i="4"/>
  <c r="L1037" i="4"/>
  <c r="M1037" i="4"/>
  <c r="N1037" i="4"/>
  <c r="O1037" i="4"/>
  <c r="P1037" i="4"/>
  <c r="Q1037" i="4"/>
  <c r="R1037" i="4"/>
  <c r="G1038" i="4"/>
  <c r="H1038" i="4"/>
  <c r="I1038" i="4"/>
  <c r="J1038" i="4"/>
  <c r="K1038" i="4"/>
  <c r="L1038" i="4"/>
  <c r="M1038" i="4"/>
  <c r="N1038" i="4"/>
  <c r="O1038" i="4"/>
  <c r="P1038" i="4"/>
  <c r="Q1038" i="4"/>
  <c r="R1038" i="4"/>
  <c r="G1039" i="4"/>
  <c r="H1039" i="4"/>
  <c r="I1039" i="4"/>
  <c r="J1039" i="4"/>
  <c r="K1039" i="4"/>
  <c r="L1039" i="4"/>
  <c r="M1039" i="4"/>
  <c r="N1039" i="4"/>
  <c r="O1039" i="4"/>
  <c r="P1039" i="4"/>
  <c r="Q1039" i="4"/>
  <c r="R1039" i="4"/>
  <c r="G1040" i="4"/>
  <c r="H1040" i="4"/>
  <c r="I1040" i="4"/>
  <c r="J1040" i="4"/>
  <c r="K1040" i="4"/>
  <c r="L1040" i="4"/>
  <c r="M1040" i="4"/>
  <c r="N1040" i="4"/>
  <c r="O1040" i="4"/>
  <c r="P1040" i="4"/>
  <c r="Q1040" i="4"/>
  <c r="R1040" i="4"/>
  <c r="G1041" i="4"/>
  <c r="H1041" i="4"/>
  <c r="I1041" i="4"/>
  <c r="J1041" i="4"/>
  <c r="K1041" i="4"/>
  <c r="L1041" i="4"/>
  <c r="M1041" i="4"/>
  <c r="N1041" i="4"/>
  <c r="O1041" i="4"/>
  <c r="P1041" i="4"/>
  <c r="Q1041" i="4"/>
  <c r="R1041" i="4"/>
  <c r="G1042" i="4"/>
  <c r="H1042" i="4"/>
  <c r="I1042" i="4"/>
  <c r="J1042" i="4"/>
  <c r="K1042" i="4"/>
  <c r="L1042" i="4"/>
  <c r="M1042" i="4"/>
  <c r="N1042" i="4"/>
  <c r="O1042" i="4"/>
  <c r="P1042" i="4"/>
  <c r="Q1042" i="4"/>
  <c r="R1042" i="4"/>
  <c r="G1043" i="4"/>
  <c r="H1043" i="4"/>
  <c r="I1043" i="4"/>
  <c r="J1043" i="4"/>
  <c r="K1043" i="4"/>
  <c r="L1043" i="4"/>
  <c r="M1043" i="4"/>
  <c r="N1043" i="4"/>
  <c r="O1043" i="4"/>
  <c r="P1043" i="4"/>
  <c r="Q1043" i="4"/>
  <c r="R1043" i="4"/>
  <c r="G1044" i="4"/>
  <c r="H1044" i="4"/>
  <c r="I1044" i="4"/>
  <c r="J1044" i="4"/>
  <c r="K1044" i="4"/>
  <c r="L1044" i="4"/>
  <c r="M1044" i="4"/>
  <c r="N1044" i="4"/>
  <c r="O1044" i="4"/>
  <c r="P1044" i="4"/>
  <c r="Q1044" i="4"/>
  <c r="R1044" i="4"/>
  <c r="G1045" i="4"/>
  <c r="H1045" i="4"/>
  <c r="I1045" i="4"/>
  <c r="J1045" i="4"/>
  <c r="K1045" i="4"/>
  <c r="L1045" i="4"/>
  <c r="M1045" i="4"/>
  <c r="N1045" i="4"/>
  <c r="O1045" i="4"/>
  <c r="P1045" i="4"/>
  <c r="Q1045" i="4"/>
  <c r="R1045" i="4"/>
  <c r="G1046" i="4"/>
  <c r="H1046" i="4"/>
  <c r="I1046" i="4"/>
  <c r="J1046" i="4"/>
  <c r="K1046" i="4"/>
  <c r="L1046" i="4"/>
  <c r="M1046" i="4"/>
  <c r="N1046" i="4"/>
  <c r="O1046" i="4"/>
  <c r="P1046" i="4"/>
  <c r="Q1046" i="4"/>
  <c r="R1046" i="4"/>
  <c r="G1047" i="4"/>
  <c r="H1047" i="4"/>
  <c r="I1047" i="4"/>
  <c r="J1047" i="4"/>
  <c r="K1047" i="4"/>
  <c r="L1047" i="4"/>
  <c r="M1047" i="4"/>
  <c r="N1047" i="4"/>
  <c r="O1047" i="4"/>
  <c r="P1047" i="4"/>
  <c r="Q1047" i="4"/>
  <c r="R1047" i="4"/>
  <c r="G1048" i="4"/>
  <c r="H1048" i="4"/>
  <c r="I1048" i="4"/>
  <c r="J1048" i="4"/>
  <c r="K1048" i="4"/>
  <c r="L1048" i="4"/>
  <c r="M1048" i="4"/>
  <c r="N1048" i="4"/>
  <c r="O1048" i="4"/>
  <c r="P1048" i="4"/>
  <c r="Q1048" i="4"/>
  <c r="R1048" i="4"/>
  <c r="G1049" i="4"/>
  <c r="H1049" i="4"/>
  <c r="I1049" i="4"/>
  <c r="J1049" i="4"/>
  <c r="K1049" i="4"/>
  <c r="L1049" i="4"/>
  <c r="M1049" i="4"/>
  <c r="N1049" i="4"/>
  <c r="O1049" i="4"/>
  <c r="P1049" i="4"/>
  <c r="Q1049" i="4"/>
  <c r="R1049" i="4"/>
  <c r="G1050" i="4"/>
  <c r="H1050" i="4"/>
  <c r="I1050" i="4"/>
  <c r="J1050" i="4"/>
  <c r="K1050" i="4"/>
  <c r="L1050" i="4"/>
  <c r="M1050" i="4"/>
  <c r="N1050" i="4"/>
  <c r="O1050" i="4"/>
  <c r="P1050" i="4"/>
  <c r="Q1050" i="4"/>
  <c r="R1050" i="4"/>
  <c r="G1051" i="4"/>
  <c r="H1051" i="4"/>
  <c r="I1051" i="4"/>
  <c r="J1051" i="4"/>
  <c r="K1051" i="4"/>
  <c r="L1051" i="4"/>
  <c r="M1051" i="4"/>
  <c r="N1051" i="4"/>
  <c r="O1051" i="4"/>
  <c r="P1051" i="4"/>
  <c r="Q1051" i="4"/>
  <c r="R1051" i="4"/>
  <c r="G1052" i="4"/>
  <c r="H1052" i="4"/>
  <c r="I1052" i="4"/>
  <c r="J1052" i="4"/>
  <c r="K1052" i="4"/>
  <c r="L1052" i="4"/>
  <c r="M1052" i="4"/>
  <c r="N1052" i="4"/>
  <c r="O1052" i="4"/>
  <c r="P1052" i="4"/>
  <c r="Q1052" i="4"/>
  <c r="R1052" i="4"/>
  <c r="G1053" i="4"/>
  <c r="H1053" i="4"/>
  <c r="I1053" i="4"/>
  <c r="J1053" i="4"/>
  <c r="K1053" i="4"/>
  <c r="L1053" i="4"/>
  <c r="M1053" i="4"/>
  <c r="N1053" i="4"/>
  <c r="O1053" i="4"/>
  <c r="P1053" i="4"/>
  <c r="Q1053" i="4"/>
  <c r="R1053" i="4"/>
  <c r="G1054" i="4"/>
  <c r="H1054" i="4"/>
  <c r="I1054" i="4"/>
  <c r="J1054" i="4"/>
  <c r="K1054" i="4"/>
  <c r="L1054" i="4"/>
  <c r="M1054" i="4"/>
  <c r="N1054" i="4"/>
  <c r="O1054" i="4"/>
  <c r="P1054" i="4"/>
  <c r="Q1054" i="4"/>
  <c r="R1054" i="4"/>
  <c r="G1055" i="4"/>
  <c r="H1055" i="4"/>
  <c r="I1055" i="4"/>
  <c r="J1055" i="4"/>
  <c r="K1055" i="4"/>
  <c r="L1055" i="4"/>
  <c r="M1055" i="4"/>
  <c r="N1055" i="4"/>
  <c r="O1055" i="4"/>
  <c r="P1055" i="4"/>
  <c r="Q1055" i="4"/>
  <c r="R1055" i="4"/>
  <c r="G1056" i="4"/>
  <c r="H1056" i="4"/>
  <c r="I1056" i="4"/>
  <c r="J1056" i="4"/>
  <c r="K1056" i="4"/>
  <c r="L1056" i="4"/>
  <c r="M1056" i="4"/>
  <c r="N1056" i="4"/>
  <c r="O1056" i="4"/>
  <c r="P1056" i="4"/>
  <c r="Q1056" i="4"/>
  <c r="R1056" i="4"/>
  <c r="G1057" i="4"/>
  <c r="H1057" i="4"/>
  <c r="I1057" i="4"/>
  <c r="J1057" i="4"/>
  <c r="K1057" i="4"/>
  <c r="L1057" i="4"/>
  <c r="M1057" i="4"/>
  <c r="N1057" i="4"/>
  <c r="O1057" i="4"/>
  <c r="P1057" i="4"/>
  <c r="Q1057" i="4"/>
  <c r="R1057" i="4"/>
  <c r="G1058" i="4"/>
  <c r="H1058" i="4"/>
  <c r="I1058" i="4"/>
  <c r="J1058" i="4"/>
  <c r="K1058" i="4"/>
  <c r="L1058" i="4"/>
  <c r="M1058" i="4"/>
  <c r="N1058" i="4"/>
  <c r="O1058" i="4"/>
  <c r="P1058" i="4"/>
  <c r="Q1058" i="4"/>
  <c r="R1058" i="4"/>
  <c r="G1059" i="4"/>
  <c r="H1059" i="4"/>
  <c r="I1059" i="4"/>
  <c r="J1059" i="4"/>
  <c r="K1059" i="4"/>
  <c r="L1059" i="4"/>
  <c r="M1059" i="4"/>
  <c r="N1059" i="4"/>
  <c r="O1059" i="4"/>
  <c r="P1059" i="4"/>
  <c r="Q1059" i="4"/>
  <c r="R1059" i="4"/>
  <c r="G1060" i="4"/>
  <c r="H1060" i="4"/>
  <c r="I1060" i="4"/>
  <c r="J1060" i="4"/>
  <c r="K1060" i="4"/>
  <c r="L1060" i="4"/>
  <c r="M1060" i="4"/>
  <c r="N1060" i="4"/>
  <c r="O1060" i="4"/>
  <c r="P1060" i="4"/>
  <c r="Q1060" i="4"/>
  <c r="R1060" i="4"/>
  <c r="G1061" i="4"/>
  <c r="H1061" i="4"/>
  <c r="I1061" i="4"/>
  <c r="J1061" i="4"/>
  <c r="K1061" i="4"/>
  <c r="L1061" i="4"/>
  <c r="M1061" i="4"/>
  <c r="N1061" i="4"/>
  <c r="O1061" i="4"/>
  <c r="P1061" i="4"/>
  <c r="Q1061" i="4"/>
  <c r="R1061" i="4"/>
  <c r="G1062" i="4"/>
  <c r="H1062" i="4"/>
  <c r="I1062" i="4"/>
  <c r="J1062" i="4"/>
  <c r="K1062" i="4"/>
  <c r="L1062" i="4"/>
  <c r="M1062" i="4"/>
  <c r="N1062" i="4"/>
  <c r="O1062" i="4"/>
  <c r="P1062" i="4"/>
  <c r="Q1062" i="4"/>
  <c r="R1062" i="4"/>
  <c r="G1063" i="4"/>
  <c r="H1063" i="4"/>
  <c r="I1063" i="4"/>
  <c r="J1063" i="4"/>
  <c r="K1063" i="4"/>
  <c r="L1063" i="4"/>
  <c r="M1063" i="4"/>
  <c r="N1063" i="4"/>
  <c r="O1063" i="4"/>
  <c r="P1063" i="4"/>
  <c r="Q1063" i="4"/>
  <c r="R1063" i="4"/>
  <c r="G1064" i="4"/>
  <c r="H1064" i="4"/>
  <c r="I1064" i="4"/>
  <c r="J1064" i="4"/>
  <c r="K1064" i="4"/>
  <c r="L1064" i="4"/>
  <c r="M1064" i="4"/>
  <c r="N1064" i="4"/>
  <c r="O1064" i="4"/>
  <c r="P1064" i="4"/>
  <c r="Q1064" i="4"/>
  <c r="R1064" i="4"/>
  <c r="G1065" i="4"/>
  <c r="H1065" i="4"/>
  <c r="I1065" i="4"/>
  <c r="J1065" i="4"/>
  <c r="K1065" i="4"/>
  <c r="L1065" i="4"/>
  <c r="M1065" i="4"/>
  <c r="N1065" i="4"/>
  <c r="O1065" i="4"/>
  <c r="P1065" i="4"/>
  <c r="Q1065" i="4"/>
  <c r="R1065" i="4"/>
  <c r="G1066" i="4"/>
  <c r="H1066" i="4"/>
  <c r="I1066" i="4"/>
  <c r="J1066" i="4"/>
  <c r="K1066" i="4"/>
  <c r="L1066" i="4"/>
  <c r="M1066" i="4"/>
  <c r="N1066" i="4"/>
  <c r="O1066" i="4"/>
  <c r="P1066" i="4"/>
  <c r="Q1066" i="4"/>
  <c r="R1066" i="4"/>
  <c r="G1067" i="4"/>
  <c r="H1067" i="4"/>
  <c r="I1067" i="4"/>
  <c r="J1067" i="4"/>
  <c r="K1067" i="4"/>
  <c r="L1067" i="4"/>
  <c r="M1067" i="4"/>
  <c r="N1067" i="4"/>
  <c r="O1067" i="4"/>
  <c r="P1067" i="4"/>
  <c r="Q1067" i="4"/>
  <c r="R1067" i="4"/>
  <c r="G1068" i="4"/>
  <c r="H1068" i="4"/>
  <c r="I1068" i="4"/>
  <c r="J1068" i="4"/>
  <c r="K1068" i="4"/>
  <c r="L1068" i="4"/>
  <c r="M1068" i="4"/>
  <c r="N1068" i="4"/>
  <c r="O1068" i="4"/>
  <c r="P1068" i="4"/>
  <c r="Q1068" i="4"/>
  <c r="R1068" i="4"/>
  <c r="G1069" i="4"/>
  <c r="H1069" i="4"/>
  <c r="I1069" i="4"/>
  <c r="J1069" i="4"/>
  <c r="K1069" i="4"/>
  <c r="L1069" i="4"/>
  <c r="M1069" i="4"/>
  <c r="N1069" i="4"/>
  <c r="O1069" i="4"/>
  <c r="P1069" i="4"/>
  <c r="Q1069" i="4"/>
  <c r="R1069" i="4"/>
  <c r="G1070" i="4"/>
  <c r="H1070" i="4"/>
  <c r="I1070" i="4"/>
  <c r="J1070" i="4"/>
  <c r="K1070" i="4"/>
  <c r="L1070" i="4"/>
  <c r="M1070" i="4"/>
  <c r="N1070" i="4"/>
  <c r="O1070" i="4"/>
  <c r="P1070" i="4"/>
  <c r="Q1070" i="4"/>
  <c r="R1070" i="4"/>
  <c r="G1071" i="4"/>
  <c r="H1071" i="4"/>
  <c r="I1071" i="4"/>
  <c r="J1071" i="4"/>
  <c r="K1071" i="4"/>
  <c r="L1071" i="4"/>
  <c r="M1071" i="4"/>
  <c r="N1071" i="4"/>
  <c r="O1071" i="4"/>
  <c r="P1071" i="4"/>
  <c r="Q1071" i="4"/>
  <c r="R1071" i="4"/>
  <c r="G1072" i="4"/>
  <c r="H1072" i="4"/>
  <c r="I1072" i="4"/>
  <c r="J1072" i="4"/>
  <c r="K1072" i="4"/>
  <c r="L1072" i="4"/>
  <c r="M1072" i="4"/>
  <c r="N1072" i="4"/>
  <c r="O1072" i="4"/>
  <c r="P1072" i="4"/>
  <c r="Q1072" i="4"/>
  <c r="R1072" i="4"/>
  <c r="G1073" i="4"/>
  <c r="H1073" i="4"/>
  <c r="I1073" i="4"/>
  <c r="J1073" i="4"/>
  <c r="K1073" i="4"/>
  <c r="L1073" i="4"/>
  <c r="M1073" i="4"/>
  <c r="N1073" i="4"/>
  <c r="O1073" i="4"/>
  <c r="P1073" i="4"/>
  <c r="Q1073" i="4"/>
  <c r="R1073" i="4"/>
  <c r="G1074" i="4"/>
  <c r="H1074" i="4"/>
  <c r="I1074" i="4"/>
  <c r="J1074" i="4"/>
  <c r="K1074" i="4"/>
  <c r="L1074" i="4"/>
  <c r="M1074" i="4"/>
  <c r="N1074" i="4"/>
  <c r="O1074" i="4"/>
  <c r="P1074" i="4"/>
  <c r="Q1074" i="4"/>
  <c r="R1074" i="4"/>
  <c r="G1075" i="4"/>
  <c r="H1075" i="4"/>
  <c r="I1075" i="4"/>
  <c r="J1075" i="4"/>
  <c r="K1075" i="4"/>
  <c r="L1075" i="4"/>
  <c r="M1075" i="4"/>
  <c r="N1075" i="4"/>
  <c r="O1075" i="4"/>
  <c r="P1075" i="4"/>
  <c r="Q1075" i="4"/>
  <c r="R1075" i="4"/>
  <c r="G1076" i="4"/>
  <c r="H1076" i="4"/>
  <c r="I1076" i="4"/>
  <c r="J1076" i="4"/>
  <c r="K1076" i="4"/>
  <c r="L1076" i="4"/>
  <c r="M1076" i="4"/>
  <c r="N1076" i="4"/>
  <c r="O1076" i="4"/>
  <c r="P1076" i="4"/>
  <c r="Q1076" i="4"/>
  <c r="R1076" i="4"/>
  <c r="G1077" i="4"/>
  <c r="H1077" i="4"/>
  <c r="I1077" i="4"/>
  <c r="J1077" i="4"/>
  <c r="K1077" i="4"/>
  <c r="L1077" i="4"/>
  <c r="M1077" i="4"/>
  <c r="N1077" i="4"/>
  <c r="O1077" i="4"/>
  <c r="P1077" i="4"/>
  <c r="Q1077" i="4"/>
  <c r="R1077" i="4"/>
  <c r="G1078" i="4"/>
  <c r="H1078" i="4"/>
  <c r="I1078" i="4"/>
  <c r="J1078" i="4"/>
  <c r="K1078" i="4"/>
  <c r="L1078" i="4"/>
  <c r="M1078" i="4"/>
  <c r="N1078" i="4"/>
  <c r="O1078" i="4"/>
  <c r="P1078" i="4"/>
  <c r="Q1078" i="4"/>
  <c r="R1078" i="4"/>
  <c r="G1079" i="4"/>
  <c r="H1079" i="4"/>
  <c r="I1079" i="4"/>
  <c r="J1079" i="4"/>
  <c r="K1079" i="4"/>
  <c r="L1079" i="4"/>
  <c r="M1079" i="4"/>
  <c r="N1079" i="4"/>
  <c r="O1079" i="4"/>
  <c r="P1079" i="4"/>
  <c r="Q1079" i="4"/>
  <c r="R1079" i="4"/>
  <c r="G1080" i="4"/>
  <c r="H1080" i="4"/>
  <c r="I1080" i="4"/>
  <c r="J1080" i="4"/>
  <c r="K1080" i="4"/>
  <c r="L1080" i="4"/>
  <c r="M1080" i="4"/>
  <c r="N1080" i="4"/>
  <c r="O1080" i="4"/>
  <c r="P1080" i="4"/>
  <c r="Q1080" i="4"/>
  <c r="R1080" i="4"/>
  <c r="G1081" i="4"/>
  <c r="H1081" i="4"/>
  <c r="I1081" i="4"/>
  <c r="J1081" i="4"/>
  <c r="K1081" i="4"/>
  <c r="L1081" i="4"/>
  <c r="M1081" i="4"/>
  <c r="N1081" i="4"/>
  <c r="O1081" i="4"/>
  <c r="P1081" i="4"/>
  <c r="Q1081" i="4"/>
  <c r="R1081" i="4"/>
  <c r="G1082" i="4"/>
  <c r="H1082" i="4"/>
  <c r="I1082" i="4"/>
  <c r="J1082" i="4"/>
  <c r="K1082" i="4"/>
  <c r="L1082" i="4"/>
  <c r="M1082" i="4"/>
  <c r="N1082" i="4"/>
  <c r="O1082" i="4"/>
  <c r="P1082" i="4"/>
  <c r="Q1082" i="4"/>
  <c r="R1082" i="4"/>
  <c r="G1083" i="4"/>
  <c r="H1083" i="4"/>
  <c r="I1083" i="4"/>
  <c r="J1083" i="4"/>
  <c r="K1083" i="4"/>
  <c r="L1083" i="4"/>
  <c r="M1083" i="4"/>
  <c r="N1083" i="4"/>
  <c r="O1083" i="4"/>
  <c r="P1083" i="4"/>
  <c r="Q1083" i="4"/>
  <c r="R1083" i="4"/>
  <c r="G1084" i="4"/>
  <c r="H1084" i="4"/>
  <c r="I1084" i="4"/>
  <c r="J1084" i="4"/>
  <c r="K1084" i="4"/>
  <c r="L1084" i="4"/>
  <c r="M1084" i="4"/>
  <c r="N1084" i="4"/>
  <c r="O1084" i="4"/>
  <c r="P1084" i="4"/>
  <c r="Q1084" i="4"/>
  <c r="R1084" i="4"/>
  <c r="G1085" i="4"/>
  <c r="H1085" i="4"/>
  <c r="I1085" i="4"/>
  <c r="J1085" i="4"/>
  <c r="K1085" i="4"/>
  <c r="L1085" i="4"/>
  <c r="M1085" i="4"/>
  <c r="N1085" i="4"/>
  <c r="O1085" i="4"/>
  <c r="P1085" i="4"/>
  <c r="Q1085" i="4"/>
  <c r="R1085" i="4"/>
  <c r="G1086" i="4"/>
  <c r="H1086" i="4"/>
  <c r="I1086" i="4"/>
  <c r="J1086" i="4"/>
  <c r="K1086" i="4"/>
  <c r="L1086" i="4"/>
  <c r="M1086" i="4"/>
  <c r="N1086" i="4"/>
  <c r="O1086" i="4"/>
  <c r="P1086" i="4"/>
  <c r="Q1086" i="4"/>
  <c r="R1086" i="4"/>
  <c r="G1087" i="4"/>
  <c r="H1087" i="4"/>
  <c r="I1087" i="4"/>
  <c r="J1087" i="4"/>
  <c r="K1087" i="4"/>
  <c r="L1087" i="4"/>
  <c r="M1087" i="4"/>
  <c r="N1087" i="4"/>
  <c r="O1087" i="4"/>
  <c r="P1087" i="4"/>
  <c r="Q1087" i="4"/>
  <c r="R1087" i="4"/>
  <c r="G1088" i="4"/>
  <c r="H1088" i="4"/>
  <c r="I1088" i="4"/>
  <c r="J1088" i="4"/>
  <c r="K1088" i="4"/>
  <c r="L1088" i="4"/>
  <c r="M1088" i="4"/>
  <c r="N1088" i="4"/>
  <c r="O1088" i="4"/>
  <c r="P1088" i="4"/>
  <c r="Q1088" i="4"/>
  <c r="R1088" i="4"/>
  <c r="G1089" i="4"/>
  <c r="H1089" i="4"/>
  <c r="I1089" i="4"/>
  <c r="J1089" i="4"/>
  <c r="K1089" i="4"/>
  <c r="L1089" i="4"/>
  <c r="M1089" i="4"/>
  <c r="N1089" i="4"/>
  <c r="O1089" i="4"/>
  <c r="P1089" i="4"/>
  <c r="Q1089" i="4"/>
  <c r="R1089" i="4"/>
  <c r="G1090" i="4"/>
  <c r="H1090" i="4"/>
  <c r="I1090" i="4"/>
  <c r="J1090" i="4"/>
  <c r="K1090" i="4"/>
  <c r="L1090" i="4"/>
  <c r="M1090" i="4"/>
  <c r="N1090" i="4"/>
  <c r="O1090" i="4"/>
  <c r="P1090" i="4"/>
  <c r="Q1090" i="4"/>
  <c r="R1090" i="4"/>
  <c r="G1091" i="4"/>
  <c r="H1091" i="4"/>
  <c r="I1091" i="4"/>
  <c r="J1091" i="4"/>
  <c r="K1091" i="4"/>
  <c r="L1091" i="4"/>
  <c r="M1091" i="4"/>
  <c r="N1091" i="4"/>
  <c r="O1091" i="4"/>
  <c r="P1091" i="4"/>
  <c r="Q1091" i="4"/>
  <c r="R1091" i="4"/>
  <c r="G1092" i="4"/>
  <c r="H1092" i="4"/>
  <c r="I1092" i="4"/>
  <c r="J1092" i="4"/>
  <c r="K1092" i="4"/>
  <c r="L1092" i="4"/>
  <c r="M1092" i="4"/>
  <c r="N1092" i="4"/>
  <c r="O1092" i="4"/>
  <c r="P1092" i="4"/>
  <c r="Q1092" i="4"/>
  <c r="R1092" i="4"/>
  <c r="G1093" i="4"/>
  <c r="H1093" i="4"/>
  <c r="I1093" i="4"/>
  <c r="J1093" i="4"/>
  <c r="K1093" i="4"/>
  <c r="L1093" i="4"/>
  <c r="M1093" i="4"/>
  <c r="N1093" i="4"/>
  <c r="O1093" i="4"/>
  <c r="P1093" i="4"/>
  <c r="Q1093" i="4"/>
  <c r="R1093" i="4"/>
  <c r="G1094" i="4"/>
  <c r="H1094" i="4"/>
  <c r="I1094" i="4"/>
  <c r="J1094" i="4"/>
  <c r="K1094" i="4"/>
  <c r="L1094" i="4"/>
  <c r="M1094" i="4"/>
  <c r="N1094" i="4"/>
  <c r="O1094" i="4"/>
  <c r="P1094" i="4"/>
  <c r="Q1094" i="4"/>
  <c r="R1094" i="4"/>
  <c r="G1095" i="4"/>
  <c r="H1095" i="4"/>
  <c r="I1095" i="4"/>
  <c r="J1095" i="4"/>
  <c r="K1095" i="4"/>
  <c r="L1095" i="4"/>
  <c r="M1095" i="4"/>
  <c r="N1095" i="4"/>
  <c r="O1095" i="4"/>
  <c r="P1095" i="4"/>
  <c r="Q1095" i="4"/>
  <c r="R1095" i="4"/>
  <c r="G1096" i="4"/>
  <c r="H1096" i="4"/>
  <c r="I1096" i="4"/>
  <c r="J1096" i="4"/>
  <c r="K1096" i="4"/>
  <c r="L1096" i="4"/>
  <c r="M1096" i="4"/>
  <c r="N1096" i="4"/>
  <c r="O1096" i="4"/>
  <c r="P1096" i="4"/>
  <c r="Q1096" i="4"/>
  <c r="R1096" i="4"/>
  <c r="G1097" i="4"/>
  <c r="H1097" i="4"/>
  <c r="I1097" i="4"/>
  <c r="J1097" i="4"/>
  <c r="K1097" i="4"/>
  <c r="L1097" i="4"/>
  <c r="M1097" i="4"/>
  <c r="N1097" i="4"/>
  <c r="O1097" i="4"/>
  <c r="P1097" i="4"/>
  <c r="Q1097" i="4"/>
  <c r="R1097" i="4"/>
  <c r="G1098" i="4"/>
  <c r="H1098" i="4"/>
  <c r="I1098" i="4"/>
  <c r="J1098" i="4"/>
  <c r="K1098" i="4"/>
  <c r="L1098" i="4"/>
  <c r="M1098" i="4"/>
  <c r="N1098" i="4"/>
  <c r="O1098" i="4"/>
  <c r="P1098" i="4"/>
  <c r="Q1098" i="4"/>
  <c r="R1098" i="4"/>
  <c r="G1099" i="4"/>
  <c r="H1099" i="4"/>
  <c r="I1099" i="4"/>
  <c r="J1099" i="4"/>
  <c r="K1099" i="4"/>
  <c r="L1099" i="4"/>
  <c r="M1099" i="4"/>
  <c r="N1099" i="4"/>
  <c r="O1099" i="4"/>
  <c r="P1099" i="4"/>
  <c r="Q1099" i="4"/>
  <c r="R1099" i="4"/>
  <c r="G1100" i="4"/>
  <c r="H1100" i="4"/>
  <c r="I1100" i="4"/>
  <c r="J1100" i="4"/>
  <c r="K1100" i="4"/>
  <c r="L1100" i="4"/>
  <c r="M1100" i="4"/>
  <c r="N1100" i="4"/>
  <c r="O1100" i="4"/>
  <c r="P1100" i="4"/>
  <c r="Q1100" i="4"/>
  <c r="R1100" i="4"/>
  <c r="G1101" i="4"/>
  <c r="H1101" i="4"/>
  <c r="I1101" i="4"/>
  <c r="J1101" i="4"/>
  <c r="K1101" i="4"/>
  <c r="L1101" i="4"/>
  <c r="M1101" i="4"/>
  <c r="N1101" i="4"/>
  <c r="O1101" i="4"/>
  <c r="P1101" i="4"/>
  <c r="Q1101" i="4"/>
  <c r="R1101" i="4"/>
  <c r="G1102" i="4"/>
  <c r="H1102" i="4"/>
  <c r="I1102" i="4"/>
  <c r="J1102" i="4"/>
  <c r="K1102" i="4"/>
  <c r="L1102" i="4"/>
  <c r="M1102" i="4"/>
  <c r="N1102" i="4"/>
  <c r="O1102" i="4"/>
  <c r="P1102" i="4"/>
  <c r="Q1102" i="4"/>
  <c r="R1102" i="4"/>
  <c r="G1103" i="4"/>
  <c r="H1103" i="4"/>
  <c r="I1103" i="4"/>
  <c r="J1103" i="4"/>
  <c r="K1103" i="4"/>
  <c r="L1103" i="4"/>
  <c r="M1103" i="4"/>
  <c r="N1103" i="4"/>
  <c r="O1103" i="4"/>
  <c r="P1103" i="4"/>
  <c r="Q1103" i="4"/>
  <c r="R1103" i="4"/>
  <c r="G1104" i="4"/>
  <c r="H1104" i="4"/>
  <c r="I1104" i="4"/>
  <c r="J1104" i="4"/>
  <c r="K1104" i="4"/>
  <c r="L1104" i="4"/>
  <c r="M1104" i="4"/>
  <c r="N1104" i="4"/>
  <c r="O1104" i="4"/>
  <c r="P1104" i="4"/>
  <c r="Q1104" i="4"/>
  <c r="R1104" i="4"/>
  <c r="G1105" i="4"/>
  <c r="H1105" i="4"/>
  <c r="I1105" i="4"/>
  <c r="J1105" i="4"/>
  <c r="K1105" i="4"/>
  <c r="L1105" i="4"/>
  <c r="M1105" i="4"/>
  <c r="N1105" i="4"/>
  <c r="O1105" i="4"/>
  <c r="P1105" i="4"/>
  <c r="Q1105" i="4"/>
  <c r="R1105" i="4"/>
  <c r="G1106" i="4"/>
  <c r="H1106" i="4"/>
  <c r="I1106" i="4"/>
  <c r="J1106" i="4"/>
  <c r="K1106" i="4"/>
  <c r="L1106" i="4"/>
  <c r="M1106" i="4"/>
  <c r="N1106" i="4"/>
  <c r="O1106" i="4"/>
  <c r="P1106" i="4"/>
  <c r="Q1106" i="4"/>
  <c r="R1106" i="4"/>
  <c r="G1107" i="4"/>
  <c r="H1107" i="4"/>
  <c r="I1107" i="4"/>
  <c r="J1107" i="4"/>
  <c r="K1107" i="4"/>
  <c r="L1107" i="4"/>
  <c r="M1107" i="4"/>
  <c r="N1107" i="4"/>
  <c r="O1107" i="4"/>
  <c r="P1107" i="4"/>
  <c r="Q1107" i="4"/>
  <c r="R1107" i="4"/>
  <c r="G1108" i="4"/>
  <c r="H1108" i="4"/>
  <c r="I1108" i="4"/>
  <c r="J1108" i="4"/>
  <c r="K1108" i="4"/>
  <c r="L1108" i="4"/>
  <c r="M1108" i="4"/>
  <c r="N1108" i="4"/>
  <c r="O1108" i="4"/>
  <c r="P1108" i="4"/>
  <c r="Q1108" i="4"/>
  <c r="R1108" i="4"/>
  <c r="G1109" i="4"/>
  <c r="H1109" i="4"/>
  <c r="I1109" i="4"/>
  <c r="J1109" i="4"/>
  <c r="K1109" i="4"/>
  <c r="L1109" i="4"/>
  <c r="M1109" i="4"/>
  <c r="N1109" i="4"/>
  <c r="O1109" i="4"/>
  <c r="P1109" i="4"/>
  <c r="Q1109" i="4"/>
  <c r="R1109" i="4"/>
  <c r="G1110" i="4"/>
  <c r="H1110" i="4"/>
  <c r="I1110" i="4"/>
  <c r="J1110" i="4"/>
  <c r="K1110" i="4"/>
  <c r="L1110" i="4"/>
  <c r="M1110" i="4"/>
  <c r="N1110" i="4"/>
  <c r="O1110" i="4"/>
  <c r="P1110" i="4"/>
  <c r="Q1110" i="4"/>
  <c r="R1110" i="4"/>
  <c r="G1111" i="4"/>
  <c r="H1111" i="4"/>
  <c r="I1111" i="4"/>
  <c r="J1111" i="4"/>
  <c r="K1111" i="4"/>
  <c r="L1111" i="4"/>
  <c r="M1111" i="4"/>
  <c r="N1111" i="4"/>
  <c r="O1111" i="4"/>
  <c r="P1111" i="4"/>
  <c r="Q1111" i="4"/>
  <c r="R1111" i="4"/>
  <c r="G1112" i="4"/>
  <c r="H1112" i="4"/>
  <c r="I1112" i="4"/>
  <c r="J1112" i="4"/>
  <c r="K1112" i="4"/>
  <c r="L1112" i="4"/>
  <c r="M1112" i="4"/>
  <c r="N1112" i="4"/>
  <c r="O1112" i="4"/>
  <c r="P1112" i="4"/>
  <c r="Q1112" i="4"/>
  <c r="R1112" i="4"/>
  <c r="G1113" i="4"/>
  <c r="H1113" i="4"/>
  <c r="I1113" i="4"/>
  <c r="J1113" i="4"/>
  <c r="K1113" i="4"/>
  <c r="L1113" i="4"/>
  <c r="M1113" i="4"/>
  <c r="N1113" i="4"/>
  <c r="O1113" i="4"/>
  <c r="P1113" i="4"/>
  <c r="Q1113" i="4"/>
  <c r="R1113" i="4"/>
  <c r="G1114" i="4"/>
  <c r="H1114" i="4"/>
  <c r="I1114" i="4"/>
  <c r="J1114" i="4"/>
  <c r="K1114" i="4"/>
  <c r="L1114" i="4"/>
  <c r="M1114" i="4"/>
  <c r="N1114" i="4"/>
  <c r="O1114" i="4"/>
  <c r="P1114" i="4"/>
  <c r="Q1114" i="4"/>
  <c r="R1114" i="4"/>
  <c r="G1115" i="4"/>
  <c r="H1115" i="4"/>
  <c r="I1115" i="4"/>
  <c r="J1115" i="4"/>
  <c r="K1115" i="4"/>
  <c r="L1115" i="4"/>
  <c r="M1115" i="4"/>
  <c r="N1115" i="4"/>
  <c r="O1115" i="4"/>
  <c r="P1115" i="4"/>
  <c r="Q1115" i="4"/>
  <c r="R1115" i="4"/>
  <c r="G1116" i="4"/>
  <c r="H1116" i="4"/>
  <c r="I1116" i="4"/>
  <c r="J1116" i="4"/>
  <c r="K1116" i="4"/>
  <c r="L1116" i="4"/>
  <c r="M1116" i="4"/>
  <c r="N1116" i="4"/>
  <c r="O1116" i="4"/>
  <c r="P1116" i="4"/>
  <c r="Q1116" i="4"/>
  <c r="R1116" i="4"/>
  <c r="G1117" i="4"/>
  <c r="H1117" i="4"/>
  <c r="I1117" i="4"/>
  <c r="J1117" i="4"/>
  <c r="K1117" i="4"/>
  <c r="L1117" i="4"/>
  <c r="M1117" i="4"/>
  <c r="N1117" i="4"/>
  <c r="O1117" i="4"/>
  <c r="P1117" i="4"/>
  <c r="Q1117" i="4"/>
  <c r="R1117" i="4"/>
  <c r="G1118" i="4"/>
  <c r="H1118" i="4"/>
  <c r="I1118" i="4"/>
  <c r="J1118" i="4"/>
  <c r="K1118" i="4"/>
  <c r="L1118" i="4"/>
  <c r="M1118" i="4"/>
  <c r="N1118" i="4"/>
  <c r="O1118" i="4"/>
  <c r="P1118" i="4"/>
  <c r="Q1118" i="4"/>
  <c r="R1118" i="4"/>
  <c r="G1119" i="4"/>
  <c r="H1119" i="4"/>
  <c r="I1119" i="4"/>
  <c r="J1119" i="4"/>
  <c r="K1119" i="4"/>
  <c r="L1119" i="4"/>
  <c r="M1119" i="4"/>
  <c r="N1119" i="4"/>
  <c r="O1119" i="4"/>
  <c r="P1119" i="4"/>
  <c r="Q1119" i="4"/>
  <c r="R1119" i="4"/>
  <c r="G1120" i="4"/>
  <c r="H1120" i="4"/>
  <c r="I1120" i="4"/>
  <c r="J1120" i="4"/>
  <c r="K1120" i="4"/>
  <c r="L1120" i="4"/>
  <c r="M1120" i="4"/>
  <c r="N1120" i="4"/>
  <c r="O1120" i="4"/>
  <c r="P1120" i="4"/>
  <c r="Q1120" i="4"/>
  <c r="R1120" i="4"/>
  <c r="G1121" i="4"/>
  <c r="H1121" i="4"/>
  <c r="I1121" i="4"/>
  <c r="J1121" i="4"/>
  <c r="K1121" i="4"/>
  <c r="L1121" i="4"/>
  <c r="M1121" i="4"/>
  <c r="N1121" i="4"/>
  <c r="O1121" i="4"/>
  <c r="P1121" i="4"/>
  <c r="Q1121" i="4"/>
  <c r="R1121" i="4"/>
  <c r="G1122" i="4"/>
  <c r="H1122" i="4"/>
  <c r="I1122" i="4"/>
  <c r="J1122" i="4"/>
  <c r="K1122" i="4"/>
  <c r="L1122" i="4"/>
  <c r="M1122" i="4"/>
  <c r="N1122" i="4"/>
  <c r="O1122" i="4"/>
  <c r="P1122" i="4"/>
  <c r="Q1122" i="4"/>
  <c r="R1122" i="4"/>
  <c r="G1123" i="4"/>
  <c r="H1123" i="4"/>
  <c r="I1123" i="4"/>
  <c r="J1123" i="4"/>
  <c r="K1123" i="4"/>
  <c r="L1123" i="4"/>
  <c r="M1123" i="4"/>
  <c r="N1123" i="4"/>
  <c r="O1123" i="4"/>
  <c r="P1123" i="4"/>
  <c r="Q1123" i="4"/>
  <c r="R1123" i="4"/>
  <c r="G1124" i="4"/>
  <c r="H1124" i="4"/>
  <c r="I1124" i="4"/>
  <c r="J1124" i="4"/>
  <c r="K1124" i="4"/>
  <c r="L1124" i="4"/>
  <c r="M1124" i="4"/>
  <c r="N1124" i="4"/>
  <c r="O1124" i="4"/>
  <c r="P1124" i="4"/>
  <c r="Q1124" i="4"/>
  <c r="R1124" i="4"/>
  <c r="G1125" i="4"/>
  <c r="H1125" i="4"/>
  <c r="I1125" i="4"/>
  <c r="J1125" i="4"/>
  <c r="K1125" i="4"/>
  <c r="L1125" i="4"/>
  <c r="M1125" i="4"/>
  <c r="N1125" i="4"/>
  <c r="O1125" i="4"/>
  <c r="P1125" i="4"/>
  <c r="Q1125" i="4"/>
  <c r="R1125" i="4"/>
  <c r="G1126" i="4"/>
  <c r="H1126" i="4"/>
  <c r="I1126" i="4"/>
  <c r="J1126" i="4"/>
  <c r="K1126" i="4"/>
  <c r="L1126" i="4"/>
  <c r="M1126" i="4"/>
  <c r="N1126" i="4"/>
  <c r="O1126" i="4"/>
  <c r="P1126" i="4"/>
  <c r="Q1126" i="4"/>
  <c r="R1126" i="4"/>
  <c r="G1127" i="4"/>
  <c r="H1127" i="4"/>
  <c r="I1127" i="4"/>
  <c r="J1127" i="4"/>
  <c r="K1127" i="4"/>
  <c r="L1127" i="4"/>
  <c r="M1127" i="4"/>
  <c r="N1127" i="4"/>
  <c r="O1127" i="4"/>
  <c r="P1127" i="4"/>
  <c r="Q1127" i="4"/>
  <c r="R1127" i="4"/>
  <c r="G1128" i="4"/>
  <c r="H1128" i="4"/>
  <c r="I1128" i="4"/>
  <c r="J1128" i="4"/>
  <c r="K1128" i="4"/>
  <c r="L1128" i="4"/>
  <c r="M1128" i="4"/>
  <c r="N1128" i="4"/>
  <c r="O1128" i="4"/>
  <c r="P1128" i="4"/>
  <c r="Q1128" i="4"/>
  <c r="R1128" i="4"/>
  <c r="G1129" i="4"/>
  <c r="H1129" i="4"/>
  <c r="I1129" i="4"/>
  <c r="J1129" i="4"/>
  <c r="K1129" i="4"/>
  <c r="L1129" i="4"/>
  <c r="M1129" i="4"/>
  <c r="N1129" i="4"/>
  <c r="O1129" i="4"/>
  <c r="P1129" i="4"/>
  <c r="Q1129" i="4"/>
  <c r="R1129" i="4"/>
  <c r="G1130" i="4"/>
  <c r="H1130" i="4"/>
  <c r="I1130" i="4"/>
  <c r="J1130" i="4"/>
  <c r="K1130" i="4"/>
  <c r="L1130" i="4"/>
  <c r="M1130" i="4"/>
  <c r="N1130" i="4"/>
  <c r="O1130" i="4"/>
  <c r="P1130" i="4"/>
  <c r="Q1130" i="4"/>
  <c r="R1130" i="4"/>
  <c r="G1131" i="4"/>
  <c r="H1131" i="4"/>
  <c r="I1131" i="4"/>
  <c r="J1131" i="4"/>
  <c r="K1131" i="4"/>
  <c r="L1131" i="4"/>
  <c r="M1131" i="4"/>
  <c r="N1131" i="4"/>
  <c r="O1131" i="4"/>
  <c r="P1131" i="4"/>
  <c r="Q1131" i="4"/>
  <c r="R1131" i="4"/>
  <c r="G1132" i="4"/>
  <c r="H1132" i="4"/>
  <c r="I1132" i="4"/>
  <c r="J1132" i="4"/>
  <c r="K1132" i="4"/>
  <c r="L1132" i="4"/>
  <c r="M1132" i="4"/>
  <c r="N1132" i="4"/>
  <c r="O1132" i="4"/>
  <c r="P1132" i="4"/>
  <c r="Q1132" i="4"/>
  <c r="R1132" i="4"/>
  <c r="G1133" i="4"/>
  <c r="H1133" i="4"/>
  <c r="I1133" i="4"/>
  <c r="J1133" i="4"/>
  <c r="K1133" i="4"/>
  <c r="L1133" i="4"/>
  <c r="M1133" i="4"/>
  <c r="N1133" i="4"/>
  <c r="O1133" i="4"/>
  <c r="P1133" i="4"/>
  <c r="Q1133" i="4"/>
  <c r="R1133" i="4"/>
  <c r="G1134" i="4"/>
  <c r="H1134" i="4"/>
  <c r="I1134" i="4"/>
  <c r="J1134" i="4"/>
  <c r="K1134" i="4"/>
  <c r="L1134" i="4"/>
  <c r="M1134" i="4"/>
  <c r="N1134" i="4"/>
  <c r="O1134" i="4"/>
  <c r="P1134" i="4"/>
  <c r="Q1134" i="4"/>
  <c r="R1134" i="4"/>
  <c r="G1135" i="4"/>
  <c r="H1135" i="4"/>
  <c r="I1135" i="4"/>
  <c r="J1135" i="4"/>
  <c r="K1135" i="4"/>
  <c r="L1135" i="4"/>
  <c r="M1135" i="4"/>
  <c r="N1135" i="4"/>
  <c r="O1135" i="4"/>
  <c r="P1135" i="4"/>
  <c r="Q1135" i="4"/>
  <c r="R1135" i="4"/>
  <c r="G1136" i="4"/>
  <c r="H1136" i="4"/>
  <c r="I1136" i="4"/>
  <c r="J1136" i="4"/>
  <c r="K1136" i="4"/>
  <c r="L1136" i="4"/>
  <c r="M1136" i="4"/>
  <c r="N1136" i="4"/>
  <c r="O1136" i="4"/>
  <c r="P1136" i="4"/>
  <c r="Q1136" i="4"/>
  <c r="R1136" i="4"/>
  <c r="G1137" i="4"/>
  <c r="H1137" i="4"/>
  <c r="I1137" i="4"/>
  <c r="J1137" i="4"/>
  <c r="K1137" i="4"/>
  <c r="L1137" i="4"/>
  <c r="M1137" i="4"/>
  <c r="N1137" i="4"/>
  <c r="O1137" i="4"/>
  <c r="P1137" i="4"/>
  <c r="Q1137" i="4"/>
  <c r="R1137" i="4"/>
  <c r="G1138" i="4"/>
  <c r="H1138" i="4"/>
  <c r="I1138" i="4"/>
  <c r="J1138" i="4"/>
  <c r="K1138" i="4"/>
  <c r="L1138" i="4"/>
  <c r="M1138" i="4"/>
  <c r="N1138" i="4"/>
  <c r="O1138" i="4"/>
  <c r="P1138" i="4"/>
  <c r="Q1138" i="4"/>
  <c r="R1138" i="4"/>
  <c r="G1139" i="4"/>
  <c r="H1139" i="4"/>
  <c r="I1139" i="4"/>
  <c r="J1139" i="4"/>
  <c r="K1139" i="4"/>
  <c r="L1139" i="4"/>
  <c r="M1139" i="4"/>
  <c r="N1139" i="4"/>
  <c r="O1139" i="4"/>
  <c r="P1139" i="4"/>
  <c r="Q1139" i="4"/>
  <c r="R1139" i="4"/>
  <c r="G1140" i="4"/>
  <c r="H1140" i="4"/>
  <c r="I1140" i="4"/>
  <c r="J1140" i="4"/>
  <c r="K1140" i="4"/>
  <c r="L1140" i="4"/>
  <c r="M1140" i="4"/>
  <c r="N1140" i="4"/>
  <c r="O1140" i="4"/>
  <c r="P1140" i="4"/>
  <c r="Q1140" i="4"/>
  <c r="R1140" i="4"/>
  <c r="G1141" i="4"/>
  <c r="H1141" i="4"/>
  <c r="I1141" i="4"/>
  <c r="J1141" i="4"/>
  <c r="K1141" i="4"/>
  <c r="L1141" i="4"/>
  <c r="M1141" i="4"/>
  <c r="N1141" i="4"/>
  <c r="O1141" i="4"/>
  <c r="P1141" i="4"/>
  <c r="Q1141" i="4"/>
  <c r="R1141" i="4"/>
  <c r="G1142" i="4"/>
  <c r="H1142" i="4"/>
  <c r="I1142" i="4"/>
  <c r="J1142" i="4"/>
  <c r="K1142" i="4"/>
  <c r="L1142" i="4"/>
  <c r="M1142" i="4"/>
  <c r="N1142" i="4"/>
  <c r="O1142" i="4"/>
  <c r="P1142" i="4"/>
  <c r="Q1142" i="4"/>
  <c r="R1142" i="4"/>
  <c r="G1143" i="4"/>
  <c r="H1143" i="4"/>
  <c r="I1143" i="4"/>
  <c r="J1143" i="4"/>
  <c r="K1143" i="4"/>
  <c r="L1143" i="4"/>
  <c r="M1143" i="4"/>
  <c r="N1143" i="4"/>
  <c r="O1143" i="4"/>
  <c r="P1143" i="4"/>
  <c r="Q1143" i="4"/>
  <c r="R1143" i="4"/>
  <c r="G1144" i="4"/>
  <c r="H1144" i="4"/>
  <c r="I1144" i="4"/>
  <c r="J1144" i="4"/>
  <c r="K1144" i="4"/>
  <c r="L1144" i="4"/>
  <c r="M1144" i="4"/>
  <c r="N1144" i="4"/>
  <c r="O1144" i="4"/>
  <c r="P1144" i="4"/>
  <c r="Q1144" i="4"/>
  <c r="R1144" i="4"/>
  <c r="G1145" i="4"/>
  <c r="H1145" i="4"/>
  <c r="I1145" i="4"/>
  <c r="J1145" i="4"/>
  <c r="K1145" i="4"/>
  <c r="L1145" i="4"/>
  <c r="M1145" i="4"/>
  <c r="N1145" i="4"/>
  <c r="O1145" i="4"/>
  <c r="P1145" i="4"/>
  <c r="Q1145" i="4"/>
  <c r="R1145" i="4"/>
  <c r="G1146" i="4"/>
  <c r="H1146" i="4"/>
  <c r="I1146" i="4"/>
  <c r="J1146" i="4"/>
  <c r="K1146" i="4"/>
  <c r="L1146" i="4"/>
  <c r="M1146" i="4"/>
  <c r="N1146" i="4"/>
  <c r="O1146" i="4"/>
  <c r="P1146" i="4"/>
  <c r="Q1146" i="4"/>
  <c r="R1146" i="4"/>
  <c r="G1147" i="4"/>
  <c r="H1147" i="4"/>
  <c r="I1147" i="4"/>
  <c r="J1147" i="4"/>
  <c r="K1147" i="4"/>
  <c r="L1147" i="4"/>
  <c r="M1147" i="4"/>
  <c r="N1147" i="4"/>
  <c r="O1147" i="4"/>
  <c r="P1147" i="4"/>
  <c r="Q1147" i="4"/>
  <c r="R1147" i="4"/>
  <c r="G1148" i="4"/>
  <c r="H1148" i="4"/>
  <c r="I1148" i="4"/>
  <c r="J1148" i="4"/>
  <c r="K1148" i="4"/>
  <c r="L1148" i="4"/>
  <c r="M1148" i="4"/>
  <c r="N1148" i="4"/>
  <c r="O1148" i="4"/>
  <c r="P1148" i="4"/>
  <c r="Q1148" i="4"/>
  <c r="R1148" i="4"/>
  <c r="G1149" i="4"/>
  <c r="H1149" i="4"/>
  <c r="I1149" i="4"/>
  <c r="J1149" i="4"/>
  <c r="K1149" i="4"/>
  <c r="L1149" i="4"/>
  <c r="M1149" i="4"/>
  <c r="N1149" i="4"/>
  <c r="O1149" i="4"/>
  <c r="P1149" i="4"/>
  <c r="Q1149" i="4"/>
  <c r="R1149" i="4"/>
  <c r="G1150" i="4"/>
  <c r="H1150" i="4"/>
  <c r="I1150" i="4"/>
  <c r="J1150" i="4"/>
  <c r="K1150" i="4"/>
  <c r="L1150" i="4"/>
  <c r="M1150" i="4"/>
  <c r="N1150" i="4"/>
  <c r="O1150" i="4"/>
  <c r="P1150" i="4"/>
  <c r="Q1150" i="4"/>
  <c r="R1150" i="4"/>
  <c r="G1151" i="4"/>
  <c r="H1151" i="4"/>
  <c r="I1151" i="4"/>
  <c r="J1151" i="4"/>
  <c r="K1151" i="4"/>
  <c r="L1151" i="4"/>
  <c r="M1151" i="4"/>
  <c r="N1151" i="4"/>
  <c r="O1151" i="4"/>
  <c r="P1151" i="4"/>
  <c r="Q1151" i="4"/>
  <c r="R1151" i="4"/>
  <c r="G1152" i="4"/>
  <c r="H1152" i="4"/>
  <c r="I1152" i="4"/>
  <c r="J1152" i="4"/>
  <c r="K1152" i="4"/>
  <c r="L1152" i="4"/>
  <c r="M1152" i="4"/>
  <c r="N1152" i="4"/>
  <c r="O1152" i="4"/>
  <c r="P1152" i="4"/>
  <c r="Q1152" i="4"/>
  <c r="R1152" i="4"/>
  <c r="G1153" i="4"/>
  <c r="H1153" i="4"/>
  <c r="I1153" i="4"/>
  <c r="J1153" i="4"/>
  <c r="K1153" i="4"/>
  <c r="L1153" i="4"/>
  <c r="M1153" i="4"/>
  <c r="N1153" i="4"/>
  <c r="O1153" i="4"/>
  <c r="P1153" i="4"/>
  <c r="Q1153" i="4"/>
  <c r="R1153" i="4"/>
  <c r="G1154" i="4"/>
  <c r="H1154" i="4"/>
  <c r="I1154" i="4"/>
  <c r="J1154" i="4"/>
  <c r="K1154" i="4"/>
  <c r="L1154" i="4"/>
  <c r="M1154" i="4"/>
  <c r="N1154" i="4"/>
  <c r="O1154" i="4"/>
  <c r="P1154" i="4"/>
  <c r="Q1154" i="4"/>
  <c r="R1154" i="4"/>
  <c r="G1155" i="4"/>
  <c r="H1155" i="4"/>
  <c r="I1155" i="4"/>
  <c r="J1155" i="4"/>
  <c r="K1155" i="4"/>
  <c r="L1155" i="4"/>
  <c r="M1155" i="4"/>
  <c r="N1155" i="4"/>
  <c r="O1155" i="4"/>
  <c r="P1155" i="4"/>
  <c r="Q1155" i="4"/>
  <c r="R1155" i="4"/>
  <c r="G1156" i="4"/>
  <c r="H1156" i="4"/>
  <c r="I1156" i="4"/>
  <c r="J1156" i="4"/>
  <c r="K1156" i="4"/>
  <c r="L1156" i="4"/>
  <c r="M1156" i="4"/>
  <c r="N1156" i="4"/>
  <c r="O1156" i="4"/>
  <c r="P1156" i="4"/>
  <c r="Q1156" i="4"/>
  <c r="R1156" i="4"/>
  <c r="G1157" i="4"/>
  <c r="H1157" i="4"/>
  <c r="I1157" i="4"/>
  <c r="J1157" i="4"/>
  <c r="K1157" i="4"/>
  <c r="L1157" i="4"/>
  <c r="M1157" i="4"/>
  <c r="N1157" i="4"/>
  <c r="O1157" i="4"/>
  <c r="P1157" i="4"/>
  <c r="Q1157" i="4"/>
  <c r="R1157" i="4"/>
  <c r="G1158" i="4"/>
  <c r="H1158" i="4"/>
  <c r="I1158" i="4"/>
  <c r="J1158" i="4"/>
  <c r="K1158" i="4"/>
  <c r="L1158" i="4"/>
  <c r="M1158" i="4"/>
  <c r="N1158" i="4"/>
  <c r="O1158" i="4"/>
  <c r="P1158" i="4"/>
  <c r="Q1158" i="4"/>
  <c r="R1158" i="4"/>
  <c r="G1159" i="4"/>
  <c r="H1159" i="4"/>
  <c r="I1159" i="4"/>
  <c r="J1159" i="4"/>
  <c r="K1159" i="4"/>
  <c r="L1159" i="4"/>
  <c r="M1159" i="4"/>
  <c r="N1159" i="4"/>
  <c r="O1159" i="4"/>
  <c r="P1159" i="4"/>
  <c r="Q1159" i="4"/>
  <c r="R1159" i="4"/>
  <c r="G1160" i="4"/>
  <c r="H1160" i="4"/>
  <c r="I1160" i="4"/>
  <c r="J1160" i="4"/>
  <c r="K1160" i="4"/>
  <c r="L1160" i="4"/>
  <c r="M1160" i="4"/>
  <c r="N1160" i="4"/>
  <c r="O1160" i="4"/>
  <c r="P1160" i="4"/>
  <c r="Q1160" i="4"/>
  <c r="R1160" i="4"/>
  <c r="G1161" i="4"/>
  <c r="H1161" i="4"/>
  <c r="I1161" i="4"/>
  <c r="J1161" i="4"/>
  <c r="K1161" i="4"/>
  <c r="L1161" i="4"/>
  <c r="M1161" i="4"/>
  <c r="N1161" i="4"/>
  <c r="O1161" i="4"/>
  <c r="P1161" i="4"/>
  <c r="Q1161" i="4"/>
  <c r="R1161" i="4"/>
  <c r="G1162" i="4"/>
  <c r="H1162" i="4"/>
  <c r="I1162" i="4"/>
  <c r="J1162" i="4"/>
  <c r="K1162" i="4"/>
  <c r="L1162" i="4"/>
  <c r="M1162" i="4"/>
  <c r="N1162" i="4"/>
  <c r="O1162" i="4"/>
  <c r="P1162" i="4"/>
  <c r="Q1162" i="4"/>
  <c r="R1162" i="4"/>
  <c r="G1163" i="4"/>
  <c r="H1163" i="4"/>
  <c r="I1163" i="4"/>
  <c r="J1163" i="4"/>
  <c r="K1163" i="4"/>
  <c r="L1163" i="4"/>
  <c r="M1163" i="4"/>
  <c r="N1163" i="4"/>
  <c r="O1163" i="4"/>
  <c r="P1163" i="4"/>
  <c r="Q1163" i="4"/>
  <c r="R1163" i="4"/>
  <c r="G1164" i="4"/>
  <c r="H1164" i="4"/>
  <c r="I1164" i="4"/>
  <c r="J1164" i="4"/>
  <c r="K1164" i="4"/>
  <c r="L1164" i="4"/>
  <c r="M1164" i="4"/>
  <c r="N1164" i="4"/>
  <c r="O1164" i="4"/>
  <c r="P1164" i="4"/>
  <c r="Q1164" i="4"/>
  <c r="R1164" i="4"/>
  <c r="G1165" i="4"/>
  <c r="H1165" i="4"/>
  <c r="I1165" i="4"/>
  <c r="J1165" i="4"/>
  <c r="K1165" i="4"/>
  <c r="L1165" i="4"/>
  <c r="M1165" i="4"/>
  <c r="N1165" i="4"/>
  <c r="O1165" i="4"/>
  <c r="P1165" i="4"/>
  <c r="Q1165" i="4"/>
  <c r="R1165" i="4"/>
  <c r="G1166" i="4"/>
  <c r="H1166" i="4"/>
  <c r="I1166" i="4"/>
  <c r="J1166" i="4"/>
  <c r="K1166" i="4"/>
  <c r="L1166" i="4"/>
  <c r="M1166" i="4"/>
  <c r="N1166" i="4"/>
  <c r="O1166" i="4"/>
  <c r="P1166" i="4"/>
  <c r="Q1166" i="4"/>
  <c r="R1166" i="4"/>
  <c r="G1167" i="4"/>
  <c r="H1167" i="4"/>
  <c r="I1167" i="4"/>
  <c r="J1167" i="4"/>
  <c r="K1167" i="4"/>
  <c r="L1167" i="4"/>
  <c r="M1167" i="4"/>
  <c r="N1167" i="4"/>
  <c r="O1167" i="4"/>
  <c r="P1167" i="4"/>
  <c r="Q1167" i="4"/>
  <c r="R1167" i="4"/>
  <c r="G1168" i="4"/>
  <c r="H1168" i="4"/>
  <c r="I1168" i="4"/>
  <c r="J1168" i="4"/>
  <c r="K1168" i="4"/>
  <c r="L1168" i="4"/>
  <c r="M1168" i="4"/>
  <c r="N1168" i="4"/>
  <c r="O1168" i="4"/>
  <c r="P1168" i="4"/>
  <c r="Q1168" i="4"/>
  <c r="R1168" i="4"/>
  <c r="G1169" i="4"/>
  <c r="H1169" i="4"/>
  <c r="I1169" i="4"/>
  <c r="J1169" i="4"/>
  <c r="K1169" i="4"/>
  <c r="L1169" i="4"/>
  <c r="M1169" i="4"/>
  <c r="N1169" i="4"/>
  <c r="O1169" i="4"/>
  <c r="P1169" i="4"/>
  <c r="Q1169" i="4"/>
  <c r="R1169" i="4"/>
  <c r="G1170" i="4"/>
  <c r="H1170" i="4"/>
  <c r="I1170" i="4"/>
  <c r="J1170" i="4"/>
  <c r="K1170" i="4"/>
  <c r="L1170" i="4"/>
  <c r="M1170" i="4"/>
  <c r="N1170" i="4"/>
  <c r="O1170" i="4"/>
  <c r="P1170" i="4"/>
  <c r="Q1170" i="4"/>
  <c r="R1170" i="4"/>
  <c r="G1171" i="4"/>
  <c r="H1171" i="4"/>
  <c r="I1171" i="4"/>
  <c r="J1171" i="4"/>
  <c r="K1171" i="4"/>
  <c r="L1171" i="4"/>
  <c r="M1171" i="4"/>
  <c r="N1171" i="4"/>
  <c r="O1171" i="4"/>
  <c r="P1171" i="4"/>
  <c r="Q1171" i="4"/>
  <c r="R1171" i="4"/>
  <c r="G1172" i="4"/>
  <c r="H1172" i="4"/>
  <c r="I1172" i="4"/>
  <c r="J1172" i="4"/>
  <c r="K1172" i="4"/>
  <c r="L1172" i="4"/>
  <c r="M1172" i="4"/>
  <c r="N1172" i="4"/>
  <c r="O1172" i="4"/>
  <c r="P1172" i="4"/>
  <c r="Q1172" i="4"/>
  <c r="R1172" i="4"/>
  <c r="G1173" i="4"/>
  <c r="H1173" i="4"/>
  <c r="I1173" i="4"/>
  <c r="J1173" i="4"/>
  <c r="K1173" i="4"/>
  <c r="L1173" i="4"/>
  <c r="M1173" i="4"/>
  <c r="N1173" i="4"/>
  <c r="O1173" i="4"/>
  <c r="P1173" i="4"/>
  <c r="Q1173" i="4"/>
  <c r="R1173" i="4"/>
  <c r="G1174" i="4"/>
  <c r="H1174" i="4"/>
  <c r="I1174" i="4"/>
  <c r="J1174" i="4"/>
  <c r="K1174" i="4"/>
  <c r="L1174" i="4"/>
  <c r="M1174" i="4"/>
  <c r="N1174" i="4"/>
  <c r="O1174" i="4"/>
  <c r="P1174" i="4"/>
  <c r="Q1174" i="4"/>
  <c r="R1174" i="4"/>
  <c r="G1175" i="4"/>
  <c r="H1175" i="4"/>
  <c r="I1175" i="4"/>
  <c r="J1175" i="4"/>
  <c r="K1175" i="4"/>
  <c r="L1175" i="4"/>
  <c r="M1175" i="4"/>
  <c r="N1175" i="4"/>
  <c r="O1175" i="4"/>
  <c r="P1175" i="4"/>
  <c r="Q1175" i="4"/>
  <c r="R1175" i="4"/>
  <c r="G1176" i="4"/>
  <c r="H1176" i="4"/>
  <c r="I1176" i="4"/>
  <c r="J1176" i="4"/>
  <c r="K1176" i="4"/>
  <c r="L1176" i="4"/>
  <c r="M1176" i="4"/>
  <c r="N1176" i="4"/>
  <c r="O1176" i="4"/>
  <c r="P1176" i="4"/>
  <c r="Q1176" i="4"/>
  <c r="R1176" i="4"/>
  <c r="G1177" i="4"/>
  <c r="H1177" i="4"/>
  <c r="I1177" i="4"/>
  <c r="J1177" i="4"/>
  <c r="K1177" i="4"/>
  <c r="L1177" i="4"/>
  <c r="M1177" i="4"/>
  <c r="N1177" i="4"/>
  <c r="O1177" i="4"/>
  <c r="P1177" i="4"/>
  <c r="Q1177" i="4"/>
  <c r="R1177" i="4"/>
  <c r="G1178" i="4"/>
  <c r="H1178" i="4"/>
  <c r="I1178" i="4"/>
  <c r="J1178" i="4"/>
  <c r="K1178" i="4"/>
  <c r="L1178" i="4"/>
  <c r="M1178" i="4"/>
  <c r="N1178" i="4"/>
  <c r="O1178" i="4"/>
  <c r="P1178" i="4"/>
  <c r="Q1178" i="4"/>
  <c r="R1178" i="4"/>
  <c r="G1179" i="4"/>
  <c r="H1179" i="4"/>
  <c r="I1179" i="4"/>
  <c r="J1179" i="4"/>
  <c r="K1179" i="4"/>
  <c r="L1179" i="4"/>
  <c r="M1179" i="4"/>
  <c r="N1179" i="4"/>
  <c r="O1179" i="4"/>
  <c r="P1179" i="4"/>
  <c r="Q1179" i="4"/>
  <c r="R1179" i="4"/>
  <c r="G1180" i="4"/>
  <c r="H1180" i="4"/>
  <c r="I1180" i="4"/>
  <c r="J1180" i="4"/>
  <c r="K1180" i="4"/>
  <c r="L1180" i="4"/>
  <c r="M1180" i="4"/>
  <c r="N1180" i="4"/>
  <c r="O1180" i="4"/>
  <c r="P1180" i="4"/>
  <c r="Q1180" i="4"/>
  <c r="R1180" i="4"/>
  <c r="G1181" i="4"/>
  <c r="H1181" i="4"/>
  <c r="I1181" i="4"/>
  <c r="J1181" i="4"/>
  <c r="K1181" i="4"/>
  <c r="L1181" i="4"/>
  <c r="M1181" i="4"/>
  <c r="N1181" i="4"/>
  <c r="O1181" i="4"/>
  <c r="P1181" i="4"/>
  <c r="Q1181" i="4"/>
  <c r="R1181" i="4"/>
  <c r="G1182" i="4"/>
  <c r="H1182" i="4"/>
  <c r="I1182" i="4"/>
  <c r="J1182" i="4"/>
  <c r="K1182" i="4"/>
  <c r="L1182" i="4"/>
  <c r="M1182" i="4"/>
  <c r="N1182" i="4"/>
  <c r="O1182" i="4"/>
  <c r="P1182" i="4"/>
  <c r="Q1182" i="4"/>
  <c r="R1182" i="4"/>
  <c r="G1183" i="4"/>
  <c r="H1183" i="4"/>
  <c r="I1183" i="4"/>
  <c r="J1183" i="4"/>
  <c r="K1183" i="4"/>
  <c r="L1183" i="4"/>
  <c r="M1183" i="4"/>
  <c r="N1183" i="4"/>
  <c r="O1183" i="4"/>
  <c r="P1183" i="4"/>
  <c r="Q1183" i="4"/>
  <c r="R1183" i="4"/>
  <c r="G1184" i="4"/>
  <c r="H1184" i="4"/>
  <c r="I1184" i="4"/>
  <c r="J1184" i="4"/>
  <c r="K1184" i="4"/>
  <c r="L1184" i="4"/>
  <c r="M1184" i="4"/>
  <c r="N1184" i="4"/>
  <c r="O1184" i="4"/>
  <c r="P1184" i="4"/>
  <c r="Q1184" i="4"/>
  <c r="R1184" i="4"/>
  <c r="G1185" i="4"/>
  <c r="H1185" i="4"/>
  <c r="I1185" i="4"/>
  <c r="J1185" i="4"/>
  <c r="K1185" i="4"/>
  <c r="L1185" i="4"/>
  <c r="M1185" i="4"/>
  <c r="N1185" i="4"/>
  <c r="O1185" i="4"/>
  <c r="P1185" i="4"/>
  <c r="Q1185" i="4"/>
  <c r="R1185" i="4"/>
  <c r="G1186" i="4"/>
  <c r="H1186" i="4"/>
  <c r="I1186" i="4"/>
  <c r="J1186" i="4"/>
  <c r="K1186" i="4"/>
  <c r="L1186" i="4"/>
  <c r="M1186" i="4"/>
  <c r="N1186" i="4"/>
  <c r="O1186" i="4"/>
  <c r="P1186" i="4"/>
  <c r="Q1186" i="4"/>
  <c r="R1186" i="4"/>
  <c r="G1187" i="4"/>
  <c r="H1187" i="4"/>
  <c r="I1187" i="4"/>
  <c r="J1187" i="4"/>
  <c r="K1187" i="4"/>
  <c r="L1187" i="4"/>
  <c r="M1187" i="4"/>
  <c r="N1187" i="4"/>
  <c r="O1187" i="4"/>
  <c r="P1187" i="4"/>
  <c r="Q1187" i="4"/>
  <c r="R1187" i="4"/>
  <c r="G1188" i="4"/>
  <c r="H1188" i="4"/>
  <c r="I1188" i="4"/>
  <c r="J1188" i="4"/>
  <c r="K1188" i="4"/>
  <c r="L1188" i="4"/>
  <c r="M1188" i="4"/>
  <c r="N1188" i="4"/>
  <c r="O1188" i="4"/>
  <c r="P1188" i="4"/>
  <c r="Q1188" i="4"/>
  <c r="R1188" i="4"/>
  <c r="G1189" i="4"/>
  <c r="H1189" i="4"/>
  <c r="I1189" i="4"/>
  <c r="J1189" i="4"/>
  <c r="K1189" i="4"/>
  <c r="L1189" i="4"/>
  <c r="M1189" i="4"/>
  <c r="N1189" i="4"/>
  <c r="O1189" i="4"/>
  <c r="P1189" i="4"/>
  <c r="Q1189" i="4"/>
  <c r="R1189" i="4"/>
  <c r="G1190" i="4"/>
  <c r="H1190" i="4"/>
  <c r="I1190" i="4"/>
  <c r="J1190" i="4"/>
  <c r="K1190" i="4"/>
  <c r="L1190" i="4"/>
  <c r="M1190" i="4"/>
  <c r="N1190" i="4"/>
  <c r="O1190" i="4"/>
  <c r="P1190" i="4"/>
  <c r="Q1190" i="4"/>
  <c r="R1190" i="4"/>
  <c r="G1191" i="4"/>
  <c r="H1191" i="4"/>
  <c r="I1191" i="4"/>
  <c r="J1191" i="4"/>
  <c r="K1191" i="4"/>
  <c r="L1191" i="4"/>
  <c r="M1191" i="4"/>
  <c r="N1191" i="4"/>
  <c r="O1191" i="4"/>
  <c r="P1191" i="4"/>
  <c r="Q1191" i="4"/>
  <c r="R1191" i="4"/>
  <c r="G1192" i="4"/>
  <c r="H1192" i="4"/>
  <c r="I1192" i="4"/>
  <c r="J1192" i="4"/>
  <c r="K1192" i="4"/>
  <c r="L1192" i="4"/>
  <c r="M1192" i="4"/>
  <c r="N1192" i="4"/>
  <c r="O1192" i="4"/>
  <c r="P1192" i="4"/>
  <c r="Q1192" i="4"/>
  <c r="R1192" i="4"/>
  <c r="G1193" i="4"/>
  <c r="H1193" i="4"/>
  <c r="I1193" i="4"/>
  <c r="J1193" i="4"/>
  <c r="K1193" i="4"/>
  <c r="L1193" i="4"/>
  <c r="M1193" i="4"/>
  <c r="N1193" i="4"/>
  <c r="O1193" i="4"/>
  <c r="P1193" i="4"/>
  <c r="Q1193" i="4"/>
  <c r="R1193" i="4"/>
  <c r="G1194" i="4"/>
  <c r="H1194" i="4"/>
  <c r="I1194" i="4"/>
  <c r="J1194" i="4"/>
  <c r="K1194" i="4"/>
  <c r="L1194" i="4"/>
  <c r="M1194" i="4"/>
  <c r="N1194" i="4"/>
  <c r="O1194" i="4"/>
  <c r="P1194" i="4"/>
  <c r="Q1194" i="4"/>
  <c r="R1194" i="4"/>
  <c r="G1195" i="4"/>
  <c r="H1195" i="4"/>
  <c r="I1195" i="4"/>
  <c r="J1195" i="4"/>
  <c r="K1195" i="4"/>
  <c r="L1195" i="4"/>
  <c r="M1195" i="4"/>
  <c r="N1195" i="4"/>
  <c r="O1195" i="4"/>
  <c r="P1195" i="4"/>
  <c r="Q1195" i="4"/>
  <c r="R1195" i="4"/>
  <c r="G1196" i="4"/>
  <c r="H1196" i="4"/>
  <c r="I1196" i="4"/>
  <c r="J1196" i="4"/>
  <c r="K1196" i="4"/>
  <c r="L1196" i="4"/>
  <c r="M1196" i="4"/>
  <c r="N1196" i="4"/>
  <c r="O1196" i="4"/>
  <c r="P1196" i="4"/>
  <c r="Q1196" i="4"/>
  <c r="R1196" i="4"/>
  <c r="G1197" i="4"/>
  <c r="H1197" i="4"/>
  <c r="I1197" i="4"/>
  <c r="J1197" i="4"/>
  <c r="K1197" i="4"/>
  <c r="L1197" i="4"/>
  <c r="M1197" i="4"/>
  <c r="N1197" i="4"/>
  <c r="O1197" i="4"/>
  <c r="P1197" i="4"/>
  <c r="Q1197" i="4"/>
  <c r="R1197" i="4"/>
  <c r="G1198" i="4"/>
  <c r="H1198" i="4"/>
  <c r="I1198" i="4"/>
  <c r="J1198" i="4"/>
  <c r="K1198" i="4"/>
  <c r="L1198" i="4"/>
  <c r="M1198" i="4"/>
  <c r="N1198" i="4"/>
  <c r="O1198" i="4"/>
  <c r="P1198" i="4"/>
  <c r="Q1198" i="4"/>
  <c r="R1198" i="4"/>
  <c r="G1199" i="4"/>
  <c r="H1199" i="4"/>
  <c r="I1199" i="4"/>
  <c r="J1199" i="4"/>
  <c r="K1199" i="4"/>
  <c r="L1199" i="4"/>
  <c r="M1199" i="4"/>
  <c r="N1199" i="4"/>
  <c r="O1199" i="4"/>
  <c r="P1199" i="4"/>
  <c r="Q1199" i="4"/>
  <c r="R1199" i="4"/>
  <c r="G1200" i="4"/>
  <c r="H1200" i="4"/>
  <c r="I1200" i="4"/>
  <c r="J1200" i="4"/>
  <c r="K1200" i="4"/>
  <c r="L1200" i="4"/>
  <c r="M1200" i="4"/>
  <c r="N1200" i="4"/>
  <c r="O1200" i="4"/>
  <c r="P1200" i="4"/>
  <c r="Q1200" i="4"/>
  <c r="R1200" i="4"/>
  <c r="G1201" i="4"/>
  <c r="H1201" i="4"/>
  <c r="I1201" i="4"/>
  <c r="J1201" i="4"/>
  <c r="K1201" i="4"/>
  <c r="L1201" i="4"/>
  <c r="M1201" i="4"/>
  <c r="N1201" i="4"/>
  <c r="O1201" i="4"/>
  <c r="P1201" i="4"/>
  <c r="Q1201" i="4"/>
  <c r="R1201" i="4"/>
  <c r="G1202" i="4"/>
  <c r="H1202" i="4"/>
  <c r="I1202" i="4"/>
  <c r="J1202" i="4"/>
  <c r="K1202" i="4"/>
  <c r="L1202" i="4"/>
  <c r="M1202" i="4"/>
  <c r="N1202" i="4"/>
  <c r="O1202" i="4"/>
  <c r="P1202" i="4"/>
  <c r="Q1202" i="4"/>
  <c r="R1202" i="4"/>
  <c r="G1203" i="4"/>
  <c r="H1203" i="4"/>
  <c r="I1203" i="4"/>
  <c r="J1203" i="4"/>
  <c r="K1203" i="4"/>
  <c r="L1203" i="4"/>
  <c r="M1203" i="4"/>
  <c r="N1203" i="4"/>
  <c r="O1203" i="4"/>
  <c r="P1203" i="4"/>
  <c r="Q1203" i="4"/>
  <c r="R1203" i="4"/>
  <c r="G1204" i="4"/>
  <c r="H1204" i="4"/>
  <c r="I1204" i="4"/>
  <c r="J1204" i="4"/>
  <c r="K1204" i="4"/>
  <c r="L1204" i="4"/>
  <c r="M1204" i="4"/>
  <c r="N1204" i="4"/>
  <c r="O1204" i="4"/>
  <c r="P1204" i="4"/>
  <c r="Q1204" i="4"/>
  <c r="R1204" i="4"/>
  <c r="G1205" i="4"/>
  <c r="H1205" i="4"/>
  <c r="I1205" i="4"/>
  <c r="J1205" i="4"/>
  <c r="K1205" i="4"/>
  <c r="L1205" i="4"/>
  <c r="M1205" i="4"/>
  <c r="N1205" i="4"/>
  <c r="O1205" i="4"/>
  <c r="P1205" i="4"/>
  <c r="Q1205" i="4"/>
  <c r="R1205" i="4"/>
  <c r="G1206" i="4"/>
  <c r="H1206" i="4"/>
  <c r="I1206" i="4"/>
  <c r="J1206" i="4"/>
  <c r="K1206" i="4"/>
  <c r="L1206" i="4"/>
  <c r="M1206" i="4"/>
  <c r="N1206" i="4"/>
  <c r="O1206" i="4"/>
  <c r="P1206" i="4"/>
  <c r="Q1206" i="4"/>
  <c r="R1206" i="4"/>
  <c r="G1207" i="4"/>
  <c r="H1207" i="4"/>
  <c r="I1207" i="4"/>
  <c r="J1207" i="4"/>
  <c r="K1207" i="4"/>
  <c r="L1207" i="4"/>
  <c r="M1207" i="4"/>
  <c r="N1207" i="4"/>
  <c r="O1207" i="4"/>
  <c r="P1207" i="4"/>
  <c r="Q1207" i="4"/>
  <c r="R1207" i="4"/>
  <c r="G1208" i="4"/>
  <c r="H1208" i="4"/>
  <c r="I1208" i="4"/>
  <c r="J1208" i="4"/>
  <c r="K1208" i="4"/>
  <c r="L1208" i="4"/>
  <c r="M1208" i="4"/>
  <c r="N1208" i="4"/>
  <c r="O1208" i="4"/>
  <c r="P1208" i="4"/>
  <c r="Q1208" i="4"/>
  <c r="R1208" i="4"/>
  <c r="G1209" i="4"/>
  <c r="H1209" i="4"/>
  <c r="I1209" i="4"/>
  <c r="J1209" i="4"/>
  <c r="K1209" i="4"/>
  <c r="L1209" i="4"/>
  <c r="M1209" i="4"/>
  <c r="N1209" i="4"/>
  <c r="O1209" i="4"/>
  <c r="P1209" i="4"/>
  <c r="Q1209" i="4"/>
  <c r="R1209" i="4"/>
  <c r="G1210" i="4"/>
  <c r="H1210" i="4"/>
  <c r="I1210" i="4"/>
  <c r="J1210" i="4"/>
  <c r="K1210" i="4"/>
  <c r="L1210" i="4"/>
  <c r="M1210" i="4"/>
  <c r="N1210" i="4"/>
  <c r="O1210" i="4"/>
  <c r="P1210" i="4"/>
  <c r="Q1210" i="4"/>
  <c r="R1210" i="4"/>
  <c r="G1211" i="4"/>
  <c r="H1211" i="4"/>
  <c r="I1211" i="4"/>
  <c r="J1211" i="4"/>
  <c r="K1211" i="4"/>
  <c r="L1211" i="4"/>
  <c r="M1211" i="4"/>
  <c r="N1211" i="4"/>
  <c r="O1211" i="4"/>
  <c r="P1211" i="4"/>
  <c r="Q1211" i="4"/>
  <c r="R1211" i="4"/>
  <c r="G1212" i="4"/>
  <c r="H1212" i="4"/>
  <c r="I1212" i="4"/>
  <c r="J1212" i="4"/>
  <c r="K1212" i="4"/>
  <c r="L1212" i="4"/>
  <c r="M1212" i="4"/>
  <c r="N1212" i="4"/>
  <c r="O1212" i="4"/>
  <c r="P1212" i="4"/>
  <c r="Q1212" i="4"/>
  <c r="R1212" i="4"/>
  <c r="G1213" i="4"/>
  <c r="H1213" i="4"/>
  <c r="I1213" i="4"/>
  <c r="J1213" i="4"/>
  <c r="K1213" i="4"/>
  <c r="L1213" i="4"/>
  <c r="M1213" i="4"/>
  <c r="N1213" i="4"/>
  <c r="O1213" i="4"/>
  <c r="P1213" i="4"/>
  <c r="Q1213" i="4"/>
  <c r="R1213" i="4"/>
  <c r="G1214" i="4"/>
  <c r="H1214" i="4"/>
  <c r="I1214" i="4"/>
  <c r="J1214" i="4"/>
  <c r="K1214" i="4"/>
  <c r="L1214" i="4"/>
  <c r="M1214" i="4"/>
  <c r="N1214" i="4"/>
  <c r="O1214" i="4"/>
  <c r="P1214" i="4"/>
  <c r="Q1214" i="4"/>
  <c r="R1214" i="4"/>
  <c r="G1215" i="4"/>
  <c r="H1215" i="4"/>
  <c r="I1215" i="4"/>
  <c r="J1215" i="4"/>
  <c r="K1215" i="4"/>
  <c r="L1215" i="4"/>
  <c r="M1215" i="4"/>
  <c r="N1215" i="4"/>
  <c r="O1215" i="4"/>
  <c r="P1215" i="4"/>
  <c r="Q1215" i="4"/>
  <c r="R1215" i="4"/>
  <c r="G1216" i="4"/>
  <c r="H1216" i="4"/>
  <c r="I1216" i="4"/>
  <c r="J1216" i="4"/>
  <c r="K1216" i="4"/>
  <c r="L1216" i="4"/>
  <c r="M1216" i="4"/>
  <c r="N1216" i="4"/>
  <c r="O1216" i="4"/>
  <c r="P1216" i="4"/>
  <c r="Q1216" i="4"/>
  <c r="R1216" i="4"/>
  <c r="G1217" i="4"/>
  <c r="H1217" i="4"/>
  <c r="I1217" i="4"/>
  <c r="J1217" i="4"/>
  <c r="K1217" i="4"/>
  <c r="L1217" i="4"/>
  <c r="M1217" i="4"/>
  <c r="N1217" i="4"/>
  <c r="O1217" i="4"/>
  <c r="P1217" i="4"/>
  <c r="Q1217" i="4"/>
  <c r="R1217" i="4"/>
  <c r="G1218" i="4"/>
  <c r="H1218" i="4"/>
  <c r="I1218" i="4"/>
  <c r="J1218" i="4"/>
  <c r="K1218" i="4"/>
  <c r="L1218" i="4"/>
  <c r="M1218" i="4"/>
  <c r="N1218" i="4"/>
  <c r="O1218" i="4"/>
  <c r="P1218" i="4"/>
  <c r="Q1218" i="4"/>
  <c r="R1218" i="4"/>
  <c r="G1219" i="4"/>
  <c r="H1219" i="4"/>
  <c r="I1219" i="4"/>
  <c r="J1219" i="4"/>
  <c r="K1219" i="4"/>
  <c r="L1219" i="4"/>
  <c r="M1219" i="4"/>
  <c r="N1219" i="4"/>
  <c r="O1219" i="4"/>
  <c r="P1219" i="4"/>
  <c r="Q1219" i="4"/>
  <c r="R1219" i="4"/>
  <c r="G1220" i="4"/>
  <c r="H1220" i="4"/>
  <c r="I1220" i="4"/>
  <c r="J1220" i="4"/>
  <c r="K1220" i="4"/>
  <c r="L1220" i="4"/>
  <c r="M1220" i="4"/>
  <c r="N1220" i="4"/>
  <c r="O1220" i="4"/>
  <c r="P1220" i="4"/>
  <c r="Q1220" i="4"/>
  <c r="R1220" i="4"/>
  <c r="G1221" i="4"/>
  <c r="H1221" i="4"/>
  <c r="I1221" i="4"/>
  <c r="J1221" i="4"/>
  <c r="K1221" i="4"/>
  <c r="L1221" i="4"/>
  <c r="M1221" i="4"/>
  <c r="N1221" i="4"/>
  <c r="O1221" i="4"/>
  <c r="P1221" i="4"/>
  <c r="Q1221" i="4"/>
  <c r="R1221" i="4"/>
  <c r="G1222" i="4"/>
  <c r="H1222" i="4"/>
  <c r="I1222" i="4"/>
  <c r="J1222" i="4"/>
  <c r="K1222" i="4"/>
  <c r="L1222" i="4"/>
  <c r="M1222" i="4"/>
  <c r="N1222" i="4"/>
  <c r="O1222" i="4"/>
  <c r="P1222" i="4"/>
  <c r="Q1222" i="4"/>
  <c r="R1222" i="4"/>
  <c r="G1223" i="4"/>
  <c r="H1223" i="4"/>
  <c r="I1223" i="4"/>
  <c r="J1223" i="4"/>
  <c r="K1223" i="4"/>
  <c r="L1223" i="4"/>
  <c r="M1223" i="4"/>
  <c r="N1223" i="4"/>
  <c r="O1223" i="4"/>
  <c r="P1223" i="4"/>
  <c r="Q1223" i="4"/>
  <c r="R1223" i="4"/>
  <c r="G1224" i="4"/>
  <c r="H1224" i="4"/>
  <c r="I1224" i="4"/>
  <c r="J1224" i="4"/>
  <c r="K1224" i="4"/>
  <c r="L1224" i="4"/>
  <c r="M1224" i="4"/>
  <c r="N1224" i="4"/>
  <c r="O1224" i="4"/>
  <c r="P1224" i="4"/>
  <c r="Q1224" i="4"/>
  <c r="R1224" i="4"/>
  <c r="G1225" i="4"/>
  <c r="H1225" i="4"/>
  <c r="I1225" i="4"/>
  <c r="J1225" i="4"/>
  <c r="K1225" i="4"/>
  <c r="L1225" i="4"/>
  <c r="M1225" i="4"/>
  <c r="N1225" i="4"/>
  <c r="O1225" i="4"/>
  <c r="P1225" i="4"/>
  <c r="Q1225" i="4"/>
  <c r="R1225" i="4"/>
  <c r="G1226" i="4"/>
  <c r="H1226" i="4"/>
  <c r="I1226" i="4"/>
  <c r="J1226" i="4"/>
  <c r="K1226" i="4"/>
  <c r="L1226" i="4"/>
  <c r="M1226" i="4"/>
  <c r="N1226" i="4"/>
  <c r="O1226" i="4"/>
  <c r="P1226" i="4"/>
  <c r="Q1226" i="4"/>
  <c r="R1226" i="4"/>
  <c r="G1227" i="4"/>
  <c r="H1227" i="4"/>
  <c r="I1227" i="4"/>
  <c r="J1227" i="4"/>
  <c r="K1227" i="4"/>
  <c r="L1227" i="4"/>
  <c r="M1227" i="4"/>
  <c r="N1227" i="4"/>
  <c r="O1227" i="4"/>
  <c r="P1227" i="4"/>
  <c r="Q1227" i="4"/>
  <c r="R1227" i="4"/>
  <c r="G1228" i="4"/>
  <c r="H1228" i="4"/>
  <c r="I1228" i="4"/>
  <c r="J1228" i="4"/>
  <c r="K1228" i="4"/>
  <c r="L1228" i="4"/>
  <c r="M1228" i="4"/>
  <c r="N1228" i="4"/>
  <c r="O1228" i="4"/>
  <c r="P1228" i="4"/>
  <c r="Q1228" i="4"/>
  <c r="R1228" i="4"/>
  <c r="G1229" i="4"/>
  <c r="H1229" i="4"/>
  <c r="I1229" i="4"/>
  <c r="J1229" i="4"/>
  <c r="K1229" i="4"/>
  <c r="L1229" i="4"/>
  <c r="M1229" i="4"/>
  <c r="N1229" i="4"/>
  <c r="O1229" i="4"/>
  <c r="P1229" i="4"/>
  <c r="Q1229" i="4"/>
  <c r="R1229" i="4"/>
  <c r="G1230" i="4"/>
  <c r="H1230" i="4"/>
  <c r="I1230" i="4"/>
  <c r="J1230" i="4"/>
  <c r="K1230" i="4"/>
  <c r="L1230" i="4"/>
  <c r="M1230" i="4"/>
  <c r="N1230" i="4"/>
  <c r="O1230" i="4"/>
  <c r="P1230" i="4"/>
  <c r="Q1230" i="4"/>
  <c r="R1230" i="4"/>
  <c r="G1231" i="4"/>
  <c r="H1231" i="4"/>
  <c r="I1231" i="4"/>
  <c r="J1231" i="4"/>
  <c r="K1231" i="4"/>
  <c r="L1231" i="4"/>
  <c r="M1231" i="4"/>
  <c r="N1231" i="4"/>
  <c r="O1231" i="4"/>
  <c r="P1231" i="4"/>
  <c r="Q1231" i="4"/>
  <c r="R1231" i="4"/>
  <c r="G1232" i="4"/>
  <c r="H1232" i="4"/>
  <c r="I1232" i="4"/>
  <c r="J1232" i="4"/>
  <c r="K1232" i="4"/>
  <c r="L1232" i="4"/>
  <c r="M1232" i="4"/>
  <c r="N1232" i="4"/>
  <c r="O1232" i="4"/>
  <c r="P1232" i="4"/>
  <c r="Q1232" i="4"/>
  <c r="R1232" i="4"/>
  <c r="G1233" i="4"/>
  <c r="H1233" i="4"/>
  <c r="I1233" i="4"/>
  <c r="J1233" i="4"/>
  <c r="K1233" i="4"/>
  <c r="L1233" i="4"/>
  <c r="M1233" i="4"/>
  <c r="N1233" i="4"/>
  <c r="O1233" i="4"/>
  <c r="P1233" i="4"/>
  <c r="Q1233" i="4"/>
  <c r="R1233" i="4"/>
  <c r="G1234" i="4"/>
  <c r="H1234" i="4"/>
  <c r="I1234" i="4"/>
  <c r="J1234" i="4"/>
  <c r="K1234" i="4"/>
  <c r="L1234" i="4"/>
  <c r="M1234" i="4"/>
  <c r="N1234" i="4"/>
  <c r="O1234" i="4"/>
  <c r="P1234" i="4"/>
  <c r="Q1234" i="4"/>
  <c r="R1234" i="4"/>
  <c r="G1235" i="4"/>
  <c r="H1235" i="4"/>
  <c r="I1235" i="4"/>
  <c r="J1235" i="4"/>
  <c r="K1235" i="4"/>
  <c r="L1235" i="4"/>
  <c r="M1235" i="4"/>
  <c r="N1235" i="4"/>
  <c r="O1235" i="4"/>
  <c r="P1235" i="4"/>
  <c r="Q1235" i="4"/>
  <c r="R1235" i="4"/>
  <c r="G1236" i="4"/>
  <c r="H1236" i="4"/>
  <c r="I1236" i="4"/>
  <c r="J1236" i="4"/>
  <c r="K1236" i="4"/>
  <c r="L1236" i="4"/>
  <c r="M1236" i="4"/>
  <c r="N1236" i="4"/>
  <c r="O1236" i="4"/>
  <c r="P1236" i="4"/>
  <c r="Q1236" i="4"/>
  <c r="R1236" i="4"/>
  <c r="G1237" i="4"/>
  <c r="H1237" i="4"/>
  <c r="I1237" i="4"/>
  <c r="J1237" i="4"/>
  <c r="K1237" i="4"/>
  <c r="L1237" i="4"/>
  <c r="M1237" i="4"/>
  <c r="N1237" i="4"/>
  <c r="O1237" i="4"/>
  <c r="P1237" i="4"/>
  <c r="Q1237" i="4"/>
  <c r="R1237" i="4"/>
  <c r="G1238" i="4"/>
  <c r="H1238" i="4"/>
  <c r="I1238" i="4"/>
  <c r="J1238" i="4"/>
  <c r="K1238" i="4"/>
  <c r="L1238" i="4"/>
  <c r="M1238" i="4"/>
  <c r="N1238" i="4"/>
  <c r="O1238" i="4"/>
  <c r="P1238" i="4"/>
  <c r="Q1238" i="4"/>
  <c r="R1238" i="4"/>
  <c r="G1239" i="4"/>
  <c r="H1239" i="4"/>
  <c r="I1239" i="4"/>
  <c r="J1239" i="4"/>
  <c r="K1239" i="4"/>
  <c r="L1239" i="4"/>
  <c r="M1239" i="4"/>
  <c r="N1239" i="4"/>
  <c r="O1239" i="4"/>
  <c r="P1239" i="4"/>
  <c r="Q1239" i="4"/>
  <c r="R1239" i="4"/>
  <c r="G1240" i="4"/>
  <c r="H1240" i="4"/>
  <c r="I1240" i="4"/>
  <c r="J1240" i="4"/>
  <c r="K1240" i="4"/>
  <c r="L1240" i="4"/>
  <c r="M1240" i="4"/>
  <c r="N1240" i="4"/>
  <c r="O1240" i="4"/>
  <c r="P1240" i="4"/>
  <c r="Q1240" i="4"/>
  <c r="R1240" i="4"/>
  <c r="G1241" i="4"/>
  <c r="H1241" i="4"/>
  <c r="I1241" i="4"/>
  <c r="J1241" i="4"/>
  <c r="K1241" i="4"/>
  <c r="L1241" i="4"/>
  <c r="M1241" i="4"/>
  <c r="N1241" i="4"/>
  <c r="O1241" i="4"/>
  <c r="P1241" i="4"/>
  <c r="Q1241" i="4"/>
  <c r="R1241" i="4"/>
  <c r="G1242" i="4"/>
  <c r="H1242" i="4"/>
  <c r="I1242" i="4"/>
  <c r="J1242" i="4"/>
  <c r="K1242" i="4"/>
  <c r="L1242" i="4"/>
  <c r="M1242" i="4"/>
  <c r="N1242" i="4"/>
  <c r="O1242" i="4"/>
  <c r="P1242" i="4"/>
  <c r="Q1242" i="4"/>
  <c r="R1242" i="4"/>
  <c r="G1243" i="4"/>
  <c r="H1243" i="4"/>
  <c r="I1243" i="4"/>
  <c r="J1243" i="4"/>
  <c r="K1243" i="4"/>
  <c r="L1243" i="4"/>
  <c r="M1243" i="4"/>
  <c r="N1243" i="4"/>
  <c r="O1243" i="4"/>
  <c r="P1243" i="4"/>
  <c r="Q1243" i="4"/>
  <c r="R1243" i="4"/>
  <c r="G1244" i="4"/>
  <c r="H1244" i="4"/>
  <c r="I1244" i="4"/>
  <c r="J1244" i="4"/>
  <c r="K1244" i="4"/>
  <c r="L1244" i="4"/>
  <c r="M1244" i="4"/>
  <c r="N1244" i="4"/>
  <c r="O1244" i="4"/>
  <c r="P1244" i="4"/>
  <c r="Q1244" i="4"/>
  <c r="R1244" i="4"/>
  <c r="G1245" i="4"/>
  <c r="H1245" i="4"/>
  <c r="I1245" i="4"/>
  <c r="J1245" i="4"/>
  <c r="K1245" i="4"/>
  <c r="L1245" i="4"/>
  <c r="M1245" i="4"/>
  <c r="N1245" i="4"/>
  <c r="O1245" i="4"/>
  <c r="P1245" i="4"/>
  <c r="Q1245" i="4"/>
  <c r="R1245" i="4"/>
  <c r="G1246" i="4"/>
  <c r="H1246" i="4"/>
  <c r="I1246" i="4"/>
  <c r="J1246" i="4"/>
  <c r="K1246" i="4"/>
  <c r="L1246" i="4"/>
  <c r="M1246" i="4"/>
  <c r="N1246" i="4"/>
  <c r="O1246" i="4"/>
  <c r="P1246" i="4"/>
  <c r="Q1246" i="4"/>
  <c r="R1246" i="4"/>
  <c r="G1247" i="4"/>
  <c r="H1247" i="4"/>
  <c r="I1247" i="4"/>
  <c r="J1247" i="4"/>
  <c r="K1247" i="4"/>
  <c r="L1247" i="4"/>
  <c r="M1247" i="4"/>
  <c r="N1247" i="4"/>
  <c r="O1247" i="4"/>
  <c r="P1247" i="4"/>
  <c r="Q1247" i="4"/>
  <c r="R1247" i="4"/>
  <c r="G1248" i="4"/>
  <c r="H1248" i="4"/>
  <c r="I1248" i="4"/>
  <c r="J1248" i="4"/>
  <c r="K1248" i="4"/>
  <c r="L1248" i="4"/>
  <c r="M1248" i="4"/>
  <c r="N1248" i="4"/>
  <c r="O1248" i="4"/>
  <c r="P1248" i="4"/>
  <c r="Q1248" i="4"/>
  <c r="R1248" i="4"/>
  <c r="G1249" i="4"/>
  <c r="H1249" i="4"/>
  <c r="I1249" i="4"/>
  <c r="J1249" i="4"/>
  <c r="K1249" i="4"/>
  <c r="L1249" i="4"/>
  <c r="M1249" i="4"/>
  <c r="N1249" i="4"/>
  <c r="O1249" i="4"/>
  <c r="P1249" i="4"/>
  <c r="Q1249" i="4"/>
  <c r="R1249" i="4"/>
  <c r="G1250" i="4"/>
  <c r="H1250" i="4"/>
  <c r="I1250" i="4"/>
  <c r="J1250" i="4"/>
  <c r="K1250" i="4"/>
  <c r="L1250" i="4"/>
  <c r="M1250" i="4"/>
  <c r="N1250" i="4"/>
  <c r="O1250" i="4"/>
  <c r="P1250" i="4"/>
  <c r="Q1250" i="4"/>
  <c r="R1250" i="4"/>
  <c r="G1251" i="4"/>
  <c r="H1251" i="4"/>
  <c r="I1251" i="4"/>
  <c r="J1251" i="4"/>
  <c r="K1251" i="4"/>
  <c r="L1251" i="4"/>
  <c r="M1251" i="4"/>
  <c r="N1251" i="4"/>
  <c r="O1251" i="4"/>
  <c r="P1251" i="4"/>
  <c r="Q1251" i="4"/>
  <c r="R1251" i="4"/>
  <c r="G1252" i="4"/>
  <c r="H1252" i="4"/>
  <c r="I1252" i="4"/>
  <c r="J1252" i="4"/>
  <c r="K1252" i="4"/>
  <c r="L1252" i="4"/>
  <c r="M1252" i="4"/>
  <c r="N1252" i="4"/>
  <c r="O1252" i="4"/>
  <c r="P1252" i="4"/>
  <c r="Q1252" i="4"/>
  <c r="R1252" i="4"/>
  <c r="G1253" i="4"/>
  <c r="H1253" i="4"/>
  <c r="I1253" i="4"/>
  <c r="J1253" i="4"/>
  <c r="K1253" i="4"/>
  <c r="L1253" i="4"/>
  <c r="M1253" i="4"/>
  <c r="N1253" i="4"/>
  <c r="O1253" i="4"/>
  <c r="P1253" i="4"/>
  <c r="Q1253" i="4"/>
  <c r="R1253" i="4"/>
  <c r="G1254" i="4"/>
  <c r="H1254" i="4"/>
  <c r="I1254" i="4"/>
  <c r="J1254" i="4"/>
  <c r="K1254" i="4"/>
  <c r="L1254" i="4"/>
  <c r="M1254" i="4"/>
  <c r="N1254" i="4"/>
  <c r="O1254" i="4"/>
  <c r="P1254" i="4"/>
  <c r="Q1254" i="4"/>
  <c r="R1254" i="4"/>
  <c r="G1255" i="4"/>
  <c r="H1255" i="4"/>
  <c r="I1255" i="4"/>
  <c r="J1255" i="4"/>
  <c r="K1255" i="4"/>
  <c r="L1255" i="4"/>
  <c r="M1255" i="4"/>
  <c r="N1255" i="4"/>
  <c r="O1255" i="4"/>
  <c r="P1255" i="4"/>
  <c r="Q1255" i="4"/>
  <c r="R1255" i="4"/>
  <c r="G1256" i="4"/>
  <c r="H1256" i="4"/>
  <c r="I1256" i="4"/>
  <c r="J1256" i="4"/>
  <c r="K1256" i="4"/>
  <c r="L1256" i="4"/>
  <c r="M1256" i="4"/>
  <c r="N1256" i="4"/>
  <c r="O1256" i="4"/>
  <c r="P1256" i="4"/>
  <c r="Q1256" i="4"/>
  <c r="R1256" i="4"/>
  <c r="G1257" i="4"/>
  <c r="H1257" i="4"/>
  <c r="I1257" i="4"/>
  <c r="J1257" i="4"/>
  <c r="K1257" i="4"/>
  <c r="L1257" i="4"/>
  <c r="M1257" i="4"/>
  <c r="N1257" i="4"/>
  <c r="O1257" i="4"/>
  <c r="P1257" i="4"/>
  <c r="Q1257" i="4"/>
  <c r="R1257" i="4"/>
  <c r="G1258" i="4"/>
  <c r="H1258" i="4"/>
  <c r="I1258" i="4"/>
  <c r="J1258" i="4"/>
  <c r="K1258" i="4"/>
  <c r="L1258" i="4"/>
  <c r="M1258" i="4"/>
  <c r="N1258" i="4"/>
  <c r="O1258" i="4"/>
  <c r="P1258" i="4"/>
  <c r="Q1258" i="4"/>
  <c r="R1258" i="4"/>
  <c r="G1259" i="4"/>
  <c r="H1259" i="4"/>
  <c r="I1259" i="4"/>
  <c r="J1259" i="4"/>
  <c r="K1259" i="4"/>
  <c r="L1259" i="4"/>
  <c r="M1259" i="4"/>
  <c r="N1259" i="4"/>
  <c r="O1259" i="4"/>
  <c r="P1259" i="4"/>
  <c r="Q1259" i="4"/>
  <c r="R1259" i="4"/>
  <c r="G1260" i="4"/>
  <c r="H1260" i="4"/>
  <c r="I1260" i="4"/>
  <c r="J1260" i="4"/>
  <c r="K1260" i="4"/>
  <c r="L1260" i="4"/>
  <c r="M1260" i="4"/>
  <c r="N1260" i="4"/>
  <c r="O1260" i="4"/>
  <c r="P1260" i="4"/>
  <c r="Q1260" i="4"/>
  <c r="R1260" i="4"/>
  <c r="G1261" i="4"/>
  <c r="H1261" i="4"/>
  <c r="I1261" i="4"/>
  <c r="J1261" i="4"/>
  <c r="K1261" i="4"/>
  <c r="L1261" i="4"/>
  <c r="M1261" i="4"/>
  <c r="N1261" i="4"/>
  <c r="O1261" i="4"/>
  <c r="P1261" i="4"/>
  <c r="Q1261" i="4"/>
  <c r="R1261" i="4"/>
  <c r="G1262" i="4"/>
  <c r="H1262" i="4"/>
  <c r="I1262" i="4"/>
  <c r="J1262" i="4"/>
  <c r="K1262" i="4"/>
  <c r="L1262" i="4"/>
  <c r="M1262" i="4"/>
  <c r="N1262" i="4"/>
  <c r="O1262" i="4"/>
  <c r="P1262" i="4"/>
  <c r="Q1262" i="4"/>
  <c r="R1262" i="4"/>
  <c r="G1263" i="4"/>
  <c r="H1263" i="4"/>
  <c r="I1263" i="4"/>
  <c r="J1263" i="4"/>
  <c r="K1263" i="4"/>
  <c r="L1263" i="4"/>
  <c r="M1263" i="4"/>
  <c r="N1263" i="4"/>
  <c r="O1263" i="4"/>
  <c r="P1263" i="4"/>
  <c r="Q1263" i="4"/>
  <c r="R1263" i="4"/>
  <c r="G1264" i="4"/>
  <c r="H1264" i="4"/>
  <c r="I1264" i="4"/>
  <c r="J1264" i="4"/>
  <c r="K1264" i="4"/>
  <c r="L1264" i="4"/>
  <c r="M1264" i="4"/>
  <c r="N1264" i="4"/>
  <c r="O1264" i="4"/>
  <c r="P1264" i="4"/>
  <c r="Q1264" i="4"/>
  <c r="R1264" i="4"/>
  <c r="G1265" i="4"/>
  <c r="H1265" i="4"/>
  <c r="I1265" i="4"/>
  <c r="J1265" i="4"/>
  <c r="K1265" i="4"/>
  <c r="L1265" i="4"/>
  <c r="M1265" i="4"/>
  <c r="N1265" i="4"/>
  <c r="O1265" i="4"/>
  <c r="P1265" i="4"/>
  <c r="Q1265" i="4"/>
  <c r="R1265" i="4"/>
  <c r="G1266" i="4"/>
  <c r="H1266" i="4"/>
  <c r="I1266" i="4"/>
  <c r="J1266" i="4"/>
  <c r="K1266" i="4"/>
  <c r="L1266" i="4"/>
  <c r="M1266" i="4"/>
  <c r="N1266" i="4"/>
  <c r="O1266" i="4"/>
  <c r="P1266" i="4"/>
  <c r="Q1266" i="4"/>
  <c r="R1266" i="4"/>
  <c r="G1267" i="4"/>
  <c r="H1267" i="4"/>
  <c r="I1267" i="4"/>
  <c r="J1267" i="4"/>
  <c r="K1267" i="4"/>
  <c r="L1267" i="4"/>
  <c r="M1267" i="4"/>
  <c r="N1267" i="4"/>
  <c r="O1267" i="4"/>
  <c r="P1267" i="4"/>
  <c r="Q1267" i="4"/>
  <c r="R1267" i="4"/>
  <c r="G1268" i="4"/>
  <c r="H1268" i="4"/>
  <c r="I1268" i="4"/>
  <c r="J1268" i="4"/>
  <c r="K1268" i="4"/>
  <c r="L1268" i="4"/>
  <c r="M1268" i="4"/>
  <c r="N1268" i="4"/>
  <c r="O1268" i="4"/>
  <c r="P1268" i="4"/>
  <c r="Q1268" i="4"/>
  <c r="R1268" i="4"/>
  <c r="G1269" i="4"/>
  <c r="H1269" i="4"/>
  <c r="I1269" i="4"/>
  <c r="J1269" i="4"/>
  <c r="K1269" i="4"/>
  <c r="L1269" i="4"/>
  <c r="M1269" i="4"/>
  <c r="N1269" i="4"/>
  <c r="O1269" i="4"/>
  <c r="P1269" i="4"/>
  <c r="Q1269" i="4"/>
  <c r="R1269" i="4"/>
  <c r="G1270" i="4"/>
  <c r="H1270" i="4"/>
  <c r="I1270" i="4"/>
  <c r="J1270" i="4"/>
  <c r="K1270" i="4"/>
  <c r="L1270" i="4"/>
  <c r="M1270" i="4"/>
  <c r="N1270" i="4"/>
  <c r="O1270" i="4"/>
  <c r="P1270" i="4"/>
  <c r="Q1270" i="4"/>
  <c r="R1270" i="4"/>
  <c r="G1271" i="4"/>
  <c r="H1271" i="4"/>
  <c r="I1271" i="4"/>
  <c r="J1271" i="4"/>
  <c r="K1271" i="4"/>
  <c r="L1271" i="4"/>
  <c r="M1271" i="4"/>
  <c r="N1271" i="4"/>
  <c r="O1271" i="4"/>
  <c r="P1271" i="4"/>
  <c r="Q1271" i="4"/>
  <c r="R1271" i="4"/>
  <c r="G1272" i="4"/>
  <c r="H1272" i="4"/>
  <c r="I1272" i="4"/>
  <c r="J1272" i="4"/>
  <c r="K1272" i="4"/>
  <c r="L1272" i="4"/>
  <c r="M1272" i="4"/>
  <c r="N1272" i="4"/>
  <c r="O1272" i="4"/>
  <c r="P1272" i="4"/>
  <c r="Q1272" i="4"/>
  <c r="R1272" i="4"/>
  <c r="G1273" i="4"/>
  <c r="H1273" i="4"/>
  <c r="I1273" i="4"/>
  <c r="J1273" i="4"/>
  <c r="K1273" i="4"/>
  <c r="L1273" i="4"/>
  <c r="M1273" i="4"/>
  <c r="N1273" i="4"/>
  <c r="O1273" i="4"/>
  <c r="P1273" i="4"/>
  <c r="Q1273" i="4"/>
  <c r="R1273" i="4"/>
  <c r="G1274" i="4"/>
  <c r="H1274" i="4"/>
  <c r="I1274" i="4"/>
  <c r="J1274" i="4"/>
  <c r="K1274" i="4"/>
  <c r="L1274" i="4"/>
  <c r="M1274" i="4"/>
  <c r="N1274" i="4"/>
  <c r="O1274" i="4"/>
  <c r="P1274" i="4"/>
  <c r="Q1274" i="4"/>
  <c r="R1274" i="4"/>
  <c r="G1275" i="4"/>
  <c r="H1275" i="4"/>
  <c r="I1275" i="4"/>
  <c r="J1275" i="4"/>
  <c r="K1275" i="4"/>
  <c r="L1275" i="4"/>
  <c r="M1275" i="4"/>
  <c r="N1275" i="4"/>
  <c r="O1275" i="4"/>
  <c r="P1275" i="4"/>
  <c r="Q1275" i="4"/>
  <c r="R1275" i="4"/>
  <c r="G1276" i="4"/>
  <c r="H1276" i="4"/>
  <c r="I1276" i="4"/>
  <c r="J1276" i="4"/>
  <c r="K1276" i="4"/>
  <c r="L1276" i="4"/>
  <c r="M1276" i="4"/>
  <c r="N1276" i="4"/>
  <c r="O1276" i="4"/>
  <c r="P1276" i="4"/>
  <c r="Q1276" i="4"/>
  <c r="R1276" i="4"/>
  <c r="G1277" i="4"/>
  <c r="H1277" i="4"/>
  <c r="I1277" i="4"/>
  <c r="J1277" i="4"/>
  <c r="K1277" i="4"/>
  <c r="L1277" i="4"/>
  <c r="M1277" i="4"/>
  <c r="N1277" i="4"/>
  <c r="O1277" i="4"/>
  <c r="P1277" i="4"/>
  <c r="Q1277" i="4"/>
  <c r="R1277" i="4"/>
  <c r="G1278" i="4"/>
  <c r="H1278" i="4"/>
  <c r="I1278" i="4"/>
  <c r="J1278" i="4"/>
  <c r="K1278" i="4"/>
  <c r="L1278" i="4"/>
  <c r="M1278" i="4"/>
  <c r="N1278" i="4"/>
  <c r="O1278" i="4"/>
  <c r="P1278" i="4"/>
  <c r="Q1278" i="4"/>
  <c r="R1278" i="4"/>
  <c r="G1279" i="4"/>
  <c r="H1279" i="4"/>
  <c r="I1279" i="4"/>
  <c r="J1279" i="4"/>
  <c r="K1279" i="4"/>
  <c r="L1279" i="4"/>
  <c r="M1279" i="4"/>
  <c r="N1279" i="4"/>
  <c r="O1279" i="4"/>
  <c r="P1279" i="4"/>
  <c r="Q1279" i="4"/>
  <c r="R1279" i="4"/>
  <c r="G1280" i="4"/>
  <c r="H1280" i="4"/>
  <c r="I1280" i="4"/>
  <c r="J1280" i="4"/>
  <c r="K1280" i="4"/>
  <c r="L1280" i="4"/>
  <c r="M1280" i="4"/>
  <c r="N1280" i="4"/>
  <c r="O1280" i="4"/>
  <c r="P1280" i="4"/>
  <c r="Q1280" i="4"/>
  <c r="R1280" i="4"/>
  <c r="G1281" i="4"/>
  <c r="H1281" i="4"/>
  <c r="I1281" i="4"/>
  <c r="J1281" i="4"/>
  <c r="K1281" i="4"/>
  <c r="L1281" i="4"/>
  <c r="M1281" i="4"/>
  <c r="N1281" i="4"/>
  <c r="O1281" i="4"/>
  <c r="P1281" i="4"/>
  <c r="Q1281" i="4"/>
  <c r="R1281" i="4"/>
  <c r="G1282" i="4"/>
  <c r="H1282" i="4"/>
  <c r="I1282" i="4"/>
  <c r="J1282" i="4"/>
  <c r="K1282" i="4"/>
  <c r="L1282" i="4"/>
  <c r="M1282" i="4"/>
  <c r="N1282" i="4"/>
  <c r="O1282" i="4"/>
  <c r="P1282" i="4"/>
  <c r="Q1282" i="4"/>
  <c r="R1282" i="4"/>
  <c r="G1283" i="4"/>
  <c r="H1283" i="4"/>
  <c r="I1283" i="4"/>
  <c r="J1283" i="4"/>
  <c r="K1283" i="4"/>
  <c r="L1283" i="4"/>
  <c r="M1283" i="4"/>
  <c r="N1283" i="4"/>
  <c r="O1283" i="4"/>
  <c r="P1283" i="4"/>
  <c r="Q1283" i="4"/>
  <c r="R1283" i="4"/>
  <c r="G1284" i="4"/>
  <c r="H1284" i="4"/>
  <c r="I1284" i="4"/>
  <c r="J1284" i="4"/>
  <c r="K1284" i="4"/>
  <c r="L1284" i="4"/>
  <c r="M1284" i="4"/>
  <c r="N1284" i="4"/>
  <c r="O1284" i="4"/>
  <c r="P1284" i="4"/>
  <c r="Q1284" i="4"/>
  <c r="R1284" i="4"/>
  <c r="G1285" i="4"/>
  <c r="H1285" i="4"/>
  <c r="I1285" i="4"/>
  <c r="J1285" i="4"/>
  <c r="K1285" i="4"/>
  <c r="L1285" i="4"/>
  <c r="M1285" i="4"/>
  <c r="N1285" i="4"/>
  <c r="O1285" i="4"/>
  <c r="P1285" i="4"/>
  <c r="Q1285" i="4"/>
  <c r="R1285" i="4"/>
  <c r="G1286" i="4"/>
  <c r="H1286" i="4"/>
  <c r="I1286" i="4"/>
  <c r="J1286" i="4"/>
  <c r="K1286" i="4"/>
  <c r="L1286" i="4"/>
  <c r="M1286" i="4"/>
  <c r="N1286" i="4"/>
  <c r="O1286" i="4"/>
  <c r="P1286" i="4"/>
  <c r="Q1286" i="4"/>
  <c r="R1286" i="4"/>
  <c r="G1287" i="4"/>
  <c r="H1287" i="4"/>
  <c r="I1287" i="4"/>
  <c r="J1287" i="4"/>
  <c r="K1287" i="4"/>
  <c r="L1287" i="4"/>
  <c r="M1287" i="4"/>
  <c r="N1287" i="4"/>
  <c r="O1287" i="4"/>
  <c r="P1287" i="4"/>
  <c r="Q1287" i="4"/>
  <c r="R1287" i="4"/>
  <c r="G1288" i="4"/>
  <c r="H1288" i="4"/>
  <c r="I1288" i="4"/>
  <c r="J1288" i="4"/>
  <c r="K1288" i="4"/>
  <c r="L1288" i="4"/>
  <c r="M1288" i="4"/>
  <c r="N1288" i="4"/>
  <c r="O1288" i="4"/>
  <c r="P1288" i="4"/>
  <c r="Q1288" i="4"/>
  <c r="R1288" i="4"/>
  <c r="G1289" i="4"/>
  <c r="H1289" i="4"/>
  <c r="I1289" i="4"/>
  <c r="J1289" i="4"/>
  <c r="K1289" i="4"/>
  <c r="L1289" i="4"/>
  <c r="M1289" i="4"/>
  <c r="N1289" i="4"/>
  <c r="O1289" i="4"/>
  <c r="P1289" i="4"/>
  <c r="Q1289" i="4"/>
  <c r="R1289" i="4"/>
  <c r="G1290" i="4"/>
  <c r="H1290" i="4"/>
  <c r="I1290" i="4"/>
  <c r="J1290" i="4"/>
  <c r="K1290" i="4"/>
  <c r="L1290" i="4"/>
  <c r="M1290" i="4"/>
  <c r="N1290" i="4"/>
  <c r="O1290" i="4"/>
  <c r="P1290" i="4"/>
  <c r="Q1290" i="4"/>
  <c r="R1290" i="4"/>
  <c r="G1291" i="4"/>
  <c r="H1291" i="4"/>
  <c r="I1291" i="4"/>
  <c r="J1291" i="4"/>
  <c r="K1291" i="4"/>
  <c r="L1291" i="4"/>
  <c r="M1291" i="4"/>
  <c r="N1291" i="4"/>
  <c r="O1291" i="4"/>
  <c r="P1291" i="4"/>
  <c r="Q1291" i="4"/>
  <c r="R1291" i="4"/>
  <c r="G1292" i="4"/>
  <c r="H1292" i="4"/>
  <c r="I1292" i="4"/>
  <c r="J1292" i="4"/>
  <c r="K1292" i="4"/>
  <c r="L1292" i="4"/>
  <c r="M1292" i="4"/>
  <c r="N1292" i="4"/>
  <c r="O1292" i="4"/>
  <c r="P1292" i="4"/>
  <c r="Q1292" i="4"/>
  <c r="R1292" i="4"/>
  <c r="G1293" i="4"/>
  <c r="H1293" i="4"/>
  <c r="I1293" i="4"/>
  <c r="J1293" i="4"/>
  <c r="K1293" i="4"/>
  <c r="L1293" i="4"/>
  <c r="M1293" i="4"/>
  <c r="N1293" i="4"/>
  <c r="O1293" i="4"/>
  <c r="P1293" i="4"/>
  <c r="Q1293" i="4"/>
  <c r="R1293" i="4"/>
  <c r="G1294" i="4"/>
  <c r="H1294" i="4"/>
  <c r="I1294" i="4"/>
  <c r="J1294" i="4"/>
  <c r="K1294" i="4"/>
  <c r="L1294" i="4"/>
  <c r="M1294" i="4"/>
  <c r="N1294" i="4"/>
  <c r="O1294" i="4"/>
  <c r="P1294" i="4"/>
  <c r="Q1294" i="4"/>
  <c r="R1294" i="4"/>
  <c r="G1295" i="4"/>
  <c r="H1295" i="4"/>
  <c r="I1295" i="4"/>
  <c r="J1295" i="4"/>
  <c r="K1295" i="4"/>
  <c r="L1295" i="4"/>
  <c r="M1295" i="4"/>
  <c r="N1295" i="4"/>
  <c r="O1295" i="4"/>
  <c r="P1295" i="4"/>
  <c r="Q1295" i="4"/>
  <c r="R1295" i="4"/>
  <c r="G1296" i="4"/>
  <c r="H1296" i="4"/>
  <c r="I1296" i="4"/>
  <c r="J1296" i="4"/>
  <c r="K1296" i="4"/>
  <c r="L1296" i="4"/>
  <c r="M1296" i="4"/>
  <c r="N1296" i="4"/>
  <c r="O1296" i="4"/>
  <c r="P1296" i="4"/>
  <c r="Q1296" i="4"/>
  <c r="R1296" i="4"/>
  <c r="G1297" i="4"/>
  <c r="H1297" i="4"/>
  <c r="I1297" i="4"/>
  <c r="J1297" i="4"/>
  <c r="K1297" i="4"/>
  <c r="L1297" i="4"/>
  <c r="M1297" i="4"/>
  <c r="N1297" i="4"/>
  <c r="O1297" i="4"/>
  <c r="P1297" i="4"/>
  <c r="Q1297" i="4"/>
  <c r="R1297" i="4"/>
  <c r="G1298" i="4"/>
  <c r="H1298" i="4"/>
  <c r="I1298" i="4"/>
  <c r="J1298" i="4"/>
  <c r="K1298" i="4"/>
  <c r="L1298" i="4"/>
  <c r="M1298" i="4"/>
  <c r="N1298" i="4"/>
  <c r="O1298" i="4"/>
  <c r="P1298" i="4"/>
  <c r="Q1298" i="4"/>
  <c r="R1298" i="4"/>
  <c r="G1299" i="4"/>
  <c r="H1299" i="4"/>
  <c r="I1299" i="4"/>
  <c r="J1299" i="4"/>
  <c r="K1299" i="4"/>
  <c r="L1299" i="4"/>
  <c r="M1299" i="4"/>
  <c r="N1299" i="4"/>
  <c r="O1299" i="4"/>
  <c r="P1299" i="4"/>
  <c r="Q1299" i="4"/>
  <c r="R1299" i="4"/>
  <c r="G1300" i="4"/>
  <c r="H1300" i="4"/>
  <c r="I1300" i="4"/>
  <c r="J1300" i="4"/>
  <c r="K1300" i="4"/>
  <c r="L1300" i="4"/>
  <c r="M1300" i="4"/>
  <c r="N1300" i="4"/>
  <c r="O1300" i="4"/>
  <c r="P1300" i="4"/>
  <c r="Q1300" i="4"/>
  <c r="R1300" i="4"/>
  <c r="G1301" i="4"/>
  <c r="H1301" i="4"/>
  <c r="I1301" i="4"/>
  <c r="J1301" i="4"/>
  <c r="K1301" i="4"/>
  <c r="L1301" i="4"/>
  <c r="M1301" i="4"/>
  <c r="N1301" i="4"/>
  <c r="O1301" i="4"/>
  <c r="P1301" i="4"/>
  <c r="Q1301" i="4"/>
  <c r="R1301" i="4"/>
  <c r="G1302" i="4"/>
  <c r="H1302" i="4"/>
  <c r="I1302" i="4"/>
  <c r="J1302" i="4"/>
  <c r="K1302" i="4"/>
  <c r="L1302" i="4"/>
  <c r="M1302" i="4"/>
  <c r="N1302" i="4"/>
  <c r="O1302" i="4"/>
  <c r="P1302" i="4"/>
  <c r="Q1302" i="4"/>
  <c r="R1302" i="4"/>
  <c r="G1303" i="4"/>
  <c r="H1303" i="4"/>
  <c r="I1303" i="4"/>
  <c r="J1303" i="4"/>
  <c r="K1303" i="4"/>
  <c r="L1303" i="4"/>
  <c r="M1303" i="4"/>
  <c r="N1303" i="4"/>
  <c r="O1303" i="4"/>
  <c r="P1303" i="4"/>
  <c r="Q1303" i="4"/>
  <c r="R1303" i="4"/>
  <c r="G1304" i="4"/>
  <c r="H1304" i="4"/>
  <c r="I1304" i="4"/>
  <c r="J1304" i="4"/>
  <c r="K1304" i="4"/>
  <c r="L1304" i="4"/>
  <c r="M1304" i="4"/>
  <c r="N1304" i="4"/>
  <c r="O1304" i="4"/>
  <c r="P1304" i="4"/>
  <c r="Q1304" i="4"/>
  <c r="R1304" i="4"/>
  <c r="G1305" i="4"/>
  <c r="H1305" i="4"/>
  <c r="I1305" i="4"/>
  <c r="J1305" i="4"/>
  <c r="K1305" i="4"/>
  <c r="L1305" i="4"/>
  <c r="M1305" i="4"/>
  <c r="N1305" i="4"/>
  <c r="O1305" i="4"/>
  <c r="P1305" i="4"/>
  <c r="Q1305" i="4"/>
  <c r="R1305" i="4"/>
  <c r="G1306" i="4"/>
  <c r="H1306" i="4"/>
  <c r="I1306" i="4"/>
  <c r="J1306" i="4"/>
  <c r="K1306" i="4"/>
  <c r="L1306" i="4"/>
  <c r="M1306" i="4"/>
  <c r="N1306" i="4"/>
  <c r="O1306" i="4"/>
  <c r="P1306" i="4"/>
  <c r="Q1306" i="4"/>
  <c r="R1306" i="4"/>
  <c r="G1307" i="4"/>
  <c r="H1307" i="4"/>
  <c r="I1307" i="4"/>
  <c r="J1307" i="4"/>
  <c r="K1307" i="4"/>
  <c r="L1307" i="4"/>
  <c r="M1307" i="4"/>
  <c r="N1307" i="4"/>
  <c r="O1307" i="4"/>
  <c r="P1307" i="4"/>
  <c r="Q1307" i="4"/>
  <c r="R1307" i="4"/>
  <c r="G1308" i="4"/>
  <c r="H1308" i="4"/>
  <c r="I1308" i="4"/>
  <c r="J1308" i="4"/>
  <c r="K1308" i="4"/>
  <c r="L1308" i="4"/>
  <c r="M1308" i="4"/>
  <c r="N1308" i="4"/>
  <c r="O1308" i="4"/>
  <c r="P1308" i="4"/>
  <c r="Q1308" i="4"/>
  <c r="R1308" i="4"/>
  <c r="G1309" i="4"/>
  <c r="H1309" i="4"/>
  <c r="I1309" i="4"/>
  <c r="J1309" i="4"/>
  <c r="K1309" i="4"/>
  <c r="L1309" i="4"/>
  <c r="M1309" i="4"/>
  <c r="N1309" i="4"/>
  <c r="O1309" i="4"/>
  <c r="P1309" i="4"/>
  <c r="Q1309" i="4"/>
  <c r="R1309" i="4"/>
  <c r="G1310" i="4"/>
  <c r="H1310" i="4"/>
  <c r="I1310" i="4"/>
  <c r="J1310" i="4"/>
  <c r="K1310" i="4"/>
  <c r="L1310" i="4"/>
  <c r="M1310" i="4"/>
  <c r="N1310" i="4"/>
  <c r="O1310" i="4"/>
  <c r="P1310" i="4"/>
  <c r="Q1310" i="4"/>
  <c r="R1310" i="4"/>
  <c r="G1311" i="4"/>
  <c r="H1311" i="4"/>
  <c r="I1311" i="4"/>
  <c r="J1311" i="4"/>
  <c r="K1311" i="4"/>
  <c r="L1311" i="4"/>
  <c r="M1311" i="4"/>
  <c r="N1311" i="4"/>
  <c r="O1311" i="4"/>
  <c r="P1311" i="4"/>
  <c r="Q1311" i="4"/>
  <c r="R1311" i="4"/>
  <c r="G1312" i="4"/>
  <c r="H1312" i="4"/>
  <c r="I1312" i="4"/>
  <c r="J1312" i="4"/>
  <c r="K1312" i="4"/>
  <c r="L1312" i="4"/>
  <c r="M1312" i="4"/>
  <c r="N1312" i="4"/>
  <c r="O1312" i="4"/>
  <c r="P1312" i="4"/>
  <c r="Q1312" i="4"/>
  <c r="R1312" i="4"/>
  <c r="G1313" i="4"/>
  <c r="H1313" i="4"/>
  <c r="I1313" i="4"/>
  <c r="J1313" i="4"/>
  <c r="K1313" i="4"/>
  <c r="L1313" i="4"/>
  <c r="M1313" i="4"/>
  <c r="N1313" i="4"/>
  <c r="O1313" i="4"/>
  <c r="P1313" i="4"/>
  <c r="Q1313" i="4"/>
  <c r="R1313" i="4"/>
  <c r="G1314" i="4"/>
  <c r="H1314" i="4"/>
  <c r="I1314" i="4"/>
  <c r="J1314" i="4"/>
  <c r="K1314" i="4"/>
  <c r="L1314" i="4"/>
  <c r="M1314" i="4"/>
  <c r="N1314" i="4"/>
  <c r="O1314" i="4"/>
  <c r="P1314" i="4"/>
  <c r="Q1314" i="4"/>
  <c r="R1314" i="4"/>
  <c r="G1315" i="4"/>
  <c r="H1315" i="4"/>
  <c r="I1315" i="4"/>
  <c r="J1315" i="4"/>
  <c r="K1315" i="4"/>
  <c r="L1315" i="4"/>
  <c r="M1315" i="4"/>
  <c r="N1315" i="4"/>
  <c r="O1315" i="4"/>
  <c r="P1315" i="4"/>
  <c r="Q1315" i="4"/>
  <c r="R1315" i="4"/>
  <c r="G1316" i="4"/>
  <c r="H1316" i="4"/>
  <c r="I1316" i="4"/>
  <c r="J1316" i="4"/>
  <c r="K1316" i="4"/>
  <c r="L1316" i="4"/>
  <c r="M1316" i="4"/>
  <c r="N1316" i="4"/>
  <c r="O1316" i="4"/>
  <c r="P1316" i="4"/>
  <c r="Q1316" i="4"/>
  <c r="R1316" i="4"/>
  <c r="G1317" i="4"/>
  <c r="H1317" i="4"/>
  <c r="I1317" i="4"/>
  <c r="J1317" i="4"/>
  <c r="K1317" i="4"/>
  <c r="L1317" i="4"/>
  <c r="M1317" i="4"/>
  <c r="N1317" i="4"/>
  <c r="O1317" i="4"/>
  <c r="P1317" i="4"/>
  <c r="Q1317" i="4"/>
  <c r="R1317" i="4"/>
  <c r="G1318" i="4"/>
  <c r="H1318" i="4"/>
  <c r="I1318" i="4"/>
  <c r="J1318" i="4"/>
  <c r="K1318" i="4"/>
  <c r="L1318" i="4"/>
  <c r="M1318" i="4"/>
  <c r="N1318" i="4"/>
  <c r="O1318" i="4"/>
  <c r="P1318" i="4"/>
  <c r="Q1318" i="4"/>
  <c r="R1318" i="4"/>
  <c r="G1319" i="4"/>
  <c r="H1319" i="4"/>
  <c r="I1319" i="4"/>
  <c r="J1319" i="4"/>
  <c r="K1319" i="4"/>
  <c r="L1319" i="4"/>
  <c r="M1319" i="4"/>
  <c r="N1319" i="4"/>
  <c r="O1319" i="4"/>
  <c r="P1319" i="4"/>
  <c r="Q1319" i="4"/>
  <c r="R1319" i="4"/>
  <c r="G1320" i="4"/>
  <c r="H1320" i="4"/>
  <c r="I1320" i="4"/>
  <c r="J1320" i="4"/>
  <c r="K1320" i="4"/>
  <c r="L1320" i="4"/>
  <c r="M1320" i="4"/>
  <c r="N1320" i="4"/>
  <c r="O1320" i="4"/>
  <c r="P1320" i="4"/>
  <c r="Q1320" i="4"/>
  <c r="R1320" i="4"/>
  <c r="G1321" i="4"/>
  <c r="H1321" i="4"/>
  <c r="I1321" i="4"/>
  <c r="J1321" i="4"/>
  <c r="K1321" i="4"/>
  <c r="L1321" i="4"/>
  <c r="M1321" i="4"/>
  <c r="N1321" i="4"/>
  <c r="O1321" i="4"/>
  <c r="P1321" i="4"/>
  <c r="Q1321" i="4"/>
  <c r="R1321" i="4"/>
  <c r="G1322" i="4"/>
  <c r="H1322" i="4"/>
  <c r="I1322" i="4"/>
  <c r="J1322" i="4"/>
  <c r="K1322" i="4"/>
  <c r="L1322" i="4"/>
  <c r="M1322" i="4"/>
  <c r="N1322" i="4"/>
  <c r="O1322" i="4"/>
  <c r="P1322" i="4"/>
  <c r="Q1322" i="4"/>
  <c r="R1322" i="4"/>
  <c r="G1323" i="4"/>
  <c r="H1323" i="4"/>
  <c r="I1323" i="4"/>
  <c r="J1323" i="4"/>
  <c r="K1323" i="4"/>
  <c r="L1323" i="4"/>
  <c r="M1323" i="4"/>
  <c r="N1323" i="4"/>
  <c r="O1323" i="4"/>
  <c r="P1323" i="4"/>
  <c r="Q1323" i="4"/>
  <c r="R1323" i="4"/>
  <c r="G1324" i="4"/>
  <c r="H1324" i="4"/>
  <c r="I1324" i="4"/>
  <c r="J1324" i="4"/>
  <c r="K1324" i="4"/>
  <c r="L1324" i="4"/>
  <c r="M1324" i="4"/>
  <c r="N1324" i="4"/>
  <c r="O1324" i="4"/>
  <c r="P1324" i="4"/>
  <c r="Q1324" i="4"/>
  <c r="R1324" i="4"/>
  <c r="G1325" i="4"/>
  <c r="H1325" i="4"/>
  <c r="I1325" i="4"/>
  <c r="J1325" i="4"/>
  <c r="K1325" i="4"/>
  <c r="L1325" i="4"/>
  <c r="M1325" i="4"/>
  <c r="N1325" i="4"/>
  <c r="O1325" i="4"/>
  <c r="P1325" i="4"/>
  <c r="Q1325" i="4"/>
  <c r="R1325" i="4"/>
  <c r="G1326" i="4"/>
  <c r="H1326" i="4"/>
  <c r="I1326" i="4"/>
  <c r="J1326" i="4"/>
  <c r="K1326" i="4"/>
  <c r="L1326" i="4"/>
  <c r="M1326" i="4"/>
  <c r="N1326" i="4"/>
  <c r="O1326" i="4"/>
  <c r="P1326" i="4"/>
  <c r="Q1326" i="4"/>
  <c r="R1326" i="4"/>
  <c r="G1327" i="4"/>
  <c r="H1327" i="4"/>
  <c r="I1327" i="4"/>
  <c r="J1327" i="4"/>
  <c r="K1327" i="4"/>
  <c r="L1327" i="4"/>
  <c r="M1327" i="4"/>
  <c r="N1327" i="4"/>
  <c r="O1327" i="4"/>
  <c r="P1327" i="4"/>
  <c r="Q1327" i="4"/>
  <c r="R1327" i="4"/>
  <c r="G1328" i="4"/>
  <c r="H1328" i="4"/>
  <c r="I1328" i="4"/>
  <c r="J1328" i="4"/>
  <c r="K1328" i="4"/>
  <c r="L1328" i="4"/>
  <c r="M1328" i="4"/>
  <c r="N1328" i="4"/>
  <c r="O1328" i="4"/>
  <c r="P1328" i="4"/>
  <c r="Q1328" i="4"/>
  <c r="R1328" i="4"/>
  <c r="G1329" i="4"/>
  <c r="H1329" i="4"/>
  <c r="I1329" i="4"/>
  <c r="J1329" i="4"/>
  <c r="K1329" i="4"/>
  <c r="L1329" i="4"/>
  <c r="M1329" i="4"/>
  <c r="N1329" i="4"/>
  <c r="O1329" i="4"/>
  <c r="P1329" i="4"/>
  <c r="Q1329" i="4"/>
  <c r="R1329" i="4"/>
  <c r="G1330" i="4"/>
  <c r="H1330" i="4"/>
  <c r="I1330" i="4"/>
  <c r="J1330" i="4"/>
  <c r="K1330" i="4"/>
  <c r="L1330" i="4"/>
  <c r="M1330" i="4"/>
  <c r="N1330" i="4"/>
  <c r="O1330" i="4"/>
  <c r="P1330" i="4"/>
  <c r="Q1330" i="4"/>
  <c r="R1330" i="4"/>
  <c r="G1331" i="4"/>
  <c r="H1331" i="4"/>
  <c r="I1331" i="4"/>
  <c r="J1331" i="4"/>
  <c r="K1331" i="4"/>
  <c r="L1331" i="4"/>
  <c r="M1331" i="4"/>
  <c r="N1331" i="4"/>
  <c r="O1331" i="4"/>
  <c r="P1331" i="4"/>
  <c r="Q1331" i="4"/>
  <c r="R1331" i="4"/>
  <c r="G1332" i="4"/>
  <c r="H1332" i="4"/>
  <c r="I1332" i="4"/>
  <c r="J1332" i="4"/>
  <c r="K1332" i="4"/>
  <c r="L1332" i="4"/>
  <c r="M1332" i="4"/>
  <c r="N1332" i="4"/>
  <c r="O1332" i="4"/>
  <c r="P1332" i="4"/>
  <c r="Q1332" i="4"/>
  <c r="R1332" i="4"/>
  <c r="G1333" i="4"/>
  <c r="H1333" i="4"/>
  <c r="I1333" i="4"/>
  <c r="J1333" i="4"/>
  <c r="K1333" i="4"/>
  <c r="L1333" i="4"/>
  <c r="M1333" i="4"/>
  <c r="N1333" i="4"/>
  <c r="O1333" i="4"/>
  <c r="P1333" i="4"/>
  <c r="Q1333" i="4"/>
  <c r="R1333" i="4"/>
  <c r="G1334" i="4"/>
  <c r="H1334" i="4"/>
  <c r="I1334" i="4"/>
  <c r="J1334" i="4"/>
  <c r="K1334" i="4"/>
  <c r="L1334" i="4"/>
  <c r="M1334" i="4"/>
  <c r="N1334" i="4"/>
  <c r="O1334" i="4"/>
  <c r="P1334" i="4"/>
  <c r="Q1334" i="4"/>
  <c r="R1334" i="4"/>
  <c r="G1335" i="4"/>
  <c r="H1335" i="4"/>
  <c r="I1335" i="4"/>
  <c r="J1335" i="4"/>
  <c r="K1335" i="4"/>
  <c r="L1335" i="4"/>
  <c r="M1335" i="4"/>
  <c r="N1335" i="4"/>
  <c r="O1335" i="4"/>
  <c r="P1335" i="4"/>
  <c r="Q1335" i="4"/>
  <c r="R1335" i="4"/>
  <c r="G1336" i="4"/>
  <c r="H1336" i="4"/>
  <c r="I1336" i="4"/>
  <c r="J1336" i="4"/>
  <c r="K1336" i="4"/>
  <c r="L1336" i="4"/>
  <c r="M1336" i="4"/>
  <c r="N1336" i="4"/>
  <c r="O1336" i="4"/>
  <c r="P1336" i="4"/>
  <c r="Q1336" i="4"/>
  <c r="R1336" i="4"/>
  <c r="G1337" i="4"/>
  <c r="H1337" i="4"/>
  <c r="I1337" i="4"/>
  <c r="J1337" i="4"/>
  <c r="K1337" i="4"/>
  <c r="L1337" i="4"/>
  <c r="M1337" i="4"/>
  <c r="N1337" i="4"/>
  <c r="O1337" i="4"/>
  <c r="P1337" i="4"/>
  <c r="Q1337" i="4"/>
  <c r="R1337" i="4"/>
  <c r="G1338" i="4"/>
  <c r="H1338" i="4"/>
  <c r="I1338" i="4"/>
  <c r="J1338" i="4"/>
  <c r="K1338" i="4"/>
  <c r="L1338" i="4"/>
  <c r="M1338" i="4"/>
  <c r="N1338" i="4"/>
  <c r="O1338" i="4"/>
  <c r="P1338" i="4"/>
  <c r="Q1338" i="4"/>
  <c r="R1338" i="4"/>
  <c r="G1339" i="4"/>
  <c r="H1339" i="4"/>
  <c r="I1339" i="4"/>
  <c r="J1339" i="4"/>
  <c r="K1339" i="4"/>
  <c r="L1339" i="4"/>
  <c r="M1339" i="4"/>
  <c r="N1339" i="4"/>
  <c r="O1339" i="4"/>
  <c r="P1339" i="4"/>
  <c r="Q1339" i="4"/>
  <c r="R1339" i="4"/>
  <c r="G1340" i="4"/>
  <c r="H1340" i="4"/>
  <c r="I1340" i="4"/>
  <c r="J1340" i="4"/>
  <c r="K1340" i="4"/>
  <c r="L1340" i="4"/>
  <c r="M1340" i="4"/>
  <c r="N1340" i="4"/>
  <c r="O1340" i="4"/>
  <c r="P1340" i="4"/>
  <c r="Q1340" i="4"/>
  <c r="R1340" i="4"/>
  <c r="G1341" i="4"/>
  <c r="H1341" i="4"/>
  <c r="I1341" i="4"/>
  <c r="J1341" i="4"/>
  <c r="K1341" i="4"/>
  <c r="L1341" i="4"/>
  <c r="M1341" i="4"/>
  <c r="N1341" i="4"/>
  <c r="O1341" i="4"/>
  <c r="P1341" i="4"/>
  <c r="Q1341" i="4"/>
  <c r="R1341" i="4"/>
  <c r="G1342" i="4"/>
  <c r="H1342" i="4"/>
  <c r="I1342" i="4"/>
  <c r="J1342" i="4"/>
  <c r="K1342" i="4"/>
  <c r="L1342" i="4"/>
  <c r="M1342" i="4"/>
  <c r="N1342" i="4"/>
  <c r="O1342" i="4"/>
  <c r="P1342" i="4"/>
  <c r="Q1342" i="4"/>
  <c r="R1342" i="4"/>
  <c r="G1343" i="4"/>
  <c r="H1343" i="4"/>
  <c r="I1343" i="4"/>
  <c r="J1343" i="4"/>
  <c r="K1343" i="4"/>
  <c r="L1343" i="4"/>
  <c r="M1343" i="4"/>
  <c r="N1343" i="4"/>
  <c r="O1343" i="4"/>
  <c r="P1343" i="4"/>
  <c r="Q1343" i="4"/>
  <c r="R1343" i="4"/>
  <c r="G1344" i="4"/>
  <c r="H1344" i="4"/>
  <c r="I1344" i="4"/>
  <c r="J1344" i="4"/>
  <c r="K1344" i="4"/>
  <c r="L1344" i="4"/>
  <c r="M1344" i="4"/>
  <c r="N1344" i="4"/>
  <c r="O1344" i="4"/>
  <c r="P1344" i="4"/>
  <c r="Q1344" i="4"/>
  <c r="R1344" i="4"/>
  <c r="G1345" i="4"/>
  <c r="H1345" i="4"/>
  <c r="I1345" i="4"/>
  <c r="J1345" i="4"/>
  <c r="K1345" i="4"/>
  <c r="L1345" i="4"/>
  <c r="M1345" i="4"/>
  <c r="N1345" i="4"/>
  <c r="O1345" i="4"/>
  <c r="P1345" i="4"/>
  <c r="Q1345" i="4"/>
  <c r="R1345" i="4"/>
  <c r="G1346" i="4"/>
  <c r="H1346" i="4"/>
  <c r="I1346" i="4"/>
  <c r="J1346" i="4"/>
  <c r="K1346" i="4"/>
  <c r="L1346" i="4"/>
  <c r="M1346" i="4"/>
  <c r="N1346" i="4"/>
  <c r="O1346" i="4"/>
  <c r="P1346" i="4"/>
  <c r="Q1346" i="4"/>
  <c r="R1346" i="4"/>
  <c r="G1347" i="4"/>
  <c r="H1347" i="4"/>
  <c r="I1347" i="4"/>
  <c r="J1347" i="4"/>
  <c r="K1347" i="4"/>
  <c r="L1347" i="4"/>
  <c r="M1347" i="4"/>
  <c r="N1347" i="4"/>
  <c r="O1347" i="4"/>
  <c r="P1347" i="4"/>
  <c r="Q1347" i="4"/>
  <c r="R1347" i="4"/>
  <c r="G1348" i="4"/>
  <c r="H1348" i="4"/>
  <c r="I1348" i="4"/>
  <c r="J1348" i="4"/>
  <c r="K1348" i="4"/>
  <c r="L1348" i="4"/>
  <c r="M1348" i="4"/>
  <c r="N1348" i="4"/>
  <c r="O1348" i="4"/>
  <c r="P1348" i="4"/>
  <c r="Q1348" i="4"/>
  <c r="R1348" i="4"/>
  <c r="G1349" i="4"/>
  <c r="H1349" i="4"/>
  <c r="I1349" i="4"/>
  <c r="J1349" i="4"/>
  <c r="K1349" i="4"/>
  <c r="L1349" i="4"/>
  <c r="M1349" i="4"/>
  <c r="N1349" i="4"/>
  <c r="O1349" i="4"/>
  <c r="P1349" i="4"/>
  <c r="Q1349" i="4"/>
  <c r="R1349" i="4"/>
  <c r="G1350" i="4"/>
  <c r="H1350" i="4"/>
  <c r="I1350" i="4"/>
  <c r="J1350" i="4"/>
  <c r="K1350" i="4"/>
  <c r="L1350" i="4"/>
  <c r="M1350" i="4"/>
  <c r="N1350" i="4"/>
  <c r="O1350" i="4"/>
  <c r="P1350" i="4"/>
  <c r="Q1350" i="4"/>
  <c r="R1350" i="4"/>
  <c r="G1351" i="4"/>
  <c r="H1351" i="4"/>
  <c r="I1351" i="4"/>
  <c r="J1351" i="4"/>
  <c r="K1351" i="4"/>
  <c r="L1351" i="4"/>
  <c r="M1351" i="4"/>
  <c r="N1351" i="4"/>
  <c r="O1351" i="4"/>
  <c r="P1351" i="4"/>
  <c r="Q1351" i="4"/>
  <c r="R1351" i="4"/>
  <c r="G1352" i="4"/>
  <c r="H1352" i="4"/>
  <c r="I1352" i="4"/>
  <c r="J1352" i="4"/>
  <c r="K1352" i="4"/>
  <c r="L1352" i="4"/>
  <c r="M1352" i="4"/>
  <c r="N1352" i="4"/>
  <c r="O1352" i="4"/>
  <c r="P1352" i="4"/>
  <c r="Q1352" i="4"/>
  <c r="R1352" i="4"/>
  <c r="G1353" i="4"/>
  <c r="H1353" i="4"/>
  <c r="I1353" i="4"/>
  <c r="J1353" i="4"/>
  <c r="K1353" i="4"/>
  <c r="L1353" i="4"/>
  <c r="M1353" i="4"/>
  <c r="N1353" i="4"/>
  <c r="O1353" i="4"/>
  <c r="P1353" i="4"/>
  <c r="Q1353" i="4"/>
  <c r="R1353" i="4"/>
  <c r="G1354" i="4"/>
  <c r="H1354" i="4"/>
  <c r="I1354" i="4"/>
  <c r="J1354" i="4"/>
  <c r="K1354" i="4"/>
  <c r="L1354" i="4"/>
  <c r="M1354" i="4"/>
  <c r="N1354" i="4"/>
  <c r="O1354" i="4"/>
  <c r="P1354" i="4"/>
  <c r="Q1354" i="4"/>
  <c r="R1354" i="4"/>
  <c r="G1355" i="4"/>
  <c r="H1355" i="4"/>
  <c r="I1355" i="4"/>
  <c r="J1355" i="4"/>
  <c r="K1355" i="4"/>
  <c r="L1355" i="4"/>
  <c r="M1355" i="4"/>
  <c r="N1355" i="4"/>
  <c r="O1355" i="4"/>
  <c r="P1355" i="4"/>
  <c r="Q1355" i="4"/>
  <c r="R1355" i="4"/>
  <c r="G1356" i="4"/>
  <c r="H1356" i="4"/>
  <c r="I1356" i="4"/>
  <c r="J1356" i="4"/>
  <c r="K1356" i="4"/>
  <c r="L1356" i="4"/>
  <c r="M1356" i="4"/>
  <c r="N1356" i="4"/>
  <c r="O1356" i="4"/>
  <c r="P1356" i="4"/>
  <c r="Q1356" i="4"/>
  <c r="R1356" i="4"/>
  <c r="G1357" i="4"/>
  <c r="H1357" i="4"/>
  <c r="I1357" i="4"/>
  <c r="J1357" i="4"/>
  <c r="K1357" i="4"/>
  <c r="L1357" i="4"/>
  <c r="M1357" i="4"/>
  <c r="N1357" i="4"/>
  <c r="O1357" i="4"/>
  <c r="P1357" i="4"/>
  <c r="Q1357" i="4"/>
  <c r="R1357" i="4"/>
  <c r="G1358" i="4"/>
  <c r="H1358" i="4"/>
  <c r="I1358" i="4"/>
  <c r="J1358" i="4"/>
  <c r="K1358" i="4"/>
  <c r="L1358" i="4"/>
  <c r="M1358" i="4"/>
  <c r="N1358" i="4"/>
  <c r="O1358" i="4"/>
  <c r="P1358" i="4"/>
  <c r="Q1358" i="4"/>
  <c r="R1358" i="4"/>
  <c r="G1359" i="4"/>
  <c r="H1359" i="4"/>
  <c r="I1359" i="4"/>
  <c r="J1359" i="4"/>
  <c r="K1359" i="4"/>
  <c r="L1359" i="4"/>
  <c r="M1359" i="4"/>
  <c r="N1359" i="4"/>
  <c r="O1359" i="4"/>
  <c r="P1359" i="4"/>
  <c r="Q1359" i="4"/>
  <c r="R1359" i="4"/>
  <c r="G1360" i="4"/>
  <c r="H1360" i="4"/>
  <c r="I1360" i="4"/>
  <c r="J1360" i="4"/>
  <c r="K1360" i="4"/>
  <c r="L1360" i="4"/>
  <c r="M1360" i="4"/>
  <c r="N1360" i="4"/>
  <c r="O1360" i="4"/>
  <c r="P1360" i="4"/>
  <c r="Q1360" i="4"/>
  <c r="R1360" i="4"/>
  <c r="G1361" i="4"/>
  <c r="H1361" i="4"/>
  <c r="I1361" i="4"/>
  <c r="J1361" i="4"/>
  <c r="K1361" i="4"/>
  <c r="L1361" i="4"/>
  <c r="M1361" i="4"/>
  <c r="N1361" i="4"/>
  <c r="O1361" i="4"/>
  <c r="P1361" i="4"/>
  <c r="Q1361" i="4"/>
  <c r="R1361" i="4"/>
  <c r="G1362" i="4"/>
  <c r="H1362" i="4"/>
  <c r="I1362" i="4"/>
  <c r="J1362" i="4"/>
  <c r="K1362" i="4"/>
  <c r="L1362" i="4"/>
  <c r="M1362" i="4"/>
  <c r="N1362" i="4"/>
  <c r="O1362" i="4"/>
  <c r="P1362" i="4"/>
  <c r="Q1362" i="4"/>
  <c r="R1362" i="4"/>
  <c r="G1363" i="4"/>
  <c r="H1363" i="4"/>
  <c r="I1363" i="4"/>
  <c r="J1363" i="4"/>
  <c r="K1363" i="4"/>
  <c r="L1363" i="4"/>
  <c r="M1363" i="4"/>
  <c r="N1363" i="4"/>
  <c r="O1363" i="4"/>
  <c r="P1363" i="4"/>
  <c r="Q1363" i="4"/>
  <c r="R1363" i="4"/>
  <c r="G1364" i="4"/>
  <c r="H1364" i="4"/>
  <c r="I1364" i="4"/>
  <c r="J1364" i="4"/>
  <c r="K1364" i="4"/>
  <c r="L1364" i="4"/>
  <c r="M1364" i="4"/>
  <c r="N1364" i="4"/>
  <c r="O1364" i="4"/>
  <c r="P1364" i="4"/>
  <c r="Q1364" i="4"/>
  <c r="R1364" i="4"/>
  <c r="G1365" i="4"/>
  <c r="H1365" i="4"/>
  <c r="I1365" i="4"/>
  <c r="J1365" i="4"/>
  <c r="K1365" i="4"/>
  <c r="L1365" i="4"/>
  <c r="M1365" i="4"/>
  <c r="N1365" i="4"/>
  <c r="O1365" i="4"/>
  <c r="P1365" i="4"/>
  <c r="Q1365" i="4"/>
  <c r="R1365" i="4"/>
  <c r="G1366" i="4"/>
  <c r="H1366" i="4"/>
  <c r="I1366" i="4"/>
  <c r="J1366" i="4"/>
  <c r="K1366" i="4"/>
  <c r="L1366" i="4"/>
  <c r="M1366" i="4"/>
  <c r="N1366" i="4"/>
  <c r="O1366" i="4"/>
  <c r="P1366" i="4"/>
  <c r="Q1366" i="4"/>
  <c r="R1366" i="4"/>
  <c r="G1367" i="4"/>
  <c r="H1367" i="4"/>
  <c r="I1367" i="4"/>
  <c r="J1367" i="4"/>
  <c r="K1367" i="4"/>
  <c r="L1367" i="4"/>
  <c r="M1367" i="4"/>
  <c r="N1367" i="4"/>
  <c r="O1367" i="4"/>
  <c r="P1367" i="4"/>
  <c r="Q1367" i="4"/>
  <c r="R1367" i="4"/>
  <c r="G1368" i="4"/>
  <c r="H1368" i="4"/>
  <c r="I1368" i="4"/>
  <c r="J1368" i="4"/>
  <c r="K1368" i="4"/>
  <c r="L1368" i="4"/>
  <c r="M1368" i="4"/>
  <c r="N1368" i="4"/>
  <c r="O1368" i="4"/>
  <c r="P1368" i="4"/>
  <c r="Q1368" i="4"/>
  <c r="R1368" i="4"/>
  <c r="G1369" i="4"/>
  <c r="H1369" i="4"/>
  <c r="I1369" i="4"/>
  <c r="J1369" i="4"/>
  <c r="K1369" i="4"/>
  <c r="L1369" i="4"/>
  <c r="M1369" i="4"/>
  <c r="N1369" i="4"/>
  <c r="O1369" i="4"/>
  <c r="P1369" i="4"/>
  <c r="Q1369" i="4"/>
  <c r="R1369" i="4"/>
  <c r="G1370" i="4"/>
  <c r="H1370" i="4"/>
  <c r="I1370" i="4"/>
  <c r="J1370" i="4"/>
  <c r="K1370" i="4"/>
  <c r="L1370" i="4"/>
  <c r="M1370" i="4"/>
  <c r="N1370" i="4"/>
  <c r="O1370" i="4"/>
  <c r="P1370" i="4"/>
  <c r="Q1370" i="4"/>
  <c r="R1370" i="4"/>
  <c r="G1371" i="4"/>
  <c r="H1371" i="4"/>
  <c r="I1371" i="4"/>
  <c r="J1371" i="4"/>
  <c r="K1371" i="4"/>
  <c r="L1371" i="4"/>
  <c r="M1371" i="4"/>
  <c r="N1371" i="4"/>
  <c r="O1371" i="4"/>
  <c r="P1371" i="4"/>
  <c r="Q1371" i="4"/>
  <c r="R1371" i="4"/>
  <c r="G1372" i="4"/>
  <c r="H1372" i="4"/>
  <c r="I1372" i="4"/>
  <c r="J1372" i="4"/>
  <c r="K1372" i="4"/>
  <c r="L1372" i="4"/>
  <c r="M1372" i="4"/>
  <c r="N1372" i="4"/>
  <c r="O1372" i="4"/>
  <c r="P1372" i="4"/>
  <c r="Q1372" i="4"/>
  <c r="R1372" i="4"/>
  <c r="G1373" i="4"/>
  <c r="H1373" i="4"/>
  <c r="I1373" i="4"/>
  <c r="J1373" i="4"/>
  <c r="K1373" i="4"/>
  <c r="L1373" i="4"/>
  <c r="M1373" i="4"/>
  <c r="N1373" i="4"/>
  <c r="O1373" i="4"/>
  <c r="P1373" i="4"/>
  <c r="Q1373" i="4"/>
  <c r="R1373" i="4"/>
  <c r="G1374" i="4"/>
  <c r="H1374" i="4"/>
  <c r="I1374" i="4"/>
  <c r="J1374" i="4"/>
  <c r="K1374" i="4"/>
  <c r="L1374" i="4"/>
  <c r="M1374" i="4"/>
  <c r="N1374" i="4"/>
  <c r="O1374" i="4"/>
  <c r="P1374" i="4"/>
  <c r="Q1374" i="4"/>
  <c r="R1374" i="4"/>
  <c r="G1375" i="4"/>
  <c r="H1375" i="4"/>
  <c r="I1375" i="4"/>
  <c r="J1375" i="4"/>
  <c r="K1375" i="4"/>
  <c r="L1375" i="4"/>
  <c r="M1375" i="4"/>
  <c r="N1375" i="4"/>
  <c r="O1375" i="4"/>
  <c r="P1375" i="4"/>
  <c r="Q1375" i="4"/>
  <c r="R1375" i="4"/>
  <c r="G1376" i="4"/>
  <c r="H1376" i="4"/>
  <c r="I1376" i="4"/>
  <c r="J1376" i="4"/>
  <c r="K1376" i="4"/>
  <c r="L1376" i="4"/>
  <c r="M1376" i="4"/>
  <c r="N1376" i="4"/>
  <c r="O1376" i="4"/>
  <c r="P1376" i="4"/>
  <c r="Q1376" i="4"/>
  <c r="R1376" i="4"/>
  <c r="G1377" i="4"/>
  <c r="H1377" i="4"/>
  <c r="I1377" i="4"/>
  <c r="J1377" i="4"/>
  <c r="K1377" i="4"/>
  <c r="L1377" i="4"/>
  <c r="M1377" i="4"/>
  <c r="N1377" i="4"/>
  <c r="O1377" i="4"/>
  <c r="P1377" i="4"/>
  <c r="Q1377" i="4"/>
  <c r="R1377" i="4"/>
  <c r="G1378" i="4"/>
  <c r="H1378" i="4"/>
  <c r="I1378" i="4"/>
  <c r="J1378" i="4"/>
  <c r="K1378" i="4"/>
  <c r="L1378" i="4"/>
  <c r="M1378" i="4"/>
  <c r="N1378" i="4"/>
  <c r="O1378" i="4"/>
  <c r="P1378" i="4"/>
  <c r="Q1378" i="4"/>
  <c r="R1378" i="4"/>
  <c r="G1379" i="4"/>
  <c r="H1379" i="4"/>
  <c r="I1379" i="4"/>
  <c r="J1379" i="4"/>
  <c r="K1379" i="4"/>
  <c r="L1379" i="4"/>
  <c r="M1379" i="4"/>
  <c r="N1379" i="4"/>
  <c r="O1379" i="4"/>
  <c r="P1379" i="4"/>
  <c r="Q1379" i="4"/>
  <c r="R1379" i="4"/>
  <c r="G1380" i="4"/>
  <c r="H1380" i="4"/>
  <c r="I1380" i="4"/>
  <c r="J1380" i="4"/>
  <c r="K1380" i="4"/>
  <c r="L1380" i="4"/>
  <c r="M1380" i="4"/>
  <c r="N1380" i="4"/>
  <c r="O1380" i="4"/>
  <c r="P1380" i="4"/>
  <c r="Q1380" i="4"/>
  <c r="R1380" i="4"/>
  <c r="G1381" i="4"/>
  <c r="H1381" i="4"/>
  <c r="I1381" i="4"/>
  <c r="J1381" i="4"/>
  <c r="K1381" i="4"/>
  <c r="L1381" i="4"/>
  <c r="M1381" i="4"/>
  <c r="N1381" i="4"/>
  <c r="O1381" i="4"/>
  <c r="P1381" i="4"/>
  <c r="Q1381" i="4"/>
  <c r="R1381" i="4"/>
  <c r="G1382" i="4"/>
  <c r="H1382" i="4"/>
  <c r="I1382" i="4"/>
  <c r="J1382" i="4"/>
  <c r="K1382" i="4"/>
  <c r="L1382" i="4"/>
  <c r="M1382" i="4"/>
  <c r="N1382" i="4"/>
  <c r="O1382" i="4"/>
  <c r="P1382" i="4"/>
  <c r="Q1382" i="4"/>
  <c r="R1382" i="4"/>
  <c r="G1383" i="4"/>
  <c r="H1383" i="4"/>
  <c r="I1383" i="4"/>
  <c r="J1383" i="4"/>
  <c r="K1383" i="4"/>
  <c r="L1383" i="4"/>
  <c r="M1383" i="4"/>
  <c r="N1383" i="4"/>
  <c r="O1383" i="4"/>
  <c r="P1383" i="4"/>
  <c r="Q1383" i="4"/>
  <c r="R1383" i="4"/>
  <c r="G1384" i="4"/>
  <c r="H1384" i="4"/>
  <c r="I1384" i="4"/>
  <c r="J1384" i="4"/>
  <c r="K1384" i="4"/>
  <c r="L1384" i="4"/>
  <c r="M1384" i="4"/>
  <c r="N1384" i="4"/>
  <c r="O1384" i="4"/>
  <c r="P1384" i="4"/>
  <c r="Q1384" i="4"/>
  <c r="R1384" i="4"/>
  <c r="G1385" i="4"/>
  <c r="H1385" i="4"/>
  <c r="I1385" i="4"/>
  <c r="J1385" i="4"/>
  <c r="K1385" i="4"/>
  <c r="L1385" i="4"/>
  <c r="M1385" i="4"/>
  <c r="N1385" i="4"/>
  <c r="O1385" i="4"/>
  <c r="P1385" i="4"/>
  <c r="Q1385" i="4"/>
  <c r="R1385" i="4"/>
  <c r="G1386" i="4"/>
  <c r="H1386" i="4"/>
  <c r="I1386" i="4"/>
  <c r="J1386" i="4"/>
  <c r="K1386" i="4"/>
  <c r="L1386" i="4"/>
  <c r="M1386" i="4"/>
  <c r="N1386" i="4"/>
  <c r="O1386" i="4"/>
  <c r="P1386" i="4"/>
  <c r="Q1386" i="4"/>
  <c r="R1386" i="4"/>
  <c r="G1387" i="4"/>
  <c r="H1387" i="4"/>
  <c r="I1387" i="4"/>
  <c r="J1387" i="4"/>
  <c r="K1387" i="4"/>
  <c r="L1387" i="4"/>
  <c r="M1387" i="4"/>
  <c r="N1387" i="4"/>
  <c r="O1387" i="4"/>
  <c r="P1387" i="4"/>
  <c r="Q1387" i="4"/>
  <c r="R1387" i="4"/>
  <c r="G1388" i="4"/>
  <c r="H1388" i="4"/>
  <c r="I1388" i="4"/>
  <c r="J1388" i="4"/>
  <c r="K1388" i="4"/>
  <c r="L1388" i="4"/>
  <c r="M1388" i="4"/>
  <c r="N1388" i="4"/>
  <c r="O1388" i="4"/>
  <c r="P1388" i="4"/>
  <c r="Q1388" i="4"/>
  <c r="R1388" i="4"/>
  <c r="G1389" i="4"/>
  <c r="H1389" i="4"/>
  <c r="I1389" i="4"/>
  <c r="J1389" i="4"/>
  <c r="K1389" i="4"/>
  <c r="L1389" i="4"/>
  <c r="M1389" i="4"/>
  <c r="N1389" i="4"/>
  <c r="O1389" i="4"/>
  <c r="P1389" i="4"/>
  <c r="Q1389" i="4"/>
  <c r="R1389" i="4"/>
  <c r="G1390" i="4"/>
  <c r="H1390" i="4"/>
  <c r="I1390" i="4"/>
  <c r="J1390" i="4"/>
  <c r="K1390" i="4"/>
  <c r="L1390" i="4"/>
  <c r="M1390" i="4"/>
  <c r="N1390" i="4"/>
  <c r="O1390" i="4"/>
  <c r="P1390" i="4"/>
  <c r="Q1390" i="4"/>
  <c r="R1390" i="4"/>
  <c r="G1391" i="4"/>
  <c r="H1391" i="4"/>
  <c r="I1391" i="4"/>
  <c r="J1391" i="4"/>
  <c r="K1391" i="4"/>
  <c r="L1391" i="4"/>
  <c r="M1391" i="4"/>
  <c r="N1391" i="4"/>
  <c r="O1391" i="4"/>
  <c r="P1391" i="4"/>
  <c r="Q1391" i="4"/>
  <c r="R1391" i="4"/>
  <c r="G1392" i="4"/>
  <c r="H1392" i="4"/>
  <c r="I1392" i="4"/>
  <c r="J1392" i="4"/>
  <c r="K1392" i="4"/>
  <c r="L1392" i="4"/>
  <c r="M1392" i="4"/>
  <c r="N1392" i="4"/>
  <c r="O1392" i="4"/>
  <c r="P1392" i="4"/>
  <c r="Q1392" i="4"/>
  <c r="R1392" i="4"/>
  <c r="G1393" i="4"/>
  <c r="H1393" i="4"/>
  <c r="I1393" i="4"/>
  <c r="J1393" i="4"/>
  <c r="K1393" i="4"/>
  <c r="L1393" i="4"/>
  <c r="M1393" i="4"/>
  <c r="N1393" i="4"/>
  <c r="O1393" i="4"/>
  <c r="P1393" i="4"/>
  <c r="Q1393" i="4"/>
  <c r="R1393" i="4"/>
  <c r="G1394" i="4"/>
  <c r="H1394" i="4"/>
  <c r="I1394" i="4"/>
  <c r="J1394" i="4"/>
  <c r="K1394" i="4"/>
  <c r="L1394" i="4"/>
  <c r="M1394" i="4"/>
  <c r="N1394" i="4"/>
  <c r="O1394" i="4"/>
  <c r="P1394" i="4"/>
  <c r="Q1394" i="4"/>
  <c r="R1394" i="4"/>
  <c r="G1395" i="4"/>
  <c r="H1395" i="4"/>
  <c r="I1395" i="4"/>
  <c r="J1395" i="4"/>
  <c r="K1395" i="4"/>
  <c r="L1395" i="4"/>
  <c r="M1395" i="4"/>
  <c r="N1395" i="4"/>
  <c r="O1395" i="4"/>
  <c r="P1395" i="4"/>
  <c r="Q1395" i="4"/>
  <c r="R1395" i="4"/>
  <c r="G1396" i="4"/>
  <c r="H1396" i="4"/>
  <c r="I1396" i="4"/>
  <c r="J1396" i="4"/>
  <c r="K1396" i="4"/>
  <c r="L1396" i="4"/>
  <c r="M1396" i="4"/>
  <c r="N1396" i="4"/>
  <c r="O1396" i="4"/>
  <c r="P1396" i="4"/>
  <c r="Q1396" i="4"/>
  <c r="R1396" i="4"/>
  <c r="G1397" i="4"/>
  <c r="H1397" i="4"/>
  <c r="I1397" i="4"/>
  <c r="J1397" i="4"/>
  <c r="K1397" i="4"/>
  <c r="L1397" i="4"/>
  <c r="M1397" i="4"/>
  <c r="N1397" i="4"/>
  <c r="O1397" i="4"/>
  <c r="P1397" i="4"/>
  <c r="Q1397" i="4"/>
  <c r="R1397" i="4"/>
  <c r="G1398" i="4"/>
  <c r="H1398" i="4"/>
  <c r="I1398" i="4"/>
  <c r="J1398" i="4"/>
  <c r="K1398" i="4"/>
  <c r="L1398" i="4"/>
  <c r="M1398" i="4"/>
  <c r="N1398" i="4"/>
  <c r="O1398" i="4"/>
  <c r="P1398" i="4"/>
  <c r="Q1398" i="4"/>
  <c r="R1398" i="4"/>
  <c r="G1399" i="4"/>
  <c r="H1399" i="4"/>
  <c r="I1399" i="4"/>
  <c r="J1399" i="4"/>
  <c r="K1399" i="4"/>
  <c r="L1399" i="4"/>
  <c r="M1399" i="4"/>
  <c r="N1399" i="4"/>
  <c r="O1399" i="4"/>
  <c r="P1399" i="4"/>
  <c r="Q1399" i="4"/>
  <c r="R1399" i="4"/>
  <c r="G1400" i="4"/>
  <c r="H1400" i="4"/>
  <c r="I1400" i="4"/>
  <c r="J1400" i="4"/>
  <c r="K1400" i="4"/>
  <c r="L1400" i="4"/>
  <c r="M1400" i="4"/>
  <c r="N1400" i="4"/>
  <c r="O1400" i="4"/>
  <c r="P1400" i="4"/>
  <c r="Q1400" i="4"/>
  <c r="R1400" i="4"/>
  <c r="G1401" i="4"/>
  <c r="H1401" i="4"/>
  <c r="I1401" i="4"/>
  <c r="J1401" i="4"/>
  <c r="K1401" i="4"/>
  <c r="L1401" i="4"/>
  <c r="M1401" i="4"/>
  <c r="N1401" i="4"/>
  <c r="O1401" i="4"/>
  <c r="P1401" i="4"/>
  <c r="Q1401" i="4"/>
  <c r="R1401" i="4"/>
  <c r="G1402" i="4"/>
  <c r="H1402" i="4"/>
  <c r="I1402" i="4"/>
  <c r="J1402" i="4"/>
  <c r="K1402" i="4"/>
  <c r="L1402" i="4"/>
  <c r="M1402" i="4"/>
  <c r="N1402" i="4"/>
  <c r="O1402" i="4"/>
  <c r="P1402" i="4"/>
  <c r="Q1402" i="4"/>
  <c r="R1402" i="4"/>
  <c r="G1403" i="4"/>
  <c r="H1403" i="4"/>
  <c r="I1403" i="4"/>
  <c r="J1403" i="4"/>
  <c r="K1403" i="4"/>
  <c r="L1403" i="4"/>
  <c r="M1403" i="4"/>
  <c r="N1403" i="4"/>
  <c r="O1403" i="4"/>
  <c r="P1403" i="4"/>
  <c r="Q1403" i="4"/>
  <c r="R1403" i="4"/>
  <c r="G1404" i="4"/>
  <c r="H1404" i="4"/>
  <c r="I1404" i="4"/>
  <c r="J1404" i="4"/>
  <c r="K1404" i="4"/>
  <c r="L1404" i="4"/>
  <c r="M1404" i="4"/>
  <c r="N1404" i="4"/>
  <c r="O1404" i="4"/>
  <c r="P1404" i="4"/>
  <c r="Q1404" i="4"/>
  <c r="R1404" i="4"/>
  <c r="G1405" i="4"/>
  <c r="H1405" i="4"/>
  <c r="I1405" i="4"/>
  <c r="J1405" i="4"/>
  <c r="K1405" i="4"/>
  <c r="L1405" i="4"/>
  <c r="M1405" i="4"/>
  <c r="N1405" i="4"/>
  <c r="O1405" i="4"/>
  <c r="P1405" i="4"/>
  <c r="Q1405" i="4"/>
  <c r="R1405" i="4"/>
  <c r="G1406" i="4"/>
  <c r="H1406" i="4"/>
  <c r="I1406" i="4"/>
  <c r="J1406" i="4"/>
  <c r="K1406" i="4"/>
  <c r="L1406" i="4"/>
  <c r="M1406" i="4"/>
  <c r="N1406" i="4"/>
  <c r="O1406" i="4"/>
  <c r="P1406" i="4"/>
  <c r="Q1406" i="4"/>
  <c r="R1406" i="4"/>
  <c r="G1407" i="4"/>
  <c r="H1407" i="4"/>
  <c r="I1407" i="4"/>
  <c r="J1407" i="4"/>
  <c r="K1407" i="4"/>
  <c r="L1407" i="4"/>
  <c r="M1407" i="4"/>
  <c r="N1407" i="4"/>
  <c r="O1407" i="4"/>
  <c r="P1407" i="4"/>
  <c r="Q1407" i="4"/>
  <c r="R1407" i="4"/>
  <c r="G1408" i="4"/>
  <c r="H1408" i="4"/>
  <c r="I1408" i="4"/>
  <c r="J1408" i="4"/>
  <c r="K1408" i="4"/>
  <c r="L1408" i="4"/>
  <c r="M1408" i="4"/>
  <c r="N1408" i="4"/>
  <c r="O1408" i="4"/>
  <c r="P1408" i="4"/>
  <c r="Q1408" i="4"/>
  <c r="R1408" i="4"/>
  <c r="G1409" i="4"/>
  <c r="H1409" i="4"/>
  <c r="I1409" i="4"/>
  <c r="J1409" i="4"/>
  <c r="K1409" i="4"/>
  <c r="L1409" i="4"/>
  <c r="M1409" i="4"/>
  <c r="N1409" i="4"/>
  <c r="O1409" i="4"/>
  <c r="P1409" i="4"/>
  <c r="Q1409" i="4"/>
  <c r="R1409" i="4"/>
  <c r="G1410" i="4"/>
  <c r="H1410" i="4"/>
  <c r="I1410" i="4"/>
  <c r="J1410" i="4"/>
  <c r="K1410" i="4"/>
  <c r="L1410" i="4"/>
  <c r="M1410" i="4"/>
  <c r="N1410" i="4"/>
  <c r="O1410" i="4"/>
  <c r="P1410" i="4"/>
  <c r="Q1410" i="4"/>
  <c r="R1410" i="4"/>
  <c r="G1411" i="4"/>
  <c r="H1411" i="4"/>
  <c r="I1411" i="4"/>
  <c r="J1411" i="4"/>
  <c r="K1411" i="4"/>
  <c r="L1411" i="4"/>
  <c r="M1411" i="4"/>
  <c r="N1411" i="4"/>
  <c r="O1411" i="4"/>
  <c r="P1411" i="4"/>
  <c r="Q1411" i="4"/>
  <c r="R1411" i="4"/>
  <c r="G1412" i="4"/>
  <c r="H1412" i="4"/>
  <c r="I1412" i="4"/>
  <c r="J1412" i="4"/>
  <c r="K1412" i="4"/>
  <c r="L1412" i="4"/>
  <c r="M1412" i="4"/>
  <c r="N1412" i="4"/>
  <c r="O1412" i="4"/>
  <c r="P1412" i="4"/>
  <c r="Q1412" i="4"/>
  <c r="R1412" i="4"/>
  <c r="G1413" i="4"/>
  <c r="H1413" i="4"/>
  <c r="I1413" i="4"/>
  <c r="J1413" i="4"/>
  <c r="K1413" i="4"/>
  <c r="L1413" i="4"/>
  <c r="M1413" i="4"/>
  <c r="N1413" i="4"/>
  <c r="O1413" i="4"/>
  <c r="P1413" i="4"/>
  <c r="Q1413" i="4"/>
  <c r="R1413" i="4"/>
  <c r="G1414" i="4"/>
  <c r="H1414" i="4"/>
  <c r="I1414" i="4"/>
  <c r="J1414" i="4"/>
  <c r="K1414" i="4"/>
  <c r="L1414" i="4"/>
  <c r="M1414" i="4"/>
  <c r="N1414" i="4"/>
  <c r="O1414" i="4"/>
  <c r="P1414" i="4"/>
  <c r="Q1414" i="4"/>
  <c r="R1414" i="4"/>
  <c r="G1415" i="4"/>
  <c r="H1415" i="4"/>
  <c r="I1415" i="4"/>
  <c r="J1415" i="4"/>
  <c r="K1415" i="4"/>
  <c r="L1415" i="4"/>
  <c r="M1415" i="4"/>
  <c r="N1415" i="4"/>
  <c r="O1415" i="4"/>
  <c r="P1415" i="4"/>
  <c r="Q1415" i="4"/>
  <c r="R1415" i="4"/>
  <c r="G1416" i="4"/>
  <c r="H1416" i="4"/>
  <c r="I1416" i="4"/>
  <c r="J1416" i="4"/>
  <c r="K1416" i="4"/>
  <c r="L1416" i="4"/>
  <c r="M1416" i="4"/>
  <c r="N1416" i="4"/>
  <c r="O1416" i="4"/>
  <c r="P1416" i="4"/>
  <c r="Q1416" i="4"/>
  <c r="R1416" i="4"/>
  <c r="G1417" i="4"/>
  <c r="H1417" i="4"/>
  <c r="I1417" i="4"/>
  <c r="J1417" i="4"/>
  <c r="K1417" i="4"/>
  <c r="L1417" i="4"/>
  <c r="M1417" i="4"/>
  <c r="N1417" i="4"/>
  <c r="O1417" i="4"/>
  <c r="P1417" i="4"/>
  <c r="Q1417" i="4"/>
  <c r="R1417" i="4"/>
  <c r="G1418" i="4"/>
  <c r="H1418" i="4"/>
  <c r="I1418" i="4"/>
  <c r="J1418" i="4"/>
  <c r="K1418" i="4"/>
  <c r="L1418" i="4"/>
  <c r="M1418" i="4"/>
  <c r="N1418" i="4"/>
  <c r="O1418" i="4"/>
  <c r="P1418" i="4"/>
  <c r="Q1418" i="4"/>
  <c r="R1418" i="4"/>
  <c r="G1419" i="4"/>
  <c r="H1419" i="4"/>
  <c r="I1419" i="4"/>
  <c r="J1419" i="4"/>
  <c r="K1419" i="4"/>
  <c r="L1419" i="4"/>
  <c r="M1419" i="4"/>
  <c r="N1419" i="4"/>
  <c r="O1419" i="4"/>
  <c r="P1419" i="4"/>
  <c r="Q1419" i="4"/>
  <c r="R1419" i="4"/>
  <c r="G1420" i="4"/>
  <c r="H1420" i="4"/>
  <c r="I1420" i="4"/>
  <c r="J1420" i="4"/>
  <c r="K1420" i="4"/>
  <c r="L1420" i="4"/>
  <c r="M1420" i="4"/>
  <c r="N1420" i="4"/>
  <c r="O1420" i="4"/>
  <c r="P1420" i="4"/>
  <c r="Q1420" i="4"/>
  <c r="R1420" i="4"/>
  <c r="G1421" i="4"/>
  <c r="H1421" i="4"/>
  <c r="I1421" i="4"/>
  <c r="J1421" i="4"/>
  <c r="K1421" i="4"/>
  <c r="L1421" i="4"/>
  <c r="M1421" i="4"/>
  <c r="N1421" i="4"/>
  <c r="O1421" i="4"/>
  <c r="P1421" i="4"/>
  <c r="Q1421" i="4"/>
  <c r="R1421" i="4"/>
  <c r="G1422" i="4"/>
  <c r="H1422" i="4"/>
  <c r="I1422" i="4"/>
  <c r="J1422" i="4"/>
  <c r="K1422" i="4"/>
  <c r="L1422" i="4"/>
  <c r="M1422" i="4"/>
  <c r="N1422" i="4"/>
  <c r="O1422" i="4"/>
  <c r="P1422" i="4"/>
  <c r="Q1422" i="4"/>
  <c r="R1422" i="4"/>
  <c r="G1423" i="4"/>
  <c r="H1423" i="4"/>
  <c r="I1423" i="4"/>
  <c r="J1423" i="4"/>
  <c r="K1423" i="4"/>
  <c r="L1423" i="4"/>
  <c r="M1423" i="4"/>
  <c r="N1423" i="4"/>
  <c r="O1423" i="4"/>
  <c r="P1423" i="4"/>
  <c r="Q1423" i="4"/>
  <c r="R1423" i="4"/>
  <c r="G1424" i="4"/>
  <c r="H1424" i="4"/>
  <c r="I1424" i="4"/>
  <c r="J1424" i="4"/>
  <c r="K1424" i="4"/>
  <c r="L1424" i="4"/>
  <c r="M1424" i="4"/>
  <c r="N1424" i="4"/>
  <c r="O1424" i="4"/>
  <c r="P1424" i="4"/>
  <c r="Q1424" i="4"/>
  <c r="R1424" i="4"/>
  <c r="G1425" i="4"/>
  <c r="H1425" i="4"/>
  <c r="I1425" i="4"/>
  <c r="J1425" i="4"/>
  <c r="K1425" i="4"/>
  <c r="L1425" i="4"/>
  <c r="M1425" i="4"/>
  <c r="N1425" i="4"/>
  <c r="O1425" i="4"/>
  <c r="P1425" i="4"/>
  <c r="Q1425" i="4"/>
  <c r="R1425" i="4"/>
  <c r="G1426" i="4"/>
  <c r="H1426" i="4"/>
  <c r="I1426" i="4"/>
  <c r="J1426" i="4"/>
  <c r="K1426" i="4"/>
  <c r="L1426" i="4"/>
  <c r="M1426" i="4"/>
  <c r="N1426" i="4"/>
  <c r="O1426" i="4"/>
  <c r="P1426" i="4"/>
  <c r="Q1426" i="4"/>
  <c r="R1426" i="4"/>
  <c r="G1427" i="4"/>
  <c r="H1427" i="4"/>
  <c r="I1427" i="4"/>
  <c r="J1427" i="4"/>
  <c r="K1427" i="4"/>
  <c r="L1427" i="4"/>
  <c r="M1427" i="4"/>
  <c r="N1427" i="4"/>
  <c r="O1427" i="4"/>
  <c r="P1427" i="4"/>
  <c r="Q1427" i="4"/>
  <c r="R1427" i="4"/>
  <c r="G1428" i="4"/>
  <c r="H1428" i="4"/>
  <c r="I1428" i="4"/>
  <c r="J1428" i="4"/>
  <c r="K1428" i="4"/>
  <c r="L1428" i="4"/>
  <c r="M1428" i="4"/>
  <c r="N1428" i="4"/>
  <c r="O1428" i="4"/>
  <c r="P1428" i="4"/>
  <c r="Q1428" i="4"/>
  <c r="R1428" i="4"/>
  <c r="G1429" i="4"/>
  <c r="H1429" i="4"/>
  <c r="I1429" i="4"/>
  <c r="J1429" i="4"/>
  <c r="K1429" i="4"/>
  <c r="L1429" i="4"/>
  <c r="M1429" i="4"/>
  <c r="N1429" i="4"/>
  <c r="O1429" i="4"/>
  <c r="P1429" i="4"/>
  <c r="Q1429" i="4"/>
  <c r="R1429" i="4"/>
  <c r="G1430" i="4"/>
  <c r="H1430" i="4"/>
  <c r="I1430" i="4"/>
  <c r="J1430" i="4"/>
  <c r="K1430" i="4"/>
  <c r="L1430" i="4"/>
  <c r="M1430" i="4"/>
  <c r="N1430" i="4"/>
  <c r="O1430" i="4"/>
  <c r="P1430" i="4"/>
  <c r="Q1430" i="4"/>
  <c r="R1430" i="4"/>
  <c r="G1431" i="4"/>
  <c r="H1431" i="4"/>
  <c r="I1431" i="4"/>
  <c r="J1431" i="4"/>
  <c r="K1431" i="4"/>
  <c r="L1431" i="4"/>
  <c r="M1431" i="4"/>
  <c r="N1431" i="4"/>
  <c r="O1431" i="4"/>
  <c r="P1431" i="4"/>
  <c r="Q1431" i="4"/>
  <c r="R1431" i="4"/>
  <c r="G1432" i="4"/>
  <c r="H1432" i="4"/>
  <c r="I1432" i="4"/>
  <c r="J1432" i="4"/>
  <c r="K1432" i="4"/>
  <c r="L1432" i="4"/>
  <c r="M1432" i="4"/>
  <c r="N1432" i="4"/>
  <c r="O1432" i="4"/>
  <c r="P1432" i="4"/>
  <c r="Q1432" i="4"/>
  <c r="R1432" i="4"/>
  <c r="G1433" i="4"/>
  <c r="H1433" i="4"/>
  <c r="I1433" i="4"/>
  <c r="J1433" i="4"/>
  <c r="K1433" i="4"/>
  <c r="L1433" i="4"/>
  <c r="M1433" i="4"/>
  <c r="N1433" i="4"/>
  <c r="O1433" i="4"/>
  <c r="P1433" i="4"/>
  <c r="Q1433" i="4"/>
  <c r="R1433" i="4"/>
  <c r="G1434" i="4"/>
  <c r="H1434" i="4"/>
  <c r="I1434" i="4"/>
  <c r="J1434" i="4"/>
  <c r="K1434" i="4"/>
  <c r="L1434" i="4"/>
  <c r="M1434" i="4"/>
  <c r="N1434" i="4"/>
  <c r="O1434" i="4"/>
  <c r="P1434" i="4"/>
  <c r="Q1434" i="4"/>
  <c r="R1434" i="4"/>
  <c r="G1435" i="4"/>
  <c r="H1435" i="4"/>
  <c r="I1435" i="4"/>
  <c r="J1435" i="4"/>
  <c r="K1435" i="4"/>
  <c r="L1435" i="4"/>
  <c r="M1435" i="4"/>
  <c r="N1435" i="4"/>
  <c r="O1435" i="4"/>
  <c r="P1435" i="4"/>
  <c r="Q1435" i="4"/>
  <c r="R1435" i="4"/>
  <c r="G1436" i="4"/>
  <c r="H1436" i="4"/>
  <c r="I1436" i="4"/>
  <c r="J1436" i="4"/>
  <c r="K1436" i="4"/>
  <c r="L1436" i="4"/>
  <c r="M1436" i="4"/>
  <c r="N1436" i="4"/>
  <c r="O1436" i="4"/>
  <c r="P1436" i="4"/>
  <c r="Q1436" i="4"/>
  <c r="R1436" i="4"/>
  <c r="G1437" i="4"/>
  <c r="H1437" i="4"/>
  <c r="I1437" i="4"/>
  <c r="J1437" i="4"/>
  <c r="K1437" i="4"/>
  <c r="L1437" i="4"/>
  <c r="M1437" i="4"/>
  <c r="N1437" i="4"/>
  <c r="O1437" i="4"/>
  <c r="P1437" i="4"/>
  <c r="Q1437" i="4"/>
  <c r="R1437" i="4"/>
  <c r="G1438" i="4"/>
  <c r="H1438" i="4"/>
  <c r="I1438" i="4"/>
  <c r="J1438" i="4"/>
  <c r="K1438" i="4"/>
  <c r="L1438" i="4"/>
  <c r="M1438" i="4"/>
  <c r="N1438" i="4"/>
  <c r="O1438" i="4"/>
  <c r="P1438" i="4"/>
  <c r="Q1438" i="4"/>
  <c r="R1438" i="4"/>
  <c r="G1439" i="4"/>
  <c r="H1439" i="4"/>
  <c r="I1439" i="4"/>
  <c r="J1439" i="4"/>
  <c r="K1439" i="4"/>
  <c r="L1439" i="4"/>
  <c r="M1439" i="4"/>
  <c r="N1439" i="4"/>
  <c r="O1439" i="4"/>
  <c r="P1439" i="4"/>
  <c r="Q1439" i="4"/>
  <c r="R1439" i="4"/>
  <c r="G1440" i="4"/>
  <c r="H1440" i="4"/>
  <c r="I1440" i="4"/>
  <c r="J1440" i="4"/>
  <c r="K1440" i="4"/>
  <c r="L1440" i="4"/>
  <c r="M1440" i="4"/>
  <c r="N1440" i="4"/>
  <c r="O1440" i="4"/>
  <c r="P1440" i="4"/>
  <c r="Q1440" i="4"/>
  <c r="R1440" i="4"/>
  <c r="G1441" i="4"/>
  <c r="H1441" i="4"/>
  <c r="I1441" i="4"/>
  <c r="J1441" i="4"/>
  <c r="K1441" i="4"/>
  <c r="L1441" i="4"/>
  <c r="M1441" i="4"/>
  <c r="N1441" i="4"/>
  <c r="O1441" i="4"/>
  <c r="P1441" i="4"/>
  <c r="Q1441" i="4"/>
  <c r="R1441" i="4"/>
  <c r="G1442" i="4"/>
  <c r="H1442" i="4"/>
  <c r="I1442" i="4"/>
  <c r="J1442" i="4"/>
  <c r="K1442" i="4"/>
  <c r="L1442" i="4"/>
  <c r="M1442" i="4"/>
  <c r="N1442" i="4"/>
  <c r="O1442" i="4"/>
  <c r="P1442" i="4"/>
  <c r="Q1442" i="4"/>
  <c r="R1442" i="4"/>
  <c r="G1443" i="4"/>
  <c r="H1443" i="4"/>
  <c r="I1443" i="4"/>
  <c r="J1443" i="4"/>
  <c r="K1443" i="4"/>
  <c r="L1443" i="4"/>
  <c r="M1443" i="4"/>
  <c r="N1443" i="4"/>
  <c r="O1443" i="4"/>
  <c r="P1443" i="4"/>
  <c r="Q1443" i="4"/>
  <c r="R1443" i="4"/>
  <c r="G1444" i="4"/>
  <c r="H1444" i="4"/>
  <c r="I1444" i="4"/>
  <c r="J1444" i="4"/>
  <c r="K1444" i="4"/>
  <c r="L1444" i="4"/>
  <c r="M1444" i="4"/>
  <c r="N1444" i="4"/>
  <c r="O1444" i="4"/>
  <c r="P1444" i="4"/>
  <c r="Q1444" i="4"/>
  <c r="R1444" i="4"/>
  <c r="G1445" i="4"/>
  <c r="H1445" i="4"/>
  <c r="I1445" i="4"/>
  <c r="J1445" i="4"/>
  <c r="K1445" i="4"/>
  <c r="L1445" i="4"/>
  <c r="M1445" i="4"/>
  <c r="N1445" i="4"/>
  <c r="O1445" i="4"/>
  <c r="P1445" i="4"/>
  <c r="Q1445" i="4"/>
  <c r="R1445" i="4"/>
  <c r="G1446" i="4"/>
  <c r="H1446" i="4"/>
  <c r="I1446" i="4"/>
  <c r="J1446" i="4"/>
  <c r="K1446" i="4"/>
  <c r="L1446" i="4"/>
  <c r="M1446" i="4"/>
  <c r="N1446" i="4"/>
  <c r="O1446" i="4"/>
  <c r="P1446" i="4"/>
  <c r="Q1446" i="4"/>
  <c r="R1446" i="4"/>
  <c r="G1447" i="4"/>
  <c r="H1447" i="4"/>
  <c r="I1447" i="4"/>
  <c r="J1447" i="4"/>
  <c r="K1447" i="4"/>
  <c r="L1447" i="4"/>
  <c r="M1447" i="4"/>
  <c r="N1447" i="4"/>
  <c r="O1447" i="4"/>
  <c r="P1447" i="4"/>
  <c r="Q1447" i="4"/>
  <c r="R1447" i="4"/>
  <c r="G1448" i="4"/>
  <c r="H1448" i="4"/>
  <c r="I1448" i="4"/>
  <c r="J1448" i="4"/>
  <c r="K1448" i="4"/>
  <c r="L1448" i="4"/>
  <c r="M1448" i="4"/>
  <c r="N1448" i="4"/>
  <c r="O1448" i="4"/>
  <c r="P1448" i="4"/>
  <c r="Q1448" i="4"/>
  <c r="R1448" i="4"/>
  <c r="G1449" i="4"/>
  <c r="H1449" i="4"/>
  <c r="I1449" i="4"/>
  <c r="J1449" i="4"/>
  <c r="K1449" i="4"/>
  <c r="L1449" i="4"/>
  <c r="M1449" i="4"/>
  <c r="N1449" i="4"/>
  <c r="O1449" i="4"/>
  <c r="P1449" i="4"/>
  <c r="Q1449" i="4"/>
  <c r="R1449" i="4"/>
  <c r="G1450" i="4"/>
  <c r="H1450" i="4"/>
  <c r="I1450" i="4"/>
  <c r="J1450" i="4"/>
  <c r="K1450" i="4"/>
  <c r="L1450" i="4"/>
  <c r="M1450" i="4"/>
  <c r="N1450" i="4"/>
  <c r="O1450" i="4"/>
  <c r="P1450" i="4"/>
  <c r="Q1450" i="4"/>
  <c r="R1450" i="4"/>
  <c r="G1451" i="4"/>
  <c r="H1451" i="4"/>
  <c r="I1451" i="4"/>
  <c r="J1451" i="4"/>
  <c r="K1451" i="4"/>
  <c r="L1451" i="4"/>
  <c r="M1451" i="4"/>
  <c r="N1451" i="4"/>
  <c r="O1451" i="4"/>
  <c r="P1451" i="4"/>
  <c r="Q1451" i="4"/>
  <c r="R1451" i="4"/>
  <c r="G1452" i="4"/>
  <c r="H1452" i="4"/>
  <c r="I1452" i="4"/>
  <c r="J1452" i="4"/>
  <c r="K1452" i="4"/>
  <c r="L1452" i="4"/>
  <c r="M1452" i="4"/>
  <c r="N1452" i="4"/>
  <c r="O1452" i="4"/>
  <c r="P1452" i="4"/>
  <c r="Q1452" i="4"/>
  <c r="R1452" i="4"/>
  <c r="G1453" i="4"/>
  <c r="H1453" i="4"/>
  <c r="I1453" i="4"/>
  <c r="J1453" i="4"/>
  <c r="K1453" i="4"/>
  <c r="L1453" i="4"/>
  <c r="M1453" i="4"/>
  <c r="N1453" i="4"/>
  <c r="O1453" i="4"/>
  <c r="P1453" i="4"/>
  <c r="Q1453" i="4"/>
  <c r="R1453" i="4"/>
  <c r="G1454" i="4"/>
  <c r="H1454" i="4"/>
  <c r="I1454" i="4"/>
  <c r="J1454" i="4"/>
  <c r="K1454" i="4"/>
  <c r="L1454" i="4"/>
  <c r="M1454" i="4"/>
  <c r="N1454" i="4"/>
  <c r="O1454" i="4"/>
  <c r="P1454" i="4"/>
  <c r="Q1454" i="4"/>
  <c r="R1454" i="4"/>
  <c r="G1455" i="4"/>
  <c r="H1455" i="4"/>
  <c r="I1455" i="4"/>
  <c r="J1455" i="4"/>
  <c r="K1455" i="4"/>
  <c r="L1455" i="4"/>
  <c r="M1455" i="4"/>
  <c r="N1455" i="4"/>
  <c r="O1455" i="4"/>
  <c r="P1455" i="4"/>
  <c r="Q1455" i="4"/>
  <c r="R1455" i="4"/>
  <c r="G1456" i="4"/>
  <c r="H1456" i="4"/>
  <c r="I1456" i="4"/>
  <c r="J1456" i="4"/>
  <c r="K1456" i="4"/>
  <c r="L1456" i="4"/>
  <c r="M1456" i="4"/>
  <c r="N1456" i="4"/>
  <c r="O1456" i="4"/>
  <c r="P1456" i="4"/>
  <c r="Q1456" i="4"/>
  <c r="R1456" i="4"/>
  <c r="G1457" i="4"/>
  <c r="H1457" i="4"/>
  <c r="I1457" i="4"/>
  <c r="J1457" i="4"/>
  <c r="K1457" i="4"/>
  <c r="L1457" i="4"/>
  <c r="M1457" i="4"/>
  <c r="N1457" i="4"/>
  <c r="O1457" i="4"/>
  <c r="P1457" i="4"/>
  <c r="Q1457" i="4"/>
  <c r="R1457" i="4"/>
  <c r="G1458" i="4"/>
  <c r="H1458" i="4"/>
  <c r="I1458" i="4"/>
  <c r="J1458" i="4"/>
  <c r="K1458" i="4"/>
  <c r="L1458" i="4"/>
  <c r="M1458" i="4"/>
  <c r="N1458" i="4"/>
  <c r="O1458" i="4"/>
  <c r="P1458" i="4"/>
  <c r="Q1458" i="4"/>
  <c r="R1458" i="4"/>
  <c r="G1459" i="4"/>
  <c r="H1459" i="4"/>
  <c r="I1459" i="4"/>
  <c r="J1459" i="4"/>
  <c r="K1459" i="4"/>
  <c r="L1459" i="4"/>
  <c r="M1459" i="4"/>
  <c r="N1459" i="4"/>
  <c r="O1459" i="4"/>
  <c r="P1459" i="4"/>
  <c r="Q1459" i="4"/>
  <c r="R1459" i="4"/>
  <c r="G1460" i="4"/>
  <c r="H1460" i="4"/>
  <c r="I1460" i="4"/>
  <c r="J1460" i="4"/>
  <c r="K1460" i="4"/>
  <c r="L1460" i="4"/>
  <c r="M1460" i="4"/>
  <c r="N1460" i="4"/>
  <c r="O1460" i="4"/>
  <c r="P1460" i="4"/>
  <c r="Q1460" i="4"/>
  <c r="R1460" i="4"/>
  <c r="G1461" i="4"/>
  <c r="H1461" i="4"/>
  <c r="I1461" i="4"/>
  <c r="J1461" i="4"/>
  <c r="K1461" i="4"/>
  <c r="L1461" i="4"/>
  <c r="M1461" i="4"/>
  <c r="N1461" i="4"/>
  <c r="O1461" i="4"/>
  <c r="P1461" i="4"/>
  <c r="Q1461" i="4"/>
  <c r="R1461" i="4"/>
  <c r="G1462" i="4"/>
  <c r="H1462" i="4"/>
  <c r="I1462" i="4"/>
  <c r="J1462" i="4"/>
  <c r="K1462" i="4"/>
  <c r="L1462" i="4"/>
  <c r="M1462" i="4"/>
  <c r="N1462" i="4"/>
  <c r="O1462" i="4"/>
  <c r="P1462" i="4"/>
  <c r="Q1462" i="4"/>
  <c r="R1462" i="4"/>
  <c r="G1463" i="4"/>
  <c r="H1463" i="4"/>
  <c r="I1463" i="4"/>
  <c r="J1463" i="4"/>
  <c r="K1463" i="4"/>
  <c r="L1463" i="4"/>
  <c r="M1463" i="4"/>
  <c r="N1463" i="4"/>
  <c r="O1463" i="4"/>
  <c r="P1463" i="4"/>
  <c r="Q1463" i="4"/>
  <c r="R1463" i="4"/>
  <c r="G1464" i="4"/>
  <c r="H1464" i="4"/>
  <c r="I1464" i="4"/>
  <c r="J1464" i="4"/>
  <c r="K1464" i="4"/>
  <c r="L1464" i="4"/>
  <c r="M1464" i="4"/>
  <c r="N1464" i="4"/>
  <c r="O1464" i="4"/>
  <c r="P1464" i="4"/>
  <c r="Q1464" i="4"/>
  <c r="R1464" i="4"/>
  <c r="G1465" i="4"/>
  <c r="H1465" i="4"/>
  <c r="I1465" i="4"/>
  <c r="J1465" i="4"/>
  <c r="K1465" i="4"/>
  <c r="L1465" i="4"/>
  <c r="M1465" i="4"/>
  <c r="N1465" i="4"/>
  <c r="O1465" i="4"/>
  <c r="P1465" i="4"/>
  <c r="Q1465" i="4"/>
  <c r="R1465" i="4"/>
  <c r="G1466" i="4"/>
  <c r="H1466" i="4"/>
  <c r="I1466" i="4"/>
  <c r="J1466" i="4"/>
  <c r="K1466" i="4"/>
  <c r="L1466" i="4"/>
  <c r="M1466" i="4"/>
  <c r="N1466" i="4"/>
  <c r="O1466" i="4"/>
  <c r="P1466" i="4"/>
  <c r="Q1466" i="4"/>
  <c r="R1466" i="4"/>
  <c r="G1467" i="4"/>
  <c r="H1467" i="4"/>
  <c r="I1467" i="4"/>
  <c r="J1467" i="4"/>
  <c r="K1467" i="4"/>
  <c r="L1467" i="4"/>
  <c r="M1467" i="4"/>
  <c r="N1467" i="4"/>
  <c r="O1467" i="4"/>
  <c r="P1467" i="4"/>
  <c r="Q1467" i="4"/>
  <c r="R1467" i="4"/>
  <c r="G1468" i="4"/>
  <c r="H1468" i="4"/>
  <c r="I1468" i="4"/>
  <c r="J1468" i="4"/>
  <c r="K1468" i="4"/>
  <c r="L1468" i="4"/>
  <c r="M1468" i="4"/>
  <c r="N1468" i="4"/>
  <c r="O1468" i="4"/>
  <c r="P1468" i="4"/>
  <c r="Q1468" i="4"/>
  <c r="R1468" i="4"/>
  <c r="G1469" i="4"/>
  <c r="H1469" i="4"/>
  <c r="I1469" i="4"/>
  <c r="J1469" i="4"/>
  <c r="K1469" i="4"/>
  <c r="L1469" i="4"/>
  <c r="M1469" i="4"/>
  <c r="N1469" i="4"/>
  <c r="O1469" i="4"/>
  <c r="P1469" i="4"/>
  <c r="Q1469" i="4"/>
  <c r="R1469" i="4"/>
  <c r="G1470" i="4"/>
  <c r="H1470" i="4"/>
  <c r="I1470" i="4"/>
  <c r="J1470" i="4"/>
  <c r="K1470" i="4"/>
  <c r="L1470" i="4"/>
  <c r="M1470" i="4"/>
  <c r="N1470" i="4"/>
  <c r="O1470" i="4"/>
  <c r="P1470" i="4"/>
  <c r="Q1470" i="4"/>
  <c r="R1470" i="4"/>
  <c r="G1471" i="4"/>
  <c r="H1471" i="4"/>
  <c r="I1471" i="4"/>
  <c r="J1471" i="4"/>
  <c r="K1471" i="4"/>
  <c r="L1471" i="4"/>
  <c r="M1471" i="4"/>
  <c r="N1471" i="4"/>
  <c r="O1471" i="4"/>
  <c r="P1471" i="4"/>
  <c r="Q1471" i="4"/>
  <c r="R1471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E8" i="12"/>
  <c r="F8" i="12"/>
  <c r="E9" i="12"/>
  <c r="F9" i="12"/>
  <c r="E10" i="12"/>
  <c r="F10" i="12"/>
  <c r="E11" i="12"/>
  <c r="F11" i="12"/>
  <c r="E12" i="12"/>
  <c r="F12" i="12"/>
  <c r="E13" i="12"/>
  <c r="F13" i="12"/>
  <c r="E14" i="12"/>
  <c r="F14" i="12"/>
  <c r="E15" i="12"/>
  <c r="F15" i="12"/>
  <c r="E16" i="12"/>
  <c r="F16" i="12"/>
  <c r="E17" i="12"/>
  <c r="F17" i="12"/>
  <c r="E18" i="12"/>
  <c r="F18" i="12"/>
  <c r="E19" i="12"/>
  <c r="F19" i="12"/>
  <c r="E20" i="12"/>
  <c r="F20" i="12"/>
  <c r="E21" i="12"/>
  <c r="F21" i="12"/>
  <c r="E22" i="12"/>
  <c r="F22" i="12"/>
  <c r="E23" i="12"/>
  <c r="F23" i="12"/>
  <c r="E24" i="12"/>
  <c r="F24" i="12"/>
  <c r="E25" i="12"/>
  <c r="F25" i="12"/>
  <c r="E26" i="12"/>
  <c r="F26" i="12"/>
  <c r="E27" i="12"/>
  <c r="F27" i="12"/>
  <c r="E28" i="12"/>
  <c r="F28" i="12"/>
  <c r="E29" i="12"/>
  <c r="F29" i="12"/>
  <c r="E30" i="12"/>
  <c r="F30" i="12"/>
  <c r="E31" i="12"/>
  <c r="F31" i="12"/>
  <c r="E32" i="12"/>
  <c r="F32" i="12"/>
  <c r="E33" i="12"/>
  <c r="F33" i="12"/>
  <c r="E34" i="12"/>
  <c r="F34" i="12"/>
  <c r="E35" i="12"/>
  <c r="F35" i="12"/>
  <c r="E36" i="12"/>
  <c r="F36" i="12"/>
  <c r="E37" i="12"/>
  <c r="F37" i="12"/>
  <c r="E38" i="12"/>
  <c r="F38" i="12"/>
  <c r="E39" i="12"/>
  <c r="F39" i="12"/>
  <c r="E40" i="12"/>
  <c r="F40" i="12"/>
  <c r="E41" i="12"/>
  <c r="F41" i="12"/>
  <c r="E42" i="12"/>
  <c r="F42" i="12"/>
  <c r="E43" i="12"/>
  <c r="F43" i="12"/>
  <c r="E44" i="12"/>
  <c r="F44" i="12"/>
  <c r="E45" i="12"/>
  <c r="F45" i="12"/>
  <c r="E46" i="12"/>
  <c r="F46" i="12"/>
  <c r="E47" i="12"/>
  <c r="F47" i="12"/>
  <c r="E48" i="12"/>
  <c r="F48" i="12"/>
  <c r="E49" i="12"/>
  <c r="F49" i="12"/>
  <c r="E50" i="12"/>
  <c r="F50" i="12"/>
  <c r="E51" i="12"/>
  <c r="F51" i="12"/>
  <c r="E52" i="12"/>
  <c r="F52" i="12"/>
  <c r="E53" i="12"/>
  <c r="F53" i="12"/>
  <c r="E54" i="12"/>
  <c r="F54" i="12"/>
  <c r="E55" i="12"/>
  <c r="F55" i="12"/>
  <c r="E56" i="12"/>
  <c r="F56" i="12"/>
  <c r="E57" i="12"/>
  <c r="F57" i="12"/>
  <c r="E58" i="12"/>
  <c r="F58" i="12"/>
  <c r="E59" i="12"/>
  <c r="F59" i="12"/>
  <c r="E60" i="12"/>
  <c r="F60" i="12"/>
  <c r="E61" i="12"/>
  <c r="F61" i="12"/>
  <c r="E62" i="12"/>
  <c r="F62" i="12"/>
  <c r="E63" i="12"/>
  <c r="F63" i="12"/>
  <c r="E64" i="12"/>
  <c r="F64" i="12"/>
  <c r="E65" i="12"/>
  <c r="F65" i="12"/>
  <c r="E66" i="12"/>
  <c r="F66" i="12"/>
  <c r="E67" i="12"/>
  <c r="F67" i="12"/>
  <c r="E68" i="12"/>
  <c r="F68" i="12"/>
  <c r="E69" i="12"/>
  <c r="F69" i="12"/>
  <c r="E70" i="12"/>
  <c r="F70" i="12"/>
  <c r="E71" i="12"/>
  <c r="F71" i="12"/>
  <c r="E72" i="12"/>
  <c r="F72" i="12"/>
  <c r="E73" i="12"/>
  <c r="F73" i="12"/>
  <c r="E74" i="12"/>
  <c r="F74" i="12"/>
  <c r="E75" i="12"/>
  <c r="F75" i="12"/>
  <c r="E76" i="12"/>
  <c r="F76" i="12"/>
  <c r="E77" i="12"/>
  <c r="F77" i="12"/>
  <c r="E78" i="12"/>
  <c r="F78" i="12"/>
  <c r="E79" i="12"/>
  <c r="F79" i="12"/>
  <c r="E80" i="12"/>
  <c r="F80" i="12"/>
  <c r="E81" i="12"/>
  <c r="F81" i="12"/>
  <c r="E82" i="12"/>
  <c r="F82" i="12"/>
  <c r="E83" i="12"/>
  <c r="F83" i="12"/>
  <c r="E84" i="12"/>
  <c r="F84" i="12"/>
  <c r="E85" i="12"/>
  <c r="F85" i="12"/>
  <c r="F7" i="12"/>
  <c r="E7" i="12"/>
  <c r="H10" i="4"/>
  <c r="J10" i="4"/>
  <c r="K10" i="4"/>
  <c r="L10" i="4"/>
  <c r="M10" i="4"/>
  <c r="N10" i="4"/>
  <c r="O10" i="4"/>
  <c r="P10" i="4"/>
  <c r="Q10" i="4"/>
  <c r="R10" i="4"/>
  <c r="H11" i="4"/>
  <c r="J11" i="4"/>
  <c r="K11" i="4"/>
  <c r="L11" i="4"/>
  <c r="M11" i="4"/>
  <c r="N11" i="4"/>
  <c r="O11" i="4"/>
  <c r="P11" i="4"/>
  <c r="Q11" i="4"/>
  <c r="R11" i="4"/>
  <c r="H12" i="4"/>
  <c r="J12" i="4"/>
  <c r="K12" i="4"/>
  <c r="L12" i="4"/>
  <c r="M12" i="4"/>
  <c r="N12" i="4"/>
  <c r="O12" i="4"/>
  <c r="P12" i="4"/>
  <c r="Q12" i="4"/>
  <c r="R12" i="4"/>
  <c r="H13" i="4"/>
  <c r="J13" i="4"/>
  <c r="K13" i="4"/>
  <c r="L13" i="4"/>
  <c r="M13" i="4"/>
  <c r="N13" i="4"/>
  <c r="O13" i="4"/>
  <c r="P13" i="4"/>
  <c r="Q13" i="4"/>
  <c r="R13" i="4"/>
  <c r="H14" i="4"/>
  <c r="J14" i="4"/>
  <c r="K14" i="4"/>
  <c r="L14" i="4"/>
  <c r="M14" i="4"/>
  <c r="N14" i="4"/>
  <c r="O14" i="4"/>
  <c r="P14" i="4"/>
  <c r="Q14" i="4"/>
  <c r="R14" i="4"/>
  <c r="H15" i="4"/>
  <c r="J15" i="4"/>
  <c r="K15" i="4"/>
  <c r="L15" i="4"/>
  <c r="M15" i="4"/>
  <c r="N15" i="4"/>
  <c r="O15" i="4"/>
  <c r="P15" i="4"/>
  <c r="Q15" i="4"/>
  <c r="R15" i="4"/>
  <c r="H16" i="4"/>
  <c r="J16" i="4"/>
  <c r="K16" i="4"/>
  <c r="L16" i="4"/>
  <c r="M16" i="4"/>
  <c r="N16" i="4"/>
  <c r="O16" i="4"/>
  <c r="P16" i="4"/>
  <c r="Q16" i="4"/>
  <c r="R16" i="4"/>
  <c r="H17" i="4"/>
  <c r="J17" i="4"/>
  <c r="K17" i="4"/>
  <c r="L17" i="4"/>
  <c r="M17" i="4"/>
  <c r="N17" i="4"/>
  <c r="O17" i="4"/>
  <c r="P17" i="4"/>
  <c r="Q17" i="4"/>
  <c r="R17" i="4"/>
  <c r="H18" i="4"/>
  <c r="J18" i="4"/>
  <c r="K18" i="4"/>
  <c r="L18" i="4"/>
  <c r="M18" i="4"/>
  <c r="N18" i="4"/>
  <c r="O18" i="4"/>
  <c r="P18" i="4"/>
  <c r="Q18" i="4"/>
  <c r="R18" i="4"/>
  <c r="H19" i="4"/>
  <c r="J19" i="4"/>
  <c r="K19" i="4"/>
  <c r="L19" i="4"/>
  <c r="M19" i="4"/>
  <c r="N19" i="4"/>
  <c r="O19" i="4"/>
  <c r="P19" i="4"/>
  <c r="Q19" i="4"/>
  <c r="R19" i="4"/>
  <c r="H20" i="4"/>
  <c r="J20" i="4"/>
  <c r="K20" i="4"/>
  <c r="L20" i="4"/>
  <c r="M20" i="4"/>
  <c r="N20" i="4"/>
  <c r="O20" i="4"/>
  <c r="P20" i="4"/>
  <c r="Q20" i="4"/>
  <c r="R20" i="4"/>
  <c r="H21" i="4"/>
  <c r="J21" i="4"/>
  <c r="K21" i="4"/>
  <c r="L21" i="4"/>
  <c r="M21" i="4"/>
  <c r="N21" i="4"/>
  <c r="O21" i="4"/>
  <c r="P21" i="4"/>
  <c r="Q21" i="4"/>
  <c r="R21" i="4"/>
  <c r="H22" i="4"/>
  <c r="J22" i="4"/>
  <c r="K22" i="4"/>
  <c r="L22" i="4"/>
  <c r="M22" i="4"/>
  <c r="N22" i="4"/>
  <c r="O22" i="4"/>
  <c r="P22" i="4"/>
  <c r="Q22" i="4"/>
  <c r="R22" i="4"/>
  <c r="H23" i="4"/>
  <c r="J23" i="4"/>
  <c r="K23" i="4"/>
  <c r="L23" i="4"/>
  <c r="M23" i="4"/>
  <c r="N23" i="4"/>
  <c r="O23" i="4"/>
  <c r="P23" i="4"/>
  <c r="Q23" i="4"/>
  <c r="R23" i="4"/>
  <c r="H24" i="4"/>
  <c r="J24" i="4"/>
  <c r="K24" i="4"/>
  <c r="L24" i="4"/>
  <c r="M24" i="4"/>
  <c r="N24" i="4"/>
  <c r="O24" i="4"/>
  <c r="P24" i="4"/>
  <c r="Q24" i="4"/>
  <c r="R24" i="4"/>
  <c r="H25" i="4"/>
  <c r="J25" i="4"/>
  <c r="K25" i="4"/>
  <c r="L25" i="4"/>
  <c r="M25" i="4"/>
  <c r="N25" i="4"/>
  <c r="O25" i="4"/>
  <c r="P25" i="4"/>
  <c r="Q25" i="4"/>
  <c r="R25" i="4"/>
  <c r="H26" i="4"/>
  <c r="J26" i="4"/>
  <c r="K26" i="4"/>
  <c r="L26" i="4"/>
  <c r="M26" i="4"/>
  <c r="N26" i="4"/>
  <c r="O26" i="4"/>
  <c r="P26" i="4"/>
  <c r="Q26" i="4"/>
  <c r="R26" i="4"/>
  <c r="H27" i="4"/>
  <c r="J27" i="4"/>
  <c r="K27" i="4"/>
  <c r="L27" i="4"/>
  <c r="M27" i="4"/>
  <c r="N27" i="4"/>
  <c r="O27" i="4"/>
  <c r="P27" i="4"/>
  <c r="Q27" i="4"/>
  <c r="R27" i="4"/>
  <c r="H28" i="4"/>
  <c r="J28" i="4"/>
  <c r="K28" i="4"/>
  <c r="L28" i="4"/>
  <c r="M28" i="4"/>
  <c r="N28" i="4"/>
  <c r="O28" i="4"/>
  <c r="P28" i="4"/>
  <c r="Q28" i="4"/>
  <c r="R28" i="4"/>
  <c r="H29" i="4"/>
  <c r="J29" i="4"/>
  <c r="K29" i="4"/>
  <c r="L29" i="4"/>
  <c r="M29" i="4"/>
  <c r="N29" i="4"/>
  <c r="O29" i="4"/>
  <c r="P29" i="4"/>
  <c r="Q29" i="4"/>
  <c r="R29" i="4"/>
  <c r="H30" i="4"/>
  <c r="J30" i="4"/>
  <c r="K30" i="4"/>
  <c r="L30" i="4"/>
  <c r="M30" i="4"/>
  <c r="N30" i="4"/>
  <c r="O30" i="4"/>
  <c r="P30" i="4"/>
  <c r="Q30" i="4"/>
  <c r="R30" i="4"/>
  <c r="H31" i="4"/>
  <c r="J31" i="4"/>
  <c r="K31" i="4"/>
  <c r="L31" i="4"/>
  <c r="M31" i="4"/>
  <c r="N31" i="4"/>
  <c r="O31" i="4"/>
  <c r="P31" i="4"/>
  <c r="Q31" i="4"/>
  <c r="R31" i="4"/>
  <c r="H32" i="4"/>
  <c r="J32" i="4"/>
  <c r="K32" i="4"/>
  <c r="L32" i="4"/>
  <c r="M32" i="4"/>
  <c r="N32" i="4"/>
  <c r="O32" i="4"/>
  <c r="P32" i="4"/>
  <c r="Q32" i="4"/>
  <c r="R32" i="4"/>
  <c r="H33" i="4"/>
  <c r="J33" i="4"/>
  <c r="K33" i="4"/>
  <c r="L33" i="4"/>
  <c r="M33" i="4"/>
  <c r="N33" i="4"/>
  <c r="O33" i="4"/>
  <c r="P33" i="4"/>
  <c r="Q33" i="4"/>
  <c r="R33" i="4"/>
  <c r="H34" i="4"/>
  <c r="J34" i="4"/>
  <c r="K34" i="4"/>
  <c r="L34" i="4"/>
  <c r="M34" i="4"/>
  <c r="N34" i="4"/>
  <c r="O34" i="4"/>
  <c r="P34" i="4"/>
  <c r="Q34" i="4"/>
  <c r="R34" i="4"/>
  <c r="H35" i="4"/>
  <c r="J35" i="4"/>
  <c r="K35" i="4"/>
  <c r="L35" i="4"/>
  <c r="M35" i="4"/>
  <c r="N35" i="4"/>
  <c r="O35" i="4"/>
  <c r="P35" i="4"/>
  <c r="Q35" i="4"/>
  <c r="R35" i="4"/>
  <c r="H36" i="4"/>
  <c r="J36" i="4"/>
  <c r="K36" i="4"/>
  <c r="L36" i="4"/>
  <c r="M36" i="4"/>
  <c r="N36" i="4"/>
  <c r="O36" i="4"/>
  <c r="P36" i="4"/>
  <c r="Q36" i="4"/>
  <c r="R36" i="4"/>
  <c r="H37" i="4"/>
  <c r="J37" i="4"/>
  <c r="K37" i="4"/>
  <c r="L37" i="4"/>
  <c r="M37" i="4"/>
  <c r="N37" i="4"/>
  <c r="O37" i="4"/>
  <c r="P37" i="4"/>
  <c r="Q37" i="4"/>
  <c r="R37" i="4"/>
  <c r="H38" i="4"/>
  <c r="J38" i="4"/>
  <c r="K38" i="4"/>
  <c r="L38" i="4"/>
  <c r="M38" i="4"/>
  <c r="N38" i="4"/>
  <c r="O38" i="4"/>
  <c r="P38" i="4"/>
  <c r="Q38" i="4"/>
  <c r="R38" i="4"/>
  <c r="H39" i="4"/>
  <c r="J39" i="4"/>
  <c r="K39" i="4"/>
  <c r="L39" i="4"/>
  <c r="M39" i="4"/>
  <c r="N39" i="4"/>
  <c r="O39" i="4"/>
  <c r="P39" i="4"/>
  <c r="Q39" i="4"/>
  <c r="R39" i="4"/>
  <c r="H40" i="4"/>
  <c r="J40" i="4"/>
  <c r="K40" i="4"/>
  <c r="L40" i="4"/>
  <c r="M40" i="4"/>
  <c r="N40" i="4"/>
  <c r="O40" i="4"/>
  <c r="P40" i="4"/>
  <c r="Q40" i="4"/>
  <c r="R40" i="4"/>
  <c r="H41" i="4"/>
  <c r="J41" i="4"/>
  <c r="K41" i="4"/>
  <c r="L41" i="4"/>
  <c r="M41" i="4"/>
  <c r="N41" i="4"/>
  <c r="O41" i="4"/>
  <c r="P41" i="4"/>
  <c r="Q41" i="4"/>
  <c r="R41" i="4"/>
  <c r="H42" i="4"/>
  <c r="J42" i="4"/>
  <c r="K42" i="4"/>
  <c r="L42" i="4"/>
  <c r="M42" i="4"/>
  <c r="N42" i="4"/>
  <c r="O42" i="4"/>
  <c r="P42" i="4"/>
  <c r="Q42" i="4"/>
  <c r="R42" i="4"/>
  <c r="H43" i="4"/>
  <c r="J43" i="4"/>
  <c r="K43" i="4"/>
  <c r="L43" i="4"/>
  <c r="M43" i="4"/>
  <c r="N43" i="4"/>
  <c r="O43" i="4"/>
  <c r="P43" i="4"/>
  <c r="Q43" i="4"/>
  <c r="R43" i="4"/>
  <c r="H44" i="4"/>
  <c r="J44" i="4"/>
  <c r="K44" i="4"/>
  <c r="L44" i="4"/>
  <c r="M44" i="4"/>
  <c r="N44" i="4"/>
  <c r="O44" i="4"/>
  <c r="P44" i="4"/>
  <c r="Q44" i="4"/>
  <c r="R44" i="4"/>
  <c r="H45" i="4"/>
  <c r="J45" i="4"/>
  <c r="K45" i="4"/>
  <c r="L45" i="4"/>
  <c r="M45" i="4"/>
  <c r="N45" i="4"/>
  <c r="O45" i="4"/>
  <c r="P45" i="4"/>
  <c r="Q45" i="4"/>
  <c r="R45" i="4"/>
  <c r="H46" i="4"/>
  <c r="J46" i="4"/>
  <c r="K46" i="4"/>
  <c r="L46" i="4"/>
  <c r="M46" i="4"/>
  <c r="N46" i="4"/>
  <c r="O46" i="4"/>
  <c r="P46" i="4"/>
  <c r="Q46" i="4"/>
  <c r="R46" i="4"/>
  <c r="H47" i="4"/>
  <c r="J47" i="4"/>
  <c r="K47" i="4"/>
  <c r="L47" i="4"/>
  <c r="M47" i="4"/>
  <c r="N47" i="4"/>
  <c r="O47" i="4"/>
  <c r="P47" i="4"/>
  <c r="Q47" i="4"/>
  <c r="R47" i="4"/>
  <c r="H48" i="4"/>
  <c r="J48" i="4"/>
  <c r="K48" i="4"/>
  <c r="L48" i="4"/>
  <c r="M48" i="4"/>
  <c r="N48" i="4"/>
  <c r="O48" i="4"/>
  <c r="P48" i="4"/>
  <c r="Q48" i="4"/>
  <c r="R48" i="4"/>
  <c r="H49" i="4"/>
  <c r="J49" i="4"/>
  <c r="K49" i="4"/>
  <c r="L49" i="4"/>
  <c r="M49" i="4"/>
  <c r="N49" i="4"/>
  <c r="O49" i="4"/>
  <c r="P49" i="4"/>
  <c r="Q49" i="4"/>
  <c r="R49" i="4"/>
  <c r="H50" i="4"/>
  <c r="J50" i="4"/>
  <c r="K50" i="4"/>
  <c r="L50" i="4"/>
  <c r="M50" i="4"/>
  <c r="N50" i="4"/>
  <c r="O50" i="4"/>
  <c r="P50" i="4"/>
  <c r="Q50" i="4"/>
  <c r="R50" i="4"/>
  <c r="H51" i="4"/>
  <c r="J51" i="4"/>
  <c r="K51" i="4"/>
  <c r="L51" i="4"/>
  <c r="M51" i="4"/>
  <c r="N51" i="4"/>
  <c r="O51" i="4"/>
  <c r="P51" i="4"/>
  <c r="Q51" i="4"/>
  <c r="R51" i="4"/>
  <c r="H52" i="4"/>
  <c r="J52" i="4"/>
  <c r="K52" i="4"/>
  <c r="L52" i="4"/>
  <c r="M52" i="4"/>
  <c r="N52" i="4"/>
  <c r="O52" i="4"/>
  <c r="P52" i="4"/>
  <c r="Q52" i="4"/>
  <c r="R52" i="4"/>
  <c r="H53" i="4"/>
  <c r="J53" i="4"/>
  <c r="K53" i="4"/>
  <c r="L53" i="4"/>
  <c r="M53" i="4"/>
  <c r="N53" i="4"/>
  <c r="O53" i="4"/>
  <c r="P53" i="4"/>
  <c r="Q53" i="4"/>
  <c r="R53" i="4"/>
  <c r="H54" i="4"/>
  <c r="J54" i="4"/>
  <c r="K54" i="4"/>
  <c r="L54" i="4"/>
  <c r="M54" i="4"/>
  <c r="N54" i="4"/>
  <c r="O54" i="4"/>
  <c r="P54" i="4"/>
  <c r="Q54" i="4"/>
  <c r="R54" i="4"/>
  <c r="H55" i="4"/>
  <c r="J55" i="4"/>
  <c r="K55" i="4"/>
  <c r="L55" i="4"/>
  <c r="M55" i="4"/>
  <c r="N55" i="4"/>
  <c r="O55" i="4"/>
  <c r="P55" i="4"/>
  <c r="Q55" i="4"/>
  <c r="R55" i="4"/>
  <c r="H56" i="4"/>
  <c r="J56" i="4"/>
  <c r="K56" i="4"/>
  <c r="L56" i="4"/>
  <c r="M56" i="4"/>
  <c r="N56" i="4"/>
  <c r="O56" i="4"/>
  <c r="P56" i="4"/>
  <c r="Q56" i="4"/>
  <c r="R56" i="4"/>
  <c r="H57" i="4"/>
  <c r="J57" i="4"/>
  <c r="K57" i="4"/>
  <c r="L57" i="4"/>
  <c r="M57" i="4"/>
  <c r="N57" i="4"/>
  <c r="O57" i="4"/>
  <c r="P57" i="4"/>
  <c r="Q57" i="4"/>
  <c r="R57" i="4"/>
  <c r="H58" i="4"/>
  <c r="J58" i="4"/>
  <c r="K58" i="4"/>
  <c r="L58" i="4"/>
  <c r="M58" i="4"/>
  <c r="N58" i="4"/>
  <c r="O58" i="4"/>
  <c r="P58" i="4"/>
  <c r="Q58" i="4"/>
  <c r="R58" i="4"/>
  <c r="H59" i="4"/>
  <c r="J59" i="4"/>
  <c r="K59" i="4"/>
  <c r="L59" i="4"/>
  <c r="M59" i="4"/>
  <c r="N59" i="4"/>
  <c r="O59" i="4"/>
  <c r="P59" i="4"/>
  <c r="Q59" i="4"/>
  <c r="R59" i="4"/>
  <c r="H60" i="4"/>
  <c r="J60" i="4"/>
  <c r="K60" i="4"/>
  <c r="L60" i="4"/>
  <c r="M60" i="4"/>
  <c r="N60" i="4"/>
  <c r="O60" i="4"/>
  <c r="P60" i="4"/>
  <c r="Q60" i="4"/>
  <c r="R60" i="4"/>
  <c r="H61" i="4"/>
  <c r="J61" i="4"/>
  <c r="K61" i="4"/>
  <c r="L61" i="4"/>
  <c r="M61" i="4"/>
  <c r="N61" i="4"/>
  <c r="O61" i="4"/>
  <c r="P61" i="4"/>
  <c r="Q61" i="4"/>
  <c r="R61" i="4"/>
  <c r="H62" i="4"/>
  <c r="J62" i="4"/>
  <c r="K62" i="4"/>
  <c r="L62" i="4"/>
  <c r="M62" i="4"/>
  <c r="N62" i="4"/>
  <c r="O62" i="4"/>
  <c r="P62" i="4"/>
  <c r="Q62" i="4"/>
  <c r="R62" i="4"/>
  <c r="H63" i="4"/>
  <c r="J63" i="4"/>
  <c r="K63" i="4"/>
  <c r="L63" i="4"/>
  <c r="M63" i="4"/>
  <c r="N63" i="4"/>
  <c r="O63" i="4"/>
  <c r="P63" i="4"/>
  <c r="Q63" i="4"/>
  <c r="R63" i="4"/>
  <c r="H64" i="4"/>
  <c r="J64" i="4"/>
  <c r="K64" i="4"/>
  <c r="L64" i="4"/>
  <c r="M64" i="4"/>
  <c r="N64" i="4"/>
  <c r="O64" i="4"/>
  <c r="P64" i="4"/>
  <c r="Q64" i="4"/>
  <c r="R64" i="4"/>
  <c r="H65" i="4"/>
  <c r="J65" i="4"/>
  <c r="K65" i="4"/>
  <c r="L65" i="4"/>
  <c r="M65" i="4"/>
  <c r="N65" i="4"/>
  <c r="O65" i="4"/>
  <c r="P65" i="4"/>
  <c r="Q65" i="4"/>
  <c r="R65" i="4"/>
  <c r="H66" i="4"/>
  <c r="J66" i="4"/>
  <c r="K66" i="4"/>
  <c r="L66" i="4"/>
  <c r="M66" i="4"/>
  <c r="N66" i="4"/>
  <c r="O66" i="4"/>
  <c r="P66" i="4"/>
  <c r="Q66" i="4"/>
  <c r="R66" i="4"/>
  <c r="H67" i="4"/>
  <c r="J67" i="4"/>
  <c r="K67" i="4"/>
  <c r="L67" i="4"/>
  <c r="M67" i="4"/>
  <c r="N67" i="4"/>
  <c r="O67" i="4"/>
  <c r="P67" i="4"/>
  <c r="Q67" i="4"/>
  <c r="R67" i="4"/>
  <c r="H68" i="4"/>
  <c r="J68" i="4"/>
  <c r="K68" i="4"/>
  <c r="L68" i="4"/>
  <c r="M68" i="4"/>
  <c r="N68" i="4"/>
  <c r="O68" i="4"/>
  <c r="P68" i="4"/>
  <c r="Q68" i="4"/>
  <c r="R68" i="4"/>
  <c r="H69" i="4"/>
  <c r="J69" i="4"/>
  <c r="K69" i="4"/>
  <c r="L69" i="4"/>
  <c r="M69" i="4"/>
  <c r="N69" i="4"/>
  <c r="O69" i="4"/>
  <c r="P69" i="4"/>
  <c r="Q69" i="4"/>
  <c r="R69" i="4"/>
  <c r="H70" i="4"/>
  <c r="J70" i="4"/>
  <c r="K70" i="4"/>
  <c r="L70" i="4"/>
  <c r="M70" i="4"/>
  <c r="N70" i="4"/>
  <c r="O70" i="4"/>
  <c r="P70" i="4"/>
  <c r="Q70" i="4"/>
  <c r="R70" i="4"/>
  <c r="H71" i="4"/>
  <c r="J71" i="4"/>
  <c r="K71" i="4"/>
  <c r="L71" i="4"/>
  <c r="M71" i="4"/>
  <c r="N71" i="4"/>
  <c r="O71" i="4"/>
  <c r="P71" i="4"/>
  <c r="Q71" i="4"/>
  <c r="R71" i="4"/>
  <c r="H72" i="4"/>
  <c r="J72" i="4"/>
  <c r="K72" i="4"/>
  <c r="L72" i="4"/>
  <c r="M72" i="4"/>
  <c r="N72" i="4"/>
  <c r="O72" i="4"/>
  <c r="P72" i="4"/>
  <c r="Q72" i="4"/>
  <c r="R72" i="4"/>
  <c r="H73" i="4"/>
  <c r="J73" i="4"/>
  <c r="K73" i="4"/>
  <c r="L73" i="4"/>
  <c r="M73" i="4"/>
  <c r="N73" i="4"/>
  <c r="O73" i="4"/>
  <c r="P73" i="4"/>
  <c r="Q73" i="4"/>
  <c r="R73" i="4"/>
  <c r="H74" i="4"/>
  <c r="J74" i="4"/>
  <c r="K74" i="4"/>
  <c r="L74" i="4"/>
  <c r="M74" i="4"/>
  <c r="N74" i="4"/>
  <c r="O74" i="4"/>
  <c r="P74" i="4"/>
  <c r="Q74" i="4"/>
  <c r="R74" i="4"/>
  <c r="H75" i="4"/>
  <c r="J75" i="4"/>
  <c r="K75" i="4"/>
  <c r="L75" i="4"/>
  <c r="M75" i="4"/>
  <c r="N75" i="4"/>
  <c r="O75" i="4"/>
  <c r="P75" i="4"/>
  <c r="Q75" i="4"/>
  <c r="R75" i="4"/>
  <c r="H76" i="4"/>
  <c r="J76" i="4"/>
  <c r="K76" i="4"/>
  <c r="L76" i="4"/>
  <c r="M76" i="4"/>
  <c r="N76" i="4"/>
  <c r="O76" i="4"/>
  <c r="P76" i="4"/>
  <c r="Q76" i="4"/>
  <c r="R76" i="4"/>
  <c r="H77" i="4"/>
  <c r="J77" i="4"/>
  <c r="K77" i="4"/>
  <c r="L77" i="4"/>
  <c r="M77" i="4"/>
  <c r="N77" i="4"/>
  <c r="O77" i="4"/>
  <c r="P77" i="4"/>
  <c r="Q77" i="4"/>
  <c r="R77" i="4"/>
  <c r="H78" i="4"/>
  <c r="J78" i="4"/>
  <c r="K78" i="4"/>
  <c r="L78" i="4"/>
  <c r="M78" i="4"/>
  <c r="N78" i="4"/>
  <c r="O78" i="4"/>
  <c r="P78" i="4"/>
  <c r="Q78" i="4"/>
  <c r="R78" i="4"/>
  <c r="H79" i="4"/>
  <c r="J79" i="4"/>
  <c r="K79" i="4"/>
  <c r="L79" i="4"/>
  <c r="M79" i="4"/>
  <c r="N79" i="4"/>
  <c r="O79" i="4"/>
  <c r="P79" i="4"/>
  <c r="Q79" i="4"/>
  <c r="R79" i="4"/>
  <c r="H80" i="4"/>
  <c r="J80" i="4"/>
  <c r="K80" i="4"/>
  <c r="L80" i="4"/>
  <c r="M80" i="4"/>
  <c r="N80" i="4"/>
  <c r="O80" i="4"/>
  <c r="P80" i="4"/>
  <c r="Q80" i="4"/>
  <c r="R80" i="4"/>
  <c r="H81" i="4"/>
  <c r="J81" i="4"/>
  <c r="K81" i="4"/>
  <c r="L81" i="4"/>
  <c r="M81" i="4"/>
  <c r="N81" i="4"/>
  <c r="O81" i="4"/>
  <c r="P81" i="4"/>
  <c r="Q81" i="4"/>
  <c r="R81" i="4"/>
  <c r="H82" i="4"/>
  <c r="J82" i="4"/>
  <c r="K82" i="4"/>
  <c r="L82" i="4"/>
  <c r="M82" i="4"/>
  <c r="N82" i="4"/>
  <c r="O82" i="4"/>
  <c r="P82" i="4"/>
  <c r="Q82" i="4"/>
  <c r="R82" i="4"/>
  <c r="H83" i="4"/>
  <c r="J83" i="4"/>
  <c r="K83" i="4"/>
  <c r="L83" i="4"/>
  <c r="M83" i="4"/>
  <c r="N83" i="4"/>
  <c r="O83" i="4"/>
  <c r="P83" i="4"/>
  <c r="Q83" i="4"/>
  <c r="R83" i="4"/>
  <c r="H84" i="4"/>
  <c r="J84" i="4"/>
  <c r="K84" i="4"/>
  <c r="L84" i="4"/>
  <c r="M84" i="4"/>
  <c r="N84" i="4"/>
  <c r="O84" i="4"/>
  <c r="P84" i="4"/>
  <c r="Q84" i="4"/>
  <c r="R84" i="4"/>
  <c r="H85" i="4"/>
  <c r="J85" i="4"/>
  <c r="K85" i="4"/>
  <c r="L85" i="4"/>
  <c r="M85" i="4"/>
  <c r="N85" i="4"/>
  <c r="O85" i="4"/>
  <c r="P85" i="4"/>
  <c r="Q85" i="4"/>
  <c r="R85" i="4"/>
  <c r="H86" i="4"/>
  <c r="J86" i="4"/>
  <c r="K86" i="4"/>
  <c r="L86" i="4"/>
  <c r="M86" i="4"/>
  <c r="N86" i="4"/>
  <c r="O86" i="4"/>
  <c r="P86" i="4"/>
  <c r="Q86" i="4"/>
  <c r="R86" i="4"/>
  <c r="H87" i="4"/>
  <c r="J87" i="4"/>
  <c r="K87" i="4"/>
  <c r="L87" i="4"/>
  <c r="M87" i="4"/>
  <c r="N87" i="4"/>
  <c r="O87" i="4"/>
  <c r="P87" i="4"/>
  <c r="Q87" i="4"/>
  <c r="R87" i="4"/>
  <c r="H88" i="4"/>
  <c r="J88" i="4"/>
  <c r="K88" i="4"/>
  <c r="L88" i="4"/>
  <c r="M88" i="4"/>
  <c r="N88" i="4"/>
  <c r="O88" i="4"/>
  <c r="P88" i="4"/>
  <c r="Q88" i="4"/>
  <c r="R88" i="4"/>
  <c r="H89" i="4"/>
  <c r="J89" i="4"/>
  <c r="K89" i="4"/>
  <c r="L89" i="4"/>
  <c r="M89" i="4"/>
  <c r="N89" i="4"/>
  <c r="O89" i="4"/>
  <c r="P89" i="4"/>
  <c r="Q89" i="4"/>
  <c r="R89" i="4"/>
  <c r="H90" i="4"/>
  <c r="J90" i="4"/>
  <c r="K90" i="4"/>
  <c r="L90" i="4"/>
  <c r="M90" i="4"/>
  <c r="N90" i="4"/>
  <c r="O90" i="4"/>
  <c r="P90" i="4"/>
  <c r="Q90" i="4"/>
  <c r="R90" i="4"/>
  <c r="H91" i="4"/>
  <c r="J91" i="4"/>
  <c r="K91" i="4"/>
  <c r="L91" i="4"/>
  <c r="M91" i="4"/>
  <c r="N91" i="4"/>
  <c r="O91" i="4"/>
  <c r="P91" i="4"/>
  <c r="Q91" i="4"/>
  <c r="R91" i="4"/>
  <c r="H92" i="4"/>
  <c r="J92" i="4"/>
  <c r="K92" i="4"/>
  <c r="L92" i="4"/>
  <c r="M92" i="4"/>
  <c r="N92" i="4"/>
  <c r="O92" i="4"/>
  <c r="P92" i="4"/>
  <c r="Q92" i="4"/>
  <c r="R92" i="4"/>
  <c r="H93" i="4"/>
  <c r="J93" i="4"/>
  <c r="K93" i="4"/>
  <c r="L93" i="4"/>
  <c r="M93" i="4"/>
  <c r="N93" i="4"/>
  <c r="O93" i="4"/>
  <c r="P93" i="4"/>
  <c r="Q93" i="4"/>
  <c r="R93" i="4"/>
  <c r="H94" i="4"/>
  <c r="J94" i="4"/>
  <c r="K94" i="4"/>
  <c r="L94" i="4"/>
  <c r="M94" i="4"/>
  <c r="N94" i="4"/>
  <c r="O94" i="4"/>
  <c r="P94" i="4"/>
  <c r="Q94" i="4"/>
  <c r="R94" i="4"/>
  <c r="H95" i="4"/>
  <c r="J95" i="4"/>
  <c r="K95" i="4"/>
  <c r="L95" i="4"/>
  <c r="M95" i="4"/>
  <c r="N95" i="4"/>
  <c r="O95" i="4"/>
  <c r="P95" i="4"/>
  <c r="Q95" i="4"/>
  <c r="R95" i="4"/>
  <c r="H96" i="4"/>
  <c r="J96" i="4"/>
  <c r="K96" i="4"/>
  <c r="L96" i="4"/>
  <c r="M96" i="4"/>
  <c r="N96" i="4"/>
  <c r="O96" i="4"/>
  <c r="P96" i="4"/>
  <c r="Q96" i="4"/>
  <c r="R96" i="4"/>
  <c r="H97" i="4"/>
  <c r="J97" i="4"/>
  <c r="K97" i="4"/>
  <c r="L97" i="4"/>
  <c r="M97" i="4"/>
  <c r="N97" i="4"/>
  <c r="O97" i="4"/>
  <c r="P97" i="4"/>
  <c r="Q97" i="4"/>
  <c r="R97" i="4"/>
  <c r="H98" i="4"/>
  <c r="J98" i="4"/>
  <c r="K98" i="4"/>
  <c r="L98" i="4"/>
  <c r="M98" i="4"/>
  <c r="N98" i="4"/>
  <c r="O98" i="4"/>
  <c r="P98" i="4"/>
  <c r="Q98" i="4"/>
  <c r="R98" i="4"/>
  <c r="H99" i="4"/>
  <c r="J99" i="4"/>
  <c r="K99" i="4"/>
  <c r="L99" i="4"/>
  <c r="M99" i="4"/>
  <c r="N99" i="4"/>
  <c r="O99" i="4"/>
  <c r="P99" i="4"/>
  <c r="Q99" i="4"/>
  <c r="R99" i="4"/>
  <c r="H100" i="4"/>
  <c r="J100" i="4"/>
  <c r="K100" i="4"/>
  <c r="L100" i="4"/>
  <c r="M100" i="4"/>
  <c r="N100" i="4"/>
  <c r="O100" i="4"/>
  <c r="P100" i="4"/>
  <c r="Q100" i="4"/>
  <c r="R100" i="4"/>
  <c r="H101" i="4"/>
  <c r="J101" i="4"/>
  <c r="K101" i="4"/>
  <c r="L101" i="4"/>
  <c r="M101" i="4"/>
  <c r="N101" i="4"/>
  <c r="O101" i="4"/>
  <c r="P101" i="4"/>
  <c r="Q101" i="4"/>
  <c r="R101" i="4"/>
  <c r="H112" i="4"/>
  <c r="J112" i="4"/>
  <c r="K112" i="4"/>
  <c r="L112" i="4"/>
  <c r="M112" i="4"/>
  <c r="N112" i="4"/>
  <c r="O112" i="4"/>
  <c r="P112" i="4"/>
  <c r="Q112" i="4"/>
  <c r="R112" i="4"/>
  <c r="H113" i="4"/>
  <c r="J113" i="4"/>
  <c r="K113" i="4"/>
  <c r="L113" i="4"/>
  <c r="M113" i="4"/>
  <c r="N113" i="4"/>
  <c r="O113" i="4"/>
  <c r="P113" i="4"/>
  <c r="Q113" i="4"/>
  <c r="R113" i="4"/>
  <c r="H114" i="4"/>
  <c r="J114" i="4"/>
  <c r="K114" i="4"/>
  <c r="L114" i="4"/>
  <c r="M114" i="4"/>
  <c r="N114" i="4"/>
  <c r="O114" i="4"/>
  <c r="P114" i="4"/>
  <c r="Q114" i="4"/>
  <c r="R114" i="4"/>
  <c r="H115" i="4"/>
  <c r="J115" i="4"/>
  <c r="K115" i="4"/>
  <c r="L115" i="4"/>
  <c r="M115" i="4"/>
  <c r="N115" i="4"/>
  <c r="O115" i="4"/>
  <c r="P115" i="4"/>
  <c r="Q115" i="4"/>
  <c r="R115" i="4"/>
  <c r="H116" i="4"/>
  <c r="J116" i="4"/>
  <c r="K116" i="4"/>
  <c r="L116" i="4"/>
  <c r="M116" i="4"/>
  <c r="N116" i="4"/>
  <c r="O116" i="4"/>
  <c r="P116" i="4"/>
  <c r="Q116" i="4"/>
  <c r="R116" i="4"/>
  <c r="H117" i="4"/>
  <c r="J117" i="4"/>
  <c r="K117" i="4"/>
  <c r="L117" i="4"/>
  <c r="M117" i="4"/>
  <c r="N117" i="4"/>
  <c r="O117" i="4"/>
  <c r="P117" i="4"/>
  <c r="Q117" i="4"/>
  <c r="R117" i="4"/>
  <c r="H118" i="4"/>
  <c r="J118" i="4"/>
  <c r="K118" i="4"/>
  <c r="L118" i="4"/>
  <c r="M118" i="4"/>
  <c r="N118" i="4"/>
  <c r="O118" i="4"/>
  <c r="P118" i="4"/>
  <c r="Q118" i="4"/>
  <c r="R118" i="4"/>
  <c r="H119" i="4"/>
  <c r="J119" i="4"/>
  <c r="K119" i="4"/>
  <c r="L119" i="4"/>
  <c r="M119" i="4"/>
  <c r="N119" i="4"/>
  <c r="O119" i="4"/>
  <c r="P119" i="4"/>
  <c r="Q119" i="4"/>
  <c r="R119" i="4"/>
  <c r="H120" i="4"/>
  <c r="J120" i="4"/>
  <c r="K120" i="4"/>
  <c r="L120" i="4"/>
  <c r="M120" i="4"/>
  <c r="N120" i="4"/>
  <c r="O120" i="4"/>
  <c r="P120" i="4"/>
  <c r="Q120" i="4"/>
  <c r="R120" i="4"/>
  <c r="H121" i="4"/>
  <c r="J121" i="4"/>
  <c r="K121" i="4"/>
  <c r="L121" i="4"/>
  <c r="M121" i="4"/>
  <c r="N121" i="4"/>
  <c r="O121" i="4"/>
  <c r="P121" i="4"/>
  <c r="Q121" i="4"/>
  <c r="R121" i="4"/>
  <c r="H122" i="4"/>
  <c r="J122" i="4"/>
  <c r="K122" i="4"/>
  <c r="L122" i="4"/>
  <c r="M122" i="4"/>
  <c r="N122" i="4"/>
  <c r="O122" i="4"/>
  <c r="P122" i="4"/>
  <c r="Q122" i="4"/>
  <c r="R122" i="4"/>
  <c r="H123" i="4"/>
  <c r="J123" i="4"/>
  <c r="K123" i="4"/>
  <c r="L123" i="4"/>
  <c r="M123" i="4"/>
  <c r="N123" i="4"/>
  <c r="O123" i="4"/>
  <c r="P123" i="4"/>
  <c r="Q123" i="4"/>
  <c r="R123" i="4"/>
  <c r="H124" i="4"/>
  <c r="J124" i="4"/>
  <c r="K124" i="4"/>
  <c r="L124" i="4"/>
  <c r="M124" i="4"/>
  <c r="N124" i="4"/>
  <c r="O124" i="4"/>
  <c r="P124" i="4"/>
  <c r="Q124" i="4"/>
  <c r="R124" i="4"/>
  <c r="H125" i="4"/>
  <c r="J125" i="4"/>
  <c r="K125" i="4"/>
  <c r="L125" i="4"/>
  <c r="M125" i="4"/>
  <c r="N125" i="4"/>
  <c r="O125" i="4"/>
  <c r="P125" i="4"/>
  <c r="Q125" i="4"/>
  <c r="R125" i="4"/>
  <c r="H126" i="4"/>
  <c r="J126" i="4"/>
  <c r="K126" i="4"/>
  <c r="L126" i="4"/>
  <c r="M126" i="4"/>
  <c r="N126" i="4"/>
  <c r="O126" i="4"/>
  <c r="P126" i="4"/>
  <c r="Q126" i="4"/>
  <c r="R126" i="4"/>
  <c r="H127" i="4"/>
  <c r="J127" i="4"/>
  <c r="K127" i="4"/>
  <c r="L127" i="4"/>
  <c r="M127" i="4"/>
  <c r="N127" i="4"/>
  <c r="O127" i="4"/>
  <c r="P127" i="4"/>
  <c r="Q127" i="4"/>
  <c r="R127" i="4"/>
  <c r="H128" i="4"/>
  <c r="J128" i="4"/>
  <c r="K128" i="4"/>
  <c r="L128" i="4"/>
  <c r="M128" i="4"/>
  <c r="N128" i="4"/>
  <c r="O128" i="4"/>
  <c r="P128" i="4"/>
  <c r="Q128" i="4"/>
  <c r="R128" i="4"/>
  <c r="H129" i="4"/>
  <c r="J129" i="4"/>
  <c r="K129" i="4"/>
  <c r="L129" i="4"/>
  <c r="M129" i="4"/>
  <c r="N129" i="4"/>
  <c r="O129" i="4"/>
  <c r="P129" i="4"/>
  <c r="Q129" i="4"/>
  <c r="R129" i="4"/>
  <c r="H130" i="4"/>
  <c r="J130" i="4"/>
  <c r="K130" i="4"/>
  <c r="L130" i="4"/>
  <c r="M130" i="4"/>
  <c r="N130" i="4"/>
  <c r="O130" i="4"/>
  <c r="P130" i="4"/>
  <c r="Q130" i="4"/>
  <c r="R130" i="4"/>
  <c r="H131" i="4"/>
  <c r="J131" i="4"/>
  <c r="K131" i="4"/>
  <c r="L131" i="4"/>
  <c r="M131" i="4"/>
  <c r="N131" i="4"/>
  <c r="O131" i="4"/>
  <c r="P131" i="4"/>
  <c r="Q131" i="4"/>
  <c r="R131" i="4"/>
  <c r="H132" i="4"/>
  <c r="J132" i="4"/>
  <c r="K132" i="4"/>
  <c r="L132" i="4"/>
  <c r="M132" i="4"/>
  <c r="N132" i="4"/>
  <c r="O132" i="4"/>
  <c r="P132" i="4"/>
  <c r="Q132" i="4"/>
  <c r="R132" i="4"/>
  <c r="H133" i="4"/>
  <c r="J133" i="4"/>
  <c r="K133" i="4"/>
  <c r="L133" i="4"/>
  <c r="M133" i="4"/>
  <c r="N133" i="4"/>
  <c r="O133" i="4"/>
  <c r="P133" i="4"/>
  <c r="Q133" i="4"/>
  <c r="R133" i="4"/>
  <c r="H134" i="4"/>
  <c r="J134" i="4"/>
  <c r="K134" i="4"/>
  <c r="L134" i="4"/>
  <c r="M134" i="4"/>
  <c r="N134" i="4"/>
  <c r="O134" i="4"/>
  <c r="P134" i="4"/>
  <c r="Q134" i="4"/>
  <c r="R134" i="4"/>
  <c r="H135" i="4"/>
  <c r="J135" i="4"/>
  <c r="K135" i="4"/>
  <c r="L135" i="4"/>
  <c r="M135" i="4"/>
  <c r="N135" i="4"/>
  <c r="O135" i="4"/>
  <c r="P135" i="4"/>
  <c r="Q135" i="4"/>
  <c r="R135" i="4"/>
  <c r="H136" i="4"/>
  <c r="J136" i="4"/>
  <c r="K136" i="4"/>
  <c r="L136" i="4"/>
  <c r="M136" i="4"/>
  <c r="N136" i="4"/>
  <c r="O136" i="4"/>
  <c r="P136" i="4"/>
  <c r="Q136" i="4"/>
  <c r="R136" i="4"/>
  <c r="H137" i="4"/>
  <c r="J137" i="4"/>
  <c r="K137" i="4"/>
  <c r="L137" i="4"/>
  <c r="M137" i="4"/>
  <c r="N137" i="4"/>
  <c r="O137" i="4"/>
  <c r="P137" i="4"/>
  <c r="Q137" i="4"/>
  <c r="R137" i="4"/>
  <c r="H138" i="4"/>
  <c r="J138" i="4"/>
  <c r="K138" i="4"/>
  <c r="L138" i="4"/>
  <c r="M138" i="4"/>
  <c r="N138" i="4"/>
  <c r="O138" i="4"/>
  <c r="P138" i="4"/>
  <c r="Q138" i="4"/>
  <c r="R138" i="4"/>
  <c r="H139" i="4"/>
  <c r="J139" i="4"/>
  <c r="K139" i="4"/>
  <c r="L139" i="4"/>
  <c r="M139" i="4"/>
  <c r="N139" i="4"/>
  <c r="O139" i="4"/>
  <c r="P139" i="4"/>
  <c r="Q139" i="4"/>
  <c r="R139" i="4"/>
  <c r="H140" i="4"/>
  <c r="J140" i="4"/>
  <c r="K140" i="4"/>
  <c r="L140" i="4"/>
  <c r="M140" i="4"/>
  <c r="N140" i="4"/>
  <c r="O140" i="4"/>
  <c r="P140" i="4"/>
  <c r="Q140" i="4"/>
  <c r="R140" i="4"/>
  <c r="H141" i="4"/>
  <c r="J141" i="4"/>
  <c r="K141" i="4"/>
  <c r="L141" i="4"/>
  <c r="M141" i="4"/>
  <c r="N141" i="4"/>
  <c r="O141" i="4"/>
  <c r="P141" i="4"/>
  <c r="Q141" i="4"/>
  <c r="R141" i="4"/>
  <c r="H142" i="4"/>
  <c r="J142" i="4"/>
  <c r="K142" i="4"/>
  <c r="L142" i="4"/>
  <c r="M142" i="4"/>
  <c r="N142" i="4"/>
  <c r="O142" i="4"/>
  <c r="P142" i="4"/>
  <c r="Q142" i="4"/>
  <c r="R142" i="4"/>
  <c r="H143" i="4"/>
  <c r="J143" i="4"/>
  <c r="K143" i="4"/>
  <c r="L143" i="4"/>
  <c r="M143" i="4"/>
  <c r="N143" i="4"/>
  <c r="O143" i="4"/>
  <c r="P143" i="4"/>
  <c r="Q143" i="4"/>
  <c r="R143" i="4"/>
  <c r="H144" i="4"/>
  <c r="J144" i="4"/>
  <c r="K144" i="4"/>
  <c r="L144" i="4"/>
  <c r="M144" i="4"/>
  <c r="N144" i="4"/>
  <c r="O144" i="4"/>
  <c r="P144" i="4"/>
  <c r="Q144" i="4"/>
  <c r="R144" i="4"/>
  <c r="H145" i="4"/>
  <c r="J145" i="4"/>
  <c r="K145" i="4"/>
  <c r="L145" i="4"/>
  <c r="M145" i="4"/>
  <c r="N145" i="4"/>
  <c r="O145" i="4"/>
  <c r="P145" i="4"/>
  <c r="Q145" i="4"/>
  <c r="R145" i="4"/>
  <c r="H146" i="4"/>
  <c r="J146" i="4"/>
  <c r="K146" i="4"/>
  <c r="L146" i="4"/>
  <c r="M146" i="4"/>
  <c r="N146" i="4"/>
  <c r="O146" i="4"/>
  <c r="P146" i="4"/>
  <c r="Q146" i="4"/>
  <c r="R146" i="4"/>
  <c r="H147" i="4"/>
  <c r="J147" i="4"/>
  <c r="K147" i="4"/>
  <c r="L147" i="4"/>
  <c r="M147" i="4"/>
  <c r="N147" i="4"/>
  <c r="O147" i="4"/>
  <c r="P147" i="4"/>
  <c r="Q147" i="4"/>
  <c r="R147" i="4"/>
  <c r="H148" i="4"/>
  <c r="J148" i="4"/>
  <c r="K148" i="4"/>
  <c r="L148" i="4"/>
  <c r="M148" i="4"/>
  <c r="N148" i="4"/>
  <c r="O148" i="4"/>
  <c r="P148" i="4"/>
  <c r="Q148" i="4"/>
  <c r="R148" i="4"/>
  <c r="H149" i="4"/>
  <c r="J149" i="4"/>
  <c r="K149" i="4"/>
  <c r="L149" i="4"/>
  <c r="M149" i="4"/>
  <c r="N149" i="4"/>
  <c r="O149" i="4"/>
  <c r="P149" i="4"/>
  <c r="Q149" i="4"/>
  <c r="R149" i="4"/>
  <c r="H150" i="4"/>
  <c r="J150" i="4"/>
  <c r="K150" i="4"/>
  <c r="L150" i="4"/>
  <c r="M150" i="4"/>
  <c r="N150" i="4"/>
  <c r="O150" i="4"/>
  <c r="P150" i="4"/>
  <c r="Q150" i="4"/>
  <c r="R150" i="4"/>
  <c r="H151" i="4"/>
  <c r="J151" i="4"/>
  <c r="K151" i="4"/>
  <c r="L151" i="4"/>
  <c r="M151" i="4"/>
  <c r="N151" i="4"/>
  <c r="O151" i="4"/>
  <c r="P151" i="4"/>
  <c r="Q151" i="4"/>
  <c r="R151" i="4"/>
  <c r="H152" i="4"/>
  <c r="J152" i="4"/>
  <c r="K152" i="4"/>
  <c r="L152" i="4"/>
  <c r="M152" i="4"/>
  <c r="N152" i="4"/>
  <c r="O152" i="4"/>
  <c r="P152" i="4"/>
  <c r="Q152" i="4"/>
  <c r="R152" i="4"/>
  <c r="H153" i="4"/>
  <c r="J153" i="4"/>
  <c r="K153" i="4"/>
  <c r="L153" i="4"/>
  <c r="M153" i="4"/>
  <c r="N153" i="4"/>
  <c r="O153" i="4"/>
  <c r="P153" i="4"/>
  <c r="Q153" i="4"/>
  <c r="R153" i="4"/>
  <c r="H154" i="4"/>
  <c r="J154" i="4"/>
  <c r="K154" i="4"/>
  <c r="L154" i="4"/>
  <c r="M154" i="4"/>
  <c r="N154" i="4"/>
  <c r="O154" i="4"/>
  <c r="P154" i="4"/>
  <c r="Q154" i="4"/>
  <c r="R154" i="4"/>
  <c r="H155" i="4"/>
  <c r="J155" i="4"/>
  <c r="K155" i="4"/>
  <c r="L155" i="4"/>
  <c r="M155" i="4"/>
  <c r="N155" i="4"/>
  <c r="O155" i="4"/>
  <c r="P155" i="4"/>
  <c r="Q155" i="4"/>
  <c r="R155" i="4"/>
  <c r="H156" i="4"/>
  <c r="J156" i="4"/>
  <c r="K156" i="4"/>
  <c r="L156" i="4"/>
  <c r="M156" i="4"/>
  <c r="N156" i="4"/>
  <c r="O156" i="4"/>
  <c r="P156" i="4"/>
  <c r="Q156" i="4"/>
  <c r="R156" i="4"/>
  <c r="H157" i="4"/>
  <c r="J157" i="4"/>
  <c r="K157" i="4"/>
  <c r="L157" i="4"/>
  <c r="M157" i="4"/>
  <c r="N157" i="4"/>
  <c r="O157" i="4"/>
  <c r="P157" i="4"/>
  <c r="Q157" i="4"/>
  <c r="R157" i="4"/>
  <c r="H158" i="4"/>
  <c r="J158" i="4"/>
  <c r="K158" i="4"/>
  <c r="L158" i="4"/>
  <c r="M158" i="4"/>
  <c r="N158" i="4"/>
  <c r="O158" i="4"/>
  <c r="P158" i="4"/>
  <c r="Q158" i="4"/>
  <c r="R158" i="4"/>
  <c r="H159" i="4"/>
  <c r="J159" i="4"/>
  <c r="K159" i="4"/>
  <c r="L159" i="4"/>
  <c r="M159" i="4"/>
  <c r="N159" i="4"/>
  <c r="O159" i="4"/>
  <c r="P159" i="4"/>
  <c r="Q159" i="4"/>
  <c r="R159" i="4"/>
  <c r="H160" i="4"/>
  <c r="J160" i="4"/>
  <c r="K160" i="4"/>
  <c r="L160" i="4"/>
  <c r="M160" i="4"/>
  <c r="N160" i="4"/>
  <c r="O160" i="4"/>
  <c r="P160" i="4"/>
  <c r="Q160" i="4"/>
  <c r="R160" i="4"/>
  <c r="H161" i="4"/>
  <c r="J161" i="4"/>
  <c r="K161" i="4"/>
  <c r="L161" i="4"/>
  <c r="M161" i="4"/>
  <c r="N161" i="4"/>
  <c r="O161" i="4"/>
  <c r="P161" i="4"/>
  <c r="Q161" i="4"/>
  <c r="R161" i="4"/>
  <c r="H162" i="4"/>
  <c r="J162" i="4"/>
  <c r="K162" i="4"/>
  <c r="L162" i="4"/>
  <c r="M162" i="4"/>
  <c r="N162" i="4"/>
  <c r="O162" i="4"/>
  <c r="P162" i="4"/>
  <c r="Q162" i="4"/>
  <c r="R162" i="4"/>
  <c r="H163" i="4"/>
  <c r="J163" i="4"/>
  <c r="K163" i="4"/>
  <c r="L163" i="4"/>
  <c r="M163" i="4"/>
  <c r="N163" i="4"/>
  <c r="O163" i="4"/>
  <c r="P163" i="4"/>
  <c r="Q163" i="4"/>
  <c r="R163" i="4"/>
  <c r="H164" i="4"/>
  <c r="J164" i="4"/>
  <c r="K164" i="4"/>
  <c r="L164" i="4"/>
  <c r="M164" i="4"/>
  <c r="N164" i="4"/>
  <c r="O164" i="4"/>
  <c r="P164" i="4"/>
  <c r="Q164" i="4"/>
  <c r="R164" i="4"/>
  <c r="H165" i="4"/>
  <c r="J165" i="4"/>
  <c r="K165" i="4"/>
  <c r="L165" i="4"/>
  <c r="M165" i="4"/>
  <c r="N165" i="4"/>
  <c r="O165" i="4"/>
  <c r="P165" i="4"/>
  <c r="Q165" i="4"/>
  <c r="R165" i="4"/>
  <c r="H166" i="4"/>
  <c r="J166" i="4"/>
  <c r="K166" i="4"/>
  <c r="L166" i="4"/>
  <c r="M166" i="4"/>
  <c r="N166" i="4"/>
  <c r="O166" i="4"/>
  <c r="P166" i="4"/>
  <c r="Q166" i="4"/>
  <c r="R166" i="4"/>
  <c r="H167" i="4"/>
  <c r="J167" i="4"/>
  <c r="K167" i="4"/>
  <c r="L167" i="4"/>
  <c r="M167" i="4"/>
  <c r="N167" i="4"/>
  <c r="O167" i="4"/>
  <c r="P167" i="4"/>
  <c r="Q167" i="4"/>
  <c r="R167" i="4"/>
  <c r="H168" i="4"/>
  <c r="J168" i="4"/>
  <c r="K168" i="4"/>
  <c r="L168" i="4"/>
  <c r="M168" i="4"/>
  <c r="N168" i="4"/>
  <c r="O168" i="4"/>
  <c r="P168" i="4"/>
  <c r="Q168" i="4"/>
  <c r="R168" i="4"/>
  <c r="H169" i="4"/>
  <c r="J169" i="4"/>
  <c r="K169" i="4"/>
  <c r="L169" i="4"/>
  <c r="M169" i="4"/>
  <c r="N169" i="4"/>
  <c r="O169" i="4"/>
  <c r="P169" i="4"/>
  <c r="Q169" i="4"/>
  <c r="R169" i="4"/>
  <c r="H170" i="4"/>
  <c r="J170" i="4"/>
  <c r="K170" i="4"/>
  <c r="L170" i="4"/>
  <c r="M170" i="4"/>
  <c r="N170" i="4"/>
  <c r="O170" i="4"/>
  <c r="P170" i="4"/>
  <c r="Q170" i="4"/>
  <c r="R170" i="4"/>
  <c r="H171" i="4"/>
  <c r="J171" i="4"/>
  <c r="K171" i="4"/>
  <c r="L171" i="4"/>
  <c r="M171" i="4"/>
  <c r="N171" i="4"/>
  <c r="O171" i="4"/>
  <c r="P171" i="4"/>
  <c r="Q171" i="4"/>
  <c r="R171" i="4"/>
  <c r="H172" i="4"/>
  <c r="J172" i="4"/>
  <c r="K172" i="4"/>
  <c r="L172" i="4"/>
  <c r="M172" i="4"/>
  <c r="N172" i="4"/>
  <c r="O172" i="4"/>
  <c r="P172" i="4"/>
  <c r="Q172" i="4"/>
  <c r="R172" i="4"/>
  <c r="H173" i="4"/>
  <c r="J173" i="4"/>
  <c r="K173" i="4"/>
  <c r="L173" i="4"/>
  <c r="M173" i="4"/>
  <c r="N173" i="4"/>
  <c r="O173" i="4"/>
  <c r="P173" i="4"/>
  <c r="Q173" i="4"/>
  <c r="R173" i="4"/>
  <c r="H174" i="4"/>
  <c r="J174" i="4"/>
  <c r="K174" i="4"/>
  <c r="L174" i="4"/>
  <c r="M174" i="4"/>
  <c r="N174" i="4"/>
  <c r="O174" i="4"/>
  <c r="P174" i="4"/>
  <c r="Q174" i="4"/>
  <c r="R174" i="4"/>
  <c r="H175" i="4"/>
  <c r="J175" i="4"/>
  <c r="K175" i="4"/>
  <c r="L175" i="4"/>
  <c r="M175" i="4"/>
  <c r="N175" i="4"/>
  <c r="O175" i="4"/>
  <c r="P175" i="4"/>
  <c r="Q175" i="4"/>
  <c r="R175" i="4"/>
  <c r="N56" i="10"/>
  <c r="M57" i="10"/>
  <c r="N57" i="10"/>
  <c r="O57" i="10"/>
  <c r="P57" i="10"/>
  <c r="Q57" i="10"/>
  <c r="L57" i="10"/>
  <c r="M43" i="10"/>
  <c r="N43" i="10"/>
  <c r="O43" i="10"/>
  <c r="P43" i="10"/>
  <c r="Q43" i="10"/>
  <c r="L43" i="10"/>
  <c r="M27" i="10"/>
  <c r="N27" i="10"/>
  <c r="O27" i="10"/>
  <c r="P27" i="10"/>
  <c r="Q27" i="10"/>
  <c r="L27" i="10"/>
  <c r="M20" i="10"/>
  <c r="N20" i="10"/>
  <c r="O20" i="10"/>
  <c r="P20" i="10"/>
  <c r="Q20" i="10"/>
  <c r="L20" i="10"/>
  <c r="K22" i="10"/>
  <c r="L22" i="10"/>
  <c r="M22" i="10"/>
  <c r="N22" i="10"/>
  <c r="O22" i="10"/>
  <c r="P22" i="10"/>
  <c r="Q22" i="10"/>
  <c r="K37" i="10"/>
  <c r="L37" i="10"/>
  <c r="M37" i="10"/>
  <c r="N37" i="10"/>
  <c r="O37" i="10"/>
  <c r="P37" i="10"/>
  <c r="Q37" i="10"/>
  <c r="K38" i="10"/>
  <c r="L38" i="10"/>
  <c r="M38" i="10"/>
  <c r="N38" i="10"/>
  <c r="O38" i="10"/>
  <c r="P38" i="10"/>
  <c r="Q38" i="10"/>
  <c r="K26" i="10"/>
  <c r="L26" i="10"/>
  <c r="M26" i="10"/>
  <c r="N26" i="10"/>
  <c r="O26" i="10"/>
  <c r="P26" i="10"/>
  <c r="Q26" i="10"/>
  <c r="K29" i="10"/>
  <c r="L29" i="10"/>
  <c r="M29" i="10"/>
  <c r="N29" i="10"/>
  <c r="O29" i="10"/>
  <c r="P29" i="10"/>
  <c r="Q29" i="10"/>
  <c r="K30" i="10"/>
  <c r="L30" i="10"/>
  <c r="M30" i="10"/>
  <c r="N30" i="10"/>
  <c r="O30" i="10"/>
  <c r="P30" i="10"/>
  <c r="Q30" i="10"/>
  <c r="K31" i="10"/>
  <c r="L31" i="10"/>
  <c r="M31" i="10"/>
  <c r="N31" i="10"/>
  <c r="O31" i="10"/>
  <c r="P31" i="10"/>
  <c r="Q31" i="10"/>
  <c r="K32" i="10"/>
  <c r="L32" i="10"/>
  <c r="M32" i="10"/>
  <c r="N32" i="10"/>
  <c r="O32" i="10"/>
  <c r="P32" i="10"/>
  <c r="Q32" i="10"/>
  <c r="K33" i="10"/>
  <c r="L33" i="10"/>
  <c r="M33" i="10"/>
  <c r="N33" i="10"/>
  <c r="O33" i="10"/>
  <c r="P33" i="10"/>
  <c r="Q33" i="10"/>
  <c r="K34" i="10"/>
  <c r="L34" i="10"/>
  <c r="M34" i="10"/>
  <c r="N34" i="10"/>
  <c r="O34" i="10"/>
  <c r="P34" i="10"/>
  <c r="Q34" i="10"/>
  <c r="K35" i="10"/>
  <c r="L35" i="10"/>
  <c r="M35" i="10"/>
  <c r="N35" i="10"/>
  <c r="O35" i="10"/>
  <c r="P35" i="10"/>
  <c r="Q35" i="10"/>
  <c r="K36" i="10"/>
  <c r="L36" i="10"/>
  <c r="M36" i="10"/>
  <c r="N36" i="10"/>
  <c r="O36" i="10"/>
  <c r="P36" i="10"/>
  <c r="Q36" i="10"/>
  <c r="K39" i="10"/>
  <c r="L39" i="10"/>
  <c r="M39" i="10"/>
  <c r="N39" i="10"/>
  <c r="O39" i="10"/>
  <c r="P39" i="10"/>
  <c r="Q39" i="10"/>
  <c r="K40" i="10"/>
  <c r="L40" i="10"/>
  <c r="M40" i="10"/>
  <c r="N40" i="10"/>
  <c r="O40" i="10"/>
  <c r="P40" i="10"/>
  <c r="Q40" i="10"/>
  <c r="K41" i="10"/>
  <c r="L41" i="10"/>
  <c r="M41" i="10"/>
  <c r="N41" i="10"/>
  <c r="O41" i="10"/>
  <c r="P41" i="10"/>
  <c r="Q41" i="10"/>
  <c r="K42" i="10"/>
  <c r="L42" i="10"/>
  <c r="M42" i="10"/>
  <c r="N42" i="10"/>
  <c r="O42" i="10"/>
  <c r="P42" i="10"/>
  <c r="Q42" i="10"/>
  <c r="K45" i="10"/>
  <c r="L45" i="10"/>
  <c r="M45" i="10"/>
  <c r="N45" i="10"/>
  <c r="O45" i="10"/>
  <c r="P45" i="10"/>
  <c r="Q45" i="10"/>
  <c r="K46" i="10"/>
  <c r="L46" i="10"/>
  <c r="M46" i="10"/>
  <c r="N46" i="10"/>
  <c r="O46" i="10"/>
  <c r="P46" i="10"/>
  <c r="Q46" i="10"/>
  <c r="K47" i="10"/>
  <c r="L47" i="10"/>
  <c r="M47" i="10"/>
  <c r="N47" i="10"/>
  <c r="O47" i="10"/>
  <c r="P47" i="10"/>
  <c r="Q47" i="10"/>
  <c r="K48" i="10"/>
  <c r="L48" i="10"/>
  <c r="M48" i="10"/>
  <c r="N48" i="10"/>
  <c r="O48" i="10"/>
  <c r="P48" i="10"/>
  <c r="Q48" i="10"/>
  <c r="K49" i="10"/>
  <c r="L49" i="10"/>
  <c r="M49" i="10"/>
  <c r="N49" i="10"/>
  <c r="O49" i="10"/>
  <c r="P49" i="10"/>
  <c r="Q49" i="10"/>
  <c r="K50" i="10"/>
  <c r="L50" i="10"/>
  <c r="M50" i="10"/>
  <c r="N50" i="10"/>
  <c r="O50" i="10"/>
  <c r="P50" i="10"/>
  <c r="Q50" i="10"/>
  <c r="K51" i="10"/>
  <c r="L51" i="10"/>
  <c r="M51" i="10"/>
  <c r="N51" i="10"/>
  <c r="O51" i="10"/>
  <c r="P51" i="10"/>
  <c r="Q51" i="10"/>
  <c r="K52" i="10"/>
  <c r="L52" i="10"/>
  <c r="M52" i="10"/>
  <c r="N52" i="10"/>
  <c r="O52" i="10"/>
  <c r="P52" i="10"/>
  <c r="Q52" i="10"/>
  <c r="K53" i="10"/>
  <c r="L53" i="10"/>
  <c r="M53" i="10"/>
  <c r="N53" i="10"/>
  <c r="O53" i="10"/>
  <c r="P53" i="10"/>
  <c r="Q53" i="10"/>
  <c r="K54" i="10"/>
  <c r="L54" i="10"/>
  <c r="M54" i="10"/>
  <c r="N54" i="10"/>
  <c r="O54" i="10"/>
  <c r="P54" i="10"/>
  <c r="Q54" i="10"/>
  <c r="K55" i="10"/>
  <c r="L55" i="10"/>
  <c r="M55" i="10"/>
  <c r="N55" i="10"/>
  <c r="O55" i="10"/>
  <c r="P55" i="10"/>
  <c r="Q55" i="10"/>
  <c r="K56" i="10"/>
  <c r="L56" i="10"/>
  <c r="M56" i="10"/>
  <c r="O56" i="10"/>
  <c r="P56" i="10"/>
  <c r="Q56" i="10"/>
  <c r="K12" i="10"/>
  <c r="L12" i="10"/>
  <c r="M12" i="10"/>
  <c r="N12" i="10"/>
  <c r="O12" i="10"/>
  <c r="P12" i="10"/>
  <c r="Q12" i="10"/>
  <c r="K13" i="10"/>
  <c r="L13" i="10"/>
  <c r="M13" i="10"/>
  <c r="N13" i="10"/>
  <c r="O13" i="10"/>
  <c r="P13" i="10"/>
  <c r="Q13" i="10"/>
  <c r="K14" i="10"/>
  <c r="L14" i="10"/>
  <c r="M14" i="10"/>
  <c r="N14" i="10"/>
  <c r="O14" i="10"/>
  <c r="P14" i="10"/>
  <c r="Q14" i="10"/>
  <c r="K15" i="10"/>
  <c r="L15" i="10"/>
  <c r="M15" i="10"/>
  <c r="N15" i="10"/>
  <c r="O15" i="10"/>
  <c r="P15" i="10"/>
  <c r="Q15" i="10"/>
  <c r="K16" i="10"/>
  <c r="L16" i="10"/>
  <c r="M16" i="10"/>
  <c r="N16" i="10"/>
  <c r="O16" i="10"/>
  <c r="P16" i="10"/>
  <c r="Q16" i="10"/>
  <c r="K17" i="10"/>
  <c r="L17" i="10"/>
  <c r="M17" i="10"/>
  <c r="N17" i="10"/>
  <c r="O17" i="10"/>
  <c r="P17" i="10"/>
  <c r="Q17" i="10"/>
  <c r="K18" i="10"/>
  <c r="L18" i="10"/>
  <c r="M18" i="10"/>
  <c r="N18" i="10"/>
  <c r="O18" i="10"/>
  <c r="P18" i="10"/>
  <c r="Q18" i="10"/>
  <c r="K19" i="10"/>
  <c r="L19" i="10"/>
  <c r="M19" i="10"/>
  <c r="N19" i="10"/>
  <c r="O19" i="10"/>
  <c r="P19" i="10"/>
  <c r="Q19" i="10"/>
  <c r="K23" i="10"/>
  <c r="L23" i="10"/>
  <c r="M23" i="10"/>
  <c r="N23" i="10"/>
  <c r="O23" i="10"/>
  <c r="P23" i="10"/>
  <c r="Q23" i="10"/>
  <c r="K24" i="10"/>
  <c r="L24" i="10"/>
  <c r="M24" i="10"/>
  <c r="N24" i="10"/>
  <c r="O24" i="10"/>
  <c r="P24" i="10"/>
  <c r="Q24" i="10"/>
  <c r="K25" i="10"/>
  <c r="L25" i="10"/>
  <c r="M25" i="10"/>
  <c r="N25" i="10"/>
  <c r="O25" i="10"/>
  <c r="P25" i="10"/>
  <c r="Q25" i="10"/>
  <c r="K10" i="10"/>
  <c r="L10" i="10"/>
  <c r="M10" i="10"/>
  <c r="N10" i="10"/>
  <c r="O10" i="10"/>
  <c r="P10" i="10"/>
  <c r="Q10" i="10"/>
  <c r="M11" i="10"/>
  <c r="N11" i="10"/>
  <c r="O11" i="10"/>
  <c r="P11" i="10"/>
  <c r="Q11" i="10"/>
  <c r="L11" i="10"/>
  <c r="K11" i="10"/>
  <c r="X3589" i="1"/>
  <c r="Y3589" i="1" s="1"/>
  <c r="J101" i="3"/>
  <c r="J102" i="3"/>
  <c r="J103" i="3"/>
  <c r="J104" i="3"/>
  <c r="J73" i="3"/>
  <c r="J74" i="3"/>
  <c r="J75" i="3"/>
  <c r="J76" i="3"/>
  <c r="J7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57" i="3"/>
  <c r="J98" i="3"/>
  <c r="J99" i="3"/>
  <c r="J100" i="3"/>
  <c r="J26" i="3"/>
  <c r="K5" i="3"/>
  <c r="J46" i="3"/>
  <c r="J47" i="3"/>
  <c r="J48" i="3"/>
  <c r="J49" i="3"/>
  <c r="J50" i="3"/>
  <c r="J51" i="3"/>
  <c r="M40" i="3"/>
  <c r="J95" i="3"/>
  <c r="J97" i="3"/>
  <c r="J85" i="3"/>
  <c r="J86" i="3"/>
  <c r="J87" i="3"/>
  <c r="J88" i="3"/>
  <c r="J89" i="3"/>
  <c r="J90" i="3"/>
  <c r="J91" i="3"/>
  <c r="J92" i="3"/>
  <c r="J93" i="3"/>
  <c r="J94" i="3"/>
  <c r="J96" i="3"/>
  <c r="J84" i="3"/>
  <c r="J43" i="3"/>
  <c r="J44" i="3"/>
  <c r="J45" i="3"/>
  <c r="J21" i="3"/>
  <c r="J22" i="3"/>
  <c r="J23" i="3"/>
  <c r="J24" i="3"/>
  <c r="J25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6" i="3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519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186" i="2"/>
  <c r="AD625" i="1"/>
  <c r="AD626" i="1"/>
  <c r="AD619" i="1"/>
  <c r="AD620" i="1"/>
  <c r="AD621" i="1"/>
  <c r="AD622" i="1"/>
  <c r="Z3543" i="1"/>
  <c r="AD3543" i="1"/>
  <c r="Z3544" i="1"/>
  <c r="AD3544" i="1"/>
  <c r="Z3545" i="1"/>
  <c r="AD3545" i="1"/>
  <c r="Z3546" i="1"/>
  <c r="AD3546" i="1"/>
  <c r="Z2941" i="1"/>
  <c r="AD2941" i="1"/>
  <c r="Z2938" i="1"/>
  <c r="AD2938" i="1"/>
  <c r="Z2939" i="1"/>
  <c r="AD2939" i="1"/>
  <c r="Z2940" i="1"/>
  <c r="AD2940" i="1"/>
  <c r="Z3127" i="1"/>
  <c r="AD3127" i="1"/>
  <c r="Z3128" i="1"/>
  <c r="AD3128" i="1"/>
  <c r="Z3129" i="1"/>
  <c r="AD3129" i="1"/>
  <c r="Z3130" i="1"/>
  <c r="AD3130" i="1"/>
  <c r="Z3124" i="1"/>
  <c r="AD3124" i="1"/>
  <c r="Z3125" i="1"/>
  <c r="AD3125" i="1"/>
  <c r="Z3126" i="1"/>
  <c r="AD3126" i="1"/>
  <c r="Z3123" i="1"/>
  <c r="AD3123" i="1"/>
  <c r="Z2581" i="1"/>
  <c r="AD2581" i="1"/>
  <c r="Z2582" i="1"/>
  <c r="AD2582" i="1"/>
  <c r="Z2583" i="1"/>
  <c r="AD2583" i="1"/>
  <c r="Z2584" i="1"/>
  <c r="AD2584" i="1"/>
  <c r="Z2946" i="1"/>
  <c r="AD2946" i="1"/>
  <c r="Z2947" i="1"/>
  <c r="AD2947" i="1"/>
  <c r="Z2948" i="1"/>
  <c r="AD2948" i="1"/>
  <c r="Z2949" i="1"/>
  <c r="AD2949" i="1"/>
  <c r="Z3539" i="1"/>
  <c r="AD3539" i="1"/>
  <c r="Z3540" i="1"/>
  <c r="AD3540" i="1"/>
  <c r="Z3541" i="1"/>
  <c r="AD3541" i="1"/>
  <c r="Z3542" i="1"/>
  <c r="AD3542" i="1"/>
  <c r="Z2764" i="1"/>
  <c r="AD2764" i="1"/>
  <c r="Z2765" i="1"/>
  <c r="AD2765" i="1"/>
  <c r="Z2766" i="1"/>
  <c r="AD2766" i="1"/>
  <c r="Z2767" i="1"/>
  <c r="AD2767" i="1"/>
  <c r="Z2756" i="1"/>
  <c r="AD2756" i="1"/>
  <c r="Z2757" i="1"/>
  <c r="AD2757" i="1"/>
  <c r="Z2758" i="1"/>
  <c r="AD2758" i="1"/>
  <c r="Z2759" i="1"/>
  <c r="AD2759" i="1"/>
  <c r="Z3547" i="1"/>
  <c r="AD3547" i="1"/>
  <c r="Z3548" i="1"/>
  <c r="AD3548" i="1"/>
  <c r="Z3549" i="1"/>
  <c r="AD3549" i="1"/>
  <c r="Z3550" i="1"/>
  <c r="AD3550" i="1"/>
  <c r="Z3131" i="1"/>
  <c r="AD3131" i="1"/>
  <c r="Z3132" i="1"/>
  <c r="AD3132" i="1"/>
  <c r="Z3133" i="1"/>
  <c r="AD3133" i="1"/>
  <c r="Z3134" i="1"/>
  <c r="AD3134" i="1"/>
  <c r="Z2577" i="1"/>
  <c r="AD2577" i="1"/>
  <c r="Z2578" i="1"/>
  <c r="AD2578" i="1"/>
  <c r="Z2579" i="1"/>
  <c r="AD2579" i="1"/>
  <c r="Z2580" i="1"/>
  <c r="AD2580" i="1"/>
  <c r="Z2942" i="1"/>
  <c r="AD2942" i="1"/>
  <c r="Z2943" i="1"/>
  <c r="AD2943" i="1"/>
  <c r="Z2944" i="1"/>
  <c r="AD2944" i="1"/>
  <c r="Z2945" i="1"/>
  <c r="AD2945" i="1"/>
  <c r="Z2573" i="1"/>
  <c r="AD2573" i="1"/>
  <c r="Z2574" i="1"/>
  <c r="AD2574" i="1"/>
  <c r="Z2575" i="1"/>
  <c r="AD2575" i="1"/>
  <c r="Z2576" i="1"/>
  <c r="AD2576" i="1"/>
  <c r="Z2760" i="1"/>
  <c r="AD2760" i="1"/>
  <c r="Z2761" i="1"/>
  <c r="AD2761" i="1"/>
  <c r="Z2762" i="1"/>
  <c r="AD2762" i="1"/>
  <c r="Z2763" i="1"/>
  <c r="AD2763" i="1"/>
  <c r="X3366" i="1"/>
  <c r="Y3366" i="1" s="1"/>
  <c r="Z3366" i="1"/>
  <c r="AD3366" i="1"/>
  <c r="X3367" i="1"/>
  <c r="Y3367" i="1" s="1"/>
  <c r="Z3367" i="1"/>
  <c r="AD3367" i="1"/>
  <c r="X3368" i="1"/>
  <c r="Y3368" i="1" s="1"/>
  <c r="Z3368" i="1"/>
  <c r="AD3368" i="1"/>
  <c r="X3369" i="1"/>
  <c r="Y3369" i="1" s="1"/>
  <c r="Z3369" i="1"/>
  <c r="AD3369" i="1"/>
  <c r="X3370" i="1"/>
  <c r="Y3370" i="1" s="1"/>
  <c r="Z3370" i="1"/>
  <c r="AD3370" i="1"/>
  <c r="X3371" i="1"/>
  <c r="Y3371" i="1" s="1"/>
  <c r="Z3371" i="1"/>
  <c r="AD3371" i="1"/>
  <c r="X3372" i="1"/>
  <c r="Y3372" i="1" s="1"/>
  <c r="Z3372" i="1"/>
  <c r="AD3372" i="1"/>
  <c r="X3373" i="1"/>
  <c r="Y3373" i="1" s="1"/>
  <c r="Z3373" i="1"/>
  <c r="AD3373" i="1"/>
  <c r="X3374" i="1"/>
  <c r="Y3374" i="1" s="1"/>
  <c r="Z3374" i="1"/>
  <c r="AD3374" i="1"/>
  <c r="X3375" i="1"/>
  <c r="Y3375" i="1" s="1"/>
  <c r="Z3375" i="1"/>
  <c r="AD3375" i="1"/>
  <c r="X3376" i="1"/>
  <c r="Y3376" i="1" s="1"/>
  <c r="Z3376" i="1"/>
  <c r="AD3376" i="1"/>
  <c r="X3377" i="1"/>
  <c r="Y3377" i="1" s="1"/>
  <c r="Z3377" i="1"/>
  <c r="AD3377" i="1"/>
  <c r="B3543" i="1"/>
  <c r="B3544" i="1"/>
  <c r="B3545" i="1"/>
  <c r="B3546" i="1"/>
  <c r="B2941" i="1"/>
  <c r="B2938" i="1"/>
  <c r="B2939" i="1"/>
  <c r="B2940" i="1"/>
  <c r="B3127" i="1"/>
  <c r="B3128" i="1"/>
  <c r="B3129" i="1"/>
  <c r="B3130" i="1"/>
  <c r="B3124" i="1"/>
  <c r="B3125" i="1"/>
  <c r="B3126" i="1"/>
  <c r="B3123" i="1"/>
  <c r="B2581" i="1"/>
  <c r="B2582" i="1"/>
  <c r="B2583" i="1"/>
  <c r="B2584" i="1"/>
  <c r="B2946" i="1"/>
  <c r="B2947" i="1"/>
  <c r="B2948" i="1"/>
  <c r="B2949" i="1"/>
  <c r="B3539" i="1"/>
  <c r="B3540" i="1"/>
  <c r="B3541" i="1"/>
  <c r="B3542" i="1"/>
  <c r="B2764" i="1"/>
  <c r="B2765" i="1"/>
  <c r="B2766" i="1"/>
  <c r="B2767" i="1"/>
  <c r="B2756" i="1"/>
  <c r="B2757" i="1"/>
  <c r="B2758" i="1"/>
  <c r="B2759" i="1"/>
  <c r="B3547" i="1"/>
  <c r="B3548" i="1"/>
  <c r="B3549" i="1"/>
  <c r="B3550" i="1"/>
  <c r="B3131" i="1"/>
  <c r="B3132" i="1"/>
  <c r="B3133" i="1"/>
  <c r="B3134" i="1"/>
  <c r="B2577" i="1"/>
  <c r="B2578" i="1"/>
  <c r="B2579" i="1"/>
  <c r="B2580" i="1"/>
  <c r="B2942" i="1"/>
  <c r="B2943" i="1"/>
  <c r="B2944" i="1"/>
  <c r="B2945" i="1"/>
  <c r="B2573" i="1"/>
  <c r="B2574" i="1"/>
  <c r="B2575" i="1"/>
  <c r="B2576" i="1"/>
  <c r="B2760" i="1"/>
  <c r="B2761" i="1"/>
  <c r="B2762" i="1"/>
  <c r="B2763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Z16" i="1"/>
  <c r="Z17" i="1"/>
  <c r="Z18" i="1"/>
  <c r="Z11" i="1"/>
  <c r="Z12" i="1"/>
  <c r="Z13" i="1"/>
  <c r="Z14" i="1"/>
  <c r="Z3" i="1"/>
  <c r="Z4" i="1"/>
  <c r="Z5" i="1"/>
  <c r="Z6" i="1"/>
  <c r="Z7" i="1"/>
  <c r="Z8" i="1"/>
  <c r="Z9" i="1"/>
  <c r="Z10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8" i="1"/>
  <c r="Z59" i="1"/>
  <c r="Z60" i="1"/>
  <c r="Z61" i="1"/>
  <c r="Z62" i="1"/>
  <c r="Z54" i="1"/>
  <c r="Z55" i="1"/>
  <c r="Z56" i="1"/>
  <c r="Z57" i="1"/>
  <c r="Z67" i="1"/>
  <c r="Z68" i="1"/>
  <c r="Z69" i="1"/>
  <c r="Z70" i="1"/>
  <c r="Z63" i="1"/>
  <c r="Z64" i="1"/>
  <c r="Z65" i="1"/>
  <c r="Z66" i="1"/>
  <c r="Z79" i="1"/>
  <c r="Z80" i="1"/>
  <c r="Z81" i="1"/>
  <c r="Z82" i="1"/>
  <c r="Z75" i="1"/>
  <c r="Z76" i="1"/>
  <c r="Z77" i="1"/>
  <c r="Z78" i="1"/>
  <c r="Z71" i="1"/>
  <c r="Z72" i="1"/>
  <c r="Z73" i="1"/>
  <c r="Z74" i="1"/>
  <c r="Z86" i="1"/>
  <c r="Z87" i="1"/>
  <c r="Z88" i="1"/>
  <c r="Z89" i="1"/>
  <c r="Z95" i="1"/>
  <c r="Z96" i="1"/>
  <c r="Z97" i="1"/>
  <c r="Z98" i="1"/>
  <c r="Z83" i="1"/>
  <c r="Z84" i="1"/>
  <c r="Z85" i="1"/>
  <c r="Z90" i="1"/>
  <c r="Z91" i="1"/>
  <c r="Z92" i="1"/>
  <c r="Z93" i="1"/>
  <c r="Z94" i="1"/>
  <c r="Z103" i="1"/>
  <c r="Z104" i="1"/>
  <c r="Z105" i="1"/>
  <c r="Z106" i="1"/>
  <c r="Z107" i="1"/>
  <c r="Z108" i="1"/>
  <c r="Z109" i="1"/>
  <c r="Z110" i="1"/>
  <c r="Z99" i="1"/>
  <c r="Z100" i="1"/>
  <c r="Z101" i="1"/>
  <c r="Z102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6" i="1"/>
  <c r="Z137" i="1"/>
  <c r="Z138" i="1"/>
  <c r="Z139" i="1"/>
  <c r="Z140" i="1"/>
  <c r="Z141" i="1"/>
  <c r="Z142" i="1"/>
  <c r="Z143" i="1"/>
  <c r="Z133" i="1"/>
  <c r="Z134" i="1"/>
  <c r="Z135" i="1"/>
  <c r="Z144" i="1"/>
  <c r="Z145" i="1"/>
  <c r="Z146" i="1"/>
  <c r="Z149" i="1"/>
  <c r="Z150" i="1"/>
  <c r="Z151" i="1"/>
  <c r="Z152" i="1"/>
  <c r="Z153" i="1"/>
  <c r="Z154" i="1"/>
  <c r="Z155" i="1"/>
  <c r="Z156" i="1"/>
  <c r="Z147" i="1"/>
  <c r="Z148" i="1"/>
  <c r="Z157" i="1"/>
  <c r="Z158" i="1"/>
  <c r="Z159" i="1"/>
  <c r="Z160" i="1"/>
  <c r="Z165" i="1"/>
  <c r="Z166" i="1"/>
  <c r="Z167" i="1"/>
  <c r="Z168" i="1"/>
  <c r="Z161" i="1"/>
  <c r="Z162" i="1"/>
  <c r="Z163" i="1"/>
  <c r="Z164" i="1"/>
  <c r="Z173" i="1"/>
  <c r="Z174" i="1"/>
  <c r="Z175" i="1"/>
  <c r="Z176" i="1"/>
  <c r="Z177" i="1"/>
  <c r="Z169" i="1"/>
  <c r="Z170" i="1"/>
  <c r="Z171" i="1"/>
  <c r="Z172" i="1"/>
  <c r="Z178" i="1"/>
  <c r="Z179" i="1"/>
  <c r="Z180" i="1"/>
  <c r="Z191" i="1"/>
  <c r="Z192" i="1"/>
  <c r="Z188" i="1"/>
  <c r="Z189" i="1"/>
  <c r="Z190" i="1"/>
  <c r="Z181" i="1"/>
  <c r="Z182" i="1"/>
  <c r="Z183" i="1"/>
  <c r="Z184" i="1"/>
  <c r="Z185" i="1"/>
  <c r="Z186" i="1"/>
  <c r="Z187" i="1"/>
  <c r="Z197" i="1"/>
  <c r="Z198" i="1"/>
  <c r="Z199" i="1"/>
  <c r="Z200" i="1"/>
  <c r="Z201" i="1"/>
  <c r="Z202" i="1"/>
  <c r="Z193" i="1"/>
  <c r="Z194" i="1"/>
  <c r="Z195" i="1"/>
  <c r="Z196" i="1"/>
  <c r="Z203" i="1"/>
  <c r="Z204" i="1"/>
  <c r="Z205" i="1"/>
  <c r="Z206" i="1"/>
  <c r="Z207" i="1"/>
  <c r="Z208" i="1"/>
  <c r="Z209" i="1"/>
  <c r="Z210" i="1"/>
  <c r="Z213" i="1"/>
  <c r="Z214" i="1"/>
  <c r="Z215" i="1"/>
  <c r="Z219" i="1"/>
  <c r="Z220" i="1"/>
  <c r="Z221" i="1"/>
  <c r="Z222" i="1"/>
  <c r="Z216" i="1"/>
  <c r="Z217" i="1"/>
  <c r="Z218" i="1"/>
  <c r="Z211" i="1"/>
  <c r="Z21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51" i="1"/>
  <c r="Z252" i="1"/>
  <c r="Z253" i="1"/>
  <c r="Z254" i="1"/>
  <c r="Z255" i="1"/>
  <c r="Z247" i="1"/>
  <c r="Z248" i="1"/>
  <c r="Z249" i="1"/>
  <c r="Z250" i="1"/>
  <c r="Z256" i="1"/>
  <c r="Z257" i="1"/>
  <c r="Z258" i="1"/>
  <c r="Z259" i="1"/>
  <c r="Z260" i="1"/>
  <c r="Z261" i="1"/>
  <c r="Z262" i="1"/>
  <c r="Z263" i="1"/>
  <c r="Z264" i="1"/>
  <c r="Z268" i="1"/>
  <c r="Z269" i="1"/>
  <c r="Z270" i="1"/>
  <c r="Z271" i="1"/>
  <c r="Z272" i="1"/>
  <c r="Z265" i="1"/>
  <c r="Z266" i="1"/>
  <c r="Z267" i="1"/>
  <c r="Z273" i="1"/>
  <c r="Z274" i="1"/>
  <c r="Z275" i="1"/>
  <c r="Z276" i="1"/>
  <c r="Z286" i="1"/>
  <c r="Z287" i="1"/>
  <c r="Z288" i="1"/>
  <c r="Z289" i="1"/>
  <c r="Z277" i="1"/>
  <c r="Z278" i="1"/>
  <c r="Z279" i="1"/>
  <c r="Z280" i="1"/>
  <c r="Z281" i="1"/>
  <c r="Z282" i="1"/>
  <c r="Z283" i="1"/>
  <c r="Z284" i="1"/>
  <c r="Z285" i="1"/>
  <c r="Z290" i="1"/>
  <c r="Z291" i="1"/>
  <c r="Z292" i="1"/>
  <c r="Z297" i="1"/>
  <c r="Z298" i="1"/>
  <c r="Z299" i="1"/>
  <c r="Z300" i="1"/>
  <c r="Z301" i="1"/>
  <c r="Z302" i="1"/>
  <c r="Z303" i="1"/>
  <c r="Z304" i="1"/>
  <c r="Z305" i="1"/>
  <c r="Z293" i="1"/>
  <c r="Z294" i="1"/>
  <c r="Z295" i="1"/>
  <c r="Z296" i="1"/>
  <c r="Z311" i="1"/>
  <c r="Z312" i="1"/>
  <c r="Z313" i="1"/>
  <c r="Z314" i="1"/>
  <c r="Z315" i="1"/>
  <c r="Z316" i="1"/>
  <c r="Z306" i="1"/>
  <c r="Z307" i="1"/>
  <c r="Z308" i="1"/>
  <c r="Z309" i="1"/>
  <c r="Z310" i="1"/>
  <c r="Z317" i="1"/>
  <c r="Z318" i="1"/>
  <c r="Z319" i="1"/>
  <c r="Z320" i="1"/>
  <c r="Z321" i="1"/>
  <c r="Z322" i="1"/>
  <c r="Z323" i="1"/>
  <c r="Z324" i="1"/>
  <c r="Z325" i="1"/>
  <c r="Z326" i="1"/>
  <c r="Z331" i="1"/>
  <c r="Z332" i="1"/>
  <c r="Z333" i="1"/>
  <c r="Z334" i="1"/>
  <c r="Z327" i="1"/>
  <c r="Z328" i="1"/>
  <c r="Z329" i="1"/>
  <c r="Z330" i="1"/>
  <c r="Z343" i="1"/>
  <c r="Z344" i="1"/>
  <c r="Z345" i="1"/>
  <c r="Z346" i="1"/>
  <c r="Z339" i="1"/>
  <c r="Z340" i="1"/>
  <c r="Z341" i="1"/>
  <c r="Z342" i="1"/>
  <c r="Z335" i="1"/>
  <c r="Z336" i="1"/>
  <c r="Z337" i="1"/>
  <c r="Z338" i="1"/>
  <c r="Z347" i="1"/>
  <c r="Z348" i="1"/>
  <c r="Z349" i="1"/>
  <c r="Z350" i="1"/>
  <c r="Z355" i="1"/>
  <c r="Z356" i="1"/>
  <c r="Z351" i="1"/>
  <c r="Z352" i="1"/>
  <c r="Z353" i="1"/>
  <c r="Z354" i="1"/>
  <c r="Z357" i="1"/>
  <c r="Z358" i="1"/>
  <c r="Z359" i="1"/>
  <c r="Z360" i="1"/>
  <c r="Z361" i="1"/>
  <c r="Z362" i="1"/>
  <c r="Z363" i="1"/>
  <c r="Z364" i="1"/>
  <c r="Z369" i="1"/>
  <c r="Z370" i="1"/>
  <c r="Z371" i="1"/>
  <c r="Z372" i="1"/>
  <c r="Z365" i="1"/>
  <c r="Z366" i="1"/>
  <c r="Z367" i="1"/>
  <c r="Z368" i="1"/>
  <c r="Z373" i="1"/>
  <c r="Z374" i="1"/>
  <c r="Z375" i="1"/>
  <c r="Z376" i="1"/>
  <c r="Z381" i="1"/>
  <c r="Z382" i="1"/>
  <c r="Z383" i="1"/>
  <c r="Z388" i="1"/>
  <c r="Z389" i="1"/>
  <c r="Z390" i="1"/>
  <c r="Z391" i="1"/>
  <c r="Z384" i="1"/>
  <c r="Z385" i="1"/>
  <c r="Z386" i="1"/>
  <c r="Z387" i="1"/>
  <c r="Z377" i="1"/>
  <c r="Z378" i="1"/>
  <c r="Z379" i="1"/>
  <c r="Z380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13" i="1"/>
  <c r="Z414" i="1"/>
  <c r="Z415" i="1"/>
  <c r="Z409" i="1"/>
  <c r="Z410" i="1"/>
  <c r="Z411" i="1"/>
  <c r="Z412" i="1"/>
  <c r="Z416" i="1"/>
  <c r="Z417" i="1"/>
  <c r="Z430" i="1"/>
  <c r="Z431" i="1"/>
  <c r="Z432" i="1"/>
  <c r="Z433" i="1"/>
  <c r="Z426" i="1"/>
  <c r="Z427" i="1"/>
  <c r="Z428" i="1"/>
  <c r="Z429" i="1"/>
  <c r="Z422" i="1"/>
  <c r="Z423" i="1"/>
  <c r="Z424" i="1"/>
  <c r="Z425" i="1"/>
  <c r="Z418" i="1"/>
  <c r="Z419" i="1"/>
  <c r="Z420" i="1"/>
  <c r="Z421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34" i="1"/>
  <c r="Z435" i="1"/>
  <c r="Z436" i="1"/>
  <c r="Z437" i="1"/>
  <c r="Z450" i="1"/>
  <c r="Z451" i="1"/>
  <c r="Z452" i="1"/>
  <c r="Z453" i="1"/>
  <c r="Z454" i="1"/>
  <c r="Z455" i="1"/>
  <c r="Z456" i="1"/>
  <c r="Z457" i="1"/>
  <c r="Z458" i="1"/>
  <c r="Z459" i="1"/>
  <c r="Z464" i="1"/>
  <c r="Z465" i="1"/>
  <c r="Z466" i="1"/>
  <c r="Z467" i="1"/>
  <c r="Z468" i="1"/>
  <c r="Z460" i="1"/>
  <c r="Z461" i="1"/>
  <c r="Z462" i="1"/>
  <c r="Z463" i="1"/>
  <c r="Z469" i="1"/>
  <c r="Z470" i="1"/>
  <c r="Z471" i="1"/>
  <c r="Z472" i="1"/>
  <c r="Z473" i="1"/>
  <c r="Z478" i="1"/>
  <c r="Z479" i="1"/>
  <c r="Z480" i="1"/>
  <c r="Z481" i="1"/>
  <c r="Z474" i="1"/>
  <c r="Z475" i="1"/>
  <c r="Z476" i="1"/>
  <c r="Z477" i="1"/>
  <c r="Z487" i="1"/>
  <c r="Z488" i="1"/>
  <c r="Z489" i="1"/>
  <c r="Z490" i="1"/>
  <c r="Z482" i="1"/>
  <c r="Z483" i="1"/>
  <c r="Z484" i="1"/>
  <c r="Z485" i="1"/>
  <c r="Z486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5" i="1"/>
  <c r="Z516" i="1"/>
  <c r="Z517" i="1"/>
  <c r="Z518" i="1"/>
  <c r="Z519" i="1"/>
  <c r="Z520" i="1"/>
  <c r="Z521" i="1"/>
  <c r="Z522" i="1"/>
  <c r="Z523" i="1"/>
  <c r="Z511" i="1"/>
  <c r="Z512" i="1"/>
  <c r="Z513" i="1"/>
  <c r="Z514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52" i="1"/>
  <c r="Z553" i="1"/>
  <c r="Z548" i="1"/>
  <c r="Z549" i="1"/>
  <c r="Z550" i="1"/>
  <c r="Z551" i="1"/>
  <c r="Z544" i="1"/>
  <c r="Z545" i="1"/>
  <c r="Z546" i="1"/>
  <c r="Z547" i="1"/>
  <c r="Z566" i="1"/>
  <c r="Z567" i="1"/>
  <c r="Z568" i="1"/>
  <c r="Z559" i="1"/>
  <c r="Z560" i="1"/>
  <c r="Z561" i="1"/>
  <c r="Z562" i="1"/>
  <c r="Z554" i="1"/>
  <c r="Z555" i="1"/>
  <c r="Z556" i="1"/>
  <c r="Z557" i="1"/>
  <c r="Z558" i="1"/>
  <c r="Z563" i="1"/>
  <c r="Z564" i="1"/>
  <c r="Z565" i="1"/>
  <c r="Z571" i="1"/>
  <c r="Z572" i="1"/>
  <c r="Z573" i="1"/>
  <c r="Z574" i="1"/>
  <c r="Z575" i="1"/>
  <c r="Z569" i="1"/>
  <c r="Z570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603" i="1"/>
  <c r="Z604" i="1"/>
  <c r="Z605" i="1"/>
  <c r="Z606" i="1"/>
  <c r="Z607" i="1"/>
  <c r="Z608" i="1"/>
  <c r="Z609" i="1"/>
  <c r="Z610" i="1"/>
  <c r="Z611" i="1"/>
  <c r="Z612" i="1"/>
  <c r="Z598" i="1"/>
  <c r="Z599" i="1"/>
  <c r="Z600" i="1"/>
  <c r="Z601" i="1"/>
  <c r="Z602" i="1"/>
  <c r="Z594" i="1"/>
  <c r="Z595" i="1"/>
  <c r="Z596" i="1"/>
  <c r="Z597" i="1"/>
  <c r="Z613" i="1"/>
  <c r="Z614" i="1"/>
  <c r="Z615" i="1"/>
  <c r="Z616" i="1"/>
  <c r="Z617" i="1"/>
  <c r="Z618" i="1"/>
  <c r="Z627" i="1"/>
  <c r="Z628" i="1"/>
  <c r="Z629" i="1"/>
  <c r="Z623" i="1"/>
  <c r="Z624" i="1"/>
  <c r="Z625" i="1"/>
  <c r="Z626" i="1"/>
  <c r="Z619" i="1"/>
  <c r="Z620" i="1"/>
  <c r="Z621" i="1"/>
  <c r="Z622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922" i="1"/>
  <c r="Z923" i="1"/>
  <c r="Z924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AD16" i="1"/>
  <c r="AD17" i="1"/>
  <c r="AD18" i="1"/>
  <c r="AD11" i="1"/>
  <c r="AD12" i="1"/>
  <c r="AD13" i="1"/>
  <c r="AD14" i="1"/>
  <c r="AD3" i="1"/>
  <c r="AD4" i="1"/>
  <c r="AD5" i="1"/>
  <c r="AD6" i="1"/>
  <c r="AD7" i="1"/>
  <c r="AD8" i="1"/>
  <c r="AD9" i="1"/>
  <c r="AD10" i="1"/>
  <c r="AD58" i="1"/>
  <c r="AD59" i="1"/>
  <c r="AD60" i="1"/>
  <c r="AD61" i="1"/>
  <c r="AD62" i="1"/>
  <c r="AD54" i="1"/>
  <c r="AD55" i="1"/>
  <c r="AD56" i="1"/>
  <c r="AD57" i="1"/>
  <c r="AD86" i="1"/>
  <c r="AD87" i="1"/>
  <c r="AD88" i="1"/>
  <c r="AD89" i="1"/>
  <c r="AD95" i="1"/>
  <c r="AD96" i="1"/>
  <c r="AD97" i="1"/>
  <c r="AD98" i="1"/>
  <c r="AD83" i="1"/>
  <c r="AD84" i="1"/>
  <c r="AD85" i="1"/>
  <c r="AD90" i="1"/>
  <c r="AD91" i="1"/>
  <c r="AD92" i="1"/>
  <c r="AD93" i="1"/>
  <c r="AD94" i="1"/>
  <c r="AD343" i="1"/>
  <c r="AD344" i="1"/>
  <c r="AD345" i="1"/>
  <c r="AD346" i="1"/>
  <c r="AD339" i="1"/>
  <c r="AD340" i="1"/>
  <c r="AD341" i="1"/>
  <c r="AD342" i="1"/>
  <c r="AD335" i="1"/>
  <c r="AD336" i="1"/>
  <c r="AD337" i="1"/>
  <c r="AD338" i="1"/>
  <c r="AD450" i="1"/>
  <c r="AD451" i="1"/>
  <c r="AD452" i="1"/>
  <c r="AD453" i="1"/>
  <c r="AD454" i="1"/>
  <c r="AD455" i="1"/>
  <c r="AD456" i="1"/>
  <c r="AD457" i="1"/>
  <c r="AD458" i="1"/>
  <c r="AD459" i="1"/>
  <c r="AD464" i="1"/>
  <c r="AD465" i="1"/>
  <c r="AD466" i="1"/>
  <c r="AD467" i="1"/>
  <c r="AD468" i="1"/>
  <c r="AD460" i="1"/>
  <c r="AD461" i="1"/>
  <c r="AD462" i="1"/>
  <c r="AD463" i="1"/>
  <c r="AD19" i="1"/>
  <c r="AD20" i="1"/>
  <c r="AD21" i="1"/>
  <c r="AD22" i="1"/>
  <c r="AD23" i="1"/>
  <c r="AD24" i="1"/>
  <c r="AD25" i="1"/>
  <c r="AD115" i="1"/>
  <c r="AD116" i="1"/>
  <c r="AD117" i="1"/>
  <c r="AD213" i="1"/>
  <c r="AD214" i="1"/>
  <c r="AD215" i="1"/>
  <c r="AD219" i="1"/>
  <c r="AD220" i="1"/>
  <c r="AD221" i="1"/>
  <c r="AD222" i="1"/>
  <c r="AD216" i="1"/>
  <c r="AD217" i="1"/>
  <c r="AD218" i="1"/>
  <c r="AD211" i="1"/>
  <c r="AD212" i="1"/>
  <c r="AD347" i="1"/>
  <c r="AD348" i="1"/>
  <c r="AD349" i="1"/>
  <c r="AD350" i="1"/>
  <c r="AD392" i="1"/>
  <c r="AD393" i="1"/>
  <c r="AD394" i="1"/>
  <c r="AD395" i="1"/>
  <c r="AD396" i="1"/>
  <c r="AD487" i="1"/>
  <c r="AD488" i="1"/>
  <c r="AD489" i="1"/>
  <c r="AD490" i="1"/>
  <c r="AD482" i="1"/>
  <c r="AD483" i="1"/>
  <c r="AD484" i="1"/>
  <c r="AD485" i="1"/>
  <c r="AD486" i="1"/>
  <c r="AD491" i="1"/>
  <c r="AD492" i="1"/>
  <c r="AD493" i="1"/>
  <c r="AD494" i="1"/>
  <c r="AD499" i="1"/>
  <c r="AD500" i="1"/>
  <c r="AD501" i="1"/>
  <c r="AD502" i="1"/>
  <c r="AD515" i="1"/>
  <c r="AD516" i="1"/>
  <c r="AD517" i="1"/>
  <c r="AD518" i="1"/>
  <c r="AD519" i="1"/>
  <c r="AD520" i="1"/>
  <c r="AD521" i="1"/>
  <c r="AD522" i="1"/>
  <c r="AD523" i="1"/>
  <c r="AD511" i="1"/>
  <c r="AD512" i="1"/>
  <c r="AD513" i="1"/>
  <c r="AD514" i="1"/>
  <c r="AD524" i="1"/>
  <c r="AD525" i="1"/>
  <c r="AD526" i="1"/>
  <c r="AD527" i="1"/>
  <c r="AD571" i="1"/>
  <c r="AD572" i="1"/>
  <c r="AD573" i="1"/>
  <c r="AD574" i="1"/>
  <c r="AD575" i="1"/>
  <c r="AD569" i="1"/>
  <c r="AD570" i="1"/>
  <c r="AD576" i="1"/>
  <c r="AD577" i="1"/>
  <c r="AD578" i="1"/>
  <c r="AD579" i="1"/>
  <c r="AD580" i="1"/>
  <c r="AD581" i="1"/>
  <c r="AD582" i="1"/>
  <c r="AD583" i="1"/>
  <c r="AD584" i="1"/>
  <c r="AD26" i="1"/>
  <c r="AD27" i="1"/>
  <c r="AD28" i="1"/>
  <c r="AD29" i="1"/>
  <c r="AD30" i="1"/>
  <c r="AD31" i="1"/>
  <c r="AD32" i="1"/>
  <c r="AD33" i="1"/>
  <c r="AD45" i="1"/>
  <c r="AD46" i="1"/>
  <c r="AD47" i="1"/>
  <c r="AD48" i="1"/>
  <c r="AD49" i="1"/>
  <c r="AD50" i="1"/>
  <c r="AD51" i="1"/>
  <c r="AD67" i="1"/>
  <c r="AD68" i="1"/>
  <c r="AD69" i="1"/>
  <c r="AD70" i="1"/>
  <c r="AD63" i="1"/>
  <c r="AD64" i="1"/>
  <c r="AD65" i="1"/>
  <c r="AD66" i="1"/>
  <c r="AD79" i="1"/>
  <c r="AD80" i="1"/>
  <c r="AD81" i="1"/>
  <c r="AD82" i="1"/>
  <c r="AD75" i="1"/>
  <c r="AD76" i="1"/>
  <c r="AD77" i="1"/>
  <c r="AD78" i="1"/>
  <c r="AD71" i="1"/>
  <c r="AD72" i="1"/>
  <c r="AD73" i="1"/>
  <c r="AD74" i="1"/>
  <c r="AD103" i="1"/>
  <c r="AD104" i="1"/>
  <c r="AD105" i="1"/>
  <c r="AD106" i="1"/>
  <c r="AD107" i="1"/>
  <c r="AD108" i="1"/>
  <c r="AD109" i="1"/>
  <c r="AD110" i="1"/>
  <c r="AD99" i="1"/>
  <c r="AD100" i="1"/>
  <c r="AD101" i="1"/>
  <c r="AD102" i="1"/>
  <c r="AD118" i="1"/>
  <c r="AD119" i="1"/>
  <c r="AD120" i="1"/>
  <c r="AD121" i="1"/>
  <c r="AD122" i="1"/>
  <c r="AD123" i="1"/>
  <c r="AD124" i="1"/>
  <c r="AD125" i="1"/>
  <c r="AD130" i="1"/>
  <c r="AD131" i="1"/>
  <c r="AD132" i="1"/>
  <c r="AD144" i="1"/>
  <c r="AD145" i="1"/>
  <c r="AD146" i="1"/>
  <c r="AD197" i="1"/>
  <c r="AD198" i="1"/>
  <c r="AD199" i="1"/>
  <c r="AD200" i="1"/>
  <c r="AD201" i="1"/>
  <c r="AD202" i="1"/>
  <c r="AD193" i="1"/>
  <c r="AD194" i="1"/>
  <c r="AD195" i="1"/>
  <c r="AD196" i="1"/>
  <c r="AD207" i="1"/>
  <c r="AD208" i="1"/>
  <c r="AD209" i="1"/>
  <c r="AD210" i="1"/>
  <c r="AD34" i="1"/>
  <c r="AD35" i="1"/>
  <c r="AD36" i="1"/>
  <c r="AD37" i="1"/>
  <c r="AD111" i="1"/>
  <c r="AD112" i="1"/>
  <c r="AD113" i="1"/>
  <c r="AD114" i="1"/>
  <c r="AD126" i="1"/>
  <c r="AD127" i="1"/>
  <c r="AD128" i="1"/>
  <c r="AD129" i="1"/>
  <c r="AD136" i="1"/>
  <c r="AD137" i="1"/>
  <c r="AD138" i="1"/>
  <c r="AD139" i="1"/>
  <c r="AD140" i="1"/>
  <c r="AD141" i="1"/>
  <c r="AD142" i="1"/>
  <c r="AD143" i="1"/>
  <c r="AD133" i="1"/>
  <c r="AD134" i="1"/>
  <c r="AD135" i="1"/>
  <c r="AD165" i="1"/>
  <c r="AD166" i="1"/>
  <c r="AD167" i="1"/>
  <c r="AD168" i="1"/>
  <c r="AD161" i="1"/>
  <c r="AD162" i="1"/>
  <c r="AD163" i="1"/>
  <c r="AD164" i="1"/>
  <c r="AD203" i="1"/>
  <c r="AD204" i="1"/>
  <c r="AD205" i="1"/>
  <c r="AD206" i="1"/>
  <c r="AD223" i="1"/>
  <c r="AD224" i="1"/>
  <c r="AD225" i="1"/>
  <c r="AD226" i="1"/>
  <c r="AD227" i="1"/>
  <c r="AD228" i="1"/>
  <c r="AD229" i="1"/>
  <c r="AD230" i="1"/>
  <c r="AD397" i="1"/>
  <c r="AD398" i="1"/>
  <c r="AD399" i="1"/>
  <c r="AD400" i="1"/>
  <c r="AD495" i="1"/>
  <c r="AD496" i="1"/>
  <c r="AD497" i="1"/>
  <c r="AD498" i="1"/>
  <c r="AD503" i="1"/>
  <c r="AD504" i="1"/>
  <c r="AD505" i="1"/>
  <c r="AD506" i="1"/>
  <c r="AD507" i="1"/>
  <c r="AD528" i="1"/>
  <c r="AD529" i="1"/>
  <c r="AD530" i="1"/>
  <c r="AD531" i="1"/>
  <c r="AD38" i="1"/>
  <c r="AD39" i="1"/>
  <c r="AD40" i="1"/>
  <c r="AD41" i="1"/>
  <c r="AD42" i="1"/>
  <c r="AD43" i="1"/>
  <c r="AD44" i="1"/>
  <c r="AD52" i="1"/>
  <c r="AD53" i="1"/>
  <c r="AD508" i="1"/>
  <c r="AD509" i="1"/>
  <c r="AD510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66" i="1"/>
  <c r="AD567" i="1"/>
  <c r="AD568" i="1"/>
  <c r="AD559" i="1"/>
  <c r="AD560" i="1"/>
  <c r="AD561" i="1"/>
  <c r="AD562" i="1"/>
  <c r="AD554" i="1"/>
  <c r="AD555" i="1"/>
  <c r="AD556" i="1"/>
  <c r="AD557" i="1"/>
  <c r="AD558" i="1"/>
  <c r="AD563" i="1"/>
  <c r="AD564" i="1"/>
  <c r="AD565" i="1"/>
  <c r="AD585" i="1"/>
  <c r="AD586" i="1"/>
  <c r="AD587" i="1"/>
  <c r="AD603" i="1"/>
  <c r="AD604" i="1"/>
  <c r="AD605" i="1"/>
  <c r="AD606" i="1"/>
  <c r="AD607" i="1"/>
  <c r="AD608" i="1"/>
  <c r="AD609" i="1"/>
  <c r="AD610" i="1"/>
  <c r="AD611" i="1"/>
  <c r="AD612" i="1"/>
  <c r="AD598" i="1"/>
  <c r="AD599" i="1"/>
  <c r="AD600" i="1"/>
  <c r="AD601" i="1"/>
  <c r="AD602" i="1"/>
  <c r="AD594" i="1"/>
  <c r="AD595" i="1"/>
  <c r="AD596" i="1"/>
  <c r="AD597" i="1"/>
  <c r="AD613" i="1"/>
  <c r="AD614" i="1"/>
  <c r="AD615" i="1"/>
  <c r="AD616" i="1"/>
  <c r="AD617" i="1"/>
  <c r="AD618" i="1"/>
  <c r="AD149" i="1"/>
  <c r="AD150" i="1"/>
  <c r="AD151" i="1"/>
  <c r="AD152" i="1"/>
  <c r="AD153" i="1"/>
  <c r="AD154" i="1"/>
  <c r="AD155" i="1"/>
  <c r="AD156" i="1"/>
  <c r="AD147" i="1"/>
  <c r="AD148" i="1"/>
  <c r="AD173" i="1"/>
  <c r="AD174" i="1"/>
  <c r="AD175" i="1"/>
  <c r="AD176" i="1"/>
  <c r="AD177" i="1"/>
  <c r="AD169" i="1"/>
  <c r="AD170" i="1"/>
  <c r="AD171" i="1"/>
  <c r="AD172" i="1"/>
  <c r="AD178" i="1"/>
  <c r="AD179" i="1"/>
  <c r="AD180" i="1"/>
  <c r="AD231" i="1"/>
  <c r="AD232" i="1"/>
  <c r="AD233" i="1"/>
  <c r="AD234" i="1"/>
  <c r="AD552" i="1"/>
  <c r="AD553" i="1"/>
  <c r="AD548" i="1"/>
  <c r="AD549" i="1"/>
  <c r="AD550" i="1"/>
  <c r="AD551" i="1"/>
  <c r="AD544" i="1"/>
  <c r="AD545" i="1"/>
  <c r="AD546" i="1"/>
  <c r="AD547" i="1"/>
  <c r="AD588" i="1"/>
  <c r="AD589" i="1"/>
  <c r="AD590" i="1"/>
  <c r="AD591" i="1"/>
  <c r="AD592" i="1"/>
  <c r="AD593" i="1"/>
  <c r="AD157" i="1"/>
  <c r="AD158" i="1"/>
  <c r="AD159" i="1"/>
  <c r="AD160" i="1"/>
  <c r="AD191" i="1"/>
  <c r="AD192" i="1"/>
  <c r="AD188" i="1"/>
  <c r="AD189" i="1"/>
  <c r="AD190" i="1"/>
  <c r="AD181" i="1"/>
  <c r="AD182" i="1"/>
  <c r="AD183" i="1"/>
  <c r="AD184" i="1"/>
  <c r="AD185" i="1"/>
  <c r="AD186" i="1"/>
  <c r="AD187" i="1"/>
  <c r="AD235" i="1"/>
  <c r="AD236" i="1"/>
  <c r="AD237" i="1"/>
  <c r="AD238" i="1"/>
  <c r="AD239" i="1"/>
  <c r="AD240" i="1"/>
  <c r="AD241" i="1"/>
  <c r="AD242" i="1"/>
  <c r="AD256" i="1"/>
  <c r="AD257" i="1"/>
  <c r="AD258" i="1"/>
  <c r="AD259" i="1"/>
  <c r="AD273" i="1"/>
  <c r="AD274" i="1"/>
  <c r="AD275" i="1"/>
  <c r="AD276" i="1"/>
  <c r="AD290" i="1"/>
  <c r="AD291" i="1"/>
  <c r="AD292" i="1"/>
  <c r="AD355" i="1"/>
  <c r="AD356" i="1"/>
  <c r="AD351" i="1"/>
  <c r="AD352" i="1"/>
  <c r="AD353" i="1"/>
  <c r="AD354" i="1"/>
  <c r="AD361" i="1"/>
  <c r="AD362" i="1"/>
  <c r="AD363" i="1"/>
  <c r="AD364" i="1"/>
  <c r="AD369" i="1"/>
  <c r="AD370" i="1"/>
  <c r="AD371" i="1"/>
  <c r="AD372" i="1"/>
  <c r="AD365" i="1"/>
  <c r="AD366" i="1"/>
  <c r="AD367" i="1"/>
  <c r="AD368" i="1"/>
  <c r="AD373" i="1"/>
  <c r="AD374" i="1"/>
  <c r="AD375" i="1"/>
  <c r="AD376" i="1"/>
  <c r="AD381" i="1"/>
  <c r="AD382" i="1"/>
  <c r="AD383" i="1"/>
  <c r="AD388" i="1"/>
  <c r="AD389" i="1"/>
  <c r="AD390" i="1"/>
  <c r="AD391" i="1"/>
  <c r="AD384" i="1"/>
  <c r="AD385" i="1"/>
  <c r="AD386" i="1"/>
  <c r="AD387" i="1"/>
  <c r="AD377" i="1"/>
  <c r="AD378" i="1"/>
  <c r="AD379" i="1"/>
  <c r="AD380" i="1"/>
  <c r="AD401" i="1"/>
  <c r="AD402" i="1"/>
  <c r="AD403" i="1"/>
  <c r="AD404" i="1"/>
  <c r="AD405" i="1"/>
  <c r="AD406" i="1"/>
  <c r="AD407" i="1"/>
  <c r="AD408" i="1"/>
  <c r="AD413" i="1"/>
  <c r="AD414" i="1"/>
  <c r="AD415" i="1"/>
  <c r="AD409" i="1"/>
  <c r="AD410" i="1"/>
  <c r="AD411" i="1"/>
  <c r="AD412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34" i="1"/>
  <c r="AD435" i="1"/>
  <c r="AD436" i="1"/>
  <c r="AD437" i="1"/>
  <c r="AD469" i="1"/>
  <c r="AD470" i="1"/>
  <c r="AD471" i="1"/>
  <c r="AD472" i="1"/>
  <c r="AD473" i="1"/>
  <c r="AD243" i="1"/>
  <c r="AD244" i="1"/>
  <c r="AD245" i="1"/>
  <c r="AD246" i="1"/>
  <c r="AD251" i="1"/>
  <c r="AD252" i="1"/>
  <c r="AD253" i="1"/>
  <c r="AD254" i="1"/>
  <c r="AD255" i="1"/>
  <c r="AD247" i="1"/>
  <c r="AD248" i="1"/>
  <c r="AD249" i="1"/>
  <c r="AD250" i="1"/>
  <c r="AD260" i="1"/>
  <c r="AD261" i="1"/>
  <c r="AD262" i="1"/>
  <c r="AD263" i="1"/>
  <c r="AD264" i="1"/>
  <c r="AD268" i="1"/>
  <c r="AD269" i="1"/>
  <c r="AD270" i="1"/>
  <c r="AD271" i="1"/>
  <c r="AD272" i="1"/>
  <c r="AD265" i="1"/>
  <c r="AD266" i="1"/>
  <c r="AD267" i="1"/>
  <c r="AD286" i="1"/>
  <c r="AD287" i="1"/>
  <c r="AD288" i="1"/>
  <c r="AD289" i="1"/>
  <c r="AD277" i="1"/>
  <c r="AD278" i="1"/>
  <c r="AD279" i="1"/>
  <c r="AD280" i="1"/>
  <c r="AD281" i="1"/>
  <c r="AD282" i="1"/>
  <c r="AD283" i="1"/>
  <c r="AD284" i="1"/>
  <c r="AD285" i="1"/>
  <c r="AD297" i="1"/>
  <c r="AD298" i="1"/>
  <c r="AD299" i="1"/>
  <c r="AD300" i="1"/>
  <c r="AD301" i="1"/>
  <c r="AD302" i="1"/>
  <c r="AD303" i="1"/>
  <c r="AD304" i="1"/>
  <c r="AD305" i="1"/>
  <c r="AD293" i="1"/>
  <c r="AD294" i="1"/>
  <c r="AD295" i="1"/>
  <c r="AD296" i="1"/>
  <c r="AD311" i="1"/>
  <c r="AD312" i="1"/>
  <c r="AD313" i="1"/>
  <c r="AD314" i="1"/>
  <c r="AD315" i="1"/>
  <c r="AD316" i="1"/>
  <c r="AD306" i="1"/>
  <c r="AD307" i="1"/>
  <c r="AD308" i="1"/>
  <c r="AD309" i="1"/>
  <c r="AD310" i="1"/>
  <c r="AD317" i="1"/>
  <c r="AD318" i="1"/>
  <c r="AD319" i="1"/>
  <c r="AD320" i="1"/>
  <c r="AD321" i="1"/>
  <c r="AD322" i="1"/>
  <c r="AD323" i="1"/>
  <c r="AD324" i="1"/>
  <c r="AD325" i="1"/>
  <c r="AD326" i="1"/>
  <c r="AD331" i="1"/>
  <c r="AD332" i="1"/>
  <c r="AD333" i="1"/>
  <c r="AD334" i="1"/>
  <c r="AD327" i="1"/>
  <c r="AD328" i="1"/>
  <c r="AD329" i="1"/>
  <c r="AD330" i="1"/>
  <c r="AD357" i="1"/>
  <c r="AD358" i="1"/>
  <c r="AD359" i="1"/>
  <c r="AD360" i="1"/>
  <c r="AD416" i="1"/>
  <c r="AD417" i="1"/>
  <c r="AD627" i="1"/>
  <c r="AD628" i="1"/>
  <c r="AD629" i="1"/>
  <c r="AD430" i="1"/>
  <c r="AD431" i="1"/>
  <c r="AD432" i="1"/>
  <c r="AD433" i="1"/>
  <c r="AD426" i="1"/>
  <c r="AD427" i="1"/>
  <c r="AD428" i="1"/>
  <c r="AD429" i="1"/>
  <c r="AD422" i="1"/>
  <c r="AD423" i="1"/>
  <c r="AD424" i="1"/>
  <c r="AD425" i="1"/>
  <c r="AD418" i="1"/>
  <c r="AD419" i="1"/>
  <c r="AD420" i="1"/>
  <c r="AD421" i="1"/>
  <c r="AD478" i="1"/>
  <c r="AD479" i="1"/>
  <c r="AD480" i="1"/>
  <c r="AD481" i="1"/>
  <c r="AD474" i="1"/>
  <c r="AD475" i="1"/>
  <c r="AD476" i="1"/>
  <c r="AD477" i="1"/>
  <c r="AD623" i="1"/>
  <c r="AD624" i="1"/>
  <c r="AD1041" i="1"/>
  <c r="AD1042" i="1"/>
  <c r="AD1043" i="1"/>
  <c r="AD1044" i="1"/>
  <c r="AD1045" i="1"/>
  <c r="AD1046" i="1"/>
  <c r="AD1047" i="1"/>
  <c r="AD1052" i="1"/>
  <c r="AD1053" i="1"/>
  <c r="AD1054" i="1"/>
  <c r="AD1055" i="1"/>
  <c r="AD1172" i="1"/>
  <c r="AD1173" i="1"/>
  <c r="AD1179" i="1"/>
  <c r="AD1180" i="1"/>
  <c r="AD1181" i="1"/>
  <c r="AD1182" i="1"/>
  <c r="AD1174" i="1"/>
  <c r="AD1175" i="1"/>
  <c r="AD1176" i="1"/>
  <c r="AD1177" i="1"/>
  <c r="AD1178" i="1"/>
  <c r="AD1252" i="1"/>
  <c r="AD1253" i="1"/>
  <c r="AD1254" i="1"/>
  <c r="AD1255" i="1"/>
  <c r="AD1249" i="1"/>
  <c r="AD1250" i="1"/>
  <c r="AD1251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502" i="1"/>
  <c r="AD1503" i="1"/>
  <c r="AD1504" i="1"/>
  <c r="AD1505" i="1"/>
  <c r="AD1510" i="1"/>
  <c r="AD1511" i="1"/>
  <c r="AD1512" i="1"/>
  <c r="AD1513" i="1"/>
  <c r="AD1506" i="1"/>
  <c r="AD1507" i="1"/>
  <c r="AD1508" i="1"/>
  <c r="AD1509" i="1"/>
  <c r="AD1580" i="1"/>
  <c r="AD1581" i="1"/>
  <c r="AD1582" i="1"/>
  <c r="AD1583" i="1"/>
  <c r="AD1584" i="1"/>
  <c r="AD1585" i="1"/>
  <c r="AD1586" i="1"/>
  <c r="AD1587" i="1"/>
  <c r="AD1059" i="1"/>
  <c r="AD1060" i="1"/>
  <c r="AD1061" i="1"/>
  <c r="AD1062" i="1"/>
  <c r="AD1056" i="1"/>
  <c r="AD1057" i="1"/>
  <c r="AD1058" i="1"/>
  <c r="AD1048" i="1"/>
  <c r="AD1049" i="1"/>
  <c r="AD1050" i="1"/>
  <c r="AD1051" i="1"/>
  <c r="AD1187" i="1"/>
  <c r="AD1188" i="1"/>
  <c r="AD1189" i="1"/>
  <c r="AD1190" i="1"/>
  <c r="AD1191" i="1"/>
  <c r="AD1192" i="1"/>
  <c r="AD1193" i="1"/>
  <c r="AD1194" i="1"/>
  <c r="AD1183" i="1"/>
  <c r="AD1184" i="1"/>
  <c r="AD1185" i="1"/>
  <c r="AD1186" i="1"/>
  <c r="AD1259" i="1"/>
  <c r="AD1260" i="1"/>
  <c r="AD1261" i="1"/>
  <c r="AD1262" i="1"/>
  <c r="AD1256" i="1"/>
  <c r="AD1257" i="1"/>
  <c r="AD1258" i="1"/>
  <c r="AD1263" i="1"/>
  <c r="AD1264" i="1"/>
  <c r="AD1265" i="1"/>
  <c r="AD1266" i="1"/>
  <c r="AD1393" i="1"/>
  <c r="AD1394" i="1"/>
  <c r="AD1395" i="1"/>
  <c r="AD1396" i="1"/>
  <c r="AD1390" i="1"/>
  <c r="AD1391" i="1"/>
  <c r="AD1392" i="1"/>
  <c r="AD1387" i="1"/>
  <c r="AD1388" i="1"/>
  <c r="AD1389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96" i="1"/>
  <c r="AD1597" i="1"/>
  <c r="AD1598" i="1"/>
  <c r="AD1599" i="1"/>
  <c r="AD1592" i="1"/>
  <c r="AD1593" i="1"/>
  <c r="AD1594" i="1"/>
  <c r="AD1595" i="1"/>
  <c r="AD1588" i="1"/>
  <c r="AD1589" i="1"/>
  <c r="AD1590" i="1"/>
  <c r="AD1591" i="1"/>
  <c r="AD1071" i="1"/>
  <c r="AD1072" i="1"/>
  <c r="AD1073" i="1"/>
  <c r="AD1074" i="1"/>
  <c r="AD1067" i="1"/>
  <c r="AD1068" i="1"/>
  <c r="AD1069" i="1"/>
  <c r="AD1070" i="1"/>
  <c r="AD1063" i="1"/>
  <c r="AD1064" i="1"/>
  <c r="AD1065" i="1"/>
  <c r="AD1066" i="1"/>
  <c r="AD1198" i="1"/>
  <c r="AD1199" i="1"/>
  <c r="AD1200" i="1"/>
  <c r="AD1201" i="1"/>
  <c r="AD1195" i="1"/>
  <c r="AD1196" i="1"/>
  <c r="AD1197" i="1"/>
  <c r="AD1202" i="1"/>
  <c r="AD1203" i="1"/>
  <c r="AD1204" i="1"/>
  <c r="AD1205" i="1"/>
  <c r="AD1271" i="1"/>
  <c r="AD1272" i="1"/>
  <c r="AD1273" i="1"/>
  <c r="AD1274" i="1"/>
  <c r="AD1275" i="1"/>
  <c r="AD1276" i="1"/>
  <c r="AD1267" i="1"/>
  <c r="AD1268" i="1"/>
  <c r="AD1269" i="1"/>
  <c r="AD1270" i="1"/>
  <c r="AD1405" i="1"/>
  <c r="AD1406" i="1"/>
  <c r="AD1407" i="1"/>
  <c r="AD1408" i="1"/>
  <c r="AD1401" i="1"/>
  <c r="AD1402" i="1"/>
  <c r="AD1403" i="1"/>
  <c r="AD1404" i="1"/>
  <c r="AD1397" i="1"/>
  <c r="AD1398" i="1"/>
  <c r="AD1399" i="1"/>
  <c r="AD1400" i="1"/>
  <c r="AD1530" i="1"/>
  <c r="AD1531" i="1"/>
  <c r="AD1532" i="1"/>
  <c r="AD1533" i="1"/>
  <c r="AD1534" i="1"/>
  <c r="AD1535" i="1"/>
  <c r="AD1536" i="1"/>
  <c r="AD1537" i="1"/>
  <c r="AD1526" i="1"/>
  <c r="AD1527" i="1"/>
  <c r="AD1528" i="1"/>
  <c r="AD1529" i="1"/>
  <c r="AD1604" i="1"/>
  <c r="AD1605" i="1"/>
  <c r="AD1606" i="1"/>
  <c r="AD1607" i="1"/>
  <c r="AD1600" i="1"/>
  <c r="AD1601" i="1"/>
  <c r="AD1602" i="1"/>
  <c r="AD1603" i="1"/>
  <c r="AD1608" i="1"/>
  <c r="AD1609" i="1"/>
  <c r="AD1610" i="1"/>
  <c r="AD1079" i="1"/>
  <c r="AD1080" i="1"/>
  <c r="AD1081" i="1"/>
  <c r="AD1082" i="1"/>
  <c r="AD1075" i="1"/>
  <c r="AD1076" i="1"/>
  <c r="AD1077" i="1"/>
  <c r="AD1078" i="1"/>
  <c r="AD1083" i="1"/>
  <c r="AD1084" i="1"/>
  <c r="AD1085" i="1"/>
  <c r="AD1213" i="1"/>
  <c r="AD1214" i="1"/>
  <c r="AD1206" i="1"/>
  <c r="AD1207" i="1"/>
  <c r="AD1208" i="1"/>
  <c r="AD1209" i="1"/>
  <c r="AD1210" i="1"/>
  <c r="AD1211" i="1"/>
  <c r="AD1212" i="1"/>
  <c r="AD1277" i="1"/>
  <c r="AD1278" i="1"/>
  <c r="AD1279" i="1"/>
  <c r="AD1280" i="1"/>
  <c r="AD1284" i="1"/>
  <c r="AD1285" i="1"/>
  <c r="AD1286" i="1"/>
  <c r="AD1281" i="1"/>
  <c r="AD1282" i="1"/>
  <c r="AD1283" i="1"/>
  <c r="AD1409" i="1"/>
  <c r="AD1410" i="1"/>
  <c r="AD1411" i="1"/>
  <c r="AD1412" i="1"/>
  <c r="AD1413" i="1"/>
  <c r="AD1414" i="1"/>
  <c r="AD1415" i="1"/>
  <c r="AD1416" i="1"/>
  <c r="AD1417" i="1"/>
  <c r="AD1418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618" i="1"/>
  <c r="AD1619" i="1"/>
  <c r="AD1620" i="1"/>
  <c r="AD1611" i="1"/>
  <c r="AD1612" i="1"/>
  <c r="AD1613" i="1"/>
  <c r="AD1614" i="1"/>
  <c r="AD1615" i="1"/>
  <c r="AD1616" i="1"/>
  <c r="AD1617" i="1"/>
  <c r="AD1094" i="1"/>
  <c r="AD1095" i="1"/>
  <c r="AD1096" i="1"/>
  <c r="AD1097" i="1"/>
  <c r="AD1086" i="1"/>
  <c r="AD1087" i="1"/>
  <c r="AD1088" i="1"/>
  <c r="AD1089" i="1"/>
  <c r="AD1090" i="1"/>
  <c r="AD1091" i="1"/>
  <c r="AD1092" i="1"/>
  <c r="AD1093" i="1"/>
  <c r="AD1222" i="1"/>
  <c r="AD1223" i="1"/>
  <c r="AD1224" i="1"/>
  <c r="AD1215" i="1"/>
  <c r="AD1216" i="1"/>
  <c r="AD1217" i="1"/>
  <c r="AD1218" i="1"/>
  <c r="AD1219" i="1"/>
  <c r="AD1220" i="1"/>
  <c r="AD1221" i="1"/>
  <c r="AD1291" i="1"/>
  <c r="AD1292" i="1"/>
  <c r="AD1293" i="1"/>
  <c r="AD1294" i="1"/>
  <c r="AD1287" i="1"/>
  <c r="AD1288" i="1"/>
  <c r="AD1289" i="1"/>
  <c r="AD1290" i="1"/>
  <c r="AD1295" i="1"/>
  <c r="AD1296" i="1"/>
  <c r="AD1297" i="1"/>
  <c r="AD1298" i="1"/>
  <c r="AD1427" i="1"/>
  <c r="AD1428" i="1"/>
  <c r="AD1419" i="1"/>
  <c r="AD1420" i="1"/>
  <c r="AD1421" i="1"/>
  <c r="AD1422" i="1"/>
  <c r="AD1423" i="1"/>
  <c r="AD1424" i="1"/>
  <c r="AD1425" i="1"/>
  <c r="AD1426" i="1"/>
  <c r="AD1560" i="1"/>
  <c r="AD1561" i="1"/>
  <c r="AD1562" i="1"/>
  <c r="AD1563" i="1"/>
  <c r="AD1564" i="1"/>
  <c r="AD1550" i="1"/>
  <c r="AD1551" i="1"/>
  <c r="AD1552" i="1"/>
  <c r="AD1553" i="1"/>
  <c r="AD1554" i="1"/>
  <c r="AD1575" i="1"/>
  <c r="AD1576" i="1"/>
  <c r="AD1577" i="1"/>
  <c r="AD1578" i="1"/>
  <c r="AD1579" i="1"/>
  <c r="AD1555" i="1"/>
  <c r="AD1556" i="1"/>
  <c r="AD1557" i="1"/>
  <c r="AD1558" i="1"/>
  <c r="AD1559" i="1"/>
  <c r="AD1569" i="1"/>
  <c r="AD1570" i="1"/>
  <c r="AD1571" i="1"/>
  <c r="AD1572" i="1"/>
  <c r="AD1573" i="1"/>
  <c r="AD1574" i="1"/>
  <c r="AD1565" i="1"/>
  <c r="AD1566" i="1"/>
  <c r="AD1567" i="1"/>
  <c r="AD1568" i="1"/>
  <c r="AD1628" i="1"/>
  <c r="AD1629" i="1"/>
  <c r="AD1630" i="1"/>
  <c r="AD1631" i="1"/>
  <c r="AD1624" i="1"/>
  <c r="AD1625" i="1"/>
  <c r="AD1626" i="1"/>
  <c r="AD1627" i="1"/>
  <c r="AD1621" i="1"/>
  <c r="AD1622" i="1"/>
  <c r="AD1623" i="1"/>
  <c r="AD1098" i="1"/>
  <c r="AD1099" i="1"/>
  <c r="AD1100" i="1"/>
  <c r="AD1105" i="1"/>
  <c r="AD1106" i="1"/>
  <c r="AD1107" i="1"/>
  <c r="AD1101" i="1"/>
  <c r="AD1102" i="1"/>
  <c r="AD1103" i="1"/>
  <c r="AD1104" i="1"/>
  <c r="AD1303" i="1"/>
  <c r="AD1304" i="1"/>
  <c r="AD1305" i="1"/>
  <c r="AD1299" i="1"/>
  <c r="AD1300" i="1"/>
  <c r="AD1301" i="1"/>
  <c r="AD1302" i="1"/>
  <c r="AD1306" i="1"/>
  <c r="AD1307" i="1"/>
  <c r="AD1308" i="1"/>
  <c r="AD1309" i="1"/>
  <c r="AD1437" i="1"/>
  <c r="AD1438" i="1"/>
  <c r="AD1439" i="1"/>
  <c r="AD1440" i="1"/>
  <c r="AD1433" i="1"/>
  <c r="AD1434" i="1"/>
  <c r="AD1435" i="1"/>
  <c r="AD1436" i="1"/>
  <c r="AD1429" i="1"/>
  <c r="AD1430" i="1"/>
  <c r="AD1431" i="1"/>
  <c r="AD1432" i="1"/>
  <c r="AD1640" i="1"/>
  <c r="AD1641" i="1"/>
  <c r="AD1642" i="1"/>
  <c r="AD1643" i="1"/>
  <c r="AD1632" i="1"/>
  <c r="AD1633" i="1"/>
  <c r="AD1634" i="1"/>
  <c r="AD1635" i="1"/>
  <c r="AD1636" i="1"/>
  <c r="AD1637" i="1"/>
  <c r="AD1638" i="1"/>
  <c r="AD1639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648" i="1"/>
  <c r="AD1649" i="1"/>
  <c r="AD1650" i="1"/>
  <c r="AD1651" i="1"/>
  <c r="AD1652" i="1"/>
  <c r="AD1653" i="1"/>
  <c r="AD1654" i="1"/>
  <c r="AD1655" i="1"/>
  <c r="AD1644" i="1"/>
  <c r="AD1645" i="1"/>
  <c r="AD1646" i="1"/>
  <c r="AD1647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243" i="1"/>
  <c r="AD1244" i="1"/>
  <c r="AD1245" i="1"/>
  <c r="AD1234" i="1"/>
  <c r="AD1235" i="1"/>
  <c r="AD1236" i="1"/>
  <c r="AD1246" i="1"/>
  <c r="AD1247" i="1"/>
  <c r="AD1248" i="1"/>
  <c r="AD1225" i="1"/>
  <c r="AD1226" i="1"/>
  <c r="AD1227" i="1"/>
  <c r="AD1237" i="1"/>
  <c r="AD1238" i="1"/>
  <c r="AD1239" i="1"/>
  <c r="AD1240" i="1"/>
  <c r="AD1241" i="1"/>
  <c r="AD1242" i="1"/>
  <c r="AD1231" i="1"/>
  <c r="AD1232" i="1"/>
  <c r="AD1233" i="1"/>
  <c r="AD1228" i="1"/>
  <c r="AD1229" i="1"/>
  <c r="AD1230" i="1"/>
  <c r="AD1316" i="1"/>
  <c r="AD1317" i="1"/>
  <c r="AD1318" i="1"/>
  <c r="AD1319" i="1"/>
  <c r="AD1310" i="1"/>
  <c r="AD1311" i="1"/>
  <c r="AD1312" i="1"/>
  <c r="AD1313" i="1"/>
  <c r="AD1314" i="1"/>
  <c r="AD1315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664" i="1"/>
  <c r="AD1665" i="1"/>
  <c r="AD1666" i="1"/>
  <c r="AD1667" i="1"/>
  <c r="AD1660" i="1"/>
  <c r="AD1661" i="1"/>
  <c r="AD1662" i="1"/>
  <c r="AD1663" i="1"/>
  <c r="AD1656" i="1"/>
  <c r="AD1657" i="1"/>
  <c r="AD1658" i="1"/>
  <c r="AD1659" i="1"/>
  <c r="AD1136" i="1"/>
  <c r="AD1137" i="1"/>
  <c r="AD1138" i="1"/>
  <c r="AD1139" i="1"/>
  <c r="AD1133" i="1"/>
  <c r="AD1134" i="1"/>
  <c r="AD1135" i="1"/>
  <c r="AD1130" i="1"/>
  <c r="AD1131" i="1"/>
  <c r="AD1132" i="1"/>
  <c r="AD1147" i="1"/>
  <c r="AD1148" i="1"/>
  <c r="AD1149" i="1"/>
  <c r="AD1150" i="1"/>
  <c r="AD1140" i="1"/>
  <c r="AD1141" i="1"/>
  <c r="AD1142" i="1"/>
  <c r="AD1143" i="1"/>
  <c r="AD1144" i="1"/>
  <c r="AD1145" i="1"/>
  <c r="AD1146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457" i="1"/>
  <c r="AD1458" i="1"/>
  <c r="AD1459" i="1"/>
  <c r="AD1460" i="1"/>
  <c r="AD1453" i="1"/>
  <c r="AD1454" i="1"/>
  <c r="AD1455" i="1"/>
  <c r="AD1456" i="1"/>
  <c r="AD1461" i="1"/>
  <c r="AD1462" i="1"/>
  <c r="AD1463" i="1"/>
  <c r="AD1464" i="1"/>
  <c r="AD1676" i="1"/>
  <c r="AD1677" i="1"/>
  <c r="AD1678" i="1"/>
  <c r="AD1679" i="1"/>
  <c r="AD1668" i="1"/>
  <c r="AD1669" i="1"/>
  <c r="AD1670" i="1"/>
  <c r="AD1671" i="1"/>
  <c r="AD1672" i="1"/>
  <c r="AD1673" i="1"/>
  <c r="AD1674" i="1"/>
  <c r="AD1675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472" i="1"/>
  <c r="AD1473" i="1"/>
  <c r="AD1474" i="1"/>
  <c r="AD1465" i="1"/>
  <c r="AD1466" i="1"/>
  <c r="AD1467" i="1"/>
  <c r="AD1468" i="1"/>
  <c r="AD1469" i="1"/>
  <c r="AD1470" i="1"/>
  <c r="AD1471" i="1"/>
  <c r="AD633" i="1"/>
  <c r="AD634" i="1"/>
  <c r="AD635" i="1"/>
  <c r="AD630" i="1"/>
  <c r="AD631" i="1"/>
  <c r="AD632" i="1"/>
  <c r="AD636" i="1"/>
  <c r="AD637" i="1"/>
  <c r="AD638" i="1"/>
  <c r="AD639" i="1"/>
  <c r="AD702" i="1"/>
  <c r="AD703" i="1"/>
  <c r="AD704" i="1"/>
  <c r="AD705" i="1"/>
  <c r="AD706" i="1"/>
  <c r="AD707" i="1"/>
  <c r="AD708" i="1"/>
  <c r="AD699" i="1"/>
  <c r="AD700" i="1"/>
  <c r="AD701" i="1"/>
  <c r="AD752" i="1"/>
  <c r="AD753" i="1"/>
  <c r="AD754" i="1"/>
  <c r="AD755" i="1"/>
  <c r="AD744" i="1"/>
  <c r="AD745" i="1"/>
  <c r="AD746" i="1"/>
  <c r="AD747" i="1"/>
  <c r="AD748" i="1"/>
  <c r="AD749" i="1"/>
  <c r="AD750" i="1"/>
  <c r="AD751" i="1"/>
  <c r="AD835" i="1"/>
  <c r="AD836" i="1"/>
  <c r="AD833" i="1"/>
  <c r="AD834" i="1"/>
  <c r="AD837" i="1"/>
  <c r="AD886" i="1"/>
  <c r="AD887" i="1"/>
  <c r="AD888" i="1"/>
  <c r="AD889" i="1"/>
  <c r="AD891" i="1"/>
  <c r="AD892" i="1"/>
  <c r="AD893" i="1"/>
  <c r="AD894" i="1"/>
  <c r="AD890" i="1"/>
  <c r="AD972" i="1"/>
  <c r="AD973" i="1"/>
  <c r="AD974" i="1"/>
  <c r="AD975" i="1"/>
  <c r="AD968" i="1"/>
  <c r="AD969" i="1"/>
  <c r="AD970" i="1"/>
  <c r="AD971" i="1"/>
  <c r="AD964" i="1"/>
  <c r="AD965" i="1"/>
  <c r="AD966" i="1"/>
  <c r="AD967" i="1"/>
  <c r="AD1151" i="1"/>
  <c r="AD1152" i="1"/>
  <c r="AD1153" i="1"/>
  <c r="AD1154" i="1"/>
  <c r="AD1680" i="1"/>
  <c r="AD1681" i="1"/>
  <c r="AD1682" i="1"/>
  <c r="AD1683" i="1"/>
  <c r="AD1684" i="1"/>
  <c r="AD1685" i="1"/>
  <c r="AD1686" i="1"/>
  <c r="AD1159" i="1"/>
  <c r="AD1160" i="1"/>
  <c r="AD1161" i="1"/>
  <c r="AD1162" i="1"/>
  <c r="AD1155" i="1"/>
  <c r="AD1156" i="1"/>
  <c r="AD1157" i="1"/>
  <c r="AD1158" i="1"/>
  <c r="AD1167" i="1"/>
  <c r="AD1168" i="1"/>
  <c r="AD1169" i="1"/>
  <c r="AD1163" i="1"/>
  <c r="AD1164" i="1"/>
  <c r="AD1165" i="1"/>
  <c r="AD1166" i="1"/>
  <c r="AD1690" i="1"/>
  <c r="AD1691" i="1"/>
  <c r="AD1692" i="1"/>
  <c r="AD1693" i="1"/>
  <c r="AD1694" i="1"/>
  <c r="AD1695" i="1"/>
  <c r="AD1696" i="1"/>
  <c r="AD1697" i="1"/>
  <c r="AD1687" i="1"/>
  <c r="AD1688" i="1"/>
  <c r="AD1689" i="1"/>
  <c r="AD645" i="1"/>
  <c r="AD646" i="1"/>
  <c r="AD647" i="1"/>
  <c r="AD642" i="1"/>
  <c r="AD643" i="1"/>
  <c r="AD644" i="1"/>
  <c r="AD640" i="1"/>
  <c r="AD641" i="1"/>
  <c r="AD717" i="1"/>
  <c r="AD718" i="1"/>
  <c r="AD709" i="1"/>
  <c r="AD710" i="1"/>
  <c r="AD713" i="1"/>
  <c r="AD714" i="1"/>
  <c r="AD715" i="1"/>
  <c r="AD716" i="1"/>
  <c r="AD711" i="1"/>
  <c r="AD712" i="1"/>
  <c r="AD759" i="1"/>
  <c r="AD760" i="1"/>
  <c r="AD761" i="1"/>
  <c r="AD762" i="1"/>
  <c r="AD763" i="1"/>
  <c r="AD764" i="1"/>
  <c r="AD765" i="1"/>
  <c r="AD756" i="1"/>
  <c r="AD757" i="1"/>
  <c r="AD758" i="1"/>
  <c r="AD840" i="1"/>
  <c r="AD841" i="1"/>
  <c r="AD838" i="1"/>
  <c r="AD839" i="1"/>
  <c r="AD843" i="1"/>
  <c r="AD844" i="1"/>
  <c r="AD845" i="1"/>
  <c r="AD846" i="1"/>
  <c r="AD842" i="1"/>
  <c r="AD901" i="1"/>
  <c r="AD902" i="1"/>
  <c r="AD903" i="1"/>
  <c r="AD895" i="1"/>
  <c r="AD896" i="1"/>
  <c r="AD897" i="1"/>
  <c r="AD898" i="1"/>
  <c r="AD899" i="1"/>
  <c r="AD900" i="1"/>
  <c r="AD904" i="1"/>
  <c r="AD905" i="1"/>
  <c r="AD906" i="1"/>
  <c r="AD907" i="1"/>
  <c r="AD980" i="1"/>
  <c r="AD981" i="1"/>
  <c r="AD982" i="1"/>
  <c r="AD983" i="1"/>
  <c r="AD984" i="1"/>
  <c r="AD985" i="1"/>
  <c r="AD986" i="1"/>
  <c r="AD976" i="1"/>
  <c r="AD977" i="1"/>
  <c r="AD978" i="1"/>
  <c r="AD979" i="1"/>
  <c r="AD652" i="1"/>
  <c r="AD653" i="1"/>
  <c r="AD654" i="1"/>
  <c r="AD648" i="1"/>
  <c r="AD649" i="1"/>
  <c r="AD650" i="1"/>
  <c r="AD651" i="1"/>
  <c r="AD655" i="1"/>
  <c r="AD656" i="1"/>
  <c r="AD657" i="1"/>
  <c r="AD658" i="1"/>
  <c r="AD723" i="1"/>
  <c r="AD720" i="1"/>
  <c r="AD721" i="1"/>
  <c r="AD722" i="1"/>
  <c r="AD724" i="1"/>
  <c r="AD719" i="1"/>
  <c r="AD773" i="1"/>
  <c r="AD774" i="1"/>
  <c r="AD775" i="1"/>
  <c r="AD776" i="1"/>
  <c r="AD766" i="1"/>
  <c r="AD767" i="1"/>
  <c r="AD768" i="1"/>
  <c r="AD769" i="1"/>
  <c r="AD770" i="1"/>
  <c r="AD771" i="1"/>
  <c r="AD772" i="1"/>
  <c r="AD855" i="1"/>
  <c r="AD856" i="1"/>
  <c r="AD857" i="1"/>
  <c r="AD847" i="1"/>
  <c r="AD848" i="1"/>
  <c r="AD849" i="1"/>
  <c r="AD850" i="1"/>
  <c r="AD851" i="1"/>
  <c r="AD852" i="1"/>
  <c r="AD853" i="1"/>
  <c r="AD854" i="1"/>
  <c r="AD913" i="1"/>
  <c r="AD914" i="1"/>
  <c r="AD915" i="1"/>
  <c r="AD916" i="1"/>
  <c r="AD910" i="1"/>
  <c r="AD911" i="1"/>
  <c r="AD912" i="1"/>
  <c r="AD917" i="1"/>
  <c r="AD918" i="1"/>
  <c r="AD908" i="1"/>
  <c r="AD909" i="1"/>
  <c r="AD991" i="1"/>
  <c r="AD992" i="1"/>
  <c r="AD993" i="1"/>
  <c r="AD994" i="1"/>
  <c r="AD987" i="1"/>
  <c r="AD988" i="1"/>
  <c r="AD989" i="1"/>
  <c r="AD990" i="1"/>
  <c r="AD995" i="1"/>
  <c r="AD996" i="1"/>
  <c r="AD997" i="1"/>
  <c r="AD998" i="1"/>
  <c r="AD659" i="1"/>
  <c r="AD660" i="1"/>
  <c r="AD661" i="1"/>
  <c r="AD662" i="1"/>
  <c r="AD663" i="1"/>
  <c r="AD664" i="1"/>
  <c r="AD665" i="1"/>
  <c r="AD666" i="1"/>
  <c r="AD667" i="1"/>
  <c r="AD668" i="1"/>
  <c r="AD777" i="1"/>
  <c r="AD778" i="1"/>
  <c r="AD779" i="1"/>
  <c r="AD780" i="1"/>
  <c r="AD781" i="1"/>
  <c r="AD784" i="1"/>
  <c r="AD785" i="1"/>
  <c r="AD786" i="1"/>
  <c r="AD782" i="1"/>
  <c r="AD783" i="1"/>
  <c r="AD862" i="1"/>
  <c r="AD863" i="1"/>
  <c r="AD864" i="1"/>
  <c r="AD865" i="1"/>
  <c r="AD866" i="1"/>
  <c r="AD867" i="1"/>
  <c r="AD858" i="1"/>
  <c r="AD859" i="1"/>
  <c r="AD860" i="1"/>
  <c r="AD861" i="1"/>
  <c r="AD1003" i="1"/>
  <c r="AD1004" i="1"/>
  <c r="AD1005" i="1"/>
  <c r="AD1006" i="1"/>
  <c r="AD1007" i="1"/>
  <c r="AD1008" i="1"/>
  <c r="AD1009" i="1"/>
  <c r="AD999" i="1"/>
  <c r="AD1000" i="1"/>
  <c r="AD1001" i="1"/>
  <c r="AD1002" i="1"/>
  <c r="AD1342" i="1"/>
  <c r="AD1343" i="1"/>
  <c r="AD1344" i="1"/>
  <c r="AD1345" i="1"/>
  <c r="AD1346" i="1"/>
  <c r="AD1347" i="1"/>
  <c r="AD1348" i="1"/>
  <c r="AD1349" i="1"/>
  <c r="AD671" i="1"/>
  <c r="AD672" i="1"/>
  <c r="AD673" i="1"/>
  <c r="AD674" i="1"/>
  <c r="AD675" i="1"/>
  <c r="AD676" i="1"/>
  <c r="AD677" i="1"/>
  <c r="AD678" i="1"/>
  <c r="AD679" i="1"/>
  <c r="AD669" i="1"/>
  <c r="AD670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868" i="1"/>
  <c r="AD872" i="1"/>
  <c r="AD873" i="1"/>
  <c r="AD874" i="1"/>
  <c r="AD869" i="1"/>
  <c r="AD870" i="1"/>
  <c r="AD871" i="1"/>
  <c r="AD1013" i="1"/>
  <c r="AD1014" i="1"/>
  <c r="AD1015" i="1"/>
  <c r="AD1016" i="1"/>
  <c r="AD1017" i="1"/>
  <c r="AD1018" i="1"/>
  <c r="AD1019" i="1"/>
  <c r="AD1020" i="1"/>
  <c r="AD1010" i="1"/>
  <c r="AD1011" i="1"/>
  <c r="AD1012" i="1"/>
  <c r="AD922" i="1"/>
  <c r="AD923" i="1"/>
  <c r="AD924" i="1"/>
  <c r="AD799" i="1"/>
  <c r="AD929" i="1"/>
  <c r="AD930" i="1"/>
  <c r="AD939" i="1"/>
  <c r="AD940" i="1"/>
  <c r="AD941" i="1"/>
  <c r="AD942" i="1"/>
  <c r="AD955" i="1"/>
  <c r="AD956" i="1"/>
  <c r="AD957" i="1"/>
  <c r="AD958" i="1"/>
  <c r="AD959" i="1"/>
  <c r="AD960" i="1"/>
  <c r="AD961" i="1"/>
  <c r="AD962" i="1"/>
  <c r="AD963" i="1"/>
  <c r="AD951" i="1"/>
  <c r="AD952" i="1"/>
  <c r="AD953" i="1"/>
  <c r="AD954" i="1"/>
  <c r="AD947" i="1"/>
  <c r="AD948" i="1"/>
  <c r="AD949" i="1"/>
  <c r="AD950" i="1"/>
  <c r="AD934" i="1"/>
  <c r="AD935" i="1"/>
  <c r="AD936" i="1"/>
  <c r="AD937" i="1"/>
  <c r="AD938" i="1"/>
  <c r="AD943" i="1"/>
  <c r="AD944" i="1"/>
  <c r="AD945" i="1"/>
  <c r="AD946" i="1"/>
  <c r="AD931" i="1"/>
  <c r="AD932" i="1"/>
  <c r="AD933" i="1"/>
  <c r="AD925" i="1"/>
  <c r="AD926" i="1"/>
  <c r="AD927" i="1"/>
  <c r="AD928" i="1"/>
  <c r="AD919" i="1"/>
  <c r="AD920" i="1"/>
  <c r="AD921" i="1"/>
  <c r="AD1170" i="1"/>
  <c r="AD1171" i="1"/>
  <c r="AD1359" i="1"/>
  <c r="AD1360" i="1"/>
  <c r="AD1361" i="1"/>
  <c r="AD1362" i="1"/>
  <c r="AD1363" i="1"/>
  <c r="AD1364" i="1"/>
  <c r="AD1354" i="1"/>
  <c r="AD1355" i="1"/>
  <c r="AD1365" i="1"/>
  <c r="AD1366" i="1"/>
  <c r="AD1367" i="1"/>
  <c r="AD1368" i="1"/>
  <c r="AD1350" i="1"/>
  <c r="AD1351" i="1"/>
  <c r="AD1352" i="1"/>
  <c r="AD1353" i="1"/>
  <c r="AD1356" i="1"/>
  <c r="AD1357" i="1"/>
  <c r="AD1358" i="1"/>
  <c r="AD1475" i="1"/>
  <c r="AD1476" i="1"/>
  <c r="AD1477" i="1"/>
  <c r="AD1485" i="1"/>
  <c r="AD1486" i="1"/>
  <c r="AD1487" i="1"/>
  <c r="AD1491" i="1"/>
  <c r="AD1492" i="1"/>
  <c r="AD1493" i="1"/>
  <c r="AD1494" i="1"/>
  <c r="AD1495" i="1"/>
  <c r="AD1496" i="1"/>
  <c r="AD1478" i="1"/>
  <c r="AD1479" i="1"/>
  <c r="AD1480" i="1"/>
  <c r="AD1481" i="1"/>
  <c r="AD1482" i="1"/>
  <c r="AD1483" i="1"/>
  <c r="AD1484" i="1"/>
  <c r="AD1488" i="1"/>
  <c r="AD1489" i="1"/>
  <c r="AD1490" i="1"/>
  <c r="AD691" i="1"/>
  <c r="AD692" i="1"/>
  <c r="AD696" i="1"/>
  <c r="AD697" i="1"/>
  <c r="AD698" i="1"/>
  <c r="AD693" i="1"/>
  <c r="AD694" i="1"/>
  <c r="AD695" i="1"/>
  <c r="AD680" i="1"/>
  <c r="AD681" i="1"/>
  <c r="AD682" i="1"/>
  <c r="AD683" i="1"/>
  <c r="AD684" i="1"/>
  <c r="AD685" i="1"/>
  <c r="AD686" i="1"/>
  <c r="AD687" i="1"/>
  <c r="AD688" i="1"/>
  <c r="AD689" i="1"/>
  <c r="AD690" i="1"/>
  <c r="AD728" i="1"/>
  <c r="AD729" i="1"/>
  <c r="AD730" i="1"/>
  <c r="AD731" i="1"/>
  <c r="AD732" i="1"/>
  <c r="AD739" i="1"/>
  <c r="AD740" i="1"/>
  <c r="AD741" i="1"/>
  <c r="AD742" i="1"/>
  <c r="AD743" i="1"/>
  <c r="AD736" i="1"/>
  <c r="AD737" i="1"/>
  <c r="AD738" i="1"/>
  <c r="AD725" i="1"/>
  <c r="AD726" i="1"/>
  <c r="AD733" i="1"/>
  <c r="AD734" i="1"/>
  <c r="AD735" i="1"/>
  <c r="AD727" i="1"/>
  <c r="AD813" i="1"/>
  <c r="AD814" i="1"/>
  <c r="AD825" i="1"/>
  <c r="AD826" i="1"/>
  <c r="AD827" i="1"/>
  <c r="AD828" i="1"/>
  <c r="AD820" i="1"/>
  <c r="AD821" i="1"/>
  <c r="AD822" i="1"/>
  <c r="AD823" i="1"/>
  <c r="AD824" i="1"/>
  <c r="AD829" i="1"/>
  <c r="AD830" i="1"/>
  <c r="AD831" i="1"/>
  <c r="AD832" i="1"/>
  <c r="AD810" i="1"/>
  <c r="AD811" i="1"/>
  <c r="AD812" i="1"/>
  <c r="AD815" i="1"/>
  <c r="AD816" i="1"/>
  <c r="AD817" i="1"/>
  <c r="AD818" i="1"/>
  <c r="AD819" i="1"/>
  <c r="AD807" i="1"/>
  <c r="AD808" i="1"/>
  <c r="AD809" i="1"/>
  <c r="AD803" i="1"/>
  <c r="AD804" i="1"/>
  <c r="AD805" i="1"/>
  <c r="AD806" i="1"/>
  <c r="AD800" i="1"/>
  <c r="AD801" i="1"/>
  <c r="AD802" i="1"/>
  <c r="AD1029" i="1"/>
  <c r="AD1030" i="1"/>
  <c r="AD1031" i="1"/>
  <c r="AD1036" i="1"/>
  <c r="AD1037" i="1"/>
  <c r="AD1038" i="1"/>
  <c r="AD1039" i="1"/>
  <c r="AD1040" i="1"/>
  <c r="AD1021" i="1"/>
  <c r="AD1022" i="1"/>
  <c r="AD1023" i="1"/>
  <c r="AD1024" i="1"/>
  <c r="AD1025" i="1"/>
  <c r="AD1026" i="1"/>
  <c r="AD1027" i="1"/>
  <c r="AD1028" i="1"/>
  <c r="AD1032" i="1"/>
  <c r="AD1033" i="1"/>
  <c r="AD1034" i="1"/>
  <c r="AD1035" i="1"/>
  <c r="AD1372" i="1"/>
  <c r="AD1373" i="1"/>
  <c r="AD1374" i="1"/>
  <c r="AD1375" i="1"/>
  <c r="AD1369" i="1"/>
  <c r="AD1370" i="1"/>
  <c r="AD1371" i="1"/>
  <c r="AD883" i="1"/>
  <c r="AD884" i="1"/>
  <c r="AD885" i="1"/>
  <c r="AD879" i="1"/>
  <c r="AD880" i="1"/>
  <c r="AD875" i="1"/>
  <c r="AD876" i="1"/>
  <c r="AD877" i="1"/>
  <c r="AD878" i="1"/>
  <c r="AD881" i="1"/>
  <c r="AD882" i="1"/>
  <c r="AD1499" i="1"/>
  <c r="AD1500" i="1"/>
  <c r="AD1501" i="1"/>
  <c r="AD1497" i="1"/>
  <c r="AD1498" i="1"/>
  <c r="AD2482" i="1"/>
  <c r="AD2483" i="1"/>
  <c r="AD2484" i="1"/>
  <c r="AD2485" i="1"/>
  <c r="AD2486" i="1"/>
  <c r="AD2487" i="1"/>
  <c r="AD2488" i="1"/>
  <c r="AD2489" i="1"/>
  <c r="AD2478" i="1"/>
  <c r="AD2479" i="1"/>
  <c r="AD2480" i="1"/>
  <c r="AD2481" i="1"/>
  <c r="AD2668" i="1"/>
  <c r="AD2669" i="1"/>
  <c r="AD2670" i="1"/>
  <c r="AD2671" i="1"/>
  <c r="AD2660" i="1"/>
  <c r="AD2661" i="1"/>
  <c r="AD2662" i="1"/>
  <c r="AD2663" i="1"/>
  <c r="AD2664" i="1"/>
  <c r="AD2665" i="1"/>
  <c r="AD2666" i="1"/>
  <c r="AD2667" i="1"/>
  <c r="AD2846" i="1"/>
  <c r="AD2847" i="1"/>
  <c r="AD2848" i="1"/>
  <c r="AD2849" i="1"/>
  <c r="AD2850" i="1"/>
  <c r="AD2851" i="1"/>
  <c r="AD2852" i="1"/>
  <c r="AD2853" i="1"/>
  <c r="AD2842" i="1"/>
  <c r="AD2843" i="1"/>
  <c r="AD2844" i="1"/>
  <c r="AD2845" i="1"/>
  <c r="AD3039" i="1"/>
  <c r="AD3040" i="1"/>
  <c r="AD3041" i="1"/>
  <c r="AD3042" i="1"/>
  <c r="AD3030" i="1"/>
  <c r="AD3031" i="1"/>
  <c r="AD3032" i="1"/>
  <c r="AD3033" i="1"/>
  <c r="AD3034" i="1"/>
  <c r="AD3035" i="1"/>
  <c r="AD3036" i="1"/>
  <c r="AD3037" i="1"/>
  <c r="AD3038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451" i="1"/>
  <c r="AD3452" i="1"/>
  <c r="AD3453" i="1"/>
  <c r="AD3454" i="1"/>
  <c r="AD3447" i="1"/>
  <c r="AD3448" i="1"/>
  <c r="AD3449" i="1"/>
  <c r="AD3450" i="1"/>
  <c r="AD3443" i="1"/>
  <c r="AD3444" i="1"/>
  <c r="AD3445" i="1"/>
  <c r="AD3446" i="1"/>
  <c r="AD2498" i="1"/>
  <c r="AD2499" i="1"/>
  <c r="AD2500" i="1"/>
  <c r="AD2501" i="1"/>
  <c r="AD2494" i="1"/>
  <c r="AD2495" i="1"/>
  <c r="AD2496" i="1"/>
  <c r="AD2497" i="1"/>
  <c r="AD2490" i="1"/>
  <c r="AD2491" i="1"/>
  <c r="AD2492" i="1"/>
  <c r="AD2493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858" i="1"/>
  <c r="AD2859" i="1"/>
  <c r="AD2860" i="1"/>
  <c r="AD2861" i="1"/>
  <c r="AD2854" i="1"/>
  <c r="AD2855" i="1"/>
  <c r="AD2856" i="1"/>
  <c r="AD2857" i="1"/>
  <c r="AD2862" i="1"/>
  <c r="AD2863" i="1"/>
  <c r="AD2864" i="1"/>
  <c r="AD2865" i="1"/>
  <c r="AD3047" i="1"/>
  <c r="AD3048" i="1"/>
  <c r="AD3049" i="1"/>
  <c r="AD3050" i="1"/>
  <c r="AD3043" i="1"/>
  <c r="AD3044" i="1"/>
  <c r="AD3045" i="1"/>
  <c r="AD3046" i="1"/>
  <c r="AD3288" i="1"/>
  <c r="AD3289" i="1"/>
  <c r="AD3290" i="1"/>
  <c r="AD3291" i="1"/>
  <c r="AD3270" i="1"/>
  <c r="AD3271" i="1"/>
  <c r="AD3272" i="1"/>
  <c r="AD3273" i="1"/>
  <c r="AD3292" i="1"/>
  <c r="AD3293" i="1"/>
  <c r="AD3294" i="1"/>
  <c r="AD3295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2506" i="1"/>
  <c r="AD2507" i="1"/>
  <c r="AD2508" i="1"/>
  <c r="AD2509" i="1"/>
  <c r="AD2502" i="1"/>
  <c r="AD2503" i="1"/>
  <c r="AD2504" i="1"/>
  <c r="AD2505" i="1"/>
  <c r="AD2510" i="1"/>
  <c r="AD2511" i="1"/>
  <c r="AD2512" i="1"/>
  <c r="AD2684" i="1"/>
  <c r="AD2685" i="1"/>
  <c r="AD2686" i="1"/>
  <c r="AD2687" i="1"/>
  <c r="AD2692" i="1"/>
  <c r="AD2693" i="1"/>
  <c r="AD2694" i="1"/>
  <c r="AD2695" i="1"/>
  <c r="AD2688" i="1"/>
  <c r="AD2689" i="1"/>
  <c r="AD2690" i="1"/>
  <c r="AD2691" i="1"/>
  <c r="AD2870" i="1"/>
  <c r="AD2871" i="1"/>
  <c r="AD2872" i="1"/>
  <c r="AD2873" i="1"/>
  <c r="AD2874" i="1"/>
  <c r="AD2875" i="1"/>
  <c r="AD2876" i="1"/>
  <c r="AD2877" i="1"/>
  <c r="AD2866" i="1"/>
  <c r="AD2867" i="1"/>
  <c r="AD2868" i="1"/>
  <c r="AD2869" i="1"/>
  <c r="AD3059" i="1"/>
  <c r="AD3060" i="1"/>
  <c r="AD3061" i="1"/>
  <c r="AD3062" i="1"/>
  <c r="AD3051" i="1"/>
  <c r="AD3052" i="1"/>
  <c r="AD3053" i="1"/>
  <c r="AD3054" i="1"/>
  <c r="AD3055" i="1"/>
  <c r="AD3056" i="1"/>
  <c r="AD3057" i="1"/>
  <c r="AD3058" i="1"/>
  <c r="AD3296" i="1"/>
  <c r="AD3297" i="1"/>
  <c r="AD3298" i="1"/>
  <c r="AD3299" i="1"/>
  <c r="AD3304" i="1"/>
  <c r="AD3305" i="1"/>
  <c r="AD3306" i="1"/>
  <c r="AD3307" i="1"/>
  <c r="AD3300" i="1"/>
  <c r="AD3301" i="1"/>
  <c r="AD3302" i="1"/>
  <c r="AD3303" i="1"/>
  <c r="AD3471" i="1"/>
  <c r="AD3472" i="1"/>
  <c r="AD3473" i="1"/>
  <c r="AD3474" i="1"/>
  <c r="AD3475" i="1"/>
  <c r="AD3476" i="1"/>
  <c r="AD3477" i="1"/>
  <c r="AD3478" i="1"/>
  <c r="AD3467" i="1"/>
  <c r="AD3468" i="1"/>
  <c r="AD3469" i="1"/>
  <c r="AD3470" i="1"/>
  <c r="AD2513" i="1"/>
  <c r="AD2514" i="1"/>
  <c r="AD2515" i="1"/>
  <c r="AD2516" i="1"/>
  <c r="AD2521" i="1"/>
  <c r="AD2522" i="1"/>
  <c r="AD2523" i="1"/>
  <c r="AD2524" i="1"/>
  <c r="AD2517" i="1"/>
  <c r="AD2518" i="1"/>
  <c r="AD2519" i="1"/>
  <c r="AD2520" i="1"/>
  <c r="AD2696" i="1"/>
  <c r="AD2697" i="1"/>
  <c r="AD2698" i="1"/>
  <c r="AD2699" i="1"/>
  <c r="AD2704" i="1"/>
  <c r="AD2705" i="1"/>
  <c r="AD2706" i="1"/>
  <c r="AD2707" i="1"/>
  <c r="AD2700" i="1"/>
  <c r="AD2701" i="1"/>
  <c r="AD2702" i="1"/>
  <c r="AD2703" i="1"/>
  <c r="AD2882" i="1"/>
  <c r="AD2883" i="1"/>
  <c r="AD2884" i="1"/>
  <c r="AD2885" i="1"/>
  <c r="AD2886" i="1"/>
  <c r="AD2887" i="1"/>
  <c r="AD2888" i="1"/>
  <c r="AD2889" i="1"/>
  <c r="AD2878" i="1"/>
  <c r="AD2879" i="1"/>
  <c r="AD2880" i="1"/>
  <c r="AD2881" i="1"/>
  <c r="AD3067" i="1"/>
  <c r="AD3068" i="1"/>
  <c r="AD3069" i="1"/>
  <c r="AD3070" i="1"/>
  <c r="AD3071" i="1"/>
  <c r="AD3072" i="1"/>
  <c r="AD3073" i="1"/>
  <c r="AD3074" i="1"/>
  <c r="AD3063" i="1"/>
  <c r="AD3064" i="1"/>
  <c r="AD3065" i="1"/>
  <c r="AD3066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2533" i="1"/>
  <c r="AD2534" i="1"/>
  <c r="AD2535" i="1"/>
  <c r="AD2536" i="1"/>
  <c r="AD2525" i="1"/>
  <c r="AD2526" i="1"/>
  <c r="AD2527" i="1"/>
  <c r="AD2528" i="1"/>
  <c r="AD2529" i="1"/>
  <c r="AD2530" i="1"/>
  <c r="AD2531" i="1"/>
  <c r="AD2532" i="1"/>
  <c r="AD2712" i="1"/>
  <c r="AD2713" i="1"/>
  <c r="AD2714" i="1"/>
  <c r="AD2715" i="1"/>
  <c r="AD2716" i="1"/>
  <c r="AD2717" i="1"/>
  <c r="AD2718" i="1"/>
  <c r="AD2719" i="1"/>
  <c r="AD2708" i="1"/>
  <c r="AD2709" i="1"/>
  <c r="AD2710" i="1"/>
  <c r="AD2711" i="1"/>
  <c r="AD2894" i="1"/>
  <c r="AD2895" i="1"/>
  <c r="AD2896" i="1"/>
  <c r="AD2897" i="1"/>
  <c r="AD2898" i="1"/>
  <c r="AD2899" i="1"/>
  <c r="AD2900" i="1"/>
  <c r="AD2901" i="1"/>
  <c r="AD2890" i="1"/>
  <c r="AD2891" i="1"/>
  <c r="AD2892" i="1"/>
  <c r="AD2893" i="1"/>
  <c r="AD3079" i="1"/>
  <c r="AD3080" i="1"/>
  <c r="AD3081" i="1"/>
  <c r="AD3082" i="1"/>
  <c r="AD3075" i="1"/>
  <c r="AD3076" i="1"/>
  <c r="AD3077" i="1"/>
  <c r="AD3078" i="1"/>
  <c r="AD3083" i="1"/>
  <c r="AD3084" i="1"/>
  <c r="AD3085" i="1"/>
  <c r="AD3086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2541" i="1"/>
  <c r="AD2542" i="1"/>
  <c r="AD2543" i="1"/>
  <c r="AD2544" i="1"/>
  <c r="AD2545" i="1"/>
  <c r="AD2546" i="1"/>
  <c r="AD2547" i="1"/>
  <c r="AD2548" i="1"/>
  <c r="AD2537" i="1"/>
  <c r="AD2538" i="1"/>
  <c r="AD2539" i="1"/>
  <c r="AD2540" i="1"/>
  <c r="AD2724" i="1"/>
  <c r="AD2725" i="1"/>
  <c r="AD2726" i="1"/>
  <c r="AD2727" i="1"/>
  <c r="AD2720" i="1"/>
  <c r="AD2721" i="1"/>
  <c r="AD2722" i="1"/>
  <c r="AD2723" i="1"/>
  <c r="AD2728" i="1"/>
  <c r="AD2729" i="1"/>
  <c r="AD2730" i="1"/>
  <c r="AD2731" i="1"/>
  <c r="AD2902" i="1"/>
  <c r="AD2903" i="1"/>
  <c r="AD2904" i="1"/>
  <c r="AD2905" i="1"/>
  <c r="AD2910" i="1"/>
  <c r="AD2911" i="1"/>
  <c r="AD2912" i="1"/>
  <c r="AD2913" i="1"/>
  <c r="AD2906" i="1"/>
  <c r="AD2907" i="1"/>
  <c r="AD2908" i="1"/>
  <c r="AD2909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332" i="1"/>
  <c r="AD3333" i="1"/>
  <c r="AD3334" i="1"/>
  <c r="AD3335" i="1"/>
  <c r="AD3340" i="1"/>
  <c r="AD3341" i="1"/>
  <c r="AD3342" i="1"/>
  <c r="AD3343" i="1"/>
  <c r="AD3344" i="1"/>
  <c r="AD3345" i="1"/>
  <c r="AD3336" i="1"/>
  <c r="AD3337" i="1"/>
  <c r="AD3338" i="1"/>
  <c r="AD3339" i="1"/>
  <c r="AD3511" i="1"/>
  <c r="AD3512" i="1"/>
  <c r="AD3513" i="1"/>
  <c r="AD3514" i="1"/>
  <c r="AD3503" i="1"/>
  <c r="AD3504" i="1"/>
  <c r="AD3505" i="1"/>
  <c r="AD3506" i="1"/>
  <c r="AD3507" i="1"/>
  <c r="AD3508" i="1"/>
  <c r="AD3509" i="1"/>
  <c r="AD3510" i="1"/>
  <c r="AD2553" i="1"/>
  <c r="AD2554" i="1"/>
  <c r="AD2555" i="1"/>
  <c r="AD2556" i="1"/>
  <c r="AD2549" i="1"/>
  <c r="AD2550" i="1"/>
  <c r="AD2551" i="1"/>
  <c r="AD2552" i="1"/>
  <c r="AD2557" i="1"/>
  <c r="AD2558" i="1"/>
  <c r="AD2559" i="1"/>
  <c r="AD2560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922" i="1"/>
  <c r="AD2923" i="1"/>
  <c r="AD2924" i="1"/>
  <c r="AD2925" i="1"/>
  <c r="AD2914" i="1"/>
  <c r="AD2915" i="1"/>
  <c r="AD2916" i="1"/>
  <c r="AD2917" i="1"/>
  <c r="AD2918" i="1"/>
  <c r="AD2919" i="1"/>
  <c r="AD2920" i="1"/>
  <c r="AD2921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382" i="1"/>
  <c r="AD3383" i="1"/>
  <c r="AD3384" i="1"/>
  <c r="AD3385" i="1"/>
  <c r="AD3386" i="1"/>
  <c r="AD3346" i="1"/>
  <c r="AD3347" i="1"/>
  <c r="AD3348" i="1"/>
  <c r="AD3349" i="1"/>
  <c r="AD3350" i="1"/>
  <c r="AD3351" i="1"/>
  <c r="AD3352" i="1"/>
  <c r="AD3353" i="1"/>
  <c r="AD3519" i="1"/>
  <c r="AD3520" i="1"/>
  <c r="AD3521" i="1"/>
  <c r="AD3522" i="1"/>
  <c r="AD3515" i="1"/>
  <c r="AD3516" i="1"/>
  <c r="AD3517" i="1"/>
  <c r="AD3518" i="1"/>
  <c r="AD3523" i="1"/>
  <c r="AD3524" i="1"/>
  <c r="AD3525" i="1"/>
  <c r="AD3526" i="1"/>
  <c r="AD1702" i="1"/>
  <c r="AD1703" i="1"/>
  <c r="AD1704" i="1"/>
  <c r="AD1705" i="1"/>
  <c r="AD1706" i="1"/>
  <c r="AD1707" i="1"/>
  <c r="AD1698" i="1"/>
  <c r="AD1699" i="1"/>
  <c r="AD1700" i="1"/>
  <c r="AD1701" i="1"/>
  <c r="AD1815" i="1"/>
  <c r="AD1816" i="1"/>
  <c r="AD1817" i="1"/>
  <c r="AD1818" i="1"/>
  <c r="AD1823" i="1"/>
  <c r="AD1824" i="1"/>
  <c r="AD1825" i="1"/>
  <c r="AD1826" i="1"/>
  <c r="AD1819" i="1"/>
  <c r="AD1820" i="1"/>
  <c r="AD1821" i="1"/>
  <c r="AD1822" i="1"/>
  <c r="AD1947" i="1"/>
  <c r="AD1948" i="1"/>
  <c r="AD1949" i="1"/>
  <c r="AD1950" i="1"/>
  <c r="AD1943" i="1"/>
  <c r="AD1944" i="1"/>
  <c r="AD1945" i="1"/>
  <c r="AD1946" i="1"/>
  <c r="AD1939" i="1"/>
  <c r="AD1940" i="1"/>
  <c r="AD1941" i="1"/>
  <c r="AD1942" i="1"/>
  <c r="AD2067" i="1"/>
  <c r="AD2068" i="1"/>
  <c r="AD2069" i="1"/>
  <c r="AD2070" i="1"/>
  <c r="AD2063" i="1"/>
  <c r="AD2064" i="1"/>
  <c r="AD2065" i="1"/>
  <c r="AD2066" i="1"/>
  <c r="AD2071" i="1"/>
  <c r="AD2072" i="1"/>
  <c r="AD2073" i="1"/>
  <c r="AD2363" i="1"/>
  <c r="AD2364" i="1"/>
  <c r="AD2365" i="1"/>
  <c r="AD2366" i="1"/>
  <c r="AD2359" i="1"/>
  <c r="AD2360" i="1"/>
  <c r="AD2361" i="1"/>
  <c r="AD2362" i="1"/>
  <c r="AD2355" i="1"/>
  <c r="AD2356" i="1"/>
  <c r="AD2357" i="1"/>
  <c r="AD2358" i="1"/>
  <c r="AD2565" i="1"/>
  <c r="AD2566" i="1"/>
  <c r="AD2567" i="1"/>
  <c r="AD2568" i="1"/>
  <c r="AD2561" i="1"/>
  <c r="AD2562" i="1"/>
  <c r="AD2563" i="1"/>
  <c r="AD2564" i="1"/>
  <c r="AD2569" i="1"/>
  <c r="AD2570" i="1"/>
  <c r="AD2571" i="1"/>
  <c r="AD2572" i="1"/>
  <c r="AD2748" i="1"/>
  <c r="AD2749" i="1"/>
  <c r="AD2750" i="1"/>
  <c r="AD2751" i="1"/>
  <c r="AD2752" i="1"/>
  <c r="AD2753" i="1"/>
  <c r="AD2754" i="1"/>
  <c r="AD2755" i="1"/>
  <c r="AD2744" i="1"/>
  <c r="AD2745" i="1"/>
  <c r="AD2746" i="1"/>
  <c r="AD2747" i="1"/>
  <c r="AD2934" i="1"/>
  <c r="AD2935" i="1"/>
  <c r="AD2936" i="1"/>
  <c r="AD2937" i="1"/>
  <c r="AD2926" i="1"/>
  <c r="AD2927" i="1"/>
  <c r="AD2928" i="1"/>
  <c r="AD2929" i="1"/>
  <c r="AD2930" i="1"/>
  <c r="AD2931" i="1"/>
  <c r="AD2932" i="1"/>
  <c r="AD2933" i="1"/>
  <c r="AD3115" i="1"/>
  <c r="AD3116" i="1"/>
  <c r="AD3117" i="1"/>
  <c r="AD3118" i="1"/>
  <c r="AD3119" i="1"/>
  <c r="AD3120" i="1"/>
  <c r="AD3121" i="1"/>
  <c r="AD3122" i="1"/>
  <c r="AD3111" i="1"/>
  <c r="AD3112" i="1"/>
  <c r="AD3113" i="1"/>
  <c r="AD3114" i="1"/>
  <c r="AD3358" i="1"/>
  <c r="AD3359" i="1"/>
  <c r="AD3360" i="1"/>
  <c r="AD3361" i="1"/>
  <c r="AD3354" i="1"/>
  <c r="AD3355" i="1"/>
  <c r="AD3356" i="1"/>
  <c r="AD3357" i="1"/>
  <c r="AD3362" i="1"/>
  <c r="AD3363" i="1"/>
  <c r="AD3364" i="1"/>
  <c r="AD3365" i="1"/>
  <c r="AD3535" i="1"/>
  <c r="AD3536" i="1"/>
  <c r="AD3537" i="1"/>
  <c r="AD3538" i="1"/>
  <c r="AD3531" i="1"/>
  <c r="AD3532" i="1"/>
  <c r="AD3533" i="1"/>
  <c r="AD3534" i="1"/>
  <c r="AD3527" i="1"/>
  <c r="AD3528" i="1"/>
  <c r="AD3529" i="1"/>
  <c r="AD3530" i="1"/>
  <c r="AD1712" i="1"/>
  <c r="AD1713" i="1"/>
  <c r="AD1714" i="1"/>
  <c r="AD1715" i="1"/>
  <c r="AD1716" i="1"/>
  <c r="AD1717" i="1"/>
  <c r="AD1718" i="1"/>
  <c r="AD1719" i="1"/>
  <c r="AD1708" i="1"/>
  <c r="AD1709" i="1"/>
  <c r="AD1710" i="1"/>
  <c r="AD1711" i="1"/>
  <c r="AD1835" i="1"/>
  <c r="AD1836" i="1"/>
  <c r="AD1837" i="1"/>
  <c r="AD1838" i="1"/>
  <c r="AD1827" i="1"/>
  <c r="AD1828" i="1"/>
  <c r="AD1829" i="1"/>
  <c r="AD1830" i="1"/>
  <c r="AD1831" i="1"/>
  <c r="AD1832" i="1"/>
  <c r="AD1833" i="1"/>
  <c r="AD1834" i="1"/>
  <c r="AD1959" i="1"/>
  <c r="AD1960" i="1"/>
  <c r="AD1961" i="1"/>
  <c r="AD1962" i="1"/>
  <c r="AD1955" i="1"/>
  <c r="AD1956" i="1"/>
  <c r="AD1957" i="1"/>
  <c r="AD1958" i="1"/>
  <c r="AD1951" i="1"/>
  <c r="AD1952" i="1"/>
  <c r="AD1953" i="1"/>
  <c r="AD1954" i="1"/>
  <c r="AD2074" i="1"/>
  <c r="AD2075" i="1"/>
  <c r="AD2076" i="1"/>
  <c r="AD2077" i="1"/>
  <c r="AD2082" i="1"/>
  <c r="AD2083" i="1"/>
  <c r="AD2084" i="1"/>
  <c r="AD2085" i="1"/>
  <c r="AD2078" i="1"/>
  <c r="AD2079" i="1"/>
  <c r="AD2080" i="1"/>
  <c r="AD2081" i="1"/>
  <c r="AD2375" i="1"/>
  <c r="AD2376" i="1"/>
  <c r="AD2377" i="1"/>
  <c r="AD2378" i="1"/>
  <c r="AD2371" i="1"/>
  <c r="AD2372" i="1"/>
  <c r="AD2373" i="1"/>
  <c r="AD2374" i="1"/>
  <c r="AD2367" i="1"/>
  <c r="AD2368" i="1"/>
  <c r="AD2369" i="1"/>
  <c r="AD2370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843" i="1"/>
  <c r="AD1844" i="1"/>
  <c r="AD1845" i="1"/>
  <c r="AD1846" i="1"/>
  <c r="AD1839" i="1"/>
  <c r="AD1840" i="1"/>
  <c r="AD1841" i="1"/>
  <c r="AD1842" i="1"/>
  <c r="AD1847" i="1"/>
  <c r="AD1848" i="1"/>
  <c r="AD1849" i="1"/>
  <c r="AD1850" i="1"/>
  <c r="AD1963" i="1"/>
  <c r="AD1964" i="1"/>
  <c r="AD1965" i="1"/>
  <c r="AD1966" i="1"/>
  <c r="AD1971" i="1"/>
  <c r="AD1972" i="1"/>
  <c r="AD1973" i="1"/>
  <c r="AD1974" i="1"/>
  <c r="AD1967" i="1"/>
  <c r="AD1968" i="1"/>
  <c r="AD1969" i="1"/>
  <c r="AD1970" i="1"/>
  <c r="AD2086" i="1"/>
  <c r="AD2087" i="1"/>
  <c r="AD2088" i="1"/>
  <c r="AD2089" i="1"/>
  <c r="AD2094" i="1"/>
  <c r="AD2095" i="1"/>
  <c r="AD2096" i="1"/>
  <c r="AD2097" i="1"/>
  <c r="AD2090" i="1"/>
  <c r="AD2091" i="1"/>
  <c r="AD2092" i="1"/>
  <c r="AD2093" i="1"/>
  <c r="AD2387" i="1"/>
  <c r="AD2388" i="1"/>
  <c r="AD2389" i="1"/>
  <c r="AD2390" i="1"/>
  <c r="AD2383" i="1"/>
  <c r="AD2384" i="1"/>
  <c r="AD2385" i="1"/>
  <c r="AD2386" i="1"/>
  <c r="AD2379" i="1"/>
  <c r="AD2380" i="1"/>
  <c r="AD2381" i="1"/>
  <c r="AD2382" i="1"/>
  <c r="AD2593" i="1"/>
  <c r="AD2594" i="1"/>
  <c r="AD2595" i="1"/>
  <c r="AD2596" i="1"/>
  <c r="AD2589" i="1"/>
  <c r="AD2590" i="1"/>
  <c r="AD2591" i="1"/>
  <c r="AD2592" i="1"/>
  <c r="AD2585" i="1"/>
  <c r="AD2586" i="1"/>
  <c r="AD2587" i="1"/>
  <c r="AD2588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950" i="1"/>
  <c r="AD2951" i="1"/>
  <c r="AD2952" i="1"/>
  <c r="AD2953" i="1"/>
  <c r="AD2958" i="1"/>
  <c r="AD2959" i="1"/>
  <c r="AD2960" i="1"/>
  <c r="AD2961" i="1"/>
  <c r="AD2954" i="1"/>
  <c r="AD2955" i="1"/>
  <c r="AD2956" i="1"/>
  <c r="AD2957" i="1"/>
  <c r="AD3135" i="1"/>
  <c r="AD3136" i="1"/>
  <c r="AD3137" i="1"/>
  <c r="AD3138" i="1"/>
  <c r="AD3143" i="1"/>
  <c r="AD3144" i="1"/>
  <c r="AD3145" i="1"/>
  <c r="AD3146" i="1"/>
  <c r="AD3139" i="1"/>
  <c r="AD3140" i="1"/>
  <c r="AD3141" i="1"/>
  <c r="AD3142" i="1"/>
  <c r="AD3391" i="1"/>
  <c r="AD3392" i="1"/>
  <c r="AD3393" i="1"/>
  <c r="AD3394" i="1"/>
  <c r="AD3387" i="1"/>
  <c r="AD3388" i="1"/>
  <c r="AD3389" i="1"/>
  <c r="AD3390" i="1"/>
  <c r="AD3378" i="1"/>
  <c r="AD3379" i="1"/>
  <c r="AD3380" i="1"/>
  <c r="AD3381" i="1"/>
  <c r="AD3551" i="1"/>
  <c r="AD3552" i="1"/>
  <c r="AD3553" i="1"/>
  <c r="AD3554" i="1"/>
  <c r="AD3559" i="1"/>
  <c r="AD3560" i="1"/>
  <c r="AD3561" i="1"/>
  <c r="AD3562" i="1"/>
  <c r="AD3555" i="1"/>
  <c r="AD3556" i="1"/>
  <c r="AD3557" i="1"/>
  <c r="AD3558" i="1"/>
  <c r="AD1736" i="1"/>
  <c r="AD1737" i="1"/>
  <c r="AD1738" i="1"/>
  <c r="AD1739" i="1"/>
  <c r="AD1732" i="1"/>
  <c r="AD1733" i="1"/>
  <c r="AD1734" i="1"/>
  <c r="AD1735" i="1"/>
  <c r="AD1740" i="1"/>
  <c r="AD1741" i="1"/>
  <c r="AD1742" i="1"/>
  <c r="AD1743" i="1"/>
  <c r="AD1859" i="1"/>
  <c r="AD1860" i="1"/>
  <c r="AD1861" i="1"/>
  <c r="AD1862" i="1"/>
  <c r="AD1855" i="1"/>
  <c r="AD1856" i="1"/>
  <c r="AD1857" i="1"/>
  <c r="AD1858" i="1"/>
  <c r="AD1851" i="1"/>
  <c r="AD1852" i="1"/>
  <c r="AD1853" i="1"/>
  <c r="AD1854" i="1"/>
  <c r="AD1983" i="1"/>
  <c r="AD1984" i="1"/>
  <c r="AD1985" i="1"/>
  <c r="AD1986" i="1"/>
  <c r="AD1975" i="1"/>
  <c r="AD1976" i="1"/>
  <c r="AD1977" i="1"/>
  <c r="AD1978" i="1"/>
  <c r="AD1979" i="1"/>
  <c r="AD1980" i="1"/>
  <c r="AD1981" i="1"/>
  <c r="AD1982" i="1"/>
  <c r="AD2106" i="1"/>
  <c r="AD2107" i="1"/>
  <c r="AD2108" i="1"/>
  <c r="AD2109" i="1"/>
  <c r="AD2098" i="1"/>
  <c r="AD2099" i="1"/>
  <c r="AD2100" i="1"/>
  <c r="AD2101" i="1"/>
  <c r="AD2102" i="1"/>
  <c r="AD2103" i="1"/>
  <c r="AD2104" i="1"/>
  <c r="AD2105" i="1"/>
  <c r="AD2290" i="1"/>
  <c r="AD2291" i="1"/>
  <c r="AD2292" i="1"/>
  <c r="AD2293" i="1"/>
  <c r="AD2294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605" i="1"/>
  <c r="AD2606" i="1"/>
  <c r="AD2607" i="1"/>
  <c r="AD2608" i="1"/>
  <c r="AD2601" i="1"/>
  <c r="AD2602" i="1"/>
  <c r="AD2603" i="1"/>
  <c r="AD2604" i="1"/>
  <c r="AD2597" i="1"/>
  <c r="AD2598" i="1"/>
  <c r="AD2599" i="1"/>
  <c r="AD2600" i="1"/>
  <c r="AD2784" i="1"/>
  <c r="AD2785" i="1"/>
  <c r="AD2786" i="1"/>
  <c r="AD2787" i="1"/>
  <c r="AD2788" i="1"/>
  <c r="AD2789" i="1"/>
  <c r="AD2790" i="1"/>
  <c r="AD2791" i="1"/>
  <c r="AD2780" i="1"/>
  <c r="AD2781" i="1"/>
  <c r="AD2782" i="1"/>
  <c r="AD2783" i="1"/>
  <c r="AD2966" i="1"/>
  <c r="AD2967" i="1"/>
  <c r="AD2968" i="1"/>
  <c r="AD2969" i="1"/>
  <c r="AD2962" i="1"/>
  <c r="AD2963" i="1"/>
  <c r="AD2964" i="1"/>
  <c r="AD2965" i="1"/>
  <c r="AD2970" i="1"/>
  <c r="AD2971" i="1"/>
  <c r="AD2972" i="1"/>
  <c r="AD2973" i="1"/>
  <c r="AD3151" i="1"/>
  <c r="AD3152" i="1"/>
  <c r="AD3153" i="1"/>
  <c r="AD3154" i="1"/>
  <c r="AD3155" i="1"/>
  <c r="AD3156" i="1"/>
  <c r="AD3157" i="1"/>
  <c r="AD3158" i="1"/>
  <c r="AD3147" i="1"/>
  <c r="AD3148" i="1"/>
  <c r="AD3149" i="1"/>
  <c r="AD3150" i="1"/>
  <c r="AD3395" i="1"/>
  <c r="AD3396" i="1"/>
  <c r="AD3397" i="1"/>
  <c r="AD3398" i="1"/>
  <c r="AD3403" i="1"/>
  <c r="AD3404" i="1"/>
  <c r="AD3405" i="1"/>
  <c r="AD3406" i="1"/>
  <c r="AD3399" i="1"/>
  <c r="AD3400" i="1"/>
  <c r="AD3401" i="1"/>
  <c r="AD3402" i="1"/>
  <c r="AD3567" i="1"/>
  <c r="AD3568" i="1"/>
  <c r="AD3569" i="1"/>
  <c r="AD3570" i="1"/>
  <c r="AD3571" i="1"/>
  <c r="AD3572" i="1"/>
  <c r="AD3573" i="1"/>
  <c r="AD3574" i="1"/>
  <c r="AD3563" i="1"/>
  <c r="AD3564" i="1"/>
  <c r="AD3565" i="1"/>
  <c r="AD3566" i="1"/>
  <c r="AD1748" i="1"/>
  <c r="AD1749" i="1"/>
  <c r="AD1750" i="1"/>
  <c r="AD1751" i="1"/>
  <c r="AD1744" i="1"/>
  <c r="AD1745" i="1"/>
  <c r="AD1746" i="1"/>
  <c r="AD1747" i="1"/>
  <c r="AD1752" i="1"/>
  <c r="AD1753" i="1"/>
  <c r="AD1754" i="1"/>
  <c r="AD1755" i="1"/>
  <c r="AD1871" i="1"/>
  <c r="AD1872" i="1"/>
  <c r="AD1873" i="1"/>
  <c r="AD1874" i="1"/>
  <c r="AD1867" i="1"/>
  <c r="AD1868" i="1"/>
  <c r="AD1869" i="1"/>
  <c r="AD1870" i="1"/>
  <c r="AD1863" i="1"/>
  <c r="AD1864" i="1"/>
  <c r="AD1865" i="1"/>
  <c r="AD186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2114" i="1"/>
  <c r="AD2115" i="1"/>
  <c r="AD2116" i="1"/>
  <c r="AD2117" i="1"/>
  <c r="AD2118" i="1"/>
  <c r="AD2119" i="1"/>
  <c r="AD2120" i="1"/>
  <c r="AD2121" i="1"/>
  <c r="AD2110" i="1"/>
  <c r="AD2111" i="1"/>
  <c r="AD2112" i="1"/>
  <c r="AD2113" i="1"/>
  <c r="AD2299" i="1"/>
  <c r="AD2300" i="1"/>
  <c r="AD2301" i="1"/>
  <c r="AD2302" i="1"/>
  <c r="AD2303" i="1"/>
  <c r="AD2304" i="1"/>
  <c r="AD2305" i="1"/>
  <c r="AD2306" i="1"/>
  <c r="AD2295" i="1"/>
  <c r="AD2296" i="1"/>
  <c r="AD2297" i="1"/>
  <c r="AD2298" i="1"/>
  <c r="AD2411" i="1"/>
  <c r="AD2412" i="1"/>
  <c r="AD2413" i="1"/>
  <c r="AD2414" i="1"/>
  <c r="AD2403" i="1"/>
  <c r="AD2404" i="1"/>
  <c r="AD2405" i="1"/>
  <c r="AD2406" i="1"/>
  <c r="AD2407" i="1"/>
  <c r="AD2408" i="1"/>
  <c r="AD2409" i="1"/>
  <c r="AD2410" i="1"/>
  <c r="AD1760" i="1"/>
  <c r="AD1761" i="1"/>
  <c r="AD1762" i="1"/>
  <c r="AD1763" i="1"/>
  <c r="AD1764" i="1"/>
  <c r="AD1765" i="1"/>
  <c r="AD1766" i="1"/>
  <c r="AD1767" i="1"/>
  <c r="AD1756" i="1"/>
  <c r="AD1757" i="1"/>
  <c r="AD1758" i="1"/>
  <c r="AD1759" i="1"/>
  <c r="AD1883" i="1"/>
  <c r="AD1884" i="1"/>
  <c r="AD1885" i="1"/>
  <c r="AD1886" i="1"/>
  <c r="AD1875" i="1"/>
  <c r="AD1876" i="1"/>
  <c r="AD1877" i="1"/>
  <c r="AD1878" i="1"/>
  <c r="AD1879" i="1"/>
  <c r="AD1880" i="1"/>
  <c r="AD1881" i="1"/>
  <c r="AD1882" i="1"/>
  <c r="AD2007" i="1"/>
  <c r="AD2008" i="1"/>
  <c r="AD2009" i="1"/>
  <c r="AD2010" i="1"/>
  <c r="AD2003" i="1"/>
  <c r="AD2004" i="1"/>
  <c r="AD2005" i="1"/>
  <c r="AD2006" i="1"/>
  <c r="AD1999" i="1"/>
  <c r="AD2000" i="1"/>
  <c r="AD2001" i="1"/>
  <c r="AD2002" i="1"/>
  <c r="AD2126" i="1"/>
  <c r="AD2127" i="1"/>
  <c r="AD2128" i="1"/>
  <c r="AD2129" i="1"/>
  <c r="AD2130" i="1"/>
  <c r="AD2131" i="1"/>
  <c r="AD2132" i="1"/>
  <c r="AD2133" i="1"/>
  <c r="AD2122" i="1"/>
  <c r="AD2123" i="1"/>
  <c r="AD2124" i="1"/>
  <c r="AD2125" i="1"/>
  <c r="AD2307" i="1"/>
  <c r="AD2308" i="1"/>
  <c r="AD2309" i="1"/>
  <c r="AD2310" i="1"/>
  <c r="AD2315" i="1"/>
  <c r="AD2316" i="1"/>
  <c r="AD2317" i="1"/>
  <c r="AD2318" i="1"/>
  <c r="AD2311" i="1"/>
  <c r="AD2312" i="1"/>
  <c r="AD2313" i="1"/>
  <c r="AD2314" i="1"/>
  <c r="AD2419" i="1"/>
  <c r="AD2420" i="1"/>
  <c r="AD2421" i="1"/>
  <c r="AD2422" i="1"/>
  <c r="AD2415" i="1"/>
  <c r="AD2416" i="1"/>
  <c r="AD2417" i="1"/>
  <c r="AD2418" i="1"/>
  <c r="AD2423" i="1"/>
  <c r="AD2424" i="1"/>
  <c r="AD2425" i="1"/>
  <c r="AD2426" i="1"/>
  <c r="AD2617" i="1"/>
  <c r="AD2618" i="1"/>
  <c r="AD2619" i="1"/>
  <c r="AD2620" i="1"/>
  <c r="AD2609" i="1"/>
  <c r="AD2610" i="1"/>
  <c r="AD2611" i="1"/>
  <c r="AD2612" i="1"/>
  <c r="AD2613" i="1"/>
  <c r="AD2614" i="1"/>
  <c r="AD2615" i="1"/>
  <c r="AD2616" i="1"/>
  <c r="AD2792" i="1"/>
  <c r="AD2793" i="1"/>
  <c r="AD2794" i="1"/>
  <c r="AD2795" i="1"/>
  <c r="AD2800" i="1"/>
  <c r="AD2801" i="1"/>
  <c r="AD2802" i="1"/>
  <c r="AD2803" i="1"/>
  <c r="AD2796" i="1"/>
  <c r="AD2797" i="1"/>
  <c r="AD2798" i="1"/>
  <c r="AD2799" i="1"/>
  <c r="AD2982" i="1"/>
  <c r="AD2983" i="1"/>
  <c r="AD2984" i="1"/>
  <c r="AD2985" i="1"/>
  <c r="AD2974" i="1"/>
  <c r="AD2975" i="1"/>
  <c r="AD2976" i="1"/>
  <c r="AD2977" i="1"/>
  <c r="AD2986" i="1"/>
  <c r="AD2987" i="1"/>
  <c r="AD2988" i="1"/>
  <c r="AD2989" i="1"/>
  <c r="AD2978" i="1"/>
  <c r="AD2979" i="1"/>
  <c r="AD2980" i="1"/>
  <c r="AD2981" i="1"/>
  <c r="AD3159" i="1"/>
  <c r="AD3160" i="1"/>
  <c r="AD3161" i="1"/>
  <c r="AD3162" i="1"/>
  <c r="AD3163" i="1"/>
  <c r="AD3164" i="1"/>
  <c r="AD3165" i="1"/>
  <c r="AD3166" i="1"/>
  <c r="AD3407" i="1"/>
  <c r="AD3408" i="1"/>
  <c r="AD3409" i="1"/>
  <c r="AD3410" i="1"/>
  <c r="AD3415" i="1"/>
  <c r="AD3416" i="1"/>
  <c r="AD3417" i="1"/>
  <c r="AD3418" i="1"/>
  <c r="AD3411" i="1"/>
  <c r="AD3412" i="1"/>
  <c r="AD3413" i="1"/>
  <c r="AD341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1772" i="1"/>
  <c r="AD1773" i="1"/>
  <c r="AD1774" i="1"/>
  <c r="AD1775" i="1"/>
  <c r="AD1776" i="1"/>
  <c r="AD1777" i="1"/>
  <c r="AD1778" i="1"/>
  <c r="AD1779" i="1"/>
  <c r="AD1768" i="1"/>
  <c r="AD1769" i="1"/>
  <c r="AD1770" i="1"/>
  <c r="AD1771" i="1"/>
  <c r="AD1891" i="1"/>
  <c r="AD1892" i="1"/>
  <c r="AD1893" i="1"/>
  <c r="AD1894" i="1"/>
  <c r="AD1895" i="1"/>
  <c r="AD1896" i="1"/>
  <c r="AD1897" i="1"/>
  <c r="AD1898" i="1"/>
  <c r="AD1887" i="1"/>
  <c r="AD1888" i="1"/>
  <c r="AD1889" i="1"/>
  <c r="AD1890" i="1"/>
  <c r="AD2019" i="1"/>
  <c r="AD2020" i="1"/>
  <c r="AD2021" i="1"/>
  <c r="AD2022" i="1"/>
  <c r="AD2015" i="1"/>
  <c r="AD2016" i="1"/>
  <c r="AD2017" i="1"/>
  <c r="AD2018" i="1"/>
  <c r="AD2011" i="1"/>
  <c r="AD2012" i="1"/>
  <c r="AD2013" i="1"/>
  <c r="AD2014" i="1"/>
  <c r="AD2142" i="1"/>
  <c r="AD2143" i="1"/>
  <c r="AD2144" i="1"/>
  <c r="AD2145" i="1"/>
  <c r="AD2138" i="1"/>
  <c r="AD2139" i="1"/>
  <c r="AD2140" i="1"/>
  <c r="AD2141" i="1"/>
  <c r="AD2134" i="1"/>
  <c r="AD2135" i="1"/>
  <c r="AD2136" i="1"/>
  <c r="AD2137" i="1"/>
  <c r="AD2323" i="1"/>
  <c r="AD2324" i="1"/>
  <c r="AD2325" i="1"/>
  <c r="AD2326" i="1"/>
  <c r="AD2319" i="1"/>
  <c r="AD2320" i="1"/>
  <c r="AD2321" i="1"/>
  <c r="AD2322" i="1"/>
  <c r="AD2327" i="1"/>
  <c r="AD2328" i="1"/>
  <c r="AD2329" i="1"/>
  <c r="AD2330" i="1"/>
  <c r="AD2427" i="1"/>
  <c r="AD2428" i="1"/>
  <c r="AD2429" i="1"/>
  <c r="AD2430" i="1"/>
  <c r="AD2435" i="1"/>
  <c r="AD2436" i="1"/>
  <c r="AD2437" i="1"/>
  <c r="AD2438" i="1"/>
  <c r="AD2431" i="1"/>
  <c r="AD2432" i="1"/>
  <c r="AD2433" i="1"/>
  <c r="AD2434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3175" i="1"/>
  <c r="AD3176" i="1"/>
  <c r="AD3177" i="1"/>
  <c r="AD3178" i="1"/>
  <c r="AD3171" i="1"/>
  <c r="AD3172" i="1"/>
  <c r="AD3173" i="1"/>
  <c r="AD3174" i="1"/>
  <c r="AD3167" i="1"/>
  <c r="AD3168" i="1"/>
  <c r="AD3169" i="1"/>
  <c r="AD3170" i="1"/>
  <c r="AD1780" i="1"/>
  <c r="AD1781" i="1"/>
  <c r="AD1782" i="1"/>
  <c r="AD1783" i="1"/>
  <c r="AD1796" i="1"/>
  <c r="AD1797" i="1"/>
  <c r="AD1798" i="1"/>
  <c r="AD1799" i="1"/>
  <c r="AD1792" i="1"/>
  <c r="AD1793" i="1"/>
  <c r="AD1794" i="1"/>
  <c r="AD1795" i="1"/>
  <c r="AD1784" i="1"/>
  <c r="AD1785" i="1"/>
  <c r="AD1786" i="1"/>
  <c r="AD1787" i="1"/>
  <c r="AD1788" i="1"/>
  <c r="AD1789" i="1"/>
  <c r="AD1790" i="1"/>
  <c r="AD1791" i="1"/>
  <c r="AD1804" i="1"/>
  <c r="AD1805" i="1"/>
  <c r="AD1806" i="1"/>
  <c r="AD1807" i="1"/>
  <c r="AD1800" i="1"/>
  <c r="AD1801" i="1"/>
  <c r="AD1802" i="1"/>
  <c r="AD1803" i="1"/>
  <c r="AD1808" i="1"/>
  <c r="AD1809" i="1"/>
  <c r="AD1810" i="1"/>
  <c r="AD1811" i="1"/>
  <c r="AD2347" i="1"/>
  <c r="AD2348" i="1"/>
  <c r="AD2349" i="1"/>
  <c r="AD2350" i="1"/>
  <c r="AD2351" i="1"/>
  <c r="AD2352" i="1"/>
  <c r="AD2353" i="1"/>
  <c r="AD2354" i="1"/>
  <c r="AD2343" i="1"/>
  <c r="AD2344" i="1"/>
  <c r="AD2345" i="1"/>
  <c r="AD2346" i="1"/>
  <c r="AD2335" i="1"/>
  <c r="AD2336" i="1"/>
  <c r="AD2337" i="1"/>
  <c r="AD2338" i="1"/>
  <c r="AD2331" i="1"/>
  <c r="AD2332" i="1"/>
  <c r="AD2333" i="1"/>
  <c r="AD2334" i="1"/>
  <c r="AD2339" i="1"/>
  <c r="AD2340" i="1"/>
  <c r="AD2341" i="1"/>
  <c r="AD2342" i="1"/>
  <c r="AD2831" i="1"/>
  <c r="AD2832" i="1"/>
  <c r="AD2833" i="1"/>
  <c r="AD2834" i="1"/>
  <c r="AD2823" i="1"/>
  <c r="AD2824" i="1"/>
  <c r="AD2825" i="1"/>
  <c r="AD2826" i="1"/>
  <c r="AD2827" i="1"/>
  <c r="AD2828" i="1"/>
  <c r="AD2829" i="1"/>
  <c r="AD2830" i="1"/>
  <c r="AD2807" i="1"/>
  <c r="AD2808" i="1"/>
  <c r="AD2809" i="1"/>
  <c r="AD2810" i="1"/>
  <c r="AD2811" i="1"/>
  <c r="AD2812" i="1"/>
  <c r="AD2813" i="1"/>
  <c r="AD2814" i="1"/>
  <c r="AD2804" i="1"/>
  <c r="AD2805" i="1"/>
  <c r="AD2806" i="1"/>
  <c r="AD3427" i="1"/>
  <c r="AD3428" i="1"/>
  <c r="AD3429" i="1"/>
  <c r="AD3430" i="1"/>
  <c r="AD3423" i="1"/>
  <c r="AD3424" i="1"/>
  <c r="AD3425" i="1"/>
  <c r="AD3426" i="1"/>
  <c r="AD3439" i="1"/>
  <c r="AD3440" i="1"/>
  <c r="AD3441" i="1"/>
  <c r="AD3442" i="1"/>
  <c r="AD3431" i="1"/>
  <c r="AD3432" i="1"/>
  <c r="AD3433" i="1"/>
  <c r="AD3434" i="1"/>
  <c r="AD3419" i="1"/>
  <c r="AD3420" i="1"/>
  <c r="AD3421" i="1"/>
  <c r="AD3422" i="1"/>
  <c r="AD3435" i="1"/>
  <c r="AD3436" i="1"/>
  <c r="AD3437" i="1"/>
  <c r="AD3438" i="1"/>
  <c r="AD3587" i="1"/>
  <c r="AD3588" i="1"/>
  <c r="AD3589" i="1"/>
  <c r="AD3590" i="1"/>
  <c r="AD2621" i="1"/>
  <c r="AD2622" i="1"/>
  <c r="AD2623" i="1"/>
  <c r="AD2624" i="1"/>
  <c r="AD2629" i="1"/>
  <c r="AD2630" i="1"/>
  <c r="AD2631" i="1"/>
  <c r="AD2632" i="1"/>
  <c r="AD2625" i="1"/>
  <c r="AD2626" i="1"/>
  <c r="AD2627" i="1"/>
  <c r="AD2628" i="1"/>
  <c r="AD2835" i="1"/>
  <c r="AD2836" i="1"/>
  <c r="AD2837" i="1"/>
  <c r="AD2815" i="1"/>
  <c r="AD2816" i="1"/>
  <c r="AD2817" i="1"/>
  <c r="AD2818" i="1"/>
  <c r="AD2819" i="1"/>
  <c r="AD2820" i="1"/>
  <c r="AD2821" i="1"/>
  <c r="AD2822" i="1"/>
  <c r="AD2994" i="1"/>
  <c r="AD2995" i="1"/>
  <c r="AD2996" i="1"/>
  <c r="AD2997" i="1"/>
  <c r="AD3002" i="1"/>
  <c r="AD3003" i="1"/>
  <c r="AD3004" i="1"/>
  <c r="AD3005" i="1"/>
  <c r="AD3006" i="1"/>
  <c r="AD3007" i="1"/>
  <c r="AD3008" i="1"/>
  <c r="AD3009" i="1"/>
  <c r="AD2998" i="1"/>
  <c r="AD2999" i="1"/>
  <c r="AD3000" i="1"/>
  <c r="AD3001" i="1"/>
  <c r="AD2990" i="1"/>
  <c r="AD2991" i="1"/>
  <c r="AD2992" i="1"/>
  <c r="AD2993" i="1"/>
  <c r="AD3010" i="1"/>
  <c r="AD3011" i="1"/>
  <c r="AD3012" i="1"/>
  <c r="AD3013" i="1"/>
  <c r="AD3591" i="1"/>
  <c r="AD3592" i="1"/>
  <c r="AD3593" i="1"/>
  <c r="AD3594" i="1"/>
  <c r="AD3619" i="1"/>
  <c r="AD3620" i="1"/>
  <c r="AD3621" i="1"/>
  <c r="AD3622" i="1"/>
  <c r="AD3599" i="1"/>
  <c r="AD3600" i="1"/>
  <c r="AD3601" i="1"/>
  <c r="AD3602" i="1"/>
  <c r="AD3607" i="1"/>
  <c r="AD3608" i="1"/>
  <c r="AD3609" i="1"/>
  <c r="AD3610" i="1"/>
  <c r="AD3615" i="1"/>
  <c r="AD3616" i="1"/>
  <c r="AD3617" i="1"/>
  <c r="AD3618" i="1"/>
  <c r="AD3611" i="1"/>
  <c r="AD3612" i="1"/>
  <c r="AD3613" i="1"/>
  <c r="AD3614" i="1"/>
  <c r="AD3595" i="1"/>
  <c r="AD3596" i="1"/>
  <c r="AD3597" i="1"/>
  <c r="AD3598" i="1"/>
  <c r="AD3603" i="1"/>
  <c r="AD3604" i="1"/>
  <c r="AD3605" i="1"/>
  <c r="AD3606" i="1"/>
  <c r="AD1812" i="1"/>
  <c r="AD1813" i="1"/>
  <c r="AD1814" i="1"/>
  <c r="AD1911" i="1"/>
  <c r="AD1912" i="1"/>
  <c r="AD1913" i="1"/>
  <c r="AD1914" i="1"/>
  <c r="AD1899" i="1"/>
  <c r="AD1900" i="1"/>
  <c r="AD1901" i="1"/>
  <c r="AD1902" i="1"/>
  <c r="AD1903" i="1"/>
  <c r="AD1904" i="1"/>
  <c r="AD1905" i="1"/>
  <c r="AD1906" i="1"/>
  <c r="AD1915" i="1"/>
  <c r="AD1916" i="1"/>
  <c r="AD1917" i="1"/>
  <c r="AD1918" i="1"/>
  <c r="AD1907" i="1"/>
  <c r="AD1908" i="1"/>
  <c r="AD1909" i="1"/>
  <c r="AD1910" i="1"/>
  <c r="AD2451" i="1"/>
  <c r="AD2452" i="1"/>
  <c r="AD2453" i="1"/>
  <c r="AD2454" i="1"/>
  <c r="AD2443" i="1"/>
  <c r="AD2444" i="1"/>
  <c r="AD2445" i="1"/>
  <c r="AD2446" i="1"/>
  <c r="AD2455" i="1"/>
  <c r="AD2456" i="1"/>
  <c r="AD2457" i="1"/>
  <c r="AD2458" i="1"/>
  <c r="AD2439" i="1"/>
  <c r="AD2440" i="1"/>
  <c r="AD2441" i="1"/>
  <c r="AD2442" i="1"/>
  <c r="AD2447" i="1"/>
  <c r="AD2448" i="1"/>
  <c r="AD2449" i="1"/>
  <c r="AD2450" i="1"/>
  <c r="AD2656" i="1"/>
  <c r="AD2657" i="1"/>
  <c r="AD2658" i="1"/>
  <c r="AD2659" i="1"/>
  <c r="AD2649" i="1"/>
  <c r="AD2650" i="1"/>
  <c r="AD2651" i="1"/>
  <c r="AD2652" i="1"/>
  <c r="AD2645" i="1"/>
  <c r="AD2646" i="1"/>
  <c r="AD2647" i="1"/>
  <c r="AD2648" i="1"/>
  <c r="AD2641" i="1"/>
  <c r="AD2642" i="1"/>
  <c r="AD2643" i="1"/>
  <c r="AD2644" i="1"/>
  <c r="AD2633" i="1"/>
  <c r="AD2634" i="1"/>
  <c r="AD2635" i="1"/>
  <c r="AD2636" i="1"/>
  <c r="AD2637" i="1"/>
  <c r="AD2638" i="1"/>
  <c r="AD2639" i="1"/>
  <c r="AD2640" i="1"/>
  <c r="AD2653" i="1"/>
  <c r="AD2654" i="1"/>
  <c r="AD2655" i="1"/>
  <c r="AD2838" i="1"/>
  <c r="AD2839" i="1"/>
  <c r="AD2840" i="1"/>
  <c r="AD2841" i="1"/>
  <c r="AD3026" i="1"/>
  <c r="AD3027" i="1"/>
  <c r="AD3028" i="1"/>
  <c r="AD3029" i="1"/>
  <c r="AD3014" i="1"/>
  <c r="AD3015" i="1"/>
  <c r="AD3016" i="1"/>
  <c r="AD3017" i="1"/>
  <c r="AD3022" i="1"/>
  <c r="AD3023" i="1"/>
  <c r="AD3024" i="1"/>
  <c r="AD3025" i="1"/>
  <c r="AD3018" i="1"/>
  <c r="AD3019" i="1"/>
  <c r="AD3020" i="1"/>
  <c r="AD3021" i="1"/>
  <c r="AD3623" i="1"/>
  <c r="AD3624" i="1"/>
  <c r="AD3625" i="1"/>
  <c r="AD3626" i="1"/>
  <c r="AD1919" i="1"/>
  <c r="AD1920" i="1"/>
  <c r="AD1921" i="1"/>
  <c r="AD1922" i="1"/>
  <c r="AD1923" i="1"/>
  <c r="AD1924" i="1"/>
  <c r="AD1925" i="1"/>
  <c r="AD1926" i="1"/>
  <c r="AD1935" i="1"/>
  <c r="AD1936" i="1"/>
  <c r="AD1937" i="1"/>
  <c r="AD1938" i="1"/>
  <c r="AD1927" i="1"/>
  <c r="AD1928" i="1"/>
  <c r="AD1929" i="1"/>
  <c r="AD1930" i="1"/>
  <c r="AD1931" i="1"/>
  <c r="AD1932" i="1"/>
  <c r="AD1933" i="1"/>
  <c r="AD1934" i="1"/>
  <c r="AD2027" i="1"/>
  <c r="AD2028" i="1"/>
  <c r="AD2029" i="1"/>
  <c r="AD2030" i="1"/>
  <c r="AD2055" i="1"/>
  <c r="AD2056" i="1"/>
  <c r="AD2057" i="1"/>
  <c r="AD2058" i="1"/>
  <c r="AD2059" i="1"/>
  <c r="AD2060" i="1"/>
  <c r="AD2061" i="1"/>
  <c r="AD2062" i="1"/>
  <c r="AD2043" i="1"/>
  <c r="AD2044" i="1"/>
  <c r="AD2045" i="1"/>
  <c r="AD2046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51" i="1"/>
  <c r="AD2052" i="1"/>
  <c r="AD2053" i="1"/>
  <c r="AD2054" i="1"/>
  <c r="AD2047" i="1"/>
  <c r="AD2048" i="1"/>
  <c r="AD2049" i="1"/>
  <c r="AD2050" i="1"/>
  <c r="AD2023" i="1"/>
  <c r="AD2024" i="1"/>
  <c r="AD2025" i="1"/>
  <c r="AD2026" i="1"/>
  <c r="AD2474" i="1"/>
  <c r="AD2475" i="1"/>
  <c r="AD2476" i="1"/>
  <c r="AD2477" i="1"/>
  <c r="AD2467" i="1"/>
  <c r="AD2468" i="1"/>
  <c r="AD2469" i="1"/>
  <c r="AD2463" i="1"/>
  <c r="AD2464" i="1"/>
  <c r="AD2465" i="1"/>
  <c r="AD2466" i="1"/>
  <c r="AD2459" i="1"/>
  <c r="AD2460" i="1"/>
  <c r="AD2461" i="1"/>
  <c r="AD2462" i="1"/>
  <c r="AD2470" i="1"/>
  <c r="AD2471" i="1"/>
  <c r="AD2472" i="1"/>
  <c r="AD2473" i="1"/>
  <c r="AD2170" i="1"/>
  <c r="AD2171" i="1"/>
  <c r="AD2172" i="1"/>
  <c r="AD2173" i="1"/>
  <c r="AD2192" i="1"/>
  <c r="AD2193" i="1"/>
  <c r="AD2194" i="1"/>
  <c r="AD2195" i="1"/>
  <c r="AD2200" i="1"/>
  <c r="AD2201" i="1"/>
  <c r="AD2202" i="1"/>
  <c r="AD2166" i="1"/>
  <c r="AD2167" i="1"/>
  <c r="AD2168" i="1"/>
  <c r="AD2169" i="1"/>
  <c r="AD2196" i="1"/>
  <c r="AD2197" i="1"/>
  <c r="AD2198" i="1"/>
  <c r="AD2199" i="1"/>
  <c r="AD2189" i="1"/>
  <c r="AD2190" i="1"/>
  <c r="AD2191" i="1"/>
  <c r="AD2158" i="1"/>
  <c r="AD2159" i="1"/>
  <c r="AD2160" i="1"/>
  <c r="AD2161" i="1"/>
  <c r="AD2162" i="1"/>
  <c r="AD2163" i="1"/>
  <c r="AD2164" i="1"/>
  <c r="AD2165" i="1"/>
  <c r="AD2174" i="1"/>
  <c r="AD2175" i="1"/>
  <c r="AD2176" i="1"/>
  <c r="AD2177" i="1"/>
  <c r="AD2186" i="1"/>
  <c r="AD2187" i="1"/>
  <c r="AD2188" i="1"/>
  <c r="AD2182" i="1"/>
  <c r="AD2183" i="1"/>
  <c r="AD2184" i="1"/>
  <c r="AD2185" i="1"/>
  <c r="AD2178" i="1"/>
  <c r="AD2179" i="1"/>
  <c r="AD2180" i="1"/>
  <c r="AD2181" i="1"/>
  <c r="AD3187" i="1"/>
  <c r="AD3188" i="1"/>
  <c r="AD3189" i="1"/>
  <c r="AD3206" i="1"/>
  <c r="AD3207" i="1"/>
  <c r="AD3208" i="1"/>
  <c r="AD3209" i="1"/>
  <c r="AD3221" i="1"/>
  <c r="AD3222" i="1"/>
  <c r="AD3223" i="1"/>
  <c r="AD3224" i="1"/>
  <c r="AD3195" i="1"/>
  <c r="AD3196" i="1"/>
  <c r="AD3197" i="1"/>
  <c r="AD3198" i="1"/>
  <c r="AD3179" i="1"/>
  <c r="AD3180" i="1"/>
  <c r="AD3181" i="1"/>
  <c r="AD3182" i="1"/>
  <c r="AD3183" i="1"/>
  <c r="AD3184" i="1"/>
  <c r="AD3185" i="1"/>
  <c r="AD3186" i="1"/>
  <c r="AD3213" i="1"/>
  <c r="AD3214" i="1"/>
  <c r="AD3215" i="1"/>
  <c r="AD3216" i="1"/>
  <c r="AD3210" i="1"/>
  <c r="AD3211" i="1"/>
  <c r="AD3212" i="1"/>
  <c r="AD3217" i="1"/>
  <c r="AD3218" i="1"/>
  <c r="AD3219" i="1"/>
  <c r="AD3220" i="1"/>
  <c r="AD3202" i="1"/>
  <c r="AD3203" i="1"/>
  <c r="AD3204" i="1"/>
  <c r="AD3205" i="1"/>
  <c r="AD3199" i="1"/>
  <c r="AD3200" i="1"/>
  <c r="AD3201" i="1"/>
  <c r="AD3190" i="1"/>
  <c r="AD3191" i="1"/>
  <c r="AD3192" i="1"/>
  <c r="AD3193" i="1"/>
  <c r="AD3194" i="1"/>
  <c r="X3318" i="1"/>
  <c r="Y3318" i="1" s="1"/>
  <c r="X3319" i="1"/>
  <c r="Y3319" i="1" s="1"/>
  <c r="X3324" i="1"/>
  <c r="Y3324" i="1" s="1"/>
  <c r="X3325" i="1"/>
  <c r="Y3325" i="1" s="1"/>
  <c r="X3326" i="1"/>
  <c r="Y3326" i="1" s="1"/>
  <c r="X3327" i="1"/>
  <c r="Y3327" i="1" s="1"/>
  <c r="X3328" i="1"/>
  <c r="Y3328" i="1" s="1"/>
  <c r="X3329" i="1"/>
  <c r="Y3329" i="1" s="1"/>
  <c r="X3330" i="1"/>
  <c r="Y3330" i="1" s="1"/>
  <c r="X3332" i="1"/>
  <c r="Y3332" i="1" s="1"/>
  <c r="X3333" i="1"/>
  <c r="Y3333" i="1" s="1"/>
  <c r="X3334" i="1"/>
  <c r="Y3334" i="1" s="1"/>
  <c r="X3335" i="1"/>
  <c r="Y3335" i="1" s="1"/>
  <c r="X3340" i="1"/>
  <c r="Y3340" i="1" s="1"/>
  <c r="X3342" i="1"/>
  <c r="Y3342" i="1" s="1"/>
  <c r="X3343" i="1"/>
  <c r="Y3343" i="1" s="1"/>
  <c r="X3344" i="1"/>
  <c r="Y3344" i="1" s="1"/>
  <c r="X3345" i="1"/>
  <c r="Y3345" i="1" s="1"/>
  <c r="X3336" i="1"/>
  <c r="Y3336" i="1" s="1"/>
  <c r="X3337" i="1"/>
  <c r="Y3337" i="1" s="1"/>
  <c r="X3339" i="1"/>
  <c r="Y3339" i="1" s="1"/>
  <c r="X3382" i="1"/>
  <c r="Y3382" i="1" s="1"/>
  <c r="X3383" i="1"/>
  <c r="Y3383" i="1" s="1"/>
  <c r="X3384" i="1"/>
  <c r="Y3384" i="1" s="1"/>
  <c r="X3385" i="1"/>
  <c r="Y3385" i="1" s="1"/>
  <c r="X3386" i="1"/>
  <c r="Y3386" i="1" s="1"/>
  <c r="X3346" i="1"/>
  <c r="Y3346" i="1" s="1"/>
  <c r="X3347" i="1"/>
  <c r="Y3347" i="1" s="1"/>
  <c r="X3348" i="1"/>
  <c r="Y3348" i="1" s="1"/>
  <c r="X3349" i="1"/>
  <c r="Y3349" i="1" s="1"/>
  <c r="X3350" i="1"/>
  <c r="Y3350" i="1" s="1"/>
  <c r="X3351" i="1"/>
  <c r="Y3351" i="1" s="1"/>
  <c r="X3352" i="1"/>
  <c r="Y3352" i="1" s="1"/>
  <c r="X3353" i="1"/>
  <c r="Y3353" i="1" s="1"/>
  <c r="X3358" i="1"/>
  <c r="Y3358" i="1" s="1"/>
  <c r="X3359" i="1"/>
  <c r="Y3359" i="1" s="1"/>
  <c r="X3360" i="1"/>
  <c r="Y3360" i="1" s="1"/>
  <c r="X3361" i="1"/>
  <c r="Y3361" i="1" s="1"/>
  <c r="X3354" i="1"/>
  <c r="Y3354" i="1" s="1"/>
  <c r="X3355" i="1"/>
  <c r="Y3355" i="1" s="1"/>
  <c r="X3356" i="1"/>
  <c r="Y3356" i="1" s="1"/>
  <c r="X3357" i="1"/>
  <c r="Y3357" i="1" s="1"/>
  <c r="X3362" i="1"/>
  <c r="Y3362" i="1" s="1"/>
  <c r="X3363" i="1"/>
  <c r="Y3363" i="1" s="1"/>
  <c r="X3364" i="1"/>
  <c r="Y3364" i="1" s="1"/>
  <c r="X3365" i="1"/>
  <c r="Y3365" i="1" s="1"/>
  <c r="M67" i="3"/>
  <c r="M68" i="3" s="1"/>
  <c r="M69" i="3" s="1"/>
  <c r="M70" i="3" s="1"/>
  <c r="M71" i="3" s="1"/>
  <c r="M72" i="3" s="1"/>
  <c r="M73" i="3" s="1"/>
  <c r="M74" i="3" s="1"/>
  <c r="M75" i="3" s="1"/>
  <c r="M76" i="3" s="1"/>
  <c r="M77" i="3" s="1"/>
  <c r="N68" i="3"/>
  <c r="N69" i="3" s="1"/>
  <c r="N70" i="3" s="1"/>
  <c r="N71" i="3" s="1"/>
  <c r="N72" i="3" s="1"/>
  <c r="N73" i="3" s="1"/>
  <c r="N74" i="3" s="1"/>
  <c r="N75" i="3" s="1"/>
  <c r="N76" i="3" s="1"/>
  <c r="N77" i="3" s="1"/>
  <c r="L60" i="3"/>
  <c r="M60" i="3"/>
  <c r="N60" i="3"/>
  <c r="O60" i="3"/>
  <c r="P60" i="3"/>
  <c r="Q60" i="3"/>
  <c r="L61" i="3"/>
  <c r="M61" i="3"/>
  <c r="N61" i="3"/>
  <c r="O61" i="3"/>
  <c r="P61" i="3"/>
  <c r="Q61" i="3"/>
  <c r="L62" i="3"/>
  <c r="M62" i="3"/>
  <c r="N62" i="3"/>
  <c r="O62" i="3"/>
  <c r="P62" i="3"/>
  <c r="Q62" i="3"/>
  <c r="L63" i="3"/>
  <c r="M63" i="3"/>
  <c r="N63" i="3"/>
  <c r="O63" i="3"/>
  <c r="P63" i="3"/>
  <c r="Q63" i="3"/>
  <c r="L64" i="3"/>
  <c r="M64" i="3"/>
  <c r="N64" i="3"/>
  <c r="O64" i="3"/>
  <c r="P64" i="3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Q64" i="3"/>
  <c r="M65" i="3"/>
  <c r="N65" i="3"/>
  <c r="O65" i="3"/>
  <c r="Q65" i="3"/>
  <c r="L66" i="3"/>
  <c r="M66" i="3"/>
  <c r="N66" i="3"/>
  <c r="O66" i="3"/>
  <c r="Q68" i="3"/>
  <c r="Q69" i="3" s="1"/>
  <c r="Q70" i="3" s="1"/>
  <c r="Q71" i="3" s="1"/>
  <c r="Q72" i="3" s="1"/>
  <c r="Q73" i="3" s="1"/>
  <c r="Q74" i="3" s="1"/>
  <c r="Q75" i="3" s="1"/>
  <c r="Q76" i="3" s="1"/>
  <c r="Q77" i="3" s="1"/>
  <c r="L67" i="3"/>
  <c r="O67" i="3"/>
  <c r="L68" i="3"/>
  <c r="O68" i="3"/>
  <c r="L69" i="3"/>
  <c r="L70" i="3" s="1"/>
  <c r="L71" i="3" s="1"/>
  <c r="L72" i="3" s="1"/>
  <c r="L73" i="3" s="1"/>
  <c r="L74" i="3" s="1"/>
  <c r="L75" i="3" s="1"/>
  <c r="L76" i="3" s="1"/>
  <c r="L77" i="3" s="1"/>
  <c r="O70" i="3"/>
  <c r="O71" i="3" s="1"/>
  <c r="O72" i="3" s="1"/>
  <c r="O73" i="3" s="1"/>
  <c r="O74" i="3" s="1"/>
  <c r="O75" i="3" s="1"/>
  <c r="O76" i="3" s="1"/>
  <c r="O77" i="3" s="1"/>
  <c r="L57" i="3"/>
  <c r="M57" i="3"/>
  <c r="N57" i="3"/>
  <c r="O57" i="3"/>
  <c r="P57" i="3"/>
  <c r="Q57" i="3"/>
  <c r="L58" i="3"/>
  <c r="M58" i="3"/>
  <c r="N58" i="3"/>
  <c r="O58" i="3"/>
  <c r="P58" i="3"/>
  <c r="Q58" i="3"/>
  <c r="B3462" i="1"/>
  <c r="B2501" i="1"/>
  <c r="B2497" i="1"/>
  <c r="B3046" i="1"/>
  <c r="B2493" i="1"/>
  <c r="B3291" i="1"/>
  <c r="B2675" i="1"/>
  <c r="B2861" i="1"/>
  <c r="B2857" i="1"/>
  <c r="B2683" i="1"/>
  <c r="B2865" i="1"/>
  <c r="B3273" i="1"/>
  <c r="B2873" i="1"/>
  <c r="B3474" i="1"/>
  <c r="B2877" i="1"/>
  <c r="B2695" i="1"/>
  <c r="B3062" i="1"/>
  <c r="B3054" i="1"/>
  <c r="B2505" i="1"/>
  <c r="B3299" i="1"/>
  <c r="B2869" i="1"/>
  <c r="B3470" i="1"/>
  <c r="B2691" i="1"/>
  <c r="B3058" i="1"/>
  <c r="B3307" i="1"/>
  <c r="B3303" i="1"/>
  <c r="B3458" i="1"/>
  <c r="G20" i="7"/>
  <c r="B3512" i="1"/>
  <c r="B3513" i="1"/>
  <c r="B3514" i="1"/>
  <c r="B2902" i="1"/>
  <c r="B2903" i="1"/>
  <c r="B2904" i="1"/>
  <c r="B2905" i="1"/>
  <c r="B2910" i="1"/>
  <c r="B2911" i="1"/>
  <c r="B2912" i="1"/>
  <c r="B2913" i="1"/>
  <c r="B3332" i="1"/>
  <c r="B3333" i="1"/>
  <c r="B3334" i="1"/>
  <c r="B3335" i="1"/>
  <c r="B3340" i="1"/>
  <c r="B3341" i="1"/>
  <c r="B3342" i="1"/>
  <c r="B3343" i="1"/>
  <c r="B3344" i="1"/>
  <c r="B3345" i="1"/>
  <c r="B2724" i="1"/>
  <c r="B2725" i="1"/>
  <c r="B2726" i="1"/>
  <c r="B2727" i="1"/>
  <c r="B2541" i="1"/>
  <c r="B2542" i="1"/>
  <c r="B2543" i="1"/>
  <c r="B2544" i="1"/>
  <c r="B2545" i="1"/>
  <c r="B2546" i="1"/>
  <c r="B2547" i="1"/>
  <c r="B2548" i="1"/>
  <c r="B2537" i="1"/>
  <c r="B2538" i="1"/>
  <c r="B2539" i="1"/>
  <c r="B2540" i="1"/>
  <c r="B3336" i="1"/>
  <c r="B3337" i="1"/>
  <c r="B3338" i="1"/>
  <c r="B3339" i="1"/>
  <c r="B2720" i="1"/>
  <c r="B2721" i="1"/>
  <c r="B2722" i="1"/>
  <c r="B2723" i="1"/>
  <c r="B2728" i="1"/>
  <c r="B2729" i="1"/>
  <c r="B2730" i="1"/>
  <c r="B2731" i="1"/>
  <c r="B2906" i="1"/>
  <c r="B2907" i="1"/>
  <c r="B2908" i="1"/>
  <c r="B2909" i="1"/>
  <c r="B3503" i="1"/>
  <c r="B3504" i="1"/>
  <c r="B3505" i="1"/>
  <c r="B350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507" i="1"/>
  <c r="B3508" i="1"/>
  <c r="B3509" i="1"/>
  <c r="B3510" i="1"/>
  <c r="B3519" i="1"/>
  <c r="B3520" i="1"/>
  <c r="B3521" i="1"/>
  <c r="B3522" i="1"/>
  <c r="B2922" i="1"/>
  <c r="B2923" i="1"/>
  <c r="B2924" i="1"/>
  <c r="B2925" i="1"/>
  <c r="B2553" i="1"/>
  <c r="B2554" i="1"/>
  <c r="B2555" i="1"/>
  <c r="B2556" i="1"/>
  <c r="B2914" i="1"/>
  <c r="B2915" i="1"/>
  <c r="B2916" i="1"/>
  <c r="B2917" i="1"/>
  <c r="B2918" i="1"/>
  <c r="B2919" i="1"/>
  <c r="B2920" i="1"/>
  <c r="B2921" i="1"/>
  <c r="B3099" i="1"/>
  <c r="B3100" i="1"/>
  <c r="B3101" i="1"/>
  <c r="B3102" i="1"/>
  <c r="B2732" i="1"/>
  <c r="B2733" i="1"/>
  <c r="B2734" i="1"/>
  <c r="B2735" i="1"/>
  <c r="B2549" i="1"/>
  <c r="B2550" i="1"/>
  <c r="B2551" i="1"/>
  <c r="B2552" i="1"/>
  <c r="B3103" i="1"/>
  <c r="B3104" i="1"/>
  <c r="B3105" i="1"/>
  <c r="B3106" i="1"/>
  <c r="B3107" i="1"/>
  <c r="B3108" i="1"/>
  <c r="B3109" i="1"/>
  <c r="B3110" i="1"/>
  <c r="B2736" i="1"/>
  <c r="B2737" i="1"/>
  <c r="B2738" i="1"/>
  <c r="B2739" i="1"/>
  <c r="B3515" i="1"/>
  <c r="B3516" i="1"/>
  <c r="B3517" i="1"/>
  <c r="B3518" i="1"/>
  <c r="B3523" i="1"/>
  <c r="B3524" i="1"/>
  <c r="B3525" i="1"/>
  <c r="B3526" i="1"/>
  <c r="B2557" i="1"/>
  <c r="B2558" i="1"/>
  <c r="B2559" i="1"/>
  <c r="B2560" i="1"/>
  <c r="B2740" i="1"/>
  <c r="B2741" i="1"/>
  <c r="B2742" i="1"/>
  <c r="B2743" i="1"/>
  <c r="B3382" i="1"/>
  <c r="B3383" i="1"/>
  <c r="B3384" i="1"/>
  <c r="B3385" i="1"/>
  <c r="B3386" i="1"/>
  <c r="B3346" i="1"/>
  <c r="B3347" i="1"/>
  <c r="B3348" i="1"/>
  <c r="B3349" i="1"/>
  <c r="B3350" i="1"/>
  <c r="B3351" i="1"/>
  <c r="B3352" i="1"/>
  <c r="B3353" i="1"/>
  <c r="B1702" i="1"/>
  <c r="B1703" i="1"/>
  <c r="B1704" i="1"/>
  <c r="B1705" i="1"/>
  <c r="B1706" i="1"/>
  <c r="B1707" i="1"/>
  <c r="B1815" i="1"/>
  <c r="B1816" i="1"/>
  <c r="B1817" i="1"/>
  <c r="B1818" i="1"/>
  <c r="B1947" i="1"/>
  <c r="B1948" i="1"/>
  <c r="B1949" i="1"/>
  <c r="B1950" i="1"/>
  <c r="B1823" i="1"/>
  <c r="B1824" i="1"/>
  <c r="B1825" i="1"/>
  <c r="B1826" i="1"/>
  <c r="B1698" i="1"/>
  <c r="B1699" i="1"/>
  <c r="B1700" i="1"/>
  <c r="B1701" i="1"/>
  <c r="B2067" i="1"/>
  <c r="B2068" i="1"/>
  <c r="B2069" i="1"/>
  <c r="B2070" i="1"/>
  <c r="B1943" i="1"/>
  <c r="B1944" i="1"/>
  <c r="B1945" i="1"/>
  <c r="B1946" i="1"/>
  <c r="B2363" i="1"/>
  <c r="B2364" i="1"/>
  <c r="B2365" i="1"/>
  <c r="B2366" i="1"/>
  <c r="B1939" i="1"/>
  <c r="B1940" i="1"/>
  <c r="B1941" i="1"/>
  <c r="B1942" i="1"/>
  <c r="B1819" i="1"/>
  <c r="B1820" i="1"/>
  <c r="B1821" i="1"/>
  <c r="B1822" i="1"/>
  <c r="B2063" i="1"/>
  <c r="B2064" i="1"/>
  <c r="B2065" i="1"/>
  <c r="B2066" i="1"/>
  <c r="B2071" i="1"/>
  <c r="B2072" i="1"/>
  <c r="B2073" i="1"/>
  <c r="B2359" i="1"/>
  <c r="B2360" i="1"/>
  <c r="B2361" i="1"/>
  <c r="B2362" i="1"/>
  <c r="B2355" i="1"/>
  <c r="B2356" i="1"/>
  <c r="B2357" i="1"/>
  <c r="B2358" i="1"/>
  <c r="B2934" i="1"/>
  <c r="B2935" i="1"/>
  <c r="B2936" i="1"/>
  <c r="B2937" i="1"/>
  <c r="B2748" i="1"/>
  <c r="B2749" i="1"/>
  <c r="B2750" i="1"/>
  <c r="B2751" i="1"/>
  <c r="B2565" i="1"/>
  <c r="B2566" i="1"/>
  <c r="B2567" i="1"/>
  <c r="B2568" i="1"/>
  <c r="B2561" i="1"/>
  <c r="B2562" i="1"/>
  <c r="B2563" i="1"/>
  <c r="B2564" i="1"/>
  <c r="B2569" i="1"/>
  <c r="B2570" i="1"/>
  <c r="B2571" i="1"/>
  <c r="B2572" i="1"/>
  <c r="B3115" i="1"/>
  <c r="B3116" i="1"/>
  <c r="B3117" i="1"/>
  <c r="B3118" i="1"/>
  <c r="B3119" i="1"/>
  <c r="B3120" i="1"/>
  <c r="B3121" i="1"/>
  <c r="B3122" i="1"/>
  <c r="B3111" i="1"/>
  <c r="B3112" i="1"/>
  <c r="B3113" i="1"/>
  <c r="B3114" i="1"/>
  <c r="B3535" i="1"/>
  <c r="B3536" i="1"/>
  <c r="B3537" i="1"/>
  <c r="B3538" i="1"/>
  <c r="B3531" i="1"/>
  <c r="B3532" i="1"/>
  <c r="B3533" i="1"/>
  <c r="B3534" i="1"/>
  <c r="B3527" i="1"/>
  <c r="B3528" i="1"/>
  <c r="B3529" i="1"/>
  <c r="B3530" i="1"/>
  <c r="B2926" i="1"/>
  <c r="B2927" i="1"/>
  <c r="B2928" i="1"/>
  <c r="B2929" i="1"/>
  <c r="B2752" i="1"/>
  <c r="B2753" i="1"/>
  <c r="B2754" i="1"/>
  <c r="B2755" i="1"/>
  <c r="B2930" i="1"/>
  <c r="B2931" i="1"/>
  <c r="B2932" i="1"/>
  <c r="B2933" i="1"/>
  <c r="B2744" i="1"/>
  <c r="B2745" i="1"/>
  <c r="B2746" i="1"/>
  <c r="B2747" i="1"/>
  <c r="B3358" i="1"/>
  <c r="B3359" i="1"/>
  <c r="B3360" i="1"/>
  <c r="B3361" i="1"/>
  <c r="B3354" i="1"/>
  <c r="B3355" i="1"/>
  <c r="B3356" i="1"/>
  <c r="B3357" i="1"/>
  <c r="B3362" i="1"/>
  <c r="B3363" i="1"/>
  <c r="B3364" i="1"/>
  <c r="B3365" i="1"/>
  <c r="B1712" i="1"/>
  <c r="B1713" i="1"/>
  <c r="B1714" i="1"/>
  <c r="B1715" i="1"/>
  <c r="B1716" i="1"/>
  <c r="B1717" i="1"/>
  <c r="B1718" i="1"/>
  <c r="B1719" i="1"/>
  <c r="B1708" i="1"/>
  <c r="B1709" i="1"/>
  <c r="B1710" i="1"/>
  <c r="B1711" i="1"/>
  <c r="B2375" i="1"/>
  <c r="B2376" i="1"/>
  <c r="B2377" i="1"/>
  <c r="B2378" i="1"/>
  <c r="B2074" i="1"/>
  <c r="B2075" i="1"/>
  <c r="B2076" i="1"/>
  <c r="B2077" i="1"/>
  <c r="B1835" i="1"/>
  <c r="B1836" i="1"/>
  <c r="B1837" i="1"/>
  <c r="B1838" i="1"/>
  <c r="B1827" i="1"/>
  <c r="B1828" i="1"/>
  <c r="B1829" i="1"/>
  <c r="B1830" i="1"/>
  <c r="B1831" i="1"/>
  <c r="B1832" i="1"/>
  <c r="B1833" i="1"/>
  <c r="B1834" i="1"/>
  <c r="B1959" i="1"/>
  <c r="B1960" i="1"/>
  <c r="B1961" i="1"/>
  <c r="B1962" i="1"/>
  <c r="B1955" i="1"/>
  <c r="B1956" i="1"/>
  <c r="B1957" i="1"/>
  <c r="B1958" i="1"/>
  <c r="B1951" i="1"/>
  <c r="B1952" i="1"/>
  <c r="B1953" i="1"/>
  <c r="B1954" i="1"/>
  <c r="B2371" i="1"/>
  <c r="B2372" i="1"/>
  <c r="B2373" i="1"/>
  <c r="B2374" i="1"/>
  <c r="B2367" i="1"/>
  <c r="B2368" i="1"/>
  <c r="B2369" i="1"/>
  <c r="B2370" i="1"/>
  <c r="B2082" i="1"/>
  <c r="B2083" i="1"/>
  <c r="B2084" i="1"/>
  <c r="B2085" i="1"/>
  <c r="B2078" i="1"/>
  <c r="B2079" i="1"/>
  <c r="B2080" i="1"/>
  <c r="B2081" i="1"/>
  <c r="B3511" i="1"/>
  <c r="B2513" i="1"/>
  <c r="B2514" i="1"/>
  <c r="B2515" i="1"/>
  <c r="B2516" i="1"/>
  <c r="B2521" i="1"/>
  <c r="B2522" i="1"/>
  <c r="B2523" i="1"/>
  <c r="B2524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2882" i="1"/>
  <c r="B2883" i="1"/>
  <c r="B2884" i="1"/>
  <c r="B2885" i="1"/>
  <c r="B3067" i="1"/>
  <c r="B3068" i="1"/>
  <c r="B3069" i="1"/>
  <c r="B3070" i="1"/>
  <c r="B3479" i="1"/>
  <c r="B3480" i="1"/>
  <c r="B3481" i="1"/>
  <c r="B3482" i="1"/>
  <c r="B2696" i="1"/>
  <c r="B2697" i="1"/>
  <c r="B2698" i="1"/>
  <c r="B2699" i="1"/>
  <c r="B2704" i="1"/>
  <c r="B2705" i="1"/>
  <c r="B2706" i="1"/>
  <c r="B2707" i="1"/>
  <c r="B2700" i="1"/>
  <c r="B2701" i="1"/>
  <c r="B2702" i="1"/>
  <c r="B2703" i="1"/>
  <c r="B3483" i="1"/>
  <c r="B3484" i="1"/>
  <c r="B3485" i="1"/>
  <c r="B3486" i="1"/>
  <c r="B3487" i="1"/>
  <c r="B3488" i="1"/>
  <c r="B3489" i="1"/>
  <c r="B3490" i="1"/>
  <c r="B2517" i="1"/>
  <c r="B2518" i="1"/>
  <c r="B2519" i="1"/>
  <c r="B2520" i="1"/>
  <c r="B2886" i="1"/>
  <c r="B2887" i="1"/>
  <c r="B2888" i="1"/>
  <c r="B2889" i="1"/>
  <c r="B3071" i="1"/>
  <c r="B3072" i="1"/>
  <c r="B3073" i="1"/>
  <c r="B3074" i="1"/>
  <c r="B2878" i="1"/>
  <c r="B2879" i="1"/>
  <c r="B2880" i="1"/>
  <c r="B2881" i="1"/>
  <c r="B3063" i="1"/>
  <c r="B3064" i="1"/>
  <c r="B3065" i="1"/>
  <c r="B3066" i="1"/>
  <c r="B3491" i="1"/>
  <c r="B3492" i="1"/>
  <c r="B3493" i="1"/>
  <c r="B3494" i="1"/>
  <c r="B3320" i="1"/>
  <c r="B3321" i="1"/>
  <c r="B3322" i="1"/>
  <c r="B3323" i="1"/>
  <c r="B3495" i="1"/>
  <c r="B3496" i="1"/>
  <c r="B3497" i="1"/>
  <c r="B3498" i="1"/>
  <c r="B3499" i="1"/>
  <c r="B3500" i="1"/>
  <c r="B3501" i="1"/>
  <c r="B3502" i="1"/>
  <c r="B3324" i="1"/>
  <c r="B3325" i="1"/>
  <c r="B3326" i="1"/>
  <c r="B3327" i="1"/>
  <c r="B2894" i="1"/>
  <c r="B2895" i="1"/>
  <c r="B2896" i="1"/>
  <c r="B2897" i="1"/>
  <c r="B2898" i="1"/>
  <c r="B2899" i="1"/>
  <c r="B2900" i="1"/>
  <c r="B2901" i="1"/>
  <c r="B3328" i="1"/>
  <c r="B3329" i="1"/>
  <c r="B3330" i="1"/>
  <c r="B3331" i="1"/>
  <c r="B2890" i="1"/>
  <c r="B2891" i="1"/>
  <c r="B2892" i="1"/>
  <c r="B2893" i="1"/>
  <c r="B3079" i="1"/>
  <c r="B3080" i="1"/>
  <c r="B3081" i="1"/>
  <c r="B3082" i="1"/>
  <c r="B2533" i="1"/>
  <c r="B2534" i="1"/>
  <c r="B2535" i="1"/>
  <c r="B2536" i="1"/>
  <c r="B3075" i="1"/>
  <c r="B3076" i="1"/>
  <c r="B3077" i="1"/>
  <c r="B3078" i="1"/>
  <c r="B2712" i="1"/>
  <c r="B2713" i="1"/>
  <c r="B2714" i="1"/>
  <c r="B2715" i="1"/>
  <c r="B2525" i="1"/>
  <c r="B2526" i="1"/>
  <c r="B2527" i="1"/>
  <c r="B2528" i="1"/>
  <c r="B3083" i="1"/>
  <c r="B3084" i="1"/>
  <c r="B3085" i="1"/>
  <c r="B3086" i="1"/>
  <c r="B2716" i="1"/>
  <c r="B2717" i="1"/>
  <c r="B2718" i="1"/>
  <c r="B2719" i="1"/>
  <c r="B2708" i="1"/>
  <c r="B2709" i="1"/>
  <c r="B2710" i="1"/>
  <c r="B2711" i="1"/>
  <c r="B2529" i="1"/>
  <c r="B2530" i="1"/>
  <c r="B2531" i="1"/>
  <c r="B2532" i="1"/>
  <c r="O92" i="3"/>
  <c r="O93" i="3" s="1"/>
  <c r="L92" i="3"/>
  <c r="O91" i="3"/>
  <c r="M91" i="3"/>
  <c r="M92" i="3" s="1"/>
  <c r="L91" i="3"/>
  <c r="Q90" i="3"/>
  <c r="P90" i="3"/>
  <c r="P91" i="3" s="1"/>
  <c r="O90" i="3"/>
  <c r="N90" i="3"/>
  <c r="N91" i="3" s="1"/>
  <c r="M90" i="3"/>
  <c r="L90" i="3"/>
  <c r="Q89" i="3"/>
  <c r="P89" i="3"/>
  <c r="O89" i="3"/>
  <c r="N89" i="3"/>
  <c r="M89" i="3"/>
  <c r="L89" i="3"/>
  <c r="Q88" i="3"/>
  <c r="P88" i="3"/>
  <c r="O88" i="3"/>
  <c r="N88" i="3"/>
  <c r="M88" i="3"/>
  <c r="L88" i="3"/>
  <c r="Q87" i="3"/>
  <c r="P87" i="3"/>
  <c r="O87" i="3"/>
  <c r="N87" i="3"/>
  <c r="M87" i="3"/>
  <c r="L87" i="3"/>
  <c r="Q86" i="3"/>
  <c r="P86" i="3"/>
  <c r="O86" i="3"/>
  <c r="N86" i="3"/>
  <c r="M86" i="3"/>
  <c r="Q85" i="3"/>
  <c r="P85" i="3"/>
  <c r="O85" i="3"/>
  <c r="N85" i="3"/>
  <c r="L85" i="3"/>
  <c r="Q84" i="3"/>
  <c r="P84" i="3"/>
  <c r="O84" i="3"/>
  <c r="N84" i="3"/>
  <c r="M84" i="3"/>
  <c r="L84" i="3"/>
  <c r="Q83" i="3"/>
  <c r="P83" i="3"/>
  <c r="O83" i="3"/>
  <c r="N83" i="3"/>
  <c r="M83" i="3"/>
  <c r="L83" i="3"/>
  <c r="Q59" i="3"/>
  <c r="P59" i="3"/>
  <c r="O59" i="3"/>
  <c r="N59" i="3"/>
  <c r="M59" i="3"/>
  <c r="L59" i="3"/>
  <c r="K56" i="3"/>
  <c r="Q55" i="3"/>
  <c r="P55" i="3"/>
  <c r="O55" i="3"/>
  <c r="N55" i="3"/>
  <c r="M55" i="3"/>
  <c r="L55" i="3"/>
  <c r="M4" i="3"/>
  <c r="N4" i="3"/>
  <c r="O4" i="3"/>
  <c r="P4" i="3"/>
  <c r="Q4" i="3"/>
  <c r="L4" i="3"/>
  <c r="L11" i="3"/>
  <c r="M11" i="3"/>
  <c r="N11" i="3"/>
  <c r="O11" i="3"/>
  <c r="P11" i="3"/>
  <c r="Q11" i="3"/>
  <c r="L12" i="3"/>
  <c r="M12" i="3"/>
  <c r="N12" i="3"/>
  <c r="O12" i="3"/>
  <c r="P12" i="3"/>
  <c r="Q12" i="3"/>
  <c r="L13" i="3"/>
  <c r="M13" i="3"/>
  <c r="N13" i="3"/>
  <c r="O13" i="3"/>
  <c r="P13" i="3"/>
  <c r="Q13" i="3"/>
  <c r="L14" i="3"/>
  <c r="M14" i="3"/>
  <c r="N14" i="3"/>
  <c r="O14" i="3"/>
  <c r="P14" i="3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Q14" i="3"/>
  <c r="L15" i="3"/>
  <c r="M15" i="3"/>
  <c r="M16" i="3" s="1"/>
  <c r="M17" i="3" s="1"/>
  <c r="M18" i="3" s="1"/>
  <c r="M19" i="3" s="1"/>
  <c r="M20" i="3" s="1"/>
  <c r="M21" i="3" s="1"/>
  <c r="M22" i="3" s="1"/>
  <c r="M23" i="3" s="1"/>
  <c r="M24" i="3" s="1"/>
  <c r="M25" i="3" s="1"/>
  <c r="M26" i="3" s="1"/>
  <c r="N15" i="3"/>
  <c r="O15" i="3"/>
  <c r="Q15" i="3"/>
  <c r="Q16" i="3" s="1"/>
  <c r="Q17" i="3" s="1"/>
  <c r="Q18" i="3" s="1"/>
  <c r="Q19" i="3" s="1"/>
  <c r="Q20" i="3" s="1"/>
  <c r="Q21" i="3" s="1"/>
  <c r="Q22" i="3" s="1"/>
  <c r="Q23" i="3" s="1"/>
  <c r="Q24" i="3" s="1"/>
  <c r="Q25" i="3" s="1"/>
  <c r="Q26" i="3" s="1"/>
  <c r="L16" i="3"/>
  <c r="O16" i="3"/>
  <c r="L17" i="3"/>
  <c r="L18" i="3" s="1"/>
  <c r="L19" i="3" s="1"/>
  <c r="L20" i="3" s="1"/>
  <c r="L21" i="3" s="1"/>
  <c r="L22" i="3" s="1"/>
  <c r="L23" i="3" s="1"/>
  <c r="L24" i="3" s="1"/>
  <c r="L25" i="3" s="1"/>
  <c r="L26" i="3" s="1"/>
  <c r="N17" i="3"/>
  <c r="N18" i="3"/>
  <c r="O18" i="3"/>
  <c r="N19" i="3"/>
  <c r="N20" i="3" s="1"/>
  <c r="N21" i="3" s="1"/>
  <c r="N22" i="3" s="1"/>
  <c r="N23" i="3" s="1"/>
  <c r="N24" i="3" s="1"/>
  <c r="N25" i="3" s="1"/>
  <c r="N26" i="3" s="1"/>
  <c r="O19" i="3"/>
  <c r="O20" i="3"/>
  <c r="O21" i="3" s="1"/>
  <c r="O22" i="3" s="1"/>
  <c r="O23" i="3" s="1"/>
  <c r="O24" i="3" s="1"/>
  <c r="O25" i="3" s="1"/>
  <c r="O26" i="3" s="1"/>
  <c r="O10" i="3"/>
  <c r="P8" i="3"/>
  <c r="L36" i="3"/>
  <c r="N36" i="3"/>
  <c r="O36" i="3"/>
  <c r="P36" i="3"/>
  <c r="Q36" i="3"/>
  <c r="L37" i="3"/>
  <c r="N37" i="3"/>
  <c r="O37" i="3"/>
  <c r="P37" i="3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Q37" i="3"/>
  <c r="L38" i="3"/>
  <c r="N38" i="3"/>
  <c r="O38" i="3"/>
  <c r="Q38" i="3"/>
  <c r="L39" i="3"/>
  <c r="N39" i="3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Q40" i="3"/>
  <c r="Q41" i="3" s="1"/>
  <c r="Q42" i="3" s="1"/>
  <c r="Q43" i="3" s="1"/>
  <c r="Q44" i="3" s="1"/>
  <c r="Q45" i="3" s="1"/>
  <c r="Q46" i="3" s="1"/>
  <c r="Q47" i="3" s="1"/>
  <c r="Q48" i="3" s="1"/>
  <c r="Q49" i="3" s="1"/>
  <c r="Q50" i="3" s="1"/>
  <c r="Q51" i="3" s="1"/>
  <c r="L40" i="3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M41" i="3"/>
  <c r="M42" i="3" s="1"/>
  <c r="M43" i="3" s="1"/>
  <c r="M44" i="3" s="1"/>
  <c r="M45" i="3" s="1"/>
  <c r="M46" i="3" s="1"/>
  <c r="M47" i="3" s="1"/>
  <c r="M48" i="3" s="1"/>
  <c r="M49" i="3" s="1"/>
  <c r="M50" i="3" s="1"/>
  <c r="M51" i="3" s="1"/>
  <c r="O42" i="3"/>
  <c r="O43" i="3" s="1"/>
  <c r="O44" i="3" s="1"/>
  <c r="O45" i="3" s="1"/>
  <c r="O46" i="3" s="1"/>
  <c r="O47" i="3" s="1"/>
  <c r="O48" i="3" s="1"/>
  <c r="O49" i="3" s="1"/>
  <c r="O50" i="3" s="1"/>
  <c r="O51" i="3" s="1"/>
  <c r="M33" i="3"/>
  <c r="N33" i="3"/>
  <c r="O33" i="3"/>
  <c r="P33" i="3"/>
  <c r="Q33" i="3"/>
  <c r="N34" i="3"/>
  <c r="O34" i="3"/>
  <c r="P34" i="3"/>
  <c r="Q34" i="3"/>
  <c r="M35" i="3"/>
  <c r="N35" i="3"/>
  <c r="O35" i="3"/>
  <c r="P35" i="3"/>
  <c r="Q35" i="3"/>
  <c r="L33" i="3"/>
  <c r="L34" i="3"/>
  <c r="X1934" i="1"/>
  <c r="Y1934" i="1" s="1"/>
  <c r="X1933" i="1"/>
  <c r="Y1933" i="1" s="1"/>
  <c r="X1932" i="1"/>
  <c r="Y1932" i="1" s="1"/>
  <c r="X1931" i="1"/>
  <c r="Y1931" i="1" s="1"/>
  <c r="X1930" i="1"/>
  <c r="Y1930" i="1" s="1"/>
  <c r="X1929" i="1"/>
  <c r="Y1929" i="1" s="1"/>
  <c r="X1928" i="1"/>
  <c r="Y1928" i="1" s="1"/>
  <c r="X1927" i="1"/>
  <c r="Y1927" i="1" s="1"/>
  <c r="X2473" i="1"/>
  <c r="Y2473" i="1" s="1"/>
  <c r="X2472" i="1"/>
  <c r="Y2472" i="1" s="1"/>
  <c r="X2471" i="1"/>
  <c r="Y2471" i="1" s="1"/>
  <c r="X2470" i="1"/>
  <c r="Y2470" i="1" s="1"/>
  <c r="X1938" i="1"/>
  <c r="Y1938" i="1" s="1"/>
  <c r="X1937" i="1"/>
  <c r="Y1937" i="1" s="1"/>
  <c r="X1936" i="1"/>
  <c r="Y1936" i="1" s="1"/>
  <c r="X1935" i="1"/>
  <c r="Y1935" i="1" s="1"/>
  <c r="X1926" i="1"/>
  <c r="Y1926" i="1" s="1"/>
  <c r="X1925" i="1"/>
  <c r="Y1925" i="1" s="1"/>
  <c r="X1924" i="1"/>
  <c r="Y1924" i="1" s="1"/>
  <c r="X1923" i="1"/>
  <c r="Y1923" i="1" s="1"/>
  <c r="X2462" i="1"/>
  <c r="Y2462" i="1" s="1"/>
  <c r="X2461" i="1"/>
  <c r="Y2461" i="1" s="1"/>
  <c r="X2460" i="1"/>
  <c r="Y2460" i="1" s="1"/>
  <c r="X2459" i="1"/>
  <c r="Y2459" i="1" s="1"/>
  <c r="X1922" i="1"/>
  <c r="Y1922" i="1" s="1"/>
  <c r="X1921" i="1"/>
  <c r="Y1921" i="1" s="1"/>
  <c r="X1920" i="1"/>
  <c r="Y1920" i="1" s="1"/>
  <c r="X1919" i="1"/>
  <c r="Y1919" i="1" s="1"/>
  <c r="X1910" i="1"/>
  <c r="Y1910" i="1" s="1"/>
  <c r="X1909" i="1"/>
  <c r="Y1909" i="1" s="1"/>
  <c r="X1908" i="1"/>
  <c r="Y1908" i="1" s="1"/>
  <c r="X1907" i="1"/>
  <c r="Y1907" i="1" s="1"/>
  <c r="X1918" i="1"/>
  <c r="Y1918" i="1" s="1"/>
  <c r="X1917" i="1"/>
  <c r="Y1917" i="1" s="1"/>
  <c r="X1916" i="1"/>
  <c r="Y1916" i="1" s="1"/>
  <c r="X1915" i="1"/>
  <c r="Y1915" i="1" s="1"/>
  <c r="X2655" i="1"/>
  <c r="Y2655" i="1" s="1"/>
  <c r="X2654" i="1"/>
  <c r="Y2654" i="1" s="1"/>
  <c r="X2653" i="1"/>
  <c r="Y2653" i="1" s="1"/>
  <c r="X2640" i="1"/>
  <c r="Y2640" i="1" s="1"/>
  <c r="X2639" i="1"/>
  <c r="Y2639" i="1" s="1"/>
  <c r="X2638" i="1"/>
  <c r="Y2638" i="1" s="1"/>
  <c r="X2637" i="1"/>
  <c r="Y2637" i="1" s="1"/>
  <c r="X2636" i="1"/>
  <c r="Y2636" i="1" s="1"/>
  <c r="X2635" i="1"/>
  <c r="Y2635" i="1" s="1"/>
  <c r="X2634" i="1"/>
  <c r="Y2634" i="1" s="1"/>
  <c r="X2633" i="1"/>
  <c r="Y2633" i="1" s="1"/>
  <c r="X3021" i="1"/>
  <c r="Y3021" i="1" s="1"/>
  <c r="X3020" i="1"/>
  <c r="Y3020" i="1" s="1"/>
  <c r="X3019" i="1"/>
  <c r="Y3019" i="1" s="1"/>
  <c r="X3018" i="1"/>
  <c r="Y3018" i="1" s="1"/>
  <c r="X2644" i="1"/>
  <c r="Y2644" i="1" s="1"/>
  <c r="X2643" i="1"/>
  <c r="Y2643" i="1" s="1"/>
  <c r="X2642" i="1"/>
  <c r="Y2642" i="1" s="1"/>
  <c r="X2641" i="1"/>
  <c r="Y2641" i="1" s="1"/>
  <c r="X3025" i="1"/>
  <c r="Y3025" i="1" s="1"/>
  <c r="X3024" i="1"/>
  <c r="Y3024" i="1" s="1"/>
  <c r="X3023" i="1"/>
  <c r="Y3023" i="1" s="1"/>
  <c r="X3022" i="1"/>
  <c r="Y3022" i="1" s="1"/>
  <c r="X2841" i="1"/>
  <c r="Y2841" i="1" s="1"/>
  <c r="X2840" i="1"/>
  <c r="Y2840" i="1" s="1"/>
  <c r="X2839" i="1"/>
  <c r="Y2839" i="1" s="1"/>
  <c r="X2838" i="1"/>
  <c r="Y2838" i="1" s="1"/>
  <c r="X1814" i="1"/>
  <c r="Y1814" i="1" s="1"/>
  <c r="X1813" i="1"/>
  <c r="Y1813" i="1" s="1"/>
  <c r="X1812" i="1"/>
  <c r="Y1812" i="1" s="1"/>
  <c r="X1906" i="1"/>
  <c r="Y1906" i="1" s="1"/>
  <c r="X1905" i="1"/>
  <c r="Y1905" i="1" s="1"/>
  <c r="X1904" i="1"/>
  <c r="Y1904" i="1" s="1"/>
  <c r="X1903" i="1"/>
  <c r="Y1903" i="1" s="1"/>
  <c r="X3017" i="1"/>
  <c r="Y3017" i="1" s="1"/>
  <c r="X3016" i="1"/>
  <c r="Y3016" i="1" s="1"/>
  <c r="X3015" i="1"/>
  <c r="Y3015" i="1" s="1"/>
  <c r="X3014" i="1"/>
  <c r="Y3014" i="1" s="1"/>
  <c r="X3029" i="1"/>
  <c r="Y3029" i="1" s="1"/>
  <c r="X3028" i="1"/>
  <c r="Y3028" i="1" s="1"/>
  <c r="X3027" i="1"/>
  <c r="Y3027" i="1" s="1"/>
  <c r="X3026" i="1"/>
  <c r="Y3026" i="1" s="1"/>
  <c r="X2648" i="1"/>
  <c r="Y2648" i="1" s="1"/>
  <c r="X2647" i="1"/>
  <c r="Y2647" i="1" s="1"/>
  <c r="X2646" i="1"/>
  <c r="Y2646" i="1" s="1"/>
  <c r="X2645" i="1"/>
  <c r="Y2645" i="1" s="1"/>
  <c r="X2652" i="1"/>
  <c r="Y2652" i="1" s="1"/>
  <c r="X2651" i="1"/>
  <c r="Y2651" i="1" s="1"/>
  <c r="X2650" i="1"/>
  <c r="Y2650" i="1" s="1"/>
  <c r="X2649" i="1"/>
  <c r="Y2649" i="1" s="1"/>
  <c r="X2659" i="1"/>
  <c r="Y2659" i="1" s="1"/>
  <c r="X2658" i="1"/>
  <c r="Y2658" i="1" s="1"/>
  <c r="X2657" i="1"/>
  <c r="Y2657" i="1" s="1"/>
  <c r="X2656" i="1"/>
  <c r="Y2656" i="1" s="1"/>
  <c r="X3626" i="1"/>
  <c r="Y3626" i="1" s="1"/>
  <c r="X3625" i="1"/>
  <c r="Y3625" i="1" s="1"/>
  <c r="X3624" i="1"/>
  <c r="Y3624" i="1" s="1"/>
  <c r="X3623" i="1"/>
  <c r="Y3623" i="1" s="1"/>
  <c r="X1902" i="1"/>
  <c r="Y1902" i="1" s="1"/>
  <c r="X1901" i="1"/>
  <c r="Y1901" i="1" s="1"/>
  <c r="X1900" i="1"/>
  <c r="Y1900" i="1" s="1"/>
  <c r="X1899" i="1"/>
  <c r="Y1899" i="1" s="1"/>
  <c r="X2450" i="1"/>
  <c r="Y2450" i="1" s="1"/>
  <c r="X2449" i="1"/>
  <c r="Y2449" i="1" s="1"/>
  <c r="X2448" i="1"/>
  <c r="Y2448" i="1" s="1"/>
  <c r="X2447" i="1"/>
  <c r="Y2447" i="1" s="1"/>
  <c r="X2442" i="1"/>
  <c r="Y2442" i="1" s="1"/>
  <c r="X2441" i="1"/>
  <c r="Y2441" i="1" s="1"/>
  <c r="X2440" i="1"/>
  <c r="Y2440" i="1" s="1"/>
  <c r="X2439" i="1"/>
  <c r="Y2439" i="1" s="1"/>
  <c r="X2458" i="1"/>
  <c r="Y2458" i="1" s="1"/>
  <c r="X2457" i="1"/>
  <c r="Y2457" i="1" s="1"/>
  <c r="X2456" i="1"/>
  <c r="Y2456" i="1" s="1"/>
  <c r="X2455" i="1"/>
  <c r="Y2455" i="1" s="1"/>
  <c r="X2446" i="1"/>
  <c r="Y2446" i="1" s="1"/>
  <c r="X2445" i="1"/>
  <c r="Y2445" i="1" s="1"/>
  <c r="X2444" i="1"/>
  <c r="Y2444" i="1" s="1"/>
  <c r="X2443" i="1"/>
  <c r="Y2443" i="1" s="1"/>
  <c r="X2454" i="1"/>
  <c r="Y2454" i="1" s="1"/>
  <c r="X2453" i="1"/>
  <c r="Y2453" i="1" s="1"/>
  <c r="X2452" i="1"/>
  <c r="Y2452" i="1" s="1"/>
  <c r="X2451" i="1"/>
  <c r="Y2451" i="1" s="1"/>
  <c r="X1914" i="1"/>
  <c r="Y1914" i="1" s="1"/>
  <c r="X1913" i="1"/>
  <c r="Y1913" i="1" s="1"/>
  <c r="X1912" i="1"/>
  <c r="Y1912" i="1" s="1"/>
  <c r="X1911" i="1"/>
  <c r="Y1911" i="1" s="1"/>
  <c r="X3606" i="1"/>
  <c r="Y3606" i="1" s="1"/>
  <c r="X3605" i="1"/>
  <c r="Y3605" i="1" s="1"/>
  <c r="X3604" i="1"/>
  <c r="Y3604" i="1" s="1"/>
  <c r="X3603" i="1"/>
  <c r="Y3603" i="1" s="1"/>
  <c r="X2822" i="1"/>
  <c r="Y2822" i="1" s="1"/>
  <c r="X2821" i="1"/>
  <c r="Y2821" i="1" s="1"/>
  <c r="X2820" i="1"/>
  <c r="Y2820" i="1" s="1"/>
  <c r="X2819" i="1"/>
  <c r="Y2819" i="1" s="1"/>
  <c r="X3598" i="1"/>
  <c r="Y3598" i="1" s="1"/>
  <c r="X3597" i="1"/>
  <c r="Y3597" i="1" s="1"/>
  <c r="X3596" i="1"/>
  <c r="Y3596" i="1" s="1"/>
  <c r="X3595" i="1"/>
  <c r="Y3595" i="1" s="1"/>
  <c r="X3614" i="1"/>
  <c r="Y3614" i="1" s="1"/>
  <c r="X3613" i="1"/>
  <c r="Y3613" i="1" s="1"/>
  <c r="X3612" i="1"/>
  <c r="Y3612" i="1" s="1"/>
  <c r="X3611" i="1"/>
  <c r="Y3611" i="1" s="1"/>
  <c r="X3618" i="1"/>
  <c r="Y3618" i="1" s="1"/>
  <c r="X3617" i="1"/>
  <c r="Y3617" i="1" s="1"/>
  <c r="X3616" i="1"/>
  <c r="Y3616" i="1" s="1"/>
  <c r="X3615" i="1"/>
  <c r="Y3615" i="1" s="1"/>
  <c r="X3013" i="1"/>
  <c r="Y3013" i="1" s="1"/>
  <c r="X3012" i="1"/>
  <c r="Y3012" i="1" s="1"/>
  <c r="X3011" i="1"/>
  <c r="Y3011" i="1" s="1"/>
  <c r="X3010" i="1"/>
  <c r="Y3010" i="1" s="1"/>
  <c r="X3610" i="1"/>
  <c r="Y3610" i="1" s="1"/>
  <c r="X3609" i="1"/>
  <c r="Y3609" i="1" s="1"/>
  <c r="X3608" i="1"/>
  <c r="Y3608" i="1" s="1"/>
  <c r="X3607" i="1"/>
  <c r="Y3607" i="1" s="1"/>
  <c r="X2993" i="1"/>
  <c r="Y2993" i="1" s="1"/>
  <c r="X2992" i="1"/>
  <c r="Y2992" i="1" s="1"/>
  <c r="X2991" i="1"/>
  <c r="Y2991" i="1" s="1"/>
  <c r="X2990" i="1"/>
  <c r="Y2990" i="1" s="1"/>
  <c r="X2628" i="1"/>
  <c r="Y2628" i="1" s="1"/>
  <c r="X2627" i="1"/>
  <c r="Y2627" i="1" s="1"/>
  <c r="X2626" i="1"/>
  <c r="Y2626" i="1" s="1"/>
  <c r="X2625" i="1"/>
  <c r="Y2625" i="1" s="1"/>
  <c r="X3602" i="1"/>
  <c r="Y3602" i="1" s="1"/>
  <c r="X3601" i="1"/>
  <c r="Y3601" i="1" s="1"/>
  <c r="X3600" i="1"/>
  <c r="Y3600" i="1" s="1"/>
  <c r="X3599" i="1"/>
  <c r="Y3599" i="1" s="1"/>
  <c r="X2818" i="1"/>
  <c r="Y2818" i="1" s="1"/>
  <c r="X2817" i="1"/>
  <c r="Y2817" i="1" s="1"/>
  <c r="X2816" i="1"/>
  <c r="Y2816" i="1" s="1"/>
  <c r="X2815" i="1"/>
  <c r="Y2815" i="1" s="1"/>
  <c r="X2837" i="1"/>
  <c r="Y2837" i="1" s="1"/>
  <c r="X2836" i="1"/>
  <c r="Y2836" i="1" s="1"/>
  <c r="X2835" i="1"/>
  <c r="Y2835" i="1" s="1"/>
  <c r="X3001" i="1"/>
  <c r="Y3001" i="1" s="1"/>
  <c r="X3000" i="1"/>
  <c r="Y3000" i="1" s="1"/>
  <c r="X2999" i="1"/>
  <c r="Y2999" i="1" s="1"/>
  <c r="X2998" i="1"/>
  <c r="Y2998" i="1" s="1"/>
  <c r="X3622" i="1"/>
  <c r="Y3622" i="1" s="1"/>
  <c r="X3621" i="1"/>
  <c r="Y3621" i="1" s="1"/>
  <c r="X3620" i="1"/>
  <c r="Y3620" i="1" s="1"/>
  <c r="X3619" i="1"/>
  <c r="Y3619" i="1" s="1"/>
  <c r="X3009" i="1"/>
  <c r="Y3009" i="1" s="1"/>
  <c r="X3008" i="1"/>
  <c r="Y3008" i="1" s="1"/>
  <c r="X3007" i="1"/>
  <c r="Y3007" i="1" s="1"/>
  <c r="X3006" i="1"/>
  <c r="Y3006" i="1" s="1"/>
  <c r="X2632" i="1"/>
  <c r="Y2632" i="1" s="1"/>
  <c r="X2631" i="1"/>
  <c r="Y2631" i="1" s="1"/>
  <c r="X2630" i="1"/>
  <c r="Y2630" i="1" s="1"/>
  <c r="X2629" i="1"/>
  <c r="Y2629" i="1" s="1"/>
  <c r="X2624" i="1"/>
  <c r="Y2624" i="1" s="1"/>
  <c r="X2623" i="1"/>
  <c r="Y2623" i="1" s="1"/>
  <c r="X2622" i="1"/>
  <c r="Y2622" i="1" s="1"/>
  <c r="X2621" i="1"/>
  <c r="Y2621" i="1" s="1"/>
  <c r="X3594" i="1"/>
  <c r="Y3594" i="1" s="1"/>
  <c r="X3593" i="1"/>
  <c r="Y3593" i="1" s="1"/>
  <c r="X3592" i="1"/>
  <c r="Y3592" i="1" s="1"/>
  <c r="X3591" i="1"/>
  <c r="Y3591" i="1" s="1"/>
  <c r="X3005" i="1"/>
  <c r="Y3005" i="1" s="1"/>
  <c r="X3004" i="1"/>
  <c r="Y3004" i="1" s="1"/>
  <c r="X3003" i="1"/>
  <c r="Y3003" i="1" s="1"/>
  <c r="X3002" i="1"/>
  <c r="Y3002" i="1" s="1"/>
  <c r="X2997" i="1"/>
  <c r="Y2997" i="1" s="1"/>
  <c r="X2996" i="1"/>
  <c r="Y2996" i="1" s="1"/>
  <c r="X2995" i="1"/>
  <c r="Y2995" i="1" s="1"/>
  <c r="X2994" i="1"/>
  <c r="Y2994" i="1" s="1"/>
  <c r="X2342" i="1"/>
  <c r="Y2342" i="1" s="1"/>
  <c r="X2341" i="1"/>
  <c r="Y2341" i="1" s="1"/>
  <c r="X2340" i="1"/>
  <c r="Y2340" i="1" s="1"/>
  <c r="X2339" i="1"/>
  <c r="Y2339" i="1" s="1"/>
  <c r="X2334" i="1"/>
  <c r="Y2334" i="1" s="1"/>
  <c r="X2333" i="1"/>
  <c r="Y2333" i="1" s="1"/>
  <c r="X2332" i="1"/>
  <c r="Y2332" i="1" s="1"/>
  <c r="X2331" i="1"/>
  <c r="Y2331" i="1" s="1"/>
  <c r="X2338" i="1"/>
  <c r="Y2338" i="1" s="1"/>
  <c r="X2337" i="1"/>
  <c r="Y2337" i="1" s="1"/>
  <c r="X2336" i="1"/>
  <c r="Y2336" i="1" s="1"/>
  <c r="X2335" i="1"/>
  <c r="Y2335" i="1" s="1"/>
  <c r="X2346" i="1"/>
  <c r="Y2346" i="1" s="1"/>
  <c r="X2345" i="1"/>
  <c r="Y2345" i="1" s="1"/>
  <c r="X2344" i="1"/>
  <c r="Y2344" i="1" s="1"/>
  <c r="X2343" i="1"/>
  <c r="Y2343" i="1" s="1"/>
  <c r="X2354" i="1"/>
  <c r="Y2354" i="1" s="1"/>
  <c r="X2353" i="1"/>
  <c r="Y2353" i="1" s="1"/>
  <c r="X2352" i="1"/>
  <c r="Y2352" i="1" s="1"/>
  <c r="X2351" i="1"/>
  <c r="Y2351" i="1" s="1"/>
  <c r="X2350" i="1"/>
  <c r="Y2350" i="1" s="1"/>
  <c r="X2349" i="1"/>
  <c r="Y2349" i="1" s="1"/>
  <c r="X2348" i="1"/>
  <c r="Y2348" i="1" s="1"/>
  <c r="X2347" i="1"/>
  <c r="Y2347" i="1" s="1"/>
  <c r="X3438" i="1"/>
  <c r="Y3438" i="1" s="1"/>
  <c r="X3437" i="1"/>
  <c r="Y3437" i="1" s="1"/>
  <c r="X3436" i="1"/>
  <c r="Y3436" i="1" s="1"/>
  <c r="X3435" i="1"/>
  <c r="Y3435" i="1" s="1"/>
  <c r="X3422" i="1"/>
  <c r="Y3422" i="1" s="1"/>
  <c r="X3421" i="1"/>
  <c r="Y3421" i="1" s="1"/>
  <c r="X3420" i="1"/>
  <c r="Y3420" i="1" s="1"/>
  <c r="X3419" i="1"/>
  <c r="Y3419" i="1" s="1"/>
  <c r="X3434" i="1"/>
  <c r="Y3434" i="1" s="1"/>
  <c r="X3433" i="1"/>
  <c r="Y3433" i="1" s="1"/>
  <c r="X3432" i="1"/>
  <c r="Y3432" i="1" s="1"/>
  <c r="X3431" i="1"/>
  <c r="Y3431" i="1" s="1"/>
  <c r="X3442" i="1"/>
  <c r="Y3442" i="1" s="1"/>
  <c r="X3441" i="1"/>
  <c r="Y3441" i="1" s="1"/>
  <c r="X3440" i="1"/>
  <c r="Y3440" i="1" s="1"/>
  <c r="X3439" i="1"/>
  <c r="Y3439" i="1" s="1"/>
  <c r="X3426" i="1"/>
  <c r="Y3426" i="1" s="1"/>
  <c r="X3425" i="1"/>
  <c r="Y3425" i="1" s="1"/>
  <c r="X3424" i="1"/>
  <c r="Y3424" i="1" s="1"/>
  <c r="X3423" i="1"/>
  <c r="Y3423" i="1" s="1"/>
  <c r="X3430" i="1"/>
  <c r="Y3430" i="1" s="1"/>
  <c r="X3429" i="1"/>
  <c r="Y3429" i="1" s="1"/>
  <c r="X3428" i="1"/>
  <c r="Y3428" i="1" s="1"/>
  <c r="X3427" i="1"/>
  <c r="Y3427" i="1" s="1"/>
  <c r="X2806" i="1"/>
  <c r="Y2806" i="1" s="1"/>
  <c r="X2805" i="1"/>
  <c r="Y2805" i="1" s="1"/>
  <c r="X2804" i="1"/>
  <c r="Y2804" i="1" s="1"/>
  <c r="X3590" i="1"/>
  <c r="Y3590" i="1" s="1"/>
  <c r="X3588" i="1"/>
  <c r="Y3588" i="1" s="1"/>
  <c r="X3587" i="1"/>
  <c r="Y3587" i="1" s="1"/>
  <c r="X2814" i="1"/>
  <c r="Y2814" i="1" s="1"/>
  <c r="X2813" i="1"/>
  <c r="Y2813" i="1" s="1"/>
  <c r="X2812" i="1"/>
  <c r="Y2812" i="1" s="1"/>
  <c r="X2811" i="1"/>
  <c r="Y2811" i="1" s="1"/>
  <c r="X2810" i="1"/>
  <c r="Y2810" i="1" s="1"/>
  <c r="X2809" i="1"/>
  <c r="Y2809" i="1" s="1"/>
  <c r="X2808" i="1"/>
  <c r="Y2808" i="1" s="1"/>
  <c r="X2807" i="1"/>
  <c r="Y2807" i="1" s="1"/>
  <c r="X1811" i="1"/>
  <c r="Y1811" i="1" s="1"/>
  <c r="X1810" i="1"/>
  <c r="Y1810" i="1" s="1"/>
  <c r="X1809" i="1"/>
  <c r="Y1809" i="1" s="1"/>
  <c r="X1808" i="1"/>
  <c r="Y1808" i="1" s="1"/>
  <c r="X1803" i="1"/>
  <c r="Y1803" i="1" s="1"/>
  <c r="X1802" i="1"/>
  <c r="Y1802" i="1" s="1"/>
  <c r="X1801" i="1"/>
  <c r="Y1801" i="1" s="1"/>
  <c r="X1800" i="1"/>
  <c r="Y1800" i="1" s="1"/>
  <c r="X1807" i="1"/>
  <c r="Y1807" i="1" s="1"/>
  <c r="X1806" i="1"/>
  <c r="Y1806" i="1" s="1"/>
  <c r="X1805" i="1"/>
  <c r="Y1805" i="1" s="1"/>
  <c r="X1804" i="1"/>
  <c r="Y1804" i="1" s="1"/>
  <c r="X1791" i="1"/>
  <c r="Y1791" i="1" s="1"/>
  <c r="X1790" i="1"/>
  <c r="Y1790" i="1" s="1"/>
  <c r="X1789" i="1"/>
  <c r="Y1789" i="1" s="1"/>
  <c r="X1788" i="1"/>
  <c r="Y1788" i="1" s="1"/>
  <c r="X2830" i="1"/>
  <c r="Y2830" i="1" s="1"/>
  <c r="X2829" i="1"/>
  <c r="Y2829" i="1" s="1"/>
  <c r="X2828" i="1"/>
  <c r="Y2828" i="1" s="1"/>
  <c r="X2827" i="1"/>
  <c r="Y2827" i="1" s="1"/>
  <c r="X2826" i="1"/>
  <c r="Y2826" i="1" s="1"/>
  <c r="X2825" i="1"/>
  <c r="Y2825" i="1" s="1"/>
  <c r="X2824" i="1"/>
  <c r="Y2824" i="1" s="1"/>
  <c r="X2823" i="1"/>
  <c r="Y2823" i="1" s="1"/>
  <c r="X1787" i="1"/>
  <c r="Y1787" i="1" s="1"/>
  <c r="X1786" i="1"/>
  <c r="Y1786" i="1" s="1"/>
  <c r="X1785" i="1"/>
  <c r="Y1785" i="1" s="1"/>
  <c r="X1784" i="1"/>
  <c r="Y1784" i="1" s="1"/>
  <c r="X2834" i="1"/>
  <c r="Y2834" i="1" s="1"/>
  <c r="X2833" i="1"/>
  <c r="Y2833" i="1" s="1"/>
  <c r="X2832" i="1"/>
  <c r="Y2832" i="1" s="1"/>
  <c r="X2831" i="1"/>
  <c r="Y2831" i="1" s="1"/>
  <c r="X1795" i="1"/>
  <c r="Y1795" i="1" s="1"/>
  <c r="X1794" i="1"/>
  <c r="Y1794" i="1" s="1"/>
  <c r="X1793" i="1"/>
  <c r="Y1793" i="1" s="1"/>
  <c r="X1792" i="1"/>
  <c r="Y1792" i="1" s="1"/>
  <c r="X1799" i="1"/>
  <c r="Y1799" i="1" s="1"/>
  <c r="X1798" i="1"/>
  <c r="Y1798" i="1" s="1"/>
  <c r="X1797" i="1"/>
  <c r="Y1797" i="1" s="1"/>
  <c r="X1796" i="1"/>
  <c r="Y1796" i="1" s="1"/>
  <c r="X1783" i="1"/>
  <c r="Y1783" i="1" s="1"/>
  <c r="X1782" i="1"/>
  <c r="Y1782" i="1" s="1"/>
  <c r="X1781" i="1"/>
  <c r="Y1781" i="1" s="1"/>
  <c r="X1780" i="1"/>
  <c r="Y1780" i="1" s="1"/>
  <c r="X2330" i="1"/>
  <c r="Y2330" i="1" s="1"/>
  <c r="X2329" i="1"/>
  <c r="Y2329" i="1" s="1"/>
  <c r="X2328" i="1"/>
  <c r="Y2328" i="1" s="1"/>
  <c r="X2327" i="1"/>
  <c r="Y2327" i="1" s="1"/>
  <c r="X2322" i="1"/>
  <c r="Y2322" i="1" s="1"/>
  <c r="X2321" i="1"/>
  <c r="Y2321" i="1" s="1"/>
  <c r="X2320" i="1"/>
  <c r="Y2320" i="1" s="1"/>
  <c r="X2326" i="1"/>
  <c r="Y2326" i="1" s="1"/>
  <c r="X2325" i="1"/>
  <c r="Y2325" i="1" s="1"/>
  <c r="X2324" i="1"/>
  <c r="Y2324" i="1" s="1"/>
  <c r="X2323" i="1"/>
  <c r="Y2323" i="1" s="1"/>
  <c r="X3414" i="1"/>
  <c r="Y3414" i="1" s="1"/>
  <c r="X3413" i="1"/>
  <c r="Y3413" i="1" s="1"/>
  <c r="X3412" i="1"/>
  <c r="Y3412" i="1" s="1"/>
  <c r="X3411" i="1"/>
  <c r="Y3411" i="1" s="1"/>
  <c r="X3418" i="1"/>
  <c r="Y3418" i="1" s="1"/>
  <c r="X3417" i="1"/>
  <c r="Y3417" i="1" s="1"/>
  <c r="X3416" i="1"/>
  <c r="Y3416" i="1" s="1"/>
  <c r="X3415" i="1"/>
  <c r="Y3415" i="1" s="1"/>
  <c r="X3410" i="1"/>
  <c r="Y3410" i="1" s="1"/>
  <c r="X3409" i="1"/>
  <c r="Y3409" i="1" s="1"/>
  <c r="X3408" i="1"/>
  <c r="Y3408" i="1" s="1"/>
  <c r="X3407" i="1"/>
  <c r="Y3407" i="1" s="1"/>
  <c r="X2799" i="1"/>
  <c r="Y2799" i="1" s="1"/>
  <c r="X2803" i="1"/>
  <c r="Y2803" i="1" s="1"/>
  <c r="X2795" i="1"/>
  <c r="Y2795" i="1" s="1"/>
  <c r="X2794" i="1"/>
  <c r="Y2794" i="1" s="1"/>
  <c r="X2792" i="1"/>
  <c r="Y2792" i="1" s="1"/>
  <c r="X3582" i="1"/>
  <c r="Y3582" i="1" s="1"/>
  <c r="X3580" i="1"/>
  <c r="Y3580" i="1" s="1"/>
  <c r="X3579" i="1"/>
  <c r="Y3579" i="1" s="1"/>
  <c r="X3578" i="1"/>
  <c r="Y3578" i="1" s="1"/>
  <c r="X3576" i="1"/>
  <c r="Y3576" i="1" s="1"/>
  <c r="X2315" i="1"/>
  <c r="Y2315" i="1" s="1"/>
  <c r="X3402" i="1"/>
  <c r="Y3402" i="1" s="1"/>
  <c r="X3401" i="1"/>
  <c r="Y3401" i="1" s="1"/>
  <c r="X3400" i="1"/>
  <c r="Y3400" i="1" s="1"/>
  <c r="X3399" i="1"/>
  <c r="Y3399" i="1" s="1"/>
  <c r="X3406" i="1"/>
  <c r="Y3406" i="1" s="1"/>
  <c r="X3405" i="1"/>
  <c r="Y3405" i="1" s="1"/>
  <c r="X3404" i="1"/>
  <c r="Y3404" i="1" s="1"/>
  <c r="X3403" i="1"/>
  <c r="Y3403" i="1" s="1"/>
  <c r="X3398" i="1"/>
  <c r="Y3398" i="1" s="1"/>
  <c r="X3397" i="1"/>
  <c r="Y3397" i="1" s="1"/>
  <c r="X3396" i="1"/>
  <c r="Y3396" i="1" s="1"/>
  <c r="X3395" i="1"/>
  <c r="Y3395" i="1" s="1"/>
  <c r="X3194" i="1"/>
  <c r="Y3194" i="1" s="1"/>
  <c r="X3193" i="1"/>
  <c r="Y3193" i="1" s="1"/>
  <c r="X3199" i="1"/>
  <c r="Y3199" i="1" s="1"/>
  <c r="X3220" i="1"/>
  <c r="Y3220" i="1" s="1"/>
  <c r="X3218" i="1"/>
  <c r="Y3218" i="1" s="1"/>
  <c r="X3211" i="1"/>
  <c r="Y3211" i="1" s="1"/>
  <c r="X3182" i="1"/>
  <c r="Y3182" i="1" s="1"/>
  <c r="X3180" i="1"/>
  <c r="Y3180" i="1" s="1"/>
  <c r="X3179" i="1"/>
  <c r="Y3179" i="1" s="1"/>
  <c r="X3197" i="1"/>
  <c r="Y3197" i="1" s="1"/>
  <c r="X3196" i="1"/>
  <c r="Y3196" i="1" s="1"/>
  <c r="X3195" i="1"/>
  <c r="Y3195" i="1" s="1"/>
  <c r="X3224" i="1"/>
  <c r="Y3224" i="1" s="1"/>
  <c r="X3223" i="1"/>
  <c r="Y3223" i="1" s="1"/>
  <c r="X3222" i="1"/>
  <c r="Y3222" i="1" s="1"/>
  <c r="X3209" i="1"/>
  <c r="Y3209" i="1" s="1"/>
  <c r="X3207" i="1"/>
  <c r="Y3207" i="1" s="1"/>
  <c r="X3187" i="1"/>
  <c r="Y3187" i="1" s="1"/>
  <c r="X2194" i="1"/>
  <c r="Y2194" i="1" s="1"/>
  <c r="X2026" i="1"/>
  <c r="Y2026" i="1" s="1"/>
  <c r="X2025" i="1"/>
  <c r="Y2025" i="1" s="1"/>
  <c r="X2024" i="1"/>
  <c r="Y2024" i="1" s="1"/>
  <c r="X2023" i="1"/>
  <c r="Y2023" i="1" s="1"/>
  <c r="X2050" i="1"/>
  <c r="Y2050" i="1" s="1"/>
  <c r="X2049" i="1"/>
  <c r="Y2049" i="1" s="1"/>
  <c r="X2048" i="1"/>
  <c r="Y2048" i="1" s="1"/>
  <c r="X2047" i="1"/>
  <c r="Y2047" i="1" s="1"/>
  <c r="X2054" i="1"/>
  <c r="Y2054" i="1" s="1"/>
  <c r="X2053" i="1"/>
  <c r="Y2053" i="1" s="1"/>
  <c r="X2052" i="1"/>
  <c r="Y2052" i="1" s="1"/>
  <c r="X2051" i="1"/>
  <c r="Y2051" i="1" s="1"/>
  <c r="X2042" i="1"/>
  <c r="Y2042" i="1" s="1"/>
  <c r="X2041" i="1"/>
  <c r="Y2041" i="1" s="1"/>
  <c r="X2040" i="1"/>
  <c r="Y2040" i="1" s="1"/>
  <c r="X2039" i="1"/>
  <c r="Y2039" i="1" s="1"/>
  <c r="X2038" i="1"/>
  <c r="Y2038" i="1" s="1"/>
  <c r="X2037" i="1"/>
  <c r="Y2037" i="1" s="1"/>
  <c r="X2036" i="1"/>
  <c r="Y2036" i="1" s="1"/>
  <c r="X2035" i="1"/>
  <c r="Y2035" i="1" s="1"/>
  <c r="X2034" i="1"/>
  <c r="Y2034" i="1" s="1"/>
  <c r="X2033" i="1"/>
  <c r="Y2033" i="1" s="1"/>
  <c r="X2032" i="1"/>
  <c r="Y2032" i="1" s="1"/>
  <c r="X2031" i="1"/>
  <c r="Y2031" i="1" s="1"/>
  <c r="X2046" i="1"/>
  <c r="Y2046" i="1" s="1"/>
  <c r="X2045" i="1"/>
  <c r="Y2045" i="1" s="1"/>
  <c r="X2044" i="1"/>
  <c r="Y2044" i="1" s="1"/>
  <c r="X2043" i="1"/>
  <c r="Y2043" i="1" s="1"/>
  <c r="X2062" i="1"/>
  <c r="Y2062" i="1" s="1"/>
  <c r="X2061" i="1"/>
  <c r="Y2061" i="1" s="1"/>
  <c r="X2060" i="1"/>
  <c r="Y2060" i="1" s="1"/>
  <c r="X2059" i="1"/>
  <c r="Y2059" i="1" s="1"/>
  <c r="X2466" i="1"/>
  <c r="Y2466" i="1" s="1"/>
  <c r="X2465" i="1"/>
  <c r="Y2465" i="1" s="1"/>
  <c r="X2464" i="1"/>
  <c r="Y2464" i="1" s="1"/>
  <c r="X2463" i="1"/>
  <c r="Y2463" i="1" s="1"/>
  <c r="X2058" i="1"/>
  <c r="Y2058" i="1" s="1"/>
  <c r="X2057" i="1"/>
  <c r="Y2057" i="1" s="1"/>
  <c r="X2056" i="1"/>
  <c r="Y2056" i="1" s="1"/>
  <c r="X2055" i="1"/>
  <c r="Y2055" i="1" s="1"/>
  <c r="X2030" i="1"/>
  <c r="Y2030" i="1" s="1"/>
  <c r="X2029" i="1"/>
  <c r="Y2029" i="1" s="1"/>
  <c r="X2028" i="1"/>
  <c r="Y2028" i="1" s="1"/>
  <c r="X2027" i="1"/>
  <c r="Y2027" i="1" s="1"/>
  <c r="X2469" i="1"/>
  <c r="Y2469" i="1" s="1"/>
  <c r="X2468" i="1"/>
  <c r="Y2468" i="1" s="1"/>
  <c r="X2467" i="1"/>
  <c r="Y2467" i="1" s="1"/>
  <c r="X2477" i="1"/>
  <c r="Y2477" i="1" s="1"/>
  <c r="X2476" i="1"/>
  <c r="Y2476" i="1" s="1"/>
  <c r="X2475" i="1"/>
  <c r="Y2475" i="1" s="1"/>
  <c r="X2474" i="1"/>
  <c r="Y2474" i="1" s="1"/>
  <c r="X3381" i="1"/>
  <c r="Y3381" i="1" s="1"/>
  <c r="X3380" i="1"/>
  <c r="Y3380" i="1" s="1"/>
  <c r="X3379" i="1"/>
  <c r="Y3379" i="1" s="1"/>
  <c r="X3378" i="1"/>
  <c r="Y3378" i="1" s="1"/>
  <c r="X3390" i="1"/>
  <c r="Y3390" i="1" s="1"/>
  <c r="X3389" i="1"/>
  <c r="Y3389" i="1" s="1"/>
  <c r="X3388" i="1"/>
  <c r="Y3388" i="1" s="1"/>
  <c r="X3387" i="1"/>
  <c r="Y3387" i="1" s="1"/>
  <c r="X3394" i="1"/>
  <c r="Y3394" i="1" s="1"/>
  <c r="X3393" i="1"/>
  <c r="Y3393" i="1" s="1"/>
  <c r="X3392" i="1"/>
  <c r="Y3392" i="1" s="1"/>
  <c r="X3391" i="1"/>
  <c r="Y3391" i="1" s="1"/>
  <c r="X1498" i="1"/>
  <c r="Y1498" i="1" s="1"/>
  <c r="X1497" i="1"/>
  <c r="Y1497" i="1" s="1"/>
  <c r="X1501" i="1"/>
  <c r="Y1501" i="1" s="1"/>
  <c r="X1500" i="1"/>
  <c r="Y1500" i="1" s="1"/>
  <c r="X1499" i="1"/>
  <c r="Y1499" i="1" s="1"/>
  <c r="X882" i="1"/>
  <c r="Y882" i="1" s="1"/>
  <c r="X881" i="1"/>
  <c r="Y881" i="1" s="1"/>
  <c r="X878" i="1"/>
  <c r="Y878" i="1" s="1"/>
  <c r="X877" i="1"/>
  <c r="Y877" i="1" s="1"/>
  <c r="X876" i="1"/>
  <c r="Y876" i="1" s="1"/>
  <c r="X875" i="1"/>
  <c r="Y875" i="1" s="1"/>
  <c r="X880" i="1"/>
  <c r="Y880" i="1" s="1"/>
  <c r="X879" i="1"/>
  <c r="Y879" i="1" s="1"/>
  <c r="X885" i="1"/>
  <c r="Y885" i="1" s="1"/>
  <c r="X884" i="1"/>
  <c r="Y884" i="1" s="1"/>
  <c r="X883" i="1"/>
  <c r="Y883" i="1" s="1"/>
  <c r="X727" i="1"/>
  <c r="Y727" i="1" s="1"/>
  <c r="X802" i="1"/>
  <c r="Y802" i="1" s="1"/>
  <c r="X801" i="1"/>
  <c r="Y801" i="1" s="1"/>
  <c r="X800" i="1"/>
  <c r="Y800" i="1" s="1"/>
  <c r="X806" i="1"/>
  <c r="Y806" i="1" s="1"/>
  <c r="X805" i="1"/>
  <c r="Y805" i="1" s="1"/>
  <c r="X804" i="1"/>
  <c r="Y804" i="1" s="1"/>
  <c r="X803" i="1"/>
  <c r="Y803" i="1" s="1"/>
  <c r="X735" i="1"/>
  <c r="Y735" i="1" s="1"/>
  <c r="X690" i="1"/>
  <c r="Y690" i="1" s="1"/>
  <c r="X689" i="1"/>
  <c r="Y689" i="1" s="1"/>
  <c r="X688" i="1"/>
  <c r="Y688" i="1" s="1"/>
  <c r="X687" i="1"/>
  <c r="Y687" i="1" s="1"/>
  <c r="X809" i="1"/>
  <c r="Y809" i="1" s="1"/>
  <c r="X808" i="1"/>
  <c r="Y808" i="1" s="1"/>
  <c r="X807" i="1"/>
  <c r="Y807" i="1" s="1"/>
  <c r="X1035" i="1"/>
  <c r="Y1035" i="1" s="1"/>
  <c r="X1034" i="1"/>
  <c r="Y1034" i="1" s="1"/>
  <c r="X1033" i="1"/>
  <c r="Y1033" i="1" s="1"/>
  <c r="X1032" i="1"/>
  <c r="Y1032" i="1" s="1"/>
  <c r="X1371" i="1"/>
  <c r="Y1371" i="1" s="1"/>
  <c r="X1370" i="1"/>
  <c r="Y1370" i="1" s="1"/>
  <c r="X1369" i="1"/>
  <c r="Y1369" i="1" s="1"/>
  <c r="X1375" i="1"/>
  <c r="Y1375" i="1" s="1"/>
  <c r="X1374" i="1"/>
  <c r="Y1374" i="1" s="1"/>
  <c r="X1373" i="1"/>
  <c r="Y1373" i="1" s="1"/>
  <c r="X1372" i="1"/>
  <c r="Y1372" i="1" s="1"/>
  <c r="X734" i="1"/>
  <c r="Y734" i="1" s="1"/>
  <c r="X733" i="1"/>
  <c r="Y733" i="1" s="1"/>
  <c r="X819" i="1"/>
  <c r="Y819" i="1" s="1"/>
  <c r="X818" i="1"/>
  <c r="Y818" i="1" s="1"/>
  <c r="X817" i="1"/>
  <c r="Y817" i="1" s="1"/>
  <c r="X816" i="1"/>
  <c r="Y816" i="1" s="1"/>
  <c r="X815" i="1"/>
  <c r="Y815" i="1" s="1"/>
  <c r="X1028" i="1"/>
  <c r="Y1028" i="1" s="1"/>
  <c r="X1027" i="1"/>
  <c r="Y1027" i="1" s="1"/>
  <c r="X1026" i="1"/>
  <c r="Y1026" i="1" s="1"/>
  <c r="X1025" i="1"/>
  <c r="Y1025" i="1" s="1"/>
  <c r="X812" i="1"/>
  <c r="Y812" i="1" s="1"/>
  <c r="X811" i="1"/>
  <c r="Y811" i="1" s="1"/>
  <c r="X810" i="1"/>
  <c r="Y810" i="1" s="1"/>
  <c r="X832" i="1"/>
  <c r="Y832" i="1" s="1"/>
  <c r="X831" i="1"/>
  <c r="Y831" i="1" s="1"/>
  <c r="X830" i="1"/>
  <c r="Y830" i="1" s="1"/>
  <c r="X829" i="1"/>
  <c r="Y829" i="1" s="1"/>
  <c r="X726" i="1"/>
  <c r="Y726" i="1" s="1"/>
  <c r="X725" i="1"/>
  <c r="Y725" i="1" s="1"/>
  <c r="X1024" i="1"/>
  <c r="Y1024" i="1" s="1"/>
  <c r="X1023" i="1"/>
  <c r="Y1023" i="1" s="1"/>
  <c r="X1022" i="1"/>
  <c r="Y1022" i="1" s="1"/>
  <c r="X1021" i="1"/>
  <c r="Y1021" i="1" s="1"/>
  <c r="X686" i="1"/>
  <c r="Y686" i="1" s="1"/>
  <c r="X685" i="1"/>
  <c r="Y685" i="1" s="1"/>
  <c r="X684" i="1"/>
  <c r="Y684" i="1" s="1"/>
  <c r="X683" i="1"/>
  <c r="Y683" i="1" s="1"/>
  <c r="X682" i="1"/>
  <c r="Y682" i="1" s="1"/>
  <c r="X681" i="1"/>
  <c r="Y681" i="1" s="1"/>
  <c r="X680" i="1"/>
  <c r="Y680" i="1" s="1"/>
  <c r="X695" i="1"/>
  <c r="Y695" i="1" s="1"/>
  <c r="X694" i="1"/>
  <c r="Y694" i="1" s="1"/>
  <c r="X693" i="1"/>
  <c r="Y693" i="1" s="1"/>
  <c r="X824" i="1"/>
  <c r="Y824" i="1" s="1"/>
  <c r="X823" i="1"/>
  <c r="Y823" i="1" s="1"/>
  <c r="X822" i="1"/>
  <c r="Y822" i="1" s="1"/>
  <c r="X821" i="1"/>
  <c r="Y821" i="1" s="1"/>
  <c r="X820" i="1"/>
  <c r="Y820" i="1" s="1"/>
  <c r="X1040" i="1"/>
  <c r="Y1040" i="1" s="1"/>
  <c r="X1039" i="1"/>
  <c r="Y1039" i="1" s="1"/>
  <c r="X1038" i="1"/>
  <c r="Y1038" i="1" s="1"/>
  <c r="X828" i="1"/>
  <c r="Y828" i="1" s="1"/>
  <c r="X827" i="1"/>
  <c r="Y827" i="1" s="1"/>
  <c r="X826" i="1"/>
  <c r="Y826" i="1" s="1"/>
  <c r="X825" i="1"/>
  <c r="Y825" i="1" s="1"/>
  <c r="X698" i="1"/>
  <c r="Y698" i="1" s="1"/>
  <c r="X697" i="1"/>
  <c r="Y697" i="1" s="1"/>
  <c r="X696" i="1"/>
  <c r="Y696" i="1" s="1"/>
  <c r="X738" i="1"/>
  <c r="Y738" i="1" s="1"/>
  <c r="X737" i="1"/>
  <c r="Y737" i="1" s="1"/>
  <c r="X736" i="1"/>
  <c r="Y736" i="1" s="1"/>
  <c r="X743" i="1"/>
  <c r="Y743" i="1" s="1"/>
  <c r="X742" i="1"/>
  <c r="Y742" i="1" s="1"/>
  <c r="X741" i="1"/>
  <c r="Y741" i="1" s="1"/>
  <c r="X740" i="1"/>
  <c r="Y740" i="1" s="1"/>
  <c r="X739" i="1"/>
  <c r="Y739" i="1" s="1"/>
  <c r="X692" i="1"/>
  <c r="Y692" i="1" s="1"/>
  <c r="X691" i="1"/>
  <c r="Y691" i="1" s="1"/>
  <c r="X732" i="1"/>
  <c r="Y732" i="1" s="1"/>
  <c r="X731" i="1"/>
  <c r="Y731" i="1" s="1"/>
  <c r="X730" i="1"/>
  <c r="Y730" i="1" s="1"/>
  <c r="X729" i="1"/>
  <c r="Y729" i="1" s="1"/>
  <c r="X728" i="1"/>
  <c r="Y728" i="1" s="1"/>
  <c r="X1037" i="1"/>
  <c r="Y1037" i="1" s="1"/>
  <c r="X1036" i="1"/>
  <c r="Y1036" i="1" s="1"/>
  <c r="X1031" i="1"/>
  <c r="Y1031" i="1" s="1"/>
  <c r="X1030" i="1"/>
  <c r="Y1030" i="1" s="1"/>
  <c r="X1029" i="1"/>
  <c r="Y1029" i="1" s="1"/>
  <c r="X814" i="1"/>
  <c r="Y814" i="1" s="1"/>
  <c r="X813" i="1"/>
  <c r="Y813" i="1" s="1"/>
  <c r="X1490" i="1"/>
  <c r="Y1490" i="1" s="1"/>
  <c r="X1489" i="1"/>
  <c r="Y1489" i="1" s="1"/>
  <c r="X1488" i="1"/>
  <c r="Y1488" i="1" s="1"/>
  <c r="X1484" i="1"/>
  <c r="Y1484" i="1" s="1"/>
  <c r="X1483" i="1"/>
  <c r="Y1483" i="1" s="1"/>
  <c r="X1482" i="1"/>
  <c r="Y1482" i="1" s="1"/>
  <c r="X1481" i="1"/>
  <c r="Y1481" i="1" s="1"/>
  <c r="X1480" i="1"/>
  <c r="Y1480" i="1" s="1"/>
  <c r="X1479" i="1"/>
  <c r="Y1479" i="1" s="1"/>
  <c r="X1478" i="1"/>
  <c r="Y1478" i="1" s="1"/>
  <c r="X1496" i="1"/>
  <c r="Y1496" i="1" s="1"/>
  <c r="X1495" i="1"/>
  <c r="Y1495" i="1" s="1"/>
  <c r="X1494" i="1"/>
  <c r="Y1494" i="1" s="1"/>
  <c r="X1493" i="1"/>
  <c r="Y1493" i="1" s="1"/>
  <c r="X1492" i="1"/>
  <c r="Y1492" i="1" s="1"/>
  <c r="X1491" i="1"/>
  <c r="Y1491" i="1" s="1"/>
  <c r="X1358" i="1"/>
  <c r="Y1358" i="1" s="1"/>
  <c r="X1357" i="1"/>
  <c r="Y1357" i="1" s="1"/>
  <c r="X1356" i="1"/>
  <c r="Y1356" i="1" s="1"/>
  <c r="X1353" i="1"/>
  <c r="Y1353" i="1" s="1"/>
  <c r="X1352" i="1"/>
  <c r="Y1352" i="1" s="1"/>
  <c r="X1351" i="1"/>
  <c r="Y1351" i="1" s="1"/>
  <c r="X1350" i="1"/>
  <c r="Y1350" i="1" s="1"/>
  <c r="X1368" i="1"/>
  <c r="Y1368" i="1" s="1"/>
  <c r="X1367" i="1"/>
  <c r="Y1367" i="1" s="1"/>
  <c r="X1366" i="1"/>
  <c r="Y1366" i="1" s="1"/>
  <c r="X1365" i="1"/>
  <c r="Y1365" i="1" s="1"/>
  <c r="X1487" i="1"/>
  <c r="Y1487" i="1" s="1"/>
  <c r="X1486" i="1"/>
  <c r="Y1486" i="1" s="1"/>
  <c r="X1485" i="1"/>
  <c r="Y1485" i="1" s="1"/>
  <c r="X1477" i="1"/>
  <c r="Y1477" i="1" s="1"/>
  <c r="X1476" i="1"/>
  <c r="Y1476" i="1" s="1"/>
  <c r="X1475" i="1"/>
  <c r="Y1475" i="1" s="1"/>
  <c r="X1355" i="1"/>
  <c r="Y1355" i="1" s="1"/>
  <c r="X1354" i="1"/>
  <c r="Y1354" i="1" s="1"/>
  <c r="X1171" i="1"/>
  <c r="Y1171" i="1" s="1"/>
  <c r="X1170" i="1"/>
  <c r="Y1170" i="1" s="1"/>
  <c r="X1364" i="1"/>
  <c r="Y1364" i="1" s="1"/>
  <c r="X1363" i="1"/>
  <c r="Y1363" i="1" s="1"/>
  <c r="X1362" i="1"/>
  <c r="Y1362" i="1" s="1"/>
  <c r="X1361" i="1"/>
  <c r="Y1361" i="1" s="1"/>
  <c r="X1360" i="1"/>
  <c r="Y1360" i="1" s="1"/>
  <c r="X1359" i="1"/>
  <c r="Y1359" i="1" s="1"/>
  <c r="B2193" i="1"/>
  <c r="B2201" i="1"/>
  <c r="B2168" i="1"/>
  <c r="B2169" i="1"/>
  <c r="B2198" i="1"/>
  <c r="B2191" i="1"/>
  <c r="B3187" i="1"/>
  <c r="B3207" i="1"/>
  <c r="B2163" i="1"/>
  <c r="B2175" i="1"/>
  <c r="B2187" i="1"/>
  <c r="B2180" i="1"/>
  <c r="B2181" i="1"/>
  <c r="B3215" i="1"/>
  <c r="B3212" i="1"/>
  <c r="B3220" i="1"/>
  <c r="B3205" i="1"/>
  <c r="B2969" i="1"/>
  <c r="B3154" i="1"/>
  <c r="B2787" i="1"/>
  <c r="B3158" i="1"/>
  <c r="B2965" i="1"/>
  <c r="B2608" i="1"/>
  <c r="B3570" i="1"/>
  <c r="B2791" i="1"/>
  <c r="B3574" i="1"/>
  <c r="B3566" i="1"/>
  <c r="B3150" i="1"/>
  <c r="B2604" i="1"/>
  <c r="B2973" i="1"/>
  <c r="B2600" i="1"/>
  <c r="B2783" i="1"/>
  <c r="B3398" i="1"/>
  <c r="B3406" i="1"/>
  <c r="B3402" i="1"/>
  <c r="B2414" i="1"/>
  <c r="B2117" i="1"/>
  <c r="B2121" i="1"/>
  <c r="B1990" i="1"/>
  <c r="B2113" i="1"/>
  <c r="B2406" i="1"/>
  <c r="B1874" i="1"/>
  <c r="B1751" i="1"/>
  <c r="B2410" i="1"/>
  <c r="B1747" i="1"/>
  <c r="B2302" i="1"/>
  <c r="B2306" i="1"/>
  <c r="B2298" i="1"/>
  <c r="B1755" i="1"/>
  <c r="B1994" i="1"/>
  <c r="B1998" i="1"/>
  <c r="B1870" i="1"/>
  <c r="B1866" i="1"/>
  <c r="B2129" i="1"/>
  <c r="B2422" i="1"/>
  <c r="B1886" i="1"/>
  <c r="B2418" i="1"/>
  <c r="B1763" i="1"/>
  <c r="B2010" i="1"/>
  <c r="B1878" i="1"/>
  <c r="B1767" i="1"/>
  <c r="B2133" i="1"/>
  <c r="B2006" i="1"/>
  <c r="B2310" i="1"/>
  <c r="B2318" i="1"/>
  <c r="B2125" i="1"/>
  <c r="B2002" i="1"/>
  <c r="B1759" i="1"/>
  <c r="B2426" i="1"/>
  <c r="B1882" i="1"/>
  <c r="B2314" i="1"/>
  <c r="B2620" i="1"/>
  <c r="B3578" i="1"/>
  <c r="B3582" i="1"/>
  <c r="B2795" i="1"/>
  <c r="B3586" i="1"/>
  <c r="B2803" i="1"/>
  <c r="B2612" i="1"/>
  <c r="B2982" i="1"/>
  <c r="B2974" i="1"/>
  <c r="B2817" i="1"/>
  <c r="B3609" i="1"/>
  <c r="B3610" i="1"/>
  <c r="B3598" i="1"/>
  <c r="B2822" i="1"/>
  <c r="B3606" i="1"/>
  <c r="B1914" i="1"/>
  <c r="B2454" i="1"/>
  <c r="B2446" i="1"/>
  <c r="B2458" i="1"/>
  <c r="B2442" i="1"/>
  <c r="B2450" i="1"/>
  <c r="B1902" i="1"/>
  <c r="B3626" i="1"/>
  <c r="B2659" i="1"/>
  <c r="B2652" i="1"/>
  <c r="B2648" i="1"/>
  <c r="B3029" i="1"/>
  <c r="B3017" i="1"/>
  <c r="B1906" i="1"/>
  <c r="B2644" i="1"/>
  <c r="B2640" i="1"/>
  <c r="B2170" i="1"/>
  <c r="B1963" i="1"/>
  <c r="B1964" i="1"/>
  <c r="B1965" i="1"/>
  <c r="B1966" i="1"/>
  <c r="B1971" i="1"/>
  <c r="B1972" i="1"/>
  <c r="B1973" i="1"/>
  <c r="B1974" i="1"/>
  <c r="B2387" i="1"/>
  <c r="B2388" i="1"/>
  <c r="B2389" i="1"/>
  <c r="B2390" i="1"/>
  <c r="B2086" i="1"/>
  <c r="B2087" i="1"/>
  <c r="B2088" i="1"/>
  <c r="B2089" i="1"/>
  <c r="B1967" i="1"/>
  <c r="B1968" i="1"/>
  <c r="B1969" i="1"/>
  <c r="B1970" i="1"/>
  <c r="B1720" i="1"/>
  <c r="B1721" i="1"/>
  <c r="B1722" i="1"/>
  <c r="B1723" i="1"/>
  <c r="B1724" i="1"/>
  <c r="B1725" i="1"/>
  <c r="B1726" i="1"/>
  <c r="B1727" i="1"/>
  <c r="B1843" i="1"/>
  <c r="B1844" i="1"/>
  <c r="B1845" i="1"/>
  <c r="B1846" i="1"/>
  <c r="B1839" i="1"/>
  <c r="B1840" i="1"/>
  <c r="B1841" i="1"/>
  <c r="B1842" i="1"/>
  <c r="B2094" i="1"/>
  <c r="B2095" i="1"/>
  <c r="B2096" i="1"/>
  <c r="B2097" i="1"/>
  <c r="B2383" i="1"/>
  <c r="B2384" i="1"/>
  <c r="B2385" i="1"/>
  <c r="B2386" i="1"/>
  <c r="B2090" i="1"/>
  <c r="B2091" i="1"/>
  <c r="B2092" i="1"/>
  <c r="B2093" i="1"/>
  <c r="B1728" i="1"/>
  <c r="B1729" i="1"/>
  <c r="B1730" i="1"/>
  <c r="B1731" i="1"/>
  <c r="B2379" i="1"/>
  <c r="B2380" i="1"/>
  <c r="B2381" i="1"/>
  <c r="B2382" i="1"/>
  <c r="B1847" i="1"/>
  <c r="B1848" i="1"/>
  <c r="B1849" i="1"/>
  <c r="B1850" i="1"/>
  <c r="B2950" i="1"/>
  <c r="B2951" i="1"/>
  <c r="B2952" i="1"/>
  <c r="B2953" i="1"/>
  <c r="B2768" i="1"/>
  <c r="B2769" i="1"/>
  <c r="B2770" i="1"/>
  <c r="B2771" i="1"/>
  <c r="B3135" i="1"/>
  <c r="B3136" i="1"/>
  <c r="B3137" i="1"/>
  <c r="B3138" i="1"/>
  <c r="B2772" i="1"/>
  <c r="B2773" i="1"/>
  <c r="B2774" i="1"/>
  <c r="B2775" i="1"/>
  <c r="B3551" i="1"/>
  <c r="B3552" i="1"/>
  <c r="B3553" i="1"/>
  <c r="B3554" i="1"/>
  <c r="B2593" i="1"/>
  <c r="B2594" i="1"/>
  <c r="B2595" i="1"/>
  <c r="B2596" i="1"/>
  <c r="B2958" i="1"/>
  <c r="B2959" i="1"/>
  <c r="B2960" i="1"/>
  <c r="B2961" i="1"/>
  <c r="B3143" i="1"/>
  <c r="B3144" i="1"/>
  <c r="B3145" i="1"/>
  <c r="B3146" i="1"/>
  <c r="B2589" i="1"/>
  <c r="B2590" i="1"/>
  <c r="B2591" i="1"/>
  <c r="B2592" i="1"/>
  <c r="B2585" i="1"/>
  <c r="B2586" i="1"/>
  <c r="B2587" i="1"/>
  <c r="B2588" i="1"/>
  <c r="B3559" i="1"/>
  <c r="B3560" i="1"/>
  <c r="B3561" i="1"/>
  <c r="B3562" i="1"/>
  <c r="B3555" i="1"/>
  <c r="B3556" i="1"/>
  <c r="B3557" i="1"/>
  <c r="B3558" i="1"/>
  <c r="B2776" i="1"/>
  <c r="B2777" i="1"/>
  <c r="B2778" i="1"/>
  <c r="B2779" i="1"/>
  <c r="B2954" i="1"/>
  <c r="B2955" i="1"/>
  <c r="B2956" i="1"/>
  <c r="B2957" i="1"/>
  <c r="B3139" i="1"/>
  <c r="B3140" i="1"/>
  <c r="B3141" i="1"/>
  <c r="B3142" i="1"/>
  <c r="B3391" i="1"/>
  <c r="B3392" i="1"/>
  <c r="B3393" i="1"/>
  <c r="B3394" i="1"/>
  <c r="B3387" i="1"/>
  <c r="B3388" i="1"/>
  <c r="B3389" i="1"/>
  <c r="B3390" i="1"/>
  <c r="B3378" i="1"/>
  <c r="B3379" i="1"/>
  <c r="B3380" i="1"/>
  <c r="B3381" i="1"/>
  <c r="B2290" i="1"/>
  <c r="B1736" i="1"/>
  <c r="B1737" i="1"/>
  <c r="B1738" i="1"/>
  <c r="B1739" i="1"/>
  <c r="B1732" i="1"/>
  <c r="B1733" i="1"/>
  <c r="B1734" i="1"/>
  <c r="B1735" i="1"/>
  <c r="B1983" i="1"/>
  <c r="B1984" i="1"/>
  <c r="B1985" i="1"/>
  <c r="B1986" i="1"/>
  <c r="B1975" i="1"/>
  <c r="B1976" i="1"/>
  <c r="B1977" i="1"/>
  <c r="B1978" i="1"/>
  <c r="B2291" i="1"/>
  <c r="B2292" i="1"/>
  <c r="B2293" i="1"/>
  <c r="B2294" i="1"/>
  <c r="B1859" i="1"/>
  <c r="B1860" i="1"/>
  <c r="B1861" i="1"/>
  <c r="B1862" i="1"/>
  <c r="B1855" i="1"/>
  <c r="B1856" i="1"/>
  <c r="B1857" i="1"/>
  <c r="B1858" i="1"/>
  <c r="B1851" i="1"/>
  <c r="B1852" i="1"/>
  <c r="B1853" i="1"/>
  <c r="B1854" i="1"/>
  <c r="B2391" i="1"/>
  <c r="B2392" i="1"/>
  <c r="B2393" i="1"/>
  <c r="B2394" i="1"/>
  <c r="B2395" i="1"/>
  <c r="B2396" i="1"/>
  <c r="B2397" i="1"/>
  <c r="B2398" i="1"/>
  <c r="B2106" i="1"/>
  <c r="B2107" i="1"/>
  <c r="B2108" i="1"/>
  <c r="B2109" i="1"/>
  <c r="B2098" i="1"/>
  <c r="B2099" i="1"/>
  <c r="B2100" i="1"/>
  <c r="B2101" i="1"/>
  <c r="B1740" i="1"/>
  <c r="B1741" i="1"/>
  <c r="B1742" i="1"/>
  <c r="B1743" i="1"/>
  <c r="B2399" i="1"/>
  <c r="B2400" i="1"/>
  <c r="B2401" i="1"/>
  <c r="B2402" i="1"/>
  <c r="B1979" i="1"/>
  <c r="B1980" i="1"/>
  <c r="B1981" i="1"/>
  <c r="B1982" i="1"/>
  <c r="B2102" i="1"/>
  <c r="B2103" i="1"/>
  <c r="B2104" i="1"/>
  <c r="B2105" i="1"/>
  <c r="B2474" i="1"/>
  <c r="B2475" i="1"/>
  <c r="B2476" i="1"/>
  <c r="B2477" i="1"/>
  <c r="B2467" i="1"/>
  <c r="B2468" i="1"/>
  <c r="B2469" i="1"/>
  <c r="B2027" i="1"/>
  <c r="B2028" i="1"/>
  <c r="B2029" i="1"/>
  <c r="B2030" i="1"/>
  <c r="B2055" i="1"/>
  <c r="B2056" i="1"/>
  <c r="B2057" i="1"/>
  <c r="B2058" i="1"/>
  <c r="B2463" i="1"/>
  <c r="B2464" i="1"/>
  <c r="B2465" i="1"/>
  <c r="B2466" i="1"/>
  <c r="B2059" i="1"/>
  <c r="B2060" i="1"/>
  <c r="B2061" i="1"/>
  <c r="B2062" i="1"/>
  <c r="B2043" i="1"/>
  <c r="B2044" i="1"/>
  <c r="B2045" i="1"/>
  <c r="B2046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51" i="1"/>
  <c r="B2052" i="1"/>
  <c r="B2053" i="1"/>
  <c r="B2054" i="1"/>
  <c r="B2047" i="1"/>
  <c r="B2048" i="1"/>
  <c r="B2049" i="1"/>
  <c r="B2050" i="1"/>
  <c r="B2023" i="1"/>
  <c r="B2024" i="1"/>
  <c r="B2025" i="1"/>
  <c r="B2026" i="1"/>
  <c r="B2171" i="1"/>
  <c r="B2192" i="1"/>
  <c r="B2200" i="1"/>
  <c r="B2166" i="1"/>
  <c r="B2167" i="1"/>
  <c r="B2197" i="1"/>
  <c r="B2189" i="1"/>
  <c r="B2190" i="1"/>
  <c r="B3206" i="1"/>
  <c r="B3221" i="1"/>
  <c r="B2162" i="1"/>
  <c r="B2174" i="1"/>
  <c r="B2186" i="1"/>
  <c r="B2182" i="1"/>
  <c r="B2183" i="1"/>
  <c r="B2178" i="1"/>
  <c r="B2179" i="1"/>
  <c r="B3195" i="1"/>
  <c r="B3196" i="1"/>
  <c r="B3179" i="1"/>
  <c r="B3183" i="1"/>
  <c r="B3184" i="1"/>
  <c r="B3213" i="1"/>
  <c r="B3214" i="1"/>
  <c r="B3210" i="1"/>
  <c r="B3211" i="1"/>
  <c r="B3217" i="1"/>
  <c r="B3218" i="1"/>
  <c r="B3219" i="1"/>
  <c r="B3202" i="1"/>
  <c r="B3203" i="1"/>
  <c r="B3199" i="1"/>
  <c r="B3200" i="1"/>
  <c r="B3201" i="1"/>
  <c r="B2966" i="1"/>
  <c r="B2967" i="1"/>
  <c r="B2968" i="1"/>
  <c r="B3151" i="1"/>
  <c r="B3152" i="1"/>
  <c r="B2784" i="1"/>
  <c r="B2785" i="1"/>
  <c r="B2786" i="1"/>
  <c r="B3157" i="1"/>
  <c r="B2962" i="1"/>
  <c r="B2963" i="1"/>
  <c r="B2964" i="1"/>
  <c r="B2605" i="1"/>
  <c r="B2606" i="1"/>
  <c r="B3567" i="1"/>
  <c r="B3568" i="1"/>
  <c r="B3569" i="1"/>
  <c r="B2790" i="1"/>
  <c r="B3571" i="1"/>
  <c r="B3572" i="1"/>
  <c r="B3573" i="1"/>
  <c r="B3563" i="1"/>
  <c r="B3564" i="1"/>
  <c r="B3147" i="1"/>
  <c r="B3148" i="1"/>
  <c r="B3149" i="1"/>
  <c r="B2603" i="1"/>
  <c r="B2970" i="1"/>
  <c r="B2971" i="1"/>
  <c r="B2972" i="1"/>
  <c r="B2597" i="1"/>
  <c r="B2598" i="1"/>
  <c r="B2780" i="1"/>
  <c r="B2781" i="1"/>
  <c r="B2782" i="1"/>
  <c r="B3397" i="1"/>
  <c r="B3403" i="1"/>
  <c r="B3404" i="1"/>
  <c r="B3405" i="1"/>
  <c r="B3399" i="1"/>
  <c r="B3400" i="1"/>
  <c r="B2411" i="1"/>
  <c r="B2412" i="1"/>
  <c r="B2413" i="1"/>
  <c r="B2116" i="1"/>
  <c r="B2118" i="1"/>
  <c r="B2119" i="1"/>
  <c r="B2120" i="1"/>
  <c r="B1987" i="1"/>
  <c r="B1988" i="1"/>
  <c r="B2110" i="1"/>
  <c r="B2111" i="1"/>
  <c r="B2112" i="1"/>
  <c r="B2405" i="1"/>
  <c r="B1871" i="1"/>
  <c r="B1872" i="1"/>
  <c r="B1873" i="1"/>
  <c r="B1748" i="1"/>
  <c r="B1749" i="1"/>
  <c r="B2407" i="1"/>
  <c r="B2408" i="1"/>
  <c r="B2409" i="1"/>
  <c r="B1746" i="1"/>
  <c r="B2299" i="1"/>
  <c r="B2300" i="1"/>
  <c r="B2301" i="1"/>
  <c r="B2303" i="1"/>
  <c r="B2304" i="1"/>
  <c r="B2295" i="1"/>
  <c r="B2296" i="1"/>
  <c r="B2297" i="1"/>
  <c r="B1754" i="1"/>
  <c r="B1991" i="1"/>
  <c r="B1992" i="1"/>
  <c r="B1993" i="1"/>
  <c r="B1995" i="1"/>
  <c r="B1996" i="1"/>
  <c r="B1867" i="1"/>
  <c r="B1868" i="1"/>
  <c r="B1869" i="1"/>
  <c r="B1865" i="1"/>
  <c r="B2126" i="1"/>
  <c r="B2127" i="1"/>
  <c r="B2128" i="1"/>
  <c r="B2419" i="1"/>
  <c r="B2420" i="1"/>
  <c r="B1883" i="1"/>
  <c r="B1884" i="1"/>
  <c r="B1885" i="1"/>
  <c r="B2417" i="1"/>
  <c r="B1760" i="1"/>
  <c r="B1761" i="1"/>
  <c r="B1762" i="1"/>
  <c r="B2007" i="1"/>
  <c r="B2008" i="1"/>
  <c r="B1875" i="1"/>
  <c r="B1876" i="1"/>
  <c r="B1877" i="1"/>
  <c r="B1766" i="1"/>
  <c r="B2130" i="1"/>
  <c r="B2131" i="1"/>
  <c r="B2132" i="1"/>
  <c r="B2003" i="1"/>
  <c r="B2004" i="1"/>
  <c r="B2307" i="1"/>
  <c r="B2308" i="1"/>
  <c r="B2309" i="1"/>
  <c r="B2317" i="1"/>
  <c r="B2122" i="1"/>
  <c r="B2123" i="1"/>
  <c r="B2124" i="1"/>
  <c r="B1999" i="1"/>
  <c r="B2000" i="1"/>
  <c r="B1756" i="1"/>
  <c r="B1757" i="1"/>
  <c r="B1758" i="1"/>
  <c r="B2425" i="1"/>
  <c r="B1879" i="1"/>
  <c r="B1880" i="1"/>
  <c r="B1881" i="1"/>
  <c r="B2311" i="1"/>
  <c r="B2312" i="1"/>
  <c r="B2617" i="1"/>
  <c r="B2618" i="1"/>
  <c r="B2619" i="1"/>
  <c r="B3577" i="1"/>
  <c r="B3579" i="1"/>
  <c r="B3580" i="1"/>
  <c r="B3581" i="1"/>
  <c r="B2792" i="1"/>
  <c r="B2793" i="1"/>
  <c r="B3583" i="1"/>
  <c r="B3584" i="1"/>
  <c r="B3585" i="1"/>
  <c r="B2802" i="1"/>
  <c r="B2609" i="1"/>
  <c r="B2610" i="1"/>
  <c r="B2611" i="1"/>
  <c r="B2986" i="1"/>
  <c r="B2978" i="1"/>
  <c r="B3159" i="1"/>
  <c r="B3163" i="1"/>
  <c r="B2613" i="1"/>
  <c r="B2796" i="1"/>
  <c r="B3407" i="1"/>
  <c r="B3415" i="1"/>
  <c r="B3411" i="1"/>
  <c r="B1891" i="1"/>
  <c r="B2427" i="1"/>
  <c r="B2435" i="1"/>
  <c r="B2142" i="1"/>
  <c r="B2019" i="1"/>
  <c r="B1772" i="1"/>
  <c r="B2431" i="1"/>
  <c r="B2138" i="1"/>
  <c r="B2134" i="1"/>
  <c r="B2015" i="1"/>
  <c r="B2011" i="1"/>
  <c r="B1776" i="1"/>
  <c r="B1768" i="1"/>
  <c r="B1895" i="1"/>
  <c r="B1887" i="1"/>
  <c r="B2323" i="1"/>
  <c r="B2319" i="1"/>
  <c r="B2327" i="1"/>
  <c r="B2146" i="1"/>
  <c r="B2150" i="1"/>
  <c r="B2154" i="1"/>
  <c r="B3175" i="1"/>
  <c r="B3171" i="1"/>
  <c r="B3167" i="1"/>
  <c r="B1780" i="1"/>
  <c r="B1796" i="1"/>
  <c r="B1792" i="1"/>
  <c r="B2831" i="1"/>
  <c r="B1784" i="1"/>
  <c r="B2823" i="1"/>
  <c r="B2827" i="1"/>
  <c r="B1788" i="1"/>
  <c r="B1804" i="1"/>
  <c r="B1800" i="1"/>
  <c r="B1808" i="1"/>
  <c r="B2807" i="1"/>
  <c r="B2811" i="1"/>
  <c r="B3587" i="1"/>
  <c r="B2804" i="1"/>
  <c r="B3427" i="1"/>
  <c r="B3423" i="1"/>
  <c r="B3424" i="1"/>
  <c r="B3439" i="1"/>
  <c r="B3440" i="1"/>
  <c r="B3431" i="1"/>
  <c r="B3432" i="1"/>
  <c r="B3419" i="1"/>
  <c r="B3435" i="1"/>
  <c r="B3436" i="1"/>
  <c r="B2347" i="1"/>
  <c r="B2348" i="1"/>
  <c r="B2351" i="1"/>
  <c r="B2352" i="1"/>
  <c r="B2343" i="1"/>
  <c r="B2335" i="1"/>
  <c r="B2336" i="1"/>
  <c r="B2331" i="1"/>
  <c r="B2332" i="1"/>
  <c r="B2339" i="1"/>
  <c r="B2340" i="1"/>
  <c r="B2994" i="1"/>
  <c r="B3002" i="1"/>
  <c r="B3003" i="1"/>
  <c r="B3591" i="1"/>
  <c r="B3592" i="1"/>
  <c r="B2621" i="1"/>
  <c r="B2622" i="1"/>
  <c r="B2629" i="1"/>
  <c r="B3006" i="1"/>
  <c r="B3007" i="1"/>
  <c r="B3619" i="1"/>
  <c r="B3620" i="1"/>
  <c r="B2998" i="1"/>
  <c r="B2999" i="1"/>
  <c r="B2835" i="1"/>
  <c r="B2815" i="1"/>
  <c r="B2816" i="1"/>
  <c r="B3599" i="1"/>
  <c r="B3600" i="1"/>
  <c r="B2625" i="1"/>
  <c r="B2626" i="1"/>
  <c r="B2990" i="1"/>
  <c r="B2991" i="1"/>
  <c r="B3607" i="1"/>
  <c r="B3608" i="1"/>
  <c r="B3010" i="1"/>
  <c r="B3011" i="1"/>
  <c r="B3615" i="1"/>
  <c r="B3616" i="1"/>
  <c r="B3611" i="1"/>
  <c r="B3612" i="1"/>
  <c r="B3595" i="1"/>
  <c r="B3596" i="1"/>
  <c r="B3597" i="1"/>
  <c r="B2819" i="1"/>
  <c r="B2820" i="1"/>
  <c r="B2821" i="1"/>
  <c r="B3603" i="1"/>
  <c r="B1911" i="1"/>
  <c r="B1912" i="1"/>
  <c r="B1913" i="1"/>
  <c r="B2451" i="1"/>
  <c r="B2452" i="1"/>
  <c r="B2453" i="1"/>
  <c r="B2443" i="1"/>
  <c r="B2444" i="1"/>
  <c r="B2445" i="1"/>
  <c r="B2455" i="1"/>
  <c r="B2456" i="1"/>
  <c r="B2457" i="1"/>
  <c r="B2439" i="1"/>
  <c r="B2440" i="1"/>
  <c r="B2447" i="1"/>
  <c r="B2448" i="1"/>
  <c r="B2449" i="1"/>
  <c r="B1899" i="1"/>
  <c r="B1900" i="1"/>
  <c r="B1901" i="1"/>
  <c r="B3623" i="1"/>
  <c r="B2656" i="1"/>
  <c r="B2657" i="1"/>
  <c r="B2658" i="1"/>
  <c r="B2649" i="1"/>
  <c r="B2650" i="1"/>
  <c r="B2651" i="1"/>
  <c r="B2645" i="1"/>
  <c r="B2646" i="1"/>
  <c r="B2647" i="1"/>
  <c r="B3026" i="1"/>
  <c r="B3027" i="1"/>
  <c r="B3028" i="1"/>
  <c r="B3014" i="1"/>
  <c r="B3015" i="1"/>
  <c r="B1903" i="1"/>
  <c r="B1904" i="1"/>
  <c r="B1905" i="1"/>
  <c r="B1812" i="1"/>
  <c r="B1813" i="1"/>
  <c r="B1814" i="1"/>
  <c r="B2838" i="1"/>
  <c r="B2839" i="1"/>
  <c r="B2840" i="1"/>
  <c r="B2841" i="1"/>
  <c r="B3024" i="1"/>
  <c r="B3025" i="1"/>
  <c r="B2641" i="1"/>
  <c r="B2642" i="1"/>
  <c r="B2643" i="1"/>
  <c r="B3020" i="1"/>
  <c r="B3021" i="1"/>
  <c r="B2633" i="1"/>
  <c r="B2634" i="1"/>
  <c r="B2635" i="1"/>
  <c r="B2636" i="1"/>
  <c r="B2639" i="1"/>
  <c r="B2653" i="1"/>
  <c r="B2654" i="1"/>
  <c r="B2655" i="1"/>
  <c r="B1915" i="1"/>
  <c r="B1907" i="1"/>
  <c r="B2459" i="1"/>
  <c r="B1923" i="1"/>
  <c r="B1935" i="1"/>
  <c r="B1927" i="1"/>
  <c r="B1931" i="1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J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I248" i="6"/>
  <c r="J248" i="6"/>
  <c r="I249" i="6"/>
  <c r="J249" i="6"/>
  <c r="I250" i="6"/>
  <c r="J250" i="6"/>
  <c r="I251" i="6"/>
  <c r="J251" i="6"/>
  <c r="I252" i="6"/>
  <c r="J252" i="6"/>
  <c r="I253" i="6"/>
  <c r="J253" i="6"/>
  <c r="I254" i="6"/>
  <c r="J254" i="6"/>
  <c r="I255" i="6"/>
  <c r="J255" i="6"/>
  <c r="I256" i="6"/>
  <c r="J256" i="6"/>
  <c r="I257" i="6"/>
  <c r="J257" i="6"/>
  <c r="I258" i="6"/>
  <c r="J258" i="6"/>
  <c r="I259" i="6"/>
  <c r="J259" i="6"/>
  <c r="I260" i="6"/>
  <c r="J260" i="6"/>
  <c r="I261" i="6"/>
  <c r="J261" i="6"/>
  <c r="I262" i="6"/>
  <c r="J262" i="6"/>
  <c r="I263" i="6"/>
  <c r="J263" i="6"/>
  <c r="I264" i="6"/>
  <c r="J264" i="6"/>
  <c r="I265" i="6"/>
  <c r="J265" i="6"/>
  <c r="I266" i="6"/>
  <c r="J266" i="6"/>
  <c r="I267" i="6"/>
  <c r="J267" i="6"/>
  <c r="I268" i="6"/>
  <c r="J268" i="6"/>
  <c r="I269" i="6"/>
  <c r="J269" i="6"/>
  <c r="I270" i="6"/>
  <c r="J270" i="6"/>
  <c r="I271" i="6"/>
  <c r="J271" i="6"/>
  <c r="I272" i="6"/>
  <c r="J272" i="6"/>
  <c r="I273" i="6"/>
  <c r="J273" i="6"/>
  <c r="I274" i="6"/>
  <c r="J274" i="6"/>
  <c r="I275" i="6"/>
  <c r="J275" i="6"/>
  <c r="I276" i="6"/>
  <c r="J276" i="6"/>
  <c r="I277" i="6"/>
  <c r="J277" i="6"/>
  <c r="I278" i="6"/>
  <c r="J278" i="6"/>
  <c r="I279" i="6"/>
  <c r="J279" i="6"/>
  <c r="I280" i="6"/>
  <c r="J280" i="6"/>
  <c r="I281" i="6"/>
  <c r="J281" i="6"/>
  <c r="I282" i="6"/>
  <c r="J282" i="6"/>
  <c r="I283" i="6"/>
  <c r="J283" i="6"/>
  <c r="I284" i="6"/>
  <c r="J284" i="6"/>
  <c r="I285" i="6"/>
  <c r="J285" i="6"/>
  <c r="I286" i="6"/>
  <c r="J286" i="6"/>
  <c r="I287" i="6"/>
  <c r="J287" i="6"/>
  <c r="I288" i="6"/>
  <c r="J288" i="6"/>
  <c r="I289" i="6"/>
  <c r="J289" i="6"/>
  <c r="I290" i="6"/>
  <c r="J290" i="6"/>
  <c r="I291" i="6"/>
  <c r="J291" i="6"/>
  <c r="I292" i="6"/>
  <c r="J292" i="6"/>
  <c r="I293" i="6"/>
  <c r="J293" i="6"/>
  <c r="I294" i="6"/>
  <c r="J294" i="6"/>
  <c r="I295" i="6"/>
  <c r="J295" i="6"/>
  <c r="I296" i="6"/>
  <c r="J296" i="6"/>
  <c r="I297" i="6"/>
  <c r="J297" i="6"/>
  <c r="I298" i="6"/>
  <c r="J298" i="6"/>
  <c r="I299" i="6"/>
  <c r="J299" i="6"/>
  <c r="I300" i="6"/>
  <c r="J300" i="6"/>
  <c r="I301" i="6"/>
  <c r="J301" i="6"/>
  <c r="I302" i="6"/>
  <c r="J302" i="6"/>
  <c r="I303" i="6"/>
  <c r="J303" i="6"/>
  <c r="I304" i="6"/>
  <c r="J304" i="6"/>
  <c r="I305" i="6"/>
  <c r="J305" i="6"/>
  <c r="I306" i="6"/>
  <c r="J306" i="6"/>
  <c r="I307" i="6"/>
  <c r="J307" i="6"/>
  <c r="I308" i="6"/>
  <c r="J308" i="6"/>
  <c r="I309" i="6"/>
  <c r="J309" i="6"/>
  <c r="I310" i="6"/>
  <c r="J310" i="6"/>
  <c r="I311" i="6"/>
  <c r="J311" i="6"/>
  <c r="I312" i="6"/>
  <c r="J312" i="6"/>
  <c r="I313" i="6"/>
  <c r="J313" i="6"/>
  <c r="I314" i="6"/>
  <c r="J314" i="6"/>
  <c r="I315" i="6"/>
  <c r="J315" i="6"/>
  <c r="I316" i="6"/>
  <c r="J316" i="6"/>
  <c r="I317" i="6"/>
  <c r="J317" i="6"/>
  <c r="I318" i="6"/>
  <c r="J318" i="6"/>
  <c r="I319" i="6"/>
  <c r="J319" i="6"/>
  <c r="I320" i="6"/>
  <c r="J320" i="6"/>
  <c r="I321" i="6"/>
  <c r="J321" i="6"/>
  <c r="I322" i="6"/>
  <c r="J322" i="6"/>
  <c r="I323" i="6"/>
  <c r="J323" i="6"/>
  <c r="I324" i="6"/>
  <c r="J324" i="6"/>
  <c r="I325" i="6"/>
  <c r="J325" i="6"/>
  <c r="I326" i="6"/>
  <c r="J326" i="6"/>
  <c r="I327" i="6"/>
  <c r="J327" i="6"/>
  <c r="I328" i="6"/>
  <c r="J328" i="6"/>
  <c r="I329" i="6"/>
  <c r="J329" i="6"/>
  <c r="I330" i="6"/>
  <c r="J330" i="6"/>
  <c r="I331" i="6"/>
  <c r="J331" i="6"/>
  <c r="I332" i="6"/>
  <c r="J332" i="6"/>
  <c r="I333" i="6"/>
  <c r="J333" i="6"/>
  <c r="I334" i="6"/>
  <c r="J334" i="6"/>
  <c r="I335" i="6"/>
  <c r="J335" i="6"/>
  <c r="I336" i="6"/>
  <c r="J336" i="6"/>
  <c r="I337" i="6"/>
  <c r="J337" i="6"/>
  <c r="I338" i="6"/>
  <c r="J338" i="6"/>
  <c r="I339" i="6"/>
  <c r="J339" i="6"/>
  <c r="I340" i="6"/>
  <c r="J340" i="6"/>
  <c r="I341" i="6"/>
  <c r="J341" i="6"/>
  <c r="I342" i="6"/>
  <c r="J342" i="6"/>
  <c r="I343" i="6"/>
  <c r="J343" i="6"/>
  <c r="I344" i="6"/>
  <c r="J344" i="6"/>
  <c r="I345" i="6"/>
  <c r="J345" i="6"/>
  <c r="I346" i="6"/>
  <c r="J346" i="6"/>
  <c r="I347" i="6"/>
  <c r="J347" i="6"/>
  <c r="I348" i="6"/>
  <c r="J348" i="6"/>
  <c r="I349" i="6"/>
  <c r="J349" i="6"/>
  <c r="I350" i="6"/>
  <c r="J350" i="6"/>
  <c r="I351" i="6"/>
  <c r="J351" i="6"/>
  <c r="I352" i="6"/>
  <c r="J352" i="6"/>
  <c r="I353" i="6"/>
  <c r="J353" i="6"/>
  <c r="I354" i="6"/>
  <c r="J354" i="6"/>
  <c r="I355" i="6"/>
  <c r="J355" i="6"/>
  <c r="I356" i="6"/>
  <c r="J356" i="6"/>
  <c r="I357" i="6"/>
  <c r="J357" i="6"/>
  <c r="I358" i="6"/>
  <c r="J358" i="6"/>
  <c r="I359" i="6"/>
  <c r="J359" i="6"/>
  <c r="I360" i="6"/>
  <c r="J360" i="6"/>
  <c r="I361" i="6"/>
  <c r="J361" i="6"/>
  <c r="I362" i="6"/>
  <c r="J362" i="6"/>
  <c r="I363" i="6"/>
  <c r="J363" i="6"/>
  <c r="I364" i="6"/>
  <c r="J364" i="6"/>
  <c r="I365" i="6"/>
  <c r="J365" i="6"/>
  <c r="I366" i="6"/>
  <c r="J366" i="6"/>
  <c r="I367" i="6"/>
  <c r="J367" i="6"/>
  <c r="I368" i="6"/>
  <c r="J368" i="6"/>
  <c r="I369" i="6"/>
  <c r="J369" i="6"/>
  <c r="I370" i="6"/>
  <c r="J370" i="6"/>
  <c r="I371" i="6"/>
  <c r="J371" i="6"/>
  <c r="I372" i="6"/>
  <c r="J372" i="6"/>
  <c r="I373" i="6"/>
  <c r="J373" i="6"/>
  <c r="I374" i="6"/>
  <c r="J374" i="6"/>
  <c r="I375" i="6"/>
  <c r="J375" i="6"/>
  <c r="I376" i="6"/>
  <c r="J376" i="6"/>
  <c r="I377" i="6"/>
  <c r="J377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386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2" i="6"/>
  <c r="A675" i="6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519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186" i="2"/>
  <c r="H3246" i="1" l="1"/>
  <c r="H3245" i="1"/>
  <c r="H3244" i="1"/>
  <c r="H3234" i="1"/>
  <c r="H3235" i="1"/>
  <c r="H3233" i="1"/>
  <c r="H3262" i="1"/>
  <c r="H3263" i="1"/>
  <c r="H3265" i="1"/>
  <c r="H3264" i="1"/>
  <c r="H3254" i="1"/>
  <c r="H3251" i="1"/>
  <c r="H3253" i="1"/>
  <c r="H3252" i="1"/>
  <c r="H3237" i="1"/>
  <c r="H3236" i="1"/>
  <c r="H3239" i="1"/>
  <c r="H3238" i="1"/>
  <c r="H3232" i="1"/>
  <c r="H3229" i="1"/>
  <c r="H3231" i="1"/>
  <c r="H3230" i="1"/>
  <c r="H3243" i="1"/>
  <c r="H3242" i="1"/>
  <c r="H3240" i="1"/>
  <c r="H3241" i="1"/>
  <c r="H3266" i="1"/>
  <c r="H3267" i="1"/>
  <c r="H3268" i="1"/>
  <c r="H3269" i="1"/>
  <c r="H3259" i="1"/>
  <c r="H3260" i="1"/>
  <c r="H3261" i="1"/>
  <c r="H3258" i="1"/>
  <c r="H3255" i="1"/>
  <c r="H3257" i="1"/>
  <c r="H3256" i="1"/>
  <c r="H3250" i="1"/>
  <c r="H3248" i="1"/>
  <c r="H3247" i="1"/>
  <c r="H3249" i="1"/>
  <c r="H3225" i="1"/>
  <c r="H3228" i="1"/>
  <c r="H3227" i="1"/>
  <c r="H3226" i="1"/>
  <c r="S14" i="10"/>
  <c r="S16" i="10"/>
  <c r="S12" i="10"/>
  <c r="S18" i="10"/>
  <c r="S19" i="10"/>
  <c r="S15" i="10"/>
  <c r="S17" i="10"/>
  <c r="S13" i="10"/>
  <c r="H2884" i="1"/>
  <c r="H3148" i="1"/>
  <c r="H3313" i="1"/>
  <c r="I396" i="6"/>
  <c r="H3538" i="1"/>
  <c r="H2924" i="1"/>
  <c r="I748" i="6"/>
  <c r="H2565" i="1"/>
  <c r="H56" i="6"/>
  <c r="H2605" i="1"/>
  <c r="H460" i="6"/>
  <c r="I68" i="6"/>
  <c r="H3498" i="1"/>
  <c r="H2564" i="1"/>
  <c r="H2580" i="1"/>
  <c r="H2596" i="1"/>
  <c r="H2621" i="1"/>
  <c r="H2724" i="1"/>
  <c r="H2740" i="1"/>
  <c r="H2760" i="1"/>
  <c r="H2796" i="1"/>
  <c r="H2877" i="1"/>
  <c r="H2893" i="1"/>
  <c r="H2916" i="1"/>
  <c r="H2948" i="1"/>
  <c r="H2964" i="1"/>
  <c r="H3069" i="1"/>
  <c r="H3085" i="1"/>
  <c r="H3101" i="1"/>
  <c r="H3140" i="1"/>
  <c r="H3212" i="1"/>
  <c r="H3273" i="1"/>
  <c r="H3322" i="1"/>
  <c r="H3338" i="1"/>
  <c r="H3361" i="1"/>
  <c r="H3377" i="1"/>
  <c r="H3481" i="1"/>
  <c r="H3497" i="1"/>
  <c r="H3514" i="1"/>
  <c r="H3537" i="1"/>
  <c r="H3569" i="1"/>
  <c r="H3610" i="1"/>
  <c r="H2532" i="1"/>
  <c r="H2581" i="1"/>
  <c r="H2589" i="1"/>
  <c r="H2620" i="1"/>
  <c r="H2652" i="1"/>
  <c r="H2733" i="1"/>
  <c r="H2764" i="1"/>
  <c r="H2780" i="1"/>
  <c r="H2861" i="1"/>
  <c r="H2892" i="1"/>
  <c r="H2908" i="1"/>
  <c r="H2933" i="1"/>
  <c r="H2941" i="1"/>
  <c r="H3068" i="1"/>
  <c r="H3084" i="1"/>
  <c r="H3100" i="1"/>
  <c r="H3127" i="1"/>
  <c r="H3196" i="1"/>
  <c r="H3221" i="1"/>
  <c r="H3321" i="1"/>
  <c r="H3337" i="1"/>
  <c r="H3354" i="1"/>
  <c r="H3370" i="1"/>
  <c r="H3458" i="1"/>
  <c r="H3490" i="1"/>
  <c r="H3513" i="1"/>
  <c r="H3530" i="1"/>
  <c r="H3550" i="1"/>
  <c r="H3609" i="1"/>
  <c r="H2524" i="1"/>
  <c r="H2588" i="1"/>
  <c r="H2645" i="1"/>
  <c r="H2748" i="1"/>
  <c r="H2821" i="1"/>
  <c r="H2901" i="1"/>
  <c r="H2945" i="1"/>
  <c r="H3077" i="1"/>
  <c r="H3109" i="1"/>
  <c r="H3220" i="1"/>
  <c r="H3330" i="1"/>
  <c r="H3369" i="1"/>
  <c r="H3489" i="1"/>
  <c r="H3529" i="1"/>
  <c r="H3586" i="1"/>
  <c r="I48" i="6"/>
  <c r="I176" i="6"/>
  <c r="I460" i="6"/>
  <c r="H28" i="6"/>
  <c r="H120" i="6"/>
  <c r="H396" i="6"/>
  <c r="H448" i="6"/>
  <c r="H2612" i="1"/>
  <c r="H2773" i="1"/>
  <c r="H2932" i="1"/>
  <c r="H3093" i="1"/>
  <c r="H3314" i="1"/>
  <c r="H3402" i="1"/>
  <c r="H3549" i="1"/>
  <c r="I112" i="6"/>
  <c r="I416" i="6"/>
  <c r="I712" i="6"/>
  <c r="H76" i="6"/>
  <c r="H472" i="6"/>
  <c r="H2516" i="1"/>
  <c r="H2573" i="1"/>
  <c r="H2636" i="1"/>
  <c r="H2741" i="1"/>
  <c r="H2820" i="1"/>
  <c r="H2900" i="1"/>
  <c r="H2949" i="1"/>
  <c r="H3076" i="1"/>
  <c r="H3108" i="1"/>
  <c r="H3213" i="1"/>
  <c r="H3329" i="1"/>
  <c r="H3362" i="1"/>
  <c r="H3482" i="1"/>
  <c r="H3521" i="1"/>
  <c r="H3570" i="1"/>
  <c r="I4" i="6"/>
  <c r="I132" i="6"/>
  <c r="I432" i="6"/>
  <c r="I684" i="6"/>
  <c r="H12" i="6"/>
  <c r="H92" i="6"/>
  <c r="H184" i="6"/>
  <c r="H432" i="6"/>
  <c r="H536" i="6"/>
  <c r="H2572" i="1"/>
  <c r="H2732" i="1"/>
  <c r="H2885" i="1"/>
  <c r="H3021" i="1"/>
  <c r="H3157" i="1"/>
  <c r="H3353" i="1"/>
  <c r="H3505" i="1"/>
  <c r="I548" i="6"/>
  <c r="H156" i="6"/>
  <c r="H424" i="6"/>
  <c r="J188" i="6"/>
  <c r="I180" i="6"/>
  <c r="J172" i="6"/>
  <c r="I164" i="6"/>
  <c r="J156" i="6"/>
  <c r="I148" i="6"/>
  <c r="J140" i="6"/>
  <c r="J128" i="6"/>
  <c r="J120" i="6"/>
  <c r="J112" i="6"/>
  <c r="J104" i="6"/>
  <c r="J96" i="6"/>
  <c r="J88" i="6"/>
  <c r="J76" i="6"/>
  <c r="J64" i="6"/>
  <c r="J56" i="6"/>
  <c r="J44" i="6"/>
  <c r="I36" i="6"/>
  <c r="J28" i="6"/>
  <c r="J16" i="6"/>
  <c r="J8" i="6"/>
  <c r="J756" i="6"/>
  <c r="H748" i="6"/>
  <c r="J724" i="6"/>
  <c r="H716" i="6"/>
  <c r="J692" i="6"/>
  <c r="H680" i="6"/>
  <c r="J652" i="6"/>
  <c r="J628" i="6"/>
  <c r="H616" i="6"/>
  <c r="H600" i="6"/>
  <c r="J588" i="6"/>
  <c r="J580" i="6"/>
  <c r="J564" i="6"/>
  <c r="H552" i="6"/>
  <c r="J532" i="6"/>
  <c r="H520" i="6"/>
  <c r="H504" i="6"/>
  <c r="J492" i="6"/>
  <c r="J484" i="6"/>
  <c r="J472" i="6"/>
  <c r="J464" i="6"/>
  <c r="J456" i="6"/>
  <c r="J444" i="6"/>
  <c r="J432" i="6"/>
  <c r="J424" i="6"/>
  <c r="J412" i="6"/>
  <c r="J400" i="6"/>
  <c r="J396" i="6"/>
  <c r="I480" i="6"/>
  <c r="H2635" i="1"/>
  <c r="H2839" i="1"/>
  <c r="H3015" i="1"/>
  <c r="H2651" i="1"/>
  <c r="H3616" i="1"/>
  <c r="H2626" i="1"/>
  <c r="H2998" i="1"/>
  <c r="H3592" i="1"/>
  <c r="H3436" i="1"/>
  <c r="H3423" i="1"/>
  <c r="H2978" i="1"/>
  <c r="H3583" i="1"/>
  <c r="H2618" i="1"/>
  <c r="E3397" i="1"/>
  <c r="H2970" i="1"/>
  <c r="H3568" i="1"/>
  <c r="H2786" i="1"/>
  <c r="H3202" i="1"/>
  <c r="H3184" i="1"/>
  <c r="F3378" i="1"/>
  <c r="H3391" i="1"/>
  <c r="H2954" i="1"/>
  <c r="H3555" i="1"/>
  <c r="H3143" i="1"/>
  <c r="H2593" i="1"/>
  <c r="D2772" i="1"/>
  <c r="H2768" i="1"/>
  <c r="H3017" i="1"/>
  <c r="H2982" i="1"/>
  <c r="H2600" i="1"/>
  <c r="F2608" i="1"/>
  <c r="H2710" i="1"/>
  <c r="F3077" i="1"/>
  <c r="F3081" i="1"/>
  <c r="F3330" i="1"/>
  <c r="F2896" i="1"/>
  <c r="H3326" i="1"/>
  <c r="F3501" i="1"/>
  <c r="F3322" i="1"/>
  <c r="F3065" i="1"/>
  <c r="H2880" i="1"/>
  <c r="F3073" i="1"/>
  <c r="H2888" i="1"/>
  <c r="F3485" i="1"/>
  <c r="H2702" i="1"/>
  <c r="H2698" i="1"/>
  <c r="F3481" i="1"/>
  <c r="F2884" i="1"/>
  <c r="H3318" i="1"/>
  <c r="H3310" i="1"/>
  <c r="H2523" i="1"/>
  <c r="H2515" i="1"/>
  <c r="H3365" i="1"/>
  <c r="H3357" i="1"/>
  <c r="H2747" i="1"/>
  <c r="H2755" i="1"/>
  <c r="H2929" i="1"/>
  <c r="H3534" i="1"/>
  <c r="H3114" i="1"/>
  <c r="H3122" i="1"/>
  <c r="H3118" i="1"/>
  <c r="H2568" i="1"/>
  <c r="H2751" i="1"/>
  <c r="H2937" i="1"/>
  <c r="H3350" i="1"/>
  <c r="D2741" i="1"/>
  <c r="H2558" i="1"/>
  <c r="H3516" i="1"/>
  <c r="D2737" i="1"/>
  <c r="D3104" i="1"/>
  <c r="H2550" i="1"/>
  <c r="D2733" i="1"/>
  <c r="H2915" i="1"/>
  <c r="H2923" i="1"/>
  <c r="H3508" i="1"/>
  <c r="D3096" i="1"/>
  <c r="D3088" i="1"/>
  <c r="H3504" i="1"/>
  <c r="H2729" i="1"/>
  <c r="D2721" i="1"/>
  <c r="H2546" i="1"/>
  <c r="H3335" i="1"/>
  <c r="D2913" i="1"/>
  <c r="H2905" i="1"/>
  <c r="D3514" i="1"/>
  <c r="D3458" i="1"/>
  <c r="H2691" i="1"/>
  <c r="H2505" i="1"/>
  <c r="D2877" i="1"/>
  <c r="H2865" i="1"/>
  <c r="H2675" i="1"/>
  <c r="D2497" i="1"/>
  <c r="F3377" i="1"/>
  <c r="F3373" i="1"/>
  <c r="F3369" i="1"/>
  <c r="F2576" i="1"/>
  <c r="F2945" i="1"/>
  <c r="F2580" i="1"/>
  <c r="F3550" i="1"/>
  <c r="F3542" i="1"/>
  <c r="F2949" i="1"/>
  <c r="F2584" i="1"/>
  <c r="F2940" i="1"/>
  <c r="F3546" i="1"/>
  <c r="H3346" i="1"/>
  <c r="H3020" i="1"/>
  <c r="H2725" i="1"/>
  <c r="J192" i="6"/>
  <c r="J184" i="6"/>
  <c r="J176" i="6"/>
  <c r="J168" i="6"/>
  <c r="J160" i="6"/>
  <c r="J152" i="6"/>
  <c r="J144" i="6"/>
  <c r="J136" i="6"/>
  <c r="J124" i="6"/>
  <c r="I116" i="6"/>
  <c r="J108" i="6"/>
  <c r="I100" i="6"/>
  <c r="J92" i="6"/>
  <c r="J80" i="6"/>
  <c r="J72" i="6"/>
  <c r="J60" i="6"/>
  <c r="J48" i="6"/>
  <c r="J40" i="6"/>
  <c r="J32" i="6"/>
  <c r="J24" i="6"/>
  <c r="J12" i="6"/>
  <c r="J752" i="6"/>
  <c r="J720" i="6"/>
  <c r="J712" i="6"/>
  <c r="J684" i="6"/>
  <c r="J660" i="6"/>
  <c r="H648" i="6"/>
  <c r="J620" i="6"/>
  <c r="J612" i="6"/>
  <c r="J596" i="6"/>
  <c r="H584" i="6"/>
  <c r="H568" i="6"/>
  <c r="J556" i="6"/>
  <c r="J548" i="6"/>
  <c r="J524" i="6"/>
  <c r="J516" i="6"/>
  <c r="J500" i="6"/>
  <c r="H488" i="6"/>
  <c r="J480" i="6"/>
  <c r="J476" i="6"/>
  <c r="H468" i="6"/>
  <c r="J460" i="6"/>
  <c r="J448" i="6"/>
  <c r="J440" i="6"/>
  <c r="J428" i="6"/>
  <c r="J416" i="6"/>
  <c r="J408" i="6"/>
  <c r="J392" i="6"/>
  <c r="H140" i="6"/>
  <c r="H2654" i="1"/>
  <c r="H3025" i="1"/>
  <c r="H3026" i="1"/>
  <c r="H2657" i="1"/>
  <c r="H3596" i="1"/>
  <c r="H3608" i="1"/>
  <c r="H2816" i="1"/>
  <c r="H3006" i="1"/>
  <c r="H2994" i="1"/>
  <c r="H3431" i="1"/>
  <c r="H2811" i="1"/>
  <c r="H2609" i="1"/>
  <c r="H3580" i="1"/>
  <c r="H3399" i="1"/>
  <c r="H2598" i="1"/>
  <c r="H3147" i="1"/>
  <c r="F2964" i="1"/>
  <c r="H3201" i="1"/>
  <c r="H3211" i="1"/>
  <c r="H3195" i="1"/>
  <c r="H3387" i="1"/>
  <c r="H3139" i="1"/>
  <c r="H2776" i="1"/>
  <c r="H2585" i="1"/>
  <c r="H2958" i="1"/>
  <c r="H3551" i="1"/>
  <c r="H3135" i="1"/>
  <c r="H2950" i="1"/>
  <c r="H2659" i="1"/>
  <c r="H2795" i="1"/>
  <c r="H3566" i="1"/>
  <c r="H3154" i="1"/>
  <c r="H3187" i="1"/>
  <c r="H2714" i="1"/>
  <c r="H2535" i="1"/>
  <c r="H3493" i="1"/>
  <c r="I193" i="6"/>
  <c r="H189" i="6"/>
  <c r="J185" i="6"/>
  <c r="I177" i="6"/>
  <c r="J169" i="6"/>
  <c r="H165" i="6"/>
  <c r="I161" i="6"/>
  <c r="H157" i="6"/>
  <c r="J153" i="6"/>
  <c r="H149" i="6"/>
  <c r="I145" i="6"/>
  <c r="H141" i="6"/>
  <c r="J137" i="6"/>
  <c r="H133" i="6"/>
  <c r="I129" i="6"/>
  <c r="H125" i="6"/>
  <c r="J121" i="6"/>
  <c r="I113" i="6"/>
  <c r="J105" i="6"/>
  <c r="H101" i="6"/>
  <c r="I97" i="6"/>
  <c r="H93" i="6"/>
  <c r="J89" i="6"/>
  <c r="H85" i="6"/>
  <c r="I81" i="6"/>
  <c r="H77" i="6"/>
  <c r="J73" i="6"/>
  <c r="H69" i="6"/>
  <c r="I65" i="6"/>
  <c r="H61" i="6"/>
  <c r="J57" i="6"/>
  <c r="I49" i="6"/>
  <c r="J41" i="6"/>
  <c r="H37" i="6"/>
  <c r="I33" i="6"/>
  <c r="H29" i="6"/>
  <c r="J25" i="6"/>
  <c r="H21" i="6"/>
  <c r="I17" i="6"/>
  <c r="H13" i="6"/>
  <c r="J9" i="6"/>
  <c r="H5" i="6"/>
  <c r="I757" i="6"/>
  <c r="I753" i="6"/>
  <c r="I749" i="6"/>
  <c r="I745" i="6"/>
  <c r="I725" i="6"/>
  <c r="I721" i="6"/>
  <c r="I717" i="6"/>
  <c r="I713" i="6"/>
  <c r="H693" i="6"/>
  <c r="J689" i="6"/>
  <c r="J685" i="6"/>
  <c r="J681" i="6"/>
  <c r="H661" i="6"/>
  <c r="J657" i="6"/>
  <c r="J653" i="6"/>
  <c r="J649" i="6"/>
  <c r="J625" i="6"/>
  <c r="J621" i="6"/>
  <c r="I617" i="6"/>
  <c r="J613" i="6"/>
  <c r="H609" i="6"/>
  <c r="J605" i="6"/>
  <c r="I601" i="6"/>
  <c r="H597" i="6"/>
  <c r="J593" i="6"/>
  <c r="J589" i="6"/>
  <c r="I585" i="6"/>
  <c r="J581" i="6"/>
  <c r="H577" i="6"/>
  <c r="J573" i="6"/>
  <c r="I569" i="6"/>
  <c r="H565" i="6"/>
  <c r="J561" i="6"/>
  <c r="J557" i="6"/>
  <c r="J553" i="6"/>
  <c r="J549" i="6"/>
  <c r="J545" i="6"/>
  <c r="J541" i="6"/>
  <c r="I537" i="6"/>
  <c r="H412" i="6"/>
  <c r="H3378" i="1"/>
  <c r="H3092" i="1"/>
  <c r="H2772" i="1"/>
  <c r="J529" i="6"/>
  <c r="J521" i="6"/>
  <c r="I513" i="6"/>
  <c r="I505" i="6"/>
  <c r="J497" i="6"/>
  <c r="I489" i="6"/>
  <c r="I481" i="6"/>
  <c r="H473" i="6"/>
  <c r="I465" i="6"/>
  <c r="I453" i="6"/>
  <c r="I445" i="6"/>
  <c r="I433" i="6"/>
  <c r="I421" i="6"/>
  <c r="I413" i="6"/>
  <c r="I401" i="6"/>
  <c r="I389" i="6"/>
  <c r="E2641" i="1"/>
  <c r="H2658" i="1"/>
  <c r="H3597" i="1"/>
  <c r="H3010" i="1"/>
  <c r="H3599" i="1"/>
  <c r="H3007" i="1"/>
  <c r="H3432" i="1"/>
  <c r="H3587" i="1"/>
  <c r="H2823" i="1"/>
  <c r="H3175" i="1"/>
  <c r="H3407" i="1"/>
  <c r="H2610" i="1"/>
  <c r="H3581" i="1"/>
  <c r="H2971" i="1"/>
  <c r="E3157" i="1"/>
  <c r="H3203" i="1"/>
  <c r="F3196" i="1"/>
  <c r="H3392" i="1"/>
  <c r="H2777" i="1"/>
  <c r="H3560" i="1"/>
  <c r="H2590" i="1"/>
  <c r="H2959" i="1"/>
  <c r="H3552" i="1"/>
  <c r="H2769" i="1"/>
  <c r="H3598" i="1"/>
  <c r="H2783" i="1"/>
  <c r="H3207" i="1"/>
  <c r="H2711" i="1"/>
  <c r="H2715" i="1"/>
  <c r="D2893" i="1"/>
  <c r="D2897" i="1"/>
  <c r="D3498" i="1"/>
  <c r="D2881" i="1"/>
  <c r="D2520" i="1"/>
  <c r="D3486" i="1"/>
  <c r="D2885" i="1"/>
  <c r="D2524" i="1"/>
  <c r="F3362" i="1"/>
  <c r="F3358" i="1"/>
  <c r="F2752" i="1"/>
  <c r="F2561" i="1"/>
  <c r="F2748" i="1"/>
  <c r="H3525" i="1"/>
  <c r="H2738" i="1"/>
  <c r="H3105" i="1"/>
  <c r="F3101" i="1"/>
  <c r="F2916" i="1"/>
  <c r="F2924" i="1"/>
  <c r="H3097" i="1"/>
  <c r="H3089" i="1"/>
  <c r="H2722" i="1"/>
  <c r="H2539" i="1"/>
  <c r="H3344" i="1"/>
  <c r="H3332" i="1"/>
  <c r="D3273" i="1"/>
  <c r="H3046" i="1"/>
  <c r="F3370" i="1"/>
  <c r="E2760" i="1"/>
  <c r="E2942" i="1"/>
  <c r="E2756" i="1"/>
  <c r="E2581" i="1"/>
  <c r="E3127" i="1"/>
  <c r="I2" i="6"/>
  <c r="H182" i="6"/>
  <c r="H170" i="6"/>
  <c r="H150" i="6"/>
  <c r="H122" i="6"/>
  <c r="H90" i="6"/>
  <c r="H82" i="6"/>
  <c r="H58" i="6"/>
  <c r="H50" i="6"/>
  <c r="H6" i="6"/>
  <c r="I758" i="6"/>
  <c r="I750" i="6"/>
  <c r="I726" i="6"/>
  <c r="I718" i="6"/>
  <c r="J694" i="6"/>
  <c r="J614" i="6"/>
  <c r="J606" i="6"/>
  <c r="J598" i="6"/>
  <c r="J582" i="6"/>
  <c r="J578" i="6"/>
  <c r="J570" i="6"/>
  <c r="J566" i="6"/>
  <c r="J562" i="6"/>
  <c r="J550" i="6"/>
  <c r="J546" i="6"/>
  <c r="J542" i="6"/>
  <c r="J538" i="6"/>
  <c r="J534" i="6"/>
  <c r="J530" i="6"/>
  <c r="J518" i="6"/>
  <c r="J514" i="6"/>
  <c r="J510" i="6"/>
  <c r="J506" i="6"/>
  <c r="J502" i="6"/>
  <c r="J498" i="6"/>
  <c r="J486" i="6"/>
  <c r="J482" i="6"/>
  <c r="J474" i="6"/>
  <c r="J470" i="6"/>
  <c r="J466" i="6"/>
  <c r="J458" i="6"/>
  <c r="J454" i="6"/>
  <c r="J450" i="6"/>
  <c r="J442" i="6"/>
  <c r="J438" i="6"/>
  <c r="J434" i="6"/>
  <c r="J426" i="6"/>
  <c r="J422" i="6"/>
  <c r="J418" i="6"/>
  <c r="J410" i="6"/>
  <c r="J406" i="6"/>
  <c r="J402" i="6"/>
  <c r="J394" i="6"/>
  <c r="J390" i="6"/>
  <c r="H2639" i="1"/>
  <c r="H2633" i="1"/>
  <c r="H2642" i="1"/>
  <c r="H2841" i="1"/>
  <c r="H3028" i="1"/>
  <c r="H2646" i="1"/>
  <c r="H2649" i="1"/>
  <c r="H3623" i="1"/>
  <c r="H533" i="6"/>
  <c r="J525" i="6"/>
  <c r="J517" i="6"/>
  <c r="J509" i="6"/>
  <c r="H501" i="6"/>
  <c r="J493" i="6"/>
  <c r="J485" i="6"/>
  <c r="I477" i="6"/>
  <c r="I469" i="6"/>
  <c r="I461" i="6"/>
  <c r="I449" i="6"/>
  <c r="I437" i="6"/>
  <c r="I429" i="6"/>
  <c r="I417" i="6"/>
  <c r="I405" i="6"/>
  <c r="I397" i="6"/>
  <c r="H2655" i="1"/>
  <c r="H2840" i="1"/>
  <c r="H3027" i="1"/>
  <c r="H3603" i="1"/>
  <c r="H3611" i="1"/>
  <c r="H2990" i="1"/>
  <c r="H2999" i="1"/>
  <c r="H3002" i="1"/>
  <c r="H3424" i="1"/>
  <c r="H3159" i="1"/>
  <c r="H3584" i="1"/>
  <c r="H2619" i="1"/>
  <c r="H3403" i="1"/>
  <c r="H3573" i="1"/>
  <c r="H3152" i="1"/>
  <c r="H3217" i="1"/>
  <c r="H3379" i="1"/>
  <c r="H2955" i="1"/>
  <c r="H3556" i="1"/>
  <c r="H2586" i="1"/>
  <c r="F3144" i="1"/>
  <c r="H2594" i="1"/>
  <c r="H3136" i="1"/>
  <c r="H2974" i="1"/>
  <c r="H3150" i="1"/>
  <c r="H2787" i="1"/>
  <c r="D2532" i="1"/>
  <c r="D2528" i="1"/>
  <c r="D2536" i="1"/>
  <c r="D2901" i="1"/>
  <c r="D3502" i="1"/>
  <c r="H3494" i="1"/>
  <c r="H2889" i="1"/>
  <c r="D3490" i="1"/>
  <c r="D3482" i="1"/>
  <c r="H3311" i="1"/>
  <c r="D2516" i="1"/>
  <c r="F3354" i="1"/>
  <c r="F2744" i="1"/>
  <c r="F2569" i="1"/>
  <c r="F2565" i="1"/>
  <c r="H2742" i="1"/>
  <c r="F3517" i="1"/>
  <c r="F3109" i="1"/>
  <c r="H2734" i="1"/>
  <c r="H2920" i="1"/>
  <c r="H2555" i="1"/>
  <c r="F3509" i="1"/>
  <c r="F3093" i="1"/>
  <c r="F3505" i="1"/>
  <c r="F3338" i="1"/>
  <c r="H2543" i="1"/>
  <c r="H2902" i="1"/>
  <c r="H2695" i="1"/>
  <c r="D2861" i="1"/>
  <c r="E3374" i="1"/>
  <c r="F3366" i="1"/>
  <c r="F2573" i="1"/>
  <c r="F2577" i="1"/>
  <c r="F2764" i="1"/>
  <c r="F3124" i="1"/>
  <c r="D2941" i="1"/>
  <c r="H186" i="6"/>
  <c r="H178" i="6"/>
  <c r="H162" i="6"/>
  <c r="H134" i="6"/>
  <c r="H114" i="6"/>
  <c r="H86" i="6"/>
  <c r="H70" i="6"/>
  <c r="H54" i="6"/>
  <c r="H22" i="6"/>
  <c r="J386" i="6"/>
  <c r="J754" i="6"/>
  <c r="I746" i="6"/>
  <c r="I722" i="6"/>
  <c r="I714" i="6"/>
  <c r="J690" i="6"/>
  <c r="J658" i="6"/>
  <c r="J626" i="6"/>
  <c r="J610" i="6"/>
  <c r="J602" i="6"/>
  <c r="J594" i="6"/>
  <c r="J574" i="6"/>
  <c r="J759" i="6"/>
  <c r="J751" i="6"/>
  <c r="J719" i="6"/>
  <c r="H687" i="6"/>
  <c r="H655" i="6"/>
  <c r="J651" i="6"/>
  <c r="J627" i="6"/>
  <c r="H623" i="6"/>
  <c r="J615" i="6"/>
  <c r="J603" i="6"/>
  <c r="H599" i="6"/>
  <c r="H591" i="6"/>
  <c r="J587" i="6"/>
  <c r="I575" i="6"/>
  <c r="J571" i="6"/>
  <c r="H567" i="6"/>
  <c r="H559" i="6"/>
  <c r="J551" i="6"/>
  <c r="I543" i="6"/>
  <c r="J539" i="6"/>
  <c r="H535" i="6"/>
  <c r="H527" i="6"/>
  <c r="J523" i="6"/>
  <c r="J519" i="6"/>
  <c r="I511" i="6"/>
  <c r="H503" i="6"/>
  <c r="J499" i="6"/>
  <c r="H495" i="6"/>
  <c r="J491" i="6"/>
  <c r="J487" i="6"/>
  <c r="H2653" i="1"/>
  <c r="H2634" i="1"/>
  <c r="H2643" i="1"/>
  <c r="H3024" i="1"/>
  <c r="H2838" i="1"/>
  <c r="H2819" i="1"/>
  <c r="H3612" i="1"/>
  <c r="H3011" i="1"/>
  <c r="H2991" i="1"/>
  <c r="H3600" i="1"/>
  <c r="H2835" i="1"/>
  <c r="H3619" i="1"/>
  <c r="H2622" i="1"/>
  <c r="H3003" i="1"/>
  <c r="H3419" i="1"/>
  <c r="H3439" i="1"/>
  <c r="H2804" i="1"/>
  <c r="H2827" i="1"/>
  <c r="H3171" i="1"/>
  <c r="H2611" i="1"/>
  <c r="H3585" i="1"/>
  <c r="H2792" i="1"/>
  <c r="H3577" i="1"/>
  <c r="H3404" i="1"/>
  <c r="E2781" i="1"/>
  <c r="E2972" i="1"/>
  <c r="E3149" i="1"/>
  <c r="H3563" i="1"/>
  <c r="H2606" i="1"/>
  <c r="H2784" i="1"/>
  <c r="H2967" i="1"/>
  <c r="H3199" i="1"/>
  <c r="H3179" i="1"/>
  <c r="H3389" i="1"/>
  <c r="H3393" i="1"/>
  <c r="D3141" i="1"/>
  <c r="E2956" i="1"/>
  <c r="H3557" i="1"/>
  <c r="H3561" i="1"/>
  <c r="H2591" i="1"/>
  <c r="H3145" i="1"/>
  <c r="D2960" i="1"/>
  <c r="F3553" i="1"/>
  <c r="H2774" i="1"/>
  <c r="H3137" i="1"/>
  <c r="F2952" i="1"/>
  <c r="H2644" i="1"/>
  <c r="H2648" i="1"/>
  <c r="H2822" i="1"/>
  <c r="H2817" i="1"/>
  <c r="H2803" i="1"/>
  <c r="H3578" i="1"/>
  <c r="H3398" i="1"/>
  <c r="H2604" i="1"/>
  <c r="H2791" i="1"/>
  <c r="H3158" i="1"/>
  <c r="H3205" i="1"/>
  <c r="F2529" i="1"/>
  <c r="F2708" i="1"/>
  <c r="F2716" i="1"/>
  <c r="F2525" i="1"/>
  <c r="F2712" i="1"/>
  <c r="F2533" i="1"/>
  <c r="F2517" i="1"/>
  <c r="F2700" i="1"/>
  <c r="F2704" i="1"/>
  <c r="F2696" i="1"/>
  <c r="F2521" i="1"/>
  <c r="F2513" i="1"/>
  <c r="F2745" i="1"/>
  <c r="F2753" i="1"/>
  <c r="F3112" i="1"/>
  <c r="F3120" i="1"/>
  <c r="F3116" i="1"/>
  <c r="F2749" i="1"/>
  <c r="H3385" i="1"/>
  <c r="H2743" i="1"/>
  <c r="D2560" i="1"/>
  <c r="H3526" i="1"/>
  <c r="D3518" i="1"/>
  <c r="H2739" i="1"/>
  <c r="H3106" i="1"/>
  <c r="D2552" i="1"/>
  <c r="H2735" i="1"/>
  <c r="H2921" i="1"/>
  <c r="D2917" i="1"/>
  <c r="H2556" i="1"/>
  <c r="D2925" i="1"/>
  <c r="H3522" i="1"/>
  <c r="D3510" i="1"/>
  <c r="H3098" i="1"/>
  <c r="H3090" i="1"/>
  <c r="D3506" i="1"/>
  <c r="H2909" i="1"/>
  <c r="H2723" i="1"/>
  <c r="H2540" i="1"/>
  <c r="D2548" i="1"/>
  <c r="H2544" i="1"/>
  <c r="H3345" i="1"/>
  <c r="D3341" i="1"/>
  <c r="H3333" i="1"/>
  <c r="H2903" i="1"/>
  <c r="H3307" i="1"/>
  <c r="D2869" i="1"/>
  <c r="H3062" i="1"/>
  <c r="H2873" i="1"/>
  <c r="D2857" i="1"/>
  <c r="H2493" i="1"/>
  <c r="H3462" i="1"/>
  <c r="D2761" i="1"/>
  <c r="D3132" i="1"/>
  <c r="D2757" i="1"/>
  <c r="D2765" i="1"/>
  <c r="D3125" i="1"/>
  <c r="D3128" i="1"/>
  <c r="H3014" i="1"/>
  <c r="H2647" i="1"/>
  <c r="H2650" i="1"/>
  <c r="H2656" i="1"/>
  <c r="H3595" i="1"/>
  <c r="H3615" i="1"/>
  <c r="H3607" i="1"/>
  <c r="H2625" i="1"/>
  <c r="H2815" i="1"/>
  <c r="H3620" i="1"/>
  <c r="H2629" i="1"/>
  <c r="H3591" i="1"/>
  <c r="H3435" i="1"/>
  <c r="H3440" i="1"/>
  <c r="H3427" i="1"/>
  <c r="H2807" i="1"/>
  <c r="H2831" i="1"/>
  <c r="H3167" i="1"/>
  <c r="H3411" i="1"/>
  <c r="H2613" i="1"/>
  <c r="H2986" i="1"/>
  <c r="H2802" i="1"/>
  <c r="E2793" i="1"/>
  <c r="H3579" i="1"/>
  <c r="H2617" i="1"/>
  <c r="H3405" i="1"/>
  <c r="H2782" i="1"/>
  <c r="H2597" i="1"/>
  <c r="H3567" i="1"/>
  <c r="H2963" i="1"/>
  <c r="F2785" i="1"/>
  <c r="F2968" i="1"/>
  <c r="H3200" i="1"/>
  <c r="H3183" i="1"/>
  <c r="H3381" i="1"/>
  <c r="H3390" i="1"/>
  <c r="F3394" i="1"/>
  <c r="H3142" i="1"/>
  <c r="H2957" i="1"/>
  <c r="F3558" i="1"/>
  <c r="E3562" i="1"/>
  <c r="H2592" i="1"/>
  <c r="H2961" i="1"/>
  <c r="D3554" i="1"/>
  <c r="H2771" i="1"/>
  <c r="H2953" i="1"/>
  <c r="H2640" i="1"/>
  <c r="H3029" i="1"/>
  <c r="H3626" i="1"/>
  <c r="H3606" i="1"/>
  <c r="F2612" i="1"/>
  <c r="H3582" i="1"/>
  <c r="H3406" i="1"/>
  <c r="H2973" i="1"/>
  <c r="H3574" i="1"/>
  <c r="H2965" i="1"/>
  <c r="H2969" i="1"/>
  <c r="H3215" i="1"/>
  <c r="H2530" i="1"/>
  <c r="D2709" i="1"/>
  <c r="H2717" i="1"/>
  <c r="H2526" i="1"/>
  <c r="D2713" i="1"/>
  <c r="H2534" i="1"/>
  <c r="H3080" i="1"/>
  <c r="H2899" i="1"/>
  <c r="H2895" i="1"/>
  <c r="D3325" i="1"/>
  <c r="H3500" i="1"/>
  <c r="H3496" i="1"/>
  <c r="H3064" i="1"/>
  <c r="H2879" i="1"/>
  <c r="H3072" i="1"/>
  <c r="H2518" i="1"/>
  <c r="H3488" i="1"/>
  <c r="H3484" i="1"/>
  <c r="D2701" i="1"/>
  <c r="H2705" i="1"/>
  <c r="H2697" i="1"/>
  <c r="H3480" i="1"/>
  <c r="D3068" i="1"/>
  <c r="H2883" i="1"/>
  <c r="H3317" i="1"/>
  <c r="H3309" i="1"/>
  <c r="H2522" i="1"/>
  <c r="D2932" i="1"/>
  <c r="D2928" i="1"/>
  <c r="D3529" i="1"/>
  <c r="D3533" i="1"/>
  <c r="D3537" i="1"/>
  <c r="D3113" i="1"/>
  <c r="D3121" i="1"/>
  <c r="D3117" i="1"/>
  <c r="D2936" i="1"/>
  <c r="F3349" i="1"/>
  <c r="H3386" i="1"/>
  <c r="F3382" i="1"/>
  <c r="F2557" i="1"/>
  <c r="H3523" i="1"/>
  <c r="H2736" i="1"/>
  <c r="H3103" i="1"/>
  <c r="F2549" i="1"/>
  <c r="H2918" i="1"/>
  <c r="H2553" i="1"/>
  <c r="H3519" i="1"/>
  <c r="H3095" i="1"/>
  <c r="H3087" i="1"/>
  <c r="H2906" i="1"/>
  <c r="F2728" i="1"/>
  <c r="H2720" i="1"/>
  <c r="H2537" i="1"/>
  <c r="F2545" i="1"/>
  <c r="H2541" i="1"/>
  <c r="F2724" i="1"/>
  <c r="H3342" i="1"/>
  <c r="F3334" i="1"/>
  <c r="H2912" i="1"/>
  <c r="F2904" i="1"/>
  <c r="H3470" i="1"/>
  <c r="D3474" i="1"/>
  <c r="H2683" i="1"/>
  <c r="D2501" i="1"/>
  <c r="D3133" i="1"/>
  <c r="D3549" i="1"/>
  <c r="D3541" i="1"/>
  <c r="D2948" i="1"/>
  <c r="D3545" i="1"/>
  <c r="F3415" i="1"/>
  <c r="H3415" i="1"/>
  <c r="E3163" i="1"/>
  <c r="H3163" i="1"/>
  <c r="D2790" i="1"/>
  <c r="H2790" i="1"/>
  <c r="E2595" i="1"/>
  <c r="H2595" i="1"/>
  <c r="E2770" i="1"/>
  <c r="H2770" i="1"/>
  <c r="F3083" i="1"/>
  <c r="H3083" i="1"/>
  <c r="F3075" i="1"/>
  <c r="H3075" i="1"/>
  <c r="F3487" i="1"/>
  <c r="H3487" i="1"/>
  <c r="F3483" i="1"/>
  <c r="H3483" i="1"/>
  <c r="F3479" i="1"/>
  <c r="H3479" i="1"/>
  <c r="F3067" i="1"/>
  <c r="H3067" i="1"/>
  <c r="F2882" i="1"/>
  <c r="H2882" i="1"/>
  <c r="F3316" i="1"/>
  <c r="H3316" i="1"/>
  <c r="F3312" i="1"/>
  <c r="H3312" i="1"/>
  <c r="F3308" i="1"/>
  <c r="H3308" i="1"/>
  <c r="F2927" i="1"/>
  <c r="H2927" i="1"/>
  <c r="F3528" i="1"/>
  <c r="H3528" i="1"/>
  <c r="F3532" i="1"/>
  <c r="H3532" i="1"/>
  <c r="F3536" i="1"/>
  <c r="H3536" i="1"/>
  <c r="D3110" i="1"/>
  <c r="H3110" i="1"/>
  <c r="D2731" i="1"/>
  <c r="H2731" i="1"/>
  <c r="D2727" i="1"/>
  <c r="H2727" i="1"/>
  <c r="D2911" i="1"/>
  <c r="H2911" i="1"/>
  <c r="D2947" i="1"/>
  <c r="H2947" i="1"/>
  <c r="D2938" i="1"/>
  <c r="H2938" i="1"/>
  <c r="D3544" i="1"/>
  <c r="H3544" i="1"/>
  <c r="F2603" i="1"/>
  <c r="H2603" i="1"/>
  <c r="E3564" i="1"/>
  <c r="H3564" i="1"/>
  <c r="F3571" i="1"/>
  <c r="H3571" i="1"/>
  <c r="F2775" i="1"/>
  <c r="H2775" i="1"/>
  <c r="E3138" i="1"/>
  <c r="H3138" i="1"/>
  <c r="D2891" i="1"/>
  <c r="H2891" i="1"/>
  <c r="D2887" i="1"/>
  <c r="H2887" i="1"/>
  <c r="D2514" i="1"/>
  <c r="H2514" i="1"/>
  <c r="D2754" i="1"/>
  <c r="H2754" i="1"/>
  <c r="F2914" i="1"/>
  <c r="H2914" i="1"/>
  <c r="F2922" i="1"/>
  <c r="H2922" i="1"/>
  <c r="F3091" i="1"/>
  <c r="H3091" i="1"/>
  <c r="D3291" i="1"/>
  <c r="H3291" i="1"/>
  <c r="E3400" i="1"/>
  <c r="H3400" i="1"/>
  <c r="D2966" i="1"/>
  <c r="H2966" i="1"/>
  <c r="E3388" i="1"/>
  <c r="H3388" i="1"/>
  <c r="E2951" i="1"/>
  <c r="H2951" i="1"/>
  <c r="D2719" i="1"/>
  <c r="H2719" i="1"/>
  <c r="D3086" i="1"/>
  <c r="H3086" i="1"/>
  <c r="D3078" i="1"/>
  <c r="H3078" i="1"/>
  <c r="D3082" i="1"/>
  <c r="H3082" i="1"/>
  <c r="D3331" i="1"/>
  <c r="H3331" i="1"/>
  <c r="D3327" i="1"/>
  <c r="H3327" i="1"/>
  <c r="D3323" i="1"/>
  <c r="H3323" i="1"/>
  <c r="D3066" i="1"/>
  <c r="H3066" i="1"/>
  <c r="D3074" i="1"/>
  <c r="H3074" i="1"/>
  <c r="D2703" i="1"/>
  <c r="H2703" i="1"/>
  <c r="D2707" i="1"/>
  <c r="H2707" i="1"/>
  <c r="D2699" i="1"/>
  <c r="H2699" i="1"/>
  <c r="D3070" i="1"/>
  <c r="H3070" i="1"/>
  <c r="D3319" i="1"/>
  <c r="H3319" i="1"/>
  <c r="D3315" i="1"/>
  <c r="H3315" i="1"/>
  <c r="F3511" i="1"/>
  <c r="H3511" i="1"/>
  <c r="F2930" i="1"/>
  <c r="H2930" i="1"/>
  <c r="F2926" i="1"/>
  <c r="H2926" i="1"/>
  <c r="F3527" i="1"/>
  <c r="H3527" i="1"/>
  <c r="F3531" i="1"/>
  <c r="H3531" i="1"/>
  <c r="F3535" i="1"/>
  <c r="H3535" i="1"/>
  <c r="F3111" i="1"/>
  <c r="H3111" i="1"/>
  <c r="F3119" i="1"/>
  <c r="H3119" i="1"/>
  <c r="F3115" i="1"/>
  <c r="H3115" i="1"/>
  <c r="F2934" i="1"/>
  <c r="H2934" i="1"/>
  <c r="F3351" i="1"/>
  <c r="H3351" i="1"/>
  <c r="F3347" i="1"/>
  <c r="H3347" i="1"/>
  <c r="F3384" i="1"/>
  <c r="H3384" i="1"/>
  <c r="F2559" i="1"/>
  <c r="H2559" i="1"/>
  <c r="F2551" i="1"/>
  <c r="H2551" i="1"/>
  <c r="F2730" i="1"/>
  <c r="H2730" i="1"/>
  <c r="F2547" i="1"/>
  <c r="H2547" i="1"/>
  <c r="F2726" i="1"/>
  <c r="H2726" i="1"/>
  <c r="F3340" i="1"/>
  <c r="H3340" i="1"/>
  <c r="F2910" i="1"/>
  <c r="H2910" i="1"/>
  <c r="D3058" i="1"/>
  <c r="H3058" i="1"/>
  <c r="D3299" i="1"/>
  <c r="H3299" i="1"/>
  <c r="E3131" i="1"/>
  <c r="H3131" i="1"/>
  <c r="F3547" i="1"/>
  <c r="H3547" i="1"/>
  <c r="E3539" i="1"/>
  <c r="H3539" i="1"/>
  <c r="F2946" i="1"/>
  <c r="H2946" i="1"/>
  <c r="E3543" i="1"/>
  <c r="H3543" i="1"/>
  <c r="H3553" i="1"/>
  <c r="H3116" i="1"/>
  <c r="H2956" i="1"/>
  <c r="H2716" i="1"/>
  <c r="H2708" i="1"/>
  <c r="H2700" i="1"/>
  <c r="H3562" i="1"/>
  <c r="H3554" i="1"/>
  <c r="H3506" i="1"/>
  <c r="H2869" i="1"/>
  <c r="H2781" i="1"/>
  <c r="H2549" i="1"/>
  <c r="H2533" i="1"/>
  <c r="H2517" i="1"/>
  <c r="H2501" i="1"/>
  <c r="H3558" i="1"/>
  <c r="H3546" i="1"/>
  <c r="H3542" i="1"/>
  <c r="H3518" i="1"/>
  <c r="H3510" i="1"/>
  <c r="H3502" i="1"/>
  <c r="H3486" i="1"/>
  <c r="H3382" i="1"/>
  <c r="H3374" i="1"/>
  <c r="H3366" i="1"/>
  <c r="H3358" i="1"/>
  <c r="H3334" i="1"/>
  <c r="H3125" i="1"/>
  <c r="H3121" i="1"/>
  <c r="H3113" i="1"/>
  <c r="H3081" i="1"/>
  <c r="H3073" i="1"/>
  <c r="H3065" i="1"/>
  <c r="H2942" i="1"/>
  <c r="H2913" i="1"/>
  <c r="H2897" i="1"/>
  <c r="H2881" i="1"/>
  <c r="H2857" i="1"/>
  <c r="H2793" i="1"/>
  <c r="H2785" i="1"/>
  <c r="H2757" i="1"/>
  <c r="H2753" i="1"/>
  <c r="H2745" i="1"/>
  <c r="H2737" i="1"/>
  <c r="H2721" i="1"/>
  <c r="H2713" i="1"/>
  <c r="H2641" i="1"/>
  <c r="H2577" i="1"/>
  <c r="H2569" i="1"/>
  <c r="H2561" i="1"/>
  <c r="H2545" i="1"/>
  <c r="H2529" i="1"/>
  <c r="H2521" i="1"/>
  <c r="H2513" i="1"/>
  <c r="H2497" i="1"/>
  <c r="E2962" i="1"/>
  <c r="H2962" i="1"/>
  <c r="D3218" i="1"/>
  <c r="H3218" i="1"/>
  <c r="E3214" i="1"/>
  <c r="H3214" i="1"/>
  <c r="E3380" i="1"/>
  <c r="H3380" i="1"/>
  <c r="F2778" i="1"/>
  <c r="H2778" i="1"/>
  <c r="E2587" i="1"/>
  <c r="H2587" i="1"/>
  <c r="F3079" i="1"/>
  <c r="H3079" i="1"/>
  <c r="F2890" i="1"/>
  <c r="H2890" i="1"/>
  <c r="F3328" i="1"/>
  <c r="H3328" i="1"/>
  <c r="F2898" i="1"/>
  <c r="H2898" i="1"/>
  <c r="F2894" i="1"/>
  <c r="H2894" i="1"/>
  <c r="F3324" i="1"/>
  <c r="H3324" i="1"/>
  <c r="F3499" i="1"/>
  <c r="H3499" i="1"/>
  <c r="F3495" i="1"/>
  <c r="H3495" i="1"/>
  <c r="F3320" i="1"/>
  <c r="H3320" i="1"/>
  <c r="F3491" i="1"/>
  <c r="H3491" i="1"/>
  <c r="F3063" i="1"/>
  <c r="H3063" i="1"/>
  <c r="F2878" i="1"/>
  <c r="H2878" i="1"/>
  <c r="F3071" i="1"/>
  <c r="H3071" i="1"/>
  <c r="F2886" i="1"/>
  <c r="H2886" i="1"/>
  <c r="F3363" i="1"/>
  <c r="H3363" i="1"/>
  <c r="F3355" i="1"/>
  <c r="H3355" i="1"/>
  <c r="F3359" i="1"/>
  <c r="H3359" i="1"/>
  <c r="F2931" i="1"/>
  <c r="H2931" i="1"/>
  <c r="F2570" i="1"/>
  <c r="H2570" i="1"/>
  <c r="F2562" i="1"/>
  <c r="H2562" i="1"/>
  <c r="F2566" i="1"/>
  <c r="H2566" i="1"/>
  <c r="F2935" i="1"/>
  <c r="H2935" i="1"/>
  <c r="D3352" i="1"/>
  <c r="H3352" i="1"/>
  <c r="D3348" i="1"/>
  <c r="H3348" i="1"/>
  <c r="D3102" i="1"/>
  <c r="H3102" i="1"/>
  <c r="D3094" i="1"/>
  <c r="H3094" i="1"/>
  <c r="D3339" i="1"/>
  <c r="H3339" i="1"/>
  <c r="D3512" i="1"/>
  <c r="H3512" i="1"/>
  <c r="D3375" i="1"/>
  <c r="H3375" i="1"/>
  <c r="D3371" i="1"/>
  <c r="H3371" i="1"/>
  <c r="D3367" i="1"/>
  <c r="H3367" i="1"/>
  <c r="D2574" i="1"/>
  <c r="H2574" i="1"/>
  <c r="D2943" i="1"/>
  <c r="H2943" i="1"/>
  <c r="D2578" i="1"/>
  <c r="H2578" i="1"/>
  <c r="D3548" i="1"/>
  <c r="H3548" i="1"/>
  <c r="D3540" i="1"/>
  <c r="H3540" i="1"/>
  <c r="D2582" i="1"/>
  <c r="H2582" i="1"/>
  <c r="D3219" i="1"/>
  <c r="H3219" i="1"/>
  <c r="D3210" i="1"/>
  <c r="H3210" i="1"/>
  <c r="F3206" i="1"/>
  <c r="H3206" i="1"/>
  <c r="D2779" i="1"/>
  <c r="H2779" i="1"/>
  <c r="F3146" i="1"/>
  <c r="H3146" i="1"/>
  <c r="D3492" i="1"/>
  <c r="H3492" i="1"/>
  <c r="D3364" i="1"/>
  <c r="H3364" i="1"/>
  <c r="D3356" i="1"/>
  <c r="H3356" i="1"/>
  <c r="D3360" i="1"/>
  <c r="H3360" i="1"/>
  <c r="D2746" i="1"/>
  <c r="H2746" i="1"/>
  <c r="D2571" i="1"/>
  <c r="H2571" i="1"/>
  <c r="D2563" i="1"/>
  <c r="H2563" i="1"/>
  <c r="D2567" i="1"/>
  <c r="H2567" i="1"/>
  <c r="D2750" i="1"/>
  <c r="H2750" i="1"/>
  <c r="F3515" i="1"/>
  <c r="H3515" i="1"/>
  <c r="F3107" i="1"/>
  <c r="H3107" i="1"/>
  <c r="F3099" i="1"/>
  <c r="H3099" i="1"/>
  <c r="F3507" i="1"/>
  <c r="H3507" i="1"/>
  <c r="F3503" i="1"/>
  <c r="H3503" i="1"/>
  <c r="F3336" i="1"/>
  <c r="H3336" i="1"/>
  <c r="E3303" i="1"/>
  <c r="H3303" i="1"/>
  <c r="D3054" i="1"/>
  <c r="H3054" i="1"/>
  <c r="D3376" i="1"/>
  <c r="H3376" i="1"/>
  <c r="D3372" i="1"/>
  <c r="H3372" i="1"/>
  <c r="D3368" i="1"/>
  <c r="H3368" i="1"/>
  <c r="D2762" i="1"/>
  <c r="H2762" i="1"/>
  <c r="D2575" i="1"/>
  <c r="H2575" i="1"/>
  <c r="D2944" i="1"/>
  <c r="H2944" i="1"/>
  <c r="D2579" i="1"/>
  <c r="H2579" i="1"/>
  <c r="D2758" i="1"/>
  <c r="H2758" i="1"/>
  <c r="D2766" i="1"/>
  <c r="H2766" i="1"/>
  <c r="D2583" i="1"/>
  <c r="H2583" i="1"/>
  <c r="D3126" i="1"/>
  <c r="H3126" i="1"/>
  <c r="D3129" i="1"/>
  <c r="H3129" i="1"/>
  <c r="D2939" i="1"/>
  <c r="H2939" i="1"/>
  <c r="D3572" i="1"/>
  <c r="H3572" i="1"/>
  <c r="F3151" i="1"/>
  <c r="H3151" i="1"/>
  <c r="E3559" i="1"/>
  <c r="H3559" i="1"/>
  <c r="F2531" i="1"/>
  <c r="H2531" i="1"/>
  <c r="F2718" i="1"/>
  <c r="H2718" i="1"/>
  <c r="F2527" i="1"/>
  <c r="H2527" i="1"/>
  <c r="F2519" i="1"/>
  <c r="H2519" i="1"/>
  <c r="F2706" i="1"/>
  <c r="H2706" i="1"/>
  <c r="E3383" i="1"/>
  <c r="H3383" i="1"/>
  <c r="D3524" i="1"/>
  <c r="H3524" i="1"/>
  <c r="D2919" i="1"/>
  <c r="H2919" i="1"/>
  <c r="D2554" i="1"/>
  <c r="H2554" i="1"/>
  <c r="D3520" i="1"/>
  <c r="H3520" i="1"/>
  <c r="D2907" i="1"/>
  <c r="H2907" i="1"/>
  <c r="D2538" i="1"/>
  <c r="H2538" i="1"/>
  <c r="D2542" i="1"/>
  <c r="H2542" i="1"/>
  <c r="D3343" i="1"/>
  <c r="H3343" i="1"/>
  <c r="F2763" i="1"/>
  <c r="H2763" i="1"/>
  <c r="F3134" i="1"/>
  <c r="H3134" i="1"/>
  <c r="F2759" i="1"/>
  <c r="H2759" i="1"/>
  <c r="F2767" i="1"/>
  <c r="H2767" i="1"/>
  <c r="F3123" i="1"/>
  <c r="H3123" i="1"/>
  <c r="F3130" i="1"/>
  <c r="H3130" i="1"/>
  <c r="H3132" i="1"/>
  <c r="H2972" i="1"/>
  <c r="H2548" i="1"/>
  <c r="H3474" i="1"/>
  <c r="H3394" i="1"/>
  <c r="H3149" i="1"/>
  <c r="H3141" i="1"/>
  <c r="H3133" i="1"/>
  <c r="H3128" i="1"/>
  <c r="H3117" i="1"/>
  <c r="H2925" i="1"/>
  <c r="H2917" i="1"/>
  <c r="H2761" i="1"/>
  <c r="H2765" i="1"/>
  <c r="H2749" i="1"/>
  <c r="H2709" i="1"/>
  <c r="H2701" i="1"/>
  <c r="H2557" i="1"/>
  <c r="H2525" i="1"/>
  <c r="H3545" i="1"/>
  <c r="H3541" i="1"/>
  <c r="H3533" i="1"/>
  <c r="H3517" i="1"/>
  <c r="H3509" i="1"/>
  <c r="H3501" i="1"/>
  <c r="H3485" i="1"/>
  <c r="H3397" i="1"/>
  <c r="H3373" i="1"/>
  <c r="H3349" i="1"/>
  <c r="H3341" i="1"/>
  <c r="H3325" i="1"/>
  <c r="H3144" i="1"/>
  <c r="H3124" i="1"/>
  <c r="H3120" i="1"/>
  <c r="H3112" i="1"/>
  <c r="H3104" i="1"/>
  <c r="H3096" i="1"/>
  <c r="H3088" i="1"/>
  <c r="H2968" i="1"/>
  <c r="H2960" i="1"/>
  <c r="H2952" i="1"/>
  <c r="H2940" i="1"/>
  <c r="H2936" i="1"/>
  <c r="H2928" i="1"/>
  <c r="H2904" i="1"/>
  <c r="H2896" i="1"/>
  <c r="H2756" i="1"/>
  <c r="H2752" i="1"/>
  <c r="H2744" i="1"/>
  <c r="H2728" i="1"/>
  <c r="H2712" i="1"/>
  <c r="H2704" i="1"/>
  <c r="H2696" i="1"/>
  <c r="H2608" i="1"/>
  <c r="H2576" i="1"/>
  <c r="H2584" i="1"/>
  <c r="H2560" i="1"/>
  <c r="H2552" i="1"/>
  <c r="H2536" i="1"/>
  <c r="H2528" i="1"/>
  <c r="H2520" i="1"/>
  <c r="Q91" i="3"/>
  <c r="Q92" i="3" s="1"/>
  <c r="Q93" i="3" s="1"/>
  <c r="Q94" i="3" s="1"/>
  <c r="Q95" i="3" s="1"/>
  <c r="Q96" i="3" s="1"/>
  <c r="Q97" i="3" s="1"/>
  <c r="Q98" i="3" s="1"/>
  <c r="Q99" i="3" s="1"/>
  <c r="Q100" i="3" s="1"/>
  <c r="Q101" i="3" s="1"/>
  <c r="Q102" i="3" s="1"/>
  <c r="Q103" i="3" s="1"/>
  <c r="Q104" i="3" s="1"/>
  <c r="M93" i="3"/>
  <c r="M94" i="3" s="1"/>
  <c r="M95" i="3" s="1"/>
  <c r="M96" i="3" s="1"/>
  <c r="M97" i="3" s="1"/>
  <c r="M98" i="3" s="1"/>
  <c r="M99" i="3" s="1"/>
  <c r="M100" i="3" s="1"/>
  <c r="M101" i="3" s="1"/>
  <c r="M102" i="3" s="1"/>
  <c r="M103" i="3" s="1"/>
  <c r="M104" i="3" s="1"/>
  <c r="L93" i="3"/>
  <c r="L94" i="3" s="1"/>
  <c r="L95" i="3" s="1"/>
  <c r="L96" i="3" s="1"/>
  <c r="L97" i="3" s="1"/>
  <c r="L98" i="3" s="1"/>
  <c r="L99" i="3" s="1"/>
  <c r="L100" i="3" s="1"/>
  <c r="L101" i="3" s="1"/>
  <c r="L102" i="3" s="1"/>
  <c r="L103" i="3" s="1"/>
  <c r="L104" i="3" s="1"/>
  <c r="P92" i="3"/>
  <c r="P93" i="3" s="1"/>
  <c r="P94" i="3" s="1"/>
  <c r="P95" i="3" s="1"/>
  <c r="P96" i="3" s="1"/>
  <c r="P97" i="3" s="1"/>
  <c r="P98" i="3" s="1"/>
  <c r="P99" i="3" s="1"/>
  <c r="P100" i="3" s="1"/>
  <c r="P101" i="3" s="1"/>
  <c r="P102" i="3" s="1"/>
  <c r="P103" i="3" s="1"/>
  <c r="P104" i="3" s="1"/>
  <c r="O94" i="3"/>
  <c r="O95" i="3" s="1"/>
  <c r="O96" i="3" s="1"/>
  <c r="O97" i="3" s="1"/>
  <c r="O98" i="3" s="1"/>
  <c r="O99" i="3" s="1"/>
  <c r="O100" i="3" s="1"/>
  <c r="O101" i="3" s="1"/>
  <c r="O102" i="3" s="1"/>
  <c r="O103" i="3" s="1"/>
  <c r="O104" i="3" s="1"/>
  <c r="N92" i="3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E2938" i="1"/>
  <c r="E3371" i="1"/>
  <c r="E2943" i="1"/>
  <c r="E2757" i="1"/>
  <c r="E2582" i="1"/>
  <c r="E3544" i="1"/>
  <c r="E3375" i="1"/>
  <c r="E2574" i="1"/>
  <c r="E3548" i="1"/>
  <c r="E2947" i="1"/>
  <c r="E2761" i="1"/>
  <c r="E3132" i="1"/>
  <c r="E3540" i="1"/>
  <c r="E3128" i="1"/>
  <c r="E3367" i="1"/>
  <c r="E2578" i="1"/>
  <c r="E2765" i="1"/>
  <c r="E3125" i="1"/>
  <c r="E3372" i="1"/>
  <c r="E2762" i="1"/>
  <c r="E2944" i="1"/>
  <c r="E3133" i="1"/>
  <c r="E2758" i="1"/>
  <c r="E3541" i="1"/>
  <c r="E2583" i="1"/>
  <c r="E3129" i="1"/>
  <c r="E3545" i="1"/>
  <c r="E3376" i="1"/>
  <c r="E3368" i="1"/>
  <c r="E2575" i="1"/>
  <c r="E2579" i="1"/>
  <c r="E3549" i="1"/>
  <c r="E2766" i="1"/>
  <c r="E2948" i="1"/>
  <c r="E3126" i="1"/>
  <c r="E2939" i="1"/>
  <c r="F3376" i="1"/>
  <c r="F3372" i="1"/>
  <c r="F3368" i="1"/>
  <c r="F2762" i="1"/>
  <c r="F2575" i="1"/>
  <c r="F2944" i="1"/>
  <c r="F2579" i="1"/>
  <c r="F3133" i="1"/>
  <c r="F3549" i="1"/>
  <c r="F2758" i="1"/>
  <c r="F2766" i="1"/>
  <c r="F3541" i="1"/>
  <c r="F2948" i="1"/>
  <c r="F2583" i="1"/>
  <c r="F3126" i="1"/>
  <c r="F3129" i="1"/>
  <c r="F2939" i="1"/>
  <c r="F3545" i="1"/>
  <c r="D3377" i="1"/>
  <c r="D3373" i="1"/>
  <c r="D3369" i="1"/>
  <c r="D2763" i="1"/>
  <c r="D2576" i="1"/>
  <c r="D2945" i="1"/>
  <c r="D2580" i="1"/>
  <c r="D3134" i="1"/>
  <c r="D3550" i="1"/>
  <c r="D2759" i="1"/>
  <c r="D2767" i="1"/>
  <c r="D3542" i="1"/>
  <c r="D2949" i="1"/>
  <c r="D2584" i="1"/>
  <c r="D3123" i="1"/>
  <c r="D3130" i="1"/>
  <c r="D2940" i="1"/>
  <c r="D3546" i="1"/>
  <c r="D3374" i="1"/>
  <c r="D3370" i="1"/>
  <c r="D3366" i="1"/>
  <c r="D2760" i="1"/>
  <c r="D2573" i="1"/>
  <c r="D2942" i="1"/>
  <c r="D2577" i="1"/>
  <c r="D3131" i="1"/>
  <c r="D3547" i="1"/>
  <c r="D2756" i="1"/>
  <c r="D2764" i="1"/>
  <c r="D3539" i="1"/>
  <c r="D2946" i="1"/>
  <c r="D2581" i="1"/>
  <c r="D3124" i="1"/>
  <c r="D3127" i="1"/>
  <c r="F3371" i="1"/>
  <c r="E3370" i="1"/>
  <c r="F3367" i="1"/>
  <c r="E3366" i="1"/>
  <c r="F2761" i="1"/>
  <c r="F2574" i="1"/>
  <c r="E2573" i="1"/>
  <c r="F2578" i="1"/>
  <c r="E2577" i="1"/>
  <c r="F3548" i="1"/>
  <c r="E3547" i="1"/>
  <c r="F2765" i="1"/>
  <c r="E2764" i="1"/>
  <c r="F2947" i="1"/>
  <c r="E2946" i="1"/>
  <c r="F3125" i="1"/>
  <c r="E3124" i="1"/>
  <c r="F2938" i="1"/>
  <c r="E2941" i="1"/>
  <c r="E3377" i="1"/>
  <c r="F3374" i="1"/>
  <c r="E3373" i="1"/>
  <c r="E3369" i="1"/>
  <c r="E2763" i="1"/>
  <c r="F2760" i="1"/>
  <c r="E2576" i="1"/>
  <c r="E2945" i="1"/>
  <c r="F2942" i="1"/>
  <c r="E2580" i="1"/>
  <c r="E3134" i="1"/>
  <c r="F3131" i="1"/>
  <c r="E3550" i="1"/>
  <c r="E2759" i="1"/>
  <c r="F2756" i="1"/>
  <c r="E2767" i="1"/>
  <c r="E3542" i="1"/>
  <c r="F3539" i="1"/>
  <c r="E2949" i="1"/>
  <c r="E2584" i="1"/>
  <c r="F2581" i="1"/>
  <c r="E3123" i="1"/>
  <c r="E3130" i="1"/>
  <c r="F3127" i="1"/>
  <c r="E2940" i="1"/>
  <c r="F2941" i="1"/>
  <c r="E3546" i="1"/>
  <c r="F3543" i="1"/>
  <c r="D3543" i="1"/>
  <c r="F3375" i="1"/>
  <c r="F2943" i="1"/>
  <c r="F3132" i="1"/>
  <c r="F2757" i="1"/>
  <c r="F3540" i="1"/>
  <c r="F2582" i="1"/>
  <c r="F3128" i="1"/>
  <c r="F3544" i="1"/>
  <c r="B2856" i="1"/>
  <c r="B2690" i="1"/>
  <c r="B2863" i="1"/>
  <c r="B2868" i="1"/>
  <c r="B3060" i="1"/>
  <c r="B2864" i="1"/>
  <c r="B2491" i="1"/>
  <c r="B2876" i="1"/>
  <c r="B2492" i="1"/>
  <c r="B2689" i="1"/>
  <c r="B3061" i="1"/>
  <c r="B2496" i="1"/>
  <c r="D2691" i="1"/>
  <c r="F2691" i="1"/>
  <c r="D3062" i="1"/>
  <c r="F3062" i="1"/>
  <c r="D2865" i="1"/>
  <c r="F2865" i="1"/>
  <c r="D2493" i="1"/>
  <c r="F2493" i="1"/>
  <c r="F3474" i="1"/>
  <c r="E2901" i="1"/>
  <c r="B3302" i="1"/>
  <c r="H3302" i="1" s="1"/>
  <c r="B3057" i="1"/>
  <c r="B3469" i="1"/>
  <c r="B3298" i="1"/>
  <c r="B3053" i="1"/>
  <c r="B2694" i="1"/>
  <c r="B3473" i="1"/>
  <c r="B3272" i="1"/>
  <c r="B2682" i="1"/>
  <c r="B2860" i="1"/>
  <c r="B3290" i="1"/>
  <c r="B3045" i="1"/>
  <c r="B2500" i="1"/>
  <c r="B3457" i="1"/>
  <c r="F3299" i="1"/>
  <c r="F2861" i="1"/>
  <c r="F3458" i="1"/>
  <c r="B2504" i="1"/>
  <c r="B2872" i="1"/>
  <c r="B2674" i="1"/>
  <c r="B3461" i="1"/>
  <c r="B3300" i="1"/>
  <c r="H3300" i="1" s="1"/>
  <c r="B3297" i="1"/>
  <c r="B3472" i="1"/>
  <c r="B2859" i="1"/>
  <c r="B2499" i="1"/>
  <c r="F2501" i="1"/>
  <c r="D3470" i="1"/>
  <c r="E3470" i="1"/>
  <c r="F3470" i="1"/>
  <c r="D2505" i="1"/>
  <c r="E2505" i="1"/>
  <c r="F2505" i="1"/>
  <c r="D2695" i="1"/>
  <c r="E2695" i="1"/>
  <c r="F2695" i="1"/>
  <c r="D2873" i="1"/>
  <c r="E2873" i="1"/>
  <c r="F2873" i="1"/>
  <c r="D2683" i="1"/>
  <c r="E2683" i="1"/>
  <c r="F2683" i="1"/>
  <c r="D2675" i="1"/>
  <c r="E2675" i="1"/>
  <c r="F2675" i="1"/>
  <c r="D3046" i="1"/>
  <c r="F3046" i="1"/>
  <c r="E3046" i="1"/>
  <c r="D3462" i="1"/>
  <c r="F3462" i="1"/>
  <c r="E3462" i="1"/>
  <c r="D3307" i="1"/>
  <c r="F3307" i="1"/>
  <c r="D2711" i="1"/>
  <c r="F2711" i="1"/>
  <c r="D2715" i="1"/>
  <c r="E2715" i="1"/>
  <c r="D2889" i="1"/>
  <c r="E2889" i="1"/>
  <c r="B2510" i="1"/>
  <c r="H2510" i="1" s="1"/>
  <c r="B3475" i="1"/>
  <c r="H3475" i="1" s="1"/>
  <c r="B2506" i="1"/>
  <c r="H2506" i="1" s="1"/>
  <c r="B2684" i="1"/>
  <c r="H2684" i="1" s="1"/>
  <c r="B3292" i="1"/>
  <c r="H3292" i="1" s="1"/>
  <c r="B2676" i="1"/>
  <c r="H2676" i="1" s="1"/>
  <c r="B3463" i="1"/>
  <c r="H3463" i="1" s="1"/>
  <c r="B3047" i="1"/>
  <c r="H3047" i="1" s="1"/>
  <c r="D3303" i="1"/>
  <c r="F3303" i="1"/>
  <c r="F2901" i="1"/>
  <c r="E3307" i="1"/>
  <c r="F2699" i="1"/>
  <c r="D3494" i="1"/>
  <c r="F3494" i="1"/>
  <c r="D3311" i="1"/>
  <c r="F3311" i="1"/>
  <c r="E2699" i="1"/>
  <c r="E3058" i="1"/>
  <c r="E2869" i="1"/>
  <c r="E3054" i="1"/>
  <c r="E2877" i="1"/>
  <c r="E3273" i="1"/>
  <c r="E2857" i="1"/>
  <c r="E3291" i="1"/>
  <c r="B3301" i="1"/>
  <c r="H3301" i="1" s="1"/>
  <c r="B3305" i="1"/>
  <c r="H3305" i="1" s="1"/>
  <c r="B3055" i="1"/>
  <c r="H3055" i="1" s="1"/>
  <c r="B2688" i="1"/>
  <c r="H2688" i="1" s="1"/>
  <c r="B3467" i="1"/>
  <c r="H3467" i="1" s="1"/>
  <c r="B2866" i="1"/>
  <c r="H2866" i="1" s="1"/>
  <c r="B3296" i="1"/>
  <c r="H3296" i="1" s="1"/>
  <c r="B2502" i="1"/>
  <c r="H2502" i="1" s="1"/>
  <c r="B3051" i="1"/>
  <c r="H3051" i="1" s="1"/>
  <c r="B3059" i="1"/>
  <c r="H3059" i="1" s="1"/>
  <c r="B2692" i="1"/>
  <c r="H2692" i="1" s="1"/>
  <c r="B2874" i="1"/>
  <c r="H2874" i="1" s="1"/>
  <c r="B3471" i="1"/>
  <c r="H3471" i="1" s="1"/>
  <c r="B2870" i="1"/>
  <c r="H2870" i="1" s="1"/>
  <c r="B3270" i="1"/>
  <c r="H3270" i="1" s="1"/>
  <c r="B2862" i="1"/>
  <c r="H2862" i="1" s="1"/>
  <c r="B2680" i="1"/>
  <c r="H2680" i="1" s="1"/>
  <c r="B2854" i="1"/>
  <c r="H2854" i="1" s="1"/>
  <c r="B2858" i="1"/>
  <c r="H2858" i="1" s="1"/>
  <c r="B2672" i="1"/>
  <c r="H2672" i="1" s="1"/>
  <c r="B3288" i="1"/>
  <c r="H3288" i="1" s="1"/>
  <c r="B2490" i="1"/>
  <c r="H2490" i="1" s="1"/>
  <c r="B3043" i="1"/>
  <c r="H3043" i="1" s="1"/>
  <c r="B2494" i="1"/>
  <c r="H2494" i="1" s="1"/>
  <c r="B2498" i="1"/>
  <c r="H2498" i="1" s="1"/>
  <c r="B3459" i="1"/>
  <c r="H3459" i="1" s="1"/>
  <c r="B3455" i="1"/>
  <c r="H3455" i="1" s="1"/>
  <c r="F3058" i="1"/>
  <c r="F2869" i="1"/>
  <c r="F3054" i="1"/>
  <c r="F2877" i="1"/>
  <c r="F3273" i="1"/>
  <c r="F2857" i="1"/>
  <c r="F3291" i="1"/>
  <c r="F2497" i="1"/>
  <c r="B3304" i="1"/>
  <c r="H3304" i="1" s="1"/>
  <c r="E2497" i="1"/>
  <c r="B3306" i="1"/>
  <c r="H3306" i="1" s="1"/>
  <c r="B3056" i="1"/>
  <c r="H3056" i="1" s="1"/>
  <c r="B3468" i="1"/>
  <c r="H3468" i="1" s="1"/>
  <c r="B2867" i="1"/>
  <c r="H2867" i="1" s="1"/>
  <c r="B2503" i="1"/>
  <c r="H2503" i="1" s="1"/>
  <c r="B3052" i="1"/>
  <c r="H3052" i="1" s="1"/>
  <c r="B2693" i="1"/>
  <c r="H2693" i="1" s="1"/>
  <c r="B2875" i="1"/>
  <c r="H2875" i="1" s="1"/>
  <c r="B2871" i="1"/>
  <c r="H2871" i="1" s="1"/>
  <c r="B3271" i="1"/>
  <c r="H3271" i="1" s="1"/>
  <c r="B2681" i="1"/>
  <c r="H2681" i="1" s="1"/>
  <c r="B2855" i="1"/>
  <c r="H2855" i="1" s="1"/>
  <c r="B2673" i="1"/>
  <c r="H2673" i="1" s="1"/>
  <c r="B3289" i="1"/>
  <c r="H3289" i="1" s="1"/>
  <c r="B3044" i="1"/>
  <c r="H3044" i="1" s="1"/>
  <c r="B2495" i="1"/>
  <c r="H2495" i="1" s="1"/>
  <c r="B3460" i="1"/>
  <c r="H3460" i="1" s="1"/>
  <c r="B3456" i="1"/>
  <c r="H3456" i="1" s="1"/>
  <c r="E2691" i="1"/>
  <c r="E3299" i="1"/>
  <c r="E3062" i="1"/>
  <c r="E3474" i="1"/>
  <c r="E2865" i="1"/>
  <c r="E2861" i="1"/>
  <c r="E2493" i="1"/>
  <c r="E2501" i="1"/>
  <c r="E3458" i="1"/>
  <c r="E3363" i="1"/>
  <c r="D3359" i="1"/>
  <c r="E2753" i="1"/>
  <c r="E3532" i="1"/>
  <c r="D3112" i="1"/>
  <c r="E2570" i="1"/>
  <c r="E2749" i="1"/>
  <c r="E3359" i="1"/>
  <c r="D2931" i="1"/>
  <c r="E3528" i="1"/>
  <c r="E3112" i="1"/>
  <c r="D3116" i="1"/>
  <c r="E2566" i="1"/>
  <c r="E3355" i="1"/>
  <c r="E2931" i="1"/>
  <c r="D2927" i="1"/>
  <c r="E3536" i="1"/>
  <c r="E3116" i="1"/>
  <c r="D2562" i="1"/>
  <c r="E2935" i="1"/>
  <c r="D3347" i="1"/>
  <c r="E3086" i="1"/>
  <c r="F2893" i="1"/>
  <c r="E2881" i="1"/>
  <c r="F2703" i="1"/>
  <c r="E2516" i="1"/>
  <c r="D3363" i="1"/>
  <c r="E2745" i="1"/>
  <c r="E2927" i="1"/>
  <c r="D3532" i="1"/>
  <c r="E3120" i="1"/>
  <c r="E2562" i="1"/>
  <c r="D2749" i="1"/>
  <c r="E3347" i="1"/>
  <c r="F3086" i="1"/>
  <c r="E3327" i="1"/>
  <c r="F2881" i="1"/>
  <c r="E3070" i="1"/>
  <c r="F2516" i="1"/>
  <c r="E3356" i="1"/>
  <c r="E2754" i="1"/>
  <c r="E3537" i="1"/>
  <c r="E2571" i="1"/>
  <c r="E2936" i="1"/>
  <c r="D3107" i="1"/>
  <c r="D2922" i="1"/>
  <c r="D2728" i="1"/>
  <c r="F2514" i="1"/>
  <c r="F3356" i="1"/>
  <c r="D3354" i="1"/>
  <c r="F2746" i="1"/>
  <c r="D2744" i="1"/>
  <c r="F2754" i="1"/>
  <c r="D2752" i="1"/>
  <c r="F3529" i="1"/>
  <c r="D3527" i="1"/>
  <c r="F3537" i="1"/>
  <c r="D3535" i="1"/>
  <c r="F3121" i="1"/>
  <c r="D3119" i="1"/>
  <c r="F2571" i="1"/>
  <c r="D2569" i="1"/>
  <c r="F2567" i="1"/>
  <c r="D2565" i="1"/>
  <c r="F2936" i="1"/>
  <c r="D2934" i="1"/>
  <c r="E3352" i="1"/>
  <c r="E3107" i="1"/>
  <c r="E2922" i="1"/>
  <c r="E2728" i="1"/>
  <c r="E3334" i="1"/>
  <c r="F2715" i="1"/>
  <c r="E2536" i="1"/>
  <c r="F3327" i="1"/>
  <c r="E3498" i="1"/>
  <c r="F2889" i="1"/>
  <c r="E3490" i="1"/>
  <c r="F3070" i="1"/>
  <c r="E3319" i="1"/>
  <c r="E2557" i="1"/>
  <c r="E3099" i="1"/>
  <c r="E3091" i="1"/>
  <c r="E2545" i="1"/>
  <c r="E2746" i="1"/>
  <c r="E3529" i="1"/>
  <c r="E3121" i="1"/>
  <c r="E2567" i="1"/>
  <c r="D3334" i="1"/>
  <c r="D3362" i="1"/>
  <c r="D3355" i="1"/>
  <c r="D3358" i="1"/>
  <c r="D2745" i="1"/>
  <c r="D2930" i="1"/>
  <c r="D2753" i="1"/>
  <c r="D2926" i="1"/>
  <c r="D3528" i="1"/>
  <c r="D3531" i="1"/>
  <c r="D3536" i="1"/>
  <c r="D3111" i="1"/>
  <c r="D3120" i="1"/>
  <c r="D3115" i="1"/>
  <c r="D2570" i="1"/>
  <c r="D2561" i="1"/>
  <c r="D2566" i="1"/>
  <c r="D2748" i="1"/>
  <c r="D2935" i="1"/>
  <c r="F3352" i="1"/>
  <c r="D3384" i="1"/>
  <c r="D2557" i="1"/>
  <c r="D3099" i="1"/>
  <c r="D3091" i="1"/>
  <c r="D2545" i="1"/>
  <c r="E2711" i="1"/>
  <c r="F2536" i="1"/>
  <c r="E2893" i="1"/>
  <c r="F3498" i="1"/>
  <c r="E3494" i="1"/>
  <c r="F3490" i="1"/>
  <c r="E2703" i="1"/>
  <c r="F3319" i="1"/>
  <c r="E3311" i="1"/>
  <c r="F3085" i="1"/>
  <c r="E3085" i="1"/>
  <c r="D3085" i="1"/>
  <c r="F2535" i="1"/>
  <c r="E2535" i="1"/>
  <c r="D2535" i="1"/>
  <c r="F2900" i="1"/>
  <c r="E2900" i="1"/>
  <c r="D2900" i="1"/>
  <c r="F3497" i="1"/>
  <c r="E3497" i="1"/>
  <c r="D3497" i="1"/>
  <c r="F2880" i="1"/>
  <c r="E2880" i="1"/>
  <c r="D2880" i="1"/>
  <c r="F3489" i="1"/>
  <c r="E3489" i="1"/>
  <c r="D3489" i="1"/>
  <c r="F2698" i="1"/>
  <c r="E2698" i="1"/>
  <c r="D2698" i="1"/>
  <c r="F3318" i="1"/>
  <c r="E3318" i="1"/>
  <c r="D3318" i="1"/>
  <c r="F3314" i="1"/>
  <c r="E3314" i="1"/>
  <c r="F3310" i="1"/>
  <c r="E3310" i="1"/>
  <c r="D3310" i="1"/>
  <c r="F2523" i="1"/>
  <c r="E2523" i="1"/>
  <c r="E2515" i="1"/>
  <c r="D2515" i="1"/>
  <c r="E3365" i="1"/>
  <c r="D3365" i="1"/>
  <c r="E3357" i="1"/>
  <c r="D3357" i="1"/>
  <c r="E3361" i="1"/>
  <c r="D3361" i="1"/>
  <c r="E2747" i="1"/>
  <c r="D2747" i="1"/>
  <c r="E2933" i="1"/>
  <c r="D2933" i="1"/>
  <c r="E2755" i="1"/>
  <c r="D2755" i="1"/>
  <c r="E2929" i="1"/>
  <c r="D2929" i="1"/>
  <c r="E3530" i="1"/>
  <c r="D3530" i="1"/>
  <c r="E3534" i="1"/>
  <c r="D3534" i="1"/>
  <c r="E3538" i="1"/>
  <c r="D3538" i="1"/>
  <c r="E3114" i="1"/>
  <c r="D3114" i="1"/>
  <c r="E3122" i="1"/>
  <c r="D3122" i="1"/>
  <c r="E3118" i="1"/>
  <c r="D3118" i="1"/>
  <c r="E2572" i="1"/>
  <c r="D2572" i="1"/>
  <c r="E2564" i="1"/>
  <c r="D2564" i="1"/>
  <c r="E2568" i="1"/>
  <c r="D2568" i="1"/>
  <c r="E2751" i="1"/>
  <c r="D2751" i="1"/>
  <c r="E2937" i="1"/>
  <c r="D2937" i="1"/>
  <c r="E3350" i="1"/>
  <c r="F3350" i="1"/>
  <c r="E3346" i="1"/>
  <c r="F3346" i="1"/>
  <c r="D3346" i="1"/>
  <c r="D2558" i="1"/>
  <c r="F2558" i="1"/>
  <c r="E2558" i="1"/>
  <c r="D3108" i="1"/>
  <c r="F3108" i="1"/>
  <c r="E3108" i="1"/>
  <c r="D3100" i="1"/>
  <c r="F3100" i="1"/>
  <c r="E3100" i="1"/>
  <c r="D2923" i="1"/>
  <c r="F2923" i="1"/>
  <c r="E2923" i="1"/>
  <c r="D3092" i="1"/>
  <c r="F3092" i="1"/>
  <c r="E3092" i="1"/>
  <c r="D2729" i="1"/>
  <c r="F2729" i="1"/>
  <c r="E2729" i="1"/>
  <c r="D2546" i="1"/>
  <c r="F2546" i="1"/>
  <c r="E2546" i="1"/>
  <c r="D3335" i="1"/>
  <c r="F3335" i="1"/>
  <c r="E3335" i="1"/>
  <c r="E2737" i="1"/>
  <c r="E2733" i="1"/>
  <c r="E2554" i="1"/>
  <c r="E3096" i="1"/>
  <c r="E2907" i="1"/>
  <c r="E2538" i="1"/>
  <c r="E3343" i="1"/>
  <c r="D2527" i="1"/>
  <c r="D3081" i="1"/>
  <c r="D2896" i="1"/>
  <c r="D3322" i="1"/>
  <c r="D3073" i="1"/>
  <c r="D3485" i="1"/>
  <c r="D3481" i="1"/>
  <c r="F2733" i="1"/>
  <c r="F2554" i="1"/>
  <c r="F3096" i="1"/>
  <c r="F2907" i="1"/>
  <c r="F2538" i="1"/>
  <c r="F3343" i="1"/>
  <c r="F3514" i="1"/>
  <c r="E2531" i="1"/>
  <c r="E2527" i="1"/>
  <c r="E3081" i="1"/>
  <c r="E2896" i="1"/>
  <c r="E3322" i="1"/>
  <c r="E3073" i="1"/>
  <c r="E3485" i="1"/>
  <c r="E3481" i="1"/>
  <c r="E3364" i="1"/>
  <c r="F3357" i="1"/>
  <c r="E3360" i="1"/>
  <c r="F2747" i="1"/>
  <c r="E2932" i="1"/>
  <c r="F2755" i="1"/>
  <c r="E2928" i="1"/>
  <c r="F3530" i="1"/>
  <c r="E3533" i="1"/>
  <c r="F3538" i="1"/>
  <c r="E3113" i="1"/>
  <c r="F3122" i="1"/>
  <c r="E3117" i="1"/>
  <c r="F2572" i="1"/>
  <c r="E2563" i="1"/>
  <c r="F2568" i="1"/>
  <c r="E2750" i="1"/>
  <c r="F2937" i="1"/>
  <c r="D3382" i="1"/>
  <c r="E3524" i="1"/>
  <c r="D3515" i="1"/>
  <c r="E3104" i="1"/>
  <c r="D2549" i="1"/>
  <c r="E2919" i="1"/>
  <c r="D2914" i="1"/>
  <c r="E3520" i="1"/>
  <c r="D3507" i="1"/>
  <c r="E3088" i="1"/>
  <c r="D3503" i="1"/>
  <c r="E2721" i="1"/>
  <c r="D3336" i="1"/>
  <c r="E2542" i="1"/>
  <c r="D2724" i="1"/>
  <c r="E2913" i="1"/>
  <c r="D2904" i="1"/>
  <c r="D2718" i="1"/>
  <c r="D3077" i="1"/>
  <c r="D3330" i="1"/>
  <c r="D3501" i="1"/>
  <c r="D3065" i="1"/>
  <c r="D2519" i="1"/>
  <c r="D2706" i="1"/>
  <c r="D2884" i="1"/>
  <c r="D3314" i="1"/>
  <c r="D2523" i="1"/>
  <c r="F2710" i="1"/>
  <c r="E2710" i="1"/>
  <c r="D2710" i="1"/>
  <c r="F2714" i="1"/>
  <c r="E2714" i="1"/>
  <c r="D2714" i="1"/>
  <c r="F2892" i="1"/>
  <c r="E2892" i="1"/>
  <c r="D2892" i="1"/>
  <c r="F3326" i="1"/>
  <c r="E3326" i="1"/>
  <c r="D3326" i="1"/>
  <c r="F3493" i="1"/>
  <c r="E3493" i="1"/>
  <c r="D3493" i="1"/>
  <c r="F2888" i="1"/>
  <c r="E2888" i="1"/>
  <c r="D2888" i="1"/>
  <c r="F2702" i="1"/>
  <c r="E2702" i="1"/>
  <c r="D2702" i="1"/>
  <c r="F3069" i="1"/>
  <c r="E3069" i="1"/>
  <c r="D3069" i="1"/>
  <c r="D3516" i="1"/>
  <c r="F3516" i="1"/>
  <c r="E3516" i="1"/>
  <c r="D2550" i="1"/>
  <c r="F2550" i="1"/>
  <c r="E2550" i="1"/>
  <c r="D2915" i="1"/>
  <c r="F2915" i="1"/>
  <c r="E2915" i="1"/>
  <c r="D3508" i="1"/>
  <c r="F3508" i="1"/>
  <c r="E3508" i="1"/>
  <c r="D3504" i="1"/>
  <c r="F3504" i="1"/>
  <c r="E3504" i="1"/>
  <c r="D3337" i="1"/>
  <c r="F3337" i="1"/>
  <c r="E3337" i="1"/>
  <c r="D2725" i="1"/>
  <c r="F2725" i="1"/>
  <c r="E2725" i="1"/>
  <c r="D2905" i="1"/>
  <c r="F2905" i="1"/>
  <c r="E2905" i="1"/>
  <c r="E2530" i="1"/>
  <c r="F2530" i="1"/>
  <c r="D2530" i="1"/>
  <c r="E2709" i="1"/>
  <c r="F2709" i="1"/>
  <c r="E2717" i="1"/>
  <c r="F2717" i="1"/>
  <c r="D2717" i="1"/>
  <c r="E3084" i="1"/>
  <c r="F3084" i="1"/>
  <c r="E2526" i="1"/>
  <c r="F2526" i="1"/>
  <c r="D2526" i="1"/>
  <c r="E2713" i="1"/>
  <c r="F2713" i="1"/>
  <c r="E3076" i="1"/>
  <c r="F3076" i="1"/>
  <c r="D3076" i="1"/>
  <c r="E2534" i="1"/>
  <c r="F2534" i="1"/>
  <c r="E3080" i="1"/>
  <c r="F3080" i="1"/>
  <c r="D3080" i="1"/>
  <c r="E2891" i="1"/>
  <c r="F2891" i="1"/>
  <c r="E3329" i="1"/>
  <c r="F3329" i="1"/>
  <c r="D3329" i="1"/>
  <c r="E2899" i="1"/>
  <c r="F2899" i="1"/>
  <c r="E2895" i="1"/>
  <c r="F2895" i="1"/>
  <c r="D2895" i="1"/>
  <c r="E3325" i="1"/>
  <c r="F3325" i="1"/>
  <c r="E3500" i="1"/>
  <c r="F3500" i="1"/>
  <c r="D3500" i="1"/>
  <c r="E3496" i="1"/>
  <c r="F3496" i="1"/>
  <c r="E3321" i="1"/>
  <c r="F3321" i="1"/>
  <c r="D3321" i="1"/>
  <c r="E3492" i="1"/>
  <c r="F3492" i="1"/>
  <c r="E3064" i="1"/>
  <c r="F3064" i="1"/>
  <c r="D3064" i="1"/>
  <c r="E2879" i="1"/>
  <c r="F2879" i="1"/>
  <c r="E3072" i="1"/>
  <c r="F3072" i="1"/>
  <c r="D3072" i="1"/>
  <c r="E2887" i="1"/>
  <c r="F2887" i="1"/>
  <c r="E2518" i="1"/>
  <c r="F2518" i="1"/>
  <c r="D2518" i="1"/>
  <c r="E3488" i="1"/>
  <c r="F3488" i="1"/>
  <c r="E3484" i="1"/>
  <c r="F3484" i="1"/>
  <c r="D3484" i="1"/>
  <c r="E2701" i="1"/>
  <c r="F2701" i="1"/>
  <c r="E2705" i="1"/>
  <c r="F2705" i="1"/>
  <c r="D2705" i="1"/>
  <c r="E2697" i="1"/>
  <c r="F2697" i="1"/>
  <c r="E3480" i="1"/>
  <c r="F3480" i="1"/>
  <c r="D3480" i="1"/>
  <c r="E3068" i="1"/>
  <c r="F3068" i="1"/>
  <c r="E2883" i="1"/>
  <c r="F2883" i="1"/>
  <c r="D2883" i="1"/>
  <c r="E3317" i="1"/>
  <c r="F3317" i="1"/>
  <c r="D3317" i="1"/>
  <c r="E3313" i="1"/>
  <c r="F3313" i="1"/>
  <c r="D3313" i="1"/>
  <c r="E3309" i="1"/>
  <c r="F3309" i="1"/>
  <c r="D3309" i="1"/>
  <c r="E2522" i="1"/>
  <c r="F2522" i="1"/>
  <c r="D2522" i="1"/>
  <c r="D3353" i="1"/>
  <c r="E3353" i="1"/>
  <c r="F3353" i="1"/>
  <c r="D3349" i="1"/>
  <c r="E3349" i="1"/>
  <c r="D3386" i="1"/>
  <c r="F3386" i="1"/>
  <c r="F2740" i="1"/>
  <c r="E2740" i="1"/>
  <c r="D2740" i="1"/>
  <c r="F3523" i="1"/>
  <c r="E3523" i="1"/>
  <c r="D3523" i="1"/>
  <c r="F2736" i="1"/>
  <c r="E2736" i="1"/>
  <c r="D2736" i="1"/>
  <c r="F3103" i="1"/>
  <c r="E3103" i="1"/>
  <c r="D3103" i="1"/>
  <c r="F2732" i="1"/>
  <c r="E2732" i="1"/>
  <c r="D2732" i="1"/>
  <c r="F2918" i="1"/>
  <c r="E2918" i="1"/>
  <c r="D2918" i="1"/>
  <c r="F2553" i="1"/>
  <c r="E2553" i="1"/>
  <c r="D2553" i="1"/>
  <c r="F3519" i="1"/>
  <c r="E3519" i="1"/>
  <c r="D3519" i="1"/>
  <c r="F3095" i="1"/>
  <c r="E3095" i="1"/>
  <c r="D3095" i="1"/>
  <c r="F3087" i="1"/>
  <c r="E3087" i="1"/>
  <c r="D3087" i="1"/>
  <c r="F2906" i="1"/>
  <c r="E2906" i="1"/>
  <c r="D2906" i="1"/>
  <c r="F2720" i="1"/>
  <c r="E2720" i="1"/>
  <c r="D2720" i="1"/>
  <c r="F2537" i="1"/>
  <c r="E2537" i="1"/>
  <c r="D2537" i="1"/>
  <c r="F2541" i="1"/>
  <c r="E2541" i="1"/>
  <c r="D2541" i="1"/>
  <c r="F3342" i="1"/>
  <c r="E3342" i="1"/>
  <c r="D3342" i="1"/>
  <c r="F2912" i="1"/>
  <c r="E2912" i="1"/>
  <c r="D2912" i="1"/>
  <c r="F3513" i="1"/>
  <c r="E3513" i="1"/>
  <c r="D3513" i="1"/>
  <c r="F3365" i="1"/>
  <c r="F3361" i="1"/>
  <c r="F2933" i="1"/>
  <c r="F2929" i="1"/>
  <c r="F3534" i="1"/>
  <c r="F3114" i="1"/>
  <c r="F3118" i="1"/>
  <c r="F2564" i="1"/>
  <c r="F2751" i="1"/>
  <c r="E2741" i="1"/>
  <c r="E3514" i="1"/>
  <c r="D2531" i="1"/>
  <c r="F2741" i="1"/>
  <c r="F2737" i="1"/>
  <c r="F3364" i="1"/>
  <c r="F3360" i="1"/>
  <c r="F2932" i="1"/>
  <c r="F2928" i="1"/>
  <c r="F3533" i="1"/>
  <c r="F3113" i="1"/>
  <c r="F3117" i="1"/>
  <c r="F2563" i="1"/>
  <c r="F2750" i="1"/>
  <c r="D3350" i="1"/>
  <c r="F3524" i="1"/>
  <c r="E3515" i="1"/>
  <c r="F3104" i="1"/>
  <c r="E2549" i="1"/>
  <c r="F2919" i="1"/>
  <c r="E2914" i="1"/>
  <c r="F3520" i="1"/>
  <c r="E3507" i="1"/>
  <c r="F3088" i="1"/>
  <c r="E3503" i="1"/>
  <c r="F2721" i="1"/>
  <c r="E3336" i="1"/>
  <c r="F2542" i="1"/>
  <c r="E2724" i="1"/>
  <c r="F2913" i="1"/>
  <c r="E2904" i="1"/>
  <c r="E2718" i="1"/>
  <c r="D3084" i="1"/>
  <c r="E3077" i="1"/>
  <c r="D2534" i="1"/>
  <c r="E3330" i="1"/>
  <c r="D2899" i="1"/>
  <c r="E3501" i="1"/>
  <c r="D3496" i="1"/>
  <c r="E3065" i="1"/>
  <c r="D2879" i="1"/>
  <c r="E2519" i="1"/>
  <c r="D3488" i="1"/>
  <c r="E2706" i="1"/>
  <c r="D2697" i="1"/>
  <c r="E2884" i="1"/>
  <c r="D3511" i="1"/>
  <c r="E3511" i="1"/>
  <c r="D2742" i="1"/>
  <c r="E2742" i="1"/>
  <c r="D2559" i="1"/>
  <c r="E2559" i="1"/>
  <c r="D3525" i="1"/>
  <c r="E3525" i="1"/>
  <c r="D3517" i="1"/>
  <c r="E3517" i="1"/>
  <c r="D2738" i="1"/>
  <c r="E2738" i="1"/>
  <c r="D3109" i="1"/>
  <c r="E3109" i="1"/>
  <c r="D3105" i="1"/>
  <c r="E3105" i="1"/>
  <c r="D2551" i="1"/>
  <c r="E2551" i="1"/>
  <c r="D2734" i="1"/>
  <c r="E2734" i="1"/>
  <c r="D3101" i="1"/>
  <c r="E3101" i="1"/>
  <c r="D2920" i="1"/>
  <c r="E2920" i="1"/>
  <c r="D2916" i="1"/>
  <c r="E2916" i="1"/>
  <c r="D2555" i="1"/>
  <c r="E2555" i="1"/>
  <c r="D2924" i="1"/>
  <c r="E2924" i="1"/>
  <c r="D3521" i="1"/>
  <c r="E3521" i="1"/>
  <c r="D3509" i="1"/>
  <c r="E3509" i="1"/>
  <c r="D3097" i="1"/>
  <c r="E3097" i="1"/>
  <c r="D3093" i="1"/>
  <c r="E3093" i="1"/>
  <c r="D3089" i="1"/>
  <c r="E3089" i="1"/>
  <c r="D3505" i="1"/>
  <c r="E3505" i="1"/>
  <c r="D2908" i="1"/>
  <c r="E2908" i="1"/>
  <c r="D2730" i="1"/>
  <c r="E2730" i="1"/>
  <c r="D2722" i="1"/>
  <c r="E2722" i="1"/>
  <c r="D3338" i="1"/>
  <c r="E3338" i="1"/>
  <c r="D2539" i="1"/>
  <c r="E2539" i="1"/>
  <c r="D2547" i="1"/>
  <c r="E2547" i="1"/>
  <c r="D2543" i="1"/>
  <c r="E2543" i="1"/>
  <c r="D2726" i="1"/>
  <c r="E2726" i="1"/>
  <c r="D3344" i="1"/>
  <c r="E3344" i="1"/>
  <c r="D3340" i="1"/>
  <c r="E3340" i="1"/>
  <c r="D3332" i="1"/>
  <c r="E3332" i="1"/>
  <c r="D2910" i="1"/>
  <c r="E2910" i="1"/>
  <c r="D2902" i="1"/>
  <c r="E2902" i="1"/>
  <c r="E3362" i="1"/>
  <c r="E3354" i="1"/>
  <c r="E3358" i="1"/>
  <c r="E2744" i="1"/>
  <c r="E2930" i="1"/>
  <c r="E2752" i="1"/>
  <c r="E2926" i="1"/>
  <c r="E3527" i="1"/>
  <c r="E3531" i="1"/>
  <c r="E3535" i="1"/>
  <c r="E3111" i="1"/>
  <c r="E3119" i="1"/>
  <c r="E3115" i="1"/>
  <c r="E2569" i="1"/>
  <c r="E2561" i="1"/>
  <c r="E2565" i="1"/>
  <c r="E2748" i="1"/>
  <c r="E2934" i="1"/>
  <c r="D3351" i="1"/>
  <c r="E3348" i="1"/>
  <c r="F2742" i="1"/>
  <c r="F3525" i="1"/>
  <c r="F2738" i="1"/>
  <c r="F3105" i="1"/>
  <c r="F2734" i="1"/>
  <c r="F2920" i="1"/>
  <c r="F2555" i="1"/>
  <c r="F3521" i="1"/>
  <c r="F3097" i="1"/>
  <c r="F3089" i="1"/>
  <c r="F2908" i="1"/>
  <c r="F2722" i="1"/>
  <c r="F2539" i="1"/>
  <c r="F2543" i="1"/>
  <c r="F3344" i="1"/>
  <c r="F3332" i="1"/>
  <c r="F2902" i="1"/>
  <c r="E2532" i="1"/>
  <c r="E2719" i="1"/>
  <c r="E2528" i="1"/>
  <c r="E3078" i="1"/>
  <c r="E3082" i="1"/>
  <c r="E3331" i="1"/>
  <c r="E2897" i="1"/>
  <c r="E3502" i="1"/>
  <c r="E3323" i="1"/>
  <c r="E3066" i="1"/>
  <c r="E3074" i="1"/>
  <c r="E2520" i="1"/>
  <c r="E3486" i="1"/>
  <c r="E2707" i="1"/>
  <c r="E3482" i="1"/>
  <c r="E2885" i="1"/>
  <c r="E3315" i="1"/>
  <c r="E2524" i="1"/>
  <c r="D2529" i="1"/>
  <c r="E2529" i="1"/>
  <c r="D2708" i="1"/>
  <c r="E2708" i="1"/>
  <c r="D2716" i="1"/>
  <c r="E2716" i="1"/>
  <c r="D3083" i="1"/>
  <c r="E3083" i="1"/>
  <c r="D2525" i="1"/>
  <c r="E2525" i="1"/>
  <c r="D2712" i="1"/>
  <c r="E2712" i="1"/>
  <c r="D3075" i="1"/>
  <c r="E3075" i="1"/>
  <c r="D2533" i="1"/>
  <c r="E2533" i="1"/>
  <c r="D3079" i="1"/>
  <c r="E3079" i="1"/>
  <c r="D2890" i="1"/>
  <c r="E2890" i="1"/>
  <c r="D3328" i="1"/>
  <c r="E3328" i="1"/>
  <c r="D2898" i="1"/>
  <c r="E2898" i="1"/>
  <c r="D2894" i="1"/>
  <c r="E2894" i="1"/>
  <c r="D3324" i="1"/>
  <c r="E3324" i="1"/>
  <c r="D3499" i="1"/>
  <c r="E3499" i="1"/>
  <c r="D3495" i="1"/>
  <c r="E3495" i="1"/>
  <c r="D3320" i="1"/>
  <c r="E3320" i="1"/>
  <c r="D3491" i="1"/>
  <c r="E3491" i="1"/>
  <c r="D3063" i="1"/>
  <c r="E3063" i="1"/>
  <c r="D2878" i="1"/>
  <c r="E2878" i="1"/>
  <c r="D3071" i="1"/>
  <c r="E3071" i="1"/>
  <c r="D2886" i="1"/>
  <c r="E2886" i="1"/>
  <c r="D2517" i="1"/>
  <c r="E2517" i="1"/>
  <c r="D3487" i="1"/>
  <c r="E3487" i="1"/>
  <c r="D3483" i="1"/>
  <c r="E3483" i="1"/>
  <c r="D2700" i="1"/>
  <c r="E2700" i="1"/>
  <c r="D2704" i="1"/>
  <c r="E2704" i="1"/>
  <c r="D2696" i="1"/>
  <c r="E2696" i="1"/>
  <c r="D3479" i="1"/>
  <c r="E3479" i="1"/>
  <c r="D3067" i="1"/>
  <c r="E3067" i="1"/>
  <c r="D2882" i="1"/>
  <c r="E2882" i="1"/>
  <c r="D3316" i="1"/>
  <c r="E3316" i="1"/>
  <c r="D3312" i="1"/>
  <c r="E3312" i="1"/>
  <c r="D3308" i="1"/>
  <c r="E3308" i="1"/>
  <c r="D2521" i="1"/>
  <c r="E2521" i="1"/>
  <c r="D3385" i="1"/>
  <c r="E3385" i="1"/>
  <c r="F3385" i="1"/>
  <c r="E2743" i="1"/>
  <c r="F2743" i="1"/>
  <c r="E2560" i="1"/>
  <c r="F2560" i="1"/>
  <c r="E3526" i="1"/>
  <c r="F3526" i="1"/>
  <c r="E3518" i="1"/>
  <c r="F3518" i="1"/>
  <c r="E2739" i="1"/>
  <c r="F2739" i="1"/>
  <c r="E3110" i="1"/>
  <c r="F3110" i="1"/>
  <c r="E3106" i="1"/>
  <c r="F3106" i="1"/>
  <c r="E2552" i="1"/>
  <c r="F2552" i="1"/>
  <c r="E2735" i="1"/>
  <c r="F2735" i="1"/>
  <c r="E3102" i="1"/>
  <c r="F3102" i="1"/>
  <c r="E2921" i="1"/>
  <c r="F2921" i="1"/>
  <c r="E2917" i="1"/>
  <c r="F2917" i="1"/>
  <c r="E2556" i="1"/>
  <c r="F2556" i="1"/>
  <c r="E2925" i="1"/>
  <c r="F2925" i="1"/>
  <c r="E3522" i="1"/>
  <c r="F3522" i="1"/>
  <c r="E3510" i="1"/>
  <c r="F3510" i="1"/>
  <c r="E3098" i="1"/>
  <c r="F3098" i="1"/>
  <c r="E3094" i="1"/>
  <c r="F3094" i="1"/>
  <c r="E3090" i="1"/>
  <c r="F3090" i="1"/>
  <c r="E3506" i="1"/>
  <c r="F3506" i="1"/>
  <c r="E2909" i="1"/>
  <c r="F2909" i="1"/>
  <c r="E2731" i="1"/>
  <c r="F2731" i="1"/>
  <c r="E2723" i="1"/>
  <c r="F2723" i="1"/>
  <c r="E3339" i="1"/>
  <c r="F3339" i="1"/>
  <c r="E2540" i="1"/>
  <c r="F2540" i="1"/>
  <c r="E2548" i="1"/>
  <c r="F2548" i="1"/>
  <c r="E2544" i="1"/>
  <c r="F2544" i="1"/>
  <c r="E2727" i="1"/>
  <c r="F2727" i="1"/>
  <c r="E3345" i="1"/>
  <c r="F3345" i="1"/>
  <c r="E3341" i="1"/>
  <c r="F3341" i="1"/>
  <c r="E3333" i="1"/>
  <c r="F3333" i="1"/>
  <c r="E2911" i="1"/>
  <c r="F2911" i="1"/>
  <c r="E2903" i="1"/>
  <c r="F2903" i="1"/>
  <c r="E3512" i="1"/>
  <c r="F3512" i="1"/>
  <c r="E3351" i="1"/>
  <c r="F3348" i="1"/>
  <c r="D2743" i="1"/>
  <c r="D3526" i="1"/>
  <c r="D2739" i="1"/>
  <c r="D3106" i="1"/>
  <c r="D2735" i="1"/>
  <c r="D2921" i="1"/>
  <c r="D2556" i="1"/>
  <c r="D3522" i="1"/>
  <c r="D3098" i="1"/>
  <c r="D3090" i="1"/>
  <c r="D2909" i="1"/>
  <c r="D2723" i="1"/>
  <c r="D2540" i="1"/>
  <c r="D2544" i="1"/>
  <c r="D3345" i="1"/>
  <c r="D3333" i="1"/>
  <c r="D2903" i="1"/>
  <c r="F2532" i="1"/>
  <c r="F2719" i="1"/>
  <c r="F2528" i="1"/>
  <c r="F3078" i="1"/>
  <c r="F3082" i="1"/>
  <c r="F3331" i="1"/>
  <c r="F2897" i="1"/>
  <c r="F3502" i="1"/>
  <c r="F3323" i="1"/>
  <c r="F3066" i="1"/>
  <c r="F3074" i="1"/>
  <c r="F2520" i="1"/>
  <c r="F3486" i="1"/>
  <c r="F2707" i="1"/>
  <c r="F3482" i="1"/>
  <c r="F2885" i="1"/>
  <c r="F3315" i="1"/>
  <c r="F2524" i="1"/>
  <c r="D3383" i="1"/>
  <c r="E3386" i="1"/>
  <c r="F3383" i="1"/>
  <c r="E3384" i="1"/>
  <c r="E3382" i="1"/>
  <c r="F2515" i="1"/>
  <c r="E2514" i="1"/>
  <c r="D2513" i="1"/>
  <c r="E2513" i="1"/>
  <c r="I495" i="6"/>
  <c r="I556" i="6"/>
  <c r="H564" i="6"/>
  <c r="H500" i="6"/>
  <c r="I652" i="6"/>
  <c r="I580" i="6"/>
  <c r="I524" i="6"/>
  <c r="H580" i="6"/>
  <c r="H516" i="6"/>
  <c r="I660" i="6"/>
  <c r="I623" i="6"/>
  <c r="J527" i="6"/>
  <c r="D3558" i="1"/>
  <c r="E3206" i="1"/>
  <c r="E2785" i="1"/>
  <c r="F2956" i="1"/>
  <c r="E3558" i="1"/>
  <c r="D3206" i="1"/>
  <c r="E2775" i="1"/>
  <c r="F2595" i="1"/>
  <c r="D2785" i="1"/>
  <c r="F3149" i="1"/>
  <c r="D2956" i="1"/>
  <c r="D2775" i="1"/>
  <c r="D2595" i="1"/>
  <c r="D3149" i="1"/>
  <c r="D2654" i="1"/>
  <c r="E2654" i="1"/>
  <c r="F2654" i="1"/>
  <c r="E2635" i="1"/>
  <c r="F2635" i="1"/>
  <c r="D2635" i="1"/>
  <c r="E3020" i="1"/>
  <c r="F3020" i="1"/>
  <c r="D3020" i="1"/>
  <c r="F3025" i="1"/>
  <c r="D3025" i="1"/>
  <c r="E3025" i="1"/>
  <c r="D2839" i="1"/>
  <c r="E2839" i="1"/>
  <c r="F2839" i="1"/>
  <c r="E3015" i="1"/>
  <c r="F3015" i="1"/>
  <c r="D3015" i="1"/>
  <c r="D3026" i="1"/>
  <c r="E3026" i="1"/>
  <c r="F3026" i="1"/>
  <c r="F2651" i="1"/>
  <c r="E2651" i="1"/>
  <c r="D2651" i="1"/>
  <c r="E2657" i="1"/>
  <c r="F2657" i="1"/>
  <c r="D2657" i="1"/>
  <c r="F2821" i="1"/>
  <c r="D2821" i="1"/>
  <c r="E2821" i="1"/>
  <c r="E3596" i="1"/>
  <c r="F3596" i="1"/>
  <c r="D3596" i="1"/>
  <c r="E3616" i="1"/>
  <c r="F3616" i="1"/>
  <c r="D3616" i="1"/>
  <c r="E3608" i="1"/>
  <c r="F3608" i="1"/>
  <c r="D3608" i="1"/>
  <c r="E2626" i="1"/>
  <c r="F2626" i="1"/>
  <c r="D2626" i="1"/>
  <c r="E2816" i="1"/>
  <c r="F2816" i="1"/>
  <c r="D2816" i="1"/>
  <c r="E2998" i="1"/>
  <c r="F2998" i="1"/>
  <c r="D2998" i="1"/>
  <c r="E3006" i="1"/>
  <c r="F3006" i="1"/>
  <c r="D3006" i="1"/>
  <c r="F3592" i="1"/>
  <c r="D3592" i="1"/>
  <c r="E3592" i="1"/>
  <c r="E2994" i="1"/>
  <c r="F2994" i="1"/>
  <c r="D2994" i="1"/>
  <c r="F3436" i="1"/>
  <c r="E3436" i="1"/>
  <c r="D3436" i="1"/>
  <c r="E3431" i="1"/>
  <c r="F3431" i="1"/>
  <c r="D3431" i="1"/>
  <c r="E3423" i="1"/>
  <c r="F3423" i="1"/>
  <c r="D3423" i="1"/>
  <c r="F2811" i="1"/>
  <c r="E2811" i="1"/>
  <c r="D2811" i="1"/>
  <c r="D2796" i="1"/>
  <c r="E2796" i="1"/>
  <c r="F2796" i="1"/>
  <c r="D2978" i="1"/>
  <c r="E2978" i="1"/>
  <c r="F2978" i="1"/>
  <c r="E2609" i="1"/>
  <c r="D2609" i="1"/>
  <c r="F2609" i="1"/>
  <c r="E3583" i="1"/>
  <c r="D3583" i="1"/>
  <c r="F3583" i="1"/>
  <c r="F3580" i="1"/>
  <c r="D3580" i="1"/>
  <c r="E3580" i="1"/>
  <c r="F2618" i="1"/>
  <c r="D2618" i="1"/>
  <c r="E2618" i="1"/>
  <c r="E3399" i="1"/>
  <c r="F3399" i="1"/>
  <c r="D3399" i="1"/>
  <c r="D3397" i="1"/>
  <c r="F3397" i="1"/>
  <c r="F2598" i="1"/>
  <c r="D2598" i="1"/>
  <c r="E2598" i="1"/>
  <c r="E2970" i="1"/>
  <c r="F2970" i="1"/>
  <c r="E3147" i="1"/>
  <c r="F3147" i="1"/>
  <c r="D3147" i="1"/>
  <c r="F3572" i="1"/>
  <c r="E3572" i="1"/>
  <c r="F3568" i="1"/>
  <c r="D3568" i="1"/>
  <c r="E3568" i="1"/>
  <c r="D2964" i="1"/>
  <c r="E2964" i="1"/>
  <c r="E2786" i="1"/>
  <c r="F2786" i="1"/>
  <c r="D2786" i="1"/>
  <c r="E3151" i="1"/>
  <c r="D3151" i="1"/>
  <c r="E3201" i="1"/>
  <c r="D3201" i="1"/>
  <c r="F3201" i="1"/>
  <c r="E3202" i="1"/>
  <c r="F3202" i="1"/>
  <c r="D3202" i="1"/>
  <c r="D3211" i="1"/>
  <c r="E3211" i="1"/>
  <c r="F3211" i="1"/>
  <c r="F3184" i="1"/>
  <c r="E3184" i="1"/>
  <c r="D3184" i="1"/>
  <c r="F3195" i="1"/>
  <c r="E3195" i="1"/>
  <c r="D3195" i="1"/>
  <c r="F3221" i="1"/>
  <c r="D3221" i="1"/>
  <c r="E3221" i="1"/>
  <c r="D3378" i="1"/>
  <c r="E3378" i="1"/>
  <c r="E3387" i="1"/>
  <c r="D3387" i="1"/>
  <c r="F3387" i="1"/>
  <c r="F3391" i="1"/>
  <c r="E3391" i="1"/>
  <c r="D3391" i="1"/>
  <c r="F3139" i="1"/>
  <c r="E3139" i="1"/>
  <c r="D3139" i="1"/>
  <c r="D2954" i="1"/>
  <c r="F2954" i="1"/>
  <c r="E2954" i="1"/>
  <c r="E2776" i="1"/>
  <c r="D2776" i="1"/>
  <c r="F2776" i="1"/>
  <c r="F3555" i="1"/>
  <c r="E3555" i="1"/>
  <c r="F3559" i="1"/>
  <c r="D3559" i="1"/>
  <c r="D2585" i="1"/>
  <c r="E2585" i="1"/>
  <c r="E2589" i="1"/>
  <c r="D2589" i="1"/>
  <c r="F2589" i="1"/>
  <c r="F3143" i="1"/>
  <c r="E3143" i="1"/>
  <c r="D3143" i="1"/>
  <c r="F2958" i="1"/>
  <c r="E2958" i="1"/>
  <c r="D2958" i="1"/>
  <c r="D2593" i="1"/>
  <c r="F2593" i="1"/>
  <c r="E2593" i="1"/>
  <c r="E3551" i="1"/>
  <c r="D3551" i="1"/>
  <c r="F3551" i="1"/>
  <c r="F2772" i="1"/>
  <c r="E2772" i="1"/>
  <c r="F3135" i="1"/>
  <c r="D3135" i="1"/>
  <c r="D2768" i="1"/>
  <c r="E2768" i="1"/>
  <c r="E2950" i="1"/>
  <c r="D2950" i="1"/>
  <c r="F2950" i="1"/>
  <c r="D3017" i="1"/>
  <c r="F3017" i="1"/>
  <c r="E3017" i="1"/>
  <c r="D2659" i="1"/>
  <c r="F2659" i="1"/>
  <c r="E2659" i="1"/>
  <c r="D3610" i="1"/>
  <c r="E3610" i="1"/>
  <c r="F3610" i="1"/>
  <c r="D2982" i="1"/>
  <c r="E2982" i="1"/>
  <c r="F2982" i="1"/>
  <c r="D2795" i="1"/>
  <c r="E2795" i="1"/>
  <c r="F2795" i="1"/>
  <c r="D3402" i="1"/>
  <c r="E3402" i="1"/>
  <c r="F3402" i="1"/>
  <c r="D2600" i="1"/>
  <c r="F2600" i="1"/>
  <c r="D3566" i="1"/>
  <c r="E3566" i="1"/>
  <c r="F3566" i="1"/>
  <c r="D2608" i="1"/>
  <c r="E2608" i="1"/>
  <c r="D3154" i="1"/>
  <c r="F3154" i="1"/>
  <c r="E3154" i="1"/>
  <c r="D3212" i="1"/>
  <c r="F3212" i="1"/>
  <c r="E3212" i="1"/>
  <c r="D3187" i="1"/>
  <c r="F3187" i="1"/>
  <c r="E3187" i="1"/>
  <c r="E3135" i="1"/>
  <c r="F2585" i="1"/>
  <c r="E2600" i="1"/>
  <c r="E2655" i="1"/>
  <c r="F2655" i="1"/>
  <c r="D2655" i="1"/>
  <c r="F2636" i="1"/>
  <c r="E2636" i="1"/>
  <c r="D2636" i="1"/>
  <c r="F3021" i="1"/>
  <c r="D3021" i="1"/>
  <c r="E3021" i="1"/>
  <c r="D2641" i="1"/>
  <c r="F2641" i="1"/>
  <c r="E2840" i="1"/>
  <c r="F2840" i="1"/>
  <c r="D2840" i="1"/>
  <c r="E3027" i="1"/>
  <c r="F3027" i="1"/>
  <c r="D3027" i="1"/>
  <c r="D2645" i="1"/>
  <c r="E2645" i="1"/>
  <c r="F2645" i="1"/>
  <c r="F2658" i="1"/>
  <c r="D2658" i="1"/>
  <c r="E2658" i="1"/>
  <c r="D3603" i="1"/>
  <c r="E3603" i="1"/>
  <c r="F3603" i="1"/>
  <c r="F3597" i="1"/>
  <c r="E3597" i="1"/>
  <c r="D3597" i="1"/>
  <c r="D3611" i="1"/>
  <c r="E3611" i="1"/>
  <c r="F3611" i="1"/>
  <c r="D3010" i="1"/>
  <c r="E3010" i="1"/>
  <c r="F3010" i="1"/>
  <c r="D2990" i="1"/>
  <c r="E2990" i="1"/>
  <c r="F2990" i="1"/>
  <c r="D3599" i="1"/>
  <c r="E3599" i="1"/>
  <c r="F3599" i="1"/>
  <c r="F2999" i="1"/>
  <c r="E2999" i="1"/>
  <c r="D2999" i="1"/>
  <c r="F3007" i="1"/>
  <c r="E3007" i="1"/>
  <c r="D3007" i="1"/>
  <c r="E2621" i="1"/>
  <c r="F2621" i="1"/>
  <c r="D2621" i="1"/>
  <c r="E3002" i="1"/>
  <c r="F3002" i="1"/>
  <c r="D3002" i="1"/>
  <c r="F3432" i="1"/>
  <c r="E3432" i="1"/>
  <c r="D3432" i="1"/>
  <c r="F3424" i="1"/>
  <c r="E3424" i="1"/>
  <c r="D3424" i="1"/>
  <c r="F3587" i="1"/>
  <c r="D3587" i="1"/>
  <c r="E3587" i="1"/>
  <c r="F2823" i="1"/>
  <c r="D2823" i="1"/>
  <c r="E2823" i="1"/>
  <c r="F3175" i="1"/>
  <c r="D3175" i="1"/>
  <c r="E3175" i="1"/>
  <c r="D3407" i="1"/>
  <c r="E3407" i="1"/>
  <c r="F3407" i="1"/>
  <c r="D3159" i="1"/>
  <c r="E3159" i="1"/>
  <c r="F3159" i="1"/>
  <c r="F2610" i="1"/>
  <c r="D2610" i="1"/>
  <c r="E2610" i="1"/>
  <c r="F3584" i="1"/>
  <c r="D3584" i="1"/>
  <c r="E3584" i="1"/>
  <c r="F3581" i="1"/>
  <c r="D3581" i="1"/>
  <c r="E3581" i="1"/>
  <c r="D2619" i="1"/>
  <c r="E2619" i="1"/>
  <c r="F2619" i="1"/>
  <c r="F3400" i="1"/>
  <c r="D3400" i="1"/>
  <c r="E3403" i="1"/>
  <c r="D3403" i="1"/>
  <c r="F3403" i="1"/>
  <c r="E2780" i="1"/>
  <c r="D2780" i="1"/>
  <c r="F2780" i="1"/>
  <c r="F2971" i="1"/>
  <c r="D2971" i="1"/>
  <c r="E2971" i="1"/>
  <c r="F3148" i="1"/>
  <c r="E3148" i="1"/>
  <c r="D3148" i="1"/>
  <c r="E3573" i="1"/>
  <c r="D3573" i="1"/>
  <c r="F3573" i="1"/>
  <c r="E3569" i="1"/>
  <c r="F3569" i="1"/>
  <c r="D3569" i="1"/>
  <c r="E2605" i="1"/>
  <c r="D2605" i="1"/>
  <c r="F2605" i="1"/>
  <c r="D3157" i="1"/>
  <c r="F3157" i="1"/>
  <c r="F3152" i="1"/>
  <c r="D3152" i="1"/>
  <c r="E3152" i="1"/>
  <c r="E2966" i="1"/>
  <c r="F2966" i="1"/>
  <c r="F3203" i="1"/>
  <c r="D3203" i="1"/>
  <c r="E3203" i="1"/>
  <c r="E3217" i="1"/>
  <c r="F3217" i="1"/>
  <c r="D3217" i="1"/>
  <c r="F3213" i="1"/>
  <c r="E3213" i="1"/>
  <c r="D3213" i="1"/>
  <c r="D3196" i="1"/>
  <c r="E3196" i="1"/>
  <c r="D3379" i="1"/>
  <c r="F3379" i="1"/>
  <c r="E3379" i="1"/>
  <c r="D3388" i="1"/>
  <c r="F3388" i="1"/>
  <c r="D3392" i="1"/>
  <c r="E3392" i="1"/>
  <c r="D3140" i="1"/>
  <c r="E3140" i="1"/>
  <c r="F3140" i="1"/>
  <c r="D2955" i="1"/>
  <c r="F2955" i="1"/>
  <c r="E2955" i="1"/>
  <c r="D2777" i="1"/>
  <c r="F2777" i="1"/>
  <c r="E2777" i="1"/>
  <c r="D3556" i="1"/>
  <c r="F3556" i="1"/>
  <c r="E3556" i="1"/>
  <c r="D3560" i="1"/>
  <c r="E3560" i="1"/>
  <c r="F3560" i="1"/>
  <c r="D2586" i="1"/>
  <c r="F2586" i="1"/>
  <c r="E2586" i="1"/>
  <c r="D2590" i="1"/>
  <c r="F2590" i="1"/>
  <c r="D3144" i="1"/>
  <c r="E3144" i="1"/>
  <c r="D2959" i="1"/>
  <c r="E2959" i="1"/>
  <c r="F2959" i="1"/>
  <c r="D2594" i="1"/>
  <c r="F2594" i="1"/>
  <c r="E2594" i="1"/>
  <c r="D3552" i="1"/>
  <c r="F3552" i="1"/>
  <c r="E3552" i="1"/>
  <c r="D2773" i="1"/>
  <c r="F2773" i="1"/>
  <c r="E2773" i="1"/>
  <c r="D3136" i="1"/>
  <c r="E3136" i="1"/>
  <c r="F3136" i="1"/>
  <c r="D2769" i="1"/>
  <c r="F2769" i="1"/>
  <c r="E2769" i="1"/>
  <c r="D2951" i="1"/>
  <c r="F2951" i="1"/>
  <c r="D2652" i="1"/>
  <c r="E2652" i="1"/>
  <c r="F2652" i="1"/>
  <c r="D3598" i="1"/>
  <c r="E3598" i="1"/>
  <c r="F3598" i="1"/>
  <c r="D2974" i="1"/>
  <c r="E2974" i="1"/>
  <c r="F2974" i="1"/>
  <c r="D3586" i="1"/>
  <c r="F3586" i="1"/>
  <c r="E3586" i="1"/>
  <c r="D2620" i="1"/>
  <c r="F2620" i="1"/>
  <c r="E2620" i="1"/>
  <c r="D2783" i="1"/>
  <c r="F2783" i="1"/>
  <c r="E2783" i="1"/>
  <c r="D3150" i="1"/>
  <c r="F3150" i="1"/>
  <c r="E3150" i="1"/>
  <c r="D3570" i="1"/>
  <c r="E3570" i="1"/>
  <c r="F3570" i="1"/>
  <c r="D2787" i="1"/>
  <c r="F2787" i="1"/>
  <c r="E2787" i="1"/>
  <c r="D3220" i="1"/>
  <c r="E3220" i="1"/>
  <c r="F3220" i="1"/>
  <c r="D3207" i="1"/>
  <c r="E3207" i="1"/>
  <c r="F3207" i="1"/>
  <c r="F2768" i="1"/>
  <c r="E2590" i="1"/>
  <c r="D3555" i="1"/>
  <c r="F3392" i="1"/>
  <c r="D2970" i="1"/>
  <c r="E3563" i="1"/>
  <c r="F3563" i="1"/>
  <c r="D3563" i="1"/>
  <c r="E2784" i="1"/>
  <c r="F2784" i="1"/>
  <c r="D2784" i="1"/>
  <c r="F2967" i="1"/>
  <c r="E2967" i="1"/>
  <c r="D2967" i="1"/>
  <c r="E3199" i="1"/>
  <c r="F3199" i="1"/>
  <c r="F3218" i="1"/>
  <c r="E3218" i="1"/>
  <c r="E3389" i="1"/>
  <c r="D3389" i="1"/>
  <c r="E3393" i="1"/>
  <c r="F3393" i="1"/>
  <c r="D3393" i="1"/>
  <c r="E3141" i="1"/>
  <c r="F3141" i="1"/>
  <c r="E2591" i="1"/>
  <c r="D2591" i="1"/>
  <c r="E3145" i="1"/>
  <c r="F3145" i="1"/>
  <c r="D3145" i="1"/>
  <c r="E2960" i="1"/>
  <c r="F2960" i="1"/>
  <c r="E3137" i="1"/>
  <c r="F3137" i="1"/>
  <c r="D2653" i="1"/>
  <c r="F2653" i="1"/>
  <c r="E2653" i="1"/>
  <c r="D2634" i="1"/>
  <c r="E2634" i="1"/>
  <c r="F2634" i="1"/>
  <c r="E2643" i="1"/>
  <c r="F2643" i="1"/>
  <c r="D2643" i="1"/>
  <c r="E3024" i="1"/>
  <c r="F3024" i="1"/>
  <c r="D3024" i="1"/>
  <c r="D2838" i="1"/>
  <c r="F2838" i="1"/>
  <c r="E2838" i="1"/>
  <c r="D3014" i="1"/>
  <c r="E3014" i="1"/>
  <c r="F3014" i="1"/>
  <c r="F2647" i="1"/>
  <c r="D2647" i="1"/>
  <c r="E2647" i="1"/>
  <c r="E2650" i="1"/>
  <c r="F2650" i="1"/>
  <c r="D2650" i="1"/>
  <c r="D2656" i="1"/>
  <c r="E2656" i="1"/>
  <c r="F2656" i="1"/>
  <c r="E2820" i="1"/>
  <c r="F2820" i="1"/>
  <c r="D2820" i="1"/>
  <c r="D3595" i="1"/>
  <c r="E3595" i="1"/>
  <c r="F3595" i="1"/>
  <c r="D3615" i="1"/>
  <c r="E3615" i="1"/>
  <c r="F3615" i="1"/>
  <c r="D3607" i="1"/>
  <c r="E3607" i="1"/>
  <c r="F3607" i="1"/>
  <c r="D2625" i="1"/>
  <c r="E2625" i="1"/>
  <c r="F2625" i="1"/>
  <c r="D2815" i="1"/>
  <c r="E2815" i="1"/>
  <c r="F2815" i="1"/>
  <c r="F3620" i="1"/>
  <c r="D3620" i="1"/>
  <c r="E3620" i="1"/>
  <c r="E2629" i="1"/>
  <c r="F2629" i="1"/>
  <c r="D2629" i="1"/>
  <c r="E3591" i="1"/>
  <c r="F3591" i="1"/>
  <c r="D3591" i="1"/>
  <c r="E3435" i="1"/>
  <c r="F3435" i="1"/>
  <c r="D3435" i="1"/>
  <c r="F3440" i="1"/>
  <c r="D3440" i="1"/>
  <c r="E3440" i="1"/>
  <c r="E3427" i="1"/>
  <c r="F3427" i="1"/>
  <c r="D3427" i="1"/>
  <c r="F2807" i="1"/>
  <c r="D2807" i="1"/>
  <c r="E2807" i="1"/>
  <c r="F2831" i="1"/>
  <c r="D2831" i="1"/>
  <c r="E2831" i="1"/>
  <c r="F3167" i="1"/>
  <c r="D3167" i="1"/>
  <c r="E3167" i="1"/>
  <c r="D3411" i="1"/>
  <c r="E3411" i="1"/>
  <c r="F3411" i="1"/>
  <c r="D2613" i="1"/>
  <c r="E2613" i="1"/>
  <c r="F2613" i="1"/>
  <c r="D2986" i="1"/>
  <c r="E2986" i="1"/>
  <c r="F2986" i="1"/>
  <c r="D2802" i="1"/>
  <c r="E2802" i="1"/>
  <c r="F2802" i="1"/>
  <c r="F2793" i="1"/>
  <c r="D2793" i="1"/>
  <c r="E3579" i="1"/>
  <c r="D3579" i="1"/>
  <c r="F3579" i="1"/>
  <c r="E2617" i="1"/>
  <c r="D2617" i="1"/>
  <c r="F2617" i="1"/>
  <c r="F3405" i="1"/>
  <c r="E3405" i="1"/>
  <c r="D2782" i="1"/>
  <c r="E2782" i="1"/>
  <c r="E2597" i="1"/>
  <c r="F2597" i="1"/>
  <c r="D2597" i="1"/>
  <c r="D2603" i="1"/>
  <c r="E2603" i="1"/>
  <c r="F3564" i="1"/>
  <c r="D3564" i="1"/>
  <c r="E3571" i="1"/>
  <c r="D3571" i="1"/>
  <c r="E3567" i="1"/>
  <c r="F3567" i="1"/>
  <c r="D3567" i="1"/>
  <c r="F2963" i="1"/>
  <c r="E2963" i="1"/>
  <c r="D2963" i="1"/>
  <c r="F3200" i="1"/>
  <c r="E3200" i="1"/>
  <c r="F3219" i="1"/>
  <c r="E3219" i="1"/>
  <c r="F3210" i="1"/>
  <c r="E3210" i="1"/>
  <c r="F3183" i="1"/>
  <c r="D3183" i="1"/>
  <c r="F3381" i="1"/>
  <c r="E3381" i="1"/>
  <c r="D3381" i="1"/>
  <c r="F3390" i="1"/>
  <c r="E3390" i="1"/>
  <c r="F3142" i="1"/>
  <c r="D3142" i="1"/>
  <c r="F2957" i="1"/>
  <c r="E2957" i="1"/>
  <c r="D2957" i="1"/>
  <c r="F2779" i="1"/>
  <c r="E2779" i="1"/>
  <c r="F3562" i="1"/>
  <c r="D3562" i="1"/>
  <c r="F2588" i="1"/>
  <c r="E2588" i="1"/>
  <c r="D2588" i="1"/>
  <c r="F2592" i="1"/>
  <c r="E2592" i="1"/>
  <c r="F2961" i="1"/>
  <c r="D2961" i="1"/>
  <c r="F2596" i="1"/>
  <c r="E2596" i="1"/>
  <c r="D2596" i="1"/>
  <c r="F3554" i="1"/>
  <c r="E3554" i="1"/>
  <c r="F3138" i="1"/>
  <c r="D3138" i="1"/>
  <c r="F2771" i="1"/>
  <c r="E2771" i="1"/>
  <c r="D2771" i="1"/>
  <c r="F2953" i="1"/>
  <c r="E2953" i="1"/>
  <c r="F2640" i="1"/>
  <c r="D2640" i="1"/>
  <c r="E2640" i="1"/>
  <c r="D3029" i="1"/>
  <c r="E3029" i="1"/>
  <c r="F3029" i="1"/>
  <c r="D3626" i="1"/>
  <c r="E3626" i="1"/>
  <c r="F3626" i="1"/>
  <c r="D3606" i="1"/>
  <c r="E3606" i="1"/>
  <c r="F3606" i="1"/>
  <c r="F3609" i="1"/>
  <c r="E3609" i="1"/>
  <c r="D3609" i="1"/>
  <c r="D2612" i="1"/>
  <c r="E2612" i="1"/>
  <c r="D3582" i="1"/>
  <c r="E3582" i="1"/>
  <c r="F3582" i="1"/>
  <c r="D3406" i="1"/>
  <c r="E3406" i="1"/>
  <c r="F3406" i="1"/>
  <c r="D2973" i="1"/>
  <c r="E2973" i="1"/>
  <c r="D3574" i="1"/>
  <c r="E3574" i="1"/>
  <c r="D2965" i="1"/>
  <c r="E2965" i="1"/>
  <c r="F2965" i="1"/>
  <c r="D2969" i="1"/>
  <c r="E2969" i="1"/>
  <c r="F2969" i="1"/>
  <c r="D3215" i="1"/>
  <c r="F3215" i="1"/>
  <c r="E3215" i="1"/>
  <c r="D2770" i="1"/>
  <c r="E2961" i="1"/>
  <c r="D3146" i="1"/>
  <c r="F2591" i="1"/>
  <c r="D2587" i="1"/>
  <c r="E3142" i="1"/>
  <c r="D3394" i="1"/>
  <c r="F3389" i="1"/>
  <c r="D3380" i="1"/>
  <c r="E3183" i="1"/>
  <c r="D3214" i="1"/>
  <c r="D3199" i="1"/>
  <c r="D2968" i="1"/>
  <c r="D2962" i="1"/>
  <c r="E2790" i="1"/>
  <c r="E2639" i="1"/>
  <c r="F2639" i="1"/>
  <c r="D2639" i="1"/>
  <c r="D2633" i="1"/>
  <c r="F2633" i="1"/>
  <c r="E2633" i="1"/>
  <c r="D2642" i="1"/>
  <c r="E2642" i="1"/>
  <c r="F2642" i="1"/>
  <c r="F2841" i="1"/>
  <c r="E2841" i="1"/>
  <c r="D2841" i="1"/>
  <c r="F3028" i="1"/>
  <c r="E3028" i="1"/>
  <c r="E2646" i="1"/>
  <c r="F2646" i="1"/>
  <c r="D2646" i="1"/>
  <c r="D2649" i="1"/>
  <c r="E2649" i="1"/>
  <c r="F2649" i="1"/>
  <c r="D3623" i="1"/>
  <c r="E3623" i="1"/>
  <c r="F3623" i="1"/>
  <c r="D2819" i="1"/>
  <c r="E2819" i="1"/>
  <c r="F2819" i="1"/>
  <c r="E3612" i="1"/>
  <c r="F3612" i="1"/>
  <c r="D3612" i="1"/>
  <c r="E3011" i="1"/>
  <c r="F3011" i="1"/>
  <c r="D3011" i="1"/>
  <c r="E2991" i="1"/>
  <c r="F2991" i="1"/>
  <c r="D2991" i="1"/>
  <c r="E3600" i="1"/>
  <c r="F3600" i="1"/>
  <c r="D3600" i="1"/>
  <c r="E2835" i="1"/>
  <c r="F2835" i="1"/>
  <c r="D2835" i="1"/>
  <c r="E3619" i="1"/>
  <c r="F3619" i="1"/>
  <c r="D3619" i="1"/>
  <c r="F2622" i="1"/>
  <c r="E2622" i="1"/>
  <c r="D2622" i="1"/>
  <c r="F3003" i="1"/>
  <c r="E3003" i="1"/>
  <c r="D3003" i="1"/>
  <c r="E3419" i="1"/>
  <c r="F3419" i="1"/>
  <c r="D3419" i="1"/>
  <c r="E3439" i="1"/>
  <c r="F3439" i="1"/>
  <c r="D3439" i="1"/>
  <c r="F2804" i="1"/>
  <c r="E2804" i="1"/>
  <c r="D2804" i="1"/>
  <c r="F2827" i="1"/>
  <c r="E2827" i="1"/>
  <c r="D2827" i="1"/>
  <c r="F3171" i="1"/>
  <c r="E3171" i="1"/>
  <c r="D3171" i="1"/>
  <c r="D3415" i="1"/>
  <c r="E3415" i="1"/>
  <c r="D3163" i="1"/>
  <c r="F3163" i="1"/>
  <c r="F2611" i="1"/>
  <c r="D2611" i="1"/>
  <c r="E2611" i="1"/>
  <c r="D3585" i="1"/>
  <c r="E3585" i="1"/>
  <c r="F3585" i="1"/>
  <c r="E2792" i="1"/>
  <c r="F2792" i="1"/>
  <c r="D2792" i="1"/>
  <c r="D3577" i="1"/>
  <c r="F3577" i="1"/>
  <c r="F3404" i="1"/>
  <c r="D3404" i="1"/>
  <c r="E3404" i="1"/>
  <c r="F2781" i="1"/>
  <c r="D2781" i="1"/>
  <c r="F2972" i="1"/>
  <c r="D2972" i="1"/>
  <c r="F2606" i="1"/>
  <c r="D2606" i="1"/>
  <c r="F3179" i="1"/>
  <c r="E3179" i="1"/>
  <c r="E2778" i="1"/>
  <c r="D2778" i="1"/>
  <c r="E3557" i="1"/>
  <c r="F3557" i="1"/>
  <c r="D3557" i="1"/>
  <c r="E3561" i="1"/>
  <c r="F3561" i="1"/>
  <c r="E3553" i="1"/>
  <c r="D3553" i="1"/>
  <c r="E2774" i="1"/>
  <c r="F2774" i="1"/>
  <c r="D2774" i="1"/>
  <c r="E2952" i="1"/>
  <c r="D2952" i="1"/>
  <c r="F2644" i="1"/>
  <c r="E2644" i="1"/>
  <c r="D2644" i="1"/>
  <c r="D2648" i="1"/>
  <c r="F2648" i="1"/>
  <c r="E2648" i="1"/>
  <c r="D2822" i="1"/>
  <c r="F2822" i="1"/>
  <c r="E2822" i="1"/>
  <c r="F2817" i="1"/>
  <c r="E2817" i="1"/>
  <c r="D2817" i="1"/>
  <c r="D2803" i="1"/>
  <c r="E2803" i="1"/>
  <c r="F2803" i="1"/>
  <c r="D3578" i="1"/>
  <c r="E3578" i="1"/>
  <c r="F3578" i="1"/>
  <c r="D3398" i="1"/>
  <c r="E3398" i="1"/>
  <c r="F3398" i="1"/>
  <c r="D2604" i="1"/>
  <c r="E2604" i="1"/>
  <c r="F2604" i="1"/>
  <c r="D2791" i="1"/>
  <c r="F2791" i="1"/>
  <c r="E2791" i="1"/>
  <c r="D3158" i="1"/>
  <c r="F3158" i="1"/>
  <c r="E3158" i="1"/>
  <c r="D3205" i="1"/>
  <c r="F3205" i="1"/>
  <c r="E3205" i="1"/>
  <c r="D2953" i="1"/>
  <c r="F2770" i="1"/>
  <c r="D3137" i="1"/>
  <c r="E3146" i="1"/>
  <c r="D2592" i="1"/>
  <c r="F2587" i="1"/>
  <c r="D3561" i="1"/>
  <c r="E3394" i="1"/>
  <c r="D3390" i="1"/>
  <c r="F3380" i="1"/>
  <c r="D3179" i="1"/>
  <c r="F3214" i="1"/>
  <c r="D3200" i="1"/>
  <c r="E2968" i="1"/>
  <c r="F2962" i="1"/>
  <c r="E2606" i="1"/>
  <c r="F2790" i="1"/>
  <c r="F3574" i="1"/>
  <c r="F2973" i="1"/>
  <c r="F2782" i="1"/>
  <c r="D3405" i="1"/>
  <c r="E3577" i="1"/>
  <c r="D3028" i="1"/>
  <c r="B2471" i="1"/>
  <c r="B3614" i="1"/>
  <c r="H3614" i="1" s="1"/>
  <c r="B3613" i="1"/>
  <c r="H3613" i="1" s="1"/>
  <c r="B2628" i="1"/>
  <c r="H2628" i="1" s="1"/>
  <c r="B2627" i="1"/>
  <c r="H2627" i="1" s="1"/>
  <c r="B2837" i="1"/>
  <c r="H2837" i="1" s="1"/>
  <c r="B2836" i="1"/>
  <c r="H2836" i="1" s="1"/>
  <c r="B2342" i="1"/>
  <c r="B2341" i="1"/>
  <c r="B2338" i="1"/>
  <c r="B2337" i="1"/>
  <c r="B3442" i="1"/>
  <c r="H3442" i="1" s="1"/>
  <c r="B3441" i="1"/>
  <c r="H3441" i="1" s="1"/>
  <c r="B2824" i="1"/>
  <c r="H2824" i="1" s="1"/>
  <c r="B3176" i="1"/>
  <c r="H3176" i="1" s="1"/>
  <c r="B1896" i="1"/>
  <c r="B1773" i="1"/>
  <c r="B3408" i="1"/>
  <c r="H3408" i="1" s="1"/>
  <c r="B2983" i="1"/>
  <c r="H2983" i="1" s="1"/>
  <c r="B3185" i="1"/>
  <c r="H3185" i="1" s="1"/>
  <c r="B3186" i="1"/>
  <c r="H3186" i="1" s="1"/>
  <c r="B2165" i="1"/>
  <c r="B2164" i="1"/>
  <c r="B2158" i="1"/>
  <c r="B2460" i="1"/>
  <c r="B3012" i="1"/>
  <c r="H3012" i="1" s="1"/>
  <c r="B3013" i="1"/>
  <c r="H3013" i="1" s="1"/>
  <c r="B3005" i="1"/>
  <c r="H3005" i="1" s="1"/>
  <c r="B3004" i="1"/>
  <c r="H3004" i="1" s="1"/>
  <c r="B2350" i="1"/>
  <c r="B2349" i="1"/>
  <c r="B2808" i="1"/>
  <c r="H2808" i="1" s="1"/>
  <c r="B2832" i="1"/>
  <c r="H2832" i="1" s="1"/>
  <c r="B2151" i="1"/>
  <c r="B1777" i="1"/>
  <c r="B2143" i="1"/>
  <c r="B2614" i="1"/>
  <c r="H2614" i="1" s="1"/>
  <c r="B3197" i="1"/>
  <c r="H3197" i="1" s="1"/>
  <c r="B3198" i="1"/>
  <c r="H3198" i="1" s="1"/>
  <c r="B1936" i="1"/>
  <c r="B1908" i="1"/>
  <c r="B3601" i="1"/>
  <c r="H3601" i="1" s="1"/>
  <c r="B3602" i="1"/>
  <c r="H3602" i="1" s="1"/>
  <c r="B2630" i="1"/>
  <c r="H2630" i="1" s="1"/>
  <c r="B3594" i="1"/>
  <c r="H3594" i="1" s="1"/>
  <c r="B3593" i="1"/>
  <c r="H3593" i="1" s="1"/>
  <c r="B2354" i="1"/>
  <c r="B2353" i="1"/>
  <c r="B3438" i="1"/>
  <c r="H3438" i="1" s="1"/>
  <c r="B3437" i="1"/>
  <c r="H3437" i="1" s="1"/>
  <c r="B3428" i="1"/>
  <c r="H3428" i="1" s="1"/>
  <c r="B1809" i="1"/>
  <c r="B1789" i="1"/>
  <c r="B1793" i="1"/>
  <c r="B3168" i="1"/>
  <c r="H3168" i="1" s="1"/>
  <c r="B2147" i="1"/>
  <c r="B2324" i="1"/>
  <c r="B2012" i="1"/>
  <c r="B2139" i="1"/>
  <c r="B2436" i="1"/>
  <c r="B3412" i="1"/>
  <c r="H3412" i="1" s="1"/>
  <c r="B3164" i="1"/>
  <c r="H3164" i="1" s="1"/>
  <c r="B2987" i="1"/>
  <c r="H2987" i="1" s="1"/>
  <c r="B3625" i="1"/>
  <c r="H3625" i="1" s="1"/>
  <c r="B3605" i="1"/>
  <c r="H3605" i="1" s="1"/>
  <c r="B1920" i="1"/>
  <c r="B3622" i="1"/>
  <c r="H3622" i="1" s="1"/>
  <c r="B3621" i="1"/>
  <c r="H3621" i="1" s="1"/>
  <c r="B3420" i="1"/>
  <c r="H3420" i="1" s="1"/>
  <c r="B3588" i="1"/>
  <c r="H3588" i="1" s="1"/>
  <c r="B1805" i="1"/>
  <c r="B1781" i="1"/>
  <c r="B2320" i="1"/>
  <c r="B2135" i="1"/>
  <c r="B1892" i="1"/>
  <c r="B2979" i="1"/>
  <c r="H2979" i="1" s="1"/>
  <c r="B3190" i="1"/>
  <c r="H3190" i="1" s="1"/>
  <c r="B2172" i="1"/>
  <c r="B2173" i="1"/>
  <c r="B1928" i="1"/>
  <c r="B2624" i="1"/>
  <c r="H2624" i="1" s="1"/>
  <c r="B2623" i="1"/>
  <c r="H2623" i="1" s="1"/>
  <c r="B2344" i="1"/>
  <c r="B2806" i="1"/>
  <c r="H2806" i="1" s="1"/>
  <c r="B2805" i="1"/>
  <c r="H2805" i="1" s="1"/>
  <c r="B2828" i="1"/>
  <c r="H2828" i="1" s="1"/>
  <c r="B3172" i="1"/>
  <c r="H3172" i="1" s="1"/>
  <c r="B1888" i="1"/>
  <c r="B2432" i="1"/>
  <c r="B3416" i="1"/>
  <c r="H3416" i="1" s="1"/>
  <c r="B3222" i="1"/>
  <c r="H3222" i="1" s="1"/>
  <c r="B1932" i="1"/>
  <c r="B1924" i="1"/>
  <c r="B1916" i="1"/>
  <c r="B3618" i="1"/>
  <c r="H3618" i="1" s="1"/>
  <c r="B3617" i="1"/>
  <c r="H3617" i="1" s="1"/>
  <c r="B2992" i="1"/>
  <c r="H2992" i="1" s="1"/>
  <c r="B2993" i="1"/>
  <c r="H2993" i="1" s="1"/>
  <c r="B3001" i="1"/>
  <c r="H3001" i="1" s="1"/>
  <c r="B3000" i="1"/>
  <c r="H3000" i="1" s="1"/>
  <c r="B3009" i="1"/>
  <c r="H3009" i="1" s="1"/>
  <c r="B3008" i="1"/>
  <c r="H3008" i="1" s="1"/>
  <c r="B2995" i="1"/>
  <c r="H2995" i="1" s="1"/>
  <c r="B2334" i="1"/>
  <c r="B2333" i="1"/>
  <c r="B3434" i="1"/>
  <c r="H3434" i="1" s="1"/>
  <c r="B3433" i="1"/>
  <c r="H3433" i="1" s="1"/>
  <c r="B3426" i="1"/>
  <c r="H3426" i="1" s="1"/>
  <c r="B3425" i="1"/>
  <c r="H3425" i="1" s="1"/>
  <c r="B2812" i="1"/>
  <c r="H2812" i="1" s="1"/>
  <c r="B1801" i="1"/>
  <c r="B1785" i="1"/>
  <c r="B1797" i="1"/>
  <c r="B2155" i="1"/>
  <c r="B2328" i="1"/>
  <c r="B1769" i="1"/>
  <c r="B2016" i="1"/>
  <c r="B2020" i="1"/>
  <c r="B2428" i="1"/>
  <c r="B2797" i="1"/>
  <c r="H2797" i="1" s="1"/>
  <c r="B3160" i="1"/>
  <c r="H3160" i="1" s="1"/>
  <c r="B3180" i="1"/>
  <c r="H3180" i="1" s="1"/>
  <c r="B2184" i="1"/>
  <c r="B2185" i="1"/>
  <c r="B2470" i="1"/>
  <c r="B1919" i="1"/>
  <c r="B3016" i="1"/>
  <c r="H3016" i="1" s="1"/>
  <c r="B3624" i="1"/>
  <c r="H3624" i="1" s="1"/>
  <c r="B2441" i="1"/>
  <c r="B3604" i="1"/>
  <c r="H3604" i="1" s="1"/>
  <c r="B2818" i="1"/>
  <c r="H2818" i="1" s="1"/>
  <c r="B3216" i="1"/>
  <c r="H3216" i="1" s="1"/>
  <c r="B2638" i="1"/>
  <c r="H2638" i="1" s="1"/>
  <c r="B3019" i="1"/>
  <c r="H3019" i="1" s="1"/>
  <c r="B3023" i="1"/>
  <c r="H3023" i="1" s="1"/>
  <c r="B2801" i="1"/>
  <c r="H2801" i="1" s="1"/>
  <c r="B3576" i="1"/>
  <c r="H3576" i="1" s="1"/>
  <c r="B2424" i="1"/>
  <c r="B2316" i="1"/>
  <c r="B1765" i="1"/>
  <c r="B2416" i="1"/>
  <c r="B1864" i="1"/>
  <c r="B1753" i="1"/>
  <c r="B1745" i="1"/>
  <c r="B2404" i="1"/>
  <c r="B2115" i="1"/>
  <c r="B3396" i="1"/>
  <c r="H3396" i="1" s="1"/>
  <c r="B2602" i="1"/>
  <c r="H2602" i="1" s="1"/>
  <c r="B2789" i="1"/>
  <c r="H2789" i="1" s="1"/>
  <c r="B3156" i="1"/>
  <c r="H3156" i="1" s="1"/>
  <c r="B2196" i="1"/>
  <c r="B2637" i="1"/>
  <c r="H2637" i="1" s="1"/>
  <c r="B3018" i="1"/>
  <c r="H3018" i="1" s="1"/>
  <c r="B3022" i="1"/>
  <c r="H3022" i="1" s="1"/>
  <c r="B2800" i="1"/>
  <c r="H2800" i="1" s="1"/>
  <c r="B2794" i="1"/>
  <c r="H2794" i="1" s="1"/>
  <c r="B3575" i="1"/>
  <c r="H3575" i="1" s="1"/>
  <c r="B2313" i="1"/>
  <c r="B2423" i="1"/>
  <c r="B2001" i="1"/>
  <c r="B2315" i="1"/>
  <c r="B2005" i="1"/>
  <c r="B1764" i="1"/>
  <c r="B2009" i="1"/>
  <c r="B2415" i="1"/>
  <c r="B2421" i="1"/>
  <c r="B1863" i="1"/>
  <c r="B1997" i="1"/>
  <c r="B1752" i="1"/>
  <c r="B2305" i="1"/>
  <c r="B1744" i="1"/>
  <c r="B1750" i="1"/>
  <c r="B2403" i="1"/>
  <c r="B1989" i="1"/>
  <c r="B2114" i="1"/>
  <c r="B3401" i="1"/>
  <c r="H3401" i="1" s="1"/>
  <c r="B3395" i="1"/>
  <c r="H3395" i="1" s="1"/>
  <c r="B2599" i="1"/>
  <c r="H2599" i="1" s="1"/>
  <c r="B2601" i="1"/>
  <c r="H2601" i="1" s="1"/>
  <c r="B3565" i="1"/>
  <c r="H3565" i="1" s="1"/>
  <c r="B2788" i="1"/>
  <c r="H2788" i="1" s="1"/>
  <c r="B2607" i="1"/>
  <c r="H2607" i="1" s="1"/>
  <c r="B3155" i="1"/>
  <c r="H3155" i="1" s="1"/>
  <c r="B3153" i="1"/>
  <c r="H3153" i="1" s="1"/>
  <c r="B3204" i="1"/>
  <c r="H3204" i="1" s="1"/>
  <c r="B2188" i="1"/>
  <c r="B2199" i="1"/>
  <c r="B2202" i="1"/>
  <c r="H745" i="6"/>
  <c r="H713" i="6"/>
  <c r="H681" i="6"/>
  <c r="H649" i="6"/>
  <c r="H617" i="6"/>
  <c r="H601" i="6"/>
  <c r="H585" i="6"/>
  <c r="H573" i="6"/>
  <c r="H521" i="6"/>
  <c r="H509" i="6"/>
  <c r="H113" i="6"/>
  <c r="I681" i="6"/>
  <c r="J537" i="6"/>
  <c r="H161" i="6"/>
  <c r="H97" i="6"/>
  <c r="I609" i="6"/>
  <c r="I589" i="6"/>
  <c r="I557" i="6"/>
  <c r="I509" i="6"/>
  <c r="J481" i="6"/>
  <c r="J437" i="6"/>
  <c r="J417" i="6"/>
  <c r="J177" i="6"/>
  <c r="I156" i="6"/>
  <c r="I136" i="6"/>
  <c r="J113" i="6"/>
  <c r="I92" i="6"/>
  <c r="I72" i="6"/>
  <c r="J49" i="6"/>
  <c r="I28" i="6"/>
  <c r="I8" i="6"/>
  <c r="H756" i="6"/>
  <c r="H724" i="6"/>
  <c r="H692" i="6"/>
  <c r="H660" i="6"/>
  <c r="H628" i="6"/>
  <c r="H612" i="6"/>
  <c r="H596" i="6"/>
  <c r="H581" i="6"/>
  <c r="H553" i="6"/>
  <c r="H541" i="6"/>
  <c r="H532" i="6"/>
  <c r="H517" i="6"/>
  <c r="H489" i="6"/>
  <c r="H477" i="6"/>
  <c r="H449" i="6"/>
  <c r="H433" i="6"/>
  <c r="H417" i="6"/>
  <c r="H397" i="6"/>
  <c r="H168" i="6"/>
  <c r="H104" i="6"/>
  <c r="H40" i="6"/>
  <c r="J757" i="6"/>
  <c r="I716" i="6"/>
  <c r="I685" i="6"/>
  <c r="J655" i="6"/>
  <c r="J609" i="6"/>
  <c r="I599" i="6"/>
  <c r="I581" i="6"/>
  <c r="I561" i="6"/>
  <c r="I529" i="6"/>
  <c r="J513" i="6"/>
  <c r="I500" i="6"/>
  <c r="I485" i="6"/>
  <c r="J465" i="6"/>
  <c r="I444" i="6"/>
  <c r="I424" i="6"/>
  <c r="J401" i="6"/>
  <c r="I144" i="6"/>
  <c r="I80" i="6"/>
  <c r="I16" i="6"/>
  <c r="H549" i="6"/>
  <c r="H485" i="6"/>
  <c r="H445" i="6"/>
  <c r="H389" i="6"/>
  <c r="H177" i="6"/>
  <c r="H49" i="6"/>
  <c r="J617" i="6"/>
  <c r="I605" i="6"/>
  <c r="J585" i="6"/>
  <c r="I577" i="6"/>
  <c r="J505" i="6"/>
  <c r="J453" i="6"/>
  <c r="J389" i="6"/>
  <c r="H749" i="6"/>
  <c r="H717" i="6"/>
  <c r="H685" i="6"/>
  <c r="H653" i="6"/>
  <c r="H621" i="6"/>
  <c r="H605" i="6"/>
  <c r="H589" i="6"/>
  <c r="H537" i="6"/>
  <c r="H525" i="6"/>
  <c r="H461" i="6"/>
  <c r="H413" i="6"/>
  <c r="H33" i="6"/>
  <c r="H712" i="6"/>
  <c r="H569" i="6"/>
  <c r="H557" i="6"/>
  <c r="H548" i="6"/>
  <c r="H505" i="6"/>
  <c r="H493" i="6"/>
  <c r="H484" i="6"/>
  <c r="H469" i="6"/>
  <c r="H453" i="6"/>
  <c r="H440" i="6"/>
  <c r="H421" i="6"/>
  <c r="H405" i="6"/>
  <c r="H192" i="6"/>
  <c r="H176" i="6"/>
  <c r="H128" i="6"/>
  <c r="H112" i="6"/>
  <c r="H64" i="6"/>
  <c r="H48" i="6"/>
  <c r="J725" i="6"/>
  <c r="I689" i="6"/>
  <c r="I657" i="6"/>
  <c r="I628" i="6"/>
  <c r="I613" i="6"/>
  <c r="I553" i="6"/>
  <c r="I532" i="6"/>
  <c r="J503" i="6"/>
  <c r="J489" i="6"/>
  <c r="I472" i="6"/>
  <c r="J445" i="6"/>
  <c r="J429" i="6"/>
  <c r="I408" i="6"/>
  <c r="I188" i="6"/>
  <c r="I168" i="6"/>
  <c r="J145" i="6"/>
  <c r="I124" i="6"/>
  <c r="I104" i="6"/>
  <c r="J81" i="6"/>
  <c r="I60" i="6"/>
  <c r="I40" i="6"/>
  <c r="J17" i="6"/>
  <c r="J686" i="6"/>
  <c r="I686" i="6"/>
  <c r="J682" i="6"/>
  <c r="I682" i="6"/>
  <c r="J654" i="6"/>
  <c r="I654" i="6"/>
  <c r="J650" i="6"/>
  <c r="I650" i="6"/>
  <c r="J622" i="6"/>
  <c r="I622" i="6"/>
  <c r="J618" i="6"/>
  <c r="I618" i="6"/>
  <c r="J590" i="6"/>
  <c r="I590" i="6"/>
  <c r="J586" i="6"/>
  <c r="I586" i="6"/>
  <c r="J558" i="6"/>
  <c r="I558" i="6"/>
  <c r="J554" i="6"/>
  <c r="I554" i="6"/>
  <c r="J526" i="6"/>
  <c r="I526" i="6"/>
  <c r="J522" i="6"/>
  <c r="I522" i="6"/>
  <c r="J494" i="6"/>
  <c r="I494" i="6"/>
  <c r="J490" i="6"/>
  <c r="I490" i="6"/>
  <c r="J478" i="6"/>
  <c r="I478" i="6"/>
  <c r="J462" i="6"/>
  <c r="I462" i="6"/>
  <c r="H462" i="6"/>
  <c r="J414" i="6"/>
  <c r="I414" i="6"/>
  <c r="H414" i="6"/>
  <c r="I691" i="6"/>
  <c r="H691" i="6"/>
  <c r="I659" i="6"/>
  <c r="H659" i="6"/>
  <c r="I627" i="6"/>
  <c r="H627" i="6"/>
  <c r="I595" i="6"/>
  <c r="H595" i="6"/>
  <c r="I563" i="6"/>
  <c r="H563" i="6"/>
  <c r="I531" i="6"/>
  <c r="H531" i="6"/>
  <c r="I499" i="6"/>
  <c r="H499" i="6"/>
  <c r="J132" i="6"/>
  <c r="H132" i="6"/>
  <c r="J100" i="6"/>
  <c r="H100" i="6"/>
  <c r="J84" i="6"/>
  <c r="H84" i="6"/>
  <c r="J68" i="6"/>
  <c r="H68" i="6"/>
  <c r="J52" i="6"/>
  <c r="H52" i="6"/>
  <c r="J20" i="6"/>
  <c r="H20" i="6"/>
  <c r="J4" i="6"/>
  <c r="H4" i="6"/>
  <c r="J688" i="6"/>
  <c r="I688" i="6"/>
  <c r="J680" i="6"/>
  <c r="I680" i="6"/>
  <c r="J656" i="6"/>
  <c r="I656" i="6"/>
  <c r="J648" i="6"/>
  <c r="I648" i="6"/>
  <c r="J624" i="6"/>
  <c r="I624" i="6"/>
  <c r="J616" i="6"/>
  <c r="I616" i="6"/>
  <c r="J608" i="6"/>
  <c r="I608" i="6"/>
  <c r="J604" i="6"/>
  <c r="I604" i="6"/>
  <c r="J600" i="6"/>
  <c r="I600" i="6"/>
  <c r="J592" i="6"/>
  <c r="I592" i="6"/>
  <c r="J584" i="6"/>
  <c r="I584" i="6"/>
  <c r="J576" i="6"/>
  <c r="I576" i="6"/>
  <c r="J572" i="6"/>
  <c r="I572" i="6"/>
  <c r="J568" i="6"/>
  <c r="I568" i="6"/>
  <c r="J560" i="6"/>
  <c r="I560" i="6"/>
  <c r="J552" i="6"/>
  <c r="I552" i="6"/>
  <c r="J544" i="6"/>
  <c r="I544" i="6"/>
  <c r="J540" i="6"/>
  <c r="I540" i="6"/>
  <c r="J536" i="6"/>
  <c r="I536" i="6"/>
  <c r="J528" i="6"/>
  <c r="I528" i="6"/>
  <c r="J520" i="6"/>
  <c r="I520" i="6"/>
  <c r="J512" i="6"/>
  <c r="I512" i="6"/>
  <c r="J508" i="6"/>
  <c r="I508" i="6"/>
  <c r="J504" i="6"/>
  <c r="I504" i="6"/>
  <c r="J496" i="6"/>
  <c r="I496" i="6"/>
  <c r="J488" i="6"/>
  <c r="I488" i="6"/>
  <c r="J468" i="6"/>
  <c r="I468" i="6"/>
  <c r="J452" i="6"/>
  <c r="I452" i="6"/>
  <c r="H452" i="6"/>
  <c r="J436" i="6"/>
  <c r="I436" i="6"/>
  <c r="H436" i="6"/>
  <c r="J420" i="6"/>
  <c r="I420" i="6"/>
  <c r="H420" i="6"/>
  <c r="J404" i="6"/>
  <c r="I404" i="6"/>
  <c r="H404" i="6"/>
  <c r="J388" i="6"/>
  <c r="I388" i="6"/>
  <c r="H388" i="6"/>
  <c r="H2" i="6"/>
  <c r="H754" i="6"/>
  <c r="H722" i="6"/>
  <c r="H690" i="6"/>
  <c r="H658" i="6"/>
  <c r="H410" i="6"/>
  <c r="H402" i="6"/>
  <c r="I754" i="6"/>
  <c r="J750" i="6"/>
  <c r="J746" i="6"/>
  <c r="I694" i="6"/>
  <c r="I594" i="6"/>
  <c r="I570" i="6"/>
  <c r="I566" i="6"/>
  <c r="I422" i="6"/>
  <c r="I394" i="6"/>
  <c r="H454" i="6"/>
  <c r="H390" i="6"/>
  <c r="J758" i="6"/>
  <c r="J726" i="6"/>
  <c r="J722" i="6"/>
  <c r="I690" i="6"/>
  <c r="I567" i="6"/>
  <c r="I562" i="6"/>
  <c r="I538" i="6"/>
  <c r="I534" i="6"/>
  <c r="I514" i="6"/>
  <c r="I510" i="6"/>
  <c r="J495" i="6"/>
  <c r="I486" i="6"/>
  <c r="I410" i="6"/>
  <c r="I402" i="6"/>
  <c r="H757" i="6"/>
  <c r="H752" i="6"/>
  <c r="H746" i="6"/>
  <c r="H725" i="6"/>
  <c r="H720" i="6"/>
  <c r="H714" i="6"/>
  <c r="H688" i="6"/>
  <c r="H682" i="6"/>
  <c r="H656" i="6"/>
  <c r="H650" i="6"/>
  <c r="H624" i="6"/>
  <c r="H618" i="6"/>
  <c r="H613" i="6"/>
  <c r="H608" i="6"/>
  <c r="H602" i="6"/>
  <c r="H592" i="6"/>
  <c r="H586" i="6"/>
  <c r="H576" i="6"/>
  <c r="H570" i="6"/>
  <c r="H560" i="6"/>
  <c r="H554" i="6"/>
  <c r="H544" i="6"/>
  <c r="H538" i="6"/>
  <c r="H528" i="6"/>
  <c r="H522" i="6"/>
  <c r="H512" i="6"/>
  <c r="H506" i="6"/>
  <c r="H496" i="6"/>
  <c r="H490" i="6"/>
  <c r="H480" i="6"/>
  <c r="H474" i="6"/>
  <c r="H464" i="6"/>
  <c r="H456" i="6"/>
  <c r="H442" i="6"/>
  <c r="H434" i="6"/>
  <c r="H428" i="6"/>
  <c r="H406" i="6"/>
  <c r="H400" i="6"/>
  <c r="H392" i="6"/>
  <c r="H193" i="6"/>
  <c r="H172" i="6"/>
  <c r="H144" i="6"/>
  <c r="H136" i="6"/>
  <c r="H129" i="6"/>
  <c r="H108" i="6"/>
  <c r="H80" i="6"/>
  <c r="H72" i="6"/>
  <c r="H65" i="6"/>
  <c r="H44" i="6"/>
  <c r="H16" i="6"/>
  <c r="H8" i="6"/>
  <c r="J2" i="6"/>
  <c r="I756" i="6"/>
  <c r="I752" i="6"/>
  <c r="J748" i="6"/>
  <c r="J745" i="6"/>
  <c r="I724" i="6"/>
  <c r="I720" i="6"/>
  <c r="J716" i="6"/>
  <c r="J713" i="6"/>
  <c r="J691" i="6"/>
  <c r="I687" i="6"/>
  <c r="I658" i="6"/>
  <c r="I653" i="6"/>
  <c r="I649" i="6"/>
  <c r="I625" i="6"/>
  <c r="I620" i="6"/>
  <c r="I610" i="6"/>
  <c r="I606" i="6"/>
  <c r="J601" i="6"/>
  <c r="I596" i="6"/>
  <c r="J591" i="6"/>
  <c r="I582" i="6"/>
  <c r="J577" i="6"/>
  <c r="I573" i="6"/>
  <c r="J567" i="6"/>
  <c r="J563" i="6"/>
  <c r="I559" i="6"/>
  <c r="I549" i="6"/>
  <c r="I545" i="6"/>
  <c r="I535" i="6"/>
  <c r="I530" i="6"/>
  <c r="I525" i="6"/>
  <c r="I521" i="6"/>
  <c r="I516" i="6"/>
  <c r="I506" i="6"/>
  <c r="I502" i="6"/>
  <c r="I497" i="6"/>
  <c r="I492" i="6"/>
  <c r="I482" i="6"/>
  <c r="I476" i="6"/>
  <c r="J469" i="6"/>
  <c r="J461" i="6"/>
  <c r="I454" i="6"/>
  <c r="I448" i="6"/>
  <c r="I440" i="6"/>
  <c r="J433" i="6"/>
  <c r="I426" i="6"/>
  <c r="I418" i="6"/>
  <c r="I412" i="6"/>
  <c r="J405" i="6"/>
  <c r="J397" i="6"/>
  <c r="I390" i="6"/>
  <c r="I192" i="6"/>
  <c r="I160" i="6"/>
  <c r="I128" i="6"/>
  <c r="I96" i="6"/>
  <c r="I84" i="6"/>
  <c r="I64" i="6"/>
  <c r="I52" i="6"/>
  <c r="I32" i="6"/>
  <c r="I20" i="6"/>
  <c r="J190" i="6"/>
  <c r="I190" i="6"/>
  <c r="H190" i="6"/>
  <c r="J186" i="6"/>
  <c r="I186" i="6"/>
  <c r="J182" i="6"/>
  <c r="I182" i="6"/>
  <c r="J178" i="6"/>
  <c r="I178" i="6"/>
  <c r="J174" i="6"/>
  <c r="I174" i="6"/>
  <c r="H174" i="6"/>
  <c r="J170" i="6"/>
  <c r="I170" i="6"/>
  <c r="J166" i="6"/>
  <c r="I166" i="6"/>
  <c r="J162" i="6"/>
  <c r="I162" i="6"/>
  <c r="J158" i="6"/>
  <c r="I158" i="6"/>
  <c r="H158" i="6"/>
  <c r="J154" i="6"/>
  <c r="I154" i="6"/>
  <c r="J150" i="6"/>
  <c r="I150" i="6"/>
  <c r="J146" i="6"/>
  <c r="I146" i="6"/>
  <c r="J142" i="6"/>
  <c r="I142" i="6"/>
  <c r="H142" i="6"/>
  <c r="J138" i="6"/>
  <c r="I138" i="6"/>
  <c r="J134" i="6"/>
  <c r="I134" i="6"/>
  <c r="J130" i="6"/>
  <c r="I130" i="6"/>
  <c r="J126" i="6"/>
  <c r="I126" i="6"/>
  <c r="H126" i="6"/>
  <c r="J122" i="6"/>
  <c r="I122" i="6"/>
  <c r="J118" i="6"/>
  <c r="I118" i="6"/>
  <c r="J114" i="6"/>
  <c r="I114" i="6"/>
  <c r="J110" i="6"/>
  <c r="I110" i="6"/>
  <c r="H110" i="6"/>
  <c r="J106" i="6"/>
  <c r="I106" i="6"/>
  <c r="J102" i="6"/>
  <c r="I102" i="6"/>
  <c r="J98" i="6"/>
  <c r="I98" i="6"/>
  <c r="J94" i="6"/>
  <c r="I94" i="6"/>
  <c r="H94" i="6"/>
  <c r="J90" i="6"/>
  <c r="I90" i="6"/>
  <c r="J86" i="6"/>
  <c r="I86" i="6"/>
  <c r="J82" i="6"/>
  <c r="I82" i="6"/>
  <c r="J78" i="6"/>
  <c r="I78" i="6"/>
  <c r="H78" i="6"/>
  <c r="J74" i="6"/>
  <c r="I74" i="6"/>
  <c r="J70" i="6"/>
  <c r="I70" i="6"/>
  <c r="J66" i="6"/>
  <c r="I66" i="6"/>
  <c r="J62" i="6"/>
  <c r="I62" i="6"/>
  <c r="H62" i="6"/>
  <c r="J58" i="6"/>
  <c r="I58" i="6"/>
  <c r="J54" i="6"/>
  <c r="I54" i="6"/>
  <c r="J50" i="6"/>
  <c r="I50" i="6"/>
  <c r="J46" i="6"/>
  <c r="I46" i="6"/>
  <c r="H46" i="6"/>
  <c r="J42" i="6"/>
  <c r="I42" i="6"/>
  <c r="J38" i="6"/>
  <c r="I38" i="6"/>
  <c r="J34" i="6"/>
  <c r="I34" i="6"/>
  <c r="J30" i="6"/>
  <c r="I30" i="6"/>
  <c r="H30" i="6"/>
  <c r="J26" i="6"/>
  <c r="I26" i="6"/>
  <c r="J22" i="6"/>
  <c r="I22" i="6"/>
  <c r="J18" i="6"/>
  <c r="I18" i="6"/>
  <c r="J14" i="6"/>
  <c r="I14" i="6"/>
  <c r="H14" i="6"/>
  <c r="J10" i="6"/>
  <c r="I10" i="6"/>
  <c r="J6" i="6"/>
  <c r="I6" i="6"/>
  <c r="J446" i="6"/>
  <c r="I446" i="6"/>
  <c r="H446" i="6"/>
  <c r="J430" i="6"/>
  <c r="I430" i="6"/>
  <c r="H430" i="6"/>
  <c r="J398" i="6"/>
  <c r="I398" i="6"/>
  <c r="H398" i="6"/>
  <c r="I191" i="6"/>
  <c r="J191" i="6"/>
  <c r="H191" i="6"/>
  <c r="I187" i="6"/>
  <c r="J187" i="6"/>
  <c r="H187" i="6"/>
  <c r="I183" i="6"/>
  <c r="J183" i="6"/>
  <c r="H183" i="6"/>
  <c r="I179" i="6"/>
  <c r="J179" i="6"/>
  <c r="H179" i="6"/>
  <c r="I175" i="6"/>
  <c r="J175" i="6"/>
  <c r="H175" i="6"/>
  <c r="I171" i="6"/>
  <c r="J171" i="6"/>
  <c r="H171" i="6"/>
  <c r="I167" i="6"/>
  <c r="J167" i="6"/>
  <c r="H167" i="6"/>
  <c r="I163" i="6"/>
  <c r="J163" i="6"/>
  <c r="H163" i="6"/>
  <c r="I159" i="6"/>
  <c r="J159" i="6"/>
  <c r="H159" i="6"/>
  <c r="I155" i="6"/>
  <c r="J155" i="6"/>
  <c r="H155" i="6"/>
  <c r="I151" i="6"/>
  <c r="J151" i="6"/>
  <c r="H151" i="6"/>
  <c r="I147" i="6"/>
  <c r="J147" i="6"/>
  <c r="H147" i="6"/>
  <c r="I143" i="6"/>
  <c r="J143" i="6"/>
  <c r="H143" i="6"/>
  <c r="I139" i="6"/>
  <c r="J139" i="6"/>
  <c r="H139" i="6"/>
  <c r="I135" i="6"/>
  <c r="J135" i="6"/>
  <c r="H135" i="6"/>
  <c r="I131" i="6"/>
  <c r="J131" i="6"/>
  <c r="H131" i="6"/>
  <c r="I127" i="6"/>
  <c r="J127" i="6"/>
  <c r="H127" i="6"/>
  <c r="I123" i="6"/>
  <c r="J123" i="6"/>
  <c r="H123" i="6"/>
  <c r="I119" i="6"/>
  <c r="J119" i="6"/>
  <c r="H119" i="6"/>
  <c r="I115" i="6"/>
  <c r="J115" i="6"/>
  <c r="H115" i="6"/>
  <c r="I111" i="6"/>
  <c r="J111" i="6"/>
  <c r="H111" i="6"/>
  <c r="I107" i="6"/>
  <c r="J107" i="6"/>
  <c r="H107" i="6"/>
  <c r="I103" i="6"/>
  <c r="J103" i="6"/>
  <c r="H103" i="6"/>
  <c r="I99" i="6"/>
  <c r="J99" i="6"/>
  <c r="H99" i="6"/>
  <c r="I95" i="6"/>
  <c r="J95" i="6"/>
  <c r="H95" i="6"/>
  <c r="I91" i="6"/>
  <c r="J91" i="6"/>
  <c r="H91" i="6"/>
  <c r="I87" i="6"/>
  <c r="J87" i="6"/>
  <c r="H87" i="6"/>
  <c r="I83" i="6"/>
  <c r="J83" i="6"/>
  <c r="H83" i="6"/>
  <c r="I79" i="6"/>
  <c r="J79" i="6"/>
  <c r="H79" i="6"/>
  <c r="I75" i="6"/>
  <c r="J75" i="6"/>
  <c r="H75" i="6"/>
  <c r="I71" i="6"/>
  <c r="J71" i="6"/>
  <c r="H71" i="6"/>
  <c r="I67" i="6"/>
  <c r="J67" i="6"/>
  <c r="H67" i="6"/>
  <c r="I63" i="6"/>
  <c r="J63" i="6"/>
  <c r="H63" i="6"/>
  <c r="I59" i="6"/>
  <c r="J59" i="6"/>
  <c r="H59" i="6"/>
  <c r="I55" i="6"/>
  <c r="J55" i="6"/>
  <c r="H55" i="6"/>
  <c r="I51" i="6"/>
  <c r="J51" i="6"/>
  <c r="H51" i="6"/>
  <c r="I47" i="6"/>
  <c r="J47" i="6"/>
  <c r="H47" i="6"/>
  <c r="I43" i="6"/>
  <c r="J43" i="6"/>
  <c r="H43" i="6"/>
  <c r="I39" i="6"/>
  <c r="J39" i="6"/>
  <c r="H39" i="6"/>
  <c r="I35" i="6"/>
  <c r="J35" i="6"/>
  <c r="H35" i="6"/>
  <c r="I31" i="6"/>
  <c r="J31" i="6"/>
  <c r="H31" i="6"/>
  <c r="I27" i="6"/>
  <c r="J27" i="6"/>
  <c r="H27" i="6"/>
  <c r="I23" i="6"/>
  <c r="J23" i="6"/>
  <c r="H23" i="6"/>
  <c r="I19" i="6"/>
  <c r="J19" i="6"/>
  <c r="H19" i="6"/>
  <c r="I15" i="6"/>
  <c r="J15" i="6"/>
  <c r="H15" i="6"/>
  <c r="I11" i="6"/>
  <c r="J11" i="6"/>
  <c r="H11" i="6"/>
  <c r="I7" i="6"/>
  <c r="J7" i="6"/>
  <c r="H7" i="6"/>
  <c r="I3" i="6"/>
  <c r="J3" i="6"/>
  <c r="H3" i="6"/>
  <c r="I759" i="6"/>
  <c r="H759" i="6"/>
  <c r="I755" i="6"/>
  <c r="J755" i="6"/>
  <c r="H755" i="6"/>
  <c r="I751" i="6"/>
  <c r="H751" i="6"/>
  <c r="I747" i="6"/>
  <c r="J747" i="6"/>
  <c r="H747" i="6"/>
  <c r="I723" i="6"/>
  <c r="J723" i="6"/>
  <c r="H723" i="6"/>
  <c r="I719" i="6"/>
  <c r="H719" i="6"/>
  <c r="I715" i="6"/>
  <c r="J715" i="6"/>
  <c r="H715" i="6"/>
  <c r="I683" i="6"/>
  <c r="H683" i="6"/>
  <c r="I651" i="6"/>
  <c r="H651" i="6"/>
  <c r="I647" i="6"/>
  <c r="H647" i="6"/>
  <c r="I619" i="6"/>
  <c r="H619" i="6"/>
  <c r="I615" i="6"/>
  <c r="H615" i="6"/>
  <c r="I611" i="6"/>
  <c r="J611" i="6"/>
  <c r="H611" i="6"/>
  <c r="J607" i="6"/>
  <c r="H607" i="6"/>
  <c r="I603" i="6"/>
  <c r="H603" i="6"/>
  <c r="I587" i="6"/>
  <c r="H587" i="6"/>
  <c r="I583" i="6"/>
  <c r="H583" i="6"/>
  <c r="I579" i="6"/>
  <c r="J579" i="6"/>
  <c r="H579" i="6"/>
  <c r="J575" i="6"/>
  <c r="H575" i="6"/>
  <c r="I571" i="6"/>
  <c r="H571" i="6"/>
  <c r="I555" i="6"/>
  <c r="H555" i="6"/>
  <c r="I551" i="6"/>
  <c r="H551" i="6"/>
  <c r="I547" i="6"/>
  <c r="J547" i="6"/>
  <c r="H547" i="6"/>
  <c r="J543" i="6"/>
  <c r="H543" i="6"/>
  <c r="I539" i="6"/>
  <c r="H539" i="6"/>
  <c r="I523" i="6"/>
  <c r="H523" i="6"/>
  <c r="I519" i="6"/>
  <c r="H519" i="6"/>
  <c r="I515" i="6"/>
  <c r="J515" i="6"/>
  <c r="H515" i="6"/>
  <c r="J511" i="6"/>
  <c r="H511" i="6"/>
  <c r="I507" i="6"/>
  <c r="H507" i="6"/>
  <c r="I491" i="6"/>
  <c r="H491" i="6"/>
  <c r="I487" i="6"/>
  <c r="H487" i="6"/>
  <c r="I483" i="6"/>
  <c r="J483" i="6"/>
  <c r="H483" i="6"/>
  <c r="I479" i="6"/>
  <c r="J479" i="6"/>
  <c r="H479" i="6"/>
  <c r="I475" i="6"/>
  <c r="J475" i="6"/>
  <c r="H475" i="6"/>
  <c r="I471" i="6"/>
  <c r="J471" i="6"/>
  <c r="H471" i="6"/>
  <c r="I467" i="6"/>
  <c r="J467" i="6"/>
  <c r="H467" i="6"/>
  <c r="I463" i="6"/>
  <c r="J463" i="6"/>
  <c r="H463" i="6"/>
  <c r="I459" i="6"/>
  <c r="J459" i="6"/>
  <c r="H459" i="6"/>
  <c r="I455" i="6"/>
  <c r="J455" i="6"/>
  <c r="H455" i="6"/>
  <c r="I451" i="6"/>
  <c r="J451" i="6"/>
  <c r="H451" i="6"/>
  <c r="I447" i="6"/>
  <c r="J447" i="6"/>
  <c r="H447" i="6"/>
  <c r="I443" i="6"/>
  <c r="J443" i="6"/>
  <c r="H443" i="6"/>
  <c r="I439" i="6"/>
  <c r="J439" i="6"/>
  <c r="H439" i="6"/>
  <c r="I435" i="6"/>
  <c r="J435" i="6"/>
  <c r="H435" i="6"/>
  <c r="I431" i="6"/>
  <c r="J431" i="6"/>
  <c r="H431" i="6"/>
  <c r="I427" i="6"/>
  <c r="J427" i="6"/>
  <c r="H427" i="6"/>
  <c r="I423" i="6"/>
  <c r="J423" i="6"/>
  <c r="H423" i="6"/>
  <c r="I419" i="6"/>
  <c r="J419" i="6"/>
  <c r="H419" i="6"/>
  <c r="I415" i="6"/>
  <c r="J415" i="6"/>
  <c r="H415" i="6"/>
  <c r="I411" i="6"/>
  <c r="J411" i="6"/>
  <c r="H411" i="6"/>
  <c r="I407" i="6"/>
  <c r="J407" i="6"/>
  <c r="H407" i="6"/>
  <c r="I403" i="6"/>
  <c r="J403" i="6"/>
  <c r="H403" i="6"/>
  <c r="I399" i="6"/>
  <c r="J399" i="6"/>
  <c r="H399" i="6"/>
  <c r="I395" i="6"/>
  <c r="J395" i="6"/>
  <c r="H395" i="6"/>
  <c r="I391" i="6"/>
  <c r="J391" i="6"/>
  <c r="H391" i="6"/>
  <c r="I387" i="6"/>
  <c r="J387" i="6"/>
  <c r="H387" i="6"/>
  <c r="J180" i="6"/>
  <c r="H180" i="6"/>
  <c r="J164" i="6"/>
  <c r="H164" i="6"/>
  <c r="J148" i="6"/>
  <c r="H148" i="6"/>
  <c r="J116" i="6"/>
  <c r="H116" i="6"/>
  <c r="J36" i="6"/>
  <c r="H36" i="6"/>
  <c r="I189" i="6"/>
  <c r="J189" i="6"/>
  <c r="I185" i="6"/>
  <c r="H185" i="6"/>
  <c r="I181" i="6"/>
  <c r="J181" i="6"/>
  <c r="I173" i="6"/>
  <c r="J173" i="6"/>
  <c r="I169" i="6"/>
  <c r="H169" i="6"/>
  <c r="I165" i="6"/>
  <c r="J165" i="6"/>
  <c r="I157" i="6"/>
  <c r="J157" i="6"/>
  <c r="I153" i="6"/>
  <c r="H153" i="6"/>
  <c r="I149" i="6"/>
  <c r="J149" i="6"/>
  <c r="I141" i="6"/>
  <c r="J141" i="6"/>
  <c r="I137" i="6"/>
  <c r="H137" i="6"/>
  <c r="I133" i="6"/>
  <c r="J133" i="6"/>
  <c r="I125" i="6"/>
  <c r="J125" i="6"/>
  <c r="I121" i="6"/>
  <c r="H121" i="6"/>
  <c r="I117" i="6"/>
  <c r="J117" i="6"/>
  <c r="I109" i="6"/>
  <c r="J109" i="6"/>
  <c r="I105" i="6"/>
  <c r="H105" i="6"/>
  <c r="I101" i="6"/>
  <c r="J101" i="6"/>
  <c r="I93" i="6"/>
  <c r="J93" i="6"/>
  <c r="I89" i="6"/>
  <c r="H89" i="6"/>
  <c r="I85" i="6"/>
  <c r="J85" i="6"/>
  <c r="I77" i="6"/>
  <c r="J77" i="6"/>
  <c r="I73" i="6"/>
  <c r="H73" i="6"/>
  <c r="I69" i="6"/>
  <c r="J69" i="6"/>
  <c r="I61" i="6"/>
  <c r="J61" i="6"/>
  <c r="I57" i="6"/>
  <c r="H57" i="6"/>
  <c r="I53" i="6"/>
  <c r="J53" i="6"/>
  <c r="I45" i="6"/>
  <c r="J45" i="6"/>
  <c r="I41" i="6"/>
  <c r="H41" i="6"/>
  <c r="I37" i="6"/>
  <c r="J37" i="6"/>
  <c r="I29" i="6"/>
  <c r="J29" i="6"/>
  <c r="I25" i="6"/>
  <c r="H25" i="6"/>
  <c r="I21" i="6"/>
  <c r="J21" i="6"/>
  <c r="I13" i="6"/>
  <c r="J13" i="6"/>
  <c r="I9" i="6"/>
  <c r="H9" i="6"/>
  <c r="I5" i="6"/>
  <c r="J5" i="6"/>
  <c r="J693" i="6"/>
  <c r="I693" i="6"/>
  <c r="J661" i="6"/>
  <c r="I661" i="6"/>
  <c r="J597" i="6"/>
  <c r="I597" i="6"/>
  <c r="J565" i="6"/>
  <c r="I565" i="6"/>
  <c r="J533" i="6"/>
  <c r="I533" i="6"/>
  <c r="J501" i="6"/>
  <c r="I501" i="6"/>
  <c r="I473" i="6"/>
  <c r="J473" i="6"/>
  <c r="I457" i="6"/>
  <c r="J457" i="6"/>
  <c r="H457" i="6"/>
  <c r="I441" i="6"/>
  <c r="J441" i="6"/>
  <c r="H441" i="6"/>
  <c r="I425" i="6"/>
  <c r="J425" i="6"/>
  <c r="H425" i="6"/>
  <c r="I409" i="6"/>
  <c r="J409" i="6"/>
  <c r="H409" i="6"/>
  <c r="I393" i="6"/>
  <c r="J393" i="6"/>
  <c r="H393" i="6"/>
  <c r="H626" i="6"/>
  <c r="H610" i="6"/>
  <c r="H594" i="6"/>
  <c r="H578" i="6"/>
  <c r="H562" i="6"/>
  <c r="H546" i="6"/>
  <c r="H530" i="6"/>
  <c r="H514" i="6"/>
  <c r="H498" i="6"/>
  <c r="H482" i="6"/>
  <c r="H466" i="6"/>
  <c r="H438" i="6"/>
  <c r="H154" i="6"/>
  <c r="H146" i="6"/>
  <c r="H118" i="6"/>
  <c r="H26" i="6"/>
  <c r="H18" i="6"/>
  <c r="J718" i="6"/>
  <c r="J714" i="6"/>
  <c r="I546" i="6"/>
  <c r="I542" i="6"/>
  <c r="I518" i="6"/>
  <c r="I458" i="6"/>
  <c r="I450" i="6"/>
  <c r="I386" i="6"/>
  <c r="H750" i="6"/>
  <c r="H718" i="6"/>
  <c r="H686" i="6"/>
  <c r="H654" i="6"/>
  <c r="H622" i="6"/>
  <c r="H606" i="6"/>
  <c r="H590" i="6"/>
  <c r="H574" i="6"/>
  <c r="H558" i="6"/>
  <c r="H542" i="6"/>
  <c r="H526" i="6"/>
  <c r="H510" i="6"/>
  <c r="H494" i="6"/>
  <c r="H478" i="6"/>
  <c r="H426" i="6"/>
  <c r="H418" i="6"/>
  <c r="H106" i="6"/>
  <c r="H98" i="6"/>
  <c r="H42" i="6"/>
  <c r="H34" i="6"/>
  <c r="J647" i="6"/>
  <c r="J623" i="6"/>
  <c r="J619" i="6"/>
  <c r="I614" i="6"/>
  <c r="J599" i="6"/>
  <c r="J595" i="6"/>
  <c r="I591" i="6"/>
  <c r="I474" i="6"/>
  <c r="I466" i="6"/>
  <c r="I438" i="6"/>
  <c r="H758" i="6"/>
  <c r="H753" i="6"/>
  <c r="H726" i="6"/>
  <c r="H721" i="6"/>
  <c r="H694" i="6"/>
  <c r="H689" i="6"/>
  <c r="H684" i="6"/>
  <c r="H657" i="6"/>
  <c r="H652" i="6"/>
  <c r="H625" i="6"/>
  <c r="H620" i="6"/>
  <c r="H614" i="6"/>
  <c r="H604" i="6"/>
  <c r="H598" i="6"/>
  <c r="H593" i="6"/>
  <c r="H588" i="6"/>
  <c r="H582" i="6"/>
  <c r="H572" i="6"/>
  <c r="H566" i="6"/>
  <c r="H561" i="6"/>
  <c r="H556" i="6"/>
  <c r="H550" i="6"/>
  <c r="H545" i="6"/>
  <c r="H540" i="6"/>
  <c r="H534" i="6"/>
  <c r="H529" i="6"/>
  <c r="H524" i="6"/>
  <c r="H518" i="6"/>
  <c r="H513" i="6"/>
  <c r="H508" i="6"/>
  <c r="H502" i="6"/>
  <c r="H497" i="6"/>
  <c r="H492" i="6"/>
  <c r="H486" i="6"/>
  <c r="H481" i="6"/>
  <c r="H476" i="6"/>
  <c r="H470" i="6"/>
  <c r="H465" i="6"/>
  <c r="H458" i="6"/>
  <c r="H450" i="6"/>
  <c r="H444" i="6"/>
  <c r="H437" i="6"/>
  <c r="H429" i="6"/>
  <c r="H422" i="6"/>
  <c r="H416" i="6"/>
  <c r="H408" i="6"/>
  <c r="H401" i="6"/>
  <c r="H394" i="6"/>
  <c r="H386" i="6"/>
  <c r="H188" i="6"/>
  <c r="H181" i="6"/>
  <c r="H173" i="6"/>
  <c r="H166" i="6"/>
  <c r="H160" i="6"/>
  <c r="H152" i="6"/>
  <c r="H145" i="6"/>
  <c r="H138" i="6"/>
  <c r="H130" i="6"/>
  <c r="H124" i="6"/>
  <c r="H117" i="6"/>
  <c r="H109" i="6"/>
  <c r="H102" i="6"/>
  <c r="H96" i="6"/>
  <c r="H88" i="6"/>
  <c r="H81" i="6"/>
  <c r="H74" i="6"/>
  <c r="H66" i="6"/>
  <c r="H60" i="6"/>
  <c r="H53" i="6"/>
  <c r="H45" i="6"/>
  <c r="H38" i="6"/>
  <c r="H32" i="6"/>
  <c r="H24" i="6"/>
  <c r="H17" i="6"/>
  <c r="H10" i="6"/>
  <c r="J753" i="6"/>
  <c r="J749" i="6"/>
  <c r="J721" i="6"/>
  <c r="J717" i="6"/>
  <c r="I692" i="6"/>
  <c r="J687" i="6"/>
  <c r="J683" i="6"/>
  <c r="J659" i="6"/>
  <c r="I655" i="6"/>
  <c r="I626" i="6"/>
  <c r="I621" i="6"/>
  <c r="I612" i="6"/>
  <c r="I607" i="6"/>
  <c r="I602" i="6"/>
  <c r="I598" i="6"/>
  <c r="I593" i="6"/>
  <c r="I588" i="6"/>
  <c r="J583" i="6"/>
  <c r="I578" i="6"/>
  <c r="I574" i="6"/>
  <c r="J569" i="6"/>
  <c r="I564" i="6"/>
  <c r="J559" i="6"/>
  <c r="J555" i="6"/>
  <c r="I550" i="6"/>
  <c r="I541" i="6"/>
  <c r="J535" i="6"/>
  <c r="J531" i="6"/>
  <c r="I527" i="6"/>
  <c r="I517" i="6"/>
  <c r="J507" i="6"/>
  <c r="I503" i="6"/>
  <c r="I498" i="6"/>
  <c r="I493" i="6"/>
  <c r="I484" i="6"/>
  <c r="J477" i="6"/>
  <c r="I470" i="6"/>
  <c r="I464" i="6"/>
  <c r="I456" i="6"/>
  <c r="J449" i="6"/>
  <c r="I442" i="6"/>
  <c r="I434" i="6"/>
  <c r="I428" i="6"/>
  <c r="J421" i="6"/>
  <c r="J413" i="6"/>
  <c r="I406" i="6"/>
  <c r="I400" i="6"/>
  <c r="I392" i="6"/>
  <c r="J193" i="6"/>
  <c r="I184" i="6"/>
  <c r="I172" i="6"/>
  <c r="J161" i="6"/>
  <c r="I152" i="6"/>
  <c r="I140" i="6"/>
  <c r="J129" i="6"/>
  <c r="I120" i="6"/>
  <c r="I108" i="6"/>
  <c r="J97" i="6"/>
  <c r="I88" i="6"/>
  <c r="I76" i="6"/>
  <c r="J65" i="6"/>
  <c r="I56" i="6"/>
  <c r="I44" i="6"/>
  <c r="J33" i="6"/>
  <c r="I24" i="6"/>
  <c r="I12" i="6"/>
  <c r="D2859" i="1" l="1"/>
  <c r="H2859" i="1"/>
  <c r="D3461" i="1"/>
  <c r="H3461" i="1"/>
  <c r="F2500" i="1"/>
  <c r="H2500" i="1"/>
  <c r="D2682" i="1"/>
  <c r="H2682" i="1"/>
  <c r="E3053" i="1"/>
  <c r="H3053" i="1"/>
  <c r="F2496" i="1"/>
  <c r="H2496" i="1"/>
  <c r="D2876" i="1"/>
  <c r="H2876" i="1"/>
  <c r="D2868" i="1"/>
  <c r="H2868" i="1"/>
  <c r="D2492" i="1"/>
  <c r="H2492" i="1"/>
  <c r="D3060" i="1"/>
  <c r="H3060" i="1"/>
  <c r="E2856" i="1"/>
  <c r="H2856" i="1"/>
  <c r="D3297" i="1"/>
  <c r="H3297" i="1"/>
  <c r="D2872" i="1"/>
  <c r="H2872" i="1"/>
  <c r="E3290" i="1"/>
  <c r="H3290" i="1"/>
  <c r="F3473" i="1"/>
  <c r="H3473" i="1"/>
  <c r="E3469" i="1"/>
  <c r="H3469" i="1"/>
  <c r="D2689" i="1"/>
  <c r="H2689" i="1"/>
  <c r="D2864" i="1"/>
  <c r="H2864" i="1"/>
  <c r="F2690" i="1"/>
  <c r="H2690" i="1"/>
  <c r="D2499" i="1"/>
  <c r="H2499" i="1"/>
  <c r="E2504" i="1"/>
  <c r="H2504" i="1"/>
  <c r="E3457" i="1"/>
  <c r="H3457" i="1"/>
  <c r="D2860" i="1"/>
  <c r="H2860" i="1"/>
  <c r="E2694" i="1"/>
  <c r="H2694" i="1"/>
  <c r="E3057" i="1"/>
  <c r="H3057" i="1"/>
  <c r="D3472" i="1"/>
  <c r="H3472" i="1"/>
  <c r="E2674" i="1"/>
  <c r="H2674" i="1"/>
  <c r="E3045" i="1"/>
  <c r="H3045" i="1"/>
  <c r="E3272" i="1"/>
  <c r="H3272" i="1"/>
  <c r="F3298" i="1"/>
  <c r="H3298" i="1"/>
  <c r="D3061" i="1"/>
  <c r="H3061" i="1"/>
  <c r="D2491" i="1"/>
  <c r="H2491" i="1"/>
  <c r="D2863" i="1"/>
  <c r="H2863" i="1"/>
  <c r="D2500" i="1"/>
  <c r="F3053" i="1"/>
  <c r="D2496" i="1"/>
  <c r="E2868" i="1"/>
  <c r="F2859" i="1"/>
  <c r="E2876" i="1"/>
  <c r="E2500" i="1"/>
  <c r="F2682" i="1"/>
  <c r="F3461" i="1"/>
  <c r="F2876" i="1"/>
  <c r="E2859" i="1"/>
  <c r="E2496" i="1"/>
  <c r="E2682" i="1"/>
  <c r="F2868" i="1"/>
  <c r="E3461" i="1"/>
  <c r="D3045" i="1"/>
  <c r="D3272" i="1"/>
  <c r="D3053" i="1"/>
  <c r="F2860" i="1"/>
  <c r="E2492" i="1"/>
  <c r="F3045" i="1"/>
  <c r="D3298" i="1"/>
  <c r="E2863" i="1"/>
  <c r="D2674" i="1"/>
  <c r="E3061" i="1"/>
  <c r="E3298" i="1"/>
  <c r="E2491" i="1"/>
  <c r="F3472" i="1"/>
  <c r="F2674" i="1"/>
  <c r="F3061" i="1"/>
  <c r="E3060" i="1"/>
  <c r="F2856" i="1"/>
  <c r="D2856" i="1"/>
  <c r="F2492" i="1"/>
  <c r="F2864" i="1"/>
  <c r="F3060" i="1"/>
  <c r="E3473" i="1"/>
  <c r="E2690" i="1"/>
  <c r="E2864" i="1"/>
  <c r="E3472" i="1"/>
  <c r="E2689" i="1"/>
  <c r="F2689" i="1"/>
  <c r="D3473" i="1"/>
  <c r="D2690" i="1"/>
  <c r="F2491" i="1"/>
  <c r="F2863" i="1"/>
  <c r="F3272" i="1"/>
  <c r="D3469" i="1"/>
  <c r="E2872" i="1"/>
  <c r="D3290" i="1"/>
  <c r="E3300" i="1"/>
  <c r="F3300" i="1"/>
  <c r="F3457" i="1"/>
  <c r="F2504" i="1"/>
  <c r="E2860" i="1"/>
  <c r="F2499" i="1"/>
  <c r="F3297" i="1"/>
  <c r="D3457" i="1"/>
  <c r="D2504" i="1"/>
  <c r="D3057" i="1"/>
  <c r="F2694" i="1"/>
  <c r="F2872" i="1"/>
  <c r="F3302" i="1"/>
  <c r="E3302" i="1"/>
  <c r="D3302" i="1"/>
  <c r="F3057" i="1"/>
  <c r="E2499" i="1"/>
  <c r="E3297" i="1"/>
  <c r="D3300" i="1"/>
  <c r="F3469" i="1"/>
  <c r="F3290" i="1"/>
  <c r="D2694" i="1"/>
  <c r="F2495" i="1"/>
  <c r="E2495" i="1"/>
  <c r="D2495" i="1"/>
  <c r="F2855" i="1"/>
  <c r="E2855" i="1"/>
  <c r="D2855" i="1"/>
  <c r="F2875" i="1"/>
  <c r="E2875" i="1"/>
  <c r="D2875" i="1"/>
  <c r="F2867" i="1"/>
  <c r="E2867" i="1"/>
  <c r="D2867" i="1"/>
  <c r="B3464" i="1"/>
  <c r="H3464" i="1" s="1"/>
  <c r="B3293" i="1"/>
  <c r="H3293" i="1" s="1"/>
  <c r="B2507" i="1"/>
  <c r="H2507" i="1" s="1"/>
  <c r="B2512" i="1"/>
  <c r="H2512" i="1" s="1"/>
  <c r="B2511" i="1"/>
  <c r="H2511" i="1" s="1"/>
  <c r="F3460" i="1"/>
  <c r="E3460" i="1"/>
  <c r="D3460" i="1"/>
  <c r="F2673" i="1"/>
  <c r="E2673" i="1"/>
  <c r="D2673" i="1"/>
  <c r="F2871" i="1"/>
  <c r="E2871" i="1"/>
  <c r="D2871" i="1"/>
  <c r="F2503" i="1"/>
  <c r="E2503" i="1"/>
  <c r="D2503" i="1"/>
  <c r="F3306" i="1"/>
  <c r="E3306" i="1"/>
  <c r="D3306" i="1"/>
  <c r="E2498" i="1"/>
  <c r="D2498" i="1"/>
  <c r="F2498" i="1"/>
  <c r="E3288" i="1"/>
  <c r="D3288" i="1"/>
  <c r="F3288" i="1"/>
  <c r="E2680" i="1"/>
  <c r="D2680" i="1"/>
  <c r="F2680" i="1"/>
  <c r="E3471" i="1"/>
  <c r="D3471" i="1"/>
  <c r="F3471" i="1"/>
  <c r="E3051" i="1"/>
  <c r="D3051" i="1"/>
  <c r="F3051" i="1"/>
  <c r="E3467" i="1"/>
  <c r="D3467" i="1"/>
  <c r="F3467" i="1"/>
  <c r="F3301" i="1"/>
  <c r="E3301" i="1"/>
  <c r="D3301" i="1"/>
  <c r="E3463" i="1"/>
  <c r="D3463" i="1"/>
  <c r="F3463" i="1"/>
  <c r="E3292" i="1"/>
  <c r="D3292" i="1"/>
  <c r="F3292" i="1"/>
  <c r="E2506" i="1"/>
  <c r="D2506" i="1"/>
  <c r="F2506" i="1"/>
  <c r="E2510" i="1"/>
  <c r="D2510" i="1"/>
  <c r="F2510" i="1"/>
  <c r="F3456" i="1"/>
  <c r="E3456" i="1"/>
  <c r="D3456" i="1"/>
  <c r="F3289" i="1"/>
  <c r="E3289" i="1"/>
  <c r="D3289" i="1"/>
  <c r="F3271" i="1"/>
  <c r="E3271" i="1"/>
  <c r="D3271" i="1"/>
  <c r="F3052" i="1"/>
  <c r="E3052" i="1"/>
  <c r="D3052" i="1"/>
  <c r="F3056" i="1"/>
  <c r="E3056" i="1"/>
  <c r="D3056" i="1"/>
  <c r="E3304" i="1"/>
  <c r="D3304" i="1"/>
  <c r="F3304" i="1"/>
  <c r="E3459" i="1"/>
  <c r="D3459" i="1"/>
  <c r="F3459" i="1"/>
  <c r="E2490" i="1"/>
  <c r="D2490" i="1"/>
  <c r="F2490" i="1"/>
  <c r="E2854" i="1"/>
  <c r="D2854" i="1"/>
  <c r="F2854" i="1"/>
  <c r="E2870" i="1"/>
  <c r="D2870" i="1"/>
  <c r="F2870" i="1"/>
  <c r="E3059" i="1"/>
  <c r="D3059" i="1"/>
  <c r="F3059" i="1"/>
  <c r="E2866" i="1"/>
  <c r="D2866" i="1"/>
  <c r="F2866" i="1"/>
  <c r="F3305" i="1"/>
  <c r="D3305" i="1"/>
  <c r="E3305" i="1"/>
  <c r="B3048" i="1"/>
  <c r="H3048" i="1" s="1"/>
  <c r="B2677" i="1"/>
  <c r="H2677" i="1" s="1"/>
  <c r="B2685" i="1"/>
  <c r="H2685" i="1" s="1"/>
  <c r="B3476" i="1"/>
  <c r="H3476" i="1" s="1"/>
  <c r="E2494" i="1"/>
  <c r="D2494" i="1"/>
  <c r="F2494" i="1"/>
  <c r="E2672" i="1"/>
  <c r="D2672" i="1"/>
  <c r="F2672" i="1"/>
  <c r="E2862" i="1"/>
  <c r="D2862" i="1"/>
  <c r="F2862" i="1"/>
  <c r="E2874" i="1"/>
  <c r="D2874" i="1"/>
  <c r="F2874" i="1"/>
  <c r="E2502" i="1"/>
  <c r="D2502" i="1"/>
  <c r="F2502" i="1"/>
  <c r="E2688" i="1"/>
  <c r="D2688" i="1"/>
  <c r="F2688" i="1"/>
  <c r="F3044" i="1"/>
  <c r="E3044" i="1"/>
  <c r="D3044" i="1"/>
  <c r="F2681" i="1"/>
  <c r="E2681" i="1"/>
  <c r="D2681" i="1"/>
  <c r="F2693" i="1"/>
  <c r="E2693" i="1"/>
  <c r="D2693" i="1"/>
  <c r="F3468" i="1"/>
  <c r="E3468" i="1"/>
  <c r="D3468" i="1"/>
  <c r="E3455" i="1"/>
  <c r="D3455" i="1"/>
  <c r="F3455" i="1"/>
  <c r="E3043" i="1"/>
  <c r="D3043" i="1"/>
  <c r="F3043" i="1"/>
  <c r="E2858" i="1"/>
  <c r="D2858" i="1"/>
  <c r="F2858" i="1"/>
  <c r="E3270" i="1"/>
  <c r="D3270" i="1"/>
  <c r="F3270" i="1"/>
  <c r="E2692" i="1"/>
  <c r="D2692" i="1"/>
  <c r="F2692" i="1"/>
  <c r="E3296" i="1"/>
  <c r="D3296" i="1"/>
  <c r="F3296" i="1"/>
  <c r="E3055" i="1"/>
  <c r="D3055" i="1"/>
  <c r="F3055" i="1"/>
  <c r="E3047" i="1"/>
  <c r="D3047" i="1"/>
  <c r="F3047" i="1"/>
  <c r="E2676" i="1"/>
  <c r="D2676" i="1"/>
  <c r="F2676" i="1"/>
  <c r="E2684" i="1"/>
  <c r="D2684" i="1"/>
  <c r="F2684" i="1"/>
  <c r="E3475" i="1"/>
  <c r="D3475" i="1"/>
  <c r="F3475" i="1"/>
  <c r="F2607" i="1"/>
  <c r="E2607" i="1"/>
  <c r="D2607" i="1"/>
  <c r="E2599" i="1"/>
  <c r="F2599" i="1"/>
  <c r="D2599" i="1"/>
  <c r="D3022" i="1"/>
  <c r="E3022" i="1"/>
  <c r="F3022" i="1"/>
  <c r="F3156" i="1"/>
  <c r="D3156" i="1"/>
  <c r="E3156" i="1"/>
  <c r="D3019" i="1"/>
  <c r="E3019" i="1"/>
  <c r="F3019" i="1"/>
  <c r="E3604" i="1"/>
  <c r="F3604" i="1"/>
  <c r="D3604" i="1"/>
  <c r="E3180" i="1"/>
  <c r="D3180" i="1"/>
  <c r="F3180" i="1"/>
  <c r="D2812" i="1"/>
  <c r="E2812" i="1"/>
  <c r="F2812" i="1"/>
  <c r="D3434" i="1"/>
  <c r="E3434" i="1"/>
  <c r="F3434" i="1"/>
  <c r="D3008" i="1"/>
  <c r="E3008" i="1"/>
  <c r="F3008" i="1"/>
  <c r="D2993" i="1"/>
  <c r="F2993" i="1"/>
  <c r="E2993" i="1"/>
  <c r="E3416" i="1"/>
  <c r="D3416" i="1"/>
  <c r="F3416" i="1"/>
  <c r="D2828" i="1"/>
  <c r="E2828" i="1"/>
  <c r="F2828" i="1"/>
  <c r="D2623" i="1"/>
  <c r="E2623" i="1"/>
  <c r="F2623" i="1"/>
  <c r="D3588" i="1"/>
  <c r="F3588" i="1"/>
  <c r="E3588" i="1"/>
  <c r="E3164" i="1"/>
  <c r="D3164" i="1"/>
  <c r="F3164" i="1"/>
  <c r="D3437" i="1"/>
  <c r="E3437" i="1"/>
  <c r="F3437" i="1"/>
  <c r="D3593" i="1"/>
  <c r="F3593" i="1"/>
  <c r="E3593" i="1"/>
  <c r="F3601" i="1"/>
  <c r="D3601" i="1"/>
  <c r="E3601" i="1"/>
  <c r="D3197" i="1"/>
  <c r="F3197" i="1"/>
  <c r="E3197" i="1"/>
  <c r="F3012" i="1"/>
  <c r="D3012" i="1"/>
  <c r="E3012" i="1"/>
  <c r="E3408" i="1"/>
  <c r="D3408" i="1"/>
  <c r="F3408" i="1"/>
  <c r="D2824" i="1"/>
  <c r="F2824" i="1"/>
  <c r="E2824" i="1"/>
  <c r="D2837" i="1"/>
  <c r="F2837" i="1"/>
  <c r="E2837" i="1"/>
  <c r="D3614" i="1"/>
  <c r="F3614" i="1"/>
  <c r="E3614" i="1"/>
  <c r="F3153" i="1"/>
  <c r="D3153" i="1"/>
  <c r="E3153" i="1"/>
  <c r="F3565" i="1"/>
  <c r="E3565" i="1"/>
  <c r="D3565" i="1"/>
  <c r="E3401" i="1"/>
  <c r="F3401" i="1"/>
  <c r="D3401" i="1"/>
  <c r="E2794" i="1"/>
  <c r="F2794" i="1"/>
  <c r="D2794" i="1"/>
  <c r="D2637" i="1"/>
  <c r="E2637" i="1"/>
  <c r="F2637" i="1"/>
  <c r="F2602" i="1"/>
  <c r="E2602" i="1"/>
  <c r="D2602" i="1"/>
  <c r="F2801" i="1"/>
  <c r="E2801" i="1"/>
  <c r="D2801" i="1"/>
  <c r="E3216" i="1"/>
  <c r="D3216" i="1"/>
  <c r="F3216" i="1"/>
  <c r="E3624" i="1"/>
  <c r="F3624" i="1"/>
  <c r="D3624" i="1"/>
  <c r="E2797" i="1"/>
  <c r="D2797" i="1"/>
  <c r="F2797" i="1"/>
  <c r="D3426" i="1"/>
  <c r="E3426" i="1"/>
  <c r="F3426" i="1"/>
  <c r="D3000" i="1"/>
  <c r="E3000" i="1"/>
  <c r="F3000" i="1"/>
  <c r="F3617" i="1"/>
  <c r="E3617" i="1"/>
  <c r="D3617" i="1"/>
  <c r="D2806" i="1"/>
  <c r="E2806" i="1"/>
  <c r="F2806" i="1"/>
  <c r="E2979" i="1"/>
  <c r="D2979" i="1"/>
  <c r="F2979" i="1"/>
  <c r="D3621" i="1"/>
  <c r="F3621" i="1"/>
  <c r="E3621" i="1"/>
  <c r="F3625" i="1"/>
  <c r="E3625" i="1"/>
  <c r="D3625" i="1"/>
  <c r="F2630" i="1"/>
  <c r="D2630" i="1"/>
  <c r="E2630" i="1"/>
  <c r="D2808" i="1"/>
  <c r="F2808" i="1"/>
  <c r="E2808" i="1"/>
  <c r="D3005" i="1"/>
  <c r="E3005" i="1"/>
  <c r="F3005" i="1"/>
  <c r="D3185" i="1"/>
  <c r="E3185" i="1"/>
  <c r="F3185" i="1"/>
  <c r="D3442" i="1"/>
  <c r="E3442" i="1"/>
  <c r="F3442" i="1"/>
  <c r="D2628" i="1"/>
  <c r="E2628" i="1"/>
  <c r="F2628" i="1"/>
  <c r="F3204" i="1"/>
  <c r="D3204" i="1"/>
  <c r="E3204" i="1"/>
  <c r="E2788" i="1"/>
  <c r="D2788" i="1"/>
  <c r="F2788" i="1"/>
  <c r="E3395" i="1"/>
  <c r="D3395" i="1"/>
  <c r="F3395" i="1"/>
  <c r="E3575" i="1"/>
  <c r="D3575" i="1"/>
  <c r="F3575" i="1"/>
  <c r="D3018" i="1"/>
  <c r="E3018" i="1"/>
  <c r="F3018" i="1"/>
  <c r="F2789" i="1"/>
  <c r="E2789" i="1"/>
  <c r="D2789" i="1"/>
  <c r="F3576" i="1"/>
  <c r="E3576" i="1"/>
  <c r="D3576" i="1"/>
  <c r="D2638" i="1"/>
  <c r="E2638" i="1"/>
  <c r="F2638" i="1"/>
  <c r="E3160" i="1"/>
  <c r="D3160" i="1"/>
  <c r="F3160" i="1"/>
  <c r="D3425" i="1"/>
  <c r="E3425" i="1"/>
  <c r="F3425" i="1"/>
  <c r="D3009" i="1"/>
  <c r="E3009" i="1"/>
  <c r="F3009" i="1"/>
  <c r="F2992" i="1"/>
  <c r="D2992" i="1"/>
  <c r="E2992" i="1"/>
  <c r="D2805" i="1"/>
  <c r="E2805" i="1"/>
  <c r="F2805" i="1"/>
  <c r="D2624" i="1"/>
  <c r="E2624" i="1"/>
  <c r="F2624" i="1"/>
  <c r="D3190" i="1"/>
  <c r="F3190" i="1"/>
  <c r="E3190" i="1"/>
  <c r="F3420" i="1"/>
  <c r="D3420" i="1"/>
  <c r="E3420" i="1"/>
  <c r="F3605" i="1"/>
  <c r="E3605" i="1"/>
  <c r="D3605" i="1"/>
  <c r="E3412" i="1"/>
  <c r="D3412" i="1"/>
  <c r="F3412" i="1"/>
  <c r="D3438" i="1"/>
  <c r="E3438" i="1"/>
  <c r="F3438" i="1"/>
  <c r="D3594" i="1"/>
  <c r="E3594" i="1"/>
  <c r="F3594" i="1"/>
  <c r="E2614" i="1"/>
  <c r="D2614" i="1"/>
  <c r="F2614" i="1"/>
  <c r="D2832" i="1"/>
  <c r="F2832" i="1"/>
  <c r="E2832" i="1"/>
  <c r="D3004" i="1"/>
  <c r="E3004" i="1"/>
  <c r="F3004" i="1"/>
  <c r="E3186" i="1"/>
  <c r="F3186" i="1"/>
  <c r="D3186" i="1"/>
  <c r="D3441" i="1"/>
  <c r="F3441" i="1"/>
  <c r="E3441" i="1"/>
  <c r="F2627" i="1"/>
  <c r="E2627" i="1"/>
  <c r="D2627" i="1"/>
  <c r="E3155" i="1"/>
  <c r="D3155" i="1"/>
  <c r="F3155" i="1"/>
  <c r="E2601" i="1"/>
  <c r="D2601" i="1"/>
  <c r="F2601" i="1"/>
  <c r="E2800" i="1"/>
  <c r="D2800" i="1"/>
  <c r="F2800" i="1"/>
  <c r="F3396" i="1"/>
  <c r="E3396" i="1"/>
  <c r="D3396" i="1"/>
  <c r="D3023" i="1"/>
  <c r="E3023" i="1"/>
  <c r="F3023" i="1"/>
  <c r="D2818" i="1"/>
  <c r="E2818" i="1"/>
  <c r="F2818" i="1"/>
  <c r="F3016" i="1"/>
  <c r="D3016" i="1"/>
  <c r="E3016" i="1"/>
  <c r="D3433" i="1"/>
  <c r="E3433" i="1"/>
  <c r="F3433" i="1"/>
  <c r="F2995" i="1"/>
  <c r="D2995" i="1"/>
  <c r="E2995" i="1"/>
  <c r="D3001" i="1"/>
  <c r="E3001" i="1"/>
  <c r="F3001" i="1"/>
  <c r="D3618" i="1"/>
  <c r="E3618" i="1"/>
  <c r="F3618" i="1"/>
  <c r="D3222" i="1"/>
  <c r="F3222" i="1"/>
  <c r="E3222" i="1"/>
  <c r="D3172" i="1"/>
  <c r="E3172" i="1"/>
  <c r="F3172" i="1"/>
  <c r="D3622" i="1"/>
  <c r="E3622" i="1"/>
  <c r="F3622" i="1"/>
  <c r="E2987" i="1"/>
  <c r="D2987" i="1"/>
  <c r="F2987" i="1"/>
  <c r="D3168" i="1"/>
  <c r="F3168" i="1"/>
  <c r="E3168" i="1"/>
  <c r="F3428" i="1"/>
  <c r="D3428" i="1"/>
  <c r="E3428" i="1"/>
  <c r="D3602" i="1"/>
  <c r="F3602" i="1"/>
  <c r="E3602" i="1"/>
  <c r="E3198" i="1"/>
  <c r="D3198" i="1"/>
  <c r="F3198" i="1"/>
  <c r="D3013" i="1"/>
  <c r="F3013" i="1"/>
  <c r="E3013" i="1"/>
  <c r="E2983" i="1"/>
  <c r="D2983" i="1"/>
  <c r="F2983" i="1"/>
  <c r="D3176" i="1"/>
  <c r="F3176" i="1"/>
  <c r="E3176" i="1"/>
  <c r="F2836" i="1"/>
  <c r="D2836" i="1"/>
  <c r="E2836" i="1"/>
  <c r="F3613" i="1"/>
  <c r="D3613" i="1"/>
  <c r="E3613" i="1"/>
  <c r="B3191" i="1"/>
  <c r="H3191" i="1" s="1"/>
  <c r="B2799" i="1"/>
  <c r="H2799" i="1" s="1"/>
  <c r="B2798" i="1"/>
  <c r="H2798" i="1" s="1"/>
  <c r="B1926" i="1"/>
  <c r="B1925" i="1"/>
  <c r="B3174" i="1"/>
  <c r="H3174" i="1" s="1"/>
  <c r="B3173" i="1"/>
  <c r="H3173" i="1" s="1"/>
  <c r="B2137" i="1"/>
  <c r="B2136" i="1"/>
  <c r="B3590" i="1"/>
  <c r="H3590" i="1" s="1"/>
  <c r="B3589" i="1"/>
  <c r="H3589" i="1" s="1"/>
  <c r="B2438" i="1"/>
  <c r="B2437" i="1"/>
  <c r="B2149" i="1"/>
  <c r="B2148" i="1"/>
  <c r="B1795" i="1"/>
  <c r="B1794" i="1"/>
  <c r="B1811" i="1"/>
  <c r="B1810" i="1"/>
  <c r="B1938" i="1"/>
  <c r="B1937" i="1"/>
  <c r="B1779" i="1"/>
  <c r="B1778" i="1"/>
  <c r="B1898" i="1"/>
  <c r="B1897" i="1"/>
  <c r="B3209" i="1"/>
  <c r="H3209" i="1" s="1"/>
  <c r="B3208" i="1"/>
  <c r="H3208" i="1" s="1"/>
  <c r="B3162" i="1"/>
  <c r="H3162" i="1" s="1"/>
  <c r="B3161" i="1"/>
  <c r="H3161" i="1" s="1"/>
  <c r="B2430" i="1"/>
  <c r="B2429" i="1"/>
  <c r="B2018" i="1"/>
  <c r="B2017" i="1"/>
  <c r="B2330" i="1"/>
  <c r="B2329" i="1"/>
  <c r="B1799" i="1"/>
  <c r="B1798" i="1"/>
  <c r="B1803" i="1"/>
  <c r="B1802" i="1"/>
  <c r="B1918" i="1"/>
  <c r="B1917" i="1"/>
  <c r="B1934" i="1"/>
  <c r="B1933" i="1"/>
  <c r="B3418" i="1"/>
  <c r="H3418" i="1" s="1"/>
  <c r="B3417" i="1"/>
  <c r="H3417" i="1" s="1"/>
  <c r="B1890" i="1"/>
  <c r="B1889" i="1"/>
  <c r="B2830" i="1"/>
  <c r="H2830" i="1" s="1"/>
  <c r="B2829" i="1"/>
  <c r="H2829" i="1" s="1"/>
  <c r="B2346" i="1"/>
  <c r="B2345" i="1"/>
  <c r="B1930" i="1"/>
  <c r="B1929" i="1"/>
  <c r="B1894" i="1"/>
  <c r="B1893" i="1"/>
  <c r="B2322" i="1"/>
  <c r="B2321" i="1"/>
  <c r="B1807" i="1"/>
  <c r="B1806" i="1"/>
  <c r="B1922" i="1"/>
  <c r="B1921" i="1"/>
  <c r="B2989" i="1"/>
  <c r="H2989" i="1" s="1"/>
  <c r="B2988" i="1"/>
  <c r="H2988" i="1" s="1"/>
  <c r="B3414" i="1"/>
  <c r="H3414" i="1" s="1"/>
  <c r="B3413" i="1"/>
  <c r="H3413" i="1" s="1"/>
  <c r="B2141" i="1"/>
  <c r="B2140" i="1"/>
  <c r="B2326" i="1"/>
  <c r="B2325" i="1"/>
  <c r="B3170" i="1"/>
  <c r="H3170" i="1" s="1"/>
  <c r="B3169" i="1"/>
  <c r="H3169" i="1" s="1"/>
  <c r="B1791" i="1"/>
  <c r="B1790" i="1"/>
  <c r="B3430" i="1"/>
  <c r="H3430" i="1" s="1"/>
  <c r="B3429" i="1"/>
  <c r="H3429" i="1" s="1"/>
  <c r="B2632" i="1"/>
  <c r="H2632" i="1" s="1"/>
  <c r="B2631" i="1"/>
  <c r="H2631" i="1" s="1"/>
  <c r="B1910" i="1"/>
  <c r="B1909" i="1"/>
  <c r="B2145" i="1"/>
  <c r="B2144" i="1"/>
  <c r="B2153" i="1"/>
  <c r="B2152" i="1"/>
  <c r="B2810" i="1"/>
  <c r="H2810" i="1" s="1"/>
  <c r="B2809" i="1"/>
  <c r="H2809" i="1" s="1"/>
  <c r="B2462" i="1"/>
  <c r="B2461" i="1"/>
  <c r="B2985" i="1"/>
  <c r="H2985" i="1" s="1"/>
  <c r="B2984" i="1"/>
  <c r="H2984" i="1" s="1"/>
  <c r="B1775" i="1"/>
  <c r="B1774" i="1"/>
  <c r="B3178" i="1"/>
  <c r="H3178" i="1" s="1"/>
  <c r="B3177" i="1"/>
  <c r="H3177" i="1" s="1"/>
  <c r="B2473" i="1"/>
  <c r="B2472" i="1"/>
  <c r="B2177" i="1"/>
  <c r="B2176" i="1"/>
  <c r="B3422" i="1"/>
  <c r="H3422" i="1" s="1"/>
  <c r="B3421" i="1"/>
  <c r="H3421" i="1" s="1"/>
  <c r="B2975" i="1"/>
  <c r="H2975" i="1" s="1"/>
  <c r="B3189" i="1"/>
  <c r="H3189" i="1" s="1"/>
  <c r="B3188" i="1"/>
  <c r="H3188" i="1" s="1"/>
  <c r="B3181" i="1"/>
  <c r="H3181" i="1" s="1"/>
  <c r="B3182" i="1"/>
  <c r="H3182" i="1" s="1"/>
  <c r="B2022" i="1"/>
  <c r="B2021" i="1"/>
  <c r="B1771" i="1"/>
  <c r="B1770" i="1"/>
  <c r="B2157" i="1"/>
  <c r="B2156" i="1"/>
  <c r="B1787" i="1"/>
  <c r="B1786" i="1"/>
  <c r="B2814" i="1"/>
  <c r="H2814" i="1" s="1"/>
  <c r="B2813" i="1"/>
  <c r="H2813" i="1" s="1"/>
  <c r="B2997" i="1"/>
  <c r="H2997" i="1" s="1"/>
  <c r="B2996" i="1"/>
  <c r="H2996" i="1" s="1"/>
  <c r="B2434" i="1"/>
  <c r="B2433" i="1"/>
  <c r="B2981" i="1"/>
  <c r="H2981" i="1" s="1"/>
  <c r="B2980" i="1"/>
  <c r="H2980" i="1" s="1"/>
  <c r="B1783" i="1"/>
  <c r="B1782" i="1"/>
  <c r="B3166" i="1"/>
  <c r="H3166" i="1" s="1"/>
  <c r="B3165" i="1"/>
  <c r="H3165" i="1" s="1"/>
  <c r="B2014" i="1"/>
  <c r="B2013" i="1"/>
  <c r="B2616" i="1"/>
  <c r="H2616" i="1" s="1"/>
  <c r="B2615" i="1"/>
  <c r="H2615" i="1" s="1"/>
  <c r="B2834" i="1"/>
  <c r="H2834" i="1" s="1"/>
  <c r="B2833" i="1"/>
  <c r="H2833" i="1" s="1"/>
  <c r="B3410" i="1"/>
  <c r="H3410" i="1" s="1"/>
  <c r="B3409" i="1"/>
  <c r="H3409" i="1" s="1"/>
  <c r="B2826" i="1"/>
  <c r="H2826" i="1" s="1"/>
  <c r="B2825" i="1"/>
  <c r="H2825" i="1" s="1"/>
  <c r="B2194" i="1"/>
  <c r="B2195" i="1"/>
  <c r="B3224" i="1"/>
  <c r="H3224" i="1" s="1"/>
  <c r="B3223" i="1"/>
  <c r="H3223" i="1" s="1"/>
  <c r="B2159" i="1"/>
  <c r="F2685" i="1" l="1"/>
  <c r="E2685" i="1"/>
  <c r="D2685" i="1"/>
  <c r="F3048" i="1"/>
  <c r="E3048" i="1"/>
  <c r="D3048" i="1"/>
  <c r="F2507" i="1"/>
  <c r="E2507" i="1"/>
  <c r="D2507" i="1"/>
  <c r="F3464" i="1"/>
  <c r="E3464" i="1"/>
  <c r="D3464" i="1"/>
  <c r="B3478" i="1"/>
  <c r="H3478" i="1" s="1"/>
  <c r="B3477" i="1"/>
  <c r="H3477" i="1" s="1"/>
  <c r="B2679" i="1"/>
  <c r="H2679" i="1" s="1"/>
  <c r="B2678" i="1"/>
  <c r="H2678" i="1" s="1"/>
  <c r="D2512" i="1"/>
  <c r="F2512" i="1"/>
  <c r="E2512" i="1"/>
  <c r="B3295" i="1"/>
  <c r="H3295" i="1" s="1"/>
  <c r="B3294" i="1"/>
  <c r="H3294" i="1" s="1"/>
  <c r="B2687" i="1"/>
  <c r="H2687" i="1" s="1"/>
  <c r="B2686" i="1"/>
  <c r="H2686" i="1" s="1"/>
  <c r="B3050" i="1"/>
  <c r="H3050" i="1" s="1"/>
  <c r="B3049" i="1"/>
  <c r="H3049" i="1" s="1"/>
  <c r="B2509" i="1"/>
  <c r="H2509" i="1" s="1"/>
  <c r="B2508" i="1"/>
  <c r="H2508" i="1" s="1"/>
  <c r="B3466" i="1"/>
  <c r="H3466" i="1" s="1"/>
  <c r="B3465" i="1"/>
  <c r="H3465" i="1" s="1"/>
  <c r="F3476" i="1"/>
  <c r="E3476" i="1"/>
  <c r="D3476" i="1"/>
  <c r="F2677" i="1"/>
  <c r="E2677" i="1"/>
  <c r="D2677" i="1"/>
  <c r="E2511" i="1"/>
  <c r="F2511" i="1"/>
  <c r="D2511" i="1"/>
  <c r="F3293" i="1"/>
  <c r="E3293" i="1"/>
  <c r="D3293" i="1"/>
  <c r="F3165" i="1"/>
  <c r="E3165" i="1"/>
  <c r="D3165" i="1"/>
  <c r="E2975" i="1"/>
  <c r="D2975" i="1"/>
  <c r="F2975" i="1"/>
  <c r="F2985" i="1"/>
  <c r="D2985" i="1"/>
  <c r="E2985" i="1"/>
  <c r="D2632" i="1"/>
  <c r="E2632" i="1"/>
  <c r="F2632" i="1"/>
  <c r="F3418" i="1"/>
  <c r="D3418" i="1"/>
  <c r="E3418" i="1"/>
  <c r="F3224" i="1"/>
  <c r="E3224" i="1"/>
  <c r="D3224" i="1"/>
  <c r="E2826" i="1"/>
  <c r="F2826" i="1"/>
  <c r="D2826" i="1"/>
  <c r="E2834" i="1"/>
  <c r="F2834" i="1"/>
  <c r="D2834" i="1"/>
  <c r="E2814" i="1"/>
  <c r="F2814" i="1"/>
  <c r="D2814" i="1"/>
  <c r="F3189" i="1"/>
  <c r="E3189" i="1"/>
  <c r="D3189" i="1"/>
  <c r="D3177" i="1"/>
  <c r="E3177" i="1"/>
  <c r="F3177" i="1"/>
  <c r="F2984" i="1"/>
  <c r="E2984" i="1"/>
  <c r="D2984" i="1"/>
  <c r="D2809" i="1"/>
  <c r="E2809" i="1"/>
  <c r="F2809" i="1"/>
  <c r="D2631" i="1"/>
  <c r="F2631" i="1"/>
  <c r="E2631" i="1"/>
  <c r="F3413" i="1"/>
  <c r="E3413" i="1"/>
  <c r="D3413" i="1"/>
  <c r="D2829" i="1"/>
  <c r="E2829" i="1"/>
  <c r="F2829" i="1"/>
  <c r="F3417" i="1"/>
  <c r="E3417" i="1"/>
  <c r="D3417" i="1"/>
  <c r="F3161" i="1"/>
  <c r="E3161" i="1"/>
  <c r="D3161" i="1"/>
  <c r="E3191" i="1"/>
  <c r="D3191" i="1"/>
  <c r="F3191" i="1"/>
  <c r="E3223" i="1"/>
  <c r="F3223" i="1"/>
  <c r="D3223" i="1"/>
  <c r="D2825" i="1"/>
  <c r="E2825" i="1"/>
  <c r="F2825" i="1"/>
  <c r="D2833" i="1"/>
  <c r="E2833" i="1"/>
  <c r="F2833" i="1"/>
  <c r="D2813" i="1"/>
  <c r="E2813" i="1"/>
  <c r="F2813" i="1"/>
  <c r="E3188" i="1"/>
  <c r="F3188" i="1"/>
  <c r="D3188" i="1"/>
  <c r="D3422" i="1"/>
  <c r="E3422" i="1"/>
  <c r="F3422" i="1"/>
  <c r="D3430" i="1"/>
  <c r="E3430" i="1"/>
  <c r="F3430" i="1"/>
  <c r="E3170" i="1"/>
  <c r="F3170" i="1"/>
  <c r="D3170" i="1"/>
  <c r="F2989" i="1"/>
  <c r="D2989" i="1"/>
  <c r="E2989" i="1"/>
  <c r="F3209" i="1"/>
  <c r="D3209" i="1"/>
  <c r="E3209" i="1"/>
  <c r="E3590" i="1"/>
  <c r="F3590" i="1"/>
  <c r="D3590" i="1"/>
  <c r="E3174" i="1"/>
  <c r="F3174" i="1"/>
  <c r="D3174" i="1"/>
  <c r="F2799" i="1"/>
  <c r="E2799" i="1"/>
  <c r="D2799" i="1"/>
  <c r="F3409" i="1"/>
  <c r="E3409" i="1"/>
  <c r="D3409" i="1"/>
  <c r="F2615" i="1"/>
  <c r="E2615" i="1"/>
  <c r="D2615" i="1"/>
  <c r="F2980" i="1"/>
  <c r="E2980" i="1"/>
  <c r="D2980" i="1"/>
  <c r="D2996" i="1"/>
  <c r="F2996" i="1"/>
  <c r="E2996" i="1"/>
  <c r="E3182" i="1"/>
  <c r="F3182" i="1"/>
  <c r="D3182" i="1"/>
  <c r="E3178" i="1"/>
  <c r="F3178" i="1"/>
  <c r="D3178" i="1"/>
  <c r="E2810" i="1"/>
  <c r="F2810" i="1"/>
  <c r="D2810" i="1"/>
  <c r="F3414" i="1"/>
  <c r="D3414" i="1"/>
  <c r="E3414" i="1"/>
  <c r="E2830" i="1"/>
  <c r="F2830" i="1"/>
  <c r="D2830" i="1"/>
  <c r="F3162" i="1"/>
  <c r="D3162" i="1"/>
  <c r="E3162" i="1"/>
  <c r="F3410" i="1"/>
  <c r="D3410" i="1"/>
  <c r="E3410" i="1"/>
  <c r="F2616" i="1"/>
  <c r="D2616" i="1"/>
  <c r="E2616" i="1"/>
  <c r="F3166" i="1"/>
  <c r="D3166" i="1"/>
  <c r="E3166" i="1"/>
  <c r="F2981" i="1"/>
  <c r="D2981" i="1"/>
  <c r="E2981" i="1"/>
  <c r="D2997" i="1"/>
  <c r="E2997" i="1"/>
  <c r="F2997" i="1"/>
  <c r="D3181" i="1"/>
  <c r="E3181" i="1"/>
  <c r="F3181" i="1"/>
  <c r="D3421" i="1"/>
  <c r="F3421" i="1"/>
  <c r="E3421" i="1"/>
  <c r="D3429" i="1"/>
  <c r="F3429" i="1"/>
  <c r="E3429" i="1"/>
  <c r="D3169" i="1"/>
  <c r="E3169" i="1"/>
  <c r="F3169" i="1"/>
  <c r="F2988" i="1"/>
  <c r="E2988" i="1"/>
  <c r="D2988" i="1"/>
  <c r="E3208" i="1"/>
  <c r="F3208" i="1"/>
  <c r="D3208" i="1"/>
  <c r="D3589" i="1"/>
  <c r="E3589" i="1"/>
  <c r="F3589" i="1"/>
  <c r="D3173" i="1"/>
  <c r="E3173" i="1"/>
  <c r="F3173" i="1"/>
  <c r="F2798" i="1"/>
  <c r="E2798" i="1"/>
  <c r="D2798" i="1"/>
  <c r="B2977" i="1"/>
  <c r="H2977" i="1" s="1"/>
  <c r="B2976" i="1"/>
  <c r="H2976" i="1" s="1"/>
  <c r="B2161" i="1"/>
  <c r="B2160" i="1"/>
  <c r="B3192" i="1"/>
  <c r="H3192" i="1" s="1"/>
  <c r="D3466" i="1" l="1"/>
  <c r="E3466" i="1"/>
  <c r="F3466" i="1"/>
  <c r="D3050" i="1"/>
  <c r="E3050" i="1"/>
  <c r="F3050" i="1"/>
  <c r="F3294" i="1"/>
  <c r="D3294" i="1"/>
  <c r="E3294" i="1"/>
  <c r="D3478" i="1"/>
  <c r="E3478" i="1"/>
  <c r="F3478" i="1"/>
  <c r="D2509" i="1"/>
  <c r="E2509" i="1"/>
  <c r="F2509" i="1"/>
  <c r="D2687" i="1"/>
  <c r="E2687" i="1"/>
  <c r="F2687" i="1"/>
  <c r="D2679" i="1"/>
  <c r="E2679" i="1"/>
  <c r="F2679" i="1"/>
  <c r="F3465" i="1"/>
  <c r="D3465" i="1"/>
  <c r="E3465" i="1"/>
  <c r="F3049" i="1"/>
  <c r="E3049" i="1"/>
  <c r="D3049" i="1"/>
  <c r="F3477" i="1"/>
  <c r="D3477" i="1"/>
  <c r="E3477" i="1"/>
  <c r="F2508" i="1"/>
  <c r="D2508" i="1"/>
  <c r="E2508" i="1"/>
  <c r="F2686" i="1"/>
  <c r="D2686" i="1"/>
  <c r="E2686" i="1"/>
  <c r="D3295" i="1"/>
  <c r="E3295" i="1"/>
  <c r="F3295" i="1"/>
  <c r="F2678" i="1"/>
  <c r="D2678" i="1"/>
  <c r="E2678" i="1"/>
  <c r="F3192" i="1"/>
  <c r="E3192" i="1"/>
  <c r="D3192" i="1"/>
  <c r="F2977" i="1"/>
  <c r="D2977" i="1"/>
  <c r="E2977" i="1"/>
  <c r="F2976" i="1"/>
  <c r="E2976" i="1"/>
  <c r="D2976" i="1"/>
  <c r="B3194" i="1"/>
  <c r="H3194" i="1" s="1"/>
  <c r="B3193" i="1"/>
  <c r="H3193" i="1" s="1"/>
  <c r="D3193" i="1" l="1"/>
  <c r="F3193" i="1"/>
  <c r="E3193" i="1"/>
  <c r="D3194" i="1"/>
  <c r="F3194" i="1"/>
  <c r="E3194" i="1"/>
  <c r="A579" i="6" l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H879" i="2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3" i="2" s="1"/>
  <c r="F879" i="2"/>
  <c r="E879" i="2" s="1"/>
  <c r="A483" i="6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387" i="6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291" i="6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195" i="6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99" i="6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H1044" i="2" l="1"/>
  <c r="F880" i="2"/>
  <c r="C15" i="7"/>
  <c r="D15" i="7"/>
  <c r="E15" i="7"/>
  <c r="F15" i="7"/>
  <c r="G15" i="7"/>
  <c r="H15" i="7"/>
  <c r="I15" i="7"/>
  <c r="J15" i="7"/>
  <c r="K15" i="7"/>
  <c r="L15" i="7"/>
  <c r="B15" i="7"/>
  <c r="D16" i="7"/>
  <c r="E16" i="7"/>
  <c r="G16" i="7"/>
  <c r="J16" i="7"/>
  <c r="K16" i="7"/>
  <c r="C17" i="7"/>
  <c r="E17" i="7"/>
  <c r="F17" i="7"/>
  <c r="H17" i="7"/>
  <c r="I17" i="7"/>
  <c r="K17" i="7"/>
  <c r="L17" i="7"/>
  <c r="C18" i="7"/>
  <c r="E18" i="7"/>
  <c r="F18" i="7"/>
  <c r="G18" i="7"/>
  <c r="H18" i="7"/>
  <c r="I18" i="7"/>
  <c r="K18" i="7"/>
  <c r="L18" i="7"/>
  <c r="C19" i="7"/>
  <c r="E19" i="7"/>
  <c r="F19" i="7"/>
  <c r="G19" i="7"/>
  <c r="H19" i="7"/>
  <c r="K19" i="7"/>
  <c r="L19" i="7"/>
  <c r="C20" i="7"/>
  <c r="E20" i="7"/>
  <c r="F20" i="7"/>
  <c r="H20" i="7"/>
  <c r="K20" i="7"/>
  <c r="L20" i="7"/>
  <c r="C21" i="7"/>
  <c r="E21" i="7"/>
  <c r="F21" i="7"/>
  <c r="G21" i="7"/>
  <c r="H21" i="7"/>
  <c r="K21" i="7"/>
  <c r="L21" i="7"/>
  <c r="C22" i="7"/>
  <c r="F22" i="7"/>
  <c r="H22" i="7"/>
  <c r="D23" i="7"/>
  <c r="E23" i="7"/>
  <c r="G23" i="7"/>
  <c r="J23" i="7"/>
  <c r="K23" i="7"/>
  <c r="B17" i="7"/>
  <c r="B18" i="7"/>
  <c r="B19" i="7"/>
  <c r="B20" i="7"/>
  <c r="B21" i="7"/>
  <c r="B23" i="7"/>
  <c r="B16" i="7"/>
  <c r="B1359" i="1"/>
  <c r="H1359" i="1" s="1"/>
  <c r="B1475" i="1"/>
  <c r="H1475" i="1" s="1"/>
  <c r="B1485" i="1"/>
  <c r="H1485" i="1" s="1"/>
  <c r="B1491" i="1"/>
  <c r="H1491" i="1" s="1"/>
  <c r="B1481" i="1"/>
  <c r="H1481" i="1" s="1"/>
  <c r="B739" i="1"/>
  <c r="H739" i="1" s="1"/>
  <c r="B696" i="1"/>
  <c r="H696" i="1" s="1"/>
  <c r="B693" i="1"/>
  <c r="H693" i="1" s="1"/>
  <c r="B725" i="1"/>
  <c r="H725" i="1" s="1"/>
  <c r="B807" i="1"/>
  <c r="H807" i="1" s="1"/>
  <c r="B687" i="1"/>
  <c r="H687" i="1" s="1"/>
  <c r="B803" i="1"/>
  <c r="H803" i="1" s="1"/>
  <c r="B875" i="1"/>
  <c r="H875" i="1" s="1"/>
  <c r="B1499" i="1"/>
  <c r="H1499" i="1" s="1"/>
  <c r="AD15" i="1"/>
  <c r="X921" i="1"/>
  <c r="Y921" i="1" s="1"/>
  <c r="X920" i="1"/>
  <c r="Y920" i="1" s="1"/>
  <c r="X919" i="1"/>
  <c r="Y919" i="1" s="1"/>
  <c r="X928" i="1"/>
  <c r="Y928" i="1" s="1"/>
  <c r="X927" i="1"/>
  <c r="Y927" i="1" s="1"/>
  <c r="X926" i="1"/>
  <c r="Y926" i="1" s="1"/>
  <c r="X925" i="1"/>
  <c r="Y925" i="1" s="1"/>
  <c r="X933" i="1"/>
  <c r="Y933" i="1" s="1"/>
  <c r="X932" i="1"/>
  <c r="Y932" i="1" s="1"/>
  <c r="X931" i="1"/>
  <c r="Y931" i="1" s="1"/>
  <c r="X946" i="1"/>
  <c r="Y946" i="1" s="1"/>
  <c r="X945" i="1"/>
  <c r="Y945" i="1" s="1"/>
  <c r="X944" i="1"/>
  <c r="Y944" i="1" s="1"/>
  <c r="X943" i="1"/>
  <c r="Y943" i="1" s="1"/>
  <c r="X938" i="1"/>
  <c r="Y938" i="1" s="1"/>
  <c r="X937" i="1"/>
  <c r="Y937" i="1" s="1"/>
  <c r="X936" i="1"/>
  <c r="Y936" i="1" s="1"/>
  <c r="X935" i="1"/>
  <c r="Y935" i="1" s="1"/>
  <c r="X934" i="1"/>
  <c r="Y934" i="1" s="1"/>
  <c r="X799" i="1"/>
  <c r="Y799" i="1" s="1"/>
  <c r="X924" i="1"/>
  <c r="Y924" i="1" s="1"/>
  <c r="X923" i="1"/>
  <c r="Y923" i="1" s="1"/>
  <c r="X922" i="1"/>
  <c r="Y922" i="1" s="1"/>
  <c r="X950" i="1"/>
  <c r="Y950" i="1" s="1"/>
  <c r="X949" i="1"/>
  <c r="Y949" i="1" s="1"/>
  <c r="X948" i="1"/>
  <c r="Y948" i="1" s="1"/>
  <c r="X947" i="1"/>
  <c r="Y947" i="1" s="1"/>
  <c r="X954" i="1"/>
  <c r="Y954" i="1" s="1"/>
  <c r="X953" i="1"/>
  <c r="Y953" i="1" s="1"/>
  <c r="X952" i="1"/>
  <c r="Y952" i="1" s="1"/>
  <c r="X951" i="1"/>
  <c r="Y951" i="1" s="1"/>
  <c r="X963" i="1"/>
  <c r="Y963" i="1" s="1"/>
  <c r="X962" i="1"/>
  <c r="Y962" i="1" s="1"/>
  <c r="X961" i="1"/>
  <c r="Y961" i="1" s="1"/>
  <c r="X960" i="1"/>
  <c r="Y960" i="1" s="1"/>
  <c r="X959" i="1"/>
  <c r="Y959" i="1" s="1"/>
  <c r="X958" i="1"/>
  <c r="Y958" i="1" s="1"/>
  <c r="X957" i="1"/>
  <c r="Y957" i="1" s="1"/>
  <c r="X956" i="1"/>
  <c r="Y956" i="1" s="1"/>
  <c r="X955" i="1"/>
  <c r="Y955" i="1" s="1"/>
  <c r="X942" i="1"/>
  <c r="Y942" i="1" s="1"/>
  <c r="X941" i="1"/>
  <c r="Y941" i="1" s="1"/>
  <c r="X940" i="1"/>
  <c r="Y940" i="1" s="1"/>
  <c r="X939" i="1"/>
  <c r="Y939" i="1" s="1"/>
  <c r="X930" i="1"/>
  <c r="Y930" i="1" s="1"/>
  <c r="X929" i="1"/>
  <c r="Y929" i="1" s="1"/>
  <c r="X796" i="1"/>
  <c r="Y796" i="1" s="1"/>
  <c r="X795" i="1"/>
  <c r="Y795" i="1" s="1"/>
  <c r="X790" i="1"/>
  <c r="Y790" i="1" s="1"/>
  <c r="X1012" i="1"/>
  <c r="Y1012" i="1" s="1"/>
  <c r="X1020" i="1"/>
  <c r="Y1020" i="1" s="1"/>
  <c r="X669" i="1"/>
  <c r="Y669" i="1" s="1"/>
  <c r="X676" i="1"/>
  <c r="Y676" i="1" s="1"/>
  <c r="X675" i="1"/>
  <c r="Y675" i="1" s="1"/>
  <c r="X1166" i="1"/>
  <c r="Y1166" i="1" s="1"/>
  <c r="X1165" i="1"/>
  <c r="Y1165" i="1" s="1"/>
  <c r="X1164" i="1"/>
  <c r="Y1164" i="1" s="1"/>
  <c r="X1163" i="1"/>
  <c r="Y1163" i="1" s="1"/>
  <c r="X1689" i="1"/>
  <c r="Y1689" i="1" s="1"/>
  <c r="X1688" i="1"/>
  <c r="Y1688" i="1" s="1"/>
  <c r="X1687" i="1"/>
  <c r="Y1687" i="1" s="1"/>
  <c r="X1697" i="1"/>
  <c r="Y1697" i="1" s="1"/>
  <c r="X1696" i="1"/>
  <c r="Y1696" i="1" s="1"/>
  <c r="X1695" i="1"/>
  <c r="Y1695" i="1" s="1"/>
  <c r="X1694" i="1"/>
  <c r="Y1694" i="1" s="1"/>
  <c r="X1169" i="1"/>
  <c r="Y1169" i="1" s="1"/>
  <c r="X1168" i="1"/>
  <c r="Y1168" i="1" s="1"/>
  <c r="X1167" i="1"/>
  <c r="Y1167" i="1" s="1"/>
  <c r="X1158" i="1"/>
  <c r="Y1158" i="1" s="1"/>
  <c r="X1157" i="1"/>
  <c r="Y1157" i="1" s="1"/>
  <c r="X1156" i="1"/>
  <c r="Y1156" i="1" s="1"/>
  <c r="X1155" i="1"/>
  <c r="Y1155" i="1" s="1"/>
  <c r="X1693" i="1"/>
  <c r="Y1693" i="1" s="1"/>
  <c r="X1692" i="1"/>
  <c r="Y1692" i="1" s="1"/>
  <c r="X1691" i="1"/>
  <c r="Y1691" i="1" s="1"/>
  <c r="X1690" i="1"/>
  <c r="Y1690" i="1" s="1"/>
  <c r="X1162" i="1"/>
  <c r="Y1162" i="1" s="1"/>
  <c r="X1161" i="1"/>
  <c r="Y1161" i="1" s="1"/>
  <c r="X1160" i="1"/>
  <c r="Y1160" i="1" s="1"/>
  <c r="X1159" i="1"/>
  <c r="Y1159" i="1" s="1"/>
  <c r="X1686" i="1"/>
  <c r="Y1686" i="1" s="1"/>
  <c r="X1685" i="1"/>
  <c r="Y1685" i="1" s="1"/>
  <c r="X1684" i="1"/>
  <c r="Y1684" i="1" s="1"/>
  <c r="X1683" i="1"/>
  <c r="Y1683" i="1" s="1"/>
  <c r="X1682" i="1"/>
  <c r="Y1682" i="1" s="1"/>
  <c r="X1681" i="1"/>
  <c r="Y1681" i="1" s="1"/>
  <c r="X1680" i="1"/>
  <c r="Y1680" i="1" s="1"/>
  <c r="X1154" i="1"/>
  <c r="Y1154" i="1" s="1"/>
  <c r="X1153" i="1"/>
  <c r="Y1153" i="1" s="1"/>
  <c r="X1152" i="1"/>
  <c r="Y1152" i="1" s="1"/>
  <c r="X1151" i="1"/>
  <c r="Y1151" i="1" s="1"/>
  <c r="X1543" i="1"/>
  <c r="Y1543" i="1" s="1"/>
  <c r="X1560" i="1"/>
  <c r="Y1560" i="1" s="1"/>
  <c r="X1561" i="1"/>
  <c r="Y1561" i="1" s="1"/>
  <c r="X1562" i="1"/>
  <c r="Y1562" i="1" s="1"/>
  <c r="X1563" i="1"/>
  <c r="Y1563" i="1" s="1"/>
  <c r="X1564" i="1"/>
  <c r="Y1564" i="1" s="1"/>
  <c r="X1550" i="1"/>
  <c r="Y1550" i="1" s="1"/>
  <c r="X1551" i="1"/>
  <c r="Y1551" i="1" s="1"/>
  <c r="X1552" i="1"/>
  <c r="Y1552" i="1" s="1"/>
  <c r="X1553" i="1"/>
  <c r="Y1553" i="1" s="1"/>
  <c r="X1554" i="1"/>
  <c r="Y1554" i="1" s="1"/>
  <c r="X1575" i="1"/>
  <c r="Y1575" i="1" s="1"/>
  <c r="X1576" i="1"/>
  <c r="Y1576" i="1" s="1"/>
  <c r="X1577" i="1"/>
  <c r="Y1577" i="1" s="1"/>
  <c r="X1578" i="1"/>
  <c r="Y1578" i="1" s="1"/>
  <c r="X1579" i="1"/>
  <c r="Y1579" i="1" s="1"/>
  <c r="X1555" i="1"/>
  <c r="Y1555" i="1" s="1"/>
  <c r="X1556" i="1"/>
  <c r="Y1556" i="1" s="1"/>
  <c r="X1557" i="1"/>
  <c r="Y1557" i="1" s="1"/>
  <c r="X1558" i="1"/>
  <c r="Y1558" i="1" s="1"/>
  <c r="X1559" i="1"/>
  <c r="Y1559" i="1" s="1"/>
  <c r="X1569" i="1"/>
  <c r="Y1569" i="1" s="1"/>
  <c r="X1570" i="1"/>
  <c r="Y1570" i="1" s="1"/>
  <c r="X1571" i="1"/>
  <c r="Y1571" i="1" s="1"/>
  <c r="X1572" i="1"/>
  <c r="Y1572" i="1" s="1"/>
  <c r="X1573" i="1"/>
  <c r="Y1573" i="1" s="1"/>
  <c r="X1574" i="1"/>
  <c r="Y1574" i="1" s="1"/>
  <c r="X1565" i="1"/>
  <c r="Y1565" i="1" s="1"/>
  <c r="X1566" i="1"/>
  <c r="Y1566" i="1" s="1"/>
  <c r="X1567" i="1"/>
  <c r="Y1567" i="1" s="1"/>
  <c r="X1568" i="1"/>
  <c r="Y1568" i="1" s="1"/>
  <c r="X1658" i="1"/>
  <c r="Y1658" i="1" s="1"/>
  <c r="X1243" i="1"/>
  <c r="Y1243" i="1" s="1"/>
  <c r="X1244" i="1"/>
  <c r="Y1244" i="1" s="1"/>
  <c r="X1245" i="1"/>
  <c r="Y1245" i="1" s="1"/>
  <c r="X1234" i="1"/>
  <c r="Y1234" i="1" s="1"/>
  <c r="X1235" i="1"/>
  <c r="Y1235" i="1" s="1"/>
  <c r="X1236" i="1"/>
  <c r="Y1236" i="1" s="1"/>
  <c r="X1246" i="1"/>
  <c r="Y1246" i="1" s="1"/>
  <c r="X1247" i="1"/>
  <c r="Y1247" i="1" s="1"/>
  <c r="X1248" i="1"/>
  <c r="Y1248" i="1" s="1"/>
  <c r="X1225" i="1"/>
  <c r="Y1225" i="1" s="1"/>
  <c r="X1226" i="1"/>
  <c r="Y1226" i="1" s="1"/>
  <c r="X1227" i="1"/>
  <c r="Y1227" i="1" s="1"/>
  <c r="X1237" i="1"/>
  <c r="Y1237" i="1" s="1"/>
  <c r="X1238" i="1"/>
  <c r="Y1238" i="1" s="1"/>
  <c r="X1239" i="1"/>
  <c r="Y1239" i="1" s="1"/>
  <c r="X1240" i="1"/>
  <c r="Y1240" i="1" s="1"/>
  <c r="X1241" i="1"/>
  <c r="Y1241" i="1" s="1"/>
  <c r="X1242" i="1"/>
  <c r="Y1242" i="1" s="1"/>
  <c r="X1231" i="1"/>
  <c r="Y1231" i="1" s="1"/>
  <c r="X1232" i="1"/>
  <c r="Y1232" i="1" s="1"/>
  <c r="X1233" i="1"/>
  <c r="Y1233" i="1" s="1"/>
  <c r="X1228" i="1"/>
  <c r="Y1228" i="1" s="1"/>
  <c r="X1229" i="1"/>
  <c r="Y1229" i="1" s="1"/>
  <c r="X1230" i="1"/>
  <c r="Y1230" i="1" s="1"/>
  <c r="X1676" i="1"/>
  <c r="Y1676" i="1" s="1"/>
  <c r="X1675" i="1"/>
  <c r="Y1675" i="1" s="1"/>
  <c r="AB45" i="3"/>
  <c r="AB44" i="3"/>
  <c r="AB43" i="3"/>
  <c r="AB42" i="3"/>
  <c r="K42" i="3"/>
  <c r="J42" i="3" s="1"/>
  <c r="K41" i="3"/>
  <c r="J41" i="3" s="1"/>
  <c r="K40" i="3"/>
  <c r="J40" i="3" s="1"/>
  <c r="K39" i="3"/>
  <c r="J39" i="3" s="1"/>
  <c r="K38" i="3"/>
  <c r="J38" i="3" s="1"/>
  <c r="K37" i="3"/>
  <c r="J37" i="3" s="1"/>
  <c r="K36" i="3"/>
  <c r="J36" i="3" s="1"/>
  <c r="L35" i="3"/>
  <c r="K35" i="3"/>
  <c r="J35" i="3" s="1"/>
  <c r="K34" i="3"/>
  <c r="J34" i="3" s="1"/>
  <c r="K33" i="3"/>
  <c r="J33" i="3" s="1"/>
  <c r="Q32" i="3"/>
  <c r="P32" i="3"/>
  <c r="O32" i="3"/>
  <c r="N32" i="3"/>
  <c r="M32" i="3"/>
  <c r="L32" i="3"/>
  <c r="Z15" i="1"/>
  <c r="AB14" i="3"/>
  <c r="AB15" i="3"/>
  <c r="AB16" i="3"/>
  <c r="AB17" i="3"/>
  <c r="B1320" i="1"/>
  <c r="H1320" i="1" s="1"/>
  <c r="B1457" i="1"/>
  <c r="H1457" i="1" s="1"/>
  <c r="B1324" i="1"/>
  <c r="H1324" i="1" s="1"/>
  <c r="B1676" i="1"/>
  <c r="H1676" i="1" s="1"/>
  <c r="B1453" i="1"/>
  <c r="H1453" i="1" s="1"/>
  <c r="B1668" i="1"/>
  <c r="H1668" i="1" s="1"/>
  <c r="B1461" i="1"/>
  <c r="H1461" i="1" s="1"/>
  <c r="B1147" i="1"/>
  <c r="H1147" i="1" s="1"/>
  <c r="B1672" i="1"/>
  <c r="H1672" i="1" s="1"/>
  <c r="B1328" i="1"/>
  <c r="H1328" i="1" s="1"/>
  <c r="B1140" i="1"/>
  <c r="H1140" i="1" s="1"/>
  <c r="B1144" i="1"/>
  <c r="H1144" i="1" s="1"/>
  <c r="B1335" i="1"/>
  <c r="H1335" i="1" s="1"/>
  <c r="B1339" i="1"/>
  <c r="H1339" i="1" s="1"/>
  <c r="B1468" i="1"/>
  <c r="H1468" i="1" s="1"/>
  <c r="B972" i="1"/>
  <c r="H972" i="1" s="1"/>
  <c r="B968" i="1"/>
  <c r="H968" i="1" s="1"/>
  <c r="B633" i="1"/>
  <c r="H633" i="1" s="1"/>
  <c r="B630" i="1"/>
  <c r="H630" i="1" s="1"/>
  <c r="B835" i="1"/>
  <c r="H835" i="1" s="1"/>
  <c r="B752" i="1"/>
  <c r="H752" i="1" s="1"/>
  <c r="B964" i="1"/>
  <c r="H964" i="1" s="1"/>
  <c r="B636" i="1"/>
  <c r="H636" i="1" s="1"/>
  <c r="B744" i="1"/>
  <c r="H744" i="1" s="1"/>
  <c r="B837" i="1"/>
  <c r="H837" i="1" s="1"/>
  <c r="B702" i="1"/>
  <c r="H702" i="1" s="1"/>
  <c r="B706" i="1"/>
  <c r="H706" i="1" s="1"/>
  <c r="B886" i="1"/>
  <c r="H886" i="1" s="1"/>
  <c r="B891" i="1"/>
  <c r="H891" i="1" s="1"/>
  <c r="B699" i="1"/>
  <c r="H699" i="1" s="1"/>
  <c r="B890" i="1"/>
  <c r="H890" i="1" s="1"/>
  <c r="B1151" i="1"/>
  <c r="H1151" i="1" s="1"/>
  <c r="B1680" i="1"/>
  <c r="H1680" i="1" s="1"/>
  <c r="B1159" i="1"/>
  <c r="H1159" i="1" s="1"/>
  <c r="B1155" i="1"/>
  <c r="H1155" i="1" s="1"/>
  <c r="B1167" i="1"/>
  <c r="H1167" i="1" s="1"/>
  <c r="B1694" i="1"/>
  <c r="H1694" i="1" s="1"/>
  <c r="B645" i="1"/>
  <c r="H645" i="1" s="1"/>
  <c r="B642" i="1"/>
  <c r="H642" i="1" s="1"/>
  <c r="B717" i="1"/>
  <c r="H717" i="1" s="1"/>
  <c r="B759" i="1"/>
  <c r="H759" i="1" s="1"/>
  <c r="B756" i="1"/>
  <c r="H756" i="1" s="1"/>
  <c r="B838" i="1"/>
  <c r="H838" i="1" s="1"/>
  <c r="B843" i="1"/>
  <c r="H843" i="1" s="1"/>
  <c r="B709" i="1"/>
  <c r="H709" i="1" s="1"/>
  <c r="B980" i="1"/>
  <c r="H980" i="1" s="1"/>
  <c r="B983" i="1"/>
  <c r="H983" i="1" s="1"/>
  <c r="B976" i="1"/>
  <c r="H976" i="1" s="1"/>
  <c r="B901" i="1"/>
  <c r="H901" i="1" s="1"/>
  <c r="B895" i="1"/>
  <c r="H895" i="1" s="1"/>
  <c r="B904" i="1"/>
  <c r="H904" i="1" s="1"/>
  <c r="B711" i="1"/>
  <c r="H711" i="1" s="1"/>
  <c r="B991" i="1"/>
  <c r="H991" i="1" s="1"/>
  <c r="B723" i="1"/>
  <c r="H723" i="1" s="1"/>
  <c r="B652" i="1"/>
  <c r="H652" i="1" s="1"/>
  <c r="B648" i="1"/>
  <c r="H648" i="1" s="1"/>
  <c r="B987" i="1"/>
  <c r="H987" i="1" s="1"/>
  <c r="B855" i="1"/>
  <c r="H855" i="1" s="1"/>
  <c r="B913" i="1"/>
  <c r="H913" i="1" s="1"/>
  <c r="B773" i="1"/>
  <c r="H773" i="1" s="1"/>
  <c r="B721" i="1"/>
  <c r="H721" i="1" s="1"/>
  <c r="B655" i="1"/>
  <c r="H655" i="1" s="1"/>
  <c r="B724" i="1"/>
  <c r="H724" i="1" s="1"/>
  <c r="B995" i="1"/>
  <c r="H995" i="1" s="1"/>
  <c r="B766" i="1"/>
  <c r="H766" i="1" s="1"/>
  <c r="B908" i="1"/>
  <c r="H908" i="1" s="1"/>
  <c r="B719" i="1"/>
  <c r="H719" i="1" s="1"/>
  <c r="B770" i="1"/>
  <c r="H770" i="1" s="1"/>
  <c r="B850" i="1"/>
  <c r="H850" i="1" s="1"/>
  <c r="B1342" i="1"/>
  <c r="H1342" i="1" s="1"/>
  <c r="B862" i="1"/>
  <c r="H862" i="1" s="1"/>
  <c r="B777" i="1"/>
  <c r="H777" i="1" s="1"/>
  <c r="B864" i="1"/>
  <c r="H864" i="1" s="1"/>
  <c r="B1003" i="1"/>
  <c r="H1003" i="1" s="1"/>
  <c r="B663" i="1"/>
  <c r="H663" i="1" s="1"/>
  <c r="B1007" i="1"/>
  <c r="H1007" i="1" s="1"/>
  <c r="B858" i="1"/>
  <c r="H858" i="1" s="1"/>
  <c r="B999" i="1"/>
  <c r="H999" i="1" s="1"/>
  <c r="B666" i="1"/>
  <c r="H666" i="1" s="1"/>
  <c r="B671" i="1"/>
  <c r="H671" i="1" s="1"/>
  <c r="B675" i="1"/>
  <c r="H675" i="1" s="1"/>
  <c r="B679" i="1"/>
  <c r="H679" i="1" s="1"/>
  <c r="B669" i="1"/>
  <c r="H669" i="1" s="1"/>
  <c r="B1013" i="1"/>
  <c r="H1013" i="1" s="1"/>
  <c r="B1015" i="1"/>
  <c r="H1015" i="1" s="1"/>
  <c r="B1010" i="1"/>
  <c r="H1010" i="1" s="1"/>
  <c r="B790" i="1"/>
  <c r="H790" i="1" s="1"/>
  <c r="B868" i="1"/>
  <c r="H868" i="1" s="1"/>
  <c r="B872" i="1"/>
  <c r="H872" i="1" s="1"/>
  <c r="B869" i="1"/>
  <c r="H869" i="1" s="1"/>
  <c r="B929" i="1"/>
  <c r="H929" i="1" s="1"/>
  <c r="B939" i="1"/>
  <c r="H939" i="1" s="1"/>
  <c r="B955" i="1"/>
  <c r="H955" i="1" s="1"/>
  <c r="B922" i="1"/>
  <c r="H922" i="1" s="1"/>
  <c r="B934" i="1"/>
  <c r="H934" i="1" s="1"/>
  <c r="B925" i="1"/>
  <c r="H925" i="1" s="1"/>
  <c r="B919" i="1"/>
  <c r="H919" i="1" s="1"/>
  <c r="B1136" i="1"/>
  <c r="H1136" i="1" s="1"/>
  <c r="B1133" i="1"/>
  <c r="H1133" i="1" s="1"/>
  <c r="B1130" i="1"/>
  <c r="H1130" i="1" s="1"/>
  <c r="B1441" i="1"/>
  <c r="H1441" i="1" s="1"/>
  <c r="B1119" i="1"/>
  <c r="H1119" i="1" s="1"/>
  <c r="B1316" i="1"/>
  <c r="H1316" i="1" s="1"/>
  <c r="B1664" i="1"/>
  <c r="H1664" i="1" s="1"/>
  <c r="B1123" i="1"/>
  <c r="H1123" i="1" s="1"/>
  <c r="B1310" i="1"/>
  <c r="H1310" i="1" s="1"/>
  <c r="B1312" i="1"/>
  <c r="H1312" i="1" s="1"/>
  <c r="B1660" i="1"/>
  <c r="H1660" i="1" s="1"/>
  <c r="B1127" i="1"/>
  <c r="H1127" i="1" s="1"/>
  <c r="B1445" i="1"/>
  <c r="H1445" i="1" s="1"/>
  <c r="B1656" i="1"/>
  <c r="H1656" i="1" s="1"/>
  <c r="B1449" i="1"/>
  <c r="H1449" i="1" s="1"/>
  <c r="B1243" i="1"/>
  <c r="H1243" i="1" s="1"/>
  <c r="B1234" i="1"/>
  <c r="H1234" i="1" s="1"/>
  <c r="B1246" i="1"/>
  <c r="H1246" i="1" s="1"/>
  <c r="B1225" i="1"/>
  <c r="H1225" i="1" s="1"/>
  <c r="B1237" i="1"/>
  <c r="H1237" i="1" s="1"/>
  <c r="B1240" i="1"/>
  <c r="H1240" i="1" s="1"/>
  <c r="B1228" i="1"/>
  <c r="H1228" i="1" s="1"/>
  <c r="W2251" i="1" l="1"/>
  <c r="X2251" i="1" s="1"/>
  <c r="Y2251" i="1" s="1"/>
  <c r="W2248" i="1"/>
  <c r="X2248" i="1" s="1"/>
  <c r="Y2248" i="1" s="1"/>
  <c r="W2267" i="1"/>
  <c r="X2267" i="1" s="1"/>
  <c r="Y2267" i="1" s="1"/>
  <c r="W2283" i="1"/>
  <c r="X2283" i="1" s="1"/>
  <c r="Y2283" i="1" s="1"/>
  <c r="W2265" i="1"/>
  <c r="X2265" i="1" s="1"/>
  <c r="Y2265" i="1" s="1"/>
  <c r="W2285" i="1"/>
  <c r="X2285" i="1" s="1"/>
  <c r="Y2285" i="1" s="1"/>
  <c r="W2269" i="1"/>
  <c r="X2269" i="1" s="1"/>
  <c r="Y2269" i="1" s="1"/>
  <c r="W2278" i="1"/>
  <c r="X2278" i="1" s="1"/>
  <c r="Y2278" i="1" s="1"/>
  <c r="W2256" i="1"/>
  <c r="X2256" i="1" s="1"/>
  <c r="Y2256" i="1" s="1"/>
  <c r="W2288" i="1"/>
  <c r="X2288" i="1" s="1"/>
  <c r="Y2288" i="1" s="1"/>
  <c r="W2282" i="1"/>
  <c r="X2282" i="1" s="1"/>
  <c r="Y2282" i="1" s="1"/>
  <c r="W2284" i="1"/>
  <c r="X2284" i="1" s="1"/>
  <c r="Y2284" i="1" s="1"/>
  <c r="W2249" i="1"/>
  <c r="X2249" i="1" s="1"/>
  <c r="Y2249" i="1" s="1"/>
  <c r="W2270" i="1"/>
  <c r="X2270" i="1" s="1"/>
  <c r="Y2270" i="1" s="1"/>
  <c r="W2272" i="1"/>
  <c r="X2272" i="1" s="1"/>
  <c r="Y2272" i="1" s="1"/>
  <c r="W2255" i="1"/>
  <c r="X2255" i="1" s="1"/>
  <c r="Y2255" i="1" s="1"/>
  <c r="W2271" i="1"/>
  <c r="X2271" i="1" s="1"/>
  <c r="Y2271" i="1" s="1"/>
  <c r="W2287" i="1"/>
  <c r="X2287" i="1" s="1"/>
  <c r="Y2287" i="1" s="1"/>
  <c r="W2273" i="1"/>
  <c r="X2273" i="1" s="1"/>
  <c r="Y2273" i="1" s="1"/>
  <c r="W2289" i="1"/>
  <c r="X2289" i="1" s="1"/>
  <c r="Y2289" i="1" s="1"/>
  <c r="W2262" i="1"/>
  <c r="X2262" i="1" s="1"/>
  <c r="Y2262" i="1" s="1"/>
  <c r="W2286" i="1"/>
  <c r="X2286" i="1" s="1"/>
  <c r="Y2286" i="1" s="1"/>
  <c r="W2260" i="1"/>
  <c r="X2260" i="1" s="1"/>
  <c r="Y2260" i="1" s="1"/>
  <c r="W2264" i="1"/>
  <c r="X2264" i="1" s="1"/>
  <c r="Y2264" i="1" s="1"/>
  <c r="W2247" i="1"/>
  <c r="X2247" i="1" s="1"/>
  <c r="Y2247" i="1" s="1"/>
  <c r="W2250" i="1"/>
  <c r="X2250" i="1" s="1"/>
  <c r="Y2250" i="1" s="1"/>
  <c r="W2275" i="1"/>
  <c r="X2275" i="1" s="1"/>
  <c r="Y2275" i="1" s="1"/>
  <c r="W2253" i="1"/>
  <c r="X2253" i="1" s="1"/>
  <c r="Y2253" i="1" s="1"/>
  <c r="W2280" i="1"/>
  <c r="X2280" i="1" s="1"/>
  <c r="Y2280" i="1" s="1"/>
  <c r="W2263" i="1"/>
  <c r="X2263" i="1" s="1"/>
  <c r="Y2263" i="1" s="1"/>
  <c r="W2279" i="1"/>
  <c r="X2279" i="1" s="1"/>
  <c r="Y2279" i="1" s="1"/>
  <c r="W2257" i="1"/>
  <c r="X2257" i="1" s="1"/>
  <c r="Y2257" i="1" s="1"/>
  <c r="W2281" i="1"/>
  <c r="X2281" i="1" s="1"/>
  <c r="Y2281" i="1" s="1"/>
  <c r="W2261" i="1"/>
  <c r="X2261" i="1" s="1"/>
  <c r="Y2261" i="1" s="1"/>
  <c r="W2274" i="1"/>
  <c r="X2274" i="1" s="1"/>
  <c r="Y2274" i="1" s="1"/>
  <c r="W2266" i="1"/>
  <c r="X2266" i="1" s="1"/>
  <c r="Y2266" i="1" s="1"/>
  <c r="W2276" i="1"/>
  <c r="X2276" i="1" s="1"/>
  <c r="Y2276" i="1" s="1"/>
  <c r="W2258" i="1"/>
  <c r="X2258" i="1" s="1"/>
  <c r="Y2258" i="1" s="1"/>
  <c r="W2268" i="1"/>
  <c r="X2268" i="1" s="1"/>
  <c r="Y2268" i="1" s="1"/>
  <c r="W2259" i="1"/>
  <c r="X2259" i="1" s="1"/>
  <c r="Y2259" i="1" s="1"/>
  <c r="W2277" i="1"/>
  <c r="X2277" i="1" s="1"/>
  <c r="Y2277" i="1" s="1"/>
  <c r="W2254" i="1"/>
  <c r="X2254" i="1" s="1"/>
  <c r="Y2254" i="1" s="1"/>
  <c r="W2252" i="1"/>
  <c r="X2252" i="1" s="1"/>
  <c r="Y2252" i="1" s="1"/>
  <c r="W2492" i="1"/>
  <c r="W2496" i="1"/>
  <c r="W2500" i="1"/>
  <c r="W2504" i="1"/>
  <c r="W2508" i="1"/>
  <c r="W2512" i="1"/>
  <c r="W2516" i="1"/>
  <c r="W2520" i="1"/>
  <c r="W2524" i="1"/>
  <c r="W2528" i="1"/>
  <c r="W2532" i="1"/>
  <c r="W2536" i="1"/>
  <c r="W2540" i="1"/>
  <c r="W2544" i="1"/>
  <c r="W2548" i="1"/>
  <c r="W2552" i="1"/>
  <c r="W2556" i="1"/>
  <c r="W2560" i="1"/>
  <c r="W2564" i="1"/>
  <c r="W2568" i="1"/>
  <c r="W2572" i="1"/>
  <c r="W2584" i="1"/>
  <c r="X2584" i="1" s="1"/>
  <c r="Y2584" i="1" s="1"/>
  <c r="W2580" i="1"/>
  <c r="X2580" i="1" s="1"/>
  <c r="Y2580" i="1" s="1"/>
  <c r="W2576" i="1"/>
  <c r="X2576" i="1" s="1"/>
  <c r="Y2576" i="1" s="1"/>
  <c r="W2588" i="1"/>
  <c r="W2592" i="1"/>
  <c r="W2596" i="1"/>
  <c r="W2600" i="1"/>
  <c r="W2604" i="1"/>
  <c r="W2608" i="1"/>
  <c r="W2612" i="1"/>
  <c r="W2616" i="1"/>
  <c r="W2620" i="1"/>
  <c r="W2624" i="1"/>
  <c r="W2628" i="1"/>
  <c r="W2632" i="1"/>
  <c r="W2636" i="1"/>
  <c r="W2640" i="1"/>
  <c r="W2644" i="1"/>
  <c r="W2648" i="1"/>
  <c r="W2652" i="1"/>
  <c r="W2656" i="1"/>
  <c r="W2672" i="1"/>
  <c r="W2676" i="1"/>
  <c r="W2680" i="1"/>
  <c r="W2684" i="1"/>
  <c r="W2688" i="1"/>
  <c r="W2692" i="1"/>
  <c r="W2696" i="1"/>
  <c r="W2700" i="1"/>
  <c r="W2704" i="1"/>
  <c r="W2708" i="1"/>
  <c r="W2712" i="1"/>
  <c r="W2716" i="1"/>
  <c r="W2720" i="1"/>
  <c r="W2724" i="1"/>
  <c r="W2728" i="1"/>
  <c r="W2732" i="1"/>
  <c r="W2736" i="1"/>
  <c r="W2740" i="1"/>
  <c r="W2744" i="1"/>
  <c r="W2748" i="1"/>
  <c r="W2752" i="1"/>
  <c r="W2764" i="1"/>
  <c r="X2764" i="1" s="1"/>
  <c r="Y2764" i="1" s="1"/>
  <c r="W2756" i="1"/>
  <c r="X2756" i="1" s="1"/>
  <c r="Y2756" i="1" s="1"/>
  <c r="W2760" i="1"/>
  <c r="X2760" i="1" s="1"/>
  <c r="Y2760" i="1" s="1"/>
  <c r="W2768" i="1"/>
  <c r="W2772" i="1"/>
  <c r="W2776" i="1"/>
  <c r="W2780" i="1"/>
  <c r="W2784" i="1"/>
  <c r="W2788" i="1"/>
  <c r="W2792" i="1"/>
  <c r="W2796" i="1"/>
  <c r="W2800" i="1"/>
  <c r="W2804" i="1"/>
  <c r="W2808" i="1"/>
  <c r="W2812" i="1"/>
  <c r="W2816" i="1"/>
  <c r="W2820" i="1"/>
  <c r="W2824" i="1"/>
  <c r="W2828" i="1"/>
  <c r="W2832" i="1"/>
  <c r="W2836" i="1"/>
  <c r="W2840" i="1"/>
  <c r="W2856" i="1"/>
  <c r="W2491" i="1"/>
  <c r="W2495" i="1"/>
  <c r="W2499" i="1"/>
  <c r="W2503" i="1"/>
  <c r="W2507" i="1"/>
  <c r="W2511" i="1"/>
  <c r="W2515" i="1"/>
  <c r="W2519" i="1"/>
  <c r="W2523" i="1"/>
  <c r="W2527" i="1"/>
  <c r="W2531" i="1"/>
  <c r="W2535" i="1"/>
  <c r="W2539" i="1"/>
  <c r="W2543" i="1"/>
  <c r="W2547" i="1"/>
  <c r="W2551" i="1"/>
  <c r="W2555" i="1"/>
  <c r="W2559" i="1"/>
  <c r="W2563" i="1"/>
  <c r="W2567" i="1"/>
  <c r="W2571" i="1"/>
  <c r="W2583" i="1"/>
  <c r="X2583" i="1" s="1"/>
  <c r="Y2583" i="1" s="1"/>
  <c r="W2579" i="1"/>
  <c r="X2579" i="1" s="1"/>
  <c r="Y2579" i="1" s="1"/>
  <c r="W2575" i="1"/>
  <c r="X2575" i="1" s="1"/>
  <c r="Y2575" i="1" s="1"/>
  <c r="W2587" i="1"/>
  <c r="W2591" i="1"/>
  <c r="W2595" i="1"/>
  <c r="W2599" i="1"/>
  <c r="W2603" i="1"/>
  <c r="W2607" i="1"/>
  <c r="W2611" i="1"/>
  <c r="W2615" i="1"/>
  <c r="W2619" i="1"/>
  <c r="W2623" i="1"/>
  <c r="W2627" i="1"/>
  <c r="W2631" i="1"/>
  <c r="W2635" i="1"/>
  <c r="W2639" i="1"/>
  <c r="W2643" i="1"/>
  <c r="W2647" i="1"/>
  <c r="W2651" i="1"/>
  <c r="W2655" i="1"/>
  <c r="W2659" i="1"/>
  <c r="W2675" i="1"/>
  <c r="W2679" i="1"/>
  <c r="W2683" i="1"/>
  <c r="W2687" i="1"/>
  <c r="W2691" i="1"/>
  <c r="W2695" i="1"/>
  <c r="W2699" i="1"/>
  <c r="W2703" i="1"/>
  <c r="W2707" i="1"/>
  <c r="W2711" i="1"/>
  <c r="W2715" i="1"/>
  <c r="W2719" i="1"/>
  <c r="W2723" i="1"/>
  <c r="W2727" i="1"/>
  <c r="W2731" i="1"/>
  <c r="W2735" i="1"/>
  <c r="W2739" i="1"/>
  <c r="W2743" i="1"/>
  <c r="W2747" i="1"/>
  <c r="W2751" i="1"/>
  <c r="W2755" i="1"/>
  <c r="W2767" i="1"/>
  <c r="X2767" i="1" s="1"/>
  <c r="Y2767" i="1" s="1"/>
  <c r="W2759" i="1"/>
  <c r="X2759" i="1" s="1"/>
  <c r="Y2759" i="1" s="1"/>
  <c r="W2763" i="1"/>
  <c r="X2763" i="1" s="1"/>
  <c r="Y2763" i="1" s="1"/>
  <c r="W2771" i="1"/>
  <c r="W2775" i="1"/>
  <c r="W2779" i="1"/>
  <c r="W2783" i="1"/>
  <c r="W2787" i="1"/>
  <c r="W2791" i="1"/>
  <c r="W2795" i="1"/>
  <c r="W2799" i="1"/>
  <c r="W2803" i="1"/>
  <c r="W2807" i="1"/>
  <c r="W2811" i="1"/>
  <c r="W2815" i="1"/>
  <c r="W2819" i="1"/>
  <c r="W2823" i="1"/>
  <c r="W2827" i="1"/>
  <c r="W2831" i="1"/>
  <c r="W2835" i="1"/>
  <c r="W2839" i="1"/>
  <c r="W2855" i="1"/>
  <c r="W2859" i="1"/>
  <c r="W2863" i="1"/>
  <c r="W2493" i="1"/>
  <c r="W2501" i="1"/>
  <c r="W2509" i="1"/>
  <c r="W2517" i="1"/>
  <c r="W2525" i="1"/>
  <c r="W2533" i="1"/>
  <c r="W2541" i="1"/>
  <c r="W2549" i="1"/>
  <c r="W2557" i="1"/>
  <c r="W2565" i="1"/>
  <c r="W2581" i="1"/>
  <c r="X2581" i="1" s="1"/>
  <c r="Y2581" i="1" s="1"/>
  <c r="W2573" i="1"/>
  <c r="X2573" i="1" s="1"/>
  <c r="Y2573" i="1" s="1"/>
  <c r="W2589" i="1"/>
  <c r="W2597" i="1"/>
  <c r="W2605" i="1"/>
  <c r="W2613" i="1"/>
  <c r="W2621" i="1"/>
  <c r="W2629" i="1"/>
  <c r="W2637" i="1"/>
  <c r="W2645" i="1"/>
  <c r="W2653" i="1"/>
  <c r="W2677" i="1"/>
  <c r="W2685" i="1"/>
  <c r="W2693" i="1"/>
  <c r="W2701" i="1"/>
  <c r="W2709" i="1"/>
  <c r="W2717" i="1"/>
  <c r="W2725" i="1"/>
  <c r="W2733" i="1"/>
  <c r="W2741" i="1"/>
  <c r="W2749" i="1"/>
  <c r="W2765" i="1"/>
  <c r="X2765" i="1" s="1"/>
  <c r="Y2765" i="1" s="1"/>
  <c r="W2761" i="1"/>
  <c r="X2761" i="1" s="1"/>
  <c r="Y2761" i="1" s="1"/>
  <c r="W2773" i="1"/>
  <c r="W2781" i="1"/>
  <c r="W2789" i="1"/>
  <c r="W2797" i="1"/>
  <c r="W2805" i="1"/>
  <c r="W2813" i="1"/>
  <c r="W2821" i="1"/>
  <c r="W2829" i="1"/>
  <c r="W2837" i="1"/>
  <c r="W2860" i="1"/>
  <c r="W2865" i="1"/>
  <c r="W2869" i="1"/>
  <c r="W2873" i="1"/>
  <c r="W2877" i="1"/>
  <c r="W2881" i="1"/>
  <c r="W2885" i="1"/>
  <c r="W2889" i="1"/>
  <c r="W2893" i="1"/>
  <c r="W2897" i="1"/>
  <c r="W2901" i="1"/>
  <c r="W2905" i="1"/>
  <c r="W2909" i="1"/>
  <c r="W2913" i="1"/>
  <c r="W2917" i="1"/>
  <c r="W2921" i="1"/>
  <c r="W2925" i="1"/>
  <c r="W2929" i="1"/>
  <c r="W2933" i="1"/>
  <c r="W2937" i="1"/>
  <c r="W2949" i="1"/>
  <c r="X2949" i="1" s="1"/>
  <c r="Y2949" i="1" s="1"/>
  <c r="W2942" i="1"/>
  <c r="X2942" i="1" s="1"/>
  <c r="Y2942" i="1" s="1"/>
  <c r="W2941" i="1"/>
  <c r="X2941" i="1" s="1"/>
  <c r="Y2941" i="1" s="1"/>
  <c r="W2953" i="1"/>
  <c r="W2957" i="1"/>
  <c r="W2961" i="1"/>
  <c r="W2965" i="1"/>
  <c r="W2969" i="1"/>
  <c r="W2973" i="1"/>
  <c r="W2977" i="1"/>
  <c r="W2981" i="1"/>
  <c r="W2985" i="1"/>
  <c r="W2989" i="1"/>
  <c r="W2993" i="1"/>
  <c r="W2997" i="1"/>
  <c r="W3001" i="1"/>
  <c r="W3005" i="1"/>
  <c r="W3009" i="1"/>
  <c r="W3013" i="1"/>
  <c r="W3017" i="1"/>
  <c r="W3021" i="1"/>
  <c r="W3025" i="1"/>
  <c r="W3029" i="1"/>
  <c r="W3045" i="1"/>
  <c r="W3049" i="1"/>
  <c r="W3053" i="1"/>
  <c r="W3057" i="1"/>
  <c r="W3061" i="1"/>
  <c r="W3065" i="1"/>
  <c r="W3069" i="1"/>
  <c r="W3073" i="1"/>
  <c r="W3077" i="1"/>
  <c r="W3081" i="1"/>
  <c r="W3085" i="1"/>
  <c r="W3089" i="1"/>
  <c r="W3093" i="1"/>
  <c r="W3097" i="1"/>
  <c r="W3101" i="1"/>
  <c r="W3105" i="1"/>
  <c r="W3109" i="1"/>
  <c r="W3113" i="1"/>
  <c r="W3117" i="1"/>
  <c r="W3121" i="1"/>
  <c r="W3128" i="1"/>
  <c r="X3128" i="1" s="1"/>
  <c r="Y3128" i="1" s="1"/>
  <c r="W3125" i="1"/>
  <c r="X3125" i="1" s="1"/>
  <c r="Y3125" i="1" s="1"/>
  <c r="W3133" i="1"/>
  <c r="X3133" i="1" s="1"/>
  <c r="Y3133" i="1" s="1"/>
  <c r="W3137" i="1"/>
  <c r="W3141" i="1"/>
  <c r="W3145" i="1"/>
  <c r="W3149" i="1"/>
  <c r="W3153" i="1"/>
  <c r="W3157" i="1"/>
  <c r="W3161" i="1"/>
  <c r="W3165" i="1"/>
  <c r="W3169" i="1"/>
  <c r="W3173" i="1"/>
  <c r="W3177" i="1"/>
  <c r="W3181" i="1"/>
  <c r="W3185" i="1"/>
  <c r="W3189" i="1"/>
  <c r="W3193" i="1"/>
  <c r="W3197" i="1"/>
  <c r="W3201" i="1"/>
  <c r="W3205" i="1"/>
  <c r="W3209" i="1"/>
  <c r="W3213" i="1"/>
  <c r="W3217" i="1"/>
  <c r="W3221" i="1"/>
  <c r="W3270" i="1"/>
  <c r="W3290" i="1"/>
  <c r="W3294" i="1"/>
  <c r="W3298" i="1"/>
  <c r="W3302" i="1"/>
  <c r="W3306" i="1"/>
  <c r="W3310" i="1"/>
  <c r="W3314" i="1"/>
  <c r="W3318" i="1"/>
  <c r="W3322" i="1"/>
  <c r="W3326" i="1"/>
  <c r="W3330" i="1"/>
  <c r="W3334" i="1"/>
  <c r="W3338" i="1"/>
  <c r="W3342" i="1"/>
  <c r="W3346" i="1"/>
  <c r="W3350" i="1"/>
  <c r="W3354" i="1"/>
  <c r="W3358" i="1"/>
  <c r="W3362" i="1"/>
  <c r="W3366" i="1"/>
  <c r="W3370" i="1"/>
  <c r="W3374" i="1"/>
  <c r="W3378" i="1"/>
  <c r="W3382" i="1"/>
  <c r="W3386" i="1"/>
  <c r="W3390" i="1"/>
  <c r="W3394" i="1"/>
  <c r="W3398" i="1"/>
  <c r="W3402" i="1"/>
  <c r="W3406" i="1"/>
  <c r="W3410" i="1"/>
  <c r="W3414" i="1"/>
  <c r="W3418" i="1"/>
  <c r="W3422" i="1"/>
  <c r="W3426" i="1"/>
  <c r="W3430" i="1"/>
  <c r="W3434" i="1"/>
  <c r="W3438" i="1"/>
  <c r="W3442" i="1"/>
  <c r="W3458" i="1"/>
  <c r="W3462" i="1"/>
  <c r="W3466" i="1"/>
  <c r="W3470" i="1"/>
  <c r="W3474" i="1"/>
  <c r="W3478" i="1"/>
  <c r="W3482" i="1"/>
  <c r="W3486" i="1"/>
  <c r="W3490" i="1"/>
  <c r="W3494" i="1"/>
  <c r="W3498" i="1"/>
  <c r="W3502" i="1"/>
  <c r="W3506" i="1"/>
  <c r="W3510" i="1"/>
  <c r="W3514" i="1"/>
  <c r="W3518" i="1"/>
  <c r="W3522" i="1"/>
  <c r="W3526" i="1"/>
  <c r="W3530" i="1"/>
  <c r="W3534" i="1"/>
  <c r="W3538" i="1"/>
  <c r="W3542" i="1"/>
  <c r="X3542" i="1" s="1"/>
  <c r="Y3542" i="1" s="1"/>
  <c r="W3550" i="1"/>
  <c r="X3550" i="1" s="1"/>
  <c r="Y3550" i="1" s="1"/>
  <c r="W3546" i="1"/>
  <c r="X3546" i="1" s="1"/>
  <c r="Y3546" i="1" s="1"/>
  <c r="W3554" i="1"/>
  <c r="W3558" i="1"/>
  <c r="W3562" i="1"/>
  <c r="W3566" i="1"/>
  <c r="W3570" i="1"/>
  <c r="W3574" i="1"/>
  <c r="W3578" i="1"/>
  <c r="W3582" i="1"/>
  <c r="W3586" i="1"/>
  <c r="W3590" i="1"/>
  <c r="W3594" i="1"/>
  <c r="W3598" i="1"/>
  <c r="W3602" i="1"/>
  <c r="W3606" i="1"/>
  <c r="W3610" i="1"/>
  <c r="W3614" i="1"/>
  <c r="W3618" i="1"/>
  <c r="W3622" i="1"/>
  <c r="W3626" i="1"/>
  <c r="W2490" i="1"/>
  <c r="W2506" i="1"/>
  <c r="W2522" i="1"/>
  <c r="W2538" i="1"/>
  <c r="W2554" i="1"/>
  <c r="W2570" i="1"/>
  <c r="W2586" i="1"/>
  <c r="W2602" i="1"/>
  <c r="W2618" i="1"/>
  <c r="W2634" i="1"/>
  <c r="W2650" i="1"/>
  <c r="W2682" i="1"/>
  <c r="W2698" i="1"/>
  <c r="W2714" i="1"/>
  <c r="W2730" i="1"/>
  <c r="W2746" i="1"/>
  <c r="W2754" i="1"/>
  <c r="W2770" i="1"/>
  <c r="W2786" i="1"/>
  <c r="W2802" i="1"/>
  <c r="W2818" i="1"/>
  <c r="W2834" i="1"/>
  <c r="W2864" i="1"/>
  <c r="W2872" i="1"/>
  <c r="W2880" i="1"/>
  <c r="W2888" i="1"/>
  <c r="W2896" i="1"/>
  <c r="W2904" i="1"/>
  <c r="W2912" i="1"/>
  <c r="W2920" i="1"/>
  <c r="W2928" i="1"/>
  <c r="W2936" i="1"/>
  <c r="W2940" i="1"/>
  <c r="X2940" i="1" s="1"/>
  <c r="Y2940" i="1" s="1"/>
  <c r="W2952" i="1"/>
  <c r="W2960" i="1"/>
  <c r="W2968" i="1"/>
  <c r="W2976" i="1"/>
  <c r="W2984" i="1"/>
  <c r="W2992" i="1"/>
  <c r="W3000" i="1"/>
  <c r="W3008" i="1"/>
  <c r="W3016" i="1"/>
  <c r="W3024" i="1"/>
  <c r="W3048" i="1"/>
  <c r="W3056" i="1"/>
  <c r="W3064" i="1"/>
  <c r="W3072" i="1"/>
  <c r="W3080" i="1"/>
  <c r="W3088" i="1"/>
  <c r="W3096" i="1"/>
  <c r="W3104" i="1"/>
  <c r="W3112" i="1"/>
  <c r="W3127" i="1"/>
  <c r="X3127" i="1" s="1"/>
  <c r="Y3127" i="1" s="1"/>
  <c r="W3132" i="1"/>
  <c r="X3132" i="1" s="1"/>
  <c r="Y3132" i="1" s="1"/>
  <c r="W3140" i="1"/>
  <c r="W3148" i="1"/>
  <c r="W3156" i="1"/>
  <c r="W3164" i="1"/>
  <c r="W3172" i="1"/>
  <c r="W3180" i="1"/>
  <c r="W3188" i="1"/>
  <c r="W3196" i="1"/>
  <c r="W3204" i="1"/>
  <c r="W3212" i="1"/>
  <c r="W3220" i="1"/>
  <c r="W3273" i="1"/>
  <c r="W3289" i="1"/>
  <c r="W3297" i="1"/>
  <c r="W3305" i="1"/>
  <c r="W3313" i="1"/>
  <c r="W3321" i="1"/>
  <c r="W3329" i="1"/>
  <c r="W3337" i="1"/>
  <c r="W3345" i="1"/>
  <c r="W3353" i="1"/>
  <c r="W3361" i="1"/>
  <c r="W3369" i="1"/>
  <c r="W3377" i="1"/>
  <c r="W3385" i="1"/>
  <c r="W3393" i="1"/>
  <c r="W3401" i="1"/>
  <c r="W3409" i="1"/>
  <c r="W3417" i="1"/>
  <c r="W3425" i="1"/>
  <c r="W3433" i="1"/>
  <c r="W3441" i="1"/>
  <c r="W3457" i="1"/>
  <c r="W3465" i="1"/>
  <c r="W3473" i="1"/>
  <c r="W3481" i="1"/>
  <c r="W3489" i="1"/>
  <c r="W3497" i="1"/>
  <c r="W3505" i="1"/>
  <c r="W3513" i="1"/>
  <c r="W3521" i="1"/>
  <c r="W3529" i="1"/>
  <c r="W3537" i="1"/>
  <c r="W3549" i="1"/>
  <c r="X3549" i="1" s="1"/>
  <c r="Y3549" i="1" s="1"/>
  <c r="W3553" i="1"/>
  <c r="W3561" i="1"/>
  <c r="W3569" i="1"/>
  <c r="W3577" i="1"/>
  <c r="W3585" i="1"/>
  <c r="W3593" i="1"/>
  <c r="W3601" i="1"/>
  <c r="W3609" i="1"/>
  <c r="W3617" i="1"/>
  <c r="W3625" i="1"/>
  <c r="W2494" i="1"/>
  <c r="W2502" i="1"/>
  <c r="W2510" i="1"/>
  <c r="W2518" i="1"/>
  <c r="W2526" i="1"/>
  <c r="W2534" i="1"/>
  <c r="W2542" i="1"/>
  <c r="W2550" i="1"/>
  <c r="W2558" i="1"/>
  <c r="W2566" i="1"/>
  <c r="W2582" i="1"/>
  <c r="X2582" i="1" s="1"/>
  <c r="Y2582" i="1" s="1"/>
  <c r="W2574" i="1"/>
  <c r="X2574" i="1" s="1"/>
  <c r="Y2574" i="1" s="1"/>
  <c r="W2590" i="1"/>
  <c r="W2598" i="1"/>
  <c r="W2606" i="1"/>
  <c r="W2614" i="1"/>
  <c r="W2622" i="1"/>
  <c r="W2630" i="1"/>
  <c r="W2638" i="1"/>
  <c r="W2646" i="1"/>
  <c r="W2654" i="1"/>
  <c r="W2678" i="1"/>
  <c r="W2686" i="1"/>
  <c r="W2694" i="1"/>
  <c r="W2702" i="1"/>
  <c r="W2710" i="1"/>
  <c r="W2718" i="1"/>
  <c r="W2726" i="1"/>
  <c r="W2734" i="1"/>
  <c r="W2742" i="1"/>
  <c r="W2750" i="1"/>
  <c r="W2766" i="1"/>
  <c r="X2766" i="1" s="1"/>
  <c r="Y2766" i="1" s="1"/>
  <c r="W2762" i="1"/>
  <c r="X2762" i="1" s="1"/>
  <c r="Y2762" i="1" s="1"/>
  <c r="W2774" i="1"/>
  <c r="W2782" i="1"/>
  <c r="W2790" i="1"/>
  <c r="W2798" i="1"/>
  <c r="W2806" i="1"/>
  <c r="W2814" i="1"/>
  <c r="W2822" i="1"/>
  <c r="W2830" i="1"/>
  <c r="W2838" i="1"/>
  <c r="W2854" i="1"/>
  <c r="W2861" i="1"/>
  <c r="W2866" i="1"/>
  <c r="W2870" i="1"/>
  <c r="W2874" i="1"/>
  <c r="W2878" i="1"/>
  <c r="W2882" i="1"/>
  <c r="W2886" i="1"/>
  <c r="W2890" i="1"/>
  <c r="W2894" i="1"/>
  <c r="W2898" i="1"/>
  <c r="W2902" i="1"/>
  <c r="W2906" i="1"/>
  <c r="W2910" i="1"/>
  <c r="W2914" i="1"/>
  <c r="W2918" i="1"/>
  <c r="W2922" i="1"/>
  <c r="W2926" i="1"/>
  <c r="W2930" i="1"/>
  <c r="W2934" i="1"/>
  <c r="W2946" i="1"/>
  <c r="X2946" i="1" s="1"/>
  <c r="Y2946" i="1" s="1"/>
  <c r="W2938" i="1"/>
  <c r="X2938" i="1" s="1"/>
  <c r="Y2938" i="1" s="1"/>
  <c r="W2943" i="1"/>
  <c r="X2943" i="1" s="1"/>
  <c r="Y2943" i="1" s="1"/>
  <c r="W2950" i="1"/>
  <c r="W2954" i="1"/>
  <c r="W2958" i="1"/>
  <c r="W2962" i="1"/>
  <c r="W2966" i="1"/>
  <c r="W2970" i="1"/>
  <c r="W2974" i="1"/>
  <c r="W2978" i="1"/>
  <c r="W2982" i="1"/>
  <c r="W2986" i="1"/>
  <c r="W2990" i="1"/>
  <c r="W2994" i="1"/>
  <c r="W2998" i="1"/>
  <c r="W3002" i="1"/>
  <c r="W3006" i="1"/>
  <c r="W3010" i="1"/>
  <c r="W3014" i="1"/>
  <c r="W3018" i="1"/>
  <c r="W3022" i="1"/>
  <c r="W3026" i="1"/>
  <c r="W3046" i="1"/>
  <c r="W3050" i="1"/>
  <c r="W3054" i="1"/>
  <c r="W3058" i="1"/>
  <c r="W3062" i="1"/>
  <c r="W3066" i="1"/>
  <c r="W3070" i="1"/>
  <c r="W3074" i="1"/>
  <c r="W3078" i="1"/>
  <c r="W3082" i="1"/>
  <c r="W3086" i="1"/>
  <c r="W3090" i="1"/>
  <c r="W3094" i="1"/>
  <c r="W3098" i="1"/>
  <c r="W3102" i="1"/>
  <c r="W3106" i="1"/>
  <c r="W3110" i="1"/>
  <c r="W3114" i="1"/>
  <c r="W3118" i="1"/>
  <c r="W3122" i="1"/>
  <c r="W3129" i="1"/>
  <c r="X3129" i="1" s="1"/>
  <c r="Y3129" i="1" s="1"/>
  <c r="W3126" i="1"/>
  <c r="X3126" i="1" s="1"/>
  <c r="Y3126" i="1" s="1"/>
  <c r="W3134" i="1"/>
  <c r="X3134" i="1" s="1"/>
  <c r="Y3134" i="1" s="1"/>
  <c r="W3138" i="1"/>
  <c r="W3142" i="1"/>
  <c r="W3146" i="1"/>
  <c r="W3150" i="1"/>
  <c r="W3154" i="1"/>
  <c r="W3158" i="1"/>
  <c r="W3162" i="1"/>
  <c r="W3166" i="1"/>
  <c r="W3170" i="1"/>
  <c r="W3174" i="1"/>
  <c r="W3178" i="1"/>
  <c r="W3182" i="1"/>
  <c r="W3186" i="1"/>
  <c r="W3190" i="1"/>
  <c r="W3194" i="1"/>
  <c r="W3198" i="1"/>
  <c r="W3202" i="1"/>
  <c r="W3206" i="1"/>
  <c r="W3210" i="1"/>
  <c r="W3214" i="1"/>
  <c r="W3218" i="1"/>
  <c r="W3222" i="1"/>
  <c r="W3271" i="1"/>
  <c r="W3291" i="1"/>
  <c r="W3295" i="1"/>
  <c r="W3299" i="1"/>
  <c r="W3303" i="1"/>
  <c r="W3307" i="1"/>
  <c r="W3311" i="1"/>
  <c r="W3315" i="1"/>
  <c r="W3319" i="1"/>
  <c r="W3323" i="1"/>
  <c r="W3327" i="1"/>
  <c r="W3331" i="1"/>
  <c r="W3335" i="1"/>
  <c r="W3339" i="1"/>
  <c r="W3343" i="1"/>
  <c r="W3347" i="1"/>
  <c r="W3351" i="1"/>
  <c r="W3355" i="1"/>
  <c r="W3359" i="1"/>
  <c r="W3363" i="1"/>
  <c r="W3367" i="1"/>
  <c r="W3371" i="1"/>
  <c r="W3375" i="1"/>
  <c r="W3379" i="1"/>
  <c r="W3383" i="1"/>
  <c r="W3387" i="1"/>
  <c r="W3391" i="1"/>
  <c r="W3395" i="1"/>
  <c r="W3399" i="1"/>
  <c r="W3403" i="1"/>
  <c r="W3407" i="1"/>
  <c r="W3411" i="1"/>
  <c r="W3415" i="1"/>
  <c r="W3419" i="1"/>
  <c r="W3423" i="1"/>
  <c r="W3427" i="1"/>
  <c r="W3431" i="1"/>
  <c r="W3435" i="1"/>
  <c r="W3439" i="1"/>
  <c r="W3455" i="1"/>
  <c r="W3459" i="1"/>
  <c r="W3463" i="1"/>
  <c r="W3467" i="1"/>
  <c r="W3471" i="1"/>
  <c r="W3475" i="1"/>
  <c r="W3479" i="1"/>
  <c r="W3483" i="1"/>
  <c r="W3487" i="1"/>
  <c r="W3491" i="1"/>
  <c r="W3495" i="1"/>
  <c r="W3499" i="1"/>
  <c r="W3503" i="1"/>
  <c r="W3507" i="1"/>
  <c r="W3511" i="1"/>
  <c r="W3515" i="1"/>
  <c r="W3519" i="1"/>
  <c r="W3523" i="1"/>
  <c r="W3527" i="1"/>
  <c r="W3531" i="1"/>
  <c r="W3535" i="1"/>
  <c r="W3539" i="1"/>
  <c r="X3539" i="1" s="1"/>
  <c r="Y3539" i="1" s="1"/>
  <c r="W3547" i="1"/>
  <c r="X3547" i="1" s="1"/>
  <c r="Y3547" i="1" s="1"/>
  <c r="W3543" i="1"/>
  <c r="X3543" i="1" s="1"/>
  <c r="Y3543" i="1" s="1"/>
  <c r="W3551" i="1"/>
  <c r="W3555" i="1"/>
  <c r="W3559" i="1"/>
  <c r="W3563" i="1"/>
  <c r="W3567" i="1"/>
  <c r="W3571" i="1"/>
  <c r="W3575" i="1"/>
  <c r="W3579" i="1"/>
  <c r="W3583" i="1"/>
  <c r="W3587" i="1"/>
  <c r="W3591" i="1"/>
  <c r="W3595" i="1"/>
  <c r="W3599" i="1"/>
  <c r="W3603" i="1"/>
  <c r="W3607" i="1"/>
  <c r="W3611" i="1"/>
  <c r="W3615" i="1"/>
  <c r="W3619" i="1"/>
  <c r="W3623" i="1"/>
  <c r="W2498" i="1"/>
  <c r="W2514" i="1"/>
  <c r="W2530" i="1"/>
  <c r="W2546" i="1"/>
  <c r="W2562" i="1"/>
  <c r="W2578" i="1"/>
  <c r="X2578" i="1" s="1"/>
  <c r="Y2578" i="1" s="1"/>
  <c r="W2594" i="1"/>
  <c r="W2610" i="1"/>
  <c r="W2626" i="1"/>
  <c r="W2642" i="1"/>
  <c r="W2658" i="1"/>
  <c r="W2674" i="1"/>
  <c r="W2690" i="1"/>
  <c r="W2706" i="1"/>
  <c r="W2722" i="1"/>
  <c r="W2738" i="1"/>
  <c r="W2758" i="1"/>
  <c r="X2758" i="1" s="1"/>
  <c r="Y2758" i="1" s="1"/>
  <c r="W2778" i="1"/>
  <c r="W2794" i="1"/>
  <c r="W2810" i="1"/>
  <c r="W2826" i="1"/>
  <c r="W2858" i="1"/>
  <c r="W2868" i="1"/>
  <c r="W2876" i="1"/>
  <c r="W2884" i="1"/>
  <c r="W2892" i="1"/>
  <c r="W2900" i="1"/>
  <c r="W2908" i="1"/>
  <c r="W2916" i="1"/>
  <c r="W2924" i="1"/>
  <c r="W2932" i="1"/>
  <c r="W2948" i="1"/>
  <c r="X2948" i="1" s="1"/>
  <c r="Y2948" i="1" s="1"/>
  <c r="W2945" i="1"/>
  <c r="X2945" i="1" s="1"/>
  <c r="Y2945" i="1" s="1"/>
  <c r="W2956" i="1"/>
  <c r="W2964" i="1"/>
  <c r="W2972" i="1"/>
  <c r="W2980" i="1"/>
  <c r="W2988" i="1"/>
  <c r="W2996" i="1"/>
  <c r="W3004" i="1"/>
  <c r="W3012" i="1"/>
  <c r="W3020" i="1"/>
  <c r="W3028" i="1"/>
  <c r="W3044" i="1"/>
  <c r="W3052" i="1"/>
  <c r="W3060" i="1"/>
  <c r="W3068" i="1"/>
  <c r="W3076" i="1"/>
  <c r="W3084" i="1"/>
  <c r="W3092" i="1"/>
  <c r="W3100" i="1"/>
  <c r="W3108" i="1"/>
  <c r="W3116" i="1"/>
  <c r="W3120" i="1"/>
  <c r="W3124" i="1"/>
  <c r="X3124" i="1" s="1"/>
  <c r="Y3124" i="1" s="1"/>
  <c r="W3136" i="1"/>
  <c r="W3144" i="1"/>
  <c r="W3152" i="1"/>
  <c r="W3160" i="1"/>
  <c r="W3168" i="1"/>
  <c r="W3176" i="1"/>
  <c r="W3184" i="1"/>
  <c r="W3192" i="1"/>
  <c r="W3200" i="1"/>
  <c r="W3208" i="1"/>
  <c r="W3216" i="1"/>
  <c r="W3224" i="1"/>
  <c r="W3293" i="1"/>
  <c r="W3301" i="1"/>
  <c r="W3309" i="1"/>
  <c r="W3317" i="1"/>
  <c r="W3325" i="1"/>
  <c r="W3333" i="1"/>
  <c r="W3341" i="1"/>
  <c r="W3349" i="1"/>
  <c r="W3357" i="1"/>
  <c r="W3365" i="1"/>
  <c r="W3373" i="1"/>
  <c r="W3381" i="1"/>
  <c r="W3389" i="1"/>
  <c r="W3397" i="1"/>
  <c r="W3405" i="1"/>
  <c r="W3413" i="1"/>
  <c r="W3421" i="1"/>
  <c r="W3429" i="1"/>
  <c r="W3437" i="1"/>
  <c r="W3461" i="1"/>
  <c r="W3469" i="1"/>
  <c r="W3477" i="1"/>
  <c r="W3485" i="1"/>
  <c r="W3493" i="1"/>
  <c r="W3501" i="1"/>
  <c r="W3509" i="1"/>
  <c r="W3517" i="1"/>
  <c r="W3525" i="1"/>
  <c r="W3533" i="1"/>
  <c r="W3541" i="1"/>
  <c r="X3541" i="1" s="1"/>
  <c r="Y3541" i="1" s="1"/>
  <c r="W3545" i="1"/>
  <c r="X3545" i="1" s="1"/>
  <c r="Y3545" i="1" s="1"/>
  <c r="W3557" i="1"/>
  <c r="W3565" i="1"/>
  <c r="W3573" i="1"/>
  <c r="W3581" i="1"/>
  <c r="W3589" i="1"/>
  <c r="W3597" i="1"/>
  <c r="W3605" i="1"/>
  <c r="W3613" i="1"/>
  <c r="W3621" i="1"/>
  <c r="W2505" i="1"/>
  <c r="W2537" i="1"/>
  <c r="W2569" i="1"/>
  <c r="W2601" i="1"/>
  <c r="W2633" i="1"/>
  <c r="W2697" i="1"/>
  <c r="W2729" i="1"/>
  <c r="W2757" i="1"/>
  <c r="X2757" i="1" s="1"/>
  <c r="Y2757" i="1" s="1"/>
  <c r="W2793" i="1"/>
  <c r="W2825" i="1"/>
  <c r="W2857" i="1"/>
  <c r="W2875" i="1"/>
  <c r="W2891" i="1"/>
  <c r="W2907" i="1"/>
  <c r="W2923" i="1"/>
  <c r="W2947" i="1"/>
  <c r="X2947" i="1" s="1"/>
  <c r="Y2947" i="1" s="1"/>
  <c r="W2955" i="1"/>
  <c r="W2971" i="1"/>
  <c r="W2987" i="1"/>
  <c r="W3003" i="1"/>
  <c r="W3019" i="1"/>
  <c r="W3051" i="1"/>
  <c r="W3067" i="1"/>
  <c r="W3083" i="1"/>
  <c r="W3099" i="1"/>
  <c r="W3115" i="1"/>
  <c r="W3131" i="1"/>
  <c r="X3131" i="1" s="1"/>
  <c r="Y3131" i="1" s="1"/>
  <c r="W3147" i="1"/>
  <c r="W3163" i="1"/>
  <c r="W3179" i="1"/>
  <c r="W3195" i="1"/>
  <c r="W3211" i="1"/>
  <c r="W3272" i="1"/>
  <c r="W3288" i="1"/>
  <c r="W3304" i="1"/>
  <c r="W3320" i="1"/>
  <c r="W3336" i="1"/>
  <c r="W3352" i="1"/>
  <c r="W3368" i="1"/>
  <c r="W3384" i="1"/>
  <c r="W3400" i="1"/>
  <c r="W3416" i="1"/>
  <c r="W3432" i="1"/>
  <c r="W3464" i="1"/>
  <c r="W3480" i="1"/>
  <c r="W3496" i="1"/>
  <c r="W3512" i="1"/>
  <c r="W3528" i="1"/>
  <c r="W3548" i="1"/>
  <c r="X3548" i="1" s="1"/>
  <c r="Y3548" i="1" s="1"/>
  <c r="W3560" i="1"/>
  <c r="W3576" i="1"/>
  <c r="W3592" i="1"/>
  <c r="W3608" i="1"/>
  <c r="W3624" i="1"/>
  <c r="W3508" i="1"/>
  <c r="W3540" i="1"/>
  <c r="X3540" i="1" s="1"/>
  <c r="Y3540" i="1" s="1"/>
  <c r="W3572" i="1"/>
  <c r="W3604" i="1"/>
  <c r="W2521" i="1"/>
  <c r="W2553" i="1"/>
  <c r="W2649" i="1"/>
  <c r="W2713" i="1"/>
  <c r="W2777" i="1"/>
  <c r="W2841" i="1"/>
  <c r="W2883" i="1"/>
  <c r="W2915" i="1"/>
  <c r="W2931" i="1"/>
  <c r="W2963" i="1"/>
  <c r="W2995" i="1"/>
  <c r="W3027" i="1"/>
  <c r="W3059" i="1"/>
  <c r="W3091" i="1"/>
  <c r="W3123" i="1"/>
  <c r="X3123" i="1" s="1"/>
  <c r="Y3123" i="1" s="1"/>
  <c r="W3171" i="1"/>
  <c r="W3187" i="1"/>
  <c r="W3219" i="1"/>
  <c r="W3296" i="1"/>
  <c r="W3328" i="1"/>
  <c r="W3360" i="1"/>
  <c r="W3392" i="1"/>
  <c r="W3424" i="1"/>
  <c r="W3472" i="1"/>
  <c r="W3504" i="1"/>
  <c r="W3536" i="1"/>
  <c r="W3584" i="1"/>
  <c r="W3616" i="1"/>
  <c r="W2577" i="1"/>
  <c r="X2577" i="1" s="1"/>
  <c r="Y2577" i="1" s="1"/>
  <c r="W2641" i="1"/>
  <c r="W2705" i="1"/>
  <c r="W2769" i="1"/>
  <c r="W2833" i="1"/>
  <c r="W2879" i="1"/>
  <c r="W2911" i="1"/>
  <c r="W2939" i="1"/>
  <c r="X2939" i="1" s="1"/>
  <c r="Y2939" i="1" s="1"/>
  <c r="W2975" i="1"/>
  <c r="W3007" i="1"/>
  <c r="W3071" i="1"/>
  <c r="W3103" i="1"/>
  <c r="W3135" i="1"/>
  <c r="W3167" i="1"/>
  <c r="W3199" i="1"/>
  <c r="W3308" i="1"/>
  <c r="W3340" i="1"/>
  <c r="W3372" i="1"/>
  <c r="W3404" i="1"/>
  <c r="W3436" i="1"/>
  <c r="W3468" i="1"/>
  <c r="W3500" i="1"/>
  <c r="W3532" i="1"/>
  <c r="W3564" i="1"/>
  <c r="W3596" i="1"/>
  <c r="W2497" i="1"/>
  <c r="W2529" i="1"/>
  <c r="W2561" i="1"/>
  <c r="W2593" i="1"/>
  <c r="W2625" i="1"/>
  <c r="W2657" i="1"/>
  <c r="W2689" i="1"/>
  <c r="W2721" i="1"/>
  <c r="W2753" i="1"/>
  <c r="W2785" i="1"/>
  <c r="W2817" i="1"/>
  <c r="W2871" i="1"/>
  <c r="W2887" i="1"/>
  <c r="W2903" i="1"/>
  <c r="W2919" i="1"/>
  <c r="W2935" i="1"/>
  <c r="W2951" i="1"/>
  <c r="W2967" i="1"/>
  <c r="W2983" i="1"/>
  <c r="W2999" i="1"/>
  <c r="W3015" i="1"/>
  <c r="W3047" i="1"/>
  <c r="W3063" i="1"/>
  <c r="W3079" i="1"/>
  <c r="W3095" i="1"/>
  <c r="W3111" i="1"/>
  <c r="W3130" i="1"/>
  <c r="X3130" i="1" s="1"/>
  <c r="Y3130" i="1" s="1"/>
  <c r="W3143" i="1"/>
  <c r="W3159" i="1"/>
  <c r="W3175" i="1"/>
  <c r="W3191" i="1"/>
  <c r="W3207" i="1"/>
  <c r="W3223" i="1"/>
  <c r="W3300" i="1"/>
  <c r="W3316" i="1"/>
  <c r="W3332" i="1"/>
  <c r="W3348" i="1"/>
  <c r="W3364" i="1"/>
  <c r="W3380" i="1"/>
  <c r="W3396" i="1"/>
  <c r="W3412" i="1"/>
  <c r="W3428" i="1"/>
  <c r="W3460" i="1"/>
  <c r="W3476" i="1"/>
  <c r="W3492" i="1"/>
  <c r="W3524" i="1"/>
  <c r="W3556" i="1"/>
  <c r="W3588" i="1"/>
  <c r="W3620" i="1"/>
  <c r="W2585" i="1"/>
  <c r="W2617" i="1"/>
  <c r="W2681" i="1"/>
  <c r="W2745" i="1"/>
  <c r="W2809" i="1"/>
  <c r="W2867" i="1"/>
  <c r="W2899" i="1"/>
  <c r="W2944" i="1"/>
  <c r="X2944" i="1" s="1"/>
  <c r="Y2944" i="1" s="1"/>
  <c r="W2979" i="1"/>
  <c r="W3011" i="1"/>
  <c r="W3043" i="1"/>
  <c r="W3075" i="1"/>
  <c r="W3107" i="1"/>
  <c r="W3139" i="1"/>
  <c r="W3155" i="1"/>
  <c r="W3203" i="1"/>
  <c r="W3312" i="1"/>
  <c r="W3344" i="1"/>
  <c r="W3376" i="1"/>
  <c r="W3408" i="1"/>
  <c r="W3440" i="1"/>
  <c r="W3456" i="1"/>
  <c r="W3488" i="1"/>
  <c r="W3520" i="1"/>
  <c r="W3552" i="1"/>
  <c r="W3568" i="1"/>
  <c r="W3600" i="1"/>
  <c r="W2513" i="1"/>
  <c r="W2545" i="1"/>
  <c r="W2609" i="1"/>
  <c r="W2673" i="1"/>
  <c r="W2737" i="1"/>
  <c r="W2801" i="1"/>
  <c r="W2862" i="1"/>
  <c r="W2895" i="1"/>
  <c r="W2927" i="1"/>
  <c r="W2959" i="1"/>
  <c r="W2991" i="1"/>
  <c r="W3023" i="1"/>
  <c r="W3055" i="1"/>
  <c r="W3087" i="1"/>
  <c r="W3119" i="1"/>
  <c r="W3151" i="1"/>
  <c r="W3183" i="1"/>
  <c r="W3215" i="1"/>
  <c r="W3292" i="1"/>
  <c r="W3324" i="1"/>
  <c r="W3356" i="1"/>
  <c r="W3388" i="1"/>
  <c r="W3420" i="1"/>
  <c r="W3484" i="1"/>
  <c r="W3516" i="1"/>
  <c r="W3544" i="1"/>
  <c r="X3544" i="1" s="1"/>
  <c r="Y3544" i="1" s="1"/>
  <c r="W3580" i="1"/>
  <c r="W3612" i="1"/>
  <c r="H1045" i="2"/>
  <c r="H1046" i="2" s="1"/>
  <c r="E1316" i="1"/>
  <c r="D1316" i="1"/>
  <c r="F1316" i="1"/>
  <c r="W1316" i="1" s="1"/>
  <c r="F1136" i="1"/>
  <c r="W1136" i="1" s="1"/>
  <c r="E1136" i="1"/>
  <c r="D1136" i="1"/>
  <c r="E925" i="1"/>
  <c r="F925" i="1"/>
  <c r="W925" i="1" s="1"/>
  <c r="D925" i="1"/>
  <c r="D869" i="1"/>
  <c r="E869" i="1"/>
  <c r="F869" i="1"/>
  <c r="W869" i="1" s="1"/>
  <c r="F790" i="1"/>
  <c r="W790" i="1" s="1"/>
  <c r="E790" i="1"/>
  <c r="D790" i="1"/>
  <c r="F1015" i="1"/>
  <c r="W1015" i="1" s="1"/>
  <c r="D1015" i="1"/>
  <c r="E1015" i="1"/>
  <c r="E675" i="1"/>
  <c r="D675" i="1"/>
  <c r="F675" i="1"/>
  <c r="W675" i="1" s="1"/>
  <c r="F1007" i="1"/>
  <c r="W1007" i="1" s="1"/>
  <c r="E1007" i="1"/>
  <c r="D1007" i="1"/>
  <c r="D1003" i="1"/>
  <c r="E1003" i="1"/>
  <c r="F1003" i="1"/>
  <c r="W1003" i="1" s="1"/>
  <c r="E862" i="1"/>
  <c r="D862" i="1"/>
  <c r="F862" i="1"/>
  <c r="W862" i="1" s="1"/>
  <c r="D850" i="1"/>
  <c r="E850" i="1"/>
  <c r="F850" i="1"/>
  <c r="W850" i="1" s="1"/>
  <c r="F908" i="1"/>
  <c r="W908" i="1" s="1"/>
  <c r="D908" i="1"/>
  <c r="E908" i="1"/>
  <c r="D724" i="1"/>
  <c r="E724" i="1"/>
  <c r="F724" i="1"/>
  <c r="W724" i="1" s="1"/>
  <c r="F773" i="1"/>
  <c r="W773" i="1" s="1"/>
  <c r="D773" i="1"/>
  <c r="E773" i="1"/>
  <c r="F987" i="1"/>
  <c r="W987" i="1" s="1"/>
  <c r="D987" i="1"/>
  <c r="E987" i="1"/>
  <c r="F991" i="1"/>
  <c r="W991" i="1" s="1"/>
  <c r="D991" i="1"/>
  <c r="E991" i="1"/>
  <c r="F895" i="1"/>
  <c r="W895" i="1" s="1"/>
  <c r="D895" i="1"/>
  <c r="E895" i="1"/>
  <c r="E980" i="1"/>
  <c r="D980" i="1"/>
  <c r="F980" i="1"/>
  <c r="W980" i="1" s="1"/>
  <c r="D838" i="1"/>
  <c r="E838" i="1"/>
  <c r="F838" i="1"/>
  <c r="W838" i="1" s="1"/>
  <c r="D717" i="1"/>
  <c r="E717" i="1"/>
  <c r="F717" i="1"/>
  <c r="W717" i="1" s="1"/>
  <c r="E1680" i="1"/>
  <c r="D1680" i="1"/>
  <c r="F1680" i="1"/>
  <c r="W1680" i="1" s="1"/>
  <c r="E891" i="1"/>
  <c r="D891" i="1"/>
  <c r="F891" i="1"/>
  <c r="W891" i="1" s="1"/>
  <c r="E837" i="1"/>
  <c r="D837" i="1"/>
  <c r="F837" i="1"/>
  <c r="W837" i="1" s="1"/>
  <c r="F636" i="1"/>
  <c r="W636" i="1" s="1"/>
  <c r="D636" i="1"/>
  <c r="E636" i="1"/>
  <c r="F630" i="1"/>
  <c r="W630" i="1" s="1"/>
  <c r="E630" i="1"/>
  <c r="D630" i="1"/>
  <c r="F1468" i="1"/>
  <c r="W1468" i="1" s="1"/>
  <c r="D1468" i="1"/>
  <c r="E1468" i="1"/>
  <c r="D1328" i="1"/>
  <c r="E1328" i="1"/>
  <c r="F1328" i="1"/>
  <c r="W1328" i="1" s="1"/>
  <c r="D1668" i="1"/>
  <c r="E1668" i="1"/>
  <c r="F1668" i="1"/>
  <c r="W1668" i="1" s="1"/>
  <c r="D1457" i="1"/>
  <c r="E1457" i="1"/>
  <c r="F1457" i="1"/>
  <c r="W1457" i="1" s="1"/>
  <c r="F803" i="1"/>
  <c r="W803" i="1" s="1"/>
  <c r="E803" i="1"/>
  <c r="D803" i="1"/>
  <c r="F725" i="1"/>
  <c r="W725" i="1" s="1"/>
  <c r="E725" i="1"/>
  <c r="D725" i="1"/>
  <c r="E693" i="1"/>
  <c r="D693" i="1"/>
  <c r="F693" i="1"/>
  <c r="W693" i="1" s="1"/>
  <c r="F696" i="1"/>
  <c r="W696" i="1" s="1"/>
  <c r="E696" i="1"/>
  <c r="D696" i="1"/>
  <c r="D1491" i="1"/>
  <c r="F1491" i="1"/>
  <c r="W1491" i="1" s="1"/>
  <c r="E1491" i="1"/>
  <c r="F1485" i="1"/>
  <c r="W1485" i="1" s="1"/>
  <c r="E1485" i="1"/>
  <c r="D1485" i="1"/>
  <c r="F1656" i="1"/>
  <c r="W1656" i="1" s="1"/>
  <c r="E1656" i="1"/>
  <c r="D1656" i="1"/>
  <c r="F1660" i="1"/>
  <c r="W1660" i="1" s="1"/>
  <c r="D1660" i="1"/>
  <c r="E1660" i="1"/>
  <c r="F929" i="1"/>
  <c r="W929" i="1" s="1"/>
  <c r="E929" i="1"/>
  <c r="D929" i="1"/>
  <c r="E858" i="1"/>
  <c r="D858" i="1"/>
  <c r="F858" i="1"/>
  <c r="W858" i="1" s="1"/>
  <c r="E995" i="1"/>
  <c r="D995" i="1"/>
  <c r="F995" i="1"/>
  <c r="W995" i="1" s="1"/>
  <c r="F855" i="1"/>
  <c r="W855" i="1" s="1"/>
  <c r="D855" i="1"/>
  <c r="E855" i="1"/>
  <c r="D983" i="1"/>
  <c r="E983" i="1"/>
  <c r="F983" i="1"/>
  <c r="W983" i="1" s="1"/>
  <c r="D645" i="1"/>
  <c r="E645" i="1"/>
  <c r="F645" i="1"/>
  <c r="W645" i="1" s="1"/>
  <c r="F702" i="1"/>
  <c r="W702" i="1" s="1"/>
  <c r="E702" i="1"/>
  <c r="D702" i="1"/>
  <c r="F972" i="1"/>
  <c r="W972" i="1" s="1"/>
  <c r="D972" i="1"/>
  <c r="E972" i="1"/>
  <c r="D1461" i="1"/>
  <c r="E1461" i="1"/>
  <c r="F1461" i="1"/>
  <c r="W1461" i="1" s="1"/>
  <c r="F807" i="1"/>
  <c r="W807" i="1" s="1"/>
  <c r="E807" i="1"/>
  <c r="D807" i="1"/>
  <c r="F1475" i="1"/>
  <c r="W1475" i="1" s="1"/>
  <c r="D1475" i="1"/>
  <c r="E1475" i="1"/>
  <c r="F1243" i="1"/>
  <c r="W1243" i="1" s="1"/>
  <c r="E1243" i="1"/>
  <c r="D1243" i="1"/>
  <c r="E1441" i="1"/>
  <c r="D1441" i="1"/>
  <c r="F1441" i="1"/>
  <c r="W1441" i="1" s="1"/>
  <c r="D939" i="1"/>
  <c r="E939" i="1"/>
  <c r="F939" i="1"/>
  <c r="W939" i="1" s="1"/>
  <c r="E868" i="1"/>
  <c r="D868" i="1"/>
  <c r="F868" i="1"/>
  <c r="W868" i="1" s="1"/>
  <c r="F913" i="1"/>
  <c r="W913" i="1" s="1"/>
  <c r="E913" i="1"/>
  <c r="D913" i="1"/>
  <c r="D1167" i="1"/>
  <c r="E1167" i="1"/>
  <c r="F1167" i="1"/>
  <c r="W1167" i="1" s="1"/>
  <c r="D1155" i="1"/>
  <c r="E1155" i="1"/>
  <c r="F1155" i="1"/>
  <c r="W1155" i="1" s="1"/>
  <c r="F706" i="1"/>
  <c r="W706" i="1" s="1"/>
  <c r="E706" i="1"/>
  <c r="D706" i="1"/>
  <c r="F968" i="1"/>
  <c r="W968" i="1" s="1"/>
  <c r="D968" i="1"/>
  <c r="E968" i="1"/>
  <c r="D1147" i="1"/>
  <c r="E1147" i="1"/>
  <c r="F1147" i="1"/>
  <c r="W1147" i="1" s="1"/>
  <c r="E687" i="1"/>
  <c r="D687" i="1"/>
  <c r="F687" i="1"/>
  <c r="W687" i="1" s="1"/>
  <c r="F739" i="1"/>
  <c r="W739" i="1" s="1"/>
  <c r="E739" i="1"/>
  <c r="D739" i="1"/>
  <c r="D1359" i="1"/>
  <c r="F1359" i="1"/>
  <c r="W1359" i="1" s="1"/>
  <c r="E1359" i="1"/>
  <c r="D1246" i="1"/>
  <c r="E1246" i="1"/>
  <c r="F1246" i="1"/>
  <c r="W1246" i="1" s="1"/>
  <c r="F1312" i="1"/>
  <c r="W1312" i="1" s="1"/>
  <c r="D1312" i="1"/>
  <c r="E1312" i="1"/>
  <c r="F1228" i="1"/>
  <c r="W1228" i="1" s="1"/>
  <c r="D1228" i="1"/>
  <c r="E1228" i="1"/>
  <c r="F1225" i="1"/>
  <c r="W1225" i="1" s="1"/>
  <c r="D1225" i="1"/>
  <c r="E1225" i="1"/>
  <c r="F1449" i="1"/>
  <c r="W1449" i="1" s="1"/>
  <c r="E1449" i="1"/>
  <c r="D1449" i="1"/>
  <c r="E1664" i="1"/>
  <c r="D1664" i="1"/>
  <c r="F1664" i="1"/>
  <c r="W1664" i="1" s="1"/>
  <c r="F1133" i="1"/>
  <c r="W1133" i="1" s="1"/>
  <c r="E1133" i="1"/>
  <c r="D1133" i="1"/>
  <c r="E919" i="1"/>
  <c r="D919" i="1"/>
  <c r="F919" i="1"/>
  <c r="W919" i="1" s="1"/>
  <c r="E922" i="1"/>
  <c r="F922" i="1"/>
  <c r="W922" i="1" s="1"/>
  <c r="D922" i="1"/>
  <c r="E679" i="1"/>
  <c r="D679" i="1"/>
  <c r="F679" i="1"/>
  <c r="W679" i="1" s="1"/>
  <c r="F777" i="1"/>
  <c r="W777" i="1" s="1"/>
  <c r="D777" i="1"/>
  <c r="E777" i="1"/>
  <c r="E1342" i="1"/>
  <c r="D1342" i="1"/>
  <c r="F1342" i="1"/>
  <c r="W1342" i="1" s="1"/>
  <c r="E719" i="1"/>
  <c r="D719" i="1"/>
  <c r="F719" i="1"/>
  <c r="W719" i="1" s="1"/>
  <c r="F721" i="1"/>
  <c r="W721" i="1" s="1"/>
  <c r="D721" i="1"/>
  <c r="E721" i="1"/>
  <c r="F723" i="1"/>
  <c r="W723" i="1" s="1"/>
  <c r="D723" i="1"/>
  <c r="E723" i="1"/>
  <c r="E904" i="1"/>
  <c r="D904" i="1"/>
  <c r="F904" i="1"/>
  <c r="W904" i="1" s="1"/>
  <c r="F843" i="1"/>
  <c r="W843" i="1" s="1"/>
  <c r="E843" i="1"/>
  <c r="D843" i="1"/>
  <c r="F759" i="1"/>
  <c r="W759" i="1" s="1"/>
  <c r="E759" i="1"/>
  <c r="D759" i="1"/>
  <c r="E699" i="1"/>
  <c r="D699" i="1"/>
  <c r="F699" i="1"/>
  <c r="W699" i="1" s="1"/>
  <c r="F744" i="1"/>
  <c r="W744" i="1" s="1"/>
  <c r="D744" i="1"/>
  <c r="E744" i="1"/>
  <c r="E835" i="1"/>
  <c r="D835" i="1"/>
  <c r="F835" i="1"/>
  <c r="W835" i="1" s="1"/>
  <c r="F1140" i="1"/>
  <c r="W1140" i="1" s="1"/>
  <c r="D1140" i="1"/>
  <c r="E1140" i="1"/>
  <c r="D1324" i="1"/>
  <c r="E1324" i="1"/>
  <c r="F1324" i="1"/>
  <c r="W1324" i="1" s="1"/>
  <c r="F1237" i="1"/>
  <c r="W1237" i="1" s="1"/>
  <c r="E1237" i="1"/>
  <c r="D1237" i="1"/>
  <c r="F1127" i="1"/>
  <c r="W1127" i="1" s="1"/>
  <c r="D1127" i="1"/>
  <c r="E1127" i="1"/>
  <c r="E1123" i="1"/>
  <c r="D1123" i="1"/>
  <c r="F1123" i="1"/>
  <c r="W1123" i="1" s="1"/>
  <c r="E1130" i="1"/>
  <c r="D1130" i="1"/>
  <c r="F1130" i="1"/>
  <c r="W1130" i="1" s="1"/>
  <c r="E934" i="1"/>
  <c r="D934" i="1"/>
  <c r="F934" i="1"/>
  <c r="W934" i="1" s="1"/>
  <c r="D1010" i="1"/>
  <c r="F1010" i="1"/>
  <c r="W1010" i="1" s="1"/>
  <c r="E1010" i="1"/>
  <c r="F669" i="1"/>
  <c r="W669" i="1" s="1"/>
  <c r="E669" i="1"/>
  <c r="D669" i="1"/>
  <c r="D999" i="1"/>
  <c r="F999" i="1"/>
  <c r="W999" i="1" s="1"/>
  <c r="E999" i="1"/>
  <c r="D663" i="1"/>
  <c r="E663" i="1"/>
  <c r="F663" i="1"/>
  <c r="W663" i="1" s="1"/>
  <c r="D864" i="1"/>
  <c r="E864" i="1"/>
  <c r="F864" i="1"/>
  <c r="W864" i="1" s="1"/>
  <c r="D652" i="1"/>
  <c r="E652" i="1"/>
  <c r="F652" i="1"/>
  <c r="W652" i="1" s="1"/>
  <c r="D976" i="1"/>
  <c r="E976" i="1"/>
  <c r="F976" i="1"/>
  <c r="W976" i="1" s="1"/>
  <c r="F642" i="1"/>
  <c r="W642" i="1" s="1"/>
  <c r="D642" i="1"/>
  <c r="E642" i="1"/>
  <c r="D890" i="1"/>
  <c r="E890" i="1"/>
  <c r="F890" i="1"/>
  <c r="W890" i="1" s="1"/>
  <c r="F752" i="1"/>
  <c r="W752" i="1" s="1"/>
  <c r="D752" i="1"/>
  <c r="E752" i="1"/>
  <c r="D1335" i="1"/>
  <c r="E1335" i="1"/>
  <c r="F1335" i="1"/>
  <c r="W1335" i="1" s="1"/>
  <c r="F1144" i="1"/>
  <c r="W1144" i="1" s="1"/>
  <c r="D1144" i="1"/>
  <c r="E1144" i="1"/>
  <c r="D1676" i="1"/>
  <c r="E1676" i="1"/>
  <c r="F1676" i="1"/>
  <c r="W1676" i="1" s="1"/>
  <c r="E1240" i="1"/>
  <c r="D1240" i="1"/>
  <c r="F1240" i="1"/>
  <c r="W1240" i="1" s="1"/>
  <c r="E1234" i="1"/>
  <c r="D1234" i="1"/>
  <c r="F1234" i="1"/>
  <c r="W1234" i="1" s="1"/>
  <c r="F1445" i="1"/>
  <c r="W1445" i="1" s="1"/>
  <c r="E1445" i="1"/>
  <c r="D1445" i="1"/>
  <c r="E1310" i="1"/>
  <c r="D1310" i="1"/>
  <c r="F1310" i="1"/>
  <c r="W1310" i="1" s="1"/>
  <c r="E1119" i="1"/>
  <c r="D1119" i="1"/>
  <c r="F1119" i="1"/>
  <c r="W1119" i="1" s="1"/>
  <c r="D955" i="1"/>
  <c r="E955" i="1"/>
  <c r="F955" i="1"/>
  <c r="W955" i="1" s="1"/>
  <c r="D872" i="1"/>
  <c r="F872" i="1"/>
  <c r="W872" i="1" s="1"/>
  <c r="E872" i="1"/>
  <c r="D1013" i="1"/>
  <c r="E1013" i="1"/>
  <c r="F1013" i="1"/>
  <c r="W1013" i="1" s="1"/>
  <c r="E671" i="1"/>
  <c r="F671" i="1"/>
  <c r="W671" i="1" s="1"/>
  <c r="D671" i="1"/>
  <c r="D666" i="1"/>
  <c r="E666" i="1"/>
  <c r="F666" i="1"/>
  <c r="W666" i="1" s="1"/>
  <c r="E770" i="1"/>
  <c r="D770" i="1"/>
  <c r="F770" i="1"/>
  <c r="W770" i="1" s="1"/>
  <c r="F766" i="1"/>
  <c r="W766" i="1" s="1"/>
  <c r="D766" i="1"/>
  <c r="E766" i="1"/>
  <c r="D655" i="1"/>
  <c r="E655" i="1"/>
  <c r="F655" i="1"/>
  <c r="W655" i="1" s="1"/>
  <c r="F648" i="1"/>
  <c r="W648" i="1" s="1"/>
  <c r="D648" i="1"/>
  <c r="E648" i="1"/>
  <c r="E711" i="1"/>
  <c r="D711" i="1"/>
  <c r="F711" i="1"/>
  <c r="W711" i="1" s="1"/>
  <c r="D901" i="1"/>
  <c r="E901" i="1"/>
  <c r="F901" i="1"/>
  <c r="W901" i="1" s="1"/>
  <c r="F709" i="1"/>
  <c r="W709" i="1" s="1"/>
  <c r="D709" i="1"/>
  <c r="E709" i="1"/>
  <c r="E756" i="1"/>
  <c r="D756" i="1"/>
  <c r="F756" i="1"/>
  <c r="W756" i="1" s="1"/>
  <c r="F1694" i="1"/>
  <c r="W1694" i="1" s="1"/>
  <c r="D1694" i="1"/>
  <c r="E1694" i="1"/>
  <c r="D1159" i="1"/>
  <c r="E1159" i="1"/>
  <c r="F1159" i="1"/>
  <c r="W1159" i="1" s="1"/>
  <c r="E1151" i="1"/>
  <c r="D1151" i="1"/>
  <c r="F1151" i="1"/>
  <c r="W1151" i="1" s="1"/>
  <c r="E886" i="1"/>
  <c r="D886" i="1"/>
  <c r="F886" i="1"/>
  <c r="W886" i="1" s="1"/>
  <c r="F964" i="1"/>
  <c r="W964" i="1" s="1"/>
  <c r="D964" i="1"/>
  <c r="E964" i="1"/>
  <c r="F633" i="1"/>
  <c r="W633" i="1" s="1"/>
  <c r="D633" i="1"/>
  <c r="E633" i="1"/>
  <c r="D1339" i="1"/>
  <c r="E1339" i="1"/>
  <c r="F1339" i="1"/>
  <c r="W1339" i="1" s="1"/>
  <c r="D1672" i="1"/>
  <c r="E1672" i="1"/>
  <c r="F1672" i="1"/>
  <c r="W1672" i="1" s="1"/>
  <c r="D1453" i="1"/>
  <c r="E1453" i="1"/>
  <c r="F1453" i="1"/>
  <c r="W1453" i="1" s="1"/>
  <c r="D1320" i="1"/>
  <c r="E1320" i="1"/>
  <c r="F1320" i="1"/>
  <c r="W1320" i="1" s="1"/>
  <c r="E1499" i="1"/>
  <c r="D1499" i="1"/>
  <c r="F1499" i="1"/>
  <c r="W1499" i="1" s="1"/>
  <c r="F875" i="1"/>
  <c r="W875" i="1" s="1"/>
  <c r="D875" i="1"/>
  <c r="E875" i="1"/>
  <c r="E1481" i="1"/>
  <c r="D1481" i="1"/>
  <c r="F1481" i="1"/>
  <c r="W1481" i="1" s="1"/>
  <c r="B2842" i="1"/>
  <c r="H2842" i="1" s="1"/>
  <c r="B2668" i="1"/>
  <c r="H2668" i="1" s="1"/>
  <c r="B2850" i="1"/>
  <c r="H2850" i="1" s="1"/>
  <c r="B3039" i="1"/>
  <c r="H3039" i="1" s="1"/>
  <c r="B3274" i="1"/>
  <c r="H3274" i="1" s="1"/>
  <c r="B2660" i="1"/>
  <c r="H2660" i="1" s="1"/>
  <c r="B3451" i="1"/>
  <c r="H3451" i="1" s="1"/>
  <c r="B3030" i="1"/>
  <c r="H3030" i="1" s="1"/>
  <c r="B3278" i="1"/>
  <c r="H3278" i="1" s="1"/>
  <c r="B2664" i="1"/>
  <c r="H2664" i="1" s="1"/>
  <c r="B3447" i="1"/>
  <c r="H3447" i="1" s="1"/>
  <c r="B3034" i="1"/>
  <c r="H3034" i="1" s="1"/>
  <c r="B3282" i="1"/>
  <c r="H3282" i="1" s="1"/>
  <c r="B2478" i="1"/>
  <c r="H2478" i="1" s="1"/>
  <c r="B3443" i="1"/>
  <c r="H3443" i="1" s="1"/>
  <c r="B2846" i="1"/>
  <c r="H2846" i="1" s="1"/>
  <c r="B2486" i="1"/>
  <c r="H2486" i="1" s="1"/>
  <c r="B2482" i="1"/>
  <c r="H2482" i="1" s="1"/>
  <c r="B1688" i="1"/>
  <c r="H1688" i="1" s="1"/>
  <c r="B1687" i="1"/>
  <c r="H1687" i="1" s="1"/>
  <c r="B1684" i="1"/>
  <c r="H1684" i="1" s="1"/>
  <c r="B1683" i="1"/>
  <c r="H1683" i="1" s="1"/>
  <c r="B1473" i="1"/>
  <c r="H1473" i="1" s="1"/>
  <c r="B1472" i="1"/>
  <c r="H1472" i="1" s="1"/>
  <c r="B728" i="1"/>
  <c r="H728" i="1" s="1"/>
  <c r="B1488" i="1"/>
  <c r="H1488" i="1" s="1"/>
  <c r="B1362" i="1"/>
  <c r="H1362" i="1" s="1"/>
  <c r="B1232" i="1"/>
  <c r="H1232" i="1" s="1"/>
  <c r="B1231" i="1"/>
  <c r="H1231" i="1" s="1"/>
  <c r="B960" i="1"/>
  <c r="H960" i="1" s="1"/>
  <c r="B881" i="1"/>
  <c r="H881" i="1" s="1"/>
  <c r="B883" i="1"/>
  <c r="H883" i="1" s="1"/>
  <c r="B800" i="1"/>
  <c r="H800" i="1" s="1"/>
  <c r="B734" i="1"/>
  <c r="H734" i="1" s="1"/>
  <c r="B733" i="1"/>
  <c r="H733" i="1" s="1"/>
  <c r="B829" i="1"/>
  <c r="H829" i="1" s="1"/>
  <c r="B825" i="1"/>
  <c r="H825" i="1" s="1"/>
  <c r="B691" i="1"/>
  <c r="H691" i="1" s="1"/>
  <c r="B951" i="1"/>
  <c r="H951" i="1" s="1"/>
  <c r="B847" i="1"/>
  <c r="H847" i="1" s="1"/>
  <c r="B917" i="1"/>
  <c r="H917" i="1" s="1"/>
  <c r="B911" i="1"/>
  <c r="H911" i="1" s="1"/>
  <c r="B910" i="1"/>
  <c r="H910" i="1" s="1"/>
  <c r="B714" i="1"/>
  <c r="H714" i="1" s="1"/>
  <c r="B713" i="1"/>
  <c r="H713" i="1" s="1"/>
  <c r="B842" i="1"/>
  <c r="H842" i="1" s="1"/>
  <c r="B763" i="1"/>
  <c r="H763" i="1" s="1"/>
  <c r="B762" i="1"/>
  <c r="H762" i="1" s="1"/>
  <c r="B1163" i="1"/>
  <c r="H1163" i="1" s="1"/>
  <c r="B749" i="1"/>
  <c r="H749" i="1" s="1"/>
  <c r="B748" i="1"/>
  <c r="H748" i="1" s="1"/>
  <c r="B1497" i="1"/>
  <c r="H1497" i="1" s="1"/>
  <c r="B880" i="1"/>
  <c r="H880" i="1" s="1"/>
  <c r="B879" i="1"/>
  <c r="H879" i="1" s="1"/>
  <c r="B727" i="1"/>
  <c r="H727" i="1" s="1"/>
  <c r="B1372" i="1"/>
  <c r="H1372" i="1" s="1"/>
  <c r="B810" i="1"/>
  <c r="H810" i="1" s="1"/>
  <c r="B683" i="1"/>
  <c r="H683" i="1" s="1"/>
  <c r="B1038" i="1"/>
  <c r="H1038" i="1" s="1"/>
  <c r="B1037" i="1"/>
  <c r="H1037" i="1" s="1"/>
  <c r="B1036" i="1"/>
  <c r="H1036" i="1" s="1"/>
  <c r="B1478" i="1"/>
  <c r="H1478" i="1" s="1"/>
  <c r="B1350" i="1"/>
  <c r="H1350" i="1" s="1"/>
  <c r="B944" i="1"/>
  <c r="H944" i="1" s="1"/>
  <c r="B943" i="1"/>
  <c r="H943" i="1" s="1"/>
  <c r="B957" i="1"/>
  <c r="H957" i="1" s="1"/>
  <c r="B956" i="1"/>
  <c r="H956" i="1" s="1"/>
  <c r="B782" i="1"/>
  <c r="H782" i="1" s="1"/>
  <c r="B840" i="1"/>
  <c r="H840" i="1" s="1"/>
  <c r="B1690" i="1"/>
  <c r="H1690" i="1" s="1"/>
  <c r="B878" i="1"/>
  <c r="H878" i="1" s="1"/>
  <c r="B877" i="1"/>
  <c r="H877" i="1" s="1"/>
  <c r="B1032" i="1"/>
  <c r="H1032" i="1" s="1"/>
  <c r="B815" i="1"/>
  <c r="H815" i="1" s="1"/>
  <c r="B813" i="1"/>
  <c r="H813" i="1" s="1"/>
  <c r="B1355" i="1"/>
  <c r="H1355" i="1" s="1"/>
  <c r="B1354" i="1"/>
  <c r="H1354" i="1" s="1"/>
  <c r="B931" i="1"/>
  <c r="H931" i="1" s="1"/>
  <c r="B795" i="1"/>
  <c r="H795" i="1" s="1"/>
  <c r="B1019" i="1"/>
  <c r="H1019" i="1" s="1"/>
  <c r="B659" i="1"/>
  <c r="H659" i="1" s="1"/>
  <c r="B1346" i="1"/>
  <c r="H1346" i="1" s="1"/>
  <c r="B1466" i="1"/>
  <c r="H1466" i="1" s="1"/>
  <c r="B1465" i="1"/>
  <c r="H1465" i="1" s="1"/>
  <c r="B680" i="1"/>
  <c r="H680" i="1" s="1"/>
  <c r="B1029" i="1"/>
  <c r="H1029" i="1" s="1"/>
  <c r="B1494" i="1"/>
  <c r="H1494" i="1" s="1"/>
  <c r="B1365" i="1"/>
  <c r="H1365" i="1" s="1"/>
  <c r="B947" i="1"/>
  <c r="H947" i="1" s="1"/>
  <c r="B787" i="1"/>
  <c r="H787" i="1" s="1"/>
  <c r="B786" i="1"/>
  <c r="H786" i="1" s="1"/>
  <c r="B784" i="1"/>
  <c r="H784" i="1" s="1"/>
  <c r="B720" i="1"/>
  <c r="H720" i="1" s="1"/>
  <c r="B640" i="1"/>
  <c r="H640" i="1" s="1"/>
  <c r="B834" i="1"/>
  <c r="H834" i="1" s="1"/>
  <c r="B833" i="1"/>
  <c r="H833" i="1" s="1"/>
  <c r="B1332" i="1"/>
  <c r="H1332" i="1" s="1"/>
  <c r="B1331" i="1"/>
  <c r="H1331" i="1" s="1"/>
  <c r="B735" i="1"/>
  <c r="H735" i="1" s="1"/>
  <c r="B1369" i="1"/>
  <c r="H1369" i="1" s="1"/>
  <c r="B1025" i="1"/>
  <c r="H1025" i="1" s="1"/>
  <c r="B1021" i="1"/>
  <c r="H1021" i="1" s="1"/>
  <c r="B820" i="1"/>
  <c r="H820" i="1" s="1"/>
  <c r="B736" i="1"/>
  <c r="H736" i="1" s="1"/>
  <c r="B1356" i="1"/>
  <c r="H1356" i="1" s="1"/>
  <c r="B1170" i="1"/>
  <c r="H1170" i="1" s="1"/>
  <c r="E880" i="2"/>
  <c r="F881" i="2"/>
  <c r="B740" i="1"/>
  <c r="H740" i="1" s="1"/>
  <c r="B1492" i="1"/>
  <c r="H1492" i="1" s="1"/>
  <c r="B1486" i="1"/>
  <c r="H1486" i="1" s="1"/>
  <c r="B1500" i="1"/>
  <c r="H1500" i="1" s="1"/>
  <c r="B876" i="1"/>
  <c r="H876" i="1" s="1"/>
  <c r="B1476" i="1"/>
  <c r="H1476" i="1" s="1"/>
  <c r="B801" i="1"/>
  <c r="H801" i="1" s="1"/>
  <c r="B688" i="1"/>
  <c r="H688" i="1" s="1"/>
  <c r="B1360" i="1"/>
  <c r="H1360" i="1" s="1"/>
  <c r="B1033" i="1"/>
  <c r="H1033" i="1" s="1"/>
  <c r="B816" i="1"/>
  <c r="H816" i="1" s="1"/>
  <c r="B726" i="1"/>
  <c r="H726" i="1" s="1"/>
  <c r="B694" i="1"/>
  <c r="H694" i="1" s="1"/>
  <c r="B1482" i="1"/>
  <c r="H1482" i="1" s="1"/>
  <c r="B1171" i="1"/>
  <c r="H1171" i="1" s="1"/>
  <c r="B1014" i="1"/>
  <c r="H1014" i="1" s="1"/>
  <c r="B643" i="1"/>
  <c r="H643" i="1" s="1"/>
  <c r="B707" i="1"/>
  <c r="H707" i="1" s="1"/>
  <c r="B703" i="1"/>
  <c r="H703" i="1" s="1"/>
  <c r="B753" i="1"/>
  <c r="H753" i="1" s="1"/>
  <c r="B634" i="1"/>
  <c r="H634" i="1" s="1"/>
  <c r="B896" i="1"/>
  <c r="H896" i="1" s="1"/>
  <c r="B856" i="1"/>
  <c r="H856" i="1" s="1"/>
  <c r="B649" i="1"/>
  <c r="H649" i="1" s="1"/>
  <c r="B932" i="1"/>
  <c r="H932" i="1" s="1"/>
  <c r="B637" i="1"/>
  <c r="H637" i="1" s="1"/>
  <c r="B722" i="1"/>
  <c r="H722" i="1" s="1"/>
  <c r="B653" i="1"/>
  <c r="H653" i="1" s="1"/>
  <c r="B992" i="1"/>
  <c r="H992" i="1" s="1"/>
  <c r="B710" i="1"/>
  <c r="H710" i="1" s="1"/>
  <c r="B718" i="1"/>
  <c r="H718" i="1" s="1"/>
  <c r="B973" i="1"/>
  <c r="H973" i="1" s="1"/>
  <c r="B774" i="1"/>
  <c r="H774" i="1" s="1"/>
  <c r="B1152" i="1"/>
  <c r="H1152" i="1" s="1"/>
  <c r="B1336" i="1"/>
  <c r="H1336" i="1" s="1"/>
  <c r="B863" i="1"/>
  <c r="H863" i="1" s="1"/>
  <c r="B1134" i="1"/>
  <c r="H1134" i="1" s="1"/>
  <c r="B667" i="1"/>
  <c r="H667" i="1" s="1"/>
  <c r="B909" i="1"/>
  <c r="H909" i="1" s="1"/>
  <c r="B859" i="1"/>
  <c r="H859" i="1" s="1"/>
  <c r="B948" i="1"/>
  <c r="H948" i="1" s="1"/>
  <c r="B1000" i="1"/>
  <c r="H1000" i="1" s="1"/>
  <c r="B923" i="1"/>
  <c r="H923" i="1" s="1"/>
  <c r="B1247" i="1"/>
  <c r="H1247" i="1" s="1"/>
  <c r="B920" i="1"/>
  <c r="H920" i="1" s="1"/>
  <c r="B935" i="1"/>
  <c r="H935" i="1" s="1"/>
  <c r="B930" i="1"/>
  <c r="H930" i="1" s="1"/>
  <c r="B670" i="1"/>
  <c r="H670" i="1" s="1"/>
  <c r="B940" i="1"/>
  <c r="H940" i="1" s="1"/>
  <c r="B926" i="1"/>
  <c r="H926" i="1" s="1"/>
  <c r="B1016" i="1"/>
  <c r="H1016" i="1" s="1"/>
  <c r="B791" i="1"/>
  <c r="H791" i="1" s="1"/>
  <c r="B865" i="1"/>
  <c r="H865" i="1" s="1"/>
  <c r="B870" i="1"/>
  <c r="H870" i="1" s="1"/>
  <c r="B1004" i="1"/>
  <c r="H1004" i="1" s="1"/>
  <c r="B914" i="1"/>
  <c r="H914" i="1" s="1"/>
  <c r="B1238" i="1"/>
  <c r="H1238" i="1" s="1"/>
  <c r="B796" i="1"/>
  <c r="H796" i="1" s="1"/>
  <c r="B788" i="1"/>
  <c r="H788" i="1" s="1"/>
  <c r="B660" i="1"/>
  <c r="H660" i="1" s="1"/>
  <c r="B848" i="1"/>
  <c r="H848" i="1" s="1"/>
  <c r="B841" i="1"/>
  <c r="H841" i="1" s="1"/>
  <c r="B1164" i="1"/>
  <c r="H1164" i="1" s="1"/>
  <c r="B1695" i="1"/>
  <c r="H1695" i="1" s="1"/>
  <c r="B836" i="1"/>
  <c r="H836" i="1" s="1"/>
  <c r="B1321" i="1"/>
  <c r="H1321" i="1" s="1"/>
  <c r="B844" i="1"/>
  <c r="H844" i="1" s="1"/>
  <c r="B1454" i="1"/>
  <c r="H1454" i="1" s="1"/>
  <c r="B664" i="1"/>
  <c r="H664" i="1" s="1"/>
  <c r="B760" i="1"/>
  <c r="H760" i="1" s="1"/>
  <c r="B892" i="1"/>
  <c r="H892" i="1" s="1"/>
  <c r="B1673" i="1"/>
  <c r="H1673" i="1" s="1"/>
  <c r="B783" i="1"/>
  <c r="H783" i="1" s="1"/>
  <c r="B641" i="1"/>
  <c r="H641" i="1" s="1"/>
  <c r="B1141" i="1"/>
  <c r="H1141" i="1" s="1"/>
  <c r="B771" i="1"/>
  <c r="H771" i="1" s="1"/>
  <c r="B996" i="1"/>
  <c r="H996" i="1" s="1"/>
  <c r="B712" i="1"/>
  <c r="H712" i="1" s="1"/>
  <c r="B905" i="1"/>
  <c r="H905" i="1" s="1"/>
  <c r="B757" i="1"/>
  <c r="H757" i="1" s="1"/>
  <c r="B778" i="1"/>
  <c r="H778" i="1" s="1"/>
  <c r="B1343" i="1"/>
  <c r="H1343" i="1" s="1"/>
  <c r="B981" i="1"/>
  <c r="H981" i="1" s="1"/>
  <c r="B1160" i="1"/>
  <c r="H1160" i="1" s="1"/>
  <c r="B700" i="1"/>
  <c r="H700" i="1" s="1"/>
  <c r="B631" i="1"/>
  <c r="H631" i="1" s="1"/>
  <c r="B1329" i="1"/>
  <c r="H1329" i="1" s="1"/>
  <c r="B1669" i="1"/>
  <c r="H1669" i="1" s="1"/>
  <c r="B1458" i="1"/>
  <c r="H1458" i="1" s="1"/>
  <c r="B1691" i="1"/>
  <c r="H1691" i="1" s="1"/>
  <c r="B1469" i="1"/>
  <c r="H1469" i="1" s="1"/>
  <c r="B1462" i="1"/>
  <c r="H1462" i="1" s="1"/>
  <c r="B1325" i="1"/>
  <c r="H1325" i="1" s="1"/>
  <c r="B887" i="1"/>
  <c r="H887" i="1" s="1"/>
  <c r="B1148" i="1"/>
  <c r="H1148" i="1" s="1"/>
  <c r="B1677" i="1"/>
  <c r="H1677" i="1" s="1"/>
  <c r="B1156" i="1"/>
  <c r="H1156" i="1" s="1"/>
  <c r="B745" i="1"/>
  <c r="H745" i="1" s="1"/>
  <c r="B1145" i="1"/>
  <c r="H1145" i="1" s="1"/>
  <c r="B1137" i="1"/>
  <c r="H1137" i="1" s="1"/>
  <c r="B1244" i="1"/>
  <c r="H1244" i="1" s="1"/>
  <c r="B1450" i="1"/>
  <c r="H1450" i="1" s="1"/>
  <c r="B1657" i="1"/>
  <c r="H1657" i="1" s="1"/>
  <c r="B1446" i="1"/>
  <c r="H1446" i="1" s="1"/>
  <c r="B1131" i="1"/>
  <c r="H1131" i="1" s="1"/>
  <c r="B1241" i="1"/>
  <c r="H1241" i="1" s="1"/>
  <c r="B1235" i="1"/>
  <c r="H1235" i="1" s="1"/>
  <c r="B1311" i="1"/>
  <c r="H1311" i="1" s="1"/>
  <c r="B1124" i="1"/>
  <c r="H1124" i="1" s="1"/>
  <c r="B1665" i="1"/>
  <c r="H1665" i="1" s="1"/>
  <c r="B1317" i="1"/>
  <c r="H1317" i="1" s="1"/>
  <c r="B1120" i="1"/>
  <c r="H1120" i="1" s="1"/>
  <c r="B1442" i="1"/>
  <c r="H1442" i="1" s="1"/>
  <c r="B1229" i="1"/>
  <c r="H1229" i="1" s="1"/>
  <c r="B1226" i="1"/>
  <c r="H1226" i="1" s="1"/>
  <c r="B1128" i="1"/>
  <c r="H1128" i="1" s="1"/>
  <c r="B1661" i="1"/>
  <c r="H1661" i="1" s="1"/>
  <c r="B1313" i="1"/>
  <c r="H1313" i="1" s="1"/>
  <c r="B1437" i="1"/>
  <c r="H1437" i="1" s="1"/>
  <c r="B1433" i="1"/>
  <c r="H1433" i="1" s="1"/>
  <c r="B1098" i="1"/>
  <c r="H1098" i="1" s="1"/>
  <c r="B1105" i="1"/>
  <c r="H1105" i="1" s="1"/>
  <c r="B1101" i="1"/>
  <c r="H1101" i="1" s="1"/>
  <c r="B1299" i="1"/>
  <c r="H1299" i="1" s="1"/>
  <c r="B1306" i="1"/>
  <c r="H1306" i="1" s="1"/>
  <c r="B1640" i="1"/>
  <c r="H1640" i="1" s="1"/>
  <c r="B1429" i="1"/>
  <c r="H1429" i="1" s="1"/>
  <c r="B1632" i="1"/>
  <c r="H1632" i="1" s="1"/>
  <c r="B1636" i="1"/>
  <c r="H1636" i="1" s="1"/>
  <c r="B1648" i="1"/>
  <c r="H1648" i="1" s="1"/>
  <c r="B1652" i="1"/>
  <c r="H1652" i="1" s="1"/>
  <c r="B1108" i="1"/>
  <c r="H1108" i="1" s="1"/>
  <c r="B1644" i="1"/>
  <c r="H1644" i="1" s="1"/>
  <c r="B1111" i="1"/>
  <c r="H1111" i="1" s="1"/>
  <c r="B1115" i="1"/>
  <c r="H1115" i="1" s="1"/>
  <c r="B1303" i="1"/>
  <c r="H1303" i="1" s="1"/>
  <c r="D2331" i="1" l="1"/>
  <c r="F2331" i="1"/>
  <c r="H2331" i="1"/>
  <c r="D2332" i="1"/>
  <c r="F2332" i="1"/>
  <c r="H2332" i="1"/>
  <c r="H2333" i="1"/>
  <c r="E2331" i="1"/>
  <c r="F2334" i="1"/>
  <c r="E2332" i="1"/>
  <c r="E2334" i="1"/>
  <c r="D2333" i="1"/>
  <c r="D2334" i="1"/>
  <c r="E2333" i="1"/>
  <c r="F2333" i="1"/>
  <c r="H2334" i="1"/>
  <c r="H1047" i="2"/>
  <c r="D1098" i="1"/>
  <c r="E1098" i="1"/>
  <c r="F1098" i="1"/>
  <c r="W1098" i="1" s="1"/>
  <c r="D1128" i="1"/>
  <c r="E1128" i="1"/>
  <c r="F1128" i="1"/>
  <c r="W1128" i="1" s="1"/>
  <c r="F1137" i="1"/>
  <c r="W1137" i="1" s="1"/>
  <c r="D1137" i="1"/>
  <c r="E1137" i="1"/>
  <c r="E1148" i="1"/>
  <c r="D1148" i="1"/>
  <c r="F1148" i="1"/>
  <c r="W1148" i="1" s="1"/>
  <c r="E664" i="1"/>
  <c r="D664" i="1"/>
  <c r="F664" i="1"/>
  <c r="W664" i="1" s="1"/>
  <c r="F791" i="1"/>
  <c r="W791" i="1" s="1"/>
  <c r="D791" i="1"/>
  <c r="E791" i="1"/>
  <c r="F920" i="1"/>
  <c r="W920" i="1" s="1"/>
  <c r="E920" i="1"/>
  <c r="D920" i="1"/>
  <c r="F932" i="1"/>
  <c r="W932" i="1" s="1"/>
  <c r="E932" i="1"/>
  <c r="D932" i="1"/>
  <c r="E1303" i="1"/>
  <c r="D1303" i="1"/>
  <c r="F1303" i="1"/>
  <c r="W1303" i="1" s="1"/>
  <c r="F1108" i="1"/>
  <c r="W1108" i="1" s="1"/>
  <c r="E1108" i="1"/>
  <c r="D1108" i="1"/>
  <c r="F1632" i="1"/>
  <c r="W1632" i="1" s="1"/>
  <c r="E1632" i="1"/>
  <c r="D1632" i="1"/>
  <c r="F1299" i="1"/>
  <c r="W1299" i="1" s="1"/>
  <c r="E1299" i="1"/>
  <c r="D1299" i="1"/>
  <c r="D1433" i="1"/>
  <c r="E1433" i="1"/>
  <c r="F1433" i="1"/>
  <c r="W1433" i="1" s="1"/>
  <c r="D1226" i="1"/>
  <c r="E1226" i="1"/>
  <c r="F1226" i="1"/>
  <c r="W1226" i="1" s="1"/>
  <c r="F1317" i="1"/>
  <c r="W1317" i="1" s="1"/>
  <c r="E1317" i="1"/>
  <c r="D1317" i="1"/>
  <c r="F1235" i="1"/>
  <c r="W1235" i="1" s="1"/>
  <c r="E1235" i="1"/>
  <c r="D1235" i="1"/>
  <c r="F1657" i="1"/>
  <c r="W1657" i="1" s="1"/>
  <c r="D1657" i="1"/>
  <c r="E1657" i="1"/>
  <c r="D1145" i="1"/>
  <c r="E1145" i="1"/>
  <c r="F1145" i="1"/>
  <c r="W1145" i="1" s="1"/>
  <c r="E1156" i="1"/>
  <c r="D1156" i="1"/>
  <c r="F1156" i="1"/>
  <c r="W1156" i="1" s="1"/>
  <c r="F887" i="1"/>
  <c r="W887" i="1" s="1"/>
  <c r="E887" i="1"/>
  <c r="D887" i="1"/>
  <c r="E1325" i="1"/>
  <c r="D1325" i="1"/>
  <c r="F1325" i="1"/>
  <c r="W1325" i="1" s="1"/>
  <c r="E1669" i="1"/>
  <c r="D1669" i="1"/>
  <c r="F1669" i="1"/>
  <c r="W1669" i="1" s="1"/>
  <c r="F700" i="1"/>
  <c r="W700" i="1" s="1"/>
  <c r="E700" i="1"/>
  <c r="D700" i="1"/>
  <c r="F981" i="1"/>
  <c r="W981" i="1" s="1"/>
  <c r="E981" i="1"/>
  <c r="D981" i="1"/>
  <c r="F996" i="1"/>
  <c r="W996" i="1" s="1"/>
  <c r="E996" i="1"/>
  <c r="D996" i="1"/>
  <c r="F892" i="1"/>
  <c r="W892" i="1" s="1"/>
  <c r="E892" i="1"/>
  <c r="D892" i="1"/>
  <c r="E1454" i="1"/>
  <c r="D1454" i="1"/>
  <c r="F1454" i="1"/>
  <c r="W1454" i="1" s="1"/>
  <c r="F1164" i="1"/>
  <c r="W1164" i="1" s="1"/>
  <c r="D1164" i="1"/>
  <c r="E1164" i="1"/>
  <c r="E660" i="1"/>
  <c r="D660" i="1"/>
  <c r="F660" i="1"/>
  <c r="W660" i="1" s="1"/>
  <c r="F914" i="1"/>
  <c r="W914" i="1" s="1"/>
  <c r="D914" i="1"/>
  <c r="E914" i="1"/>
  <c r="F1016" i="1"/>
  <c r="W1016" i="1" s="1"/>
  <c r="E1016" i="1"/>
  <c r="D1016" i="1"/>
  <c r="F670" i="1"/>
  <c r="W670" i="1" s="1"/>
  <c r="D670" i="1"/>
  <c r="E670" i="1"/>
  <c r="D909" i="1"/>
  <c r="E909" i="1"/>
  <c r="F909" i="1"/>
  <c r="W909" i="1" s="1"/>
  <c r="F863" i="1"/>
  <c r="W863" i="1" s="1"/>
  <c r="E863" i="1"/>
  <c r="D863" i="1"/>
  <c r="F1152" i="1"/>
  <c r="W1152" i="1" s="1"/>
  <c r="E1152" i="1"/>
  <c r="D1152" i="1"/>
  <c r="D722" i="1"/>
  <c r="E722" i="1"/>
  <c r="F722" i="1"/>
  <c r="W722" i="1" s="1"/>
  <c r="F703" i="1"/>
  <c r="W703" i="1" s="1"/>
  <c r="D703" i="1"/>
  <c r="E703" i="1"/>
  <c r="D1171" i="1"/>
  <c r="E1171" i="1"/>
  <c r="F1171" i="1"/>
  <c r="W1171" i="1" s="1"/>
  <c r="E816" i="1"/>
  <c r="D816" i="1"/>
  <c r="F816" i="1"/>
  <c r="W816" i="1" s="1"/>
  <c r="E1360" i="1"/>
  <c r="D1360" i="1"/>
  <c r="F1360" i="1"/>
  <c r="W1360" i="1" s="1"/>
  <c r="D876" i="1"/>
  <c r="F876" i="1"/>
  <c r="W876" i="1" s="1"/>
  <c r="E876" i="1"/>
  <c r="F740" i="1"/>
  <c r="W740" i="1" s="1"/>
  <c r="D740" i="1"/>
  <c r="E740" i="1"/>
  <c r="E1356" i="1"/>
  <c r="D1356" i="1"/>
  <c r="F1356" i="1"/>
  <c r="W1356" i="1" s="1"/>
  <c r="D820" i="1"/>
  <c r="F820" i="1"/>
  <c r="W820" i="1" s="1"/>
  <c r="E820" i="1"/>
  <c r="D1025" i="1"/>
  <c r="E1025" i="1"/>
  <c r="F1025" i="1"/>
  <c r="W1025" i="1" s="1"/>
  <c r="E735" i="1"/>
  <c r="D735" i="1"/>
  <c r="F735" i="1"/>
  <c r="W735" i="1" s="1"/>
  <c r="D834" i="1"/>
  <c r="E834" i="1"/>
  <c r="F834" i="1"/>
  <c r="W834" i="1" s="1"/>
  <c r="E786" i="1"/>
  <c r="D786" i="1"/>
  <c r="F786" i="1"/>
  <c r="W786" i="1" s="1"/>
  <c r="F1466" i="1"/>
  <c r="W1466" i="1" s="1"/>
  <c r="E1466" i="1"/>
  <c r="D1466" i="1"/>
  <c r="F1019" i="1"/>
  <c r="W1019" i="1" s="1"/>
  <c r="D1019" i="1"/>
  <c r="E1019" i="1"/>
  <c r="E1354" i="1"/>
  <c r="D1354" i="1"/>
  <c r="F1354" i="1"/>
  <c r="W1354" i="1" s="1"/>
  <c r="D815" i="1"/>
  <c r="F815" i="1"/>
  <c r="W815" i="1" s="1"/>
  <c r="E815" i="1"/>
  <c r="D1690" i="1"/>
  <c r="E1690" i="1"/>
  <c r="F1690" i="1"/>
  <c r="W1690" i="1" s="1"/>
  <c r="F957" i="1"/>
  <c r="W957" i="1" s="1"/>
  <c r="D957" i="1"/>
  <c r="E957" i="1"/>
  <c r="F1037" i="1"/>
  <c r="W1037" i="1" s="1"/>
  <c r="E1037" i="1"/>
  <c r="D1037" i="1"/>
  <c r="D1497" i="1"/>
  <c r="F1497" i="1"/>
  <c r="W1497" i="1" s="1"/>
  <c r="E1497" i="1"/>
  <c r="D749" i="1"/>
  <c r="E749" i="1"/>
  <c r="F749" i="1"/>
  <c r="W749" i="1" s="1"/>
  <c r="F842" i="1"/>
  <c r="W842" i="1" s="1"/>
  <c r="E842" i="1"/>
  <c r="D842" i="1"/>
  <c r="F911" i="1"/>
  <c r="W911" i="1" s="1"/>
  <c r="E911" i="1"/>
  <c r="D911" i="1"/>
  <c r="E951" i="1"/>
  <c r="D951" i="1"/>
  <c r="F951" i="1"/>
  <c r="W951" i="1" s="1"/>
  <c r="F734" i="1"/>
  <c r="W734" i="1" s="1"/>
  <c r="E734" i="1"/>
  <c r="D734" i="1"/>
  <c r="F881" i="1"/>
  <c r="W881" i="1" s="1"/>
  <c r="E881" i="1"/>
  <c r="D881" i="1"/>
  <c r="E1232" i="1"/>
  <c r="D1232" i="1"/>
  <c r="F1232" i="1"/>
  <c r="W1232" i="1" s="1"/>
  <c r="F1473" i="1"/>
  <c r="W1473" i="1" s="1"/>
  <c r="D1473" i="1"/>
  <c r="E1473" i="1"/>
  <c r="D1688" i="1"/>
  <c r="E1688" i="1"/>
  <c r="F1688" i="1"/>
  <c r="W1688" i="1" s="1"/>
  <c r="F2486" i="1"/>
  <c r="W2486" i="1" s="1"/>
  <c r="D2486" i="1"/>
  <c r="E2486" i="1"/>
  <c r="D3443" i="1"/>
  <c r="F3443" i="1"/>
  <c r="W3443" i="1" s="1"/>
  <c r="E3443" i="1"/>
  <c r="D3282" i="1"/>
  <c r="F3282" i="1"/>
  <c r="W3282" i="1" s="1"/>
  <c r="E3282" i="1"/>
  <c r="D3447" i="1"/>
  <c r="E3447" i="1"/>
  <c r="F3447" i="1"/>
  <c r="W3447" i="1" s="1"/>
  <c r="D3278" i="1"/>
  <c r="E3278" i="1"/>
  <c r="F3278" i="1"/>
  <c r="W3278" i="1" s="1"/>
  <c r="D3451" i="1"/>
  <c r="F3451" i="1"/>
  <c r="W3451" i="1" s="1"/>
  <c r="E3451" i="1"/>
  <c r="D3274" i="1"/>
  <c r="F3274" i="1"/>
  <c r="W3274" i="1" s="1"/>
  <c r="E3274" i="1"/>
  <c r="D2850" i="1"/>
  <c r="E2850" i="1"/>
  <c r="F2850" i="1"/>
  <c r="W2850" i="1" s="1"/>
  <c r="D2842" i="1"/>
  <c r="E2842" i="1"/>
  <c r="F2842" i="1"/>
  <c r="W2842" i="1" s="1"/>
  <c r="E1644" i="1"/>
  <c r="D1644" i="1"/>
  <c r="F1644" i="1"/>
  <c r="W1644" i="1" s="1"/>
  <c r="F1306" i="1"/>
  <c r="W1306" i="1" s="1"/>
  <c r="E1306" i="1"/>
  <c r="D1306" i="1"/>
  <c r="F1311" i="1"/>
  <c r="W1311" i="1" s="1"/>
  <c r="E1311" i="1"/>
  <c r="D1311" i="1"/>
  <c r="E1458" i="1"/>
  <c r="D1458" i="1"/>
  <c r="F1458" i="1"/>
  <c r="W1458" i="1" s="1"/>
  <c r="F712" i="1"/>
  <c r="W712" i="1" s="1"/>
  <c r="E712" i="1"/>
  <c r="D712" i="1"/>
  <c r="E1673" i="1"/>
  <c r="D1673" i="1"/>
  <c r="F1673" i="1"/>
  <c r="W1673" i="1" s="1"/>
  <c r="D1695" i="1"/>
  <c r="E1695" i="1"/>
  <c r="F1695" i="1"/>
  <c r="W1695" i="1" s="1"/>
  <c r="F1238" i="1"/>
  <c r="W1238" i="1" s="1"/>
  <c r="D1238" i="1"/>
  <c r="E1238" i="1"/>
  <c r="F926" i="1"/>
  <c r="W926" i="1" s="1"/>
  <c r="D926" i="1"/>
  <c r="E926" i="1"/>
  <c r="F935" i="1"/>
  <c r="W935" i="1" s="1"/>
  <c r="E935" i="1"/>
  <c r="D935" i="1"/>
  <c r="F948" i="1"/>
  <c r="W948" i="1" s="1"/>
  <c r="D948" i="1"/>
  <c r="E948" i="1"/>
  <c r="D856" i="1"/>
  <c r="E856" i="1"/>
  <c r="F856" i="1"/>
  <c r="W856" i="1" s="1"/>
  <c r="F931" i="1"/>
  <c r="W931" i="1" s="1"/>
  <c r="D931" i="1"/>
  <c r="E931" i="1"/>
  <c r="F1640" i="1"/>
  <c r="W1640" i="1" s="1"/>
  <c r="E1640" i="1"/>
  <c r="D1640" i="1"/>
  <c r="F1442" i="1"/>
  <c r="W1442" i="1" s="1"/>
  <c r="E1442" i="1"/>
  <c r="D1442" i="1"/>
  <c r="F1244" i="1"/>
  <c r="W1244" i="1" s="1"/>
  <c r="D1244" i="1"/>
  <c r="E1244" i="1"/>
  <c r="E1677" i="1"/>
  <c r="D1677" i="1"/>
  <c r="F1677" i="1"/>
  <c r="W1677" i="1" s="1"/>
  <c r="D1469" i="1"/>
  <c r="E1469" i="1"/>
  <c r="F1469" i="1"/>
  <c r="W1469" i="1" s="1"/>
  <c r="F641" i="1"/>
  <c r="W641" i="1" s="1"/>
  <c r="D641" i="1"/>
  <c r="E641" i="1"/>
  <c r="E1321" i="1"/>
  <c r="D1321" i="1"/>
  <c r="F1321" i="1"/>
  <c r="W1321" i="1" s="1"/>
  <c r="D796" i="1"/>
  <c r="E796" i="1"/>
  <c r="F796" i="1"/>
  <c r="W796" i="1" s="1"/>
  <c r="D634" i="1"/>
  <c r="E634" i="1"/>
  <c r="F634" i="1"/>
  <c r="W634" i="1" s="1"/>
  <c r="F1636" i="1"/>
  <c r="W1636" i="1" s="1"/>
  <c r="E1636" i="1"/>
  <c r="D1636" i="1"/>
  <c r="F1120" i="1"/>
  <c r="W1120" i="1" s="1"/>
  <c r="E1120" i="1"/>
  <c r="D1120" i="1"/>
  <c r="F1446" i="1"/>
  <c r="W1446" i="1" s="1"/>
  <c r="D1446" i="1"/>
  <c r="E1446" i="1"/>
  <c r="F631" i="1"/>
  <c r="W631" i="1" s="1"/>
  <c r="D631" i="1"/>
  <c r="E631" i="1"/>
  <c r="D778" i="1"/>
  <c r="E778" i="1"/>
  <c r="F778" i="1"/>
  <c r="W778" i="1" s="1"/>
  <c r="D1141" i="1"/>
  <c r="E1141" i="1"/>
  <c r="F1141" i="1"/>
  <c r="W1141" i="1" s="1"/>
  <c r="F836" i="1"/>
  <c r="W836" i="1" s="1"/>
  <c r="E836" i="1"/>
  <c r="D836" i="1"/>
  <c r="E1247" i="1"/>
  <c r="D1247" i="1"/>
  <c r="F1247" i="1"/>
  <c r="W1247" i="1" s="1"/>
  <c r="F1134" i="1"/>
  <c r="W1134" i="1" s="1"/>
  <c r="D1134" i="1"/>
  <c r="E1134" i="1"/>
  <c r="E1336" i="1"/>
  <c r="D1336" i="1"/>
  <c r="F1336" i="1"/>
  <c r="W1336" i="1" s="1"/>
  <c r="D774" i="1"/>
  <c r="E774" i="1"/>
  <c r="F774" i="1"/>
  <c r="W774" i="1" s="1"/>
  <c r="D710" i="1"/>
  <c r="E710" i="1"/>
  <c r="F710" i="1"/>
  <c r="W710" i="1" s="1"/>
  <c r="E653" i="1"/>
  <c r="D653" i="1"/>
  <c r="F653" i="1"/>
  <c r="W653" i="1" s="1"/>
  <c r="D753" i="1"/>
  <c r="E753" i="1"/>
  <c r="F753" i="1"/>
  <c r="W753" i="1" s="1"/>
  <c r="E1014" i="1"/>
  <c r="F1014" i="1"/>
  <c r="W1014" i="1" s="1"/>
  <c r="D1014" i="1"/>
  <c r="D726" i="1"/>
  <c r="E726" i="1"/>
  <c r="F726" i="1"/>
  <c r="W726" i="1" s="1"/>
  <c r="D1476" i="1"/>
  <c r="F1476" i="1"/>
  <c r="W1476" i="1" s="1"/>
  <c r="E1476" i="1"/>
  <c r="E1492" i="1"/>
  <c r="D1492" i="1"/>
  <c r="F1492" i="1"/>
  <c r="W1492" i="1" s="1"/>
  <c r="F1170" i="1"/>
  <c r="W1170" i="1" s="1"/>
  <c r="E1170" i="1"/>
  <c r="D1170" i="1"/>
  <c r="F833" i="1"/>
  <c r="W833" i="1" s="1"/>
  <c r="D833" i="1"/>
  <c r="E833" i="1"/>
  <c r="F784" i="1"/>
  <c r="W784" i="1" s="1"/>
  <c r="D784" i="1"/>
  <c r="E784" i="1"/>
  <c r="E1365" i="1"/>
  <c r="D1365" i="1"/>
  <c r="F1365" i="1"/>
  <c r="W1365" i="1" s="1"/>
  <c r="F1029" i="1"/>
  <c r="W1029" i="1" s="1"/>
  <c r="E1029" i="1"/>
  <c r="D1029" i="1"/>
  <c r="E1465" i="1"/>
  <c r="D1465" i="1"/>
  <c r="F1465" i="1"/>
  <c r="W1465" i="1" s="1"/>
  <c r="D659" i="1"/>
  <c r="E659" i="1"/>
  <c r="F659" i="1"/>
  <c r="W659" i="1" s="1"/>
  <c r="F878" i="1"/>
  <c r="W878" i="1" s="1"/>
  <c r="E878" i="1"/>
  <c r="D878" i="1"/>
  <c r="E956" i="1"/>
  <c r="F956" i="1"/>
  <c r="W956" i="1" s="1"/>
  <c r="D956" i="1"/>
  <c r="E1350" i="1"/>
  <c r="D1350" i="1"/>
  <c r="F1350" i="1"/>
  <c r="W1350" i="1" s="1"/>
  <c r="E1036" i="1"/>
  <c r="D1036" i="1"/>
  <c r="F1036" i="1"/>
  <c r="W1036" i="1" s="1"/>
  <c r="F683" i="1"/>
  <c r="W683" i="1" s="1"/>
  <c r="E683" i="1"/>
  <c r="D683" i="1"/>
  <c r="F1372" i="1"/>
  <c r="W1372" i="1" s="1"/>
  <c r="D1372" i="1"/>
  <c r="E1372" i="1"/>
  <c r="F880" i="1"/>
  <c r="W880" i="1" s="1"/>
  <c r="E880" i="1"/>
  <c r="D880" i="1"/>
  <c r="F748" i="1"/>
  <c r="W748" i="1" s="1"/>
  <c r="D748" i="1"/>
  <c r="E748" i="1"/>
  <c r="F763" i="1"/>
  <c r="W763" i="1" s="1"/>
  <c r="E763" i="1"/>
  <c r="D763" i="1"/>
  <c r="E910" i="1"/>
  <c r="D910" i="1"/>
  <c r="F910" i="1"/>
  <c r="W910" i="1" s="1"/>
  <c r="F847" i="1"/>
  <c r="W847" i="1" s="1"/>
  <c r="E847" i="1"/>
  <c r="D847" i="1"/>
  <c r="E825" i="1"/>
  <c r="D825" i="1"/>
  <c r="F825" i="1"/>
  <c r="W825" i="1" s="1"/>
  <c r="E733" i="1"/>
  <c r="D733" i="1"/>
  <c r="F733" i="1"/>
  <c r="W733" i="1" s="1"/>
  <c r="D1231" i="1"/>
  <c r="E1231" i="1"/>
  <c r="F1231" i="1"/>
  <c r="W1231" i="1" s="1"/>
  <c r="E1488" i="1"/>
  <c r="D1488" i="1"/>
  <c r="F1488" i="1"/>
  <c r="W1488" i="1" s="1"/>
  <c r="F1472" i="1"/>
  <c r="W1472" i="1" s="1"/>
  <c r="E1472" i="1"/>
  <c r="D1472" i="1"/>
  <c r="F1687" i="1"/>
  <c r="W1687" i="1" s="1"/>
  <c r="D1687" i="1"/>
  <c r="E1687" i="1"/>
  <c r="E1111" i="1"/>
  <c r="D1111" i="1"/>
  <c r="F1111" i="1"/>
  <c r="W1111" i="1" s="1"/>
  <c r="F1648" i="1"/>
  <c r="W1648" i="1" s="1"/>
  <c r="E1648" i="1"/>
  <c r="D1648" i="1"/>
  <c r="F1105" i="1"/>
  <c r="W1105" i="1" s="1"/>
  <c r="D1105" i="1"/>
  <c r="E1105" i="1"/>
  <c r="D1661" i="1"/>
  <c r="E1661" i="1"/>
  <c r="F1661" i="1"/>
  <c r="W1661" i="1" s="1"/>
  <c r="F1124" i="1"/>
  <c r="W1124" i="1" s="1"/>
  <c r="E1124" i="1"/>
  <c r="D1124" i="1"/>
  <c r="F1131" i="1"/>
  <c r="W1131" i="1" s="1"/>
  <c r="E1131" i="1"/>
  <c r="D1131" i="1"/>
  <c r="E1160" i="1"/>
  <c r="D1160" i="1"/>
  <c r="F1160" i="1"/>
  <c r="W1160" i="1" s="1"/>
  <c r="F905" i="1"/>
  <c r="W905" i="1" s="1"/>
  <c r="E905" i="1"/>
  <c r="D905" i="1"/>
  <c r="F848" i="1"/>
  <c r="W848" i="1" s="1"/>
  <c r="D848" i="1"/>
  <c r="E848" i="1"/>
  <c r="D870" i="1"/>
  <c r="F870" i="1"/>
  <c r="W870" i="1" s="1"/>
  <c r="E870" i="1"/>
  <c r="E865" i="1"/>
  <c r="D865" i="1"/>
  <c r="F865" i="1"/>
  <c r="W865" i="1" s="1"/>
  <c r="E940" i="1"/>
  <c r="F940" i="1"/>
  <c r="W940" i="1" s="1"/>
  <c r="D940" i="1"/>
  <c r="F930" i="1"/>
  <c r="W930" i="1" s="1"/>
  <c r="D930" i="1"/>
  <c r="E930" i="1"/>
  <c r="F923" i="1"/>
  <c r="W923" i="1" s="1"/>
  <c r="D923" i="1"/>
  <c r="E923" i="1"/>
  <c r="F859" i="1"/>
  <c r="W859" i="1" s="1"/>
  <c r="E859" i="1"/>
  <c r="D859" i="1"/>
  <c r="E667" i="1"/>
  <c r="F667" i="1"/>
  <c r="W667" i="1" s="1"/>
  <c r="D667" i="1"/>
  <c r="E718" i="1"/>
  <c r="D718" i="1"/>
  <c r="F718" i="1"/>
  <c r="W718" i="1" s="1"/>
  <c r="D992" i="1"/>
  <c r="E992" i="1"/>
  <c r="F992" i="1"/>
  <c r="W992" i="1" s="1"/>
  <c r="D637" i="1"/>
  <c r="E637" i="1"/>
  <c r="F637" i="1"/>
  <c r="W637" i="1" s="1"/>
  <c r="D649" i="1"/>
  <c r="E649" i="1"/>
  <c r="F649" i="1"/>
  <c r="W649" i="1" s="1"/>
  <c r="D643" i="1"/>
  <c r="E643" i="1"/>
  <c r="F643" i="1"/>
  <c r="W643" i="1" s="1"/>
  <c r="F694" i="1"/>
  <c r="W694" i="1" s="1"/>
  <c r="E694" i="1"/>
  <c r="D694" i="1"/>
  <c r="F801" i="1"/>
  <c r="W801" i="1" s="1"/>
  <c r="D801" i="1"/>
  <c r="E801" i="1"/>
  <c r="F1486" i="1"/>
  <c r="W1486" i="1" s="1"/>
  <c r="E1486" i="1"/>
  <c r="D1486" i="1"/>
  <c r="F736" i="1"/>
  <c r="W736" i="1" s="1"/>
  <c r="E736" i="1"/>
  <c r="D736" i="1"/>
  <c r="F1021" i="1"/>
  <c r="W1021" i="1" s="1"/>
  <c r="D1021" i="1"/>
  <c r="E1021" i="1"/>
  <c r="F1369" i="1"/>
  <c r="W1369" i="1" s="1"/>
  <c r="E1369" i="1"/>
  <c r="D1369" i="1"/>
  <c r="F1332" i="1"/>
  <c r="W1332" i="1" s="1"/>
  <c r="D1332" i="1"/>
  <c r="E1332" i="1"/>
  <c r="F720" i="1"/>
  <c r="W720" i="1" s="1"/>
  <c r="E720" i="1"/>
  <c r="D720" i="1"/>
  <c r="E947" i="1"/>
  <c r="F947" i="1"/>
  <c r="W947" i="1" s="1"/>
  <c r="D947" i="1"/>
  <c r="F795" i="1"/>
  <c r="W795" i="1" s="1"/>
  <c r="E795" i="1"/>
  <c r="D795" i="1"/>
  <c r="D813" i="1"/>
  <c r="F813" i="1"/>
  <c r="W813" i="1" s="1"/>
  <c r="E813" i="1"/>
  <c r="E877" i="1"/>
  <c r="D877" i="1"/>
  <c r="F877" i="1"/>
  <c r="W877" i="1" s="1"/>
  <c r="F782" i="1"/>
  <c r="W782" i="1" s="1"/>
  <c r="E782" i="1"/>
  <c r="D782" i="1"/>
  <c r="F944" i="1"/>
  <c r="W944" i="1" s="1"/>
  <c r="D944" i="1"/>
  <c r="E944" i="1"/>
  <c r="E879" i="1"/>
  <c r="D879" i="1"/>
  <c r="F879" i="1"/>
  <c r="W879" i="1" s="1"/>
  <c r="E762" i="1"/>
  <c r="D762" i="1"/>
  <c r="F762" i="1"/>
  <c r="W762" i="1" s="1"/>
  <c r="F714" i="1"/>
  <c r="W714" i="1" s="1"/>
  <c r="E714" i="1"/>
  <c r="D714" i="1"/>
  <c r="F883" i="1"/>
  <c r="W883" i="1" s="1"/>
  <c r="E883" i="1"/>
  <c r="D883" i="1"/>
  <c r="E960" i="1"/>
  <c r="D960" i="1"/>
  <c r="F960" i="1"/>
  <c r="W960" i="1" s="1"/>
  <c r="E1684" i="1"/>
  <c r="D1684" i="1"/>
  <c r="F1684" i="1"/>
  <c r="W1684" i="1" s="1"/>
  <c r="D2846" i="1"/>
  <c r="F2846" i="1"/>
  <c r="W2846" i="1" s="1"/>
  <c r="E2846" i="1"/>
  <c r="D2478" i="1"/>
  <c r="F2478" i="1"/>
  <c r="W2478" i="1" s="1"/>
  <c r="E2478" i="1"/>
  <c r="F3034" i="1"/>
  <c r="W3034" i="1" s="1"/>
  <c r="E3034" i="1"/>
  <c r="D3034" i="1"/>
  <c r="D2664" i="1"/>
  <c r="E2664" i="1"/>
  <c r="F2664" i="1"/>
  <c r="W2664" i="1" s="1"/>
  <c r="F3030" i="1"/>
  <c r="W3030" i="1" s="1"/>
  <c r="D3030" i="1"/>
  <c r="E3030" i="1"/>
  <c r="D2660" i="1"/>
  <c r="F2660" i="1"/>
  <c r="W2660" i="1" s="1"/>
  <c r="E2660" i="1"/>
  <c r="F3039" i="1"/>
  <c r="W3039" i="1" s="1"/>
  <c r="E3039" i="1"/>
  <c r="D3039" i="1"/>
  <c r="D2668" i="1"/>
  <c r="E2668" i="1"/>
  <c r="F2668" i="1"/>
  <c r="W2668" i="1" s="1"/>
  <c r="E1115" i="1"/>
  <c r="D1115" i="1"/>
  <c r="F1115" i="1"/>
  <c r="W1115" i="1" s="1"/>
  <c r="F1652" i="1"/>
  <c r="W1652" i="1" s="1"/>
  <c r="E1652" i="1"/>
  <c r="D1652" i="1"/>
  <c r="F1429" i="1"/>
  <c r="W1429" i="1" s="1"/>
  <c r="E1429" i="1"/>
  <c r="D1429" i="1"/>
  <c r="F1101" i="1"/>
  <c r="W1101" i="1" s="1"/>
  <c r="E1101" i="1"/>
  <c r="D1101" i="1"/>
  <c r="D1437" i="1"/>
  <c r="E1437" i="1"/>
  <c r="F1437" i="1"/>
  <c r="W1437" i="1" s="1"/>
  <c r="D1313" i="1"/>
  <c r="E1313" i="1"/>
  <c r="F1313" i="1"/>
  <c r="W1313" i="1" s="1"/>
  <c r="D1229" i="1"/>
  <c r="E1229" i="1"/>
  <c r="F1229" i="1"/>
  <c r="W1229" i="1" s="1"/>
  <c r="F1665" i="1"/>
  <c r="W1665" i="1" s="1"/>
  <c r="E1665" i="1"/>
  <c r="D1665" i="1"/>
  <c r="F1241" i="1"/>
  <c r="W1241" i="1" s="1"/>
  <c r="E1241" i="1"/>
  <c r="D1241" i="1"/>
  <c r="F1450" i="1"/>
  <c r="W1450" i="1" s="1"/>
  <c r="D1450" i="1"/>
  <c r="E1450" i="1"/>
  <c r="D745" i="1"/>
  <c r="E745" i="1"/>
  <c r="F745" i="1"/>
  <c r="W745" i="1" s="1"/>
  <c r="E1462" i="1"/>
  <c r="D1462" i="1"/>
  <c r="F1462" i="1"/>
  <c r="W1462" i="1" s="1"/>
  <c r="E1691" i="1"/>
  <c r="D1691" i="1"/>
  <c r="F1691" i="1"/>
  <c r="W1691" i="1" s="1"/>
  <c r="E1329" i="1"/>
  <c r="D1329" i="1"/>
  <c r="F1329" i="1"/>
  <c r="W1329" i="1" s="1"/>
  <c r="F1343" i="1"/>
  <c r="W1343" i="1" s="1"/>
  <c r="E1343" i="1"/>
  <c r="D1343" i="1"/>
  <c r="F757" i="1"/>
  <c r="W757" i="1" s="1"/>
  <c r="E757" i="1"/>
  <c r="D757" i="1"/>
  <c r="F771" i="1"/>
  <c r="W771" i="1" s="1"/>
  <c r="E771" i="1"/>
  <c r="D771" i="1"/>
  <c r="D783" i="1"/>
  <c r="E783" i="1"/>
  <c r="F783" i="1"/>
  <c r="W783" i="1" s="1"/>
  <c r="F760" i="1"/>
  <c r="W760" i="1" s="1"/>
  <c r="D760" i="1"/>
  <c r="E760" i="1"/>
  <c r="F844" i="1"/>
  <c r="W844" i="1" s="1"/>
  <c r="D844" i="1"/>
  <c r="E844" i="1"/>
  <c r="F841" i="1"/>
  <c r="W841" i="1" s="1"/>
  <c r="D841" i="1"/>
  <c r="E841" i="1"/>
  <c r="D788" i="1"/>
  <c r="F788" i="1"/>
  <c r="W788" i="1" s="1"/>
  <c r="E788" i="1"/>
  <c r="E1004" i="1"/>
  <c r="D1004" i="1"/>
  <c r="F1004" i="1"/>
  <c r="W1004" i="1" s="1"/>
  <c r="E1000" i="1"/>
  <c r="D1000" i="1"/>
  <c r="F1000" i="1"/>
  <c r="W1000" i="1" s="1"/>
  <c r="D973" i="1"/>
  <c r="E973" i="1"/>
  <c r="F973" i="1"/>
  <c r="W973" i="1" s="1"/>
  <c r="D896" i="1"/>
  <c r="E896" i="1"/>
  <c r="F896" i="1"/>
  <c r="W896" i="1" s="1"/>
  <c r="F707" i="1"/>
  <c r="W707" i="1" s="1"/>
  <c r="D707" i="1"/>
  <c r="E707" i="1"/>
  <c r="F1482" i="1"/>
  <c r="W1482" i="1" s="1"/>
  <c r="E1482" i="1"/>
  <c r="D1482" i="1"/>
  <c r="F1033" i="1"/>
  <c r="W1033" i="1" s="1"/>
  <c r="D1033" i="1"/>
  <c r="E1033" i="1"/>
  <c r="F688" i="1"/>
  <c r="W688" i="1" s="1"/>
  <c r="E688" i="1"/>
  <c r="D688" i="1"/>
  <c r="F1500" i="1"/>
  <c r="W1500" i="1" s="1"/>
  <c r="E1500" i="1"/>
  <c r="D1500" i="1"/>
  <c r="F1331" i="1"/>
  <c r="W1331" i="1" s="1"/>
  <c r="E1331" i="1"/>
  <c r="D1331" i="1"/>
  <c r="F640" i="1"/>
  <c r="W640" i="1" s="1"/>
  <c r="E640" i="1"/>
  <c r="D640" i="1"/>
  <c r="D787" i="1"/>
  <c r="E787" i="1"/>
  <c r="F787" i="1"/>
  <c r="W787" i="1" s="1"/>
  <c r="F1494" i="1"/>
  <c r="W1494" i="1" s="1"/>
  <c r="E1494" i="1"/>
  <c r="D1494" i="1"/>
  <c r="D680" i="1"/>
  <c r="F680" i="1"/>
  <c r="W680" i="1" s="1"/>
  <c r="E680" i="1"/>
  <c r="D1346" i="1"/>
  <c r="E1346" i="1"/>
  <c r="F1346" i="1"/>
  <c r="W1346" i="1" s="1"/>
  <c r="F1355" i="1"/>
  <c r="W1355" i="1" s="1"/>
  <c r="E1355" i="1"/>
  <c r="D1355" i="1"/>
  <c r="F1032" i="1"/>
  <c r="W1032" i="1" s="1"/>
  <c r="E1032" i="1"/>
  <c r="D1032" i="1"/>
  <c r="F840" i="1"/>
  <c r="W840" i="1" s="1"/>
  <c r="E840" i="1"/>
  <c r="D840" i="1"/>
  <c r="F943" i="1"/>
  <c r="W943" i="1" s="1"/>
  <c r="E943" i="1"/>
  <c r="D943" i="1"/>
  <c r="F1478" i="1"/>
  <c r="W1478" i="1" s="1"/>
  <c r="E1478" i="1"/>
  <c r="D1478" i="1"/>
  <c r="E1038" i="1"/>
  <c r="D1038" i="1"/>
  <c r="F1038" i="1"/>
  <c r="W1038" i="1" s="1"/>
  <c r="E810" i="1"/>
  <c r="D810" i="1"/>
  <c r="F810" i="1"/>
  <c r="W810" i="1" s="1"/>
  <c r="E727" i="1"/>
  <c r="D727" i="1"/>
  <c r="F727" i="1"/>
  <c r="W727" i="1" s="1"/>
  <c r="F1163" i="1"/>
  <c r="W1163" i="1" s="1"/>
  <c r="E1163" i="1"/>
  <c r="D1163" i="1"/>
  <c r="E713" i="1"/>
  <c r="D713" i="1"/>
  <c r="F713" i="1"/>
  <c r="W713" i="1" s="1"/>
  <c r="E917" i="1"/>
  <c r="D917" i="1"/>
  <c r="F917" i="1"/>
  <c r="W917" i="1" s="1"/>
  <c r="D691" i="1"/>
  <c r="E691" i="1"/>
  <c r="F691" i="1"/>
  <c r="W691" i="1" s="1"/>
  <c r="E829" i="1"/>
  <c r="D829" i="1"/>
  <c r="F829" i="1"/>
  <c r="W829" i="1" s="1"/>
  <c r="F800" i="1"/>
  <c r="W800" i="1" s="1"/>
  <c r="E800" i="1"/>
  <c r="D800" i="1"/>
  <c r="F1362" i="1"/>
  <c r="W1362" i="1" s="1"/>
  <c r="D1362" i="1"/>
  <c r="E1362" i="1"/>
  <c r="F728" i="1"/>
  <c r="W728" i="1" s="1"/>
  <c r="D728" i="1"/>
  <c r="E728" i="1"/>
  <c r="D1683" i="1"/>
  <c r="E1683" i="1"/>
  <c r="F1683" i="1"/>
  <c r="W1683" i="1" s="1"/>
  <c r="F2482" i="1"/>
  <c r="W2482" i="1" s="1"/>
  <c r="E2482" i="1"/>
  <c r="D2482" i="1"/>
  <c r="B1474" i="1"/>
  <c r="H1474" i="1" s="1"/>
  <c r="B2487" i="1"/>
  <c r="H2487" i="1" s="1"/>
  <c r="B3444" i="1"/>
  <c r="H3444" i="1" s="1"/>
  <c r="B3283" i="1"/>
  <c r="H3283" i="1" s="1"/>
  <c r="B3448" i="1"/>
  <c r="H3448" i="1" s="1"/>
  <c r="B3279" i="1"/>
  <c r="H3279" i="1" s="1"/>
  <c r="B3452" i="1"/>
  <c r="H3452" i="1" s="1"/>
  <c r="B3275" i="1"/>
  <c r="H3275" i="1" s="1"/>
  <c r="B2851" i="1"/>
  <c r="H2851" i="1" s="1"/>
  <c r="B2843" i="1"/>
  <c r="H2843" i="1" s="1"/>
  <c r="B2847" i="1"/>
  <c r="H2847" i="1" s="1"/>
  <c r="B2479" i="1"/>
  <c r="H2479" i="1" s="1"/>
  <c r="B3035" i="1"/>
  <c r="H3035" i="1" s="1"/>
  <c r="B2665" i="1"/>
  <c r="H2665" i="1" s="1"/>
  <c r="B3031" i="1"/>
  <c r="H3031" i="1" s="1"/>
  <c r="B2661" i="1"/>
  <c r="H2661" i="1" s="1"/>
  <c r="B3040" i="1"/>
  <c r="H3040" i="1" s="1"/>
  <c r="B2669" i="1"/>
  <c r="H2669" i="1" s="1"/>
  <c r="B2483" i="1"/>
  <c r="H2483" i="1" s="1"/>
  <c r="B1333" i="1"/>
  <c r="H1333" i="1" s="1"/>
  <c r="B945" i="1"/>
  <c r="H945" i="1" s="1"/>
  <c r="X886" i="1"/>
  <c r="Y886" i="1" s="1"/>
  <c r="B1348" i="1"/>
  <c r="H1348" i="1" s="1"/>
  <c r="B644" i="1"/>
  <c r="H644" i="1" s="1"/>
  <c r="B857" i="1"/>
  <c r="H857" i="1" s="1"/>
  <c r="B750" i="1"/>
  <c r="H750" i="1" s="1"/>
  <c r="B764" i="1"/>
  <c r="H764" i="1" s="1"/>
  <c r="B1689" i="1"/>
  <c r="H1689" i="1" s="1"/>
  <c r="B1233" i="1"/>
  <c r="H1233" i="1" s="1"/>
  <c r="B1467" i="1"/>
  <c r="H1467" i="1" s="1"/>
  <c r="B715" i="1"/>
  <c r="H715" i="1" s="1"/>
  <c r="B676" i="1"/>
  <c r="H676" i="1" s="1"/>
  <c r="B767" i="1"/>
  <c r="H767" i="1" s="1"/>
  <c r="B965" i="1"/>
  <c r="H965" i="1" s="1"/>
  <c r="B656" i="1"/>
  <c r="H656" i="1" s="1"/>
  <c r="B977" i="1"/>
  <c r="H977" i="1" s="1"/>
  <c r="B1351" i="1"/>
  <c r="H1351" i="1" s="1"/>
  <c r="B729" i="1"/>
  <c r="H729" i="1" s="1"/>
  <c r="B674" i="1"/>
  <c r="H674" i="1" s="1"/>
  <c r="B672" i="1"/>
  <c r="H672" i="1" s="1"/>
  <c r="B988" i="1"/>
  <c r="H988" i="1" s="1"/>
  <c r="B839" i="1"/>
  <c r="H839" i="1" s="1"/>
  <c r="B952" i="1"/>
  <c r="H952" i="1" s="1"/>
  <c r="B961" i="1"/>
  <c r="H961" i="1" s="1"/>
  <c r="B1169" i="1"/>
  <c r="H1169" i="1" s="1"/>
  <c r="B1168" i="1"/>
  <c r="H1168" i="1" s="1"/>
  <c r="B902" i="1"/>
  <c r="H902" i="1" s="1"/>
  <c r="B1009" i="1"/>
  <c r="H1009" i="1" s="1"/>
  <c r="B1008" i="1"/>
  <c r="H1008" i="1" s="1"/>
  <c r="B806" i="1"/>
  <c r="H806" i="1" s="1"/>
  <c r="B804" i="1"/>
  <c r="H804" i="1" s="1"/>
  <c r="B697" i="1"/>
  <c r="H697" i="1" s="1"/>
  <c r="B1357" i="1"/>
  <c r="H1357" i="1" s="1"/>
  <c r="B821" i="1"/>
  <c r="H821" i="1" s="1"/>
  <c r="B1026" i="1"/>
  <c r="H1026" i="1" s="1"/>
  <c r="B1366" i="1"/>
  <c r="H1366" i="1" s="1"/>
  <c r="B1030" i="1"/>
  <c r="H1030" i="1" s="1"/>
  <c r="B814" i="1"/>
  <c r="H814" i="1" s="1"/>
  <c r="B826" i="1"/>
  <c r="H826" i="1" s="1"/>
  <c r="B884" i="1"/>
  <c r="H884" i="1" s="1"/>
  <c r="B873" i="1"/>
  <c r="H873" i="1" s="1"/>
  <c r="B852" i="1"/>
  <c r="H852" i="1" s="1"/>
  <c r="B851" i="1"/>
  <c r="H851" i="1" s="1"/>
  <c r="B646" i="1"/>
  <c r="H646" i="1" s="1"/>
  <c r="B1682" i="1"/>
  <c r="H1682" i="1" s="1"/>
  <c r="B1681" i="1"/>
  <c r="H1681" i="1" s="1"/>
  <c r="B1341" i="1"/>
  <c r="H1341" i="1" s="1"/>
  <c r="B1340" i="1"/>
  <c r="H1340" i="1" s="1"/>
  <c r="B984" i="1"/>
  <c r="H984" i="1" s="1"/>
  <c r="B809" i="1"/>
  <c r="H809" i="1" s="1"/>
  <c r="B808" i="1"/>
  <c r="H808" i="1" s="1"/>
  <c r="B1479" i="1"/>
  <c r="H1479" i="1" s="1"/>
  <c r="B1039" i="1"/>
  <c r="H1039" i="1" s="1"/>
  <c r="B811" i="1"/>
  <c r="H811" i="1" s="1"/>
  <c r="B1498" i="1"/>
  <c r="H1498" i="1" s="1"/>
  <c r="B918" i="1"/>
  <c r="H918" i="1" s="1"/>
  <c r="B1489" i="1"/>
  <c r="H1489" i="1" s="1"/>
  <c r="B958" i="1"/>
  <c r="H958" i="1" s="1"/>
  <c r="B684" i="1"/>
  <c r="H684" i="1" s="1"/>
  <c r="B1373" i="1"/>
  <c r="H1373" i="1" s="1"/>
  <c r="B1363" i="1"/>
  <c r="H1363" i="1" s="1"/>
  <c r="B1011" i="1"/>
  <c r="H1011" i="1" s="1"/>
  <c r="B969" i="1"/>
  <c r="H969" i="1" s="1"/>
  <c r="B737" i="1"/>
  <c r="H737" i="1" s="1"/>
  <c r="B1022" i="1"/>
  <c r="H1022" i="1" s="1"/>
  <c r="B1370" i="1"/>
  <c r="H1370" i="1" s="1"/>
  <c r="B785" i="1"/>
  <c r="H785" i="1" s="1"/>
  <c r="B1495" i="1"/>
  <c r="H1495" i="1" s="1"/>
  <c r="B681" i="1"/>
  <c r="H681" i="1" s="1"/>
  <c r="B1347" i="1"/>
  <c r="H1347" i="1" s="1"/>
  <c r="B1020" i="1"/>
  <c r="H1020" i="1" s="1"/>
  <c r="B692" i="1"/>
  <c r="H692" i="1" s="1"/>
  <c r="B830" i="1"/>
  <c r="H830" i="1" s="1"/>
  <c r="B882" i="1"/>
  <c r="H882" i="1" s="1"/>
  <c r="B1685" i="1"/>
  <c r="H1685" i="1" s="1"/>
  <c r="B912" i="1"/>
  <c r="H912" i="1" s="1"/>
  <c r="E881" i="2"/>
  <c r="F882" i="2"/>
  <c r="X862" i="1"/>
  <c r="Y862" i="1" s="1"/>
  <c r="X642" i="1"/>
  <c r="Y642" i="1" s="1"/>
  <c r="X901" i="1"/>
  <c r="Y901" i="1" s="1"/>
  <c r="X724" i="1"/>
  <c r="Y724" i="1" s="1"/>
  <c r="X773" i="1"/>
  <c r="Y773" i="1" s="1"/>
  <c r="X864" i="1"/>
  <c r="Y864" i="1" s="1"/>
  <c r="X663" i="1"/>
  <c r="Y663" i="1" s="1"/>
  <c r="B1337" i="1"/>
  <c r="H1337" i="1" s="1"/>
  <c r="B817" i="1"/>
  <c r="H817" i="1" s="1"/>
  <c r="B802" i="1"/>
  <c r="H802" i="1" s="1"/>
  <c r="B1501" i="1"/>
  <c r="H1501" i="1" s="1"/>
  <c r="X655" i="1"/>
  <c r="Y655" i="1" s="1"/>
  <c r="X855" i="1"/>
  <c r="Y855" i="1" s="1"/>
  <c r="B1493" i="1"/>
  <c r="H1493" i="1" s="1"/>
  <c r="B1361" i="1"/>
  <c r="H1361" i="1" s="1"/>
  <c r="B689" i="1"/>
  <c r="H689" i="1" s="1"/>
  <c r="B1477" i="1"/>
  <c r="H1477" i="1" s="1"/>
  <c r="B741" i="1"/>
  <c r="H741" i="1" s="1"/>
  <c r="B1483" i="1"/>
  <c r="H1483" i="1" s="1"/>
  <c r="B695" i="1"/>
  <c r="H695" i="1" s="1"/>
  <c r="B1034" i="1"/>
  <c r="H1034" i="1" s="1"/>
  <c r="B1487" i="1"/>
  <c r="H1487" i="1" s="1"/>
  <c r="X1015" i="1"/>
  <c r="Y1015" i="1" s="1"/>
  <c r="X904" i="1"/>
  <c r="Y904" i="1" s="1"/>
  <c r="X717" i="1"/>
  <c r="Y717" i="1" s="1"/>
  <c r="X913" i="1"/>
  <c r="Y913" i="1" s="1"/>
  <c r="X777" i="1"/>
  <c r="Y777" i="1" s="1"/>
  <c r="X770" i="1"/>
  <c r="Y770" i="1" s="1"/>
  <c r="X980" i="1"/>
  <c r="Y980" i="1" s="1"/>
  <c r="X652" i="1"/>
  <c r="Y652" i="1" s="1"/>
  <c r="X869" i="1"/>
  <c r="Y869" i="1" s="1"/>
  <c r="X891" i="1"/>
  <c r="Y891" i="1" s="1"/>
  <c r="X995" i="1"/>
  <c r="Y995" i="1" s="1"/>
  <c r="X972" i="1"/>
  <c r="Y972" i="1" s="1"/>
  <c r="X843" i="1"/>
  <c r="Y843" i="1" s="1"/>
  <c r="X759" i="1"/>
  <c r="Y759" i="1" s="1"/>
  <c r="X858" i="1"/>
  <c r="Y858" i="1" s="1"/>
  <c r="X766" i="1"/>
  <c r="Y766" i="1" s="1"/>
  <c r="X895" i="1"/>
  <c r="Y895" i="1" s="1"/>
  <c r="X744" i="1"/>
  <c r="Y744" i="1" s="1"/>
  <c r="X1010" i="1"/>
  <c r="Y1010" i="1" s="1"/>
  <c r="B708" i="1"/>
  <c r="H708" i="1" s="1"/>
  <c r="X645" i="1"/>
  <c r="Y645" i="1" s="1"/>
  <c r="X983" i="1"/>
  <c r="Y983" i="1" s="1"/>
  <c r="X1007" i="1"/>
  <c r="Y1007" i="1" s="1"/>
  <c r="X630" i="1"/>
  <c r="Y630" i="1" s="1"/>
  <c r="X719" i="1"/>
  <c r="Y719" i="1" s="1"/>
  <c r="X756" i="1"/>
  <c r="Y756" i="1" s="1"/>
  <c r="X648" i="1"/>
  <c r="Y648" i="1" s="1"/>
  <c r="X987" i="1"/>
  <c r="Y987" i="1" s="1"/>
  <c r="X666" i="1"/>
  <c r="Y666" i="1" s="1"/>
  <c r="X702" i="1"/>
  <c r="Y702" i="1" s="1"/>
  <c r="X671" i="1"/>
  <c r="Y671" i="1" s="1"/>
  <c r="X999" i="1"/>
  <c r="Y999" i="1" s="1"/>
  <c r="B635" i="1"/>
  <c r="H635" i="1" s="1"/>
  <c r="X838" i="1"/>
  <c r="Y838" i="1" s="1"/>
  <c r="X699" i="1"/>
  <c r="Y699" i="1" s="1"/>
  <c r="X835" i="1"/>
  <c r="Y835" i="1" s="1"/>
  <c r="X991" i="1"/>
  <c r="Y991" i="1" s="1"/>
  <c r="X968" i="1"/>
  <c r="Y968" i="1" s="1"/>
  <c r="X723" i="1"/>
  <c r="Y723" i="1" s="1"/>
  <c r="B1135" i="1"/>
  <c r="H1135" i="1" s="1"/>
  <c r="X711" i="1"/>
  <c r="Y711" i="1" s="1"/>
  <c r="X837" i="1"/>
  <c r="Y837" i="1" s="1"/>
  <c r="B704" i="1"/>
  <c r="H704" i="1" s="1"/>
  <c r="X850" i="1"/>
  <c r="Y850" i="1" s="1"/>
  <c r="X679" i="1"/>
  <c r="Y679" i="1" s="1"/>
  <c r="X1003" i="1"/>
  <c r="Y1003" i="1" s="1"/>
  <c r="X964" i="1"/>
  <c r="Y964" i="1" s="1"/>
  <c r="X709" i="1"/>
  <c r="Y709" i="1" s="1"/>
  <c r="X908" i="1"/>
  <c r="Y908" i="1" s="1"/>
  <c r="X633" i="1"/>
  <c r="Y633" i="1" s="1"/>
  <c r="X1013" i="1"/>
  <c r="Y1013" i="1" s="1"/>
  <c r="X976" i="1"/>
  <c r="Y976" i="1" s="1"/>
  <c r="X868" i="1"/>
  <c r="Y868" i="1" s="1"/>
  <c r="X890" i="1"/>
  <c r="Y890" i="1" s="1"/>
  <c r="X872" i="1"/>
  <c r="Y872" i="1" s="1"/>
  <c r="X636" i="1"/>
  <c r="Y636" i="1" s="1"/>
  <c r="X752" i="1"/>
  <c r="Y752" i="1" s="1"/>
  <c r="X721" i="1"/>
  <c r="Y721" i="1" s="1"/>
  <c r="X706" i="1"/>
  <c r="Y706" i="1" s="1"/>
  <c r="B1239" i="1"/>
  <c r="H1239" i="1" s="1"/>
  <c r="B638" i="1"/>
  <c r="H638" i="1" s="1"/>
  <c r="B1153" i="1"/>
  <c r="H1153" i="1" s="1"/>
  <c r="B974" i="1"/>
  <c r="H974" i="1" s="1"/>
  <c r="B993" i="1"/>
  <c r="H993" i="1" s="1"/>
  <c r="B775" i="1"/>
  <c r="H775" i="1" s="1"/>
  <c r="B1248" i="1"/>
  <c r="H1248" i="1" s="1"/>
  <c r="B768" i="1"/>
  <c r="H768" i="1" s="1"/>
  <c r="B989" i="1"/>
  <c r="H989" i="1" s="1"/>
  <c r="B860" i="1"/>
  <c r="H860" i="1" s="1"/>
  <c r="B874" i="1"/>
  <c r="H874" i="1" s="1"/>
  <c r="B1001" i="1"/>
  <c r="H1001" i="1" s="1"/>
  <c r="B1012" i="1"/>
  <c r="H1012" i="1" s="1"/>
  <c r="B1678" i="1"/>
  <c r="H1678" i="1" s="1"/>
  <c r="B1463" i="1"/>
  <c r="H1463" i="1" s="1"/>
  <c r="B1470" i="1"/>
  <c r="H1470" i="1" s="1"/>
  <c r="B632" i="1"/>
  <c r="H632" i="1" s="1"/>
  <c r="B1161" i="1"/>
  <c r="H1161" i="1" s="1"/>
  <c r="B1344" i="1"/>
  <c r="H1344" i="1" s="1"/>
  <c r="B893" i="1"/>
  <c r="H893" i="1" s="1"/>
  <c r="B849" i="1"/>
  <c r="H849" i="1" s="1"/>
  <c r="B758" i="1"/>
  <c r="H758" i="1" s="1"/>
  <c r="B906" i="1"/>
  <c r="H906" i="1" s="1"/>
  <c r="B761" i="1"/>
  <c r="H761" i="1" s="1"/>
  <c r="B845" i="1"/>
  <c r="H845" i="1" s="1"/>
  <c r="B1005" i="1"/>
  <c r="H1005" i="1" s="1"/>
  <c r="B1146" i="1"/>
  <c r="H1146" i="1" s="1"/>
  <c r="B1149" i="1"/>
  <c r="H1149" i="1" s="1"/>
  <c r="B1326" i="1"/>
  <c r="H1326" i="1" s="1"/>
  <c r="B1692" i="1"/>
  <c r="H1692" i="1" s="1"/>
  <c r="B1670" i="1"/>
  <c r="H1670" i="1" s="1"/>
  <c r="B701" i="1"/>
  <c r="H701" i="1" s="1"/>
  <c r="B772" i="1"/>
  <c r="H772" i="1" s="1"/>
  <c r="B1142" i="1"/>
  <c r="H1142" i="1" s="1"/>
  <c r="B1165" i="1"/>
  <c r="H1165" i="1" s="1"/>
  <c r="B789" i="1"/>
  <c r="H789" i="1" s="1"/>
  <c r="B866" i="1"/>
  <c r="H866" i="1" s="1"/>
  <c r="B792" i="1"/>
  <c r="H792" i="1" s="1"/>
  <c r="B1017" i="1"/>
  <c r="H1017" i="1" s="1"/>
  <c r="B927" i="1"/>
  <c r="H927" i="1" s="1"/>
  <c r="B941" i="1"/>
  <c r="H941" i="1" s="1"/>
  <c r="B936" i="1"/>
  <c r="H936" i="1" s="1"/>
  <c r="B921" i="1"/>
  <c r="H921" i="1" s="1"/>
  <c r="B924" i="1"/>
  <c r="H924" i="1" s="1"/>
  <c r="B1245" i="1"/>
  <c r="H1245" i="1" s="1"/>
  <c r="B888" i="1"/>
  <c r="H888" i="1" s="1"/>
  <c r="B1459" i="1"/>
  <c r="H1459" i="1" s="1"/>
  <c r="B1330" i="1"/>
  <c r="H1330" i="1" s="1"/>
  <c r="B1674" i="1"/>
  <c r="H1674" i="1" s="1"/>
  <c r="B1696" i="1"/>
  <c r="H1696" i="1" s="1"/>
  <c r="B1157" i="1"/>
  <c r="H1157" i="1" s="1"/>
  <c r="B779" i="1"/>
  <c r="H779" i="1" s="1"/>
  <c r="B661" i="1"/>
  <c r="H661" i="1" s="1"/>
  <c r="B746" i="1"/>
  <c r="H746" i="1" s="1"/>
  <c r="B982" i="1"/>
  <c r="H982" i="1" s="1"/>
  <c r="B997" i="1"/>
  <c r="H997" i="1" s="1"/>
  <c r="B665" i="1"/>
  <c r="H665" i="1" s="1"/>
  <c r="B1455" i="1"/>
  <c r="H1455" i="1" s="1"/>
  <c r="B1322" i="1"/>
  <c r="H1322" i="1" s="1"/>
  <c r="B797" i="1"/>
  <c r="H797" i="1" s="1"/>
  <c r="B915" i="1"/>
  <c r="H915" i="1" s="1"/>
  <c r="B871" i="1"/>
  <c r="H871" i="1" s="1"/>
  <c r="B1138" i="1"/>
  <c r="H1138" i="1" s="1"/>
  <c r="B1658" i="1"/>
  <c r="H1658" i="1" s="1"/>
  <c r="B1132" i="1"/>
  <c r="H1132" i="1" s="1"/>
  <c r="B1121" i="1"/>
  <c r="H1121" i="1" s="1"/>
  <c r="B1666" i="1"/>
  <c r="H1666" i="1" s="1"/>
  <c r="B1662" i="1"/>
  <c r="H1662" i="1" s="1"/>
  <c r="B1230" i="1"/>
  <c r="H1230" i="1" s="1"/>
  <c r="B1314" i="1"/>
  <c r="H1314" i="1" s="1"/>
  <c r="B1236" i="1"/>
  <c r="H1236" i="1" s="1"/>
  <c r="B1227" i="1"/>
  <c r="H1227" i="1" s="1"/>
  <c r="B1129" i="1"/>
  <c r="H1129" i="1" s="1"/>
  <c r="B1242" i="1"/>
  <c r="H1242" i="1" s="1"/>
  <c r="B1443" i="1"/>
  <c r="H1443" i="1" s="1"/>
  <c r="B1318" i="1"/>
  <c r="H1318" i="1" s="1"/>
  <c r="B1125" i="1"/>
  <c r="H1125" i="1" s="1"/>
  <c r="B1438" i="1"/>
  <c r="H1438" i="1" s="1"/>
  <c r="B1434" i="1"/>
  <c r="H1434" i="1" s="1"/>
  <c r="B1102" i="1"/>
  <c r="H1102" i="1" s="1"/>
  <c r="B1099" i="1"/>
  <c r="H1099" i="1" s="1"/>
  <c r="B1300" i="1"/>
  <c r="H1300" i="1" s="1"/>
  <c r="B1304" i="1"/>
  <c r="H1304" i="1" s="1"/>
  <c r="B1645" i="1"/>
  <c r="H1645" i="1" s="1"/>
  <c r="B1430" i="1"/>
  <c r="H1430" i="1" s="1"/>
  <c r="B1641" i="1"/>
  <c r="H1641" i="1" s="1"/>
  <c r="B1307" i="1"/>
  <c r="H1307" i="1" s="1"/>
  <c r="B1112" i="1"/>
  <c r="H1112" i="1" s="1"/>
  <c r="B1116" i="1"/>
  <c r="H1116" i="1" s="1"/>
  <c r="B1109" i="1"/>
  <c r="H1109" i="1" s="1"/>
  <c r="B1637" i="1"/>
  <c r="H1637" i="1" s="1"/>
  <c r="B1633" i="1"/>
  <c r="H1633" i="1" s="1"/>
  <c r="B1653" i="1"/>
  <c r="H1653" i="1" s="1"/>
  <c r="B1649" i="1"/>
  <c r="H1649" i="1" s="1"/>
  <c r="B1106" i="1"/>
  <c r="H1106" i="1" s="1"/>
  <c r="W2331" i="1" l="1"/>
  <c r="W2332" i="1"/>
  <c r="W2334" i="1"/>
  <c r="D2335" i="1"/>
  <c r="D2337" i="1"/>
  <c r="F2338" i="1"/>
  <c r="D2336" i="1"/>
  <c r="F2337" i="1"/>
  <c r="E2337" i="1"/>
  <c r="H2337" i="1"/>
  <c r="H2338" i="1"/>
  <c r="F2335" i="1"/>
  <c r="H2335" i="1"/>
  <c r="H2336" i="1"/>
  <c r="D2338" i="1"/>
  <c r="F2336" i="1"/>
  <c r="E2336" i="1"/>
  <c r="E2335" i="1"/>
  <c r="E2338" i="1"/>
  <c r="W2333" i="1"/>
  <c r="H1048" i="2"/>
  <c r="X842" i="1"/>
  <c r="Y842" i="1" s="1"/>
  <c r="X840" i="1"/>
  <c r="Y840" i="1" s="1"/>
  <c r="X1019" i="1"/>
  <c r="Y1019" i="1" s="1"/>
  <c r="X720" i="1"/>
  <c r="Y720" i="1" s="1"/>
  <c r="X787" i="1"/>
  <c r="Y787" i="1" s="1"/>
  <c r="X782" i="1"/>
  <c r="Y782" i="1" s="1"/>
  <c r="X910" i="1"/>
  <c r="Y910" i="1" s="1"/>
  <c r="X659" i="1"/>
  <c r="Y659" i="1" s="1"/>
  <c r="X784" i="1"/>
  <c r="Y784" i="1" s="1"/>
  <c r="X713" i="1"/>
  <c r="Y713" i="1" s="1"/>
  <c r="X917" i="1"/>
  <c r="Y917" i="1" s="1"/>
  <c r="X640" i="1"/>
  <c r="Y640" i="1" s="1"/>
  <c r="X762" i="1"/>
  <c r="Y762" i="1" s="1"/>
  <c r="X847" i="1"/>
  <c r="Y847" i="1" s="1"/>
  <c r="F1641" i="1"/>
  <c r="W1641" i="1" s="1"/>
  <c r="D1641" i="1"/>
  <c r="E1641" i="1"/>
  <c r="F1242" i="1"/>
  <c r="W1242" i="1" s="1"/>
  <c r="D1242" i="1"/>
  <c r="E1242" i="1"/>
  <c r="E797" i="1"/>
  <c r="F797" i="1"/>
  <c r="W797" i="1" s="1"/>
  <c r="D797" i="1"/>
  <c r="F874" i="1"/>
  <c r="W874" i="1" s="1"/>
  <c r="E874" i="1"/>
  <c r="D874" i="1"/>
  <c r="E775" i="1"/>
  <c r="D775" i="1"/>
  <c r="F775" i="1"/>
  <c r="W775" i="1" s="1"/>
  <c r="D1239" i="1"/>
  <c r="E1239" i="1"/>
  <c r="F1239" i="1"/>
  <c r="W1239" i="1" s="1"/>
  <c r="E1347" i="1"/>
  <c r="D1347" i="1"/>
  <c r="F1347" i="1"/>
  <c r="W1347" i="1" s="1"/>
  <c r="D1363" i="1"/>
  <c r="E1363" i="1"/>
  <c r="F1363" i="1"/>
  <c r="W1363" i="1" s="1"/>
  <c r="D1333" i="1"/>
  <c r="E1333" i="1"/>
  <c r="F1333" i="1"/>
  <c r="W1333" i="1" s="1"/>
  <c r="F1653" i="1"/>
  <c r="W1653" i="1" s="1"/>
  <c r="D1653" i="1"/>
  <c r="E1653" i="1"/>
  <c r="F1116" i="1"/>
  <c r="W1116" i="1" s="1"/>
  <c r="E1116" i="1"/>
  <c r="D1116" i="1"/>
  <c r="F1430" i="1"/>
  <c r="W1430" i="1" s="1"/>
  <c r="D1430" i="1"/>
  <c r="E1430" i="1"/>
  <c r="E1099" i="1"/>
  <c r="D1099" i="1"/>
  <c r="F1099" i="1"/>
  <c r="W1099" i="1" s="1"/>
  <c r="F1125" i="1"/>
  <c r="W1125" i="1" s="1"/>
  <c r="D1125" i="1"/>
  <c r="E1125" i="1"/>
  <c r="E1129" i="1"/>
  <c r="D1129" i="1"/>
  <c r="F1129" i="1"/>
  <c r="W1129" i="1" s="1"/>
  <c r="E1230" i="1"/>
  <c r="D1230" i="1"/>
  <c r="F1230" i="1"/>
  <c r="W1230" i="1" s="1"/>
  <c r="F1132" i="1"/>
  <c r="W1132" i="1" s="1"/>
  <c r="D1132" i="1"/>
  <c r="E1132" i="1"/>
  <c r="E871" i="1"/>
  <c r="D871" i="1"/>
  <c r="F871" i="1"/>
  <c r="W871" i="1" s="1"/>
  <c r="F1322" i="1"/>
  <c r="W1322" i="1" s="1"/>
  <c r="E1322" i="1"/>
  <c r="D1322" i="1"/>
  <c r="F997" i="1"/>
  <c r="W997" i="1" s="1"/>
  <c r="D997" i="1"/>
  <c r="E997" i="1"/>
  <c r="F1692" i="1"/>
  <c r="W1692" i="1" s="1"/>
  <c r="E1692" i="1"/>
  <c r="D1692" i="1"/>
  <c r="F1149" i="1"/>
  <c r="W1149" i="1" s="1"/>
  <c r="E1149" i="1"/>
  <c r="D1149" i="1"/>
  <c r="D761" i="1"/>
  <c r="E761" i="1"/>
  <c r="F761" i="1"/>
  <c r="W761" i="1" s="1"/>
  <c r="F1344" i="1"/>
  <c r="W1344" i="1" s="1"/>
  <c r="D1344" i="1"/>
  <c r="E1344" i="1"/>
  <c r="D632" i="1"/>
  <c r="E632" i="1"/>
  <c r="F632" i="1"/>
  <c r="W632" i="1" s="1"/>
  <c r="F1678" i="1"/>
  <c r="W1678" i="1" s="1"/>
  <c r="E1678" i="1"/>
  <c r="D1678" i="1"/>
  <c r="D708" i="1"/>
  <c r="E708" i="1"/>
  <c r="F708" i="1"/>
  <c r="W708" i="1" s="1"/>
  <c r="D1034" i="1"/>
  <c r="F1034" i="1"/>
  <c r="W1034" i="1" s="1"/>
  <c r="E1034" i="1"/>
  <c r="E1477" i="1"/>
  <c r="D1477" i="1"/>
  <c r="F1477" i="1"/>
  <c r="W1477" i="1" s="1"/>
  <c r="D802" i="1"/>
  <c r="F802" i="1"/>
  <c r="W802" i="1" s="1"/>
  <c r="E802" i="1"/>
  <c r="F1685" i="1"/>
  <c r="W1685" i="1" s="1"/>
  <c r="E1685" i="1"/>
  <c r="D1685" i="1"/>
  <c r="E692" i="1"/>
  <c r="D692" i="1"/>
  <c r="F692" i="1"/>
  <c r="W692" i="1" s="1"/>
  <c r="D1022" i="1"/>
  <c r="F1022" i="1"/>
  <c r="W1022" i="1" s="1"/>
  <c r="E1022" i="1"/>
  <c r="D969" i="1"/>
  <c r="E969" i="1"/>
  <c r="F969" i="1"/>
  <c r="W969" i="1" s="1"/>
  <c r="F1039" i="1"/>
  <c r="W1039" i="1" s="1"/>
  <c r="E1039" i="1"/>
  <c r="D1039" i="1"/>
  <c r="F808" i="1"/>
  <c r="W808" i="1" s="1"/>
  <c r="E808" i="1"/>
  <c r="D808" i="1"/>
  <c r="F1341" i="1"/>
  <c r="W1341" i="1" s="1"/>
  <c r="E1341" i="1"/>
  <c r="D1341" i="1"/>
  <c r="E851" i="1"/>
  <c r="D851" i="1"/>
  <c r="F851" i="1"/>
  <c r="W851" i="1" s="1"/>
  <c r="F1030" i="1"/>
  <c r="W1030" i="1" s="1"/>
  <c r="E1030" i="1"/>
  <c r="D1030" i="1"/>
  <c r="E1026" i="1"/>
  <c r="D1026" i="1"/>
  <c r="F1026" i="1"/>
  <c r="W1026" i="1" s="1"/>
  <c r="F1357" i="1"/>
  <c r="W1357" i="1" s="1"/>
  <c r="E1357" i="1"/>
  <c r="D1357" i="1"/>
  <c r="E806" i="1"/>
  <c r="D806" i="1"/>
  <c r="F806" i="1"/>
  <c r="W806" i="1" s="1"/>
  <c r="F952" i="1"/>
  <c r="W952" i="1" s="1"/>
  <c r="E952" i="1"/>
  <c r="D952" i="1"/>
  <c r="D674" i="1"/>
  <c r="F674" i="1"/>
  <c r="W674" i="1" s="1"/>
  <c r="E674" i="1"/>
  <c r="D965" i="1"/>
  <c r="E965" i="1"/>
  <c r="F965" i="1"/>
  <c r="W965" i="1" s="1"/>
  <c r="F715" i="1"/>
  <c r="W715" i="1" s="1"/>
  <c r="D715" i="1"/>
  <c r="E715" i="1"/>
  <c r="E857" i="1"/>
  <c r="D857" i="1"/>
  <c r="F857" i="1"/>
  <c r="W857" i="1" s="1"/>
  <c r="E644" i="1"/>
  <c r="D644" i="1"/>
  <c r="F644" i="1"/>
  <c r="W644" i="1" s="1"/>
  <c r="D2483" i="1"/>
  <c r="E2483" i="1"/>
  <c r="F2483" i="1"/>
  <c r="W2483" i="1" s="1"/>
  <c r="D3040" i="1"/>
  <c r="E3040" i="1"/>
  <c r="F3040" i="1"/>
  <c r="W3040" i="1" s="1"/>
  <c r="D3031" i="1"/>
  <c r="F3031" i="1"/>
  <c r="W3031" i="1" s="1"/>
  <c r="E3031" i="1"/>
  <c r="D3035" i="1"/>
  <c r="E3035" i="1"/>
  <c r="F3035" i="1"/>
  <c r="W3035" i="1" s="1"/>
  <c r="E2847" i="1"/>
  <c r="D2847" i="1"/>
  <c r="F2847" i="1"/>
  <c r="W2847" i="1" s="1"/>
  <c r="E2851" i="1"/>
  <c r="D2851" i="1"/>
  <c r="F2851" i="1"/>
  <c r="W2851" i="1" s="1"/>
  <c r="E3452" i="1"/>
  <c r="D3452" i="1"/>
  <c r="F3452" i="1"/>
  <c r="W3452" i="1" s="1"/>
  <c r="E3448" i="1"/>
  <c r="D3448" i="1"/>
  <c r="F3448" i="1"/>
  <c r="W3448" i="1" s="1"/>
  <c r="E3444" i="1"/>
  <c r="D3444" i="1"/>
  <c r="F3444" i="1"/>
  <c r="W3444" i="1" s="1"/>
  <c r="F1649" i="1"/>
  <c r="W1649" i="1" s="1"/>
  <c r="D1649" i="1"/>
  <c r="E1649" i="1"/>
  <c r="F1300" i="1"/>
  <c r="W1300" i="1" s="1"/>
  <c r="D1300" i="1"/>
  <c r="E1300" i="1"/>
  <c r="E1314" i="1"/>
  <c r="D1314" i="1"/>
  <c r="F1314" i="1"/>
  <c r="W1314" i="1" s="1"/>
  <c r="F1674" i="1"/>
  <c r="W1674" i="1" s="1"/>
  <c r="E1674" i="1"/>
  <c r="D1674" i="1"/>
  <c r="F866" i="1"/>
  <c r="W866" i="1" s="1"/>
  <c r="E866" i="1"/>
  <c r="D866" i="1"/>
  <c r="D845" i="1"/>
  <c r="E845" i="1"/>
  <c r="F845" i="1"/>
  <c r="W845" i="1" s="1"/>
  <c r="D1487" i="1"/>
  <c r="E1487" i="1"/>
  <c r="F1487" i="1"/>
  <c r="W1487" i="1" s="1"/>
  <c r="D741" i="1"/>
  <c r="F741" i="1"/>
  <c r="W741" i="1" s="1"/>
  <c r="E741" i="1"/>
  <c r="D1495" i="1"/>
  <c r="E1495" i="1"/>
  <c r="F1495" i="1"/>
  <c r="W1495" i="1" s="1"/>
  <c r="D684" i="1"/>
  <c r="E684" i="1"/>
  <c r="F684" i="1"/>
  <c r="W684" i="1" s="1"/>
  <c r="F804" i="1"/>
  <c r="W804" i="1" s="1"/>
  <c r="E804" i="1"/>
  <c r="D804" i="1"/>
  <c r="F672" i="1"/>
  <c r="W672" i="1" s="1"/>
  <c r="D672" i="1"/>
  <c r="E672" i="1"/>
  <c r="F1233" i="1"/>
  <c r="W1233" i="1" s="1"/>
  <c r="E1233" i="1"/>
  <c r="D1233" i="1"/>
  <c r="E750" i="1"/>
  <c r="D750" i="1"/>
  <c r="F750" i="1"/>
  <c r="W750" i="1" s="1"/>
  <c r="D1106" i="1"/>
  <c r="E1106" i="1"/>
  <c r="F1106" i="1"/>
  <c r="W1106" i="1" s="1"/>
  <c r="F1304" i="1"/>
  <c r="W1304" i="1" s="1"/>
  <c r="E1304" i="1"/>
  <c r="D1304" i="1"/>
  <c r="F1236" i="1"/>
  <c r="W1236" i="1" s="1"/>
  <c r="D1236" i="1"/>
  <c r="E1236" i="1"/>
  <c r="F665" i="1"/>
  <c r="W665" i="1" s="1"/>
  <c r="E665" i="1"/>
  <c r="D665" i="1"/>
  <c r="F1157" i="1"/>
  <c r="W1157" i="1" s="1"/>
  <c r="E1157" i="1"/>
  <c r="D1157" i="1"/>
  <c r="F1330" i="1"/>
  <c r="W1330" i="1" s="1"/>
  <c r="E1330" i="1"/>
  <c r="D1330" i="1"/>
  <c r="D1165" i="1"/>
  <c r="E1165" i="1"/>
  <c r="F1165" i="1"/>
  <c r="W1165" i="1" s="1"/>
  <c r="F1670" i="1"/>
  <c r="W1670" i="1" s="1"/>
  <c r="E1670" i="1"/>
  <c r="D1670" i="1"/>
  <c r="F893" i="1"/>
  <c r="W893" i="1" s="1"/>
  <c r="D893" i="1"/>
  <c r="E893" i="1"/>
  <c r="F1001" i="1"/>
  <c r="W1001" i="1" s="1"/>
  <c r="E1001" i="1"/>
  <c r="D1001" i="1"/>
  <c r="E974" i="1"/>
  <c r="D974" i="1"/>
  <c r="F974" i="1"/>
  <c r="W974" i="1" s="1"/>
  <c r="E638" i="1"/>
  <c r="D638" i="1"/>
  <c r="F638" i="1"/>
  <c r="W638" i="1" s="1"/>
  <c r="E984" i="1"/>
  <c r="D984" i="1"/>
  <c r="F984" i="1"/>
  <c r="W984" i="1" s="1"/>
  <c r="D1009" i="1"/>
  <c r="E1009" i="1"/>
  <c r="F1009" i="1"/>
  <c r="W1009" i="1" s="1"/>
  <c r="D945" i="1"/>
  <c r="E945" i="1"/>
  <c r="F945" i="1"/>
  <c r="W945" i="1" s="1"/>
  <c r="E2669" i="1"/>
  <c r="D2669" i="1"/>
  <c r="F2669" i="1"/>
  <c r="W2669" i="1" s="1"/>
  <c r="E2661" i="1"/>
  <c r="D2661" i="1"/>
  <c r="F2661" i="1"/>
  <c r="W2661" i="1" s="1"/>
  <c r="E2665" i="1"/>
  <c r="D2665" i="1"/>
  <c r="F2665" i="1"/>
  <c r="W2665" i="1" s="1"/>
  <c r="E2479" i="1"/>
  <c r="D2479" i="1"/>
  <c r="F2479" i="1"/>
  <c r="W2479" i="1" s="1"/>
  <c r="E2843" i="1"/>
  <c r="D2843" i="1"/>
  <c r="F2843" i="1"/>
  <c r="W2843" i="1" s="1"/>
  <c r="E3275" i="1"/>
  <c r="D3275" i="1"/>
  <c r="F3275" i="1"/>
  <c r="W3275" i="1" s="1"/>
  <c r="E3279" i="1"/>
  <c r="D3279" i="1"/>
  <c r="F3279" i="1"/>
  <c r="W3279" i="1" s="1"/>
  <c r="E3283" i="1"/>
  <c r="D3283" i="1"/>
  <c r="F3283" i="1"/>
  <c r="W3283" i="1" s="1"/>
  <c r="D2487" i="1"/>
  <c r="F2487" i="1"/>
  <c r="W2487" i="1" s="1"/>
  <c r="E2487" i="1"/>
  <c r="F1109" i="1"/>
  <c r="W1109" i="1" s="1"/>
  <c r="D1109" i="1"/>
  <c r="E1109" i="1"/>
  <c r="E1438" i="1"/>
  <c r="D1438" i="1"/>
  <c r="F1438" i="1"/>
  <c r="W1438" i="1" s="1"/>
  <c r="F1121" i="1"/>
  <c r="W1121" i="1" s="1"/>
  <c r="D1121" i="1"/>
  <c r="E1121" i="1"/>
  <c r="F1459" i="1"/>
  <c r="W1459" i="1" s="1"/>
  <c r="E1459" i="1"/>
  <c r="D1459" i="1"/>
  <c r="D1245" i="1"/>
  <c r="E1245" i="1"/>
  <c r="F1245" i="1"/>
  <c r="W1245" i="1" s="1"/>
  <c r="E927" i="1"/>
  <c r="D927" i="1"/>
  <c r="F927" i="1"/>
  <c r="W927" i="1" s="1"/>
  <c r="F772" i="1"/>
  <c r="W772" i="1" s="1"/>
  <c r="D772" i="1"/>
  <c r="E772" i="1"/>
  <c r="E768" i="1"/>
  <c r="D768" i="1"/>
  <c r="F768" i="1"/>
  <c r="W768" i="1" s="1"/>
  <c r="F1501" i="1"/>
  <c r="W1501" i="1" s="1"/>
  <c r="D1501" i="1"/>
  <c r="E1501" i="1"/>
  <c r="F1337" i="1"/>
  <c r="W1337" i="1" s="1"/>
  <c r="E1337" i="1"/>
  <c r="D1337" i="1"/>
  <c r="F918" i="1"/>
  <c r="W918" i="1" s="1"/>
  <c r="E918" i="1"/>
  <c r="D918" i="1"/>
  <c r="E1340" i="1"/>
  <c r="D1340" i="1"/>
  <c r="F1340" i="1"/>
  <c r="W1340" i="1" s="1"/>
  <c r="E646" i="1"/>
  <c r="D646" i="1"/>
  <c r="F646" i="1"/>
  <c r="W646" i="1" s="1"/>
  <c r="F884" i="1"/>
  <c r="W884" i="1" s="1"/>
  <c r="E884" i="1"/>
  <c r="D884" i="1"/>
  <c r="E814" i="1"/>
  <c r="D814" i="1"/>
  <c r="F814" i="1"/>
  <c r="W814" i="1" s="1"/>
  <c r="E902" i="1"/>
  <c r="D902" i="1"/>
  <c r="F902" i="1"/>
  <c r="W902" i="1" s="1"/>
  <c r="F961" i="1"/>
  <c r="W961" i="1" s="1"/>
  <c r="E961" i="1"/>
  <c r="D961" i="1"/>
  <c r="F1351" i="1"/>
  <c r="W1351" i="1" s="1"/>
  <c r="E1351" i="1"/>
  <c r="D1351" i="1"/>
  <c r="E656" i="1"/>
  <c r="D656" i="1"/>
  <c r="F656" i="1"/>
  <c r="W656" i="1" s="1"/>
  <c r="F676" i="1"/>
  <c r="W676" i="1" s="1"/>
  <c r="E676" i="1"/>
  <c r="D676" i="1"/>
  <c r="E1689" i="1"/>
  <c r="D1689" i="1"/>
  <c r="F1689" i="1"/>
  <c r="W1689" i="1" s="1"/>
  <c r="D1474" i="1"/>
  <c r="E1474" i="1"/>
  <c r="F1474" i="1"/>
  <c r="W1474" i="1" s="1"/>
  <c r="F1637" i="1"/>
  <c r="W1637" i="1" s="1"/>
  <c r="D1637" i="1"/>
  <c r="E1637" i="1"/>
  <c r="F1307" i="1"/>
  <c r="W1307" i="1" s="1"/>
  <c r="D1307" i="1"/>
  <c r="E1307" i="1"/>
  <c r="E1434" i="1"/>
  <c r="D1434" i="1"/>
  <c r="F1434" i="1"/>
  <c r="W1434" i="1" s="1"/>
  <c r="F1443" i="1"/>
  <c r="W1443" i="1" s="1"/>
  <c r="D1443" i="1"/>
  <c r="E1443" i="1"/>
  <c r="F1666" i="1"/>
  <c r="W1666" i="1" s="1"/>
  <c r="D1666" i="1"/>
  <c r="E1666" i="1"/>
  <c r="D1138" i="1"/>
  <c r="E1138" i="1"/>
  <c r="F1138" i="1"/>
  <c r="W1138" i="1" s="1"/>
  <c r="F982" i="1"/>
  <c r="W982" i="1" s="1"/>
  <c r="D982" i="1"/>
  <c r="E982" i="1"/>
  <c r="F661" i="1"/>
  <c r="W661" i="1" s="1"/>
  <c r="E661" i="1"/>
  <c r="D661" i="1"/>
  <c r="F888" i="1"/>
  <c r="W888" i="1" s="1"/>
  <c r="D888" i="1"/>
  <c r="E888" i="1"/>
  <c r="E924" i="1"/>
  <c r="D924" i="1"/>
  <c r="F924" i="1"/>
  <c r="W924" i="1" s="1"/>
  <c r="F941" i="1"/>
  <c r="W941" i="1" s="1"/>
  <c r="D941" i="1"/>
  <c r="E941" i="1"/>
  <c r="D792" i="1"/>
  <c r="E792" i="1"/>
  <c r="F792" i="1"/>
  <c r="W792" i="1" s="1"/>
  <c r="E1142" i="1"/>
  <c r="D1142" i="1"/>
  <c r="F1142" i="1"/>
  <c r="W1142" i="1" s="1"/>
  <c r="F758" i="1"/>
  <c r="W758" i="1" s="1"/>
  <c r="D758" i="1"/>
  <c r="E758" i="1"/>
  <c r="F1161" i="1"/>
  <c r="W1161" i="1" s="1"/>
  <c r="E1161" i="1"/>
  <c r="D1161" i="1"/>
  <c r="F1463" i="1"/>
  <c r="W1463" i="1" s="1"/>
  <c r="E1463" i="1"/>
  <c r="D1463" i="1"/>
  <c r="F860" i="1"/>
  <c r="W860" i="1" s="1"/>
  <c r="D860" i="1"/>
  <c r="E860" i="1"/>
  <c r="D1135" i="1"/>
  <c r="E1135" i="1"/>
  <c r="F1135" i="1"/>
  <c r="W1135" i="1" s="1"/>
  <c r="E635" i="1"/>
  <c r="D635" i="1"/>
  <c r="F635" i="1"/>
  <c r="W635" i="1" s="1"/>
  <c r="F1483" i="1"/>
  <c r="W1483" i="1" s="1"/>
  <c r="E1483" i="1"/>
  <c r="D1483" i="1"/>
  <c r="F1361" i="1"/>
  <c r="W1361" i="1" s="1"/>
  <c r="E1361" i="1"/>
  <c r="D1361" i="1"/>
  <c r="F830" i="1"/>
  <c r="W830" i="1" s="1"/>
  <c r="E830" i="1"/>
  <c r="D830" i="1"/>
  <c r="D1370" i="1"/>
  <c r="E1370" i="1"/>
  <c r="F1370" i="1"/>
  <c r="W1370" i="1" s="1"/>
  <c r="D737" i="1"/>
  <c r="E737" i="1"/>
  <c r="F737" i="1"/>
  <c r="W737" i="1" s="1"/>
  <c r="E1011" i="1"/>
  <c r="D1011" i="1"/>
  <c r="F1011" i="1"/>
  <c r="W1011" i="1" s="1"/>
  <c r="F811" i="1"/>
  <c r="W811" i="1" s="1"/>
  <c r="E811" i="1"/>
  <c r="D811" i="1"/>
  <c r="F1479" i="1"/>
  <c r="W1479" i="1" s="1"/>
  <c r="D1479" i="1"/>
  <c r="E1479" i="1"/>
  <c r="F1682" i="1"/>
  <c r="W1682" i="1" s="1"/>
  <c r="D1682" i="1"/>
  <c r="E1682" i="1"/>
  <c r="E873" i="1"/>
  <c r="D873" i="1"/>
  <c r="F873" i="1"/>
  <c r="W873" i="1" s="1"/>
  <c r="F1366" i="1"/>
  <c r="W1366" i="1" s="1"/>
  <c r="E1366" i="1"/>
  <c r="D1366" i="1"/>
  <c r="E821" i="1"/>
  <c r="D821" i="1"/>
  <c r="F821" i="1"/>
  <c r="W821" i="1" s="1"/>
  <c r="F697" i="1"/>
  <c r="W697" i="1" s="1"/>
  <c r="D697" i="1"/>
  <c r="E697" i="1"/>
  <c r="F1169" i="1"/>
  <c r="W1169" i="1" s="1"/>
  <c r="E1169" i="1"/>
  <c r="D1169" i="1"/>
  <c r="D988" i="1"/>
  <c r="E988" i="1"/>
  <c r="F988" i="1"/>
  <c r="W988" i="1" s="1"/>
  <c r="D767" i="1"/>
  <c r="E767" i="1"/>
  <c r="F767" i="1"/>
  <c r="W767" i="1" s="1"/>
  <c r="F1633" i="1"/>
  <c r="W1633" i="1" s="1"/>
  <c r="D1633" i="1"/>
  <c r="E1633" i="1"/>
  <c r="F1112" i="1"/>
  <c r="W1112" i="1" s="1"/>
  <c r="E1112" i="1"/>
  <c r="D1112" i="1"/>
  <c r="F1645" i="1"/>
  <c r="W1645" i="1" s="1"/>
  <c r="E1645" i="1"/>
  <c r="D1645" i="1"/>
  <c r="F1102" i="1"/>
  <c r="W1102" i="1" s="1"/>
  <c r="D1102" i="1"/>
  <c r="E1102" i="1"/>
  <c r="F1318" i="1"/>
  <c r="W1318" i="1" s="1"/>
  <c r="D1318" i="1"/>
  <c r="E1318" i="1"/>
  <c r="E1227" i="1"/>
  <c r="D1227" i="1"/>
  <c r="F1227" i="1"/>
  <c r="W1227" i="1" s="1"/>
  <c r="E1662" i="1"/>
  <c r="D1662" i="1"/>
  <c r="F1662" i="1"/>
  <c r="W1662" i="1" s="1"/>
  <c r="D1658" i="1"/>
  <c r="E1658" i="1"/>
  <c r="F1658" i="1"/>
  <c r="W1658" i="1" s="1"/>
  <c r="D915" i="1"/>
  <c r="E915" i="1"/>
  <c r="F915" i="1"/>
  <c r="W915" i="1" s="1"/>
  <c r="F1455" i="1"/>
  <c r="W1455" i="1" s="1"/>
  <c r="E1455" i="1"/>
  <c r="D1455" i="1"/>
  <c r="E746" i="1"/>
  <c r="D746" i="1"/>
  <c r="F746" i="1"/>
  <c r="W746" i="1" s="1"/>
  <c r="E779" i="1"/>
  <c r="D779" i="1"/>
  <c r="F779" i="1"/>
  <c r="W779" i="1" s="1"/>
  <c r="E1696" i="1"/>
  <c r="D1696" i="1"/>
  <c r="F1696" i="1"/>
  <c r="W1696" i="1" s="1"/>
  <c r="D921" i="1"/>
  <c r="E921" i="1"/>
  <c r="F921" i="1"/>
  <c r="W921" i="1" s="1"/>
  <c r="D936" i="1"/>
  <c r="E936" i="1"/>
  <c r="F936" i="1"/>
  <c r="W936" i="1" s="1"/>
  <c r="D1017" i="1"/>
  <c r="E1017" i="1"/>
  <c r="F1017" i="1"/>
  <c r="W1017" i="1" s="1"/>
  <c r="E789" i="1"/>
  <c r="D789" i="1"/>
  <c r="F789" i="1"/>
  <c r="W789" i="1" s="1"/>
  <c r="F701" i="1"/>
  <c r="W701" i="1" s="1"/>
  <c r="D701" i="1"/>
  <c r="E701" i="1"/>
  <c r="F1326" i="1"/>
  <c r="W1326" i="1" s="1"/>
  <c r="E1326" i="1"/>
  <c r="D1326" i="1"/>
  <c r="E1146" i="1"/>
  <c r="D1146" i="1"/>
  <c r="F1146" i="1"/>
  <c r="W1146" i="1" s="1"/>
  <c r="F1005" i="1"/>
  <c r="W1005" i="1" s="1"/>
  <c r="E1005" i="1"/>
  <c r="D1005" i="1"/>
  <c r="F906" i="1"/>
  <c r="W906" i="1" s="1"/>
  <c r="D906" i="1"/>
  <c r="E906" i="1"/>
  <c r="D849" i="1"/>
  <c r="E849" i="1"/>
  <c r="F849" i="1"/>
  <c r="W849" i="1" s="1"/>
  <c r="E1470" i="1"/>
  <c r="D1470" i="1"/>
  <c r="F1470" i="1"/>
  <c r="W1470" i="1" s="1"/>
  <c r="F1012" i="1"/>
  <c r="W1012" i="1" s="1"/>
  <c r="E1012" i="1"/>
  <c r="D1012" i="1"/>
  <c r="E989" i="1"/>
  <c r="D989" i="1"/>
  <c r="F989" i="1"/>
  <c r="W989" i="1" s="1"/>
  <c r="F1248" i="1"/>
  <c r="W1248" i="1" s="1"/>
  <c r="E1248" i="1"/>
  <c r="D1248" i="1"/>
  <c r="E993" i="1"/>
  <c r="D993" i="1"/>
  <c r="F993" i="1"/>
  <c r="W993" i="1" s="1"/>
  <c r="F1153" i="1"/>
  <c r="W1153" i="1" s="1"/>
  <c r="D1153" i="1"/>
  <c r="E1153" i="1"/>
  <c r="D704" i="1"/>
  <c r="E704" i="1"/>
  <c r="F704" i="1"/>
  <c r="W704" i="1" s="1"/>
  <c r="F695" i="1"/>
  <c r="W695" i="1" s="1"/>
  <c r="D695" i="1"/>
  <c r="E695" i="1"/>
  <c r="F689" i="1"/>
  <c r="W689" i="1" s="1"/>
  <c r="D689" i="1"/>
  <c r="E689" i="1"/>
  <c r="F1493" i="1"/>
  <c r="W1493" i="1" s="1"/>
  <c r="E1493" i="1"/>
  <c r="D1493" i="1"/>
  <c r="F817" i="1"/>
  <c r="W817" i="1" s="1"/>
  <c r="E817" i="1"/>
  <c r="D817" i="1"/>
  <c r="F912" i="1"/>
  <c r="W912" i="1" s="1"/>
  <c r="D912" i="1"/>
  <c r="E912" i="1"/>
  <c r="D882" i="1"/>
  <c r="E882" i="1"/>
  <c r="F882" i="1"/>
  <c r="W882" i="1" s="1"/>
  <c r="E1020" i="1"/>
  <c r="D1020" i="1"/>
  <c r="F1020" i="1"/>
  <c r="W1020" i="1" s="1"/>
  <c r="E681" i="1"/>
  <c r="D681" i="1"/>
  <c r="F681" i="1"/>
  <c r="W681" i="1" s="1"/>
  <c r="D785" i="1"/>
  <c r="E785" i="1"/>
  <c r="F785" i="1"/>
  <c r="W785" i="1" s="1"/>
  <c r="D1373" i="1"/>
  <c r="F1373" i="1"/>
  <c r="W1373" i="1" s="1"/>
  <c r="E1373" i="1"/>
  <c r="E958" i="1"/>
  <c r="D958" i="1"/>
  <c r="F958" i="1"/>
  <c r="W958" i="1" s="1"/>
  <c r="F1489" i="1"/>
  <c r="W1489" i="1" s="1"/>
  <c r="E1489" i="1"/>
  <c r="D1489" i="1"/>
  <c r="E1498" i="1"/>
  <c r="D1498" i="1"/>
  <c r="F1498" i="1"/>
  <c r="W1498" i="1" s="1"/>
  <c r="D809" i="1"/>
  <c r="E809" i="1"/>
  <c r="F809" i="1"/>
  <c r="W809" i="1" s="1"/>
  <c r="F1681" i="1"/>
  <c r="W1681" i="1" s="1"/>
  <c r="E1681" i="1"/>
  <c r="D1681" i="1"/>
  <c r="F852" i="1"/>
  <c r="W852" i="1" s="1"/>
  <c r="E852" i="1"/>
  <c r="D852" i="1"/>
  <c r="F826" i="1"/>
  <c r="W826" i="1" s="1"/>
  <c r="E826" i="1"/>
  <c r="D826" i="1"/>
  <c r="F1008" i="1"/>
  <c r="W1008" i="1" s="1"/>
  <c r="D1008" i="1"/>
  <c r="E1008" i="1"/>
  <c r="E1168" i="1"/>
  <c r="D1168" i="1"/>
  <c r="F1168" i="1"/>
  <c r="W1168" i="1" s="1"/>
  <c r="E839" i="1"/>
  <c r="D839" i="1"/>
  <c r="F839" i="1"/>
  <c r="W839" i="1" s="1"/>
  <c r="D729" i="1"/>
  <c r="F729" i="1"/>
  <c r="W729" i="1" s="1"/>
  <c r="E729" i="1"/>
  <c r="E977" i="1"/>
  <c r="D977" i="1"/>
  <c r="F977" i="1"/>
  <c r="W977" i="1" s="1"/>
  <c r="F1467" i="1"/>
  <c r="W1467" i="1" s="1"/>
  <c r="D1467" i="1"/>
  <c r="E1467" i="1"/>
  <c r="F764" i="1"/>
  <c r="W764" i="1" s="1"/>
  <c r="D764" i="1"/>
  <c r="E764" i="1"/>
  <c r="F1348" i="1"/>
  <c r="W1348" i="1" s="1"/>
  <c r="E1348" i="1"/>
  <c r="D1348" i="1"/>
  <c r="X911" i="1"/>
  <c r="Y911" i="1" s="1"/>
  <c r="B2485" i="1"/>
  <c r="H2485" i="1" s="1"/>
  <c r="B2484" i="1"/>
  <c r="H2484" i="1" s="1"/>
  <c r="B3042" i="1"/>
  <c r="H3042" i="1" s="1"/>
  <c r="B3041" i="1"/>
  <c r="H3041" i="1" s="1"/>
  <c r="B3033" i="1"/>
  <c r="H3033" i="1" s="1"/>
  <c r="B3032" i="1"/>
  <c r="H3032" i="1" s="1"/>
  <c r="B3036" i="1"/>
  <c r="H3036" i="1" s="1"/>
  <c r="B2849" i="1"/>
  <c r="H2849" i="1" s="1"/>
  <c r="B2848" i="1"/>
  <c r="H2848" i="1" s="1"/>
  <c r="B2845" i="1"/>
  <c r="H2845" i="1" s="1"/>
  <c r="B2844" i="1"/>
  <c r="H2844" i="1" s="1"/>
  <c r="B3277" i="1"/>
  <c r="H3277" i="1" s="1"/>
  <c r="B3276" i="1"/>
  <c r="H3276" i="1" s="1"/>
  <c r="B3281" i="1"/>
  <c r="H3281" i="1" s="1"/>
  <c r="B3280" i="1"/>
  <c r="H3280" i="1" s="1"/>
  <c r="B3284" i="1"/>
  <c r="H3284" i="1" s="1"/>
  <c r="B2489" i="1"/>
  <c r="H2489" i="1" s="1"/>
  <c r="B2488" i="1"/>
  <c r="H2488" i="1" s="1"/>
  <c r="B2671" i="1"/>
  <c r="H2671" i="1" s="1"/>
  <c r="B2670" i="1"/>
  <c r="H2670" i="1" s="1"/>
  <c r="B2663" i="1"/>
  <c r="H2663" i="1" s="1"/>
  <c r="B2662" i="1"/>
  <c r="H2662" i="1" s="1"/>
  <c r="B2667" i="1"/>
  <c r="H2667" i="1" s="1"/>
  <c r="B2666" i="1"/>
  <c r="H2666" i="1" s="1"/>
  <c r="B2481" i="1"/>
  <c r="H2481" i="1" s="1"/>
  <c r="B2480" i="1"/>
  <c r="H2480" i="1" s="1"/>
  <c r="B2853" i="1"/>
  <c r="H2853" i="1" s="1"/>
  <c r="B2852" i="1"/>
  <c r="H2852" i="1" s="1"/>
  <c r="B3454" i="1"/>
  <c r="H3454" i="1" s="1"/>
  <c r="B3453" i="1"/>
  <c r="H3453" i="1" s="1"/>
  <c r="B3450" i="1"/>
  <c r="H3450" i="1" s="1"/>
  <c r="B3449" i="1"/>
  <c r="H3449" i="1" s="1"/>
  <c r="B3446" i="1"/>
  <c r="H3446" i="1" s="1"/>
  <c r="B3445" i="1"/>
  <c r="H3445" i="1" s="1"/>
  <c r="B1349" i="1"/>
  <c r="H1349" i="1" s="1"/>
  <c r="B959" i="1"/>
  <c r="H959" i="1" s="1"/>
  <c r="X1000" i="1"/>
  <c r="Y1000" i="1" s="1"/>
  <c r="B716" i="1"/>
  <c r="H716" i="1" s="1"/>
  <c r="B1334" i="1"/>
  <c r="H1334" i="1" s="1"/>
  <c r="X973" i="1"/>
  <c r="Y973" i="1" s="1"/>
  <c r="X763" i="1"/>
  <c r="Y763" i="1" s="1"/>
  <c r="X834" i="1"/>
  <c r="Y834" i="1" s="1"/>
  <c r="X748" i="1"/>
  <c r="Y748" i="1" s="1"/>
  <c r="X637" i="1"/>
  <c r="Y637" i="1" s="1"/>
  <c r="X753" i="1"/>
  <c r="Y753" i="1" s="1"/>
  <c r="X749" i="1"/>
  <c r="Y749" i="1" s="1"/>
  <c r="X833" i="1"/>
  <c r="Y833" i="1" s="1"/>
  <c r="X634" i="1"/>
  <c r="Y634" i="1" s="1"/>
  <c r="B946" i="1"/>
  <c r="H946" i="1" s="1"/>
  <c r="B751" i="1"/>
  <c r="H751" i="1" s="1"/>
  <c r="X707" i="1"/>
  <c r="Y707" i="1" s="1"/>
  <c r="X710" i="1"/>
  <c r="Y710" i="1" s="1"/>
  <c r="X714" i="1"/>
  <c r="Y714" i="1" s="1"/>
  <c r="B765" i="1"/>
  <c r="H765" i="1" s="1"/>
  <c r="B1686" i="1"/>
  <c r="H1686" i="1" s="1"/>
  <c r="B1448" i="1"/>
  <c r="H1448" i="1" s="1"/>
  <c r="B1447" i="1"/>
  <c r="H1447" i="1" s="1"/>
  <c r="B903" i="1"/>
  <c r="H903" i="1" s="1"/>
  <c r="B698" i="1"/>
  <c r="H698" i="1" s="1"/>
  <c r="B985" i="1"/>
  <c r="H985" i="1" s="1"/>
  <c r="B1367" i="1"/>
  <c r="H1367" i="1" s="1"/>
  <c r="B822" i="1"/>
  <c r="H822" i="1" s="1"/>
  <c r="B1352" i="1"/>
  <c r="H1352" i="1" s="1"/>
  <c r="B1452" i="1"/>
  <c r="H1452" i="1" s="1"/>
  <c r="B1451" i="1"/>
  <c r="H1451" i="1" s="1"/>
  <c r="B647" i="1"/>
  <c r="H647" i="1" s="1"/>
  <c r="B962" i="1"/>
  <c r="H962" i="1" s="1"/>
  <c r="B1496" i="1"/>
  <c r="H1496" i="1" s="1"/>
  <c r="B1023" i="1"/>
  <c r="H1023" i="1" s="1"/>
  <c r="B1374" i="1"/>
  <c r="H1374" i="1" s="1"/>
  <c r="B1490" i="1"/>
  <c r="H1490" i="1" s="1"/>
  <c r="B827" i="1"/>
  <c r="H827" i="1" s="1"/>
  <c r="B730" i="1"/>
  <c r="H730" i="1" s="1"/>
  <c r="B897" i="1"/>
  <c r="H897" i="1" s="1"/>
  <c r="B682" i="1"/>
  <c r="H682" i="1" s="1"/>
  <c r="B1371" i="1"/>
  <c r="H1371" i="1" s="1"/>
  <c r="B738" i="1"/>
  <c r="H738" i="1" s="1"/>
  <c r="B1364" i="1"/>
  <c r="H1364" i="1" s="1"/>
  <c r="B685" i="1"/>
  <c r="H685" i="1" s="1"/>
  <c r="B885" i="1"/>
  <c r="H885" i="1" s="1"/>
  <c r="B978" i="1"/>
  <c r="H978" i="1" s="1"/>
  <c r="B967" i="1"/>
  <c r="H967" i="1" s="1"/>
  <c r="B966" i="1"/>
  <c r="H966" i="1" s="1"/>
  <c r="B954" i="1"/>
  <c r="H954" i="1" s="1"/>
  <c r="B953" i="1"/>
  <c r="H953" i="1" s="1"/>
  <c r="B755" i="1"/>
  <c r="H755" i="1" s="1"/>
  <c r="B754" i="1"/>
  <c r="H754" i="1" s="1"/>
  <c r="B677" i="1"/>
  <c r="H677" i="1" s="1"/>
  <c r="B949" i="1"/>
  <c r="H949" i="1" s="1"/>
  <c r="B812" i="1"/>
  <c r="H812" i="1" s="1"/>
  <c r="B1480" i="1"/>
  <c r="H1480" i="1" s="1"/>
  <c r="B673" i="1"/>
  <c r="H673" i="1" s="1"/>
  <c r="B668" i="1"/>
  <c r="H668" i="1" s="1"/>
  <c r="B657" i="1"/>
  <c r="H657" i="1" s="1"/>
  <c r="B654" i="1"/>
  <c r="H654" i="1" s="1"/>
  <c r="B650" i="1"/>
  <c r="H650" i="1" s="1"/>
  <c r="B933" i="1"/>
  <c r="H933" i="1" s="1"/>
  <c r="B831" i="1"/>
  <c r="H831" i="1" s="1"/>
  <c r="B971" i="1"/>
  <c r="H971" i="1" s="1"/>
  <c r="B970" i="1"/>
  <c r="H970" i="1" s="1"/>
  <c r="B1040" i="1"/>
  <c r="H1040" i="1" s="1"/>
  <c r="B1031" i="1"/>
  <c r="H1031" i="1" s="1"/>
  <c r="B1027" i="1"/>
  <c r="H1027" i="1" s="1"/>
  <c r="B1358" i="1"/>
  <c r="H1358" i="1" s="1"/>
  <c r="B805" i="1"/>
  <c r="H805" i="1" s="1"/>
  <c r="E882" i="2"/>
  <c r="F883" i="2"/>
  <c r="B1338" i="1"/>
  <c r="H1338" i="1" s="1"/>
  <c r="B986" i="1"/>
  <c r="H986" i="1" s="1"/>
  <c r="X703" i="1"/>
  <c r="Y703" i="1" s="1"/>
  <c r="X856" i="1"/>
  <c r="Y856" i="1" s="1"/>
  <c r="X896" i="1"/>
  <c r="Y896" i="1" s="1"/>
  <c r="B950" i="1"/>
  <c r="H950" i="1" s="1"/>
  <c r="X844" i="1"/>
  <c r="Y844" i="1" s="1"/>
  <c r="X760" i="1"/>
  <c r="Y760" i="1" s="1"/>
  <c r="X1014" i="1"/>
  <c r="Y1014" i="1" s="1"/>
  <c r="B1035" i="1"/>
  <c r="H1035" i="1" s="1"/>
  <c r="X859" i="1"/>
  <c r="Y859" i="1" s="1"/>
  <c r="B1484" i="1"/>
  <c r="H1484" i="1" s="1"/>
  <c r="B742" i="1"/>
  <c r="H742" i="1" s="1"/>
  <c r="B690" i="1"/>
  <c r="H690" i="1" s="1"/>
  <c r="B818" i="1"/>
  <c r="H818" i="1" s="1"/>
  <c r="X836" i="1"/>
  <c r="Y836" i="1" s="1"/>
  <c r="B705" i="1"/>
  <c r="H705" i="1" s="1"/>
  <c r="B1659" i="1"/>
  <c r="H1659" i="1" s="1"/>
  <c r="X643" i="1"/>
  <c r="Y643" i="1" s="1"/>
  <c r="B651" i="1"/>
  <c r="H651" i="1" s="1"/>
  <c r="X914" i="1"/>
  <c r="Y914" i="1" s="1"/>
  <c r="X641" i="1"/>
  <c r="Y641" i="1" s="1"/>
  <c r="X981" i="1"/>
  <c r="Y981" i="1" s="1"/>
  <c r="X745" i="1"/>
  <c r="Y745" i="1" s="1"/>
  <c r="X712" i="1"/>
  <c r="Y712" i="1" s="1"/>
  <c r="X1016" i="1"/>
  <c r="Y1016" i="1" s="1"/>
  <c r="X791" i="1"/>
  <c r="Y791" i="1" s="1"/>
  <c r="X771" i="1"/>
  <c r="Y771" i="1" s="1"/>
  <c r="B975" i="1"/>
  <c r="H975" i="1" s="1"/>
  <c r="X718" i="1"/>
  <c r="Y718" i="1" s="1"/>
  <c r="X653" i="1"/>
  <c r="Y653" i="1" s="1"/>
  <c r="X848" i="1"/>
  <c r="Y848" i="1" s="1"/>
  <c r="X783" i="1"/>
  <c r="Y783" i="1" s="1"/>
  <c r="X996" i="1"/>
  <c r="Y996" i="1" s="1"/>
  <c r="X660" i="1"/>
  <c r="Y660" i="1" s="1"/>
  <c r="X788" i="1"/>
  <c r="Y788" i="1" s="1"/>
  <c r="X786" i="1"/>
  <c r="Y786" i="1" s="1"/>
  <c r="X649" i="1"/>
  <c r="Y649" i="1" s="1"/>
  <c r="X670" i="1"/>
  <c r="Y670" i="1" s="1"/>
  <c r="X870" i="1"/>
  <c r="Y870" i="1" s="1"/>
  <c r="X841" i="1"/>
  <c r="Y841" i="1" s="1"/>
  <c r="B639" i="1"/>
  <c r="H639" i="1" s="1"/>
  <c r="X778" i="1"/>
  <c r="Y778" i="1" s="1"/>
  <c r="X887" i="1"/>
  <c r="Y887" i="1" s="1"/>
  <c r="X905" i="1"/>
  <c r="Y905" i="1" s="1"/>
  <c r="X757" i="1"/>
  <c r="Y757" i="1" s="1"/>
  <c r="X863" i="1"/>
  <c r="Y863" i="1" s="1"/>
  <c r="X722" i="1"/>
  <c r="Y722" i="1" s="1"/>
  <c r="X700" i="1"/>
  <c r="Y700" i="1" s="1"/>
  <c r="X909" i="1"/>
  <c r="Y909" i="1" s="1"/>
  <c r="X664" i="1"/>
  <c r="Y664" i="1" s="1"/>
  <c r="X865" i="1"/>
  <c r="Y865" i="1" s="1"/>
  <c r="X1004" i="1"/>
  <c r="Y1004" i="1" s="1"/>
  <c r="X892" i="1"/>
  <c r="Y892" i="1" s="1"/>
  <c r="X631" i="1"/>
  <c r="Y631" i="1" s="1"/>
  <c r="X667" i="1"/>
  <c r="Y667" i="1" s="1"/>
  <c r="X992" i="1"/>
  <c r="Y992" i="1" s="1"/>
  <c r="X774" i="1"/>
  <c r="Y774" i="1" s="1"/>
  <c r="B1154" i="1"/>
  <c r="H1154" i="1" s="1"/>
  <c r="B658" i="1"/>
  <c r="H658" i="1" s="1"/>
  <c r="B1139" i="1"/>
  <c r="H1139" i="1" s="1"/>
  <c r="B776" i="1"/>
  <c r="H776" i="1" s="1"/>
  <c r="B994" i="1"/>
  <c r="H994" i="1" s="1"/>
  <c r="B990" i="1"/>
  <c r="H990" i="1" s="1"/>
  <c r="B769" i="1"/>
  <c r="H769" i="1" s="1"/>
  <c r="B861" i="1"/>
  <c r="H861" i="1" s="1"/>
  <c r="B1002" i="1"/>
  <c r="H1002" i="1" s="1"/>
  <c r="B916" i="1"/>
  <c r="H916" i="1" s="1"/>
  <c r="B662" i="1"/>
  <c r="H662" i="1" s="1"/>
  <c r="B1158" i="1"/>
  <c r="H1158" i="1" s="1"/>
  <c r="B799" i="1"/>
  <c r="H799" i="1" s="1"/>
  <c r="B1018" i="1"/>
  <c r="H1018" i="1" s="1"/>
  <c r="B793" i="1"/>
  <c r="H793" i="1" s="1"/>
  <c r="B867" i="1"/>
  <c r="H867" i="1" s="1"/>
  <c r="B1679" i="1"/>
  <c r="H1679" i="1" s="1"/>
  <c r="B1456" i="1"/>
  <c r="H1456" i="1" s="1"/>
  <c r="B998" i="1"/>
  <c r="H998" i="1" s="1"/>
  <c r="B780" i="1"/>
  <c r="H780" i="1" s="1"/>
  <c r="B889" i="1"/>
  <c r="H889" i="1" s="1"/>
  <c r="B942" i="1"/>
  <c r="H942" i="1" s="1"/>
  <c r="B928" i="1"/>
  <c r="H928" i="1" s="1"/>
  <c r="B1150" i="1"/>
  <c r="H1150" i="1" s="1"/>
  <c r="B1006" i="1"/>
  <c r="H1006" i="1" s="1"/>
  <c r="B846" i="1"/>
  <c r="H846" i="1" s="1"/>
  <c r="B1345" i="1"/>
  <c r="H1345" i="1" s="1"/>
  <c r="B1162" i="1"/>
  <c r="H1162" i="1" s="1"/>
  <c r="B1471" i="1"/>
  <c r="H1471" i="1" s="1"/>
  <c r="B1464" i="1"/>
  <c r="H1464" i="1" s="1"/>
  <c r="B798" i="1"/>
  <c r="H798" i="1" s="1"/>
  <c r="B907" i="1"/>
  <c r="H907" i="1" s="1"/>
  <c r="B747" i="1"/>
  <c r="H747" i="1" s="1"/>
  <c r="B1697" i="1"/>
  <c r="H1697" i="1" s="1"/>
  <c r="B1460" i="1"/>
  <c r="H1460" i="1" s="1"/>
  <c r="B937" i="1"/>
  <c r="H937" i="1" s="1"/>
  <c r="B1671" i="1"/>
  <c r="H1671" i="1" s="1"/>
  <c r="B1693" i="1"/>
  <c r="H1693" i="1" s="1"/>
  <c r="B1327" i="1"/>
  <c r="H1327" i="1" s="1"/>
  <c r="B1323" i="1"/>
  <c r="H1323" i="1" s="1"/>
  <c r="B1675" i="1"/>
  <c r="H1675" i="1" s="1"/>
  <c r="B1166" i="1"/>
  <c r="H1166" i="1" s="1"/>
  <c r="B1143" i="1"/>
  <c r="H1143" i="1" s="1"/>
  <c r="B894" i="1"/>
  <c r="H894" i="1" s="1"/>
  <c r="B1439" i="1"/>
  <c r="H1439" i="1" s="1"/>
  <c r="B1126" i="1"/>
  <c r="H1126" i="1" s="1"/>
  <c r="B1319" i="1"/>
  <c r="H1319" i="1" s="1"/>
  <c r="B1444" i="1"/>
  <c r="H1444" i="1" s="1"/>
  <c r="B1315" i="1"/>
  <c r="H1315" i="1" s="1"/>
  <c r="B1663" i="1"/>
  <c r="H1663" i="1" s="1"/>
  <c r="B1667" i="1"/>
  <c r="H1667" i="1" s="1"/>
  <c r="B1122" i="1"/>
  <c r="H1122" i="1" s="1"/>
  <c r="B1435" i="1"/>
  <c r="H1435" i="1" s="1"/>
  <c r="B1301" i="1"/>
  <c r="H1301" i="1" s="1"/>
  <c r="B1100" i="1"/>
  <c r="H1100" i="1" s="1"/>
  <c r="B1305" i="1"/>
  <c r="H1305" i="1" s="1"/>
  <c r="B1642" i="1"/>
  <c r="H1642" i="1" s="1"/>
  <c r="B1113" i="1"/>
  <c r="H1113" i="1" s="1"/>
  <c r="B1431" i="1"/>
  <c r="H1431" i="1" s="1"/>
  <c r="B1308" i="1"/>
  <c r="H1308" i="1" s="1"/>
  <c r="B1646" i="1"/>
  <c r="H1646" i="1" s="1"/>
  <c r="B1107" i="1"/>
  <c r="H1107" i="1" s="1"/>
  <c r="B1634" i="1"/>
  <c r="H1634" i="1" s="1"/>
  <c r="B1117" i="1"/>
  <c r="H1117" i="1" s="1"/>
  <c r="B1654" i="1"/>
  <c r="H1654" i="1" s="1"/>
  <c r="B1110" i="1"/>
  <c r="H1110" i="1" s="1"/>
  <c r="B1650" i="1"/>
  <c r="H1650" i="1" s="1"/>
  <c r="B1638" i="1"/>
  <c r="H1638" i="1" s="1"/>
  <c r="M7" i="3"/>
  <c r="N7" i="3"/>
  <c r="O7" i="3"/>
  <c r="P7" i="3"/>
  <c r="L8" i="3"/>
  <c r="M8" i="3"/>
  <c r="N8" i="3"/>
  <c r="O8" i="3"/>
  <c r="Q8" i="3"/>
  <c r="L9" i="3"/>
  <c r="M9" i="3"/>
  <c r="N9" i="3"/>
  <c r="O9" i="3"/>
  <c r="Q9" i="3"/>
  <c r="L10" i="3"/>
  <c r="M10" i="3"/>
  <c r="N10" i="3"/>
  <c r="P10" i="3"/>
  <c r="Q10" i="3"/>
  <c r="B1252" i="1"/>
  <c r="H1252" i="1" s="1"/>
  <c r="B1506" i="1"/>
  <c r="H1506" i="1" s="1"/>
  <c r="B1380" i="1"/>
  <c r="H1380" i="1" s="1"/>
  <c r="B1172" i="1"/>
  <c r="H1172" i="1" s="1"/>
  <c r="B1179" i="1"/>
  <c r="H1179" i="1" s="1"/>
  <c r="B1174" i="1"/>
  <c r="H1174" i="1" s="1"/>
  <c r="B1052" i="1"/>
  <c r="H1052" i="1" s="1"/>
  <c r="B1584" i="1"/>
  <c r="H1584" i="1" s="1"/>
  <c r="B1383" i="1"/>
  <c r="H1383" i="1" s="1"/>
  <c r="B1249" i="1"/>
  <c r="H1249" i="1" s="1"/>
  <c r="B1187" i="1"/>
  <c r="H1187" i="1" s="1"/>
  <c r="B1514" i="1"/>
  <c r="H1514" i="1" s="1"/>
  <c r="B1596" i="1"/>
  <c r="H1596" i="1" s="1"/>
  <c r="B1059" i="1"/>
  <c r="H1059" i="1" s="1"/>
  <c r="B1191" i="1"/>
  <c r="H1191" i="1" s="1"/>
  <c r="B1183" i="1"/>
  <c r="H1183" i="1" s="1"/>
  <c r="B1592" i="1"/>
  <c r="H1592" i="1" s="1"/>
  <c r="B1259" i="1"/>
  <c r="H1259" i="1" s="1"/>
  <c r="B1256" i="1"/>
  <c r="H1256" i="1" s="1"/>
  <c r="B1393" i="1"/>
  <c r="H1393" i="1" s="1"/>
  <c r="B1518" i="1"/>
  <c r="H1518" i="1" s="1"/>
  <c r="B1522" i="1"/>
  <c r="H1522" i="1" s="1"/>
  <c r="B1263" i="1"/>
  <c r="H1263" i="1" s="1"/>
  <c r="B1390" i="1"/>
  <c r="H1390" i="1" s="1"/>
  <c r="B1387" i="1"/>
  <c r="H1387" i="1" s="1"/>
  <c r="B1588" i="1"/>
  <c r="H1588" i="1" s="1"/>
  <c r="B1056" i="1"/>
  <c r="H1056" i="1" s="1"/>
  <c r="B1048" i="1"/>
  <c r="H1048" i="1" s="1"/>
  <c r="B1198" i="1"/>
  <c r="H1198" i="1" s="1"/>
  <c r="B1195" i="1"/>
  <c r="H1195" i="1" s="1"/>
  <c r="B1271" i="1"/>
  <c r="H1271" i="1" s="1"/>
  <c r="B1405" i="1"/>
  <c r="H1405" i="1" s="1"/>
  <c r="B1401" i="1"/>
  <c r="H1401" i="1" s="1"/>
  <c r="B1604" i="1"/>
  <c r="H1604" i="1" s="1"/>
  <c r="B1600" i="1"/>
  <c r="H1600" i="1" s="1"/>
  <c r="B1397" i="1"/>
  <c r="H1397" i="1" s="1"/>
  <c r="B1608" i="1"/>
  <c r="H1608" i="1" s="1"/>
  <c r="B1274" i="1"/>
  <c r="H1274" i="1" s="1"/>
  <c r="B1530" i="1"/>
  <c r="H1530" i="1" s="1"/>
  <c r="B1534" i="1"/>
  <c r="H1534" i="1" s="1"/>
  <c r="B1071" i="1"/>
  <c r="H1071" i="1" s="1"/>
  <c r="B1526" i="1"/>
  <c r="H1526" i="1" s="1"/>
  <c r="B1067" i="1"/>
  <c r="H1067" i="1" s="1"/>
  <c r="B1063" i="1"/>
  <c r="H1063" i="1" s="1"/>
  <c r="B1267" i="1"/>
  <c r="H1267" i="1" s="1"/>
  <c r="B1202" i="1"/>
  <c r="H1202" i="1" s="1"/>
  <c r="B1538" i="1"/>
  <c r="H1538" i="1" s="1"/>
  <c r="B1542" i="1"/>
  <c r="H1542" i="1" s="1"/>
  <c r="B1079" i="1"/>
  <c r="H1079" i="1" s="1"/>
  <c r="B1075" i="1"/>
  <c r="H1075" i="1" s="1"/>
  <c r="B1409" i="1"/>
  <c r="H1409" i="1" s="1"/>
  <c r="B1083" i="1"/>
  <c r="H1083" i="1" s="1"/>
  <c r="B1412" i="1"/>
  <c r="H1412" i="1" s="1"/>
  <c r="B1618" i="1"/>
  <c r="H1618" i="1" s="1"/>
  <c r="B1213" i="1"/>
  <c r="H1213" i="1" s="1"/>
  <c r="B1277" i="1"/>
  <c r="H1277" i="1" s="1"/>
  <c r="B1206" i="1"/>
  <c r="H1206" i="1" s="1"/>
  <c r="B1284" i="1"/>
  <c r="H1284" i="1" s="1"/>
  <c r="B1281" i="1"/>
  <c r="H1281" i="1" s="1"/>
  <c r="B1611" i="1"/>
  <c r="H1611" i="1" s="1"/>
  <c r="B1546" i="1"/>
  <c r="H1546" i="1" s="1"/>
  <c r="B1615" i="1"/>
  <c r="H1615" i="1" s="1"/>
  <c r="B1094" i="1"/>
  <c r="H1094" i="1" s="1"/>
  <c r="B1215" i="1"/>
  <c r="H1215" i="1" s="1"/>
  <c r="B1291" i="1"/>
  <c r="H1291" i="1" s="1"/>
  <c r="B1218" i="1"/>
  <c r="H1218" i="1" s="1"/>
  <c r="B1427" i="1"/>
  <c r="H1427" i="1" s="1"/>
  <c r="B1287" i="1"/>
  <c r="H1287" i="1" s="1"/>
  <c r="B1419" i="1"/>
  <c r="H1419" i="1" s="1"/>
  <c r="B1086" i="1"/>
  <c r="H1086" i="1" s="1"/>
  <c r="B1090" i="1"/>
  <c r="H1090" i="1" s="1"/>
  <c r="B1423" i="1"/>
  <c r="H1423" i="1" s="1"/>
  <c r="B1560" i="1"/>
  <c r="H1560" i="1" s="1"/>
  <c r="B1550" i="1"/>
  <c r="H1550" i="1" s="1"/>
  <c r="B1555" i="1"/>
  <c r="H1555" i="1" s="1"/>
  <c r="B1569" i="1"/>
  <c r="H1569" i="1" s="1"/>
  <c r="B1041" i="1"/>
  <c r="H1041" i="1" s="1"/>
  <c r="B407" i="2"/>
  <c r="B518" i="2" s="1"/>
  <c r="B406" i="2"/>
  <c r="B517" i="2" s="1"/>
  <c r="B405" i="2"/>
  <c r="B516" i="2" s="1"/>
  <c r="B404" i="2"/>
  <c r="B515" i="2" s="1"/>
  <c r="B403" i="2"/>
  <c r="B514" i="2" s="1"/>
  <c r="B402" i="2"/>
  <c r="B513" i="2" s="1"/>
  <c r="B401" i="2"/>
  <c r="B512" i="2" s="1"/>
  <c r="B400" i="2"/>
  <c r="B511" i="2" s="1"/>
  <c r="B399" i="2"/>
  <c r="B510" i="2" s="1"/>
  <c r="B398" i="2"/>
  <c r="B509" i="2" s="1"/>
  <c r="B397" i="2"/>
  <c r="B508" i="2" s="1"/>
  <c r="B396" i="2"/>
  <c r="B507" i="2" s="1"/>
  <c r="B395" i="2"/>
  <c r="B506" i="2" s="1"/>
  <c r="B394" i="2"/>
  <c r="B505" i="2" s="1"/>
  <c r="B393" i="2"/>
  <c r="B504" i="2" s="1"/>
  <c r="B392" i="2"/>
  <c r="B503" i="2" s="1"/>
  <c r="B391" i="2"/>
  <c r="B502" i="2" s="1"/>
  <c r="B390" i="2"/>
  <c r="B501" i="2" s="1"/>
  <c r="B389" i="2"/>
  <c r="B500" i="2" s="1"/>
  <c r="B388" i="2"/>
  <c r="B499" i="2" s="1"/>
  <c r="B387" i="2"/>
  <c r="B498" i="2" s="1"/>
  <c r="B386" i="2"/>
  <c r="B497" i="2" s="1"/>
  <c r="B385" i="2"/>
  <c r="B496" i="2" s="1"/>
  <c r="B384" i="2"/>
  <c r="B495" i="2" s="1"/>
  <c r="B383" i="2"/>
  <c r="B494" i="2" s="1"/>
  <c r="B382" i="2"/>
  <c r="B493" i="2" s="1"/>
  <c r="B381" i="2"/>
  <c r="B492" i="2" s="1"/>
  <c r="B380" i="2"/>
  <c r="B491" i="2" s="1"/>
  <c r="B379" i="2"/>
  <c r="B490" i="2" s="1"/>
  <c r="B378" i="2"/>
  <c r="B489" i="2" s="1"/>
  <c r="B377" i="2"/>
  <c r="B488" i="2" s="1"/>
  <c r="B376" i="2"/>
  <c r="B487" i="2" s="1"/>
  <c r="B375" i="2"/>
  <c r="B486" i="2" s="1"/>
  <c r="B374" i="2"/>
  <c r="B485" i="2" s="1"/>
  <c r="B373" i="2"/>
  <c r="B484" i="2" s="1"/>
  <c r="B372" i="2"/>
  <c r="B483" i="2" s="1"/>
  <c r="B371" i="2"/>
  <c r="B482" i="2" s="1"/>
  <c r="B370" i="2"/>
  <c r="B481" i="2" s="1"/>
  <c r="B369" i="2"/>
  <c r="B480" i="2" s="1"/>
  <c r="B368" i="2"/>
  <c r="B479" i="2" s="1"/>
  <c r="B367" i="2"/>
  <c r="B478" i="2" s="1"/>
  <c r="B366" i="2"/>
  <c r="B477" i="2" s="1"/>
  <c r="B365" i="2"/>
  <c r="B476" i="2" s="1"/>
  <c r="B364" i="2"/>
  <c r="B475" i="2" s="1"/>
  <c r="B363" i="2"/>
  <c r="B474" i="2" s="1"/>
  <c r="B362" i="2"/>
  <c r="B473" i="2" s="1"/>
  <c r="B361" i="2"/>
  <c r="B472" i="2" s="1"/>
  <c r="B360" i="2"/>
  <c r="B471" i="2" s="1"/>
  <c r="B359" i="2"/>
  <c r="B470" i="2" s="1"/>
  <c r="B358" i="2"/>
  <c r="B469" i="2" s="1"/>
  <c r="B357" i="2"/>
  <c r="B468" i="2" s="1"/>
  <c r="B356" i="2"/>
  <c r="B467" i="2" s="1"/>
  <c r="B355" i="2"/>
  <c r="B466" i="2" s="1"/>
  <c r="B354" i="2"/>
  <c r="B465" i="2" s="1"/>
  <c r="B353" i="2"/>
  <c r="B464" i="2" s="1"/>
  <c r="B352" i="2"/>
  <c r="B463" i="2" s="1"/>
  <c r="B351" i="2"/>
  <c r="B462" i="2" s="1"/>
  <c r="B350" i="2"/>
  <c r="B461" i="2" s="1"/>
  <c r="B349" i="2"/>
  <c r="B460" i="2" s="1"/>
  <c r="B348" i="2"/>
  <c r="B459" i="2" s="1"/>
  <c r="B347" i="2"/>
  <c r="B458" i="2" s="1"/>
  <c r="B346" i="2"/>
  <c r="B457" i="2" s="1"/>
  <c r="B345" i="2"/>
  <c r="B456" i="2" s="1"/>
  <c r="B344" i="2"/>
  <c r="B455" i="2" s="1"/>
  <c r="B343" i="2"/>
  <c r="B454" i="2" s="1"/>
  <c r="B342" i="2"/>
  <c r="B453" i="2" s="1"/>
  <c r="B341" i="2"/>
  <c r="B452" i="2" s="1"/>
  <c r="B340" i="2"/>
  <c r="B451" i="2" s="1"/>
  <c r="B339" i="2"/>
  <c r="B450" i="2" s="1"/>
  <c r="B338" i="2"/>
  <c r="B449" i="2" s="1"/>
  <c r="B337" i="2"/>
  <c r="B448" i="2" s="1"/>
  <c r="B336" i="2"/>
  <c r="B447" i="2" s="1"/>
  <c r="B335" i="2"/>
  <c r="B446" i="2" s="1"/>
  <c r="B334" i="2"/>
  <c r="B445" i="2" s="1"/>
  <c r="B333" i="2"/>
  <c r="B444" i="2" s="1"/>
  <c r="B332" i="2"/>
  <c r="B443" i="2" s="1"/>
  <c r="B331" i="2"/>
  <c r="B442" i="2" s="1"/>
  <c r="B330" i="2"/>
  <c r="B441" i="2" s="1"/>
  <c r="B329" i="2"/>
  <c r="B440" i="2" s="1"/>
  <c r="B328" i="2"/>
  <c r="B439" i="2" s="1"/>
  <c r="B327" i="2"/>
  <c r="B438" i="2" s="1"/>
  <c r="B326" i="2"/>
  <c r="B437" i="2" s="1"/>
  <c r="B325" i="2"/>
  <c r="B436" i="2" s="1"/>
  <c r="B324" i="2"/>
  <c r="B435" i="2" s="1"/>
  <c r="B323" i="2"/>
  <c r="B434" i="2" s="1"/>
  <c r="B322" i="2"/>
  <c r="B433" i="2" s="1"/>
  <c r="B321" i="2"/>
  <c r="B432" i="2" s="1"/>
  <c r="B320" i="2"/>
  <c r="B431" i="2" s="1"/>
  <c r="B319" i="2"/>
  <c r="B430" i="2" s="1"/>
  <c r="B318" i="2"/>
  <c r="B429" i="2" s="1"/>
  <c r="B317" i="2"/>
  <c r="B428" i="2" s="1"/>
  <c r="B316" i="2"/>
  <c r="B427" i="2" s="1"/>
  <c r="B315" i="2"/>
  <c r="B426" i="2" s="1"/>
  <c r="B314" i="2"/>
  <c r="B425" i="2" s="1"/>
  <c r="B313" i="2"/>
  <c r="B424" i="2" s="1"/>
  <c r="B312" i="2"/>
  <c r="B423" i="2" s="1"/>
  <c r="B311" i="2"/>
  <c r="B422" i="2" s="1"/>
  <c r="B310" i="2"/>
  <c r="B421" i="2" s="1"/>
  <c r="B309" i="2"/>
  <c r="B420" i="2" s="1"/>
  <c r="B308" i="2"/>
  <c r="B419" i="2" s="1"/>
  <c r="B307" i="2"/>
  <c r="B418" i="2" s="1"/>
  <c r="B306" i="2"/>
  <c r="B417" i="2" s="1"/>
  <c r="B305" i="2"/>
  <c r="B416" i="2" s="1"/>
  <c r="B304" i="2"/>
  <c r="B415" i="2" s="1"/>
  <c r="B303" i="2"/>
  <c r="B414" i="2" s="1"/>
  <c r="B302" i="2"/>
  <c r="B413" i="2" s="1"/>
  <c r="B301" i="2"/>
  <c r="B412" i="2" s="1"/>
  <c r="B300" i="2"/>
  <c r="B411" i="2" s="1"/>
  <c r="B299" i="2"/>
  <c r="B410" i="2" s="1"/>
  <c r="B298" i="2"/>
  <c r="B409" i="2" s="1"/>
  <c r="B297" i="2"/>
  <c r="B408" i="2" s="1"/>
  <c r="W2337" i="1" l="1"/>
  <c r="W2335" i="1"/>
  <c r="W2338" i="1"/>
  <c r="W2336" i="1"/>
  <c r="X2704" i="1"/>
  <c r="Y2704" i="1" s="1"/>
  <c r="X2569" i="1"/>
  <c r="Y2569" i="1" s="1"/>
  <c r="X3077" i="1"/>
  <c r="Y3077" i="1" s="1"/>
  <c r="X3532" i="1"/>
  <c r="Y3532" i="1" s="1"/>
  <c r="X2696" i="1"/>
  <c r="Y2696" i="1" s="1"/>
  <c r="X2878" i="1"/>
  <c r="Y2878" i="1" s="1"/>
  <c r="X2898" i="1"/>
  <c r="Y2898" i="1" s="1"/>
  <c r="X3083" i="1"/>
  <c r="Y3083" i="1" s="1"/>
  <c r="X3527" i="1"/>
  <c r="Y3527" i="1" s="1"/>
  <c r="X2726" i="1"/>
  <c r="Y2726" i="1" s="1"/>
  <c r="X3505" i="1"/>
  <c r="Y3505" i="1" s="1"/>
  <c r="X2916" i="1"/>
  <c r="Y2916" i="1" s="1"/>
  <c r="X3517" i="1"/>
  <c r="Y3517" i="1" s="1"/>
  <c r="X3065" i="1"/>
  <c r="Y3065" i="1" s="1"/>
  <c r="X2527" i="1"/>
  <c r="Y2527" i="1" s="1"/>
  <c r="X2935" i="1"/>
  <c r="Y2935" i="1" s="1"/>
  <c r="X3312" i="1"/>
  <c r="Y3312" i="1" s="1"/>
  <c r="X3320" i="1"/>
  <c r="Y3320" i="1" s="1"/>
  <c r="X2934" i="1"/>
  <c r="Y2934" i="1" s="1"/>
  <c r="X3514" i="1"/>
  <c r="Y3514" i="1" s="1"/>
  <c r="X3111" i="1"/>
  <c r="Y3111" i="1" s="1"/>
  <c r="X2531" i="1"/>
  <c r="Y2531" i="1" s="1"/>
  <c r="X2748" i="1"/>
  <c r="Y2748" i="1" s="1"/>
  <c r="X3515" i="1"/>
  <c r="Y3515" i="1" s="1"/>
  <c r="X3091" i="1"/>
  <c r="Y3091" i="1" s="1"/>
  <c r="X3536" i="1"/>
  <c r="Y3536" i="1" s="1"/>
  <c r="X3062" i="1"/>
  <c r="Y3062" i="1" s="1"/>
  <c r="X2911" i="1"/>
  <c r="Y2911" i="1" s="1"/>
  <c r="X3510" i="1"/>
  <c r="Y3510" i="1" s="1"/>
  <c r="X2552" i="1"/>
  <c r="Y2552" i="1" s="1"/>
  <c r="X2518" i="1"/>
  <c r="Y2518" i="1" s="1"/>
  <c r="X3076" i="1"/>
  <c r="Y3076" i="1" s="1"/>
  <c r="X3489" i="1"/>
  <c r="Y3489" i="1" s="1"/>
  <c r="X2524" i="1"/>
  <c r="Y2524" i="1" s="1"/>
  <c r="X2719" i="1"/>
  <c r="Y2719" i="1" s="1"/>
  <c r="X3114" i="1"/>
  <c r="Y3114" i="1" s="1"/>
  <c r="X3086" i="1"/>
  <c r="Y3086" i="1" s="1"/>
  <c r="X2546" i="1"/>
  <c r="Y2546" i="1" s="1"/>
  <c r="X3484" i="1"/>
  <c r="Y3484" i="1" s="1"/>
  <c r="X3080" i="1"/>
  <c r="Y3080" i="1" s="1"/>
  <c r="X2901" i="1"/>
  <c r="Y2901" i="1" s="1"/>
  <c r="X2889" i="1"/>
  <c r="Y2889" i="1" s="1"/>
  <c r="X3508" i="1"/>
  <c r="Y3508" i="1" s="1"/>
  <c r="X2729" i="1"/>
  <c r="Y2729" i="1" s="1"/>
  <c r="X2754" i="1"/>
  <c r="Y2754" i="1" s="1"/>
  <c r="X2528" i="1"/>
  <c r="Y2528" i="1" s="1"/>
  <c r="X2539" i="1"/>
  <c r="Y2539" i="1" s="1"/>
  <c r="X2734" i="1"/>
  <c r="Y2734" i="1" s="1"/>
  <c r="X3108" i="1"/>
  <c r="Y3108" i="1" s="1"/>
  <c r="X2703" i="1"/>
  <c r="Y2703" i="1" s="1"/>
  <c r="X2903" i="1"/>
  <c r="Y2903" i="1" s="1"/>
  <c r="X2540" i="1"/>
  <c r="Y2540" i="1" s="1"/>
  <c r="X3098" i="1"/>
  <c r="Y3098" i="1" s="1"/>
  <c r="X2735" i="1"/>
  <c r="Y2735" i="1" s="1"/>
  <c r="X2743" i="1"/>
  <c r="Y2743" i="1" s="1"/>
  <c r="X2887" i="1"/>
  <c r="Y2887" i="1" s="1"/>
  <c r="X2713" i="1"/>
  <c r="Y2713" i="1" s="1"/>
  <c r="X2505" i="1"/>
  <c r="Y2505" i="1" s="1"/>
  <c r="X2908" i="1"/>
  <c r="Y2908" i="1" s="1"/>
  <c r="X3519" i="1"/>
  <c r="Y3519" i="1" s="1"/>
  <c r="X2563" i="1"/>
  <c r="Y2563" i="1" s="1"/>
  <c r="X3502" i="1"/>
  <c r="Y3502" i="1" s="1"/>
  <c r="X2553" i="1"/>
  <c r="Y2553" i="1" s="1"/>
  <c r="X2888" i="1"/>
  <c r="Y2888" i="1" s="1"/>
  <c r="X3520" i="1"/>
  <c r="Y3520" i="1" s="1"/>
  <c r="X2568" i="1"/>
  <c r="Y2568" i="1" s="1"/>
  <c r="X3530" i="1"/>
  <c r="Y3530" i="1" s="1"/>
  <c r="X2515" i="1"/>
  <c r="Y2515" i="1" s="1"/>
  <c r="X3494" i="1"/>
  <c r="Y3494" i="1" s="1"/>
  <c r="X3498" i="1"/>
  <c r="Y3498" i="1" s="1"/>
  <c r="X3291" i="1"/>
  <c r="Y3291" i="1" s="1"/>
  <c r="X2912" i="1"/>
  <c r="Y2912" i="1" s="1"/>
  <c r="X3497" i="1"/>
  <c r="Y3497" i="1" s="1"/>
  <c r="X3082" i="1"/>
  <c r="Y3082" i="1" s="1"/>
  <c r="X3087" i="1"/>
  <c r="Y3087" i="1" s="1"/>
  <c r="X3480" i="1"/>
  <c r="Y3480" i="1" s="1"/>
  <c r="X2895" i="1"/>
  <c r="Y2895" i="1" s="1"/>
  <c r="X3516" i="1"/>
  <c r="Y3516" i="1" s="1"/>
  <c r="X3117" i="1"/>
  <c r="Y3117" i="1" s="1"/>
  <c r="X3096" i="1"/>
  <c r="Y3096" i="1" s="1"/>
  <c r="X2715" i="1"/>
  <c r="Y2715" i="1" s="1"/>
  <c r="X2525" i="1"/>
  <c r="Y2525" i="1" s="1"/>
  <c r="X3495" i="1"/>
  <c r="Y3495" i="1" s="1"/>
  <c r="X2565" i="1"/>
  <c r="Y2565" i="1" s="1"/>
  <c r="X3338" i="1"/>
  <c r="Y3338" i="1" s="1"/>
  <c r="X2551" i="1"/>
  <c r="Y2551" i="1" s="1"/>
  <c r="X2718" i="1"/>
  <c r="Y2718" i="1" s="1"/>
  <c r="X2570" i="1"/>
  <c r="Y2570" i="1" s="1"/>
  <c r="X3079" i="1"/>
  <c r="Y3079" i="1" s="1"/>
  <c r="X2545" i="1"/>
  <c r="Y2545" i="1" s="1"/>
  <c r="X2931" i="1"/>
  <c r="Y2931" i="1" s="1"/>
  <c r="X3503" i="1"/>
  <c r="Y3503" i="1" s="1"/>
  <c r="X2562" i="1"/>
  <c r="Y2562" i="1" s="1"/>
  <c r="X3311" i="1"/>
  <c r="Y3311" i="1" s="1"/>
  <c r="X3506" i="1"/>
  <c r="Y3506" i="1" s="1"/>
  <c r="X3518" i="1"/>
  <c r="Y3518" i="1" s="1"/>
  <c r="X3500" i="1"/>
  <c r="Y3500" i="1" s="1"/>
  <c r="X2865" i="1"/>
  <c r="Y2865" i="1" s="1"/>
  <c r="X3299" i="1"/>
  <c r="Y3299" i="1" s="1"/>
  <c r="X3309" i="1"/>
  <c r="Y3309" i="1" s="1"/>
  <c r="X2530" i="1"/>
  <c r="Y2530" i="1" s="1"/>
  <c r="X3095" i="1"/>
  <c r="Y3095" i="1" s="1"/>
  <c r="X3085" i="1"/>
  <c r="Y3085" i="1" s="1"/>
  <c r="X3074" i="1"/>
  <c r="Y3074" i="1" s="1"/>
  <c r="X3097" i="1"/>
  <c r="Y3097" i="1" s="1"/>
  <c r="X2733" i="1"/>
  <c r="Y2733" i="1" s="1"/>
  <c r="X2919" i="1"/>
  <c r="Y2919" i="1" s="1"/>
  <c r="X3058" i="1"/>
  <c r="Y3058" i="1" s="1"/>
  <c r="X2909" i="1"/>
  <c r="Y2909" i="1" s="1"/>
  <c r="X2739" i="1"/>
  <c r="Y2739" i="1" s="1"/>
  <c r="X3046" i="1"/>
  <c r="Y3046" i="1" s="1"/>
  <c r="X2751" i="1"/>
  <c r="Y2751" i="1" s="1"/>
  <c r="X2915" i="1"/>
  <c r="Y2915" i="1" s="1"/>
  <c r="X2885" i="1"/>
  <c r="Y2885" i="1" s="1"/>
  <c r="X3122" i="1"/>
  <c r="Y3122" i="1" s="1"/>
  <c r="X2698" i="1"/>
  <c r="Y2698" i="1" s="1"/>
  <c r="X2571" i="1"/>
  <c r="Y2571" i="1" s="1"/>
  <c r="X3521" i="1"/>
  <c r="Y3521" i="1" s="1"/>
  <c r="X3486" i="1"/>
  <c r="Y3486" i="1" s="1"/>
  <c r="X3072" i="1"/>
  <c r="Y3072" i="1" s="1"/>
  <c r="X2710" i="1"/>
  <c r="Y2710" i="1" s="1"/>
  <c r="X2936" i="1"/>
  <c r="Y2936" i="1" s="1"/>
  <c r="X2514" i="1"/>
  <c r="Y2514" i="1" s="1"/>
  <c r="X3075" i="1"/>
  <c r="Y3075" i="1" s="1"/>
  <c r="X2896" i="1"/>
  <c r="Y2896" i="1" s="1"/>
  <c r="X2549" i="1"/>
  <c r="Y2549" i="1" s="1"/>
  <c r="X3308" i="1"/>
  <c r="Y3308" i="1" s="1"/>
  <c r="X3491" i="1"/>
  <c r="Y3491" i="1" s="1"/>
  <c r="X2744" i="1"/>
  <c r="Y2744" i="1" s="1"/>
  <c r="X3093" i="1"/>
  <c r="Y3093" i="1" s="1"/>
  <c r="X2559" i="1"/>
  <c r="Y2559" i="1" s="1"/>
  <c r="X3099" i="1"/>
  <c r="Y3099" i="1" s="1"/>
  <c r="X3528" i="1"/>
  <c r="Y3528" i="1" s="1"/>
  <c r="X2894" i="1"/>
  <c r="Y2894" i="1" s="1"/>
  <c r="X3481" i="1"/>
  <c r="Y3481" i="1" s="1"/>
  <c r="X3115" i="1"/>
  <c r="Y3115" i="1" s="1"/>
  <c r="X2728" i="1"/>
  <c r="Y2728" i="1" s="1"/>
  <c r="X3112" i="1"/>
  <c r="Y3112" i="1" s="1"/>
  <c r="X3341" i="1"/>
  <c r="Y3341" i="1" s="1"/>
  <c r="X2925" i="1"/>
  <c r="Y2925" i="1" s="1"/>
  <c r="X2522" i="1"/>
  <c r="Y2522" i="1" s="1"/>
  <c r="X2709" i="1"/>
  <c r="Y2709" i="1" s="1"/>
  <c r="X2535" i="1"/>
  <c r="Y2535" i="1" s="1"/>
  <c r="X2907" i="1"/>
  <c r="Y2907" i="1" s="1"/>
  <c r="X2861" i="1"/>
  <c r="Y2861" i="1" s="1"/>
  <c r="X2691" i="1"/>
  <c r="Y2691" i="1" s="1"/>
  <c r="X2879" i="1"/>
  <c r="Y2879" i="1" s="1"/>
  <c r="X3069" i="1"/>
  <c r="Y3069" i="1" s="1"/>
  <c r="X3273" i="1"/>
  <c r="Y3273" i="1" s="1"/>
  <c r="X3525" i="1"/>
  <c r="Y3525" i="1" s="1"/>
  <c r="X3462" i="1"/>
  <c r="Y3462" i="1" s="1"/>
  <c r="X2542" i="1"/>
  <c r="Y2542" i="1" s="1"/>
  <c r="X3490" i="1"/>
  <c r="Y3490" i="1" s="1"/>
  <c r="X2723" i="1"/>
  <c r="Y2723" i="1" s="1"/>
  <c r="X3106" i="1"/>
  <c r="Y3106" i="1" s="1"/>
  <c r="X3064" i="1"/>
  <c r="Y3064" i="1" s="1"/>
  <c r="X2555" i="1"/>
  <c r="Y2555" i="1" s="1"/>
  <c r="X2928" i="1"/>
  <c r="Y2928" i="1" s="1"/>
  <c r="X3078" i="1"/>
  <c r="Y3078" i="1" s="1"/>
  <c r="X2714" i="1"/>
  <c r="Y2714" i="1" s="1"/>
  <c r="X2923" i="1"/>
  <c r="Y2923" i="1" s="1"/>
  <c r="X2755" i="1"/>
  <c r="Y2755" i="1" s="1"/>
  <c r="X2711" i="1"/>
  <c r="Y2711" i="1" s="1"/>
  <c r="X3054" i="1"/>
  <c r="Y3054" i="1" s="1"/>
  <c r="X2725" i="1"/>
  <c r="Y2725" i="1" s="1"/>
  <c r="X2532" i="1"/>
  <c r="Y2532" i="1" s="1"/>
  <c r="X3488" i="1"/>
  <c r="Y3488" i="1" s="1"/>
  <c r="X3493" i="1"/>
  <c r="Y3493" i="1" s="1"/>
  <c r="X2567" i="1"/>
  <c r="Y2567" i="1" s="1"/>
  <c r="X2695" i="1"/>
  <c r="Y2695" i="1" s="1"/>
  <c r="X2882" i="1"/>
  <c r="Y2882" i="1" s="1"/>
  <c r="X3499" i="1"/>
  <c r="Y3499" i="1" s="1"/>
  <c r="X2529" i="1"/>
  <c r="Y2529" i="1" s="1"/>
  <c r="X2519" i="1"/>
  <c r="Y2519" i="1" s="1"/>
  <c r="X3116" i="1"/>
  <c r="Y3116" i="1" s="1"/>
  <c r="X2904" i="1"/>
  <c r="Y2904" i="1" s="1"/>
  <c r="X2557" i="1"/>
  <c r="Y2557" i="1" s="1"/>
  <c r="X2513" i="1"/>
  <c r="Y2513" i="1" s="1"/>
  <c r="X3067" i="1"/>
  <c r="Y3067" i="1" s="1"/>
  <c r="X2886" i="1"/>
  <c r="Y2886" i="1" s="1"/>
  <c r="X2712" i="1"/>
  <c r="Y2712" i="1" s="1"/>
  <c r="X3119" i="1"/>
  <c r="Y3119" i="1" s="1"/>
  <c r="X2730" i="1"/>
  <c r="Y2730" i="1" s="1"/>
  <c r="X2924" i="1"/>
  <c r="Y2924" i="1" s="1"/>
  <c r="X3109" i="1"/>
  <c r="Y3109" i="1" s="1"/>
  <c r="X2706" i="1"/>
  <c r="Y2706" i="1" s="1"/>
  <c r="X3073" i="1"/>
  <c r="Y3073" i="1" s="1"/>
  <c r="X3120" i="1"/>
  <c r="Y3120" i="1" s="1"/>
  <c r="X3071" i="1"/>
  <c r="Y3071" i="1" s="1"/>
  <c r="X2716" i="1"/>
  <c r="Y2716" i="1" s="1"/>
  <c r="X3501" i="1"/>
  <c r="Y3501" i="1" s="1"/>
  <c r="X2927" i="1"/>
  <c r="Y2927" i="1" s="1"/>
  <c r="X2561" i="1"/>
  <c r="Y2561" i="1" s="1"/>
  <c r="X2930" i="1"/>
  <c r="Y2930" i="1" s="1"/>
  <c r="X2914" i="1"/>
  <c r="Y2914" i="1" s="1"/>
  <c r="X3529" i="1"/>
  <c r="Y3529" i="1" s="1"/>
  <c r="X2745" i="1"/>
  <c r="Y2745" i="1" s="1"/>
  <c r="X2753" i="1"/>
  <c r="Y2753" i="1" s="1"/>
  <c r="X2493" i="1"/>
  <c r="Y2493" i="1" s="1"/>
  <c r="X3512" i="1"/>
  <c r="Y3512" i="1" s="1"/>
  <c r="X2548" i="1"/>
  <c r="Y2548" i="1" s="1"/>
  <c r="X3094" i="1"/>
  <c r="Y3094" i="1" s="1"/>
  <c r="X3102" i="1"/>
  <c r="Y3102" i="1" s="1"/>
  <c r="X2560" i="1"/>
  <c r="Y2560" i="1" s="1"/>
  <c r="X2701" i="1"/>
  <c r="Y2701" i="1" s="1"/>
  <c r="X2891" i="1"/>
  <c r="Y2891" i="1" s="1"/>
  <c r="X2746" i="1"/>
  <c r="Y2746" i="1" s="1"/>
  <c r="X3100" i="1"/>
  <c r="Y3100" i="1" s="1"/>
  <c r="X3331" i="1"/>
  <c r="Y3331" i="1" s="1"/>
  <c r="X3118" i="1"/>
  <c r="Y3118" i="1" s="1"/>
  <c r="X2516" i="1"/>
  <c r="Y2516" i="1" s="1"/>
  <c r="X2697" i="1"/>
  <c r="Y2697" i="1" s="1"/>
  <c r="X2899" i="1"/>
  <c r="Y2899" i="1" s="1"/>
  <c r="X2732" i="1"/>
  <c r="Y2732" i="1" s="1"/>
  <c r="X3524" i="1"/>
  <c r="Y3524" i="1" s="1"/>
  <c r="X2536" i="1"/>
  <c r="Y2536" i="1" s="1"/>
  <c r="X2897" i="1"/>
  <c r="Y2897" i="1" s="1"/>
  <c r="X2543" i="1"/>
  <c r="Y2543" i="1" s="1"/>
  <c r="X2920" i="1"/>
  <c r="Y2920" i="1" s="1"/>
  <c r="X3113" i="1"/>
  <c r="Y3113" i="1" s="1"/>
  <c r="X3537" i="1"/>
  <c r="Y3537" i="1" s="1"/>
  <c r="X2869" i="1"/>
  <c r="Y2869" i="1" s="1"/>
  <c r="X2905" i="1"/>
  <c r="Y2905" i="1" s="1"/>
  <c r="X2737" i="1"/>
  <c r="Y2737" i="1" s="1"/>
  <c r="X2880" i="1"/>
  <c r="Y2880" i="1" s="1"/>
  <c r="X2544" i="1"/>
  <c r="Y2544" i="1" s="1"/>
  <c r="X3090" i="1"/>
  <c r="Y3090" i="1" s="1"/>
  <c r="X2921" i="1"/>
  <c r="Y2921" i="1" s="1"/>
  <c r="X3526" i="1"/>
  <c r="Y3526" i="1" s="1"/>
  <c r="X2705" i="1"/>
  <c r="Y2705" i="1" s="1"/>
  <c r="X3474" i="1"/>
  <c r="Y3474" i="1" s="1"/>
  <c r="X2675" i="1"/>
  <c r="Y2675" i="1" s="1"/>
  <c r="X2720" i="1"/>
  <c r="Y2720" i="1" s="1"/>
  <c r="X2702" i="1"/>
  <c r="Y2702" i="1" s="1"/>
  <c r="X2523" i="1"/>
  <c r="Y2523" i="1" s="1"/>
  <c r="X2520" i="1"/>
  <c r="Y2520" i="1" s="1"/>
  <c r="X2906" i="1"/>
  <c r="Y2906" i="1" s="1"/>
  <c r="X2550" i="1"/>
  <c r="Y2550" i="1" s="1"/>
  <c r="X2721" i="1"/>
  <c r="Y2721" i="1" s="1"/>
  <c r="X2554" i="1"/>
  <c r="Y2554" i="1" s="1"/>
  <c r="X2937" i="1"/>
  <c r="Y2937" i="1" s="1"/>
  <c r="X3538" i="1"/>
  <c r="Y3538" i="1" s="1"/>
  <c r="X2900" i="1"/>
  <c r="Y2900" i="1" s="1"/>
  <c r="X2881" i="1"/>
  <c r="Y2881" i="1" s="1"/>
  <c r="X2873" i="1"/>
  <c r="Y2873" i="1" s="1"/>
  <c r="X3534" i="1"/>
  <c r="Y3534" i="1" s="1"/>
  <c r="X3105" i="1"/>
  <c r="Y3105" i="1" s="1"/>
  <c r="X2558" i="1"/>
  <c r="Y2558" i="1" s="1"/>
  <c r="X3323" i="1"/>
  <c r="Y3323" i="1" s="1"/>
  <c r="X2541" i="1"/>
  <c r="Y2541" i="1" s="1"/>
  <c r="X3317" i="1"/>
  <c r="Y3317" i="1" s="1"/>
  <c r="X3496" i="1"/>
  <c r="Y3496" i="1" s="1"/>
  <c r="X3504" i="1"/>
  <c r="Y3504" i="1" s="1"/>
  <c r="X2750" i="1"/>
  <c r="Y2750" i="1" s="1"/>
  <c r="X2699" i="1"/>
  <c r="Y2699" i="1" s="1"/>
  <c r="X2521" i="1"/>
  <c r="Y2521" i="1" s="1"/>
  <c r="X3063" i="1"/>
  <c r="Y3063" i="1" s="1"/>
  <c r="X2884" i="1"/>
  <c r="Y2884" i="1" s="1"/>
  <c r="X2926" i="1"/>
  <c r="Y2926" i="1" s="1"/>
  <c r="X3322" i="1"/>
  <c r="Y3322" i="1" s="1"/>
  <c r="X3303" i="1"/>
  <c r="Y3303" i="1" s="1"/>
  <c r="X3316" i="1"/>
  <c r="Y3316" i="1" s="1"/>
  <c r="X3487" i="1"/>
  <c r="Y3487" i="1" s="1"/>
  <c r="X2533" i="1"/>
  <c r="Y2533" i="1" s="1"/>
  <c r="X2910" i="1"/>
  <c r="Y2910" i="1" s="1"/>
  <c r="X3509" i="1"/>
  <c r="Y3509" i="1" s="1"/>
  <c r="X3511" i="1"/>
  <c r="Y3511" i="1" s="1"/>
  <c r="X2922" i="1"/>
  <c r="Y2922" i="1" s="1"/>
  <c r="X3483" i="1"/>
  <c r="Y3483" i="1" s="1"/>
  <c r="X3507" i="1"/>
  <c r="Y3507" i="1" s="1"/>
  <c r="X3531" i="1"/>
  <c r="Y3531" i="1" s="1"/>
  <c r="X3081" i="1"/>
  <c r="Y3081" i="1" s="1"/>
  <c r="X2749" i="1"/>
  <c r="Y2749" i="1" s="1"/>
  <c r="X3458" i="1"/>
  <c r="Y3458" i="1" s="1"/>
  <c r="X2727" i="1"/>
  <c r="Y2727" i="1" s="1"/>
  <c r="X2917" i="1"/>
  <c r="Y2917" i="1" s="1"/>
  <c r="X2883" i="1"/>
  <c r="Y2883" i="1" s="1"/>
  <c r="X2893" i="1"/>
  <c r="Y2893" i="1" s="1"/>
  <c r="X3066" i="1"/>
  <c r="Y3066" i="1" s="1"/>
  <c r="X3470" i="1"/>
  <c r="Y3470" i="1" s="1"/>
  <c r="X3321" i="1"/>
  <c r="Y3321" i="1" s="1"/>
  <c r="X3088" i="1"/>
  <c r="Y3088" i="1" s="1"/>
  <c r="X2902" i="1"/>
  <c r="Y2902" i="1" s="1"/>
  <c r="X2742" i="1"/>
  <c r="Y2742" i="1" s="1"/>
  <c r="X2857" i="1"/>
  <c r="Y2857" i="1" s="1"/>
  <c r="X2740" i="1"/>
  <c r="Y2740" i="1" s="1"/>
  <c r="X2929" i="1"/>
  <c r="Y2929" i="1" s="1"/>
  <c r="X2556" i="1"/>
  <c r="Y2556" i="1" s="1"/>
  <c r="X3068" i="1"/>
  <c r="Y3068" i="1" s="1"/>
  <c r="X2501" i="1"/>
  <c r="Y2501" i="1" s="1"/>
  <c r="X2738" i="1"/>
  <c r="Y2738" i="1" s="1"/>
  <c r="X3092" i="1"/>
  <c r="Y3092" i="1" s="1"/>
  <c r="X2913" i="1"/>
  <c r="Y2913" i="1" s="1"/>
  <c r="X2747" i="1"/>
  <c r="Y2747" i="1" s="1"/>
  <c r="X3121" i="1"/>
  <c r="Y3121" i="1" s="1"/>
  <c r="X3307" i="1"/>
  <c r="Y3307" i="1" s="1"/>
  <c r="X2892" i="1"/>
  <c r="Y2892" i="1" s="1"/>
  <c r="X2741" i="1"/>
  <c r="Y2741" i="1" s="1"/>
  <c r="X3523" i="1"/>
  <c r="Y3523" i="1" s="1"/>
  <c r="X2526" i="1"/>
  <c r="Y2526" i="1" s="1"/>
  <c r="X2932" i="1"/>
  <c r="Y2932" i="1" s="1"/>
  <c r="X2877" i="1"/>
  <c r="Y2877" i="1" s="1"/>
  <c r="X2517" i="1"/>
  <c r="Y2517" i="1" s="1"/>
  <c r="X2752" i="1"/>
  <c r="Y2752" i="1" s="1"/>
  <c r="X2566" i="1"/>
  <c r="Y2566" i="1" s="1"/>
  <c r="X2700" i="1"/>
  <c r="Y2700" i="1" s="1"/>
  <c r="X2890" i="1"/>
  <c r="Y2890" i="1" s="1"/>
  <c r="X2708" i="1"/>
  <c r="Y2708" i="1" s="1"/>
  <c r="X2547" i="1"/>
  <c r="Y2547" i="1" s="1"/>
  <c r="X3101" i="1"/>
  <c r="Y3101" i="1" s="1"/>
  <c r="X3479" i="1"/>
  <c r="Y3479" i="1" s="1"/>
  <c r="X3535" i="1"/>
  <c r="Y3535" i="1" s="1"/>
  <c r="X3107" i="1"/>
  <c r="Y3107" i="1" s="1"/>
  <c r="X2724" i="1"/>
  <c r="Y2724" i="1" s="1"/>
  <c r="X3485" i="1"/>
  <c r="Y3485" i="1" s="1"/>
  <c r="X2731" i="1"/>
  <c r="Y2731" i="1" s="1"/>
  <c r="X3110" i="1"/>
  <c r="Y3110" i="1" s="1"/>
  <c r="X3492" i="1"/>
  <c r="Y3492" i="1" s="1"/>
  <c r="X2707" i="1"/>
  <c r="Y2707" i="1" s="1"/>
  <c r="X2933" i="1"/>
  <c r="Y2933" i="1" s="1"/>
  <c r="X2683" i="1"/>
  <c r="Y2683" i="1" s="1"/>
  <c r="X3084" i="1"/>
  <c r="Y3084" i="1" s="1"/>
  <c r="X3513" i="1"/>
  <c r="Y3513" i="1" s="1"/>
  <c r="X3314" i="1"/>
  <c r="Y3314" i="1" s="1"/>
  <c r="X3482" i="1"/>
  <c r="Y3482" i="1" s="1"/>
  <c r="X3089" i="1"/>
  <c r="Y3089" i="1" s="1"/>
  <c r="X2538" i="1"/>
  <c r="Y2538" i="1" s="1"/>
  <c r="X2537" i="1"/>
  <c r="Y2537" i="1" s="1"/>
  <c r="X2564" i="1"/>
  <c r="Y2564" i="1" s="1"/>
  <c r="X3522" i="1"/>
  <c r="Y3522" i="1" s="1"/>
  <c r="X3313" i="1"/>
  <c r="Y3313" i="1" s="1"/>
  <c r="X2717" i="1"/>
  <c r="Y2717" i="1" s="1"/>
  <c r="X3103" i="1"/>
  <c r="Y3103" i="1" s="1"/>
  <c r="X3070" i="1"/>
  <c r="Y3070" i="1" s="1"/>
  <c r="X2736" i="1"/>
  <c r="Y2736" i="1" s="1"/>
  <c r="X3104" i="1"/>
  <c r="Y3104" i="1" s="1"/>
  <c r="X2572" i="1"/>
  <c r="Y2572" i="1" s="1"/>
  <c r="X3310" i="1"/>
  <c r="Y3310" i="1" s="1"/>
  <c r="X2722" i="1"/>
  <c r="Y2722" i="1" s="1"/>
  <c r="X3315" i="1"/>
  <c r="Y3315" i="1" s="1"/>
  <c r="X2918" i="1"/>
  <c r="Y2918" i="1" s="1"/>
  <c r="X2534" i="1"/>
  <c r="Y2534" i="1" s="1"/>
  <c r="X3533" i="1"/>
  <c r="Y3533" i="1" s="1"/>
  <c r="X2497" i="1"/>
  <c r="Y2497" i="1" s="1"/>
  <c r="X2690" i="1"/>
  <c r="Y2690" i="1" s="1"/>
  <c r="X2504" i="1"/>
  <c r="Y2504" i="1" s="1"/>
  <c r="X3272" i="1"/>
  <c r="Y3272" i="1" s="1"/>
  <c r="X3045" i="1"/>
  <c r="Y3045" i="1" s="1"/>
  <c r="X2876" i="1"/>
  <c r="Y2876" i="1" s="1"/>
  <c r="X2682" i="1"/>
  <c r="Y2682" i="1" s="1"/>
  <c r="X3060" i="1"/>
  <c r="Y3060" i="1" s="1"/>
  <c r="X2689" i="1"/>
  <c r="Y2689" i="1" s="1"/>
  <c r="X3043" i="1"/>
  <c r="Y3043" i="1" s="1"/>
  <c r="X3292" i="1"/>
  <c r="Y3292" i="1" s="1"/>
  <c r="X3271" i="1"/>
  <c r="Y3271" i="1" s="1"/>
  <c r="X2692" i="1"/>
  <c r="Y2692" i="1" s="1"/>
  <c r="X3463" i="1"/>
  <c r="Y3463" i="1" s="1"/>
  <c r="X3056" i="1"/>
  <c r="Y3056" i="1" s="1"/>
  <c r="X2867" i="1"/>
  <c r="Y2867" i="1" s="1"/>
  <c r="X2495" i="1"/>
  <c r="Y2495" i="1" s="1"/>
  <c r="X3044" i="1"/>
  <c r="Y3044" i="1" s="1"/>
  <c r="X2490" i="1"/>
  <c r="Y2490" i="1" s="1"/>
  <c r="X3055" i="1"/>
  <c r="Y3055" i="1" s="1"/>
  <c r="X2494" i="1"/>
  <c r="Y2494" i="1" s="1"/>
  <c r="X3052" i="1"/>
  <c r="Y3052" i="1" s="1"/>
  <c r="X3288" i="1"/>
  <c r="Y3288" i="1" s="1"/>
  <c r="X2680" i="1"/>
  <c r="Y2680" i="1" s="1"/>
  <c r="X2875" i="1"/>
  <c r="Y2875" i="1" s="1"/>
  <c r="X3473" i="1"/>
  <c r="Y3473" i="1" s="1"/>
  <c r="X2500" i="1"/>
  <c r="Y2500" i="1" s="1"/>
  <c r="X2872" i="1"/>
  <c r="Y2872" i="1" s="1"/>
  <c r="X3302" i="1"/>
  <c r="Y3302" i="1" s="1"/>
  <c r="X2874" i="1"/>
  <c r="Y2874" i="1" s="1"/>
  <c r="X2871" i="1"/>
  <c r="Y2871" i="1" s="1"/>
  <c r="X3471" i="1"/>
  <c r="Y3471" i="1" s="1"/>
  <c r="X2681" i="1"/>
  <c r="Y2681" i="1" s="1"/>
  <c r="X2510" i="1"/>
  <c r="Y2510" i="1" s="1"/>
  <c r="X3305" i="1"/>
  <c r="Y3305" i="1" s="1"/>
  <c r="X2503" i="1"/>
  <c r="Y2503" i="1" s="1"/>
  <c r="X3457" i="1"/>
  <c r="Y3457" i="1" s="1"/>
  <c r="X2694" i="1"/>
  <c r="Y2694" i="1" s="1"/>
  <c r="X2496" i="1"/>
  <c r="Y2496" i="1" s="1"/>
  <c r="X3298" i="1"/>
  <c r="Y3298" i="1" s="1"/>
  <c r="X2860" i="1"/>
  <c r="Y2860" i="1" s="1"/>
  <c r="X2859" i="1"/>
  <c r="Y2859" i="1" s="1"/>
  <c r="X3061" i="1"/>
  <c r="Y3061" i="1" s="1"/>
  <c r="X2863" i="1"/>
  <c r="Y2863" i="1" s="1"/>
  <c r="X3296" i="1"/>
  <c r="Y3296" i="1" s="1"/>
  <c r="X3304" i="1"/>
  <c r="Y3304" i="1" s="1"/>
  <c r="X2693" i="1"/>
  <c r="Y2693" i="1" s="1"/>
  <c r="X2676" i="1"/>
  <c r="Y2676" i="1" s="1"/>
  <c r="X2854" i="1"/>
  <c r="Y2854" i="1" s="1"/>
  <c r="X3300" i="1"/>
  <c r="Y3300" i="1" s="1"/>
  <c r="X3460" i="1"/>
  <c r="Y3460" i="1" s="1"/>
  <c r="X2673" i="1"/>
  <c r="Y2673" i="1" s="1"/>
  <c r="X3270" i="1"/>
  <c r="Y3270" i="1" s="1"/>
  <c r="X2866" i="1"/>
  <c r="Y2866" i="1" s="1"/>
  <c r="X3475" i="1"/>
  <c r="Y3475" i="1" s="1"/>
  <c r="X2502" i="1"/>
  <c r="Y2502" i="1" s="1"/>
  <c r="X3459" i="1"/>
  <c r="Y3459" i="1" s="1"/>
  <c r="X3467" i="1"/>
  <c r="Y3467" i="1" s="1"/>
  <c r="X3053" i="1"/>
  <c r="Y3053" i="1" s="1"/>
  <c r="X3057" i="1"/>
  <c r="Y3057" i="1" s="1"/>
  <c r="X2674" i="1"/>
  <c r="Y2674" i="1" s="1"/>
  <c r="X3290" i="1"/>
  <c r="Y3290" i="1" s="1"/>
  <c r="X3472" i="1"/>
  <c r="Y3472" i="1" s="1"/>
  <c r="X3461" i="1"/>
  <c r="Y3461" i="1" s="1"/>
  <c r="X3297" i="1"/>
  <c r="Y3297" i="1" s="1"/>
  <c r="X2491" i="1"/>
  <c r="Y2491" i="1" s="1"/>
  <c r="X2684" i="1"/>
  <c r="Y2684" i="1" s="1"/>
  <c r="X2870" i="1"/>
  <c r="Y2870" i="1" s="1"/>
  <c r="X2498" i="1"/>
  <c r="Y2498" i="1" s="1"/>
  <c r="X2855" i="1"/>
  <c r="Y2855" i="1" s="1"/>
  <c r="X2862" i="1"/>
  <c r="Y2862" i="1" s="1"/>
  <c r="X2499" i="1"/>
  <c r="Y2499" i="1" s="1"/>
  <c r="X3306" i="1"/>
  <c r="Y3306" i="1" s="1"/>
  <c r="X3289" i="1"/>
  <c r="Y3289" i="1" s="1"/>
  <c r="X3047" i="1"/>
  <c r="Y3047" i="1" s="1"/>
  <c r="X2672" i="1"/>
  <c r="Y2672" i="1" s="1"/>
  <c r="X3468" i="1"/>
  <c r="Y3468" i="1" s="1"/>
  <c r="X3059" i="1"/>
  <c r="Y3059" i="1" s="1"/>
  <c r="X3301" i="1"/>
  <c r="Y3301" i="1" s="1"/>
  <c r="X3469" i="1"/>
  <c r="Y3469" i="1" s="1"/>
  <c r="X2856" i="1"/>
  <c r="Y2856" i="1" s="1"/>
  <c r="X2868" i="1"/>
  <c r="Y2868" i="1" s="1"/>
  <c r="X2492" i="1"/>
  <c r="Y2492" i="1" s="1"/>
  <c r="X2864" i="1"/>
  <c r="Y2864" i="1" s="1"/>
  <c r="X3051" i="1"/>
  <c r="Y3051" i="1" s="1"/>
  <c r="X3455" i="1"/>
  <c r="Y3455" i="1" s="1"/>
  <c r="X3456" i="1"/>
  <c r="Y3456" i="1" s="1"/>
  <c r="X2688" i="1"/>
  <c r="Y2688" i="1" s="1"/>
  <c r="X2858" i="1"/>
  <c r="Y2858" i="1" s="1"/>
  <c r="X2506" i="1"/>
  <c r="Y2506" i="1" s="1"/>
  <c r="X3048" i="1"/>
  <c r="Y3048" i="1" s="1"/>
  <c r="X2512" i="1"/>
  <c r="Y2512" i="1" s="1"/>
  <c r="X2507" i="1"/>
  <c r="Y2507" i="1" s="1"/>
  <c r="X3293" i="1"/>
  <c r="Y3293" i="1" s="1"/>
  <c r="X2677" i="1"/>
  <c r="Y2677" i="1" s="1"/>
  <c r="X3476" i="1"/>
  <c r="Y3476" i="1" s="1"/>
  <c r="X2685" i="1"/>
  <c r="Y2685" i="1" s="1"/>
  <c r="X2511" i="1"/>
  <c r="Y2511" i="1" s="1"/>
  <c r="X3464" i="1"/>
  <c r="Y3464" i="1" s="1"/>
  <c r="X2679" i="1"/>
  <c r="Y2679" i="1" s="1"/>
  <c r="X3294" i="1"/>
  <c r="Y3294" i="1" s="1"/>
  <c r="X3050" i="1"/>
  <c r="Y3050" i="1" s="1"/>
  <c r="X2508" i="1"/>
  <c r="Y2508" i="1" s="1"/>
  <c r="X2678" i="1"/>
  <c r="Y2678" i="1" s="1"/>
  <c r="X2687" i="1"/>
  <c r="Y2687" i="1" s="1"/>
  <c r="X3478" i="1"/>
  <c r="Y3478" i="1" s="1"/>
  <c r="X3049" i="1"/>
  <c r="Y3049" i="1" s="1"/>
  <c r="X3465" i="1"/>
  <c r="Y3465" i="1" s="1"/>
  <c r="X2509" i="1"/>
  <c r="Y2509" i="1" s="1"/>
  <c r="X3477" i="1"/>
  <c r="Y3477" i="1" s="1"/>
  <c r="X2686" i="1"/>
  <c r="Y2686" i="1" s="1"/>
  <c r="X3295" i="1"/>
  <c r="Y3295" i="1" s="1"/>
  <c r="X3466" i="1"/>
  <c r="Y3466" i="1" s="1"/>
  <c r="H1049" i="2"/>
  <c r="X656" i="1"/>
  <c r="Y656" i="1" s="1"/>
  <c r="X646" i="1"/>
  <c r="Y646" i="1" s="1"/>
  <c r="X3168" i="1"/>
  <c r="Y3168" i="1" s="1"/>
  <c r="X3173" i="1"/>
  <c r="Y3173" i="1" s="1"/>
  <c r="X3166" i="1"/>
  <c r="Y3166" i="1" s="1"/>
  <c r="X3160" i="1"/>
  <c r="Y3160" i="1" s="1"/>
  <c r="X2977" i="1"/>
  <c r="Y2977" i="1" s="1"/>
  <c r="X2983" i="1"/>
  <c r="Y2983" i="1" s="1"/>
  <c r="X3585" i="1"/>
  <c r="Y3585" i="1" s="1"/>
  <c r="X2617" i="1"/>
  <c r="Y2617" i="1" s="1"/>
  <c r="X2783" i="1"/>
  <c r="Y2783" i="1" s="1"/>
  <c r="X2781" i="1"/>
  <c r="Y2781" i="1" s="1"/>
  <c r="X2600" i="1"/>
  <c r="Y2600" i="1" s="1"/>
  <c r="X2598" i="1"/>
  <c r="Y2598" i="1" s="1"/>
  <c r="X2973" i="1"/>
  <c r="Y2973" i="1" s="1"/>
  <c r="X2971" i="1"/>
  <c r="Y2971" i="1" s="1"/>
  <c r="X2604" i="1"/>
  <c r="Y2604" i="1" s="1"/>
  <c r="X2602" i="1"/>
  <c r="Y2602" i="1" s="1"/>
  <c r="X3150" i="1"/>
  <c r="Y3150" i="1" s="1"/>
  <c r="X3148" i="1"/>
  <c r="Y3148" i="1" s="1"/>
  <c r="X3566" i="1"/>
  <c r="Y3566" i="1" s="1"/>
  <c r="X3564" i="1"/>
  <c r="Y3564" i="1" s="1"/>
  <c r="X3574" i="1"/>
  <c r="Y3574" i="1" s="1"/>
  <c r="X3571" i="1"/>
  <c r="Y3571" i="1" s="1"/>
  <c r="X2790" i="1"/>
  <c r="Y2790" i="1" s="1"/>
  <c r="X2788" i="1"/>
  <c r="Y2788" i="1" s="1"/>
  <c r="X3569" i="1"/>
  <c r="Y3569" i="1" s="1"/>
  <c r="X3567" i="1"/>
  <c r="Y3567" i="1" s="1"/>
  <c r="X2607" i="1"/>
  <c r="Y2607" i="1" s="1"/>
  <c r="X2605" i="1"/>
  <c r="Y2605" i="1" s="1"/>
  <c r="X2964" i="1"/>
  <c r="Y2964" i="1" s="1"/>
  <c r="X2962" i="1"/>
  <c r="Y2962" i="1" s="1"/>
  <c r="X3157" i="1"/>
  <c r="Y3157" i="1" s="1"/>
  <c r="X3155" i="1"/>
  <c r="Y3155" i="1" s="1"/>
  <c r="X2786" i="1"/>
  <c r="Y2786" i="1" s="1"/>
  <c r="X2784" i="1"/>
  <c r="Y2784" i="1" s="1"/>
  <c r="X3153" i="1"/>
  <c r="Y3153" i="1" s="1"/>
  <c r="X3151" i="1"/>
  <c r="Y3151" i="1" s="1"/>
  <c r="X2968" i="1"/>
  <c r="Y2968" i="1" s="1"/>
  <c r="X2966" i="1"/>
  <c r="Y2966" i="1" s="1"/>
  <c r="X3191" i="1"/>
  <c r="Y3191" i="1" s="1"/>
  <c r="X3201" i="1"/>
  <c r="Y3201" i="1" s="1"/>
  <c r="X3204" i="1"/>
  <c r="Y3204" i="1" s="1"/>
  <c r="X3202" i="1"/>
  <c r="Y3202" i="1" s="1"/>
  <c r="X3219" i="1"/>
  <c r="Y3219" i="1" s="1"/>
  <c r="X3217" i="1"/>
  <c r="Y3217" i="1" s="1"/>
  <c r="X3216" i="1"/>
  <c r="Y3216" i="1" s="1"/>
  <c r="X3214" i="1"/>
  <c r="Y3214" i="1" s="1"/>
  <c r="X3186" i="1"/>
  <c r="Y3186" i="1" s="1"/>
  <c r="X3184" i="1"/>
  <c r="Y3184" i="1" s="1"/>
  <c r="X3198" i="1"/>
  <c r="Y3198" i="1" s="1"/>
  <c r="X3189" i="1"/>
  <c r="Y3189" i="1" s="1"/>
  <c r="X3141" i="1"/>
  <c r="Y3141" i="1" s="1"/>
  <c r="X3139" i="1"/>
  <c r="Y3139" i="1" s="1"/>
  <c r="X2956" i="1"/>
  <c r="Y2956" i="1" s="1"/>
  <c r="X2954" i="1"/>
  <c r="Y2954" i="1" s="1"/>
  <c r="X2778" i="1"/>
  <c r="Y2778" i="1" s="1"/>
  <c r="X3558" i="1"/>
  <c r="Y3558" i="1" s="1"/>
  <c r="X3556" i="1"/>
  <c r="Y3556" i="1" s="1"/>
  <c r="X3562" i="1"/>
  <c r="Y3562" i="1" s="1"/>
  <c r="X3560" i="1"/>
  <c r="Y3560" i="1" s="1"/>
  <c r="X2588" i="1"/>
  <c r="Y2588" i="1" s="1"/>
  <c r="X2586" i="1"/>
  <c r="Y2586" i="1" s="1"/>
  <c r="X2592" i="1"/>
  <c r="Y2592" i="1" s="1"/>
  <c r="X2590" i="1"/>
  <c r="Y2590" i="1" s="1"/>
  <c r="X3146" i="1"/>
  <c r="Y3146" i="1" s="1"/>
  <c r="X3144" i="1"/>
  <c r="Y3144" i="1" s="1"/>
  <c r="X2961" i="1"/>
  <c r="Y2961" i="1" s="1"/>
  <c r="X3169" i="1"/>
  <c r="Y3169" i="1" s="1"/>
  <c r="X3178" i="1"/>
  <c r="Y3178" i="1" s="1"/>
  <c r="X3175" i="1"/>
  <c r="Y3175" i="1" s="1"/>
  <c r="X2616" i="1"/>
  <c r="Y2616" i="1" s="1"/>
  <c r="X2613" i="1"/>
  <c r="Y2613" i="1" s="1"/>
  <c r="X3164" i="1"/>
  <c r="Y3164" i="1" s="1"/>
  <c r="X3161" i="1"/>
  <c r="Y3161" i="1" s="1"/>
  <c r="X2989" i="1"/>
  <c r="Y2989" i="1" s="1"/>
  <c r="X2986" i="1"/>
  <c r="Y2986" i="1" s="1"/>
  <c r="X2975" i="1"/>
  <c r="Y2975" i="1" s="1"/>
  <c r="X2984" i="1"/>
  <c r="Y2984" i="1" s="1"/>
  <c r="X2802" i="1"/>
  <c r="Y2802" i="1" s="1"/>
  <c r="X3586" i="1"/>
  <c r="Y3586" i="1" s="1"/>
  <c r="X2793" i="1"/>
  <c r="Y2793" i="1" s="1"/>
  <c r="X3575" i="1"/>
  <c r="Y3575" i="1" s="1"/>
  <c r="X2798" i="1"/>
  <c r="Y2798" i="1" s="1"/>
  <c r="X3163" i="1"/>
  <c r="Y3163" i="1" s="1"/>
  <c r="X2980" i="1"/>
  <c r="Y2980" i="1" s="1"/>
  <c r="X2974" i="1"/>
  <c r="Y2974" i="1" s="1"/>
  <c r="X2611" i="1"/>
  <c r="Y2611" i="1" s="1"/>
  <c r="X3581" i="1"/>
  <c r="Y3581" i="1" s="1"/>
  <c r="X2620" i="1"/>
  <c r="Y2620" i="1" s="1"/>
  <c r="X2782" i="1"/>
  <c r="Y2782" i="1" s="1"/>
  <c r="X2780" i="1"/>
  <c r="Y2780" i="1" s="1"/>
  <c r="X2599" i="1"/>
  <c r="Y2599" i="1" s="1"/>
  <c r="X2597" i="1"/>
  <c r="Y2597" i="1" s="1"/>
  <c r="X2972" i="1"/>
  <c r="Y2972" i="1" s="1"/>
  <c r="X2970" i="1"/>
  <c r="Y2970" i="1" s="1"/>
  <c r="X2603" i="1"/>
  <c r="Y2603" i="1" s="1"/>
  <c r="X2601" i="1"/>
  <c r="Y2601" i="1" s="1"/>
  <c r="X3149" i="1"/>
  <c r="Y3149" i="1" s="1"/>
  <c r="X3147" i="1"/>
  <c r="Y3147" i="1" s="1"/>
  <c r="X3565" i="1"/>
  <c r="Y3565" i="1" s="1"/>
  <c r="X3563" i="1"/>
  <c r="Y3563" i="1" s="1"/>
  <c r="X3573" i="1"/>
  <c r="Y3573" i="1" s="1"/>
  <c r="X3572" i="1"/>
  <c r="Y3572" i="1" s="1"/>
  <c r="X2791" i="1"/>
  <c r="Y2791" i="1" s="1"/>
  <c r="X2789" i="1"/>
  <c r="Y2789" i="1" s="1"/>
  <c r="X3570" i="1"/>
  <c r="Y3570" i="1" s="1"/>
  <c r="X3568" i="1"/>
  <c r="Y3568" i="1" s="1"/>
  <c r="X2608" i="1"/>
  <c r="Y2608" i="1" s="1"/>
  <c r="X2606" i="1"/>
  <c r="Y2606" i="1" s="1"/>
  <c r="X2965" i="1"/>
  <c r="Y2965" i="1" s="1"/>
  <c r="X2963" i="1"/>
  <c r="Y2963" i="1" s="1"/>
  <c r="X3158" i="1"/>
  <c r="Y3158" i="1" s="1"/>
  <c r="X3156" i="1"/>
  <c r="Y3156" i="1" s="1"/>
  <c r="X2787" i="1"/>
  <c r="Y2787" i="1" s="1"/>
  <c r="X2785" i="1"/>
  <c r="Y2785" i="1" s="1"/>
  <c r="X3154" i="1"/>
  <c r="Y3154" i="1" s="1"/>
  <c r="X3152" i="1"/>
  <c r="Y3152" i="1" s="1"/>
  <c r="X2969" i="1"/>
  <c r="Y2969" i="1" s="1"/>
  <c r="X2967" i="1"/>
  <c r="Y2967" i="1" s="1"/>
  <c r="X3192" i="1"/>
  <c r="Y3192" i="1" s="1"/>
  <c r="X3190" i="1"/>
  <c r="Y3190" i="1" s="1"/>
  <c r="X3200" i="1"/>
  <c r="Y3200" i="1" s="1"/>
  <c r="X3205" i="1"/>
  <c r="Y3205" i="1" s="1"/>
  <c r="X3203" i="1"/>
  <c r="Y3203" i="1" s="1"/>
  <c r="X3212" i="1"/>
  <c r="Y3212" i="1" s="1"/>
  <c r="X3210" i="1"/>
  <c r="Y3210" i="1" s="1"/>
  <c r="X3215" i="1"/>
  <c r="Y3215" i="1" s="1"/>
  <c r="X3213" i="1"/>
  <c r="Y3213" i="1" s="1"/>
  <c r="X3185" i="1"/>
  <c r="Y3185" i="1" s="1"/>
  <c r="X3183" i="1"/>
  <c r="Y3183" i="1" s="1"/>
  <c r="X3181" i="1"/>
  <c r="Y3181" i="1" s="1"/>
  <c r="X3221" i="1"/>
  <c r="Y3221" i="1" s="1"/>
  <c r="X3208" i="1"/>
  <c r="Y3208" i="1" s="1"/>
  <c r="X3206" i="1"/>
  <c r="Y3206" i="1" s="1"/>
  <c r="X3188" i="1"/>
  <c r="Y3188" i="1" s="1"/>
  <c r="X3142" i="1"/>
  <c r="Y3142" i="1" s="1"/>
  <c r="X3140" i="1"/>
  <c r="Y3140" i="1" s="1"/>
  <c r="X2957" i="1"/>
  <c r="Y2957" i="1" s="1"/>
  <c r="X2955" i="1"/>
  <c r="Y2955" i="1" s="1"/>
  <c r="X2779" i="1"/>
  <c r="Y2779" i="1" s="1"/>
  <c r="X2777" i="1"/>
  <c r="Y2777" i="1" s="1"/>
  <c r="X2776" i="1"/>
  <c r="Y2776" i="1" s="1"/>
  <c r="X3557" i="1"/>
  <c r="Y3557" i="1" s="1"/>
  <c r="X3555" i="1"/>
  <c r="Y3555" i="1" s="1"/>
  <c r="X3561" i="1"/>
  <c r="Y3561" i="1" s="1"/>
  <c r="X3559" i="1"/>
  <c r="Y3559" i="1" s="1"/>
  <c r="X2587" i="1"/>
  <c r="Y2587" i="1" s="1"/>
  <c r="X2585" i="1"/>
  <c r="Y2585" i="1" s="1"/>
  <c r="X2591" i="1"/>
  <c r="Y2591" i="1" s="1"/>
  <c r="X2589" i="1"/>
  <c r="Y2589" i="1" s="1"/>
  <c r="X3145" i="1"/>
  <c r="Y3145" i="1" s="1"/>
  <c r="X3143" i="1"/>
  <c r="Y3143" i="1" s="1"/>
  <c r="X2960" i="1"/>
  <c r="Y2960" i="1" s="1"/>
  <c r="X3167" i="1"/>
  <c r="Y3167" i="1" s="1"/>
  <c r="X3171" i="1"/>
  <c r="Y3171" i="1" s="1"/>
  <c r="X2796" i="1"/>
  <c r="Y2796" i="1" s="1"/>
  <c r="X3162" i="1"/>
  <c r="Y3162" i="1" s="1"/>
  <c r="X2981" i="1"/>
  <c r="Y2981" i="1" s="1"/>
  <c r="X2979" i="1"/>
  <c r="Y2979" i="1" s="1"/>
  <c r="X2976" i="1"/>
  <c r="Y2976" i="1" s="1"/>
  <c r="X2982" i="1"/>
  <c r="Y2982" i="1" s="1"/>
  <c r="X2801" i="1"/>
  <c r="Y2801" i="1" s="1"/>
  <c r="X3577" i="1"/>
  <c r="Y3577" i="1" s="1"/>
  <c r="X3177" i="1"/>
  <c r="Y3177" i="1" s="1"/>
  <c r="X2615" i="1"/>
  <c r="Y2615" i="1" s="1"/>
  <c r="X2987" i="1"/>
  <c r="Y2987" i="1" s="1"/>
  <c r="X2612" i="1"/>
  <c r="Y2612" i="1" s="1"/>
  <c r="X2610" i="1"/>
  <c r="Y2610" i="1" s="1"/>
  <c r="X3584" i="1"/>
  <c r="Y3584" i="1" s="1"/>
  <c r="X3583" i="1"/>
  <c r="Y3583" i="1" s="1"/>
  <c r="X2618" i="1"/>
  <c r="Y2618" i="1" s="1"/>
  <c r="X3176" i="1"/>
  <c r="Y3176" i="1" s="1"/>
  <c r="X2978" i="1"/>
  <c r="Y2978" i="1" s="1"/>
  <c r="X2609" i="1"/>
  <c r="Y2609" i="1" s="1"/>
  <c r="X2800" i="1"/>
  <c r="Y2800" i="1" s="1"/>
  <c r="X2959" i="1"/>
  <c r="Y2959" i="1" s="1"/>
  <c r="X2594" i="1"/>
  <c r="Y2594" i="1" s="1"/>
  <c r="X3552" i="1"/>
  <c r="Y3552" i="1" s="1"/>
  <c r="X2773" i="1"/>
  <c r="Y2773" i="1" s="1"/>
  <c r="X3136" i="1"/>
  <c r="Y3136" i="1" s="1"/>
  <c r="X2769" i="1"/>
  <c r="Y2769" i="1" s="1"/>
  <c r="X2951" i="1"/>
  <c r="Y2951" i="1" s="1"/>
  <c r="X3283" i="1"/>
  <c r="Y3283" i="1" s="1"/>
  <c r="X3282" i="1"/>
  <c r="Y3282" i="1" s="1"/>
  <c r="X3279" i="1"/>
  <c r="Y3279" i="1" s="1"/>
  <c r="X3278" i="1"/>
  <c r="Y3278" i="1" s="1"/>
  <c r="X3275" i="1"/>
  <c r="Y3275" i="1" s="1"/>
  <c r="X3274" i="1"/>
  <c r="Y3274" i="1" s="1"/>
  <c r="X2843" i="1"/>
  <c r="Y2843" i="1" s="1"/>
  <c r="X2842" i="1"/>
  <c r="Y2842" i="1" s="1"/>
  <c r="X2478" i="1"/>
  <c r="Y2478" i="1" s="1"/>
  <c r="X2665" i="1"/>
  <c r="Y2665" i="1" s="1"/>
  <c r="X2661" i="1"/>
  <c r="Y2661" i="1" s="1"/>
  <c r="X2669" i="1"/>
  <c r="Y2669" i="1" s="1"/>
  <c r="X3444" i="1"/>
  <c r="Y3444" i="1" s="1"/>
  <c r="X3448" i="1"/>
  <c r="Y3448" i="1" s="1"/>
  <c r="X3452" i="1"/>
  <c r="Y3452" i="1" s="1"/>
  <c r="X2851" i="1"/>
  <c r="Y2851" i="1" s="1"/>
  <c r="X2847" i="1"/>
  <c r="Y2847" i="1" s="1"/>
  <c r="X3034" i="1"/>
  <c r="Y3034" i="1" s="1"/>
  <c r="X3030" i="1"/>
  <c r="Y3030" i="1" s="1"/>
  <c r="X3039" i="1"/>
  <c r="Y3039" i="1" s="1"/>
  <c r="X2487" i="1"/>
  <c r="Y2487" i="1" s="1"/>
  <c r="X2483" i="1"/>
  <c r="Y2483" i="1" s="1"/>
  <c r="X3172" i="1"/>
  <c r="Y3172" i="1" s="1"/>
  <c r="X2988" i="1"/>
  <c r="Y2988" i="1" s="1"/>
  <c r="X2958" i="1"/>
  <c r="Y2958" i="1" s="1"/>
  <c r="X2772" i="1"/>
  <c r="Y2772" i="1" s="1"/>
  <c r="X2768" i="1"/>
  <c r="Y2768" i="1" s="1"/>
  <c r="X2950" i="1"/>
  <c r="Y2950" i="1" s="1"/>
  <c r="X2614" i="1"/>
  <c r="Y2614" i="1" s="1"/>
  <c r="X3165" i="1"/>
  <c r="Y3165" i="1" s="1"/>
  <c r="X2596" i="1"/>
  <c r="Y2596" i="1" s="1"/>
  <c r="X2775" i="1"/>
  <c r="Y2775" i="1" s="1"/>
  <c r="X2771" i="1"/>
  <c r="Y2771" i="1" s="1"/>
  <c r="X3170" i="1"/>
  <c r="Y3170" i="1" s="1"/>
  <c r="X2797" i="1"/>
  <c r="Y2797" i="1" s="1"/>
  <c r="X2985" i="1"/>
  <c r="Y2985" i="1" s="1"/>
  <c r="X2619" i="1"/>
  <c r="Y2619" i="1" s="1"/>
  <c r="X2595" i="1"/>
  <c r="Y2595" i="1" s="1"/>
  <c r="X3553" i="1"/>
  <c r="Y3553" i="1" s="1"/>
  <c r="X2774" i="1"/>
  <c r="Y2774" i="1" s="1"/>
  <c r="X3137" i="1"/>
  <c r="Y3137" i="1" s="1"/>
  <c r="X2770" i="1"/>
  <c r="Y2770" i="1" s="1"/>
  <c r="X2952" i="1"/>
  <c r="Y2952" i="1" s="1"/>
  <c r="X2479" i="1"/>
  <c r="Y2479" i="1" s="1"/>
  <c r="X2664" i="1"/>
  <c r="Y2664" i="1" s="1"/>
  <c r="X2660" i="1"/>
  <c r="Y2660" i="1" s="1"/>
  <c r="X2668" i="1"/>
  <c r="Y2668" i="1" s="1"/>
  <c r="X3443" i="1"/>
  <c r="Y3443" i="1" s="1"/>
  <c r="X3447" i="1"/>
  <c r="Y3447" i="1" s="1"/>
  <c r="X3451" i="1"/>
  <c r="Y3451" i="1" s="1"/>
  <c r="X2850" i="1"/>
  <c r="Y2850" i="1" s="1"/>
  <c r="X2846" i="1"/>
  <c r="Y2846" i="1" s="1"/>
  <c r="X3035" i="1"/>
  <c r="Y3035" i="1" s="1"/>
  <c r="X3031" i="1"/>
  <c r="Y3031" i="1" s="1"/>
  <c r="X3040" i="1"/>
  <c r="Y3040" i="1" s="1"/>
  <c r="X2486" i="1"/>
  <c r="Y2486" i="1" s="1"/>
  <c r="X2482" i="1"/>
  <c r="Y2482" i="1" s="1"/>
  <c r="X3174" i="1"/>
  <c r="Y3174" i="1" s="1"/>
  <c r="X3159" i="1"/>
  <c r="Y3159" i="1" s="1"/>
  <c r="X2593" i="1"/>
  <c r="Y2593" i="1" s="1"/>
  <c r="X3551" i="1"/>
  <c r="Y3551" i="1" s="1"/>
  <c r="X3135" i="1"/>
  <c r="Y3135" i="1" s="1"/>
  <c r="X3554" i="1"/>
  <c r="Y3554" i="1" s="1"/>
  <c r="X3138" i="1"/>
  <c r="Y3138" i="1" s="1"/>
  <c r="X2953" i="1"/>
  <c r="Y2953" i="1" s="1"/>
  <c r="X1312" i="1"/>
  <c r="Y1312" i="1" s="1"/>
  <c r="X1461" i="1"/>
  <c r="Y1461" i="1" s="1"/>
  <c r="X1457" i="1"/>
  <c r="Y1457" i="1" s="1"/>
  <c r="X1320" i="1"/>
  <c r="Y1320" i="1" s="1"/>
  <c r="X1136" i="1"/>
  <c r="Y1136" i="1" s="1"/>
  <c r="X1310" i="1"/>
  <c r="Y1310" i="1" s="1"/>
  <c r="X1316" i="1"/>
  <c r="Y1316" i="1" s="1"/>
  <c r="X1324" i="1"/>
  <c r="Y1324" i="1" s="1"/>
  <c r="X1449" i="1"/>
  <c r="Y1449" i="1" s="1"/>
  <c r="X1441" i="1"/>
  <c r="Y1441" i="1" s="1"/>
  <c r="X1144" i="1"/>
  <c r="Y1144" i="1" s="1"/>
  <c r="X1119" i="1"/>
  <c r="Y1119" i="1" s="1"/>
  <c r="X1342" i="1"/>
  <c r="Y1342" i="1" s="1"/>
  <c r="X1339" i="1"/>
  <c r="Y1339" i="1" s="1"/>
  <c r="X1140" i="1"/>
  <c r="Y1140" i="1" s="1"/>
  <c r="X1668" i="1"/>
  <c r="Y1668" i="1" s="1"/>
  <c r="X1133" i="1"/>
  <c r="Y1133" i="1" s="1"/>
  <c r="X1127" i="1"/>
  <c r="Y1127" i="1" s="1"/>
  <c r="X1335" i="1"/>
  <c r="Y1335" i="1" s="1"/>
  <c r="X1123" i="1"/>
  <c r="Y1123" i="1" s="1"/>
  <c r="X1328" i="1"/>
  <c r="Y1328" i="1" s="1"/>
  <c r="X1664" i="1"/>
  <c r="Y1664" i="1" s="1"/>
  <c r="X1672" i="1"/>
  <c r="Y1672" i="1" s="1"/>
  <c r="X1147" i="1"/>
  <c r="Y1147" i="1" s="1"/>
  <c r="X1445" i="1"/>
  <c r="Y1445" i="1" s="1"/>
  <c r="X1656" i="1"/>
  <c r="Y1656" i="1" s="1"/>
  <c r="X1453" i="1"/>
  <c r="Y1453" i="1" s="1"/>
  <c r="X1660" i="1"/>
  <c r="Y1660" i="1" s="1"/>
  <c r="X1468" i="1"/>
  <c r="Y1468" i="1" s="1"/>
  <c r="X1130" i="1"/>
  <c r="Y1130" i="1" s="1"/>
  <c r="X1429" i="1"/>
  <c r="Y1429" i="1" s="1"/>
  <c r="X1454" i="1"/>
  <c r="Y1454" i="1" s="1"/>
  <c r="X1124" i="1"/>
  <c r="Y1124" i="1" s="1"/>
  <c r="X1111" i="1"/>
  <c r="Y1111" i="1" s="1"/>
  <c r="X1450" i="1"/>
  <c r="Y1450" i="1" s="1"/>
  <c r="X1652" i="1"/>
  <c r="Y1652" i="1" s="1"/>
  <c r="X1128" i="1"/>
  <c r="Y1128" i="1" s="1"/>
  <c r="X1317" i="1"/>
  <c r="Y1317" i="1" s="1"/>
  <c r="X1131" i="1"/>
  <c r="Y1131" i="1" s="1"/>
  <c r="X1321" i="1"/>
  <c r="Y1321" i="1" s="1"/>
  <c r="X1105" i="1"/>
  <c r="Y1105" i="1" s="1"/>
  <c r="X1137" i="1"/>
  <c r="Y1137" i="1" s="1"/>
  <c r="X1306" i="1"/>
  <c r="Y1306" i="1" s="1"/>
  <c r="X1657" i="1"/>
  <c r="Y1657" i="1" s="1"/>
  <c r="X1303" i="1"/>
  <c r="Y1303" i="1" s="1"/>
  <c r="X1466" i="1"/>
  <c r="Y1466" i="1" s="1"/>
  <c r="X1141" i="1"/>
  <c r="Y1141" i="1" s="1"/>
  <c r="X1115" i="1"/>
  <c r="Y1115" i="1" s="1"/>
  <c r="X1458" i="1"/>
  <c r="Y1458" i="1" s="1"/>
  <c r="X1311" i="1"/>
  <c r="Y1311" i="1" s="1"/>
  <c r="X1442" i="1"/>
  <c r="Y1442" i="1" s="1"/>
  <c r="X1632" i="1"/>
  <c r="Y1632" i="1" s="1"/>
  <c r="X1343" i="1"/>
  <c r="Y1343" i="1" s="1"/>
  <c r="X1640" i="1"/>
  <c r="Y1640" i="1" s="1"/>
  <c r="X1636" i="1"/>
  <c r="Y1636" i="1" s="1"/>
  <c r="X1446" i="1"/>
  <c r="Y1446" i="1" s="1"/>
  <c r="X1472" i="1"/>
  <c r="Y1472" i="1" s="1"/>
  <c r="X1346" i="1"/>
  <c r="Y1346" i="1" s="1"/>
  <c r="X1462" i="1"/>
  <c r="Y1462" i="1" s="1"/>
  <c r="X1120" i="1"/>
  <c r="Y1120" i="1" s="1"/>
  <c r="X1433" i="1"/>
  <c r="Y1433" i="1" s="1"/>
  <c r="X1669" i="1"/>
  <c r="Y1669" i="1" s="1"/>
  <c r="X1134" i="1"/>
  <c r="Y1134" i="1" s="1"/>
  <c r="X1098" i="1"/>
  <c r="Y1098" i="1" s="1"/>
  <c r="X1331" i="1"/>
  <c r="Y1331" i="1" s="1"/>
  <c r="X1661" i="1"/>
  <c r="Y1661" i="1" s="1"/>
  <c r="X1299" i="1"/>
  <c r="Y1299" i="1" s="1"/>
  <c r="X1148" i="1"/>
  <c r="Y1148" i="1" s="1"/>
  <c r="X1336" i="1"/>
  <c r="Y1336" i="1" s="1"/>
  <c r="X1437" i="1"/>
  <c r="Y1437" i="1" s="1"/>
  <c r="X1469" i="1"/>
  <c r="Y1469" i="1" s="1"/>
  <c r="X1145" i="1"/>
  <c r="Y1145" i="1" s="1"/>
  <c r="X1101" i="1"/>
  <c r="Y1101" i="1" s="1"/>
  <c r="X1665" i="1"/>
  <c r="Y1665" i="1" s="1"/>
  <c r="X1313" i="1"/>
  <c r="Y1313" i="1" s="1"/>
  <c r="X1108" i="1"/>
  <c r="Y1108" i="1" s="1"/>
  <c r="X1677" i="1"/>
  <c r="Y1677" i="1" s="1"/>
  <c r="X1329" i="1"/>
  <c r="Y1329" i="1" s="1"/>
  <c r="X1673" i="1"/>
  <c r="Y1673" i="1" s="1"/>
  <c r="X1648" i="1"/>
  <c r="Y1648" i="1" s="1"/>
  <c r="X1325" i="1"/>
  <c r="Y1325" i="1" s="1"/>
  <c r="X1644" i="1"/>
  <c r="Y1644" i="1" s="1"/>
  <c r="X1332" i="1"/>
  <c r="Y1332" i="1" s="1"/>
  <c r="X1473" i="1"/>
  <c r="Y1473" i="1" s="1"/>
  <c r="X1465" i="1"/>
  <c r="Y1465" i="1" s="1"/>
  <c r="X851" i="1"/>
  <c r="Y851" i="1" s="1"/>
  <c r="X785" i="1"/>
  <c r="Y785" i="1" s="1"/>
  <c r="X902" i="1"/>
  <c r="Y902" i="1" s="1"/>
  <c r="X672" i="1"/>
  <c r="Y672" i="1" s="1"/>
  <c r="X767" i="1"/>
  <c r="Y767" i="1" s="1"/>
  <c r="X977" i="1"/>
  <c r="Y977" i="1" s="1"/>
  <c r="X839" i="1"/>
  <c r="Y839" i="1" s="1"/>
  <c r="X1008" i="1"/>
  <c r="Y1008" i="1" s="1"/>
  <c r="X873" i="1"/>
  <c r="Y873" i="1" s="1"/>
  <c r="X1011" i="1"/>
  <c r="Y1011" i="1" s="1"/>
  <c r="X1474" i="1"/>
  <c r="Y1474" i="1" s="1"/>
  <c r="X984" i="1"/>
  <c r="Y984" i="1" s="1"/>
  <c r="X644" i="1"/>
  <c r="Y644" i="1" s="1"/>
  <c r="X715" i="1"/>
  <c r="Y715" i="1" s="1"/>
  <c r="X988" i="1"/>
  <c r="Y988" i="1" s="1"/>
  <c r="X918" i="1"/>
  <c r="Y918" i="1" s="1"/>
  <c r="F1090" i="1"/>
  <c r="W1090" i="1" s="1"/>
  <c r="D1090" i="1"/>
  <c r="E1090" i="1"/>
  <c r="F1618" i="1"/>
  <c r="W1618" i="1" s="1"/>
  <c r="D1618" i="1"/>
  <c r="E1618" i="1"/>
  <c r="F1526" i="1"/>
  <c r="W1526" i="1" s="1"/>
  <c r="E1526" i="1"/>
  <c r="D1526" i="1"/>
  <c r="F1588" i="1"/>
  <c r="W1588" i="1" s="1"/>
  <c r="D1588" i="1"/>
  <c r="E1588" i="1"/>
  <c r="F1059" i="1"/>
  <c r="W1059" i="1" s="1"/>
  <c r="E1059" i="1"/>
  <c r="D1059" i="1"/>
  <c r="F1113" i="1"/>
  <c r="W1113" i="1" s="1"/>
  <c r="D1113" i="1"/>
  <c r="E1113" i="1"/>
  <c r="D1345" i="1"/>
  <c r="E1345" i="1"/>
  <c r="F1345" i="1"/>
  <c r="W1345" i="1" s="1"/>
  <c r="E705" i="1"/>
  <c r="D705" i="1"/>
  <c r="F705" i="1"/>
  <c r="W705" i="1" s="1"/>
  <c r="E742" i="1"/>
  <c r="D742" i="1"/>
  <c r="F742" i="1"/>
  <c r="W742" i="1" s="1"/>
  <c r="E1035" i="1"/>
  <c r="D1035" i="1"/>
  <c r="F1035" i="1"/>
  <c r="W1035" i="1" s="1"/>
  <c r="D959" i="1"/>
  <c r="F959" i="1"/>
  <c r="W959" i="1" s="1"/>
  <c r="E959" i="1"/>
  <c r="F3450" i="1"/>
  <c r="W3450" i="1" s="1"/>
  <c r="D3450" i="1"/>
  <c r="E3450" i="1"/>
  <c r="F2667" i="1"/>
  <c r="W2667" i="1" s="1"/>
  <c r="D2667" i="1"/>
  <c r="E2667" i="1"/>
  <c r="F2849" i="1"/>
  <c r="W2849" i="1" s="1"/>
  <c r="E2849" i="1"/>
  <c r="D2849" i="1"/>
  <c r="F3033" i="1"/>
  <c r="W3033" i="1" s="1"/>
  <c r="E3033" i="1"/>
  <c r="D3033" i="1"/>
  <c r="F2485" i="1"/>
  <c r="W2485" i="1" s="1"/>
  <c r="E2485" i="1"/>
  <c r="D2485" i="1"/>
  <c r="D1550" i="1"/>
  <c r="E1550" i="1"/>
  <c r="F1550" i="1"/>
  <c r="W1550" i="1" s="1"/>
  <c r="F1218" i="1"/>
  <c r="W1218" i="1" s="1"/>
  <c r="E1218" i="1"/>
  <c r="D1218" i="1"/>
  <c r="D1094" i="1"/>
  <c r="E1094" i="1"/>
  <c r="F1094" i="1"/>
  <c r="W1094" i="1" s="1"/>
  <c r="E1546" i="1"/>
  <c r="D1546" i="1"/>
  <c r="F1546" i="1"/>
  <c r="W1546" i="1" s="1"/>
  <c r="D1206" i="1"/>
  <c r="E1206" i="1"/>
  <c r="F1206" i="1"/>
  <c r="W1206" i="1" s="1"/>
  <c r="D1412" i="1"/>
  <c r="E1412" i="1"/>
  <c r="F1412" i="1"/>
  <c r="W1412" i="1" s="1"/>
  <c r="F1079" i="1"/>
  <c r="W1079" i="1" s="1"/>
  <c r="E1079" i="1"/>
  <c r="D1079" i="1"/>
  <c r="F1267" i="1"/>
  <c r="W1267" i="1" s="1"/>
  <c r="E1267" i="1"/>
  <c r="D1267" i="1"/>
  <c r="F1071" i="1"/>
  <c r="W1071" i="1" s="1"/>
  <c r="E1071" i="1"/>
  <c r="D1071" i="1"/>
  <c r="D1608" i="1"/>
  <c r="E1608" i="1"/>
  <c r="F1608" i="1"/>
  <c r="W1608" i="1" s="1"/>
  <c r="D1401" i="1"/>
  <c r="E1401" i="1"/>
  <c r="F1401" i="1"/>
  <c r="W1401" i="1" s="1"/>
  <c r="F1198" i="1"/>
  <c r="W1198" i="1" s="1"/>
  <c r="E1198" i="1"/>
  <c r="D1198" i="1"/>
  <c r="D1387" i="1"/>
  <c r="E1387" i="1"/>
  <c r="F1387" i="1"/>
  <c r="W1387" i="1" s="1"/>
  <c r="E1518" i="1"/>
  <c r="D1518" i="1"/>
  <c r="F1518" i="1"/>
  <c r="W1518" i="1" s="1"/>
  <c r="F1592" i="1"/>
  <c r="W1592" i="1" s="1"/>
  <c r="E1592" i="1"/>
  <c r="D1592" i="1"/>
  <c r="F1596" i="1"/>
  <c r="W1596" i="1" s="1"/>
  <c r="E1596" i="1"/>
  <c r="D1596" i="1"/>
  <c r="F1383" i="1"/>
  <c r="W1383" i="1" s="1"/>
  <c r="D1383" i="1"/>
  <c r="E1383" i="1"/>
  <c r="F1179" i="1"/>
  <c r="W1179" i="1" s="1"/>
  <c r="E1179" i="1"/>
  <c r="D1179" i="1"/>
  <c r="F1506" i="1"/>
  <c r="W1506" i="1" s="1"/>
  <c r="E1506" i="1"/>
  <c r="D1506" i="1"/>
  <c r="F1252" i="1"/>
  <c r="W1252" i="1" s="1"/>
  <c r="E1252" i="1"/>
  <c r="D1252" i="1"/>
  <c r="D1654" i="1"/>
  <c r="E1654" i="1"/>
  <c r="F1654" i="1"/>
  <c r="W1654" i="1" s="1"/>
  <c r="F1646" i="1"/>
  <c r="W1646" i="1" s="1"/>
  <c r="D1646" i="1"/>
  <c r="E1646" i="1"/>
  <c r="D1642" i="1"/>
  <c r="E1642" i="1"/>
  <c r="F1642" i="1"/>
  <c r="W1642" i="1" s="1"/>
  <c r="F1435" i="1"/>
  <c r="W1435" i="1" s="1"/>
  <c r="E1435" i="1"/>
  <c r="D1435" i="1"/>
  <c r="F1663" i="1"/>
  <c r="W1663" i="1" s="1"/>
  <c r="E1663" i="1"/>
  <c r="D1663" i="1"/>
  <c r="D1126" i="1"/>
  <c r="E1126" i="1"/>
  <c r="F1126" i="1"/>
  <c r="W1126" i="1" s="1"/>
  <c r="F1671" i="1"/>
  <c r="W1671" i="1" s="1"/>
  <c r="D1671" i="1"/>
  <c r="E1671" i="1"/>
  <c r="F1460" i="1"/>
  <c r="W1460" i="1" s="1"/>
  <c r="D1460" i="1"/>
  <c r="E1460" i="1"/>
  <c r="F1471" i="1"/>
  <c r="W1471" i="1" s="1"/>
  <c r="E1471" i="1"/>
  <c r="D1471" i="1"/>
  <c r="E846" i="1"/>
  <c r="D846" i="1"/>
  <c r="F846" i="1"/>
  <c r="W846" i="1" s="1"/>
  <c r="F1150" i="1"/>
  <c r="W1150" i="1" s="1"/>
  <c r="D1150" i="1"/>
  <c r="E1150" i="1"/>
  <c r="D928" i="1"/>
  <c r="F928" i="1"/>
  <c r="W928" i="1" s="1"/>
  <c r="E928" i="1"/>
  <c r="D998" i="1"/>
  <c r="E998" i="1"/>
  <c r="F998" i="1"/>
  <c r="W998" i="1" s="1"/>
  <c r="F867" i="1"/>
  <c r="W867" i="1" s="1"/>
  <c r="D867" i="1"/>
  <c r="E867" i="1"/>
  <c r="F1002" i="1"/>
  <c r="W1002" i="1" s="1"/>
  <c r="D1002" i="1"/>
  <c r="E1002" i="1"/>
  <c r="F776" i="1"/>
  <c r="W776" i="1" s="1"/>
  <c r="E776" i="1"/>
  <c r="D776" i="1"/>
  <c r="F651" i="1"/>
  <c r="W651" i="1" s="1"/>
  <c r="E651" i="1"/>
  <c r="D651" i="1"/>
  <c r="D1484" i="1"/>
  <c r="E1484" i="1"/>
  <c r="F1484" i="1"/>
  <c r="W1484" i="1" s="1"/>
  <c r="D805" i="1"/>
  <c r="E805" i="1"/>
  <c r="F805" i="1"/>
  <c r="W805" i="1" s="1"/>
  <c r="D1031" i="1"/>
  <c r="E1031" i="1"/>
  <c r="F1031" i="1"/>
  <c r="W1031" i="1" s="1"/>
  <c r="F831" i="1"/>
  <c r="W831" i="1" s="1"/>
  <c r="D831" i="1"/>
  <c r="E831" i="1"/>
  <c r="E650" i="1"/>
  <c r="D650" i="1"/>
  <c r="F650" i="1"/>
  <c r="W650" i="1" s="1"/>
  <c r="E673" i="1"/>
  <c r="D673" i="1"/>
  <c r="F673" i="1"/>
  <c r="W673" i="1" s="1"/>
  <c r="F949" i="1"/>
  <c r="W949" i="1" s="1"/>
  <c r="E949" i="1"/>
  <c r="D949" i="1"/>
  <c r="F953" i="1"/>
  <c r="W953" i="1" s="1"/>
  <c r="D953" i="1"/>
  <c r="E953" i="1"/>
  <c r="F978" i="1"/>
  <c r="W978" i="1" s="1"/>
  <c r="E978" i="1"/>
  <c r="D978" i="1"/>
  <c r="F1364" i="1"/>
  <c r="W1364" i="1" s="1"/>
  <c r="E1364" i="1"/>
  <c r="D1364" i="1"/>
  <c r="E897" i="1"/>
  <c r="D897" i="1"/>
  <c r="F897" i="1"/>
  <c r="W897" i="1" s="1"/>
  <c r="E730" i="1"/>
  <c r="D730" i="1"/>
  <c r="F730" i="1"/>
  <c r="W730" i="1" s="1"/>
  <c r="F1490" i="1"/>
  <c r="W1490" i="1" s="1"/>
  <c r="D1490" i="1"/>
  <c r="E1490" i="1"/>
  <c r="D1451" i="1"/>
  <c r="E1451" i="1"/>
  <c r="F1451" i="1"/>
  <c r="W1451" i="1" s="1"/>
  <c r="F822" i="1"/>
  <c r="W822" i="1" s="1"/>
  <c r="E822" i="1"/>
  <c r="D822" i="1"/>
  <c r="F985" i="1"/>
  <c r="W985" i="1" s="1"/>
  <c r="E985" i="1"/>
  <c r="D985" i="1"/>
  <c r="E1448" i="1"/>
  <c r="D1448" i="1"/>
  <c r="F1448" i="1"/>
  <c r="W1448" i="1" s="1"/>
  <c r="D765" i="1"/>
  <c r="E765" i="1"/>
  <c r="F765" i="1"/>
  <c r="W765" i="1" s="1"/>
  <c r="E946" i="1"/>
  <c r="F946" i="1"/>
  <c r="W946" i="1" s="1"/>
  <c r="D946" i="1"/>
  <c r="D716" i="1"/>
  <c r="E716" i="1"/>
  <c r="F716" i="1"/>
  <c r="W716" i="1" s="1"/>
  <c r="F3445" i="1"/>
  <c r="W3445" i="1" s="1"/>
  <c r="E3445" i="1"/>
  <c r="D3445" i="1"/>
  <c r="F3453" i="1"/>
  <c r="W3453" i="1" s="1"/>
  <c r="E3453" i="1"/>
  <c r="D3453" i="1"/>
  <c r="F2480" i="1"/>
  <c r="W2480" i="1" s="1"/>
  <c r="E2480" i="1"/>
  <c r="D2480" i="1"/>
  <c r="F2662" i="1"/>
  <c r="W2662" i="1" s="1"/>
  <c r="E2662" i="1"/>
  <c r="D2662" i="1"/>
  <c r="E2488" i="1"/>
  <c r="D2488" i="1"/>
  <c r="F2488" i="1"/>
  <c r="W2488" i="1" s="1"/>
  <c r="F3280" i="1"/>
  <c r="W3280" i="1" s="1"/>
  <c r="E3280" i="1"/>
  <c r="D3280" i="1"/>
  <c r="F2844" i="1"/>
  <c r="W2844" i="1" s="1"/>
  <c r="E2844" i="1"/>
  <c r="D2844" i="1"/>
  <c r="E3036" i="1"/>
  <c r="D3036" i="1"/>
  <c r="F3036" i="1"/>
  <c r="W3036" i="1" s="1"/>
  <c r="E3041" i="1"/>
  <c r="D3041" i="1"/>
  <c r="F3041" i="1"/>
  <c r="W3041" i="1" s="1"/>
  <c r="F1427" i="1"/>
  <c r="W1427" i="1" s="1"/>
  <c r="E1427" i="1"/>
  <c r="D1427" i="1"/>
  <c r="F1075" i="1"/>
  <c r="W1075" i="1" s="1"/>
  <c r="E1075" i="1"/>
  <c r="D1075" i="1"/>
  <c r="D1604" i="1"/>
  <c r="E1604" i="1"/>
  <c r="F1604" i="1"/>
  <c r="W1604" i="1" s="1"/>
  <c r="E1522" i="1"/>
  <c r="D1522" i="1"/>
  <c r="F1522" i="1"/>
  <c r="W1522" i="1" s="1"/>
  <c r="F1174" i="1"/>
  <c r="W1174" i="1" s="1"/>
  <c r="E1174" i="1"/>
  <c r="D1174" i="1"/>
  <c r="D1301" i="1"/>
  <c r="E1301" i="1"/>
  <c r="F1301" i="1"/>
  <c r="W1301" i="1" s="1"/>
  <c r="D1319" i="1"/>
  <c r="E1319" i="1"/>
  <c r="F1319" i="1"/>
  <c r="W1319" i="1" s="1"/>
  <c r="F1693" i="1"/>
  <c r="W1693" i="1" s="1"/>
  <c r="D1693" i="1"/>
  <c r="E1693" i="1"/>
  <c r="F1679" i="1"/>
  <c r="W1679" i="1" s="1"/>
  <c r="D1679" i="1"/>
  <c r="E1679" i="1"/>
  <c r="F662" i="1"/>
  <c r="W662" i="1" s="1"/>
  <c r="D662" i="1"/>
  <c r="E662" i="1"/>
  <c r="F769" i="1"/>
  <c r="W769" i="1" s="1"/>
  <c r="E769" i="1"/>
  <c r="D769" i="1"/>
  <c r="F755" i="1"/>
  <c r="W755" i="1" s="1"/>
  <c r="E755" i="1"/>
  <c r="D755" i="1"/>
  <c r="F1555" i="1"/>
  <c r="W1555" i="1" s="1"/>
  <c r="E1555" i="1"/>
  <c r="D1555" i="1"/>
  <c r="D1287" i="1"/>
  <c r="E1287" i="1"/>
  <c r="F1287" i="1"/>
  <c r="W1287" i="1" s="1"/>
  <c r="F1538" i="1"/>
  <c r="W1538" i="1" s="1"/>
  <c r="E1538" i="1"/>
  <c r="D1538" i="1"/>
  <c r="D1600" i="1"/>
  <c r="E1600" i="1"/>
  <c r="F1600" i="1"/>
  <c r="W1600" i="1" s="1"/>
  <c r="E1263" i="1"/>
  <c r="D1263" i="1"/>
  <c r="F1263" i="1"/>
  <c r="W1263" i="1" s="1"/>
  <c r="F1187" i="1"/>
  <c r="W1187" i="1" s="1"/>
  <c r="E1187" i="1"/>
  <c r="D1187" i="1"/>
  <c r="D1650" i="1"/>
  <c r="E1650" i="1"/>
  <c r="F1650" i="1"/>
  <c r="W1650" i="1" s="1"/>
  <c r="F1100" i="1"/>
  <c r="W1100" i="1" s="1"/>
  <c r="E1100" i="1"/>
  <c r="D1100" i="1"/>
  <c r="D894" i="1"/>
  <c r="E894" i="1"/>
  <c r="F894" i="1"/>
  <c r="W894" i="1" s="1"/>
  <c r="F1327" i="1"/>
  <c r="W1327" i="1" s="1"/>
  <c r="D1327" i="1"/>
  <c r="E1327" i="1"/>
  <c r="E1018" i="1"/>
  <c r="F1018" i="1"/>
  <c r="W1018" i="1" s="1"/>
  <c r="D1018" i="1"/>
  <c r="F1158" i="1"/>
  <c r="W1158" i="1" s="1"/>
  <c r="D1158" i="1"/>
  <c r="E1158" i="1"/>
  <c r="E1659" i="1"/>
  <c r="D1659" i="1"/>
  <c r="F1659" i="1"/>
  <c r="W1659" i="1" s="1"/>
  <c r="F751" i="1"/>
  <c r="W751" i="1" s="1"/>
  <c r="E751" i="1"/>
  <c r="D751" i="1"/>
  <c r="F2852" i="1"/>
  <c r="W2852" i="1" s="1"/>
  <c r="E2852" i="1"/>
  <c r="D2852" i="1"/>
  <c r="E3032" i="1"/>
  <c r="D3032" i="1"/>
  <c r="F3032" i="1"/>
  <c r="W3032" i="1" s="1"/>
  <c r="X1347" i="1"/>
  <c r="Y1347" i="1" s="1"/>
  <c r="F1284" i="1"/>
  <c r="W1284" i="1" s="1"/>
  <c r="D1284" i="1"/>
  <c r="E1284" i="1"/>
  <c r="F1202" i="1"/>
  <c r="W1202" i="1" s="1"/>
  <c r="E1202" i="1"/>
  <c r="D1202" i="1"/>
  <c r="F1274" i="1"/>
  <c r="W1274" i="1" s="1"/>
  <c r="D1274" i="1"/>
  <c r="E1274" i="1"/>
  <c r="F1195" i="1"/>
  <c r="W1195" i="1" s="1"/>
  <c r="E1195" i="1"/>
  <c r="D1195" i="1"/>
  <c r="F1259" i="1"/>
  <c r="W1259" i="1" s="1"/>
  <c r="E1259" i="1"/>
  <c r="D1259" i="1"/>
  <c r="F1249" i="1"/>
  <c r="W1249" i="1" s="1"/>
  <c r="D1249" i="1"/>
  <c r="E1249" i="1"/>
  <c r="D1110" i="1"/>
  <c r="E1110" i="1"/>
  <c r="F1110" i="1"/>
  <c r="W1110" i="1" s="1"/>
  <c r="E1107" i="1"/>
  <c r="D1107" i="1"/>
  <c r="F1107" i="1"/>
  <c r="W1107" i="1" s="1"/>
  <c r="D1667" i="1"/>
  <c r="E1667" i="1"/>
  <c r="F1667" i="1"/>
  <c r="W1667" i="1" s="1"/>
  <c r="F1143" i="1"/>
  <c r="W1143" i="1" s="1"/>
  <c r="E1143" i="1"/>
  <c r="D1143" i="1"/>
  <c r="D907" i="1"/>
  <c r="E907" i="1"/>
  <c r="F907" i="1"/>
  <c r="W907" i="1" s="1"/>
  <c r="F1464" i="1"/>
  <c r="W1464" i="1" s="1"/>
  <c r="D1464" i="1"/>
  <c r="E1464" i="1"/>
  <c r="F780" i="1"/>
  <c r="W780" i="1" s="1"/>
  <c r="E780" i="1"/>
  <c r="D780" i="1"/>
  <c r="F994" i="1"/>
  <c r="W994" i="1" s="1"/>
  <c r="E994" i="1"/>
  <c r="D994" i="1"/>
  <c r="D1154" i="1"/>
  <c r="E1154" i="1"/>
  <c r="F1154" i="1"/>
  <c r="W1154" i="1" s="1"/>
  <c r="F975" i="1"/>
  <c r="W975" i="1" s="1"/>
  <c r="E975" i="1"/>
  <c r="D975" i="1"/>
  <c r="F1338" i="1"/>
  <c r="W1338" i="1" s="1"/>
  <c r="D1338" i="1"/>
  <c r="E1338" i="1"/>
  <c r="F971" i="1"/>
  <c r="W971" i="1" s="1"/>
  <c r="E971" i="1"/>
  <c r="D971" i="1"/>
  <c r="F668" i="1"/>
  <c r="W668" i="1" s="1"/>
  <c r="D668" i="1"/>
  <c r="E668" i="1"/>
  <c r="F812" i="1"/>
  <c r="W812" i="1" s="1"/>
  <c r="E812" i="1"/>
  <c r="D812" i="1"/>
  <c r="F967" i="1"/>
  <c r="W967" i="1" s="1"/>
  <c r="E967" i="1"/>
  <c r="D967" i="1"/>
  <c r="F682" i="1"/>
  <c r="W682" i="1" s="1"/>
  <c r="E682" i="1"/>
  <c r="D682" i="1"/>
  <c r="E1023" i="1"/>
  <c r="D1023" i="1"/>
  <c r="F1023" i="1"/>
  <c r="W1023" i="1" s="1"/>
  <c r="F647" i="1"/>
  <c r="W647" i="1" s="1"/>
  <c r="E647" i="1"/>
  <c r="D647" i="1"/>
  <c r="D1447" i="1"/>
  <c r="E1447" i="1"/>
  <c r="F1447" i="1"/>
  <c r="W1447" i="1" s="1"/>
  <c r="E1334" i="1"/>
  <c r="D1334" i="1"/>
  <c r="F1334" i="1"/>
  <c r="W1334" i="1" s="1"/>
  <c r="F1349" i="1"/>
  <c r="W1349" i="1" s="1"/>
  <c r="D1349" i="1"/>
  <c r="E1349" i="1"/>
  <c r="F2853" i="1"/>
  <c r="W2853" i="1" s="1"/>
  <c r="D2853" i="1"/>
  <c r="E2853" i="1"/>
  <c r="F2671" i="1"/>
  <c r="W2671" i="1" s="1"/>
  <c r="D2671" i="1"/>
  <c r="E2671" i="1"/>
  <c r="F3277" i="1"/>
  <c r="W3277" i="1" s="1"/>
  <c r="E3277" i="1"/>
  <c r="D3277" i="1"/>
  <c r="F1423" i="1"/>
  <c r="W1423" i="1" s="1"/>
  <c r="D1423" i="1"/>
  <c r="E1423" i="1"/>
  <c r="F1215" i="1"/>
  <c r="W1215" i="1" s="1"/>
  <c r="D1215" i="1"/>
  <c r="E1215" i="1"/>
  <c r="F1281" i="1"/>
  <c r="W1281" i="1" s="1"/>
  <c r="E1281" i="1"/>
  <c r="D1281" i="1"/>
  <c r="F1213" i="1"/>
  <c r="W1213" i="1" s="1"/>
  <c r="E1213" i="1"/>
  <c r="D1213" i="1"/>
  <c r="F1409" i="1"/>
  <c r="W1409" i="1" s="1"/>
  <c r="E1409" i="1"/>
  <c r="D1409" i="1"/>
  <c r="F1067" i="1"/>
  <c r="W1067" i="1" s="1"/>
  <c r="E1067" i="1"/>
  <c r="D1067" i="1"/>
  <c r="F1530" i="1"/>
  <c r="W1530" i="1" s="1"/>
  <c r="E1530" i="1"/>
  <c r="D1530" i="1"/>
  <c r="E1271" i="1"/>
  <c r="D1271" i="1"/>
  <c r="F1271" i="1"/>
  <c r="W1271" i="1" s="1"/>
  <c r="F1056" i="1"/>
  <c r="W1056" i="1" s="1"/>
  <c r="D1056" i="1"/>
  <c r="E1056" i="1"/>
  <c r="F1256" i="1"/>
  <c r="W1256" i="1" s="1"/>
  <c r="E1256" i="1"/>
  <c r="D1256" i="1"/>
  <c r="F1191" i="1"/>
  <c r="W1191" i="1" s="1"/>
  <c r="E1191" i="1"/>
  <c r="D1191" i="1"/>
  <c r="F1052" i="1"/>
  <c r="W1052" i="1" s="1"/>
  <c r="D1052" i="1"/>
  <c r="E1052" i="1"/>
  <c r="E1380" i="1"/>
  <c r="D1380" i="1"/>
  <c r="F1380" i="1"/>
  <c r="W1380" i="1" s="1"/>
  <c r="D1634" i="1"/>
  <c r="E1634" i="1"/>
  <c r="F1634" i="1"/>
  <c r="W1634" i="1" s="1"/>
  <c r="D1431" i="1"/>
  <c r="E1431" i="1"/>
  <c r="F1431" i="1"/>
  <c r="W1431" i="1" s="1"/>
  <c r="D1122" i="1"/>
  <c r="E1122" i="1"/>
  <c r="F1122" i="1"/>
  <c r="W1122" i="1" s="1"/>
  <c r="D1444" i="1"/>
  <c r="E1444" i="1"/>
  <c r="F1444" i="1"/>
  <c r="W1444" i="1" s="1"/>
  <c r="E1166" i="1"/>
  <c r="D1166" i="1"/>
  <c r="F1166" i="1"/>
  <c r="W1166" i="1" s="1"/>
  <c r="D937" i="1"/>
  <c r="F937" i="1"/>
  <c r="W937" i="1" s="1"/>
  <c r="E937" i="1"/>
  <c r="F747" i="1"/>
  <c r="W747" i="1" s="1"/>
  <c r="E747" i="1"/>
  <c r="D747" i="1"/>
  <c r="D889" i="1"/>
  <c r="E889" i="1"/>
  <c r="F889" i="1"/>
  <c r="W889" i="1" s="1"/>
  <c r="D799" i="1"/>
  <c r="F799" i="1"/>
  <c r="W799" i="1" s="1"/>
  <c r="E799" i="1"/>
  <c r="F658" i="1"/>
  <c r="W658" i="1" s="1"/>
  <c r="D658" i="1"/>
  <c r="E658" i="1"/>
  <c r="F818" i="1"/>
  <c r="W818" i="1" s="1"/>
  <c r="E818" i="1"/>
  <c r="D818" i="1"/>
  <c r="D690" i="1"/>
  <c r="F690" i="1"/>
  <c r="W690" i="1" s="1"/>
  <c r="E690" i="1"/>
  <c r="F986" i="1"/>
  <c r="W986" i="1" s="1"/>
  <c r="D986" i="1"/>
  <c r="E986" i="1"/>
  <c r="F1027" i="1"/>
  <c r="W1027" i="1" s="1"/>
  <c r="E1027" i="1"/>
  <c r="D1027" i="1"/>
  <c r="E970" i="1"/>
  <c r="D970" i="1"/>
  <c r="F970" i="1"/>
  <c r="W970" i="1" s="1"/>
  <c r="D933" i="1"/>
  <c r="E933" i="1"/>
  <c r="F933" i="1"/>
  <c r="W933" i="1" s="1"/>
  <c r="F657" i="1"/>
  <c r="W657" i="1" s="1"/>
  <c r="E657" i="1"/>
  <c r="D657" i="1"/>
  <c r="D1480" i="1"/>
  <c r="F1480" i="1"/>
  <c r="W1480" i="1" s="1"/>
  <c r="E1480" i="1"/>
  <c r="E754" i="1"/>
  <c r="D754" i="1"/>
  <c r="F754" i="1"/>
  <c r="W754" i="1" s="1"/>
  <c r="E966" i="1"/>
  <c r="D966" i="1"/>
  <c r="F966" i="1"/>
  <c r="W966" i="1" s="1"/>
  <c r="E685" i="1"/>
  <c r="D685" i="1"/>
  <c r="F685" i="1"/>
  <c r="W685" i="1" s="1"/>
  <c r="E1371" i="1"/>
  <c r="D1371" i="1"/>
  <c r="F1371" i="1"/>
  <c r="W1371" i="1" s="1"/>
  <c r="F827" i="1"/>
  <c r="W827" i="1" s="1"/>
  <c r="E827" i="1"/>
  <c r="D827" i="1"/>
  <c r="D962" i="1"/>
  <c r="E962" i="1"/>
  <c r="F962" i="1"/>
  <c r="W962" i="1" s="1"/>
  <c r="F1352" i="1"/>
  <c r="W1352" i="1" s="1"/>
  <c r="E1352" i="1"/>
  <c r="D1352" i="1"/>
  <c r="F1367" i="1"/>
  <c r="W1367" i="1" s="1"/>
  <c r="D1367" i="1"/>
  <c r="E1367" i="1"/>
  <c r="F903" i="1"/>
  <c r="W903" i="1" s="1"/>
  <c r="E903" i="1"/>
  <c r="D903" i="1"/>
  <c r="F1686" i="1"/>
  <c r="W1686" i="1" s="1"/>
  <c r="D1686" i="1"/>
  <c r="E1686" i="1"/>
  <c r="F3449" i="1"/>
  <c r="W3449" i="1" s="1"/>
  <c r="E3449" i="1"/>
  <c r="D3449" i="1"/>
  <c r="F2666" i="1"/>
  <c r="W2666" i="1" s="1"/>
  <c r="E2666" i="1"/>
  <c r="D2666" i="1"/>
  <c r="F2670" i="1"/>
  <c r="W2670" i="1" s="1"/>
  <c r="E2670" i="1"/>
  <c r="D2670" i="1"/>
  <c r="F3284" i="1"/>
  <c r="W3284" i="1" s="1"/>
  <c r="E3284" i="1"/>
  <c r="D3284" i="1"/>
  <c r="F3276" i="1"/>
  <c r="W3276" i="1" s="1"/>
  <c r="E3276" i="1"/>
  <c r="D3276" i="1"/>
  <c r="F2848" i="1"/>
  <c r="W2848" i="1" s="1"/>
  <c r="E2848" i="1"/>
  <c r="D2848" i="1"/>
  <c r="E2484" i="1"/>
  <c r="D2484" i="1"/>
  <c r="F2484" i="1"/>
  <c r="W2484" i="1" s="1"/>
  <c r="F1569" i="1"/>
  <c r="W1569" i="1" s="1"/>
  <c r="D1569" i="1"/>
  <c r="E1569" i="1"/>
  <c r="F1560" i="1"/>
  <c r="W1560" i="1" s="1"/>
  <c r="D1560" i="1"/>
  <c r="E1560" i="1"/>
  <c r="D1086" i="1"/>
  <c r="E1086" i="1"/>
  <c r="F1086" i="1"/>
  <c r="W1086" i="1" s="1"/>
  <c r="D1419" i="1"/>
  <c r="E1419" i="1"/>
  <c r="F1419" i="1"/>
  <c r="W1419" i="1" s="1"/>
  <c r="F1291" i="1"/>
  <c r="W1291" i="1" s="1"/>
  <c r="E1291" i="1"/>
  <c r="D1291" i="1"/>
  <c r="E1615" i="1"/>
  <c r="D1615" i="1"/>
  <c r="F1615" i="1"/>
  <c r="W1615" i="1" s="1"/>
  <c r="E1611" i="1"/>
  <c r="D1611" i="1"/>
  <c r="F1611" i="1"/>
  <c r="W1611" i="1" s="1"/>
  <c r="D1277" i="1"/>
  <c r="E1277" i="1"/>
  <c r="F1277" i="1"/>
  <c r="W1277" i="1" s="1"/>
  <c r="E1083" i="1"/>
  <c r="D1083" i="1"/>
  <c r="F1083" i="1"/>
  <c r="W1083" i="1" s="1"/>
  <c r="F1542" i="1"/>
  <c r="W1542" i="1" s="1"/>
  <c r="E1542" i="1"/>
  <c r="D1542" i="1"/>
  <c r="F1063" i="1"/>
  <c r="W1063" i="1" s="1"/>
  <c r="E1063" i="1"/>
  <c r="D1063" i="1"/>
  <c r="F1534" i="1"/>
  <c r="W1534" i="1" s="1"/>
  <c r="E1534" i="1"/>
  <c r="D1534" i="1"/>
  <c r="D1397" i="1"/>
  <c r="E1397" i="1"/>
  <c r="F1397" i="1"/>
  <c r="W1397" i="1" s="1"/>
  <c r="D1405" i="1"/>
  <c r="E1405" i="1"/>
  <c r="F1405" i="1"/>
  <c r="W1405" i="1" s="1"/>
  <c r="F1048" i="1"/>
  <c r="W1048" i="1" s="1"/>
  <c r="E1048" i="1"/>
  <c r="D1048" i="1"/>
  <c r="E1390" i="1"/>
  <c r="D1390" i="1"/>
  <c r="F1390" i="1"/>
  <c r="W1390" i="1" s="1"/>
  <c r="E1393" i="1"/>
  <c r="D1393" i="1"/>
  <c r="F1393" i="1"/>
  <c r="W1393" i="1" s="1"/>
  <c r="F1183" i="1"/>
  <c r="W1183" i="1" s="1"/>
  <c r="E1183" i="1"/>
  <c r="D1183" i="1"/>
  <c r="F1514" i="1"/>
  <c r="W1514" i="1" s="1"/>
  <c r="E1514" i="1"/>
  <c r="D1514" i="1"/>
  <c r="F1584" i="1"/>
  <c r="W1584" i="1" s="1"/>
  <c r="D1584" i="1"/>
  <c r="E1584" i="1"/>
  <c r="D1172" i="1"/>
  <c r="E1172" i="1"/>
  <c r="F1172" i="1"/>
  <c r="W1172" i="1" s="1"/>
  <c r="D1638" i="1"/>
  <c r="E1638" i="1"/>
  <c r="F1638" i="1"/>
  <c r="W1638" i="1" s="1"/>
  <c r="F1117" i="1"/>
  <c r="W1117" i="1" s="1"/>
  <c r="D1117" i="1"/>
  <c r="E1117" i="1"/>
  <c r="D1308" i="1"/>
  <c r="E1308" i="1"/>
  <c r="F1308" i="1"/>
  <c r="W1308" i="1" s="1"/>
  <c r="F1305" i="1"/>
  <c r="W1305" i="1" s="1"/>
  <c r="D1305" i="1"/>
  <c r="E1305" i="1"/>
  <c r="F1315" i="1"/>
  <c r="W1315" i="1" s="1"/>
  <c r="E1315" i="1"/>
  <c r="D1315" i="1"/>
  <c r="F1439" i="1"/>
  <c r="W1439" i="1" s="1"/>
  <c r="E1439" i="1"/>
  <c r="D1439" i="1"/>
  <c r="F1675" i="1"/>
  <c r="W1675" i="1" s="1"/>
  <c r="D1675" i="1"/>
  <c r="E1675" i="1"/>
  <c r="F1323" i="1"/>
  <c r="W1323" i="1" s="1"/>
  <c r="D1323" i="1"/>
  <c r="E1323" i="1"/>
  <c r="F1697" i="1"/>
  <c r="W1697" i="1" s="1"/>
  <c r="E1697" i="1"/>
  <c r="D1697" i="1"/>
  <c r="F798" i="1"/>
  <c r="W798" i="1" s="1"/>
  <c r="D798" i="1"/>
  <c r="E798" i="1"/>
  <c r="F1162" i="1"/>
  <c r="W1162" i="1" s="1"/>
  <c r="D1162" i="1"/>
  <c r="E1162" i="1"/>
  <c r="F1006" i="1"/>
  <c r="W1006" i="1" s="1"/>
  <c r="D1006" i="1"/>
  <c r="E1006" i="1"/>
  <c r="F942" i="1"/>
  <c r="W942" i="1" s="1"/>
  <c r="E942" i="1"/>
  <c r="D942" i="1"/>
  <c r="F1456" i="1"/>
  <c r="W1456" i="1" s="1"/>
  <c r="D1456" i="1"/>
  <c r="E1456" i="1"/>
  <c r="E793" i="1"/>
  <c r="F793" i="1"/>
  <c r="W793" i="1" s="1"/>
  <c r="D793" i="1"/>
  <c r="E916" i="1"/>
  <c r="D916" i="1"/>
  <c r="F916" i="1"/>
  <c r="W916" i="1" s="1"/>
  <c r="D861" i="1"/>
  <c r="E861" i="1"/>
  <c r="F861" i="1"/>
  <c r="W861" i="1" s="1"/>
  <c r="F990" i="1"/>
  <c r="W990" i="1" s="1"/>
  <c r="E990" i="1"/>
  <c r="D990" i="1"/>
  <c r="E1139" i="1"/>
  <c r="D1139" i="1"/>
  <c r="F1139" i="1"/>
  <c r="W1139" i="1" s="1"/>
  <c r="F639" i="1"/>
  <c r="W639" i="1" s="1"/>
  <c r="E639" i="1"/>
  <c r="D639" i="1"/>
  <c r="D950" i="1"/>
  <c r="E950" i="1"/>
  <c r="F950" i="1"/>
  <c r="W950" i="1" s="1"/>
  <c r="F1358" i="1"/>
  <c r="W1358" i="1" s="1"/>
  <c r="D1358" i="1"/>
  <c r="E1358" i="1"/>
  <c r="F1040" i="1"/>
  <c r="W1040" i="1" s="1"/>
  <c r="D1040" i="1"/>
  <c r="E1040" i="1"/>
  <c r="F654" i="1"/>
  <c r="W654" i="1" s="1"/>
  <c r="E654" i="1"/>
  <c r="D654" i="1"/>
  <c r="D677" i="1"/>
  <c r="E677" i="1"/>
  <c r="F677" i="1"/>
  <c r="W677" i="1" s="1"/>
  <c r="D954" i="1"/>
  <c r="E954" i="1"/>
  <c r="F954" i="1"/>
  <c r="W954" i="1" s="1"/>
  <c r="D885" i="1"/>
  <c r="E885" i="1"/>
  <c r="F885" i="1"/>
  <c r="W885" i="1" s="1"/>
  <c r="E738" i="1"/>
  <c r="D738" i="1"/>
  <c r="F738" i="1"/>
  <c r="W738" i="1" s="1"/>
  <c r="E1374" i="1"/>
  <c r="D1374" i="1"/>
  <c r="F1374" i="1"/>
  <c r="W1374" i="1" s="1"/>
  <c r="E1496" i="1"/>
  <c r="D1496" i="1"/>
  <c r="F1496" i="1"/>
  <c r="W1496" i="1" s="1"/>
  <c r="E1452" i="1"/>
  <c r="D1452" i="1"/>
  <c r="F1452" i="1"/>
  <c r="W1452" i="1" s="1"/>
  <c r="D698" i="1"/>
  <c r="F698" i="1"/>
  <c r="W698" i="1" s="1"/>
  <c r="E698" i="1"/>
  <c r="F3446" i="1"/>
  <c r="W3446" i="1" s="1"/>
  <c r="E3446" i="1"/>
  <c r="D3446" i="1"/>
  <c r="F3454" i="1"/>
  <c r="W3454" i="1" s="1"/>
  <c r="E3454" i="1"/>
  <c r="D3454" i="1"/>
  <c r="F2481" i="1"/>
  <c r="W2481" i="1" s="1"/>
  <c r="E2481" i="1"/>
  <c r="D2481" i="1"/>
  <c r="F2663" i="1"/>
  <c r="W2663" i="1" s="1"/>
  <c r="E2663" i="1"/>
  <c r="D2663" i="1"/>
  <c r="F2489" i="1"/>
  <c r="W2489" i="1" s="1"/>
  <c r="E2489" i="1"/>
  <c r="D2489" i="1"/>
  <c r="F3281" i="1"/>
  <c r="W3281" i="1" s="1"/>
  <c r="D3281" i="1"/>
  <c r="E3281" i="1"/>
  <c r="F2845" i="1"/>
  <c r="W2845" i="1" s="1"/>
  <c r="D2845" i="1"/>
  <c r="E2845" i="1"/>
  <c r="F3042" i="1"/>
  <c r="W3042" i="1" s="1"/>
  <c r="E3042" i="1"/>
  <c r="D3042" i="1"/>
  <c r="X912" i="1"/>
  <c r="Y912" i="1" s="1"/>
  <c r="X1467" i="1"/>
  <c r="Y1467" i="1" s="1"/>
  <c r="B3285" i="1"/>
  <c r="H3285" i="1" s="1"/>
  <c r="B3038" i="1"/>
  <c r="H3038" i="1" s="1"/>
  <c r="B3037" i="1"/>
  <c r="H3037" i="1" s="1"/>
  <c r="X1333" i="1"/>
  <c r="Y1333" i="1" s="1"/>
  <c r="X750" i="1"/>
  <c r="Y750" i="1" s="1"/>
  <c r="X708" i="1"/>
  <c r="Y708" i="1" s="1"/>
  <c r="X1009" i="1"/>
  <c r="Y1009" i="1" s="1"/>
  <c r="X1430" i="1"/>
  <c r="Y1430" i="1" s="1"/>
  <c r="X1112" i="1"/>
  <c r="Y1112" i="1" s="1"/>
  <c r="X852" i="1"/>
  <c r="Y852" i="1" s="1"/>
  <c r="X857" i="1"/>
  <c r="Y857" i="1" s="1"/>
  <c r="X1348" i="1"/>
  <c r="Y1348" i="1" s="1"/>
  <c r="X965" i="1"/>
  <c r="Y965" i="1" s="1"/>
  <c r="X764" i="1"/>
  <c r="Y764" i="1" s="1"/>
  <c r="X1438" i="1"/>
  <c r="Y1438" i="1" s="1"/>
  <c r="X1641" i="1"/>
  <c r="Y1641" i="1" s="1"/>
  <c r="X635" i="1"/>
  <c r="Y635" i="1" s="1"/>
  <c r="X1307" i="1"/>
  <c r="Y1307" i="1" s="1"/>
  <c r="X1340" i="1"/>
  <c r="Y1340" i="1" s="1"/>
  <c r="X1099" i="1"/>
  <c r="Y1099" i="1" s="1"/>
  <c r="X969" i="1"/>
  <c r="Y969" i="1" s="1"/>
  <c r="X704" i="1"/>
  <c r="Y704" i="1" s="1"/>
  <c r="X1337" i="1"/>
  <c r="Y1337" i="1" s="1"/>
  <c r="D1041" i="1"/>
  <c r="F1041" i="1"/>
  <c r="W1041" i="1" s="1"/>
  <c r="E1041" i="1"/>
  <c r="B1576" i="1"/>
  <c r="H1576" i="1" s="1"/>
  <c r="B1575" i="1"/>
  <c r="H1575" i="1" s="1"/>
  <c r="B1625" i="1"/>
  <c r="H1625" i="1" s="1"/>
  <c r="B1624" i="1"/>
  <c r="H1624" i="1" s="1"/>
  <c r="B1223" i="1"/>
  <c r="H1223" i="1" s="1"/>
  <c r="B1222" i="1"/>
  <c r="H1222" i="1" s="1"/>
  <c r="B1416" i="1"/>
  <c r="H1416" i="1" s="1"/>
  <c r="B1415" i="1"/>
  <c r="H1415" i="1" s="1"/>
  <c r="B1377" i="1"/>
  <c r="H1377" i="1" s="1"/>
  <c r="B1376" i="1"/>
  <c r="H1376" i="1" s="1"/>
  <c r="B898" i="1"/>
  <c r="H898" i="1" s="1"/>
  <c r="B1503" i="1"/>
  <c r="H1503" i="1" s="1"/>
  <c r="B1502" i="1"/>
  <c r="H1502" i="1" s="1"/>
  <c r="B1104" i="1"/>
  <c r="H1104" i="1" s="1"/>
  <c r="B1103" i="1"/>
  <c r="H1103" i="1" s="1"/>
  <c r="B686" i="1"/>
  <c r="H686" i="1" s="1"/>
  <c r="B1353" i="1"/>
  <c r="H1353" i="1" s="1"/>
  <c r="B823" i="1"/>
  <c r="H823" i="1" s="1"/>
  <c r="B1368" i="1"/>
  <c r="H1368" i="1" s="1"/>
  <c r="B1511" i="1"/>
  <c r="H1511" i="1" s="1"/>
  <c r="B1510" i="1"/>
  <c r="H1510" i="1" s="1"/>
  <c r="B1581" i="1"/>
  <c r="H1581" i="1" s="1"/>
  <c r="B1580" i="1"/>
  <c r="H1580" i="1" s="1"/>
  <c r="B678" i="1"/>
  <c r="H678" i="1" s="1"/>
  <c r="B1028" i="1"/>
  <c r="H1028" i="1" s="1"/>
  <c r="B731" i="1"/>
  <c r="H731" i="1" s="1"/>
  <c r="B828" i="1"/>
  <c r="H828" i="1" s="1"/>
  <c r="X1341" i="1"/>
  <c r="Y1341" i="1" s="1"/>
  <c r="B1046" i="1"/>
  <c r="H1046" i="1" s="1"/>
  <c r="B1045" i="1"/>
  <c r="H1045" i="1" s="1"/>
  <c r="B963" i="1"/>
  <c r="H963" i="1" s="1"/>
  <c r="B979" i="1"/>
  <c r="H979" i="1" s="1"/>
  <c r="B1375" i="1"/>
  <c r="H1375" i="1" s="1"/>
  <c r="B1024" i="1"/>
  <c r="H1024" i="1" s="1"/>
  <c r="B1296" i="1"/>
  <c r="H1296" i="1" s="1"/>
  <c r="B1295" i="1"/>
  <c r="H1295" i="1" s="1"/>
  <c r="B1566" i="1"/>
  <c r="H1566" i="1" s="1"/>
  <c r="B1565" i="1"/>
  <c r="H1565" i="1" s="1"/>
  <c r="B1622" i="1"/>
  <c r="H1622" i="1" s="1"/>
  <c r="B1621" i="1"/>
  <c r="H1621" i="1" s="1"/>
  <c r="B1629" i="1"/>
  <c r="H1629" i="1" s="1"/>
  <c r="B1628" i="1"/>
  <c r="H1628" i="1" s="1"/>
  <c r="B1210" i="1"/>
  <c r="H1210" i="1" s="1"/>
  <c r="B1209" i="1"/>
  <c r="H1209" i="1" s="1"/>
  <c r="B853" i="1"/>
  <c r="H853" i="1" s="1"/>
  <c r="B832" i="1"/>
  <c r="H832" i="1" s="1"/>
  <c r="E883" i="2"/>
  <c r="F884" i="2"/>
  <c r="X701" i="1"/>
  <c r="Y701" i="1" s="1"/>
  <c r="X1459" i="1"/>
  <c r="Y1459" i="1" s="1"/>
  <c r="X638" i="1"/>
  <c r="Y638" i="1" s="1"/>
  <c r="B819" i="1"/>
  <c r="H819" i="1" s="1"/>
  <c r="X674" i="1"/>
  <c r="Y674" i="1" s="1"/>
  <c r="B743" i="1"/>
  <c r="H743" i="1" s="1"/>
  <c r="X974" i="1"/>
  <c r="Y974" i="1" s="1"/>
  <c r="X761" i="1"/>
  <c r="Y761" i="1" s="1"/>
  <c r="X845" i="1"/>
  <c r="Y845" i="1" s="1"/>
  <c r="X1005" i="1"/>
  <c r="Y1005" i="1" s="1"/>
  <c r="X665" i="1"/>
  <c r="Y665" i="1" s="1"/>
  <c r="X871" i="1"/>
  <c r="Y871" i="1" s="1"/>
  <c r="X1455" i="1"/>
  <c r="Y1455" i="1" s="1"/>
  <c r="X1344" i="1"/>
  <c r="Y1344" i="1" s="1"/>
  <c r="B1440" i="1"/>
  <c r="H1440" i="1" s="1"/>
  <c r="X874" i="1"/>
  <c r="Y874" i="1" s="1"/>
  <c r="X1135" i="1"/>
  <c r="Y1135" i="1" s="1"/>
  <c r="X1637" i="1"/>
  <c r="Y1637" i="1" s="1"/>
  <c r="X1109" i="1"/>
  <c r="Y1109" i="1" s="1"/>
  <c r="X1314" i="1"/>
  <c r="Y1314" i="1" s="1"/>
  <c r="X1142" i="1"/>
  <c r="Y1142" i="1" s="1"/>
  <c r="X746" i="1"/>
  <c r="Y746" i="1" s="1"/>
  <c r="X906" i="1"/>
  <c r="Y906" i="1" s="1"/>
  <c r="X1001" i="1"/>
  <c r="Y1001" i="1" s="1"/>
  <c r="X1653" i="1"/>
  <c r="Y1653" i="1" s="1"/>
  <c r="X1116" i="1"/>
  <c r="Y1116" i="1" s="1"/>
  <c r="X1633" i="1"/>
  <c r="Y1633" i="1" s="1"/>
  <c r="X1106" i="1"/>
  <c r="Y1106" i="1" s="1"/>
  <c r="X1129" i="1"/>
  <c r="Y1129" i="1" s="1"/>
  <c r="X1146" i="1"/>
  <c r="Y1146" i="1" s="1"/>
  <c r="X772" i="1"/>
  <c r="Y772" i="1" s="1"/>
  <c r="X1326" i="1"/>
  <c r="Y1326" i="1" s="1"/>
  <c r="X1149" i="1"/>
  <c r="Y1149" i="1" s="1"/>
  <c r="X1102" i="1"/>
  <c r="Y1102" i="1" s="1"/>
  <c r="X1322" i="1"/>
  <c r="Y1322" i="1" s="1"/>
  <c r="X1463" i="1"/>
  <c r="Y1463" i="1" s="1"/>
  <c r="X1470" i="1"/>
  <c r="Y1470" i="1" s="1"/>
  <c r="X888" i="1"/>
  <c r="Y888" i="1" s="1"/>
  <c r="X866" i="1"/>
  <c r="Y866" i="1" s="1"/>
  <c r="X1138" i="1"/>
  <c r="Y1138" i="1" s="1"/>
  <c r="X1645" i="1"/>
  <c r="Y1645" i="1" s="1"/>
  <c r="X1304" i="1"/>
  <c r="Y1304" i="1" s="1"/>
  <c r="X1300" i="1"/>
  <c r="Y1300" i="1" s="1"/>
  <c r="X1121" i="1"/>
  <c r="Y1121" i="1" s="1"/>
  <c r="X1666" i="1"/>
  <c r="Y1666" i="1" s="1"/>
  <c r="X1670" i="1"/>
  <c r="Y1670" i="1" s="1"/>
  <c r="X632" i="1"/>
  <c r="Y632" i="1" s="1"/>
  <c r="X792" i="1"/>
  <c r="Y792" i="1" s="1"/>
  <c r="X1017" i="1"/>
  <c r="Y1017" i="1" s="1"/>
  <c r="X1330" i="1"/>
  <c r="Y1330" i="1" s="1"/>
  <c r="X849" i="1"/>
  <c r="Y849" i="1" s="1"/>
  <c r="X758" i="1"/>
  <c r="Y758" i="1" s="1"/>
  <c r="X661" i="1"/>
  <c r="Y661" i="1" s="1"/>
  <c r="X775" i="1"/>
  <c r="Y775" i="1" s="1"/>
  <c r="X1678" i="1"/>
  <c r="Y1678" i="1" s="1"/>
  <c r="X915" i="1"/>
  <c r="Y915" i="1" s="1"/>
  <c r="X989" i="1"/>
  <c r="Y989" i="1" s="1"/>
  <c r="X1649" i="1"/>
  <c r="Y1649" i="1" s="1"/>
  <c r="X1434" i="1"/>
  <c r="Y1434" i="1" s="1"/>
  <c r="X1662" i="1"/>
  <c r="Y1662" i="1" s="1"/>
  <c r="X1443" i="1"/>
  <c r="Y1443" i="1" s="1"/>
  <c r="X1318" i="1"/>
  <c r="Y1318" i="1" s="1"/>
  <c r="X1125" i="1"/>
  <c r="Y1125" i="1" s="1"/>
  <c r="X893" i="1"/>
  <c r="Y893" i="1" s="1"/>
  <c r="X1674" i="1"/>
  <c r="Y1674" i="1" s="1"/>
  <c r="X797" i="1"/>
  <c r="Y797" i="1" s="1"/>
  <c r="X779" i="1"/>
  <c r="Y779" i="1" s="1"/>
  <c r="X997" i="1"/>
  <c r="Y997" i="1" s="1"/>
  <c r="X789" i="1"/>
  <c r="Y789" i="1" s="1"/>
  <c r="X982" i="1"/>
  <c r="Y982" i="1" s="1"/>
  <c r="X860" i="1"/>
  <c r="Y860" i="1" s="1"/>
  <c r="X1132" i="1"/>
  <c r="Y1132" i="1" s="1"/>
  <c r="X768" i="1"/>
  <c r="Y768" i="1" s="1"/>
  <c r="X993" i="1"/>
  <c r="Y993" i="1" s="1"/>
  <c r="B1302" i="1"/>
  <c r="H1302" i="1" s="1"/>
  <c r="B781" i="1"/>
  <c r="H781" i="1" s="1"/>
  <c r="B794" i="1"/>
  <c r="H794" i="1" s="1"/>
  <c r="B938" i="1"/>
  <c r="H938" i="1" s="1"/>
  <c r="B1436" i="1"/>
  <c r="H1436" i="1" s="1"/>
  <c r="B1647" i="1"/>
  <c r="H1647" i="1" s="1"/>
  <c r="B1309" i="1"/>
  <c r="H1309" i="1" s="1"/>
  <c r="B1432" i="1"/>
  <c r="H1432" i="1" s="1"/>
  <c r="B1114" i="1"/>
  <c r="H1114" i="1" s="1"/>
  <c r="B1643" i="1"/>
  <c r="H1643" i="1" s="1"/>
  <c r="B1651" i="1"/>
  <c r="H1651" i="1" s="1"/>
  <c r="B1655" i="1"/>
  <c r="H1655" i="1" s="1"/>
  <c r="B1639" i="1"/>
  <c r="H1639" i="1" s="1"/>
  <c r="B1118" i="1"/>
  <c r="H1118" i="1" s="1"/>
  <c r="B1635" i="1"/>
  <c r="H1635" i="1" s="1"/>
  <c r="B1597" i="1"/>
  <c r="H1597" i="1" s="1"/>
  <c r="B1527" i="1"/>
  <c r="H1527" i="1" s="1"/>
  <c r="B1420" i="1"/>
  <c r="H1420" i="1" s="1"/>
  <c r="B1507" i="1"/>
  <c r="H1507" i="1" s="1"/>
  <c r="B1253" i="1"/>
  <c r="H1253" i="1" s="1"/>
  <c r="B1087" i="1"/>
  <c r="H1087" i="1" s="1"/>
  <c r="B1531" i="1"/>
  <c r="H1531" i="1" s="1"/>
  <c r="B1196" i="1"/>
  <c r="H1196" i="1" s="1"/>
  <c r="B1428" i="1"/>
  <c r="H1428" i="1" s="1"/>
  <c r="B1612" i="1"/>
  <c r="H1612" i="1" s="1"/>
  <c r="B1619" i="1"/>
  <c r="H1619" i="1" s="1"/>
  <c r="B1394" i="1"/>
  <c r="H1394" i="1" s="1"/>
  <c r="B1616" i="1"/>
  <c r="H1616" i="1" s="1"/>
  <c r="B1543" i="1"/>
  <c r="H1543" i="1" s="1"/>
  <c r="B1084" i="1"/>
  <c r="H1084" i="1" s="1"/>
  <c r="B1199" i="1"/>
  <c r="H1199" i="1" s="1"/>
  <c r="B1547" i="1"/>
  <c r="H1547" i="1" s="1"/>
  <c r="B1282" i="1"/>
  <c r="H1282" i="1" s="1"/>
  <c r="B1410" i="1"/>
  <c r="H1410" i="1" s="1"/>
  <c r="B1184" i="1"/>
  <c r="H1184" i="1" s="1"/>
  <c r="B1053" i="1"/>
  <c r="H1053" i="1" s="1"/>
  <c r="B1539" i="1"/>
  <c r="H1539" i="1" s="1"/>
  <c r="B1068" i="1"/>
  <c r="H1068" i="1" s="1"/>
  <c r="B1268" i="1"/>
  <c r="H1268" i="1" s="1"/>
  <c r="B1072" i="1"/>
  <c r="H1072" i="1" s="1"/>
  <c r="B1292" i="1"/>
  <c r="H1292" i="1" s="1"/>
  <c r="B1523" i="1"/>
  <c r="H1523" i="1" s="1"/>
  <c r="B1288" i="1"/>
  <c r="H1288" i="1" s="1"/>
  <c r="B1076" i="1"/>
  <c r="H1076" i="1" s="1"/>
  <c r="B1275" i="1"/>
  <c r="H1275" i="1" s="1"/>
  <c r="B1049" i="1"/>
  <c r="H1049" i="1" s="1"/>
  <c r="B1257" i="1"/>
  <c r="H1257" i="1" s="1"/>
  <c r="B1192" i="1"/>
  <c r="H1192" i="1" s="1"/>
  <c r="B1175" i="1"/>
  <c r="H1175" i="1" s="1"/>
  <c r="B1219" i="1"/>
  <c r="H1219" i="1" s="1"/>
  <c r="B1285" i="1"/>
  <c r="H1285" i="1" s="1"/>
  <c r="B1214" i="1"/>
  <c r="H1214" i="1" s="1"/>
  <c r="B1080" i="1"/>
  <c r="H1080" i="1" s="1"/>
  <c r="B1064" i="1"/>
  <c r="H1064" i="1" s="1"/>
  <c r="B1535" i="1"/>
  <c r="H1535" i="1" s="1"/>
  <c r="B1519" i="1"/>
  <c r="H1519" i="1" s="1"/>
  <c r="B1260" i="1"/>
  <c r="H1260" i="1" s="1"/>
  <c r="B1060" i="1"/>
  <c r="H1060" i="1" s="1"/>
  <c r="B1585" i="1"/>
  <c r="H1585" i="1" s="1"/>
  <c r="B1180" i="1"/>
  <c r="H1180" i="1" s="1"/>
  <c r="B1091" i="1"/>
  <c r="H1091" i="1" s="1"/>
  <c r="B1561" i="1"/>
  <c r="H1561" i="1" s="1"/>
  <c r="B1216" i="1"/>
  <c r="H1216" i="1" s="1"/>
  <c r="B1042" i="1"/>
  <c r="H1042" i="1" s="1"/>
  <c r="B1556" i="1"/>
  <c r="H1556" i="1" s="1"/>
  <c r="B1095" i="1"/>
  <c r="H1095" i="1" s="1"/>
  <c r="B1207" i="1"/>
  <c r="H1207" i="1" s="1"/>
  <c r="B1278" i="1"/>
  <c r="H1278" i="1" s="1"/>
  <c r="B1413" i="1"/>
  <c r="H1413" i="1" s="1"/>
  <c r="B1609" i="1"/>
  <c r="H1609" i="1" s="1"/>
  <c r="B1398" i="1"/>
  <c r="H1398" i="1" s="1"/>
  <c r="B1601" i="1"/>
  <c r="H1601" i="1" s="1"/>
  <c r="B1605" i="1"/>
  <c r="H1605" i="1" s="1"/>
  <c r="B1402" i="1"/>
  <c r="H1402" i="1" s="1"/>
  <c r="B1406" i="1"/>
  <c r="H1406" i="1" s="1"/>
  <c r="B1388" i="1"/>
  <c r="H1388" i="1" s="1"/>
  <c r="B1173" i="1"/>
  <c r="H1173" i="1" s="1"/>
  <c r="B1424" i="1"/>
  <c r="H1424" i="1" s="1"/>
  <c r="B1570" i="1"/>
  <c r="H1570" i="1" s="1"/>
  <c r="B1551" i="1"/>
  <c r="H1551" i="1" s="1"/>
  <c r="H1050" i="2" l="1"/>
  <c r="H1051" i="2" s="1"/>
  <c r="H1052" i="2" s="1"/>
  <c r="X2666" i="1"/>
  <c r="Y2666" i="1" s="1"/>
  <c r="X3445" i="1"/>
  <c r="Y3445" i="1" s="1"/>
  <c r="X2849" i="1"/>
  <c r="Y2849" i="1" s="1"/>
  <c r="X985" i="1"/>
  <c r="Y985" i="1" s="1"/>
  <c r="X3284" i="1"/>
  <c r="Y3284" i="1" s="1"/>
  <c r="X2844" i="1"/>
  <c r="Y2844" i="1" s="1"/>
  <c r="X2480" i="1"/>
  <c r="Y2480" i="1" s="1"/>
  <c r="X2485" i="1"/>
  <c r="Y2485" i="1" s="1"/>
  <c r="X3041" i="1"/>
  <c r="Y3041" i="1" s="1"/>
  <c r="X2488" i="1"/>
  <c r="Y2488" i="1" s="1"/>
  <c r="X3450" i="1"/>
  <c r="Y3450" i="1" s="1"/>
  <c r="X2663" i="1"/>
  <c r="Y2663" i="1" s="1"/>
  <c r="X2484" i="1"/>
  <c r="Y2484" i="1" s="1"/>
  <c r="X2853" i="1"/>
  <c r="Y2853" i="1" s="1"/>
  <c r="X2667" i="1"/>
  <c r="Y2667" i="1" s="1"/>
  <c r="X2670" i="1"/>
  <c r="Y2670" i="1" s="1"/>
  <c r="X3277" i="1"/>
  <c r="Y3277" i="1" s="1"/>
  <c r="X3280" i="1"/>
  <c r="Y3280" i="1" s="1"/>
  <c r="X3453" i="1"/>
  <c r="Y3453" i="1" s="1"/>
  <c r="X3033" i="1"/>
  <c r="Y3033" i="1" s="1"/>
  <c r="X2481" i="1"/>
  <c r="Y2481" i="1" s="1"/>
  <c r="X3454" i="1"/>
  <c r="Y3454" i="1" s="1"/>
  <c r="X2848" i="1"/>
  <c r="Y2848" i="1" s="1"/>
  <c r="X3036" i="1"/>
  <c r="Y3036" i="1" s="1"/>
  <c r="X2845" i="1"/>
  <c r="Y2845" i="1" s="1"/>
  <c r="X3042" i="1"/>
  <c r="Y3042" i="1" s="1"/>
  <c r="X3281" i="1"/>
  <c r="Y3281" i="1" s="1"/>
  <c r="X2489" i="1"/>
  <c r="Y2489" i="1" s="1"/>
  <c r="X3446" i="1"/>
  <c r="Y3446" i="1" s="1"/>
  <c r="X3276" i="1"/>
  <c r="Y3276" i="1" s="1"/>
  <c r="X3449" i="1"/>
  <c r="Y3449" i="1" s="1"/>
  <c r="X2671" i="1"/>
  <c r="Y2671" i="1" s="1"/>
  <c r="X647" i="1"/>
  <c r="Y647" i="1" s="1"/>
  <c r="X3032" i="1"/>
  <c r="Y3032" i="1" s="1"/>
  <c r="X2852" i="1"/>
  <c r="Y2852" i="1" s="1"/>
  <c r="X2662" i="1"/>
  <c r="Y2662" i="1" s="1"/>
  <c r="X1334" i="1"/>
  <c r="Y1334" i="1" s="1"/>
  <c r="X897" i="1"/>
  <c r="Y897" i="1" s="1"/>
  <c r="X978" i="1"/>
  <c r="Y978" i="1" s="1"/>
  <c r="X650" i="1"/>
  <c r="Y650" i="1" s="1"/>
  <c r="X677" i="1"/>
  <c r="Y677" i="1" s="1"/>
  <c r="X654" i="1"/>
  <c r="Y654" i="1" s="1"/>
  <c r="X668" i="1"/>
  <c r="Y668" i="1" s="1"/>
  <c r="X903" i="1"/>
  <c r="Y903" i="1" s="1"/>
  <c r="X657" i="1"/>
  <c r="Y657" i="1" s="1"/>
  <c r="E1601" i="1"/>
  <c r="D1601" i="1"/>
  <c r="F1601" i="1"/>
  <c r="W1601" i="1" s="1"/>
  <c r="F1260" i="1"/>
  <c r="W1260" i="1" s="1"/>
  <c r="D1260" i="1"/>
  <c r="E1260" i="1"/>
  <c r="F1175" i="1"/>
  <c r="W1175" i="1" s="1"/>
  <c r="D1175" i="1"/>
  <c r="E1175" i="1"/>
  <c r="F1394" i="1"/>
  <c r="W1394" i="1" s="1"/>
  <c r="E1394" i="1"/>
  <c r="D1394" i="1"/>
  <c r="E1655" i="1"/>
  <c r="D1655" i="1"/>
  <c r="F1655" i="1"/>
  <c r="W1655" i="1" s="1"/>
  <c r="D1368" i="1"/>
  <c r="F1368" i="1"/>
  <c r="W1368" i="1" s="1"/>
  <c r="E1368" i="1"/>
  <c r="F686" i="1"/>
  <c r="W686" i="1" s="1"/>
  <c r="E686" i="1"/>
  <c r="D686" i="1"/>
  <c r="F1377" i="1"/>
  <c r="W1377" i="1" s="1"/>
  <c r="D1377" i="1"/>
  <c r="E1377" i="1"/>
  <c r="F3038" i="1"/>
  <c r="W3038" i="1" s="1"/>
  <c r="D3038" i="1"/>
  <c r="E3038" i="1"/>
  <c r="D1570" i="1"/>
  <c r="E1570" i="1"/>
  <c r="F1570" i="1"/>
  <c r="W1570" i="1" s="1"/>
  <c r="E1406" i="1"/>
  <c r="D1406" i="1"/>
  <c r="F1406" i="1"/>
  <c r="W1406" i="1" s="1"/>
  <c r="E1398" i="1"/>
  <c r="D1398" i="1"/>
  <c r="F1398" i="1"/>
  <c r="W1398" i="1" s="1"/>
  <c r="E1207" i="1"/>
  <c r="D1207" i="1"/>
  <c r="F1207" i="1"/>
  <c r="W1207" i="1" s="1"/>
  <c r="D1216" i="1"/>
  <c r="E1216" i="1"/>
  <c r="F1216" i="1"/>
  <c r="W1216" i="1" s="1"/>
  <c r="D1585" i="1"/>
  <c r="E1585" i="1"/>
  <c r="F1585" i="1"/>
  <c r="W1585" i="1" s="1"/>
  <c r="F1519" i="1"/>
  <c r="W1519" i="1" s="1"/>
  <c r="E1519" i="1"/>
  <c r="D1519" i="1"/>
  <c r="F1214" i="1"/>
  <c r="W1214" i="1" s="1"/>
  <c r="D1214" i="1"/>
  <c r="E1214" i="1"/>
  <c r="F1192" i="1"/>
  <c r="W1192" i="1" s="1"/>
  <c r="D1192" i="1"/>
  <c r="E1192" i="1"/>
  <c r="D1275" i="1"/>
  <c r="E1275" i="1"/>
  <c r="F1275" i="1"/>
  <c r="W1275" i="1" s="1"/>
  <c r="F1292" i="1"/>
  <c r="W1292" i="1" s="1"/>
  <c r="D1292" i="1"/>
  <c r="E1292" i="1"/>
  <c r="D1053" i="1"/>
  <c r="E1053" i="1"/>
  <c r="F1053" i="1"/>
  <c r="W1053" i="1" s="1"/>
  <c r="F1282" i="1"/>
  <c r="W1282" i="1" s="1"/>
  <c r="D1282" i="1"/>
  <c r="E1282" i="1"/>
  <c r="D1619" i="1"/>
  <c r="E1619" i="1"/>
  <c r="F1619" i="1"/>
  <c r="W1619" i="1" s="1"/>
  <c r="F1196" i="1"/>
  <c r="W1196" i="1" s="1"/>
  <c r="D1196" i="1"/>
  <c r="E1196" i="1"/>
  <c r="E1087" i="1"/>
  <c r="D1087" i="1"/>
  <c r="F1087" i="1"/>
  <c r="W1087" i="1" s="1"/>
  <c r="E1635" i="1"/>
  <c r="D1635" i="1"/>
  <c r="F1635" i="1"/>
  <c r="W1635" i="1" s="1"/>
  <c r="E1651" i="1"/>
  <c r="D1651" i="1"/>
  <c r="F1651" i="1"/>
  <c r="W1651" i="1" s="1"/>
  <c r="E1309" i="1"/>
  <c r="D1309" i="1"/>
  <c r="F1309" i="1"/>
  <c r="W1309" i="1" s="1"/>
  <c r="D819" i="1"/>
  <c r="E819" i="1"/>
  <c r="F819" i="1"/>
  <c r="W819" i="1" s="1"/>
  <c r="E1209" i="1"/>
  <c r="D1209" i="1"/>
  <c r="F1209" i="1"/>
  <c r="W1209" i="1" s="1"/>
  <c r="D1621" i="1"/>
  <c r="E1621" i="1"/>
  <c r="F1621" i="1"/>
  <c r="W1621" i="1" s="1"/>
  <c r="D1295" i="1"/>
  <c r="E1295" i="1"/>
  <c r="F1295" i="1"/>
  <c r="W1295" i="1" s="1"/>
  <c r="F979" i="1"/>
  <c r="W979" i="1" s="1"/>
  <c r="D979" i="1"/>
  <c r="E979" i="1"/>
  <c r="F1581" i="1"/>
  <c r="W1581" i="1" s="1"/>
  <c r="D1581" i="1"/>
  <c r="E1581" i="1"/>
  <c r="F823" i="1"/>
  <c r="W823" i="1" s="1"/>
  <c r="E823" i="1"/>
  <c r="D823" i="1"/>
  <c r="D1103" i="1"/>
  <c r="E1103" i="1"/>
  <c r="F1103" i="1"/>
  <c r="W1103" i="1" s="1"/>
  <c r="F898" i="1"/>
  <c r="W898" i="1" s="1"/>
  <c r="E898" i="1"/>
  <c r="D898" i="1"/>
  <c r="E1415" i="1"/>
  <c r="D1415" i="1"/>
  <c r="F1415" i="1"/>
  <c r="W1415" i="1" s="1"/>
  <c r="D1624" i="1"/>
  <c r="E1624" i="1"/>
  <c r="F1624" i="1"/>
  <c r="W1624" i="1" s="1"/>
  <c r="F3285" i="1"/>
  <c r="W3285" i="1" s="1"/>
  <c r="E3285" i="1"/>
  <c r="D3285" i="1"/>
  <c r="E1551" i="1"/>
  <c r="D1551" i="1"/>
  <c r="F1551" i="1"/>
  <c r="W1551" i="1" s="1"/>
  <c r="F1042" i="1"/>
  <c r="W1042" i="1" s="1"/>
  <c r="D1042" i="1"/>
  <c r="E1042" i="1"/>
  <c r="F1049" i="1"/>
  <c r="W1049" i="1" s="1"/>
  <c r="D1049" i="1"/>
  <c r="E1049" i="1"/>
  <c r="F1410" i="1"/>
  <c r="W1410" i="1" s="1"/>
  <c r="D1410" i="1"/>
  <c r="E1410" i="1"/>
  <c r="F1597" i="1"/>
  <c r="W1597" i="1" s="1"/>
  <c r="D1597" i="1"/>
  <c r="E1597" i="1"/>
  <c r="F1440" i="1"/>
  <c r="W1440" i="1" s="1"/>
  <c r="D1440" i="1"/>
  <c r="E1440" i="1"/>
  <c r="F1566" i="1"/>
  <c r="W1566" i="1" s="1"/>
  <c r="E1566" i="1"/>
  <c r="D1566" i="1"/>
  <c r="F1046" i="1"/>
  <c r="W1046" i="1" s="1"/>
  <c r="D1046" i="1"/>
  <c r="E1046" i="1"/>
  <c r="F731" i="1"/>
  <c r="W731" i="1" s="1"/>
  <c r="E731" i="1"/>
  <c r="D731" i="1"/>
  <c r="F1503" i="1"/>
  <c r="W1503" i="1" s="1"/>
  <c r="D1503" i="1"/>
  <c r="E1503" i="1"/>
  <c r="E1223" i="1"/>
  <c r="D1223" i="1"/>
  <c r="F1223" i="1"/>
  <c r="W1223" i="1" s="1"/>
  <c r="F1576" i="1"/>
  <c r="W1576" i="1" s="1"/>
  <c r="E1576" i="1"/>
  <c r="D1576" i="1"/>
  <c r="E1173" i="1"/>
  <c r="D1173" i="1"/>
  <c r="F1173" i="1"/>
  <c r="W1173" i="1" s="1"/>
  <c r="F1556" i="1"/>
  <c r="W1556" i="1" s="1"/>
  <c r="D1556" i="1"/>
  <c r="E1556" i="1"/>
  <c r="F1064" i="1"/>
  <c r="W1064" i="1" s="1"/>
  <c r="D1064" i="1"/>
  <c r="E1064" i="1"/>
  <c r="F1268" i="1"/>
  <c r="W1268" i="1" s="1"/>
  <c r="D1268" i="1"/>
  <c r="E1268" i="1"/>
  <c r="F1199" i="1"/>
  <c r="W1199" i="1" s="1"/>
  <c r="D1199" i="1"/>
  <c r="E1199" i="1"/>
  <c r="F1436" i="1"/>
  <c r="W1436" i="1" s="1"/>
  <c r="D1436" i="1"/>
  <c r="E1436" i="1"/>
  <c r="F781" i="1"/>
  <c r="W781" i="1" s="1"/>
  <c r="D781" i="1"/>
  <c r="E781" i="1"/>
  <c r="F853" i="1"/>
  <c r="W853" i="1" s="1"/>
  <c r="D853" i="1"/>
  <c r="E853" i="1"/>
  <c r="E1565" i="1"/>
  <c r="D1565" i="1"/>
  <c r="F1565" i="1"/>
  <c r="W1565" i="1" s="1"/>
  <c r="F1024" i="1"/>
  <c r="W1024" i="1" s="1"/>
  <c r="E1024" i="1"/>
  <c r="D1024" i="1"/>
  <c r="F1045" i="1"/>
  <c r="W1045" i="1" s="1"/>
  <c r="E1045" i="1"/>
  <c r="D1045" i="1"/>
  <c r="D828" i="1"/>
  <c r="E828" i="1"/>
  <c r="F828" i="1"/>
  <c r="W828" i="1" s="1"/>
  <c r="D678" i="1"/>
  <c r="F678" i="1"/>
  <c r="W678" i="1" s="1"/>
  <c r="E678" i="1"/>
  <c r="F1511" i="1"/>
  <c r="W1511" i="1" s="1"/>
  <c r="D1511" i="1"/>
  <c r="E1511" i="1"/>
  <c r="D1353" i="1"/>
  <c r="E1353" i="1"/>
  <c r="F1353" i="1"/>
  <c r="W1353" i="1" s="1"/>
  <c r="F1502" i="1"/>
  <c r="W1502" i="1" s="1"/>
  <c r="E1502" i="1"/>
  <c r="D1502" i="1"/>
  <c r="F1376" i="1"/>
  <c r="W1376" i="1" s="1"/>
  <c r="E1376" i="1"/>
  <c r="D1376" i="1"/>
  <c r="D1222" i="1"/>
  <c r="E1222" i="1"/>
  <c r="F1222" i="1"/>
  <c r="W1222" i="1" s="1"/>
  <c r="E1575" i="1"/>
  <c r="D1575" i="1"/>
  <c r="F1575" i="1"/>
  <c r="W1575" i="1" s="1"/>
  <c r="F3037" i="1"/>
  <c r="W3037" i="1" s="1"/>
  <c r="E3037" i="1"/>
  <c r="D3037" i="1"/>
  <c r="X673" i="1"/>
  <c r="Y673" i="1" s="1"/>
  <c r="E1388" i="1"/>
  <c r="D1388" i="1"/>
  <c r="F1388" i="1"/>
  <c r="W1388" i="1" s="1"/>
  <c r="E1278" i="1"/>
  <c r="D1278" i="1"/>
  <c r="F1278" i="1"/>
  <c r="W1278" i="1" s="1"/>
  <c r="F1180" i="1"/>
  <c r="W1180" i="1" s="1"/>
  <c r="D1180" i="1"/>
  <c r="E1180" i="1"/>
  <c r="F1080" i="1"/>
  <c r="W1080" i="1" s="1"/>
  <c r="D1080" i="1"/>
  <c r="E1080" i="1"/>
  <c r="F1523" i="1"/>
  <c r="W1523" i="1" s="1"/>
  <c r="E1523" i="1"/>
  <c r="D1523" i="1"/>
  <c r="F1539" i="1"/>
  <c r="W1539" i="1" s="1"/>
  <c r="D1539" i="1"/>
  <c r="E1539" i="1"/>
  <c r="F1084" i="1"/>
  <c r="W1084" i="1" s="1"/>
  <c r="E1084" i="1"/>
  <c r="D1084" i="1"/>
  <c r="E1432" i="1"/>
  <c r="D1432" i="1"/>
  <c r="F1432" i="1"/>
  <c r="W1432" i="1" s="1"/>
  <c r="E1629" i="1"/>
  <c r="D1629" i="1"/>
  <c r="F1629" i="1"/>
  <c r="W1629" i="1" s="1"/>
  <c r="F1375" i="1"/>
  <c r="W1375" i="1" s="1"/>
  <c r="E1375" i="1"/>
  <c r="D1375" i="1"/>
  <c r="F1580" i="1"/>
  <c r="W1580" i="1" s="1"/>
  <c r="E1580" i="1"/>
  <c r="D1580" i="1"/>
  <c r="E1605" i="1"/>
  <c r="D1605" i="1"/>
  <c r="F1605" i="1"/>
  <c r="W1605" i="1" s="1"/>
  <c r="E1413" i="1"/>
  <c r="D1413" i="1"/>
  <c r="F1413" i="1"/>
  <c r="W1413" i="1" s="1"/>
  <c r="D1091" i="1"/>
  <c r="E1091" i="1"/>
  <c r="F1091" i="1"/>
  <c r="W1091" i="1" s="1"/>
  <c r="F1060" i="1"/>
  <c r="W1060" i="1" s="1"/>
  <c r="D1060" i="1"/>
  <c r="E1060" i="1"/>
  <c r="F1219" i="1"/>
  <c r="W1219" i="1" s="1"/>
  <c r="D1219" i="1"/>
  <c r="E1219" i="1"/>
  <c r="E1288" i="1"/>
  <c r="D1288" i="1"/>
  <c r="F1288" i="1"/>
  <c r="W1288" i="1" s="1"/>
  <c r="F1068" i="1"/>
  <c r="W1068" i="1" s="1"/>
  <c r="D1068" i="1"/>
  <c r="E1068" i="1"/>
  <c r="F1616" i="1"/>
  <c r="W1616" i="1" s="1"/>
  <c r="E1616" i="1"/>
  <c r="D1616" i="1"/>
  <c r="F1428" i="1"/>
  <c r="W1428" i="1" s="1"/>
  <c r="D1428" i="1"/>
  <c r="E1428" i="1"/>
  <c r="F1507" i="1"/>
  <c r="W1507" i="1" s="1"/>
  <c r="D1507" i="1"/>
  <c r="E1507" i="1"/>
  <c r="F1527" i="1"/>
  <c r="W1527" i="1" s="1"/>
  <c r="D1527" i="1"/>
  <c r="E1527" i="1"/>
  <c r="E1639" i="1"/>
  <c r="D1639" i="1"/>
  <c r="F1639" i="1"/>
  <c r="W1639" i="1" s="1"/>
  <c r="D1114" i="1"/>
  <c r="E1114" i="1"/>
  <c r="F1114" i="1"/>
  <c r="W1114" i="1" s="1"/>
  <c r="E938" i="1"/>
  <c r="D938" i="1"/>
  <c r="F938" i="1"/>
  <c r="W938" i="1" s="1"/>
  <c r="E1302" i="1"/>
  <c r="D1302" i="1"/>
  <c r="F1302" i="1"/>
  <c r="W1302" i="1" s="1"/>
  <c r="F743" i="1"/>
  <c r="W743" i="1" s="1"/>
  <c r="E743" i="1"/>
  <c r="D743" i="1"/>
  <c r="D1628" i="1"/>
  <c r="E1628" i="1"/>
  <c r="F1628" i="1"/>
  <c r="W1628" i="1" s="1"/>
  <c r="D1424" i="1"/>
  <c r="E1424" i="1"/>
  <c r="F1424" i="1"/>
  <c r="W1424" i="1" s="1"/>
  <c r="E1402" i="1"/>
  <c r="D1402" i="1"/>
  <c r="F1402" i="1"/>
  <c r="W1402" i="1" s="1"/>
  <c r="E1609" i="1"/>
  <c r="D1609" i="1"/>
  <c r="F1609" i="1"/>
  <c r="W1609" i="1" s="1"/>
  <c r="E1095" i="1"/>
  <c r="D1095" i="1"/>
  <c r="F1095" i="1"/>
  <c r="W1095" i="1" s="1"/>
  <c r="D1561" i="1"/>
  <c r="E1561" i="1"/>
  <c r="F1561" i="1"/>
  <c r="W1561" i="1" s="1"/>
  <c r="F1535" i="1"/>
  <c r="W1535" i="1" s="1"/>
  <c r="D1535" i="1"/>
  <c r="E1535" i="1"/>
  <c r="D1285" i="1"/>
  <c r="E1285" i="1"/>
  <c r="F1285" i="1"/>
  <c r="W1285" i="1" s="1"/>
  <c r="F1257" i="1"/>
  <c r="W1257" i="1" s="1"/>
  <c r="D1257" i="1"/>
  <c r="E1257" i="1"/>
  <c r="F1076" i="1"/>
  <c r="W1076" i="1" s="1"/>
  <c r="D1076" i="1"/>
  <c r="E1076" i="1"/>
  <c r="F1072" i="1"/>
  <c r="W1072" i="1" s="1"/>
  <c r="D1072" i="1"/>
  <c r="E1072" i="1"/>
  <c r="F1184" i="1"/>
  <c r="W1184" i="1" s="1"/>
  <c r="D1184" i="1"/>
  <c r="E1184" i="1"/>
  <c r="F1547" i="1"/>
  <c r="W1547" i="1" s="1"/>
  <c r="E1547" i="1"/>
  <c r="D1547" i="1"/>
  <c r="F1543" i="1"/>
  <c r="W1543" i="1" s="1"/>
  <c r="D1543" i="1"/>
  <c r="E1543" i="1"/>
  <c r="F1612" i="1"/>
  <c r="W1612" i="1" s="1"/>
  <c r="E1612" i="1"/>
  <c r="D1612" i="1"/>
  <c r="F1531" i="1"/>
  <c r="W1531" i="1" s="1"/>
  <c r="D1531" i="1"/>
  <c r="E1531" i="1"/>
  <c r="F1253" i="1"/>
  <c r="W1253" i="1" s="1"/>
  <c r="D1253" i="1"/>
  <c r="E1253" i="1"/>
  <c r="E1420" i="1"/>
  <c r="D1420" i="1"/>
  <c r="F1420" i="1"/>
  <c r="W1420" i="1" s="1"/>
  <c r="D1118" i="1"/>
  <c r="E1118" i="1"/>
  <c r="F1118" i="1"/>
  <c r="W1118" i="1" s="1"/>
  <c r="E1643" i="1"/>
  <c r="D1643" i="1"/>
  <c r="F1643" i="1"/>
  <c r="W1643" i="1" s="1"/>
  <c r="D1647" i="1"/>
  <c r="E1647" i="1"/>
  <c r="F1647" i="1"/>
  <c r="W1647" i="1" s="1"/>
  <c r="F794" i="1"/>
  <c r="W794" i="1" s="1"/>
  <c r="D794" i="1"/>
  <c r="E794" i="1"/>
  <c r="D832" i="1"/>
  <c r="F832" i="1"/>
  <c r="W832" i="1" s="1"/>
  <c r="E832" i="1"/>
  <c r="F1210" i="1"/>
  <c r="W1210" i="1" s="1"/>
  <c r="E1210" i="1"/>
  <c r="D1210" i="1"/>
  <c r="E1622" i="1"/>
  <c r="D1622" i="1"/>
  <c r="F1622" i="1"/>
  <c r="W1622" i="1" s="1"/>
  <c r="E1296" i="1"/>
  <c r="D1296" i="1"/>
  <c r="F1296" i="1"/>
  <c r="W1296" i="1" s="1"/>
  <c r="D963" i="1"/>
  <c r="F963" i="1"/>
  <c r="W963" i="1" s="1"/>
  <c r="E963" i="1"/>
  <c r="F1028" i="1"/>
  <c r="W1028" i="1" s="1"/>
  <c r="D1028" i="1"/>
  <c r="E1028" i="1"/>
  <c r="F1510" i="1"/>
  <c r="W1510" i="1" s="1"/>
  <c r="E1510" i="1"/>
  <c r="D1510" i="1"/>
  <c r="E1104" i="1"/>
  <c r="D1104" i="1"/>
  <c r="F1104" i="1"/>
  <c r="W1104" i="1" s="1"/>
  <c r="F1416" i="1"/>
  <c r="W1416" i="1" s="1"/>
  <c r="E1416" i="1"/>
  <c r="D1416" i="1"/>
  <c r="E1625" i="1"/>
  <c r="D1625" i="1"/>
  <c r="F1625" i="1"/>
  <c r="W1625" i="1" s="1"/>
  <c r="X1349" i="1"/>
  <c r="Y1349" i="1" s="1"/>
  <c r="X751" i="1"/>
  <c r="Y751" i="1" s="1"/>
  <c r="B3287" i="1"/>
  <c r="H3287" i="1" s="1"/>
  <c r="B3286" i="1"/>
  <c r="H3286" i="1" s="1"/>
  <c r="X765" i="1"/>
  <c r="Y765" i="1" s="1"/>
  <c r="X1063" i="1"/>
  <c r="Y1063" i="1" s="1"/>
  <c r="X1263" i="1"/>
  <c r="Y1263" i="1" s="1"/>
  <c r="X716" i="1"/>
  <c r="Y716" i="1" s="1"/>
  <c r="B1504" i="1"/>
  <c r="H1504" i="1" s="1"/>
  <c r="X1056" i="1"/>
  <c r="Y1056" i="1" s="1"/>
  <c r="X1393" i="1"/>
  <c r="Y1393" i="1" s="1"/>
  <c r="X1281" i="1"/>
  <c r="Y1281" i="1" s="1"/>
  <c r="X1618" i="1"/>
  <c r="Y1618" i="1" s="1"/>
  <c r="X1071" i="1"/>
  <c r="Y1071" i="1" s="1"/>
  <c r="X1611" i="1"/>
  <c r="Y1611" i="1" s="1"/>
  <c r="X967" i="1"/>
  <c r="Y967" i="1" s="1"/>
  <c r="X755" i="1"/>
  <c r="Y755" i="1" s="1"/>
  <c r="X1397" i="1"/>
  <c r="Y1397" i="1" s="1"/>
  <c r="X1067" i="1"/>
  <c r="Y1067" i="1" s="1"/>
  <c r="X1427" i="1"/>
  <c r="Y1427" i="1" s="1"/>
  <c r="B1512" i="1"/>
  <c r="H1512" i="1" s="1"/>
  <c r="X754" i="1"/>
  <c r="Y754" i="1" s="1"/>
  <c r="X1256" i="1"/>
  <c r="Y1256" i="1" s="1"/>
  <c r="X1600" i="1"/>
  <c r="Y1600" i="1" s="1"/>
  <c r="X1409" i="1"/>
  <c r="Y1409" i="1" s="1"/>
  <c r="X1287" i="1"/>
  <c r="Y1287" i="1" s="1"/>
  <c r="X1423" i="1"/>
  <c r="Y1423" i="1" s="1"/>
  <c r="X1059" i="1"/>
  <c r="Y1059" i="1" s="1"/>
  <c r="X1195" i="1"/>
  <c r="Y1195" i="1" s="1"/>
  <c r="X1646" i="1"/>
  <c r="Y1646" i="1" s="1"/>
  <c r="X1079" i="1"/>
  <c r="Y1079" i="1" s="1"/>
  <c r="X1218" i="1"/>
  <c r="Y1218" i="1" s="1"/>
  <c r="X1452" i="1"/>
  <c r="Y1452" i="1" s="1"/>
  <c r="X1301" i="1"/>
  <c r="Y1301" i="1" s="1"/>
  <c r="X1604" i="1"/>
  <c r="Y1604" i="1" s="1"/>
  <c r="X1183" i="1"/>
  <c r="Y1183" i="1" s="1"/>
  <c r="X1542" i="1"/>
  <c r="Y1542" i="1" s="1"/>
  <c r="X705" i="1"/>
  <c r="Y705" i="1" s="1"/>
  <c r="X1530" i="1"/>
  <c r="Y1530" i="1" s="1"/>
  <c r="X1259" i="1"/>
  <c r="Y1259" i="1" s="1"/>
  <c r="X1518" i="1"/>
  <c r="Y1518" i="1" s="1"/>
  <c r="X1338" i="1"/>
  <c r="Y1338" i="1" s="1"/>
  <c r="X1448" i="1"/>
  <c r="Y1448" i="1" s="1"/>
  <c r="X1526" i="1"/>
  <c r="Y1526" i="1" s="1"/>
  <c r="X1048" i="1"/>
  <c r="Y1048" i="1" s="1"/>
  <c r="X1277" i="1"/>
  <c r="Y1277" i="1" s="1"/>
  <c r="B1224" i="1"/>
  <c r="H1224" i="1" s="1"/>
  <c r="X1274" i="1"/>
  <c r="Y1274" i="1" s="1"/>
  <c r="X1447" i="1"/>
  <c r="Y1447" i="1" s="1"/>
  <c r="X1191" i="1"/>
  <c r="Y1191" i="1" s="1"/>
  <c r="X1538" i="1"/>
  <c r="Y1538" i="1" s="1"/>
  <c r="X1198" i="1"/>
  <c r="Y1198" i="1" s="1"/>
  <c r="X1615" i="1"/>
  <c r="Y1615" i="1" s="1"/>
  <c r="X1534" i="1"/>
  <c r="Y1534" i="1" s="1"/>
  <c r="B1630" i="1"/>
  <c r="H1630" i="1" s="1"/>
  <c r="B1567" i="1"/>
  <c r="H1567" i="1" s="1"/>
  <c r="B1417" i="1"/>
  <c r="H1417" i="1" s="1"/>
  <c r="B1582" i="1"/>
  <c r="H1582" i="1" s="1"/>
  <c r="B1577" i="1"/>
  <c r="H1577" i="1" s="1"/>
  <c r="X1284" i="1"/>
  <c r="Y1284" i="1" s="1"/>
  <c r="X1083" i="1"/>
  <c r="Y1083" i="1" s="1"/>
  <c r="X1215" i="1"/>
  <c r="Y1215" i="1" s="1"/>
  <c r="X1522" i="1"/>
  <c r="Y1522" i="1" s="1"/>
  <c r="X966" i="1"/>
  <c r="Y966" i="1" s="1"/>
  <c r="X1271" i="1"/>
  <c r="Y1271" i="1" s="1"/>
  <c r="X1075" i="1"/>
  <c r="Y1075" i="1" s="1"/>
  <c r="X1267" i="1"/>
  <c r="Y1267" i="1" s="1"/>
  <c r="X1387" i="1"/>
  <c r="Y1387" i="1" s="1"/>
  <c r="X1405" i="1"/>
  <c r="Y1405" i="1" s="1"/>
  <c r="X1451" i="1"/>
  <c r="Y1451" i="1" s="1"/>
  <c r="X1213" i="1"/>
  <c r="Y1213" i="1" s="1"/>
  <c r="B1273" i="1"/>
  <c r="H1273" i="1" s="1"/>
  <c r="B1272" i="1"/>
  <c r="H1272" i="1" s="1"/>
  <c r="B1189" i="1"/>
  <c r="H1189" i="1" s="1"/>
  <c r="B1188" i="1"/>
  <c r="H1188" i="1" s="1"/>
  <c r="B899" i="1"/>
  <c r="H899" i="1" s="1"/>
  <c r="B1265" i="1"/>
  <c r="H1265" i="1" s="1"/>
  <c r="B1264" i="1"/>
  <c r="H1264" i="1" s="1"/>
  <c r="B1382" i="1"/>
  <c r="H1382" i="1" s="1"/>
  <c r="B1381" i="1"/>
  <c r="H1381" i="1" s="1"/>
  <c r="B732" i="1"/>
  <c r="H732" i="1" s="1"/>
  <c r="B1515" i="1"/>
  <c r="H1515" i="1" s="1"/>
  <c r="B1204" i="1"/>
  <c r="H1204" i="1" s="1"/>
  <c r="B1203" i="1"/>
  <c r="H1203" i="1" s="1"/>
  <c r="B1594" i="1"/>
  <c r="H1594" i="1" s="1"/>
  <c r="B1593" i="1"/>
  <c r="H1593" i="1" s="1"/>
  <c r="B854" i="1"/>
  <c r="H854" i="1" s="1"/>
  <c r="B1626" i="1"/>
  <c r="H1626" i="1" s="1"/>
  <c r="B1623" i="1"/>
  <c r="H1623" i="1" s="1"/>
  <c r="X971" i="1"/>
  <c r="Y971" i="1" s="1"/>
  <c r="X970" i="1"/>
  <c r="Y970" i="1" s="1"/>
  <c r="B824" i="1"/>
  <c r="H824" i="1" s="1"/>
  <c r="B1251" i="1"/>
  <c r="H1251" i="1" s="1"/>
  <c r="B1250" i="1"/>
  <c r="H1250" i="1" s="1"/>
  <c r="B1590" i="1"/>
  <c r="H1590" i="1" s="1"/>
  <c r="B1589" i="1"/>
  <c r="H1589" i="1" s="1"/>
  <c r="B1058" i="1"/>
  <c r="H1058" i="1" s="1"/>
  <c r="B1057" i="1"/>
  <c r="H1057" i="1" s="1"/>
  <c r="B1392" i="1"/>
  <c r="H1392" i="1" s="1"/>
  <c r="B1391" i="1"/>
  <c r="H1391" i="1" s="1"/>
  <c r="B1385" i="1"/>
  <c r="H1385" i="1" s="1"/>
  <c r="B1384" i="1"/>
  <c r="H1384" i="1" s="1"/>
  <c r="B1297" i="1"/>
  <c r="H1297" i="1" s="1"/>
  <c r="B1378" i="1"/>
  <c r="H1378" i="1" s="1"/>
  <c r="B1211" i="1"/>
  <c r="H1211" i="1" s="1"/>
  <c r="B1047" i="1"/>
  <c r="H1047" i="1" s="1"/>
  <c r="F885" i="2"/>
  <c r="E884" i="2"/>
  <c r="X986" i="1"/>
  <c r="Y986" i="1" s="1"/>
  <c r="X1659" i="1"/>
  <c r="Y1659" i="1" s="1"/>
  <c r="X651" i="1"/>
  <c r="Y651" i="1" s="1"/>
  <c r="X1592" i="1"/>
  <c r="Y1592" i="1" s="1"/>
  <c r="X1412" i="1"/>
  <c r="Y1412" i="1" s="1"/>
  <c r="X975" i="1"/>
  <c r="Y975" i="1" s="1"/>
  <c r="X658" i="1"/>
  <c r="Y658" i="1" s="1"/>
  <c r="X1305" i="1"/>
  <c r="Y1305" i="1" s="1"/>
  <c r="X1143" i="1"/>
  <c r="Y1143" i="1" s="1"/>
  <c r="X1018" i="1"/>
  <c r="Y1018" i="1" s="1"/>
  <c r="X1390" i="1"/>
  <c r="Y1390" i="1" s="1"/>
  <c r="X1100" i="1"/>
  <c r="Y1100" i="1" s="1"/>
  <c r="X780" i="1"/>
  <c r="Y780" i="1" s="1"/>
  <c r="X1638" i="1"/>
  <c r="Y1638" i="1" s="1"/>
  <c r="X1110" i="1"/>
  <c r="Y1110" i="1" s="1"/>
  <c r="X639" i="1"/>
  <c r="Y639" i="1" s="1"/>
  <c r="X1291" i="1"/>
  <c r="Y1291" i="1" s="1"/>
  <c r="X1654" i="1"/>
  <c r="Y1654" i="1" s="1"/>
  <c r="X1650" i="1"/>
  <c r="Y1650" i="1" s="1"/>
  <c r="X1642" i="1"/>
  <c r="Y1642" i="1" s="1"/>
  <c r="X1113" i="1"/>
  <c r="Y1113" i="1" s="1"/>
  <c r="X1202" i="1"/>
  <c r="Y1202" i="1" s="1"/>
  <c r="X1206" i="1"/>
  <c r="Y1206" i="1" s="1"/>
  <c r="X1679" i="1"/>
  <c r="Y1679" i="1" s="1"/>
  <c r="X769" i="1"/>
  <c r="Y769" i="1" s="1"/>
  <c r="X1308" i="1"/>
  <c r="Y1308" i="1" s="1"/>
  <c r="X1456" i="1"/>
  <c r="Y1456" i="1" s="1"/>
  <c r="X1471" i="1"/>
  <c r="Y1471" i="1" s="1"/>
  <c r="X1464" i="1"/>
  <c r="Y1464" i="1" s="1"/>
  <c r="X1345" i="1"/>
  <c r="Y1345" i="1" s="1"/>
  <c r="X990" i="1"/>
  <c r="Y990" i="1" s="1"/>
  <c r="X776" i="1"/>
  <c r="Y776" i="1" s="1"/>
  <c r="X994" i="1"/>
  <c r="Y994" i="1" s="1"/>
  <c r="X889" i="1"/>
  <c r="Y889" i="1" s="1"/>
  <c r="X1327" i="1"/>
  <c r="Y1327" i="1" s="1"/>
  <c r="X798" i="1"/>
  <c r="Y798" i="1" s="1"/>
  <c r="X1086" i="1"/>
  <c r="Y1086" i="1" s="1"/>
  <c r="X1107" i="1"/>
  <c r="Y1107" i="1" s="1"/>
  <c r="X1634" i="1"/>
  <c r="Y1634" i="1" s="1"/>
  <c r="X1117" i="1"/>
  <c r="Y1117" i="1" s="1"/>
  <c r="X1319" i="1"/>
  <c r="Y1319" i="1" s="1"/>
  <c r="X1122" i="1"/>
  <c r="Y1122" i="1" s="1"/>
  <c r="X1150" i="1"/>
  <c r="Y1150" i="1" s="1"/>
  <c r="X1671" i="1"/>
  <c r="Y1671" i="1" s="1"/>
  <c r="X1323" i="1"/>
  <c r="Y1323" i="1" s="1"/>
  <c r="X894" i="1"/>
  <c r="Y894" i="1" s="1"/>
  <c r="X916" i="1"/>
  <c r="Y916" i="1" s="1"/>
  <c r="X793" i="1"/>
  <c r="Y793" i="1" s="1"/>
  <c r="X1006" i="1"/>
  <c r="Y1006" i="1" s="1"/>
  <c r="X1094" i="1"/>
  <c r="Y1094" i="1" s="1"/>
  <c r="X1126" i="1"/>
  <c r="Y1126" i="1" s="1"/>
  <c r="X1667" i="1"/>
  <c r="Y1667" i="1" s="1"/>
  <c r="X1460" i="1"/>
  <c r="Y1460" i="1" s="1"/>
  <c r="X662" i="1"/>
  <c r="Y662" i="1" s="1"/>
  <c r="X1139" i="1"/>
  <c r="Y1139" i="1" s="1"/>
  <c r="X1419" i="1"/>
  <c r="Y1419" i="1" s="1"/>
  <c r="X1090" i="1"/>
  <c r="Y1090" i="1" s="1"/>
  <c r="X1588" i="1"/>
  <c r="Y1588" i="1" s="1"/>
  <c r="X1401" i="1"/>
  <c r="Y1401" i="1" s="1"/>
  <c r="X1608" i="1"/>
  <c r="Y1608" i="1" s="1"/>
  <c r="X1546" i="1"/>
  <c r="Y1546" i="1" s="1"/>
  <c r="X1431" i="1"/>
  <c r="Y1431" i="1" s="1"/>
  <c r="X1435" i="1"/>
  <c r="Y1435" i="1" s="1"/>
  <c r="X1315" i="1"/>
  <c r="Y1315" i="1" s="1"/>
  <c r="X1444" i="1"/>
  <c r="Y1444" i="1" s="1"/>
  <c r="X1663" i="1"/>
  <c r="Y1663" i="1" s="1"/>
  <c r="X1439" i="1"/>
  <c r="Y1439" i="1" s="1"/>
  <c r="X846" i="1"/>
  <c r="Y846" i="1" s="1"/>
  <c r="X907" i="1"/>
  <c r="Y907" i="1" s="1"/>
  <c r="X747" i="1"/>
  <c r="Y747" i="1" s="1"/>
  <c r="X867" i="1"/>
  <c r="Y867" i="1" s="1"/>
  <c r="X998" i="1"/>
  <c r="Y998" i="1" s="1"/>
  <c r="X1002" i="1"/>
  <c r="Y1002" i="1" s="1"/>
  <c r="X861" i="1"/>
  <c r="Y861" i="1" s="1"/>
  <c r="B1421" i="1"/>
  <c r="H1421" i="1" s="1"/>
  <c r="B1085" i="1"/>
  <c r="H1085" i="1" s="1"/>
  <c r="B1508" i="1"/>
  <c r="H1508" i="1" s="1"/>
  <c r="B1620" i="1"/>
  <c r="H1620" i="1" s="1"/>
  <c r="B1528" i="1"/>
  <c r="H1528" i="1" s="1"/>
  <c r="B1598" i="1"/>
  <c r="H1598" i="1" s="1"/>
  <c r="B1617" i="1"/>
  <c r="H1617" i="1" s="1"/>
  <c r="B1088" i="1"/>
  <c r="H1088" i="1" s="1"/>
  <c r="B1254" i="1"/>
  <c r="H1254" i="1" s="1"/>
  <c r="B1092" i="1"/>
  <c r="H1092" i="1" s="1"/>
  <c r="B1552" i="1"/>
  <c r="H1552" i="1" s="1"/>
  <c r="B1425" i="1"/>
  <c r="H1425" i="1" s="1"/>
  <c r="B1532" i="1"/>
  <c r="H1532" i="1" s="1"/>
  <c r="B1217" i="1"/>
  <c r="H1217" i="1" s="1"/>
  <c r="B1289" i="1"/>
  <c r="H1289" i="1" s="1"/>
  <c r="B1544" i="1"/>
  <c r="H1544" i="1" s="1"/>
  <c r="B1557" i="1"/>
  <c r="H1557" i="1" s="1"/>
  <c r="B1395" i="1"/>
  <c r="H1395" i="1" s="1"/>
  <c r="B1200" i="1"/>
  <c r="H1200" i="1" s="1"/>
  <c r="B1283" i="1"/>
  <c r="H1283" i="1" s="1"/>
  <c r="B1197" i="1"/>
  <c r="H1197" i="1" s="1"/>
  <c r="B1220" i="1"/>
  <c r="H1220" i="1" s="1"/>
  <c r="B1276" i="1"/>
  <c r="H1276" i="1" s="1"/>
  <c r="B1185" i="1"/>
  <c r="H1185" i="1" s="1"/>
  <c r="B1411" i="1"/>
  <c r="H1411" i="1" s="1"/>
  <c r="B1540" i="1"/>
  <c r="H1540" i="1" s="1"/>
  <c r="B1069" i="1"/>
  <c r="H1069" i="1" s="1"/>
  <c r="B1586" i="1"/>
  <c r="H1586" i="1" s="1"/>
  <c r="B1548" i="1"/>
  <c r="H1548" i="1" s="1"/>
  <c r="B1181" i="1"/>
  <c r="H1181" i="1" s="1"/>
  <c r="B1061" i="1"/>
  <c r="H1061" i="1" s="1"/>
  <c r="B1176" i="1"/>
  <c r="H1176" i="1" s="1"/>
  <c r="B1258" i="1"/>
  <c r="H1258" i="1" s="1"/>
  <c r="B1050" i="1"/>
  <c r="H1050" i="1" s="1"/>
  <c r="B1073" i="1"/>
  <c r="H1073" i="1" s="1"/>
  <c r="B1193" i="1"/>
  <c r="H1193" i="1" s="1"/>
  <c r="B1077" i="1"/>
  <c r="H1077" i="1" s="1"/>
  <c r="B1524" i="1"/>
  <c r="H1524" i="1" s="1"/>
  <c r="B1286" i="1"/>
  <c r="H1286" i="1" s="1"/>
  <c r="B1293" i="1"/>
  <c r="H1293" i="1" s="1"/>
  <c r="B1065" i="1"/>
  <c r="H1065" i="1" s="1"/>
  <c r="B1520" i="1"/>
  <c r="H1520" i="1" s="1"/>
  <c r="B1536" i="1"/>
  <c r="H1536" i="1" s="1"/>
  <c r="B1261" i="1"/>
  <c r="H1261" i="1" s="1"/>
  <c r="B1081" i="1"/>
  <c r="H1081" i="1" s="1"/>
  <c r="B1269" i="1"/>
  <c r="H1269" i="1" s="1"/>
  <c r="B1414" i="1"/>
  <c r="H1414" i="1" s="1"/>
  <c r="B1208" i="1"/>
  <c r="H1208" i="1" s="1"/>
  <c r="B1407" i="1"/>
  <c r="H1407" i="1" s="1"/>
  <c r="B1399" i="1"/>
  <c r="H1399" i="1" s="1"/>
  <c r="B1279" i="1"/>
  <c r="H1279" i="1" s="1"/>
  <c r="B1043" i="1"/>
  <c r="H1043" i="1" s="1"/>
  <c r="B1562" i="1"/>
  <c r="H1562" i="1" s="1"/>
  <c r="B1606" i="1"/>
  <c r="H1606" i="1" s="1"/>
  <c r="B1096" i="1"/>
  <c r="H1096" i="1" s="1"/>
  <c r="B1403" i="1"/>
  <c r="H1403" i="1" s="1"/>
  <c r="B1610" i="1"/>
  <c r="H1610" i="1" s="1"/>
  <c r="B1389" i="1"/>
  <c r="H1389" i="1" s="1"/>
  <c r="B1602" i="1"/>
  <c r="H1602" i="1" s="1"/>
  <c r="B1571" i="1"/>
  <c r="H1571" i="1" s="1"/>
  <c r="H1053" i="2" l="1"/>
  <c r="X678" i="1"/>
  <c r="Y678" i="1" s="1"/>
  <c r="X3037" i="1"/>
  <c r="Y3037" i="1" s="1"/>
  <c r="X3285" i="1"/>
  <c r="Y3285" i="1" s="1"/>
  <c r="X3038" i="1"/>
  <c r="Y3038" i="1" s="1"/>
  <c r="X853" i="1"/>
  <c r="Y853" i="1" s="1"/>
  <c r="X1597" i="1"/>
  <c r="Y1597" i="1" s="1"/>
  <c r="X979" i="1"/>
  <c r="Y979" i="1" s="1"/>
  <c r="F1407" i="1"/>
  <c r="W1407" i="1" s="1"/>
  <c r="E1407" i="1"/>
  <c r="D1407" i="1"/>
  <c r="D1077" i="1"/>
  <c r="E1077" i="1"/>
  <c r="F1077" i="1"/>
  <c r="W1077" i="1" s="1"/>
  <c r="D1258" i="1"/>
  <c r="E1258" i="1"/>
  <c r="F1258" i="1"/>
  <c r="W1258" i="1" s="1"/>
  <c r="F1548" i="1"/>
  <c r="W1548" i="1" s="1"/>
  <c r="D1548" i="1"/>
  <c r="E1548" i="1"/>
  <c r="D1197" i="1"/>
  <c r="E1197" i="1"/>
  <c r="F1197" i="1"/>
  <c r="W1197" i="1" s="1"/>
  <c r="D1557" i="1"/>
  <c r="E1557" i="1"/>
  <c r="F1557" i="1"/>
  <c r="W1557" i="1" s="1"/>
  <c r="E1425" i="1"/>
  <c r="D1425" i="1"/>
  <c r="F1425" i="1"/>
  <c r="W1425" i="1" s="1"/>
  <c r="F1088" i="1"/>
  <c r="W1088" i="1" s="1"/>
  <c r="E1088" i="1"/>
  <c r="D1088" i="1"/>
  <c r="E1620" i="1"/>
  <c r="D1620" i="1"/>
  <c r="F1620" i="1"/>
  <c r="W1620" i="1" s="1"/>
  <c r="F1515" i="1"/>
  <c r="W1515" i="1" s="1"/>
  <c r="D1515" i="1"/>
  <c r="E1515" i="1"/>
  <c r="D1582" i="1"/>
  <c r="E1582" i="1"/>
  <c r="F1582" i="1"/>
  <c r="W1582" i="1" s="1"/>
  <c r="F1224" i="1"/>
  <c r="W1224" i="1" s="1"/>
  <c r="E1224" i="1"/>
  <c r="D1224" i="1"/>
  <c r="D1504" i="1"/>
  <c r="E1504" i="1"/>
  <c r="F1504" i="1"/>
  <c r="W1504" i="1" s="1"/>
  <c r="F1389" i="1"/>
  <c r="W1389" i="1" s="1"/>
  <c r="E1389" i="1"/>
  <c r="D1389" i="1"/>
  <c r="F1606" i="1"/>
  <c r="W1606" i="1" s="1"/>
  <c r="E1606" i="1"/>
  <c r="D1606" i="1"/>
  <c r="F1399" i="1"/>
  <c r="W1399" i="1" s="1"/>
  <c r="E1399" i="1"/>
  <c r="D1399" i="1"/>
  <c r="D1269" i="1"/>
  <c r="E1269" i="1"/>
  <c r="F1269" i="1"/>
  <c r="W1269" i="1" s="1"/>
  <c r="F1520" i="1"/>
  <c r="W1520" i="1" s="1"/>
  <c r="D1520" i="1"/>
  <c r="E1520" i="1"/>
  <c r="F1524" i="1"/>
  <c r="W1524" i="1" s="1"/>
  <c r="D1524" i="1"/>
  <c r="E1524" i="1"/>
  <c r="D1050" i="1"/>
  <c r="E1050" i="1"/>
  <c r="F1050" i="1"/>
  <c r="W1050" i="1" s="1"/>
  <c r="D1181" i="1"/>
  <c r="E1181" i="1"/>
  <c r="F1181" i="1"/>
  <c r="W1181" i="1" s="1"/>
  <c r="D1540" i="1"/>
  <c r="E1540" i="1"/>
  <c r="F1540" i="1"/>
  <c r="W1540" i="1" s="1"/>
  <c r="D1220" i="1"/>
  <c r="E1220" i="1"/>
  <c r="F1220" i="1"/>
  <c r="W1220" i="1" s="1"/>
  <c r="F1395" i="1"/>
  <c r="W1395" i="1" s="1"/>
  <c r="D1395" i="1"/>
  <c r="E1395" i="1"/>
  <c r="D1254" i="1"/>
  <c r="E1254" i="1"/>
  <c r="F1254" i="1"/>
  <c r="W1254" i="1" s="1"/>
  <c r="D1528" i="1"/>
  <c r="E1528" i="1"/>
  <c r="F1528" i="1"/>
  <c r="W1528" i="1" s="1"/>
  <c r="F1421" i="1"/>
  <c r="W1421" i="1" s="1"/>
  <c r="E1421" i="1"/>
  <c r="D1421" i="1"/>
  <c r="F1297" i="1"/>
  <c r="W1297" i="1" s="1"/>
  <c r="E1297" i="1"/>
  <c r="D1297" i="1"/>
  <c r="F1392" i="1"/>
  <c r="W1392" i="1" s="1"/>
  <c r="D1392" i="1"/>
  <c r="E1392" i="1"/>
  <c r="E1590" i="1"/>
  <c r="D1590" i="1"/>
  <c r="F1590" i="1"/>
  <c r="W1590" i="1" s="1"/>
  <c r="D854" i="1"/>
  <c r="E854" i="1"/>
  <c r="F854" i="1"/>
  <c r="W854" i="1" s="1"/>
  <c r="D1204" i="1"/>
  <c r="E1204" i="1"/>
  <c r="F1204" i="1"/>
  <c r="W1204" i="1" s="1"/>
  <c r="F1381" i="1"/>
  <c r="W1381" i="1" s="1"/>
  <c r="E1381" i="1"/>
  <c r="D1381" i="1"/>
  <c r="F899" i="1"/>
  <c r="W899" i="1" s="1"/>
  <c r="D899" i="1"/>
  <c r="E899" i="1"/>
  <c r="F1272" i="1"/>
  <c r="W1272" i="1" s="1"/>
  <c r="E1272" i="1"/>
  <c r="D1272" i="1"/>
  <c r="F1577" i="1"/>
  <c r="W1577" i="1" s="1"/>
  <c r="D1577" i="1"/>
  <c r="E1577" i="1"/>
  <c r="F1630" i="1"/>
  <c r="W1630" i="1" s="1"/>
  <c r="E1630" i="1"/>
  <c r="D1630" i="1"/>
  <c r="E3287" i="1"/>
  <c r="D3287" i="1"/>
  <c r="F3287" i="1"/>
  <c r="W3287" i="1" s="1"/>
  <c r="X898" i="1"/>
  <c r="Y898" i="1" s="1"/>
  <c r="E1562" i="1"/>
  <c r="D1562" i="1"/>
  <c r="F1562" i="1"/>
  <c r="W1562" i="1" s="1"/>
  <c r="D1065" i="1"/>
  <c r="E1065" i="1"/>
  <c r="F1065" i="1"/>
  <c r="W1065" i="1" s="1"/>
  <c r="D1047" i="1"/>
  <c r="E1047" i="1"/>
  <c r="F1047" i="1"/>
  <c r="W1047" i="1" s="1"/>
  <c r="D1057" i="1"/>
  <c r="E1057" i="1"/>
  <c r="F1057" i="1"/>
  <c r="W1057" i="1" s="1"/>
  <c r="F1593" i="1"/>
  <c r="W1593" i="1" s="1"/>
  <c r="D1593" i="1"/>
  <c r="E1593" i="1"/>
  <c r="F1273" i="1"/>
  <c r="W1273" i="1" s="1"/>
  <c r="D1273" i="1"/>
  <c r="E1273" i="1"/>
  <c r="F1602" i="1"/>
  <c r="W1602" i="1" s="1"/>
  <c r="E1602" i="1"/>
  <c r="D1602" i="1"/>
  <c r="F1096" i="1"/>
  <c r="W1096" i="1" s="1"/>
  <c r="E1096" i="1"/>
  <c r="D1096" i="1"/>
  <c r="F1279" i="1"/>
  <c r="W1279" i="1" s="1"/>
  <c r="E1279" i="1"/>
  <c r="D1279" i="1"/>
  <c r="F1414" i="1"/>
  <c r="W1414" i="1" s="1"/>
  <c r="E1414" i="1"/>
  <c r="D1414" i="1"/>
  <c r="D1536" i="1"/>
  <c r="E1536" i="1"/>
  <c r="F1536" i="1"/>
  <c r="W1536" i="1" s="1"/>
  <c r="E1286" i="1"/>
  <c r="D1286" i="1"/>
  <c r="F1286" i="1"/>
  <c r="W1286" i="1" s="1"/>
  <c r="D1073" i="1"/>
  <c r="E1073" i="1"/>
  <c r="F1073" i="1"/>
  <c r="W1073" i="1" s="1"/>
  <c r="D1061" i="1"/>
  <c r="E1061" i="1"/>
  <c r="F1061" i="1"/>
  <c r="W1061" i="1" s="1"/>
  <c r="D1069" i="1"/>
  <c r="E1069" i="1"/>
  <c r="F1069" i="1"/>
  <c r="W1069" i="1" s="1"/>
  <c r="E1276" i="1"/>
  <c r="D1276" i="1"/>
  <c r="F1276" i="1"/>
  <c r="W1276" i="1" s="1"/>
  <c r="D1200" i="1"/>
  <c r="E1200" i="1"/>
  <c r="F1200" i="1"/>
  <c r="W1200" i="1" s="1"/>
  <c r="D1544" i="1"/>
  <c r="E1544" i="1"/>
  <c r="F1544" i="1"/>
  <c r="W1544" i="1" s="1"/>
  <c r="D1532" i="1"/>
  <c r="E1532" i="1"/>
  <c r="F1532" i="1"/>
  <c r="W1532" i="1" s="1"/>
  <c r="E1092" i="1"/>
  <c r="D1092" i="1"/>
  <c r="F1092" i="1"/>
  <c r="W1092" i="1" s="1"/>
  <c r="D1598" i="1"/>
  <c r="E1598" i="1"/>
  <c r="F1598" i="1"/>
  <c r="W1598" i="1" s="1"/>
  <c r="F1085" i="1"/>
  <c r="W1085" i="1" s="1"/>
  <c r="D1085" i="1"/>
  <c r="E1085" i="1"/>
  <c r="D1378" i="1"/>
  <c r="E1378" i="1"/>
  <c r="F1378" i="1"/>
  <c r="W1378" i="1" s="1"/>
  <c r="F1391" i="1"/>
  <c r="W1391" i="1" s="1"/>
  <c r="E1391" i="1"/>
  <c r="D1391" i="1"/>
  <c r="D1589" i="1"/>
  <c r="E1589" i="1"/>
  <c r="F1589" i="1"/>
  <c r="W1589" i="1" s="1"/>
  <c r="D824" i="1"/>
  <c r="E824" i="1"/>
  <c r="F824" i="1"/>
  <c r="W824" i="1" s="1"/>
  <c r="F1626" i="1"/>
  <c r="W1626" i="1" s="1"/>
  <c r="E1626" i="1"/>
  <c r="D1626" i="1"/>
  <c r="F1203" i="1"/>
  <c r="W1203" i="1" s="1"/>
  <c r="D1203" i="1"/>
  <c r="E1203" i="1"/>
  <c r="F732" i="1"/>
  <c r="W732" i="1" s="1"/>
  <c r="E732" i="1"/>
  <c r="D732" i="1"/>
  <c r="F1265" i="1"/>
  <c r="W1265" i="1" s="1"/>
  <c r="D1265" i="1"/>
  <c r="E1265" i="1"/>
  <c r="D1189" i="1"/>
  <c r="E1189" i="1"/>
  <c r="F1189" i="1"/>
  <c r="W1189" i="1" s="1"/>
  <c r="F1567" i="1"/>
  <c r="W1567" i="1" s="1"/>
  <c r="D1567" i="1"/>
  <c r="E1567" i="1"/>
  <c r="D3286" i="1"/>
  <c r="E3286" i="1"/>
  <c r="F3286" i="1"/>
  <c r="W3286" i="1" s="1"/>
  <c r="F1610" i="1"/>
  <c r="W1610" i="1" s="1"/>
  <c r="E1610" i="1"/>
  <c r="D1610" i="1"/>
  <c r="D1081" i="1"/>
  <c r="E1081" i="1"/>
  <c r="F1081" i="1"/>
  <c r="W1081" i="1" s="1"/>
  <c r="D1411" i="1"/>
  <c r="E1411" i="1"/>
  <c r="F1411" i="1"/>
  <c r="W1411" i="1" s="1"/>
  <c r="F1289" i="1"/>
  <c r="W1289" i="1" s="1"/>
  <c r="E1289" i="1"/>
  <c r="D1289" i="1"/>
  <c r="D1384" i="1"/>
  <c r="E1384" i="1"/>
  <c r="F1384" i="1"/>
  <c r="W1384" i="1" s="1"/>
  <c r="D1250" i="1"/>
  <c r="E1250" i="1"/>
  <c r="F1250" i="1"/>
  <c r="W1250" i="1" s="1"/>
  <c r="F1382" i="1"/>
  <c r="W1382" i="1" s="1"/>
  <c r="D1382" i="1"/>
  <c r="E1382" i="1"/>
  <c r="D1512" i="1"/>
  <c r="E1512" i="1"/>
  <c r="F1512" i="1"/>
  <c r="W1512" i="1" s="1"/>
  <c r="E1571" i="1"/>
  <c r="D1571" i="1"/>
  <c r="F1571" i="1"/>
  <c r="W1571" i="1" s="1"/>
  <c r="F1403" i="1"/>
  <c r="W1403" i="1" s="1"/>
  <c r="E1403" i="1"/>
  <c r="D1403" i="1"/>
  <c r="D1043" i="1"/>
  <c r="E1043" i="1"/>
  <c r="F1043" i="1"/>
  <c r="W1043" i="1" s="1"/>
  <c r="F1208" i="1"/>
  <c r="W1208" i="1" s="1"/>
  <c r="E1208" i="1"/>
  <c r="D1208" i="1"/>
  <c r="D1261" i="1"/>
  <c r="E1261" i="1"/>
  <c r="F1261" i="1"/>
  <c r="W1261" i="1" s="1"/>
  <c r="D1293" i="1"/>
  <c r="E1293" i="1"/>
  <c r="F1293" i="1"/>
  <c r="W1293" i="1" s="1"/>
  <c r="D1193" i="1"/>
  <c r="E1193" i="1"/>
  <c r="F1193" i="1"/>
  <c r="W1193" i="1" s="1"/>
  <c r="D1176" i="1"/>
  <c r="E1176" i="1"/>
  <c r="F1176" i="1"/>
  <c r="W1176" i="1" s="1"/>
  <c r="E1586" i="1"/>
  <c r="D1586" i="1"/>
  <c r="F1586" i="1"/>
  <c r="W1586" i="1" s="1"/>
  <c r="D1185" i="1"/>
  <c r="E1185" i="1"/>
  <c r="F1185" i="1"/>
  <c r="W1185" i="1" s="1"/>
  <c r="D1283" i="1"/>
  <c r="E1283" i="1"/>
  <c r="F1283" i="1"/>
  <c r="W1283" i="1" s="1"/>
  <c r="E1217" i="1"/>
  <c r="D1217" i="1"/>
  <c r="F1217" i="1"/>
  <c r="W1217" i="1" s="1"/>
  <c r="F1552" i="1"/>
  <c r="W1552" i="1" s="1"/>
  <c r="E1552" i="1"/>
  <c r="D1552" i="1"/>
  <c r="F1617" i="1"/>
  <c r="W1617" i="1" s="1"/>
  <c r="D1617" i="1"/>
  <c r="E1617" i="1"/>
  <c r="D1508" i="1"/>
  <c r="E1508" i="1"/>
  <c r="F1508" i="1"/>
  <c r="W1508" i="1" s="1"/>
  <c r="F1211" i="1"/>
  <c r="W1211" i="1" s="1"/>
  <c r="D1211" i="1"/>
  <c r="E1211" i="1"/>
  <c r="E1385" i="1"/>
  <c r="D1385" i="1"/>
  <c r="F1385" i="1"/>
  <c r="W1385" i="1" s="1"/>
  <c r="E1058" i="1"/>
  <c r="D1058" i="1"/>
  <c r="F1058" i="1"/>
  <c r="W1058" i="1" s="1"/>
  <c r="E1251" i="1"/>
  <c r="D1251" i="1"/>
  <c r="F1251" i="1"/>
  <c r="W1251" i="1" s="1"/>
  <c r="F1623" i="1"/>
  <c r="W1623" i="1" s="1"/>
  <c r="E1623" i="1"/>
  <c r="D1623" i="1"/>
  <c r="D1594" i="1"/>
  <c r="E1594" i="1"/>
  <c r="F1594" i="1"/>
  <c r="W1594" i="1" s="1"/>
  <c r="F1264" i="1"/>
  <c r="W1264" i="1" s="1"/>
  <c r="E1264" i="1"/>
  <c r="D1264" i="1"/>
  <c r="F1188" i="1"/>
  <c r="W1188" i="1" s="1"/>
  <c r="D1188" i="1"/>
  <c r="E1188" i="1"/>
  <c r="F1417" i="1"/>
  <c r="W1417" i="1" s="1"/>
  <c r="D1417" i="1"/>
  <c r="E1417" i="1"/>
  <c r="B1513" i="1"/>
  <c r="H1513" i="1" s="1"/>
  <c r="X1275" i="1"/>
  <c r="Y1275" i="1" s="1"/>
  <c r="B1505" i="1"/>
  <c r="H1505" i="1" s="1"/>
  <c r="B1578" i="1"/>
  <c r="H1578" i="1" s="1"/>
  <c r="B1595" i="1"/>
  <c r="H1595" i="1" s="1"/>
  <c r="X1222" i="1"/>
  <c r="Y1222" i="1" s="1"/>
  <c r="X1547" i="1"/>
  <c r="Y1547" i="1" s="1"/>
  <c r="X1440" i="1"/>
  <c r="Y1440" i="1" s="1"/>
  <c r="X1282" i="1"/>
  <c r="Y1282" i="1" s="1"/>
  <c r="X1629" i="1"/>
  <c r="Y1629" i="1" s="1"/>
  <c r="X1288" i="1"/>
  <c r="Y1288" i="1" s="1"/>
  <c r="X1103" i="1"/>
  <c r="Y1103" i="1" s="1"/>
  <c r="X1295" i="1"/>
  <c r="Y1295" i="1" s="1"/>
  <c r="X1503" i="1"/>
  <c r="Y1503" i="1" s="1"/>
  <c r="B1631" i="1"/>
  <c r="H1631" i="1" s="1"/>
  <c r="B1591" i="1"/>
  <c r="H1591" i="1" s="1"/>
  <c r="X1625" i="1"/>
  <c r="Y1625" i="1" s="1"/>
  <c r="X1084" i="1"/>
  <c r="Y1084" i="1" s="1"/>
  <c r="X1622" i="1"/>
  <c r="Y1622" i="1" s="1"/>
  <c r="X1616" i="1"/>
  <c r="Y1616" i="1" s="1"/>
  <c r="X1624" i="1"/>
  <c r="Y1624" i="1" s="1"/>
  <c r="B1568" i="1"/>
  <c r="H1568" i="1" s="1"/>
  <c r="B1418" i="1"/>
  <c r="H1418" i="1" s="1"/>
  <c r="B1583" i="1"/>
  <c r="H1583" i="1" s="1"/>
  <c r="B1205" i="1"/>
  <c r="H1205" i="1" s="1"/>
  <c r="B1386" i="1"/>
  <c r="H1386" i="1" s="1"/>
  <c r="B1190" i="1"/>
  <c r="H1190" i="1" s="1"/>
  <c r="B1266" i="1"/>
  <c r="H1266" i="1" s="1"/>
  <c r="X1416" i="1"/>
  <c r="Y1416" i="1" s="1"/>
  <c r="X1511" i="1"/>
  <c r="Y1511" i="1" s="1"/>
  <c r="X1612" i="1"/>
  <c r="Y1612" i="1" s="1"/>
  <c r="X1104" i="1"/>
  <c r="Y1104" i="1" s="1"/>
  <c r="X1581" i="1"/>
  <c r="Y1581" i="1" s="1"/>
  <c r="X1209" i="1"/>
  <c r="Y1209" i="1" s="1"/>
  <c r="X1377" i="1"/>
  <c r="Y1377" i="1" s="1"/>
  <c r="X1527" i="1"/>
  <c r="Y1527" i="1" s="1"/>
  <c r="X1619" i="1"/>
  <c r="Y1619" i="1" s="1"/>
  <c r="X1621" i="1"/>
  <c r="Y1621" i="1" s="1"/>
  <c r="X1302" i="1"/>
  <c r="Y1302" i="1" s="1"/>
  <c r="X1091" i="1"/>
  <c r="Y1091" i="1" s="1"/>
  <c r="X1223" i="1"/>
  <c r="Y1223" i="1" s="1"/>
  <c r="X1296" i="1"/>
  <c r="Y1296" i="1" s="1"/>
  <c r="X1628" i="1"/>
  <c r="Y1628" i="1" s="1"/>
  <c r="X1647" i="1"/>
  <c r="Y1647" i="1" s="1"/>
  <c r="B1212" i="1"/>
  <c r="H1212" i="1" s="1"/>
  <c r="X1214" i="1"/>
  <c r="Y1214" i="1" s="1"/>
  <c r="X1046" i="1"/>
  <c r="Y1046" i="1" s="1"/>
  <c r="X1415" i="1"/>
  <c r="Y1415" i="1" s="1"/>
  <c r="X1216" i="1"/>
  <c r="Y1216" i="1" s="1"/>
  <c r="X1531" i="1"/>
  <c r="Y1531" i="1" s="1"/>
  <c r="X1053" i="1"/>
  <c r="Y1053" i="1" s="1"/>
  <c r="B1517" i="1"/>
  <c r="H1517" i="1" s="1"/>
  <c r="B1516" i="1"/>
  <c r="H1516" i="1" s="1"/>
  <c r="B1055" i="1"/>
  <c r="H1055" i="1" s="1"/>
  <c r="B1054" i="1"/>
  <c r="H1054" i="1" s="1"/>
  <c r="B1614" i="1"/>
  <c r="H1614" i="1" s="1"/>
  <c r="B1613" i="1"/>
  <c r="H1613" i="1" s="1"/>
  <c r="B900" i="1"/>
  <c r="H900" i="1" s="1"/>
  <c r="B1298" i="1"/>
  <c r="H1298" i="1" s="1"/>
  <c r="B1627" i="1"/>
  <c r="H1627" i="1" s="1"/>
  <c r="B1379" i="1"/>
  <c r="H1379" i="1" s="1"/>
  <c r="X1210" i="1"/>
  <c r="Y1210" i="1" s="1"/>
  <c r="E885" i="2"/>
  <c r="F886" i="2"/>
  <c r="X1424" i="1"/>
  <c r="Y1424" i="1" s="1"/>
  <c r="X1175" i="1"/>
  <c r="Y1175" i="1" s="1"/>
  <c r="X1601" i="1"/>
  <c r="Y1601" i="1" s="1"/>
  <c r="X1402" i="1"/>
  <c r="Y1402" i="1" s="1"/>
  <c r="X1605" i="1"/>
  <c r="Y1605" i="1" s="1"/>
  <c r="X1285" i="1"/>
  <c r="Y1285" i="1" s="1"/>
  <c r="X1585" i="1"/>
  <c r="Y1585" i="1" s="1"/>
  <c r="X1410" i="1"/>
  <c r="Y1410" i="1" s="1"/>
  <c r="X1406" i="1"/>
  <c r="Y1406" i="1" s="1"/>
  <c r="X1260" i="1"/>
  <c r="Y1260" i="1" s="1"/>
  <c r="X1257" i="1"/>
  <c r="Y1257" i="1" s="1"/>
  <c r="X1420" i="1"/>
  <c r="Y1420" i="1" s="1"/>
  <c r="X1388" i="1"/>
  <c r="Y1388" i="1" s="1"/>
  <c r="X1196" i="1"/>
  <c r="Y1196" i="1" s="1"/>
  <c r="X1428" i="1"/>
  <c r="Y1428" i="1" s="1"/>
  <c r="X1060" i="1"/>
  <c r="Y1060" i="1" s="1"/>
  <c r="X1253" i="1"/>
  <c r="Y1253" i="1" s="1"/>
  <c r="X1651" i="1"/>
  <c r="Y1651" i="1" s="1"/>
  <c r="X1076" i="1"/>
  <c r="Y1076" i="1" s="1"/>
  <c r="X1609" i="1"/>
  <c r="Y1609" i="1" s="1"/>
  <c r="X1049" i="1"/>
  <c r="Y1049" i="1" s="1"/>
  <c r="X1199" i="1"/>
  <c r="Y1199" i="1" s="1"/>
  <c r="X1535" i="1"/>
  <c r="Y1535" i="1" s="1"/>
  <c r="X1278" i="1"/>
  <c r="Y1278" i="1" s="1"/>
  <c r="X1539" i="1"/>
  <c r="Y1539" i="1" s="1"/>
  <c r="X1268" i="1"/>
  <c r="Y1268" i="1" s="1"/>
  <c r="X1118" i="1"/>
  <c r="Y1118" i="1" s="1"/>
  <c r="X781" i="1"/>
  <c r="Y781" i="1" s="1"/>
  <c r="X1507" i="1"/>
  <c r="Y1507" i="1" s="1"/>
  <c r="X1095" i="1"/>
  <c r="Y1095" i="1" s="1"/>
  <c r="X1042" i="1"/>
  <c r="Y1042" i="1" s="1"/>
  <c r="X1207" i="1"/>
  <c r="Y1207" i="1" s="1"/>
  <c r="X1292" i="1"/>
  <c r="Y1292" i="1" s="1"/>
  <c r="X1219" i="1"/>
  <c r="Y1219" i="1" s="1"/>
  <c r="X1184" i="1"/>
  <c r="Y1184" i="1" s="1"/>
  <c r="X1394" i="1"/>
  <c r="Y1394" i="1" s="1"/>
  <c r="X1192" i="1"/>
  <c r="Y1192" i="1" s="1"/>
  <c r="X1064" i="1"/>
  <c r="Y1064" i="1" s="1"/>
  <c r="X1068" i="1"/>
  <c r="Y1068" i="1" s="1"/>
  <c r="X1072" i="1"/>
  <c r="Y1072" i="1" s="1"/>
  <c r="X1635" i="1"/>
  <c r="Y1635" i="1" s="1"/>
  <c r="X1643" i="1"/>
  <c r="Y1643" i="1" s="1"/>
  <c r="X1180" i="1"/>
  <c r="Y1180" i="1" s="1"/>
  <c r="X794" i="1"/>
  <c r="Y794" i="1" s="1"/>
  <c r="X1398" i="1"/>
  <c r="Y1398" i="1" s="1"/>
  <c r="X1173" i="1"/>
  <c r="X1413" i="1"/>
  <c r="Y1413" i="1" s="1"/>
  <c r="X1519" i="1"/>
  <c r="Y1519" i="1" s="1"/>
  <c r="X1080" i="1"/>
  <c r="Y1080" i="1" s="1"/>
  <c r="X1087" i="1"/>
  <c r="Y1087" i="1" s="1"/>
  <c r="X1523" i="1"/>
  <c r="Y1523" i="1" s="1"/>
  <c r="X1639" i="1"/>
  <c r="Y1639" i="1" s="1"/>
  <c r="X1655" i="1"/>
  <c r="Y1655" i="1" s="1"/>
  <c r="X1309" i="1"/>
  <c r="Y1309" i="1" s="1"/>
  <c r="X1114" i="1"/>
  <c r="Y1114" i="1" s="1"/>
  <c r="X1432" i="1"/>
  <c r="Y1432" i="1" s="1"/>
  <c r="X1436" i="1"/>
  <c r="Y1436" i="1" s="1"/>
  <c r="B1422" i="1"/>
  <c r="H1422" i="1" s="1"/>
  <c r="B1587" i="1"/>
  <c r="H1587" i="1" s="1"/>
  <c r="B1529" i="1"/>
  <c r="H1529" i="1" s="1"/>
  <c r="B1509" i="1"/>
  <c r="H1509" i="1" s="1"/>
  <c r="B1089" i="1"/>
  <c r="H1089" i="1" s="1"/>
  <c r="B1599" i="1"/>
  <c r="H1599" i="1" s="1"/>
  <c r="B1290" i="1"/>
  <c r="H1290" i="1" s="1"/>
  <c r="B1255" i="1"/>
  <c r="H1255" i="1" s="1"/>
  <c r="B1533" i="1"/>
  <c r="H1533" i="1" s="1"/>
  <c r="B1426" i="1"/>
  <c r="H1426" i="1" s="1"/>
  <c r="B1294" i="1"/>
  <c r="H1294" i="1" s="1"/>
  <c r="B1553" i="1"/>
  <c r="H1553" i="1" s="1"/>
  <c r="B1093" i="1"/>
  <c r="H1093" i="1" s="1"/>
  <c r="B1558" i="1"/>
  <c r="H1558" i="1" s="1"/>
  <c r="B1396" i="1"/>
  <c r="H1396" i="1" s="1"/>
  <c r="B1201" i="1"/>
  <c r="H1201" i="1" s="1"/>
  <c r="B1545" i="1"/>
  <c r="H1545" i="1" s="1"/>
  <c r="B1070" i="1"/>
  <c r="H1070" i="1" s="1"/>
  <c r="B1186" i="1"/>
  <c r="H1186" i="1" s="1"/>
  <c r="B1221" i="1"/>
  <c r="H1221" i="1" s="1"/>
  <c r="B1541" i="1"/>
  <c r="H1541" i="1" s="1"/>
  <c r="B1549" i="1"/>
  <c r="H1549" i="1" s="1"/>
  <c r="B1082" i="1"/>
  <c r="H1082" i="1" s="1"/>
  <c r="B1537" i="1"/>
  <c r="H1537" i="1" s="1"/>
  <c r="B1066" i="1"/>
  <c r="H1066" i="1" s="1"/>
  <c r="B1051" i="1"/>
  <c r="H1051" i="1" s="1"/>
  <c r="B1177" i="1"/>
  <c r="H1177" i="1" s="1"/>
  <c r="B1182" i="1"/>
  <c r="H1182" i="1" s="1"/>
  <c r="B1525" i="1"/>
  <c r="H1525" i="1" s="1"/>
  <c r="B1078" i="1"/>
  <c r="H1078" i="1" s="1"/>
  <c r="B1194" i="1"/>
  <c r="H1194" i="1" s="1"/>
  <c r="B1074" i="1"/>
  <c r="H1074" i="1" s="1"/>
  <c r="B1062" i="1"/>
  <c r="H1062" i="1" s="1"/>
  <c r="B1270" i="1"/>
  <c r="H1270" i="1" s="1"/>
  <c r="B1262" i="1"/>
  <c r="H1262" i="1" s="1"/>
  <c r="B1521" i="1"/>
  <c r="H1521" i="1" s="1"/>
  <c r="B1563" i="1"/>
  <c r="H1563" i="1" s="1"/>
  <c r="B1607" i="1"/>
  <c r="H1607" i="1" s="1"/>
  <c r="B1044" i="1"/>
  <c r="H1044" i="1" s="1"/>
  <c r="B1400" i="1"/>
  <c r="H1400" i="1" s="1"/>
  <c r="B1097" i="1"/>
  <c r="H1097" i="1" s="1"/>
  <c r="B1280" i="1"/>
  <c r="H1280" i="1" s="1"/>
  <c r="B1603" i="1"/>
  <c r="H1603" i="1" s="1"/>
  <c r="B1404" i="1"/>
  <c r="H1404" i="1" s="1"/>
  <c r="B1408" i="1"/>
  <c r="H1408" i="1" s="1"/>
  <c r="B1572" i="1"/>
  <c r="H1572" i="1" s="1"/>
  <c r="X1172" i="1" l="1"/>
  <c r="Y1172" i="1" s="1"/>
  <c r="Y1173" i="1"/>
  <c r="H1054" i="2"/>
  <c r="X3287" i="1"/>
  <c r="Y3287" i="1" s="1"/>
  <c r="X3286" i="1"/>
  <c r="Y3286" i="1" s="1"/>
  <c r="X854" i="1"/>
  <c r="Y854" i="1" s="1"/>
  <c r="X1504" i="1"/>
  <c r="Y1504" i="1" s="1"/>
  <c r="X899" i="1"/>
  <c r="Y899" i="1" s="1"/>
  <c r="X1272" i="1"/>
  <c r="Y1272" i="1" s="1"/>
  <c r="X1391" i="1"/>
  <c r="Y1391" i="1" s="1"/>
  <c r="X1512" i="1"/>
  <c r="Y1512" i="1" s="1"/>
  <c r="F1572" i="1"/>
  <c r="W1572" i="1" s="1"/>
  <c r="E1572" i="1"/>
  <c r="D1572" i="1"/>
  <c r="E1270" i="1"/>
  <c r="D1270" i="1"/>
  <c r="F1270" i="1"/>
  <c r="W1270" i="1" s="1"/>
  <c r="D1549" i="1"/>
  <c r="E1549" i="1"/>
  <c r="F1549" i="1"/>
  <c r="W1549" i="1" s="1"/>
  <c r="D1396" i="1"/>
  <c r="E1396" i="1"/>
  <c r="F1396" i="1"/>
  <c r="W1396" i="1" s="1"/>
  <c r="F1553" i="1"/>
  <c r="W1553" i="1" s="1"/>
  <c r="D1553" i="1"/>
  <c r="E1553" i="1"/>
  <c r="E1509" i="1"/>
  <c r="D1509" i="1"/>
  <c r="F1509" i="1"/>
  <c r="W1509" i="1" s="1"/>
  <c r="F1408" i="1"/>
  <c r="W1408" i="1" s="1"/>
  <c r="D1408" i="1"/>
  <c r="E1408" i="1"/>
  <c r="F1097" i="1"/>
  <c r="W1097" i="1" s="1"/>
  <c r="D1097" i="1"/>
  <c r="E1097" i="1"/>
  <c r="F1563" i="1"/>
  <c r="W1563" i="1" s="1"/>
  <c r="E1563" i="1"/>
  <c r="D1563" i="1"/>
  <c r="E1062" i="1"/>
  <c r="D1062" i="1"/>
  <c r="F1062" i="1"/>
  <c r="W1062" i="1" s="1"/>
  <c r="D1525" i="1"/>
  <c r="E1525" i="1"/>
  <c r="F1525" i="1"/>
  <c r="W1525" i="1" s="1"/>
  <c r="E1066" i="1"/>
  <c r="D1066" i="1"/>
  <c r="F1066" i="1"/>
  <c r="W1066" i="1" s="1"/>
  <c r="E1541" i="1"/>
  <c r="D1541" i="1"/>
  <c r="F1541" i="1"/>
  <c r="W1541" i="1" s="1"/>
  <c r="E1545" i="1"/>
  <c r="D1545" i="1"/>
  <c r="F1545" i="1"/>
  <c r="W1545" i="1" s="1"/>
  <c r="E1558" i="1"/>
  <c r="D1558" i="1"/>
  <c r="F1558" i="1"/>
  <c r="W1558" i="1" s="1"/>
  <c r="E1294" i="1"/>
  <c r="D1294" i="1"/>
  <c r="F1294" i="1"/>
  <c r="W1294" i="1" s="1"/>
  <c r="F1290" i="1"/>
  <c r="W1290" i="1" s="1"/>
  <c r="D1290" i="1"/>
  <c r="E1290" i="1"/>
  <c r="E1529" i="1"/>
  <c r="D1529" i="1"/>
  <c r="F1529" i="1"/>
  <c r="W1529" i="1" s="1"/>
  <c r="D900" i="1"/>
  <c r="E900" i="1"/>
  <c r="F900" i="1"/>
  <c r="W900" i="1" s="1"/>
  <c r="F1055" i="1"/>
  <c r="W1055" i="1" s="1"/>
  <c r="E1055" i="1"/>
  <c r="D1055" i="1"/>
  <c r="D1212" i="1"/>
  <c r="E1212" i="1"/>
  <c r="F1212" i="1"/>
  <c r="W1212" i="1" s="1"/>
  <c r="F1386" i="1"/>
  <c r="W1386" i="1" s="1"/>
  <c r="E1386" i="1"/>
  <c r="D1386" i="1"/>
  <c r="D1418" i="1"/>
  <c r="E1418" i="1"/>
  <c r="F1418" i="1"/>
  <c r="W1418" i="1" s="1"/>
  <c r="F1280" i="1"/>
  <c r="W1280" i="1" s="1"/>
  <c r="D1280" i="1"/>
  <c r="E1280" i="1"/>
  <c r="F1631" i="1"/>
  <c r="W1631" i="1" s="1"/>
  <c r="D1631" i="1"/>
  <c r="E1631" i="1"/>
  <c r="E1044" i="1"/>
  <c r="D1044" i="1"/>
  <c r="F1044" i="1"/>
  <c r="W1044" i="1" s="1"/>
  <c r="E1517" i="1"/>
  <c r="D1517" i="1"/>
  <c r="F1517" i="1"/>
  <c r="W1517" i="1" s="1"/>
  <c r="E1583" i="1"/>
  <c r="D1583" i="1"/>
  <c r="F1583" i="1"/>
  <c r="W1583" i="1" s="1"/>
  <c r="F1591" i="1"/>
  <c r="W1591" i="1" s="1"/>
  <c r="E1591" i="1"/>
  <c r="D1591" i="1"/>
  <c r="E1595" i="1"/>
  <c r="D1595" i="1"/>
  <c r="F1595" i="1"/>
  <c r="W1595" i="1" s="1"/>
  <c r="E1505" i="1"/>
  <c r="D1505" i="1"/>
  <c r="F1505" i="1"/>
  <c r="W1505" i="1" s="1"/>
  <c r="E1513" i="1"/>
  <c r="D1513" i="1"/>
  <c r="F1513" i="1"/>
  <c r="W1513" i="1" s="1"/>
  <c r="F1607" i="1"/>
  <c r="W1607" i="1" s="1"/>
  <c r="D1607" i="1"/>
  <c r="E1607" i="1"/>
  <c r="E1078" i="1"/>
  <c r="D1078" i="1"/>
  <c r="F1078" i="1"/>
  <c r="W1078" i="1" s="1"/>
  <c r="E1051" i="1"/>
  <c r="D1051" i="1"/>
  <c r="F1051" i="1"/>
  <c r="W1051" i="1" s="1"/>
  <c r="E1070" i="1"/>
  <c r="D1070" i="1"/>
  <c r="F1070" i="1"/>
  <c r="W1070" i="1" s="1"/>
  <c r="E1255" i="1"/>
  <c r="D1255" i="1"/>
  <c r="F1255" i="1"/>
  <c r="W1255" i="1" s="1"/>
  <c r="F1298" i="1"/>
  <c r="W1298" i="1" s="1"/>
  <c r="D1298" i="1"/>
  <c r="E1298" i="1"/>
  <c r="E1054" i="1"/>
  <c r="D1054" i="1"/>
  <c r="F1054" i="1"/>
  <c r="W1054" i="1" s="1"/>
  <c r="E1190" i="1"/>
  <c r="D1190" i="1"/>
  <c r="F1190" i="1"/>
  <c r="W1190" i="1" s="1"/>
  <c r="D1578" i="1"/>
  <c r="E1578" i="1"/>
  <c r="F1578" i="1"/>
  <c r="W1578" i="1" s="1"/>
  <c r="F1603" i="1"/>
  <c r="W1603" i="1" s="1"/>
  <c r="D1603" i="1"/>
  <c r="E1603" i="1"/>
  <c r="E1262" i="1"/>
  <c r="D1262" i="1"/>
  <c r="F1262" i="1"/>
  <c r="W1262" i="1" s="1"/>
  <c r="E1194" i="1"/>
  <c r="D1194" i="1"/>
  <c r="F1194" i="1"/>
  <c r="W1194" i="1" s="1"/>
  <c r="E1177" i="1"/>
  <c r="D1177" i="1"/>
  <c r="F1177" i="1"/>
  <c r="W1177" i="1" s="1"/>
  <c r="E1082" i="1"/>
  <c r="D1082" i="1"/>
  <c r="F1082" i="1"/>
  <c r="W1082" i="1" s="1"/>
  <c r="E1186" i="1"/>
  <c r="D1186" i="1"/>
  <c r="F1186" i="1"/>
  <c r="W1186" i="1" s="1"/>
  <c r="E1533" i="1"/>
  <c r="D1533" i="1"/>
  <c r="F1533" i="1"/>
  <c r="W1533" i="1" s="1"/>
  <c r="F1089" i="1"/>
  <c r="W1089" i="1" s="1"/>
  <c r="D1089" i="1"/>
  <c r="E1089" i="1"/>
  <c r="F1422" i="1"/>
  <c r="W1422" i="1" s="1"/>
  <c r="D1422" i="1"/>
  <c r="E1422" i="1"/>
  <c r="F1627" i="1"/>
  <c r="W1627" i="1" s="1"/>
  <c r="D1627" i="1"/>
  <c r="E1627" i="1"/>
  <c r="D1614" i="1"/>
  <c r="E1614" i="1"/>
  <c r="F1614" i="1"/>
  <c r="W1614" i="1" s="1"/>
  <c r="D1266" i="1"/>
  <c r="E1266" i="1"/>
  <c r="F1266" i="1"/>
  <c r="W1266" i="1" s="1"/>
  <c r="F1404" i="1"/>
  <c r="W1404" i="1" s="1"/>
  <c r="D1404" i="1"/>
  <c r="E1404" i="1"/>
  <c r="F1400" i="1"/>
  <c r="W1400" i="1" s="1"/>
  <c r="D1400" i="1"/>
  <c r="E1400" i="1"/>
  <c r="D1521" i="1"/>
  <c r="E1521" i="1"/>
  <c r="F1521" i="1"/>
  <c r="W1521" i="1" s="1"/>
  <c r="E1074" i="1"/>
  <c r="D1074" i="1"/>
  <c r="F1074" i="1"/>
  <c r="W1074" i="1" s="1"/>
  <c r="E1182" i="1"/>
  <c r="D1182" i="1"/>
  <c r="F1182" i="1"/>
  <c r="W1182" i="1" s="1"/>
  <c r="E1537" i="1"/>
  <c r="D1537" i="1"/>
  <c r="F1537" i="1"/>
  <c r="W1537" i="1" s="1"/>
  <c r="E1221" i="1"/>
  <c r="D1221" i="1"/>
  <c r="F1221" i="1"/>
  <c r="W1221" i="1" s="1"/>
  <c r="E1201" i="1"/>
  <c r="D1201" i="1"/>
  <c r="F1201" i="1"/>
  <c r="W1201" i="1" s="1"/>
  <c r="F1093" i="1"/>
  <c r="W1093" i="1" s="1"/>
  <c r="E1093" i="1"/>
  <c r="D1093" i="1"/>
  <c r="F1426" i="1"/>
  <c r="W1426" i="1" s="1"/>
  <c r="E1426" i="1"/>
  <c r="D1426" i="1"/>
  <c r="E1599" i="1"/>
  <c r="D1599" i="1"/>
  <c r="F1599" i="1"/>
  <c r="W1599" i="1" s="1"/>
  <c r="F1587" i="1"/>
  <c r="W1587" i="1" s="1"/>
  <c r="E1587" i="1"/>
  <c r="D1587" i="1"/>
  <c r="E1379" i="1"/>
  <c r="D1379" i="1"/>
  <c r="F1379" i="1"/>
  <c r="W1379" i="1" s="1"/>
  <c r="F1613" i="1"/>
  <c r="W1613" i="1" s="1"/>
  <c r="D1613" i="1"/>
  <c r="E1613" i="1"/>
  <c r="D1516" i="1"/>
  <c r="E1516" i="1"/>
  <c r="F1516" i="1"/>
  <c r="W1516" i="1" s="1"/>
  <c r="E1205" i="1"/>
  <c r="D1205" i="1"/>
  <c r="F1205" i="1"/>
  <c r="W1205" i="1" s="1"/>
  <c r="D1568" i="1"/>
  <c r="E1568" i="1"/>
  <c r="F1568" i="1"/>
  <c r="W1568" i="1" s="1"/>
  <c r="X1204" i="1"/>
  <c r="Y1204" i="1" s="1"/>
  <c r="X1626" i="1"/>
  <c r="Y1626" i="1" s="1"/>
  <c r="X1286" i="1"/>
  <c r="Y1286" i="1" s="1"/>
  <c r="X1417" i="1"/>
  <c r="Y1417" i="1" s="1"/>
  <c r="B1579" i="1"/>
  <c r="H1579" i="1" s="1"/>
  <c r="X1382" i="1"/>
  <c r="Y1382" i="1" s="1"/>
  <c r="X1392" i="1"/>
  <c r="Y1392" i="1" s="1"/>
  <c r="X1224" i="1"/>
  <c r="Y1224" i="1" s="1"/>
  <c r="X1203" i="1"/>
  <c r="Y1203" i="1" s="1"/>
  <c r="X1211" i="1"/>
  <c r="Y1211" i="1" s="1"/>
  <c r="X1189" i="1"/>
  <c r="Y1189" i="1" s="1"/>
  <c r="X1528" i="1"/>
  <c r="Y1528" i="1" s="1"/>
  <c r="X1623" i="1"/>
  <c r="Y1623" i="1" s="1"/>
  <c r="X1378" i="1"/>
  <c r="Y1378" i="1" s="1"/>
  <c r="X1425" i="1"/>
  <c r="Y1425" i="1" s="1"/>
  <c r="X1589" i="1"/>
  <c r="Y1589" i="1" s="1"/>
  <c r="X1598" i="1"/>
  <c r="Y1598" i="1" s="1"/>
  <c r="X1264" i="1"/>
  <c r="Y1264" i="1" s="1"/>
  <c r="X1251" i="1"/>
  <c r="Y1251" i="1" s="1"/>
  <c r="X1057" i="1"/>
  <c r="Y1057" i="1" s="1"/>
  <c r="X1197" i="1"/>
  <c r="Y1197" i="1" s="1"/>
  <c r="X1515" i="1"/>
  <c r="Y1515" i="1" s="1"/>
  <c r="X1273" i="1"/>
  <c r="Y1273" i="1" s="1"/>
  <c r="X1058" i="1"/>
  <c r="Y1058" i="1" s="1"/>
  <c r="X1582" i="1"/>
  <c r="Y1582" i="1" s="1"/>
  <c r="X1630" i="1"/>
  <c r="Y1630" i="1" s="1"/>
  <c r="X1250" i="1"/>
  <c r="Y1250" i="1" s="1"/>
  <c r="X1297" i="1"/>
  <c r="Y1297" i="1" s="1"/>
  <c r="X1381" i="1"/>
  <c r="Y1381" i="1" s="1"/>
  <c r="X1293" i="1"/>
  <c r="Y1293" i="1" s="1"/>
  <c r="X1594" i="1"/>
  <c r="Y1594" i="1" s="1"/>
  <c r="X1047" i="1"/>
  <c r="X1265" i="1"/>
  <c r="Y1265" i="1" s="1"/>
  <c r="X1590" i="1"/>
  <c r="Y1590" i="1" s="1"/>
  <c r="X1385" i="1"/>
  <c r="Y1385" i="1" s="1"/>
  <c r="X1188" i="1"/>
  <c r="Y1188" i="1" s="1"/>
  <c r="X1384" i="1"/>
  <c r="Y1384" i="1" s="1"/>
  <c r="X1593" i="1"/>
  <c r="Y1593" i="1" s="1"/>
  <c r="X1617" i="1"/>
  <c r="Y1617" i="1" s="1"/>
  <c r="F887" i="2"/>
  <c r="E886" i="2"/>
  <c r="X1508" i="1"/>
  <c r="Y1508" i="1" s="1"/>
  <c r="X1096" i="1"/>
  <c r="Y1096" i="1" s="1"/>
  <c r="X1524" i="1"/>
  <c r="Y1524" i="1" s="1"/>
  <c r="X1536" i="1"/>
  <c r="Y1536" i="1" s="1"/>
  <c r="X1586" i="1"/>
  <c r="Y1586" i="1" s="1"/>
  <c r="X1289" i="1"/>
  <c r="Y1289" i="1" s="1"/>
  <c r="X1421" i="1"/>
  <c r="Y1421" i="1" s="1"/>
  <c r="X1548" i="1"/>
  <c r="Y1548" i="1" s="1"/>
  <c r="X1540" i="1"/>
  <c r="Y1540" i="1" s="1"/>
  <c r="X1532" i="1"/>
  <c r="Y1532" i="1" s="1"/>
  <c r="X1520" i="1"/>
  <c r="Y1520" i="1" s="1"/>
  <c r="X1414" i="1"/>
  <c r="Y1414" i="1" s="1"/>
  <c r="X1389" i="1"/>
  <c r="Y1389" i="1" s="1"/>
  <c r="X1279" i="1"/>
  <c r="Y1279" i="1" s="1"/>
  <c r="X1073" i="1"/>
  <c r="Y1073" i="1" s="1"/>
  <c r="X1176" i="1"/>
  <c r="Y1176" i="1" s="1"/>
  <c r="X1081" i="1"/>
  <c r="Y1081" i="1" s="1"/>
  <c r="X1411" i="1"/>
  <c r="Y1411" i="1" s="1"/>
  <c r="X1407" i="1"/>
  <c r="Y1407" i="1" s="1"/>
  <c r="X1602" i="1"/>
  <c r="Y1602" i="1" s="1"/>
  <c r="X1610" i="1"/>
  <c r="Y1610" i="1" s="1"/>
  <c r="X1261" i="1"/>
  <c r="Y1261" i="1" s="1"/>
  <c r="X1043" i="1"/>
  <c r="Y1043" i="1" s="1"/>
  <c r="X1269" i="1"/>
  <c r="Y1269" i="1" s="1"/>
  <c r="X1193" i="1"/>
  <c r="Y1193" i="1" s="1"/>
  <c r="X1050" i="1"/>
  <c r="Y1050" i="1" s="1"/>
  <c r="X1065" i="1"/>
  <c r="Y1065" i="1" s="1"/>
  <c r="X1258" i="1"/>
  <c r="Y1258" i="1" s="1"/>
  <c r="X1069" i="1"/>
  <c r="Y1069" i="1" s="1"/>
  <c r="X1283" i="1"/>
  <c r="Y1283" i="1" s="1"/>
  <c r="X1544" i="1"/>
  <c r="Y1544" i="1" s="1"/>
  <c r="X1217" i="1"/>
  <c r="Y1217" i="1" s="1"/>
  <c r="X1254" i="1"/>
  <c r="Y1254" i="1" s="1"/>
  <c r="X1620" i="1"/>
  <c r="Y1620" i="1" s="1"/>
  <c r="X1399" i="1"/>
  <c r="Y1399" i="1" s="1"/>
  <c r="X1220" i="1"/>
  <c r="Y1220" i="1" s="1"/>
  <c r="X1185" i="1"/>
  <c r="Y1185" i="1" s="1"/>
  <c r="X1208" i="1"/>
  <c r="Y1208" i="1" s="1"/>
  <c r="X1403" i="1"/>
  <c r="Y1403" i="1" s="1"/>
  <c r="X1606" i="1"/>
  <c r="Y1606" i="1" s="1"/>
  <c r="X1061" i="1"/>
  <c r="Y1061" i="1" s="1"/>
  <c r="X1077" i="1"/>
  <c r="Y1077" i="1" s="1"/>
  <c r="X1181" i="1"/>
  <c r="Y1181" i="1" s="1"/>
  <c r="X1276" i="1"/>
  <c r="Y1276" i="1" s="1"/>
  <c r="X1200" i="1"/>
  <c r="Y1200" i="1" s="1"/>
  <c r="X1092" i="1"/>
  <c r="Y1092" i="1" s="1"/>
  <c r="X1395" i="1"/>
  <c r="Y1395" i="1" s="1"/>
  <c r="X1088" i="1"/>
  <c r="Y1088" i="1" s="1"/>
  <c r="X1085" i="1"/>
  <c r="Y1085" i="1" s="1"/>
  <c r="B1559" i="1"/>
  <c r="H1559" i="1" s="1"/>
  <c r="B1554" i="1"/>
  <c r="H1554" i="1" s="1"/>
  <c r="B1178" i="1"/>
  <c r="H1178" i="1" s="1"/>
  <c r="B1564" i="1"/>
  <c r="H1564" i="1" s="1"/>
  <c r="B1573" i="1"/>
  <c r="H1573" i="1" s="1"/>
  <c r="X1045" i="1" l="1"/>
  <c r="Y1045" i="1" s="1"/>
  <c r="Y1047" i="1"/>
  <c r="H1055" i="2"/>
  <c r="X1505" i="1"/>
  <c r="X900" i="1"/>
  <c r="Y900" i="1" s="1"/>
  <c r="X1591" i="1"/>
  <c r="Y1591" i="1" s="1"/>
  <c r="X1513" i="1"/>
  <c r="F1178" i="1"/>
  <c r="W1178" i="1" s="1"/>
  <c r="E1178" i="1"/>
  <c r="D1178" i="1"/>
  <c r="F1559" i="1"/>
  <c r="W1559" i="1" s="1"/>
  <c r="E1559" i="1"/>
  <c r="D1559" i="1"/>
  <c r="F1564" i="1"/>
  <c r="W1564" i="1" s="1"/>
  <c r="D1564" i="1"/>
  <c r="E1564" i="1"/>
  <c r="F1573" i="1"/>
  <c r="W1573" i="1" s="1"/>
  <c r="D1573" i="1"/>
  <c r="E1573" i="1"/>
  <c r="D1554" i="1"/>
  <c r="E1554" i="1"/>
  <c r="F1554" i="1"/>
  <c r="W1554" i="1" s="1"/>
  <c r="E1579" i="1"/>
  <c r="D1579" i="1"/>
  <c r="F1579" i="1"/>
  <c r="W1579" i="1" s="1"/>
  <c r="X1631" i="1"/>
  <c r="Y1631" i="1" s="1"/>
  <c r="X1595" i="1"/>
  <c r="Y1595" i="1" s="1"/>
  <c r="X1380" i="1"/>
  <c r="Y1380" i="1" s="1"/>
  <c r="X1054" i="1"/>
  <c r="Y1054" i="1" s="1"/>
  <c r="X1055" i="1"/>
  <c r="Y1055" i="1" s="1"/>
  <c r="X1266" i="1"/>
  <c r="Y1266" i="1" s="1"/>
  <c r="X1517" i="1"/>
  <c r="Y1517" i="1" s="1"/>
  <c r="X1190" i="1"/>
  <c r="Y1190" i="1" s="1"/>
  <c r="X1386" i="1"/>
  <c r="X1205" i="1"/>
  <c r="Y1205" i="1" s="1"/>
  <c r="X1583" i="1"/>
  <c r="Y1583" i="1" s="1"/>
  <c r="X1418" i="1"/>
  <c r="Y1418" i="1" s="1"/>
  <c r="X1212" i="1"/>
  <c r="Y1212" i="1" s="1"/>
  <c r="X1614" i="1"/>
  <c r="Y1614" i="1" s="1"/>
  <c r="X1298" i="1"/>
  <c r="Y1298" i="1" s="1"/>
  <c r="X1379" i="1"/>
  <c r="X1599" i="1"/>
  <c r="X1627" i="1"/>
  <c r="Y1627" i="1" s="1"/>
  <c r="X1613" i="1"/>
  <c r="Y1613" i="1" s="1"/>
  <c r="X1516" i="1"/>
  <c r="Y1516" i="1" s="1"/>
  <c r="F888" i="2"/>
  <c r="E887" i="2"/>
  <c r="X1194" i="1"/>
  <c r="Y1194" i="1" s="1"/>
  <c r="X1221" i="1"/>
  <c r="Y1221" i="1" s="1"/>
  <c r="X1201" i="1"/>
  <c r="Y1201" i="1" s="1"/>
  <c r="X1093" i="1"/>
  <c r="Y1093" i="1" s="1"/>
  <c r="X1051" i="1"/>
  <c r="Y1051" i="1" s="1"/>
  <c r="X1182" i="1"/>
  <c r="X1537" i="1"/>
  <c r="Y1537" i="1" s="1"/>
  <c r="X1074" i="1"/>
  <c r="Y1074" i="1" s="1"/>
  <c r="X1186" i="1"/>
  <c r="Y1186" i="1" s="1"/>
  <c r="X1549" i="1"/>
  <c r="Y1549" i="1" s="1"/>
  <c r="X1541" i="1"/>
  <c r="Y1541" i="1" s="1"/>
  <c r="X1545" i="1"/>
  <c r="Y1545" i="1" s="1"/>
  <c r="X1400" i="1"/>
  <c r="Y1400" i="1" s="1"/>
  <c r="X1525" i="1"/>
  <c r="Y1525" i="1" s="1"/>
  <c r="X1426" i="1"/>
  <c r="Y1426" i="1" s="1"/>
  <c r="X1396" i="1"/>
  <c r="Y1396" i="1" s="1"/>
  <c r="X1529" i="1"/>
  <c r="Y1529" i="1" s="1"/>
  <c r="X1607" i="1"/>
  <c r="Y1607" i="1" s="1"/>
  <c r="X1408" i="1"/>
  <c r="Y1408" i="1" s="1"/>
  <c r="X1044" i="1"/>
  <c r="Y1044" i="1" s="1"/>
  <c r="X1280" i="1"/>
  <c r="Y1280" i="1" s="1"/>
  <c r="X1082" i="1"/>
  <c r="Y1082" i="1" s="1"/>
  <c r="X1270" i="1"/>
  <c r="Y1270" i="1" s="1"/>
  <c r="X1078" i="1"/>
  <c r="Y1078" i="1" s="1"/>
  <c r="X1533" i="1"/>
  <c r="Y1533" i="1" s="1"/>
  <c r="X1294" i="1"/>
  <c r="Y1294" i="1" s="1"/>
  <c r="X1255" i="1"/>
  <c r="Y1255" i="1" s="1"/>
  <c r="X1290" i="1"/>
  <c r="Y1290" i="1" s="1"/>
  <c r="X1089" i="1"/>
  <c r="Y1089" i="1" s="1"/>
  <c r="X1603" i="1"/>
  <c r="Y1603" i="1" s="1"/>
  <c r="X1404" i="1"/>
  <c r="Y1404" i="1" s="1"/>
  <c r="X1097" i="1"/>
  <c r="Y1097" i="1" s="1"/>
  <c r="X1066" i="1"/>
  <c r="Y1066" i="1" s="1"/>
  <c r="X1177" i="1"/>
  <c r="Y1177" i="1" s="1"/>
  <c r="X1521" i="1"/>
  <c r="Y1521" i="1" s="1"/>
  <c r="X1262" i="1"/>
  <c r="Y1262" i="1" s="1"/>
  <c r="X1062" i="1"/>
  <c r="Y1062" i="1" s="1"/>
  <c r="X1070" i="1"/>
  <c r="Y1070" i="1" s="1"/>
  <c r="X1509" i="1"/>
  <c r="X1587" i="1"/>
  <c r="X1422" i="1"/>
  <c r="Y1422" i="1" s="1"/>
  <c r="B1574" i="1"/>
  <c r="H1574" i="1" s="1"/>
  <c r="X1179" i="1" l="1"/>
  <c r="Y1179" i="1" s="1"/>
  <c r="Y1182" i="1"/>
  <c r="X1506" i="1"/>
  <c r="Y1506" i="1" s="1"/>
  <c r="Y1509" i="1"/>
  <c r="X1596" i="1"/>
  <c r="Y1596" i="1" s="1"/>
  <c r="Y1599" i="1"/>
  <c r="X1383" i="1"/>
  <c r="Y1383" i="1" s="1"/>
  <c r="Y1386" i="1"/>
  <c r="X1376" i="1"/>
  <c r="Y1376" i="1" s="1"/>
  <c r="Y1379" i="1"/>
  <c r="X1584" i="1"/>
  <c r="Y1584" i="1" s="1"/>
  <c r="Y1587" i="1"/>
  <c r="X1510" i="1"/>
  <c r="Y1510" i="1" s="1"/>
  <c r="Y1513" i="1"/>
  <c r="X1502" i="1"/>
  <c r="Y1502" i="1" s="1"/>
  <c r="Y1505" i="1"/>
  <c r="H1056" i="2"/>
  <c r="H1057" i="2" s="1"/>
  <c r="D1574" i="1"/>
  <c r="E1574" i="1"/>
  <c r="F1574" i="1"/>
  <c r="W1574" i="1" s="1"/>
  <c r="X1187" i="1"/>
  <c r="Y1187" i="1" s="1"/>
  <c r="X1052" i="1"/>
  <c r="Y1052" i="1" s="1"/>
  <c r="X1580" i="1"/>
  <c r="Y1580" i="1" s="1"/>
  <c r="X1514" i="1"/>
  <c r="Y1514" i="1" s="1"/>
  <c r="F889" i="2"/>
  <c r="E888" i="2"/>
  <c r="X1178" i="1"/>
  <c r="X1252" i="1"/>
  <c r="Y1252" i="1" s="1"/>
  <c r="X1041" i="1"/>
  <c r="Y1041" i="1" s="1"/>
  <c r="X1174" i="1" l="1"/>
  <c r="Y1174" i="1" s="1"/>
  <c r="Y1178" i="1"/>
  <c r="X1249" i="1"/>
  <c r="Y1249" i="1" s="1"/>
  <c r="H1058" i="2"/>
  <c r="E889" i="2"/>
  <c r="F890" i="2"/>
  <c r="H1059" i="2" l="1"/>
  <c r="E890" i="2"/>
  <c r="F891" i="2"/>
  <c r="H1060" i="2" l="1"/>
  <c r="E891" i="2"/>
  <c r="F892" i="2"/>
  <c r="H1061" i="2" l="1"/>
  <c r="E892" i="2"/>
  <c r="F893" i="2"/>
  <c r="H1062" i="2" l="1"/>
  <c r="E893" i="2"/>
  <c r="F894" i="2"/>
  <c r="H1063" i="2" l="1"/>
  <c r="E894" i="2"/>
  <c r="F895" i="2"/>
  <c r="H1064" i="2" l="1"/>
  <c r="F896" i="2"/>
  <c r="E895" i="2"/>
  <c r="H1065" i="2" l="1"/>
  <c r="H1066" i="2" s="1"/>
  <c r="H1067" i="2" s="1"/>
  <c r="F897" i="2"/>
  <c r="E896" i="2"/>
  <c r="H1068" i="2" l="1"/>
  <c r="F898" i="2"/>
  <c r="E897" i="2"/>
  <c r="H1069" i="2" l="1"/>
  <c r="F899" i="2"/>
  <c r="E898" i="2"/>
  <c r="H1070" i="2" l="1"/>
  <c r="H1071" i="2" s="1"/>
  <c r="H1072" i="2" s="1"/>
  <c r="F900" i="2"/>
  <c r="E899" i="2"/>
  <c r="H1073" i="2" l="1"/>
  <c r="H1074" i="2" s="1"/>
  <c r="H1075" i="2" s="1"/>
  <c r="F901" i="2"/>
  <c r="E900" i="2"/>
  <c r="H1076" i="2" l="1"/>
  <c r="F902" i="2"/>
  <c r="E901" i="2"/>
  <c r="H1077" i="2" l="1"/>
  <c r="H1078" i="2" s="1"/>
  <c r="H1079" i="2" s="1"/>
  <c r="F903" i="2"/>
  <c r="E902" i="2"/>
  <c r="H1080" i="2" l="1"/>
  <c r="H1081" i="2" s="1"/>
  <c r="H1082" i="2" s="1"/>
  <c r="H1083" i="2" s="1"/>
  <c r="H1084" i="2" s="1"/>
  <c r="H1085" i="2" s="1"/>
  <c r="H1086" i="2" s="1"/>
  <c r="F904" i="2"/>
  <c r="E903" i="2"/>
  <c r="H1087" i="2" l="1"/>
  <c r="F905" i="2"/>
  <c r="E904" i="2"/>
  <c r="H1088" i="2" l="1"/>
  <c r="F906" i="2"/>
  <c r="E905" i="2"/>
  <c r="H1089" i="2" l="1"/>
  <c r="H1090" i="2" s="1"/>
  <c r="H1091" i="2" s="1"/>
  <c r="F907" i="2"/>
  <c r="E906" i="2"/>
  <c r="H1092" i="2" l="1"/>
  <c r="F908" i="2"/>
  <c r="E907" i="2"/>
  <c r="H1094" i="2" l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F909" i="2"/>
  <c r="E908" i="2"/>
  <c r="H2321" i="1" l="1"/>
  <c r="J744" i="6"/>
  <c r="H2318" i="1"/>
  <c r="H2314" i="1"/>
  <c r="J645" i="6"/>
  <c r="H2319" i="1"/>
  <c r="H2347" i="1"/>
  <c r="H2315" i="1"/>
  <c r="H2301" i="1"/>
  <c r="H2343" i="1"/>
  <c r="H2317" i="1"/>
  <c r="H2346" i="1"/>
  <c r="H2352" i="1"/>
  <c r="H632" i="6"/>
  <c r="H2297" i="1"/>
  <c r="D2296" i="1"/>
  <c r="H2305" i="1"/>
  <c r="H2329" i="1"/>
  <c r="H2322" i="1"/>
  <c r="J743" i="6"/>
  <c r="H2344" i="1"/>
  <c r="H2350" i="1"/>
  <c r="J699" i="6"/>
  <c r="H2320" i="1"/>
  <c r="H2327" i="1"/>
  <c r="H2310" i="1"/>
  <c r="H2324" i="1"/>
  <c r="H2304" i="1"/>
  <c r="H2311" i="1"/>
  <c r="H2340" i="1"/>
  <c r="H2298" i="1"/>
  <c r="H2307" i="1"/>
  <c r="H696" i="6"/>
  <c r="H2328" i="1"/>
  <c r="H2325" i="1"/>
  <c r="H2326" i="1"/>
  <c r="H2300" i="1"/>
  <c r="I744" i="6"/>
  <c r="H2302" i="1"/>
  <c r="J630" i="6"/>
  <c r="H2342" i="1"/>
  <c r="H2323" i="1"/>
  <c r="H2303" i="1"/>
  <c r="H2349" i="1"/>
  <c r="H2354" i="1"/>
  <c r="H2339" i="1"/>
  <c r="H2306" i="1"/>
  <c r="H2308" i="1"/>
  <c r="H2313" i="1"/>
  <c r="H2345" i="1"/>
  <c r="H2341" i="1"/>
  <c r="H2353" i="1"/>
  <c r="H2295" i="1"/>
  <c r="H2299" i="1"/>
  <c r="H2348" i="1"/>
  <c r="H2330" i="1"/>
  <c r="H2316" i="1"/>
  <c r="J673" i="6"/>
  <c r="H2351" i="1"/>
  <c r="H2312" i="1"/>
  <c r="J671" i="6"/>
  <c r="E2318" i="1"/>
  <c r="F2298" i="1"/>
  <c r="F2342" i="1"/>
  <c r="I632" i="6"/>
  <c r="D2354" i="1"/>
  <c r="F2302" i="1"/>
  <c r="H672" i="6"/>
  <c r="E2328" i="1"/>
  <c r="F2330" i="1"/>
  <c r="I671" i="6"/>
  <c r="E2290" i="1"/>
  <c r="F2351" i="1"/>
  <c r="D2290" i="1"/>
  <c r="E2339" i="1"/>
  <c r="D2323" i="1"/>
  <c r="H671" i="6"/>
  <c r="F2301" i="1"/>
  <c r="E2323" i="1"/>
  <c r="F2349" i="1"/>
  <c r="E2300" i="1"/>
  <c r="F2327" i="1"/>
  <c r="F2296" i="1"/>
  <c r="F2304" i="1"/>
  <c r="E2315" i="1"/>
  <c r="E2304" i="1"/>
  <c r="E2341" i="1"/>
  <c r="F2316" i="1"/>
  <c r="E2343" i="1"/>
  <c r="F2319" i="1"/>
  <c r="F2297" i="1"/>
  <c r="D2297" i="1"/>
  <c r="F2306" i="1"/>
  <c r="E2309" i="1"/>
  <c r="D2295" i="1"/>
  <c r="I630" i="6"/>
  <c r="E2297" i="1"/>
  <c r="F2323" i="1"/>
  <c r="E2296" i="1"/>
  <c r="E2348" i="1"/>
  <c r="D2352" i="1"/>
  <c r="D2341" i="1"/>
  <c r="F2309" i="1"/>
  <c r="D2310" i="1"/>
  <c r="F2341" i="1"/>
  <c r="F2340" i="1"/>
  <c r="D2319" i="1"/>
  <c r="E2314" i="1"/>
  <c r="E2321" i="1"/>
  <c r="D2351" i="1"/>
  <c r="D2315" i="1"/>
  <c r="F2350" i="1"/>
  <c r="F2352" i="1"/>
  <c r="D2344" i="1"/>
  <c r="D2325" i="1"/>
  <c r="E2345" i="1"/>
  <c r="E2298" i="1"/>
  <c r="F2290" i="1"/>
  <c r="D2346" i="1"/>
  <c r="H699" i="6"/>
  <c r="F2300" i="1"/>
  <c r="F2339" i="1"/>
  <c r="F2329" i="1"/>
  <c r="D2300" i="1"/>
  <c r="D2322" i="1"/>
  <c r="D2298" i="1"/>
  <c r="F2347" i="1"/>
  <c r="D2345" i="1"/>
  <c r="E2295" i="1"/>
  <c r="F2313" i="1"/>
  <c r="F2344" i="1"/>
  <c r="E2308" i="1"/>
  <c r="F2305" i="1"/>
  <c r="I673" i="6"/>
  <c r="D2308" i="1"/>
  <c r="F2322" i="1"/>
  <c r="D2347" i="1"/>
  <c r="H2290" i="1"/>
  <c r="E2329" i="1"/>
  <c r="E2302" i="1"/>
  <c r="D2314" i="1"/>
  <c r="E2347" i="1"/>
  <c r="E2320" i="1"/>
  <c r="D2303" i="1"/>
  <c r="F2320" i="1"/>
  <c r="F2353" i="1"/>
  <c r="E2342" i="1"/>
  <c r="E2340" i="1"/>
  <c r="F2312" i="1"/>
  <c r="D2350" i="1"/>
  <c r="D2304" i="1"/>
  <c r="D2342" i="1"/>
  <c r="D2299" i="1"/>
  <c r="E2319" i="1"/>
  <c r="E2352" i="1"/>
  <c r="D2330" i="1"/>
  <c r="D2302" i="1"/>
  <c r="I645" i="6"/>
  <c r="H744" i="6"/>
  <c r="D2316" i="1"/>
  <c r="E2307" i="1"/>
  <c r="J696" i="6"/>
  <c r="F2295" i="1"/>
  <c r="I672" i="6"/>
  <c r="D2313" i="1"/>
  <c r="D2339" i="1"/>
  <c r="F2343" i="1"/>
  <c r="F2307" i="1"/>
  <c r="F2310" i="1"/>
  <c r="H630" i="6"/>
  <c r="F2325" i="1"/>
  <c r="F2299" i="1"/>
  <c r="E2324" i="1"/>
  <c r="E2349" i="1"/>
  <c r="D2326" i="1"/>
  <c r="D2328" i="1"/>
  <c r="F2311" i="1"/>
  <c r="D2309" i="1"/>
  <c r="I696" i="6"/>
  <c r="E2326" i="1"/>
  <c r="H2309" i="1"/>
  <c r="E2350" i="1"/>
  <c r="F2314" i="1"/>
  <c r="F2345" i="1"/>
  <c r="F2321" i="1"/>
  <c r="I743" i="6"/>
  <c r="H673" i="6"/>
  <c r="I699" i="6"/>
  <c r="F2354" i="1"/>
  <c r="E2303" i="1"/>
  <c r="D2318" i="1"/>
  <c r="E2325" i="1"/>
  <c r="D2343" i="1"/>
  <c r="E2317" i="1"/>
  <c r="E2313" i="1"/>
  <c r="D2324" i="1"/>
  <c r="E2351" i="1"/>
  <c r="D2349" i="1"/>
  <c r="E2310" i="1"/>
  <c r="D2353" i="1"/>
  <c r="F2315" i="1"/>
  <c r="H645" i="6"/>
  <c r="D2311" i="1"/>
  <c r="E2305" i="1"/>
  <c r="F2346" i="1"/>
  <c r="F2308" i="1"/>
  <c r="E2306" i="1"/>
  <c r="D2301" i="1"/>
  <c r="D2327" i="1"/>
  <c r="D2307" i="1"/>
  <c r="E2354" i="1"/>
  <c r="E2322" i="1"/>
  <c r="E2330" i="1"/>
  <c r="F2348" i="1"/>
  <c r="D2312" i="1"/>
  <c r="E2327" i="1"/>
  <c r="D2320" i="1"/>
  <c r="D2306" i="1"/>
  <c r="H743" i="6"/>
  <c r="E2344" i="1"/>
  <c r="E2353" i="1"/>
  <c r="D2340" i="1"/>
  <c r="D2305" i="1"/>
  <c r="E2299" i="1"/>
  <c r="D2321" i="1"/>
  <c r="E2301" i="1"/>
  <c r="J632" i="6"/>
  <c r="J672" i="6"/>
  <c r="D2348" i="1"/>
  <c r="E2316" i="1"/>
  <c r="F2317" i="1"/>
  <c r="D2317" i="1"/>
  <c r="D2329" i="1"/>
  <c r="F2318" i="1"/>
  <c r="F2324" i="1"/>
  <c r="E2346" i="1"/>
  <c r="F2326" i="1"/>
  <c r="H2296" i="1"/>
  <c r="F2328" i="1"/>
  <c r="F2303" i="1"/>
  <c r="E2312" i="1"/>
  <c r="E2311" i="1"/>
  <c r="F910" i="2"/>
  <c r="E909" i="2"/>
  <c r="W2296" i="1" l="1"/>
  <c r="X2296" i="1" s="1"/>
  <c r="Y2296" i="1" s="1"/>
  <c r="W2290" i="1"/>
  <c r="X2290" i="1" s="1"/>
  <c r="Y2290" i="1" s="1"/>
  <c r="W2309" i="1"/>
  <c r="X2309" i="1" s="1"/>
  <c r="Y2309" i="1" s="1"/>
  <c r="E2294" i="1"/>
  <c r="E2292" i="1"/>
  <c r="J742" i="6"/>
  <c r="W2316" i="1"/>
  <c r="X2316" i="1" s="1"/>
  <c r="Y2316" i="1" s="1"/>
  <c r="W2348" i="1"/>
  <c r="W2295" i="1"/>
  <c r="X2295" i="1" s="1"/>
  <c r="Y2295" i="1" s="1"/>
  <c r="W2341" i="1"/>
  <c r="W2306" i="1"/>
  <c r="X2306" i="1" s="1"/>
  <c r="Y2306" i="1" s="1"/>
  <c r="W2339" i="1"/>
  <c r="W2354" i="1"/>
  <c r="W2300" i="1"/>
  <c r="X2300" i="1" s="1"/>
  <c r="Y2300" i="1" s="1"/>
  <c r="W2298" i="1"/>
  <c r="X2298" i="1" s="1"/>
  <c r="Y2298" i="1" s="1"/>
  <c r="W2340" i="1"/>
  <c r="W2304" i="1"/>
  <c r="X2304" i="1" s="1"/>
  <c r="Y2304" i="1" s="1"/>
  <c r="W2344" i="1"/>
  <c r="W2322" i="1"/>
  <c r="I742" i="6"/>
  <c r="W2301" i="1"/>
  <c r="X2301" i="1" s="1"/>
  <c r="Y2301" i="1" s="1"/>
  <c r="F2292" i="1"/>
  <c r="W2314" i="1"/>
  <c r="X2314" i="1" s="1"/>
  <c r="Y2314" i="1" s="1"/>
  <c r="W2318" i="1"/>
  <c r="X2318" i="1" s="1"/>
  <c r="Y2318" i="1" s="1"/>
  <c r="H2294" i="1"/>
  <c r="D2292" i="1"/>
  <c r="E2291" i="1"/>
  <c r="F2294" i="1"/>
  <c r="F2293" i="1"/>
  <c r="H742" i="6"/>
  <c r="F2291" i="1"/>
  <c r="D2291" i="1"/>
  <c r="W2330" i="1"/>
  <c r="W2308" i="1"/>
  <c r="X2308" i="1" s="1"/>
  <c r="Y2308" i="1" s="1"/>
  <c r="W2349" i="1"/>
  <c r="W2323" i="1"/>
  <c r="W2325" i="1"/>
  <c r="W2307" i="1"/>
  <c r="X2307" i="1" s="1"/>
  <c r="Y2307" i="1" s="1"/>
  <c r="W2310" i="1"/>
  <c r="X2310" i="1" s="1"/>
  <c r="Y2310" i="1" s="1"/>
  <c r="W2297" i="1"/>
  <c r="X2297" i="1" s="1"/>
  <c r="Y2297" i="1" s="1"/>
  <c r="W2352" i="1"/>
  <c r="W2346" i="1"/>
  <c r="D2293" i="1"/>
  <c r="E2293" i="1"/>
  <c r="W2312" i="1"/>
  <c r="X2312" i="1" s="1"/>
  <c r="Y2312" i="1" s="1"/>
  <c r="W2299" i="1"/>
  <c r="X2299" i="1" s="1"/>
  <c r="Y2299" i="1" s="1"/>
  <c r="W2313" i="1"/>
  <c r="X2313" i="1" s="1"/>
  <c r="Y2313" i="1" s="1"/>
  <c r="W2303" i="1"/>
  <c r="X2303" i="1" s="1"/>
  <c r="Y2303" i="1" s="1"/>
  <c r="W2342" i="1"/>
  <c r="W2326" i="1"/>
  <c r="W2324" i="1"/>
  <c r="W2327" i="1"/>
  <c r="W2305" i="1"/>
  <c r="X2305" i="1" s="1"/>
  <c r="Y2305" i="1" s="1"/>
  <c r="W2317" i="1"/>
  <c r="X2317" i="1" s="1"/>
  <c r="Y2317" i="1" s="1"/>
  <c r="W2343" i="1"/>
  <c r="H2293" i="1"/>
  <c r="W2321" i="1"/>
  <c r="D2294" i="1"/>
  <c r="W2351" i="1"/>
  <c r="W2353" i="1"/>
  <c r="W2345" i="1"/>
  <c r="W2302" i="1"/>
  <c r="X2302" i="1" s="1"/>
  <c r="Y2302" i="1" s="1"/>
  <c r="W2328" i="1"/>
  <c r="W2311" i="1"/>
  <c r="X2311" i="1" s="1"/>
  <c r="Y2311" i="1" s="1"/>
  <c r="W2320" i="1"/>
  <c r="W2350" i="1"/>
  <c r="H2292" i="1"/>
  <c r="W2329" i="1"/>
  <c r="H2291" i="1"/>
  <c r="W2315" i="1"/>
  <c r="W2347" i="1"/>
  <c r="W2319" i="1"/>
  <c r="X2319" i="1" s="1"/>
  <c r="Y2319" i="1" s="1"/>
  <c r="F911" i="2"/>
  <c r="E910" i="2"/>
  <c r="W2293" i="1" l="1"/>
  <c r="X2293" i="1" s="1"/>
  <c r="Y2293" i="1" s="1"/>
  <c r="W2291" i="1"/>
  <c r="X2291" i="1" s="1"/>
  <c r="Y2291" i="1" s="1"/>
  <c r="W2292" i="1"/>
  <c r="X2292" i="1" s="1"/>
  <c r="Y2292" i="1" s="1"/>
  <c r="W2294" i="1"/>
  <c r="X2294" i="1" s="1"/>
  <c r="Y2294" i="1" s="1"/>
  <c r="F912" i="2"/>
  <c r="E911" i="2"/>
  <c r="F913" i="2" l="1"/>
  <c r="E912" i="2"/>
  <c r="F1900" i="1" l="1"/>
  <c r="H1901" i="1"/>
  <c r="E1902" i="1"/>
  <c r="H1902" i="1"/>
  <c r="D1899" i="1"/>
  <c r="H1899" i="1"/>
  <c r="E1900" i="1"/>
  <c r="D1902" i="1"/>
  <c r="E1901" i="1"/>
  <c r="F1902" i="1"/>
  <c r="F1899" i="1"/>
  <c r="D1901" i="1"/>
  <c r="H1900" i="1"/>
  <c r="W1900" i="1" s="1"/>
  <c r="D1900" i="1"/>
  <c r="F1901" i="1"/>
  <c r="E1899" i="1"/>
  <c r="F914" i="2"/>
  <c r="E913" i="2"/>
  <c r="W1902" i="1" l="1"/>
  <c r="W1899" i="1"/>
  <c r="W1901" i="1"/>
  <c r="F915" i="2"/>
  <c r="E914" i="2"/>
  <c r="F916" i="2" l="1"/>
  <c r="E915" i="2"/>
  <c r="F917" i="2" l="1"/>
  <c r="E916" i="2"/>
  <c r="F918" i="2" l="1"/>
  <c r="E917" i="2"/>
  <c r="F919" i="2" l="1"/>
  <c r="E918" i="2"/>
  <c r="F920" i="2" l="1"/>
  <c r="E919" i="2"/>
  <c r="F921" i="2" l="1"/>
  <c r="E920" i="2"/>
  <c r="F922" i="2" l="1"/>
  <c r="E921" i="2"/>
  <c r="F923" i="2" l="1"/>
  <c r="E922" i="2"/>
  <c r="F924" i="2" l="1"/>
  <c r="E923" i="2"/>
  <c r="F925" i="2" l="1"/>
  <c r="E924" i="2"/>
  <c r="F926" i="2" l="1"/>
  <c r="E925" i="2"/>
  <c r="F927" i="2" l="1"/>
  <c r="E926" i="2"/>
  <c r="F928" i="2" l="1"/>
  <c r="E927" i="2"/>
  <c r="F929" i="2" l="1"/>
  <c r="E928" i="2"/>
  <c r="F930" i="2" l="1"/>
  <c r="E929" i="2"/>
  <c r="F931" i="2" l="1"/>
  <c r="E930" i="2"/>
  <c r="F932" i="2" l="1"/>
  <c r="E931" i="2"/>
  <c r="F933" i="2" l="1"/>
  <c r="E932" i="2"/>
  <c r="F934" i="2" l="1"/>
  <c r="E933" i="2"/>
  <c r="F935" i="2" l="1"/>
  <c r="E934" i="2"/>
  <c r="F936" i="2" l="1"/>
  <c r="E935" i="2"/>
  <c r="F937" i="2" l="1"/>
  <c r="E936" i="2"/>
  <c r="F938" i="2" l="1"/>
  <c r="E937" i="2"/>
  <c r="F939" i="2" l="1"/>
  <c r="E938" i="2"/>
  <c r="F940" i="2" l="1"/>
  <c r="E939" i="2"/>
  <c r="F941" i="2" l="1"/>
  <c r="E940" i="2"/>
  <c r="F942" i="2" l="1"/>
  <c r="E941" i="2"/>
  <c r="F943" i="2" l="1"/>
  <c r="E942" i="2"/>
  <c r="F944" i="2" l="1"/>
  <c r="E943" i="2"/>
  <c r="F945" i="2" l="1"/>
  <c r="E944" i="2"/>
  <c r="F946" i="2" l="1"/>
  <c r="E945" i="2"/>
  <c r="F947" i="2" l="1"/>
  <c r="E946" i="2"/>
  <c r="F948" i="2" l="1"/>
  <c r="E947" i="2"/>
  <c r="F949" i="2" l="1"/>
  <c r="E948" i="2"/>
  <c r="F950" i="2" l="1"/>
  <c r="E949" i="2"/>
  <c r="F951" i="2" l="1"/>
  <c r="E950" i="2"/>
  <c r="F952" i="2" l="1"/>
  <c r="E951" i="2"/>
  <c r="F953" i="2" l="1"/>
  <c r="E952" i="2"/>
  <c r="F954" i="2" l="1"/>
  <c r="E953" i="2"/>
  <c r="F955" i="2" l="1"/>
  <c r="E954" i="2"/>
  <c r="F956" i="2" l="1"/>
  <c r="E955" i="2"/>
  <c r="F957" i="2" l="1"/>
  <c r="E956" i="2"/>
  <c r="F958" i="2" l="1"/>
  <c r="E957" i="2"/>
  <c r="F959" i="2" l="1"/>
  <c r="E958" i="2"/>
  <c r="F960" i="2" l="1"/>
  <c r="E959" i="2"/>
  <c r="F961" i="2" l="1"/>
  <c r="E960" i="2"/>
  <c r="F962" i="2" l="1"/>
  <c r="E961" i="2"/>
  <c r="F963" i="2" l="1"/>
  <c r="E962" i="2"/>
  <c r="F964" i="2" l="1"/>
  <c r="E963" i="2"/>
  <c r="F965" i="2" l="1"/>
  <c r="E964" i="2"/>
  <c r="F966" i="2" l="1"/>
  <c r="E965" i="2"/>
  <c r="F967" i="2" l="1"/>
  <c r="E966" i="2"/>
  <c r="F968" i="2" l="1"/>
  <c r="E967" i="2"/>
  <c r="F969" i="2" l="1"/>
  <c r="E968" i="2"/>
  <c r="F970" i="2" l="1"/>
  <c r="E969" i="2"/>
  <c r="F971" i="2" l="1"/>
  <c r="E970" i="2"/>
  <c r="F972" i="2" l="1"/>
  <c r="E971" i="2"/>
  <c r="F973" i="2" l="1"/>
  <c r="E972" i="2"/>
  <c r="F974" i="2" l="1"/>
  <c r="E973" i="2"/>
  <c r="F975" i="2" l="1"/>
  <c r="E974" i="2"/>
  <c r="F976" i="2" l="1"/>
  <c r="E975" i="2"/>
  <c r="F977" i="2" l="1"/>
  <c r="E976" i="2"/>
  <c r="F978" i="2" l="1"/>
  <c r="E977" i="2"/>
  <c r="F979" i="2" l="1"/>
  <c r="E978" i="2"/>
  <c r="F980" i="2" l="1"/>
  <c r="E979" i="2"/>
  <c r="F981" i="2" l="1"/>
  <c r="E980" i="2"/>
  <c r="F982" i="2" l="1"/>
  <c r="E981" i="2"/>
  <c r="F983" i="2" l="1"/>
  <c r="E982" i="2"/>
  <c r="F984" i="2" l="1"/>
  <c r="E983" i="2"/>
  <c r="F985" i="2" l="1"/>
  <c r="E984" i="2"/>
  <c r="F986" i="2" l="1"/>
  <c r="E985" i="2"/>
  <c r="F987" i="2" l="1"/>
  <c r="E986" i="2"/>
  <c r="F988" i="2" l="1"/>
  <c r="E987" i="2"/>
  <c r="F989" i="2" l="1"/>
  <c r="E988" i="2"/>
  <c r="F990" i="2" l="1"/>
  <c r="E989" i="2"/>
  <c r="F991" i="2" l="1"/>
  <c r="E990" i="2"/>
  <c r="F992" i="2" l="1"/>
  <c r="E991" i="2"/>
  <c r="F993" i="2" l="1"/>
  <c r="E992" i="2"/>
  <c r="F994" i="2" l="1"/>
  <c r="E993" i="2"/>
  <c r="F995" i="2" l="1"/>
  <c r="E994" i="2"/>
  <c r="F996" i="2" l="1"/>
  <c r="E995" i="2"/>
  <c r="F997" i="2" l="1"/>
  <c r="E996" i="2"/>
  <c r="F998" i="2" l="1"/>
  <c r="E997" i="2"/>
  <c r="F999" i="2" l="1"/>
  <c r="E998" i="2"/>
  <c r="F1000" i="2" l="1"/>
  <c r="E999" i="2"/>
  <c r="F1001" i="2" l="1"/>
  <c r="E1000" i="2"/>
  <c r="F1002" i="2" l="1"/>
  <c r="E1001" i="2"/>
  <c r="F1003" i="2" l="1"/>
  <c r="E1002" i="2"/>
  <c r="F1004" i="2" l="1"/>
  <c r="E1003" i="2"/>
  <c r="F1005" i="2" l="1"/>
  <c r="E1004" i="2"/>
  <c r="F1006" i="2" l="1"/>
  <c r="E1005" i="2"/>
  <c r="F1007" i="2" l="1"/>
  <c r="E1006" i="2"/>
  <c r="F1008" i="2" l="1"/>
  <c r="E1007" i="2"/>
  <c r="F1009" i="2" l="1"/>
  <c r="E1008" i="2"/>
  <c r="F1010" i="2" l="1"/>
  <c r="E1009" i="2"/>
  <c r="F1011" i="2" l="1"/>
  <c r="E1010" i="2"/>
  <c r="F1012" i="2" l="1"/>
  <c r="E1011" i="2"/>
  <c r="F1013" i="2" l="1"/>
  <c r="E1012" i="2"/>
  <c r="F1014" i="2" l="1"/>
  <c r="E1013" i="2"/>
  <c r="F1015" i="2" l="1"/>
  <c r="E1014" i="2"/>
  <c r="F1016" i="2" l="1"/>
  <c r="E1015" i="2"/>
  <c r="F1017" i="2" l="1"/>
  <c r="E1016" i="2"/>
  <c r="F1018" i="2" l="1"/>
  <c r="E1017" i="2"/>
  <c r="F1019" i="2" l="1"/>
  <c r="E1018" i="2"/>
  <c r="F1020" i="2" l="1"/>
  <c r="E1019" i="2"/>
  <c r="F1021" i="2" l="1"/>
  <c r="E1020" i="2"/>
  <c r="F1022" i="2" l="1"/>
  <c r="E1021" i="2"/>
  <c r="F1023" i="2" l="1"/>
  <c r="E1022" i="2"/>
  <c r="F1024" i="2" l="1"/>
  <c r="E1023" i="2"/>
  <c r="F1025" i="2" l="1"/>
  <c r="E1024" i="2"/>
  <c r="F1026" i="2" l="1"/>
  <c r="E1025" i="2"/>
  <c r="F1027" i="2" l="1"/>
  <c r="E1026" i="2"/>
  <c r="F1028" i="2" l="1"/>
  <c r="E1027" i="2"/>
  <c r="F1029" i="2" l="1"/>
  <c r="E1028" i="2"/>
  <c r="F1030" i="2" l="1"/>
  <c r="E1029" i="2"/>
  <c r="F1031" i="2" l="1"/>
  <c r="E1030" i="2"/>
  <c r="F1032" i="2" l="1"/>
  <c r="E1031" i="2"/>
  <c r="F1033" i="2" l="1"/>
  <c r="E1032" i="2"/>
  <c r="F1034" i="2" l="1"/>
  <c r="E1033" i="2"/>
  <c r="F1035" i="2" l="1"/>
  <c r="E1034" i="2"/>
  <c r="F1036" i="2" l="1"/>
  <c r="E1035" i="2"/>
  <c r="F1037" i="2" l="1"/>
  <c r="E1036" i="2"/>
  <c r="F1038" i="2" l="1"/>
  <c r="E1037" i="2"/>
  <c r="F1039" i="2" l="1"/>
  <c r="E1038" i="2"/>
  <c r="F1040" i="2" l="1"/>
  <c r="E1039" i="2"/>
  <c r="F1041" i="2" l="1"/>
  <c r="E1040" i="2"/>
  <c r="F1042" i="2" l="1"/>
  <c r="E1041" i="2"/>
  <c r="F1043" i="2" l="1"/>
  <c r="E1042" i="2"/>
  <c r="F1044" i="2" l="1"/>
  <c r="E1043" i="2"/>
  <c r="F1045" i="2" l="1"/>
  <c r="E1044" i="2"/>
  <c r="F1046" i="2" l="1"/>
  <c r="E1045" i="2"/>
  <c r="F1047" i="2" l="1"/>
  <c r="E1046" i="2"/>
  <c r="F1048" i="2" l="1"/>
  <c r="E1047" i="2"/>
  <c r="F1049" i="2" l="1"/>
  <c r="E1048" i="2"/>
  <c r="F1050" i="2" l="1"/>
  <c r="E1049" i="2"/>
  <c r="F1051" i="2" l="1"/>
  <c r="E1050" i="2"/>
  <c r="F1052" i="2" l="1"/>
  <c r="E1051" i="2"/>
  <c r="F1053" i="2" l="1"/>
  <c r="E1052" i="2"/>
  <c r="F1054" i="2" l="1"/>
  <c r="E1053" i="2"/>
  <c r="F1055" i="2" l="1"/>
  <c r="E1054" i="2"/>
  <c r="F1056" i="2" l="1"/>
  <c r="E1055" i="2"/>
  <c r="F1057" i="2" l="1"/>
  <c r="E1056" i="2"/>
  <c r="F1058" i="2" l="1"/>
  <c r="E1057" i="2"/>
  <c r="F1059" i="2" l="1"/>
  <c r="E1058" i="2"/>
  <c r="F1060" i="2" l="1"/>
  <c r="E1059" i="2"/>
  <c r="F1061" i="2" l="1"/>
  <c r="E1060" i="2"/>
  <c r="F1062" i="2" l="1"/>
  <c r="E1061" i="2"/>
  <c r="F1063" i="2" l="1"/>
  <c r="E1062" i="2"/>
  <c r="F1064" i="2" l="1"/>
  <c r="E1063" i="2"/>
  <c r="F1065" i="2" l="1"/>
  <c r="E1064" i="2"/>
  <c r="F1066" i="2" l="1"/>
  <c r="E1065" i="2"/>
  <c r="F1067" i="2" l="1"/>
  <c r="E1066" i="2"/>
  <c r="F1068" i="2" l="1"/>
  <c r="E1067" i="2"/>
  <c r="F1069" i="2" l="1"/>
  <c r="E1068" i="2"/>
  <c r="F1070" i="2" l="1"/>
  <c r="E1069" i="2"/>
  <c r="F1071" i="2" l="1"/>
  <c r="E1070" i="2"/>
  <c r="F1072" i="2" l="1"/>
  <c r="E1071" i="2"/>
  <c r="F1073" i="2" l="1"/>
  <c r="E1072" i="2"/>
  <c r="F1074" i="2" l="1"/>
  <c r="E1073" i="2"/>
  <c r="F1075" i="2" l="1"/>
  <c r="E1074" i="2"/>
  <c r="F1076" i="2" l="1"/>
  <c r="E1075" i="2"/>
  <c r="F1077" i="2" l="1"/>
  <c r="E1076" i="2"/>
  <c r="F1078" i="2" l="1"/>
  <c r="E1077" i="2"/>
  <c r="F1079" i="2" l="1"/>
  <c r="E1078" i="2"/>
  <c r="F1080" i="2" l="1"/>
  <c r="E1079" i="2"/>
  <c r="F1081" i="2" l="1"/>
  <c r="E1080" i="2"/>
  <c r="F1082" i="2" l="1"/>
  <c r="E1081" i="2"/>
  <c r="F1083" i="2" l="1"/>
  <c r="E1082" i="2"/>
  <c r="F1084" i="2" l="1"/>
  <c r="E1083" i="2"/>
  <c r="F1085" i="2" l="1"/>
  <c r="E1084" i="2"/>
  <c r="F1086" i="2" l="1"/>
  <c r="E1085" i="2"/>
  <c r="F1087" i="2" l="1"/>
  <c r="E1086" i="2"/>
  <c r="F1088" i="2" l="1"/>
  <c r="E1087" i="2"/>
  <c r="F1089" i="2" l="1"/>
  <c r="E1088" i="2"/>
  <c r="F1090" i="2" l="1"/>
  <c r="E1089" i="2"/>
  <c r="F1091" i="2" l="1"/>
  <c r="E1090" i="2"/>
  <c r="F1092" i="2" l="1"/>
  <c r="E1091" i="2"/>
  <c r="F1093" i="2" l="1"/>
  <c r="E1092" i="2"/>
  <c r="F1094" i="2" l="1"/>
  <c r="E1093" i="2"/>
  <c r="F1095" i="2" l="1"/>
  <c r="E1094" i="2"/>
  <c r="F1096" i="2" l="1"/>
  <c r="E1095" i="2"/>
  <c r="F1097" i="2" l="1"/>
  <c r="E1096" i="2"/>
  <c r="F1098" i="2" l="1"/>
  <c r="E1097" i="2"/>
  <c r="F1099" i="2" l="1"/>
  <c r="E1098" i="2"/>
  <c r="F1100" i="2" l="1"/>
  <c r="E1099" i="2"/>
  <c r="F1101" i="2" l="1"/>
  <c r="E1100" i="2"/>
  <c r="F1102" i="2" l="1"/>
  <c r="E1101" i="2"/>
  <c r="F1103" i="2" l="1"/>
  <c r="E1102" i="2"/>
  <c r="F1104" i="2" l="1"/>
  <c r="E1103" i="2"/>
  <c r="F1105" i="2" l="1"/>
  <c r="E1104" i="2"/>
  <c r="F1106" i="2" l="1"/>
  <c r="E1105" i="2"/>
  <c r="F1107" i="2" l="1"/>
  <c r="E1106" i="2"/>
  <c r="F1108" i="2" l="1"/>
  <c r="E1107" i="2"/>
  <c r="F1109" i="2" l="1"/>
  <c r="E1108" i="2"/>
  <c r="F1110" i="2" l="1"/>
  <c r="E1109" i="2"/>
  <c r="F1111" i="2" l="1"/>
  <c r="E1110" i="2"/>
  <c r="F1112" i="2" l="1"/>
  <c r="E1111" i="2"/>
  <c r="F1113" i="2" l="1"/>
  <c r="E1112" i="2"/>
  <c r="F1114" i="2" l="1"/>
  <c r="E1113" i="2"/>
  <c r="F1115" i="2" l="1"/>
  <c r="E1114" i="2"/>
  <c r="F1116" i="2" l="1"/>
  <c r="E1115" i="2"/>
  <c r="F1117" i="2" l="1"/>
  <c r="E1116" i="2"/>
  <c r="F1118" i="2" l="1"/>
  <c r="E1117" i="2"/>
  <c r="F1119" i="2" l="1"/>
  <c r="E1118" i="2"/>
  <c r="F1120" i="2" l="1"/>
  <c r="E1119" i="2"/>
  <c r="F1121" i="2" l="1"/>
  <c r="E1120" i="2"/>
  <c r="F1122" i="2" l="1"/>
  <c r="E1121" i="2"/>
  <c r="F1123" i="2" l="1"/>
  <c r="E1122" i="2"/>
  <c r="F1124" i="2" l="1"/>
  <c r="E1123" i="2"/>
  <c r="F1125" i="2" l="1"/>
  <c r="E1124" i="2"/>
  <c r="F1126" i="2" l="1"/>
  <c r="E1125" i="2"/>
  <c r="F1127" i="2" l="1"/>
  <c r="E1126" i="2"/>
  <c r="F1128" i="2" l="1"/>
  <c r="E1127" i="2"/>
  <c r="F1129" i="2" l="1"/>
  <c r="E1128" i="2"/>
  <c r="F1130" i="2" l="1"/>
  <c r="E1129" i="2"/>
  <c r="F1131" i="2" l="1"/>
  <c r="E1130" i="2"/>
  <c r="F1132" i="2" l="1"/>
  <c r="E1131" i="2"/>
  <c r="F1133" i="2" l="1"/>
  <c r="E1132" i="2"/>
  <c r="F1134" i="2" l="1"/>
  <c r="E1133" i="2"/>
  <c r="F1135" i="2" l="1"/>
  <c r="E1134" i="2"/>
  <c r="F1136" i="2" l="1"/>
  <c r="E1135" i="2"/>
  <c r="F1137" i="2" l="1"/>
  <c r="E1136" i="2"/>
  <c r="F1138" i="2" l="1"/>
  <c r="E1137" i="2"/>
  <c r="F1139" i="2" l="1"/>
  <c r="E1138" i="2"/>
  <c r="F1140" i="2" l="1"/>
  <c r="E1139" i="2"/>
  <c r="F1141" i="2" l="1"/>
  <c r="E1140" i="2"/>
  <c r="F1142" i="2" l="1"/>
  <c r="E1141" i="2"/>
  <c r="F1143" i="2" l="1"/>
  <c r="E1142" i="2"/>
  <c r="F1144" i="2" l="1"/>
  <c r="E1143" i="2"/>
  <c r="F1145" i="2" l="1"/>
  <c r="E1144" i="2"/>
  <c r="F1146" i="2" l="1"/>
  <c r="E1145" i="2"/>
  <c r="F1147" i="2" l="1"/>
  <c r="E1146" i="2"/>
  <c r="F2050" i="1" l="1"/>
  <c r="F2051" i="1"/>
  <c r="F2059" i="1"/>
  <c r="F2057" i="1"/>
  <c r="F2055" i="1"/>
  <c r="F2062" i="1"/>
  <c r="F2061" i="1"/>
  <c r="F2053" i="1"/>
  <c r="F2052" i="1"/>
  <c r="F2060" i="1"/>
  <c r="F2058" i="1"/>
  <c r="I762" i="6"/>
  <c r="F1991" i="1"/>
  <c r="F2047" i="1"/>
  <c r="F1988" i="1"/>
  <c r="H1703" i="1"/>
  <c r="F1993" i="1"/>
  <c r="F1990" i="1"/>
  <c r="D1871" i="1"/>
  <c r="F2446" i="1"/>
  <c r="D2175" i="1"/>
  <c r="D2162" i="1"/>
  <c r="I697" i="6"/>
  <c r="D1752" i="1"/>
  <c r="E2415" i="1"/>
  <c r="H2411" i="1"/>
  <c r="E2144" i="1"/>
  <c r="D2424" i="1"/>
  <c r="E2097" i="1"/>
  <c r="E1894" i="1"/>
  <c r="H1913" i="1"/>
  <c r="D1888" i="1"/>
  <c r="F1806" i="1"/>
  <c r="H2103" i="1"/>
  <c r="H1832" i="1"/>
  <c r="E2044" i="1"/>
  <c r="E1820" i="1"/>
  <c r="H1947" i="1"/>
  <c r="H1866" i="1"/>
  <c r="F1850" i="1"/>
  <c r="D2150" i="1"/>
  <c r="H2387" i="1"/>
  <c r="H704" i="6"/>
  <c r="E2069" i="1"/>
  <c r="F1884" i="1"/>
  <c r="D2168" i="1"/>
  <c r="H1987" i="1"/>
  <c r="E1961" i="1"/>
  <c r="D2442" i="1"/>
  <c r="D1847" i="1"/>
  <c r="F1959" i="1"/>
  <c r="D1856" i="1"/>
  <c r="E2445" i="1"/>
  <c r="I764" i="6"/>
  <c r="H668" i="6"/>
  <c r="D1889" i="1"/>
  <c r="F2198" i="1"/>
  <c r="H634" i="6"/>
  <c r="E2452" i="1"/>
  <c r="F1891" i="1"/>
  <c r="E1924" i="1"/>
  <c r="H2149" i="1"/>
  <c r="D1868" i="1"/>
  <c r="D1976" i="1"/>
  <c r="H2040" i="1"/>
  <c r="D1764" i="1"/>
  <c r="D1716" i="1"/>
  <c r="D2065" i="1"/>
  <c r="H2376" i="1"/>
  <c r="H1853" i="1"/>
  <c r="D2367" i="1"/>
  <c r="H2435" i="1"/>
  <c r="I640" i="6"/>
  <c r="D1802" i="1"/>
  <c r="H2426" i="1"/>
  <c r="D1767" i="1"/>
  <c r="D2435" i="1"/>
  <c r="H2385" i="1"/>
  <c r="H2361" i="1"/>
  <c r="E2102" i="1"/>
  <c r="F2200" i="1"/>
  <c r="H1746" i="1"/>
  <c r="H2418" i="1"/>
  <c r="F1764" i="1"/>
  <c r="E2039" i="1"/>
  <c r="D2023" i="1"/>
  <c r="D2044" i="1"/>
  <c r="D1738" i="1"/>
  <c r="D1840" i="1"/>
  <c r="H2400" i="1"/>
  <c r="E1869" i="1"/>
  <c r="E1945" i="1"/>
  <c r="E1707" i="1"/>
  <c r="D2060" i="1"/>
  <c r="F2010" i="1"/>
  <c r="E2110" i="1"/>
  <c r="E2183" i="1"/>
  <c r="H2464" i="1"/>
  <c r="H2390" i="1"/>
  <c r="F1908" i="1"/>
  <c r="H2424" i="1"/>
  <c r="E2428" i="1"/>
  <c r="F1978" i="1"/>
  <c r="E2125" i="1"/>
  <c r="I763" i="6"/>
  <c r="H2169" i="1"/>
  <c r="F2129" i="1"/>
  <c r="F1721" i="1"/>
  <c r="H1867" i="1"/>
  <c r="F2162" i="1"/>
  <c r="F2086" i="1"/>
  <c r="E2355" i="1"/>
  <c r="D2040" i="1"/>
  <c r="H2028" i="1"/>
  <c r="D2010" i="1"/>
  <c r="D1984" i="1"/>
  <c r="E2163" i="1"/>
  <c r="F2000" i="1"/>
  <c r="H2177" i="1"/>
  <c r="I678" i="6"/>
  <c r="E2180" i="1"/>
  <c r="H2175" i="1"/>
  <c r="F1778" i="1"/>
  <c r="D1734" i="1"/>
  <c r="D2390" i="1"/>
  <c r="E2176" i="1"/>
  <c r="H2126" i="1"/>
  <c r="E2011" i="1"/>
  <c r="F2182" i="1"/>
  <c r="E2476" i="1"/>
  <c r="H740" i="6"/>
  <c r="F2144" i="1"/>
  <c r="F1795" i="1"/>
  <c r="H2137" i="1"/>
  <c r="F2462" i="1"/>
  <c r="D2036" i="1"/>
  <c r="J633" i="6"/>
  <c r="F2426" i="1"/>
  <c r="H1990" i="1"/>
  <c r="F1870" i="1"/>
  <c r="E1736" i="1"/>
  <c r="H1803" i="1"/>
  <c r="H701" i="6"/>
  <c r="F2025" i="1"/>
  <c r="D2169" i="1"/>
  <c r="H640" i="6"/>
  <c r="H1817" i="1"/>
  <c r="E1876" i="1"/>
  <c r="D2132" i="1"/>
  <c r="H2114" i="1"/>
  <c r="D1977" i="1"/>
  <c r="E2182" i="1"/>
  <c r="H2198" i="1"/>
  <c r="W2198" i="1" s="1"/>
  <c r="X2198" i="1" s="1"/>
  <c r="Y2198" i="1" s="1"/>
  <c r="D2188" i="1"/>
  <c r="H1805" i="1"/>
  <c r="E1910" i="1"/>
  <c r="F1862" i="1"/>
  <c r="D2381" i="1"/>
  <c r="D2396" i="1"/>
  <c r="F2027" i="1"/>
  <c r="F1758" i="1"/>
  <c r="F2408" i="1"/>
  <c r="H1741" i="1"/>
  <c r="F1761" i="1"/>
  <c r="F1838" i="1"/>
  <c r="H2160" i="1"/>
  <c r="D2378" i="1"/>
  <c r="E2043" i="1"/>
  <c r="D1783" i="1"/>
  <c r="D2049" i="1"/>
  <c r="H2131" i="1"/>
  <c r="F2441" i="1"/>
  <c r="D1864" i="1"/>
  <c r="E2181" i="1"/>
  <c r="D2072" i="1"/>
  <c r="H1889" i="1"/>
  <c r="D1761" i="1"/>
  <c r="H2034" i="1"/>
  <c r="E1840" i="1"/>
  <c r="H1735" i="1"/>
  <c r="H667" i="6"/>
  <c r="H2384" i="1"/>
  <c r="H1710" i="1"/>
  <c r="E2431" i="1"/>
  <c r="F2360" i="1"/>
  <c r="H1698" i="1"/>
  <c r="D1778" i="1"/>
  <c r="E1846" i="1"/>
  <c r="E2169" i="1"/>
  <c r="H1904" i="1"/>
  <c r="D1775" i="1"/>
  <c r="D2153" i="1"/>
  <c r="D1959" i="1"/>
  <c r="E1730" i="1"/>
  <c r="H1885" i="1"/>
  <c r="D1988" i="1"/>
  <c r="F2186" i="1"/>
  <c r="F1848" i="1"/>
  <c r="D2126" i="1"/>
  <c r="D2092" i="1"/>
  <c r="F2063" i="1"/>
  <c r="F2192" i="1"/>
  <c r="H2369" i="1"/>
  <c r="E2189" i="1"/>
  <c r="J677" i="6"/>
  <c r="D2090" i="1"/>
  <c r="D1964" i="1"/>
  <c r="D1706" i="1"/>
  <c r="D1781" i="1"/>
  <c r="F2056" i="1"/>
  <c r="E1886" i="1"/>
  <c r="D1961" i="1"/>
  <c r="F1699" i="1"/>
  <c r="F1831" i="1"/>
  <c r="F2004" i="1"/>
  <c r="F2470" i="1"/>
  <c r="D1922" i="1"/>
  <c r="H1857" i="1"/>
  <c r="E2132" i="1"/>
  <c r="D2004" i="1"/>
  <c r="F1703" i="1"/>
  <c r="F2449" i="1"/>
  <c r="F2033" i="1"/>
  <c r="D2097" i="1"/>
  <c r="H2067" i="1"/>
  <c r="H2365" i="1"/>
  <c r="D1983" i="1"/>
  <c r="J734" i="6"/>
  <c r="H2056" i="1"/>
  <c r="H2088" i="1"/>
  <c r="D1762" i="1"/>
  <c r="D1936" i="1"/>
  <c r="H2078" i="1"/>
  <c r="J674" i="6"/>
  <c r="D2455" i="1"/>
  <c r="E1909" i="1"/>
  <c r="E1995" i="1"/>
  <c r="F1818" i="1"/>
  <c r="F2036" i="1"/>
  <c r="E1943" i="1"/>
  <c r="J664" i="6"/>
  <c r="H2440" i="1"/>
  <c r="E1769" i="1"/>
  <c r="E2414" i="1"/>
  <c r="H2115" i="1"/>
  <c r="I662" i="6"/>
  <c r="H2068" i="1"/>
  <c r="D1821" i="1"/>
  <c r="F2197" i="1"/>
  <c r="H2060" i="1"/>
  <c r="E1878" i="1"/>
  <c r="H741" i="6"/>
  <c r="H670" i="6"/>
  <c r="F2165" i="1"/>
  <c r="H2036" i="1"/>
  <c r="E2090" i="1"/>
  <c r="D2024" i="1"/>
  <c r="H1774" i="1"/>
  <c r="F2402" i="1"/>
  <c r="E1925" i="1"/>
  <c r="F2074" i="1"/>
  <c r="D2137" i="1"/>
  <c r="H2101" i="1"/>
  <c r="E1821" i="1"/>
  <c r="D1784" i="1"/>
  <c r="I710" i="6"/>
  <c r="D1830" i="1"/>
  <c r="F2158" i="1"/>
  <c r="H1954" i="1"/>
  <c r="E2111" i="1"/>
  <c r="F1751" i="1"/>
  <c r="E1908" i="1"/>
  <c r="D2444" i="1"/>
  <c r="H1753" i="1"/>
  <c r="I679" i="6"/>
  <c r="D2113" i="1"/>
  <c r="H1909" i="1"/>
  <c r="D2106" i="1"/>
  <c r="F2008" i="1"/>
  <c r="D2051" i="1"/>
  <c r="H1731" i="1"/>
  <c r="H1775" i="1"/>
  <c r="D2017" i="1"/>
  <c r="F1798" i="1"/>
  <c r="H1825" i="1"/>
  <c r="D1928" i="1"/>
  <c r="F2005" i="1"/>
  <c r="E1883" i="1"/>
  <c r="E1807" i="1"/>
  <c r="H2025" i="1"/>
  <c r="E2400" i="1"/>
  <c r="E1963" i="1"/>
  <c r="H1816" i="1"/>
  <c r="D2120" i="1"/>
  <c r="F1970" i="1"/>
  <c r="D1920" i="1"/>
  <c r="E2384" i="1"/>
  <c r="J728" i="6"/>
  <c r="F2143" i="1"/>
  <c r="I674" i="6"/>
  <c r="F2199" i="1"/>
  <c r="H639" i="6"/>
  <c r="H2024" i="1"/>
  <c r="I728" i="6"/>
  <c r="D2081" i="1"/>
  <c r="E2150" i="1"/>
  <c r="H2179" i="1"/>
  <c r="D1955" i="1"/>
  <c r="F1729" i="1"/>
  <c r="H2371" i="1"/>
  <c r="H2027" i="1"/>
  <c r="F2355" i="1"/>
  <c r="I677" i="6"/>
  <c r="J708" i="6"/>
  <c r="E1802" i="1"/>
  <c r="E1732" i="1"/>
  <c r="D1755" i="1"/>
  <c r="D2147" i="1"/>
  <c r="H1745" i="1"/>
  <c r="J763" i="6"/>
  <c r="H1837" i="1"/>
  <c r="H1860" i="1"/>
  <c r="F1892" i="1"/>
  <c r="F1961" i="1"/>
  <c r="D1975" i="1"/>
  <c r="D1878" i="1"/>
  <c r="H1873" i="1"/>
  <c r="F2155" i="1"/>
  <c r="D2193" i="1"/>
  <c r="D1809" i="1"/>
  <c r="E2049" i="1"/>
  <c r="H2425" i="1"/>
  <c r="D1927" i="1"/>
  <c r="H2439" i="1"/>
  <c r="F2410" i="1"/>
  <c r="D1941" i="1"/>
  <c r="E2096" i="1"/>
  <c r="F2396" i="1"/>
  <c r="H2374" i="1"/>
  <c r="D2089" i="1"/>
  <c r="D2160" i="1"/>
  <c r="E1930" i="1"/>
  <c r="J695" i="6"/>
  <c r="F2023" i="1"/>
  <c r="F1762" i="1"/>
  <c r="D1883" i="1"/>
  <c r="H1770" i="1"/>
  <c r="F2466" i="1"/>
  <c r="E2015" i="1"/>
  <c r="D1808" i="1"/>
  <c r="D2107" i="1"/>
  <c r="F1776" i="1"/>
  <c r="D2418" i="1"/>
  <c r="H733" i="6"/>
  <c r="H2026" i="1"/>
  <c r="F1822" i="1"/>
  <c r="F2079" i="1"/>
  <c r="F1782" i="1"/>
  <c r="I705" i="6"/>
  <c r="H2015" i="1"/>
  <c r="D2074" i="1"/>
  <c r="D1865" i="1"/>
  <c r="H2122" i="1"/>
  <c r="H2363" i="1"/>
  <c r="D2031" i="1"/>
  <c r="D1736" i="1"/>
  <c r="D2395" i="1"/>
  <c r="H1846" i="1"/>
  <c r="F1799" i="1"/>
  <c r="H1835" i="1"/>
  <c r="H1876" i="1"/>
  <c r="F2105" i="1"/>
  <c r="I736" i="6"/>
  <c r="E2101" i="1"/>
  <c r="E1957" i="1"/>
  <c r="H1922" i="1"/>
  <c r="E2129" i="1"/>
  <c r="E1881" i="1"/>
  <c r="J769" i="6"/>
  <c r="E2434" i="1"/>
  <c r="F1947" i="1"/>
  <c r="I711" i="6"/>
  <c r="D2375" i="1"/>
  <c r="H2009" i="1"/>
  <c r="D1812" i="1"/>
  <c r="E2071" i="1"/>
  <c r="F2356" i="1"/>
  <c r="F1845" i="1"/>
  <c r="I760" i="6"/>
  <c r="H1766" i="1"/>
  <c r="H2071" i="1"/>
  <c r="H2172" i="1"/>
  <c r="E2386" i="1"/>
  <c r="H1713" i="1"/>
  <c r="D1876" i="1"/>
  <c r="I668" i="6"/>
  <c r="D2071" i="1"/>
  <c r="E1772" i="1"/>
  <c r="H1850" i="1"/>
  <c r="D2464" i="1"/>
  <c r="D2186" i="1"/>
  <c r="F1943" i="1"/>
  <c r="F1753" i="1"/>
  <c r="E2385" i="1"/>
  <c r="H1886" i="1"/>
  <c r="D1845" i="1"/>
  <c r="D2085" i="1"/>
  <c r="H2061" i="1"/>
  <c r="J766" i="6"/>
  <c r="F1967" i="1"/>
  <c r="D2425" i="1"/>
  <c r="F1737" i="1"/>
  <c r="H1915" i="1"/>
  <c r="E2475" i="1"/>
  <c r="D2143" i="1"/>
  <c r="H1738" i="1"/>
  <c r="E2054" i="1"/>
  <c r="F1981" i="1"/>
  <c r="E2424" i="1"/>
  <c r="F1930" i="1"/>
  <c r="H1702" i="1"/>
  <c r="E1947" i="1"/>
  <c r="F1825" i="1"/>
  <c r="E1865" i="1"/>
  <c r="D2100" i="1"/>
  <c r="D1819" i="1"/>
  <c r="E2389" i="1"/>
  <c r="F2002" i="1"/>
  <c r="E1944" i="1"/>
  <c r="E2068" i="1"/>
  <c r="H2192" i="1"/>
  <c r="E2030" i="1"/>
  <c r="H674" i="6"/>
  <c r="H2398" i="1"/>
  <c r="E2417" i="1"/>
  <c r="H2003" i="1"/>
  <c r="F2187" i="1"/>
  <c r="E2366" i="1"/>
  <c r="H2451" i="1"/>
  <c r="F2150" i="1"/>
  <c r="F2456" i="1"/>
  <c r="E2018" i="1"/>
  <c r="F2134" i="1"/>
  <c r="D1720" i="1"/>
  <c r="H1718" i="1"/>
  <c r="F2461" i="1"/>
  <c r="H2152" i="1"/>
  <c r="F1766" i="1"/>
  <c r="J739" i="6"/>
  <c r="F1800" i="1"/>
  <c r="E2127" i="1"/>
  <c r="H2477" i="1"/>
  <c r="F2119" i="1"/>
  <c r="E1753" i="1"/>
  <c r="D2389" i="1"/>
  <c r="D2467" i="1"/>
  <c r="D2159" i="1"/>
  <c r="E2471" i="1"/>
  <c r="E2461" i="1"/>
  <c r="H2422" i="1"/>
  <c r="E1754" i="1"/>
  <c r="D1908" i="1"/>
  <c r="H700" i="6"/>
  <c r="F2183" i="1"/>
  <c r="H1758" i="1"/>
  <c r="W1758" i="1" s="1"/>
  <c r="X1758" i="1" s="1"/>
  <c r="Y1758" i="1" s="1"/>
  <c r="D2359" i="1"/>
  <c r="D2192" i="1"/>
  <c r="H2470" i="1"/>
  <c r="F1812" i="1"/>
  <c r="F1949" i="1"/>
  <c r="E2010" i="1"/>
  <c r="D2379" i="1"/>
  <c r="H2147" i="1"/>
  <c r="E2201" i="1"/>
  <c r="F1811" i="1"/>
  <c r="H1882" i="1"/>
  <c r="E1922" i="1"/>
  <c r="E1864" i="1"/>
  <c r="F1768" i="1"/>
  <c r="E2395" i="1"/>
  <c r="H2380" i="1"/>
  <c r="F1911" i="1"/>
  <c r="E1936" i="1"/>
  <c r="E2383" i="1"/>
  <c r="F1805" i="1"/>
  <c r="F1958" i="1"/>
  <c r="E2464" i="1"/>
  <c r="D2048" i="1"/>
  <c r="J634" i="6"/>
  <c r="E1990" i="1"/>
  <c r="F1839" i="1"/>
  <c r="H2459" i="1"/>
  <c r="E1969" i="1"/>
  <c r="F1974" i="1"/>
  <c r="E1917" i="1"/>
  <c r="F1744" i="1"/>
  <c r="H1724" i="1"/>
  <c r="E2153" i="1"/>
  <c r="D1820" i="1"/>
  <c r="H1888" i="1"/>
  <c r="D1944" i="1"/>
  <c r="F2037" i="1"/>
  <c r="D2392" i="1"/>
  <c r="D2139" i="1"/>
  <c r="H1877" i="1"/>
  <c r="F2445" i="1"/>
  <c r="F1866" i="1"/>
  <c r="E2436" i="1"/>
  <c r="E1805" i="1"/>
  <c r="H1864" i="1"/>
  <c r="H1773" i="1"/>
  <c r="D2102" i="1"/>
  <c r="D1814" i="1"/>
  <c r="E1723" i="1"/>
  <c r="E2086" i="1"/>
  <c r="F1960" i="1"/>
  <c r="D1911" i="1"/>
  <c r="D1708" i="1"/>
  <c r="H2033" i="1"/>
  <c r="H2190" i="1"/>
  <c r="D1718" i="1"/>
  <c r="E1784" i="1"/>
  <c r="F1802" i="1"/>
  <c r="J638" i="6"/>
  <c r="E2425" i="1"/>
  <c r="D2034" i="1"/>
  <c r="H1914" i="1"/>
  <c r="D1742" i="1"/>
  <c r="D1998" i="1"/>
  <c r="E2382" i="1"/>
  <c r="F2403" i="1"/>
  <c r="H2162" i="1"/>
  <c r="H641" i="6"/>
  <c r="D2057" i="1"/>
  <c r="H1925" i="1"/>
  <c r="D1827" i="1"/>
  <c r="F1810" i="1"/>
  <c r="E1914" i="1"/>
  <c r="H636" i="6"/>
  <c r="F2368" i="1"/>
  <c r="F2438" i="1"/>
  <c r="F2092" i="1"/>
  <c r="H2083" i="1"/>
  <c r="D2366" i="1"/>
  <c r="H2445" i="1"/>
  <c r="E1867" i="1"/>
  <c r="D2380" i="1"/>
  <c r="H2044" i="1"/>
  <c r="E2130" i="1"/>
  <c r="D1935" i="1"/>
  <c r="H708" i="6"/>
  <c r="H1720" i="1"/>
  <c r="F2418" i="1"/>
  <c r="D2403" i="1"/>
  <c r="E2053" i="1"/>
  <c r="H2116" i="1"/>
  <c r="E1955" i="1"/>
  <c r="F2102" i="1"/>
  <c r="D2451" i="1"/>
  <c r="E1987" i="1"/>
  <c r="F1982" i="1"/>
  <c r="E2082" i="1"/>
  <c r="F2130" i="1"/>
  <c r="H2408" i="1"/>
  <c r="D1740" i="1"/>
  <c r="E1829" i="1"/>
  <c r="F1935" i="1"/>
  <c r="J735" i="6"/>
  <c r="H1782" i="1"/>
  <c r="E1898" i="1"/>
  <c r="I635" i="6"/>
  <c r="H2191" i="1"/>
  <c r="F1750" i="1"/>
  <c r="F2425" i="1"/>
  <c r="D1765" i="1"/>
  <c r="E2013" i="1"/>
  <c r="H1938" i="1"/>
  <c r="D1877" i="1"/>
  <c r="H2080" i="1"/>
  <c r="H1952" i="1"/>
  <c r="E2167" i="1"/>
  <c r="F2416" i="1"/>
  <c r="E2118" i="1"/>
  <c r="E2459" i="1"/>
  <c r="H2043" i="1"/>
  <c r="E2058" i="1"/>
  <c r="F1851" i="1"/>
  <c r="E2359" i="1"/>
  <c r="E1911" i="1"/>
  <c r="F2044" i="1"/>
  <c r="H1845" i="1"/>
  <c r="F2362" i="1"/>
  <c r="H2395" i="1"/>
  <c r="F2084" i="1"/>
  <c r="I701" i="6"/>
  <c r="H1811" i="1"/>
  <c r="E2151" i="1"/>
  <c r="I707" i="6"/>
  <c r="E2019" i="1"/>
  <c r="D1914" i="1"/>
  <c r="F2021" i="1"/>
  <c r="D1828" i="1"/>
  <c r="F2469" i="1"/>
  <c r="H2449" i="1"/>
  <c r="E1812" i="1"/>
  <c r="E1716" i="1"/>
  <c r="H2011" i="1"/>
  <c r="E1764" i="1"/>
  <c r="H1996" i="1"/>
  <c r="E1959" i="1"/>
  <c r="I629" i="6"/>
  <c r="H2399" i="1"/>
  <c r="F1880" i="1"/>
  <c r="D1737" i="1"/>
  <c r="D2140" i="1"/>
  <c r="F1735" i="1"/>
  <c r="I761" i="6"/>
  <c r="H2084" i="1"/>
  <c r="W2084" i="1" s="1"/>
  <c r="X2084" i="1" s="1"/>
  <c r="Y2084" i="1" s="1"/>
  <c r="D1743" i="1"/>
  <c r="H2143" i="1"/>
  <c r="E2133" i="1"/>
  <c r="F2096" i="1"/>
  <c r="E1837" i="1"/>
  <c r="E2455" i="1"/>
  <c r="H2022" i="1"/>
  <c r="F2077" i="1"/>
  <c r="D2011" i="1"/>
  <c r="F1859" i="1"/>
  <c r="E1822" i="1"/>
  <c r="H1852" i="1"/>
  <c r="H2373" i="1"/>
  <c r="E1975" i="1"/>
  <c r="H1917" i="1"/>
  <c r="D1891" i="1"/>
  <c r="F2371" i="1"/>
  <c r="H1969" i="1"/>
  <c r="F2159" i="1"/>
  <c r="E1712" i="1"/>
  <c r="E1833" i="1"/>
  <c r="J709" i="6"/>
  <c r="H1760" i="1"/>
  <c r="D1776" i="1"/>
  <c r="F1698" i="1"/>
  <c r="E2084" i="1"/>
  <c r="F1887" i="1"/>
  <c r="F2038" i="1"/>
  <c r="E1965" i="1"/>
  <c r="F2138" i="1"/>
  <c r="H2392" i="1"/>
  <c r="F1925" i="1"/>
  <c r="F2386" i="1"/>
  <c r="D2436" i="1"/>
  <c r="D2476" i="1"/>
  <c r="H2167" i="1"/>
  <c r="D2371" i="1"/>
  <c r="H2072" i="1"/>
  <c r="H2133" i="1"/>
  <c r="D2374" i="1"/>
  <c r="F2359" i="1"/>
  <c r="H2058" i="1"/>
  <c r="F1760" i="1"/>
  <c r="F1788" i="1"/>
  <c r="H1787" i="1"/>
  <c r="E1868" i="1"/>
  <c r="E1870" i="1"/>
  <c r="J678" i="6"/>
  <c r="E1880" i="1"/>
  <c r="H2410" i="1"/>
  <c r="F1781" i="1"/>
  <c r="H1769" i="1"/>
  <c r="E2164" i="1"/>
  <c r="H2053" i="1"/>
  <c r="F2168" i="1"/>
  <c r="D1707" i="1"/>
  <c r="F2089" i="1"/>
  <c r="E1749" i="1"/>
  <c r="F2100" i="1"/>
  <c r="H2138" i="1"/>
  <c r="F1738" i="1"/>
  <c r="E2055" i="1"/>
  <c r="D2046" i="1"/>
  <c r="F1865" i="1"/>
  <c r="H1983" i="1"/>
  <c r="D2426" i="1"/>
  <c r="F2431" i="1"/>
  <c r="H1936" i="1"/>
  <c r="F1709" i="1"/>
  <c r="J641" i="6"/>
  <c r="E1792" i="1"/>
  <c r="D2104" i="1"/>
  <c r="D2373" i="1"/>
  <c r="F1828" i="1"/>
  <c r="D1945" i="1"/>
  <c r="H2153" i="1"/>
  <c r="F2099" i="1"/>
  <c r="D1804" i="1"/>
  <c r="F2392" i="1"/>
  <c r="H735" i="6"/>
  <c r="H2382" i="1"/>
  <c r="E2103" i="1"/>
  <c r="E1956" i="1"/>
  <c r="H1785" i="1"/>
  <c r="D1816" i="1"/>
  <c r="D2059" i="1"/>
  <c r="H1818" i="1"/>
  <c r="J675" i="6"/>
  <c r="H2176" i="1"/>
  <c r="E2038" i="1"/>
  <c r="H1942" i="1"/>
  <c r="E1986" i="1"/>
  <c r="E1962" i="1"/>
  <c r="H1999" i="1"/>
  <c r="F1823" i="1"/>
  <c r="E1771" i="1"/>
  <c r="H1933" i="1"/>
  <c r="F2472" i="1"/>
  <c r="E1841" i="1"/>
  <c r="D1852" i="1"/>
  <c r="H2356" i="1"/>
  <c r="W2356" i="1" s="1"/>
  <c r="X2356" i="1" s="1"/>
  <c r="Y2356" i="1" s="1"/>
  <c r="H1776" i="1"/>
  <c r="W1776" i="1" s="1"/>
  <c r="X1776" i="1" s="1"/>
  <c r="Y1776" i="1" s="1"/>
  <c r="F1898" i="1"/>
  <c r="E1882" i="1"/>
  <c r="H1719" i="1"/>
  <c r="F1852" i="1"/>
  <c r="H1808" i="1"/>
  <c r="D2025" i="1"/>
  <c r="H2393" i="1"/>
  <c r="E2139" i="1"/>
  <c r="D2124" i="1"/>
  <c r="H2106" i="1"/>
  <c r="H709" i="6"/>
  <c r="E2100" i="1"/>
  <c r="F1701" i="1"/>
  <c r="E2438" i="1"/>
  <c r="H2456" i="1"/>
  <c r="E2430" i="1"/>
  <c r="D2099" i="1"/>
  <c r="H2118" i="1"/>
  <c r="E1761" i="1"/>
  <c r="F2065" i="1"/>
  <c r="E2437" i="1"/>
  <c r="F1772" i="1"/>
  <c r="H2370" i="1"/>
  <c r="F1874" i="1"/>
  <c r="E2433" i="1"/>
  <c r="H1923" i="1"/>
  <c r="F1855" i="1"/>
  <c r="D2151" i="1"/>
  <c r="F1928" i="1"/>
  <c r="D2199" i="1"/>
  <c r="H2144" i="1"/>
  <c r="E2063" i="1"/>
  <c r="H2096" i="1"/>
  <c r="D2109" i="1"/>
  <c r="D2127" i="1"/>
  <c r="F2049" i="1"/>
  <c r="F2383" i="1"/>
  <c r="H2389" i="1"/>
  <c r="H1979" i="1"/>
  <c r="E2161" i="1"/>
  <c r="E1701" i="1"/>
  <c r="E2104" i="1"/>
  <c r="F2455" i="1"/>
  <c r="F1939" i="1"/>
  <c r="F2405" i="1"/>
  <c r="D1824" i="1"/>
  <c r="H2450" i="1"/>
  <c r="F2475" i="1"/>
  <c r="D2383" i="1"/>
  <c r="H1968" i="1"/>
  <c r="D2149" i="1"/>
  <c r="H1781" i="1"/>
  <c r="F1769" i="1"/>
  <c r="H2368" i="1"/>
  <c r="H1733" i="1"/>
  <c r="J767" i="6"/>
  <c r="F1944" i="1"/>
  <c r="D1772" i="1"/>
  <c r="E1719" i="1"/>
  <c r="H1786" i="1"/>
  <c r="D2382" i="1"/>
  <c r="E2131" i="1"/>
  <c r="F2170" i="1"/>
  <c r="E2079" i="1"/>
  <c r="F2016" i="1"/>
  <c r="D2053" i="1"/>
  <c r="D2080" i="1"/>
  <c r="H2012" i="1"/>
  <c r="D1699" i="1"/>
  <c r="F2450" i="1"/>
  <c r="E2014" i="1"/>
  <c r="D1787" i="1"/>
  <c r="J764" i="6"/>
  <c r="E2457" i="1"/>
  <c r="D2185" i="1"/>
  <c r="H2197" i="1"/>
  <c r="F1868" i="1"/>
  <c r="F1977" i="1"/>
  <c r="E1746" i="1"/>
  <c r="E2185" i="1"/>
  <c r="H1881" i="1"/>
  <c r="E2426" i="1"/>
  <c r="E1737" i="1"/>
  <c r="D2170" i="1"/>
  <c r="F2126" i="1"/>
  <c r="F2013" i="1"/>
  <c r="E2378" i="1"/>
  <c r="E1762" i="1"/>
  <c r="E2393" i="1"/>
  <c r="D2402" i="1"/>
  <c r="D2202" i="1"/>
  <c r="I765" i="6"/>
  <c r="F1819" i="1"/>
  <c r="F2035" i="1"/>
  <c r="E2448" i="1"/>
  <c r="E1892" i="1"/>
  <c r="D1939" i="1"/>
  <c r="F1897" i="1"/>
  <c r="D1994" i="1"/>
  <c r="F2071" i="1"/>
  <c r="D2416" i="1"/>
  <c r="I740" i="6"/>
  <c r="E2040" i="1"/>
  <c r="F2465" i="1"/>
  <c r="E2072" i="1"/>
  <c r="D1904" i="1"/>
  <c r="F1871" i="1"/>
  <c r="H2051" i="1"/>
  <c r="D1746" i="1"/>
  <c r="F2009" i="1"/>
  <c r="D1703" i="1"/>
  <c r="I631" i="6"/>
  <c r="H1893" i="1"/>
  <c r="E1787" i="1"/>
  <c r="E2397" i="1"/>
  <c r="D1715" i="1"/>
  <c r="E2059" i="1"/>
  <c r="D2469" i="1"/>
  <c r="H761" i="6"/>
  <c r="E2050" i="1"/>
  <c r="H2148" i="1"/>
  <c r="H1896" i="1"/>
  <c r="H2093" i="1"/>
  <c r="E2091" i="1"/>
  <c r="H1764" i="1"/>
  <c r="F1708" i="1"/>
  <c r="E1757" i="1"/>
  <c r="H2443" i="1"/>
  <c r="E1735" i="1"/>
  <c r="F1953" i="1"/>
  <c r="F1907" i="1"/>
  <c r="F1808" i="1"/>
  <c r="H2030" i="1"/>
  <c r="D1881" i="1"/>
  <c r="H1820" i="1"/>
  <c r="D2197" i="1"/>
  <c r="D2413" i="1"/>
  <c r="H2402" i="1"/>
  <c r="H2355" i="1"/>
  <c r="I700" i="6"/>
  <c r="H2433" i="1"/>
  <c r="E1918" i="1"/>
  <c r="F1700" i="1"/>
  <c r="I768" i="6"/>
  <c r="E2012" i="1"/>
  <c r="I703" i="6"/>
  <c r="D2358" i="1"/>
  <c r="F1713" i="1"/>
  <c r="H2196" i="1"/>
  <c r="F1733" i="1"/>
  <c r="F2115" i="1"/>
  <c r="D2450" i="1"/>
  <c r="E1991" i="1"/>
  <c r="H2017" i="1"/>
  <c r="D2002" i="1"/>
  <c r="D2095" i="1"/>
  <c r="D1760" i="1"/>
  <c r="E1783" i="1"/>
  <c r="F2048" i="1"/>
  <c r="D1885" i="1"/>
  <c r="J729" i="6"/>
  <c r="H1908" i="1"/>
  <c r="D1725" i="1"/>
  <c r="E1891" i="1"/>
  <c r="E1722" i="1"/>
  <c r="D1745" i="1"/>
  <c r="H2394" i="1"/>
  <c r="F1813" i="1"/>
  <c r="D2428" i="1"/>
  <c r="J642" i="6"/>
  <c r="D1892" i="1"/>
  <c r="D1710" i="1"/>
  <c r="H2378" i="1"/>
  <c r="D2404" i="1"/>
  <c r="F2015" i="1"/>
  <c r="E2112" i="1"/>
  <c r="E1949" i="1"/>
  <c r="H2156" i="1"/>
  <c r="F2114" i="1"/>
  <c r="H2386" i="1"/>
  <c r="D2388" i="1"/>
  <c r="D1906" i="1"/>
  <c r="D2088" i="1"/>
  <c r="H1961" i="1"/>
  <c r="W1961" i="1" s="1"/>
  <c r="X1961" i="1" s="1"/>
  <c r="Y1961" i="1" s="1"/>
  <c r="I704" i="6"/>
  <c r="H1809" i="1"/>
  <c r="F2476" i="1"/>
  <c r="D2398" i="1"/>
  <c r="D2086" i="1"/>
  <c r="D2158" i="1"/>
  <c r="F2046" i="1"/>
  <c r="D1989" i="1"/>
  <c r="F1801" i="1"/>
  <c r="J644" i="6"/>
  <c r="F2178" i="1"/>
  <c r="D2184" i="1"/>
  <c r="D1759" i="1"/>
  <c r="E1893" i="1"/>
  <c r="I633" i="6"/>
  <c r="D2198" i="1"/>
  <c r="H635" i="6"/>
  <c r="H1783" i="1"/>
  <c r="D1978" i="1"/>
  <c r="F1945" i="1"/>
  <c r="H737" i="6"/>
  <c r="F1741" i="1"/>
  <c r="D1962" i="1"/>
  <c r="H1878" i="1"/>
  <c r="E2374" i="1"/>
  <c r="J668" i="6"/>
  <c r="J727" i="6"/>
  <c r="E2048" i="1"/>
  <c r="H2063" i="1"/>
  <c r="W2063" i="1" s="1"/>
  <c r="X2063" i="1" s="1"/>
  <c r="Y2063" i="1" s="1"/>
  <c r="F2131" i="1"/>
  <c r="E2194" i="1"/>
  <c r="H1984" i="1"/>
  <c r="E1725" i="1"/>
  <c r="E2085" i="1"/>
  <c r="D1822" i="1"/>
  <c r="E1740" i="1"/>
  <c r="F1994" i="1"/>
  <c r="E2007" i="1"/>
  <c r="E2157" i="1"/>
  <c r="H1967" i="1"/>
  <c r="E1800" i="1"/>
  <c r="D1980" i="1"/>
  <c r="D1896" i="1"/>
  <c r="E1797" i="1"/>
  <c r="H2134" i="1"/>
  <c r="E1770" i="1"/>
  <c r="D2400" i="1"/>
  <c r="F1835" i="1"/>
  <c r="E1983" i="1"/>
  <c r="D1807" i="1"/>
  <c r="J636" i="6"/>
  <c r="D2173" i="1"/>
  <c r="H2165" i="1"/>
  <c r="H2401" i="1"/>
  <c r="D2133" i="1"/>
  <c r="E2060" i="1"/>
  <c r="F2026" i="1"/>
  <c r="H1955" i="1"/>
  <c r="D1798" i="1"/>
  <c r="E1950" i="1"/>
  <c r="I734" i="6"/>
  <c r="E1789" i="1"/>
  <c r="H729" i="6"/>
  <c r="D1995" i="1"/>
  <c r="E1708" i="1"/>
  <c r="H1932" i="1"/>
  <c r="E2070" i="1"/>
  <c r="F2139" i="1"/>
  <c r="H663" i="6"/>
  <c r="E1932" i="1"/>
  <c r="H706" i="6"/>
  <c r="D1732" i="1"/>
  <c r="D2391" i="1"/>
  <c r="F2022" i="1"/>
  <c r="D1985" i="1"/>
  <c r="F2076" i="1"/>
  <c r="H2000" i="1"/>
  <c r="D1831" i="1"/>
  <c r="F1934" i="1"/>
  <c r="F1720" i="1"/>
  <c r="D2091" i="1"/>
  <c r="H1747" i="1"/>
  <c r="D2119" i="1"/>
  <c r="H2094" i="1"/>
  <c r="H1949" i="1"/>
  <c r="F1916" i="1"/>
  <c r="F1718" i="1"/>
  <c r="E1897" i="1"/>
  <c r="H710" i="6"/>
  <c r="F2365" i="1"/>
  <c r="D1739" i="1"/>
  <c r="D2172" i="1"/>
  <c r="H1740" i="1"/>
  <c r="H2377" i="1"/>
  <c r="D2360" i="1"/>
  <c r="E2423" i="1"/>
  <c r="F2467" i="1"/>
  <c r="H2045" i="1"/>
  <c r="F1726" i="1"/>
  <c r="F2120" i="1"/>
  <c r="D2041" i="1"/>
  <c r="E1755" i="1"/>
  <c r="F1957" i="1"/>
  <c r="F1833" i="1"/>
  <c r="F2378" i="1"/>
  <c r="I665" i="6"/>
  <c r="E1954" i="1"/>
  <c r="E1953" i="1"/>
  <c r="E2000" i="1"/>
  <c r="F1920" i="1"/>
  <c r="H2419" i="1"/>
  <c r="D1698" i="1"/>
  <c r="E1765" i="1"/>
  <c r="H2195" i="1"/>
  <c r="H2098" i="1"/>
  <c r="F1756" i="1"/>
  <c r="E2170" i="1"/>
  <c r="H1943" i="1"/>
  <c r="H1800" i="1"/>
  <c r="F2361" i="1"/>
  <c r="F1803" i="1"/>
  <c r="H1916" i="1"/>
  <c r="D1721" i="1"/>
  <c r="D2038" i="1"/>
  <c r="F2146" i="1"/>
  <c r="D1909" i="1"/>
  <c r="H1958" i="1"/>
  <c r="E2036" i="1"/>
  <c r="D1938" i="1"/>
  <c r="H2127" i="1"/>
  <c r="H2375" i="1"/>
  <c r="F1927" i="1"/>
  <c r="E1781" i="1"/>
  <c r="E2413" i="1"/>
  <c r="H2362" i="1"/>
  <c r="E1804" i="1"/>
  <c r="J710" i="6"/>
  <c r="H1965" i="1"/>
  <c r="D2376" i="1"/>
  <c r="H1824" i="1"/>
  <c r="E2369" i="1"/>
  <c r="F1938" i="1"/>
  <c r="H2048" i="1"/>
  <c r="D2035" i="1"/>
  <c r="E1858" i="1"/>
  <c r="E1808" i="1"/>
  <c r="F1830" i="1"/>
  <c r="F2040" i="1"/>
  <c r="D2473" i="1"/>
  <c r="I664" i="6"/>
  <c r="H2102" i="1"/>
  <c r="F1747" i="1"/>
  <c r="F1809" i="1"/>
  <c r="E2429" i="1"/>
  <c r="E1767" i="1"/>
  <c r="J736" i="6"/>
  <c r="D2196" i="1"/>
  <c r="D1754" i="1"/>
  <c r="F1725" i="1"/>
  <c r="D1986" i="1"/>
  <c r="F2054" i="1"/>
  <c r="I646" i="6"/>
  <c r="D1915" i="1"/>
  <c r="H1849" i="1"/>
  <c r="D1863" i="1"/>
  <c r="E2403" i="1"/>
  <c r="D2431" i="1"/>
  <c r="F1796" i="1"/>
  <c r="F1979" i="1"/>
  <c r="D1930" i="1"/>
  <c r="E1724" i="1"/>
  <c r="H1796" i="1"/>
  <c r="F1840" i="1"/>
  <c r="D2055" i="1"/>
  <c r="F2148" i="1"/>
  <c r="F1730" i="1"/>
  <c r="H2112" i="1"/>
  <c r="H675" i="6"/>
  <c r="H2171" i="1"/>
  <c r="H2089" i="1"/>
  <c r="F1722" i="1"/>
  <c r="E1795" i="1"/>
  <c r="E2195" i="1"/>
  <c r="D2384" i="1"/>
  <c r="F2080" i="1"/>
  <c r="E1750" i="1"/>
  <c r="H1991" i="1"/>
  <c r="E1875" i="1"/>
  <c r="H1701" i="1"/>
  <c r="W1701" i="1" s="1"/>
  <c r="X1701" i="1" s="1"/>
  <c r="Y1701" i="1" s="1"/>
  <c r="H1814" i="1"/>
  <c r="E1700" i="1"/>
  <c r="D1916" i="1"/>
  <c r="F2085" i="1"/>
  <c r="D1713" i="1"/>
  <c r="H1920" i="1"/>
  <c r="I667" i="6"/>
  <c r="D2125" i="1"/>
  <c r="E1845" i="1"/>
  <c r="E1816" i="1"/>
  <c r="F1984" i="1"/>
  <c r="D1722" i="1"/>
  <c r="F2393" i="1"/>
  <c r="H2444" i="1"/>
  <c r="E2117" i="1"/>
  <c r="E1937" i="1"/>
  <c r="H1772" i="1"/>
  <c r="W1772" i="1" s="1"/>
  <c r="X1772" i="1" s="1"/>
  <c r="Y1772" i="1" s="1"/>
  <c r="D1795" i="1"/>
  <c r="H1838" i="1"/>
  <c r="F2156" i="1"/>
  <c r="F1842" i="1"/>
  <c r="H1928" i="1"/>
  <c r="H2193" i="1"/>
  <c r="E1988" i="1"/>
  <c r="D2136" i="1"/>
  <c r="F2379" i="1"/>
  <c r="H2434" i="1"/>
  <c r="E1838" i="1"/>
  <c r="F1905" i="1"/>
  <c r="F1748" i="1"/>
  <c r="F2128" i="1"/>
  <c r="F1962" i="1"/>
  <c r="F2179" i="1"/>
  <c r="D2477" i="1"/>
  <c r="H2076" i="1"/>
  <c r="W2076" i="1" s="1"/>
  <c r="X2076" i="1" s="1"/>
  <c r="Y2076" i="1" s="1"/>
  <c r="D1728" i="1"/>
  <c r="D1954" i="1"/>
  <c r="E2456" i="1"/>
  <c r="E1951" i="1"/>
  <c r="E2109" i="1"/>
  <c r="E2008" i="1"/>
  <c r="F2202" i="1"/>
  <c r="J637" i="6"/>
  <c r="D1823" i="1"/>
  <c r="E1818" i="1"/>
  <c r="H1804" i="1"/>
  <c r="H669" i="6"/>
  <c r="F1942" i="1"/>
  <c r="H1836" i="1"/>
  <c r="D1735" i="1"/>
  <c r="H1880" i="1"/>
  <c r="D2474" i="1"/>
  <c r="F2400" i="1"/>
  <c r="D2141" i="1"/>
  <c r="E1862" i="1"/>
  <c r="F2372" i="1"/>
  <c r="F2109" i="1"/>
  <c r="E2175" i="1"/>
  <c r="I766" i="6"/>
  <c r="E2198" i="1"/>
  <c r="E2410" i="1"/>
  <c r="J639" i="6"/>
  <c r="D2026" i="1"/>
  <c r="F2020" i="1"/>
  <c r="D2117" i="1"/>
  <c r="E1827" i="1"/>
  <c r="H2092" i="1"/>
  <c r="F1914" i="1"/>
  <c r="D1791" i="1"/>
  <c r="F1821" i="1"/>
  <c r="D1886" i="1"/>
  <c r="H2129" i="1"/>
  <c r="F2078" i="1"/>
  <c r="E2051" i="1"/>
  <c r="H1966" i="1"/>
  <c r="D1810" i="1"/>
  <c r="F2024" i="1"/>
  <c r="E1895" i="1"/>
  <c r="E1710" i="1"/>
  <c r="D2181" i="1"/>
  <c r="H1790" i="1"/>
  <c r="E2122" i="1"/>
  <c r="F2412" i="1"/>
  <c r="E1729" i="1"/>
  <c r="F2420" i="1"/>
  <c r="H1951" i="1"/>
  <c r="E2467" i="1"/>
  <c r="D2370" i="1"/>
  <c r="H1879" i="1"/>
  <c r="F2194" i="1"/>
  <c r="F2014" i="1"/>
  <c r="D2087" i="1"/>
  <c r="F2436" i="1"/>
  <c r="H1924" i="1"/>
  <c r="F1872" i="1"/>
  <c r="H2360" i="1"/>
  <c r="W2360" i="1" s="1"/>
  <c r="X2360" i="1" s="1"/>
  <c r="Y2360" i="1" s="1"/>
  <c r="H1898" i="1"/>
  <c r="H1763" i="1"/>
  <c r="E1855" i="1"/>
  <c r="H2469" i="1"/>
  <c r="H2029" i="1"/>
  <c r="D1965" i="1"/>
  <c r="F2103" i="1"/>
  <c r="H1714" i="1"/>
  <c r="H2132" i="1"/>
  <c r="H1887" i="1"/>
  <c r="E2022" i="1"/>
  <c r="F2070" i="1"/>
  <c r="F1786" i="1"/>
  <c r="H2021" i="1"/>
  <c r="D1733" i="1"/>
  <c r="E2080" i="1"/>
  <c r="H738" i="6"/>
  <c r="H2074" i="1"/>
  <c r="H2181" i="1"/>
  <c r="H2467" i="1"/>
  <c r="W2467" i="1" s="1"/>
  <c r="D1890" i="1"/>
  <c r="H1711" i="1"/>
  <c r="F2448" i="1"/>
  <c r="E2368" i="1"/>
  <c r="D2201" i="1"/>
  <c r="H662" i="6"/>
  <c r="H2097" i="1"/>
  <c r="F1715" i="1"/>
  <c r="H2105" i="1"/>
  <c r="H1931" i="1"/>
  <c r="F2166" i="1"/>
  <c r="E2405" i="1"/>
  <c r="E2477" i="1"/>
  <c r="E1834" i="1"/>
  <c r="H1737" i="1"/>
  <c r="W1737" i="1" s="1"/>
  <c r="X1737" i="1" s="1"/>
  <c r="Y1737" i="1" s="1"/>
  <c r="D1919" i="1"/>
  <c r="F1702" i="1"/>
  <c r="H2069" i="1"/>
  <c r="E1776" i="1"/>
  <c r="E1923" i="1"/>
  <c r="F2463" i="1"/>
  <c r="D2414" i="1"/>
  <c r="H2427" i="1"/>
  <c r="D1990" i="1"/>
  <c r="F2430" i="1"/>
  <c r="E2200" i="1"/>
  <c r="E2390" i="1"/>
  <c r="E2115" i="1"/>
  <c r="H2070" i="1"/>
  <c r="H1700" i="1"/>
  <c r="W1700" i="1" s="1"/>
  <c r="X1700" i="1" s="1"/>
  <c r="Y1700" i="1" s="1"/>
  <c r="F2459" i="1"/>
  <c r="E2042" i="1"/>
  <c r="H2412" i="1"/>
  <c r="D1701" i="1"/>
  <c r="H1788" i="1"/>
  <c r="E1727" i="1"/>
  <c r="D2070" i="1"/>
  <c r="H2123" i="1"/>
  <c r="F1867" i="1"/>
  <c r="H739" i="6"/>
  <c r="D2064" i="1"/>
  <c r="H1992" i="1"/>
  <c r="H1827" i="1"/>
  <c r="H1985" i="1"/>
  <c r="E2089" i="1"/>
  <c r="F2153" i="1"/>
  <c r="E1744" i="1"/>
  <c r="H2409" i="1"/>
  <c r="F2388" i="1"/>
  <c r="D1700" i="1"/>
  <c r="F1878" i="1"/>
  <c r="E1738" i="1"/>
  <c r="F2019" i="1"/>
  <c r="D1811" i="1"/>
  <c r="F1876" i="1"/>
  <c r="H1911" i="1"/>
  <c r="F2196" i="1"/>
  <c r="D2417" i="1"/>
  <c r="E2373" i="1"/>
  <c r="E2187" i="1"/>
  <c r="H1723" i="1"/>
  <c r="E1760" i="1"/>
  <c r="E2113" i="1"/>
  <c r="H2463" i="1"/>
  <c r="F1906" i="1"/>
  <c r="F2406" i="1"/>
  <c r="D2171" i="1"/>
  <c r="E2057" i="1"/>
  <c r="H1975" i="1"/>
  <c r="D2408" i="1"/>
  <c r="F2108" i="1"/>
  <c r="H2140" i="1"/>
  <c r="F1787" i="1"/>
  <c r="D1859" i="1"/>
  <c r="D1981" i="1"/>
  <c r="E1728" i="1"/>
  <c r="E1856" i="1"/>
  <c r="E1857" i="1"/>
  <c r="F2413" i="1"/>
  <c r="F2072" i="1"/>
  <c r="E2116" i="1"/>
  <c r="H1779" i="1"/>
  <c r="F2414" i="1"/>
  <c r="F2399" i="1"/>
  <c r="H2047" i="1"/>
  <c r="D1970" i="1"/>
  <c r="E2450" i="1"/>
  <c r="D2108" i="1"/>
  <c r="D1780" i="1"/>
  <c r="F2432" i="1"/>
  <c r="E2468" i="1"/>
  <c r="E2188" i="1"/>
  <c r="F1849" i="1"/>
  <c r="I639" i="6"/>
  <c r="F2175" i="1"/>
  <c r="H2431" i="1"/>
  <c r="W2431" i="1" s="1"/>
  <c r="X2431" i="1" s="1"/>
  <c r="Y2431" i="1" s="1"/>
  <c r="E1780" i="1"/>
  <c r="E2178" i="1"/>
  <c r="D1834" i="1"/>
  <c r="D1897" i="1"/>
  <c r="I769" i="6"/>
  <c r="E1709" i="1"/>
  <c r="H763" i="6"/>
  <c r="J702" i="6"/>
  <c r="D1817" i="1"/>
  <c r="D1880" i="1"/>
  <c r="E1929" i="1"/>
  <c r="E2152" i="1"/>
  <c r="H1780" i="1"/>
  <c r="D2182" i="1"/>
  <c r="F2424" i="1"/>
  <c r="D1862" i="1"/>
  <c r="F1888" i="1"/>
  <c r="F1948" i="1"/>
  <c r="J635" i="6"/>
  <c r="D2457" i="1"/>
  <c r="J669" i="6"/>
  <c r="J741" i="6"/>
  <c r="E2158" i="1"/>
  <c r="H2146" i="1"/>
  <c r="W2146" i="1" s="1"/>
  <c r="X2146" i="1" s="1"/>
  <c r="Y2146" i="1" s="1"/>
  <c r="I636" i="6"/>
  <c r="F1969" i="1"/>
  <c r="F2439" i="1"/>
  <c r="H2461" i="1"/>
  <c r="D2016" i="1"/>
  <c r="D1887" i="1"/>
  <c r="H1981" i="1"/>
  <c r="D2174" i="1"/>
  <c r="F1955" i="1"/>
  <c r="E1849" i="1"/>
  <c r="F1732" i="1"/>
  <c r="H1793" i="1"/>
  <c r="E2088" i="1"/>
  <c r="F2124" i="1"/>
  <c r="E2396" i="1"/>
  <c r="D1782" i="1"/>
  <c r="H1839" i="1"/>
  <c r="F2473" i="1"/>
  <c r="F1804" i="1"/>
  <c r="H2007" i="1"/>
  <c r="E2045" i="1"/>
  <c r="H2079" i="1"/>
  <c r="D2432" i="1"/>
  <c r="H1974" i="1"/>
  <c r="H678" i="6"/>
  <c r="H2379" i="1"/>
  <c r="W2379" i="1" s="1"/>
  <c r="X2379" i="1" s="1"/>
  <c r="Y2379" i="1" s="1"/>
  <c r="E1756" i="1"/>
  <c r="D2466" i="1"/>
  <c r="D2419" i="1"/>
  <c r="D2098" i="1"/>
  <c r="H2065" i="1"/>
  <c r="W2065" i="1" s="1"/>
  <c r="X2065" i="1" s="1"/>
  <c r="Y2065" i="1" s="1"/>
  <c r="E2418" i="1"/>
  <c r="F2367" i="1"/>
  <c r="H2155" i="1"/>
  <c r="F1727" i="1"/>
  <c r="E1974" i="1"/>
  <c r="F2358" i="1"/>
  <c r="D1796" i="1"/>
  <c r="H2151" i="1"/>
  <c r="F2118" i="1"/>
  <c r="H1953" i="1"/>
  <c r="W1953" i="1" s="1"/>
  <c r="X1953" i="1" s="1"/>
  <c r="Y1953" i="1" s="1"/>
  <c r="H2183" i="1"/>
  <c r="F1817" i="1"/>
  <c r="F2440" i="1"/>
  <c r="D1818" i="1"/>
  <c r="H1822" i="1"/>
  <c r="D2401" i="1"/>
  <c r="F1790" i="1"/>
  <c r="F1913" i="1"/>
  <c r="E1952" i="1"/>
  <c r="D1875" i="1"/>
  <c r="H2471" i="1"/>
  <c r="E1713" i="1"/>
  <c r="H1739" i="1"/>
  <c r="H2086" i="1"/>
  <c r="F1923" i="1"/>
  <c r="D1790" i="1"/>
  <c r="F1770" i="1"/>
  <c r="E1982" i="1"/>
  <c r="E2443" i="1"/>
  <c r="D2443" i="1"/>
  <c r="H1895" i="1"/>
  <c r="D2045" i="1"/>
  <c r="F2132" i="1"/>
  <c r="D1770" i="1"/>
  <c r="H638" i="6"/>
  <c r="F1946" i="1"/>
  <c r="E2035" i="1"/>
  <c r="D2114" i="1"/>
  <c r="H2035" i="1"/>
  <c r="D1971" i="1"/>
  <c r="F2176" i="1"/>
  <c r="D2463" i="1"/>
  <c r="E2377" i="1"/>
  <c r="E2193" i="1"/>
  <c r="E2381" i="1"/>
  <c r="D1788" i="1"/>
  <c r="D2356" i="1"/>
  <c r="F2154" i="1"/>
  <c r="F2041" i="1"/>
  <c r="F1856" i="1"/>
  <c r="F2112" i="1"/>
  <c r="H1802" i="1"/>
  <c r="F1745" i="1"/>
  <c r="E1940" i="1"/>
  <c r="E1758" i="1"/>
  <c r="E1920" i="1"/>
  <c r="H1765" i="1"/>
  <c r="E2041" i="1"/>
  <c r="I708" i="6"/>
  <c r="H2125" i="1"/>
  <c r="D2429" i="1"/>
  <c r="H1759" i="1"/>
  <c r="F1889" i="1"/>
  <c r="D1893" i="1"/>
  <c r="H2008" i="1"/>
  <c r="D1724" i="1"/>
  <c r="F2082" i="1"/>
  <c r="E2444" i="1"/>
  <c r="F2161" i="1"/>
  <c r="J700" i="6"/>
  <c r="E2399" i="1"/>
  <c r="H1829" i="1"/>
  <c r="H1995" i="1"/>
  <c r="F2090" i="1"/>
  <c r="E2098" i="1"/>
  <c r="D2386" i="1"/>
  <c r="D2406" i="1"/>
  <c r="F1940" i="1"/>
  <c r="E1997" i="1"/>
  <c r="E2078" i="1"/>
  <c r="H1792" i="1"/>
  <c r="E2121" i="1"/>
  <c r="D1940" i="1"/>
  <c r="E2202" i="1"/>
  <c r="F1853" i="1"/>
  <c r="H2460" i="1"/>
  <c r="E2360" i="1"/>
  <c r="F1924" i="1"/>
  <c r="H1861" i="1"/>
  <c r="E1803" i="1"/>
  <c r="H703" i="6"/>
  <c r="D1951" i="1"/>
  <c r="E1977" i="1"/>
  <c r="H1912" i="1"/>
  <c r="D1741" i="1"/>
  <c r="D2052" i="1"/>
  <c r="H2016" i="1"/>
  <c r="W2016" i="1" s="1"/>
  <c r="X2016" i="1" s="1"/>
  <c r="Y2016" i="1" s="1"/>
  <c r="F2429" i="1"/>
  <c r="F1816" i="1"/>
  <c r="D1851" i="1"/>
  <c r="H765" i="6"/>
  <c r="H1971" i="1"/>
  <c r="E1704" i="1"/>
  <c r="J707" i="6"/>
  <c r="E1794" i="1"/>
  <c r="F2457" i="1"/>
  <c r="F1983" i="1"/>
  <c r="F2201" i="1"/>
  <c r="F1797" i="1"/>
  <c r="H2174" i="1"/>
  <c r="E1999" i="1"/>
  <c r="D2032" i="1"/>
  <c r="H1907" i="1"/>
  <c r="D2447" i="1"/>
  <c r="F1723" i="1"/>
  <c r="H2062" i="1"/>
  <c r="J697" i="6"/>
  <c r="H646" i="6"/>
  <c r="F2151" i="1"/>
  <c r="F1885" i="1"/>
  <c r="H2414" i="1"/>
  <c r="D2470" i="1"/>
  <c r="F2474" i="1"/>
  <c r="H1948" i="1"/>
  <c r="D1717" i="1"/>
  <c r="D1956" i="1"/>
  <c r="D2142" i="1"/>
  <c r="D2013" i="1"/>
  <c r="H2037" i="1"/>
  <c r="F2395" i="1"/>
  <c r="H702" i="6"/>
  <c r="H2189" i="1"/>
  <c r="E2370" i="1"/>
  <c r="F2184" i="1"/>
  <c r="F1861" i="1"/>
  <c r="F1890" i="1"/>
  <c r="H1721" i="1"/>
  <c r="H1727" i="1"/>
  <c r="F1711" i="1"/>
  <c r="H2452" i="1"/>
  <c r="E2052" i="1"/>
  <c r="F2011" i="1"/>
  <c r="D2461" i="1"/>
  <c r="E2404" i="1"/>
  <c r="H1934" i="1"/>
  <c r="F1873" i="1"/>
  <c r="E2108" i="1"/>
  <c r="J663" i="6"/>
  <c r="D2437" i="1"/>
  <c r="H1728" i="1"/>
  <c r="D1866" i="1"/>
  <c r="F1789" i="1"/>
  <c r="J762" i="6"/>
  <c r="D2069" i="1"/>
  <c r="E2119" i="1"/>
  <c r="E2447" i="1"/>
  <c r="F1937" i="1"/>
  <c r="H2139" i="1"/>
  <c r="F1860" i="1"/>
  <c r="E1873" i="1"/>
  <c r="H2475" i="1"/>
  <c r="D2118" i="1"/>
  <c r="E1964" i="1"/>
  <c r="E1817" i="1"/>
  <c r="F1858" i="1"/>
  <c r="H1715" i="1"/>
  <c r="H633" i="6"/>
  <c r="D2047" i="1"/>
  <c r="H2157" i="1"/>
  <c r="E2196" i="1"/>
  <c r="D1768" i="1"/>
  <c r="E1835" i="1"/>
  <c r="E2192" i="1"/>
  <c r="H2438" i="1"/>
  <c r="J737" i="6"/>
  <c r="D2433" i="1"/>
  <c r="H2039" i="1"/>
  <c r="E1782" i="1"/>
  <c r="F2145" i="1"/>
  <c r="F2106" i="1"/>
  <c r="E2408" i="1"/>
  <c r="F1712" i="1"/>
  <c r="F2460" i="1"/>
  <c r="H734" i="6"/>
  <c r="E2143" i="1"/>
  <c r="H2090" i="1"/>
  <c r="W2090" i="1" s="1"/>
  <c r="X2090" i="1" s="1"/>
  <c r="Y2090" i="1" s="1"/>
  <c r="H2161" i="1"/>
  <c r="D1848" i="1"/>
  <c r="E1703" i="1"/>
  <c r="H1868" i="1"/>
  <c r="J640" i="6"/>
  <c r="F1921" i="1"/>
  <c r="E2024" i="1"/>
  <c r="E1842" i="1"/>
  <c r="D2135" i="1"/>
  <c r="E2017" i="1"/>
  <c r="H2447" i="1"/>
  <c r="E1806" i="1"/>
  <c r="H1897" i="1"/>
  <c r="D1923" i="1"/>
  <c r="D2195" i="1"/>
  <c r="F2389" i="1"/>
  <c r="D2068" i="1"/>
  <c r="E1938" i="1"/>
  <c r="E1927" i="1"/>
  <c r="J711" i="6"/>
  <c r="I666" i="6"/>
  <c r="E1866" i="1"/>
  <c r="F2364" i="1"/>
  <c r="D2056" i="1"/>
  <c r="H2124" i="1"/>
  <c r="W2124" i="1" s="1"/>
  <c r="X2124" i="1" s="1"/>
  <c r="Y2124" i="1" s="1"/>
  <c r="F1837" i="1"/>
  <c r="D2187" i="1"/>
  <c r="H1784" i="1"/>
  <c r="D1841" i="1"/>
  <c r="D2456" i="1"/>
  <c r="H1708" i="1"/>
  <c r="D2008" i="1"/>
  <c r="H1978" i="1"/>
  <c r="W1978" i="1" s="1"/>
  <c r="X1978" i="1" s="1"/>
  <c r="Y1978" i="1" s="1"/>
  <c r="F1826" i="1"/>
  <c r="D2019" i="1"/>
  <c r="H1756" i="1"/>
  <c r="D1806" i="1"/>
  <c r="I698" i="6"/>
  <c r="D2189" i="1"/>
  <c r="E1928" i="1"/>
  <c r="H2358" i="1"/>
  <c r="D1785" i="1"/>
  <c r="E1828" i="1"/>
  <c r="H2357" i="1"/>
  <c r="F2404" i="1"/>
  <c r="J646" i="6"/>
  <c r="H642" i="6"/>
  <c r="F1791" i="1"/>
  <c r="H1875" i="1"/>
  <c r="D2397" i="1"/>
  <c r="E1801" i="1"/>
  <c r="F2088" i="1"/>
  <c r="I702" i="6"/>
  <c r="H1892" i="1"/>
  <c r="D2101" i="1"/>
  <c r="H711" i="6"/>
  <c r="H2173" i="1"/>
  <c r="F1857" i="1"/>
  <c r="E2002" i="1"/>
  <c r="E2356" i="1"/>
  <c r="E2454" i="1"/>
  <c r="H1856" i="1"/>
  <c r="F2069" i="1"/>
  <c r="E1850" i="1"/>
  <c r="H1993" i="1"/>
  <c r="E1814" i="1"/>
  <c r="D1838" i="1"/>
  <c r="E2387" i="1"/>
  <c r="F1834" i="1"/>
  <c r="H1778" i="1"/>
  <c r="J704" i="6"/>
  <c r="D1879" i="1"/>
  <c r="H2064" i="1"/>
  <c r="D1756" i="1"/>
  <c r="H679" i="6"/>
  <c r="E1989" i="1"/>
  <c r="F2064" i="1"/>
  <c r="F1763" i="1"/>
  <c r="E2136" i="1"/>
  <c r="F2142" i="1"/>
  <c r="F1864" i="1"/>
  <c r="F2375" i="1"/>
  <c r="H2194" i="1"/>
  <c r="F1734" i="1"/>
  <c r="H1858" i="1"/>
  <c r="H2199" i="1"/>
  <c r="D2018" i="1"/>
  <c r="F1710" i="1"/>
  <c r="F1886" i="1"/>
  <c r="D2445" i="1"/>
  <c r="H695" i="6"/>
  <c r="E1705" i="1"/>
  <c r="F2067" i="1"/>
  <c r="H2055" i="1"/>
  <c r="E1877" i="1"/>
  <c r="H1730" i="1"/>
  <c r="D1726" i="1"/>
  <c r="H2182" i="1"/>
  <c r="H1750" i="1"/>
  <c r="W1750" i="1" s="1"/>
  <c r="X1750" i="1" s="1"/>
  <c r="Y1750" i="1" s="1"/>
  <c r="E2028" i="1"/>
  <c r="F1775" i="1"/>
  <c r="H2100" i="1"/>
  <c r="E2411" i="1"/>
  <c r="E2149" i="1"/>
  <c r="F1879" i="1"/>
  <c r="D1833" i="1"/>
  <c r="H2135" i="1"/>
  <c r="F2173" i="1"/>
  <c r="E1879" i="1"/>
  <c r="H1986" i="1"/>
  <c r="D1744" i="1"/>
  <c r="E1839" i="1"/>
  <c r="D2148" i="1"/>
  <c r="D1963" i="1"/>
  <c r="H2019" i="1"/>
  <c r="D1860" i="1"/>
  <c r="E1967" i="1"/>
  <c r="F2122" i="1"/>
  <c r="H637" i="6"/>
  <c r="H1956" i="1"/>
  <c r="F1936" i="1"/>
  <c r="E2453" i="1"/>
  <c r="H1851" i="1"/>
  <c r="E2137" i="1"/>
  <c r="E1733" i="1"/>
  <c r="D1924" i="1"/>
  <c r="D1766" i="1"/>
  <c r="E1890" i="1"/>
  <c r="E1996" i="1"/>
  <c r="I731" i="6"/>
  <c r="H2145" i="1"/>
  <c r="D1937" i="1"/>
  <c r="D2000" i="1"/>
  <c r="H1709" i="1"/>
  <c r="E1998" i="1"/>
  <c r="D2357" i="1"/>
  <c r="F2149" i="1"/>
  <c r="E1906" i="1"/>
  <c r="F1854" i="1"/>
  <c r="E2458" i="1"/>
  <c r="F1827" i="1"/>
  <c r="H644" i="6"/>
  <c r="E1919" i="1"/>
  <c r="H1919" i="1"/>
  <c r="I670" i="6"/>
  <c r="E2156" i="1"/>
  <c r="E2016" i="1"/>
  <c r="D1730" i="1"/>
  <c r="E2388" i="1"/>
  <c r="D2105" i="1"/>
  <c r="E1773" i="1"/>
  <c r="H1748" i="1"/>
  <c r="D1719" i="1"/>
  <c r="E1907" i="1"/>
  <c r="F2417" i="1"/>
  <c r="D1747" i="1"/>
  <c r="H1935" i="1"/>
  <c r="W1935" i="1" s="1"/>
  <c r="H1707" i="1"/>
  <c r="E1958" i="1"/>
  <c r="H2041" i="1"/>
  <c r="F2357" i="1"/>
  <c r="F1986" i="1"/>
  <c r="D2015" i="1"/>
  <c r="D2438" i="1"/>
  <c r="H1812" i="1"/>
  <c r="E2197" i="1"/>
  <c r="E1791" i="1"/>
  <c r="D1905" i="1"/>
  <c r="E2409" i="1"/>
  <c r="H2031" i="1"/>
  <c r="D2021" i="1"/>
  <c r="H2073" i="1"/>
  <c r="F1933" i="1"/>
  <c r="E2155" i="1"/>
  <c r="H2077" i="1"/>
  <c r="H1957" i="1"/>
  <c r="D2050" i="1"/>
  <c r="H2180" i="1"/>
  <c r="E1811" i="1"/>
  <c r="F1963" i="1"/>
  <c r="D1844" i="1"/>
  <c r="F1749" i="1"/>
  <c r="H2042" i="1"/>
  <c r="D1779" i="1"/>
  <c r="E2463" i="1"/>
  <c r="E2099" i="1"/>
  <c r="D2020" i="1"/>
  <c r="H1941" i="1"/>
  <c r="H2186" i="1"/>
  <c r="D1974" i="1"/>
  <c r="H2110" i="1"/>
  <c r="E2406" i="1"/>
  <c r="I663" i="6"/>
  <c r="E2077" i="1"/>
  <c r="D2082" i="1"/>
  <c r="E2168" i="1"/>
  <c r="F2104" i="1"/>
  <c r="H2104" i="1"/>
  <c r="D2028" i="1"/>
  <c r="E1863" i="1"/>
  <c r="F2191" i="1"/>
  <c r="E1826" i="1"/>
  <c r="H2158" i="1"/>
  <c r="H1726" i="1"/>
  <c r="E2375" i="1"/>
  <c r="F1999" i="1"/>
  <c r="F1919" i="1"/>
  <c r="H1891" i="1"/>
  <c r="E2364" i="1"/>
  <c r="D2200" i="1"/>
  <c r="H1998" i="1"/>
  <c r="D1829" i="1"/>
  <c r="E2416" i="1"/>
  <c r="E1706" i="1"/>
  <c r="I643" i="6"/>
  <c r="F2031" i="1"/>
  <c r="E1748" i="1"/>
  <c r="D2043" i="1"/>
  <c r="J768" i="6"/>
  <c r="E1699" i="1"/>
  <c r="F1765" i="1"/>
  <c r="E1973" i="1"/>
  <c r="D2084" i="1"/>
  <c r="I709" i="6"/>
  <c r="H2075" i="1"/>
  <c r="F2157" i="1"/>
  <c r="H1930" i="1"/>
  <c r="E1798" i="1"/>
  <c r="D1825" i="1"/>
  <c r="E1966" i="1"/>
  <c r="E1766" i="1"/>
  <c r="H2462" i="1"/>
  <c r="F2171" i="1"/>
  <c r="D1934" i="1"/>
  <c r="H1960" i="1"/>
  <c r="F1881" i="1"/>
  <c r="E1796" i="1"/>
  <c r="F1896" i="1"/>
  <c r="E2114" i="1"/>
  <c r="H2465" i="1"/>
  <c r="D2009" i="1"/>
  <c r="F1882" i="1"/>
  <c r="H1729" i="1"/>
  <c r="W1729" i="1" s="1"/>
  <c r="X1729" i="1" s="1"/>
  <c r="Y1729" i="1" s="1"/>
  <c r="D1966" i="1"/>
  <c r="F1992" i="1"/>
  <c r="E1960" i="1"/>
  <c r="E1889" i="1"/>
  <c r="H1789" i="1"/>
  <c r="F1777" i="1"/>
  <c r="D1952" i="1"/>
  <c r="E2026" i="1"/>
  <c r="D1913" i="1"/>
  <c r="F1894" i="1"/>
  <c r="H1732" i="1"/>
  <c r="W1732" i="1" s="1"/>
  <c r="X1732" i="1" s="1"/>
  <c r="Y1732" i="1" s="1"/>
  <c r="H736" i="6"/>
  <c r="D2176" i="1"/>
  <c r="H2050" i="1"/>
  <c r="H1982" i="1"/>
  <c r="E2419" i="1"/>
  <c r="D1898" i="1"/>
  <c r="E1823" i="1"/>
  <c r="H1761" i="1"/>
  <c r="W1761" i="1" s="1"/>
  <c r="X1761" i="1" s="1"/>
  <c r="Y1761" i="1" s="1"/>
  <c r="E1810" i="1"/>
  <c r="F1736" i="1"/>
  <c r="D1884" i="1"/>
  <c r="H1865" i="1"/>
  <c r="F2039" i="1"/>
  <c r="W2039" i="1" s="1"/>
  <c r="F2390" i="1"/>
  <c r="H676" i="6"/>
  <c r="H2005" i="1"/>
  <c r="H677" i="6"/>
  <c r="E2138" i="1"/>
  <c r="D2387" i="1"/>
  <c r="E2380" i="1"/>
  <c r="H1799" i="1"/>
  <c r="W1799" i="1" s="1"/>
  <c r="E2435" i="1"/>
  <c r="F2394" i="1"/>
  <c r="I733" i="6"/>
  <c r="F2427" i="1"/>
  <c r="D1958" i="1"/>
  <c r="F2098" i="1"/>
  <c r="F2111" i="1"/>
  <c r="H1797" i="1"/>
  <c r="W1797" i="1" s="1"/>
  <c r="D2420" i="1"/>
  <c r="E2154" i="1"/>
  <c r="H1855" i="1"/>
  <c r="D1931" i="1"/>
  <c r="F2382" i="1"/>
  <c r="E1721" i="1"/>
  <c r="D1815" i="1"/>
  <c r="H2468" i="1"/>
  <c r="D1932" i="1"/>
  <c r="E1874" i="1"/>
  <c r="H1842" i="1"/>
  <c r="E1726" i="1"/>
  <c r="F2017" i="1"/>
  <c r="F2415" i="1"/>
  <c r="F1915" i="1"/>
  <c r="H2150" i="1"/>
  <c r="D2458" i="1"/>
  <c r="H1828" i="1"/>
  <c r="H1813" i="1"/>
  <c r="W1813" i="1" s="1"/>
  <c r="D2005" i="1"/>
  <c r="D1853" i="1"/>
  <c r="E2046" i="1"/>
  <c r="H730" i="6"/>
  <c r="H1926" i="1"/>
  <c r="D1850" i="1"/>
  <c r="F1719" i="1"/>
  <c r="H2018" i="1"/>
  <c r="E1711" i="1"/>
  <c r="F2018" i="1"/>
  <c r="D2116" i="1"/>
  <c r="E1832" i="1"/>
  <c r="H2406" i="1"/>
  <c r="D1749" i="1"/>
  <c r="E2027" i="1"/>
  <c r="D2111" i="1"/>
  <c r="E2172" i="1"/>
  <c r="I644" i="6"/>
  <c r="I634" i="6"/>
  <c r="D1731" i="1"/>
  <c r="H728" i="6"/>
  <c r="D2066" i="1"/>
  <c r="F2369" i="1"/>
  <c r="H2383" i="1"/>
  <c r="J698" i="6"/>
  <c r="D2061" i="1"/>
  <c r="D1842" i="1"/>
  <c r="H1869" i="1"/>
  <c r="D2144" i="1"/>
  <c r="D1873" i="1"/>
  <c r="F2121" i="1"/>
  <c r="H2032" i="1"/>
  <c r="F1987" i="1"/>
  <c r="E2067" i="1"/>
  <c r="E1885" i="1"/>
  <c r="H2004" i="1"/>
  <c r="D1869" i="1"/>
  <c r="D2178" i="1"/>
  <c r="D1953" i="1"/>
  <c r="F1755" i="1"/>
  <c r="D2364" i="1"/>
  <c r="E1718" i="1"/>
  <c r="D2096" i="1"/>
  <c r="H1870" i="1"/>
  <c r="W1870" i="1" s="1"/>
  <c r="X1870" i="1" s="1"/>
  <c r="Y1870" i="1" s="1"/>
  <c r="E2074" i="1"/>
  <c r="F1846" i="1"/>
  <c r="F2125" i="1"/>
  <c r="F2181" i="1"/>
  <c r="F1941" i="1"/>
  <c r="H1819" i="1"/>
  <c r="D1837" i="1"/>
  <c r="H2405" i="1"/>
  <c r="F2097" i="1"/>
  <c r="D2422" i="1"/>
  <c r="D2369" i="1"/>
  <c r="H1757" i="1"/>
  <c r="F1964" i="1"/>
  <c r="H1939" i="1"/>
  <c r="F2073" i="1"/>
  <c r="H1964" i="1"/>
  <c r="F2087" i="1"/>
  <c r="F2167" i="1"/>
  <c r="D2180" i="1"/>
  <c r="E2398" i="1"/>
  <c r="H2038" i="1"/>
  <c r="H767" i="6"/>
  <c r="D1839" i="1"/>
  <c r="D2441" i="1"/>
  <c r="F2437" i="1"/>
  <c r="F2006" i="1"/>
  <c r="D1813" i="1"/>
  <c r="F2169" i="1"/>
  <c r="J701" i="6"/>
  <c r="D2407" i="1"/>
  <c r="E2123" i="1"/>
  <c r="D2076" i="1"/>
  <c r="D2415" i="1"/>
  <c r="F1956" i="1"/>
  <c r="E2128" i="1"/>
  <c r="E1799" i="1"/>
  <c r="H2364" i="1"/>
  <c r="W2364" i="1" s="1"/>
  <c r="X2364" i="1" s="1"/>
  <c r="Y2364" i="1" s="1"/>
  <c r="F1893" i="1"/>
  <c r="D1999" i="1"/>
  <c r="H2388" i="1"/>
  <c r="E2066" i="1"/>
  <c r="J629" i="6"/>
  <c r="F2195" i="1"/>
  <c r="E2357" i="1"/>
  <c r="H2099" i="1"/>
  <c r="D2405" i="1"/>
  <c r="E2105" i="1"/>
  <c r="F2068" i="1"/>
  <c r="F2107" i="1"/>
  <c r="I676" i="6"/>
  <c r="D1921" i="1"/>
  <c r="F2116" i="1"/>
  <c r="J738" i="6"/>
  <c r="D2079" i="1"/>
  <c r="D1750" i="1"/>
  <c r="D1800" i="1"/>
  <c r="E2065" i="1"/>
  <c r="I642" i="6"/>
  <c r="E1751" i="1"/>
  <c r="E2358" i="1"/>
  <c r="J740" i="6"/>
  <c r="D2183" i="1"/>
  <c r="F1975" i="1"/>
  <c r="F2434" i="1"/>
  <c r="F2152" i="1"/>
  <c r="F1739" i="1"/>
  <c r="D2468" i="1"/>
  <c r="E2006" i="1"/>
  <c r="E2371" i="1"/>
  <c r="E2184" i="1"/>
  <c r="F1707" i="1"/>
  <c r="D1907" i="1"/>
  <c r="D1704" i="1"/>
  <c r="J667" i="6"/>
  <c r="H2023" i="1"/>
  <c r="E2469" i="1"/>
  <c r="D2161" i="1"/>
  <c r="E2361" i="1"/>
  <c r="E1980" i="1"/>
  <c r="H727" i="6"/>
  <c r="I638" i="6"/>
  <c r="E2472" i="1"/>
  <c r="F2164" i="1"/>
  <c r="E2465" i="1"/>
  <c r="H764" i="6"/>
  <c r="E2147" i="1"/>
  <c r="J679" i="6"/>
  <c r="D2003" i="1"/>
  <c r="D1705" i="1"/>
  <c r="F1968" i="1"/>
  <c r="D2027" i="1"/>
  <c r="E2075" i="1"/>
  <c r="H2020" i="1"/>
  <c r="W2020" i="1" s="1"/>
  <c r="X2020" i="1" s="1"/>
  <c r="Y2020" i="1" s="1"/>
  <c r="D2190" i="1"/>
  <c r="D1832" i="1"/>
  <c r="H2046" i="1"/>
  <c r="E1921" i="1"/>
  <c r="I730" i="6"/>
  <c r="D1849" i="1"/>
  <c r="E2076" i="1"/>
  <c r="H631" i="6"/>
  <c r="E2047" i="1"/>
  <c r="F2141" i="1"/>
  <c r="H2163" i="1"/>
  <c r="H1705" i="1"/>
  <c r="H2187" i="1"/>
  <c r="F1824" i="1"/>
  <c r="E1815" i="1"/>
  <c r="H1905" i="1"/>
  <c r="F1910" i="1"/>
  <c r="D2166" i="1"/>
  <c r="E2422" i="1"/>
  <c r="E1978" i="1"/>
  <c r="I675" i="6"/>
  <c r="D2110" i="1"/>
  <c r="F1779" i="1"/>
  <c r="H2437" i="1"/>
  <c r="H2109" i="1"/>
  <c r="W2109" i="1" s="1"/>
  <c r="X2109" i="1" s="1"/>
  <c r="Y2109" i="1" s="1"/>
  <c r="D2058" i="1"/>
  <c r="H1704" i="1"/>
  <c r="I727" i="6"/>
  <c r="H629" i="6"/>
  <c r="E1916" i="1"/>
  <c r="E2064" i="1"/>
  <c r="H1989" i="1"/>
  <c r="E2032" i="1"/>
  <c r="E1698" i="1"/>
  <c r="E2466" i="1"/>
  <c r="D2103" i="1"/>
  <c r="H2154" i="1"/>
  <c r="I706" i="6"/>
  <c r="D1870" i="1"/>
  <c r="E2093" i="1"/>
  <c r="D2421" i="1"/>
  <c r="D1993" i="1"/>
  <c r="E1939" i="1"/>
  <c r="H2185" i="1"/>
  <c r="I735" i="6"/>
  <c r="F1836" i="1"/>
  <c r="H2458" i="1"/>
  <c r="D2399" i="1"/>
  <c r="I739" i="6"/>
  <c r="E2003" i="1"/>
  <c r="F1903" i="1"/>
  <c r="H1806" i="1"/>
  <c r="W1806" i="1" s="1"/>
  <c r="J731" i="6"/>
  <c r="D2042" i="1"/>
  <c r="H1847" i="1"/>
  <c r="D1729" i="1"/>
  <c r="F1965" i="1"/>
  <c r="F2188" i="1"/>
  <c r="E2391" i="1"/>
  <c r="H2107" i="1"/>
  <c r="W2107" i="1" s="1"/>
  <c r="X2107" i="1" s="1"/>
  <c r="Y2107" i="1" s="1"/>
  <c r="H2381" i="1"/>
  <c r="E1759" i="1"/>
  <c r="H2416" i="1"/>
  <c r="H2397" i="1"/>
  <c r="F2030" i="1"/>
  <c r="H1716" i="1"/>
  <c r="D2022" i="1"/>
  <c r="H2404" i="1"/>
  <c r="F2135" i="1"/>
  <c r="D2078" i="1"/>
  <c r="E2394" i="1"/>
  <c r="D1992" i="1"/>
  <c r="H2429" i="1"/>
  <c r="W2429" i="1" s="1"/>
  <c r="X2429" i="1" s="1"/>
  <c r="Y2429" i="1" s="1"/>
  <c r="D2459" i="1"/>
  <c r="F2374" i="1"/>
  <c r="H2432" i="1"/>
  <c r="D2145" i="1"/>
  <c r="F2110" i="1"/>
  <c r="E2174" i="1"/>
  <c r="H1976" i="1"/>
  <c r="D2439" i="1"/>
  <c r="F1875" i="1"/>
  <c r="H1743" i="1"/>
  <c r="F2101" i="1"/>
  <c r="F2385" i="1"/>
  <c r="D2062" i="1"/>
  <c r="F2190" i="1"/>
  <c r="H1950" i="1"/>
  <c r="E1793" i="1"/>
  <c r="E1824" i="1"/>
  <c r="D1714" i="1"/>
  <c r="E2402" i="1"/>
  <c r="H2403" i="1"/>
  <c r="H698" i="6"/>
  <c r="F2380" i="1"/>
  <c r="H1883" i="1"/>
  <c r="D1950" i="1"/>
  <c r="E2146" i="1"/>
  <c r="D2128" i="1"/>
  <c r="D2054" i="1"/>
  <c r="H1801" i="1"/>
  <c r="E1852" i="1"/>
  <c r="F2127" i="1"/>
  <c r="J670" i="6"/>
  <c r="E2420" i="1"/>
  <c r="H1725" i="1"/>
  <c r="W1725" i="1" s="1"/>
  <c r="X1725" i="1" s="1"/>
  <c r="Y1725" i="1" s="1"/>
  <c r="E1993" i="1"/>
  <c r="D2440" i="1"/>
  <c r="H1903" i="1"/>
  <c r="F2421" i="1"/>
  <c r="E2199" i="1"/>
  <c r="D2191" i="1"/>
  <c r="D1789" i="1"/>
  <c r="H1755" i="1"/>
  <c r="D1874" i="1"/>
  <c r="D2006" i="1"/>
  <c r="H2446" i="1"/>
  <c r="F2453" i="1"/>
  <c r="D1774" i="1"/>
  <c r="E2126" i="1"/>
  <c r="E2005" i="1"/>
  <c r="H1834" i="1"/>
  <c r="W1834" i="1" s="1"/>
  <c r="X1834" i="1" s="1"/>
  <c r="Y1834" i="1" s="1"/>
  <c r="E1741" i="1"/>
  <c r="F2423" i="1"/>
  <c r="H2453" i="1"/>
  <c r="D2012" i="1"/>
  <c r="D2434" i="1"/>
  <c r="J703" i="6"/>
  <c r="F1922" i="1"/>
  <c r="H1918" i="1"/>
  <c r="F2081" i="1"/>
  <c r="E1786" i="1"/>
  <c r="H2413" i="1"/>
  <c r="H766" i="6"/>
  <c r="E2031" i="1"/>
  <c r="E2440" i="1"/>
  <c r="F2452" i="1"/>
  <c r="H1821" i="1"/>
  <c r="D2385" i="1"/>
  <c r="D1957" i="1"/>
  <c r="H1894" i="1"/>
  <c r="F2091" i="1"/>
  <c r="D2423" i="1"/>
  <c r="E1790" i="1"/>
  <c r="E1851" i="1"/>
  <c r="H2095" i="1"/>
  <c r="H643" i="6"/>
  <c r="H1717" i="1"/>
  <c r="H1762" i="1"/>
  <c r="D2471" i="1"/>
  <c r="E2451" i="1"/>
  <c r="D1979" i="1"/>
  <c r="D1861" i="1"/>
  <c r="H2013" i="1"/>
  <c r="W2013" i="1" s="1"/>
  <c r="X2013" i="1" s="1"/>
  <c r="Y2013" i="1" s="1"/>
  <c r="E1905" i="1"/>
  <c r="F2471" i="1"/>
  <c r="F1926" i="1"/>
  <c r="F2422" i="1"/>
  <c r="H1810" i="1"/>
  <c r="W1810" i="1" s="1"/>
  <c r="H2120" i="1"/>
  <c r="F1771" i="1"/>
  <c r="F2468" i="1"/>
  <c r="D1709" i="1"/>
  <c r="H1831" i="1"/>
  <c r="H1962" i="1"/>
  <c r="E1836" i="1"/>
  <c r="D2362" i="1"/>
  <c r="H2420" i="1"/>
  <c r="E1768" i="1"/>
  <c r="E2474" i="1"/>
  <c r="D2365" i="1"/>
  <c r="D2448" i="1"/>
  <c r="H2049" i="1"/>
  <c r="F1917" i="1"/>
  <c r="F1843" i="1"/>
  <c r="H2168" i="1"/>
  <c r="W2168" i="1" s="1"/>
  <c r="X2168" i="1" s="1"/>
  <c r="Y2168" i="1" s="1"/>
  <c r="E1853" i="1"/>
  <c r="F1954" i="1"/>
  <c r="D1947" i="1"/>
  <c r="E1887" i="1"/>
  <c r="H2128" i="1"/>
  <c r="H666" i="6"/>
  <c r="E2033" i="1"/>
  <c r="E1774" i="1"/>
  <c r="F1704" i="1"/>
  <c r="F2028" i="1"/>
  <c r="E2376" i="1"/>
  <c r="F2409" i="1"/>
  <c r="H2472" i="1"/>
  <c r="E1745" i="1"/>
  <c r="E1946" i="1"/>
  <c r="D1857" i="1"/>
  <c r="D2115" i="1"/>
  <c r="H2159" i="1"/>
  <c r="W2159" i="1" s="1"/>
  <c r="X2159" i="1" s="1"/>
  <c r="Y2159" i="1" s="1"/>
  <c r="E2021" i="1"/>
  <c r="D1786" i="1"/>
  <c r="H1798" i="1"/>
  <c r="F2464" i="1"/>
  <c r="D2157" i="1"/>
  <c r="F1918" i="1"/>
  <c r="H2087" i="1"/>
  <c r="H1970" i="1"/>
  <c r="W1970" i="1" s="1"/>
  <c r="X1970" i="1" s="1"/>
  <c r="Y1970" i="1" s="1"/>
  <c r="D2453" i="1"/>
  <c r="F1841" i="1"/>
  <c r="H2141" i="1"/>
  <c r="J765" i="6"/>
  <c r="D1982" i="1"/>
  <c r="J733" i="6"/>
  <c r="E1830" i="1"/>
  <c r="H2436" i="1"/>
  <c r="F2123" i="1"/>
  <c r="F1904" i="1"/>
  <c r="H1988" i="1"/>
  <c r="D1794" i="1"/>
  <c r="H2066" i="1"/>
  <c r="E2061" i="1"/>
  <c r="H2421" i="1"/>
  <c r="D2355" i="1"/>
  <c r="E2162" i="1"/>
  <c r="I641" i="6"/>
  <c r="F2095" i="1"/>
  <c r="E2135" i="1"/>
  <c r="D1751" i="1"/>
  <c r="E1717" i="1"/>
  <c r="H2091" i="1"/>
  <c r="F2411" i="1"/>
  <c r="J631" i="6"/>
  <c r="J662" i="6"/>
  <c r="E2145" i="1"/>
  <c r="H732" i="6"/>
  <c r="E1752" i="1"/>
  <c r="D2394" i="1"/>
  <c r="H2200" i="1"/>
  <c r="H2178" i="1"/>
  <c r="W2178" i="1" s="1"/>
  <c r="X2178" i="1" s="1"/>
  <c r="Y2178" i="1" s="1"/>
  <c r="D2014" i="1"/>
  <c r="E1968" i="1"/>
  <c r="D1805" i="1"/>
  <c r="H664" i="6"/>
  <c r="F2370" i="1"/>
  <c r="F2137" i="1"/>
  <c r="H1854" i="1"/>
  <c r="D2083" i="1"/>
  <c r="I729" i="6"/>
  <c r="E1734" i="1"/>
  <c r="F2147" i="1"/>
  <c r="D2393" i="1"/>
  <c r="E2427" i="1"/>
  <c r="H2396" i="1"/>
  <c r="E2190" i="1"/>
  <c r="E2372" i="1"/>
  <c r="H2057" i="1"/>
  <c r="E1972" i="1"/>
  <c r="D1925" i="1"/>
  <c r="F2384" i="1"/>
  <c r="D1996" i="1"/>
  <c r="H1929" i="1"/>
  <c r="F2140" i="1"/>
  <c r="D2123" i="1"/>
  <c r="I737" i="6"/>
  <c r="D1858" i="1"/>
  <c r="E1979" i="1"/>
  <c r="E2470" i="1"/>
  <c r="D1894" i="1"/>
  <c r="H1826" i="1"/>
  <c r="E1915" i="1"/>
  <c r="D2112" i="1"/>
  <c r="H2391" i="1"/>
  <c r="E1861" i="1"/>
  <c r="D2454" i="1"/>
  <c r="F2407" i="1"/>
  <c r="E2134" i="1"/>
  <c r="H1910" i="1"/>
  <c r="E1859" i="1"/>
  <c r="F1780" i="1"/>
  <c r="E2462" i="1"/>
  <c r="E1825" i="1"/>
  <c r="H1863" i="1"/>
  <c r="H2359" i="1"/>
  <c r="W2359" i="1" s="1"/>
  <c r="X2359" i="1" s="1"/>
  <c r="Y2359" i="1" s="1"/>
  <c r="D2030" i="1"/>
  <c r="H1794" i="1"/>
  <c r="E2023" i="1"/>
  <c r="E2439" i="1"/>
  <c r="F2381" i="1"/>
  <c r="F1869" i="1"/>
  <c r="H2188" i="1"/>
  <c r="E1847" i="1"/>
  <c r="E2141" i="1"/>
  <c r="H1830" i="1"/>
  <c r="F1717" i="1"/>
  <c r="F1895" i="1"/>
  <c r="E2009" i="1"/>
  <c r="E2173" i="1"/>
  <c r="D2361" i="1"/>
  <c r="E2442" i="1"/>
  <c r="E2166" i="1"/>
  <c r="H1944" i="1"/>
  <c r="W1944" i="1" s="1"/>
  <c r="X1944" i="1" s="1"/>
  <c r="Y1944" i="1" s="1"/>
  <c r="F1909" i="1"/>
  <c r="F1976" i="1"/>
  <c r="E2179" i="1"/>
  <c r="F2066" i="1"/>
  <c r="H2430" i="1"/>
  <c r="E2087" i="1"/>
  <c r="D1991" i="1"/>
  <c r="F2376" i="1"/>
  <c r="E1934" i="1"/>
  <c r="F2012" i="1"/>
  <c r="D2409" i="1"/>
  <c r="H1840" i="1"/>
  <c r="W1840" i="1" s="1"/>
  <c r="X1840" i="1" s="1"/>
  <c r="Y1840" i="1" s="1"/>
  <c r="H2014" i="1"/>
  <c r="J705" i="6"/>
  <c r="D1972" i="1"/>
  <c r="H1980" i="1"/>
  <c r="D1948" i="1"/>
  <c r="D1926" i="1"/>
  <c r="E2140" i="1"/>
  <c r="E2142" i="1"/>
  <c r="H2202" i="1"/>
  <c r="F1847" i="1"/>
  <c r="E1984" i="1"/>
  <c r="E2412" i="1"/>
  <c r="D1917" i="1"/>
  <c r="H2121" i="1"/>
  <c r="W2121" i="1" s="1"/>
  <c r="X2121" i="1" s="1"/>
  <c r="Y2121" i="1" s="1"/>
  <c r="D1727" i="1"/>
  <c r="F1728" i="1"/>
  <c r="H2454" i="1"/>
  <c r="E1941" i="1"/>
  <c r="F2163" i="1"/>
  <c r="D2037" i="1"/>
  <c r="E1931" i="1"/>
  <c r="F2093" i="1"/>
  <c r="F1820" i="1"/>
  <c r="D1903" i="1"/>
  <c r="H1752" i="1"/>
  <c r="F2454" i="1"/>
  <c r="F1951" i="1"/>
  <c r="D2155" i="1"/>
  <c r="F2185" i="1"/>
  <c r="H1890" i="1"/>
  <c r="H1823" i="1"/>
  <c r="W1823" i="1" s="1"/>
  <c r="X1823" i="1" s="1"/>
  <c r="Y1823" i="1" s="1"/>
  <c r="E1844" i="1"/>
  <c r="E2191" i="1"/>
  <c r="E2407" i="1"/>
  <c r="F1980" i="1"/>
  <c r="E2186" i="1"/>
  <c r="D2122" i="1"/>
  <c r="H1771" i="1"/>
  <c r="F1929" i="1"/>
  <c r="D1793" i="1"/>
  <c r="H2448" i="1"/>
  <c r="D2446" i="1"/>
  <c r="F2003" i="1"/>
  <c r="D2001" i="1"/>
  <c r="E1831" i="1"/>
  <c r="J666" i="6"/>
  <c r="E1976" i="1"/>
  <c r="D1773" i="1"/>
  <c r="D2134" i="1"/>
  <c r="F2373" i="1"/>
  <c r="J730" i="6"/>
  <c r="E2159" i="1"/>
  <c r="E2362" i="1"/>
  <c r="H2417" i="1"/>
  <c r="F2477" i="1"/>
  <c r="I741" i="6"/>
  <c r="F2172" i="1"/>
  <c r="E1912" i="1"/>
  <c r="H2052" i="1"/>
  <c r="D1803" i="1"/>
  <c r="E2449" i="1"/>
  <c r="D2163" i="1"/>
  <c r="D1946" i="1"/>
  <c r="D1855" i="1"/>
  <c r="F1754" i="1"/>
  <c r="F1932" i="1"/>
  <c r="J760" i="6"/>
  <c r="D2427" i="1"/>
  <c r="E1854" i="1"/>
  <c r="E2367" i="1"/>
  <c r="F1815" i="1"/>
  <c r="H1884" i="1"/>
  <c r="W1884" i="1" s="1"/>
  <c r="X1884" i="1" s="1"/>
  <c r="Y1884" i="1" s="1"/>
  <c r="F2177" i="1"/>
  <c r="H1977" i="1"/>
  <c r="W1977" i="1" s="1"/>
  <c r="X1977" i="1" s="1"/>
  <c r="Y1977" i="1" s="1"/>
  <c r="H2130" i="1"/>
  <c r="D2029" i="1"/>
  <c r="E2004" i="1"/>
  <c r="D2167" i="1"/>
  <c r="E2092" i="1"/>
  <c r="H2184" i="1"/>
  <c r="H1815" i="1"/>
  <c r="H768" i="6"/>
  <c r="H2170" i="1"/>
  <c r="F1740" i="1"/>
  <c r="D1854" i="1"/>
  <c r="H2372" i="1"/>
  <c r="W2372" i="1" s="1"/>
  <c r="X2372" i="1" s="1"/>
  <c r="Y2372" i="1" s="1"/>
  <c r="E1742" i="1"/>
  <c r="H2415" i="1"/>
  <c r="D2154" i="1"/>
  <c r="F1742" i="1"/>
  <c r="E2165" i="1"/>
  <c r="F2435" i="1"/>
  <c r="H2081" i="1"/>
  <c r="E1731" i="1"/>
  <c r="H1833" i="1"/>
  <c r="H1940" i="1"/>
  <c r="D1702" i="1"/>
  <c r="F1989" i="1"/>
  <c r="H2054" i="1"/>
  <c r="H1699" i="1"/>
  <c r="W1699" i="1" s="1"/>
  <c r="X1699" i="1" s="1"/>
  <c r="Y1699" i="1" s="1"/>
  <c r="D1929" i="1"/>
  <c r="F2419" i="1"/>
  <c r="E1933" i="1"/>
  <c r="H2006" i="1"/>
  <c r="H769" i="6"/>
  <c r="I669" i="6"/>
  <c r="H2455" i="1"/>
  <c r="D1712" i="1"/>
  <c r="D2412" i="1"/>
  <c r="F2133" i="1"/>
  <c r="F1807" i="1"/>
  <c r="H1994" i="1"/>
  <c r="W1994" i="1" s="1"/>
  <c r="X1994" i="1" s="1"/>
  <c r="Y1994" i="1" s="1"/>
  <c r="F2391" i="1"/>
  <c r="H2201" i="1"/>
  <c r="H1712" i="1"/>
  <c r="H1841" i="1"/>
  <c r="H707" i="6"/>
  <c r="F1792" i="1"/>
  <c r="E1935" i="1"/>
  <c r="E2029" i="1"/>
  <c r="E2025" i="1"/>
  <c r="E1785" i="1"/>
  <c r="H1795" i="1"/>
  <c r="W1795" i="1" s="1"/>
  <c r="D2129" i="1"/>
  <c r="F2443" i="1"/>
  <c r="F1716" i="1"/>
  <c r="D1997" i="1"/>
  <c r="H2423" i="1"/>
  <c r="W2423" i="1" s="1"/>
  <c r="X2423" i="1" s="1"/>
  <c r="Y2423" i="1" s="1"/>
  <c r="D1801" i="1"/>
  <c r="F1931" i="1"/>
  <c r="E1884" i="1"/>
  <c r="F1793" i="1"/>
  <c r="H1997" i="1"/>
  <c r="E1702" i="1"/>
  <c r="F2174" i="1"/>
  <c r="H1921" i="1"/>
  <c r="F1743" i="1"/>
  <c r="F2387" i="1"/>
  <c r="F2428" i="1"/>
  <c r="F1997" i="1"/>
  <c r="D2472" i="1"/>
  <c r="E1970" i="1"/>
  <c r="H2001" i="1"/>
  <c r="H1972" i="1"/>
  <c r="E2160" i="1"/>
  <c r="F1784" i="1"/>
  <c r="E1763" i="1"/>
  <c r="H2059" i="1"/>
  <c r="J665" i="6"/>
  <c r="D1753" i="1"/>
  <c r="J676" i="6"/>
  <c r="E1994" i="1"/>
  <c r="E2379" i="1"/>
  <c r="D2363" i="1"/>
  <c r="E1904" i="1"/>
  <c r="H1844" i="1"/>
  <c r="E2081" i="1"/>
  <c r="F1773" i="1"/>
  <c r="H2474" i="1"/>
  <c r="E1971" i="1"/>
  <c r="E1903" i="1"/>
  <c r="F2442" i="1"/>
  <c r="F1706" i="1"/>
  <c r="H2108" i="1"/>
  <c r="D2475" i="1"/>
  <c r="D1826" i="1"/>
  <c r="H1843" i="1"/>
  <c r="F1714" i="1"/>
  <c r="D1748" i="1"/>
  <c r="F2458" i="1"/>
  <c r="E1913" i="1"/>
  <c r="H1859" i="1"/>
  <c r="E1778" i="1"/>
  <c r="D1933" i="1"/>
  <c r="E1848" i="1"/>
  <c r="H2466" i="1"/>
  <c r="H705" i="6"/>
  <c r="E2020" i="1"/>
  <c r="F1759" i="1"/>
  <c r="H1927" i="1"/>
  <c r="H1742" i="1"/>
  <c r="D1910" i="1"/>
  <c r="D1843" i="1"/>
  <c r="E1743" i="1"/>
  <c r="F1785" i="1"/>
  <c r="H1906" i="1"/>
  <c r="E1775" i="1"/>
  <c r="H665" i="6"/>
  <c r="E2120" i="1"/>
  <c r="D1757" i="1"/>
  <c r="F1952" i="1"/>
  <c r="F1794" i="1"/>
  <c r="H1874" i="1"/>
  <c r="E1992" i="1"/>
  <c r="F1757" i="1"/>
  <c r="D1973" i="1"/>
  <c r="E2401" i="1"/>
  <c r="E2073" i="1"/>
  <c r="J732" i="6"/>
  <c r="F1752" i="1"/>
  <c r="D2131" i="1"/>
  <c r="F2083" i="1"/>
  <c r="D1960" i="1"/>
  <c r="E1942" i="1"/>
  <c r="D2164" i="1"/>
  <c r="F1731" i="1"/>
  <c r="H1777" i="1"/>
  <c r="E2148" i="1"/>
  <c r="E2177" i="1"/>
  <c r="E1985" i="1"/>
  <c r="D2372" i="1"/>
  <c r="E2432" i="1"/>
  <c r="F2377" i="1"/>
  <c r="E1871" i="1"/>
  <c r="H1706" i="1"/>
  <c r="F2398" i="1"/>
  <c r="E1715" i="1"/>
  <c r="F2397" i="1"/>
  <c r="D2033" i="1"/>
  <c r="I637" i="6"/>
  <c r="H2367" i="1"/>
  <c r="W2367" i="1" s="1"/>
  <c r="X2367" i="1" s="1"/>
  <c r="Y2367" i="1" s="1"/>
  <c r="F2136" i="1"/>
  <c r="F1832" i="1"/>
  <c r="E2446" i="1"/>
  <c r="D1711" i="1"/>
  <c r="E1788" i="1"/>
  <c r="D2465" i="1"/>
  <c r="F2007" i="1"/>
  <c r="F1844" i="1"/>
  <c r="F1814" i="1"/>
  <c r="H1959" i="1"/>
  <c r="E1888" i="1"/>
  <c r="E1720" i="1"/>
  <c r="H1807" i="1"/>
  <c r="D1949" i="1"/>
  <c r="D2067" i="1"/>
  <c r="H2366" i="1"/>
  <c r="E2037" i="1"/>
  <c r="H2166" i="1"/>
  <c r="W2166" i="1" s="1"/>
  <c r="X2166" i="1" s="1"/>
  <c r="Y2166" i="1" s="1"/>
  <c r="D2156" i="1"/>
  <c r="D2093" i="1"/>
  <c r="E2363" i="1"/>
  <c r="F2001" i="1"/>
  <c r="D1942" i="1"/>
  <c r="D2075" i="1"/>
  <c r="H2476" i="1"/>
  <c r="W2476" i="1" s="1"/>
  <c r="D2410" i="1"/>
  <c r="D1968" i="1"/>
  <c r="F2401" i="1"/>
  <c r="H760" i="6"/>
  <c r="I695" i="6"/>
  <c r="D2449" i="1"/>
  <c r="E2421" i="1"/>
  <c r="D2179" i="1"/>
  <c r="D1882" i="1"/>
  <c r="F2029" i="1"/>
  <c r="F1746" i="1"/>
  <c r="F1912" i="1"/>
  <c r="H2407" i="1"/>
  <c r="F2160" i="1"/>
  <c r="E2107" i="1"/>
  <c r="F2447" i="1"/>
  <c r="H731" i="6"/>
  <c r="H1945" i="1"/>
  <c r="D2152" i="1"/>
  <c r="F2034" i="1"/>
  <c r="D1792" i="1"/>
  <c r="H697" i="6"/>
  <c r="H2002" i="1"/>
  <c r="D2462" i="1"/>
  <c r="E2441" i="1"/>
  <c r="H1754" i="1"/>
  <c r="E2095" i="1"/>
  <c r="D2007" i="1"/>
  <c r="D2121" i="1"/>
  <c r="E1809" i="1"/>
  <c r="I732" i="6"/>
  <c r="F2433" i="1"/>
  <c r="E1777" i="1"/>
  <c r="F1877" i="1"/>
  <c r="D2146" i="1"/>
  <c r="F1973" i="1"/>
  <c r="D2039" i="1"/>
  <c r="F1724" i="1"/>
  <c r="H2457" i="1"/>
  <c r="W2457" i="1" s="1"/>
  <c r="F2094" i="1"/>
  <c r="D1769" i="1"/>
  <c r="D1836" i="1"/>
  <c r="E2083" i="1"/>
  <c r="F1985" i="1"/>
  <c r="F2444" i="1"/>
  <c r="F2366" i="1"/>
  <c r="D1969" i="1"/>
  <c r="D1918" i="1"/>
  <c r="D1797" i="1"/>
  <c r="E2365" i="1"/>
  <c r="J761" i="6"/>
  <c r="H2113" i="1"/>
  <c r="F1883" i="1"/>
  <c r="D1835" i="1"/>
  <c r="D2368" i="1"/>
  <c r="D1846" i="1"/>
  <c r="F2032" i="1"/>
  <c r="E1819" i="1"/>
  <c r="H2082" i="1"/>
  <c r="H2136" i="1"/>
  <c r="D1777" i="1"/>
  <c r="E2392" i="1"/>
  <c r="D2165" i="1"/>
  <c r="D1967" i="1"/>
  <c r="F1971" i="1"/>
  <c r="D2138" i="1"/>
  <c r="D1895" i="1"/>
  <c r="H1862" i="1"/>
  <c r="W1862" i="1" s="1"/>
  <c r="X1862" i="1" s="1"/>
  <c r="Y1862" i="1" s="1"/>
  <c r="H1963" i="1"/>
  <c r="F2113" i="1"/>
  <c r="E1779" i="1"/>
  <c r="F1783" i="1"/>
  <c r="H1749" i="1"/>
  <c r="D2194" i="1"/>
  <c r="D1867" i="1"/>
  <c r="H1872" i="1"/>
  <c r="D1771" i="1"/>
  <c r="D2077" i="1"/>
  <c r="D1912" i="1"/>
  <c r="D2073" i="1"/>
  <c r="H1973" i="1"/>
  <c r="E2034" i="1"/>
  <c r="H2428" i="1"/>
  <c r="E1860" i="1"/>
  <c r="D1799" i="1"/>
  <c r="F2363" i="1"/>
  <c r="E1714" i="1"/>
  <c r="H2441" i="1"/>
  <c r="D2460" i="1"/>
  <c r="D1723" i="1"/>
  <c r="H1848" i="1"/>
  <c r="W1848" i="1" s="1"/>
  <c r="X1848" i="1" s="1"/>
  <c r="Y1848" i="1" s="1"/>
  <c r="E1981" i="1"/>
  <c r="J706" i="6"/>
  <c r="F2117" i="1"/>
  <c r="F1863" i="1"/>
  <c r="F1705" i="1"/>
  <c r="D2130" i="1"/>
  <c r="I767" i="6"/>
  <c r="I738" i="6"/>
  <c r="F2451" i="1"/>
  <c r="F1950" i="1"/>
  <c r="H1736" i="1"/>
  <c r="F1774" i="1"/>
  <c r="H1768" i="1"/>
  <c r="W1768" i="1" s="1"/>
  <c r="X1768" i="1" s="1"/>
  <c r="Y1768" i="1" s="1"/>
  <c r="D2411" i="1"/>
  <c r="H2085" i="1"/>
  <c r="W2085" i="1" s="1"/>
  <c r="X2085" i="1" s="1"/>
  <c r="Y2085" i="1" s="1"/>
  <c r="F1829" i="1"/>
  <c r="H2142" i="1"/>
  <c r="H1722" i="1"/>
  <c r="W1722" i="1" s="1"/>
  <c r="X1722" i="1" s="1"/>
  <c r="Y1722" i="1" s="1"/>
  <c r="E1872" i="1"/>
  <c r="E1948" i="1"/>
  <c r="E2062" i="1"/>
  <c r="F2043" i="1"/>
  <c r="W2043" i="1" s="1"/>
  <c r="E1926" i="1"/>
  <c r="E1739" i="1"/>
  <c r="D2177" i="1"/>
  <c r="H2111" i="1"/>
  <c r="W2111" i="1" s="1"/>
  <c r="X2111" i="1" s="1"/>
  <c r="Y2111" i="1" s="1"/>
  <c r="H2119" i="1"/>
  <c r="W2119" i="1" s="1"/>
  <c r="X2119" i="1" s="1"/>
  <c r="Y2119" i="1" s="1"/>
  <c r="F1966" i="1"/>
  <c r="E1747" i="1"/>
  <c r="D1943" i="1"/>
  <c r="E2473" i="1"/>
  <c r="H2164" i="1"/>
  <c r="D2430" i="1"/>
  <c r="F1995" i="1"/>
  <c r="D2377" i="1"/>
  <c r="D1758" i="1"/>
  <c r="D2452" i="1"/>
  <c r="F1767" i="1"/>
  <c r="H762" i="6"/>
  <c r="D1987" i="1"/>
  <c r="E2106" i="1"/>
  <c r="H1791" i="1"/>
  <c r="F2193" i="1"/>
  <c r="H2442" i="1"/>
  <c r="D1872" i="1"/>
  <c r="F1998" i="1"/>
  <c r="F2180" i="1"/>
  <c r="F1972" i="1"/>
  <c r="F2042" i="1"/>
  <c r="W2042" i="1" s="1"/>
  <c r="D2094" i="1"/>
  <c r="E2171" i="1"/>
  <c r="H2473" i="1"/>
  <c r="H1751" i="1"/>
  <c r="W1751" i="1" s="1"/>
  <c r="X1751" i="1" s="1"/>
  <c r="Y1751" i="1" s="1"/>
  <c r="E2460" i="1"/>
  <c r="D1763" i="1"/>
  <c r="F1996" i="1"/>
  <c r="E2094" i="1"/>
  <c r="H2117" i="1"/>
  <c r="F2189" i="1"/>
  <c r="D2063" i="1"/>
  <c r="E2001" i="1"/>
  <c r="E2056" i="1"/>
  <c r="H1946" i="1"/>
  <c r="H2010" i="1"/>
  <c r="E1896" i="1"/>
  <c r="H1734" i="1"/>
  <c r="E1843" i="1"/>
  <c r="H1871" i="1"/>
  <c r="H1937" i="1"/>
  <c r="W1937" i="1" s="1"/>
  <c r="H1744" i="1"/>
  <c r="F2075" i="1"/>
  <c r="J643" i="6"/>
  <c r="H1767" i="1"/>
  <c r="E1813" i="1"/>
  <c r="F2045" i="1"/>
  <c r="E2124" i="1"/>
  <c r="E1147" i="2"/>
  <c r="W2470" i="1" l="1"/>
  <c r="W1916" i="1"/>
  <c r="W1841" i="1"/>
  <c r="X1841" i="1" s="1"/>
  <c r="Y1841" i="1" s="1"/>
  <c r="W2437" i="1"/>
  <c r="X2437" i="1" s="1"/>
  <c r="Y2437" i="1" s="1"/>
  <c r="W1744" i="1"/>
  <c r="X1744" i="1" s="1"/>
  <c r="Y1744" i="1" s="1"/>
  <c r="W1749" i="1"/>
  <c r="X1749" i="1" s="1"/>
  <c r="Y1749" i="1" s="1"/>
  <c r="W2032" i="1"/>
  <c r="W1706" i="1"/>
  <c r="X1706" i="1" s="1"/>
  <c r="Y1706" i="1" s="1"/>
  <c r="W1843" i="1"/>
  <c r="X1843" i="1" s="1"/>
  <c r="Y1843" i="1" s="1"/>
  <c r="W1833" i="1"/>
  <c r="X1833" i="1" s="1"/>
  <c r="Y1833" i="1" s="1"/>
  <c r="W2136" i="1"/>
  <c r="X2136" i="1" s="1"/>
  <c r="Y2136" i="1" s="1"/>
  <c r="W2034" i="1"/>
  <c r="W2430" i="1"/>
  <c r="X2430" i="1" s="1"/>
  <c r="Y2430" i="1" s="1"/>
  <c r="W1943" i="1"/>
  <c r="X1943" i="1" s="1"/>
  <c r="Y1943" i="1" s="1"/>
  <c r="W2436" i="1"/>
  <c r="X2436" i="1" s="1"/>
  <c r="Y2436" i="1" s="1"/>
  <c r="W2028" i="1"/>
  <c r="W1906" i="1"/>
  <c r="W2396" i="1"/>
  <c r="X2396" i="1" s="1"/>
  <c r="Y2396" i="1" s="1"/>
  <c r="W1831" i="1"/>
  <c r="X1831" i="1" s="1"/>
  <c r="Y1831" i="1" s="1"/>
  <c r="W2466" i="1"/>
  <c r="W1859" i="1"/>
  <c r="X1859" i="1" s="1"/>
  <c r="Y1859" i="1" s="1"/>
  <c r="W1872" i="1"/>
  <c r="X1872" i="1" s="1"/>
  <c r="Y1872" i="1" s="1"/>
  <c r="W1822" i="1"/>
  <c r="X1822" i="1" s="1"/>
  <c r="Y1822" i="1" s="1"/>
  <c r="W2183" i="1"/>
  <c r="X2183" i="1" s="1"/>
  <c r="Y2183" i="1" s="1"/>
  <c r="W2155" i="1"/>
  <c r="X2155" i="1" s="1"/>
  <c r="Y2155" i="1" s="1"/>
  <c r="W1796" i="1"/>
  <c r="W2441" i="1"/>
  <c r="W1828" i="1"/>
  <c r="X1828" i="1" s="1"/>
  <c r="Y1828" i="1" s="1"/>
  <c r="W2002" i="1"/>
  <c r="X2002" i="1" s="1"/>
  <c r="Y2002" i="1" s="1"/>
  <c r="W1874" i="1"/>
  <c r="X1874" i="1" s="1"/>
  <c r="Y1874" i="1" s="1"/>
  <c r="W2014" i="1"/>
  <c r="X2014" i="1" s="1"/>
  <c r="Y2014" i="1" s="1"/>
  <c r="W1798" i="1"/>
  <c r="W2472" i="1"/>
  <c r="W2128" i="1"/>
  <c r="X2128" i="1" s="1"/>
  <c r="Y2128" i="1" s="1"/>
  <c r="W2446" i="1"/>
  <c r="W1939" i="1"/>
  <c r="X1939" i="1" s="1"/>
  <c r="Y1939" i="1" s="1"/>
  <c r="W1891" i="1"/>
  <c r="X1891" i="1" s="1"/>
  <c r="Y1891" i="1" s="1"/>
  <c r="W2201" i="1"/>
  <c r="X2201" i="1" s="1"/>
  <c r="Y2201" i="1" s="1"/>
  <c r="W2465" i="1"/>
  <c r="W2105" i="1"/>
  <c r="X2105" i="1" s="1"/>
  <c r="Y2105" i="1" s="1"/>
  <c r="W1908" i="1"/>
  <c r="W1945" i="1"/>
  <c r="X1945" i="1" s="1"/>
  <c r="Y1945" i="1" s="1"/>
  <c r="W1927" i="1"/>
  <c r="W2120" i="1"/>
  <c r="X2120" i="1" s="1"/>
  <c r="Y2120" i="1" s="1"/>
  <c r="W2150" i="1"/>
  <c r="X2150" i="1" s="1"/>
  <c r="Y2150" i="1" s="1"/>
  <c r="W1960" i="1"/>
  <c r="X1960" i="1" s="1"/>
  <c r="Y1960" i="1" s="1"/>
  <c r="W1930" i="1"/>
  <c r="W2158" i="1"/>
  <c r="X2158" i="1" s="1"/>
  <c r="Y2158" i="1" s="1"/>
  <c r="W1721" i="1"/>
  <c r="X1721" i="1" s="1"/>
  <c r="Y1721" i="1" s="1"/>
  <c r="W1821" i="1"/>
  <c r="X1821" i="1" s="1"/>
  <c r="Y1821" i="1" s="1"/>
  <c r="W1871" i="1"/>
  <c r="X1871" i="1" s="1"/>
  <c r="Y1871" i="1" s="1"/>
  <c r="W1959" i="1"/>
  <c r="X1959" i="1" s="1"/>
  <c r="Y1959" i="1" s="1"/>
  <c r="W1777" i="1"/>
  <c r="X1777" i="1" s="1"/>
  <c r="Y1777" i="1" s="1"/>
  <c r="W2474" i="1"/>
  <c r="W2455" i="1"/>
  <c r="W2170" i="1"/>
  <c r="X2170" i="1" s="1"/>
  <c r="Y2170" i="1" s="1"/>
  <c r="W2130" i="1"/>
  <c r="X2130" i="1" s="1"/>
  <c r="Y2130" i="1" s="1"/>
  <c r="W2004" i="1"/>
  <c r="X2004" i="1" s="1"/>
  <c r="Y2004" i="1" s="1"/>
  <c r="W1855" i="1"/>
  <c r="X1855" i="1" s="1"/>
  <c r="Y1855" i="1" s="1"/>
  <c r="W2005" i="1"/>
  <c r="X2005" i="1" s="1"/>
  <c r="Y2005" i="1" s="1"/>
  <c r="W1709" i="1"/>
  <c r="X1709" i="1" s="1"/>
  <c r="Y1709" i="1" s="1"/>
  <c r="W1778" i="1"/>
  <c r="X1778" i="1" s="1"/>
  <c r="Y1778" i="1" s="1"/>
  <c r="W1892" i="1"/>
  <c r="X1892" i="1" s="1"/>
  <c r="Y1892" i="1" s="1"/>
  <c r="W1802" i="1"/>
  <c r="W2086" i="1"/>
  <c r="X2086" i="1" s="1"/>
  <c r="Y2086" i="1" s="1"/>
  <c r="W1988" i="1"/>
  <c r="X1988" i="1" s="1"/>
  <c r="Y1988" i="1" s="1"/>
  <c r="W2403" i="1"/>
  <c r="X2403" i="1" s="1"/>
  <c r="Y2403" i="1" s="1"/>
  <c r="W2462" i="1"/>
  <c r="W2010" i="1"/>
  <c r="X2010" i="1" s="1"/>
  <c r="Y2010" i="1" s="1"/>
  <c r="W1890" i="1"/>
  <c r="X1890" i="1" s="1"/>
  <c r="Y1890" i="1" s="1"/>
  <c r="W2362" i="1"/>
  <c r="X2362" i="1" s="1"/>
  <c r="Y2362" i="1" s="1"/>
  <c r="W2355" i="1"/>
  <c r="X2355" i="1" s="1"/>
  <c r="Y2355" i="1" s="1"/>
  <c r="W2144" i="1"/>
  <c r="X2144" i="1" s="1"/>
  <c r="Y2144" i="1" s="1"/>
  <c r="W1845" i="1"/>
  <c r="X1845" i="1" s="1"/>
  <c r="Y1845" i="1" s="1"/>
  <c r="W1850" i="1"/>
  <c r="X1850" i="1" s="1"/>
  <c r="Y1850" i="1" s="1"/>
  <c r="W2045" i="1"/>
  <c r="W2029" i="1"/>
  <c r="W1940" i="1"/>
  <c r="X1940" i="1" s="1"/>
  <c r="Y1940" i="1" s="1"/>
  <c r="W2420" i="1"/>
  <c r="X2420" i="1" s="1"/>
  <c r="Y2420" i="1" s="1"/>
  <c r="W2077" i="1"/>
  <c r="X2077" i="1" s="1"/>
  <c r="Y2077" i="1" s="1"/>
  <c r="W2475" i="1"/>
  <c r="W1764" i="1"/>
  <c r="X1764" i="1" s="1"/>
  <c r="Y1764" i="1" s="1"/>
  <c r="W2410" i="1"/>
  <c r="X2410" i="1" s="1"/>
  <c r="Y2410" i="1" s="1"/>
  <c r="W2143" i="1"/>
  <c r="X2143" i="1" s="1"/>
  <c r="Y2143" i="1" s="1"/>
  <c r="W2448" i="1"/>
  <c r="W1839" i="1"/>
  <c r="X1839" i="1" s="1"/>
  <c r="Y1839" i="1" s="1"/>
  <c r="W2024" i="1"/>
  <c r="W2402" i="1"/>
  <c r="X2402" i="1" s="1"/>
  <c r="Y2402" i="1" s="1"/>
  <c r="W2473" i="1"/>
  <c r="W2082" i="1"/>
  <c r="X2082" i="1" s="1"/>
  <c r="Y2082" i="1" s="1"/>
  <c r="W2202" i="1"/>
  <c r="X2202" i="1" s="1"/>
  <c r="Y2202" i="1" s="1"/>
  <c r="W1946" i="1"/>
  <c r="X1946" i="1" s="1"/>
  <c r="Y1946" i="1" s="1"/>
  <c r="W1736" i="1"/>
  <c r="X1736" i="1" s="1"/>
  <c r="Y1736" i="1" s="1"/>
  <c r="W2108" i="1"/>
  <c r="X2108" i="1" s="1"/>
  <c r="Y2108" i="1" s="1"/>
  <c r="W1921" i="1"/>
  <c r="W2415" i="1"/>
  <c r="X2415" i="1" s="1"/>
  <c r="Y2415" i="1" s="1"/>
  <c r="W2184" i="1"/>
  <c r="X2184" i="1" s="1"/>
  <c r="Y2184" i="1" s="1"/>
  <c r="W1830" i="1"/>
  <c r="X1830" i="1" s="1"/>
  <c r="Y1830" i="1" s="1"/>
  <c r="W1826" i="1"/>
  <c r="X1826" i="1" s="1"/>
  <c r="Y1826" i="1" s="1"/>
  <c r="W2432" i="1"/>
  <c r="X2432" i="1" s="1"/>
  <c r="Y2432" i="1" s="1"/>
  <c r="W2404" i="1"/>
  <c r="X2404" i="1" s="1"/>
  <c r="Y2404" i="1" s="1"/>
  <c r="W2099" i="1"/>
  <c r="X2099" i="1" s="1"/>
  <c r="Y2099" i="1" s="1"/>
  <c r="W2406" i="1"/>
  <c r="X2406" i="1" s="1"/>
  <c r="Y2406" i="1" s="1"/>
  <c r="W2145" i="1"/>
  <c r="X2145" i="1" s="1"/>
  <c r="Y2145" i="1" s="1"/>
  <c r="W1851" i="1"/>
  <c r="X1851" i="1" s="1"/>
  <c r="Y1851" i="1" s="1"/>
  <c r="W2194" i="1"/>
  <c r="W1934" i="1"/>
  <c r="W1907" i="1"/>
  <c r="W2008" i="1"/>
  <c r="X2008" i="1" s="1"/>
  <c r="Y2008" i="1" s="1"/>
  <c r="W2469" i="1"/>
  <c r="W2129" i="1"/>
  <c r="X2129" i="1" s="1"/>
  <c r="Y2129" i="1" s="1"/>
  <c r="W2026" i="1"/>
  <c r="W2134" i="1"/>
  <c r="X2134" i="1" s="1"/>
  <c r="Y2134" i="1" s="1"/>
  <c r="W2414" i="1"/>
  <c r="X2414" i="1" s="1"/>
  <c r="Y2414" i="1" s="1"/>
  <c r="W2186" i="1"/>
  <c r="X2186" i="1" s="1"/>
  <c r="Y2186" i="1" s="1"/>
  <c r="W1993" i="1"/>
  <c r="X1993" i="1" s="1"/>
  <c r="Y1993" i="1" s="1"/>
  <c r="W2182" i="1"/>
  <c r="X2182" i="1" s="1"/>
  <c r="Y2182" i="1" s="1"/>
  <c r="W1754" i="1"/>
  <c r="X1754" i="1" s="1"/>
  <c r="Y1754" i="1" s="1"/>
  <c r="W1844" i="1"/>
  <c r="X1844" i="1" s="1"/>
  <c r="Y1844" i="1" s="1"/>
  <c r="W2006" i="1"/>
  <c r="X2006" i="1" s="1"/>
  <c r="Y2006" i="1" s="1"/>
  <c r="W1910" i="1"/>
  <c r="W1905" i="1"/>
  <c r="W2019" i="1"/>
  <c r="X2019" i="1" s="1"/>
  <c r="Y2019" i="1" s="1"/>
  <c r="W1708" i="1"/>
  <c r="X1708" i="1" s="1"/>
  <c r="Y1708" i="1" s="1"/>
  <c r="W1974" i="1"/>
  <c r="X1974" i="1" s="1"/>
  <c r="Y1974" i="1" s="1"/>
  <c r="W2461" i="1"/>
  <c r="W2463" i="1"/>
  <c r="W1911" i="1"/>
  <c r="W1949" i="1"/>
  <c r="X1949" i="1" s="1"/>
  <c r="Y1949" i="1" s="1"/>
  <c r="W2000" i="1"/>
  <c r="X2000" i="1" s="1"/>
  <c r="Y2000" i="1" s="1"/>
  <c r="W2165" i="1"/>
  <c r="X2165" i="1" s="1"/>
  <c r="Y2165" i="1" s="1"/>
  <c r="W2096" i="1"/>
  <c r="X2096" i="1" s="1"/>
  <c r="Y2096" i="1" s="1"/>
  <c r="W1818" i="1"/>
  <c r="X1818" i="1" s="1"/>
  <c r="Y1818" i="1" s="1"/>
  <c r="W1782" i="1"/>
  <c r="W2445" i="1"/>
  <c r="W2142" i="1"/>
  <c r="X2142" i="1" s="1"/>
  <c r="Y2142" i="1" s="1"/>
  <c r="W2358" i="1"/>
  <c r="X2358" i="1" s="1"/>
  <c r="Y2358" i="1" s="1"/>
  <c r="W1897" i="1"/>
  <c r="X1897" i="1" s="1"/>
  <c r="Y1897" i="1" s="1"/>
  <c r="W1920" i="1"/>
  <c r="W2102" i="1"/>
  <c r="X2102" i="1" s="1"/>
  <c r="Y2102" i="1" s="1"/>
  <c r="W1958" i="1"/>
  <c r="X1958" i="1" s="1"/>
  <c r="Y1958" i="1" s="1"/>
  <c r="W1800" i="1"/>
  <c r="W2192" i="1"/>
  <c r="X2192" i="1" s="1"/>
  <c r="Y2192" i="1" s="1"/>
  <c r="W1990" i="1"/>
  <c r="X1990" i="1" s="1"/>
  <c r="Y1990" i="1" s="1"/>
  <c r="W1771" i="1"/>
  <c r="X1771" i="1" s="1"/>
  <c r="Y1771" i="1" s="1"/>
  <c r="W1734" i="1"/>
  <c r="X1734" i="1" s="1"/>
  <c r="Y1734" i="1" s="1"/>
  <c r="W1791" i="1"/>
  <c r="W1963" i="1"/>
  <c r="X1963" i="1" s="1"/>
  <c r="Y1963" i="1" s="1"/>
  <c r="W2407" i="1"/>
  <c r="X2407" i="1" s="1"/>
  <c r="Y2407" i="1" s="1"/>
  <c r="W1712" i="1"/>
  <c r="X1712" i="1" s="1"/>
  <c r="Y1712" i="1" s="1"/>
  <c r="W2416" i="1"/>
  <c r="X2416" i="1" s="1"/>
  <c r="Y2416" i="1" s="1"/>
  <c r="W2388" i="1"/>
  <c r="X2388" i="1" s="1"/>
  <c r="Y2388" i="1" s="1"/>
  <c r="W2018" i="1"/>
  <c r="X2018" i="1" s="1"/>
  <c r="Y2018" i="1" s="1"/>
  <c r="W1842" i="1"/>
  <c r="X1842" i="1" s="1"/>
  <c r="Y1842" i="1" s="1"/>
  <c r="W1865" i="1"/>
  <c r="X1865" i="1" s="1"/>
  <c r="Y1865" i="1" s="1"/>
  <c r="W1856" i="1"/>
  <c r="X1856" i="1" s="1"/>
  <c r="Y1856" i="1" s="1"/>
  <c r="W1948" i="1"/>
  <c r="X1948" i="1" s="1"/>
  <c r="Y1948" i="1" s="1"/>
  <c r="W1981" i="1"/>
  <c r="X1981" i="1" s="1"/>
  <c r="Y1981" i="1" s="1"/>
  <c r="W1788" i="1"/>
  <c r="W2092" i="1"/>
  <c r="X2092" i="1" s="1"/>
  <c r="Y2092" i="1" s="1"/>
  <c r="W2089" i="1"/>
  <c r="X2089" i="1" s="1"/>
  <c r="Y2089" i="1" s="1"/>
  <c r="W1967" i="1"/>
  <c r="X1967" i="1" s="1"/>
  <c r="Y1967" i="1" s="1"/>
  <c r="W2386" i="1"/>
  <c r="X2386" i="1" s="1"/>
  <c r="Y2386" i="1" s="1"/>
  <c r="W2449" i="1"/>
  <c r="W1811" i="1"/>
  <c r="W2408" i="1"/>
  <c r="X2408" i="1" s="1"/>
  <c r="Y2408" i="1" s="1"/>
  <c r="W2162" i="1"/>
  <c r="X2162" i="1" s="1"/>
  <c r="Y2162" i="1" s="1"/>
  <c r="W1980" i="1"/>
  <c r="X1980" i="1" s="1"/>
  <c r="Y1980" i="1" s="1"/>
  <c r="W1861" i="1"/>
  <c r="X1861" i="1" s="1"/>
  <c r="Y1861" i="1" s="1"/>
  <c r="W1807" i="1"/>
  <c r="W1755" i="1"/>
  <c r="X1755" i="1" s="1"/>
  <c r="Y1755" i="1" s="1"/>
  <c r="W2200" i="1"/>
  <c r="X2200" i="1" s="1"/>
  <c r="Y2200" i="1" s="1"/>
  <c r="W2413" i="1"/>
  <c r="X2413" i="1" s="1"/>
  <c r="Y2413" i="1" s="1"/>
  <c r="W2417" i="1"/>
  <c r="X2417" i="1" s="1"/>
  <c r="Y2417" i="1" s="1"/>
  <c r="W1812" i="1"/>
  <c r="W1991" i="1"/>
  <c r="X1991" i="1" s="1"/>
  <c r="Y1991" i="1" s="1"/>
  <c r="W2405" i="1"/>
  <c r="X2405" i="1" s="1"/>
  <c r="Y2405" i="1" s="1"/>
  <c r="W2383" i="1"/>
  <c r="X2383" i="1" s="1"/>
  <c r="Y2383" i="1" s="1"/>
  <c r="W1982" i="1"/>
  <c r="X1982" i="1" s="1"/>
  <c r="Y1982" i="1" s="1"/>
  <c r="W2199" i="1"/>
  <c r="X2199" i="1" s="1"/>
  <c r="Y2199" i="1" s="1"/>
  <c r="W2164" i="1"/>
  <c r="X2164" i="1" s="1"/>
  <c r="Y2164" i="1" s="1"/>
  <c r="W1762" i="1"/>
  <c r="X1762" i="1" s="1"/>
  <c r="Y1762" i="1" s="1"/>
  <c r="W1801" i="1"/>
  <c r="W2030" i="1"/>
  <c r="W2154" i="1"/>
  <c r="X2154" i="1" s="1"/>
  <c r="Y2154" i="1" s="1"/>
  <c r="W2187" i="1"/>
  <c r="X2187" i="1" s="1"/>
  <c r="Y2187" i="1" s="1"/>
  <c r="W1819" i="1"/>
  <c r="X1819" i="1" s="1"/>
  <c r="Y1819" i="1" s="1"/>
  <c r="W1726" i="1"/>
  <c r="X1726" i="1" s="1"/>
  <c r="Y1726" i="1" s="1"/>
  <c r="W1957" i="1"/>
  <c r="X1957" i="1" s="1"/>
  <c r="Y1957" i="1" s="1"/>
  <c r="W1748" i="1"/>
  <c r="X1748" i="1" s="1"/>
  <c r="Y1748" i="1" s="1"/>
  <c r="W1730" i="1"/>
  <c r="X1730" i="1" s="1"/>
  <c r="Y1730" i="1" s="1"/>
  <c r="W1756" i="1"/>
  <c r="X1756" i="1" s="1"/>
  <c r="Y1756" i="1" s="1"/>
  <c r="W2139" i="1"/>
  <c r="X2139" i="1" s="1"/>
  <c r="Y2139" i="1" s="1"/>
  <c r="W2079" i="1"/>
  <c r="X2079" i="1" s="1"/>
  <c r="Y2079" i="1" s="1"/>
  <c r="W2074" i="1"/>
  <c r="X2074" i="1" s="1"/>
  <c r="Y2074" i="1" s="1"/>
  <c r="W2021" i="1"/>
  <c r="X2021" i="1" s="1"/>
  <c r="Y2021" i="1" s="1"/>
  <c r="W1887" i="1"/>
  <c r="X1887" i="1" s="1"/>
  <c r="Y1887" i="1" s="1"/>
  <c r="W2100" i="1"/>
  <c r="X2100" i="1" s="1"/>
  <c r="Y2100" i="1" s="1"/>
  <c r="W1838" i="1"/>
  <c r="X1838" i="1" s="1"/>
  <c r="Y1838" i="1" s="1"/>
  <c r="W2040" i="1"/>
  <c r="W2442" i="1"/>
  <c r="W2428" i="1"/>
  <c r="X2428" i="1" s="1"/>
  <c r="Y2428" i="1" s="1"/>
  <c r="W1742" i="1"/>
  <c r="X1742" i="1" s="1"/>
  <c r="Y1742" i="1" s="1"/>
  <c r="W2081" i="1"/>
  <c r="X2081" i="1" s="1"/>
  <c r="Y2081" i="1" s="1"/>
  <c r="W2188" i="1"/>
  <c r="X2188" i="1" s="1"/>
  <c r="Y2188" i="1" s="1"/>
  <c r="W1854" i="1"/>
  <c r="X1854" i="1" s="1"/>
  <c r="Y1854" i="1" s="1"/>
  <c r="W2091" i="1"/>
  <c r="X2091" i="1" s="1"/>
  <c r="Y2091" i="1" s="1"/>
  <c r="W2421" i="1"/>
  <c r="X2421" i="1" s="1"/>
  <c r="Y2421" i="1" s="1"/>
  <c r="W2141" i="1"/>
  <c r="X2141" i="1" s="1"/>
  <c r="Y2141" i="1" s="1"/>
  <c r="W2087" i="1"/>
  <c r="X2087" i="1" s="1"/>
  <c r="Y2087" i="1" s="1"/>
  <c r="W1962" i="1"/>
  <c r="X1962" i="1" s="1"/>
  <c r="Y1962" i="1" s="1"/>
  <c r="W1894" i="1"/>
  <c r="X1894" i="1" s="1"/>
  <c r="Y1894" i="1" s="1"/>
  <c r="W2453" i="1"/>
  <c r="W1903" i="1"/>
  <c r="W1789" i="1"/>
  <c r="W2031" i="1"/>
  <c r="W1868" i="1"/>
  <c r="X1868" i="1" s="1"/>
  <c r="Y1868" i="1" s="1"/>
  <c r="W2438" i="1"/>
  <c r="X2438" i="1" s="1"/>
  <c r="Y2438" i="1" s="1"/>
  <c r="W1715" i="1"/>
  <c r="X1715" i="1" s="1"/>
  <c r="Y1715" i="1" s="1"/>
  <c r="W1727" i="1"/>
  <c r="X1727" i="1" s="1"/>
  <c r="Y1727" i="1" s="1"/>
  <c r="W2412" i="1"/>
  <c r="X2412" i="1" s="1"/>
  <c r="Y2412" i="1" s="1"/>
  <c r="W1898" i="1"/>
  <c r="X1898" i="1" s="1"/>
  <c r="Y1898" i="1" s="1"/>
  <c r="W2368" i="1"/>
  <c r="X2368" i="1" s="1"/>
  <c r="Y2368" i="1" s="1"/>
  <c r="W2138" i="1"/>
  <c r="X2138" i="1" s="1"/>
  <c r="Y2138" i="1" s="1"/>
  <c r="W2044" i="1"/>
  <c r="W2161" i="1"/>
  <c r="X2161" i="1" s="1"/>
  <c r="Y2161" i="1" s="1"/>
  <c r="W1928" i="1"/>
  <c r="W2456" i="1"/>
  <c r="W2117" i="1"/>
  <c r="X2117" i="1" s="1"/>
  <c r="Y2117" i="1" s="1"/>
  <c r="W1973" i="1"/>
  <c r="X1973" i="1" s="1"/>
  <c r="Y1973" i="1" s="1"/>
  <c r="W2104" i="1"/>
  <c r="X2104" i="1" s="1"/>
  <c r="Y2104" i="1" s="1"/>
  <c r="W1880" i="1"/>
  <c r="X1880" i="1" s="1"/>
  <c r="Y1880" i="1" s="1"/>
  <c r="W2197" i="1"/>
  <c r="X2197" i="1" s="1"/>
  <c r="Y2197" i="1" s="1"/>
  <c r="W1781" i="1"/>
  <c r="W1972" i="1"/>
  <c r="X1972" i="1" s="1"/>
  <c r="Y1972" i="1" s="1"/>
  <c r="W1794" i="1"/>
  <c r="W1929" i="1"/>
  <c r="W1717" i="1"/>
  <c r="X1717" i="1" s="1"/>
  <c r="Y1717" i="1" s="1"/>
  <c r="W1883" i="1"/>
  <c r="X1883" i="1" s="1"/>
  <c r="Y1883" i="1" s="1"/>
  <c r="W1950" i="1"/>
  <c r="X1950" i="1" s="1"/>
  <c r="Y1950" i="1" s="1"/>
  <c r="W1976" i="1"/>
  <c r="X1976" i="1" s="1"/>
  <c r="Y1976" i="1" s="1"/>
  <c r="W2397" i="1"/>
  <c r="X2397" i="1" s="1"/>
  <c r="Y2397" i="1" s="1"/>
  <c r="W2185" i="1"/>
  <c r="X2185" i="1" s="1"/>
  <c r="Y2185" i="1" s="1"/>
  <c r="W1989" i="1"/>
  <c r="X1989" i="1" s="1"/>
  <c r="Y1989" i="1" s="1"/>
  <c r="W1705" i="1"/>
  <c r="X1705" i="1" s="1"/>
  <c r="Y1705" i="1" s="1"/>
  <c r="W1926" i="1"/>
  <c r="W2468" i="1"/>
  <c r="W1998" i="1"/>
  <c r="X1998" i="1" s="1"/>
  <c r="Y1998" i="1" s="1"/>
  <c r="W2110" i="1"/>
  <c r="X2110" i="1" s="1"/>
  <c r="Y2110" i="1" s="1"/>
  <c r="W2135" i="1"/>
  <c r="X2135" i="1" s="1"/>
  <c r="Y2135" i="1" s="1"/>
  <c r="W2447" i="1"/>
  <c r="W2157" i="1"/>
  <c r="X2157" i="1" s="1"/>
  <c r="Y2157" i="1" s="1"/>
  <c r="W1792" i="1"/>
  <c r="W1995" i="1"/>
  <c r="X1995" i="1" s="1"/>
  <c r="Y1995" i="1" s="1"/>
  <c r="W1765" i="1"/>
  <c r="X1765" i="1" s="1"/>
  <c r="Y1765" i="1" s="1"/>
  <c r="W2041" i="1"/>
  <c r="W2471" i="1"/>
  <c r="W2007" i="1"/>
  <c r="X2007" i="1" s="1"/>
  <c r="Y2007" i="1" s="1"/>
  <c r="W1793" i="1"/>
  <c r="W2140" i="1"/>
  <c r="X2140" i="1" s="1"/>
  <c r="Y2140" i="1" s="1"/>
  <c r="W2409" i="1"/>
  <c r="X2409" i="1" s="1"/>
  <c r="Y2409" i="1" s="1"/>
  <c r="W1985" i="1"/>
  <c r="X1985" i="1" s="1"/>
  <c r="Y1985" i="1" s="1"/>
  <c r="W1714" i="1"/>
  <c r="X1714" i="1" s="1"/>
  <c r="Y1714" i="1" s="1"/>
  <c r="W2112" i="1"/>
  <c r="X2112" i="1" s="1"/>
  <c r="Y2112" i="1" s="1"/>
  <c r="W2054" i="1"/>
  <c r="W1740" i="1"/>
  <c r="X1740" i="1" s="1"/>
  <c r="Y1740" i="1" s="1"/>
  <c r="W2378" i="1"/>
  <c r="X2378" i="1" s="1"/>
  <c r="Y2378" i="1" s="1"/>
  <c r="W2196" i="1"/>
  <c r="X2196" i="1" s="1"/>
  <c r="Y2196" i="1" s="1"/>
  <c r="W2433" i="1"/>
  <c r="X2433" i="1" s="1"/>
  <c r="Y2433" i="1" s="1"/>
  <c r="W2148" i="1"/>
  <c r="X2148" i="1" s="1"/>
  <c r="Y2148" i="1" s="1"/>
  <c r="W1893" i="1"/>
  <c r="X1893" i="1" s="1"/>
  <c r="Y1893" i="1" s="1"/>
  <c r="W1881" i="1"/>
  <c r="X1881" i="1" s="1"/>
  <c r="Y1881" i="1" s="1"/>
  <c r="W1808" i="1"/>
  <c r="W1942" i="1"/>
  <c r="X1942" i="1" s="1"/>
  <c r="Y1942" i="1" s="1"/>
  <c r="W2133" i="1"/>
  <c r="X2133" i="1" s="1"/>
  <c r="Y2133" i="1" s="1"/>
  <c r="W2392" i="1"/>
  <c r="X2392" i="1" s="1"/>
  <c r="Y2392" i="1" s="1"/>
  <c r="W1760" i="1"/>
  <c r="X1760" i="1" s="1"/>
  <c r="Y1760" i="1" s="1"/>
  <c r="W1917" i="1"/>
  <c r="W2022" i="1"/>
  <c r="X2022" i="1" s="1"/>
  <c r="Y2022" i="1" s="1"/>
  <c r="W1996" i="1"/>
  <c r="X1996" i="1" s="1"/>
  <c r="Y1996" i="1" s="1"/>
  <c r="W2395" i="1"/>
  <c r="X2395" i="1" s="1"/>
  <c r="Y2395" i="1" s="1"/>
  <c r="W1938" i="1"/>
  <c r="W1877" i="1"/>
  <c r="X1877" i="1" s="1"/>
  <c r="Y1877" i="1" s="1"/>
  <c r="W1724" i="1"/>
  <c r="X1724" i="1" s="1"/>
  <c r="Y1724" i="1" s="1"/>
  <c r="W2380" i="1"/>
  <c r="X2380" i="1" s="1"/>
  <c r="Y2380" i="1" s="1"/>
  <c r="W2147" i="1"/>
  <c r="X2147" i="1" s="1"/>
  <c r="Y2147" i="1" s="1"/>
  <c r="W1718" i="1"/>
  <c r="X1718" i="1" s="1"/>
  <c r="Y1718" i="1" s="1"/>
  <c r="W1702" i="1"/>
  <c r="X1702" i="1" s="1"/>
  <c r="Y1702" i="1" s="1"/>
  <c r="W1915" i="1"/>
  <c r="W1886" i="1"/>
  <c r="X1886" i="1" s="1"/>
  <c r="Y1886" i="1" s="1"/>
  <c r="W1837" i="1"/>
  <c r="X1837" i="1" s="1"/>
  <c r="Y1837" i="1" s="1"/>
  <c r="W1816" i="1"/>
  <c r="X1816" i="1" s="1"/>
  <c r="Y1816" i="1" s="1"/>
  <c r="W1825" i="1"/>
  <c r="X1825" i="1" s="1"/>
  <c r="Y1825" i="1" s="1"/>
  <c r="W1731" i="1"/>
  <c r="X1731" i="1" s="1"/>
  <c r="Y1731" i="1" s="1"/>
  <c r="W1909" i="1"/>
  <c r="W1954" i="1"/>
  <c r="X1954" i="1" s="1"/>
  <c r="Y1954" i="1" s="1"/>
  <c r="W2115" i="1"/>
  <c r="X2115" i="1" s="1"/>
  <c r="Y2115" i="1" s="1"/>
  <c r="W2078" i="1"/>
  <c r="X2078" i="1" s="1"/>
  <c r="Y2078" i="1" s="1"/>
  <c r="W2067" i="1"/>
  <c r="X2067" i="1" s="1"/>
  <c r="Y2067" i="1" s="1"/>
  <c r="W1867" i="1"/>
  <c r="X1867" i="1" s="1"/>
  <c r="Y1867" i="1" s="1"/>
  <c r="W2424" i="1"/>
  <c r="X2424" i="1" s="1"/>
  <c r="Y2424" i="1" s="1"/>
  <c r="W2376" i="1"/>
  <c r="X2376" i="1" s="1"/>
  <c r="Y2376" i="1" s="1"/>
  <c r="W2052" i="1"/>
  <c r="W2055" i="1"/>
  <c r="W2050" i="1"/>
  <c r="W2366" i="1"/>
  <c r="X2366" i="1" s="1"/>
  <c r="Y2366" i="1" s="1"/>
  <c r="W1997" i="1"/>
  <c r="X1997" i="1" s="1"/>
  <c r="Y1997" i="1" s="1"/>
  <c r="W1815" i="1"/>
  <c r="X1815" i="1" s="1"/>
  <c r="Y1815" i="1" s="1"/>
  <c r="W1752" i="1"/>
  <c r="X1752" i="1" s="1"/>
  <c r="Y1752" i="1" s="1"/>
  <c r="W2454" i="1"/>
  <c r="W1863" i="1"/>
  <c r="X1863" i="1" s="1"/>
  <c r="Y1863" i="1" s="1"/>
  <c r="W2381" i="1"/>
  <c r="X2381" i="1" s="1"/>
  <c r="Y2381" i="1" s="1"/>
  <c r="W1941" i="1"/>
  <c r="X1941" i="1" s="1"/>
  <c r="Y1941" i="1" s="1"/>
  <c r="W2073" i="1"/>
  <c r="X2073" i="1" s="1"/>
  <c r="Y2073" i="1" s="1"/>
  <c r="W1919" i="1"/>
  <c r="W1956" i="1"/>
  <c r="X1956" i="1" s="1"/>
  <c r="Y1956" i="1" s="1"/>
  <c r="W2357" i="1"/>
  <c r="X2357" i="1" s="1"/>
  <c r="Y2357" i="1" s="1"/>
  <c r="W1784" i="1"/>
  <c r="W1728" i="1"/>
  <c r="X1728" i="1" s="1"/>
  <c r="Y1728" i="1" s="1"/>
  <c r="W2174" i="1"/>
  <c r="X2174" i="1" s="1"/>
  <c r="Y2174" i="1" s="1"/>
  <c r="W1971" i="1"/>
  <c r="X1971" i="1" s="1"/>
  <c r="Y1971" i="1" s="1"/>
  <c r="W1912" i="1"/>
  <c r="W2460" i="1"/>
  <c r="W1759" i="1"/>
  <c r="X1759" i="1" s="1"/>
  <c r="Y1759" i="1" s="1"/>
  <c r="W1780" i="1"/>
  <c r="W1975" i="1"/>
  <c r="X1975" i="1" s="1"/>
  <c r="Y1975" i="1" s="1"/>
  <c r="W1723" i="1"/>
  <c r="X1723" i="1" s="1"/>
  <c r="Y1723" i="1" s="1"/>
  <c r="W2070" i="1"/>
  <c r="X2070" i="1" s="1"/>
  <c r="Y2070" i="1" s="1"/>
  <c r="W2132" i="1"/>
  <c r="X2132" i="1" s="1"/>
  <c r="Y2132" i="1" s="1"/>
  <c r="W1879" i="1"/>
  <c r="X1879" i="1" s="1"/>
  <c r="Y1879" i="1" s="1"/>
  <c r="W1790" i="1"/>
  <c r="W1836" i="1"/>
  <c r="X1836" i="1" s="1"/>
  <c r="Y1836" i="1" s="1"/>
  <c r="W1814" i="1"/>
  <c r="W1965" i="1"/>
  <c r="X1965" i="1" s="1"/>
  <c r="Y1965" i="1" s="1"/>
  <c r="W2127" i="1"/>
  <c r="X2127" i="1" s="1"/>
  <c r="Y2127" i="1" s="1"/>
  <c r="W2195" i="1"/>
  <c r="X2195" i="1" s="1"/>
  <c r="Y2195" i="1" s="1"/>
  <c r="W2377" i="1"/>
  <c r="X2377" i="1" s="1"/>
  <c r="Y2377" i="1" s="1"/>
  <c r="W1747" i="1"/>
  <c r="X1747" i="1" s="1"/>
  <c r="Y1747" i="1" s="1"/>
  <c r="W1932" i="1"/>
  <c r="W1955" i="1"/>
  <c r="X1955" i="1" s="1"/>
  <c r="Y1955" i="1" s="1"/>
  <c r="W2401" i="1"/>
  <c r="X2401" i="1" s="1"/>
  <c r="Y2401" i="1" s="1"/>
  <c r="W1783" i="1"/>
  <c r="W1809" i="1"/>
  <c r="W2156" i="1"/>
  <c r="X2156" i="1" s="1"/>
  <c r="Y2156" i="1" s="1"/>
  <c r="W2017" i="1"/>
  <c r="X2017" i="1" s="1"/>
  <c r="Y2017" i="1" s="1"/>
  <c r="W1896" i="1"/>
  <c r="X1896" i="1" s="1"/>
  <c r="Y1896" i="1" s="1"/>
  <c r="W2035" i="1"/>
  <c r="W1968" i="1"/>
  <c r="X1968" i="1" s="1"/>
  <c r="Y1968" i="1" s="1"/>
  <c r="W2389" i="1"/>
  <c r="X2389" i="1" s="1"/>
  <c r="Y2389" i="1" s="1"/>
  <c r="W1923" i="1"/>
  <c r="W2118" i="1"/>
  <c r="X2118" i="1" s="1"/>
  <c r="Y2118" i="1" s="1"/>
  <c r="W2106" i="1"/>
  <c r="X2106" i="1" s="1"/>
  <c r="Y2106" i="1" s="1"/>
  <c r="W1785" i="1"/>
  <c r="W2153" i="1"/>
  <c r="X2153" i="1" s="1"/>
  <c r="Y2153" i="1" s="1"/>
  <c r="W1936" i="1"/>
  <c r="W1769" i="1"/>
  <c r="X1769" i="1" s="1"/>
  <c r="Y1769" i="1" s="1"/>
  <c r="W2167" i="1"/>
  <c r="X2167" i="1" s="1"/>
  <c r="Y2167" i="1" s="1"/>
  <c r="W2038" i="1"/>
  <c r="W1852" i="1"/>
  <c r="X1852" i="1" s="1"/>
  <c r="Y1852" i="1" s="1"/>
  <c r="W1864" i="1"/>
  <c r="X1864" i="1" s="1"/>
  <c r="Y1864" i="1" s="1"/>
  <c r="W2037" i="1"/>
  <c r="W2398" i="1"/>
  <c r="X2398" i="1" s="1"/>
  <c r="Y2398" i="1" s="1"/>
  <c r="W1713" i="1"/>
  <c r="X1713" i="1" s="1"/>
  <c r="Y1713" i="1" s="1"/>
  <c r="W1766" i="1"/>
  <c r="X1766" i="1" s="1"/>
  <c r="Y1766" i="1" s="1"/>
  <c r="W1835" i="1"/>
  <c r="X1835" i="1" s="1"/>
  <c r="Y1835" i="1" s="1"/>
  <c r="W2439" i="1"/>
  <c r="W1860" i="1"/>
  <c r="X1860" i="1" s="1"/>
  <c r="Y1860" i="1" s="1"/>
  <c r="W2371" i="1"/>
  <c r="X2371" i="1" s="1"/>
  <c r="Y2371" i="1" s="1"/>
  <c r="W1775" i="1"/>
  <c r="X1775" i="1" s="1"/>
  <c r="Y1775" i="1" s="1"/>
  <c r="W1753" i="1"/>
  <c r="X1753" i="1" s="1"/>
  <c r="Y1753" i="1" s="1"/>
  <c r="W1774" i="1"/>
  <c r="X1774" i="1" s="1"/>
  <c r="Y1774" i="1" s="1"/>
  <c r="W2440" i="1"/>
  <c r="W2088" i="1"/>
  <c r="X2088" i="1" s="1"/>
  <c r="Y2088" i="1" s="1"/>
  <c r="W2365" i="1"/>
  <c r="X2365" i="1" s="1"/>
  <c r="Y2365" i="1" s="1"/>
  <c r="W1857" i="1"/>
  <c r="X1857" i="1" s="1"/>
  <c r="Y1857" i="1" s="1"/>
  <c r="W2056" i="1"/>
  <c r="W1904" i="1"/>
  <c r="W1698" i="1"/>
  <c r="X1698" i="1" s="1"/>
  <c r="Y1698" i="1" s="1"/>
  <c r="W2384" i="1"/>
  <c r="X2384" i="1" s="1"/>
  <c r="Y2384" i="1" s="1"/>
  <c r="W2160" i="1"/>
  <c r="X2160" i="1" s="1"/>
  <c r="Y2160" i="1" s="1"/>
  <c r="W2114" i="1"/>
  <c r="X2114" i="1" s="1"/>
  <c r="Y2114" i="1" s="1"/>
  <c r="W1803" i="1"/>
  <c r="W2137" i="1"/>
  <c r="X2137" i="1" s="1"/>
  <c r="Y2137" i="1" s="1"/>
  <c r="W2175" i="1"/>
  <c r="X2175" i="1" s="1"/>
  <c r="Y2175" i="1" s="1"/>
  <c r="W2169" i="1"/>
  <c r="X2169" i="1" s="1"/>
  <c r="Y2169" i="1" s="1"/>
  <c r="W2464" i="1"/>
  <c r="W2400" i="1"/>
  <c r="X2400" i="1" s="1"/>
  <c r="Y2400" i="1" s="1"/>
  <c r="W1746" i="1"/>
  <c r="X1746" i="1" s="1"/>
  <c r="Y1746" i="1" s="1"/>
  <c r="W2385" i="1"/>
  <c r="X2385" i="1" s="1"/>
  <c r="Y2385" i="1" s="1"/>
  <c r="W1853" i="1"/>
  <c r="X1853" i="1" s="1"/>
  <c r="Y1853" i="1" s="1"/>
  <c r="W2149" i="1"/>
  <c r="X2149" i="1" s="1"/>
  <c r="Y2149" i="1" s="1"/>
  <c r="W2387" i="1"/>
  <c r="X2387" i="1" s="1"/>
  <c r="Y2387" i="1" s="1"/>
  <c r="W1947" i="1"/>
  <c r="X1947" i="1" s="1"/>
  <c r="Y1947" i="1" s="1"/>
  <c r="W2103" i="1"/>
  <c r="X2103" i="1" s="1"/>
  <c r="Y2103" i="1" s="1"/>
  <c r="W2411" i="1"/>
  <c r="X2411" i="1" s="1"/>
  <c r="Y2411" i="1" s="1"/>
  <c r="W2047" i="1"/>
  <c r="W2060" i="1"/>
  <c r="W2062" i="1"/>
  <c r="W2051" i="1"/>
  <c r="W1767" i="1"/>
  <c r="X1767" i="1" s="1"/>
  <c r="Y1767" i="1" s="1"/>
  <c r="W2113" i="1"/>
  <c r="X2113" i="1" s="1"/>
  <c r="Y2113" i="1" s="1"/>
  <c r="W2095" i="1"/>
  <c r="X2095" i="1" s="1"/>
  <c r="Y2095" i="1" s="1"/>
  <c r="W1918" i="1"/>
  <c r="W1716" i="1"/>
  <c r="X1716" i="1" s="1"/>
  <c r="Y1716" i="1" s="1"/>
  <c r="W2075" i="1"/>
  <c r="X2075" i="1" s="1"/>
  <c r="Y2075" i="1" s="1"/>
  <c r="W1858" i="1"/>
  <c r="X1858" i="1" s="1"/>
  <c r="Y1858" i="1" s="1"/>
  <c r="W2064" i="1"/>
  <c r="X2064" i="1" s="1"/>
  <c r="Y2064" i="1" s="1"/>
  <c r="W2173" i="1"/>
  <c r="X2173" i="1" s="1"/>
  <c r="Y2173" i="1" s="1"/>
  <c r="W1875" i="1"/>
  <c r="X1875" i="1" s="1"/>
  <c r="Y1875" i="1" s="1"/>
  <c r="W1895" i="1"/>
  <c r="X1895" i="1" s="1"/>
  <c r="Y1895" i="1" s="1"/>
  <c r="W1739" i="1"/>
  <c r="X1739" i="1" s="1"/>
  <c r="Y1739" i="1" s="1"/>
  <c r="W1779" i="1"/>
  <c r="X1779" i="1" s="1"/>
  <c r="Y1779" i="1" s="1"/>
  <c r="W1992" i="1"/>
  <c r="X1992" i="1" s="1"/>
  <c r="Y1992" i="1" s="1"/>
  <c r="W2123" i="1"/>
  <c r="X2123" i="1" s="1"/>
  <c r="Y2123" i="1" s="1"/>
  <c r="W2069" i="1"/>
  <c r="X2069" i="1" s="1"/>
  <c r="Y2069" i="1" s="1"/>
  <c r="W1931" i="1"/>
  <c r="W1711" i="1"/>
  <c r="X1711" i="1" s="1"/>
  <c r="Y1711" i="1" s="1"/>
  <c r="W1763" i="1"/>
  <c r="X1763" i="1" s="1"/>
  <c r="Y1763" i="1" s="1"/>
  <c r="W1924" i="1"/>
  <c r="W1951" i="1"/>
  <c r="X1951" i="1" s="1"/>
  <c r="Y1951" i="1" s="1"/>
  <c r="W1804" i="1"/>
  <c r="W2444" i="1"/>
  <c r="W2171" i="1"/>
  <c r="X2171" i="1" s="1"/>
  <c r="Y2171" i="1" s="1"/>
  <c r="W2375" i="1"/>
  <c r="X2375" i="1" s="1"/>
  <c r="Y2375" i="1" s="1"/>
  <c r="W2098" i="1"/>
  <c r="X2098" i="1" s="1"/>
  <c r="Y2098" i="1" s="1"/>
  <c r="W2419" i="1"/>
  <c r="X2419" i="1" s="1"/>
  <c r="Y2419" i="1" s="1"/>
  <c r="W2046" i="1"/>
  <c r="W2394" i="1"/>
  <c r="X2394" i="1" s="1"/>
  <c r="Y2394" i="1" s="1"/>
  <c r="W2048" i="1"/>
  <c r="W1820" i="1"/>
  <c r="X1820" i="1" s="1"/>
  <c r="Y1820" i="1" s="1"/>
  <c r="W2093" i="1"/>
  <c r="X2093" i="1" s="1"/>
  <c r="Y2093" i="1" s="1"/>
  <c r="W1733" i="1"/>
  <c r="X1733" i="1" s="1"/>
  <c r="Y1733" i="1" s="1"/>
  <c r="W2450" i="1"/>
  <c r="W1979" i="1"/>
  <c r="X1979" i="1" s="1"/>
  <c r="Y1979" i="1" s="1"/>
  <c r="W2370" i="1"/>
  <c r="X2370" i="1" s="1"/>
  <c r="Y2370" i="1" s="1"/>
  <c r="W2393" i="1"/>
  <c r="X2393" i="1" s="1"/>
  <c r="Y2393" i="1" s="1"/>
  <c r="W1719" i="1"/>
  <c r="X1719" i="1" s="1"/>
  <c r="Y1719" i="1" s="1"/>
  <c r="W1933" i="1"/>
  <c r="W2176" i="1"/>
  <c r="X2176" i="1" s="1"/>
  <c r="Y2176" i="1" s="1"/>
  <c r="W2382" i="1"/>
  <c r="X2382" i="1" s="1"/>
  <c r="Y2382" i="1" s="1"/>
  <c r="W1983" i="1"/>
  <c r="X1983" i="1" s="1"/>
  <c r="Y1983" i="1" s="1"/>
  <c r="W1787" i="1"/>
  <c r="W2373" i="1"/>
  <c r="X2373" i="1" s="1"/>
  <c r="Y2373" i="1" s="1"/>
  <c r="W2011" i="1"/>
  <c r="X2011" i="1" s="1"/>
  <c r="Y2011" i="1" s="1"/>
  <c r="W2080" i="1"/>
  <c r="X2080" i="1" s="1"/>
  <c r="Y2080" i="1" s="1"/>
  <c r="W2083" i="1"/>
  <c r="X2083" i="1" s="1"/>
  <c r="Y2083" i="1" s="1"/>
  <c r="W1925" i="1"/>
  <c r="W1914" i="1"/>
  <c r="W1773" i="1"/>
  <c r="X1773" i="1" s="1"/>
  <c r="Y1773" i="1" s="1"/>
  <c r="W2152" i="1"/>
  <c r="X2152" i="1" s="1"/>
  <c r="Y2152" i="1" s="1"/>
  <c r="W2451" i="1"/>
  <c r="W2071" i="1"/>
  <c r="X2071" i="1" s="1"/>
  <c r="Y2071" i="1" s="1"/>
  <c r="W1876" i="1"/>
  <c r="X1876" i="1" s="1"/>
  <c r="Y1876" i="1" s="1"/>
  <c r="W2122" i="1"/>
  <c r="X2122" i="1" s="1"/>
  <c r="Y2122" i="1" s="1"/>
  <c r="W1770" i="1"/>
  <c r="X1770" i="1" s="1"/>
  <c r="Y1770" i="1" s="1"/>
  <c r="W2374" i="1"/>
  <c r="X2374" i="1" s="1"/>
  <c r="Y2374" i="1" s="1"/>
  <c r="W1873" i="1"/>
  <c r="X1873" i="1" s="1"/>
  <c r="Y1873" i="1" s="1"/>
  <c r="W1745" i="1"/>
  <c r="X1745" i="1" s="1"/>
  <c r="Y1745" i="1" s="1"/>
  <c r="W2179" i="1"/>
  <c r="X2179" i="1" s="1"/>
  <c r="Y2179" i="1" s="1"/>
  <c r="W2101" i="1"/>
  <c r="X2101" i="1" s="1"/>
  <c r="Y2101" i="1" s="1"/>
  <c r="W2068" i="1"/>
  <c r="X2068" i="1" s="1"/>
  <c r="Y2068" i="1" s="1"/>
  <c r="W2036" i="1"/>
  <c r="W2033" i="1"/>
  <c r="W2369" i="1"/>
  <c r="X2369" i="1" s="1"/>
  <c r="Y2369" i="1" s="1"/>
  <c r="W1885" i="1"/>
  <c r="X1885" i="1" s="1"/>
  <c r="Y1885" i="1" s="1"/>
  <c r="W1710" i="1"/>
  <c r="X1710" i="1" s="1"/>
  <c r="Y1710" i="1" s="1"/>
  <c r="W2131" i="1"/>
  <c r="X2131" i="1" s="1"/>
  <c r="Y2131" i="1" s="1"/>
  <c r="W1741" i="1"/>
  <c r="X1741" i="1" s="1"/>
  <c r="Y1741" i="1" s="1"/>
  <c r="W1805" i="1"/>
  <c r="W1817" i="1"/>
  <c r="X1817" i="1" s="1"/>
  <c r="Y1817" i="1" s="1"/>
  <c r="W2126" i="1"/>
  <c r="X2126" i="1" s="1"/>
  <c r="Y2126" i="1" s="1"/>
  <c r="W2177" i="1"/>
  <c r="X2177" i="1" s="1"/>
  <c r="Y2177" i="1" s="1"/>
  <c r="W2390" i="1"/>
  <c r="X2390" i="1" s="1"/>
  <c r="Y2390" i="1" s="1"/>
  <c r="W2418" i="1"/>
  <c r="X2418" i="1" s="1"/>
  <c r="Y2418" i="1" s="1"/>
  <c r="W2361" i="1"/>
  <c r="X2361" i="1" s="1"/>
  <c r="Y2361" i="1" s="1"/>
  <c r="W2426" i="1"/>
  <c r="X2426" i="1" s="1"/>
  <c r="Y2426" i="1" s="1"/>
  <c r="W1987" i="1"/>
  <c r="X1987" i="1" s="1"/>
  <c r="Y1987" i="1" s="1"/>
  <c r="W1866" i="1"/>
  <c r="X1866" i="1" s="1"/>
  <c r="Y1866" i="1" s="1"/>
  <c r="W1832" i="1"/>
  <c r="X1832" i="1" s="1"/>
  <c r="Y1832" i="1" s="1"/>
  <c r="W1913" i="1"/>
  <c r="W2058" i="1"/>
  <c r="W2061" i="1"/>
  <c r="W2059" i="1"/>
  <c r="W2001" i="1"/>
  <c r="X2001" i="1" s="1"/>
  <c r="Y2001" i="1" s="1"/>
  <c r="W2391" i="1"/>
  <c r="X2391" i="1" s="1"/>
  <c r="Y2391" i="1" s="1"/>
  <c r="W2066" i="1"/>
  <c r="X2066" i="1" s="1"/>
  <c r="Y2066" i="1" s="1"/>
  <c r="W1743" i="1"/>
  <c r="X1743" i="1" s="1"/>
  <c r="Y1743" i="1" s="1"/>
  <c r="W1847" i="1"/>
  <c r="X1847" i="1" s="1"/>
  <c r="Y1847" i="1" s="1"/>
  <c r="W2458" i="1"/>
  <c r="W1704" i="1"/>
  <c r="X1704" i="1" s="1"/>
  <c r="Y1704" i="1" s="1"/>
  <c r="W2163" i="1"/>
  <c r="X2163" i="1" s="1"/>
  <c r="Y2163" i="1" s="1"/>
  <c r="W1964" i="1"/>
  <c r="X1964" i="1" s="1"/>
  <c r="Y1964" i="1" s="1"/>
  <c r="W1757" i="1"/>
  <c r="X1757" i="1" s="1"/>
  <c r="Y1757" i="1" s="1"/>
  <c r="W1869" i="1"/>
  <c r="X1869" i="1" s="1"/>
  <c r="Y1869" i="1" s="1"/>
  <c r="W2180" i="1"/>
  <c r="X2180" i="1" s="1"/>
  <c r="Y2180" i="1" s="1"/>
  <c r="W1707" i="1"/>
  <c r="X1707" i="1" s="1"/>
  <c r="Y1707" i="1" s="1"/>
  <c r="W1986" i="1"/>
  <c r="X1986" i="1" s="1"/>
  <c r="Y1986" i="1" s="1"/>
  <c r="W2452" i="1"/>
  <c r="W2189" i="1"/>
  <c r="X2189" i="1" s="1"/>
  <c r="Y2189" i="1" s="1"/>
  <c r="W1829" i="1"/>
  <c r="X1829" i="1" s="1"/>
  <c r="Y1829" i="1" s="1"/>
  <c r="W2125" i="1"/>
  <c r="X2125" i="1" s="1"/>
  <c r="Y2125" i="1" s="1"/>
  <c r="W2151" i="1"/>
  <c r="X2151" i="1" s="1"/>
  <c r="Y2151" i="1" s="1"/>
  <c r="W1827" i="1"/>
  <c r="X1827" i="1" s="1"/>
  <c r="Y1827" i="1" s="1"/>
  <c r="W2427" i="1"/>
  <c r="X2427" i="1" s="1"/>
  <c r="Y2427" i="1" s="1"/>
  <c r="W2097" i="1"/>
  <c r="X2097" i="1" s="1"/>
  <c r="Y2097" i="1" s="1"/>
  <c r="W2181" i="1"/>
  <c r="X2181" i="1" s="1"/>
  <c r="Y2181" i="1" s="1"/>
  <c r="W1966" i="1"/>
  <c r="X1966" i="1" s="1"/>
  <c r="Y1966" i="1" s="1"/>
  <c r="W2434" i="1"/>
  <c r="X2434" i="1" s="1"/>
  <c r="Y2434" i="1" s="1"/>
  <c r="W2193" i="1"/>
  <c r="X2193" i="1" s="1"/>
  <c r="Y2193" i="1" s="1"/>
  <c r="W1849" i="1"/>
  <c r="X1849" i="1" s="1"/>
  <c r="Y1849" i="1" s="1"/>
  <c r="W1824" i="1"/>
  <c r="X1824" i="1" s="1"/>
  <c r="Y1824" i="1" s="1"/>
  <c r="W2094" i="1"/>
  <c r="X2094" i="1" s="1"/>
  <c r="Y2094" i="1" s="1"/>
  <c r="W1984" i="1"/>
  <c r="X1984" i="1" s="1"/>
  <c r="Y1984" i="1" s="1"/>
  <c r="W1878" i="1"/>
  <c r="X1878" i="1" s="1"/>
  <c r="Y1878" i="1" s="1"/>
  <c r="W2443" i="1"/>
  <c r="W2012" i="1"/>
  <c r="X2012" i="1" s="1"/>
  <c r="Y2012" i="1" s="1"/>
  <c r="W1786" i="1"/>
  <c r="W2049" i="1"/>
  <c r="W1999" i="1"/>
  <c r="X1999" i="1" s="1"/>
  <c r="Y1999" i="1" s="1"/>
  <c r="W2072" i="1"/>
  <c r="X2072" i="1" s="1"/>
  <c r="Y2072" i="1" s="1"/>
  <c r="W1969" i="1"/>
  <c r="X1969" i="1" s="1"/>
  <c r="Y1969" i="1" s="1"/>
  <c r="W2399" i="1"/>
  <c r="X2399" i="1" s="1"/>
  <c r="Y2399" i="1" s="1"/>
  <c r="W1952" i="1"/>
  <c r="X1952" i="1" s="1"/>
  <c r="Y1952" i="1" s="1"/>
  <c r="W2191" i="1"/>
  <c r="X2191" i="1" s="1"/>
  <c r="Y2191" i="1" s="1"/>
  <c r="W2116" i="1"/>
  <c r="X2116" i="1" s="1"/>
  <c r="Y2116" i="1" s="1"/>
  <c r="W1720" i="1"/>
  <c r="X1720" i="1" s="1"/>
  <c r="Y1720" i="1" s="1"/>
  <c r="W2190" i="1"/>
  <c r="X2190" i="1" s="1"/>
  <c r="Y2190" i="1" s="1"/>
  <c r="W1888" i="1"/>
  <c r="X1888" i="1" s="1"/>
  <c r="Y1888" i="1" s="1"/>
  <c r="W2459" i="1"/>
  <c r="W1882" i="1"/>
  <c r="X1882" i="1" s="1"/>
  <c r="Y1882" i="1" s="1"/>
  <c r="W2422" i="1"/>
  <c r="X2422" i="1" s="1"/>
  <c r="Y2422" i="1" s="1"/>
  <c r="W2477" i="1"/>
  <c r="W2003" i="1"/>
  <c r="X2003" i="1" s="1"/>
  <c r="Y2003" i="1" s="1"/>
  <c r="W1738" i="1"/>
  <c r="X1738" i="1" s="1"/>
  <c r="Y1738" i="1" s="1"/>
  <c r="W2172" i="1"/>
  <c r="X2172" i="1" s="1"/>
  <c r="Y2172" i="1" s="1"/>
  <c r="W2009" i="1"/>
  <c r="X2009" i="1" s="1"/>
  <c r="Y2009" i="1" s="1"/>
  <c r="W1922" i="1"/>
  <c r="W1846" i="1"/>
  <c r="X1846" i="1" s="1"/>
  <c r="Y1846" i="1" s="1"/>
  <c r="W2363" i="1"/>
  <c r="X2363" i="1" s="1"/>
  <c r="Y2363" i="1" s="1"/>
  <c r="W2015" i="1"/>
  <c r="X2015" i="1" s="1"/>
  <c r="Y2015" i="1" s="1"/>
  <c r="W2023" i="1"/>
  <c r="W2425" i="1"/>
  <c r="X2425" i="1" s="1"/>
  <c r="Y2425" i="1" s="1"/>
  <c r="W1735" i="1"/>
  <c r="X1735" i="1" s="1"/>
  <c r="Y1735" i="1" s="1"/>
  <c r="W1889" i="1"/>
  <c r="X1889" i="1" s="1"/>
  <c r="Y1889" i="1" s="1"/>
  <c r="W2027" i="1"/>
  <c r="W2025" i="1"/>
  <c r="W2435" i="1"/>
  <c r="X2435" i="1" s="1"/>
  <c r="Y2435" i="1" s="1"/>
  <c r="W1703" i="1"/>
  <c r="X1703" i="1" s="1"/>
  <c r="Y1703" i="1" s="1"/>
  <c r="W2053" i="1"/>
  <c r="W2057" i="1"/>
</calcChain>
</file>

<file path=xl/comments1.xml><?xml version="1.0" encoding="utf-8"?>
<comments xmlns="http://schemas.openxmlformats.org/spreadsheetml/2006/main">
  <authors>
    <author>cflhxb</author>
  </authors>
  <commentList>
    <comment ref="C922" authorId="0" shapeId="0">
      <text>
        <r>
          <rPr>
            <b/>
            <sz val="9"/>
            <color indexed="81"/>
            <rFont val="Tahoma"/>
            <family val="2"/>
          </rPr>
          <t>cflhxb:</t>
        </r>
        <r>
          <rPr>
            <sz val="9"/>
            <color indexed="81"/>
            <rFont val="Tahoma"/>
            <family val="2"/>
          </rPr>
          <t xml:space="preserve">
was recorded as plot 6 but was otane full treatment so must be wrong</t>
        </r>
      </text>
    </comment>
    <comment ref="G2203" authorId="0" shapeId="0">
      <text>
        <r>
          <rPr>
            <b/>
            <sz val="9"/>
            <color indexed="81"/>
            <rFont val="Tahoma"/>
            <charset val="1"/>
          </rPr>
          <t>cflhxb:</t>
        </r>
        <r>
          <rPr>
            <sz val="9"/>
            <color indexed="81"/>
            <rFont val="Tahoma"/>
            <charset val="1"/>
          </rPr>
          <t xml:space="preserve">
Dates estimated from previous sample date and the number of leaves left to emerge
</t>
        </r>
      </text>
    </comment>
    <comment ref="Y2203" authorId="0" shapeId="0">
      <text>
        <r>
          <rPr>
            <b/>
            <sz val="9"/>
            <color indexed="81"/>
            <rFont val="Tahoma"/>
            <charset val="1"/>
          </rPr>
          <t>cflhxb:</t>
        </r>
        <r>
          <rPr>
            <sz val="9"/>
            <color indexed="81"/>
            <rFont val="Tahoma"/>
            <charset val="1"/>
          </rPr>
          <t xml:space="preserve">
HS estimated from tips at last observation plus number of sheaved leaves</t>
        </r>
      </text>
    </comment>
    <comment ref="G3225" authorId="0" shapeId="0">
      <text>
        <r>
          <rPr>
            <b/>
            <sz val="9"/>
            <color indexed="81"/>
            <rFont val="Tahoma"/>
            <charset val="1"/>
          </rPr>
          <t>cflhxb:</t>
        </r>
        <r>
          <rPr>
            <sz val="9"/>
            <color indexed="81"/>
            <rFont val="Tahoma"/>
            <charset val="1"/>
          </rPr>
          <t xml:space="preserve">
Date estimated from last observation date and number of leaves still to emerge</t>
        </r>
      </text>
    </comment>
    <comment ref="Y3225" authorId="0" shapeId="0">
      <text>
        <r>
          <rPr>
            <b/>
            <sz val="9"/>
            <color indexed="81"/>
            <rFont val="Tahoma"/>
            <charset val="1"/>
          </rPr>
          <t xml:space="preserve">cf
HaunStage estimated from tips and sheaved leaves at last measurement
</t>
        </r>
      </text>
    </comment>
    <comment ref="C3382" authorId="0" shapeId="0">
      <text>
        <r>
          <rPr>
            <b/>
            <sz val="9"/>
            <color indexed="81"/>
            <rFont val="Tahoma"/>
            <family val="2"/>
          </rPr>
          <t>cflhxb:</t>
        </r>
        <r>
          <rPr>
            <sz val="9"/>
            <color indexed="81"/>
            <rFont val="Tahoma"/>
            <family val="2"/>
          </rPr>
          <t xml:space="preserve">
This was Otane but had lost its lable so not sure of the pot number, guessed 27
</t>
        </r>
      </text>
    </comment>
  </commentList>
</comments>
</file>

<file path=xl/comments2.xml><?xml version="1.0" encoding="utf-8"?>
<comments xmlns="http://schemas.openxmlformats.org/spreadsheetml/2006/main">
  <authors>
    <author>cflhxb</author>
  </authors>
  <commentList>
    <comment ref="G476" authorId="0" shapeId="0">
      <text>
        <r>
          <rPr>
            <b/>
            <sz val="9"/>
            <color indexed="81"/>
            <rFont val="Tahoma"/>
            <family val="2"/>
          </rPr>
          <t>cflhxb:</t>
        </r>
        <r>
          <rPr>
            <sz val="9"/>
            <color indexed="81"/>
            <rFont val="Tahoma"/>
            <family val="2"/>
          </rPr>
          <t xml:space="preserve">
This was labled as full but wrong lable was put in put
</t>
        </r>
      </text>
    </comment>
  </commentList>
</comments>
</file>

<file path=xl/sharedStrings.xml><?xml version="1.0" encoding="utf-8"?>
<sst xmlns="http://schemas.openxmlformats.org/spreadsheetml/2006/main" count="31460" uniqueCount="456">
  <si>
    <t>Date</t>
  </si>
  <si>
    <t>Plot  #</t>
  </si>
  <si>
    <t>sample</t>
  </si>
  <si>
    <t>Tillers</t>
  </si>
  <si>
    <t>Liguales</t>
  </si>
  <si>
    <t>Tips</t>
  </si>
  <si>
    <t>Ligule hight</t>
  </si>
  <si>
    <t>MREL length</t>
  </si>
  <si>
    <t>EL length</t>
  </si>
  <si>
    <t>Sheaved leaves</t>
  </si>
  <si>
    <t>Apenx height</t>
  </si>
  <si>
    <t>Apenx state</t>
  </si>
  <si>
    <t>#</t>
  </si>
  <si>
    <t>mm</t>
  </si>
  <si>
    <t>V, &gt;=DR, &gt;=TS</t>
  </si>
  <si>
    <t xml:space="preserve">v </t>
  </si>
  <si>
    <t>v</t>
  </si>
  <si>
    <t>E</t>
  </si>
  <si>
    <t>DR</t>
  </si>
  <si>
    <t>pale green leaves</t>
  </si>
  <si>
    <t>FL</t>
  </si>
  <si>
    <t>TS</t>
  </si>
  <si>
    <t>none</t>
  </si>
  <si>
    <t>FL (Flag Leaf)</t>
  </si>
  <si>
    <t xml:space="preserve">allspiklets with </t>
  </si>
  <si>
    <t xml:space="preserve">All primordia spiklets with awns </t>
  </si>
  <si>
    <t>All primordia spiklets with awns</t>
  </si>
  <si>
    <t>node #</t>
  </si>
  <si>
    <t>heads emerging</t>
  </si>
  <si>
    <t>Dr</t>
  </si>
  <si>
    <t>Row!</t>
  </si>
  <si>
    <t>Column!</t>
  </si>
  <si>
    <t>Block!</t>
  </si>
  <si>
    <t>Vern!</t>
  </si>
  <si>
    <t>Cult!</t>
  </si>
  <si>
    <t>Full</t>
  </si>
  <si>
    <t>CRWT153</t>
  </si>
  <si>
    <t>None</t>
  </si>
  <si>
    <t>Saracen</t>
  </si>
  <si>
    <t>Amarok</t>
  </si>
  <si>
    <t>Batten Win</t>
  </si>
  <si>
    <t>Otane</t>
  </si>
  <si>
    <t>Batten Spr</t>
  </si>
  <si>
    <t>Vern</t>
  </si>
  <si>
    <t>Cult</t>
  </si>
  <si>
    <t>Plot</t>
  </si>
  <si>
    <t>Column Labels</t>
  </si>
  <si>
    <t>Grand Total</t>
  </si>
  <si>
    <t>Row Labels</t>
  </si>
  <si>
    <t>Average of MREL length</t>
  </si>
  <si>
    <t>Leaf number</t>
  </si>
  <si>
    <t>HS decimal</t>
  </si>
  <si>
    <t>HS</t>
  </si>
  <si>
    <t>Primordia number</t>
  </si>
  <si>
    <t>Average of HS</t>
  </si>
  <si>
    <t>Average of Primordia number</t>
  </si>
  <si>
    <t>v E</t>
  </si>
  <si>
    <t>Col</t>
  </si>
  <si>
    <t>Row</t>
  </si>
  <si>
    <t>Experiment</t>
  </si>
  <si>
    <t>GEP1</t>
  </si>
  <si>
    <t>A</t>
  </si>
  <si>
    <t>B</t>
  </si>
  <si>
    <t>C</t>
  </si>
  <si>
    <t>D</t>
  </si>
  <si>
    <t>F</t>
  </si>
  <si>
    <t>G</t>
  </si>
  <si>
    <t>H</t>
  </si>
  <si>
    <t>L-1</t>
  </si>
  <si>
    <t>L-2</t>
  </si>
  <si>
    <t>L-3</t>
  </si>
  <si>
    <t>V</t>
  </si>
  <si>
    <t>DR nearly TS</t>
  </si>
  <si>
    <t>&gt;10</t>
  </si>
  <si>
    <t>nearly TS</t>
  </si>
  <si>
    <t>TS nearly</t>
  </si>
  <si>
    <t>Macro R40D</t>
  </si>
  <si>
    <t>Sa 24-4</t>
  </si>
  <si>
    <t>Sa 24-2</t>
  </si>
  <si>
    <t>Macro R10D</t>
  </si>
  <si>
    <t>Sa 52-1</t>
  </si>
  <si>
    <t>Sa R20D</t>
  </si>
  <si>
    <t>Amarok R40D</t>
  </si>
  <si>
    <t>Sa R40D</t>
  </si>
  <si>
    <t>Sa 52-2</t>
  </si>
  <si>
    <t>Sa 24-1</t>
  </si>
  <si>
    <t>Sa 52-4</t>
  </si>
  <si>
    <t>Sa 52-3</t>
  </si>
  <si>
    <t>Sa R1 0D</t>
  </si>
  <si>
    <t>Sa R3 0D</t>
  </si>
  <si>
    <t>Amarok R3 0D</t>
  </si>
  <si>
    <t>Amarok R1 0D</t>
  </si>
  <si>
    <t>Amarok R2 0D</t>
  </si>
  <si>
    <t>Aspring R3 0D</t>
  </si>
  <si>
    <t>Batten Winter 52-1</t>
  </si>
  <si>
    <t>Batten Winter 52-4</t>
  </si>
  <si>
    <t>Aspring R4 0D</t>
  </si>
  <si>
    <t>Amarok 10D R3</t>
  </si>
  <si>
    <t>Sa 10D R2</t>
  </si>
  <si>
    <t>Sa 10D R4</t>
  </si>
  <si>
    <t>Sa 10D R3</t>
  </si>
  <si>
    <t>Sa 10D R1</t>
  </si>
  <si>
    <t>Sa 24-3</t>
  </si>
  <si>
    <t>&gt;TS</t>
  </si>
  <si>
    <t>4 _5</t>
  </si>
  <si>
    <t>4_5</t>
  </si>
  <si>
    <t>As 72d4</t>
  </si>
  <si>
    <t>Butten 72d1</t>
  </si>
  <si>
    <t>Am 72d2</t>
  </si>
  <si>
    <t>BW 72d3</t>
  </si>
  <si>
    <t>Sa 72d2</t>
  </si>
  <si>
    <t>Batten 72d2</t>
  </si>
  <si>
    <t>Sa 72d1</t>
  </si>
  <si>
    <t>Am 72d1</t>
  </si>
  <si>
    <t>Am 72d4</t>
  </si>
  <si>
    <t>Sa 72d3</t>
  </si>
  <si>
    <t>BW 72d4</t>
  </si>
  <si>
    <t>Sa 72d4</t>
  </si>
  <si>
    <t>FL (Bronched apex still V)</t>
  </si>
  <si>
    <t>Option R40D</t>
  </si>
  <si>
    <t>Wakanui R20D</t>
  </si>
  <si>
    <t>Aspiring R10D</t>
  </si>
  <si>
    <t>Aspiring R20D</t>
  </si>
  <si>
    <t>Option R30D</t>
  </si>
  <si>
    <t>Wakanui R30D</t>
  </si>
  <si>
    <t>Macro R20D</t>
  </si>
  <si>
    <t>Aspiring 10dR1</t>
  </si>
  <si>
    <t>Amarok 10dR4</t>
  </si>
  <si>
    <t>Macro 10dR2</t>
  </si>
  <si>
    <t>Macro 0dR3</t>
  </si>
  <si>
    <t>Consort R20D</t>
  </si>
  <si>
    <t>Option R10D</t>
  </si>
  <si>
    <t>Batten W R10D</t>
  </si>
  <si>
    <t>Consort R30D</t>
  </si>
  <si>
    <t>Macro 10dR3</t>
  </si>
  <si>
    <t>Macro 10dR1</t>
  </si>
  <si>
    <t>Wakanui R10D</t>
  </si>
  <si>
    <t>Option R20D</t>
  </si>
  <si>
    <t>Amarok10dR1</t>
  </si>
  <si>
    <t>Wakanui 10dR3</t>
  </si>
  <si>
    <t>Wakanui 10dR4</t>
  </si>
  <si>
    <t>As 72d1</t>
  </si>
  <si>
    <t>Am 72d3</t>
  </si>
  <si>
    <t>As 72d3</t>
  </si>
  <si>
    <t>Con 72d2</t>
  </si>
  <si>
    <t>Macro 10DR4</t>
  </si>
  <si>
    <t>Batten W R20D</t>
  </si>
  <si>
    <t>Consort R10D</t>
  </si>
  <si>
    <t>Wakanui R40D</t>
  </si>
  <si>
    <t>Consort 10dR1</t>
  </si>
  <si>
    <t>Amarok 10dR2</t>
  </si>
  <si>
    <t>Aspiring 10dR3</t>
  </si>
  <si>
    <t>Aspiring 10dR4</t>
  </si>
  <si>
    <t>Aspiring 10dR2</t>
  </si>
  <si>
    <t>Batten W 52-3</t>
  </si>
  <si>
    <t>Aspiring</t>
  </si>
  <si>
    <t>72d</t>
  </si>
  <si>
    <t>0d</t>
  </si>
  <si>
    <t>Option</t>
  </si>
  <si>
    <t>Wakanui</t>
  </si>
  <si>
    <t>Macro</t>
  </si>
  <si>
    <t>10d</t>
  </si>
  <si>
    <t>Consort</t>
  </si>
  <si>
    <t>52d</t>
  </si>
  <si>
    <t>Average of L-2</t>
  </si>
  <si>
    <t>Average of L-1</t>
  </si>
  <si>
    <t>Average of L-3</t>
  </si>
  <si>
    <t>24d</t>
  </si>
  <si>
    <t>Expanded leaf length</t>
  </si>
  <si>
    <t>Final leaf number?</t>
  </si>
  <si>
    <t>FLN</t>
  </si>
  <si>
    <t>Average of Liguales</t>
  </si>
  <si>
    <t>Con 72-1</t>
  </si>
  <si>
    <t>Con 72-3</t>
  </si>
  <si>
    <t>Wa 72d-3</t>
  </si>
  <si>
    <t>Ma 72d-4</t>
  </si>
  <si>
    <t>Ma 72d-2</t>
  </si>
  <si>
    <t>Con 72-4</t>
  </si>
  <si>
    <t>Consort R40D</t>
  </si>
  <si>
    <t>Aspiring 96-1</t>
  </si>
  <si>
    <t>Con 96-3</t>
  </si>
  <si>
    <t>Consort 96-1</t>
  </si>
  <si>
    <t>Aspiring 96-2</t>
  </si>
  <si>
    <t>Batten W R30D</t>
  </si>
  <si>
    <t>Asp 96-4</t>
  </si>
  <si>
    <t>Asp 96-3</t>
  </si>
  <si>
    <t>Ma 72d-1</t>
  </si>
  <si>
    <t>Batten W R40D</t>
  </si>
  <si>
    <t>Ma 72d-3</t>
  </si>
  <si>
    <t>As 72d-2</t>
  </si>
  <si>
    <t>Macro 96-1</t>
  </si>
  <si>
    <t>Consort 10dR3</t>
  </si>
  <si>
    <t>Batten W 10dR2</t>
  </si>
  <si>
    <t>Consort 10dR2</t>
  </si>
  <si>
    <t>Batten W 10dR3</t>
  </si>
  <si>
    <t>Wakanui 10dR2</t>
  </si>
  <si>
    <t>Batten W 10dR1</t>
  </si>
  <si>
    <t>Consort 10dR4</t>
  </si>
  <si>
    <t>14+</t>
  </si>
  <si>
    <t>13+</t>
  </si>
  <si>
    <t>12+</t>
  </si>
  <si>
    <t>11+</t>
  </si>
  <si>
    <t>CR 72d4</t>
  </si>
  <si>
    <t>15+</t>
  </si>
  <si>
    <t>18+</t>
  </si>
  <si>
    <t>Wa 72d1</t>
  </si>
  <si>
    <t>CR 72d2</t>
  </si>
  <si>
    <t>CR 72d3</t>
  </si>
  <si>
    <t>CR 72d1</t>
  </si>
  <si>
    <t>Wa 72d4</t>
  </si>
  <si>
    <t>Am 24-2</t>
  </si>
  <si>
    <t>17+</t>
  </si>
  <si>
    <t>Macro 52-2</t>
  </si>
  <si>
    <t>Amarok 52-1</t>
  </si>
  <si>
    <t>Consort 52-1</t>
  </si>
  <si>
    <t>Consort 52-3</t>
  </si>
  <si>
    <t>Macro 52-3</t>
  </si>
  <si>
    <t>Amarok 52-3</t>
  </si>
  <si>
    <t>Wa 24-2</t>
  </si>
  <si>
    <t>Amarok 52-2</t>
  </si>
  <si>
    <t>Batten W 52-2</t>
  </si>
  <si>
    <t>Aspiring 52-2</t>
  </si>
  <si>
    <t>CRWT153 10dR4</t>
  </si>
  <si>
    <t>Aspiring 52-4</t>
  </si>
  <si>
    <t>Macro 52-4</t>
  </si>
  <si>
    <t>Wakanui 52-1</t>
  </si>
  <si>
    <t>Macro 52-1</t>
  </si>
  <si>
    <t>Aspiring 52-3</t>
  </si>
  <si>
    <t>Batten W 10dR4</t>
  </si>
  <si>
    <t>Amarok 52-4</t>
  </si>
  <si>
    <t>CRWT153 10dR3</t>
  </si>
  <si>
    <t>CRWT153 10dR1</t>
  </si>
  <si>
    <t>Wakanui 52-4</t>
  </si>
  <si>
    <t>Aspiring 52-1</t>
  </si>
  <si>
    <t>CRWT153 10dR2</t>
  </si>
  <si>
    <t>Wakanui 10dR1</t>
  </si>
  <si>
    <t>Consort 52-2</t>
  </si>
  <si>
    <t>16+</t>
  </si>
  <si>
    <t>Batten W 24-1</t>
  </si>
  <si>
    <t>Wa 24-1</t>
  </si>
  <si>
    <t>Co 24-4</t>
  </si>
  <si>
    <t>10+</t>
  </si>
  <si>
    <t>As 24-1</t>
  </si>
  <si>
    <t>96d</t>
  </si>
  <si>
    <t>Liguales raw</t>
  </si>
  <si>
    <t>Wa 24-3</t>
  </si>
  <si>
    <t>As 24-2</t>
  </si>
  <si>
    <t>Co 24-2</t>
  </si>
  <si>
    <t>As 24-4</t>
  </si>
  <si>
    <t>Am 24-1</t>
  </si>
  <si>
    <t>BW 24-4</t>
  </si>
  <si>
    <t>CR 24-3</t>
  </si>
  <si>
    <t>Macro 96-2</t>
  </si>
  <si>
    <t>Ma 24-1</t>
  </si>
  <si>
    <t>CR 24-4</t>
  </si>
  <si>
    <t>As 24-3</t>
  </si>
  <si>
    <t>CR 24-1</t>
  </si>
  <si>
    <t>Am 24-4</t>
  </si>
  <si>
    <t>Ma 24-2</t>
  </si>
  <si>
    <t>BW 24-2</t>
  </si>
  <si>
    <t>Co 24-3</t>
  </si>
  <si>
    <t>Ma 24-4</t>
  </si>
  <si>
    <t>Wa 24-4</t>
  </si>
  <si>
    <t>BW 24-3</t>
  </si>
  <si>
    <t>Ma 24-3</t>
  </si>
  <si>
    <t>Co 24-1</t>
  </si>
  <si>
    <t>CR 24-2</t>
  </si>
  <si>
    <t>Am 24-3</t>
  </si>
  <si>
    <t>Consort 52-4</t>
  </si>
  <si>
    <t>GEP2</t>
  </si>
  <si>
    <t>GEP3</t>
  </si>
  <si>
    <t>GEP4</t>
  </si>
  <si>
    <t>GEP5</t>
  </si>
  <si>
    <t>GEP6</t>
  </si>
  <si>
    <t>0d R1</t>
  </si>
  <si>
    <t>0d R2</t>
  </si>
  <si>
    <t>0d R3</t>
  </si>
  <si>
    <t>0d R4</t>
  </si>
  <si>
    <t>10 d R1</t>
  </si>
  <si>
    <t>10 d R2</t>
  </si>
  <si>
    <t>10 d R3</t>
  </si>
  <si>
    <t>10 d R4</t>
  </si>
  <si>
    <t>24 d R1</t>
  </si>
  <si>
    <t>24 d R2</t>
  </si>
  <si>
    <t>24 d R3</t>
  </si>
  <si>
    <t>24 d R4</t>
  </si>
  <si>
    <t>Experiment3</t>
  </si>
  <si>
    <t>Experiment4</t>
  </si>
  <si>
    <t>GEP7</t>
  </si>
  <si>
    <t>SampleDate</t>
  </si>
  <si>
    <t>Plate</t>
  </si>
  <si>
    <t>Pp</t>
  </si>
  <si>
    <t>52-1</t>
  </si>
  <si>
    <t>52-2</t>
  </si>
  <si>
    <t>52-3</t>
  </si>
  <si>
    <t>52-4</t>
  </si>
  <si>
    <t>Seracen</t>
  </si>
  <si>
    <t>CRWT 153</t>
  </si>
  <si>
    <t>72-1</t>
  </si>
  <si>
    <t>72-2</t>
  </si>
  <si>
    <t>72-3</t>
  </si>
  <si>
    <t>72-4</t>
  </si>
  <si>
    <t>96-1</t>
  </si>
  <si>
    <t>96-2</t>
  </si>
  <si>
    <t>96-3</t>
  </si>
  <si>
    <t>96-4</t>
  </si>
  <si>
    <t>PhotoP</t>
  </si>
  <si>
    <t>PlotsOld!</t>
  </si>
  <si>
    <t>PlotsNew</t>
  </si>
  <si>
    <t>Plot ID Old</t>
  </si>
  <si>
    <t>Plot IDNew</t>
  </si>
  <si>
    <t>GEP8</t>
  </si>
  <si>
    <t>Experiment2</t>
  </si>
  <si>
    <t>TS (DR at the bottom but not top)</t>
  </si>
  <si>
    <t>Saracen1114</t>
  </si>
  <si>
    <t>Saracen1098</t>
  </si>
  <si>
    <t>Batten W1169</t>
  </si>
  <si>
    <t>Batten W1209</t>
  </si>
  <si>
    <t>Saracen1091</t>
  </si>
  <si>
    <t>Batten W1210</t>
  </si>
  <si>
    <t>Batten W1198</t>
  </si>
  <si>
    <t>Batten W1191</t>
  </si>
  <si>
    <t>Batten W1192</t>
  </si>
  <si>
    <t>Batten W1195</t>
  </si>
  <si>
    <t>Batten W1202</t>
  </si>
  <si>
    <t>Batten W1199</t>
  </si>
  <si>
    <t>Batten W1167</t>
  </si>
  <si>
    <t>CRWT153 343</t>
  </si>
  <si>
    <t>Early DR</t>
  </si>
  <si>
    <t xml:space="preserve">E </t>
  </si>
  <si>
    <t>photo</t>
  </si>
  <si>
    <t>DR (lower prim at DR)</t>
  </si>
  <si>
    <t>EE90</t>
  </si>
  <si>
    <t>B2</t>
  </si>
  <si>
    <t>EE10</t>
  </si>
  <si>
    <t>B1</t>
  </si>
  <si>
    <t>Batten S 85</t>
  </si>
  <si>
    <t>batten S 83</t>
  </si>
  <si>
    <t>Batten S 52</t>
  </si>
  <si>
    <t>Batten S 53</t>
  </si>
  <si>
    <t>Batten S 70</t>
  </si>
  <si>
    <t>Batten S 115</t>
  </si>
  <si>
    <t>Batten S 47</t>
  </si>
  <si>
    <t>Otane 10</t>
  </si>
  <si>
    <t>Otane 9</t>
  </si>
  <si>
    <t>Otane 44</t>
  </si>
  <si>
    <t>Otane 12</t>
  </si>
  <si>
    <t>Otane 7</t>
  </si>
  <si>
    <t>Otane 40</t>
  </si>
  <si>
    <t>Batten W 221</t>
  </si>
  <si>
    <t>Batten W 243</t>
  </si>
  <si>
    <t>Saracen 97</t>
  </si>
  <si>
    <t>Amarok 171</t>
  </si>
  <si>
    <t>Amarok 216</t>
  </si>
  <si>
    <t>Batten W 247</t>
  </si>
  <si>
    <t>Saracen 131</t>
  </si>
  <si>
    <t>Batten W 242</t>
  </si>
  <si>
    <t>Batten S 87</t>
  </si>
  <si>
    <t>Batten S 76</t>
  </si>
  <si>
    <t>Saracen 116</t>
  </si>
  <si>
    <t>Amarok 205</t>
  </si>
  <si>
    <t>Batten W 219</t>
  </si>
  <si>
    <t>Saracen 122</t>
  </si>
  <si>
    <t>Batten W 251</t>
  </si>
  <si>
    <t>Saracen 128</t>
  </si>
  <si>
    <t>Saracen 126</t>
  </si>
  <si>
    <t>Saracen 108</t>
  </si>
  <si>
    <t>Batten S 82</t>
  </si>
  <si>
    <t>Saracen 120</t>
  </si>
  <si>
    <t>Batten S 1045</t>
  </si>
  <si>
    <t>Saracen 1096</t>
  </si>
  <si>
    <t>Saracen 1088</t>
  </si>
  <si>
    <t>Saracen 1101</t>
  </si>
  <si>
    <t>Saracen 1087</t>
  </si>
  <si>
    <t>Saracen 1089</t>
  </si>
  <si>
    <t>Batten S 1035</t>
  </si>
  <si>
    <t>Saracen 104</t>
  </si>
  <si>
    <t>Amarok 213</t>
  </si>
  <si>
    <t>Amarok 190</t>
  </si>
  <si>
    <t>Amarok 189</t>
  </si>
  <si>
    <t>Batten W 259</t>
  </si>
  <si>
    <t>Batten W 227</t>
  </si>
  <si>
    <t>Batten S 1042</t>
  </si>
  <si>
    <t>Amarok 1127</t>
  </si>
  <si>
    <t>Batten S 92</t>
  </si>
  <si>
    <t>Batten W 253</t>
  </si>
  <si>
    <t>Amarok 175</t>
  </si>
  <si>
    <t>Batten W 246</t>
  </si>
  <si>
    <t>Amarok 155</t>
  </si>
  <si>
    <t>Amarok 162</t>
  </si>
  <si>
    <t>Amarok 201</t>
  </si>
  <si>
    <t>Batten S 1057</t>
  </si>
  <si>
    <t>Batten S 1043</t>
  </si>
  <si>
    <t>Batten S 1037</t>
  </si>
  <si>
    <t>Saracen 1077</t>
  </si>
  <si>
    <t>Batten S 1044</t>
  </si>
  <si>
    <t>Batten S 1053</t>
  </si>
  <si>
    <t>Saracen 1099</t>
  </si>
  <si>
    <t>Batten S 1047</t>
  </si>
  <si>
    <t>Batten S 1050</t>
  </si>
  <si>
    <t>PlotNew</t>
  </si>
  <si>
    <t>Sample Date</t>
  </si>
  <si>
    <t>Wrong sample</t>
  </si>
  <si>
    <t>late DR</t>
  </si>
  <si>
    <t>CRWT 153 52-4</t>
  </si>
  <si>
    <t>Mac 96-4</t>
  </si>
  <si>
    <t>Mac 96-3</t>
  </si>
  <si>
    <t>CRWT 153 52-3</t>
  </si>
  <si>
    <t>&gt;FL</t>
  </si>
  <si>
    <t>Wakanui 52-3</t>
  </si>
  <si>
    <t>Waka 52-2</t>
  </si>
  <si>
    <t>CRWT 153 52-2</t>
  </si>
  <si>
    <t>CRWT 153 52-1</t>
  </si>
  <si>
    <t>very early DR</t>
  </si>
  <si>
    <t>ETS</t>
  </si>
  <si>
    <t>Exp2</t>
  </si>
  <si>
    <t>Exp3</t>
  </si>
  <si>
    <t>Exp4</t>
  </si>
  <si>
    <t>Primordia or spikelets</t>
  </si>
  <si>
    <t>Treatment</t>
  </si>
  <si>
    <t>Tt</t>
  </si>
  <si>
    <t>Values</t>
  </si>
  <si>
    <t>Average of node #</t>
  </si>
  <si>
    <t>HaunStage</t>
  </si>
  <si>
    <t>TotalPrimordia</t>
  </si>
  <si>
    <t>Developing</t>
  </si>
  <si>
    <t>Final</t>
  </si>
  <si>
    <t>BaseDev</t>
  </si>
  <si>
    <t>FinalLeafNumber</t>
  </si>
  <si>
    <t>TSHS</t>
  </si>
  <si>
    <t>FIHS</t>
  </si>
  <si>
    <t>FIPrimNo</t>
  </si>
  <si>
    <t>TSHSPrimNo</t>
  </si>
  <si>
    <t>FinalPrimNo</t>
  </si>
  <si>
    <t>Cultivar</t>
  </si>
  <si>
    <t>Repo</t>
  </si>
  <si>
    <t>(blank)</t>
  </si>
  <si>
    <t/>
  </si>
  <si>
    <t>Full_16h</t>
  </si>
  <si>
    <t>None_16h</t>
  </si>
  <si>
    <t>Full_8h</t>
  </si>
  <si>
    <t>None_8h</t>
  </si>
  <si>
    <t>PN</t>
  </si>
  <si>
    <t>Sample</t>
  </si>
  <si>
    <t>NO</t>
  </si>
  <si>
    <t>YES</t>
  </si>
  <si>
    <t>Long</t>
  </si>
  <si>
    <t>Short</t>
  </si>
  <si>
    <t>Average of PN</t>
  </si>
  <si>
    <t>Exp 3 Sowing date</t>
  </si>
  <si>
    <t>Exp 4 Sowing date</t>
  </si>
  <si>
    <t>TT</t>
  </si>
  <si>
    <t>This is the data table for export</t>
  </si>
  <si>
    <t>BattenWinter</t>
  </si>
  <si>
    <t>BattenSpring</t>
  </si>
  <si>
    <t>Nil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</si>
</sst>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yyyy\-mm\-dd"/>
  </numFmts>
  <fonts count="7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/>
    <xf numFmtId="16" fontId="0" fillId="0" borderId="0" xfId="0" applyNumberFormat="1"/>
    <xf numFmtId="0" fontId="1" fillId="0" borderId="0" xfId="0" applyFon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5" fontId="0" fillId="0" borderId="0" xfId="0" applyNumberFormat="1"/>
    <xf numFmtId="0" fontId="2" fillId="3" borderId="0" xfId="0" applyFont="1" applyFill="1"/>
    <xf numFmtId="0" fontId="2" fillId="4" borderId="1" xfId="0" applyFont="1" applyFill="1" applyBorder="1"/>
    <xf numFmtId="14" fontId="2" fillId="0" borderId="0" xfId="0" applyNumberFormat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64" fontId="0" fillId="0" borderId="0" xfId="0" applyNumberFormat="1"/>
    <xf numFmtId="14" fontId="0" fillId="0" borderId="0" xfId="0" applyNumberFormat="1" applyAlignment="1">
      <alignment horizontal="left" indent="1"/>
    </xf>
    <xf numFmtId="14" fontId="0" fillId="2" borderId="0" xfId="0" applyNumberFormat="1" applyFill="1"/>
    <xf numFmtId="165" fontId="0" fillId="0" borderId="0" xfId="0" applyNumberFormat="1"/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6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0.0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lengths'!$L$4</c:f>
              <c:strCache>
                <c:ptCount val="1"/>
                <c:pt idx="0">
                  <c:v>Amarok</c:v>
                </c:pt>
              </c:strCache>
            </c:strRef>
          </c:tx>
          <c:xVal>
            <c:strRef>
              <c:f>'Leaf lengths'!$K$5:$K$20</c:f>
              <c:strCache>
                <c:ptCount val="16"/>
                <c:pt idx="0">
                  <c:v>Row Labels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</c:strCache>
            </c:strRef>
          </c:xVal>
          <c:yVal>
            <c:numRef>
              <c:f>'Leaf lengths'!$L$5:$L$20</c:f>
              <c:numCache>
                <c:formatCode>General</c:formatCode>
                <c:ptCount val="16"/>
                <c:pt idx="1">
                  <c:v>110</c:v>
                </c:pt>
                <c:pt idx="2">
                  <c:v>120</c:v>
                </c:pt>
                <c:pt idx="3">
                  <c:v>136.33333333333334</c:v>
                </c:pt>
                <c:pt idx="4">
                  <c:v>185</c:v>
                </c:pt>
                <c:pt idx="5">
                  <c:v>236.1</c:v>
                </c:pt>
                <c:pt idx="6">
                  <c:v>256.77777777777777</c:v>
                </c:pt>
                <c:pt idx="7">
                  <c:v>239.11111111111111</c:v>
                </c:pt>
                <c:pt idx="8">
                  <c:v>212.3</c:v>
                </c:pt>
                <c:pt idx="9">
                  <c:v>192</c:v>
                </c:pt>
                <c:pt idx="10">
                  <c:v>169.93333333333334</c:v>
                </c:pt>
                <c:pt idx="11">
                  <c:v>178.4</c:v>
                </c:pt>
                <c:pt idx="12">
                  <c:v>178.5</c:v>
                </c:pt>
                <c:pt idx="13">
                  <c:v>178.5</c:v>
                </c:pt>
                <c:pt idx="14">
                  <c:v>178.5</c:v>
                </c:pt>
                <c:pt idx="15">
                  <c:v>178.5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'Leaf lengths'!$M$4</c:f>
              <c:strCache>
                <c:ptCount val="1"/>
                <c:pt idx="0">
                  <c:v>BattenSpring</c:v>
                </c:pt>
              </c:strCache>
            </c:strRef>
          </c:tx>
          <c:xVal>
            <c:strRef>
              <c:f>'Leaf lengths'!$K$5:$K$20</c:f>
              <c:strCache>
                <c:ptCount val="16"/>
                <c:pt idx="0">
                  <c:v>Row Labels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</c:strCache>
            </c:strRef>
          </c:xVal>
          <c:yVal>
            <c:numRef>
              <c:f>'Leaf lengths'!$M$5:$M$20</c:f>
              <c:numCache>
                <c:formatCode>General</c:formatCode>
                <c:ptCount val="16"/>
                <c:pt idx="1">
                  <c:v>120</c:v>
                </c:pt>
                <c:pt idx="2">
                  <c:v>143</c:v>
                </c:pt>
                <c:pt idx="3">
                  <c:v>204.625</c:v>
                </c:pt>
                <c:pt idx="4">
                  <c:v>284</c:v>
                </c:pt>
                <c:pt idx="5">
                  <c:v>310</c:v>
                </c:pt>
                <c:pt idx="6">
                  <c:v>294.39999999999998</c:v>
                </c:pt>
                <c:pt idx="7">
                  <c:v>208.6</c:v>
                </c:pt>
                <c:pt idx="8">
                  <c:v>163.5</c:v>
                </c:pt>
                <c:pt idx="9">
                  <c:v>125.61111111111111</c:v>
                </c:pt>
                <c:pt idx="10">
                  <c:v>95</c:v>
                </c:pt>
                <c:pt idx="11">
                  <c:v>95</c:v>
                </c:pt>
                <c:pt idx="12">
                  <c:v>95</c:v>
                </c:pt>
                <c:pt idx="13">
                  <c:v>95</c:v>
                </c:pt>
                <c:pt idx="14">
                  <c:v>95</c:v>
                </c:pt>
                <c:pt idx="15">
                  <c:v>95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'Leaf lengths'!$N$4</c:f>
              <c:strCache>
                <c:ptCount val="1"/>
                <c:pt idx="0">
                  <c:v>BattenWinter</c:v>
                </c:pt>
              </c:strCache>
            </c:strRef>
          </c:tx>
          <c:xVal>
            <c:strRef>
              <c:f>'Leaf lengths'!$K$5:$K$20</c:f>
              <c:strCache>
                <c:ptCount val="16"/>
                <c:pt idx="0">
                  <c:v>Row Labels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</c:strCache>
            </c:strRef>
          </c:xVal>
          <c:yVal>
            <c:numRef>
              <c:f>'Leaf lengths'!$N$5:$N$20</c:f>
              <c:numCache>
                <c:formatCode>General</c:formatCode>
                <c:ptCount val="16"/>
                <c:pt idx="1">
                  <c:v>150</c:v>
                </c:pt>
                <c:pt idx="2">
                  <c:v>202.5</c:v>
                </c:pt>
                <c:pt idx="3">
                  <c:v>208.5</c:v>
                </c:pt>
                <c:pt idx="4">
                  <c:v>236</c:v>
                </c:pt>
                <c:pt idx="5">
                  <c:v>328.6</c:v>
                </c:pt>
                <c:pt idx="6">
                  <c:v>318.2</c:v>
                </c:pt>
                <c:pt idx="7">
                  <c:v>309.7</c:v>
                </c:pt>
                <c:pt idx="8">
                  <c:v>269.66666666666669</c:v>
                </c:pt>
                <c:pt idx="9">
                  <c:v>251</c:v>
                </c:pt>
                <c:pt idx="10">
                  <c:v>254.33333333333334</c:v>
                </c:pt>
                <c:pt idx="11">
                  <c:v>220</c:v>
                </c:pt>
                <c:pt idx="12">
                  <c:v>200</c:v>
                </c:pt>
                <c:pt idx="13">
                  <c:v>238.33333333333334</c:v>
                </c:pt>
                <c:pt idx="14">
                  <c:v>250</c:v>
                </c:pt>
                <c:pt idx="15">
                  <c:v>250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'Leaf lengths'!$O$4</c:f>
              <c:strCache>
                <c:ptCount val="1"/>
                <c:pt idx="0">
                  <c:v>CRWT153</c:v>
                </c:pt>
              </c:strCache>
            </c:strRef>
          </c:tx>
          <c:xVal>
            <c:strRef>
              <c:f>'Leaf lengths'!$K$5:$K$20</c:f>
              <c:strCache>
                <c:ptCount val="16"/>
                <c:pt idx="0">
                  <c:v>Row Labels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</c:strCache>
            </c:strRef>
          </c:xVal>
          <c:yVal>
            <c:numRef>
              <c:f>'Leaf lengths'!$O$5:$O$20</c:f>
              <c:numCache>
                <c:formatCode>General</c:formatCode>
                <c:ptCount val="16"/>
                <c:pt idx="1">
                  <c:v>120</c:v>
                </c:pt>
                <c:pt idx="2">
                  <c:v>154</c:v>
                </c:pt>
                <c:pt idx="3">
                  <c:v>171.22222222222223</c:v>
                </c:pt>
                <c:pt idx="4">
                  <c:v>244.25</c:v>
                </c:pt>
                <c:pt idx="5">
                  <c:v>258.8</c:v>
                </c:pt>
                <c:pt idx="6">
                  <c:v>223</c:v>
                </c:pt>
                <c:pt idx="7">
                  <c:v>256.16666666666669</c:v>
                </c:pt>
                <c:pt idx="8">
                  <c:v>209.33333333333334</c:v>
                </c:pt>
                <c:pt idx="9">
                  <c:v>192.125</c:v>
                </c:pt>
                <c:pt idx="10">
                  <c:v>184.33333333333334</c:v>
                </c:pt>
                <c:pt idx="11">
                  <c:v>170.33333333333334</c:v>
                </c:pt>
                <c:pt idx="12">
                  <c:v>200</c:v>
                </c:pt>
                <c:pt idx="13">
                  <c:v>208</c:v>
                </c:pt>
                <c:pt idx="14">
                  <c:v>180</c:v>
                </c:pt>
                <c:pt idx="15">
                  <c:v>220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'Leaf lengths'!$P$4</c:f>
              <c:strCache>
                <c:ptCount val="1"/>
                <c:pt idx="0">
                  <c:v>Otane</c:v>
                </c:pt>
              </c:strCache>
            </c:strRef>
          </c:tx>
          <c:xVal>
            <c:strRef>
              <c:f>'Leaf lengths'!$K$5:$K$20</c:f>
              <c:strCache>
                <c:ptCount val="16"/>
                <c:pt idx="0">
                  <c:v>Row Labels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</c:strCache>
            </c:strRef>
          </c:xVal>
          <c:yVal>
            <c:numRef>
              <c:f>'Leaf lengths'!$P$5:$P$20</c:f>
              <c:numCache>
                <c:formatCode>General</c:formatCode>
                <c:ptCount val="16"/>
                <c:pt idx="1">
                  <c:v>150</c:v>
                </c:pt>
                <c:pt idx="2">
                  <c:v>165</c:v>
                </c:pt>
                <c:pt idx="3">
                  <c:v>172</c:v>
                </c:pt>
                <c:pt idx="4">
                  <c:v>200</c:v>
                </c:pt>
                <c:pt idx="5">
                  <c:v>220</c:v>
                </c:pt>
                <c:pt idx="6">
                  <c:v>208.57142857142858</c:v>
                </c:pt>
                <c:pt idx="7">
                  <c:v>106.66666666666667</c:v>
                </c:pt>
                <c:pt idx="8">
                  <c:v>78.129032258064512</c:v>
                </c:pt>
                <c:pt idx="9">
                  <c:v>75.5</c:v>
                </c:pt>
                <c:pt idx="10">
                  <c:v>75.5</c:v>
                </c:pt>
                <c:pt idx="11">
                  <c:v>75.5</c:v>
                </c:pt>
                <c:pt idx="12">
                  <c:v>75.5</c:v>
                </c:pt>
                <c:pt idx="13">
                  <c:v>75.5</c:v>
                </c:pt>
                <c:pt idx="14">
                  <c:v>75.5</c:v>
                </c:pt>
                <c:pt idx="15">
                  <c:v>75.5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'Leaf lengths'!$Q$4</c:f>
              <c:strCache>
                <c:ptCount val="1"/>
                <c:pt idx="0">
                  <c:v>Saracen</c:v>
                </c:pt>
              </c:strCache>
            </c:strRef>
          </c:tx>
          <c:xVal>
            <c:strRef>
              <c:f>'Leaf lengths'!$K$5:$K$20</c:f>
              <c:strCache>
                <c:ptCount val="16"/>
                <c:pt idx="0">
                  <c:v>Row Labels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</c:strCache>
            </c:strRef>
          </c:xVal>
          <c:yVal>
            <c:numRef>
              <c:f>'Leaf lengths'!$Q$5:$Q$20</c:f>
              <c:numCache>
                <c:formatCode>General</c:formatCode>
                <c:ptCount val="16"/>
                <c:pt idx="1">
                  <c:v>150</c:v>
                </c:pt>
                <c:pt idx="2">
                  <c:v>160</c:v>
                </c:pt>
                <c:pt idx="3">
                  <c:v>168.66666666666666</c:v>
                </c:pt>
                <c:pt idx="4">
                  <c:v>226</c:v>
                </c:pt>
                <c:pt idx="5">
                  <c:v>264.33333333333331</c:v>
                </c:pt>
                <c:pt idx="6">
                  <c:v>258.625</c:v>
                </c:pt>
                <c:pt idx="7">
                  <c:v>233.8</c:v>
                </c:pt>
                <c:pt idx="8">
                  <c:v>215.42857142857142</c:v>
                </c:pt>
                <c:pt idx="9">
                  <c:v>204.66666666666666</c:v>
                </c:pt>
                <c:pt idx="10">
                  <c:v>196.83333333333334</c:v>
                </c:pt>
                <c:pt idx="11">
                  <c:v>196.83333333333334</c:v>
                </c:pt>
                <c:pt idx="12">
                  <c:v>196.83333333333334</c:v>
                </c:pt>
                <c:pt idx="13">
                  <c:v>196.83333333333334</c:v>
                </c:pt>
                <c:pt idx="14">
                  <c:v>196.83333333333334</c:v>
                </c:pt>
                <c:pt idx="15">
                  <c:v>196.83333333333334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876352"/>
        <c:axId val="491879880"/>
      </c:scatterChart>
      <c:valAx>
        <c:axId val="491876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91879880"/>
        <c:crosses val="autoZero"/>
        <c:crossBetween val="midCat"/>
      </c:valAx>
      <c:valAx>
        <c:axId val="491879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918763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lengths'!$L$4</c:f>
              <c:strCache>
                <c:ptCount val="1"/>
                <c:pt idx="0">
                  <c:v>Amarok</c:v>
                </c:pt>
              </c:strCache>
            </c:strRef>
          </c:tx>
          <c:xVal>
            <c:numRef>
              <c:f>'Leaf lengths'!$K$33:$K$48</c:f>
              <c:numCache>
                <c:formatCode>General</c:formatCode>
                <c:ptCount val="1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</c:numCache>
            </c:numRef>
          </c:xVal>
          <c:yVal>
            <c:numRef>
              <c:f>'Leaf lengths'!$L$33:$L$48</c:f>
              <c:numCache>
                <c:formatCode>General</c:formatCode>
                <c:ptCount val="16"/>
                <c:pt idx="0">
                  <c:v>45</c:v>
                </c:pt>
                <c:pt idx="1">
                  <c:v>137.14285714285714</c:v>
                </c:pt>
                <c:pt idx="2">
                  <c:v>161.4</c:v>
                </c:pt>
                <c:pt idx="3">
                  <c:v>191.55555555555554</c:v>
                </c:pt>
                <c:pt idx="4">
                  <c:v>229</c:v>
                </c:pt>
                <c:pt idx="5">
                  <c:v>173.2</c:v>
                </c:pt>
                <c:pt idx="6">
                  <c:v>193.66666666666666</c:v>
                </c:pt>
                <c:pt idx="7">
                  <c:v>154</c:v>
                </c:pt>
                <c:pt idx="8">
                  <c:v>154</c:v>
                </c:pt>
                <c:pt idx="9">
                  <c:v>154</c:v>
                </c:pt>
                <c:pt idx="10">
                  <c:v>154</c:v>
                </c:pt>
                <c:pt idx="11">
                  <c:v>154</c:v>
                </c:pt>
                <c:pt idx="12">
                  <c:v>154</c:v>
                </c:pt>
                <c:pt idx="13">
                  <c:v>154</c:v>
                </c:pt>
                <c:pt idx="14">
                  <c:v>154</c:v>
                </c:pt>
                <c:pt idx="15">
                  <c:v>154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'Leaf lengths'!$M$4</c:f>
              <c:strCache>
                <c:ptCount val="1"/>
                <c:pt idx="0">
                  <c:v>BattenSpring</c:v>
                </c:pt>
              </c:strCache>
            </c:strRef>
          </c:tx>
          <c:xVal>
            <c:numRef>
              <c:f>'Leaf lengths'!$K$33:$K$48</c:f>
              <c:numCache>
                <c:formatCode>General</c:formatCode>
                <c:ptCount val="1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</c:numCache>
            </c:numRef>
          </c:xVal>
          <c:yVal>
            <c:numRef>
              <c:f>'Leaf lengths'!$M$33:$M$48</c:f>
              <c:numCache>
                <c:formatCode>General</c:formatCode>
                <c:ptCount val="16"/>
                <c:pt idx="0">
                  <c:v>79.857142857142861</c:v>
                </c:pt>
                <c:pt idx="1">
                  <c:v>160</c:v>
                </c:pt>
                <c:pt idx="2">
                  <c:v>229.5</c:v>
                </c:pt>
                <c:pt idx="3">
                  <c:v>250</c:v>
                </c:pt>
                <c:pt idx="4">
                  <c:v>200</c:v>
                </c:pt>
                <c:pt idx="5">
                  <c:v>170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'Leaf lengths'!$N$4</c:f>
              <c:strCache>
                <c:ptCount val="1"/>
                <c:pt idx="0">
                  <c:v>BattenWinter</c:v>
                </c:pt>
              </c:strCache>
            </c:strRef>
          </c:tx>
          <c:xVal>
            <c:numRef>
              <c:f>'Leaf lengths'!$K$33:$K$48</c:f>
              <c:numCache>
                <c:formatCode>General</c:formatCode>
                <c:ptCount val="1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</c:numCache>
            </c:numRef>
          </c:xVal>
          <c:yVal>
            <c:numRef>
              <c:f>'Leaf lengths'!$N$33:$N$48</c:f>
              <c:numCache>
                <c:formatCode>General</c:formatCode>
                <c:ptCount val="16"/>
                <c:pt idx="0">
                  <c:v>152.42857142857142</c:v>
                </c:pt>
                <c:pt idx="1">
                  <c:v>219.66666666666666</c:v>
                </c:pt>
                <c:pt idx="2">
                  <c:v>238.77777777777777</c:v>
                </c:pt>
                <c:pt idx="3">
                  <c:v>252</c:v>
                </c:pt>
                <c:pt idx="4">
                  <c:v>241.16666666666666</c:v>
                </c:pt>
                <c:pt idx="5">
                  <c:v>186.83333333333334</c:v>
                </c:pt>
                <c:pt idx="6">
                  <c:v>181.25</c:v>
                </c:pt>
                <c:pt idx="7">
                  <c:v>181.25</c:v>
                </c:pt>
                <c:pt idx="8">
                  <c:v>181.25</c:v>
                </c:pt>
                <c:pt idx="9">
                  <c:v>181.25</c:v>
                </c:pt>
                <c:pt idx="10">
                  <c:v>181.25</c:v>
                </c:pt>
                <c:pt idx="11">
                  <c:v>181.25</c:v>
                </c:pt>
                <c:pt idx="12">
                  <c:v>181.25</c:v>
                </c:pt>
                <c:pt idx="13">
                  <c:v>181.25</c:v>
                </c:pt>
                <c:pt idx="14">
                  <c:v>181.25</c:v>
                </c:pt>
                <c:pt idx="15">
                  <c:v>181.25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'Leaf lengths'!$O$4</c:f>
              <c:strCache>
                <c:ptCount val="1"/>
                <c:pt idx="0">
                  <c:v>CRWT153</c:v>
                </c:pt>
              </c:strCache>
            </c:strRef>
          </c:tx>
          <c:xVal>
            <c:numRef>
              <c:f>'Leaf lengths'!$K$33:$K$48</c:f>
              <c:numCache>
                <c:formatCode>General</c:formatCode>
                <c:ptCount val="1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</c:numCache>
            </c:numRef>
          </c:xVal>
          <c:yVal>
            <c:numRef>
              <c:f>'Leaf lengths'!$O$33:$O$48</c:f>
              <c:numCache>
                <c:formatCode>General</c:formatCode>
                <c:ptCount val="16"/>
                <c:pt idx="0">
                  <c:v>113</c:v>
                </c:pt>
                <c:pt idx="1">
                  <c:v>104</c:v>
                </c:pt>
                <c:pt idx="2">
                  <c:v>191.25</c:v>
                </c:pt>
                <c:pt idx="3">
                  <c:v>266.45454545454544</c:v>
                </c:pt>
                <c:pt idx="4">
                  <c:v>286</c:v>
                </c:pt>
                <c:pt idx="5">
                  <c:v>265</c:v>
                </c:pt>
                <c:pt idx="6">
                  <c:v>230</c:v>
                </c:pt>
                <c:pt idx="7">
                  <c:v>200</c:v>
                </c:pt>
                <c:pt idx="8">
                  <c:v>160</c:v>
                </c:pt>
                <c:pt idx="9">
                  <c:v>160</c:v>
                </c:pt>
                <c:pt idx="10">
                  <c:v>160</c:v>
                </c:pt>
                <c:pt idx="11">
                  <c:v>160</c:v>
                </c:pt>
                <c:pt idx="12">
                  <c:v>160</c:v>
                </c:pt>
                <c:pt idx="13">
                  <c:v>160</c:v>
                </c:pt>
                <c:pt idx="14">
                  <c:v>160</c:v>
                </c:pt>
                <c:pt idx="15">
                  <c:v>160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'Leaf lengths'!$P$4</c:f>
              <c:strCache>
                <c:ptCount val="1"/>
                <c:pt idx="0">
                  <c:v>Otane</c:v>
                </c:pt>
              </c:strCache>
            </c:strRef>
          </c:tx>
          <c:xVal>
            <c:numRef>
              <c:f>'Leaf lengths'!$K$33:$K$48</c:f>
              <c:numCache>
                <c:formatCode>General</c:formatCode>
                <c:ptCount val="1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</c:numCache>
            </c:numRef>
          </c:xVal>
          <c:yVal>
            <c:numRef>
              <c:f>'Leaf lengths'!$P$33:$P$48</c:f>
              <c:numCache>
                <c:formatCode>General</c:formatCode>
                <c:ptCount val="16"/>
                <c:pt idx="0">
                  <c:v>86.2</c:v>
                </c:pt>
                <c:pt idx="1">
                  <c:v>148</c:v>
                </c:pt>
                <c:pt idx="2">
                  <c:v>176.2</c:v>
                </c:pt>
                <c:pt idx="3">
                  <c:v>190.33333333333334</c:v>
                </c:pt>
                <c:pt idx="4">
                  <c:v>181</c:v>
                </c:pt>
                <c:pt idx="5">
                  <c:v>181</c:v>
                </c:pt>
                <c:pt idx="6">
                  <c:v>181</c:v>
                </c:pt>
                <c:pt idx="7">
                  <c:v>181</c:v>
                </c:pt>
                <c:pt idx="8">
                  <c:v>181</c:v>
                </c:pt>
                <c:pt idx="9">
                  <c:v>181</c:v>
                </c:pt>
                <c:pt idx="10">
                  <c:v>181</c:v>
                </c:pt>
                <c:pt idx="11">
                  <c:v>181</c:v>
                </c:pt>
                <c:pt idx="12">
                  <c:v>181</c:v>
                </c:pt>
                <c:pt idx="13">
                  <c:v>181</c:v>
                </c:pt>
                <c:pt idx="14">
                  <c:v>181</c:v>
                </c:pt>
                <c:pt idx="15">
                  <c:v>181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'Leaf lengths'!$Q$4</c:f>
              <c:strCache>
                <c:ptCount val="1"/>
                <c:pt idx="0">
                  <c:v>Saracen</c:v>
                </c:pt>
              </c:strCache>
            </c:strRef>
          </c:tx>
          <c:xVal>
            <c:numRef>
              <c:f>'Leaf lengths'!$K$33:$K$48</c:f>
              <c:numCache>
                <c:formatCode>General</c:formatCode>
                <c:ptCount val="1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</c:numCache>
            </c:numRef>
          </c:xVal>
          <c:yVal>
            <c:numRef>
              <c:f>'Leaf lengths'!$Q$33:$Q$48</c:f>
              <c:numCache>
                <c:formatCode>General</c:formatCode>
                <c:ptCount val="16"/>
                <c:pt idx="0">
                  <c:v>103.55555555555556</c:v>
                </c:pt>
                <c:pt idx="1">
                  <c:v>168.6</c:v>
                </c:pt>
                <c:pt idx="2">
                  <c:v>212.4</c:v>
                </c:pt>
                <c:pt idx="3">
                  <c:v>214</c:v>
                </c:pt>
                <c:pt idx="4">
                  <c:v>196.375</c:v>
                </c:pt>
                <c:pt idx="5">
                  <c:v>196</c:v>
                </c:pt>
                <c:pt idx="6">
                  <c:v>160</c:v>
                </c:pt>
                <c:pt idx="7">
                  <c:v>160</c:v>
                </c:pt>
                <c:pt idx="8">
                  <c:v>160</c:v>
                </c:pt>
                <c:pt idx="9">
                  <c:v>160</c:v>
                </c:pt>
                <c:pt idx="10">
                  <c:v>160</c:v>
                </c:pt>
                <c:pt idx="11">
                  <c:v>160</c:v>
                </c:pt>
                <c:pt idx="12">
                  <c:v>160</c:v>
                </c:pt>
                <c:pt idx="13">
                  <c:v>160</c:v>
                </c:pt>
                <c:pt idx="14">
                  <c:v>160</c:v>
                </c:pt>
                <c:pt idx="15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883408"/>
        <c:axId val="491881448"/>
      </c:scatterChart>
      <c:valAx>
        <c:axId val="49188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91881448"/>
        <c:crosses val="autoZero"/>
        <c:crossBetween val="midCat"/>
      </c:valAx>
      <c:valAx>
        <c:axId val="491881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918834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lengths'!$L$4</c:f>
              <c:strCache>
                <c:ptCount val="1"/>
                <c:pt idx="0">
                  <c:v>Amarok</c:v>
                </c:pt>
              </c:strCache>
            </c:strRef>
          </c:tx>
          <c:xVal>
            <c:numRef>
              <c:f>'Leaf lengths'!$K$57:$K$72</c:f>
              <c:numCache>
                <c:formatCode>General</c:formatCode>
                <c:ptCount val="1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</c:numCache>
            </c:numRef>
          </c:xVal>
          <c:yVal>
            <c:numRef>
              <c:f>'Leaf lengths'!$L$57:$L$72</c:f>
              <c:numCache>
                <c:formatCode>General</c:formatCode>
                <c:ptCount val="16"/>
                <c:pt idx="0">
                  <c:v>158.5</c:v>
                </c:pt>
                <c:pt idx="1">
                  <c:v>179.9</c:v>
                </c:pt>
                <c:pt idx="2">
                  <c:v>197.875</c:v>
                </c:pt>
                <c:pt idx="3">
                  <c:v>204.81818181818181</c:v>
                </c:pt>
                <c:pt idx="4">
                  <c:v>232.625</c:v>
                </c:pt>
                <c:pt idx="5">
                  <c:v>238.75</c:v>
                </c:pt>
                <c:pt idx="6">
                  <c:v>244.25</c:v>
                </c:pt>
                <c:pt idx="7">
                  <c:v>243.5</c:v>
                </c:pt>
                <c:pt idx="8">
                  <c:v>240</c:v>
                </c:pt>
                <c:pt idx="9">
                  <c:v>215.45454545454547</c:v>
                </c:pt>
                <c:pt idx="10">
                  <c:v>229.45454545454547</c:v>
                </c:pt>
                <c:pt idx="11">
                  <c:v>229.2</c:v>
                </c:pt>
                <c:pt idx="12">
                  <c:v>224.33333333333334</c:v>
                </c:pt>
                <c:pt idx="13">
                  <c:v>224.33333333333334</c:v>
                </c:pt>
                <c:pt idx="14">
                  <c:v>224.33333333333334</c:v>
                </c:pt>
                <c:pt idx="15">
                  <c:v>224.33333333333334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'Leaf lengths'!$M$4</c:f>
              <c:strCache>
                <c:ptCount val="1"/>
                <c:pt idx="0">
                  <c:v>BattenSpring</c:v>
                </c:pt>
              </c:strCache>
            </c:strRef>
          </c:tx>
          <c:xVal>
            <c:numRef>
              <c:f>'Leaf lengths'!$K$57:$K$72</c:f>
              <c:numCache>
                <c:formatCode>General</c:formatCode>
                <c:ptCount val="1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</c:numCache>
            </c:numRef>
          </c:xVal>
          <c:yVal>
            <c:numRef>
              <c:f>'Leaf lengths'!$M$57:$M$72</c:f>
              <c:numCache>
                <c:formatCode>General</c:formatCode>
                <c:ptCount val="16"/>
                <c:pt idx="0">
                  <c:v>180.44444444444446</c:v>
                </c:pt>
                <c:pt idx="1">
                  <c:v>208.77777777777777</c:v>
                </c:pt>
                <c:pt idx="2">
                  <c:v>241.30769230769232</c:v>
                </c:pt>
                <c:pt idx="3">
                  <c:v>229.42857142857142</c:v>
                </c:pt>
                <c:pt idx="4">
                  <c:v>272.33333333333331</c:v>
                </c:pt>
                <c:pt idx="5">
                  <c:v>287.92307692307691</c:v>
                </c:pt>
                <c:pt idx="6">
                  <c:v>286.23076923076923</c:v>
                </c:pt>
                <c:pt idx="7">
                  <c:v>292.11111111111109</c:v>
                </c:pt>
                <c:pt idx="8">
                  <c:v>314.28571428571428</c:v>
                </c:pt>
                <c:pt idx="9">
                  <c:v>315.33333333333331</c:v>
                </c:pt>
                <c:pt idx="10">
                  <c:v>242.5</c:v>
                </c:pt>
                <c:pt idx="11">
                  <c:v>242.5</c:v>
                </c:pt>
                <c:pt idx="12">
                  <c:v>242.5</c:v>
                </c:pt>
                <c:pt idx="13">
                  <c:v>242.5</c:v>
                </c:pt>
                <c:pt idx="14">
                  <c:v>242.5</c:v>
                </c:pt>
                <c:pt idx="15">
                  <c:v>242.5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'Leaf lengths'!$N$4</c:f>
              <c:strCache>
                <c:ptCount val="1"/>
                <c:pt idx="0">
                  <c:v>BattenWinter</c:v>
                </c:pt>
              </c:strCache>
            </c:strRef>
          </c:tx>
          <c:xVal>
            <c:numRef>
              <c:f>'Leaf lengths'!$K$57:$K$72</c:f>
              <c:numCache>
                <c:formatCode>General</c:formatCode>
                <c:ptCount val="1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</c:numCache>
            </c:numRef>
          </c:xVal>
          <c:yVal>
            <c:numRef>
              <c:f>'Leaf lengths'!$N$57:$N$72</c:f>
              <c:numCache>
                <c:formatCode>General</c:formatCode>
                <c:ptCount val="16"/>
                <c:pt idx="0">
                  <c:v>173.5</c:v>
                </c:pt>
                <c:pt idx="1">
                  <c:v>206.16666666666666</c:v>
                </c:pt>
                <c:pt idx="2">
                  <c:v>188.81818181818181</c:v>
                </c:pt>
                <c:pt idx="3">
                  <c:v>212.8</c:v>
                </c:pt>
                <c:pt idx="4">
                  <c:v>213.92307692307693</c:v>
                </c:pt>
                <c:pt idx="5">
                  <c:v>259.69230769230768</c:v>
                </c:pt>
                <c:pt idx="6">
                  <c:v>283.125</c:v>
                </c:pt>
                <c:pt idx="7">
                  <c:v>318.81818181818181</c:v>
                </c:pt>
                <c:pt idx="8">
                  <c:v>329</c:v>
                </c:pt>
                <c:pt idx="9">
                  <c:v>284.28571428571428</c:v>
                </c:pt>
                <c:pt idx="10">
                  <c:v>260</c:v>
                </c:pt>
                <c:pt idx="11">
                  <c:v>260</c:v>
                </c:pt>
                <c:pt idx="12">
                  <c:v>260</c:v>
                </c:pt>
                <c:pt idx="13">
                  <c:v>260</c:v>
                </c:pt>
                <c:pt idx="14">
                  <c:v>260</c:v>
                </c:pt>
                <c:pt idx="15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'Leaf lengths'!$O$4</c:f>
              <c:strCache>
                <c:ptCount val="1"/>
                <c:pt idx="0">
                  <c:v>CRWT153</c:v>
                </c:pt>
              </c:strCache>
            </c:strRef>
          </c:tx>
          <c:xVal>
            <c:numRef>
              <c:f>'Leaf lengths'!$K$57:$K$72</c:f>
              <c:numCache>
                <c:formatCode>General</c:formatCode>
                <c:ptCount val="1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</c:numCache>
            </c:numRef>
          </c:xVal>
          <c:yVal>
            <c:numRef>
              <c:f>'Leaf lengths'!$O$57:$O$72</c:f>
              <c:numCache>
                <c:formatCode>General</c:formatCode>
                <c:ptCount val="16"/>
                <c:pt idx="0">
                  <c:v>156.6</c:v>
                </c:pt>
                <c:pt idx="1">
                  <c:v>171.85714285714286</c:v>
                </c:pt>
                <c:pt idx="2">
                  <c:v>196.75</c:v>
                </c:pt>
                <c:pt idx="3">
                  <c:v>187.81818181818181</c:v>
                </c:pt>
                <c:pt idx="4">
                  <c:v>203.25</c:v>
                </c:pt>
                <c:pt idx="5">
                  <c:v>230.16666666666666</c:v>
                </c:pt>
                <c:pt idx="6">
                  <c:v>254.14285714285714</c:v>
                </c:pt>
                <c:pt idx="7">
                  <c:v>247</c:v>
                </c:pt>
                <c:pt idx="8">
                  <c:v>262.77777777777777</c:v>
                </c:pt>
                <c:pt idx="9">
                  <c:v>272.69230769230768</c:v>
                </c:pt>
                <c:pt idx="10">
                  <c:v>250.6</c:v>
                </c:pt>
                <c:pt idx="11">
                  <c:v>261.39999999999998</c:v>
                </c:pt>
                <c:pt idx="12">
                  <c:v>220</c:v>
                </c:pt>
                <c:pt idx="13">
                  <c:v>220</c:v>
                </c:pt>
                <c:pt idx="14">
                  <c:v>220</c:v>
                </c:pt>
                <c:pt idx="15">
                  <c:v>220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'Leaf lengths'!$P$4</c:f>
              <c:strCache>
                <c:ptCount val="1"/>
                <c:pt idx="0">
                  <c:v>Otane</c:v>
                </c:pt>
              </c:strCache>
            </c:strRef>
          </c:tx>
          <c:xVal>
            <c:numRef>
              <c:f>'Leaf lengths'!$K$57:$K$72</c:f>
              <c:numCache>
                <c:formatCode>General</c:formatCode>
                <c:ptCount val="1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</c:numCache>
            </c:numRef>
          </c:xVal>
          <c:yVal>
            <c:numRef>
              <c:f>'Leaf lengths'!$P$57:$P$72</c:f>
              <c:numCache>
                <c:formatCode>General</c:formatCode>
                <c:ptCount val="16"/>
                <c:pt idx="0">
                  <c:v>174.75</c:v>
                </c:pt>
                <c:pt idx="1">
                  <c:v>183.25</c:v>
                </c:pt>
                <c:pt idx="2">
                  <c:v>209.8</c:v>
                </c:pt>
                <c:pt idx="3">
                  <c:v>204</c:v>
                </c:pt>
                <c:pt idx="4">
                  <c:v>170.33333333333334</c:v>
                </c:pt>
                <c:pt idx="5">
                  <c:v>144.66666666666666</c:v>
                </c:pt>
                <c:pt idx="6">
                  <c:v>104</c:v>
                </c:pt>
                <c:pt idx="7">
                  <c:v>102.33333333333333</c:v>
                </c:pt>
                <c:pt idx="8">
                  <c:v>102.33333333333333</c:v>
                </c:pt>
                <c:pt idx="9">
                  <c:v>102.33333333333333</c:v>
                </c:pt>
                <c:pt idx="10">
                  <c:v>102.33333333333333</c:v>
                </c:pt>
                <c:pt idx="11">
                  <c:v>102.33333333333333</c:v>
                </c:pt>
                <c:pt idx="12">
                  <c:v>102.33333333333333</c:v>
                </c:pt>
                <c:pt idx="13">
                  <c:v>102.33333333333333</c:v>
                </c:pt>
                <c:pt idx="14">
                  <c:v>102.33333333333333</c:v>
                </c:pt>
                <c:pt idx="15">
                  <c:v>102.33333333333333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'Leaf lengths'!$Q$4</c:f>
              <c:strCache>
                <c:ptCount val="1"/>
                <c:pt idx="0">
                  <c:v>Saracen</c:v>
                </c:pt>
              </c:strCache>
            </c:strRef>
          </c:tx>
          <c:xVal>
            <c:numRef>
              <c:f>'Leaf lengths'!$K$57:$K$72</c:f>
              <c:numCache>
                <c:formatCode>General</c:formatCode>
                <c:ptCount val="1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</c:numCache>
            </c:numRef>
          </c:xVal>
          <c:yVal>
            <c:numRef>
              <c:f>'Leaf lengths'!$Q$57:$Q$72</c:f>
              <c:numCache>
                <c:formatCode>General</c:formatCode>
                <c:ptCount val="16"/>
                <c:pt idx="0">
                  <c:v>173</c:v>
                </c:pt>
                <c:pt idx="1">
                  <c:v>175.22222222222223</c:v>
                </c:pt>
                <c:pt idx="2">
                  <c:v>186.6</c:v>
                </c:pt>
                <c:pt idx="3">
                  <c:v>166.6</c:v>
                </c:pt>
                <c:pt idx="4">
                  <c:v>194.46666666666667</c:v>
                </c:pt>
                <c:pt idx="5">
                  <c:v>211.6</c:v>
                </c:pt>
                <c:pt idx="6">
                  <c:v>220.5</c:v>
                </c:pt>
                <c:pt idx="7">
                  <c:v>217.5</c:v>
                </c:pt>
                <c:pt idx="8">
                  <c:v>233.5</c:v>
                </c:pt>
                <c:pt idx="9">
                  <c:v>230</c:v>
                </c:pt>
                <c:pt idx="10">
                  <c:v>250</c:v>
                </c:pt>
                <c:pt idx="11">
                  <c:v>250</c:v>
                </c:pt>
                <c:pt idx="12">
                  <c:v>250</c:v>
                </c:pt>
                <c:pt idx="13">
                  <c:v>250</c:v>
                </c:pt>
                <c:pt idx="14">
                  <c:v>250</c:v>
                </c:pt>
                <c:pt idx="15">
                  <c:v>250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886152"/>
        <c:axId val="491885760"/>
      </c:scatterChart>
      <c:valAx>
        <c:axId val="491886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91885760"/>
        <c:crosses val="autoZero"/>
        <c:crossBetween val="midCat"/>
      </c:valAx>
      <c:valAx>
        <c:axId val="491885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918861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lengths'!$L$4</c:f>
              <c:strCache>
                <c:ptCount val="1"/>
                <c:pt idx="0">
                  <c:v>Amarok</c:v>
                </c:pt>
              </c:strCache>
            </c:strRef>
          </c:tx>
          <c:xVal>
            <c:numRef>
              <c:f>'Leaf lengths'!$K$84:$K$99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'Leaf lengths'!$L$84:$L$99</c:f>
              <c:numCache>
                <c:formatCode>General</c:formatCode>
                <c:ptCount val="16"/>
                <c:pt idx="0">
                  <c:v>0</c:v>
                </c:pt>
                <c:pt idx="1">
                  <c:v>72.5</c:v>
                </c:pt>
                <c:pt idx="2">
                  <c:v>120</c:v>
                </c:pt>
                <c:pt idx="3">
                  <c:v>164.91666666666666</c:v>
                </c:pt>
                <c:pt idx="4">
                  <c:v>220.85714285714286</c:v>
                </c:pt>
                <c:pt idx="5">
                  <c:v>270.5</c:v>
                </c:pt>
                <c:pt idx="6">
                  <c:v>265.89999999999998</c:v>
                </c:pt>
                <c:pt idx="7">
                  <c:v>279.3</c:v>
                </c:pt>
                <c:pt idx="8">
                  <c:v>257.25</c:v>
                </c:pt>
                <c:pt idx="9">
                  <c:v>207.25</c:v>
                </c:pt>
                <c:pt idx="10">
                  <c:v>207.25</c:v>
                </c:pt>
                <c:pt idx="11">
                  <c:v>207.25</c:v>
                </c:pt>
                <c:pt idx="12">
                  <c:v>207.25</c:v>
                </c:pt>
                <c:pt idx="13">
                  <c:v>207.25</c:v>
                </c:pt>
                <c:pt idx="14">
                  <c:v>207.25</c:v>
                </c:pt>
                <c:pt idx="15">
                  <c:v>207.25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'Leaf lengths'!$M$4</c:f>
              <c:strCache>
                <c:ptCount val="1"/>
                <c:pt idx="0">
                  <c:v>BattenSpring</c:v>
                </c:pt>
              </c:strCache>
            </c:strRef>
          </c:tx>
          <c:xVal>
            <c:numRef>
              <c:f>'Leaf lengths'!$K$84:$K$99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'Leaf lengths'!$M$84:$M$99</c:f>
              <c:numCache>
                <c:formatCode>General</c:formatCode>
                <c:ptCount val="16"/>
                <c:pt idx="0">
                  <c:v>76.666666666666671</c:v>
                </c:pt>
                <c:pt idx="1">
                  <c:v>160</c:v>
                </c:pt>
                <c:pt idx="2">
                  <c:v>212.25</c:v>
                </c:pt>
                <c:pt idx="3">
                  <c:v>237.9</c:v>
                </c:pt>
                <c:pt idx="4">
                  <c:v>261</c:v>
                </c:pt>
                <c:pt idx="5">
                  <c:v>321</c:v>
                </c:pt>
                <c:pt idx="6">
                  <c:v>363</c:v>
                </c:pt>
                <c:pt idx="7">
                  <c:v>373</c:v>
                </c:pt>
                <c:pt idx="8">
                  <c:v>323</c:v>
                </c:pt>
                <c:pt idx="9">
                  <c:v>323</c:v>
                </c:pt>
                <c:pt idx="10">
                  <c:v>323</c:v>
                </c:pt>
                <c:pt idx="11">
                  <c:v>323</c:v>
                </c:pt>
                <c:pt idx="12">
                  <c:v>323</c:v>
                </c:pt>
                <c:pt idx="13">
                  <c:v>323</c:v>
                </c:pt>
                <c:pt idx="14">
                  <c:v>323</c:v>
                </c:pt>
                <c:pt idx="15">
                  <c:v>323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'Leaf lengths'!$N$4</c:f>
              <c:strCache>
                <c:ptCount val="1"/>
                <c:pt idx="0">
                  <c:v>BattenWinter</c:v>
                </c:pt>
              </c:strCache>
            </c:strRef>
          </c:tx>
          <c:xVal>
            <c:numRef>
              <c:f>'Leaf lengths'!$K$84:$K$99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'Leaf lengths'!$N$84:$N$99</c:f>
              <c:numCache>
                <c:formatCode>General</c:formatCode>
                <c:ptCount val="16"/>
                <c:pt idx="0">
                  <c:v>0</c:v>
                </c:pt>
                <c:pt idx="1">
                  <c:v>135.9</c:v>
                </c:pt>
                <c:pt idx="2">
                  <c:v>227.11111111111111</c:v>
                </c:pt>
                <c:pt idx="3">
                  <c:v>226.77777777777777</c:v>
                </c:pt>
                <c:pt idx="4">
                  <c:v>269.44444444444446</c:v>
                </c:pt>
                <c:pt idx="5">
                  <c:v>329.42857142857144</c:v>
                </c:pt>
                <c:pt idx="6">
                  <c:v>374.9</c:v>
                </c:pt>
                <c:pt idx="7">
                  <c:v>324.89999999999998</c:v>
                </c:pt>
                <c:pt idx="8">
                  <c:v>324.89999999999998</c:v>
                </c:pt>
                <c:pt idx="9">
                  <c:v>324.89999999999998</c:v>
                </c:pt>
                <c:pt idx="10">
                  <c:v>324.89999999999998</c:v>
                </c:pt>
                <c:pt idx="11">
                  <c:v>324.89999999999998</c:v>
                </c:pt>
                <c:pt idx="12">
                  <c:v>324.89999999999998</c:v>
                </c:pt>
                <c:pt idx="13">
                  <c:v>324.89999999999998</c:v>
                </c:pt>
                <c:pt idx="14">
                  <c:v>324.89999999999998</c:v>
                </c:pt>
                <c:pt idx="15">
                  <c:v>324.89999999999998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'Leaf lengths'!$O$4</c:f>
              <c:strCache>
                <c:ptCount val="1"/>
                <c:pt idx="0">
                  <c:v>CRWT153</c:v>
                </c:pt>
              </c:strCache>
            </c:strRef>
          </c:tx>
          <c:xVal>
            <c:numRef>
              <c:f>'Leaf lengths'!$K$84:$K$99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'Leaf lengths'!$O$84:$O$99</c:f>
              <c:numCache>
                <c:formatCode>General</c:formatCode>
                <c:ptCount val="16"/>
                <c:pt idx="0">
                  <c:v>0</c:v>
                </c:pt>
                <c:pt idx="1">
                  <c:v>29.75</c:v>
                </c:pt>
                <c:pt idx="2">
                  <c:v>64.5</c:v>
                </c:pt>
                <c:pt idx="3">
                  <c:v>184.85714285714286</c:v>
                </c:pt>
                <c:pt idx="4">
                  <c:v>205.23529411764707</c:v>
                </c:pt>
                <c:pt idx="5">
                  <c:v>249.33333333333334</c:v>
                </c:pt>
                <c:pt idx="6">
                  <c:v>304.46153846153845</c:v>
                </c:pt>
                <c:pt idx="7">
                  <c:v>281.75</c:v>
                </c:pt>
                <c:pt idx="8">
                  <c:v>242</c:v>
                </c:pt>
                <c:pt idx="9">
                  <c:v>192</c:v>
                </c:pt>
                <c:pt idx="10">
                  <c:v>192</c:v>
                </c:pt>
                <c:pt idx="11">
                  <c:v>192</c:v>
                </c:pt>
                <c:pt idx="12">
                  <c:v>192</c:v>
                </c:pt>
                <c:pt idx="13">
                  <c:v>192</c:v>
                </c:pt>
                <c:pt idx="14">
                  <c:v>192</c:v>
                </c:pt>
                <c:pt idx="15">
                  <c:v>192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'Leaf lengths'!$P$4</c:f>
              <c:strCache>
                <c:ptCount val="1"/>
                <c:pt idx="0">
                  <c:v>Otane</c:v>
                </c:pt>
              </c:strCache>
            </c:strRef>
          </c:tx>
          <c:xVal>
            <c:numRef>
              <c:f>'Leaf lengths'!$K$84:$K$99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'Leaf lengths'!$P$84:$P$99</c:f>
              <c:numCache>
                <c:formatCode>General</c:formatCode>
                <c:ptCount val="16"/>
                <c:pt idx="0">
                  <c:v>78</c:v>
                </c:pt>
                <c:pt idx="1">
                  <c:v>90.285714285714292</c:v>
                </c:pt>
                <c:pt idx="2">
                  <c:v>200</c:v>
                </c:pt>
                <c:pt idx="3">
                  <c:v>204.42857142857142</c:v>
                </c:pt>
                <c:pt idx="4">
                  <c:v>220.57142857142858</c:v>
                </c:pt>
                <c:pt idx="5">
                  <c:v>234.66666666666666</c:v>
                </c:pt>
                <c:pt idx="6">
                  <c:v>225</c:v>
                </c:pt>
                <c:pt idx="7">
                  <c:v>175</c:v>
                </c:pt>
                <c:pt idx="8">
                  <c:v>175</c:v>
                </c:pt>
                <c:pt idx="9">
                  <c:v>175</c:v>
                </c:pt>
                <c:pt idx="10">
                  <c:v>175</c:v>
                </c:pt>
                <c:pt idx="11">
                  <c:v>175</c:v>
                </c:pt>
                <c:pt idx="12">
                  <c:v>175</c:v>
                </c:pt>
                <c:pt idx="13">
                  <c:v>175</c:v>
                </c:pt>
                <c:pt idx="14">
                  <c:v>175</c:v>
                </c:pt>
                <c:pt idx="15">
                  <c:v>175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'Leaf lengths'!$Q$4</c:f>
              <c:strCache>
                <c:ptCount val="1"/>
                <c:pt idx="0">
                  <c:v>Saracen</c:v>
                </c:pt>
              </c:strCache>
            </c:strRef>
          </c:tx>
          <c:xVal>
            <c:numRef>
              <c:f>'Leaf lengths'!$K$84:$K$99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'Leaf lengths'!$Q$84:$Q$99</c:f>
              <c:numCache>
                <c:formatCode>General</c:formatCode>
                <c:ptCount val="16"/>
                <c:pt idx="0">
                  <c:v>73.5</c:v>
                </c:pt>
                <c:pt idx="1">
                  <c:v>106</c:v>
                </c:pt>
                <c:pt idx="2">
                  <c:v>187.44444444444446</c:v>
                </c:pt>
                <c:pt idx="3">
                  <c:v>196</c:v>
                </c:pt>
                <c:pt idx="4">
                  <c:v>235.55555555555554</c:v>
                </c:pt>
                <c:pt idx="5">
                  <c:v>275.54545454545456</c:v>
                </c:pt>
                <c:pt idx="6">
                  <c:v>304.73333333333335</c:v>
                </c:pt>
                <c:pt idx="7">
                  <c:v>254.73333333333335</c:v>
                </c:pt>
                <c:pt idx="8">
                  <c:v>254.73333333333335</c:v>
                </c:pt>
                <c:pt idx="9">
                  <c:v>254.73333333333335</c:v>
                </c:pt>
                <c:pt idx="10">
                  <c:v>254.73333333333335</c:v>
                </c:pt>
                <c:pt idx="11">
                  <c:v>254.73333333333335</c:v>
                </c:pt>
                <c:pt idx="12">
                  <c:v>254.73333333333335</c:v>
                </c:pt>
                <c:pt idx="13">
                  <c:v>254.73333333333335</c:v>
                </c:pt>
                <c:pt idx="14">
                  <c:v>254.73333333333335</c:v>
                </c:pt>
                <c:pt idx="15">
                  <c:v>254.73333333333335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887328"/>
        <c:axId val="491875568"/>
      </c:scatterChart>
      <c:valAx>
        <c:axId val="491887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91875568"/>
        <c:crosses val="autoZero"/>
        <c:crossBetween val="midCat"/>
      </c:valAx>
      <c:valAx>
        <c:axId val="49187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918873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19749343832021"/>
                  <c:y val="1.3414260717410325E-2"/>
                </c:manualLayout>
              </c:layout>
              <c:numFmt formatCode="General" sourceLinked="0"/>
            </c:trendlineLbl>
          </c:trendline>
          <c:xVal>
            <c:numRef>
              <c:f>Stages!$D$2:$D$28</c:f>
              <c:numCache>
                <c:formatCode>General</c:formatCode>
                <c:ptCount val="27"/>
                <c:pt idx="0">
                  <c:v>8</c:v>
                </c:pt>
                <c:pt idx="1">
                  <c:v>4.5</c:v>
                </c:pt>
                <c:pt idx="2">
                  <c:v>8</c:v>
                </c:pt>
                <c:pt idx="3">
                  <c:v>4.5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9</c:v>
                </c:pt>
                <c:pt idx="9">
                  <c:v>3</c:v>
                </c:pt>
                <c:pt idx="10">
                  <c:v>6</c:v>
                </c:pt>
                <c:pt idx="11">
                  <c:v>3</c:v>
                </c:pt>
                <c:pt idx="12">
                  <c:v>9</c:v>
                </c:pt>
                <c:pt idx="13">
                  <c:v>9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2.5</c:v>
                </c:pt>
                <c:pt idx="20">
                  <c:v>7</c:v>
                </c:pt>
                <c:pt idx="21">
                  <c:v>3.5</c:v>
                </c:pt>
                <c:pt idx="22">
                  <c:v>5</c:v>
                </c:pt>
                <c:pt idx="23">
                  <c:v>3.5</c:v>
                </c:pt>
              </c:numCache>
            </c:numRef>
          </c:xVal>
          <c:yVal>
            <c:numRef>
              <c:f>Stages!$E$2:$E$28</c:f>
              <c:numCache>
                <c:formatCode>General</c:formatCode>
                <c:ptCount val="27"/>
                <c:pt idx="0">
                  <c:v>11</c:v>
                </c:pt>
                <c:pt idx="1">
                  <c:v>6.5</c:v>
                </c:pt>
                <c:pt idx="2">
                  <c:v>12</c:v>
                </c:pt>
                <c:pt idx="3">
                  <c:v>8.5</c:v>
                </c:pt>
                <c:pt idx="4">
                  <c:v>5</c:v>
                </c:pt>
                <c:pt idx="5">
                  <c:v>5</c:v>
                </c:pt>
                <c:pt idx="6">
                  <c:v>6.5</c:v>
                </c:pt>
                <c:pt idx="7">
                  <c:v>7</c:v>
                </c:pt>
                <c:pt idx="8">
                  <c:v>11</c:v>
                </c:pt>
                <c:pt idx="9">
                  <c:v>5.5</c:v>
                </c:pt>
                <c:pt idx="10">
                  <c:v>10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6.5</c:v>
                </c:pt>
                <c:pt idx="20">
                  <c:v>9</c:v>
                </c:pt>
                <c:pt idx="21">
                  <c:v>5.5</c:v>
                </c:pt>
                <c:pt idx="22">
                  <c:v>8.5</c:v>
                </c:pt>
                <c:pt idx="23">
                  <c:v>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877136"/>
        <c:axId val="491877528"/>
      </c:scatterChart>
      <c:valAx>
        <c:axId val="491877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91877528"/>
        <c:crosses val="autoZero"/>
        <c:crossBetween val="midCat"/>
      </c:valAx>
      <c:valAx>
        <c:axId val="491877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918771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'PN vs HS'!$G$7</c:f>
              <c:strCache>
                <c:ptCount val="1"/>
                <c:pt idx="0">
                  <c:v>Developing</c:v>
                </c:pt>
              </c:strCache>
            </c:strRef>
          </c:tx>
          <c:spPr>
            <a:ln w="19050">
              <a:noFill/>
            </a:ln>
          </c:spPr>
          <c:xVal>
            <c:numRef>
              <c:f>'PN vs HS'!$G$10:$G$1471</c:f>
              <c:numCache>
                <c:formatCode>General</c:formatCode>
                <c:ptCount val="14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3.300285986653956</c:v>
                </c:pt>
                <c:pt idx="51">
                  <c:v>3.1429933269780745</c:v>
                </c:pt>
                <c:pt idx="52">
                  <c:v>3.5576739752144899</c:v>
                </c:pt>
                <c:pt idx="53">
                  <c:v>3.1668255481410865</c:v>
                </c:pt>
                <c:pt idx="54">
                  <c:v>2.0654843110504775</c:v>
                </c:pt>
                <c:pt idx="55">
                  <c:v>2.9768076398362893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4.1715686274509807</c:v>
                </c:pt>
                <c:pt idx="63">
                  <c:v>4.6715686274509807</c:v>
                </c:pt>
                <c:pt idx="64">
                  <c:v>4.7058823529411766</c:v>
                </c:pt>
                <c:pt idx="65">
                  <c:v>4.2794117647058822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7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4.9803921568627452</c:v>
                </c:pt>
                <c:pt idx="78">
                  <c:v>3.1143946615824594</c:v>
                </c:pt>
                <c:pt idx="79">
                  <c:v>3.7149666348903718</c:v>
                </c:pt>
                <c:pt idx="80">
                  <c:v>4.0200190657769301</c:v>
                </c:pt>
                <c:pt idx="81">
                  <c:v>0</c:v>
                </c:pt>
                <c:pt idx="82">
                  <c:v>4.9313725490196081</c:v>
                </c:pt>
                <c:pt idx="83">
                  <c:v>4.534313725490196</c:v>
                </c:pt>
                <c:pt idx="84">
                  <c:v>4.6519607843137258</c:v>
                </c:pt>
                <c:pt idx="85">
                  <c:v>4.9558823529411766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9.4071661237785023</c:v>
                </c:pt>
                <c:pt idx="93">
                  <c:v>8.0769230769230766</c:v>
                </c:pt>
                <c:pt idx="94">
                  <c:v>7.4038461538461542</c:v>
                </c:pt>
                <c:pt idx="95">
                  <c:v>8.1730769230769234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4.833333333333333</c:v>
                </c:pt>
                <c:pt idx="103">
                  <c:v>4.1078431372549016</c:v>
                </c:pt>
                <c:pt idx="104">
                  <c:v>5.5870841487279845</c:v>
                </c:pt>
                <c:pt idx="105">
                  <c:v>4.9852941176470589</c:v>
                </c:pt>
                <c:pt idx="106">
                  <c:v>0</c:v>
                </c:pt>
                <c:pt idx="107">
                  <c:v>4.3137254901960782</c:v>
                </c:pt>
                <c:pt idx="108">
                  <c:v>4.3235294117647056</c:v>
                </c:pt>
                <c:pt idx="109">
                  <c:v>4.1225490196078427</c:v>
                </c:pt>
                <c:pt idx="110">
                  <c:v>4.1470588235294121</c:v>
                </c:pt>
                <c:pt idx="111">
                  <c:v>0</c:v>
                </c:pt>
                <c:pt idx="112">
                  <c:v>4.9754901960784315</c:v>
                </c:pt>
                <c:pt idx="113">
                  <c:v>4.7205882352941178</c:v>
                </c:pt>
                <c:pt idx="114">
                  <c:v>5.0147058823529411</c:v>
                </c:pt>
                <c:pt idx="115">
                  <c:v>5.1996086105675143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8.1661237785016283</c:v>
                </c:pt>
                <c:pt idx="147">
                  <c:v>0</c:v>
                </c:pt>
                <c:pt idx="148">
                  <c:v>6.5737327188940089</c:v>
                </c:pt>
                <c:pt idx="149">
                  <c:v>6.774193548387097</c:v>
                </c:pt>
                <c:pt idx="150">
                  <c:v>6.725806451612903</c:v>
                </c:pt>
                <c:pt idx="151">
                  <c:v>6.8364055299539173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3.5529075309818876</c:v>
                </c:pt>
                <c:pt idx="164">
                  <c:v>3.5862726406101046</c:v>
                </c:pt>
                <c:pt idx="165">
                  <c:v>3.2144899904671114</c:v>
                </c:pt>
                <c:pt idx="166">
                  <c:v>2.1964529331514324</c:v>
                </c:pt>
                <c:pt idx="167">
                  <c:v>0</c:v>
                </c:pt>
                <c:pt idx="168">
                  <c:v>0</c:v>
                </c:pt>
                <c:pt idx="169">
                  <c:v>8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2.8185538881309684</c:v>
                </c:pt>
                <c:pt idx="176">
                  <c:v>3.3813155386081983</c:v>
                </c:pt>
                <c:pt idx="177">
                  <c:v>4.2450980392156863</c:v>
                </c:pt>
                <c:pt idx="178">
                  <c:v>2.169167803547067</c:v>
                </c:pt>
                <c:pt idx="179">
                  <c:v>0</c:v>
                </c:pt>
                <c:pt idx="180">
                  <c:v>7.1198156682027651</c:v>
                </c:pt>
                <c:pt idx="181">
                  <c:v>6.629032258064516</c:v>
                </c:pt>
                <c:pt idx="182">
                  <c:v>6.629032258064516</c:v>
                </c:pt>
                <c:pt idx="183">
                  <c:v>6.6152073732718897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6.7396313364055302</c:v>
                </c:pt>
                <c:pt idx="191">
                  <c:v>7.3269230769230766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</c:numCache>
            </c:numRef>
          </c:xVal>
          <c:yVal>
            <c:numRef>
              <c:f>'PN vs HS'!$H$10:$H$1471</c:f>
              <c:numCache>
                <c:formatCode>General</c:formatCode>
                <c:ptCount val="14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12</c:v>
                </c:pt>
                <c:pt idx="51">
                  <c:v>11</c:v>
                </c:pt>
                <c:pt idx="52">
                  <c:v>13</c:v>
                </c:pt>
                <c:pt idx="53">
                  <c:v>12</c:v>
                </c:pt>
                <c:pt idx="54">
                  <c:v>9</c:v>
                </c:pt>
                <c:pt idx="55">
                  <c:v>12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19</c:v>
                </c:pt>
                <c:pt idx="63">
                  <c:v>17</c:v>
                </c:pt>
                <c:pt idx="64">
                  <c:v>15</c:v>
                </c:pt>
                <c:pt idx="65">
                  <c:v>18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19</c:v>
                </c:pt>
                <c:pt idx="78">
                  <c:v>20</c:v>
                </c:pt>
                <c:pt idx="79">
                  <c:v>17</c:v>
                </c:pt>
                <c:pt idx="80">
                  <c:v>17</c:v>
                </c:pt>
                <c:pt idx="81">
                  <c:v>0</c:v>
                </c:pt>
                <c:pt idx="82">
                  <c:v>25</c:v>
                </c:pt>
                <c:pt idx="83">
                  <c:v>23</c:v>
                </c:pt>
                <c:pt idx="84">
                  <c:v>22</c:v>
                </c:pt>
                <c:pt idx="85">
                  <c:v>22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26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22</c:v>
                </c:pt>
                <c:pt idx="103">
                  <c:v>23</c:v>
                </c:pt>
                <c:pt idx="104">
                  <c:v>24</c:v>
                </c:pt>
                <c:pt idx="105">
                  <c:v>23</c:v>
                </c:pt>
                <c:pt idx="106">
                  <c:v>0</c:v>
                </c:pt>
                <c:pt idx="107">
                  <c:v>19</c:v>
                </c:pt>
                <c:pt idx="108">
                  <c:v>22</c:v>
                </c:pt>
                <c:pt idx="109">
                  <c:v>18</c:v>
                </c:pt>
                <c:pt idx="110">
                  <c:v>18</c:v>
                </c:pt>
                <c:pt idx="111">
                  <c:v>0</c:v>
                </c:pt>
                <c:pt idx="112">
                  <c:v>23</c:v>
                </c:pt>
                <c:pt idx="113">
                  <c:v>23</c:v>
                </c:pt>
                <c:pt idx="114">
                  <c:v>23</c:v>
                </c:pt>
                <c:pt idx="115">
                  <c:v>25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24</c:v>
                </c:pt>
                <c:pt idx="147">
                  <c:v>0</c:v>
                </c:pt>
                <c:pt idx="148">
                  <c:v>22</c:v>
                </c:pt>
                <c:pt idx="149">
                  <c:v>25</c:v>
                </c:pt>
                <c:pt idx="150">
                  <c:v>24</c:v>
                </c:pt>
                <c:pt idx="151">
                  <c:v>23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11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0</c:v>
                </c:pt>
                <c:pt idx="180">
                  <c:v>24</c:v>
                </c:pt>
                <c:pt idx="181">
                  <c:v>23</c:v>
                </c:pt>
                <c:pt idx="182">
                  <c:v>23</c:v>
                </c:pt>
                <c:pt idx="183">
                  <c:v>22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24</c:v>
                </c:pt>
                <c:pt idx="191">
                  <c:v>23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</c:numCache>
            </c:numRef>
          </c:yVal>
          <c:smooth val="0"/>
        </c:ser>
        <c:ser>
          <c:idx val="0"/>
          <c:order val="0"/>
          <c:tx>
            <c:strRef>
              <c:f>'PN vs HS'!$I$7</c:f>
              <c:strCache>
                <c:ptCount val="1"/>
                <c:pt idx="0">
                  <c:v>Final</c:v>
                </c:pt>
              </c:strCache>
            </c:strRef>
          </c:tx>
          <c:spPr>
            <a:ln w="19050">
              <a:noFill/>
            </a:ln>
          </c:spPr>
          <c:xVal>
            <c:numRef>
              <c:f>'PN vs HS'!$I$10:$I$1471</c:f>
              <c:numCache>
                <c:formatCode>General</c:formatCode>
                <c:ptCount val="1462"/>
                <c:pt idx="0">
                  <c:v>8</c:v>
                </c:pt>
                <c:pt idx="1">
                  <c:v>9</c:v>
                </c:pt>
                <c:pt idx="2">
                  <c:v>8</c:v>
                </c:pt>
                <c:pt idx="3">
                  <c:v>9</c:v>
                </c:pt>
                <c:pt idx="4">
                  <c:v>0</c:v>
                </c:pt>
                <c:pt idx="5">
                  <c:v>8</c:v>
                </c:pt>
                <c:pt idx="6">
                  <c:v>9</c:v>
                </c:pt>
                <c:pt idx="7">
                  <c:v>13</c:v>
                </c:pt>
                <c:pt idx="8">
                  <c:v>8</c:v>
                </c:pt>
                <c:pt idx="9">
                  <c:v>0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0</c:v>
                </c:pt>
                <c:pt idx="15">
                  <c:v>9</c:v>
                </c:pt>
                <c:pt idx="16">
                  <c:v>8</c:v>
                </c:pt>
                <c:pt idx="17">
                  <c:v>9</c:v>
                </c:pt>
                <c:pt idx="18">
                  <c:v>8</c:v>
                </c:pt>
                <c:pt idx="19">
                  <c:v>0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8</c:v>
                </c:pt>
                <c:pt idx="24">
                  <c:v>0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8</c:v>
                </c:pt>
                <c:pt idx="29">
                  <c:v>0</c:v>
                </c:pt>
                <c:pt idx="30">
                  <c:v>8</c:v>
                </c:pt>
                <c:pt idx="31">
                  <c:v>9</c:v>
                </c:pt>
                <c:pt idx="32">
                  <c:v>8</c:v>
                </c:pt>
                <c:pt idx="33">
                  <c:v>8</c:v>
                </c:pt>
                <c:pt idx="34">
                  <c:v>0</c:v>
                </c:pt>
                <c:pt idx="35">
                  <c:v>9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0</c:v>
                </c:pt>
                <c:pt idx="40">
                  <c:v>8</c:v>
                </c:pt>
                <c:pt idx="41">
                  <c:v>9</c:v>
                </c:pt>
                <c:pt idx="42">
                  <c:v>7</c:v>
                </c:pt>
                <c:pt idx="43">
                  <c:v>8</c:v>
                </c:pt>
                <c:pt idx="44">
                  <c:v>0</c:v>
                </c:pt>
                <c:pt idx="45">
                  <c:v>9</c:v>
                </c:pt>
                <c:pt idx="46">
                  <c:v>8</c:v>
                </c:pt>
                <c:pt idx="47">
                  <c:v>9</c:v>
                </c:pt>
                <c:pt idx="48">
                  <c:v>8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8</c:v>
                </c:pt>
                <c:pt idx="58">
                  <c:v>9</c:v>
                </c:pt>
                <c:pt idx="59">
                  <c:v>8</c:v>
                </c:pt>
                <c:pt idx="60">
                  <c:v>8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</c:v>
                </c:pt>
                <c:pt idx="68">
                  <c:v>7</c:v>
                </c:pt>
                <c:pt idx="69">
                  <c:v>0</c:v>
                </c:pt>
                <c:pt idx="70">
                  <c:v>8</c:v>
                </c:pt>
                <c:pt idx="71">
                  <c:v>0</c:v>
                </c:pt>
                <c:pt idx="72">
                  <c:v>9</c:v>
                </c:pt>
                <c:pt idx="73">
                  <c:v>8</c:v>
                </c:pt>
                <c:pt idx="74">
                  <c:v>9</c:v>
                </c:pt>
                <c:pt idx="75">
                  <c:v>9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</c:v>
                </c:pt>
                <c:pt idx="88">
                  <c:v>9</c:v>
                </c:pt>
                <c:pt idx="89">
                  <c:v>10</c:v>
                </c:pt>
                <c:pt idx="90">
                  <c:v>9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8</c:v>
                </c:pt>
                <c:pt idx="118">
                  <c:v>8.5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0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0</c:v>
                </c:pt>
                <c:pt idx="128">
                  <c:v>8</c:v>
                </c:pt>
                <c:pt idx="129">
                  <c:v>9</c:v>
                </c:pt>
                <c:pt idx="130">
                  <c:v>8</c:v>
                </c:pt>
                <c:pt idx="131">
                  <c:v>8</c:v>
                </c:pt>
                <c:pt idx="132">
                  <c:v>0</c:v>
                </c:pt>
                <c:pt idx="133">
                  <c:v>8</c:v>
                </c:pt>
                <c:pt idx="134">
                  <c:v>9</c:v>
                </c:pt>
                <c:pt idx="135">
                  <c:v>9</c:v>
                </c:pt>
                <c:pt idx="136">
                  <c:v>8</c:v>
                </c:pt>
                <c:pt idx="137">
                  <c:v>0</c:v>
                </c:pt>
                <c:pt idx="138">
                  <c:v>8</c:v>
                </c:pt>
                <c:pt idx="139">
                  <c:v>8</c:v>
                </c:pt>
                <c:pt idx="140">
                  <c:v>9</c:v>
                </c:pt>
                <c:pt idx="141">
                  <c:v>8</c:v>
                </c:pt>
                <c:pt idx="142">
                  <c:v>0</c:v>
                </c:pt>
                <c:pt idx="143">
                  <c:v>10</c:v>
                </c:pt>
                <c:pt idx="144">
                  <c:v>9</c:v>
                </c:pt>
                <c:pt idx="145">
                  <c:v>8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9</c:v>
                </c:pt>
                <c:pt idx="154">
                  <c:v>8</c:v>
                </c:pt>
                <c:pt idx="155">
                  <c:v>8</c:v>
                </c:pt>
                <c:pt idx="156">
                  <c:v>9</c:v>
                </c:pt>
                <c:pt idx="157">
                  <c:v>0</c:v>
                </c:pt>
                <c:pt idx="158">
                  <c:v>8</c:v>
                </c:pt>
                <c:pt idx="159">
                  <c:v>9</c:v>
                </c:pt>
                <c:pt idx="160">
                  <c:v>8</c:v>
                </c:pt>
                <c:pt idx="161">
                  <c:v>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8</c:v>
                </c:pt>
                <c:pt idx="169">
                  <c:v>0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8</c:v>
                </c:pt>
                <c:pt idx="186">
                  <c:v>8</c:v>
                </c:pt>
                <c:pt idx="187">
                  <c:v>9</c:v>
                </c:pt>
                <c:pt idx="188">
                  <c:v>9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7</c:v>
                </c:pt>
                <c:pt idx="193">
                  <c:v>7</c:v>
                </c:pt>
                <c:pt idx="194">
                  <c:v>0</c:v>
                </c:pt>
                <c:pt idx="195">
                  <c:v>8</c:v>
                </c:pt>
                <c:pt idx="196">
                  <c:v>9</c:v>
                </c:pt>
                <c:pt idx="197">
                  <c:v>9</c:v>
                </c:pt>
                <c:pt idx="198">
                  <c:v>8</c:v>
                </c:pt>
                <c:pt idx="199">
                  <c:v>0</c:v>
                </c:pt>
                <c:pt idx="200">
                  <c:v>8</c:v>
                </c:pt>
                <c:pt idx="201">
                  <c:v>9</c:v>
                </c:pt>
                <c:pt idx="202">
                  <c:v>8</c:v>
                </c:pt>
                <c:pt idx="203">
                  <c:v>9</c:v>
                </c:pt>
                <c:pt idx="204">
                  <c:v>0</c:v>
                </c:pt>
                <c:pt idx="205">
                  <c:v>7</c:v>
                </c:pt>
                <c:pt idx="206">
                  <c:v>8</c:v>
                </c:pt>
                <c:pt idx="207">
                  <c:v>9</c:v>
                </c:pt>
                <c:pt idx="208">
                  <c:v>8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</c:numCache>
            </c:numRef>
          </c:xVal>
          <c:yVal>
            <c:numRef>
              <c:f>'PN vs HS'!$J$10:$J$1471</c:f>
              <c:numCache>
                <c:formatCode>General</c:formatCode>
                <c:ptCount val="1462"/>
                <c:pt idx="0">
                  <c:v>23</c:v>
                </c:pt>
                <c:pt idx="1">
                  <c:v>24</c:v>
                </c:pt>
                <c:pt idx="2">
                  <c:v>24</c:v>
                </c:pt>
                <c:pt idx="3">
                  <c:v>25</c:v>
                </c:pt>
                <c:pt idx="4">
                  <c:v>0</c:v>
                </c:pt>
                <c:pt idx="5">
                  <c:v>20</c:v>
                </c:pt>
                <c:pt idx="6">
                  <c:v>24</c:v>
                </c:pt>
                <c:pt idx="7">
                  <c:v>24</c:v>
                </c:pt>
                <c:pt idx="8">
                  <c:v>23</c:v>
                </c:pt>
                <c:pt idx="9">
                  <c:v>0</c:v>
                </c:pt>
                <c:pt idx="10">
                  <c:v>21</c:v>
                </c:pt>
                <c:pt idx="11">
                  <c:v>24</c:v>
                </c:pt>
                <c:pt idx="12">
                  <c:v>20</c:v>
                </c:pt>
                <c:pt idx="13">
                  <c:v>23</c:v>
                </c:pt>
                <c:pt idx="14">
                  <c:v>0</c:v>
                </c:pt>
                <c:pt idx="15">
                  <c:v>25</c:v>
                </c:pt>
                <c:pt idx="16">
                  <c:v>24</c:v>
                </c:pt>
                <c:pt idx="17">
                  <c:v>24</c:v>
                </c:pt>
                <c:pt idx="18">
                  <c:v>23</c:v>
                </c:pt>
                <c:pt idx="19">
                  <c:v>0</c:v>
                </c:pt>
                <c:pt idx="20">
                  <c:v>23</c:v>
                </c:pt>
                <c:pt idx="21">
                  <c:v>22</c:v>
                </c:pt>
                <c:pt idx="22">
                  <c:v>25</c:v>
                </c:pt>
                <c:pt idx="23">
                  <c:v>22</c:v>
                </c:pt>
                <c:pt idx="24">
                  <c:v>0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20</c:v>
                </c:pt>
                <c:pt idx="29">
                  <c:v>0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24</c:v>
                </c:pt>
                <c:pt idx="41">
                  <c:v>26</c:v>
                </c:pt>
                <c:pt idx="42">
                  <c:v>21</c:v>
                </c:pt>
                <c:pt idx="43">
                  <c:v>24</c:v>
                </c:pt>
                <c:pt idx="44">
                  <c:v>0</c:v>
                </c:pt>
                <c:pt idx="45">
                  <c:v>25</c:v>
                </c:pt>
                <c:pt idx="46">
                  <c:v>24</c:v>
                </c:pt>
                <c:pt idx="47">
                  <c:v>25</c:v>
                </c:pt>
                <c:pt idx="48">
                  <c:v>23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24</c:v>
                </c:pt>
                <c:pt idx="58">
                  <c:v>25</c:v>
                </c:pt>
                <c:pt idx="59">
                  <c:v>23</c:v>
                </c:pt>
                <c:pt idx="60">
                  <c:v>24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25</c:v>
                </c:pt>
                <c:pt idx="73">
                  <c:v>24</c:v>
                </c:pt>
                <c:pt idx="74">
                  <c:v>25</c:v>
                </c:pt>
                <c:pt idx="75">
                  <c:v>24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24</c:v>
                </c:pt>
                <c:pt idx="88">
                  <c:v>26</c:v>
                </c:pt>
                <c:pt idx="89">
                  <c:v>23</c:v>
                </c:pt>
                <c:pt idx="90">
                  <c:v>23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23</c:v>
                </c:pt>
                <c:pt idx="98">
                  <c:v>22</c:v>
                </c:pt>
                <c:pt idx="99">
                  <c:v>23</c:v>
                </c:pt>
                <c:pt idx="100">
                  <c:v>22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23</c:v>
                </c:pt>
                <c:pt idx="118">
                  <c:v>22.5</c:v>
                </c:pt>
                <c:pt idx="119">
                  <c:v>21.5</c:v>
                </c:pt>
                <c:pt idx="120">
                  <c:v>21</c:v>
                </c:pt>
                <c:pt idx="121">
                  <c:v>21</c:v>
                </c:pt>
                <c:pt idx="122">
                  <c:v>0</c:v>
                </c:pt>
                <c:pt idx="123">
                  <c:v>24</c:v>
                </c:pt>
                <c:pt idx="124">
                  <c:v>24</c:v>
                </c:pt>
                <c:pt idx="125">
                  <c:v>19</c:v>
                </c:pt>
                <c:pt idx="126">
                  <c:v>24</c:v>
                </c:pt>
                <c:pt idx="127">
                  <c:v>0</c:v>
                </c:pt>
                <c:pt idx="128">
                  <c:v>24</c:v>
                </c:pt>
                <c:pt idx="129">
                  <c:v>26</c:v>
                </c:pt>
                <c:pt idx="130">
                  <c:v>0</c:v>
                </c:pt>
                <c:pt idx="131">
                  <c:v>18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21</c:v>
                </c:pt>
                <c:pt idx="139">
                  <c:v>22</c:v>
                </c:pt>
                <c:pt idx="140">
                  <c:v>23</c:v>
                </c:pt>
                <c:pt idx="141">
                  <c:v>23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0</c:v>
                </c:pt>
                <c:pt idx="158">
                  <c:v>22</c:v>
                </c:pt>
                <c:pt idx="159">
                  <c:v>22</c:v>
                </c:pt>
                <c:pt idx="160">
                  <c:v>23</c:v>
                </c:pt>
                <c:pt idx="161">
                  <c:v>21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24</c:v>
                </c:pt>
                <c:pt idx="186">
                  <c:v>24</c:v>
                </c:pt>
                <c:pt idx="187">
                  <c:v>27</c:v>
                </c:pt>
                <c:pt idx="188">
                  <c:v>26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23</c:v>
                </c:pt>
                <c:pt idx="193">
                  <c:v>22</c:v>
                </c:pt>
                <c:pt idx="194">
                  <c:v>0</c:v>
                </c:pt>
                <c:pt idx="195">
                  <c:v>23</c:v>
                </c:pt>
                <c:pt idx="196">
                  <c:v>25</c:v>
                </c:pt>
                <c:pt idx="197">
                  <c:v>25</c:v>
                </c:pt>
                <c:pt idx="198">
                  <c:v>20</c:v>
                </c:pt>
                <c:pt idx="199">
                  <c:v>0</c:v>
                </c:pt>
                <c:pt idx="200">
                  <c:v>21</c:v>
                </c:pt>
                <c:pt idx="201">
                  <c:v>24</c:v>
                </c:pt>
                <c:pt idx="202">
                  <c:v>23</c:v>
                </c:pt>
                <c:pt idx="203">
                  <c:v>23</c:v>
                </c:pt>
                <c:pt idx="204">
                  <c:v>0</c:v>
                </c:pt>
                <c:pt idx="205">
                  <c:v>21</c:v>
                </c:pt>
                <c:pt idx="206">
                  <c:v>24</c:v>
                </c:pt>
                <c:pt idx="207">
                  <c:v>27</c:v>
                </c:pt>
                <c:pt idx="208">
                  <c:v>25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'PN vs HS'!$T$1</c:f>
              <c:strCache>
                <c:ptCount val="1"/>
                <c:pt idx="0">
                  <c:v>BaseDev</c:v>
                </c:pt>
              </c:strCache>
            </c:strRef>
          </c:tx>
          <c:spPr>
            <a:ln w="254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'PN vs HS'!$T$2:$T$7</c:f>
              <c:numCache>
                <c:formatCode>General</c:formatCode>
                <c:ptCount val="6"/>
                <c:pt idx="0">
                  <c:v>1</c:v>
                </c:pt>
                <c:pt idx="1">
                  <c:v>3.5</c:v>
                </c:pt>
                <c:pt idx="2">
                  <c:v>8</c:v>
                </c:pt>
                <c:pt idx="3">
                  <c:v>16</c:v>
                </c:pt>
                <c:pt idx="4">
                  <c:v>16</c:v>
                </c:pt>
                <c:pt idx="5">
                  <c:v>19</c:v>
                </c:pt>
              </c:numCache>
            </c:numRef>
          </c:xVal>
          <c:yVal>
            <c:numRef>
              <c:f>'PN vs HS'!$V$2:$V$7</c:f>
              <c:numCache>
                <c:formatCode>General</c:formatCode>
                <c:ptCount val="6"/>
                <c:pt idx="0">
                  <c:v>4.7</c:v>
                </c:pt>
                <c:pt idx="1">
                  <c:v>9.5</c:v>
                </c:pt>
                <c:pt idx="2">
                  <c:v>22.55</c:v>
                </c:pt>
                <c:pt idx="3">
                  <c:v>41.762500000000003</c:v>
                </c:pt>
                <c:pt idx="4">
                  <c:v>41.762500000000003</c:v>
                </c:pt>
                <c:pt idx="5">
                  <c:v>41.762500000000003</c:v>
                </c:pt>
              </c:numCache>
            </c:numRef>
          </c:yVal>
          <c:smooth val="0"/>
        </c:ser>
        <c:ser>
          <c:idx val="3"/>
          <c:order val="3"/>
          <c:tx>
            <c:v>'Dev'</c:v>
          </c:tx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'PN vs HS'!$I$2:$K$2</c:f>
              <c:numCache>
                <c:formatCode>General</c:formatCode>
                <c:ptCount val="3"/>
                <c:pt idx="0">
                  <c:v>2.5</c:v>
                </c:pt>
                <c:pt idx="1">
                  <c:v>5</c:v>
                </c:pt>
                <c:pt idx="2">
                  <c:v>8.4010989010989015</c:v>
                </c:pt>
              </c:numCache>
            </c:numRef>
          </c:xVal>
          <c:yVal>
            <c:numRef>
              <c:f>'PN vs HS'!$L$2:$N$2</c:f>
              <c:numCache>
                <c:formatCode>General</c:formatCode>
                <c:ptCount val="3"/>
                <c:pt idx="0">
                  <c:v>0</c:v>
                </c:pt>
                <c:pt idx="1">
                  <c:v>23.319148936170212</c:v>
                </c:pt>
                <c:pt idx="2">
                  <c:v>23.319148936170212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883800"/>
        <c:axId val="491884192"/>
      </c:scatterChart>
      <c:valAx>
        <c:axId val="491883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91884192"/>
        <c:crosses val="autoZero"/>
        <c:crossBetween val="midCat"/>
      </c:valAx>
      <c:valAx>
        <c:axId val="4918841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918838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[ResultswheatGEP.xlsx]FLN!PivotTable1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FLN!$C$3:$C$4</c:f>
              <c:strCache>
                <c:ptCount val="1"/>
                <c:pt idx="0">
                  <c:v>Otane</c:v>
                </c:pt>
              </c:strCache>
            </c:strRef>
          </c:tx>
          <c:invertIfNegative val="0"/>
          <c:cat>
            <c:multiLvlStrRef>
              <c:f>FLN!$A$5:$B$6</c:f>
              <c:multiLvlStrCache>
                <c:ptCount val="2"/>
                <c:lvl>
                  <c:pt idx="0">
                    <c:v>8</c:v>
                  </c:pt>
                  <c:pt idx="1">
                    <c:v>16</c:v>
                  </c:pt>
                </c:lvl>
                <c:lvl>
                  <c:pt idx="0">
                    <c:v>Full</c:v>
                  </c:pt>
                </c:lvl>
              </c:multiLvlStrCache>
            </c:multiLvlStrRef>
          </c:cat>
          <c:val>
            <c:numRef>
              <c:f>FLN!$C$5:$C$6</c:f>
              <c:numCache>
                <c:formatCode>0.0</c:formatCode>
                <c:ptCount val="2"/>
                <c:pt idx="0">
                  <c:v>9.1111111111111107</c:v>
                </c:pt>
                <c:pt idx="1">
                  <c:v>6.6521739130434785</c:v>
                </c:pt>
              </c:numCache>
            </c:numRef>
          </c:val>
        </c:ser>
        <c:ser>
          <c:idx val="1"/>
          <c:order val="1"/>
          <c:tx>
            <c:strRef>
              <c:f>FLN!$D$3:$D$4</c:f>
              <c:strCache>
                <c:ptCount val="1"/>
                <c:pt idx="0">
                  <c:v>Saracen</c:v>
                </c:pt>
              </c:strCache>
            </c:strRef>
          </c:tx>
          <c:invertIfNegative val="0"/>
          <c:cat>
            <c:multiLvlStrRef>
              <c:f>FLN!$A$5:$B$6</c:f>
              <c:multiLvlStrCache>
                <c:ptCount val="2"/>
                <c:lvl>
                  <c:pt idx="0">
                    <c:v>8</c:v>
                  </c:pt>
                  <c:pt idx="1">
                    <c:v>16</c:v>
                  </c:pt>
                </c:lvl>
                <c:lvl>
                  <c:pt idx="0">
                    <c:v>Full</c:v>
                  </c:pt>
                </c:lvl>
              </c:multiLvlStrCache>
            </c:multiLvlStrRef>
          </c:cat>
          <c:val>
            <c:numRef>
              <c:f>FLN!$D$5:$D$6</c:f>
              <c:numCache>
                <c:formatCode>0.0</c:formatCode>
                <c:ptCount val="2"/>
                <c:pt idx="0">
                  <c:v>10.256410256410257</c:v>
                </c:pt>
                <c:pt idx="1">
                  <c:v>7.5454545454545459</c:v>
                </c:pt>
              </c:numCache>
            </c:numRef>
          </c:val>
        </c:ser>
        <c:ser>
          <c:idx val="2"/>
          <c:order val="2"/>
          <c:tx>
            <c:strRef>
              <c:f>FLN!$E$3:$E$4</c:f>
              <c:strCache>
                <c:ptCount val="1"/>
                <c:pt idx="0">
                  <c:v>Amarok</c:v>
                </c:pt>
              </c:strCache>
            </c:strRef>
          </c:tx>
          <c:invertIfNegative val="0"/>
          <c:cat>
            <c:multiLvlStrRef>
              <c:f>FLN!$A$5:$B$6</c:f>
              <c:multiLvlStrCache>
                <c:ptCount val="2"/>
                <c:lvl>
                  <c:pt idx="0">
                    <c:v>8</c:v>
                  </c:pt>
                  <c:pt idx="1">
                    <c:v>16</c:v>
                  </c:pt>
                </c:lvl>
                <c:lvl>
                  <c:pt idx="0">
                    <c:v>Full</c:v>
                  </c:pt>
                </c:lvl>
              </c:multiLvlStrCache>
            </c:multiLvlStrRef>
          </c:cat>
          <c:val>
            <c:numRef>
              <c:f>FLN!$E$5:$E$6</c:f>
              <c:numCache>
                <c:formatCode>0.0</c:formatCode>
                <c:ptCount val="2"/>
                <c:pt idx="0">
                  <c:v>11.342857142857143</c:v>
                </c:pt>
                <c:pt idx="1">
                  <c:v>9.1363636363636367</c:v>
                </c:pt>
              </c:numCache>
            </c:numRef>
          </c:val>
        </c:ser>
        <c:ser>
          <c:idx val="3"/>
          <c:order val="3"/>
          <c:tx>
            <c:strRef>
              <c:f>FLN!$F$3:$F$4</c:f>
              <c:strCache>
                <c:ptCount val="1"/>
                <c:pt idx="0">
                  <c:v>CRWT153</c:v>
                </c:pt>
              </c:strCache>
            </c:strRef>
          </c:tx>
          <c:invertIfNegative val="0"/>
          <c:cat>
            <c:multiLvlStrRef>
              <c:f>FLN!$A$5:$B$6</c:f>
              <c:multiLvlStrCache>
                <c:ptCount val="2"/>
                <c:lvl>
                  <c:pt idx="0">
                    <c:v>8</c:v>
                  </c:pt>
                  <c:pt idx="1">
                    <c:v>16</c:v>
                  </c:pt>
                </c:lvl>
                <c:lvl>
                  <c:pt idx="0">
                    <c:v>Full</c:v>
                  </c:pt>
                </c:lvl>
              </c:multiLvlStrCache>
            </c:multiLvlStrRef>
          </c:cat>
          <c:val>
            <c:numRef>
              <c:f>FLN!$F$5:$F$6</c:f>
              <c:numCache>
                <c:formatCode>0.0</c:formatCode>
                <c:ptCount val="2"/>
                <c:pt idx="0">
                  <c:v>13</c:v>
                </c:pt>
                <c:pt idx="1">
                  <c:v>14.272727272727273</c:v>
                </c:pt>
              </c:numCache>
            </c:numRef>
          </c:val>
        </c:ser>
        <c:ser>
          <c:idx val="4"/>
          <c:order val="4"/>
          <c:tx>
            <c:strRef>
              <c:f>FLN!$G$3:$G$4</c:f>
              <c:strCache>
                <c:ptCount val="1"/>
                <c:pt idx="0">
                  <c:v>BattenWinter</c:v>
                </c:pt>
              </c:strCache>
            </c:strRef>
          </c:tx>
          <c:invertIfNegative val="0"/>
          <c:cat>
            <c:multiLvlStrRef>
              <c:f>FLN!$A$5:$B$6</c:f>
              <c:multiLvlStrCache>
                <c:ptCount val="2"/>
                <c:lvl>
                  <c:pt idx="0">
                    <c:v>8</c:v>
                  </c:pt>
                  <c:pt idx="1">
                    <c:v>16</c:v>
                  </c:pt>
                </c:lvl>
                <c:lvl>
                  <c:pt idx="0">
                    <c:v>Full</c:v>
                  </c:pt>
                </c:lvl>
              </c:multiLvlStrCache>
            </c:multiLvlStrRef>
          </c:cat>
          <c:val>
            <c:numRef>
              <c:f>FLN!$G$5:$G$6</c:f>
              <c:numCache>
                <c:formatCode>0.0</c:formatCode>
                <c:ptCount val="2"/>
                <c:pt idx="0">
                  <c:v>12.025</c:v>
                </c:pt>
                <c:pt idx="1">
                  <c:v>8.2777777777777786</c:v>
                </c:pt>
              </c:numCache>
            </c:numRef>
          </c:val>
        </c:ser>
        <c:ser>
          <c:idx val="5"/>
          <c:order val="5"/>
          <c:tx>
            <c:strRef>
              <c:f>FLN!$H$3:$H$4</c:f>
              <c:strCache>
                <c:ptCount val="1"/>
                <c:pt idx="0">
                  <c:v>BattenSpring</c:v>
                </c:pt>
              </c:strCache>
            </c:strRef>
          </c:tx>
          <c:invertIfNegative val="0"/>
          <c:cat>
            <c:multiLvlStrRef>
              <c:f>FLN!$A$5:$B$6</c:f>
              <c:multiLvlStrCache>
                <c:ptCount val="2"/>
                <c:lvl>
                  <c:pt idx="0">
                    <c:v>8</c:v>
                  </c:pt>
                  <c:pt idx="1">
                    <c:v>16</c:v>
                  </c:pt>
                </c:lvl>
                <c:lvl>
                  <c:pt idx="0">
                    <c:v>Full</c:v>
                  </c:pt>
                </c:lvl>
              </c:multiLvlStrCache>
            </c:multiLvlStrRef>
          </c:cat>
          <c:val>
            <c:numRef>
              <c:f>FLN!$H$5:$H$6</c:f>
              <c:numCache>
                <c:formatCode>0.0</c:formatCode>
                <c:ptCount val="2"/>
                <c:pt idx="0">
                  <c:v>11.75</c:v>
                </c:pt>
                <c:pt idx="1">
                  <c:v>7.9473684210526319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1885368"/>
        <c:axId val="491887720"/>
      </c:barChart>
      <c:catAx>
        <c:axId val="4918853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91887720"/>
        <c:crosses val="autoZero"/>
        <c:auto val="1"/>
        <c:lblAlgn val="ctr"/>
        <c:lblOffset val="100"/>
        <c:noMultiLvlLbl val="0"/>
      </c:catAx>
      <c:valAx>
        <c:axId val="491887720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4918853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8468427557666407"/>
          <c:y val="7.1037197936464833E-2"/>
          <c:w val="0.11084572761738117"/>
          <c:h val="0.31177436872115138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'Haun Stage'!$L$10</c:f>
              <c:strCache>
                <c:ptCount val="1"/>
                <c:pt idx="0">
                  <c:v>Amarok</c:v>
                </c:pt>
              </c:strCache>
            </c:strRef>
          </c:tx>
          <c:spPr>
            <a:ln w="19050">
              <a:noFill/>
            </a:ln>
          </c:spPr>
          <c:xVal>
            <c:numRef>
              <c:f>'Haun Stage'!$K$11:$K$20</c:f>
              <c:numCache>
                <c:formatCode>m/d/yyyy</c:formatCode>
                <c:ptCount val="10"/>
                <c:pt idx="0">
                  <c:v>41905</c:v>
                </c:pt>
                <c:pt idx="1">
                  <c:v>41912</c:v>
                </c:pt>
                <c:pt idx="2">
                  <c:v>41919</c:v>
                </c:pt>
                <c:pt idx="3">
                  <c:v>41927</c:v>
                </c:pt>
                <c:pt idx="4">
                  <c:v>41933</c:v>
                </c:pt>
                <c:pt idx="5">
                  <c:v>41940</c:v>
                </c:pt>
                <c:pt idx="6">
                  <c:v>41947</c:v>
                </c:pt>
                <c:pt idx="7">
                  <c:v>41954</c:v>
                </c:pt>
                <c:pt idx="8">
                  <c:v>41990</c:v>
                </c:pt>
                <c:pt idx="9">
                  <c:v>41990</c:v>
                </c:pt>
              </c:numCache>
            </c:numRef>
          </c:xVal>
          <c:yVal>
            <c:numRef>
              <c:f>'Haun Stage'!$L$11:$L$20</c:f>
              <c:numCache>
                <c:formatCode>General</c:formatCode>
                <c:ptCount val="10"/>
                <c:pt idx="0">
                  <c:v>2.5483333333333329</c:v>
                </c:pt>
                <c:pt idx="1">
                  <c:v>4.2844976282880554</c:v>
                </c:pt>
                <c:pt idx="2">
                  <c:v>5.0721482066892563</c:v>
                </c:pt>
                <c:pt idx="3">
                  <c:v>6.8495119318274291</c:v>
                </c:pt>
                <c:pt idx="4">
                  <c:v>7.519816024315265</c:v>
                </c:pt>
                <c:pt idx="5">
                  <c:v>8.8199906302193938</c:v>
                </c:pt>
                <c:pt idx="6">
                  <c:v>9.4641138780746363</c:v>
                </c:pt>
                <c:pt idx="7">
                  <c:v>0</c:v>
                </c:pt>
                <c:pt idx="8">
                  <c:v>0</c:v>
                </c:pt>
                <c:pt idx="9" formatCode="0.0">
                  <c:v>11.342857142857143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'Haun Stage'!$M$10</c:f>
              <c:strCache>
                <c:ptCount val="1"/>
                <c:pt idx="0">
                  <c:v>CRWT153</c:v>
                </c:pt>
              </c:strCache>
            </c:strRef>
          </c:tx>
          <c:spPr>
            <a:ln w="19050">
              <a:noFill/>
            </a:ln>
          </c:spPr>
          <c:xVal>
            <c:numRef>
              <c:f>'Haun Stage'!$K$11:$K$20</c:f>
              <c:numCache>
                <c:formatCode>m/d/yyyy</c:formatCode>
                <c:ptCount val="10"/>
                <c:pt idx="0">
                  <c:v>41905</c:v>
                </c:pt>
                <c:pt idx="1">
                  <c:v>41912</c:v>
                </c:pt>
                <c:pt idx="2">
                  <c:v>41919</c:v>
                </c:pt>
                <c:pt idx="3">
                  <c:v>41927</c:v>
                </c:pt>
                <c:pt idx="4">
                  <c:v>41933</c:v>
                </c:pt>
                <c:pt idx="5">
                  <c:v>41940</c:v>
                </c:pt>
                <c:pt idx="6">
                  <c:v>41947</c:v>
                </c:pt>
                <c:pt idx="7">
                  <c:v>41954</c:v>
                </c:pt>
                <c:pt idx="8">
                  <c:v>41990</c:v>
                </c:pt>
                <c:pt idx="9">
                  <c:v>41990</c:v>
                </c:pt>
              </c:numCache>
            </c:numRef>
          </c:xVal>
          <c:yVal>
            <c:numRef>
              <c:f>'Haun Stage'!$M$11:$M$20</c:f>
              <c:numCache>
                <c:formatCode>General</c:formatCode>
                <c:ptCount val="10"/>
                <c:pt idx="0">
                  <c:v>3.1202481665800743</c:v>
                </c:pt>
                <c:pt idx="1">
                  <c:v>4.2804315393015129</c:v>
                </c:pt>
                <c:pt idx="2">
                  <c:v>5.3589295987031305</c:v>
                </c:pt>
                <c:pt idx="3">
                  <c:v>5.9706738602924281</c:v>
                </c:pt>
                <c:pt idx="4">
                  <c:v>7.333638743631556</c:v>
                </c:pt>
                <c:pt idx="5">
                  <c:v>7.9388891238886119</c:v>
                </c:pt>
                <c:pt idx="6">
                  <c:v>8.9252376100533031</c:v>
                </c:pt>
                <c:pt idx="7">
                  <c:v>9.4707228535353547</c:v>
                </c:pt>
                <c:pt idx="8">
                  <c:v>12.113636363636363</c:v>
                </c:pt>
                <c:pt idx="9" formatCode="0.0">
                  <c:v>13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'Haun Stage'!$N$10</c:f>
              <c:strCache>
                <c:ptCount val="1"/>
                <c:pt idx="0">
                  <c:v>Otane</c:v>
                </c:pt>
              </c:strCache>
            </c:strRef>
          </c:tx>
          <c:spPr>
            <a:ln w="19050">
              <a:noFill/>
            </a:ln>
          </c:spPr>
          <c:xVal>
            <c:numRef>
              <c:f>'Haun Stage'!$K$11:$K$20</c:f>
              <c:numCache>
                <c:formatCode>m/d/yyyy</c:formatCode>
                <c:ptCount val="10"/>
                <c:pt idx="0">
                  <c:v>41905</c:v>
                </c:pt>
                <c:pt idx="1">
                  <c:v>41912</c:v>
                </c:pt>
                <c:pt idx="2">
                  <c:v>41919</c:v>
                </c:pt>
                <c:pt idx="3">
                  <c:v>41927</c:v>
                </c:pt>
                <c:pt idx="4">
                  <c:v>41933</c:v>
                </c:pt>
                <c:pt idx="5">
                  <c:v>41940</c:v>
                </c:pt>
                <c:pt idx="6">
                  <c:v>41947</c:v>
                </c:pt>
                <c:pt idx="7">
                  <c:v>41954</c:v>
                </c:pt>
                <c:pt idx="8">
                  <c:v>41990</c:v>
                </c:pt>
                <c:pt idx="9">
                  <c:v>41990</c:v>
                </c:pt>
              </c:numCache>
            </c:numRef>
          </c:xVal>
          <c:yVal>
            <c:numRef>
              <c:f>'Haun Stage'!$N$11:$N$20</c:f>
              <c:numCache>
                <c:formatCode>General</c:formatCode>
                <c:ptCount val="10"/>
                <c:pt idx="0">
                  <c:v>2.1891244725738401</c:v>
                </c:pt>
                <c:pt idx="1">
                  <c:v>3.4292452830188673</c:v>
                </c:pt>
                <c:pt idx="2">
                  <c:v>4.9367916126943001</c:v>
                </c:pt>
                <c:pt idx="3">
                  <c:v>6.2490561868686862</c:v>
                </c:pt>
                <c:pt idx="4">
                  <c:v>7.1761904761904765</c:v>
                </c:pt>
                <c:pt idx="5">
                  <c:v>8.46233766233766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 formatCode="0.0">
                  <c:v>9.1111111111111107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'Haun Stage'!$O$10</c:f>
              <c:strCache>
                <c:ptCount val="1"/>
                <c:pt idx="0">
                  <c:v>Saracen</c:v>
                </c:pt>
              </c:strCache>
            </c:strRef>
          </c:tx>
          <c:spPr>
            <a:ln w="19050">
              <a:noFill/>
            </a:ln>
          </c:spPr>
          <c:xVal>
            <c:numRef>
              <c:f>'Haun Stage'!$K$11:$K$20</c:f>
              <c:numCache>
                <c:formatCode>m/d/yyyy</c:formatCode>
                <c:ptCount val="10"/>
                <c:pt idx="0">
                  <c:v>41905</c:v>
                </c:pt>
                <c:pt idx="1">
                  <c:v>41912</c:v>
                </c:pt>
                <c:pt idx="2">
                  <c:v>41919</c:v>
                </c:pt>
                <c:pt idx="3">
                  <c:v>41927</c:v>
                </c:pt>
                <c:pt idx="4">
                  <c:v>41933</c:v>
                </c:pt>
                <c:pt idx="5">
                  <c:v>41940</c:v>
                </c:pt>
                <c:pt idx="6">
                  <c:v>41947</c:v>
                </c:pt>
                <c:pt idx="7">
                  <c:v>41954</c:v>
                </c:pt>
                <c:pt idx="8">
                  <c:v>41990</c:v>
                </c:pt>
                <c:pt idx="9">
                  <c:v>41990</c:v>
                </c:pt>
              </c:numCache>
            </c:numRef>
          </c:xVal>
          <c:yVal>
            <c:numRef>
              <c:f>'Haun Stage'!$O$11:$O$20</c:f>
              <c:numCache>
                <c:formatCode>General</c:formatCode>
                <c:ptCount val="10"/>
                <c:pt idx="0">
                  <c:v>2.0529404472976851</c:v>
                </c:pt>
                <c:pt idx="1">
                  <c:v>3.5012755102040818</c:v>
                </c:pt>
                <c:pt idx="2">
                  <c:v>4.5943396226415105</c:v>
                </c:pt>
                <c:pt idx="3">
                  <c:v>5.5343945892444735</c:v>
                </c:pt>
                <c:pt idx="4">
                  <c:v>6.7397257539991555</c:v>
                </c:pt>
                <c:pt idx="5">
                  <c:v>6.9905676091814755</c:v>
                </c:pt>
                <c:pt idx="6">
                  <c:v>7.7341010206752152</c:v>
                </c:pt>
                <c:pt idx="7">
                  <c:v>0</c:v>
                </c:pt>
                <c:pt idx="8">
                  <c:v>0</c:v>
                </c:pt>
                <c:pt idx="9" formatCode="0.0">
                  <c:v>10.256410256410257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'Haun Stage'!$P$10</c:f>
              <c:strCache>
                <c:ptCount val="1"/>
                <c:pt idx="0">
                  <c:v>BattenWinter</c:v>
                </c:pt>
              </c:strCache>
            </c:strRef>
          </c:tx>
          <c:spPr>
            <a:ln w="19050">
              <a:noFill/>
            </a:ln>
          </c:spPr>
          <c:xVal>
            <c:numRef>
              <c:f>'Haun Stage'!$K$11:$K$20</c:f>
              <c:numCache>
                <c:formatCode>m/d/yyyy</c:formatCode>
                <c:ptCount val="10"/>
                <c:pt idx="0">
                  <c:v>41905</c:v>
                </c:pt>
                <c:pt idx="1">
                  <c:v>41912</c:v>
                </c:pt>
                <c:pt idx="2">
                  <c:v>41919</c:v>
                </c:pt>
                <c:pt idx="3">
                  <c:v>41927</c:v>
                </c:pt>
                <c:pt idx="4">
                  <c:v>41933</c:v>
                </c:pt>
                <c:pt idx="5">
                  <c:v>41940</c:v>
                </c:pt>
                <c:pt idx="6">
                  <c:v>41947</c:v>
                </c:pt>
                <c:pt idx="7">
                  <c:v>41954</c:v>
                </c:pt>
                <c:pt idx="8">
                  <c:v>41990</c:v>
                </c:pt>
                <c:pt idx="9">
                  <c:v>41990</c:v>
                </c:pt>
              </c:numCache>
            </c:numRef>
          </c:xVal>
          <c:yVal>
            <c:numRef>
              <c:f>'Haun Stage'!$P$11:$P$20</c:f>
              <c:numCache>
                <c:formatCode>General</c:formatCode>
                <c:ptCount val="10"/>
                <c:pt idx="0">
                  <c:v>2.2509784735812133</c:v>
                </c:pt>
                <c:pt idx="1">
                  <c:v>3.5225379715825582</c:v>
                </c:pt>
                <c:pt idx="2">
                  <c:v>4.6024742268041239</c:v>
                </c:pt>
                <c:pt idx="3">
                  <c:v>5.6620049147152356</c:v>
                </c:pt>
                <c:pt idx="4">
                  <c:v>6.3939296845562152</c:v>
                </c:pt>
                <c:pt idx="5">
                  <c:v>7.1685511061217175</c:v>
                </c:pt>
                <c:pt idx="6">
                  <c:v>8.016140222803644</c:v>
                </c:pt>
                <c:pt idx="7">
                  <c:v>0</c:v>
                </c:pt>
                <c:pt idx="8">
                  <c:v>0</c:v>
                </c:pt>
                <c:pt idx="9" formatCode="0.0">
                  <c:v>12.025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'Haun Stage'!$Q$10</c:f>
              <c:strCache>
                <c:ptCount val="1"/>
                <c:pt idx="0">
                  <c:v>BattenSpring</c:v>
                </c:pt>
              </c:strCache>
            </c:strRef>
          </c:tx>
          <c:spPr>
            <a:ln w="19050">
              <a:noFill/>
            </a:ln>
          </c:spPr>
          <c:xVal>
            <c:numRef>
              <c:f>'Haun Stage'!$K$11:$K$20</c:f>
              <c:numCache>
                <c:formatCode>m/d/yyyy</c:formatCode>
                <c:ptCount val="10"/>
                <c:pt idx="0">
                  <c:v>41905</c:v>
                </c:pt>
                <c:pt idx="1">
                  <c:v>41912</c:v>
                </c:pt>
                <c:pt idx="2">
                  <c:v>41919</c:v>
                </c:pt>
                <c:pt idx="3">
                  <c:v>41927</c:v>
                </c:pt>
                <c:pt idx="4">
                  <c:v>41933</c:v>
                </c:pt>
                <c:pt idx="5">
                  <c:v>41940</c:v>
                </c:pt>
                <c:pt idx="6">
                  <c:v>41947</c:v>
                </c:pt>
                <c:pt idx="7">
                  <c:v>41954</c:v>
                </c:pt>
                <c:pt idx="8">
                  <c:v>41990</c:v>
                </c:pt>
                <c:pt idx="9">
                  <c:v>41990</c:v>
                </c:pt>
              </c:numCache>
            </c:numRef>
          </c:xVal>
          <c:yVal>
            <c:numRef>
              <c:f>'Haun Stage'!$Q$11:$Q$20</c:f>
              <c:numCache>
                <c:formatCode>General</c:formatCode>
                <c:ptCount val="10"/>
                <c:pt idx="0">
                  <c:v>2.027840351393797</c:v>
                </c:pt>
                <c:pt idx="1">
                  <c:v>3.3537310665417022</c:v>
                </c:pt>
                <c:pt idx="2">
                  <c:v>4.719348659003832</c:v>
                </c:pt>
                <c:pt idx="3">
                  <c:v>5.7779991587670372</c:v>
                </c:pt>
                <c:pt idx="4">
                  <c:v>6.5915977961432501</c:v>
                </c:pt>
                <c:pt idx="5">
                  <c:v>7.2856263120692466</c:v>
                </c:pt>
                <c:pt idx="6">
                  <c:v>8.16473825313955</c:v>
                </c:pt>
                <c:pt idx="7">
                  <c:v>0</c:v>
                </c:pt>
                <c:pt idx="8">
                  <c:v>0</c:v>
                </c:pt>
                <c:pt idx="9" formatCode="0.0">
                  <c:v>11.75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876744"/>
        <c:axId val="491888112"/>
      </c:scatterChart>
      <c:valAx>
        <c:axId val="4918767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91888112"/>
        <c:crosses val="autoZero"/>
        <c:crossBetween val="midCat"/>
      </c:valAx>
      <c:valAx>
        <c:axId val="491888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918767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'Haun Stage'!$L$10</c:f>
              <c:strCache>
                <c:ptCount val="1"/>
                <c:pt idx="0">
                  <c:v>Amarok</c:v>
                </c:pt>
              </c:strCache>
            </c:strRef>
          </c:tx>
          <c:spPr>
            <a:ln w="19050">
              <a:noFill/>
            </a:ln>
          </c:spPr>
          <c:xVal>
            <c:numRef>
              <c:f>'Haun Stage'!$K$22:$K$27</c:f>
              <c:numCache>
                <c:formatCode>m/d/yyyy</c:formatCode>
                <c:ptCount val="6"/>
                <c:pt idx="0">
                  <c:v>41775</c:v>
                </c:pt>
                <c:pt idx="1">
                  <c:v>41782</c:v>
                </c:pt>
                <c:pt idx="2">
                  <c:v>41787</c:v>
                </c:pt>
                <c:pt idx="3">
                  <c:v>41793</c:v>
                </c:pt>
                <c:pt idx="4">
                  <c:v>41800</c:v>
                </c:pt>
                <c:pt idx="5">
                  <c:v>41848</c:v>
                </c:pt>
              </c:numCache>
            </c:numRef>
          </c:xVal>
          <c:yVal>
            <c:numRef>
              <c:f>'Haun Stage'!$L$22:$L$27</c:f>
              <c:numCache>
                <c:formatCode>General</c:formatCode>
                <c:ptCount val="6"/>
                <c:pt idx="0">
                  <c:v>3.2426545074349442</c:v>
                </c:pt>
                <c:pt idx="1">
                  <c:v>4.48626953737518</c:v>
                </c:pt>
                <c:pt idx="2">
                  <c:v>5.444625222368928</c:v>
                </c:pt>
                <c:pt idx="3">
                  <c:v>6.6971013655600204</c:v>
                </c:pt>
                <c:pt idx="4">
                  <c:v>7.9029296304018741</c:v>
                </c:pt>
                <c:pt idx="5" formatCode="0.0">
                  <c:v>9.1363636363636367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'Haun Stage'!$M$10</c:f>
              <c:strCache>
                <c:ptCount val="1"/>
                <c:pt idx="0">
                  <c:v>CRWT153</c:v>
                </c:pt>
              </c:strCache>
            </c:strRef>
          </c:tx>
          <c:spPr>
            <a:ln w="19050">
              <a:noFill/>
            </a:ln>
          </c:spPr>
          <c:xVal>
            <c:numRef>
              <c:f>'Haun Stage'!$K$22:$K$27</c:f>
              <c:numCache>
                <c:formatCode>m/d/yyyy</c:formatCode>
                <c:ptCount val="6"/>
                <c:pt idx="0">
                  <c:v>41775</c:v>
                </c:pt>
                <c:pt idx="1">
                  <c:v>41782</c:v>
                </c:pt>
                <c:pt idx="2">
                  <c:v>41787</c:v>
                </c:pt>
                <c:pt idx="3">
                  <c:v>41793</c:v>
                </c:pt>
                <c:pt idx="4">
                  <c:v>41800</c:v>
                </c:pt>
                <c:pt idx="5">
                  <c:v>41848</c:v>
                </c:pt>
              </c:numCache>
            </c:numRef>
          </c:xVal>
          <c:yVal>
            <c:numRef>
              <c:f>'Haun Stage'!$M$22:$M$27</c:f>
              <c:numCache>
                <c:formatCode>General</c:formatCode>
                <c:ptCount val="6"/>
                <c:pt idx="0">
                  <c:v>3.3239467068878832</c:v>
                </c:pt>
                <c:pt idx="1">
                  <c:v>4.4022778071386268</c:v>
                </c:pt>
                <c:pt idx="2">
                  <c:v>5.2566661959981023</c:v>
                </c:pt>
                <c:pt idx="3">
                  <c:v>6.052695606280512</c:v>
                </c:pt>
                <c:pt idx="4">
                  <c:v>6.5659589794946642</c:v>
                </c:pt>
                <c:pt idx="5" formatCode="0.0">
                  <c:v>14.272727272727273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'Haun Stage'!$N$10</c:f>
              <c:strCache>
                <c:ptCount val="1"/>
                <c:pt idx="0">
                  <c:v>Otane</c:v>
                </c:pt>
              </c:strCache>
            </c:strRef>
          </c:tx>
          <c:spPr>
            <a:ln w="19050">
              <a:noFill/>
            </a:ln>
          </c:spPr>
          <c:xVal>
            <c:numRef>
              <c:f>'Haun Stage'!$K$22:$K$27</c:f>
              <c:numCache>
                <c:formatCode>m/d/yyyy</c:formatCode>
                <c:ptCount val="6"/>
                <c:pt idx="0">
                  <c:v>41775</c:v>
                </c:pt>
                <c:pt idx="1">
                  <c:v>41782</c:v>
                </c:pt>
                <c:pt idx="2">
                  <c:v>41787</c:v>
                </c:pt>
                <c:pt idx="3">
                  <c:v>41793</c:v>
                </c:pt>
                <c:pt idx="4">
                  <c:v>41800</c:v>
                </c:pt>
                <c:pt idx="5">
                  <c:v>41848</c:v>
                </c:pt>
              </c:numCache>
            </c:numRef>
          </c:xVal>
          <c:yVal>
            <c:numRef>
              <c:f>'Haun Stage'!$N$22:$N$27</c:f>
              <c:numCache>
                <c:formatCode>General</c:formatCode>
                <c:ptCount val="6"/>
                <c:pt idx="0">
                  <c:v>2.9155520446666867</c:v>
                </c:pt>
                <c:pt idx="1">
                  <c:v>4.7430105085677532</c:v>
                </c:pt>
                <c:pt idx="2">
                  <c:v>5.8327473631341027</c:v>
                </c:pt>
                <c:pt idx="3">
                  <c:v>0</c:v>
                </c:pt>
                <c:pt idx="4">
                  <c:v>0</c:v>
                </c:pt>
                <c:pt idx="5" formatCode="0.0">
                  <c:v>6.6521739130434785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'Haun Stage'!$O$10</c:f>
              <c:strCache>
                <c:ptCount val="1"/>
                <c:pt idx="0">
                  <c:v>Saracen</c:v>
                </c:pt>
              </c:strCache>
            </c:strRef>
          </c:tx>
          <c:spPr>
            <a:ln w="19050">
              <a:noFill/>
            </a:ln>
          </c:spPr>
          <c:xVal>
            <c:numRef>
              <c:f>'Haun Stage'!$K$22:$K$27</c:f>
              <c:numCache>
                <c:formatCode>m/d/yyyy</c:formatCode>
                <c:ptCount val="6"/>
                <c:pt idx="0">
                  <c:v>41775</c:v>
                </c:pt>
                <c:pt idx="1">
                  <c:v>41782</c:v>
                </c:pt>
                <c:pt idx="2">
                  <c:v>41787</c:v>
                </c:pt>
                <c:pt idx="3">
                  <c:v>41793</c:v>
                </c:pt>
                <c:pt idx="4">
                  <c:v>41800</c:v>
                </c:pt>
                <c:pt idx="5">
                  <c:v>41848</c:v>
                </c:pt>
              </c:numCache>
            </c:numRef>
          </c:xVal>
          <c:yVal>
            <c:numRef>
              <c:f>'Haun Stage'!$O$22:$O$27</c:f>
              <c:numCache>
                <c:formatCode>General</c:formatCode>
                <c:ptCount val="6"/>
                <c:pt idx="0">
                  <c:v>2.8152345224771183</c:v>
                </c:pt>
                <c:pt idx="1">
                  <c:v>4.3227498607464341</c:v>
                </c:pt>
                <c:pt idx="2">
                  <c:v>5.0568347442250614</c:v>
                </c:pt>
                <c:pt idx="3">
                  <c:v>5.880703114774386</c:v>
                </c:pt>
                <c:pt idx="4">
                  <c:v>6.8007514405083063</c:v>
                </c:pt>
                <c:pt idx="5" formatCode="0.0">
                  <c:v>7.5454545454545459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'Haun Stage'!$P$10</c:f>
              <c:strCache>
                <c:ptCount val="1"/>
                <c:pt idx="0">
                  <c:v>BattenWinter</c:v>
                </c:pt>
              </c:strCache>
            </c:strRef>
          </c:tx>
          <c:spPr>
            <a:ln w="19050">
              <a:noFill/>
            </a:ln>
          </c:spPr>
          <c:xVal>
            <c:numRef>
              <c:f>'Haun Stage'!$K$22:$K$27</c:f>
              <c:numCache>
                <c:formatCode>m/d/yyyy</c:formatCode>
                <c:ptCount val="6"/>
                <c:pt idx="0">
                  <c:v>41775</c:v>
                </c:pt>
                <c:pt idx="1">
                  <c:v>41782</c:v>
                </c:pt>
                <c:pt idx="2">
                  <c:v>41787</c:v>
                </c:pt>
                <c:pt idx="3">
                  <c:v>41793</c:v>
                </c:pt>
                <c:pt idx="4">
                  <c:v>41800</c:v>
                </c:pt>
                <c:pt idx="5">
                  <c:v>41848</c:v>
                </c:pt>
              </c:numCache>
            </c:numRef>
          </c:xVal>
          <c:yVal>
            <c:numRef>
              <c:f>'Haun Stage'!$P$22:$P$27</c:f>
              <c:numCache>
                <c:formatCode>General</c:formatCode>
                <c:ptCount val="6"/>
                <c:pt idx="0">
                  <c:v>3.1404142638010462</c:v>
                </c:pt>
                <c:pt idx="1">
                  <c:v>4.7282645065767053</c:v>
                </c:pt>
                <c:pt idx="2">
                  <c:v>5.0451900284312172</c:v>
                </c:pt>
                <c:pt idx="3">
                  <c:v>6.4392975839150424</c:v>
                </c:pt>
                <c:pt idx="4">
                  <c:v>7.492438675101937</c:v>
                </c:pt>
                <c:pt idx="5" formatCode="0.0">
                  <c:v>8.2777777777777786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'Haun Stage'!$Q$10</c:f>
              <c:strCache>
                <c:ptCount val="1"/>
                <c:pt idx="0">
                  <c:v>BattenSpring</c:v>
                </c:pt>
              </c:strCache>
            </c:strRef>
          </c:tx>
          <c:spPr>
            <a:ln w="19050">
              <a:noFill/>
            </a:ln>
          </c:spPr>
          <c:xVal>
            <c:numRef>
              <c:f>'Haun Stage'!$K$22:$K$27</c:f>
              <c:numCache>
                <c:formatCode>m/d/yyyy</c:formatCode>
                <c:ptCount val="6"/>
                <c:pt idx="0">
                  <c:v>41775</c:v>
                </c:pt>
                <c:pt idx="1">
                  <c:v>41782</c:v>
                </c:pt>
                <c:pt idx="2">
                  <c:v>41787</c:v>
                </c:pt>
                <c:pt idx="3">
                  <c:v>41793</c:v>
                </c:pt>
                <c:pt idx="4">
                  <c:v>41800</c:v>
                </c:pt>
                <c:pt idx="5">
                  <c:v>41848</c:v>
                </c:pt>
              </c:numCache>
            </c:numRef>
          </c:xVal>
          <c:yVal>
            <c:numRef>
              <c:f>'Haun Stage'!$Q$22:$Q$27</c:f>
              <c:numCache>
                <c:formatCode>General</c:formatCode>
                <c:ptCount val="6"/>
                <c:pt idx="0">
                  <c:v>2.7787499999999996</c:v>
                </c:pt>
                <c:pt idx="1">
                  <c:v>4.3494437908496728</c:v>
                </c:pt>
                <c:pt idx="2">
                  <c:v>4.6023333333333341</c:v>
                </c:pt>
                <c:pt idx="3">
                  <c:v>0</c:v>
                </c:pt>
                <c:pt idx="4">
                  <c:v>0</c:v>
                </c:pt>
                <c:pt idx="5" formatCode="0.0">
                  <c:v>7.9473684210526319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888896"/>
        <c:axId val="491889288"/>
      </c:scatterChart>
      <c:valAx>
        <c:axId val="4918888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91889288"/>
        <c:crosses val="autoZero"/>
        <c:crossBetween val="midCat"/>
      </c:valAx>
      <c:valAx>
        <c:axId val="491889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91888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'Haun Stage'!$L$10</c:f>
              <c:strCache>
                <c:ptCount val="1"/>
                <c:pt idx="0">
                  <c:v>Amarok</c:v>
                </c:pt>
              </c:strCache>
            </c:strRef>
          </c:tx>
          <c:spPr>
            <a:ln w="19050">
              <a:noFill/>
            </a:ln>
          </c:spPr>
          <c:xVal>
            <c:numRef>
              <c:f>'Haun Stage'!$K$29:$K$43</c:f>
              <c:numCache>
                <c:formatCode>m/d/yyyy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41990</c:v>
                </c:pt>
              </c:numCache>
            </c:numRef>
          </c:xVal>
          <c:yVal>
            <c:numRef>
              <c:f>'Haun Stage'!$L$29:$L$43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0.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'Haun Stage'!$M$10</c:f>
              <c:strCache>
                <c:ptCount val="1"/>
                <c:pt idx="0">
                  <c:v>CRWT153</c:v>
                </c:pt>
              </c:strCache>
            </c:strRef>
          </c:tx>
          <c:spPr>
            <a:ln w="19050">
              <a:noFill/>
            </a:ln>
          </c:spPr>
          <c:xVal>
            <c:numRef>
              <c:f>'Haun Stage'!$K$29:$K$43</c:f>
              <c:numCache>
                <c:formatCode>m/d/yyyy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41990</c:v>
                </c:pt>
              </c:numCache>
            </c:numRef>
          </c:xVal>
          <c:yVal>
            <c:numRef>
              <c:f>'Haun Stage'!$M$29:$M$43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0.0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'Haun Stage'!$N$10</c:f>
              <c:strCache>
                <c:ptCount val="1"/>
                <c:pt idx="0">
                  <c:v>Otane</c:v>
                </c:pt>
              </c:strCache>
            </c:strRef>
          </c:tx>
          <c:spPr>
            <a:ln w="19050">
              <a:noFill/>
            </a:ln>
          </c:spPr>
          <c:xVal>
            <c:numRef>
              <c:f>'Haun Stage'!$K$29:$K$43</c:f>
              <c:numCache>
                <c:formatCode>m/d/yyyy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41990</c:v>
                </c:pt>
              </c:numCache>
            </c:numRef>
          </c:xVal>
          <c:yVal>
            <c:numRef>
              <c:f>'Haun Stage'!$N$29:$N$43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0.0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'Haun Stage'!$O$10</c:f>
              <c:strCache>
                <c:ptCount val="1"/>
                <c:pt idx="0">
                  <c:v>Saracen</c:v>
                </c:pt>
              </c:strCache>
            </c:strRef>
          </c:tx>
          <c:spPr>
            <a:ln w="19050">
              <a:noFill/>
            </a:ln>
          </c:spPr>
          <c:xVal>
            <c:numRef>
              <c:f>'Haun Stage'!$K$29:$K$43</c:f>
              <c:numCache>
                <c:formatCode>m/d/yyyy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41990</c:v>
                </c:pt>
              </c:numCache>
            </c:numRef>
          </c:xVal>
          <c:yVal>
            <c:numRef>
              <c:f>'Haun Stage'!$O$29:$O$43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0.0">
                  <c:v>0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'Haun Stage'!$P$10</c:f>
              <c:strCache>
                <c:ptCount val="1"/>
                <c:pt idx="0">
                  <c:v>BattenWinter</c:v>
                </c:pt>
              </c:strCache>
            </c:strRef>
          </c:tx>
          <c:spPr>
            <a:ln w="19050">
              <a:noFill/>
            </a:ln>
          </c:spPr>
          <c:xVal>
            <c:numRef>
              <c:f>'Haun Stage'!$K$29:$K$43</c:f>
              <c:numCache>
                <c:formatCode>m/d/yyyy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41990</c:v>
                </c:pt>
              </c:numCache>
            </c:numRef>
          </c:xVal>
          <c:yVal>
            <c:numRef>
              <c:f>'Haun Stage'!$P$29:$P$43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0.0">
                  <c:v>0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'Haun Stage'!$Q$10</c:f>
              <c:strCache>
                <c:ptCount val="1"/>
                <c:pt idx="0">
                  <c:v>BattenSpring</c:v>
                </c:pt>
              </c:strCache>
            </c:strRef>
          </c:tx>
          <c:spPr>
            <a:ln w="19050">
              <a:noFill/>
            </a:ln>
          </c:spPr>
          <c:xVal>
            <c:numRef>
              <c:f>'Haun Stage'!$K$29:$K$43</c:f>
              <c:numCache>
                <c:formatCode>m/d/yyyy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41990</c:v>
                </c:pt>
              </c:numCache>
            </c:numRef>
          </c:xVal>
          <c:yVal>
            <c:numRef>
              <c:f>'Haun Stage'!$Q$29:$Q$43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0.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890072"/>
        <c:axId val="500060736"/>
      </c:scatterChart>
      <c:valAx>
        <c:axId val="4918900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500060736"/>
        <c:crosses val="autoZero"/>
        <c:crossBetween val="midCat"/>
      </c:valAx>
      <c:valAx>
        <c:axId val="500060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918900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'Haun Stage'!$L$10</c:f>
              <c:strCache>
                <c:ptCount val="1"/>
                <c:pt idx="0">
                  <c:v>Amarok</c:v>
                </c:pt>
              </c:strCache>
            </c:strRef>
          </c:tx>
          <c:spPr>
            <a:ln w="19050">
              <a:noFill/>
            </a:ln>
          </c:spPr>
          <c:xVal>
            <c:numRef>
              <c:f>'Haun Stage'!$K$45:$K$57</c:f>
              <c:numCache>
                <c:formatCode>m/d/yyyy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41842</c:v>
                </c:pt>
              </c:numCache>
            </c:numRef>
          </c:xVal>
          <c:yVal>
            <c:numRef>
              <c:f>'Haun Stage'!$L$45:$L$57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 formatCode="0.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'Haun Stage'!$M$10</c:f>
              <c:strCache>
                <c:ptCount val="1"/>
                <c:pt idx="0">
                  <c:v>CRWT153</c:v>
                </c:pt>
              </c:strCache>
            </c:strRef>
          </c:tx>
          <c:spPr>
            <a:ln w="19050">
              <a:noFill/>
            </a:ln>
          </c:spPr>
          <c:xVal>
            <c:numRef>
              <c:f>'Haun Stage'!$K$45:$K$57</c:f>
              <c:numCache>
                <c:formatCode>m/d/yyyy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41842</c:v>
                </c:pt>
              </c:numCache>
            </c:numRef>
          </c:xVal>
          <c:yVal>
            <c:numRef>
              <c:f>'Haun Stage'!$M$45:$M$57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 formatCode="0.0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'Haun Stage'!$N$10</c:f>
              <c:strCache>
                <c:ptCount val="1"/>
                <c:pt idx="0">
                  <c:v>Otane</c:v>
                </c:pt>
              </c:strCache>
            </c:strRef>
          </c:tx>
          <c:spPr>
            <a:ln w="19050">
              <a:noFill/>
            </a:ln>
          </c:spPr>
          <c:xVal>
            <c:numRef>
              <c:f>'Haun Stage'!$K$45:$K$57</c:f>
              <c:numCache>
                <c:formatCode>m/d/yyyy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41842</c:v>
                </c:pt>
              </c:numCache>
            </c:numRef>
          </c:xVal>
          <c:yVal>
            <c:numRef>
              <c:f>'Haun Stage'!$N$45:$N$57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 formatCode="0.0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'Haun Stage'!$O$10</c:f>
              <c:strCache>
                <c:ptCount val="1"/>
                <c:pt idx="0">
                  <c:v>Saracen</c:v>
                </c:pt>
              </c:strCache>
            </c:strRef>
          </c:tx>
          <c:spPr>
            <a:ln w="19050">
              <a:noFill/>
            </a:ln>
          </c:spPr>
          <c:xVal>
            <c:numRef>
              <c:f>'Haun Stage'!$K$45:$K$57</c:f>
              <c:numCache>
                <c:formatCode>m/d/yyyy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41842</c:v>
                </c:pt>
              </c:numCache>
            </c:numRef>
          </c:xVal>
          <c:yVal>
            <c:numRef>
              <c:f>'Haun Stage'!$O$45:$O$57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 formatCode="0.0">
                  <c:v>0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'Haun Stage'!$P$10</c:f>
              <c:strCache>
                <c:ptCount val="1"/>
                <c:pt idx="0">
                  <c:v>BattenWinter</c:v>
                </c:pt>
              </c:strCache>
            </c:strRef>
          </c:tx>
          <c:spPr>
            <a:ln w="19050">
              <a:noFill/>
            </a:ln>
          </c:spPr>
          <c:xVal>
            <c:numRef>
              <c:f>'Haun Stage'!$K$45:$K$57</c:f>
              <c:numCache>
                <c:formatCode>m/d/yyyy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41842</c:v>
                </c:pt>
              </c:numCache>
            </c:numRef>
          </c:xVal>
          <c:yVal>
            <c:numRef>
              <c:f>'Haun Stage'!$P$45:$P$57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 formatCode="0.0">
                  <c:v>0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'Haun Stage'!$Q$10</c:f>
              <c:strCache>
                <c:ptCount val="1"/>
                <c:pt idx="0">
                  <c:v>BattenSpring</c:v>
                </c:pt>
              </c:strCache>
            </c:strRef>
          </c:tx>
          <c:spPr>
            <a:ln w="19050">
              <a:noFill/>
            </a:ln>
          </c:spPr>
          <c:xVal>
            <c:numRef>
              <c:f>'Haun Stage'!$K$45:$K$57</c:f>
              <c:numCache>
                <c:formatCode>m/d/yyyy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41842</c:v>
                </c:pt>
              </c:numCache>
            </c:numRef>
          </c:xVal>
          <c:yVal>
            <c:numRef>
              <c:f>'Haun Stage'!$Q$45:$Q$57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 formatCode="0.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62696"/>
        <c:axId val="500065048"/>
      </c:scatterChart>
      <c:valAx>
        <c:axId val="5000626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500065048"/>
        <c:crosses val="autoZero"/>
        <c:crossBetween val="midCat"/>
      </c:valAx>
      <c:valAx>
        <c:axId val="500065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00626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NodeNumber!$E$7:$E$85</c:f>
              <c:numCache>
                <c:formatCode>General</c:formatCode>
                <c:ptCount val="79"/>
                <c:pt idx="0">
                  <c:v>0</c:v>
                </c:pt>
                <c:pt idx="1">
                  <c:v>14.3125</c:v>
                </c:pt>
                <c:pt idx="2">
                  <c:v>15.866666666666667</c:v>
                </c:pt>
                <c:pt idx="3">
                  <c:v>14.333333333333334</c:v>
                </c:pt>
                <c:pt idx="4">
                  <c:v>14.823529411764707</c:v>
                </c:pt>
                <c:pt idx="5">
                  <c:v>15.5</c:v>
                </c:pt>
                <c:pt idx="6">
                  <c:v>11.1875</c:v>
                </c:pt>
                <c:pt idx="7">
                  <c:v>15.25</c:v>
                </c:pt>
                <c:pt idx="8">
                  <c:v>14.909090909090908</c:v>
                </c:pt>
                <c:pt idx="9">
                  <c:v>0</c:v>
                </c:pt>
                <c:pt idx="10">
                  <c:v>15.733333333333333</c:v>
                </c:pt>
                <c:pt idx="11">
                  <c:v>15.785714285714286</c:v>
                </c:pt>
                <c:pt idx="12">
                  <c:v>14</c:v>
                </c:pt>
                <c:pt idx="13">
                  <c:v>17.333333333333332</c:v>
                </c:pt>
                <c:pt idx="14">
                  <c:v>14.785714285714286</c:v>
                </c:pt>
                <c:pt idx="15">
                  <c:v>15</c:v>
                </c:pt>
                <c:pt idx="16">
                  <c:v>9.8333333333333339</c:v>
                </c:pt>
                <c:pt idx="17">
                  <c:v>14.3125</c:v>
                </c:pt>
                <c:pt idx="18">
                  <c:v>16.117647058823529</c:v>
                </c:pt>
                <c:pt idx="19">
                  <c:v>0</c:v>
                </c:pt>
                <c:pt idx="20">
                  <c:v>16.647058823529413</c:v>
                </c:pt>
                <c:pt idx="21">
                  <c:v>17.235294117647058</c:v>
                </c:pt>
                <c:pt idx="22">
                  <c:v>15.875</c:v>
                </c:pt>
                <c:pt idx="23">
                  <c:v>18.272727272727273</c:v>
                </c:pt>
                <c:pt idx="24">
                  <c:v>16.944444444444443</c:v>
                </c:pt>
                <c:pt idx="25">
                  <c:v>9.4375</c:v>
                </c:pt>
                <c:pt idx="26">
                  <c:v>17</c:v>
                </c:pt>
                <c:pt idx="27">
                  <c:v>16.941176470588236</c:v>
                </c:pt>
                <c:pt idx="28">
                  <c:v>0</c:v>
                </c:pt>
                <c:pt idx="29">
                  <c:v>15.6875</c:v>
                </c:pt>
                <c:pt idx="30">
                  <c:v>15.266666666666667</c:v>
                </c:pt>
                <c:pt idx="31">
                  <c:v>15.307692307692308</c:v>
                </c:pt>
                <c:pt idx="32">
                  <c:v>18.75</c:v>
                </c:pt>
                <c:pt idx="33">
                  <c:v>16.4375</c:v>
                </c:pt>
                <c:pt idx="34">
                  <c:v>8.6842105263157894</c:v>
                </c:pt>
                <c:pt idx="35">
                  <c:v>16.53846153846154</c:v>
                </c:pt>
                <c:pt idx="36">
                  <c:v>11</c:v>
                </c:pt>
                <c:pt idx="37">
                  <c:v>0</c:v>
                </c:pt>
                <c:pt idx="38">
                  <c:v>9.7058823529411757</c:v>
                </c:pt>
                <c:pt idx="39">
                  <c:v>9.3333333333333339</c:v>
                </c:pt>
                <c:pt idx="40">
                  <c:v>9.75</c:v>
                </c:pt>
                <c:pt idx="41">
                  <c:v>15.5</c:v>
                </c:pt>
                <c:pt idx="42">
                  <c:v>11.4</c:v>
                </c:pt>
                <c:pt idx="43">
                  <c:v>7.8125</c:v>
                </c:pt>
                <c:pt idx="44">
                  <c:v>14.555555555555555</c:v>
                </c:pt>
                <c:pt idx="45">
                  <c:v>8.235294117647058</c:v>
                </c:pt>
                <c:pt idx="46">
                  <c:v>0</c:v>
                </c:pt>
                <c:pt idx="47">
                  <c:v>8.8421052631578956</c:v>
                </c:pt>
                <c:pt idx="48">
                  <c:v>9.3333333333333339</c:v>
                </c:pt>
                <c:pt idx="49">
                  <c:v>12.928571428571429</c:v>
                </c:pt>
                <c:pt idx="50">
                  <c:v>9.9183006535947715</c:v>
                </c:pt>
                <c:pt idx="51">
                  <c:v>0</c:v>
                </c:pt>
                <c:pt idx="52">
                  <c:v>9.1363636363636367</c:v>
                </c:pt>
                <c:pt idx="53">
                  <c:v>14.272727272727273</c:v>
                </c:pt>
                <c:pt idx="54">
                  <c:v>6.6521739130434785</c:v>
                </c:pt>
                <c:pt idx="55">
                  <c:v>7.5454545454545459</c:v>
                </c:pt>
                <c:pt idx="56">
                  <c:v>8.2777777777777786</c:v>
                </c:pt>
                <c:pt idx="57">
                  <c:v>7.9473684210526319</c:v>
                </c:pt>
                <c:pt idx="58">
                  <c:v>0</c:v>
                </c:pt>
                <c:pt idx="59">
                  <c:v>15.19047619047619</c:v>
                </c:pt>
                <c:pt idx="60">
                  <c:v>14.888888888888889</c:v>
                </c:pt>
                <c:pt idx="61">
                  <c:v>6.935483870967742</c:v>
                </c:pt>
                <c:pt idx="62">
                  <c:v>10.714285714285714</c:v>
                </c:pt>
                <c:pt idx="63">
                  <c:v>15.5</c:v>
                </c:pt>
                <c:pt idx="64">
                  <c:v>8</c:v>
                </c:pt>
                <c:pt idx="65">
                  <c:v>11.247464503042597</c:v>
                </c:pt>
                <c:pt idx="66">
                  <c:v>0</c:v>
                </c:pt>
                <c:pt idx="67">
                  <c:v>11.342857142857143</c:v>
                </c:pt>
                <c:pt idx="68">
                  <c:v>13</c:v>
                </c:pt>
                <c:pt idx="69">
                  <c:v>9.1111111111111107</c:v>
                </c:pt>
                <c:pt idx="70">
                  <c:v>10.256410256410257</c:v>
                </c:pt>
                <c:pt idx="71">
                  <c:v>12.025</c:v>
                </c:pt>
                <c:pt idx="72">
                  <c:v>11.75</c:v>
                </c:pt>
                <c:pt idx="73">
                  <c:v>0</c:v>
                </c:pt>
                <c:pt idx="74">
                  <c:v>16.358974358974358</c:v>
                </c:pt>
                <c:pt idx="75">
                  <c:v>15.882352941176471</c:v>
                </c:pt>
                <c:pt idx="76">
                  <c:v>8.3474576271186436</c:v>
                </c:pt>
                <c:pt idx="77">
                  <c:v>11.133333333333333</c:v>
                </c:pt>
                <c:pt idx="78">
                  <c:v>13.5</c:v>
                </c:pt>
              </c:numCache>
            </c:numRef>
          </c:xVal>
          <c:yVal>
            <c:numRef>
              <c:f>NodeNumber!$F$7:$F$85</c:f>
              <c:numCache>
                <c:formatCode>General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4.4666666666666668</c:v>
                </c:pt>
                <c:pt idx="3">
                  <c:v>3.1428571428571428</c:v>
                </c:pt>
                <c:pt idx="4">
                  <c:v>3.375</c:v>
                </c:pt>
                <c:pt idx="5">
                  <c:v>4.166666666666667</c:v>
                </c:pt>
                <c:pt idx="6">
                  <c:v>0</c:v>
                </c:pt>
                <c:pt idx="7">
                  <c:v>4.9375</c:v>
                </c:pt>
                <c:pt idx="8">
                  <c:v>4.75</c:v>
                </c:pt>
                <c:pt idx="9">
                  <c:v>0</c:v>
                </c:pt>
                <c:pt idx="10">
                  <c:v>3.4</c:v>
                </c:pt>
                <c:pt idx="11">
                  <c:v>4.1428571428571432</c:v>
                </c:pt>
                <c:pt idx="12">
                  <c:v>4.3</c:v>
                </c:pt>
                <c:pt idx="13">
                  <c:v>6.6</c:v>
                </c:pt>
                <c:pt idx="14">
                  <c:v>3.8461538461538463</c:v>
                </c:pt>
                <c:pt idx="15">
                  <c:v>4.5</c:v>
                </c:pt>
                <c:pt idx="16">
                  <c:v>3</c:v>
                </c:pt>
                <c:pt idx="17">
                  <c:v>5.75</c:v>
                </c:pt>
                <c:pt idx="18">
                  <c:v>6.2</c:v>
                </c:pt>
                <c:pt idx="19">
                  <c:v>0</c:v>
                </c:pt>
                <c:pt idx="20">
                  <c:v>4.2307692307692308</c:v>
                </c:pt>
                <c:pt idx="21">
                  <c:v>5.7058823529411766</c:v>
                </c:pt>
                <c:pt idx="22">
                  <c:v>5</c:v>
                </c:pt>
                <c:pt idx="23">
                  <c:v>6.2</c:v>
                </c:pt>
                <c:pt idx="24">
                  <c:v>4.3529411764705879</c:v>
                </c:pt>
                <c:pt idx="25">
                  <c:v>3</c:v>
                </c:pt>
                <c:pt idx="26">
                  <c:v>6.2</c:v>
                </c:pt>
                <c:pt idx="27">
                  <c:v>6.3529411764705879</c:v>
                </c:pt>
                <c:pt idx="28">
                  <c:v>0</c:v>
                </c:pt>
                <c:pt idx="29">
                  <c:v>4.5333333333333332</c:v>
                </c:pt>
                <c:pt idx="30">
                  <c:v>4.916666666666667</c:v>
                </c:pt>
                <c:pt idx="31">
                  <c:v>4.666666666666667</c:v>
                </c:pt>
                <c:pt idx="32">
                  <c:v>4.666666666666667</c:v>
                </c:pt>
                <c:pt idx="33">
                  <c:v>4.875</c:v>
                </c:pt>
                <c:pt idx="34">
                  <c:v>0</c:v>
                </c:pt>
                <c:pt idx="35">
                  <c:v>6</c:v>
                </c:pt>
                <c:pt idx="36">
                  <c:v>3.75</c:v>
                </c:pt>
                <c:pt idx="37">
                  <c:v>0</c:v>
                </c:pt>
                <c:pt idx="38">
                  <c:v>3.4117647058823528</c:v>
                </c:pt>
                <c:pt idx="39">
                  <c:v>3.4166666666666665</c:v>
                </c:pt>
                <c:pt idx="40">
                  <c:v>3.7333333333333334</c:v>
                </c:pt>
                <c:pt idx="41">
                  <c:v>4</c:v>
                </c:pt>
                <c:pt idx="42">
                  <c:v>3.6428571428571428</c:v>
                </c:pt>
                <c:pt idx="43">
                  <c:v>3.3125</c:v>
                </c:pt>
                <c:pt idx="44">
                  <c:v>4</c:v>
                </c:pt>
                <c:pt idx="45">
                  <c:v>3.1764705882352939</c:v>
                </c:pt>
                <c:pt idx="46">
                  <c:v>0</c:v>
                </c:pt>
                <c:pt idx="47">
                  <c:v>3.2307692307692308</c:v>
                </c:pt>
                <c:pt idx="48">
                  <c:v>4</c:v>
                </c:pt>
                <c:pt idx="49">
                  <c:v>3.5</c:v>
                </c:pt>
                <c:pt idx="50">
                  <c:v>3.649805447470817</c:v>
                </c:pt>
                <c:pt idx="51">
                  <c:v>0</c:v>
                </c:pt>
                <c:pt idx="52">
                  <c:v>3.5</c:v>
                </c:pt>
                <c:pt idx="53">
                  <c:v>4</c:v>
                </c:pt>
                <c:pt idx="54">
                  <c:v>3.6304347826086958</c:v>
                </c:pt>
                <c:pt idx="55">
                  <c:v>3</c:v>
                </c:pt>
                <c:pt idx="56">
                  <c:v>3.2777777777777777</c:v>
                </c:pt>
                <c:pt idx="57">
                  <c:v>3.4736842105263159</c:v>
                </c:pt>
                <c:pt idx="58">
                  <c:v>0</c:v>
                </c:pt>
                <c:pt idx="59">
                  <c:v>2.8823529411764706</c:v>
                </c:pt>
                <c:pt idx="60">
                  <c:v>5.333333333333333</c:v>
                </c:pt>
                <c:pt idx="61">
                  <c:v>3.903225806451613</c:v>
                </c:pt>
                <c:pt idx="62">
                  <c:v>2.6666666666666665</c:v>
                </c:pt>
                <c:pt idx="63">
                  <c:v>5.2941176470588234</c:v>
                </c:pt>
                <c:pt idx="64">
                  <c:v>4</c:v>
                </c:pt>
                <c:pt idx="65">
                  <c:v>3.9464668094218416</c:v>
                </c:pt>
                <c:pt idx="66">
                  <c:v>0</c:v>
                </c:pt>
                <c:pt idx="67">
                  <c:v>3.657142857142857</c:v>
                </c:pt>
                <c:pt idx="68">
                  <c:v>0</c:v>
                </c:pt>
                <c:pt idx="69">
                  <c:v>4</c:v>
                </c:pt>
                <c:pt idx="70">
                  <c:v>3.0769230769230771</c:v>
                </c:pt>
                <c:pt idx="71">
                  <c:v>4</c:v>
                </c:pt>
                <c:pt idx="72">
                  <c:v>4.0250000000000004</c:v>
                </c:pt>
                <c:pt idx="73">
                  <c:v>0</c:v>
                </c:pt>
                <c:pt idx="74">
                  <c:v>3.2820512820512819</c:v>
                </c:pt>
                <c:pt idx="75">
                  <c:v>3</c:v>
                </c:pt>
                <c:pt idx="76">
                  <c:v>3.7627118644067798</c:v>
                </c:pt>
                <c:pt idx="77">
                  <c:v>4.9000000000000004</c:v>
                </c:pt>
                <c:pt idx="78">
                  <c:v>4.3250000000000002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61520"/>
        <c:axId val="500061912"/>
      </c:scatterChart>
      <c:valAx>
        <c:axId val="50006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0061912"/>
        <c:crosses val="autoZero"/>
        <c:crossBetween val="midCat"/>
      </c:valAx>
      <c:valAx>
        <c:axId val="500061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00615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'Vernalisation responses'!$B$15</c:f>
              <c:strCache>
                <c:ptCount val="1"/>
                <c:pt idx="0">
                  <c:v>Amarok</c:v>
                </c:pt>
              </c:strCache>
            </c:strRef>
          </c:tx>
          <c:xVal>
            <c:numRef>
              <c:f>'Vernalisation responses'!$A$16:$A$23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10</c:v>
                </c:pt>
                <c:pt idx="3">
                  <c:v>24</c:v>
                </c:pt>
                <c:pt idx="4">
                  <c:v>52</c:v>
                </c:pt>
                <c:pt idx="5">
                  <c:v>72</c:v>
                </c:pt>
                <c:pt idx="6">
                  <c:v>96</c:v>
                </c:pt>
                <c:pt idx="7">
                  <c:v>96</c:v>
                </c:pt>
              </c:numCache>
            </c:numRef>
          </c:xVal>
          <c:yVal>
            <c:numRef>
              <c:f>'Vernalisation responses'!$B$16:$B$23</c:f>
              <c:numCache>
                <c:formatCode>General</c:formatCode>
                <c:ptCount val="8"/>
                <c:pt idx="0">
                  <c:v>14.3125</c:v>
                </c:pt>
                <c:pt idx="1">
                  <c:v>15.733333333333333</c:v>
                </c:pt>
                <c:pt idx="2">
                  <c:v>16.647058823529413</c:v>
                </c:pt>
                <c:pt idx="3">
                  <c:v>15.6875</c:v>
                </c:pt>
                <c:pt idx="4">
                  <c:v>9.7058823529411757</c:v>
                </c:pt>
                <c:pt idx="5">
                  <c:v>0</c:v>
                </c:pt>
                <c:pt idx="7">
                  <c:v>15.95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'Vernalisation responses'!$C$15</c:f>
              <c:strCache>
                <c:ptCount val="1"/>
                <c:pt idx="0">
                  <c:v>Aspiring</c:v>
                </c:pt>
              </c:strCache>
            </c:strRef>
          </c:tx>
          <c:xVal>
            <c:numRef>
              <c:f>'Vernalisation responses'!$A$16:$A$23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10</c:v>
                </c:pt>
                <c:pt idx="3">
                  <c:v>24</c:v>
                </c:pt>
                <c:pt idx="4">
                  <c:v>52</c:v>
                </c:pt>
                <c:pt idx="5">
                  <c:v>72</c:v>
                </c:pt>
                <c:pt idx="6">
                  <c:v>96</c:v>
                </c:pt>
                <c:pt idx="7">
                  <c:v>96</c:v>
                </c:pt>
              </c:numCache>
            </c:numRef>
          </c:xVal>
          <c:yVal>
            <c:numRef>
              <c:f>'Vernalisation responses'!$C$16:$C$23</c:f>
              <c:numCache>
                <c:formatCode>General</c:formatCode>
                <c:ptCount val="8"/>
                <c:pt idx="1">
                  <c:v>15.785714285714286</c:v>
                </c:pt>
                <c:pt idx="2">
                  <c:v>17.235294117647058</c:v>
                </c:pt>
                <c:pt idx="3">
                  <c:v>15.266666666666667</c:v>
                </c:pt>
                <c:pt idx="4">
                  <c:v>9.3333333333333339</c:v>
                </c:pt>
                <c:pt idx="5">
                  <c:v>8.8421052631578956</c:v>
                </c:pt>
                <c:pt idx="6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'Vernalisation responses'!$D$15</c:f>
              <c:strCache>
                <c:ptCount val="1"/>
                <c:pt idx="0">
                  <c:v>Consort</c:v>
                </c:pt>
              </c:strCache>
            </c:strRef>
          </c:tx>
          <c:xVal>
            <c:numRef>
              <c:f>'Vernalisation responses'!$A$16:$A$23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10</c:v>
                </c:pt>
                <c:pt idx="3">
                  <c:v>24</c:v>
                </c:pt>
                <c:pt idx="4">
                  <c:v>52</c:v>
                </c:pt>
                <c:pt idx="5">
                  <c:v>72</c:v>
                </c:pt>
                <c:pt idx="6">
                  <c:v>96</c:v>
                </c:pt>
                <c:pt idx="7">
                  <c:v>96</c:v>
                </c:pt>
              </c:numCache>
            </c:numRef>
          </c:xVal>
          <c:yVal>
            <c:numRef>
              <c:f>'Vernalisation responses'!$D$16:$D$23</c:f>
              <c:numCache>
                <c:formatCode>General</c:formatCode>
                <c:ptCount val="8"/>
                <c:pt idx="0">
                  <c:v>14.333333333333334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'Vernalisation responses'!$E$15</c:f>
              <c:strCache>
                <c:ptCount val="1"/>
                <c:pt idx="0">
                  <c:v>CRWT153</c:v>
                </c:pt>
              </c:strCache>
            </c:strRef>
          </c:tx>
          <c:xVal>
            <c:numRef>
              <c:f>'Vernalisation responses'!$A$16:$A$23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10</c:v>
                </c:pt>
                <c:pt idx="3">
                  <c:v>24</c:v>
                </c:pt>
                <c:pt idx="4">
                  <c:v>52</c:v>
                </c:pt>
                <c:pt idx="5">
                  <c:v>72</c:v>
                </c:pt>
                <c:pt idx="6">
                  <c:v>96</c:v>
                </c:pt>
                <c:pt idx="7">
                  <c:v>96</c:v>
                </c:pt>
              </c:numCache>
            </c:numRef>
          </c:xVal>
          <c:yVal>
            <c:numRef>
              <c:f>'Vernalisation responses'!$E$16:$E$23</c:f>
              <c:numCache>
                <c:formatCode>General</c:formatCode>
                <c:ptCount val="8"/>
                <c:pt idx="0">
                  <c:v>0</c:v>
                </c:pt>
                <c:pt idx="1">
                  <c:v>17.333333333333332</c:v>
                </c:pt>
                <c:pt idx="2">
                  <c:v>18.272727272727273</c:v>
                </c:pt>
                <c:pt idx="3">
                  <c:v>18.75</c:v>
                </c:pt>
                <c:pt idx="4">
                  <c:v>15.5</c:v>
                </c:pt>
                <c:pt idx="5">
                  <c:v>0</c:v>
                </c:pt>
                <c:pt idx="7">
                  <c:v>15.272727272727273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'Vernalisation responses'!$F$15</c:f>
              <c:strCache>
                <c:ptCount val="1"/>
                <c:pt idx="0">
                  <c:v>Macro</c:v>
                </c:pt>
              </c:strCache>
            </c:strRef>
          </c:tx>
          <c:xVal>
            <c:numRef>
              <c:f>'Vernalisation responses'!$A$16:$A$23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10</c:v>
                </c:pt>
                <c:pt idx="3">
                  <c:v>24</c:v>
                </c:pt>
                <c:pt idx="4">
                  <c:v>52</c:v>
                </c:pt>
                <c:pt idx="5">
                  <c:v>72</c:v>
                </c:pt>
                <c:pt idx="6">
                  <c:v>96</c:v>
                </c:pt>
                <c:pt idx="7">
                  <c:v>96</c:v>
                </c:pt>
              </c:numCache>
            </c:numRef>
          </c:xVal>
          <c:yVal>
            <c:numRef>
              <c:f>'Vernalisation responses'!$F$16:$F$23</c:f>
              <c:numCache>
                <c:formatCode>General</c:formatCode>
                <c:ptCount val="8"/>
                <c:pt idx="1">
                  <c:v>14.785714285714286</c:v>
                </c:pt>
                <c:pt idx="2">
                  <c:v>16.944444444444443</c:v>
                </c:pt>
                <c:pt idx="3">
                  <c:v>16.4375</c:v>
                </c:pt>
                <c:pt idx="4">
                  <c:v>11.4</c:v>
                </c:pt>
                <c:pt idx="5">
                  <c:v>12.928571428571429</c:v>
                </c:pt>
                <c:pt idx="6">
                  <c:v>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'Vernalisation responses'!$G$15</c:f>
              <c:strCache>
                <c:ptCount val="1"/>
                <c:pt idx="0">
                  <c:v>Option</c:v>
                </c:pt>
              </c:strCache>
            </c:strRef>
          </c:tx>
          <c:xVal>
            <c:numRef>
              <c:f>'Vernalisation responses'!$A$16:$A$23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10</c:v>
                </c:pt>
                <c:pt idx="3">
                  <c:v>24</c:v>
                </c:pt>
                <c:pt idx="4">
                  <c:v>52</c:v>
                </c:pt>
                <c:pt idx="5">
                  <c:v>72</c:v>
                </c:pt>
                <c:pt idx="6">
                  <c:v>96</c:v>
                </c:pt>
                <c:pt idx="7">
                  <c:v>96</c:v>
                </c:pt>
              </c:numCache>
            </c:numRef>
          </c:xVal>
          <c:yVal>
            <c:numRef>
              <c:f>'Vernalisation responses'!$G$16:$G$23</c:f>
              <c:numCache>
                <c:formatCode>General</c:formatCode>
                <c:ptCount val="8"/>
                <c:pt idx="0">
                  <c:v>15.5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'Vernalisation responses'!$H$15</c:f>
              <c:strCache>
                <c:ptCount val="1"/>
                <c:pt idx="0">
                  <c:v>Otane</c:v>
                </c:pt>
              </c:strCache>
            </c:strRef>
          </c:tx>
          <c:xVal>
            <c:numRef>
              <c:f>'Vernalisation responses'!$A$16:$A$23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10</c:v>
                </c:pt>
                <c:pt idx="3">
                  <c:v>24</c:v>
                </c:pt>
                <c:pt idx="4">
                  <c:v>52</c:v>
                </c:pt>
                <c:pt idx="5">
                  <c:v>72</c:v>
                </c:pt>
                <c:pt idx="6">
                  <c:v>96</c:v>
                </c:pt>
                <c:pt idx="7">
                  <c:v>96</c:v>
                </c:pt>
              </c:numCache>
            </c:numRef>
          </c:xVal>
          <c:yVal>
            <c:numRef>
              <c:f>'Vernalisation responses'!$H$16:$H$23</c:f>
              <c:numCache>
                <c:formatCode>General</c:formatCode>
                <c:ptCount val="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7.7317073170731705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'Vernalisation responses'!$I$15</c:f>
              <c:strCache>
                <c:ptCount val="1"/>
                <c:pt idx="0">
                  <c:v>Saracen</c:v>
                </c:pt>
              </c:strCache>
            </c:strRef>
          </c:tx>
          <c:xVal>
            <c:numRef>
              <c:f>'Vernalisation responses'!$A$16:$A$23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10</c:v>
                </c:pt>
                <c:pt idx="3">
                  <c:v>24</c:v>
                </c:pt>
                <c:pt idx="4">
                  <c:v>52</c:v>
                </c:pt>
                <c:pt idx="5">
                  <c:v>72</c:v>
                </c:pt>
                <c:pt idx="6">
                  <c:v>96</c:v>
                </c:pt>
                <c:pt idx="7">
                  <c:v>96</c:v>
                </c:pt>
              </c:numCache>
            </c:numRef>
          </c:xVal>
          <c:yVal>
            <c:numRef>
              <c:f>'Vernalisation responses'!$I$16:$I$23</c:f>
              <c:numCache>
                <c:formatCode>General</c:formatCode>
                <c:ptCount val="8"/>
                <c:pt idx="1">
                  <c:v>9.8333333333333339</c:v>
                </c:pt>
                <c:pt idx="2">
                  <c:v>9.4375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'Vernalisation responses'!$J$15</c:f>
              <c:strCache>
                <c:ptCount val="1"/>
                <c:pt idx="0">
                  <c:v>Wakanui</c:v>
                </c:pt>
              </c:strCache>
            </c:strRef>
          </c:tx>
          <c:xVal>
            <c:numRef>
              <c:f>'Vernalisation responses'!$A$16:$A$23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10</c:v>
                </c:pt>
                <c:pt idx="3">
                  <c:v>24</c:v>
                </c:pt>
                <c:pt idx="4">
                  <c:v>52</c:v>
                </c:pt>
                <c:pt idx="5">
                  <c:v>72</c:v>
                </c:pt>
                <c:pt idx="6">
                  <c:v>96</c:v>
                </c:pt>
                <c:pt idx="7">
                  <c:v>96</c:v>
                </c:pt>
              </c:numCache>
            </c:numRef>
          </c:xVal>
          <c:yVal>
            <c:numRef>
              <c:f>'Vernalisation responses'!$J$16:$J$23</c:f>
              <c:numCache>
                <c:formatCode>General</c:formatCode>
                <c:ptCount val="8"/>
                <c:pt idx="0">
                  <c:v>15.25</c:v>
                </c:pt>
                <c:pt idx="7">
                  <c:v>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'Vernalisation responses'!$K$15</c:f>
              <c:strCache>
                <c:ptCount val="1"/>
                <c:pt idx="0">
                  <c:v>BattenSpring</c:v>
                </c:pt>
              </c:strCache>
            </c:strRef>
          </c:tx>
          <c:xVal>
            <c:numRef>
              <c:f>'Vernalisation responses'!$A$16:$A$23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10</c:v>
                </c:pt>
                <c:pt idx="3">
                  <c:v>24</c:v>
                </c:pt>
                <c:pt idx="4">
                  <c:v>52</c:v>
                </c:pt>
                <c:pt idx="5">
                  <c:v>72</c:v>
                </c:pt>
                <c:pt idx="6">
                  <c:v>96</c:v>
                </c:pt>
                <c:pt idx="7">
                  <c:v>96</c:v>
                </c:pt>
              </c:numCache>
            </c:numRef>
          </c:xVal>
          <c:yVal>
            <c:numRef>
              <c:f>'Vernalisation responses'!$K$16:$K$23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10.656716417910447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'Vernalisation responses'!$L$15</c:f>
              <c:strCache>
                <c:ptCount val="1"/>
                <c:pt idx="0">
                  <c:v>BattenWinter</c:v>
                </c:pt>
              </c:strCache>
            </c:strRef>
          </c:tx>
          <c:xVal>
            <c:numRef>
              <c:f>'Vernalisation responses'!$A$16:$A$23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10</c:v>
                </c:pt>
                <c:pt idx="3">
                  <c:v>24</c:v>
                </c:pt>
                <c:pt idx="4">
                  <c:v>52</c:v>
                </c:pt>
                <c:pt idx="5">
                  <c:v>72</c:v>
                </c:pt>
                <c:pt idx="6">
                  <c:v>96</c:v>
                </c:pt>
                <c:pt idx="7">
                  <c:v>96</c:v>
                </c:pt>
              </c:numCache>
            </c:numRef>
          </c:xVal>
          <c:yVal>
            <c:numRef>
              <c:f>'Vernalisation responses'!$L$16:$L$23</c:f>
              <c:numCache>
                <c:formatCode>General</c:formatCode>
                <c:ptCount val="8"/>
                <c:pt idx="1">
                  <c:v>16.117647058823529</c:v>
                </c:pt>
                <c:pt idx="2">
                  <c:v>16.941176470588236</c:v>
                </c:pt>
                <c:pt idx="3">
                  <c:v>11</c:v>
                </c:pt>
                <c:pt idx="4">
                  <c:v>8.235294117647058</c:v>
                </c:pt>
                <c:pt idx="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62304"/>
        <c:axId val="500058776"/>
      </c:scatterChart>
      <c:valAx>
        <c:axId val="500062304"/>
        <c:scaling>
          <c:orientation val="minMax"/>
          <c:max val="10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500058776"/>
        <c:crosses val="autoZero"/>
        <c:crossBetween val="midCat"/>
      </c:valAx>
      <c:valAx>
        <c:axId val="500058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0062304"/>
        <c:crosses val="autoZero"/>
        <c:crossBetween val="midCat"/>
      </c:valAx>
    </c:plotArea>
    <c:legend>
      <c:legendPos val="r"/>
      <c:overlay val="0"/>
    </c:legend>
    <c:plotVisOnly val="1"/>
    <c:dispBlanksAs val="span"/>
    <c:showDLblsOverMax val="0"/>
  </c:chart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276225</xdr:colOff>
      <xdr:row>6</xdr:row>
      <xdr:rowOff>57150</xdr:rowOff>
    </xdr:from>
    <xdr:to>
      <xdr:col>22</xdr:col>
      <xdr:colOff>219075</xdr:colOff>
      <xdr:row>20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504826</xdr:colOff>
      <xdr:row>31</xdr:row>
      <xdr:rowOff>161925</xdr:rowOff>
    </xdr:from>
    <xdr:to>
      <xdr:col>22</xdr:col>
      <xdr:colOff>762001</xdr:colOff>
      <xdr:row>47</xdr:row>
      <xdr:rowOff>161925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371475</xdr:colOff>
      <xdr:row>54</xdr:row>
      <xdr:rowOff>95250</xdr:rowOff>
    </xdr:from>
    <xdr:to>
      <xdr:col>22</xdr:col>
      <xdr:colOff>523875</xdr:colOff>
      <xdr:row>70</xdr:row>
      <xdr:rowOff>95250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655320</xdr:colOff>
      <xdr:row>83</xdr:row>
      <xdr:rowOff>80010</xdr:rowOff>
    </xdr:from>
    <xdr:to>
      <xdr:col>22</xdr:col>
      <xdr:colOff>807720</xdr:colOff>
      <xdr:row>99</xdr:row>
      <xdr:rowOff>80010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523875</xdr:colOff>
      <xdr:row>5</xdr:row>
      <xdr:rowOff>38100</xdr:rowOff>
    </xdr:from>
    <xdr:to>
      <xdr:col>19</xdr:col>
      <xdr:colOff>219075</xdr:colOff>
      <xdr:row>19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8</xdr:row>
      <xdr:rowOff>9524</xdr:rowOff>
    </xdr:from>
    <xdr:to>
      <xdr:col>20</xdr:col>
      <xdr:colOff>57150</xdr:colOff>
      <xdr:row>25</xdr:row>
      <xdr:rowOff>114299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285749</xdr:colOff>
      <xdr:row>0</xdr:row>
      <xdr:rowOff>38100</xdr:rowOff>
    </xdr:from>
    <xdr:to>
      <xdr:col>18</xdr:col>
      <xdr:colOff>361949</xdr:colOff>
      <xdr:row>23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466725</xdr:colOff>
      <xdr:row>3</xdr:row>
      <xdr:rowOff>85725</xdr:rowOff>
    </xdr:from>
    <xdr:to>
      <xdr:col>24</xdr:col>
      <xdr:colOff>228600</xdr:colOff>
      <xdr:row>17</xdr:row>
      <xdr:rowOff>161925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466725</xdr:colOff>
      <xdr:row>18</xdr:row>
      <xdr:rowOff>38100</xdr:rowOff>
    </xdr:from>
    <xdr:to>
      <xdr:col>24</xdr:col>
      <xdr:colOff>228600</xdr:colOff>
      <xdr:row>32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514350</xdr:colOff>
      <xdr:row>33</xdr:row>
      <xdr:rowOff>38100</xdr:rowOff>
    </xdr:from>
    <xdr:to>
      <xdr:col>24</xdr:col>
      <xdr:colOff>276225</xdr:colOff>
      <xdr:row>47</xdr:row>
      <xdr:rowOff>114300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619125</xdr:colOff>
      <xdr:row>48</xdr:row>
      <xdr:rowOff>180975</xdr:rowOff>
    </xdr:from>
    <xdr:to>
      <xdr:col>24</xdr:col>
      <xdr:colOff>381000</xdr:colOff>
      <xdr:row>63</xdr:row>
      <xdr:rowOff>66675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133350</xdr:colOff>
      <xdr:row>6</xdr:row>
      <xdr:rowOff>152400</xdr:rowOff>
    </xdr:from>
    <xdr:to>
      <xdr:col>19</xdr:col>
      <xdr:colOff>438150</xdr:colOff>
      <xdr:row>21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390525</xdr:colOff>
      <xdr:row>7</xdr:row>
      <xdr:rowOff>76199</xdr:rowOff>
    </xdr:from>
    <xdr:to>
      <xdr:col>22</xdr:col>
      <xdr:colOff>419100</xdr:colOff>
      <xdr:row>33</xdr:row>
      <xdr:rowOff>123824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gram%20Files%20(x86)\Microsoft%20Office\Office12\ADDINS\Custom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ustomFunctions"/>
    </sheetNames>
    <definedNames>
      <definedName name="linint"/>
    </definedNames>
    <sheetDataSet>
      <sheetData sheetId="0"/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flhxb" refreshedDate="41841.555705208331" createdVersion="3" refreshedVersion="3" minRefreshableVersion="3" recordCount="560">
  <cacheSource type="worksheet">
    <worksheetSource ref="C1:AC559" sheet="Disection Data"/>
  </cacheSource>
  <cacheFields count="25">
    <cacheField name="Plot" numFmtId="0">
      <sharedItems containsString="0" containsBlank="1" containsNumber="1" containsInteger="1" minValue="2" maxValue="332"/>
    </cacheField>
    <cacheField name="Vern" numFmtId="0">
      <sharedItems containsBlank="1"/>
    </cacheField>
    <cacheField name="Cult" numFmtId="0">
      <sharedItems containsBlank="1" count="7">
        <m/>
        <s v="Amarok"/>
        <s v="Saracen"/>
        <s v="Batten Win"/>
        <s v="CRWT153"/>
        <s v="Otane"/>
        <s v="Batten Spr"/>
      </sharedItems>
    </cacheField>
    <cacheField name="Rep" numFmtId="0">
      <sharedItems containsString="0" containsBlank="1" containsNumber="1" containsInteger="1" minValue="1" maxValue="6"/>
    </cacheField>
    <cacheField name="Date" numFmtId="0">
      <sharedItems containsNonDate="0" containsDate="1" containsString="0" containsBlank="1" minDate="2014-02-04T00:00:00" maxDate="2014-05-07T00:00:00"/>
    </cacheField>
    <cacheField name="Date2" numFmtId="0">
      <sharedItems containsNonDate="0" containsDate="1" containsString="0" containsBlank="1" minDate="2014-02-04T00:00:00" maxDate="2014-05-07T00:00:00"/>
    </cacheField>
    <cacheField name="Plot  #" numFmtId="0">
      <sharedItems containsString="0" containsBlank="1" containsNumber="1" containsInteger="1" minValue="2" maxValue="332"/>
    </cacheField>
    <cacheField name="sample" numFmtId="0">
      <sharedItems containsString="0" containsBlank="1" containsNumber="1" containsInteger="1" minValue="1" maxValue="6"/>
    </cacheField>
    <cacheField name="Tillers" numFmtId="0">
      <sharedItems containsBlank="1" containsMixedTypes="1" containsNumber="1" containsInteger="1" minValue="0" maxValue="14"/>
    </cacheField>
    <cacheField name="Liguales" numFmtId="0">
      <sharedItems containsBlank="1" containsMixedTypes="1" containsNumber="1" containsInteger="1" minValue="0" maxValue="14" count="17">
        <s v="#"/>
        <n v="1"/>
        <n v="0"/>
        <n v="2"/>
        <n v="3"/>
        <n v="4"/>
        <n v="5"/>
        <n v="6"/>
        <n v="7"/>
        <n v="8"/>
        <n v="9"/>
        <n v="10"/>
        <n v="11"/>
        <m/>
        <n v="13"/>
        <n v="12"/>
        <n v="14"/>
      </sharedItems>
    </cacheField>
    <cacheField name="Tips" numFmtId="0">
      <sharedItems containsBlank="1" containsMixedTypes="1" containsNumber="1" containsInteger="1" minValue="2" maxValue="15"/>
    </cacheField>
    <cacheField name="Ligule hight" numFmtId="0">
      <sharedItems containsBlank="1" containsMixedTypes="1" containsNumber="1" containsInteger="1" minValue="43" maxValue="390"/>
    </cacheField>
    <cacheField name="MREL length" numFmtId="0">
      <sharedItems containsBlank="1" containsMixedTypes="1" containsNumber="1" containsInteger="1" minValue="50" maxValue="416"/>
    </cacheField>
    <cacheField name="EL length" numFmtId="0">
      <sharedItems containsBlank="1" containsMixedTypes="1" containsNumber="1" containsInteger="1" minValue="0" maxValue="520"/>
    </cacheField>
    <cacheField name="Sheaved leaves" numFmtId="0">
      <sharedItems containsBlank="1" containsMixedTypes="1" containsNumber="1" containsInteger="1" minValue="1" maxValue="7"/>
    </cacheField>
    <cacheField name="Primordia spikelets" numFmtId="0">
      <sharedItems containsBlank="1" containsMixedTypes="1" containsNumber="1" containsInteger="1" minValue="2" maxValue="23"/>
    </cacheField>
    <cacheField name="Apenx height" numFmtId="0">
      <sharedItems containsBlank="1" containsMixedTypes="1" containsNumber="1" containsInteger="1" minValue="8" maxValue="178"/>
    </cacheField>
    <cacheField name="Apenx state" numFmtId="0">
      <sharedItems containsBlank="1"/>
    </cacheField>
    <cacheField name="node #" numFmtId="0">
      <sharedItems containsBlank="1" containsMixedTypes="1" containsNumber="1" containsInteger="1" minValue="0" maxValue="14"/>
    </cacheField>
    <cacheField name="HS decimal" numFmtId="0">
      <sharedItems containsString="0" containsBlank="1" containsNumber="1" minValue="0" maxValue="1"/>
    </cacheField>
    <cacheField name="HS" numFmtId="0">
      <sharedItems containsString="0" containsBlank="1" containsNumber="1" minValue="0.4935064935064935" maxValue="10.890756302521009"/>
    </cacheField>
    <cacheField name="Primordia number" numFmtId="0">
      <sharedItems containsBlank="1" containsMixedTypes="1" containsNumber="1" containsInteger="1" minValue="5" maxValue="34"/>
    </cacheField>
    <cacheField name="L-1" numFmtId="0">
      <sharedItems containsString="0" containsBlank="1" containsNumber="1" containsInteger="1" minValue="170" maxValue="280"/>
    </cacheField>
    <cacheField name="L-2" numFmtId="0">
      <sharedItems containsString="0" containsBlank="1" containsNumber="1" containsInteger="1" minValue="170" maxValue="280"/>
    </cacheField>
    <cacheField name="L-3" numFmtId="0">
      <sharedItems containsString="0" containsBlank="1" containsNumber="1" containsInteger="1" minValue="170" maxValue="2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flhxb" refreshedDate="42060.961541319448" createdVersion="3" refreshedVersion="3" minRefreshableVersion="3" recordCount="3537">
  <cacheSource type="worksheet">
    <worksheetSource ref="A1:AD3626" sheet="Disection Data"/>
  </cacheSource>
  <cacheFields count="30">
    <cacheField name="Experiment" numFmtId="0">
      <sharedItems containsBlank="1"/>
    </cacheField>
    <cacheField name="PlotNew" numFmtId="0">
      <sharedItems containsString="0" containsBlank="1" containsNumber="1" containsInteger="1" minValue="300001" maxValue="401269" count="773">
        <m/>
        <n v="300072"/>
        <n v="300091"/>
        <n v="300245"/>
        <n v="300003"/>
        <n v="300146"/>
        <n v="300183"/>
        <n v="300022"/>
        <n v="300079"/>
        <n v="300122"/>
        <n v="300114"/>
        <n v="300121"/>
        <n v="300250"/>
        <n v="300109"/>
        <n v="300110"/>
        <n v="300237"/>
        <n v="300285"/>
        <n v="300044"/>
        <n v="300221"/>
        <n v="300266"/>
        <n v="300281"/>
        <n v="300307"/>
        <n v="300331"/>
        <n v="300215"/>
        <n v="300046"/>
        <n v="300129"/>
        <n v="300329"/>
        <n v="300077"/>
        <n v="300152"/>
        <n v="300169"/>
        <n v="300324"/>
        <n v="300222"/>
        <n v="300249"/>
        <n v="300300"/>
        <n v="300302"/>
        <n v="300319"/>
        <n v="300016"/>
        <n v="300040"/>
        <n v="300106"/>
        <n v="300124"/>
        <n v="300149"/>
        <n v="300182"/>
        <n v="300313"/>
        <n v="300025"/>
        <n v="300115"/>
        <n v="300218"/>
        <n v="300015"/>
        <n v="300160"/>
        <n v="300315"/>
        <n v="300162"/>
        <n v="300217"/>
        <n v="300248"/>
        <n v="300004"/>
        <n v="300208"/>
        <n v="300327"/>
        <n v="300056"/>
        <n v="300257"/>
        <n v="300277"/>
        <n v="300177"/>
        <n v="300006"/>
        <n v="300011"/>
        <n v="300070"/>
        <n v="300111"/>
        <n v="300113"/>
        <n v="300181"/>
        <n v="300234"/>
        <n v="300236"/>
        <n v="300259"/>
        <n v="300045"/>
        <n v="300274"/>
        <n v="300308"/>
        <n v="300028"/>
        <n v="300067"/>
        <n v="300163"/>
        <n v="300205"/>
        <n v="300001"/>
        <n v="300087"/>
        <n v="300198"/>
        <n v="300137"/>
        <n v="300216"/>
        <n v="300283"/>
        <n v="300094"/>
        <n v="300201"/>
        <n v="300316"/>
        <n v="300010"/>
        <n v="300041"/>
        <n v="300173"/>
        <n v="300295"/>
        <n v="300299"/>
        <n v="300049"/>
        <n v="300143"/>
        <n v="300210"/>
        <n v="300097"/>
        <n v="300165"/>
        <n v="300282"/>
        <n v="300141"/>
        <n v="300187"/>
        <n v="300189"/>
        <n v="300294"/>
        <n v="300005"/>
        <n v="300007"/>
        <n v="300026"/>
        <n v="300054"/>
        <n v="300078"/>
        <n v="300104"/>
        <n v="300127"/>
        <n v="300231"/>
        <n v="300272"/>
        <n v="300289"/>
        <n v="300305"/>
        <n v="300321"/>
        <n v="300050"/>
        <n v="300144"/>
        <n v="300314"/>
        <n v="300059"/>
        <n v="300085"/>
        <n v="300296"/>
        <n v="300099"/>
        <n v="300247"/>
        <n v="300290"/>
        <n v="300171"/>
        <n v="300229"/>
        <n v="300303"/>
        <n v="300185"/>
        <n v="300194"/>
        <n v="300209"/>
        <n v="300322"/>
        <n v="300035"/>
        <n v="300057"/>
        <n v="300074"/>
        <n v="300134"/>
        <n v="300179"/>
        <n v="300200"/>
        <n v="300105"/>
        <n v="300157"/>
        <n v="300212"/>
        <n v="300306"/>
        <n v="300036"/>
        <n v="300278"/>
        <n v="300063"/>
        <n v="300193"/>
        <n v="300239"/>
        <n v="300075"/>
        <n v="300159"/>
        <n v="300227"/>
        <n v="300088"/>
        <n v="300190"/>
        <n v="300304"/>
        <n v="300009"/>
        <n v="300117"/>
        <n v="300258"/>
        <n v="300017"/>
        <n v="300191"/>
        <n v="300320"/>
        <n v="300019"/>
        <n v="300147"/>
        <n v="300268"/>
        <n v="300069"/>
        <n v="300126"/>
        <n v="300275"/>
        <n v="300020"/>
        <n v="300204"/>
        <n v="300325"/>
        <n v="300330"/>
        <n v="300076"/>
        <n v="300153"/>
        <n v="300197"/>
        <n v="300293"/>
        <n v="300086"/>
        <n v="300030"/>
        <n v="300167"/>
        <n v="300243"/>
        <n v="300080"/>
        <n v="300164"/>
        <n v="300297"/>
        <n v="300108"/>
        <n v="300139"/>
        <n v="300225"/>
        <n v="300100"/>
        <n v="300132"/>
        <n v="300246"/>
        <n v="300093"/>
        <n v="300168"/>
        <n v="300252"/>
        <n v="300018"/>
        <n v="300081"/>
        <n v="300148"/>
        <n v="300161"/>
        <n v="300176"/>
        <n v="300264"/>
        <n v="300270"/>
        <n v="300311"/>
        <n v="300107"/>
        <n v="300332"/>
        <n v="300052"/>
        <n v="300154"/>
        <n v="300224"/>
        <n v="300096"/>
        <n v="300207"/>
        <n v="300328"/>
        <n v="300043"/>
        <n v="300120"/>
        <n v="300238"/>
        <n v="300039"/>
        <n v="300158"/>
        <n v="300280"/>
        <n v="300102"/>
        <n v="300192"/>
        <n v="300317"/>
        <n v="300047"/>
        <n v="300219"/>
        <n v="300256"/>
        <n v="300033"/>
        <n v="300214"/>
        <n v="300279"/>
        <n v="300092"/>
        <n v="300156"/>
        <n v="300174"/>
        <n v="300058"/>
        <n v="300061"/>
        <n v="300073"/>
        <n v="300119"/>
        <n v="300155"/>
        <n v="300287"/>
        <n v="300288"/>
        <n v="300301"/>
        <n v="300206"/>
        <n v="300263"/>
        <n v="300064"/>
        <n v="300140"/>
        <n v="300262"/>
        <n v="300098"/>
        <n v="300184"/>
        <n v="300261"/>
        <n v="300032"/>
        <n v="300175"/>
        <n v="300230"/>
        <n v="300037"/>
        <n v="300133"/>
        <n v="300253"/>
        <n v="300008"/>
        <n v="300186"/>
        <n v="300244"/>
        <n v="300023"/>
        <n v="300125"/>
        <n v="300223"/>
        <n v="300038"/>
        <n v="300145"/>
        <n v="300232"/>
        <n v="300042"/>
        <n v="300151"/>
        <n v="300271"/>
        <n v="300012"/>
        <n v="300027"/>
        <n v="300318"/>
        <n v="300065"/>
        <n v="300090"/>
        <n v="300135"/>
        <n v="300172"/>
        <n v="300196"/>
        <n v="300240"/>
        <n v="300333"/>
        <n v="300195"/>
        <n v="300228"/>
        <n v="300031"/>
        <n v="300211"/>
        <n v="300235"/>
        <n v="300055"/>
        <n v="300213"/>
        <n v="300241"/>
        <n v="300048"/>
        <n v="300220"/>
        <n v="300242"/>
        <n v="300084"/>
        <n v="300202"/>
        <n v="300251"/>
        <n v="300062"/>
        <n v="300083"/>
        <n v="300089"/>
        <n v="300112"/>
        <n v="300150"/>
        <n v="300298"/>
        <n v="300267"/>
        <n v="300291"/>
        <n v="300053"/>
        <n v="300118"/>
        <n v="300326"/>
        <n v="300101"/>
        <n v="300130"/>
        <n v="300312"/>
        <n v="300103"/>
        <n v="300180"/>
        <n v="300286"/>
        <n v="300002"/>
        <n v="300199"/>
        <n v="300309"/>
        <n v="300095"/>
        <n v="300123"/>
        <n v="300226"/>
        <n v="300013"/>
        <n v="300170"/>
        <n v="300265"/>
        <n v="300034"/>
        <n v="300142"/>
        <n v="300292"/>
        <n v="300071"/>
        <n v="300131"/>
        <n v="300310"/>
        <n v="300116"/>
        <n v="300068"/>
        <n v="300082"/>
        <n v="300166"/>
        <n v="300254"/>
        <n v="401150"/>
        <n v="401154"/>
        <n v="401155"/>
        <n v="401141"/>
        <n v="401152"/>
        <n v="401153"/>
        <n v="401147"/>
        <n v="401148"/>
        <n v="401149"/>
        <n v="401144"/>
        <n v="401145"/>
        <n v="401146"/>
        <n v="401139"/>
        <n v="401140"/>
        <n v="401143"/>
        <n v="401136"/>
        <n v="401142"/>
        <n v="401158"/>
        <n v="401156"/>
        <n v="401157"/>
        <n v="401160"/>
        <n v="401121"/>
        <n v="401124"/>
        <n v="401125"/>
        <n v="401126"/>
        <n v="401128"/>
        <n v="401137"/>
        <n v="401161"/>
        <n v="401164"/>
        <n v="401127"/>
        <n v="401059"/>
        <n v="401064"/>
        <n v="401069"/>
        <n v="401060"/>
        <n v="401063"/>
        <n v="401065"/>
        <n v="401056"/>
        <n v="401066"/>
        <n v="401068"/>
        <n v="401054"/>
        <n v="401055"/>
        <n v="401061"/>
        <n v="401067"/>
        <n v="401070"/>
        <n v="401074"/>
        <n v="401048"/>
        <n v="401049"/>
        <n v="401072"/>
        <n v="401051"/>
        <n v="401058"/>
        <n v="401073"/>
        <n v="401035"/>
        <n v="401042"/>
        <n v="401043"/>
        <n v="401045"/>
        <n v="401057"/>
        <n v="401037"/>
        <n v="401044"/>
        <n v="401047"/>
        <n v="401050"/>
        <n v="401053"/>
        <n v="401170"/>
        <n v="401175"/>
        <n v="401180"/>
        <n v="401183"/>
        <n v="401184"/>
        <n v="401190"/>
        <n v="401176"/>
        <n v="401181"/>
        <n v="401186"/>
        <n v="401171"/>
        <n v="401182"/>
        <n v="401185"/>
        <n v="401211"/>
        <n v="401214"/>
        <n v="401215"/>
        <n v="401165"/>
        <n v="401172"/>
        <n v="401177"/>
        <n v="401166"/>
        <n v="401178"/>
        <n v="401187"/>
        <n v="401167"/>
        <n v="401169"/>
        <n v="401191"/>
        <n v="401192"/>
        <n v="401195"/>
        <n v="401198"/>
        <n v="401199"/>
        <n v="401202"/>
        <n v="401209"/>
        <n v="401210"/>
        <n v="401255"/>
        <n v="401259"/>
        <n v="401260"/>
        <n v="401256"/>
        <n v="401257"/>
        <n v="401269"/>
        <n v="401246"/>
        <n v="401253"/>
        <n v="401258"/>
        <n v="401245"/>
        <n v="401262"/>
        <n v="401267"/>
        <n v="401238"/>
        <n v="401252"/>
        <n v="401254"/>
        <n v="401241"/>
        <n v="401247"/>
        <n v="401265"/>
        <n v="401242"/>
        <n v="401244"/>
        <n v="401251"/>
        <n v="401240"/>
        <n v="401263"/>
        <n v="401268"/>
        <n v="401217"/>
        <n v="401220"/>
        <n v="401221"/>
        <n v="401225"/>
        <n v="401227"/>
        <n v="401228"/>
        <n v="401230"/>
        <n v="401232"/>
        <n v="401235"/>
        <n v="401236"/>
        <n v="401248"/>
        <n v="401261"/>
        <n v="401011"/>
        <n v="401017"/>
        <n v="401025"/>
        <n v="401012"/>
        <n v="401013"/>
        <n v="401015"/>
        <n v="401019"/>
        <n v="401024"/>
        <n v="401027"/>
        <n v="401028"/>
        <n v="401029"/>
        <n v="401032"/>
        <n v="401016"/>
        <n v="401026"/>
        <n v="401031"/>
        <n v="401021"/>
        <n v="401023"/>
        <n v="401030"/>
        <n v="401014"/>
        <n v="401018"/>
        <n v="401022"/>
        <n v="401003"/>
        <n v="401004"/>
        <n v="401008"/>
        <n v="401009"/>
        <n v="401010"/>
        <n v="401020"/>
        <n v="401076"/>
        <n v="401081"/>
        <n v="401092"/>
        <n v="401082"/>
        <n v="401109"/>
        <n v="401113"/>
        <n v="401093"/>
        <n v="401104"/>
        <n v="401107"/>
        <n v="401078"/>
        <n v="401110"/>
        <n v="401116"/>
        <n v="401086"/>
        <n v="401105"/>
        <n v="401112"/>
        <n v="401100"/>
        <n v="401108"/>
        <n v="401115"/>
        <n v="401102"/>
        <n v="401103"/>
        <n v="401111"/>
        <n v="401087"/>
        <n v="401088"/>
        <n v="401089"/>
        <n v="401096"/>
        <n v="401101"/>
        <n v="401077"/>
        <n v="401091"/>
        <n v="401098"/>
        <n v="401099"/>
        <n v="401114"/>
        <n v="400154"/>
        <n v="400160"/>
        <n v="400193"/>
        <n v="400181"/>
        <n v="400206"/>
        <n v="400215"/>
        <n v="400164"/>
        <n v="400183"/>
        <n v="400204"/>
        <n v="400163"/>
        <n v="400174"/>
        <n v="400191"/>
        <n v="400156"/>
        <n v="400179"/>
        <n v="400180"/>
        <n v="400158"/>
        <n v="400196"/>
        <n v="400214"/>
        <n v="400185"/>
        <n v="400202"/>
        <n v="400212"/>
        <n v="400188"/>
        <n v="400198"/>
        <n v="400199"/>
        <n v="400176"/>
        <n v="400184"/>
        <n v="400210"/>
        <n v="400153"/>
        <n v="400172"/>
        <n v="400203"/>
        <n v="400157"/>
        <n v="400161"/>
        <n v="400209"/>
        <n v="400182"/>
        <n v="400186"/>
        <n v="400207"/>
        <n v="400171"/>
        <n v="400205"/>
        <n v="400216"/>
        <n v="400155"/>
        <n v="400162"/>
        <n v="400175"/>
        <n v="400189"/>
        <n v="400190"/>
        <n v="400201"/>
        <n v="400213"/>
        <n v="400049"/>
        <n v="400059"/>
        <n v="400065"/>
        <n v="400072"/>
        <n v="400077"/>
        <n v="400094"/>
        <n v="400050"/>
        <n v="400071"/>
        <n v="400089"/>
        <n v="400055"/>
        <n v="400056"/>
        <n v="400096"/>
        <n v="400048"/>
        <n v="400069"/>
        <n v="400074"/>
        <n v="400058"/>
        <n v="400066"/>
        <n v="400090"/>
        <n v="400054"/>
        <n v="400073"/>
        <n v="400091"/>
        <n v="400046"/>
        <n v="400051"/>
        <n v="400057"/>
        <n v="400061"/>
        <n v="400062"/>
        <n v="400080"/>
        <n v="400045"/>
        <n v="400063"/>
        <n v="400093"/>
        <n v="400060"/>
        <n v="400068"/>
        <n v="400078"/>
        <n v="400067"/>
        <n v="400079"/>
        <n v="400086"/>
        <n v="400047"/>
        <n v="400053"/>
        <n v="400070"/>
        <n v="400076"/>
        <n v="400082"/>
        <n v="400083"/>
        <n v="400085"/>
        <n v="400087"/>
        <n v="400092"/>
        <n v="400225"/>
        <n v="400226"/>
        <n v="400234"/>
        <n v="400231"/>
        <n v="400233"/>
        <n v="400287"/>
        <n v="400218"/>
        <n v="400232"/>
        <n v="400277"/>
        <n v="400238"/>
        <n v="400241"/>
        <n v="400257"/>
        <n v="400237"/>
        <n v="400244"/>
        <n v="400265"/>
        <n v="400228"/>
        <n v="400261"/>
        <n v="400267"/>
        <n v="400224"/>
        <n v="400264"/>
        <n v="400270"/>
        <n v="400217"/>
        <n v="400266"/>
        <n v="400286"/>
        <n v="400245"/>
        <n v="400262"/>
        <n v="400274"/>
        <n v="400240"/>
        <n v="400248"/>
        <n v="400271"/>
        <n v="400254"/>
        <n v="400256"/>
        <n v="400284"/>
        <n v="400239"/>
        <n v="400249"/>
        <n v="400258"/>
        <n v="400268"/>
        <n v="400219"/>
        <n v="400221"/>
        <n v="400242"/>
        <n v="400243"/>
        <n v="400247"/>
        <n v="400251"/>
        <n v="400227"/>
        <n v="400246"/>
        <n v="400253"/>
        <n v="400259"/>
        <n v="400325"/>
        <n v="400339"/>
        <n v="400353"/>
        <n v="400294"/>
        <n v="400333"/>
        <n v="400298"/>
        <n v="400346"/>
        <n v="400355"/>
        <n v="400291"/>
        <n v="400317"/>
        <n v="400356"/>
        <n v="400293"/>
        <n v="400311"/>
        <n v="400345"/>
        <n v="400316"/>
        <n v="400322"/>
        <n v="400336"/>
        <n v="400289"/>
        <n v="400304"/>
        <n v="400310"/>
        <n v="400300"/>
        <n v="400305"/>
        <n v="400341"/>
        <n v="400329"/>
        <n v="400334"/>
        <n v="400350"/>
        <n v="400324"/>
        <n v="400342"/>
        <n v="400359"/>
        <n v="400327"/>
        <n v="400335"/>
        <n v="400358"/>
        <n v="400302"/>
        <n v="400352"/>
        <n v="400296"/>
        <n v="400306"/>
        <n v="400337"/>
        <n v="400290"/>
        <n v="400303"/>
        <n v="400312"/>
        <n v="400319"/>
        <n v="400321"/>
        <n v="400328"/>
        <n v="400338"/>
        <n v="400343"/>
        <n v="400347"/>
        <n v="400349"/>
        <n v="400351"/>
        <n v="400357"/>
        <n v="400013"/>
        <n v="400036"/>
        <n v="400038"/>
        <n v="400011"/>
        <n v="400016"/>
        <n v="400024"/>
        <n v="400018"/>
        <n v="400023"/>
        <n v="400026"/>
        <n v="400033"/>
        <n v="400039"/>
        <n v="400041"/>
        <n v="400021"/>
        <n v="400030"/>
        <n v="400032"/>
        <n v="400008"/>
        <n v="400014"/>
        <n v="400037"/>
        <n v="400028"/>
        <n v="400029"/>
        <n v="400015"/>
        <n v="400022"/>
        <n v="400042"/>
        <n v="400004"/>
        <n v="400020"/>
        <n v="400034"/>
        <n v="400006"/>
        <n v="400027"/>
        <n v="400031"/>
        <n v="400001"/>
        <n v="400003"/>
        <n v="400043"/>
        <n v="400002"/>
        <n v="400005"/>
        <n v="400035"/>
        <n v="400007"/>
        <n v="400009"/>
        <n v="400010"/>
        <n v="400012"/>
        <n v="400040"/>
        <n v="400044"/>
        <n v="400105"/>
        <n v="400106"/>
        <n v="400119"/>
        <n v="400110"/>
        <n v="400121"/>
        <n v="400150"/>
        <n v="400109"/>
        <n v="400123"/>
        <n v="400139"/>
        <n v="400127"/>
        <n v="400141"/>
        <n v="400148"/>
        <n v="400136"/>
        <n v="400137"/>
        <n v="400146"/>
        <n v="400130"/>
        <n v="400138"/>
        <n v="400151"/>
        <n v="400114"/>
        <n v="400129"/>
        <n v="400143"/>
        <n v="400102"/>
        <n v="400118"/>
        <n v="400149"/>
        <n v="400113"/>
        <n v="400133"/>
        <n v="400147"/>
        <n v="400100"/>
        <n v="400107"/>
        <n v="400117"/>
        <n v="400098"/>
        <n v="400099"/>
        <n v="400101"/>
        <n v="400103"/>
        <n v="400125"/>
        <n v="400132"/>
        <n v="400115"/>
        <n v="400097"/>
        <n v="400108"/>
        <n v="400116"/>
        <n v="400120"/>
        <n v="400122"/>
        <n v="400126"/>
        <n v="400128"/>
        <n v="400131"/>
        <n v="400104"/>
      </sharedItems>
    </cacheField>
    <cacheField name="Plot" numFmtId="0">
      <sharedItems containsBlank="1" containsMixedTypes="1" containsNumber="1" containsInteger="1" minValue="1" maxValue="1269"/>
    </cacheField>
    <cacheField name="PhotoP" numFmtId="0">
      <sharedItems containsString="0" containsBlank="1" containsNumber="1" containsInteger="1" minValue="8" maxValue="16" count="3">
        <m/>
        <n v="16"/>
        <n v="8"/>
      </sharedItems>
    </cacheField>
    <cacheField name="Vern" numFmtId="0">
      <sharedItems containsBlank="1" count="9">
        <m/>
        <s v="0d"/>
        <s v="10d"/>
        <s v="24d"/>
        <s v="52d"/>
        <s v="72d"/>
        <s v="96d"/>
        <s v="Full"/>
        <s v="None"/>
      </sharedItems>
    </cacheField>
    <cacheField name="Cult" numFmtId="0">
      <sharedItems containsBlank="1" count="12">
        <m/>
        <s v="Amarok"/>
        <s v="Aspiring"/>
        <s v="Batten Win"/>
        <s v="Consort"/>
        <s v="Macro"/>
        <s v="Option"/>
        <s v="Saracen"/>
        <s v="Wakanui"/>
        <s v="CRWT153"/>
        <s v="Batten Spr"/>
        <s v="Otane"/>
      </sharedItems>
    </cacheField>
    <cacheField name="Sample Date" numFmtId="0">
      <sharedItems containsNonDate="0" containsDate="1" containsString="0" containsBlank="1" minDate="2014-02-04T00:00:00" maxDate="2014-12-18T00:00:00" count="51">
        <m/>
        <d v="2014-05-20T00:00:00"/>
        <d v="2014-05-21T00:00:00"/>
        <d v="2014-06-12T00:00:00"/>
        <d v="2014-06-17T00:00:00"/>
        <d v="2014-07-22T00:00:00"/>
        <d v="2014-07-23T00:00:00"/>
        <d v="2014-07-29T00:00:00"/>
        <d v="2014-08-07T00:00:00"/>
        <d v="2014-06-03T00:00:00"/>
        <d v="2014-07-28T00:00:00"/>
        <d v="2014-05-16T00:00:00"/>
        <d v="2014-05-23T00:00:00"/>
        <d v="2014-05-28T00:00:00"/>
        <d v="2014-06-10T00:00:00"/>
        <d v="2014-02-04T00:00:00"/>
        <d v="2014-02-11T00:00:00"/>
        <d v="2014-02-18T00:00:00"/>
        <d v="2014-02-25T00:00:00"/>
        <d v="2014-03-04T00:00:00"/>
        <d v="2014-03-11T00:00:00"/>
        <d v="2014-03-18T00:00:00"/>
        <d v="2014-03-25T00:00:00"/>
        <d v="2014-04-01T00:00:00"/>
        <d v="2014-04-09T00:00:00"/>
        <d v="2014-05-06T00:00:00"/>
        <d v="2014-09-23T00:00:00"/>
        <d v="2014-09-30T00:00:00"/>
        <d v="2014-10-07T00:00:00"/>
        <d v="2014-10-15T00:00:00"/>
        <d v="2014-10-21T00:00:00"/>
        <d v="2014-10-28T00:00:00"/>
        <d v="2014-11-04T00:00:00"/>
        <d v="2014-12-01T00:00:00"/>
        <d v="2014-12-11T00:00:00"/>
        <d v="2014-12-12T00:00:00"/>
        <d v="2014-12-15T00:00:00"/>
        <d v="2014-11-11T00:00:00"/>
        <d v="2014-12-17T00:00:00"/>
        <d v="2014-08-11T00:00:00"/>
        <d v="2014-08-18T00:00:00"/>
        <d v="2014-08-23T00:00:00"/>
        <d v="2014-09-01T00:00:00"/>
        <d v="2014-09-08T00:00:00"/>
        <d v="2014-09-15T00:00:00"/>
        <d v="2014-09-22T00:00:00"/>
        <d v="2014-09-29T00:00:00"/>
        <d v="2014-10-06T00:00:00"/>
        <d v="2014-10-14T00:00:00"/>
        <d v="2014-10-20T00:00:00"/>
        <d v="2014-11-03T00:00:00"/>
      </sharedItems>
    </cacheField>
    <cacheField name="Treatment" numFmtId="0">
      <sharedItems containsBlank="1"/>
    </cacheField>
    <cacheField name="Date" numFmtId="0">
      <sharedItems containsNonDate="0" containsDate="1" containsString="0" containsBlank="1" minDate="2014-02-04T00:00:00" maxDate="2014-12-18T00:00:00" count="50">
        <m/>
        <d v="2014-05-20T00:00:00"/>
        <d v="2014-06-12T00:00:00"/>
        <d v="2014-07-29T00:00:00"/>
        <d v="2014-08-07T00:00:00"/>
        <d v="2014-06-10T00:00:00"/>
        <d v="2014-07-23T00:00:00"/>
        <d v="2014-05-23T00:00:00"/>
        <d v="2014-07-28T00:00:00"/>
        <d v="2014-06-17T00:00:00"/>
        <d v="2014-05-16T00:00:00"/>
        <d v="2014-05-28T00:00:00"/>
        <d v="2014-02-04T00:00:00"/>
        <d v="2014-03-04T00:00:00"/>
        <d v="2014-05-21T00:00:00"/>
        <d v="2014-02-11T00:00:00"/>
        <d v="2014-02-18T00:00:00"/>
        <d v="2014-03-11T00:00:00"/>
        <d v="2014-04-09T00:00:00"/>
        <d v="2014-05-06T00:00:00"/>
        <d v="2014-06-03T00:00:00"/>
        <d v="2014-07-22T00:00:00"/>
        <d v="2014-03-25T00:00:00"/>
        <d v="2014-02-25T00:00:00"/>
        <d v="2014-03-18T00:00:00"/>
        <d v="2014-09-23T00:00:00"/>
        <d v="2014-12-01T00:00:00"/>
        <d v="2014-11-04T00:00:00"/>
        <d v="2014-12-12T00:00:00"/>
        <d v="2014-12-15T00:00:00"/>
        <d v="2014-10-28T00:00:00"/>
        <d v="2014-11-11T00:00:00"/>
        <d v="2014-12-17T00:00:00"/>
        <d v="2014-09-30T00:00:00"/>
        <d v="2014-10-07T00:00:00"/>
        <d v="2014-10-15T00:00:00"/>
        <d v="2014-10-21T00:00:00"/>
        <d v="2014-08-11T00:00:00"/>
        <d v="2014-09-01T00:00:00"/>
        <d v="2014-11-03T00:00:00"/>
        <d v="2014-08-23T00:00:00"/>
        <d v="2014-09-29T00:00:00"/>
        <d v="2014-10-14T00:00:00"/>
        <d v="2014-10-20T00:00:00"/>
        <d v="2014-12-11T00:00:00"/>
        <d v="2014-08-18T00:00:00"/>
        <d v="2014-09-08T00:00:00"/>
        <d v="2014-09-15T00:00:00"/>
        <d v="2014-09-22T00:00:00"/>
        <d v="2014-10-06T00:00:00"/>
      </sharedItems>
    </cacheField>
    <cacheField name="Plot  #" numFmtId="0">
      <sharedItems containsBlank="1" containsMixedTypes="1" containsNumber="1" containsInteger="1" minValue="1" maxValue="1269"/>
    </cacheField>
    <cacheField name="sample" numFmtId="0">
      <sharedItems containsString="0" containsBlank="1" containsNumber="1" containsInteger="1" minValue="1" maxValue="6" count="7">
        <m/>
        <n v="1"/>
        <n v="2"/>
        <n v="3"/>
        <n v="4"/>
        <n v="5"/>
        <n v="6"/>
      </sharedItems>
    </cacheField>
    <cacheField name="Tillers" numFmtId="0">
      <sharedItems containsBlank="1" containsMixedTypes="1" containsNumber="1" containsInteger="1" minValue="0" maxValue="14"/>
    </cacheField>
    <cacheField name="Liguales" numFmtId="0">
      <sharedItems containsBlank="1" containsMixedTypes="1" containsNumber="1" containsInteger="1" minValue="0" maxValue="22"/>
    </cacheField>
    <cacheField name="Tips" numFmtId="0">
      <sharedItems containsBlank="1" containsMixedTypes="1" containsNumber="1" containsInteger="1" minValue="2" maxValue="22"/>
    </cacheField>
    <cacheField name="Ligule hight" numFmtId="0">
      <sharedItems containsBlank="1" containsMixedTypes="1" containsNumber="1" containsInteger="1" minValue="20" maxValue="535"/>
    </cacheField>
    <cacheField name="MREL length" numFmtId="0">
      <sharedItems containsBlank="1" containsMixedTypes="1" containsNumber="1" containsInteger="1" minValue="14" maxValue="428"/>
    </cacheField>
    <cacheField name="EL length" numFmtId="0">
      <sharedItems containsBlank="1" containsMixedTypes="1" containsNumber="1" containsInteger="1" minValue="0" maxValue="520"/>
    </cacheField>
    <cacheField name="Sheaved leaves" numFmtId="0">
      <sharedItems containsBlank="1" containsMixedTypes="1" containsNumber="1" containsInteger="1" minValue="0" maxValue="7"/>
    </cacheField>
    <cacheField name="Primordia or spikelets" numFmtId="0">
      <sharedItems containsBlank="1" containsMixedTypes="1" containsNumber="1" containsInteger="1" minValue="1" maxValue="28"/>
    </cacheField>
    <cacheField name="Apenx height" numFmtId="0">
      <sharedItems containsBlank="1" containsMixedTypes="1" containsNumber="1" containsInteger="1" minValue="0" maxValue="290"/>
    </cacheField>
    <cacheField name="Apenx state" numFmtId="0">
      <sharedItems containsBlank="1"/>
    </cacheField>
    <cacheField name="node #" numFmtId="0">
      <sharedItems containsBlank="1" containsMixedTypes="1" containsNumber="1" containsInteger="1" minValue="0" maxValue="14"/>
    </cacheField>
    <cacheField name="Expanded leaf length" numFmtId="0">
      <sharedItems containsBlank="1" containsMixedTypes="1" containsNumber="1" minValue="64.5" maxValue="374.9"/>
    </cacheField>
    <cacheField name="HS decimal" numFmtId="0">
      <sharedItems containsString="0" containsBlank="1" containsNumber="1" minValue="0" maxValue="2.15625"/>
    </cacheField>
    <cacheField name="HS" numFmtId="0">
      <sharedItems containsString="0" containsBlank="1" containsNumber="1" minValue="0" maxValue="19"/>
    </cacheField>
    <cacheField name="Primordia number" numFmtId="0">
      <sharedItems containsBlank="1" containsMixedTypes="1" containsNumber="1" containsInteger="1" minValue="5" maxValue="46"/>
    </cacheField>
    <cacheField name="L-1" numFmtId="0">
      <sharedItems containsString="0" containsBlank="1" containsNumber="1" containsInteger="1" minValue="120" maxValue="280"/>
    </cacheField>
    <cacheField name="L-2" numFmtId="0">
      <sharedItems containsString="0" containsBlank="1" containsNumber="1" containsInteger="1" minValue="158" maxValue="280"/>
    </cacheField>
    <cacheField name="L-3" numFmtId="0">
      <sharedItems containsString="0" containsBlank="1" containsNumber="1" containsInteger="1" minValue="170" maxValue="290"/>
    </cacheField>
    <cacheField name="Final leaf number?" numFmtId="0">
      <sharedItems containsBlank="1" count="3">
        <m/>
        <s v="FLN"/>
        <s v="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cflhxb" refreshedDate="42072.863043634257" createdVersion="3" refreshedVersion="3" minRefreshableVersion="3" recordCount="2909">
  <cacheSource type="worksheet">
    <worksheetSource ref="A1:J2910" sheet="For Python"/>
  </cacheSource>
  <cacheFields count="10">
    <cacheField name="Experiment" numFmtId="0">
      <sharedItems/>
    </cacheField>
    <cacheField name="PhotoP" numFmtId="0">
      <sharedItems count="2">
        <s v="Long"/>
        <s v="Short"/>
      </sharedItems>
    </cacheField>
    <cacheField name="Vern" numFmtId="0">
      <sharedItems count="2">
        <s v="Full"/>
        <s v="None"/>
      </sharedItems>
    </cacheField>
    <cacheField name="Cult" numFmtId="0">
      <sharedItems count="6">
        <s v="Amarok"/>
        <s v="Batten Spr"/>
        <s v="Batten Win"/>
        <s v="Otane"/>
        <s v="CRWT153"/>
        <s v="Saracen"/>
      </sharedItems>
    </cacheField>
    <cacheField name="Date" numFmtId="0">
      <sharedItems containsSemiMixedTypes="0" containsNonDate="0" containsDate="1" containsString="0" minDate="2014-02-04T00:00:00" maxDate="2014-12-18T00:00:00" count="47">
        <d v="2014-05-16T00:00:00"/>
        <d v="2014-05-23T00:00:00"/>
        <d v="2014-05-28T00:00:00"/>
        <d v="2014-06-03T00:00:00"/>
        <d v="2014-06-10T00:00:00"/>
        <d v="2014-07-23T00:00:00"/>
        <d v="2014-07-28T00:00:00"/>
        <d v="2014-06-17T00:00:00"/>
        <d v="2014-02-04T00:00:00"/>
        <d v="2014-02-11T00:00:00"/>
        <d v="2014-02-18T00:00:00"/>
        <d v="2014-02-25T00:00:00"/>
        <d v="2014-03-04T00:00:00"/>
        <d v="2014-03-11T00:00:00"/>
        <d v="2014-03-18T00:00:00"/>
        <d v="2014-03-25T00:00:00"/>
        <d v="2014-04-01T00:00:00"/>
        <d v="2014-04-09T00:00:00"/>
        <d v="2014-05-21T00:00:00"/>
        <d v="2014-07-22T00:00:00"/>
        <d v="2014-05-06T00:00:00"/>
        <d v="2014-05-20T00:00:00"/>
        <d v="2014-09-23T00:00:00"/>
        <d v="2014-09-30T00:00:00"/>
        <d v="2014-10-07T00:00:00"/>
        <d v="2014-10-15T00:00:00"/>
        <d v="2014-10-21T00:00:00"/>
        <d v="2014-10-28T00:00:00"/>
        <d v="2014-11-04T00:00:00"/>
        <d v="2014-12-01T00:00:00"/>
        <d v="2014-12-11T00:00:00"/>
        <d v="2014-12-12T00:00:00"/>
        <d v="2014-12-15T00:00:00"/>
        <d v="2014-11-11T00:00:00"/>
        <d v="2014-12-17T00:00:00"/>
        <d v="2014-08-11T00:00:00"/>
        <d v="2014-08-18T00:00:00"/>
        <d v="2014-08-23T00:00:00"/>
        <d v="2014-09-01T00:00:00"/>
        <d v="2014-09-08T00:00:00"/>
        <d v="2014-09-15T00:00:00"/>
        <d v="2014-09-22T00:00:00"/>
        <d v="2014-09-29T00:00:00"/>
        <d v="2014-10-06T00:00:00"/>
        <d v="2014-10-14T00:00:00"/>
        <d v="2014-10-20T00:00:00"/>
        <d v="2014-11-03T00:00:00"/>
      </sharedItems>
    </cacheField>
    <cacheField name="Treatment" numFmtId="14">
      <sharedItems/>
    </cacheField>
    <cacheField name="Sample" numFmtId="0">
      <sharedItems containsString="0" containsBlank="1" containsNumber="1" containsInteger="1" minValue="1" maxValue="6" count="7">
        <n v="1"/>
        <n v="2"/>
        <n v="3"/>
        <n v="4"/>
        <n v="5"/>
        <n v="6"/>
        <m/>
      </sharedItems>
    </cacheField>
    <cacheField name="HS" numFmtId="0">
      <sharedItems containsSemiMixedTypes="0" containsString="0" containsNumber="1" minValue="0" maxValue="19"/>
    </cacheField>
    <cacheField name="PN" numFmtId="0">
      <sharedItems containsMixedTypes="1" containsNumber="1" containsInteger="1" minValue="5" maxValue="46"/>
    </cacheField>
    <cacheField name="FL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Hamish Brown" refreshedDate="43874.391923958334" createdVersion="3" refreshedVersion="5" minRefreshableVersion="3" recordCount="3414">
  <cacheSource type="worksheet">
    <worksheetSource ref="C1:AD3415" sheet="Disection Data"/>
  </cacheSource>
  <cacheFields count="28">
    <cacheField name="Plot" numFmtId="0">
      <sharedItems containsBlank="1" containsMixedTypes="1" containsNumber="1" containsInteger="1" minValue="1" maxValue="1269"/>
    </cacheField>
    <cacheField name="PhotoP" numFmtId="0">
      <sharedItems containsString="0" containsBlank="1" containsNumber="1" containsInteger="1" minValue="8" maxValue="16"/>
    </cacheField>
    <cacheField name="Vern" numFmtId="0">
      <sharedItems containsBlank="1" count="12">
        <m/>
        <s v="0d"/>
        <s v="10d"/>
        <s v="24d"/>
        <s v="52d"/>
        <s v="72d"/>
        <s v="96d"/>
        <s v="Full"/>
        <s v="Nil"/>
        <s v="None" u="1"/>
        <e v="#N/A" u="1"/>
        <s v="51d" u="1"/>
      </sharedItems>
    </cacheField>
    <cacheField name="Cult" numFmtId="0">
      <sharedItems containsBlank="1" count="16">
        <m/>
        <s v="Amarok"/>
        <s v="Aspiring"/>
        <s v="BattenWinter"/>
        <s v="Consort"/>
        <s v="Macro"/>
        <s v="Option"/>
        <s v="Saracen"/>
        <s v="Wakanui"/>
        <s v="CRWT153"/>
        <s v="BattenSpring"/>
        <s v="Otane"/>
        <s v="Batten Spr" u="1"/>
        <s v="Batten Win" u="1"/>
        <e v="#N/A" u="1"/>
        <s v="Batten Winter" u="1"/>
      </sharedItems>
    </cacheField>
    <cacheField name="Sample Date" numFmtId="0">
      <sharedItems containsNonDate="0" containsDate="1" containsString="0" containsBlank="1" minDate="2014-02-04T00:00:00" maxDate="2015-01-29T00:00:00"/>
    </cacheField>
    <cacheField name="Treatment" numFmtId="0">
      <sharedItems containsBlank="1"/>
    </cacheField>
    <cacheField name="Date" numFmtId="0">
      <sharedItems containsNonDate="0" containsDate="1" containsString="0" containsBlank="1" minDate="2014-02-04T00:00:00" maxDate="2014-12-18T00:00:00"/>
    </cacheField>
    <cacheField name="Plot  #" numFmtId="0">
      <sharedItems containsBlank="1" containsMixedTypes="1" containsNumber="1" containsInteger="1" minValue="1" maxValue="1269"/>
    </cacheField>
    <cacheField name="sample" numFmtId="0">
      <sharedItems containsString="0" containsBlank="1" containsNumber="1" containsInteger="1" minValue="1" maxValue="6"/>
    </cacheField>
    <cacheField name="Tillers" numFmtId="0">
      <sharedItems containsBlank="1" containsMixedTypes="1" containsNumber="1" containsInteger="1" minValue="0" maxValue="14"/>
    </cacheField>
    <cacheField name="Liguales" numFmtId="0">
      <sharedItems containsBlank="1" containsMixedTypes="1" containsNumber="1" containsInteger="1" minValue="0" maxValue="22"/>
    </cacheField>
    <cacheField name="Tips" numFmtId="0">
      <sharedItems containsBlank="1" containsMixedTypes="1" containsNumber="1" containsInteger="1" minValue="2" maxValue="22"/>
    </cacheField>
    <cacheField name="Ligule hight" numFmtId="0">
      <sharedItems containsBlank="1" containsMixedTypes="1" containsNumber="1" containsInteger="1" minValue="20" maxValue="535"/>
    </cacheField>
    <cacheField name="MREL length" numFmtId="0">
      <sharedItems containsBlank="1" containsMixedTypes="1" containsNumber="1" containsInteger="1" minValue="14" maxValue="428"/>
    </cacheField>
    <cacheField name="EL length" numFmtId="0">
      <sharedItems containsBlank="1" containsMixedTypes="1" containsNumber="1" containsInteger="1" minValue="0" maxValue="520"/>
    </cacheField>
    <cacheField name="Sheaved leaves" numFmtId="0">
      <sharedItems containsBlank="1" containsMixedTypes="1" containsNumber="1" containsInteger="1" minValue="0" maxValue="7"/>
    </cacheField>
    <cacheField name="Primordia or spikelets" numFmtId="0">
      <sharedItems containsBlank="1" containsMixedTypes="1" containsNumber="1" containsInteger="1" minValue="1" maxValue="28"/>
    </cacheField>
    <cacheField name="Apenx height" numFmtId="0">
      <sharedItems containsBlank="1" containsMixedTypes="1" containsNumber="1" containsInteger="1" minValue="0" maxValue="290"/>
    </cacheField>
    <cacheField name="Apenx state" numFmtId="0">
      <sharedItems containsBlank="1"/>
    </cacheField>
    <cacheField name="node #" numFmtId="0">
      <sharedItems containsBlank="1" containsMixedTypes="1" containsNumber="1" containsInteger="1" minValue="0" maxValue="14"/>
    </cacheField>
    <cacheField name="Expanded leaf length" numFmtId="0">
      <sharedItems containsBlank="1" containsMixedTypes="1" containsNumber="1" minValue="64.5" maxValue="304.73333333333335"/>
    </cacheField>
    <cacheField name="HS decimal" numFmtId="0">
      <sharedItems containsBlank="1" containsMixedTypes="1" containsNumber="1" minValue="0" maxValue="2.15625"/>
    </cacheField>
    <cacheField name="HS" numFmtId="0">
      <sharedItems containsBlank="1" containsMixedTypes="1" containsNumber="1" minValue="0" maxValue="20"/>
    </cacheField>
    <cacheField name="Primordia number" numFmtId="0">
      <sharedItems containsBlank="1" containsMixedTypes="1" containsNumber="1" containsInteger="1" minValue="5" maxValue="46"/>
    </cacheField>
    <cacheField name="L-1" numFmtId="0">
      <sharedItems containsString="0" containsBlank="1" containsNumber="1" containsInteger="1" minValue="120" maxValue="280"/>
    </cacheField>
    <cacheField name="L-2" numFmtId="0">
      <sharedItems containsString="0" containsBlank="1" containsNumber="1" containsInteger="1" minValue="158" maxValue="280"/>
    </cacheField>
    <cacheField name="L-3" numFmtId="0">
      <sharedItems containsString="0" containsBlank="1" containsNumber="1" containsInteger="1" minValue="170" maxValue="290"/>
    </cacheField>
    <cacheField name="Final leaf number?" numFmtId="0">
      <sharedItems containsBlank="1" count="3">
        <m/>
        <s v="FLN"/>
        <s v="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Hamish Brown" refreshedDate="43879.424438310183" createdVersion="3" refreshedVersion="5" minRefreshableVersion="3" recordCount="2836">
  <cacheSource type="worksheet">
    <worksheetSource ref="A1:AE2837" sheet="Disection Data"/>
  </cacheSource>
  <cacheFields count="31">
    <cacheField name="Experiment" numFmtId="0">
      <sharedItems containsBlank="1"/>
    </cacheField>
    <cacheField name="PlotNew" numFmtId="0">
      <sharedItems containsString="0" containsBlank="1" containsNumber="1" containsInteger="1" minValue="300001" maxValue="401269"/>
    </cacheField>
    <cacheField name="Plot" numFmtId="0">
      <sharedItems containsBlank="1" containsMixedTypes="1" containsNumber="1" containsInteger="1" minValue="1" maxValue="1269"/>
    </cacheField>
    <cacheField name="PhotoP" numFmtId="0">
      <sharedItems containsString="0" containsBlank="1" containsNumber="1" containsInteger="1" minValue="8" maxValue="16" count="3">
        <m/>
        <n v="16"/>
        <n v="8"/>
      </sharedItems>
    </cacheField>
    <cacheField name="Vern" numFmtId="0">
      <sharedItems containsBlank="1" count="17">
        <m/>
        <s v="0d"/>
        <s v="10d"/>
        <s v="24d"/>
        <s v="52d"/>
        <s v="72d"/>
        <s v="96d"/>
        <s v="Full"/>
        <s v="Nil"/>
        <s v="Batten Spr" u="1"/>
        <s v="Batten Win" u="1"/>
        <s v="Amarok" u="1"/>
        <s v="None" u="1"/>
        <e v="#N/A" u="1"/>
        <s v="Otane" u="1"/>
        <s v="CRWT153" u="1"/>
        <s v="Saracen" u="1"/>
      </sharedItems>
    </cacheField>
    <cacheField name="Cult" numFmtId="0">
      <sharedItems containsBlank="1" containsMixedTypes="1" containsNumber="1" containsInteger="1" minValue="16" maxValue="16" count="13">
        <m/>
        <s v="Amarok"/>
        <s v="Aspiring"/>
        <s v="BattenWinter"/>
        <s v="Consort"/>
        <s v="Macro"/>
        <s v="Option"/>
        <s v="Saracen"/>
        <s v="Wakanui"/>
        <s v="CRWT153"/>
        <s v="BattenSpring"/>
        <s v="Otane"/>
        <n v="16" u="1"/>
      </sharedItems>
    </cacheField>
    <cacheField name="Sample Date" numFmtId="0">
      <sharedItems containsNonDate="0" containsDate="1" containsString="0" containsBlank="1" minDate="2014-02-04T00:00:00" maxDate="2015-01-29T00:00:00"/>
    </cacheField>
    <cacheField name="Treatment" numFmtId="0">
      <sharedItems containsBlank="1"/>
    </cacheField>
    <cacheField name="Date" numFmtId="0">
      <sharedItems containsNonDate="0" containsDate="1" containsString="0" containsBlank="1" minDate="2014-02-04T00:00:00" maxDate="2014-12-18T00:00:00"/>
    </cacheField>
    <cacheField name="Plot  #" numFmtId="0">
      <sharedItems containsBlank="1" containsMixedTypes="1" containsNumber="1" containsInteger="1" minValue="1" maxValue="1269"/>
    </cacheField>
    <cacheField name="sample" numFmtId="0">
      <sharedItems containsString="0" containsBlank="1" containsNumber="1" containsInteger="1" minValue="1" maxValue="6"/>
    </cacheField>
    <cacheField name="Tillers" numFmtId="0">
      <sharedItems containsBlank="1" containsMixedTypes="1" containsNumber="1" containsInteger="1" minValue="0" maxValue="14"/>
    </cacheField>
    <cacheField name="Liguales" numFmtId="0">
      <sharedItems containsBlank="1" containsMixedTypes="1" containsNumber="1" containsInteger="1" minValue="0" maxValue="22" count="24">
        <s v="#"/>
        <n v="16"/>
        <n v="13"/>
        <n v="17"/>
        <n v="14"/>
        <n v="15"/>
        <n v="10"/>
        <n v="11"/>
        <n v="19"/>
        <n v="12"/>
        <n v="18"/>
        <n v="8"/>
        <n v="9"/>
        <n v="20"/>
        <n v="22"/>
        <n v="7"/>
        <n v="6"/>
        <n v="2"/>
        <n v="3"/>
        <n v="5"/>
        <n v="4"/>
        <n v="1"/>
        <n v="0"/>
        <m/>
      </sharedItems>
    </cacheField>
    <cacheField name="Tips" numFmtId="0">
      <sharedItems containsBlank="1" containsMixedTypes="1" containsNumber="1" containsInteger="1" minValue="2" maxValue="22"/>
    </cacheField>
    <cacheField name="Ligule hight" numFmtId="0">
      <sharedItems containsBlank="1" containsMixedTypes="1" containsNumber="1" containsInteger="1" minValue="20" maxValue="535"/>
    </cacheField>
    <cacheField name="MREL length" numFmtId="0">
      <sharedItems containsBlank="1" containsMixedTypes="1" containsNumber="1" containsInteger="1" minValue="14" maxValue="428"/>
    </cacheField>
    <cacheField name="EL length" numFmtId="0">
      <sharedItems containsBlank="1" containsMixedTypes="1" containsNumber="1" containsInteger="1" minValue="0" maxValue="520"/>
    </cacheField>
    <cacheField name="Sheaved leaves" numFmtId="0">
      <sharedItems containsBlank="1" containsMixedTypes="1" containsNumber="1" containsInteger="1" minValue="0" maxValue="7"/>
    </cacheField>
    <cacheField name="Primordia or spikelets" numFmtId="0">
      <sharedItems containsBlank="1" containsMixedTypes="1" containsNumber="1" containsInteger="1" minValue="1" maxValue="28"/>
    </cacheField>
    <cacheField name="Apenx height" numFmtId="0">
      <sharedItems containsBlank="1" containsMixedTypes="1" containsNumber="1" containsInteger="1" minValue="0" maxValue="260"/>
    </cacheField>
    <cacheField name="Apenx state" numFmtId="0">
      <sharedItems containsBlank="1"/>
    </cacheField>
    <cacheField name="node #" numFmtId="0">
      <sharedItems containsBlank="1" containsMixedTypes="1" containsNumber="1" containsInteger="1" minValue="0" maxValue="14"/>
    </cacheField>
    <cacheField name="Expanded leaf length" numFmtId="0">
      <sharedItems containsString="0" containsBlank="1" containsNumber="1" minValue="-50" maxValue="374.9"/>
    </cacheField>
    <cacheField name="HS decimal" numFmtId="0">
      <sharedItems containsBlank="1" containsMixedTypes="1" containsNumber="1" minValue="-5.8" maxValue="7.96"/>
    </cacheField>
    <cacheField name="HS" numFmtId="0">
      <sharedItems containsBlank="1" containsMixedTypes="1" containsNumber="1" minValue="0.4935064935064935" maxValue="19"/>
    </cacheField>
    <cacheField name="Primordia number" numFmtId="0">
      <sharedItems containsBlank="1" containsMixedTypes="1" containsNumber="1" containsInteger="1" minValue="5" maxValue="46"/>
    </cacheField>
    <cacheField name="L-1" numFmtId="0">
      <sharedItems containsString="0" containsBlank="1" containsNumber="1" containsInteger="1" minValue="120" maxValue="280"/>
    </cacheField>
    <cacheField name="L-2" numFmtId="0">
      <sharedItems containsString="0" containsBlank="1" containsNumber="1" containsInteger="1" minValue="158" maxValue="280"/>
    </cacheField>
    <cacheField name="L-3" numFmtId="0">
      <sharedItems containsString="0" containsBlank="1" containsNumber="1" containsInteger="1" minValue="170" maxValue="290"/>
    </cacheField>
    <cacheField name="Final leaf number?" numFmtId="0">
      <sharedItems containsBlank="1"/>
    </cacheField>
    <cacheField name="Liguales raw" numFmtId="0">
      <sharedItems containsBlank="1" containsMixedTypes="1" containsNumber="1" containsInteger="1" minValue="0" maxValue="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Hamish Brown" refreshedDate="43879.426207523145" createdVersion="3" refreshedVersion="5" minRefreshableVersion="3" recordCount="3553">
  <cacheSource type="worksheet">
    <worksheetSource ref="A1:AE3554" sheet="Disection Data"/>
  </cacheSource>
  <cacheFields count="31">
    <cacheField name="Experiment" numFmtId="0">
      <sharedItems containsBlank="1"/>
    </cacheField>
    <cacheField name="PlotNew" numFmtId="0">
      <sharedItems containsString="0" containsBlank="1" containsNumber="1" containsInteger="1" minValue="300001" maxValue="401269"/>
    </cacheField>
    <cacheField name="Plot" numFmtId="0">
      <sharedItems containsBlank="1" containsMixedTypes="1" containsNumber="1" containsInteger="1" minValue="1" maxValue="1269"/>
    </cacheField>
    <cacheField name="PhotoP" numFmtId="0">
      <sharedItems containsString="0" containsBlank="1" containsNumber="1" containsInteger="1" minValue="8" maxValue="16" count="3">
        <m/>
        <n v="16"/>
        <n v="8"/>
      </sharedItems>
    </cacheField>
    <cacheField name="Vern" numFmtId="0">
      <sharedItems containsBlank="1" count="11">
        <m/>
        <s v="0d"/>
        <s v="10d"/>
        <s v="24d"/>
        <s v="52d"/>
        <s v="72d"/>
        <s v="96d"/>
        <s v="Full"/>
        <s v="Nil"/>
        <s v="None" u="1"/>
        <e v="#N/A" u="1"/>
      </sharedItems>
    </cacheField>
    <cacheField name="Cult" numFmtId="0">
      <sharedItems containsBlank="1" count="16">
        <m/>
        <s v="Amarok"/>
        <s v="Aspiring"/>
        <s v="BattenWinter"/>
        <s v="Consort"/>
        <s v="Macro"/>
        <s v="Option"/>
        <s v="Saracen"/>
        <s v="Wakanui"/>
        <s v="CRWT153"/>
        <s v="BattenSpring"/>
        <s v="Otane"/>
        <s v="Batten Spr" u="1"/>
        <s v="Batten Win" u="1"/>
        <e v="#N/A" u="1"/>
        <s v="Batten Winter" u="1"/>
      </sharedItems>
    </cacheField>
    <cacheField name="Sample Date" numFmtId="0">
      <sharedItems containsNonDate="0" containsDate="1" containsString="0" containsBlank="1" minDate="2014-02-04T00:00:00" maxDate="2015-01-29T00:00:00"/>
    </cacheField>
    <cacheField name="Treatment" numFmtId="0">
      <sharedItems containsBlank="1"/>
    </cacheField>
    <cacheField name="Date" numFmtId="0">
      <sharedItems containsNonDate="0" containsDate="1" containsString="0" containsBlank="1" minDate="2014-02-04T00:00:00" maxDate="2014-12-18T00:00:00"/>
    </cacheField>
    <cacheField name="Plot  #" numFmtId="0">
      <sharedItems containsBlank="1" containsMixedTypes="1" containsNumber="1" containsInteger="1" minValue="1" maxValue="1269"/>
    </cacheField>
    <cacheField name="sample" numFmtId="0">
      <sharedItems containsString="0" containsBlank="1" containsNumber="1" containsInteger="1" minValue="1" maxValue="6"/>
    </cacheField>
    <cacheField name="Tillers" numFmtId="0">
      <sharedItems containsBlank="1" containsMixedTypes="1" containsNumber="1" containsInteger="1" minValue="0" maxValue="14"/>
    </cacheField>
    <cacheField name="Liguales" numFmtId="0">
      <sharedItems containsBlank="1" containsMixedTypes="1" containsNumber="1" containsInteger="1" minValue="0" maxValue="22" count="24">
        <s v="#"/>
        <n v="16"/>
        <n v="13"/>
        <n v="17"/>
        <n v="14"/>
        <n v="15"/>
        <n v="10"/>
        <n v="11"/>
        <n v="19"/>
        <n v="12"/>
        <n v="18"/>
        <n v="8"/>
        <n v="9"/>
        <n v="20"/>
        <n v="22"/>
        <n v="7"/>
        <n v="6"/>
        <n v="2"/>
        <n v="3"/>
        <n v="5"/>
        <n v="4"/>
        <n v="1"/>
        <n v="0"/>
        <m/>
      </sharedItems>
    </cacheField>
    <cacheField name="Tips" numFmtId="0">
      <sharedItems containsBlank="1" containsMixedTypes="1" containsNumber="1" containsInteger="1" minValue="2" maxValue="22"/>
    </cacheField>
    <cacheField name="Ligule hight" numFmtId="0">
      <sharedItems containsBlank="1" containsMixedTypes="1" containsNumber="1" containsInteger="1" minValue="20" maxValue="535"/>
    </cacheField>
    <cacheField name="MREL length" numFmtId="0">
      <sharedItems containsBlank="1" containsMixedTypes="1" containsNumber="1" containsInteger="1" minValue="14" maxValue="428"/>
    </cacheField>
    <cacheField name="EL length" numFmtId="0">
      <sharedItems containsBlank="1" containsMixedTypes="1" containsNumber="1" containsInteger="1" minValue="0" maxValue="520"/>
    </cacheField>
    <cacheField name="Sheaved leaves" numFmtId="0">
      <sharedItems containsBlank="1" containsMixedTypes="1" containsNumber="1" containsInteger="1" minValue="0" maxValue="7"/>
    </cacheField>
    <cacheField name="Primordia or spikelets" numFmtId="0">
      <sharedItems containsBlank="1" containsMixedTypes="1" containsNumber="1" containsInteger="1" minValue="1" maxValue="28"/>
    </cacheField>
    <cacheField name="Apenx height" numFmtId="0">
      <sharedItems containsBlank="1" containsMixedTypes="1" containsNumber="1" containsInteger="1" minValue="0" maxValue="290"/>
    </cacheField>
    <cacheField name="Apenx state" numFmtId="0">
      <sharedItems containsBlank="1"/>
    </cacheField>
    <cacheField name="node #" numFmtId="0">
      <sharedItems containsBlank="1" containsMixedTypes="1" containsNumber="1" containsInteger="1" minValue="0" maxValue="14"/>
    </cacheField>
    <cacheField name="Expanded leaf length" numFmtId="0">
      <sharedItems containsBlank="1" containsMixedTypes="1" containsNumber="1" minValue="-50" maxValue="374.9"/>
    </cacheField>
    <cacheField name="HS decimal" numFmtId="0">
      <sharedItems containsBlank="1" containsMixedTypes="1" containsNumber="1" minValue="-5.8" maxValue="2.4031007751937983"/>
    </cacheField>
    <cacheField name="HS" numFmtId="0">
      <sharedItems containsBlank="1" containsMixedTypes="1" containsNumber="1" minValue="0" maxValue="20"/>
    </cacheField>
    <cacheField name="Primordia number" numFmtId="0">
      <sharedItems containsBlank="1" containsMixedTypes="1" containsNumber="1" containsInteger="1" minValue="5" maxValue="46"/>
    </cacheField>
    <cacheField name="L-1" numFmtId="0">
      <sharedItems containsString="0" containsBlank="1" containsNumber="1" containsInteger="1" minValue="120" maxValue="280"/>
    </cacheField>
    <cacheField name="L-2" numFmtId="0">
      <sharedItems containsString="0" containsBlank="1" containsNumber="1" containsInteger="1" minValue="158" maxValue="280"/>
    </cacheField>
    <cacheField name="L-3" numFmtId="0">
      <sharedItems containsString="0" containsBlank="1" containsNumber="1" containsInteger="1" minValue="170" maxValue="290"/>
    </cacheField>
    <cacheField name="Final leaf number?" numFmtId="0">
      <sharedItems containsBlank="1" count="3">
        <m/>
        <s v="FLN"/>
        <s v=""/>
      </sharedItems>
    </cacheField>
    <cacheField name="Liguales raw" numFmtId="0">
      <sharedItems containsBlank="1" containsMixedTypes="1" containsNumber="1" containsInteger="1" minValue="0" maxValue="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Hamish Brown" refreshedDate="43887.661206365738" createdVersion="3" refreshedVersion="5" minRefreshableVersion="3" recordCount="3625">
  <cacheSource type="worksheet">
    <worksheetSource ref="A1:AE3626" sheet="Disection Data"/>
  </cacheSource>
  <cacheFields count="31">
    <cacheField name="Experiment" numFmtId="0">
      <sharedItems containsBlank="1" count="4">
        <m/>
        <s v="Exp2"/>
        <s v="Exp3"/>
        <s v="Exp4"/>
      </sharedItems>
    </cacheField>
    <cacheField name="PlotNew" numFmtId="0">
      <sharedItems containsString="0" containsBlank="1" containsNumber="1" containsInteger="1" minValue="300001" maxValue="401269"/>
    </cacheField>
    <cacheField name="Plot" numFmtId="0">
      <sharedItems containsBlank="1" containsMixedTypes="1" containsNumber="1" containsInteger="1" minValue="1" maxValue="1269" count="704">
        <m/>
        <s v="Amarok R1 0D"/>
        <s v="Amarok R2 0D"/>
        <s v="Amarok R3 0D"/>
        <s v="Amarok R40D"/>
        <s v="Aspring R3 0D"/>
        <s v="Aspring R4 0D"/>
        <s v="Aspiring R10D"/>
        <s v="Aspiring R20D"/>
        <s v="Batten W R20D"/>
        <s v="Batten W R30D"/>
        <s v="Batten W R40D"/>
        <s v="Consort R20D"/>
        <s v="Consort R30D"/>
        <s v="Consort R40D"/>
        <s v="Macro R10D"/>
        <s v="Macro R40D"/>
        <s v="Macro 0dR3"/>
        <s v="Macro R20D"/>
        <s v="Option R20D"/>
        <s v="Option R30D"/>
        <s v="Option R40D"/>
        <s v="Sa R1 0D"/>
        <s v="Sa R20D"/>
        <s v="Sa R3 0D"/>
        <s v="Sa R40D"/>
        <s v="Wakanui R10D"/>
        <s v="Wakanui R20D"/>
        <s v="Wakanui R30D"/>
        <s v="Wakanui R40D"/>
        <s v="Amarok 10D R3"/>
        <s v="Amarok 10dR4"/>
        <s v="Amarok10dR1"/>
        <s v="Amarok 10dR2"/>
        <s v="Aspiring 10dR1"/>
        <s v="Aspiring 10dR2"/>
        <s v="Aspiring 10dR3"/>
        <s v="Aspiring 10dR4"/>
        <s v="Batten W R10D"/>
        <s v="Batten W 10dR1"/>
        <s v="Batten W 10dR2"/>
        <s v="Batten W 10dR3"/>
        <s v="Batten W 10dR4"/>
        <s v="Consort 10dR1"/>
        <s v="Consort R10D"/>
        <s v="Consort 10dR2"/>
        <s v="Consort 10dR3"/>
        <s v="Consort 10dR4"/>
        <s v="CRWT153 10dR1"/>
        <s v="CRWT153 10dR2"/>
        <s v="CRWT153 10dR3"/>
        <s v="CRWT153 10dR4"/>
        <s v="Macro 10dR1"/>
        <s v="Macro 10dR2"/>
        <s v="Macro 10dR3"/>
        <s v="Macro 10DR4"/>
        <s v="Option R10D"/>
        <s v="Sa 10D R1"/>
        <s v="Sa 10D R2"/>
        <s v="Sa 10D R3"/>
        <s v="Sa 10D R4"/>
        <s v="Wakanui 10dR3"/>
        <s v="Wakanui 10dR4"/>
        <s v="Wakanui 10dR2"/>
        <s v="Wakanui 10dR1"/>
        <s v="Am 24-2"/>
        <s v="Am 24-1"/>
        <s v="Am 24-3"/>
        <s v="Am 24-4"/>
        <s v="As 24-1"/>
        <s v="As 24-2"/>
        <s v="As 24-3"/>
        <s v="As 24-4"/>
        <s v="Batten W 24-1"/>
        <s v="BW 24-2"/>
        <s v="BW 24-3"/>
        <s v="BW 24-4"/>
        <s v="Co 24-4"/>
        <s v="Co 24-1"/>
        <s v="Co 24-2"/>
        <s v="Co 24-3"/>
        <s v="CR 24-1"/>
        <s v="CR 24-2"/>
        <s v="CR 24-3"/>
        <s v="CR 24-4"/>
        <s v="Ma 24-1"/>
        <s v="Ma 24-2"/>
        <s v="Ma 24-3"/>
        <s v="Ma 24-4"/>
        <s v="Sa 24-1"/>
        <s v="Sa 24-2"/>
        <s v="Sa 24-4"/>
        <s v="Sa 24-3"/>
        <s v="Wa 24-1"/>
        <s v="Wa 24-2"/>
        <s v="Wa 24-3"/>
        <s v="Wa 24-4"/>
        <s v="Amarok 52-1"/>
        <s v="Amarok 52-2"/>
        <s v="Amarok 52-3"/>
        <s v="Amarok 52-4"/>
        <s v="Aspiring 52-1"/>
        <s v="Aspiring 52-2"/>
        <s v="Aspiring 52-3"/>
        <s v="Aspiring 52-4"/>
        <s v="Batten Winter 52-1"/>
        <s v="Batten Winter 52-4"/>
        <s v="Batten W 52-3"/>
        <s v="Batten W 52-2"/>
        <s v="Consort 52-1"/>
        <s v="Consort 52-2"/>
        <s v="Consort 52-3"/>
        <s v="Consort 52-4"/>
        <s v="CRWT 153 52-1"/>
        <s v="CRWT 153 52-2"/>
        <s v="CRWT 153 52-3"/>
        <s v="CRWT 153 52-4"/>
        <s v="Macro 52-1"/>
        <s v="Macro 52-2"/>
        <s v="Macro 52-3"/>
        <s v="Macro 52-4"/>
        <s v="Sa 52-1"/>
        <s v="Sa 52-2"/>
        <s v="Sa 52-3"/>
        <s v="Sa 52-4"/>
        <s v="Wakanui 52-1"/>
        <s v="Wakanui 52-4"/>
        <s v="Waka 52-2"/>
        <s v="Wakanui 52-3"/>
        <s v="Am 72d1"/>
        <s v="Am 72d2"/>
        <s v="Am 72d4"/>
        <s v="Am 72d3"/>
        <s v="As 72d4"/>
        <s v="As 72d1"/>
        <s v="As 72d3"/>
        <s v="As 72d-2"/>
        <s v="Batten 72d2"/>
        <s v="Butten 72d1"/>
        <s v="BW 72d3"/>
        <s v="BW 72d4"/>
        <s v="Con 72d2"/>
        <s v="Con 72-1"/>
        <s v="Con 72-3"/>
        <s v="Con 72-4"/>
        <s v="CR 72d1"/>
        <s v="CR 72d2"/>
        <s v="CR 72d3"/>
        <s v="CR 72d4"/>
        <s v="Ma 72d-1"/>
        <s v="Ma 72d-2"/>
        <s v="Ma 72d-3"/>
        <s v="Ma 72d-4"/>
        <s v="Sa 72d1"/>
        <s v="Sa 72d2"/>
        <s v="Sa 72d3"/>
        <s v="Sa 72d4"/>
        <s v="Wa 72d-3"/>
        <s v="Wa 72d1"/>
        <s v="Wa 72d4"/>
        <s v="Asp 96-3"/>
        <s v="Asp 96-4"/>
        <s v="Aspiring 96-1"/>
        <s v="Aspiring 96-2"/>
        <s v="Con 96-3"/>
        <s v="Consort 96-1"/>
        <s v="Macro 96-1"/>
        <s v="Mac 96-3"/>
        <s v="Mac 96-4"/>
        <s v="Macro 96-2"/>
        <n v="72"/>
        <n v="91"/>
        <n v="245"/>
        <n v="3"/>
        <n v="146"/>
        <n v="183"/>
        <n v="22"/>
        <n v="79"/>
        <n v="122"/>
        <n v="114"/>
        <n v="121"/>
        <n v="250"/>
        <n v="109"/>
        <n v="110"/>
        <n v="237"/>
        <n v="285"/>
        <n v="44"/>
        <n v="221"/>
        <n v="266"/>
        <n v="281"/>
        <n v="307"/>
        <n v="331"/>
        <n v="46"/>
        <n v="129"/>
        <n v="329"/>
        <n v="77"/>
        <n v="152"/>
        <n v="169"/>
        <n v="324"/>
        <n v="222"/>
        <n v="249"/>
        <n v="300"/>
        <n v="302"/>
        <n v="319"/>
        <n v="16"/>
        <n v="40"/>
        <n v="106"/>
        <n v="124"/>
        <n v="149"/>
        <n v="182"/>
        <n v="313"/>
        <n v="25"/>
        <n v="115"/>
        <n v="218"/>
        <n v="15"/>
        <n v="160"/>
        <n v="315"/>
        <n v="162"/>
        <n v="217"/>
        <n v="248"/>
        <n v="4"/>
        <n v="208"/>
        <n v="327"/>
        <n v="56"/>
        <n v="257"/>
        <n v="277"/>
        <n v="177"/>
        <n v="6"/>
        <n v="11"/>
        <n v="70"/>
        <n v="111"/>
        <n v="113"/>
        <n v="181"/>
        <n v="234"/>
        <n v="236"/>
        <n v="259"/>
        <n v="45"/>
        <n v="274"/>
        <n v="308"/>
        <n v="28"/>
        <n v="67"/>
        <n v="163"/>
        <n v="205"/>
        <n v="1"/>
        <n v="87"/>
        <n v="198"/>
        <n v="137"/>
        <n v="216"/>
        <n v="283"/>
        <n v="94"/>
        <n v="201"/>
        <n v="316"/>
        <n v="10"/>
        <n v="41"/>
        <n v="173"/>
        <n v="295"/>
        <n v="299"/>
        <n v="49"/>
        <n v="143"/>
        <n v="210"/>
        <n v="97"/>
        <n v="165"/>
        <n v="282"/>
        <n v="141"/>
        <n v="187"/>
        <n v="189"/>
        <n v="294"/>
        <n v="5"/>
        <n v="7"/>
        <n v="26"/>
        <n v="54"/>
        <n v="78"/>
        <n v="104"/>
        <n v="127"/>
        <n v="231"/>
        <n v="272"/>
        <n v="289"/>
        <n v="305"/>
        <n v="321"/>
        <n v="50"/>
        <n v="144"/>
        <n v="314"/>
        <n v="59"/>
        <n v="85"/>
        <n v="296"/>
        <n v="99"/>
        <n v="247"/>
        <n v="290"/>
        <n v="171"/>
        <n v="229"/>
        <n v="303"/>
        <n v="185"/>
        <n v="194"/>
        <n v="209"/>
        <n v="322"/>
        <n v="35"/>
        <n v="57"/>
        <n v="74"/>
        <n v="134"/>
        <n v="179"/>
        <n v="200"/>
        <n v="105"/>
        <n v="157"/>
        <n v="212"/>
        <n v="306"/>
        <n v="36"/>
        <n v="278"/>
        <n v="63"/>
        <n v="193"/>
        <n v="239"/>
        <n v="75"/>
        <n v="159"/>
        <n v="227"/>
        <n v="88"/>
        <n v="190"/>
        <n v="304"/>
        <n v="9"/>
        <n v="117"/>
        <n v="258"/>
        <n v="17"/>
        <n v="191"/>
        <n v="320"/>
        <n v="19"/>
        <n v="147"/>
        <n v="268"/>
        <n v="69"/>
        <n v="126"/>
        <n v="275"/>
        <n v="20"/>
        <n v="204"/>
        <n v="325"/>
        <n v="330"/>
        <n v="76"/>
        <n v="153"/>
        <n v="197"/>
        <n v="293"/>
        <n v="86"/>
        <n v="30"/>
        <n v="167"/>
        <n v="243"/>
        <n v="80"/>
        <n v="164"/>
        <n v="297"/>
        <n v="108"/>
        <n v="139"/>
        <n v="225"/>
        <n v="100"/>
        <n v="132"/>
        <n v="246"/>
        <n v="93"/>
        <n v="168"/>
        <n v="252"/>
        <n v="18"/>
        <n v="81"/>
        <n v="148"/>
        <n v="161"/>
        <n v="176"/>
        <n v="264"/>
        <n v="270"/>
        <n v="311"/>
        <n v="107"/>
        <n v="332"/>
        <n v="52"/>
        <n v="154"/>
        <n v="224"/>
        <n v="96"/>
        <n v="207"/>
        <n v="328"/>
        <n v="43"/>
        <n v="120"/>
        <n v="238"/>
        <n v="39"/>
        <n v="158"/>
        <n v="280"/>
        <n v="102"/>
        <n v="192"/>
        <n v="317"/>
        <n v="47"/>
        <n v="219"/>
        <n v="256"/>
        <n v="33"/>
        <n v="214"/>
        <n v="279"/>
        <n v="92"/>
        <n v="156"/>
        <n v="174"/>
        <n v="58"/>
        <n v="61"/>
        <n v="73"/>
        <n v="119"/>
        <n v="155"/>
        <n v="287"/>
        <n v="288"/>
        <n v="301"/>
        <n v="206"/>
        <n v="263"/>
        <n v="64"/>
        <n v="140"/>
        <n v="262"/>
        <n v="98"/>
        <n v="184"/>
        <n v="261"/>
        <n v="32"/>
        <n v="175"/>
        <n v="230"/>
        <n v="37"/>
        <n v="133"/>
        <n v="253"/>
        <n v="8"/>
        <n v="186"/>
        <n v="244"/>
        <n v="23"/>
        <n v="125"/>
        <n v="223"/>
        <n v="38"/>
        <n v="145"/>
        <n v="232"/>
        <n v="42"/>
        <n v="151"/>
        <n v="271"/>
        <n v="12"/>
        <n v="27"/>
        <n v="318"/>
        <n v="65"/>
        <n v="90"/>
        <n v="135"/>
        <n v="172"/>
        <n v="196"/>
        <n v="240"/>
        <n v="333"/>
        <n v="195"/>
        <n v="228"/>
        <n v="31"/>
        <n v="211"/>
        <n v="235"/>
        <n v="55"/>
        <n v="213"/>
        <n v="241"/>
        <n v="48"/>
        <n v="220"/>
        <n v="242"/>
        <n v="84"/>
        <n v="202"/>
        <n v="251"/>
        <n v="62"/>
        <n v="83"/>
        <n v="89"/>
        <n v="112"/>
        <n v="150"/>
        <n v="298"/>
        <n v="267"/>
        <n v="291"/>
        <n v="53"/>
        <n v="118"/>
        <n v="326"/>
        <n v="101"/>
        <n v="130"/>
        <n v="312"/>
        <n v="103"/>
        <n v="180"/>
        <n v="286"/>
        <n v="2"/>
        <n v="199"/>
        <n v="309"/>
        <n v="95"/>
        <n v="123"/>
        <n v="226"/>
        <n v="13"/>
        <n v="170"/>
        <n v="265"/>
        <n v="34"/>
        <n v="142"/>
        <n v="292"/>
        <n v="71"/>
        <n v="131"/>
        <n v="310"/>
        <n v="116"/>
        <n v="68"/>
        <n v="82"/>
        <n v="166"/>
        <n v="254"/>
        <n v="1150"/>
        <n v="1154"/>
        <n v="1155"/>
        <n v="1141"/>
        <n v="1152"/>
        <n v="1153"/>
        <n v="1147"/>
        <n v="1148"/>
        <n v="1149"/>
        <n v="1144"/>
        <n v="1145"/>
        <n v="1146"/>
        <n v="1139"/>
        <n v="1140"/>
        <n v="1143"/>
        <n v="1136"/>
        <n v="1142"/>
        <n v="1158"/>
        <n v="1156"/>
        <n v="1157"/>
        <n v="1160"/>
        <n v="1121"/>
        <n v="1124"/>
        <n v="1125"/>
        <n v="1126"/>
        <n v="1128"/>
        <n v="1137"/>
        <n v="1161"/>
        <n v="1164"/>
        <n v="1127"/>
        <n v="1059"/>
        <n v="1064"/>
        <n v="1069"/>
        <n v="1060"/>
        <n v="1063"/>
        <n v="1065"/>
        <n v="1056"/>
        <n v="1066"/>
        <n v="1068"/>
        <n v="1054"/>
        <n v="1055"/>
        <n v="1061"/>
        <n v="1067"/>
        <n v="1070"/>
        <n v="1074"/>
        <n v="1048"/>
        <n v="1049"/>
        <n v="1072"/>
        <n v="1051"/>
        <n v="1058"/>
        <n v="1073"/>
        <n v="1035"/>
        <n v="1042"/>
        <n v="1043"/>
        <n v="1045"/>
        <n v="1057"/>
        <n v="1037"/>
        <n v="1044"/>
        <n v="1047"/>
        <n v="1050"/>
        <n v="1053"/>
        <n v="1170"/>
        <n v="1175"/>
        <n v="1180"/>
        <n v="1183"/>
        <n v="1184"/>
        <n v="1190"/>
        <n v="1176"/>
        <n v="1181"/>
        <n v="1186"/>
        <n v="1171"/>
        <n v="1182"/>
        <n v="1185"/>
        <n v="1211"/>
        <n v="1214"/>
        <n v="1215"/>
        <n v="1165"/>
        <n v="1172"/>
        <n v="1177"/>
        <n v="1166"/>
        <n v="1178"/>
        <n v="1187"/>
        <n v="1167"/>
        <n v="1169"/>
        <n v="1191"/>
        <n v="1192"/>
        <n v="1195"/>
        <n v="1198"/>
        <n v="1199"/>
        <n v="1202"/>
        <n v="1209"/>
        <n v="1210"/>
        <n v="1255"/>
        <n v="1259"/>
        <n v="1260"/>
        <n v="1256"/>
        <n v="1257"/>
        <n v="1269"/>
        <n v="1246"/>
        <n v="1253"/>
        <n v="1258"/>
        <n v="1245"/>
        <n v="1262"/>
        <n v="1267"/>
        <n v="1238"/>
        <n v="1252"/>
        <n v="1254"/>
        <n v="1241"/>
        <n v="1247"/>
        <n v="1265"/>
        <n v="1242"/>
        <n v="1244"/>
        <n v="1251"/>
        <n v="1240"/>
        <n v="1263"/>
        <n v="1268"/>
        <n v="1217"/>
        <n v="1220"/>
        <n v="1221"/>
        <n v="1225"/>
        <n v="1227"/>
        <n v="1228"/>
        <n v="1230"/>
        <n v="1232"/>
        <n v="1235"/>
        <n v="1236"/>
        <n v="1248"/>
        <n v="1261"/>
        <n v="1011"/>
        <n v="1017"/>
        <n v="1025"/>
        <n v="1012"/>
        <n v="1013"/>
        <n v="1015"/>
        <n v="1019"/>
        <n v="1024"/>
        <n v="1027"/>
        <n v="1028"/>
        <n v="1029"/>
        <n v="1032"/>
        <n v="1016"/>
        <n v="1026"/>
        <n v="1031"/>
        <n v="1021"/>
        <n v="1023"/>
        <n v="1030"/>
        <n v="1014"/>
        <n v="1018"/>
        <n v="1022"/>
        <n v="1003"/>
        <n v="1004"/>
        <n v="1008"/>
        <n v="1009"/>
        <n v="1010"/>
        <n v="1020"/>
        <n v="1076"/>
        <n v="1081"/>
        <n v="1092"/>
        <n v="1082"/>
        <n v="1109"/>
        <n v="1113"/>
        <n v="1093"/>
        <n v="1104"/>
        <n v="1107"/>
        <n v="1078"/>
        <n v="1110"/>
        <n v="1116"/>
        <n v="1086"/>
        <n v="1105"/>
        <n v="1112"/>
        <n v="1100"/>
        <n v="1108"/>
        <n v="1115"/>
        <n v="1102"/>
        <n v="1103"/>
        <n v="1111"/>
        <n v="1087"/>
        <n v="1088"/>
        <n v="1089"/>
        <n v="1096"/>
        <n v="1101"/>
        <n v="1077"/>
        <n v="1091"/>
        <n v="1098"/>
        <n v="1099"/>
        <n v="1114"/>
        <n v="215"/>
        <n v="188"/>
        <n v="203"/>
        <n v="66"/>
        <n v="51"/>
        <n v="60"/>
        <n v="233"/>
        <n v="284"/>
        <n v="339"/>
        <n v="353"/>
        <n v="346"/>
        <n v="355"/>
        <n v="356"/>
        <n v="345"/>
        <n v="336"/>
        <n v="341"/>
        <n v="334"/>
        <n v="350"/>
        <n v="342"/>
        <n v="359"/>
        <n v="335"/>
        <n v="358"/>
        <n v="352"/>
        <n v="337"/>
        <n v="338"/>
        <n v="343"/>
        <n v="347"/>
        <n v="349"/>
        <n v="351"/>
        <n v="357"/>
        <n v="24"/>
        <n v="21"/>
        <n v="14"/>
        <n v="29"/>
        <n v="136"/>
        <n v="138"/>
        <n v="128"/>
      </sharedItems>
    </cacheField>
    <cacheField name="PhotoP" numFmtId="0">
      <sharedItems containsString="0" containsBlank="1" containsNumber="1" containsInteger="1" minValue="8" maxValue="16" count="3">
        <m/>
        <n v="16"/>
        <n v="8"/>
      </sharedItems>
    </cacheField>
    <cacheField name="Vern" numFmtId="0">
      <sharedItems containsBlank="1" count="10">
        <m/>
        <s v="0d"/>
        <s v="10d"/>
        <s v="24d"/>
        <s v="52d"/>
        <s v="72d"/>
        <s v="96d"/>
        <s v="Full"/>
        <s v="Nil"/>
        <s v="None" u="1"/>
      </sharedItems>
    </cacheField>
    <cacheField name="Cult" numFmtId="0">
      <sharedItems containsBlank="1" count="14">
        <m/>
        <s v="Amarok"/>
        <s v="Aspiring"/>
        <s v="BattenWinter"/>
        <s v="Consort"/>
        <s v="Macro"/>
        <s v="Option"/>
        <s v="Saracen"/>
        <s v="Wakanui"/>
        <s v="CRWT153"/>
        <s v="BattenSpring"/>
        <s v="Otane"/>
        <s v="Batten Spr" u="1"/>
        <s v="Batten Win" u="1"/>
      </sharedItems>
    </cacheField>
    <cacheField name="Sample Date" numFmtId="0">
      <sharedItems containsNonDate="0" containsDate="1" containsString="0" containsBlank="1" minDate="2014-02-04T00:00:00" maxDate="2015-01-29T00:00:00" count="57">
        <m/>
        <d v="2014-05-20T00:00:00"/>
        <d v="2014-05-21T00:00:00"/>
        <d v="2014-06-12T00:00:00"/>
        <d v="2014-06-17T00:00:00"/>
        <d v="2014-07-22T00:00:00"/>
        <d v="2014-07-23T00:00:00"/>
        <d v="2014-07-29T00:00:00"/>
        <d v="2014-08-07T00:00:00"/>
        <d v="2014-06-03T00:00:00"/>
        <d v="2014-07-28T00:00:00"/>
        <d v="2014-05-16T00:00:00"/>
        <d v="2014-05-23T00:00:00"/>
        <d v="2014-05-28T00:00:00"/>
        <d v="2014-06-10T00:00:00"/>
        <d v="2014-02-04T00:00:00"/>
        <d v="2014-02-11T00:00:00"/>
        <d v="2014-02-18T00:00:00"/>
        <d v="2014-02-25T00:00:00"/>
        <d v="2014-03-04T00:00:00"/>
        <d v="2014-03-11T00:00:00"/>
        <d v="2014-03-18T00:00:00"/>
        <d v="2014-03-25T00:00:00"/>
        <d v="2014-04-01T00:00:00"/>
        <d v="2014-04-09T00:00:00"/>
        <d v="2014-05-06T00:00:00"/>
        <d v="2014-09-23T00:00:00"/>
        <d v="2014-09-30T00:00:00"/>
        <d v="2014-10-07T00:00:00"/>
        <d v="2014-10-15T00:00:00"/>
        <d v="2014-10-21T00:00:00"/>
        <d v="2014-10-28T00:00:00"/>
        <d v="2014-11-04T00:00:00"/>
        <d v="2014-12-01T00:00:00"/>
        <d v="2014-12-11T00:00:00"/>
        <d v="2014-12-12T00:00:00"/>
        <d v="2014-12-15T00:00:00"/>
        <d v="2014-11-11T00:00:00"/>
        <d v="2014-12-17T00:00:00"/>
        <d v="2015-01-07T00:00:00"/>
        <d v="2014-12-24T00:00:00"/>
        <d v="2014-12-31T00:00:00"/>
        <d v="2015-01-14T00:00:00"/>
        <d v="2015-01-28T00:00:00"/>
        <d v="2014-08-11T00:00:00"/>
        <d v="2014-08-18T00:00:00"/>
        <d v="2014-08-23T00:00:00"/>
        <d v="2014-09-01T00:00:00"/>
        <d v="2014-09-08T00:00:00"/>
        <d v="2014-09-15T00:00:00"/>
        <d v="2014-09-22T00:00:00"/>
        <d v="2014-09-29T00:00:00"/>
        <d v="2014-10-06T00:00:00"/>
        <d v="2014-10-14T00:00:00"/>
        <d v="2014-10-20T00:00:00"/>
        <d v="2014-11-03T00:00:00"/>
        <d v="2014-09-17T00:00:00" u="1"/>
      </sharedItems>
    </cacheField>
    <cacheField name="Treatment" numFmtId="0">
      <sharedItems containsBlank="1" count="5">
        <m/>
        <s v="Full_16h"/>
        <s v="None_16h"/>
        <s v="Full_8h"/>
        <s v="None_8h"/>
      </sharedItems>
    </cacheField>
    <cacheField name="Date" numFmtId="0">
      <sharedItems containsNonDate="0" containsDate="1" containsString="0" containsBlank="1" minDate="2014-02-04T00:00:00" maxDate="2014-12-18T00:00:00"/>
    </cacheField>
    <cacheField name="Plot  #" numFmtId="0">
      <sharedItems containsBlank="1" containsMixedTypes="1" containsNumber="1" containsInteger="1" minValue="1" maxValue="1269"/>
    </cacheField>
    <cacheField name="sample" numFmtId="0">
      <sharedItems containsString="0" containsBlank="1" containsNumber="1" containsInteger="1" minValue="1" maxValue="6" count="7">
        <m/>
        <n v="1"/>
        <n v="2"/>
        <n v="3"/>
        <n v="4"/>
        <n v="5"/>
        <n v="6"/>
      </sharedItems>
    </cacheField>
    <cacheField name="Tillers" numFmtId="0">
      <sharedItems containsBlank="1" containsMixedTypes="1" containsNumber="1" containsInteger="1" minValue="0" maxValue="14"/>
    </cacheField>
    <cacheField name="Liguales" numFmtId="0">
      <sharedItems containsBlank="1" containsMixedTypes="1" containsNumber="1" containsInteger="1" minValue="0" maxValue="22" count="24">
        <s v="#"/>
        <n v="16"/>
        <n v="13"/>
        <n v="17"/>
        <n v="14"/>
        <n v="15"/>
        <n v="10"/>
        <n v="11"/>
        <n v="19"/>
        <n v="12"/>
        <n v="18"/>
        <n v="8"/>
        <n v="9"/>
        <n v="20"/>
        <n v="22"/>
        <n v="7"/>
        <n v="6"/>
        <n v="2"/>
        <n v="3"/>
        <n v="5"/>
        <n v="4"/>
        <n v="1"/>
        <n v="0"/>
        <m/>
      </sharedItems>
    </cacheField>
    <cacheField name="Tips" numFmtId="0">
      <sharedItems containsBlank="1" containsMixedTypes="1" containsNumber="1" containsInteger="1" minValue="2" maxValue="22"/>
    </cacheField>
    <cacheField name="Ligule hight" numFmtId="0">
      <sharedItems containsBlank="1" containsMixedTypes="1" containsNumber="1" containsInteger="1" minValue="20" maxValue="535"/>
    </cacheField>
    <cacheField name="MREL length" numFmtId="0">
      <sharedItems containsBlank="1" containsMixedTypes="1" containsNumber="1" containsInteger="1" minValue="14" maxValue="428"/>
    </cacheField>
    <cacheField name="EL length" numFmtId="0">
      <sharedItems containsBlank="1" containsMixedTypes="1" containsNumber="1" containsInteger="1" minValue="0" maxValue="520"/>
    </cacheField>
    <cacheField name="Sheaved leaves" numFmtId="0">
      <sharedItems containsBlank="1" containsMixedTypes="1" containsNumber="1" containsInteger="1" minValue="0" maxValue="7"/>
    </cacheField>
    <cacheField name="Primordia or spikelets" numFmtId="0">
      <sharedItems containsBlank="1" containsMixedTypes="1" containsNumber="1" containsInteger="1" minValue="1" maxValue="28"/>
    </cacheField>
    <cacheField name="Apenx height" numFmtId="0">
      <sharedItems containsBlank="1" containsMixedTypes="1" containsNumber="1" containsInteger="1" minValue="0" maxValue="290"/>
    </cacheField>
    <cacheField name="Apenx state" numFmtId="0">
      <sharedItems containsBlank="1"/>
    </cacheField>
    <cacheField name="node #" numFmtId="0">
      <sharedItems containsBlank="1" containsMixedTypes="1" containsNumber="1" containsInteger="1" minValue="0" maxValue="14"/>
    </cacheField>
    <cacheField name="Expanded leaf length" numFmtId="0">
      <sharedItems containsBlank="1" containsMixedTypes="1" containsNumber="1" minValue="64.5" maxValue="374.9"/>
    </cacheField>
    <cacheField name="HS decimal" numFmtId="0">
      <sharedItems containsString="0" containsBlank="1" containsNumber="1" minValue="0" maxValue="2.15625"/>
    </cacheField>
    <cacheField name="HS" numFmtId="0">
      <sharedItems containsString="0" containsBlank="1" containsNumber="1" minValue="0" maxValue="20"/>
    </cacheField>
    <cacheField name="Primordia number" numFmtId="0">
      <sharedItems containsBlank="1" containsMixedTypes="1" containsNumber="1" containsInteger="1" minValue="5" maxValue="46"/>
    </cacheField>
    <cacheField name="L-1" numFmtId="0">
      <sharedItems containsString="0" containsBlank="1" containsNumber="1" containsInteger="1" minValue="120" maxValue="280"/>
    </cacheField>
    <cacheField name="L-2" numFmtId="0">
      <sharedItems containsString="0" containsBlank="1" containsNumber="1" containsInteger="1" minValue="158" maxValue="280"/>
    </cacheField>
    <cacheField name="L-3" numFmtId="0">
      <sharedItems containsString="0" containsBlank="1" containsNumber="1" containsInteger="1" minValue="170" maxValue="290"/>
    </cacheField>
    <cacheField name="Final leaf number?" numFmtId="0">
      <sharedItems containsBlank="1" count="3">
        <m/>
        <s v="FLN"/>
        <s v=""/>
      </sharedItems>
    </cacheField>
    <cacheField name="Liguales raw" numFmtId="0">
      <sharedItems containsBlank="1" containsMixedTypes="1" containsNumber="1" containsInteger="1" minValue="0" maxValue="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0">
  <r>
    <m/>
    <m/>
    <x v="0"/>
    <m/>
    <m/>
    <m/>
    <m/>
    <m/>
    <s v="#"/>
    <x v="0"/>
    <s v="#"/>
    <s v="mm"/>
    <s v="mm"/>
    <s v="mm"/>
    <s v="#"/>
    <s v="#"/>
    <s v="mm"/>
    <s v="V, &gt;=DR, &gt;=TS"/>
    <m/>
    <m/>
    <m/>
    <m/>
    <m/>
    <m/>
    <m/>
  </r>
  <r>
    <n v="105"/>
    <s v="None"/>
    <x v="1"/>
    <n v="1"/>
    <d v="2014-02-04T00:00:00"/>
    <d v="2014-02-04T00:00:00"/>
    <n v="105"/>
    <n v="1"/>
    <n v="0"/>
    <x v="1"/>
    <n v="2"/>
    <m/>
    <m/>
    <m/>
    <n v="3"/>
    <n v="3"/>
    <m/>
    <s v="v "/>
    <m/>
    <n v="0.67726161369193161"/>
    <n v="1.6772616136919316"/>
    <n v="7"/>
    <m/>
    <m/>
    <m/>
  </r>
  <r>
    <n v="105"/>
    <s v="None"/>
    <x v="1"/>
    <n v="1"/>
    <d v="2014-02-04T00:00:00"/>
    <m/>
    <m/>
    <n v="2"/>
    <n v="0"/>
    <x v="1"/>
    <n v="2"/>
    <m/>
    <m/>
    <n v="90"/>
    <n v="3"/>
    <n v="3"/>
    <m/>
    <s v="v"/>
    <m/>
    <n v="0.6601466992665036"/>
    <n v="1.6601466992665035"/>
    <n v="7"/>
    <m/>
    <m/>
    <m/>
  </r>
  <r>
    <n v="105"/>
    <s v="None"/>
    <x v="1"/>
    <n v="1"/>
    <d v="2014-02-04T00:00:00"/>
    <m/>
    <m/>
    <n v="3"/>
    <n v="0"/>
    <x v="1"/>
    <n v="2"/>
    <m/>
    <m/>
    <n v="93"/>
    <m/>
    <m/>
    <m/>
    <m/>
    <m/>
    <n v="0.68215158924205377"/>
    <n v="1.6821515892420538"/>
    <s v=""/>
    <m/>
    <m/>
    <m/>
  </r>
  <r>
    <n v="105"/>
    <s v="None"/>
    <x v="1"/>
    <n v="1"/>
    <d v="2014-02-04T00:00:00"/>
    <m/>
    <m/>
    <n v="4"/>
    <n v="0"/>
    <x v="1"/>
    <n v="2"/>
    <m/>
    <m/>
    <n v="94"/>
    <m/>
    <m/>
    <m/>
    <m/>
    <m/>
    <n v="0.68948655256723712"/>
    <n v="1.6894865525672371"/>
    <s v=""/>
    <m/>
    <m/>
    <m/>
  </r>
  <r>
    <n v="267"/>
    <s v="None"/>
    <x v="2"/>
    <n v="3"/>
    <d v="2014-02-04T00:00:00"/>
    <m/>
    <n v="267"/>
    <n v="1"/>
    <n v="0"/>
    <x v="2"/>
    <n v="2"/>
    <m/>
    <m/>
    <m/>
    <n v="3"/>
    <n v="2"/>
    <m/>
    <s v="v"/>
    <m/>
    <n v="0.65171717171717169"/>
    <n v="0.65171717171717169"/>
    <n v="5"/>
    <m/>
    <m/>
    <m/>
  </r>
  <r>
    <n v="267"/>
    <s v="None"/>
    <x v="2"/>
    <n v="3"/>
    <d v="2014-02-04T00:00:00"/>
    <m/>
    <m/>
    <n v="2"/>
    <n v="0"/>
    <x v="2"/>
    <n v="2"/>
    <m/>
    <m/>
    <n v="108"/>
    <n v="3"/>
    <n v="2"/>
    <m/>
    <s v="v"/>
    <m/>
    <n v="0.72"/>
    <n v="0.72"/>
    <n v="5"/>
    <m/>
    <m/>
    <m/>
  </r>
  <r>
    <n v="267"/>
    <s v="None"/>
    <x v="2"/>
    <n v="3"/>
    <d v="2014-02-04T00:00:00"/>
    <m/>
    <m/>
    <n v="3"/>
    <n v="0"/>
    <x v="1"/>
    <n v="2"/>
    <m/>
    <m/>
    <n v="115"/>
    <m/>
    <m/>
    <m/>
    <m/>
    <m/>
    <n v="0.68181818181818188"/>
    <n v="1.6818181818181819"/>
    <s v=""/>
    <m/>
    <m/>
    <m/>
  </r>
  <r>
    <n v="267"/>
    <s v="None"/>
    <x v="2"/>
    <n v="3"/>
    <d v="2014-02-04T00:00:00"/>
    <m/>
    <m/>
    <n v="4"/>
    <n v="0"/>
    <x v="2"/>
    <n v="2"/>
    <m/>
    <m/>
    <n v="83"/>
    <m/>
    <m/>
    <m/>
    <m/>
    <m/>
    <n v="0.55333333333333334"/>
    <n v="0.55333333333333334"/>
    <s v=""/>
    <m/>
    <m/>
    <m/>
  </r>
  <r>
    <n v="332"/>
    <s v="None"/>
    <x v="3"/>
    <n v="3"/>
    <d v="2014-02-04T00:00:00"/>
    <m/>
    <n v="332"/>
    <n v="1"/>
    <n v="0"/>
    <x v="1"/>
    <n v="2"/>
    <m/>
    <m/>
    <m/>
    <n v="3"/>
    <n v="3"/>
    <m/>
    <s v="v"/>
    <m/>
    <n v="0.62758681943334216"/>
    <n v="1.627586819433342"/>
    <n v="7"/>
    <m/>
    <m/>
    <m/>
  </r>
  <r>
    <n v="332"/>
    <s v="None"/>
    <x v="3"/>
    <n v="3"/>
    <d v="2014-02-04T00:00:00"/>
    <m/>
    <m/>
    <n v="2"/>
    <n v="0"/>
    <x v="1"/>
    <n v="2"/>
    <m/>
    <m/>
    <n v="129"/>
    <m/>
    <m/>
    <m/>
    <m/>
    <m/>
    <n v="0.61870503597122306"/>
    <n v="1.6187050359712232"/>
    <s v=""/>
    <m/>
    <m/>
    <m/>
  </r>
  <r>
    <n v="332"/>
    <s v="None"/>
    <x v="3"/>
    <n v="3"/>
    <d v="2014-02-04T00:00:00"/>
    <m/>
    <m/>
    <n v="3"/>
    <n v="0"/>
    <x v="1"/>
    <n v="2"/>
    <m/>
    <m/>
    <n v="140"/>
    <m/>
    <m/>
    <m/>
    <m/>
    <m/>
    <n v="0.67146282973621108"/>
    <n v="1.6714628297362111"/>
    <s v=""/>
    <m/>
    <m/>
    <m/>
  </r>
  <r>
    <n v="332"/>
    <s v="None"/>
    <x v="3"/>
    <n v="3"/>
    <d v="2014-02-04T00:00:00"/>
    <m/>
    <m/>
    <n v="4"/>
    <n v="0"/>
    <x v="2"/>
    <n v="2"/>
    <m/>
    <m/>
    <n v="120"/>
    <m/>
    <m/>
    <m/>
    <m/>
    <m/>
    <n v="0.59259259259259256"/>
    <n v="0.59259259259259256"/>
    <s v=""/>
    <m/>
    <m/>
    <m/>
  </r>
  <r>
    <n v="64"/>
    <s v="None"/>
    <x v="4"/>
    <n v="1"/>
    <d v="2014-02-04T00:00:00"/>
    <m/>
    <n v="64"/>
    <n v="1"/>
    <n v="0"/>
    <x v="1"/>
    <n v="2"/>
    <m/>
    <m/>
    <m/>
    <n v="3"/>
    <n v="3"/>
    <m/>
    <s v="v"/>
    <m/>
    <n v="0.66068724699483949"/>
    <n v="1.6606872469948395"/>
    <n v="7"/>
    <m/>
    <m/>
    <m/>
  </r>
  <r>
    <n v="64"/>
    <s v="None"/>
    <x v="4"/>
    <n v="1"/>
    <d v="2014-02-04T00:00:00"/>
    <m/>
    <m/>
    <n v="2"/>
    <n v="0"/>
    <x v="2"/>
    <n v="2"/>
    <m/>
    <m/>
    <n v="115"/>
    <n v="4"/>
    <n v="3"/>
    <m/>
    <s v="v"/>
    <m/>
    <n v="0.74675324675324672"/>
    <n v="0.74675324675324672"/>
    <n v="7"/>
    <m/>
    <m/>
    <m/>
  </r>
  <r>
    <n v="64"/>
    <s v="None"/>
    <x v="4"/>
    <n v="1"/>
    <d v="2014-02-04T00:00:00"/>
    <m/>
    <m/>
    <n v="3"/>
    <n v="0"/>
    <x v="1"/>
    <n v="2"/>
    <m/>
    <m/>
    <n v="107"/>
    <m/>
    <m/>
    <m/>
    <m/>
    <m/>
    <n v="0.62491888384166128"/>
    <n v="1.6249188838416613"/>
    <s v=""/>
    <m/>
    <m/>
    <m/>
  </r>
  <r>
    <n v="64"/>
    <s v="None"/>
    <x v="4"/>
    <n v="1"/>
    <d v="2014-02-04T00:00:00"/>
    <m/>
    <m/>
    <n v="4"/>
    <n v="0"/>
    <x v="2"/>
    <n v="2"/>
    <m/>
    <m/>
    <n v="94"/>
    <m/>
    <m/>
    <m/>
    <m/>
    <m/>
    <n v="0.61038961038961037"/>
    <n v="0.61038961038961037"/>
    <s v=""/>
    <m/>
    <m/>
    <m/>
  </r>
  <r>
    <n v="31"/>
    <s v="None"/>
    <x v="5"/>
    <n v="1"/>
    <d v="2014-02-04T00:00:00"/>
    <m/>
    <n v="31"/>
    <n v="1"/>
    <n v="0"/>
    <x v="1"/>
    <n v="2"/>
    <m/>
    <m/>
    <m/>
    <n v="3"/>
    <n v="5"/>
    <m/>
    <s v="v"/>
    <m/>
    <n v="0.78394409208362692"/>
    <n v="1.7839440920836269"/>
    <n v="9"/>
    <m/>
    <m/>
    <m/>
  </r>
  <r>
    <n v="31"/>
    <s v="None"/>
    <x v="5"/>
    <n v="1"/>
    <d v="2014-02-04T00:00:00"/>
    <m/>
    <m/>
    <n v="2"/>
    <n v="0"/>
    <x v="2"/>
    <n v="2"/>
    <m/>
    <m/>
    <n v="130"/>
    <n v="4"/>
    <n v="5"/>
    <m/>
    <s v="v"/>
    <m/>
    <n v="0.78787878787878785"/>
    <n v="0.78787878787878785"/>
    <n v="9"/>
    <m/>
    <m/>
    <m/>
  </r>
  <r>
    <n v="31"/>
    <s v="None"/>
    <x v="5"/>
    <n v="1"/>
    <d v="2014-02-04T00:00:00"/>
    <m/>
    <m/>
    <n v="3"/>
    <n v="0"/>
    <x v="1"/>
    <n v="2"/>
    <m/>
    <m/>
    <n v="132"/>
    <m/>
    <m/>
    <m/>
    <m/>
    <m/>
    <n v="0.76744186046511631"/>
    <n v="1.7674418604651163"/>
    <s v=""/>
    <m/>
    <m/>
    <m/>
  </r>
  <r>
    <n v="31"/>
    <s v="None"/>
    <x v="5"/>
    <n v="1"/>
    <d v="2014-02-04T00:00:00"/>
    <m/>
    <m/>
    <n v="4"/>
    <n v="0"/>
    <x v="1"/>
    <n v="2"/>
    <m/>
    <m/>
    <n v="137"/>
    <m/>
    <m/>
    <m/>
    <m/>
    <m/>
    <n v="0.79651162790697672"/>
    <n v="1.7965116279069768"/>
    <s v=""/>
    <m/>
    <m/>
    <m/>
  </r>
  <r>
    <n v="235"/>
    <s v="None"/>
    <x v="5"/>
    <n v="3"/>
    <d v="2014-02-04T00:00:00"/>
    <m/>
    <n v="235"/>
    <n v="1"/>
    <n v="0"/>
    <x v="1"/>
    <n v="2"/>
    <m/>
    <m/>
    <m/>
    <n v="3"/>
    <n v="3"/>
    <m/>
    <s v="v"/>
    <m/>
    <n v="0.73255813953488369"/>
    <n v="1.7325581395348837"/>
    <n v="7"/>
    <m/>
    <m/>
    <m/>
  </r>
  <r>
    <n v="235"/>
    <s v="None"/>
    <x v="5"/>
    <n v="3"/>
    <d v="2014-02-04T00:00:00"/>
    <m/>
    <m/>
    <n v="2"/>
    <n v="0"/>
    <x v="1"/>
    <n v="2"/>
    <m/>
    <m/>
    <n v="128"/>
    <n v="3"/>
    <n v="2"/>
    <m/>
    <s v="v"/>
    <m/>
    <n v="0.7441860465116279"/>
    <n v="1.7441860465116279"/>
    <n v="6"/>
    <m/>
    <m/>
    <m/>
  </r>
  <r>
    <n v="235"/>
    <s v="None"/>
    <x v="5"/>
    <n v="3"/>
    <d v="2014-02-04T00:00:00"/>
    <m/>
    <m/>
    <n v="3"/>
    <n v="0"/>
    <x v="1"/>
    <n v="2"/>
    <m/>
    <m/>
    <n v="123"/>
    <m/>
    <m/>
    <m/>
    <m/>
    <m/>
    <n v="0.71511627906976749"/>
    <n v="1.7151162790697674"/>
    <s v=""/>
    <m/>
    <m/>
    <m/>
  </r>
  <r>
    <n v="235"/>
    <s v="None"/>
    <x v="5"/>
    <n v="3"/>
    <d v="2014-02-04T00:00:00"/>
    <m/>
    <m/>
    <n v="4"/>
    <n v="0"/>
    <x v="1"/>
    <n v="2"/>
    <m/>
    <m/>
    <n v="127"/>
    <m/>
    <m/>
    <m/>
    <m/>
    <m/>
    <n v="0.73837209302325579"/>
    <n v="1.7383720930232558"/>
    <s v=""/>
    <m/>
    <m/>
    <m/>
  </r>
  <r>
    <n v="211"/>
    <s v="None"/>
    <x v="5"/>
    <n v="2"/>
    <d v="2014-02-04T00:00:00"/>
    <m/>
    <n v="211"/>
    <n v="1"/>
    <n v="0"/>
    <x v="1"/>
    <n v="2"/>
    <m/>
    <m/>
    <m/>
    <n v="3"/>
    <n v="3"/>
    <m/>
    <s v="v"/>
    <m/>
    <n v="0.72371388301620865"/>
    <n v="1.7237138830162086"/>
    <n v="7"/>
    <m/>
    <m/>
    <m/>
  </r>
  <r>
    <n v="211"/>
    <s v="None"/>
    <x v="5"/>
    <n v="2"/>
    <d v="2014-02-04T00:00:00"/>
    <m/>
    <m/>
    <n v="2"/>
    <n v="0"/>
    <x v="1"/>
    <n v="2"/>
    <m/>
    <m/>
    <n v="117"/>
    <n v="3"/>
    <n v="3"/>
    <m/>
    <s v="v"/>
    <m/>
    <n v="0.68023255813953487"/>
    <n v="1.6802325581395348"/>
    <n v="7"/>
    <m/>
    <m/>
    <m/>
  </r>
  <r>
    <n v="211"/>
    <s v="None"/>
    <x v="5"/>
    <n v="2"/>
    <d v="2014-02-04T00:00:00"/>
    <m/>
    <m/>
    <n v="3"/>
    <n v="0"/>
    <x v="2"/>
    <n v="2"/>
    <m/>
    <m/>
    <n v="120"/>
    <m/>
    <m/>
    <m/>
    <m/>
    <m/>
    <n v="0.72727272727272729"/>
    <n v="0.72727272727272729"/>
    <s v=""/>
    <m/>
    <m/>
    <m/>
  </r>
  <r>
    <n v="211"/>
    <s v="None"/>
    <x v="5"/>
    <n v="2"/>
    <d v="2014-02-04T00:00:00"/>
    <m/>
    <m/>
    <n v="4"/>
    <n v="0"/>
    <x v="2"/>
    <n v="2"/>
    <m/>
    <m/>
    <n v="126"/>
    <m/>
    <m/>
    <m/>
    <m/>
    <m/>
    <n v="0.76363636363636367"/>
    <n v="0.76363636363636367"/>
    <s v=""/>
    <m/>
    <m/>
    <m/>
  </r>
  <r>
    <n v="157"/>
    <s v="None"/>
    <x v="1"/>
    <n v="2"/>
    <d v="2014-02-04T00:00:00"/>
    <m/>
    <n v="157"/>
    <n v="1"/>
    <n v="0"/>
    <x v="1"/>
    <n v="2"/>
    <m/>
    <m/>
    <m/>
    <n v="3"/>
    <n v="3"/>
    <m/>
    <s v="v"/>
    <m/>
    <n v="0.66381418092909539"/>
    <n v="1.6638141809290954"/>
    <n v="7"/>
    <m/>
    <m/>
    <m/>
  </r>
  <r>
    <n v="157"/>
    <s v="None"/>
    <x v="1"/>
    <n v="2"/>
    <d v="2014-02-04T00:00:00"/>
    <m/>
    <m/>
    <n v="2"/>
    <n v="0"/>
    <x v="1"/>
    <n v="2"/>
    <m/>
    <m/>
    <n v="93"/>
    <n v="3"/>
    <n v="3"/>
    <m/>
    <s v="v"/>
    <m/>
    <n v="0.68215158924205377"/>
    <n v="1.6821515892420538"/>
    <n v="7"/>
    <m/>
    <m/>
    <m/>
  </r>
  <r>
    <n v="157"/>
    <s v="None"/>
    <x v="1"/>
    <n v="2"/>
    <d v="2014-02-04T00:00:00"/>
    <m/>
    <m/>
    <n v="3"/>
    <n v="0"/>
    <x v="1"/>
    <n v="2"/>
    <m/>
    <m/>
    <n v="88"/>
    <m/>
    <m/>
    <m/>
    <m/>
    <m/>
    <n v="0.6454767726161369"/>
    <n v="1.6454767726161368"/>
    <s v=""/>
    <m/>
    <m/>
    <m/>
  </r>
  <r>
    <n v="140"/>
    <s v="None"/>
    <x v="4"/>
    <n v="2"/>
    <d v="2014-02-04T00:00:00"/>
    <m/>
    <n v="140"/>
    <n v="1"/>
    <n v="0"/>
    <x v="2"/>
    <n v="2"/>
    <m/>
    <m/>
    <m/>
    <n v="3"/>
    <n v="2"/>
    <m/>
    <s v="v"/>
    <m/>
    <n v="0.59090909090909094"/>
    <n v="0.59090909090909094"/>
    <n v="5"/>
    <m/>
    <m/>
    <m/>
  </r>
  <r>
    <n v="140"/>
    <s v="None"/>
    <x v="4"/>
    <n v="2"/>
    <d v="2014-02-04T00:00:00"/>
    <m/>
    <m/>
    <n v="2"/>
    <n v="0"/>
    <x v="2"/>
    <n v="2"/>
    <m/>
    <m/>
    <n v="95"/>
    <m/>
    <m/>
    <m/>
    <m/>
    <m/>
    <n v="0.61688311688311692"/>
    <n v="0.61688311688311692"/>
    <s v=""/>
    <m/>
    <m/>
    <m/>
  </r>
  <r>
    <n v="140"/>
    <s v="None"/>
    <x v="4"/>
    <n v="2"/>
    <d v="2014-02-04T00:00:00"/>
    <m/>
    <m/>
    <n v="3"/>
    <n v="0"/>
    <x v="2"/>
    <n v="2"/>
    <m/>
    <m/>
    <n v="87"/>
    <n v="3"/>
    <n v="2"/>
    <m/>
    <s v="v"/>
    <m/>
    <n v="0.56493506493506496"/>
    <n v="0.56493506493506496"/>
    <n v="5"/>
    <m/>
    <m/>
    <m/>
  </r>
  <r>
    <n v="30"/>
    <s v="None"/>
    <x v="6"/>
    <n v="1"/>
    <d v="2014-02-04T00:00:00"/>
    <m/>
    <n v="30"/>
    <n v="1"/>
    <n v="0"/>
    <x v="2"/>
    <n v="2"/>
    <m/>
    <m/>
    <m/>
    <n v="4"/>
    <n v="2"/>
    <m/>
    <s v="v"/>
    <m/>
    <n v="0.8601398601398601"/>
    <n v="0.8601398601398601"/>
    <n v="6"/>
    <m/>
    <m/>
    <m/>
  </r>
  <r>
    <n v="30"/>
    <s v="None"/>
    <x v="6"/>
    <n v="1"/>
    <d v="2014-02-04T00:00:00"/>
    <m/>
    <m/>
    <n v="2"/>
    <n v="0"/>
    <x v="2"/>
    <n v="2"/>
    <m/>
    <m/>
    <n v="123"/>
    <n v="4"/>
    <n v="2"/>
    <m/>
    <s v="v"/>
    <m/>
    <n v="0.8601398601398601"/>
    <n v="0.8601398601398601"/>
    <n v="6"/>
    <m/>
    <m/>
    <m/>
  </r>
  <r>
    <n v="243"/>
    <s v="None"/>
    <x v="6"/>
    <n v="3"/>
    <d v="2014-02-04T00:00:00"/>
    <m/>
    <n v="243"/>
    <n v="1"/>
    <n v="0"/>
    <x v="1"/>
    <n v="2"/>
    <m/>
    <m/>
    <m/>
    <n v="3"/>
    <n v="2"/>
    <m/>
    <s v="v"/>
    <m/>
    <n v="0.86209209239142037"/>
    <n v="1.8620920923914204"/>
    <n v="6"/>
    <m/>
    <m/>
    <m/>
  </r>
  <r>
    <n v="243"/>
    <s v="None"/>
    <x v="6"/>
    <n v="3"/>
    <d v="2014-02-04T00:00:00"/>
    <m/>
    <m/>
    <n v="2"/>
    <n v="0"/>
    <x v="1"/>
    <n v="2"/>
    <m/>
    <m/>
    <n v="140"/>
    <m/>
    <m/>
    <m/>
    <m/>
    <m/>
    <n v="0.68417837507635915"/>
    <n v="1.684178375076359"/>
    <s v=""/>
    <m/>
    <m/>
    <m/>
  </r>
  <r>
    <n v="243"/>
    <s v="None"/>
    <x v="6"/>
    <n v="3"/>
    <d v="2014-02-04T00:00:00"/>
    <m/>
    <m/>
    <n v="3"/>
    <n v="0"/>
    <x v="2"/>
    <n v="2"/>
    <m/>
    <m/>
    <n v="136"/>
    <m/>
    <m/>
    <m/>
    <m/>
    <m/>
    <n v="0.95104895104895104"/>
    <n v="0.95104895104895104"/>
    <s v=""/>
    <m/>
    <m/>
    <m/>
  </r>
  <r>
    <n v="243"/>
    <s v="None"/>
    <x v="6"/>
    <n v="3"/>
    <d v="2014-02-04T00:00:00"/>
    <m/>
    <m/>
    <n v="4"/>
    <n v="0"/>
    <x v="2"/>
    <n v="2"/>
    <m/>
    <m/>
    <n v="136"/>
    <m/>
    <m/>
    <m/>
    <m/>
    <m/>
    <n v="0.95104895104895104"/>
    <n v="0.95104895104895104"/>
    <s v=""/>
    <m/>
    <m/>
    <m/>
  </r>
  <r>
    <n v="167"/>
    <s v="None"/>
    <x v="6"/>
    <n v="2"/>
    <d v="2014-02-04T00:00:00"/>
    <m/>
    <n v="167"/>
    <n v="1"/>
    <n v="0"/>
    <x v="2"/>
    <n v="2"/>
    <m/>
    <m/>
    <m/>
    <n v="3"/>
    <n v="2"/>
    <m/>
    <s v="v"/>
    <m/>
    <n v="0.76588164431780803"/>
    <n v="0.76588164431780803"/>
    <n v="5"/>
    <m/>
    <m/>
    <m/>
  </r>
  <r>
    <n v="167"/>
    <s v="None"/>
    <x v="6"/>
    <n v="2"/>
    <d v="2014-02-04T00:00:00"/>
    <m/>
    <m/>
    <n v="2"/>
    <n v="0"/>
    <x v="1"/>
    <n v="2"/>
    <m/>
    <m/>
    <n v="144"/>
    <m/>
    <m/>
    <m/>
    <m/>
    <m/>
    <n v="0.70372632864996942"/>
    <n v="1.7037263286499695"/>
    <s v=""/>
    <m/>
    <m/>
    <m/>
  </r>
  <r>
    <n v="167"/>
    <s v="None"/>
    <x v="6"/>
    <n v="2"/>
    <d v="2014-02-04T00:00:00"/>
    <m/>
    <m/>
    <n v="3"/>
    <n v="0"/>
    <x v="2"/>
    <n v="2"/>
    <m/>
    <m/>
    <n v="138"/>
    <n v="3"/>
    <n v="2"/>
    <m/>
    <s v="v"/>
    <m/>
    <n v="0.965034965034965"/>
    <n v="0.965034965034965"/>
    <n v="5"/>
    <m/>
    <m/>
    <m/>
  </r>
  <r>
    <n v="167"/>
    <s v="None"/>
    <x v="6"/>
    <n v="2"/>
    <d v="2014-02-04T00:00:00"/>
    <m/>
    <m/>
    <n v="4"/>
    <n v="0"/>
    <x v="1"/>
    <n v="2"/>
    <m/>
    <m/>
    <n v="128"/>
    <m/>
    <m/>
    <m/>
    <m/>
    <m/>
    <n v="0.62553451435552843"/>
    <n v="1.6255345143555284"/>
    <s v=""/>
    <m/>
    <m/>
    <m/>
  </r>
  <r>
    <n v="167"/>
    <s v="None"/>
    <x v="6"/>
    <n v="2"/>
    <d v="2014-02-04T00:00:00"/>
    <m/>
    <m/>
    <n v="5"/>
    <n v="0"/>
    <x v="2"/>
    <n v="2"/>
    <m/>
    <m/>
    <n v="110"/>
    <m/>
    <m/>
    <m/>
    <m/>
    <m/>
    <n v="0.76923076923076927"/>
    <n v="0.76923076923076927"/>
    <s v=""/>
    <m/>
    <m/>
    <m/>
  </r>
  <r>
    <n v="306"/>
    <s v="None"/>
    <x v="1"/>
    <n v="3"/>
    <d v="2014-02-04T00:00:00"/>
    <m/>
    <n v="306"/>
    <n v="1"/>
    <n v="0"/>
    <x v="1"/>
    <n v="2"/>
    <m/>
    <m/>
    <m/>
    <n v="3"/>
    <n v="2"/>
    <m/>
    <s v="v"/>
    <m/>
    <n v="0.71882640586797064"/>
    <n v="1.7188264058679708"/>
    <n v="6"/>
    <m/>
    <m/>
    <m/>
  </r>
  <r>
    <n v="306"/>
    <s v="None"/>
    <x v="1"/>
    <n v="3"/>
    <d v="2014-02-04T00:00:00"/>
    <m/>
    <m/>
    <n v="2"/>
    <n v="0"/>
    <x v="1"/>
    <n v="2"/>
    <m/>
    <m/>
    <n v="120"/>
    <n v="3"/>
    <n v="3"/>
    <m/>
    <s v="v"/>
    <m/>
    <n v="0.88019559902200484"/>
    <n v="1.8801955990220049"/>
    <n v="7"/>
    <m/>
    <m/>
    <m/>
  </r>
  <r>
    <n v="306"/>
    <s v="None"/>
    <x v="1"/>
    <n v="3"/>
    <d v="2014-02-04T00:00:00"/>
    <m/>
    <m/>
    <n v="3"/>
    <n v="0"/>
    <x v="1"/>
    <n v="2"/>
    <m/>
    <m/>
    <n v="86"/>
    <m/>
    <m/>
    <m/>
    <m/>
    <m/>
    <n v="0.63080684596577008"/>
    <n v="1.6308068459657701"/>
    <s v=""/>
    <m/>
    <m/>
    <m/>
  </r>
  <r>
    <n v="306"/>
    <s v="None"/>
    <x v="1"/>
    <n v="3"/>
    <d v="2014-02-04T00:00:00"/>
    <m/>
    <m/>
    <n v="4"/>
    <n v="0"/>
    <x v="1"/>
    <n v="2"/>
    <m/>
    <m/>
    <n v="88"/>
    <m/>
    <m/>
    <m/>
    <m/>
    <m/>
    <n v="0.6454767726161369"/>
    <n v="1.6454767726161368"/>
    <s v=""/>
    <m/>
    <m/>
    <m/>
  </r>
  <r>
    <n v="291"/>
    <s v="Full"/>
    <x v="2"/>
    <n v="3"/>
    <d v="2014-02-04T00:00:00"/>
    <m/>
    <n v="291"/>
    <n v="1"/>
    <n v="0"/>
    <x v="1"/>
    <n v="2"/>
    <m/>
    <m/>
    <m/>
    <n v="3"/>
    <n v="2"/>
    <m/>
    <s v="v"/>
    <m/>
    <n v="0.66393500219587176"/>
    <n v="1.6639350021958719"/>
    <n v="6"/>
    <m/>
    <m/>
    <m/>
  </r>
  <r>
    <n v="291"/>
    <s v="Full"/>
    <x v="2"/>
    <n v="3"/>
    <d v="2014-02-04T00:00:00"/>
    <m/>
    <m/>
    <n v="2"/>
    <n v="0"/>
    <x v="1"/>
    <n v="2"/>
    <m/>
    <m/>
    <n v="133"/>
    <n v="3"/>
    <n v="2"/>
    <m/>
    <s v="v"/>
    <m/>
    <n v="0.78853754940711462"/>
    <n v="1.7885375494071147"/>
    <n v="6"/>
    <m/>
    <m/>
    <m/>
  </r>
  <r>
    <n v="291"/>
    <s v="Full"/>
    <x v="2"/>
    <n v="3"/>
    <d v="2014-02-04T00:00:00"/>
    <m/>
    <m/>
    <n v="3"/>
    <n v="0"/>
    <x v="1"/>
    <n v="2"/>
    <m/>
    <m/>
    <n v="104"/>
    <m/>
    <m/>
    <m/>
    <m/>
    <m/>
    <n v="0.61660079051383399"/>
    <n v="1.616600790513834"/>
    <s v=""/>
    <m/>
    <m/>
    <m/>
  </r>
  <r>
    <n v="291"/>
    <s v="Full"/>
    <x v="2"/>
    <n v="3"/>
    <d v="2014-02-04T00:00:00"/>
    <m/>
    <m/>
    <n v="4"/>
    <n v="0"/>
    <x v="2"/>
    <n v="2"/>
    <m/>
    <m/>
    <n v="88"/>
    <m/>
    <m/>
    <m/>
    <m/>
    <m/>
    <n v="0.58666666666666667"/>
    <n v="0.58666666666666667"/>
    <s v=""/>
    <m/>
    <m/>
    <m/>
  </r>
  <r>
    <n v="262"/>
    <s v="None"/>
    <x v="4"/>
    <n v="3"/>
    <d v="2014-02-04T00:00:00"/>
    <m/>
    <n v="262"/>
    <n v="1"/>
    <n v="0"/>
    <x v="2"/>
    <n v="2"/>
    <m/>
    <m/>
    <m/>
    <n v="3"/>
    <n v="2"/>
    <m/>
    <s v="v"/>
    <m/>
    <n v="0.49494200370254876"/>
    <n v="0.49494200370254876"/>
    <n v="5"/>
    <m/>
    <m/>
    <m/>
  </r>
  <r>
    <n v="262"/>
    <s v="None"/>
    <x v="4"/>
    <n v="3"/>
    <d v="2014-02-04T00:00:00"/>
    <m/>
    <m/>
    <n v="2"/>
    <n v="0"/>
    <x v="2"/>
    <n v="2"/>
    <m/>
    <m/>
    <n v="96"/>
    <n v="3"/>
    <n v="3"/>
    <m/>
    <s v="v"/>
    <m/>
    <n v="0.62337662337662336"/>
    <n v="0.62337662337662336"/>
    <n v="6"/>
    <m/>
    <m/>
    <m/>
  </r>
  <r>
    <n v="262"/>
    <s v="None"/>
    <x v="4"/>
    <n v="3"/>
    <d v="2014-02-04T00:00:00"/>
    <m/>
    <m/>
    <n v="3"/>
    <n v="0"/>
    <x v="1"/>
    <n v="2"/>
    <m/>
    <m/>
    <n v="63"/>
    <m/>
    <m/>
    <m/>
    <m/>
    <m/>
    <n v="0.36794289422452953"/>
    <n v="1.3679428942245295"/>
    <s v=""/>
    <m/>
    <m/>
    <m/>
  </r>
  <r>
    <n v="262"/>
    <s v="None"/>
    <x v="4"/>
    <n v="3"/>
    <d v="2014-02-04T00:00:00"/>
    <m/>
    <m/>
    <n v="4"/>
    <n v="0"/>
    <x v="2"/>
    <n v="2"/>
    <m/>
    <m/>
    <n v="76"/>
    <m/>
    <m/>
    <m/>
    <m/>
    <m/>
    <n v="0.4935064935064935"/>
    <n v="0.4935064935064935"/>
    <s v=""/>
    <m/>
    <m/>
    <m/>
  </r>
  <r>
    <n v="107"/>
    <s v="None"/>
    <x v="3"/>
    <n v="1"/>
    <d v="2014-02-04T00:00:00"/>
    <m/>
    <n v="107"/>
    <n v="1"/>
    <n v="0"/>
    <x v="1"/>
    <n v="2"/>
    <m/>
    <m/>
    <m/>
    <n v="3"/>
    <n v="3"/>
    <m/>
    <s v="v"/>
    <m/>
    <n v="0.66314202374323616"/>
    <n v="1.6631420237432362"/>
    <n v="7"/>
    <m/>
    <m/>
    <m/>
  </r>
  <r>
    <n v="107"/>
    <s v="None"/>
    <x v="3"/>
    <n v="1"/>
    <d v="2014-02-04T00:00:00"/>
    <m/>
    <m/>
    <n v="2"/>
    <n v="0"/>
    <x v="1"/>
    <n v="2"/>
    <m/>
    <m/>
    <n v="116"/>
    <n v="3"/>
    <n v="3"/>
    <m/>
    <s v="v"/>
    <m/>
    <n v="0.55635491606714627"/>
    <n v="1.5563549160671464"/>
    <n v="7"/>
    <m/>
    <m/>
    <m/>
  </r>
  <r>
    <n v="107"/>
    <s v="None"/>
    <x v="3"/>
    <n v="1"/>
    <d v="2014-02-04T00:00:00"/>
    <m/>
    <m/>
    <n v="3"/>
    <n v="0"/>
    <x v="1"/>
    <n v="2"/>
    <m/>
    <m/>
    <n v="132"/>
    <m/>
    <m/>
    <m/>
    <m/>
    <m/>
    <n v="0.63309352517985606"/>
    <n v="1.6330935251798562"/>
    <s v=""/>
    <m/>
    <m/>
    <m/>
  </r>
  <r>
    <n v="164"/>
    <s v="None"/>
    <x v="6"/>
    <n v="2"/>
    <d v="2014-02-11T00:00:00"/>
    <d v="2014-02-11T00:00:00"/>
    <n v="164"/>
    <n v="1"/>
    <n v="1"/>
    <x v="3"/>
    <n v="3"/>
    <n v="67"/>
    <m/>
    <m/>
    <n v="4"/>
    <n v="4"/>
    <m/>
    <s v="v"/>
    <m/>
    <n v="0.79997762998270616"/>
    <n v="2.7999776299827062"/>
    <n v="10"/>
    <m/>
    <m/>
    <m/>
  </r>
  <r>
    <n v="164"/>
    <s v="None"/>
    <x v="6"/>
    <n v="2"/>
    <d v="2014-02-11T00:00:00"/>
    <m/>
    <m/>
    <n v="2"/>
    <n v="1"/>
    <x v="3"/>
    <n v="3"/>
    <n v="72"/>
    <n v="202"/>
    <n v="203"/>
    <n v="4"/>
    <n v="4"/>
    <m/>
    <s v="v"/>
    <m/>
    <n v="0.71478873239436624"/>
    <n v="2.714788732394366"/>
    <n v="10"/>
    <m/>
    <m/>
    <m/>
  </r>
  <r>
    <n v="164"/>
    <s v="None"/>
    <x v="6"/>
    <n v="2"/>
    <d v="2014-02-11T00:00:00"/>
    <m/>
    <m/>
    <n v="3"/>
    <n v="1"/>
    <x v="3"/>
    <n v="3"/>
    <n v="69"/>
    <n v="197"/>
    <n v="201"/>
    <n v="4"/>
    <n v="3"/>
    <m/>
    <s v="v"/>
    <m/>
    <n v="0.70774647887323938"/>
    <n v="2.7077464788732395"/>
    <n v="9"/>
    <m/>
    <m/>
    <m/>
  </r>
  <r>
    <n v="164"/>
    <s v="None"/>
    <x v="6"/>
    <n v="2"/>
    <d v="2014-02-11T00:00:00"/>
    <m/>
    <m/>
    <n v="4"/>
    <n v="0"/>
    <x v="1"/>
    <n v="3"/>
    <n v="44"/>
    <n v="143"/>
    <n v="200"/>
    <m/>
    <m/>
    <m/>
    <m/>
    <m/>
    <n v="0.97739767868051308"/>
    <n v="1.977397678680513"/>
    <s v=""/>
    <m/>
    <m/>
    <m/>
  </r>
  <r>
    <n v="55"/>
    <s v="None"/>
    <x v="5"/>
    <n v="1"/>
    <d v="2014-02-11T00:00:00"/>
    <m/>
    <n v="55"/>
    <n v="1"/>
    <n v="1"/>
    <x v="3"/>
    <n v="3"/>
    <n v="70"/>
    <m/>
    <m/>
    <n v="5"/>
    <n v="4"/>
    <m/>
    <s v="E"/>
    <m/>
    <n v="0.92833333333333334"/>
    <n v="2.9283333333333332"/>
    <n v="11"/>
    <m/>
    <m/>
    <m/>
  </r>
  <r>
    <n v="55"/>
    <s v="None"/>
    <x v="5"/>
    <n v="1"/>
    <d v="2014-02-11T00:00:00"/>
    <m/>
    <m/>
    <n v="2"/>
    <n v="1"/>
    <x v="3"/>
    <n v="3"/>
    <n v="57"/>
    <n v="165"/>
    <n v="168"/>
    <n v="4"/>
    <n v="6"/>
    <m/>
    <s v="E"/>
    <m/>
    <n v="0.84"/>
    <n v="2.84"/>
    <n v="12"/>
    <m/>
    <m/>
    <m/>
  </r>
  <r>
    <n v="55"/>
    <s v="None"/>
    <x v="5"/>
    <n v="1"/>
    <d v="2014-02-11T00:00:00"/>
    <m/>
    <m/>
    <n v="3"/>
    <n v="2"/>
    <x v="3"/>
    <n v="3"/>
    <n v="68"/>
    <n v="195"/>
    <n v="198"/>
    <n v="4"/>
    <n v="7"/>
    <m/>
    <s v="DR"/>
    <m/>
    <n v="0.99"/>
    <n v="2.99"/>
    <n v="13"/>
    <m/>
    <m/>
    <m/>
  </r>
  <r>
    <n v="55"/>
    <s v="None"/>
    <x v="5"/>
    <n v="1"/>
    <d v="2014-02-11T00:00:00"/>
    <m/>
    <m/>
    <n v="4"/>
    <n v="1"/>
    <x v="3"/>
    <n v="3"/>
    <n v="57"/>
    <n v="171"/>
    <n v="191"/>
    <m/>
    <m/>
    <m/>
    <m/>
    <m/>
    <n v="0.95499999999999996"/>
    <n v="2.9550000000000001"/>
    <s v=""/>
    <m/>
    <m/>
    <m/>
  </r>
  <r>
    <n v="326"/>
    <s v="None"/>
    <x v="2"/>
    <n v="3"/>
    <d v="2014-02-11T00:00:00"/>
    <m/>
    <n v="326"/>
    <n v="1"/>
    <n v="1"/>
    <x v="3"/>
    <n v="3"/>
    <n v="52"/>
    <m/>
    <m/>
    <n v="4"/>
    <n v="4"/>
    <m/>
    <s v="v"/>
    <m/>
    <n v="0.77138643067846602"/>
    <n v="2.7713864306784659"/>
    <n v="10"/>
    <m/>
    <m/>
    <m/>
  </r>
  <r>
    <n v="326"/>
    <s v="None"/>
    <x v="2"/>
    <n v="3"/>
    <d v="2014-02-11T00:00:00"/>
    <m/>
    <m/>
    <n v="2"/>
    <n v="1"/>
    <x v="3"/>
    <n v="3"/>
    <n v="44"/>
    <n v="158"/>
    <n v="187"/>
    <n v="4"/>
    <n v="4"/>
    <m/>
    <s v="v"/>
    <m/>
    <n v="0.82743362831858402"/>
    <n v="2.8274336283185839"/>
    <n v="10"/>
    <m/>
    <m/>
    <m/>
  </r>
  <r>
    <n v="326"/>
    <s v="None"/>
    <x v="2"/>
    <n v="3"/>
    <d v="2014-02-11T00:00:00"/>
    <m/>
    <m/>
    <n v="3"/>
    <n v="1"/>
    <x v="3"/>
    <n v="3"/>
    <n v="47"/>
    <n v="165"/>
    <n v="165"/>
    <n v="4"/>
    <n v="3"/>
    <m/>
    <s v="v"/>
    <m/>
    <n v="0.73008849557522126"/>
    <n v="2.7300884955752212"/>
    <n v="9"/>
    <m/>
    <m/>
    <m/>
  </r>
  <r>
    <n v="326"/>
    <s v="None"/>
    <x v="2"/>
    <n v="3"/>
    <d v="2014-02-11T00:00:00"/>
    <m/>
    <m/>
    <n v="4"/>
    <n v="1"/>
    <x v="3"/>
    <n v="3"/>
    <n v="52"/>
    <n v="173"/>
    <n v="171"/>
    <m/>
    <m/>
    <m/>
    <m/>
    <m/>
    <n v="0.75663716814159288"/>
    <n v="2.7566371681415927"/>
    <s v=""/>
    <m/>
    <m/>
    <m/>
  </r>
  <r>
    <n v="278"/>
    <s v="None"/>
    <x v="1"/>
    <n v="3"/>
    <d v="2014-02-11T00:00:00"/>
    <m/>
    <n v="278"/>
    <n v="1"/>
    <n v="1"/>
    <x v="4"/>
    <n v="4"/>
    <n v="61"/>
    <m/>
    <n v="134"/>
    <n v="4"/>
    <n v="4"/>
    <m/>
    <s v="v"/>
    <m/>
    <n v="0.56755612028801361"/>
    <n v="3.5675561202880135"/>
    <n v="11"/>
    <m/>
    <m/>
    <m/>
  </r>
  <r>
    <n v="278"/>
    <s v="None"/>
    <x v="1"/>
    <n v="3"/>
    <d v="2014-02-11T00:00:00"/>
    <m/>
    <m/>
    <n v="2"/>
    <n v="1"/>
    <x v="4"/>
    <n v="4"/>
    <n v="48"/>
    <n v="167"/>
    <n v="168"/>
    <n v="4"/>
    <n v="4"/>
    <m/>
    <s v="v"/>
    <m/>
    <n v="0.71156289707750953"/>
    <n v="3.7115628970775094"/>
    <n v="11"/>
    <m/>
    <m/>
    <m/>
  </r>
  <r>
    <n v="278"/>
    <s v="None"/>
    <x v="1"/>
    <n v="3"/>
    <d v="2014-02-11T00:00:00"/>
    <m/>
    <m/>
    <n v="3"/>
    <n v="1"/>
    <x v="4"/>
    <n v="4"/>
    <n v="60"/>
    <n v="185"/>
    <n v="185"/>
    <n v="4"/>
    <n v="4"/>
    <m/>
    <s v="v"/>
    <m/>
    <n v="0.78356628547225748"/>
    <n v="3.7835662854722574"/>
    <n v="11"/>
    <m/>
    <m/>
    <m/>
  </r>
  <r>
    <n v="278"/>
    <s v="None"/>
    <x v="1"/>
    <n v="3"/>
    <d v="2014-02-11T00:00:00"/>
    <m/>
    <m/>
    <n v="4"/>
    <n v="0"/>
    <x v="4"/>
    <n v="4"/>
    <n v="58"/>
    <n v="169"/>
    <n v="171"/>
    <m/>
    <m/>
    <m/>
    <m/>
    <m/>
    <n v="0.72426937738246511"/>
    <n v="3.7242693773824653"/>
    <s v=""/>
    <m/>
    <m/>
    <m/>
  </r>
  <r>
    <n v="297"/>
    <s v="None"/>
    <x v="6"/>
    <n v="3"/>
    <d v="2014-02-11T00:00:00"/>
    <m/>
    <n v="297"/>
    <n v="1"/>
    <n v="1"/>
    <x v="3"/>
    <n v="3"/>
    <n v="73"/>
    <m/>
    <n v="232"/>
    <m/>
    <m/>
    <m/>
    <s v="v"/>
    <m/>
    <n v="0.81690140845070425"/>
    <n v="2.816901408450704"/>
    <s v=""/>
    <m/>
    <m/>
    <m/>
  </r>
  <r>
    <n v="297"/>
    <s v="None"/>
    <x v="6"/>
    <n v="3"/>
    <d v="2014-02-11T00:00:00"/>
    <m/>
    <m/>
    <n v="2"/>
    <n v="1"/>
    <x v="3"/>
    <n v="3"/>
    <n v="71"/>
    <n v="223"/>
    <n v="259"/>
    <n v="4"/>
    <n v="5"/>
    <m/>
    <s v="v"/>
    <m/>
    <n v="0.9119718309859155"/>
    <n v="2.9119718309859155"/>
    <n v="11"/>
    <m/>
    <m/>
    <m/>
  </r>
  <r>
    <n v="297"/>
    <s v="None"/>
    <x v="6"/>
    <n v="3"/>
    <d v="2014-02-11T00:00:00"/>
    <m/>
    <m/>
    <n v="3"/>
    <n v="1"/>
    <x v="3"/>
    <n v="3"/>
    <n v="61"/>
    <n v="185"/>
    <n v="256"/>
    <n v="4"/>
    <n v="4"/>
    <m/>
    <s v="v"/>
    <m/>
    <n v="0.90140845070422537"/>
    <n v="2.9014084507042255"/>
    <n v="10"/>
    <m/>
    <m/>
    <m/>
  </r>
  <r>
    <n v="297"/>
    <s v="None"/>
    <x v="6"/>
    <n v="3"/>
    <d v="2014-02-11T00:00:00"/>
    <m/>
    <m/>
    <n v="4"/>
    <n v="1"/>
    <x v="3"/>
    <n v="3"/>
    <n v="61"/>
    <n v="186"/>
    <n v="193"/>
    <m/>
    <m/>
    <m/>
    <m/>
    <m/>
    <n v="0.67957746478873238"/>
    <n v="2.6795774647887325"/>
    <s v=""/>
    <m/>
    <m/>
    <m/>
  </r>
  <r>
    <n v="80"/>
    <s v="None"/>
    <x v="6"/>
    <n v="1"/>
    <d v="2014-02-11T00:00:00"/>
    <m/>
    <n v="80"/>
    <n v="1"/>
    <n v="1"/>
    <x v="3"/>
    <n v="3"/>
    <n v="78"/>
    <m/>
    <n v="189"/>
    <n v="4"/>
    <n v="4"/>
    <m/>
    <s v="v"/>
    <m/>
    <n v="0.66549295774647887"/>
    <n v="2.665492957746479"/>
    <n v="10"/>
    <m/>
    <m/>
    <m/>
  </r>
  <r>
    <n v="80"/>
    <s v="None"/>
    <x v="6"/>
    <n v="1"/>
    <d v="2014-02-11T00:00:00"/>
    <m/>
    <m/>
    <n v="2"/>
    <n v="1"/>
    <x v="3"/>
    <n v="3"/>
    <n v="80"/>
    <n v="217"/>
    <n v="231"/>
    <n v="4"/>
    <n v="4"/>
    <m/>
    <s v="v"/>
    <m/>
    <n v="0.81338028169014087"/>
    <n v="2.813380281690141"/>
    <n v="10"/>
    <m/>
    <m/>
    <m/>
  </r>
  <r>
    <n v="80"/>
    <s v="None"/>
    <x v="6"/>
    <n v="1"/>
    <d v="2014-02-11T00:00:00"/>
    <m/>
    <m/>
    <n v="3"/>
    <n v="0"/>
    <x v="3"/>
    <n v="3"/>
    <n v="73"/>
    <n v="232"/>
    <n v="232"/>
    <n v="4"/>
    <n v="3"/>
    <m/>
    <s v="v"/>
    <m/>
    <n v="0.81690140845070425"/>
    <n v="2.816901408450704"/>
    <n v="9"/>
    <m/>
    <m/>
    <m/>
  </r>
  <r>
    <n v="80"/>
    <s v="None"/>
    <x v="6"/>
    <n v="1"/>
    <d v="2014-02-11T00:00:00"/>
    <m/>
    <m/>
    <n v="4"/>
    <n v="0"/>
    <x v="3"/>
    <n v="3"/>
    <n v="75"/>
    <n v="195"/>
    <n v="195"/>
    <m/>
    <m/>
    <m/>
    <m/>
    <m/>
    <n v="0.68661971830985913"/>
    <n v="2.686619718309859"/>
    <s v=""/>
    <m/>
    <m/>
    <m/>
  </r>
  <r>
    <n v="118"/>
    <s v="None"/>
    <x v="2"/>
    <n v="2"/>
    <d v="2014-02-11T00:00:00"/>
    <m/>
    <n v="118"/>
    <n v="1"/>
    <n v="1"/>
    <x v="3"/>
    <n v="3"/>
    <n v="53"/>
    <m/>
    <n v="187"/>
    <n v="4"/>
    <n v="4"/>
    <m/>
    <s v="v"/>
    <m/>
    <n v="0.82743362831858402"/>
    <n v="2.8274336283185839"/>
    <n v="10"/>
    <m/>
    <m/>
    <m/>
  </r>
  <r>
    <n v="118"/>
    <s v="None"/>
    <x v="2"/>
    <n v="2"/>
    <d v="2014-02-11T00:00:00"/>
    <m/>
    <m/>
    <n v="2"/>
    <n v="1"/>
    <x v="3"/>
    <n v="3"/>
    <n v="52"/>
    <n v="184"/>
    <n v="184"/>
    <n v="4"/>
    <n v="4"/>
    <m/>
    <s v="v"/>
    <m/>
    <n v="0.81415929203539827"/>
    <n v="2.8141592920353982"/>
    <n v="10"/>
    <m/>
    <m/>
    <m/>
  </r>
  <r>
    <n v="118"/>
    <s v="None"/>
    <x v="2"/>
    <n v="2"/>
    <d v="2014-02-11T00:00:00"/>
    <m/>
    <m/>
    <n v="3"/>
    <n v="1"/>
    <x v="3"/>
    <n v="3"/>
    <n v="52"/>
    <n v="172"/>
    <n v="188"/>
    <n v="4"/>
    <n v="3"/>
    <m/>
    <s v="v"/>
    <m/>
    <n v="0.83185840707964598"/>
    <n v="2.831858407079646"/>
    <n v="9"/>
    <m/>
    <m/>
    <m/>
  </r>
  <r>
    <n v="118"/>
    <s v="None"/>
    <x v="2"/>
    <n v="2"/>
    <d v="2014-02-11T00:00:00"/>
    <m/>
    <m/>
    <n v="4"/>
    <n v="0"/>
    <x v="3"/>
    <n v="3"/>
    <n v="56"/>
    <n v="181"/>
    <n v="181"/>
    <m/>
    <m/>
    <m/>
    <m/>
    <m/>
    <n v="0.80088495575221241"/>
    <n v="2.8008849557522124"/>
    <s v=""/>
    <m/>
    <m/>
    <m/>
  </r>
  <r>
    <n v="154"/>
    <s v="None"/>
    <x v="3"/>
    <n v="2"/>
    <d v="2014-02-11T00:00:00"/>
    <m/>
    <n v="154"/>
    <n v="1"/>
    <n v="1"/>
    <x v="3"/>
    <n v="3"/>
    <n v="69"/>
    <m/>
    <n v="127"/>
    <n v="4"/>
    <n v="4"/>
    <m/>
    <s v="v"/>
    <m/>
    <n v="0.53813559322033899"/>
    <n v="2.5381355932203391"/>
    <n v="10"/>
    <m/>
    <m/>
    <m/>
  </r>
  <r>
    <n v="154"/>
    <s v="None"/>
    <x v="3"/>
    <n v="2"/>
    <d v="2014-02-11T00:00:00"/>
    <m/>
    <m/>
    <n v="2"/>
    <n v="0"/>
    <x v="1"/>
    <n v="3"/>
    <n v="70"/>
    <n v="222"/>
    <n v="225"/>
    <n v="4"/>
    <n v="3"/>
    <m/>
    <s v="v"/>
    <m/>
    <n v="1"/>
    <n v="2"/>
    <n v="8"/>
    <m/>
    <m/>
    <m/>
  </r>
  <r>
    <n v="154"/>
    <s v="None"/>
    <x v="3"/>
    <n v="2"/>
    <d v="2014-02-11T00:00:00"/>
    <m/>
    <m/>
    <n v="3"/>
    <n v="0"/>
    <x v="1"/>
    <n v="3"/>
    <n v="70"/>
    <n v="183"/>
    <n v="189"/>
    <n v="4"/>
    <n v="4"/>
    <m/>
    <m/>
    <m/>
    <n v="0.90647482014388492"/>
    <n v="1.906474820143885"/>
    <n v="9"/>
    <m/>
    <m/>
    <m/>
  </r>
  <r>
    <n v="154"/>
    <s v="None"/>
    <x v="3"/>
    <n v="2"/>
    <d v="2014-02-11T00:00:00"/>
    <m/>
    <m/>
    <n v="4"/>
    <n v="1"/>
    <x v="3"/>
    <n v="3"/>
    <n v="72"/>
    <n v="244"/>
    <n v="247"/>
    <m/>
    <m/>
    <m/>
    <m/>
    <m/>
    <n v="1"/>
    <n v="3"/>
    <s v=""/>
    <m/>
    <m/>
    <m/>
  </r>
  <r>
    <n v="52"/>
    <s v="None"/>
    <x v="3"/>
    <n v="1"/>
    <d v="2014-02-11T00:00:00"/>
    <m/>
    <n v="52"/>
    <n v="1"/>
    <n v="2"/>
    <x v="4"/>
    <n v="3"/>
    <n v="70"/>
    <m/>
    <n v="213"/>
    <n v="4"/>
    <n v="4"/>
    <m/>
    <s v="v"/>
    <m/>
    <n v="0.64820450395617768"/>
    <n v="3.6482045039561779"/>
    <n v="11"/>
    <m/>
    <m/>
    <m/>
  </r>
  <r>
    <n v="52"/>
    <s v="None"/>
    <x v="3"/>
    <n v="1"/>
    <d v="2014-02-11T00:00:00"/>
    <m/>
    <m/>
    <n v="2"/>
    <n v="1"/>
    <x v="3"/>
    <n v="3"/>
    <n v="67"/>
    <n v="210"/>
    <n v="208"/>
    <n v="4"/>
    <n v="3"/>
    <m/>
    <s v="v"/>
    <m/>
    <n v="0.88135593220338981"/>
    <n v="2.8813559322033897"/>
    <n v="9"/>
    <m/>
    <m/>
    <m/>
  </r>
  <r>
    <n v="52"/>
    <s v="None"/>
    <x v="3"/>
    <n v="1"/>
    <d v="2014-02-11T00:00:00"/>
    <m/>
    <m/>
    <n v="3"/>
    <n v="1"/>
    <x v="3"/>
    <n v="3"/>
    <n v="69"/>
    <n v="209"/>
    <n v="229"/>
    <n v="4"/>
    <n v="4"/>
    <m/>
    <s v="v"/>
    <m/>
    <n v="0.97033898305084743"/>
    <n v="2.9703389830508473"/>
    <n v="10"/>
    <m/>
    <m/>
    <m/>
  </r>
  <r>
    <n v="261"/>
    <s v="None"/>
    <x v="4"/>
    <n v="3"/>
    <d v="2014-02-11T00:00:00"/>
    <m/>
    <n v="261"/>
    <n v="1"/>
    <n v="1"/>
    <x v="3"/>
    <n v="3"/>
    <n v="68"/>
    <m/>
    <n v="200"/>
    <n v="4"/>
    <n v="3"/>
    <m/>
    <s v="v"/>
    <m/>
    <n v="0.81883316274309115"/>
    <n v="2.8188331627430911"/>
    <n v="9"/>
    <m/>
    <m/>
    <m/>
  </r>
  <r>
    <n v="261"/>
    <s v="None"/>
    <x v="4"/>
    <n v="3"/>
    <d v="2014-02-11T00:00:00"/>
    <m/>
    <m/>
    <n v="2"/>
    <n v="1"/>
    <x v="3"/>
    <n v="3"/>
    <n v="56"/>
    <n v="174"/>
    <n v="224"/>
    <n v="4"/>
    <n v="3"/>
    <m/>
    <s v="v"/>
    <m/>
    <n v="0.91709314227226202"/>
    <n v="2.9170931422722619"/>
    <n v="9"/>
    <m/>
    <m/>
    <m/>
  </r>
  <r>
    <n v="261"/>
    <s v="None"/>
    <x v="4"/>
    <n v="3"/>
    <d v="2014-02-11T00:00:00"/>
    <m/>
    <m/>
    <n v="3"/>
    <n v="1"/>
    <x v="3"/>
    <n v="4"/>
    <n v="55"/>
    <n v="170"/>
    <n v="207"/>
    <n v="4"/>
    <n v="3"/>
    <m/>
    <s v="v"/>
    <m/>
    <n v="0.8474923234390993"/>
    <n v="2.8474923234390994"/>
    <n v="9"/>
    <m/>
    <m/>
    <m/>
  </r>
  <r>
    <n v="261"/>
    <s v="None"/>
    <x v="4"/>
    <n v="3"/>
    <d v="2014-02-11T00:00:00"/>
    <m/>
    <m/>
    <n v="4"/>
    <n v="1"/>
    <x v="3"/>
    <n v="3"/>
    <n v="63"/>
    <n v="192"/>
    <n v="192"/>
    <m/>
    <m/>
    <m/>
    <m/>
    <m/>
    <n v="0.78607983623336741"/>
    <n v="2.7860798362333674"/>
    <s v=""/>
    <m/>
    <m/>
    <m/>
  </r>
  <r>
    <n v="213"/>
    <s v="None"/>
    <x v="5"/>
    <n v="2"/>
    <d v="2014-02-11T00:00:00"/>
    <m/>
    <n v="213"/>
    <n v="1"/>
    <n v="0"/>
    <x v="1"/>
    <n v="3"/>
    <n v="72"/>
    <m/>
    <n v="141"/>
    <n v="4"/>
    <m/>
    <m/>
    <s v="E"/>
    <m/>
    <n v="0.81976744186046513"/>
    <n v="1.8197674418604652"/>
    <s v=""/>
    <m/>
    <m/>
    <m/>
  </r>
  <r>
    <n v="213"/>
    <s v="None"/>
    <x v="5"/>
    <n v="2"/>
    <d v="2014-02-11T00:00:00"/>
    <m/>
    <m/>
    <n v="2"/>
    <n v="1"/>
    <x v="3"/>
    <n v="3"/>
    <n v="65"/>
    <n v="185"/>
    <n v="184"/>
    <n v="4"/>
    <n v="7"/>
    <m/>
    <s v="E"/>
    <m/>
    <n v="0.92"/>
    <n v="2.92"/>
    <n v="13"/>
    <m/>
    <m/>
    <m/>
  </r>
  <r>
    <n v="213"/>
    <s v="None"/>
    <x v="5"/>
    <n v="2"/>
    <d v="2014-02-11T00:00:00"/>
    <m/>
    <m/>
    <n v="3"/>
    <n v="1"/>
    <x v="3"/>
    <n v="3"/>
    <n v="56"/>
    <n v="173"/>
    <n v="174"/>
    <n v="4"/>
    <n v="7"/>
    <m/>
    <s v="DR"/>
    <m/>
    <n v="0.87"/>
    <n v="2.87"/>
    <n v="13"/>
    <m/>
    <m/>
    <m/>
  </r>
  <r>
    <n v="213"/>
    <s v="None"/>
    <x v="5"/>
    <n v="2"/>
    <d v="2014-02-11T00:00:00"/>
    <m/>
    <m/>
    <n v="4"/>
    <n v="0"/>
    <x v="1"/>
    <n v="3"/>
    <n v="62"/>
    <n v="184"/>
    <n v="183"/>
    <m/>
    <m/>
    <m/>
    <m/>
    <m/>
    <n v="1"/>
    <n v="2"/>
    <s v=""/>
    <m/>
    <m/>
    <m/>
  </r>
  <r>
    <n v="241"/>
    <s v="None"/>
    <x v="5"/>
    <n v="3"/>
    <d v="2014-02-11T00:00:00"/>
    <m/>
    <n v="241"/>
    <n v="1"/>
    <n v="0"/>
    <x v="1"/>
    <n v="3"/>
    <n v="69"/>
    <m/>
    <n v="144"/>
    <m/>
    <m/>
    <m/>
    <m/>
    <m/>
    <n v="0.83720930232558144"/>
    <n v="1.8372093023255816"/>
    <s v=""/>
    <m/>
    <m/>
    <m/>
  </r>
  <r>
    <n v="241"/>
    <s v="None"/>
    <x v="5"/>
    <n v="3"/>
    <d v="2014-02-11T00:00:00"/>
    <m/>
    <m/>
    <n v="2"/>
    <n v="2"/>
    <x v="3"/>
    <n v="3"/>
    <n v="53"/>
    <n v="150"/>
    <n v="198"/>
    <n v="4"/>
    <n v="7"/>
    <m/>
    <s v="DR"/>
    <m/>
    <n v="0.99"/>
    <n v="2.99"/>
    <n v="13"/>
    <m/>
    <m/>
    <m/>
  </r>
  <r>
    <n v="241"/>
    <s v="None"/>
    <x v="5"/>
    <n v="3"/>
    <d v="2014-02-11T00:00:00"/>
    <m/>
    <m/>
    <n v="3"/>
    <n v="1"/>
    <x v="3"/>
    <n v="3"/>
    <n v="58"/>
    <n v="165"/>
    <n v="182"/>
    <n v="4"/>
    <n v="6"/>
    <m/>
    <s v="E"/>
    <m/>
    <n v="0.91"/>
    <n v="2.91"/>
    <n v="12"/>
    <m/>
    <m/>
    <m/>
  </r>
  <r>
    <n v="241"/>
    <s v="None"/>
    <x v="5"/>
    <n v="3"/>
    <d v="2014-02-11T00:00:00"/>
    <m/>
    <m/>
    <n v="4"/>
    <n v="1"/>
    <x v="1"/>
    <n v="3"/>
    <n v="51"/>
    <n v="146"/>
    <n v="158"/>
    <n v="4"/>
    <n v="7"/>
    <m/>
    <s v="DR"/>
    <m/>
    <n v="0.91860465116279066"/>
    <n v="1.9186046511627906"/>
    <n v="12"/>
    <m/>
    <m/>
    <m/>
  </r>
  <r>
    <n v="224"/>
    <s v="None"/>
    <x v="3"/>
    <n v="3"/>
    <d v="2014-02-11T00:00:00"/>
    <m/>
    <n v="224"/>
    <n v="1"/>
    <n v="2"/>
    <x v="3"/>
    <n v="3"/>
    <n v="67"/>
    <m/>
    <n v="240"/>
    <n v="4"/>
    <n v="4"/>
    <m/>
    <s v="v"/>
    <m/>
    <n v="1"/>
    <n v="3"/>
    <n v="10"/>
    <m/>
    <m/>
    <m/>
  </r>
  <r>
    <n v="224"/>
    <s v="None"/>
    <x v="3"/>
    <n v="3"/>
    <d v="2014-02-11T00:00:00"/>
    <m/>
    <m/>
    <n v="2"/>
    <n v="2"/>
    <x v="3"/>
    <n v="3"/>
    <n v="57"/>
    <n v="186"/>
    <n v="225"/>
    <n v="4"/>
    <n v="4"/>
    <m/>
    <s v="v"/>
    <m/>
    <n v="0.95338983050847459"/>
    <n v="2.9533898305084745"/>
    <n v="10"/>
    <m/>
    <m/>
    <m/>
  </r>
  <r>
    <n v="224"/>
    <s v="None"/>
    <x v="3"/>
    <n v="3"/>
    <d v="2014-02-11T00:00:00"/>
    <m/>
    <m/>
    <n v="3"/>
    <n v="1"/>
    <x v="3"/>
    <n v="3"/>
    <n v="61"/>
    <n v="196"/>
    <n v="198"/>
    <n v="4"/>
    <n v="4"/>
    <m/>
    <s v="v"/>
    <m/>
    <n v="0.83898305084745761"/>
    <n v="2.8389830508474576"/>
    <n v="10"/>
    <m/>
    <m/>
    <m/>
  </r>
  <r>
    <n v="224"/>
    <s v="None"/>
    <x v="3"/>
    <n v="3"/>
    <d v="2014-02-11T00:00:00"/>
    <m/>
    <m/>
    <n v="4"/>
    <n v="2"/>
    <x v="3"/>
    <n v="3"/>
    <n v="78"/>
    <n v="206"/>
    <n v="232"/>
    <m/>
    <m/>
    <m/>
    <m/>
    <m/>
    <n v="0.98305084745762716"/>
    <n v="2.9830508474576272"/>
    <s v=""/>
    <m/>
    <m/>
    <m/>
  </r>
  <r>
    <n v="184"/>
    <s v="None"/>
    <x v="4"/>
    <n v="2"/>
    <d v="2014-02-11T00:00:00"/>
    <m/>
    <n v="184"/>
    <n v="1"/>
    <n v="1"/>
    <x v="3"/>
    <n v="3"/>
    <n v="62"/>
    <m/>
    <n v="180"/>
    <n v="4"/>
    <n v="4"/>
    <m/>
    <s v="v"/>
    <m/>
    <n v="0.73694984646878203"/>
    <n v="2.7369498464687823"/>
    <n v="10"/>
    <m/>
    <m/>
    <m/>
  </r>
  <r>
    <n v="184"/>
    <s v="None"/>
    <x v="4"/>
    <n v="2"/>
    <d v="2014-02-11T00:00:00"/>
    <m/>
    <m/>
    <n v="2"/>
    <n v="1"/>
    <x v="3"/>
    <n v="3"/>
    <n v="62"/>
    <n v="195"/>
    <n v="193"/>
    <n v="3"/>
    <n v="4"/>
    <m/>
    <s v="v"/>
    <m/>
    <n v="0.79017400204708288"/>
    <n v="2.7901740020470829"/>
    <n v="9"/>
    <m/>
    <m/>
    <m/>
  </r>
  <r>
    <n v="184"/>
    <s v="None"/>
    <x v="4"/>
    <n v="2"/>
    <d v="2014-02-11T00:00:00"/>
    <m/>
    <m/>
    <n v="3"/>
    <n v="0"/>
    <x v="1"/>
    <n v="3"/>
    <n v="51"/>
    <n v="154"/>
    <n v="152"/>
    <n v="4"/>
    <n v="3"/>
    <m/>
    <s v="v"/>
    <m/>
    <n v="0.88773523685918232"/>
    <n v="1.8877352368591822"/>
    <n v="8"/>
    <m/>
    <m/>
    <m/>
  </r>
  <r>
    <n v="98"/>
    <s v="None"/>
    <x v="4"/>
    <n v="1"/>
    <d v="2014-02-11T00:00:00"/>
    <m/>
    <n v="98"/>
    <n v="1"/>
    <n v="1"/>
    <x v="3"/>
    <n v="3"/>
    <n v="61"/>
    <m/>
    <n v="204"/>
    <n v="4"/>
    <n v="4"/>
    <m/>
    <s v="v"/>
    <m/>
    <n v="0.8352098259979529"/>
    <n v="2.835209825997953"/>
    <n v="10"/>
    <m/>
    <m/>
    <m/>
  </r>
  <r>
    <n v="98"/>
    <s v="None"/>
    <x v="4"/>
    <n v="1"/>
    <d v="2014-02-11T00:00:00"/>
    <m/>
    <m/>
    <n v="2"/>
    <n v="2"/>
    <x v="3"/>
    <n v="3"/>
    <n v="62"/>
    <n v="175"/>
    <n v="166"/>
    <n v="4"/>
    <n v="3"/>
    <m/>
    <s v="v"/>
    <m/>
    <n v="0.67963152507676561"/>
    <n v="2.6796315250767657"/>
    <n v="9"/>
    <m/>
    <m/>
    <m/>
  </r>
  <r>
    <n v="98"/>
    <s v="None"/>
    <x v="4"/>
    <n v="1"/>
    <d v="2014-02-11T00:00:00"/>
    <m/>
    <m/>
    <n v="3"/>
    <n v="1"/>
    <x v="3"/>
    <n v="3"/>
    <n v="60"/>
    <n v="168"/>
    <n v="167"/>
    <n v="4"/>
    <n v="3"/>
    <m/>
    <s v="v"/>
    <m/>
    <n v="0.68372569089048107"/>
    <n v="2.6837256908904812"/>
    <n v="9"/>
    <m/>
    <m/>
    <m/>
  </r>
  <r>
    <n v="53"/>
    <s v="None"/>
    <x v="2"/>
    <n v="1"/>
    <d v="2014-02-11T00:00:00"/>
    <m/>
    <n v="53"/>
    <n v="1"/>
    <n v="1"/>
    <x v="3"/>
    <n v="3"/>
    <n v="51"/>
    <m/>
    <n v="156"/>
    <n v="4"/>
    <n v="3"/>
    <m/>
    <s v="v"/>
    <m/>
    <n v="0.69026548672566368"/>
    <n v="2.6902654867256635"/>
    <n v="9"/>
    <m/>
    <m/>
    <m/>
  </r>
  <r>
    <n v="53"/>
    <s v="None"/>
    <x v="2"/>
    <n v="1"/>
    <d v="2014-02-11T00:00:00"/>
    <m/>
    <m/>
    <n v="2"/>
    <n v="1"/>
    <x v="3"/>
    <n v="4"/>
    <n v="47"/>
    <n v="154"/>
    <n v="207"/>
    <m/>
    <m/>
    <m/>
    <m/>
    <m/>
    <n v="0.91592920353982299"/>
    <n v="2.915929203539823"/>
    <s v=""/>
    <m/>
    <m/>
    <m/>
  </r>
  <r>
    <n v="53"/>
    <s v="None"/>
    <x v="2"/>
    <n v="1"/>
    <d v="2014-02-11T00:00:00"/>
    <m/>
    <m/>
    <n v="3"/>
    <n v="1"/>
    <x v="3"/>
    <n v="3"/>
    <n v="50"/>
    <n v="165"/>
    <n v="175"/>
    <n v="4"/>
    <n v="3"/>
    <m/>
    <s v="v"/>
    <m/>
    <n v="0.77433628318584069"/>
    <n v="2.7743362831858409"/>
    <n v="9"/>
    <m/>
    <m/>
    <m/>
  </r>
  <r>
    <n v="53"/>
    <s v="None"/>
    <x v="2"/>
    <n v="1"/>
    <d v="2014-02-11T00:00:00"/>
    <m/>
    <m/>
    <n v="4"/>
    <n v="1"/>
    <x v="3"/>
    <n v="3"/>
    <n v="49"/>
    <n v="166"/>
    <n v="205"/>
    <m/>
    <m/>
    <m/>
    <m/>
    <m/>
    <n v="0.90707964601769908"/>
    <n v="2.9070796460176993"/>
    <s v=""/>
    <m/>
    <m/>
    <m/>
  </r>
  <r>
    <n v="36"/>
    <s v="None"/>
    <x v="1"/>
    <n v="1"/>
    <d v="2014-02-11T00:00:00"/>
    <m/>
    <n v="36"/>
    <n v="1"/>
    <n v="1"/>
    <x v="4"/>
    <n v="4"/>
    <n v="61"/>
    <m/>
    <n v="146"/>
    <n v="4"/>
    <n v="4"/>
    <m/>
    <s v="v"/>
    <m/>
    <n v="0.61838204150783571"/>
    <n v="3.6183820415078358"/>
    <n v="11"/>
    <m/>
    <m/>
    <m/>
  </r>
  <r>
    <n v="36"/>
    <s v="None"/>
    <x v="1"/>
    <n v="1"/>
    <d v="2014-02-11T00:00:00"/>
    <m/>
    <m/>
    <n v="2"/>
    <n v="1"/>
    <x v="4"/>
    <n v="4"/>
    <n v="54"/>
    <n v="200"/>
    <n v="208"/>
    <n v="4"/>
    <n v="3"/>
    <m/>
    <s v="v"/>
    <m/>
    <n v="0.8809826344769166"/>
    <n v="3.8809826344769167"/>
    <n v="10"/>
    <m/>
    <m/>
    <m/>
  </r>
  <r>
    <n v="36"/>
    <s v="None"/>
    <x v="1"/>
    <n v="1"/>
    <d v="2014-02-11T00:00:00"/>
    <m/>
    <m/>
    <n v="3"/>
    <n v="0"/>
    <x v="4"/>
    <n v="4"/>
    <n v="61"/>
    <n v="204"/>
    <n v="209"/>
    <n v="3"/>
    <n v="4"/>
    <m/>
    <s v="v"/>
    <m/>
    <n v="0.8852181279119018"/>
    <n v="3.8852181279119016"/>
    <n v="10"/>
    <m/>
    <m/>
    <m/>
  </r>
  <r>
    <n v="212"/>
    <s v="None"/>
    <x v="1"/>
    <n v="2"/>
    <d v="2014-02-11T00:00:00"/>
    <m/>
    <n v="212"/>
    <n v="1"/>
    <n v="1"/>
    <x v="4"/>
    <n v="4"/>
    <n v="64"/>
    <m/>
    <n v="143"/>
    <n v="4"/>
    <n v="3"/>
    <m/>
    <s v="v"/>
    <m/>
    <n v="0.60567556120288013"/>
    <n v="3.6056755612028804"/>
    <n v="10"/>
    <m/>
    <m/>
    <m/>
  </r>
  <r>
    <n v="212"/>
    <s v="None"/>
    <x v="1"/>
    <n v="2"/>
    <d v="2014-02-11T00:00:00"/>
    <m/>
    <m/>
    <n v="2"/>
    <n v="0"/>
    <x v="3"/>
    <n v="4"/>
    <n v="59"/>
    <n v="147"/>
    <n v="199"/>
    <n v="4"/>
    <n v="3"/>
    <m/>
    <s v="v"/>
    <m/>
    <n v="1"/>
    <n v="3"/>
    <n v="9"/>
    <m/>
    <m/>
    <m/>
  </r>
  <r>
    <n v="212"/>
    <s v="None"/>
    <x v="1"/>
    <n v="2"/>
    <d v="2014-02-11T00:00:00"/>
    <m/>
    <m/>
    <n v="3"/>
    <n v="0"/>
    <x v="3"/>
    <n v="4"/>
    <n v="47"/>
    <n v="130"/>
    <n v="181"/>
    <n v="3"/>
    <n v="5"/>
    <m/>
    <s v="v"/>
    <m/>
    <n v="0.97837837837837838"/>
    <n v="2.9783783783783786"/>
    <n v="10"/>
    <m/>
    <m/>
    <m/>
  </r>
  <r>
    <n v="212"/>
    <s v="None"/>
    <x v="1"/>
    <n v="2"/>
    <d v="2014-02-11T00:00:00"/>
    <m/>
    <m/>
    <n v="4"/>
    <n v="0"/>
    <x v="3"/>
    <n v="3"/>
    <n v="64"/>
    <n v="132"/>
    <n v="146"/>
    <m/>
    <m/>
    <m/>
    <m/>
    <m/>
    <n v="0.78918918918918923"/>
    <n v="2.7891891891891891"/>
    <s v=""/>
    <m/>
    <m/>
    <m/>
  </r>
  <r>
    <n v="139"/>
    <s v="None"/>
    <x v="6"/>
    <n v="2"/>
    <d v="2014-02-18T00:00:00"/>
    <d v="2014-02-18T00:00:00"/>
    <n v="139"/>
    <n v="1"/>
    <n v="2"/>
    <x v="4"/>
    <n v="4"/>
    <n v="79"/>
    <m/>
    <n v="311"/>
    <n v="4"/>
    <n v="7"/>
    <m/>
    <s v="v"/>
    <m/>
    <n v="1"/>
    <n v="4"/>
    <n v="14"/>
    <m/>
    <m/>
    <m/>
  </r>
  <r>
    <n v="139"/>
    <s v="None"/>
    <x v="6"/>
    <n v="2"/>
    <d v="2014-02-18T00:00:00"/>
    <m/>
    <m/>
    <n v="2"/>
    <n v="2"/>
    <x v="4"/>
    <n v="4"/>
    <n v="88"/>
    <n v="261"/>
    <n v="253"/>
    <n v="4"/>
    <n v="7"/>
    <m/>
    <s v="v"/>
    <m/>
    <n v="0.81612903225806455"/>
    <n v="3.8161290322580648"/>
    <n v="14"/>
    <m/>
    <m/>
    <m/>
  </r>
  <r>
    <n v="139"/>
    <s v="None"/>
    <x v="6"/>
    <n v="2"/>
    <d v="2014-02-18T00:00:00"/>
    <m/>
    <m/>
    <n v="3"/>
    <n v="2"/>
    <x v="4"/>
    <n v="4"/>
    <n v="93"/>
    <n v="308"/>
    <n v="303"/>
    <n v="4"/>
    <n v="8"/>
    <m/>
    <s v="v"/>
    <m/>
    <n v="0.97741935483870968"/>
    <n v="3.9774193548387098"/>
    <n v="15"/>
    <m/>
    <m/>
    <m/>
  </r>
  <r>
    <n v="139"/>
    <s v="None"/>
    <x v="6"/>
    <n v="2"/>
    <d v="2014-02-18T00:00:00"/>
    <m/>
    <m/>
    <n v="4"/>
    <n v="0"/>
    <x v="4"/>
    <n v="4"/>
    <n v="84"/>
    <n v="276"/>
    <n v="277"/>
    <n v="4"/>
    <n v="8"/>
    <m/>
    <s v="DR"/>
    <m/>
    <n v="0.8935483870967742"/>
    <n v="3.8935483870967742"/>
    <n v="15"/>
    <m/>
    <m/>
    <m/>
  </r>
  <r>
    <n v="108"/>
    <s v="None"/>
    <x v="6"/>
    <n v="1"/>
    <d v="2014-02-18T00:00:00"/>
    <m/>
    <n v="108"/>
    <n v="1"/>
    <n v="2"/>
    <x v="4"/>
    <n v="4"/>
    <n v="86"/>
    <n v="286"/>
    <n v="290"/>
    <n v="4"/>
    <n v="8"/>
    <m/>
    <s v="DR"/>
    <m/>
    <n v="0.93548387096774188"/>
    <n v="3.935483870967742"/>
    <n v="15"/>
    <m/>
    <m/>
    <m/>
  </r>
  <r>
    <n v="108"/>
    <s v="None"/>
    <x v="6"/>
    <n v="1"/>
    <d v="2014-02-18T00:00:00"/>
    <m/>
    <m/>
    <n v="2"/>
    <n v="2"/>
    <x v="4"/>
    <n v="4"/>
    <n v="87"/>
    <n v="276"/>
    <n v="308"/>
    <n v="4"/>
    <n v="9"/>
    <m/>
    <s v="v"/>
    <m/>
    <n v="0.99354838709677418"/>
    <n v="3.9935483870967743"/>
    <n v="16"/>
    <m/>
    <m/>
    <m/>
  </r>
  <r>
    <n v="108"/>
    <s v="None"/>
    <x v="6"/>
    <n v="1"/>
    <d v="2014-02-18T00:00:00"/>
    <m/>
    <m/>
    <n v="3"/>
    <n v="2"/>
    <x v="4"/>
    <n v="4"/>
    <n v="88"/>
    <m/>
    <n v="312"/>
    <n v="4"/>
    <n v="8"/>
    <m/>
    <s v="v"/>
    <m/>
    <n v="1"/>
    <n v="4"/>
    <n v="15"/>
    <m/>
    <m/>
    <m/>
  </r>
  <r>
    <n v="207"/>
    <s v="None"/>
    <x v="3"/>
    <n v="2"/>
    <d v="2014-02-18T00:00:00"/>
    <m/>
    <n v="207"/>
    <n v="1"/>
    <n v="3"/>
    <x v="5"/>
    <n v="5"/>
    <n v="92"/>
    <m/>
    <n v="252"/>
    <n v="4"/>
    <n v="6"/>
    <m/>
    <s v="v"/>
    <m/>
    <n v="0.79195474544311761"/>
    <n v="4.7919547454431175"/>
    <n v="14"/>
    <m/>
    <m/>
    <m/>
  </r>
  <r>
    <n v="207"/>
    <s v="None"/>
    <x v="3"/>
    <n v="2"/>
    <d v="2014-02-18T00:00:00"/>
    <m/>
    <m/>
    <n v="2"/>
    <n v="2"/>
    <x v="4"/>
    <n v="4"/>
    <n v="81"/>
    <n v="278"/>
    <n v="279"/>
    <n v="4"/>
    <n v="5"/>
    <m/>
    <s v="v"/>
    <m/>
    <n v="0.84905660377358483"/>
    <n v="3.8490566037735849"/>
    <n v="12"/>
    <m/>
    <m/>
    <m/>
  </r>
  <r>
    <n v="207"/>
    <s v="None"/>
    <x v="3"/>
    <n v="2"/>
    <d v="2014-02-18T00:00:00"/>
    <m/>
    <m/>
    <n v="3"/>
    <n v="1"/>
    <x v="4"/>
    <n v="4"/>
    <n v="75"/>
    <n v="282"/>
    <n v="284"/>
    <n v="4"/>
    <n v="5"/>
    <m/>
    <s v="v"/>
    <s v="pale green leaves"/>
    <n v="0.8642726719415702"/>
    <n v="3.8642726719415701"/>
    <n v="12"/>
    <m/>
    <m/>
    <m/>
  </r>
  <r>
    <n v="230"/>
    <s v="None"/>
    <x v="4"/>
    <n v="3"/>
    <d v="2014-02-18T00:00:00"/>
    <m/>
    <n v="230"/>
    <n v="1"/>
    <n v="1"/>
    <x v="4"/>
    <n v="5"/>
    <n v="68"/>
    <m/>
    <n v="264"/>
    <n v="4"/>
    <n v="4"/>
    <m/>
    <s v="v"/>
    <m/>
    <n v="1"/>
    <n v="4"/>
    <n v="11"/>
    <m/>
    <m/>
    <m/>
  </r>
  <r>
    <n v="230"/>
    <s v="None"/>
    <x v="4"/>
    <n v="3"/>
    <d v="2014-02-18T00:00:00"/>
    <m/>
    <m/>
    <n v="2"/>
    <n v="2"/>
    <x v="4"/>
    <n v="5"/>
    <n v="77"/>
    <n v="239"/>
    <n v="272"/>
    <n v="4"/>
    <n v="4"/>
    <m/>
    <s v="v"/>
    <m/>
    <n v="1"/>
    <n v="4"/>
    <n v="11"/>
    <m/>
    <m/>
    <m/>
  </r>
  <r>
    <n v="230"/>
    <s v="None"/>
    <x v="4"/>
    <n v="3"/>
    <d v="2014-02-18T00:00:00"/>
    <m/>
    <m/>
    <n v="3"/>
    <n v="2"/>
    <x v="4"/>
    <n v="4"/>
    <n v="75"/>
    <n v="246"/>
    <n v="279"/>
    <n v="4"/>
    <n v="5"/>
    <m/>
    <s v="v"/>
    <m/>
    <n v="1"/>
    <n v="4"/>
    <n v="12"/>
    <m/>
    <m/>
    <m/>
  </r>
  <r>
    <n v="230"/>
    <s v="None"/>
    <x v="4"/>
    <n v="3"/>
    <d v="2014-02-18T00:00:00"/>
    <m/>
    <m/>
    <n v="4"/>
    <n v="0"/>
    <x v="3"/>
    <n v="5"/>
    <n v="43"/>
    <n v="82"/>
    <n v="151"/>
    <n v="4"/>
    <n v="4"/>
    <m/>
    <s v="v"/>
    <m/>
    <n v="0.61821903787103383"/>
    <n v="2.6182190378710337"/>
    <n v="10"/>
    <m/>
    <m/>
    <m/>
  </r>
  <r>
    <n v="175"/>
    <s v="None"/>
    <x v="4"/>
    <n v="2"/>
    <d v="2014-02-18T00:00:00"/>
    <m/>
    <n v="175"/>
    <n v="1"/>
    <n v="2"/>
    <x v="5"/>
    <n v="5"/>
    <n v="86"/>
    <m/>
    <n v="228"/>
    <n v="3"/>
    <n v="5"/>
    <m/>
    <s v="v"/>
    <m/>
    <n v="0.91200000000000003"/>
    <n v="4.9119999999999999"/>
    <n v="12"/>
    <m/>
    <m/>
    <m/>
  </r>
  <r>
    <n v="175"/>
    <s v="None"/>
    <x v="4"/>
    <n v="2"/>
    <d v="2014-02-18T00:00:00"/>
    <m/>
    <m/>
    <n v="2"/>
    <n v="1"/>
    <x v="4"/>
    <n v="5"/>
    <n v="82"/>
    <n v="277"/>
    <n v="277"/>
    <n v="4"/>
    <n v="3"/>
    <m/>
    <s v="v"/>
    <m/>
    <n v="1"/>
    <n v="4"/>
    <n v="10"/>
    <m/>
    <m/>
    <m/>
  </r>
  <r>
    <n v="175"/>
    <s v="None"/>
    <x v="4"/>
    <n v="2"/>
    <d v="2014-02-18T00:00:00"/>
    <m/>
    <m/>
    <n v="3"/>
    <n v="1"/>
    <x v="3"/>
    <n v="5"/>
    <n v="61"/>
    <n v="215"/>
    <n v="215"/>
    <n v="4"/>
    <n v="3"/>
    <m/>
    <s v="v"/>
    <m/>
    <n v="0.88024564994882293"/>
    <n v="2.8802456499488232"/>
    <n v="9"/>
    <m/>
    <m/>
    <m/>
  </r>
  <r>
    <n v="175"/>
    <s v="None"/>
    <x v="4"/>
    <n v="2"/>
    <d v="2014-02-18T00:00:00"/>
    <m/>
    <m/>
    <n v="4"/>
    <n v="0"/>
    <x v="3"/>
    <n v="4"/>
    <n v="57"/>
    <n v="170"/>
    <n v="169"/>
    <n v="3"/>
    <n v="3"/>
    <m/>
    <s v="v"/>
    <m/>
    <n v="0.69191402251791201"/>
    <n v="2.6919140225179121"/>
    <n v="8"/>
    <m/>
    <m/>
    <m/>
  </r>
  <r>
    <n v="130"/>
    <s v="None"/>
    <x v="2"/>
    <n v="2"/>
    <d v="2014-02-18T00:00:00"/>
    <m/>
    <n v="130"/>
    <n v="1"/>
    <n v="2"/>
    <x v="4"/>
    <n v="4"/>
    <n v="65"/>
    <m/>
    <n v="241"/>
    <n v="4"/>
    <n v="4"/>
    <m/>
    <s v="v"/>
    <m/>
    <n v="0.9117276166456495"/>
    <n v="3.9117276166456496"/>
    <n v="11"/>
    <m/>
    <m/>
    <m/>
  </r>
  <r>
    <n v="130"/>
    <s v="None"/>
    <x v="2"/>
    <n v="2"/>
    <d v="2014-02-18T00:00:00"/>
    <m/>
    <m/>
    <n v="2"/>
    <n v="2"/>
    <x v="5"/>
    <n v="5"/>
    <n v="70"/>
    <n v="281"/>
    <n v="289"/>
    <n v="4"/>
    <n v="6"/>
    <m/>
    <s v="v"/>
    <m/>
    <n v="1"/>
    <n v="5"/>
    <n v="14"/>
    <m/>
    <m/>
    <m/>
  </r>
  <r>
    <n v="130"/>
    <s v="None"/>
    <x v="2"/>
    <n v="2"/>
    <d v="2014-02-18T00:00:00"/>
    <m/>
    <m/>
    <n v="3"/>
    <n v="2"/>
    <x v="5"/>
    <n v="5"/>
    <n v="67"/>
    <n v="276"/>
    <n v="283"/>
    <n v="3"/>
    <n v="5"/>
    <m/>
    <s v="v"/>
    <m/>
    <n v="1"/>
    <n v="5"/>
    <n v="12"/>
    <m/>
    <m/>
    <m/>
  </r>
  <r>
    <n v="130"/>
    <s v="None"/>
    <x v="2"/>
    <n v="2"/>
    <d v="2014-02-18T00:00:00"/>
    <m/>
    <m/>
    <n v="4"/>
    <n v="2"/>
    <x v="5"/>
    <n v="5"/>
    <n v="77"/>
    <n v="277"/>
    <n v="272"/>
    <n v="3"/>
    <n v="4"/>
    <m/>
    <s v="v"/>
    <m/>
    <n v="1"/>
    <n v="5"/>
    <n v="11"/>
    <m/>
    <m/>
    <m/>
  </r>
  <r>
    <n v="101"/>
    <s v="None"/>
    <x v="2"/>
    <n v="1"/>
    <d v="2014-02-18T00:00:00"/>
    <m/>
    <n v="101"/>
    <n v="1"/>
    <n v="2"/>
    <x v="4"/>
    <n v="4"/>
    <n v="67"/>
    <m/>
    <n v="210"/>
    <n v="3"/>
    <n v="4"/>
    <m/>
    <s v="v"/>
    <m/>
    <n v="0.79445145018915519"/>
    <n v="3.7944514501891553"/>
    <n v="10"/>
    <m/>
    <m/>
    <m/>
  </r>
  <r>
    <n v="101"/>
    <s v="None"/>
    <x v="2"/>
    <n v="1"/>
    <d v="2014-02-18T00:00:00"/>
    <m/>
    <m/>
    <n v="2"/>
    <n v="2"/>
    <x v="5"/>
    <n v="5"/>
    <n v="72"/>
    <n v="265"/>
    <n v="267"/>
    <n v="4"/>
    <n v="4"/>
    <m/>
    <s v="v"/>
    <m/>
    <n v="1"/>
    <n v="5"/>
    <n v="12"/>
    <m/>
    <m/>
    <m/>
  </r>
  <r>
    <n v="101"/>
    <s v="None"/>
    <x v="2"/>
    <n v="1"/>
    <d v="2014-02-18T00:00:00"/>
    <m/>
    <m/>
    <n v="3"/>
    <n v="2"/>
    <x v="5"/>
    <n v="5"/>
    <n v="74"/>
    <n v="270"/>
    <n v="271"/>
    <n v="3"/>
    <n v="5"/>
    <m/>
    <s v="v"/>
    <m/>
    <n v="1"/>
    <n v="5"/>
    <n v="12"/>
    <m/>
    <m/>
    <m/>
  </r>
  <r>
    <n v="101"/>
    <s v="None"/>
    <x v="2"/>
    <n v="1"/>
    <d v="2014-02-18T00:00:00"/>
    <m/>
    <m/>
    <n v="4"/>
    <n v="2"/>
    <x v="4"/>
    <n v="4"/>
    <n v="60"/>
    <n v="213"/>
    <n v="212"/>
    <n v="3"/>
    <n v="5"/>
    <m/>
    <s v="v"/>
    <m/>
    <n v="0.80201765447667095"/>
    <n v="3.8020176544766708"/>
    <n v="11"/>
    <m/>
    <m/>
    <m/>
  </r>
  <r>
    <n v="32"/>
    <s v="None"/>
    <x v="4"/>
    <n v="1"/>
    <d v="2014-02-18T00:00:00"/>
    <m/>
    <n v="32"/>
    <n v="1"/>
    <n v="2"/>
    <x v="5"/>
    <n v="5"/>
    <n v="70"/>
    <m/>
    <n v="270"/>
    <n v="4"/>
    <n v="4"/>
    <m/>
    <s v="v"/>
    <m/>
    <n v="1"/>
    <n v="5"/>
    <n v="12"/>
    <m/>
    <m/>
    <m/>
  </r>
  <r>
    <n v="32"/>
    <s v="None"/>
    <x v="4"/>
    <n v="1"/>
    <d v="2014-02-18T00:00:00"/>
    <m/>
    <m/>
    <n v="2"/>
    <n v="2"/>
    <x v="5"/>
    <n v="5"/>
    <n v="75"/>
    <n v="265"/>
    <n v="265"/>
    <n v="4"/>
    <n v="4"/>
    <m/>
    <s v="v"/>
    <m/>
    <n v="1"/>
    <n v="5"/>
    <n v="12"/>
    <m/>
    <m/>
    <m/>
  </r>
  <r>
    <n v="32"/>
    <s v="None"/>
    <x v="4"/>
    <n v="1"/>
    <d v="2014-02-18T00:00:00"/>
    <m/>
    <m/>
    <n v="3"/>
    <n v="1"/>
    <x v="4"/>
    <n v="4"/>
    <n v="77"/>
    <n v="215"/>
    <n v="248"/>
    <n v="4"/>
    <n v="4"/>
    <m/>
    <s v="v"/>
    <m/>
    <n v="0.95826893353941267"/>
    <n v="3.9582689335394128"/>
    <n v="11"/>
    <m/>
    <m/>
    <m/>
  </r>
  <r>
    <n v="32"/>
    <s v="None"/>
    <x v="4"/>
    <n v="1"/>
    <d v="2014-02-18T00:00:00"/>
    <m/>
    <m/>
    <n v="4"/>
    <n v="2"/>
    <x v="5"/>
    <n v="5"/>
    <n v="72"/>
    <n v="216"/>
    <n v="215"/>
    <n v="4"/>
    <n v="4"/>
    <m/>
    <s v="v"/>
    <m/>
    <n v="0.86"/>
    <n v="4.8600000000000003"/>
    <n v="12"/>
    <m/>
    <m/>
    <m/>
  </r>
  <r>
    <n v="312"/>
    <s v="None"/>
    <x v="2"/>
    <n v="3"/>
    <d v="2014-02-18T00:00:00"/>
    <m/>
    <n v="312"/>
    <n v="1"/>
    <n v="2"/>
    <x v="4"/>
    <n v="5"/>
    <n v="66"/>
    <m/>
    <n v="279"/>
    <n v="4"/>
    <n v="5"/>
    <m/>
    <s v="v"/>
    <m/>
    <n v="1"/>
    <n v="4"/>
    <n v="12"/>
    <m/>
    <m/>
    <m/>
  </r>
  <r>
    <n v="312"/>
    <s v="None"/>
    <x v="2"/>
    <n v="3"/>
    <d v="2014-02-18T00:00:00"/>
    <m/>
    <m/>
    <n v="2"/>
    <n v="2"/>
    <x v="4"/>
    <n v="5"/>
    <n v="66"/>
    <n v="239"/>
    <n v="249"/>
    <n v="4"/>
    <n v="5"/>
    <m/>
    <s v="v"/>
    <m/>
    <n v="0.94199243379571251"/>
    <n v="3.9419924337957126"/>
    <n v="12"/>
    <m/>
    <m/>
    <m/>
  </r>
  <r>
    <n v="312"/>
    <s v="None"/>
    <x v="2"/>
    <n v="3"/>
    <d v="2014-02-18T00:00:00"/>
    <m/>
    <m/>
    <n v="3"/>
    <n v="2"/>
    <x v="5"/>
    <n v="5"/>
    <n v="72"/>
    <n v="266"/>
    <n v="266"/>
    <n v="4"/>
    <n v="5"/>
    <m/>
    <s v="v"/>
    <m/>
    <n v="1"/>
    <n v="5"/>
    <n v="13"/>
    <m/>
    <m/>
    <m/>
  </r>
  <r>
    <n v="328"/>
    <s v="None"/>
    <x v="3"/>
    <n v="3"/>
    <d v="2014-02-18T00:00:00"/>
    <m/>
    <n v="328"/>
    <n v="1"/>
    <n v="2"/>
    <x v="5"/>
    <n v="5"/>
    <n v="89"/>
    <m/>
    <n v="511"/>
    <n v="4"/>
    <n v="5"/>
    <m/>
    <s v="v"/>
    <m/>
    <n v="1"/>
    <n v="5"/>
    <n v="13"/>
    <m/>
    <m/>
    <m/>
  </r>
  <r>
    <n v="328"/>
    <s v="None"/>
    <x v="3"/>
    <n v="3"/>
    <d v="2014-02-18T00:00:00"/>
    <m/>
    <m/>
    <n v="2"/>
    <n v="3"/>
    <x v="6"/>
    <n v="6"/>
    <n v="81"/>
    <n v="323"/>
    <n v="324"/>
    <n v="4"/>
    <n v="5"/>
    <m/>
    <s v="v"/>
    <m/>
    <n v="1"/>
    <n v="6"/>
    <n v="14"/>
    <m/>
    <m/>
    <m/>
  </r>
  <r>
    <n v="328"/>
    <s v="None"/>
    <x v="3"/>
    <n v="3"/>
    <d v="2014-02-18T00:00:00"/>
    <m/>
    <m/>
    <n v="3"/>
    <n v="3"/>
    <x v="6"/>
    <n v="6"/>
    <n v="85"/>
    <n v="305"/>
    <n v="309"/>
    <n v="4"/>
    <n v="5"/>
    <m/>
    <s v="v"/>
    <m/>
    <n v="0.99773974814336464"/>
    <n v="5.9977397481433643"/>
    <n v="14"/>
    <m/>
    <m/>
    <m/>
  </r>
  <r>
    <n v="220"/>
    <s v="None"/>
    <x v="5"/>
    <n v="2"/>
    <d v="2014-02-18T00:00:00"/>
    <m/>
    <n v="220"/>
    <n v="1"/>
    <n v="1"/>
    <x v="5"/>
    <n v="5"/>
    <n v="102"/>
    <m/>
    <n v="297"/>
    <n v="3"/>
    <n v="7"/>
    <m/>
    <s v="v"/>
    <m/>
    <n v="1"/>
    <n v="5"/>
    <n v="14"/>
    <m/>
    <m/>
    <m/>
  </r>
  <r>
    <n v="220"/>
    <s v="None"/>
    <x v="5"/>
    <n v="2"/>
    <d v="2014-02-18T00:00:00"/>
    <m/>
    <m/>
    <n v="2"/>
    <n v="2"/>
    <x v="6"/>
    <n v="6"/>
    <n v="88"/>
    <n v="206"/>
    <n v="206"/>
    <n v="3"/>
    <n v="17"/>
    <n v="20"/>
    <s v="TS"/>
    <n v="1"/>
    <n v="1"/>
    <n v="6"/>
    <n v="25"/>
    <m/>
    <m/>
    <m/>
  </r>
  <r>
    <n v="220"/>
    <s v="None"/>
    <x v="5"/>
    <n v="2"/>
    <d v="2014-02-18T00:00:00"/>
    <m/>
    <m/>
    <n v="3"/>
    <n v="2"/>
    <x v="6"/>
    <n v="6"/>
    <n v="95"/>
    <n v="229"/>
    <n v="230"/>
    <n v="3"/>
    <n v="19"/>
    <n v="29"/>
    <s v="TS"/>
    <n v="1"/>
    <n v="1"/>
    <n v="6"/>
    <n v="27"/>
    <m/>
    <m/>
    <m/>
  </r>
  <r>
    <n v="220"/>
    <s v="None"/>
    <x v="5"/>
    <n v="2"/>
    <d v="2014-02-18T00:00:00"/>
    <m/>
    <m/>
    <n v="4"/>
    <n v="2"/>
    <x v="6"/>
    <n v="6"/>
    <n v="101"/>
    <n v="199"/>
    <n v="199"/>
    <n v="3"/>
    <n v="18"/>
    <n v="36"/>
    <s v="TS"/>
    <n v="1"/>
    <n v="1"/>
    <n v="6"/>
    <n v="26"/>
    <m/>
    <m/>
    <m/>
  </r>
  <r>
    <n v="242"/>
    <s v="None"/>
    <x v="5"/>
    <n v="3"/>
    <d v="2014-02-18T00:00:00"/>
    <m/>
    <n v="242"/>
    <n v="1"/>
    <n v="2"/>
    <x v="6"/>
    <n v="6"/>
    <n v="105"/>
    <m/>
    <n v="157"/>
    <n v="3"/>
    <n v="18"/>
    <n v="35"/>
    <s v="TS"/>
    <n v="1"/>
    <n v="1"/>
    <n v="6"/>
    <n v="26"/>
    <m/>
    <m/>
    <m/>
  </r>
  <r>
    <n v="242"/>
    <s v="None"/>
    <x v="5"/>
    <n v="3"/>
    <d v="2014-02-18T00:00:00"/>
    <m/>
    <m/>
    <n v="2"/>
    <n v="2"/>
    <x v="6"/>
    <n v="6"/>
    <n v="89"/>
    <n v="210"/>
    <n v="211"/>
    <n v="3"/>
    <n v="18"/>
    <n v="18"/>
    <s v="TS"/>
    <n v="1"/>
    <n v="1"/>
    <n v="6"/>
    <n v="26"/>
    <m/>
    <m/>
    <m/>
  </r>
  <r>
    <n v="242"/>
    <s v="None"/>
    <x v="5"/>
    <n v="3"/>
    <d v="2014-02-18T00:00:00"/>
    <m/>
    <m/>
    <n v="3"/>
    <n v="2"/>
    <x v="6"/>
    <n v="6"/>
    <n v="94"/>
    <n v="212"/>
    <n v="212"/>
    <n v="3"/>
    <n v="18"/>
    <n v="23"/>
    <s v="TS"/>
    <n v="1"/>
    <n v="1"/>
    <n v="6"/>
    <n v="26"/>
    <m/>
    <m/>
    <m/>
  </r>
  <r>
    <n v="242"/>
    <s v="None"/>
    <x v="5"/>
    <n v="3"/>
    <d v="2014-02-18T00:00:00"/>
    <m/>
    <m/>
    <n v="4"/>
    <n v="2"/>
    <x v="6"/>
    <n v="6"/>
    <n v="91"/>
    <n v="175"/>
    <n v="184"/>
    <n v="3"/>
    <n v="18"/>
    <n v="24"/>
    <s v="TS"/>
    <n v="1"/>
    <n v="1"/>
    <n v="6"/>
    <n v="26"/>
    <m/>
    <m/>
    <m/>
  </r>
  <r>
    <n v="239"/>
    <s v="None"/>
    <x v="1"/>
    <n v="3"/>
    <d v="2014-02-18T00:00:00"/>
    <m/>
    <n v="239"/>
    <n v="1"/>
    <n v="2"/>
    <x v="5"/>
    <n v="5"/>
    <n v="70"/>
    <m/>
    <n v="193"/>
    <n v="4"/>
    <n v="5"/>
    <m/>
    <s v="v"/>
    <m/>
    <n v="0.75162267416702733"/>
    <n v="4.7516226741670273"/>
    <n v="13"/>
    <m/>
    <m/>
    <m/>
  </r>
  <r>
    <n v="239"/>
    <s v="None"/>
    <x v="1"/>
    <n v="3"/>
    <d v="2014-02-18T00:00:00"/>
    <m/>
    <m/>
    <n v="2"/>
    <n v="2"/>
    <x v="5"/>
    <n v="5"/>
    <n v="73"/>
    <n v="254"/>
    <n v="252"/>
    <n v="5"/>
    <n v="5"/>
    <m/>
    <s v="v"/>
    <m/>
    <n v="0.98139333621808744"/>
    <n v="4.9813933362180878"/>
    <n v="14"/>
    <m/>
    <m/>
    <m/>
  </r>
  <r>
    <n v="239"/>
    <s v="None"/>
    <x v="1"/>
    <n v="3"/>
    <d v="2014-02-18T00:00:00"/>
    <m/>
    <m/>
    <n v="3"/>
    <n v="3"/>
    <x v="5"/>
    <n v="5"/>
    <n v="65"/>
    <n v="227"/>
    <n v="221"/>
    <n v="4"/>
    <n v="5"/>
    <m/>
    <s v="v"/>
    <m/>
    <n v="0.86066637819125924"/>
    <n v="4.8606663781912589"/>
    <n v="13"/>
    <m/>
    <m/>
    <m/>
  </r>
  <r>
    <n v="239"/>
    <s v="None"/>
    <x v="1"/>
    <n v="3"/>
    <d v="2014-02-18T00:00:00"/>
    <m/>
    <m/>
    <n v="4"/>
    <n v="1"/>
    <x v="5"/>
    <n v="5"/>
    <n v="68"/>
    <n v="227"/>
    <n v="228"/>
    <n v="5"/>
    <n v="4"/>
    <m/>
    <s v="v"/>
    <m/>
    <n v="0.88792730419731725"/>
    <n v="4.8879273041973175"/>
    <n v="13"/>
    <m/>
    <m/>
    <m/>
  </r>
  <r>
    <n v="48"/>
    <s v="None"/>
    <x v="5"/>
    <n v="1"/>
    <d v="2014-02-18T00:00:00"/>
    <m/>
    <n v="48"/>
    <n v="1"/>
    <n v="2"/>
    <x v="5"/>
    <n v="5"/>
    <n v="98"/>
    <m/>
    <n v="207"/>
    <n v="3"/>
    <n v="18"/>
    <n v="29"/>
    <s v="TS"/>
    <n v="1"/>
    <n v="0.99246575342465748"/>
    <n v="4.992465753424657"/>
    <n v="25"/>
    <m/>
    <m/>
    <m/>
  </r>
  <r>
    <n v="48"/>
    <s v="None"/>
    <x v="5"/>
    <n v="1"/>
    <d v="2014-02-18T00:00:00"/>
    <m/>
    <m/>
    <n v="2"/>
    <n v="1"/>
    <x v="5"/>
    <n v="5"/>
    <n v="110"/>
    <n v="229"/>
    <n v="226"/>
    <n v="3"/>
    <n v="17"/>
    <n v="30"/>
    <s v="TS"/>
    <n v="1"/>
    <n v="1"/>
    <n v="5"/>
    <n v="24"/>
    <m/>
    <m/>
    <m/>
  </r>
  <r>
    <n v="48"/>
    <s v="None"/>
    <x v="5"/>
    <n v="1"/>
    <d v="2014-02-18T00:00:00"/>
    <m/>
    <m/>
    <n v="3"/>
    <n v="1"/>
    <x v="5"/>
    <n v="5"/>
    <n v="103"/>
    <n v="211"/>
    <n v="211"/>
    <n v="3"/>
    <n v="19"/>
    <n v="30"/>
    <s v="TS"/>
    <n v="1"/>
    <n v="1"/>
    <n v="5"/>
    <n v="26"/>
    <m/>
    <m/>
    <m/>
  </r>
  <r>
    <n v="48"/>
    <s v="None"/>
    <x v="5"/>
    <n v="1"/>
    <d v="2014-02-18T00:00:00"/>
    <m/>
    <m/>
    <n v="4"/>
    <n v="2"/>
    <x v="6"/>
    <n v="6"/>
    <n v="106"/>
    <n v="229"/>
    <n v="229"/>
    <n v="3"/>
    <n v="17"/>
    <n v="37"/>
    <s v="TS"/>
    <n v="1"/>
    <n v="1"/>
    <n v="6"/>
    <n v="25"/>
    <m/>
    <m/>
    <m/>
  </r>
  <r>
    <n v="193"/>
    <s v="None"/>
    <x v="1"/>
    <n v="2"/>
    <d v="2014-02-18T00:00:00"/>
    <m/>
    <n v="193"/>
    <n v="1"/>
    <n v="2"/>
    <x v="5"/>
    <n v="5"/>
    <n v="67"/>
    <m/>
    <n v="162"/>
    <n v="4"/>
    <n v="5"/>
    <m/>
    <s v="v"/>
    <m/>
    <n v="0.63089571614019901"/>
    <n v="4.6308957161401993"/>
    <n v="13"/>
    <m/>
    <m/>
    <m/>
  </r>
  <r>
    <n v="193"/>
    <s v="None"/>
    <x v="1"/>
    <n v="2"/>
    <d v="2014-02-18T00:00:00"/>
    <m/>
    <m/>
    <n v="2"/>
    <n v="3"/>
    <x v="5"/>
    <n v="5"/>
    <n v="70"/>
    <n v="236"/>
    <n v="235"/>
    <n v="4"/>
    <n v="5"/>
    <m/>
    <s v="v"/>
    <m/>
    <n v="0.91518823020337514"/>
    <n v="4.9151882302033751"/>
    <n v="13"/>
    <m/>
    <m/>
    <m/>
  </r>
  <r>
    <n v="193"/>
    <s v="None"/>
    <x v="1"/>
    <n v="2"/>
    <d v="2014-02-18T00:00:00"/>
    <m/>
    <m/>
    <n v="3"/>
    <n v="2"/>
    <x v="5"/>
    <n v="5"/>
    <n v="65"/>
    <n v="230"/>
    <n v="230"/>
    <n v="4"/>
    <n v="6"/>
    <m/>
    <s v="v"/>
    <m/>
    <n v="0.89571614019904811"/>
    <n v="4.8957161401990481"/>
    <n v="14"/>
    <m/>
    <m/>
    <m/>
  </r>
  <r>
    <n v="193"/>
    <s v="None"/>
    <x v="1"/>
    <n v="2"/>
    <d v="2014-02-18T00:00:00"/>
    <m/>
    <m/>
    <n v="4"/>
    <n v="2"/>
    <x v="5"/>
    <n v="5"/>
    <n v="70"/>
    <n v="240"/>
    <n v="240"/>
    <n v="4"/>
    <n v="5"/>
    <m/>
    <s v="v"/>
    <m/>
    <n v="0.93466032020770229"/>
    <n v="4.9346603202077022"/>
    <n v="13"/>
    <m/>
    <m/>
    <m/>
  </r>
  <r>
    <n v="63"/>
    <s v="None"/>
    <x v="1"/>
    <n v="1"/>
    <d v="2014-02-18T00:00:00"/>
    <m/>
    <n v="63"/>
    <n v="1"/>
    <n v="2"/>
    <x v="5"/>
    <n v="5"/>
    <n v="67"/>
    <m/>
    <n v="189"/>
    <n v="5"/>
    <n v="5"/>
    <m/>
    <s v="v"/>
    <m/>
    <n v="0.73604500216356561"/>
    <n v="4.7360450021635661"/>
    <n v="14"/>
    <m/>
    <m/>
    <m/>
  </r>
  <r>
    <n v="63"/>
    <s v="None"/>
    <x v="1"/>
    <n v="1"/>
    <d v="2014-02-18T00:00:00"/>
    <m/>
    <m/>
    <n v="2"/>
    <n v="2"/>
    <x v="5"/>
    <n v="5"/>
    <n v="64"/>
    <n v="215"/>
    <n v="236"/>
    <n v="5"/>
    <n v="4"/>
    <m/>
    <s v="v"/>
    <m/>
    <n v="0.91908264820424057"/>
    <n v="4.9190826482042409"/>
    <n v="13"/>
    <m/>
    <m/>
    <m/>
  </r>
  <r>
    <n v="63"/>
    <s v="None"/>
    <x v="1"/>
    <n v="1"/>
    <d v="2014-02-18T00:00:00"/>
    <m/>
    <m/>
    <n v="3"/>
    <n v="2"/>
    <x v="5"/>
    <n v="5"/>
    <n v="70"/>
    <n v="233"/>
    <n v="230"/>
    <n v="5"/>
    <n v="5"/>
    <m/>
    <s v="v"/>
    <m/>
    <n v="0.89571614019904811"/>
    <n v="4.8957161401990481"/>
    <n v="14"/>
    <m/>
    <m/>
    <m/>
  </r>
  <r>
    <n v="63"/>
    <s v="None"/>
    <x v="1"/>
    <n v="1"/>
    <d v="2014-02-18T00:00:00"/>
    <m/>
    <m/>
    <n v="4"/>
    <n v="1"/>
    <x v="5"/>
    <n v="5"/>
    <n v="72"/>
    <n v="242"/>
    <n v="246"/>
    <n v="5"/>
    <n v="5"/>
    <m/>
    <s v="v"/>
    <m/>
    <n v="0.95802682821289487"/>
    <n v="4.958026828212895"/>
    <n v="14"/>
    <m/>
    <m/>
    <m/>
  </r>
  <r>
    <n v="96"/>
    <s v="None"/>
    <x v="3"/>
    <n v="1"/>
    <d v="2014-02-18T00:00:00"/>
    <m/>
    <n v="96"/>
    <n v="1"/>
    <n v="2"/>
    <x v="4"/>
    <n v="5"/>
    <n v="80"/>
    <m/>
    <n v="520"/>
    <n v="5"/>
    <n v="6"/>
    <m/>
    <s v="v"/>
    <m/>
    <n v="1"/>
    <n v="4"/>
    <n v="14"/>
    <m/>
    <m/>
    <m/>
  </r>
  <r>
    <n v="96"/>
    <s v="None"/>
    <x v="3"/>
    <n v="1"/>
    <d v="2014-02-18T00:00:00"/>
    <m/>
    <m/>
    <n v="2"/>
    <n v="3"/>
    <x v="5"/>
    <n v="5"/>
    <n v="76"/>
    <n v="277"/>
    <n v="327"/>
    <n v="4"/>
    <n v="7"/>
    <m/>
    <s v="v"/>
    <m/>
    <n v="1"/>
    <n v="5"/>
    <n v="15"/>
    <m/>
    <m/>
    <m/>
  </r>
  <r>
    <n v="96"/>
    <s v="None"/>
    <x v="3"/>
    <n v="1"/>
    <d v="2014-02-18T00:00:00"/>
    <m/>
    <m/>
    <n v="3"/>
    <n v="3"/>
    <x v="5"/>
    <n v="5"/>
    <n v="81"/>
    <n v="296"/>
    <n v="303"/>
    <n v="4"/>
    <n v="7"/>
    <m/>
    <s v="v "/>
    <m/>
    <n v="0.95223130106851039"/>
    <n v="4.9522313010685099"/>
    <n v="15"/>
    <m/>
    <m/>
    <m/>
  </r>
  <r>
    <n v="96"/>
    <s v="None"/>
    <x v="3"/>
    <n v="1"/>
    <d v="2014-02-18T00:00:00"/>
    <m/>
    <m/>
    <n v="4"/>
    <n v="0"/>
    <x v="4"/>
    <n v="4"/>
    <n v="65"/>
    <n v="148"/>
    <n v="145"/>
    <n v="4"/>
    <n v="9"/>
    <m/>
    <s v="E"/>
    <m/>
    <n v="0.44126597687157637"/>
    <n v="3.4412659768715765"/>
    <n v="16"/>
    <m/>
    <m/>
    <m/>
  </r>
  <r>
    <n v="225"/>
    <s v="None"/>
    <x v="6"/>
    <n v="3"/>
    <d v="2014-02-18T00:00:00"/>
    <m/>
    <n v="225"/>
    <n v="1"/>
    <n v="0"/>
    <x v="4"/>
    <n v="4"/>
    <n v="94"/>
    <m/>
    <n v="219"/>
    <n v="5"/>
    <n v="10"/>
    <m/>
    <s v="DR"/>
    <m/>
    <n v="0.70645161290322578"/>
    <n v="3.7064516129032259"/>
    <n v="18"/>
    <m/>
    <m/>
    <m/>
  </r>
  <r>
    <n v="225"/>
    <s v="None"/>
    <x v="6"/>
    <n v="3"/>
    <d v="2014-02-18T00:00:00"/>
    <m/>
    <m/>
    <n v="2"/>
    <n v="1"/>
    <x v="4"/>
    <n v="4"/>
    <n v="87"/>
    <n v="294"/>
    <n v="293"/>
    <n v="4"/>
    <n v="10"/>
    <m/>
    <s v="DR"/>
    <m/>
    <n v="0.94516129032258067"/>
    <n v="3.9451612903225808"/>
    <n v="17"/>
    <m/>
    <m/>
    <m/>
  </r>
  <r>
    <n v="225"/>
    <s v="None"/>
    <x v="6"/>
    <n v="3"/>
    <d v="2014-02-18T00:00:00"/>
    <m/>
    <m/>
    <n v="3"/>
    <n v="1"/>
    <x v="4"/>
    <n v="4"/>
    <n v="89"/>
    <n v="285"/>
    <n v="286"/>
    <n v="4"/>
    <n v="10"/>
    <m/>
    <s v="DR"/>
    <m/>
    <n v="0.92258064516129035"/>
    <n v="3.9225806451612906"/>
    <n v="17"/>
    <m/>
    <m/>
    <m/>
  </r>
  <r>
    <n v="225"/>
    <s v="None"/>
    <x v="6"/>
    <n v="3"/>
    <d v="2014-02-18T00:00:00"/>
    <m/>
    <m/>
    <n v="4"/>
    <n v="1"/>
    <x v="4"/>
    <n v="4"/>
    <n v="86"/>
    <n v="286"/>
    <n v="314"/>
    <n v="4"/>
    <n v="11"/>
    <m/>
    <s v="DR"/>
    <m/>
    <n v="1"/>
    <n v="4"/>
    <n v="18"/>
    <m/>
    <m/>
    <m/>
  </r>
  <r>
    <n v="84"/>
    <s v="None"/>
    <x v="5"/>
    <n v="1"/>
    <d v="2014-02-25T00:00:00"/>
    <d v="2014-02-25T00:00:00"/>
    <n v="84"/>
    <n v="1"/>
    <n v="1"/>
    <x v="7"/>
    <n v="7"/>
    <n v="200"/>
    <m/>
    <n v="65"/>
    <n v="1"/>
    <n v="18"/>
    <n v="140"/>
    <s v="All primordia spiklets with awns"/>
    <n v="3"/>
    <n v="0.83195706028075977"/>
    <n v="6.83195706028076"/>
    <n v="25"/>
    <m/>
    <m/>
    <m/>
  </r>
  <r>
    <n v="84"/>
    <s v="None"/>
    <x v="5"/>
    <n v="1"/>
    <d v="2014-02-25T00:00:00"/>
    <m/>
    <m/>
    <n v="2"/>
    <n v="2"/>
    <x v="8"/>
    <n v="8"/>
    <n v="190"/>
    <n v="130"/>
    <n v="55"/>
    <n v="1"/>
    <n v="17"/>
    <n v="110"/>
    <s v="All primordia spiklets with awns "/>
    <n v="3"/>
    <n v="0.72847682119205293"/>
    <n v="7.7284768211920527"/>
    <n v="25"/>
    <m/>
    <m/>
    <m/>
  </r>
  <r>
    <n v="84"/>
    <s v="None"/>
    <x v="5"/>
    <n v="1"/>
    <d v="2014-02-25T00:00:00"/>
    <m/>
    <m/>
    <n v="3"/>
    <n v="2"/>
    <x v="8"/>
    <n v="8"/>
    <n v="165"/>
    <n v="121"/>
    <n v="22"/>
    <n v="1"/>
    <n v="16"/>
    <n v="90"/>
    <s v="All primordia spiklets with awns "/>
    <n v="3"/>
    <n v="0.29139072847682118"/>
    <n v="7.2913907284768209"/>
    <n v="24"/>
    <m/>
    <m/>
    <m/>
  </r>
  <r>
    <n v="84"/>
    <s v="None"/>
    <x v="5"/>
    <n v="1"/>
    <d v="2014-02-25T00:00:00"/>
    <m/>
    <m/>
    <n v="4"/>
    <n v="1"/>
    <x v="7"/>
    <n v="7"/>
    <n v="188"/>
    <n v="129"/>
    <n v="47"/>
    <n v="1"/>
    <n v="16"/>
    <n v="114"/>
    <s v="All primordia spiklets with awns "/>
    <n v="3"/>
    <n v="0.60156895127993393"/>
    <n v="6.6015689512799343"/>
    <n v="23"/>
    <m/>
    <m/>
    <m/>
  </r>
  <r>
    <n v="202"/>
    <s v="None"/>
    <x v="5"/>
    <n v="2"/>
    <d v="2014-02-25T00:00:00"/>
    <m/>
    <n v="202"/>
    <n v="1"/>
    <n v="1"/>
    <x v="7"/>
    <n v="7"/>
    <n v="150"/>
    <m/>
    <n v="15"/>
    <n v="1"/>
    <n v="12"/>
    <n v="82"/>
    <s v="All primordia spiklets with awns "/>
    <n v="3"/>
    <n v="0.19199009083402147"/>
    <n v="6.1919900908340217"/>
    <n v="19"/>
    <m/>
    <m/>
    <m/>
  </r>
  <r>
    <n v="202"/>
    <s v="None"/>
    <x v="5"/>
    <n v="2"/>
    <d v="2014-02-25T00:00:00"/>
    <m/>
    <m/>
    <n v="2"/>
    <n v="1"/>
    <x v="8"/>
    <n v="7"/>
    <n v="230"/>
    <n v="59"/>
    <m/>
    <n v="1"/>
    <n v="16"/>
    <n v="148"/>
    <s v="FL (Flag Leaf)"/>
    <n v="3"/>
    <n v="0"/>
    <n v="7"/>
    <n v="24"/>
    <m/>
    <m/>
    <m/>
  </r>
  <r>
    <n v="202"/>
    <s v="None"/>
    <x v="5"/>
    <n v="2"/>
    <d v="2014-02-25T00:00:00"/>
    <m/>
    <m/>
    <n v="3"/>
    <n v="2"/>
    <x v="9"/>
    <n v="7"/>
    <n v="210"/>
    <n v="75"/>
    <m/>
    <n v="1"/>
    <n v="16"/>
    <n v="170"/>
    <s v="FL"/>
    <n v="3"/>
    <n v="0"/>
    <n v="8"/>
    <n v="25"/>
    <m/>
    <m/>
    <m/>
  </r>
  <r>
    <n v="202"/>
    <s v="None"/>
    <x v="5"/>
    <n v="2"/>
    <d v="2014-02-25T00:00:00"/>
    <m/>
    <m/>
    <n v="4"/>
    <n v="2"/>
    <x v="9"/>
    <n v="7"/>
    <n v="250"/>
    <n v="76"/>
    <m/>
    <n v="1"/>
    <n v="15"/>
    <n v="178"/>
    <s v="FL"/>
    <n v="3"/>
    <n v="0"/>
    <n v="8"/>
    <n v="24"/>
    <m/>
    <m/>
    <m/>
  </r>
  <r>
    <n v="159"/>
    <s v="None"/>
    <x v="1"/>
    <n v="2"/>
    <d v="2014-02-25T00:00:00"/>
    <m/>
    <n v="159"/>
    <n v="1"/>
    <n v="1"/>
    <x v="6"/>
    <n v="6"/>
    <n v="75"/>
    <m/>
    <n v="96"/>
    <n v="4"/>
    <n v="7"/>
    <m/>
    <s v="v"/>
    <m/>
    <n v="0.40148698884758366"/>
    <n v="5.4014869888475836"/>
    <n v="16"/>
    <m/>
    <m/>
    <m/>
  </r>
  <r>
    <n v="159"/>
    <s v="None"/>
    <x v="1"/>
    <n v="2"/>
    <d v="2014-02-25T00:00:00"/>
    <m/>
    <m/>
    <n v="2"/>
    <n v="1"/>
    <x v="6"/>
    <n v="6"/>
    <n v="70"/>
    <n v="260"/>
    <n v="186"/>
    <n v="5"/>
    <n v="7"/>
    <m/>
    <s v="v"/>
    <m/>
    <n v="0.77788104089219334"/>
    <n v="5.7778810408921935"/>
    <n v="17"/>
    <m/>
    <m/>
    <m/>
  </r>
  <r>
    <n v="159"/>
    <s v="None"/>
    <x v="1"/>
    <n v="2"/>
    <d v="2014-02-25T00:00:00"/>
    <m/>
    <m/>
    <n v="3"/>
    <n v="2"/>
    <x v="6"/>
    <n v="6"/>
    <n v="70"/>
    <n v="269"/>
    <n v="95"/>
    <n v="5"/>
    <n v="6"/>
    <m/>
    <s v="v"/>
    <m/>
    <n v="0.39730483271375466"/>
    <n v="5.3973048327137549"/>
    <n v="16"/>
    <m/>
    <m/>
    <m/>
  </r>
  <r>
    <n v="159"/>
    <s v="None"/>
    <x v="1"/>
    <n v="2"/>
    <d v="2014-02-25T00:00:00"/>
    <m/>
    <m/>
    <n v="4"/>
    <n v="2"/>
    <x v="6"/>
    <n v="6"/>
    <n v="73"/>
    <n v="262"/>
    <n v="161"/>
    <n v="5"/>
    <n v="7"/>
    <m/>
    <s v="v"/>
    <m/>
    <n v="0.67332713754646845"/>
    <n v="5.6733271375464689"/>
    <n v="17"/>
    <m/>
    <m/>
    <m/>
  </r>
  <r>
    <n v="75"/>
    <s v="None"/>
    <x v="1"/>
    <n v="1"/>
    <d v="2014-02-25T00:00:00"/>
    <m/>
    <n v="75"/>
    <n v="1"/>
    <n v="2"/>
    <x v="6"/>
    <n v="6"/>
    <n v="85"/>
    <m/>
    <n v="115"/>
    <n v="5"/>
    <n v="7"/>
    <m/>
    <s v="v"/>
    <m/>
    <n v="0.48094795539033458"/>
    <n v="5.4809479553903344"/>
    <n v="17"/>
    <m/>
    <m/>
    <m/>
  </r>
  <r>
    <n v="75"/>
    <s v="None"/>
    <x v="1"/>
    <n v="1"/>
    <d v="2014-02-25T00:00:00"/>
    <m/>
    <m/>
    <n v="2"/>
    <n v="0"/>
    <x v="5"/>
    <n v="6"/>
    <n v="80"/>
    <n v="257"/>
    <n v="141"/>
    <n v="5"/>
    <n v="6"/>
    <m/>
    <s v="v"/>
    <m/>
    <n v="0.54911293812202511"/>
    <n v="4.5491129381220254"/>
    <n v="15"/>
    <m/>
    <m/>
    <m/>
  </r>
  <r>
    <n v="75"/>
    <s v="None"/>
    <x v="1"/>
    <n v="1"/>
    <d v="2014-02-25T00:00:00"/>
    <m/>
    <m/>
    <n v="3"/>
    <n v="2"/>
    <x v="6"/>
    <n v="6"/>
    <n v="79"/>
    <n v="275"/>
    <n v="126"/>
    <n v="5"/>
    <n v="6"/>
    <m/>
    <s v="v"/>
    <m/>
    <n v="0.52695167286245348"/>
    <n v="5.5269516728624533"/>
    <n v="16"/>
    <m/>
    <m/>
    <m/>
  </r>
  <r>
    <n v="75"/>
    <s v="None"/>
    <x v="1"/>
    <n v="1"/>
    <d v="2014-02-25T00:00:00"/>
    <m/>
    <m/>
    <n v="4"/>
    <n v="2"/>
    <x v="6"/>
    <n v="6"/>
    <n v="61"/>
    <n v="259"/>
    <n v="53"/>
    <n v="5"/>
    <n v="5"/>
    <m/>
    <s v="v"/>
    <m/>
    <n v="0.22165427509293681"/>
    <n v="5.2216542750929369"/>
    <n v="15"/>
    <m/>
    <m/>
    <m/>
  </r>
  <r>
    <n v="37"/>
    <s v="None"/>
    <x v="4"/>
    <n v="1"/>
    <d v="2014-02-25T00:00:00"/>
    <m/>
    <n v="37"/>
    <n v="1"/>
    <n v="2"/>
    <x v="5"/>
    <n v="5"/>
    <n v="76"/>
    <m/>
    <n v="260"/>
    <n v="5"/>
    <n v="6"/>
    <m/>
    <s v="v"/>
    <m/>
    <n v="1"/>
    <n v="5"/>
    <n v="15"/>
    <m/>
    <m/>
    <m/>
  </r>
  <r>
    <n v="37"/>
    <s v="None"/>
    <x v="4"/>
    <n v="1"/>
    <d v="2014-02-25T00:00:00"/>
    <m/>
    <m/>
    <n v="2"/>
    <n v="2"/>
    <x v="5"/>
    <n v="5"/>
    <n v="84"/>
    <n v="288"/>
    <n v="297"/>
    <n v="5"/>
    <n v="6"/>
    <m/>
    <s v="v"/>
    <m/>
    <n v="1"/>
    <n v="5"/>
    <n v="15"/>
    <m/>
    <m/>
    <m/>
  </r>
  <r>
    <n v="37"/>
    <s v="None"/>
    <x v="4"/>
    <n v="1"/>
    <d v="2014-02-25T00:00:00"/>
    <m/>
    <m/>
    <n v="3"/>
    <n v="2"/>
    <x v="5"/>
    <n v="5"/>
    <n v="85"/>
    <n v="290"/>
    <n v="280"/>
    <n v="5"/>
    <n v="5"/>
    <m/>
    <s v="v"/>
    <m/>
    <n v="1"/>
    <n v="5"/>
    <n v="14"/>
    <m/>
    <m/>
    <m/>
  </r>
  <r>
    <n v="227"/>
    <s v="None"/>
    <x v="1"/>
    <n v="3"/>
    <d v="2014-02-25T00:00:00"/>
    <m/>
    <n v="227"/>
    <n v="1"/>
    <n v="3"/>
    <x v="6"/>
    <n v="6"/>
    <n v="77"/>
    <m/>
    <n v="147"/>
    <n v="5"/>
    <n v="7"/>
    <m/>
    <s v="v"/>
    <m/>
    <n v="0.61477695167286239"/>
    <n v="5.6147769516728623"/>
    <n v="17"/>
    <m/>
    <m/>
    <m/>
  </r>
  <r>
    <n v="227"/>
    <s v="None"/>
    <x v="1"/>
    <n v="3"/>
    <d v="2014-02-25T00:00:00"/>
    <m/>
    <m/>
    <n v="2"/>
    <n v="2"/>
    <x v="6"/>
    <n v="6"/>
    <n v="75"/>
    <n v="266"/>
    <n v="154"/>
    <n v="5"/>
    <n v="8"/>
    <m/>
    <s v="v"/>
    <m/>
    <n v="0.64405204460966536"/>
    <n v="5.6440520446096656"/>
    <n v="18"/>
    <m/>
    <m/>
    <m/>
  </r>
  <r>
    <n v="227"/>
    <s v="None"/>
    <x v="1"/>
    <n v="3"/>
    <d v="2014-02-25T00:00:00"/>
    <m/>
    <m/>
    <n v="3"/>
    <n v="4"/>
    <x v="6"/>
    <n v="6"/>
    <n v="67"/>
    <n v="242"/>
    <n v="184"/>
    <n v="5"/>
    <n v="7"/>
    <m/>
    <s v="v"/>
    <m/>
    <n v="0.76951672862453535"/>
    <n v="5.7695167286245352"/>
    <n v="17"/>
    <m/>
    <m/>
    <m/>
  </r>
  <r>
    <n v="133"/>
    <s v="None"/>
    <x v="4"/>
    <n v="2"/>
    <d v="2014-02-25T00:00:00"/>
    <m/>
    <n v="133"/>
    <n v="1"/>
    <n v="4"/>
    <x v="6"/>
    <n v="6"/>
    <n v="68"/>
    <m/>
    <n v="220"/>
    <n v="5"/>
    <n v="4"/>
    <m/>
    <s v="v"/>
    <m/>
    <n v="0.85881587508132717"/>
    <n v="5.8588158750813273"/>
    <n v="14"/>
    <m/>
    <m/>
    <m/>
  </r>
  <r>
    <n v="133"/>
    <s v="None"/>
    <x v="4"/>
    <n v="2"/>
    <d v="2014-02-25T00:00:00"/>
    <m/>
    <m/>
    <n v="2"/>
    <n v="4"/>
    <x v="6"/>
    <n v="6"/>
    <n v="80"/>
    <n v="120"/>
    <n v="270"/>
    <n v="5"/>
    <n v="4"/>
    <m/>
    <s v="v"/>
    <m/>
    <n v="1"/>
    <n v="6"/>
    <n v="14"/>
    <m/>
    <m/>
    <m/>
  </r>
  <r>
    <n v="133"/>
    <s v="None"/>
    <x v="4"/>
    <n v="2"/>
    <d v="2014-02-25T00:00:00"/>
    <m/>
    <m/>
    <n v="3"/>
    <n v="3"/>
    <x v="6"/>
    <n v="6"/>
    <n v="90"/>
    <n v="107"/>
    <n v="270"/>
    <n v="4"/>
    <n v="6"/>
    <m/>
    <s v="v"/>
    <m/>
    <n v="1"/>
    <n v="6"/>
    <n v="15"/>
    <m/>
    <m/>
    <m/>
  </r>
  <r>
    <n v="286"/>
    <s v="None"/>
    <x v="2"/>
    <n v="3"/>
    <d v="2014-02-25T00:00:00"/>
    <m/>
    <n v="286"/>
    <n v="1"/>
    <n v="4"/>
    <x v="5"/>
    <n v="6"/>
    <n v="79"/>
    <m/>
    <n v="35"/>
    <n v="4"/>
    <n v="6"/>
    <m/>
    <s v="v"/>
    <m/>
    <n v="0.13533107781536974"/>
    <n v="4.13533107781537"/>
    <n v="14"/>
    <m/>
    <m/>
    <m/>
  </r>
  <r>
    <n v="286"/>
    <s v="None"/>
    <x v="2"/>
    <n v="3"/>
    <d v="2014-02-25T00:00:00"/>
    <m/>
    <m/>
    <n v="2"/>
    <n v="4"/>
    <x v="6"/>
    <n v="6"/>
    <n v="80"/>
    <n v="292"/>
    <n v="55"/>
    <n v="4"/>
    <n v="7"/>
    <m/>
    <s v="v"/>
    <m/>
    <n v="0.2352437981180496"/>
    <n v="5.2352437981180495"/>
    <n v="16"/>
    <m/>
    <m/>
    <m/>
  </r>
  <r>
    <n v="286"/>
    <s v="None"/>
    <x v="2"/>
    <n v="3"/>
    <d v="2014-02-25T00:00:00"/>
    <m/>
    <m/>
    <n v="3"/>
    <n v="3"/>
    <x v="5"/>
    <n v="5"/>
    <n v="68"/>
    <n v="254"/>
    <n v="215"/>
    <n v="4"/>
    <n v="6"/>
    <m/>
    <s v="v"/>
    <m/>
    <n v="0.83131947800869987"/>
    <n v="4.8313194780086999"/>
    <n v="14"/>
    <m/>
    <m/>
    <m/>
  </r>
  <r>
    <n v="246"/>
    <s v="None"/>
    <x v="6"/>
    <n v="3"/>
    <d v="2014-02-25T00:00:00"/>
    <m/>
    <n v="246"/>
    <n v="1"/>
    <n v="4"/>
    <x v="6"/>
    <n v="6"/>
    <n v="107"/>
    <m/>
    <n v="151"/>
    <n v="3"/>
    <n v="17"/>
    <m/>
    <s v="TS"/>
    <s v="none"/>
    <n v="0.72387344199424741"/>
    <n v="5.7238734419942476"/>
    <n v="25"/>
    <m/>
    <m/>
    <m/>
  </r>
  <r>
    <n v="246"/>
    <s v="None"/>
    <x v="6"/>
    <n v="3"/>
    <d v="2014-02-25T00:00:00"/>
    <m/>
    <m/>
    <n v="2"/>
    <n v="0"/>
    <x v="5"/>
    <n v="5"/>
    <n v="81"/>
    <n v="310"/>
    <n v="214"/>
    <n v="4"/>
    <n v="14"/>
    <m/>
    <s v="DR"/>
    <s v="none"/>
    <n v="0.72690217391304357"/>
    <n v="4.7269021739130439"/>
    <n v="22"/>
    <m/>
    <m/>
    <m/>
  </r>
  <r>
    <n v="43"/>
    <s v="None"/>
    <x v="3"/>
    <n v="1"/>
    <d v="2014-02-25T00:00:00"/>
    <m/>
    <n v="43"/>
    <n v="1"/>
    <n v="2"/>
    <x v="5"/>
    <n v="5"/>
    <n v="89"/>
    <m/>
    <n v="302"/>
    <n v="4"/>
    <n v="6"/>
    <m/>
    <s v="v"/>
    <m/>
    <n v="0.94908862350722822"/>
    <n v="4.9490886235072278"/>
    <n v="14"/>
    <m/>
    <m/>
    <m/>
  </r>
  <r>
    <n v="43"/>
    <s v="None"/>
    <x v="3"/>
    <n v="1"/>
    <d v="2014-02-25T00:00:00"/>
    <m/>
    <m/>
    <n v="2"/>
    <n v="2"/>
    <x v="5"/>
    <n v="5"/>
    <n v="85"/>
    <n v="369"/>
    <n v="327"/>
    <n v="4"/>
    <n v="6"/>
    <m/>
    <s v="v"/>
    <m/>
    <n v="1"/>
    <n v="5"/>
    <n v="14"/>
    <m/>
    <m/>
    <m/>
  </r>
  <r>
    <n v="43"/>
    <s v="None"/>
    <x v="3"/>
    <n v="1"/>
    <d v="2014-02-25T00:00:00"/>
    <m/>
    <m/>
    <n v="3"/>
    <n v="2"/>
    <x v="5"/>
    <n v="5"/>
    <n v="80"/>
    <n v="308"/>
    <n v="256"/>
    <n v="4"/>
    <n v="6"/>
    <m/>
    <s v="v"/>
    <m/>
    <n v="0.8045254556882464"/>
    <n v="4.8045254556882462"/>
    <n v="14"/>
    <m/>
    <m/>
    <m/>
  </r>
  <r>
    <n v="43"/>
    <s v="None"/>
    <x v="3"/>
    <n v="1"/>
    <d v="2014-02-25T00:00:00"/>
    <m/>
    <m/>
    <n v="4"/>
    <n v="2"/>
    <x v="5"/>
    <n v="5"/>
    <n v="85"/>
    <n v="325"/>
    <n v="189"/>
    <n v="3"/>
    <n v="7"/>
    <m/>
    <s v="v"/>
    <m/>
    <n v="0.59396605908233813"/>
    <n v="4.5939660590823381"/>
    <n v="14"/>
    <m/>
    <m/>
    <m/>
  </r>
  <r>
    <n v="100"/>
    <s v="None"/>
    <x v="6"/>
    <n v="1"/>
    <d v="2014-02-25T00:00:00"/>
    <m/>
    <n v="100"/>
    <n v="1"/>
    <n v="3"/>
    <x v="6"/>
    <n v="6"/>
    <n v="115"/>
    <m/>
    <n v="100"/>
    <n v="3"/>
    <n v="17"/>
    <n v="8"/>
    <s v="TS"/>
    <m/>
    <n v="0.4793863854266539"/>
    <n v="5.479386385426654"/>
    <n v="25"/>
    <m/>
    <m/>
    <m/>
  </r>
  <r>
    <n v="100"/>
    <s v="None"/>
    <x v="6"/>
    <n v="1"/>
    <d v="2014-02-25T00:00:00"/>
    <m/>
    <m/>
    <n v="2"/>
    <n v="2"/>
    <x v="6"/>
    <n v="6"/>
    <n v="95"/>
    <n v="311"/>
    <n v="34"/>
    <n v="4"/>
    <n v="16"/>
    <n v="10"/>
    <s v="TS"/>
    <m/>
    <n v="0.16299137104506231"/>
    <n v="5.1629913710450621"/>
    <n v="25"/>
    <m/>
    <m/>
    <m/>
  </r>
  <r>
    <n v="100"/>
    <s v="None"/>
    <x v="6"/>
    <n v="1"/>
    <d v="2014-02-25T00:00:00"/>
    <m/>
    <m/>
    <n v="3"/>
    <n v="0"/>
    <x v="6"/>
    <n v="6"/>
    <n v="96"/>
    <n v="281"/>
    <n v="51"/>
    <n v="4"/>
    <n v="17"/>
    <n v="9"/>
    <s v="TS"/>
    <m/>
    <n v="0.24448705656759348"/>
    <n v="5.2444870565675936"/>
    <n v="26"/>
    <m/>
    <m/>
    <m/>
  </r>
  <r>
    <n v="238"/>
    <s v="None"/>
    <x v="3"/>
    <n v="3"/>
    <d v="2014-02-25T00:00:00"/>
    <m/>
    <n v="238"/>
    <n v="1"/>
    <n v="5"/>
    <x v="6"/>
    <n v="6"/>
    <n v="95"/>
    <m/>
    <n v="75"/>
    <n v="4"/>
    <n v="7"/>
    <m/>
    <s v="v"/>
    <m/>
    <n v="0.24216984178237005"/>
    <n v="5.2421698417823697"/>
    <n v="16"/>
    <m/>
    <m/>
    <m/>
  </r>
  <r>
    <n v="238"/>
    <s v="None"/>
    <x v="3"/>
    <n v="3"/>
    <d v="2014-02-25T00:00:00"/>
    <m/>
    <m/>
    <n v="2"/>
    <n v="3"/>
    <x v="5"/>
    <n v="6"/>
    <n v="92"/>
    <n v="334"/>
    <n v="55"/>
    <n v="3"/>
    <n v="5"/>
    <m/>
    <s v="v"/>
    <m/>
    <n v="0.17284726587052168"/>
    <n v="4.172847265870522"/>
    <n v="12"/>
    <m/>
    <m/>
    <m/>
  </r>
  <r>
    <n v="238"/>
    <s v="None"/>
    <x v="3"/>
    <n v="3"/>
    <d v="2014-02-25T00:00:00"/>
    <m/>
    <m/>
    <n v="3"/>
    <n v="2"/>
    <x v="5"/>
    <n v="5"/>
    <n v="92"/>
    <n v="340"/>
    <n v="336"/>
    <n v="4"/>
    <n v="7"/>
    <m/>
    <s v="v"/>
    <m/>
    <n v="1"/>
    <n v="5"/>
    <n v="15"/>
    <m/>
    <m/>
    <m/>
  </r>
  <r>
    <n v="120"/>
    <s v="None"/>
    <x v="3"/>
    <n v="2"/>
    <d v="2014-02-25T00:00:00"/>
    <m/>
    <n v="120"/>
    <n v="1"/>
    <n v="4"/>
    <x v="5"/>
    <n v="5"/>
    <n v="85"/>
    <m/>
    <n v="316"/>
    <n v="4"/>
    <n v="6"/>
    <m/>
    <s v="v"/>
    <m/>
    <n v="0.99308610936517916"/>
    <n v="4.993086109365179"/>
    <n v="14"/>
    <m/>
    <m/>
    <m/>
  </r>
  <r>
    <n v="120"/>
    <s v="None"/>
    <x v="3"/>
    <n v="2"/>
    <d v="2014-02-25T00:00:00"/>
    <m/>
    <m/>
    <n v="2"/>
    <n v="3"/>
    <x v="5"/>
    <n v="5"/>
    <n v="90"/>
    <n v="351"/>
    <n v="205"/>
    <n v="4"/>
    <n v="6"/>
    <m/>
    <s v="v"/>
    <m/>
    <n v="0.64424890006285362"/>
    <n v="4.6442489000628537"/>
    <n v="14"/>
    <m/>
    <m/>
    <m/>
  </r>
  <r>
    <n v="120"/>
    <s v="None"/>
    <x v="3"/>
    <n v="2"/>
    <d v="2014-02-25T00:00:00"/>
    <m/>
    <m/>
    <n v="3"/>
    <n v="2"/>
    <x v="5"/>
    <n v="5"/>
    <n v="85"/>
    <n v="325"/>
    <n v="261"/>
    <n v="5"/>
    <n v="6"/>
    <m/>
    <s v="v"/>
    <m/>
    <n v="0.82023884349465748"/>
    <n v="4.820238843494657"/>
    <n v="15"/>
    <m/>
    <m/>
    <m/>
  </r>
  <r>
    <n v="103"/>
    <s v="None"/>
    <x v="2"/>
    <n v="1"/>
    <d v="2014-02-25T00:00:00"/>
    <m/>
    <n v="103"/>
    <n v="1"/>
    <n v="4"/>
    <x v="6"/>
    <n v="6"/>
    <n v="81"/>
    <m/>
    <n v="56"/>
    <n v="5"/>
    <n v="6"/>
    <m/>
    <s v="v"/>
    <m/>
    <n v="0.23952095808383234"/>
    <n v="5.2395209580838324"/>
    <n v="16"/>
    <m/>
    <m/>
    <m/>
  </r>
  <r>
    <n v="103"/>
    <s v="None"/>
    <x v="2"/>
    <n v="1"/>
    <d v="2014-02-25T00:00:00"/>
    <m/>
    <m/>
    <n v="2"/>
    <n v="3"/>
    <x v="5"/>
    <n v="5"/>
    <n v="76"/>
    <n v="265"/>
    <n v="225"/>
    <n v="4"/>
    <n v="6"/>
    <m/>
    <s v="v"/>
    <m/>
    <n v="0.86998550024166266"/>
    <n v="4.869985500241663"/>
    <n v="14"/>
    <m/>
    <m/>
    <m/>
  </r>
  <r>
    <n v="103"/>
    <s v="None"/>
    <x v="2"/>
    <n v="1"/>
    <d v="2014-02-25T00:00:00"/>
    <m/>
    <m/>
    <n v="3"/>
    <n v="2"/>
    <x v="5"/>
    <n v="5"/>
    <n v="71"/>
    <n v="261"/>
    <n v="209"/>
    <n v="3"/>
    <n v="7"/>
    <m/>
    <s v="v"/>
    <m/>
    <n v="0.80811986466892216"/>
    <n v="4.8081198646689218"/>
    <n v="14"/>
    <m/>
    <m/>
    <m/>
  </r>
  <r>
    <n v="103"/>
    <s v="None"/>
    <x v="2"/>
    <n v="1"/>
    <d v="2014-02-25T00:00:00"/>
    <m/>
    <m/>
    <n v="4"/>
    <n v="2"/>
    <x v="5"/>
    <n v="5"/>
    <n v="80"/>
    <n v="286"/>
    <n v="155"/>
    <n v="4"/>
    <n v="6"/>
    <m/>
    <s v="v"/>
    <m/>
    <n v="0.59932334461092318"/>
    <n v="4.599323344610923"/>
    <n v="14"/>
    <m/>
    <m/>
    <m/>
  </r>
  <r>
    <n v="251"/>
    <s v="None"/>
    <x v="5"/>
    <n v="3"/>
    <d v="2014-02-25T00:00:00"/>
    <m/>
    <n v="251"/>
    <n v="1"/>
    <n v="1"/>
    <x v="7"/>
    <n v="7"/>
    <n v="225"/>
    <m/>
    <n v="83"/>
    <n v="1"/>
    <n v="17"/>
    <n v="143"/>
    <s v="FL"/>
    <n v="3"/>
    <n v="1"/>
    <n v="7"/>
    <n v="24"/>
    <m/>
    <m/>
    <m/>
  </r>
  <r>
    <n v="251"/>
    <s v="None"/>
    <x v="5"/>
    <n v="3"/>
    <d v="2014-02-25T00:00:00"/>
    <m/>
    <m/>
    <n v="2"/>
    <n v="2"/>
    <x v="7"/>
    <n v="7"/>
    <n v="200"/>
    <n v="120"/>
    <n v="67"/>
    <n v="1"/>
    <n v="17"/>
    <n v="145"/>
    <s v="FL"/>
    <n v="3"/>
    <n v="0.85755573905862925"/>
    <n v="6.857555739058629"/>
    <n v="24"/>
    <m/>
    <m/>
    <m/>
  </r>
  <r>
    <n v="251"/>
    <s v="None"/>
    <x v="5"/>
    <n v="3"/>
    <d v="2014-02-25T00:00:00"/>
    <m/>
    <m/>
    <n v="3"/>
    <n v="1"/>
    <x v="7"/>
    <n v="7"/>
    <n v="168"/>
    <n v="106"/>
    <n v="64"/>
    <n v="1"/>
    <n v="16"/>
    <n v="143"/>
    <s v="FL"/>
    <n v="3"/>
    <n v="0.81915772089182493"/>
    <n v="6.819157720891825"/>
    <n v="23"/>
    <m/>
    <m/>
    <m/>
  </r>
  <r>
    <n v="251"/>
    <s v="None"/>
    <x v="5"/>
    <n v="3"/>
    <d v="2014-02-25T00:00:00"/>
    <m/>
    <m/>
    <n v="4"/>
    <n v="1"/>
    <x v="7"/>
    <n v="7"/>
    <n v="205"/>
    <n v="120"/>
    <n v="66"/>
    <n v="1"/>
    <n v="18"/>
    <n v="141"/>
    <s v="allspiklets with "/>
    <n v="3"/>
    <n v="0.84475639966969451"/>
    <n v="6.844756399669695"/>
    <n v="25"/>
    <m/>
    <m/>
    <m/>
  </r>
  <r>
    <n v="132"/>
    <s v="None"/>
    <x v="6"/>
    <n v="2"/>
    <d v="2014-02-25T00:00:00"/>
    <m/>
    <n v="132"/>
    <n v="1"/>
    <n v="2"/>
    <x v="6"/>
    <n v="6"/>
    <n v="115"/>
    <m/>
    <n v="85"/>
    <n v="1"/>
    <n v="15"/>
    <n v="14"/>
    <s v="TS"/>
    <n v="1"/>
    <n v="0.40747842761265579"/>
    <n v="5.4074784276126557"/>
    <n v="21"/>
    <m/>
    <m/>
    <m/>
  </r>
  <r>
    <n v="132"/>
    <s v="None"/>
    <x v="6"/>
    <n v="2"/>
    <d v="2014-02-25T00:00:00"/>
    <m/>
    <m/>
    <n v="2"/>
    <n v="2"/>
    <x v="6"/>
    <n v="6"/>
    <n v="110"/>
    <n v="300"/>
    <n v="41"/>
    <n v="3"/>
    <n v="17"/>
    <n v="10"/>
    <s v="TS"/>
    <n v="0"/>
    <n v="0.19654841802492809"/>
    <n v="5.1965484180249284"/>
    <n v="25"/>
    <m/>
    <m/>
    <m/>
  </r>
  <r>
    <n v="132"/>
    <s v="None"/>
    <x v="6"/>
    <n v="2"/>
    <d v="2014-02-25T00:00:00"/>
    <m/>
    <m/>
    <n v="3"/>
    <n v="2"/>
    <x v="6"/>
    <n v="6"/>
    <n v="109"/>
    <n v="260"/>
    <n v="66"/>
    <n v="3"/>
    <n v="16"/>
    <n v="11"/>
    <s v="TS"/>
    <n v="0"/>
    <n v="0.31639501438159157"/>
    <n v="5.3163950143815919"/>
    <n v="24"/>
    <m/>
    <m/>
    <m/>
  </r>
  <r>
    <n v="132"/>
    <s v="None"/>
    <x v="6"/>
    <n v="2"/>
    <d v="2014-02-25T00:00:00"/>
    <m/>
    <m/>
    <n v="4"/>
    <n v="2"/>
    <x v="6"/>
    <n v="6"/>
    <n v="117"/>
    <n v="320"/>
    <n v="115"/>
    <n v="3"/>
    <n v="15"/>
    <n v="12"/>
    <s v="TS"/>
    <n v="0"/>
    <n v="0.55129434324065196"/>
    <n v="5.5512943432406523"/>
    <n v="23"/>
    <m/>
    <m/>
    <m/>
  </r>
  <r>
    <n v="253"/>
    <s v="None"/>
    <x v="4"/>
    <n v="3"/>
    <d v="2014-02-25T00:00:00"/>
    <m/>
    <n v="253"/>
    <n v="1"/>
    <n v="2"/>
    <x v="6"/>
    <n v="6"/>
    <n v="85"/>
    <m/>
    <n v="65"/>
    <n v="5"/>
    <n v="6"/>
    <m/>
    <s v="v"/>
    <m/>
    <n v="0.2537410540013012"/>
    <n v="5.253741054001301"/>
    <n v="16"/>
    <m/>
    <m/>
    <m/>
  </r>
  <r>
    <n v="253"/>
    <s v="None"/>
    <x v="4"/>
    <n v="3"/>
    <d v="2014-02-25T00:00:00"/>
    <m/>
    <m/>
    <n v="2"/>
    <n v="4"/>
    <x v="6"/>
    <n v="6"/>
    <n v="85"/>
    <n v="275"/>
    <n v="110"/>
    <n v="5"/>
    <n v="6"/>
    <m/>
    <s v="v"/>
    <m/>
    <n v="0.42940793754066359"/>
    <n v="5.4294079375406632"/>
    <n v="16"/>
    <m/>
    <m/>
    <m/>
  </r>
  <r>
    <n v="253"/>
    <s v="None"/>
    <x v="4"/>
    <n v="3"/>
    <d v="2014-02-25T00:00:00"/>
    <m/>
    <m/>
    <n v="3"/>
    <n v="4"/>
    <x v="6"/>
    <n v="6"/>
    <n v="83"/>
    <n v="255"/>
    <n v="109"/>
    <n v="4"/>
    <n v="6"/>
    <m/>
    <s v="v"/>
    <m/>
    <n v="0.42550422901756668"/>
    <n v="5.4255042290175668"/>
    <n v="15"/>
    <m/>
    <m/>
    <m/>
  </r>
  <r>
    <n v="253"/>
    <s v="None"/>
    <x v="4"/>
    <n v="3"/>
    <d v="2014-02-25T00:00:00"/>
    <m/>
    <m/>
    <n v="4"/>
    <n v="0"/>
    <x v="5"/>
    <n v="5"/>
    <n v="70"/>
    <n v="235"/>
    <n v="61"/>
    <n v="4"/>
    <n v="5"/>
    <m/>
    <s v="v"/>
    <m/>
    <n v="0.24399999999999999"/>
    <n v="4.2439999999999998"/>
    <n v="13"/>
    <m/>
    <m/>
    <m/>
  </r>
  <r>
    <n v="180"/>
    <s v="None"/>
    <x v="2"/>
    <n v="2"/>
    <d v="2014-02-25T00:00:00"/>
    <m/>
    <n v="180"/>
    <n v="1"/>
    <n v="4"/>
    <x v="5"/>
    <n v="6"/>
    <n v="65"/>
    <m/>
    <n v="240"/>
    <n v="5"/>
    <n v="6"/>
    <m/>
    <s v="v"/>
    <m/>
    <n v="0.92798453359110677"/>
    <n v="4.9279845335911068"/>
    <n v="15"/>
    <m/>
    <m/>
    <m/>
  </r>
  <r>
    <n v="180"/>
    <s v="None"/>
    <x v="2"/>
    <n v="2"/>
    <d v="2014-02-25T00:00:00"/>
    <m/>
    <m/>
    <n v="2"/>
    <n v="2"/>
    <x v="5"/>
    <n v="5"/>
    <n v="68"/>
    <n v="236"/>
    <n v="190"/>
    <n v="4"/>
    <n v="6"/>
    <m/>
    <s v="v"/>
    <m/>
    <n v="0.73465442242629286"/>
    <n v="4.734654422426293"/>
    <n v="14"/>
    <m/>
    <m/>
    <m/>
  </r>
  <r>
    <n v="180"/>
    <s v="None"/>
    <x v="2"/>
    <n v="2"/>
    <d v="2014-02-25T00:00:00"/>
    <m/>
    <m/>
    <n v="3"/>
    <n v="2"/>
    <x v="5"/>
    <n v="5"/>
    <n v="66"/>
    <n v="235"/>
    <n v="221"/>
    <n v="4"/>
    <n v="6"/>
    <m/>
    <s v="v"/>
    <m/>
    <n v="0.85451909134847748"/>
    <n v="4.854519091348477"/>
    <n v="14"/>
    <m/>
    <m/>
    <m/>
  </r>
  <r>
    <n v="304"/>
    <s v="None"/>
    <x v="1"/>
    <n v="3"/>
    <d v="2014-03-04T00:00:00"/>
    <d v="2014-03-04T00:00:00"/>
    <n v="304"/>
    <n v="1"/>
    <n v="3"/>
    <x v="8"/>
    <n v="8"/>
    <n v="77"/>
    <m/>
    <n v="150"/>
    <n v="4"/>
    <n v="14"/>
    <m/>
    <s v="E"/>
    <m/>
    <n v="0.78125"/>
    <n v="7.78125"/>
    <n v="25"/>
    <m/>
    <m/>
    <m/>
  </r>
  <r>
    <n v="304"/>
    <s v="None"/>
    <x v="1"/>
    <n v="3"/>
    <d v="2014-03-04T00:00:00"/>
    <m/>
    <m/>
    <n v="2"/>
    <n v="3"/>
    <x v="7"/>
    <n v="7"/>
    <n v="80"/>
    <n v="229"/>
    <n v="148"/>
    <n v="5"/>
    <n v="11"/>
    <m/>
    <s v="E"/>
    <m/>
    <n v="0.69712670748940175"/>
    <n v="6.6971267074894021"/>
    <n v="22"/>
    <m/>
    <m/>
    <m/>
  </r>
  <r>
    <n v="304"/>
    <s v="None"/>
    <x v="1"/>
    <n v="3"/>
    <d v="2014-03-04T00:00:00"/>
    <m/>
    <m/>
    <n v="3"/>
    <n v="2"/>
    <x v="7"/>
    <n v="7"/>
    <n v="75"/>
    <n v="201"/>
    <n v="101"/>
    <n v="5"/>
    <n v="11"/>
    <m/>
    <s v="E"/>
    <m/>
    <n v="0.47574187470560525"/>
    <n v="6.475741874705605"/>
    <n v="22"/>
    <m/>
    <m/>
    <m/>
  </r>
  <r>
    <n v="304"/>
    <s v="None"/>
    <x v="1"/>
    <n v="3"/>
    <d v="2014-03-04T00:00:00"/>
    <m/>
    <m/>
    <n v="4"/>
    <n v="3"/>
    <x v="7"/>
    <n v="7"/>
    <n v="82"/>
    <n v="222"/>
    <n v="164"/>
    <n v="5"/>
    <n v="11"/>
    <m/>
    <s v="E"/>
    <m/>
    <n v="0.77249175694771544"/>
    <n v="6.7724917569477157"/>
    <n v="22"/>
    <m/>
    <m/>
    <m/>
  </r>
  <r>
    <n v="252"/>
    <s v="None"/>
    <x v="6"/>
    <n v="3"/>
    <d v="2014-03-04T00:00:00"/>
    <m/>
    <n v="252"/>
    <n v="1"/>
    <n v="2"/>
    <x v="7"/>
    <n v="7"/>
    <n v="142"/>
    <m/>
    <n v="164"/>
    <n v="2"/>
    <n v="16"/>
    <n v="60"/>
    <s v="TS"/>
    <n v="3"/>
    <n v="1"/>
    <n v="7"/>
    <n v="24"/>
    <m/>
    <m/>
    <m/>
  </r>
  <r>
    <n v="252"/>
    <s v="None"/>
    <x v="6"/>
    <n v="3"/>
    <d v="2014-03-04T00:00:00"/>
    <m/>
    <m/>
    <n v="2"/>
    <n v="3"/>
    <x v="7"/>
    <n v="7"/>
    <n v="145"/>
    <n v="212"/>
    <n v="141"/>
    <n v="2"/>
    <n v="17"/>
    <n v="52"/>
    <s v="TS"/>
    <n v="2"/>
    <n v="0.86238532110091748"/>
    <n v="6.8623853211009171"/>
    <n v="25"/>
    <m/>
    <m/>
    <m/>
  </r>
  <r>
    <n v="252"/>
    <s v="None"/>
    <x v="6"/>
    <n v="3"/>
    <d v="2014-03-04T00:00:00"/>
    <m/>
    <m/>
    <n v="3"/>
    <n v="2"/>
    <x v="7"/>
    <n v="7"/>
    <n v="128"/>
    <n v="202"/>
    <n v="93"/>
    <n v="3"/>
    <n v="16"/>
    <n v="38"/>
    <s v="TS"/>
    <n v="2"/>
    <n v="0.56880733944954132"/>
    <n v="6.568807339449541"/>
    <n v="25"/>
    <m/>
    <m/>
    <m/>
  </r>
  <r>
    <n v="93"/>
    <s v="None"/>
    <x v="6"/>
    <n v="1"/>
    <d v="2014-03-04T00:00:00"/>
    <m/>
    <n v="93"/>
    <n v="1"/>
    <n v="2"/>
    <x v="8"/>
    <n v="8"/>
    <n v="213"/>
    <m/>
    <n v="64"/>
    <n v="1"/>
    <n v="14"/>
    <n v="106"/>
    <s v="TS"/>
    <n v="3"/>
    <n v="0.50950906678460861"/>
    <n v="7.5095090667846085"/>
    <n v="22"/>
    <m/>
    <m/>
    <m/>
  </r>
  <r>
    <n v="93"/>
    <s v="None"/>
    <x v="6"/>
    <n v="1"/>
    <d v="2014-03-04T00:00:00"/>
    <m/>
    <m/>
    <n v="2"/>
    <n v="2"/>
    <x v="8"/>
    <n v="8"/>
    <n v="232"/>
    <n v="175"/>
    <n v="70"/>
    <n v="1"/>
    <n v="15"/>
    <n v="126"/>
    <s v="TS"/>
    <n v="3"/>
    <n v="0.55727554179566563"/>
    <n v="7.5572755417956659"/>
    <n v="23"/>
    <m/>
    <m/>
    <m/>
  </r>
  <r>
    <n v="93"/>
    <s v="None"/>
    <x v="6"/>
    <n v="1"/>
    <d v="2014-03-04T00:00:00"/>
    <m/>
    <m/>
    <n v="3"/>
    <n v="2"/>
    <x v="8"/>
    <n v="8"/>
    <n v="234"/>
    <n v="152"/>
    <n v="98"/>
    <n v="1"/>
    <n v="15"/>
    <n v="134"/>
    <s v="TS"/>
    <n v="3"/>
    <n v="0.7801857585139319"/>
    <n v="7.780185758513932"/>
    <n v="23"/>
    <m/>
    <m/>
    <m/>
  </r>
  <r>
    <n v="158"/>
    <s v="None"/>
    <x v="3"/>
    <n v="2"/>
    <d v="2014-03-04T00:00:00"/>
    <m/>
    <n v="158"/>
    <n v="1"/>
    <n v="5"/>
    <x v="7"/>
    <n v="7"/>
    <n v="98"/>
    <m/>
    <n v="195"/>
    <n v="3"/>
    <n v="9"/>
    <m/>
    <s v="v"/>
    <m/>
    <n v="0.72311495673671189"/>
    <n v="6.7231149567367119"/>
    <n v="18"/>
    <m/>
    <m/>
    <m/>
  </r>
  <r>
    <n v="158"/>
    <s v="None"/>
    <x v="3"/>
    <n v="2"/>
    <d v="2014-03-04T00:00:00"/>
    <m/>
    <m/>
    <n v="2"/>
    <n v="6"/>
    <x v="6"/>
    <n v="6"/>
    <n v="76"/>
    <n v="297"/>
    <n v="250"/>
    <n v="5"/>
    <n v="7"/>
    <m/>
    <s v="v"/>
    <m/>
    <n v="0.80723280594123348"/>
    <n v="5.8072328059412337"/>
    <n v="17"/>
    <m/>
    <m/>
    <m/>
  </r>
  <r>
    <n v="158"/>
    <s v="None"/>
    <x v="3"/>
    <n v="2"/>
    <d v="2014-03-04T00:00:00"/>
    <m/>
    <m/>
    <n v="3"/>
    <n v="3"/>
    <x v="6"/>
    <n v="6"/>
    <n v="110"/>
    <n v="328"/>
    <n v="170"/>
    <n v="4"/>
    <n v="8"/>
    <m/>
    <s v="v"/>
    <m/>
    <n v="0.54891830804003872"/>
    <n v="5.5489183080400384"/>
    <n v="17"/>
    <m/>
    <m/>
    <m/>
  </r>
  <r>
    <n v="158"/>
    <s v="None"/>
    <x v="3"/>
    <n v="2"/>
    <d v="2014-03-04T00:00:00"/>
    <m/>
    <m/>
    <n v="4"/>
    <n v="2"/>
    <x v="6"/>
    <n v="6"/>
    <n v="98"/>
    <n v="307"/>
    <n v="153"/>
    <n v="5"/>
    <n v="8"/>
    <m/>
    <s v="v"/>
    <m/>
    <n v="0.49402647723603488"/>
    <n v="5.4940264772360345"/>
    <n v="18"/>
    <m/>
    <m/>
    <m/>
  </r>
  <r>
    <n v="168"/>
    <s v="None"/>
    <x v="6"/>
    <n v="2"/>
    <d v="2014-03-04T00:00:00"/>
    <m/>
    <n v="168"/>
    <n v="1"/>
    <n v="2"/>
    <x v="7"/>
    <n v="7"/>
    <n v="144"/>
    <m/>
    <n v="170"/>
    <n v="2"/>
    <n v="15"/>
    <n v="50"/>
    <s v="TS"/>
    <n v="2"/>
    <n v="1"/>
    <n v="7"/>
    <n v="23"/>
    <m/>
    <m/>
    <m/>
  </r>
  <r>
    <n v="168"/>
    <s v="None"/>
    <x v="6"/>
    <n v="2"/>
    <d v="2014-03-04T00:00:00"/>
    <m/>
    <m/>
    <n v="2"/>
    <n v="2"/>
    <x v="7"/>
    <n v="7"/>
    <n v="142"/>
    <n v="216"/>
    <n v="144"/>
    <n v="2"/>
    <n v="15"/>
    <n v="35"/>
    <s v="TS"/>
    <n v="2"/>
    <n v="0.88073394495412849"/>
    <n v="6.8807339449541285"/>
    <n v="23"/>
    <m/>
    <m/>
    <m/>
  </r>
  <r>
    <n v="168"/>
    <s v="None"/>
    <x v="6"/>
    <n v="2"/>
    <d v="2014-03-04T00:00:00"/>
    <m/>
    <m/>
    <n v="3"/>
    <n v="1"/>
    <x v="7"/>
    <n v="7"/>
    <n v="149"/>
    <n v="208"/>
    <n v="150"/>
    <n v="3"/>
    <n v="15"/>
    <n v="57"/>
    <s v="TS"/>
    <n v="1"/>
    <n v="0.91743119266055051"/>
    <n v="6.9174311926605503"/>
    <n v="24"/>
    <m/>
    <m/>
    <m/>
  </r>
  <r>
    <n v="168"/>
    <s v="None"/>
    <x v="6"/>
    <n v="2"/>
    <d v="2014-03-04T00:00:00"/>
    <m/>
    <m/>
    <n v="4"/>
    <n v="2"/>
    <x v="7"/>
    <n v="7"/>
    <n v="153"/>
    <n v="205"/>
    <n v="181"/>
    <n v="2"/>
    <n v="15"/>
    <n v="69"/>
    <s v="TS"/>
    <n v="2"/>
    <n v="1"/>
    <n v="7"/>
    <n v="23"/>
    <m/>
    <m/>
    <m/>
  </r>
  <r>
    <n v="244"/>
    <s v="None"/>
    <x v="4"/>
    <n v="3"/>
    <d v="2014-03-04T00:00:00"/>
    <m/>
    <n v="244"/>
    <n v="1"/>
    <n v="4"/>
    <x v="6"/>
    <n v="6"/>
    <n v="88"/>
    <m/>
    <n v="200"/>
    <n v="4"/>
    <n v="6"/>
    <m/>
    <s v="v"/>
    <m/>
    <n v="0.78074170461938841"/>
    <n v="5.7807417046193885"/>
    <n v="15"/>
    <m/>
    <m/>
    <m/>
  </r>
  <r>
    <n v="244"/>
    <s v="None"/>
    <x v="4"/>
    <n v="3"/>
    <d v="2014-03-04T00:00:00"/>
    <m/>
    <m/>
    <n v="2"/>
    <n v="5"/>
    <x v="6"/>
    <n v="6"/>
    <n v="79"/>
    <n v="265"/>
    <n v="204"/>
    <n v="5"/>
    <n v="7"/>
    <m/>
    <s v="v"/>
    <m/>
    <n v="0.79635653871177614"/>
    <n v="5.7963565387117759"/>
    <n v="17"/>
    <m/>
    <m/>
    <m/>
  </r>
  <r>
    <n v="39"/>
    <s v="None"/>
    <x v="3"/>
    <n v="1"/>
    <d v="2014-03-04T00:00:00"/>
    <m/>
    <n v="39"/>
    <n v="1"/>
    <n v="5"/>
    <x v="7"/>
    <n v="7"/>
    <n v="126"/>
    <m/>
    <n v="85"/>
    <n v="4"/>
    <n v="7"/>
    <m/>
    <s v="v"/>
    <m/>
    <n v="0.31520395550061803"/>
    <n v="6.3152039555006176"/>
    <n v="17"/>
    <m/>
    <m/>
    <m/>
  </r>
  <r>
    <n v="39"/>
    <s v="None"/>
    <x v="3"/>
    <n v="1"/>
    <d v="2014-03-04T00:00:00"/>
    <m/>
    <m/>
    <n v="2"/>
    <n v="1"/>
    <x v="5"/>
    <n v="5"/>
    <n v="92"/>
    <n v="361"/>
    <n v="269"/>
    <n v="5"/>
    <n v="6"/>
    <m/>
    <s v="v"/>
    <m/>
    <n v="0.84538026398491517"/>
    <n v="4.8453802639849153"/>
    <n v="15"/>
    <m/>
    <m/>
    <m/>
  </r>
  <r>
    <n v="39"/>
    <s v="None"/>
    <x v="3"/>
    <n v="1"/>
    <d v="2014-03-04T00:00:00"/>
    <m/>
    <m/>
    <n v="3"/>
    <n v="5"/>
    <x v="6"/>
    <n v="6"/>
    <n v="120"/>
    <n v="416"/>
    <n v="261"/>
    <n v="5"/>
    <n v="6"/>
    <m/>
    <s v="v"/>
    <m/>
    <n v="0.84275104940264778"/>
    <n v="5.842751049402648"/>
    <n v="16"/>
    <m/>
    <m/>
    <m/>
  </r>
  <r>
    <n v="39"/>
    <s v="None"/>
    <x v="3"/>
    <n v="1"/>
    <d v="2014-03-04T00:00:00"/>
    <m/>
    <m/>
    <n v="4"/>
    <n v="3"/>
    <x v="6"/>
    <n v="6"/>
    <n v="95"/>
    <n v="334"/>
    <n v="295"/>
    <n v="4"/>
    <n v="7"/>
    <m/>
    <s v="v"/>
    <m/>
    <n v="0.95253471101065545"/>
    <n v="5.9525347110106557"/>
    <n v="16"/>
    <m/>
    <m/>
    <m/>
  </r>
  <r>
    <n v="8"/>
    <s v="None"/>
    <x v="4"/>
    <n v="1"/>
    <d v="2014-03-04T00:00:00"/>
    <m/>
    <n v="8"/>
    <n v="1"/>
    <n v="3"/>
    <x v="7"/>
    <n v="7"/>
    <n v="81"/>
    <m/>
    <n v="66"/>
    <n v="4"/>
    <n v="8"/>
    <m/>
    <s v="v"/>
    <m/>
    <n v="0.31528662420382164"/>
    <n v="6.3152866242038215"/>
    <n v="18"/>
    <m/>
    <m/>
    <m/>
  </r>
  <r>
    <n v="8"/>
    <s v="None"/>
    <x v="4"/>
    <n v="1"/>
    <d v="2014-03-04T00:00:00"/>
    <m/>
    <m/>
    <n v="2"/>
    <n v="1"/>
    <x v="6"/>
    <n v="6"/>
    <n v="75"/>
    <n v="270"/>
    <n v="232"/>
    <n v="4"/>
    <n v="7"/>
    <m/>
    <s v="v"/>
    <m/>
    <n v="0.90566037735849048"/>
    <n v="5.9056603773584904"/>
    <n v="16"/>
    <m/>
    <m/>
    <m/>
  </r>
  <r>
    <n v="8"/>
    <s v="None"/>
    <x v="4"/>
    <n v="1"/>
    <d v="2014-03-04T00:00:00"/>
    <m/>
    <m/>
    <n v="3"/>
    <n v="4"/>
    <x v="7"/>
    <n v="7"/>
    <n v="93"/>
    <n v="242"/>
    <n v="60"/>
    <n v="5"/>
    <n v="6"/>
    <m/>
    <s v="v"/>
    <m/>
    <n v="0.28662420382165604"/>
    <n v="6.2866242038216562"/>
    <n v="17"/>
    <m/>
    <m/>
    <m/>
  </r>
  <r>
    <n v="8"/>
    <s v="None"/>
    <x v="4"/>
    <n v="1"/>
    <d v="2014-03-04T00:00:00"/>
    <m/>
    <m/>
    <n v="4"/>
    <n v="3"/>
    <x v="7"/>
    <n v="7"/>
    <n v="86"/>
    <n v="254"/>
    <n v="84"/>
    <n v="4"/>
    <n v="7"/>
    <m/>
    <s v="v"/>
    <m/>
    <n v="0.40127388535031844"/>
    <n v="6.4012738853503182"/>
    <n v="17"/>
    <m/>
    <m/>
    <m/>
  </r>
  <r>
    <n v="309"/>
    <s v="None"/>
    <x v="2"/>
    <n v="3"/>
    <d v="2014-03-04T00:00:00"/>
    <m/>
    <n v="309"/>
    <n v="1"/>
    <n v="2"/>
    <x v="6"/>
    <n v="6"/>
    <n v="68"/>
    <m/>
    <n v="81"/>
    <n v="4"/>
    <n v="8"/>
    <m/>
    <s v="v"/>
    <m/>
    <n v="0.34644995722840033"/>
    <n v="5.3464499572284003"/>
    <n v="17"/>
    <m/>
    <m/>
    <m/>
  </r>
  <r>
    <n v="309"/>
    <s v="None"/>
    <x v="2"/>
    <n v="3"/>
    <d v="2014-03-04T00:00:00"/>
    <m/>
    <m/>
    <n v="2"/>
    <n v="2"/>
    <x v="6"/>
    <n v="6"/>
    <n v="75"/>
    <n v="268"/>
    <n v="141"/>
    <n v="5"/>
    <n v="6"/>
    <m/>
    <s v="v"/>
    <m/>
    <n v="0.60307955517536349"/>
    <n v="5.6030795551753636"/>
    <n v="16"/>
    <m/>
    <m/>
    <m/>
  </r>
  <r>
    <n v="309"/>
    <s v="None"/>
    <x v="2"/>
    <n v="3"/>
    <d v="2014-03-04T00:00:00"/>
    <m/>
    <m/>
    <n v="3"/>
    <n v="3"/>
    <x v="6"/>
    <n v="6"/>
    <n v="82"/>
    <n v="250"/>
    <n v="90"/>
    <n v="4"/>
    <n v="7"/>
    <m/>
    <s v="v"/>
    <m/>
    <n v="0.3849443969204448"/>
    <n v="5.3849443969204449"/>
    <n v="16"/>
    <m/>
    <m/>
    <m/>
  </r>
  <r>
    <n v="309"/>
    <s v="None"/>
    <x v="2"/>
    <n v="3"/>
    <d v="2014-03-04T00:00:00"/>
    <m/>
    <m/>
    <n v="4"/>
    <n v="3"/>
    <x v="7"/>
    <n v="7"/>
    <n v="102"/>
    <n v="227"/>
    <n v="115"/>
    <n v="2"/>
    <n v="19"/>
    <n v="14"/>
    <s v="TS"/>
    <m/>
    <n v="0.53381962864721488"/>
    <n v="6.5338196286472146"/>
    <n v="27"/>
    <m/>
    <m/>
    <m/>
  </r>
  <r>
    <n v="199"/>
    <s v="None"/>
    <x v="2"/>
    <n v="2"/>
    <d v="2014-03-04T00:00:00"/>
    <m/>
    <n v="199"/>
    <n v="1"/>
    <n v="4"/>
    <x v="6"/>
    <n v="6"/>
    <n v="69"/>
    <m/>
    <n v="132"/>
    <n v="4"/>
    <n v="8"/>
    <m/>
    <s v="v"/>
    <m/>
    <n v="0.56458511548331902"/>
    <n v="5.564585115483319"/>
    <n v="17"/>
    <m/>
    <m/>
    <m/>
  </r>
  <r>
    <n v="199"/>
    <s v="None"/>
    <x v="2"/>
    <n v="2"/>
    <d v="2014-03-04T00:00:00"/>
    <m/>
    <m/>
    <n v="2"/>
    <n v="4"/>
    <x v="6"/>
    <n v="6"/>
    <n v="68"/>
    <n v="236"/>
    <n v="150"/>
    <n v="5"/>
    <n v="7"/>
    <m/>
    <s v="v"/>
    <m/>
    <n v="0.64157399486740796"/>
    <n v="5.6415739948674082"/>
    <n v="17"/>
    <m/>
    <m/>
    <m/>
  </r>
  <r>
    <n v="199"/>
    <s v="None"/>
    <x v="2"/>
    <n v="2"/>
    <d v="2014-03-04T00:00:00"/>
    <m/>
    <m/>
    <n v="3"/>
    <n v="5"/>
    <x v="6"/>
    <n v="6"/>
    <n v="78"/>
    <n v="260"/>
    <n v="176"/>
    <n v="4"/>
    <n v="8"/>
    <m/>
    <s v="v"/>
    <m/>
    <n v="0.75278015397775877"/>
    <n v="5.752780153977759"/>
    <n v="17"/>
    <m/>
    <m/>
    <m/>
  </r>
  <r>
    <n v="199"/>
    <s v="None"/>
    <x v="2"/>
    <n v="2"/>
    <d v="2014-03-04T00:00:00"/>
    <m/>
    <m/>
    <n v="4"/>
    <n v="4"/>
    <x v="6"/>
    <n v="6"/>
    <n v="60"/>
    <n v="235"/>
    <n v="156"/>
    <n v="5"/>
    <n v="6"/>
    <m/>
    <s v="v"/>
    <m/>
    <n v="0.66723695466210431"/>
    <n v="5.667236954662104"/>
    <n v="16"/>
    <m/>
    <m/>
    <m/>
  </r>
  <r>
    <n v="280"/>
    <s v="None"/>
    <x v="3"/>
    <n v="3"/>
    <d v="2014-03-04T00:00:00"/>
    <m/>
    <n v="280"/>
    <n v="1"/>
    <n v="4"/>
    <x v="6"/>
    <n v="6"/>
    <n v="100"/>
    <m/>
    <n v="315"/>
    <n v="5"/>
    <n v="7"/>
    <m/>
    <s v="v"/>
    <m/>
    <n v="1"/>
    <n v="6"/>
    <n v="17"/>
    <m/>
    <m/>
    <m/>
  </r>
  <r>
    <n v="280"/>
    <s v="None"/>
    <x v="3"/>
    <n v="3"/>
    <d v="2014-03-04T00:00:00"/>
    <m/>
    <m/>
    <n v="2"/>
    <n v="3"/>
    <x v="6"/>
    <n v="6"/>
    <n v="93"/>
    <n v="306"/>
    <n v="100"/>
    <n v="3"/>
    <n v="8"/>
    <m/>
    <s v="v"/>
    <m/>
    <n v="0.32289312237649337"/>
    <n v="5.3228931223764935"/>
    <n v="16"/>
    <m/>
    <m/>
    <m/>
  </r>
  <r>
    <n v="280"/>
    <s v="None"/>
    <x v="3"/>
    <n v="3"/>
    <d v="2014-03-04T00:00:00"/>
    <m/>
    <m/>
    <n v="3"/>
    <n v="4"/>
    <x v="7"/>
    <n v="7"/>
    <n v="105"/>
    <n v="332"/>
    <n v="41"/>
    <n v="6"/>
    <n v="6"/>
    <m/>
    <s v="v"/>
    <m/>
    <n v="0.15203955500618047"/>
    <n v="6.1520395550061808"/>
    <n v="18"/>
    <m/>
    <m/>
    <m/>
  </r>
  <r>
    <n v="280"/>
    <s v="None"/>
    <x v="3"/>
    <n v="3"/>
    <d v="2014-03-04T00:00:00"/>
    <m/>
    <m/>
    <n v="4"/>
    <n v="2"/>
    <x v="6"/>
    <n v="6"/>
    <n v="95"/>
    <n v="272"/>
    <n v="89"/>
    <n v="4"/>
    <n v="8"/>
    <m/>
    <s v="v"/>
    <m/>
    <n v="0.28737487891507912"/>
    <n v="5.2873748789150792"/>
    <n v="17"/>
    <m/>
    <m/>
    <m/>
  </r>
  <r>
    <n v="88"/>
    <s v="None"/>
    <x v="1"/>
    <n v="1"/>
    <d v="2014-03-04T00:00:00"/>
    <m/>
    <n v="88"/>
    <n v="1"/>
    <n v="2"/>
    <x v="7"/>
    <n v="7"/>
    <n v="100"/>
    <m/>
    <n v="206"/>
    <n v="3"/>
    <n v="11"/>
    <m/>
    <s v="E"/>
    <m/>
    <n v="0.97032501177578889"/>
    <n v="6.9703250117757891"/>
    <n v="20"/>
    <m/>
    <m/>
    <m/>
  </r>
  <r>
    <n v="88"/>
    <s v="None"/>
    <x v="1"/>
    <n v="1"/>
    <d v="2014-03-04T00:00:00"/>
    <m/>
    <m/>
    <n v="2"/>
    <n v="2"/>
    <x v="7"/>
    <n v="7"/>
    <n v="95"/>
    <n v="255"/>
    <n v="95"/>
    <n v="4"/>
    <n v="8"/>
    <m/>
    <s v="v"/>
    <m/>
    <n v="0.44747998115873761"/>
    <n v="6.4474799811587378"/>
    <n v="18"/>
    <m/>
    <m/>
    <m/>
  </r>
  <r>
    <n v="88"/>
    <s v="None"/>
    <x v="1"/>
    <n v="1"/>
    <d v="2014-03-04T00:00:00"/>
    <m/>
    <m/>
    <n v="3"/>
    <n v="2"/>
    <x v="7"/>
    <n v="7"/>
    <n v="100"/>
    <n v="276"/>
    <n v="124"/>
    <n v="4"/>
    <n v="9"/>
    <m/>
    <s v="v"/>
    <m/>
    <n v="0.58407913330193117"/>
    <n v="6.5840791333019313"/>
    <n v="19"/>
    <m/>
    <m/>
    <m/>
  </r>
  <r>
    <n v="88"/>
    <s v="None"/>
    <x v="1"/>
    <n v="1"/>
    <d v="2014-03-04T00:00:00"/>
    <m/>
    <m/>
    <n v="4"/>
    <n v="2"/>
    <x v="7"/>
    <n v="7"/>
    <n v="98"/>
    <n v="261"/>
    <n v="120"/>
    <n v="4"/>
    <n v="9"/>
    <m/>
    <s v="v"/>
    <m/>
    <n v="0.56523787093735278"/>
    <n v="6.5652378709373531"/>
    <n v="19"/>
    <m/>
    <m/>
    <m/>
  </r>
  <r>
    <n v="2"/>
    <s v="None"/>
    <x v="2"/>
    <n v="1"/>
    <d v="2014-03-04T00:00:00"/>
    <m/>
    <n v="2"/>
    <n v="1"/>
    <n v="4"/>
    <x v="6"/>
    <n v="6"/>
    <n v="75"/>
    <m/>
    <n v="179"/>
    <n v="4"/>
    <n v="7"/>
    <m/>
    <s v="v"/>
    <m/>
    <n v="0.76561163387510689"/>
    <n v="5.7656116338751069"/>
    <n v="16"/>
    <m/>
    <m/>
    <m/>
  </r>
  <r>
    <n v="2"/>
    <s v="None"/>
    <x v="2"/>
    <n v="1"/>
    <d v="2014-03-04T00:00:00"/>
    <m/>
    <m/>
    <n v="2"/>
    <n v="5"/>
    <x v="6"/>
    <n v="6"/>
    <n v="79"/>
    <n v="257"/>
    <n v="150"/>
    <n v="4"/>
    <n v="7"/>
    <m/>
    <s v="v"/>
    <m/>
    <n v="0.64157399486740796"/>
    <n v="5.6415739948674082"/>
    <n v="16"/>
    <m/>
    <m/>
    <m/>
  </r>
  <r>
    <n v="2"/>
    <s v="None"/>
    <x v="2"/>
    <n v="1"/>
    <d v="2014-03-04T00:00:00"/>
    <m/>
    <m/>
    <n v="3"/>
    <n v="5"/>
    <x v="6"/>
    <n v="6"/>
    <n v="82"/>
    <n v="271"/>
    <n v="185"/>
    <n v="5"/>
    <n v="8"/>
    <m/>
    <s v="v"/>
    <m/>
    <n v="0.79127459366980324"/>
    <n v="5.7912745936698036"/>
    <n v="18"/>
    <m/>
    <m/>
    <m/>
  </r>
  <r>
    <n v="190"/>
    <s v="None"/>
    <x v="1"/>
    <n v="2"/>
    <d v="2014-03-04T00:00:00"/>
    <m/>
    <n v="190"/>
    <n v="1"/>
    <n v="3"/>
    <x v="7"/>
    <n v="7"/>
    <n v="75"/>
    <m/>
    <n v="102"/>
    <n v="5"/>
    <n v="8"/>
    <m/>
    <s v="v"/>
    <m/>
    <n v="0.48045219029674985"/>
    <n v="6.4804521902967496"/>
    <n v="19"/>
    <m/>
    <m/>
    <m/>
  </r>
  <r>
    <n v="190"/>
    <s v="None"/>
    <x v="1"/>
    <n v="2"/>
    <d v="2014-03-04T00:00:00"/>
    <m/>
    <m/>
    <n v="2"/>
    <n v="2"/>
    <x v="7"/>
    <n v="7"/>
    <n v="74"/>
    <n v="215"/>
    <n v="46"/>
    <n v="5"/>
    <n v="8"/>
    <m/>
    <s v="v"/>
    <m/>
    <n v="0.21667451719265191"/>
    <n v="6.2166745171926516"/>
    <n v="19"/>
    <m/>
    <m/>
    <m/>
  </r>
  <r>
    <n v="190"/>
    <s v="None"/>
    <x v="1"/>
    <n v="2"/>
    <d v="2014-03-04T00:00:00"/>
    <m/>
    <m/>
    <n v="3"/>
    <n v="2"/>
    <x v="6"/>
    <n v="6"/>
    <n v="86"/>
    <n v="241"/>
    <n v="161"/>
    <n v="5"/>
    <n v="9"/>
    <m/>
    <s v="v"/>
    <m/>
    <n v="0.67332713754646845"/>
    <n v="5.6733271375464689"/>
    <n v="19"/>
    <m/>
    <m/>
    <m/>
  </r>
  <r>
    <n v="190"/>
    <s v="None"/>
    <x v="1"/>
    <n v="2"/>
    <d v="2014-03-04T00:00:00"/>
    <m/>
    <m/>
    <n v="4"/>
    <n v="1"/>
    <x v="6"/>
    <n v="6"/>
    <n v="82"/>
    <n v="237"/>
    <n v="126"/>
    <n v="5"/>
    <n v="10"/>
    <m/>
    <s v="v"/>
    <m/>
    <n v="0.52695167286245348"/>
    <n v="5.5269516728624533"/>
    <n v="20"/>
    <m/>
    <m/>
    <m/>
  </r>
  <r>
    <n v="186"/>
    <s v="None"/>
    <x v="4"/>
    <n v="2"/>
    <d v="2014-03-04T00:00:00"/>
    <m/>
    <n v="186"/>
    <n v="1"/>
    <n v="5"/>
    <x v="6"/>
    <n v="6"/>
    <n v="87"/>
    <m/>
    <n v="156"/>
    <n v="5"/>
    <n v="6"/>
    <m/>
    <s v="v"/>
    <m/>
    <n v="0.60897852960312293"/>
    <n v="5.6089785296031227"/>
    <n v="16"/>
    <m/>
    <m/>
    <m/>
  </r>
  <r>
    <n v="186"/>
    <s v="None"/>
    <x v="4"/>
    <n v="2"/>
    <d v="2014-03-04T00:00:00"/>
    <m/>
    <m/>
    <n v="2"/>
    <n v="6"/>
    <x v="7"/>
    <n v="7"/>
    <n v="85"/>
    <n v="240"/>
    <n v="55"/>
    <n v="4"/>
    <n v="8"/>
    <m/>
    <s v="v"/>
    <m/>
    <n v="0.26273885350318471"/>
    <n v="6.2627388535031852"/>
    <n v="18"/>
    <m/>
    <m/>
    <m/>
  </r>
  <r>
    <n v="186"/>
    <s v="None"/>
    <x v="4"/>
    <n v="2"/>
    <d v="2014-03-04T00:00:00"/>
    <m/>
    <m/>
    <n v="3"/>
    <n v="4"/>
    <x v="7"/>
    <n v="7"/>
    <n v="85"/>
    <n v="263"/>
    <n v="45"/>
    <n v="5"/>
    <n v="6"/>
    <m/>
    <s v="v"/>
    <m/>
    <n v="0.21496815286624202"/>
    <n v="6.2149681528662422"/>
    <n v="17"/>
    <m/>
    <m/>
    <m/>
  </r>
  <r>
    <n v="186"/>
    <s v="None"/>
    <x v="4"/>
    <n v="2"/>
    <d v="2014-03-04T00:00:00"/>
    <m/>
    <m/>
    <n v="4"/>
    <n v="2"/>
    <x v="6"/>
    <n v="6"/>
    <n v="76"/>
    <n v="269"/>
    <n v="177"/>
    <n v="4"/>
    <n v="8"/>
    <m/>
    <s v="v"/>
    <m/>
    <n v="0.69095640858815865"/>
    <n v="5.6909564085881588"/>
    <n v="17"/>
    <m/>
    <m/>
    <m/>
  </r>
  <r>
    <n v="89"/>
    <s v="None"/>
    <x v="5"/>
    <n v="1"/>
    <d v="2014-03-04T00:00:00"/>
    <m/>
    <n v="89"/>
    <n v="1"/>
    <n v="0"/>
    <x v="8"/>
    <m/>
    <n v="370"/>
    <n v="50"/>
    <m/>
    <m/>
    <n v="14"/>
    <m/>
    <s v="heads emerging"/>
    <n v="4"/>
    <n v="0"/>
    <n v="7"/>
    <n v="21"/>
    <m/>
    <m/>
    <m/>
  </r>
  <r>
    <n v="89"/>
    <s v="None"/>
    <x v="5"/>
    <n v="1"/>
    <d v="2014-03-04T00:00:00"/>
    <m/>
    <m/>
    <n v="2"/>
    <n v="2"/>
    <x v="8"/>
    <m/>
    <n v="350"/>
    <n v="65"/>
    <m/>
    <m/>
    <n v="13"/>
    <m/>
    <s v="heads emerging"/>
    <n v="4"/>
    <n v="0"/>
    <n v="7"/>
    <n v="20"/>
    <m/>
    <m/>
    <m/>
  </r>
  <r>
    <n v="89"/>
    <s v="None"/>
    <x v="5"/>
    <n v="1"/>
    <d v="2014-03-04T00:00:00"/>
    <m/>
    <m/>
    <n v="3"/>
    <n v="0"/>
    <x v="8"/>
    <m/>
    <n v="355"/>
    <n v="60"/>
    <m/>
    <m/>
    <n v="14"/>
    <m/>
    <s v="heads emerging"/>
    <n v="4"/>
    <n v="0"/>
    <n v="7"/>
    <n v="21"/>
    <m/>
    <m/>
    <m/>
  </r>
  <r>
    <n v="89"/>
    <s v="None"/>
    <x v="5"/>
    <n v="1"/>
    <d v="2014-03-04T00:00:00"/>
    <m/>
    <m/>
    <n v="4"/>
    <n v="0"/>
    <x v="7"/>
    <m/>
    <n v="330"/>
    <n v="60"/>
    <m/>
    <m/>
    <n v="12"/>
    <m/>
    <s v="heads emerging"/>
    <n v="3"/>
    <n v="0"/>
    <n v="6"/>
    <n v="18"/>
    <m/>
    <m/>
    <m/>
  </r>
  <r>
    <n v="89"/>
    <s v="None"/>
    <x v="5"/>
    <n v="1"/>
    <d v="2014-03-04T00:00:00"/>
    <m/>
    <m/>
    <n v="5"/>
    <n v="1"/>
    <x v="8"/>
    <m/>
    <n v="370"/>
    <n v="60"/>
    <m/>
    <m/>
    <n v="14"/>
    <m/>
    <s v="heads emerging"/>
    <n v="4"/>
    <n v="0"/>
    <n v="7"/>
    <n v="21"/>
    <m/>
    <m/>
    <m/>
  </r>
  <r>
    <n v="62"/>
    <s v="None"/>
    <x v="5"/>
    <n v="2"/>
    <d v="2014-03-04T00:00:00"/>
    <m/>
    <n v="62"/>
    <n v="1"/>
    <n v="1"/>
    <x v="8"/>
    <m/>
    <n v="350"/>
    <n v="80"/>
    <m/>
    <m/>
    <n v="15"/>
    <m/>
    <s v="heads emerging"/>
    <n v="4"/>
    <n v="0"/>
    <n v="7"/>
    <n v="22"/>
    <m/>
    <m/>
    <m/>
  </r>
  <r>
    <n v="62"/>
    <s v="None"/>
    <x v="5"/>
    <n v="2"/>
    <d v="2014-03-04T00:00:00"/>
    <m/>
    <m/>
    <n v="2"/>
    <n v="1"/>
    <x v="8"/>
    <m/>
    <n v="380"/>
    <n v="90"/>
    <m/>
    <m/>
    <n v="14"/>
    <m/>
    <s v="heads emerging"/>
    <n v="3"/>
    <n v="0"/>
    <n v="7"/>
    <n v="21"/>
    <m/>
    <m/>
    <m/>
  </r>
  <r>
    <n v="62"/>
    <s v="None"/>
    <x v="5"/>
    <n v="2"/>
    <d v="2014-03-04T00:00:00"/>
    <m/>
    <m/>
    <n v="3"/>
    <n v="2"/>
    <x v="8"/>
    <m/>
    <n v="380"/>
    <n v="90"/>
    <m/>
    <m/>
    <n v="16"/>
    <m/>
    <s v="heads emerging"/>
    <n v="4"/>
    <n v="0"/>
    <n v="7"/>
    <n v="23"/>
    <m/>
    <m/>
    <m/>
  </r>
  <r>
    <n v="62"/>
    <s v="None"/>
    <x v="5"/>
    <n v="2"/>
    <d v="2014-03-04T00:00:00"/>
    <m/>
    <m/>
    <n v="4"/>
    <n v="2"/>
    <x v="8"/>
    <m/>
    <n v="390"/>
    <n v="95"/>
    <m/>
    <m/>
    <n v="16"/>
    <m/>
    <s v="heads emerging"/>
    <n v="4"/>
    <n v="0"/>
    <n v="7"/>
    <n v="23"/>
    <m/>
    <m/>
    <m/>
  </r>
  <r>
    <n v="62"/>
    <s v="None"/>
    <x v="5"/>
    <n v="2"/>
    <d v="2014-03-04T00:00:00"/>
    <m/>
    <m/>
    <n v="5"/>
    <n v="1"/>
    <x v="8"/>
    <m/>
    <n v="345"/>
    <n v="88"/>
    <m/>
    <m/>
    <n v="15"/>
    <m/>
    <s v="heads emerging"/>
    <n v="4"/>
    <n v="0"/>
    <n v="7"/>
    <n v="22"/>
    <m/>
    <m/>
    <m/>
  </r>
  <r>
    <n v="298"/>
    <s v="None"/>
    <x v="5"/>
    <n v="3"/>
    <d v="2014-03-04T00:00:00"/>
    <m/>
    <n v="298"/>
    <n v="1"/>
    <n v="1"/>
    <x v="8"/>
    <m/>
    <n v="370"/>
    <n v="85"/>
    <m/>
    <m/>
    <n v="16"/>
    <m/>
    <s v="heads emerging"/>
    <n v="4"/>
    <n v="0"/>
    <n v="7"/>
    <n v="23"/>
    <m/>
    <m/>
    <m/>
  </r>
  <r>
    <n v="298"/>
    <s v="None"/>
    <x v="5"/>
    <n v="3"/>
    <d v="2014-03-04T00:00:00"/>
    <m/>
    <m/>
    <n v="2"/>
    <n v="1"/>
    <x v="8"/>
    <m/>
    <n v="360"/>
    <n v="85"/>
    <m/>
    <m/>
    <n v="16"/>
    <m/>
    <s v="heads emerging"/>
    <n v="4"/>
    <n v="0"/>
    <n v="7"/>
    <n v="23"/>
    <m/>
    <m/>
    <m/>
  </r>
  <r>
    <n v="298"/>
    <s v="None"/>
    <x v="5"/>
    <n v="3"/>
    <d v="2014-03-04T00:00:00"/>
    <m/>
    <m/>
    <n v="3"/>
    <n v="0"/>
    <x v="8"/>
    <m/>
    <n v="340"/>
    <n v="75"/>
    <m/>
    <m/>
    <n v="15"/>
    <m/>
    <s v="heads emerging"/>
    <n v="4"/>
    <n v="0"/>
    <n v="7"/>
    <n v="22"/>
    <m/>
    <m/>
    <m/>
  </r>
  <r>
    <n v="298"/>
    <s v="None"/>
    <x v="5"/>
    <n v="3"/>
    <d v="2014-03-04T00:00:00"/>
    <m/>
    <m/>
    <n v="4"/>
    <n v="1"/>
    <x v="8"/>
    <m/>
    <n v="345"/>
    <n v="85"/>
    <m/>
    <m/>
    <n v="17"/>
    <m/>
    <s v="heads emerging"/>
    <n v="4"/>
    <n v="0"/>
    <n v="7"/>
    <n v="24"/>
    <m/>
    <m/>
    <m/>
  </r>
  <r>
    <n v="298"/>
    <s v="None"/>
    <x v="5"/>
    <n v="3"/>
    <d v="2014-03-04T00:00:00"/>
    <m/>
    <m/>
    <n v="5"/>
    <n v="1"/>
    <x v="8"/>
    <m/>
    <n v="360"/>
    <n v="85"/>
    <m/>
    <m/>
    <n v="16"/>
    <m/>
    <s v="heads emerging"/>
    <n v="4"/>
    <n v="0"/>
    <n v="7"/>
    <n v="23"/>
    <m/>
    <m/>
    <m/>
  </r>
  <r>
    <n v="83"/>
    <s v="None"/>
    <x v="5"/>
    <n v="4"/>
    <d v="2014-03-04T00:00:00"/>
    <m/>
    <n v="83"/>
    <n v="1"/>
    <n v="2"/>
    <x v="8"/>
    <m/>
    <n v="355"/>
    <n v="80"/>
    <m/>
    <m/>
    <n v="17"/>
    <m/>
    <s v="heads emerging"/>
    <n v="4"/>
    <n v="0"/>
    <n v="7"/>
    <n v="24"/>
    <m/>
    <m/>
    <m/>
  </r>
  <r>
    <n v="83"/>
    <s v="None"/>
    <x v="5"/>
    <n v="4"/>
    <d v="2014-03-04T00:00:00"/>
    <m/>
    <m/>
    <n v="2"/>
    <n v="2"/>
    <x v="8"/>
    <m/>
    <n v="350"/>
    <n v="90"/>
    <m/>
    <m/>
    <n v="17"/>
    <m/>
    <s v="heads emerging"/>
    <n v="4"/>
    <n v="0"/>
    <n v="7"/>
    <n v="24"/>
    <m/>
    <m/>
    <m/>
  </r>
  <r>
    <n v="83"/>
    <s v="None"/>
    <x v="5"/>
    <n v="4"/>
    <d v="2014-03-04T00:00:00"/>
    <m/>
    <m/>
    <n v="3"/>
    <n v="1"/>
    <x v="8"/>
    <m/>
    <n v="340"/>
    <n v="72"/>
    <m/>
    <m/>
    <n v="15"/>
    <m/>
    <s v="heads emerging"/>
    <n v="4"/>
    <n v="0"/>
    <n v="7"/>
    <n v="22"/>
    <m/>
    <m/>
    <m/>
  </r>
  <r>
    <n v="83"/>
    <s v="None"/>
    <x v="5"/>
    <n v="4"/>
    <d v="2014-03-04T00:00:00"/>
    <m/>
    <m/>
    <n v="4"/>
    <n v="2"/>
    <x v="8"/>
    <m/>
    <n v="330"/>
    <n v="90"/>
    <m/>
    <m/>
    <n v="18"/>
    <m/>
    <s v="heads emerging"/>
    <n v="4"/>
    <n v="0"/>
    <n v="7"/>
    <n v="25"/>
    <m/>
    <m/>
    <m/>
  </r>
  <r>
    <n v="83"/>
    <s v="None"/>
    <x v="5"/>
    <n v="4"/>
    <d v="2014-03-04T00:00:00"/>
    <m/>
    <m/>
    <n v="5"/>
    <n v="2"/>
    <x v="8"/>
    <m/>
    <n v="330"/>
    <n v="80"/>
    <m/>
    <m/>
    <n v="17"/>
    <m/>
    <s v="heads emerging"/>
    <n v="4"/>
    <n v="0"/>
    <n v="7"/>
    <n v="24"/>
    <m/>
    <m/>
    <m/>
  </r>
  <r>
    <n v="150"/>
    <s v="None"/>
    <x v="5"/>
    <n v="5"/>
    <d v="2014-03-04T00:00:00"/>
    <m/>
    <n v="150"/>
    <n v="1"/>
    <n v="1"/>
    <x v="8"/>
    <m/>
    <n v="315"/>
    <n v="55"/>
    <m/>
    <m/>
    <n v="14"/>
    <m/>
    <s v="heads emerging"/>
    <n v="4"/>
    <n v="0"/>
    <n v="7"/>
    <n v="21"/>
    <m/>
    <m/>
    <m/>
  </r>
  <r>
    <n v="150"/>
    <s v="None"/>
    <x v="5"/>
    <n v="5"/>
    <d v="2014-03-04T00:00:00"/>
    <m/>
    <m/>
    <n v="2"/>
    <n v="1"/>
    <x v="8"/>
    <m/>
    <n v="350"/>
    <n v="74"/>
    <m/>
    <m/>
    <n v="16"/>
    <m/>
    <s v="heads emerging"/>
    <n v="4"/>
    <n v="0"/>
    <n v="7"/>
    <n v="23"/>
    <m/>
    <m/>
    <m/>
  </r>
  <r>
    <n v="150"/>
    <s v="None"/>
    <x v="5"/>
    <n v="5"/>
    <d v="2014-03-04T00:00:00"/>
    <m/>
    <m/>
    <n v="3"/>
    <n v="0"/>
    <x v="8"/>
    <m/>
    <n v="320"/>
    <n v="65"/>
    <m/>
    <m/>
    <n v="15"/>
    <m/>
    <s v="heads emerging"/>
    <n v="4"/>
    <n v="0"/>
    <n v="7"/>
    <n v="22"/>
    <m/>
    <m/>
    <m/>
  </r>
  <r>
    <n v="150"/>
    <s v="None"/>
    <x v="5"/>
    <n v="5"/>
    <d v="2014-03-04T00:00:00"/>
    <m/>
    <m/>
    <n v="4"/>
    <n v="0"/>
    <x v="7"/>
    <m/>
    <n v="330"/>
    <n v="105"/>
    <m/>
    <m/>
    <n v="15"/>
    <m/>
    <s v="heads emerging"/>
    <n v="4"/>
    <n v="0"/>
    <n v="6"/>
    <n v="21"/>
    <m/>
    <m/>
    <m/>
  </r>
  <r>
    <n v="150"/>
    <s v="None"/>
    <x v="5"/>
    <n v="5"/>
    <d v="2014-03-04T00:00:00"/>
    <m/>
    <m/>
    <n v="5"/>
    <n v="0"/>
    <x v="8"/>
    <m/>
    <n v="320"/>
    <n v="58"/>
    <m/>
    <m/>
    <n v="17"/>
    <m/>
    <s v="heads emerging"/>
    <n v="4"/>
    <n v="0"/>
    <n v="7"/>
    <n v="24"/>
    <m/>
    <m/>
    <m/>
  </r>
  <r>
    <n v="150"/>
    <s v="None"/>
    <x v="5"/>
    <n v="5"/>
    <d v="2014-03-04T00:00:00"/>
    <m/>
    <m/>
    <n v="6"/>
    <n v="1"/>
    <x v="8"/>
    <m/>
    <n v="315"/>
    <n v="60"/>
    <m/>
    <m/>
    <n v="15"/>
    <m/>
    <s v="heads emerging"/>
    <n v="4"/>
    <n v="0"/>
    <n v="7"/>
    <n v="22"/>
    <m/>
    <m/>
    <m/>
  </r>
  <r>
    <n v="112"/>
    <s v="None"/>
    <x v="5"/>
    <n v="6"/>
    <d v="2014-03-04T00:00:00"/>
    <m/>
    <n v="112"/>
    <n v="1"/>
    <n v="0"/>
    <x v="8"/>
    <m/>
    <n v="350"/>
    <n v="80"/>
    <m/>
    <m/>
    <n v="16"/>
    <m/>
    <s v="heads emerging"/>
    <n v="4"/>
    <n v="0"/>
    <n v="7"/>
    <n v="23"/>
    <m/>
    <m/>
    <m/>
  </r>
  <r>
    <n v="112"/>
    <s v="None"/>
    <x v="5"/>
    <n v="6"/>
    <d v="2014-03-04T00:00:00"/>
    <m/>
    <m/>
    <n v="2"/>
    <n v="1"/>
    <x v="8"/>
    <m/>
    <n v="350"/>
    <n v="80"/>
    <m/>
    <m/>
    <n v="15"/>
    <m/>
    <s v="heads emerging"/>
    <n v="4"/>
    <n v="0"/>
    <n v="7"/>
    <n v="22"/>
    <m/>
    <m/>
    <m/>
  </r>
  <r>
    <n v="112"/>
    <s v="None"/>
    <x v="5"/>
    <n v="6"/>
    <d v="2014-03-04T00:00:00"/>
    <m/>
    <m/>
    <n v="3"/>
    <n v="1"/>
    <x v="8"/>
    <m/>
    <n v="345"/>
    <n v="75"/>
    <m/>
    <m/>
    <n v="13"/>
    <m/>
    <s v="heads emerging"/>
    <n v="4"/>
    <n v="0"/>
    <n v="7"/>
    <n v="20"/>
    <m/>
    <m/>
    <m/>
  </r>
  <r>
    <n v="112"/>
    <s v="None"/>
    <x v="5"/>
    <n v="6"/>
    <d v="2014-03-04T00:00:00"/>
    <m/>
    <m/>
    <n v="4"/>
    <n v="0"/>
    <x v="8"/>
    <m/>
    <n v="360"/>
    <n v="60"/>
    <m/>
    <m/>
    <n v="15"/>
    <m/>
    <s v="heads emerging"/>
    <n v="4"/>
    <n v="0"/>
    <n v="7"/>
    <n v="22"/>
    <m/>
    <m/>
    <m/>
  </r>
  <r>
    <n v="192"/>
    <s v="None"/>
    <x v="3"/>
    <n v="2"/>
    <d v="2014-03-11T00:00:00"/>
    <d v="2014-03-11T00:00:00"/>
    <n v="192"/>
    <n v="1"/>
    <n v="2"/>
    <x v="7"/>
    <n v="7"/>
    <n v="115"/>
    <m/>
    <n v="118"/>
    <n v="6"/>
    <n v="8"/>
    <m/>
    <s v="v"/>
    <n v="4"/>
    <n v="0.43757725587144619"/>
    <n v="6.4375772558714459"/>
    <n v="20"/>
    <m/>
    <m/>
    <m/>
  </r>
  <r>
    <n v="192"/>
    <s v="None"/>
    <x v="3"/>
    <n v="2"/>
    <d v="2014-03-11T00:00:00"/>
    <m/>
    <m/>
    <n v="2"/>
    <n v="6"/>
    <x v="7"/>
    <n v="7"/>
    <n v="111"/>
    <n v="306"/>
    <n v="198"/>
    <n v="5"/>
    <n v="9"/>
    <m/>
    <s v="v"/>
    <n v="4"/>
    <n v="0.7342398022249691"/>
    <n v="6.7342398022249688"/>
    <n v="20"/>
    <m/>
    <m/>
    <m/>
  </r>
  <r>
    <n v="192"/>
    <s v="None"/>
    <x v="3"/>
    <n v="2"/>
    <d v="2014-03-11T00:00:00"/>
    <m/>
    <m/>
    <n v="3"/>
    <n v="3"/>
    <x v="7"/>
    <n v="7"/>
    <n v="112"/>
    <n v="306"/>
    <n v="185"/>
    <n v="5"/>
    <n v="9"/>
    <m/>
    <s v="v"/>
    <n v="4"/>
    <n v="0.68603213844252153"/>
    <n v="6.6860321384425214"/>
    <n v="20"/>
    <m/>
    <m/>
    <m/>
  </r>
  <r>
    <n v="223"/>
    <s v="None"/>
    <x v="4"/>
    <n v="3"/>
    <d v="2014-03-11T00:00:00"/>
    <m/>
    <n v="223"/>
    <n v="1"/>
    <n v="4"/>
    <x v="6"/>
    <n v="6"/>
    <n v="80"/>
    <m/>
    <n v="184"/>
    <n v="6"/>
    <n v="8"/>
    <m/>
    <s v="v"/>
    <n v="4"/>
    <n v="0.71828236824983727"/>
    <n v="5.7182823682498372"/>
    <n v="19"/>
    <m/>
    <m/>
    <m/>
  </r>
  <r>
    <n v="223"/>
    <s v="None"/>
    <x v="4"/>
    <n v="3"/>
    <d v="2014-03-11T00:00:00"/>
    <m/>
    <m/>
    <n v="2"/>
    <n v="1"/>
    <x v="7"/>
    <n v="7"/>
    <n v="80"/>
    <n v="227"/>
    <n v="115"/>
    <n v="7"/>
    <n v="5"/>
    <m/>
    <s v="v"/>
    <n v="4"/>
    <n v="0.5493630573248407"/>
    <n v="6.5493630573248405"/>
    <n v="18"/>
    <m/>
    <m/>
    <m/>
  </r>
  <r>
    <n v="223"/>
    <s v="None"/>
    <x v="4"/>
    <n v="3"/>
    <d v="2014-03-11T00:00:00"/>
    <m/>
    <m/>
    <n v="3"/>
    <n v="2"/>
    <x v="7"/>
    <n v="7"/>
    <n v="83"/>
    <n v="225"/>
    <n v="165"/>
    <n v="6"/>
    <n v="6"/>
    <m/>
    <s v="v"/>
    <n v="4"/>
    <n v="0.78821656050955413"/>
    <n v="6.7882165605095537"/>
    <n v="18"/>
    <m/>
    <m/>
    <m/>
  </r>
  <r>
    <n v="223"/>
    <s v="None"/>
    <x v="4"/>
    <n v="3"/>
    <d v="2014-03-11T00:00:00"/>
    <m/>
    <m/>
    <n v="4"/>
    <n v="6"/>
    <x v="8"/>
    <n v="8"/>
    <n v="90"/>
    <n v="247"/>
    <n v="125"/>
    <n v="5"/>
    <n v="10"/>
    <m/>
    <s v="v"/>
    <n v="4"/>
    <n v="0.65061808718282366"/>
    <n v="7.6506180871828233"/>
    <n v="22"/>
    <m/>
    <m/>
    <m/>
  </r>
  <r>
    <n v="125"/>
    <s v="None"/>
    <x v="4"/>
    <n v="2"/>
    <d v="2014-03-11T00:00:00"/>
    <m/>
    <n v="125"/>
    <n v="1"/>
    <n v="1"/>
    <x v="7"/>
    <n v="7"/>
    <n v="95"/>
    <m/>
    <n v="206"/>
    <n v="6"/>
    <n v="6"/>
    <m/>
    <s v="v"/>
    <n v="4"/>
    <n v="0.98407643312101911"/>
    <n v="6.984076433121019"/>
    <n v="18"/>
    <m/>
    <m/>
    <m/>
  </r>
  <r>
    <n v="125"/>
    <s v="None"/>
    <x v="4"/>
    <n v="2"/>
    <d v="2014-03-11T00:00:00"/>
    <m/>
    <m/>
    <n v="2"/>
    <n v="2"/>
    <x v="7"/>
    <n v="7"/>
    <n v="90"/>
    <n v="256"/>
    <n v="132"/>
    <n v="5"/>
    <n v="7"/>
    <m/>
    <s v="v"/>
    <n v="4"/>
    <n v="0.63057324840764328"/>
    <n v="6.630573248407643"/>
    <n v="18"/>
    <m/>
    <m/>
    <m/>
  </r>
  <r>
    <n v="125"/>
    <s v="None"/>
    <x v="4"/>
    <n v="2"/>
    <d v="2014-03-11T00:00:00"/>
    <m/>
    <m/>
    <n v="3"/>
    <n v="3"/>
    <x v="7"/>
    <n v="7"/>
    <n v="98"/>
    <n v="272"/>
    <n v="235"/>
    <n v="5"/>
    <n v="8"/>
    <m/>
    <s v="v"/>
    <n v="4"/>
    <n v="1"/>
    <n v="7"/>
    <n v="19"/>
    <m/>
    <m/>
    <m/>
  </r>
  <r>
    <n v="125"/>
    <s v="None"/>
    <x v="4"/>
    <n v="2"/>
    <d v="2014-03-11T00:00:00"/>
    <m/>
    <m/>
    <n v="4"/>
    <n v="3"/>
    <x v="7"/>
    <n v="7"/>
    <n v="97"/>
    <n v="285"/>
    <n v="201"/>
    <n v="7"/>
    <n v="7"/>
    <m/>
    <s v="v"/>
    <n v="4"/>
    <n v="0.96019108280254772"/>
    <n v="6.9601910828025479"/>
    <n v="20"/>
    <m/>
    <m/>
    <m/>
  </r>
  <r>
    <n v="9"/>
    <s v="None"/>
    <x v="1"/>
    <n v="1"/>
    <d v="2014-03-11T00:00:00"/>
    <m/>
    <n v="9"/>
    <n v="1"/>
    <n v="3"/>
    <x v="8"/>
    <n v="8"/>
    <n v="86"/>
    <m/>
    <n v="119"/>
    <n v="5"/>
    <n v="12"/>
    <m/>
    <s v="E"/>
    <n v="4"/>
    <n v="0.61979166666666663"/>
    <n v="7.619791666666667"/>
    <n v="24"/>
    <m/>
    <m/>
    <m/>
  </r>
  <r>
    <n v="9"/>
    <s v="None"/>
    <x v="1"/>
    <n v="1"/>
    <d v="2014-03-11T00:00:00"/>
    <m/>
    <m/>
    <n v="2"/>
    <n v="5"/>
    <x v="8"/>
    <n v="8"/>
    <n v="95"/>
    <n v="236"/>
    <n v="163"/>
    <n v="7"/>
    <n v="11"/>
    <m/>
    <s v="E"/>
    <n v="4"/>
    <n v="0.84895833333333337"/>
    <n v="7.848958333333333"/>
    <n v="25"/>
    <m/>
    <m/>
    <m/>
  </r>
  <r>
    <n v="9"/>
    <s v="None"/>
    <x v="1"/>
    <n v="1"/>
    <d v="2014-03-11T00:00:00"/>
    <m/>
    <m/>
    <n v="3"/>
    <n v="2"/>
    <x v="8"/>
    <n v="8"/>
    <n v="84"/>
    <n v="265"/>
    <n v="113"/>
    <n v="6"/>
    <n v="11"/>
    <m/>
    <s v="E"/>
    <n v="4"/>
    <n v="0.58854166666666663"/>
    <n v="7.588541666666667"/>
    <n v="24"/>
    <m/>
    <m/>
    <m/>
  </r>
  <r>
    <n v="258"/>
    <s v="None"/>
    <x v="1"/>
    <n v="3"/>
    <d v="2014-03-11T00:00:00"/>
    <m/>
    <n v="258"/>
    <n v="1"/>
    <n v="2"/>
    <x v="8"/>
    <n v="8"/>
    <n v="106"/>
    <m/>
    <n v="88"/>
    <n v="6"/>
    <n v="13"/>
    <m/>
    <s v="E"/>
    <n v="4"/>
    <n v="0.45833333333333331"/>
    <n v="7.458333333333333"/>
    <n v="26"/>
    <m/>
    <m/>
    <m/>
  </r>
  <r>
    <n v="258"/>
    <s v="None"/>
    <x v="1"/>
    <n v="3"/>
    <d v="2014-03-11T00:00:00"/>
    <m/>
    <m/>
    <n v="2"/>
    <n v="2"/>
    <x v="8"/>
    <n v="8"/>
    <n v="82"/>
    <n v="210"/>
    <n v="107"/>
    <n v="5"/>
    <n v="11"/>
    <m/>
    <s v="E"/>
    <n v="4"/>
    <n v="0.55729166666666663"/>
    <n v="7.557291666666667"/>
    <n v="23"/>
    <m/>
    <m/>
    <m/>
  </r>
  <r>
    <n v="258"/>
    <s v="None"/>
    <x v="1"/>
    <n v="3"/>
    <d v="2014-03-11T00:00:00"/>
    <m/>
    <m/>
    <n v="3"/>
    <n v="4"/>
    <x v="8"/>
    <n v="8"/>
    <n v="93"/>
    <n v="205"/>
    <n v="56"/>
    <n v="5"/>
    <n v="15"/>
    <n v="10"/>
    <s v="DR"/>
    <n v="4"/>
    <n v="0.29166666666666669"/>
    <n v="7.291666666666667"/>
    <n v="27"/>
    <m/>
    <m/>
    <m/>
  </r>
  <r>
    <n v="117"/>
    <s v="None"/>
    <x v="1"/>
    <n v="2"/>
    <d v="2014-03-11T00:00:00"/>
    <m/>
    <n v="117"/>
    <n v="1"/>
    <n v="1"/>
    <x v="8"/>
    <n v="8"/>
    <n v="103"/>
    <m/>
    <n v="151"/>
    <n v="6"/>
    <n v="12"/>
    <m/>
    <s v="E"/>
    <n v="4"/>
    <n v="0.78645833333333337"/>
    <n v="7.786458333333333"/>
    <n v="25"/>
    <m/>
    <m/>
    <m/>
  </r>
  <r>
    <n v="117"/>
    <s v="None"/>
    <x v="1"/>
    <n v="2"/>
    <d v="2014-03-11T00:00:00"/>
    <m/>
    <m/>
    <n v="2"/>
    <n v="2"/>
    <x v="7"/>
    <n v="7"/>
    <n v="105"/>
    <n v="272"/>
    <n v="111"/>
    <n v="5"/>
    <n v="12"/>
    <m/>
    <s v="E"/>
    <n v="4"/>
    <n v="0.52284503061705134"/>
    <n v="6.5228450306170513"/>
    <n v="23"/>
    <m/>
    <m/>
    <m/>
  </r>
  <r>
    <n v="117"/>
    <s v="None"/>
    <x v="1"/>
    <n v="2"/>
    <d v="2014-03-11T00:00:00"/>
    <m/>
    <m/>
    <n v="3"/>
    <n v="2"/>
    <x v="8"/>
    <n v="8"/>
    <n v="85"/>
    <n v="210"/>
    <n v="130"/>
    <n v="6"/>
    <n v="9"/>
    <m/>
    <s v="v"/>
    <n v="4"/>
    <n v="0.67708333333333337"/>
    <n v="7.677083333333333"/>
    <n v="22"/>
    <m/>
    <m/>
    <m/>
  </r>
  <r>
    <n v="117"/>
    <s v="None"/>
    <x v="1"/>
    <n v="2"/>
    <d v="2014-03-11T00:00:00"/>
    <m/>
    <m/>
    <n v="4"/>
    <n v="0"/>
    <x v="8"/>
    <n v="8"/>
    <n v="95"/>
    <n v="230"/>
    <n v="62"/>
    <n v="5"/>
    <n v="9"/>
    <m/>
    <s v="v E"/>
    <n v="4"/>
    <n v="0.32291666666666669"/>
    <n v="7.322916666666667"/>
    <n v="21"/>
    <m/>
    <m/>
    <m/>
  </r>
  <r>
    <n v="102"/>
    <s v="None"/>
    <x v="3"/>
    <n v="1"/>
    <d v="2014-03-11T00:00:00"/>
    <m/>
    <n v="102"/>
    <n v="1"/>
    <n v="4"/>
    <x v="7"/>
    <n v="7"/>
    <n v="118"/>
    <n v="335"/>
    <n v="151"/>
    <n v="5"/>
    <n v="8"/>
    <m/>
    <s v="v"/>
    <n v="4"/>
    <n v="0.55995055624227441"/>
    <n v="6.5599505562422742"/>
    <n v="19"/>
    <m/>
    <m/>
    <m/>
  </r>
  <r>
    <n v="102"/>
    <s v="None"/>
    <x v="3"/>
    <n v="1"/>
    <d v="2014-03-11T00:00:00"/>
    <m/>
    <m/>
    <n v="2"/>
    <n v="3"/>
    <x v="6"/>
    <n v="6"/>
    <n v="101"/>
    <n v="294"/>
    <n v="238"/>
    <n v="5"/>
    <n v="8"/>
    <m/>
    <s v="v"/>
    <n v="4"/>
    <n v="0.76848563125605429"/>
    <n v="5.7684856312560546"/>
    <n v="18"/>
    <m/>
    <m/>
    <m/>
  </r>
  <r>
    <n v="102"/>
    <s v="None"/>
    <x v="3"/>
    <n v="1"/>
    <d v="2014-03-11T00:00:00"/>
    <m/>
    <m/>
    <n v="3"/>
    <n v="6"/>
    <x v="7"/>
    <n v="7"/>
    <n v="117"/>
    <n v="336"/>
    <n v="225"/>
    <n v="5"/>
    <n v="9"/>
    <m/>
    <s v="v"/>
    <n v="4"/>
    <n v="0.83436341161928296"/>
    <n v="6.8343634116192833"/>
    <n v="20"/>
    <m/>
    <m/>
    <m/>
  </r>
  <r>
    <n v="102"/>
    <s v="None"/>
    <x v="3"/>
    <n v="1"/>
    <d v="2014-03-11T00:00:00"/>
    <m/>
    <m/>
    <n v="4"/>
    <n v="4"/>
    <x v="7"/>
    <n v="7"/>
    <n v="108"/>
    <n v="322"/>
    <n v="251"/>
    <n v="5"/>
    <n v="9"/>
    <m/>
    <s v="v"/>
    <n v="4"/>
    <n v="0.93077873918417797"/>
    <n v="6.930778739184178"/>
    <n v="20"/>
    <m/>
    <m/>
    <m/>
  </r>
  <r>
    <n v="317"/>
    <s v="None"/>
    <x v="3"/>
    <n v="3"/>
    <d v="2014-03-11T00:00:00"/>
    <m/>
    <n v="317"/>
    <n v="1"/>
    <n v="3"/>
    <x v="8"/>
    <n v="8"/>
    <n v="115"/>
    <m/>
    <n v="45"/>
    <n v="6"/>
    <n v="9"/>
    <m/>
    <s v="v"/>
    <n v="4"/>
    <n v="0.17928286852589642"/>
    <n v="7.1792828685258963"/>
    <n v="22"/>
    <m/>
    <m/>
    <m/>
  </r>
  <r>
    <n v="317"/>
    <s v="None"/>
    <x v="3"/>
    <n v="3"/>
    <d v="2014-03-11T00:00:00"/>
    <m/>
    <m/>
    <n v="2"/>
    <n v="4"/>
    <x v="7"/>
    <n v="7"/>
    <n v="111"/>
    <n v="310"/>
    <n v="239"/>
    <n v="5"/>
    <n v="10"/>
    <m/>
    <s v="v"/>
    <n v="4"/>
    <n v="0.88627935723114948"/>
    <n v="6.8862793572311496"/>
    <n v="21"/>
    <m/>
    <m/>
    <m/>
  </r>
  <r>
    <n v="317"/>
    <s v="None"/>
    <x v="3"/>
    <n v="3"/>
    <d v="2014-03-11T00:00:00"/>
    <m/>
    <m/>
    <n v="3"/>
    <n v="3"/>
    <x v="7"/>
    <n v="7"/>
    <n v="110"/>
    <n v="309"/>
    <n v="196"/>
    <n v="5"/>
    <n v="8"/>
    <m/>
    <s v="v"/>
    <n v="4"/>
    <n v="0.72682323856613096"/>
    <n v="6.7268232385661308"/>
    <n v="19"/>
    <m/>
    <m/>
    <m/>
  </r>
  <r>
    <n v="317"/>
    <s v="None"/>
    <x v="3"/>
    <n v="3"/>
    <d v="2014-03-11T00:00:00"/>
    <m/>
    <m/>
    <n v="4"/>
    <n v="6"/>
    <x v="7"/>
    <n v="7"/>
    <n v="122"/>
    <n v="309"/>
    <n v="182"/>
    <n v="5"/>
    <n v="9"/>
    <m/>
    <s v="v"/>
    <n v="4"/>
    <n v="0.67490729295426444"/>
    <n v="6.6749072929542645"/>
    <n v="20"/>
    <m/>
    <m/>
    <m/>
  </r>
  <r>
    <n v="226"/>
    <s v="None"/>
    <x v="2"/>
    <n v="3"/>
    <d v="2014-03-11T00:00:00"/>
    <m/>
    <n v="226"/>
    <n v="1"/>
    <n v="4"/>
    <x v="7"/>
    <n v="7"/>
    <n v="91"/>
    <m/>
    <n v="81"/>
    <n v="5"/>
    <n v="11"/>
    <m/>
    <s v="E"/>
    <n v="4"/>
    <n v="0.37599469496021221"/>
    <n v="6.3759946949602124"/>
    <n v="22"/>
    <m/>
    <m/>
    <m/>
  </r>
  <r>
    <n v="226"/>
    <s v="None"/>
    <x v="2"/>
    <n v="3"/>
    <d v="2014-03-11T00:00:00"/>
    <m/>
    <m/>
    <n v="2"/>
    <n v="4"/>
    <x v="7"/>
    <n v="7"/>
    <n v="93"/>
    <n v="220"/>
    <n v="93"/>
    <n v="6"/>
    <n v="11"/>
    <m/>
    <s v="E"/>
    <n v="4"/>
    <n v="0.4316976127320955"/>
    <n v="6.4316976127320959"/>
    <n v="23"/>
    <m/>
    <m/>
    <m/>
  </r>
  <r>
    <n v="226"/>
    <s v="None"/>
    <x v="2"/>
    <n v="3"/>
    <d v="2014-03-11T00:00:00"/>
    <m/>
    <m/>
    <n v="3"/>
    <n v="3"/>
    <x v="7"/>
    <n v="7"/>
    <n v="98"/>
    <n v="227"/>
    <n v="55"/>
    <n v="5"/>
    <n v="10"/>
    <m/>
    <s v="v"/>
    <n v="4"/>
    <n v="0.25530503978779845"/>
    <n v="6.2553050397877987"/>
    <n v="21"/>
    <m/>
    <m/>
    <m/>
  </r>
  <r>
    <n v="226"/>
    <s v="None"/>
    <x v="2"/>
    <n v="3"/>
    <d v="2014-03-11T00:00:00"/>
    <m/>
    <m/>
    <n v="4"/>
    <n v="3"/>
    <x v="7"/>
    <n v="7"/>
    <n v="101"/>
    <n v="234"/>
    <n v="85"/>
    <n v="5"/>
    <n v="8"/>
    <m/>
    <s v="v"/>
    <n v="4"/>
    <n v="0.39456233421750664"/>
    <n v="6.3945623342175066"/>
    <n v="19"/>
    <m/>
    <m/>
    <m/>
  </r>
  <r>
    <n v="23"/>
    <s v="None"/>
    <x v="4"/>
    <n v="1"/>
    <d v="2014-03-11T00:00:00"/>
    <m/>
    <n v="23"/>
    <n v="1"/>
    <n v="1"/>
    <x v="7"/>
    <n v="7"/>
    <n v="92"/>
    <m/>
    <n v="198"/>
    <n v="5"/>
    <n v="8"/>
    <m/>
    <s v="v"/>
    <n v="4"/>
    <n v="0.94585987261146498"/>
    <n v="6.9458598726114653"/>
    <n v="19"/>
    <m/>
    <m/>
    <m/>
  </r>
  <r>
    <n v="23"/>
    <s v="None"/>
    <x v="4"/>
    <n v="1"/>
    <d v="2014-03-11T00:00:00"/>
    <m/>
    <m/>
    <n v="2"/>
    <n v="3"/>
    <x v="7"/>
    <n v="7"/>
    <n v="95"/>
    <n v="269"/>
    <n v="216"/>
    <n v="6"/>
    <n v="8"/>
    <m/>
    <s v="v"/>
    <n v="4"/>
    <n v="1"/>
    <n v="7"/>
    <n v="20"/>
    <m/>
    <m/>
    <m/>
  </r>
  <r>
    <n v="23"/>
    <s v="None"/>
    <x v="4"/>
    <n v="1"/>
    <d v="2014-03-11T00:00:00"/>
    <m/>
    <m/>
    <n v="3"/>
    <n v="3"/>
    <x v="7"/>
    <n v="7"/>
    <n v="91"/>
    <n v="270"/>
    <n v="220"/>
    <n v="6"/>
    <n v="7"/>
    <m/>
    <s v="v"/>
    <n v="4"/>
    <n v="1"/>
    <n v="7"/>
    <n v="19"/>
    <m/>
    <m/>
    <m/>
  </r>
  <r>
    <n v="23"/>
    <s v="None"/>
    <x v="4"/>
    <n v="1"/>
    <d v="2014-03-11T00:00:00"/>
    <m/>
    <m/>
    <n v="4"/>
    <n v="5"/>
    <x v="7"/>
    <n v="7"/>
    <n v="89"/>
    <n v="271"/>
    <n v="179"/>
    <n v="6"/>
    <n v="8"/>
    <m/>
    <s v="v"/>
    <n v="4"/>
    <n v="0.85509554140127386"/>
    <n v="6.8550955414012735"/>
    <n v="20"/>
    <m/>
    <m/>
    <m/>
  </r>
  <r>
    <n v="95"/>
    <s v="None"/>
    <x v="2"/>
    <n v="1"/>
    <d v="2014-03-11T00:00:00"/>
    <m/>
    <n v="95"/>
    <n v="1"/>
    <n v="2"/>
    <x v="6"/>
    <n v="6"/>
    <n v="90"/>
    <m/>
    <n v="260"/>
    <n v="5"/>
    <n v="9"/>
    <m/>
    <s v="v"/>
    <n v="4"/>
    <n v="1"/>
    <n v="6"/>
    <n v="19"/>
    <m/>
    <m/>
    <m/>
  </r>
  <r>
    <n v="95"/>
    <s v="None"/>
    <x v="2"/>
    <n v="1"/>
    <d v="2014-03-11T00:00:00"/>
    <m/>
    <m/>
    <n v="2"/>
    <n v="5"/>
    <x v="7"/>
    <n v="7"/>
    <n v="98"/>
    <n v="250"/>
    <n v="122"/>
    <n v="6"/>
    <n v="11"/>
    <m/>
    <s v="E"/>
    <n v="4"/>
    <n v="0.56631299734748008"/>
    <n v="6.5663129973474801"/>
    <n v="23"/>
    <m/>
    <m/>
    <m/>
  </r>
  <r>
    <n v="95"/>
    <s v="None"/>
    <x v="2"/>
    <n v="1"/>
    <d v="2014-03-11T00:00:00"/>
    <m/>
    <m/>
    <n v="3"/>
    <n v="4"/>
    <x v="7"/>
    <n v="7"/>
    <n v="87"/>
    <n v="245"/>
    <n v="28"/>
    <n v="5"/>
    <n v="9"/>
    <m/>
    <s v="v"/>
    <n v="4"/>
    <n v="0.12997347480106103"/>
    <n v="6.1299734748010613"/>
    <n v="20"/>
    <m/>
    <m/>
    <m/>
  </r>
  <r>
    <n v="95"/>
    <s v="None"/>
    <x v="2"/>
    <n v="1"/>
    <d v="2014-03-11T00:00:00"/>
    <m/>
    <m/>
    <n v="4"/>
    <n v="4"/>
    <x v="7"/>
    <n v="7"/>
    <n v="98"/>
    <n v="262"/>
    <n v="153"/>
    <n v="5"/>
    <n v="12"/>
    <m/>
    <s v="E"/>
    <n v="4"/>
    <n v="0.71021220159151199"/>
    <n v="6.7102122015915118"/>
    <n v="23"/>
    <m/>
    <m/>
    <m/>
  </r>
  <r>
    <n v="123"/>
    <s v="None"/>
    <x v="2"/>
    <n v="2"/>
    <d v="2014-03-11T00:00:00"/>
    <m/>
    <n v="123"/>
    <n v="1"/>
    <n v="2"/>
    <x v="6"/>
    <n v="6"/>
    <n v="87"/>
    <m/>
    <n v="260"/>
    <n v="5"/>
    <n v="7"/>
    <m/>
    <s v="v"/>
    <n v="4"/>
    <n v="1"/>
    <n v="6"/>
    <n v="17"/>
    <m/>
    <m/>
    <m/>
  </r>
  <r>
    <n v="123"/>
    <s v="None"/>
    <x v="2"/>
    <n v="2"/>
    <d v="2014-03-11T00:00:00"/>
    <m/>
    <m/>
    <n v="2"/>
    <n v="2"/>
    <x v="7"/>
    <n v="7"/>
    <n v="101"/>
    <n v="236"/>
    <n v="71"/>
    <n v="4"/>
    <n v="10"/>
    <m/>
    <s v="v"/>
    <n v="4"/>
    <n v="0.32957559681697612"/>
    <n v="6.3295755968169765"/>
    <n v="20"/>
    <m/>
    <m/>
    <m/>
  </r>
  <r>
    <n v="123"/>
    <s v="None"/>
    <x v="2"/>
    <n v="2"/>
    <d v="2014-03-11T00:00:00"/>
    <m/>
    <m/>
    <n v="3"/>
    <n v="2"/>
    <x v="7"/>
    <n v="7"/>
    <n v="102"/>
    <n v="228"/>
    <n v="91"/>
    <n v="6"/>
    <n v="14"/>
    <m/>
    <s v="DR"/>
    <n v="4"/>
    <n v="0.42241379310344829"/>
    <n v="6.4224137931034484"/>
    <n v="26"/>
    <m/>
    <m/>
    <m/>
  </r>
  <r>
    <n v="123"/>
    <s v="None"/>
    <x v="2"/>
    <n v="2"/>
    <d v="2014-03-11T00:00:00"/>
    <m/>
    <m/>
    <n v="4"/>
    <n v="4"/>
    <x v="7"/>
    <n v="7"/>
    <n v="95"/>
    <n v="235"/>
    <n v="94"/>
    <n v="6"/>
    <n v="8"/>
    <m/>
    <s v="v"/>
    <n v="4"/>
    <n v="0.43633952254641911"/>
    <n v="6.4363395225464188"/>
    <n v="20"/>
    <m/>
    <m/>
    <m/>
  </r>
  <r>
    <n v="170"/>
    <s v="None"/>
    <x v="2"/>
    <n v="2"/>
    <d v="2014-03-18T00:00:00"/>
    <d v="2014-03-18T00:00:00"/>
    <n v="170"/>
    <n v="1"/>
    <n v="6"/>
    <x v="8"/>
    <n v="8"/>
    <n v="104"/>
    <m/>
    <n v="54"/>
    <n v="4"/>
    <n v="12"/>
    <m/>
    <s v="E"/>
    <n v="4"/>
    <n v="0.26384364820846906"/>
    <n v="7.2638436482084687"/>
    <n v="23"/>
    <m/>
    <m/>
    <m/>
  </r>
  <r>
    <n v="170"/>
    <s v="None"/>
    <x v="2"/>
    <n v="2"/>
    <d v="2014-03-18T00:00:00"/>
    <m/>
    <m/>
    <n v="2"/>
    <n v="3"/>
    <x v="8"/>
    <n v="8"/>
    <n v="98"/>
    <n v="210"/>
    <n v="29"/>
    <n v="4"/>
    <n v="11"/>
    <m/>
    <s v="v"/>
    <n v="4"/>
    <n v="0.14169381107491857"/>
    <n v="7.1416938110749184"/>
    <n v="22"/>
    <m/>
    <m/>
    <m/>
  </r>
  <r>
    <n v="170"/>
    <s v="None"/>
    <x v="2"/>
    <n v="2"/>
    <d v="2014-03-18T00:00:00"/>
    <m/>
    <m/>
    <n v="3"/>
    <n v="5"/>
    <x v="7"/>
    <n v="8"/>
    <n v="92"/>
    <n v="215"/>
    <n v="15"/>
    <n v="4"/>
    <n v="11"/>
    <m/>
    <s v="E"/>
    <n v="4"/>
    <n v="6.9628647214854109E-2"/>
    <n v="6.069628647214854"/>
    <n v="21"/>
    <m/>
    <m/>
    <m/>
  </r>
  <r>
    <n v="170"/>
    <s v="None"/>
    <x v="2"/>
    <n v="2"/>
    <d v="2014-03-18T00:00:00"/>
    <m/>
    <m/>
    <n v="4"/>
    <n v="2"/>
    <x v="7"/>
    <n v="7"/>
    <n v="82"/>
    <n v="219"/>
    <n v="154"/>
    <n v="5"/>
    <n v="8"/>
    <m/>
    <s v="v"/>
    <n v="4"/>
    <n v="0.71485411140583555"/>
    <n v="6.7148541114058355"/>
    <n v="19"/>
    <m/>
    <m/>
    <m/>
  </r>
  <r>
    <n v="265"/>
    <s v="None"/>
    <x v="2"/>
    <n v="3"/>
    <d v="2014-03-18T00:00:00"/>
    <m/>
    <n v="265"/>
    <n v="1"/>
    <n v="7"/>
    <x v="8"/>
    <n v="8"/>
    <n v="98"/>
    <m/>
    <n v="41"/>
    <n v="5"/>
    <n v="11"/>
    <m/>
    <s v="E"/>
    <n v="4"/>
    <n v="0.20032573289902281"/>
    <n v="7.2003257328990227"/>
    <n v="23"/>
    <m/>
    <m/>
    <m/>
  </r>
  <r>
    <n v="265"/>
    <s v="None"/>
    <x v="2"/>
    <n v="3"/>
    <d v="2014-03-18T00:00:00"/>
    <m/>
    <m/>
    <n v="2"/>
    <n v="6"/>
    <x v="8"/>
    <n v="8"/>
    <n v="97"/>
    <n v="228"/>
    <n v="171"/>
    <n v="5"/>
    <n v="15"/>
    <m/>
    <s v="E"/>
    <n v="4"/>
    <n v="0.83550488599348538"/>
    <n v="7.835504885993485"/>
    <n v="27"/>
    <m/>
    <m/>
    <m/>
  </r>
  <r>
    <n v="265"/>
    <s v="None"/>
    <x v="2"/>
    <n v="3"/>
    <d v="2014-03-18T00:00:00"/>
    <m/>
    <m/>
    <n v="3"/>
    <n v="5"/>
    <x v="8"/>
    <n v="8"/>
    <n v="99"/>
    <n v="209"/>
    <n v="44"/>
    <n v="4"/>
    <n v="11"/>
    <m/>
    <s v="E"/>
    <n v="4"/>
    <n v="0.21498371335504887"/>
    <n v="7.214983713355049"/>
    <n v="22"/>
    <m/>
    <m/>
    <m/>
  </r>
  <r>
    <n v="265"/>
    <s v="None"/>
    <x v="2"/>
    <n v="3"/>
    <d v="2014-03-18T00:00:00"/>
    <m/>
    <m/>
    <n v="4"/>
    <n v="2"/>
    <x v="7"/>
    <n v="7"/>
    <n v="89"/>
    <n v="226"/>
    <n v="172"/>
    <n v="4"/>
    <n v="15"/>
    <m/>
    <s v="DR"/>
    <n v="4"/>
    <n v="0.79840848806366049"/>
    <n v="6.7984084880636608"/>
    <n v="25"/>
    <m/>
    <m/>
    <m/>
  </r>
  <r>
    <n v="17"/>
    <s v="None"/>
    <x v="1"/>
    <n v="1"/>
    <d v="2014-03-18T00:00:00"/>
    <m/>
    <n v="17"/>
    <n v="1"/>
    <n v="2"/>
    <x v="9"/>
    <n v="9"/>
    <n v="101"/>
    <m/>
    <n v="81"/>
    <n v="4"/>
    <n v="15"/>
    <m/>
    <s v="DR"/>
    <n v="4"/>
    <n v="0.47665751275009804"/>
    <n v="8.4766575127500978"/>
    <n v="27"/>
    <m/>
    <m/>
    <m/>
  </r>
  <r>
    <n v="17"/>
    <s v="None"/>
    <x v="1"/>
    <n v="1"/>
    <d v="2014-03-18T00:00:00"/>
    <m/>
    <m/>
    <n v="2"/>
    <n v="1"/>
    <x v="7"/>
    <n v="9"/>
    <n v="101"/>
    <n v="221"/>
    <n v="115"/>
    <n v="5"/>
    <n v="11"/>
    <m/>
    <s v="DR"/>
    <n v="4"/>
    <n v="0.54168629298162974"/>
    <n v="6.5416862929816295"/>
    <n v="22"/>
    <m/>
    <m/>
    <m/>
  </r>
  <r>
    <n v="17"/>
    <s v="None"/>
    <x v="1"/>
    <n v="1"/>
    <d v="2014-03-18T00:00:00"/>
    <m/>
    <m/>
    <n v="3"/>
    <n v="0"/>
    <x v="8"/>
    <n v="9"/>
    <n v="89"/>
    <n v="218"/>
    <n v="41"/>
    <n v="5"/>
    <n v="12"/>
    <m/>
    <s v="v"/>
    <n v="4"/>
    <n v="0.21354166666666666"/>
    <n v="7.213541666666667"/>
    <n v="24"/>
    <m/>
    <m/>
    <m/>
  </r>
  <r>
    <n v="13"/>
    <s v="None"/>
    <x v="2"/>
    <n v="1"/>
    <d v="2014-03-18T00:00:00"/>
    <m/>
    <n v="13"/>
    <n v="1"/>
    <n v="2"/>
    <x v="8"/>
    <n v="8"/>
    <n v="102"/>
    <m/>
    <n v="30"/>
    <n v="5"/>
    <n v="8"/>
    <m/>
    <s v="v"/>
    <n v="4"/>
    <n v="0.1465798045602606"/>
    <n v="7.1465798045602602"/>
    <n v="20"/>
    <m/>
    <m/>
    <m/>
  </r>
  <r>
    <n v="13"/>
    <s v="None"/>
    <x v="2"/>
    <n v="1"/>
    <d v="2014-03-18T00:00:00"/>
    <m/>
    <m/>
    <n v="2"/>
    <n v="3"/>
    <x v="8"/>
    <n v="8"/>
    <n v="102"/>
    <n v="244"/>
    <n v="42"/>
    <n v="5"/>
    <n v="10"/>
    <m/>
    <s v="v"/>
    <n v="4"/>
    <n v="0.20521172638436483"/>
    <n v="7.2052117263843645"/>
    <n v="22"/>
    <m/>
    <m/>
    <m/>
  </r>
  <r>
    <n v="13"/>
    <s v="None"/>
    <x v="2"/>
    <n v="1"/>
    <d v="2014-03-18T00:00:00"/>
    <m/>
    <m/>
    <n v="3"/>
    <n v="4"/>
    <x v="8"/>
    <n v="8"/>
    <n v="119"/>
    <n v="242"/>
    <n v="44"/>
    <n v="3"/>
    <n v="18"/>
    <m/>
    <s v="DR"/>
    <n v="4"/>
    <n v="0.21498371335504887"/>
    <n v="7.214983713355049"/>
    <n v="28"/>
    <m/>
    <m/>
    <m/>
  </r>
  <r>
    <n v="13"/>
    <s v="None"/>
    <x v="2"/>
    <n v="1"/>
    <d v="2014-03-18T00:00:00"/>
    <m/>
    <m/>
    <n v="4"/>
    <n v="2"/>
    <x v="7"/>
    <n v="7"/>
    <n v="91"/>
    <n v="239"/>
    <n v="192"/>
    <n v="4"/>
    <n v="10"/>
    <m/>
    <s v="v"/>
    <n v="4"/>
    <n v="0.89124668435013266"/>
    <n v="6.8912466843501328"/>
    <n v="20"/>
    <m/>
    <m/>
    <m/>
  </r>
  <r>
    <n v="191"/>
    <s v="None"/>
    <x v="1"/>
    <n v="2"/>
    <d v="2014-03-18T00:00:00"/>
    <m/>
    <n v="191"/>
    <n v="1"/>
    <n v="4"/>
    <x v="9"/>
    <n v="9"/>
    <n v="101"/>
    <m/>
    <n v="130"/>
    <n v="5"/>
    <n v="14"/>
    <m/>
    <s v="E"/>
    <n v="4"/>
    <n v="0.76500588466065123"/>
    <n v="8.7650058846606509"/>
    <n v="27"/>
    <m/>
    <m/>
    <m/>
  </r>
  <r>
    <n v="191"/>
    <s v="None"/>
    <x v="1"/>
    <n v="2"/>
    <d v="2014-03-18T00:00:00"/>
    <m/>
    <m/>
    <n v="2"/>
    <n v="2"/>
    <x v="9"/>
    <n v="9"/>
    <n v="101"/>
    <n v="211"/>
    <n v="162"/>
    <n v="6"/>
    <n v="13"/>
    <m/>
    <s v="E"/>
    <n v="4"/>
    <n v="0.95331502550019609"/>
    <n v="8.9533150255001956"/>
    <n v="27"/>
    <m/>
    <m/>
    <m/>
  </r>
  <r>
    <n v="191"/>
    <s v="None"/>
    <x v="1"/>
    <n v="2"/>
    <d v="2014-03-18T00:00:00"/>
    <m/>
    <m/>
    <n v="3"/>
    <n v="1"/>
    <x v="9"/>
    <n v="9"/>
    <n v="98"/>
    <n v="202"/>
    <n v="125"/>
    <n v="4"/>
    <n v="13"/>
    <m/>
    <s v="E"/>
    <n v="4"/>
    <n v="0.7355825814044723"/>
    <n v="8.7355825814044721"/>
    <n v="25"/>
    <m/>
    <m/>
    <m/>
  </r>
  <r>
    <n v="191"/>
    <s v="None"/>
    <x v="1"/>
    <n v="2"/>
    <d v="2014-03-18T00:00:00"/>
    <m/>
    <m/>
    <n v="4"/>
    <n v="0"/>
    <x v="8"/>
    <n v="8"/>
    <n v="71"/>
    <n v="201"/>
    <n v="38"/>
    <n v="5"/>
    <n v="7"/>
    <m/>
    <s v="v"/>
    <n v="4"/>
    <n v="0.19791666666666666"/>
    <n v="7.197916666666667"/>
    <n v="19"/>
    <m/>
    <m/>
    <m/>
  </r>
  <r>
    <n v="320"/>
    <s v="None"/>
    <x v="1"/>
    <n v="3"/>
    <d v="2014-03-18T00:00:00"/>
    <m/>
    <n v="320"/>
    <n v="1"/>
    <n v="2"/>
    <x v="8"/>
    <n v="8"/>
    <n v="98"/>
    <m/>
    <n v="96"/>
    <n v="5"/>
    <n v="16"/>
    <m/>
    <s v="DR"/>
    <n v="4"/>
    <n v="0.5"/>
    <n v="7.5"/>
    <n v="28"/>
    <m/>
    <m/>
    <m/>
  </r>
  <r>
    <n v="320"/>
    <s v="None"/>
    <x v="1"/>
    <n v="3"/>
    <d v="2014-03-18T00:00:00"/>
    <m/>
    <m/>
    <n v="2"/>
    <n v="3"/>
    <x v="10"/>
    <n v="10"/>
    <n v="98"/>
    <n v="172"/>
    <n v="51"/>
    <n v="5"/>
    <n v="16"/>
    <m/>
    <s v="DR"/>
    <n v="4"/>
    <n v="0.2858744394618834"/>
    <n v="9.2858744394618835"/>
    <n v="30"/>
    <m/>
    <m/>
    <m/>
  </r>
  <r>
    <n v="320"/>
    <s v="None"/>
    <x v="1"/>
    <n v="3"/>
    <d v="2014-03-18T00:00:00"/>
    <m/>
    <m/>
    <n v="3"/>
    <n v="2"/>
    <x v="10"/>
    <n v="10"/>
    <n v="105"/>
    <n v="180"/>
    <n v="71"/>
    <n v="5"/>
    <n v="16"/>
    <m/>
    <s v="DR"/>
    <n v="4"/>
    <n v="0.39798206278026904"/>
    <n v="9.3979820627802688"/>
    <n v="30"/>
    <m/>
    <m/>
    <m/>
  </r>
  <r>
    <n v="320"/>
    <s v="None"/>
    <x v="1"/>
    <n v="3"/>
    <d v="2014-03-18T00:00:00"/>
    <m/>
    <m/>
    <n v="4"/>
    <n v="0"/>
    <x v="8"/>
    <n v="8"/>
    <n v="65"/>
    <n v="171"/>
    <n v="118"/>
    <n v="4"/>
    <n v="6"/>
    <m/>
    <s v="v"/>
    <n v="4"/>
    <n v="0.61458333333333337"/>
    <n v="7.614583333333333"/>
    <n v="17"/>
    <m/>
    <m/>
    <m/>
  </r>
  <r>
    <n v="38"/>
    <s v="None"/>
    <x v="4"/>
    <n v="1"/>
    <d v="2014-03-25T00:00:00"/>
    <d v="2014-03-25T00:00:00"/>
    <n v="38"/>
    <n v="1"/>
    <n v="2"/>
    <x v="9"/>
    <n v="9"/>
    <n v="98"/>
    <m/>
    <n v="98"/>
    <n v="5"/>
    <n v="9"/>
    <m/>
    <s v="v"/>
    <n v="4"/>
    <n v="0.53164556962025311"/>
    <n v="8.5316455696202524"/>
    <n v="22"/>
    <m/>
    <m/>
    <m/>
  </r>
  <r>
    <n v="38"/>
    <s v="None"/>
    <x v="4"/>
    <n v="1"/>
    <d v="2014-03-25T00:00:00"/>
    <m/>
    <m/>
    <n v="2"/>
    <n v="3"/>
    <x v="10"/>
    <n v="10"/>
    <n v="103"/>
    <n v="190"/>
    <n v="32"/>
    <n v="6"/>
    <n v="11"/>
    <m/>
    <s v="E"/>
    <n v="4"/>
    <n v="0.18786692759295498"/>
    <n v="9.187866927592955"/>
    <n v="26"/>
    <m/>
    <m/>
    <m/>
  </r>
  <r>
    <n v="38"/>
    <s v="None"/>
    <x v="4"/>
    <n v="1"/>
    <d v="2014-03-25T00:00:00"/>
    <m/>
    <m/>
    <n v="3"/>
    <n v="2"/>
    <x v="9"/>
    <n v="8"/>
    <n v="111"/>
    <n v="219"/>
    <n v="169"/>
    <n v="6"/>
    <n v="11"/>
    <m/>
    <s v="E"/>
    <n v="4"/>
    <n v="0.91681735985533452"/>
    <n v="8.9168173598553349"/>
    <n v="25"/>
    <m/>
    <m/>
    <m/>
  </r>
  <r>
    <n v="38"/>
    <s v="None"/>
    <x v="4"/>
    <n v="1"/>
    <d v="2014-03-25T00:00:00"/>
    <m/>
    <m/>
    <n v="4"/>
    <n v="2"/>
    <x v="9"/>
    <n v="10"/>
    <n v="102"/>
    <n v="176"/>
    <n v="34"/>
    <n v="5"/>
    <n v="11"/>
    <m/>
    <s v="E"/>
    <n v="4"/>
    <n v="0.18444846292947559"/>
    <n v="8.1844484629294758"/>
    <n v="24"/>
    <m/>
    <m/>
    <m/>
  </r>
  <r>
    <n v="19"/>
    <s v="None"/>
    <x v="1"/>
    <n v="1"/>
    <d v="2014-03-25T00:00:00"/>
    <m/>
    <n v="19"/>
    <n v="1"/>
    <n v="2"/>
    <x v="10"/>
    <n v="10"/>
    <n v="106"/>
    <m/>
    <n v="92"/>
    <n v="6"/>
    <n v="19"/>
    <m/>
    <s v="E"/>
    <n v="4"/>
    <n v="0.51569506726457393"/>
    <n v="9.5156950672645735"/>
    <n v="34"/>
    <m/>
    <m/>
    <m/>
  </r>
  <r>
    <n v="19"/>
    <s v="None"/>
    <x v="1"/>
    <n v="1"/>
    <d v="2014-03-25T00:00:00"/>
    <m/>
    <m/>
    <n v="2"/>
    <n v="2"/>
    <x v="9"/>
    <n v="9"/>
    <n v="92"/>
    <n v="179"/>
    <n v="132"/>
    <n v="7"/>
    <n v="15"/>
    <m/>
    <s v="E"/>
    <n v="4"/>
    <n v="0.77677520596312277"/>
    <n v="8.7767752059631228"/>
    <n v="30"/>
    <m/>
    <m/>
    <m/>
  </r>
  <r>
    <n v="19"/>
    <s v="None"/>
    <x v="1"/>
    <n v="1"/>
    <d v="2014-03-25T00:00:00"/>
    <m/>
    <m/>
    <n v="3"/>
    <n v="2"/>
    <x v="9"/>
    <n v="9"/>
    <n v="100"/>
    <n v="176"/>
    <n v="60"/>
    <n v="5"/>
    <n v="20"/>
    <m/>
    <s v="DR"/>
    <n v="4"/>
    <n v="0.35307963907414669"/>
    <n v="8.3530796390741475"/>
    <n v="33"/>
    <m/>
    <m/>
    <m/>
  </r>
  <r>
    <n v="19"/>
    <s v="None"/>
    <x v="1"/>
    <n v="1"/>
    <d v="2014-03-25T00:00:00"/>
    <m/>
    <m/>
    <n v="4"/>
    <n v="1"/>
    <x v="8"/>
    <n v="8"/>
    <n v="98"/>
    <n v="177"/>
    <n v="111"/>
    <n v="7"/>
    <n v="15"/>
    <m/>
    <s v="E"/>
    <n v="4"/>
    <n v="0.578125"/>
    <n v="7.578125"/>
    <n v="29"/>
    <m/>
    <m/>
    <m/>
  </r>
  <r>
    <n v="256"/>
    <s v="None"/>
    <x v="3"/>
    <n v="3"/>
    <d v="2014-03-25T00:00:00"/>
    <m/>
    <n v="256"/>
    <n v="1"/>
    <n v="6"/>
    <x v="9"/>
    <n v="9"/>
    <n v="133"/>
    <m/>
    <n v="160"/>
    <n v="7"/>
    <n v="10"/>
    <m/>
    <s v="v"/>
    <n v="4"/>
    <n v="0.62909567496723462"/>
    <n v="8.6290956749672354"/>
    <n v="25"/>
    <m/>
    <m/>
    <m/>
  </r>
  <r>
    <n v="256"/>
    <s v="None"/>
    <x v="3"/>
    <n v="3"/>
    <d v="2014-03-25T00:00:00"/>
    <m/>
    <m/>
    <n v="2"/>
    <n v="2"/>
    <x v="9"/>
    <n v="9"/>
    <n v="123"/>
    <n v="262"/>
    <n v="170"/>
    <n v="6"/>
    <n v="8"/>
    <m/>
    <s v="v"/>
    <n v="4"/>
    <n v="0.66841415465268672"/>
    <n v="8.6684141546526874"/>
    <n v="22"/>
    <m/>
    <m/>
    <m/>
  </r>
  <r>
    <n v="256"/>
    <s v="None"/>
    <x v="3"/>
    <n v="3"/>
    <d v="2014-03-25T00:00:00"/>
    <m/>
    <m/>
    <n v="3"/>
    <n v="2"/>
    <x v="8"/>
    <n v="8"/>
    <n v="137"/>
    <n v="267"/>
    <n v="113"/>
    <n v="6"/>
    <n v="8"/>
    <m/>
    <s v="v"/>
    <n v="4"/>
    <n v="0.45019920318725098"/>
    <n v="7.4501992031872506"/>
    <n v="21"/>
    <m/>
    <m/>
    <m/>
  </r>
  <r>
    <n v="256"/>
    <s v="None"/>
    <x v="3"/>
    <n v="3"/>
    <d v="2014-03-25T00:00:00"/>
    <m/>
    <m/>
    <n v="4"/>
    <n v="2"/>
    <x v="8"/>
    <n v="9"/>
    <n v="116"/>
    <n v="251"/>
    <n v="20"/>
    <n v="5"/>
    <n v="8"/>
    <m/>
    <s v="v"/>
    <n v="4"/>
    <n v="7.9681274900398405E-2"/>
    <n v="7.0796812749003983"/>
    <n v="20"/>
    <m/>
    <m/>
    <m/>
  </r>
  <r>
    <n v="292"/>
    <s v="None"/>
    <x v="2"/>
    <n v="3"/>
    <d v="2014-03-25T00:00:00"/>
    <m/>
    <n v="292"/>
    <n v="1"/>
    <n v="4"/>
    <x v="9"/>
    <n v="9"/>
    <n v="100"/>
    <n v="211"/>
    <n v="126"/>
    <n v="6"/>
    <n v="12"/>
    <m/>
    <s v="E"/>
    <n v="4"/>
    <n v="0.64013547840812868"/>
    <n v="8.6401354784081281"/>
    <n v="26"/>
    <m/>
    <m/>
    <m/>
  </r>
  <r>
    <n v="292"/>
    <s v="None"/>
    <x v="2"/>
    <n v="3"/>
    <d v="2014-03-25T00:00:00"/>
    <m/>
    <m/>
    <n v="2"/>
    <n v="8"/>
    <x v="9"/>
    <n v="9"/>
    <n v="111"/>
    <n v="206"/>
    <n v="130"/>
    <n v="4"/>
    <n v="14"/>
    <m/>
    <s v="E"/>
    <n v="4"/>
    <n v="0.6604572396274343"/>
    <n v="8.6604572396274335"/>
    <n v="26"/>
    <m/>
    <m/>
    <m/>
  </r>
  <r>
    <n v="292"/>
    <s v="None"/>
    <x v="2"/>
    <n v="3"/>
    <d v="2014-03-25T00:00:00"/>
    <m/>
    <m/>
    <n v="3"/>
    <n v="4"/>
    <x v="8"/>
    <n v="8"/>
    <n v="106"/>
    <n v="216"/>
    <n v="202"/>
    <n v="4"/>
    <n v="18"/>
    <m/>
    <s v="DR"/>
    <n v="4"/>
    <n v="0.98697068403908794"/>
    <n v="7.9869706840390879"/>
    <n v="29"/>
    <m/>
    <m/>
    <m/>
  </r>
  <r>
    <n v="292"/>
    <s v="None"/>
    <x v="2"/>
    <n v="3"/>
    <d v="2014-03-25T00:00:00"/>
    <m/>
    <m/>
    <n v="4"/>
    <n v="5"/>
    <x v="8"/>
    <n v="9"/>
    <n v="106"/>
    <n v="195"/>
    <n v="11"/>
    <n v="5"/>
    <n v="16"/>
    <m/>
    <s v="E"/>
    <n v="4"/>
    <n v="5.3745928338762218E-2"/>
    <n v="7.0537459283387625"/>
    <n v="28"/>
    <m/>
    <m/>
    <m/>
  </r>
  <r>
    <n v="147"/>
    <s v="None"/>
    <x v="1"/>
    <n v="2"/>
    <d v="2014-03-25T00:00:00"/>
    <m/>
    <n v="147"/>
    <n v="1"/>
    <n v="2"/>
    <x v="10"/>
    <n v="10"/>
    <n v="107"/>
    <m/>
    <n v="120"/>
    <n v="6"/>
    <n v="17"/>
    <m/>
    <s v="DR"/>
    <n v="4"/>
    <n v="0.67264573991031384"/>
    <n v="9.6726457399103136"/>
    <n v="32"/>
    <m/>
    <m/>
    <m/>
  </r>
  <r>
    <n v="147"/>
    <s v="None"/>
    <x v="1"/>
    <n v="2"/>
    <d v="2014-03-25T00:00:00"/>
    <m/>
    <m/>
    <n v="2"/>
    <n v="2"/>
    <x v="10"/>
    <n v="10"/>
    <n v="94"/>
    <n v="170"/>
    <n v="49"/>
    <n v="6"/>
    <n v="16"/>
    <m/>
    <s v="E"/>
    <n v="4"/>
    <n v="0.27466367713004486"/>
    <n v="9.2746636771300448"/>
    <n v="31"/>
    <m/>
    <m/>
    <m/>
  </r>
  <r>
    <n v="147"/>
    <s v="None"/>
    <x v="1"/>
    <n v="2"/>
    <d v="2014-03-25T00:00:00"/>
    <m/>
    <m/>
    <n v="3"/>
    <n v="2"/>
    <x v="10"/>
    <n v="10"/>
    <n v="110"/>
    <n v="180"/>
    <n v="71"/>
    <n v="5"/>
    <n v="15"/>
    <m/>
    <s v="E"/>
    <n v="4"/>
    <n v="0.39798206278026904"/>
    <n v="9.3979820627802688"/>
    <n v="29"/>
    <m/>
    <m/>
    <m/>
  </r>
  <r>
    <n v="147"/>
    <s v="None"/>
    <x v="1"/>
    <n v="2"/>
    <d v="2014-03-25T00:00:00"/>
    <m/>
    <m/>
    <n v="4"/>
    <n v="1"/>
    <x v="10"/>
    <n v="10"/>
    <n v="104"/>
    <n v="181"/>
    <n v="36"/>
    <n v="5"/>
    <n v="18"/>
    <m/>
    <s v="E"/>
    <n v="4"/>
    <n v="0.20179372197309417"/>
    <n v="9.201793721973095"/>
    <n v="32"/>
    <m/>
    <m/>
    <m/>
  </r>
  <r>
    <n v="47"/>
    <s v="None"/>
    <x v="3"/>
    <n v="1"/>
    <d v="2014-03-25T00:00:00"/>
    <m/>
    <n v="47"/>
    <n v="1"/>
    <n v="10"/>
    <x v="8"/>
    <n v="8"/>
    <n v="144"/>
    <n v="290"/>
    <n v="225"/>
    <n v="4"/>
    <n v="13"/>
    <m/>
    <s v="E"/>
    <n v="4"/>
    <n v="0.89641434262948205"/>
    <n v="7.8964143426294822"/>
    <n v="24"/>
    <m/>
    <m/>
    <m/>
  </r>
  <r>
    <n v="47"/>
    <s v="None"/>
    <x v="3"/>
    <n v="1"/>
    <d v="2014-03-25T00:00:00"/>
    <m/>
    <m/>
    <n v="2"/>
    <n v="10"/>
    <x v="8"/>
    <n v="8"/>
    <n v="130"/>
    <n v="290"/>
    <n v="166"/>
    <n v="6"/>
    <n v="12"/>
    <m/>
    <s v="v"/>
    <n v="4"/>
    <n v="0.66135458167330674"/>
    <n v="7.6613545816733071"/>
    <n v="25"/>
    <m/>
    <m/>
    <m/>
  </r>
  <r>
    <n v="219"/>
    <s v="None"/>
    <x v="3"/>
    <n v="2"/>
    <d v="2014-03-25T00:00:00"/>
    <m/>
    <n v="219"/>
    <n v="1"/>
    <n v="4"/>
    <x v="9"/>
    <n v="9"/>
    <n v="115"/>
    <m/>
    <n v="96"/>
    <n v="5"/>
    <n v="10"/>
    <m/>
    <s v="v"/>
    <n v="4"/>
    <n v="0.37745740498034075"/>
    <n v="8.3774574049803405"/>
    <n v="23"/>
    <m/>
    <m/>
    <m/>
  </r>
  <r>
    <n v="219"/>
    <s v="None"/>
    <x v="3"/>
    <n v="2"/>
    <d v="2014-03-25T00:00:00"/>
    <m/>
    <m/>
    <n v="2"/>
    <n v="4"/>
    <x v="8"/>
    <n v="8"/>
    <n v="127"/>
    <n v="254"/>
    <n v="57"/>
    <n v="5"/>
    <n v="9"/>
    <m/>
    <s v="v"/>
    <n v="4"/>
    <n v="0.22709163346613545"/>
    <n v="7.2270916334661353"/>
    <n v="21"/>
    <m/>
    <m/>
    <m/>
  </r>
  <r>
    <n v="219"/>
    <s v="None"/>
    <x v="3"/>
    <n v="2"/>
    <d v="2014-03-25T00:00:00"/>
    <m/>
    <m/>
    <n v="3"/>
    <n v="3"/>
    <x v="8"/>
    <n v="8"/>
    <n v="128"/>
    <n v="266"/>
    <n v="127"/>
    <n v="5"/>
    <n v="10"/>
    <m/>
    <s v="v"/>
    <n v="4"/>
    <n v="0.50597609561752988"/>
    <n v="7.5059760956175303"/>
    <n v="22"/>
    <m/>
    <m/>
    <m/>
  </r>
  <r>
    <n v="219"/>
    <s v="None"/>
    <x v="3"/>
    <n v="2"/>
    <d v="2014-03-25T00:00:00"/>
    <m/>
    <m/>
    <n v="4"/>
    <n v="2"/>
    <x v="9"/>
    <n v="9"/>
    <n v="117"/>
    <n v="241"/>
    <n v="64"/>
    <n v="5"/>
    <n v="10"/>
    <m/>
    <s v="v"/>
    <n v="4"/>
    <n v="0.25163826998689381"/>
    <n v="8.2516382699868931"/>
    <n v="23"/>
    <m/>
    <m/>
    <m/>
  </r>
  <r>
    <n v="142"/>
    <s v="None"/>
    <x v="2"/>
    <n v="2"/>
    <d v="2014-03-25T00:00:00"/>
    <m/>
    <n v="142"/>
    <n v="1"/>
    <n v="5"/>
    <x v="8"/>
    <n v="8"/>
    <n v="110"/>
    <m/>
    <n v="167"/>
    <n v="5"/>
    <n v="11"/>
    <m/>
    <s v="E"/>
    <n v="4"/>
    <n v="0.81596091205211729"/>
    <n v="7.815960912052117"/>
    <n v="23"/>
    <m/>
    <m/>
    <m/>
  </r>
  <r>
    <n v="142"/>
    <s v="None"/>
    <x v="2"/>
    <n v="2"/>
    <d v="2014-03-25T00:00:00"/>
    <m/>
    <m/>
    <n v="2"/>
    <n v="4"/>
    <x v="7"/>
    <n v="7"/>
    <n v="113"/>
    <n v="244"/>
    <n v="194"/>
    <n v="4"/>
    <n v="15"/>
    <m/>
    <s v="E"/>
    <n v="4"/>
    <n v="0.90053050397877987"/>
    <n v="6.9005305039787803"/>
    <n v="25"/>
    <m/>
    <m/>
    <m/>
  </r>
  <r>
    <n v="142"/>
    <s v="None"/>
    <x v="2"/>
    <n v="2"/>
    <d v="2014-03-25T00:00:00"/>
    <m/>
    <m/>
    <n v="3"/>
    <n v="3"/>
    <x v="9"/>
    <n v="9"/>
    <n v="122"/>
    <n v="197"/>
    <n v="64"/>
    <n v="2"/>
    <n v="19"/>
    <m/>
    <s v="TS"/>
    <n v="4"/>
    <n v="0.32514817950889074"/>
    <n v="8.32514817950889"/>
    <n v="29"/>
    <m/>
    <m/>
    <m/>
  </r>
  <r>
    <n v="142"/>
    <s v="None"/>
    <x v="2"/>
    <n v="2"/>
    <d v="2014-03-25T00:00:00"/>
    <m/>
    <m/>
    <n v="4"/>
    <n v="1"/>
    <x v="8"/>
    <n v="8"/>
    <n v="98"/>
    <n v="234"/>
    <n v="145"/>
    <n v="4"/>
    <n v="12"/>
    <m/>
    <s v="v"/>
    <n v="4"/>
    <n v="0.70846905537459282"/>
    <n v="7.7084690553745929"/>
    <n v="23"/>
    <m/>
    <m/>
    <m/>
  </r>
  <r>
    <n v="268"/>
    <s v="None"/>
    <x v="1"/>
    <n v="3"/>
    <d v="2014-03-25T00:00:00"/>
    <m/>
    <n v="268"/>
    <n v="1"/>
    <n v="2"/>
    <x v="10"/>
    <n v="10"/>
    <n v="130"/>
    <m/>
    <n v="177"/>
    <n v="5"/>
    <n v="17"/>
    <m/>
    <s v="DR"/>
    <n v="4"/>
    <n v="0.99215246636771293"/>
    <n v="9.9921524663677133"/>
    <n v="31"/>
    <m/>
    <m/>
    <m/>
  </r>
  <r>
    <n v="268"/>
    <s v="None"/>
    <x v="1"/>
    <n v="3"/>
    <d v="2014-03-25T00:00:00"/>
    <m/>
    <m/>
    <n v="2"/>
    <n v="2"/>
    <x v="10"/>
    <n v="10"/>
    <n v="130"/>
    <n v="195"/>
    <n v="119"/>
    <n v="6"/>
    <n v="16"/>
    <m/>
    <s v="E"/>
    <n v="4"/>
    <n v="0.6670403587443946"/>
    <n v="9.6670403587443943"/>
    <n v="31"/>
    <m/>
    <m/>
    <m/>
  </r>
  <r>
    <n v="268"/>
    <s v="None"/>
    <x v="1"/>
    <n v="3"/>
    <d v="2014-03-25T00:00:00"/>
    <m/>
    <m/>
    <n v="3"/>
    <n v="6"/>
    <x v="10"/>
    <n v="10"/>
    <n v="104"/>
    <n v="166"/>
    <n v="35"/>
    <n v="7"/>
    <n v="17"/>
    <m/>
    <s v="E"/>
    <n v="4"/>
    <n v="0.19618834080717487"/>
    <n v="9.1961883408071756"/>
    <n v="33"/>
    <m/>
    <m/>
    <m/>
  </r>
  <r>
    <n v="145"/>
    <s v="None"/>
    <x v="4"/>
    <n v="2"/>
    <d v="2014-03-25T00:00:00"/>
    <m/>
    <n v="145"/>
    <n v="1"/>
    <n v="4"/>
    <x v="8"/>
    <n v="8"/>
    <n v="110"/>
    <n v="205"/>
    <n v="75"/>
    <n v="6"/>
    <n v="11"/>
    <m/>
    <s v="v"/>
    <n v="4"/>
    <n v="0.39037085230969421"/>
    <n v="7.3903708523096938"/>
    <n v="24"/>
    <m/>
    <m/>
    <m/>
  </r>
  <r>
    <n v="145"/>
    <s v="None"/>
    <x v="4"/>
    <n v="2"/>
    <d v="2014-03-25T00:00:00"/>
    <m/>
    <m/>
    <n v="2"/>
    <n v="5"/>
    <x v="9"/>
    <n v="9"/>
    <n v="102"/>
    <n v="210"/>
    <n v="119"/>
    <n v="4"/>
    <n v="13"/>
    <m/>
    <s v="v"/>
    <n v="4"/>
    <n v="0.64556962025316456"/>
    <n v="8.6455696202531644"/>
    <n v="25"/>
    <m/>
    <m/>
    <m/>
  </r>
  <r>
    <n v="145"/>
    <s v="None"/>
    <x v="4"/>
    <n v="2"/>
    <d v="2014-03-25T00:00:00"/>
    <m/>
    <m/>
    <n v="3"/>
    <n v="2"/>
    <x v="9"/>
    <n v="9"/>
    <n v="101"/>
    <n v="222"/>
    <n v="182"/>
    <n v="5"/>
    <n v="11"/>
    <m/>
    <s v="v"/>
    <n v="4"/>
    <n v="0.98734177215189867"/>
    <n v="8.9873417721518987"/>
    <n v="24"/>
    <m/>
    <m/>
    <m/>
  </r>
  <r>
    <n v="145"/>
    <s v="None"/>
    <x v="4"/>
    <n v="2"/>
    <d v="2014-03-25T00:00:00"/>
    <m/>
    <m/>
    <n v="4"/>
    <n v="9"/>
    <x v="8"/>
    <n v="8"/>
    <n v="91"/>
    <n v="176"/>
    <n v="141"/>
    <n v="5"/>
    <n v="12"/>
    <m/>
    <s v="v"/>
    <n v="4"/>
    <n v="0.73389720234222511"/>
    <n v="7.7338972023422254"/>
    <n v="24"/>
    <m/>
    <m/>
    <m/>
  </r>
  <r>
    <n v="34"/>
    <s v="None"/>
    <x v="2"/>
    <n v="1"/>
    <d v="2014-03-25T00:00:00"/>
    <m/>
    <n v="34"/>
    <n v="1"/>
    <n v="5"/>
    <x v="8"/>
    <n v="8"/>
    <n v="103"/>
    <m/>
    <n v="188"/>
    <n v="4"/>
    <n v="18"/>
    <m/>
    <s v="E"/>
    <n v="4"/>
    <n v="0.91856677524429975"/>
    <n v="7.9185667752443001"/>
    <n v="29"/>
    <m/>
    <m/>
    <m/>
  </r>
  <r>
    <n v="34"/>
    <s v="None"/>
    <x v="2"/>
    <n v="1"/>
    <d v="2014-03-25T00:00:00"/>
    <m/>
    <m/>
    <n v="2"/>
    <n v="5"/>
    <x v="8"/>
    <n v="8"/>
    <n v="106"/>
    <n v="229"/>
    <n v="184"/>
    <n v="5"/>
    <n v="12"/>
    <m/>
    <s v="E"/>
    <n v="4"/>
    <n v="0.89902280130293166"/>
    <n v="7.899022801302932"/>
    <n v="24"/>
    <m/>
    <m/>
    <m/>
  </r>
  <r>
    <n v="34"/>
    <s v="None"/>
    <x v="2"/>
    <n v="1"/>
    <d v="2014-03-25T00:00:00"/>
    <m/>
    <m/>
    <n v="3"/>
    <n v="4"/>
    <x v="10"/>
    <n v="9"/>
    <n v="126"/>
    <n v="149"/>
    <n v="0"/>
    <n v="1"/>
    <n v="17"/>
    <n v="30"/>
    <s v="TS"/>
    <n v="4"/>
    <n v="0"/>
    <n v="9"/>
    <n v="27"/>
    <m/>
    <m/>
    <m/>
  </r>
  <r>
    <n v="34"/>
    <s v="None"/>
    <x v="2"/>
    <n v="1"/>
    <d v="2014-03-25T00:00:00"/>
    <m/>
    <m/>
    <n v="4"/>
    <n v="2"/>
    <x v="8"/>
    <n v="8"/>
    <n v="98"/>
    <n v="227"/>
    <n v="42"/>
    <m/>
    <m/>
    <m/>
    <m/>
    <n v="4"/>
    <n v="0.20521172638436483"/>
    <n v="7.2052117263843645"/>
    <s v=""/>
    <m/>
    <m/>
    <m/>
  </r>
  <r>
    <n v="232"/>
    <s v="None"/>
    <x v="4"/>
    <n v="3"/>
    <d v="2014-03-25T00:00:00"/>
    <m/>
    <n v="232"/>
    <n v="1"/>
    <n v="4"/>
    <x v="10"/>
    <n v="10"/>
    <n v="110"/>
    <m/>
    <n v="94"/>
    <n v="5"/>
    <n v="10"/>
    <m/>
    <s v="v"/>
    <n v="4"/>
    <n v="0.55185909980430525"/>
    <n v="9.5518590998043056"/>
    <n v="24"/>
    <m/>
    <m/>
    <m/>
  </r>
  <r>
    <n v="232"/>
    <s v="None"/>
    <x v="4"/>
    <n v="3"/>
    <d v="2014-03-25T00:00:00"/>
    <m/>
    <m/>
    <n v="2"/>
    <n v="4"/>
    <x v="9"/>
    <n v="9"/>
    <n v="92"/>
    <n v="196"/>
    <n v="139"/>
    <n v="6"/>
    <n v="11"/>
    <m/>
    <s v="v"/>
    <n v="4"/>
    <n v="0.75406871609403248"/>
    <n v="8.7540687160940323"/>
    <n v="25"/>
    <m/>
    <m/>
    <m/>
  </r>
  <r>
    <n v="232"/>
    <s v="None"/>
    <x v="4"/>
    <n v="3"/>
    <d v="2014-03-25T00:00:00"/>
    <m/>
    <m/>
    <n v="3"/>
    <n v="5"/>
    <x v="10"/>
    <n v="10"/>
    <n v="98"/>
    <n v="200"/>
    <n v="64"/>
    <n v="5"/>
    <n v="12"/>
    <m/>
    <s v="v"/>
    <n v="4"/>
    <n v="0.37573385518590996"/>
    <n v="9.37573385518591"/>
    <n v="26"/>
    <m/>
    <m/>
    <m/>
  </r>
  <r>
    <n v="232"/>
    <s v="None"/>
    <x v="4"/>
    <n v="3"/>
    <d v="2014-03-25T00:00:00"/>
    <m/>
    <m/>
    <n v="4"/>
    <n v="2"/>
    <x v="9"/>
    <n v="9"/>
    <n v="95"/>
    <n v="190"/>
    <n v="78"/>
    <n v="4"/>
    <n v="8"/>
    <m/>
    <s v="v"/>
    <n v="4"/>
    <n v="0.42314647377938513"/>
    <n v="8.4231464737793846"/>
    <n v="20"/>
    <m/>
    <m/>
    <m/>
  </r>
  <r>
    <n v="270"/>
    <s v="None"/>
    <x v="6"/>
    <n v="3"/>
    <d v="2014-03-25T00:00:00"/>
    <m/>
    <n v="270"/>
    <n v="1"/>
    <m/>
    <x v="9"/>
    <m/>
    <m/>
    <m/>
    <m/>
    <m/>
    <n v="16"/>
    <m/>
    <m/>
    <n v="4"/>
    <n v="0"/>
    <n v="8"/>
    <n v="24"/>
    <m/>
    <m/>
    <m/>
  </r>
  <r>
    <n v="270"/>
    <s v="None"/>
    <x v="6"/>
    <n v="3"/>
    <d v="2014-03-25T00:00:00"/>
    <m/>
    <m/>
    <n v="2"/>
    <m/>
    <x v="9"/>
    <m/>
    <m/>
    <n v="114"/>
    <m/>
    <m/>
    <n v="16"/>
    <m/>
    <m/>
    <n v="4"/>
    <n v="0"/>
    <n v="8"/>
    <n v="24"/>
    <m/>
    <m/>
    <m/>
  </r>
  <r>
    <n v="270"/>
    <s v="None"/>
    <x v="6"/>
    <n v="3"/>
    <d v="2014-03-25T00:00:00"/>
    <m/>
    <m/>
    <n v="3"/>
    <m/>
    <x v="9"/>
    <m/>
    <m/>
    <n v="110"/>
    <m/>
    <m/>
    <n v="16"/>
    <m/>
    <m/>
    <n v="4"/>
    <n v="0"/>
    <n v="8"/>
    <n v="24"/>
    <m/>
    <m/>
    <m/>
  </r>
  <r>
    <n v="161"/>
    <s v="None"/>
    <x v="6"/>
    <n v="2"/>
    <d v="2014-03-25T00:00:00"/>
    <m/>
    <n v="161"/>
    <n v="1"/>
    <m/>
    <x v="9"/>
    <m/>
    <m/>
    <n v="117"/>
    <m/>
    <m/>
    <n v="14"/>
    <m/>
    <m/>
    <n v="4"/>
    <n v="0"/>
    <n v="8"/>
    <n v="22"/>
    <m/>
    <m/>
    <m/>
  </r>
  <r>
    <n v="161"/>
    <s v="None"/>
    <x v="6"/>
    <n v="2"/>
    <d v="2014-03-25T00:00:00"/>
    <m/>
    <m/>
    <n v="2"/>
    <m/>
    <x v="9"/>
    <m/>
    <m/>
    <n v="111"/>
    <m/>
    <m/>
    <n v="14"/>
    <m/>
    <m/>
    <n v="4"/>
    <n v="0"/>
    <n v="8"/>
    <n v="22"/>
    <m/>
    <m/>
    <m/>
  </r>
  <r>
    <n v="161"/>
    <s v="None"/>
    <x v="6"/>
    <n v="2"/>
    <d v="2014-03-25T00:00:00"/>
    <m/>
    <m/>
    <n v="3"/>
    <m/>
    <x v="8"/>
    <m/>
    <m/>
    <m/>
    <m/>
    <m/>
    <n v="16"/>
    <m/>
    <m/>
    <n v="4"/>
    <n v="0"/>
    <n v="7"/>
    <n v="23"/>
    <m/>
    <m/>
    <m/>
  </r>
  <r>
    <n v="311"/>
    <s v="None"/>
    <x v="6"/>
    <n v="3"/>
    <d v="2014-03-25T00:00:00"/>
    <m/>
    <n v="311"/>
    <n v="1"/>
    <m/>
    <x v="9"/>
    <m/>
    <m/>
    <n v="112"/>
    <m/>
    <m/>
    <n v="15"/>
    <m/>
    <m/>
    <n v="4"/>
    <n v="0"/>
    <n v="8"/>
    <n v="23"/>
    <m/>
    <m/>
    <m/>
  </r>
  <r>
    <n v="311"/>
    <s v="None"/>
    <x v="6"/>
    <n v="3"/>
    <d v="2014-03-25T00:00:00"/>
    <m/>
    <m/>
    <n v="2"/>
    <m/>
    <x v="10"/>
    <m/>
    <m/>
    <n v="95"/>
    <m/>
    <m/>
    <n v="16"/>
    <m/>
    <m/>
    <n v="4"/>
    <n v="0"/>
    <n v="9"/>
    <n v="25"/>
    <m/>
    <m/>
    <m/>
  </r>
  <r>
    <n v="311"/>
    <s v="None"/>
    <x v="6"/>
    <n v="3"/>
    <d v="2014-03-25T00:00:00"/>
    <m/>
    <m/>
    <n v="3"/>
    <m/>
    <x v="9"/>
    <m/>
    <m/>
    <n v="125"/>
    <m/>
    <m/>
    <n v="16"/>
    <m/>
    <m/>
    <n v="4"/>
    <n v="0"/>
    <n v="8"/>
    <n v="24"/>
    <m/>
    <m/>
    <m/>
  </r>
  <r>
    <n v="18"/>
    <s v="None"/>
    <x v="6"/>
    <n v="1"/>
    <d v="2014-03-25T00:00:00"/>
    <m/>
    <n v="18"/>
    <n v="1"/>
    <m/>
    <x v="9"/>
    <m/>
    <m/>
    <n v="129"/>
    <m/>
    <m/>
    <n v="15"/>
    <m/>
    <m/>
    <n v="4"/>
    <n v="0"/>
    <n v="8"/>
    <n v="23"/>
    <m/>
    <m/>
    <m/>
  </r>
  <r>
    <n v="18"/>
    <s v="None"/>
    <x v="6"/>
    <n v="1"/>
    <d v="2014-03-25T00:00:00"/>
    <m/>
    <m/>
    <n v="2"/>
    <m/>
    <x v="9"/>
    <m/>
    <m/>
    <m/>
    <m/>
    <m/>
    <n v="15"/>
    <m/>
    <m/>
    <n v="4"/>
    <n v="0"/>
    <n v="8"/>
    <n v="23"/>
    <m/>
    <m/>
    <m/>
  </r>
  <r>
    <n v="18"/>
    <s v="None"/>
    <x v="6"/>
    <n v="1"/>
    <d v="2014-03-25T00:00:00"/>
    <m/>
    <m/>
    <n v="3"/>
    <m/>
    <x v="9"/>
    <m/>
    <m/>
    <n v="125"/>
    <m/>
    <m/>
    <n v="13"/>
    <m/>
    <m/>
    <n v="4"/>
    <n v="0"/>
    <n v="8"/>
    <n v="21"/>
    <m/>
    <m/>
    <m/>
  </r>
  <r>
    <n v="176"/>
    <s v="None"/>
    <x v="6"/>
    <n v="2"/>
    <d v="2014-03-25T00:00:00"/>
    <m/>
    <n v="176"/>
    <n v="1"/>
    <m/>
    <x v="9"/>
    <m/>
    <m/>
    <n v="130"/>
    <m/>
    <m/>
    <n v="16"/>
    <m/>
    <m/>
    <n v="4"/>
    <n v="0"/>
    <n v="8"/>
    <n v="24"/>
    <m/>
    <m/>
    <m/>
  </r>
  <r>
    <n v="176"/>
    <s v="None"/>
    <x v="6"/>
    <n v="2"/>
    <d v="2014-03-25T00:00:00"/>
    <m/>
    <m/>
    <n v="2"/>
    <m/>
    <x v="9"/>
    <m/>
    <m/>
    <n v="126"/>
    <m/>
    <m/>
    <n v="15"/>
    <m/>
    <m/>
    <n v="4"/>
    <n v="0"/>
    <n v="8"/>
    <n v="23"/>
    <m/>
    <m/>
    <m/>
  </r>
  <r>
    <n v="176"/>
    <s v="None"/>
    <x v="6"/>
    <n v="2"/>
    <d v="2014-03-25T00:00:00"/>
    <m/>
    <m/>
    <n v="3"/>
    <m/>
    <x v="9"/>
    <m/>
    <m/>
    <n v="110"/>
    <m/>
    <m/>
    <n v="14"/>
    <m/>
    <m/>
    <n v="4"/>
    <n v="0"/>
    <n v="8"/>
    <n v="22"/>
    <m/>
    <m/>
    <m/>
  </r>
  <r>
    <n v="264"/>
    <s v="None"/>
    <x v="6"/>
    <n v="3"/>
    <d v="2014-03-25T00:00:00"/>
    <m/>
    <n v="264"/>
    <n v="1"/>
    <m/>
    <x v="9"/>
    <m/>
    <m/>
    <m/>
    <m/>
    <m/>
    <n v="16"/>
    <m/>
    <m/>
    <n v="4"/>
    <n v="0"/>
    <n v="8"/>
    <n v="24"/>
    <m/>
    <m/>
    <m/>
  </r>
  <r>
    <n v="264"/>
    <s v="None"/>
    <x v="6"/>
    <n v="3"/>
    <d v="2014-03-25T00:00:00"/>
    <m/>
    <m/>
    <n v="2"/>
    <m/>
    <x v="9"/>
    <m/>
    <m/>
    <n v="135"/>
    <m/>
    <m/>
    <n v="15"/>
    <m/>
    <m/>
    <n v="4"/>
    <n v="0"/>
    <n v="8"/>
    <n v="23"/>
    <m/>
    <m/>
    <m/>
  </r>
  <r>
    <n v="264"/>
    <s v="None"/>
    <x v="6"/>
    <n v="3"/>
    <d v="2014-03-25T00:00:00"/>
    <m/>
    <m/>
    <n v="3"/>
    <m/>
    <x v="9"/>
    <m/>
    <m/>
    <n v="135"/>
    <m/>
    <m/>
    <n v="16"/>
    <m/>
    <m/>
    <n v="4"/>
    <n v="0"/>
    <n v="8"/>
    <n v="24"/>
    <m/>
    <m/>
    <m/>
  </r>
  <r>
    <n v="148"/>
    <s v="None"/>
    <x v="6"/>
    <n v="2"/>
    <d v="2014-03-25T00:00:00"/>
    <m/>
    <n v="148"/>
    <n v="1"/>
    <m/>
    <x v="9"/>
    <m/>
    <m/>
    <n v="142"/>
    <m/>
    <m/>
    <n v="16"/>
    <m/>
    <m/>
    <n v="4"/>
    <n v="0"/>
    <n v="8"/>
    <n v="24"/>
    <m/>
    <m/>
    <m/>
  </r>
  <r>
    <n v="148"/>
    <s v="None"/>
    <x v="6"/>
    <n v="2"/>
    <d v="2014-03-25T00:00:00"/>
    <m/>
    <m/>
    <n v="2"/>
    <m/>
    <x v="9"/>
    <m/>
    <m/>
    <n v="125"/>
    <m/>
    <m/>
    <n v="17"/>
    <m/>
    <m/>
    <n v="4"/>
    <n v="0"/>
    <n v="8"/>
    <n v="25"/>
    <m/>
    <m/>
    <m/>
  </r>
  <r>
    <n v="148"/>
    <s v="None"/>
    <x v="6"/>
    <n v="2"/>
    <d v="2014-03-25T00:00:00"/>
    <m/>
    <m/>
    <n v="3"/>
    <m/>
    <x v="9"/>
    <m/>
    <m/>
    <n v="155"/>
    <m/>
    <m/>
    <n v="14"/>
    <m/>
    <m/>
    <n v="4"/>
    <n v="0"/>
    <n v="8"/>
    <n v="22"/>
    <m/>
    <m/>
    <m/>
  </r>
  <r>
    <n v="81"/>
    <s v="None"/>
    <x v="6"/>
    <n v="1"/>
    <d v="2014-03-25T00:00:00"/>
    <m/>
    <n v="81"/>
    <n v="1"/>
    <m/>
    <x v="9"/>
    <m/>
    <m/>
    <m/>
    <m/>
    <m/>
    <n v="15"/>
    <m/>
    <m/>
    <n v="4"/>
    <n v="0"/>
    <n v="8"/>
    <n v="23"/>
    <m/>
    <m/>
    <m/>
  </r>
  <r>
    <n v="81"/>
    <s v="None"/>
    <x v="6"/>
    <n v="1"/>
    <d v="2014-03-25T00:00:00"/>
    <m/>
    <m/>
    <n v="2"/>
    <m/>
    <x v="9"/>
    <m/>
    <m/>
    <n v="130"/>
    <m/>
    <m/>
    <n v="15"/>
    <m/>
    <m/>
    <n v="4"/>
    <n v="0"/>
    <n v="8"/>
    <n v="23"/>
    <m/>
    <m/>
    <m/>
  </r>
  <r>
    <n v="81"/>
    <s v="None"/>
    <x v="6"/>
    <n v="1"/>
    <d v="2014-03-25T00:00:00"/>
    <m/>
    <m/>
    <n v="3"/>
    <m/>
    <x v="9"/>
    <m/>
    <m/>
    <n v="130"/>
    <m/>
    <m/>
    <n v="14"/>
    <m/>
    <m/>
    <n v="4"/>
    <n v="0"/>
    <n v="8"/>
    <n v="22"/>
    <m/>
    <m/>
    <m/>
  </r>
  <r>
    <n v="275"/>
    <s v="None"/>
    <x v="1"/>
    <n v="3"/>
    <d v="2014-04-01T00:00:00"/>
    <m/>
    <n v="275"/>
    <n v="1"/>
    <n v="2"/>
    <x v="11"/>
    <n v="11"/>
    <n v="120"/>
    <m/>
    <n v="75"/>
    <n v="4"/>
    <n v="18"/>
    <m/>
    <s v="DR"/>
    <n v="5"/>
    <n v="0.42016806722689076"/>
    <n v="10.420168067226891"/>
    <n v="32"/>
    <m/>
    <m/>
    <m/>
  </r>
  <r>
    <n v="275"/>
    <s v="None"/>
    <x v="1"/>
    <n v="3"/>
    <d v="2014-04-01T00:00:00"/>
    <m/>
    <m/>
    <n v="2"/>
    <n v="3"/>
    <x v="10"/>
    <n v="10"/>
    <n v="118"/>
    <n v="175"/>
    <n v="61"/>
    <n v="4"/>
    <n v="17"/>
    <m/>
    <s v="DR"/>
    <n v="6"/>
    <n v="0.34192825112107622"/>
    <n v="9.3419282511210771"/>
    <n v="30"/>
    <m/>
    <m/>
    <m/>
  </r>
  <r>
    <n v="275"/>
    <s v="None"/>
    <x v="1"/>
    <n v="3"/>
    <d v="2014-04-01T00:00:00"/>
    <m/>
    <m/>
    <n v="3"/>
    <n v="5"/>
    <x v="10"/>
    <n v="10"/>
    <n v="119"/>
    <n v="182"/>
    <n v="120"/>
    <n v="5"/>
    <n v="17"/>
    <m/>
    <s v="DR"/>
    <n v="7"/>
    <n v="0.67264573991031384"/>
    <n v="9.6726457399103136"/>
    <n v="31"/>
    <m/>
    <m/>
    <m/>
  </r>
  <r>
    <n v="275"/>
    <s v="None"/>
    <x v="1"/>
    <n v="3"/>
    <d v="2014-04-01T00:00:00"/>
    <m/>
    <m/>
    <n v="4"/>
    <n v="2"/>
    <x v="10"/>
    <n v="10"/>
    <n v="106"/>
    <n v="171"/>
    <n v="51"/>
    <n v="6"/>
    <n v="12"/>
    <m/>
    <s v="v"/>
    <n v="8"/>
    <n v="0.2858744394618834"/>
    <n v="9.2858744394618835"/>
    <n v="27"/>
    <m/>
    <m/>
    <m/>
  </r>
  <r>
    <n v="126"/>
    <s v="None"/>
    <x v="1"/>
    <n v="2"/>
    <d v="2014-04-01T00:00:00"/>
    <m/>
    <n v="126"/>
    <n v="1"/>
    <n v="2"/>
    <x v="11"/>
    <n v="11"/>
    <n v="120"/>
    <m/>
    <n v="123"/>
    <n v="5"/>
    <n v="18"/>
    <m/>
    <s v="DR"/>
    <n v="9"/>
    <n v="0.68907563025210083"/>
    <n v="10.6890756302521"/>
    <n v="33"/>
    <m/>
    <m/>
    <m/>
  </r>
  <r>
    <n v="126"/>
    <s v="None"/>
    <x v="1"/>
    <n v="2"/>
    <d v="2014-04-01T00:00:00"/>
    <m/>
    <m/>
    <n v="2"/>
    <n v="4"/>
    <x v="11"/>
    <n v="11"/>
    <n v="121"/>
    <n v="190"/>
    <n v="82"/>
    <n v="4"/>
    <n v="18"/>
    <m/>
    <s v="DR"/>
    <n v="10"/>
    <n v="0.45938375350140054"/>
    <n v="10.459383753501401"/>
    <n v="32"/>
    <m/>
    <m/>
    <m/>
  </r>
  <r>
    <n v="126"/>
    <s v="None"/>
    <x v="1"/>
    <n v="2"/>
    <d v="2014-04-01T00:00:00"/>
    <m/>
    <m/>
    <n v="3"/>
    <n v="2"/>
    <x v="10"/>
    <n v="10"/>
    <n v="109"/>
    <n v="180"/>
    <n v="106"/>
    <n v="5"/>
    <n v="17"/>
    <m/>
    <s v="DR"/>
    <n v="11"/>
    <n v="0.59417040358744388"/>
    <n v="9.5941704035874444"/>
    <n v="31"/>
    <m/>
    <m/>
    <m/>
  </r>
  <r>
    <n v="69"/>
    <s v="None"/>
    <x v="1"/>
    <n v="1"/>
    <d v="2014-04-01T00:00:00"/>
    <m/>
    <n v="69"/>
    <n v="1"/>
    <n v="4"/>
    <x v="11"/>
    <n v="11"/>
    <n v="123"/>
    <m/>
    <n v="62"/>
    <n v="5"/>
    <n v="19"/>
    <m/>
    <s v="DR"/>
    <n v="12"/>
    <n v="0.34733893557422968"/>
    <n v="10.34733893557423"/>
    <n v="34"/>
    <m/>
    <m/>
    <m/>
  </r>
  <r>
    <n v="69"/>
    <s v="None"/>
    <x v="1"/>
    <n v="1"/>
    <d v="2014-04-01T00:00:00"/>
    <m/>
    <m/>
    <n v="2"/>
    <n v="4"/>
    <x v="11"/>
    <n v="11"/>
    <n v="110"/>
    <n v="173"/>
    <n v="159"/>
    <n v="4"/>
    <n v="20"/>
    <m/>
    <s v="DR"/>
    <n v="13"/>
    <n v="0.89075630252100846"/>
    <n v="10.890756302521009"/>
    <n v="34"/>
    <m/>
    <m/>
    <m/>
  </r>
  <r>
    <n v="69"/>
    <s v="None"/>
    <x v="1"/>
    <n v="1"/>
    <d v="2014-04-01T00:00:00"/>
    <m/>
    <m/>
    <n v="3"/>
    <n v="5"/>
    <x v="11"/>
    <n v="11"/>
    <n v="114"/>
    <n v="170"/>
    <n v="82"/>
    <n v="4"/>
    <n v="19"/>
    <m/>
    <s v="DR"/>
    <n v="14"/>
    <n v="0.45938375350140054"/>
    <n v="10.459383753501401"/>
    <n v="33"/>
    <m/>
    <m/>
    <m/>
  </r>
  <r>
    <n v="33"/>
    <s v="None"/>
    <x v="3"/>
    <n v="1"/>
    <d v="2014-04-09T00:00:00"/>
    <d v="2014-04-09T00:00:00"/>
    <n v="33"/>
    <n v="1"/>
    <n v="2"/>
    <x v="10"/>
    <n v="10"/>
    <n v="137"/>
    <m/>
    <n v="184"/>
    <n v="5"/>
    <n v="11"/>
    <m/>
    <s v="v"/>
    <m/>
    <m/>
    <m/>
    <m/>
    <m/>
    <m/>
    <m/>
  </r>
  <r>
    <n v="33"/>
    <s v="None"/>
    <x v="3"/>
    <n v="1"/>
    <d v="2014-04-09T00:00:00"/>
    <m/>
    <m/>
    <n v="2"/>
    <n v="3"/>
    <x v="10"/>
    <n v="10"/>
    <n v="136"/>
    <n v="270"/>
    <n v="174"/>
    <n v="5"/>
    <n v="11"/>
    <m/>
    <s v="v"/>
    <m/>
    <m/>
    <m/>
    <m/>
    <m/>
    <m/>
    <m/>
  </r>
  <r>
    <n v="33"/>
    <s v="None"/>
    <x v="3"/>
    <n v="1"/>
    <d v="2014-04-09T00:00:00"/>
    <m/>
    <m/>
    <n v="3"/>
    <n v="4"/>
    <x v="9"/>
    <n v="10"/>
    <n v="145"/>
    <n v="268"/>
    <n v="171"/>
    <n v="5"/>
    <n v="13"/>
    <m/>
    <s v="v"/>
    <m/>
    <m/>
    <m/>
    <m/>
    <m/>
    <m/>
    <m/>
  </r>
  <r>
    <n v="33"/>
    <s v="None"/>
    <x v="3"/>
    <n v="1"/>
    <d v="2014-04-09T00:00:00"/>
    <m/>
    <m/>
    <n v="4"/>
    <n v="6"/>
    <x v="10"/>
    <n v="10"/>
    <n v="138"/>
    <n v="258"/>
    <n v="221"/>
    <n v="4"/>
    <n v="14"/>
    <m/>
    <s v="v"/>
    <m/>
    <m/>
    <m/>
    <m/>
    <m/>
    <m/>
    <m/>
  </r>
  <r>
    <n v="151"/>
    <s v="None"/>
    <x v="4"/>
    <n v="2"/>
    <d v="2014-04-09T00:00:00"/>
    <m/>
    <n v="151"/>
    <n v="1"/>
    <n v="7"/>
    <x v="10"/>
    <n v="10"/>
    <n v="122"/>
    <m/>
    <n v="170"/>
    <n v="5"/>
    <n v="12"/>
    <m/>
    <s v="v"/>
    <m/>
    <m/>
    <m/>
    <m/>
    <m/>
    <m/>
    <m/>
  </r>
  <r>
    <n v="151"/>
    <s v="None"/>
    <x v="4"/>
    <n v="2"/>
    <d v="2014-04-09T00:00:00"/>
    <m/>
    <m/>
    <n v="2"/>
    <n v="14"/>
    <x v="11"/>
    <n v="11"/>
    <n v="128"/>
    <n v="126"/>
    <n v="78"/>
    <n v="4"/>
    <n v="14"/>
    <m/>
    <s v="v"/>
    <m/>
    <m/>
    <m/>
    <m/>
    <m/>
    <m/>
    <m/>
  </r>
  <r>
    <n v="151"/>
    <s v="None"/>
    <x v="4"/>
    <n v="2"/>
    <d v="2014-04-09T00:00:00"/>
    <m/>
    <m/>
    <n v="3"/>
    <n v="6"/>
    <x v="10"/>
    <n v="10"/>
    <n v="120"/>
    <n v="220"/>
    <n v="171"/>
    <n v="5"/>
    <n v="10"/>
    <m/>
    <s v="v"/>
    <m/>
    <m/>
    <m/>
    <m/>
    <m/>
    <m/>
    <m/>
  </r>
  <r>
    <n v="151"/>
    <s v="None"/>
    <x v="4"/>
    <n v="2"/>
    <d v="2014-04-09T00:00:00"/>
    <m/>
    <m/>
    <n v="4"/>
    <n v="2"/>
    <x v="10"/>
    <n v="10"/>
    <n v="115"/>
    <n v="153"/>
    <n v="171"/>
    <n v="6"/>
    <n v="10"/>
    <m/>
    <s v="v"/>
    <m/>
    <m/>
    <m/>
    <m/>
    <m/>
    <m/>
    <m/>
  </r>
  <r>
    <n v="214"/>
    <s v="None"/>
    <x v="3"/>
    <n v="2"/>
    <d v="2014-04-09T00:00:00"/>
    <m/>
    <n v="214"/>
    <n v="1"/>
    <n v="6"/>
    <x v="10"/>
    <n v="10"/>
    <n v="140"/>
    <m/>
    <n v="96"/>
    <n v="5"/>
    <n v="13"/>
    <m/>
    <s v="v"/>
    <m/>
    <m/>
    <m/>
    <m/>
    <m/>
    <m/>
    <m/>
  </r>
  <r>
    <n v="214"/>
    <s v="None"/>
    <x v="3"/>
    <n v="2"/>
    <d v="2014-04-09T00:00:00"/>
    <m/>
    <m/>
    <n v="2"/>
    <n v="7"/>
    <x v="9"/>
    <n v="9"/>
    <n v="144"/>
    <n v="245"/>
    <n v="67"/>
    <n v="4"/>
    <n v="15"/>
    <n v="10"/>
    <s v="v"/>
    <m/>
    <m/>
    <m/>
    <m/>
    <m/>
    <m/>
    <m/>
  </r>
  <r>
    <n v="214"/>
    <s v="None"/>
    <x v="3"/>
    <n v="2"/>
    <d v="2014-04-09T00:00:00"/>
    <m/>
    <m/>
    <n v="3"/>
    <n v="6"/>
    <x v="10"/>
    <n v="10"/>
    <n v="137"/>
    <n v="235"/>
    <n v="125"/>
    <n v="5"/>
    <n v="13"/>
    <m/>
    <s v="v"/>
    <m/>
    <m/>
    <m/>
    <m/>
    <m/>
    <m/>
    <m/>
  </r>
  <r>
    <n v="214"/>
    <s v="None"/>
    <x v="3"/>
    <n v="2"/>
    <d v="2014-04-09T00:00:00"/>
    <m/>
    <m/>
    <n v="4"/>
    <n v="3"/>
    <x v="9"/>
    <n v="9"/>
    <n v="125"/>
    <n v="232"/>
    <n v="69"/>
    <n v="5"/>
    <n v="9"/>
    <m/>
    <s v="v"/>
    <m/>
    <m/>
    <m/>
    <m/>
    <m/>
    <m/>
    <m/>
  </r>
  <r>
    <n v="310"/>
    <s v="None"/>
    <x v="2"/>
    <n v="3"/>
    <d v="2014-04-09T00:00:00"/>
    <m/>
    <n v="310"/>
    <n v="1"/>
    <n v="5"/>
    <x v="9"/>
    <n v="8"/>
    <n v="365"/>
    <m/>
    <m/>
    <m/>
    <n v="18"/>
    <m/>
    <s v="FL"/>
    <m/>
    <m/>
    <m/>
    <m/>
    <m/>
    <m/>
    <m/>
  </r>
  <r>
    <n v="310"/>
    <s v="None"/>
    <x v="2"/>
    <n v="3"/>
    <d v="2014-04-09T00:00:00"/>
    <m/>
    <m/>
    <n v="2"/>
    <n v="8"/>
    <x v="10"/>
    <n v="10"/>
    <n v="115"/>
    <n v="183"/>
    <n v="188"/>
    <n v="5"/>
    <n v="18"/>
    <m/>
    <s v="v"/>
    <m/>
    <m/>
    <m/>
    <m/>
    <m/>
    <m/>
    <m/>
  </r>
  <r>
    <n v="310"/>
    <s v="None"/>
    <x v="2"/>
    <n v="3"/>
    <d v="2014-04-09T00:00:00"/>
    <m/>
    <m/>
    <n v="3"/>
    <n v="10"/>
    <x v="10"/>
    <n v="10"/>
    <n v="114"/>
    <n v="193"/>
    <n v="166"/>
    <n v="4"/>
    <n v="20"/>
    <m/>
    <s v="DR"/>
    <m/>
    <m/>
    <m/>
    <m/>
    <m/>
    <m/>
    <m/>
  </r>
  <r>
    <n v="310"/>
    <s v="None"/>
    <x v="2"/>
    <n v="3"/>
    <d v="2014-04-09T00:00:00"/>
    <m/>
    <m/>
    <n v="4"/>
    <n v="12"/>
    <x v="10"/>
    <n v="10"/>
    <n v="112"/>
    <n v="192"/>
    <n v="157"/>
    <n v="4"/>
    <n v="17"/>
    <m/>
    <s v="v"/>
    <m/>
    <m/>
    <m/>
    <m/>
    <m/>
    <m/>
    <m/>
  </r>
  <r>
    <n v="42"/>
    <s v="None"/>
    <x v="4"/>
    <n v="1"/>
    <d v="2014-04-09T00:00:00"/>
    <m/>
    <n v="42"/>
    <n v="1"/>
    <n v="8"/>
    <x v="10"/>
    <n v="10"/>
    <n v="117"/>
    <m/>
    <n v="173"/>
    <n v="5"/>
    <n v="12"/>
    <m/>
    <s v="v"/>
    <m/>
    <m/>
    <m/>
    <m/>
    <m/>
    <m/>
    <m/>
  </r>
  <r>
    <n v="42"/>
    <s v="None"/>
    <x v="4"/>
    <n v="1"/>
    <d v="2014-04-09T00:00:00"/>
    <m/>
    <m/>
    <n v="2"/>
    <n v="5"/>
    <x v="11"/>
    <n v="11"/>
    <n v="120"/>
    <n v="198"/>
    <n v="133"/>
    <n v="5"/>
    <n v="14"/>
    <m/>
    <s v="v"/>
    <m/>
    <m/>
    <m/>
    <m/>
    <m/>
    <m/>
    <m/>
  </r>
  <r>
    <n v="42"/>
    <s v="None"/>
    <x v="4"/>
    <n v="1"/>
    <d v="2014-04-09T00:00:00"/>
    <m/>
    <m/>
    <n v="3"/>
    <n v="6"/>
    <x v="11"/>
    <n v="11"/>
    <n v="127"/>
    <n v="187"/>
    <n v="70"/>
    <n v="5"/>
    <n v="11"/>
    <m/>
    <s v="v"/>
    <m/>
    <m/>
    <m/>
    <m/>
    <m/>
    <m/>
    <m/>
  </r>
  <r>
    <n v="42"/>
    <s v="None"/>
    <x v="4"/>
    <n v="1"/>
    <d v="2014-04-09T00:00:00"/>
    <m/>
    <m/>
    <n v="4"/>
    <n v="5"/>
    <x v="9"/>
    <n v="9"/>
    <n v="115"/>
    <n v="142"/>
    <n v="108"/>
    <n v="5"/>
    <n v="12"/>
    <m/>
    <s v="v"/>
    <m/>
    <m/>
    <m/>
    <m/>
    <m/>
    <m/>
    <m/>
  </r>
  <r>
    <n v="71"/>
    <s v="None"/>
    <x v="2"/>
    <n v="1"/>
    <d v="2014-04-09T00:00:00"/>
    <m/>
    <n v="71"/>
    <n v="1"/>
    <n v="4"/>
    <x v="9"/>
    <n v="9"/>
    <n v="130"/>
    <m/>
    <n v="91"/>
    <n v="3"/>
    <n v="20"/>
    <m/>
    <s v="DR"/>
    <m/>
    <m/>
    <m/>
    <m/>
    <m/>
    <m/>
    <m/>
  </r>
  <r>
    <n v="71"/>
    <s v="None"/>
    <x v="2"/>
    <n v="1"/>
    <d v="2014-04-09T00:00:00"/>
    <m/>
    <m/>
    <n v="2"/>
    <n v="7"/>
    <x v="10"/>
    <n v="10"/>
    <n v="131"/>
    <n v="229"/>
    <n v="135"/>
    <n v="4"/>
    <n v="20"/>
    <m/>
    <s v="DR"/>
    <m/>
    <m/>
    <m/>
    <m/>
    <m/>
    <m/>
    <m/>
  </r>
  <r>
    <n v="71"/>
    <s v="None"/>
    <x v="2"/>
    <n v="1"/>
    <d v="2014-04-09T00:00:00"/>
    <m/>
    <m/>
    <n v="3"/>
    <n v="7"/>
    <x v="8"/>
    <n v="8"/>
    <n v="120"/>
    <n v="225"/>
    <n v="210"/>
    <n v="4"/>
    <n v="18"/>
    <m/>
    <s v="DR"/>
    <m/>
    <m/>
    <m/>
    <m/>
    <m/>
    <m/>
    <m/>
  </r>
  <r>
    <n v="71"/>
    <s v="None"/>
    <x v="2"/>
    <n v="1"/>
    <d v="2014-04-09T00:00:00"/>
    <m/>
    <m/>
    <n v="4"/>
    <n v="2"/>
    <x v="10"/>
    <n v="10"/>
    <n v="123"/>
    <n v="235"/>
    <n v="70"/>
    <n v="4"/>
    <n v="17"/>
    <m/>
    <s v="DR"/>
    <m/>
    <m/>
    <m/>
    <m/>
    <m/>
    <m/>
    <m/>
  </r>
  <r>
    <n v="271"/>
    <s v="None"/>
    <x v="4"/>
    <n v="3"/>
    <d v="2014-04-09T00:00:00"/>
    <m/>
    <n v="271"/>
    <n v="1"/>
    <n v="8"/>
    <x v="9"/>
    <n v="9"/>
    <n v="125"/>
    <m/>
    <n v="180"/>
    <n v="5"/>
    <n v="13"/>
    <m/>
    <s v="v"/>
    <m/>
    <m/>
    <m/>
    <m/>
    <m/>
    <m/>
    <m/>
  </r>
  <r>
    <n v="271"/>
    <s v="None"/>
    <x v="4"/>
    <n v="3"/>
    <d v="2014-04-09T00:00:00"/>
    <m/>
    <m/>
    <n v="2"/>
    <n v="9"/>
    <x v="10"/>
    <n v="10"/>
    <n v="97"/>
    <n v="163"/>
    <n v="158"/>
    <n v="4"/>
    <n v="12"/>
    <m/>
    <s v="v"/>
    <m/>
    <m/>
    <m/>
    <m/>
    <m/>
    <m/>
    <m/>
  </r>
  <r>
    <n v="271"/>
    <s v="None"/>
    <x v="4"/>
    <n v="3"/>
    <d v="2014-04-09T00:00:00"/>
    <m/>
    <m/>
    <n v="3"/>
    <n v="8"/>
    <x v="10"/>
    <n v="10"/>
    <n v="115"/>
    <n v="180"/>
    <n v="72"/>
    <n v="6"/>
    <n v="10"/>
    <m/>
    <s v="v"/>
    <m/>
    <m/>
    <m/>
    <m/>
    <m/>
    <m/>
    <m/>
  </r>
  <r>
    <n v="271"/>
    <s v="None"/>
    <x v="4"/>
    <n v="3"/>
    <d v="2014-04-09T00:00:00"/>
    <m/>
    <m/>
    <n v="4"/>
    <n v="3"/>
    <x v="9"/>
    <n v="9"/>
    <n v="118"/>
    <n v="182"/>
    <n v="155"/>
    <n v="5"/>
    <n v="10"/>
    <m/>
    <s v="v"/>
    <m/>
    <m/>
    <m/>
    <m/>
    <m/>
    <m/>
    <m/>
  </r>
  <r>
    <n v="325"/>
    <s v="None"/>
    <x v="1"/>
    <n v="3"/>
    <d v="2014-04-09T00:00:00"/>
    <m/>
    <n v="325"/>
    <n v="1"/>
    <n v="4"/>
    <x v="11"/>
    <n v="11"/>
    <n v="132"/>
    <m/>
    <n v="36"/>
    <n v="4"/>
    <n v="20"/>
    <m/>
    <s v="TS"/>
    <m/>
    <m/>
    <m/>
    <m/>
    <m/>
    <m/>
    <m/>
  </r>
  <r>
    <n v="325"/>
    <s v="None"/>
    <x v="1"/>
    <n v="3"/>
    <d v="2014-04-09T00:00:00"/>
    <m/>
    <m/>
    <n v="2"/>
    <n v="10"/>
    <x v="10"/>
    <n v="10"/>
    <n v="125"/>
    <n v="127"/>
    <n v="72"/>
    <n v="4"/>
    <n v="19"/>
    <m/>
    <s v="DR"/>
    <m/>
    <m/>
    <m/>
    <m/>
    <m/>
    <m/>
    <m/>
  </r>
  <r>
    <n v="325"/>
    <s v="None"/>
    <x v="1"/>
    <n v="3"/>
    <d v="2014-04-09T00:00:00"/>
    <m/>
    <m/>
    <n v="3"/>
    <n v="3"/>
    <x v="10"/>
    <n v="10"/>
    <n v="124"/>
    <n v="175"/>
    <n v="167"/>
    <n v="4"/>
    <n v="20"/>
    <n v="11"/>
    <s v="TS"/>
    <m/>
    <m/>
    <m/>
    <m/>
    <m/>
    <m/>
    <m/>
  </r>
  <r>
    <n v="325"/>
    <s v="None"/>
    <x v="1"/>
    <n v="3"/>
    <d v="2014-04-09T00:00:00"/>
    <m/>
    <m/>
    <n v="4"/>
    <n v="4"/>
    <x v="10"/>
    <n v="10"/>
    <n v="123"/>
    <n v="163"/>
    <n v="100"/>
    <n v="5"/>
    <n v="22"/>
    <m/>
    <s v="DR"/>
    <m/>
    <m/>
    <m/>
    <m/>
    <m/>
    <m/>
    <m/>
  </r>
  <r>
    <n v="131"/>
    <s v="None"/>
    <x v="2"/>
    <n v="2"/>
    <d v="2014-04-09T00:00:00"/>
    <m/>
    <n v="131"/>
    <n v="1"/>
    <n v="12"/>
    <x v="9"/>
    <n v="9"/>
    <n v="130"/>
    <m/>
    <n v="216"/>
    <n v="5"/>
    <n v="21"/>
    <m/>
    <s v="v"/>
    <m/>
    <m/>
    <m/>
    <m/>
    <m/>
    <m/>
    <m/>
  </r>
  <r>
    <n v="131"/>
    <s v="None"/>
    <x v="2"/>
    <n v="2"/>
    <d v="2014-04-09T00:00:00"/>
    <m/>
    <m/>
    <n v="2"/>
    <n v="6"/>
    <x v="8"/>
    <n v="8"/>
    <n v="125"/>
    <n v="234"/>
    <n v="86"/>
    <n v="4"/>
    <n v="19"/>
    <m/>
    <s v="TS"/>
    <m/>
    <m/>
    <m/>
    <m/>
    <m/>
    <m/>
    <m/>
  </r>
  <r>
    <n v="131"/>
    <s v="None"/>
    <x v="2"/>
    <n v="2"/>
    <d v="2014-04-09T00:00:00"/>
    <m/>
    <m/>
    <n v="3"/>
    <n v="3"/>
    <x v="8"/>
    <n v="8"/>
    <n v="102"/>
    <n v="182"/>
    <n v="44"/>
    <n v="6"/>
    <n v="16"/>
    <m/>
    <s v="DR"/>
    <m/>
    <m/>
    <m/>
    <m/>
    <m/>
    <m/>
    <m/>
  </r>
  <r>
    <n v="131"/>
    <s v="None"/>
    <x v="2"/>
    <n v="2"/>
    <d v="2014-04-09T00:00:00"/>
    <m/>
    <m/>
    <n v="4"/>
    <n v="10"/>
    <x v="8"/>
    <n v="7"/>
    <n v="360"/>
    <n v="141"/>
    <m/>
    <m/>
    <n v="17"/>
    <m/>
    <s v="FL"/>
    <m/>
    <m/>
    <m/>
    <m/>
    <m/>
    <m/>
    <m/>
  </r>
  <r>
    <n v="279"/>
    <s v="None"/>
    <x v="3"/>
    <n v="3"/>
    <d v="2014-04-09T00:00:00"/>
    <m/>
    <n v="279"/>
    <n v="1"/>
    <n v="8"/>
    <x v="9"/>
    <n v="9"/>
    <n v="145"/>
    <m/>
    <n v="196"/>
    <n v="5"/>
    <n v="17"/>
    <m/>
    <s v="DR"/>
    <m/>
    <m/>
    <m/>
    <m/>
    <m/>
    <m/>
    <m/>
  </r>
  <r>
    <n v="279"/>
    <s v="None"/>
    <x v="3"/>
    <n v="3"/>
    <d v="2014-04-09T00:00:00"/>
    <m/>
    <m/>
    <n v="2"/>
    <n v="5"/>
    <x v="9"/>
    <n v="9"/>
    <n v="157"/>
    <n v="258"/>
    <n v="141"/>
    <n v="6"/>
    <n v="10"/>
    <m/>
    <s v="v"/>
    <m/>
    <m/>
    <m/>
    <m/>
    <m/>
    <m/>
    <m/>
  </r>
  <r>
    <n v="279"/>
    <s v="None"/>
    <x v="3"/>
    <n v="3"/>
    <d v="2014-04-09T00:00:00"/>
    <m/>
    <m/>
    <n v="3"/>
    <n v="2"/>
    <x v="7"/>
    <n v="7"/>
    <n v="127"/>
    <n v="232"/>
    <n v="218"/>
    <n v="5"/>
    <n v="18"/>
    <m/>
    <s v="TS"/>
    <m/>
    <m/>
    <m/>
    <m/>
    <m/>
    <m/>
    <m/>
  </r>
  <r>
    <n v="20"/>
    <s v="None"/>
    <x v="1"/>
    <n v="1"/>
    <d v="2014-04-09T00:00:00"/>
    <m/>
    <n v="20"/>
    <n v="1"/>
    <n v="2"/>
    <x v="12"/>
    <n v="12"/>
    <n v="114"/>
    <m/>
    <n v="122"/>
    <n v="4"/>
    <n v="20"/>
    <m/>
    <s v="DR"/>
    <m/>
    <m/>
    <m/>
    <m/>
    <m/>
    <m/>
    <m/>
  </r>
  <r>
    <n v="20"/>
    <s v="None"/>
    <x v="1"/>
    <n v="1"/>
    <d v="2014-04-09T00:00:00"/>
    <m/>
    <m/>
    <n v="2"/>
    <n v="3"/>
    <x v="12"/>
    <n v="12"/>
    <n v="121"/>
    <n v="187"/>
    <n v="89"/>
    <n v="4"/>
    <n v="20"/>
    <m/>
    <s v="DR"/>
    <m/>
    <m/>
    <m/>
    <m/>
    <m/>
    <m/>
    <m/>
  </r>
  <r>
    <n v="20"/>
    <s v="None"/>
    <x v="1"/>
    <n v="1"/>
    <d v="2014-04-09T00:00:00"/>
    <m/>
    <m/>
    <n v="3"/>
    <n v="1"/>
    <x v="11"/>
    <n v="11"/>
    <n v="115"/>
    <n v="192"/>
    <n v="131"/>
    <m/>
    <m/>
    <m/>
    <m/>
    <m/>
    <m/>
    <m/>
    <m/>
    <m/>
    <m/>
    <m/>
  </r>
  <r>
    <n v="20"/>
    <s v="None"/>
    <x v="1"/>
    <n v="1"/>
    <d v="2014-04-09T00:00:00"/>
    <m/>
    <m/>
    <n v="4"/>
    <n v="1"/>
    <x v="11"/>
    <n v="11"/>
    <n v="108"/>
    <n v="167"/>
    <n v="65"/>
    <n v="5"/>
    <n v="18"/>
    <m/>
    <s v="DR"/>
    <m/>
    <m/>
    <m/>
    <m/>
    <m/>
    <m/>
    <m/>
  </r>
  <r>
    <n v="204"/>
    <s v="None"/>
    <x v="1"/>
    <n v="2"/>
    <d v="2014-04-09T00:00:00"/>
    <m/>
    <n v="204"/>
    <n v="1"/>
    <n v="6"/>
    <x v="11"/>
    <n v="11"/>
    <n v="128"/>
    <m/>
    <n v="72"/>
    <n v="4"/>
    <n v="23"/>
    <m/>
    <s v="TS"/>
    <m/>
    <m/>
    <m/>
    <m/>
    <m/>
    <m/>
    <m/>
  </r>
  <r>
    <n v="204"/>
    <s v="None"/>
    <x v="1"/>
    <n v="2"/>
    <d v="2014-04-09T00:00:00"/>
    <m/>
    <m/>
    <n v="2"/>
    <n v="12"/>
    <x v="12"/>
    <n v="12"/>
    <n v="108"/>
    <n v="170"/>
    <n v="127"/>
    <n v="5"/>
    <n v="21"/>
    <m/>
    <s v="TS"/>
    <m/>
    <m/>
    <m/>
    <m/>
    <m/>
    <m/>
    <m/>
  </r>
  <r>
    <n v="204"/>
    <s v="None"/>
    <x v="1"/>
    <n v="2"/>
    <d v="2014-04-09T00:00:00"/>
    <m/>
    <m/>
    <n v="3"/>
    <n v="0"/>
    <x v="10"/>
    <n v="10"/>
    <n v="75"/>
    <n v="132"/>
    <n v="76"/>
    <n v="5"/>
    <n v="9"/>
    <m/>
    <s v="v"/>
    <m/>
    <m/>
    <m/>
    <m/>
    <m/>
    <m/>
    <m/>
  </r>
  <r>
    <n v="204"/>
    <s v="None"/>
    <x v="1"/>
    <n v="2"/>
    <d v="2014-04-09T00:00:00"/>
    <m/>
    <m/>
    <m/>
    <m/>
    <x v="13"/>
    <m/>
    <m/>
    <m/>
    <m/>
    <m/>
    <m/>
    <m/>
    <m/>
    <m/>
    <m/>
    <m/>
    <m/>
    <m/>
    <m/>
    <m/>
  </r>
  <r>
    <n v="92"/>
    <s v="None"/>
    <x v="3"/>
    <n v="1"/>
    <d v="2014-05-06T00:00:00"/>
    <d v="2014-05-06T00:00:00"/>
    <n v="92"/>
    <n v="1"/>
    <n v="3"/>
    <x v="14"/>
    <n v="14"/>
    <n v="140"/>
    <n v="240"/>
    <n v="40"/>
    <n v="3"/>
    <n v="15"/>
    <m/>
    <s v="DR"/>
    <n v="0"/>
    <m/>
    <m/>
    <m/>
    <n v="230"/>
    <n v="260"/>
    <n v="260"/>
  </r>
  <r>
    <n v="92"/>
    <s v="None"/>
    <x v="3"/>
    <n v="1"/>
    <d v="2014-05-06T00:00:00"/>
    <m/>
    <m/>
    <n v="2"/>
    <n v="4"/>
    <x v="14"/>
    <n v="14"/>
    <n v="150"/>
    <n v="260"/>
    <n v="30"/>
    <n v="4"/>
    <n v="14"/>
    <m/>
    <s v="DR"/>
    <n v="0"/>
    <m/>
    <m/>
    <m/>
    <n v="260"/>
    <n v="280"/>
    <n v="280"/>
  </r>
  <r>
    <n v="92"/>
    <s v="None"/>
    <x v="3"/>
    <n v="1"/>
    <d v="2014-05-06T00:00:00"/>
    <m/>
    <m/>
    <n v="3"/>
    <n v="3"/>
    <x v="15"/>
    <n v="13"/>
    <n v="160"/>
    <n v="270"/>
    <n v="90"/>
    <n v="4"/>
    <n v="18"/>
    <n v="15"/>
    <s v="TS"/>
    <n v="1"/>
    <m/>
    <m/>
    <m/>
    <n v="266"/>
    <n v="270"/>
    <n v="280"/>
  </r>
  <r>
    <n v="92"/>
    <s v="None"/>
    <x v="3"/>
    <n v="1"/>
    <d v="2014-05-06T00:00:00"/>
    <m/>
    <m/>
    <n v="4"/>
    <n v="3"/>
    <x v="14"/>
    <n v="14"/>
    <n v="160"/>
    <n v="260"/>
    <n v="50"/>
    <n v="3"/>
    <n v="17"/>
    <n v="15"/>
    <s v="TS"/>
    <n v="1"/>
    <m/>
    <m/>
    <m/>
    <n v="280"/>
    <n v="270"/>
    <n v="290"/>
  </r>
  <r>
    <n v="318"/>
    <s v="None"/>
    <x v="4"/>
    <n v="3"/>
    <d v="2014-05-06T00:00:00"/>
    <m/>
    <n v="318"/>
    <n v="1"/>
    <n v="5"/>
    <x v="15"/>
    <n v="13"/>
    <n v="160"/>
    <n v="180"/>
    <n v="45"/>
    <n v="4"/>
    <n v="17"/>
    <n v="15"/>
    <s v="TS"/>
    <n v="1"/>
    <m/>
    <m/>
    <m/>
    <n v="170"/>
    <n v="170"/>
    <n v="190"/>
  </r>
  <r>
    <n v="318"/>
    <s v="None"/>
    <x v="4"/>
    <n v="3"/>
    <d v="2014-05-06T00:00:00"/>
    <m/>
    <m/>
    <n v="2"/>
    <n v="3"/>
    <x v="14"/>
    <n v="14"/>
    <n v="130"/>
    <n v="210"/>
    <n v="110"/>
    <n v="3"/>
    <n v="19"/>
    <n v="20"/>
    <s v="TS"/>
    <n v="1"/>
    <m/>
    <m/>
    <m/>
    <n v="180"/>
    <n v="190"/>
    <n v="190"/>
  </r>
  <r>
    <n v="318"/>
    <s v="None"/>
    <x v="4"/>
    <n v="3"/>
    <d v="2014-05-06T00:00:00"/>
    <m/>
    <m/>
    <n v="3"/>
    <n v="3"/>
    <x v="15"/>
    <n v="13"/>
    <n v="150"/>
    <n v="180"/>
    <n v="130"/>
    <n v="3"/>
    <n v="17"/>
    <n v="20"/>
    <s v="TS"/>
    <n v="1"/>
    <m/>
    <m/>
    <m/>
    <n v="180"/>
    <n v="180"/>
    <n v="170"/>
  </r>
  <r>
    <n v="12"/>
    <s v="None"/>
    <x v="4"/>
    <n v="1"/>
    <d v="2014-05-06T00:00:00"/>
    <m/>
    <n v="12"/>
    <n v="1"/>
    <n v="2"/>
    <x v="15"/>
    <n v="13"/>
    <m/>
    <m/>
    <m/>
    <n v="4"/>
    <n v="16"/>
    <n v="10"/>
    <s v="DR nearly TS"/>
    <n v="1"/>
    <m/>
    <m/>
    <m/>
    <m/>
    <m/>
    <m/>
  </r>
  <r>
    <n v="12"/>
    <s v="None"/>
    <x v="4"/>
    <n v="1"/>
    <d v="2014-05-06T00:00:00"/>
    <m/>
    <m/>
    <n v="2"/>
    <s v="&gt;10"/>
    <x v="14"/>
    <n v="14"/>
    <n v="150"/>
    <n v="180"/>
    <n v="80"/>
    <n v="3"/>
    <n v="16"/>
    <n v="30"/>
    <s v="TS"/>
    <n v="2"/>
    <m/>
    <m/>
    <m/>
    <n v="200"/>
    <n v="200"/>
    <n v="210"/>
  </r>
  <r>
    <n v="12"/>
    <s v="None"/>
    <x v="4"/>
    <n v="1"/>
    <d v="2014-05-06T00:00:00"/>
    <m/>
    <m/>
    <n v="3"/>
    <m/>
    <x v="14"/>
    <n v="14"/>
    <n v="120"/>
    <n v="170"/>
    <n v="60"/>
    <n v="4"/>
    <n v="15"/>
    <m/>
    <s v="DR nearly TS"/>
    <n v="0"/>
    <m/>
    <m/>
    <m/>
    <n v="180"/>
    <m/>
    <m/>
  </r>
  <r>
    <n v="156"/>
    <s v="None"/>
    <x v="3"/>
    <n v="2"/>
    <d v="2014-05-06T00:00:00"/>
    <m/>
    <n v="156"/>
    <n v="1"/>
    <n v="3"/>
    <x v="15"/>
    <n v="13"/>
    <n v="170"/>
    <m/>
    <n v="170"/>
    <m/>
    <m/>
    <m/>
    <s v="DR"/>
    <n v="0"/>
    <m/>
    <m/>
    <m/>
    <n v="250"/>
    <n v="250"/>
    <n v="280"/>
  </r>
  <r>
    <n v="156"/>
    <s v="None"/>
    <x v="3"/>
    <n v="2"/>
    <d v="2014-05-06T00:00:00"/>
    <m/>
    <m/>
    <n v="2"/>
    <n v="3"/>
    <x v="14"/>
    <n v="14"/>
    <n v="150"/>
    <n v="230"/>
    <n v="160"/>
    <n v="5"/>
    <n v="15"/>
    <m/>
    <s v="DR nearly TS"/>
    <n v="0"/>
    <m/>
    <m/>
    <m/>
    <n v="230"/>
    <n v="260"/>
    <n v="270"/>
  </r>
  <r>
    <n v="156"/>
    <s v="None"/>
    <x v="3"/>
    <n v="2"/>
    <d v="2014-05-06T00:00:00"/>
    <m/>
    <m/>
    <n v="3"/>
    <n v="3"/>
    <x v="14"/>
    <n v="14"/>
    <n v="130"/>
    <n v="220"/>
    <n v="200"/>
    <n v="4"/>
    <n v="17"/>
    <m/>
    <s v="TS"/>
    <n v="0"/>
    <m/>
    <m/>
    <m/>
    <n v="240"/>
    <n v="240"/>
    <n v="240"/>
  </r>
  <r>
    <n v="156"/>
    <s v="None"/>
    <x v="3"/>
    <n v="2"/>
    <d v="2014-05-06T00:00:00"/>
    <m/>
    <m/>
    <n v="4"/>
    <n v="3"/>
    <x v="12"/>
    <n v="12"/>
    <n v="160"/>
    <n v="200"/>
    <n v="260"/>
    <n v="4"/>
    <n v="10"/>
    <m/>
    <s v="nearly TS"/>
    <n v="0"/>
    <m/>
    <m/>
    <m/>
    <m/>
    <m/>
    <m/>
  </r>
  <r>
    <n v="174"/>
    <s v="None"/>
    <x v="3"/>
    <n v="2"/>
    <d v="2014-05-06T00:00:00"/>
    <m/>
    <n v="174"/>
    <n v="1"/>
    <n v="5"/>
    <x v="14"/>
    <n v="14"/>
    <n v="150"/>
    <n v="220"/>
    <n v="220"/>
    <n v="4"/>
    <n v="17"/>
    <n v="15"/>
    <s v="TS"/>
    <n v="1"/>
    <m/>
    <m/>
    <m/>
    <m/>
    <m/>
    <m/>
  </r>
  <r>
    <n v="174"/>
    <s v="None"/>
    <x v="3"/>
    <n v="2"/>
    <d v="2014-05-06T00:00:00"/>
    <m/>
    <m/>
    <n v="2"/>
    <n v="6"/>
    <x v="15"/>
    <n v="13"/>
    <n v="160"/>
    <m/>
    <n v="180"/>
    <n v="4"/>
    <n v="17"/>
    <n v="15"/>
    <s v="TS"/>
    <n v="1"/>
    <m/>
    <m/>
    <m/>
    <m/>
    <m/>
    <m/>
  </r>
  <r>
    <n v="174"/>
    <s v="None"/>
    <x v="3"/>
    <n v="2"/>
    <d v="2014-05-06T00:00:00"/>
    <m/>
    <m/>
    <n v="3"/>
    <n v="4"/>
    <x v="15"/>
    <n v="13"/>
    <n v="160"/>
    <n v="230"/>
    <n v="150"/>
    <n v="3"/>
    <n v="18"/>
    <n v="20"/>
    <s v="TS"/>
    <n v="1"/>
    <m/>
    <m/>
    <m/>
    <n v="230"/>
    <n v="230"/>
    <m/>
  </r>
  <r>
    <n v="27"/>
    <s v="None"/>
    <x v="4"/>
    <n v="1"/>
    <d v="2014-05-06T00:00:00"/>
    <m/>
    <n v="27"/>
    <n v="1"/>
    <n v="7"/>
    <x v="16"/>
    <n v="15"/>
    <n v="150"/>
    <n v="220"/>
    <n v="20"/>
    <n v="3"/>
    <n v="21"/>
    <n v="20"/>
    <s v="TS nearly"/>
    <n v="1"/>
    <m/>
    <m/>
    <m/>
    <n v="220"/>
    <n v="230"/>
    <n v="210"/>
  </r>
  <r>
    <n v="27"/>
    <s v="None"/>
    <x v="4"/>
    <n v="1"/>
    <d v="2014-05-06T00:00:00"/>
    <m/>
    <m/>
    <n v="2"/>
    <n v="5"/>
    <x v="14"/>
    <n v="14"/>
    <n v="150"/>
    <m/>
    <n v="210"/>
    <n v="3"/>
    <n v="16"/>
    <n v="20"/>
    <s v="TS nearly"/>
    <n v="1"/>
    <m/>
    <m/>
    <m/>
    <n v="230"/>
    <n v="220"/>
    <n v="230"/>
  </r>
  <r>
    <n v="27"/>
    <s v="None"/>
    <x v="4"/>
    <n v="1"/>
    <d v="2014-05-06T00:00:00"/>
    <m/>
    <m/>
    <n v="3"/>
    <n v="4"/>
    <x v="14"/>
    <n v="14"/>
    <n v="150"/>
    <n v="240"/>
    <n v="70"/>
    <n v="4"/>
    <n v="16"/>
    <n v="20"/>
    <s v="TS nearly"/>
    <n v="1"/>
    <m/>
    <m/>
    <m/>
    <n v="240"/>
    <n v="230"/>
    <n v="240"/>
  </r>
  <r>
    <n v="27"/>
    <s v="None"/>
    <x v="4"/>
    <n v="1"/>
    <d v="2014-05-06T00:00:00"/>
    <m/>
    <m/>
    <n v="4"/>
    <n v="5"/>
    <x v="14"/>
    <n v="14"/>
    <n v="150"/>
    <n v="240"/>
    <n v="120"/>
    <n v="4"/>
    <n v="18"/>
    <n v="30"/>
    <s v="TS nearly"/>
    <n v="2"/>
    <m/>
    <m/>
    <m/>
    <n v="240"/>
    <n v="250"/>
    <m/>
  </r>
  <r>
    <n v="27"/>
    <s v="None"/>
    <x v="4"/>
    <n v="1"/>
    <d v="2014-05-06T00:00:00"/>
    <m/>
    <m/>
    <m/>
    <m/>
    <x v="13"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537">
  <r>
    <m/>
    <x v="0"/>
    <m/>
    <x v="0"/>
    <x v="0"/>
    <x v="0"/>
    <x v="0"/>
    <m/>
    <x v="0"/>
    <m/>
    <x v="0"/>
    <s v="#"/>
    <s v="#"/>
    <s v="#"/>
    <s v="mm"/>
    <s v="mm"/>
    <s v="mm"/>
    <s v="#"/>
    <s v="#"/>
    <s v="mm"/>
    <s v="V, &gt;=DR, &gt;=TS"/>
    <m/>
    <m/>
    <m/>
    <m/>
    <m/>
    <m/>
    <m/>
    <m/>
    <x v="0"/>
  </r>
  <r>
    <s v="Exp2"/>
    <x v="0"/>
    <s v="Amarok R1 0D"/>
    <x v="0"/>
    <x v="1"/>
    <x v="1"/>
    <x v="1"/>
    <m/>
    <x v="0"/>
    <s v="Amarok R1 0D"/>
    <x v="1"/>
    <m/>
    <n v="16"/>
    <m/>
    <n v="408"/>
    <m/>
    <m/>
    <m/>
    <n v="20"/>
    <m/>
    <m/>
    <m/>
    <m/>
    <m/>
    <m/>
    <n v="36"/>
    <m/>
    <m/>
    <m/>
    <x v="1"/>
  </r>
  <r>
    <s v="Exp2"/>
    <x v="0"/>
    <s v="Amarok R1 0D"/>
    <x v="0"/>
    <x v="1"/>
    <x v="1"/>
    <x v="1"/>
    <m/>
    <x v="0"/>
    <m/>
    <x v="2"/>
    <m/>
    <n v="16"/>
    <m/>
    <n v="450"/>
    <m/>
    <m/>
    <m/>
    <n v="23"/>
    <m/>
    <m/>
    <m/>
    <m/>
    <m/>
    <m/>
    <n v="39"/>
    <m/>
    <m/>
    <m/>
    <x v="1"/>
  </r>
  <r>
    <s v="Exp2"/>
    <x v="0"/>
    <s v="Amarok R1 0D"/>
    <x v="0"/>
    <x v="1"/>
    <x v="1"/>
    <x v="1"/>
    <m/>
    <x v="0"/>
    <m/>
    <x v="3"/>
    <m/>
    <n v="13"/>
    <m/>
    <n v="455"/>
    <m/>
    <m/>
    <m/>
    <n v="22"/>
    <m/>
    <m/>
    <m/>
    <m/>
    <m/>
    <m/>
    <n v="35"/>
    <m/>
    <m/>
    <m/>
    <x v="1"/>
  </r>
  <r>
    <s v="Exp2"/>
    <x v="0"/>
    <s v="Amarok R1 0D"/>
    <x v="0"/>
    <x v="1"/>
    <x v="1"/>
    <x v="1"/>
    <m/>
    <x v="0"/>
    <m/>
    <x v="4"/>
    <m/>
    <n v="17"/>
    <m/>
    <n v="380"/>
    <m/>
    <m/>
    <m/>
    <n v="23"/>
    <m/>
    <m/>
    <m/>
    <m/>
    <m/>
    <m/>
    <n v="40"/>
    <m/>
    <m/>
    <m/>
    <x v="1"/>
  </r>
  <r>
    <s v="Exp2"/>
    <x v="0"/>
    <s v="Amarok R2 0D"/>
    <x v="0"/>
    <x v="1"/>
    <x v="1"/>
    <x v="1"/>
    <m/>
    <x v="0"/>
    <s v="Amarok R2 0D"/>
    <x v="1"/>
    <m/>
    <n v="14"/>
    <m/>
    <n v="334"/>
    <m/>
    <m/>
    <m/>
    <n v="17"/>
    <m/>
    <m/>
    <m/>
    <m/>
    <m/>
    <m/>
    <n v="31"/>
    <m/>
    <m/>
    <m/>
    <x v="1"/>
  </r>
  <r>
    <s v="Exp2"/>
    <x v="0"/>
    <s v="Amarok R2 0D"/>
    <x v="0"/>
    <x v="1"/>
    <x v="1"/>
    <x v="1"/>
    <m/>
    <x v="0"/>
    <m/>
    <x v="2"/>
    <m/>
    <n v="14"/>
    <m/>
    <n v="384"/>
    <m/>
    <m/>
    <m/>
    <n v="20"/>
    <m/>
    <m/>
    <m/>
    <m/>
    <m/>
    <m/>
    <n v="34"/>
    <m/>
    <m/>
    <m/>
    <x v="1"/>
  </r>
  <r>
    <s v="Exp2"/>
    <x v="0"/>
    <s v="Amarok R2 0D"/>
    <x v="0"/>
    <x v="1"/>
    <x v="1"/>
    <x v="1"/>
    <m/>
    <x v="0"/>
    <m/>
    <x v="3"/>
    <m/>
    <n v="15"/>
    <m/>
    <n v="408"/>
    <m/>
    <m/>
    <m/>
    <n v="23"/>
    <m/>
    <m/>
    <m/>
    <m/>
    <m/>
    <m/>
    <n v="38"/>
    <m/>
    <m/>
    <m/>
    <x v="1"/>
  </r>
  <r>
    <s v="Exp2"/>
    <x v="0"/>
    <s v="Amarok R2 0D"/>
    <x v="0"/>
    <x v="1"/>
    <x v="1"/>
    <x v="1"/>
    <m/>
    <x v="0"/>
    <m/>
    <x v="4"/>
    <m/>
    <n v="16"/>
    <m/>
    <n v="446"/>
    <m/>
    <m/>
    <m/>
    <n v="22"/>
    <m/>
    <m/>
    <m/>
    <m/>
    <m/>
    <m/>
    <n v="38"/>
    <m/>
    <m/>
    <m/>
    <x v="1"/>
  </r>
  <r>
    <s v="Exp2"/>
    <x v="0"/>
    <s v="Amarok R3 0D"/>
    <x v="0"/>
    <x v="1"/>
    <x v="1"/>
    <x v="1"/>
    <m/>
    <x v="0"/>
    <s v="Amarok R3 0D"/>
    <x v="1"/>
    <m/>
    <n v="10"/>
    <m/>
    <n v="455"/>
    <m/>
    <m/>
    <m/>
    <n v="17"/>
    <m/>
    <m/>
    <m/>
    <m/>
    <m/>
    <m/>
    <n v="27"/>
    <m/>
    <m/>
    <m/>
    <x v="1"/>
  </r>
  <r>
    <s v="Exp2"/>
    <x v="0"/>
    <s v="Amarok R3 0D"/>
    <x v="0"/>
    <x v="1"/>
    <x v="1"/>
    <x v="1"/>
    <m/>
    <x v="0"/>
    <m/>
    <x v="2"/>
    <m/>
    <n v="14"/>
    <m/>
    <n v="430"/>
    <m/>
    <m/>
    <m/>
    <n v="18"/>
    <m/>
    <m/>
    <m/>
    <m/>
    <m/>
    <m/>
    <n v="32"/>
    <m/>
    <m/>
    <m/>
    <x v="1"/>
  </r>
  <r>
    <s v="Exp2"/>
    <x v="0"/>
    <s v="Amarok R3 0D"/>
    <x v="0"/>
    <x v="1"/>
    <x v="1"/>
    <x v="1"/>
    <m/>
    <x v="0"/>
    <m/>
    <x v="3"/>
    <m/>
    <n v="11"/>
    <m/>
    <n v="470"/>
    <m/>
    <m/>
    <m/>
    <n v="17"/>
    <m/>
    <m/>
    <m/>
    <m/>
    <m/>
    <m/>
    <n v="28"/>
    <m/>
    <m/>
    <m/>
    <x v="1"/>
  </r>
  <r>
    <s v="Exp2"/>
    <x v="0"/>
    <s v="Amarok R3 0D"/>
    <x v="0"/>
    <x v="1"/>
    <x v="1"/>
    <x v="1"/>
    <m/>
    <x v="0"/>
    <m/>
    <x v="4"/>
    <m/>
    <n v="14"/>
    <m/>
    <n v="440"/>
    <m/>
    <m/>
    <m/>
    <n v="19"/>
    <m/>
    <m/>
    <m/>
    <m/>
    <m/>
    <m/>
    <n v="33"/>
    <m/>
    <m/>
    <m/>
    <x v="1"/>
  </r>
  <r>
    <s v="Exp2"/>
    <x v="0"/>
    <s v="Amarok R40D"/>
    <x v="0"/>
    <x v="1"/>
    <x v="1"/>
    <x v="1"/>
    <m/>
    <x v="0"/>
    <s v="Amarok R40D"/>
    <x v="1"/>
    <m/>
    <n v="11"/>
    <m/>
    <n v="364"/>
    <m/>
    <m/>
    <m/>
    <n v="24"/>
    <m/>
    <m/>
    <m/>
    <m/>
    <m/>
    <m/>
    <n v="35"/>
    <m/>
    <m/>
    <m/>
    <x v="1"/>
  </r>
  <r>
    <s v="Exp2"/>
    <x v="0"/>
    <s v="Amarok R40D"/>
    <x v="0"/>
    <x v="1"/>
    <x v="1"/>
    <x v="1"/>
    <m/>
    <x v="0"/>
    <m/>
    <x v="2"/>
    <m/>
    <n v="19"/>
    <m/>
    <n v="300"/>
    <m/>
    <m/>
    <m/>
    <n v="19"/>
    <m/>
    <m/>
    <m/>
    <m/>
    <m/>
    <m/>
    <n v="38"/>
    <m/>
    <m/>
    <m/>
    <x v="1"/>
  </r>
  <r>
    <s v="Exp2"/>
    <x v="0"/>
    <s v="Amarok R40D"/>
    <x v="0"/>
    <x v="1"/>
    <x v="1"/>
    <x v="1"/>
    <m/>
    <x v="0"/>
    <m/>
    <x v="3"/>
    <m/>
    <n v="13"/>
    <m/>
    <n v="325"/>
    <m/>
    <m/>
    <m/>
    <n v="23"/>
    <m/>
    <m/>
    <m/>
    <m/>
    <m/>
    <m/>
    <n v="36"/>
    <m/>
    <m/>
    <m/>
    <x v="1"/>
  </r>
  <r>
    <s v="Exp2"/>
    <x v="0"/>
    <s v="Amarok R40D"/>
    <x v="0"/>
    <x v="1"/>
    <x v="1"/>
    <x v="1"/>
    <m/>
    <x v="0"/>
    <m/>
    <x v="4"/>
    <m/>
    <n v="16"/>
    <m/>
    <n v="435"/>
    <m/>
    <m/>
    <m/>
    <n v="21"/>
    <m/>
    <m/>
    <m/>
    <m/>
    <m/>
    <m/>
    <n v="37"/>
    <m/>
    <m/>
    <m/>
    <x v="1"/>
  </r>
  <r>
    <s v="Exp2"/>
    <x v="0"/>
    <s v="Aspring R3 0D"/>
    <x v="0"/>
    <x v="1"/>
    <x v="2"/>
    <x v="2"/>
    <m/>
    <x v="0"/>
    <s v="Aspring R3 0D"/>
    <x v="1"/>
    <m/>
    <n v="16"/>
    <m/>
    <n v="393"/>
    <m/>
    <m/>
    <m/>
    <n v="22"/>
    <m/>
    <m/>
    <n v="3"/>
    <m/>
    <m/>
    <m/>
    <n v="38"/>
    <m/>
    <m/>
    <m/>
    <x v="1"/>
  </r>
  <r>
    <s v="Exp2"/>
    <x v="0"/>
    <s v="Aspring R3 0D"/>
    <x v="0"/>
    <x v="1"/>
    <x v="2"/>
    <x v="2"/>
    <m/>
    <x v="0"/>
    <m/>
    <x v="2"/>
    <m/>
    <n v="16"/>
    <m/>
    <n v="483"/>
    <m/>
    <m/>
    <m/>
    <n v="27"/>
    <m/>
    <m/>
    <n v="4"/>
    <m/>
    <m/>
    <m/>
    <n v="43"/>
    <m/>
    <m/>
    <m/>
    <x v="1"/>
  </r>
  <r>
    <s v="Exp2"/>
    <x v="0"/>
    <s v="Aspring R3 0D"/>
    <x v="0"/>
    <x v="1"/>
    <x v="2"/>
    <x v="2"/>
    <m/>
    <x v="0"/>
    <m/>
    <x v="3"/>
    <m/>
    <n v="17"/>
    <m/>
    <n v="265"/>
    <m/>
    <m/>
    <m/>
    <m/>
    <m/>
    <m/>
    <n v="4"/>
    <m/>
    <m/>
    <m/>
    <s v=""/>
    <m/>
    <m/>
    <m/>
    <x v="1"/>
  </r>
  <r>
    <s v="Exp2"/>
    <x v="0"/>
    <s v="Aspring R4 0D"/>
    <x v="0"/>
    <x v="1"/>
    <x v="2"/>
    <x v="2"/>
    <m/>
    <x v="0"/>
    <s v="Aspring R4 0D"/>
    <x v="1"/>
    <m/>
    <n v="14"/>
    <m/>
    <n v="337"/>
    <m/>
    <m/>
    <m/>
    <n v="23"/>
    <m/>
    <m/>
    <n v="4"/>
    <m/>
    <m/>
    <m/>
    <n v="37"/>
    <m/>
    <m/>
    <m/>
    <x v="1"/>
  </r>
  <r>
    <s v="Exp2"/>
    <x v="0"/>
    <s v="Aspring R4 0D"/>
    <x v="0"/>
    <x v="1"/>
    <x v="2"/>
    <x v="2"/>
    <m/>
    <x v="0"/>
    <m/>
    <x v="2"/>
    <m/>
    <n v="14"/>
    <m/>
    <n v="440"/>
    <m/>
    <m/>
    <m/>
    <n v="22"/>
    <m/>
    <m/>
    <n v="5"/>
    <m/>
    <m/>
    <m/>
    <n v="36"/>
    <m/>
    <m/>
    <m/>
    <x v="1"/>
  </r>
  <r>
    <s v="Exp2"/>
    <x v="0"/>
    <s v="Aspring R4 0D"/>
    <x v="0"/>
    <x v="1"/>
    <x v="2"/>
    <x v="2"/>
    <m/>
    <x v="0"/>
    <m/>
    <x v="3"/>
    <m/>
    <n v="17"/>
    <m/>
    <n v="400"/>
    <m/>
    <m/>
    <m/>
    <n v="26"/>
    <m/>
    <m/>
    <n v="5"/>
    <m/>
    <m/>
    <m/>
    <n v="43"/>
    <m/>
    <m/>
    <m/>
    <x v="1"/>
  </r>
  <r>
    <s v="Exp2"/>
    <x v="0"/>
    <s v="Aspring R4 0D"/>
    <x v="0"/>
    <x v="1"/>
    <x v="2"/>
    <x v="2"/>
    <m/>
    <x v="0"/>
    <m/>
    <x v="4"/>
    <m/>
    <n v="16"/>
    <m/>
    <n v="380"/>
    <m/>
    <m/>
    <m/>
    <n v="22"/>
    <m/>
    <m/>
    <n v="4"/>
    <m/>
    <m/>
    <m/>
    <n v="38"/>
    <m/>
    <m/>
    <m/>
    <x v="1"/>
  </r>
  <r>
    <s v="Exp2"/>
    <x v="0"/>
    <s v="Aspiring R10D"/>
    <x v="0"/>
    <x v="1"/>
    <x v="2"/>
    <x v="3"/>
    <m/>
    <x v="0"/>
    <s v="Aspiring R10D"/>
    <x v="1"/>
    <m/>
    <n v="17"/>
    <m/>
    <n v="465"/>
    <m/>
    <m/>
    <m/>
    <n v="20"/>
    <m/>
    <m/>
    <n v="5"/>
    <m/>
    <m/>
    <m/>
    <n v="37"/>
    <m/>
    <m/>
    <m/>
    <x v="1"/>
  </r>
  <r>
    <s v="Exp2"/>
    <x v="0"/>
    <s v="Aspiring R10D"/>
    <x v="0"/>
    <x v="1"/>
    <x v="2"/>
    <x v="3"/>
    <m/>
    <x v="0"/>
    <m/>
    <x v="2"/>
    <m/>
    <n v="16"/>
    <m/>
    <n v="460"/>
    <m/>
    <m/>
    <m/>
    <n v="18"/>
    <m/>
    <m/>
    <n v="5"/>
    <m/>
    <m/>
    <m/>
    <n v="34"/>
    <m/>
    <m/>
    <m/>
    <x v="1"/>
  </r>
  <r>
    <s v="Exp2"/>
    <x v="0"/>
    <s v="Aspiring R10D"/>
    <x v="0"/>
    <x v="1"/>
    <x v="2"/>
    <x v="3"/>
    <m/>
    <x v="0"/>
    <m/>
    <x v="3"/>
    <m/>
    <n v="15"/>
    <m/>
    <n v="370"/>
    <m/>
    <m/>
    <m/>
    <n v="21"/>
    <m/>
    <m/>
    <n v="4"/>
    <m/>
    <m/>
    <m/>
    <n v="36"/>
    <m/>
    <m/>
    <m/>
    <x v="1"/>
  </r>
  <r>
    <s v="Exp2"/>
    <x v="0"/>
    <s v="Aspiring R10D"/>
    <x v="0"/>
    <x v="1"/>
    <x v="2"/>
    <x v="3"/>
    <m/>
    <x v="0"/>
    <m/>
    <x v="4"/>
    <m/>
    <n v="16"/>
    <m/>
    <n v="375"/>
    <m/>
    <m/>
    <m/>
    <n v="25"/>
    <m/>
    <m/>
    <n v="4"/>
    <m/>
    <m/>
    <m/>
    <n v="41"/>
    <m/>
    <m/>
    <m/>
    <x v="1"/>
  </r>
  <r>
    <s v="Exp2"/>
    <x v="0"/>
    <s v="Aspiring R20D"/>
    <x v="0"/>
    <x v="1"/>
    <x v="2"/>
    <x v="3"/>
    <m/>
    <x v="0"/>
    <s v="Aspiring R20D"/>
    <x v="1"/>
    <m/>
    <n v="17"/>
    <m/>
    <n v="415"/>
    <m/>
    <m/>
    <m/>
    <n v="18"/>
    <m/>
    <m/>
    <n v="6"/>
    <m/>
    <m/>
    <m/>
    <n v="35"/>
    <m/>
    <m/>
    <m/>
    <x v="1"/>
  </r>
  <r>
    <s v="Exp2"/>
    <x v="0"/>
    <s v="Aspiring R20D"/>
    <x v="0"/>
    <x v="1"/>
    <x v="2"/>
    <x v="3"/>
    <m/>
    <x v="0"/>
    <m/>
    <x v="2"/>
    <m/>
    <n v="15"/>
    <m/>
    <n v="435"/>
    <m/>
    <m/>
    <m/>
    <n v="18"/>
    <m/>
    <m/>
    <n v="4"/>
    <m/>
    <m/>
    <m/>
    <n v="33"/>
    <m/>
    <m/>
    <m/>
    <x v="1"/>
  </r>
  <r>
    <s v="Exp2"/>
    <x v="0"/>
    <s v="Aspiring R20D"/>
    <x v="0"/>
    <x v="1"/>
    <x v="2"/>
    <x v="3"/>
    <m/>
    <x v="0"/>
    <m/>
    <x v="3"/>
    <m/>
    <n v="15"/>
    <m/>
    <n v="440"/>
    <m/>
    <m/>
    <m/>
    <n v="23"/>
    <m/>
    <m/>
    <n v="4"/>
    <m/>
    <m/>
    <m/>
    <n v="38"/>
    <m/>
    <m/>
    <m/>
    <x v="1"/>
  </r>
  <r>
    <s v="Exp2"/>
    <x v="0"/>
    <s v="Aspiring R20D"/>
    <x v="0"/>
    <x v="1"/>
    <x v="2"/>
    <x v="3"/>
    <m/>
    <x v="0"/>
    <m/>
    <x v="4"/>
    <m/>
    <n v="17"/>
    <m/>
    <n v="402"/>
    <m/>
    <m/>
    <m/>
    <n v="25"/>
    <m/>
    <m/>
    <n v="6"/>
    <m/>
    <m/>
    <m/>
    <n v="42"/>
    <m/>
    <m/>
    <m/>
    <x v="1"/>
  </r>
  <r>
    <s v="Exp2"/>
    <x v="0"/>
    <s v="Batten W R20D"/>
    <x v="0"/>
    <x v="1"/>
    <x v="3"/>
    <x v="4"/>
    <m/>
    <x v="0"/>
    <s v="Batten W R20D"/>
    <x v="1"/>
    <m/>
    <n v="12"/>
    <m/>
    <n v="415"/>
    <m/>
    <m/>
    <m/>
    <n v="19"/>
    <m/>
    <m/>
    <n v="5"/>
    <m/>
    <m/>
    <m/>
    <n v="31"/>
    <m/>
    <m/>
    <m/>
    <x v="1"/>
  </r>
  <r>
    <s v="Exp2"/>
    <x v="0"/>
    <s v="Batten W R20D"/>
    <x v="0"/>
    <x v="1"/>
    <x v="3"/>
    <x v="4"/>
    <m/>
    <x v="0"/>
    <m/>
    <x v="2"/>
    <m/>
    <n v="14"/>
    <m/>
    <n v="470"/>
    <m/>
    <m/>
    <m/>
    <n v="18"/>
    <m/>
    <m/>
    <n v="5"/>
    <m/>
    <m/>
    <m/>
    <n v="32"/>
    <m/>
    <m/>
    <m/>
    <x v="1"/>
  </r>
  <r>
    <s v="Exp2"/>
    <x v="0"/>
    <s v="Batten W R20D"/>
    <x v="0"/>
    <x v="1"/>
    <x v="3"/>
    <x v="4"/>
    <m/>
    <x v="0"/>
    <m/>
    <x v="3"/>
    <m/>
    <n v="15"/>
    <m/>
    <n v="325"/>
    <m/>
    <m/>
    <m/>
    <n v="19"/>
    <m/>
    <m/>
    <n v="4"/>
    <m/>
    <m/>
    <m/>
    <n v="34"/>
    <m/>
    <m/>
    <m/>
    <x v="1"/>
  </r>
  <r>
    <s v="Exp2"/>
    <x v="0"/>
    <s v="Batten W R20D"/>
    <x v="0"/>
    <x v="1"/>
    <x v="3"/>
    <x v="4"/>
    <m/>
    <x v="0"/>
    <m/>
    <x v="4"/>
    <m/>
    <n v="16"/>
    <m/>
    <n v="375"/>
    <m/>
    <m/>
    <m/>
    <n v="18"/>
    <m/>
    <m/>
    <n v="5"/>
    <m/>
    <m/>
    <m/>
    <n v="34"/>
    <m/>
    <m/>
    <m/>
    <x v="1"/>
  </r>
  <r>
    <s v="Exp2"/>
    <x v="0"/>
    <s v="Batten W R30D"/>
    <x v="0"/>
    <x v="1"/>
    <x v="3"/>
    <x v="5"/>
    <m/>
    <x v="0"/>
    <s v="Batten W R30D"/>
    <x v="1"/>
    <m/>
    <n v="14"/>
    <m/>
    <m/>
    <m/>
    <m/>
    <m/>
    <m/>
    <m/>
    <m/>
    <m/>
    <m/>
    <m/>
    <m/>
    <s v=""/>
    <m/>
    <m/>
    <m/>
    <x v="1"/>
  </r>
  <r>
    <s v="Exp2"/>
    <x v="0"/>
    <s v="Batten W R30D"/>
    <x v="0"/>
    <x v="1"/>
    <x v="3"/>
    <x v="5"/>
    <m/>
    <x v="0"/>
    <m/>
    <x v="2"/>
    <m/>
    <n v="16"/>
    <m/>
    <m/>
    <m/>
    <m/>
    <m/>
    <m/>
    <m/>
    <m/>
    <m/>
    <m/>
    <m/>
    <m/>
    <s v=""/>
    <m/>
    <m/>
    <m/>
    <x v="1"/>
  </r>
  <r>
    <s v="Exp2"/>
    <x v="0"/>
    <s v="Batten W R30D"/>
    <x v="0"/>
    <x v="1"/>
    <x v="3"/>
    <x v="5"/>
    <m/>
    <x v="0"/>
    <m/>
    <x v="3"/>
    <m/>
    <n v="15"/>
    <m/>
    <m/>
    <m/>
    <m/>
    <m/>
    <m/>
    <m/>
    <m/>
    <m/>
    <m/>
    <m/>
    <m/>
    <s v=""/>
    <m/>
    <m/>
    <m/>
    <x v="1"/>
  </r>
  <r>
    <s v="Exp2"/>
    <x v="0"/>
    <s v="Batten W R40D"/>
    <x v="0"/>
    <x v="1"/>
    <x v="3"/>
    <x v="5"/>
    <m/>
    <x v="0"/>
    <s v="Batten W R40D"/>
    <x v="1"/>
    <m/>
    <n v="15"/>
    <m/>
    <m/>
    <m/>
    <m/>
    <m/>
    <m/>
    <m/>
    <m/>
    <m/>
    <m/>
    <m/>
    <m/>
    <s v=""/>
    <m/>
    <m/>
    <m/>
    <x v="1"/>
  </r>
  <r>
    <s v="Exp2"/>
    <x v="0"/>
    <s v="Batten W R40D"/>
    <x v="0"/>
    <x v="1"/>
    <x v="3"/>
    <x v="5"/>
    <m/>
    <x v="0"/>
    <m/>
    <x v="2"/>
    <m/>
    <n v="16"/>
    <m/>
    <m/>
    <m/>
    <m/>
    <m/>
    <m/>
    <m/>
    <m/>
    <m/>
    <m/>
    <m/>
    <m/>
    <s v=""/>
    <m/>
    <m/>
    <m/>
    <x v="1"/>
  </r>
  <r>
    <s v="Exp2"/>
    <x v="0"/>
    <s v="Batten W R40D"/>
    <x v="0"/>
    <x v="1"/>
    <x v="3"/>
    <x v="5"/>
    <m/>
    <x v="0"/>
    <m/>
    <x v="3"/>
    <m/>
    <n v="16"/>
    <m/>
    <m/>
    <m/>
    <m/>
    <m/>
    <m/>
    <m/>
    <m/>
    <m/>
    <m/>
    <m/>
    <m/>
    <s v=""/>
    <m/>
    <m/>
    <m/>
    <x v="1"/>
  </r>
  <r>
    <s v="Exp2"/>
    <x v="0"/>
    <s v="Batten W R40D"/>
    <x v="0"/>
    <x v="1"/>
    <x v="3"/>
    <x v="5"/>
    <m/>
    <x v="0"/>
    <m/>
    <x v="4"/>
    <m/>
    <n v="15"/>
    <m/>
    <m/>
    <m/>
    <m/>
    <m/>
    <m/>
    <m/>
    <m/>
    <m/>
    <m/>
    <m/>
    <m/>
    <s v=""/>
    <m/>
    <m/>
    <m/>
    <x v="1"/>
  </r>
  <r>
    <s v="Exp2"/>
    <x v="0"/>
    <s v="Consort R20D"/>
    <x v="0"/>
    <x v="1"/>
    <x v="4"/>
    <x v="3"/>
    <m/>
    <x v="0"/>
    <s v="Consort R20D"/>
    <x v="1"/>
    <m/>
    <n v="15"/>
    <m/>
    <n v="276"/>
    <m/>
    <m/>
    <m/>
    <m/>
    <m/>
    <m/>
    <n v="3"/>
    <m/>
    <m/>
    <m/>
    <s v=""/>
    <m/>
    <m/>
    <m/>
    <x v="1"/>
  </r>
  <r>
    <s v="Exp2"/>
    <x v="0"/>
    <s v="Consort R20D"/>
    <x v="0"/>
    <x v="1"/>
    <x v="4"/>
    <x v="3"/>
    <m/>
    <x v="0"/>
    <m/>
    <x v="2"/>
    <m/>
    <n v="13"/>
    <m/>
    <n v="240"/>
    <m/>
    <m/>
    <m/>
    <m/>
    <m/>
    <m/>
    <n v="2"/>
    <m/>
    <m/>
    <m/>
    <s v=""/>
    <m/>
    <m/>
    <m/>
    <x v="1"/>
  </r>
  <r>
    <s v="Exp2"/>
    <x v="0"/>
    <s v="Consort R20D"/>
    <x v="0"/>
    <x v="1"/>
    <x v="4"/>
    <x v="3"/>
    <m/>
    <x v="0"/>
    <m/>
    <x v="3"/>
    <m/>
    <n v="15"/>
    <m/>
    <n v="263"/>
    <m/>
    <m/>
    <m/>
    <n v="23"/>
    <m/>
    <m/>
    <n v="3"/>
    <m/>
    <m/>
    <m/>
    <n v="38"/>
    <m/>
    <m/>
    <m/>
    <x v="1"/>
  </r>
  <r>
    <s v="Exp2"/>
    <x v="0"/>
    <s v="Consort R30D"/>
    <x v="0"/>
    <x v="1"/>
    <x v="4"/>
    <x v="3"/>
    <m/>
    <x v="0"/>
    <s v="Consort R30D"/>
    <x v="1"/>
    <m/>
    <n v="14"/>
    <m/>
    <n v="375"/>
    <m/>
    <m/>
    <m/>
    <n v="23"/>
    <m/>
    <m/>
    <n v="3"/>
    <m/>
    <m/>
    <m/>
    <n v="37"/>
    <m/>
    <m/>
    <m/>
    <x v="1"/>
  </r>
  <r>
    <s v="Exp2"/>
    <x v="0"/>
    <s v="Consort R30D"/>
    <x v="0"/>
    <x v="1"/>
    <x v="4"/>
    <x v="3"/>
    <m/>
    <x v="0"/>
    <m/>
    <x v="2"/>
    <m/>
    <n v="15"/>
    <m/>
    <n v="435"/>
    <m/>
    <m/>
    <m/>
    <n v="21"/>
    <m/>
    <m/>
    <n v="4"/>
    <m/>
    <m/>
    <m/>
    <n v="36"/>
    <m/>
    <m/>
    <m/>
    <x v="1"/>
  </r>
  <r>
    <s v="Exp2"/>
    <x v="0"/>
    <s v="Consort R30D"/>
    <x v="0"/>
    <x v="1"/>
    <x v="4"/>
    <x v="3"/>
    <m/>
    <x v="0"/>
    <m/>
    <x v="3"/>
    <m/>
    <n v="15"/>
    <m/>
    <n v="410"/>
    <m/>
    <m/>
    <m/>
    <n v="19"/>
    <m/>
    <m/>
    <n v="4"/>
    <m/>
    <m/>
    <m/>
    <n v="34"/>
    <m/>
    <m/>
    <m/>
    <x v="1"/>
  </r>
  <r>
    <s v="Exp2"/>
    <x v="0"/>
    <s v="Consort R30D"/>
    <x v="0"/>
    <x v="1"/>
    <x v="4"/>
    <x v="3"/>
    <m/>
    <x v="0"/>
    <m/>
    <x v="4"/>
    <m/>
    <n v="14"/>
    <m/>
    <n v="314"/>
    <m/>
    <m/>
    <m/>
    <n v="21"/>
    <m/>
    <m/>
    <n v="3"/>
    <m/>
    <m/>
    <m/>
    <n v="35"/>
    <m/>
    <m/>
    <m/>
    <x v="1"/>
  </r>
  <r>
    <s v="Exp2"/>
    <x v="0"/>
    <s v="Consort R40D"/>
    <x v="0"/>
    <x v="1"/>
    <x v="4"/>
    <x v="5"/>
    <m/>
    <x v="0"/>
    <s v="Consort R40D"/>
    <x v="1"/>
    <m/>
    <n v="14"/>
    <m/>
    <m/>
    <m/>
    <m/>
    <m/>
    <m/>
    <m/>
    <m/>
    <m/>
    <m/>
    <m/>
    <m/>
    <s v=""/>
    <m/>
    <m/>
    <m/>
    <x v="1"/>
  </r>
  <r>
    <s v="Exp2"/>
    <x v="0"/>
    <s v="Consort R40D"/>
    <x v="0"/>
    <x v="1"/>
    <x v="4"/>
    <x v="5"/>
    <m/>
    <x v="0"/>
    <m/>
    <x v="2"/>
    <m/>
    <n v="14"/>
    <m/>
    <m/>
    <m/>
    <m/>
    <m/>
    <m/>
    <m/>
    <m/>
    <m/>
    <m/>
    <m/>
    <m/>
    <s v=""/>
    <m/>
    <m/>
    <m/>
    <x v="1"/>
  </r>
  <r>
    <s v="Exp2"/>
    <x v="0"/>
    <s v="Macro R10D"/>
    <x v="0"/>
    <x v="1"/>
    <x v="5"/>
    <x v="1"/>
    <m/>
    <x v="0"/>
    <s v="Macro R10D"/>
    <x v="1"/>
    <m/>
    <n v="14"/>
    <m/>
    <n v="373"/>
    <m/>
    <m/>
    <m/>
    <n v="19"/>
    <m/>
    <m/>
    <m/>
    <m/>
    <m/>
    <m/>
    <n v="33"/>
    <m/>
    <m/>
    <m/>
    <x v="1"/>
  </r>
  <r>
    <s v="Exp2"/>
    <x v="0"/>
    <s v="Macro R10D"/>
    <x v="0"/>
    <x v="1"/>
    <x v="5"/>
    <x v="1"/>
    <m/>
    <x v="0"/>
    <m/>
    <x v="2"/>
    <m/>
    <n v="15"/>
    <m/>
    <n v="350"/>
    <m/>
    <m/>
    <m/>
    <n v="23"/>
    <m/>
    <m/>
    <m/>
    <m/>
    <m/>
    <m/>
    <n v="38"/>
    <m/>
    <m/>
    <m/>
    <x v="1"/>
  </r>
  <r>
    <s v="Exp2"/>
    <x v="0"/>
    <s v="Macro R10D"/>
    <x v="0"/>
    <x v="1"/>
    <x v="5"/>
    <x v="1"/>
    <m/>
    <x v="0"/>
    <m/>
    <x v="3"/>
    <m/>
    <n v="13"/>
    <m/>
    <n v="280"/>
    <m/>
    <m/>
    <m/>
    <n v="20"/>
    <m/>
    <m/>
    <m/>
    <m/>
    <m/>
    <m/>
    <n v="33"/>
    <m/>
    <m/>
    <m/>
    <x v="1"/>
  </r>
  <r>
    <s v="Exp2"/>
    <x v="0"/>
    <s v="Macro R10D"/>
    <x v="0"/>
    <x v="1"/>
    <x v="5"/>
    <x v="1"/>
    <m/>
    <x v="0"/>
    <m/>
    <x v="4"/>
    <m/>
    <n v="14"/>
    <m/>
    <n v="335"/>
    <m/>
    <m/>
    <m/>
    <n v="16"/>
    <m/>
    <m/>
    <m/>
    <m/>
    <m/>
    <m/>
    <n v="30"/>
    <m/>
    <m/>
    <m/>
    <x v="1"/>
  </r>
  <r>
    <s v="Exp2"/>
    <x v="0"/>
    <s v="Macro R40D"/>
    <x v="0"/>
    <x v="1"/>
    <x v="5"/>
    <x v="1"/>
    <m/>
    <x v="1"/>
    <s v="Macro R40D"/>
    <x v="1"/>
    <m/>
    <n v="12"/>
    <m/>
    <n v="307"/>
    <m/>
    <m/>
    <m/>
    <n v="17"/>
    <m/>
    <m/>
    <m/>
    <m/>
    <m/>
    <m/>
    <n v="29"/>
    <m/>
    <m/>
    <m/>
    <x v="1"/>
  </r>
  <r>
    <s v="Exp2"/>
    <x v="0"/>
    <s v="Macro R40D"/>
    <x v="0"/>
    <x v="1"/>
    <x v="5"/>
    <x v="1"/>
    <m/>
    <x v="0"/>
    <m/>
    <x v="2"/>
    <m/>
    <n v="13"/>
    <m/>
    <n v="398"/>
    <m/>
    <m/>
    <m/>
    <n v="17"/>
    <m/>
    <m/>
    <m/>
    <m/>
    <m/>
    <m/>
    <n v="30"/>
    <m/>
    <m/>
    <m/>
    <x v="1"/>
  </r>
  <r>
    <s v="Exp2"/>
    <x v="0"/>
    <s v="Macro R40D"/>
    <x v="0"/>
    <x v="1"/>
    <x v="5"/>
    <x v="1"/>
    <m/>
    <x v="0"/>
    <m/>
    <x v="3"/>
    <m/>
    <n v="15"/>
    <m/>
    <n v="380"/>
    <m/>
    <m/>
    <m/>
    <n v="19"/>
    <m/>
    <m/>
    <m/>
    <m/>
    <m/>
    <m/>
    <n v="34"/>
    <m/>
    <m/>
    <m/>
    <x v="1"/>
  </r>
  <r>
    <s v="Exp2"/>
    <x v="0"/>
    <s v="Macro R40D"/>
    <x v="0"/>
    <x v="1"/>
    <x v="5"/>
    <x v="1"/>
    <m/>
    <x v="0"/>
    <m/>
    <x v="4"/>
    <m/>
    <n v="13"/>
    <m/>
    <n v="340"/>
    <m/>
    <m/>
    <m/>
    <n v="17"/>
    <m/>
    <m/>
    <m/>
    <m/>
    <m/>
    <m/>
    <n v="30"/>
    <m/>
    <m/>
    <m/>
    <x v="1"/>
  </r>
  <r>
    <s v="Exp2"/>
    <x v="0"/>
    <s v="Macro R40D"/>
    <x v="0"/>
    <x v="1"/>
    <x v="5"/>
    <x v="1"/>
    <m/>
    <x v="0"/>
    <m/>
    <x v="5"/>
    <m/>
    <n v="13"/>
    <m/>
    <n v="370"/>
    <m/>
    <m/>
    <m/>
    <n v="17"/>
    <m/>
    <m/>
    <m/>
    <m/>
    <m/>
    <m/>
    <n v="30"/>
    <m/>
    <m/>
    <m/>
    <x v="1"/>
  </r>
  <r>
    <s v="Exp2"/>
    <x v="0"/>
    <s v="Macro 0dR3"/>
    <x v="0"/>
    <x v="1"/>
    <x v="5"/>
    <x v="3"/>
    <m/>
    <x v="0"/>
    <s v="Macro 0dR3"/>
    <x v="1"/>
    <m/>
    <n v="16"/>
    <m/>
    <n v="420"/>
    <m/>
    <m/>
    <m/>
    <n v="21"/>
    <m/>
    <m/>
    <n v="3"/>
    <m/>
    <m/>
    <m/>
    <n v="37"/>
    <m/>
    <m/>
    <m/>
    <x v="1"/>
  </r>
  <r>
    <s v="Exp2"/>
    <x v="0"/>
    <s v="Macro 0dR3"/>
    <x v="0"/>
    <x v="1"/>
    <x v="5"/>
    <x v="3"/>
    <m/>
    <x v="0"/>
    <m/>
    <x v="2"/>
    <m/>
    <n v="18"/>
    <m/>
    <n v="300"/>
    <m/>
    <m/>
    <m/>
    <n v="16"/>
    <m/>
    <m/>
    <n v="3"/>
    <m/>
    <m/>
    <m/>
    <n v="34"/>
    <m/>
    <m/>
    <m/>
    <x v="1"/>
  </r>
  <r>
    <s v="Exp2"/>
    <x v="0"/>
    <s v="Macro 0dR3"/>
    <x v="0"/>
    <x v="1"/>
    <x v="5"/>
    <x v="3"/>
    <m/>
    <x v="0"/>
    <m/>
    <x v="3"/>
    <m/>
    <n v="16"/>
    <m/>
    <n v="345"/>
    <m/>
    <m/>
    <m/>
    <n v="18"/>
    <m/>
    <m/>
    <n v="3"/>
    <m/>
    <m/>
    <m/>
    <n v="34"/>
    <m/>
    <m/>
    <m/>
    <x v="1"/>
  </r>
  <r>
    <s v="Exp2"/>
    <x v="0"/>
    <s v="Macro 0dR3"/>
    <x v="0"/>
    <x v="1"/>
    <x v="5"/>
    <x v="3"/>
    <m/>
    <x v="0"/>
    <m/>
    <x v="4"/>
    <m/>
    <n v="16"/>
    <m/>
    <n v="250"/>
    <m/>
    <m/>
    <m/>
    <n v="17"/>
    <m/>
    <m/>
    <n v="2"/>
    <m/>
    <m/>
    <m/>
    <n v="33"/>
    <m/>
    <m/>
    <m/>
    <x v="1"/>
  </r>
  <r>
    <s v="Exp2"/>
    <x v="0"/>
    <s v="Macro R20D"/>
    <x v="0"/>
    <x v="1"/>
    <x v="5"/>
    <x v="3"/>
    <m/>
    <x v="0"/>
    <s v="Macro R20D"/>
    <x v="1"/>
    <m/>
    <n v="16"/>
    <m/>
    <n v="390"/>
    <m/>
    <m/>
    <m/>
    <n v="17"/>
    <m/>
    <m/>
    <n v="4"/>
    <m/>
    <m/>
    <m/>
    <n v="33"/>
    <m/>
    <m/>
    <m/>
    <x v="1"/>
  </r>
  <r>
    <s v="Exp2"/>
    <x v="0"/>
    <s v="Macro R20D"/>
    <x v="0"/>
    <x v="1"/>
    <x v="5"/>
    <x v="3"/>
    <m/>
    <x v="0"/>
    <m/>
    <x v="2"/>
    <m/>
    <n v="15"/>
    <m/>
    <n v="420"/>
    <m/>
    <m/>
    <m/>
    <n v="19"/>
    <m/>
    <m/>
    <n v="4"/>
    <m/>
    <m/>
    <m/>
    <n v="34"/>
    <m/>
    <m/>
    <m/>
    <x v="1"/>
  </r>
  <r>
    <s v="Exp2"/>
    <x v="0"/>
    <s v="Macro R20D"/>
    <x v="0"/>
    <x v="1"/>
    <x v="5"/>
    <x v="3"/>
    <m/>
    <x v="0"/>
    <m/>
    <x v="3"/>
    <m/>
    <n v="16"/>
    <m/>
    <n v="360"/>
    <m/>
    <m/>
    <m/>
    <n v="18"/>
    <m/>
    <m/>
    <n v="4"/>
    <m/>
    <m/>
    <m/>
    <n v="34"/>
    <m/>
    <m/>
    <m/>
    <x v="1"/>
  </r>
  <r>
    <s v="Exp2"/>
    <x v="0"/>
    <s v="Macro R20D"/>
    <x v="0"/>
    <x v="1"/>
    <x v="5"/>
    <x v="3"/>
    <m/>
    <x v="0"/>
    <m/>
    <x v="4"/>
    <m/>
    <n v="17"/>
    <m/>
    <n v="447"/>
    <m/>
    <m/>
    <m/>
    <n v="19"/>
    <m/>
    <m/>
    <n v="4"/>
    <m/>
    <m/>
    <m/>
    <n v="36"/>
    <m/>
    <m/>
    <m/>
    <x v="1"/>
  </r>
  <r>
    <s v="Exp2"/>
    <x v="0"/>
    <s v="Option R20D"/>
    <x v="0"/>
    <x v="1"/>
    <x v="6"/>
    <x v="3"/>
    <m/>
    <x v="0"/>
    <s v="Option R20D"/>
    <x v="1"/>
    <m/>
    <n v="16"/>
    <m/>
    <n v="430"/>
    <m/>
    <m/>
    <m/>
    <n v="25"/>
    <m/>
    <m/>
    <n v="4"/>
    <m/>
    <m/>
    <m/>
    <n v="41"/>
    <m/>
    <m/>
    <m/>
    <x v="1"/>
  </r>
  <r>
    <s v="Exp2"/>
    <x v="0"/>
    <s v="Option R20D"/>
    <x v="0"/>
    <x v="1"/>
    <x v="6"/>
    <x v="3"/>
    <m/>
    <x v="0"/>
    <m/>
    <x v="2"/>
    <m/>
    <n v="16"/>
    <m/>
    <n v="470"/>
    <m/>
    <m/>
    <m/>
    <n v="23"/>
    <m/>
    <m/>
    <n v="4"/>
    <m/>
    <m/>
    <m/>
    <n v="39"/>
    <m/>
    <m/>
    <m/>
    <x v="1"/>
  </r>
  <r>
    <s v="Exp2"/>
    <x v="0"/>
    <s v="Option R20D"/>
    <x v="0"/>
    <x v="1"/>
    <x v="6"/>
    <x v="3"/>
    <m/>
    <x v="0"/>
    <m/>
    <x v="3"/>
    <m/>
    <n v="16"/>
    <m/>
    <n v="475"/>
    <m/>
    <m/>
    <m/>
    <n v="23"/>
    <m/>
    <m/>
    <n v="4"/>
    <m/>
    <m/>
    <m/>
    <n v="39"/>
    <m/>
    <m/>
    <m/>
    <x v="1"/>
  </r>
  <r>
    <s v="Exp2"/>
    <x v="0"/>
    <s v="Option R20D"/>
    <x v="0"/>
    <x v="1"/>
    <x v="6"/>
    <x v="3"/>
    <m/>
    <x v="0"/>
    <m/>
    <x v="4"/>
    <m/>
    <n v="16"/>
    <m/>
    <n v="460"/>
    <m/>
    <m/>
    <m/>
    <n v="24"/>
    <m/>
    <m/>
    <n v="4"/>
    <m/>
    <m/>
    <m/>
    <n v="40"/>
    <m/>
    <m/>
    <m/>
    <x v="1"/>
  </r>
  <r>
    <s v="Exp2"/>
    <x v="0"/>
    <s v="Option R30D"/>
    <x v="0"/>
    <x v="1"/>
    <x v="6"/>
    <x v="3"/>
    <m/>
    <x v="0"/>
    <s v="Option R30D"/>
    <x v="1"/>
    <m/>
    <n v="15"/>
    <m/>
    <n v="475"/>
    <m/>
    <m/>
    <m/>
    <n v="20"/>
    <m/>
    <m/>
    <n v="5"/>
    <m/>
    <m/>
    <m/>
    <n v="35"/>
    <m/>
    <m/>
    <m/>
    <x v="1"/>
  </r>
  <r>
    <s v="Exp2"/>
    <x v="0"/>
    <s v="Option R30D"/>
    <x v="0"/>
    <x v="1"/>
    <x v="6"/>
    <x v="3"/>
    <m/>
    <x v="0"/>
    <m/>
    <x v="2"/>
    <m/>
    <n v="15"/>
    <m/>
    <n v="461"/>
    <m/>
    <m/>
    <m/>
    <n v="20"/>
    <m/>
    <m/>
    <n v="4"/>
    <m/>
    <m/>
    <m/>
    <n v="35"/>
    <m/>
    <m/>
    <m/>
    <x v="1"/>
  </r>
  <r>
    <s v="Exp2"/>
    <x v="0"/>
    <s v="Option R30D"/>
    <x v="0"/>
    <x v="1"/>
    <x v="6"/>
    <x v="3"/>
    <m/>
    <x v="0"/>
    <m/>
    <x v="3"/>
    <m/>
    <n v="14"/>
    <m/>
    <n v="480"/>
    <m/>
    <m/>
    <m/>
    <n v="19"/>
    <m/>
    <m/>
    <n v="4"/>
    <m/>
    <m/>
    <m/>
    <n v="33"/>
    <m/>
    <m/>
    <m/>
    <x v="1"/>
  </r>
  <r>
    <s v="Exp2"/>
    <x v="0"/>
    <s v="Option R30D"/>
    <x v="0"/>
    <x v="1"/>
    <x v="6"/>
    <x v="3"/>
    <m/>
    <x v="0"/>
    <m/>
    <x v="4"/>
    <m/>
    <n v="16"/>
    <m/>
    <n v="495"/>
    <m/>
    <m/>
    <m/>
    <n v="22"/>
    <m/>
    <m/>
    <n v="5"/>
    <m/>
    <m/>
    <m/>
    <n v="38"/>
    <m/>
    <m/>
    <m/>
    <x v="1"/>
  </r>
  <r>
    <s v="Exp2"/>
    <x v="0"/>
    <s v="Option R40D"/>
    <x v="0"/>
    <x v="1"/>
    <x v="6"/>
    <x v="3"/>
    <m/>
    <x v="2"/>
    <s v="Option R40D"/>
    <x v="1"/>
    <m/>
    <n v="15"/>
    <m/>
    <n v="490"/>
    <m/>
    <m/>
    <m/>
    <n v="20"/>
    <m/>
    <m/>
    <n v="4"/>
    <m/>
    <m/>
    <m/>
    <n v="35"/>
    <m/>
    <m/>
    <m/>
    <x v="1"/>
  </r>
  <r>
    <s v="Exp2"/>
    <x v="0"/>
    <s v="Option R40D"/>
    <x v="0"/>
    <x v="1"/>
    <x v="6"/>
    <x v="3"/>
    <m/>
    <x v="0"/>
    <m/>
    <x v="2"/>
    <m/>
    <n v="15"/>
    <m/>
    <n v="465"/>
    <m/>
    <m/>
    <m/>
    <n v="24"/>
    <m/>
    <m/>
    <n v="4"/>
    <m/>
    <m/>
    <m/>
    <n v="39"/>
    <m/>
    <m/>
    <m/>
    <x v="1"/>
  </r>
  <r>
    <s v="Exp2"/>
    <x v="0"/>
    <s v="Option R40D"/>
    <x v="0"/>
    <x v="1"/>
    <x v="6"/>
    <x v="3"/>
    <m/>
    <x v="0"/>
    <m/>
    <x v="3"/>
    <m/>
    <n v="16"/>
    <m/>
    <n v="455"/>
    <m/>
    <m/>
    <m/>
    <n v="24"/>
    <m/>
    <m/>
    <n v="4"/>
    <m/>
    <m/>
    <m/>
    <n v="40"/>
    <m/>
    <m/>
    <m/>
    <x v="1"/>
  </r>
  <r>
    <s v="Exp2"/>
    <x v="0"/>
    <s v="Option R40D"/>
    <x v="0"/>
    <x v="1"/>
    <x v="6"/>
    <x v="3"/>
    <m/>
    <x v="0"/>
    <m/>
    <x v="4"/>
    <m/>
    <n v="16"/>
    <m/>
    <n v="425"/>
    <m/>
    <m/>
    <m/>
    <n v="25"/>
    <m/>
    <m/>
    <n v="4"/>
    <m/>
    <m/>
    <m/>
    <n v="41"/>
    <m/>
    <m/>
    <m/>
    <x v="1"/>
  </r>
  <r>
    <s v="Exp2"/>
    <x v="0"/>
    <s v="Sa R1 0D"/>
    <x v="0"/>
    <x v="1"/>
    <x v="7"/>
    <x v="1"/>
    <m/>
    <x v="0"/>
    <s v="Sa R1 0D"/>
    <x v="1"/>
    <m/>
    <n v="11"/>
    <m/>
    <n v="405"/>
    <m/>
    <m/>
    <m/>
    <n v="21"/>
    <m/>
    <m/>
    <m/>
    <m/>
    <m/>
    <m/>
    <n v="32"/>
    <m/>
    <m/>
    <m/>
    <x v="1"/>
  </r>
  <r>
    <s v="Exp2"/>
    <x v="0"/>
    <s v="Sa R1 0D"/>
    <x v="0"/>
    <x v="1"/>
    <x v="7"/>
    <x v="1"/>
    <m/>
    <x v="0"/>
    <m/>
    <x v="2"/>
    <m/>
    <n v="12"/>
    <m/>
    <n v="450"/>
    <m/>
    <m/>
    <m/>
    <n v="21"/>
    <m/>
    <m/>
    <m/>
    <m/>
    <m/>
    <m/>
    <n v="33"/>
    <m/>
    <m/>
    <m/>
    <x v="1"/>
  </r>
  <r>
    <s v="Exp2"/>
    <x v="0"/>
    <s v="Sa R1 0D"/>
    <x v="0"/>
    <x v="1"/>
    <x v="7"/>
    <x v="1"/>
    <m/>
    <x v="0"/>
    <m/>
    <x v="3"/>
    <m/>
    <n v="8"/>
    <m/>
    <n v="405"/>
    <m/>
    <m/>
    <m/>
    <n v="18"/>
    <m/>
    <m/>
    <m/>
    <m/>
    <m/>
    <m/>
    <n v="26"/>
    <m/>
    <m/>
    <m/>
    <x v="1"/>
  </r>
  <r>
    <s v="Exp2"/>
    <x v="0"/>
    <s v="Sa R20D"/>
    <x v="0"/>
    <x v="1"/>
    <x v="7"/>
    <x v="1"/>
    <m/>
    <x v="0"/>
    <s v="Sa R20D"/>
    <x v="1"/>
    <m/>
    <n v="11"/>
    <m/>
    <n v="375"/>
    <m/>
    <m/>
    <m/>
    <n v="19"/>
    <m/>
    <m/>
    <m/>
    <m/>
    <m/>
    <m/>
    <n v="30"/>
    <m/>
    <m/>
    <m/>
    <x v="1"/>
  </r>
  <r>
    <s v="Exp2"/>
    <x v="0"/>
    <s v="Sa R20D"/>
    <x v="0"/>
    <x v="1"/>
    <x v="7"/>
    <x v="1"/>
    <m/>
    <x v="0"/>
    <m/>
    <x v="2"/>
    <m/>
    <n v="9"/>
    <m/>
    <n v="345"/>
    <m/>
    <m/>
    <m/>
    <n v="19"/>
    <m/>
    <m/>
    <m/>
    <m/>
    <m/>
    <m/>
    <n v="28"/>
    <m/>
    <m/>
    <m/>
    <x v="1"/>
  </r>
  <r>
    <s v="Exp2"/>
    <x v="0"/>
    <s v="Sa R20D"/>
    <x v="0"/>
    <x v="1"/>
    <x v="7"/>
    <x v="1"/>
    <m/>
    <x v="0"/>
    <m/>
    <x v="3"/>
    <m/>
    <n v="12"/>
    <m/>
    <n v="477"/>
    <m/>
    <m/>
    <m/>
    <n v="22"/>
    <m/>
    <m/>
    <m/>
    <m/>
    <m/>
    <m/>
    <n v="34"/>
    <m/>
    <m/>
    <m/>
    <x v="1"/>
  </r>
  <r>
    <s v="Exp2"/>
    <x v="0"/>
    <s v="Sa R20D"/>
    <x v="0"/>
    <x v="1"/>
    <x v="7"/>
    <x v="1"/>
    <m/>
    <x v="0"/>
    <m/>
    <x v="4"/>
    <m/>
    <n v="12"/>
    <m/>
    <n v="408"/>
    <m/>
    <m/>
    <m/>
    <n v="20"/>
    <m/>
    <m/>
    <m/>
    <m/>
    <m/>
    <m/>
    <n v="32"/>
    <m/>
    <m/>
    <m/>
    <x v="1"/>
  </r>
  <r>
    <s v="Exp2"/>
    <x v="0"/>
    <s v="Sa R3 0D"/>
    <x v="0"/>
    <x v="1"/>
    <x v="7"/>
    <x v="1"/>
    <m/>
    <x v="0"/>
    <s v="Sa R3 0D"/>
    <x v="1"/>
    <m/>
    <n v="13"/>
    <m/>
    <n v="460"/>
    <m/>
    <m/>
    <m/>
    <n v="23"/>
    <m/>
    <m/>
    <m/>
    <m/>
    <m/>
    <m/>
    <n v="36"/>
    <m/>
    <m/>
    <m/>
    <x v="1"/>
  </r>
  <r>
    <s v="Exp2"/>
    <x v="0"/>
    <s v="Sa R3 0D"/>
    <x v="0"/>
    <x v="1"/>
    <x v="7"/>
    <x v="1"/>
    <m/>
    <x v="0"/>
    <m/>
    <x v="2"/>
    <m/>
    <n v="11"/>
    <m/>
    <n v="360"/>
    <m/>
    <m/>
    <m/>
    <n v="23"/>
    <m/>
    <m/>
    <m/>
    <m/>
    <m/>
    <m/>
    <n v="34"/>
    <m/>
    <m/>
    <m/>
    <x v="1"/>
  </r>
  <r>
    <s v="Exp2"/>
    <x v="0"/>
    <s v="Sa R3 0D"/>
    <x v="0"/>
    <x v="1"/>
    <x v="7"/>
    <x v="1"/>
    <m/>
    <x v="0"/>
    <m/>
    <x v="3"/>
    <m/>
    <n v="10"/>
    <m/>
    <n v="446"/>
    <m/>
    <m/>
    <m/>
    <n v="18"/>
    <m/>
    <m/>
    <m/>
    <m/>
    <m/>
    <m/>
    <n v="28"/>
    <m/>
    <m/>
    <m/>
    <x v="1"/>
  </r>
  <r>
    <s v="Exp2"/>
    <x v="0"/>
    <s v="Sa R3 0D"/>
    <x v="0"/>
    <x v="1"/>
    <x v="7"/>
    <x v="1"/>
    <m/>
    <x v="0"/>
    <m/>
    <x v="4"/>
    <m/>
    <n v="9"/>
    <m/>
    <n v="377"/>
    <m/>
    <m/>
    <m/>
    <n v="18"/>
    <m/>
    <m/>
    <m/>
    <m/>
    <m/>
    <m/>
    <n v="27"/>
    <m/>
    <m/>
    <m/>
    <x v="1"/>
  </r>
  <r>
    <s v="Exp2"/>
    <x v="0"/>
    <s v="Sa R3 0D"/>
    <x v="0"/>
    <x v="1"/>
    <x v="7"/>
    <x v="1"/>
    <m/>
    <x v="0"/>
    <m/>
    <x v="5"/>
    <m/>
    <n v="13"/>
    <m/>
    <n v="377"/>
    <m/>
    <m/>
    <m/>
    <n v="21"/>
    <m/>
    <m/>
    <m/>
    <m/>
    <m/>
    <m/>
    <n v="34"/>
    <m/>
    <m/>
    <m/>
    <x v="1"/>
  </r>
  <r>
    <s v="Exp2"/>
    <x v="0"/>
    <s v="Sa R40D"/>
    <x v="0"/>
    <x v="1"/>
    <x v="7"/>
    <x v="1"/>
    <m/>
    <x v="0"/>
    <s v="Sa R40D"/>
    <x v="1"/>
    <m/>
    <n v="12"/>
    <m/>
    <n v="347"/>
    <m/>
    <m/>
    <m/>
    <n v="20"/>
    <m/>
    <m/>
    <m/>
    <m/>
    <m/>
    <m/>
    <n v="32"/>
    <m/>
    <m/>
    <m/>
    <x v="1"/>
  </r>
  <r>
    <s v="Exp2"/>
    <x v="0"/>
    <s v="Sa R40D"/>
    <x v="0"/>
    <x v="1"/>
    <x v="7"/>
    <x v="1"/>
    <m/>
    <x v="0"/>
    <m/>
    <x v="2"/>
    <m/>
    <n v="12"/>
    <m/>
    <n v="417"/>
    <m/>
    <m/>
    <m/>
    <n v="21"/>
    <m/>
    <m/>
    <m/>
    <m/>
    <m/>
    <m/>
    <n v="33"/>
    <m/>
    <m/>
    <m/>
    <x v="1"/>
  </r>
  <r>
    <s v="Exp2"/>
    <x v="0"/>
    <s v="Sa R40D"/>
    <x v="0"/>
    <x v="1"/>
    <x v="7"/>
    <x v="1"/>
    <m/>
    <x v="0"/>
    <m/>
    <x v="3"/>
    <m/>
    <n v="11"/>
    <m/>
    <n v="355"/>
    <m/>
    <m/>
    <m/>
    <n v="19"/>
    <m/>
    <m/>
    <m/>
    <m/>
    <m/>
    <m/>
    <n v="30"/>
    <m/>
    <m/>
    <m/>
    <x v="1"/>
  </r>
  <r>
    <s v="Exp2"/>
    <x v="0"/>
    <s v="Sa R40D"/>
    <x v="0"/>
    <x v="1"/>
    <x v="7"/>
    <x v="1"/>
    <m/>
    <x v="0"/>
    <m/>
    <x v="4"/>
    <m/>
    <n v="13"/>
    <m/>
    <n v="400"/>
    <m/>
    <m/>
    <m/>
    <n v="22"/>
    <m/>
    <m/>
    <m/>
    <m/>
    <m/>
    <m/>
    <n v="35"/>
    <m/>
    <m/>
    <m/>
    <x v="1"/>
  </r>
  <r>
    <s v="Exp2"/>
    <x v="0"/>
    <s v="Wakanui R10D"/>
    <x v="0"/>
    <x v="1"/>
    <x v="8"/>
    <x v="3"/>
    <m/>
    <x v="0"/>
    <s v="Wakanui R10D"/>
    <x v="1"/>
    <m/>
    <n v="16"/>
    <m/>
    <n v="425"/>
    <m/>
    <m/>
    <m/>
    <n v="20"/>
    <m/>
    <m/>
    <n v="6"/>
    <m/>
    <m/>
    <m/>
    <n v="36"/>
    <m/>
    <m/>
    <m/>
    <x v="1"/>
  </r>
  <r>
    <s v="Exp2"/>
    <x v="0"/>
    <s v="Wakanui R10D"/>
    <x v="0"/>
    <x v="1"/>
    <x v="8"/>
    <x v="3"/>
    <m/>
    <x v="0"/>
    <m/>
    <x v="2"/>
    <m/>
    <n v="16"/>
    <m/>
    <n v="400"/>
    <m/>
    <m/>
    <m/>
    <n v="18"/>
    <m/>
    <m/>
    <n v="4"/>
    <m/>
    <m/>
    <m/>
    <n v="34"/>
    <m/>
    <m/>
    <m/>
    <x v="1"/>
  </r>
  <r>
    <s v="Exp2"/>
    <x v="0"/>
    <s v="Wakanui R10D"/>
    <x v="0"/>
    <x v="1"/>
    <x v="8"/>
    <x v="3"/>
    <m/>
    <x v="0"/>
    <m/>
    <x v="3"/>
    <m/>
    <n v="16"/>
    <m/>
    <n v="395"/>
    <m/>
    <m/>
    <m/>
    <n v="20"/>
    <m/>
    <m/>
    <n v="5"/>
    <m/>
    <m/>
    <m/>
    <n v="36"/>
    <m/>
    <m/>
    <m/>
    <x v="1"/>
  </r>
  <r>
    <s v="Exp2"/>
    <x v="0"/>
    <s v="Wakanui R10D"/>
    <x v="0"/>
    <x v="1"/>
    <x v="8"/>
    <x v="3"/>
    <m/>
    <x v="0"/>
    <m/>
    <x v="4"/>
    <m/>
    <n v="15"/>
    <m/>
    <n v="390"/>
    <m/>
    <m/>
    <m/>
    <n v="21"/>
    <m/>
    <m/>
    <n v="5"/>
    <m/>
    <m/>
    <m/>
    <n v="36"/>
    <m/>
    <m/>
    <m/>
    <x v="1"/>
  </r>
  <r>
    <s v="Exp2"/>
    <x v="0"/>
    <s v="Wakanui R20D"/>
    <x v="0"/>
    <x v="1"/>
    <x v="8"/>
    <x v="3"/>
    <m/>
    <x v="0"/>
    <s v="Wakanui R20D"/>
    <x v="1"/>
    <m/>
    <n v="16"/>
    <m/>
    <n v="340"/>
    <m/>
    <m/>
    <m/>
    <n v="21"/>
    <m/>
    <m/>
    <n v="5"/>
    <m/>
    <m/>
    <m/>
    <n v="37"/>
    <m/>
    <m/>
    <m/>
    <x v="1"/>
  </r>
  <r>
    <s v="Exp2"/>
    <x v="0"/>
    <s v="Wakanui R20D"/>
    <x v="0"/>
    <x v="1"/>
    <x v="8"/>
    <x v="3"/>
    <m/>
    <x v="0"/>
    <m/>
    <x v="2"/>
    <m/>
    <n v="15"/>
    <m/>
    <n v="410"/>
    <m/>
    <m/>
    <m/>
    <n v="21"/>
    <m/>
    <m/>
    <n v="5"/>
    <m/>
    <m/>
    <m/>
    <n v="36"/>
    <m/>
    <m/>
    <m/>
    <x v="1"/>
  </r>
  <r>
    <s v="Exp2"/>
    <x v="0"/>
    <s v="Wakanui R20D"/>
    <x v="0"/>
    <x v="1"/>
    <x v="8"/>
    <x v="3"/>
    <m/>
    <x v="0"/>
    <m/>
    <x v="3"/>
    <m/>
    <n v="14"/>
    <m/>
    <n v="463"/>
    <m/>
    <m/>
    <m/>
    <n v="23"/>
    <m/>
    <m/>
    <n v="5"/>
    <m/>
    <m/>
    <m/>
    <n v="37"/>
    <m/>
    <m/>
    <m/>
    <x v="1"/>
  </r>
  <r>
    <s v="Exp2"/>
    <x v="0"/>
    <s v="Wakanui R20D"/>
    <x v="0"/>
    <x v="1"/>
    <x v="8"/>
    <x v="3"/>
    <m/>
    <x v="0"/>
    <m/>
    <x v="4"/>
    <m/>
    <n v="14"/>
    <m/>
    <n v="410"/>
    <m/>
    <m/>
    <m/>
    <n v="23"/>
    <m/>
    <m/>
    <n v="4"/>
    <m/>
    <m/>
    <m/>
    <n v="37"/>
    <m/>
    <m/>
    <m/>
    <x v="1"/>
  </r>
  <r>
    <s v="Exp2"/>
    <x v="0"/>
    <s v="Wakanui R30D"/>
    <x v="0"/>
    <x v="1"/>
    <x v="8"/>
    <x v="3"/>
    <m/>
    <x v="0"/>
    <s v="Wakanui R30D"/>
    <x v="1"/>
    <m/>
    <n v="16"/>
    <m/>
    <n v="480"/>
    <m/>
    <m/>
    <m/>
    <n v="20"/>
    <m/>
    <m/>
    <n v="6"/>
    <m/>
    <m/>
    <m/>
    <n v="36"/>
    <m/>
    <m/>
    <m/>
    <x v="1"/>
  </r>
  <r>
    <s v="Exp2"/>
    <x v="0"/>
    <s v="Wakanui R30D"/>
    <x v="0"/>
    <x v="1"/>
    <x v="8"/>
    <x v="3"/>
    <m/>
    <x v="0"/>
    <m/>
    <x v="2"/>
    <m/>
    <n v="15"/>
    <m/>
    <n v="395"/>
    <m/>
    <m/>
    <m/>
    <n v="22"/>
    <m/>
    <m/>
    <n v="5"/>
    <m/>
    <m/>
    <m/>
    <n v="37"/>
    <m/>
    <m/>
    <m/>
    <x v="1"/>
  </r>
  <r>
    <s v="Exp2"/>
    <x v="0"/>
    <s v="Wakanui R30D"/>
    <x v="0"/>
    <x v="1"/>
    <x v="8"/>
    <x v="3"/>
    <m/>
    <x v="0"/>
    <m/>
    <x v="3"/>
    <m/>
    <n v="17"/>
    <m/>
    <n v="330"/>
    <m/>
    <m/>
    <m/>
    <n v="19"/>
    <m/>
    <m/>
    <n v="5"/>
    <m/>
    <m/>
    <m/>
    <n v="36"/>
    <m/>
    <m/>
    <m/>
    <x v="1"/>
  </r>
  <r>
    <s v="Exp2"/>
    <x v="0"/>
    <s v="Wakanui R30D"/>
    <x v="0"/>
    <x v="1"/>
    <x v="8"/>
    <x v="3"/>
    <m/>
    <x v="0"/>
    <m/>
    <x v="4"/>
    <m/>
    <n v="17"/>
    <m/>
    <n v="390"/>
    <m/>
    <m/>
    <m/>
    <n v="20"/>
    <m/>
    <m/>
    <n v="6"/>
    <m/>
    <m/>
    <m/>
    <n v="37"/>
    <m/>
    <m/>
    <m/>
    <x v="1"/>
  </r>
  <r>
    <s v="Exp2"/>
    <x v="0"/>
    <s v="Wakanui R40D"/>
    <x v="0"/>
    <x v="1"/>
    <x v="8"/>
    <x v="4"/>
    <m/>
    <x v="0"/>
    <s v="Wakanui R40D"/>
    <x v="1"/>
    <m/>
    <n v="15"/>
    <m/>
    <n v="380"/>
    <m/>
    <m/>
    <m/>
    <n v="19"/>
    <m/>
    <m/>
    <n v="5"/>
    <m/>
    <m/>
    <m/>
    <n v="34"/>
    <m/>
    <m/>
    <m/>
    <x v="1"/>
  </r>
  <r>
    <s v="Exp2"/>
    <x v="0"/>
    <s v="Wakanui R40D"/>
    <x v="0"/>
    <x v="1"/>
    <x v="8"/>
    <x v="4"/>
    <m/>
    <x v="0"/>
    <m/>
    <x v="2"/>
    <m/>
    <n v="15"/>
    <m/>
    <n v="390"/>
    <m/>
    <m/>
    <m/>
    <n v="19"/>
    <m/>
    <m/>
    <n v="5"/>
    <m/>
    <m/>
    <m/>
    <n v="34"/>
    <m/>
    <m/>
    <m/>
    <x v="1"/>
  </r>
  <r>
    <s v="Exp2"/>
    <x v="0"/>
    <s v="Wakanui R40D"/>
    <x v="0"/>
    <x v="1"/>
    <x v="8"/>
    <x v="4"/>
    <m/>
    <x v="0"/>
    <m/>
    <x v="3"/>
    <m/>
    <n v="14"/>
    <m/>
    <n v="320"/>
    <m/>
    <m/>
    <m/>
    <n v="21"/>
    <m/>
    <m/>
    <n v="5"/>
    <m/>
    <m/>
    <m/>
    <n v="35"/>
    <m/>
    <m/>
    <m/>
    <x v="1"/>
  </r>
  <r>
    <s v="Exp2"/>
    <x v="0"/>
    <s v="Wakanui R40D"/>
    <x v="0"/>
    <x v="1"/>
    <x v="8"/>
    <x v="4"/>
    <m/>
    <x v="0"/>
    <m/>
    <x v="4"/>
    <m/>
    <n v="13"/>
    <m/>
    <n v="357"/>
    <m/>
    <m/>
    <m/>
    <n v="13"/>
    <m/>
    <m/>
    <n v="3"/>
    <m/>
    <m/>
    <m/>
    <n v="26"/>
    <m/>
    <m/>
    <m/>
    <x v="1"/>
  </r>
  <r>
    <s v="Exp2"/>
    <x v="0"/>
    <s v="Amarok 10D R3"/>
    <x v="0"/>
    <x v="2"/>
    <x v="1"/>
    <x v="2"/>
    <m/>
    <x v="0"/>
    <s v="Amarok 10D R3"/>
    <x v="1"/>
    <m/>
    <n v="14"/>
    <m/>
    <n v="340"/>
    <m/>
    <m/>
    <m/>
    <n v="20"/>
    <m/>
    <m/>
    <n v="4"/>
    <m/>
    <m/>
    <m/>
    <n v="34"/>
    <m/>
    <m/>
    <m/>
    <x v="1"/>
  </r>
  <r>
    <s v="Exp2"/>
    <x v="0"/>
    <s v="Amarok 10D R3"/>
    <x v="0"/>
    <x v="2"/>
    <x v="1"/>
    <x v="2"/>
    <m/>
    <x v="0"/>
    <m/>
    <x v="2"/>
    <m/>
    <n v="14"/>
    <m/>
    <n v="280"/>
    <m/>
    <m/>
    <m/>
    <m/>
    <m/>
    <m/>
    <n v="3"/>
    <m/>
    <m/>
    <m/>
    <s v=""/>
    <m/>
    <m/>
    <m/>
    <x v="1"/>
  </r>
  <r>
    <s v="Exp2"/>
    <x v="0"/>
    <s v="Amarok 10D R3"/>
    <x v="0"/>
    <x v="2"/>
    <x v="1"/>
    <x v="2"/>
    <m/>
    <x v="0"/>
    <m/>
    <x v="3"/>
    <m/>
    <n v="17"/>
    <m/>
    <n v="347"/>
    <m/>
    <m/>
    <m/>
    <n v="19"/>
    <m/>
    <m/>
    <n v="3"/>
    <m/>
    <m/>
    <m/>
    <n v="36"/>
    <m/>
    <m/>
    <m/>
    <x v="1"/>
  </r>
  <r>
    <s v="Exp2"/>
    <x v="0"/>
    <s v="Amarok 10dR4"/>
    <x v="0"/>
    <x v="2"/>
    <x v="1"/>
    <x v="3"/>
    <m/>
    <x v="0"/>
    <s v="Amarok 10dR4"/>
    <x v="1"/>
    <m/>
    <n v="16"/>
    <m/>
    <n v="385"/>
    <m/>
    <n v="124"/>
    <m/>
    <n v="22"/>
    <m/>
    <m/>
    <n v="3"/>
    <m/>
    <m/>
    <m/>
    <n v="38"/>
    <m/>
    <m/>
    <m/>
    <x v="1"/>
  </r>
  <r>
    <s v="Exp2"/>
    <x v="0"/>
    <s v="Amarok 10dR4"/>
    <x v="0"/>
    <x v="2"/>
    <x v="1"/>
    <x v="3"/>
    <m/>
    <x v="0"/>
    <m/>
    <x v="2"/>
    <m/>
    <n v="15"/>
    <m/>
    <n v="350"/>
    <m/>
    <n v="152"/>
    <m/>
    <n v="20"/>
    <m/>
    <m/>
    <n v="4"/>
    <m/>
    <m/>
    <m/>
    <n v="35"/>
    <m/>
    <m/>
    <m/>
    <x v="1"/>
  </r>
  <r>
    <s v="Exp2"/>
    <x v="0"/>
    <s v="Amarok 10dR4"/>
    <x v="0"/>
    <x v="2"/>
    <x v="1"/>
    <x v="3"/>
    <m/>
    <x v="0"/>
    <m/>
    <x v="3"/>
    <m/>
    <n v="16"/>
    <m/>
    <n v="385"/>
    <m/>
    <n v="98"/>
    <m/>
    <n v="21"/>
    <m/>
    <m/>
    <n v="4"/>
    <m/>
    <m/>
    <m/>
    <n v="37"/>
    <m/>
    <m/>
    <m/>
    <x v="1"/>
  </r>
  <r>
    <s v="Exp2"/>
    <x v="0"/>
    <s v="Amarok 10dR4"/>
    <x v="0"/>
    <x v="2"/>
    <x v="1"/>
    <x v="3"/>
    <m/>
    <x v="0"/>
    <m/>
    <x v="4"/>
    <m/>
    <n v="15"/>
    <m/>
    <n v="405"/>
    <m/>
    <n v="122"/>
    <m/>
    <n v="21"/>
    <m/>
    <m/>
    <n v="4"/>
    <m/>
    <m/>
    <m/>
    <n v="36"/>
    <m/>
    <m/>
    <m/>
    <x v="1"/>
  </r>
  <r>
    <s v="Exp2"/>
    <x v="0"/>
    <s v="Amarok 10dR4"/>
    <x v="0"/>
    <x v="2"/>
    <x v="1"/>
    <x v="3"/>
    <m/>
    <x v="0"/>
    <m/>
    <x v="5"/>
    <m/>
    <n v="16"/>
    <m/>
    <n v="400"/>
    <m/>
    <n v="103"/>
    <m/>
    <n v="22"/>
    <m/>
    <m/>
    <n v="3"/>
    <m/>
    <m/>
    <m/>
    <n v="38"/>
    <m/>
    <m/>
    <m/>
    <x v="1"/>
  </r>
  <r>
    <s v="Exp2"/>
    <x v="0"/>
    <s v="Amarok10dR1"/>
    <x v="0"/>
    <x v="2"/>
    <x v="1"/>
    <x v="3"/>
    <m/>
    <x v="0"/>
    <s v="Amarok10dR1"/>
    <x v="1"/>
    <m/>
    <n v="14"/>
    <m/>
    <n v="375"/>
    <m/>
    <m/>
    <m/>
    <n v="19"/>
    <m/>
    <m/>
    <n v="3"/>
    <m/>
    <m/>
    <m/>
    <n v="33"/>
    <m/>
    <m/>
    <m/>
    <x v="1"/>
  </r>
  <r>
    <s v="Exp2"/>
    <x v="0"/>
    <s v="Amarok10dR1"/>
    <x v="0"/>
    <x v="2"/>
    <x v="1"/>
    <x v="3"/>
    <m/>
    <x v="0"/>
    <m/>
    <x v="2"/>
    <m/>
    <n v="15"/>
    <m/>
    <n v="445"/>
    <m/>
    <m/>
    <m/>
    <n v="19"/>
    <m/>
    <m/>
    <n v="4"/>
    <m/>
    <m/>
    <m/>
    <n v="34"/>
    <m/>
    <m/>
    <m/>
    <x v="1"/>
  </r>
  <r>
    <s v="Exp2"/>
    <x v="0"/>
    <s v="Amarok10dR1"/>
    <x v="0"/>
    <x v="2"/>
    <x v="1"/>
    <x v="3"/>
    <m/>
    <x v="0"/>
    <m/>
    <x v="3"/>
    <m/>
    <n v="18"/>
    <m/>
    <n v="225"/>
    <m/>
    <m/>
    <m/>
    <m/>
    <m/>
    <m/>
    <n v="2"/>
    <m/>
    <m/>
    <m/>
    <s v=""/>
    <m/>
    <m/>
    <m/>
    <x v="1"/>
  </r>
  <r>
    <s v="Exp2"/>
    <x v="0"/>
    <s v="Amarok 10dR2"/>
    <x v="0"/>
    <x v="2"/>
    <x v="1"/>
    <x v="4"/>
    <m/>
    <x v="0"/>
    <s v="Amarok 10dR2"/>
    <x v="1"/>
    <m/>
    <n v="16"/>
    <m/>
    <n v="374"/>
    <m/>
    <m/>
    <m/>
    <n v="22"/>
    <m/>
    <m/>
    <n v="4"/>
    <m/>
    <m/>
    <m/>
    <n v="38"/>
    <m/>
    <m/>
    <m/>
    <x v="1"/>
  </r>
  <r>
    <s v="Exp2"/>
    <x v="0"/>
    <s v="Amarok 10dR2"/>
    <x v="0"/>
    <x v="2"/>
    <x v="1"/>
    <x v="4"/>
    <m/>
    <x v="0"/>
    <m/>
    <x v="2"/>
    <m/>
    <n v="16"/>
    <m/>
    <n v="410"/>
    <m/>
    <m/>
    <m/>
    <n v="17"/>
    <m/>
    <m/>
    <n v="4"/>
    <m/>
    <m/>
    <m/>
    <n v="33"/>
    <m/>
    <m/>
    <m/>
    <x v="1"/>
  </r>
  <r>
    <s v="Exp2"/>
    <x v="0"/>
    <s v="Amarok 10dR2"/>
    <x v="0"/>
    <x v="2"/>
    <x v="1"/>
    <x v="4"/>
    <m/>
    <x v="0"/>
    <m/>
    <x v="3"/>
    <m/>
    <n v="16"/>
    <m/>
    <n v="240"/>
    <m/>
    <m/>
    <m/>
    <n v="20"/>
    <m/>
    <m/>
    <n v="3"/>
    <m/>
    <m/>
    <m/>
    <n v="36"/>
    <m/>
    <m/>
    <m/>
    <x v="1"/>
  </r>
  <r>
    <s v="Exp2"/>
    <x v="0"/>
    <s v="Amarok 10dR2"/>
    <x v="0"/>
    <x v="2"/>
    <x v="1"/>
    <x v="4"/>
    <m/>
    <x v="0"/>
    <m/>
    <x v="4"/>
    <m/>
    <n v="18"/>
    <m/>
    <m/>
    <m/>
    <m/>
    <m/>
    <m/>
    <m/>
    <m/>
    <n v="3"/>
    <m/>
    <m/>
    <m/>
    <s v=""/>
    <m/>
    <m/>
    <m/>
    <x v="1"/>
  </r>
  <r>
    <s v="Exp2"/>
    <x v="0"/>
    <s v="Aspiring 10dR1"/>
    <x v="0"/>
    <x v="2"/>
    <x v="2"/>
    <x v="3"/>
    <m/>
    <x v="0"/>
    <s v="Aspiring 10dR1"/>
    <x v="1"/>
    <m/>
    <n v="15"/>
    <m/>
    <n v="440"/>
    <m/>
    <n v="102"/>
    <m/>
    <n v="27"/>
    <m/>
    <m/>
    <n v="4"/>
    <m/>
    <m/>
    <m/>
    <n v="42"/>
    <m/>
    <m/>
    <m/>
    <x v="1"/>
  </r>
  <r>
    <s v="Exp2"/>
    <x v="0"/>
    <s v="Aspiring 10dR1"/>
    <x v="0"/>
    <x v="2"/>
    <x v="2"/>
    <x v="3"/>
    <m/>
    <x v="0"/>
    <m/>
    <x v="2"/>
    <m/>
    <n v="17"/>
    <m/>
    <n v="400"/>
    <m/>
    <n v="111"/>
    <m/>
    <n v="23"/>
    <m/>
    <m/>
    <n v="4"/>
    <m/>
    <m/>
    <m/>
    <n v="40"/>
    <m/>
    <m/>
    <m/>
    <x v="1"/>
  </r>
  <r>
    <s v="Exp2"/>
    <x v="0"/>
    <s v="Aspiring 10dR1"/>
    <x v="0"/>
    <x v="2"/>
    <x v="2"/>
    <x v="3"/>
    <m/>
    <x v="0"/>
    <m/>
    <x v="3"/>
    <m/>
    <n v="16"/>
    <m/>
    <n v="215"/>
    <m/>
    <n v="111"/>
    <m/>
    <m/>
    <m/>
    <m/>
    <n v="3"/>
    <m/>
    <m/>
    <m/>
    <s v=""/>
    <m/>
    <m/>
    <m/>
    <x v="1"/>
  </r>
  <r>
    <s v="Exp2"/>
    <x v="0"/>
    <s v="Aspiring 10dR2"/>
    <x v="0"/>
    <x v="2"/>
    <x v="2"/>
    <x v="4"/>
    <m/>
    <x v="0"/>
    <s v="Aspiring 10dR2"/>
    <x v="1"/>
    <m/>
    <n v="15"/>
    <m/>
    <n v="435"/>
    <m/>
    <m/>
    <m/>
    <n v="19"/>
    <m/>
    <m/>
    <n v="5"/>
    <m/>
    <m/>
    <m/>
    <n v="34"/>
    <m/>
    <m/>
    <m/>
    <x v="1"/>
  </r>
  <r>
    <s v="Exp2"/>
    <x v="0"/>
    <s v="Aspiring 10dR2"/>
    <x v="0"/>
    <x v="2"/>
    <x v="2"/>
    <x v="4"/>
    <m/>
    <x v="0"/>
    <m/>
    <x v="2"/>
    <m/>
    <n v="16"/>
    <m/>
    <n v="470"/>
    <m/>
    <m/>
    <m/>
    <n v="18"/>
    <m/>
    <m/>
    <n v="5"/>
    <m/>
    <m/>
    <m/>
    <n v="34"/>
    <m/>
    <m/>
    <m/>
    <x v="1"/>
  </r>
  <r>
    <s v="Exp2"/>
    <x v="0"/>
    <s v="Aspiring 10dR2"/>
    <x v="0"/>
    <x v="2"/>
    <x v="2"/>
    <x v="4"/>
    <m/>
    <x v="0"/>
    <m/>
    <x v="3"/>
    <m/>
    <n v="14"/>
    <m/>
    <n v="310"/>
    <m/>
    <m/>
    <m/>
    <n v="21"/>
    <m/>
    <m/>
    <n v="4"/>
    <m/>
    <m/>
    <m/>
    <n v="35"/>
    <m/>
    <m/>
    <m/>
    <x v="1"/>
  </r>
  <r>
    <s v="Exp2"/>
    <x v="0"/>
    <s v="Aspiring 10dR3"/>
    <x v="0"/>
    <x v="2"/>
    <x v="2"/>
    <x v="4"/>
    <m/>
    <x v="0"/>
    <s v="Aspiring 10dR3"/>
    <x v="1"/>
    <m/>
    <n v="17"/>
    <m/>
    <n v="380"/>
    <m/>
    <m/>
    <m/>
    <n v="22"/>
    <m/>
    <m/>
    <n v="5"/>
    <m/>
    <m/>
    <m/>
    <n v="39"/>
    <m/>
    <m/>
    <m/>
    <x v="1"/>
  </r>
  <r>
    <s v="Exp2"/>
    <x v="0"/>
    <s v="Aspiring 10dR3"/>
    <x v="0"/>
    <x v="2"/>
    <x v="2"/>
    <x v="4"/>
    <m/>
    <x v="0"/>
    <m/>
    <x v="2"/>
    <m/>
    <n v="16"/>
    <m/>
    <n v="445"/>
    <m/>
    <m/>
    <m/>
    <n v="25"/>
    <m/>
    <m/>
    <n v="5"/>
    <m/>
    <m/>
    <m/>
    <n v="41"/>
    <m/>
    <m/>
    <m/>
    <x v="1"/>
  </r>
  <r>
    <s v="Exp2"/>
    <x v="0"/>
    <s v="Aspiring 10dR3"/>
    <x v="0"/>
    <x v="2"/>
    <x v="2"/>
    <x v="4"/>
    <m/>
    <x v="0"/>
    <m/>
    <x v="3"/>
    <m/>
    <n v="16"/>
    <m/>
    <n v="370"/>
    <m/>
    <m/>
    <m/>
    <n v="23"/>
    <m/>
    <m/>
    <n v="4"/>
    <m/>
    <m/>
    <m/>
    <n v="39"/>
    <m/>
    <m/>
    <m/>
    <x v="1"/>
  </r>
  <r>
    <s v="Exp2"/>
    <x v="0"/>
    <s v="Aspiring 10dR3"/>
    <x v="0"/>
    <x v="2"/>
    <x v="2"/>
    <x v="4"/>
    <m/>
    <x v="0"/>
    <m/>
    <x v="4"/>
    <m/>
    <n v="16"/>
    <m/>
    <m/>
    <m/>
    <m/>
    <m/>
    <m/>
    <m/>
    <m/>
    <n v="3"/>
    <m/>
    <m/>
    <m/>
    <s v=""/>
    <m/>
    <m/>
    <m/>
    <x v="1"/>
  </r>
  <r>
    <s v="Exp2"/>
    <x v="0"/>
    <s v="Aspiring 10dR4"/>
    <x v="0"/>
    <x v="2"/>
    <x v="2"/>
    <x v="4"/>
    <m/>
    <x v="0"/>
    <s v="Aspiring 10dR4"/>
    <x v="1"/>
    <m/>
    <n v="15"/>
    <m/>
    <n v="360"/>
    <m/>
    <m/>
    <m/>
    <n v="23"/>
    <m/>
    <m/>
    <n v="4"/>
    <m/>
    <m/>
    <m/>
    <n v="38"/>
    <m/>
    <m/>
    <m/>
    <x v="1"/>
  </r>
  <r>
    <s v="Exp2"/>
    <x v="0"/>
    <s v="Aspiring 10dR4"/>
    <x v="0"/>
    <x v="2"/>
    <x v="2"/>
    <x v="4"/>
    <m/>
    <x v="0"/>
    <m/>
    <x v="2"/>
    <m/>
    <n v="16"/>
    <m/>
    <n v="400"/>
    <m/>
    <m/>
    <m/>
    <n v="22"/>
    <m/>
    <m/>
    <n v="4"/>
    <m/>
    <m/>
    <m/>
    <n v="38"/>
    <m/>
    <m/>
    <m/>
    <x v="1"/>
  </r>
  <r>
    <s v="Exp2"/>
    <x v="0"/>
    <s v="Aspiring 10dR4"/>
    <x v="0"/>
    <x v="2"/>
    <x v="2"/>
    <x v="4"/>
    <m/>
    <x v="0"/>
    <m/>
    <x v="3"/>
    <m/>
    <n v="16"/>
    <m/>
    <n v="350"/>
    <m/>
    <m/>
    <m/>
    <n v="21"/>
    <m/>
    <m/>
    <n v="4"/>
    <m/>
    <m/>
    <m/>
    <n v="37"/>
    <m/>
    <m/>
    <m/>
    <x v="1"/>
  </r>
  <r>
    <s v="Exp2"/>
    <x v="0"/>
    <s v="Aspiring 10dR4"/>
    <x v="0"/>
    <x v="2"/>
    <x v="2"/>
    <x v="4"/>
    <m/>
    <x v="0"/>
    <m/>
    <x v="4"/>
    <m/>
    <n v="16"/>
    <m/>
    <n v="276"/>
    <m/>
    <m/>
    <m/>
    <m/>
    <m/>
    <m/>
    <n v="4"/>
    <m/>
    <m/>
    <m/>
    <s v=""/>
    <m/>
    <m/>
    <m/>
    <x v="1"/>
  </r>
  <r>
    <s v="Exp2"/>
    <x v="0"/>
    <s v="Batten W R10D"/>
    <x v="0"/>
    <x v="2"/>
    <x v="3"/>
    <x v="3"/>
    <m/>
    <x v="0"/>
    <s v="Batten W R10D"/>
    <x v="1"/>
    <m/>
    <n v="15"/>
    <m/>
    <n v="475"/>
    <m/>
    <m/>
    <m/>
    <n v="21"/>
    <m/>
    <m/>
    <n v="5"/>
    <m/>
    <m/>
    <m/>
    <n v="36"/>
    <m/>
    <m/>
    <m/>
    <x v="1"/>
  </r>
  <r>
    <s v="Exp2"/>
    <x v="0"/>
    <s v="Batten W R10D"/>
    <x v="0"/>
    <x v="2"/>
    <x v="3"/>
    <x v="3"/>
    <m/>
    <x v="0"/>
    <m/>
    <x v="2"/>
    <m/>
    <n v="17"/>
    <m/>
    <n v="340"/>
    <m/>
    <m/>
    <m/>
    <n v="19"/>
    <m/>
    <m/>
    <n v="4"/>
    <m/>
    <m/>
    <m/>
    <n v="36"/>
    <m/>
    <m/>
    <m/>
    <x v="1"/>
  </r>
  <r>
    <s v="Exp2"/>
    <x v="0"/>
    <s v="Batten W R10D"/>
    <x v="0"/>
    <x v="2"/>
    <x v="3"/>
    <x v="3"/>
    <m/>
    <x v="0"/>
    <m/>
    <x v="3"/>
    <m/>
    <n v="16"/>
    <m/>
    <n v="315"/>
    <m/>
    <m/>
    <m/>
    <n v="20"/>
    <m/>
    <m/>
    <n v="4"/>
    <m/>
    <m/>
    <m/>
    <n v="36"/>
    <m/>
    <m/>
    <m/>
    <x v="1"/>
  </r>
  <r>
    <s v="Exp2"/>
    <x v="0"/>
    <s v="Batten W 10dR1"/>
    <x v="0"/>
    <x v="2"/>
    <x v="3"/>
    <x v="6"/>
    <m/>
    <x v="0"/>
    <s v="Batten W 10dR1"/>
    <x v="1"/>
    <m/>
    <n v="15"/>
    <m/>
    <n v="360"/>
    <m/>
    <m/>
    <m/>
    <n v="23"/>
    <m/>
    <m/>
    <n v="6"/>
    <m/>
    <m/>
    <m/>
    <n v="38"/>
    <m/>
    <m/>
    <m/>
    <x v="1"/>
  </r>
  <r>
    <s v="Exp2"/>
    <x v="0"/>
    <s v="Batten W 10dR1"/>
    <x v="0"/>
    <x v="2"/>
    <x v="3"/>
    <x v="6"/>
    <m/>
    <x v="0"/>
    <m/>
    <x v="2"/>
    <m/>
    <n v="15"/>
    <m/>
    <n v="425"/>
    <m/>
    <m/>
    <m/>
    <n v="24"/>
    <m/>
    <m/>
    <n v="8"/>
    <m/>
    <m/>
    <m/>
    <n v="39"/>
    <m/>
    <m/>
    <m/>
    <x v="1"/>
  </r>
  <r>
    <s v="Exp2"/>
    <x v="0"/>
    <s v="Batten W 10dR2"/>
    <x v="0"/>
    <x v="2"/>
    <x v="3"/>
    <x v="6"/>
    <m/>
    <x v="0"/>
    <s v="Batten W 10dR2"/>
    <x v="1"/>
    <m/>
    <n v="17"/>
    <m/>
    <n v="370"/>
    <m/>
    <m/>
    <m/>
    <n v="17"/>
    <m/>
    <m/>
    <n v="6"/>
    <m/>
    <m/>
    <m/>
    <n v="34"/>
    <m/>
    <m/>
    <m/>
    <x v="1"/>
  </r>
  <r>
    <s v="Exp2"/>
    <x v="0"/>
    <s v="Batten W 10dR2"/>
    <x v="0"/>
    <x v="2"/>
    <x v="3"/>
    <x v="6"/>
    <m/>
    <x v="0"/>
    <m/>
    <x v="2"/>
    <m/>
    <n v="19"/>
    <m/>
    <n v="335"/>
    <m/>
    <m/>
    <m/>
    <n v="19"/>
    <m/>
    <m/>
    <n v="7"/>
    <m/>
    <m/>
    <m/>
    <n v="38"/>
    <m/>
    <m/>
    <m/>
    <x v="1"/>
  </r>
  <r>
    <s v="Exp2"/>
    <x v="0"/>
    <s v="Batten W 10dR2"/>
    <x v="0"/>
    <x v="2"/>
    <x v="3"/>
    <x v="6"/>
    <m/>
    <x v="0"/>
    <m/>
    <x v="3"/>
    <m/>
    <n v="15"/>
    <m/>
    <n v="380"/>
    <m/>
    <m/>
    <m/>
    <n v="19"/>
    <m/>
    <m/>
    <n v="6"/>
    <m/>
    <m/>
    <m/>
    <n v="34"/>
    <m/>
    <m/>
    <m/>
    <x v="1"/>
  </r>
  <r>
    <s v="Exp2"/>
    <x v="0"/>
    <s v="Batten W 10dR2"/>
    <x v="0"/>
    <x v="2"/>
    <x v="3"/>
    <x v="6"/>
    <m/>
    <x v="0"/>
    <m/>
    <x v="4"/>
    <m/>
    <n v="13"/>
    <m/>
    <n v="335"/>
    <m/>
    <m/>
    <m/>
    <n v="20"/>
    <m/>
    <m/>
    <n v="6"/>
    <m/>
    <m/>
    <m/>
    <n v="33"/>
    <m/>
    <m/>
    <m/>
    <x v="1"/>
  </r>
  <r>
    <s v="Exp2"/>
    <x v="0"/>
    <s v="Batten W 10dR2"/>
    <x v="0"/>
    <x v="2"/>
    <x v="3"/>
    <x v="6"/>
    <m/>
    <x v="0"/>
    <m/>
    <x v="5"/>
    <m/>
    <n v="15"/>
    <m/>
    <n v="322"/>
    <m/>
    <m/>
    <m/>
    <n v="17"/>
    <m/>
    <m/>
    <n v="7"/>
    <m/>
    <m/>
    <m/>
    <n v="32"/>
    <m/>
    <m/>
    <m/>
    <x v="1"/>
  </r>
  <r>
    <s v="Exp2"/>
    <x v="0"/>
    <s v="Batten W 10dR3"/>
    <x v="0"/>
    <x v="2"/>
    <x v="3"/>
    <x v="6"/>
    <m/>
    <x v="0"/>
    <s v="Batten W 10dR3"/>
    <x v="1"/>
    <m/>
    <n v="16"/>
    <m/>
    <n v="390"/>
    <m/>
    <m/>
    <m/>
    <m/>
    <m/>
    <m/>
    <m/>
    <m/>
    <m/>
    <m/>
    <s v=""/>
    <m/>
    <m/>
    <m/>
    <x v="1"/>
  </r>
  <r>
    <s v="Exp2"/>
    <x v="0"/>
    <s v="Batten W 10dR3"/>
    <x v="0"/>
    <x v="2"/>
    <x v="3"/>
    <x v="6"/>
    <m/>
    <x v="0"/>
    <m/>
    <x v="2"/>
    <m/>
    <n v="15"/>
    <m/>
    <n v="410"/>
    <m/>
    <m/>
    <m/>
    <n v="21"/>
    <m/>
    <m/>
    <n v="7"/>
    <m/>
    <m/>
    <m/>
    <n v="36"/>
    <m/>
    <m/>
    <m/>
    <x v="1"/>
  </r>
  <r>
    <s v="Exp2"/>
    <x v="0"/>
    <s v="Batten W 10dR3"/>
    <x v="0"/>
    <x v="2"/>
    <x v="3"/>
    <x v="6"/>
    <m/>
    <x v="0"/>
    <m/>
    <x v="3"/>
    <m/>
    <n v="17"/>
    <m/>
    <n v="430"/>
    <m/>
    <m/>
    <m/>
    <n v="19"/>
    <m/>
    <m/>
    <n v="8"/>
    <m/>
    <m/>
    <m/>
    <n v="36"/>
    <m/>
    <m/>
    <m/>
    <x v="1"/>
  </r>
  <r>
    <s v="Exp2"/>
    <x v="0"/>
    <s v="Batten W 10dR4"/>
    <x v="0"/>
    <x v="2"/>
    <x v="3"/>
    <x v="7"/>
    <m/>
    <x v="0"/>
    <s v="Batten W 10dR4"/>
    <x v="1"/>
    <m/>
    <n v="18"/>
    <m/>
    <n v="350"/>
    <m/>
    <m/>
    <m/>
    <m/>
    <m/>
    <m/>
    <n v="6"/>
    <m/>
    <m/>
    <m/>
    <s v=""/>
    <m/>
    <m/>
    <m/>
    <x v="1"/>
  </r>
  <r>
    <s v="Exp2"/>
    <x v="0"/>
    <s v="Batten W 10dR4"/>
    <x v="0"/>
    <x v="2"/>
    <x v="3"/>
    <x v="7"/>
    <m/>
    <x v="0"/>
    <m/>
    <x v="2"/>
    <m/>
    <n v="16"/>
    <m/>
    <n v="295"/>
    <m/>
    <m/>
    <m/>
    <n v="17"/>
    <m/>
    <m/>
    <n v="6"/>
    <m/>
    <m/>
    <m/>
    <n v="33"/>
    <m/>
    <m/>
    <m/>
    <x v="1"/>
  </r>
  <r>
    <s v="Exp2"/>
    <x v="0"/>
    <s v="Batten W 10dR4"/>
    <x v="0"/>
    <x v="2"/>
    <x v="3"/>
    <x v="7"/>
    <m/>
    <x v="0"/>
    <m/>
    <x v="3"/>
    <m/>
    <n v="16"/>
    <m/>
    <n v="300"/>
    <m/>
    <m/>
    <m/>
    <n v="18"/>
    <m/>
    <m/>
    <n v="7"/>
    <m/>
    <m/>
    <m/>
    <n v="34"/>
    <m/>
    <m/>
    <m/>
    <x v="1"/>
  </r>
  <r>
    <s v="Exp2"/>
    <x v="0"/>
    <s v="Batten W 10dR4"/>
    <x v="0"/>
    <x v="2"/>
    <x v="3"/>
    <x v="7"/>
    <m/>
    <x v="0"/>
    <m/>
    <x v="4"/>
    <m/>
    <n v="19"/>
    <m/>
    <m/>
    <m/>
    <m/>
    <m/>
    <m/>
    <m/>
    <m/>
    <m/>
    <m/>
    <m/>
    <m/>
    <s v=""/>
    <m/>
    <m/>
    <m/>
    <x v="1"/>
  </r>
  <r>
    <s v="Exp2"/>
    <x v="0"/>
    <s v="Consort 10dR1"/>
    <x v="0"/>
    <x v="2"/>
    <x v="4"/>
    <x v="4"/>
    <m/>
    <x v="0"/>
    <s v="Consort 10dR1"/>
    <x v="1"/>
    <m/>
    <n v="12"/>
    <m/>
    <n v="350"/>
    <m/>
    <m/>
    <m/>
    <m/>
    <m/>
    <m/>
    <n v="4"/>
    <m/>
    <m/>
    <m/>
    <s v=""/>
    <m/>
    <m/>
    <m/>
    <x v="1"/>
  </r>
  <r>
    <s v="Exp2"/>
    <x v="0"/>
    <s v="Consort 10dR1"/>
    <x v="0"/>
    <x v="2"/>
    <x v="4"/>
    <x v="4"/>
    <m/>
    <x v="0"/>
    <m/>
    <x v="2"/>
    <m/>
    <n v="12"/>
    <m/>
    <n v="390"/>
    <m/>
    <m/>
    <m/>
    <n v="19"/>
    <m/>
    <m/>
    <n v="4"/>
    <m/>
    <m/>
    <m/>
    <n v="31"/>
    <m/>
    <m/>
    <m/>
    <x v="1"/>
  </r>
  <r>
    <s v="Exp2"/>
    <x v="0"/>
    <s v="Consort 10dR1"/>
    <x v="0"/>
    <x v="2"/>
    <x v="4"/>
    <x v="4"/>
    <m/>
    <x v="0"/>
    <m/>
    <x v="3"/>
    <m/>
    <n v="15"/>
    <m/>
    <n v="367"/>
    <m/>
    <m/>
    <m/>
    <n v="23"/>
    <m/>
    <m/>
    <n v="5"/>
    <m/>
    <m/>
    <m/>
    <n v="38"/>
    <m/>
    <m/>
    <m/>
    <x v="1"/>
  </r>
  <r>
    <s v="Exp2"/>
    <x v="0"/>
    <s v="Consort 10dR1"/>
    <x v="0"/>
    <x v="2"/>
    <x v="4"/>
    <x v="4"/>
    <m/>
    <x v="0"/>
    <m/>
    <x v="4"/>
    <m/>
    <n v="14"/>
    <m/>
    <n v="200"/>
    <m/>
    <m/>
    <m/>
    <m/>
    <m/>
    <m/>
    <n v="4"/>
    <m/>
    <m/>
    <m/>
    <s v=""/>
    <m/>
    <m/>
    <m/>
    <x v="1"/>
  </r>
  <r>
    <s v="Exp2"/>
    <x v="0"/>
    <s v="Consort R10D"/>
    <x v="0"/>
    <x v="2"/>
    <x v="4"/>
    <x v="4"/>
    <m/>
    <x v="0"/>
    <s v="Consort R10D"/>
    <x v="1"/>
    <m/>
    <n v="15"/>
    <m/>
    <n v="383"/>
    <m/>
    <m/>
    <m/>
    <n v="24"/>
    <m/>
    <m/>
    <n v="4"/>
    <m/>
    <m/>
    <m/>
    <n v="39"/>
    <m/>
    <m/>
    <m/>
    <x v="1"/>
  </r>
  <r>
    <s v="Exp2"/>
    <x v="0"/>
    <s v="Consort R10D"/>
    <x v="0"/>
    <x v="2"/>
    <x v="4"/>
    <x v="4"/>
    <m/>
    <x v="0"/>
    <m/>
    <x v="2"/>
    <m/>
    <n v="14"/>
    <m/>
    <n v="335"/>
    <m/>
    <m/>
    <m/>
    <n v="25"/>
    <m/>
    <m/>
    <n v="3"/>
    <m/>
    <m/>
    <m/>
    <n v="39"/>
    <m/>
    <m/>
    <m/>
    <x v="1"/>
  </r>
  <r>
    <s v="Exp2"/>
    <x v="0"/>
    <s v="Consort R10D"/>
    <x v="0"/>
    <x v="2"/>
    <x v="4"/>
    <x v="4"/>
    <m/>
    <x v="0"/>
    <m/>
    <x v="3"/>
    <m/>
    <n v="15"/>
    <m/>
    <n v="420"/>
    <m/>
    <m/>
    <m/>
    <n v="24"/>
    <m/>
    <m/>
    <n v="4"/>
    <m/>
    <m/>
    <m/>
    <n v="39"/>
    <m/>
    <m/>
    <m/>
    <x v="1"/>
  </r>
  <r>
    <s v="Exp2"/>
    <x v="0"/>
    <s v="Consort R10D"/>
    <x v="0"/>
    <x v="2"/>
    <x v="4"/>
    <x v="4"/>
    <m/>
    <x v="0"/>
    <m/>
    <x v="4"/>
    <m/>
    <n v="14"/>
    <m/>
    <n v="280"/>
    <m/>
    <m/>
    <m/>
    <n v="23"/>
    <m/>
    <m/>
    <n v="3"/>
    <m/>
    <m/>
    <m/>
    <n v="37"/>
    <m/>
    <m/>
    <m/>
    <x v="1"/>
  </r>
  <r>
    <s v="Exp2"/>
    <x v="0"/>
    <s v="Consort 10dR2"/>
    <x v="0"/>
    <x v="2"/>
    <x v="4"/>
    <x v="6"/>
    <m/>
    <x v="0"/>
    <s v="Consort 10dR2"/>
    <x v="1"/>
    <m/>
    <n v="14"/>
    <m/>
    <n v="320"/>
    <m/>
    <m/>
    <m/>
    <n v="22"/>
    <m/>
    <m/>
    <n v="4"/>
    <m/>
    <m/>
    <m/>
    <n v="36"/>
    <m/>
    <m/>
    <m/>
    <x v="1"/>
  </r>
  <r>
    <s v="Exp2"/>
    <x v="0"/>
    <s v="Consort 10dR2"/>
    <x v="0"/>
    <x v="2"/>
    <x v="4"/>
    <x v="6"/>
    <m/>
    <x v="0"/>
    <m/>
    <x v="2"/>
    <m/>
    <n v="15"/>
    <m/>
    <n v="380"/>
    <m/>
    <m/>
    <m/>
    <n v="20"/>
    <m/>
    <m/>
    <n v="5"/>
    <m/>
    <m/>
    <m/>
    <n v="35"/>
    <m/>
    <m/>
    <m/>
    <x v="1"/>
  </r>
  <r>
    <s v="Exp2"/>
    <x v="0"/>
    <s v="Consort 10dR2"/>
    <x v="0"/>
    <x v="2"/>
    <x v="4"/>
    <x v="6"/>
    <m/>
    <x v="0"/>
    <m/>
    <x v="3"/>
    <m/>
    <n v="15"/>
    <m/>
    <n v="386"/>
    <m/>
    <m/>
    <m/>
    <n v="22"/>
    <m/>
    <m/>
    <n v="5"/>
    <m/>
    <m/>
    <m/>
    <n v="37"/>
    <m/>
    <m/>
    <m/>
    <x v="1"/>
  </r>
  <r>
    <s v="Exp2"/>
    <x v="0"/>
    <s v="Consort 10dR2"/>
    <x v="0"/>
    <x v="2"/>
    <x v="4"/>
    <x v="6"/>
    <m/>
    <x v="0"/>
    <m/>
    <x v="4"/>
    <m/>
    <n v="14"/>
    <m/>
    <n v="345"/>
    <m/>
    <m/>
    <m/>
    <n v="22"/>
    <m/>
    <m/>
    <n v="5"/>
    <m/>
    <m/>
    <m/>
    <n v="36"/>
    <m/>
    <m/>
    <m/>
    <x v="1"/>
  </r>
  <r>
    <s v="Exp2"/>
    <x v="0"/>
    <s v="Consort 10dR3"/>
    <x v="0"/>
    <x v="2"/>
    <x v="4"/>
    <x v="6"/>
    <m/>
    <x v="0"/>
    <s v="Consort 10dR3"/>
    <x v="1"/>
    <m/>
    <n v="14"/>
    <m/>
    <n v="460"/>
    <m/>
    <m/>
    <m/>
    <n v="20"/>
    <m/>
    <m/>
    <n v="5"/>
    <m/>
    <m/>
    <m/>
    <n v="34"/>
    <m/>
    <m/>
    <m/>
    <x v="1"/>
  </r>
  <r>
    <s v="Exp2"/>
    <x v="0"/>
    <s v="Consort 10dR3"/>
    <x v="0"/>
    <x v="2"/>
    <x v="4"/>
    <x v="6"/>
    <m/>
    <x v="0"/>
    <m/>
    <x v="2"/>
    <m/>
    <n v="13"/>
    <m/>
    <n v="415"/>
    <m/>
    <m/>
    <m/>
    <n v="20"/>
    <m/>
    <m/>
    <n v="4"/>
    <m/>
    <m/>
    <m/>
    <n v="33"/>
    <m/>
    <m/>
    <m/>
    <x v="1"/>
  </r>
  <r>
    <s v="Exp2"/>
    <x v="0"/>
    <s v="Consort 10dR3"/>
    <x v="0"/>
    <x v="2"/>
    <x v="4"/>
    <x v="6"/>
    <m/>
    <x v="0"/>
    <m/>
    <x v="3"/>
    <m/>
    <n v="14"/>
    <m/>
    <n v="340"/>
    <m/>
    <m/>
    <m/>
    <n v="21"/>
    <m/>
    <m/>
    <n v="5"/>
    <m/>
    <m/>
    <m/>
    <n v="35"/>
    <m/>
    <m/>
    <m/>
    <x v="1"/>
  </r>
  <r>
    <s v="Exp2"/>
    <x v="0"/>
    <s v="Consort 10dR3"/>
    <x v="0"/>
    <x v="2"/>
    <x v="4"/>
    <x v="6"/>
    <m/>
    <x v="0"/>
    <m/>
    <x v="4"/>
    <m/>
    <n v="14"/>
    <m/>
    <n v="310"/>
    <m/>
    <m/>
    <m/>
    <n v="22"/>
    <m/>
    <m/>
    <n v="4"/>
    <m/>
    <m/>
    <m/>
    <n v="36"/>
    <m/>
    <m/>
    <m/>
    <x v="1"/>
  </r>
  <r>
    <s v="Exp2"/>
    <x v="0"/>
    <s v="Consort 10dR3"/>
    <x v="0"/>
    <x v="2"/>
    <x v="4"/>
    <x v="6"/>
    <m/>
    <x v="0"/>
    <m/>
    <x v="5"/>
    <m/>
    <n v="15"/>
    <m/>
    <n v="385"/>
    <m/>
    <m/>
    <m/>
    <n v="24"/>
    <m/>
    <m/>
    <n v="5"/>
    <m/>
    <m/>
    <m/>
    <n v="39"/>
    <m/>
    <m/>
    <m/>
    <x v="1"/>
  </r>
  <r>
    <s v="Exp2"/>
    <x v="0"/>
    <s v="Consort 10dR4"/>
    <x v="0"/>
    <x v="2"/>
    <x v="4"/>
    <x v="6"/>
    <m/>
    <x v="0"/>
    <s v="Consort 10dR4"/>
    <x v="1"/>
    <m/>
    <n v="14"/>
    <m/>
    <n v="405"/>
    <m/>
    <m/>
    <m/>
    <n v="22"/>
    <m/>
    <m/>
    <n v="5"/>
    <m/>
    <m/>
    <m/>
    <n v="36"/>
    <m/>
    <m/>
    <m/>
    <x v="1"/>
  </r>
  <r>
    <s v="Exp2"/>
    <x v="0"/>
    <s v="Consort 10dR4"/>
    <x v="0"/>
    <x v="2"/>
    <x v="4"/>
    <x v="6"/>
    <m/>
    <x v="0"/>
    <m/>
    <x v="2"/>
    <m/>
    <n v="14"/>
    <m/>
    <n v="355"/>
    <m/>
    <m/>
    <m/>
    <n v="26"/>
    <m/>
    <m/>
    <n v="4"/>
    <m/>
    <m/>
    <m/>
    <n v="40"/>
    <m/>
    <m/>
    <m/>
    <x v="1"/>
  </r>
  <r>
    <s v="Exp2"/>
    <x v="0"/>
    <s v="Consort 10dR4"/>
    <x v="0"/>
    <x v="2"/>
    <x v="4"/>
    <x v="6"/>
    <m/>
    <x v="0"/>
    <m/>
    <x v="3"/>
    <m/>
    <n v="13"/>
    <m/>
    <n v="270"/>
    <m/>
    <m/>
    <m/>
    <n v="20"/>
    <m/>
    <m/>
    <n v="4"/>
    <m/>
    <m/>
    <m/>
    <n v="33"/>
    <m/>
    <m/>
    <m/>
    <x v="1"/>
  </r>
  <r>
    <s v="Exp2"/>
    <x v="0"/>
    <s v="CRWT153 10dR1"/>
    <x v="0"/>
    <x v="2"/>
    <x v="9"/>
    <x v="7"/>
    <m/>
    <x v="0"/>
    <s v="CRWT153 10dR1"/>
    <x v="1"/>
    <m/>
    <n v="16"/>
    <m/>
    <n v="380"/>
    <m/>
    <m/>
    <m/>
    <n v="22"/>
    <m/>
    <m/>
    <n v="6"/>
    <m/>
    <m/>
    <m/>
    <n v="38"/>
    <m/>
    <m/>
    <m/>
    <x v="1"/>
  </r>
  <r>
    <s v="Exp2"/>
    <x v="0"/>
    <s v="CRWT153 10dR1"/>
    <x v="0"/>
    <x v="2"/>
    <x v="9"/>
    <x v="7"/>
    <m/>
    <x v="0"/>
    <m/>
    <x v="2"/>
    <m/>
    <n v="16"/>
    <m/>
    <n v="345"/>
    <m/>
    <m/>
    <m/>
    <n v="21"/>
    <m/>
    <m/>
    <n v="6"/>
    <m/>
    <m/>
    <m/>
    <n v="37"/>
    <m/>
    <m/>
    <m/>
    <x v="1"/>
  </r>
  <r>
    <s v="Exp2"/>
    <x v="0"/>
    <s v="CRWT153 10dR1"/>
    <x v="0"/>
    <x v="2"/>
    <x v="9"/>
    <x v="7"/>
    <m/>
    <x v="0"/>
    <m/>
    <x v="3"/>
    <m/>
    <n v="17"/>
    <m/>
    <m/>
    <m/>
    <m/>
    <m/>
    <m/>
    <m/>
    <m/>
    <m/>
    <m/>
    <m/>
    <m/>
    <s v=""/>
    <m/>
    <m/>
    <m/>
    <x v="1"/>
  </r>
  <r>
    <s v="Exp2"/>
    <x v="0"/>
    <s v="CRWT153 10dR1"/>
    <x v="0"/>
    <x v="2"/>
    <x v="9"/>
    <x v="7"/>
    <m/>
    <x v="0"/>
    <m/>
    <x v="4"/>
    <m/>
    <n v="17"/>
    <m/>
    <m/>
    <m/>
    <m/>
    <m/>
    <m/>
    <m/>
    <m/>
    <m/>
    <m/>
    <m/>
    <m/>
    <s v=""/>
    <m/>
    <m/>
    <m/>
    <x v="1"/>
  </r>
  <r>
    <s v="Exp2"/>
    <x v="0"/>
    <s v="CRWT153 10dR2"/>
    <x v="0"/>
    <x v="2"/>
    <x v="9"/>
    <x v="7"/>
    <m/>
    <x v="0"/>
    <s v="CRWT153 10dR2"/>
    <x v="1"/>
    <m/>
    <n v="16"/>
    <m/>
    <n v="340"/>
    <m/>
    <m/>
    <m/>
    <m/>
    <m/>
    <m/>
    <m/>
    <m/>
    <m/>
    <m/>
    <s v=""/>
    <m/>
    <m/>
    <m/>
    <x v="1"/>
  </r>
  <r>
    <s v="Exp2"/>
    <x v="0"/>
    <s v="CRWT153 10dR2"/>
    <x v="0"/>
    <x v="2"/>
    <x v="9"/>
    <x v="7"/>
    <m/>
    <x v="0"/>
    <m/>
    <x v="2"/>
    <m/>
    <n v="18"/>
    <m/>
    <n v="340"/>
    <m/>
    <m/>
    <m/>
    <m/>
    <m/>
    <m/>
    <m/>
    <m/>
    <m/>
    <m/>
    <s v=""/>
    <m/>
    <m/>
    <m/>
    <x v="1"/>
  </r>
  <r>
    <s v="Exp2"/>
    <x v="0"/>
    <s v="CRWT153 10dR2"/>
    <x v="0"/>
    <x v="2"/>
    <x v="9"/>
    <x v="7"/>
    <m/>
    <x v="0"/>
    <m/>
    <x v="3"/>
    <m/>
    <n v="19"/>
    <m/>
    <m/>
    <m/>
    <m/>
    <m/>
    <m/>
    <m/>
    <m/>
    <m/>
    <m/>
    <m/>
    <m/>
    <s v=""/>
    <m/>
    <m/>
    <m/>
    <x v="1"/>
  </r>
  <r>
    <s v="Exp2"/>
    <x v="0"/>
    <s v="CRWT153 10dR3"/>
    <x v="0"/>
    <x v="2"/>
    <x v="9"/>
    <x v="7"/>
    <m/>
    <x v="0"/>
    <s v="CRWT153 10dR3"/>
    <x v="1"/>
    <m/>
    <n v="18"/>
    <m/>
    <n v="390"/>
    <m/>
    <m/>
    <m/>
    <n v="19"/>
    <m/>
    <m/>
    <n v="7"/>
    <m/>
    <m/>
    <m/>
    <n v="37"/>
    <m/>
    <m/>
    <m/>
    <x v="1"/>
  </r>
  <r>
    <s v="Exp2"/>
    <x v="0"/>
    <s v="CRWT153 10dR3"/>
    <x v="0"/>
    <x v="2"/>
    <x v="9"/>
    <x v="7"/>
    <m/>
    <x v="0"/>
    <m/>
    <x v="2"/>
    <m/>
    <n v="18"/>
    <m/>
    <n v="300"/>
    <m/>
    <m/>
    <m/>
    <m/>
    <m/>
    <m/>
    <n v="8"/>
    <m/>
    <m/>
    <m/>
    <s v=""/>
    <m/>
    <m/>
    <m/>
    <x v="1"/>
  </r>
  <r>
    <s v="Exp2"/>
    <x v="0"/>
    <s v="CRWT153 10dR3"/>
    <x v="0"/>
    <x v="2"/>
    <x v="9"/>
    <x v="7"/>
    <m/>
    <x v="0"/>
    <m/>
    <x v="3"/>
    <m/>
    <n v="17"/>
    <m/>
    <m/>
    <m/>
    <m/>
    <m/>
    <m/>
    <m/>
    <m/>
    <m/>
    <m/>
    <m/>
    <m/>
    <s v=""/>
    <m/>
    <m/>
    <m/>
    <x v="1"/>
  </r>
  <r>
    <s v="Exp2"/>
    <x v="0"/>
    <s v="CRWT153 10dR4"/>
    <x v="0"/>
    <x v="2"/>
    <x v="9"/>
    <x v="7"/>
    <m/>
    <x v="0"/>
    <s v="CRWT153 10dR4"/>
    <x v="1"/>
    <m/>
    <n v="17"/>
    <m/>
    <n v="295"/>
    <m/>
    <m/>
    <m/>
    <n v="21"/>
    <m/>
    <m/>
    <n v="6"/>
    <m/>
    <m/>
    <m/>
    <n v="38"/>
    <m/>
    <m/>
    <m/>
    <x v="1"/>
  </r>
  <r>
    <s v="Exp2"/>
    <x v="0"/>
    <s v="CRWT153 10dR4"/>
    <x v="0"/>
    <x v="2"/>
    <x v="9"/>
    <x v="7"/>
    <m/>
    <x v="0"/>
    <m/>
    <x v="2"/>
    <m/>
    <n v="19"/>
    <m/>
    <n v="290"/>
    <m/>
    <m/>
    <m/>
    <m/>
    <m/>
    <m/>
    <m/>
    <m/>
    <m/>
    <m/>
    <s v=""/>
    <m/>
    <m/>
    <m/>
    <x v="1"/>
  </r>
  <r>
    <s v="Exp2"/>
    <x v="0"/>
    <s v="Macro 10dR1"/>
    <x v="0"/>
    <x v="2"/>
    <x v="5"/>
    <x v="3"/>
    <m/>
    <x v="0"/>
    <s v="Macro 10dR1"/>
    <x v="1"/>
    <m/>
    <n v="14"/>
    <m/>
    <n v="470"/>
    <m/>
    <m/>
    <m/>
    <n v="20"/>
    <m/>
    <m/>
    <n v="4"/>
    <m/>
    <m/>
    <m/>
    <n v="34"/>
    <m/>
    <m/>
    <m/>
    <x v="1"/>
  </r>
  <r>
    <s v="Exp2"/>
    <x v="0"/>
    <s v="Macro 10dR1"/>
    <x v="0"/>
    <x v="2"/>
    <x v="5"/>
    <x v="3"/>
    <m/>
    <x v="0"/>
    <m/>
    <x v="2"/>
    <m/>
    <n v="15"/>
    <m/>
    <n v="475"/>
    <m/>
    <m/>
    <m/>
    <n v="19"/>
    <m/>
    <m/>
    <n v="4"/>
    <m/>
    <m/>
    <m/>
    <n v="34"/>
    <m/>
    <m/>
    <m/>
    <x v="1"/>
  </r>
  <r>
    <s v="Exp2"/>
    <x v="0"/>
    <s v="Macro 10dR1"/>
    <x v="0"/>
    <x v="2"/>
    <x v="5"/>
    <x v="3"/>
    <m/>
    <x v="0"/>
    <m/>
    <x v="3"/>
    <m/>
    <n v="15"/>
    <m/>
    <n v="425"/>
    <m/>
    <m/>
    <m/>
    <n v="20"/>
    <m/>
    <m/>
    <n v="4"/>
    <m/>
    <m/>
    <m/>
    <n v="35"/>
    <m/>
    <m/>
    <m/>
    <x v="1"/>
  </r>
  <r>
    <s v="Exp2"/>
    <x v="0"/>
    <s v="Macro 10dR1"/>
    <x v="0"/>
    <x v="2"/>
    <x v="5"/>
    <x v="3"/>
    <m/>
    <x v="0"/>
    <m/>
    <x v="4"/>
    <m/>
    <n v="15"/>
    <m/>
    <n v="340"/>
    <m/>
    <m/>
    <m/>
    <n v="18"/>
    <m/>
    <m/>
    <n v="4"/>
    <m/>
    <m/>
    <m/>
    <n v="33"/>
    <m/>
    <m/>
    <m/>
    <x v="1"/>
  </r>
  <r>
    <s v="Exp2"/>
    <x v="0"/>
    <s v="Macro 10dR2"/>
    <x v="0"/>
    <x v="2"/>
    <x v="5"/>
    <x v="3"/>
    <m/>
    <x v="0"/>
    <s v="Macro 10dR2"/>
    <x v="1"/>
    <m/>
    <n v="16"/>
    <m/>
    <n v="490"/>
    <m/>
    <n v="142"/>
    <m/>
    <n v="22"/>
    <m/>
    <m/>
    <n v="4"/>
    <m/>
    <m/>
    <m/>
    <n v="38"/>
    <m/>
    <m/>
    <m/>
    <x v="1"/>
  </r>
  <r>
    <s v="Exp2"/>
    <x v="0"/>
    <s v="Macro 10dR2"/>
    <x v="0"/>
    <x v="2"/>
    <x v="5"/>
    <x v="3"/>
    <m/>
    <x v="0"/>
    <m/>
    <x v="2"/>
    <m/>
    <n v="13"/>
    <m/>
    <n v="380"/>
    <m/>
    <n v="162"/>
    <m/>
    <n v="19"/>
    <m/>
    <m/>
    <n v="4"/>
    <m/>
    <m/>
    <m/>
    <n v="32"/>
    <m/>
    <m/>
    <m/>
    <x v="1"/>
  </r>
  <r>
    <s v="Exp2"/>
    <x v="0"/>
    <s v="Macro 10dR2"/>
    <x v="0"/>
    <x v="2"/>
    <x v="5"/>
    <x v="3"/>
    <m/>
    <x v="0"/>
    <m/>
    <x v="3"/>
    <m/>
    <n v="17"/>
    <m/>
    <n v="203"/>
    <m/>
    <n v="152"/>
    <m/>
    <m/>
    <m/>
    <m/>
    <n v="3"/>
    <m/>
    <m/>
    <m/>
    <s v=""/>
    <m/>
    <m/>
    <m/>
    <x v="1"/>
  </r>
  <r>
    <s v="Exp2"/>
    <x v="0"/>
    <s v="Macro 10dR3"/>
    <x v="0"/>
    <x v="2"/>
    <x v="5"/>
    <x v="3"/>
    <m/>
    <x v="0"/>
    <s v="Macro 10dR3"/>
    <x v="1"/>
    <m/>
    <n v="15"/>
    <m/>
    <n v="475"/>
    <m/>
    <m/>
    <m/>
    <n v="20"/>
    <m/>
    <m/>
    <n v="4"/>
    <m/>
    <m/>
    <m/>
    <n v="35"/>
    <m/>
    <m/>
    <m/>
    <x v="1"/>
  </r>
  <r>
    <s v="Exp2"/>
    <x v="0"/>
    <s v="Macro 10dR3"/>
    <x v="0"/>
    <x v="2"/>
    <x v="5"/>
    <x v="3"/>
    <m/>
    <x v="0"/>
    <m/>
    <x v="2"/>
    <m/>
    <n v="14"/>
    <m/>
    <n v="425"/>
    <m/>
    <m/>
    <m/>
    <n v="20"/>
    <m/>
    <m/>
    <n v="4"/>
    <m/>
    <m/>
    <m/>
    <n v="34"/>
    <m/>
    <m/>
    <m/>
    <x v="1"/>
  </r>
  <r>
    <s v="Exp2"/>
    <x v="0"/>
    <s v="Macro 10dR3"/>
    <x v="0"/>
    <x v="2"/>
    <x v="5"/>
    <x v="3"/>
    <m/>
    <x v="0"/>
    <m/>
    <x v="3"/>
    <m/>
    <n v="14"/>
    <m/>
    <n v="503"/>
    <m/>
    <m/>
    <m/>
    <n v="20"/>
    <m/>
    <m/>
    <n v="4"/>
    <m/>
    <m/>
    <m/>
    <n v="34"/>
    <m/>
    <m/>
    <m/>
    <x v="1"/>
  </r>
  <r>
    <s v="Exp2"/>
    <x v="0"/>
    <s v="Macro 10DR4"/>
    <x v="0"/>
    <x v="2"/>
    <x v="5"/>
    <x v="4"/>
    <m/>
    <x v="0"/>
    <s v="Macro 10DR4"/>
    <x v="1"/>
    <m/>
    <n v="15"/>
    <m/>
    <n v="365"/>
    <m/>
    <m/>
    <m/>
    <n v="20"/>
    <m/>
    <m/>
    <n v="3"/>
    <m/>
    <m/>
    <m/>
    <n v="35"/>
    <m/>
    <m/>
    <m/>
    <x v="1"/>
  </r>
  <r>
    <s v="Exp2"/>
    <x v="0"/>
    <s v="Macro 10DR4"/>
    <x v="0"/>
    <x v="2"/>
    <x v="5"/>
    <x v="4"/>
    <m/>
    <x v="0"/>
    <m/>
    <x v="2"/>
    <m/>
    <n v="14"/>
    <m/>
    <m/>
    <m/>
    <m/>
    <m/>
    <m/>
    <m/>
    <m/>
    <m/>
    <m/>
    <m/>
    <m/>
    <s v=""/>
    <m/>
    <m/>
    <m/>
    <x v="1"/>
  </r>
  <r>
    <s v="Exp2"/>
    <x v="0"/>
    <s v="Macro 10DR4"/>
    <x v="0"/>
    <x v="2"/>
    <x v="5"/>
    <x v="4"/>
    <m/>
    <x v="0"/>
    <m/>
    <x v="3"/>
    <m/>
    <n v="15"/>
    <m/>
    <n v="390"/>
    <m/>
    <m/>
    <m/>
    <n v="22"/>
    <m/>
    <m/>
    <n v="4"/>
    <m/>
    <m/>
    <m/>
    <n v="37"/>
    <m/>
    <m/>
    <m/>
    <x v="1"/>
  </r>
  <r>
    <s v="Exp2"/>
    <x v="0"/>
    <s v="Macro 10DR4"/>
    <x v="0"/>
    <x v="2"/>
    <x v="5"/>
    <x v="4"/>
    <m/>
    <x v="0"/>
    <m/>
    <x v="4"/>
    <m/>
    <n v="15"/>
    <m/>
    <n v="400"/>
    <m/>
    <m/>
    <m/>
    <n v="15"/>
    <m/>
    <m/>
    <n v="4"/>
    <m/>
    <m/>
    <m/>
    <n v="30"/>
    <m/>
    <m/>
    <m/>
    <x v="1"/>
  </r>
  <r>
    <s v="Exp2"/>
    <x v="0"/>
    <s v="Option R10D"/>
    <x v="0"/>
    <x v="2"/>
    <x v="6"/>
    <x v="3"/>
    <m/>
    <x v="0"/>
    <s v="Option R10D"/>
    <x v="1"/>
    <m/>
    <n v="15"/>
    <m/>
    <n v="480"/>
    <m/>
    <m/>
    <m/>
    <n v="21"/>
    <m/>
    <m/>
    <n v="4"/>
    <m/>
    <m/>
    <m/>
    <n v="36"/>
    <m/>
    <m/>
    <m/>
    <x v="1"/>
  </r>
  <r>
    <s v="Exp2"/>
    <x v="0"/>
    <s v="Option R10D"/>
    <x v="0"/>
    <x v="2"/>
    <x v="6"/>
    <x v="3"/>
    <m/>
    <x v="0"/>
    <m/>
    <x v="2"/>
    <m/>
    <n v="13"/>
    <m/>
    <n v="520"/>
    <m/>
    <m/>
    <m/>
    <n v="22"/>
    <m/>
    <m/>
    <n v="5"/>
    <m/>
    <m/>
    <m/>
    <n v="35"/>
    <m/>
    <m/>
    <m/>
    <x v="1"/>
  </r>
  <r>
    <s v="Exp2"/>
    <x v="0"/>
    <s v="Option R10D"/>
    <x v="0"/>
    <x v="2"/>
    <x v="6"/>
    <x v="3"/>
    <m/>
    <x v="0"/>
    <m/>
    <x v="3"/>
    <m/>
    <n v="16"/>
    <m/>
    <n v="520"/>
    <m/>
    <m/>
    <m/>
    <n v="24"/>
    <m/>
    <m/>
    <n v="5"/>
    <m/>
    <m/>
    <m/>
    <n v="40"/>
    <m/>
    <m/>
    <m/>
    <x v="1"/>
  </r>
  <r>
    <s v="Exp2"/>
    <x v="0"/>
    <s v="Option R10D"/>
    <x v="0"/>
    <x v="2"/>
    <x v="6"/>
    <x v="3"/>
    <m/>
    <x v="0"/>
    <m/>
    <x v="4"/>
    <m/>
    <n v="16"/>
    <m/>
    <n v="480"/>
    <m/>
    <m/>
    <m/>
    <n v="25"/>
    <m/>
    <m/>
    <n v="4"/>
    <m/>
    <m/>
    <m/>
    <n v="41"/>
    <m/>
    <m/>
    <m/>
    <x v="1"/>
  </r>
  <r>
    <s v="Exp2"/>
    <x v="0"/>
    <s v="Sa 10D R1"/>
    <x v="0"/>
    <x v="2"/>
    <x v="7"/>
    <x v="2"/>
    <m/>
    <x v="0"/>
    <s v="Sa 10D R1"/>
    <x v="1"/>
    <m/>
    <n v="9"/>
    <m/>
    <n v="365"/>
    <m/>
    <m/>
    <m/>
    <n v="19"/>
    <m/>
    <m/>
    <n v="3"/>
    <m/>
    <m/>
    <m/>
    <n v="28"/>
    <m/>
    <m/>
    <m/>
    <x v="1"/>
  </r>
  <r>
    <s v="Exp2"/>
    <x v="0"/>
    <s v="Sa 10D R1"/>
    <x v="0"/>
    <x v="2"/>
    <x v="7"/>
    <x v="2"/>
    <m/>
    <x v="0"/>
    <m/>
    <x v="2"/>
    <m/>
    <n v="11"/>
    <m/>
    <n v="443"/>
    <m/>
    <m/>
    <m/>
    <n v="20"/>
    <m/>
    <m/>
    <n v="3"/>
    <m/>
    <m/>
    <m/>
    <n v="31"/>
    <m/>
    <m/>
    <m/>
    <x v="1"/>
  </r>
  <r>
    <s v="Exp2"/>
    <x v="0"/>
    <s v="Sa 10D R2"/>
    <x v="0"/>
    <x v="2"/>
    <x v="7"/>
    <x v="2"/>
    <m/>
    <x v="0"/>
    <s v="Sa 10D R2"/>
    <x v="1"/>
    <m/>
    <n v="10"/>
    <m/>
    <n v="460"/>
    <m/>
    <m/>
    <m/>
    <n v="21"/>
    <m/>
    <m/>
    <n v="3"/>
    <m/>
    <m/>
    <m/>
    <n v="31"/>
    <m/>
    <m/>
    <m/>
    <x v="1"/>
  </r>
  <r>
    <s v="Exp2"/>
    <x v="0"/>
    <s v="Sa 10D R2"/>
    <x v="0"/>
    <x v="2"/>
    <x v="7"/>
    <x v="2"/>
    <m/>
    <x v="0"/>
    <m/>
    <x v="2"/>
    <m/>
    <n v="10"/>
    <m/>
    <n v="375"/>
    <m/>
    <m/>
    <m/>
    <n v="20"/>
    <m/>
    <m/>
    <n v="3"/>
    <m/>
    <m/>
    <m/>
    <n v="30"/>
    <m/>
    <m/>
    <m/>
    <x v="1"/>
  </r>
  <r>
    <s v="Exp2"/>
    <x v="0"/>
    <s v="Sa 10D R2"/>
    <x v="0"/>
    <x v="2"/>
    <x v="7"/>
    <x v="2"/>
    <m/>
    <x v="0"/>
    <m/>
    <x v="3"/>
    <m/>
    <n v="10"/>
    <m/>
    <n v="445"/>
    <m/>
    <m/>
    <m/>
    <n v="22"/>
    <m/>
    <m/>
    <n v="3"/>
    <m/>
    <m/>
    <m/>
    <n v="32"/>
    <m/>
    <m/>
    <m/>
    <x v="1"/>
  </r>
  <r>
    <s v="Exp2"/>
    <x v="0"/>
    <s v="Sa 10D R3"/>
    <x v="0"/>
    <x v="2"/>
    <x v="7"/>
    <x v="2"/>
    <m/>
    <x v="0"/>
    <s v="Sa 10D R3"/>
    <x v="1"/>
    <m/>
    <n v="11"/>
    <m/>
    <n v="220"/>
    <m/>
    <m/>
    <m/>
    <m/>
    <m/>
    <m/>
    <n v="3"/>
    <m/>
    <m/>
    <m/>
    <s v=""/>
    <m/>
    <m/>
    <m/>
    <x v="1"/>
  </r>
  <r>
    <s v="Exp2"/>
    <x v="0"/>
    <s v="Sa 10D R3"/>
    <x v="0"/>
    <x v="2"/>
    <x v="7"/>
    <x v="2"/>
    <m/>
    <x v="0"/>
    <m/>
    <x v="2"/>
    <m/>
    <n v="9"/>
    <m/>
    <n v="385"/>
    <m/>
    <m/>
    <m/>
    <n v="20"/>
    <m/>
    <m/>
    <n v="3"/>
    <m/>
    <m/>
    <m/>
    <n v="29"/>
    <m/>
    <m/>
    <m/>
    <x v="1"/>
  </r>
  <r>
    <s v="Exp2"/>
    <x v="0"/>
    <s v="Sa 10D R3"/>
    <x v="0"/>
    <x v="2"/>
    <x v="7"/>
    <x v="2"/>
    <m/>
    <x v="0"/>
    <m/>
    <x v="3"/>
    <m/>
    <n v="10"/>
    <m/>
    <n v="400"/>
    <m/>
    <m/>
    <m/>
    <n v="20"/>
    <m/>
    <m/>
    <n v="3"/>
    <m/>
    <m/>
    <m/>
    <n v="30"/>
    <m/>
    <m/>
    <m/>
    <x v="1"/>
  </r>
  <r>
    <s v="Exp2"/>
    <x v="0"/>
    <s v="Sa 10D R4"/>
    <x v="0"/>
    <x v="2"/>
    <x v="7"/>
    <x v="2"/>
    <m/>
    <x v="0"/>
    <s v="Sa 10D R4"/>
    <x v="1"/>
    <m/>
    <n v="9"/>
    <m/>
    <n v="170"/>
    <m/>
    <m/>
    <m/>
    <m/>
    <m/>
    <m/>
    <n v="3"/>
    <m/>
    <m/>
    <m/>
    <s v=""/>
    <m/>
    <m/>
    <m/>
    <x v="1"/>
  </r>
  <r>
    <s v="Exp2"/>
    <x v="0"/>
    <s v="Sa 10D R4"/>
    <x v="0"/>
    <x v="2"/>
    <x v="7"/>
    <x v="2"/>
    <m/>
    <x v="0"/>
    <m/>
    <x v="2"/>
    <m/>
    <n v="10"/>
    <m/>
    <n v="380"/>
    <m/>
    <m/>
    <m/>
    <n v="20"/>
    <m/>
    <m/>
    <n v="3"/>
    <m/>
    <m/>
    <m/>
    <n v="30"/>
    <m/>
    <m/>
    <m/>
    <x v="1"/>
  </r>
  <r>
    <s v="Exp2"/>
    <x v="0"/>
    <s v="Sa 10D R4"/>
    <x v="0"/>
    <x v="2"/>
    <x v="7"/>
    <x v="2"/>
    <m/>
    <x v="0"/>
    <m/>
    <x v="3"/>
    <m/>
    <n v="10"/>
    <m/>
    <n v="384"/>
    <m/>
    <m/>
    <m/>
    <n v="18"/>
    <m/>
    <m/>
    <n v="3"/>
    <m/>
    <m/>
    <m/>
    <n v="28"/>
    <m/>
    <m/>
    <m/>
    <x v="1"/>
  </r>
  <r>
    <s v="Exp2"/>
    <x v="0"/>
    <s v="Sa 10D R4"/>
    <x v="0"/>
    <x v="2"/>
    <x v="7"/>
    <x v="2"/>
    <m/>
    <x v="0"/>
    <m/>
    <x v="4"/>
    <m/>
    <n v="9"/>
    <m/>
    <n v="340"/>
    <m/>
    <m/>
    <m/>
    <n v="14"/>
    <m/>
    <m/>
    <n v="3"/>
    <m/>
    <m/>
    <m/>
    <n v="23"/>
    <m/>
    <m/>
    <m/>
    <x v="1"/>
  </r>
  <r>
    <s v="Exp2"/>
    <x v="0"/>
    <s v="Wakanui 10dR3"/>
    <x v="0"/>
    <x v="2"/>
    <x v="8"/>
    <x v="4"/>
    <m/>
    <x v="0"/>
    <s v="Wakanui 10dR3"/>
    <x v="1"/>
    <m/>
    <n v="15"/>
    <m/>
    <n v="400"/>
    <m/>
    <m/>
    <m/>
    <n v="20"/>
    <m/>
    <m/>
    <n v="6"/>
    <m/>
    <m/>
    <m/>
    <n v="35"/>
    <m/>
    <m/>
    <m/>
    <x v="1"/>
  </r>
  <r>
    <s v="Exp2"/>
    <x v="0"/>
    <s v="Wakanui 10dR3"/>
    <x v="0"/>
    <x v="2"/>
    <x v="8"/>
    <x v="4"/>
    <m/>
    <x v="0"/>
    <m/>
    <x v="2"/>
    <m/>
    <n v="13"/>
    <m/>
    <n v="392"/>
    <m/>
    <m/>
    <m/>
    <n v="20"/>
    <m/>
    <m/>
    <n v="6"/>
    <m/>
    <m/>
    <m/>
    <n v="33"/>
    <m/>
    <m/>
    <m/>
    <x v="1"/>
  </r>
  <r>
    <s v="Exp2"/>
    <x v="0"/>
    <s v="Wakanui 10dR3"/>
    <x v="0"/>
    <x v="2"/>
    <x v="8"/>
    <x v="4"/>
    <m/>
    <x v="0"/>
    <m/>
    <x v="3"/>
    <m/>
    <n v="15"/>
    <m/>
    <n v="345"/>
    <m/>
    <m/>
    <m/>
    <n v="20"/>
    <m/>
    <m/>
    <n v="5"/>
    <m/>
    <m/>
    <m/>
    <n v="35"/>
    <m/>
    <m/>
    <m/>
    <x v="1"/>
  </r>
  <r>
    <s v="Exp2"/>
    <x v="0"/>
    <s v="Wakanui 10dR3"/>
    <x v="0"/>
    <x v="2"/>
    <x v="8"/>
    <x v="4"/>
    <m/>
    <x v="0"/>
    <m/>
    <x v="4"/>
    <m/>
    <n v="15"/>
    <m/>
    <n v="355"/>
    <m/>
    <m/>
    <m/>
    <n v="22"/>
    <m/>
    <m/>
    <n v="6"/>
    <m/>
    <m/>
    <m/>
    <n v="37"/>
    <m/>
    <m/>
    <m/>
    <x v="1"/>
  </r>
  <r>
    <s v="Exp2"/>
    <x v="0"/>
    <s v="Wakanui 10dR4"/>
    <x v="0"/>
    <x v="2"/>
    <x v="8"/>
    <x v="4"/>
    <m/>
    <x v="0"/>
    <s v="Wakanui 10dR4"/>
    <x v="1"/>
    <m/>
    <n v="12"/>
    <m/>
    <n v="410"/>
    <m/>
    <m/>
    <m/>
    <n v="23"/>
    <m/>
    <m/>
    <n v="5"/>
    <m/>
    <m/>
    <m/>
    <n v="35"/>
    <m/>
    <m/>
    <m/>
    <x v="1"/>
  </r>
  <r>
    <s v="Exp2"/>
    <x v="0"/>
    <s v="Wakanui 10dR4"/>
    <x v="0"/>
    <x v="2"/>
    <x v="8"/>
    <x v="4"/>
    <m/>
    <x v="0"/>
    <m/>
    <x v="2"/>
    <m/>
    <n v="14"/>
    <m/>
    <n v="400"/>
    <m/>
    <m/>
    <m/>
    <n v="23"/>
    <m/>
    <m/>
    <n v="6"/>
    <m/>
    <m/>
    <m/>
    <n v="37"/>
    <m/>
    <m/>
    <m/>
    <x v="1"/>
  </r>
  <r>
    <s v="Exp2"/>
    <x v="0"/>
    <s v="Wakanui 10dR4"/>
    <x v="0"/>
    <x v="2"/>
    <x v="8"/>
    <x v="4"/>
    <m/>
    <x v="0"/>
    <m/>
    <x v="3"/>
    <m/>
    <n v="14"/>
    <m/>
    <n v="330"/>
    <m/>
    <m/>
    <m/>
    <n v="20"/>
    <m/>
    <m/>
    <n v="5"/>
    <m/>
    <m/>
    <m/>
    <n v="34"/>
    <m/>
    <m/>
    <m/>
    <x v="1"/>
  </r>
  <r>
    <s v="Exp2"/>
    <x v="0"/>
    <s v="Wakanui 10dR4"/>
    <x v="0"/>
    <x v="2"/>
    <x v="8"/>
    <x v="4"/>
    <m/>
    <x v="0"/>
    <m/>
    <x v="4"/>
    <m/>
    <n v="14"/>
    <m/>
    <n v="225"/>
    <m/>
    <m/>
    <m/>
    <m/>
    <m/>
    <m/>
    <n v="4"/>
    <m/>
    <m/>
    <m/>
    <s v=""/>
    <m/>
    <m/>
    <m/>
    <x v="1"/>
  </r>
  <r>
    <s v="Exp2"/>
    <x v="0"/>
    <s v="Wakanui 10dR2"/>
    <x v="0"/>
    <x v="2"/>
    <x v="8"/>
    <x v="6"/>
    <m/>
    <x v="0"/>
    <s v="Wakanui 10dR2"/>
    <x v="1"/>
    <m/>
    <n v="14"/>
    <m/>
    <n v="410"/>
    <m/>
    <m/>
    <m/>
    <m/>
    <m/>
    <m/>
    <n v="6"/>
    <m/>
    <m/>
    <m/>
    <s v=""/>
    <m/>
    <m/>
    <m/>
    <x v="1"/>
  </r>
  <r>
    <s v="Exp2"/>
    <x v="0"/>
    <s v="Wakanui 10dR2"/>
    <x v="0"/>
    <x v="2"/>
    <x v="8"/>
    <x v="6"/>
    <m/>
    <x v="0"/>
    <m/>
    <x v="2"/>
    <m/>
    <n v="15"/>
    <m/>
    <n v="392"/>
    <m/>
    <m/>
    <m/>
    <m/>
    <m/>
    <m/>
    <n v="6"/>
    <m/>
    <m/>
    <m/>
    <s v=""/>
    <m/>
    <m/>
    <m/>
    <x v="1"/>
  </r>
  <r>
    <s v="Exp2"/>
    <x v="0"/>
    <s v="Wakanui 10dR2"/>
    <x v="0"/>
    <x v="2"/>
    <x v="8"/>
    <x v="6"/>
    <m/>
    <x v="0"/>
    <m/>
    <x v="3"/>
    <m/>
    <n v="16"/>
    <m/>
    <n v="410"/>
    <m/>
    <m/>
    <m/>
    <m/>
    <m/>
    <m/>
    <n v="7"/>
    <m/>
    <m/>
    <m/>
    <s v=""/>
    <m/>
    <m/>
    <m/>
    <x v="1"/>
  </r>
  <r>
    <s v="Exp2"/>
    <x v="0"/>
    <s v="Wakanui 10dR2"/>
    <x v="0"/>
    <x v="2"/>
    <x v="8"/>
    <x v="6"/>
    <m/>
    <x v="0"/>
    <m/>
    <x v="4"/>
    <m/>
    <n v="16"/>
    <m/>
    <n v="385"/>
    <m/>
    <m/>
    <m/>
    <n v="23"/>
    <m/>
    <m/>
    <n v="7"/>
    <m/>
    <m/>
    <m/>
    <n v="39"/>
    <m/>
    <m/>
    <m/>
    <x v="1"/>
  </r>
  <r>
    <s v="Exp2"/>
    <x v="0"/>
    <s v="Wakanui 10dR1"/>
    <x v="0"/>
    <x v="2"/>
    <x v="8"/>
    <x v="7"/>
    <m/>
    <x v="0"/>
    <s v="Wakanui 10dR1"/>
    <x v="1"/>
    <m/>
    <n v="14"/>
    <m/>
    <n v="340"/>
    <m/>
    <m/>
    <m/>
    <m/>
    <m/>
    <m/>
    <m/>
    <m/>
    <m/>
    <m/>
    <s v=""/>
    <m/>
    <m/>
    <m/>
    <x v="1"/>
  </r>
  <r>
    <s v="Exp2"/>
    <x v="0"/>
    <s v="Wakanui 10dR1"/>
    <x v="0"/>
    <x v="2"/>
    <x v="8"/>
    <x v="7"/>
    <m/>
    <x v="0"/>
    <m/>
    <x v="2"/>
    <m/>
    <n v="13"/>
    <m/>
    <n v="390"/>
    <m/>
    <m/>
    <m/>
    <m/>
    <m/>
    <m/>
    <m/>
    <m/>
    <m/>
    <m/>
    <s v=""/>
    <m/>
    <m/>
    <m/>
    <x v="1"/>
  </r>
  <r>
    <s v="Exp2"/>
    <x v="0"/>
    <s v="Wakanui 10dR1"/>
    <x v="0"/>
    <x v="2"/>
    <x v="8"/>
    <x v="7"/>
    <m/>
    <x v="0"/>
    <m/>
    <x v="3"/>
    <m/>
    <n v="15"/>
    <m/>
    <n v="370"/>
    <m/>
    <m/>
    <m/>
    <m/>
    <m/>
    <m/>
    <m/>
    <m/>
    <m/>
    <m/>
    <s v=""/>
    <m/>
    <m/>
    <m/>
    <x v="1"/>
  </r>
  <r>
    <s v="Exp2"/>
    <x v="0"/>
    <s v="Wakanui 10dR1"/>
    <x v="0"/>
    <x v="2"/>
    <x v="8"/>
    <x v="7"/>
    <m/>
    <x v="0"/>
    <m/>
    <x v="4"/>
    <m/>
    <n v="14"/>
    <m/>
    <n v="290"/>
    <m/>
    <m/>
    <m/>
    <m/>
    <m/>
    <m/>
    <m/>
    <m/>
    <m/>
    <m/>
    <s v=""/>
    <m/>
    <m/>
    <m/>
    <x v="1"/>
  </r>
  <r>
    <s v="Exp2"/>
    <x v="0"/>
    <s v="Am 24-2"/>
    <x v="0"/>
    <x v="3"/>
    <x v="1"/>
    <x v="7"/>
    <m/>
    <x v="3"/>
    <s v="Am 24-2"/>
    <x v="1"/>
    <m/>
    <n v="16"/>
    <m/>
    <n v="325"/>
    <m/>
    <m/>
    <m/>
    <m/>
    <m/>
    <m/>
    <m/>
    <m/>
    <m/>
    <m/>
    <s v=""/>
    <m/>
    <m/>
    <m/>
    <x v="1"/>
  </r>
  <r>
    <s v="Exp2"/>
    <x v="0"/>
    <s v="Am 24-2"/>
    <x v="0"/>
    <x v="3"/>
    <x v="1"/>
    <x v="7"/>
    <m/>
    <x v="0"/>
    <m/>
    <x v="2"/>
    <m/>
    <n v="16"/>
    <m/>
    <m/>
    <m/>
    <m/>
    <m/>
    <m/>
    <m/>
    <m/>
    <m/>
    <m/>
    <m/>
    <m/>
    <s v=""/>
    <m/>
    <m/>
    <m/>
    <x v="1"/>
  </r>
  <r>
    <s v="Exp2"/>
    <x v="0"/>
    <s v="Am 24-2"/>
    <x v="0"/>
    <x v="3"/>
    <x v="1"/>
    <x v="7"/>
    <m/>
    <x v="0"/>
    <m/>
    <x v="3"/>
    <m/>
    <n v="18"/>
    <m/>
    <m/>
    <m/>
    <m/>
    <m/>
    <m/>
    <m/>
    <m/>
    <m/>
    <m/>
    <m/>
    <m/>
    <s v=""/>
    <m/>
    <m/>
    <m/>
    <x v="1"/>
  </r>
  <r>
    <s v="Exp2"/>
    <x v="0"/>
    <s v="Am 24-2"/>
    <x v="0"/>
    <x v="3"/>
    <x v="1"/>
    <x v="7"/>
    <m/>
    <x v="0"/>
    <m/>
    <x v="4"/>
    <m/>
    <n v="16"/>
    <m/>
    <m/>
    <m/>
    <m/>
    <m/>
    <m/>
    <m/>
    <m/>
    <m/>
    <m/>
    <m/>
    <m/>
    <s v=""/>
    <m/>
    <m/>
    <m/>
    <x v="1"/>
  </r>
  <r>
    <s v="Exp2"/>
    <x v="0"/>
    <s v="Am 24-1"/>
    <x v="0"/>
    <x v="3"/>
    <x v="1"/>
    <x v="8"/>
    <m/>
    <x v="0"/>
    <s v="Am 24-1"/>
    <x v="1"/>
    <m/>
    <n v="16"/>
    <m/>
    <n v="395"/>
    <m/>
    <m/>
    <m/>
    <m/>
    <m/>
    <m/>
    <n v="5"/>
    <m/>
    <m/>
    <m/>
    <s v=""/>
    <m/>
    <m/>
    <m/>
    <x v="1"/>
  </r>
  <r>
    <s v="Exp2"/>
    <x v="0"/>
    <s v="Am 24-1"/>
    <x v="0"/>
    <x v="3"/>
    <x v="1"/>
    <x v="8"/>
    <m/>
    <x v="0"/>
    <m/>
    <x v="2"/>
    <m/>
    <n v="17"/>
    <m/>
    <n v="425"/>
    <m/>
    <m/>
    <m/>
    <m/>
    <m/>
    <m/>
    <n v="4"/>
    <m/>
    <m/>
    <m/>
    <s v=""/>
    <m/>
    <m/>
    <m/>
    <x v="1"/>
  </r>
  <r>
    <s v="Exp2"/>
    <x v="0"/>
    <s v="Am 24-1"/>
    <x v="0"/>
    <x v="3"/>
    <x v="1"/>
    <x v="8"/>
    <m/>
    <x v="0"/>
    <m/>
    <x v="3"/>
    <m/>
    <n v="16"/>
    <m/>
    <n v="415"/>
    <m/>
    <m/>
    <m/>
    <n v="25"/>
    <m/>
    <m/>
    <n v="4"/>
    <m/>
    <m/>
    <m/>
    <n v="41"/>
    <m/>
    <m/>
    <m/>
    <x v="1"/>
  </r>
  <r>
    <s v="Exp2"/>
    <x v="0"/>
    <s v="Am 24-1"/>
    <x v="0"/>
    <x v="3"/>
    <x v="1"/>
    <x v="8"/>
    <m/>
    <x v="0"/>
    <m/>
    <x v="4"/>
    <m/>
    <n v="18"/>
    <m/>
    <n v="320"/>
    <m/>
    <m/>
    <m/>
    <n v="17"/>
    <m/>
    <m/>
    <n v="3"/>
    <m/>
    <m/>
    <m/>
    <n v="35"/>
    <m/>
    <m/>
    <m/>
    <x v="1"/>
  </r>
  <r>
    <s v="Exp2"/>
    <x v="0"/>
    <s v="Am 24-3"/>
    <x v="0"/>
    <x v="3"/>
    <x v="1"/>
    <x v="8"/>
    <m/>
    <x v="0"/>
    <s v="Am 24-3"/>
    <x v="1"/>
    <m/>
    <n v="17"/>
    <m/>
    <n v="415"/>
    <m/>
    <m/>
    <m/>
    <n v="23"/>
    <m/>
    <m/>
    <n v="5"/>
    <m/>
    <m/>
    <m/>
    <n v="40"/>
    <m/>
    <m/>
    <m/>
    <x v="1"/>
  </r>
  <r>
    <s v="Exp2"/>
    <x v="0"/>
    <s v="Am 24-3"/>
    <x v="0"/>
    <x v="3"/>
    <x v="1"/>
    <x v="8"/>
    <m/>
    <x v="0"/>
    <m/>
    <x v="2"/>
    <m/>
    <n v="17"/>
    <m/>
    <n v="395"/>
    <m/>
    <m/>
    <m/>
    <m/>
    <m/>
    <m/>
    <n v="4"/>
    <m/>
    <m/>
    <m/>
    <s v=""/>
    <m/>
    <m/>
    <m/>
    <x v="1"/>
  </r>
  <r>
    <s v="Exp2"/>
    <x v="0"/>
    <s v="Am 24-3"/>
    <x v="0"/>
    <x v="3"/>
    <x v="1"/>
    <x v="8"/>
    <m/>
    <x v="0"/>
    <m/>
    <x v="3"/>
    <m/>
    <n v="15"/>
    <m/>
    <n v="380"/>
    <m/>
    <m/>
    <m/>
    <m/>
    <m/>
    <m/>
    <n v="4"/>
    <m/>
    <m/>
    <m/>
    <s v=""/>
    <m/>
    <m/>
    <m/>
    <x v="1"/>
  </r>
  <r>
    <s v="Exp2"/>
    <x v="0"/>
    <s v="Am 24-3"/>
    <x v="0"/>
    <x v="3"/>
    <x v="1"/>
    <x v="8"/>
    <m/>
    <x v="0"/>
    <m/>
    <x v="4"/>
    <m/>
    <n v="16"/>
    <m/>
    <n v="290"/>
    <m/>
    <m/>
    <m/>
    <m/>
    <m/>
    <m/>
    <n v="4"/>
    <m/>
    <m/>
    <m/>
    <s v=""/>
    <m/>
    <m/>
    <m/>
    <x v="1"/>
  </r>
  <r>
    <s v="Exp2"/>
    <x v="0"/>
    <s v="Am 24-4"/>
    <x v="0"/>
    <x v="3"/>
    <x v="1"/>
    <x v="8"/>
    <m/>
    <x v="0"/>
    <s v="Am 24-4"/>
    <x v="1"/>
    <m/>
    <n v="17"/>
    <m/>
    <n v="495"/>
    <m/>
    <m/>
    <m/>
    <m/>
    <m/>
    <m/>
    <n v="5"/>
    <m/>
    <m/>
    <m/>
    <s v=""/>
    <m/>
    <m/>
    <m/>
    <x v="1"/>
  </r>
  <r>
    <s v="Exp2"/>
    <x v="0"/>
    <s v="Am 24-4"/>
    <x v="0"/>
    <x v="3"/>
    <x v="1"/>
    <x v="8"/>
    <m/>
    <x v="0"/>
    <m/>
    <x v="2"/>
    <m/>
    <n v="17"/>
    <m/>
    <n v="385"/>
    <m/>
    <m/>
    <m/>
    <n v="18"/>
    <m/>
    <m/>
    <n v="4"/>
    <m/>
    <m/>
    <m/>
    <n v="35"/>
    <m/>
    <m/>
    <m/>
    <x v="1"/>
  </r>
  <r>
    <s v="Exp2"/>
    <x v="0"/>
    <s v="Am 24-4"/>
    <x v="0"/>
    <x v="3"/>
    <x v="1"/>
    <x v="8"/>
    <m/>
    <x v="0"/>
    <m/>
    <x v="3"/>
    <m/>
    <n v="18"/>
    <m/>
    <n v="440"/>
    <m/>
    <m/>
    <m/>
    <m/>
    <m/>
    <m/>
    <n v="5"/>
    <m/>
    <m/>
    <m/>
    <s v=""/>
    <m/>
    <m/>
    <m/>
    <x v="1"/>
  </r>
  <r>
    <s v="Exp2"/>
    <x v="0"/>
    <s v="Am 24-4"/>
    <x v="0"/>
    <x v="3"/>
    <x v="1"/>
    <x v="8"/>
    <m/>
    <x v="0"/>
    <m/>
    <x v="4"/>
    <m/>
    <n v="17"/>
    <m/>
    <n v="445"/>
    <m/>
    <m/>
    <m/>
    <m/>
    <m/>
    <m/>
    <n v="5"/>
    <m/>
    <m/>
    <m/>
    <s v=""/>
    <m/>
    <m/>
    <m/>
    <x v="1"/>
  </r>
  <r>
    <s v="Exp2"/>
    <x v="0"/>
    <s v="Am 24-4"/>
    <x v="0"/>
    <x v="3"/>
    <x v="1"/>
    <x v="8"/>
    <m/>
    <x v="0"/>
    <m/>
    <x v="5"/>
    <m/>
    <n v="16"/>
    <m/>
    <n v="330"/>
    <m/>
    <m/>
    <m/>
    <n v="19"/>
    <m/>
    <m/>
    <n v="3"/>
    <m/>
    <m/>
    <m/>
    <n v="35"/>
    <m/>
    <m/>
    <m/>
    <x v="1"/>
  </r>
  <r>
    <s v="Exp2"/>
    <x v="0"/>
    <s v="As 24-1"/>
    <x v="0"/>
    <x v="3"/>
    <x v="2"/>
    <x v="7"/>
    <m/>
    <x v="0"/>
    <s v="As 24-1"/>
    <x v="1"/>
    <m/>
    <n v="17"/>
    <m/>
    <n v="445"/>
    <m/>
    <m/>
    <m/>
    <n v="22"/>
    <m/>
    <m/>
    <n v="7"/>
    <m/>
    <m/>
    <m/>
    <n v="39"/>
    <m/>
    <m/>
    <m/>
    <x v="1"/>
  </r>
  <r>
    <s v="Exp2"/>
    <x v="0"/>
    <s v="As 24-1"/>
    <x v="0"/>
    <x v="3"/>
    <x v="2"/>
    <x v="7"/>
    <m/>
    <x v="0"/>
    <m/>
    <x v="2"/>
    <m/>
    <n v="17"/>
    <m/>
    <n v="440"/>
    <m/>
    <m/>
    <m/>
    <n v="26"/>
    <m/>
    <m/>
    <n v="6"/>
    <m/>
    <m/>
    <m/>
    <n v="43"/>
    <m/>
    <m/>
    <m/>
    <x v="1"/>
  </r>
  <r>
    <s v="Exp2"/>
    <x v="0"/>
    <s v="As 24-1"/>
    <x v="0"/>
    <x v="3"/>
    <x v="2"/>
    <x v="7"/>
    <m/>
    <x v="0"/>
    <m/>
    <x v="3"/>
    <m/>
    <n v="17"/>
    <m/>
    <n v="375"/>
    <m/>
    <m/>
    <m/>
    <n v="23"/>
    <m/>
    <m/>
    <n v="6"/>
    <m/>
    <m/>
    <m/>
    <n v="40"/>
    <m/>
    <m/>
    <m/>
    <x v="1"/>
  </r>
  <r>
    <s v="Exp2"/>
    <x v="0"/>
    <s v="As 24-1"/>
    <x v="0"/>
    <x v="3"/>
    <x v="2"/>
    <x v="7"/>
    <m/>
    <x v="0"/>
    <m/>
    <x v="4"/>
    <m/>
    <n v="16"/>
    <m/>
    <n v="445"/>
    <m/>
    <m/>
    <m/>
    <n v="25"/>
    <m/>
    <m/>
    <n v="6"/>
    <m/>
    <m/>
    <m/>
    <n v="41"/>
    <m/>
    <m/>
    <m/>
    <x v="1"/>
  </r>
  <r>
    <s v="Exp2"/>
    <x v="0"/>
    <s v="As 24-2"/>
    <x v="0"/>
    <x v="3"/>
    <x v="2"/>
    <x v="8"/>
    <m/>
    <x v="0"/>
    <s v="As 24-2"/>
    <x v="1"/>
    <m/>
    <n v="17"/>
    <m/>
    <n v="450"/>
    <m/>
    <m/>
    <m/>
    <n v="27"/>
    <m/>
    <m/>
    <n v="6"/>
    <m/>
    <m/>
    <m/>
    <n v="44"/>
    <m/>
    <m/>
    <m/>
    <x v="1"/>
  </r>
  <r>
    <s v="Exp2"/>
    <x v="0"/>
    <s v="As 24-2"/>
    <x v="0"/>
    <x v="3"/>
    <x v="2"/>
    <x v="8"/>
    <m/>
    <x v="0"/>
    <m/>
    <x v="2"/>
    <m/>
    <n v="18"/>
    <m/>
    <n v="435"/>
    <m/>
    <m/>
    <m/>
    <n v="22"/>
    <m/>
    <m/>
    <n v="6"/>
    <m/>
    <m/>
    <m/>
    <n v="40"/>
    <m/>
    <m/>
    <m/>
    <x v="1"/>
  </r>
  <r>
    <s v="Exp2"/>
    <x v="0"/>
    <s v="As 24-2"/>
    <x v="0"/>
    <x v="3"/>
    <x v="2"/>
    <x v="8"/>
    <m/>
    <x v="0"/>
    <m/>
    <x v="3"/>
    <m/>
    <n v="17"/>
    <m/>
    <n v="390"/>
    <m/>
    <m/>
    <m/>
    <n v="23"/>
    <m/>
    <m/>
    <n v="5"/>
    <m/>
    <m/>
    <m/>
    <n v="40"/>
    <m/>
    <m/>
    <m/>
    <x v="1"/>
  </r>
  <r>
    <s v="Exp2"/>
    <x v="0"/>
    <s v="As 24-2"/>
    <x v="0"/>
    <x v="3"/>
    <x v="2"/>
    <x v="8"/>
    <m/>
    <x v="0"/>
    <m/>
    <x v="4"/>
    <m/>
    <n v="17"/>
    <m/>
    <n v="345"/>
    <m/>
    <m/>
    <m/>
    <n v="22"/>
    <m/>
    <m/>
    <n v="5"/>
    <m/>
    <m/>
    <m/>
    <n v="39"/>
    <m/>
    <m/>
    <m/>
    <x v="1"/>
  </r>
  <r>
    <s v="Exp2"/>
    <x v="0"/>
    <s v="As 24-2"/>
    <x v="0"/>
    <x v="3"/>
    <x v="2"/>
    <x v="8"/>
    <m/>
    <x v="0"/>
    <m/>
    <x v="5"/>
    <m/>
    <n v="18"/>
    <m/>
    <n v="395"/>
    <m/>
    <m/>
    <m/>
    <n v="22"/>
    <m/>
    <m/>
    <n v="8"/>
    <m/>
    <m/>
    <m/>
    <n v="40"/>
    <m/>
    <m/>
    <m/>
    <x v="1"/>
  </r>
  <r>
    <s v="Exp2"/>
    <x v="0"/>
    <s v="As 24-3"/>
    <x v="0"/>
    <x v="3"/>
    <x v="2"/>
    <x v="8"/>
    <m/>
    <x v="0"/>
    <s v="As 24-3"/>
    <x v="1"/>
    <m/>
    <n v="19"/>
    <m/>
    <n v="435"/>
    <m/>
    <m/>
    <m/>
    <n v="25"/>
    <m/>
    <m/>
    <n v="6"/>
    <m/>
    <m/>
    <m/>
    <n v="44"/>
    <m/>
    <m/>
    <m/>
    <x v="1"/>
  </r>
  <r>
    <s v="Exp2"/>
    <x v="0"/>
    <s v="As 24-3"/>
    <x v="0"/>
    <x v="3"/>
    <x v="2"/>
    <x v="8"/>
    <m/>
    <x v="0"/>
    <m/>
    <x v="2"/>
    <m/>
    <n v="18"/>
    <m/>
    <n v="385"/>
    <m/>
    <m/>
    <m/>
    <n v="19"/>
    <m/>
    <m/>
    <n v="5"/>
    <m/>
    <m/>
    <m/>
    <n v="37"/>
    <m/>
    <m/>
    <m/>
    <x v="1"/>
  </r>
  <r>
    <s v="Exp2"/>
    <x v="0"/>
    <s v="As 24-3"/>
    <x v="0"/>
    <x v="3"/>
    <x v="2"/>
    <x v="8"/>
    <m/>
    <x v="0"/>
    <m/>
    <x v="3"/>
    <m/>
    <n v="14"/>
    <m/>
    <n v="435"/>
    <m/>
    <m/>
    <m/>
    <n v="27"/>
    <m/>
    <m/>
    <n v="5"/>
    <m/>
    <m/>
    <m/>
    <n v="41"/>
    <m/>
    <m/>
    <m/>
    <x v="1"/>
  </r>
  <r>
    <s v="Exp2"/>
    <x v="0"/>
    <s v="As 24-4"/>
    <x v="0"/>
    <x v="3"/>
    <x v="2"/>
    <x v="8"/>
    <m/>
    <x v="0"/>
    <s v="As 24-4"/>
    <x v="1"/>
    <m/>
    <n v="18"/>
    <m/>
    <n v="413"/>
    <m/>
    <m/>
    <m/>
    <n v="28"/>
    <m/>
    <m/>
    <n v="5"/>
    <m/>
    <m/>
    <m/>
    <n v="46"/>
    <m/>
    <m/>
    <m/>
    <x v="1"/>
  </r>
  <r>
    <s v="Exp2"/>
    <x v="0"/>
    <s v="As 24-4"/>
    <x v="0"/>
    <x v="3"/>
    <x v="2"/>
    <x v="8"/>
    <m/>
    <x v="0"/>
    <m/>
    <x v="2"/>
    <m/>
    <n v="17"/>
    <m/>
    <n v="400"/>
    <m/>
    <m/>
    <m/>
    <n v="26"/>
    <m/>
    <m/>
    <n v="5"/>
    <m/>
    <m/>
    <m/>
    <n v="43"/>
    <m/>
    <m/>
    <m/>
    <x v="1"/>
  </r>
  <r>
    <s v="Exp2"/>
    <x v="0"/>
    <s v="As 24-4"/>
    <x v="0"/>
    <x v="3"/>
    <x v="2"/>
    <x v="8"/>
    <m/>
    <x v="0"/>
    <m/>
    <x v="3"/>
    <m/>
    <n v="16"/>
    <m/>
    <n v="395"/>
    <m/>
    <m/>
    <m/>
    <n v="26"/>
    <m/>
    <m/>
    <n v="5"/>
    <m/>
    <m/>
    <m/>
    <n v="42"/>
    <m/>
    <m/>
    <m/>
    <x v="1"/>
  </r>
  <r>
    <s v="Exp2"/>
    <x v="0"/>
    <s v="As 24-4"/>
    <x v="0"/>
    <x v="3"/>
    <x v="2"/>
    <x v="8"/>
    <m/>
    <x v="0"/>
    <m/>
    <x v="4"/>
    <m/>
    <n v="19"/>
    <m/>
    <n v="450"/>
    <m/>
    <m/>
    <m/>
    <n v="22"/>
    <m/>
    <m/>
    <n v="6"/>
    <m/>
    <m/>
    <m/>
    <n v="41"/>
    <m/>
    <m/>
    <m/>
    <x v="1"/>
  </r>
  <r>
    <s v="Exp2"/>
    <x v="0"/>
    <s v="As 24-4"/>
    <x v="0"/>
    <x v="3"/>
    <x v="2"/>
    <x v="8"/>
    <m/>
    <x v="0"/>
    <m/>
    <x v="5"/>
    <m/>
    <n v="18"/>
    <m/>
    <n v="345"/>
    <m/>
    <m/>
    <m/>
    <n v="26"/>
    <m/>
    <m/>
    <n v="5"/>
    <m/>
    <m/>
    <m/>
    <n v="44"/>
    <m/>
    <m/>
    <m/>
    <x v="1"/>
  </r>
  <r>
    <s v="Exp2"/>
    <x v="0"/>
    <s v="Batten W 24-1"/>
    <x v="0"/>
    <x v="3"/>
    <x v="3"/>
    <x v="7"/>
    <m/>
    <x v="0"/>
    <s v="Batten W 24-1"/>
    <x v="1"/>
    <m/>
    <n v="17"/>
    <m/>
    <n v="420"/>
    <m/>
    <m/>
    <m/>
    <m/>
    <m/>
    <m/>
    <n v="7"/>
    <m/>
    <m/>
    <m/>
    <s v=""/>
    <m/>
    <m/>
    <m/>
    <x v="1"/>
  </r>
  <r>
    <s v="Exp2"/>
    <x v="0"/>
    <s v="Batten W 24-1"/>
    <x v="0"/>
    <x v="3"/>
    <x v="3"/>
    <x v="7"/>
    <m/>
    <x v="0"/>
    <m/>
    <x v="2"/>
    <m/>
    <n v="17"/>
    <m/>
    <n v="335"/>
    <m/>
    <m/>
    <m/>
    <m/>
    <m/>
    <m/>
    <n v="6"/>
    <m/>
    <m/>
    <m/>
    <s v=""/>
    <m/>
    <m/>
    <m/>
    <x v="1"/>
  </r>
  <r>
    <s v="Exp2"/>
    <x v="0"/>
    <s v="Batten W 24-1"/>
    <x v="0"/>
    <x v="3"/>
    <x v="3"/>
    <x v="7"/>
    <m/>
    <x v="0"/>
    <m/>
    <x v="3"/>
    <m/>
    <n v="17"/>
    <m/>
    <n v="445"/>
    <m/>
    <m/>
    <m/>
    <n v="19"/>
    <m/>
    <m/>
    <n v="5"/>
    <m/>
    <m/>
    <m/>
    <n v="36"/>
    <m/>
    <m/>
    <m/>
    <x v="1"/>
  </r>
  <r>
    <s v="Exp2"/>
    <x v="0"/>
    <s v="Batten W 24-1"/>
    <x v="0"/>
    <x v="3"/>
    <x v="3"/>
    <x v="7"/>
    <m/>
    <x v="0"/>
    <m/>
    <x v="4"/>
    <m/>
    <n v="15"/>
    <m/>
    <n v="485"/>
    <m/>
    <m/>
    <m/>
    <n v="22"/>
    <m/>
    <m/>
    <n v="5"/>
    <m/>
    <m/>
    <m/>
    <n v="37"/>
    <m/>
    <m/>
    <m/>
    <x v="1"/>
  </r>
  <r>
    <s v="Exp2"/>
    <x v="0"/>
    <s v="BW 24-2"/>
    <x v="0"/>
    <x v="3"/>
    <x v="3"/>
    <x v="8"/>
    <m/>
    <x v="0"/>
    <s v="BW 24-2"/>
    <x v="1"/>
    <m/>
    <n v="16"/>
    <m/>
    <n v="385"/>
    <m/>
    <m/>
    <m/>
    <n v="19"/>
    <m/>
    <m/>
    <n v="5"/>
    <m/>
    <m/>
    <m/>
    <n v="35"/>
    <m/>
    <m/>
    <m/>
    <x v="1"/>
  </r>
  <r>
    <s v="Exp2"/>
    <x v="0"/>
    <s v="BW 24-2"/>
    <x v="0"/>
    <x v="3"/>
    <x v="3"/>
    <x v="8"/>
    <m/>
    <x v="0"/>
    <m/>
    <x v="2"/>
    <m/>
    <n v="16"/>
    <m/>
    <n v="485"/>
    <m/>
    <m/>
    <m/>
    <n v="21"/>
    <m/>
    <m/>
    <n v="6"/>
    <m/>
    <m/>
    <m/>
    <n v="37"/>
    <m/>
    <m/>
    <m/>
    <x v="1"/>
  </r>
  <r>
    <s v="Exp2"/>
    <x v="0"/>
    <s v="BW 24-2"/>
    <x v="0"/>
    <x v="3"/>
    <x v="3"/>
    <x v="8"/>
    <m/>
    <x v="0"/>
    <m/>
    <x v="3"/>
    <m/>
    <n v="18"/>
    <m/>
    <n v="370"/>
    <m/>
    <m/>
    <m/>
    <n v="18"/>
    <m/>
    <m/>
    <n v="6"/>
    <m/>
    <m/>
    <m/>
    <n v="36"/>
    <m/>
    <m/>
    <m/>
    <x v="1"/>
  </r>
  <r>
    <s v="Exp2"/>
    <x v="0"/>
    <s v="BW 24-2"/>
    <x v="0"/>
    <x v="3"/>
    <x v="3"/>
    <x v="8"/>
    <m/>
    <x v="0"/>
    <m/>
    <x v="4"/>
    <m/>
    <n v="16"/>
    <m/>
    <n v="440"/>
    <m/>
    <m/>
    <m/>
    <n v="17"/>
    <m/>
    <m/>
    <n v="5"/>
    <m/>
    <m/>
    <m/>
    <n v="33"/>
    <m/>
    <m/>
    <m/>
    <x v="1"/>
  </r>
  <r>
    <s v="Exp2"/>
    <x v="0"/>
    <s v="BW 24-2"/>
    <x v="0"/>
    <x v="3"/>
    <x v="3"/>
    <x v="8"/>
    <m/>
    <x v="0"/>
    <m/>
    <x v="5"/>
    <m/>
    <n v="17"/>
    <m/>
    <n v="352"/>
    <m/>
    <m/>
    <m/>
    <n v="19"/>
    <m/>
    <m/>
    <n v="6"/>
    <m/>
    <m/>
    <m/>
    <n v="36"/>
    <m/>
    <m/>
    <m/>
    <x v="1"/>
  </r>
  <r>
    <s v="Exp2"/>
    <x v="0"/>
    <s v="BW 24-3"/>
    <x v="0"/>
    <x v="3"/>
    <x v="3"/>
    <x v="8"/>
    <m/>
    <x v="0"/>
    <s v="BW 24-3"/>
    <x v="1"/>
    <m/>
    <n v="17"/>
    <m/>
    <n v="350"/>
    <m/>
    <m/>
    <m/>
    <n v="21"/>
    <m/>
    <m/>
    <n v="6"/>
    <m/>
    <m/>
    <m/>
    <n v="38"/>
    <m/>
    <m/>
    <m/>
    <x v="1"/>
  </r>
  <r>
    <s v="Exp2"/>
    <x v="0"/>
    <s v="BW 24-3"/>
    <x v="0"/>
    <x v="3"/>
    <x v="3"/>
    <x v="8"/>
    <m/>
    <x v="0"/>
    <m/>
    <x v="2"/>
    <m/>
    <n v="18"/>
    <m/>
    <n v="320"/>
    <m/>
    <m/>
    <m/>
    <n v="18"/>
    <m/>
    <m/>
    <n v="7"/>
    <m/>
    <m/>
    <m/>
    <n v="36"/>
    <m/>
    <m/>
    <m/>
    <x v="1"/>
  </r>
  <r>
    <s v="Exp2"/>
    <x v="0"/>
    <s v="BW 24-3"/>
    <x v="0"/>
    <x v="3"/>
    <x v="3"/>
    <x v="8"/>
    <m/>
    <x v="0"/>
    <m/>
    <x v="3"/>
    <m/>
    <n v="18"/>
    <m/>
    <n v="435"/>
    <m/>
    <m/>
    <m/>
    <n v="17"/>
    <m/>
    <m/>
    <n v="7"/>
    <m/>
    <m/>
    <m/>
    <n v="35"/>
    <m/>
    <m/>
    <m/>
    <x v="1"/>
  </r>
  <r>
    <s v="Exp2"/>
    <x v="0"/>
    <s v="BW 24-3"/>
    <x v="0"/>
    <x v="3"/>
    <x v="3"/>
    <x v="8"/>
    <m/>
    <x v="0"/>
    <m/>
    <x v="4"/>
    <m/>
    <n v="18"/>
    <m/>
    <n v="535"/>
    <m/>
    <m/>
    <m/>
    <n v="24"/>
    <m/>
    <m/>
    <n v="11"/>
    <m/>
    <m/>
    <m/>
    <n v="42"/>
    <m/>
    <m/>
    <m/>
    <x v="1"/>
  </r>
  <r>
    <s v="Exp2"/>
    <x v="0"/>
    <s v="BW 24-4"/>
    <x v="0"/>
    <x v="3"/>
    <x v="3"/>
    <x v="8"/>
    <m/>
    <x v="0"/>
    <s v="BW 24-4"/>
    <x v="1"/>
    <m/>
    <n v="18"/>
    <m/>
    <n v="400"/>
    <m/>
    <m/>
    <m/>
    <n v="23"/>
    <m/>
    <m/>
    <n v="7"/>
    <m/>
    <m/>
    <m/>
    <n v="41"/>
    <m/>
    <m/>
    <m/>
    <x v="1"/>
  </r>
  <r>
    <s v="Exp2"/>
    <x v="0"/>
    <s v="BW 24-4"/>
    <x v="0"/>
    <x v="3"/>
    <x v="3"/>
    <x v="8"/>
    <m/>
    <x v="0"/>
    <m/>
    <x v="2"/>
    <m/>
    <n v="17"/>
    <m/>
    <n v="350"/>
    <m/>
    <m/>
    <m/>
    <n v="22"/>
    <m/>
    <m/>
    <n v="7"/>
    <m/>
    <m/>
    <m/>
    <n v="39"/>
    <m/>
    <m/>
    <m/>
    <x v="1"/>
  </r>
  <r>
    <s v="Exp2"/>
    <x v="0"/>
    <s v="BW 24-4"/>
    <x v="0"/>
    <x v="3"/>
    <x v="3"/>
    <x v="8"/>
    <m/>
    <x v="0"/>
    <m/>
    <x v="3"/>
    <m/>
    <n v="16"/>
    <m/>
    <n v="385"/>
    <m/>
    <m/>
    <m/>
    <n v="21"/>
    <m/>
    <m/>
    <n v="6"/>
    <m/>
    <m/>
    <m/>
    <n v="37"/>
    <m/>
    <m/>
    <m/>
    <x v="1"/>
  </r>
  <r>
    <s v="Exp2"/>
    <x v="0"/>
    <s v="BW 24-4"/>
    <x v="0"/>
    <x v="3"/>
    <x v="3"/>
    <x v="8"/>
    <m/>
    <x v="0"/>
    <m/>
    <x v="4"/>
    <m/>
    <n v="17"/>
    <m/>
    <n v="385"/>
    <m/>
    <m/>
    <m/>
    <n v="19"/>
    <m/>
    <m/>
    <n v="6"/>
    <m/>
    <m/>
    <m/>
    <n v="36"/>
    <m/>
    <m/>
    <m/>
    <x v="1"/>
  </r>
  <r>
    <s v="Exp2"/>
    <x v="0"/>
    <s v="Co 24-4"/>
    <x v="0"/>
    <x v="3"/>
    <x v="4"/>
    <x v="7"/>
    <m/>
    <x v="0"/>
    <s v="Co 24-4"/>
    <x v="1"/>
    <m/>
    <n v="17"/>
    <m/>
    <n v="250"/>
    <m/>
    <m/>
    <m/>
    <n v="21"/>
    <m/>
    <m/>
    <n v="4"/>
    <m/>
    <m/>
    <m/>
    <n v="38"/>
    <m/>
    <m/>
    <m/>
    <x v="1"/>
  </r>
  <r>
    <s v="Exp2"/>
    <x v="0"/>
    <s v="Co 24-4"/>
    <x v="0"/>
    <x v="3"/>
    <x v="4"/>
    <x v="7"/>
    <m/>
    <x v="0"/>
    <m/>
    <x v="2"/>
    <m/>
    <n v="17"/>
    <m/>
    <m/>
    <m/>
    <m/>
    <m/>
    <m/>
    <m/>
    <m/>
    <m/>
    <m/>
    <m/>
    <m/>
    <s v=""/>
    <m/>
    <m/>
    <m/>
    <x v="1"/>
  </r>
  <r>
    <s v="Exp2"/>
    <x v="0"/>
    <s v="Co 24-4"/>
    <x v="0"/>
    <x v="3"/>
    <x v="4"/>
    <x v="7"/>
    <m/>
    <x v="0"/>
    <m/>
    <x v="3"/>
    <m/>
    <n v="16"/>
    <m/>
    <m/>
    <m/>
    <m/>
    <m/>
    <m/>
    <m/>
    <m/>
    <m/>
    <m/>
    <m/>
    <m/>
    <s v=""/>
    <m/>
    <m/>
    <m/>
    <x v="1"/>
  </r>
  <r>
    <s v="Exp2"/>
    <x v="0"/>
    <s v="Co 24-1"/>
    <x v="0"/>
    <x v="3"/>
    <x v="4"/>
    <x v="8"/>
    <m/>
    <x v="0"/>
    <s v="Co 24-1"/>
    <x v="1"/>
    <m/>
    <n v="16"/>
    <m/>
    <n v="310"/>
    <m/>
    <m/>
    <m/>
    <n v="22"/>
    <m/>
    <m/>
    <n v="5"/>
    <m/>
    <m/>
    <m/>
    <n v="38"/>
    <m/>
    <m/>
    <m/>
    <x v="1"/>
  </r>
  <r>
    <s v="Exp2"/>
    <x v="0"/>
    <s v="Co 24-1"/>
    <x v="0"/>
    <x v="3"/>
    <x v="4"/>
    <x v="8"/>
    <m/>
    <x v="0"/>
    <m/>
    <x v="2"/>
    <m/>
    <n v="15"/>
    <m/>
    <n v="375"/>
    <m/>
    <m/>
    <m/>
    <n v="24"/>
    <m/>
    <m/>
    <n v="6"/>
    <m/>
    <m/>
    <m/>
    <n v="39"/>
    <m/>
    <m/>
    <m/>
    <x v="1"/>
  </r>
  <r>
    <s v="Exp2"/>
    <x v="0"/>
    <s v="Co 24-1"/>
    <x v="0"/>
    <x v="3"/>
    <x v="4"/>
    <x v="8"/>
    <m/>
    <x v="0"/>
    <m/>
    <x v="3"/>
    <m/>
    <n v="15"/>
    <m/>
    <n v="400"/>
    <m/>
    <m/>
    <m/>
    <n v="23"/>
    <m/>
    <m/>
    <n v="5"/>
    <m/>
    <m/>
    <m/>
    <n v="38"/>
    <m/>
    <m/>
    <m/>
    <x v="1"/>
  </r>
  <r>
    <s v="Exp2"/>
    <x v="0"/>
    <s v="Co 24-1"/>
    <x v="0"/>
    <x v="3"/>
    <x v="4"/>
    <x v="8"/>
    <m/>
    <x v="0"/>
    <m/>
    <x v="4"/>
    <m/>
    <n v="16"/>
    <m/>
    <n v="350"/>
    <m/>
    <m/>
    <m/>
    <n v="22"/>
    <m/>
    <m/>
    <n v="5"/>
    <m/>
    <m/>
    <m/>
    <n v="38"/>
    <m/>
    <m/>
    <m/>
    <x v="1"/>
  </r>
  <r>
    <s v="Exp2"/>
    <x v="0"/>
    <s v="Co 24-2"/>
    <x v="0"/>
    <x v="3"/>
    <x v="4"/>
    <x v="8"/>
    <m/>
    <x v="0"/>
    <s v="Co 24-2"/>
    <x v="1"/>
    <m/>
    <n v="16"/>
    <m/>
    <n v="380"/>
    <m/>
    <m/>
    <m/>
    <n v="24"/>
    <m/>
    <m/>
    <n v="5"/>
    <m/>
    <m/>
    <m/>
    <n v="40"/>
    <m/>
    <m/>
    <m/>
    <x v="1"/>
  </r>
  <r>
    <s v="Exp2"/>
    <x v="0"/>
    <s v="Co 24-2"/>
    <x v="0"/>
    <x v="3"/>
    <x v="4"/>
    <x v="8"/>
    <m/>
    <x v="0"/>
    <m/>
    <x v="2"/>
    <m/>
    <n v="16"/>
    <m/>
    <n v="280"/>
    <m/>
    <m/>
    <m/>
    <m/>
    <m/>
    <m/>
    <m/>
    <m/>
    <m/>
    <m/>
    <s v=""/>
    <m/>
    <m/>
    <m/>
    <x v="1"/>
  </r>
  <r>
    <s v="Exp2"/>
    <x v="0"/>
    <s v="Co 24-2"/>
    <x v="0"/>
    <x v="3"/>
    <x v="4"/>
    <x v="8"/>
    <m/>
    <x v="0"/>
    <m/>
    <x v="3"/>
    <m/>
    <n v="16"/>
    <m/>
    <n v="405"/>
    <m/>
    <m/>
    <m/>
    <n v="22"/>
    <m/>
    <m/>
    <n v="5"/>
    <m/>
    <m/>
    <m/>
    <n v="38"/>
    <m/>
    <m/>
    <m/>
    <x v="1"/>
  </r>
  <r>
    <s v="Exp2"/>
    <x v="0"/>
    <s v="Co 24-2"/>
    <x v="0"/>
    <x v="3"/>
    <x v="4"/>
    <x v="8"/>
    <m/>
    <x v="0"/>
    <m/>
    <x v="4"/>
    <m/>
    <n v="16"/>
    <m/>
    <n v="370"/>
    <m/>
    <m/>
    <m/>
    <n v="23"/>
    <m/>
    <m/>
    <n v="5"/>
    <m/>
    <m/>
    <m/>
    <n v="39"/>
    <m/>
    <m/>
    <m/>
    <x v="1"/>
  </r>
  <r>
    <s v="Exp2"/>
    <x v="0"/>
    <s v="Co 24-2"/>
    <x v="0"/>
    <x v="3"/>
    <x v="4"/>
    <x v="8"/>
    <m/>
    <x v="0"/>
    <m/>
    <x v="5"/>
    <m/>
    <n v="15"/>
    <m/>
    <n v="345"/>
    <m/>
    <m/>
    <m/>
    <n v="22"/>
    <m/>
    <m/>
    <n v="5"/>
    <m/>
    <m/>
    <m/>
    <n v="37"/>
    <m/>
    <m/>
    <m/>
    <x v="1"/>
  </r>
  <r>
    <s v="Exp2"/>
    <x v="0"/>
    <s v="Co 24-3"/>
    <x v="0"/>
    <x v="3"/>
    <x v="4"/>
    <x v="8"/>
    <m/>
    <x v="0"/>
    <s v="Co 24-3"/>
    <x v="1"/>
    <m/>
    <n v="15"/>
    <m/>
    <n v="330"/>
    <m/>
    <m/>
    <m/>
    <n v="22"/>
    <m/>
    <m/>
    <n v="5"/>
    <m/>
    <m/>
    <m/>
    <n v="37"/>
    <m/>
    <m/>
    <m/>
    <x v="1"/>
  </r>
  <r>
    <s v="Exp2"/>
    <x v="0"/>
    <s v="Co 24-3"/>
    <x v="0"/>
    <x v="3"/>
    <x v="4"/>
    <x v="8"/>
    <m/>
    <x v="0"/>
    <m/>
    <x v="2"/>
    <m/>
    <n v="17"/>
    <m/>
    <n v="397"/>
    <m/>
    <m/>
    <m/>
    <n v="20"/>
    <m/>
    <m/>
    <n v="6"/>
    <m/>
    <m/>
    <m/>
    <n v="37"/>
    <m/>
    <m/>
    <m/>
    <x v="1"/>
  </r>
  <r>
    <s v="Exp2"/>
    <x v="0"/>
    <s v="Co 24-3"/>
    <x v="0"/>
    <x v="3"/>
    <x v="4"/>
    <x v="8"/>
    <m/>
    <x v="0"/>
    <m/>
    <x v="3"/>
    <m/>
    <n v="16"/>
    <m/>
    <n v="370"/>
    <m/>
    <m/>
    <m/>
    <n v="20"/>
    <m/>
    <m/>
    <n v="5"/>
    <m/>
    <m/>
    <m/>
    <n v="36"/>
    <m/>
    <m/>
    <m/>
    <x v="1"/>
  </r>
  <r>
    <s v="Exp2"/>
    <x v="0"/>
    <s v="Co 24-3"/>
    <x v="0"/>
    <x v="3"/>
    <x v="4"/>
    <x v="8"/>
    <m/>
    <x v="0"/>
    <m/>
    <x v="4"/>
    <m/>
    <n v="15"/>
    <m/>
    <n v="330"/>
    <m/>
    <m/>
    <m/>
    <n v="22"/>
    <m/>
    <m/>
    <n v="4"/>
    <m/>
    <m/>
    <m/>
    <n v="37"/>
    <m/>
    <m/>
    <m/>
    <x v="1"/>
  </r>
  <r>
    <s v="Exp2"/>
    <x v="0"/>
    <s v="CR 24-1"/>
    <x v="0"/>
    <x v="3"/>
    <x v="9"/>
    <x v="8"/>
    <m/>
    <x v="0"/>
    <s v="CR 24-1"/>
    <x v="1"/>
    <m/>
    <n v="19"/>
    <m/>
    <n v="295"/>
    <m/>
    <m/>
    <m/>
    <m/>
    <m/>
    <m/>
    <n v="6"/>
    <m/>
    <m/>
    <m/>
    <s v=""/>
    <m/>
    <m/>
    <m/>
    <x v="1"/>
  </r>
  <r>
    <s v="Exp2"/>
    <x v="0"/>
    <s v="CR 24-1"/>
    <x v="0"/>
    <x v="3"/>
    <x v="9"/>
    <x v="8"/>
    <m/>
    <x v="0"/>
    <m/>
    <x v="2"/>
    <m/>
    <n v="18"/>
    <m/>
    <n v="360"/>
    <m/>
    <m/>
    <m/>
    <n v="18"/>
    <m/>
    <m/>
    <n v="8"/>
    <m/>
    <m/>
    <m/>
    <n v="36"/>
    <m/>
    <m/>
    <m/>
    <x v="1"/>
  </r>
  <r>
    <s v="Exp2"/>
    <x v="0"/>
    <s v="CR 24-1"/>
    <x v="0"/>
    <x v="3"/>
    <x v="9"/>
    <x v="8"/>
    <m/>
    <x v="0"/>
    <m/>
    <x v="3"/>
    <m/>
    <n v="19"/>
    <m/>
    <m/>
    <m/>
    <m/>
    <m/>
    <m/>
    <m/>
    <m/>
    <m/>
    <m/>
    <m/>
    <m/>
    <s v=""/>
    <m/>
    <m/>
    <m/>
    <x v="1"/>
  </r>
  <r>
    <s v="Exp2"/>
    <x v="0"/>
    <s v="CR 24-2"/>
    <x v="0"/>
    <x v="3"/>
    <x v="9"/>
    <x v="8"/>
    <m/>
    <x v="0"/>
    <s v="CR 24-2"/>
    <x v="1"/>
    <m/>
    <n v="17"/>
    <m/>
    <n v="315"/>
    <m/>
    <m/>
    <m/>
    <m/>
    <m/>
    <m/>
    <n v="5"/>
    <m/>
    <m/>
    <m/>
    <s v=""/>
    <m/>
    <m/>
    <m/>
    <x v="1"/>
  </r>
  <r>
    <s v="Exp2"/>
    <x v="0"/>
    <s v="CR 24-2"/>
    <x v="0"/>
    <x v="3"/>
    <x v="9"/>
    <x v="8"/>
    <m/>
    <x v="0"/>
    <m/>
    <x v="2"/>
    <m/>
    <n v="17"/>
    <m/>
    <n v="325"/>
    <m/>
    <m/>
    <m/>
    <n v="24"/>
    <m/>
    <m/>
    <n v="7"/>
    <m/>
    <m/>
    <m/>
    <n v="41"/>
    <m/>
    <m/>
    <m/>
    <x v="1"/>
  </r>
  <r>
    <s v="Exp2"/>
    <x v="0"/>
    <s v="CR 24-3"/>
    <x v="0"/>
    <x v="3"/>
    <x v="9"/>
    <x v="8"/>
    <m/>
    <x v="0"/>
    <s v="CR 24-3"/>
    <x v="1"/>
    <m/>
    <n v="19"/>
    <m/>
    <n v="320"/>
    <m/>
    <m/>
    <m/>
    <m/>
    <m/>
    <m/>
    <m/>
    <m/>
    <m/>
    <m/>
    <s v=""/>
    <m/>
    <m/>
    <m/>
    <x v="1"/>
  </r>
  <r>
    <s v="Exp2"/>
    <x v="0"/>
    <s v="CR 24-3"/>
    <x v="0"/>
    <x v="3"/>
    <x v="9"/>
    <x v="8"/>
    <m/>
    <x v="0"/>
    <m/>
    <x v="2"/>
    <m/>
    <n v="17"/>
    <m/>
    <m/>
    <m/>
    <m/>
    <m/>
    <m/>
    <m/>
    <m/>
    <m/>
    <m/>
    <m/>
    <m/>
    <s v=""/>
    <m/>
    <m/>
    <m/>
    <x v="1"/>
  </r>
  <r>
    <s v="Exp2"/>
    <x v="0"/>
    <s v="CR 24-3"/>
    <x v="0"/>
    <x v="3"/>
    <x v="9"/>
    <x v="8"/>
    <m/>
    <x v="0"/>
    <m/>
    <x v="3"/>
    <m/>
    <n v="20"/>
    <m/>
    <m/>
    <m/>
    <m/>
    <m/>
    <m/>
    <m/>
    <m/>
    <m/>
    <m/>
    <m/>
    <m/>
    <s v=""/>
    <m/>
    <m/>
    <m/>
    <x v="1"/>
  </r>
  <r>
    <s v="Exp2"/>
    <x v="0"/>
    <s v="CR 24-4"/>
    <x v="0"/>
    <x v="3"/>
    <x v="9"/>
    <x v="8"/>
    <m/>
    <x v="0"/>
    <s v="CR 24-4"/>
    <x v="1"/>
    <m/>
    <n v="20"/>
    <m/>
    <n v="295"/>
    <m/>
    <m/>
    <m/>
    <n v="23"/>
    <m/>
    <m/>
    <n v="5"/>
    <m/>
    <m/>
    <m/>
    <n v="43"/>
    <m/>
    <m/>
    <m/>
    <x v="1"/>
  </r>
  <r>
    <s v="Exp2"/>
    <x v="0"/>
    <s v="CR 24-4"/>
    <x v="0"/>
    <x v="3"/>
    <x v="9"/>
    <x v="8"/>
    <m/>
    <x v="0"/>
    <m/>
    <x v="2"/>
    <m/>
    <n v="17"/>
    <m/>
    <n v="295"/>
    <m/>
    <m/>
    <m/>
    <m/>
    <m/>
    <m/>
    <m/>
    <m/>
    <m/>
    <m/>
    <s v=""/>
    <m/>
    <m/>
    <m/>
    <x v="1"/>
  </r>
  <r>
    <s v="Exp2"/>
    <x v="0"/>
    <s v="CR 24-4"/>
    <x v="0"/>
    <x v="3"/>
    <x v="9"/>
    <x v="8"/>
    <m/>
    <x v="0"/>
    <m/>
    <x v="3"/>
    <m/>
    <n v="18"/>
    <m/>
    <n v="265"/>
    <m/>
    <m/>
    <m/>
    <m/>
    <m/>
    <m/>
    <m/>
    <m/>
    <m/>
    <m/>
    <s v=""/>
    <m/>
    <m/>
    <m/>
    <x v="1"/>
  </r>
  <r>
    <s v="Exp2"/>
    <x v="0"/>
    <s v="Ma 24-1"/>
    <x v="0"/>
    <x v="3"/>
    <x v="5"/>
    <x v="8"/>
    <m/>
    <x v="0"/>
    <s v="Ma 24-1"/>
    <x v="1"/>
    <m/>
    <n v="17"/>
    <m/>
    <n v="360"/>
    <m/>
    <m/>
    <m/>
    <n v="19"/>
    <m/>
    <m/>
    <n v="4"/>
    <m/>
    <m/>
    <m/>
    <n v="36"/>
    <m/>
    <m/>
    <m/>
    <x v="1"/>
  </r>
  <r>
    <s v="Exp2"/>
    <x v="0"/>
    <s v="Ma 24-1"/>
    <x v="0"/>
    <x v="3"/>
    <x v="5"/>
    <x v="8"/>
    <m/>
    <x v="0"/>
    <m/>
    <x v="2"/>
    <m/>
    <n v="16"/>
    <m/>
    <n v="310"/>
    <m/>
    <m/>
    <m/>
    <n v="20"/>
    <m/>
    <m/>
    <n v="5"/>
    <m/>
    <m/>
    <m/>
    <n v="36"/>
    <m/>
    <m/>
    <m/>
    <x v="1"/>
  </r>
  <r>
    <s v="Exp2"/>
    <x v="0"/>
    <s v="Ma 24-1"/>
    <x v="0"/>
    <x v="3"/>
    <x v="5"/>
    <x v="8"/>
    <m/>
    <x v="0"/>
    <m/>
    <x v="3"/>
    <m/>
    <n v="17"/>
    <m/>
    <n v="380"/>
    <m/>
    <m/>
    <m/>
    <n v="20"/>
    <m/>
    <m/>
    <n v="5"/>
    <m/>
    <m/>
    <m/>
    <n v="37"/>
    <m/>
    <m/>
    <m/>
    <x v="1"/>
  </r>
  <r>
    <s v="Exp2"/>
    <x v="0"/>
    <s v="Ma 24-1"/>
    <x v="0"/>
    <x v="3"/>
    <x v="5"/>
    <x v="8"/>
    <m/>
    <x v="0"/>
    <m/>
    <x v="4"/>
    <m/>
    <n v="15"/>
    <m/>
    <n v="400"/>
    <m/>
    <m/>
    <m/>
    <n v="21"/>
    <m/>
    <m/>
    <n v="5"/>
    <m/>
    <m/>
    <m/>
    <n v="36"/>
    <m/>
    <m/>
    <m/>
    <x v="1"/>
  </r>
  <r>
    <s v="Exp2"/>
    <x v="0"/>
    <s v="Ma 24-1"/>
    <x v="0"/>
    <x v="3"/>
    <x v="5"/>
    <x v="8"/>
    <m/>
    <x v="0"/>
    <m/>
    <x v="5"/>
    <m/>
    <n v="17"/>
    <m/>
    <n v="340"/>
    <m/>
    <m/>
    <m/>
    <n v="19"/>
    <m/>
    <m/>
    <n v="3"/>
    <m/>
    <m/>
    <m/>
    <n v="36"/>
    <m/>
    <m/>
    <m/>
    <x v="1"/>
  </r>
  <r>
    <s v="Exp2"/>
    <x v="0"/>
    <s v="Ma 24-2"/>
    <x v="0"/>
    <x v="3"/>
    <x v="5"/>
    <x v="8"/>
    <m/>
    <x v="0"/>
    <s v="Ma 24-2"/>
    <x v="1"/>
    <m/>
    <n v="16"/>
    <m/>
    <n v="465"/>
    <m/>
    <m/>
    <m/>
    <n v="23"/>
    <m/>
    <m/>
    <n v="4"/>
    <m/>
    <m/>
    <m/>
    <n v="39"/>
    <m/>
    <m/>
    <m/>
    <x v="1"/>
  </r>
  <r>
    <s v="Exp2"/>
    <x v="0"/>
    <s v="Ma 24-2"/>
    <x v="0"/>
    <x v="3"/>
    <x v="5"/>
    <x v="8"/>
    <m/>
    <x v="0"/>
    <m/>
    <x v="2"/>
    <m/>
    <n v="17"/>
    <m/>
    <n v="403"/>
    <m/>
    <m/>
    <m/>
    <n v="21"/>
    <m/>
    <m/>
    <n v="4"/>
    <m/>
    <m/>
    <m/>
    <n v="38"/>
    <m/>
    <m/>
    <m/>
    <x v="1"/>
  </r>
  <r>
    <s v="Exp2"/>
    <x v="0"/>
    <s v="Ma 24-2"/>
    <x v="0"/>
    <x v="3"/>
    <x v="5"/>
    <x v="8"/>
    <m/>
    <x v="0"/>
    <m/>
    <x v="3"/>
    <m/>
    <n v="17"/>
    <m/>
    <n v="410"/>
    <m/>
    <m/>
    <m/>
    <n v="21"/>
    <m/>
    <m/>
    <n v="4"/>
    <m/>
    <m/>
    <m/>
    <n v="38"/>
    <m/>
    <m/>
    <m/>
    <x v="1"/>
  </r>
  <r>
    <s v="Exp2"/>
    <x v="0"/>
    <s v="Ma 24-2"/>
    <x v="0"/>
    <x v="3"/>
    <x v="5"/>
    <x v="8"/>
    <m/>
    <x v="0"/>
    <m/>
    <x v="4"/>
    <m/>
    <n v="16"/>
    <m/>
    <n v="330"/>
    <m/>
    <m/>
    <m/>
    <n v="17"/>
    <m/>
    <m/>
    <n v="4"/>
    <m/>
    <m/>
    <m/>
    <n v="33"/>
    <m/>
    <m/>
    <m/>
    <x v="1"/>
  </r>
  <r>
    <s v="Exp2"/>
    <x v="0"/>
    <s v="Ma 24-2"/>
    <x v="0"/>
    <x v="3"/>
    <x v="5"/>
    <x v="8"/>
    <m/>
    <x v="0"/>
    <m/>
    <x v="5"/>
    <m/>
    <n v="17"/>
    <m/>
    <n v="387"/>
    <m/>
    <m/>
    <m/>
    <n v="19"/>
    <m/>
    <m/>
    <n v="4"/>
    <m/>
    <m/>
    <m/>
    <n v="36"/>
    <m/>
    <m/>
    <m/>
    <x v="1"/>
  </r>
  <r>
    <s v="Exp2"/>
    <x v="0"/>
    <s v="Ma 24-3"/>
    <x v="0"/>
    <x v="3"/>
    <x v="5"/>
    <x v="8"/>
    <m/>
    <x v="0"/>
    <s v="Ma 24-3"/>
    <x v="1"/>
    <m/>
    <n v="17"/>
    <m/>
    <n v="412"/>
    <m/>
    <m/>
    <m/>
    <n v="21"/>
    <m/>
    <m/>
    <n v="5"/>
    <m/>
    <m/>
    <m/>
    <n v="38"/>
    <m/>
    <m/>
    <m/>
    <x v="1"/>
  </r>
  <r>
    <s v="Exp2"/>
    <x v="0"/>
    <s v="Ma 24-3"/>
    <x v="0"/>
    <x v="3"/>
    <x v="5"/>
    <x v="8"/>
    <m/>
    <x v="0"/>
    <m/>
    <x v="2"/>
    <m/>
    <n v="18"/>
    <m/>
    <n v="400"/>
    <m/>
    <m/>
    <m/>
    <n v="18"/>
    <m/>
    <m/>
    <n v="5"/>
    <m/>
    <m/>
    <m/>
    <n v="36"/>
    <m/>
    <m/>
    <m/>
    <x v="1"/>
  </r>
  <r>
    <s v="Exp2"/>
    <x v="0"/>
    <s v="Ma 24-3"/>
    <x v="0"/>
    <x v="3"/>
    <x v="5"/>
    <x v="8"/>
    <m/>
    <x v="0"/>
    <m/>
    <x v="3"/>
    <m/>
    <n v="18"/>
    <m/>
    <n v="403"/>
    <m/>
    <m/>
    <m/>
    <n v="20"/>
    <m/>
    <m/>
    <n v="5"/>
    <m/>
    <m/>
    <m/>
    <n v="38"/>
    <m/>
    <m/>
    <m/>
    <x v="1"/>
  </r>
  <r>
    <s v="Exp2"/>
    <x v="0"/>
    <s v="Ma 24-3"/>
    <x v="0"/>
    <x v="3"/>
    <x v="5"/>
    <x v="8"/>
    <m/>
    <x v="0"/>
    <m/>
    <x v="4"/>
    <m/>
    <n v="17"/>
    <m/>
    <n v="360"/>
    <m/>
    <m/>
    <m/>
    <n v="19"/>
    <m/>
    <m/>
    <n v="4"/>
    <m/>
    <m/>
    <m/>
    <n v="36"/>
    <m/>
    <m/>
    <m/>
    <x v="1"/>
  </r>
  <r>
    <s v="Exp2"/>
    <x v="0"/>
    <s v="Ma 24-4"/>
    <x v="0"/>
    <x v="3"/>
    <x v="5"/>
    <x v="8"/>
    <m/>
    <x v="0"/>
    <s v="Ma 24-4"/>
    <x v="1"/>
    <m/>
    <n v="16"/>
    <m/>
    <n v="410"/>
    <m/>
    <m/>
    <m/>
    <n v="19"/>
    <m/>
    <m/>
    <n v="4"/>
    <m/>
    <m/>
    <m/>
    <n v="35"/>
    <m/>
    <m/>
    <m/>
    <x v="1"/>
  </r>
  <r>
    <s v="Exp2"/>
    <x v="0"/>
    <s v="Ma 24-4"/>
    <x v="0"/>
    <x v="3"/>
    <x v="5"/>
    <x v="8"/>
    <m/>
    <x v="0"/>
    <m/>
    <x v="2"/>
    <m/>
    <n v="18"/>
    <m/>
    <n v="445"/>
    <m/>
    <m/>
    <m/>
    <n v="19"/>
    <m/>
    <m/>
    <n v="4"/>
    <m/>
    <m/>
    <m/>
    <n v="37"/>
    <m/>
    <m/>
    <m/>
    <x v="1"/>
  </r>
  <r>
    <s v="Exp2"/>
    <x v="0"/>
    <s v="Ma 24-4"/>
    <x v="0"/>
    <x v="3"/>
    <x v="5"/>
    <x v="8"/>
    <m/>
    <x v="0"/>
    <m/>
    <x v="3"/>
    <m/>
    <n v="18"/>
    <m/>
    <m/>
    <m/>
    <m/>
    <m/>
    <m/>
    <m/>
    <m/>
    <m/>
    <m/>
    <m/>
    <m/>
    <s v=""/>
    <m/>
    <m/>
    <m/>
    <x v="1"/>
  </r>
  <r>
    <s v="Exp2"/>
    <x v="0"/>
    <s v="Ma 24-4"/>
    <x v="0"/>
    <x v="3"/>
    <x v="5"/>
    <x v="8"/>
    <m/>
    <x v="0"/>
    <m/>
    <x v="4"/>
    <m/>
    <n v="18"/>
    <m/>
    <n v="430"/>
    <m/>
    <m/>
    <m/>
    <n v="19"/>
    <m/>
    <m/>
    <n v="5"/>
    <m/>
    <m/>
    <m/>
    <n v="37"/>
    <m/>
    <m/>
    <m/>
    <x v="1"/>
  </r>
  <r>
    <s v="Exp2"/>
    <x v="0"/>
    <s v="Sa 24-1"/>
    <x v="0"/>
    <x v="3"/>
    <x v="7"/>
    <x v="1"/>
    <m/>
    <x v="0"/>
    <s v="Sa 24-1"/>
    <x v="1"/>
    <m/>
    <n v="9"/>
    <m/>
    <n v="392"/>
    <m/>
    <m/>
    <m/>
    <n v="17"/>
    <m/>
    <m/>
    <m/>
    <m/>
    <m/>
    <m/>
    <n v="26"/>
    <m/>
    <m/>
    <m/>
    <x v="1"/>
  </r>
  <r>
    <s v="Exp2"/>
    <x v="0"/>
    <s v="Sa 24-1"/>
    <x v="0"/>
    <x v="3"/>
    <x v="7"/>
    <x v="1"/>
    <m/>
    <x v="0"/>
    <m/>
    <x v="2"/>
    <m/>
    <n v="11"/>
    <m/>
    <n v="380"/>
    <m/>
    <m/>
    <m/>
    <n v="20"/>
    <m/>
    <m/>
    <m/>
    <m/>
    <m/>
    <m/>
    <n v="31"/>
    <m/>
    <m/>
    <m/>
    <x v="1"/>
  </r>
  <r>
    <s v="Exp2"/>
    <x v="0"/>
    <s v="Sa 24-1"/>
    <x v="0"/>
    <x v="3"/>
    <x v="7"/>
    <x v="1"/>
    <m/>
    <x v="0"/>
    <m/>
    <x v="3"/>
    <m/>
    <n v="9"/>
    <m/>
    <n v="410"/>
    <m/>
    <m/>
    <m/>
    <n v="19"/>
    <m/>
    <m/>
    <m/>
    <m/>
    <m/>
    <m/>
    <n v="28"/>
    <m/>
    <m/>
    <m/>
    <x v="1"/>
  </r>
  <r>
    <s v="Exp2"/>
    <x v="0"/>
    <s v="Sa 24-1"/>
    <x v="0"/>
    <x v="3"/>
    <x v="7"/>
    <x v="1"/>
    <m/>
    <x v="0"/>
    <m/>
    <x v="4"/>
    <m/>
    <n v="9"/>
    <m/>
    <n v="364"/>
    <m/>
    <m/>
    <m/>
    <n v="16"/>
    <m/>
    <m/>
    <m/>
    <m/>
    <m/>
    <m/>
    <n v="25"/>
    <m/>
    <m/>
    <m/>
    <x v="1"/>
  </r>
  <r>
    <s v="Exp2"/>
    <x v="0"/>
    <s v="Sa 24-2"/>
    <x v="0"/>
    <x v="3"/>
    <x v="7"/>
    <x v="1"/>
    <m/>
    <x v="0"/>
    <s v="Sa 24-2"/>
    <x v="1"/>
    <m/>
    <n v="10"/>
    <m/>
    <n v="400"/>
    <m/>
    <m/>
    <m/>
    <n v="16"/>
    <m/>
    <m/>
    <m/>
    <m/>
    <m/>
    <m/>
    <n v="26"/>
    <m/>
    <m/>
    <m/>
    <x v="1"/>
  </r>
  <r>
    <s v="Exp2"/>
    <x v="0"/>
    <s v="Sa 24-2"/>
    <x v="0"/>
    <x v="3"/>
    <x v="7"/>
    <x v="1"/>
    <m/>
    <x v="0"/>
    <m/>
    <x v="2"/>
    <m/>
    <n v="11"/>
    <m/>
    <n v="400"/>
    <m/>
    <m/>
    <m/>
    <n v="19"/>
    <m/>
    <m/>
    <m/>
    <m/>
    <m/>
    <m/>
    <n v="30"/>
    <m/>
    <m/>
    <m/>
    <x v="1"/>
  </r>
  <r>
    <s v="Exp2"/>
    <x v="0"/>
    <s v="Sa 24-2"/>
    <x v="0"/>
    <x v="3"/>
    <x v="7"/>
    <x v="1"/>
    <m/>
    <x v="0"/>
    <m/>
    <x v="3"/>
    <m/>
    <n v="9"/>
    <m/>
    <n v="410"/>
    <m/>
    <m/>
    <m/>
    <n v="21"/>
    <m/>
    <m/>
    <m/>
    <m/>
    <m/>
    <m/>
    <n v="30"/>
    <m/>
    <m/>
    <m/>
    <x v="1"/>
  </r>
  <r>
    <s v="Exp2"/>
    <x v="0"/>
    <s v="Sa 24-2"/>
    <x v="0"/>
    <x v="3"/>
    <x v="7"/>
    <x v="1"/>
    <m/>
    <x v="0"/>
    <m/>
    <x v="4"/>
    <m/>
    <n v="9"/>
    <m/>
    <n v="360"/>
    <m/>
    <m/>
    <m/>
    <n v="18"/>
    <m/>
    <m/>
    <m/>
    <m/>
    <m/>
    <m/>
    <n v="27"/>
    <m/>
    <m/>
    <m/>
    <x v="1"/>
  </r>
  <r>
    <s v="Exp2"/>
    <x v="0"/>
    <s v="Sa 24-4"/>
    <x v="0"/>
    <x v="3"/>
    <x v="7"/>
    <x v="1"/>
    <m/>
    <x v="0"/>
    <s v="Sa 24-4"/>
    <x v="1"/>
    <m/>
    <n v="8"/>
    <m/>
    <n v="325"/>
    <m/>
    <m/>
    <m/>
    <n v="16"/>
    <m/>
    <m/>
    <m/>
    <m/>
    <m/>
    <m/>
    <n v="24"/>
    <m/>
    <m/>
    <m/>
    <x v="1"/>
  </r>
  <r>
    <s v="Exp2"/>
    <x v="0"/>
    <s v="Sa 24-4"/>
    <x v="0"/>
    <x v="3"/>
    <x v="7"/>
    <x v="1"/>
    <m/>
    <x v="0"/>
    <m/>
    <x v="2"/>
    <m/>
    <n v="9"/>
    <m/>
    <n v="410"/>
    <m/>
    <m/>
    <m/>
    <n v="19"/>
    <m/>
    <m/>
    <m/>
    <m/>
    <m/>
    <m/>
    <n v="28"/>
    <m/>
    <m/>
    <m/>
    <x v="1"/>
  </r>
  <r>
    <s v="Exp2"/>
    <x v="0"/>
    <s v="Sa 24-4"/>
    <x v="0"/>
    <x v="3"/>
    <x v="7"/>
    <x v="1"/>
    <m/>
    <x v="0"/>
    <m/>
    <x v="3"/>
    <m/>
    <n v="9"/>
    <m/>
    <n v="395"/>
    <m/>
    <m/>
    <m/>
    <n v="17"/>
    <m/>
    <m/>
    <m/>
    <m/>
    <m/>
    <m/>
    <n v="26"/>
    <m/>
    <m/>
    <m/>
    <x v="1"/>
  </r>
  <r>
    <s v="Exp2"/>
    <x v="0"/>
    <s v="Sa 24-4"/>
    <x v="0"/>
    <x v="3"/>
    <x v="7"/>
    <x v="1"/>
    <m/>
    <x v="0"/>
    <m/>
    <x v="4"/>
    <m/>
    <n v="10"/>
    <m/>
    <n v="367"/>
    <m/>
    <m/>
    <m/>
    <n v="17"/>
    <m/>
    <m/>
    <m/>
    <m/>
    <m/>
    <m/>
    <n v="27"/>
    <m/>
    <m/>
    <m/>
    <x v="1"/>
  </r>
  <r>
    <s v="Exp2"/>
    <x v="0"/>
    <s v="Sa 24-3"/>
    <x v="0"/>
    <x v="3"/>
    <x v="7"/>
    <x v="2"/>
    <m/>
    <x v="0"/>
    <s v="Sa 24-3"/>
    <x v="1"/>
    <m/>
    <n v="10"/>
    <m/>
    <n v="385"/>
    <m/>
    <m/>
    <m/>
    <n v="19"/>
    <m/>
    <m/>
    <n v="3"/>
    <m/>
    <m/>
    <m/>
    <n v="29"/>
    <m/>
    <m/>
    <m/>
    <x v="1"/>
  </r>
  <r>
    <s v="Exp2"/>
    <x v="0"/>
    <s v="Sa 24-3"/>
    <x v="0"/>
    <x v="3"/>
    <x v="7"/>
    <x v="2"/>
    <m/>
    <x v="0"/>
    <m/>
    <x v="2"/>
    <m/>
    <n v="10"/>
    <m/>
    <n v="375"/>
    <m/>
    <m/>
    <m/>
    <n v="18"/>
    <m/>
    <m/>
    <n v="3"/>
    <m/>
    <m/>
    <m/>
    <n v="28"/>
    <m/>
    <m/>
    <m/>
    <x v="1"/>
  </r>
  <r>
    <s v="Exp2"/>
    <x v="0"/>
    <s v="Sa 24-3"/>
    <x v="0"/>
    <x v="3"/>
    <x v="7"/>
    <x v="2"/>
    <m/>
    <x v="0"/>
    <m/>
    <x v="3"/>
    <m/>
    <n v="8"/>
    <m/>
    <n v="370"/>
    <m/>
    <m/>
    <m/>
    <n v="18"/>
    <m/>
    <m/>
    <n v="3"/>
    <m/>
    <m/>
    <m/>
    <n v="26"/>
    <m/>
    <m/>
    <m/>
    <x v="1"/>
  </r>
  <r>
    <s v="Exp2"/>
    <x v="0"/>
    <s v="Sa 24-3"/>
    <x v="0"/>
    <x v="3"/>
    <x v="7"/>
    <x v="2"/>
    <m/>
    <x v="0"/>
    <m/>
    <x v="4"/>
    <m/>
    <n v="10"/>
    <m/>
    <n v="405"/>
    <m/>
    <m/>
    <m/>
    <n v="17"/>
    <m/>
    <m/>
    <n v="3"/>
    <m/>
    <m/>
    <m/>
    <n v="27"/>
    <m/>
    <m/>
    <m/>
    <x v="1"/>
  </r>
  <r>
    <s v="Exp2"/>
    <x v="0"/>
    <s v="Wa 24-1"/>
    <x v="0"/>
    <x v="3"/>
    <x v="8"/>
    <x v="7"/>
    <m/>
    <x v="0"/>
    <s v="Wa 24-1"/>
    <x v="1"/>
    <m/>
    <n v="17"/>
    <m/>
    <n v="375"/>
    <m/>
    <m/>
    <m/>
    <n v="20"/>
    <m/>
    <m/>
    <n v="6"/>
    <m/>
    <m/>
    <m/>
    <n v="37"/>
    <m/>
    <m/>
    <m/>
    <x v="1"/>
  </r>
  <r>
    <s v="Exp2"/>
    <x v="0"/>
    <s v="Wa 24-1"/>
    <x v="0"/>
    <x v="3"/>
    <x v="8"/>
    <x v="7"/>
    <m/>
    <x v="0"/>
    <m/>
    <x v="2"/>
    <m/>
    <n v="16"/>
    <m/>
    <n v="420"/>
    <m/>
    <m/>
    <m/>
    <n v="22"/>
    <m/>
    <m/>
    <n v="6"/>
    <m/>
    <m/>
    <m/>
    <n v="38"/>
    <m/>
    <m/>
    <m/>
    <x v="1"/>
  </r>
  <r>
    <s v="Exp2"/>
    <x v="0"/>
    <s v="Wa 24-1"/>
    <x v="0"/>
    <x v="3"/>
    <x v="8"/>
    <x v="7"/>
    <m/>
    <x v="0"/>
    <m/>
    <x v="3"/>
    <m/>
    <n v="20"/>
    <m/>
    <n v="370"/>
    <m/>
    <m/>
    <m/>
    <n v="23"/>
    <m/>
    <m/>
    <n v="6"/>
    <m/>
    <m/>
    <m/>
    <n v="43"/>
    <m/>
    <m/>
    <m/>
    <x v="1"/>
  </r>
  <r>
    <s v="Exp2"/>
    <x v="0"/>
    <s v="Wa 24-1"/>
    <x v="0"/>
    <x v="3"/>
    <x v="8"/>
    <x v="7"/>
    <m/>
    <x v="0"/>
    <m/>
    <x v="4"/>
    <m/>
    <n v="18"/>
    <m/>
    <n v="315"/>
    <m/>
    <m/>
    <m/>
    <n v="17"/>
    <m/>
    <m/>
    <n v="7"/>
    <m/>
    <m/>
    <m/>
    <n v="35"/>
    <m/>
    <m/>
    <m/>
    <x v="1"/>
  </r>
  <r>
    <s v="Exp2"/>
    <x v="0"/>
    <s v="Wa 24-2"/>
    <x v="0"/>
    <x v="3"/>
    <x v="8"/>
    <x v="7"/>
    <m/>
    <x v="0"/>
    <s v="Wa 24-2"/>
    <x v="1"/>
    <m/>
    <n v="16"/>
    <m/>
    <n v="370"/>
    <m/>
    <m/>
    <m/>
    <n v="22"/>
    <m/>
    <m/>
    <n v="6"/>
    <m/>
    <m/>
    <m/>
    <n v="38"/>
    <m/>
    <m/>
    <m/>
    <x v="1"/>
  </r>
  <r>
    <s v="Exp2"/>
    <x v="0"/>
    <s v="Wa 24-2"/>
    <x v="0"/>
    <x v="3"/>
    <x v="8"/>
    <x v="7"/>
    <m/>
    <x v="0"/>
    <m/>
    <x v="2"/>
    <m/>
    <n v="17"/>
    <m/>
    <n v="380"/>
    <m/>
    <m/>
    <m/>
    <n v="24"/>
    <m/>
    <m/>
    <n v="6"/>
    <m/>
    <m/>
    <m/>
    <n v="41"/>
    <m/>
    <m/>
    <m/>
    <x v="1"/>
  </r>
  <r>
    <s v="Exp2"/>
    <x v="0"/>
    <s v="Wa 24-3"/>
    <x v="0"/>
    <x v="3"/>
    <x v="8"/>
    <x v="8"/>
    <m/>
    <x v="4"/>
    <s v="Wa 24-3"/>
    <x v="1"/>
    <m/>
    <n v="15"/>
    <m/>
    <n v="445"/>
    <m/>
    <m/>
    <m/>
    <n v="28"/>
    <m/>
    <m/>
    <n v="5"/>
    <m/>
    <m/>
    <m/>
    <n v="43"/>
    <m/>
    <m/>
    <m/>
    <x v="1"/>
  </r>
  <r>
    <s v="Exp2"/>
    <x v="0"/>
    <s v="Wa 24-3"/>
    <x v="0"/>
    <x v="3"/>
    <x v="8"/>
    <x v="8"/>
    <m/>
    <x v="0"/>
    <m/>
    <x v="2"/>
    <m/>
    <n v="17"/>
    <m/>
    <n v="345"/>
    <m/>
    <m/>
    <m/>
    <n v="25"/>
    <m/>
    <m/>
    <n v="6"/>
    <m/>
    <m/>
    <m/>
    <n v="42"/>
    <m/>
    <m/>
    <m/>
    <x v="1"/>
  </r>
  <r>
    <s v="Exp2"/>
    <x v="0"/>
    <s v="Wa 24-4"/>
    <x v="0"/>
    <x v="3"/>
    <x v="8"/>
    <x v="8"/>
    <m/>
    <x v="0"/>
    <s v="Wa 24-4"/>
    <x v="1"/>
    <m/>
    <n v="17"/>
    <m/>
    <n v="433"/>
    <m/>
    <m/>
    <m/>
    <n v="23"/>
    <m/>
    <m/>
    <n v="7"/>
    <m/>
    <m/>
    <m/>
    <n v="40"/>
    <m/>
    <m/>
    <m/>
    <x v="1"/>
  </r>
  <r>
    <s v="Exp2"/>
    <x v="0"/>
    <s v="Wa 24-4"/>
    <x v="0"/>
    <x v="3"/>
    <x v="8"/>
    <x v="8"/>
    <m/>
    <x v="0"/>
    <m/>
    <x v="2"/>
    <m/>
    <n v="17"/>
    <m/>
    <n v="405"/>
    <m/>
    <m/>
    <m/>
    <n v="25"/>
    <m/>
    <m/>
    <n v="7"/>
    <m/>
    <m/>
    <m/>
    <n v="42"/>
    <m/>
    <m/>
    <m/>
    <x v="1"/>
  </r>
  <r>
    <s v="Exp2"/>
    <x v="0"/>
    <s v="Amarok 52-1"/>
    <x v="0"/>
    <x v="4"/>
    <x v="1"/>
    <x v="7"/>
    <m/>
    <x v="0"/>
    <s v="Amarok 52-1"/>
    <x v="1"/>
    <m/>
    <n v="16"/>
    <m/>
    <n v="420"/>
    <m/>
    <m/>
    <m/>
    <m/>
    <m/>
    <m/>
    <n v="5"/>
    <m/>
    <m/>
    <m/>
    <s v=""/>
    <m/>
    <m/>
    <m/>
    <x v="1"/>
  </r>
  <r>
    <s v="Exp2"/>
    <x v="0"/>
    <s v="Amarok 52-1"/>
    <x v="0"/>
    <x v="4"/>
    <x v="1"/>
    <x v="7"/>
    <m/>
    <x v="0"/>
    <m/>
    <x v="2"/>
    <m/>
    <n v="15"/>
    <m/>
    <n v="440"/>
    <m/>
    <m/>
    <m/>
    <n v="23"/>
    <m/>
    <m/>
    <n v="5"/>
    <m/>
    <m/>
    <m/>
    <n v="38"/>
    <m/>
    <m/>
    <m/>
    <x v="1"/>
  </r>
  <r>
    <s v="Exp2"/>
    <x v="0"/>
    <s v="Amarok 52-1"/>
    <x v="0"/>
    <x v="4"/>
    <x v="1"/>
    <x v="7"/>
    <m/>
    <x v="0"/>
    <m/>
    <x v="3"/>
    <m/>
    <n v="15"/>
    <m/>
    <n v="375"/>
    <m/>
    <m/>
    <m/>
    <n v="19"/>
    <m/>
    <m/>
    <n v="5"/>
    <m/>
    <m/>
    <m/>
    <n v="34"/>
    <m/>
    <m/>
    <m/>
    <x v="1"/>
  </r>
  <r>
    <s v="Exp2"/>
    <x v="0"/>
    <s v="Amarok 52-1"/>
    <x v="0"/>
    <x v="4"/>
    <x v="1"/>
    <x v="7"/>
    <m/>
    <x v="0"/>
    <m/>
    <x v="4"/>
    <m/>
    <n v="17"/>
    <m/>
    <n v="360"/>
    <m/>
    <m/>
    <m/>
    <n v="19"/>
    <m/>
    <m/>
    <n v="5"/>
    <m/>
    <m/>
    <m/>
    <n v="36"/>
    <m/>
    <m/>
    <m/>
    <x v="1"/>
  </r>
  <r>
    <s v="Exp2"/>
    <x v="0"/>
    <s v="Amarok 52-2"/>
    <x v="0"/>
    <x v="4"/>
    <x v="1"/>
    <x v="7"/>
    <m/>
    <x v="0"/>
    <s v="Amarok 52-2"/>
    <x v="1"/>
    <m/>
    <n v="16"/>
    <m/>
    <n v="445"/>
    <m/>
    <m/>
    <m/>
    <n v="23"/>
    <m/>
    <m/>
    <n v="5"/>
    <m/>
    <m/>
    <m/>
    <n v="39"/>
    <m/>
    <m/>
    <m/>
    <x v="1"/>
  </r>
  <r>
    <s v="Exp2"/>
    <x v="0"/>
    <s v="Amarok 52-2"/>
    <x v="0"/>
    <x v="4"/>
    <x v="1"/>
    <x v="7"/>
    <m/>
    <x v="0"/>
    <m/>
    <x v="2"/>
    <m/>
    <n v="13"/>
    <m/>
    <n v="395"/>
    <m/>
    <m/>
    <m/>
    <n v="21"/>
    <m/>
    <m/>
    <n v="4"/>
    <m/>
    <m/>
    <m/>
    <n v="34"/>
    <m/>
    <m/>
    <m/>
    <x v="1"/>
  </r>
  <r>
    <s v="Exp2"/>
    <x v="0"/>
    <s v="Amarok 52-2"/>
    <x v="0"/>
    <x v="4"/>
    <x v="1"/>
    <x v="7"/>
    <m/>
    <x v="0"/>
    <m/>
    <x v="3"/>
    <m/>
    <n v="17"/>
    <m/>
    <n v="470"/>
    <m/>
    <m/>
    <m/>
    <n v="19"/>
    <m/>
    <m/>
    <n v="5"/>
    <m/>
    <m/>
    <m/>
    <n v="36"/>
    <m/>
    <m/>
    <m/>
    <x v="1"/>
  </r>
  <r>
    <s v="Exp2"/>
    <x v="0"/>
    <s v="Amarok 52-2"/>
    <x v="0"/>
    <x v="4"/>
    <x v="1"/>
    <x v="7"/>
    <m/>
    <x v="0"/>
    <m/>
    <x v="4"/>
    <m/>
    <n v="14"/>
    <m/>
    <n v="403"/>
    <m/>
    <m/>
    <m/>
    <m/>
    <m/>
    <m/>
    <m/>
    <m/>
    <m/>
    <m/>
    <s v=""/>
    <m/>
    <m/>
    <m/>
    <x v="1"/>
  </r>
  <r>
    <s v="Exp2"/>
    <x v="0"/>
    <s v="Amarok 52-3"/>
    <x v="0"/>
    <x v="4"/>
    <x v="1"/>
    <x v="7"/>
    <m/>
    <x v="0"/>
    <s v="Amarok 52-3"/>
    <x v="1"/>
    <m/>
    <n v="16"/>
    <m/>
    <n v="425"/>
    <m/>
    <m/>
    <m/>
    <n v="19"/>
    <m/>
    <m/>
    <n v="4"/>
    <m/>
    <m/>
    <m/>
    <n v="35"/>
    <m/>
    <m/>
    <m/>
    <x v="1"/>
  </r>
  <r>
    <s v="Exp2"/>
    <x v="0"/>
    <s v="Amarok 52-3"/>
    <x v="0"/>
    <x v="4"/>
    <x v="1"/>
    <x v="7"/>
    <m/>
    <x v="0"/>
    <m/>
    <x v="2"/>
    <m/>
    <n v="14"/>
    <m/>
    <n v="400"/>
    <m/>
    <m/>
    <m/>
    <n v="20"/>
    <m/>
    <m/>
    <n v="4"/>
    <m/>
    <m/>
    <m/>
    <n v="34"/>
    <m/>
    <m/>
    <m/>
    <x v="1"/>
  </r>
  <r>
    <s v="Exp2"/>
    <x v="0"/>
    <s v="Amarok 52-3"/>
    <x v="0"/>
    <x v="4"/>
    <x v="1"/>
    <x v="7"/>
    <m/>
    <x v="0"/>
    <m/>
    <x v="3"/>
    <m/>
    <n v="17"/>
    <m/>
    <n v="405"/>
    <m/>
    <m/>
    <m/>
    <n v="22"/>
    <m/>
    <m/>
    <n v="5"/>
    <m/>
    <m/>
    <m/>
    <n v="39"/>
    <m/>
    <m/>
    <m/>
    <x v="1"/>
  </r>
  <r>
    <s v="Exp2"/>
    <x v="0"/>
    <s v="Amarok 52-3"/>
    <x v="0"/>
    <x v="4"/>
    <x v="1"/>
    <x v="7"/>
    <m/>
    <x v="0"/>
    <m/>
    <x v="4"/>
    <m/>
    <n v="16"/>
    <m/>
    <n v="345"/>
    <m/>
    <m/>
    <m/>
    <n v="24"/>
    <m/>
    <m/>
    <n v="4"/>
    <m/>
    <m/>
    <m/>
    <n v="40"/>
    <m/>
    <m/>
    <m/>
    <x v="1"/>
  </r>
  <r>
    <s v="Exp2"/>
    <x v="0"/>
    <s v="Amarok 52-4"/>
    <x v="0"/>
    <x v="4"/>
    <x v="1"/>
    <x v="7"/>
    <m/>
    <x v="0"/>
    <s v="Amarok 52-4"/>
    <x v="1"/>
    <m/>
    <n v="17"/>
    <m/>
    <n v="445"/>
    <m/>
    <m/>
    <m/>
    <n v="19"/>
    <m/>
    <m/>
    <n v="5"/>
    <m/>
    <m/>
    <m/>
    <n v="36"/>
    <m/>
    <m/>
    <m/>
    <x v="1"/>
  </r>
  <r>
    <s v="Exp2"/>
    <x v="0"/>
    <s v="Amarok 52-4"/>
    <x v="0"/>
    <x v="4"/>
    <x v="1"/>
    <x v="7"/>
    <m/>
    <x v="0"/>
    <m/>
    <x v="2"/>
    <m/>
    <n v="15"/>
    <m/>
    <n v="400"/>
    <m/>
    <m/>
    <m/>
    <n v="23"/>
    <m/>
    <m/>
    <n v="4"/>
    <m/>
    <m/>
    <m/>
    <n v="38"/>
    <m/>
    <m/>
    <m/>
    <x v="1"/>
  </r>
  <r>
    <s v="Exp2"/>
    <x v="0"/>
    <s v="Amarok 52-4"/>
    <x v="0"/>
    <x v="4"/>
    <x v="1"/>
    <x v="7"/>
    <m/>
    <x v="0"/>
    <m/>
    <x v="3"/>
    <m/>
    <n v="17"/>
    <m/>
    <n v="380"/>
    <m/>
    <m/>
    <m/>
    <n v="18"/>
    <m/>
    <m/>
    <n v="4"/>
    <m/>
    <m/>
    <m/>
    <n v="35"/>
    <m/>
    <m/>
    <m/>
    <x v="1"/>
  </r>
  <r>
    <s v="Exp2"/>
    <x v="0"/>
    <s v="Amarok 52-4"/>
    <x v="0"/>
    <x v="4"/>
    <x v="1"/>
    <x v="7"/>
    <m/>
    <x v="0"/>
    <m/>
    <x v="4"/>
    <m/>
    <n v="16"/>
    <m/>
    <n v="365"/>
    <m/>
    <m/>
    <m/>
    <n v="17"/>
    <m/>
    <m/>
    <n v="4"/>
    <m/>
    <m/>
    <m/>
    <n v="33"/>
    <m/>
    <m/>
    <m/>
    <x v="1"/>
  </r>
  <r>
    <s v="Exp2"/>
    <x v="0"/>
    <s v="Aspiring 52-1"/>
    <x v="0"/>
    <x v="4"/>
    <x v="2"/>
    <x v="7"/>
    <m/>
    <x v="0"/>
    <s v="Aspiring 52-1"/>
    <x v="1"/>
    <m/>
    <n v="16"/>
    <m/>
    <n v="435"/>
    <m/>
    <m/>
    <m/>
    <n v="24"/>
    <m/>
    <m/>
    <n v="5"/>
    <m/>
    <m/>
    <m/>
    <n v="40"/>
    <m/>
    <m/>
    <m/>
    <x v="1"/>
  </r>
  <r>
    <s v="Exp2"/>
    <x v="0"/>
    <s v="Aspiring 52-1"/>
    <x v="0"/>
    <x v="4"/>
    <x v="2"/>
    <x v="7"/>
    <m/>
    <x v="0"/>
    <m/>
    <x v="2"/>
    <m/>
    <n v="14"/>
    <m/>
    <n v="450"/>
    <m/>
    <m/>
    <m/>
    <n v="26"/>
    <m/>
    <m/>
    <n v="6"/>
    <m/>
    <m/>
    <m/>
    <n v="40"/>
    <m/>
    <m/>
    <m/>
    <x v="1"/>
  </r>
  <r>
    <s v="Exp2"/>
    <x v="0"/>
    <s v="Aspiring 52-1"/>
    <x v="0"/>
    <x v="4"/>
    <x v="2"/>
    <x v="7"/>
    <m/>
    <x v="0"/>
    <m/>
    <x v="3"/>
    <m/>
    <n v="16"/>
    <m/>
    <n v="455"/>
    <m/>
    <m/>
    <m/>
    <n v="24"/>
    <m/>
    <m/>
    <n v="7"/>
    <m/>
    <m/>
    <m/>
    <n v="40"/>
    <m/>
    <m/>
    <m/>
    <x v="1"/>
  </r>
  <r>
    <s v="Exp2"/>
    <x v="0"/>
    <s v="Aspiring 52-1"/>
    <x v="0"/>
    <x v="4"/>
    <x v="2"/>
    <x v="7"/>
    <m/>
    <x v="0"/>
    <m/>
    <x v="4"/>
    <m/>
    <n v="14"/>
    <m/>
    <n v="495"/>
    <m/>
    <m/>
    <m/>
    <n v="23"/>
    <m/>
    <m/>
    <n v="5"/>
    <m/>
    <m/>
    <m/>
    <n v="37"/>
    <m/>
    <m/>
    <m/>
    <x v="1"/>
  </r>
  <r>
    <s v="Exp2"/>
    <x v="0"/>
    <s v="Aspiring 52-2"/>
    <x v="0"/>
    <x v="4"/>
    <x v="2"/>
    <x v="7"/>
    <m/>
    <x v="0"/>
    <s v="Aspiring 52-2"/>
    <x v="1"/>
    <m/>
    <n v="17"/>
    <m/>
    <n v="405"/>
    <m/>
    <m/>
    <m/>
    <n v="25"/>
    <m/>
    <m/>
    <n v="5"/>
    <m/>
    <m/>
    <m/>
    <n v="42"/>
    <m/>
    <m/>
    <m/>
    <x v="1"/>
  </r>
  <r>
    <s v="Exp2"/>
    <x v="0"/>
    <s v="Aspiring 52-2"/>
    <x v="0"/>
    <x v="4"/>
    <x v="2"/>
    <x v="7"/>
    <m/>
    <x v="0"/>
    <m/>
    <x v="2"/>
    <m/>
    <n v="16"/>
    <m/>
    <n v="403"/>
    <m/>
    <m/>
    <m/>
    <n v="23"/>
    <m/>
    <m/>
    <n v="5"/>
    <m/>
    <m/>
    <m/>
    <n v="39"/>
    <m/>
    <m/>
    <m/>
    <x v="1"/>
  </r>
  <r>
    <s v="Exp2"/>
    <x v="0"/>
    <s v="Aspiring 52-2"/>
    <x v="0"/>
    <x v="4"/>
    <x v="2"/>
    <x v="7"/>
    <m/>
    <x v="0"/>
    <m/>
    <x v="3"/>
    <m/>
    <n v="17"/>
    <m/>
    <m/>
    <m/>
    <m/>
    <m/>
    <m/>
    <m/>
    <m/>
    <m/>
    <m/>
    <m/>
    <m/>
    <s v=""/>
    <m/>
    <m/>
    <m/>
    <x v="1"/>
  </r>
  <r>
    <s v="Exp2"/>
    <x v="0"/>
    <s v="Aspiring 52-3"/>
    <x v="0"/>
    <x v="4"/>
    <x v="2"/>
    <x v="7"/>
    <m/>
    <x v="0"/>
    <s v="Aspiring 52-3"/>
    <x v="1"/>
    <m/>
    <n v="14"/>
    <m/>
    <n v="400"/>
    <m/>
    <m/>
    <m/>
    <n v="21"/>
    <m/>
    <m/>
    <n v="4"/>
    <m/>
    <m/>
    <m/>
    <n v="35"/>
    <m/>
    <m/>
    <m/>
    <x v="1"/>
  </r>
  <r>
    <s v="Exp2"/>
    <x v="0"/>
    <s v="Aspiring 52-3"/>
    <x v="0"/>
    <x v="4"/>
    <x v="2"/>
    <x v="7"/>
    <m/>
    <x v="0"/>
    <m/>
    <x v="2"/>
    <m/>
    <n v="15"/>
    <m/>
    <n v="420"/>
    <m/>
    <m/>
    <m/>
    <n v="22"/>
    <m/>
    <m/>
    <n v="5"/>
    <m/>
    <m/>
    <m/>
    <n v="37"/>
    <m/>
    <m/>
    <m/>
    <x v="1"/>
  </r>
  <r>
    <s v="Exp2"/>
    <x v="0"/>
    <s v="Aspiring 52-3"/>
    <x v="0"/>
    <x v="4"/>
    <x v="2"/>
    <x v="7"/>
    <m/>
    <x v="0"/>
    <m/>
    <x v="3"/>
    <m/>
    <n v="12"/>
    <m/>
    <n v="360"/>
    <m/>
    <m/>
    <m/>
    <m/>
    <m/>
    <m/>
    <n v="3"/>
    <m/>
    <m/>
    <m/>
    <s v=""/>
    <m/>
    <m/>
    <m/>
    <x v="1"/>
  </r>
  <r>
    <s v="Exp2"/>
    <x v="0"/>
    <s v="Aspiring 52-3"/>
    <x v="0"/>
    <x v="4"/>
    <x v="2"/>
    <x v="7"/>
    <m/>
    <x v="0"/>
    <m/>
    <x v="4"/>
    <m/>
    <n v="18"/>
    <m/>
    <m/>
    <m/>
    <m/>
    <m/>
    <m/>
    <m/>
    <m/>
    <m/>
    <m/>
    <m/>
    <m/>
    <s v=""/>
    <m/>
    <m/>
    <m/>
    <x v="1"/>
  </r>
  <r>
    <s v="Exp2"/>
    <x v="0"/>
    <s v="Aspiring 52-4"/>
    <x v="0"/>
    <x v="4"/>
    <x v="2"/>
    <x v="7"/>
    <m/>
    <x v="0"/>
    <s v="Aspiring 52-4"/>
    <x v="1"/>
    <m/>
    <n v="12"/>
    <m/>
    <n v="380"/>
    <m/>
    <m/>
    <m/>
    <m/>
    <m/>
    <m/>
    <n v="4"/>
    <m/>
    <m/>
    <m/>
    <s v=""/>
    <m/>
    <m/>
    <m/>
    <x v="1"/>
  </r>
  <r>
    <s v="Exp2"/>
    <x v="0"/>
    <s v="Aspiring 52-4"/>
    <x v="0"/>
    <x v="4"/>
    <x v="2"/>
    <x v="7"/>
    <m/>
    <x v="0"/>
    <m/>
    <x v="2"/>
    <m/>
    <n v="14"/>
    <m/>
    <n v="360"/>
    <m/>
    <m/>
    <m/>
    <n v="17"/>
    <m/>
    <m/>
    <n v="4"/>
    <m/>
    <m/>
    <m/>
    <n v="31"/>
    <m/>
    <m/>
    <m/>
    <x v="1"/>
  </r>
  <r>
    <s v="Exp2"/>
    <x v="0"/>
    <s v="Aspiring 52-4"/>
    <x v="0"/>
    <x v="4"/>
    <x v="2"/>
    <x v="7"/>
    <m/>
    <x v="0"/>
    <m/>
    <x v="3"/>
    <m/>
    <n v="17"/>
    <m/>
    <n v="385"/>
    <m/>
    <m/>
    <m/>
    <n v="24"/>
    <m/>
    <m/>
    <n v="6"/>
    <m/>
    <m/>
    <m/>
    <n v="41"/>
    <m/>
    <m/>
    <m/>
    <x v="1"/>
  </r>
  <r>
    <s v="Exp2"/>
    <x v="0"/>
    <s v="Aspiring 52-4"/>
    <x v="0"/>
    <x v="4"/>
    <x v="2"/>
    <x v="7"/>
    <m/>
    <x v="0"/>
    <m/>
    <x v="4"/>
    <m/>
    <n v="17"/>
    <m/>
    <m/>
    <m/>
    <m/>
    <m/>
    <m/>
    <m/>
    <m/>
    <m/>
    <m/>
    <m/>
    <m/>
    <s v=""/>
    <m/>
    <m/>
    <m/>
    <x v="1"/>
  </r>
  <r>
    <s v="Exp2"/>
    <x v="0"/>
    <s v="Batten Winter 52-1"/>
    <x v="0"/>
    <x v="4"/>
    <x v="3"/>
    <x v="2"/>
    <m/>
    <x v="0"/>
    <s v="Batten Winter 52-1"/>
    <x v="1"/>
    <m/>
    <n v="10"/>
    <m/>
    <n v="400"/>
    <m/>
    <m/>
    <m/>
    <n v="17"/>
    <m/>
    <m/>
    <n v="3"/>
    <m/>
    <m/>
    <m/>
    <n v="27"/>
    <m/>
    <m/>
    <m/>
    <x v="1"/>
  </r>
  <r>
    <s v="Exp2"/>
    <x v="0"/>
    <s v="Batten Winter 52-1"/>
    <x v="0"/>
    <x v="4"/>
    <x v="3"/>
    <x v="2"/>
    <m/>
    <x v="0"/>
    <m/>
    <x v="2"/>
    <m/>
    <n v="8"/>
    <m/>
    <n v="487"/>
    <m/>
    <m/>
    <m/>
    <n v="15"/>
    <m/>
    <m/>
    <n v="3"/>
    <m/>
    <m/>
    <m/>
    <n v="23"/>
    <m/>
    <m/>
    <m/>
    <x v="1"/>
  </r>
  <r>
    <s v="Exp2"/>
    <x v="0"/>
    <s v="Batten Winter 52-1"/>
    <x v="0"/>
    <x v="4"/>
    <x v="3"/>
    <x v="2"/>
    <m/>
    <x v="0"/>
    <m/>
    <x v="3"/>
    <m/>
    <n v="9"/>
    <m/>
    <n v="350"/>
    <m/>
    <m/>
    <m/>
    <m/>
    <m/>
    <m/>
    <n v="3"/>
    <m/>
    <m/>
    <m/>
    <s v=""/>
    <m/>
    <m/>
    <m/>
    <x v="1"/>
  </r>
  <r>
    <s v="Exp2"/>
    <x v="0"/>
    <s v="Batten Winter 52-4"/>
    <x v="0"/>
    <x v="4"/>
    <x v="3"/>
    <x v="2"/>
    <m/>
    <x v="0"/>
    <s v="Batten Winter 52-4"/>
    <x v="1"/>
    <m/>
    <n v="10"/>
    <m/>
    <n v="374"/>
    <m/>
    <m/>
    <m/>
    <n v="16"/>
    <m/>
    <m/>
    <n v="3"/>
    <m/>
    <m/>
    <m/>
    <n v="26"/>
    <m/>
    <m/>
    <m/>
    <x v="1"/>
  </r>
  <r>
    <s v="Exp2"/>
    <x v="0"/>
    <s v="Batten Winter 52-4"/>
    <x v="0"/>
    <x v="4"/>
    <x v="3"/>
    <x v="2"/>
    <m/>
    <x v="0"/>
    <m/>
    <x v="2"/>
    <m/>
    <n v="10"/>
    <m/>
    <n v="440"/>
    <m/>
    <m/>
    <m/>
    <n v="16"/>
    <m/>
    <m/>
    <n v="4"/>
    <m/>
    <m/>
    <m/>
    <n v="26"/>
    <m/>
    <m/>
    <m/>
    <x v="1"/>
  </r>
  <r>
    <s v="Exp2"/>
    <x v="0"/>
    <s v="Batten W 52-3"/>
    <x v="0"/>
    <x v="4"/>
    <x v="3"/>
    <x v="4"/>
    <m/>
    <x v="0"/>
    <s v="Batten W 52-3"/>
    <x v="1"/>
    <m/>
    <n v="11"/>
    <m/>
    <n v="440"/>
    <m/>
    <m/>
    <m/>
    <n v="18"/>
    <m/>
    <m/>
    <n v="4"/>
    <m/>
    <m/>
    <m/>
    <n v="29"/>
    <m/>
    <m/>
    <m/>
    <x v="1"/>
  </r>
  <r>
    <s v="Exp2"/>
    <x v="0"/>
    <s v="Batten W 52-3"/>
    <x v="0"/>
    <x v="4"/>
    <x v="3"/>
    <x v="4"/>
    <m/>
    <x v="0"/>
    <m/>
    <x v="2"/>
    <m/>
    <n v="11"/>
    <m/>
    <n v="460"/>
    <m/>
    <m/>
    <m/>
    <n v="16"/>
    <m/>
    <m/>
    <n v="4"/>
    <m/>
    <m/>
    <m/>
    <n v="27"/>
    <m/>
    <m/>
    <m/>
    <x v="1"/>
  </r>
  <r>
    <s v="Exp2"/>
    <x v="0"/>
    <s v="Batten W 52-3"/>
    <x v="0"/>
    <x v="4"/>
    <x v="3"/>
    <x v="4"/>
    <m/>
    <x v="0"/>
    <m/>
    <x v="3"/>
    <m/>
    <n v="13"/>
    <m/>
    <n v="500"/>
    <m/>
    <m/>
    <m/>
    <n v="17"/>
    <m/>
    <m/>
    <n v="5"/>
    <m/>
    <m/>
    <m/>
    <n v="30"/>
    <m/>
    <m/>
    <m/>
    <x v="1"/>
  </r>
  <r>
    <s v="Exp2"/>
    <x v="0"/>
    <s v="Batten W 52-3"/>
    <x v="0"/>
    <x v="4"/>
    <x v="3"/>
    <x v="4"/>
    <m/>
    <x v="0"/>
    <m/>
    <x v="4"/>
    <m/>
    <n v="11"/>
    <m/>
    <n v="430"/>
    <m/>
    <m/>
    <m/>
    <n v="17"/>
    <m/>
    <m/>
    <m/>
    <m/>
    <m/>
    <m/>
    <n v="28"/>
    <m/>
    <m/>
    <m/>
    <x v="1"/>
  </r>
  <r>
    <s v="Exp2"/>
    <x v="0"/>
    <s v="Batten W 52-2"/>
    <x v="0"/>
    <x v="4"/>
    <x v="3"/>
    <x v="7"/>
    <m/>
    <x v="0"/>
    <s v="Batten W 52-2"/>
    <x v="1"/>
    <m/>
    <n v="12"/>
    <m/>
    <n v="411"/>
    <m/>
    <m/>
    <m/>
    <m/>
    <m/>
    <m/>
    <n v="4"/>
    <m/>
    <m/>
    <m/>
    <s v=""/>
    <m/>
    <m/>
    <m/>
    <x v="1"/>
  </r>
  <r>
    <s v="Exp2"/>
    <x v="0"/>
    <s v="Batten W 52-2"/>
    <x v="0"/>
    <x v="4"/>
    <x v="3"/>
    <x v="7"/>
    <m/>
    <x v="0"/>
    <m/>
    <x v="2"/>
    <m/>
    <n v="13"/>
    <m/>
    <n v="485"/>
    <m/>
    <m/>
    <m/>
    <n v="21"/>
    <m/>
    <m/>
    <n v="4"/>
    <m/>
    <m/>
    <m/>
    <n v="34"/>
    <m/>
    <m/>
    <m/>
    <x v="1"/>
  </r>
  <r>
    <s v="Exp2"/>
    <x v="0"/>
    <s v="Batten W 52-2"/>
    <x v="0"/>
    <x v="4"/>
    <x v="3"/>
    <x v="7"/>
    <m/>
    <x v="0"/>
    <m/>
    <x v="3"/>
    <m/>
    <n v="14"/>
    <m/>
    <n v="410"/>
    <m/>
    <m/>
    <m/>
    <n v="19"/>
    <m/>
    <m/>
    <n v="5"/>
    <m/>
    <m/>
    <m/>
    <n v="33"/>
    <m/>
    <m/>
    <m/>
    <x v="1"/>
  </r>
  <r>
    <s v="Exp2"/>
    <x v="0"/>
    <s v="Batten W 52-2"/>
    <x v="0"/>
    <x v="4"/>
    <x v="3"/>
    <x v="7"/>
    <m/>
    <x v="0"/>
    <m/>
    <x v="4"/>
    <m/>
    <n v="11"/>
    <m/>
    <n v="409"/>
    <m/>
    <m/>
    <m/>
    <n v="17"/>
    <m/>
    <m/>
    <n v="3"/>
    <m/>
    <m/>
    <m/>
    <n v="28"/>
    <m/>
    <m/>
    <m/>
    <x v="1"/>
  </r>
  <r>
    <s v="Exp2"/>
    <x v="0"/>
    <s v="Consort 52-1"/>
    <x v="0"/>
    <x v="4"/>
    <x v="4"/>
    <x v="7"/>
    <m/>
    <x v="0"/>
    <s v="Consort 52-1"/>
    <x v="1"/>
    <m/>
    <n v="14"/>
    <m/>
    <n v="400"/>
    <m/>
    <m/>
    <m/>
    <n v="21"/>
    <m/>
    <m/>
    <n v="5"/>
    <m/>
    <m/>
    <m/>
    <n v="35"/>
    <m/>
    <m/>
    <m/>
    <x v="1"/>
  </r>
  <r>
    <s v="Exp2"/>
    <x v="0"/>
    <s v="Consort 52-1"/>
    <x v="0"/>
    <x v="4"/>
    <x v="4"/>
    <x v="7"/>
    <m/>
    <x v="0"/>
    <m/>
    <x v="2"/>
    <m/>
    <n v="14"/>
    <m/>
    <m/>
    <m/>
    <m/>
    <m/>
    <m/>
    <m/>
    <m/>
    <m/>
    <m/>
    <m/>
    <m/>
    <s v=""/>
    <m/>
    <m/>
    <m/>
    <x v="1"/>
  </r>
  <r>
    <s v="Exp2"/>
    <x v="0"/>
    <s v="Consort 52-1"/>
    <x v="0"/>
    <x v="4"/>
    <x v="4"/>
    <x v="7"/>
    <m/>
    <x v="0"/>
    <m/>
    <x v="3"/>
    <m/>
    <n v="17"/>
    <m/>
    <m/>
    <m/>
    <m/>
    <m/>
    <m/>
    <m/>
    <m/>
    <m/>
    <m/>
    <m/>
    <m/>
    <s v=""/>
    <m/>
    <m/>
    <m/>
    <x v="1"/>
  </r>
  <r>
    <s v="Exp2"/>
    <x v="0"/>
    <s v="Consort 52-1"/>
    <x v="0"/>
    <x v="4"/>
    <x v="4"/>
    <x v="7"/>
    <m/>
    <x v="0"/>
    <m/>
    <x v="4"/>
    <m/>
    <n v="15"/>
    <m/>
    <m/>
    <m/>
    <m/>
    <m/>
    <m/>
    <m/>
    <m/>
    <m/>
    <m/>
    <m/>
    <m/>
    <s v=""/>
    <m/>
    <m/>
    <m/>
    <x v="1"/>
  </r>
  <r>
    <s v="Exp2"/>
    <x v="0"/>
    <s v="Consort 52-2"/>
    <x v="0"/>
    <x v="4"/>
    <x v="4"/>
    <x v="7"/>
    <m/>
    <x v="0"/>
    <s v="Consort 52-2"/>
    <x v="1"/>
    <m/>
    <n v="15"/>
    <m/>
    <m/>
    <m/>
    <m/>
    <m/>
    <m/>
    <m/>
    <m/>
    <m/>
    <m/>
    <m/>
    <m/>
    <s v=""/>
    <m/>
    <m/>
    <m/>
    <x v="1"/>
  </r>
  <r>
    <s v="Exp2"/>
    <x v="0"/>
    <s v="Consort 52-2"/>
    <x v="0"/>
    <x v="4"/>
    <x v="4"/>
    <x v="7"/>
    <m/>
    <x v="0"/>
    <m/>
    <x v="2"/>
    <m/>
    <n v="16"/>
    <m/>
    <m/>
    <m/>
    <m/>
    <m/>
    <m/>
    <m/>
    <m/>
    <m/>
    <m/>
    <m/>
    <m/>
    <s v=""/>
    <m/>
    <m/>
    <m/>
    <x v="1"/>
  </r>
  <r>
    <s v="Exp2"/>
    <x v="0"/>
    <s v="Consort 52-2"/>
    <x v="0"/>
    <x v="4"/>
    <x v="4"/>
    <x v="7"/>
    <m/>
    <x v="0"/>
    <m/>
    <x v="3"/>
    <m/>
    <n v="17"/>
    <m/>
    <m/>
    <m/>
    <m/>
    <m/>
    <m/>
    <m/>
    <m/>
    <m/>
    <m/>
    <m/>
    <m/>
    <s v=""/>
    <m/>
    <m/>
    <m/>
    <x v="1"/>
  </r>
  <r>
    <s v="Exp2"/>
    <x v="0"/>
    <s v="Consort 52-2"/>
    <x v="0"/>
    <x v="4"/>
    <x v="4"/>
    <x v="7"/>
    <m/>
    <x v="0"/>
    <m/>
    <x v="4"/>
    <m/>
    <n v="17"/>
    <m/>
    <m/>
    <m/>
    <m/>
    <m/>
    <m/>
    <m/>
    <m/>
    <m/>
    <m/>
    <m/>
    <m/>
    <s v=""/>
    <m/>
    <m/>
    <m/>
    <x v="1"/>
  </r>
  <r>
    <s v="Exp2"/>
    <x v="0"/>
    <s v="Consort 52-3"/>
    <x v="0"/>
    <x v="4"/>
    <x v="4"/>
    <x v="7"/>
    <m/>
    <x v="0"/>
    <s v="Consort 52-3"/>
    <x v="1"/>
    <m/>
    <n v="15"/>
    <m/>
    <n v="355"/>
    <m/>
    <m/>
    <m/>
    <m/>
    <m/>
    <m/>
    <m/>
    <m/>
    <m/>
    <m/>
    <s v=""/>
    <m/>
    <m/>
    <m/>
    <x v="1"/>
  </r>
  <r>
    <s v="Exp2"/>
    <x v="0"/>
    <s v="Consort 52-3"/>
    <x v="0"/>
    <x v="4"/>
    <x v="4"/>
    <x v="7"/>
    <m/>
    <x v="0"/>
    <m/>
    <x v="2"/>
    <m/>
    <n v="15"/>
    <m/>
    <m/>
    <m/>
    <m/>
    <m/>
    <m/>
    <m/>
    <m/>
    <m/>
    <m/>
    <m/>
    <m/>
    <s v=""/>
    <m/>
    <m/>
    <m/>
    <x v="1"/>
  </r>
  <r>
    <s v="Exp2"/>
    <x v="0"/>
    <s v="Consort 52-3"/>
    <x v="0"/>
    <x v="4"/>
    <x v="4"/>
    <x v="7"/>
    <m/>
    <x v="0"/>
    <m/>
    <x v="3"/>
    <m/>
    <n v="15"/>
    <m/>
    <m/>
    <m/>
    <m/>
    <m/>
    <m/>
    <m/>
    <m/>
    <m/>
    <m/>
    <m/>
    <m/>
    <s v=""/>
    <m/>
    <m/>
    <m/>
    <x v="1"/>
  </r>
  <r>
    <s v="Exp2"/>
    <x v="0"/>
    <s v="Consort 52-4"/>
    <x v="0"/>
    <x v="4"/>
    <x v="4"/>
    <x v="8"/>
    <m/>
    <x v="0"/>
    <s v="Consort 52-4"/>
    <x v="1"/>
    <m/>
    <n v="15"/>
    <m/>
    <n v="330"/>
    <m/>
    <m/>
    <m/>
    <n v="20"/>
    <m/>
    <m/>
    <n v="5"/>
    <m/>
    <m/>
    <m/>
    <n v="35"/>
    <m/>
    <m/>
    <m/>
    <x v="1"/>
  </r>
  <r>
    <s v="Exp2"/>
    <x v="0"/>
    <s v="Consort 52-4"/>
    <x v="0"/>
    <x v="4"/>
    <x v="4"/>
    <x v="8"/>
    <m/>
    <x v="0"/>
    <m/>
    <x v="2"/>
    <m/>
    <n v="14"/>
    <m/>
    <n v="315"/>
    <m/>
    <m/>
    <m/>
    <n v="20"/>
    <m/>
    <m/>
    <n v="4"/>
    <m/>
    <m/>
    <m/>
    <n v="34"/>
    <m/>
    <m/>
    <m/>
    <x v="1"/>
  </r>
  <r>
    <s v="Exp2"/>
    <x v="0"/>
    <s v="CRWT 153 52-1"/>
    <x v="1"/>
    <x v="4"/>
    <x v="9"/>
    <x v="8"/>
    <m/>
    <x v="0"/>
    <s v="CRWT 153 52-1"/>
    <x v="1"/>
    <m/>
    <n v="18"/>
    <n v="18"/>
    <m/>
    <m/>
    <m/>
    <m/>
    <m/>
    <m/>
    <s v="FL"/>
    <n v="5"/>
    <m/>
    <m/>
    <m/>
    <s v=""/>
    <m/>
    <m/>
    <m/>
    <x v="1"/>
  </r>
  <r>
    <s v="Exp2"/>
    <x v="0"/>
    <s v="CRWT 153 52-1"/>
    <x v="1"/>
    <x v="4"/>
    <x v="9"/>
    <x v="8"/>
    <m/>
    <x v="0"/>
    <m/>
    <x v="2"/>
    <m/>
    <n v="20"/>
    <n v="20"/>
    <m/>
    <m/>
    <m/>
    <m/>
    <m/>
    <m/>
    <s v="FL"/>
    <n v="5"/>
    <m/>
    <m/>
    <m/>
    <s v=""/>
    <m/>
    <m/>
    <m/>
    <x v="1"/>
  </r>
  <r>
    <s v="Exp2"/>
    <x v="0"/>
    <s v="CRWT 153 52-1"/>
    <x v="1"/>
    <x v="4"/>
    <x v="9"/>
    <x v="8"/>
    <m/>
    <x v="0"/>
    <m/>
    <x v="3"/>
    <m/>
    <n v="17"/>
    <n v="17"/>
    <m/>
    <m/>
    <m/>
    <m/>
    <m/>
    <m/>
    <s v="FL"/>
    <n v="5"/>
    <m/>
    <m/>
    <m/>
    <s v=""/>
    <m/>
    <m/>
    <m/>
    <x v="1"/>
  </r>
  <r>
    <s v="Exp2"/>
    <x v="0"/>
    <s v="CRWT 153 52-1"/>
    <x v="1"/>
    <x v="4"/>
    <x v="9"/>
    <x v="8"/>
    <m/>
    <x v="0"/>
    <m/>
    <x v="4"/>
    <m/>
    <n v="20"/>
    <n v="20"/>
    <m/>
    <m/>
    <m/>
    <m/>
    <m/>
    <m/>
    <s v="TS"/>
    <n v="3"/>
    <m/>
    <m/>
    <m/>
    <s v=""/>
    <m/>
    <m/>
    <m/>
    <x v="1"/>
  </r>
  <r>
    <s v="Exp2"/>
    <x v="0"/>
    <s v="CRWT 153 52-2"/>
    <x v="1"/>
    <x v="4"/>
    <x v="9"/>
    <x v="8"/>
    <m/>
    <x v="0"/>
    <s v="CRWT 153 52-2"/>
    <x v="1"/>
    <m/>
    <n v="18"/>
    <n v="18"/>
    <m/>
    <m/>
    <m/>
    <m/>
    <m/>
    <m/>
    <s v="TS"/>
    <n v="5"/>
    <m/>
    <m/>
    <m/>
    <s v=""/>
    <m/>
    <m/>
    <m/>
    <x v="1"/>
  </r>
  <r>
    <s v="Exp2"/>
    <x v="0"/>
    <s v="CRWT 153 52-2"/>
    <x v="1"/>
    <x v="4"/>
    <x v="9"/>
    <x v="8"/>
    <m/>
    <x v="0"/>
    <m/>
    <x v="2"/>
    <m/>
    <n v="17"/>
    <n v="17"/>
    <m/>
    <m/>
    <m/>
    <m/>
    <m/>
    <m/>
    <s v="FL"/>
    <n v="4"/>
    <m/>
    <m/>
    <m/>
    <s v=""/>
    <m/>
    <m/>
    <m/>
    <x v="1"/>
  </r>
  <r>
    <s v="Exp2"/>
    <x v="0"/>
    <s v="CRWT 153 52-2"/>
    <x v="1"/>
    <x v="4"/>
    <x v="9"/>
    <x v="8"/>
    <m/>
    <x v="0"/>
    <m/>
    <x v="3"/>
    <m/>
    <n v="22"/>
    <n v="22"/>
    <m/>
    <m/>
    <m/>
    <n v="5"/>
    <m/>
    <m/>
    <s v="TS"/>
    <m/>
    <m/>
    <m/>
    <m/>
    <s v=""/>
    <m/>
    <m/>
    <m/>
    <x v="1"/>
  </r>
  <r>
    <s v="Exp2"/>
    <x v="0"/>
    <s v="CRWT 153 52-2"/>
    <x v="1"/>
    <x v="4"/>
    <x v="9"/>
    <x v="8"/>
    <m/>
    <x v="0"/>
    <m/>
    <x v="4"/>
    <m/>
    <n v="20"/>
    <n v="20"/>
    <m/>
    <m/>
    <m/>
    <n v="1"/>
    <m/>
    <m/>
    <s v="TS"/>
    <n v="4"/>
    <m/>
    <m/>
    <m/>
    <s v=""/>
    <m/>
    <m/>
    <m/>
    <x v="1"/>
  </r>
  <r>
    <s v="Exp2"/>
    <x v="0"/>
    <s v="CRWT 153 52-3"/>
    <x v="1"/>
    <x v="4"/>
    <x v="9"/>
    <x v="8"/>
    <m/>
    <x v="0"/>
    <s v="CRWT 153 52-3"/>
    <x v="1"/>
    <m/>
    <n v="19"/>
    <n v="19"/>
    <m/>
    <m/>
    <m/>
    <n v="2"/>
    <m/>
    <m/>
    <s v="&gt;TS"/>
    <n v="4"/>
    <m/>
    <m/>
    <m/>
    <s v=""/>
    <m/>
    <m/>
    <m/>
    <x v="1"/>
  </r>
  <r>
    <s v="Exp2"/>
    <x v="0"/>
    <s v="CRWT 153 52-3"/>
    <x v="1"/>
    <x v="4"/>
    <x v="9"/>
    <x v="8"/>
    <m/>
    <x v="0"/>
    <m/>
    <x v="2"/>
    <m/>
    <n v="16"/>
    <n v="16"/>
    <m/>
    <m/>
    <m/>
    <m/>
    <m/>
    <m/>
    <s v="&gt;FL"/>
    <n v="4"/>
    <m/>
    <m/>
    <m/>
    <s v=""/>
    <m/>
    <m/>
    <m/>
    <x v="1"/>
  </r>
  <r>
    <s v="Exp2"/>
    <x v="0"/>
    <s v="CRWT 153 52-3"/>
    <x v="1"/>
    <x v="4"/>
    <x v="9"/>
    <x v="8"/>
    <m/>
    <x v="0"/>
    <m/>
    <x v="3"/>
    <m/>
    <n v="19"/>
    <n v="19"/>
    <m/>
    <m/>
    <m/>
    <n v="1"/>
    <m/>
    <m/>
    <s v="&gt;TS"/>
    <n v="5"/>
    <m/>
    <m/>
    <m/>
    <s v=""/>
    <m/>
    <m/>
    <m/>
    <x v="1"/>
  </r>
  <r>
    <s v="Exp2"/>
    <x v="0"/>
    <s v="CRWT 153 52-3"/>
    <x v="1"/>
    <x v="4"/>
    <x v="9"/>
    <x v="8"/>
    <m/>
    <x v="0"/>
    <m/>
    <x v="4"/>
    <m/>
    <n v="18"/>
    <n v="18"/>
    <m/>
    <m/>
    <m/>
    <m/>
    <m/>
    <m/>
    <m/>
    <n v="4"/>
    <m/>
    <m/>
    <m/>
    <s v=""/>
    <m/>
    <m/>
    <m/>
    <x v="1"/>
  </r>
  <r>
    <s v="Exp2"/>
    <x v="0"/>
    <s v="CRWT 153 52-4"/>
    <x v="1"/>
    <x v="4"/>
    <x v="9"/>
    <x v="8"/>
    <m/>
    <x v="0"/>
    <s v="CRWT 153 52-4"/>
    <x v="1"/>
    <m/>
    <n v="19"/>
    <n v="19"/>
    <m/>
    <m/>
    <m/>
    <n v="1"/>
    <m/>
    <m/>
    <s v="&gt;TS"/>
    <n v="5"/>
    <m/>
    <m/>
    <m/>
    <s v=""/>
    <m/>
    <m/>
    <m/>
    <x v="1"/>
  </r>
  <r>
    <s v="Exp2"/>
    <x v="0"/>
    <s v="CRWT 153 52-4"/>
    <x v="1"/>
    <x v="4"/>
    <x v="9"/>
    <x v="8"/>
    <m/>
    <x v="0"/>
    <m/>
    <x v="2"/>
    <m/>
    <n v="18"/>
    <n v="18"/>
    <m/>
    <m/>
    <m/>
    <m/>
    <m/>
    <m/>
    <s v="FL"/>
    <n v="5"/>
    <m/>
    <m/>
    <m/>
    <s v=""/>
    <m/>
    <m/>
    <m/>
    <x v="1"/>
  </r>
  <r>
    <s v="Exp2"/>
    <x v="0"/>
    <s v="CRWT 153 52-4"/>
    <x v="1"/>
    <x v="4"/>
    <x v="9"/>
    <x v="8"/>
    <m/>
    <x v="0"/>
    <m/>
    <x v="3"/>
    <m/>
    <n v="19"/>
    <n v="19"/>
    <m/>
    <m/>
    <m/>
    <m/>
    <m/>
    <m/>
    <s v="FL"/>
    <n v="6"/>
    <m/>
    <m/>
    <m/>
    <s v=""/>
    <m/>
    <m/>
    <m/>
    <x v="1"/>
  </r>
  <r>
    <s v="Exp2"/>
    <x v="0"/>
    <s v="CRWT 153 52-4"/>
    <x v="1"/>
    <x v="4"/>
    <x v="9"/>
    <x v="8"/>
    <m/>
    <x v="0"/>
    <m/>
    <x v="4"/>
    <m/>
    <n v="20"/>
    <n v="20"/>
    <m/>
    <m/>
    <m/>
    <m/>
    <m/>
    <m/>
    <s v="FL"/>
    <n v="6"/>
    <m/>
    <m/>
    <m/>
    <s v=""/>
    <m/>
    <m/>
    <m/>
    <x v="1"/>
  </r>
  <r>
    <s v="Exp2"/>
    <x v="0"/>
    <s v="Macro 52-1"/>
    <x v="0"/>
    <x v="4"/>
    <x v="5"/>
    <x v="7"/>
    <m/>
    <x v="0"/>
    <s v="Macro 52-1"/>
    <x v="1"/>
    <m/>
    <n v="17"/>
    <m/>
    <n v="395"/>
    <m/>
    <m/>
    <m/>
    <n v="22"/>
    <m/>
    <m/>
    <n v="6"/>
    <m/>
    <m/>
    <m/>
    <n v="39"/>
    <m/>
    <m/>
    <m/>
    <x v="1"/>
  </r>
  <r>
    <s v="Exp2"/>
    <x v="0"/>
    <s v="Macro 52-1"/>
    <x v="0"/>
    <x v="4"/>
    <x v="5"/>
    <x v="7"/>
    <m/>
    <x v="0"/>
    <m/>
    <x v="2"/>
    <m/>
    <n v="15"/>
    <m/>
    <n v="370"/>
    <m/>
    <m/>
    <m/>
    <n v="20"/>
    <m/>
    <m/>
    <n v="6"/>
    <m/>
    <m/>
    <m/>
    <n v="35"/>
    <m/>
    <m/>
    <m/>
    <x v="1"/>
  </r>
  <r>
    <s v="Exp2"/>
    <x v="0"/>
    <s v="Macro 52-1"/>
    <x v="0"/>
    <x v="4"/>
    <x v="5"/>
    <x v="7"/>
    <m/>
    <x v="0"/>
    <m/>
    <x v="3"/>
    <m/>
    <n v="16"/>
    <m/>
    <m/>
    <m/>
    <m/>
    <m/>
    <m/>
    <m/>
    <m/>
    <m/>
    <m/>
    <m/>
    <m/>
    <s v=""/>
    <m/>
    <m/>
    <m/>
    <x v="1"/>
  </r>
  <r>
    <s v="Exp2"/>
    <x v="0"/>
    <s v="Macro 52-1"/>
    <x v="0"/>
    <x v="4"/>
    <x v="5"/>
    <x v="7"/>
    <m/>
    <x v="0"/>
    <m/>
    <x v="4"/>
    <m/>
    <n v="16"/>
    <m/>
    <m/>
    <m/>
    <m/>
    <m/>
    <m/>
    <m/>
    <m/>
    <m/>
    <m/>
    <m/>
    <m/>
    <s v=""/>
    <m/>
    <m/>
    <m/>
    <x v="1"/>
  </r>
  <r>
    <s v="Exp2"/>
    <x v="0"/>
    <s v="Macro 52-2"/>
    <x v="0"/>
    <x v="4"/>
    <x v="5"/>
    <x v="7"/>
    <m/>
    <x v="0"/>
    <s v="Macro 52-2"/>
    <x v="1"/>
    <m/>
    <n v="16"/>
    <m/>
    <n v="350"/>
    <m/>
    <m/>
    <m/>
    <n v="20"/>
    <m/>
    <m/>
    <n v="4"/>
    <m/>
    <m/>
    <m/>
    <n v="36"/>
    <m/>
    <m/>
    <m/>
    <x v="1"/>
  </r>
  <r>
    <s v="Exp2"/>
    <x v="0"/>
    <s v="Macro 52-2"/>
    <x v="0"/>
    <x v="4"/>
    <x v="5"/>
    <x v="7"/>
    <m/>
    <x v="0"/>
    <m/>
    <x v="2"/>
    <m/>
    <n v="17"/>
    <m/>
    <m/>
    <m/>
    <m/>
    <m/>
    <m/>
    <m/>
    <m/>
    <m/>
    <m/>
    <m/>
    <m/>
    <s v=""/>
    <m/>
    <m/>
    <m/>
    <x v="1"/>
  </r>
  <r>
    <s v="Exp2"/>
    <x v="0"/>
    <s v="Macro 52-2"/>
    <x v="0"/>
    <x v="4"/>
    <x v="5"/>
    <x v="7"/>
    <m/>
    <x v="0"/>
    <m/>
    <x v="3"/>
    <m/>
    <n v="16"/>
    <m/>
    <m/>
    <m/>
    <m/>
    <m/>
    <m/>
    <m/>
    <m/>
    <m/>
    <m/>
    <m/>
    <m/>
    <s v=""/>
    <m/>
    <m/>
    <m/>
    <x v="1"/>
  </r>
  <r>
    <s v="Exp2"/>
    <x v="0"/>
    <s v="Macro 52-2"/>
    <x v="0"/>
    <x v="4"/>
    <x v="5"/>
    <x v="7"/>
    <m/>
    <x v="0"/>
    <m/>
    <x v="4"/>
    <m/>
    <n v="17"/>
    <m/>
    <m/>
    <m/>
    <m/>
    <m/>
    <m/>
    <m/>
    <m/>
    <m/>
    <m/>
    <m/>
    <m/>
    <s v=""/>
    <m/>
    <m/>
    <m/>
    <x v="1"/>
  </r>
  <r>
    <s v="Exp2"/>
    <x v="0"/>
    <s v="Macro 52-3"/>
    <x v="0"/>
    <x v="4"/>
    <x v="5"/>
    <x v="7"/>
    <m/>
    <x v="0"/>
    <s v="Macro 52-3"/>
    <x v="1"/>
    <m/>
    <n v="17"/>
    <m/>
    <n v="440"/>
    <m/>
    <m/>
    <m/>
    <n v="20"/>
    <m/>
    <m/>
    <n v="5"/>
    <m/>
    <m/>
    <m/>
    <n v="37"/>
    <m/>
    <m/>
    <m/>
    <x v="1"/>
  </r>
  <r>
    <s v="Exp2"/>
    <x v="0"/>
    <s v="Macro 52-3"/>
    <x v="0"/>
    <x v="4"/>
    <x v="5"/>
    <x v="7"/>
    <m/>
    <x v="0"/>
    <m/>
    <x v="2"/>
    <m/>
    <n v="17"/>
    <m/>
    <n v="360"/>
    <m/>
    <m/>
    <m/>
    <n v="19"/>
    <m/>
    <m/>
    <n v="6"/>
    <m/>
    <m/>
    <m/>
    <n v="36"/>
    <m/>
    <m/>
    <m/>
    <x v="1"/>
  </r>
  <r>
    <s v="Exp2"/>
    <x v="0"/>
    <s v="Macro 52-3"/>
    <x v="0"/>
    <x v="4"/>
    <x v="5"/>
    <x v="7"/>
    <m/>
    <x v="0"/>
    <m/>
    <x v="3"/>
    <m/>
    <n v="16"/>
    <m/>
    <m/>
    <m/>
    <m/>
    <m/>
    <m/>
    <m/>
    <m/>
    <m/>
    <m/>
    <m/>
    <m/>
    <s v=""/>
    <m/>
    <m/>
    <m/>
    <x v="1"/>
  </r>
  <r>
    <s v="Exp2"/>
    <x v="0"/>
    <s v="Macro 52-3"/>
    <x v="0"/>
    <x v="4"/>
    <x v="5"/>
    <x v="7"/>
    <m/>
    <x v="0"/>
    <m/>
    <x v="4"/>
    <m/>
    <n v="17"/>
    <m/>
    <m/>
    <m/>
    <m/>
    <m/>
    <m/>
    <m/>
    <m/>
    <m/>
    <m/>
    <m/>
    <m/>
    <s v=""/>
    <m/>
    <m/>
    <m/>
    <x v="1"/>
  </r>
  <r>
    <s v="Exp2"/>
    <x v="0"/>
    <s v="Macro 52-4"/>
    <x v="0"/>
    <x v="4"/>
    <x v="5"/>
    <x v="7"/>
    <m/>
    <x v="0"/>
    <s v="Macro 52-4"/>
    <x v="1"/>
    <m/>
    <n v="17"/>
    <m/>
    <n v="360"/>
    <m/>
    <m/>
    <m/>
    <n v="18"/>
    <m/>
    <m/>
    <n v="5"/>
    <m/>
    <m/>
    <m/>
    <n v="35"/>
    <m/>
    <m/>
    <m/>
    <x v="1"/>
  </r>
  <r>
    <s v="Exp2"/>
    <x v="0"/>
    <s v="Macro 52-4"/>
    <x v="0"/>
    <x v="4"/>
    <x v="5"/>
    <x v="7"/>
    <m/>
    <x v="0"/>
    <m/>
    <x v="2"/>
    <m/>
    <n v="15"/>
    <m/>
    <n v="320"/>
    <m/>
    <m/>
    <m/>
    <n v="18"/>
    <m/>
    <m/>
    <n v="3"/>
    <m/>
    <m/>
    <m/>
    <n v="33"/>
    <m/>
    <m/>
    <m/>
    <x v="1"/>
  </r>
  <r>
    <s v="Exp2"/>
    <x v="0"/>
    <s v="Macro 52-4"/>
    <x v="0"/>
    <x v="4"/>
    <x v="5"/>
    <x v="7"/>
    <m/>
    <x v="0"/>
    <m/>
    <x v="3"/>
    <m/>
    <n v="17"/>
    <m/>
    <n v="370"/>
    <m/>
    <m/>
    <m/>
    <n v="19"/>
    <m/>
    <m/>
    <n v="4"/>
    <m/>
    <m/>
    <m/>
    <n v="36"/>
    <m/>
    <m/>
    <m/>
    <x v="1"/>
  </r>
  <r>
    <s v="Exp2"/>
    <x v="0"/>
    <s v="Macro 52-4"/>
    <x v="0"/>
    <x v="4"/>
    <x v="5"/>
    <x v="7"/>
    <m/>
    <x v="0"/>
    <m/>
    <x v="4"/>
    <m/>
    <n v="17"/>
    <m/>
    <m/>
    <m/>
    <m/>
    <m/>
    <m/>
    <m/>
    <m/>
    <m/>
    <m/>
    <m/>
    <m/>
    <s v=""/>
    <m/>
    <m/>
    <m/>
    <x v="1"/>
  </r>
  <r>
    <s v="Exp2"/>
    <x v="0"/>
    <s v="Sa 52-1"/>
    <x v="0"/>
    <x v="4"/>
    <x v="7"/>
    <x v="1"/>
    <m/>
    <x v="0"/>
    <s v="Sa 52-1"/>
    <x v="1"/>
    <m/>
    <n v="9"/>
    <m/>
    <n v="435"/>
    <m/>
    <m/>
    <m/>
    <n v="17"/>
    <m/>
    <m/>
    <m/>
    <m/>
    <m/>
    <m/>
    <n v="26"/>
    <m/>
    <m/>
    <m/>
    <x v="1"/>
  </r>
  <r>
    <s v="Exp2"/>
    <x v="0"/>
    <s v="Sa 52-1"/>
    <x v="0"/>
    <x v="4"/>
    <x v="7"/>
    <x v="1"/>
    <m/>
    <x v="0"/>
    <m/>
    <x v="2"/>
    <m/>
    <n v="8"/>
    <m/>
    <n v="410"/>
    <m/>
    <m/>
    <m/>
    <n v="18"/>
    <m/>
    <m/>
    <m/>
    <m/>
    <m/>
    <m/>
    <n v="26"/>
    <m/>
    <m/>
    <m/>
    <x v="1"/>
  </r>
  <r>
    <s v="Exp2"/>
    <x v="0"/>
    <s v="Sa 52-1"/>
    <x v="0"/>
    <x v="4"/>
    <x v="7"/>
    <x v="1"/>
    <m/>
    <x v="0"/>
    <m/>
    <x v="3"/>
    <m/>
    <n v="8"/>
    <m/>
    <n v="380"/>
    <m/>
    <m/>
    <m/>
    <n v="18"/>
    <m/>
    <m/>
    <m/>
    <m/>
    <m/>
    <m/>
    <n v="26"/>
    <m/>
    <m/>
    <m/>
    <x v="1"/>
  </r>
  <r>
    <s v="Exp2"/>
    <x v="0"/>
    <s v="Sa 52-1"/>
    <x v="0"/>
    <x v="4"/>
    <x v="7"/>
    <x v="1"/>
    <m/>
    <x v="0"/>
    <m/>
    <x v="4"/>
    <m/>
    <n v="9"/>
    <m/>
    <n v="405"/>
    <m/>
    <m/>
    <m/>
    <n v="19"/>
    <m/>
    <m/>
    <m/>
    <m/>
    <m/>
    <m/>
    <n v="28"/>
    <m/>
    <m/>
    <m/>
    <x v="1"/>
  </r>
  <r>
    <s v="Exp2"/>
    <x v="0"/>
    <s v="Sa 52-1"/>
    <x v="0"/>
    <x v="4"/>
    <x v="7"/>
    <x v="1"/>
    <m/>
    <x v="0"/>
    <m/>
    <x v="5"/>
    <m/>
    <n v="9"/>
    <m/>
    <n v="395"/>
    <m/>
    <m/>
    <m/>
    <n v="17"/>
    <m/>
    <m/>
    <m/>
    <m/>
    <m/>
    <m/>
    <n v="26"/>
    <m/>
    <m/>
    <m/>
    <x v="1"/>
  </r>
  <r>
    <s v="Exp2"/>
    <x v="0"/>
    <s v="Sa 52-2"/>
    <x v="0"/>
    <x v="4"/>
    <x v="7"/>
    <x v="1"/>
    <m/>
    <x v="0"/>
    <s v="Sa 52-2"/>
    <x v="1"/>
    <m/>
    <n v="8"/>
    <m/>
    <n v="397"/>
    <m/>
    <m/>
    <m/>
    <n v="17"/>
    <m/>
    <m/>
    <m/>
    <m/>
    <m/>
    <m/>
    <n v="25"/>
    <m/>
    <m/>
    <m/>
    <x v="1"/>
  </r>
  <r>
    <s v="Exp2"/>
    <x v="0"/>
    <s v="Sa 52-2"/>
    <x v="0"/>
    <x v="4"/>
    <x v="7"/>
    <x v="1"/>
    <m/>
    <x v="0"/>
    <m/>
    <x v="2"/>
    <m/>
    <n v="9"/>
    <m/>
    <n v="438"/>
    <m/>
    <m/>
    <m/>
    <n v="18"/>
    <m/>
    <m/>
    <m/>
    <m/>
    <m/>
    <m/>
    <n v="27"/>
    <m/>
    <m/>
    <m/>
    <x v="1"/>
  </r>
  <r>
    <s v="Exp2"/>
    <x v="0"/>
    <s v="Sa 52-2"/>
    <x v="0"/>
    <x v="4"/>
    <x v="7"/>
    <x v="1"/>
    <m/>
    <x v="0"/>
    <m/>
    <x v="3"/>
    <m/>
    <n v="9"/>
    <m/>
    <n v="406"/>
    <m/>
    <m/>
    <m/>
    <n v="18"/>
    <m/>
    <m/>
    <m/>
    <m/>
    <m/>
    <m/>
    <n v="27"/>
    <m/>
    <m/>
    <m/>
    <x v="1"/>
  </r>
  <r>
    <s v="Exp2"/>
    <x v="0"/>
    <s v="Sa 52-2"/>
    <x v="0"/>
    <x v="4"/>
    <x v="7"/>
    <x v="1"/>
    <m/>
    <x v="0"/>
    <m/>
    <x v="4"/>
    <m/>
    <n v="8"/>
    <m/>
    <n v="385"/>
    <m/>
    <m/>
    <m/>
    <n v="18"/>
    <m/>
    <m/>
    <m/>
    <m/>
    <m/>
    <m/>
    <n v="26"/>
    <m/>
    <m/>
    <m/>
    <x v="1"/>
  </r>
  <r>
    <s v="Exp2"/>
    <x v="0"/>
    <s v="Sa 52-2"/>
    <x v="0"/>
    <x v="4"/>
    <x v="7"/>
    <x v="1"/>
    <m/>
    <x v="0"/>
    <m/>
    <x v="5"/>
    <m/>
    <n v="8"/>
    <m/>
    <n v="425"/>
    <m/>
    <m/>
    <m/>
    <n v="19"/>
    <m/>
    <m/>
    <m/>
    <m/>
    <m/>
    <m/>
    <n v="27"/>
    <m/>
    <m/>
    <m/>
    <x v="1"/>
  </r>
  <r>
    <s v="Exp2"/>
    <x v="0"/>
    <s v="Sa 52-3"/>
    <x v="0"/>
    <x v="4"/>
    <x v="7"/>
    <x v="1"/>
    <m/>
    <x v="0"/>
    <s v="Sa 52-3"/>
    <x v="1"/>
    <m/>
    <n v="9"/>
    <m/>
    <n v="445"/>
    <m/>
    <m/>
    <m/>
    <n v="17"/>
    <m/>
    <m/>
    <m/>
    <m/>
    <m/>
    <m/>
    <n v="26"/>
    <m/>
    <m/>
    <m/>
    <x v="1"/>
  </r>
  <r>
    <s v="Exp2"/>
    <x v="0"/>
    <s v="Sa 52-3"/>
    <x v="0"/>
    <x v="4"/>
    <x v="7"/>
    <x v="1"/>
    <m/>
    <x v="0"/>
    <m/>
    <x v="2"/>
    <m/>
    <n v="9"/>
    <m/>
    <n v="400"/>
    <m/>
    <m/>
    <m/>
    <n v="17"/>
    <m/>
    <m/>
    <m/>
    <m/>
    <m/>
    <m/>
    <n v="26"/>
    <m/>
    <m/>
    <m/>
    <x v="1"/>
  </r>
  <r>
    <s v="Exp2"/>
    <x v="0"/>
    <s v="Sa 52-3"/>
    <x v="0"/>
    <x v="4"/>
    <x v="7"/>
    <x v="1"/>
    <m/>
    <x v="0"/>
    <m/>
    <x v="3"/>
    <m/>
    <n v="9"/>
    <m/>
    <n v="467"/>
    <m/>
    <m/>
    <m/>
    <n v="19"/>
    <m/>
    <m/>
    <m/>
    <m/>
    <m/>
    <m/>
    <n v="28"/>
    <m/>
    <m/>
    <m/>
    <x v="1"/>
  </r>
  <r>
    <s v="Exp2"/>
    <x v="0"/>
    <s v="Sa 52-3"/>
    <x v="0"/>
    <x v="4"/>
    <x v="7"/>
    <x v="1"/>
    <m/>
    <x v="0"/>
    <m/>
    <x v="4"/>
    <m/>
    <n v="9"/>
    <m/>
    <n v="455"/>
    <m/>
    <m/>
    <m/>
    <n v="19"/>
    <m/>
    <m/>
    <m/>
    <m/>
    <m/>
    <m/>
    <n v="28"/>
    <m/>
    <m/>
    <m/>
    <x v="1"/>
  </r>
  <r>
    <s v="Exp2"/>
    <x v="0"/>
    <s v="Sa 52-4"/>
    <x v="0"/>
    <x v="4"/>
    <x v="7"/>
    <x v="1"/>
    <m/>
    <x v="0"/>
    <s v="Sa 52-4"/>
    <x v="1"/>
    <m/>
    <n v="9"/>
    <m/>
    <n v="395"/>
    <m/>
    <m/>
    <m/>
    <n v="18"/>
    <m/>
    <m/>
    <m/>
    <m/>
    <m/>
    <m/>
    <n v="27"/>
    <m/>
    <m/>
    <m/>
    <x v="1"/>
  </r>
  <r>
    <s v="Exp2"/>
    <x v="0"/>
    <s v="Sa 52-4"/>
    <x v="0"/>
    <x v="4"/>
    <x v="7"/>
    <x v="1"/>
    <m/>
    <x v="0"/>
    <m/>
    <x v="2"/>
    <m/>
    <n v="9"/>
    <m/>
    <n v="385"/>
    <m/>
    <m/>
    <m/>
    <n v="19"/>
    <m/>
    <m/>
    <m/>
    <m/>
    <m/>
    <m/>
    <n v="28"/>
    <m/>
    <m/>
    <m/>
    <x v="1"/>
  </r>
  <r>
    <s v="Exp2"/>
    <x v="0"/>
    <s v="Sa 52-4"/>
    <x v="0"/>
    <x v="4"/>
    <x v="7"/>
    <x v="1"/>
    <m/>
    <x v="0"/>
    <m/>
    <x v="3"/>
    <m/>
    <n v="9"/>
    <m/>
    <n v="362"/>
    <m/>
    <m/>
    <m/>
    <n v="18"/>
    <m/>
    <m/>
    <m/>
    <m/>
    <m/>
    <m/>
    <n v="27"/>
    <m/>
    <m/>
    <m/>
    <x v="1"/>
  </r>
  <r>
    <s v="Exp2"/>
    <x v="0"/>
    <s v="Sa 52-4"/>
    <x v="0"/>
    <x v="4"/>
    <x v="7"/>
    <x v="1"/>
    <m/>
    <x v="0"/>
    <m/>
    <x v="4"/>
    <m/>
    <n v="8"/>
    <m/>
    <n v="340"/>
    <m/>
    <m/>
    <m/>
    <n v="18"/>
    <m/>
    <m/>
    <m/>
    <m/>
    <m/>
    <m/>
    <n v="26"/>
    <m/>
    <m/>
    <m/>
    <x v="1"/>
  </r>
  <r>
    <s v="Exp2"/>
    <x v="0"/>
    <s v="Sa 52-4"/>
    <x v="0"/>
    <x v="4"/>
    <x v="7"/>
    <x v="1"/>
    <m/>
    <x v="0"/>
    <m/>
    <x v="5"/>
    <m/>
    <n v="9"/>
    <m/>
    <n v="300"/>
    <m/>
    <m/>
    <m/>
    <n v="15"/>
    <m/>
    <m/>
    <m/>
    <m/>
    <m/>
    <m/>
    <n v="24"/>
    <m/>
    <m/>
    <m/>
    <x v="1"/>
  </r>
  <r>
    <s v="Exp2"/>
    <x v="0"/>
    <s v="Wakanui 52-1"/>
    <x v="0"/>
    <x v="4"/>
    <x v="8"/>
    <x v="7"/>
    <m/>
    <x v="0"/>
    <s v="Wakanui 52-1"/>
    <x v="1"/>
    <m/>
    <n v="17"/>
    <m/>
    <m/>
    <m/>
    <m/>
    <m/>
    <m/>
    <m/>
    <m/>
    <m/>
    <m/>
    <m/>
    <m/>
    <s v=""/>
    <m/>
    <m/>
    <m/>
    <x v="1"/>
  </r>
  <r>
    <s v="Exp2"/>
    <x v="0"/>
    <s v="Wakanui 52-1"/>
    <x v="0"/>
    <x v="4"/>
    <x v="8"/>
    <x v="7"/>
    <m/>
    <x v="0"/>
    <m/>
    <x v="2"/>
    <m/>
    <n v="16"/>
    <m/>
    <m/>
    <m/>
    <m/>
    <m/>
    <m/>
    <m/>
    <m/>
    <m/>
    <m/>
    <m/>
    <m/>
    <s v=""/>
    <m/>
    <m/>
    <m/>
    <x v="1"/>
  </r>
  <r>
    <s v="Exp2"/>
    <x v="0"/>
    <s v="Wakanui 52-4"/>
    <x v="0"/>
    <x v="4"/>
    <x v="8"/>
    <x v="7"/>
    <m/>
    <x v="0"/>
    <s v="Wakanui 52-4"/>
    <x v="1"/>
    <m/>
    <n v="16"/>
    <m/>
    <n v="443"/>
    <m/>
    <m/>
    <m/>
    <n v="20"/>
    <m/>
    <m/>
    <n v="7"/>
    <m/>
    <m/>
    <m/>
    <n v="36"/>
    <m/>
    <m/>
    <m/>
    <x v="1"/>
  </r>
  <r>
    <s v="Exp2"/>
    <x v="0"/>
    <s v="Wakanui 52-4"/>
    <x v="0"/>
    <x v="4"/>
    <x v="8"/>
    <x v="7"/>
    <m/>
    <x v="0"/>
    <m/>
    <x v="2"/>
    <m/>
    <n v="17"/>
    <m/>
    <m/>
    <m/>
    <m/>
    <m/>
    <m/>
    <m/>
    <m/>
    <m/>
    <m/>
    <m/>
    <m/>
    <s v=""/>
    <m/>
    <m/>
    <m/>
    <x v="1"/>
  </r>
  <r>
    <s v="Exp2"/>
    <x v="0"/>
    <s v="Wakanui 52-4"/>
    <x v="0"/>
    <x v="4"/>
    <x v="8"/>
    <x v="7"/>
    <m/>
    <x v="0"/>
    <m/>
    <x v="3"/>
    <m/>
    <n v="17"/>
    <m/>
    <m/>
    <m/>
    <m/>
    <m/>
    <m/>
    <m/>
    <m/>
    <m/>
    <m/>
    <m/>
    <m/>
    <s v=""/>
    <m/>
    <m/>
    <m/>
    <x v="1"/>
  </r>
  <r>
    <s v="Exp2"/>
    <x v="0"/>
    <s v="Waka 52-2"/>
    <x v="1"/>
    <x v="4"/>
    <x v="8"/>
    <x v="8"/>
    <m/>
    <x v="0"/>
    <s v="Waka 52-2"/>
    <x v="1"/>
    <m/>
    <n v="17"/>
    <n v="17"/>
    <m/>
    <m/>
    <m/>
    <m/>
    <m/>
    <m/>
    <s v="FL"/>
    <n v="6"/>
    <m/>
    <m/>
    <m/>
    <s v=""/>
    <m/>
    <m/>
    <m/>
    <x v="1"/>
  </r>
  <r>
    <s v="Exp2"/>
    <x v="0"/>
    <s v="Waka 52-2"/>
    <x v="1"/>
    <x v="4"/>
    <x v="8"/>
    <x v="8"/>
    <m/>
    <x v="0"/>
    <m/>
    <x v="2"/>
    <m/>
    <n v="16"/>
    <n v="16"/>
    <m/>
    <m/>
    <m/>
    <m/>
    <m/>
    <m/>
    <s v="FL"/>
    <n v="7"/>
    <m/>
    <m/>
    <m/>
    <s v=""/>
    <m/>
    <m/>
    <m/>
    <x v="1"/>
  </r>
  <r>
    <s v="Exp2"/>
    <x v="0"/>
    <s v="Waka 52-2"/>
    <x v="1"/>
    <x v="4"/>
    <x v="8"/>
    <x v="8"/>
    <m/>
    <x v="0"/>
    <m/>
    <x v="3"/>
    <m/>
    <n v="16"/>
    <n v="16"/>
    <m/>
    <m/>
    <m/>
    <m/>
    <m/>
    <m/>
    <s v="FL"/>
    <n v="6"/>
    <m/>
    <m/>
    <m/>
    <s v=""/>
    <m/>
    <m/>
    <m/>
    <x v="1"/>
  </r>
  <r>
    <s v="Exp2"/>
    <x v="0"/>
    <s v="Waka 52-2"/>
    <x v="1"/>
    <x v="4"/>
    <x v="8"/>
    <x v="8"/>
    <m/>
    <x v="0"/>
    <m/>
    <x v="4"/>
    <m/>
    <n v="16"/>
    <n v="16"/>
    <m/>
    <m/>
    <m/>
    <m/>
    <m/>
    <m/>
    <s v="FL"/>
    <n v="7"/>
    <m/>
    <m/>
    <m/>
    <s v=""/>
    <m/>
    <m/>
    <m/>
    <x v="1"/>
  </r>
  <r>
    <s v="Exp2"/>
    <x v="0"/>
    <s v="Wakanui 52-3"/>
    <x v="1"/>
    <x v="4"/>
    <x v="8"/>
    <x v="8"/>
    <m/>
    <x v="0"/>
    <s v="Wakanui 52-3"/>
    <x v="1"/>
    <m/>
    <n v="15"/>
    <n v="15"/>
    <m/>
    <m/>
    <m/>
    <m/>
    <m/>
    <m/>
    <m/>
    <m/>
    <m/>
    <m/>
    <m/>
    <s v=""/>
    <m/>
    <m/>
    <m/>
    <x v="1"/>
  </r>
  <r>
    <s v="Exp2"/>
    <x v="0"/>
    <s v="Wakanui 52-3"/>
    <x v="1"/>
    <x v="4"/>
    <x v="8"/>
    <x v="8"/>
    <m/>
    <x v="0"/>
    <m/>
    <x v="2"/>
    <m/>
    <n v="17"/>
    <n v="17"/>
    <m/>
    <m/>
    <m/>
    <m/>
    <m/>
    <m/>
    <s v="FL"/>
    <n v="4"/>
    <m/>
    <m/>
    <m/>
    <s v=""/>
    <m/>
    <m/>
    <m/>
    <x v="1"/>
  </r>
  <r>
    <s v="Exp2"/>
    <x v="0"/>
    <s v="Wakanui 52-3"/>
    <x v="1"/>
    <x v="4"/>
    <x v="8"/>
    <x v="8"/>
    <m/>
    <x v="0"/>
    <m/>
    <x v="3"/>
    <m/>
    <n v="18"/>
    <n v="18"/>
    <m/>
    <m/>
    <m/>
    <m/>
    <m/>
    <m/>
    <s v="FL"/>
    <n v="5"/>
    <m/>
    <m/>
    <m/>
    <s v=""/>
    <m/>
    <m/>
    <m/>
    <x v="1"/>
  </r>
  <r>
    <s v="Exp2"/>
    <x v="0"/>
    <s v="Wakanui 52-3"/>
    <x v="1"/>
    <x v="4"/>
    <x v="8"/>
    <x v="8"/>
    <m/>
    <x v="0"/>
    <m/>
    <x v="4"/>
    <m/>
    <n v="17"/>
    <n v="17"/>
    <m/>
    <m/>
    <m/>
    <m/>
    <m/>
    <m/>
    <s v="FL"/>
    <n v="6"/>
    <m/>
    <m/>
    <m/>
    <s v=""/>
    <m/>
    <m/>
    <m/>
    <x v="1"/>
  </r>
  <r>
    <s v="Exp2"/>
    <x v="0"/>
    <s v="Am 72d1"/>
    <x v="0"/>
    <x v="5"/>
    <x v="1"/>
    <x v="9"/>
    <m/>
    <x v="0"/>
    <s v="Am 72d1"/>
    <x v="1"/>
    <m/>
    <n v="10"/>
    <m/>
    <n v="500"/>
    <m/>
    <m/>
    <m/>
    <n v="18"/>
    <m/>
    <m/>
    <n v="4"/>
    <m/>
    <m/>
    <m/>
    <n v="28"/>
    <m/>
    <m/>
    <m/>
    <x v="1"/>
  </r>
  <r>
    <s v="Exp2"/>
    <x v="0"/>
    <s v="Am 72d1"/>
    <x v="0"/>
    <x v="5"/>
    <x v="1"/>
    <x v="9"/>
    <m/>
    <x v="0"/>
    <m/>
    <x v="2"/>
    <m/>
    <n v="10"/>
    <m/>
    <n v="354"/>
    <m/>
    <m/>
    <m/>
    <n v="18"/>
    <m/>
    <m/>
    <n v="3"/>
    <m/>
    <m/>
    <m/>
    <n v="28"/>
    <m/>
    <m/>
    <m/>
    <x v="1"/>
  </r>
  <r>
    <s v="Exp2"/>
    <x v="0"/>
    <s v="Am 72d1"/>
    <x v="0"/>
    <x v="5"/>
    <x v="1"/>
    <x v="9"/>
    <m/>
    <x v="0"/>
    <m/>
    <x v="3"/>
    <m/>
    <n v="10"/>
    <m/>
    <n v="425"/>
    <m/>
    <m/>
    <m/>
    <n v="19"/>
    <m/>
    <m/>
    <n v="4"/>
    <m/>
    <m/>
    <m/>
    <n v="29"/>
    <m/>
    <m/>
    <m/>
    <x v="1"/>
  </r>
  <r>
    <s v="Exp2"/>
    <x v="0"/>
    <s v="Am 72d1"/>
    <x v="0"/>
    <x v="5"/>
    <x v="1"/>
    <x v="9"/>
    <m/>
    <x v="0"/>
    <m/>
    <x v="4"/>
    <m/>
    <n v="10"/>
    <m/>
    <n v="277"/>
    <m/>
    <m/>
    <m/>
    <n v="17"/>
    <m/>
    <m/>
    <n v="3"/>
    <m/>
    <m/>
    <m/>
    <n v="27"/>
    <m/>
    <m/>
    <m/>
    <x v="1"/>
  </r>
  <r>
    <s v="Exp2"/>
    <x v="0"/>
    <s v="Am 72d1"/>
    <x v="0"/>
    <x v="5"/>
    <x v="1"/>
    <x v="9"/>
    <m/>
    <x v="0"/>
    <m/>
    <x v="5"/>
    <m/>
    <n v="9"/>
    <m/>
    <n v="287"/>
    <m/>
    <m/>
    <m/>
    <n v="13"/>
    <m/>
    <m/>
    <n v="4"/>
    <m/>
    <m/>
    <m/>
    <n v="22"/>
    <m/>
    <m/>
    <m/>
    <x v="1"/>
  </r>
  <r>
    <s v="Exp2"/>
    <x v="0"/>
    <s v="Am 72d2"/>
    <x v="0"/>
    <x v="5"/>
    <x v="1"/>
    <x v="9"/>
    <m/>
    <x v="0"/>
    <s v="Am 72d2"/>
    <x v="1"/>
    <m/>
    <n v="10"/>
    <m/>
    <n v="340"/>
    <m/>
    <m/>
    <m/>
    <n v="18"/>
    <m/>
    <m/>
    <n v="3"/>
    <m/>
    <m/>
    <m/>
    <n v="28"/>
    <m/>
    <m/>
    <m/>
    <x v="1"/>
  </r>
  <r>
    <s v="Exp2"/>
    <x v="0"/>
    <s v="Am 72d2"/>
    <x v="0"/>
    <x v="5"/>
    <x v="1"/>
    <x v="9"/>
    <m/>
    <x v="0"/>
    <m/>
    <x v="2"/>
    <m/>
    <n v="9"/>
    <m/>
    <n v="363"/>
    <m/>
    <m/>
    <m/>
    <n v="20"/>
    <m/>
    <m/>
    <n v="3"/>
    <m/>
    <m/>
    <m/>
    <n v="29"/>
    <m/>
    <m/>
    <m/>
    <x v="1"/>
  </r>
  <r>
    <s v="Exp2"/>
    <x v="0"/>
    <s v="Am 72d2"/>
    <x v="0"/>
    <x v="5"/>
    <x v="1"/>
    <x v="9"/>
    <m/>
    <x v="0"/>
    <m/>
    <x v="3"/>
    <m/>
    <n v="9"/>
    <m/>
    <n v="350"/>
    <m/>
    <m/>
    <m/>
    <n v="16"/>
    <m/>
    <m/>
    <n v="4"/>
    <m/>
    <m/>
    <m/>
    <n v="25"/>
    <m/>
    <m/>
    <m/>
    <x v="1"/>
  </r>
  <r>
    <s v="Exp2"/>
    <x v="0"/>
    <s v="Am 72d2"/>
    <x v="0"/>
    <x v="5"/>
    <x v="1"/>
    <x v="9"/>
    <m/>
    <x v="0"/>
    <m/>
    <x v="4"/>
    <m/>
    <n v="10"/>
    <m/>
    <n v="315"/>
    <m/>
    <m/>
    <m/>
    <n v="19"/>
    <m/>
    <m/>
    <n v="4"/>
    <m/>
    <m/>
    <m/>
    <n v="29"/>
    <m/>
    <m/>
    <m/>
    <x v="1"/>
  </r>
  <r>
    <s v="Exp2"/>
    <x v="0"/>
    <s v="Am 72d4"/>
    <x v="0"/>
    <x v="5"/>
    <x v="1"/>
    <x v="9"/>
    <m/>
    <x v="0"/>
    <s v="Am 72d4"/>
    <x v="1"/>
    <m/>
    <n v="10"/>
    <m/>
    <n v="370"/>
    <m/>
    <m/>
    <m/>
    <n v="19"/>
    <m/>
    <m/>
    <n v="4"/>
    <m/>
    <m/>
    <m/>
    <n v="29"/>
    <m/>
    <m/>
    <m/>
    <x v="1"/>
  </r>
  <r>
    <s v="Exp2"/>
    <x v="0"/>
    <s v="Am 72d4"/>
    <x v="0"/>
    <x v="5"/>
    <x v="1"/>
    <x v="9"/>
    <m/>
    <x v="0"/>
    <m/>
    <x v="2"/>
    <m/>
    <n v="10"/>
    <m/>
    <n v="383"/>
    <m/>
    <m/>
    <m/>
    <n v="18"/>
    <m/>
    <m/>
    <n v="4"/>
    <m/>
    <m/>
    <m/>
    <n v="28"/>
    <m/>
    <m/>
    <m/>
    <x v="1"/>
  </r>
  <r>
    <s v="Exp2"/>
    <x v="0"/>
    <s v="Am 72d4"/>
    <x v="0"/>
    <x v="5"/>
    <x v="1"/>
    <x v="9"/>
    <m/>
    <x v="0"/>
    <m/>
    <x v="3"/>
    <m/>
    <n v="10"/>
    <m/>
    <n v="275"/>
    <m/>
    <m/>
    <m/>
    <n v="18"/>
    <m/>
    <m/>
    <n v="3"/>
    <m/>
    <m/>
    <m/>
    <n v="28"/>
    <m/>
    <m/>
    <m/>
    <x v="1"/>
  </r>
  <r>
    <s v="Exp2"/>
    <x v="0"/>
    <s v="Am 72d4"/>
    <x v="0"/>
    <x v="5"/>
    <x v="1"/>
    <x v="9"/>
    <m/>
    <x v="0"/>
    <m/>
    <x v="4"/>
    <m/>
    <n v="10"/>
    <m/>
    <n v="310"/>
    <m/>
    <m/>
    <m/>
    <n v="17"/>
    <m/>
    <m/>
    <n v="4"/>
    <m/>
    <m/>
    <m/>
    <n v="27"/>
    <m/>
    <m/>
    <m/>
    <x v="1"/>
  </r>
  <r>
    <s v="Exp2"/>
    <x v="0"/>
    <s v="Am 72d3"/>
    <x v="0"/>
    <x v="5"/>
    <x v="1"/>
    <x v="4"/>
    <m/>
    <x v="0"/>
    <s v="Am 72d3"/>
    <x v="1"/>
    <m/>
    <n v="10"/>
    <m/>
    <n v="260"/>
    <m/>
    <m/>
    <m/>
    <n v="17"/>
    <m/>
    <m/>
    <n v="3"/>
    <m/>
    <m/>
    <m/>
    <n v="27"/>
    <m/>
    <m/>
    <m/>
    <x v="1"/>
  </r>
  <r>
    <s v="Exp2"/>
    <x v="0"/>
    <s v="Am 72d3"/>
    <x v="0"/>
    <x v="5"/>
    <x v="1"/>
    <x v="4"/>
    <m/>
    <x v="0"/>
    <m/>
    <x v="2"/>
    <m/>
    <n v="10"/>
    <m/>
    <n v="305"/>
    <m/>
    <m/>
    <m/>
    <n v="20"/>
    <m/>
    <m/>
    <n v="3"/>
    <m/>
    <m/>
    <m/>
    <n v="30"/>
    <m/>
    <m/>
    <m/>
    <x v="1"/>
  </r>
  <r>
    <s v="Exp2"/>
    <x v="0"/>
    <s v="Am 72d3"/>
    <x v="0"/>
    <x v="5"/>
    <x v="1"/>
    <x v="4"/>
    <m/>
    <x v="0"/>
    <m/>
    <x v="3"/>
    <m/>
    <n v="9"/>
    <m/>
    <n v="247"/>
    <m/>
    <m/>
    <m/>
    <n v="17"/>
    <m/>
    <m/>
    <n v="2"/>
    <m/>
    <m/>
    <m/>
    <n v="26"/>
    <m/>
    <m/>
    <m/>
    <x v="1"/>
  </r>
  <r>
    <s v="Exp2"/>
    <x v="0"/>
    <s v="Am 72d3"/>
    <x v="0"/>
    <x v="5"/>
    <x v="1"/>
    <x v="4"/>
    <m/>
    <x v="0"/>
    <m/>
    <x v="4"/>
    <m/>
    <n v="9"/>
    <m/>
    <n v="280"/>
    <m/>
    <m/>
    <m/>
    <n v="15"/>
    <m/>
    <m/>
    <n v="3"/>
    <m/>
    <m/>
    <m/>
    <n v="24"/>
    <m/>
    <m/>
    <m/>
    <x v="1"/>
  </r>
  <r>
    <s v="Exp2"/>
    <x v="0"/>
    <s v="As 72d4"/>
    <x v="0"/>
    <x v="5"/>
    <x v="2"/>
    <x v="9"/>
    <m/>
    <x v="0"/>
    <s v="As 72d4"/>
    <x v="1"/>
    <m/>
    <n v="11"/>
    <m/>
    <m/>
    <m/>
    <m/>
    <m/>
    <m/>
    <m/>
    <m/>
    <n v="3"/>
    <m/>
    <m/>
    <m/>
    <s v=""/>
    <m/>
    <m/>
    <m/>
    <x v="1"/>
  </r>
  <r>
    <s v="Exp2"/>
    <x v="0"/>
    <s v="As 72d4"/>
    <x v="0"/>
    <x v="5"/>
    <x v="2"/>
    <x v="9"/>
    <m/>
    <x v="0"/>
    <m/>
    <x v="2"/>
    <m/>
    <n v="8"/>
    <m/>
    <n v="295"/>
    <m/>
    <m/>
    <m/>
    <n v="16"/>
    <m/>
    <m/>
    <n v="3"/>
    <m/>
    <m/>
    <m/>
    <n v="24"/>
    <m/>
    <m/>
    <m/>
    <x v="1"/>
  </r>
  <r>
    <s v="Exp2"/>
    <x v="0"/>
    <s v="As 72d4"/>
    <x v="0"/>
    <x v="5"/>
    <x v="2"/>
    <x v="9"/>
    <m/>
    <x v="0"/>
    <m/>
    <x v="3"/>
    <m/>
    <n v="7"/>
    <m/>
    <n v="225"/>
    <m/>
    <m/>
    <m/>
    <m/>
    <m/>
    <m/>
    <n v="3"/>
    <m/>
    <m/>
    <m/>
    <s v=""/>
    <m/>
    <m/>
    <m/>
    <x v="1"/>
  </r>
  <r>
    <s v="Exp2"/>
    <x v="0"/>
    <s v="As 72d4"/>
    <x v="0"/>
    <x v="5"/>
    <x v="2"/>
    <x v="9"/>
    <m/>
    <x v="0"/>
    <m/>
    <x v="4"/>
    <m/>
    <n v="8"/>
    <m/>
    <n v="303"/>
    <m/>
    <m/>
    <m/>
    <n v="17"/>
    <m/>
    <m/>
    <n v="4"/>
    <m/>
    <m/>
    <m/>
    <n v="25"/>
    <m/>
    <m/>
    <m/>
    <x v="1"/>
  </r>
  <r>
    <s v="Exp2"/>
    <x v="0"/>
    <s v="As 72d1"/>
    <x v="0"/>
    <x v="5"/>
    <x v="2"/>
    <x v="4"/>
    <m/>
    <x v="0"/>
    <s v="As 72d1"/>
    <x v="1"/>
    <m/>
    <n v="10"/>
    <m/>
    <n v="338"/>
    <m/>
    <m/>
    <m/>
    <n v="18"/>
    <m/>
    <m/>
    <n v="4"/>
    <m/>
    <m/>
    <m/>
    <n v="28"/>
    <m/>
    <m/>
    <m/>
    <x v="1"/>
  </r>
  <r>
    <s v="Exp2"/>
    <x v="0"/>
    <s v="As 72d1"/>
    <x v="0"/>
    <x v="5"/>
    <x v="2"/>
    <x v="4"/>
    <m/>
    <x v="0"/>
    <m/>
    <x v="2"/>
    <m/>
    <n v="10"/>
    <m/>
    <n v="316"/>
    <m/>
    <m/>
    <m/>
    <n v="19"/>
    <m/>
    <m/>
    <n v="3"/>
    <m/>
    <m/>
    <m/>
    <n v="29"/>
    <m/>
    <m/>
    <m/>
    <x v="1"/>
  </r>
  <r>
    <s v="Exp2"/>
    <x v="0"/>
    <s v="As 72d3"/>
    <x v="0"/>
    <x v="5"/>
    <x v="2"/>
    <x v="4"/>
    <m/>
    <x v="0"/>
    <s v="As 72d3"/>
    <x v="1"/>
    <m/>
    <n v="9"/>
    <m/>
    <n v="350"/>
    <m/>
    <m/>
    <m/>
    <n v="19"/>
    <m/>
    <m/>
    <n v="4"/>
    <m/>
    <m/>
    <m/>
    <n v="28"/>
    <m/>
    <m/>
    <m/>
    <x v="1"/>
  </r>
  <r>
    <s v="Exp2"/>
    <x v="0"/>
    <s v="As 72d3"/>
    <x v="0"/>
    <x v="5"/>
    <x v="2"/>
    <x v="4"/>
    <m/>
    <x v="0"/>
    <m/>
    <x v="2"/>
    <m/>
    <n v="8"/>
    <m/>
    <n v="330"/>
    <m/>
    <m/>
    <m/>
    <n v="18"/>
    <m/>
    <m/>
    <n v="3"/>
    <m/>
    <m/>
    <m/>
    <n v="26"/>
    <m/>
    <m/>
    <m/>
    <x v="1"/>
  </r>
  <r>
    <s v="Exp2"/>
    <x v="0"/>
    <s v="As 72d3"/>
    <x v="0"/>
    <x v="5"/>
    <x v="2"/>
    <x v="4"/>
    <m/>
    <x v="0"/>
    <m/>
    <x v="3"/>
    <m/>
    <n v="10"/>
    <m/>
    <n v="250"/>
    <m/>
    <m/>
    <m/>
    <m/>
    <m/>
    <m/>
    <n v="3"/>
    <m/>
    <m/>
    <m/>
    <s v=""/>
    <m/>
    <m/>
    <m/>
    <x v="1"/>
  </r>
  <r>
    <s v="Exp2"/>
    <x v="0"/>
    <s v="As 72d-2"/>
    <x v="0"/>
    <x v="5"/>
    <x v="2"/>
    <x v="5"/>
    <m/>
    <x v="0"/>
    <s v="As 72d-2"/>
    <x v="1"/>
    <m/>
    <n v="11"/>
    <m/>
    <n v="290"/>
    <m/>
    <m/>
    <m/>
    <n v="15"/>
    <m/>
    <m/>
    <n v="3"/>
    <m/>
    <m/>
    <m/>
    <n v="26"/>
    <m/>
    <m/>
    <m/>
    <x v="1"/>
  </r>
  <r>
    <s v="Exp2"/>
    <x v="0"/>
    <s v="As 72d-2"/>
    <x v="0"/>
    <x v="5"/>
    <x v="2"/>
    <x v="5"/>
    <m/>
    <x v="0"/>
    <m/>
    <x v="2"/>
    <m/>
    <n v="11"/>
    <m/>
    <n v="265"/>
    <m/>
    <m/>
    <m/>
    <n v="15"/>
    <m/>
    <m/>
    <n v="4"/>
    <m/>
    <m/>
    <m/>
    <n v="26"/>
    <m/>
    <m/>
    <m/>
    <x v="1"/>
  </r>
  <r>
    <s v="Exp2"/>
    <x v="0"/>
    <s v="As 72d-2"/>
    <x v="0"/>
    <x v="5"/>
    <x v="2"/>
    <x v="5"/>
    <m/>
    <x v="0"/>
    <m/>
    <x v="3"/>
    <m/>
    <n v="9"/>
    <m/>
    <n v="275"/>
    <m/>
    <m/>
    <m/>
    <n v="16"/>
    <m/>
    <m/>
    <n v="4"/>
    <m/>
    <m/>
    <m/>
    <n v="25"/>
    <m/>
    <m/>
    <m/>
    <x v="1"/>
  </r>
  <r>
    <s v="Exp2"/>
    <x v="0"/>
    <s v="Batten 72d2"/>
    <x v="0"/>
    <x v="5"/>
    <x v="3"/>
    <x v="9"/>
    <m/>
    <x v="0"/>
    <s v="Batten 72d2"/>
    <x v="1"/>
    <m/>
    <n v="9"/>
    <m/>
    <n v="226"/>
    <m/>
    <m/>
    <m/>
    <n v="16"/>
    <m/>
    <m/>
    <n v="3"/>
    <m/>
    <m/>
    <m/>
    <n v="25"/>
    <m/>
    <m/>
    <m/>
    <x v="1"/>
  </r>
  <r>
    <s v="Exp2"/>
    <x v="0"/>
    <s v="Batten 72d2"/>
    <x v="0"/>
    <x v="5"/>
    <x v="3"/>
    <x v="9"/>
    <m/>
    <x v="0"/>
    <m/>
    <x v="2"/>
    <m/>
    <n v="8"/>
    <m/>
    <n v="304"/>
    <m/>
    <m/>
    <m/>
    <n v="16"/>
    <m/>
    <m/>
    <n v="3"/>
    <m/>
    <m/>
    <m/>
    <n v="24"/>
    <m/>
    <m/>
    <m/>
    <x v="1"/>
  </r>
  <r>
    <s v="Exp2"/>
    <x v="0"/>
    <s v="Batten 72d2"/>
    <x v="0"/>
    <x v="5"/>
    <x v="3"/>
    <x v="9"/>
    <m/>
    <x v="0"/>
    <m/>
    <x v="3"/>
    <m/>
    <n v="10"/>
    <m/>
    <n v="291"/>
    <m/>
    <m/>
    <m/>
    <n v="16"/>
    <m/>
    <m/>
    <n v="3"/>
    <m/>
    <m/>
    <m/>
    <n v="26"/>
    <m/>
    <m/>
    <m/>
    <x v="1"/>
  </r>
  <r>
    <s v="Exp2"/>
    <x v="0"/>
    <s v="Batten 72d2"/>
    <x v="0"/>
    <x v="5"/>
    <x v="3"/>
    <x v="9"/>
    <m/>
    <x v="0"/>
    <m/>
    <x v="4"/>
    <m/>
    <n v="9"/>
    <m/>
    <n v="190"/>
    <m/>
    <m/>
    <m/>
    <m/>
    <m/>
    <m/>
    <n v="2"/>
    <m/>
    <m/>
    <m/>
    <s v=""/>
    <m/>
    <m/>
    <m/>
    <x v="1"/>
  </r>
  <r>
    <s v="Exp2"/>
    <x v="0"/>
    <s v="Butten 72d1"/>
    <x v="0"/>
    <x v="5"/>
    <x v="3"/>
    <x v="9"/>
    <m/>
    <x v="0"/>
    <s v="Butten 72d1"/>
    <x v="1"/>
    <m/>
    <n v="8"/>
    <m/>
    <n v="365"/>
    <m/>
    <m/>
    <m/>
    <n v="15"/>
    <m/>
    <m/>
    <n v="4"/>
    <m/>
    <m/>
    <m/>
    <n v="23"/>
    <m/>
    <m/>
    <m/>
    <x v="1"/>
  </r>
  <r>
    <s v="Exp2"/>
    <x v="0"/>
    <s v="Butten 72d1"/>
    <x v="0"/>
    <x v="5"/>
    <x v="3"/>
    <x v="9"/>
    <m/>
    <x v="0"/>
    <m/>
    <x v="2"/>
    <m/>
    <n v="8"/>
    <m/>
    <n v="350"/>
    <m/>
    <m/>
    <m/>
    <n v="17"/>
    <m/>
    <m/>
    <n v="3"/>
    <m/>
    <m/>
    <m/>
    <n v="25"/>
    <m/>
    <m/>
    <m/>
    <x v="1"/>
  </r>
  <r>
    <s v="Exp2"/>
    <x v="0"/>
    <s v="Butten 72d1"/>
    <x v="0"/>
    <x v="5"/>
    <x v="3"/>
    <x v="9"/>
    <m/>
    <x v="0"/>
    <m/>
    <x v="3"/>
    <m/>
    <n v="8"/>
    <m/>
    <n v="375"/>
    <m/>
    <m/>
    <m/>
    <n v="16"/>
    <m/>
    <m/>
    <n v="3"/>
    <m/>
    <m/>
    <m/>
    <n v="24"/>
    <m/>
    <m/>
    <m/>
    <x v="1"/>
  </r>
  <r>
    <s v="Exp2"/>
    <x v="0"/>
    <s v="Butten 72d1"/>
    <x v="0"/>
    <x v="5"/>
    <x v="3"/>
    <x v="9"/>
    <m/>
    <x v="0"/>
    <m/>
    <x v="4"/>
    <m/>
    <n v="7"/>
    <m/>
    <n v="303"/>
    <m/>
    <m/>
    <m/>
    <n v="15"/>
    <m/>
    <m/>
    <n v="3"/>
    <m/>
    <m/>
    <m/>
    <n v="22"/>
    <m/>
    <m/>
    <m/>
    <x v="1"/>
  </r>
  <r>
    <s v="Exp2"/>
    <x v="0"/>
    <s v="Butten 72d1"/>
    <x v="0"/>
    <x v="5"/>
    <x v="3"/>
    <x v="9"/>
    <m/>
    <x v="0"/>
    <m/>
    <x v="5"/>
    <m/>
    <n v="9"/>
    <m/>
    <n v="280"/>
    <m/>
    <m/>
    <m/>
    <m/>
    <m/>
    <m/>
    <n v="4"/>
    <m/>
    <m/>
    <m/>
    <s v=""/>
    <m/>
    <m/>
    <m/>
    <x v="1"/>
  </r>
  <r>
    <s v="Exp2"/>
    <x v="0"/>
    <s v="BW 72d3"/>
    <x v="0"/>
    <x v="5"/>
    <x v="3"/>
    <x v="9"/>
    <m/>
    <x v="0"/>
    <s v="BW 72d3"/>
    <x v="1"/>
    <m/>
    <n v="8"/>
    <m/>
    <n v="395"/>
    <m/>
    <m/>
    <m/>
    <n v="15"/>
    <m/>
    <m/>
    <n v="3"/>
    <m/>
    <m/>
    <m/>
    <n v="23"/>
    <m/>
    <m/>
    <m/>
    <x v="1"/>
  </r>
  <r>
    <s v="Exp2"/>
    <x v="0"/>
    <s v="BW 72d3"/>
    <x v="0"/>
    <x v="5"/>
    <x v="3"/>
    <x v="9"/>
    <m/>
    <x v="0"/>
    <m/>
    <x v="2"/>
    <m/>
    <n v="8"/>
    <m/>
    <n v="402"/>
    <m/>
    <m/>
    <m/>
    <n v="15"/>
    <m/>
    <m/>
    <n v="3"/>
    <m/>
    <m/>
    <m/>
    <n v="23"/>
    <m/>
    <m/>
    <m/>
    <x v="1"/>
  </r>
  <r>
    <s v="Exp2"/>
    <x v="0"/>
    <s v="BW 72d3"/>
    <x v="0"/>
    <x v="5"/>
    <x v="3"/>
    <x v="9"/>
    <m/>
    <x v="0"/>
    <m/>
    <x v="3"/>
    <m/>
    <n v="8"/>
    <m/>
    <n v="380"/>
    <m/>
    <m/>
    <m/>
    <n v="16"/>
    <m/>
    <m/>
    <n v="3"/>
    <m/>
    <m/>
    <m/>
    <n v="24"/>
    <m/>
    <m/>
    <m/>
    <x v="1"/>
  </r>
  <r>
    <s v="Exp2"/>
    <x v="0"/>
    <s v="BW 72d3"/>
    <x v="0"/>
    <x v="5"/>
    <x v="3"/>
    <x v="9"/>
    <m/>
    <x v="0"/>
    <m/>
    <x v="4"/>
    <m/>
    <n v="8"/>
    <m/>
    <n v="430"/>
    <m/>
    <m/>
    <m/>
    <n v="16"/>
    <m/>
    <m/>
    <n v="3"/>
    <m/>
    <m/>
    <m/>
    <n v="24"/>
    <m/>
    <m/>
    <m/>
    <x v="1"/>
  </r>
  <r>
    <s v="Exp2"/>
    <x v="0"/>
    <s v="BW 72d4"/>
    <x v="0"/>
    <x v="5"/>
    <x v="3"/>
    <x v="9"/>
    <m/>
    <x v="0"/>
    <s v="BW 72d4"/>
    <x v="1"/>
    <m/>
    <n v="8"/>
    <m/>
    <n v="350"/>
    <m/>
    <m/>
    <m/>
    <n v="15"/>
    <m/>
    <m/>
    <n v="4"/>
    <m/>
    <m/>
    <m/>
    <n v="23"/>
    <m/>
    <m/>
    <m/>
    <x v="1"/>
  </r>
  <r>
    <s v="Exp2"/>
    <x v="0"/>
    <s v="BW 72d4"/>
    <x v="0"/>
    <x v="5"/>
    <x v="3"/>
    <x v="9"/>
    <m/>
    <x v="0"/>
    <m/>
    <x v="2"/>
    <m/>
    <n v="8"/>
    <m/>
    <n v="355"/>
    <m/>
    <m/>
    <m/>
    <n v="15"/>
    <m/>
    <m/>
    <n v="3"/>
    <m/>
    <m/>
    <m/>
    <n v="23"/>
    <m/>
    <m/>
    <m/>
    <x v="1"/>
  </r>
  <r>
    <s v="Exp2"/>
    <x v="0"/>
    <s v="BW 72d4"/>
    <x v="0"/>
    <x v="5"/>
    <x v="3"/>
    <x v="9"/>
    <m/>
    <x v="0"/>
    <m/>
    <x v="3"/>
    <m/>
    <n v="8"/>
    <m/>
    <n v="362"/>
    <m/>
    <m/>
    <m/>
    <n v="16"/>
    <m/>
    <m/>
    <n v="3"/>
    <m/>
    <m/>
    <m/>
    <n v="24"/>
    <m/>
    <m/>
    <m/>
    <x v="1"/>
  </r>
  <r>
    <s v="Exp2"/>
    <x v="0"/>
    <s v="BW 72d4"/>
    <x v="0"/>
    <x v="5"/>
    <x v="3"/>
    <x v="9"/>
    <m/>
    <x v="0"/>
    <m/>
    <x v="4"/>
    <m/>
    <n v="8"/>
    <m/>
    <n v="347"/>
    <m/>
    <m/>
    <m/>
    <n v="14"/>
    <m/>
    <m/>
    <n v="4"/>
    <m/>
    <m/>
    <m/>
    <n v="22"/>
    <m/>
    <m/>
    <m/>
    <x v="1"/>
  </r>
  <r>
    <s v="Exp2"/>
    <x v="0"/>
    <s v="Con 72d2"/>
    <x v="0"/>
    <x v="5"/>
    <x v="4"/>
    <x v="4"/>
    <m/>
    <x v="0"/>
    <s v="Con 72d2"/>
    <x v="1"/>
    <m/>
    <n v="10"/>
    <m/>
    <n v="365"/>
    <m/>
    <m/>
    <m/>
    <n v="16"/>
    <m/>
    <m/>
    <n v="4"/>
    <m/>
    <m/>
    <m/>
    <n v="26"/>
    <m/>
    <m/>
    <m/>
    <x v="1"/>
  </r>
  <r>
    <s v="Exp2"/>
    <x v="0"/>
    <s v="Con 72d2"/>
    <x v="0"/>
    <x v="5"/>
    <x v="4"/>
    <x v="4"/>
    <m/>
    <x v="0"/>
    <m/>
    <x v="2"/>
    <m/>
    <n v="9"/>
    <m/>
    <n v="356"/>
    <m/>
    <m/>
    <m/>
    <n v="17"/>
    <m/>
    <m/>
    <n v="4"/>
    <m/>
    <m/>
    <m/>
    <n v="26"/>
    <m/>
    <m/>
    <m/>
    <x v="1"/>
  </r>
  <r>
    <s v="Exp2"/>
    <x v="0"/>
    <s v="Con 72d2"/>
    <x v="0"/>
    <x v="5"/>
    <x v="4"/>
    <x v="4"/>
    <m/>
    <x v="0"/>
    <m/>
    <x v="3"/>
    <m/>
    <n v="10"/>
    <m/>
    <n v="240"/>
    <m/>
    <m/>
    <m/>
    <m/>
    <m/>
    <m/>
    <n v="3"/>
    <m/>
    <m/>
    <m/>
    <s v=""/>
    <m/>
    <m/>
    <m/>
    <x v="1"/>
  </r>
  <r>
    <s v="Exp2"/>
    <x v="0"/>
    <s v="Con 72d2"/>
    <x v="0"/>
    <x v="5"/>
    <x v="4"/>
    <x v="4"/>
    <m/>
    <x v="0"/>
    <m/>
    <x v="4"/>
    <m/>
    <n v="10"/>
    <m/>
    <n v="255"/>
    <m/>
    <m/>
    <m/>
    <m/>
    <m/>
    <m/>
    <n v="3"/>
    <m/>
    <m/>
    <m/>
    <s v=""/>
    <m/>
    <m/>
    <m/>
    <x v="1"/>
  </r>
  <r>
    <s v="Exp2"/>
    <x v="0"/>
    <s v="Con 72-1"/>
    <x v="0"/>
    <x v="5"/>
    <x v="4"/>
    <x v="5"/>
    <m/>
    <x v="0"/>
    <s v="Con 72-1"/>
    <x v="1"/>
    <m/>
    <n v="10"/>
    <m/>
    <n v="305"/>
    <m/>
    <m/>
    <m/>
    <n v="19"/>
    <m/>
    <m/>
    <n v="4"/>
    <m/>
    <m/>
    <m/>
    <n v="29"/>
    <m/>
    <m/>
    <m/>
    <x v="1"/>
  </r>
  <r>
    <s v="Exp2"/>
    <x v="0"/>
    <s v="Con 72-1"/>
    <x v="0"/>
    <x v="5"/>
    <x v="4"/>
    <x v="5"/>
    <m/>
    <x v="0"/>
    <m/>
    <x v="2"/>
    <m/>
    <n v="8"/>
    <m/>
    <n v="306"/>
    <m/>
    <m/>
    <m/>
    <n v="17"/>
    <m/>
    <m/>
    <n v="3"/>
    <m/>
    <m/>
    <m/>
    <n v="25"/>
    <m/>
    <m/>
    <m/>
    <x v="1"/>
  </r>
  <r>
    <s v="Exp2"/>
    <x v="0"/>
    <s v="Con 72-1"/>
    <x v="0"/>
    <x v="5"/>
    <x v="4"/>
    <x v="5"/>
    <m/>
    <x v="0"/>
    <m/>
    <x v="3"/>
    <m/>
    <n v="10"/>
    <m/>
    <n v="244"/>
    <m/>
    <m/>
    <m/>
    <n v="17"/>
    <m/>
    <m/>
    <m/>
    <m/>
    <m/>
    <m/>
    <n v="27"/>
    <m/>
    <m/>
    <m/>
    <x v="1"/>
  </r>
  <r>
    <s v="Exp2"/>
    <x v="0"/>
    <s v="Con 72-1"/>
    <x v="0"/>
    <x v="5"/>
    <x v="4"/>
    <x v="5"/>
    <m/>
    <x v="0"/>
    <m/>
    <x v="4"/>
    <m/>
    <n v="10"/>
    <m/>
    <n v="264"/>
    <m/>
    <m/>
    <m/>
    <n v="13"/>
    <m/>
    <m/>
    <n v="4"/>
    <m/>
    <m/>
    <m/>
    <n v="23"/>
    <m/>
    <m/>
    <m/>
    <x v="1"/>
  </r>
  <r>
    <s v="Exp2"/>
    <x v="0"/>
    <s v="Con 72-3"/>
    <x v="0"/>
    <x v="5"/>
    <x v="4"/>
    <x v="5"/>
    <m/>
    <x v="0"/>
    <s v="Con 72-3"/>
    <x v="1"/>
    <m/>
    <n v="10"/>
    <m/>
    <n v="335"/>
    <m/>
    <m/>
    <m/>
    <n v="16"/>
    <m/>
    <m/>
    <n v="4"/>
    <m/>
    <m/>
    <m/>
    <n v="26"/>
    <m/>
    <m/>
    <m/>
    <x v="1"/>
  </r>
  <r>
    <s v="Exp2"/>
    <x v="0"/>
    <s v="Con 72-3"/>
    <x v="0"/>
    <x v="5"/>
    <x v="4"/>
    <x v="5"/>
    <m/>
    <x v="0"/>
    <m/>
    <x v="2"/>
    <m/>
    <n v="8"/>
    <m/>
    <n v="315"/>
    <m/>
    <m/>
    <m/>
    <n v="15"/>
    <m/>
    <m/>
    <n v="4"/>
    <m/>
    <m/>
    <m/>
    <n v="23"/>
    <m/>
    <m/>
    <m/>
    <x v="1"/>
  </r>
  <r>
    <s v="Exp2"/>
    <x v="0"/>
    <s v="Con 72-3"/>
    <x v="0"/>
    <x v="5"/>
    <x v="4"/>
    <x v="5"/>
    <m/>
    <x v="0"/>
    <m/>
    <x v="3"/>
    <m/>
    <n v="9"/>
    <m/>
    <n v="297"/>
    <m/>
    <m/>
    <m/>
    <n v="16"/>
    <m/>
    <m/>
    <n v="3"/>
    <m/>
    <m/>
    <m/>
    <n v="25"/>
    <m/>
    <m/>
    <m/>
    <x v="1"/>
  </r>
  <r>
    <s v="Exp2"/>
    <x v="0"/>
    <s v="Con 72-3"/>
    <x v="0"/>
    <x v="5"/>
    <x v="4"/>
    <x v="5"/>
    <m/>
    <x v="0"/>
    <m/>
    <x v="4"/>
    <m/>
    <n v="10"/>
    <m/>
    <n v="266"/>
    <m/>
    <m/>
    <m/>
    <n v="16"/>
    <m/>
    <m/>
    <n v="3"/>
    <m/>
    <m/>
    <m/>
    <n v="26"/>
    <m/>
    <m/>
    <m/>
    <x v="1"/>
  </r>
  <r>
    <s v="Exp2"/>
    <x v="0"/>
    <s v="Con 72-4"/>
    <x v="0"/>
    <x v="5"/>
    <x v="4"/>
    <x v="5"/>
    <m/>
    <x v="0"/>
    <s v="Con 72-4"/>
    <x v="1"/>
    <m/>
    <n v="10"/>
    <m/>
    <n v="335"/>
    <m/>
    <m/>
    <m/>
    <n v="18"/>
    <m/>
    <m/>
    <n v="4"/>
    <m/>
    <m/>
    <m/>
    <n v="28"/>
    <m/>
    <m/>
    <m/>
    <x v="1"/>
  </r>
  <r>
    <s v="Exp2"/>
    <x v="0"/>
    <s v="Con 72-4"/>
    <x v="0"/>
    <x v="5"/>
    <x v="4"/>
    <x v="5"/>
    <m/>
    <x v="0"/>
    <m/>
    <x v="2"/>
    <m/>
    <n v="10"/>
    <m/>
    <n v="280"/>
    <m/>
    <m/>
    <m/>
    <n v="13"/>
    <m/>
    <m/>
    <n v="4"/>
    <m/>
    <m/>
    <m/>
    <n v="23"/>
    <m/>
    <m/>
    <m/>
    <x v="1"/>
  </r>
  <r>
    <s v="Exp2"/>
    <x v="0"/>
    <s v="Con 72-4"/>
    <x v="0"/>
    <x v="5"/>
    <x v="4"/>
    <x v="5"/>
    <m/>
    <x v="0"/>
    <m/>
    <x v="3"/>
    <m/>
    <n v="10"/>
    <m/>
    <n v="305"/>
    <m/>
    <m/>
    <m/>
    <n v="15"/>
    <m/>
    <m/>
    <n v="4"/>
    <m/>
    <m/>
    <m/>
    <n v="25"/>
    <m/>
    <m/>
    <m/>
    <x v="1"/>
  </r>
  <r>
    <s v="Exp2"/>
    <x v="0"/>
    <s v="Con 72-4"/>
    <x v="0"/>
    <x v="5"/>
    <x v="4"/>
    <x v="5"/>
    <m/>
    <x v="0"/>
    <m/>
    <x v="4"/>
    <m/>
    <n v="12"/>
    <m/>
    <n v="295"/>
    <m/>
    <m/>
    <m/>
    <n v="15"/>
    <m/>
    <m/>
    <n v="5"/>
    <m/>
    <m/>
    <m/>
    <n v="27"/>
    <m/>
    <m/>
    <m/>
    <x v="1"/>
  </r>
  <r>
    <s v="Exp2"/>
    <x v="0"/>
    <s v="CR 72d1"/>
    <x v="0"/>
    <x v="5"/>
    <x v="9"/>
    <x v="10"/>
    <m/>
    <x v="0"/>
    <s v="CR 72d1"/>
    <x v="1"/>
    <m/>
    <n v="12"/>
    <m/>
    <n v="260"/>
    <m/>
    <m/>
    <m/>
    <n v="16"/>
    <m/>
    <m/>
    <n v="4"/>
    <m/>
    <m/>
    <m/>
    <n v="28"/>
    <m/>
    <m/>
    <m/>
    <x v="1"/>
  </r>
  <r>
    <s v="Exp2"/>
    <x v="0"/>
    <s v="CR 72d1"/>
    <x v="0"/>
    <x v="5"/>
    <x v="9"/>
    <x v="10"/>
    <m/>
    <x v="0"/>
    <m/>
    <x v="2"/>
    <m/>
    <n v="16"/>
    <m/>
    <m/>
    <m/>
    <m/>
    <m/>
    <m/>
    <m/>
    <m/>
    <m/>
    <m/>
    <m/>
    <m/>
    <s v=""/>
    <m/>
    <m/>
    <m/>
    <x v="1"/>
  </r>
  <r>
    <s v="Exp2"/>
    <x v="0"/>
    <s v="CR 72d1"/>
    <x v="0"/>
    <x v="5"/>
    <x v="9"/>
    <x v="10"/>
    <m/>
    <x v="0"/>
    <m/>
    <x v="3"/>
    <m/>
    <n v="16"/>
    <m/>
    <m/>
    <m/>
    <m/>
    <m/>
    <m/>
    <m/>
    <m/>
    <m/>
    <m/>
    <m/>
    <m/>
    <s v=""/>
    <m/>
    <m/>
    <m/>
    <x v="1"/>
  </r>
  <r>
    <s v="Exp2"/>
    <x v="0"/>
    <s v="CR 72d1"/>
    <x v="0"/>
    <x v="5"/>
    <x v="9"/>
    <x v="10"/>
    <m/>
    <x v="0"/>
    <m/>
    <x v="4"/>
    <m/>
    <n v="16"/>
    <m/>
    <m/>
    <m/>
    <m/>
    <m/>
    <m/>
    <m/>
    <m/>
    <m/>
    <m/>
    <m/>
    <m/>
    <s v=""/>
    <m/>
    <m/>
    <m/>
    <x v="1"/>
  </r>
  <r>
    <s v="Exp2"/>
    <x v="0"/>
    <s v="CR 72d2"/>
    <x v="0"/>
    <x v="5"/>
    <x v="9"/>
    <x v="10"/>
    <m/>
    <x v="0"/>
    <s v="CR 72d2"/>
    <x v="1"/>
    <m/>
    <n v="16"/>
    <m/>
    <m/>
    <m/>
    <m/>
    <m/>
    <m/>
    <m/>
    <m/>
    <m/>
    <m/>
    <m/>
    <m/>
    <s v=""/>
    <m/>
    <m/>
    <m/>
    <x v="1"/>
  </r>
  <r>
    <s v="Exp2"/>
    <x v="0"/>
    <s v="CR 72d2"/>
    <x v="0"/>
    <x v="5"/>
    <x v="9"/>
    <x v="10"/>
    <m/>
    <x v="0"/>
    <m/>
    <x v="2"/>
    <m/>
    <n v="15"/>
    <m/>
    <m/>
    <m/>
    <m/>
    <m/>
    <m/>
    <m/>
    <m/>
    <m/>
    <m/>
    <m/>
    <m/>
    <s v=""/>
    <m/>
    <m/>
    <m/>
    <x v="1"/>
  </r>
  <r>
    <s v="Exp2"/>
    <x v="0"/>
    <s v="CR 72d3"/>
    <x v="0"/>
    <x v="5"/>
    <x v="9"/>
    <x v="10"/>
    <m/>
    <x v="0"/>
    <s v="CR 72d3"/>
    <x v="1"/>
    <m/>
    <n v="18"/>
    <m/>
    <m/>
    <m/>
    <m/>
    <m/>
    <m/>
    <m/>
    <m/>
    <m/>
    <m/>
    <m/>
    <m/>
    <s v=""/>
    <m/>
    <m/>
    <m/>
    <x v="1"/>
  </r>
  <r>
    <s v="Exp2"/>
    <x v="0"/>
    <s v="CR 72d3"/>
    <x v="0"/>
    <x v="5"/>
    <x v="9"/>
    <x v="10"/>
    <m/>
    <x v="0"/>
    <m/>
    <x v="2"/>
    <m/>
    <n v="16"/>
    <m/>
    <m/>
    <m/>
    <m/>
    <m/>
    <m/>
    <m/>
    <m/>
    <m/>
    <m/>
    <m/>
    <m/>
    <s v=""/>
    <m/>
    <m/>
    <m/>
    <x v="1"/>
  </r>
  <r>
    <s v="Exp2"/>
    <x v="0"/>
    <s v="CR 72d4"/>
    <x v="0"/>
    <x v="5"/>
    <x v="9"/>
    <x v="10"/>
    <m/>
    <x v="0"/>
    <s v="CR 72d4"/>
    <x v="1"/>
    <m/>
    <n v="14"/>
    <m/>
    <n v="285"/>
    <m/>
    <m/>
    <m/>
    <n v="19"/>
    <m/>
    <m/>
    <n v="4"/>
    <m/>
    <m/>
    <m/>
    <n v="33"/>
    <m/>
    <m/>
    <m/>
    <x v="1"/>
  </r>
  <r>
    <s v="Exp2"/>
    <x v="0"/>
    <s v="CR 72d4"/>
    <x v="0"/>
    <x v="5"/>
    <x v="9"/>
    <x v="10"/>
    <m/>
    <x v="0"/>
    <m/>
    <x v="2"/>
    <m/>
    <n v="16"/>
    <m/>
    <m/>
    <m/>
    <m/>
    <m/>
    <m/>
    <m/>
    <m/>
    <m/>
    <m/>
    <m/>
    <m/>
    <s v=""/>
    <m/>
    <m/>
    <m/>
    <x v="1"/>
  </r>
  <r>
    <s v="Exp2"/>
    <x v="0"/>
    <s v="Ma 72d-1"/>
    <x v="0"/>
    <x v="5"/>
    <x v="5"/>
    <x v="5"/>
    <m/>
    <x v="0"/>
    <s v="Ma 72d-1"/>
    <x v="1"/>
    <m/>
    <n v="9"/>
    <m/>
    <n v="335"/>
    <m/>
    <m/>
    <m/>
    <n v="17"/>
    <m/>
    <m/>
    <n v="3"/>
    <m/>
    <m/>
    <m/>
    <n v="26"/>
    <m/>
    <m/>
    <m/>
    <x v="1"/>
  </r>
  <r>
    <s v="Exp2"/>
    <x v="0"/>
    <s v="Ma 72d-1"/>
    <x v="0"/>
    <x v="5"/>
    <x v="5"/>
    <x v="5"/>
    <m/>
    <x v="0"/>
    <m/>
    <x v="2"/>
    <m/>
    <n v="12"/>
    <m/>
    <n v="397"/>
    <m/>
    <m/>
    <m/>
    <n v="17"/>
    <m/>
    <m/>
    <n v="4"/>
    <m/>
    <m/>
    <m/>
    <n v="29"/>
    <m/>
    <m/>
    <m/>
    <x v="1"/>
  </r>
  <r>
    <s v="Exp2"/>
    <x v="0"/>
    <s v="Ma 72d-1"/>
    <x v="0"/>
    <x v="5"/>
    <x v="5"/>
    <x v="5"/>
    <m/>
    <x v="0"/>
    <m/>
    <x v="3"/>
    <m/>
    <n v="12"/>
    <m/>
    <n v="340"/>
    <m/>
    <m/>
    <m/>
    <n v="17"/>
    <m/>
    <m/>
    <n v="3"/>
    <m/>
    <m/>
    <m/>
    <n v="29"/>
    <m/>
    <m/>
    <m/>
    <x v="1"/>
  </r>
  <r>
    <s v="Exp2"/>
    <x v="0"/>
    <s v="Ma 72d-1"/>
    <x v="0"/>
    <x v="5"/>
    <x v="5"/>
    <x v="5"/>
    <m/>
    <x v="0"/>
    <m/>
    <x v="4"/>
    <m/>
    <n v="11"/>
    <m/>
    <n v="350"/>
    <m/>
    <m/>
    <m/>
    <n v="16"/>
    <m/>
    <m/>
    <n v="3"/>
    <m/>
    <m/>
    <m/>
    <n v="27"/>
    <m/>
    <m/>
    <m/>
    <x v="1"/>
  </r>
  <r>
    <s v="Exp2"/>
    <x v="0"/>
    <s v="Ma 72d-1"/>
    <x v="0"/>
    <x v="5"/>
    <x v="5"/>
    <x v="5"/>
    <m/>
    <x v="0"/>
    <m/>
    <x v="5"/>
    <m/>
    <n v="12"/>
    <m/>
    <n v="390"/>
    <m/>
    <m/>
    <m/>
    <n v="17"/>
    <m/>
    <m/>
    <n v="4"/>
    <m/>
    <m/>
    <m/>
    <n v="29"/>
    <m/>
    <m/>
    <m/>
    <x v="1"/>
  </r>
  <r>
    <s v="Exp2"/>
    <x v="0"/>
    <s v="Ma 72d-2"/>
    <x v="0"/>
    <x v="5"/>
    <x v="5"/>
    <x v="5"/>
    <m/>
    <x v="0"/>
    <s v="Ma 72d-2"/>
    <x v="1"/>
    <m/>
    <n v="11"/>
    <m/>
    <n v="363"/>
    <m/>
    <m/>
    <m/>
    <n v="16"/>
    <m/>
    <m/>
    <n v="4"/>
    <m/>
    <m/>
    <m/>
    <n v="27"/>
    <m/>
    <m/>
    <m/>
    <x v="1"/>
  </r>
  <r>
    <s v="Exp2"/>
    <x v="0"/>
    <s v="Ma 72d-2"/>
    <x v="0"/>
    <x v="5"/>
    <x v="5"/>
    <x v="5"/>
    <m/>
    <x v="0"/>
    <m/>
    <x v="2"/>
    <m/>
    <n v="13"/>
    <m/>
    <n v="318"/>
    <m/>
    <m/>
    <m/>
    <n v="14"/>
    <m/>
    <m/>
    <n v="4"/>
    <m/>
    <m/>
    <m/>
    <n v="27"/>
    <m/>
    <m/>
    <m/>
    <x v="1"/>
  </r>
  <r>
    <s v="Exp2"/>
    <x v="0"/>
    <s v="Ma 72d-2"/>
    <x v="0"/>
    <x v="5"/>
    <x v="5"/>
    <x v="5"/>
    <m/>
    <x v="0"/>
    <m/>
    <x v="3"/>
    <m/>
    <n v="12"/>
    <m/>
    <n v="367"/>
    <m/>
    <m/>
    <m/>
    <n v="16"/>
    <m/>
    <m/>
    <n v="4"/>
    <m/>
    <m/>
    <m/>
    <n v="28"/>
    <m/>
    <m/>
    <m/>
    <x v="1"/>
  </r>
  <r>
    <s v="Exp2"/>
    <x v="0"/>
    <s v="Ma 72d-2"/>
    <x v="0"/>
    <x v="5"/>
    <x v="5"/>
    <x v="5"/>
    <m/>
    <x v="0"/>
    <m/>
    <x v="4"/>
    <m/>
    <n v="13"/>
    <m/>
    <n v="366"/>
    <m/>
    <m/>
    <m/>
    <n v="18"/>
    <m/>
    <m/>
    <n v="5"/>
    <m/>
    <m/>
    <m/>
    <n v="31"/>
    <m/>
    <m/>
    <m/>
    <x v="1"/>
  </r>
  <r>
    <s v="Exp2"/>
    <x v="0"/>
    <s v="Ma 72d-2"/>
    <x v="0"/>
    <x v="5"/>
    <x v="5"/>
    <x v="5"/>
    <m/>
    <x v="0"/>
    <s v="Ma 72d-2"/>
    <x v="1"/>
    <m/>
    <n v="9"/>
    <m/>
    <n v="273"/>
    <m/>
    <m/>
    <m/>
    <n v="15"/>
    <m/>
    <m/>
    <n v="4"/>
    <m/>
    <m/>
    <m/>
    <n v="24"/>
    <m/>
    <m/>
    <m/>
    <x v="1"/>
  </r>
  <r>
    <s v="Exp2"/>
    <x v="0"/>
    <s v="Ma 72d-3"/>
    <x v="0"/>
    <x v="5"/>
    <x v="5"/>
    <x v="5"/>
    <m/>
    <x v="0"/>
    <s v="Ma 72d-3"/>
    <x v="1"/>
    <m/>
    <n v="11"/>
    <m/>
    <n v="325"/>
    <m/>
    <m/>
    <m/>
    <n v="14"/>
    <m/>
    <m/>
    <n v="3"/>
    <m/>
    <m/>
    <m/>
    <n v="25"/>
    <m/>
    <m/>
    <m/>
    <x v="1"/>
  </r>
  <r>
    <s v="Exp2"/>
    <x v="0"/>
    <s v="Ma 72d-3"/>
    <x v="0"/>
    <x v="5"/>
    <x v="5"/>
    <x v="5"/>
    <m/>
    <x v="0"/>
    <m/>
    <x v="2"/>
    <m/>
    <n v="11"/>
    <m/>
    <n v="315"/>
    <m/>
    <m/>
    <m/>
    <n v="18"/>
    <m/>
    <m/>
    <n v="3"/>
    <m/>
    <m/>
    <m/>
    <n v="29"/>
    <m/>
    <m/>
    <m/>
    <x v="1"/>
  </r>
  <r>
    <s v="Exp2"/>
    <x v="0"/>
    <s v="Ma 72d-4"/>
    <x v="0"/>
    <x v="5"/>
    <x v="5"/>
    <x v="5"/>
    <m/>
    <x v="0"/>
    <s v="Ma 72d-4"/>
    <x v="1"/>
    <m/>
    <n v="11"/>
    <m/>
    <n v="360"/>
    <m/>
    <m/>
    <m/>
    <n v="17"/>
    <m/>
    <m/>
    <n v="4"/>
    <m/>
    <m/>
    <m/>
    <n v="28"/>
    <m/>
    <m/>
    <m/>
    <x v="1"/>
  </r>
  <r>
    <s v="Exp2"/>
    <x v="0"/>
    <s v="Ma 72d-4"/>
    <x v="0"/>
    <x v="5"/>
    <x v="5"/>
    <x v="5"/>
    <m/>
    <x v="0"/>
    <m/>
    <x v="2"/>
    <m/>
    <n v="10"/>
    <m/>
    <n v="345"/>
    <m/>
    <m/>
    <m/>
    <n v="18"/>
    <m/>
    <m/>
    <n v="3"/>
    <m/>
    <m/>
    <m/>
    <n v="28"/>
    <m/>
    <m/>
    <m/>
    <x v="1"/>
  </r>
  <r>
    <s v="Exp2"/>
    <x v="0"/>
    <s v="Ma 72d-4"/>
    <x v="0"/>
    <x v="5"/>
    <x v="5"/>
    <x v="5"/>
    <m/>
    <x v="0"/>
    <m/>
    <x v="3"/>
    <m/>
    <n v="14"/>
    <m/>
    <m/>
    <m/>
    <m/>
    <m/>
    <m/>
    <m/>
    <m/>
    <m/>
    <m/>
    <m/>
    <m/>
    <s v=""/>
    <m/>
    <m/>
    <m/>
    <x v="1"/>
  </r>
  <r>
    <s v="Exp2"/>
    <x v="0"/>
    <s v="Sa 72d1"/>
    <x v="0"/>
    <x v="5"/>
    <x v="7"/>
    <x v="9"/>
    <m/>
    <x v="0"/>
    <s v="Sa 72d1"/>
    <x v="1"/>
    <m/>
    <n v="11"/>
    <m/>
    <n v="500"/>
    <m/>
    <m/>
    <m/>
    <n v="20"/>
    <m/>
    <m/>
    <n v="4"/>
    <m/>
    <m/>
    <m/>
    <n v="31"/>
    <m/>
    <m/>
    <m/>
    <x v="1"/>
  </r>
  <r>
    <s v="Exp2"/>
    <x v="0"/>
    <s v="Sa 72d1"/>
    <x v="0"/>
    <x v="5"/>
    <x v="7"/>
    <x v="9"/>
    <m/>
    <x v="0"/>
    <m/>
    <x v="2"/>
    <m/>
    <n v="8"/>
    <m/>
    <n v="293"/>
    <m/>
    <m/>
    <m/>
    <n v="16"/>
    <m/>
    <m/>
    <n v="3"/>
    <m/>
    <m/>
    <m/>
    <n v="24"/>
    <m/>
    <m/>
    <m/>
    <x v="1"/>
  </r>
  <r>
    <s v="Exp2"/>
    <x v="0"/>
    <s v="Sa 72d2"/>
    <x v="0"/>
    <x v="5"/>
    <x v="7"/>
    <x v="9"/>
    <m/>
    <x v="0"/>
    <s v="Sa 72d2"/>
    <x v="1"/>
    <m/>
    <n v="8"/>
    <m/>
    <n v="343"/>
    <m/>
    <m/>
    <m/>
    <n v="16"/>
    <m/>
    <m/>
    <n v="4"/>
    <m/>
    <m/>
    <m/>
    <n v="24"/>
    <m/>
    <m/>
    <m/>
    <x v="1"/>
  </r>
  <r>
    <s v="Exp2"/>
    <x v="0"/>
    <s v="Sa 72d2"/>
    <x v="0"/>
    <x v="5"/>
    <x v="7"/>
    <x v="9"/>
    <m/>
    <x v="0"/>
    <m/>
    <x v="2"/>
    <m/>
    <n v="8"/>
    <m/>
    <n v="306"/>
    <m/>
    <m/>
    <m/>
    <n v="16"/>
    <m/>
    <m/>
    <n v="3"/>
    <m/>
    <m/>
    <m/>
    <n v="24"/>
    <m/>
    <m/>
    <m/>
    <x v="1"/>
  </r>
  <r>
    <s v="Exp2"/>
    <x v="0"/>
    <s v="Sa 72d2"/>
    <x v="0"/>
    <x v="5"/>
    <x v="7"/>
    <x v="9"/>
    <m/>
    <x v="0"/>
    <m/>
    <x v="3"/>
    <m/>
    <n v="8"/>
    <m/>
    <n v="340"/>
    <m/>
    <m/>
    <m/>
    <n v="16"/>
    <m/>
    <m/>
    <n v="3"/>
    <m/>
    <m/>
    <m/>
    <n v="24"/>
    <m/>
    <m/>
    <m/>
    <x v="1"/>
  </r>
  <r>
    <s v="Exp2"/>
    <x v="0"/>
    <s v="Sa 72d2"/>
    <x v="0"/>
    <x v="5"/>
    <x v="7"/>
    <x v="9"/>
    <m/>
    <x v="0"/>
    <m/>
    <x v="4"/>
    <m/>
    <n v="7"/>
    <m/>
    <n v="308"/>
    <m/>
    <m/>
    <m/>
    <n v="17"/>
    <m/>
    <m/>
    <n v="3"/>
    <m/>
    <m/>
    <m/>
    <n v="24"/>
    <m/>
    <m/>
    <m/>
    <x v="1"/>
  </r>
  <r>
    <s v="Exp2"/>
    <x v="0"/>
    <s v="Sa 72d2"/>
    <x v="0"/>
    <x v="5"/>
    <x v="7"/>
    <x v="9"/>
    <m/>
    <x v="0"/>
    <m/>
    <x v="5"/>
    <m/>
    <n v="8"/>
    <m/>
    <n v="301"/>
    <m/>
    <m/>
    <m/>
    <n v="16"/>
    <m/>
    <m/>
    <n v="3"/>
    <m/>
    <m/>
    <m/>
    <n v="24"/>
    <m/>
    <m/>
    <m/>
    <x v="1"/>
  </r>
  <r>
    <s v="Exp2"/>
    <x v="0"/>
    <s v="Sa 72d3"/>
    <x v="0"/>
    <x v="5"/>
    <x v="7"/>
    <x v="9"/>
    <m/>
    <x v="0"/>
    <s v="Sa 72d3"/>
    <x v="1"/>
    <m/>
    <n v="8"/>
    <m/>
    <n v="380"/>
    <m/>
    <m/>
    <m/>
    <n v="14"/>
    <m/>
    <m/>
    <n v="3"/>
    <m/>
    <m/>
    <m/>
    <n v="22"/>
    <m/>
    <m/>
    <m/>
    <x v="1"/>
  </r>
  <r>
    <s v="Exp2"/>
    <x v="0"/>
    <s v="Sa 72d3"/>
    <x v="0"/>
    <x v="5"/>
    <x v="7"/>
    <x v="9"/>
    <m/>
    <x v="0"/>
    <m/>
    <x v="2"/>
    <m/>
    <n v="8"/>
    <m/>
    <n v="362"/>
    <m/>
    <m/>
    <m/>
    <n v="18"/>
    <m/>
    <m/>
    <n v="3"/>
    <m/>
    <m/>
    <m/>
    <n v="26"/>
    <m/>
    <m/>
    <m/>
    <x v="1"/>
  </r>
  <r>
    <s v="Exp2"/>
    <x v="0"/>
    <s v="Sa 72d3"/>
    <x v="0"/>
    <x v="5"/>
    <x v="7"/>
    <x v="9"/>
    <m/>
    <x v="0"/>
    <m/>
    <x v="3"/>
    <m/>
    <n v="7"/>
    <m/>
    <n v="305"/>
    <m/>
    <m/>
    <m/>
    <n v="16"/>
    <m/>
    <m/>
    <n v="3"/>
    <m/>
    <m/>
    <m/>
    <n v="23"/>
    <m/>
    <m/>
    <m/>
    <x v="1"/>
  </r>
  <r>
    <s v="Exp2"/>
    <x v="0"/>
    <s v="Sa 72d3"/>
    <x v="0"/>
    <x v="5"/>
    <x v="7"/>
    <x v="9"/>
    <m/>
    <x v="0"/>
    <m/>
    <x v="4"/>
    <m/>
    <n v="6"/>
    <m/>
    <n v="335"/>
    <m/>
    <m/>
    <m/>
    <n v="15"/>
    <m/>
    <m/>
    <n v="4"/>
    <m/>
    <m/>
    <m/>
    <n v="21"/>
    <m/>
    <m/>
    <m/>
    <x v="1"/>
  </r>
  <r>
    <s v="Exp2"/>
    <x v="0"/>
    <s v="Sa 72d3"/>
    <x v="0"/>
    <x v="5"/>
    <x v="7"/>
    <x v="9"/>
    <m/>
    <x v="0"/>
    <m/>
    <x v="5"/>
    <m/>
    <n v="7"/>
    <m/>
    <n v="305"/>
    <m/>
    <m/>
    <m/>
    <n v="15"/>
    <m/>
    <m/>
    <n v="4"/>
    <m/>
    <m/>
    <m/>
    <n v="22"/>
    <m/>
    <m/>
    <m/>
    <x v="1"/>
  </r>
  <r>
    <s v="Exp2"/>
    <x v="0"/>
    <s v="Sa 72d4"/>
    <x v="0"/>
    <x v="5"/>
    <x v="7"/>
    <x v="9"/>
    <m/>
    <x v="0"/>
    <s v="Sa 72d4"/>
    <x v="1"/>
    <m/>
    <n v="7"/>
    <m/>
    <n v="335"/>
    <m/>
    <m/>
    <m/>
    <n v="17"/>
    <m/>
    <m/>
    <n v="3"/>
    <m/>
    <m/>
    <m/>
    <n v="24"/>
    <m/>
    <m/>
    <m/>
    <x v="1"/>
  </r>
  <r>
    <s v="Exp2"/>
    <x v="0"/>
    <s v="Sa 72d4"/>
    <x v="0"/>
    <x v="5"/>
    <x v="7"/>
    <x v="9"/>
    <m/>
    <x v="0"/>
    <m/>
    <x v="2"/>
    <m/>
    <n v="8"/>
    <m/>
    <n v="365"/>
    <m/>
    <m/>
    <m/>
    <n v="18"/>
    <m/>
    <m/>
    <n v="3"/>
    <m/>
    <m/>
    <m/>
    <n v="26"/>
    <m/>
    <m/>
    <m/>
    <x v="1"/>
  </r>
  <r>
    <s v="Exp2"/>
    <x v="0"/>
    <s v="Sa 72d4"/>
    <x v="0"/>
    <x v="5"/>
    <x v="7"/>
    <x v="9"/>
    <m/>
    <x v="0"/>
    <m/>
    <x v="3"/>
    <m/>
    <n v="8"/>
    <m/>
    <n v="345"/>
    <m/>
    <m/>
    <m/>
    <n v="16"/>
    <m/>
    <m/>
    <n v="3"/>
    <m/>
    <m/>
    <m/>
    <n v="24"/>
    <m/>
    <m/>
    <m/>
    <x v="1"/>
  </r>
  <r>
    <s v="Exp2"/>
    <x v="0"/>
    <s v="Sa 72d4"/>
    <x v="0"/>
    <x v="5"/>
    <x v="7"/>
    <x v="9"/>
    <m/>
    <x v="0"/>
    <m/>
    <x v="4"/>
    <m/>
    <n v="8"/>
    <m/>
    <n v="343"/>
    <m/>
    <m/>
    <m/>
    <n v="13"/>
    <m/>
    <m/>
    <n v="4"/>
    <m/>
    <m/>
    <m/>
    <n v="21"/>
    <m/>
    <m/>
    <m/>
    <x v="1"/>
  </r>
  <r>
    <s v="Exp2"/>
    <x v="0"/>
    <s v="Wa 72d-3"/>
    <x v="0"/>
    <x v="5"/>
    <x v="8"/>
    <x v="5"/>
    <m/>
    <x v="0"/>
    <s v="Wa 72d-3"/>
    <x v="1"/>
    <m/>
    <n v="11"/>
    <m/>
    <n v="335"/>
    <m/>
    <m/>
    <m/>
    <n v="19"/>
    <m/>
    <m/>
    <n v="4"/>
    <m/>
    <m/>
    <m/>
    <n v="30"/>
    <m/>
    <m/>
    <m/>
    <x v="1"/>
  </r>
  <r>
    <s v="Exp2"/>
    <x v="0"/>
    <s v="Wa 72d-3"/>
    <x v="0"/>
    <x v="5"/>
    <x v="8"/>
    <x v="5"/>
    <m/>
    <x v="0"/>
    <m/>
    <x v="2"/>
    <m/>
    <n v="14"/>
    <m/>
    <m/>
    <m/>
    <m/>
    <m/>
    <m/>
    <m/>
    <m/>
    <m/>
    <m/>
    <m/>
    <m/>
    <s v=""/>
    <m/>
    <m/>
    <m/>
    <x v="1"/>
  </r>
  <r>
    <s v="Exp2"/>
    <x v="0"/>
    <s v="Wa 72d-3"/>
    <x v="0"/>
    <x v="5"/>
    <x v="8"/>
    <x v="5"/>
    <m/>
    <x v="0"/>
    <m/>
    <x v="3"/>
    <m/>
    <n v="13"/>
    <m/>
    <m/>
    <m/>
    <m/>
    <m/>
    <m/>
    <m/>
    <m/>
    <m/>
    <m/>
    <m/>
    <m/>
    <s v=""/>
    <m/>
    <m/>
    <m/>
    <x v="1"/>
  </r>
  <r>
    <s v="Exp2"/>
    <x v="0"/>
    <s v="Wa 72d1"/>
    <x v="0"/>
    <x v="5"/>
    <x v="8"/>
    <x v="10"/>
    <m/>
    <x v="0"/>
    <s v="Wa 72d1"/>
    <x v="1"/>
    <m/>
    <n v="16"/>
    <m/>
    <m/>
    <m/>
    <m/>
    <m/>
    <m/>
    <m/>
    <m/>
    <m/>
    <m/>
    <m/>
    <m/>
    <s v=""/>
    <m/>
    <m/>
    <m/>
    <x v="1"/>
  </r>
  <r>
    <s v="Exp2"/>
    <x v="0"/>
    <s v="Wa 72d1"/>
    <x v="0"/>
    <x v="5"/>
    <x v="8"/>
    <x v="10"/>
    <m/>
    <x v="0"/>
    <m/>
    <x v="2"/>
    <m/>
    <n v="15"/>
    <m/>
    <m/>
    <m/>
    <m/>
    <m/>
    <m/>
    <m/>
    <m/>
    <m/>
    <m/>
    <m/>
    <m/>
    <s v=""/>
    <m/>
    <m/>
    <m/>
    <x v="1"/>
  </r>
  <r>
    <s v="Exp2"/>
    <x v="0"/>
    <s v="Wa 72d1"/>
    <x v="0"/>
    <x v="5"/>
    <x v="8"/>
    <x v="10"/>
    <m/>
    <x v="0"/>
    <m/>
    <x v="3"/>
    <m/>
    <n v="16"/>
    <m/>
    <m/>
    <m/>
    <m/>
    <m/>
    <m/>
    <m/>
    <m/>
    <m/>
    <m/>
    <m/>
    <m/>
    <s v=""/>
    <m/>
    <m/>
    <m/>
    <x v="1"/>
  </r>
  <r>
    <s v="Exp2"/>
    <x v="0"/>
    <s v="Wa 72d4"/>
    <x v="0"/>
    <x v="5"/>
    <x v="8"/>
    <x v="10"/>
    <m/>
    <x v="0"/>
    <s v="Wa 72d4"/>
    <x v="1"/>
    <m/>
    <n v="16"/>
    <m/>
    <m/>
    <m/>
    <m/>
    <m/>
    <m/>
    <m/>
    <m/>
    <m/>
    <m/>
    <m/>
    <m/>
    <s v=""/>
    <m/>
    <m/>
    <m/>
    <x v="1"/>
  </r>
  <r>
    <s v="Exp2"/>
    <x v="0"/>
    <s v="Wa 72d4"/>
    <x v="0"/>
    <x v="5"/>
    <x v="8"/>
    <x v="10"/>
    <m/>
    <x v="0"/>
    <m/>
    <x v="2"/>
    <m/>
    <n v="15"/>
    <m/>
    <m/>
    <m/>
    <m/>
    <m/>
    <m/>
    <m/>
    <m/>
    <m/>
    <m/>
    <m/>
    <m/>
    <s v=""/>
    <m/>
    <m/>
    <m/>
    <x v="1"/>
  </r>
  <r>
    <s v="Exp2"/>
    <x v="0"/>
    <s v="Wa 72d4"/>
    <x v="0"/>
    <x v="5"/>
    <x v="8"/>
    <x v="10"/>
    <m/>
    <x v="0"/>
    <m/>
    <x v="3"/>
    <m/>
    <n v="15"/>
    <m/>
    <m/>
    <m/>
    <m/>
    <m/>
    <m/>
    <m/>
    <m/>
    <m/>
    <m/>
    <m/>
    <m/>
    <s v=""/>
    <m/>
    <m/>
    <m/>
    <x v="1"/>
  </r>
  <r>
    <s v="Exp2"/>
    <x v="0"/>
    <s v="Asp 96-3"/>
    <x v="0"/>
    <x v="6"/>
    <x v="2"/>
    <x v="5"/>
    <m/>
    <x v="0"/>
    <s v="Asp 96-3"/>
    <x v="1"/>
    <m/>
    <n v="8"/>
    <m/>
    <n v="355"/>
    <m/>
    <m/>
    <m/>
    <n v="15"/>
    <m/>
    <m/>
    <n v="3"/>
    <m/>
    <m/>
    <m/>
    <n v="23"/>
    <m/>
    <m/>
    <m/>
    <x v="1"/>
  </r>
  <r>
    <s v="Exp2"/>
    <x v="0"/>
    <s v="Asp 96-3"/>
    <x v="0"/>
    <x v="6"/>
    <x v="2"/>
    <x v="5"/>
    <m/>
    <x v="0"/>
    <m/>
    <x v="2"/>
    <m/>
    <n v="8"/>
    <m/>
    <n v="265"/>
    <m/>
    <m/>
    <m/>
    <n v="12"/>
    <m/>
    <m/>
    <n v="4"/>
    <m/>
    <m/>
    <m/>
    <n v="20"/>
    <m/>
    <m/>
    <m/>
    <x v="1"/>
  </r>
  <r>
    <s v="Exp2"/>
    <x v="0"/>
    <s v="Asp 96-3"/>
    <x v="0"/>
    <x v="6"/>
    <x v="2"/>
    <x v="5"/>
    <m/>
    <x v="0"/>
    <m/>
    <x v="3"/>
    <m/>
    <n v="8"/>
    <m/>
    <n v="295"/>
    <m/>
    <m/>
    <m/>
    <n v="14"/>
    <m/>
    <m/>
    <n v="3"/>
    <m/>
    <m/>
    <m/>
    <n v="22"/>
    <m/>
    <m/>
    <m/>
    <x v="1"/>
  </r>
  <r>
    <s v="Exp2"/>
    <x v="0"/>
    <s v="Asp 96-3"/>
    <x v="0"/>
    <x v="6"/>
    <x v="2"/>
    <x v="5"/>
    <m/>
    <x v="0"/>
    <m/>
    <x v="4"/>
    <m/>
    <n v="10"/>
    <m/>
    <n v="325"/>
    <m/>
    <m/>
    <m/>
    <n v="13"/>
    <m/>
    <m/>
    <n v="4"/>
    <m/>
    <m/>
    <m/>
    <n v="23"/>
    <m/>
    <m/>
    <m/>
    <x v="1"/>
  </r>
  <r>
    <s v="Exp2"/>
    <x v="0"/>
    <s v="Asp 96-4"/>
    <x v="0"/>
    <x v="6"/>
    <x v="2"/>
    <x v="5"/>
    <m/>
    <x v="0"/>
    <s v="Asp 96-4"/>
    <x v="1"/>
    <m/>
    <n v="9"/>
    <m/>
    <n v="340"/>
    <m/>
    <m/>
    <m/>
    <n v="16"/>
    <m/>
    <m/>
    <n v="3"/>
    <m/>
    <m/>
    <m/>
    <n v="25"/>
    <m/>
    <m/>
    <m/>
    <x v="1"/>
  </r>
  <r>
    <s v="Exp2"/>
    <x v="0"/>
    <s v="Asp 96-4"/>
    <x v="0"/>
    <x v="6"/>
    <x v="2"/>
    <x v="5"/>
    <m/>
    <x v="0"/>
    <m/>
    <x v="2"/>
    <m/>
    <n v="9"/>
    <m/>
    <n v="300"/>
    <m/>
    <m/>
    <m/>
    <n v="14"/>
    <m/>
    <m/>
    <n v="3"/>
    <m/>
    <m/>
    <m/>
    <n v="23"/>
    <m/>
    <m/>
    <m/>
    <x v="1"/>
  </r>
  <r>
    <s v="Exp2"/>
    <x v="0"/>
    <s v="Asp 96-4"/>
    <x v="0"/>
    <x v="6"/>
    <x v="2"/>
    <x v="5"/>
    <m/>
    <x v="0"/>
    <m/>
    <x v="3"/>
    <m/>
    <n v="9"/>
    <m/>
    <n v="260"/>
    <m/>
    <m/>
    <m/>
    <n v="15"/>
    <m/>
    <m/>
    <n v="3"/>
    <m/>
    <m/>
    <m/>
    <n v="24"/>
    <m/>
    <m/>
    <m/>
    <x v="1"/>
  </r>
  <r>
    <s v="Exp2"/>
    <x v="0"/>
    <s v="Asp 96-4"/>
    <x v="0"/>
    <x v="6"/>
    <x v="2"/>
    <x v="5"/>
    <m/>
    <x v="0"/>
    <m/>
    <x v="4"/>
    <m/>
    <n v="9"/>
    <m/>
    <n v="291"/>
    <m/>
    <m/>
    <m/>
    <n v="14"/>
    <m/>
    <m/>
    <n v="3"/>
    <m/>
    <m/>
    <m/>
    <n v="23"/>
    <m/>
    <m/>
    <m/>
    <x v="1"/>
  </r>
  <r>
    <s v="Exp2"/>
    <x v="0"/>
    <s v="Asp 96-4"/>
    <x v="0"/>
    <x v="6"/>
    <x v="2"/>
    <x v="5"/>
    <m/>
    <x v="0"/>
    <m/>
    <x v="5"/>
    <m/>
    <n v="9"/>
    <m/>
    <n v="281"/>
    <m/>
    <m/>
    <m/>
    <m/>
    <m/>
    <m/>
    <m/>
    <m/>
    <m/>
    <m/>
    <s v=""/>
    <m/>
    <m/>
    <m/>
    <x v="1"/>
  </r>
  <r>
    <s v="Exp2"/>
    <x v="0"/>
    <s v="Aspiring 96-1"/>
    <x v="0"/>
    <x v="6"/>
    <x v="2"/>
    <x v="5"/>
    <m/>
    <x v="0"/>
    <s v="Aspiring 96-1"/>
    <x v="1"/>
    <m/>
    <n v="8"/>
    <m/>
    <n v="270"/>
    <m/>
    <m/>
    <m/>
    <n v="13"/>
    <m/>
    <m/>
    <n v="3"/>
    <m/>
    <m/>
    <m/>
    <n v="21"/>
    <m/>
    <m/>
    <m/>
    <x v="1"/>
  </r>
  <r>
    <s v="Exp2"/>
    <x v="0"/>
    <s v="Aspiring 96-1"/>
    <x v="0"/>
    <x v="6"/>
    <x v="2"/>
    <x v="5"/>
    <m/>
    <x v="0"/>
    <m/>
    <x v="2"/>
    <m/>
    <n v="10"/>
    <m/>
    <n v="300"/>
    <m/>
    <m/>
    <m/>
    <n v="15"/>
    <m/>
    <m/>
    <n v="4"/>
    <m/>
    <m/>
    <m/>
    <n v="25"/>
    <m/>
    <m/>
    <m/>
    <x v="1"/>
  </r>
  <r>
    <s v="Exp2"/>
    <x v="0"/>
    <s v="Aspiring 96-1"/>
    <x v="0"/>
    <x v="6"/>
    <x v="2"/>
    <x v="5"/>
    <m/>
    <x v="0"/>
    <m/>
    <x v="3"/>
    <m/>
    <n v="9"/>
    <m/>
    <n v="260"/>
    <m/>
    <m/>
    <m/>
    <n v="13"/>
    <m/>
    <m/>
    <n v="3"/>
    <m/>
    <m/>
    <m/>
    <n v="22"/>
    <m/>
    <m/>
    <m/>
    <x v="1"/>
  </r>
  <r>
    <s v="Exp2"/>
    <x v="0"/>
    <s v="Aspiring 96-1"/>
    <x v="0"/>
    <x v="6"/>
    <x v="2"/>
    <x v="5"/>
    <m/>
    <x v="0"/>
    <m/>
    <x v="4"/>
    <m/>
    <n v="8"/>
    <m/>
    <n v="245"/>
    <m/>
    <m/>
    <m/>
    <n v="12"/>
    <m/>
    <m/>
    <n v="3"/>
    <m/>
    <m/>
    <m/>
    <n v="20"/>
    <m/>
    <m/>
    <m/>
    <x v="1"/>
  </r>
  <r>
    <s v="Exp2"/>
    <x v="0"/>
    <s v="Aspiring 96-1"/>
    <x v="0"/>
    <x v="6"/>
    <x v="2"/>
    <x v="5"/>
    <m/>
    <x v="0"/>
    <m/>
    <x v="5"/>
    <m/>
    <n v="9"/>
    <m/>
    <n v="295"/>
    <m/>
    <m/>
    <m/>
    <n v="13"/>
    <m/>
    <m/>
    <n v="3"/>
    <m/>
    <m/>
    <m/>
    <n v="22"/>
    <m/>
    <m/>
    <m/>
    <x v="1"/>
  </r>
  <r>
    <s v="Exp2"/>
    <x v="0"/>
    <s v="Aspiring 96-2"/>
    <x v="0"/>
    <x v="6"/>
    <x v="2"/>
    <x v="5"/>
    <m/>
    <x v="0"/>
    <s v="Aspiring 96-2"/>
    <x v="1"/>
    <m/>
    <n v="8"/>
    <m/>
    <m/>
    <m/>
    <m/>
    <m/>
    <m/>
    <m/>
    <m/>
    <m/>
    <m/>
    <m/>
    <m/>
    <s v=""/>
    <m/>
    <m/>
    <m/>
    <x v="1"/>
  </r>
  <r>
    <s v="Exp2"/>
    <x v="0"/>
    <s v="Aspiring 96-2"/>
    <x v="0"/>
    <x v="6"/>
    <x v="2"/>
    <x v="5"/>
    <m/>
    <x v="0"/>
    <m/>
    <x v="2"/>
    <m/>
    <n v="9"/>
    <m/>
    <m/>
    <m/>
    <m/>
    <m/>
    <m/>
    <m/>
    <m/>
    <m/>
    <m/>
    <m/>
    <m/>
    <s v=""/>
    <m/>
    <m/>
    <m/>
    <x v="1"/>
  </r>
  <r>
    <s v="Exp2"/>
    <x v="0"/>
    <s v="Aspiring 96-2"/>
    <x v="0"/>
    <x v="6"/>
    <x v="2"/>
    <x v="5"/>
    <m/>
    <x v="0"/>
    <m/>
    <x v="3"/>
    <m/>
    <n v="9"/>
    <m/>
    <m/>
    <m/>
    <m/>
    <m/>
    <m/>
    <m/>
    <m/>
    <m/>
    <m/>
    <m/>
    <m/>
    <s v=""/>
    <m/>
    <m/>
    <m/>
    <x v="1"/>
  </r>
  <r>
    <s v="Exp2"/>
    <x v="0"/>
    <s v="Aspiring 96-2"/>
    <x v="0"/>
    <x v="6"/>
    <x v="2"/>
    <x v="5"/>
    <m/>
    <x v="0"/>
    <m/>
    <x v="4"/>
    <m/>
    <n v="10"/>
    <m/>
    <m/>
    <m/>
    <m/>
    <m/>
    <m/>
    <m/>
    <m/>
    <m/>
    <m/>
    <m/>
    <m/>
    <s v=""/>
    <m/>
    <m/>
    <m/>
    <x v="1"/>
  </r>
  <r>
    <s v="Exp2"/>
    <x v="0"/>
    <s v="Aspiring 96-2"/>
    <x v="0"/>
    <x v="6"/>
    <x v="2"/>
    <x v="5"/>
    <m/>
    <x v="0"/>
    <m/>
    <x v="5"/>
    <m/>
    <n v="9"/>
    <m/>
    <m/>
    <m/>
    <m/>
    <m/>
    <m/>
    <m/>
    <m/>
    <m/>
    <m/>
    <m/>
    <m/>
    <s v=""/>
    <m/>
    <m/>
    <m/>
    <x v="1"/>
  </r>
  <r>
    <s v="Exp2"/>
    <x v="0"/>
    <s v="Con 96-3"/>
    <x v="0"/>
    <x v="6"/>
    <x v="4"/>
    <x v="5"/>
    <m/>
    <x v="0"/>
    <s v="Con 96-3"/>
    <x v="1"/>
    <m/>
    <n v="9"/>
    <m/>
    <n v="385"/>
    <m/>
    <m/>
    <m/>
    <n v="21"/>
    <m/>
    <m/>
    <n v="4"/>
    <m/>
    <m/>
    <m/>
    <n v="30"/>
    <m/>
    <m/>
    <m/>
    <x v="1"/>
  </r>
  <r>
    <s v="Exp2"/>
    <x v="0"/>
    <s v="Consort 96-1"/>
    <x v="0"/>
    <x v="6"/>
    <x v="4"/>
    <x v="5"/>
    <m/>
    <x v="0"/>
    <s v="Consort 96-1"/>
    <x v="1"/>
    <m/>
    <n v="10"/>
    <m/>
    <n v="270"/>
    <m/>
    <m/>
    <m/>
    <n v="19"/>
    <m/>
    <m/>
    <m/>
    <m/>
    <m/>
    <m/>
    <n v="29"/>
    <m/>
    <m/>
    <m/>
    <x v="1"/>
  </r>
  <r>
    <s v="Exp2"/>
    <x v="0"/>
    <s v="Consort 96-1"/>
    <x v="0"/>
    <x v="6"/>
    <x v="4"/>
    <x v="5"/>
    <m/>
    <x v="0"/>
    <m/>
    <x v="2"/>
    <m/>
    <n v="9"/>
    <m/>
    <n v="280"/>
    <m/>
    <m/>
    <m/>
    <n v="18"/>
    <m/>
    <m/>
    <m/>
    <m/>
    <m/>
    <m/>
    <n v="27"/>
    <m/>
    <m/>
    <m/>
    <x v="1"/>
  </r>
  <r>
    <s v="Exp2"/>
    <x v="0"/>
    <s v="Macro 96-1"/>
    <x v="0"/>
    <x v="6"/>
    <x v="5"/>
    <x v="5"/>
    <m/>
    <x v="0"/>
    <s v="Macro 96-1"/>
    <x v="1"/>
    <m/>
    <n v="9"/>
    <m/>
    <n v="340"/>
    <m/>
    <m/>
    <m/>
    <n v="15"/>
    <m/>
    <m/>
    <n v="4"/>
    <m/>
    <m/>
    <m/>
    <n v="24"/>
    <m/>
    <m/>
    <m/>
    <x v="1"/>
  </r>
  <r>
    <s v="Exp2"/>
    <x v="0"/>
    <s v="Macro 96-1"/>
    <x v="0"/>
    <x v="6"/>
    <x v="5"/>
    <x v="5"/>
    <m/>
    <x v="0"/>
    <m/>
    <x v="2"/>
    <m/>
    <n v="10"/>
    <m/>
    <n v="342"/>
    <m/>
    <m/>
    <m/>
    <n v="14"/>
    <m/>
    <m/>
    <n v="3"/>
    <m/>
    <m/>
    <m/>
    <n v="24"/>
    <m/>
    <m/>
    <m/>
    <x v="1"/>
  </r>
  <r>
    <s v="Exp2"/>
    <x v="0"/>
    <s v="Macro 96-1"/>
    <x v="0"/>
    <x v="6"/>
    <x v="5"/>
    <x v="5"/>
    <m/>
    <x v="0"/>
    <m/>
    <x v="3"/>
    <m/>
    <n v="9"/>
    <m/>
    <n v="260"/>
    <m/>
    <m/>
    <m/>
    <n v="18"/>
    <m/>
    <m/>
    <n v="3"/>
    <m/>
    <m/>
    <m/>
    <n v="27"/>
    <m/>
    <m/>
    <m/>
    <x v="1"/>
  </r>
  <r>
    <s v="Exp2"/>
    <x v="0"/>
    <s v="Mac 96-3"/>
    <x v="1"/>
    <x v="6"/>
    <x v="5"/>
    <x v="8"/>
    <m/>
    <x v="0"/>
    <s v="Mac 96-3"/>
    <x v="1"/>
    <m/>
    <n v="12"/>
    <n v="12"/>
    <m/>
    <m/>
    <m/>
    <m/>
    <m/>
    <m/>
    <m/>
    <n v="3"/>
    <m/>
    <m/>
    <m/>
    <s v=""/>
    <m/>
    <m/>
    <m/>
    <x v="1"/>
  </r>
  <r>
    <s v="Exp2"/>
    <x v="0"/>
    <s v="Mac 96-3"/>
    <x v="1"/>
    <x v="6"/>
    <x v="5"/>
    <x v="8"/>
    <m/>
    <x v="0"/>
    <m/>
    <x v="2"/>
    <m/>
    <n v="12"/>
    <n v="12"/>
    <m/>
    <m/>
    <m/>
    <m/>
    <m/>
    <m/>
    <m/>
    <n v="3"/>
    <m/>
    <m/>
    <m/>
    <s v=""/>
    <m/>
    <m/>
    <m/>
    <x v="1"/>
  </r>
  <r>
    <s v="Exp2"/>
    <x v="0"/>
    <s v="Mac 96-3"/>
    <x v="1"/>
    <x v="6"/>
    <x v="5"/>
    <x v="8"/>
    <m/>
    <x v="0"/>
    <m/>
    <x v="3"/>
    <m/>
    <n v="17"/>
    <n v="17"/>
    <m/>
    <m/>
    <m/>
    <m/>
    <m/>
    <m/>
    <m/>
    <n v="3"/>
    <m/>
    <m/>
    <m/>
    <s v=""/>
    <m/>
    <m/>
    <m/>
    <x v="1"/>
  </r>
  <r>
    <s v="Exp2"/>
    <x v="0"/>
    <s v="Mac 96-3"/>
    <x v="1"/>
    <x v="6"/>
    <x v="5"/>
    <x v="8"/>
    <m/>
    <x v="0"/>
    <m/>
    <x v="4"/>
    <m/>
    <n v="18"/>
    <n v="18"/>
    <m/>
    <m/>
    <m/>
    <n v="2"/>
    <m/>
    <m/>
    <s v="&gt;TS"/>
    <m/>
    <m/>
    <m/>
    <m/>
    <s v=""/>
    <m/>
    <m/>
    <m/>
    <x v="1"/>
  </r>
  <r>
    <s v="Exp2"/>
    <x v="0"/>
    <s v="Mac 96-4"/>
    <x v="1"/>
    <x v="6"/>
    <x v="5"/>
    <x v="8"/>
    <m/>
    <x v="0"/>
    <s v="Mac 96-4"/>
    <x v="1"/>
    <m/>
    <n v="12"/>
    <n v="12"/>
    <m/>
    <m/>
    <m/>
    <m/>
    <m/>
    <m/>
    <s v="FL"/>
    <n v="3"/>
    <m/>
    <m/>
    <m/>
    <s v=""/>
    <m/>
    <m/>
    <m/>
    <x v="1"/>
  </r>
  <r>
    <s v="Exp2"/>
    <x v="0"/>
    <s v="Mac 96-4"/>
    <x v="1"/>
    <x v="6"/>
    <x v="5"/>
    <x v="8"/>
    <m/>
    <x v="0"/>
    <m/>
    <x v="2"/>
    <m/>
    <n v="13"/>
    <n v="13"/>
    <m/>
    <m/>
    <m/>
    <m/>
    <m/>
    <m/>
    <s v="FL"/>
    <n v="4"/>
    <m/>
    <m/>
    <m/>
    <s v=""/>
    <m/>
    <m/>
    <m/>
    <x v="1"/>
  </r>
  <r>
    <s v="Exp2"/>
    <x v="0"/>
    <s v="Mac 96-4"/>
    <x v="1"/>
    <x v="6"/>
    <x v="5"/>
    <x v="8"/>
    <m/>
    <x v="0"/>
    <m/>
    <x v="3"/>
    <m/>
    <n v="16"/>
    <n v="16"/>
    <m/>
    <m/>
    <m/>
    <n v="2"/>
    <m/>
    <m/>
    <s v="&gt;TS"/>
    <m/>
    <m/>
    <m/>
    <m/>
    <s v=""/>
    <m/>
    <m/>
    <m/>
    <x v="1"/>
  </r>
  <r>
    <s v="Exp2"/>
    <x v="0"/>
    <s v="Mac 96-4"/>
    <x v="1"/>
    <x v="6"/>
    <x v="5"/>
    <x v="8"/>
    <m/>
    <x v="0"/>
    <m/>
    <x v="4"/>
    <m/>
    <n v="18"/>
    <n v="18"/>
    <m/>
    <m/>
    <m/>
    <n v="4"/>
    <m/>
    <m/>
    <s v="&gt;TS"/>
    <m/>
    <m/>
    <m/>
    <m/>
    <s v=""/>
    <m/>
    <m/>
    <m/>
    <x v="1"/>
  </r>
  <r>
    <s v="Exp2"/>
    <x v="0"/>
    <s v="Macro 96-2"/>
    <x v="0"/>
    <x v="6"/>
    <x v="5"/>
    <x v="8"/>
    <m/>
    <x v="0"/>
    <s v="Macro 96-2"/>
    <x v="1"/>
    <m/>
    <n v="11"/>
    <m/>
    <n v="350"/>
    <m/>
    <m/>
    <m/>
    <n v="15"/>
    <m/>
    <m/>
    <n v="4"/>
    <m/>
    <m/>
    <m/>
    <n v="26"/>
    <m/>
    <m/>
    <m/>
    <x v="1"/>
  </r>
  <r>
    <s v="Exp2"/>
    <x v="0"/>
    <s v="Macro 96-2"/>
    <x v="0"/>
    <x v="6"/>
    <x v="5"/>
    <x v="8"/>
    <m/>
    <x v="0"/>
    <m/>
    <x v="2"/>
    <m/>
    <n v="9"/>
    <m/>
    <n v="260"/>
    <m/>
    <m/>
    <m/>
    <n v="11"/>
    <m/>
    <m/>
    <n v="5"/>
    <m/>
    <m/>
    <m/>
    <n v="20"/>
    <m/>
    <m/>
    <m/>
    <x v="1"/>
  </r>
  <r>
    <s v="Exp2"/>
    <x v="0"/>
    <s v="Macro 96-2"/>
    <x v="0"/>
    <x v="6"/>
    <x v="5"/>
    <x v="8"/>
    <m/>
    <x v="0"/>
    <m/>
    <x v="3"/>
    <m/>
    <n v="15"/>
    <m/>
    <m/>
    <m/>
    <m/>
    <m/>
    <m/>
    <m/>
    <m/>
    <m/>
    <m/>
    <m/>
    <m/>
    <s v=""/>
    <m/>
    <m/>
    <m/>
    <x v="1"/>
  </r>
  <r>
    <s v="Exp3"/>
    <x v="1"/>
    <n v="72"/>
    <x v="1"/>
    <x v="7"/>
    <x v="1"/>
    <x v="11"/>
    <s v="Full_16h"/>
    <x v="0"/>
    <n v="72"/>
    <x v="1"/>
    <n v="0"/>
    <n v="2"/>
    <n v="3"/>
    <n v="53"/>
    <m/>
    <n v="51"/>
    <n v="3"/>
    <n v="2"/>
    <n v="0"/>
    <s v="V"/>
    <m/>
    <n v="137.14285714285714"/>
    <n v="0.37187500000000001"/>
    <n v="2.3718750000000002"/>
    <n v="7"/>
    <m/>
    <m/>
    <m/>
    <x v="2"/>
  </r>
  <r>
    <s v="Exp3"/>
    <x v="1"/>
    <n v="72"/>
    <x v="1"/>
    <x v="7"/>
    <x v="1"/>
    <x v="11"/>
    <s v="Full_16h"/>
    <x v="0"/>
    <m/>
    <x v="2"/>
    <n v="0"/>
    <n v="2"/>
    <n v="3"/>
    <n v="44"/>
    <n v="58"/>
    <n v="106"/>
    <m/>
    <m/>
    <m/>
    <m/>
    <m/>
    <n v="137.14285714285714"/>
    <n v="0.7729166666666667"/>
    <n v="2.7729166666666667"/>
    <s v=""/>
    <m/>
    <m/>
    <m/>
    <x v="2"/>
  </r>
  <r>
    <s v="Exp3"/>
    <x v="1"/>
    <n v="72"/>
    <x v="1"/>
    <x v="7"/>
    <x v="1"/>
    <x v="11"/>
    <s v="Full_16h"/>
    <x v="0"/>
    <m/>
    <x v="3"/>
    <n v="0"/>
    <n v="2"/>
    <n v="3"/>
    <n v="32"/>
    <n v="32"/>
    <n v="40"/>
    <n v="3"/>
    <n v="2"/>
    <n v="0"/>
    <s v="V"/>
    <m/>
    <n v="137.14285714285714"/>
    <n v="0.29166666666666669"/>
    <n v="2.2916666666666665"/>
    <n v="7"/>
    <m/>
    <m/>
    <m/>
    <x v="2"/>
  </r>
  <r>
    <s v="Exp3"/>
    <x v="2"/>
    <n v="91"/>
    <x v="1"/>
    <x v="7"/>
    <x v="1"/>
    <x v="11"/>
    <s v="Full_16h"/>
    <x v="0"/>
    <n v="91"/>
    <x v="1"/>
    <n v="0"/>
    <n v="3"/>
    <n v="4"/>
    <n v="52"/>
    <m/>
    <n v="111"/>
    <n v="3"/>
    <n v="4"/>
    <n v="0"/>
    <s v="V"/>
    <m/>
    <n v="161.4"/>
    <n v="0.68773234200743494"/>
    <n v="3.6877323420074348"/>
    <n v="10"/>
    <m/>
    <m/>
    <m/>
    <x v="2"/>
  </r>
  <r>
    <s v="Exp3"/>
    <x v="2"/>
    <n v="91"/>
    <x v="1"/>
    <x v="7"/>
    <x v="1"/>
    <x v="11"/>
    <s v="Full_16h"/>
    <x v="0"/>
    <m/>
    <x v="2"/>
    <n v="0"/>
    <n v="3"/>
    <n v="4"/>
    <n v="50"/>
    <n v="170"/>
    <n v="75"/>
    <n v="3"/>
    <n v="3"/>
    <n v="0"/>
    <s v="V"/>
    <m/>
    <n v="161.4"/>
    <n v="0.46468401486988847"/>
    <n v="3.4646840148698885"/>
    <n v="9"/>
    <m/>
    <m/>
    <m/>
    <x v="2"/>
  </r>
  <r>
    <s v="Exp3"/>
    <x v="2"/>
    <n v="91"/>
    <x v="1"/>
    <x v="7"/>
    <x v="1"/>
    <x v="11"/>
    <s v="Full_16h"/>
    <x v="0"/>
    <m/>
    <x v="3"/>
    <n v="0"/>
    <n v="3"/>
    <n v="4"/>
    <n v="31"/>
    <n v="65"/>
    <n v="46"/>
    <n v="3"/>
    <n v="2"/>
    <n v="0"/>
    <s v="V"/>
    <m/>
    <n v="161.4"/>
    <n v="0.28500619578686492"/>
    <n v="3.285006195786865"/>
    <n v="8"/>
    <m/>
    <m/>
    <m/>
    <x v="2"/>
  </r>
  <r>
    <s v="Exp3"/>
    <x v="3"/>
    <n v="245"/>
    <x v="1"/>
    <x v="7"/>
    <x v="1"/>
    <x v="11"/>
    <s v="Full_16h"/>
    <x v="0"/>
    <n v="245"/>
    <x v="1"/>
    <n v="0"/>
    <n v="3"/>
    <n v="4"/>
    <n v="61"/>
    <m/>
    <n v="118"/>
    <n v="3"/>
    <n v="4"/>
    <n v="0"/>
    <s v="V"/>
    <m/>
    <n v="161.4"/>
    <n v="0.73110285006195785"/>
    <n v="3.7311028500619576"/>
    <n v="10"/>
    <m/>
    <m/>
    <m/>
    <x v="2"/>
  </r>
  <r>
    <s v="Exp3"/>
    <x v="3"/>
    <n v="245"/>
    <x v="1"/>
    <x v="7"/>
    <x v="1"/>
    <x v="11"/>
    <s v="Full_16h"/>
    <x v="0"/>
    <m/>
    <x v="2"/>
    <n v="1"/>
    <n v="3"/>
    <n v="4"/>
    <n v="61"/>
    <n v="160"/>
    <n v="126"/>
    <n v="3"/>
    <n v="4"/>
    <n v="0"/>
    <s v="V"/>
    <m/>
    <n v="161.4"/>
    <n v="0.7806691449814126"/>
    <n v="3.7806691449814127"/>
    <n v="10"/>
    <m/>
    <m/>
    <m/>
    <x v="2"/>
  </r>
  <r>
    <s v="Exp3"/>
    <x v="3"/>
    <n v="245"/>
    <x v="1"/>
    <x v="7"/>
    <x v="1"/>
    <x v="11"/>
    <s v="Full_16h"/>
    <x v="0"/>
    <m/>
    <x v="3"/>
    <n v="0"/>
    <n v="3"/>
    <n v="4"/>
    <n v="61"/>
    <n v="159"/>
    <n v="89"/>
    <n v="3"/>
    <n v="3"/>
    <n v="0"/>
    <s v="V"/>
    <m/>
    <n v="161.4"/>
    <n v="0.55142503097893436"/>
    <n v="3.5514250309789341"/>
    <n v="9"/>
    <m/>
    <m/>
    <m/>
    <x v="2"/>
  </r>
  <r>
    <s v="Exp3"/>
    <x v="3"/>
    <n v="245"/>
    <x v="1"/>
    <x v="7"/>
    <x v="1"/>
    <x v="11"/>
    <s v="Full_16h"/>
    <x v="0"/>
    <m/>
    <x v="4"/>
    <n v="0"/>
    <n v="3"/>
    <n v="4"/>
    <n v="62"/>
    <n v="151"/>
    <n v="79"/>
    <n v="3"/>
    <n v="3"/>
    <n v="0"/>
    <s v="V"/>
    <m/>
    <n v="161.4"/>
    <n v="0.48946716232961585"/>
    <n v="3.4894671623296158"/>
    <n v="9"/>
    <m/>
    <m/>
    <m/>
    <x v="2"/>
  </r>
  <r>
    <s v="Exp3"/>
    <x v="4"/>
    <n v="3"/>
    <x v="1"/>
    <x v="7"/>
    <x v="1"/>
    <x v="12"/>
    <s v="Full_16h"/>
    <x v="0"/>
    <n v="3"/>
    <x v="1"/>
    <n v="1"/>
    <n v="5"/>
    <n v="6"/>
    <n v="75"/>
    <m/>
    <n v="131"/>
    <n v="4"/>
    <n v="10"/>
    <m/>
    <s v="DR"/>
    <m/>
    <n v="229"/>
    <n v="0.57205240174672489"/>
    <n v="5.572052401746725"/>
    <n v="19"/>
    <m/>
    <m/>
    <m/>
    <x v="2"/>
  </r>
  <r>
    <s v="Exp3"/>
    <x v="4"/>
    <n v="3"/>
    <x v="1"/>
    <x v="7"/>
    <x v="1"/>
    <x v="12"/>
    <s v="Full_16h"/>
    <x v="0"/>
    <m/>
    <x v="2"/>
    <n v="0"/>
    <n v="4"/>
    <n v="6"/>
    <n v="45"/>
    <n v="147"/>
    <n v="50"/>
    <n v="4"/>
    <n v="4"/>
    <m/>
    <s v="V"/>
    <m/>
    <n v="191.55555555555554"/>
    <n v="0.26102088167053367"/>
    <n v="4.2610208816705333"/>
    <n v="12"/>
    <m/>
    <m/>
    <m/>
    <x v="2"/>
  </r>
  <r>
    <s v="Exp3"/>
    <x v="5"/>
    <n v="146"/>
    <x v="1"/>
    <x v="7"/>
    <x v="1"/>
    <x v="12"/>
    <s v="Full_16h"/>
    <x v="0"/>
    <n v="146"/>
    <x v="1"/>
    <n v="0"/>
    <n v="5"/>
    <n v="6"/>
    <n v="67"/>
    <m/>
    <n v="61"/>
    <n v="3"/>
    <n v="10"/>
    <m/>
    <s v="DR"/>
    <m/>
    <n v="229"/>
    <n v="0.26637554585152839"/>
    <n v="5.2663755458515285"/>
    <n v="18"/>
    <m/>
    <m/>
    <m/>
    <x v="2"/>
  </r>
  <r>
    <s v="Exp3"/>
    <x v="5"/>
    <n v="146"/>
    <x v="1"/>
    <x v="7"/>
    <x v="1"/>
    <x v="12"/>
    <s v="Full_16h"/>
    <x v="0"/>
    <m/>
    <x v="2"/>
    <n v="0"/>
    <n v="4"/>
    <n v="6"/>
    <n v="56"/>
    <n v="160"/>
    <n v="20"/>
    <n v="4"/>
    <n v="8"/>
    <m/>
    <s v="DR"/>
    <m/>
    <n v="191.55555555555554"/>
    <n v="0.10440835266821347"/>
    <n v="4.1044083526682131"/>
    <n v="16"/>
    <m/>
    <m/>
    <m/>
    <x v="2"/>
  </r>
  <r>
    <s v="Exp3"/>
    <x v="5"/>
    <n v="146"/>
    <x v="1"/>
    <x v="7"/>
    <x v="1"/>
    <x v="12"/>
    <s v="Full_16h"/>
    <x v="0"/>
    <m/>
    <x v="3"/>
    <n v="0"/>
    <n v="4"/>
    <n v="5"/>
    <n v="61"/>
    <n v="170"/>
    <n v="150"/>
    <n v="3"/>
    <n v="7"/>
    <m/>
    <s v="DR"/>
    <m/>
    <n v="191.55555555555554"/>
    <n v="0.78306264501160094"/>
    <n v="4.7830626450116007"/>
    <n v="14"/>
    <m/>
    <m/>
    <m/>
    <x v="2"/>
  </r>
  <r>
    <s v="Exp3"/>
    <x v="6"/>
    <n v="183"/>
    <x v="1"/>
    <x v="7"/>
    <x v="1"/>
    <x v="12"/>
    <s v="Full_16h"/>
    <x v="0"/>
    <n v="183"/>
    <x v="1"/>
    <n v="0"/>
    <n v="4"/>
    <n v="5"/>
    <n v="60"/>
    <m/>
    <n v="164"/>
    <n v="5"/>
    <n v="7"/>
    <m/>
    <s v="E"/>
    <m/>
    <n v="191.55555555555554"/>
    <n v="0.85614849187935038"/>
    <n v="4.8561484918793507"/>
    <n v="16"/>
    <m/>
    <m/>
    <m/>
    <x v="2"/>
  </r>
  <r>
    <s v="Exp3"/>
    <x v="6"/>
    <n v="183"/>
    <x v="1"/>
    <x v="7"/>
    <x v="1"/>
    <x v="12"/>
    <s v="Full_16h"/>
    <x v="0"/>
    <m/>
    <x v="2"/>
    <n v="0"/>
    <n v="3"/>
    <n v="4"/>
    <n v="55"/>
    <n v="132"/>
    <n v="129"/>
    <n v="4"/>
    <n v="3"/>
    <m/>
    <s v="V"/>
    <m/>
    <n v="161.4"/>
    <n v="0.7992565055762082"/>
    <n v="3.7992565055762082"/>
    <n v="10"/>
    <m/>
    <m/>
    <m/>
    <x v="2"/>
  </r>
  <r>
    <s v="Exp3"/>
    <x v="6"/>
    <n v="183"/>
    <x v="1"/>
    <x v="7"/>
    <x v="1"/>
    <x v="12"/>
    <s v="Full_16h"/>
    <x v="0"/>
    <m/>
    <x v="3"/>
    <n v="0"/>
    <n v="3"/>
    <n v="4"/>
    <n v="73"/>
    <n v="123"/>
    <n v="40"/>
    <n v="4"/>
    <n v="2"/>
    <m/>
    <s v="V"/>
    <m/>
    <n v="161.4"/>
    <n v="0.24783147459727384"/>
    <n v="3.2478314745972741"/>
    <n v="9"/>
    <m/>
    <m/>
    <m/>
    <x v="2"/>
  </r>
  <r>
    <s v="Exp3"/>
    <x v="7"/>
    <n v="22"/>
    <x v="1"/>
    <x v="7"/>
    <x v="1"/>
    <x v="13"/>
    <s v="Full_16h"/>
    <x v="0"/>
    <n v="22"/>
    <x v="1"/>
    <n v="2"/>
    <n v="5"/>
    <n v="6"/>
    <n v="66"/>
    <m/>
    <n v="86"/>
    <n v="3"/>
    <n v="6"/>
    <m/>
    <s v="V"/>
    <m/>
    <n v="229"/>
    <n v="0.37554585152838427"/>
    <n v="5.3755458515283845"/>
    <n v="14"/>
    <m/>
    <m/>
    <m/>
    <x v="2"/>
  </r>
  <r>
    <s v="Exp3"/>
    <x v="7"/>
    <n v="22"/>
    <x v="1"/>
    <x v="7"/>
    <x v="1"/>
    <x v="13"/>
    <s v="Full_16h"/>
    <x v="0"/>
    <m/>
    <x v="2"/>
    <n v="1"/>
    <n v="5"/>
    <n v="6"/>
    <n v="83"/>
    <n v="216"/>
    <n v="172"/>
    <n v="3"/>
    <n v="14"/>
    <n v="10"/>
    <s v="TS"/>
    <n v="1"/>
    <n v="229"/>
    <n v="0.75109170305676853"/>
    <n v="5.751091703056769"/>
    <n v="22"/>
    <m/>
    <m/>
    <m/>
    <x v="2"/>
  </r>
  <r>
    <s v="Exp3"/>
    <x v="7"/>
    <n v="22"/>
    <x v="1"/>
    <x v="7"/>
    <x v="1"/>
    <x v="13"/>
    <s v="Full_16h"/>
    <x v="0"/>
    <m/>
    <x v="3"/>
    <n v="0"/>
    <n v="5"/>
    <n v="6"/>
    <n v="87"/>
    <n v="185"/>
    <n v="25"/>
    <n v="3"/>
    <n v="14"/>
    <n v="15"/>
    <s v="TS"/>
    <n v="2"/>
    <n v="229"/>
    <n v="0.1091703056768559"/>
    <n v="5.109170305676856"/>
    <n v="22"/>
    <m/>
    <m/>
    <m/>
    <x v="2"/>
  </r>
  <r>
    <s v="Exp3"/>
    <x v="7"/>
    <n v="22"/>
    <x v="1"/>
    <x v="7"/>
    <x v="1"/>
    <x v="13"/>
    <s v="Full_16h"/>
    <x v="0"/>
    <m/>
    <x v="4"/>
    <n v="0"/>
    <n v="5"/>
    <n v="6"/>
    <n v="57"/>
    <n v="177"/>
    <n v="162"/>
    <n v="4"/>
    <n v="14"/>
    <m/>
    <s v="DR nearly TS"/>
    <n v="0"/>
    <n v="229"/>
    <n v="0.70742358078602618"/>
    <n v="5.7074235807860259"/>
    <n v="23"/>
    <m/>
    <m/>
    <m/>
    <x v="2"/>
  </r>
  <r>
    <s v="Exp3"/>
    <x v="8"/>
    <n v="79"/>
    <x v="1"/>
    <x v="7"/>
    <x v="1"/>
    <x v="13"/>
    <s v="Full_16h"/>
    <x v="0"/>
    <n v="79"/>
    <x v="1"/>
    <n v="1"/>
    <n v="5"/>
    <n v="6"/>
    <n v="77"/>
    <m/>
    <n v="181"/>
    <n v="4"/>
    <n v="12"/>
    <m/>
    <s v="DR"/>
    <m/>
    <n v="229"/>
    <n v="0.79039301310043664"/>
    <n v="5.7903930131004362"/>
    <n v="21"/>
    <m/>
    <m/>
    <m/>
    <x v="2"/>
  </r>
  <r>
    <s v="Exp3"/>
    <x v="8"/>
    <n v="79"/>
    <x v="1"/>
    <x v="7"/>
    <x v="1"/>
    <x v="13"/>
    <s v="Full_16h"/>
    <x v="0"/>
    <m/>
    <x v="2"/>
    <n v="0"/>
    <n v="4"/>
    <n v="5"/>
    <n v="60"/>
    <n v="157"/>
    <n v="143"/>
    <n v="4"/>
    <n v="13"/>
    <m/>
    <s v="DR"/>
    <m/>
    <n v="191.55555555555554"/>
    <n v="0.74651972157772628"/>
    <n v="4.7465197215777266"/>
    <n v="21"/>
    <m/>
    <m/>
    <m/>
    <x v="2"/>
  </r>
  <r>
    <s v="Exp3"/>
    <x v="8"/>
    <n v="79"/>
    <x v="1"/>
    <x v="7"/>
    <x v="1"/>
    <x v="13"/>
    <s v="Full_16h"/>
    <x v="0"/>
    <m/>
    <x v="3"/>
    <n v="0"/>
    <n v="4"/>
    <n v="5"/>
    <n v="55"/>
    <n v="173"/>
    <n v="146"/>
    <n v="5"/>
    <n v="6"/>
    <m/>
    <s v="V"/>
    <m/>
    <n v="191.55555555555554"/>
    <n v="0.7621809744779583"/>
    <n v="4.7621809744779586"/>
    <n v="15"/>
    <m/>
    <m/>
    <m/>
    <x v="2"/>
  </r>
  <r>
    <s v="Exp3"/>
    <x v="9"/>
    <n v="122"/>
    <x v="1"/>
    <x v="7"/>
    <x v="1"/>
    <x v="13"/>
    <s v="Full_16h"/>
    <x v="0"/>
    <n v="122"/>
    <x v="1"/>
    <n v="0"/>
    <n v="6"/>
    <n v="7"/>
    <n v="90"/>
    <m/>
    <n v="73"/>
    <n v="3"/>
    <n v="14"/>
    <n v="15"/>
    <s v="TS"/>
    <n v="2"/>
    <n v="173.2"/>
    <n v="0.42147806004618943"/>
    <n v="6.4214780600461898"/>
    <n v="23"/>
    <m/>
    <m/>
    <m/>
    <x v="2"/>
  </r>
  <r>
    <s v="Exp3"/>
    <x v="9"/>
    <n v="122"/>
    <x v="1"/>
    <x v="7"/>
    <x v="1"/>
    <x v="13"/>
    <s v="Full_16h"/>
    <x v="0"/>
    <m/>
    <x v="2"/>
    <n v="1"/>
    <n v="5"/>
    <n v="6"/>
    <n v="73"/>
    <n v="211"/>
    <n v="183"/>
    <n v="5"/>
    <n v="11"/>
    <n v="8"/>
    <s v="DR nearly TS"/>
    <n v="1"/>
    <n v="229"/>
    <n v="0.79912663755458513"/>
    <n v="5.7991266375545854"/>
    <n v="21"/>
    <m/>
    <m/>
    <m/>
    <x v="2"/>
  </r>
  <r>
    <s v="Exp3"/>
    <x v="9"/>
    <n v="122"/>
    <x v="1"/>
    <x v="7"/>
    <x v="1"/>
    <x v="13"/>
    <s v="Full_16h"/>
    <x v="0"/>
    <m/>
    <x v="3"/>
    <n v="0"/>
    <n v="5"/>
    <n v="6"/>
    <n v="60"/>
    <n v="210"/>
    <n v="55"/>
    <n v="4"/>
    <n v="6"/>
    <m/>
    <s v="V"/>
    <m/>
    <n v="229"/>
    <n v="0.24017467248908297"/>
    <n v="5.2401746724890828"/>
    <n v="15"/>
    <m/>
    <m/>
    <m/>
    <x v="2"/>
  </r>
  <r>
    <s v="Exp3"/>
    <x v="9"/>
    <n v="122"/>
    <x v="1"/>
    <x v="7"/>
    <x v="1"/>
    <x v="13"/>
    <s v="Full_16h"/>
    <x v="0"/>
    <m/>
    <x v="4"/>
    <n v="0"/>
    <n v="5"/>
    <n v="6"/>
    <n v="56"/>
    <n v="140"/>
    <n v="43"/>
    <n v="3"/>
    <n v="10"/>
    <m/>
    <s v="DR"/>
    <m/>
    <n v="229"/>
    <n v="0.18777292576419213"/>
    <n v="5.1877729257641922"/>
    <n v="18"/>
    <m/>
    <m/>
    <m/>
    <x v="2"/>
  </r>
  <r>
    <s v="Exp3"/>
    <x v="10"/>
    <n v="114"/>
    <x v="1"/>
    <x v="7"/>
    <x v="1"/>
    <x v="9"/>
    <s v="Full_16h"/>
    <x v="0"/>
    <n v="114"/>
    <x v="1"/>
    <n v="1"/>
    <n v="8"/>
    <n v="9"/>
    <n v="116"/>
    <m/>
    <n v="50"/>
    <n v="2"/>
    <n v="19"/>
    <n v="23"/>
    <s v="&gt;TS"/>
    <n v="3"/>
    <n v="154"/>
    <n v="0.32467532467532467"/>
    <n v="8.324675324675324"/>
    <n v="29"/>
    <m/>
    <m/>
    <m/>
    <x v="2"/>
  </r>
  <r>
    <s v="Exp3"/>
    <x v="10"/>
    <n v="114"/>
    <x v="1"/>
    <x v="7"/>
    <x v="1"/>
    <x v="9"/>
    <s v="Full_16h"/>
    <x v="0"/>
    <m/>
    <x v="2"/>
    <n v="0"/>
    <n v="5"/>
    <n v="7"/>
    <n v="77"/>
    <n v="229"/>
    <n v="35"/>
    <n v="3"/>
    <n v="15"/>
    <m/>
    <s v="DR nearly TS"/>
    <n v="0"/>
    <n v="229"/>
    <n v="0.15283842794759825"/>
    <n v="5.1528384279475983"/>
    <n v="23"/>
    <m/>
    <m/>
    <m/>
    <x v="2"/>
  </r>
  <r>
    <s v="Exp3"/>
    <x v="10"/>
    <n v="114"/>
    <x v="1"/>
    <x v="7"/>
    <x v="1"/>
    <x v="9"/>
    <s v="Full_16h"/>
    <x v="0"/>
    <m/>
    <x v="3"/>
    <n v="0"/>
    <n v="7"/>
    <n v="8"/>
    <n v="100"/>
    <n v="192"/>
    <n v="49"/>
    <n v="2"/>
    <n v="17"/>
    <n v="19"/>
    <s v="&gt;TS"/>
    <n v="2"/>
    <n v="193.66666666666666"/>
    <n v="0.25301204819277112"/>
    <n v="7.2530120481927707"/>
    <n v="26"/>
    <m/>
    <m/>
    <m/>
    <x v="2"/>
  </r>
  <r>
    <s v="Exp3"/>
    <x v="10"/>
    <n v="114"/>
    <x v="1"/>
    <x v="7"/>
    <x v="1"/>
    <x v="9"/>
    <s v="Full_16h"/>
    <x v="0"/>
    <m/>
    <x v="4"/>
    <n v="0"/>
    <n v="5"/>
    <n v="6"/>
    <n v="85"/>
    <n v="200"/>
    <n v="206"/>
    <n v="2"/>
    <n v="15"/>
    <n v="12"/>
    <s v="&gt;TS"/>
    <n v="1"/>
    <n v="229"/>
    <n v="0.89956331877729256"/>
    <n v="5.8995633187772922"/>
    <n v="22"/>
    <m/>
    <m/>
    <m/>
    <x v="2"/>
  </r>
  <r>
    <s v="Exp3"/>
    <x v="11"/>
    <n v="121"/>
    <x v="1"/>
    <x v="7"/>
    <x v="1"/>
    <x v="9"/>
    <s v="Full_16h"/>
    <x v="0"/>
    <n v="121"/>
    <x v="1"/>
    <n v="1"/>
    <n v="7"/>
    <n v="8"/>
    <n v="130"/>
    <m/>
    <n v="149"/>
    <n v="2"/>
    <n v="19"/>
    <n v="40"/>
    <s v="&gt;TS"/>
    <n v="2"/>
    <n v="193.66666666666666"/>
    <n v="0.76936316695352847"/>
    <n v="7.7693631669535286"/>
    <n v="28"/>
    <m/>
    <m/>
    <m/>
    <x v="2"/>
  </r>
  <r>
    <s v="Exp3"/>
    <x v="11"/>
    <n v="121"/>
    <x v="1"/>
    <x v="7"/>
    <x v="1"/>
    <x v="9"/>
    <s v="Full_16h"/>
    <x v="0"/>
    <m/>
    <x v="2"/>
    <n v="0"/>
    <n v="7"/>
    <n v="8"/>
    <n v="113"/>
    <n v="189"/>
    <n v="110"/>
    <n v="2"/>
    <n v="17"/>
    <n v="34"/>
    <s v="&gt;TS"/>
    <n v="2"/>
    <n v="193.66666666666666"/>
    <n v="0.56798623063683307"/>
    <n v="7.5679862306368335"/>
    <n v="26"/>
    <m/>
    <m/>
    <m/>
    <x v="2"/>
  </r>
  <r>
    <s v="Exp3"/>
    <x v="11"/>
    <n v="121"/>
    <x v="1"/>
    <x v="7"/>
    <x v="1"/>
    <x v="9"/>
    <s v="Full_16h"/>
    <x v="0"/>
    <m/>
    <x v="3"/>
    <n v="0"/>
    <n v="6"/>
    <n v="7"/>
    <n v="91"/>
    <n v="160"/>
    <n v="40"/>
    <n v="3"/>
    <n v="15"/>
    <n v="30"/>
    <s v="&gt;TS"/>
    <n v="2"/>
    <n v="173.2"/>
    <n v="0.23094688221709009"/>
    <n v="6.2309468822170899"/>
    <n v="24"/>
    <m/>
    <m/>
    <m/>
    <x v="2"/>
  </r>
  <r>
    <s v="Exp3"/>
    <x v="12"/>
    <n v="250"/>
    <x v="1"/>
    <x v="7"/>
    <x v="1"/>
    <x v="9"/>
    <s v="Full_16h"/>
    <x v="0"/>
    <n v="250"/>
    <x v="1"/>
    <n v="1"/>
    <n v="6"/>
    <n v="8"/>
    <n v="90"/>
    <m/>
    <n v="45"/>
    <n v="3"/>
    <n v="16"/>
    <n v="10"/>
    <s v="TS"/>
    <n v="1"/>
    <n v="173.2"/>
    <n v="0.25981524249422633"/>
    <n v="6.2598152424942262"/>
    <n v="25"/>
    <m/>
    <m/>
    <m/>
    <x v="2"/>
  </r>
  <r>
    <s v="Exp3"/>
    <x v="12"/>
    <n v="250"/>
    <x v="1"/>
    <x v="7"/>
    <x v="1"/>
    <x v="9"/>
    <s v="Full_16h"/>
    <x v="0"/>
    <m/>
    <x v="2"/>
    <n v="3"/>
    <n v="6"/>
    <n v="7"/>
    <n v="88"/>
    <n v="281"/>
    <n v="200"/>
    <n v="5"/>
    <n v="10"/>
    <m/>
    <s v="E"/>
    <m/>
    <n v="173.2"/>
    <n v="1.1547344110854505"/>
    <n v="7.1547344110854505"/>
    <n v="21"/>
    <m/>
    <m/>
    <m/>
    <x v="2"/>
  </r>
  <r>
    <s v="Exp3"/>
    <x v="12"/>
    <n v="250"/>
    <x v="1"/>
    <x v="7"/>
    <x v="1"/>
    <x v="9"/>
    <s v="Full_16h"/>
    <x v="0"/>
    <m/>
    <x v="3"/>
    <n v="0"/>
    <n v="5"/>
    <n v="6"/>
    <n v="46"/>
    <n v="156"/>
    <n v="82"/>
    <n v="4"/>
    <n v="10"/>
    <m/>
    <s v="DR"/>
    <m/>
    <n v="229"/>
    <n v="0.35807860262008734"/>
    <n v="5.3580786026200871"/>
    <n v="19"/>
    <m/>
    <m/>
    <m/>
    <x v="2"/>
  </r>
  <r>
    <s v="Exp3"/>
    <x v="13"/>
    <n v="109"/>
    <x v="1"/>
    <x v="7"/>
    <x v="1"/>
    <x v="14"/>
    <s v="Full_16h"/>
    <x v="0"/>
    <n v="109"/>
    <x v="1"/>
    <n v="1"/>
    <n v="9"/>
    <n v="9"/>
    <n v="214"/>
    <n v="182"/>
    <m/>
    <n v="0"/>
    <n v="20"/>
    <n v="210"/>
    <s v="FL"/>
    <n v="3"/>
    <n v="154"/>
    <n v="0"/>
    <n v="9"/>
    <n v="29"/>
    <m/>
    <m/>
    <m/>
    <x v="1"/>
  </r>
  <r>
    <s v="Exp3"/>
    <x v="13"/>
    <n v="109"/>
    <x v="1"/>
    <x v="7"/>
    <x v="1"/>
    <x v="14"/>
    <s v="Full_16h"/>
    <x v="0"/>
    <m/>
    <x v="2"/>
    <n v="0"/>
    <n v="7"/>
    <n v="8"/>
    <n v="110"/>
    <n v="150"/>
    <n v="50"/>
    <n v="1"/>
    <n v="16"/>
    <m/>
    <s v="&gt;TS"/>
    <n v="3"/>
    <n v="193.66666666666666"/>
    <n v="0.25817555938037867"/>
    <n v="7.2581755593803789"/>
    <n v="24"/>
    <m/>
    <m/>
    <m/>
    <x v="2"/>
  </r>
  <r>
    <s v="Exp3"/>
    <x v="14"/>
    <n v="110"/>
    <x v="1"/>
    <x v="7"/>
    <x v="1"/>
    <x v="14"/>
    <s v="Full_16h"/>
    <x v="5"/>
    <n v="110"/>
    <x v="1"/>
    <n v="0"/>
    <n v="8"/>
    <n v="9"/>
    <n v="135"/>
    <m/>
    <n v="140"/>
    <n v="1"/>
    <n v="18"/>
    <n v="120"/>
    <s v="&gt;TS"/>
    <n v="3"/>
    <n v="154"/>
    <n v="0.90909090909090906"/>
    <n v="8.9090909090909083"/>
    <n v="27"/>
    <m/>
    <m/>
    <m/>
    <x v="2"/>
  </r>
  <r>
    <s v="Exp3"/>
    <x v="14"/>
    <n v="110"/>
    <x v="1"/>
    <x v="7"/>
    <x v="1"/>
    <x v="14"/>
    <s v="Full_16h"/>
    <x v="0"/>
    <m/>
    <x v="2"/>
    <n v="0"/>
    <n v="7"/>
    <n v="8"/>
    <n v="195"/>
    <n v="147"/>
    <n v="114"/>
    <n v="1"/>
    <n v="15"/>
    <n v="130"/>
    <s v="&gt;TS"/>
    <n v="4"/>
    <n v="193.66666666666666"/>
    <n v="0.58864027538726338"/>
    <n v="7.588640275387263"/>
    <n v="23"/>
    <m/>
    <m/>
    <m/>
    <x v="2"/>
  </r>
  <r>
    <s v="Exp3"/>
    <x v="14"/>
    <n v="110"/>
    <x v="1"/>
    <x v="7"/>
    <x v="1"/>
    <x v="14"/>
    <s v="Full_16h"/>
    <x v="0"/>
    <m/>
    <x v="3"/>
    <n v="0"/>
    <n v="8"/>
    <n v="9"/>
    <n v="133"/>
    <n v="180"/>
    <n v="133"/>
    <n v="2"/>
    <n v="17"/>
    <n v="50"/>
    <s v="&gt;TS"/>
    <n v="2"/>
    <n v="154"/>
    <n v="0.86363636363636365"/>
    <n v="8.8636363636363633"/>
    <n v="27"/>
    <m/>
    <m/>
    <m/>
    <x v="2"/>
  </r>
  <r>
    <s v="Exp3"/>
    <x v="14"/>
    <n v="110"/>
    <x v="1"/>
    <x v="7"/>
    <x v="1"/>
    <x v="14"/>
    <s v="Full_16h"/>
    <x v="0"/>
    <m/>
    <x v="4"/>
    <n v="0"/>
    <n v="7"/>
    <n v="8"/>
    <n v="92"/>
    <n v="188"/>
    <n v="140"/>
    <n v="3"/>
    <n v="14"/>
    <n v="30"/>
    <s v="&gt;TS"/>
    <n v="2"/>
    <n v="193.66666666666666"/>
    <n v="0.72289156626506024"/>
    <n v="7.7228915662650603"/>
    <n v="24"/>
    <m/>
    <m/>
    <m/>
    <x v="2"/>
  </r>
  <r>
    <s v="Exp3"/>
    <x v="15"/>
    <n v="237"/>
    <x v="1"/>
    <x v="7"/>
    <x v="1"/>
    <x v="14"/>
    <s v="Full_16h"/>
    <x v="0"/>
    <n v="237"/>
    <x v="1"/>
    <n v="1"/>
    <n v="9"/>
    <n v="9"/>
    <n v="290"/>
    <n v="145"/>
    <m/>
    <n v="0"/>
    <n v="16"/>
    <n v="260"/>
    <s v="FL"/>
    <n v="4"/>
    <n v="154"/>
    <n v="0"/>
    <n v="9"/>
    <n v="25"/>
    <m/>
    <m/>
    <m/>
    <x v="1"/>
  </r>
  <r>
    <s v="Exp3"/>
    <x v="15"/>
    <n v="237"/>
    <x v="1"/>
    <x v="7"/>
    <x v="1"/>
    <x v="14"/>
    <s v="Full_16h"/>
    <x v="0"/>
    <m/>
    <x v="2"/>
    <n v="1"/>
    <n v="9"/>
    <n v="9"/>
    <n v="280"/>
    <n v="135"/>
    <m/>
    <n v="0"/>
    <m/>
    <n v="130"/>
    <s v="FL (Bronched apex still V)"/>
    <n v="4"/>
    <n v="154"/>
    <n v="0"/>
    <n v="9"/>
    <s v=""/>
    <m/>
    <m/>
    <m/>
    <x v="1"/>
  </r>
  <r>
    <s v="Exp3"/>
    <x v="15"/>
    <n v="237"/>
    <x v="1"/>
    <x v="7"/>
    <x v="1"/>
    <x v="14"/>
    <s v="Full_16h"/>
    <x v="0"/>
    <m/>
    <x v="3"/>
    <n v="0"/>
    <n v="8"/>
    <n v="9"/>
    <n v="107"/>
    <n v="257"/>
    <n v="21"/>
    <n v="3"/>
    <n v="19"/>
    <n v="15"/>
    <s v="&gt;TS"/>
    <n v="1"/>
    <n v="154"/>
    <n v="0.13636363636363635"/>
    <n v="8.1363636363636367"/>
    <n v="30"/>
    <m/>
    <m/>
    <m/>
    <x v="2"/>
  </r>
  <r>
    <s v="Exp3"/>
    <x v="15"/>
    <n v="237"/>
    <x v="1"/>
    <x v="7"/>
    <x v="1"/>
    <x v="14"/>
    <s v="Full_16h"/>
    <x v="0"/>
    <m/>
    <x v="4"/>
    <n v="0"/>
    <n v="8"/>
    <n v="9"/>
    <n v="182"/>
    <n v="144"/>
    <n v="88"/>
    <n v="1"/>
    <n v="13"/>
    <n v="120"/>
    <s v="&gt;TS"/>
    <n v="4"/>
    <n v="154"/>
    <n v="0.5714285714285714"/>
    <n v="8.5714285714285712"/>
    <n v="22"/>
    <m/>
    <m/>
    <m/>
    <x v="2"/>
  </r>
  <r>
    <s v="Exp3"/>
    <x v="16"/>
    <n v="285"/>
    <x v="1"/>
    <x v="7"/>
    <x v="1"/>
    <x v="14"/>
    <s v="Full_16h"/>
    <x v="0"/>
    <n v="285"/>
    <x v="1"/>
    <n v="2"/>
    <n v="6"/>
    <n v="7"/>
    <n v="143"/>
    <n v="246"/>
    <n v="30"/>
    <n v="1"/>
    <n v="18"/>
    <n v="45"/>
    <s v="&gt;TS"/>
    <n v="2"/>
    <n v="173.2"/>
    <n v="0.17321016166281755"/>
    <n v="6.1732101616628174"/>
    <n v="25"/>
    <m/>
    <m/>
    <m/>
    <x v="2"/>
  </r>
  <r>
    <s v="Exp3"/>
    <x v="17"/>
    <n v="44"/>
    <x v="1"/>
    <x v="7"/>
    <x v="1"/>
    <x v="6"/>
    <s v="Full_16h"/>
    <x v="0"/>
    <n v="44"/>
    <x v="1"/>
    <m/>
    <n v="8"/>
    <m/>
    <n v="390"/>
    <m/>
    <m/>
    <m/>
    <n v="23"/>
    <m/>
    <m/>
    <n v="3"/>
    <n v="154"/>
    <n v="0"/>
    <n v="8"/>
    <n v="31"/>
    <m/>
    <m/>
    <m/>
    <x v="1"/>
  </r>
  <r>
    <s v="Exp3"/>
    <x v="17"/>
    <n v="44"/>
    <x v="1"/>
    <x v="7"/>
    <x v="1"/>
    <x v="6"/>
    <s v="Full_16h"/>
    <x v="0"/>
    <m/>
    <x v="2"/>
    <m/>
    <n v="8"/>
    <m/>
    <n v="370"/>
    <m/>
    <m/>
    <m/>
    <n v="18"/>
    <m/>
    <m/>
    <n v="3"/>
    <n v="154"/>
    <n v="0"/>
    <n v="8"/>
    <n v="26"/>
    <m/>
    <m/>
    <m/>
    <x v="1"/>
  </r>
  <r>
    <s v="Exp3"/>
    <x v="17"/>
    <n v="44"/>
    <x v="1"/>
    <x v="7"/>
    <x v="1"/>
    <x v="6"/>
    <s v="Full_16h"/>
    <x v="0"/>
    <m/>
    <x v="3"/>
    <m/>
    <n v="9"/>
    <m/>
    <n v="300"/>
    <m/>
    <m/>
    <m/>
    <n v="15"/>
    <m/>
    <m/>
    <n v="3"/>
    <n v="154"/>
    <n v="0"/>
    <n v="9"/>
    <n v="24"/>
    <m/>
    <m/>
    <m/>
    <x v="1"/>
  </r>
  <r>
    <s v="Exp3"/>
    <x v="18"/>
    <n v="221"/>
    <x v="1"/>
    <x v="7"/>
    <x v="1"/>
    <x v="6"/>
    <s v="Full_16h"/>
    <x v="0"/>
    <n v="221"/>
    <x v="1"/>
    <m/>
    <n v="12"/>
    <m/>
    <n v="425"/>
    <m/>
    <m/>
    <m/>
    <n v="21"/>
    <m/>
    <m/>
    <n v="3"/>
    <n v="154"/>
    <n v="0"/>
    <n v="12"/>
    <n v="33"/>
    <m/>
    <m/>
    <m/>
    <x v="1"/>
  </r>
  <r>
    <s v="Exp3"/>
    <x v="18"/>
    <n v="221"/>
    <x v="1"/>
    <x v="7"/>
    <x v="1"/>
    <x v="6"/>
    <s v="Full_16h"/>
    <x v="0"/>
    <m/>
    <x v="2"/>
    <m/>
    <n v="11"/>
    <m/>
    <n v="405"/>
    <m/>
    <m/>
    <m/>
    <n v="18"/>
    <m/>
    <m/>
    <n v="4"/>
    <n v="154"/>
    <n v="0"/>
    <n v="11"/>
    <n v="29"/>
    <m/>
    <m/>
    <m/>
    <x v="1"/>
  </r>
  <r>
    <s v="Exp3"/>
    <x v="18"/>
    <n v="221"/>
    <x v="1"/>
    <x v="7"/>
    <x v="1"/>
    <x v="6"/>
    <s v="Full_16h"/>
    <x v="0"/>
    <m/>
    <x v="3"/>
    <m/>
    <n v="7"/>
    <m/>
    <n v="305"/>
    <m/>
    <m/>
    <m/>
    <n v="15"/>
    <m/>
    <m/>
    <n v="3"/>
    <n v="193.66666666666666"/>
    <n v="0"/>
    <n v="7"/>
    <n v="22"/>
    <m/>
    <m/>
    <m/>
    <x v="1"/>
  </r>
  <r>
    <s v="Exp3"/>
    <x v="18"/>
    <n v="221"/>
    <x v="1"/>
    <x v="7"/>
    <x v="1"/>
    <x v="6"/>
    <s v="Full_16h"/>
    <x v="0"/>
    <m/>
    <x v="4"/>
    <m/>
    <n v="9"/>
    <m/>
    <n v="290"/>
    <m/>
    <m/>
    <m/>
    <n v="14"/>
    <m/>
    <m/>
    <n v="3"/>
    <n v="154"/>
    <n v="0"/>
    <n v="9"/>
    <n v="23"/>
    <m/>
    <m/>
    <m/>
    <x v="1"/>
  </r>
  <r>
    <s v="Exp3"/>
    <x v="19"/>
    <n v="266"/>
    <x v="1"/>
    <x v="7"/>
    <x v="1"/>
    <x v="6"/>
    <s v="Full_16h"/>
    <x v="0"/>
    <n v="266"/>
    <x v="1"/>
    <m/>
    <n v="10"/>
    <m/>
    <n v="335"/>
    <m/>
    <m/>
    <m/>
    <n v="17"/>
    <m/>
    <m/>
    <n v="4"/>
    <n v="154"/>
    <n v="0"/>
    <n v="10"/>
    <n v="27"/>
    <m/>
    <m/>
    <m/>
    <x v="1"/>
  </r>
  <r>
    <s v="Exp3"/>
    <x v="19"/>
    <n v="266"/>
    <x v="1"/>
    <x v="7"/>
    <x v="1"/>
    <x v="6"/>
    <s v="Full_16h"/>
    <x v="0"/>
    <m/>
    <x v="2"/>
    <m/>
    <n v="9"/>
    <m/>
    <n v="335"/>
    <m/>
    <m/>
    <m/>
    <n v="15"/>
    <m/>
    <m/>
    <n v="4"/>
    <n v="154"/>
    <n v="0"/>
    <n v="9"/>
    <n v="24"/>
    <m/>
    <m/>
    <m/>
    <x v="1"/>
  </r>
  <r>
    <s v="Exp3"/>
    <x v="19"/>
    <n v="266"/>
    <x v="1"/>
    <x v="7"/>
    <x v="1"/>
    <x v="6"/>
    <s v="Full_16h"/>
    <x v="0"/>
    <m/>
    <x v="3"/>
    <m/>
    <n v="9"/>
    <m/>
    <n v="375"/>
    <m/>
    <m/>
    <m/>
    <n v="14"/>
    <m/>
    <m/>
    <n v="5"/>
    <n v="154"/>
    <n v="0"/>
    <n v="9"/>
    <n v="23"/>
    <m/>
    <m/>
    <m/>
    <x v="1"/>
  </r>
  <r>
    <s v="Exp3"/>
    <x v="19"/>
    <n v="266"/>
    <x v="1"/>
    <x v="7"/>
    <x v="1"/>
    <x v="6"/>
    <s v="Full_16h"/>
    <x v="0"/>
    <m/>
    <x v="4"/>
    <m/>
    <n v="9"/>
    <m/>
    <n v="345"/>
    <m/>
    <m/>
    <m/>
    <n v="17"/>
    <m/>
    <m/>
    <n v="3"/>
    <n v="154"/>
    <n v="0"/>
    <n v="9"/>
    <n v="26"/>
    <m/>
    <m/>
    <m/>
    <x v="1"/>
  </r>
  <r>
    <s v="Exp3"/>
    <x v="20"/>
    <n v="281"/>
    <x v="1"/>
    <x v="7"/>
    <x v="1"/>
    <x v="6"/>
    <s v="Full_16h"/>
    <x v="0"/>
    <n v="281"/>
    <x v="1"/>
    <m/>
    <n v="9"/>
    <m/>
    <n v="385"/>
    <m/>
    <m/>
    <m/>
    <n v="19"/>
    <m/>
    <m/>
    <n v="4"/>
    <n v="154"/>
    <n v="0"/>
    <n v="9"/>
    <n v="28"/>
    <m/>
    <m/>
    <m/>
    <x v="1"/>
  </r>
  <r>
    <s v="Exp3"/>
    <x v="20"/>
    <n v="281"/>
    <x v="1"/>
    <x v="7"/>
    <x v="1"/>
    <x v="6"/>
    <s v="Full_16h"/>
    <x v="0"/>
    <m/>
    <x v="2"/>
    <m/>
    <n v="9"/>
    <m/>
    <n v="330"/>
    <m/>
    <m/>
    <m/>
    <n v="16"/>
    <m/>
    <m/>
    <n v="4"/>
    <n v="154"/>
    <n v="0"/>
    <n v="9"/>
    <n v="25"/>
    <m/>
    <m/>
    <m/>
    <x v="1"/>
  </r>
  <r>
    <s v="Exp3"/>
    <x v="21"/>
    <n v="307"/>
    <x v="1"/>
    <x v="7"/>
    <x v="1"/>
    <x v="6"/>
    <s v="Full_16h"/>
    <x v="0"/>
    <n v="307"/>
    <x v="1"/>
    <m/>
    <n v="9"/>
    <m/>
    <n v="345"/>
    <m/>
    <m/>
    <m/>
    <n v="14"/>
    <m/>
    <m/>
    <n v="4"/>
    <n v="154"/>
    <n v="0"/>
    <n v="9"/>
    <n v="23"/>
    <m/>
    <m/>
    <m/>
    <x v="1"/>
  </r>
  <r>
    <s v="Exp3"/>
    <x v="21"/>
    <n v="307"/>
    <x v="1"/>
    <x v="7"/>
    <x v="1"/>
    <x v="6"/>
    <s v="Full_16h"/>
    <x v="0"/>
    <m/>
    <x v="2"/>
    <m/>
    <n v="9"/>
    <m/>
    <n v="330"/>
    <m/>
    <m/>
    <m/>
    <n v="15"/>
    <m/>
    <m/>
    <n v="3"/>
    <n v="154"/>
    <n v="0"/>
    <n v="9"/>
    <n v="24"/>
    <m/>
    <m/>
    <m/>
    <x v="1"/>
  </r>
  <r>
    <s v="Exp3"/>
    <x v="21"/>
    <n v="307"/>
    <x v="1"/>
    <x v="7"/>
    <x v="1"/>
    <x v="6"/>
    <s v="Full_16h"/>
    <x v="0"/>
    <m/>
    <x v="3"/>
    <m/>
    <n v="10"/>
    <m/>
    <n v="400"/>
    <m/>
    <m/>
    <m/>
    <n v="18"/>
    <m/>
    <m/>
    <n v="4"/>
    <n v="154"/>
    <n v="0"/>
    <n v="10"/>
    <n v="28"/>
    <m/>
    <m/>
    <m/>
    <x v="1"/>
  </r>
  <r>
    <s v="Exp3"/>
    <x v="22"/>
    <n v="331"/>
    <x v="1"/>
    <x v="7"/>
    <x v="1"/>
    <x v="6"/>
    <s v="Full_16h"/>
    <x v="0"/>
    <n v="331"/>
    <x v="1"/>
    <m/>
    <n v="9"/>
    <m/>
    <n v="370"/>
    <m/>
    <m/>
    <m/>
    <n v="19"/>
    <m/>
    <m/>
    <n v="3"/>
    <n v="154"/>
    <n v="0"/>
    <n v="9"/>
    <n v="28"/>
    <m/>
    <m/>
    <m/>
    <x v="1"/>
  </r>
  <r>
    <s v="Exp3"/>
    <x v="22"/>
    <n v="331"/>
    <x v="1"/>
    <x v="7"/>
    <x v="1"/>
    <x v="6"/>
    <s v="Full_16h"/>
    <x v="0"/>
    <m/>
    <x v="2"/>
    <m/>
    <n v="9"/>
    <m/>
    <n v="323"/>
    <m/>
    <m/>
    <m/>
    <n v="18"/>
    <m/>
    <m/>
    <n v="3"/>
    <n v="154"/>
    <n v="0"/>
    <n v="9"/>
    <n v="27"/>
    <m/>
    <m/>
    <m/>
    <x v="1"/>
  </r>
  <r>
    <s v="Exp3"/>
    <x v="22"/>
    <n v="331"/>
    <x v="1"/>
    <x v="7"/>
    <x v="1"/>
    <x v="6"/>
    <s v="Full_16h"/>
    <x v="0"/>
    <m/>
    <x v="3"/>
    <m/>
    <n v="9"/>
    <m/>
    <n v="390"/>
    <m/>
    <m/>
    <m/>
    <n v="19"/>
    <m/>
    <m/>
    <n v="3"/>
    <n v="154"/>
    <n v="0"/>
    <n v="9"/>
    <n v="28"/>
    <m/>
    <m/>
    <m/>
    <x v="1"/>
  </r>
  <r>
    <s v="Exp3"/>
    <x v="23"/>
    <n v="215"/>
    <x v="1"/>
    <x v="7"/>
    <x v="1"/>
    <x v="10"/>
    <s v="Full_16h"/>
    <x v="0"/>
    <n v="215"/>
    <x v="1"/>
    <m/>
    <m/>
    <m/>
    <m/>
    <m/>
    <m/>
    <m/>
    <m/>
    <m/>
    <m/>
    <m/>
    <e v="#N/A"/>
    <n v="0"/>
    <n v="0"/>
    <s v=""/>
    <m/>
    <m/>
    <m/>
    <x v="1"/>
  </r>
  <r>
    <s v="Exp3"/>
    <x v="24"/>
    <n v="46"/>
    <x v="1"/>
    <x v="7"/>
    <x v="10"/>
    <x v="11"/>
    <s v="Full_16h"/>
    <x v="0"/>
    <n v="46"/>
    <x v="1"/>
    <n v="0"/>
    <n v="2"/>
    <n v="3"/>
    <n v="92"/>
    <m/>
    <n v="112"/>
    <n v="3"/>
    <n v="2"/>
    <n v="0"/>
    <s v="V"/>
    <m/>
    <n v="160"/>
    <n v="0.7"/>
    <n v="2.7"/>
    <n v="7"/>
    <m/>
    <m/>
    <m/>
    <x v="2"/>
  </r>
  <r>
    <s v="Exp3"/>
    <x v="24"/>
    <n v="46"/>
    <x v="1"/>
    <x v="7"/>
    <x v="10"/>
    <x v="11"/>
    <s v="Full_16h"/>
    <x v="0"/>
    <m/>
    <x v="2"/>
    <n v="0"/>
    <n v="2"/>
    <n v="3"/>
    <n v="94"/>
    <n v="78"/>
    <n v="71"/>
    <n v="3"/>
    <n v="2"/>
    <n v="0"/>
    <s v="V"/>
    <m/>
    <n v="160"/>
    <n v="0.44374999999999998"/>
    <n v="2.4437500000000001"/>
    <n v="7"/>
    <m/>
    <m/>
    <m/>
    <x v="2"/>
  </r>
  <r>
    <s v="Exp3"/>
    <x v="24"/>
    <n v="46"/>
    <x v="1"/>
    <x v="7"/>
    <x v="10"/>
    <x v="11"/>
    <s v="Full_16h"/>
    <x v="0"/>
    <m/>
    <x v="3"/>
    <n v="0"/>
    <n v="2"/>
    <n v="3"/>
    <n v="103"/>
    <n v="106"/>
    <n v="112"/>
    <n v="3"/>
    <n v="2"/>
    <n v="0"/>
    <s v="V"/>
    <m/>
    <n v="160"/>
    <n v="0.7"/>
    <n v="2.7"/>
    <n v="7"/>
    <m/>
    <m/>
    <m/>
    <x v="2"/>
  </r>
  <r>
    <s v="Exp3"/>
    <x v="25"/>
    <n v="129"/>
    <x v="1"/>
    <x v="7"/>
    <x v="10"/>
    <x v="11"/>
    <s v="Full_16h"/>
    <x v="0"/>
    <n v="129"/>
    <x v="1"/>
    <n v="0"/>
    <n v="2"/>
    <n v="3"/>
    <n v="75"/>
    <m/>
    <n v="160"/>
    <n v="3"/>
    <n v="5"/>
    <n v="0"/>
    <s v="V"/>
    <m/>
    <n v="160"/>
    <n v="1"/>
    <n v="3"/>
    <n v="10"/>
    <m/>
    <m/>
    <m/>
    <x v="2"/>
  </r>
  <r>
    <s v="Exp3"/>
    <x v="25"/>
    <n v="129"/>
    <x v="1"/>
    <x v="7"/>
    <x v="10"/>
    <x v="11"/>
    <s v="Full_16h"/>
    <x v="0"/>
    <m/>
    <x v="2"/>
    <n v="0"/>
    <n v="2"/>
    <n v="3"/>
    <n v="55"/>
    <n v="97"/>
    <n v="135"/>
    <n v="3"/>
    <n v="2"/>
    <n v="0"/>
    <s v="V"/>
    <m/>
    <n v="160"/>
    <n v="0.84375"/>
    <n v="2.84375"/>
    <n v="7"/>
    <m/>
    <m/>
    <m/>
    <x v="2"/>
  </r>
  <r>
    <s v="Exp3"/>
    <x v="25"/>
    <n v="129"/>
    <x v="1"/>
    <x v="7"/>
    <x v="10"/>
    <x v="11"/>
    <s v="Full_16h"/>
    <x v="0"/>
    <m/>
    <x v="3"/>
    <n v="0"/>
    <n v="2"/>
    <n v="3"/>
    <n v="86"/>
    <n v="64"/>
    <n v="143"/>
    <n v="4"/>
    <n v="2"/>
    <n v="0"/>
    <s v="V"/>
    <m/>
    <n v="160"/>
    <n v="0.89375000000000004"/>
    <n v="2.8937499999999998"/>
    <n v="8"/>
    <m/>
    <m/>
    <m/>
    <x v="2"/>
  </r>
  <r>
    <s v="Exp3"/>
    <x v="25"/>
    <n v="129"/>
    <x v="1"/>
    <x v="7"/>
    <x v="10"/>
    <x v="11"/>
    <s v="Full_16h"/>
    <x v="0"/>
    <m/>
    <x v="4"/>
    <n v="0"/>
    <n v="2"/>
    <n v="3"/>
    <n v="63"/>
    <n v="95"/>
    <n v="110"/>
    <n v="4"/>
    <n v="3"/>
    <n v="0"/>
    <s v="V"/>
    <m/>
    <n v="160"/>
    <n v="0.6875"/>
    <n v="2.6875"/>
    <n v="9"/>
    <m/>
    <m/>
    <m/>
    <x v="2"/>
  </r>
  <r>
    <s v="Exp3"/>
    <x v="26"/>
    <n v="329"/>
    <x v="1"/>
    <x v="7"/>
    <x v="10"/>
    <x v="11"/>
    <s v="Full_16h"/>
    <x v="0"/>
    <n v="329"/>
    <x v="1"/>
    <n v="0"/>
    <n v="2"/>
    <n v="3"/>
    <n v="72"/>
    <m/>
    <n v="207"/>
    <n v="3"/>
    <n v="4"/>
    <n v="0"/>
    <s v="V"/>
    <m/>
    <n v="160"/>
    <n v="1.29375"/>
    <n v="3.2937500000000002"/>
    <n v="9"/>
    <m/>
    <m/>
    <m/>
    <x v="2"/>
  </r>
  <r>
    <s v="Exp3"/>
    <x v="26"/>
    <n v="329"/>
    <x v="1"/>
    <x v="7"/>
    <x v="10"/>
    <x v="11"/>
    <s v="Full_16h"/>
    <x v="0"/>
    <m/>
    <x v="2"/>
    <n v="0"/>
    <n v="2"/>
    <n v="3"/>
    <n v="86"/>
    <n v="57"/>
    <n v="99"/>
    <n v="3"/>
    <n v="2"/>
    <n v="0"/>
    <s v="V"/>
    <m/>
    <n v="160"/>
    <n v="0.61875000000000002"/>
    <n v="2.6187499999999999"/>
    <n v="7"/>
    <m/>
    <m/>
    <m/>
    <x v="2"/>
  </r>
  <r>
    <s v="Exp3"/>
    <x v="26"/>
    <n v="329"/>
    <x v="1"/>
    <x v="7"/>
    <x v="10"/>
    <x v="11"/>
    <s v="Full_16h"/>
    <x v="0"/>
    <m/>
    <x v="3"/>
    <n v="0"/>
    <n v="2"/>
    <n v="3"/>
    <n v="80"/>
    <n v="62"/>
    <n v="97"/>
    <n v="3"/>
    <n v="3"/>
    <n v="0"/>
    <s v="V"/>
    <m/>
    <n v="160"/>
    <n v="0.60624999999999996"/>
    <n v="2.6062500000000002"/>
    <n v="8"/>
    <m/>
    <m/>
    <m/>
    <x v="2"/>
  </r>
  <r>
    <s v="Exp3"/>
    <x v="27"/>
    <n v="77"/>
    <x v="1"/>
    <x v="7"/>
    <x v="10"/>
    <x v="12"/>
    <s v="Full_16h"/>
    <x v="0"/>
    <n v="77"/>
    <x v="1"/>
    <n v="1"/>
    <n v="4"/>
    <n v="5"/>
    <n v="89"/>
    <m/>
    <n v="97"/>
    <n v="4"/>
    <n v="9"/>
    <m/>
    <s v="DR"/>
    <m/>
    <n v="250"/>
    <n v="0.38800000000000001"/>
    <n v="4.3879999999999999"/>
    <n v="17"/>
    <m/>
    <m/>
    <m/>
    <x v="2"/>
  </r>
  <r>
    <s v="Exp3"/>
    <x v="27"/>
    <n v="77"/>
    <x v="1"/>
    <x v="7"/>
    <x v="10"/>
    <x v="12"/>
    <s v="Full_16h"/>
    <x v="0"/>
    <m/>
    <x v="2"/>
    <n v="1"/>
    <n v="3"/>
    <n v="5"/>
    <n v="70"/>
    <n v="25"/>
    <n v="60"/>
    <n v="4"/>
    <n v="10"/>
    <m/>
    <s v="DR"/>
    <m/>
    <n v="229.5"/>
    <n v="0.26143790849673204"/>
    <n v="3.261437908496732"/>
    <n v="17"/>
    <m/>
    <m/>
    <m/>
    <x v="2"/>
  </r>
  <r>
    <s v="Exp3"/>
    <x v="28"/>
    <n v="152"/>
    <x v="1"/>
    <x v="7"/>
    <x v="10"/>
    <x v="12"/>
    <s v="Full_16h"/>
    <x v="0"/>
    <n v="152"/>
    <x v="1"/>
    <n v="1"/>
    <n v="4"/>
    <n v="6"/>
    <n v="80"/>
    <n v="229"/>
    <n v="55"/>
    <n v="4"/>
    <n v="10"/>
    <m/>
    <s v="DR"/>
    <m/>
    <n v="250"/>
    <n v="0.22"/>
    <n v="4.22"/>
    <n v="18"/>
    <m/>
    <m/>
    <m/>
    <x v="2"/>
  </r>
  <r>
    <s v="Exp3"/>
    <x v="28"/>
    <n v="152"/>
    <x v="1"/>
    <x v="7"/>
    <x v="10"/>
    <x v="12"/>
    <s v="Full_16h"/>
    <x v="0"/>
    <m/>
    <x v="2"/>
    <n v="0"/>
    <n v="4"/>
    <n v="5"/>
    <n v="45"/>
    <n v="112"/>
    <n v="111"/>
    <n v="3"/>
    <n v="3"/>
    <m/>
    <s v="V"/>
    <m/>
    <n v="250"/>
    <n v="0.44400000000000001"/>
    <n v="4.444"/>
    <n v="10"/>
    <m/>
    <m/>
    <m/>
    <x v="2"/>
  </r>
  <r>
    <s v="Exp3"/>
    <x v="29"/>
    <n v="169"/>
    <x v="1"/>
    <x v="7"/>
    <x v="10"/>
    <x v="12"/>
    <s v="Full_16h"/>
    <x v="0"/>
    <n v="169"/>
    <x v="1"/>
    <n v="1"/>
    <n v="5"/>
    <n v="6"/>
    <n v="86"/>
    <m/>
    <n v="89"/>
    <n v="4"/>
    <n v="10"/>
    <m/>
    <s v="DR"/>
    <m/>
    <n v="200"/>
    <n v="0.44500000000000001"/>
    <n v="5.4450000000000003"/>
    <n v="19"/>
    <m/>
    <m/>
    <m/>
    <x v="2"/>
  </r>
  <r>
    <s v="Exp3"/>
    <x v="29"/>
    <n v="169"/>
    <x v="1"/>
    <x v="7"/>
    <x v="10"/>
    <x v="12"/>
    <s v="Full_16h"/>
    <x v="0"/>
    <m/>
    <x v="2"/>
    <n v="2"/>
    <n v="4"/>
    <n v="5"/>
    <n v="90"/>
    <n v="270"/>
    <n v="149"/>
    <n v="4"/>
    <n v="12"/>
    <m/>
    <s v="DR"/>
    <m/>
    <n v="250"/>
    <n v="0.59599999999999997"/>
    <n v="4.5960000000000001"/>
    <n v="20"/>
    <m/>
    <m/>
    <m/>
    <x v="2"/>
  </r>
  <r>
    <s v="Exp3"/>
    <x v="29"/>
    <n v="169"/>
    <x v="1"/>
    <x v="7"/>
    <x v="10"/>
    <x v="12"/>
    <s v="Full_16h"/>
    <x v="0"/>
    <m/>
    <x v="3"/>
    <n v="0"/>
    <n v="4"/>
    <n v="5"/>
    <n v="85"/>
    <n v="249"/>
    <n v="109"/>
    <n v="4"/>
    <n v="10"/>
    <m/>
    <s v="DR"/>
    <m/>
    <n v="250"/>
    <n v="0.436"/>
    <n v="4.4359999999999999"/>
    <n v="18"/>
    <m/>
    <m/>
    <m/>
    <x v="2"/>
  </r>
  <r>
    <s v="Exp3"/>
    <x v="29"/>
    <n v="169"/>
    <x v="1"/>
    <x v="7"/>
    <x v="10"/>
    <x v="12"/>
    <s v="Full_16h"/>
    <x v="0"/>
    <m/>
    <x v="4"/>
    <n v="0"/>
    <n v="4"/>
    <n v="6"/>
    <n v="67"/>
    <n v="229"/>
    <n v="43"/>
    <n v="3"/>
    <n v="7"/>
    <m/>
    <s v="DR"/>
    <m/>
    <n v="250"/>
    <n v="0.17199999999999999"/>
    <n v="4.1719999999999997"/>
    <n v="14"/>
    <m/>
    <m/>
    <m/>
    <x v="2"/>
  </r>
  <r>
    <s v="Exp3"/>
    <x v="30"/>
    <n v="324"/>
    <x v="1"/>
    <x v="7"/>
    <x v="10"/>
    <x v="12"/>
    <s v="Full_16h"/>
    <x v="0"/>
    <n v="324"/>
    <x v="1"/>
    <n v="0"/>
    <n v="4"/>
    <n v="5"/>
    <n v="75"/>
    <n v="270"/>
    <n v="107"/>
    <n v="3"/>
    <n v="10"/>
    <m/>
    <s v="E"/>
    <m/>
    <n v="250"/>
    <n v="0.42799999999999999"/>
    <n v="4.4279999999999999"/>
    <n v="17"/>
    <m/>
    <m/>
    <m/>
    <x v="2"/>
  </r>
  <r>
    <s v="Exp3"/>
    <x v="30"/>
    <n v="324"/>
    <x v="1"/>
    <x v="7"/>
    <x v="10"/>
    <x v="12"/>
    <s v="Full_16h"/>
    <x v="0"/>
    <m/>
    <x v="2"/>
    <n v="0"/>
    <n v="4"/>
    <n v="5"/>
    <n v="47"/>
    <n v="118"/>
    <n v="26"/>
    <n v="4"/>
    <n v="2"/>
    <m/>
    <s v="V"/>
    <m/>
    <n v="250"/>
    <n v="0.104"/>
    <n v="4.1040000000000001"/>
    <n v="10"/>
    <m/>
    <m/>
    <m/>
    <x v="2"/>
  </r>
  <r>
    <s v="Exp3"/>
    <x v="31"/>
    <n v="222"/>
    <x v="1"/>
    <x v="7"/>
    <x v="10"/>
    <x v="13"/>
    <s v="Full_16h"/>
    <x v="0"/>
    <n v="222"/>
    <x v="1"/>
    <n v="1"/>
    <n v="4"/>
    <n v="5"/>
    <n v="95"/>
    <n v="275"/>
    <n v="115"/>
    <n v="3"/>
    <n v="14"/>
    <m/>
    <s v="DR nearly TS"/>
    <n v="0"/>
    <n v="250"/>
    <n v="0.46"/>
    <n v="4.46"/>
    <n v="21"/>
    <m/>
    <m/>
    <m/>
    <x v="2"/>
  </r>
  <r>
    <s v="Exp3"/>
    <x v="32"/>
    <n v="249"/>
    <x v="1"/>
    <x v="7"/>
    <x v="10"/>
    <x v="13"/>
    <s v="Full_16h"/>
    <x v="0"/>
    <n v="249"/>
    <x v="1"/>
    <n v="1"/>
    <n v="4"/>
    <n v="5"/>
    <n v="102"/>
    <m/>
    <n v="120"/>
    <n v="3"/>
    <n v="15"/>
    <m/>
    <s v="DR nearly TS"/>
    <m/>
    <n v="250"/>
    <n v="0.48"/>
    <n v="4.4800000000000004"/>
    <n v="22"/>
    <m/>
    <m/>
    <m/>
    <x v="2"/>
  </r>
  <r>
    <s v="Exp3"/>
    <x v="33"/>
    <n v="300"/>
    <x v="1"/>
    <x v="7"/>
    <x v="10"/>
    <x v="13"/>
    <s v="Full_16h"/>
    <x v="0"/>
    <n v="300"/>
    <x v="1"/>
    <n v="2"/>
    <n v="4"/>
    <n v="5"/>
    <n v="107"/>
    <n v="291"/>
    <n v="102"/>
    <n v="3"/>
    <n v="15"/>
    <m/>
    <s v="DR nearly TS"/>
    <n v="1"/>
    <n v="250"/>
    <n v="0.40799999999999997"/>
    <n v="4.4080000000000004"/>
    <n v="22"/>
    <m/>
    <m/>
    <m/>
    <x v="2"/>
  </r>
  <r>
    <s v="Exp3"/>
    <x v="33"/>
    <n v="300"/>
    <x v="1"/>
    <x v="7"/>
    <x v="10"/>
    <x v="13"/>
    <s v="Full_16h"/>
    <x v="0"/>
    <m/>
    <x v="2"/>
    <n v="0"/>
    <n v="4"/>
    <n v="6"/>
    <n v="74"/>
    <n v="252"/>
    <n v="40"/>
    <n v="4"/>
    <n v="11"/>
    <m/>
    <s v="DR"/>
    <m/>
    <n v="250"/>
    <n v="0.16"/>
    <n v="4.16"/>
    <n v="19"/>
    <m/>
    <m/>
    <m/>
    <x v="2"/>
  </r>
  <r>
    <s v="Exp3"/>
    <x v="34"/>
    <n v="302"/>
    <x v="1"/>
    <x v="7"/>
    <x v="10"/>
    <x v="13"/>
    <s v="Full_16h"/>
    <x v="0"/>
    <n v="302"/>
    <x v="1"/>
    <n v="2"/>
    <n v="5"/>
    <n v="6"/>
    <n v="120"/>
    <m/>
    <n v="154"/>
    <n v="4"/>
    <n v="10"/>
    <m/>
    <s v="DR"/>
    <m/>
    <n v="200"/>
    <n v="0.77"/>
    <n v="5.77"/>
    <n v="19"/>
    <m/>
    <m/>
    <m/>
    <x v="2"/>
  </r>
  <r>
    <s v="Exp3"/>
    <x v="35"/>
    <n v="319"/>
    <x v="1"/>
    <x v="7"/>
    <x v="10"/>
    <x v="13"/>
    <s v="Full_16h"/>
    <x v="0"/>
    <n v="319"/>
    <x v="1"/>
    <n v="2"/>
    <n v="4"/>
    <n v="5"/>
    <n v="107"/>
    <m/>
    <n v="84"/>
    <n v="3"/>
    <n v="14"/>
    <n v="8"/>
    <s v="DR nearly TS"/>
    <n v="1"/>
    <n v="250"/>
    <n v="0.33600000000000002"/>
    <n v="4.3360000000000003"/>
    <n v="21"/>
    <m/>
    <m/>
    <m/>
    <x v="2"/>
  </r>
  <r>
    <s v="Exp3"/>
    <x v="36"/>
    <n v="16"/>
    <x v="1"/>
    <x v="7"/>
    <x v="10"/>
    <x v="6"/>
    <s v="Full_16h"/>
    <x v="0"/>
    <n v="16"/>
    <x v="1"/>
    <m/>
    <n v="8"/>
    <m/>
    <n v="400"/>
    <m/>
    <m/>
    <m/>
    <n v="16"/>
    <m/>
    <m/>
    <n v="4"/>
    <n v="150"/>
    <n v="0"/>
    <n v="8"/>
    <n v="24"/>
    <m/>
    <m/>
    <m/>
    <x v="1"/>
  </r>
  <r>
    <s v="Exp3"/>
    <x v="36"/>
    <n v="16"/>
    <x v="1"/>
    <x v="7"/>
    <x v="10"/>
    <x v="6"/>
    <s v="Full_16h"/>
    <x v="0"/>
    <m/>
    <x v="2"/>
    <m/>
    <n v="8"/>
    <m/>
    <n v="300"/>
    <m/>
    <m/>
    <m/>
    <n v="13"/>
    <m/>
    <m/>
    <n v="3"/>
    <n v="150"/>
    <n v="0"/>
    <n v="8"/>
    <n v="21"/>
    <m/>
    <m/>
    <m/>
    <x v="1"/>
  </r>
  <r>
    <s v="Exp3"/>
    <x v="37"/>
    <n v="40"/>
    <x v="1"/>
    <x v="7"/>
    <x v="10"/>
    <x v="6"/>
    <s v="Full_16h"/>
    <x v="0"/>
    <n v="40"/>
    <x v="1"/>
    <m/>
    <n v="8"/>
    <m/>
    <n v="420"/>
    <m/>
    <m/>
    <m/>
    <n v="16"/>
    <m/>
    <m/>
    <n v="3"/>
    <n v="150"/>
    <n v="0"/>
    <n v="8"/>
    <n v="24"/>
    <m/>
    <m/>
    <m/>
    <x v="1"/>
  </r>
  <r>
    <s v="Exp3"/>
    <x v="38"/>
    <n v="106"/>
    <x v="1"/>
    <x v="7"/>
    <x v="10"/>
    <x v="6"/>
    <s v="Full_16h"/>
    <x v="0"/>
    <n v="106"/>
    <x v="1"/>
    <m/>
    <n v="8"/>
    <m/>
    <n v="357"/>
    <m/>
    <m/>
    <m/>
    <n v="14"/>
    <m/>
    <m/>
    <n v="3"/>
    <n v="150"/>
    <n v="0"/>
    <n v="8"/>
    <n v="22"/>
    <m/>
    <m/>
    <m/>
    <x v="1"/>
  </r>
  <r>
    <s v="Exp3"/>
    <x v="38"/>
    <n v="106"/>
    <x v="1"/>
    <x v="7"/>
    <x v="10"/>
    <x v="6"/>
    <s v="Full_16h"/>
    <x v="0"/>
    <m/>
    <x v="2"/>
    <m/>
    <n v="9"/>
    <m/>
    <n v="470"/>
    <m/>
    <m/>
    <m/>
    <n v="16"/>
    <m/>
    <m/>
    <n v="4"/>
    <n v="150"/>
    <n v="0"/>
    <n v="9"/>
    <n v="25"/>
    <m/>
    <m/>
    <m/>
    <x v="1"/>
  </r>
  <r>
    <s v="Exp3"/>
    <x v="38"/>
    <n v="106"/>
    <x v="1"/>
    <x v="7"/>
    <x v="10"/>
    <x v="6"/>
    <s v="Full_16h"/>
    <x v="0"/>
    <m/>
    <x v="3"/>
    <m/>
    <n v="7"/>
    <m/>
    <n v="315"/>
    <m/>
    <m/>
    <m/>
    <n v="11"/>
    <m/>
    <m/>
    <n v="3"/>
    <n v="150"/>
    <n v="0"/>
    <n v="7"/>
    <n v="18"/>
    <m/>
    <m/>
    <m/>
    <x v="1"/>
  </r>
  <r>
    <s v="Exp3"/>
    <x v="38"/>
    <n v="106"/>
    <x v="1"/>
    <x v="7"/>
    <x v="10"/>
    <x v="6"/>
    <s v="Full_16h"/>
    <x v="0"/>
    <m/>
    <x v="4"/>
    <m/>
    <n v="8"/>
    <m/>
    <n v="320"/>
    <m/>
    <m/>
    <m/>
    <n v="12"/>
    <m/>
    <m/>
    <n v="4"/>
    <n v="150"/>
    <n v="0"/>
    <n v="8"/>
    <n v="20"/>
    <m/>
    <m/>
    <m/>
    <x v="1"/>
  </r>
  <r>
    <s v="Exp3"/>
    <x v="38"/>
    <n v="106"/>
    <x v="1"/>
    <x v="7"/>
    <x v="10"/>
    <x v="6"/>
    <s v="Full_16h"/>
    <x v="0"/>
    <m/>
    <x v="5"/>
    <m/>
    <n v="7"/>
    <m/>
    <n v="270"/>
    <m/>
    <m/>
    <m/>
    <n v="9"/>
    <m/>
    <m/>
    <n v="3"/>
    <n v="150"/>
    <n v="0"/>
    <n v="7"/>
    <n v="16"/>
    <m/>
    <m/>
    <m/>
    <x v="1"/>
  </r>
  <r>
    <s v="Exp3"/>
    <x v="39"/>
    <n v="124"/>
    <x v="1"/>
    <x v="7"/>
    <x v="10"/>
    <x v="6"/>
    <s v="Full_16h"/>
    <x v="0"/>
    <n v="124"/>
    <x v="1"/>
    <m/>
    <n v="7"/>
    <m/>
    <n v="312"/>
    <m/>
    <m/>
    <m/>
    <n v="16"/>
    <m/>
    <m/>
    <n v="3"/>
    <n v="150"/>
    <n v="0"/>
    <n v="7"/>
    <n v="23"/>
    <m/>
    <m/>
    <m/>
    <x v="1"/>
  </r>
  <r>
    <s v="Exp3"/>
    <x v="39"/>
    <n v="124"/>
    <x v="1"/>
    <x v="7"/>
    <x v="10"/>
    <x v="6"/>
    <s v="Full_16h"/>
    <x v="0"/>
    <m/>
    <x v="2"/>
    <m/>
    <n v="7"/>
    <m/>
    <n v="333"/>
    <m/>
    <m/>
    <m/>
    <n v="16"/>
    <m/>
    <m/>
    <n v="4"/>
    <n v="150"/>
    <n v="0"/>
    <n v="7"/>
    <n v="23"/>
    <m/>
    <m/>
    <m/>
    <x v="1"/>
  </r>
  <r>
    <s v="Exp3"/>
    <x v="40"/>
    <n v="149"/>
    <x v="1"/>
    <x v="7"/>
    <x v="10"/>
    <x v="6"/>
    <s v="Full_16h"/>
    <x v="0"/>
    <n v="149"/>
    <x v="1"/>
    <m/>
    <n v="10"/>
    <m/>
    <n v="415"/>
    <m/>
    <m/>
    <m/>
    <n v="18"/>
    <m/>
    <m/>
    <n v="3"/>
    <n v="150"/>
    <n v="0"/>
    <n v="10"/>
    <n v="28"/>
    <m/>
    <m/>
    <m/>
    <x v="1"/>
  </r>
  <r>
    <s v="Exp3"/>
    <x v="41"/>
    <n v="182"/>
    <x v="1"/>
    <x v="7"/>
    <x v="10"/>
    <x v="6"/>
    <s v="Full_16h"/>
    <x v="0"/>
    <n v="182"/>
    <x v="1"/>
    <m/>
    <n v="9"/>
    <m/>
    <n v="465"/>
    <m/>
    <m/>
    <m/>
    <n v="16"/>
    <m/>
    <m/>
    <n v="4"/>
    <n v="150"/>
    <n v="0"/>
    <n v="9"/>
    <n v="25"/>
    <m/>
    <m/>
    <m/>
    <x v="1"/>
  </r>
  <r>
    <s v="Exp3"/>
    <x v="41"/>
    <n v="182"/>
    <x v="1"/>
    <x v="7"/>
    <x v="10"/>
    <x v="6"/>
    <s v="Full_16h"/>
    <x v="0"/>
    <m/>
    <x v="2"/>
    <m/>
    <n v="10"/>
    <m/>
    <n v="425"/>
    <m/>
    <m/>
    <m/>
    <n v="15"/>
    <m/>
    <m/>
    <n v="3"/>
    <n v="150"/>
    <n v="0"/>
    <n v="10"/>
    <n v="25"/>
    <m/>
    <m/>
    <m/>
    <x v="1"/>
  </r>
  <r>
    <s v="Exp3"/>
    <x v="41"/>
    <n v="182"/>
    <x v="1"/>
    <x v="7"/>
    <x v="10"/>
    <x v="6"/>
    <s v="Full_16h"/>
    <x v="0"/>
    <m/>
    <x v="3"/>
    <m/>
    <n v="7"/>
    <m/>
    <n v="445"/>
    <m/>
    <m/>
    <m/>
    <n v="15"/>
    <m/>
    <m/>
    <n v="3"/>
    <n v="150"/>
    <n v="0"/>
    <n v="7"/>
    <n v="22"/>
    <m/>
    <m/>
    <m/>
    <x v="1"/>
  </r>
  <r>
    <s v="Exp3"/>
    <x v="42"/>
    <n v="313"/>
    <x v="1"/>
    <x v="7"/>
    <x v="10"/>
    <x v="6"/>
    <s v="Full_16h"/>
    <x v="0"/>
    <n v="313"/>
    <x v="1"/>
    <m/>
    <n v="8"/>
    <m/>
    <n v="360"/>
    <m/>
    <m/>
    <m/>
    <n v="14"/>
    <m/>
    <m/>
    <n v="4"/>
    <n v="150"/>
    <n v="0"/>
    <n v="8"/>
    <n v="22"/>
    <m/>
    <m/>
    <m/>
    <x v="1"/>
  </r>
  <r>
    <s v="Exp3"/>
    <x v="42"/>
    <n v="313"/>
    <x v="1"/>
    <x v="7"/>
    <x v="10"/>
    <x v="6"/>
    <s v="Full_16h"/>
    <x v="0"/>
    <m/>
    <x v="2"/>
    <m/>
    <n v="7"/>
    <m/>
    <n v="335"/>
    <m/>
    <m/>
    <m/>
    <n v="13"/>
    <m/>
    <m/>
    <n v="3"/>
    <n v="150"/>
    <n v="0"/>
    <n v="7"/>
    <n v="20"/>
    <m/>
    <m/>
    <m/>
    <x v="1"/>
  </r>
  <r>
    <s v="Exp3"/>
    <x v="42"/>
    <n v="313"/>
    <x v="1"/>
    <x v="7"/>
    <x v="10"/>
    <x v="6"/>
    <s v="Full_16h"/>
    <x v="0"/>
    <m/>
    <x v="3"/>
    <m/>
    <n v="8"/>
    <m/>
    <n v="370"/>
    <m/>
    <m/>
    <m/>
    <n v="14"/>
    <m/>
    <m/>
    <n v="4"/>
    <n v="150"/>
    <n v="0"/>
    <n v="8"/>
    <n v="22"/>
    <m/>
    <m/>
    <m/>
    <x v="1"/>
  </r>
  <r>
    <s v="Exp3"/>
    <x v="42"/>
    <n v="313"/>
    <x v="1"/>
    <x v="7"/>
    <x v="10"/>
    <x v="6"/>
    <s v="Full_16h"/>
    <x v="0"/>
    <m/>
    <x v="4"/>
    <m/>
    <n v="8"/>
    <m/>
    <n v="395"/>
    <m/>
    <m/>
    <m/>
    <n v="14"/>
    <m/>
    <m/>
    <n v="4"/>
    <n v="150"/>
    <n v="0"/>
    <n v="8"/>
    <n v="22"/>
    <m/>
    <m/>
    <m/>
    <x v="1"/>
  </r>
  <r>
    <s v="Exp3"/>
    <x v="42"/>
    <n v="313"/>
    <x v="1"/>
    <x v="7"/>
    <x v="10"/>
    <x v="6"/>
    <s v="Full_16h"/>
    <x v="0"/>
    <m/>
    <x v="5"/>
    <m/>
    <n v="7"/>
    <m/>
    <n v="305"/>
    <m/>
    <m/>
    <m/>
    <n v="9"/>
    <m/>
    <m/>
    <n v="4"/>
    <n v="150"/>
    <n v="0"/>
    <n v="7"/>
    <n v="16"/>
    <m/>
    <m/>
    <m/>
    <x v="1"/>
  </r>
  <r>
    <s v="Exp3"/>
    <x v="43"/>
    <n v="25"/>
    <x v="1"/>
    <x v="7"/>
    <x v="3"/>
    <x v="11"/>
    <s v="Full_16h"/>
    <x v="0"/>
    <n v="25"/>
    <x v="1"/>
    <n v="1"/>
    <n v="2"/>
    <n v="3"/>
    <n v="72"/>
    <m/>
    <n v="264"/>
    <n v="4"/>
    <n v="5"/>
    <n v="0"/>
    <s v="V"/>
    <m/>
    <n v="219.66666666666666"/>
    <n v="1.2018209408194234"/>
    <n v="3.2018209408194234"/>
    <n v="11"/>
    <m/>
    <m/>
    <m/>
    <x v="2"/>
  </r>
  <r>
    <s v="Exp3"/>
    <x v="43"/>
    <n v="25"/>
    <x v="1"/>
    <x v="7"/>
    <x v="3"/>
    <x v="11"/>
    <s v="Full_16h"/>
    <x v="0"/>
    <m/>
    <x v="2"/>
    <n v="1"/>
    <n v="2"/>
    <n v="3"/>
    <n v="89"/>
    <n v="176"/>
    <n v="235"/>
    <n v="4"/>
    <n v="3"/>
    <n v="0"/>
    <s v="V"/>
    <m/>
    <n v="219.66666666666666"/>
    <n v="1.0698027314112293"/>
    <n v="3.0698027314112295"/>
    <n v="9"/>
    <m/>
    <m/>
    <m/>
    <x v="2"/>
  </r>
  <r>
    <s v="Exp3"/>
    <x v="43"/>
    <n v="25"/>
    <x v="1"/>
    <x v="7"/>
    <x v="3"/>
    <x v="11"/>
    <s v="Full_16h"/>
    <x v="0"/>
    <m/>
    <x v="3"/>
    <n v="0"/>
    <n v="2"/>
    <n v="3"/>
    <n v="82"/>
    <n v="139"/>
    <n v="171"/>
    <n v="3"/>
    <n v="2"/>
    <n v="0"/>
    <s v="V"/>
    <m/>
    <n v="219.66666666666666"/>
    <n v="0.77845220030349016"/>
    <n v="2.7784522003034899"/>
    <n v="7"/>
    <m/>
    <m/>
    <m/>
    <x v="2"/>
  </r>
  <r>
    <s v="Exp3"/>
    <x v="43"/>
    <n v="25"/>
    <x v="1"/>
    <x v="7"/>
    <x v="3"/>
    <x v="11"/>
    <s v="Full_16h"/>
    <x v="0"/>
    <m/>
    <x v="4"/>
    <n v="0"/>
    <n v="2"/>
    <n v="3"/>
    <n v="105"/>
    <n v="118"/>
    <n v="172"/>
    <n v="3"/>
    <n v="3"/>
    <n v="0"/>
    <s v="V"/>
    <m/>
    <n v="219.66666666666666"/>
    <n v="0.78300455235204858"/>
    <n v="2.7830045523520486"/>
    <n v="8"/>
    <m/>
    <m/>
    <m/>
    <x v="2"/>
  </r>
  <r>
    <s v="Exp3"/>
    <x v="44"/>
    <n v="115"/>
    <x v="1"/>
    <x v="7"/>
    <x v="3"/>
    <x v="11"/>
    <s v="Full_16h"/>
    <x v="0"/>
    <n v="115"/>
    <x v="1"/>
    <n v="1"/>
    <n v="3"/>
    <n v="4"/>
    <n v="65"/>
    <m/>
    <n v="108"/>
    <n v="3"/>
    <n v="2"/>
    <n v="0"/>
    <s v="V"/>
    <m/>
    <n v="238.77777777777777"/>
    <n v="0.45230339692880411"/>
    <n v="3.4523033969288042"/>
    <n v="8"/>
    <m/>
    <m/>
    <m/>
    <x v="2"/>
  </r>
  <r>
    <s v="Exp3"/>
    <x v="44"/>
    <n v="115"/>
    <x v="1"/>
    <x v="7"/>
    <x v="3"/>
    <x v="11"/>
    <s v="Full_16h"/>
    <x v="0"/>
    <m/>
    <x v="2"/>
    <n v="1"/>
    <n v="2"/>
    <n v="3"/>
    <n v="90"/>
    <n v="168"/>
    <n v="227"/>
    <n v="3"/>
    <n v="4"/>
    <n v="0"/>
    <s v="V"/>
    <m/>
    <n v="219.66666666666666"/>
    <n v="1.0333839150227617"/>
    <n v="3.0333839150227617"/>
    <n v="9"/>
    <m/>
    <m/>
    <m/>
    <x v="2"/>
  </r>
  <r>
    <s v="Exp3"/>
    <x v="44"/>
    <n v="115"/>
    <x v="1"/>
    <x v="7"/>
    <x v="3"/>
    <x v="11"/>
    <s v="Full_16h"/>
    <x v="0"/>
    <m/>
    <x v="3"/>
    <n v="0"/>
    <n v="2"/>
    <n v="3"/>
    <n v="70"/>
    <n v="145"/>
    <n v="217"/>
    <n v="3"/>
    <n v="4"/>
    <n v="0"/>
    <s v="V"/>
    <m/>
    <n v="219.66666666666666"/>
    <n v="0.98786039453717756"/>
    <n v="2.9878603945371776"/>
    <n v="9"/>
    <m/>
    <m/>
    <m/>
    <x v="2"/>
  </r>
  <r>
    <s v="Exp3"/>
    <x v="44"/>
    <n v="115"/>
    <x v="1"/>
    <x v="7"/>
    <x v="3"/>
    <x v="11"/>
    <s v="Full_16h"/>
    <x v="0"/>
    <m/>
    <x v="4"/>
    <n v="0"/>
    <n v="3"/>
    <n v="4"/>
    <n v="74"/>
    <n v="201"/>
    <n v="118"/>
    <n v="4"/>
    <n v="3"/>
    <n v="0"/>
    <s v="V"/>
    <m/>
    <n v="238.77777777777777"/>
    <n v="0.49418334108887857"/>
    <n v="3.4941833410888785"/>
    <n v="10"/>
    <m/>
    <m/>
    <m/>
    <x v="2"/>
  </r>
  <r>
    <s v="Exp3"/>
    <x v="45"/>
    <n v="218"/>
    <x v="1"/>
    <x v="7"/>
    <x v="3"/>
    <x v="11"/>
    <s v="Full_16h"/>
    <x v="0"/>
    <n v="218"/>
    <x v="1"/>
    <n v="1"/>
    <n v="3"/>
    <n v="4"/>
    <n v="70"/>
    <m/>
    <n v="137"/>
    <n v="4"/>
    <n v="4"/>
    <n v="0"/>
    <s v="V"/>
    <m/>
    <n v="238.77777777777777"/>
    <n v="0.57375523499302006"/>
    <n v="3.5737552349930199"/>
    <n v="11"/>
    <m/>
    <m/>
    <m/>
    <x v="2"/>
  </r>
  <r>
    <s v="Exp3"/>
    <x v="45"/>
    <n v="218"/>
    <x v="1"/>
    <x v="7"/>
    <x v="3"/>
    <x v="11"/>
    <s v="Full_16h"/>
    <x v="0"/>
    <m/>
    <x v="2"/>
    <n v="1"/>
    <n v="2"/>
    <n v="3"/>
    <n v="86"/>
    <n v="175"/>
    <n v="251"/>
    <n v="3"/>
    <n v="3"/>
    <n v="0"/>
    <s v="V"/>
    <m/>
    <n v="219.66666666666666"/>
    <n v="1.1426403641881639"/>
    <n v="3.1426403641881642"/>
    <n v="8"/>
    <m/>
    <m/>
    <m/>
    <x v="2"/>
  </r>
  <r>
    <s v="Exp3"/>
    <x v="45"/>
    <n v="218"/>
    <x v="1"/>
    <x v="7"/>
    <x v="3"/>
    <x v="11"/>
    <s v="Full_16h"/>
    <x v="0"/>
    <m/>
    <x v="3"/>
    <n v="0"/>
    <n v="2"/>
    <n v="3"/>
    <n v="66"/>
    <n v="146"/>
    <n v="228"/>
    <n v="3"/>
    <n v="4"/>
    <n v="0"/>
    <s v="V"/>
    <m/>
    <n v="219.66666666666666"/>
    <n v="1.0379362670713201"/>
    <n v="3.0379362670713199"/>
    <n v="9"/>
    <m/>
    <m/>
    <m/>
    <x v="2"/>
  </r>
  <r>
    <s v="Exp3"/>
    <x v="45"/>
    <n v="218"/>
    <x v="1"/>
    <x v="7"/>
    <x v="3"/>
    <x v="11"/>
    <s v="Full_16h"/>
    <x v="0"/>
    <m/>
    <x v="4"/>
    <n v="1"/>
    <n v="3"/>
    <n v="4"/>
    <n v="71"/>
    <n v="235"/>
    <n v="31"/>
    <n v="3"/>
    <n v="4"/>
    <n v="0"/>
    <s v="V"/>
    <m/>
    <n v="238.77777777777777"/>
    <n v="0.12982782689623082"/>
    <n v="3.1298278268962307"/>
    <n v="10"/>
    <m/>
    <m/>
    <m/>
    <x v="2"/>
  </r>
  <r>
    <s v="Exp3"/>
    <x v="46"/>
    <n v="15"/>
    <x v="1"/>
    <x v="7"/>
    <x v="3"/>
    <x v="12"/>
    <s v="Full_16h"/>
    <x v="0"/>
    <n v="15"/>
    <x v="1"/>
    <n v="1"/>
    <n v="5"/>
    <n v="6"/>
    <n v="73"/>
    <m/>
    <n v="140"/>
    <n v="3"/>
    <n v="7"/>
    <m/>
    <s v="E"/>
    <m/>
    <n v="241.16666666666666"/>
    <n v="0.58051140290255698"/>
    <n v="5.5805114029025571"/>
    <n v="15"/>
    <m/>
    <m/>
    <m/>
    <x v="2"/>
  </r>
  <r>
    <s v="Exp3"/>
    <x v="46"/>
    <n v="15"/>
    <x v="1"/>
    <x v="7"/>
    <x v="3"/>
    <x v="12"/>
    <s v="Full_16h"/>
    <x v="0"/>
    <m/>
    <x v="2"/>
    <n v="0"/>
    <n v="3"/>
    <n v="5"/>
    <n v="57"/>
    <n v="223"/>
    <n v="38"/>
    <n v="3"/>
    <n v="10"/>
    <m/>
    <s v="DR"/>
    <m/>
    <n v="238.77777777777777"/>
    <n v="0.15914378780828292"/>
    <n v="3.1591437878082829"/>
    <n v="16"/>
    <m/>
    <m/>
    <m/>
    <x v="2"/>
  </r>
  <r>
    <s v="Exp3"/>
    <x v="46"/>
    <n v="15"/>
    <x v="1"/>
    <x v="7"/>
    <x v="3"/>
    <x v="12"/>
    <s v="Full_16h"/>
    <x v="0"/>
    <m/>
    <x v="3"/>
    <n v="0"/>
    <n v="4"/>
    <n v="5"/>
    <n v="48"/>
    <n v="168"/>
    <n v="56"/>
    <m/>
    <m/>
    <m/>
    <m/>
    <m/>
    <n v="252"/>
    <n v="0.22222222222222221"/>
    <n v="4.2222222222222223"/>
    <s v=""/>
    <m/>
    <m/>
    <m/>
    <x v="2"/>
  </r>
  <r>
    <s v="Exp3"/>
    <x v="47"/>
    <n v="160"/>
    <x v="1"/>
    <x v="7"/>
    <x v="3"/>
    <x v="12"/>
    <s v="Full_16h"/>
    <x v="0"/>
    <n v="160"/>
    <x v="1"/>
    <n v="0"/>
    <n v="5"/>
    <n v="6"/>
    <n v="80"/>
    <m/>
    <n v="164"/>
    <n v="3"/>
    <n v="9"/>
    <m/>
    <s v="V"/>
    <m/>
    <n v="241.16666666666666"/>
    <n v="0.68002764340013822"/>
    <n v="5.6800276434001384"/>
    <n v="17"/>
    <m/>
    <m/>
    <m/>
    <x v="2"/>
  </r>
  <r>
    <s v="Exp3"/>
    <x v="47"/>
    <n v="160"/>
    <x v="1"/>
    <x v="7"/>
    <x v="3"/>
    <x v="12"/>
    <s v="Full_16h"/>
    <x v="0"/>
    <m/>
    <x v="2"/>
    <n v="0"/>
    <n v="4"/>
    <n v="6"/>
    <n v="66"/>
    <n v="222"/>
    <n v="39"/>
    <n v="4"/>
    <n v="5"/>
    <m/>
    <s v="E"/>
    <m/>
    <n v="252"/>
    <n v="0.15476190476190477"/>
    <n v="4.1547619047619051"/>
    <n v="13"/>
    <m/>
    <m/>
    <m/>
    <x v="2"/>
  </r>
  <r>
    <s v="Exp3"/>
    <x v="47"/>
    <n v="160"/>
    <x v="1"/>
    <x v="7"/>
    <x v="3"/>
    <x v="12"/>
    <s v="Full_16h"/>
    <x v="0"/>
    <m/>
    <x v="3"/>
    <n v="0"/>
    <n v="5"/>
    <n v="6"/>
    <n v="60"/>
    <n v="177"/>
    <n v="116"/>
    <m/>
    <m/>
    <m/>
    <m/>
    <m/>
    <n v="241.16666666666666"/>
    <n v="0.48099516240497581"/>
    <n v="5.4809951624049758"/>
    <s v=""/>
    <m/>
    <m/>
    <m/>
    <x v="2"/>
  </r>
  <r>
    <s v="Exp3"/>
    <x v="48"/>
    <n v="315"/>
    <x v="1"/>
    <x v="7"/>
    <x v="3"/>
    <x v="12"/>
    <s v="Full_16h"/>
    <x v="0"/>
    <n v="315"/>
    <x v="1"/>
    <n v="1"/>
    <n v="4"/>
    <n v="5"/>
    <n v="107"/>
    <m/>
    <n v="160"/>
    <n v="4"/>
    <n v="12"/>
    <m/>
    <s v="DR"/>
    <m/>
    <n v="252"/>
    <n v="0.63492063492063489"/>
    <n v="4.6349206349206344"/>
    <n v="20"/>
    <m/>
    <m/>
    <m/>
    <x v="2"/>
  </r>
  <r>
    <s v="Exp3"/>
    <x v="48"/>
    <n v="315"/>
    <x v="1"/>
    <x v="7"/>
    <x v="3"/>
    <x v="12"/>
    <s v="Full_16h"/>
    <x v="0"/>
    <m/>
    <x v="2"/>
    <n v="1"/>
    <n v="4"/>
    <n v="5"/>
    <n v="90"/>
    <n v="224"/>
    <n v="134"/>
    <n v="4"/>
    <n v="9"/>
    <m/>
    <s v="DR"/>
    <m/>
    <n v="252"/>
    <n v="0.53174603174603174"/>
    <n v="4.5317460317460316"/>
    <n v="17"/>
    <m/>
    <m/>
    <m/>
    <x v="2"/>
  </r>
  <r>
    <s v="Exp3"/>
    <x v="48"/>
    <n v="315"/>
    <x v="1"/>
    <x v="7"/>
    <x v="3"/>
    <x v="12"/>
    <s v="Full_16h"/>
    <x v="0"/>
    <m/>
    <x v="3"/>
    <n v="1"/>
    <n v="4"/>
    <n v="5"/>
    <n v="88"/>
    <n v="283"/>
    <n v="89"/>
    <n v="4"/>
    <n v="10"/>
    <m/>
    <s v="DR"/>
    <m/>
    <n v="252"/>
    <n v="0.3531746031746032"/>
    <n v="4.3531746031746028"/>
    <n v="18"/>
    <m/>
    <m/>
    <m/>
    <x v="2"/>
  </r>
  <r>
    <s v="Exp3"/>
    <x v="48"/>
    <n v="315"/>
    <x v="1"/>
    <x v="7"/>
    <x v="3"/>
    <x v="12"/>
    <s v="Full_16h"/>
    <x v="0"/>
    <m/>
    <x v="4"/>
    <n v="2"/>
    <n v="5"/>
    <n v="6"/>
    <n v="77"/>
    <n v="270"/>
    <n v="117"/>
    <n v="4"/>
    <n v="11"/>
    <m/>
    <s v="DR"/>
    <m/>
    <n v="241.16666666666666"/>
    <n v="0.48514167242570838"/>
    <n v="5.4851416724257085"/>
    <n v="20"/>
    <m/>
    <m/>
    <m/>
    <x v="2"/>
  </r>
  <r>
    <s v="Exp3"/>
    <x v="49"/>
    <n v="162"/>
    <x v="1"/>
    <x v="7"/>
    <x v="3"/>
    <x v="13"/>
    <s v="Full_16h"/>
    <x v="0"/>
    <n v="162"/>
    <x v="1"/>
    <n v="2"/>
    <n v="5"/>
    <n v="6"/>
    <n v="90"/>
    <m/>
    <n v="106"/>
    <n v="3"/>
    <n v="14"/>
    <n v="10"/>
    <s v="TS"/>
    <n v="1"/>
    <n v="241.16666666666666"/>
    <n v="0.43953006219765034"/>
    <n v="5.4395300621976501"/>
    <n v="22"/>
    <m/>
    <m/>
    <m/>
    <x v="2"/>
  </r>
  <r>
    <s v="Exp3"/>
    <x v="49"/>
    <n v="162"/>
    <x v="1"/>
    <x v="7"/>
    <x v="3"/>
    <x v="13"/>
    <s v="Full_16h"/>
    <x v="0"/>
    <m/>
    <x v="2"/>
    <n v="1"/>
    <n v="5"/>
    <n v="6"/>
    <n v="115"/>
    <n v="267"/>
    <n v="116"/>
    <n v="3"/>
    <n v="12"/>
    <n v="18"/>
    <s v="TS"/>
    <n v="2"/>
    <n v="241.16666666666666"/>
    <n v="0.48099516240497581"/>
    <n v="5.4809951624049758"/>
    <n v="20"/>
    <m/>
    <m/>
    <m/>
    <x v="2"/>
  </r>
  <r>
    <s v="Exp3"/>
    <x v="49"/>
    <n v="162"/>
    <x v="1"/>
    <x v="7"/>
    <x v="3"/>
    <x v="13"/>
    <s v="Full_16h"/>
    <x v="0"/>
    <m/>
    <x v="3"/>
    <n v="1"/>
    <n v="4"/>
    <n v="5"/>
    <n v="80"/>
    <n v="255"/>
    <n v="169"/>
    <n v="4"/>
    <n v="10"/>
    <n v="8"/>
    <s v="DR"/>
    <n v="1"/>
    <n v="252"/>
    <n v="0.67063492063492058"/>
    <n v="4.6706349206349209"/>
    <n v="18"/>
    <m/>
    <m/>
    <m/>
    <x v="2"/>
  </r>
  <r>
    <s v="Exp3"/>
    <x v="49"/>
    <n v="162"/>
    <x v="1"/>
    <x v="7"/>
    <x v="3"/>
    <x v="13"/>
    <s v="Full_16h"/>
    <x v="0"/>
    <m/>
    <x v="4"/>
    <n v="2"/>
    <n v="5"/>
    <n v="6"/>
    <n v="85"/>
    <n v="260"/>
    <n v="71"/>
    <n v="3"/>
    <n v="13"/>
    <n v="10"/>
    <s v="TS"/>
    <n v="1"/>
    <n v="241.16666666666666"/>
    <n v="0.29440221147201107"/>
    <n v="5.2944022114720113"/>
    <n v="21"/>
    <m/>
    <m/>
    <m/>
    <x v="2"/>
  </r>
  <r>
    <s v="Exp3"/>
    <x v="50"/>
    <n v="217"/>
    <x v="1"/>
    <x v="7"/>
    <x v="3"/>
    <x v="13"/>
    <s v="Full_16h"/>
    <x v="0"/>
    <n v="217"/>
    <x v="1"/>
    <n v="2"/>
    <n v="5"/>
    <n v="6"/>
    <n v="100"/>
    <m/>
    <n v="164"/>
    <n v="3"/>
    <n v="13"/>
    <n v="8"/>
    <s v="TS"/>
    <n v="1"/>
    <n v="241.16666666666666"/>
    <n v="0.68002764340013822"/>
    <n v="5.6800276434001384"/>
    <n v="21"/>
    <m/>
    <m/>
    <m/>
    <x v="2"/>
  </r>
  <r>
    <s v="Exp3"/>
    <x v="50"/>
    <n v="217"/>
    <x v="1"/>
    <x v="7"/>
    <x v="3"/>
    <x v="13"/>
    <s v="Full_16h"/>
    <x v="0"/>
    <m/>
    <x v="2"/>
    <n v="1"/>
    <n v="4"/>
    <n v="5"/>
    <n v="75"/>
    <n v="260"/>
    <n v="245"/>
    <n v="4"/>
    <n v="11"/>
    <m/>
    <s v="DR"/>
    <m/>
    <n v="252"/>
    <n v="0.97222222222222221"/>
    <n v="4.9722222222222223"/>
    <n v="19"/>
    <m/>
    <m/>
    <m/>
    <x v="2"/>
  </r>
  <r>
    <s v="Exp3"/>
    <x v="50"/>
    <n v="217"/>
    <x v="1"/>
    <x v="7"/>
    <x v="3"/>
    <x v="13"/>
    <s v="Full_16h"/>
    <x v="0"/>
    <m/>
    <x v="3"/>
    <n v="1"/>
    <n v="5"/>
    <n v="6"/>
    <n v="90"/>
    <n v="266"/>
    <n v="150"/>
    <n v="4"/>
    <n v="12"/>
    <n v="8"/>
    <s v="TS"/>
    <n v="0"/>
    <n v="241.16666666666666"/>
    <n v="0.62197650310988251"/>
    <n v="5.6219765031098827"/>
    <n v="21"/>
    <m/>
    <m/>
    <m/>
    <x v="2"/>
  </r>
  <r>
    <s v="Exp3"/>
    <x v="51"/>
    <n v="248"/>
    <x v="1"/>
    <x v="7"/>
    <x v="3"/>
    <x v="13"/>
    <s v="Full_16h"/>
    <x v="0"/>
    <n v="248"/>
    <x v="1"/>
    <n v="1"/>
    <n v="4"/>
    <n v="6"/>
    <n v="87"/>
    <m/>
    <n v="69"/>
    <n v="3"/>
    <n v="11"/>
    <n v="10"/>
    <s v="TS"/>
    <n v="1"/>
    <n v="252"/>
    <n v="0.27380952380952384"/>
    <n v="4.2738095238095237"/>
    <n v="18"/>
    <m/>
    <m/>
    <m/>
    <x v="2"/>
  </r>
  <r>
    <s v="Exp3"/>
    <x v="51"/>
    <n v="248"/>
    <x v="1"/>
    <x v="7"/>
    <x v="3"/>
    <x v="13"/>
    <s v="Full_16h"/>
    <x v="0"/>
    <m/>
    <x v="2"/>
    <n v="2"/>
    <n v="4"/>
    <n v="6"/>
    <n v="70"/>
    <n v="254"/>
    <n v="43"/>
    <n v="3"/>
    <n v="13"/>
    <n v="5"/>
    <s v="TS"/>
    <n v="1"/>
    <n v="252"/>
    <n v="0.17063492063492064"/>
    <n v="4.1706349206349209"/>
    <n v="20"/>
    <m/>
    <m/>
    <m/>
    <x v="2"/>
  </r>
  <r>
    <s v="Exp3"/>
    <x v="51"/>
    <n v="248"/>
    <x v="1"/>
    <x v="7"/>
    <x v="3"/>
    <x v="13"/>
    <s v="Full_16h"/>
    <x v="0"/>
    <m/>
    <x v="3"/>
    <n v="1"/>
    <n v="4"/>
    <n v="5"/>
    <n v="79"/>
    <n v="268"/>
    <n v="252"/>
    <n v="3"/>
    <n v="13"/>
    <n v="8"/>
    <s v="TS"/>
    <n v="1"/>
    <n v="252"/>
    <n v="1"/>
    <n v="5"/>
    <n v="20"/>
    <m/>
    <m/>
    <m/>
    <x v="2"/>
  </r>
  <r>
    <s v="Exp3"/>
    <x v="51"/>
    <n v="248"/>
    <x v="1"/>
    <x v="7"/>
    <x v="3"/>
    <x v="13"/>
    <s v="Full_16h"/>
    <x v="0"/>
    <m/>
    <x v="4"/>
    <n v="3"/>
    <n v="4"/>
    <n v="5"/>
    <n v="80"/>
    <n v="215"/>
    <n v="225"/>
    <n v="4"/>
    <n v="10"/>
    <m/>
    <s v="DR"/>
    <n v="0"/>
    <n v="252"/>
    <n v="0.8928571428571429"/>
    <n v="4.8928571428571432"/>
    <n v="18"/>
    <m/>
    <m/>
    <m/>
    <x v="2"/>
  </r>
  <r>
    <s v="Exp3"/>
    <x v="52"/>
    <n v="4"/>
    <x v="1"/>
    <x v="7"/>
    <x v="3"/>
    <x v="9"/>
    <s v="Full_16h"/>
    <x v="0"/>
    <n v="4"/>
    <x v="1"/>
    <n v="1"/>
    <n v="6"/>
    <n v="7"/>
    <n v="126"/>
    <m/>
    <n v="160"/>
    <n v="2"/>
    <n v="13"/>
    <n v="30"/>
    <s v="TS"/>
    <n v="2"/>
    <n v="186.83333333333334"/>
    <n v="0.85637823371989286"/>
    <n v="6.8563782337198926"/>
    <n v="21"/>
    <m/>
    <m/>
    <m/>
    <x v="2"/>
  </r>
  <r>
    <s v="Exp3"/>
    <x v="52"/>
    <n v="4"/>
    <x v="1"/>
    <x v="7"/>
    <x v="3"/>
    <x v="9"/>
    <s v="Full_16h"/>
    <x v="0"/>
    <m/>
    <x v="2"/>
    <n v="2"/>
    <n v="6"/>
    <n v="7"/>
    <n v="100"/>
    <n v="268"/>
    <n v="61"/>
    <n v="2"/>
    <n v="15"/>
    <n v="18"/>
    <s v="TS"/>
    <n v="2"/>
    <n v="186.83333333333334"/>
    <n v="0.32649420160570919"/>
    <n v="6.3264942016057093"/>
    <n v="23"/>
    <m/>
    <m/>
    <m/>
    <x v="2"/>
  </r>
  <r>
    <s v="Exp3"/>
    <x v="52"/>
    <n v="4"/>
    <x v="1"/>
    <x v="7"/>
    <x v="3"/>
    <x v="9"/>
    <s v="Full_16h"/>
    <x v="0"/>
    <m/>
    <x v="3"/>
    <n v="1"/>
    <n v="6"/>
    <n v="7"/>
    <n v="96"/>
    <n v="238"/>
    <n v="106"/>
    <n v="2"/>
    <n v="13"/>
    <n v="21"/>
    <s v="TS"/>
    <n v="2"/>
    <n v="186.83333333333334"/>
    <n v="0.56735057983942905"/>
    <n v="6.5673505798394292"/>
    <n v="21"/>
    <m/>
    <m/>
    <m/>
    <x v="2"/>
  </r>
  <r>
    <s v="Exp3"/>
    <x v="52"/>
    <n v="4"/>
    <x v="1"/>
    <x v="7"/>
    <x v="3"/>
    <x v="9"/>
    <s v="Full_16h"/>
    <x v="0"/>
    <m/>
    <x v="4"/>
    <n v="0"/>
    <n v="5"/>
    <n v="6"/>
    <n v="105"/>
    <n v="266"/>
    <n v="198"/>
    <n v="2"/>
    <n v="11"/>
    <n v="25"/>
    <s v="TS"/>
    <n v="2"/>
    <n v="241.16666666666666"/>
    <n v="0.82100898410504497"/>
    <n v="5.8210089841050454"/>
    <n v="18"/>
    <m/>
    <m/>
    <m/>
    <x v="2"/>
  </r>
  <r>
    <s v="Exp3"/>
    <x v="52"/>
    <n v="4"/>
    <x v="1"/>
    <x v="7"/>
    <x v="3"/>
    <x v="9"/>
    <s v="Full_16h"/>
    <x v="0"/>
    <m/>
    <x v="5"/>
    <n v="0"/>
    <n v="5"/>
    <n v="6"/>
    <n v="95"/>
    <n v="275"/>
    <n v="230"/>
    <n v="2"/>
    <n v="10"/>
    <n v="16"/>
    <s v="TS"/>
    <n v="2"/>
    <n v="241.16666666666666"/>
    <n v="0.95369730476848658"/>
    <n v="5.9536973047684869"/>
    <n v="17"/>
    <m/>
    <m/>
    <m/>
    <x v="2"/>
  </r>
  <r>
    <s v="Exp3"/>
    <x v="53"/>
    <n v="208"/>
    <x v="1"/>
    <x v="7"/>
    <x v="3"/>
    <x v="9"/>
    <s v="Full_16h"/>
    <x v="0"/>
    <n v="208"/>
    <x v="1"/>
    <n v="2"/>
    <n v="6"/>
    <n v="7"/>
    <n v="97"/>
    <m/>
    <n v="234"/>
    <n v="3"/>
    <n v="17"/>
    <n v="13"/>
    <s v="TS"/>
    <n v="1"/>
    <n v="186.83333333333334"/>
    <n v="1.2524531668153434"/>
    <n v="7.2524531668153429"/>
    <n v="26"/>
    <m/>
    <m/>
    <m/>
    <x v="2"/>
  </r>
  <r>
    <s v="Exp3"/>
    <x v="53"/>
    <n v="208"/>
    <x v="1"/>
    <x v="7"/>
    <x v="3"/>
    <x v="9"/>
    <s v="Full_16h"/>
    <x v="0"/>
    <m/>
    <x v="2"/>
    <n v="1"/>
    <n v="6"/>
    <n v="7"/>
    <n v="105"/>
    <n v="300"/>
    <n v="180"/>
    <n v="3"/>
    <n v="17"/>
    <n v="15"/>
    <s v="TS"/>
    <n v="2"/>
    <n v="186.83333333333334"/>
    <n v="0.96342551293487955"/>
    <n v="6.9634255129348794"/>
    <n v="26"/>
    <m/>
    <m/>
    <m/>
    <x v="2"/>
  </r>
  <r>
    <s v="Exp3"/>
    <x v="54"/>
    <n v="327"/>
    <x v="1"/>
    <x v="7"/>
    <x v="3"/>
    <x v="9"/>
    <s v="Full_16h"/>
    <x v="0"/>
    <n v="327"/>
    <x v="1"/>
    <n v="0"/>
    <n v="6"/>
    <n v="7"/>
    <n v="90"/>
    <m/>
    <n v="190"/>
    <n v="3"/>
    <n v="13"/>
    <m/>
    <s v="DR"/>
    <n v="0"/>
    <n v="186.83333333333334"/>
    <n v="1.0169491525423728"/>
    <n v="7.0169491525423728"/>
    <n v="22"/>
    <m/>
    <m/>
    <m/>
    <x v="2"/>
  </r>
  <r>
    <s v="Exp3"/>
    <x v="54"/>
    <n v="327"/>
    <x v="1"/>
    <x v="7"/>
    <x v="3"/>
    <x v="9"/>
    <s v="Full_16h"/>
    <x v="0"/>
    <m/>
    <x v="2"/>
    <n v="0"/>
    <n v="5"/>
    <n v="6"/>
    <n v="71"/>
    <n v="235"/>
    <n v="68"/>
    <n v="4"/>
    <n v="9"/>
    <m/>
    <s v="V"/>
    <m/>
    <n v="241.16666666666666"/>
    <n v="0.2819626814098134"/>
    <n v="5.2819626814098131"/>
    <n v="18"/>
    <m/>
    <m/>
    <m/>
    <x v="2"/>
  </r>
  <r>
    <s v="Exp3"/>
    <x v="54"/>
    <n v="327"/>
    <x v="1"/>
    <x v="7"/>
    <x v="3"/>
    <x v="9"/>
    <s v="Full_16h"/>
    <x v="0"/>
    <m/>
    <x v="3"/>
    <n v="0"/>
    <n v="6"/>
    <n v="7"/>
    <n v="85"/>
    <n v="221"/>
    <n v="66"/>
    <n v="4"/>
    <n v="13"/>
    <m/>
    <s v="DR"/>
    <m/>
    <n v="186.83333333333334"/>
    <n v="0.35325602140945583"/>
    <n v="6.3532560214094556"/>
    <n v="23"/>
    <m/>
    <m/>
    <m/>
    <x v="2"/>
  </r>
  <r>
    <s v="Exp3"/>
    <x v="55"/>
    <n v="56"/>
    <x v="1"/>
    <x v="7"/>
    <x v="3"/>
    <x v="14"/>
    <s v="Full_16h"/>
    <x v="0"/>
    <n v="56"/>
    <x v="1"/>
    <n v="0"/>
    <n v="8"/>
    <n v="9"/>
    <n v="165"/>
    <n v="209"/>
    <m/>
    <n v="1"/>
    <n v="16"/>
    <n v="70"/>
    <s v="&gt;TS"/>
    <n v="3"/>
    <n v="181.25"/>
    <n v="0"/>
    <n v="8"/>
    <n v="25"/>
    <m/>
    <m/>
    <m/>
    <x v="2"/>
  </r>
  <r>
    <s v="Exp3"/>
    <x v="55"/>
    <n v="56"/>
    <x v="1"/>
    <x v="7"/>
    <x v="3"/>
    <x v="14"/>
    <s v="Full_16h"/>
    <x v="0"/>
    <m/>
    <x v="2"/>
    <n v="2"/>
    <n v="7"/>
    <n v="8"/>
    <n v="167"/>
    <n v="255"/>
    <n v="137"/>
    <n v="1"/>
    <n v="15"/>
    <n v="70"/>
    <s v="&gt;TS"/>
    <n v="3"/>
    <n v="181.25"/>
    <n v="0.75586206896551722"/>
    <n v="7.7558620689655173"/>
    <n v="23"/>
    <m/>
    <m/>
    <m/>
    <x v="2"/>
  </r>
  <r>
    <s v="Exp3"/>
    <x v="55"/>
    <n v="56"/>
    <x v="1"/>
    <x v="7"/>
    <x v="3"/>
    <x v="14"/>
    <s v="Full_16h"/>
    <x v="0"/>
    <m/>
    <x v="3"/>
    <n v="1"/>
    <n v="6"/>
    <n v="7"/>
    <n v="110"/>
    <n v="235"/>
    <n v="204"/>
    <n v="1"/>
    <n v="13"/>
    <n v="40"/>
    <s v="&gt;TS"/>
    <n v="2"/>
    <n v="186.83333333333334"/>
    <n v="1.0918822479928634"/>
    <n v="7.0918822479928636"/>
    <n v="20"/>
    <m/>
    <m/>
    <m/>
    <x v="2"/>
  </r>
  <r>
    <s v="Exp3"/>
    <x v="56"/>
    <n v="257"/>
    <x v="1"/>
    <x v="7"/>
    <x v="3"/>
    <x v="14"/>
    <s v="Full_16h"/>
    <x v="0"/>
    <n v="257"/>
    <x v="1"/>
    <n v="2"/>
    <n v="8"/>
    <n v="8"/>
    <n v="250"/>
    <n v="176"/>
    <m/>
    <n v="0"/>
    <n v="14"/>
    <n v="150"/>
    <s v="FL"/>
    <n v="4"/>
    <n v="181.25"/>
    <n v="0"/>
    <n v="8"/>
    <n v="22"/>
    <m/>
    <m/>
    <m/>
    <x v="1"/>
  </r>
  <r>
    <s v="Exp3"/>
    <x v="56"/>
    <n v="257"/>
    <x v="1"/>
    <x v="7"/>
    <x v="3"/>
    <x v="14"/>
    <s v="Full_16h"/>
    <x v="0"/>
    <m/>
    <x v="2"/>
    <n v="1"/>
    <n v="7"/>
    <n v="8"/>
    <n v="190"/>
    <n v="219"/>
    <n v="173"/>
    <n v="1"/>
    <n v="13"/>
    <n v="85"/>
    <s v="&gt;TS"/>
    <n v="4"/>
    <n v="181.25"/>
    <n v="0.95448275862068965"/>
    <n v="7.9544827586206894"/>
    <n v="21"/>
    <m/>
    <m/>
    <m/>
    <x v="2"/>
  </r>
  <r>
    <s v="Exp3"/>
    <x v="56"/>
    <n v="257"/>
    <x v="1"/>
    <x v="7"/>
    <x v="3"/>
    <x v="14"/>
    <s v="Full_16h"/>
    <x v="0"/>
    <m/>
    <x v="3"/>
    <n v="1"/>
    <n v="6"/>
    <n v="7"/>
    <n v="181"/>
    <n v="185"/>
    <n v="146"/>
    <n v="2"/>
    <n v="13"/>
    <n v="90"/>
    <s v="&gt;TS"/>
    <n v="3"/>
    <n v="186.83333333333334"/>
    <n v="0.78144513826940232"/>
    <n v="6.7814451382694028"/>
    <n v="21"/>
    <m/>
    <m/>
    <m/>
    <x v="2"/>
  </r>
  <r>
    <s v="Exp3"/>
    <x v="56"/>
    <n v="257"/>
    <x v="1"/>
    <x v="7"/>
    <x v="3"/>
    <x v="14"/>
    <s v="Full_16h"/>
    <x v="0"/>
    <m/>
    <x v="4"/>
    <n v="0"/>
    <n v="7"/>
    <n v="8"/>
    <n v="188"/>
    <n v="145"/>
    <n v="96"/>
    <n v="1"/>
    <n v="11"/>
    <n v="100"/>
    <s v="&gt;TS"/>
    <n v="3"/>
    <n v="181.25"/>
    <n v="0.52965517241379312"/>
    <n v="7.5296551724137935"/>
    <n v="19"/>
    <m/>
    <m/>
    <m/>
    <x v="2"/>
  </r>
  <r>
    <s v="Exp3"/>
    <x v="56"/>
    <n v="257"/>
    <x v="1"/>
    <x v="7"/>
    <x v="3"/>
    <x v="14"/>
    <s v="Full_16h"/>
    <x v="0"/>
    <m/>
    <x v="5"/>
    <n v="0"/>
    <n v="7"/>
    <n v="8"/>
    <n v="175"/>
    <n v="172"/>
    <n v="64"/>
    <n v="1"/>
    <n v="9"/>
    <n v="95"/>
    <s v="&gt;TS"/>
    <n v="3"/>
    <n v="181.25"/>
    <n v="0.35310344827586204"/>
    <n v="7.3531034482758617"/>
    <n v="17"/>
    <m/>
    <m/>
    <m/>
    <x v="2"/>
  </r>
  <r>
    <s v="Exp3"/>
    <x v="57"/>
    <n v="277"/>
    <x v="1"/>
    <x v="7"/>
    <x v="3"/>
    <x v="14"/>
    <s v="Full_16h"/>
    <x v="0"/>
    <n v="277"/>
    <x v="1"/>
    <n v="2"/>
    <n v="8"/>
    <n v="8"/>
    <n v="250"/>
    <n v="169"/>
    <m/>
    <n v="0"/>
    <n v="13"/>
    <n v="240"/>
    <s v="FL"/>
    <n v="3"/>
    <n v="181.25"/>
    <n v="0"/>
    <n v="8"/>
    <n v="21"/>
    <m/>
    <m/>
    <m/>
    <x v="1"/>
  </r>
  <r>
    <s v="Exp3"/>
    <x v="57"/>
    <n v="277"/>
    <x v="1"/>
    <x v="7"/>
    <x v="3"/>
    <x v="14"/>
    <s v="Full_16h"/>
    <x v="0"/>
    <m/>
    <x v="2"/>
    <n v="1"/>
    <n v="8"/>
    <n v="8"/>
    <n v="280"/>
    <n v="171"/>
    <m/>
    <n v="0"/>
    <n v="13"/>
    <n v="180"/>
    <s v="FL"/>
    <n v="3"/>
    <n v="181.25"/>
    <n v="0"/>
    <n v="8"/>
    <n v="21"/>
    <m/>
    <m/>
    <m/>
    <x v="1"/>
  </r>
  <r>
    <s v="Exp3"/>
    <x v="57"/>
    <n v="277"/>
    <x v="1"/>
    <x v="7"/>
    <x v="3"/>
    <x v="14"/>
    <s v="Full_16h"/>
    <x v="0"/>
    <m/>
    <x v="3"/>
    <n v="1"/>
    <n v="7"/>
    <n v="8"/>
    <n v="214"/>
    <n v="190"/>
    <n v="130"/>
    <n v="1"/>
    <n v="13"/>
    <n v="120"/>
    <s v="&gt;TS"/>
    <n v="3"/>
    <n v="181.25"/>
    <n v="0.71724137931034482"/>
    <n v="7.7172413793103445"/>
    <n v="21"/>
    <m/>
    <m/>
    <m/>
    <x v="2"/>
  </r>
  <r>
    <s v="Exp3"/>
    <x v="57"/>
    <n v="277"/>
    <x v="1"/>
    <x v="7"/>
    <x v="3"/>
    <x v="14"/>
    <s v="Full_16h"/>
    <x v="0"/>
    <m/>
    <x v="4"/>
    <n v="0"/>
    <n v="7"/>
    <n v="8"/>
    <n v="150"/>
    <n v="140"/>
    <n v="45"/>
    <n v="1"/>
    <n v="10"/>
    <n v="90"/>
    <s v="&gt;TS"/>
    <n v="3"/>
    <n v="181.25"/>
    <n v="0.24827586206896551"/>
    <n v="7.2482758620689651"/>
    <n v="18"/>
    <m/>
    <m/>
    <m/>
    <x v="2"/>
  </r>
  <r>
    <s v="Exp3"/>
    <x v="58"/>
    <n v="177"/>
    <x v="1"/>
    <x v="7"/>
    <x v="11"/>
    <x v="4"/>
    <s v="Full_16h"/>
    <x v="0"/>
    <m/>
    <x v="4"/>
    <m/>
    <n v="5"/>
    <m/>
    <n v="270"/>
    <m/>
    <m/>
    <m/>
    <n v="10"/>
    <m/>
    <m/>
    <n v="3"/>
    <n v="181"/>
    <n v="0"/>
    <n v="5"/>
    <n v="15"/>
    <m/>
    <m/>
    <m/>
    <x v="1"/>
  </r>
  <r>
    <s v="Exp3"/>
    <x v="59"/>
    <n v="6"/>
    <x v="1"/>
    <x v="7"/>
    <x v="3"/>
    <x v="6"/>
    <s v="Full_16h"/>
    <x v="0"/>
    <n v="6"/>
    <x v="1"/>
    <m/>
    <n v="9"/>
    <m/>
    <n v="420"/>
    <m/>
    <m/>
    <m/>
    <n v="17"/>
    <m/>
    <m/>
    <n v="3"/>
    <n v="181.25"/>
    <n v="0"/>
    <n v="9"/>
    <n v="26"/>
    <m/>
    <m/>
    <m/>
    <x v="1"/>
  </r>
  <r>
    <s v="Exp3"/>
    <x v="59"/>
    <n v="6"/>
    <x v="1"/>
    <x v="7"/>
    <x v="3"/>
    <x v="6"/>
    <s v="Full_16h"/>
    <x v="0"/>
    <m/>
    <x v="2"/>
    <m/>
    <n v="10"/>
    <m/>
    <n v="470"/>
    <m/>
    <m/>
    <m/>
    <n v="16"/>
    <m/>
    <m/>
    <n v="4"/>
    <n v="181.25"/>
    <n v="0"/>
    <n v="10"/>
    <n v="26"/>
    <m/>
    <m/>
    <m/>
    <x v="1"/>
  </r>
  <r>
    <s v="Exp3"/>
    <x v="59"/>
    <n v="6"/>
    <x v="1"/>
    <x v="7"/>
    <x v="3"/>
    <x v="6"/>
    <s v="Full_16h"/>
    <x v="0"/>
    <m/>
    <x v="3"/>
    <m/>
    <n v="8"/>
    <m/>
    <n v="360"/>
    <m/>
    <m/>
    <m/>
    <n v="12"/>
    <m/>
    <m/>
    <n v="3"/>
    <n v="181.25"/>
    <n v="0"/>
    <n v="8"/>
    <n v="20"/>
    <m/>
    <m/>
    <m/>
    <x v="1"/>
  </r>
  <r>
    <s v="Exp3"/>
    <x v="60"/>
    <n v="11"/>
    <x v="1"/>
    <x v="7"/>
    <x v="3"/>
    <x v="6"/>
    <s v="Full_16h"/>
    <x v="0"/>
    <n v="11"/>
    <x v="1"/>
    <m/>
    <n v="9"/>
    <m/>
    <n v="405"/>
    <m/>
    <m/>
    <m/>
    <n v="14"/>
    <m/>
    <m/>
    <n v="3"/>
    <n v="181.25"/>
    <n v="0"/>
    <n v="9"/>
    <n v="23"/>
    <m/>
    <m/>
    <m/>
    <x v="1"/>
  </r>
  <r>
    <s v="Exp3"/>
    <x v="60"/>
    <n v="11"/>
    <x v="1"/>
    <x v="7"/>
    <x v="3"/>
    <x v="6"/>
    <s v="Full_16h"/>
    <x v="0"/>
    <m/>
    <x v="2"/>
    <m/>
    <n v="8"/>
    <m/>
    <n v="375"/>
    <m/>
    <m/>
    <m/>
    <n v="15"/>
    <m/>
    <m/>
    <n v="3"/>
    <n v="181.25"/>
    <n v="0"/>
    <n v="8"/>
    <n v="23"/>
    <m/>
    <m/>
    <m/>
    <x v="1"/>
  </r>
  <r>
    <s v="Exp3"/>
    <x v="60"/>
    <n v="11"/>
    <x v="1"/>
    <x v="7"/>
    <x v="3"/>
    <x v="6"/>
    <s v="Full_16h"/>
    <x v="0"/>
    <m/>
    <x v="3"/>
    <m/>
    <n v="8"/>
    <m/>
    <n v="370"/>
    <m/>
    <m/>
    <m/>
    <n v="14"/>
    <m/>
    <m/>
    <n v="3"/>
    <n v="181.25"/>
    <n v="0"/>
    <n v="8"/>
    <n v="22"/>
    <m/>
    <m/>
    <m/>
    <x v="1"/>
  </r>
  <r>
    <s v="Exp3"/>
    <x v="60"/>
    <n v="11"/>
    <x v="1"/>
    <x v="7"/>
    <x v="3"/>
    <x v="6"/>
    <s v="Full_16h"/>
    <x v="0"/>
    <m/>
    <x v="4"/>
    <m/>
    <n v="8"/>
    <m/>
    <n v="390"/>
    <m/>
    <m/>
    <m/>
    <n v="14"/>
    <m/>
    <m/>
    <n v="3"/>
    <n v="181.25"/>
    <n v="0"/>
    <n v="8"/>
    <n v="22"/>
    <m/>
    <m/>
    <m/>
    <x v="1"/>
  </r>
  <r>
    <s v="Exp3"/>
    <x v="61"/>
    <n v="70"/>
    <x v="1"/>
    <x v="7"/>
    <x v="3"/>
    <x v="6"/>
    <s v="Full_16h"/>
    <x v="0"/>
    <n v="70"/>
    <x v="1"/>
    <m/>
    <n v="8"/>
    <m/>
    <n v="350"/>
    <m/>
    <m/>
    <m/>
    <n v="14"/>
    <m/>
    <m/>
    <n v="3"/>
    <n v="181.25"/>
    <n v="0"/>
    <n v="8"/>
    <n v="22"/>
    <m/>
    <m/>
    <m/>
    <x v="1"/>
  </r>
  <r>
    <s v="Exp3"/>
    <x v="61"/>
    <n v="70"/>
    <x v="1"/>
    <x v="7"/>
    <x v="3"/>
    <x v="6"/>
    <s v="Full_16h"/>
    <x v="0"/>
    <m/>
    <x v="2"/>
    <m/>
    <n v="8"/>
    <m/>
    <n v="360"/>
    <m/>
    <m/>
    <m/>
    <n v="14"/>
    <m/>
    <m/>
    <n v="3"/>
    <n v="181.25"/>
    <n v="0"/>
    <n v="8"/>
    <n v="22"/>
    <m/>
    <m/>
    <m/>
    <x v="1"/>
  </r>
  <r>
    <s v="Exp3"/>
    <x v="61"/>
    <n v="70"/>
    <x v="1"/>
    <x v="7"/>
    <x v="3"/>
    <x v="6"/>
    <s v="Full_16h"/>
    <x v="0"/>
    <m/>
    <x v="3"/>
    <m/>
    <n v="9"/>
    <m/>
    <n v="365"/>
    <m/>
    <m/>
    <m/>
    <n v="12"/>
    <m/>
    <m/>
    <n v="4"/>
    <n v="181.25"/>
    <n v="0"/>
    <n v="9"/>
    <n v="21"/>
    <m/>
    <m/>
    <m/>
    <x v="1"/>
  </r>
  <r>
    <s v="Exp3"/>
    <x v="62"/>
    <n v="111"/>
    <x v="1"/>
    <x v="7"/>
    <x v="3"/>
    <x v="6"/>
    <s v="Full_16h"/>
    <x v="0"/>
    <n v="111"/>
    <x v="1"/>
    <m/>
    <n v="8"/>
    <m/>
    <n v="400"/>
    <m/>
    <m/>
    <m/>
    <n v="13"/>
    <m/>
    <m/>
    <n v="4"/>
    <n v="181.25"/>
    <n v="0"/>
    <n v="8"/>
    <n v="21"/>
    <m/>
    <m/>
    <m/>
    <x v="1"/>
  </r>
  <r>
    <s v="Exp3"/>
    <x v="62"/>
    <n v="111"/>
    <x v="1"/>
    <x v="7"/>
    <x v="3"/>
    <x v="6"/>
    <s v="Full_16h"/>
    <x v="0"/>
    <m/>
    <x v="2"/>
    <m/>
    <n v="8"/>
    <m/>
    <n v="395"/>
    <m/>
    <m/>
    <m/>
    <n v="14"/>
    <m/>
    <m/>
    <n v="3"/>
    <n v="181.25"/>
    <n v="0"/>
    <n v="8"/>
    <n v="22"/>
    <m/>
    <m/>
    <m/>
    <x v="1"/>
  </r>
  <r>
    <s v="Exp3"/>
    <x v="62"/>
    <n v="111"/>
    <x v="1"/>
    <x v="7"/>
    <x v="3"/>
    <x v="6"/>
    <s v="Full_16h"/>
    <x v="0"/>
    <m/>
    <x v="3"/>
    <m/>
    <n v="8"/>
    <m/>
    <n v="420"/>
    <m/>
    <m/>
    <m/>
    <n v="15"/>
    <m/>
    <m/>
    <n v="3"/>
    <n v="181.25"/>
    <n v="0"/>
    <n v="8"/>
    <n v="23"/>
    <m/>
    <m/>
    <m/>
    <x v="1"/>
  </r>
  <r>
    <s v="Exp3"/>
    <x v="63"/>
    <n v="113"/>
    <x v="1"/>
    <x v="7"/>
    <x v="3"/>
    <x v="6"/>
    <s v="Full_16h"/>
    <x v="6"/>
    <n v="113"/>
    <x v="1"/>
    <m/>
    <n v="9"/>
    <m/>
    <n v="425"/>
    <m/>
    <m/>
    <m/>
    <n v="14"/>
    <m/>
    <m/>
    <n v="4"/>
    <n v="181.25"/>
    <n v="0"/>
    <n v="9"/>
    <n v="23"/>
    <m/>
    <m/>
    <m/>
    <x v="1"/>
  </r>
  <r>
    <s v="Exp3"/>
    <x v="63"/>
    <n v="113"/>
    <x v="1"/>
    <x v="7"/>
    <x v="3"/>
    <x v="6"/>
    <s v="Full_16h"/>
    <x v="0"/>
    <m/>
    <x v="2"/>
    <m/>
    <n v="7"/>
    <m/>
    <n v="365"/>
    <m/>
    <m/>
    <m/>
    <n v="12"/>
    <m/>
    <m/>
    <n v="3"/>
    <n v="181.25"/>
    <n v="0"/>
    <n v="7"/>
    <n v="19"/>
    <m/>
    <m/>
    <m/>
    <x v="1"/>
  </r>
  <r>
    <s v="Exp3"/>
    <x v="64"/>
    <n v="181"/>
    <x v="1"/>
    <x v="7"/>
    <x v="3"/>
    <x v="6"/>
    <s v="Full_16h"/>
    <x v="0"/>
    <n v="181"/>
    <x v="1"/>
    <m/>
    <n v="9"/>
    <m/>
    <n v="435"/>
    <m/>
    <m/>
    <m/>
    <n v="15"/>
    <m/>
    <m/>
    <n v="4"/>
    <n v="181.25"/>
    <n v="0"/>
    <n v="9"/>
    <n v="24"/>
    <m/>
    <m/>
    <m/>
    <x v="1"/>
  </r>
  <r>
    <s v="Exp3"/>
    <x v="64"/>
    <n v="181"/>
    <x v="1"/>
    <x v="7"/>
    <x v="3"/>
    <x v="6"/>
    <s v="Full_16h"/>
    <x v="0"/>
    <m/>
    <x v="2"/>
    <m/>
    <n v="7"/>
    <m/>
    <n v="400"/>
    <m/>
    <m/>
    <m/>
    <n v="14"/>
    <m/>
    <m/>
    <n v="3"/>
    <n v="181.25"/>
    <n v="0"/>
    <n v="7"/>
    <n v="21"/>
    <m/>
    <m/>
    <m/>
    <x v="1"/>
  </r>
  <r>
    <s v="Exp3"/>
    <x v="64"/>
    <n v="181"/>
    <x v="1"/>
    <x v="7"/>
    <x v="3"/>
    <x v="6"/>
    <s v="Full_16h"/>
    <x v="0"/>
    <m/>
    <x v="3"/>
    <m/>
    <n v="7"/>
    <m/>
    <n v="400"/>
    <m/>
    <m/>
    <m/>
    <n v="13"/>
    <m/>
    <m/>
    <n v="3"/>
    <n v="181.25"/>
    <n v="0"/>
    <n v="7"/>
    <n v="20"/>
    <m/>
    <m/>
    <m/>
    <x v="1"/>
  </r>
  <r>
    <s v="Exp3"/>
    <x v="64"/>
    <n v="181"/>
    <x v="1"/>
    <x v="7"/>
    <x v="3"/>
    <x v="6"/>
    <s v="Full_16h"/>
    <x v="0"/>
    <m/>
    <x v="4"/>
    <m/>
    <n v="8"/>
    <m/>
    <n v="410"/>
    <m/>
    <m/>
    <m/>
    <n v="13"/>
    <m/>
    <m/>
    <n v="4"/>
    <n v="181.25"/>
    <n v="0"/>
    <n v="8"/>
    <n v="21"/>
    <m/>
    <m/>
    <m/>
    <x v="1"/>
  </r>
  <r>
    <s v="Exp3"/>
    <x v="64"/>
    <n v="181"/>
    <x v="1"/>
    <x v="7"/>
    <x v="3"/>
    <x v="6"/>
    <s v="Full_16h"/>
    <x v="0"/>
    <m/>
    <x v="5"/>
    <m/>
    <n v="8"/>
    <m/>
    <n v="345"/>
    <m/>
    <m/>
    <m/>
    <n v="11"/>
    <m/>
    <m/>
    <n v="4"/>
    <n v="181.25"/>
    <n v="0"/>
    <n v="8"/>
    <n v="19"/>
    <m/>
    <m/>
    <m/>
    <x v="1"/>
  </r>
  <r>
    <s v="Exp3"/>
    <x v="65"/>
    <n v="234"/>
    <x v="1"/>
    <x v="7"/>
    <x v="3"/>
    <x v="6"/>
    <s v="Full_16h"/>
    <x v="0"/>
    <n v="234"/>
    <x v="1"/>
    <m/>
    <n v="8"/>
    <m/>
    <n v="395"/>
    <m/>
    <m/>
    <m/>
    <n v="15"/>
    <m/>
    <m/>
    <n v="3"/>
    <n v="181.25"/>
    <n v="0"/>
    <n v="8"/>
    <n v="23"/>
    <m/>
    <m/>
    <m/>
    <x v="1"/>
  </r>
  <r>
    <s v="Exp3"/>
    <x v="65"/>
    <n v="234"/>
    <x v="1"/>
    <x v="7"/>
    <x v="3"/>
    <x v="6"/>
    <s v="Full_16h"/>
    <x v="0"/>
    <m/>
    <x v="2"/>
    <m/>
    <n v="9"/>
    <m/>
    <n v="415"/>
    <m/>
    <m/>
    <m/>
    <n v="14"/>
    <m/>
    <m/>
    <n v="3"/>
    <n v="181.25"/>
    <n v="0"/>
    <n v="9"/>
    <n v="23"/>
    <m/>
    <m/>
    <m/>
    <x v="1"/>
  </r>
  <r>
    <s v="Exp3"/>
    <x v="65"/>
    <n v="234"/>
    <x v="1"/>
    <x v="7"/>
    <x v="3"/>
    <x v="6"/>
    <s v="Full_16h"/>
    <x v="0"/>
    <m/>
    <x v="3"/>
    <m/>
    <n v="10"/>
    <m/>
    <n v="380"/>
    <m/>
    <m/>
    <m/>
    <n v="13"/>
    <m/>
    <m/>
    <n v="3"/>
    <n v="181.25"/>
    <n v="0"/>
    <n v="10"/>
    <n v="23"/>
    <m/>
    <m/>
    <m/>
    <x v="1"/>
  </r>
  <r>
    <s v="Exp3"/>
    <x v="65"/>
    <n v="234"/>
    <x v="1"/>
    <x v="7"/>
    <x v="3"/>
    <x v="6"/>
    <s v="Full_16h"/>
    <x v="0"/>
    <m/>
    <x v="4"/>
    <m/>
    <n v="7"/>
    <m/>
    <n v="360"/>
    <m/>
    <m/>
    <m/>
    <n v="13"/>
    <m/>
    <m/>
    <n v="3"/>
    <n v="181.25"/>
    <n v="0"/>
    <n v="7"/>
    <n v="20"/>
    <m/>
    <m/>
    <m/>
    <x v="1"/>
  </r>
  <r>
    <s v="Exp3"/>
    <x v="65"/>
    <n v="234"/>
    <x v="1"/>
    <x v="7"/>
    <x v="3"/>
    <x v="6"/>
    <s v="Full_16h"/>
    <x v="0"/>
    <m/>
    <x v="5"/>
    <m/>
    <n v="8"/>
    <m/>
    <n v="320"/>
    <m/>
    <m/>
    <m/>
    <n v="10"/>
    <m/>
    <m/>
    <n v="3"/>
    <n v="181.25"/>
    <n v="0"/>
    <n v="8"/>
    <n v="18"/>
    <m/>
    <m/>
    <m/>
    <x v="1"/>
  </r>
  <r>
    <s v="Exp3"/>
    <x v="66"/>
    <n v="236"/>
    <x v="1"/>
    <x v="7"/>
    <x v="3"/>
    <x v="6"/>
    <s v="Full_16h"/>
    <x v="0"/>
    <n v="236"/>
    <x v="1"/>
    <m/>
    <n v="8"/>
    <m/>
    <n v="405"/>
    <m/>
    <m/>
    <m/>
    <n v="15"/>
    <m/>
    <m/>
    <n v="3"/>
    <n v="181.25"/>
    <n v="0"/>
    <n v="8"/>
    <n v="23"/>
    <m/>
    <m/>
    <m/>
    <x v="1"/>
  </r>
  <r>
    <s v="Exp3"/>
    <x v="66"/>
    <n v="236"/>
    <x v="1"/>
    <x v="7"/>
    <x v="3"/>
    <x v="6"/>
    <s v="Full_16h"/>
    <x v="0"/>
    <m/>
    <x v="2"/>
    <m/>
    <n v="8"/>
    <m/>
    <n v="400"/>
    <m/>
    <m/>
    <m/>
    <n v="14"/>
    <m/>
    <m/>
    <n v="3"/>
    <n v="181.25"/>
    <n v="0"/>
    <n v="8"/>
    <n v="22"/>
    <m/>
    <m/>
    <m/>
    <x v="1"/>
  </r>
  <r>
    <s v="Exp3"/>
    <x v="66"/>
    <n v="236"/>
    <x v="1"/>
    <x v="7"/>
    <x v="3"/>
    <x v="6"/>
    <s v="Full_16h"/>
    <x v="0"/>
    <m/>
    <x v="3"/>
    <m/>
    <n v="8"/>
    <m/>
    <n v="330"/>
    <m/>
    <m/>
    <m/>
    <n v="11"/>
    <m/>
    <m/>
    <n v="3"/>
    <n v="181.25"/>
    <n v="0"/>
    <n v="8"/>
    <n v="19"/>
    <m/>
    <m/>
    <m/>
    <x v="1"/>
  </r>
  <r>
    <s v="Exp3"/>
    <x v="66"/>
    <n v="236"/>
    <x v="1"/>
    <x v="7"/>
    <x v="3"/>
    <x v="6"/>
    <s v="Full_16h"/>
    <x v="0"/>
    <m/>
    <x v="4"/>
    <m/>
    <n v="8"/>
    <m/>
    <n v="320"/>
    <m/>
    <m/>
    <m/>
    <n v="10"/>
    <m/>
    <m/>
    <n v="3"/>
    <n v="181.25"/>
    <n v="0"/>
    <n v="8"/>
    <n v="18"/>
    <m/>
    <m/>
    <m/>
    <x v="1"/>
  </r>
  <r>
    <s v="Exp3"/>
    <x v="67"/>
    <n v="259"/>
    <x v="1"/>
    <x v="7"/>
    <x v="3"/>
    <x v="6"/>
    <s v="Full_16h"/>
    <x v="0"/>
    <n v="259"/>
    <x v="1"/>
    <m/>
    <n v="9"/>
    <m/>
    <n v="400"/>
    <m/>
    <m/>
    <m/>
    <n v="14"/>
    <m/>
    <m/>
    <n v="3"/>
    <n v="181.25"/>
    <n v="0"/>
    <n v="9"/>
    <n v="23"/>
    <m/>
    <m/>
    <m/>
    <x v="1"/>
  </r>
  <r>
    <s v="Exp3"/>
    <x v="67"/>
    <n v="259"/>
    <x v="1"/>
    <x v="7"/>
    <x v="3"/>
    <x v="6"/>
    <s v="Full_16h"/>
    <x v="0"/>
    <m/>
    <x v="2"/>
    <m/>
    <n v="9"/>
    <m/>
    <n v="365"/>
    <m/>
    <m/>
    <m/>
    <n v="14"/>
    <m/>
    <m/>
    <n v="3"/>
    <n v="181.25"/>
    <n v="0"/>
    <n v="9"/>
    <n v="23"/>
    <m/>
    <m/>
    <m/>
    <x v="1"/>
  </r>
  <r>
    <s v="Exp3"/>
    <x v="67"/>
    <n v="259"/>
    <x v="1"/>
    <x v="7"/>
    <x v="3"/>
    <x v="6"/>
    <s v="Full_16h"/>
    <x v="0"/>
    <m/>
    <x v="3"/>
    <m/>
    <n v="9"/>
    <m/>
    <n v="375"/>
    <m/>
    <m/>
    <m/>
    <n v="14"/>
    <m/>
    <m/>
    <n v="4"/>
    <n v="181.25"/>
    <n v="0"/>
    <n v="9"/>
    <n v="23"/>
    <m/>
    <m/>
    <m/>
    <x v="1"/>
  </r>
  <r>
    <s v="Exp3"/>
    <x v="67"/>
    <n v="259"/>
    <x v="1"/>
    <x v="7"/>
    <x v="3"/>
    <x v="6"/>
    <s v="Full_16h"/>
    <x v="0"/>
    <m/>
    <x v="4"/>
    <m/>
    <n v="9"/>
    <m/>
    <n v="375"/>
    <m/>
    <m/>
    <m/>
    <n v="12"/>
    <m/>
    <m/>
    <n v="4"/>
    <n v="181.25"/>
    <n v="0"/>
    <n v="9"/>
    <n v="21"/>
    <m/>
    <m/>
    <m/>
    <x v="1"/>
  </r>
  <r>
    <s v="Exp3"/>
    <x v="68"/>
    <n v="45"/>
    <x v="1"/>
    <x v="7"/>
    <x v="9"/>
    <x v="11"/>
    <s v="Full_16h"/>
    <x v="0"/>
    <n v="45"/>
    <x v="1"/>
    <n v="1"/>
    <n v="2"/>
    <n v="3"/>
    <n v="47"/>
    <m/>
    <n v="149"/>
    <n v="4"/>
    <n v="2"/>
    <n v="0"/>
    <s v="V"/>
    <m/>
    <n v="104"/>
    <n v="1.4326923076923077"/>
    <n v="3.4326923076923075"/>
    <n v="8"/>
    <m/>
    <m/>
    <m/>
    <x v="2"/>
  </r>
  <r>
    <s v="Exp3"/>
    <x v="68"/>
    <n v="45"/>
    <x v="1"/>
    <x v="7"/>
    <x v="9"/>
    <x v="11"/>
    <s v="Full_16h"/>
    <x v="0"/>
    <m/>
    <x v="2"/>
    <n v="0"/>
    <n v="2"/>
    <n v="3"/>
    <n v="52"/>
    <n v="149"/>
    <n v="153"/>
    <n v="4"/>
    <n v="3"/>
    <n v="0"/>
    <s v="V"/>
    <m/>
    <n v="104"/>
    <n v="1.4711538461538463"/>
    <n v="3.4711538461538463"/>
    <n v="9"/>
    <m/>
    <m/>
    <m/>
    <x v="2"/>
  </r>
  <r>
    <s v="Exp3"/>
    <x v="69"/>
    <n v="274"/>
    <x v="1"/>
    <x v="7"/>
    <x v="9"/>
    <x v="11"/>
    <s v="Full_16h"/>
    <x v="0"/>
    <n v="274"/>
    <x v="1"/>
    <n v="1"/>
    <n v="3"/>
    <n v="4"/>
    <n v="76"/>
    <m/>
    <n v="56"/>
    <n v="3"/>
    <n v="3"/>
    <n v="0"/>
    <s v="V"/>
    <m/>
    <n v="191.25"/>
    <n v="0.29281045751633988"/>
    <n v="3.2928104575163397"/>
    <n v="9"/>
    <m/>
    <m/>
    <m/>
    <x v="2"/>
  </r>
  <r>
    <s v="Exp3"/>
    <x v="69"/>
    <n v="274"/>
    <x v="1"/>
    <x v="7"/>
    <x v="9"/>
    <x v="11"/>
    <s v="Full_16h"/>
    <x v="0"/>
    <m/>
    <x v="2"/>
    <n v="0"/>
    <n v="2"/>
    <n v="3"/>
    <n v="51"/>
    <n v="77"/>
    <n v="65"/>
    <n v="3"/>
    <n v="2"/>
    <n v="0"/>
    <s v="V"/>
    <m/>
    <n v="104"/>
    <n v="0.625"/>
    <n v="2.625"/>
    <n v="7"/>
    <m/>
    <m/>
    <m/>
    <x v="2"/>
  </r>
  <r>
    <s v="Exp3"/>
    <x v="70"/>
    <n v="308"/>
    <x v="1"/>
    <x v="7"/>
    <x v="9"/>
    <x v="11"/>
    <s v="Full_16h"/>
    <x v="0"/>
    <n v="308"/>
    <x v="1"/>
    <n v="0"/>
    <n v="2"/>
    <n v="3"/>
    <n v="77"/>
    <m/>
    <n v="187"/>
    <n v="4"/>
    <n v="3"/>
    <n v="0"/>
    <s v="V"/>
    <m/>
    <n v="104"/>
    <n v="1.7980769230769231"/>
    <n v="3.7980769230769234"/>
    <n v="9"/>
    <m/>
    <m/>
    <m/>
    <x v="2"/>
  </r>
  <r>
    <s v="Exp3"/>
    <x v="71"/>
    <n v="28"/>
    <x v="1"/>
    <x v="7"/>
    <x v="9"/>
    <x v="12"/>
    <s v="Full_16h"/>
    <x v="0"/>
    <n v="28"/>
    <x v="1"/>
    <n v="0"/>
    <n v="4"/>
    <n v="5"/>
    <n v="51"/>
    <m/>
    <n v="130"/>
    <n v="3"/>
    <n v="3"/>
    <m/>
    <s v="V"/>
    <m/>
    <n v="266.45454545454544"/>
    <n v="0.4878880928010918"/>
    <n v="4.487888092801092"/>
    <n v="10"/>
    <m/>
    <m/>
    <m/>
    <x v="2"/>
  </r>
  <r>
    <s v="Exp3"/>
    <x v="71"/>
    <n v="28"/>
    <x v="1"/>
    <x v="7"/>
    <x v="9"/>
    <x v="12"/>
    <s v="Full_16h"/>
    <x v="0"/>
    <m/>
    <x v="2"/>
    <n v="0"/>
    <n v="4"/>
    <n v="5"/>
    <n v="50"/>
    <n v="106"/>
    <n v="81"/>
    <n v="3"/>
    <n v="2"/>
    <m/>
    <s v="V"/>
    <m/>
    <n v="266.45454545454544"/>
    <n v="0.30399181166837258"/>
    <n v="4.3039918116683724"/>
    <n v="9"/>
    <m/>
    <m/>
    <m/>
    <x v="2"/>
  </r>
  <r>
    <s v="Exp3"/>
    <x v="72"/>
    <n v="67"/>
    <x v="1"/>
    <x v="7"/>
    <x v="9"/>
    <x v="12"/>
    <s v="Full_16h"/>
    <x v="7"/>
    <n v="67"/>
    <x v="1"/>
    <n v="2"/>
    <n v="4"/>
    <n v="6"/>
    <n v="58"/>
    <n v="210"/>
    <n v="54"/>
    <n v="4"/>
    <n v="4"/>
    <m/>
    <s v="V"/>
    <m/>
    <n v="266.45454545454544"/>
    <n v="0.20266120777891505"/>
    <n v="4.2026612077789149"/>
    <n v="12"/>
    <m/>
    <m/>
    <m/>
    <x v="2"/>
  </r>
  <r>
    <s v="Exp3"/>
    <x v="72"/>
    <n v="67"/>
    <x v="1"/>
    <x v="7"/>
    <x v="9"/>
    <x v="12"/>
    <s v="Full_16h"/>
    <x v="0"/>
    <m/>
    <x v="2"/>
    <n v="0"/>
    <n v="3"/>
    <n v="4"/>
    <n v="50"/>
    <n v="104"/>
    <n v="125"/>
    <n v="5"/>
    <n v="2"/>
    <m/>
    <s v="V"/>
    <m/>
    <n v="191.25"/>
    <n v="0.65359477124183007"/>
    <n v="3.65359477124183"/>
    <n v="10"/>
    <m/>
    <m/>
    <m/>
    <x v="2"/>
  </r>
  <r>
    <s v="Exp3"/>
    <x v="73"/>
    <n v="163"/>
    <x v="1"/>
    <x v="7"/>
    <x v="9"/>
    <x v="12"/>
    <s v="Full_16h"/>
    <x v="0"/>
    <n v="163"/>
    <x v="1"/>
    <n v="0"/>
    <n v="4"/>
    <n v="5"/>
    <n v="47"/>
    <m/>
    <n v="146"/>
    <n v="4"/>
    <n v="3"/>
    <m/>
    <s v="V"/>
    <m/>
    <n v="266.45454545454544"/>
    <n v="0.54793585806891854"/>
    <n v="4.5479358580689189"/>
    <n v="11"/>
    <m/>
    <m/>
    <m/>
    <x v="2"/>
  </r>
  <r>
    <s v="Exp3"/>
    <x v="74"/>
    <n v="205"/>
    <x v="1"/>
    <x v="7"/>
    <x v="9"/>
    <x v="12"/>
    <s v="Full_16h"/>
    <x v="0"/>
    <n v="205"/>
    <x v="1"/>
    <n v="1"/>
    <n v="4"/>
    <n v="5"/>
    <n v="71"/>
    <m/>
    <n v="202"/>
    <n v="5"/>
    <n v="4"/>
    <m/>
    <s v="V"/>
    <m/>
    <n v="266.45454545454544"/>
    <n v="0.75810303650631183"/>
    <n v="4.7581030365063119"/>
    <n v="13"/>
    <m/>
    <m/>
    <m/>
    <x v="2"/>
  </r>
  <r>
    <s v="Exp3"/>
    <x v="74"/>
    <n v="205"/>
    <x v="1"/>
    <x v="7"/>
    <x v="9"/>
    <x v="12"/>
    <s v="Full_16h"/>
    <x v="0"/>
    <m/>
    <x v="2"/>
    <n v="2"/>
    <n v="4"/>
    <n v="5"/>
    <n v="70"/>
    <n v="233"/>
    <n v="184"/>
    <n v="4"/>
    <n v="6"/>
    <m/>
    <s v="V"/>
    <m/>
    <n v="266.45454545454544"/>
    <n v="0.69054930058000685"/>
    <n v="4.690549300580007"/>
    <n v="14"/>
    <m/>
    <m/>
    <m/>
    <x v="2"/>
  </r>
  <r>
    <s v="Exp3"/>
    <x v="74"/>
    <n v="205"/>
    <x v="1"/>
    <x v="7"/>
    <x v="9"/>
    <x v="12"/>
    <s v="Full_16h"/>
    <x v="0"/>
    <m/>
    <x v="3"/>
    <n v="1"/>
    <n v="4"/>
    <n v="5"/>
    <n v="65"/>
    <n v="225"/>
    <n v="149"/>
    <n v="4"/>
    <n v="4"/>
    <m/>
    <s v="V"/>
    <m/>
    <n v="266.45454545454544"/>
    <n v="0.55919481405663596"/>
    <n v="4.5591948140566361"/>
    <n v="12"/>
    <m/>
    <m/>
    <m/>
    <x v="2"/>
  </r>
  <r>
    <s v="Exp3"/>
    <x v="74"/>
    <n v="205"/>
    <x v="1"/>
    <x v="7"/>
    <x v="9"/>
    <x v="12"/>
    <s v="Full_16h"/>
    <x v="0"/>
    <m/>
    <x v="4"/>
    <n v="1"/>
    <n v="4"/>
    <n v="5"/>
    <n v="50"/>
    <n v="72"/>
    <n v="111"/>
    <n v="4"/>
    <n v="3"/>
    <m/>
    <s v="V"/>
    <m/>
    <n v="266.45454545454544"/>
    <n v="0.41658137154554764"/>
    <n v="4.416581371545548"/>
    <n v="11"/>
    <m/>
    <m/>
    <m/>
    <x v="2"/>
  </r>
  <r>
    <s v="Exp3"/>
    <x v="75"/>
    <n v="1"/>
    <x v="1"/>
    <x v="7"/>
    <x v="9"/>
    <x v="13"/>
    <s v="Full_16h"/>
    <x v="0"/>
    <n v="1"/>
    <x v="1"/>
    <n v="1"/>
    <n v="5"/>
    <n v="6"/>
    <n v="90"/>
    <m/>
    <n v="205"/>
    <n v="4"/>
    <n v="10"/>
    <m/>
    <s v="V"/>
    <m/>
    <n v="286"/>
    <n v="0.71678321678321677"/>
    <n v="5.7167832167832167"/>
    <n v="19"/>
    <m/>
    <m/>
    <m/>
    <x v="2"/>
  </r>
  <r>
    <s v="Exp3"/>
    <x v="75"/>
    <n v="1"/>
    <x v="1"/>
    <x v="7"/>
    <x v="9"/>
    <x v="13"/>
    <s v="Full_16h"/>
    <x v="0"/>
    <m/>
    <x v="2"/>
    <n v="1"/>
    <n v="5"/>
    <n v="6"/>
    <n v="85"/>
    <n v="252"/>
    <n v="135"/>
    <n v="4"/>
    <n v="6"/>
    <m/>
    <s v="V"/>
    <m/>
    <n v="286"/>
    <n v="0.47202797202797203"/>
    <n v="5.4720279720279716"/>
    <n v="15"/>
    <m/>
    <m/>
    <m/>
    <x v="2"/>
  </r>
  <r>
    <s v="Exp3"/>
    <x v="75"/>
    <n v="1"/>
    <x v="1"/>
    <x v="7"/>
    <x v="9"/>
    <x v="13"/>
    <s v="Full_16h"/>
    <x v="0"/>
    <m/>
    <x v="3"/>
    <n v="0"/>
    <n v="5"/>
    <n v="6"/>
    <n v="78"/>
    <n v="240"/>
    <n v="253"/>
    <n v="4"/>
    <n v="5"/>
    <m/>
    <s v="V"/>
    <m/>
    <n v="286"/>
    <n v="0.88461538461538458"/>
    <n v="5.884615384615385"/>
    <n v="14"/>
    <m/>
    <m/>
    <m/>
    <x v="2"/>
  </r>
  <r>
    <s v="Exp3"/>
    <x v="76"/>
    <n v="87"/>
    <x v="1"/>
    <x v="7"/>
    <x v="9"/>
    <x v="13"/>
    <s v="Full_16h"/>
    <x v="0"/>
    <n v="87"/>
    <x v="1"/>
    <n v="1"/>
    <n v="5"/>
    <n v="6"/>
    <n v="85"/>
    <m/>
    <n v="54"/>
    <n v="4"/>
    <n v="8"/>
    <m/>
    <s v="V"/>
    <m/>
    <n v="286"/>
    <n v="0.1888111888111888"/>
    <n v="5.1888111888111892"/>
    <n v="17"/>
    <m/>
    <m/>
    <m/>
    <x v="2"/>
  </r>
  <r>
    <s v="Exp3"/>
    <x v="76"/>
    <n v="87"/>
    <x v="1"/>
    <x v="7"/>
    <x v="9"/>
    <x v="13"/>
    <s v="Full_16h"/>
    <x v="0"/>
    <m/>
    <x v="2"/>
    <n v="2"/>
    <n v="5"/>
    <n v="6"/>
    <n v="73"/>
    <n v="274"/>
    <n v="45"/>
    <n v="5"/>
    <n v="6"/>
    <m/>
    <s v="V"/>
    <m/>
    <n v="286"/>
    <n v="0.15734265734265734"/>
    <n v="5.1573426573426575"/>
    <n v="16"/>
    <m/>
    <m/>
    <m/>
    <x v="2"/>
  </r>
  <r>
    <s v="Exp3"/>
    <x v="76"/>
    <n v="87"/>
    <x v="1"/>
    <x v="7"/>
    <x v="9"/>
    <x v="13"/>
    <s v="Full_16h"/>
    <x v="0"/>
    <m/>
    <x v="3"/>
    <n v="2"/>
    <n v="4"/>
    <n v="5"/>
    <n v="60"/>
    <n v="220"/>
    <n v="226"/>
    <n v="4"/>
    <n v="6"/>
    <m/>
    <s v="V"/>
    <m/>
    <n v="266.45454545454544"/>
    <n v="0.84817468440805188"/>
    <n v="4.8481746844080522"/>
    <n v="14"/>
    <m/>
    <m/>
    <m/>
    <x v="2"/>
  </r>
  <r>
    <s v="Exp3"/>
    <x v="76"/>
    <n v="87"/>
    <x v="1"/>
    <x v="7"/>
    <x v="9"/>
    <x v="13"/>
    <s v="Full_16h"/>
    <x v="0"/>
    <m/>
    <x v="4"/>
    <n v="1"/>
    <n v="5"/>
    <n v="6"/>
    <n v="73"/>
    <n v="255"/>
    <n v="50"/>
    <n v="4"/>
    <n v="9"/>
    <m/>
    <s v="V"/>
    <m/>
    <n v="286"/>
    <n v="0.17482517482517482"/>
    <n v="5.174825174825175"/>
    <n v="18"/>
    <m/>
    <m/>
    <m/>
    <x v="2"/>
  </r>
  <r>
    <s v="Exp3"/>
    <x v="76"/>
    <n v="87"/>
    <x v="1"/>
    <x v="7"/>
    <x v="9"/>
    <x v="13"/>
    <s v="Full_16h"/>
    <x v="0"/>
    <m/>
    <x v="5"/>
    <n v="1"/>
    <n v="5"/>
    <n v="6"/>
    <n v="78"/>
    <n v="232"/>
    <n v="119"/>
    <n v="4"/>
    <n v="3"/>
    <m/>
    <s v="V"/>
    <m/>
    <n v="286"/>
    <n v="0.41608391608391609"/>
    <n v="5.4160839160839158"/>
    <n v="12"/>
    <m/>
    <m/>
    <m/>
    <x v="2"/>
  </r>
  <r>
    <s v="Exp3"/>
    <x v="77"/>
    <n v="198"/>
    <x v="1"/>
    <x v="7"/>
    <x v="9"/>
    <x v="13"/>
    <s v="Full_16h"/>
    <x v="0"/>
    <n v="198"/>
    <x v="1"/>
    <n v="1"/>
    <n v="5"/>
    <n v="6"/>
    <n v="73"/>
    <m/>
    <n v="183"/>
    <n v="4"/>
    <n v="4"/>
    <m/>
    <s v="V"/>
    <m/>
    <n v="286"/>
    <n v="0.6398601398601399"/>
    <n v="5.63986013986014"/>
    <n v="13"/>
    <m/>
    <m/>
    <m/>
    <x v="2"/>
  </r>
  <r>
    <s v="Exp3"/>
    <x v="77"/>
    <n v="198"/>
    <x v="1"/>
    <x v="7"/>
    <x v="9"/>
    <x v="13"/>
    <s v="Full_16h"/>
    <x v="0"/>
    <m/>
    <x v="2"/>
    <n v="1"/>
    <n v="4"/>
    <n v="5"/>
    <n v="75"/>
    <n v="267"/>
    <n v="170"/>
    <n v="5"/>
    <n v="4"/>
    <m/>
    <s v="V"/>
    <m/>
    <n v="266.45454545454544"/>
    <n v="0.63800750597065847"/>
    <n v="4.6380075059706583"/>
    <n v="13"/>
    <m/>
    <m/>
    <m/>
    <x v="2"/>
  </r>
  <r>
    <s v="Exp3"/>
    <x v="77"/>
    <n v="198"/>
    <x v="1"/>
    <x v="7"/>
    <x v="9"/>
    <x v="13"/>
    <s v="Full_16h"/>
    <x v="0"/>
    <m/>
    <x v="3"/>
    <n v="2"/>
    <n v="4"/>
    <n v="5"/>
    <n v="56"/>
    <n v="197"/>
    <n v="183"/>
    <n v="5"/>
    <n v="5"/>
    <m/>
    <s v="V"/>
    <m/>
    <n v="266.45454545454544"/>
    <n v="0.68679631525076767"/>
    <n v="4.6867963152507679"/>
    <n v="14"/>
    <m/>
    <m/>
    <m/>
    <x v="2"/>
  </r>
  <r>
    <s v="Exp3"/>
    <x v="78"/>
    <n v="137"/>
    <x v="1"/>
    <x v="7"/>
    <x v="9"/>
    <x v="9"/>
    <s v="Full_16h"/>
    <x v="0"/>
    <n v="137"/>
    <x v="1"/>
    <n v="2"/>
    <n v="5"/>
    <n v="6"/>
    <n v="88"/>
    <m/>
    <n v="220"/>
    <n v="5"/>
    <n v="9"/>
    <m/>
    <s v="DR"/>
    <n v="0"/>
    <n v="286"/>
    <n v="0.76923076923076927"/>
    <n v="5.7692307692307692"/>
    <n v="19"/>
    <m/>
    <m/>
    <m/>
    <x v="2"/>
  </r>
  <r>
    <s v="Exp3"/>
    <x v="78"/>
    <n v="137"/>
    <x v="1"/>
    <x v="7"/>
    <x v="9"/>
    <x v="9"/>
    <s v="Full_16h"/>
    <x v="0"/>
    <m/>
    <x v="2"/>
    <n v="1"/>
    <n v="6"/>
    <n v="7"/>
    <n v="90"/>
    <n v="300"/>
    <n v="210"/>
    <n v="4"/>
    <n v="10"/>
    <m/>
    <s v="E"/>
    <m/>
    <n v="265"/>
    <n v="0.79245283018867929"/>
    <n v="6.7924528301886795"/>
    <n v="20"/>
    <m/>
    <m/>
    <m/>
    <x v="2"/>
  </r>
  <r>
    <s v="Exp3"/>
    <x v="78"/>
    <n v="137"/>
    <x v="1"/>
    <x v="7"/>
    <x v="9"/>
    <x v="9"/>
    <s v="Full_16h"/>
    <x v="0"/>
    <m/>
    <x v="3"/>
    <n v="2"/>
    <n v="5"/>
    <n v="6"/>
    <n v="80"/>
    <n v="281"/>
    <n v="202"/>
    <n v="5"/>
    <n v="10"/>
    <m/>
    <s v="DR"/>
    <m/>
    <n v="286"/>
    <n v="0.70629370629370625"/>
    <n v="5.7062937062937067"/>
    <n v="20"/>
    <m/>
    <m/>
    <m/>
    <x v="2"/>
  </r>
  <r>
    <s v="Exp3"/>
    <x v="78"/>
    <n v="137"/>
    <x v="1"/>
    <x v="7"/>
    <x v="9"/>
    <x v="9"/>
    <s v="Full_16h"/>
    <x v="0"/>
    <m/>
    <x v="4"/>
    <n v="0"/>
    <n v="6"/>
    <n v="7"/>
    <n v="93"/>
    <n v="282"/>
    <n v="91"/>
    <n v="4"/>
    <n v="10"/>
    <m/>
    <s v="DR"/>
    <m/>
    <n v="265"/>
    <n v="0.34339622641509432"/>
    <n v="6.343396226415094"/>
    <n v="20"/>
    <m/>
    <m/>
    <m/>
    <x v="2"/>
  </r>
  <r>
    <s v="Exp3"/>
    <x v="79"/>
    <n v="216"/>
    <x v="1"/>
    <x v="7"/>
    <x v="9"/>
    <x v="9"/>
    <s v="Full_16h"/>
    <x v="0"/>
    <n v="216"/>
    <x v="1"/>
    <n v="1"/>
    <n v="6"/>
    <n v="7"/>
    <n v="93"/>
    <m/>
    <n v="182"/>
    <n v="4"/>
    <n v="9"/>
    <m/>
    <s v="E"/>
    <m/>
    <n v="265"/>
    <n v="0.68679245283018864"/>
    <n v="6.686792452830189"/>
    <n v="19"/>
    <m/>
    <m/>
    <m/>
    <x v="2"/>
  </r>
  <r>
    <s v="Exp3"/>
    <x v="79"/>
    <n v="216"/>
    <x v="1"/>
    <x v="7"/>
    <x v="9"/>
    <x v="9"/>
    <s v="Full_16h"/>
    <x v="0"/>
    <m/>
    <x v="2"/>
    <n v="2"/>
    <n v="5"/>
    <n v="6"/>
    <n v="100"/>
    <n v="310"/>
    <n v="156"/>
    <n v="4"/>
    <n v="10"/>
    <m/>
    <s v="DR"/>
    <m/>
    <n v="286"/>
    <n v="0.54545454545454541"/>
    <n v="5.545454545454545"/>
    <n v="19"/>
    <m/>
    <m/>
    <m/>
    <x v="2"/>
  </r>
  <r>
    <s v="Exp3"/>
    <x v="80"/>
    <n v="283"/>
    <x v="1"/>
    <x v="7"/>
    <x v="9"/>
    <x v="9"/>
    <s v="Full_16h"/>
    <x v="0"/>
    <n v="283"/>
    <x v="1"/>
    <n v="1"/>
    <n v="6"/>
    <n v="7"/>
    <n v="93"/>
    <m/>
    <n v="98"/>
    <n v="4"/>
    <n v="10"/>
    <m/>
    <s v="DR"/>
    <m/>
    <n v="265"/>
    <n v="0.36981132075471695"/>
    <n v="6.3698113207547173"/>
    <n v="20"/>
    <m/>
    <m/>
    <m/>
    <x v="2"/>
  </r>
  <r>
    <s v="Exp3"/>
    <x v="80"/>
    <n v="283"/>
    <x v="1"/>
    <x v="7"/>
    <x v="9"/>
    <x v="9"/>
    <s v="Full_16h"/>
    <x v="0"/>
    <m/>
    <x v="2"/>
    <n v="0"/>
    <n v="6"/>
    <n v="7"/>
    <n v="90"/>
    <n v="264"/>
    <n v="122"/>
    <n v="4"/>
    <n v="8"/>
    <m/>
    <s v="E"/>
    <m/>
    <n v="265"/>
    <n v="0.46037735849056605"/>
    <n v="6.4603773584905664"/>
    <n v="18"/>
    <m/>
    <m/>
    <m/>
    <x v="2"/>
  </r>
  <r>
    <s v="Exp3"/>
    <x v="80"/>
    <n v="283"/>
    <x v="1"/>
    <x v="7"/>
    <x v="9"/>
    <x v="9"/>
    <s v="Full_16h"/>
    <x v="0"/>
    <m/>
    <x v="3"/>
    <n v="0"/>
    <n v="5"/>
    <n v="6"/>
    <n v="73"/>
    <n v="270"/>
    <n v="214"/>
    <n v="5"/>
    <n v="6"/>
    <m/>
    <s v="V"/>
    <m/>
    <n v="286"/>
    <n v="0.74825174825174823"/>
    <n v="5.7482517482517483"/>
    <n v="16"/>
    <m/>
    <m/>
    <m/>
    <x v="2"/>
  </r>
  <r>
    <s v="Exp3"/>
    <x v="80"/>
    <n v="283"/>
    <x v="1"/>
    <x v="7"/>
    <x v="9"/>
    <x v="9"/>
    <s v="Full_16h"/>
    <x v="0"/>
    <m/>
    <x v="4"/>
    <n v="1"/>
    <n v="5"/>
    <n v="7"/>
    <n v="91"/>
    <n v="265"/>
    <n v="30"/>
    <n v="4"/>
    <n v="11"/>
    <m/>
    <s v="DR"/>
    <m/>
    <n v="286"/>
    <n v="0.1048951048951049"/>
    <n v="5.104895104895105"/>
    <n v="20"/>
    <m/>
    <m/>
    <m/>
    <x v="2"/>
  </r>
  <r>
    <s v="Exp3"/>
    <x v="81"/>
    <n v="94"/>
    <x v="1"/>
    <x v="7"/>
    <x v="9"/>
    <x v="14"/>
    <s v="Full_16h"/>
    <x v="0"/>
    <n v="94"/>
    <x v="1"/>
    <n v="4"/>
    <n v="5"/>
    <n v="6"/>
    <n v="85"/>
    <m/>
    <n v="120"/>
    <n v="4"/>
    <n v="8"/>
    <m/>
    <s v="V"/>
    <m/>
    <n v="286"/>
    <n v="0.41958041958041958"/>
    <n v="5.41958041958042"/>
    <n v="17"/>
    <m/>
    <m/>
    <m/>
    <x v="2"/>
  </r>
  <r>
    <s v="Exp3"/>
    <x v="82"/>
    <n v="201"/>
    <x v="1"/>
    <x v="7"/>
    <x v="9"/>
    <x v="14"/>
    <s v="Full_16h"/>
    <x v="0"/>
    <n v="201"/>
    <x v="1"/>
    <n v="3"/>
    <n v="6"/>
    <n v="8"/>
    <n v="70"/>
    <m/>
    <n v="252"/>
    <n v="4"/>
    <n v="6"/>
    <m/>
    <s v="V"/>
    <m/>
    <n v="265"/>
    <n v="0.95094339622641511"/>
    <n v="6.9509433962264149"/>
    <n v="16"/>
    <m/>
    <m/>
    <m/>
    <x v="2"/>
  </r>
  <r>
    <s v="Exp3"/>
    <x v="82"/>
    <n v="201"/>
    <x v="1"/>
    <x v="7"/>
    <x v="9"/>
    <x v="14"/>
    <s v="Full_16h"/>
    <x v="0"/>
    <m/>
    <x v="2"/>
    <n v="1"/>
    <n v="7"/>
    <n v="8"/>
    <n v="80"/>
    <n v="265"/>
    <n v="112"/>
    <n v="4"/>
    <n v="8"/>
    <m/>
    <s v="V"/>
    <m/>
    <n v="230"/>
    <n v="0.48695652173913045"/>
    <n v="7.4869565217391303"/>
    <n v="19"/>
    <m/>
    <m/>
    <m/>
    <x v="2"/>
  </r>
  <r>
    <s v="Exp3"/>
    <x v="82"/>
    <n v="201"/>
    <x v="1"/>
    <x v="7"/>
    <x v="9"/>
    <x v="14"/>
    <s v="Full_16h"/>
    <x v="0"/>
    <m/>
    <x v="3"/>
    <n v="1"/>
    <n v="5"/>
    <n v="7"/>
    <n v="74"/>
    <n v="264"/>
    <n v="246"/>
    <n v="5"/>
    <n v="7"/>
    <m/>
    <s v="V"/>
    <m/>
    <n v="286"/>
    <n v="0.8601398601398601"/>
    <n v="5.86013986013986"/>
    <n v="17"/>
    <m/>
    <m/>
    <m/>
    <x v="2"/>
  </r>
  <r>
    <s v="Exp3"/>
    <x v="83"/>
    <n v="316"/>
    <x v="1"/>
    <x v="7"/>
    <x v="9"/>
    <x v="14"/>
    <s v="Full_16h"/>
    <x v="0"/>
    <n v="316"/>
    <x v="1"/>
    <n v="2"/>
    <n v="7"/>
    <n v="8"/>
    <n v="100"/>
    <m/>
    <n v="105"/>
    <n v="4"/>
    <n v="12"/>
    <m/>
    <s v="DR"/>
    <m/>
    <n v="230"/>
    <n v="0.45652173913043476"/>
    <n v="7.4565217391304346"/>
    <n v="23"/>
    <m/>
    <m/>
    <m/>
    <x v="2"/>
  </r>
  <r>
    <s v="Exp3"/>
    <x v="83"/>
    <n v="316"/>
    <x v="1"/>
    <x v="7"/>
    <x v="9"/>
    <x v="14"/>
    <s v="Full_16h"/>
    <x v="0"/>
    <m/>
    <x v="2"/>
    <n v="1"/>
    <n v="5"/>
    <n v="6"/>
    <n v="100"/>
    <n v="288"/>
    <n v="290"/>
    <n v="5"/>
    <n v="8"/>
    <m/>
    <s v="V"/>
    <m/>
    <n v="286"/>
    <n v="1.013986013986014"/>
    <n v="6.0139860139860142"/>
    <n v="18"/>
    <m/>
    <m/>
    <m/>
    <x v="2"/>
  </r>
  <r>
    <s v="Exp3"/>
    <x v="83"/>
    <n v="316"/>
    <x v="1"/>
    <x v="7"/>
    <x v="9"/>
    <x v="14"/>
    <s v="Full_16h"/>
    <x v="0"/>
    <m/>
    <x v="3"/>
    <n v="0"/>
    <n v="6"/>
    <n v="7"/>
    <n v="78"/>
    <n v="298"/>
    <n v="205"/>
    <n v="5"/>
    <n v="6"/>
    <m/>
    <s v="V"/>
    <m/>
    <n v="265"/>
    <n v="0.77358490566037741"/>
    <n v="6.7735849056603774"/>
    <n v="17"/>
    <m/>
    <m/>
    <m/>
    <x v="2"/>
  </r>
  <r>
    <s v="Exp3"/>
    <x v="84"/>
    <n v="10"/>
    <x v="1"/>
    <x v="7"/>
    <x v="9"/>
    <x v="10"/>
    <s v="Full_16h"/>
    <x v="0"/>
    <n v="10"/>
    <x v="1"/>
    <m/>
    <n v="15"/>
    <m/>
    <m/>
    <m/>
    <m/>
    <m/>
    <m/>
    <m/>
    <m/>
    <m/>
    <n v="160"/>
    <n v="0"/>
    <n v="15"/>
    <s v=""/>
    <m/>
    <m/>
    <m/>
    <x v="1"/>
  </r>
  <r>
    <s v="Exp3"/>
    <x v="84"/>
    <n v="10"/>
    <x v="1"/>
    <x v="7"/>
    <x v="9"/>
    <x v="10"/>
    <s v="Full_16h"/>
    <x v="0"/>
    <m/>
    <x v="2"/>
    <m/>
    <n v="14"/>
    <m/>
    <m/>
    <m/>
    <m/>
    <m/>
    <m/>
    <m/>
    <m/>
    <m/>
    <n v="160"/>
    <n v="0"/>
    <n v="14"/>
    <s v=""/>
    <m/>
    <m/>
    <m/>
    <x v="1"/>
  </r>
  <r>
    <s v="Exp3"/>
    <x v="85"/>
    <n v="41"/>
    <x v="1"/>
    <x v="7"/>
    <x v="9"/>
    <x v="10"/>
    <s v="Full_16h"/>
    <x v="0"/>
    <n v="41"/>
    <x v="1"/>
    <m/>
    <n v="13"/>
    <m/>
    <m/>
    <m/>
    <m/>
    <m/>
    <m/>
    <m/>
    <m/>
    <m/>
    <n v="160"/>
    <n v="0"/>
    <n v="13"/>
    <s v=""/>
    <m/>
    <m/>
    <m/>
    <x v="1"/>
  </r>
  <r>
    <s v="Exp3"/>
    <x v="85"/>
    <n v="41"/>
    <x v="1"/>
    <x v="7"/>
    <x v="9"/>
    <x v="10"/>
    <s v="Full_16h"/>
    <x v="0"/>
    <m/>
    <x v="2"/>
    <m/>
    <n v="14"/>
    <m/>
    <m/>
    <m/>
    <m/>
    <m/>
    <m/>
    <m/>
    <m/>
    <m/>
    <n v="160"/>
    <n v="0"/>
    <n v="14"/>
    <s v=""/>
    <m/>
    <m/>
    <m/>
    <x v="1"/>
  </r>
  <r>
    <s v="Exp3"/>
    <x v="86"/>
    <n v="173"/>
    <x v="1"/>
    <x v="7"/>
    <x v="9"/>
    <x v="10"/>
    <s v="Full_16h"/>
    <x v="0"/>
    <n v="173"/>
    <x v="1"/>
    <m/>
    <n v="11"/>
    <m/>
    <n v="360"/>
    <m/>
    <m/>
    <m/>
    <n v="20"/>
    <m/>
    <m/>
    <n v="3"/>
    <n v="160"/>
    <n v="0"/>
    <n v="11"/>
    <n v="31"/>
    <m/>
    <m/>
    <m/>
    <x v="1"/>
  </r>
  <r>
    <s v="Exp3"/>
    <x v="86"/>
    <n v="173"/>
    <x v="1"/>
    <x v="7"/>
    <x v="9"/>
    <x v="10"/>
    <s v="Full_16h"/>
    <x v="0"/>
    <m/>
    <x v="2"/>
    <m/>
    <n v="13"/>
    <m/>
    <n v="350"/>
    <m/>
    <m/>
    <m/>
    <n v="22"/>
    <m/>
    <m/>
    <n v="5"/>
    <n v="160"/>
    <n v="0"/>
    <n v="13"/>
    <n v="35"/>
    <m/>
    <m/>
    <m/>
    <x v="1"/>
  </r>
  <r>
    <s v="Exp3"/>
    <x v="87"/>
    <n v="295"/>
    <x v="1"/>
    <x v="7"/>
    <x v="9"/>
    <x v="10"/>
    <s v="Full_16h"/>
    <x v="0"/>
    <n v="295"/>
    <x v="1"/>
    <m/>
    <n v="16"/>
    <m/>
    <m/>
    <m/>
    <m/>
    <m/>
    <m/>
    <m/>
    <m/>
    <m/>
    <n v="160"/>
    <n v="0"/>
    <n v="16"/>
    <s v=""/>
    <m/>
    <m/>
    <m/>
    <x v="1"/>
  </r>
  <r>
    <s v="Exp3"/>
    <x v="87"/>
    <n v="295"/>
    <x v="1"/>
    <x v="7"/>
    <x v="9"/>
    <x v="10"/>
    <s v="Full_16h"/>
    <x v="0"/>
    <m/>
    <x v="2"/>
    <m/>
    <n v="15"/>
    <m/>
    <m/>
    <m/>
    <m/>
    <m/>
    <m/>
    <m/>
    <m/>
    <m/>
    <n v="160"/>
    <n v="0"/>
    <n v="15"/>
    <s v=""/>
    <m/>
    <m/>
    <m/>
    <x v="1"/>
  </r>
  <r>
    <s v="Exp3"/>
    <x v="88"/>
    <n v="299"/>
    <x v="1"/>
    <x v="7"/>
    <x v="9"/>
    <x v="10"/>
    <s v="Full_16h"/>
    <x v="8"/>
    <n v="299"/>
    <x v="1"/>
    <m/>
    <n v="16"/>
    <m/>
    <m/>
    <m/>
    <m/>
    <m/>
    <m/>
    <m/>
    <m/>
    <m/>
    <n v="160"/>
    <n v="0"/>
    <n v="16"/>
    <s v=""/>
    <m/>
    <m/>
    <m/>
    <x v="1"/>
  </r>
  <r>
    <s v="Exp3"/>
    <x v="88"/>
    <n v="299"/>
    <x v="1"/>
    <x v="7"/>
    <x v="9"/>
    <x v="10"/>
    <s v="Full_16h"/>
    <x v="0"/>
    <m/>
    <x v="2"/>
    <m/>
    <n v="15"/>
    <m/>
    <m/>
    <m/>
    <m/>
    <m/>
    <m/>
    <m/>
    <m/>
    <m/>
    <n v="160"/>
    <n v="0"/>
    <n v="15"/>
    <s v=""/>
    <m/>
    <m/>
    <m/>
    <x v="1"/>
  </r>
  <r>
    <s v="Exp3"/>
    <x v="88"/>
    <n v="299"/>
    <x v="1"/>
    <x v="7"/>
    <x v="9"/>
    <x v="10"/>
    <s v="Full_16h"/>
    <x v="0"/>
    <m/>
    <x v="3"/>
    <m/>
    <n v="15"/>
    <m/>
    <m/>
    <m/>
    <m/>
    <m/>
    <m/>
    <m/>
    <m/>
    <m/>
    <n v="160"/>
    <n v="0"/>
    <n v="15"/>
    <s v=""/>
    <m/>
    <m/>
    <m/>
    <x v="1"/>
  </r>
  <r>
    <s v="Exp3"/>
    <x v="89"/>
    <n v="49"/>
    <x v="1"/>
    <x v="7"/>
    <x v="11"/>
    <x v="11"/>
    <s v="Full_16h"/>
    <x v="0"/>
    <n v="49"/>
    <x v="1"/>
    <n v="1"/>
    <n v="3"/>
    <n v="4"/>
    <n v="75"/>
    <m/>
    <n v="46"/>
    <n v="3"/>
    <n v="4"/>
    <n v="0"/>
    <s v="V"/>
    <m/>
    <n v="176.2"/>
    <n v="0.26106696935300794"/>
    <n v="3.2610669693530081"/>
    <n v="10"/>
    <m/>
    <m/>
    <m/>
    <x v="2"/>
  </r>
  <r>
    <s v="Exp3"/>
    <x v="89"/>
    <n v="49"/>
    <x v="1"/>
    <x v="7"/>
    <x v="11"/>
    <x v="11"/>
    <s v="Full_16h"/>
    <x v="0"/>
    <m/>
    <x v="2"/>
    <n v="0"/>
    <n v="2"/>
    <n v="3"/>
    <n v="50"/>
    <n v="60"/>
    <n v="141"/>
    <n v="4"/>
    <n v="3"/>
    <n v="0"/>
    <s v="V"/>
    <m/>
    <n v="148"/>
    <n v="0.95270270270270274"/>
    <n v="2.9527027027027026"/>
    <n v="9"/>
    <m/>
    <m/>
    <m/>
    <x v="2"/>
  </r>
  <r>
    <s v="Exp3"/>
    <x v="89"/>
    <n v="49"/>
    <x v="1"/>
    <x v="7"/>
    <x v="11"/>
    <x v="11"/>
    <s v="Full_16h"/>
    <x v="0"/>
    <m/>
    <x v="3"/>
    <n v="0"/>
    <n v="2"/>
    <n v="3"/>
    <n v="31"/>
    <n v="37"/>
    <n v="61"/>
    <n v="3"/>
    <n v="2"/>
    <n v="0"/>
    <s v="V"/>
    <m/>
    <n v="148"/>
    <n v="0.41216216216216217"/>
    <n v="2.4121621621621623"/>
    <n v="7"/>
    <m/>
    <m/>
    <m/>
    <x v="2"/>
  </r>
  <r>
    <s v="Exp3"/>
    <x v="89"/>
    <n v="49"/>
    <x v="1"/>
    <x v="7"/>
    <x v="11"/>
    <x v="11"/>
    <s v="Full_16h"/>
    <x v="0"/>
    <m/>
    <x v="4"/>
    <n v="0"/>
    <n v="2"/>
    <n v="3"/>
    <n v="33"/>
    <n v="61"/>
    <n v="28"/>
    <n v="3"/>
    <n v="3"/>
    <n v="0"/>
    <s v="V"/>
    <m/>
    <n v="148"/>
    <n v="0.1891891891891892"/>
    <n v="2.189189189189189"/>
    <n v="8"/>
    <m/>
    <m/>
    <m/>
    <x v="2"/>
  </r>
  <r>
    <s v="Exp3"/>
    <x v="90"/>
    <n v="143"/>
    <x v="1"/>
    <x v="7"/>
    <x v="11"/>
    <x v="11"/>
    <s v="Full_16h"/>
    <x v="0"/>
    <n v="143"/>
    <x v="1"/>
    <n v="0"/>
    <n v="3"/>
    <n v="4"/>
    <n v="65"/>
    <n v="164"/>
    <n v="34"/>
    <n v="4"/>
    <n v="5"/>
    <n v="0"/>
    <s v="V"/>
    <m/>
    <n v="176.2"/>
    <n v="0.19296254256526676"/>
    <n v="3.1929625425652666"/>
    <n v="12"/>
    <m/>
    <m/>
    <m/>
    <x v="2"/>
  </r>
  <r>
    <s v="Exp3"/>
    <x v="91"/>
    <n v="210"/>
    <x v="1"/>
    <x v="7"/>
    <x v="11"/>
    <x v="11"/>
    <s v="Full_16h"/>
    <x v="0"/>
    <n v="210"/>
    <x v="1"/>
    <n v="1"/>
    <n v="2"/>
    <n v="3"/>
    <n v="60"/>
    <m/>
    <n v="194"/>
    <n v="4"/>
    <n v="10"/>
    <n v="0"/>
    <s v="E"/>
    <m/>
    <n v="148"/>
    <n v="1.3108108108108107"/>
    <n v="3.3108108108108105"/>
    <n v="16"/>
    <m/>
    <m/>
    <m/>
    <x v="2"/>
  </r>
  <r>
    <s v="Exp3"/>
    <x v="91"/>
    <n v="210"/>
    <x v="1"/>
    <x v="7"/>
    <x v="11"/>
    <x v="11"/>
    <s v="Full_16h"/>
    <x v="0"/>
    <m/>
    <x v="2"/>
    <n v="0"/>
    <n v="3"/>
    <n v="4"/>
    <n v="80"/>
    <n v="203"/>
    <n v="23"/>
    <n v="3"/>
    <n v="4"/>
    <n v="0"/>
    <s v="V"/>
    <m/>
    <n v="176.2"/>
    <n v="0.13053348467650397"/>
    <n v="3.1305334846765041"/>
    <n v="10"/>
    <m/>
    <m/>
    <m/>
    <x v="2"/>
  </r>
  <r>
    <s v="Exp3"/>
    <x v="91"/>
    <n v="210"/>
    <x v="1"/>
    <x v="7"/>
    <x v="11"/>
    <x v="11"/>
    <s v="Full_16h"/>
    <x v="0"/>
    <m/>
    <x v="3"/>
    <n v="0"/>
    <n v="2"/>
    <n v="3"/>
    <n v="60"/>
    <n v="153"/>
    <n v="119"/>
    <n v="4"/>
    <n v="3"/>
    <n v="0"/>
    <s v="V"/>
    <m/>
    <n v="148"/>
    <n v="0.80405405405405406"/>
    <n v="2.8040540540540539"/>
    <n v="9"/>
    <m/>
    <m/>
    <m/>
    <x v="2"/>
  </r>
  <r>
    <s v="Exp3"/>
    <x v="91"/>
    <n v="210"/>
    <x v="1"/>
    <x v="7"/>
    <x v="11"/>
    <x v="11"/>
    <s v="Full_16h"/>
    <x v="0"/>
    <m/>
    <x v="4"/>
    <n v="0"/>
    <n v="2"/>
    <n v="3"/>
    <n v="65"/>
    <n v="120"/>
    <n v="146"/>
    <n v="4"/>
    <n v="7"/>
    <n v="0"/>
    <s v="E"/>
    <m/>
    <n v="148"/>
    <n v="0.98648648648648651"/>
    <n v="2.9864864864864864"/>
    <n v="13"/>
    <m/>
    <m/>
    <m/>
    <x v="2"/>
  </r>
  <r>
    <s v="Exp3"/>
    <x v="92"/>
    <n v="97"/>
    <x v="1"/>
    <x v="7"/>
    <x v="11"/>
    <x v="12"/>
    <s v="Full_16h"/>
    <x v="0"/>
    <n v="97"/>
    <x v="1"/>
    <n v="1"/>
    <n v="5"/>
    <n v="6"/>
    <n v="80"/>
    <m/>
    <n v="90"/>
    <n v="3"/>
    <n v="16"/>
    <n v="15"/>
    <s v="TS"/>
    <n v="1"/>
    <n v="181"/>
    <n v="0.49723756906077349"/>
    <n v="5.4972375690607738"/>
    <n v="24"/>
    <m/>
    <m/>
    <m/>
    <x v="2"/>
  </r>
  <r>
    <s v="Exp3"/>
    <x v="92"/>
    <n v="97"/>
    <x v="1"/>
    <x v="7"/>
    <x v="11"/>
    <x v="12"/>
    <s v="Full_16h"/>
    <x v="0"/>
    <m/>
    <x v="2"/>
    <n v="1"/>
    <n v="5"/>
    <n v="6"/>
    <n v="70"/>
    <n v="196"/>
    <n v="41"/>
    <n v="3"/>
    <n v="14"/>
    <n v="15"/>
    <s v="TS"/>
    <n v="1"/>
    <n v="181"/>
    <n v="0.22651933701657459"/>
    <n v="5.2265193370165743"/>
    <n v="22"/>
    <m/>
    <m/>
    <m/>
    <x v="2"/>
  </r>
  <r>
    <s v="Exp3"/>
    <x v="92"/>
    <n v="97"/>
    <x v="1"/>
    <x v="7"/>
    <x v="11"/>
    <x v="12"/>
    <s v="Full_16h"/>
    <x v="0"/>
    <m/>
    <x v="3"/>
    <n v="1"/>
    <n v="4"/>
    <n v="5"/>
    <n v="70"/>
    <n v="184"/>
    <n v="102"/>
    <n v="3"/>
    <n v="16"/>
    <n v="11"/>
    <s v="TS"/>
    <n v="1"/>
    <n v="190.33333333333334"/>
    <n v="0.53590192644483359"/>
    <n v="4.5359019264448337"/>
    <n v="23"/>
    <m/>
    <m/>
    <m/>
    <x v="2"/>
  </r>
  <r>
    <s v="Exp3"/>
    <x v="92"/>
    <n v="97"/>
    <x v="1"/>
    <x v="7"/>
    <x v="11"/>
    <x v="12"/>
    <s v="Full_16h"/>
    <x v="0"/>
    <m/>
    <x v="4"/>
    <n v="1"/>
    <n v="5"/>
    <n v="6"/>
    <n v="82"/>
    <n v="209"/>
    <n v="84"/>
    <n v="3"/>
    <n v="15"/>
    <n v="14"/>
    <s v="TS"/>
    <n v="2"/>
    <n v="181"/>
    <n v="0.46408839779005523"/>
    <n v="5.4640883977900554"/>
    <n v="23"/>
    <m/>
    <m/>
    <m/>
    <x v="2"/>
  </r>
  <r>
    <s v="Exp3"/>
    <x v="92"/>
    <n v="97"/>
    <x v="1"/>
    <x v="7"/>
    <x v="11"/>
    <x v="12"/>
    <s v="Full_16h"/>
    <x v="0"/>
    <m/>
    <x v="5"/>
    <n v="1"/>
    <n v="4"/>
    <n v="6"/>
    <n v="70"/>
    <n v="211"/>
    <n v="27"/>
    <n v="3"/>
    <n v="14"/>
    <n v="10"/>
    <s v="TS"/>
    <n v="1"/>
    <n v="190.33333333333334"/>
    <n v="0.14185639229422065"/>
    <n v="4.1418563922942209"/>
    <n v="21"/>
    <m/>
    <m/>
    <m/>
    <x v="2"/>
  </r>
  <r>
    <s v="Exp3"/>
    <x v="92"/>
    <n v="97"/>
    <x v="1"/>
    <x v="7"/>
    <x v="11"/>
    <x v="12"/>
    <s v="Full_16h"/>
    <x v="0"/>
    <m/>
    <x v="6"/>
    <n v="1"/>
    <n v="5"/>
    <n v="6"/>
    <n v="66"/>
    <n v="175"/>
    <n v="70"/>
    <n v="3"/>
    <n v="13"/>
    <n v="10"/>
    <s v="TS"/>
    <n v="1"/>
    <n v="181"/>
    <n v="0.38674033149171272"/>
    <n v="5.3867403314917128"/>
    <n v="21"/>
    <m/>
    <m/>
    <m/>
    <x v="2"/>
  </r>
  <r>
    <s v="Exp3"/>
    <x v="93"/>
    <n v="165"/>
    <x v="1"/>
    <x v="7"/>
    <x v="11"/>
    <x v="12"/>
    <s v="Full_16h"/>
    <x v="0"/>
    <n v="165"/>
    <x v="1"/>
    <n v="2"/>
    <n v="4"/>
    <n v="5"/>
    <n v="90"/>
    <m/>
    <n v="128"/>
    <n v="3"/>
    <n v="16"/>
    <n v="21"/>
    <s v="TS"/>
    <n v="2"/>
    <n v="190.33333333333334"/>
    <n v="0.67250437828371279"/>
    <n v="4.6725043782837128"/>
    <n v="23"/>
    <m/>
    <m/>
    <m/>
    <x v="2"/>
  </r>
  <r>
    <s v="Exp3"/>
    <x v="93"/>
    <n v="165"/>
    <x v="1"/>
    <x v="7"/>
    <x v="11"/>
    <x v="12"/>
    <s v="Full_16h"/>
    <x v="0"/>
    <m/>
    <x v="2"/>
    <n v="2"/>
    <n v="4"/>
    <n v="5"/>
    <n v="85"/>
    <n v="201"/>
    <n v="159"/>
    <n v="3"/>
    <n v="15"/>
    <n v="24"/>
    <s v="TS"/>
    <n v="2"/>
    <n v="190.33333333333334"/>
    <n v="0.83537653239929943"/>
    <n v="4.8353765323992999"/>
    <n v="22"/>
    <m/>
    <m/>
    <m/>
    <x v="2"/>
  </r>
  <r>
    <s v="Exp3"/>
    <x v="93"/>
    <n v="165"/>
    <x v="1"/>
    <x v="7"/>
    <x v="11"/>
    <x v="12"/>
    <s v="Full_16h"/>
    <x v="0"/>
    <m/>
    <x v="3"/>
    <n v="0"/>
    <n v="3"/>
    <n v="4"/>
    <n v="47"/>
    <n v="100"/>
    <n v="117"/>
    <n v="4"/>
    <n v="7"/>
    <m/>
    <s v="E"/>
    <m/>
    <n v="176.2"/>
    <n v="0.66401816118047674"/>
    <n v="3.6640181611804765"/>
    <n v="14"/>
    <m/>
    <m/>
    <m/>
    <x v="2"/>
  </r>
  <r>
    <s v="Exp3"/>
    <x v="94"/>
    <n v="282"/>
    <x v="1"/>
    <x v="7"/>
    <x v="11"/>
    <x v="12"/>
    <s v="Full_16h"/>
    <x v="0"/>
    <n v="282"/>
    <x v="1"/>
    <n v="2"/>
    <n v="5"/>
    <n v="6"/>
    <n v="80"/>
    <m/>
    <n v="106"/>
    <n v="3"/>
    <n v="14"/>
    <n v="15"/>
    <s v="TS"/>
    <n v="1"/>
    <n v="181"/>
    <n v="0.58563535911602205"/>
    <n v="5.5856353591160222"/>
    <n v="22"/>
    <m/>
    <m/>
    <m/>
    <x v="2"/>
  </r>
  <r>
    <s v="Exp3"/>
    <x v="94"/>
    <n v="282"/>
    <x v="1"/>
    <x v="7"/>
    <x v="11"/>
    <x v="12"/>
    <s v="Full_16h"/>
    <x v="0"/>
    <m/>
    <x v="2"/>
    <n v="2"/>
    <n v="4"/>
    <n v="5"/>
    <n v="90"/>
    <n v="195"/>
    <n v="160"/>
    <n v="3"/>
    <n v="15"/>
    <n v="16"/>
    <s v="TS"/>
    <n v="2"/>
    <n v="190.33333333333334"/>
    <n v="0.84063047285464099"/>
    <n v="4.8406304728546408"/>
    <n v="22"/>
    <m/>
    <m/>
    <m/>
    <x v="2"/>
  </r>
  <r>
    <s v="Exp3"/>
    <x v="94"/>
    <n v="282"/>
    <x v="1"/>
    <x v="7"/>
    <x v="11"/>
    <x v="12"/>
    <s v="Full_16h"/>
    <x v="0"/>
    <m/>
    <x v="3"/>
    <n v="0"/>
    <n v="3"/>
    <n v="4"/>
    <n v="46"/>
    <n v="125"/>
    <n v="136"/>
    <n v="3"/>
    <n v="9"/>
    <m/>
    <s v="DR"/>
    <m/>
    <n v="176.2"/>
    <n v="0.77185017026106706"/>
    <n v="3.7718501702610672"/>
    <n v="15"/>
    <m/>
    <m/>
    <m/>
    <x v="2"/>
  </r>
  <r>
    <s v="Exp3"/>
    <x v="94"/>
    <n v="282"/>
    <x v="1"/>
    <x v="7"/>
    <x v="11"/>
    <x v="12"/>
    <s v="Full_16h"/>
    <x v="0"/>
    <m/>
    <x v="4"/>
    <n v="0"/>
    <n v="4"/>
    <n v="5"/>
    <n v="63"/>
    <n v="90"/>
    <n v="7"/>
    <n v="4"/>
    <n v="3"/>
    <m/>
    <s v="V"/>
    <m/>
    <n v="190.33333333333334"/>
    <n v="3.6777583187390543E-2"/>
    <n v="4.0367775831873907"/>
    <n v="11"/>
    <m/>
    <m/>
    <m/>
    <x v="2"/>
  </r>
  <r>
    <s v="Exp3"/>
    <x v="95"/>
    <n v="141"/>
    <x v="1"/>
    <x v="7"/>
    <x v="11"/>
    <x v="13"/>
    <s v="Full_16h"/>
    <x v="0"/>
    <n v="141"/>
    <x v="1"/>
    <n v="1"/>
    <n v="5"/>
    <n v="6"/>
    <n v="105"/>
    <m/>
    <n v="145"/>
    <n v="2"/>
    <n v="13"/>
    <n v="40"/>
    <s v="&gt;TS"/>
    <n v="3"/>
    <n v="181"/>
    <n v="0.80110497237569056"/>
    <n v="5.8011049723756907"/>
    <n v="20"/>
    <m/>
    <m/>
    <m/>
    <x v="2"/>
  </r>
  <r>
    <s v="Exp3"/>
    <x v="95"/>
    <n v="141"/>
    <x v="1"/>
    <x v="7"/>
    <x v="11"/>
    <x v="13"/>
    <s v="Full_16h"/>
    <x v="0"/>
    <m/>
    <x v="2"/>
    <n v="1"/>
    <n v="5"/>
    <n v="6"/>
    <n v="115"/>
    <n v="205"/>
    <n v="104"/>
    <n v="2"/>
    <n v="15"/>
    <n v="30"/>
    <s v="&gt;TS"/>
    <n v="3"/>
    <n v="181"/>
    <n v="0.574585635359116"/>
    <n v="5.5745856353591163"/>
    <n v="22"/>
    <m/>
    <m/>
    <m/>
    <x v="2"/>
  </r>
  <r>
    <s v="Exp3"/>
    <x v="96"/>
    <n v="187"/>
    <x v="1"/>
    <x v="7"/>
    <x v="11"/>
    <x v="13"/>
    <s v="Full_16h"/>
    <x v="0"/>
    <n v="187"/>
    <x v="1"/>
    <n v="1"/>
    <n v="5"/>
    <n v="6"/>
    <n v="125"/>
    <m/>
    <n v="152"/>
    <n v="2"/>
    <n v="14"/>
    <n v="50"/>
    <s v="&gt;TS"/>
    <n v="3"/>
    <n v="181"/>
    <n v="0.83977900552486184"/>
    <n v="5.8397790055248615"/>
    <n v="21"/>
    <m/>
    <m/>
    <m/>
    <x v="2"/>
  </r>
  <r>
    <s v="Exp3"/>
    <x v="96"/>
    <n v="187"/>
    <x v="1"/>
    <x v="7"/>
    <x v="11"/>
    <x v="13"/>
    <s v="Full_16h"/>
    <x v="0"/>
    <m/>
    <x v="2"/>
    <n v="1"/>
    <n v="5"/>
    <n v="6"/>
    <n v="115"/>
    <n v="183"/>
    <n v="116"/>
    <n v="2"/>
    <n v="14"/>
    <n v="50"/>
    <s v="&gt;TS"/>
    <n v="3"/>
    <n v="181"/>
    <n v="0.64088397790055252"/>
    <n v="5.6408839779005522"/>
    <n v="21"/>
    <m/>
    <m/>
    <m/>
    <x v="2"/>
  </r>
  <r>
    <s v="Exp3"/>
    <x v="96"/>
    <n v="187"/>
    <x v="1"/>
    <x v="7"/>
    <x v="11"/>
    <x v="13"/>
    <s v="Full_16h"/>
    <x v="0"/>
    <m/>
    <x v="3"/>
    <n v="1"/>
    <n v="5"/>
    <n v="6"/>
    <n v="115"/>
    <n v="189"/>
    <n v="144"/>
    <n v="2"/>
    <n v="14"/>
    <n v="45"/>
    <s v="&gt;TS"/>
    <n v="3"/>
    <n v="181"/>
    <n v="0.79558011049723754"/>
    <n v="5.7955801104972373"/>
    <n v="21"/>
    <m/>
    <m/>
    <m/>
    <x v="2"/>
  </r>
  <r>
    <s v="Exp3"/>
    <x v="97"/>
    <n v="189"/>
    <x v="1"/>
    <x v="7"/>
    <x v="11"/>
    <x v="13"/>
    <s v="Full_16h"/>
    <x v="0"/>
    <n v="189"/>
    <x v="1"/>
    <n v="1"/>
    <n v="6"/>
    <n v="7"/>
    <n v="160"/>
    <n v="181"/>
    <n v="24"/>
    <n v="2"/>
    <n v="16"/>
    <n v="88"/>
    <s v="&gt;TS"/>
    <n v="3"/>
    <n v="181"/>
    <n v="0.13259668508287292"/>
    <n v="6.1325966850828726"/>
    <n v="24"/>
    <m/>
    <m/>
    <m/>
    <x v="2"/>
  </r>
  <r>
    <s v="Exp3"/>
    <x v="97"/>
    <n v="189"/>
    <x v="1"/>
    <x v="7"/>
    <x v="11"/>
    <x v="13"/>
    <s v="Full_16h"/>
    <x v="0"/>
    <m/>
    <x v="2"/>
    <n v="1"/>
    <n v="5"/>
    <n v="6"/>
    <n v="126"/>
    <n v="191"/>
    <n v="158"/>
    <n v="2"/>
    <n v="14"/>
    <n v="55"/>
    <s v="&gt;TS"/>
    <n v="3"/>
    <n v="181"/>
    <n v="0.8729281767955801"/>
    <n v="5.8729281767955799"/>
    <n v="21"/>
    <m/>
    <m/>
    <m/>
    <x v="2"/>
  </r>
  <r>
    <s v="Exp3"/>
    <x v="97"/>
    <n v="189"/>
    <x v="1"/>
    <x v="7"/>
    <x v="11"/>
    <x v="13"/>
    <s v="Full_16h"/>
    <x v="0"/>
    <m/>
    <x v="3"/>
    <n v="1"/>
    <n v="6"/>
    <n v="7"/>
    <n v="150"/>
    <n v="176"/>
    <n v="26"/>
    <n v="2"/>
    <n v="16"/>
    <n v="65"/>
    <s v="&gt;TS"/>
    <n v="3"/>
    <n v="181"/>
    <n v="0.143646408839779"/>
    <n v="6.1436464088397793"/>
    <n v="24"/>
    <m/>
    <m/>
    <m/>
    <x v="2"/>
  </r>
  <r>
    <s v="Exp3"/>
    <x v="97"/>
    <n v="189"/>
    <x v="1"/>
    <x v="7"/>
    <x v="11"/>
    <x v="13"/>
    <s v="Full_16h"/>
    <x v="0"/>
    <m/>
    <x v="4"/>
    <n v="0"/>
    <n v="5"/>
    <n v="6"/>
    <n v="95"/>
    <n v="159"/>
    <n v="57"/>
    <n v="2"/>
    <n v="12"/>
    <n v="40"/>
    <s v="&gt;TS"/>
    <n v="3"/>
    <n v="181"/>
    <n v="0.31491712707182318"/>
    <n v="5.3149171270718227"/>
    <n v="19"/>
    <m/>
    <m/>
    <m/>
    <x v="2"/>
  </r>
  <r>
    <s v="Exp3"/>
    <x v="98"/>
    <n v="294"/>
    <x v="1"/>
    <x v="7"/>
    <x v="11"/>
    <x v="13"/>
    <s v="Full_16h"/>
    <x v="0"/>
    <n v="294"/>
    <x v="1"/>
    <n v="2"/>
    <n v="6"/>
    <n v="7"/>
    <n v="154"/>
    <n v="186"/>
    <n v="15"/>
    <n v="2"/>
    <n v="16"/>
    <n v="80"/>
    <s v="&gt;TS"/>
    <n v="3"/>
    <n v="181"/>
    <n v="8.2872928176795577E-2"/>
    <n v="6.0828729281767959"/>
    <n v="24"/>
    <m/>
    <m/>
    <m/>
    <x v="2"/>
  </r>
  <r>
    <s v="Exp3"/>
    <x v="98"/>
    <n v="294"/>
    <x v="1"/>
    <x v="7"/>
    <x v="11"/>
    <x v="13"/>
    <s v="Full_16h"/>
    <x v="0"/>
    <m/>
    <x v="2"/>
    <n v="1"/>
    <n v="5"/>
    <n v="6"/>
    <n v="137"/>
    <n v="206"/>
    <n v="174"/>
    <n v="2"/>
    <n v="15"/>
    <n v="65"/>
    <s v="&gt;TS"/>
    <n v="3"/>
    <n v="181"/>
    <n v="0.96132596685082872"/>
    <n v="5.9613259668508292"/>
    <n v="22"/>
    <m/>
    <m/>
    <m/>
    <x v="2"/>
  </r>
  <r>
    <s v="Exp3"/>
    <x v="99"/>
    <n v="5"/>
    <x v="1"/>
    <x v="7"/>
    <x v="11"/>
    <x v="4"/>
    <s v="Full_16h"/>
    <x v="0"/>
    <n v="5"/>
    <x v="1"/>
    <m/>
    <n v="6"/>
    <m/>
    <n v="373"/>
    <m/>
    <m/>
    <m/>
    <n v="13"/>
    <m/>
    <m/>
    <n v="3"/>
    <n v="181"/>
    <n v="0"/>
    <n v="6"/>
    <n v="19"/>
    <m/>
    <m/>
    <m/>
    <x v="1"/>
  </r>
  <r>
    <s v="Exp3"/>
    <x v="99"/>
    <n v="5"/>
    <x v="1"/>
    <x v="7"/>
    <x v="11"/>
    <x v="4"/>
    <s v="Full_16h"/>
    <x v="0"/>
    <m/>
    <x v="2"/>
    <m/>
    <n v="6"/>
    <m/>
    <n v="368"/>
    <m/>
    <m/>
    <m/>
    <n v="16"/>
    <m/>
    <m/>
    <n v="3"/>
    <n v="181"/>
    <n v="0"/>
    <n v="6"/>
    <n v="22"/>
    <m/>
    <m/>
    <m/>
    <x v="1"/>
  </r>
  <r>
    <s v="Exp3"/>
    <x v="99"/>
    <n v="5"/>
    <x v="1"/>
    <x v="7"/>
    <x v="11"/>
    <x v="4"/>
    <s v="Full_16h"/>
    <x v="0"/>
    <m/>
    <x v="3"/>
    <m/>
    <n v="5"/>
    <m/>
    <n v="248"/>
    <m/>
    <m/>
    <m/>
    <n v="15"/>
    <m/>
    <m/>
    <n v="3"/>
    <n v="181"/>
    <n v="0"/>
    <n v="5"/>
    <n v="20"/>
    <m/>
    <m/>
    <m/>
    <x v="1"/>
  </r>
  <r>
    <s v="Exp3"/>
    <x v="58"/>
    <n v="177"/>
    <x v="1"/>
    <x v="7"/>
    <x v="11"/>
    <x v="4"/>
    <s v="Full_16h"/>
    <x v="0"/>
    <n v="6"/>
    <x v="1"/>
    <m/>
    <n v="8"/>
    <m/>
    <n v="400"/>
    <m/>
    <m/>
    <m/>
    <n v="14"/>
    <m/>
    <m/>
    <n v="5"/>
    <n v="181"/>
    <n v="0"/>
    <n v="8"/>
    <n v="22"/>
    <m/>
    <m/>
    <m/>
    <x v="1"/>
  </r>
  <r>
    <s v="Exp3"/>
    <x v="58"/>
    <n v="177"/>
    <x v="1"/>
    <x v="7"/>
    <x v="11"/>
    <x v="4"/>
    <s v="Full_16h"/>
    <x v="0"/>
    <m/>
    <x v="2"/>
    <m/>
    <n v="7"/>
    <m/>
    <n v="385"/>
    <m/>
    <m/>
    <m/>
    <n v="16"/>
    <m/>
    <m/>
    <n v="3"/>
    <n v="181"/>
    <n v="0"/>
    <n v="7"/>
    <n v="23"/>
    <m/>
    <m/>
    <m/>
    <x v="1"/>
  </r>
  <r>
    <s v="Exp3"/>
    <x v="58"/>
    <n v="177"/>
    <x v="1"/>
    <x v="7"/>
    <x v="11"/>
    <x v="4"/>
    <s v="Full_16h"/>
    <x v="0"/>
    <m/>
    <x v="3"/>
    <m/>
    <n v="6"/>
    <m/>
    <n v="353"/>
    <m/>
    <m/>
    <m/>
    <n v="16"/>
    <m/>
    <m/>
    <n v="3"/>
    <n v="181"/>
    <n v="0"/>
    <n v="6"/>
    <n v="22"/>
    <m/>
    <m/>
    <m/>
    <x v="1"/>
  </r>
  <r>
    <s v="Exp3"/>
    <x v="100"/>
    <n v="7"/>
    <x v="1"/>
    <x v="7"/>
    <x v="11"/>
    <x v="4"/>
    <s v="Full_16h"/>
    <x v="0"/>
    <n v="7"/>
    <x v="1"/>
    <m/>
    <n v="6"/>
    <m/>
    <n v="295"/>
    <m/>
    <m/>
    <m/>
    <n v="12"/>
    <m/>
    <m/>
    <n v="3"/>
    <n v="181"/>
    <n v="0"/>
    <n v="6"/>
    <n v="18"/>
    <m/>
    <m/>
    <m/>
    <x v="1"/>
  </r>
  <r>
    <s v="Exp3"/>
    <x v="100"/>
    <n v="7"/>
    <x v="1"/>
    <x v="7"/>
    <x v="11"/>
    <x v="4"/>
    <s v="Full_16h"/>
    <x v="0"/>
    <m/>
    <x v="2"/>
    <m/>
    <n v="6"/>
    <m/>
    <n v="365"/>
    <m/>
    <m/>
    <m/>
    <n v="16"/>
    <m/>
    <m/>
    <n v="3"/>
    <n v="181"/>
    <n v="0"/>
    <n v="6"/>
    <n v="22"/>
    <m/>
    <m/>
    <m/>
    <x v="1"/>
  </r>
  <r>
    <s v="Exp3"/>
    <x v="100"/>
    <n v="7"/>
    <x v="1"/>
    <x v="7"/>
    <x v="11"/>
    <x v="4"/>
    <s v="Full_16h"/>
    <x v="0"/>
    <m/>
    <x v="3"/>
    <m/>
    <n v="5"/>
    <m/>
    <n v="295"/>
    <m/>
    <m/>
    <m/>
    <n v="16"/>
    <m/>
    <m/>
    <n v="3"/>
    <n v="181"/>
    <n v="0"/>
    <n v="5"/>
    <n v="21"/>
    <m/>
    <m/>
    <m/>
    <x v="1"/>
  </r>
  <r>
    <s v="Exp3"/>
    <x v="100"/>
    <n v="7"/>
    <x v="1"/>
    <x v="7"/>
    <x v="11"/>
    <x v="4"/>
    <s v="Full_16h"/>
    <x v="0"/>
    <m/>
    <x v="4"/>
    <m/>
    <n v="7"/>
    <m/>
    <n v="275"/>
    <m/>
    <m/>
    <m/>
    <n v="13"/>
    <m/>
    <m/>
    <n v="3"/>
    <n v="181"/>
    <n v="0"/>
    <n v="7"/>
    <n v="20"/>
    <m/>
    <m/>
    <m/>
    <x v="1"/>
  </r>
  <r>
    <s v="Exp3"/>
    <x v="101"/>
    <n v="26"/>
    <x v="1"/>
    <x v="7"/>
    <x v="11"/>
    <x v="4"/>
    <s v="Full_16h"/>
    <x v="9"/>
    <n v="26"/>
    <x v="1"/>
    <m/>
    <n v="7"/>
    <m/>
    <n v="365"/>
    <m/>
    <m/>
    <m/>
    <n v="15"/>
    <m/>
    <m/>
    <n v="4"/>
    <n v="181"/>
    <n v="0"/>
    <n v="7"/>
    <n v="22"/>
    <m/>
    <m/>
    <m/>
    <x v="1"/>
  </r>
  <r>
    <s v="Exp3"/>
    <x v="101"/>
    <n v="26"/>
    <x v="1"/>
    <x v="7"/>
    <x v="11"/>
    <x v="4"/>
    <s v="Full_16h"/>
    <x v="0"/>
    <m/>
    <x v="2"/>
    <m/>
    <n v="7"/>
    <m/>
    <n v="390"/>
    <m/>
    <m/>
    <m/>
    <n v="16"/>
    <m/>
    <m/>
    <n v="4"/>
    <n v="181"/>
    <n v="0"/>
    <n v="7"/>
    <n v="23"/>
    <m/>
    <m/>
    <m/>
    <x v="1"/>
  </r>
  <r>
    <s v="Exp3"/>
    <x v="102"/>
    <n v="54"/>
    <x v="1"/>
    <x v="7"/>
    <x v="11"/>
    <x v="4"/>
    <s v="Full_16h"/>
    <x v="0"/>
    <n v="54"/>
    <x v="1"/>
    <m/>
    <n v="7"/>
    <m/>
    <n v="370"/>
    <m/>
    <m/>
    <m/>
    <n v="15"/>
    <m/>
    <m/>
    <n v="4"/>
    <n v="181"/>
    <n v="0"/>
    <n v="7"/>
    <n v="22"/>
    <m/>
    <m/>
    <m/>
    <x v="1"/>
  </r>
  <r>
    <s v="Exp3"/>
    <x v="102"/>
    <n v="54"/>
    <x v="1"/>
    <x v="7"/>
    <x v="11"/>
    <x v="4"/>
    <s v="Full_16h"/>
    <x v="0"/>
    <m/>
    <x v="2"/>
    <m/>
    <n v="7"/>
    <m/>
    <n v="390"/>
    <m/>
    <m/>
    <m/>
    <n v="14"/>
    <m/>
    <m/>
    <n v="4"/>
    <n v="181"/>
    <n v="0"/>
    <n v="7"/>
    <n v="21"/>
    <m/>
    <m/>
    <m/>
    <x v="1"/>
  </r>
  <r>
    <s v="Exp3"/>
    <x v="102"/>
    <n v="54"/>
    <x v="1"/>
    <x v="7"/>
    <x v="11"/>
    <x v="4"/>
    <s v="Full_16h"/>
    <x v="0"/>
    <m/>
    <x v="3"/>
    <m/>
    <n v="6"/>
    <m/>
    <n v="385"/>
    <m/>
    <m/>
    <m/>
    <n v="15"/>
    <m/>
    <m/>
    <n v="4"/>
    <n v="181"/>
    <n v="0"/>
    <n v="6"/>
    <n v="21"/>
    <m/>
    <m/>
    <m/>
    <x v="1"/>
  </r>
  <r>
    <s v="Exp3"/>
    <x v="103"/>
    <n v="78"/>
    <x v="1"/>
    <x v="7"/>
    <x v="11"/>
    <x v="4"/>
    <s v="Full_16h"/>
    <x v="0"/>
    <n v="78"/>
    <x v="1"/>
    <m/>
    <n v="7"/>
    <m/>
    <n v="360"/>
    <m/>
    <m/>
    <m/>
    <n v="13"/>
    <m/>
    <m/>
    <n v="4"/>
    <n v="181"/>
    <n v="0"/>
    <n v="7"/>
    <n v="20"/>
    <m/>
    <m/>
    <m/>
    <x v="1"/>
  </r>
  <r>
    <s v="Exp3"/>
    <x v="103"/>
    <n v="78"/>
    <x v="1"/>
    <x v="7"/>
    <x v="11"/>
    <x v="4"/>
    <s v="Full_16h"/>
    <x v="0"/>
    <m/>
    <x v="2"/>
    <m/>
    <n v="7"/>
    <m/>
    <n v="375"/>
    <m/>
    <m/>
    <m/>
    <n v="15"/>
    <m/>
    <m/>
    <n v="4"/>
    <n v="181"/>
    <n v="0"/>
    <n v="7"/>
    <n v="22"/>
    <m/>
    <m/>
    <m/>
    <x v="1"/>
  </r>
  <r>
    <s v="Exp3"/>
    <x v="103"/>
    <n v="78"/>
    <x v="1"/>
    <x v="7"/>
    <x v="11"/>
    <x v="4"/>
    <s v="Full_16h"/>
    <x v="0"/>
    <m/>
    <x v="3"/>
    <m/>
    <n v="7"/>
    <m/>
    <n v="370"/>
    <m/>
    <m/>
    <m/>
    <n v="13"/>
    <m/>
    <m/>
    <n v="4"/>
    <n v="181"/>
    <n v="0"/>
    <n v="7"/>
    <n v="20"/>
    <m/>
    <m/>
    <m/>
    <x v="1"/>
  </r>
  <r>
    <s v="Exp3"/>
    <x v="103"/>
    <n v="78"/>
    <x v="1"/>
    <x v="7"/>
    <x v="11"/>
    <x v="4"/>
    <s v="Full_16h"/>
    <x v="0"/>
    <m/>
    <x v="4"/>
    <m/>
    <n v="7"/>
    <m/>
    <n v="345"/>
    <m/>
    <m/>
    <m/>
    <n v="14"/>
    <m/>
    <m/>
    <n v="4"/>
    <n v="181"/>
    <n v="0"/>
    <n v="7"/>
    <n v="21"/>
    <m/>
    <m/>
    <m/>
    <x v="1"/>
  </r>
  <r>
    <s v="Exp3"/>
    <x v="103"/>
    <n v="78"/>
    <x v="1"/>
    <x v="7"/>
    <x v="11"/>
    <x v="4"/>
    <s v="Full_16h"/>
    <x v="0"/>
    <m/>
    <x v="5"/>
    <m/>
    <n v="7"/>
    <m/>
    <n v="357"/>
    <m/>
    <m/>
    <m/>
    <n v="12"/>
    <m/>
    <m/>
    <n v="4"/>
    <n v="181"/>
    <n v="0"/>
    <n v="7"/>
    <n v="19"/>
    <m/>
    <m/>
    <m/>
    <x v="1"/>
  </r>
  <r>
    <s v="Exp3"/>
    <x v="104"/>
    <n v="104"/>
    <x v="1"/>
    <x v="7"/>
    <x v="11"/>
    <x v="4"/>
    <s v="Full_16h"/>
    <x v="0"/>
    <n v="104"/>
    <x v="1"/>
    <m/>
    <n v="7"/>
    <m/>
    <n v="335"/>
    <m/>
    <m/>
    <m/>
    <n v="15"/>
    <m/>
    <m/>
    <n v="3"/>
    <n v="181"/>
    <n v="0"/>
    <n v="7"/>
    <n v="22"/>
    <m/>
    <m/>
    <m/>
    <x v="1"/>
  </r>
  <r>
    <s v="Exp3"/>
    <x v="104"/>
    <n v="104"/>
    <x v="1"/>
    <x v="7"/>
    <x v="11"/>
    <x v="4"/>
    <s v="Full_16h"/>
    <x v="0"/>
    <m/>
    <x v="2"/>
    <m/>
    <n v="7"/>
    <m/>
    <n v="375"/>
    <m/>
    <m/>
    <m/>
    <n v="15"/>
    <m/>
    <m/>
    <n v="4"/>
    <n v="181"/>
    <n v="0"/>
    <n v="7"/>
    <n v="22"/>
    <m/>
    <m/>
    <m/>
    <x v="1"/>
  </r>
  <r>
    <s v="Exp3"/>
    <x v="104"/>
    <n v="104"/>
    <x v="1"/>
    <x v="7"/>
    <x v="11"/>
    <x v="4"/>
    <s v="Full_16h"/>
    <x v="0"/>
    <m/>
    <x v="3"/>
    <m/>
    <n v="7"/>
    <m/>
    <n v="300"/>
    <m/>
    <m/>
    <m/>
    <n v="14"/>
    <m/>
    <m/>
    <n v="3"/>
    <n v="181"/>
    <n v="0"/>
    <n v="7"/>
    <n v="21"/>
    <m/>
    <m/>
    <m/>
    <x v="1"/>
  </r>
  <r>
    <s v="Exp3"/>
    <x v="104"/>
    <n v="104"/>
    <x v="1"/>
    <x v="7"/>
    <x v="11"/>
    <x v="4"/>
    <s v="Full_16h"/>
    <x v="0"/>
    <m/>
    <x v="4"/>
    <m/>
    <n v="7"/>
    <m/>
    <n v="240"/>
    <m/>
    <m/>
    <m/>
    <n v="8"/>
    <m/>
    <m/>
    <n v="3"/>
    <n v="181"/>
    <n v="0"/>
    <n v="7"/>
    <n v="15"/>
    <m/>
    <m/>
    <m/>
    <x v="1"/>
  </r>
  <r>
    <s v="Exp3"/>
    <x v="105"/>
    <n v="127"/>
    <x v="1"/>
    <x v="7"/>
    <x v="11"/>
    <x v="4"/>
    <s v="Full_16h"/>
    <x v="0"/>
    <n v="127"/>
    <x v="1"/>
    <m/>
    <n v="8"/>
    <m/>
    <n v="360"/>
    <m/>
    <m/>
    <m/>
    <n v="15"/>
    <m/>
    <m/>
    <n v="4"/>
    <n v="181"/>
    <n v="0"/>
    <n v="8"/>
    <n v="23"/>
    <m/>
    <m/>
    <m/>
    <x v="1"/>
  </r>
  <r>
    <s v="Exp3"/>
    <x v="105"/>
    <n v="127"/>
    <x v="1"/>
    <x v="7"/>
    <x v="11"/>
    <x v="4"/>
    <s v="Full_16h"/>
    <x v="0"/>
    <m/>
    <x v="2"/>
    <m/>
    <n v="8"/>
    <m/>
    <n v="335"/>
    <m/>
    <m/>
    <m/>
    <n v="12"/>
    <m/>
    <m/>
    <n v="4"/>
    <n v="181"/>
    <n v="0"/>
    <n v="8"/>
    <n v="20"/>
    <m/>
    <m/>
    <m/>
    <x v="1"/>
  </r>
  <r>
    <s v="Exp3"/>
    <x v="105"/>
    <n v="127"/>
    <x v="1"/>
    <x v="7"/>
    <x v="11"/>
    <x v="4"/>
    <s v="Full_16h"/>
    <x v="0"/>
    <m/>
    <x v="3"/>
    <m/>
    <n v="6"/>
    <m/>
    <n v="327"/>
    <m/>
    <m/>
    <m/>
    <n v="12"/>
    <m/>
    <m/>
    <n v="4"/>
    <n v="181"/>
    <n v="0"/>
    <n v="6"/>
    <n v="18"/>
    <m/>
    <m/>
    <m/>
    <x v="1"/>
  </r>
  <r>
    <s v="Exp3"/>
    <x v="105"/>
    <n v="127"/>
    <x v="1"/>
    <x v="7"/>
    <x v="11"/>
    <x v="4"/>
    <s v="Full_16h"/>
    <x v="0"/>
    <m/>
    <x v="4"/>
    <m/>
    <n v="7"/>
    <m/>
    <n v="272"/>
    <m/>
    <m/>
    <m/>
    <n v="10"/>
    <m/>
    <m/>
    <n v="4"/>
    <n v="181"/>
    <n v="0"/>
    <n v="7"/>
    <n v="17"/>
    <m/>
    <m/>
    <m/>
    <x v="1"/>
  </r>
  <r>
    <s v="Exp3"/>
    <x v="106"/>
    <n v="231"/>
    <x v="1"/>
    <x v="7"/>
    <x v="11"/>
    <x v="4"/>
    <s v="Full_16h"/>
    <x v="0"/>
    <n v="231"/>
    <x v="1"/>
    <m/>
    <n v="6"/>
    <m/>
    <n v="385"/>
    <m/>
    <m/>
    <m/>
    <n v="17"/>
    <m/>
    <m/>
    <n v="4"/>
    <n v="181"/>
    <n v="0"/>
    <n v="6"/>
    <n v="23"/>
    <m/>
    <m/>
    <m/>
    <x v="1"/>
  </r>
  <r>
    <s v="Exp3"/>
    <x v="106"/>
    <n v="231"/>
    <x v="1"/>
    <x v="7"/>
    <x v="11"/>
    <x v="4"/>
    <s v="Full_16h"/>
    <x v="0"/>
    <m/>
    <x v="2"/>
    <m/>
    <n v="6"/>
    <m/>
    <n v="345"/>
    <m/>
    <m/>
    <m/>
    <n v="17"/>
    <m/>
    <m/>
    <n v="3"/>
    <n v="181"/>
    <n v="0"/>
    <n v="6"/>
    <n v="23"/>
    <m/>
    <m/>
    <m/>
    <x v="1"/>
  </r>
  <r>
    <s v="Exp3"/>
    <x v="106"/>
    <n v="231"/>
    <x v="1"/>
    <x v="7"/>
    <x v="11"/>
    <x v="4"/>
    <s v="Full_16h"/>
    <x v="0"/>
    <m/>
    <x v="3"/>
    <m/>
    <n v="6"/>
    <m/>
    <n v="315"/>
    <m/>
    <m/>
    <m/>
    <n v="17"/>
    <m/>
    <m/>
    <n v="3"/>
    <n v="181"/>
    <n v="0"/>
    <n v="6"/>
    <n v="23"/>
    <m/>
    <m/>
    <m/>
    <x v="1"/>
  </r>
  <r>
    <s v="Exp3"/>
    <x v="106"/>
    <n v="231"/>
    <x v="1"/>
    <x v="7"/>
    <x v="11"/>
    <x v="4"/>
    <s v="Full_16h"/>
    <x v="0"/>
    <m/>
    <x v="4"/>
    <m/>
    <n v="6"/>
    <m/>
    <n v="247"/>
    <m/>
    <m/>
    <m/>
    <n v="13"/>
    <m/>
    <m/>
    <n v="3"/>
    <n v="181"/>
    <n v="0"/>
    <n v="6"/>
    <n v="19"/>
    <m/>
    <m/>
    <m/>
    <x v="1"/>
  </r>
  <r>
    <s v="Exp3"/>
    <x v="107"/>
    <n v="272"/>
    <x v="1"/>
    <x v="7"/>
    <x v="11"/>
    <x v="4"/>
    <s v="Full_16h"/>
    <x v="0"/>
    <n v="272"/>
    <x v="1"/>
    <m/>
    <n v="7"/>
    <m/>
    <n v="427"/>
    <m/>
    <m/>
    <m/>
    <n v="14"/>
    <m/>
    <m/>
    <n v="4"/>
    <n v="181"/>
    <n v="0"/>
    <n v="7"/>
    <n v="21"/>
    <m/>
    <m/>
    <m/>
    <x v="1"/>
  </r>
  <r>
    <s v="Exp3"/>
    <x v="107"/>
    <n v="272"/>
    <x v="1"/>
    <x v="7"/>
    <x v="11"/>
    <x v="4"/>
    <s v="Full_16h"/>
    <x v="0"/>
    <m/>
    <x v="2"/>
    <m/>
    <n v="6"/>
    <m/>
    <n v="360"/>
    <m/>
    <m/>
    <m/>
    <n v="15"/>
    <m/>
    <m/>
    <n v="4"/>
    <n v="181"/>
    <n v="0"/>
    <n v="6"/>
    <n v="21"/>
    <m/>
    <m/>
    <m/>
    <x v="1"/>
  </r>
  <r>
    <s v="Exp3"/>
    <x v="107"/>
    <n v="272"/>
    <x v="1"/>
    <x v="7"/>
    <x v="11"/>
    <x v="4"/>
    <s v="Full_16h"/>
    <x v="0"/>
    <m/>
    <x v="3"/>
    <m/>
    <n v="6"/>
    <m/>
    <n v="337"/>
    <m/>
    <m/>
    <m/>
    <n v="15"/>
    <m/>
    <m/>
    <n v="3"/>
    <n v="181"/>
    <n v="0"/>
    <n v="6"/>
    <n v="21"/>
    <m/>
    <m/>
    <m/>
    <x v="1"/>
  </r>
  <r>
    <s v="Exp3"/>
    <x v="107"/>
    <n v="272"/>
    <x v="1"/>
    <x v="7"/>
    <x v="11"/>
    <x v="4"/>
    <s v="Full_16h"/>
    <x v="0"/>
    <m/>
    <x v="4"/>
    <m/>
    <n v="6"/>
    <m/>
    <n v="340"/>
    <m/>
    <m/>
    <m/>
    <n v="11"/>
    <m/>
    <m/>
    <n v="4"/>
    <n v="181"/>
    <n v="0"/>
    <n v="6"/>
    <n v="17"/>
    <m/>
    <m/>
    <m/>
    <x v="1"/>
  </r>
  <r>
    <s v="Exp3"/>
    <x v="108"/>
    <n v="289"/>
    <x v="1"/>
    <x v="7"/>
    <x v="11"/>
    <x v="4"/>
    <s v="Full_16h"/>
    <x v="0"/>
    <n v="289"/>
    <x v="1"/>
    <m/>
    <n v="6"/>
    <m/>
    <n v="325"/>
    <m/>
    <m/>
    <m/>
    <n v="15"/>
    <m/>
    <m/>
    <n v="3"/>
    <n v="181"/>
    <n v="0"/>
    <n v="6"/>
    <n v="21"/>
    <m/>
    <m/>
    <m/>
    <x v="1"/>
  </r>
  <r>
    <s v="Exp3"/>
    <x v="109"/>
    <n v="305"/>
    <x v="1"/>
    <x v="7"/>
    <x v="11"/>
    <x v="4"/>
    <s v="Full_16h"/>
    <x v="0"/>
    <n v="305"/>
    <x v="1"/>
    <m/>
    <n v="7"/>
    <m/>
    <n v="380"/>
    <m/>
    <m/>
    <m/>
    <n v="15"/>
    <m/>
    <m/>
    <n v="4"/>
    <n v="181"/>
    <n v="0"/>
    <n v="7"/>
    <n v="22"/>
    <m/>
    <m/>
    <m/>
    <x v="1"/>
  </r>
  <r>
    <s v="Exp3"/>
    <x v="109"/>
    <n v="305"/>
    <x v="1"/>
    <x v="7"/>
    <x v="11"/>
    <x v="4"/>
    <s v="Full_16h"/>
    <x v="0"/>
    <m/>
    <x v="2"/>
    <m/>
    <n v="7"/>
    <m/>
    <n v="390"/>
    <m/>
    <m/>
    <m/>
    <n v="16"/>
    <m/>
    <m/>
    <n v="4"/>
    <n v="181"/>
    <n v="0"/>
    <n v="7"/>
    <n v="23"/>
    <m/>
    <m/>
    <m/>
    <x v="1"/>
  </r>
  <r>
    <s v="Exp3"/>
    <x v="109"/>
    <n v="305"/>
    <x v="1"/>
    <x v="7"/>
    <x v="11"/>
    <x v="4"/>
    <s v="Full_16h"/>
    <x v="0"/>
    <m/>
    <x v="3"/>
    <m/>
    <n v="7"/>
    <m/>
    <n v="375"/>
    <m/>
    <m/>
    <m/>
    <n v="14"/>
    <m/>
    <m/>
    <n v="4"/>
    <n v="181"/>
    <n v="0"/>
    <n v="7"/>
    <n v="21"/>
    <m/>
    <m/>
    <m/>
    <x v="1"/>
  </r>
  <r>
    <s v="Exp3"/>
    <x v="109"/>
    <n v="305"/>
    <x v="1"/>
    <x v="7"/>
    <x v="11"/>
    <x v="4"/>
    <s v="Full_16h"/>
    <x v="0"/>
    <m/>
    <x v="4"/>
    <m/>
    <n v="8"/>
    <m/>
    <n v="402"/>
    <m/>
    <m/>
    <m/>
    <n v="16"/>
    <m/>
    <m/>
    <n v="4"/>
    <n v="181"/>
    <n v="0"/>
    <n v="8"/>
    <n v="24"/>
    <m/>
    <m/>
    <m/>
    <x v="1"/>
  </r>
  <r>
    <s v="Exp3"/>
    <x v="110"/>
    <n v="321"/>
    <x v="1"/>
    <x v="7"/>
    <x v="11"/>
    <x v="4"/>
    <s v="Full_16h"/>
    <x v="0"/>
    <n v="321"/>
    <x v="1"/>
    <m/>
    <n v="8"/>
    <m/>
    <n v="400"/>
    <m/>
    <m/>
    <m/>
    <n v="17"/>
    <m/>
    <m/>
    <n v="4"/>
    <n v="181"/>
    <n v="0"/>
    <n v="8"/>
    <n v="25"/>
    <m/>
    <m/>
    <m/>
    <x v="1"/>
  </r>
  <r>
    <s v="Exp3"/>
    <x v="110"/>
    <n v="321"/>
    <x v="1"/>
    <x v="7"/>
    <x v="11"/>
    <x v="4"/>
    <s v="Full_16h"/>
    <x v="0"/>
    <m/>
    <x v="2"/>
    <m/>
    <n v="7"/>
    <m/>
    <n v="325"/>
    <m/>
    <m/>
    <m/>
    <n v="16"/>
    <m/>
    <m/>
    <n v="4"/>
    <n v="181"/>
    <n v="0"/>
    <n v="7"/>
    <n v="23"/>
    <m/>
    <m/>
    <m/>
    <x v="1"/>
  </r>
  <r>
    <s v="Exp3"/>
    <x v="110"/>
    <n v="321"/>
    <x v="1"/>
    <x v="7"/>
    <x v="11"/>
    <x v="4"/>
    <s v="Full_16h"/>
    <x v="0"/>
    <m/>
    <x v="3"/>
    <m/>
    <n v="7"/>
    <m/>
    <n v="330"/>
    <m/>
    <m/>
    <m/>
    <n v="16"/>
    <m/>
    <m/>
    <n v="4"/>
    <n v="181"/>
    <n v="0"/>
    <n v="7"/>
    <n v="23"/>
    <m/>
    <m/>
    <m/>
    <x v="1"/>
  </r>
  <r>
    <s v="Exp3"/>
    <x v="110"/>
    <n v="321"/>
    <x v="1"/>
    <x v="7"/>
    <x v="11"/>
    <x v="4"/>
    <s v="Full_16h"/>
    <x v="0"/>
    <m/>
    <x v="4"/>
    <m/>
    <n v="7"/>
    <m/>
    <n v="360"/>
    <m/>
    <m/>
    <m/>
    <n v="14"/>
    <m/>
    <m/>
    <n v="4"/>
    <n v="181"/>
    <n v="0"/>
    <n v="7"/>
    <n v="21"/>
    <m/>
    <m/>
    <m/>
    <x v="1"/>
  </r>
  <r>
    <s v="Exp3"/>
    <x v="111"/>
    <n v="50"/>
    <x v="1"/>
    <x v="7"/>
    <x v="7"/>
    <x v="11"/>
    <s v="Full_16h"/>
    <x v="0"/>
    <n v="50"/>
    <x v="1"/>
    <n v="0"/>
    <n v="2"/>
    <n v="3"/>
    <n v="40"/>
    <m/>
    <n v="147"/>
    <n v="4"/>
    <n v="3"/>
    <n v="0"/>
    <s v="V"/>
    <m/>
    <n v="168.6"/>
    <n v="0.87188612099644136"/>
    <n v="2.8718861209964412"/>
    <n v="9"/>
    <m/>
    <m/>
    <m/>
    <x v="2"/>
  </r>
  <r>
    <s v="Exp3"/>
    <x v="111"/>
    <n v="50"/>
    <x v="1"/>
    <x v="7"/>
    <x v="7"/>
    <x v="11"/>
    <s v="Full_16h"/>
    <x v="0"/>
    <m/>
    <x v="2"/>
    <n v="0"/>
    <n v="2"/>
    <n v="3"/>
    <n v="55"/>
    <n v="104"/>
    <n v="182"/>
    <n v="3"/>
    <n v="3"/>
    <n v="0"/>
    <s v="V"/>
    <m/>
    <n v="168.6"/>
    <n v="1.0794780545670226"/>
    <n v="3.0794780545670228"/>
    <n v="8"/>
    <m/>
    <m/>
    <m/>
    <x v="2"/>
  </r>
  <r>
    <s v="Exp3"/>
    <x v="111"/>
    <n v="50"/>
    <x v="1"/>
    <x v="7"/>
    <x v="7"/>
    <x v="11"/>
    <s v="Full_16h"/>
    <x v="0"/>
    <m/>
    <x v="3"/>
    <n v="0"/>
    <n v="2"/>
    <n v="3"/>
    <n v="56"/>
    <n v="100"/>
    <n v="161"/>
    <n v="3"/>
    <n v="3"/>
    <n v="0"/>
    <s v="V"/>
    <m/>
    <n v="168.6"/>
    <n v="0.95492289442467382"/>
    <n v="2.9549228944246737"/>
    <n v="8"/>
    <m/>
    <m/>
    <m/>
    <x v="2"/>
  </r>
  <r>
    <s v="Exp3"/>
    <x v="111"/>
    <n v="50"/>
    <x v="1"/>
    <x v="7"/>
    <x v="7"/>
    <x v="11"/>
    <s v="Full_16h"/>
    <x v="0"/>
    <m/>
    <x v="4"/>
    <n v="0"/>
    <n v="2"/>
    <n v="3"/>
    <n v="51"/>
    <n v="124"/>
    <n v="92"/>
    <n v="3"/>
    <n v="2"/>
    <n v="0"/>
    <s v="V"/>
    <m/>
    <n v="168.6"/>
    <n v="0.5456702253855279"/>
    <n v="2.5456702253855279"/>
    <n v="7"/>
    <m/>
    <m/>
    <m/>
    <x v="2"/>
  </r>
  <r>
    <s v="Exp3"/>
    <x v="112"/>
    <n v="144"/>
    <x v="1"/>
    <x v="7"/>
    <x v="7"/>
    <x v="11"/>
    <s v="Full_16h"/>
    <x v="0"/>
    <n v="144"/>
    <x v="1"/>
    <n v="1"/>
    <n v="2"/>
    <n v="3"/>
    <n v="42"/>
    <m/>
    <n v="151"/>
    <n v="3"/>
    <n v="3"/>
    <n v="0"/>
    <s v="V"/>
    <m/>
    <n v="168.6"/>
    <n v="0.89561091340450771"/>
    <n v="2.8956109134045076"/>
    <n v="8"/>
    <m/>
    <m/>
    <m/>
    <x v="2"/>
  </r>
  <r>
    <s v="Exp3"/>
    <x v="112"/>
    <n v="144"/>
    <x v="1"/>
    <x v="7"/>
    <x v="7"/>
    <x v="11"/>
    <s v="Full_16h"/>
    <x v="0"/>
    <m/>
    <x v="2"/>
    <n v="0"/>
    <n v="2"/>
    <n v="3"/>
    <n v="68"/>
    <n v="101"/>
    <n v="150"/>
    <n v="3"/>
    <n v="2"/>
    <n v="0"/>
    <s v="V"/>
    <m/>
    <n v="168.6"/>
    <n v="0.88967971530249113"/>
    <n v="2.8896797153024911"/>
    <n v="7"/>
    <m/>
    <m/>
    <m/>
    <x v="2"/>
  </r>
  <r>
    <s v="Exp3"/>
    <x v="112"/>
    <n v="144"/>
    <x v="1"/>
    <x v="7"/>
    <x v="7"/>
    <x v="11"/>
    <s v="Full_16h"/>
    <x v="0"/>
    <m/>
    <x v="3"/>
    <n v="0"/>
    <n v="2"/>
    <n v="3"/>
    <n v="42"/>
    <n v="67"/>
    <n v="87"/>
    <n v="3"/>
    <n v="3"/>
    <n v="0"/>
    <s v="V"/>
    <m/>
    <n v="168.6"/>
    <n v="0.51601423487544484"/>
    <n v="2.5160142348754446"/>
    <n v="8"/>
    <m/>
    <m/>
    <m/>
    <x v="2"/>
  </r>
  <r>
    <s v="Exp3"/>
    <x v="112"/>
    <n v="144"/>
    <x v="1"/>
    <x v="7"/>
    <x v="7"/>
    <x v="11"/>
    <s v="Full_16h"/>
    <x v="0"/>
    <m/>
    <x v="4"/>
    <n v="0"/>
    <n v="2"/>
    <n v="3"/>
    <n v="54"/>
    <n v="86"/>
    <n v="29"/>
    <n v="4"/>
    <n v="2"/>
    <n v="0"/>
    <s v="V"/>
    <m/>
    <n v="168.6"/>
    <n v="0.17200474495848161"/>
    <n v="2.1720047449584818"/>
    <n v="8"/>
    <m/>
    <m/>
    <m/>
    <x v="2"/>
  </r>
  <r>
    <s v="Exp3"/>
    <x v="113"/>
    <n v="314"/>
    <x v="1"/>
    <x v="7"/>
    <x v="7"/>
    <x v="11"/>
    <s v="Full_16h"/>
    <x v="10"/>
    <n v="314"/>
    <x v="1"/>
    <n v="0"/>
    <n v="3"/>
    <n v="4"/>
    <n v="55"/>
    <n v="180"/>
    <n v="35"/>
    <n v="3"/>
    <n v="3"/>
    <n v="0"/>
    <s v="V"/>
    <m/>
    <n v="212.4"/>
    <n v="0.1647834274952919"/>
    <n v="3.164783427495292"/>
    <n v="9"/>
    <m/>
    <m/>
    <m/>
    <x v="2"/>
  </r>
  <r>
    <s v="Exp3"/>
    <x v="113"/>
    <n v="314"/>
    <x v="1"/>
    <x v="7"/>
    <x v="7"/>
    <x v="11"/>
    <s v="Full_16h"/>
    <x v="0"/>
    <m/>
    <x v="2"/>
    <n v="1"/>
    <n v="2"/>
    <n v="3"/>
    <n v="49"/>
    <n v="134"/>
    <n v="139"/>
    <n v="3"/>
    <n v="2"/>
    <n v="0"/>
    <s v="V"/>
    <m/>
    <n v="168.6"/>
    <n v="0.82443653618030843"/>
    <n v="2.8244365361803085"/>
    <n v="7"/>
    <m/>
    <m/>
    <m/>
    <x v="2"/>
  </r>
  <r>
    <s v="Exp3"/>
    <x v="113"/>
    <n v="314"/>
    <x v="1"/>
    <x v="7"/>
    <x v="7"/>
    <x v="11"/>
    <s v="Full_16h"/>
    <x v="0"/>
    <m/>
    <x v="3"/>
    <n v="0"/>
    <n v="2"/>
    <n v="3"/>
    <n v="60"/>
    <n v="124"/>
    <n v="199"/>
    <n v="3"/>
    <n v="3"/>
    <n v="0"/>
    <s v="V"/>
    <m/>
    <n v="168.6"/>
    <n v="1.1803084223013049"/>
    <n v="3.1803084223013052"/>
    <n v="8"/>
    <m/>
    <m/>
    <m/>
    <x v="2"/>
  </r>
  <r>
    <s v="Exp3"/>
    <x v="113"/>
    <n v="314"/>
    <x v="1"/>
    <x v="7"/>
    <x v="7"/>
    <x v="11"/>
    <s v="Full_16h"/>
    <x v="0"/>
    <m/>
    <x v="4"/>
    <n v="0"/>
    <n v="2"/>
    <n v="3"/>
    <n v="51"/>
    <n v="92"/>
    <n v="116"/>
    <n v="3"/>
    <n v="3"/>
    <n v="0"/>
    <s v="V"/>
    <m/>
    <n v="168.6"/>
    <n v="0.68801897983392646"/>
    <n v="2.6880189798339265"/>
    <n v="8"/>
    <m/>
    <m/>
    <m/>
    <x v="2"/>
  </r>
  <r>
    <s v="Exp3"/>
    <x v="114"/>
    <n v="59"/>
    <x v="1"/>
    <x v="7"/>
    <x v="7"/>
    <x v="12"/>
    <s v="Full_16h"/>
    <x v="0"/>
    <n v="59"/>
    <x v="1"/>
    <n v="2"/>
    <n v="4"/>
    <n v="5"/>
    <n v="70"/>
    <m/>
    <n v="125"/>
    <n v="4"/>
    <n v="9"/>
    <m/>
    <s v="DR"/>
    <m/>
    <n v="214"/>
    <n v="0.58411214953271029"/>
    <n v="4.58411214953271"/>
    <n v="17"/>
    <m/>
    <m/>
    <m/>
    <x v="2"/>
  </r>
  <r>
    <s v="Exp3"/>
    <x v="114"/>
    <n v="59"/>
    <x v="1"/>
    <x v="7"/>
    <x v="7"/>
    <x v="12"/>
    <s v="Full_16h"/>
    <x v="0"/>
    <m/>
    <x v="2"/>
    <n v="2"/>
    <n v="4"/>
    <n v="5"/>
    <n v="66"/>
    <n v="238"/>
    <n v="40"/>
    <n v="5"/>
    <n v="9"/>
    <m/>
    <s v="DR"/>
    <m/>
    <n v="214"/>
    <n v="0.18691588785046728"/>
    <n v="4.1869158878504669"/>
    <n v="18"/>
    <m/>
    <m/>
    <m/>
    <x v="2"/>
  </r>
  <r>
    <s v="Exp3"/>
    <x v="114"/>
    <n v="59"/>
    <x v="1"/>
    <x v="7"/>
    <x v="7"/>
    <x v="12"/>
    <s v="Full_16h"/>
    <x v="0"/>
    <m/>
    <x v="3"/>
    <n v="0"/>
    <n v="3"/>
    <n v="4"/>
    <n v="50"/>
    <n v="164"/>
    <n v="138"/>
    <n v="4"/>
    <n v="3"/>
    <m/>
    <s v="V"/>
    <m/>
    <n v="212.4"/>
    <n v="0.64971751412429379"/>
    <n v="3.6497175141242937"/>
    <n v="10"/>
    <m/>
    <m/>
    <m/>
    <x v="2"/>
  </r>
  <r>
    <s v="Exp3"/>
    <x v="114"/>
    <n v="59"/>
    <x v="1"/>
    <x v="7"/>
    <x v="7"/>
    <x v="12"/>
    <s v="Full_16h"/>
    <x v="0"/>
    <m/>
    <x v="4"/>
    <n v="0"/>
    <n v="3"/>
    <n v="4"/>
    <n v="80"/>
    <n v="115"/>
    <n v="63"/>
    <n v="3"/>
    <n v="3"/>
    <m/>
    <s v="V"/>
    <m/>
    <n v="212.4"/>
    <n v="0.29661016949152541"/>
    <n v="3.2966101694915255"/>
    <n v="9"/>
    <m/>
    <m/>
    <m/>
    <x v="2"/>
  </r>
  <r>
    <s v="Exp3"/>
    <x v="115"/>
    <n v="85"/>
    <x v="1"/>
    <x v="7"/>
    <x v="7"/>
    <x v="12"/>
    <s v="Full_16h"/>
    <x v="0"/>
    <n v="85"/>
    <x v="1"/>
    <n v="1"/>
    <n v="4"/>
    <n v="5"/>
    <n v="72"/>
    <m/>
    <n v="92"/>
    <n v="5"/>
    <n v="9"/>
    <m/>
    <s v="E"/>
    <m/>
    <n v="214"/>
    <n v="0.42990654205607476"/>
    <n v="4.4299065420560746"/>
    <n v="18"/>
    <m/>
    <m/>
    <m/>
    <x v="2"/>
  </r>
  <r>
    <s v="Exp3"/>
    <x v="115"/>
    <n v="85"/>
    <x v="1"/>
    <x v="7"/>
    <x v="7"/>
    <x v="12"/>
    <s v="Full_16h"/>
    <x v="0"/>
    <m/>
    <x v="2"/>
    <n v="2"/>
    <n v="4"/>
    <n v="5"/>
    <n v="74"/>
    <n v="215"/>
    <n v="134"/>
    <m/>
    <m/>
    <m/>
    <m/>
    <m/>
    <n v="214"/>
    <n v="0.62616822429906538"/>
    <n v="4.6261682242990654"/>
    <s v=""/>
    <m/>
    <m/>
    <m/>
    <x v="2"/>
  </r>
  <r>
    <s v="Exp3"/>
    <x v="115"/>
    <n v="85"/>
    <x v="1"/>
    <x v="7"/>
    <x v="7"/>
    <x v="12"/>
    <s v="Full_16h"/>
    <x v="0"/>
    <m/>
    <x v="3"/>
    <n v="0"/>
    <n v="5"/>
    <n v="6"/>
    <n v="60"/>
    <n v="158"/>
    <n v="47"/>
    <n v="5"/>
    <n v="4"/>
    <m/>
    <s v="E"/>
    <m/>
    <n v="196.375"/>
    <n v="0.23933800127307447"/>
    <n v="5.2393380012730741"/>
    <n v="14"/>
    <m/>
    <m/>
    <m/>
    <x v="2"/>
  </r>
  <r>
    <s v="Exp3"/>
    <x v="116"/>
    <n v="296"/>
    <x v="1"/>
    <x v="7"/>
    <x v="7"/>
    <x v="12"/>
    <s v="Full_16h"/>
    <x v="0"/>
    <n v="296"/>
    <x v="1"/>
    <n v="2"/>
    <n v="4"/>
    <n v="5"/>
    <n v="55"/>
    <m/>
    <n v="220"/>
    <n v="4"/>
    <n v="6"/>
    <m/>
    <s v="E"/>
    <m/>
    <n v="214"/>
    <n v="1.02803738317757"/>
    <n v="5.02803738317757"/>
    <n v="14"/>
    <m/>
    <m/>
    <m/>
    <x v="2"/>
  </r>
  <r>
    <s v="Exp3"/>
    <x v="116"/>
    <n v="296"/>
    <x v="1"/>
    <x v="7"/>
    <x v="7"/>
    <x v="12"/>
    <s v="Full_16h"/>
    <x v="0"/>
    <m/>
    <x v="2"/>
    <n v="1"/>
    <n v="3"/>
    <n v="4"/>
    <n v="78"/>
    <n v="220"/>
    <n v="236"/>
    <n v="5"/>
    <n v="9"/>
    <m/>
    <s v="DR"/>
    <m/>
    <n v="212.4"/>
    <n v="1.1111111111111112"/>
    <n v="4.1111111111111107"/>
    <n v="17"/>
    <m/>
    <m/>
    <m/>
    <x v="2"/>
  </r>
  <r>
    <s v="Exp3"/>
    <x v="116"/>
    <n v="296"/>
    <x v="1"/>
    <x v="7"/>
    <x v="7"/>
    <x v="12"/>
    <s v="Full_16h"/>
    <x v="0"/>
    <m/>
    <x v="3"/>
    <n v="2"/>
    <n v="4"/>
    <n v="5"/>
    <n v="73"/>
    <n v="235"/>
    <n v="133"/>
    <n v="4"/>
    <n v="8"/>
    <m/>
    <s v="E"/>
    <m/>
    <n v="214"/>
    <n v="0.62149532710280375"/>
    <n v="4.6214953271028039"/>
    <n v="16"/>
    <m/>
    <m/>
    <m/>
    <x v="2"/>
  </r>
  <r>
    <s v="Exp3"/>
    <x v="116"/>
    <n v="296"/>
    <x v="1"/>
    <x v="7"/>
    <x v="7"/>
    <x v="12"/>
    <s v="Full_16h"/>
    <x v="0"/>
    <m/>
    <x v="4"/>
    <n v="0"/>
    <n v="3"/>
    <n v="4"/>
    <n v="50"/>
    <n v="164"/>
    <n v="165"/>
    <n v="4"/>
    <n v="6"/>
    <m/>
    <s v="E"/>
    <m/>
    <n v="212.4"/>
    <n v="0.7768361581920904"/>
    <n v="3.7768361581920904"/>
    <n v="13"/>
    <m/>
    <m/>
    <m/>
    <x v="2"/>
  </r>
  <r>
    <s v="Exp3"/>
    <x v="117"/>
    <n v="99"/>
    <x v="1"/>
    <x v="7"/>
    <x v="7"/>
    <x v="13"/>
    <s v="Full_16h"/>
    <x v="0"/>
    <n v="99"/>
    <x v="1"/>
    <n v="1"/>
    <n v="4"/>
    <n v="5"/>
    <n v="66"/>
    <n v="238"/>
    <n v="196"/>
    <n v="4"/>
    <n v="14"/>
    <m/>
    <s v="DR"/>
    <n v="0"/>
    <n v="214"/>
    <n v="0.91588785046728971"/>
    <n v="4.91588785046729"/>
    <n v="22"/>
    <m/>
    <m/>
    <m/>
    <x v="2"/>
  </r>
  <r>
    <s v="Exp3"/>
    <x v="117"/>
    <n v="99"/>
    <x v="1"/>
    <x v="7"/>
    <x v="7"/>
    <x v="13"/>
    <s v="Full_16h"/>
    <x v="0"/>
    <m/>
    <x v="2"/>
    <n v="1"/>
    <n v="4"/>
    <n v="5"/>
    <n v="74"/>
    <n v="234"/>
    <n v="213"/>
    <n v="4"/>
    <n v="12"/>
    <m/>
    <s v="DR"/>
    <n v="0"/>
    <n v="214"/>
    <n v="0.99532710280373837"/>
    <n v="4.9953271028037385"/>
    <n v="20"/>
    <m/>
    <m/>
    <m/>
    <x v="2"/>
  </r>
  <r>
    <s v="Exp3"/>
    <x v="117"/>
    <n v="99"/>
    <x v="1"/>
    <x v="7"/>
    <x v="7"/>
    <x v="13"/>
    <s v="Full_16h"/>
    <x v="0"/>
    <m/>
    <x v="3"/>
    <n v="2"/>
    <n v="5"/>
    <n v="6"/>
    <n v="70"/>
    <n v="225"/>
    <n v="52"/>
    <n v="3"/>
    <n v="15"/>
    <m/>
    <s v="DR nearly TS"/>
    <n v="1"/>
    <n v="196.375"/>
    <n v="0.26479949077021003"/>
    <n v="5.2647994907702103"/>
    <n v="23"/>
    <m/>
    <m/>
    <m/>
    <x v="2"/>
  </r>
  <r>
    <s v="Exp3"/>
    <x v="117"/>
    <n v="99"/>
    <x v="1"/>
    <x v="7"/>
    <x v="7"/>
    <x v="13"/>
    <s v="Full_16h"/>
    <x v="0"/>
    <m/>
    <x v="4"/>
    <n v="1"/>
    <n v="4"/>
    <n v="6"/>
    <n v="80"/>
    <n v="207"/>
    <n v="20"/>
    <n v="3"/>
    <n v="14"/>
    <n v="11"/>
    <s v="DR nearly TS"/>
    <n v="2"/>
    <n v="214"/>
    <n v="9.3457943925233641E-2"/>
    <n v="4.0934579439252339"/>
    <n v="21"/>
    <m/>
    <m/>
    <m/>
    <x v="2"/>
  </r>
  <r>
    <s v="Exp3"/>
    <x v="118"/>
    <n v="247"/>
    <x v="1"/>
    <x v="7"/>
    <x v="7"/>
    <x v="13"/>
    <s v="Full_16h"/>
    <x v="11"/>
    <n v="247"/>
    <x v="1"/>
    <n v="1"/>
    <n v="5"/>
    <n v="6"/>
    <n v="73"/>
    <m/>
    <n v="47"/>
    <n v="4"/>
    <n v="11"/>
    <m/>
    <s v="DR"/>
    <m/>
    <n v="196.375"/>
    <n v="0.23933800127307447"/>
    <n v="5.2393380012730741"/>
    <n v="20"/>
    <m/>
    <m/>
    <m/>
    <x v="2"/>
  </r>
  <r>
    <s v="Exp3"/>
    <x v="118"/>
    <n v="247"/>
    <x v="1"/>
    <x v="7"/>
    <x v="7"/>
    <x v="13"/>
    <s v="Full_16h"/>
    <x v="0"/>
    <m/>
    <x v="2"/>
    <n v="2"/>
    <n v="4"/>
    <n v="5"/>
    <n v="65"/>
    <n v="220"/>
    <n v="225"/>
    <n v="4"/>
    <n v="14"/>
    <m/>
    <s v="DR nearly TS"/>
    <m/>
    <n v="214"/>
    <n v="1.0514018691588785"/>
    <n v="5.0514018691588785"/>
    <n v="22"/>
    <m/>
    <m/>
    <m/>
    <x v="2"/>
  </r>
  <r>
    <s v="Exp3"/>
    <x v="118"/>
    <n v="247"/>
    <x v="1"/>
    <x v="7"/>
    <x v="7"/>
    <x v="13"/>
    <s v="Full_16h"/>
    <x v="0"/>
    <m/>
    <x v="3"/>
    <n v="0"/>
    <n v="5"/>
    <n v="6"/>
    <n v="85"/>
    <n v="240"/>
    <n v="66"/>
    <n v="4"/>
    <n v="9"/>
    <m/>
    <s v="DR"/>
    <m/>
    <n v="196.375"/>
    <n v="0.33609166136218971"/>
    <n v="5.3360916613621896"/>
    <n v="18"/>
    <m/>
    <m/>
    <m/>
    <x v="2"/>
  </r>
  <r>
    <s v="Exp3"/>
    <x v="118"/>
    <n v="247"/>
    <x v="1"/>
    <x v="7"/>
    <x v="7"/>
    <x v="13"/>
    <s v="Full_16h"/>
    <x v="0"/>
    <m/>
    <x v="4"/>
    <n v="0"/>
    <n v="4"/>
    <n v="5"/>
    <n v="72"/>
    <n v="150"/>
    <n v="202"/>
    <n v="4"/>
    <n v="8"/>
    <m/>
    <s v="DR"/>
    <m/>
    <n v="214"/>
    <n v="0.94392523364485981"/>
    <n v="4.94392523364486"/>
    <n v="16"/>
    <m/>
    <m/>
    <m/>
    <x v="2"/>
  </r>
  <r>
    <s v="Exp3"/>
    <x v="119"/>
    <n v="290"/>
    <x v="1"/>
    <x v="7"/>
    <x v="7"/>
    <x v="13"/>
    <s v="Full_16h"/>
    <x v="0"/>
    <n v="290"/>
    <x v="1"/>
    <n v="2"/>
    <n v="4"/>
    <n v="5"/>
    <n v="70"/>
    <m/>
    <n v="227"/>
    <n v="4"/>
    <n v="13"/>
    <m/>
    <s v="DR nearly TS"/>
    <n v="0"/>
    <n v="214"/>
    <n v="1.0607476635514019"/>
    <n v="5.0607476635514015"/>
    <n v="21"/>
    <m/>
    <m/>
    <m/>
    <x v="2"/>
  </r>
  <r>
    <s v="Exp3"/>
    <x v="119"/>
    <n v="290"/>
    <x v="1"/>
    <x v="7"/>
    <x v="7"/>
    <x v="13"/>
    <s v="Full_16h"/>
    <x v="0"/>
    <m/>
    <x v="2"/>
    <n v="2"/>
    <n v="5"/>
    <n v="6"/>
    <n v="84"/>
    <n v="250"/>
    <n v="111"/>
    <n v="3"/>
    <n v="16"/>
    <n v="8"/>
    <s v="TS"/>
    <n v="1"/>
    <n v="196.375"/>
    <n v="0.56524506683640996"/>
    <n v="5.5652450668364102"/>
    <n v="24"/>
    <m/>
    <m/>
    <m/>
    <x v="2"/>
  </r>
  <r>
    <s v="Exp3"/>
    <x v="119"/>
    <n v="290"/>
    <x v="1"/>
    <x v="7"/>
    <x v="7"/>
    <x v="13"/>
    <s v="Full_16h"/>
    <x v="0"/>
    <m/>
    <x v="3"/>
    <n v="1"/>
    <n v="5"/>
    <n v="6"/>
    <n v="70"/>
    <n v="225"/>
    <n v="80"/>
    <n v="4"/>
    <n v="12"/>
    <m/>
    <s v="DR"/>
    <n v="0"/>
    <n v="196.375"/>
    <n v="0.40738383195416933"/>
    <n v="5.4073838319541689"/>
    <n v="21"/>
    <m/>
    <m/>
    <m/>
    <x v="2"/>
  </r>
  <r>
    <s v="Exp3"/>
    <x v="119"/>
    <n v="290"/>
    <x v="1"/>
    <x v="7"/>
    <x v="7"/>
    <x v="13"/>
    <s v="Full_16h"/>
    <x v="0"/>
    <m/>
    <x v="4"/>
    <n v="0"/>
    <n v="4"/>
    <n v="5"/>
    <n v="73"/>
    <n v="190"/>
    <n v="173"/>
    <n v="4"/>
    <n v="11"/>
    <m/>
    <s v="DR"/>
    <n v="0"/>
    <n v="214"/>
    <n v="0.80841121495327106"/>
    <n v="4.8084112149532707"/>
    <n v="19"/>
    <m/>
    <m/>
    <m/>
    <x v="2"/>
  </r>
  <r>
    <s v="Exp3"/>
    <x v="120"/>
    <n v="171"/>
    <x v="1"/>
    <x v="7"/>
    <x v="7"/>
    <x v="9"/>
    <s v="Full_16h"/>
    <x v="0"/>
    <n v="171"/>
    <x v="1"/>
    <n v="1"/>
    <n v="6"/>
    <n v="7"/>
    <n v="105"/>
    <m/>
    <n v="62"/>
    <n v="2"/>
    <n v="15"/>
    <n v="25"/>
    <s v="TS"/>
    <n v="2"/>
    <n v="196"/>
    <n v="0.31632653061224492"/>
    <n v="6.3163265306122449"/>
    <n v="23"/>
    <m/>
    <m/>
    <m/>
    <x v="2"/>
  </r>
  <r>
    <s v="Exp3"/>
    <x v="120"/>
    <n v="171"/>
    <x v="1"/>
    <x v="7"/>
    <x v="7"/>
    <x v="9"/>
    <s v="Full_16h"/>
    <x v="0"/>
    <m/>
    <x v="2"/>
    <n v="2"/>
    <n v="6"/>
    <n v="7"/>
    <n v="101"/>
    <n v="220"/>
    <n v="166"/>
    <n v="3"/>
    <n v="15"/>
    <n v="20"/>
    <s v="TS"/>
    <n v="2"/>
    <n v="196"/>
    <n v="0.84693877551020413"/>
    <n v="6.8469387755102042"/>
    <n v="24"/>
    <m/>
    <m/>
    <m/>
    <x v="2"/>
  </r>
  <r>
    <s v="Exp3"/>
    <x v="120"/>
    <n v="171"/>
    <x v="1"/>
    <x v="7"/>
    <x v="7"/>
    <x v="9"/>
    <s v="Full_16h"/>
    <x v="0"/>
    <m/>
    <x v="3"/>
    <n v="1"/>
    <n v="6"/>
    <n v="7"/>
    <n v="100"/>
    <n v="164"/>
    <n v="13"/>
    <n v="2"/>
    <n v="16"/>
    <n v="25"/>
    <s v="TS"/>
    <n v="2"/>
    <n v="196"/>
    <n v="6.6326530612244902E-2"/>
    <n v="6.0663265306122449"/>
    <n v="24"/>
    <m/>
    <m/>
    <m/>
    <x v="2"/>
  </r>
  <r>
    <s v="Exp3"/>
    <x v="120"/>
    <n v="171"/>
    <x v="1"/>
    <x v="7"/>
    <x v="7"/>
    <x v="9"/>
    <s v="Full_16h"/>
    <x v="0"/>
    <m/>
    <x v="4"/>
    <n v="1"/>
    <n v="5"/>
    <n v="6"/>
    <n v="83"/>
    <n v="219"/>
    <n v="166"/>
    <n v="2"/>
    <n v="16"/>
    <n v="22"/>
    <s v="TS"/>
    <n v="2"/>
    <n v="196.375"/>
    <n v="0.84532145130490133"/>
    <n v="5.8453214513049012"/>
    <n v="23"/>
    <m/>
    <m/>
    <m/>
    <x v="2"/>
  </r>
  <r>
    <s v="Exp3"/>
    <x v="121"/>
    <n v="229"/>
    <x v="1"/>
    <x v="7"/>
    <x v="7"/>
    <x v="9"/>
    <s v="Full_16h"/>
    <x v="0"/>
    <n v="229"/>
    <x v="1"/>
    <n v="2"/>
    <n v="6"/>
    <n v="7"/>
    <n v="105"/>
    <m/>
    <n v="75"/>
    <n v="2"/>
    <n v="17"/>
    <n v="30"/>
    <s v="&gt;TS"/>
    <n v="2"/>
    <n v="196"/>
    <n v="0.38265306122448978"/>
    <n v="6.3826530612244898"/>
    <n v="25"/>
    <m/>
    <m/>
    <m/>
    <x v="2"/>
  </r>
  <r>
    <s v="Exp3"/>
    <x v="121"/>
    <n v="229"/>
    <x v="1"/>
    <x v="7"/>
    <x v="7"/>
    <x v="9"/>
    <s v="Full_16h"/>
    <x v="0"/>
    <m/>
    <x v="2"/>
    <n v="3"/>
    <n v="6"/>
    <n v="7"/>
    <n v="85"/>
    <n v="197"/>
    <n v="45"/>
    <n v="2"/>
    <n v="17"/>
    <n v="12"/>
    <s v="&gt;TS"/>
    <n v="1"/>
    <n v="196"/>
    <n v="0.22959183673469388"/>
    <n v="6.2295918367346941"/>
    <n v="25"/>
    <m/>
    <m/>
    <m/>
    <x v="2"/>
  </r>
  <r>
    <s v="Exp3"/>
    <x v="121"/>
    <n v="229"/>
    <x v="1"/>
    <x v="7"/>
    <x v="7"/>
    <x v="9"/>
    <s v="Full_16h"/>
    <x v="0"/>
    <m/>
    <x v="3"/>
    <n v="1"/>
    <n v="5"/>
    <n v="7"/>
    <n v="70"/>
    <n v="200"/>
    <n v="70"/>
    <n v="2"/>
    <n v="15"/>
    <n v="10"/>
    <s v="&gt;TS"/>
    <n v="1"/>
    <n v="196.375"/>
    <n v="0.35646085295989816"/>
    <n v="5.3564608529598985"/>
    <n v="22"/>
    <m/>
    <m/>
    <m/>
    <x v="2"/>
  </r>
  <r>
    <s v="Exp3"/>
    <x v="121"/>
    <n v="229"/>
    <x v="1"/>
    <x v="7"/>
    <x v="7"/>
    <x v="9"/>
    <s v="Full_16h"/>
    <x v="0"/>
    <m/>
    <x v="4"/>
    <n v="0"/>
    <n v="5"/>
    <n v="6"/>
    <n v="66"/>
    <n v="195"/>
    <n v="96"/>
    <n v="3"/>
    <n v="15"/>
    <m/>
    <s v="DR"/>
    <n v="0"/>
    <n v="196.375"/>
    <n v="0.48886059834500317"/>
    <n v="5.4888605983450027"/>
    <n v="23"/>
    <m/>
    <m/>
    <m/>
    <x v="2"/>
  </r>
  <r>
    <s v="Exp3"/>
    <x v="122"/>
    <n v="303"/>
    <x v="1"/>
    <x v="7"/>
    <x v="7"/>
    <x v="9"/>
    <s v="Full_16h"/>
    <x v="0"/>
    <n v="303"/>
    <x v="1"/>
    <n v="2"/>
    <n v="4"/>
    <n v="5"/>
    <n v="80"/>
    <m/>
    <n v="215"/>
    <n v="3"/>
    <n v="15"/>
    <m/>
    <s v="DR nearly TS"/>
    <n v="1"/>
    <n v="214"/>
    <n v="1.0046728971962617"/>
    <n v="5.0046728971962615"/>
    <n v="22"/>
    <m/>
    <m/>
    <m/>
    <x v="2"/>
  </r>
  <r>
    <s v="Exp3"/>
    <x v="122"/>
    <n v="303"/>
    <x v="1"/>
    <x v="7"/>
    <x v="7"/>
    <x v="9"/>
    <s v="Full_16h"/>
    <x v="0"/>
    <m/>
    <x v="2"/>
    <n v="1"/>
    <n v="6"/>
    <n v="7"/>
    <n v="70"/>
    <n v="200"/>
    <n v="46"/>
    <n v="3"/>
    <n v="13"/>
    <m/>
    <s v="TS"/>
    <n v="0"/>
    <n v="196"/>
    <n v="0.23469387755102042"/>
    <n v="6.2346938775510203"/>
    <n v="22"/>
    <m/>
    <m/>
    <m/>
    <x v="2"/>
  </r>
  <r>
    <s v="Exp3"/>
    <x v="122"/>
    <n v="303"/>
    <x v="1"/>
    <x v="7"/>
    <x v="7"/>
    <x v="9"/>
    <s v="Full_16h"/>
    <x v="0"/>
    <m/>
    <x v="3"/>
    <n v="1"/>
    <n v="4"/>
    <n v="5"/>
    <n v="60"/>
    <n v="197"/>
    <n v="196"/>
    <n v="3"/>
    <n v="11"/>
    <m/>
    <s v="DR"/>
    <n v="0"/>
    <n v="214"/>
    <n v="0.91588785046728971"/>
    <n v="4.91588785046729"/>
    <n v="18"/>
    <m/>
    <m/>
    <m/>
    <x v="2"/>
  </r>
  <r>
    <s v="Exp3"/>
    <x v="123"/>
    <n v="185"/>
    <x v="1"/>
    <x v="7"/>
    <x v="7"/>
    <x v="14"/>
    <s v="Full_16h"/>
    <x v="0"/>
    <n v="185"/>
    <x v="1"/>
    <n v="2"/>
    <n v="5"/>
    <n v="6"/>
    <n v="125"/>
    <m/>
    <n v="183"/>
    <n v="2"/>
    <n v="17"/>
    <n v="45"/>
    <s v="&gt;TS"/>
    <n v="2"/>
    <n v="196.375"/>
    <n v="0.93189051559516234"/>
    <n v="5.9318905155951622"/>
    <n v="24"/>
    <m/>
    <m/>
    <m/>
    <x v="2"/>
  </r>
  <r>
    <s v="Exp3"/>
    <x v="123"/>
    <n v="185"/>
    <x v="1"/>
    <x v="7"/>
    <x v="7"/>
    <x v="14"/>
    <s v="Full_16h"/>
    <x v="0"/>
    <m/>
    <x v="2"/>
    <n v="1"/>
    <n v="6"/>
    <n v="7"/>
    <n v="140"/>
    <n v="203"/>
    <n v="4"/>
    <n v="2"/>
    <n v="17"/>
    <n v="50"/>
    <s v="&gt;TS"/>
    <n v="2"/>
    <n v="196"/>
    <n v="2.0408163265306121E-2"/>
    <n v="6.0204081632653059"/>
    <n v="25"/>
    <m/>
    <m/>
    <m/>
    <x v="2"/>
  </r>
  <r>
    <s v="Exp3"/>
    <x v="123"/>
    <n v="185"/>
    <x v="1"/>
    <x v="7"/>
    <x v="7"/>
    <x v="14"/>
    <s v="Full_16h"/>
    <x v="0"/>
    <m/>
    <x v="3"/>
    <n v="1"/>
    <n v="6"/>
    <n v="6"/>
    <n v="113"/>
    <n v="187"/>
    <m/>
    <n v="1"/>
    <n v="17"/>
    <n v="35"/>
    <s v="&gt;TS"/>
    <n v="2"/>
    <n v="196"/>
    <n v="0"/>
    <n v="6"/>
    <n v="24"/>
    <m/>
    <m/>
    <m/>
    <x v="1"/>
  </r>
  <r>
    <s v="Exp3"/>
    <x v="124"/>
    <n v="194"/>
    <x v="1"/>
    <x v="7"/>
    <x v="7"/>
    <x v="14"/>
    <s v="Full_16h"/>
    <x v="0"/>
    <n v="194"/>
    <x v="1"/>
    <n v="2"/>
    <n v="7"/>
    <n v="8"/>
    <n v="135"/>
    <n v="190"/>
    <n v="20"/>
    <n v="1"/>
    <n v="17"/>
    <n v="40"/>
    <s v="&gt;TS"/>
    <n v="2"/>
    <n v="160"/>
    <n v="0.125"/>
    <n v="7.125"/>
    <n v="25"/>
    <m/>
    <m/>
    <m/>
    <x v="2"/>
  </r>
  <r>
    <s v="Exp3"/>
    <x v="124"/>
    <n v="194"/>
    <x v="1"/>
    <x v="7"/>
    <x v="7"/>
    <x v="14"/>
    <s v="Full_16h"/>
    <x v="0"/>
    <m/>
    <x v="2"/>
    <n v="1"/>
    <n v="7"/>
    <n v="8"/>
    <n v="150"/>
    <n v="214"/>
    <n v="70"/>
    <n v="2"/>
    <n v="17"/>
    <n v="60"/>
    <s v="&gt;TS"/>
    <n v="3"/>
    <n v="160"/>
    <n v="0.4375"/>
    <n v="7.4375"/>
    <n v="26"/>
    <m/>
    <m/>
    <m/>
    <x v="2"/>
  </r>
  <r>
    <s v="Exp3"/>
    <x v="125"/>
    <n v="209"/>
    <x v="1"/>
    <x v="7"/>
    <x v="7"/>
    <x v="14"/>
    <s v="Full_16h"/>
    <x v="0"/>
    <n v="209"/>
    <x v="1"/>
    <n v="1"/>
    <n v="7"/>
    <n v="8"/>
    <n v="157"/>
    <n v="192"/>
    <n v="50"/>
    <n v="1"/>
    <n v="17"/>
    <n v="50"/>
    <s v="&gt;TS"/>
    <n v="2"/>
    <n v="160"/>
    <n v="0.3125"/>
    <n v="7.3125"/>
    <n v="25"/>
    <m/>
    <m/>
    <m/>
    <x v="2"/>
  </r>
  <r>
    <s v="Exp3"/>
    <x v="125"/>
    <n v="209"/>
    <x v="1"/>
    <x v="7"/>
    <x v="7"/>
    <x v="14"/>
    <s v="Full_16h"/>
    <x v="0"/>
    <m/>
    <x v="2"/>
    <n v="2"/>
    <n v="6"/>
    <n v="7"/>
    <n v="145"/>
    <m/>
    <n v="231"/>
    <n v="2"/>
    <n v="16"/>
    <n v="45"/>
    <s v="&gt;TS"/>
    <n v="2"/>
    <n v="196"/>
    <n v="1.1785714285714286"/>
    <n v="7.1785714285714288"/>
    <n v="24"/>
    <m/>
    <m/>
    <m/>
    <x v="2"/>
  </r>
  <r>
    <s v="Exp3"/>
    <x v="125"/>
    <n v="209"/>
    <x v="1"/>
    <x v="7"/>
    <x v="7"/>
    <x v="14"/>
    <s v="Full_16h"/>
    <x v="0"/>
    <m/>
    <x v="3"/>
    <n v="1"/>
    <n v="6"/>
    <n v="7"/>
    <n v="150"/>
    <n v="215"/>
    <n v="75"/>
    <n v="1"/>
    <n v="17"/>
    <n v="52"/>
    <s v="&gt;TS"/>
    <n v="3"/>
    <n v="196"/>
    <n v="0.38265306122448978"/>
    <n v="6.3826530612244898"/>
    <n v="24"/>
    <m/>
    <m/>
    <m/>
    <x v="2"/>
  </r>
  <r>
    <s v="Exp3"/>
    <x v="125"/>
    <n v="209"/>
    <x v="1"/>
    <x v="7"/>
    <x v="7"/>
    <x v="14"/>
    <s v="Full_16h"/>
    <x v="0"/>
    <m/>
    <x v="4"/>
    <n v="0"/>
    <n v="6"/>
    <n v="7"/>
    <n v="83"/>
    <n v="185"/>
    <n v="44"/>
    <n v="2"/>
    <n v="15"/>
    <n v="12"/>
    <s v="&gt;TS"/>
    <n v="1"/>
    <n v="196"/>
    <n v="0.22448979591836735"/>
    <n v="6.2244897959183669"/>
    <n v="23"/>
    <m/>
    <m/>
    <m/>
    <x v="2"/>
  </r>
  <r>
    <s v="Exp3"/>
    <x v="126"/>
    <n v="322"/>
    <x v="1"/>
    <x v="7"/>
    <x v="7"/>
    <x v="14"/>
    <s v="Full_16h"/>
    <x v="0"/>
    <n v="322"/>
    <x v="1"/>
    <n v="5"/>
    <n v="7"/>
    <n v="8"/>
    <n v="180"/>
    <m/>
    <n v="95"/>
    <n v="1"/>
    <n v="19"/>
    <n v="80"/>
    <s v="&gt;TS"/>
    <n v="3"/>
    <n v="160"/>
    <n v="0.59375"/>
    <n v="7.59375"/>
    <n v="27"/>
    <m/>
    <m/>
    <m/>
    <x v="2"/>
  </r>
  <r>
    <s v="Exp3"/>
    <x v="126"/>
    <n v="322"/>
    <x v="1"/>
    <x v="7"/>
    <x v="7"/>
    <x v="14"/>
    <s v="Full_16h"/>
    <x v="0"/>
    <m/>
    <x v="2"/>
    <n v="1"/>
    <n v="7"/>
    <n v="7"/>
    <n v="130"/>
    <n v="188"/>
    <m/>
    <n v="1"/>
    <n v="17"/>
    <n v="45"/>
    <s v="&gt;TS"/>
    <n v="2"/>
    <n v="160"/>
    <n v="0"/>
    <n v="7"/>
    <n v="25"/>
    <m/>
    <m/>
    <m/>
    <x v="1"/>
  </r>
  <r>
    <s v="Exp3"/>
    <x v="127"/>
    <n v="35"/>
    <x v="1"/>
    <x v="7"/>
    <x v="7"/>
    <x v="6"/>
    <s v="Full_16h"/>
    <x v="0"/>
    <n v="35"/>
    <x v="1"/>
    <m/>
    <n v="8"/>
    <m/>
    <n v="310"/>
    <m/>
    <m/>
    <m/>
    <n v="16"/>
    <m/>
    <m/>
    <n v="3"/>
    <n v="160"/>
    <n v="0"/>
    <n v="8"/>
    <n v="24"/>
    <m/>
    <m/>
    <m/>
    <x v="1"/>
  </r>
  <r>
    <s v="Exp3"/>
    <x v="127"/>
    <n v="35"/>
    <x v="1"/>
    <x v="7"/>
    <x v="7"/>
    <x v="6"/>
    <s v="Full_16h"/>
    <x v="0"/>
    <m/>
    <x v="2"/>
    <m/>
    <n v="8"/>
    <m/>
    <n v="320"/>
    <m/>
    <m/>
    <m/>
    <n v="18"/>
    <m/>
    <m/>
    <n v="3"/>
    <n v="160"/>
    <n v="0"/>
    <n v="8"/>
    <n v="26"/>
    <m/>
    <m/>
    <m/>
    <x v="1"/>
  </r>
  <r>
    <s v="Exp3"/>
    <x v="127"/>
    <n v="35"/>
    <x v="1"/>
    <x v="7"/>
    <x v="7"/>
    <x v="6"/>
    <s v="Full_16h"/>
    <x v="0"/>
    <m/>
    <x v="3"/>
    <m/>
    <n v="8"/>
    <m/>
    <n v="325"/>
    <m/>
    <m/>
    <m/>
    <n v="17"/>
    <m/>
    <m/>
    <n v="3"/>
    <n v="160"/>
    <n v="0"/>
    <n v="8"/>
    <n v="25"/>
    <m/>
    <m/>
    <m/>
    <x v="1"/>
  </r>
  <r>
    <s v="Exp3"/>
    <x v="127"/>
    <n v="35"/>
    <x v="1"/>
    <x v="7"/>
    <x v="7"/>
    <x v="6"/>
    <s v="Full_16h"/>
    <x v="0"/>
    <m/>
    <x v="4"/>
    <m/>
    <n v="7"/>
    <m/>
    <n v="235"/>
    <m/>
    <m/>
    <m/>
    <n v="10"/>
    <m/>
    <m/>
    <n v="3"/>
    <n v="160"/>
    <n v="0"/>
    <n v="7"/>
    <n v="17"/>
    <m/>
    <m/>
    <m/>
    <x v="1"/>
  </r>
  <r>
    <s v="Exp3"/>
    <x v="128"/>
    <n v="57"/>
    <x v="1"/>
    <x v="7"/>
    <x v="7"/>
    <x v="6"/>
    <s v="Full_16h"/>
    <x v="0"/>
    <n v="57"/>
    <x v="1"/>
    <m/>
    <n v="7"/>
    <m/>
    <n v="350"/>
    <m/>
    <m/>
    <m/>
    <n v="18"/>
    <m/>
    <m/>
    <n v="3"/>
    <n v="160"/>
    <n v="0"/>
    <n v="7"/>
    <n v="25"/>
    <m/>
    <m/>
    <m/>
    <x v="1"/>
  </r>
  <r>
    <s v="Exp3"/>
    <x v="128"/>
    <n v="57"/>
    <x v="1"/>
    <x v="7"/>
    <x v="7"/>
    <x v="6"/>
    <s v="Full_16h"/>
    <x v="0"/>
    <m/>
    <x v="2"/>
    <m/>
    <n v="8"/>
    <m/>
    <n v="360"/>
    <m/>
    <m/>
    <m/>
    <n v="16"/>
    <m/>
    <m/>
    <n v="3"/>
    <n v="160"/>
    <n v="0"/>
    <n v="8"/>
    <n v="24"/>
    <m/>
    <m/>
    <m/>
    <x v="1"/>
  </r>
  <r>
    <s v="Exp3"/>
    <x v="128"/>
    <n v="57"/>
    <x v="1"/>
    <x v="7"/>
    <x v="7"/>
    <x v="6"/>
    <s v="Full_16h"/>
    <x v="0"/>
    <m/>
    <x v="3"/>
    <m/>
    <n v="7"/>
    <m/>
    <n v="340"/>
    <m/>
    <m/>
    <m/>
    <n v="17"/>
    <m/>
    <m/>
    <n v="3"/>
    <n v="160"/>
    <n v="0"/>
    <n v="7"/>
    <n v="24"/>
    <m/>
    <m/>
    <m/>
    <x v="1"/>
  </r>
  <r>
    <s v="Exp3"/>
    <x v="128"/>
    <n v="57"/>
    <x v="1"/>
    <x v="7"/>
    <x v="7"/>
    <x v="6"/>
    <s v="Full_16h"/>
    <x v="0"/>
    <m/>
    <x v="4"/>
    <m/>
    <n v="8"/>
    <m/>
    <n v="340"/>
    <m/>
    <m/>
    <m/>
    <n v="15"/>
    <m/>
    <m/>
    <n v="3"/>
    <n v="160"/>
    <n v="0"/>
    <n v="8"/>
    <n v="23"/>
    <m/>
    <m/>
    <m/>
    <x v="1"/>
  </r>
  <r>
    <s v="Exp3"/>
    <x v="129"/>
    <n v="74"/>
    <x v="1"/>
    <x v="7"/>
    <x v="7"/>
    <x v="6"/>
    <s v="Full_16h"/>
    <x v="0"/>
    <n v="74"/>
    <x v="1"/>
    <m/>
    <n v="7"/>
    <m/>
    <n v="340"/>
    <m/>
    <m/>
    <m/>
    <n v="16"/>
    <m/>
    <m/>
    <n v="3"/>
    <n v="160"/>
    <n v="0"/>
    <n v="7"/>
    <n v="23"/>
    <m/>
    <m/>
    <m/>
    <x v="1"/>
  </r>
  <r>
    <s v="Exp3"/>
    <x v="129"/>
    <n v="74"/>
    <x v="1"/>
    <x v="7"/>
    <x v="7"/>
    <x v="6"/>
    <s v="Full_16h"/>
    <x v="0"/>
    <m/>
    <x v="2"/>
    <m/>
    <n v="8"/>
    <m/>
    <n v="325"/>
    <m/>
    <m/>
    <m/>
    <n v="17"/>
    <m/>
    <m/>
    <n v="3"/>
    <n v="160"/>
    <n v="0"/>
    <n v="8"/>
    <n v="25"/>
    <m/>
    <m/>
    <m/>
    <x v="1"/>
  </r>
  <r>
    <s v="Exp3"/>
    <x v="129"/>
    <n v="74"/>
    <x v="1"/>
    <x v="7"/>
    <x v="7"/>
    <x v="6"/>
    <s v="Full_16h"/>
    <x v="0"/>
    <m/>
    <x v="3"/>
    <m/>
    <n v="8"/>
    <m/>
    <n v="355"/>
    <m/>
    <m/>
    <m/>
    <n v="15"/>
    <m/>
    <m/>
    <n v="4"/>
    <n v="160"/>
    <n v="0"/>
    <n v="8"/>
    <n v="23"/>
    <m/>
    <m/>
    <m/>
    <x v="1"/>
  </r>
  <r>
    <s v="Exp3"/>
    <x v="130"/>
    <n v="134"/>
    <x v="1"/>
    <x v="7"/>
    <x v="7"/>
    <x v="6"/>
    <s v="Full_16h"/>
    <x v="0"/>
    <n v="134"/>
    <x v="1"/>
    <m/>
    <n v="7"/>
    <m/>
    <n v="315"/>
    <m/>
    <m/>
    <m/>
    <n v="17"/>
    <m/>
    <m/>
    <n v="3"/>
    <n v="160"/>
    <n v="0"/>
    <n v="7"/>
    <n v="24"/>
    <m/>
    <m/>
    <m/>
    <x v="1"/>
  </r>
  <r>
    <s v="Exp3"/>
    <x v="130"/>
    <n v="134"/>
    <x v="1"/>
    <x v="7"/>
    <x v="7"/>
    <x v="6"/>
    <s v="Full_16h"/>
    <x v="0"/>
    <m/>
    <x v="2"/>
    <m/>
    <n v="9"/>
    <m/>
    <n v="320"/>
    <m/>
    <m/>
    <m/>
    <n v="16"/>
    <m/>
    <m/>
    <n v="3"/>
    <n v="160"/>
    <n v="0"/>
    <n v="9"/>
    <n v="25"/>
    <m/>
    <m/>
    <m/>
    <x v="1"/>
  </r>
  <r>
    <s v="Exp3"/>
    <x v="130"/>
    <n v="134"/>
    <x v="1"/>
    <x v="7"/>
    <x v="7"/>
    <x v="6"/>
    <s v="Full_16h"/>
    <x v="0"/>
    <m/>
    <x v="3"/>
    <m/>
    <n v="8"/>
    <m/>
    <n v="323"/>
    <m/>
    <m/>
    <m/>
    <n v="17"/>
    <m/>
    <m/>
    <n v="3"/>
    <n v="160"/>
    <n v="0"/>
    <n v="8"/>
    <n v="25"/>
    <m/>
    <m/>
    <m/>
    <x v="1"/>
  </r>
  <r>
    <s v="Exp3"/>
    <x v="130"/>
    <n v="134"/>
    <x v="1"/>
    <x v="7"/>
    <x v="7"/>
    <x v="6"/>
    <s v="Full_16h"/>
    <x v="0"/>
    <m/>
    <x v="4"/>
    <m/>
    <n v="8"/>
    <m/>
    <n v="280"/>
    <m/>
    <m/>
    <m/>
    <n v="15"/>
    <m/>
    <m/>
    <n v="3"/>
    <n v="160"/>
    <n v="0"/>
    <n v="8"/>
    <n v="23"/>
    <m/>
    <m/>
    <m/>
    <x v="1"/>
  </r>
  <r>
    <s v="Exp3"/>
    <x v="131"/>
    <n v="179"/>
    <x v="1"/>
    <x v="7"/>
    <x v="7"/>
    <x v="6"/>
    <s v="Full_16h"/>
    <x v="0"/>
    <n v="179"/>
    <x v="1"/>
    <m/>
    <n v="7"/>
    <m/>
    <n v="340"/>
    <m/>
    <m/>
    <m/>
    <n v="18"/>
    <m/>
    <m/>
    <n v="3"/>
    <n v="160"/>
    <n v="0"/>
    <n v="7"/>
    <n v="25"/>
    <m/>
    <m/>
    <m/>
    <x v="1"/>
  </r>
  <r>
    <s v="Exp3"/>
    <x v="131"/>
    <n v="179"/>
    <x v="1"/>
    <x v="7"/>
    <x v="7"/>
    <x v="6"/>
    <s v="Full_16h"/>
    <x v="0"/>
    <m/>
    <x v="2"/>
    <m/>
    <n v="8"/>
    <m/>
    <n v="395"/>
    <m/>
    <m/>
    <m/>
    <n v="18"/>
    <m/>
    <m/>
    <n v="4"/>
    <n v="160"/>
    <n v="0"/>
    <n v="8"/>
    <n v="26"/>
    <m/>
    <m/>
    <m/>
    <x v="1"/>
  </r>
  <r>
    <s v="Exp3"/>
    <x v="132"/>
    <n v="200"/>
    <x v="1"/>
    <x v="7"/>
    <x v="7"/>
    <x v="6"/>
    <s v="Full_16h"/>
    <x v="0"/>
    <n v="200"/>
    <x v="1"/>
    <m/>
    <n v="8"/>
    <m/>
    <n v="330"/>
    <m/>
    <m/>
    <m/>
    <n v="18"/>
    <m/>
    <m/>
    <n v="3"/>
    <n v="160"/>
    <n v="0"/>
    <n v="8"/>
    <n v="26"/>
    <m/>
    <m/>
    <m/>
    <x v="1"/>
  </r>
  <r>
    <s v="Exp3"/>
    <x v="132"/>
    <n v="200"/>
    <x v="1"/>
    <x v="7"/>
    <x v="7"/>
    <x v="6"/>
    <s v="Full_16h"/>
    <x v="0"/>
    <m/>
    <x v="2"/>
    <m/>
    <n v="7"/>
    <m/>
    <n v="340"/>
    <m/>
    <m/>
    <m/>
    <n v="17"/>
    <m/>
    <m/>
    <n v="3"/>
    <n v="160"/>
    <n v="0"/>
    <n v="7"/>
    <n v="24"/>
    <m/>
    <m/>
    <m/>
    <x v="1"/>
  </r>
  <r>
    <s v="Exp3"/>
    <x v="132"/>
    <n v="200"/>
    <x v="1"/>
    <x v="7"/>
    <x v="7"/>
    <x v="6"/>
    <s v="Full_16h"/>
    <x v="0"/>
    <m/>
    <x v="3"/>
    <m/>
    <n v="7"/>
    <m/>
    <n v="280"/>
    <m/>
    <m/>
    <m/>
    <n v="14"/>
    <m/>
    <m/>
    <n v="3"/>
    <n v="160"/>
    <n v="0"/>
    <n v="7"/>
    <n v="21"/>
    <m/>
    <m/>
    <m/>
    <x v="1"/>
  </r>
  <r>
    <s v="Exp3"/>
    <x v="133"/>
    <n v="105"/>
    <x v="1"/>
    <x v="8"/>
    <x v="1"/>
    <x v="15"/>
    <s v="None_16h"/>
    <x v="12"/>
    <n v="105"/>
    <x v="1"/>
    <n v="0"/>
    <n v="1"/>
    <n v="2"/>
    <m/>
    <m/>
    <m/>
    <n v="3"/>
    <n v="3"/>
    <m/>
    <s v="v "/>
    <m/>
    <n v="136.33333333333334"/>
    <n v="0.67726161369193161"/>
    <n v="1.6772616136919316"/>
    <n v="7"/>
    <m/>
    <m/>
    <m/>
    <x v="2"/>
  </r>
  <r>
    <s v="Exp3"/>
    <x v="133"/>
    <n v="105"/>
    <x v="1"/>
    <x v="8"/>
    <x v="1"/>
    <x v="15"/>
    <s v="None_16h"/>
    <x v="0"/>
    <m/>
    <x v="2"/>
    <n v="0"/>
    <n v="1"/>
    <n v="2"/>
    <m/>
    <m/>
    <n v="90"/>
    <n v="3"/>
    <n v="3"/>
    <m/>
    <s v="V"/>
    <m/>
    <n v="136.33333333333334"/>
    <n v="0.6601466992665036"/>
    <n v="1.6601466992665035"/>
    <n v="7"/>
    <m/>
    <m/>
    <m/>
    <x v="2"/>
  </r>
  <r>
    <s v="Exp3"/>
    <x v="133"/>
    <n v="105"/>
    <x v="1"/>
    <x v="8"/>
    <x v="1"/>
    <x v="15"/>
    <s v="None_16h"/>
    <x v="0"/>
    <m/>
    <x v="3"/>
    <n v="0"/>
    <n v="1"/>
    <n v="2"/>
    <m/>
    <m/>
    <n v="93"/>
    <m/>
    <m/>
    <m/>
    <m/>
    <m/>
    <n v="136.33333333333334"/>
    <n v="0.68215158924205377"/>
    <n v="1.6821515892420538"/>
    <s v=""/>
    <m/>
    <m/>
    <m/>
    <x v="2"/>
  </r>
  <r>
    <s v="Exp3"/>
    <x v="133"/>
    <n v="105"/>
    <x v="1"/>
    <x v="8"/>
    <x v="1"/>
    <x v="15"/>
    <s v="None_16h"/>
    <x v="0"/>
    <m/>
    <x v="4"/>
    <n v="0"/>
    <n v="1"/>
    <n v="2"/>
    <m/>
    <m/>
    <n v="94"/>
    <m/>
    <m/>
    <m/>
    <m/>
    <m/>
    <n v="136.33333333333334"/>
    <n v="0.68948655256723712"/>
    <n v="1.6894865525672371"/>
    <s v=""/>
    <m/>
    <m/>
    <m/>
    <x v="2"/>
  </r>
  <r>
    <s v="Exp3"/>
    <x v="134"/>
    <n v="157"/>
    <x v="1"/>
    <x v="8"/>
    <x v="1"/>
    <x v="15"/>
    <s v="None_16h"/>
    <x v="0"/>
    <n v="157"/>
    <x v="1"/>
    <n v="0"/>
    <n v="1"/>
    <n v="2"/>
    <m/>
    <m/>
    <m/>
    <n v="3"/>
    <n v="3"/>
    <m/>
    <s v="V"/>
    <m/>
    <n v="136.33333333333334"/>
    <n v="0.66381418092909539"/>
    <n v="1.6638141809290954"/>
    <n v="7"/>
    <m/>
    <m/>
    <m/>
    <x v="2"/>
  </r>
  <r>
    <s v="Exp3"/>
    <x v="134"/>
    <n v="157"/>
    <x v="1"/>
    <x v="8"/>
    <x v="1"/>
    <x v="15"/>
    <s v="None_16h"/>
    <x v="0"/>
    <m/>
    <x v="2"/>
    <n v="0"/>
    <n v="1"/>
    <n v="2"/>
    <m/>
    <m/>
    <n v="93"/>
    <n v="3"/>
    <n v="3"/>
    <m/>
    <s v="V"/>
    <m/>
    <n v="136.33333333333334"/>
    <n v="0.68215158924205377"/>
    <n v="1.6821515892420538"/>
    <n v="7"/>
    <m/>
    <m/>
    <m/>
    <x v="2"/>
  </r>
  <r>
    <s v="Exp3"/>
    <x v="134"/>
    <n v="157"/>
    <x v="1"/>
    <x v="8"/>
    <x v="1"/>
    <x v="15"/>
    <s v="None_16h"/>
    <x v="0"/>
    <m/>
    <x v="3"/>
    <n v="0"/>
    <n v="1"/>
    <n v="2"/>
    <m/>
    <m/>
    <n v="88"/>
    <m/>
    <m/>
    <m/>
    <m/>
    <m/>
    <n v="136.33333333333334"/>
    <n v="0.6454767726161369"/>
    <n v="1.6454767726161368"/>
    <s v=""/>
    <m/>
    <m/>
    <m/>
    <x v="2"/>
  </r>
  <r>
    <s v="Exp3"/>
    <x v="135"/>
    <n v="212"/>
    <x v="1"/>
    <x v="8"/>
    <x v="1"/>
    <x v="15"/>
    <s v="None_16h"/>
    <x v="0"/>
    <n v="212"/>
    <x v="1"/>
    <n v="1"/>
    <n v="3"/>
    <n v="4"/>
    <n v="64"/>
    <m/>
    <n v="143"/>
    <n v="4"/>
    <n v="3"/>
    <m/>
    <s v="V"/>
    <m/>
    <n v="236.1"/>
    <n v="0.60567556120288013"/>
    <n v="3.6056755612028804"/>
    <n v="10"/>
    <m/>
    <m/>
    <m/>
    <x v="2"/>
  </r>
  <r>
    <s v="Exp3"/>
    <x v="135"/>
    <n v="212"/>
    <x v="1"/>
    <x v="8"/>
    <x v="1"/>
    <x v="15"/>
    <s v="None_16h"/>
    <x v="0"/>
    <m/>
    <x v="2"/>
    <n v="0"/>
    <n v="2"/>
    <n v="4"/>
    <n v="59"/>
    <n v="147"/>
    <n v="199"/>
    <n v="4"/>
    <n v="3"/>
    <m/>
    <s v="V"/>
    <m/>
    <n v="185"/>
    <n v="1.0756756756756756"/>
    <n v="3.0756756756756758"/>
    <n v="9"/>
    <m/>
    <m/>
    <m/>
    <x v="2"/>
  </r>
  <r>
    <s v="Exp3"/>
    <x v="135"/>
    <n v="212"/>
    <x v="1"/>
    <x v="8"/>
    <x v="1"/>
    <x v="15"/>
    <s v="None_16h"/>
    <x v="0"/>
    <m/>
    <x v="3"/>
    <n v="0"/>
    <n v="2"/>
    <n v="4"/>
    <n v="47"/>
    <n v="130"/>
    <n v="181"/>
    <n v="3"/>
    <n v="5"/>
    <m/>
    <s v="V"/>
    <m/>
    <n v="185"/>
    <n v="0.97837837837837838"/>
    <n v="2.9783783783783786"/>
    <n v="10"/>
    <m/>
    <m/>
    <m/>
    <x v="2"/>
  </r>
  <r>
    <s v="Exp3"/>
    <x v="135"/>
    <n v="212"/>
    <x v="1"/>
    <x v="8"/>
    <x v="1"/>
    <x v="15"/>
    <s v="None_16h"/>
    <x v="0"/>
    <m/>
    <x v="4"/>
    <n v="0"/>
    <n v="2"/>
    <n v="3"/>
    <n v="64"/>
    <n v="132"/>
    <n v="146"/>
    <m/>
    <m/>
    <m/>
    <m/>
    <m/>
    <n v="185"/>
    <n v="0.78918918918918923"/>
    <n v="2.7891891891891891"/>
    <s v=""/>
    <m/>
    <m/>
    <m/>
    <x v="2"/>
  </r>
  <r>
    <s v="Exp3"/>
    <x v="136"/>
    <n v="306"/>
    <x v="1"/>
    <x v="8"/>
    <x v="1"/>
    <x v="15"/>
    <s v="None_16h"/>
    <x v="0"/>
    <n v="306"/>
    <x v="1"/>
    <n v="0"/>
    <n v="1"/>
    <n v="2"/>
    <m/>
    <m/>
    <m/>
    <n v="3"/>
    <n v="2"/>
    <m/>
    <s v="V"/>
    <m/>
    <n v="136.33333333333334"/>
    <n v="0.71882640586797064"/>
    <n v="1.7188264058679708"/>
    <n v="6"/>
    <m/>
    <m/>
    <m/>
    <x v="2"/>
  </r>
  <r>
    <s v="Exp3"/>
    <x v="136"/>
    <n v="306"/>
    <x v="1"/>
    <x v="8"/>
    <x v="1"/>
    <x v="15"/>
    <s v="None_16h"/>
    <x v="0"/>
    <m/>
    <x v="2"/>
    <n v="0"/>
    <n v="1"/>
    <n v="2"/>
    <m/>
    <m/>
    <n v="120"/>
    <n v="3"/>
    <n v="3"/>
    <m/>
    <s v="V"/>
    <m/>
    <n v="136.33333333333334"/>
    <n v="0.88019559902200484"/>
    <n v="1.8801955990220049"/>
    <n v="7"/>
    <m/>
    <m/>
    <m/>
    <x v="2"/>
  </r>
  <r>
    <s v="Exp3"/>
    <x v="136"/>
    <n v="306"/>
    <x v="1"/>
    <x v="8"/>
    <x v="1"/>
    <x v="15"/>
    <s v="None_16h"/>
    <x v="0"/>
    <m/>
    <x v="3"/>
    <n v="0"/>
    <n v="1"/>
    <n v="2"/>
    <m/>
    <m/>
    <n v="86"/>
    <m/>
    <m/>
    <m/>
    <m/>
    <m/>
    <n v="136.33333333333334"/>
    <n v="0.63080684596577008"/>
    <n v="1.6308068459657701"/>
    <s v=""/>
    <m/>
    <m/>
    <m/>
    <x v="2"/>
  </r>
  <r>
    <s v="Exp3"/>
    <x v="136"/>
    <n v="306"/>
    <x v="1"/>
    <x v="8"/>
    <x v="1"/>
    <x v="15"/>
    <s v="None_16h"/>
    <x v="0"/>
    <m/>
    <x v="4"/>
    <n v="0"/>
    <n v="1"/>
    <n v="2"/>
    <m/>
    <m/>
    <n v="88"/>
    <m/>
    <m/>
    <m/>
    <m/>
    <m/>
    <n v="136.33333333333334"/>
    <n v="0.6454767726161369"/>
    <n v="1.6454767726161368"/>
    <s v=""/>
    <m/>
    <m/>
    <m/>
    <x v="2"/>
  </r>
  <r>
    <s v="Exp3"/>
    <x v="137"/>
    <n v="36"/>
    <x v="1"/>
    <x v="8"/>
    <x v="1"/>
    <x v="16"/>
    <s v="None_16h"/>
    <x v="0"/>
    <n v="36"/>
    <x v="1"/>
    <n v="1"/>
    <n v="3"/>
    <n v="4"/>
    <n v="61"/>
    <m/>
    <n v="146"/>
    <n v="4"/>
    <n v="4"/>
    <m/>
    <s v="V"/>
    <m/>
    <n v="236.1"/>
    <n v="0.61838204150783571"/>
    <n v="3.6183820415078358"/>
    <n v="11"/>
    <m/>
    <m/>
    <m/>
    <x v="2"/>
  </r>
  <r>
    <s v="Exp3"/>
    <x v="137"/>
    <n v="36"/>
    <x v="1"/>
    <x v="8"/>
    <x v="1"/>
    <x v="16"/>
    <s v="None_16h"/>
    <x v="0"/>
    <m/>
    <x v="2"/>
    <n v="1"/>
    <n v="3"/>
    <n v="4"/>
    <n v="54"/>
    <n v="200"/>
    <n v="208"/>
    <n v="4"/>
    <n v="3"/>
    <m/>
    <s v="V"/>
    <m/>
    <n v="236.1"/>
    <n v="0.8809826344769166"/>
    <n v="3.8809826344769167"/>
    <n v="10"/>
    <m/>
    <m/>
    <m/>
    <x v="2"/>
  </r>
  <r>
    <s v="Exp3"/>
    <x v="137"/>
    <n v="36"/>
    <x v="1"/>
    <x v="8"/>
    <x v="1"/>
    <x v="16"/>
    <s v="None_16h"/>
    <x v="0"/>
    <m/>
    <x v="3"/>
    <n v="0"/>
    <n v="3"/>
    <n v="4"/>
    <n v="61"/>
    <n v="204"/>
    <n v="209"/>
    <n v="3"/>
    <n v="4"/>
    <m/>
    <s v="V"/>
    <m/>
    <n v="236.1"/>
    <n v="0.8852181279119018"/>
    <n v="3.8852181279119016"/>
    <n v="10"/>
    <m/>
    <m/>
    <m/>
    <x v="2"/>
  </r>
  <r>
    <s v="Exp3"/>
    <x v="138"/>
    <n v="278"/>
    <x v="1"/>
    <x v="8"/>
    <x v="1"/>
    <x v="16"/>
    <s v="None_16h"/>
    <x v="0"/>
    <n v="278"/>
    <x v="1"/>
    <n v="1"/>
    <n v="3"/>
    <n v="4"/>
    <n v="61"/>
    <m/>
    <n v="134"/>
    <n v="4"/>
    <n v="4"/>
    <m/>
    <s v="V"/>
    <m/>
    <n v="236.1"/>
    <n v="0.56755612028801361"/>
    <n v="3.5675561202880135"/>
    <n v="11"/>
    <m/>
    <m/>
    <m/>
    <x v="2"/>
  </r>
  <r>
    <s v="Exp3"/>
    <x v="138"/>
    <n v="278"/>
    <x v="1"/>
    <x v="8"/>
    <x v="1"/>
    <x v="16"/>
    <s v="None_16h"/>
    <x v="0"/>
    <m/>
    <x v="2"/>
    <n v="1"/>
    <n v="3"/>
    <n v="4"/>
    <n v="48"/>
    <n v="167"/>
    <n v="168"/>
    <n v="4"/>
    <n v="4"/>
    <m/>
    <s v="V"/>
    <m/>
    <n v="236.1"/>
    <n v="0.71156289707750953"/>
    <n v="3.7115628970775094"/>
    <n v="11"/>
    <m/>
    <m/>
    <m/>
    <x v="2"/>
  </r>
  <r>
    <s v="Exp3"/>
    <x v="138"/>
    <n v="278"/>
    <x v="1"/>
    <x v="8"/>
    <x v="1"/>
    <x v="16"/>
    <s v="None_16h"/>
    <x v="0"/>
    <m/>
    <x v="3"/>
    <n v="1"/>
    <n v="3"/>
    <n v="4"/>
    <n v="60"/>
    <n v="185"/>
    <n v="185"/>
    <n v="4"/>
    <n v="4"/>
    <m/>
    <s v="V"/>
    <m/>
    <n v="236.1"/>
    <n v="0.78356628547225748"/>
    <n v="3.7835662854722574"/>
    <n v="11"/>
    <m/>
    <m/>
    <m/>
    <x v="2"/>
  </r>
  <r>
    <s v="Exp3"/>
    <x v="138"/>
    <n v="278"/>
    <x v="1"/>
    <x v="8"/>
    <x v="1"/>
    <x v="16"/>
    <s v="None_16h"/>
    <x v="0"/>
    <m/>
    <x v="4"/>
    <n v="0"/>
    <n v="3"/>
    <n v="4"/>
    <n v="58"/>
    <n v="169"/>
    <n v="171"/>
    <m/>
    <m/>
    <m/>
    <m/>
    <m/>
    <n v="236.1"/>
    <n v="0.72426937738246511"/>
    <n v="3.7242693773824653"/>
    <s v=""/>
    <m/>
    <m/>
    <m/>
    <x v="2"/>
  </r>
  <r>
    <s v="Exp3"/>
    <x v="139"/>
    <n v="63"/>
    <x v="1"/>
    <x v="8"/>
    <x v="1"/>
    <x v="17"/>
    <s v="None_16h"/>
    <x v="0"/>
    <n v="63"/>
    <x v="1"/>
    <n v="2"/>
    <n v="4"/>
    <n v="5"/>
    <n v="67"/>
    <m/>
    <n v="189"/>
    <n v="5"/>
    <n v="5"/>
    <m/>
    <s v="V"/>
    <m/>
    <n v="256.77777777777777"/>
    <n v="0.73604500216356561"/>
    <n v="4.7360450021635661"/>
    <n v="14"/>
    <m/>
    <m/>
    <m/>
    <x v="2"/>
  </r>
  <r>
    <s v="Exp3"/>
    <x v="139"/>
    <n v="63"/>
    <x v="1"/>
    <x v="8"/>
    <x v="1"/>
    <x v="17"/>
    <s v="None_16h"/>
    <x v="0"/>
    <m/>
    <x v="2"/>
    <n v="2"/>
    <n v="4"/>
    <n v="5"/>
    <n v="64"/>
    <n v="215"/>
    <n v="236"/>
    <n v="5"/>
    <n v="4"/>
    <m/>
    <s v="V"/>
    <m/>
    <n v="256.77777777777777"/>
    <n v="0.91908264820424057"/>
    <n v="4.9190826482042409"/>
    <n v="13"/>
    <m/>
    <m/>
    <m/>
    <x v="2"/>
  </r>
  <r>
    <s v="Exp3"/>
    <x v="139"/>
    <n v="63"/>
    <x v="1"/>
    <x v="8"/>
    <x v="1"/>
    <x v="17"/>
    <s v="None_16h"/>
    <x v="0"/>
    <m/>
    <x v="3"/>
    <n v="2"/>
    <n v="4"/>
    <n v="5"/>
    <n v="70"/>
    <n v="233"/>
    <n v="230"/>
    <n v="5"/>
    <n v="5"/>
    <m/>
    <s v="V"/>
    <m/>
    <n v="256.77777777777777"/>
    <n v="0.89571614019904811"/>
    <n v="4.8957161401990481"/>
    <n v="14"/>
    <m/>
    <m/>
    <m/>
    <x v="2"/>
  </r>
  <r>
    <s v="Exp3"/>
    <x v="139"/>
    <n v="63"/>
    <x v="1"/>
    <x v="8"/>
    <x v="1"/>
    <x v="17"/>
    <s v="None_16h"/>
    <x v="0"/>
    <m/>
    <x v="4"/>
    <n v="1"/>
    <n v="4"/>
    <n v="5"/>
    <n v="72"/>
    <n v="242"/>
    <n v="246"/>
    <n v="5"/>
    <n v="5"/>
    <m/>
    <s v="V"/>
    <m/>
    <n v="256.77777777777777"/>
    <n v="0.95802682821289487"/>
    <n v="4.958026828212895"/>
    <n v="14"/>
    <m/>
    <m/>
    <m/>
    <x v="2"/>
  </r>
  <r>
    <s v="Exp3"/>
    <x v="140"/>
    <n v="193"/>
    <x v="1"/>
    <x v="8"/>
    <x v="1"/>
    <x v="17"/>
    <s v="None_16h"/>
    <x v="0"/>
    <n v="193"/>
    <x v="1"/>
    <n v="2"/>
    <n v="4"/>
    <n v="5"/>
    <n v="67"/>
    <m/>
    <n v="162"/>
    <n v="4"/>
    <n v="5"/>
    <m/>
    <s v="V"/>
    <m/>
    <n v="256.77777777777777"/>
    <n v="0.63089571614019901"/>
    <n v="4.6308957161401993"/>
    <n v="13"/>
    <m/>
    <m/>
    <m/>
    <x v="2"/>
  </r>
  <r>
    <s v="Exp3"/>
    <x v="140"/>
    <n v="193"/>
    <x v="1"/>
    <x v="8"/>
    <x v="1"/>
    <x v="17"/>
    <s v="None_16h"/>
    <x v="0"/>
    <m/>
    <x v="2"/>
    <n v="3"/>
    <n v="4"/>
    <n v="5"/>
    <n v="70"/>
    <n v="236"/>
    <n v="235"/>
    <n v="4"/>
    <n v="5"/>
    <m/>
    <s v="V"/>
    <m/>
    <n v="256.77777777777777"/>
    <n v="0.91518823020337514"/>
    <n v="4.9151882302033751"/>
    <n v="13"/>
    <m/>
    <m/>
    <m/>
    <x v="2"/>
  </r>
  <r>
    <s v="Exp3"/>
    <x v="140"/>
    <n v="193"/>
    <x v="1"/>
    <x v="8"/>
    <x v="1"/>
    <x v="17"/>
    <s v="None_16h"/>
    <x v="0"/>
    <m/>
    <x v="3"/>
    <n v="2"/>
    <n v="4"/>
    <n v="5"/>
    <n v="65"/>
    <n v="230"/>
    <n v="230"/>
    <n v="4"/>
    <n v="6"/>
    <m/>
    <s v="V"/>
    <m/>
    <n v="256.77777777777777"/>
    <n v="0.89571614019904811"/>
    <n v="4.8957161401990481"/>
    <n v="14"/>
    <m/>
    <m/>
    <m/>
    <x v="2"/>
  </r>
  <r>
    <s v="Exp3"/>
    <x v="140"/>
    <n v="193"/>
    <x v="1"/>
    <x v="8"/>
    <x v="1"/>
    <x v="17"/>
    <s v="None_16h"/>
    <x v="0"/>
    <m/>
    <x v="4"/>
    <n v="2"/>
    <n v="4"/>
    <n v="5"/>
    <n v="70"/>
    <n v="240"/>
    <n v="240"/>
    <n v="4"/>
    <n v="5"/>
    <m/>
    <s v="V"/>
    <m/>
    <n v="256.77777777777777"/>
    <n v="0.93466032020770229"/>
    <n v="4.9346603202077022"/>
    <n v="13"/>
    <m/>
    <m/>
    <m/>
    <x v="2"/>
  </r>
  <r>
    <s v="Exp3"/>
    <x v="141"/>
    <n v="239"/>
    <x v="1"/>
    <x v="8"/>
    <x v="1"/>
    <x v="17"/>
    <s v="None_16h"/>
    <x v="0"/>
    <n v="239"/>
    <x v="1"/>
    <n v="2"/>
    <n v="4"/>
    <n v="5"/>
    <n v="70"/>
    <m/>
    <n v="193"/>
    <n v="4"/>
    <n v="5"/>
    <m/>
    <s v="V"/>
    <m/>
    <n v="256.77777777777777"/>
    <n v="0.75162267416702733"/>
    <n v="4.7516226741670273"/>
    <n v="13"/>
    <m/>
    <m/>
    <m/>
    <x v="2"/>
  </r>
  <r>
    <s v="Exp3"/>
    <x v="141"/>
    <n v="239"/>
    <x v="1"/>
    <x v="8"/>
    <x v="1"/>
    <x v="17"/>
    <s v="None_16h"/>
    <x v="0"/>
    <m/>
    <x v="2"/>
    <n v="2"/>
    <n v="4"/>
    <n v="5"/>
    <n v="73"/>
    <n v="254"/>
    <n v="252"/>
    <n v="5"/>
    <n v="5"/>
    <m/>
    <s v="V"/>
    <m/>
    <n v="256.77777777777777"/>
    <n v="0.98139333621808744"/>
    <n v="4.9813933362180878"/>
    <n v="14"/>
    <m/>
    <m/>
    <m/>
    <x v="2"/>
  </r>
  <r>
    <s v="Exp3"/>
    <x v="141"/>
    <n v="239"/>
    <x v="1"/>
    <x v="8"/>
    <x v="1"/>
    <x v="17"/>
    <s v="None_16h"/>
    <x v="0"/>
    <m/>
    <x v="3"/>
    <n v="3"/>
    <n v="4"/>
    <n v="5"/>
    <n v="65"/>
    <n v="227"/>
    <n v="221"/>
    <n v="4"/>
    <n v="5"/>
    <m/>
    <s v="V"/>
    <m/>
    <n v="256.77777777777777"/>
    <n v="0.86066637819125924"/>
    <n v="4.8606663781912589"/>
    <n v="13"/>
    <m/>
    <m/>
    <m/>
    <x v="2"/>
  </r>
  <r>
    <s v="Exp3"/>
    <x v="141"/>
    <n v="239"/>
    <x v="1"/>
    <x v="8"/>
    <x v="1"/>
    <x v="17"/>
    <s v="None_16h"/>
    <x v="0"/>
    <m/>
    <x v="4"/>
    <n v="1"/>
    <n v="4"/>
    <n v="5"/>
    <n v="68"/>
    <n v="227"/>
    <n v="228"/>
    <n v="5"/>
    <n v="4"/>
    <m/>
    <s v="V"/>
    <m/>
    <n v="256.77777777777777"/>
    <n v="0.88792730419731725"/>
    <n v="4.8879273041973175"/>
    <n v="13"/>
    <m/>
    <m/>
    <m/>
    <x v="2"/>
  </r>
  <r>
    <s v="Exp3"/>
    <x v="142"/>
    <n v="75"/>
    <x v="1"/>
    <x v="8"/>
    <x v="1"/>
    <x v="18"/>
    <s v="None_16h"/>
    <x v="0"/>
    <n v="75"/>
    <x v="1"/>
    <n v="2"/>
    <n v="5"/>
    <n v="6"/>
    <n v="85"/>
    <m/>
    <n v="115"/>
    <n v="5"/>
    <n v="7"/>
    <m/>
    <s v="V"/>
    <m/>
    <n v="239.11111111111111"/>
    <n v="0.48094795539033458"/>
    <n v="5.4809479553903344"/>
    <n v="17"/>
    <m/>
    <m/>
    <m/>
    <x v="2"/>
  </r>
  <r>
    <s v="Exp3"/>
    <x v="142"/>
    <n v="75"/>
    <x v="1"/>
    <x v="8"/>
    <x v="1"/>
    <x v="18"/>
    <s v="None_16h"/>
    <x v="0"/>
    <m/>
    <x v="2"/>
    <n v="0"/>
    <n v="4"/>
    <n v="6"/>
    <n v="80"/>
    <n v="257"/>
    <n v="141"/>
    <n v="5"/>
    <n v="6"/>
    <m/>
    <s v="V"/>
    <m/>
    <n v="256.77777777777777"/>
    <n v="0.54911293812202511"/>
    <n v="4.5491129381220254"/>
    <n v="15"/>
    <m/>
    <m/>
    <m/>
    <x v="2"/>
  </r>
  <r>
    <s v="Exp3"/>
    <x v="142"/>
    <n v="75"/>
    <x v="1"/>
    <x v="8"/>
    <x v="1"/>
    <x v="18"/>
    <s v="None_16h"/>
    <x v="0"/>
    <m/>
    <x v="3"/>
    <n v="2"/>
    <n v="5"/>
    <n v="6"/>
    <n v="79"/>
    <n v="275"/>
    <n v="126"/>
    <n v="5"/>
    <n v="6"/>
    <m/>
    <s v="V"/>
    <m/>
    <n v="239.11111111111111"/>
    <n v="0.52695167286245348"/>
    <n v="5.5269516728624533"/>
    <n v="16"/>
    <m/>
    <m/>
    <m/>
    <x v="2"/>
  </r>
  <r>
    <s v="Exp3"/>
    <x v="142"/>
    <n v="75"/>
    <x v="1"/>
    <x v="8"/>
    <x v="1"/>
    <x v="18"/>
    <s v="None_16h"/>
    <x v="0"/>
    <m/>
    <x v="4"/>
    <n v="2"/>
    <n v="5"/>
    <n v="6"/>
    <n v="61"/>
    <n v="259"/>
    <n v="53"/>
    <n v="5"/>
    <n v="5"/>
    <m/>
    <s v="V"/>
    <m/>
    <n v="239.11111111111111"/>
    <n v="0.22165427509293681"/>
    <n v="5.2216542750929369"/>
    <n v="15"/>
    <m/>
    <m/>
    <m/>
    <x v="2"/>
  </r>
  <r>
    <s v="Exp3"/>
    <x v="143"/>
    <n v="159"/>
    <x v="1"/>
    <x v="8"/>
    <x v="1"/>
    <x v="18"/>
    <s v="None_16h"/>
    <x v="0"/>
    <n v="159"/>
    <x v="1"/>
    <n v="1"/>
    <n v="5"/>
    <n v="6"/>
    <n v="75"/>
    <m/>
    <n v="96"/>
    <n v="4"/>
    <n v="7"/>
    <m/>
    <s v="V"/>
    <m/>
    <n v="239.11111111111111"/>
    <n v="0.40148698884758366"/>
    <n v="5.4014869888475836"/>
    <n v="16"/>
    <m/>
    <m/>
    <m/>
    <x v="2"/>
  </r>
  <r>
    <s v="Exp3"/>
    <x v="143"/>
    <n v="159"/>
    <x v="1"/>
    <x v="8"/>
    <x v="1"/>
    <x v="18"/>
    <s v="None_16h"/>
    <x v="0"/>
    <m/>
    <x v="2"/>
    <n v="1"/>
    <n v="5"/>
    <n v="6"/>
    <n v="70"/>
    <n v="260"/>
    <n v="186"/>
    <n v="5"/>
    <n v="7"/>
    <m/>
    <s v="V"/>
    <m/>
    <n v="239.11111111111111"/>
    <n v="0.77788104089219334"/>
    <n v="5.7778810408921935"/>
    <n v="17"/>
    <m/>
    <m/>
    <m/>
    <x v="2"/>
  </r>
  <r>
    <s v="Exp3"/>
    <x v="143"/>
    <n v="159"/>
    <x v="1"/>
    <x v="8"/>
    <x v="1"/>
    <x v="18"/>
    <s v="None_16h"/>
    <x v="0"/>
    <m/>
    <x v="3"/>
    <n v="2"/>
    <n v="5"/>
    <n v="6"/>
    <n v="70"/>
    <n v="269"/>
    <n v="95"/>
    <n v="5"/>
    <n v="6"/>
    <m/>
    <s v="V"/>
    <m/>
    <n v="239.11111111111111"/>
    <n v="0.39730483271375466"/>
    <n v="5.3973048327137549"/>
    <n v="16"/>
    <m/>
    <m/>
    <m/>
    <x v="2"/>
  </r>
  <r>
    <s v="Exp3"/>
    <x v="143"/>
    <n v="159"/>
    <x v="1"/>
    <x v="8"/>
    <x v="1"/>
    <x v="18"/>
    <s v="None_16h"/>
    <x v="0"/>
    <m/>
    <x v="4"/>
    <n v="2"/>
    <n v="5"/>
    <n v="6"/>
    <n v="73"/>
    <n v="262"/>
    <n v="161"/>
    <n v="5"/>
    <n v="7"/>
    <m/>
    <s v="V"/>
    <m/>
    <n v="239.11111111111111"/>
    <n v="0.67332713754646845"/>
    <n v="5.6733271375464689"/>
    <n v="17"/>
    <m/>
    <m/>
    <m/>
    <x v="2"/>
  </r>
  <r>
    <s v="Exp3"/>
    <x v="144"/>
    <n v="227"/>
    <x v="1"/>
    <x v="8"/>
    <x v="1"/>
    <x v="18"/>
    <s v="None_16h"/>
    <x v="0"/>
    <n v="227"/>
    <x v="1"/>
    <n v="3"/>
    <n v="5"/>
    <n v="6"/>
    <n v="77"/>
    <m/>
    <n v="147"/>
    <n v="5"/>
    <n v="7"/>
    <m/>
    <s v="V"/>
    <m/>
    <n v="239.11111111111111"/>
    <n v="0.61477695167286239"/>
    <n v="5.6147769516728623"/>
    <n v="17"/>
    <m/>
    <m/>
    <m/>
    <x v="2"/>
  </r>
  <r>
    <s v="Exp3"/>
    <x v="144"/>
    <n v="227"/>
    <x v="1"/>
    <x v="8"/>
    <x v="1"/>
    <x v="18"/>
    <s v="None_16h"/>
    <x v="0"/>
    <m/>
    <x v="2"/>
    <n v="2"/>
    <n v="5"/>
    <n v="6"/>
    <n v="75"/>
    <n v="266"/>
    <n v="154"/>
    <n v="5"/>
    <n v="8"/>
    <m/>
    <s v="V"/>
    <m/>
    <n v="239.11111111111111"/>
    <n v="0.64405204460966536"/>
    <n v="5.6440520446096656"/>
    <n v="18"/>
    <m/>
    <m/>
    <m/>
    <x v="2"/>
  </r>
  <r>
    <s v="Exp3"/>
    <x v="144"/>
    <n v="227"/>
    <x v="1"/>
    <x v="8"/>
    <x v="1"/>
    <x v="18"/>
    <s v="None_16h"/>
    <x v="0"/>
    <m/>
    <x v="3"/>
    <n v="4"/>
    <n v="5"/>
    <n v="6"/>
    <n v="67"/>
    <n v="242"/>
    <n v="184"/>
    <n v="5"/>
    <n v="7"/>
    <m/>
    <s v="V"/>
    <m/>
    <n v="239.11111111111111"/>
    <n v="0.76951672862453535"/>
    <n v="5.7695167286245352"/>
    <n v="17"/>
    <m/>
    <m/>
    <m/>
    <x v="2"/>
  </r>
  <r>
    <s v="Exp3"/>
    <x v="145"/>
    <n v="88"/>
    <x v="1"/>
    <x v="8"/>
    <x v="1"/>
    <x v="19"/>
    <s v="None_16h"/>
    <x v="0"/>
    <n v="88"/>
    <x v="1"/>
    <n v="2"/>
    <n v="6"/>
    <n v="7"/>
    <n v="100"/>
    <m/>
    <n v="206"/>
    <n v="3"/>
    <n v="11"/>
    <m/>
    <s v="E"/>
    <m/>
    <n v="212.3"/>
    <n v="0.97032501177578889"/>
    <n v="6.9703250117757891"/>
    <n v="20"/>
    <m/>
    <m/>
    <m/>
    <x v="2"/>
  </r>
  <r>
    <s v="Exp3"/>
    <x v="145"/>
    <n v="88"/>
    <x v="1"/>
    <x v="8"/>
    <x v="1"/>
    <x v="19"/>
    <s v="None_16h"/>
    <x v="0"/>
    <m/>
    <x v="2"/>
    <n v="2"/>
    <n v="6"/>
    <n v="7"/>
    <n v="95"/>
    <n v="255"/>
    <n v="95"/>
    <n v="4"/>
    <n v="8"/>
    <m/>
    <s v="V"/>
    <m/>
    <n v="212.3"/>
    <n v="0.44747998115873761"/>
    <n v="6.4474799811587378"/>
    <n v="18"/>
    <m/>
    <m/>
    <m/>
    <x v="2"/>
  </r>
  <r>
    <s v="Exp3"/>
    <x v="145"/>
    <n v="88"/>
    <x v="1"/>
    <x v="8"/>
    <x v="1"/>
    <x v="19"/>
    <s v="None_16h"/>
    <x v="0"/>
    <m/>
    <x v="3"/>
    <n v="2"/>
    <n v="6"/>
    <n v="7"/>
    <n v="100"/>
    <n v="276"/>
    <n v="124"/>
    <n v="4"/>
    <n v="9"/>
    <m/>
    <s v="V"/>
    <m/>
    <n v="212.3"/>
    <n v="0.58407913330193117"/>
    <n v="6.5840791333019313"/>
    <n v="19"/>
    <m/>
    <m/>
    <m/>
    <x v="2"/>
  </r>
  <r>
    <s v="Exp3"/>
    <x v="145"/>
    <n v="88"/>
    <x v="1"/>
    <x v="8"/>
    <x v="1"/>
    <x v="19"/>
    <s v="None_16h"/>
    <x v="0"/>
    <m/>
    <x v="4"/>
    <n v="2"/>
    <n v="6"/>
    <n v="7"/>
    <n v="98"/>
    <n v="261"/>
    <n v="120"/>
    <n v="4"/>
    <n v="9"/>
    <m/>
    <s v="V"/>
    <m/>
    <n v="212.3"/>
    <n v="0.56523787093735278"/>
    <n v="6.5652378709373531"/>
    <n v="19"/>
    <m/>
    <m/>
    <m/>
    <x v="2"/>
  </r>
  <r>
    <s v="Exp3"/>
    <x v="146"/>
    <n v="190"/>
    <x v="1"/>
    <x v="8"/>
    <x v="1"/>
    <x v="19"/>
    <s v="None_16h"/>
    <x v="0"/>
    <n v="190"/>
    <x v="1"/>
    <n v="3"/>
    <n v="6"/>
    <n v="7"/>
    <n v="75"/>
    <m/>
    <n v="102"/>
    <n v="5"/>
    <n v="8"/>
    <m/>
    <s v="V"/>
    <m/>
    <n v="212.3"/>
    <n v="0.48045219029674985"/>
    <n v="6.4804521902967496"/>
    <n v="19"/>
    <m/>
    <m/>
    <m/>
    <x v="2"/>
  </r>
  <r>
    <s v="Exp3"/>
    <x v="146"/>
    <n v="190"/>
    <x v="1"/>
    <x v="8"/>
    <x v="1"/>
    <x v="19"/>
    <s v="None_16h"/>
    <x v="0"/>
    <m/>
    <x v="2"/>
    <n v="2"/>
    <n v="6"/>
    <n v="7"/>
    <n v="74"/>
    <n v="215"/>
    <n v="46"/>
    <n v="5"/>
    <n v="8"/>
    <m/>
    <s v="V"/>
    <m/>
    <n v="212.3"/>
    <n v="0.21667451719265191"/>
    <n v="6.2166745171926516"/>
    <n v="19"/>
    <m/>
    <m/>
    <m/>
    <x v="2"/>
  </r>
  <r>
    <s v="Exp3"/>
    <x v="146"/>
    <n v="190"/>
    <x v="1"/>
    <x v="8"/>
    <x v="1"/>
    <x v="19"/>
    <s v="None_16h"/>
    <x v="0"/>
    <m/>
    <x v="3"/>
    <n v="2"/>
    <n v="5"/>
    <n v="6"/>
    <n v="86"/>
    <n v="241"/>
    <n v="161"/>
    <n v="5"/>
    <n v="9"/>
    <m/>
    <s v="V"/>
    <m/>
    <n v="239.11111111111111"/>
    <n v="0.67332713754646845"/>
    <n v="5.6733271375464689"/>
    <n v="19"/>
    <m/>
    <m/>
    <m/>
    <x v="2"/>
  </r>
  <r>
    <s v="Exp3"/>
    <x v="146"/>
    <n v="190"/>
    <x v="1"/>
    <x v="8"/>
    <x v="1"/>
    <x v="19"/>
    <s v="None_16h"/>
    <x v="0"/>
    <m/>
    <x v="4"/>
    <n v="1"/>
    <n v="5"/>
    <n v="6"/>
    <n v="82"/>
    <n v="237"/>
    <n v="126"/>
    <n v="5"/>
    <n v="10"/>
    <m/>
    <s v="V"/>
    <m/>
    <n v="239.11111111111111"/>
    <n v="0.52695167286245348"/>
    <n v="5.5269516728624533"/>
    <n v="20"/>
    <m/>
    <m/>
    <m/>
    <x v="2"/>
  </r>
  <r>
    <s v="Exp3"/>
    <x v="147"/>
    <n v="304"/>
    <x v="1"/>
    <x v="8"/>
    <x v="1"/>
    <x v="19"/>
    <s v="None_16h"/>
    <x v="13"/>
    <n v="304"/>
    <x v="1"/>
    <n v="3"/>
    <n v="7"/>
    <n v="8"/>
    <n v="77"/>
    <m/>
    <n v="150"/>
    <n v="4"/>
    <n v="14"/>
    <m/>
    <s v="E"/>
    <m/>
    <n v="192"/>
    <n v="0.78125"/>
    <n v="7.78125"/>
    <n v="25"/>
    <m/>
    <m/>
    <m/>
    <x v="2"/>
  </r>
  <r>
    <s v="Exp3"/>
    <x v="147"/>
    <n v="304"/>
    <x v="1"/>
    <x v="8"/>
    <x v="1"/>
    <x v="19"/>
    <s v="None_16h"/>
    <x v="0"/>
    <m/>
    <x v="2"/>
    <n v="3"/>
    <n v="6"/>
    <n v="7"/>
    <n v="80"/>
    <n v="229"/>
    <n v="148"/>
    <n v="5"/>
    <n v="11"/>
    <m/>
    <s v="E"/>
    <m/>
    <n v="212.3"/>
    <n v="0.69712670748940175"/>
    <n v="6.6971267074894021"/>
    <n v="22"/>
    <m/>
    <m/>
    <m/>
    <x v="2"/>
  </r>
  <r>
    <s v="Exp3"/>
    <x v="147"/>
    <n v="304"/>
    <x v="1"/>
    <x v="8"/>
    <x v="1"/>
    <x v="19"/>
    <s v="None_16h"/>
    <x v="0"/>
    <m/>
    <x v="3"/>
    <n v="2"/>
    <n v="6"/>
    <n v="7"/>
    <n v="75"/>
    <n v="201"/>
    <n v="101"/>
    <n v="5"/>
    <n v="11"/>
    <m/>
    <s v="E"/>
    <m/>
    <n v="212.3"/>
    <n v="0.47574187470560525"/>
    <n v="6.475741874705605"/>
    <n v="22"/>
    <m/>
    <m/>
    <m/>
    <x v="2"/>
  </r>
  <r>
    <s v="Exp3"/>
    <x v="147"/>
    <n v="304"/>
    <x v="1"/>
    <x v="8"/>
    <x v="1"/>
    <x v="19"/>
    <s v="None_16h"/>
    <x v="0"/>
    <m/>
    <x v="4"/>
    <n v="3"/>
    <n v="6"/>
    <n v="7"/>
    <n v="82"/>
    <n v="222"/>
    <n v="164"/>
    <n v="5"/>
    <n v="11"/>
    <m/>
    <s v="E"/>
    <m/>
    <n v="212.3"/>
    <n v="0.77249175694771544"/>
    <n v="6.7724917569477157"/>
    <n v="22"/>
    <m/>
    <m/>
    <m/>
    <x v="2"/>
  </r>
  <r>
    <s v="Exp3"/>
    <x v="148"/>
    <n v="9"/>
    <x v="1"/>
    <x v="8"/>
    <x v="1"/>
    <x v="20"/>
    <s v="None_16h"/>
    <x v="0"/>
    <n v="9"/>
    <x v="1"/>
    <n v="3"/>
    <n v="7"/>
    <n v="8"/>
    <n v="86"/>
    <m/>
    <n v="119"/>
    <n v="5"/>
    <n v="12"/>
    <m/>
    <s v="E"/>
    <n v="4"/>
    <n v="192"/>
    <n v="0.61979166666666663"/>
    <n v="7.619791666666667"/>
    <n v="24"/>
    <m/>
    <m/>
    <m/>
    <x v="2"/>
  </r>
  <r>
    <s v="Exp3"/>
    <x v="148"/>
    <n v="9"/>
    <x v="1"/>
    <x v="8"/>
    <x v="1"/>
    <x v="20"/>
    <s v="None_16h"/>
    <x v="0"/>
    <m/>
    <x v="2"/>
    <n v="5"/>
    <n v="7"/>
    <n v="8"/>
    <n v="95"/>
    <n v="236"/>
    <n v="163"/>
    <n v="7"/>
    <n v="11"/>
    <m/>
    <s v="E"/>
    <n v="4"/>
    <n v="192"/>
    <n v="0.84895833333333337"/>
    <n v="7.848958333333333"/>
    <n v="25"/>
    <m/>
    <m/>
    <m/>
    <x v="2"/>
  </r>
  <r>
    <s v="Exp3"/>
    <x v="148"/>
    <n v="9"/>
    <x v="1"/>
    <x v="8"/>
    <x v="1"/>
    <x v="20"/>
    <s v="None_16h"/>
    <x v="0"/>
    <m/>
    <x v="3"/>
    <n v="2"/>
    <n v="7"/>
    <n v="8"/>
    <n v="84"/>
    <n v="265"/>
    <n v="113"/>
    <n v="6"/>
    <n v="11"/>
    <m/>
    <s v="E"/>
    <n v="4"/>
    <n v="192"/>
    <n v="0.58854166666666663"/>
    <n v="7.588541666666667"/>
    <n v="24"/>
    <m/>
    <m/>
    <m/>
    <x v="2"/>
  </r>
  <r>
    <s v="Exp3"/>
    <x v="149"/>
    <n v="117"/>
    <x v="1"/>
    <x v="8"/>
    <x v="1"/>
    <x v="20"/>
    <s v="None_16h"/>
    <x v="0"/>
    <n v="117"/>
    <x v="1"/>
    <n v="1"/>
    <n v="7"/>
    <n v="8"/>
    <n v="103"/>
    <m/>
    <n v="151"/>
    <n v="6"/>
    <n v="12"/>
    <m/>
    <s v="E"/>
    <n v="4"/>
    <n v="192"/>
    <n v="0.78645833333333337"/>
    <n v="7.786458333333333"/>
    <n v="25"/>
    <m/>
    <m/>
    <m/>
    <x v="2"/>
  </r>
  <r>
    <s v="Exp3"/>
    <x v="149"/>
    <n v="117"/>
    <x v="1"/>
    <x v="8"/>
    <x v="1"/>
    <x v="20"/>
    <s v="None_16h"/>
    <x v="0"/>
    <m/>
    <x v="2"/>
    <n v="2"/>
    <n v="6"/>
    <n v="7"/>
    <n v="105"/>
    <n v="272"/>
    <n v="111"/>
    <n v="5"/>
    <n v="12"/>
    <m/>
    <s v="E"/>
    <n v="4"/>
    <n v="212.3"/>
    <n v="0.52284503061705134"/>
    <n v="6.5228450306170513"/>
    <n v="23"/>
    <m/>
    <m/>
    <m/>
    <x v="2"/>
  </r>
  <r>
    <s v="Exp3"/>
    <x v="149"/>
    <n v="117"/>
    <x v="1"/>
    <x v="8"/>
    <x v="1"/>
    <x v="20"/>
    <s v="None_16h"/>
    <x v="0"/>
    <m/>
    <x v="3"/>
    <n v="2"/>
    <n v="7"/>
    <n v="8"/>
    <n v="85"/>
    <n v="210"/>
    <n v="130"/>
    <n v="6"/>
    <n v="9"/>
    <m/>
    <s v="V"/>
    <n v="4"/>
    <n v="192"/>
    <n v="0.67708333333333337"/>
    <n v="7.677083333333333"/>
    <n v="22"/>
    <m/>
    <m/>
    <m/>
    <x v="2"/>
  </r>
  <r>
    <s v="Exp3"/>
    <x v="149"/>
    <n v="117"/>
    <x v="1"/>
    <x v="8"/>
    <x v="1"/>
    <x v="20"/>
    <s v="None_16h"/>
    <x v="0"/>
    <m/>
    <x v="4"/>
    <n v="0"/>
    <n v="7"/>
    <n v="8"/>
    <n v="95"/>
    <n v="230"/>
    <n v="62"/>
    <n v="5"/>
    <n v="9"/>
    <m/>
    <s v="v E"/>
    <n v="4"/>
    <n v="192"/>
    <n v="0.32291666666666669"/>
    <n v="7.322916666666667"/>
    <n v="21"/>
    <m/>
    <m/>
    <m/>
    <x v="2"/>
  </r>
  <r>
    <s v="Exp3"/>
    <x v="150"/>
    <n v="258"/>
    <x v="1"/>
    <x v="8"/>
    <x v="1"/>
    <x v="20"/>
    <s v="None_16h"/>
    <x v="0"/>
    <n v="258"/>
    <x v="1"/>
    <n v="2"/>
    <n v="7"/>
    <n v="8"/>
    <n v="106"/>
    <m/>
    <n v="88"/>
    <n v="6"/>
    <n v="13"/>
    <m/>
    <s v="E"/>
    <n v="4"/>
    <n v="192"/>
    <n v="0.45833333333333331"/>
    <n v="7.458333333333333"/>
    <n v="26"/>
    <m/>
    <m/>
    <m/>
    <x v="2"/>
  </r>
  <r>
    <s v="Exp3"/>
    <x v="150"/>
    <n v="258"/>
    <x v="1"/>
    <x v="8"/>
    <x v="1"/>
    <x v="20"/>
    <s v="None_16h"/>
    <x v="0"/>
    <m/>
    <x v="2"/>
    <n v="2"/>
    <n v="7"/>
    <n v="8"/>
    <n v="82"/>
    <n v="210"/>
    <n v="107"/>
    <n v="5"/>
    <n v="11"/>
    <m/>
    <s v="E"/>
    <n v="4"/>
    <n v="192"/>
    <n v="0.55729166666666663"/>
    <n v="7.557291666666667"/>
    <n v="23"/>
    <m/>
    <m/>
    <m/>
    <x v="2"/>
  </r>
  <r>
    <s v="Exp3"/>
    <x v="150"/>
    <n v="258"/>
    <x v="1"/>
    <x v="8"/>
    <x v="1"/>
    <x v="20"/>
    <s v="None_16h"/>
    <x v="0"/>
    <m/>
    <x v="3"/>
    <n v="4"/>
    <n v="7"/>
    <n v="8"/>
    <n v="93"/>
    <n v="205"/>
    <n v="56"/>
    <n v="5"/>
    <n v="15"/>
    <n v="10"/>
    <s v="DR"/>
    <n v="4"/>
    <n v="192"/>
    <n v="0.29166666666666669"/>
    <n v="7.291666666666667"/>
    <n v="27"/>
    <m/>
    <m/>
    <m/>
    <x v="2"/>
  </r>
  <r>
    <s v="Exp3"/>
    <x v="151"/>
    <n v="17"/>
    <x v="1"/>
    <x v="8"/>
    <x v="1"/>
    <x v="21"/>
    <s v="None_16h"/>
    <x v="0"/>
    <n v="17"/>
    <x v="1"/>
    <n v="2"/>
    <n v="8"/>
    <n v="9"/>
    <n v="101"/>
    <m/>
    <n v="81"/>
    <n v="4"/>
    <n v="15"/>
    <m/>
    <s v="DR"/>
    <n v="4"/>
    <n v="169.93333333333334"/>
    <n v="0.47665751275009804"/>
    <n v="8.4766575127500978"/>
    <n v="27"/>
    <m/>
    <m/>
    <m/>
    <x v="2"/>
  </r>
  <r>
    <s v="Exp3"/>
    <x v="151"/>
    <n v="17"/>
    <x v="1"/>
    <x v="8"/>
    <x v="1"/>
    <x v="21"/>
    <s v="None_16h"/>
    <x v="0"/>
    <m/>
    <x v="2"/>
    <n v="1"/>
    <n v="6"/>
    <n v="9"/>
    <n v="101"/>
    <n v="221"/>
    <n v="115"/>
    <n v="5"/>
    <n v="11"/>
    <m/>
    <s v="DR"/>
    <n v="4"/>
    <n v="212.3"/>
    <n v="0.54168629298162974"/>
    <n v="6.5416862929816295"/>
    <n v="22"/>
    <m/>
    <m/>
    <m/>
    <x v="2"/>
  </r>
  <r>
    <s v="Exp3"/>
    <x v="151"/>
    <n v="17"/>
    <x v="1"/>
    <x v="8"/>
    <x v="1"/>
    <x v="21"/>
    <s v="None_16h"/>
    <x v="0"/>
    <m/>
    <x v="3"/>
    <n v="0"/>
    <n v="7"/>
    <n v="9"/>
    <n v="89"/>
    <n v="218"/>
    <n v="41"/>
    <n v="5"/>
    <n v="12"/>
    <m/>
    <s v="V"/>
    <n v="4"/>
    <n v="192"/>
    <n v="0.21354166666666666"/>
    <n v="7.213541666666667"/>
    <n v="24"/>
    <m/>
    <m/>
    <m/>
    <x v="2"/>
  </r>
  <r>
    <s v="Exp3"/>
    <x v="152"/>
    <n v="191"/>
    <x v="1"/>
    <x v="8"/>
    <x v="1"/>
    <x v="21"/>
    <s v="None_16h"/>
    <x v="0"/>
    <n v="191"/>
    <x v="1"/>
    <n v="4"/>
    <n v="8"/>
    <n v="9"/>
    <n v="101"/>
    <m/>
    <n v="130"/>
    <n v="5"/>
    <n v="14"/>
    <m/>
    <s v="E"/>
    <n v="4"/>
    <n v="169.93333333333334"/>
    <n v="0.76500588466065123"/>
    <n v="8.7650058846606509"/>
    <n v="27"/>
    <m/>
    <m/>
    <m/>
    <x v="2"/>
  </r>
  <r>
    <s v="Exp3"/>
    <x v="152"/>
    <n v="191"/>
    <x v="1"/>
    <x v="8"/>
    <x v="1"/>
    <x v="21"/>
    <s v="None_16h"/>
    <x v="0"/>
    <m/>
    <x v="2"/>
    <n v="2"/>
    <n v="8"/>
    <n v="9"/>
    <n v="101"/>
    <n v="211"/>
    <n v="162"/>
    <n v="6"/>
    <n v="13"/>
    <m/>
    <s v="E"/>
    <n v="4"/>
    <n v="169.93333333333334"/>
    <n v="0.95331502550019609"/>
    <n v="8.9533150255001956"/>
    <n v="27"/>
    <m/>
    <m/>
    <m/>
    <x v="2"/>
  </r>
  <r>
    <s v="Exp3"/>
    <x v="152"/>
    <n v="191"/>
    <x v="1"/>
    <x v="8"/>
    <x v="1"/>
    <x v="21"/>
    <s v="None_16h"/>
    <x v="0"/>
    <m/>
    <x v="3"/>
    <n v="1"/>
    <n v="8"/>
    <n v="9"/>
    <n v="98"/>
    <n v="202"/>
    <n v="125"/>
    <n v="4"/>
    <n v="13"/>
    <m/>
    <s v="E"/>
    <n v="4"/>
    <n v="169.93333333333334"/>
    <n v="0.7355825814044723"/>
    <n v="8.7355825814044721"/>
    <n v="25"/>
    <m/>
    <m/>
    <m/>
    <x v="2"/>
  </r>
  <r>
    <s v="Exp3"/>
    <x v="152"/>
    <n v="191"/>
    <x v="1"/>
    <x v="8"/>
    <x v="1"/>
    <x v="21"/>
    <s v="None_16h"/>
    <x v="0"/>
    <m/>
    <x v="4"/>
    <n v="0"/>
    <n v="7"/>
    <n v="8"/>
    <n v="71"/>
    <n v="201"/>
    <n v="38"/>
    <n v="5"/>
    <n v="7"/>
    <m/>
    <s v="V"/>
    <n v="4"/>
    <n v="192"/>
    <n v="0.19791666666666666"/>
    <n v="7.197916666666667"/>
    <n v="19"/>
    <m/>
    <m/>
    <m/>
    <x v="2"/>
  </r>
  <r>
    <s v="Exp3"/>
    <x v="153"/>
    <n v="320"/>
    <x v="1"/>
    <x v="8"/>
    <x v="1"/>
    <x v="21"/>
    <s v="None_16h"/>
    <x v="0"/>
    <n v="320"/>
    <x v="1"/>
    <n v="2"/>
    <n v="7"/>
    <n v="8"/>
    <n v="98"/>
    <m/>
    <n v="96"/>
    <n v="5"/>
    <n v="16"/>
    <m/>
    <s v="DR"/>
    <n v="4"/>
    <n v="192"/>
    <n v="0.5"/>
    <n v="7.5"/>
    <n v="28"/>
    <m/>
    <m/>
    <m/>
    <x v="2"/>
  </r>
  <r>
    <s v="Exp3"/>
    <x v="153"/>
    <n v="320"/>
    <x v="1"/>
    <x v="8"/>
    <x v="1"/>
    <x v="21"/>
    <s v="None_16h"/>
    <x v="0"/>
    <m/>
    <x v="2"/>
    <n v="3"/>
    <n v="9"/>
    <n v="10"/>
    <n v="98"/>
    <n v="172"/>
    <n v="51"/>
    <n v="5"/>
    <n v="16"/>
    <m/>
    <s v="DR"/>
    <n v="4"/>
    <n v="178.4"/>
    <n v="0.2858744394618834"/>
    <n v="9.2858744394618835"/>
    <n v="30"/>
    <m/>
    <m/>
    <m/>
    <x v="2"/>
  </r>
  <r>
    <s v="Exp3"/>
    <x v="153"/>
    <n v="320"/>
    <x v="1"/>
    <x v="8"/>
    <x v="1"/>
    <x v="21"/>
    <s v="None_16h"/>
    <x v="0"/>
    <m/>
    <x v="3"/>
    <n v="2"/>
    <n v="9"/>
    <n v="10"/>
    <n v="105"/>
    <n v="180"/>
    <n v="71"/>
    <n v="5"/>
    <n v="16"/>
    <m/>
    <s v="DR"/>
    <n v="4"/>
    <n v="178.4"/>
    <n v="0.39798206278026904"/>
    <n v="9.3979820627802688"/>
    <n v="30"/>
    <m/>
    <m/>
    <m/>
    <x v="2"/>
  </r>
  <r>
    <s v="Exp3"/>
    <x v="153"/>
    <n v="320"/>
    <x v="1"/>
    <x v="8"/>
    <x v="1"/>
    <x v="21"/>
    <s v="None_16h"/>
    <x v="0"/>
    <m/>
    <x v="4"/>
    <n v="0"/>
    <n v="7"/>
    <n v="8"/>
    <n v="65"/>
    <n v="171"/>
    <n v="118"/>
    <n v="4"/>
    <n v="6"/>
    <m/>
    <s v="V"/>
    <n v="4"/>
    <n v="192"/>
    <n v="0.61458333333333337"/>
    <n v="7.614583333333333"/>
    <n v="17"/>
    <m/>
    <m/>
    <m/>
    <x v="2"/>
  </r>
  <r>
    <s v="Exp3"/>
    <x v="154"/>
    <n v="19"/>
    <x v="1"/>
    <x v="8"/>
    <x v="1"/>
    <x v="22"/>
    <s v="None_16h"/>
    <x v="0"/>
    <n v="19"/>
    <x v="1"/>
    <n v="2"/>
    <n v="9"/>
    <n v="10"/>
    <n v="106"/>
    <m/>
    <n v="92"/>
    <n v="6"/>
    <n v="19"/>
    <m/>
    <s v="E"/>
    <n v="4"/>
    <n v="178.4"/>
    <n v="0.51569506726457393"/>
    <n v="9.5156950672645735"/>
    <n v="34"/>
    <m/>
    <m/>
    <m/>
    <x v="2"/>
  </r>
  <r>
    <s v="Exp3"/>
    <x v="154"/>
    <n v="19"/>
    <x v="1"/>
    <x v="8"/>
    <x v="1"/>
    <x v="22"/>
    <s v="None_16h"/>
    <x v="0"/>
    <m/>
    <x v="2"/>
    <n v="2"/>
    <n v="8"/>
    <n v="9"/>
    <n v="92"/>
    <n v="179"/>
    <n v="132"/>
    <n v="7"/>
    <n v="15"/>
    <m/>
    <s v="E"/>
    <n v="4"/>
    <n v="169.93333333333334"/>
    <n v="0.77677520596312277"/>
    <n v="8.7767752059631228"/>
    <n v="30"/>
    <m/>
    <m/>
    <m/>
    <x v="2"/>
  </r>
  <r>
    <s v="Exp3"/>
    <x v="154"/>
    <n v="19"/>
    <x v="1"/>
    <x v="8"/>
    <x v="1"/>
    <x v="22"/>
    <s v="None_16h"/>
    <x v="0"/>
    <m/>
    <x v="3"/>
    <n v="2"/>
    <n v="8"/>
    <n v="9"/>
    <n v="100"/>
    <n v="176"/>
    <n v="60"/>
    <n v="5"/>
    <n v="20"/>
    <m/>
    <s v="DR"/>
    <n v="4"/>
    <n v="169.93333333333334"/>
    <n v="0.35307963907414669"/>
    <n v="8.3530796390741475"/>
    <n v="33"/>
    <m/>
    <m/>
    <m/>
    <x v="2"/>
  </r>
  <r>
    <s v="Exp3"/>
    <x v="154"/>
    <n v="19"/>
    <x v="1"/>
    <x v="8"/>
    <x v="1"/>
    <x v="22"/>
    <s v="None_16h"/>
    <x v="0"/>
    <m/>
    <x v="4"/>
    <n v="1"/>
    <n v="7"/>
    <n v="8"/>
    <n v="98"/>
    <n v="177"/>
    <n v="111"/>
    <n v="7"/>
    <n v="15"/>
    <m/>
    <s v="E"/>
    <n v="4"/>
    <n v="192"/>
    <n v="0.578125"/>
    <n v="7.578125"/>
    <n v="29"/>
    <m/>
    <m/>
    <m/>
    <x v="2"/>
  </r>
  <r>
    <s v="Exp3"/>
    <x v="155"/>
    <n v="147"/>
    <x v="1"/>
    <x v="8"/>
    <x v="1"/>
    <x v="22"/>
    <s v="None_16h"/>
    <x v="0"/>
    <n v="147"/>
    <x v="1"/>
    <n v="2"/>
    <n v="9"/>
    <n v="10"/>
    <n v="107"/>
    <m/>
    <n v="120"/>
    <n v="6"/>
    <n v="17"/>
    <m/>
    <s v="DR"/>
    <n v="4"/>
    <n v="178.4"/>
    <n v="0.67264573991031384"/>
    <n v="9.6726457399103136"/>
    <n v="32"/>
    <m/>
    <m/>
    <m/>
    <x v="2"/>
  </r>
  <r>
    <s v="Exp3"/>
    <x v="155"/>
    <n v="147"/>
    <x v="1"/>
    <x v="8"/>
    <x v="1"/>
    <x v="22"/>
    <s v="None_16h"/>
    <x v="0"/>
    <m/>
    <x v="2"/>
    <n v="2"/>
    <n v="9"/>
    <n v="10"/>
    <n v="94"/>
    <n v="170"/>
    <n v="49"/>
    <n v="6"/>
    <n v="16"/>
    <m/>
    <s v="E"/>
    <n v="4"/>
    <n v="178.4"/>
    <n v="0.27466367713004486"/>
    <n v="9.2746636771300448"/>
    <n v="31"/>
    <m/>
    <m/>
    <m/>
    <x v="2"/>
  </r>
  <r>
    <s v="Exp3"/>
    <x v="155"/>
    <n v="147"/>
    <x v="1"/>
    <x v="8"/>
    <x v="1"/>
    <x v="22"/>
    <s v="None_16h"/>
    <x v="0"/>
    <m/>
    <x v="3"/>
    <n v="2"/>
    <n v="9"/>
    <n v="10"/>
    <n v="110"/>
    <n v="180"/>
    <n v="71"/>
    <n v="5"/>
    <n v="15"/>
    <m/>
    <s v="E"/>
    <n v="4"/>
    <n v="178.4"/>
    <n v="0.39798206278026904"/>
    <n v="9.3979820627802688"/>
    <n v="29"/>
    <m/>
    <m/>
    <m/>
    <x v="2"/>
  </r>
  <r>
    <s v="Exp3"/>
    <x v="155"/>
    <n v="147"/>
    <x v="1"/>
    <x v="8"/>
    <x v="1"/>
    <x v="22"/>
    <s v="None_16h"/>
    <x v="0"/>
    <m/>
    <x v="4"/>
    <n v="1"/>
    <n v="9"/>
    <n v="10"/>
    <n v="104"/>
    <n v="181"/>
    <n v="36"/>
    <n v="5"/>
    <n v="18"/>
    <m/>
    <s v="E"/>
    <n v="4"/>
    <n v="178.4"/>
    <n v="0.20179372197309417"/>
    <n v="9.201793721973095"/>
    <n v="32"/>
    <m/>
    <m/>
    <m/>
    <x v="2"/>
  </r>
  <r>
    <s v="Exp3"/>
    <x v="156"/>
    <n v="268"/>
    <x v="1"/>
    <x v="8"/>
    <x v="1"/>
    <x v="22"/>
    <s v="None_16h"/>
    <x v="0"/>
    <n v="268"/>
    <x v="1"/>
    <n v="2"/>
    <n v="9"/>
    <n v="10"/>
    <n v="130"/>
    <m/>
    <n v="177"/>
    <n v="5"/>
    <n v="17"/>
    <m/>
    <s v="DR"/>
    <n v="4"/>
    <n v="178.4"/>
    <n v="0.99215246636771293"/>
    <n v="9.9921524663677133"/>
    <n v="31"/>
    <m/>
    <m/>
    <m/>
    <x v="2"/>
  </r>
  <r>
    <s v="Exp3"/>
    <x v="156"/>
    <n v="268"/>
    <x v="1"/>
    <x v="8"/>
    <x v="1"/>
    <x v="22"/>
    <s v="None_16h"/>
    <x v="0"/>
    <m/>
    <x v="2"/>
    <n v="2"/>
    <n v="9"/>
    <n v="10"/>
    <n v="130"/>
    <n v="195"/>
    <n v="119"/>
    <n v="6"/>
    <n v="16"/>
    <m/>
    <s v="E"/>
    <n v="4"/>
    <n v="178.4"/>
    <n v="0.6670403587443946"/>
    <n v="9.6670403587443943"/>
    <n v="31"/>
    <m/>
    <m/>
    <m/>
    <x v="2"/>
  </r>
  <r>
    <s v="Exp3"/>
    <x v="156"/>
    <n v="268"/>
    <x v="1"/>
    <x v="8"/>
    <x v="1"/>
    <x v="22"/>
    <s v="None_16h"/>
    <x v="0"/>
    <m/>
    <x v="3"/>
    <n v="6"/>
    <n v="9"/>
    <n v="10"/>
    <n v="104"/>
    <n v="166"/>
    <n v="35"/>
    <n v="7"/>
    <n v="17"/>
    <m/>
    <s v="E"/>
    <n v="4"/>
    <n v="178.4"/>
    <n v="0.19618834080717487"/>
    <n v="9.1961883408071756"/>
    <n v="33"/>
    <m/>
    <m/>
    <m/>
    <x v="2"/>
  </r>
  <r>
    <s v="Exp3"/>
    <x v="157"/>
    <n v="69"/>
    <x v="1"/>
    <x v="8"/>
    <x v="1"/>
    <x v="23"/>
    <s v="None_16h"/>
    <x v="0"/>
    <n v="69"/>
    <x v="1"/>
    <n v="4"/>
    <n v="10"/>
    <n v="11"/>
    <n v="123"/>
    <m/>
    <n v="62"/>
    <n v="5"/>
    <n v="19"/>
    <m/>
    <s v="DR"/>
    <n v="12"/>
    <n v="178.5"/>
    <n v="0.34733893557422968"/>
    <n v="10.34733893557423"/>
    <n v="34"/>
    <m/>
    <m/>
    <m/>
    <x v="2"/>
  </r>
  <r>
    <s v="Exp3"/>
    <x v="157"/>
    <n v="69"/>
    <x v="1"/>
    <x v="8"/>
    <x v="1"/>
    <x v="23"/>
    <s v="None_16h"/>
    <x v="0"/>
    <m/>
    <x v="2"/>
    <n v="4"/>
    <n v="10"/>
    <n v="11"/>
    <n v="110"/>
    <n v="173"/>
    <n v="159"/>
    <n v="4"/>
    <n v="20"/>
    <m/>
    <s v="DR"/>
    <n v="13"/>
    <n v="178.5"/>
    <n v="0.89075630252100846"/>
    <n v="10.890756302521009"/>
    <n v="34"/>
    <m/>
    <m/>
    <m/>
    <x v="2"/>
  </r>
  <r>
    <s v="Exp3"/>
    <x v="157"/>
    <n v="69"/>
    <x v="1"/>
    <x v="8"/>
    <x v="1"/>
    <x v="23"/>
    <s v="None_16h"/>
    <x v="0"/>
    <m/>
    <x v="3"/>
    <n v="5"/>
    <n v="10"/>
    <n v="11"/>
    <n v="114"/>
    <n v="170"/>
    <n v="82"/>
    <n v="4"/>
    <n v="19"/>
    <m/>
    <s v="DR"/>
    <n v="14"/>
    <n v="178.5"/>
    <n v="0.45938375350140054"/>
    <n v="10.459383753501401"/>
    <n v="33"/>
    <m/>
    <m/>
    <m/>
    <x v="2"/>
  </r>
  <r>
    <s v="Exp3"/>
    <x v="158"/>
    <n v="126"/>
    <x v="1"/>
    <x v="8"/>
    <x v="1"/>
    <x v="23"/>
    <s v="None_16h"/>
    <x v="0"/>
    <n v="126"/>
    <x v="1"/>
    <n v="2"/>
    <n v="10"/>
    <n v="11"/>
    <n v="120"/>
    <m/>
    <n v="123"/>
    <n v="5"/>
    <n v="18"/>
    <m/>
    <s v="DR"/>
    <n v="9"/>
    <n v="178.5"/>
    <n v="0.68907563025210083"/>
    <n v="10.6890756302521"/>
    <n v="33"/>
    <m/>
    <m/>
    <m/>
    <x v="2"/>
  </r>
  <r>
    <s v="Exp3"/>
    <x v="158"/>
    <n v="126"/>
    <x v="1"/>
    <x v="8"/>
    <x v="1"/>
    <x v="23"/>
    <s v="None_16h"/>
    <x v="0"/>
    <m/>
    <x v="2"/>
    <n v="4"/>
    <n v="10"/>
    <n v="11"/>
    <n v="121"/>
    <n v="190"/>
    <n v="82"/>
    <n v="4"/>
    <n v="18"/>
    <m/>
    <s v="DR"/>
    <n v="10"/>
    <n v="178.5"/>
    <n v="0.45938375350140054"/>
    <n v="10.459383753501401"/>
    <n v="32"/>
    <m/>
    <m/>
    <m/>
    <x v="2"/>
  </r>
  <r>
    <s v="Exp3"/>
    <x v="158"/>
    <n v="126"/>
    <x v="1"/>
    <x v="8"/>
    <x v="1"/>
    <x v="23"/>
    <s v="None_16h"/>
    <x v="0"/>
    <m/>
    <x v="3"/>
    <n v="2"/>
    <n v="9"/>
    <n v="10"/>
    <n v="109"/>
    <n v="180"/>
    <n v="106"/>
    <n v="5"/>
    <n v="17"/>
    <m/>
    <s v="DR"/>
    <n v="11"/>
    <n v="178.4"/>
    <n v="0.59417040358744388"/>
    <n v="9.5941704035874444"/>
    <n v="31"/>
    <m/>
    <m/>
    <m/>
    <x v="2"/>
  </r>
  <r>
    <s v="Exp3"/>
    <x v="159"/>
    <n v="275"/>
    <x v="1"/>
    <x v="8"/>
    <x v="1"/>
    <x v="23"/>
    <s v="None_16h"/>
    <x v="0"/>
    <n v="275"/>
    <x v="1"/>
    <n v="2"/>
    <n v="10"/>
    <n v="11"/>
    <n v="120"/>
    <m/>
    <n v="75"/>
    <n v="4"/>
    <n v="18"/>
    <m/>
    <s v="DR"/>
    <n v="5"/>
    <n v="178.5"/>
    <n v="0.42016806722689076"/>
    <n v="10.420168067226891"/>
    <n v="32"/>
    <m/>
    <m/>
    <m/>
    <x v="2"/>
  </r>
  <r>
    <s v="Exp3"/>
    <x v="159"/>
    <n v="275"/>
    <x v="1"/>
    <x v="8"/>
    <x v="1"/>
    <x v="23"/>
    <s v="None_16h"/>
    <x v="0"/>
    <m/>
    <x v="2"/>
    <n v="3"/>
    <n v="9"/>
    <n v="10"/>
    <n v="118"/>
    <n v="175"/>
    <n v="61"/>
    <n v="4"/>
    <n v="17"/>
    <m/>
    <s v="DR"/>
    <n v="6"/>
    <n v="178.4"/>
    <n v="0.34192825112107622"/>
    <n v="9.3419282511210771"/>
    <n v="30"/>
    <m/>
    <m/>
    <m/>
    <x v="2"/>
  </r>
  <r>
    <s v="Exp3"/>
    <x v="159"/>
    <n v="275"/>
    <x v="1"/>
    <x v="8"/>
    <x v="1"/>
    <x v="23"/>
    <s v="None_16h"/>
    <x v="0"/>
    <m/>
    <x v="3"/>
    <n v="5"/>
    <n v="9"/>
    <n v="10"/>
    <n v="119"/>
    <n v="182"/>
    <n v="120"/>
    <n v="5"/>
    <n v="17"/>
    <m/>
    <s v="DR"/>
    <n v="7"/>
    <n v="178.4"/>
    <n v="0.67264573991031384"/>
    <n v="9.6726457399103136"/>
    <n v="31"/>
    <m/>
    <m/>
    <m/>
    <x v="2"/>
  </r>
  <r>
    <s v="Exp3"/>
    <x v="159"/>
    <n v="275"/>
    <x v="1"/>
    <x v="8"/>
    <x v="1"/>
    <x v="23"/>
    <s v="None_16h"/>
    <x v="0"/>
    <m/>
    <x v="4"/>
    <n v="2"/>
    <n v="9"/>
    <n v="10"/>
    <n v="106"/>
    <n v="171"/>
    <n v="51"/>
    <n v="6"/>
    <n v="12"/>
    <m/>
    <s v="V"/>
    <n v="8"/>
    <n v="178.4"/>
    <n v="0.2858744394618834"/>
    <n v="9.2858744394618835"/>
    <n v="27"/>
    <m/>
    <m/>
    <m/>
    <x v="2"/>
  </r>
  <r>
    <s v="Exp3"/>
    <x v="160"/>
    <n v="20"/>
    <x v="1"/>
    <x v="8"/>
    <x v="1"/>
    <x v="24"/>
    <s v="None_16h"/>
    <x v="0"/>
    <n v="20"/>
    <x v="1"/>
    <n v="2"/>
    <n v="11"/>
    <n v="12"/>
    <n v="114"/>
    <m/>
    <n v="122"/>
    <n v="4"/>
    <n v="20"/>
    <m/>
    <s v="DR"/>
    <m/>
    <n v="178.5"/>
    <n v="0.68347338935574231"/>
    <n v="11.683473389355742"/>
    <n v="35"/>
    <m/>
    <m/>
    <m/>
    <x v="2"/>
  </r>
  <r>
    <s v="Exp3"/>
    <x v="160"/>
    <n v="20"/>
    <x v="1"/>
    <x v="8"/>
    <x v="1"/>
    <x v="24"/>
    <s v="None_16h"/>
    <x v="0"/>
    <m/>
    <x v="2"/>
    <n v="3"/>
    <n v="11"/>
    <n v="12"/>
    <n v="121"/>
    <n v="187"/>
    <n v="89"/>
    <n v="4"/>
    <n v="20"/>
    <m/>
    <s v="DR"/>
    <m/>
    <n v="178.5"/>
    <n v="0.49859943977591037"/>
    <n v="11.49859943977591"/>
    <n v="35"/>
    <m/>
    <m/>
    <m/>
    <x v="2"/>
  </r>
  <r>
    <s v="Exp3"/>
    <x v="160"/>
    <n v="20"/>
    <x v="1"/>
    <x v="8"/>
    <x v="1"/>
    <x v="24"/>
    <s v="None_16h"/>
    <x v="0"/>
    <m/>
    <x v="3"/>
    <n v="1"/>
    <n v="10"/>
    <n v="11"/>
    <n v="115"/>
    <n v="192"/>
    <n v="131"/>
    <m/>
    <m/>
    <m/>
    <m/>
    <m/>
    <n v="178.5"/>
    <n v="0.73389355742296913"/>
    <n v="10.733893557422968"/>
    <s v=""/>
    <m/>
    <m/>
    <m/>
    <x v="2"/>
  </r>
  <r>
    <s v="Exp3"/>
    <x v="160"/>
    <n v="20"/>
    <x v="1"/>
    <x v="8"/>
    <x v="1"/>
    <x v="24"/>
    <s v="None_16h"/>
    <x v="0"/>
    <m/>
    <x v="4"/>
    <n v="1"/>
    <n v="10"/>
    <n v="11"/>
    <n v="108"/>
    <n v="167"/>
    <n v="65"/>
    <n v="5"/>
    <n v="18"/>
    <m/>
    <s v="DR"/>
    <m/>
    <n v="178.5"/>
    <n v="0.36414565826330531"/>
    <n v="10.364145658263306"/>
    <n v="33"/>
    <m/>
    <m/>
    <m/>
    <x v="2"/>
  </r>
  <r>
    <s v="Exp3"/>
    <x v="161"/>
    <n v="204"/>
    <x v="1"/>
    <x v="8"/>
    <x v="1"/>
    <x v="24"/>
    <s v="None_16h"/>
    <x v="0"/>
    <n v="204"/>
    <x v="1"/>
    <n v="6"/>
    <n v="10"/>
    <n v="11"/>
    <n v="128"/>
    <m/>
    <n v="72"/>
    <n v="4"/>
    <n v="23"/>
    <m/>
    <s v="TS"/>
    <m/>
    <n v="178.5"/>
    <n v="0.40336134453781514"/>
    <n v="10.403361344537815"/>
    <n v="37"/>
    <m/>
    <m/>
    <m/>
    <x v="2"/>
  </r>
  <r>
    <s v="Exp3"/>
    <x v="161"/>
    <n v="204"/>
    <x v="1"/>
    <x v="8"/>
    <x v="1"/>
    <x v="24"/>
    <s v="None_16h"/>
    <x v="0"/>
    <m/>
    <x v="2"/>
    <n v="12"/>
    <n v="11"/>
    <n v="12"/>
    <n v="108"/>
    <n v="170"/>
    <n v="127"/>
    <n v="5"/>
    <n v="21"/>
    <m/>
    <s v="TS"/>
    <m/>
    <n v="178.5"/>
    <n v="0.71148459383753504"/>
    <n v="11.711484593837534"/>
    <n v="37"/>
    <m/>
    <m/>
    <m/>
    <x v="2"/>
  </r>
  <r>
    <s v="Exp3"/>
    <x v="161"/>
    <n v="204"/>
    <x v="1"/>
    <x v="8"/>
    <x v="1"/>
    <x v="24"/>
    <s v="None_16h"/>
    <x v="0"/>
    <m/>
    <x v="3"/>
    <n v="0"/>
    <n v="9"/>
    <n v="10"/>
    <n v="75"/>
    <n v="132"/>
    <n v="76"/>
    <n v="5"/>
    <n v="9"/>
    <m/>
    <s v="V"/>
    <m/>
    <n v="178.4"/>
    <n v="0.42600896860986548"/>
    <n v="9.4260089686098656"/>
    <n v="23"/>
    <m/>
    <m/>
    <m/>
    <x v="2"/>
  </r>
  <r>
    <s v="Exp3"/>
    <x v="162"/>
    <n v="325"/>
    <x v="1"/>
    <x v="8"/>
    <x v="1"/>
    <x v="24"/>
    <s v="None_16h"/>
    <x v="0"/>
    <n v="325"/>
    <x v="1"/>
    <n v="4"/>
    <n v="10"/>
    <n v="11"/>
    <n v="132"/>
    <m/>
    <n v="36"/>
    <n v="4"/>
    <n v="20"/>
    <m/>
    <s v="TS"/>
    <m/>
    <n v="178.5"/>
    <n v="0.20168067226890757"/>
    <n v="10.201680672268907"/>
    <n v="34"/>
    <m/>
    <m/>
    <m/>
    <x v="2"/>
  </r>
  <r>
    <s v="Exp3"/>
    <x v="162"/>
    <n v="325"/>
    <x v="1"/>
    <x v="8"/>
    <x v="1"/>
    <x v="24"/>
    <s v="None_16h"/>
    <x v="0"/>
    <m/>
    <x v="2"/>
    <n v="10"/>
    <n v="9"/>
    <n v="10"/>
    <n v="125"/>
    <n v="127"/>
    <n v="72"/>
    <n v="4"/>
    <n v="19"/>
    <m/>
    <s v="DR"/>
    <m/>
    <n v="178.4"/>
    <n v="0.40358744394618834"/>
    <n v="9.4035874439461882"/>
    <n v="32"/>
    <m/>
    <m/>
    <m/>
    <x v="2"/>
  </r>
  <r>
    <s v="Exp3"/>
    <x v="162"/>
    <n v="325"/>
    <x v="1"/>
    <x v="8"/>
    <x v="1"/>
    <x v="24"/>
    <s v="None_16h"/>
    <x v="0"/>
    <m/>
    <x v="3"/>
    <n v="3"/>
    <n v="9"/>
    <n v="10"/>
    <n v="124"/>
    <n v="175"/>
    <n v="167"/>
    <n v="4"/>
    <n v="20"/>
    <n v="11"/>
    <s v="TS"/>
    <m/>
    <n v="178.4"/>
    <n v="0.93609865470852016"/>
    <n v="9.9360986547085197"/>
    <n v="33"/>
    <m/>
    <m/>
    <m/>
    <x v="2"/>
  </r>
  <r>
    <s v="Exp3"/>
    <x v="162"/>
    <n v="325"/>
    <x v="1"/>
    <x v="8"/>
    <x v="1"/>
    <x v="24"/>
    <s v="None_16h"/>
    <x v="0"/>
    <m/>
    <x v="4"/>
    <n v="4"/>
    <n v="9"/>
    <n v="10"/>
    <n v="123"/>
    <n v="163"/>
    <n v="100"/>
    <n v="5"/>
    <n v="22"/>
    <m/>
    <s v="DR"/>
    <m/>
    <n v="178.4"/>
    <n v="0.5605381165919282"/>
    <n v="9.5605381165919283"/>
    <n v="36"/>
    <m/>
    <m/>
    <m/>
    <x v="2"/>
  </r>
  <r>
    <s v="Exp3"/>
    <x v="163"/>
    <n v="330"/>
    <x v="1"/>
    <x v="8"/>
    <x v="1"/>
    <x v="11"/>
    <s v="None_16h"/>
    <x v="0"/>
    <n v="330"/>
    <x v="1"/>
    <m/>
    <n v="16"/>
    <m/>
    <n v="380"/>
    <m/>
    <n v="100"/>
    <m/>
    <n v="16"/>
    <m/>
    <m/>
    <m/>
    <n v="178.5"/>
    <n v="0"/>
    <n v="16"/>
    <n v="32"/>
    <n v="160"/>
    <n v="170"/>
    <m/>
    <x v="1"/>
  </r>
  <r>
    <s v="Exp3"/>
    <x v="163"/>
    <n v="330"/>
    <x v="1"/>
    <x v="8"/>
    <x v="1"/>
    <x v="11"/>
    <s v="None_16h"/>
    <x v="0"/>
    <m/>
    <x v="2"/>
    <m/>
    <n v="16"/>
    <m/>
    <n v="273"/>
    <m/>
    <m/>
    <m/>
    <m/>
    <m/>
    <m/>
    <m/>
    <n v="178.5"/>
    <n v="0"/>
    <n v="16"/>
    <s v=""/>
    <n v="142"/>
    <n v="168"/>
    <m/>
    <x v="1"/>
  </r>
  <r>
    <s v="Exp3"/>
    <x v="163"/>
    <n v="330"/>
    <x v="1"/>
    <x v="8"/>
    <x v="1"/>
    <x v="11"/>
    <s v="None_16h"/>
    <x v="0"/>
    <m/>
    <x v="3"/>
    <m/>
    <n v="12"/>
    <m/>
    <n v="437"/>
    <m/>
    <n v="62"/>
    <m/>
    <n v="25"/>
    <m/>
    <m/>
    <m/>
    <n v="178.5"/>
    <n v="0"/>
    <n v="12"/>
    <n v="37"/>
    <n v="120"/>
    <n v="158"/>
    <m/>
    <x v="1"/>
  </r>
  <r>
    <s v="Exp3"/>
    <x v="163"/>
    <n v="330"/>
    <x v="1"/>
    <x v="8"/>
    <x v="1"/>
    <x v="11"/>
    <s v="None_16h"/>
    <x v="0"/>
    <m/>
    <x v="4"/>
    <m/>
    <n v="16"/>
    <m/>
    <n v="275"/>
    <m/>
    <n v="103"/>
    <m/>
    <m/>
    <m/>
    <m/>
    <m/>
    <n v="178.5"/>
    <n v="0"/>
    <n v="16"/>
    <s v=""/>
    <n v="152"/>
    <n v="170"/>
    <m/>
    <x v="1"/>
  </r>
  <r>
    <s v="Exp3"/>
    <x v="164"/>
    <n v="76"/>
    <x v="1"/>
    <x v="8"/>
    <x v="1"/>
    <x v="2"/>
    <s v="None_16h"/>
    <x v="0"/>
    <n v="76"/>
    <x v="1"/>
    <m/>
    <n v="14"/>
    <m/>
    <n v="363"/>
    <m/>
    <m/>
    <m/>
    <n v="24"/>
    <m/>
    <m/>
    <n v="3"/>
    <n v="178.5"/>
    <n v="0"/>
    <n v="14"/>
    <n v="38"/>
    <m/>
    <m/>
    <m/>
    <x v="1"/>
  </r>
  <r>
    <s v="Exp3"/>
    <x v="164"/>
    <n v="76"/>
    <x v="1"/>
    <x v="8"/>
    <x v="1"/>
    <x v="2"/>
    <s v="None_16h"/>
    <x v="0"/>
    <m/>
    <x v="2"/>
    <m/>
    <n v="16"/>
    <m/>
    <n v="335"/>
    <m/>
    <m/>
    <m/>
    <n v="19"/>
    <m/>
    <m/>
    <n v="3"/>
    <n v="178.5"/>
    <n v="0"/>
    <n v="16"/>
    <n v="35"/>
    <m/>
    <m/>
    <m/>
    <x v="1"/>
  </r>
  <r>
    <s v="Exp3"/>
    <x v="164"/>
    <n v="76"/>
    <x v="1"/>
    <x v="8"/>
    <x v="1"/>
    <x v="2"/>
    <s v="None_16h"/>
    <x v="0"/>
    <m/>
    <x v="3"/>
    <m/>
    <n v="18"/>
    <m/>
    <n v="333"/>
    <m/>
    <m/>
    <m/>
    <n v="22"/>
    <m/>
    <m/>
    <n v="3"/>
    <n v="178.5"/>
    <n v="0"/>
    <n v="18"/>
    <n v="40"/>
    <m/>
    <m/>
    <m/>
    <x v="1"/>
  </r>
  <r>
    <s v="Exp3"/>
    <x v="164"/>
    <n v="76"/>
    <x v="1"/>
    <x v="8"/>
    <x v="1"/>
    <x v="2"/>
    <s v="None_16h"/>
    <x v="0"/>
    <m/>
    <x v="4"/>
    <m/>
    <n v="16"/>
    <m/>
    <n v="310"/>
    <m/>
    <m/>
    <m/>
    <n v="21"/>
    <m/>
    <m/>
    <n v="2"/>
    <n v="178.5"/>
    <n v="0"/>
    <n v="16"/>
    <n v="37"/>
    <m/>
    <m/>
    <m/>
    <x v="1"/>
  </r>
  <r>
    <s v="Exp3"/>
    <x v="165"/>
    <n v="153"/>
    <x v="1"/>
    <x v="8"/>
    <x v="1"/>
    <x v="2"/>
    <s v="None_16h"/>
    <x v="14"/>
    <n v="153"/>
    <x v="1"/>
    <m/>
    <n v="16"/>
    <m/>
    <n v="415"/>
    <m/>
    <m/>
    <m/>
    <n v="22"/>
    <m/>
    <m/>
    <n v="3"/>
    <n v="178.5"/>
    <n v="0"/>
    <n v="16"/>
    <n v="38"/>
    <m/>
    <m/>
    <m/>
    <x v="1"/>
  </r>
  <r>
    <s v="Exp3"/>
    <x v="165"/>
    <n v="153"/>
    <x v="1"/>
    <x v="8"/>
    <x v="1"/>
    <x v="2"/>
    <s v="None_16h"/>
    <x v="0"/>
    <m/>
    <x v="2"/>
    <m/>
    <n v="15"/>
    <m/>
    <n v="354"/>
    <m/>
    <m/>
    <m/>
    <n v="24"/>
    <m/>
    <m/>
    <n v="2"/>
    <n v="178.5"/>
    <n v="0"/>
    <n v="15"/>
    <n v="39"/>
    <m/>
    <m/>
    <m/>
    <x v="1"/>
  </r>
  <r>
    <s v="Exp3"/>
    <x v="165"/>
    <n v="153"/>
    <x v="1"/>
    <x v="8"/>
    <x v="1"/>
    <x v="2"/>
    <s v="None_16h"/>
    <x v="0"/>
    <m/>
    <x v="3"/>
    <m/>
    <n v="16"/>
    <m/>
    <n v="420"/>
    <m/>
    <m/>
    <m/>
    <n v="21"/>
    <m/>
    <m/>
    <n v="3"/>
    <n v="178.5"/>
    <n v="0"/>
    <n v="16"/>
    <n v="37"/>
    <m/>
    <m/>
    <m/>
    <x v="1"/>
  </r>
  <r>
    <s v="Exp3"/>
    <x v="165"/>
    <n v="153"/>
    <x v="1"/>
    <x v="8"/>
    <x v="1"/>
    <x v="2"/>
    <s v="None_16h"/>
    <x v="0"/>
    <m/>
    <x v="4"/>
    <m/>
    <n v="16"/>
    <m/>
    <n v="416"/>
    <m/>
    <m/>
    <m/>
    <n v="22"/>
    <m/>
    <m/>
    <n v="3"/>
    <n v="178.5"/>
    <n v="0"/>
    <n v="16"/>
    <n v="38"/>
    <m/>
    <m/>
    <m/>
    <x v="1"/>
  </r>
  <r>
    <s v="Exp3"/>
    <x v="166"/>
    <n v="197"/>
    <x v="1"/>
    <x v="8"/>
    <x v="1"/>
    <x v="2"/>
    <s v="None_16h"/>
    <x v="0"/>
    <n v="197"/>
    <x v="1"/>
    <m/>
    <n v="13"/>
    <m/>
    <n v="383"/>
    <m/>
    <m/>
    <m/>
    <n v="20"/>
    <m/>
    <m/>
    <n v="3"/>
    <n v="178.5"/>
    <n v="0"/>
    <n v="13"/>
    <n v="33"/>
    <m/>
    <m/>
    <m/>
    <x v="1"/>
  </r>
  <r>
    <s v="Exp3"/>
    <x v="166"/>
    <n v="197"/>
    <x v="1"/>
    <x v="8"/>
    <x v="1"/>
    <x v="2"/>
    <s v="None_16h"/>
    <x v="0"/>
    <m/>
    <x v="2"/>
    <m/>
    <n v="13"/>
    <m/>
    <n v="345"/>
    <m/>
    <m/>
    <m/>
    <n v="18"/>
    <m/>
    <m/>
    <n v="3"/>
    <n v="178.5"/>
    <n v="0"/>
    <n v="13"/>
    <n v="31"/>
    <m/>
    <m/>
    <m/>
    <x v="1"/>
  </r>
  <r>
    <s v="Exp3"/>
    <x v="166"/>
    <n v="197"/>
    <x v="1"/>
    <x v="8"/>
    <x v="1"/>
    <x v="2"/>
    <s v="None_16h"/>
    <x v="0"/>
    <m/>
    <x v="3"/>
    <m/>
    <n v="16"/>
    <m/>
    <n v="405"/>
    <m/>
    <m/>
    <m/>
    <n v="20"/>
    <m/>
    <m/>
    <n v="3"/>
    <n v="178.5"/>
    <n v="0"/>
    <n v="16"/>
    <n v="36"/>
    <m/>
    <m/>
    <m/>
    <x v="1"/>
  </r>
  <r>
    <s v="Exp3"/>
    <x v="166"/>
    <n v="197"/>
    <x v="1"/>
    <x v="8"/>
    <x v="1"/>
    <x v="2"/>
    <s v="None_16h"/>
    <x v="0"/>
    <m/>
    <x v="4"/>
    <m/>
    <n v="14"/>
    <m/>
    <n v="420"/>
    <m/>
    <m/>
    <m/>
    <n v="22"/>
    <m/>
    <m/>
    <n v="3"/>
    <n v="178.5"/>
    <n v="0"/>
    <n v="14"/>
    <n v="36"/>
    <m/>
    <m/>
    <m/>
    <x v="1"/>
  </r>
  <r>
    <s v="Exp3"/>
    <x v="167"/>
    <n v="293"/>
    <x v="1"/>
    <x v="8"/>
    <x v="1"/>
    <x v="2"/>
    <s v="None_16h"/>
    <x v="0"/>
    <n v="293"/>
    <x v="1"/>
    <m/>
    <n v="16"/>
    <m/>
    <n v="290"/>
    <m/>
    <m/>
    <m/>
    <n v="19"/>
    <m/>
    <m/>
    <n v="3"/>
    <n v="178.5"/>
    <n v="0"/>
    <n v="16"/>
    <n v="35"/>
    <m/>
    <m/>
    <m/>
    <x v="1"/>
  </r>
  <r>
    <s v="Exp3"/>
    <x v="167"/>
    <n v="293"/>
    <x v="1"/>
    <x v="8"/>
    <x v="1"/>
    <x v="2"/>
    <s v="None_16h"/>
    <x v="0"/>
    <m/>
    <x v="2"/>
    <m/>
    <n v="15"/>
    <m/>
    <n v="280"/>
    <m/>
    <m/>
    <m/>
    <n v="21"/>
    <m/>
    <m/>
    <n v="2"/>
    <n v="178.5"/>
    <n v="0"/>
    <n v="15"/>
    <n v="36"/>
    <m/>
    <m/>
    <m/>
    <x v="1"/>
  </r>
  <r>
    <s v="Exp3"/>
    <x v="167"/>
    <n v="293"/>
    <x v="1"/>
    <x v="8"/>
    <x v="1"/>
    <x v="2"/>
    <s v="None_16h"/>
    <x v="0"/>
    <m/>
    <x v="3"/>
    <m/>
    <n v="16"/>
    <m/>
    <n v="280"/>
    <m/>
    <m/>
    <m/>
    <n v="20"/>
    <m/>
    <m/>
    <n v="2"/>
    <n v="178.5"/>
    <n v="0"/>
    <n v="16"/>
    <n v="36"/>
    <m/>
    <m/>
    <m/>
    <x v="1"/>
  </r>
  <r>
    <s v="Exp3"/>
    <x v="168"/>
    <n v="86"/>
    <x v="1"/>
    <x v="8"/>
    <x v="1"/>
    <x v="5"/>
    <s v="None_16h"/>
    <x v="0"/>
    <n v="86"/>
    <x v="1"/>
    <m/>
    <n v="15"/>
    <m/>
    <n v="335"/>
    <m/>
    <m/>
    <m/>
    <n v="22"/>
    <m/>
    <m/>
    <n v="4"/>
    <n v="178.5"/>
    <n v="0"/>
    <n v="15"/>
    <n v="37"/>
    <m/>
    <m/>
    <m/>
    <x v="1"/>
  </r>
  <r>
    <s v="Exp3"/>
    <x v="168"/>
    <n v="86"/>
    <x v="1"/>
    <x v="8"/>
    <x v="1"/>
    <x v="5"/>
    <s v="None_16h"/>
    <x v="0"/>
    <m/>
    <x v="2"/>
    <m/>
    <n v="14"/>
    <m/>
    <n v="390"/>
    <m/>
    <m/>
    <m/>
    <n v="22"/>
    <m/>
    <m/>
    <n v="4"/>
    <n v="178.5"/>
    <n v="0"/>
    <n v="14"/>
    <n v="36"/>
    <m/>
    <m/>
    <m/>
    <x v="1"/>
  </r>
  <r>
    <s v="Exp3"/>
    <x v="169"/>
    <n v="30"/>
    <x v="1"/>
    <x v="8"/>
    <x v="10"/>
    <x v="15"/>
    <s v="None_16h"/>
    <x v="0"/>
    <n v="30"/>
    <x v="1"/>
    <n v="0"/>
    <n v="0"/>
    <n v="2"/>
    <m/>
    <m/>
    <m/>
    <n v="4"/>
    <n v="2"/>
    <m/>
    <s v="V"/>
    <m/>
    <n v="143"/>
    <n v="0.8601398601398601"/>
    <n v="0.8601398601398601"/>
    <n v="6"/>
    <m/>
    <m/>
    <m/>
    <x v="2"/>
  </r>
  <r>
    <s v="Exp3"/>
    <x v="169"/>
    <n v="30"/>
    <x v="1"/>
    <x v="8"/>
    <x v="10"/>
    <x v="15"/>
    <s v="None_16h"/>
    <x v="0"/>
    <m/>
    <x v="2"/>
    <n v="0"/>
    <n v="0"/>
    <n v="2"/>
    <m/>
    <m/>
    <n v="123"/>
    <n v="4"/>
    <n v="2"/>
    <m/>
    <s v="V"/>
    <m/>
    <n v="143"/>
    <n v="0.8601398601398601"/>
    <n v="0.8601398601398601"/>
    <n v="6"/>
    <m/>
    <m/>
    <m/>
    <x v="2"/>
  </r>
  <r>
    <s v="Exp3"/>
    <x v="170"/>
    <n v="167"/>
    <x v="1"/>
    <x v="8"/>
    <x v="10"/>
    <x v="15"/>
    <s v="None_16h"/>
    <x v="0"/>
    <n v="167"/>
    <x v="1"/>
    <n v="0"/>
    <n v="0"/>
    <n v="2"/>
    <m/>
    <m/>
    <m/>
    <n v="3"/>
    <n v="2"/>
    <m/>
    <s v="V"/>
    <m/>
    <n v="143"/>
    <n v="0.76588164431780803"/>
    <n v="0.76588164431780803"/>
    <n v="5"/>
    <m/>
    <m/>
    <m/>
    <x v="2"/>
  </r>
  <r>
    <s v="Exp3"/>
    <x v="170"/>
    <n v="167"/>
    <x v="1"/>
    <x v="8"/>
    <x v="10"/>
    <x v="15"/>
    <s v="None_16h"/>
    <x v="0"/>
    <m/>
    <x v="2"/>
    <n v="0"/>
    <n v="1"/>
    <n v="2"/>
    <m/>
    <m/>
    <n v="144"/>
    <m/>
    <m/>
    <m/>
    <m/>
    <m/>
    <n v="204.625"/>
    <n v="0.70372632864996942"/>
    <n v="1.7037263286499695"/>
    <s v=""/>
    <m/>
    <m/>
    <m/>
    <x v="2"/>
  </r>
  <r>
    <s v="Exp3"/>
    <x v="170"/>
    <n v="167"/>
    <x v="1"/>
    <x v="8"/>
    <x v="10"/>
    <x v="15"/>
    <s v="None_16h"/>
    <x v="0"/>
    <m/>
    <x v="3"/>
    <n v="0"/>
    <n v="0"/>
    <n v="2"/>
    <m/>
    <m/>
    <n v="138"/>
    <n v="3"/>
    <n v="2"/>
    <m/>
    <s v="V"/>
    <m/>
    <n v="143"/>
    <n v="0.965034965034965"/>
    <n v="0.965034965034965"/>
    <n v="5"/>
    <m/>
    <m/>
    <m/>
    <x v="2"/>
  </r>
  <r>
    <s v="Exp3"/>
    <x v="170"/>
    <n v="167"/>
    <x v="1"/>
    <x v="8"/>
    <x v="10"/>
    <x v="15"/>
    <s v="None_16h"/>
    <x v="0"/>
    <m/>
    <x v="4"/>
    <n v="0"/>
    <n v="1"/>
    <n v="2"/>
    <m/>
    <m/>
    <n v="128"/>
    <m/>
    <m/>
    <m/>
    <m/>
    <m/>
    <n v="204.625"/>
    <n v="0.62553451435552843"/>
    <n v="1.6255345143555284"/>
    <s v=""/>
    <m/>
    <m/>
    <m/>
    <x v="2"/>
  </r>
  <r>
    <s v="Exp3"/>
    <x v="170"/>
    <n v="167"/>
    <x v="1"/>
    <x v="8"/>
    <x v="10"/>
    <x v="15"/>
    <s v="None_16h"/>
    <x v="0"/>
    <m/>
    <x v="5"/>
    <n v="0"/>
    <n v="0"/>
    <n v="2"/>
    <m/>
    <m/>
    <n v="110"/>
    <m/>
    <m/>
    <m/>
    <m/>
    <m/>
    <n v="143"/>
    <n v="0.76923076923076927"/>
    <n v="0.76923076923076927"/>
    <s v=""/>
    <m/>
    <m/>
    <m/>
    <x v="2"/>
  </r>
  <r>
    <s v="Exp3"/>
    <x v="171"/>
    <n v="243"/>
    <x v="1"/>
    <x v="8"/>
    <x v="10"/>
    <x v="15"/>
    <s v="None_16h"/>
    <x v="0"/>
    <n v="243"/>
    <x v="1"/>
    <n v="0"/>
    <n v="1"/>
    <n v="2"/>
    <m/>
    <m/>
    <m/>
    <n v="3"/>
    <n v="2"/>
    <m/>
    <s v="V"/>
    <m/>
    <n v="204.625"/>
    <n v="0.86209209239142037"/>
    <n v="1.8620920923914204"/>
    <n v="6"/>
    <m/>
    <m/>
    <m/>
    <x v="2"/>
  </r>
  <r>
    <s v="Exp3"/>
    <x v="171"/>
    <n v="243"/>
    <x v="1"/>
    <x v="8"/>
    <x v="10"/>
    <x v="15"/>
    <s v="None_16h"/>
    <x v="0"/>
    <m/>
    <x v="2"/>
    <n v="0"/>
    <n v="1"/>
    <n v="2"/>
    <m/>
    <m/>
    <n v="140"/>
    <m/>
    <m/>
    <m/>
    <m/>
    <m/>
    <n v="204.625"/>
    <n v="0.68417837507635915"/>
    <n v="1.684178375076359"/>
    <s v=""/>
    <m/>
    <m/>
    <m/>
    <x v="2"/>
  </r>
  <r>
    <s v="Exp3"/>
    <x v="171"/>
    <n v="243"/>
    <x v="1"/>
    <x v="8"/>
    <x v="10"/>
    <x v="15"/>
    <s v="None_16h"/>
    <x v="0"/>
    <m/>
    <x v="3"/>
    <n v="0"/>
    <n v="0"/>
    <n v="2"/>
    <m/>
    <m/>
    <n v="136"/>
    <m/>
    <m/>
    <m/>
    <m/>
    <m/>
    <n v="143"/>
    <n v="0.95104895104895104"/>
    <n v="0.95104895104895104"/>
    <s v=""/>
    <m/>
    <m/>
    <m/>
    <x v="2"/>
  </r>
  <r>
    <s v="Exp3"/>
    <x v="171"/>
    <n v="243"/>
    <x v="1"/>
    <x v="8"/>
    <x v="10"/>
    <x v="15"/>
    <s v="None_16h"/>
    <x v="0"/>
    <m/>
    <x v="4"/>
    <n v="0"/>
    <n v="0"/>
    <n v="2"/>
    <m/>
    <m/>
    <n v="136"/>
    <m/>
    <m/>
    <m/>
    <m/>
    <m/>
    <n v="143"/>
    <n v="0.95104895104895104"/>
    <n v="0.95104895104895104"/>
    <s v=""/>
    <m/>
    <m/>
    <m/>
    <x v="2"/>
  </r>
  <r>
    <s v="Exp3"/>
    <x v="172"/>
    <n v="80"/>
    <x v="1"/>
    <x v="8"/>
    <x v="10"/>
    <x v="16"/>
    <s v="None_16h"/>
    <x v="0"/>
    <n v="80"/>
    <x v="1"/>
    <n v="1"/>
    <n v="2"/>
    <n v="3"/>
    <n v="78"/>
    <m/>
    <n v="189"/>
    <n v="4"/>
    <n v="4"/>
    <m/>
    <s v="V"/>
    <m/>
    <n v="284"/>
    <n v="0.66549295774647887"/>
    <n v="2.665492957746479"/>
    <n v="10"/>
    <m/>
    <m/>
    <m/>
    <x v="2"/>
  </r>
  <r>
    <s v="Exp3"/>
    <x v="172"/>
    <n v="80"/>
    <x v="1"/>
    <x v="8"/>
    <x v="10"/>
    <x v="16"/>
    <s v="None_16h"/>
    <x v="0"/>
    <m/>
    <x v="2"/>
    <n v="1"/>
    <n v="2"/>
    <n v="3"/>
    <n v="80"/>
    <n v="217"/>
    <n v="231"/>
    <n v="4"/>
    <n v="4"/>
    <m/>
    <s v="V"/>
    <m/>
    <n v="284"/>
    <n v="0.81338028169014087"/>
    <n v="2.813380281690141"/>
    <n v="10"/>
    <m/>
    <m/>
    <m/>
    <x v="2"/>
  </r>
  <r>
    <s v="Exp3"/>
    <x v="172"/>
    <n v="80"/>
    <x v="1"/>
    <x v="8"/>
    <x v="10"/>
    <x v="16"/>
    <s v="None_16h"/>
    <x v="0"/>
    <m/>
    <x v="3"/>
    <n v="0"/>
    <n v="2"/>
    <n v="3"/>
    <n v="73"/>
    <n v="232"/>
    <n v="232"/>
    <n v="4"/>
    <n v="3"/>
    <m/>
    <s v="V"/>
    <m/>
    <n v="284"/>
    <n v="0.81690140845070425"/>
    <n v="2.816901408450704"/>
    <n v="9"/>
    <m/>
    <m/>
    <m/>
    <x v="2"/>
  </r>
  <r>
    <s v="Exp3"/>
    <x v="172"/>
    <n v="80"/>
    <x v="1"/>
    <x v="8"/>
    <x v="10"/>
    <x v="16"/>
    <s v="None_16h"/>
    <x v="0"/>
    <m/>
    <x v="4"/>
    <n v="0"/>
    <n v="2"/>
    <n v="3"/>
    <n v="75"/>
    <n v="195"/>
    <n v="195"/>
    <m/>
    <m/>
    <m/>
    <m/>
    <m/>
    <n v="284"/>
    <n v="0.68661971830985913"/>
    <n v="2.686619718309859"/>
    <s v=""/>
    <m/>
    <m/>
    <m/>
    <x v="2"/>
  </r>
  <r>
    <s v="Exp3"/>
    <x v="173"/>
    <n v="164"/>
    <x v="1"/>
    <x v="8"/>
    <x v="10"/>
    <x v="16"/>
    <s v="None_16h"/>
    <x v="15"/>
    <n v="164"/>
    <x v="1"/>
    <n v="1"/>
    <n v="2"/>
    <n v="3"/>
    <n v="67"/>
    <m/>
    <m/>
    <n v="4"/>
    <n v="4"/>
    <m/>
    <s v="V"/>
    <m/>
    <n v="284"/>
    <n v="0.79997762998270616"/>
    <n v="2.7999776299827062"/>
    <n v="10"/>
    <m/>
    <m/>
    <m/>
    <x v="2"/>
  </r>
  <r>
    <s v="Exp3"/>
    <x v="173"/>
    <n v="164"/>
    <x v="1"/>
    <x v="8"/>
    <x v="10"/>
    <x v="16"/>
    <s v="None_16h"/>
    <x v="0"/>
    <m/>
    <x v="2"/>
    <n v="1"/>
    <n v="2"/>
    <n v="3"/>
    <n v="72"/>
    <n v="202"/>
    <n v="203"/>
    <n v="4"/>
    <n v="4"/>
    <m/>
    <s v="V"/>
    <m/>
    <n v="284"/>
    <n v="0.71478873239436624"/>
    <n v="2.714788732394366"/>
    <n v="10"/>
    <m/>
    <m/>
    <m/>
    <x v="2"/>
  </r>
  <r>
    <s v="Exp3"/>
    <x v="173"/>
    <n v="164"/>
    <x v="1"/>
    <x v="8"/>
    <x v="10"/>
    <x v="16"/>
    <s v="None_16h"/>
    <x v="0"/>
    <m/>
    <x v="3"/>
    <n v="1"/>
    <n v="2"/>
    <n v="3"/>
    <n v="69"/>
    <n v="197"/>
    <n v="201"/>
    <n v="4"/>
    <n v="3"/>
    <m/>
    <s v="V"/>
    <m/>
    <n v="284"/>
    <n v="0.70774647887323938"/>
    <n v="2.7077464788732395"/>
    <n v="9"/>
    <m/>
    <m/>
    <m/>
    <x v="2"/>
  </r>
  <r>
    <s v="Exp3"/>
    <x v="173"/>
    <n v="164"/>
    <x v="1"/>
    <x v="8"/>
    <x v="10"/>
    <x v="16"/>
    <s v="None_16h"/>
    <x v="0"/>
    <m/>
    <x v="4"/>
    <n v="0"/>
    <n v="1"/>
    <n v="3"/>
    <n v="44"/>
    <n v="143"/>
    <n v="200"/>
    <m/>
    <m/>
    <m/>
    <m/>
    <m/>
    <n v="204.625"/>
    <n v="0.97739767868051308"/>
    <n v="1.977397678680513"/>
    <s v=""/>
    <m/>
    <m/>
    <m/>
    <x v="2"/>
  </r>
  <r>
    <s v="Exp3"/>
    <x v="174"/>
    <n v="297"/>
    <x v="1"/>
    <x v="8"/>
    <x v="10"/>
    <x v="16"/>
    <s v="None_16h"/>
    <x v="0"/>
    <n v="297"/>
    <x v="1"/>
    <n v="1"/>
    <n v="2"/>
    <n v="3"/>
    <n v="73"/>
    <m/>
    <n v="232"/>
    <m/>
    <m/>
    <m/>
    <s v="V"/>
    <m/>
    <n v="284"/>
    <n v="0.81690140845070425"/>
    <n v="2.816901408450704"/>
    <s v=""/>
    <m/>
    <m/>
    <m/>
    <x v="2"/>
  </r>
  <r>
    <s v="Exp3"/>
    <x v="174"/>
    <n v="297"/>
    <x v="1"/>
    <x v="8"/>
    <x v="10"/>
    <x v="16"/>
    <s v="None_16h"/>
    <x v="0"/>
    <m/>
    <x v="2"/>
    <n v="1"/>
    <n v="2"/>
    <n v="3"/>
    <n v="71"/>
    <n v="223"/>
    <n v="259"/>
    <n v="4"/>
    <n v="5"/>
    <m/>
    <s v="V"/>
    <m/>
    <n v="284"/>
    <n v="0.9119718309859155"/>
    <n v="2.9119718309859155"/>
    <n v="11"/>
    <m/>
    <m/>
    <m/>
    <x v="2"/>
  </r>
  <r>
    <s v="Exp3"/>
    <x v="174"/>
    <n v="297"/>
    <x v="1"/>
    <x v="8"/>
    <x v="10"/>
    <x v="16"/>
    <s v="None_16h"/>
    <x v="0"/>
    <m/>
    <x v="3"/>
    <n v="1"/>
    <n v="2"/>
    <n v="3"/>
    <n v="61"/>
    <n v="185"/>
    <n v="256"/>
    <n v="4"/>
    <n v="4"/>
    <m/>
    <s v="V"/>
    <m/>
    <n v="284"/>
    <n v="0.90140845070422537"/>
    <n v="2.9014084507042255"/>
    <n v="10"/>
    <m/>
    <m/>
    <m/>
    <x v="2"/>
  </r>
  <r>
    <s v="Exp3"/>
    <x v="174"/>
    <n v="297"/>
    <x v="1"/>
    <x v="8"/>
    <x v="10"/>
    <x v="16"/>
    <s v="None_16h"/>
    <x v="0"/>
    <m/>
    <x v="4"/>
    <n v="1"/>
    <n v="2"/>
    <n v="3"/>
    <n v="61"/>
    <n v="186"/>
    <n v="193"/>
    <m/>
    <m/>
    <m/>
    <m/>
    <m/>
    <n v="284"/>
    <n v="0.67957746478873238"/>
    <n v="2.6795774647887325"/>
    <s v=""/>
    <m/>
    <m/>
    <m/>
    <x v="2"/>
  </r>
  <r>
    <s v="Exp3"/>
    <x v="175"/>
    <n v="108"/>
    <x v="1"/>
    <x v="8"/>
    <x v="10"/>
    <x v="17"/>
    <s v="None_16h"/>
    <x v="0"/>
    <n v="108"/>
    <x v="1"/>
    <n v="2"/>
    <n v="3"/>
    <n v="4"/>
    <n v="86"/>
    <n v="286"/>
    <n v="290"/>
    <n v="4"/>
    <n v="8"/>
    <m/>
    <s v="DR"/>
    <m/>
    <n v="310"/>
    <n v="0.93548387096774188"/>
    <n v="3.935483870967742"/>
    <n v="15"/>
    <m/>
    <m/>
    <m/>
    <x v="2"/>
  </r>
  <r>
    <s v="Exp3"/>
    <x v="175"/>
    <n v="108"/>
    <x v="1"/>
    <x v="8"/>
    <x v="10"/>
    <x v="17"/>
    <s v="None_16h"/>
    <x v="0"/>
    <m/>
    <x v="2"/>
    <n v="2"/>
    <n v="3"/>
    <n v="4"/>
    <n v="87"/>
    <n v="276"/>
    <n v="308"/>
    <n v="4"/>
    <n v="9"/>
    <m/>
    <s v="V"/>
    <m/>
    <n v="310"/>
    <n v="0.99354838709677418"/>
    <n v="3.9935483870967743"/>
    <n v="16"/>
    <m/>
    <m/>
    <m/>
    <x v="2"/>
  </r>
  <r>
    <s v="Exp3"/>
    <x v="175"/>
    <n v="108"/>
    <x v="1"/>
    <x v="8"/>
    <x v="10"/>
    <x v="17"/>
    <s v="None_16h"/>
    <x v="0"/>
    <m/>
    <x v="3"/>
    <n v="2"/>
    <n v="3"/>
    <n v="4"/>
    <n v="88"/>
    <m/>
    <n v="312"/>
    <n v="4"/>
    <n v="8"/>
    <m/>
    <s v="V"/>
    <m/>
    <n v="310"/>
    <n v="1.0064516129032257"/>
    <n v="4.0064516129032253"/>
    <n v="15"/>
    <m/>
    <m/>
    <m/>
    <x v="2"/>
  </r>
  <r>
    <s v="Exp3"/>
    <x v="176"/>
    <n v="139"/>
    <x v="1"/>
    <x v="8"/>
    <x v="10"/>
    <x v="17"/>
    <s v="None_16h"/>
    <x v="16"/>
    <n v="139"/>
    <x v="1"/>
    <n v="2"/>
    <n v="3"/>
    <n v="4"/>
    <n v="79"/>
    <m/>
    <n v="311"/>
    <n v="4"/>
    <n v="7"/>
    <m/>
    <s v="V"/>
    <m/>
    <n v="310"/>
    <n v="1.0032258064516129"/>
    <n v="4.0032258064516126"/>
    <n v="14"/>
    <m/>
    <m/>
    <m/>
    <x v="2"/>
  </r>
  <r>
    <s v="Exp3"/>
    <x v="176"/>
    <n v="139"/>
    <x v="1"/>
    <x v="8"/>
    <x v="10"/>
    <x v="17"/>
    <s v="None_16h"/>
    <x v="0"/>
    <m/>
    <x v="2"/>
    <n v="2"/>
    <n v="3"/>
    <n v="4"/>
    <n v="88"/>
    <n v="261"/>
    <n v="253"/>
    <n v="4"/>
    <n v="7"/>
    <m/>
    <s v="V"/>
    <m/>
    <n v="310"/>
    <n v="0.81612903225806455"/>
    <n v="3.8161290322580648"/>
    <n v="14"/>
    <m/>
    <m/>
    <m/>
    <x v="2"/>
  </r>
  <r>
    <s v="Exp3"/>
    <x v="176"/>
    <n v="139"/>
    <x v="1"/>
    <x v="8"/>
    <x v="10"/>
    <x v="17"/>
    <s v="None_16h"/>
    <x v="0"/>
    <m/>
    <x v="3"/>
    <n v="2"/>
    <n v="3"/>
    <n v="4"/>
    <n v="93"/>
    <n v="308"/>
    <n v="303"/>
    <n v="4"/>
    <n v="8"/>
    <m/>
    <s v="V"/>
    <m/>
    <n v="310"/>
    <n v="0.97741935483870968"/>
    <n v="3.9774193548387098"/>
    <n v="15"/>
    <m/>
    <m/>
    <m/>
    <x v="2"/>
  </r>
  <r>
    <s v="Exp3"/>
    <x v="176"/>
    <n v="139"/>
    <x v="1"/>
    <x v="8"/>
    <x v="10"/>
    <x v="17"/>
    <s v="None_16h"/>
    <x v="0"/>
    <m/>
    <x v="4"/>
    <n v="0"/>
    <n v="3"/>
    <n v="4"/>
    <n v="84"/>
    <n v="276"/>
    <n v="277"/>
    <n v="4"/>
    <n v="8"/>
    <m/>
    <s v="DR"/>
    <m/>
    <n v="310"/>
    <n v="0.8935483870967742"/>
    <n v="3.8935483870967742"/>
    <n v="15"/>
    <m/>
    <m/>
    <m/>
    <x v="2"/>
  </r>
  <r>
    <s v="Exp3"/>
    <x v="177"/>
    <n v="225"/>
    <x v="1"/>
    <x v="8"/>
    <x v="10"/>
    <x v="17"/>
    <s v="None_16h"/>
    <x v="0"/>
    <n v="225"/>
    <x v="1"/>
    <n v="0"/>
    <n v="3"/>
    <n v="4"/>
    <n v="94"/>
    <m/>
    <n v="219"/>
    <n v="5"/>
    <n v="10"/>
    <m/>
    <s v="DR"/>
    <m/>
    <n v="310"/>
    <n v="0.70645161290322578"/>
    <n v="3.7064516129032259"/>
    <n v="18"/>
    <m/>
    <m/>
    <m/>
    <x v="2"/>
  </r>
  <r>
    <s v="Exp3"/>
    <x v="177"/>
    <n v="225"/>
    <x v="1"/>
    <x v="8"/>
    <x v="10"/>
    <x v="17"/>
    <s v="None_16h"/>
    <x v="0"/>
    <m/>
    <x v="2"/>
    <n v="1"/>
    <n v="3"/>
    <n v="4"/>
    <n v="87"/>
    <n v="294"/>
    <n v="293"/>
    <n v="4"/>
    <n v="10"/>
    <m/>
    <s v="DR"/>
    <m/>
    <n v="310"/>
    <n v="0.94516129032258067"/>
    <n v="3.9451612903225808"/>
    <n v="17"/>
    <m/>
    <m/>
    <m/>
    <x v="2"/>
  </r>
  <r>
    <s v="Exp3"/>
    <x v="177"/>
    <n v="225"/>
    <x v="1"/>
    <x v="8"/>
    <x v="10"/>
    <x v="17"/>
    <s v="None_16h"/>
    <x v="0"/>
    <m/>
    <x v="3"/>
    <n v="1"/>
    <n v="3"/>
    <n v="4"/>
    <n v="89"/>
    <n v="285"/>
    <n v="286"/>
    <n v="4"/>
    <n v="10"/>
    <m/>
    <s v="DR"/>
    <m/>
    <n v="310"/>
    <n v="0.92258064516129035"/>
    <n v="3.9225806451612906"/>
    <n v="17"/>
    <m/>
    <m/>
    <m/>
    <x v="2"/>
  </r>
  <r>
    <s v="Exp3"/>
    <x v="177"/>
    <n v="225"/>
    <x v="1"/>
    <x v="8"/>
    <x v="10"/>
    <x v="17"/>
    <s v="None_16h"/>
    <x v="0"/>
    <m/>
    <x v="4"/>
    <n v="1"/>
    <n v="3"/>
    <n v="4"/>
    <n v="86"/>
    <n v="286"/>
    <n v="314"/>
    <n v="4"/>
    <n v="11"/>
    <m/>
    <s v="DR"/>
    <m/>
    <n v="310"/>
    <n v="1.0129032258064516"/>
    <n v="4.0129032258064514"/>
    <n v="18"/>
    <m/>
    <m/>
    <m/>
    <x v="2"/>
  </r>
  <r>
    <s v="Exp3"/>
    <x v="178"/>
    <n v="100"/>
    <x v="1"/>
    <x v="8"/>
    <x v="10"/>
    <x v="18"/>
    <s v="None_16h"/>
    <x v="0"/>
    <n v="100"/>
    <x v="1"/>
    <n v="3"/>
    <n v="5"/>
    <n v="6"/>
    <n v="115"/>
    <m/>
    <n v="100"/>
    <n v="3"/>
    <n v="17"/>
    <n v="8"/>
    <s v="TS"/>
    <m/>
    <n v="208.6"/>
    <n v="0.4793863854266539"/>
    <n v="5.479386385426654"/>
    <n v="25"/>
    <m/>
    <m/>
    <m/>
    <x v="2"/>
  </r>
  <r>
    <s v="Exp3"/>
    <x v="178"/>
    <n v="100"/>
    <x v="1"/>
    <x v="8"/>
    <x v="10"/>
    <x v="18"/>
    <s v="None_16h"/>
    <x v="0"/>
    <m/>
    <x v="2"/>
    <n v="2"/>
    <n v="5"/>
    <n v="6"/>
    <n v="95"/>
    <n v="311"/>
    <n v="34"/>
    <n v="4"/>
    <n v="16"/>
    <n v="10"/>
    <s v="TS"/>
    <m/>
    <n v="208.6"/>
    <n v="0.16299137104506231"/>
    <n v="5.1629913710450621"/>
    <n v="25"/>
    <m/>
    <m/>
    <m/>
    <x v="2"/>
  </r>
  <r>
    <s v="Exp3"/>
    <x v="178"/>
    <n v="100"/>
    <x v="1"/>
    <x v="8"/>
    <x v="10"/>
    <x v="18"/>
    <s v="None_16h"/>
    <x v="0"/>
    <m/>
    <x v="3"/>
    <n v="0"/>
    <n v="5"/>
    <n v="6"/>
    <n v="96"/>
    <n v="281"/>
    <n v="51"/>
    <n v="4"/>
    <n v="17"/>
    <n v="9"/>
    <s v="TS"/>
    <m/>
    <n v="208.6"/>
    <n v="0.24448705656759348"/>
    <n v="5.2444870565675936"/>
    <n v="26"/>
    <m/>
    <m/>
    <m/>
    <x v="2"/>
  </r>
  <r>
    <s v="Exp3"/>
    <x v="179"/>
    <n v="132"/>
    <x v="1"/>
    <x v="8"/>
    <x v="10"/>
    <x v="18"/>
    <s v="None_16h"/>
    <x v="0"/>
    <n v="132"/>
    <x v="1"/>
    <n v="2"/>
    <n v="5"/>
    <n v="6"/>
    <n v="115"/>
    <m/>
    <n v="85"/>
    <n v="1"/>
    <n v="15"/>
    <n v="14"/>
    <s v="TS"/>
    <n v="1"/>
    <n v="208.6"/>
    <n v="0.40747842761265579"/>
    <n v="5.4074784276126557"/>
    <n v="21"/>
    <m/>
    <m/>
    <m/>
    <x v="2"/>
  </r>
  <r>
    <s v="Exp3"/>
    <x v="179"/>
    <n v="132"/>
    <x v="1"/>
    <x v="8"/>
    <x v="10"/>
    <x v="18"/>
    <s v="None_16h"/>
    <x v="0"/>
    <m/>
    <x v="2"/>
    <n v="2"/>
    <n v="5"/>
    <n v="6"/>
    <n v="110"/>
    <n v="300"/>
    <n v="41"/>
    <n v="3"/>
    <n v="17"/>
    <n v="10"/>
    <s v="TS"/>
    <n v="0"/>
    <n v="208.6"/>
    <n v="0.19654841802492809"/>
    <n v="5.1965484180249284"/>
    <n v="25"/>
    <m/>
    <m/>
    <m/>
    <x v="2"/>
  </r>
  <r>
    <s v="Exp3"/>
    <x v="179"/>
    <n v="132"/>
    <x v="1"/>
    <x v="8"/>
    <x v="10"/>
    <x v="18"/>
    <s v="None_16h"/>
    <x v="0"/>
    <m/>
    <x v="3"/>
    <n v="2"/>
    <n v="5"/>
    <n v="6"/>
    <n v="109"/>
    <n v="260"/>
    <n v="66"/>
    <n v="3"/>
    <n v="16"/>
    <n v="11"/>
    <s v="TS"/>
    <n v="0"/>
    <n v="208.6"/>
    <n v="0.31639501438159157"/>
    <n v="5.3163950143815919"/>
    <n v="24"/>
    <m/>
    <m/>
    <m/>
    <x v="2"/>
  </r>
  <r>
    <s v="Exp3"/>
    <x v="179"/>
    <n v="132"/>
    <x v="1"/>
    <x v="8"/>
    <x v="10"/>
    <x v="18"/>
    <s v="None_16h"/>
    <x v="0"/>
    <m/>
    <x v="4"/>
    <n v="2"/>
    <n v="5"/>
    <n v="6"/>
    <n v="117"/>
    <n v="320"/>
    <n v="115"/>
    <n v="3"/>
    <n v="15"/>
    <n v="12"/>
    <s v="TS"/>
    <n v="0"/>
    <n v="208.6"/>
    <n v="0.55129434324065196"/>
    <n v="5.5512943432406523"/>
    <n v="23"/>
    <m/>
    <m/>
    <m/>
    <x v="2"/>
  </r>
  <r>
    <s v="Exp3"/>
    <x v="180"/>
    <n v="246"/>
    <x v="1"/>
    <x v="8"/>
    <x v="10"/>
    <x v="18"/>
    <s v="None_16h"/>
    <x v="0"/>
    <n v="246"/>
    <x v="1"/>
    <n v="4"/>
    <n v="5"/>
    <n v="6"/>
    <n v="107"/>
    <m/>
    <n v="151"/>
    <n v="3"/>
    <n v="17"/>
    <m/>
    <s v="TS"/>
    <s v="none"/>
    <n v="208.6"/>
    <n v="0.72387344199424741"/>
    <n v="5.7238734419942476"/>
    <n v="25"/>
    <m/>
    <m/>
    <m/>
    <x v="2"/>
  </r>
  <r>
    <s v="Exp3"/>
    <x v="180"/>
    <n v="246"/>
    <x v="1"/>
    <x v="8"/>
    <x v="10"/>
    <x v="18"/>
    <s v="None_16h"/>
    <x v="0"/>
    <m/>
    <x v="2"/>
    <n v="0"/>
    <n v="4"/>
    <n v="5"/>
    <n v="81"/>
    <n v="310"/>
    <n v="214"/>
    <n v="4"/>
    <n v="14"/>
    <m/>
    <s v="DR"/>
    <s v="none"/>
    <n v="294.39999999999998"/>
    <n v="0.72690217391304357"/>
    <n v="4.7269021739130439"/>
    <n v="22"/>
    <m/>
    <m/>
    <m/>
    <x v="2"/>
  </r>
  <r>
    <s v="Exp3"/>
    <x v="181"/>
    <n v="93"/>
    <x v="1"/>
    <x v="8"/>
    <x v="10"/>
    <x v="19"/>
    <s v="None_16h"/>
    <x v="0"/>
    <n v="93"/>
    <x v="1"/>
    <n v="2"/>
    <n v="7"/>
    <n v="8"/>
    <n v="213"/>
    <m/>
    <n v="64"/>
    <n v="1"/>
    <n v="14"/>
    <n v="106"/>
    <s v="TS"/>
    <n v="3"/>
    <n v="125.61111111111111"/>
    <n v="0.50950906678460861"/>
    <n v="7.5095090667846085"/>
    <n v="22"/>
    <m/>
    <m/>
    <m/>
    <x v="2"/>
  </r>
  <r>
    <s v="Exp3"/>
    <x v="181"/>
    <n v="93"/>
    <x v="1"/>
    <x v="8"/>
    <x v="10"/>
    <x v="19"/>
    <s v="None_16h"/>
    <x v="0"/>
    <m/>
    <x v="2"/>
    <n v="2"/>
    <n v="7"/>
    <n v="8"/>
    <n v="232"/>
    <n v="175"/>
    <n v="70"/>
    <n v="1"/>
    <n v="15"/>
    <n v="126"/>
    <s v="TS"/>
    <n v="3"/>
    <n v="125.61111111111111"/>
    <n v="0.55727554179566563"/>
    <n v="7.5572755417956659"/>
    <n v="23"/>
    <m/>
    <m/>
    <m/>
    <x v="2"/>
  </r>
  <r>
    <s v="Exp3"/>
    <x v="181"/>
    <n v="93"/>
    <x v="1"/>
    <x v="8"/>
    <x v="10"/>
    <x v="19"/>
    <s v="None_16h"/>
    <x v="0"/>
    <m/>
    <x v="3"/>
    <n v="2"/>
    <n v="7"/>
    <n v="8"/>
    <n v="234"/>
    <n v="152"/>
    <n v="98"/>
    <n v="1"/>
    <n v="15"/>
    <n v="134"/>
    <s v="TS"/>
    <n v="3"/>
    <n v="125.61111111111111"/>
    <n v="0.7801857585139319"/>
    <n v="7.780185758513932"/>
    <n v="23"/>
    <m/>
    <m/>
    <m/>
    <x v="2"/>
  </r>
  <r>
    <s v="Exp3"/>
    <x v="182"/>
    <n v="168"/>
    <x v="1"/>
    <x v="8"/>
    <x v="10"/>
    <x v="19"/>
    <s v="None_16h"/>
    <x v="0"/>
    <n v="168"/>
    <x v="1"/>
    <n v="2"/>
    <n v="6"/>
    <n v="7"/>
    <n v="144"/>
    <m/>
    <n v="170"/>
    <n v="2"/>
    <n v="15"/>
    <n v="50"/>
    <s v="TS"/>
    <n v="2"/>
    <n v="163.5"/>
    <n v="1.0397553516819571"/>
    <n v="7.0397553516819569"/>
    <n v="23"/>
    <m/>
    <m/>
    <m/>
    <x v="2"/>
  </r>
  <r>
    <s v="Exp3"/>
    <x v="182"/>
    <n v="168"/>
    <x v="1"/>
    <x v="8"/>
    <x v="10"/>
    <x v="19"/>
    <s v="None_16h"/>
    <x v="0"/>
    <m/>
    <x v="2"/>
    <n v="2"/>
    <n v="6"/>
    <n v="7"/>
    <n v="142"/>
    <n v="216"/>
    <n v="144"/>
    <n v="2"/>
    <n v="15"/>
    <n v="35"/>
    <s v="TS"/>
    <n v="2"/>
    <n v="163.5"/>
    <n v="0.88073394495412849"/>
    <n v="6.8807339449541285"/>
    <n v="23"/>
    <m/>
    <m/>
    <m/>
    <x v="2"/>
  </r>
  <r>
    <s v="Exp3"/>
    <x v="182"/>
    <n v="168"/>
    <x v="1"/>
    <x v="8"/>
    <x v="10"/>
    <x v="19"/>
    <s v="None_16h"/>
    <x v="0"/>
    <m/>
    <x v="3"/>
    <n v="1"/>
    <n v="6"/>
    <n v="7"/>
    <n v="149"/>
    <n v="208"/>
    <n v="150"/>
    <n v="3"/>
    <n v="15"/>
    <n v="57"/>
    <s v="TS"/>
    <n v="1"/>
    <n v="163.5"/>
    <n v="0.91743119266055051"/>
    <n v="6.9174311926605503"/>
    <n v="24"/>
    <m/>
    <m/>
    <m/>
    <x v="2"/>
  </r>
  <r>
    <s v="Exp3"/>
    <x v="182"/>
    <n v="168"/>
    <x v="1"/>
    <x v="8"/>
    <x v="10"/>
    <x v="19"/>
    <s v="None_16h"/>
    <x v="0"/>
    <m/>
    <x v="4"/>
    <n v="2"/>
    <n v="6"/>
    <n v="7"/>
    <n v="153"/>
    <n v="205"/>
    <n v="181"/>
    <n v="2"/>
    <n v="15"/>
    <n v="69"/>
    <s v="TS"/>
    <n v="2"/>
    <n v="163.5"/>
    <n v="1.107033639143731"/>
    <n v="7.1070336391437312"/>
    <n v="23"/>
    <m/>
    <m/>
    <m/>
    <x v="2"/>
  </r>
  <r>
    <s v="Exp3"/>
    <x v="183"/>
    <n v="252"/>
    <x v="1"/>
    <x v="8"/>
    <x v="10"/>
    <x v="19"/>
    <s v="None_16h"/>
    <x v="0"/>
    <n v="252"/>
    <x v="1"/>
    <n v="2"/>
    <n v="6"/>
    <n v="7"/>
    <n v="142"/>
    <m/>
    <n v="164"/>
    <n v="2"/>
    <n v="16"/>
    <n v="60"/>
    <s v="TS"/>
    <n v="3"/>
    <n v="163.5"/>
    <n v="1.0030581039755351"/>
    <n v="7.0030581039755351"/>
    <n v="24"/>
    <m/>
    <m/>
    <m/>
    <x v="2"/>
  </r>
  <r>
    <s v="Exp3"/>
    <x v="183"/>
    <n v="252"/>
    <x v="1"/>
    <x v="8"/>
    <x v="10"/>
    <x v="19"/>
    <s v="None_16h"/>
    <x v="0"/>
    <m/>
    <x v="2"/>
    <n v="3"/>
    <n v="6"/>
    <n v="7"/>
    <n v="145"/>
    <n v="212"/>
    <n v="141"/>
    <n v="2"/>
    <n v="17"/>
    <n v="52"/>
    <s v="TS"/>
    <n v="2"/>
    <n v="163.5"/>
    <n v="0.86238532110091748"/>
    <n v="6.8623853211009171"/>
    <n v="25"/>
    <m/>
    <m/>
    <m/>
    <x v="2"/>
  </r>
  <r>
    <s v="Exp3"/>
    <x v="183"/>
    <n v="252"/>
    <x v="1"/>
    <x v="8"/>
    <x v="10"/>
    <x v="19"/>
    <s v="None_16h"/>
    <x v="0"/>
    <m/>
    <x v="3"/>
    <n v="2"/>
    <n v="6"/>
    <n v="7"/>
    <n v="128"/>
    <n v="202"/>
    <n v="93"/>
    <n v="3"/>
    <n v="16"/>
    <n v="38"/>
    <s v="TS"/>
    <n v="2"/>
    <n v="163.5"/>
    <n v="0.56880733944954132"/>
    <n v="6.568807339449541"/>
    <n v="25"/>
    <m/>
    <m/>
    <m/>
    <x v="2"/>
  </r>
  <r>
    <s v="Exp3"/>
    <x v="184"/>
    <n v="18"/>
    <x v="1"/>
    <x v="8"/>
    <x v="10"/>
    <x v="22"/>
    <s v="None_16h"/>
    <x v="0"/>
    <n v="18"/>
    <x v="1"/>
    <m/>
    <n v="8"/>
    <m/>
    <m/>
    <n v="129"/>
    <m/>
    <m/>
    <n v="15"/>
    <m/>
    <m/>
    <n v="4"/>
    <n v="95"/>
    <n v="0"/>
    <n v="8"/>
    <n v="23"/>
    <m/>
    <m/>
    <m/>
    <x v="1"/>
  </r>
  <r>
    <s v="Exp3"/>
    <x v="184"/>
    <n v="18"/>
    <x v="1"/>
    <x v="8"/>
    <x v="10"/>
    <x v="22"/>
    <s v="None_16h"/>
    <x v="0"/>
    <m/>
    <x v="2"/>
    <m/>
    <n v="8"/>
    <m/>
    <m/>
    <m/>
    <m/>
    <m/>
    <n v="15"/>
    <m/>
    <m/>
    <n v="4"/>
    <n v="95"/>
    <n v="0"/>
    <n v="8"/>
    <n v="23"/>
    <m/>
    <m/>
    <m/>
    <x v="1"/>
  </r>
  <r>
    <s v="Exp3"/>
    <x v="184"/>
    <n v="18"/>
    <x v="1"/>
    <x v="8"/>
    <x v="10"/>
    <x v="22"/>
    <s v="None_16h"/>
    <x v="0"/>
    <m/>
    <x v="3"/>
    <m/>
    <n v="8"/>
    <m/>
    <m/>
    <n v="125"/>
    <m/>
    <m/>
    <n v="13"/>
    <m/>
    <m/>
    <n v="4"/>
    <n v="95"/>
    <n v="0"/>
    <n v="8"/>
    <n v="21"/>
    <m/>
    <m/>
    <m/>
    <x v="1"/>
  </r>
  <r>
    <s v="Exp3"/>
    <x v="185"/>
    <n v="81"/>
    <x v="1"/>
    <x v="8"/>
    <x v="10"/>
    <x v="22"/>
    <s v="None_16h"/>
    <x v="0"/>
    <n v="81"/>
    <x v="1"/>
    <m/>
    <n v="8"/>
    <m/>
    <m/>
    <m/>
    <m/>
    <m/>
    <n v="15"/>
    <m/>
    <m/>
    <n v="4"/>
    <n v="95"/>
    <n v="0"/>
    <n v="8"/>
    <n v="23"/>
    <m/>
    <m/>
    <m/>
    <x v="1"/>
  </r>
  <r>
    <s v="Exp3"/>
    <x v="185"/>
    <n v="81"/>
    <x v="1"/>
    <x v="8"/>
    <x v="10"/>
    <x v="22"/>
    <s v="None_16h"/>
    <x v="0"/>
    <m/>
    <x v="2"/>
    <m/>
    <n v="8"/>
    <m/>
    <m/>
    <n v="130"/>
    <m/>
    <m/>
    <n v="15"/>
    <m/>
    <m/>
    <n v="4"/>
    <n v="95"/>
    <n v="0"/>
    <n v="8"/>
    <n v="23"/>
    <m/>
    <m/>
    <m/>
    <x v="1"/>
  </r>
  <r>
    <s v="Exp3"/>
    <x v="185"/>
    <n v="81"/>
    <x v="1"/>
    <x v="8"/>
    <x v="10"/>
    <x v="22"/>
    <s v="None_16h"/>
    <x v="0"/>
    <m/>
    <x v="3"/>
    <m/>
    <n v="8"/>
    <m/>
    <m/>
    <n v="130"/>
    <m/>
    <m/>
    <n v="14"/>
    <m/>
    <m/>
    <n v="4"/>
    <n v="95"/>
    <n v="0"/>
    <n v="8"/>
    <n v="22"/>
    <m/>
    <m/>
    <m/>
    <x v="1"/>
  </r>
  <r>
    <s v="Exp3"/>
    <x v="186"/>
    <n v="148"/>
    <x v="1"/>
    <x v="8"/>
    <x v="10"/>
    <x v="22"/>
    <s v="None_16h"/>
    <x v="0"/>
    <n v="148"/>
    <x v="1"/>
    <m/>
    <n v="8"/>
    <m/>
    <m/>
    <n v="142"/>
    <m/>
    <m/>
    <n v="16"/>
    <m/>
    <m/>
    <n v="4"/>
    <n v="95"/>
    <n v="0"/>
    <n v="8"/>
    <n v="24"/>
    <m/>
    <m/>
    <m/>
    <x v="1"/>
  </r>
  <r>
    <s v="Exp3"/>
    <x v="186"/>
    <n v="148"/>
    <x v="1"/>
    <x v="8"/>
    <x v="10"/>
    <x v="22"/>
    <s v="None_16h"/>
    <x v="0"/>
    <m/>
    <x v="2"/>
    <m/>
    <n v="8"/>
    <m/>
    <m/>
    <n v="125"/>
    <m/>
    <m/>
    <n v="17"/>
    <m/>
    <m/>
    <n v="4"/>
    <n v="95"/>
    <n v="0"/>
    <n v="8"/>
    <n v="25"/>
    <m/>
    <m/>
    <m/>
    <x v="1"/>
  </r>
  <r>
    <s v="Exp3"/>
    <x v="186"/>
    <n v="148"/>
    <x v="1"/>
    <x v="8"/>
    <x v="10"/>
    <x v="22"/>
    <s v="None_16h"/>
    <x v="0"/>
    <m/>
    <x v="3"/>
    <m/>
    <n v="8"/>
    <m/>
    <m/>
    <n v="155"/>
    <m/>
    <m/>
    <n v="14"/>
    <m/>
    <m/>
    <n v="4"/>
    <n v="95"/>
    <n v="0"/>
    <n v="8"/>
    <n v="22"/>
    <m/>
    <m/>
    <m/>
    <x v="1"/>
  </r>
  <r>
    <s v="Exp3"/>
    <x v="187"/>
    <n v="161"/>
    <x v="1"/>
    <x v="8"/>
    <x v="10"/>
    <x v="22"/>
    <s v="None_16h"/>
    <x v="0"/>
    <n v="161"/>
    <x v="1"/>
    <m/>
    <n v="8"/>
    <m/>
    <m/>
    <n v="117"/>
    <m/>
    <m/>
    <n v="14"/>
    <m/>
    <m/>
    <n v="4"/>
    <n v="95"/>
    <n v="0"/>
    <n v="8"/>
    <n v="22"/>
    <m/>
    <m/>
    <m/>
    <x v="1"/>
  </r>
  <r>
    <s v="Exp3"/>
    <x v="187"/>
    <n v="161"/>
    <x v="1"/>
    <x v="8"/>
    <x v="10"/>
    <x v="22"/>
    <s v="None_16h"/>
    <x v="0"/>
    <m/>
    <x v="2"/>
    <m/>
    <n v="8"/>
    <m/>
    <m/>
    <n v="111"/>
    <m/>
    <m/>
    <n v="14"/>
    <m/>
    <m/>
    <n v="4"/>
    <n v="95"/>
    <n v="0"/>
    <n v="8"/>
    <n v="22"/>
    <m/>
    <m/>
    <m/>
    <x v="1"/>
  </r>
  <r>
    <s v="Exp3"/>
    <x v="187"/>
    <n v="161"/>
    <x v="1"/>
    <x v="8"/>
    <x v="10"/>
    <x v="22"/>
    <s v="None_16h"/>
    <x v="0"/>
    <m/>
    <x v="3"/>
    <m/>
    <n v="7"/>
    <m/>
    <m/>
    <m/>
    <m/>
    <m/>
    <n v="16"/>
    <m/>
    <m/>
    <n v="4"/>
    <n v="125.61111111111111"/>
    <n v="0"/>
    <n v="7"/>
    <n v="23"/>
    <m/>
    <m/>
    <m/>
    <x v="1"/>
  </r>
  <r>
    <s v="Exp3"/>
    <x v="188"/>
    <n v="176"/>
    <x v="1"/>
    <x v="8"/>
    <x v="10"/>
    <x v="22"/>
    <s v="None_16h"/>
    <x v="0"/>
    <n v="176"/>
    <x v="1"/>
    <m/>
    <n v="8"/>
    <m/>
    <m/>
    <n v="130"/>
    <m/>
    <m/>
    <n v="16"/>
    <m/>
    <m/>
    <n v="4"/>
    <n v="95"/>
    <n v="0"/>
    <n v="8"/>
    <n v="24"/>
    <m/>
    <m/>
    <m/>
    <x v="1"/>
  </r>
  <r>
    <s v="Exp3"/>
    <x v="188"/>
    <n v="176"/>
    <x v="1"/>
    <x v="8"/>
    <x v="10"/>
    <x v="22"/>
    <s v="None_16h"/>
    <x v="0"/>
    <m/>
    <x v="2"/>
    <m/>
    <n v="8"/>
    <m/>
    <m/>
    <n v="126"/>
    <m/>
    <m/>
    <n v="15"/>
    <m/>
    <m/>
    <n v="4"/>
    <n v="95"/>
    <n v="0"/>
    <n v="8"/>
    <n v="23"/>
    <m/>
    <m/>
    <m/>
    <x v="1"/>
  </r>
  <r>
    <s v="Exp3"/>
    <x v="188"/>
    <n v="176"/>
    <x v="1"/>
    <x v="8"/>
    <x v="10"/>
    <x v="22"/>
    <s v="None_16h"/>
    <x v="0"/>
    <m/>
    <x v="3"/>
    <m/>
    <n v="8"/>
    <m/>
    <m/>
    <n v="110"/>
    <m/>
    <m/>
    <n v="14"/>
    <m/>
    <m/>
    <n v="4"/>
    <n v="95"/>
    <n v="0"/>
    <n v="8"/>
    <n v="22"/>
    <m/>
    <m/>
    <m/>
    <x v="1"/>
  </r>
  <r>
    <s v="Exp3"/>
    <x v="189"/>
    <n v="264"/>
    <x v="1"/>
    <x v="8"/>
    <x v="10"/>
    <x v="22"/>
    <s v="None_16h"/>
    <x v="0"/>
    <n v="264"/>
    <x v="1"/>
    <m/>
    <n v="8"/>
    <m/>
    <m/>
    <m/>
    <m/>
    <m/>
    <n v="16"/>
    <m/>
    <m/>
    <n v="4"/>
    <n v="95"/>
    <n v="0"/>
    <n v="8"/>
    <n v="24"/>
    <m/>
    <m/>
    <m/>
    <x v="1"/>
  </r>
  <r>
    <s v="Exp3"/>
    <x v="189"/>
    <n v="264"/>
    <x v="1"/>
    <x v="8"/>
    <x v="10"/>
    <x v="22"/>
    <s v="None_16h"/>
    <x v="0"/>
    <m/>
    <x v="2"/>
    <m/>
    <n v="8"/>
    <m/>
    <m/>
    <n v="135"/>
    <m/>
    <m/>
    <n v="15"/>
    <m/>
    <m/>
    <n v="4"/>
    <n v="95"/>
    <n v="0"/>
    <n v="8"/>
    <n v="23"/>
    <m/>
    <m/>
    <m/>
    <x v="1"/>
  </r>
  <r>
    <s v="Exp3"/>
    <x v="189"/>
    <n v="264"/>
    <x v="1"/>
    <x v="8"/>
    <x v="10"/>
    <x v="22"/>
    <s v="None_16h"/>
    <x v="0"/>
    <m/>
    <x v="3"/>
    <m/>
    <n v="8"/>
    <m/>
    <m/>
    <n v="135"/>
    <m/>
    <m/>
    <n v="16"/>
    <m/>
    <m/>
    <n v="4"/>
    <n v="95"/>
    <n v="0"/>
    <n v="8"/>
    <n v="24"/>
    <m/>
    <m/>
    <m/>
    <x v="1"/>
  </r>
  <r>
    <s v="Exp3"/>
    <x v="190"/>
    <n v="270"/>
    <x v="1"/>
    <x v="8"/>
    <x v="10"/>
    <x v="22"/>
    <s v="None_16h"/>
    <x v="0"/>
    <n v="270"/>
    <x v="1"/>
    <m/>
    <n v="8"/>
    <m/>
    <m/>
    <m/>
    <m/>
    <m/>
    <n v="16"/>
    <m/>
    <m/>
    <n v="4"/>
    <n v="95"/>
    <n v="0"/>
    <n v="8"/>
    <n v="24"/>
    <m/>
    <m/>
    <m/>
    <x v="1"/>
  </r>
  <r>
    <s v="Exp3"/>
    <x v="190"/>
    <n v="270"/>
    <x v="1"/>
    <x v="8"/>
    <x v="10"/>
    <x v="22"/>
    <s v="None_16h"/>
    <x v="0"/>
    <m/>
    <x v="2"/>
    <m/>
    <n v="8"/>
    <m/>
    <m/>
    <n v="114"/>
    <m/>
    <m/>
    <n v="16"/>
    <m/>
    <m/>
    <n v="4"/>
    <n v="95"/>
    <n v="0"/>
    <n v="8"/>
    <n v="24"/>
    <m/>
    <m/>
    <m/>
    <x v="1"/>
  </r>
  <r>
    <s v="Exp3"/>
    <x v="190"/>
    <n v="270"/>
    <x v="1"/>
    <x v="8"/>
    <x v="10"/>
    <x v="22"/>
    <s v="None_16h"/>
    <x v="0"/>
    <m/>
    <x v="3"/>
    <m/>
    <n v="8"/>
    <m/>
    <m/>
    <n v="110"/>
    <m/>
    <m/>
    <n v="16"/>
    <m/>
    <m/>
    <n v="4"/>
    <n v="95"/>
    <n v="0"/>
    <n v="8"/>
    <n v="24"/>
    <m/>
    <m/>
    <m/>
    <x v="1"/>
  </r>
  <r>
    <s v="Exp3"/>
    <x v="191"/>
    <n v="311"/>
    <x v="1"/>
    <x v="8"/>
    <x v="10"/>
    <x v="22"/>
    <s v="None_16h"/>
    <x v="0"/>
    <n v="311"/>
    <x v="1"/>
    <m/>
    <n v="8"/>
    <m/>
    <m/>
    <n v="112"/>
    <m/>
    <m/>
    <n v="15"/>
    <m/>
    <m/>
    <n v="4"/>
    <n v="95"/>
    <n v="0"/>
    <n v="8"/>
    <n v="23"/>
    <m/>
    <m/>
    <m/>
    <x v="1"/>
  </r>
  <r>
    <s v="Exp3"/>
    <x v="191"/>
    <n v="311"/>
    <x v="1"/>
    <x v="8"/>
    <x v="10"/>
    <x v="22"/>
    <s v="None_16h"/>
    <x v="0"/>
    <m/>
    <x v="2"/>
    <m/>
    <n v="9"/>
    <m/>
    <m/>
    <n v="95"/>
    <m/>
    <m/>
    <n v="16"/>
    <m/>
    <m/>
    <n v="4"/>
    <n v="95"/>
    <n v="0"/>
    <n v="9"/>
    <n v="25"/>
    <m/>
    <m/>
    <m/>
    <x v="1"/>
  </r>
  <r>
    <s v="Exp3"/>
    <x v="191"/>
    <n v="311"/>
    <x v="1"/>
    <x v="8"/>
    <x v="10"/>
    <x v="22"/>
    <s v="None_16h"/>
    <x v="0"/>
    <m/>
    <x v="3"/>
    <m/>
    <n v="8"/>
    <m/>
    <m/>
    <n v="125"/>
    <m/>
    <m/>
    <n v="16"/>
    <m/>
    <m/>
    <n v="4"/>
    <n v="95"/>
    <n v="0"/>
    <n v="8"/>
    <n v="24"/>
    <m/>
    <m/>
    <m/>
    <x v="1"/>
  </r>
  <r>
    <s v="Exp3"/>
    <x v="192"/>
    <n v="107"/>
    <x v="1"/>
    <x v="8"/>
    <x v="3"/>
    <x v="15"/>
    <s v="None_16h"/>
    <x v="0"/>
    <n v="107"/>
    <x v="1"/>
    <n v="0"/>
    <n v="1"/>
    <n v="2"/>
    <m/>
    <m/>
    <m/>
    <n v="3"/>
    <n v="3"/>
    <m/>
    <s v="V"/>
    <m/>
    <n v="208.5"/>
    <n v="0.60567842022678153"/>
    <n v="1.6056784202267815"/>
    <n v="7"/>
    <m/>
    <m/>
    <m/>
    <x v="2"/>
  </r>
  <r>
    <s v="Exp3"/>
    <x v="192"/>
    <n v="107"/>
    <x v="1"/>
    <x v="8"/>
    <x v="3"/>
    <x v="15"/>
    <s v="None_16h"/>
    <x v="0"/>
    <m/>
    <x v="2"/>
    <n v="0"/>
    <n v="1"/>
    <n v="2"/>
    <m/>
    <m/>
    <n v="116"/>
    <n v="3"/>
    <n v="3"/>
    <m/>
    <s v="V"/>
    <m/>
    <n v="208.5"/>
    <n v="0.55635491606714627"/>
    <n v="1.5563549160671464"/>
    <n v="7"/>
    <m/>
    <m/>
    <m/>
    <x v="2"/>
  </r>
  <r>
    <s v="Exp3"/>
    <x v="192"/>
    <n v="107"/>
    <x v="1"/>
    <x v="8"/>
    <x v="3"/>
    <x v="15"/>
    <s v="None_16h"/>
    <x v="0"/>
    <m/>
    <x v="3"/>
    <n v="0"/>
    <n v="1"/>
    <n v="2"/>
    <m/>
    <m/>
    <n v="132"/>
    <m/>
    <m/>
    <m/>
    <m/>
    <m/>
    <n v="208.5"/>
    <n v="0.63309352517985606"/>
    <n v="1.6330935251798562"/>
    <s v=""/>
    <m/>
    <m/>
    <m/>
    <x v="2"/>
  </r>
  <r>
    <s v="Exp3"/>
    <x v="193"/>
    <n v="332"/>
    <x v="1"/>
    <x v="8"/>
    <x v="3"/>
    <x v="15"/>
    <s v="None_16h"/>
    <x v="0"/>
    <n v="332"/>
    <x v="1"/>
    <n v="0"/>
    <n v="1"/>
    <n v="2"/>
    <m/>
    <m/>
    <m/>
    <n v="3"/>
    <n v="3"/>
    <m/>
    <s v="V"/>
    <m/>
    <n v="208.5"/>
    <n v="0.62758681943334216"/>
    <n v="1.627586819433342"/>
    <n v="7"/>
    <m/>
    <m/>
    <m/>
    <x v="2"/>
  </r>
  <r>
    <s v="Exp3"/>
    <x v="193"/>
    <n v="332"/>
    <x v="1"/>
    <x v="8"/>
    <x v="3"/>
    <x v="15"/>
    <s v="None_16h"/>
    <x v="0"/>
    <m/>
    <x v="2"/>
    <n v="0"/>
    <n v="1"/>
    <n v="2"/>
    <m/>
    <m/>
    <n v="129"/>
    <m/>
    <m/>
    <m/>
    <m/>
    <m/>
    <n v="208.5"/>
    <n v="0.61870503597122306"/>
    <n v="1.6187050359712232"/>
    <s v=""/>
    <m/>
    <m/>
    <m/>
    <x v="2"/>
  </r>
  <r>
    <s v="Exp3"/>
    <x v="193"/>
    <n v="332"/>
    <x v="1"/>
    <x v="8"/>
    <x v="3"/>
    <x v="15"/>
    <s v="None_16h"/>
    <x v="0"/>
    <m/>
    <x v="3"/>
    <n v="0"/>
    <n v="1"/>
    <n v="2"/>
    <m/>
    <m/>
    <n v="140"/>
    <m/>
    <m/>
    <m/>
    <m/>
    <m/>
    <n v="208.5"/>
    <n v="0.67146282973621108"/>
    <n v="1.6714628297362111"/>
    <s v=""/>
    <m/>
    <m/>
    <m/>
    <x v="2"/>
  </r>
  <r>
    <s v="Exp3"/>
    <x v="193"/>
    <n v="332"/>
    <x v="1"/>
    <x v="8"/>
    <x v="3"/>
    <x v="15"/>
    <s v="None_16h"/>
    <x v="0"/>
    <m/>
    <x v="4"/>
    <n v="0"/>
    <n v="0"/>
    <n v="2"/>
    <m/>
    <m/>
    <n v="120"/>
    <m/>
    <m/>
    <m/>
    <m/>
    <m/>
    <n v="202.5"/>
    <n v="0.59259259259259256"/>
    <n v="0.59259259259259256"/>
    <s v=""/>
    <m/>
    <m/>
    <m/>
    <x v="2"/>
  </r>
  <r>
    <s v="Exp3"/>
    <x v="194"/>
    <n v="52"/>
    <x v="1"/>
    <x v="8"/>
    <x v="3"/>
    <x v="16"/>
    <s v="None_16h"/>
    <x v="0"/>
    <n v="52"/>
    <x v="1"/>
    <n v="2"/>
    <n v="2"/>
    <n v="3"/>
    <n v="70"/>
    <m/>
    <n v="213"/>
    <n v="4"/>
    <n v="4"/>
    <m/>
    <s v="V"/>
    <m/>
    <n v="236"/>
    <n v="0.90254237288135597"/>
    <n v="2.902542372881356"/>
    <n v="10"/>
    <m/>
    <m/>
    <m/>
    <x v="2"/>
  </r>
  <r>
    <s v="Exp3"/>
    <x v="194"/>
    <n v="52"/>
    <x v="1"/>
    <x v="8"/>
    <x v="3"/>
    <x v="16"/>
    <s v="None_16h"/>
    <x v="0"/>
    <m/>
    <x v="2"/>
    <n v="1"/>
    <n v="2"/>
    <n v="3"/>
    <n v="67"/>
    <n v="210"/>
    <n v="208"/>
    <n v="4"/>
    <n v="3"/>
    <m/>
    <s v="V"/>
    <m/>
    <n v="236"/>
    <n v="0.88135593220338981"/>
    <n v="2.8813559322033897"/>
    <n v="9"/>
    <m/>
    <m/>
    <m/>
    <x v="2"/>
  </r>
  <r>
    <s v="Exp3"/>
    <x v="194"/>
    <n v="52"/>
    <x v="1"/>
    <x v="8"/>
    <x v="3"/>
    <x v="16"/>
    <s v="None_16h"/>
    <x v="0"/>
    <m/>
    <x v="3"/>
    <n v="1"/>
    <n v="2"/>
    <n v="3"/>
    <n v="69"/>
    <n v="209"/>
    <n v="229"/>
    <n v="4"/>
    <n v="4"/>
    <m/>
    <s v="V"/>
    <m/>
    <n v="236"/>
    <n v="0.97033898305084743"/>
    <n v="2.9703389830508473"/>
    <n v="10"/>
    <m/>
    <m/>
    <m/>
    <x v="2"/>
  </r>
  <r>
    <s v="Exp3"/>
    <x v="195"/>
    <n v="154"/>
    <x v="1"/>
    <x v="8"/>
    <x v="3"/>
    <x v="16"/>
    <s v="None_16h"/>
    <x v="0"/>
    <n v="154"/>
    <x v="1"/>
    <n v="1"/>
    <n v="2"/>
    <n v="3"/>
    <n v="69"/>
    <m/>
    <n v="127"/>
    <n v="4"/>
    <n v="4"/>
    <m/>
    <s v="V"/>
    <m/>
    <n v="236"/>
    <n v="0.53813559322033899"/>
    <n v="2.5381355932203391"/>
    <n v="10"/>
    <m/>
    <m/>
    <m/>
    <x v="2"/>
  </r>
  <r>
    <s v="Exp3"/>
    <x v="195"/>
    <n v="154"/>
    <x v="1"/>
    <x v="8"/>
    <x v="3"/>
    <x v="16"/>
    <s v="None_16h"/>
    <x v="0"/>
    <m/>
    <x v="2"/>
    <n v="0"/>
    <n v="1"/>
    <n v="3"/>
    <n v="70"/>
    <n v="222"/>
    <n v="225"/>
    <n v="4"/>
    <n v="3"/>
    <m/>
    <s v="V"/>
    <m/>
    <n v="208.5"/>
    <n v="1.079136690647482"/>
    <n v="2.079136690647482"/>
    <n v="8"/>
    <m/>
    <m/>
    <m/>
    <x v="2"/>
  </r>
  <r>
    <s v="Exp3"/>
    <x v="195"/>
    <n v="154"/>
    <x v="1"/>
    <x v="8"/>
    <x v="3"/>
    <x v="16"/>
    <s v="None_16h"/>
    <x v="0"/>
    <m/>
    <x v="3"/>
    <n v="0"/>
    <n v="1"/>
    <n v="3"/>
    <n v="70"/>
    <n v="183"/>
    <n v="189"/>
    <n v="4"/>
    <n v="4"/>
    <m/>
    <m/>
    <m/>
    <n v="208.5"/>
    <n v="0.90647482014388492"/>
    <n v="1.906474820143885"/>
    <n v="9"/>
    <m/>
    <m/>
    <m/>
    <x v="2"/>
  </r>
  <r>
    <s v="Exp3"/>
    <x v="195"/>
    <n v="154"/>
    <x v="1"/>
    <x v="8"/>
    <x v="3"/>
    <x v="16"/>
    <s v="None_16h"/>
    <x v="0"/>
    <m/>
    <x v="4"/>
    <n v="1"/>
    <n v="2"/>
    <n v="3"/>
    <n v="72"/>
    <n v="244"/>
    <n v="247"/>
    <m/>
    <m/>
    <m/>
    <m/>
    <m/>
    <n v="236"/>
    <n v="1.0466101694915255"/>
    <n v="3.0466101694915255"/>
    <s v=""/>
    <m/>
    <m/>
    <m/>
    <x v="2"/>
  </r>
  <r>
    <s v="Exp3"/>
    <x v="196"/>
    <n v="224"/>
    <x v="1"/>
    <x v="8"/>
    <x v="3"/>
    <x v="16"/>
    <s v="None_16h"/>
    <x v="0"/>
    <n v="224"/>
    <x v="1"/>
    <n v="2"/>
    <n v="2"/>
    <n v="3"/>
    <n v="67"/>
    <m/>
    <n v="240"/>
    <n v="4"/>
    <n v="4"/>
    <m/>
    <s v="V"/>
    <m/>
    <n v="236"/>
    <n v="1.0169491525423728"/>
    <n v="3.0169491525423728"/>
    <n v="10"/>
    <m/>
    <m/>
    <m/>
    <x v="2"/>
  </r>
  <r>
    <s v="Exp3"/>
    <x v="196"/>
    <n v="224"/>
    <x v="1"/>
    <x v="8"/>
    <x v="3"/>
    <x v="16"/>
    <s v="None_16h"/>
    <x v="0"/>
    <m/>
    <x v="2"/>
    <n v="2"/>
    <n v="2"/>
    <n v="3"/>
    <n v="57"/>
    <n v="186"/>
    <n v="225"/>
    <n v="4"/>
    <n v="4"/>
    <m/>
    <s v="V"/>
    <m/>
    <n v="236"/>
    <n v="0.95338983050847459"/>
    <n v="2.9533898305084745"/>
    <n v="10"/>
    <m/>
    <m/>
    <m/>
    <x v="2"/>
  </r>
  <r>
    <s v="Exp3"/>
    <x v="196"/>
    <n v="224"/>
    <x v="1"/>
    <x v="8"/>
    <x v="3"/>
    <x v="16"/>
    <s v="None_16h"/>
    <x v="0"/>
    <m/>
    <x v="3"/>
    <n v="1"/>
    <n v="2"/>
    <n v="3"/>
    <n v="61"/>
    <n v="196"/>
    <n v="198"/>
    <n v="4"/>
    <n v="4"/>
    <m/>
    <s v="V"/>
    <m/>
    <n v="236"/>
    <n v="0.83898305084745761"/>
    <n v="2.8389830508474576"/>
    <n v="10"/>
    <m/>
    <m/>
    <m/>
    <x v="2"/>
  </r>
  <r>
    <s v="Exp3"/>
    <x v="196"/>
    <n v="224"/>
    <x v="1"/>
    <x v="8"/>
    <x v="3"/>
    <x v="16"/>
    <s v="None_16h"/>
    <x v="0"/>
    <m/>
    <x v="4"/>
    <n v="2"/>
    <n v="2"/>
    <n v="3"/>
    <n v="78"/>
    <n v="206"/>
    <n v="232"/>
    <m/>
    <m/>
    <m/>
    <m/>
    <m/>
    <n v="236"/>
    <n v="0.98305084745762716"/>
    <n v="2.9830508474576272"/>
    <s v=""/>
    <m/>
    <m/>
    <m/>
    <x v="2"/>
  </r>
  <r>
    <s v="Exp3"/>
    <x v="197"/>
    <n v="96"/>
    <x v="1"/>
    <x v="8"/>
    <x v="3"/>
    <x v="17"/>
    <s v="None_16h"/>
    <x v="0"/>
    <n v="96"/>
    <x v="1"/>
    <n v="2"/>
    <n v="3"/>
    <n v="5"/>
    <n v="80"/>
    <m/>
    <n v="520"/>
    <n v="5"/>
    <n v="6"/>
    <m/>
    <s v="V"/>
    <m/>
    <n v="328.6"/>
    <n v="1.5824710894704808"/>
    <n v="4.5824710894704808"/>
    <n v="14"/>
    <m/>
    <m/>
    <m/>
    <x v="2"/>
  </r>
  <r>
    <s v="Exp3"/>
    <x v="197"/>
    <n v="96"/>
    <x v="1"/>
    <x v="8"/>
    <x v="3"/>
    <x v="17"/>
    <s v="None_16h"/>
    <x v="0"/>
    <m/>
    <x v="2"/>
    <n v="3"/>
    <n v="4"/>
    <n v="5"/>
    <n v="76"/>
    <n v="277"/>
    <n v="327"/>
    <n v="4"/>
    <n v="7"/>
    <m/>
    <s v="V"/>
    <m/>
    <n v="318.2"/>
    <n v="1.0276555625392836"/>
    <n v="5.0276555625392838"/>
    <n v="15"/>
    <m/>
    <m/>
    <m/>
    <x v="2"/>
  </r>
  <r>
    <s v="Exp3"/>
    <x v="197"/>
    <n v="96"/>
    <x v="1"/>
    <x v="8"/>
    <x v="3"/>
    <x v="17"/>
    <s v="None_16h"/>
    <x v="0"/>
    <m/>
    <x v="3"/>
    <n v="3"/>
    <n v="4"/>
    <n v="5"/>
    <n v="81"/>
    <n v="296"/>
    <n v="303"/>
    <n v="4"/>
    <n v="7"/>
    <m/>
    <s v="v "/>
    <m/>
    <n v="318.2"/>
    <n v="0.95223130106851039"/>
    <n v="4.9522313010685099"/>
    <n v="15"/>
    <m/>
    <m/>
    <m/>
    <x v="2"/>
  </r>
  <r>
    <s v="Exp3"/>
    <x v="197"/>
    <n v="96"/>
    <x v="1"/>
    <x v="8"/>
    <x v="3"/>
    <x v="17"/>
    <s v="None_16h"/>
    <x v="0"/>
    <m/>
    <x v="4"/>
    <n v="0"/>
    <n v="3"/>
    <n v="4"/>
    <n v="65"/>
    <n v="148"/>
    <n v="145"/>
    <n v="4"/>
    <n v="9"/>
    <m/>
    <s v="E"/>
    <m/>
    <n v="328.6"/>
    <n v="0.44126597687157637"/>
    <n v="3.4412659768715765"/>
    <n v="16"/>
    <m/>
    <m/>
    <m/>
    <x v="2"/>
  </r>
  <r>
    <s v="Exp3"/>
    <x v="198"/>
    <n v="207"/>
    <x v="1"/>
    <x v="8"/>
    <x v="3"/>
    <x v="17"/>
    <s v="None_16h"/>
    <x v="0"/>
    <n v="207"/>
    <x v="1"/>
    <n v="3"/>
    <n v="4"/>
    <n v="5"/>
    <n v="92"/>
    <m/>
    <n v="252"/>
    <n v="4"/>
    <n v="6"/>
    <m/>
    <s v="V"/>
    <m/>
    <n v="318.2"/>
    <n v="0.79195474544311761"/>
    <n v="4.7919547454431175"/>
    <n v="14"/>
    <m/>
    <m/>
    <m/>
    <x v="2"/>
  </r>
  <r>
    <s v="Exp3"/>
    <x v="198"/>
    <n v="207"/>
    <x v="1"/>
    <x v="8"/>
    <x v="3"/>
    <x v="17"/>
    <s v="None_16h"/>
    <x v="0"/>
    <m/>
    <x v="2"/>
    <n v="2"/>
    <n v="3"/>
    <n v="4"/>
    <n v="81"/>
    <n v="278"/>
    <n v="279"/>
    <n v="4"/>
    <n v="5"/>
    <m/>
    <s v="V"/>
    <m/>
    <n v="328.6"/>
    <n v="0.84905660377358483"/>
    <n v="3.8490566037735849"/>
    <n v="12"/>
    <m/>
    <m/>
    <m/>
    <x v="2"/>
  </r>
  <r>
    <s v="Exp3"/>
    <x v="198"/>
    <n v="207"/>
    <x v="1"/>
    <x v="8"/>
    <x v="3"/>
    <x v="17"/>
    <s v="None_16h"/>
    <x v="0"/>
    <m/>
    <x v="3"/>
    <n v="1"/>
    <n v="3"/>
    <n v="4"/>
    <n v="75"/>
    <n v="282"/>
    <n v="284"/>
    <n v="4"/>
    <n v="5"/>
    <m/>
    <s v="V"/>
    <s v="pale green leaves"/>
    <n v="328.6"/>
    <n v="0.8642726719415702"/>
    <n v="3.8642726719415701"/>
    <n v="12"/>
    <m/>
    <m/>
    <m/>
    <x v="2"/>
  </r>
  <r>
    <s v="Exp3"/>
    <x v="199"/>
    <n v="328"/>
    <x v="1"/>
    <x v="8"/>
    <x v="3"/>
    <x v="17"/>
    <s v="None_16h"/>
    <x v="0"/>
    <n v="328"/>
    <x v="1"/>
    <n v="2"/>
    <n v="4"/>
    <n v="5"/>
    <n v="89"/>
    <m/>
    <n v="511"/>
    <n v="4"/>
    <n v="5"/>
    <m/>
    <s v="V"/>
    <m/>
    <n v="318.2"/>
    <n v="1.6059082338152106"/>
    <n v="5.6059082338152102"/>
    <n v="13"/>
    <m/>
    <m/>
    <m/>
    <x v="2"/>
  </r>
  <r>
    <s v="Exp3"/>
    <x v="199"/>
    <n v="328"/>
    <x v="1"/>
    <x v="8"/>
    <x v="3"/>
    <x v="17"/>
    <s v="None_16h"/>
    <x v="0"/>
    <m/>
    <x v="2"/>
    <n v="3"/>
    <n v="5"/>
    <n v="6"/>
    <n v="81"/>
    <n v="323"/>
    <n v="324"/>
    <n v="4"/>
    <n v="5"/>
    <m/>
    <s v="V"/>
    <m/>
    <n v="309.7"/>
    <n v="1.0461737164998386"/>
    <n v="6.0461737164998386"/>
    <n v="14"/>
    <m/>
    <m/>
    <m/>
    <x v="2"/>
  </r>
  <r>
    <s v="Exp3"/>
    <x v="199"/>
    <n v="328"/>
    <x v="1"/>
    <x v="8"/>
    <x v="3"/>
    <x v="17"/>
    <s v="None_16h"/>
    <x v="0"/>
    <m/>
    <x v="3"/>
    <n v="3"/>
    <n v="5"/>
    <n v="6"/>
    <n v="85"/>
    <n v="305"/>
    <n v="309"/>
    <n v="4"/>
    <n v="5"/>
    <m/>
    <s v="V"/>
    <m/>
    <n v="309.7"/>
    <n v="0.99773974814336464"/>
    <n v="5.9977397481433643"/>
    <n v="14"/>
    <m/>
    <m/>
    <m/>
    <x v="2"/>
  </r>
  <r>
    <s v="Exp3"/>
    <x v="200"/>
    <n v="43"/>
    <x v="1"/>
    <x v="8"/>
    <x v="3"/>
    <x v="18"/>
    <s v="None_16h"/>
    <x v="0"/>
    <n v="43"/>
    <x v="1"/>
    <n v="2"/>
    <n v="4"/>
    <n v="5"/>
    <n v="89"/>
    <m/>
    <n v="302"/>
    <n v="4"/>
    <n v="6"/>
    <m/>
    <s v="V"/>
    <m/>
    <n v="318.2"/>
    <n v="0.94908862350722822"/>
    <n v="4.9490886235072278"/>
    <n v="14"/>
    <m/>
    <m/>
    <m/>
    <x v="2"/>
  </r>
  <r>
    <s v="Exp3"/>
    <x v="200"/>
    <n v="43"/>
    <x v="1"/>
    <x v="8"/>
    <x v="3"/>
    <x v="18"/>
    <s v="None_16h"/>
    <x v="0"/>
    <m/>
    <x v="2"/>
    <n v="2"/>
    <n v="4"/>
    <n v="5"/>
    <n v="85"/>
    <n v="369"/>
    <n v="327"/>
    <n v="4"/>
    <n v="6"/>
    <m/>
    <s v="V"/>
    <m/>
    <n v="318.2"/>
    <n v="1.0276555625392836"/>
    <n v="5.0276555625392838"/>
    <n v="14"/>
    <m/>
    <m/>
    <m/>
    <x v="2"/>
  </r>
  <r>
    <s v="Exp3"/>
    <x v="200"/>
    <n v="43"/>
    <x v="1"/>
    <x v="8"/>
    <x v="3"/>
    <x v="18"/>
    <s v="None_16h"/>
    <x v="0"/>
    <m/>
    <x v="3"/>
    <n v="2"/>
    <n v="4"/>
    <n v="5"/>
    <n v="80"/>
    <n v="308"/>
    <n v="256"/>
    <n v="4"/>
    <n v="6"/>
    <m/>
    <s v="V"/>
    <m/>
    <n v="318.2"/>
    <n v="0.8045254556882464"/>
    <n v="4.8045254556882462"/>
    <n v="14"/>
    <m/>
    <m/>
    <m/>
    <x v="2"/>
  </r>
  <r>
    <s v="Exp3"/>
    <x v="200"/>
    <n v="43"/>
    <x v="1"/>
    <x v="8"/>
    <x v="3"/>
    <x v="18"/>
    <s v="None_16h"/>
    <x v="0"/>
    <m/>
    <x v="4"/>
    <n v="2"/>
    <n v="4"/>
    <n v="5"/>
    <n v="85"/>
    <n v="325"/>
    <n v="189"/>
    <n v="3"/>
    <n v="7"/>
    <m/>
    <s v="V"/>
    <m/>
    <n v="318.2"/>
    <n v="0.59396605908233813"/>
    <n v="4.5939660590823381"/>
    <n v="14"/>
    <m/>
    <m/>
    <m/>
    <x v="2"/>
  </r>
  <r>
    <s v="Exp3"/>
    <x v="201"/>
    <n v="120"/>
    <x v="1"/>
    <x v="8"/>
    <x v="3"/>
    <x v="18"/>
    <s v="None_16h"/>
    <x v="0"/>
    <n v="120"/>
    <x v="1"/>
    <n v="4"/>
    <n v="4"/>
    <n v="5"/>
    <n v="85"/>
    <m/>
    <n v="316"/>
    <n v="4"/>
    <n v="6"/>
    <m/>
    <s v="V"/>
    <m/>
    <n v="318.2"/>
    <n v="0.99308610936517916"/>
    <n v="4.993086109365179"/>
    <n v="14"/>
    <m/>
    <m/>
    <m/>
    <x v="2"/>
  </r>
  <r>
    <s v="Exp3"/>
    <x v="201"/>
    <n v="120"/>
    <x v="1"/>
    <x v="8"/>
    <x v="3"/>
    <x v="18"/>
    <s v="None_16h"/>
    <x v="0"/>
    <m/>
    <x v="2"/>
    <n v="3"/>
    <n v="4"/>
    <n v="5"/>
    <n v="90"/>
    <n v="351"/>
    <n v="205"/>
    <n v="4"/>
    <n v="6"/>
    <m/>
    <s v="V"/>
    <m/>
    <n v="318.2"/>
    <n v="0.64424890006285362"/>
    <n v="4.6442489000628537"/>
    <n v="14"/>
    <m/>
    <m/>
    <m/>
    <x v="2"/>
  </r>
  <r>
    <s v="Exp3"/>
    <x v="201"/>
    <n v="120"/>
    <x v="1"/>
    <x v="8"/>
    <x v="3"/>
    <x v="18"/>
    <s v="None_16h"/>
    <x v="0"/>
    <m/>
    <x v="3"/>
    <n v="2"/>
    <n v="4"/>
    <n v="5"/>
    <n v="85"/>
    <n v="325"/>
    <n v="261"/>
    <n v="5"/>
    <n v="6"/>
    <m/>
    <s v="V"/>
    <m/>
    <n v="318.2"/>
    <n v="0.82023884349465748"/>
    <n v="4.820238843494657"/>
    <n v="15"/>
    <m/>
    <m/>
    <m/>
    <x v="2"/>
  </r>
  <r>
    <s v="Exp3"/>
    <x v="202"/>
    <n v="238"/>
    <x v="1"/>
    <x v="8"/>
    <x v="3"/>
    <x v="18"/>
    <s v="None_16h"/>
    <x v="0"/>
    <n v="238"/>
    <x v="1"/>
    <n v="5"/>
    <n v="5"/>
    <n v="6"/>
    <n v="95"/>
    <m/>
    <n v="75"/>
    <n v="4"/>
    <n v="7"/>
    <m/>
    <s v="V"/>
    <m/>
    <n v="309.7"/>
    <n v="0.24216984178237005"/>
    <n v="5.2421698417823697"/>
    <n v="16"/>
    <m/>
    <m/>
    <m/>
    <x v="2"/>
  </r>
  <r>
    <s v="Exp3"/>
    <x v="202"/>
    <n v="238"/>
    <x v="1"/>
    <x v="8"/>
    <x v="3"/>
    <x v="18"/>
    <s v="None_16h"/>
    <x v="0"/>
    <m/>
    <x v="2"/>
    <n v="3"/>
    <n v="4"/>
    <n v="6"/>
    <n v="92"/>
    <n v="334"/>
    <n v="55"/>
    <n v="3"/>
    <n v="5"/>
    <m/>
    <s v="V"/>
    <m/>
    <n v="318.2"/>
    <n v="0.17284726587052168"/>
    <n v="4.172847265870522"/>
    <n v="12"/>
    <m/>
    <m/>
    <m/>
    <x v="2"/>
  </r>
  <r>
    <s v="Exp3"/>
    <x v="202"/>
    <n v="238"/>
    <x v="1"/>
    <x v="8"/>
    <x v="3"/>
    <x v="18"/>
    <s v="None_16h"/>
    <x v="0"/>
    <m/>
    <x v="3"/>
    <n v="2"/>
    <n v="4"/>
    <n v="5"/>
    <n v="92"/>
    <n v="340"/>
    <n v="336"/>
    <n v="4"/>
    <n v="7"/>
    <m/>
    <s v="V"/>
    <m/>
    <n v="318.2"/>
    <n v="1.0559396605908233"/>
    <n v="5.0559396605908233"/>
    <n v="15"/>
    <m/>
    <m/>
    <m/>
    <x v="2"/>
  </r>
  <r>
    <s v="Exp3"/>
    <x v="203"/>
    <n v="39"/>
    <x v="1"/>
    <x v="8"/>
    <x v="3"/>
    <x v="19"/>
    <s v="None_16h"/>
    <x v="0"/>
    <n v="39"/>
    <x v="1"/>
    <n v="5"/>
    <n v="6"/>
    <n v="7"/>
    <n v="126"/>
    <m/>
    <n v="85"/>
    <n v="4"/>
    <n v="7"/>
    <m/>
    <s v="V"/>
    <m/>
    <n v="269.66666666666669"/>
    <n v="0.31520395550061803"/>
    <n v="6.3152039555006176"/>
    <n v="17"/>
    <m/>
    <m/>
    <m/>
    <x v="2"/>
  </r>
  <r>
    <s v="Exp3"/>
    <x v="203"/>
    <n v="39"/>
    <x v="1"/>
    <x v="8"/>
    <x v="3"/>
    <x v="19"/>
    <s v="None_16h"/>
    <x v="0"/>
    <m/>
    <x v="2"/>
    <n v="1"/>
    <n v="4"/>
    <n v="5"/>
    <n v="92"/>
    <n v="361"/>
    <n v="269"/>
    <n v="5"/>
    <n v="6"/>
    <m/>
    <s v="V"/>
    <m/>
    <n v="318.2"/>
    <n v="0.84538026398491517"/>
    <n v="4.8453802639849153"/>
    <n v="15"/>
    <m/>
    <m/>
    <m/>
    <x v="2"/>
  </r>
  <r>
    <s v="Exp3"/>
    <x v="203"/>
    <n v="39"/>
    <x v="1"/>
    <x v="8"/>
    <x v="3"/>
    <x v="19"/>
    <s v="None_16h"/>
    <x v="0"/>
    <m/>
    <x v="3"/>
    <n v="5"/>
    <n v="5"/>
    <n v="6"/>
    <n v="120"/>
    <n v="416"/>
    <n v="261"/>
    <n v="5"/>
    <n v="6"/>
    <m/>
    <s v="V"/>
    <m/>
    <n v="309.7"/>
    <n v="0.84275104940264778"/>
    <n v="5.842751049402648"/>
    <n v="16"/>
    <m/>
    <m/>
    <m/>
    <x v="2"/>
  </r>
  <r>
    <s v="Exp3"/>
    <x v="203"/>
    <n v="39"/>
    <x v="1"/>
    <x v="8"/>
    <x v="3"/>
    <x v="19"/>
    <s v="None_16h"/>
    <x v="0"/>
    <m/>
    <x v="4"/>
    <n v="3"/>
    <n v="5"/>
    <n v="6"/>
    <n v="95"/>
    <n v="334"/>
    <n v="295"/>
    <n v="4"/>
    <n v="7"/>
    <m/>
    <s v="V"/>
    <m/>
    <n v="309.7"/>
    <n v="0.95253471101065545"/>
    <n v="5.9525347110106557"/>
    <n v="16"/>
    <m/>
    <m/>
    <m/>
    <x v="2"/>
  </r>
  <r>
    <s v="Exp3"/>
    <x v="204"/>
    <n v="158"/>
    <x v="1"/>
    <x v="8"/>
    <x v="3"/>
    <x v="19"/>
    <s v="None_16h"/>
    <x v="0"/>
    <n v="158"/>
    <x v="1"/>
    <n v="5"/>
    <n v="6"/>
    <n v="7"/>
    <n v="98"/>
    <m/>
    <n v="195"/>
    <n v="3"/>
    <n v="9"/>
    <m/>
    <s v="V"/>
    <m/>
    <n v="269.66666666666669"/>
    <n v="0.72311495673671189"/>
    <n v="6.7231149567367119"/>
    <n v="18"/>
    <m/>
    <m/>
    <m/>
    <x v="2"/>
  </r>
  <r>
    <s v="Exp3"/>
    <x v="204"/>
    <n v="158"/>
    <x v="1"/>
    <x v="8"/>
    <x v="3"/>
    <x v="19"/>
    <s v="None_16h"/>
    <x v="0"/>
    <m/>
    <x v="2"/>
    <n v="6"/>
    <n v="5"/>
    <n v="6"/>
    <n v="76"/>
    <n v="297"/>
    <n v="250"/>
    <n v="5"/>
    <n v="7"/>
    <m/>
    <s v="V"/>
    <m/>
    <n v="309.7"/>
    <n v="0.80723280594123348"/>
    <n v="5.8072328059412337"/>
    <n v="17"/>
    <m/>
    <m/>
    <m/>
    <x v="2"/>
  </r>
  <r>
    <s v="Exp3"/>
    <x v="204"/>
    <n v="158"/>
    <x v="1"/>
    <x v="8"/>
    <x v="3"/>
    <x v="19"/>
    <s v="None_16h"/>
    <x v="0"/>
    <m/>
    <x v="3"/>
    <n v="3"/>
    <n v="5"/>
    <n v="6"/>
    <n v="110"/>
    <n v="328"/>
    <n v="170"/>
    <n v="4"/>
    <n v="8"/>
    <m/>
    <s v="V"/>
    <m/>
    <n v="309.7"/>
    <n v="0.54891830804003872"/>
    <n v="5.5489183080400384"/>
    <n v="17"/>
    <m/>
    <m/>
    <m/>
    <x v="2"/>
  </r>
  <r>
    <s v="Exp3"/>
    <x v="204"/>
    <n v="158"/>
    <x v="1"/>
    <x v="8"/>
    <x v="3"/>
    <x v="19"/>
    <s v="None_16h"/>
    <x v="0"/>
    <m/>
    <x v="4"/>
    <n v="2"/>
    <n v="5"/>
    <n v="6"/>
    <n v="98"/>
    <n v="307"/>
    <n v="153"/>
    <n v="5"/>
    <n v="8"/>
    <m/>
    <s v="V"/>
    <m/>
    <n v="309.7"/>
    <n v="0.49402647723603488"/>
    <n v="5.4940264772360345"/>
    <n v="18"/>
    <m/>
    <m/>
    <m/>
    <x v="2"/>
  </r>
  <r>
    <s v="Exp3"/>
    <x v="205"/>
    <n v="280"/>
    <x v="1"/>
    <x v="8"/>
    <x v="3"/>
    <x v="19"/>
    <s v="None_16h"/>
    <x v="0"/>
    <n v="280"/>
    <x v="1"/>
    <n v="4"/>
    <n v="5"/>
    <n v="6"/>
    <n v="100"/>
    <m/>
    <n v="315"/>
    <n v="5"/>
    <n v="7"/>
    <m/>
    <s v="V"/>
    <m/>
    <n v="309.7"/>
    <n v="1.0171133354859543"/>
    <n v="6.0171133354859538"/>
    <n v="17"/>
    <m/>
    <m/>
    <m/>
    <x v="2"/>
  </r>
  <r>
    <s v="Exp3"/>
    <x v="205"/>
    <n v="280"/>
    <x v="1"/>
    <x v="8"/>
    <x v="3"/>
    <x v="19"/>
    <s v="None_16h"/>
    <x v="0"/>
    <m/>
    <x v="2"/>
    <n v="3"/>
    <n v="5"/>
    <n v="6"/>
    <n v="93"/>
    <n v="306"/>
    <n v="100"/>
    <n v="3"/>
    <n v="8"/>
    <m/>
    <s v="V"/>
    <m/>
    <n v="309.7"/>
    <n v="0.32289312237649337"/>
    <n v="5.3228931223764935"/>
    <n v="16"/>
    <m/>
    <m/>
    <m/>
    <x v="2"/>
  </r>
  <r>
    <s v="Exp3"/>
    <x v="205"/>
    <n v="280"/>
    <x v="1"/>
    <x v="8"/>
    <x v="3"/>
    <x v="19"/>
    <s v="None_16h"/>
    <x v="0"/>
    <m/>
    <x v="3"/>
    <n v="4"/>
    <n v="6"/>
    <n v="7"/>
    <n v="105"/>
    <n v="332"/>
    <n v="41"/>
    <n v="6"/>
    <n v="6"/>
    <m/>
    <s v="V"/>
    <m/>
    <n v="269.66666666666669"/>
    <n v="0.15203955500618047"/>
    <n v="6.1520395550061808"/>
    <n v="18"/>
    <m/>
    <m/>
    <m/>
    <x v="2"/>
  </r>
  <r>
    <s v="Exp3"/>
    <x v="205"/>
    <n v="280"/>
    <x v="1"/>
    <x v="8"/>
    <x v="3"/>
    <x v="19"/>
    <s v="None_16h"/>
    <x v="0"/>
    <m/>
    <x v="4"/>
    <n v="2"/>
    <n v="5"/>
    <n v="6"/>
    <n v="95"/>
    <n v="272"/>
    <n v="89"/>
    <n v="4"/>
    <n v="8"/>
    <m/>
    <s v="V"/>
    <m/>
    <n v="309.7"/>
    <n v="0.28737487891507912"/>
    <n v="5.2873748789150792"/>
    <n v="17"/>
    <m/>
    <m/>
    <m/>
    <x v="2"/>
  </r>
  <r>
    <s v="Exp3"/>
    <x v="206"/>
    <n v="102"/>
    <x v="1"/>
    <x v="8"/>
    <x v="3"/>
    <x v="20"/>
    <s v="None_16h"/>
    <x v="0"/>
    <n v="102"/>
    <x v="1"/>
    <n v="4"/>
    <n v="6"/>
    <n v="7"/>
    <n v="118"/>
    <n v="335"/>
    <n v="151"/>
    <n v="5"/>
    <n v="8"/>
    <m/>
    <s v="V"/>
    <n v="4"/>
    <n v="269.66666666666669"/>
    <n v="0.55995055624227441"/>
    <n v="6.5599505562422742"/>
    <n v="19"/>
    <m/>
    <m/>
    <m/>
    <x v="2"/>
  </r>
  <r>
    <s v="Exp3"/>
    <x v="206"/>
    <n v="102"/>
    <x v="1"/>
    <x v="8"/>
    <x v="3"/>
    <x v="20"/>
    <s v="None_16h"/>
    <x v="0"/>
    <m/>
    <x v="2"/>
    <n v="3"/>
    <n v="5"/>
    <n v="6"/>
    <n v="101"/>
    <n v="294"/>
    <n v="238"/>
    <n v="5"/>
    <n v="8"/>
    <m/>
    <s v="V"/>
    <n v="4"/>
    <n v="309.7"/>
    <n v="0.76848563125605429"/>
    <n v="5.7684856312560546"/>
    <n v="18"/>
    <m/>
    <m/>
    <m/>
    <x v="2"/>
  </r>
  <r>
    <s v="Exp3"/>
    <x v="206"/>
    <n v="102"/>
    <x v="1"/>
    <x v="8"/>
    <x v="3"/>
    <x v="20"/>
    <s v="None_16h"/>
    <x v="0"/>
    <m/>
    <x v="3"/>
    <n v="6"/>
    <n v="6"/>
    <n v="7"/>
    <n v="117"/>
    <n v="336"/>
    <n v="225"/>
    <n v="5"/>
    <n v="9"/>
    <m/>
    <s v="V"/>
    <n v="4"/>
    <n v="269.66666666666669"/>
    <n v="0.83436341161928296"/>
    <n v="6.8343634116192833"/>
    <n v="20"/>
    <m/>
    <m/>
    <m/>
    <x v="2"/>
  </r>
  <r>
    <s v="Exp3"/>
    <x v="206"/>
    <n v="102"/>
    <x v="1"/>
    <x v="8"/>
    <x v="3"/>
    <x v="20"/>
    <s v="None_16h"/>
    <x v="0"/>
    <m/>
    <x v="4"/>
    <n v="4"/>
    <n v="6"/>
    <n v="7"/>
    <n v="108"/>
    <n v="322"/>
    <n v="251"/>
    <n v="5"/>
    <n v="9"/>
    <m/>
    <s v="V"/>
    <n v="4"/>
    <n v="269.66666666666669"/>
    <n v="0.93077873918417797"/>
    <n v="6.930778739184178"/>
    <n v="20"/>
    <m/>
    <m/>
    <m/>
    <x v="2"/>
  </r>
  <r>
    <s v="Exp3"/>
    <x v="207"/>
    <n v="192"/>
    <x v="1"/>
    <x v="8"/>
    <x v="3"/>
    <x v="20"/>
    <s v="None_16h"/>
    <x v="17"/>
    <n v="192"/>
    <x v="1"/>
    <n v="2"/>
    <n v="6"/>
    <n v="7"/>
    <n v="115"/>
    <m/>
    <n v="118"/>
    <n v="6"/>
    <n v="8"/>
    <m/>
    <s v="V"/>
    <n v="4"/>
    <n v="269.66666666666669"/>
    <n v="0.43757725587144619"/>
    <n v="6.4375772558714459"/>
    <n v="20"/>
    <m/>
    <m/>
    <m/>
    <x v="2"/>
  </r>
  <r>
    <s v="Exp3"/>
    <x v="207"/>
    <n v="192"/>
    <x v="1"/>
    <x v="8"/>
    <x v="3"/>
    <x v="20"/>
    <s v="None_16h"/>
    <x v="0"/>
    <m/>
    <x v="2"/>
    <n v="6"/>
    <n v="6"/>
    <n v="7"/>
    <n v="111"/>
    <n v="306"/>
    <n v="198"/>
    <n v="5"/>
    <n v="9"/>
    <m/>
    <s v="V"/>
    <n v="4"/>
    <n v="269.66666666666669"/>
    <n v="0.7342398022249691"/>
    <n v="6.7342398022249688"/>
    <n v="20"/>
    <m/>
    <m/>
    <m/>
    <x v="2"/>
  </r>
  <r>
    <s v="Exp3"/>
    <x v="207"/>
    <n v="192"/>
    <x v="1"/>
    <x v="8"/>
    <x v="3"/>
    <x v="20"/>
    <s v="None_16h"/>
    <x v="0"/>
    <m/>
    <x v="3"/>
    <n v="3"/>
    <n v="6"/>
    <n v="7"/>
    <n v="112"/>
    <n v="306"/>
    <n v="185"/>
    <n v="5"/>
    <n v="9"/>
    <m/>
    <s v="V"/>
    <n v="4"/>
    <n v="269.66666666666669"/>
    <n v="0.68603213844252153"/>
    <n v="6.6860321384425214"/>
    <n v="20"/>
    <m/>
    <m/>
    <m/>
    <x v="2"/>
  </r>
  <r>
    <s v="Exp3"/>
    <x v="208"/>
    <n v="317"/>
    <x v="1"/>
    <x v="8"/>
    <x v="3"/>
    <x v="20"/>
    <s v="None_16h"/>
    <x v="0"/>
    <n v="317"/>
    <x v="1"/>
    <n v="3"/>
    <n v="7"/>
    <n v="8"/>
    <n v="115"/>
    <m/>
    <n v="45"/>
    <n v="6"/>
    <n v="9"/>
    <m/>
    <s v="V"/>
    <n v="4"/>
    <n v="251"/>
    <n v="0.17928286852589642"/>
    <n v="7.1792828685258963"/>
    <n v="22"/>
    <m/>
    <m/>
    <m/>
    <x v="2"/>
  </r>
  <r>
    <s v="Exp3"/>
    <x v="208"/>
    <n v="317"/>
    <x v="1"/>
    <x v="8"/>
    <x v="3"/>
    <x v="20"/>
    <s v="None_16h"/>
    <x v="0"/>
    <m/>
    <x v="2"/>
    <n v="4"/>
    <n v="6"/>
    <n v="7"/>
    <n v="111"/>
    <n v="310"/>
    <n v="239"/>
    <n v="5"/>
    <n v="10"/>
    <m/>
    <s v="V"/>
    <n v="4"/>
    <n v="269.66666666666669"/>
    <n v="0.88627935723114948"/>
    <n v="6.8862793572311496"/>
    <n v="21"/>
    <m/>
    <m/>
    <m/>
    <x v="2"/>
  </r>
  <r>
    <s v="Exp3"/>
    <x v="208"/>
    <n v="317"/>
    <x v="1"/>
    <x v="8"/>
    <x v="3"/>
    <x v="20"/>
    <s v="None_16h"/>
    <x v="0"/>
    <m/>
    <x v="3"/>
    <n v="3"/>
    <n v="6"/>
    <n v="7"/>
    <n v="110"/>
    <n v="309"/>
    <n v="196"/>
    <n v="5"/>
    <n v="8"/>
    <m/>
    <s v="V"/>
    <n v="4"/>
    <n v="269.66666666666669"/>
    <n v="0.72682323856613096"/>
    <n v="6.7268232385661308"/>
    <n v="19"/>
    <m/>
    <m/>
    <m/>
    <x v="2"/>
  </r>
  <r>
    <s v="Exp3"/>
    <x v="208"/>
    <n v="317"/>
    <x v="1"/>
    <x v="8"/>
    <x v="3"/>
    <x v="20"/>
    <s v="None_16h"/>
    <x v="0"/>
    <m/>
    <x v="4"/>
    <n v="6"/>
    <n v="6"/>
    <n v="7"/>
    <n v="122"/>
    <n v="309"/>
    <n v="182"/>
    <n v="5"/>
    <n v="9"/>
    <m/>
    <s v="V"/>
    <n v="4"/>
    <n v="269.66666666666669"/>
    <n v="0.67490729295426444"/>
    <n v="6.6749072929542645"/>
    <n v="20"/>
    <m/>
    <m/>
    <m/>
    <x v="2"/>
  </r>
  <r>
    <s v="Exp3"/>
    <x v="209"/>
    <n v="47"/>
    <x v="1"/>
    <x v="8"/>
    <x v="3"/>
    <x v="22"/>
    <s v="None_16h"/>
    <x v="0"/>
    <n v="47"/>
    <x v="1"/>
    <n v="10"/>
    <n v="7"/>
    <n v="8"/>
    <n v="144"/>
    <n v="290"/>
    <n v="225"/>
    <n v="4"/>
    <n v="13"/>
    <m/>
    <s v="E"/>
    <n v="4"/>
    <n v="251"/>
    <n v="0.89641434262948205"/>
    <n v="7.8964143426294822"/>
    <n v="24"/>
    <m/>
    <m/>
    <m/>
    <x v="2"/>
  </r>
  <r>
    <s v="Exp3"/>
    <x v="209"/>
    <n v="47"/>
    <x v="1"/>
    <x v="8"/>
    <x v="3"/>
    <x v="22"/>
    <s v="None_16h"/>
    <x v="0"/>
    <m/>
    <x v="2"/>
    <n v="10"/>
    <n v="7"/>
    <n v="8"/>
    <n v="130"/>
    <n v="290"/>
    <n v="166"/>
    <n v="6"/>
    <n v="12"/>
    <m/>
    <s v="V"/>
    <n v="4"/>
    <n v="251"/>
    <n v="0.66135458167330674"/>
    <n v="7.6613545816733071"/>
    <n v="25"/>
    <m/>
    <m/>
    <m/>
    <x v="2"/>
  </r>
  <r>
    <s v="Exp3"/>
    <x v="210"/>
    <n v="219"/>
    <x v="1"/>
    <x v="8"/>
    <x v="3"/>
    <x v="22"/>
    <s v="None_16h"/>
    <x v="0"/>
    <n v="219"/>
    <x v="1"/>
    <n v="4"/>
    <n v="8"/>
    <n v="9"/>
    <n v="115"/>
    <m/>
    <n v="96"/>
    <n v="5"/>
    <n v="10"/>
    <m/>
    <s v="V"/>
    <n v="4"/>
    <n v="254.33333333333334"/>
    <n v="0.37745740498034075"/>
    <n v="8.3774574049803405"/>
    <n v="23"/>
    <m/>
    <m/>
    <m/>
    <x v="2"/>
  </r>
  <r>
    <s v="Exp3"/>
    <x v="210"/>
    <n v="219"/>
    <x v="1"/>
    <x v="8"/>
    <x v="3"/>
    <x v="22"/>
    <s v="None_16h"/>
    <x v="0"/>
    <m/>
    <x v="2"/>
    <n v="4"/>
    <n v="7"/>
    <n v="8"/>
    <n v="127"/>
    <n v="254"/>
    <n v="57"/>
    <n v="5"/>
    <n v="9"/>
    <m/>
    <s v="V"/>
    <n v="4"/>
    <n v="251"/>
    <n v="0.22709163346613545"/>
    <n v="7.2270916334661353"/>
    <n v="21"/>
    <m/>
    <m/>
    <m/>
    <x v="2"/>
  </r>
  <r>
    <s v="Exp3"/>
    <x v="210"/>
    <n v="219"/>
    <x v="1"/>
    <x v="8"/>
    <x v="3"/>
    <x v="22"/>
    <s v="None_16h"/>
    <x v="0"/>
    <m/>
    <x v="3"/>
    <n v="3"/>
    <n v="7"/>
    <n v="8"/>
    <n v="128"/>
    <n v="266"/>
    <n v="127"/>
    <n v="5"/>
    <n v="10"/>
    <m/>
    <s v="V"/>
    <n v="4"/>
    <n v="251"/>
    <n v="0.50597609561752988"/>
    <n v="7.5059760956175303"/>
    <n v="22"/>
    <m/>
    <m/>
    <m/>
    <x v="2"/>
  </r>
  <r>
    <s v="Exp3"/>
    <x v="210"/>
    <n v="219"/>
    <x v="1"/>
    <x v="8"/>
    <x v="3"/>
    <x v="22"/>
    <s v="None_16h"/>
    <x v="0"/>
    <m/>
    <x v="4"/>
    <n v="2"/>
    <n v="8"/>
    <n v="9"/>
    <n v="117"/>
    <n v="241"/>
    <n v="64"/>
    <n v="5"/>
    <n v="10"/>
    <m/>
    <s v="V"/>
    <n v="4"/>
    <n v="254.33333333333334"/>
    <n v="0.25163826998689381"/>
    <n v="8.2516382699868931"/>
    <n v="23"/>
    <m/>
    <m/>
    <m/>
    <x v="2"/>
  </r>
  <r>
    <s v="Exp3"/>
    <x v="211"/>
    <n v="256"/>
    <x v="1"/>
    <x v="8"/>
    <x v="3"/>
    <x v="22"/>
    <s v="None_16h"/>
    <x v="0"/>
    <n v="256"/>
    <x v="1"/>
    <n v="6"/>
    <n v="8"/>
    <n v="9"/>
    <n v="133"/>
    <m/>
    <n v="160"/>
    <n v="7"/>
    <n v="10"/>
    <m/>
    <s v="V"/>
    <n v="4"/>
    <n v="254.33333333333334"/>
    <n v="0.62909567496723462"/>
    <n v="8.6290956749672354"/>
    <n v="25"/>
    <m/>
    <m/>
    <m/>
    <x v="2"/>
  </r>
  <r>
    <s v="Exp3"/>
    <x v="211"/>
    <n v="256"/>
    <x v="1"/>
    <x v="8"/>
    <x v="3"/>
    <x v="22"/>
    <s v="None_16h"/>
    <x v="0"/>
    <m/>
    <x v="2"/>
    <n v="2"/>
    <n v="8"/>
    <n v="9"/>
    <n v="123"/>
    <n v="262"/>
    <n v="170"/>
    <n v="6"/>
    <n v="8"/>
    <m/>
    <s v="V"/>
    <n v="4"/>
    <n v="254.33333333333334"/>
    <n v="0.66841415465268672"/>
    <n v="8.6684141546526874"/>
    <n v="22"/>
    <m/>
    <m/>
    <m/>
    <x v="2"/>
  </r>
  <r>
    <s v="Exp3"/>
    <x v="211"/>
    <n v="256"/>
    <x v="1"/>
    <x v="8"/>
    <x v="3"/>
    <x v="22"/>
    <s v="None_16h"/>
    <x v="0"/>
    <m/>
    <x v="3"/>
    <n v="2"/>
    <n v="7"/>
    <n v="8"/>
    <n v="137"/>
    <n v="267"/>
    <n v="113"/>
    <n v="6"/>
    <n v="8"/>
    <m/>
    <s v="V"/>
    <n v="4"/>
    <n v="251"/>
    <n v="0.45019920318725098"/>
    <n v="7.4501992031872506"/>
    <n v="21"/>
    <m/>
    <m/>
    <m/>
    <x v="2"/>
  </r>
  <r>
    <s v="Exp3"/>
    <x v="211"/>
    <n v="256"/>
    <x v="1"/>
    <x v="8"/>
    <x v="3"/>
    <x v="22"/>
    <s v="None_16h"/>
    <x v="0"/>
    <m/>
    <x v="4"/>
    <n v="2"/>
    <n v="7"/>
    <n v="9"/>
    <n v="116"/>
    <n v="251"/>
    <n v="20"/>
    <n v="5"/>
    <n v="8"/>
    <m/>
    <s v="V"/>
    <n v="4"/>
    <n v="251"/>
    <n v="7.9681274900398405E-2"/>
    <n v="7.0796812749003983"/>
    <n v="20"/>
    <m/>
    <m/>
    <m/>
    <x v="2"/>
  </r>
  <r>
    <s v="Exp3"/>
    <x v="212"/>
    <n v="33"/>
    <x v="1"/>
    <x v="8"/>
    <x v="3"/>
    <x v="24"/>
    <s v="None_16h"/>
    <x v="18"/>
    <n v="33"/>
    <x v="1"/>
    <n v="2"/>
    <n v="9"/>
    <n v="10"/>
    <n v="137"/>
    <m/>
    <n v="184"/>
    <n v="5"/>
    <n v="11"/>
    <m/>
    <s v="V"/>
    <m/>
    <n v="220"/>
    <n v="0.83636363636363631"/>
    <n v="9.836363636363636"/>
    <n v="25"/>
    <m/>
    <m/>
    <m/>
    <x v="2"/>
  </r>
  <r>
    <s v="Exp3"/>
    <x v="212"/>
    <n v="33"/>
    <x v="1"/>
    <x v="8"/>
    <x v="3"/>
    <x v="24"/>
    <s v="None_16h"/>
    <x v="0"/>
    <m/>
    <x v="2"/>
    <n v="3"/>
    <n v="9"/>
    <n v="10"/>
    <n v="136"/>
    <n v="270"/>
    <n v="174"/>
    <n v="5"/>
    <n v="11"/>
    <m/>
    <s v="V"/>
    <m/>
    <n v="220"/>
    <n v="0.79090909090909089"/>
    <n v="9.790909090909091"/>
    <n v="25"/>
    <m/>
    <m/>
    <m/>
    <x v="2"/>
  </r>
  <r>
    <s v="Exp3"/>
    <x v="212"/>
    <n v="33"/>
    <x v="1"/>
    <x v="8"/>
    <x v="3"/>
    <x v="24"/>
    <s v="None_16h"/>
    <x v="0"/>
    <m/>
    <x v="3"/>
    <n v="4"/>
    <n v="8"/>
    <n v="10"/>
    <n v="145"/>
    <n v="268"/>
    <n v="171"/>
    <n v="5"/>
    <n v="13"/>
    <m/>
    <s v="V"/>
    <m/>
    <n v="254.33333333333334"/>
    <n v="0.67234600262123201"/>
    <n v="8.6723460026212322"/>
    <n v="26"/>
    <m/>
    <m/>
    <m/>
    <x v="2"/>
  </r>
  <r>
    <s v="Exp3"/>
    <x v="212"/>
    <n v="33"/>
    <x v="1"/>
    <x v="8"/>
    <x v="3"/>
    <x v="24"/>
    <s v="None_16h"/>
    <x v="0"/>
    <m/>
    <x v="4"/>
    <n v="6"/>
    <n v="9"/>
    <n v="10"/>
    <n v="138"/>
    <n v="258"/>
    <n v="221"/>
    <n v="4"/>
    <n v="14"/>
    <m/>
    <s v="V"/>
    <m/>
    <n v="220"/>
    <n v="1.0045454545454546"/>
    <n v="10.004545454545454"/>
    <n v="27"/>
    <m/>
    <m/>
    <m/>
    <x v="2"/>
  </r>
  <r>
    <s v="Exp3"/>
    <x v="213"/>
    <n v="214"/>
    <x v="1"/>
    <x v="8"/>
    <x v="3"/>
    <x v="24"/>
    <s v="None_16h"/>
    <x v="0"/>
    <n v="214"/>
    <x v="1"/>
    <n v="6"/>
    <n v="9"/>
    <n v="10"/>
    <n v="140"/>
    <m/>
    <n v="96"/>
    <n v="5"/>
    <n v="13"/>
    <m/>
    <s v="V"/>
    <m/>
    <n v="220"/>
    <n v="0.43636363636363634"/>
    <n v="9.4363636363636356"/>
    <n v="27"/>
    <m/>
    <m/>
    <m/>
    <x v="2"/>
  </r>
  <r>
    <s v="Exp3"/>
    <x v="213"/>
    <n v="214"/>
    <x v="1"/>
    <x v="8"/>
    <x v="3"/>
    <x v="24"/>
    <s v="None_16h"/>
    <x v="0"/>
    <m/>
    <x v="2"/>
    <n v="7"/>
    <n v="8"/>
    <n v="9"/>
    <n v="144"/>
    <n v="245"/>
    <n v="67"/>
    <n v="4"/>
    <n v="15"/>
    <n v="10"/>
    <s v="V"/>
    <m/>
    <n v="254.33333333333334"/>
    <n v="0.26343381389252946"/>
    <n v="8.2634338138925294"/>
    <n v="27"/>
    <m/>
    <m/>
    <m/>
    <x v="2"/>
  </r>
  <r>
    <s v="Exp3"/>
    <x v="213"/>
    <n v="214"/>
    <x v="1"/>
    <x v="8"/>
    <x v="3"/>
    <x v="24"/>
    <s v="None_16h"/>
    <x v="0"/>
    <m/>
    <x v="3"/>
    <n v="6"/>
    <n v="9"/>
    <n v="10"/>
    <n v="137"/>
    <n v="235"/>
    <n v="125"/>
    <n v="5"/>
    <n v="13"/>
    <m/>
    <s v="V"/>
    <m/>
    <n v="220"/>
    <n v="0.56818181818181823"/>
    <n v="9.5681818181818183"/>
    <n v="27"/>
    <m/>
    <m/>
    <m/>
    <x v="2"/>
  </r>
  <r>
    <s v="Exp3"/>
    <x v="213"/>
    <n v="214"/>
    <x v="1"/>
    <x v="8"/>
    <x v="3"/>
    <x v="24"/>
    <s v="None_16h"/>
    <x v="0"/>
    <m/>
    <x v="4"/>
    <n v="3"/>
    <n v="8"/>
    <n v="9"/>
    <n v="125"/>
    <n v="232"/>
    <n v="69"/>
    <n v="5"/>
    <n v="9"/>
    <m/>
    <s v="V"/>
    <m/>
    <n v="254.33333333333334"/>
    <n v="0.27129750982961992"/>
    <n v="8.2712975098296191"/>
    <n v="22"/>
    <m/>
    <m/>
    <m/>
    <x v="2"/>
  </r>
  <r>
    <s v="Exp3"/>
    <x v="214"/>
    <n v="279"/>
    <x v="1"/>
    <x v="8"/>
    <x v="3"/>
    <x v="24"/>
    <s v="None_16h"/>
    <x v="0"/>
    <n v="279"/>
    <x v="1"/>
    <n v="8"/>
    <n v="8"/>
    <n v="9"/>
    <n v="145"/>
    <m/>
    <n v="196"/>
    <n v="5"/>
    <n v="17"/>
    <m/>
    <s v="DR"/>
    <m/>
    <n v="254.33333333333334"/>
    <n v="0.77064220183486232"/>
    <n v="8.7706422018348622"/>
    <n v="30"/>
    <m/>
    <m/>
    <m/>
    <x v="2"/>
  </r>
  <r>
    <s v="Exp3"/>
    <x v="214"/>
    <n v="279"/>
    <x v="1"/>
    <x v="8"/>
    <x v="3"/>
    <x v="24"/>
    <s v="None_16h"/>
    <x v="0"/>
    <m/>
    <x v="2"/>
    <n v="5"/>
    <n v="8"/>
    <n v="9"/>
    <n v="157"/>
    <n v="258"/>
    <n v="141"/>
    <n v="6"/>
    <n v="10"/>
    <m/>
    <s v="V"/>
    <m/>
    <n v="254.33333333333334"/>
    <n v="0.55439056356487548"/>
    <n v="8.5543905635648763"/>
    <n v="24"/>
    <m/>
    <m/>
    <m/>
    <x v="2"/>
  </r>
  <r>
    <s v="Exp3"/>
    <x v="214"/>
    <n v="279"/>
    <x v="1"/>
    <x v="8"/>
    <x v="3"/>
    <x v="24"/>
    <s v="None_16h"/>
    <x v="0"/>
    <m/>
    <x v="3"/>
    <n v="2"/>
    <n v="6"/>
    <n v="7"/>
    <n v="127"/>
    <n v="232"/>
    <n v="218"/>
    <n v="5"/>
    <n v="18"/>
    <m/>
    <s v="TS"/>
    <m/>
    <n v="269.66666666666669"/>
    <n v="0.80840543881334981"/>
    <n v="6.8084054388133497"/>
    <n v="29"/>
    <m/>
    <m/>
    <m/>
    <x v="2"/>
  </r>
  <r>
    <s v="Exp3"/>
    <x v="215"/>
    <n v="92"/>
    <x v="1"/>
    <x v="8"/>
    <x v="3"/>
    <x v="25"/>
    <s v="None_16h"/>
    <x v="19"/>
    <n v="92"/>
    <x v="1"/>
    <n v="3"/>
    <n v="13"/>
    <n v="14"/>
    <n v="140"/>
    <n v="240"/>
    <n v="40"/>
    <n v="3"/>
    <n v="15"/>
    <m/>
    <s v="DR"/>
    <n v="0"/>
    <n v="250"/>
    <n v="0.16"/>
    <n v="13.16"/>
    <n v="31"/>
    <n v="230"/>
    <n v="260"/>
    <n v="260"/>
    <x v="2"/>
  </r>
  <r>
    <s v="Exp3"/>
    <x v="215"/>
    <n v="92"/>
    <x v="1"/>
    <x v="8"/>
    <x v="3"/>
    <x v="25"/>
    <s v="None_16h"/>
    <x v="0"/>
    <m/>
    <x v="2"/>
    <n v="4"/>
    <n v="13"/>
    <n v="14"/>
    <n v="150"/>
    <n v="260"/>
    <n v="30"/>
    <n v="4"/>
    <n v="14"/>
    <m/>
    <s v="DR"/>
    <n v="0"/>
    <n v="250"/>
    <n v="0.12"/>
    <n v="13.12"/>
    <n v="31"/>
    <n v="260"/>
    <n v="280"/>
    <n v="280"/>
    <x v="2"/>
  </r>
  <r>
    <s v="Exp3"/>
    <x v="215"/>
    <n v="92"/>
    <x v="1"/>
    <x v="8"/>
    <x v="3"/>
    <x v="25"/>
    <s v="None_16h"/>
    <x v="0"/>
    <m/>
    <x v="3"/>
    <n v="3"/>
    <n v="12"/>
    <n v="13"/>
    <n v="160"/>
    <n v="270"/>
    <n v="90"/>
    <n v="4"/>
    <n v="18"/>
    <n v="15"/>
    <s v="TS"/>
    <n v="1"/>
    <n v="250"/>
    <n v="0.36"/>
    <n v="12.36"/>
    <n v="34"/>
    <n v="266"/>
    <n v="270"/>
    <n v="280"/>
    <x v="2"/>
  </r>
  <r>
    <s v="Exp3"/>
    <x v="215"/>
    <n v="92"/>
    <x v="1"/>
    <x v="8"/>
    <x v="3"/>
    <x v="25"/>
    <s v="None_16h"/>
    <x v="0"/>
    <m/>
    <x v="4"/>
    <n v="3"/>
    <n v="13"/>
    <n v="14"/>
    <n v="160"/>
    <n v="260"/>
    <n v="50"/>
    <n v="3"/>
    <n v="17"/>
    <n v="15"/>
    <s v="TS"/>
    <n v="1"/>
    <n v="250"/>
    <n v="0.2"/>
    <n v="13.2"/>
    <n v="33"/>
    <n v="280"/>
    <n v="270"/>
    <n v="290"/>
    <x v="2"/>
  </r>
  <r>
    <s v="Exp3"/>
    <x v="216"/>
    <n v="156"/>
    <x v="1"/>
    <x v="8"/>
    <x v="3"/>
    <x v="25"/>
    <s v="None_16h"/>
    <x v="0"/>
    <n v="156"/>
    <x v="1"/>
    <n v="3"/>
    <n v="12"/>
    <n v="13"/>
    <n v="170"/>
    <m/>
    <n v="170"/>
    <m/>
    <m/>
    <m/>
    <s v="DR"/>
    <n v="0"/>
    <n v="250"/>
    <n v="0.68"/>
    <n v="12.68"/>
    <s v=""/>
    <n v="250"/>
    <n v="250"/>
    <n v="280"/>
    <x v="2"/>
  </r>
  <r>
    <s v="Exp3"/>
    <x v="216"/>
    <n v="156"/>
    <x v="1"/>
    <x v="8"/>
    <x v="3"/>
    <x v="25"/>
    <s v="None_16h"/>
    <x v="0"/>
    <m/>
    <x v="2"/>
    <n v="3"/>
    <n v="13"/>
    <n v="14"/>
    <n v="150"/>
    <n v="230"/>
    <n v="160"/>
    <n v="5"/>
    <n v="15"/>
    <m/>
    <s v="DR nearly TS"/>
    <n v="0"/>
    <n v="250"/>
    <n v="0.64"/>
    <n v="13.64"/>
    <n v="33"/>
    <n v="230"/>
    <n v="260"/>
    <n v="270"/>
    <x v="2"/>
  </r>
  <r>
    <s v="Exp3"/>
    <x v="216"/>
    <n v="156"/>
    <x v="1"/>
    <x v="8"/>
    <x v="3"/>
    <x v="25"/>
    <s v="None_16h"/>
    <x v="0"/>
    <m/>
    <x v="3"/>
    <n v="3"/>
    <n v="13"/>
    <n v="14"/>
    <n v="130"/>
    <n v="220"/>
    <n v="200"/>
    <n v="4"/>
    <n v="17"/>
    <m/>
    <s v="TS"/>
    <n v="0"/>
    <n v="250"/>
    <n v="0.8"/>
    <n v="13.8"/>
    <n v="34"/>
    <n v="240"/>
    <n v="240"/>
    <n v="240"/>
    <x v="2"/>
  </r>
  <r>
    <s v="Exp3"/>
    <x v="216"/>
    <n v="156"/>
    <x v="1"/>
    <x v="8"/>
    <x v="3"/>
    <x v="25"/>
    <s v="None_16h"/>
    <x v="0"/>
    <m/>
    <x v="4"/>
    <n v="3"/>
    <n v="11"/>
    <n v="12"/>
    <n v="160"/>
    <n v="200"/>
    <n v="260"/>
    <n v="4"/>
    <n v="10"/>
    <m/>
    <s v="nearly TS"/>
    <n v="0"/>
    <n v="238.33333333333334"/>
    <n v="1.0909090909090908"/>
    <n v="12.09090909090909"/>
    <n v="25"/>
    <m/>
    <m/>
    <m/>
    <x v="2"/>
  </r>
  <r>
    <s v="Exp3"/>
    <x v="217"/>
    <n v="174"/>
    <x v="1"/>
    <x v="8"/>
    <x v="3"/>
    <x v="25"/>
    <s v="None_16h"/>
    <x v="0"/>
    <n v="174"/>
    <x v="1"/>
    <n v="5"/>
    <n v="13"/>
    <n v="14"/>
    <n v="150"/>
    <n v="220"/>
    <n v="220"/>
    <n v="4"/>
    <n v="17"/>
    <n v="15"/>
    <s v="TS"/>
    <n v="1"/>
    <n v="250"/>
    <n v="0.88"/>
    <n v="13.88"/>
    <n v="34"/>
    <m/>
    <m/>
    <m/>
    <x v="2"/>
  </r>
  <r>
    <s v="Exp3"/>
    <x v="217"/>
    <n v="174"/>
    <x v="1"/>
    <x v="8"/>
    <x v="3"/>
    <x v="25"/>
    <s v="None_16h"/>
    <x v="0"/>
    <m/>
    <x v="2"/>
    <n v="6"/>
    <n v="12"/>
    <n v="13"/>
    <n v="160"/>
    <m/>
    <n v="180"/>
    <n v="4"/>
    <n v="17"/>
    <n v="15"/>
    <s v="TS"/>
    <n v="1"/>
    <n v="250"/>
    <n v="0.72"/>
    <n v="12.72"/>
    <n v="33"/>
    <m/>
    <m/>
    <m/>
    <x v="2"/>
  </r>
  <r>
    <s v="Exp3"/>
    <x v="217"/>
    <n v="174"/>
    <x v="1"/>
    <x v="8"/>
    <x v="3"/>
    <x v="25"/>
    <s v="None_16h"/>
    <x v="0"/>
    <m/>
    <x v="3"/>
    <n v="4"/>
    <n v="12"/>
    <n v="13"/>
    <n v="160"/>
    <n v="230"/>
    <n v="150"/>
    <n v="3"/>
    <n v="18"/>
    <n v="20"/>
    <s v="TS"/>
    <n v="1"/>
    <n v="250"/>
    <n v="0.6"/>
    <n v="12.6"/>
    <n v="33"/>
    <n v="230"/>
    <n v="230"/>
    <m/>
    <x v="2"/>
  </r>
  <r>
    <s v="Exp3"/>
    <x v="218"/>
    <n v="58"/>
    <x v="1"/>
    <x v="8"/>
    <x v="3"/>
    <x v="9"/>
    <s v="None_16h"/>
    <x v="20"/>
    <n v="58"/>
    <x v="1"/>
    <m/>
    <n v="14"/>
    <n v="15"/>
    <m/>
    <m/>
    <m/>
    <s v="4 _5"/>
    <m/>
    <m/>
    <m/>
    <m/>
    <n v="250"/>
    <n v="0"/>
    <n v="14"/>
    <s v=""/>
    <m/>
    <m/>
    <m/>
    <x v="2"/>
  </r>
  <r>
    <s v="Exp3"/>
    <x v="218"/>
    <n v="58"/>
    <x v="1"/>
    <x v="8"/>
    <x v="3"/>
    <x v="9"/>
    <s v="None_16h"/>
    <x v="0"/>
    <m/>
    <x v="2"/>
    <m/>
    <n v="13"/>
    <n v="14"/>
    <m/>
    <m/>
    <m/>
    <s v="4_5"/>
    <m/>
    <m/>
    <m/>
    <m/>
    <n v="250"/>
    <n v="0"/>
    <n v="13"/>
    <s v=""/>
    <m/>
    <m/>
    <m/>
    <x v="2"/>
  </r>
  <r>
    <s v="Exp3"/>
    <x v="218"/>
    <n v="58"/>
    <x v="1"/>
    <x v="8"/>
    <x v="3"/>
    <x v="9"/>
    <s v="None_16h"/>
    <x v="0"/>
    <m/>
    <x v="3"/>
    <m/>
    <n v="13"/>
    <n v="14"/>
    <m/>
    <m/>
    <m/>
    <s v="4_5"/>
    <m/>
    <m/>
    <m/>
    <m/>
    <n v="250"/>
    <n v="0"/>
    <n v="13"/>
    <s v=""/>
    <m/>
    <m/>
    <m/>
    <x v="2"/>
  </r>
  <r>
    <s v="Exp3"/>
    <x v="218"/>
    <n v="58"/>
    <x v="1"/>
    <x v="8"/>
    <x v="3"/>
    <x v="9"/>
    <s v="None_16h"/>
    <x v="0"/>
    <m/>
    <x v="4"/>
    <m/>
    <n v="13"/>
    <n v="14"/>
    <m/>
    <m/>
    <m/>
    <s v="4_5"/>
    <m/>
    <m/>
    <m/>
    <m/>
    <n v="250"/>
    <n v="0"/>
    <n v="13"/>
    <s v=""/>
    <m/>
    <m/>
    <m/>
    <x v="2"/>
  </r>
  <r>
    <s v="Exp3"/>
    <x v="219"/>
    <n v="61"/>
    <x v="1"/>
    <x v="8"/>
    <x v="3"/>
    <x v="9"/>
    <s v="None_16h"/>
    <x v="0"/>
    <n v="61"/>
    <x v="1"/>
    <m/>
    <n v="14"/>
    <n v="15"/>
    <m/>
    <m/>
    <m/>
    <s v="4_5"/>
    <m/>
    <m/>
    <m/>
    <m/>
    <n v="250"/>
    <n v="0"/>
    <n v="14"/>
    <s v=""/>
    <m/>
    <m/>
    <m/>
    <x v="2"/>
  </r>
  <r>
    <s v="Exp3"/>
    <x v="219"/>
    <n v="61"/>
    <x v="1"/>
    <x v="8"/>
    <x v="3"/>
    <x v="9"/>
    <s v="None_16h"/>
    <x v="0"/>
    <m/>
    <x v="2"/>
    <m/>
    <n v="13"/>
    <n v="14"/>
    <m/>
    <m/>
    <m/>
    <s v="4_5"/>
    <m/>
    <m/>
    <m/>
    <m/>
    <n v="250"/>
    <n v="0"/>
    <n v="13"/>
    <s v=""/>
    <m/>
    <m/>
    <m/>
    <x v="2"/>
  </r>
  <r>
    <s v="Exp3"/>
    <x v="219"/>
    <n v="61"/>
    <x v="1"/>
    <x v="8"/>
    <x v="3"/>
    <x v="9"/>
    <s v="None_16h"/>
    <x v="0"/>
    <m/>
    <x v="3"/>
    <m/>
    <n v="13"/>
    <n v="14"/>
    <m/>
    <m/>
    <m/>
    <s v="4_5"/>
    <m/>
    <m/>
    <m/>
    <m/>
    <n v="250"/>
    <n v="0"/>
    <n v="13"/>
    <s v=""/>
    <m/>
    <m/>
    <m/>
    <x v="2"/>
  </r>
  <r>
    <s v="Exp3"/>
    <x v="219"/>
    <n v="61"/>
    <x v="1"/>
    <x v="8"/>
    <x v="3"/>
    <x v="9"/>
    <s v="None_16h"/>
    <x v="0"/>
    <m/>
    <x v="4"/>
    <m/>
    <n v="13"/>
    <n v="14"/>
    <m/>
    <m/>
    <m/>
    <s v="4_5"/>
    <m/>
    <m/>
    <m/>
    <m/>
    <n v="250"/>
    <n v="0"/>
    <n v="13"/>
    <s v=""/>
    <m/>
    <m/>
    <m/>
    <x v="2"/>
  </r>
  <r>
    <s v="Exp3"/>
    <x v="220"/>
    <n v="73"/>
    <x v="1"/>
    <x v="8"/>
    <x v="3"/>
    <x v="5"/>
    <s v="None_16h"/>
    <x v="0"/>
    <n v="73"/>
    <x v="1"/>
    <m/>
    <n v="16"/>
    <m/>
    <n v="455"/>
    <m/>
    <m/>
    <m/>
    <n v="12"/>
    <m/>
    <m/>
    <n v="4"/>
    <n v="250"/>
    <n v="0"/>
    <n v="16"/>
    <n v="28"/>
    <m/>
    <m/>
    <m/>
    <x v="1"/>
  </r>
  <r>
    <s v="Exp3"/>
    <x v="220"/>
    <n v="73"/>
    <x v="1"/>
    <x v="8"/>
    <x v="3"/>
    <x v="5"/>
    <s v="None_16h"/>
    <x v="0"/>
    <m/>
    <x v="2"/>
    <m/>
    <n v="17"/>
    <m/>
    <n v="410"/>
    <m/>
    <m/>
    <m/>
    <n v="21"/>
    <m/>
    <m/>
    <n v="5"/>
    <n v="250"/>
    <n v="0"/>
    <n v="17"/>
    <n v="38"/>
    <m/>
    <m/>
    <m/>
    <x v="1"/>
  </r>
  <r>
    <s v="Exp3"/>
    <x v="220"/>
    <n v="73"/>
    <x v="1"/>
    <x v="8"/>
    <x v="3"/>
    <x v="5"/>
    <s v="None_16h"/>
    <x v="0"/>
    <m/>
    <x v="3"/>
    <m/>
    <n v="17"/>
    <m/>
    <m/>
    <m/>
    <m/>
    <m/>
    <m/>
    <m/>
    <m/>
    <m/>
    <n v="250"/>
    <n v="0"/>
    <n v="17"/>
    <s v=""/>
    <m/>
    <m/>
    <m/>
    <x v="1"/>
  </r>
  <r>
    <s v="Exp3"/>
    <x v="220"/>
    <n v="73"/>
    <x v="1"/>
    <x v="8"/>
    <x v="3"/>
    <x v="5"/>
    <s v="None_16h"/>
    <x v="0"/>
    <m/>
    <x v="4"/>
    <m/>
    <n v="14"/>
    <m/>
    <m/>
    <m/>
    <m/>
    <m/>
    <m/>
    <m/>
    <m/>
    <m/>
    <n v="250"/>
    <n v="0"/>
    <n v="14"/>
    <s v=""/>
    <m/>
    <m/>
    <m/>
    <x v="1"/>
  </r>
  <r>
    <s v="Exp3"/>
    <x v="221"/>
    <n v="119"/>
    <x v="1"/>
    <x v="8"/>
    <x v="3"/>
    <x v="5"/>
    <s v="None_16h"/>
    <x v="0"/>
    <n v="119"/>
    <x v="1"/>
    <m/>
    <n v="15"/>
    <m/>
    <m/>
    <m/>
    <m/>
    <m/>
    <m/>
    <m/>
    <m/>
    <m/>
    <n v="250"/>
    <n v="0"/>
    <n v="15"/>
    <s v=""/>
    <m/>
    <m/>
    <m/>
    <x v="1"/>
  </r>
  <r>
    <s v="Exp3"/>
    <x v="221"/>
    <n v="119"/>
    <x v="1"/>
    <x v="8"/>
    <x v="3"/>
    <x v="5"/>
    <s v="None_16h"/>
    <x v="0"/>
    <m/>
    <x v="2"/>
    <m/>
    <n v="15"/>
    <m/>
    <m/>
    <m/>
    <m/>
    <m/>
    <m/>
    <m/>
    <m/>
    <m/>
    <n v="250"/>
    <n v="0"/>
    <n v="15"/>
    <s v=""/>
    <m/>
    <m/>
    <m/>
    <x v="1"/>
  </r>
  <r>
    <s v="Exp3"/>
    <x v="222"/>
    <n v="155"/>
    <x v="1"/>
    <x v="8"/>
    <x v="3"/>
    <x v="5"/>
    <s v="None_16h"/>
    <x v="0"/>
    <n v="155"/>
    <x v="1"/>
    <m/>
    <n v="14"/>
    <m/>
    <n v="284"/>
    <m/>
    <m/>
    <m/>
    <n v="20"/>
    <m/>
    <m/>
    <n v="5"/>
    <n v="250"/>
    <n v="0"/>
    <n v="14"/>
    <n v="34"/>
    <m/>
    <m/>
    <m/>
    <x v="1"/>
  </r>
  <r>
    <s v="Exp3"/>
    <x v="222"/>
    <n v="155"/>
    <x v="1"/>
    <x v="8"/>
    <x v="3"/>
    <x v="5"/>
    <s v="None_16h"/>
    <x v="0"/>
    <m/>
    <x v="2"/>
    <m/>
    <n v="14"/>
    <m/>
    <n v="145"/>
    <m/>
    <m/>
    <m/>
    <n v="14"/>
    <m/>
    <m/>
    <n v="5"/>
    <n v="250"/>
    <n v="0"/>
    <n v="14"/>
    <n v="28"/>
    <m/>
    <m/>
    <m/>
    <x v="1"/>
  </r>
  <r>
    <s v="Exp3"/>
    <x v="222"/>
    <n v="155"/>
    <x v="1"/>
    <x v="8"/>
    <x v="3"/>
    <x v="5"/>
    <s v="None_16h"/>
    <x v="0"/>
    <m/>
    <x v="3"/>
    <m/>
    <n v="16"/>
    <m/>
    <n v="204"/>
    <m/>
    <m/>
    <m/>
    <n v="18"/>
    <m/>
    <m/>
    <n v="3"/>
    <n v="250"/>
    <n v="0"/>
    <n v="16"/>
    <n v="34"/>
    <m/>
    <m/>
    <m/>
    <x v="1"/>
  </r>
  <r>
    <s v="Exp3"/>
    <x v="223"/>
    <n v="287"/>
    <x v="1"/>
    <x v="8"/>
    <x v="3"/>
    <x v="5"/>
    <s v="None_16h"/>
    <x v="21"/>
    <n v="287"/>
    <x v="1"/>
    <m/>
    <n v="14"/>
    <m/>
    <n v="240"/>
    <m/>
    <m/>
    <m/>
    <n v="18"/>
    <m/>
    <m/>
    <n v="5"/>
    <n v="250"/>
    <n v="0"/>
    <n v="14"/>
    <n v="32"/>
    <m/>
    <m/>
    <m/>
    <x v="1"/>
  </r>
  <r>
    <s v="Exp3"/>
    <x v="223"/>
    <n v="287"/>
    <x v="1"/>
    <x v="8"/>
    <x v="3"/>
    <x v="5"/>
    <s v="None_16h"/>
    <x v="0"/>
    <m/>
    <x v="2"/>
    <m/>
    <n v="16"/>
    <m/>
    <n v="316"/>
    <m/>
    <m/>
    <m/>
    <n v="19"/>
    <m/>
    <m/>
    <n v="6"/>
    <n v="250"/>
    <n v="0"/>
    <n v="16"/>
    <n v="35"/>
    <m/>
    <m/>
    <m/>
    <x v="1"/>
  </r>
  <r>
    <s v="Exp3"/>
    <x v="223"/>
    <n v="287"/>
    <x v="1"/>
    <x v="8"/>
    <x v="3"/>
    <x v="5"/>
    <s v="None_16h"/>
    <x v="0"/>
    <m/>
    <x v="3"/>
    <m/>
    <n v="14"/>
    <m/>
    <n v="287"/>
    <m/>
    <m/>
    <m/>
    <n v="17"/>
    <m/>
    <m/>
    <n v="5"/>
    <n v="250"/>
    <n v="0"/>
    <n v="14"/>
    <n v="31"/>
    <m/>
    <m/>
    <m/>
    <x v="1"/>
  </r>
  <r>
    <s v="Exp3"/>
    <x v="224"/>
    <n v="288"/>
    <x v="1"/>
    <x v="8"/>
    <x v="3"/>
    <x v="5"/>
    <s v="None_16h"/>
    <x v="0"/>
    <n v="288"/>
    <x v="1"/>
    <m/>
    <n v="17"/>
    <m/>
    <m/>
    <m/>
    <m/>
    <m/>
    <n v="19"/>
    <m/>
    <m/>
    <n v="6"/>
    <n v="250"/>
    <n v="0"/>
    <n v="17"/>
    <n v="36"/>
    <m/>
    <m/>
    <m/>
    <x v="1"/>
  </r>
  <r>
    <s v="Exp3"/>
    <x v="224"/>
    <n v="288"/>
    <x v="1"/>
    <x v="8"/>
    <x v="3"/>
    <x v="5"/>
    <s v="None_16h"/>
    <x v="0"/>
    <m/>
    <x v="2"/>
    <m/>
    <n v="15"/>
    <m/>
    <n v="333"/>
    <m/>
    <m/>
    <m/>
    <n v="21"/>
    <m/>
    <m/>
    <n v="5"/>
    <n v="250"/>
    <n v="0"/>
    <n v="15"/>
    <n v="36"/>
    <m/>
    <m/>
    <m/>
    <x v="1"/>
  </r>
  <r>
    <s v="Exp3"/>
    <x v="224"/>
    <n v="288"/>
    <x v="1"/>
    <x v="8"/>
    <x v="3"/>
    <x v="5"/>
    <s v="None_16h"/>
    <x v="0"/>
    <m/>
    <x v="3"/>
    <m/>
    <n v="16"/>
    <m/>
    <n v="270"/>
    <m/>
    <m/>
    <m/>
    <n v="18"/>
    <m/>
    <m/>
    <n v="6"/>
    <n v="250"/>
    <n v="0"/>
    <n v="16"/>
    <n v="34"/>
    <m/>
    <m/>
    <m/>
    <x v="1"/>
  </r>
  <r>
    <s v="Exp3"/>
    <x v="225"/>
    <n v="301"/>
    <x v="1"/>
    <x v="8"/>
    <x v="3"/>
    <x v="5"/>
    <s v="None_16h"/>
    <x v="0"/>
    <n v="301"/>
    <x v="1"/>
    <m/>
    <n v="14"/>
    <m/>
    <n v="245"/>
    <m/>
    <m/>
    <m/>
    <m/>
    <m/>
    <m/>
    <m/>
    <n v="250"/>
    <n v="0"/>
    <n v="14"/>
    <s v=""/>
    <m/>
    <m/>
    <m/>
    <x v="1"/>
  </r>
  <r>
    <s v="Exp3"/>
    <x v="225"/>
    <n v="301"/>
    <x v="1"/>
    <x v="8"/>
    <x v="3"/>
    <x v="5"/>
    <s v="None_16h"/>
    <x v="0"/>
    <m/>
    <x v="2"/>
    <m/>
    <n v="16"/>
    <m/>
    <m/>
    <m/>
    <m/>
    <m/>
    <m/>
    <m/>
    <m/>
    <m/>
    <n v="250"/>
    <n v="0"/>
    <n v="16"/>
    <s v=""/>
    <m/>
    <m/>
    <m/>
    <x v="1"/>
  </r>
  <r>
    <s v="Exp3"/>
    <x v="225"/>
    <n v="301"/>
    <x v="1"/>
    <x v="8"/>
    <x v="3"/>
    <x v="5"/>
    <s v="None_16h"/>
    <x v="0"/>
    <m/>
    <x v="3"/>
    <m/>
    <n v="17"/>
    <m/>
    <m/>
    <m/>
    <m/>
    <m/>
    <m/>
    <m/>
    <m/>
    <m/>
    <n v="250"/>
    <n v="0"/>
    <n v="17"/>
    <s v=""/>
    <m/>
    <m/>
    <m/>
    <x v="1"/>
  </r>
  <r>
    <s v="Exp3"/>
    <x v="225"/>
    <n v="301"/>
    <x v="1"/>
    <x v="8"/>
    <x v="3"/>
    <x v="5"/>
    <s v="None_16h"/>
    <x v="0"/>
    <m/>
    <x v="4"/>
    <m/>
    <n v="15"/>
    <m/>
    <m/>
    <m/>
    <m/>
    <m/>
    <m/>
    <m/>
    <m/>
    <m/>
    <n v="250"/>
    <n v="0"/>
    <n v="15"/>
    <s v=""/>
    <m/>
    <m/>
    <m/>
    <x v="1"/>
  </r>
  <r>
    <s v="Exp3"/>
    <x v="226"/>
    <n v="206"/>
    <x v="1"/>
    <x v="8"/>
    <x v="3"/>
    <x v="6"/>
    <s v="None_16h"/>
    <x v="0"/>
    <n v="206"/>
    <x v="1"/>
    <m/>
    <n v="16"/>
    <m/>
    <n v="275"/>
    <m/>
    <m/>
    <m/>
    <n v="20"/>
    <m/>
    <m/>
    <n v="5"/>
    <n v="250"/>
    <n v="0"/>
    <n v="16"/>
    <n v="36"/>
    <m/>
    <m/>
    <m/>
    <x v="1"/>
  </r>
  <r>
    <s v="Exp3"/>
    <x v="226"/>
    <n v="206"/>
    <x v="1"/>
    <x v="8"/>
    <x v="3"/>
    <x v="6"/>
    <s v="None_16h"/>
    <x v="0"/>
    <m/>
    <x v="2"/>
    <m/>
    <n v="18"/>
    <m/>
    <n v="250"/>
    <m/>
    <m/>
    <m/>
    <n v="18"/>
    <m/>
    <m/>
    <n v="6"/>
    <n v="250"/>
    <n v="0"/>
    <n v="18"/>
    <n v="36"/>
    <m/>
    <m/>
    <m/>
    <x v="1"/>
  </r>
  <r>
    <s v="Exp3"/>
    <x v="226"/>
    <n v="206"/>
    <x v="1"/>
    <x v="8"/>
    <x v="3"/>
    <x v="6"/>
    <s v="None_16h"/>
    <x v="0"/>
    <m/>
    <x v="3"/>
    <m/>
    <n v="16"/>
    <m/>
    <n v="280"/>
    <m/>
    <m/>
    <m/>
    <n v="14"/>
    <m/>
    <m/>
    <n v="6"/>
    <n v="250"/>
    <n v="0"/>
    <n v="16"/>
    <n v="30"/>
    <m/>
    <m/>
    <m/>
    <x v="1"/>
  </r>
  <r>
    <s v="Exp3"/>
    <x v="227"/>
    <n v="263"/>
    <x v="1"/>
    <x v="8"/>
    <x v="3"/>
    <x v="6"/>
    <s v="None_16h"/>
    <x v="0"/>
    <n v="263"/>
    <x v="1"/>
    <m/>
    <n v="17"/>
    <m/>
    <n v="310"/>
    <m/>
    <m/>
    <m/>
    <n v="16"/>
    <m/>
    <m/>
    <n v="6"/>
    <n v="250"/>
    <n v="0"/>
    <n v="17"/>
    <n v="33"/>
    <m/>
    <m/>
    <m/>
    <x v="1"/>
  </r>
  <r>
    <s v="Exp3"/>
    <x v="227"/>
    <n v="263"/>
    <x v="1"/>
    <x v="8"/>
    <x v="3"/>
    <x v="6"/>
    <s v="None_16h"/>
    <x v="0"/>
    <m/>
    <x v="2"/>
    <m/>
    <n v="17"/>
    <m/>
    <n v="267"/>
    <m/>
    <m/>
    <m/>
    <n v="22"/>
    <m/>
    <m/>
    <n v="6"/>
    <n v="250"/>
    <n v="0"/>
    <n v="17"/>
    <n v="39"/>
    <m/>
    <m/>
    <m/>
    <x v="1"/>
  </r>
  <r>
    <s v="Exp3"/>
    <x v="227"/>
    <n v="263"/>
    <x v="1"/>
    <x v="8"/>
    <x v="3"/>
    <x v="6"/>
    <s v="None_16h"/>
    <x v="0"/>
    <m/>
    <x v="3"/>
    <m/>
    <n v="14"/>
    <m/>
    <n v="255"/>
    <m/>
    <m/>
    <m/>
    <n v="19"/>
    <m/>
    <m/>
    <n v="6"/>
    <n v="250"/>
    <n v="0"/>
    <n v="14"/>
    <n v="33"/>
    <m/>
    <m/>
    <m/>
    <x v="1"/>
  </r>
  <r>
    <s v="Exp3"/>
    <x v="227"/>
    <n v="263"/>
    <x v="1"/>
    <x v="8"/>
    <x v="3"/>
    <x v="6"/>
    <s v="None_16h"/>
    <x v="0"/>
    <m/>
    <x v="4"/>
    <m/>
    <n v="13"/>
    <m/>
    <n v="250"/>
    <m/>
    <m/>
    <m/>
    <m/>
    <m/>
    <m/>
    <m/>
    <n v="250"/>
    <n v="0"/>
    <n v="13"/>
    <s v=""/>
    <m/>
    <m/>
    <m/>
    <x v="1"/>
  </r>
  <r>
    <s v="Exp3"/>
    <x v="228"/>
    <n v="64"/>
    <x v="1"/>
    <x v="8"/>
    <x v="9"/>
    <x v="15"/>
    <s v="None_16h"/>
    <x v="0"/>
    <n v="64"/>
    <x v="1"/>
    <n v="0"/>
    <n v="1"/>
    <n v="2"/>
    <m/>
    <m/>
    <m/>
    <n v="3"/>
    <n v="3"/>
    <m/>
    <s v="V"/>
    <m/>
    <n v="171.22222222222223"/>
    <n v="0.66068724699483949"/>
    <n v="1.6606872469948395"/>
    <n v="7"/>
    <m/>
    <m/>
    <m/>
    <x v="2"/>
  </r>
  <r>
    <s v="Exp3"/>
    <x v="228"/>
    <n v="64"/>
    <x v="1"/>
    <x v="8"/>
    <x v="9"/>
    <x v="15"/>
    <s v="None_16h"/>
    <x v="0"/>
    <m/>
    <x v="2"/>
    <n v="0"/>
    <n v="0"/>
    <n v="2"/>
    <m/>
    <m/>
    <n v="115"/>
    <n v="4"/>
    <n v="3"/>
    <m/>
    <s v="V"/>
    <m/>
    <n v="154"/>
    <n v="0.74675324675324672"/>
    <n v="0.74675324675324672"/>
    <n v="7"/>
    <m/>
    <m/>
    <m/>
    <x v="2"/>
  </r>
  <r>
    <s v="Exp3"/>
    <x v="228"/>
    <n v="64"/>
    <x v="1"/>
    <x v="8"/>
    <x v="9"/>
    <x v="15"/>
    <s v="None_16h"/>
    <x v="0"/>
    <m/>
    <x v="3"/>
    <n v="0"/>
    <n v="1"/>
    <n v="2"/>
    <m/>
    <m/>
    <n v="107"/>
    <m/>
    <m/>
    <m/>
    <m/>
    <m/>
    <n v="171.22222222222223"/>
    <n v="0.62491888384166128"/>
    <n v="1.6249188838416613"/>
    <s v=""/>
    <m/>
    <m/>
    <m/>
    <x v="2"/>
  </r>
  <r>
    <s v="Exp3"/>
    <x v="228"/>
    <n v="64"/>
    <x v="1"/>
    <x v="8"/>
    <x v="9"/>
    <x v="15"/>
    <s v="None_16h"/>
    <x v="0"/>
    <m/>
    <x v="4"/>
    <n v="0"/>
    <n v="0"/>
    <n v="2"/>
    <m/>
    <m/>
    <n v="94"/>
    <m/>
    <m/>
    <m/>
    <m/>
    <m/>
    <n v="154"/>
    <n v="0.61038961038961037"/>
    <n v="0.61038961038961037"/>
    <s v=""/>
    <m/>
    <m/>
    <m/>
    <x v="2"/>
  </r>
  <r>
    <s v="Exp3"/>
    <x v="229"/>
    <n v="140"/>
    <x v="1"/>
    <x v="8"/>
    <x v="9"/>
    <x v="15"/>
    <s v="None_16h"/>
    <x v="0"/>
    <n v="140"/>
    <x v="1"/>
    <n v="0"/>
    <n v="0"/>
    <n v="2"/>
    <m/>
    <m/>
    <m/>
    <n v="3"/>
    <n v="2"/>
    <m/>
    <s v="V"/>
    <m/>
    <n v="154"/>
    <n v="0.59090909090909094"/>
    <n v="0.59090909090909094"/>
    <n v="5"/>
    <m/>
    <m/>
    <m/>
    <x v="2"/>
  </r>
  <r>
    <s v="Exp3"/>
    <x v="229"/>
    <n v="140"/>
    <x v="1"/>
    <x v="8"/>
    <x v="9"/>
    <x v="15"/>
    <s v="None_16h"/>
    <x v="0"/>
    <m/>
    <x v="2"/>
    <n v="0"/>
    <n v="0"/>
    <n v="2"/>
    <m/>
    <m/>
    <n v="95"/>
    <m/>
    <m/>
    <m/>
    <m/>
    <m/>
    <n v="154"/>
    <n v="0.61688311688311692"/>
    <n v="0.61688311688311692"/>
    <s v=""/>
    <m/>
    <m/>
    <m/>
    <x v="2"/>
  </r>
  <r>
    <s v="Exp3"/>
    <x v="229"/>
    <n v="140"/>
    <x v="1"/>
    <x v="8"/>
    <x v="9"/>
    <x v="15"/>
    <s v="None_16h"/>
    <x v="0"/>
    <m/>
    <x v="3"/>
    <n v="0"/>
    <n v="0"/>
    <n v="2"/>
    <m/>
    <m/>
    <n v="87"/>
    <n v="3"/>
    <n v="2"/>
    <m/>
    <s v="V"/>
    <m/>
    <n v="154"/>
    <n v="0.56493506493506496"/>
    <n v="0.56493506493506496"/>
    <n v="5"/>
    <m/>
    <m/>
    <m/>
    <x v="2"/>
  </r>
  <r>
    <s v="Exp3"/>
    <x v="230"/>
    <n v="262"/>
    <x v="1"/>
    <x v="8"/>
    <x v="9"/>
    <x v="15"/>
    <s v="None_16h"/>
    <x v="0"/>
    <n v="262"/>
    <x v="1"/>
    <n v="0"/>
    <n v="0"/>
    <n v="2"/>
    <m/>
    <m/>
    <m/>
    <n v="3"/>
    <n v="2"/>
    <m/>
    <s v="V"/>
    <m/>
    <n v="154"/>
    <n v="0.49494200370254876"/>
    <n v="0.49494200370254876"/>
    <n v="5"/>
    <m/>
    <m/>
    <m/>
    <x v="2"/>
  </r>
  <r>
    <s v="Exp3"/>
    <x v="230"/>
    <n v="262"/>
    <x v="1"/>
    <x v="8"/>
    <x v="9"/>
    <x v="15"/>
    <s v="None_16h"/>
    <x v="0"/>
    <m/>
    <x v="2"/>
    <n v="0"/>
    <n v="0"/>
    <n v="2"/>
    <m/>
    <m/>
    <n v="96"/>
    <n v="3"/>
    <n v="3"/>
    <m/>
    <s v="V"/>
    <m/>
    <n v="154"/>
    <n v="0.62337662337662336"/>
    <n v="0.62337662337662336"/>
    <n v="6"/>
    <m/>
    <m/>
    <m/>
    <x v="2"/>
  </r>
  <r>
    <s v="Exp3"/>
    <x v="230"/>
    <n v="262"/>
    <x v="1"/>
    <x v="8"/>
    <x v="9"/>
    <x v="15"/>
    <s v="None_16h"/>
    <x v="0"/>
    <m/>
    <x v="3"/>
    <n v="0"/>
    <n v="1"/>
    <n v="2"/>
    <m/>
    <m/>
    <n v="63"/>
    <m/>
    <m/>
    <m/>
    <m/>
    <m/>
    <n v="171.22222222222223"/>
    <n v="0.36794289422452953"/>
    <n v="1.3679428942245295"/>
    <s v=""/>
    <m/>
    <m/>
    <m/>
    <x v="2"/>
  </r>
  <r>
    <s v="Exp3"/>
    <x v="230"/>
    <n v="262"/>
    <x v="1"/>
    <x v="8"/>
    <x v="9"/>
    <x v="15"/>
    <s v="None_16h"/>
    <x v="0"/>
    <m/>
    <x v="4"/>
    <n v="0"/>
    <n v="0"/>
    <n v="2"/>
    <m/>
    <m/>
    <n v="76"/>
    <m/>
    <m/>
    <m/>
    <m/>
    <m/>
    <n v="154"/>
    <n v="0.4935064935064935"/>
    <n v="0.4935064935064935"/>
    <s v=""/>
    <m/>
    <m/>
    <m/>
    <x v="2"/>
  </r>
  <r>
    <s v="Exp3"/>
    <x v="231"/>
    <n v="98"/>
    <x v="1"/>
    <x v="8"/>
    <x v="9"/>
    <x v="16"/>
    <s v="None_16h"/>
    <x v="0"/>
    <n v="98"/>
    <x v="1"/>
    <n v="1"/>
    <n v="2"/>
    <n v="3"/>
    <n v="61"/>
    <m/>
    <n v="204"/>
    <n v="4"/>
    <n v="4"/>
    <m/>
    <s v="V"/>
    <m/>
    <n v="244.25"/>
    <n v="0.8352098259979529"/>
    <n v="2.835209825997953"/>
    <n v="10"/>
    <m/>
    <m/>
    <m/>
    <x v="2"/>
  </r>
  <r>
    <s v="Exp3"/>
    <x v="231"/>
    <n v="98"/>
    <x v="1"/>
    <x v="8"/>
    <x v="9"/>
    <x v="16"/>
    <s v="None_16h"/>
    <x v="0"/>
    <m/>
    <x v="2"/>
    <n v="2"/>
    <n v="2"/>
    <n v="3"/>
    <n v="62"/>
    <n v="175"/>
    <n v="166"/>
    <n v="4"/>
    <n v="3"/>
    <m/>
    <s v="V"/>
    <m/>
    <n v="244.25"/>
    <n v="0.67963152507676561"/>
    <n v="2.6796315250767657"/>
    <n v="9"/>
    <m/>
    <m/>
    <m/>
    <x v="2"/>
  </r>
  <r>
    <s v="Exp3"/>
    <x v="231"/>
    <n v="98"/>
    <x v="1"/>
    <x v="8"/>
    <x v="9"/>
    <x v="16"/>
    <s v="None_16h"/>
    <x v="0"/>
    <m/>
    <x v="3"/>
    <n v="1"/>
    <n v="2"/>
    <n v="3"/>
    <n v="60"/>
    <n v="168"/>
    <n v="167"/>
    <n v="4"/>
    <n v="3"/>
    <m/>
    <s v="V"/>
    <m/>
    <n v="244.25"/>
    <n v="0.68372569089048107"/>
    <n v="2.6837256908904812"/>
    <n v="9"/>
    <m/>
    <m/>
    <m/>
    <x v="2"/>
  </r>
  <r>
    <s v="Exp3"/>
    <x v="232"/>
    <n v="184"/>
    <x v="1"/>
    <x v="8"/>
    <x v="9"/>
    <x v="16"/>
    <s v="None_16h"/>
    <x v="0"/>
    <n v="184"/>
    <x v="1"/>
    <n v="1"/>
    <n v="2"/>
    <n v="3"/>
    <n v="62"/>
    <m/>
    <n v="180"/>
    <n v="4"/>
    <n v="4"/>
    <m/>
    <s v="V"/>
    <m/>
    <n v="244.25"/>
    <n v="0.73694984646878203"/>
    <n v="2.7369498464687823"/>
    <n v="10"/>
    <m/>
    <m/>
    <m/>
    <x v="2"/>
  </r>
  <r>
    <s v="Exp3"/>
    <x v="232"/>
    <n v="184"/>
    <x v="1"/>
    <x v="8"/>
    <x v="9"/>
    <x v="16"/>
    <s v="None_16h"/>
    <x v="0"/>
    <m/>
    <x v="2"/>
    <n v="1"/>
    <n v="2"/>
    <n v="3"/>
    <n v="62"/>
    <n v="195"/>
    <n v="193"/>
    <n v="3"/>
    <n v="4"/>
    <m/>
    <s v="V"/>
    <m/>
    <n v="244.25"/>
    <n v="0.79017400204708288"/>
    <n v="2.7901740020470829"/>
    <n v="9"/>
    <m/>
    <m/>
    <m/>
    <x v="2"/>
  </r>
  <r>
    <s v="Exp3"/>
    <x v="232"/>
    <n v="184"/>
    <x v="1"/>
    <x v="8"/>
    <x v="9"/>
    <x v="16"/>
    <s v="None_16h"/>
    <x v="0"/>
    <m/>
    <x v="3"/>
    <n v="0"/>
    <n v="1"/>
    <n v="3"/>
    <n v="51"/>
    <n v="154"/>
    <n v="152"/>
    <n v="4"/>
    <n v="3"/>
    <m/>
    <s v="V"/>
    <m/>
    <n v="171.22222222222223"/>
    <n v="0.88773523685918232"/>
    <n v="1.8877352368591822"/>
    <n v="8"/>
    <m/>
    <m/>
    <m/>
    <x v="2"/>
  </r>
  <r>
    <s v="Exp3"/>
    <x v="233"/>
    <n v="261"/>
    <x v="1"/>
    <x v="8"/>
    <x v="9"/>
    <x v="16"/>
    <s v="None_16h"/>
    <x v="0"/>
    <n v="261"/>
    <x v="1"/>
    <n v="1"/>
    <n v="2"/>
    <n v="3"/>
    <n v="68"/>
    <m/>
    <n v="200"/>
    <n v="4"/>
    <n v="3"/>
    <m/>
    <s v="V"/>
    <m/>
    <n v="244.25"/>
    <n v="0.81883316274309115"/>
    <n v="2.8188331627430911"/>
    <n v="9"/>
    <m/>
    <m/>
    <m/>
    <x v="2"/>
  </r>
  <r>
    <s v="Exp3"/>
    <x v="233"/>
    <n v="261"/>
    <x v="1"/>
    <x v="8"/>
    <x v="9"/>
    <x v="16"/>
    <s v="None_16h"/>
    <x v="0"/>
    <m/>
    <x v="2"/>
    <n v="1"/>
    <n v="2"/>
    <n v="3"/>
    <n v="56"/>
    <n v="174"/>
    <n v="224"/>
    <n v="4"/>
    <n v="3"/>
    <m/>
    <s v="V"/>
    <m/>
    <n v="244.25"/>
    <n v="0.91709314227226202"/>
    <n v="2.9170931422722619"/>
    <n v="9"/>
    <m/>
    <m/>
    <m/>
    <x v="2"/>
  </r>
  <r>
    <s v="Exp3"/>
    <x v="233"/>
    <n v="261"/>
    <x v="1"/>
    <x v="8"/>
    <x v="9"/>
    <x v="16"/>
    <s v="None_16h"/>
    <x v="0"/>
    <m/>
    <x v="3"/>
    <n v="1"/>
    <n v="2"/>
    <n v="4"/>
    <n v="55"/>
    <n v="170"/>
    <n v="207"/>
    <n v="4"/>
    <n v="3"/>
    <m/>
    <s v="V"/>
    <m/>
    <n v="244.25"/>
    <n v="0.8474923234390993"/>
    <n v="2.8474923234390994"/>
    <n v="9"/>
    <m/>
    <m/>
    <m/>
    <x v="2"/>
  </r>
  <r>
    <s v="Exp3"/>
    <x v="233"/>
    <n v="261"/>
    <x v="1"/>
    <x v="8"/>
    <x v="9"/>
    <x v="16"/>
    <s v="None_16h"/>
    <x v="0"/>
    <m/>
    <x v="4"/>
    <n v="1"/>
    <n v="2"/>
    <n v="3"/>
    <n v="63"/>
    <n v="192"/>
    <n v="192"/>
    <m/>
    <m/>
    <m/>
    <m/>
    <m/>
    <n v="244.25"/>
    <n v="0.78607983623336741"/>
    <n v="2.7860798362333674"/>
    <s v=""/>
    <m/>
    <m/>
    <m/>
    <x v="2"/>
  </r>
  <r>
    <s v="Exp3"/>
    <x v="234"/>
    <n v="32"/>
    <x v="1"/>
    <x v="8"/>
    <x v="9"/>
    <x v="17"/>
    <s v="None_16h"/>
    <x v="0"/>
    <n v="32"/>
    <x v="1"/>
    <n v="2"/>
    <n v="4"/>
    <n v="5"/>
    <n v="70"/>
    <m/>
    <n v="270"/>
    <n v="4"/>
    <n v="4"/>
    <m/>
    <s v="V"/>
    <m/>
    <n v="223"/>
    <n v="1.210762331838565"/>
    <n v="5.2107623318385645"/>
    <n v="12"/>
    <m/>
    <m/>
    <m/>
    <x v="2"/>
  </r>
  <r>
    <s v="Exp3"/>
    <x v="234"/>
    <n v="32"/>
    <x v="1"/>
    <x v="8"/>
    <x v="9"/>
    <x v="17"/>
    <s v="None_16h"/>
    <x v="0"/>
    <m/>
    <x v="2"/>
    <n v="2"/>
    <n v="4"/>
    <n v="5"/>
    <n v="75"/>
    <n v="265"/>
    <n v="265"/>
    <n v="4"/>
    <n v="4"/>
    <m/>
    <s v="V"/>
    <m/>
    <n v="223"/>
    <n v="1.188340807174888"/>
    <n v="5.188340807174888"/>
    <n v="12"/>
    <m/>
    <m/>
    <m/>
    <x v="2"/>
  </r>
  <r>
    <s v="Exp3"/>
    <x v="234"/>
    <n v="32"/>
    <x v="1"/>
    <x v="8"/>
    <x v="9"/>
    <x v="17"/>
    <s v="None_16h"/>
    <x v="0"/>
    <m/>
    <x v="3"/>
    <n v="1"/>
    <n v="3"/>
    <n v="4"/>
    <n v="77"/>
    <n v="215"/>
    <n v="248"/>
    <n v="4"/>
    <n v="4"/>
    <m/>
    <s v="V"/>
    <m/>
    <n v="258.8"/>
    <n v="0.95826893353941267"/>
    <n v="3.9582689335394128"/>
    <n v="11"/>
    <m/>
    <m/>
    <m/>
    <x v="2"/>
  </r>
  <r>
    <s v="Exp3"/>
    <x v="234"/>
    <n v="32"/>
    <x v="1"/>
    <x v="8"/>
    <x v="9"/>
    <x v="17"/>
    <s v="None_16h"/>
    <x v="0"/>
    <m/>
    <x v="4"/>
    <n v="2"/>
    <n v="4"/>
    <n v="5"/>
    <n v="72"/>
    <n v="216"/>
    <n v="215"/>
    <n v="4"/>
    <n v="4"/>
    <m/>
    <s v="V"/>
    <m/>
    <n v="223"/>
    <n v="0.9641255605381166"/>
    <n v="4.9641255605381165"/>
    <n v="12"/>
    <m/>
    <m/>
    <m/>
    <x v="2"/>
  </r>
  <r>
    <s v="Exp3"/>
    <x v="235"/>
    <n v="175"/>
    <x v="1"/>
    <x v="8"/>
    <x v="9"/>
    <x v="17"/>
    <s v="None_16h"/>
    <x v="0"/>
    <n v="175"/>
    <x v="1"/>
    <n v="2"/>
    <n v="4"/>
    <n v="5"/>
    <n v="86"/>
    <m/>
    <n v="228"/>
    <n v="3"/>
    <n v="5"/>
    <m/>
    <s v="V"/>
    <m/>
    <n v="223"/>
    <n v="1.0224215246636772"/>
    <n v="5.0224215246636774"/>
    <n v="12"/>
    <m/>
    <m/>
    <m/>
    <x v="2"/>
  </r>
  <r>
    <s v="Exp3"/>
    <x v="235"/>
    <n v="175"/>
    <x v="1"/>
    <x v="8"/>
    <x v="9"/>
    <x v="17"/>
    <s v="None_16h"/>
    <x v="0"/>
    <m/>
    <x v="2"/>
    <n v="1"/>
    <n v="3"/>
    <n v="5"/>
    <n v="82"/>
    <n v="277"/>
    <n v="277"/>
    <n v="4"/>
    <n v="3"/>
    <m/>
    <s v="V"/>
    <m/>
    <n v="258.8"/>
    <n v="1.0703245749613601"/>
    <n v="4.0703245749613597"/>
    <n v="10"/>
    <m/>
    <m/>
    <m/>
    <x v="2"/>
  </r>
  <r>
    <s v="Exp3"/>
    <x v="235"/>
    <n v="175"/>
    <x v="1"/>
    <x v="8"/>
    <x v="9"/>
    <x v="17"/>
    <s v="None_16h"/>
    <x v="0"/>
    <m/>
    <x v="3"/>
    <n v="1"/>
    <n v="2"/>
    <n v="5"/>
    <n v="61"/>
    <n v="215"/>
    <n v="215"/>
    <n v="4"/>
    <n v="3"/>
    <m/>
    <s v="V"/>
    <m/>
    <n v="244.25"/>
    <n v="0.88024564994882293"/>
    <n v="2.8802456499488232"/>
    <n v="9"/>
    <m/>
    <m/>
    <m/>
    <x v="2"/>
  </r>
  <r>
    <s v="Exp3"/>
    <x v="235"/>
    <n v="175"/>
    <x v="1"/>
    <x v="8"/>
    <x v="9"/>
    <x v="17"/>
    <s v="None_16h"/>
    <x v="0"/>
    <m/>
    <x v="4"/>
    <n v="0"/>
    <n v="2"/>
    <n v="4"/>
    <n v="57"/>
    <n v="170"/>
    <n v="169"/>
    <n v="3"/>
    <n v="3"/>
    <m/>
    <s v="V"/>
    <m/>
    <n v="244.25"/>
    <n v="0.69191402251791201"/>
    <n v="2.6919140225179121"/>
    <n v="8"/>
    <m/>
    <m/>
    <m/>
    <x v="2"/>
  </r>
  <r>
    <s v="Exp3"/>
    <x v="236"/>
    <n v="230"/>
    <x v="1"/>
    <x v="8"/>
    <x v="9"/>
    <x v="17"/>
    <s v="None_16h"/>
    <x v="0"/>
    <n v="230"/>
    <x v="1"/>
    <n v="1"/>
    <n v="3"/>
    <n v="5"/>
    <n v="68"/>
    <m/>
    <n v="264"/>
    <n v="4"/>
    <n v="4"/>
    <m/>
    <s v="V"/>
    <m/>
    <n v="258.8"/>
    <n v="1.0200927357032457"/>
    <n v="4.0200927357032459"/>
    <n v="11"/>
    <m/>
    <m/>
    <m/>
    <x v="2"/>
  </r>
  <r>
    <s v="Exp3"/>
    <x v="236"/>
    <n v="230"/>
    <x v="1"/>
    <x v="8"/>
    <x v="9"/>
    <x v="17"/>
    <s v="None_16h"/>
    <x v="0"/>
    <m/>
    <x v="2"/>
    <n v="2"/>
    <n v="3"/>
    <n v="5"/>
    <n v="77"/>
    <n v="239"/>
    <n v="272"/>
    <n v="4"/>
    <n v="4"/>
    <m/>
    <s v="V"/>
    <m/>
    <n v="258.8"/>
    <n v="1.0510046367851622"/>
    <n v="4.0510046367851622"/>
    <n v="11"/>
    <m/>
    <m/>
    <m/>
    <x v="2"/>
  </r>
  <r>
    <s v="Exp3"/>
    <x v="236"/>
    <n v="230"/>
    <x v="1"/>
    <x v="8"/>
    <x v="9"/>
    <x v="17"/>
    <s v="None_16h"/>
    <x v="0"/>
    <m/>
    <x v="3"/>
    <n v="2"/>
    <n v="3"/>
    <n v="4"/>
    <n v="75"/>
    <n v="246"/>
    <n v="279"/>
    <n v="4"/>
    <n v="5"/>
    <m/>
    <s v="V"/>
    <m/>
    <n v="258.8"/>
    <n v="1.0780525502318392"/>
    <n v="4.0780525502318392"/>
    <n v="12"/>
    <m/>
    <m/>
    <m/>
    <x v="2"/>
  </r>
  <r>
    <s v="Exp3"/>
    <x v="236"/>
    <n v="230"/>
    <x v="1"/>
    <x v="8"/>
    <x v="9"/>
    <x v="17"/>
    <s v="None_16h"/>
    <x v="0"/>
    <m/>
    <x v="4"/>
    <n v="0"/>
    <n v="2"/>
    <n v="5"/>
    <n v="43"/>
    <n v="82"/>
    <n v="151"/>
    <n v="4"/>
    <n v="4"/>
    <m/>
    <s v="V"/>
    <m/>
    <n v="244.25"/>
    <n v="0.61821903787103383"/>
    <n v="2.6182190378710337"/>
    <n v="10"/>
    <m/>
    <m/>
    <m/>
    <x v="2"/>
  </r>
  <r>
    <s v="Exp3"/>
    <x v="237"/>
    <n v="37"/>
    <x v="1"/>
    <x v="8"/>
    <x v="9"/>
    <x v="18"/>
    <s v="None_16h"/>
    <x v="0"/>
    <n v="37"/>
    <x v="1"/>
    <n v="2"/>
    <n v="4"/>
    <n v="5"/>
    <n v="76"/>
    <m/>
    <n v="260"/>
    <n v="5"/>
    <n v="6"/>
    <m/>
    <s v="V"/>
    <m/>
    <n v="223"/>
    <n v="1.1659192825112108"/>
    <n v="5.1659192825112106"/>
    <n v="15"/>
    <m/>
    <m/>
    <m/>
    <x v="2"/>
  </r>
  <r>
    <s v="Exp3"/>
    <x v="237"/>
    <n v="37"/>
    <x v="1"/>
    <x v="8"/>
    <x v="9"/>
    <x v="18"/>
    <s v="None_16h"/>
    <x v="0"/>
    <m/>
    <x v="2"/>
    <n v="2"/>
    <n v="4"/>
    <n v="5"/>
    <n v="84"/>
    <n v="288"/>
    <n v="297"/>
    <n v="5"/>
    <n v="6"/>
    <m/>
    <s v="V"/>
    <m/>
    <n v="223"/>
    <n v="1.3318385650224216"/>
    <n v="5.3318385650224212"/>
    <n v="15"/>
    <m/>
    <m/>
    <m/>
    <x v="2"/>
  </r>
  <r>
    <s v="Exp3"/>
    <x v="237"/>
    <n v="37"/>
    <x v="1"/>
    <x v="8"/>
    <x v="9"/>
    <x v="18"/>
    <s v="None_16h"/>
    <x v="0"/>
    <m/>
    <x v="3"/>
    <n v="2"/>
    <n v="4"/>
    <n v="5"/>
    <n v="85"/>
    <n v="290"/>
    <n v="280"/>
    <n v="5"/>
    <n v="5"/>
    <m/>
    <s v="V"/>
    <m/>
    <n v="223"/>
    <n v="1.2556053811659194"/>
    <n v="5.2556053811659194"/>
    <n v="14"/>
    <m/>
    <m/>
    <m/>
    <x v="2"/>
  </r>
  <r>
    <s v="Exp3"/>
    <x v="238"/>
    <n v="133"/>
    <x v="1"/>
    <x v="8"/>
    <x v="9"/>
    <x v="18"/>
    <s v="None_16h"/>
    <x v="0"/>
    <n v="133"/>
    <x v="1"/>
    <n v="4"/>
    <n v="5"/>
    <n v="6"/>
    <n v="68"/>
    <m/>
    <n v="220"/>
    <n v="5"/>
    <n v="4"/>
    <m/>
    <s v="V"/>
    <m/>
    <n v="256.16666666666669"/>
    <n v="0.85881587508132717"/>
    <n v="5.8588158750813273"/>
    <n v="14"/>
    <m/>
    <m/>
    <m/>
    <x v="2"/>
  </r>
  <r>
    <s v="Exp3"/>
    <x v="238"/>
    <n v="133"/>
    <x v="1"/>
    <x v="8"/>
    <x v="9"/>
    <x v="18"/>
    <s v="None_16h"/>
    <x v="0"/>
    <m/>
    <x v="2"/>
    <n v="4"/>
    <n v="5"/>
    <n v="6"/>
    <n v="80"/>
    <n v="120"/>
    <n v="270"/>
    <n v="5"/>
    <n v="4"/>
    <m/>
    <s v="V"/>
    <m/>
    <n v="256.16666666666669"/>
    <n v="1.0540013012361742"/>
    <n v="6.0540013012361742"/>
    <n v="14"/>
    <m/>
    <m/>
    <m/>
    <x v="2"/>
  </r>
  <r>
    <s v="Exp3"/>
    <x v="238"/>
    <n v="133"/>
    <x v="1"/>
    <x v="8"/>
    <x v="9"/>
    <x v="18"/>
    <s v="None_16h"/>
    <x v="0"/>
    <m/>
    <x v="3"/>
    <n v="3"/>
    <n v="5"/>
    <n v="6"/>
    <n v="90"/>
    <n v="107"/>
    <n v="270"/>
    <n v="4"/>
    <n v="6"/>
    <m/>
    <s v="V"/>
    <m/>
    <n v="256.16666666666669"/>
    <n v="1.0540013012361742"/>
    <n v="6.0540013012361742"/>
    <n v="15"/>
    <m/>
    <m/>
    <m/>
    <x v="2"/>
  </r>
  <r>
    <s v="Exp3"/>
    <x v="239"/>
    <n v="253"/>
    <x v="1"/>
    <x v="8"/>
    <x v="9"/>
    <x v="18"/>
    <s v="None_16h"/>
    <x v="0"/>
    <n v="253"/>
    <x v="1"/>
    <n v="2"/>
    <n v="5"/>
    <n v="6"/>
    <n v="85"/>
    <m/>
    <n v="65"/>
    <n v="5"/>
    <n v="6"/>
    <m/>
    <s v="V"/>
    <m/>
    <n v="256.16666666666669"/>
    <n v="0.2537410540013012"/>
    <n v="5.253741054001301"/>
    <n v="16"/>
    <m/>
    <m/>
    <m/>
    <x v="2"/>
  </r>
  <r>
    <s v="Exp3"/>
    <x v="239"/>
    <n v="253"/>
    <x v="1"/>
    <x v="8"/>
    <x v="9"/>
    <x v="18"/>
    <s v="None_16h"/>
    <x v="0"/>
    <m/>
    <x v="2"/>
    <n v="4"/>
    <n v="5"/>
    <n v="6"/>
    <n v="85"/>
    <n v="275"/>
    <n v="110"/>
    <n v="5"/>
    <n v="6"/>
    <m/>
    <s v="V"/>
    <m/>
    <n v="256.16666666666669"/>
    <n v="0.42940793754066359"/>
    <n v="5.4294079375406632"/>
    <n v="16"/>
    <m/>
    <m/>
    <m/>
    <x v="2"/>
  </r>
  <r>
    <s v="Exp3"/>
    <x v="239"/>
    <n v="253"/>
    <x v="1"/>
    <x v="8"/>
    <x v="9"/>
    <x v="18"/>
    <s v="None_16h"/>
    <x v="0"/>
    <m/>
    <x v="3"/>
    <n v="4"/>
    <n v="5"/>
    <n v="6"/>
    <n v="83"/>
    <n v="255"/>
    <n v="109"/>
    <n v="4"/>
    <n v="6"/>
    <m/>
    <s v="V"/>
    <m/>
    <n v="256.16666666666669"/>
    <n v="0.42550422901756668"/>
    <n v="5.4255042290175668"/>
    <n v="15"/>
    <m/>
    <m/>
    <m/>
    <x v="2"/>
  </r>
  <r>
    <s v="Exp3"/>
    <x v="239"/>
    <n v="253"/>
    <x v="1"/>
    <x v="8"/>
    <x v="9"/>
    <x v="18"/>
    <s v="None_16h"/>
    <x v="0"/>
    <m/>
    <x v="4"/>
    <n v="0"/>
    <n v="4"/>
    <n v="5"/>
    <n v="70"/>
    <n v="235"/>
    <n v="61"/>
    <n v="4"/>
    <n v="5"/>
    <m/>
    <s v="V"/>
    <m/>
    <n v="223"/>
    <n v="0.273542600896861"/>
    <n v="4.2735426008968611"/>
    <n v="13"/>
    <m/>
    <m/>
    <m/>
    <x v="2"/>
  </r>
  <r>
    <s v="Exp3"/>
    <x v="240"/>
    <n v="8"/>
    <x v="1"/>
    <x v="8"/>
    <x v="9"/>
    <x v="19"/>
    <s v="None_16h"/>
    <x v="0"/>
    <n v="8"/>
    <x v="1"/>
    <n v="3"/>
    <n v="6"/>
    <n v="7"/>
    <n v="81"/>
    <m/>
    <n v="66"/>
    <n v="4"/>
    <n v="8"/>
    <m/>
    <s v="V"/>
    <m/>
    <n v="209.33333333333334"/>
    <n v="0.31528662420382164"/>
    <n v="6.3152866242038215"/>
    <n v="18"/>
    <m/>
    <m/>
    <m/>
    <x v="2"/>
  </r>
  <r>
    <s v="Exp3"/>
    <x v="240"/>
    <n v="8"/>
    <x v="1"/>
    <x v="8"/>
    <x v="9"/>
    <x v="19"/>
    <s v="None_16h"/>
    <x v="0"/>
    <m/>
    <x v="2"/>
    <n v="1"/>
    <n v="5"/>
    <n v="6"/>
    <n v="75"/>
    <n v="270"/>
    <n v="232"/>
    <n v="4"/>
    <n v="7"/>
    <m/>
    <s v="V"/>
    <m/>
    <n v="256.16666666666669"/>
    <n v="0.90566037735849048"/>
    <n v="5.9056603773584904"/>
    <n v="16"/>
    <m/>
    <m/>
    <m/>
    <x v="2"/>
  </r>
  <r>
    <s v="Exp3"/>
    <x v="240"/>
    <n v="8"/>
    <x v="1"/>
    <x v="8"/>
    <x v="9"/>
    <x v="19"/>
    <s v="None_16h"/>
    <x v="0"/>
    <m/>
    <x v="3"/>
    <n v="4"/>
    <n v="6"/>
    <n v="7"/>
    <n v="93"/>
    <n v="242"/>
    <n v="60"/>
    <n v="5"/>
    <n v="6"/>
    <m/>
    <s v="V"/>
    <m/>
    <n v="209.33333333333334"/>
    <n v="0.28662420382165604"/>
    <n v="6.2866242038216562"/>
    <n v="17"/>
    <m/>
    <m/>
    <m/>
    <x v="2"/>
  </r>
  <r>
    <s v="Exp3"/>
    <x v="240"/>
    <n v="8"/>
    <x v="1"/>
    <x v="8"/>
    <x v="9"/>
    <x v="19"/>
    <s v="None_16h"/>
    <x v="0"/>
    <m/>
    <x v="4"/>
    <n v="3"/>
    <n v="6"/>
    <n v="7"/>
    <n v="86"/>
    <n v="254"/>
    <n v="84"/>
    <n v="4"/>
    <n v="7"/>
    <m/>
    <s v="V"/>
    <m/>
    <n v="209.33333333333334"/>
    <n v="0.40127388535031844"/>
    <n v="6.4012738853503182"/>
    <n v="17"/>
    <m/>
    <m/>
    <m/>
    <x v="2"/>
  </r>
  <r>
    <s v="Exp3"/>
    <x v="241"/>
    <n v="186"/>
    <x v="1"/>
    <x v="8"/>
    <x v="9"/>
    <x v="19"/>
    <s v="None_16h"/>
    <x v="0"/>
    <n v="186"/>
    <x v="1"/>
    <n v="5"/>
    <n v="5"/>
    <n v="6"/>
    <n v="87"/>
    <m/>
    <n v="156"/>
    <n v="5"/>
    <n v="6"/>
    <m/>
    <s v="V"/>
    <m/>
    <n v="256.16666666666669"/>
    <n v="0.60897852960312293"/>
    <n v="5.6089785296031227"/>
    <n v="16"/>
    <m/>
    <m/>
    <m/>
    <x v="2"/>
  </r>
  <r>
    <s v="Exp3"/>
    <x v="241"/>
    <n v="186"/>
    <x v="1"/>
    <x v="8"/>
    <x v="9"/>
    <x v="19"/>
    <s v="None_16h"/>
    <x v="0"/>
    <m/>
    <x v="2"/>
    <n v="6"/>
    <n v="6"/>
    <n v="7"/>
    <n v="85"/>
    <n v="240"/>
    <n v="55"/>
    <n v="4"/>
    <n v="8"/>
    <m/>
    <s v="V"/>
    <m/>
    <n v="209.33333333333334"/>
    <n v="0.26273885350318471"/>
    <n v="6.2627388535031852"/>
    <n v="18"/>
    <m/>
    <m/>
    <m/>
    <x v="2"/>
  </r>
  <r>
    <s v="Exp3"/>
    <x v="241"/>
    <n v="186"/>
    <x v="1"/>
    <x v="8"/>
    <x v="9"/>
    <x v="19"/>
    <s v="None_16h"/>
    <x v="0"/>
    <m/>
    <x v="3"/>
    <n v="4"/>
    <n v="6"/>
    <n v="7"/>
    <n v="85"/>
    <n v="263"/>
    <n v="45"/>
    <n v="5"/>
    <n v="6"/>
    <m/>
    <s v="V"/>
    <m/>
    <n v="209.33333333333334"/>
    <n v="0.21496815286624202"/>
    <n v="6.2149681528662422"/>
    <n v="17"/>
    <m/>
    <m/>
    <m/>
    <x v="2"/>
  </r>
  <r>
    <s v="Exp3"/>
    <x v="241"/>
    <n v="186"/>
    <x v="1"/>
    <x v="8"/>
    <x v="9"/>
    <x v="19"/>
    <s v="None_16h"/>
    <x v="0"/>
    <m/>
    <x v="4"/>
    <n v="2"/>
    <n v="5"/>
    <n v="6"/>
    <n v="76"/>
    <n v="269"/>
    <n v="177"/>
    <n v="4"/>
    <n v="8"/>
    <m/>
    <s v="V"/>
    <m/>
    <n v="256.16666666666669"/>
    <n v="0.69095640858815865"/>
    <n v="5.6909564085881588"/>
    <n v="17"/>
    <m/>
    <m/>
    <m/>
    <x v="2"/>
  </r>
  <r>
    <s v="Exp3"/>
    <x v="242"/>
    <n v="244"/>
    <x v="1"/>
    <x v="8"/>
    <x v="9"/>
    <x v="19"/>
    <s v="None_16h"/>
    <x v="0"/>
    <n v="244"/>
    <x v="1"/>
    <n v="4"/>
    <n v="5"/>
    <n v="6"/>
    <n v="88"/>
    <m/>
    <n v="200"/>
    <n v="4"/>
    <n v="6"/>
    <m/>
    <s v="V"/>
    <m/>
    <n v="256.16666666666669"/>
    <n v="0.78074170461938841"/>
    <n v="5.7807417046193885"/>
    <n v="15"/>
    <m/>
    <m/>
    <m/>
    <x v="2"/>
  </r>
  <r>
    <s v="Exp3"/>
    <x v="242"/>
    <n v="244"/>
    <x v="1"/>
    <x v="8"/>
    <x v="9"/>
    <x v="19"/>
    <s v="None_16h"/>
    <x v="0"/>
    <m/>
    <x v="2"/>
    <n v="5"/>
    <n v="5"/>
    <n v="6"/>
    <n v="79"/>
    <n v="265"/>
    <n v="204"/>
    <n v="5"/>
    <n v="7"/>
    <m/>
    <s v="V"/>
    <m/>
    <n v="256.16666666666669"/>
    <n v="0.79635653871177614"/>
    <n v="5.7963565387117759"/>
    <n v="17"/>
    <m/>
    <m/>
    <m/>
    <x v="2"/>
  </r>
  <r>
    <s v="Exp3"/>
    <x v="243"/>
    <n v="23"/>
    <x v="1"/>
    <x v="8"/>
    <x v="9"/>
    <x v="20"/>
    <s v="None_16h"/>
    <x v="0"/>
    <n v="23"/>
    <x v="1"/>
    <n v="1"/>
    <n v="6"/>
    <n v="7"/>
    <n v="92"/>
    <m/>
    <n v="198"/>
    <n v="5"/>
    <n v="8"/>
    <m/>
    <s v="V"/>
    <n v="4"/>
    <n v="209.33333333333334"/>
    <n v="0.94585987261146498"/>
    <n v="6.9458598726114653"/>
    <n v="19"/>
    <m/>
    <m/>
    <m/>
    <x v="2"/>
  </r>
  <r>
    <s v="Exp3"/>
    <x v="243"/>
    <n v="23"/>
    <x v="1"/>
    <x v="8"/>
    <x v="9"/>
    <x v="20"/>
    <s v="None_16h"/>
    <x v="0"/>
    <m/>
    <x v="2"/>
    <n v="3"/>
    <n v="6"/>
    <n v="7"/>
    <n v="95"/>
    <n v="269"/>
    <n v="216"/>
    <n v="6"/>
    <n v="8"/>
    <m/>
    <s v="V"/>
    <n v="4"/>
    <n v="209.33333333333334"/>
    <n v="1.0318471337579618"/>
    <n v="7.031847133757962"/>
    <n v="20"/>
    <m/>
    <m/>
    <m/>
    <x v="2"/>
  </r>
  <r>
    <s v="Exp3"/>
    <x v="243"/>
    <n v="23"/>
    <x v="1"/>
    <x v="8"/>
    <x v="9"/>
    <x v="20"/>
    <s v="None_16h"/>
    <x v="0"/>
    <m/>
    <x v="3"/>
    <n v="3"/>
    <n v="6"/>
    <n v="7"/>
    <n v="91"/>
    <n v="270"/>
    <n v="220"/>
    <n v="6"/>
    <n v="7"/>
    <m/>
    <s v="V"/>
    <n v="4"/>
    <n v="209.33333333333334"/>
    <n v="1.0509554140127388"/>
    <n v="7.0509554140127388"/>
    <n v="19"/>
    <m/>
    <m/>
    <m/>
    <x v="2"/>
  </r>
  <r>
    <s v="Exp3"/>
    <x v="243"/>
    <n v="23"/>
    <x v="1"/>
    <x v="8"/>
    <x v="9"/>
    <x v="20"/>
    <s v="None_16h"/>
    <x v="0"/>
    <m/>
    <x v="4"/>
    <n v="5"/>
    <n v="6"/>
    <n v="7"/>
    <n v="89"/>
    <n v="271"/>
    <n v="179"/>
    <n v="6"/>
    <n v="8"/>
    <m/>
    <s v="V"/>
    <n v="4"/>
    <n v="209.33333333333334"/>
    <n v="0.85509554140127386"/>
    <n v="6.8550955414012735"/>
    <n v="20"/>
    <m/>
    <m/>
    <m/>
    <x v="2"/>
  </r>
  <r>
    <s v="Exp3"/>
    <x v="244"/>
    <n v="125"/>
    <x v="1"/>
    <x v="8"/>
    <x v="9"/>
    <x v="20"/>
    <s v="None_16h"/>
    <x v="0"/>
    <n v="125"/>
    <x v="1"/>
    <n v="1"/>
    <n v="6"/>
    <n v="7"/>
    <n v="95"/>
    <m/>
    <n v="206"/>
    <n v="6"/>
    <n v="6"/>
    <m/>
    <s v="V"/>
    <n v="4"/>
    <n v="209.33333333333334"/>
    <n v="0.98407643312101911"/>
    <n v="6.984076433121019"/>
    <n v="18"/>
    <m/>
    <m/>
    <m/>
    <x v="2"/>
  </r>
  <r>
    <s v="Exp3"/>
    <x v="244"/>
    <n v="125"/>
    <x v="1"/>
    <x v="8"/>
    <x v="9"/>
    <x v="20"/>
    <s v="None_16h"/>
    <x v="0"/>
    <m/>
    <x v="2"/>
    <n v="2"/>
    <n v="6"/>
    <n v="7"/>
    <n v="90"/>
    <n v="256"/>
    <n v="132"/>
    <n v="5"/>
    <n v="7"/>
    <m/>
    <s v="V"/>
    <n v="4"/>
    <n v="209.33333333333334"/>
    <n v="0.63057324840764328"/>
    <n v="6.630573248407643"/>
    <n v="18"/>
    <m/>
    <m/>
    <m/>
    <x v="2"/>
  </r>
  <r>
    <s v="Exp3"/>
    <x v="244"/>
    <n v="125"/>
    <x v="1"/>
    <x v="8"/>
    <x v="9"/>
    <x v="20"/>
    <s v="None_16h"/>
    <x v="0"/>
    <m/>
    <x v="3"/>
    <n v="3"/>
    <n v="6"/>
    <n v="7"/>
    <n v="98"/>
    <n v="272"/>
    <n v="235"/>
    <n v="5"/>
    <n v="8"/>
    <m/>
    <s v="V"/>
    <n v="4"/>
    <n v="209.33333333333334"/>
    <n v="1.1226114649681529"/>
    <n v="7.1226114649681529"/>
    <n v="19"/>
    <m/>
    <m/>
    <m/>
    <x v="2"/>
  </r>
  <r>
    <s v="Exp3"/>
    <x v="244"/>
    <n v="125"/>
    <x v="1"/>
    <x v="8"/>
    <x v="9"/>
    <x v="20"/>
    <s v="None_16h"/>
    <x v="0"/>
    <m/>
    <x v="4"/>
    <n v="3"/>
    <n v="6"/>
    <n v="7"/>
    <n v="97"/>
    <n v="285"/>
    <n v="201"/>
    <n v="7"/>
    <n v="7"/>
    <m/>
    <s v="V"/>
    <n v="4"/>
    <n v="209.33333333333334"/>
    <n v="0.96019108280254772"/>
    <n v="6.9601910828025479"/>
    <n v="20"/>
    <m/>
    <m/>
    <m/>
    <x v="2"/>
  </r>
  <r>
    <s v="Exp3"/>
    <x v="245"/>
    <n v="223"/>
    <x v="1"/>
    <x v="8"/>
    <x v="9"/>
    <x v="20"/>
    <s v="None_16h"/>
    <x v="0"/>
    <n v="223"/>
    <x v="1"/>
    <n v="4"/>
    <n v="5"/>
    <n v="6"/>
    <n v="80"/>
    <m/>
    <n v="184"/>
    <n v="6"/>
    <n v="8"/>
    <m/>
    <s v="V"/>
    <n v="4"/>
    <n v="256.16666666666669"/>
    <n v="0.71828236824983727"/>
    <n v="5.7182823682498372"/>
    <n v="19"/>
    <m/>
    <m/>
    <m/>
    <x v="2"/>
  </r>
  <r>
    <s v="Exp3"/>
    <x v="245"/>
    <n v="223"/>
    <x v="1"/>
    <x v="8"/>
    <x v="9"/>
    <x v="20"/>
    <s v="None_16h"/>
    <x v="0"/>
    <m/>
    <x v="2"/>
    <n v="1"/>
    <n v="6"/>
    <n v="7"/>
    <n v="80"/>
    <n v="227"/>
    <n v="115"/>
    <n v="7"/>
    <n v="5"/>
    <m/>
    <s v="V"/>
    <n v="4"/>
    <n v="209.33333333333334"/>
    <n v="0.5493630573248407"/>
    <n v="6.5493630573248405"/>
    <n v="18"/>
    <m/>
    <m/>
    <m/>
    <x v="2"/>
  </r>
  <r>
    <s v="Exp3"/>
    <x v="245"/>
    <n v="223"/>
    <x v="1"/>
    <x v="8"/>
    <x v="9"/>
    <x v="20"/>
    <s v="None_16h"/>
    <x v="0"/>
    <m/>
    <x v="3"/>
    <n v="2"/>
    <n v="6"/>
    <n v="7"/>
    <n v="83"/>
    <n v="225"/>
    <n v="165"/>
    <n v="6"/>
    <n v="6"/>
    <m/>
    <s v="V"/>
    <n v="4"/>
    <n v="209.33333333333334"/>
    <n v="0.78821656050955413"/>
    <n v="6.7882165605095537"/>
    <n v="18"/>
    <m/>
    <m/>
    <m/>
    <x v="2"/>
  </r>
  <r>
    <s v="Exp3"/>
    <x v="245"/>
    <n v="223"/>
    <x v="1"/>
    <x v="8"/>
    <x v="9"/>
    <x v="20"/>
    <s v="None_16h"/>
    <x v="0"/>
    <m/>
    <x v="4"/>
    <n v="6"/>
    <n v="7"/>
    <n v="8"/>
    <n v="90"/>
    <n v="247"/>
    <n v="125"/>
    <n v="5"/>
    <n v="10"/>
    <m/>
    <s v="V"/>
    <n v="4"/>
    <n v="192.125"/>
    <n v="0.65061808718282366"/>
    <n v="7.6506180871828233"/>
    <n v="22"/>
    <m/>
    <m/>
    <m/>
    <x v="2"/>
  </r>
  <r>
    <s v="Exp3"/>
    <x v="246"/>
    <n v="38"/>
    <x v="1"/>
    <x v="8"/>
    <x v="9"/>
    <x v="22"/>
    <s v="None_16h"/>
    <x v="22"/>
    <n v="38"/>
    <x v="1"/>
    <n v="2"/>
    <n v="8"/>
    <n v="9"/>
    <n v="98"/>
    <m/>
    <n v="98"/>
    <n v="5"/>
    <n v="9"/>
    <m/>
    <s v="V"/>
    <n v="4"/>
    <n v="184.33333333333334"/>
    <n v="0.53164556962025311"/>
    <n v="8.5316455696202524"/>
    <n v="22"/>
    <m/>
    <m/>
    <m/>
    <x v="2"/>
  </r>
  <r>
    <s v="Exp3"/>
    <x v="246"/>
    <n v="38"/>
    <x v="1"/>
    <x v="8"/>
    <x v="9"/>
    <x v="22"/>
    <s v="None_16h"/>
    <x v="0"/>
    <m/>
    <x v="2"/>
    <n v="3"/>
    <n v="9"/>
    <n v="10"/>
    <n v="103"/>
    <n v="190"/>
    <n v="32"/>
    <n v="6"/>
    <n v="11"/>
    <m/>
    <s v="E"/>
    <n v="4"/>
    <n v="170.33333333333334"/>
    <n v="0.18786692759295498"/>
    <n v="9.187866927592955"/>
    <n v="26"/>
    <m/>
    <m/>
    <m/>
    <x v="2"/>
  </r>
  <r>
    <s v="Exp3"/>
    <x v="246"/>
    <n v="38"/>
    <x v="1"/>
    <x v="8"/>
    <x v="9"/>
    <x v="22"/>
    <s v="None_16h"/>
    <x v="0"/>
    <m/>
    <x v="3"/>
    <n v="2"/>
    <n v="8"/>
    <n v="9"/>
    <n v="111"/>
    <n v="219"/>
    <n v="169"/>
    <n v="6"/>
    <n v="11"/>
    <m/>
    <s v="E"/>
    <n v="4"/>
    <n v="184.33333333333334"/>
    <n v="0.91681735985533452"/>
    <n v="8.9168173598553349"/>
    <n v="25"/>
    <m/>
    <m/>
    <m/>
    <x v="2"/>
  </r>
  <r>
    <s v="Exp3"/>
    <x v="246"/>
    <n v="38"/>
    <x v="1"/>
    <x v="8"/>
    <x v="9"/>
    <x v="22"/>
    <s v="None_16h"/>
    <x v="0"/>
    <m/>
    <x v="4"/>
    <n v="2"/>
    <n v="8"/>
    <n v="10"/>
    <n v="102"/>
    <n v="176"/>
    <n v="34"/>
    <n v="5"/>
    <n v="11"/>
    <m/>
    <s v="E"/>
    <n v="4"/>
    <n v="184.33333333333334"/>
    <n v="0.18444846292947559"/>
    <n v="8.1844484629294758"/>
    <n v="24"/>
    <m/>
    <m/>
    <m/>
    <x v="2"/>
  </r>
  <r>
    <s v="Exp3"/>
    <x v="247"/>
    <n v="145"/>
    <x v="1"/>
    <x v="8"/>
    <x v="9"/>
    <x v="22"/>
    <s v="None_16h"/>
    <x v="0"/>
    <n v="145"/>
    <x v="1"/>
    <n v="4"/>
    <n v="7"/>
    <n v="8"/>
    <n v="110"/>
    <n v="205"/>
    <n v="75"/>
    <n v="6"/>
    <n v="11"/>
    <m/>
    <s v="V"/>
    <n v="4"/>
    <n v="192.125"/>
    <n v="0.39037085230969421"/>
    <n v="7.3903708523096938"/>
    <n v="24"/>
    <m/>
    <m/>
    <m/>
    <x v="2"/>
  </r>
  <r>
    <s v="Exp3"/>
    <x v="247"/>
    <n v="145"/>
    <x v="1"/>
    <x v="8"/>
    <x v="9"/>
    <x v="22"/>
    <s v="None_16h"/>
    <x v="0"/>
    <m/>
    <x v="2"/>
    <n v="5"/>
    <n v="8"/>
    <n v="9"/>
    <n v="102"/>
    <n v="210"/>
    <n v="119"/>
    <n v="4"/>
    <n v="13"/>
    <m/>
    <s v="V"/>
    <n v="4"/>
    <n v="184.33333333333334"/>
    <n v="0.64556962025316456"/>
    <n v="8.6455696202531644"/>
    <n v="25"/>
    <m/>
    <m/>
    <m/>
    <x v="2"/>
  </r>
  <r>
    <s v="Exp3"/>
    <x v="247"/>
    <n v="145"/>
    <x v="1"/>
    <x v="8"/>
    <x v="9"/>
    <x v="22"/>
    <s v="None_16h"/>
    <x v="0"/>
    <m/>
    <x v="3"/>
    <n v="2"/>
    <n v="8"/>
    <n v="9"/>
    <n v="101"/>
    <n v="222"/>
    <n v="182"/>
    <n v="5"/>
    <n v="11"/>
    <m/>
    <s v="V"/>
    <n v="4"/>
    <n v="184.33333333333334"/>
    <n v="0.98734177215189867"/>
    <n v="8.9873417721518987"/>
    <n v="24"/>
    <m/>
    <m/>
    <m/>
    <x v="2"/>
  </r>
  <r>
    <s v="Exp3"/>
    <x v="247"/>
    <n v="145"/>
    <x v="1"/>
    <x v="8"/>
    <x v="9"/>
    <x v="22"/>
    <s v="None_16h"/>
    <x v="0"/>
    <m/>
    <x v="4"/>
    <n v="9"/>
    <n v="7"/>
    <n v="8"/>
    <n v="91"/>
    <n v="176"/>
    <n v="141"/>
    <n v="5"/>
    <n v="12"/>
    <m/>
    <s v="V"/>
    <n v="4"/>
    <n v="192.125"/>
    <n v="0.73389720234222511"/>
    <n v="7.7338972023422254"/>
    <n v="24"/>
    <m/>
    <m/>
    <m/>
    <x v="2"/>
  </r>
  <r>
    <s v="Exp3"/>
    <x v="248"/>
    <n v="232"/>
    <x v="1"/>
    <x v="8"/>
    <x v="9"/>
    <x v="22"/>
    <s v="None_16h"/>
    <x v="0"/>
    <n v="232"/>
    <x v="1"/>
    <n v="4"/>
    <n v="9"/>
    <n v="10"/>
    <n v="110"/>
    <m/>
    <n v="94"/>
    <n v="5"/>
    <n v="10"/>
    <m/>
    <s v="V"/>
    <n v="4"/>
    <n v="170.33333333333334"/>
    <n v="0.55185909980430525"/>
    <n v="9.5518590998043056"/>
    <n v="24"/>
    <m/>
    <m/>
    <m/>
    <x v="2"/>
  </r>
  <r>
    <s v="Exp3"/>
    <x v="248"/>
    <n v="232"/>
    <x v="1"/>
    <x v="8"/>
    <x v="9"/>
    <x v="22"/>
    <s v="None_16h"/>
    <x v="0"/>
    <m/>
    <x v="2"/>
    <n v="4"/>
    <n v="8"/>
    <n v="9"/>
    <n v="92"/>
    <n v="196"/>
    <n v="139"/>
    <n v="6"/>
    <n v="11"/>
    <m/>
    <s v="V"/>
    <n v="4"/>
    <n v="184.33333333333334"/>
    <n v="0.75406871609403248"/>
    <n v="8.7540687160940323"/>
    <n v="25"/>
    <m/>
    <m/>
    <m/>
    <x v="2"/>
  </r>
  <r>
    <s v="Exp3"/>
    <x v="248"/>
    <n v="232"/>
    <x v="1"/>
    <x v="8"/>
    <x v="9"/>
    <x v="22"/>
    <s v="None_16h"/>
    <x v="0"/>
    <m/>
    <x v="3"/>
    <n v="5"/>
    <n v="9"/>
    <n v="10"/>
    <n v="98"/>
    <n v="200"/>
    <n v="64"/>
    <n v="5"/>
    <n v="12"/>
    <m/>
    <s v="V"/>
    <n v="4"/>
    <n v="170.33333333333334"/>
    <n v="0.37573385518590996"/>
    <n v="9.37573385518591"/>
    <n v="26"/>
    <m/>
    <m/>
    <m/>
    <x v="2"/>
  </r>
  <r>
    <s v="Exp3"/>
    <x v="248"/>
    <n v="232"/>
    <x v="1"/>
    <x v="8"/>
    <x v="9"/>
    <x v="22"/>
    <s v="None_16h"/>
    <x v="0"/>
    <m/>
    <x v="4"/>
    <n v="2"/>
    <n v="8"/>
    <n v="9"/>
    <n v="95"/>
    <n v="190"/>
    <n v="78"/>
    <n v="4"/>
    <n v="8"/>
    <m/>
    <s v="V"/>
    <n v="4"/>
    <n v="184.33333333333334"/>
    <n v="0.42314647377938513"/>
    <n v="8.4231464737793846"/>
    <n v="20"/>
    <m/>
    <m/>
    <m/>
    <x v="2"/>
  </r>
  <r>
    <s v="Exp3"/>
    <x v="249"/>
    <n v="42"/>
    <x v="1"/>
    <x v="8"/>
    <x v="9"/>
    <x v="24"/>
    <s v="None_16h"/>
    <x v="0"/>
    <n v="42"/>
    <x v="1"/>
    <n v="8"/>
    <n v="9"/>
    <n v="10"/>
    <n v="117"/>
    <m/>
    <n v="173"/>
    <n v="5"/>
    <n v="12"/>
    <m/>
    <s v="V"/>
    <m/>
    <n v="170.33333333333334"/>
    <n v="1.0156555772994129"/>
    <n v="10.015655577299412"/>
    <n v="26"/>
    <m/>
    <m/>
    <m/>
    <x v="2"/>
  </r>
  <r>
    <s v="Exp3"/>
    <x v="249"/>
    <n v="42"/>
    <x v="1"/>
    <x v="8"/>
    <x v="9"/>
    <x v="24"/>
    <s v="None_16h"/>
    <x v="0"/>
    <m/>
    <x v="2"/>
    <n v="5"/>
    <n v="10"/>
    <n v="11"/>
    <n v="120"/>
    <n v="198"/>
    <n v="133"/>
    <n v="5"/>
    <n v="14"/>
    <m/>
    <s v="V"/>
    <m/>
    <n v="200"/>
    <n v="0.66500000000000004"/>
    <n v="10.664999999999999"/>
    <n v="29"/>
    <m/>
    <m/>
    <m/>
    <x v="2"/>
  </r>
  <r>
    <s v="Exp3"/>
    <x v="249"/>
    <n v="42"/>
    <x v="1"/>
    <x v="8"/>
    <x v="9"/>
    <x v="24"/>
    <s v="None_16h"/>
    <x v="0"/>
    <m/>
    <x v="3"/>
    <n v="6"/>
    <n v="10"/>
    <n v="11"/>
    <n v="127"/>
    <n v="187"/>
    <n v="70"/>
    <n v="5"/>
    <n v="11"/>
    <m/>
    <s v="V"/>
    <m/>
    <n v="200"/>
    <n v="0.35"/>
    <n v="10.35"/>
    <n v="26"/>
    <m/>
    <m/>
    <m/>
    <x v="2"/>
  </r>
  <r>
    <s v="Exp3"/>
    <x v="249"/>
    <n v="42"/>
    <x v="1"/>
    <x v="8"/>
    <x v="9"/>
    <x v="24"/>
    <s v="None_16h"/>
    <x v="0"/>
    <m/>
    <x v="4"/>
    <n v="5"/>
    <n v="8"/>
    <n v="9"/>
    <n v="115"/>
    <n v="142"/>
    <n v="108"/>
    <n v="5"/>
    <n v="12"/>
    <m/>
    <s v="V"/>
    <m/>
    <n v="184.33333333333334"/>
    <n v="0.58589511754068713"/>
    <n v="8.5858951175406872"/>
    <n v="25"/>
    <m/>
    <m/>
    <m/>
    <x v="2"/>
  </r>
  <r>
    <s v="Exp3"/>
    <x v="250"/>
    <n v="151"/>
    <x v="1"/>
    <x v="8"/>
    <x v="9"/>
    <x v="24"/>
    <s v="None_16h"/>
    <x v="0"/>
    <n v="151"/>
    <x v="1"/>
    <n v="7"/>
    <n v="9"/>
    <n v="10"/>
    <n v="122"/>
    <m/>
    <n v="170"/>
    <n v="5"/>
    <n v="12"/>
    <m/>
    <s v="V"/>
    <m/>
    <n v="170.33333333333334"/>
    <n v="0.99804305283757333"/>
    <n v="9.9980430528375734"/>
    <n v="26"/>
    <m/>
    <m/>
    <m/>
    <x v="2"/>
  </r>
  <r>
    <s v="Exp3"/>
    <x v="250"/>
    <n v="151"/>
    <x v="1"/>
    <x v="8"/>
    <x v="9"/>
    <x v="24"/>
    <s v="None_16h"/>
    <x v="0"/>
    <m/>
    <x v="2"/>
    <n v="14"/>
    <n v="10"/>
    <n v="11"/>
    <n v="128"/>
    <n v="126"/>
    <n v="78"/>
    <n v="4"/>
    <n v="14"/>
    <m/>
    <s v="V"/>
    <m/>
    <n v="200"/>
    <n v="0.39"/>
    <n v="10.39"/>
    <n v="28"/>
    <m/>
    <m/>
    <m/>
    <x v="2"/>
  </r>
  <r>
    <s v="Exp3"/>
    <x v="250"/>
    <n v="151"/>
    <x v="1"/>
    <x v="8"/>
    <x v="9"/>
    <x v="24"/>
    <s v="None_16h"/>
    <x v="0"/>
    <m/>
    <x v="3"/>
    <n v="6"/>
    <n v="9"/>
    <n v="10"/>
    <n v="120"/>
    <n v="220"/>
    <n v="171"/>
    <n v="5"/>
    <n v="10"/>
    <m/>
    <s v="V"/>
    <m/>
    <n v="170.33333333333334"/>
    <n v="1.0039138943248531"/>
    <n v="10.003913894324853"/>
    <n v="24"/>
    <m/>
    <m/>
    <m/>
    <x v="2"/>
  </r>
  <r>
    <s v="Exp3"/>
    <x v="250"/>
    <n v="151"/>
    <x v="1"/>
    <x v="8"/>
    <x v="9"/>
    <x v="24"/>
    <s v="None_16h"/>
    <x v="0"/>
    <m/>
    <x v="4"/>
    <n v="2"/>
    <n v="9"/>
    <n v="10"/>
    <n v="115"/>
    <n v="153"/>
    <n v="171"/>
    <n v="6"/>
    <n v="10"/>
    <m/>
    <s v="V"/>
    <m/>
    <n v="170.33333333333334"/>
    <n v="1.0039138943248531"/>
    <n v="10.003913894324853"/>
    <n v="25"/>
    <m/>
    <m/>
    <m/>
    <x v="2"/>
  </r>
  <r>
    <s v="Exp3"/>
    <x v="251"/>
    <n v="271"/>
    <x v="1"/>
    <x v="8"/>
    <x v="9"/>
    <x v="24"/>
    <s v="None_16h"/>
    <x v="0"/>
    <n v="271"/>
    <x v="1"/>
    <n v="8"/>
    <n v="8"/>
    <n v="9"/>
    <n v="125"/>
    <m/>
    <n v="180"/>
    <n v="5"/>
    <n v="13"/>
    <m/>
    <s v="V"/>
    <m/>
    <n v="184.33333333333334"/>
    <n v="0.97649186256781184"/>
    <n v="8.9764918625678121"/>
    <n v="26"/>
    <m/>
    <m/>
    <m/>
    <x v="2"/>
  </r>
  <r>
    <s v="Exp3"/>
    <x v="251"/>
    <n v="271"/>
    <x v="1"/>
    <x v="8"/>
    <x v="9"/>
    <x v="24"/>
    <s v="None_16h"/>
    <x v="0"/>
    <m/>
    <x v="2"/>
    <n v="9"/>
    <n v="9"/>
    <n v="10"/>
    <n v="97"/>
    <n v="163"/>
    <n v="158"/>
    <n v="4"/>
    <n v="12"/>
    <m/>
    <s v="V"/>
    <m/>
    <n v="170.33333333333334"/>
    <n v="0.92759295499021521"/>
    <n v="9.9275929549902155"/>
    <n v="25"/>
    <m/>
    <m/>
    <m/>
    <x v="2"/>
  </r>
  <r>
    <s v="Exp3"/>
    <x v="251"/>
    <n v="271"/>
    <x v="1"/>
    <x v="8"/>
    <x v="9"/>
    <x v="24"/>
    <s v="None_16h"/>
    <x v="0"/>
    <m/>
    <x v="3"/>
    <n v="8"/>
    <n v="9"/>
    <n v="10"/>
    <n v="115"/>
    <n v="180"/>
    <n v="72"/>
    <n v="6"/>
    <n v="10"/>
    <m/>
    <s v="V"/>
    <m/>
    <n v="170.33333333333334"/>
    <n v="0.4227005870841487"/>
    <n v="9.4227005870841491"/>
    <n v="25"/>
    <m/>
    <m/>
    <m/>
    <x v="2"/>
  </r>
  <r>
    <s v="Exp3"/>
    <x v="251"/>
    <n v="271"/>
    <x v="1"/>
    <x v="8"/>
    <x v="9"/>
    <x v="24"/>
    <s v="None_16h"/>
    <x v="0"/>
    <m/>
    <x v="4"/>
    <n v="3"/>
    <n v="8"/>
    <n v="9"/>
    <n v="118"/>
    <n v="182"/>
    <n v="155"/>
    <n v="5"/>
    <n v="10"/>
    <m/>
    <s v="V"/>
    <m/>
    <n v="184.33333333333334"/>
    <n v="0.84086799276672686"/>
    <n v="8.8408679927667269"/>
    <n v="23"/>
    <m/>
    <m/>
    <m/>
    <x v="2"/>
  </r>
  <r>
    <s v="Exp3"/>
    <x v="252"/>
    <n v="12"/>
    <x v="1"/>
    <x v="8"/>
    <x v="9"/>
    <x v="25"/>
    <s v="None_16h"/>
    <x v="0"/>
    <n v="12"/>
    <x v="1"/>
    <n v="2"/>
    <n v="12"/>
    <n v="13"/>
    <m/>
    <m/>
    <m/>
    <n v="4"/>
    <n v="16"/>
    <n v="10"/>
    <s v="DR nearly TS"/>
    <n v="1"/>
    <n v="180"/>
    <n v="0"/>
    <n v="12"/>
    <n v="32"/>
    <m/>
    <m/>
    <m/>
    <x v="2"/>
  </r>
  <r>
    <s v="Exp3"/>
    <x v="252"/>
    <n v="12"/>
    <x v="1"/>
    <x v="8"/>
    <x v="9"/>
    <x v="25"/>
    <s v="None_16h"/>
    <x v="0"/>
    <m/>
    <x v="2"/>
    <s v="&gt;10"/>
    <n v="13"/>
    <n v="14"/>
    <n v="150"/>
    <n v="180"/>
    <n v="80"/>
    <n v="3"/>
    <n v="16"/>
    <n v="30"/>
    <s v="TS"/>
    <n v="2"/>
    <n v="220"/>
    <n v="0.36363636363636365"/>
    <n v="13.363636363636363"/>
    <n v="32"/>
    <n v="200"/>
    <n v="200"/>
    <n v="210"/>
    <x v="2"/>
  </r>
  <r>
    <s v="Exp3"/>
    <x v="252"/>
    <n v="12"/>
    <x v="1"/>
    <x v="8"/>
    <x v="9"/>
    <x v="25"/>
    <s v="None_16h"/>
    <x v="0"/>
    <m/>
    <x v="3"/>
    <m/>
    <n v="13"/>
    <n v="14"/>
    <n v="120"/>
    <n v="170"/>
    <n v="60"/>
    <n v="4"/>
    <n v="15"/>
    <m/>
    <s v="DR nearly TS"/>
    <n v="0"/>
    <n v="220"/>
    <n v="0.27272727272727271"/>
    <n v="13.272727272727273"/>
    <n v="32"/>
    <n v="180"/>
    <m/>
    <m/>
    <x v="2"/>
  </r>
  <r>
    <s v="Exp3"/>
    <x v="253"/>
    <n v="27"/>
    <x v="1"/>
    <x v="8"/>
    <x v="9"/>
    <x v="25"/>
    <s v="None_16h"/>
    <x v="0"/>
    <n v="27"/>
    <x v="1"/>
    <n v="7"/>
    <n v="14"/>
    <n v="15"/>
    <n v="150"/>
    <n v="220"/>
    <n v="20"/>
    <n v="3"/>
    <n v="21"/>
    <n v="20"/>
    <s v="TS nearly"/>
    <n v="1"/>
    <n v="220"/>
    <n v="9.0909090909090912E-2"/>
    <n v="14.090909090909092"/>
    <n v="38"/>
    <n v="220"/>
    <n v="230"/>
    <n v="210"/>
    <x v="2"/>
  </r>
  <r>
    <s v="Exp3"/>
    <x v="253"/>
    <n v="27"/>
    <x v="1"/>
    <x v="8"/>
    <x v="9"/>
    <x v="25"/>
    <s v="None_16h"/>
    <x v="0"/>
    <m/>
    <x v="2"/>
    <n v="5"/>
    <n v="13"/>
    <n v="14"/>
    <n v="150"/>
    <m/>
    <n v="210"/>
    <n v="3"/>
    <n v="16"/>
    <n v="20"/>
    <s v="TS nearly"/>
    <n v="1"/>
    <n v="220"/>
    <n v="0.95454545454545459"/>
    <n v="13.954545454545455"/>
    <n v="32"/>
    <n v="230"/>
    <n v="220"/>
    <n v="230"/>
    <x v="2"/>
  </r>
  <r>
    <s v="Exp3"/>
    <x v="253"/>
    <n v="27"/>
    <x v="1"/>
    <x v="8"/>
    <x v="9"/>
    <x v="25"/>
    <s v="None_16h"/>
    <x v="0"/>
    <m/>
    <x v="3"/>
    <n v="4"/>
    <n v="13"/>
    <n v="14"/>
    <n v="150"/>
    <n v="240"/>
    <n v="70"/>
    <n v="4"/>
    <n v="16"/>
    <n v="20"/>
    <s v="TS nearly"/>
    <n v="1"/>
    <n v="220"/>
    <n v="0.31818181818181818"/>
    <n v="13.318181818181818"/>
    <n v="33"/>
    <n v="240"/>
    <n v="230"/>
    <n v="240"/>
    <x v="2"/>
  </r>
  <r>
    <s v="Exp3"/>
    <x v="253"/>
    <n v="27"/>
    <x v="1"/>
    <x v="8"/>
    <x v="9"/>
    <x v="25"/>
    <s v="None_16h"/>
    <x v="0"/>
    <m/>
    <x v="4"/>
    <n v="5"/>
    <n v="13"/>
    <n v="14"/>
    <n v="150"/>
    <n v="240"/>
    <n v="120"/>
    <n v="4"/>
    <n v="18"/>
    <n v="30"/>
    <s v="TS nearly"/>
    <n v="2"/>
    <n v="220"/>
    <n v="0.54545454545454541"/>
    <n v="13.545454545454545"/>
    <n v="35"/>
    <n v="240"/>
    <n v="250"/>
    <m/>
    <x v="2"/>
  </r>
  <r>
    <s v="Exp3"/>
    <x v="254"/>
    <n v="318"/>
    <x v="1"/>
    <x v="8"/>
    <x v="9"/>
    <x v="25"/>
    <s v="None_16h"/>
    <x v="0"/>
    <n v="318"/>
    <x v="1"/>
    <n v="5"/>
    <n v="12"/>
    <n v="13"/>
    <n v="160"/>
    <n v="180"/>
    <n v="45"/>
    <n v="4"/>
    <n v="17"/>
    <n v="15"/>
    <s v="TS"/>
    <n v="1"/>
    <n v="180"/>
    <n v="0.25"/>
    <n v="12.25"/>
    <n v="33"/>
    <n v="170"/>
    <n v="170"/>
    <n v="190"/>
    <x v="2"/>
  </r>
  <r>
    <s v="Exp3"/>
    <x v="254"/>
    <n v="318"/>
    <x v="1"/>
    <x v="8"/>
    <x v="9"/>
    <x v="25"/>
    <s v="None_16h"/>
    <x v="0"/>
    <m/>
    <x v="2"/>
    <n v="3"/>
    <n v="13"/>
    <n v="14"/>
    <n v="130"/>
    <n v="210"/>
    <n v="110"/>
    <n v="3"/>
    <n v="19"/>
    <n v="20"/>
    <s v="TS"/>
    <n v="1"/>
    <n v="220"/>
    <n v="0.5"/>
    <n v="13.5"/>
    <n v="35"/>
    <n v="180"/>
    <n v="190"/>
    <n v="190"/>
    <x v="2"/>
  </r>
  <r>
    <s v="Exp3"/>
    <x v="254"/>
    <n v="318"/>
    <x v="1"/>
    <x v="8"/>
    <x v="9"/>
    <x v="25"/>
    <s v="None_16h"/>
    <x v="0"/>
    <m/>
    <x v="3"/>
    <n v="3"/>
    <n v="12"/>
    <n v="13"/>
    <n v="150"/>
    <n v="180"/>
    <n v="130"/>
    <n v="3"/>
    <n v="17"/>
    <n v="20"/>
    <s v="TS"/>
    <n v="1"/>
    <n v="180"/>
    <n v="0.72222222222222221"/>
    <n v="12.722222222222221"/>
    <n v="32"/>
    <n v="180"/>
    <n v="180"/>
    <n v="170"/>
    <x v="2"/>
  </r>
  <r>
    <s v="Exp3"/>
    <x v="255"/>
    <n v="65"/>
    <x v="1"/>
    <x v="8"/>
    <x v="9"/>
    <x v="5"/>
    <s v="None_16h"/>
    <x v="0"/>
    <n v="65"/>
    <x v="1"/>
    <m/>
    <n v="19"/>
    <m/>
    <m/>
    <m/>
    <m/>
    <m/>
    <m/>
    <m/>
    <m/>
    <m/>
    <n v="220"/>
    <n v="0"/>
    <n v="19"/>
    <s v=""/>
    <m/>
    <m/>
    <m/>
    <x v="1"/>
  </r>
  <r>
    <s v="Exp3"/>
    <x v="255"/>
    <n v="65"/>
    <x v="1"/>
    <x v="8"/>
    <x v="9"/>
    <x v="5"/>
    <s v="None_16h"/>
    <x v="0"/>
    <m/>
    <x v="2"/>
    <m/>
    <n v="16"/>
    <m/>
    <m/>
    <m/>
    <m/>
    <m/>
    <m/>
    <m/>
    <m/>
    <m/>
    <n v="220"/>
    <n v="0"/>
    <n v="16"/>
    <s v=""/>
    <m/>
    <m/>
    <m/>
    <x v="1"/>
  </r>
  <r>
    <s v="Exp3"/>
    <x v="255"/>
    <n v="65"/>
    <x v="1"/>
    <x v="8"/>
    <x v="9"/>
    <x v="5"/>
    <s v="None_16h"/>
    <x v="0"/>
    <m/>
    <x v="3"/>
    <m/>
    <n v="16"/>
    <m/>
    <m/>
    <m/>
    <m/>
    <m/>
    <m/>
    <m/>
    <m/>
    <m/>
    <n v="220"/>
    <n v="0"/>
    <n v="16"/>
    <s v=""/>
    <m/>
    <m/>
    <m/>
    <x v="1"/>
  </r>
  <r>
    <s v="Exp3"/>
    <x v="256"/>
    <n v="90"/>
    <x v="1"/>
    <x v="8"/>
    <x v="9"/>
    <x v="5"/>
    <s v="None_16h"/>
    <x v="0"/>
    <n v="90"/>
    <x v="1"/>
    <m/>
    <n v="16"/>
    <m/>
    <n v="280"/>
    <m/>
    <m/>
    <m/>
    <n v="27"/>
    <m/>
    <m/>
    <n v="5"/>
    <n v="220"/>
    <n v="0"/>
    <n v="16"/>
    <n v="43"/>
    <m/>
    <m/>
    <m/>
    <x v="1"/>
  </r>
  <r>
    <s v="Exp3"/>
    <x v="256"/>
    <n v="90"/>
    <x v="1"/>
    <x v="8"/>
    <x v="9"/>
    <x v="5"/>
    <s v="None_16h"/>
    <x v="0"/>
    <m/>
    <x v="2"/>
    <m/>
    <n v="14"/>
    <m/>
    <n v="175"/>
    <m/>
    <m/>
    <m/>
    <m/>
    <m/>
    <m/>
    <m/>
    <n v="220"/>
    <n v="0"/>
    <n v="14"/>
    <s v=""/>
    <m/>
    <m/>
    <m/>
    <x v="1"/>
  </r>
  <r>
    <s v="Exp3"/>
    <x v="256"/>
    <n v="90"/>
    <x v="1"/>
    <x v="8"/>
    <x v="9"/>
    <x v="5"/>
    <s v="None_16h"/>
    <x v="0"/>
    <m/>
    <x v="3"/>
    <m/>
    <n v="17"/>
    <m/>
    <n v="245"/>
    <m/>
    <m/>
    <m/>
    <n v="21"/>
    <m/>
    <m/>
    <m/>
    <n v="220"/>
    <n v="0"/>
    <n v="17"/>
    <n v="38"/>
    <m/>
    <m/>
    <m/>
    <x v="1"/>
  </r>
  <r>
    <s v="Exp3"/>
    <x v="257"/>
    <n v="135"/>
    <x v="1"/>
    <x v="8"/>
    <x v="9"/>
    <x v="5"/>
    <s v="None_16h"/>
    <x v="0"/>
    <n v="135"/>
    <x v="1"/>
    <m/>
    <n v="14"/>
    <m/>
    <m/>
    <m/>
    <m/>
    <m/>
    <m/>
    <m/>
    <m/>
    <m/>
    <n v="220"/>
    <n v="0"/>
    <n v="14"/>
    <s v=""/>
    <m/>
    <m/>
    <m/>
    <x v="1"/>
  </r>
  <r>
    <s v="Exp3"/>
    <x v="257"/>
    <n v="135"/>
    <x v="1"/>
    <x v="8"/>
    <x v="9"/>
    <x v="5"/>
    <s v="None_16h"/>
    <x v="0"/>
    <m/>
    <x v="2"/>
    <m/>
    <n v="14"/>
    <m/>
    <m/>
    <m/>
    <m/>
    <m/>
    <m/>
    <m/>
    <m/>
    <m/>
    <n v="220"/>
    <n v="0"/>
    <n v="14"/>
    <s v=""/>
    <m/>
    <m/>
    <m/>
    <x v="1"/>
  </r>
  <r>
    <s v="Exp3"/>
    <x v="257"/>
    <n v="135"/>
    <x v="1"/>
    <x v="8"/>
    <x v="9"/>
    <x v="5"/>
    <s v="None_16h"/>
    <x v="0"/>
    <m/>
    <x v="3"/>
    <m/>
    <n v="13"/>
    <m/>
    <m/>
    <m/>
    <m/>
    <m/>
    <m/>
    <m/>
    <m/>
    <m/>
    <n v="220"/>
    <n v="0"/>
    <n v="13"/>
    <s v=""/>
    <m/>
    <m/>
    <m/>
    <x v="1"/>
  </r>
  <r>
    <s v="Exp3"/>
    <x v="257"/>
    <n v="135"/>
    <x v="1"/>
    <x v="8"/>
    <x v="9"/>
    <x v="5"/>
    <s v="None_16h"/>
    <x v="0"/>
    <m/>
    <x v="4"/>
    <m/>
    <n v="18"/>
    <m/>
    <m/>
    <m/>
    <m/>
    <m/>
    <m/>
    <m/>
    <m/>
    <m/>
    <n v="220"/>
    <n v="0"/>
    <n v="18"/>
    <s v=""/>
    <m/>
    <m/>
    <m/>
    <x v="1"/>
  </r>
  <r>
    <s v="Exp3"/>
    <x v="258"/>
    <n v="172"/>
    <x v="1"/>
    <x v="8"/>
    <x v="9"/>
    <x v="5"/>
    <s v="None_16h"/>
    <x v="0"/>
    <n v="172"/>
    <x v="1"/>
    <m/>
    <n v="16"/>
    <m/>
    <n v="267"/>
    <m/>
    <m/>
    <m/>
    <n v="25"/>
    <m/>
    <m/>
    <n v="6"/>
    <n v="220"/>
    <n v="0"/>
    <n v="16"/>
    <n v="41"/>
    <m/>
    <m/>
    <m/>
    <x v="1"/>
  </r>
  <r>
    <s v="Exp3"/>
    <x v="258"/>
    <n v="172"/>
    <x v="1"/>
    <x v="8"/>
    <x v="9"/>
    <x v="5"/>
    <s v="None_16h"/>
    <x v="0"/>
    <m/>
    <x v="2"/>
    <m/>
    <n v="17"/>
    <m/>
    <m/>
    <m/>
    <m/>
    <m/>
    <m/>
    <m/>
    <m/>
    <m/>
    <n v="220"/>
    <n v="0"/>
    <n v="17"/>
    <s v=""/>
    <m/>
    <m/>
    <m/>
    <x v="1"/>
  </r>
  <r>
    <s v="Exp3"/>
    <x v="258"/>
    <n v="172"/>
    <x v="1"/>
    <x v="8"/>
    <x v="9"/>
    <x v="5"/>
    <s v="None_16h"/>
    <x v="0"/>
    <m/>
    <x v="3"/>
    <m/>
    <n v="13"/>
    <m/>
    <m/>
    <m/>
    <m/>
    <m/>
    <m/>
    <m/>
    <m/>
    <m/>
    <n v="220"/>
    <n v="0"/>
    <n v="13"/>
    <s v=""/>
    <m/>
    <m/>
    <m/>
    <x v="1"/>
  </r>
  <r>
    <s v="Exp3"/>
    <x v="259"/>
    <n v="196"/>
    <x v="1"/>
    <x v="8"/>
    <x v="9"/>
    <x v="5"/>
    <s v="None_16h"/>
    <x v="0"/>
    <n v="196"/>
    <x v="1"/>
    <m/>
    <n v="12"/>
    <m/>
    <m/>
    <m/>
    <m/>
    <m/>
    <m/>
    <m/>
    <m/>
    <m/>
    <n v="180"/>
    <n v="0"/>
    <n v="12"/>
    <s v=""/>
    <m/>
    <m/>
    <m/>
    <x v="1"/>
  </r>
  <r>
    <s v="Exp3"/>
    <x v="259"/>
    <n v="196"/>
    <x v="1"/>
    <x v="8"/>
    <x v="9"/>
    <x v="5"/>
    <s v="None_16h"/>
    <x v="0"/>
    <m/>
    <x v="2"/>
    <m/>
    <n v="17"/>
    <m/>
    <n v="340"/>
    <m/>
    <m/>
    <m/>
    <n v="18"/>
    <m/>
    <m/>
    <n v="6"/>
    <n v="220"/>
    <n v="0"/>
    <n v="17"/>
    <n v="35"/>
    <m/>
    <m/>
    <m/>
    <x v="1"/>
  </r>
  <r>
    <s v="Exp3"/>
    <x v="259"/>
    <n v="196"/>
    <x v="1"/>
    <x v="8"/>
    <x v="9"/>
    <x v="5"/>
    <s v="None_16h"/>
    <x v="0"/>
    <m/>
    <x v="3"/>
    <m/>
    <n v="10"/>
    <m/>
    <n v="260"/>
    <m/>
    <m/>
    <m/>
    <n v="14"/>
    <m/>
    <m/>
    <n v="4"/>
    <n v="200"/>
    <n v="0"/>
    <n v="10"/>
    <n v="24"/>
    <m/>
    <m/>
    <m/>
    <x v="1"/>
  </r>
  <r>
    <s v="Exp3"/>
    <x v="260"/>
    <n v="240"/>
    <x v="1"/>
    <x v="8"/>
    <x v="9"/>
    <x v="5"/>
    <s v="None_16h"/>
    <x v="0"/>
    <n v="240"/>
    <x v="1"/>
    <m/>
    <n v="15"/>
    <m/>
    <n v="370"/>
    <m/>
    <m/>
    <m/>
    <n v="22"/>
    <m/>
    <m/>
    <n v="5"/>
    <n v="220"/>
    <n v="0"/>
    <n v="15"/>
    <n v="37"/>
    <m/>
    <m/>
    <m/>
    <x v="1"/>
  </r>
  <r>
    <s v="Exp3"/>
    <x v="260"/>
    <n v="240"/>
    <x v="1"/>
    <x v="8"/>
    <x v="9"/>
    <x v="5"/>
    <s v="None_16h"/>
    <x v="0"/>
    <m/>
    <x v="2"/>
    <m/>
    <n v="9"/>
    <m/>
    <n v="223"/>
    <m/>
    <m/>
    <m/>
    <n v="13"/>
    <m/>
    <m/>
    <m/>
    <n v="170.33333333333334"/>
    <n v="0"/>
    <n v="9"/>
    <n v="22"/>
    <m/>
    <m/>
    <m/>
    <x v="1"/>
  </r>
  <r>
    <s v="Exp3"/>
    <x v="260"/>
    <n v="240"/>
    <x v="1"/>
    <x v="8"/>
    <x v="9"/>
    <x v="5"/>
    <s v="None_16h"/>
    <x v="0"/>
    <m/>
    <x v="3"/>
    <m/>
    <n v="8"/>
    <m/>
    <m/>
    <m/>
    <m/>
    <m/>
    <m/>
    <m/>
    <m/>
    <m/>
    <n v="184.33333333333334"/>
    <n v="0"/>
    <n v="8"/>
    <s v=""/>
    <m/>
    <m/>
    <m/>
    <x v="1"/>
  </r>
  <r>
    <s v="Exp3"/>
    <x v="261"/>
    <n v="333"/>
    <x v="1"/>
    <x v="8"/>
    <x v="9"/>
    <x v="5"/>
    <s v="None_16h"/>
    <x v="0"/>
    <n v="333"/>
    <x v="1"/>
    <m/>
    <n v="15"/>
    <m/>
    <n v="335"/>
    <m/>
    <m/>
    <m/>
    <n v="15"/>
    <m/>
    <m/>
    <n v="5"/>
    <n v="220"/>
    <n v="0"/>
    <n v="15"/>
    <n v="30"/>
    <m/>
    <m/>
    <m/>
    <x v="1"/>
  </r>
  <r>
    <s v="Exp3"/>
    <x v="261"/>
    <n v="333"/>
    <x v="1"/>
    <x v="8"/>
    <x v="9"/>
    <x v="5"/>
    <s v="None_16h"/>
    <x v="0"/>
    <m/>
    <x v="2"/>
    <m/>
    <n v="14"/>
    <m/>
    <m/>
    <m/>
    <m/>
    <m/>
    <m/>
    <m/>
    <m/>
    <m/>
    <n v="220"/>
    <n v="0"/>
    <n v="14"/>
    <s v=""/>
    <m/>
    <m/>
    <m/>
    <x v="1"/>
  </r>
  <r>
    <s v="Exp3"/>
    <x v="261"/>
    <n v="333"/>
    <x v="1"/>
    <x v="8"/>
    <x v="9"/>
    <x v="5"/>
    <s v="None_16h"/>
    <x v="0"/>
    <m/>
    <x v="3"/>
    <m/>
    <n v="19"/>
    <m/>
    <n v="318"/>
    <m/>
    <m/>
    <m/>
    <n v="27"/>
    <m/>
    <m/>
    <m/>
    <n v="220"/>
    <n v="0"/>
    <n v="19"/>
    <n v="46"/>
    <m/>
    <m/>
    <m/>
    <x v="1"/>
  </r>
  <r>
    <s v="Exp3"/>
    <x v="262"/>
    <n v="195"/>
    <x v="1"/>
    <x v="8"/>
    <x v="9"/>
    <x v="10"/>
    <s v="None_16h"/>
    <x v="0"/>
    <n v="195"/>
    <x v="1"/>
    <m/>
    <n v="13"/>
    <m/>
    <n v="250"/>
    <m/>
    <m/>
    <m/>
    <n v="16"/>
    <m/>
    <m/>
    <n v="6"/>
    <n v="220"/>
    <n v="0"/>
    <n v="13"/>
    <n v="29"/>
    <m/>
    <m/>
    <m/>
    <x v="1"/>
  </r>
  <r>
    <s v="Exp3"/>
    <x v="262"/>
    <n v="195"/>
    <x v="1"/>
    <x v="8"/>
    <x v="9"/>
    <x v="10"/>
    <s v="None_16h"/>
    <x v="0"/>
    <m/>
    <x v="2"/>
    <m/>
    <n v="17"/>
    <m/>
    <m/>
    <m/>
    <m/>
    <m/>
    <m/>
    <m/>
    <m/>
    <m/>
    <n v="220"/>
    <n v="0"/>
    <n v="17"/>
    <s v=""/>
    <m/>
    <m/>
    <m/>
    <x v="1"/>
  </r>
  <r>
    <s v="Exp3"/>
    <x v="263"/>
    <n v="228"/>
    <x v="1"/>
    <x v="8"/>
    <x v="9"/>
    <x v="10"/>
    <s v="None_16h"/>
    <x v="0"/>
    <n v="228"/>
    <x v="1"/>
    <m/>
    <n v="16"/>
    <m/>
    <n v="265"/>
    <m/>
    <m/>
    <m/>
    <n v="17"/>
    <m/>
    <m/>
    <n v="6"/>
    <n v="220"/>
    <n v="0"/>
    <n v="16"/>
    <n v="33"/>
    <m/>
    <m/>
    <m/>
    <x v="1"/>
  </r>
  <r>
    <s v="Exp3"/>
    <x v="263"/>
    <n v="228"/>
    <x v="1"/>
    <x v="8"/>
    <x v="9"/>
    <x v="10"/>
    <s v="None_16h"/>
    <x v="0"/>
    <m/>
    <x v="2"/>
    <m/>
    <n v="15"/>
    <m/>
    <n v="245"/>
    <m/>
    <m/>
    <m/>
    <n v="23"/>
    <m/>
    <m/>
    <n v="5"/>
    <n v="220"/>
    <n v="0"/>
    <n v="15"/>
    <n v="38"/>
    <m/>
    <m/>
    <m/>
    <x v="1"/>
  </r>
  <r>
    <s v="Exp3"/>
    <x v="263"/>
    <n v="228"/>
    <x v="1"/>
    <x v="8"/>
    <x v="9"/>
    <x v="10"/>
    <s v="None_16h"/>
    <x v="0"/>
    <m/>
    <x v="3"/>
    <m/>
    <n v="19"/>
    <m/>
    <m/>
    <m/>
    <m/>
    <m/>
    <m/>
    <m/>
    <m/>
    <m/>
    <n v="220"/>
    <n v="0"/>
    <n v="19"/>
    <s v=""/>
    <m/>
    <m/>
    <m/>
    <x v="1"/>
  </r>
  <r>
    <s v="Exp3"/>
    <x v="264"/>
    <n v="31"/>
    <x v="1"/>
    <x v="8"/>
    <x v="11"/>
    <x v="15"/>
    <s v="None_16h"/>
    <x v="0"/>
    <n v="31"/>
    <x v="1"/>
    <n v="0"/>
    <n v="1"/>
    <n v="2"/>
    <m/>
    <m/>
    <m/>
    <n v="3"/>
    <n v="5"/>
    <m/>
    <s v="V"/>
    <m/>
    <n v="172"/>
    <n v="0.78394409208362692"/>
    <n v="1.7839440920836269"/>
    <n v="9"/>
    <m/>
    <m/>
    <m/>
    <x v="2"/>
  </r>
  <r>
    <s v="Exp3"/>
    <x v="264"/>
    <n v="31"/>
    <x v="1"/>
    <x v="8"/>
    <x v="11"/>
    <x v="15"/>
    <s v="None_16h"/>
    <x v="0"/>
    <m/>
    <x v="2"/>
    <n v="0"/>
    <n v="0"/>
    <n v="2"/>
    <m/>
    <m/>
    <n v="130"/>
    <n v="4"/>
    <n v="5"/>
    <m/>
    <s v="V"/>
    <m/>
    <n v="165"/>
    <n v="0.78787878787878785"/>
    <n v="0.78787878787878785"/>
    <n v="9"/>
    <m/>
    <m/>
    <m/>
    <x v="2"/>
  </r>
  <r>
    <s v="Exp3"/>
    <x v="264"/>
    <n v="31"/>
    <x v="1"/>
    <x v="8"/>
    <x v="11"/>
    <x v="15"/>
    <s v="None_16h"/>
    <x v="0"/>
    <m/>
    <x v="3"/>
    <n v="0"/>
    <n v="1"/>
    <n v="2"/>
    <m/>
    <m/>
    <n v="132"/>
    <m/>
    <m/>
    <m/>
    <m/>
    <m/>
    <n v="172"/>
    <n v="0.76744186046511631"/>
    <n v="1.7674418604651163"/>
    <s v=""/>
    <m/>
    <m/>
    <m/>
    <x v="2"/>
  </r>
  <r>
    <s v="Exp3"/>
    <x v="264"/>
    <n v="31"/>
    <x v="1"/>
    <x v="8"/>
    <x v="11"/>
    <x v="15"/>
    <s v="None_16h"/>
    <x v="0"/>
    <m/>
    <x v="4"/>
    <n v="0"/>
    <n v="1"/>
    <n v="2"/>
    <m/>
    <m/>
    <n v="137"/>
    <m/>
    <m/>
    <m/>
    <m/>
    <m/>
    <n v="172"/>
    <n v="0.79651162790697672"/>
    <n v="1.7965116279069768"/>
    <s v=""/>
    <m/>
    <m/>
    <m/>
    <x v="2"/>
  </r>
  <r>
    <s v="Exp3"/>
    <x v="265"/>
    <n v="211"/>
    <x v="1"/>
    <x v="8"/>
    <x v="11"/>
    <x v="15"/>
    <s v="None_16h"/>
    <x v="0"/>
    <n v="211"/>
    <x v="1"/>
    <n v="0"/>
    <n v="1"/>
    <n v="2"/>
    <m/>
    <m/>
    <m/>
    <n v="3"/>
    <n v="3"/>
    <m/>
    <s v="V"/>
    <m/>
    <n v="172"/>
    <n v="0.72371388301620865"/>
    <n v="1.7237138830162086"/>
    <n v="7"/>
    <m/>
    <m/>
    <m/>
    <x v="2"/>
  </r>
  <r>
    <s v="Exp3"/>
    <x v="265"/>
    <n v="211"/>
    <x v="1"/>
    <x v="8"/>
    <x v="11"/>
    <x v="15"/>
    <s v="None_16h"/>
    <x v="0"/>
    <m/>
    <x v="2"/>
    <n v="0"/>
    <n v="1"/>
    <n v="2"/>
    <m/>
    <m/>
    <n v="117"/>
    <n v="3"/>
    <n v="3"/>
    <m/>
    <s v="V"/>
    <m/>
    <n v="172"/>
    <n v="0.68023255813953487"/>
    <n v="1.6802325581395348"/>
    <n v="7"/>
    <m/>
    <m/>
    <m/>
    <x v="2"/>
  </r>
  <r>
    <s v="Exp3"/>
    <x v="265"/>
    <n v="211"/>
    <x v="1"/>
    <x v="8"/>
    <x v="11"/>
    <x v="15"/>
    <s v="None_16h"/>
    <x v="0"/>
    <m/>
    <x v="3"/>
    <n v="0"/>
    <n v="0"/>
    <n v="2"/>
    <m/>
    <m/>
    <n v="120"/>
    <m/>
    <m/>
    <m/>
    <m/>
    <m/>
    <n v="165"/>
    <n v="0.72727272727272729"/>
    <n v="0.72727272727272729"/>
    <s v=""/>
    <m/>
    <m/>
    <m/>
    <x v="2"/>
  </r>
  <r>
    <s v="Exp3"/>
    <x v="265"/>
    <n v="211"/>
    <x v="1"/>
    <x v="8"/>
    <x v="11"/>
    <x v="15"/>
    <s v="None_16h"/>
    <x v="0"/>
    <m/>
    <x v="4"/>
    <n v="0"/>
    <n v="0"/>
    <n v="2"/>
    <m/>
    <m/>
    <n v="126"/>
    <m/>
    <m/>
    <m/>
    <m/>
    <m/>
    <n v="165"/>
    <n v="0.76363636363636367"/>
    <n v="0.76363636363636367"/>
    <s v=""/>
    <m/>
    <m/>
    <m/>
    <x v="2"/>
  </r>
  <r>
    <s v="Exp3"/>
    <x v="266"/>
    <n v="235"/>
    <x v="1"/>
    <x v="8"/>
    <x v="11"/>
    <x v="15"/>
    <s v="None_16h"/>
    <x v="0"/>
    <n v="235"/>
    <x v="1"/>
    <n v="0"/>
    <n v="1"/>
    <n v="2"/>
    <m/>
    <m/>
    <m/>
    <n v="3"/>
    <n v="3"/>
    <m/>
    <s v="V"/>
    <m/>
    <n v="172"/>
    <n v="0.73255813953488369"/>
    <n v="1.7325581395348837"/>
    <n v="7"/>
    <m/>
    <m/>
    <m/>
    <x v="2"/>
  </r>
  <r>
    <s v="Exp3"/>
    <x v="266"/>
    <n v="235"/>
    <x v="1"/>
    <x v="8"/>
    <x v="11"/>
    <x v="15"/>
    <s v="None_16h"/>
    <x v="0"/>
    <m/>
    <x v="2"/>
    <n v="0"/>
    <n v="1"/>
    <n v="2"/>
    <m/>
    <m/>
    <n v="128"/>
    <n v="3"/>
    <n v="2"/>
    <m/>
    <s v="V"/>
    <m/>
    <n v="172"/>
    <n v="0.7441860465116279"/>
    <n v="1.7441860465116279"/>
    <n v="6"/>
    <m/>
    <m/>
    <m/>
    <x v="2"/>
  </r>
  <r>
    <s v="Exp3"/>
    <x v="266"/>
    <n v="235"/>
    <x v="1"/>
    <x v="8"/>
    <x v="11"/>
    <x v="15"/>
    <s v="None_16h"/>
    <x v="0"/>
    <m/>
    <x v="3"/>
    <n v="0"/>
    <n v="1"/>
    <n v="2"/>
    <m/>
    <m/>
    <n v="123"/>
    <m/>
    <m/>
    <m/>
    <m/>
    <m/>
    <n v="172"/>
    <n v="0.71511627906976749"/>
    <n v="1.7151162790697674"/>
    <s v=""/>
    <m/>
    <m/>
    <m/>
    <x v="2"/>
  </r>
  <r>
    <s v="Exp3"/>
    <x v="266"/>
    <n v="235"/>
    <x v="1"/>
    <x v="8"/>
    <x v="11"/>
    <x v="15"/>
    <s v="None_16h"/>
    <x v="0"/>
    <m/>
    <x v="4"/>
    <n v="0"/>
    <n v="1"/>
    <n v="2"/>
    <m/>
    <m/>
    <n v="127"/>
    <m/>
    <m/>
    <m/>
    <m/>
    <m/>
    <n v="172"/>
    <n v="0.73837209302325579"/>
    <n v="1.7383720930232558"/>
    <s v=""/>
    <m/>
    <m/>
    <m/>
    <x v="2"/>
  </r>
  <r>
    <s v="Exp3"/>
    <x v="267"/>
    <n v="55"/>
    <x v="1"/>
    <x v="8"/>
    <x v="11"/>
    <x v="16"/>
    <s v="None_16h"/>
    <x v="0"/>
    <n v="55"/>
    <x v="1"/>
    <n v="1"/>
    <n v="2"/>
    <n v="3"/>
    <n v="70"/>
    <m/>
    <m/>
    <n v="5"/>
    <n v="4"/>
    <m/>
    <s v="E"/>
    <m/>
    <n v="200"/>
    <n v="0.92833333333333334"/>
    <n v="2.9283333333333332"/>
    <n v="11"/>
    <m/>
    <m/>
    <m/>
    <x v="2"/>
  </r>
  <r>
    <s v="Exp3"/>
    <x v="267"/>
    <n v="55"/>
    <x v="1"/>
    <x v="8"/>
    <x v="11"/>
    <x v="16"/>
    <s v="None_16h"/>
    <x v="0"/>
    <m/>
    <x v="2"/>
    <n v="1"/>
    <n v="2"/>
    <n v="3"/>
    <n v="57"/>
    <n v="165"/>
    <n v="168"/>
    <n v="4"/>
    <n v="6"/>
    <m/>
    <s v="E"/>
    <m/>
    <n v="200"/>
    <n v="0.84"/>
    <n v="2.84"/>
    <n v="12"/>
    <m/>
    <m/>
    <m/>
    <x v="2"/>
  </r>
  <r>
    <s v="Exp3"/>
    <x v="267"/>
    <n v="55"/>
    <x v="1"/>
    <x v="8"/>
    <x v="11"/>
    <x v="16"/>
    <s v="None_16h"/>
    <x v="0"/>
    <m/>
    <x v="3"/>
    <n v="2"/>
    <n v="2"/>
    <n v="3"/>
    <n v="68"/>
    <n v="195"/>
    <n v="198"/>
    <n v="4"/>
    <n v="7"/>
    <m/>
    <s v="DR"/>
    <m/>
    <n v="200"/>
    <n v="0.99"/>
    <n v="2.99"/>
    <n v="13"/>
    <m/>
    <m/>
    <m/>
    <x v="2"/>
  </r>
  <r>
    <s v="Exp3"/>
    <x v="267"/>
    <n v="55"/>
    <x v="1"/>
    <x v="8"/>
    <x v="11"/>
    <x v="16"/>
    <s v="None_16h"/>
    <x v="0"/>
    <m/>
    <x v="4"/>
    <n v="1"/>
    <n v="2"/>
    <n v="3"/>
    <n v="57"/>
    <n v="171"/>
    <n v="191"/>
    <m/>
    <m/>
    <m/>
    <m/>
    <m/>
    <n v="200"/>
    <n v="0.95499999999999996"/>
    <n v="2.9550000000000001"/>
    <s v=""/>
    <m/>
    <m/>
    <m/>
    <x v="2"/>
  </r>
  <r>
    <s v="Exp3"/>
    <x v="268"/>
    <n v="213"/>
    <x v="1"/>
    <x v="8"/>
    <x v="11"/>
    <x v="16"/>
    <s v="None_16h"/>
    <x v="0"/>
    <n v="213"/>
    <x v="1"/>
    <n v="0"/>
    <n v="1"/>
    <n v="3"/>
    <n v="72"/>
    <m/>
    <n v="141"/>
    <n v="4"/>
    <m/>
    <m/>
    <s v="E"/>
    <m/>
    <n v="172"/>
    <n v="0.81976744186046513"/>
    <n v="1.8197674418604652"/>
    <s v=""/>
    <m/>
    <m/>
    <m/>
    <x v="2"/>
  </r>
  <r>
    <s v="Exp3"/>
    <x v="268"/>
    <n v="213"/>
    <x v="1"/>
    <x v="8"/>
    <x v="11"/>
    <x v="16"/>
    <s v="None_16h"/>
    <x v="0"/>
    <m/>
    <x v="2"/>
    <n v="1"/>
    <n v="2"/>
    <n v="3"/>
    <n v="65"/>
    <n v="185"/>
    <n v="184"/>
    <n v="4"/>
    <n v="7"/>
    <m/>
    <s v="E"/>
    <m/>
    <n v="200"/>
    <n v="0.92"/>
    <n v="2.92"/>
    <n v="13"/>
    <m/>
    <m/>
    <m/>
    <x v="2"/>
  </r>
  <r>
    <s v="Exp3"/>
    <x v="268"/>
    <n v="213"/>
    <x v="1"/>
    <x v="8"/>
    <x v="11"/>
    <x v="16"/>
    <s v="None_16h"/>
    <x v="0"/>
    <m/>
    <x v="3"/>
    <n v="1"/>
    <n v="2"/>
    <n v="3"/>
    <n v="56"/>
    <n v="173"/>
    <n v="174"/>
    <n v="4"/>
    <n v="7"/>
    <m/>
    <s v="DR"/>
    <m/>
    <n v="200"/>
    <n v="0.87"/>
    <n v="2.87"/>
    <n v="13"/>
    <m/>
    <m/>
    <m/>
    <x v="2"/>
  </r>
  <r>
    <s v="Exp3"/>
    <x v="268"/>
    <n v="213"/>
    <x v="1"/>
    <x v="8"/>
    <x v="11"/>
    <x v="16"/>
    <s v="None_16h"/>
    <x v="0"/>
    <m/>
    <x v="4"/>
    <n v="0"/>
    <n v="1"/>
    <n v="3"/>
    <n v="62"/>
    <n v="184"/>
    <n v="183"/>
    <m/>
    <m/>
    <m/>
    <m/>
    <m/>
    <n v="172"/>
    <n v="1.0639534883720929"/>
    <n v="2.0639534883720927"/>
    <s v=""/>
    <m/>
    <m/>
    <m/>
    <x v="2"/>
  </r>
  <r>
    <s v="Exp3"/>
    <x v="269"/>
    <n v="241"/>
    <x v="1"/>
    <x v="8"/>
    <x v="11"/>
    <x v="16"/>
    <s v="None_16h"/>
    <x v="0"/>
    <n v="241"/>
    <x v="1"/>
    <n v="0"/>
    <n v="1"/>
    <n v="3"/>
    <n v="69"/>
    <m/>
    <n v="144"/>
    <m/>
    <m/>
    <m/>
    <m/>
    <m/>
    <n v="172"/>
    <n v="0.83720930232558144"/>
    <n v="1.8372093023255816"/>
    <s v=""/>
    <m/>
    <m/>
    <m/>
    <x v="2"/>
  </r>
  <r>
    <s v="Exp3"/>
    <x v="269"/>
    <n v="241"/>
    <x v="1"/>
    <x v="8"/>
    <x v="11"/>
    <x v="16"/>
    <s v="None_16h"/>
    <x v="0"/>
    <m/>
    <x v="2"/>
    <n v="2"/>
    <n v="2"/>
    <n v="3"/>
    <n v="53"/>
    <n v="150"/>
    <n v="198"/>
    <n v="4"/>
    <n v="7"/>
    <m/>
    <s v="DR"/>
    <m/>
    <n v="200"/>
    <n v="0.99"/>
    <n v="2.99"/>
    <n v="13"/>
    <m/>
    <m/>
    <m/>
    <x v="2"/>
  </r>
  <r>
    <s v="Exp3"/>
    <x v="269"/>
    <n v="241"/>
    <x v="1"/>
    <x v="8"/>
    <x v="11"/>
    <x v="16"/>
    <s v="None_16h"/>
    <x v="0"/>
    <m/>
    <x v="3"/>
    <n v="1"/>
    <n v="2"/>
    <n v="3"/>
    <n v="58"/>
    <n v="165"/>
    <n v="182"/>
    <n v="4"/>
    <n v="6"/>
    <m/>
    <s v="E"/>
    <m/>
    <n v="200"/>
    <n v="0.91"/>
    <n v="2.91"/>
    <n v="12"/>
    <m/>
    <m/>
    <m/>
    <x v="2"/>
  </r>
  <r>
    <s v="Exp3"/>
    <x v="269"/>
    <n v="241"/>
    <x v="1"/>
    <x v="8"/>
    <x v="11"/>
    <x v="16"/>
    <s v="None_16h"/>
    <x v="0"/>
    <m/>
    <x v="4"/>
    <n v="1"/>
    <n v="1"/>
    <n v="3"/>
    <n v="51"/>
    <n v="146"/>
    <n v="158"/>
    <n v="4"/>
    <n v="7"/>
    <m/>
    <s v="DR"/>
    <m/>
    <n v="172"/>
    <n v="0.91860465116279066"/>
    <n v="1.9186046511627906"/>
    <n v="12"/>
    <m/>
    <m/>
    <m/>
    <x v="2"/>
  </r>
  <r>
    <s v="Exp3"/>
    <x v="270"/>
    <n v="48"/>
    <x v="1"/>
    <x v="8"/>
    <x v="11"/>
    <x v="17"/>
    <s v="None_16h"/>
    <x v="0"/>
    <n v="48"/>
    <x v="1"/>
    <n v="2"/>
    <n v="4"/>
    <n v="5"/>
    <n v="98"/>
    <m/>
    <n v="207"/>
    <n v="3"/>
    <n v="18"/>
    <n v="29"/>
    <s v="TS"/>
    <n v="1"/>
    <n v="208.57142857142858"/>
    <n v="0.99246575342465748"/>
    <n v="4.992465753424657"/>
    <n v="25"/>
    <m/>
    <m/>
    <m/>
    <x v="2"/>
  </r>
  <r>
    <s v="Exp3"/>
    <x v="270"/>
    <n v="48"/>
    <x v="1"/>
    <x v="8"/>
    <x v="11"/>
    <x v="17"/>
    <s v="None_16h"/>
    <x v="0"/>
    <m/>
    <x v="2"/>
    <n v="1"/>
    <n v="4"/>
    <n v="5"/>
    <n v="110"/>
    <n v="229"/>
    <n v="226"/>
    <n v="3"/>
    <n v="17"/>
    <n v="30"/>
    <s v="TS"/>
    <n v="1"/>
    <n v="208.57142857142858"/>
    <n v="1.0835616438356164"/>
    <n v="5.0835616438356164"/>
    <n v="24"/>
    <m/>
    <m/>
    <m/>
    <x v="2"/>
  </r>
  <r>
    <s v="Exp3"/>
    <x v="270"/>
    <n v="48"/>
    <x v="1"/>
    <x v="8"/>
    <x v="11"/>
    <x v="17"/>
    <s v="None_16h"/>
    <x v="0"/>
    <m/>
    <x v="3"/>
    <n v="1"/>
    <n v="4"/>
    <n v="5"/>
    <n v="103"/>
    <n v="211"/>
    <n v="211"/>
    <n v="3"/>
    <n v="19"/>
    <n v="30"/>
    <s v="TS"/>
    <n v="1"/>
    <n v="208.57142857142858"/>
    <n v="1.0116438356164383"/>
    <n v="5.0116438356164386"/>
    <n v="26"/>
    <m/>
    <m/>
    <m/>
    <x v="2"/>
  </r>
  <r>
    <s v="Exp3"/>
    <x v="270"/>
    <n v="48"/>
    <x v="1"/>
    <x v="8"/>
    <x v="11"/>
    <x v="17"/>
    <s v="None_16h"/>
    <x v="0"/>
    <m/>
    <x v="4"/>
    <n v="2"/>
    <n v="5"/>
    <n v="6"/>
    <n v="106"/>
    <n v="229"/>
    <n v="229"/>
    <n v="3"/>
    <n v="17"/>
    <n v="37"/>
    <s v="TS"/>
    <n v="1"/>
    <n v="106.66666666666667"/>
    <n v="2.1468750000000001"/>
    <n v="7.1468749999999996"/>
    <n v="25"/>
    <m/>
    <m/>
    <m/>
    <x v="2"/>
  </r>
  <r>
    <s v="Exp3"/>
    <x v="271"/>
    <n v="220"/>
    <x v="1"/>
    <x v="8"/>
    <x v="11"/>
    <x v="17"/>
    <s v="None_16h"/>
    <x v="0"/>
    <n v="220"/>
    <x v="1"/>
    <n v="1"/>
    <n v="4"/>
    <n v="5"/>
    <n v="102"/>
    <m/>
    <n v="297"/>
    <n v="3"/>
    <n v="7"/>
    <m/>
    <s v="V"/>
    <m/>
    <n v="208.57142857142858"/>
    <n v="1.4239726027397259"/>
    <n v="5.4239726027397257"/>
    <n v="14"/>
    <m/>
    <m/>
    <m/>
    <x v="2"/>
  </r>
  <r>
    <s v="Exp3"/>
    <x v="271"/>
    <n v="220"/>
    <x v="1"/>
    <x v="8"/>
    <x v="11"/>
    <x v="17"/>
    <s v="None_16h"/>
    <x v="0"/>
    <m/>
    <x v="2"/>
    <n v="2"/>
    <n v="5"/>
    <n v="6"/>
    <n v="88"/>
    <n v="206"/>
    <n v="206"/>
    <n v="3"/>
    <n v="17"/>
    <n v="20"/>
    <s v="TS"/>
    <n v="1"/>
    <n v="106.66666666666667"/>
    <n v="1.9312499999999999"/>
    <n v="6.9312500000000004"/>
    <n v="25"/>
    <m/>
    <m/>
    <m/>
    <x v="2"/>
  </r>
  <r>
    <s v="Exp3"/>
    <x v="271"/>
    <n v="220"/>
    <x v="1"/>
    <x v="8"/>
    <x v="11"/>
    <x v="17"/>
    <s v="None_16h"/>
    <x v="0"/>
    <m/>
    <x v="3"/>
    <n v="2"/>
    <n v="5"/>
    <n v="6"/>
    <n v="95"/>
    <n v="229"/>
    <n v="230"/>
    <n v="3"/>
    <n v="19"/>
    <n v="29"/>
    <s v="TS"/>
    <n v="1"/>
    <n v="106.66666666666667"/>
    <n v="2.15625"/>
    <n v="7.15625"/>
    <n v="27"/>
    <m/>
    <m/>
    <m/>
    <x v="2"/>
  </r>
  <r>
    <s v="Exp3"/>
    <x v="271"/>
    <n v="220"/>
    <x v="1"/>
    <x v="8"/>
    <x v="11"/>
    <x v="17"/>
    <s v="None_16h"/>
    <x v="0"/>
    <m/>
    <x v="4"/>
    <n v="2"/>
    <n v="5"/>
    <n v="6"/>
    <n v="101"/>
    <n v="199"/>
    <n v="199"/>
    <n v="3"/>
    <n v="18"/>
    <n v="36"/>
    <s v="TS"/>
    <n v="1"/>
    <n v="106.66666666666667"/>
    <n v="1.8656249999999999"/>
    <n v="6.8656249999999996"/>
    <n v="26"/>
    <m/>
    <m/>
    <m/>
    <x v="2"/>
  </r>
  <r>
    <s v="Exp3"/>
    <x v="272"/>
    <n v="242"/>
    <x v="1"/>
    <x v="8"/>
    <x v="11"/>
    <x v="17"/>
    <s v="None_16h"/>
    <x v="0"/>
    <n v="242"/>
    <x v="1"/>
    <n v="2"/>
    <n v="5"/>
    <n v="6"/>
    <n v="105"/>
    <m/>
    <n v="157"/>
    <n v="3"/>
    <n v="18"/>
    <n v="35"/>
    <s v="TS"/>
    <n v="1"/>
    <n v="106.66666666666667"/>
    <n v="1.471875"/>
    <n v="6.4718749999999998"/>
    <n v="26"/>
    <m/>
    <m/>
    <m/>
    <x v="2"/>
  </r>
  <r>
    <s v="Exp3"/>
    <x v="272"/>
    <n v="242"/>
    <x v="1"/>
    <x v="8"/>
    <x v="11"/>
    <x v="17"/>
    <s v="None_16h"/>
    <x v="0"/>
    <m/>
    <x v="2"/>
    <n v="2"/>
    <n v="5"/>
    <n v="6"/>
    <n v="89"/>
    <n v="210"/>
    <n v="211"/>
    <n v="3"/>
    <n v="18"/>
    <n v="18"/>
    <s v="TS"/>
    <n v="1"/>
    <n v="106.66666666666667"/>
    <n v="1.9781249999999999"/>
    <n v="6.9781250000000004"/>
    <n v="26"/>
    <m/>
    <m/>
    <m/>
    <x v="2"/>
  </r>
  <r>
    <s v="Exp3"/>
    <x v="272"/>
    <n v="242"/>
    <x v="1"/>
    <x v="8"/>
    <x v="11"/>
    <x v="17"/>
    <s v="None_16h"/>
    <x v="0"/>
    <m/>
    <x v="3"/>
    <n v="2"/>
    <n v="5"/>
    <n v="6"/>
    <n v="94"/>
    <n v="212"/>
    <n v="212"/>
    <n v="3"/>
    <n v="18"/>
    <n v="23"/>
    <s v="TS"/>
    <n v="1"/>
    <n v="106.66666666666667"/>
    <n v="1.9874999999999998"/>
    <n v="6.9874999999999998"/>
    <n v="26"/>
    <m/>
    <m/>
    <m/>
    <x v="2"/>
  </r>
  <r>
    <s v="Exp3"/>
    <x v="272"/>
    <n v="242"/>
    <x v="1"/>
    <x v="8"/>
    <x v="11"/>
    <x v="17"/>
    <s v="None_16h"/>
    <x v="0"/>
    <m/>
    <x v="4"/>
    <n v="2"/>
    <n v="5"/>
    <n v="6"/>
    <n v="91"/>
    <n v="175"/>
    <n v="184"/>
    <n v="3"/>
    <n v="18"/>
    <n v="24"/>
    <s v="TS"/>
    <n v="1"/>
    <n v="106.66666666666667"/>
    <n v="1.7249999999999999"/>
    <n v="6.7249999999999996"/>
    <n v="26"/>
    <m/>
    <m/>
    <m/>
    <x v="2"/>
  </r>
  <r>
    <s v="Exp3"/>
    <x v="273"/>
    <n v="84"/>
    <x v="1"/>
    <x v="8"/>
    <x v="11"/>
    <x v="18"/>
    <s v="None_16h"/>
    <x v="23"/>
    <n v="84"/>
    <x v="1"/>
    <n v="1"/>
    <n v="6"/>
    <n v="7"/>
    <n v="200"/>
    <m/>
    <n v="65"/>
    <n v="1"/>
    <n v="18"/>
    <n v="140"/>
    <s v="All primordia spiklets with awns"/>
    <n v="3"/>
    <n v="78.129032258064512"/>
    <n v="0.83195706028075977"/>
    <n v="6.83195706028076"/>
    <n v="25"/>
    <m/>
    <m/>
    <m/>
    <x v="2"/>
  </r>
  <r>
    <s v="Exp3"/>
    <x v="273"/>
    <n v="84"/>
    <x v="1"/>
    <x v="8"/>
    <x v="11"/>
    <x v="18"/>
    <s v="None_16h"/>
    <x v="0"/>
    <m/>
    <x v="2"/>
    <n v="2"/>
    <n v="7"/>
    <n v="8"/>
    <n v="190"/>
    <n v="130"/>
    <n v="55"/>
    <n v="1"/>
    <n v="17"/>
    <n v="110"/>
    <s v="All primordia spiklets with awns "/>
    <n v="3"/>
    <n v="75.5"/>
    <n v="0.72847682119205293"/>
    <n v="7.7284768211920527"/>
    <n v="25"/>
    <m/>
    <m/>
    <m/>
    <x v="2"/>
  </r>
  <r>
    <s v="Exp3"/>
    <x v="273"/>
    <n v="84"/>
    <x v="1"/>
    <x v="8"/>
    <x v="11"/>
    <x v="18"/>
    <s v="None_16h"/>
    <x v="0"/>
    <m/>
    <x v="3"/>
    <n v="2"/>
    <n v="7"/>
    <n v="8"/>
    <n v="165"/>
    <n v="121"/>
    <n v="22"/>
    <n v="1"/>
    <n v="16"/>
    <n v="90"/>
    <s v="All primordia spiklets with awns "/>
    <n v="3"/>
    <n v="75.5"/>
    <n v="0.29139072847682118"/>
    <n v="7.2913907284768209"/>
    <n v="24"/>
    <m/>
    <m/>
    <m/>
    <x v="2"/>
  </r>
  <r>
    <s v="Exp3"/>
    <x v="273"/>
    <n v="84"/>
    <x v="1"/>
    <x v="8"/>
    <x v="11"/>
    <x v="18"/>
    <s v="None_16h"/>
    <x v="0"/>
    <m/>
    <x v="4"/>
    <n v="1"/>
    <n v="6"/>
    <n v="7"/>
    <n v="188"/>
    <n v="129"/>
    <n v="47"/>
    <n v="1"/>
    <n v="16"/>
    <n v="114"/>
    <s v="All primordia spiklets with awns "/>
    <n v="3"/>
    <n v="78.129032258064512"/>
    <n v="0.60156895127993393"/>
    <n v="6.6015689512799343"/>
    <n v="23"/>
    <m/>
    <m/>
    <m/>
    <x v="2"/>
  </r>
  <r>
    <s v="Exp3"/>
    <x v="274"/>
    <n v="202"/>
    <x v="1"/>
    <x v="8"/>
    <x v="11"/>
    <x v="18"/>
    <s v="None_16h"/>
    <x v="0"/>
    <n v="202"/>
    <x v="1"/>
    <n v="1"/>
    <n v="6"/>
    <n v="7"/>
    <n v="150"/>
    <m/>
    <n v="15"/>
    <n v="1"/>
    <n v="12"/>
    <n v="82"/>
    <s v="All primordia spiklets with awns "/>
    <n v="3"/>
    <n v="78.129032258064512"/>
    <n v="0.19199009083402147"/>
    <n v="6.1919900908340217"/>
    <n v="19"/>
    <m/>
    <m/>
    <m/>
    <x v="2"/>
  </r>
  <r>
    <s v="Exp3"/>
    <x v="274"/>
    <n v="202"/>
    <x v="1"/>
    <x v="8"/>
    <x v="11"/>
    <x v="18"/>
    <s v="None_16h"/>
    <x v="0"/>
    <m/>
    <x v="2"/>
    <n v="1"/>
    <n v="7"/>
    <n v="7"/>
    <n v="230"/>
    <n v="59"/>
    <m/>
    <n v="1"/>
    <n v="16"/>
    <n v="148"/>
    <s v="FL (Flag Leaf)"/>
    <n v="3"/>
    <n v="75.5"/>
    <n v="0"/>
    <n v="7"/>
    <n v="24"/>
    <m/>
    <m/>
    <m/>
    <x v="1"/>
  </r>
  <r>
    <s v="Exp3"/>
    <x v="274"/>
    <n v="202"/>
    <x v="1"/>
    <x v="8"/>
    <x v="11"/>
    <x v="18"/>
    <s v="None_16h"/>
    <x v="0"/>
    <m/>
    <x v="3"/>
    <n v="2"/>
    <n v="8"/>
    <n v="7"/>
    <n v="210"/>
    <n v="75"/>
    <m/>
    <n v="1"/>
    <n v="16"/>
    <n v="170"/>
    <s v="FL"/>
    <n v="3"/>
    <n v="75.5"/>
    <n v="0"/>
    <n v="8"/>
    <n v="25"/>
    <m/>
    <m/>
    <m/>
    <x v="2"/>
  </r>
  <r>
    <s v="Exp3"/>
    <x v="274"/>
    <n v="202"/>
    <x v="1"/>
    <x v="8"/>
    <x v="11"/>
    <x v="18"/>
    <s v="None_16h"/>
    <x v="0"/>
    <m/>
    <x v="4"/>
    <n v="2"/>
    <n v="8"/>
    <n v="7"/>
    <n v="250"/>
    <n v="76"/>
    <m/>
    <n v="1"/>
    <n v="15"/>
    <n v="178"/>
    <s v="FL"/>
    <n v="3"/>
    <n v="75.5"/>
    <n v="0"/>
    <n v="8"/>
    <n v="24"/>
    <m/>
    <m/>
    <m/>
    <x v="2"/>
  </r>
  <r>
    <s v="Exp3"/>
    <x v="275"/>
    <n v="251"/>
    <x v="1"/>
    <x v="8"/>
    <x v="11"/>
    <x v="18"/>
    <s v="None_16h"/>
    <x v="0"/>
    <n v="251"/>
    <x v="1"/>
    <n v="1"/>
    <n v="6"/>
    <n v="7"/>
    <n v="225"/>
    <m/>
    <n v="83"/>
    <n v="1"/>
    <n v="17"/>
    <n v="143"/>
    <s v="FL"/>
    <n v="3"/>
    <n v="78.129032258064512"/>
    <n v="1.0623451692815855"/>
    <n v="7.0623451692815857"/>
    <n v="24"/>
    <m/>
    <m/>
    <m/>
    <x v="2"/>
  </r>
  <r>
    <s v="Exp3"/>
    <x v="275"/>
    <n v="251"/>
    <x v="1"/>
    <x v="8"/>
    <x v="11"/>
    <x v="18"/>
    <s v="None_16h"/>
    <x v="0"/>
    <m/>
    <x v="2"/>
    <n v="2"/>
    <n v="6"/>
    <n v="7"/>
    <n v="200"/>
    <n v="120"/>
    <n v="67"/>
    <n v="1"/>
    <n v="17"/>
    <n v="145"/>
    <s v="FL"/>
    <n v="3"/>
    <n v="78.129032258064512"/>
    <n v="0.85755573905862925"/>
    <n v="6.857555739058629"/>
    <n v="24"/>
    <m/>
    <m/>
    <m/>
    <x v="2"/>
  </r>
  <r>
    <s v="Exp3"/>
    <x v="275"/>
    <n v="251"/>
    <x v="1"/>
    <x v="8"/>
    <x v="11"/>
    <x v="18"/>
    <s v="None_16h"/>
    <x v="0"/>
    <m/>
    <x v="3"/>
    <n v="1"/>
    <n v="6"/>
    <n v="7"/>
    <n v="168"/>
    <n v="106"/>
    <n v="64"/>
    <n v="1"/>
    <n v="16"/>
    <n v="143"/>
    <s v="FL"/>
    <n v="3"/>
    <n v="78.129032258064512"/>
    <n v="0.81915772089182493"/>
    <n v="6.819157720891825"/>
    <n v="23"/>
    <m/>
    <m/>
    <m/>
    <x v="2"/>
  </r>
  <r>
    <s v="Exp3"/>
    <x v="275"/>
    <n v="251"/>
    <x v="1"/>
    <x v="8"/>
    <x v="11"/>
    <x v="18"/>
    <s v="None_16h"/>
    <x v="0"/>
    <m/>
    <x v="4"/>
    <n v="1"/>
    <n v="6"/>
    <n v="7"/>
    <n v="205"/>
    <n v="120"/>
    <n v="66"/>
    <n v="1"/>
    <n v="18"/>
    <n v="141"/>
    <s v="allspiklets with "/>
    <n v="3"/>
    <n v="78.129032258064512"/>
    <n v="0.84475639966969451"/>
    <n v="6.844756399669695"/>
    <n v="25"/>
    <m/>
    <m/>
    <m/>
    <x v="2"/>
  </r>
  <r>
    <s v="Exp3"/>
    <x v="276"/>
    <n v="62"/>
    <x v="1"/>
    <x v="8"/>
    <x v="11"/>
    <x v="19"/>
    <s v="None_16h"/>
    <x v="0"/>
    <n v="62"/>
    <x v="1"/>
    <n v="1"/>
    <n v="7"/>
    <m/>
    <n v="350"/>
    <n v="80"/>
    <m/>
    <m/>
    <n v="15"/>
    <m/>
    <s v="heads emerging"/>
    <n v="4"/>
    <n v="75.5"/>
    <n v="0"/>
    <n v="7"/>
    <n v="22"/>
    <m/>
    <m/>
    <m/>
    <x v="1"/>
  </r>
  <r>
    <s v="Exp3"/>
    <x v="276"/>
    <n v="62"/>
    <x v="1"/>
    <x v="8"/>
    <x v="11"/>
    <x v="19"/>
    <s v="None_16h"/>
    <x v="0"/>
    <m/>
    <x v="2"/>
    <n v="1"/>
    <n v="7"/>
    <m/>
    <n v="380"/>
    <n v="90"/>
    <m/>
    <m/>
    <n v="14"/>
    <m/>
    <s v="heads emerging"/>
    <n v="3"/>
    <n v="75.5"/>
    <n v="0"/>
    <n v="7"/>
    <n v="21"/>
    <m/>
    <m/>
    <m/>
    <x v="1"/>
  </r>
  <r>
    <s v="Exp3"/>
    <x v="276"/>
    <n v="62"/>
    <x v="1"/>
    <x v="8"/>
    <x v="11"/>
    <x v="19"/>
    <s v="None_16h"/>
    <x v="0"/>
    <m/>
    <x v="3"/>
    <n v="2"/>
    <n v="7"/>
    <m/>
    <n v="380"/>
    <n v="90"/>
    <m/>
    <m/>
    <n v="16"/>
    <m/>
    <s v="heads emerging"/>
    <n v="4"/>
    <n v="75.5"/>
    <n v="0"/>
    <n v="7"/>
    <n v="23"/>
    <m/>
    <m/>
    <m/>
    <x v="1"/>
  </r>
  <r>
    <s v="Exp3"/>
    <x v="276"/>
    <n v="62"/>
    <x v="1"/>
    <x v="8"/>
    <x v="11"/>
    <x v="19"/>
    <s v="None_16h"/>
    <x v="0"/>
    <m/>
    <x v="4"/>
    <n v="2"/>
    <n v="7"/>
    <m/>
    <n v="390"/>
    <n v="95"/>
    <m/>
    <m/>
    <n v="16"/>
    <m/>
    <s v="heads emerging"/>
    <n v="4"/>
    <n v="75.5"/>
    <n v="0"/>
    <n v="7"/>
    <n v="23"/>
    <m/>
    <m/>
    <m/>
    <x v="1"/>
  </r>
  <r>
    <s v="Exp3"/>
    <x v="276"/>
    <n v="62"/>
    <x v="1"/>
    <x v="8"/>
    <x v="11"/>
    <x v="19"/>
    <s v="None_16h"/>
    <x v="0"/>
    <m/>
    <x v="5"/>
    <n v="1"/>
    <n v="7"/>
    <m/>
    <n v="345"/>
    <n v="88"/>
    <m/>
    <m/>
    <n v="15"/>
    <m/>
    <s v="heads emerging"/>
    <n v="4"/>
    <n v="75.5"/>
    <n v="0"/>
    <n v="7"/>
    <n v="22"/>
    <m/>
    <m/>
    <m/>
    <x v="1"/>
  </r>
  <r>
    <s v="Exp3"/>
    <x v="277"/>
    <n v="83"/>
    <x v="1"/>
    <x v="8"/>
    <x v="11"/>
    <x v="19"/>
    <s v="None_16h"/>
    <x v="0"/>
    <n v="83"/>
    <x v="1"/>
    <n v="2"/>
    <n v="7"/>
    <m/>
    <n v="355"/>
    <n v="80"/>
    <m/>
    <m/>
    <n v="17"/>
    <m/>
    <s v="heads emerging"/>
    <n v="4"/>
    <n v="75.5"/>
    <n v="0"/>
    <n v="7"/>
    <n v="24"/>
    <m/>
    <m/>
    <m/>
    <x v="1"/>
  </r>
  <r>
    <s v="Exp3"/>
    <x v="277"/>
    <n v="83"/>
    <x v="1"/>
    <x v="8"/>
    <x v="11"/>
    <x v="19"/>
    <s v="None_16h"/>
    <x v="0"/>
    <m/>
    <x v="2"/>
    <n v="2"/>
    <n v="7"/>
    <m/>
    <n v="350"/>
    <n v="90"/>
    <m/>
    <m/>
    <n v="17"/>
    <m/>
    <s v="heads emerging"/>
    <n v="4"/>
    <n v="75.5"/>
    <n v="0"/>
    <n v="7"/>
    <n v="24"/>
    <m/>
    <m/>
    <m/>
    <x v="1"/>
  </r>
  <r>
    <s v="Exp3"/>
    <x v="277"/>
    <n v="83"/>
    <x v="1"/>
    <x v="8"/>
    <x v="11"/>
    <x v="19"/>
    <s v="None_16h"/>
    <x v="0"/>
    <m/>
    <x v="3"/>
    <n v="1"/>
    <n v="7"/>
    <m/>
    <n v="340"/>
    <n v="72"/>
    <m/>
    <m/>
    <n v="15"/>
    <m/>
    <s v="heads emerging"/>
    <n v="4"/>
    <n v="75.5"/>
    <n v="0"/>
    <n v="7"/>
    <n v="22"/>
    <m/>
    <m/>
    <m/>
    <x v="1"/>
  </r>
  <r>
    <s v="Exp3"/>
    <x v="277"/>
    <n v="83"/>
    <x v="1"/>
    <x v="8"/>
    <x v="11"/>
    <x v="19"/>
    <s v="None_16h"/>
    <x v="0"/>
    <m/>
    <x v="4"/>
    <n v="2"/>
    <n v="7"/>
    <m/>
    <n v="330"/>
    <n v="90"/>
    <m/>
    <m/>
    <n v="18"/>
    <m/>
    <s v="heads emerging"/>
    <n v="4"/>
    <n v="75.5"/>
    <n v="0"/>
    <n v="7"/>
    <n v="25"/>
    <m/>
    <m/>
    <m/>
    <x v="1"/>
  </r>
  <r>
    <s v="Exp3"/>
    <x v="277"/>
    <n v="83"/>
    <x v="1"/>
    <x v="8"/>
    <x v="11"/>
    <x v="19"/>
    <s v="None_16h"/>
    <x v="0"/>
    <m/>
    <x v="5"/>
    <n v="2"/>
    <n v="7"/>
    <m/>
    <n v="330"/>
    <n v="80"/>
    <m/>
    <m/>
    <n v="17"/>
    <m/>
    <s v="heads emerging"/>
    <n v="4"/>
    <n v="75.5"/>
    <n v="0"/>
    <n v="7"/>
    <n v="24"/>
    <m/>
    <m/>
    <m/>
    <x v="1"/>
  </r>
  <r>
    <s v="Exp3"/>
    <x v="278"/>
    <n v="89"/>
    <x v="1"/>
    <x v="8"/>
    <x v="11"/>
    <x v="19"/>
    <s v="None_16h"/>
    <x v="0"/>
    <n v="89"/>
    <x v="1"/>
    <n v="0"/>
    <n v="7"/>
    <m/>
    <n v="370"/>
    <n v="50"/>
    <m/>
    <m/>
    <n v="14"/>
    <m/>
    <s v="heads emerging"/>
    <n v="4"/>
    <n v="75.5"/>
    <n v="0"/>
    <n v="7"/>
    <n v="21"/>
    <m/>
    <m/>
    <m/>
    <x v="1"/>
  </r>
  <r>
    <s v="Exp3"/>
    <x v="278"/>
    <n v="89"/>
    <x v="1"/>
    <x v="8"/>
    <x v="11"/>
    <x v="19"/>
    <s v="None_16h"/>
    <x v="0"/>
    <m/>
    <x v="2"/>
    <n v="2"/>
    <n v="7"/>
    <m/>
    <n v="350"/>
    <n v="65"/>
    <m/>
    <m/>
    <n v="13"/>
    <m/>
    <s v="heads emerging"/>
    <n v="4"/>
    <n v="75.5"/>
    <n v="0"/>
    <n v="7"/>
    <n v="20"/>
    <m/>
    <m/>
    <m/>
    <x v="1"/>
  </r>
  <r>
    <s v="Exp3"/>
    <x v="278"/>
    <n v="89"/>
    <x v="1"/>
    <x v="8"/>
    <x v="11"/>
    <x v="19"/>
    <s v="None_16h"/>
    <x v="0"/>
    <m/>
    <x v="3"/>
    <n v="0"/>
    <n v="7"/>
    <m/>
    <n v="355"/>
    <n v="60"/>
    <m/>
    <m/>
    <n v="14"/>
    <m/>
    <s v="heads emerging"/>
    <n v="4"/>
    <n v="75.5"/>
    <n v="0"/>
    <n v="7"/>
    <n v="21"/>
    <m/>
    <m/>
    <m/>
    <x v="1"/>
  </r>
  <r>
    <s v="Exp3"/>
    <x v="278"/>
    <n v="89"/>
    <x v="1"/>
    <x v="8"/>
    <x v="11"/>
    <x v="19"/>
    <s v="None_16h"/>
    <x v="0"/>
    <m/>
    <x v="4"/>
    <n v="0"/>
    <n v="6"/>
    <m/>
    <n v="330"/>
    <n v="60"/>
    <m/>
    <m/>
    <n v="12"/>
    <m/>
    <s v="heads emerging"/>
    <n v="3"/>
    <n v="78.129032258064512"/>
    <n v="0"/>
    <n v="6"/>
    <n v="18"/>
    <m/>
    <m/>
    <m/>
    <x v="1"/>
  </r>
  <r>
    <s v="Exp3"/>
    <x v="278"/>
    <n v="89"/>
    <x v="1"/>
    <x v="8"/>
    <x v="11"/>
    <x v="19"/>
    <s v="None_16h"/>
    <x v="0"/>
    <m/>
    <x v="5"/>
    <n v="1"/>
    <n v="7"/>
    <m/>
    <n v="370"/>
    <n v="60"/>
    <m/>
    <m/>
    <n v="14"/>
    <m/>
    <s v="heads emerging"/>
    <n v="4"/>
    <n v="75.5"/>
    <n v="0"/>
    <n v="7"/>
    <n v="21"/>
    <m/>
    <m/>
    <m/>
    <x v="1"/>
  </r>
  <r>
    <s v="Exp3"/>
    <x v="279"/>
    <n v="112"/>
    <x v="1"/>
    <x v="8"/>
    <x v="11"/>
    <x v="19"/>
    <s v="None_16h"/>
    <x v="0"/>
    <n v="112"/>
    <x v="1"/>
    <n v="0"/>
    <n v="7"/>
    <m/>
    <n v="350"/>
    <n v="80"/>
    <m/>
    <m/>
    <n v="16"/>
    <m/>
    <s v="heads emerging"/>
    <n v="4"/>
    <n v="75.5"/>
    <n v="0"/>
    <n v="7"/>
    <n v="23"/>
    <m/>
    <m/>
    <m/>
    <x v="1"/>
  </r>
  <r>
    <s v="Exp3"/>
    <x v="279"/>
    <n v="112"/>
    <x v="1"/>
    <x v="8"/>
    <x v="11"/>
    <x v="19"/>
    <s v="None_16h"/>
    <x v="0"/>
    <m/>
    <x v="2"/>
    <n v="1"/>
    <n v="7"/>
    <m/>
    <n v="350"/>
    <n v="80"/>
    <m/>
    <m/>
    <n v="15"/>
    <m/>
    <s v="heads emerging"/>
    <n v="4"/>
    <n v="75.5"/>
    <n v="0"/>
    <n v="7"/>
    <n v="22"/>
    <m/>
    <m/>
    <m/>
    <x v="1"/>
  </r>
  <r>
    <s v="Exp3"/>
    <x v="279"/>
    <n v="112"/>
    <x v="1"/>
    <x v="8"/>
    <x v="11"/>
    <x v="19"/>
    <s v="None_16h"/>
    <x v="0"/>
    <m/>
    <x v="3"/>
    <n v="1"/>
    <n v="7"/>
    <m/>
    <n v="345"/>
    <n v="75"/>
    <m/>
    <m/>
    <n v="13"/>
    <m/>
    <s v="heads emerging"/>
    <n v="4"/>
    <n v="75.5"/>
    <n v="0"/>
    <n v="7"/>
    <n v="20"/>
    <m/>
    <m/>
    <m/>
    <x v="1"/>
  </r>
  <r>
    <s v="Exp3"/>
    <x v="279"/>
    <n v="112"/>
    <x v="1"/>
    <x v="8"/>
    <x v="11"/>
    <x v="19"/>
    <s v="None_16h"/>
    <x v="0"/>
    <m/>
    <x v="4"/>
    <n v="0"/>
    <n v="7"/>
    <m/>
    <n v="360"/>
    <n v="60"/>
    <m/>
    <m/>
    <n v="15"/>
    <m/>
    <s v="heads emerging"/>
    <n v="4"/>
    <n v="75.5"/>
    <n v="0"/>
    <n v="7"/>
    <n v="22"/>
    <m/>
    <m/>
    <m/>
    <x v="1"/>
  </r>
  <r>
    <s v="Exp3"/>
    <x v="280"/>
    <n v="150"/>
    <x v="1"/>
    <x v="8"/>
    <x v="11"/>
    <x v="19"/>
    <s v="None_16h"/>
    <x v="0"/>
    <n v="150"/>
    <x v="1"/>
    <n v="1"/>
    <n v="7"/>
    <m/>
    <n v="315"/>
    <n v="55"/>
    <m/>
    <m/>
    <n v="14"/>
    <m/>
    <s v="heads emerging"/>
    <n v="4"/>
    <n v="75.5"/>
    <n v="0"/>
    <n v="7"/>
    <n v="21"/>
    <m/>
    <m/>
    <m/>
    <x v="1"/>
  </r>
  <r>
    <s v="Exp3"/>
    <x v="280"/>
    <n v="150"/>
    <x v="1"/>
    <x v="8"/>
    <x v="11"/>
    <x v="19"/>
    <s v="None_16h"/>
    <x v="0"/>
    <m/>
    <x v="2"/>
    <n v="1"/>
    <n v="7"/>
    <m/>
    <n v="350"/>
    <n v="74"/>
    <m/>
    <m/>
    <n v="16"/>
    <m/>
    <s v="heads emerging"/>
    <n v="4"/>
    <n v="75.5"/>
    <n v="0"/>
    <n v="7"/>
    <n v="23"/>
    <m/>
    <m/>
    <m/>
    <x v="1"/>
  </r>
  <r>
    <s v="Exp3"/>
    <x v="280"/>
    <n v="150"/>
    <x v="1"/>
    <x v="8"/>
    <x v="11"/>
    <x v="19"/>
    <s v="None_16h"/>
    <x v="0"/>
    <m/>
    <x v="3"/>
    <n v="0"/>
    <n v="7"/>
    <m/>
    <n v="320"/>
    <n v="65"/>
    <m/>
    <m/>
    <n v="15"/>
    <m/>
    <s v="heads emerging"/>
    <n v="4"/>
    <n v="75.5"/>
    <n v="0"/>
    <n v="7"/>
    <n v="22"/>
    <m/>
    <m/>
    <m/>
    <x v="1"/>
  </r>
  <r>
    <s v="Exp3"/>
    <x v="280"/>
    <n v="150"/>
    <x v="1"/>
    <x v="8"/>
    <x v="11"/>
    <x v="19"/>
    <s v="None_16h"/>
    <x v="0"/>
    <m/>
    <x v="4"/>
    <n v="0"/>
    <n v="6"/>
    <m/>
    <n v="330"/>
    <n v="105"/>
    <m/>
    <m/>
    <n v="15"/>
    <m/>
    <s v="heads emerging"/>
    <n v="4"/>
    <n v="78.129032258064512"/>
    <n v="0"/>
    <n v="6"/>
    <n v="21"/>
    <m/>
    <m/>
    <m/>
    <x v="1"/>
  </r>
  <r>
    <s v="Exp3"/>
    <x v="280"/>
    <n v="150"/>
    <x v="1"/>
    <x v="8"/>
    <x v="11"/>
    <x v="19"/>
    <s v="None_16h"/>
    <x v="0"/>
    <m/>
    <x v="5"/>
    <n v="0"/>
    <n v="7"/>
    <m/>
    <n v="320"/>
    <n v="58"/>
    <m/>
    <m/>
    <n v="17"/>
    <m/>
    <s v="heads emerging"/>
    <n v="4"/>
    <n v="75.5"/>
    <n v="0"/>
    <n v="7"/>
    <n v="24"/>
    <m/>
    <m/>
    <m/>
    <x v="1"/>
  </r>
  <r>
    <s v="Exp3"/>
    <x v="280"/>
    <n v="150"/>
    <x v="1"/>
    <x v="8"/>
    <x v="11"/>
    <x v="19"/>
    <s v="None_16h"/>
    <x v="0"/>
    <m/>
    <x v="6"/>
    <n v="1"/>
    <n v="7"/>
    <m/>
    <n v="315"/>
    <n v="60"/>
    <m/>
    <m/>
    <n v="15"/>
    <m/>
    <s v="heads emerging"/>
    <n v="4"/>
    <n v="75.5"/>
    <n v="0"/>
    <n v="7"/>
    <n v="22"/>
    <m/>
    <m/>
    <m/>
    <x v="1"/>
  </r>
  <r>
    <s v="Exp3"/>
    <x v="281"/>
    <n v="298"/>
    <x v="1"/>
    <x v="8"/>
    <x v="11"/>
    <x v="19"/>
    <s v="None_16h"/>
    <x v="0"/>
    <n v="298"/>
    <x v="1"/>
    <n v="1"/>
    <n v="7"/>
    <m/>
    <n v="370"/>
    <n v="85"/>
    <m/>
    <m/>
    <n v="16"/>
    <m/>
    <s v="heads emerging"/>
    <n v="4"/>
    <n v="75.5"/>
    <n v="0"/>
    <n v="7"/>
    <n v="23"/>
    <m/>
    <m/>
    <m/>
    <x v="1"/>
  </r>
  <r>
    <s v="Exp3"/>
    <x v="281"/>
    <n v="298"/>
    <x v="1"/>
    <x v="8"/>
    <x v="11"/>
    <x v="19"/>
    <s v="None_16h"/>
    <x v="0"/>
    <m/>
    <x v="2"/>
    <n v="1"/>
    <n v="7"/>
    <m/>
    <n v="360"/>
    <n v="85"/>
    <m/>
    <m/>
    <n v="16"/>
    <m/>
    <s v="heads emerging"/>
    <n v="4"/>
    <n v="75.5"/>
    <n v="0"/>
    <n v="7"/>
    <n v="23"/>
    <m/>
    <m/>
    <m/>
    <x v="1"/>
  </r>
  <r>
    <s v="Exp3"/>
    <x v="281"/>
    <n v="298"/>
    <x v="1"/>
    <x v="8"/>
    <x v="11"/>
    <x v="19"/>
    <s v="None_16h"/>
    <x v="0"/>
    <m/>
    <x v="3"/>
    <n v="0"/>
    <n v="7"/>
    <m/>
    <n v="340"/>
    <n v="75"/>
    <m/>
    <m/>
    <n v="15"/>
    <m/>
    <s v="heads emerging"/>
    <n v="4"/>
    <n v="75.5"/>
    <n v="0"/>
    <n v="7"/>
    <n v="22"/>
    <m/>
    <m/>
    <m/>
    <x v="1"/>
  </r>
  <r>
    <s v="Exp3"/>
    <x v="281"/>
    <n v="298"/>
    <x v="1"/>
    <x v="8"/>
    <x v="11"/>
    <x v="19"/>
    <s v="None_16h"/>
    <x v="0"/>
    <m/>
    <x v="4"/>
    <n v="1"/>
    <n v="7"/>
    <m/>
    <n v="345"/>
    <n v="85"/>
    <m/>
    <m/>
    <n v="17"/>
    <m/>
    <s v="heads emerging"/>
    <n v="4"/>
    <n v="75.5"/>
    <n v="0"/>
    <n v="7"/>
    <n v="24"/>
    <m/>
    <m/>
    <m/>
    <x v="1"/>
  </r>
  <r>
    <s v="Exp3"/>
    <x v="281"/>
    <n v="298"/>
    <x v="1"/>
    <x v="8"/>
    <x v="11"/>
    <x v="19"/>
    <s v="None_16h"/>
    <x v="0"/>
    <m/>
    <x v="5"/>
    <n v="1"/>
    <n v="7"/>
    <m/>
    <n v="360"/>
    <n v="85"/>
    <m/>
    <m/>
    <n v="16"/>
    <m/>
    <s v="heads emerging"/>
    <n v="4"/>
    <n v="75.5"/>
    <n v="0"/>
    <n v="7"/>
    <n v="23"/>
    <m/>
    <m/>
    <m/>
    <x v="1"/>
  </r>
  <r>
    <s v="Exp3"/>
    <x v="282"/>
    <n v="267"/>
    <x v="1"/>
    <x v="8"/>
    <x v="7"/>
    <x v="15"/>
    <s v="None_16h"/>
    <x v="0"/>
    <n v="267"/>
    <x v="1"/>
    <n v="0"/>
    <n v="0"/>
    <n v="2"/>
    <m/>
    <m/>
    <m/>
    <n v="3"/>
    <n v="2"/>
    <m/>
    <s v="V"/>
    <m/>
    <n v="160"/>
    <n v="0.62518939393939399"/>
    <n v="0.62518939393939399"/>
    <n v="5"/>
    <m/>
    <m/>
    <m/>
    <x v="2"/>
  </r>
  <r>
    <s v="Exp3"/>
    <x v="282"/>
    <n v="267"/>
    <x v="1"/>
    <x v="8"/>
    <x v="7"/>
    <x v="15"/>
    <s v="None_16h"/>
    <x v="0"/>
    <m/>
    <x v="2"/>
    <n v="0"/>
    <n v="0"/>
    <n v="2"/>
    <m/>
    <m/>
    <n v="108"/>
    <n v="3"/>
    <n v="2"/>
    <m/>
    <s v="V"/>
    <m/>
    <n v="160"/>
    <n v="0.67500000000000004"/>
    <n v="0.67500000000000004"/>
    <n v="5"/>
    <m/>
    <m/>
    <m/>
    <x v="2"/>
  </r>
  <r>
    <s v="Exp3"/>
    <x v="282"/>
    <n v="267"/>
    <x v="1"/>
    <x v="8"/>
    <x v="7"/>
    <x v="15"/>
    <s v="None_16h"/>
    <x v="0"/>
    <m/>
    <x v="3"/>
    <n v="0"/>
    <n v="1"/>
    <n v="2"/>
    <m/>
    <m/>
    <n v="115"/>
    <m/>
    <m/>
    <m/>
    <m/>
    <m/>
    <n v="168.66666666666666"/>
    <n v="0.68181818181818188"/>
    <n v="1.6818181818181819"/>
    <s v=""/>
    <m/>
    <m/>
    <m/>
    <x v="2"/>
  </r>
  <r>
    <s v="Exp3"/>
    <x v="282"/>
    <n v="267"/>
    <x v="1"/>
    <x v="8"/>
    <x v="7"/>
    <x v="15"/>
    <s v="None_16h"/>
    <x v="0"/>
    <m/>
    <x v="4"/>
    <n v="0"/>
    <n v="0"/>
    <n v="2"/>
    <m/>
    <m/>
    <n v="83"/>
    <m/>
    <m/>
    <m/>
    <m/>
    <m/>
    <n v="160"/>
    <n v="0.51875000000000004"/>
    <n v="0.51875000000000004"/>
    <s v=""/>
    <m/>
    <m/>
    <m/>
    <x v="2"/>
  </r>
  <r>
    <s v="Exp3"/>
    <x v="283"/>
    <n v="291"/>
    <x v="1"/>
    <x v="8"/>
    <x v="7"/>
    <x v="15"/>
    <s v="None_16h"/>
    <x v="0"/>
    <n v="291"/>
    <x v="1"/>
    <n v="0"/>
    <n v="1"/>
    <n v="2"/>
    <m/>
    <m/>
    <m/>
    <n v="3"/>
    <n v="2"/>
    <m/>
    <s v="V"/>
    <m/>
    <n v="168.66666666666666"/>
    <n v="0.65171277997364963"/>
    <n v="1.6517127799736495"/>
    <n v="6"/>
    <m/>
    <m/>
    <m/>
    <x v="2"/>
  </r>
  <r>
    <s v="Exp3"/>
    <x v="283"/>
    <n v="291"/>
    <x v="1"/>
    <x v="8"/>
    <x v="7"/>
    <x v="15"/>
    <s v="None_16h"/>
    <x v="0"/>
    <m/>
    <x v="2"/>
    <n v="0"/>
    <n v="1"/>
    <n v="2"/>
    <m/>
    <m/>
    <n v="133"/>
    <n v="3"/>
    <n v="2"/>
    <m/>
    <s v="V"/>
    <m/>
    <n v="168.66666666666666"/>
    <n v="0.78853754940711462"/>
    <n v="1.7885375494071147"/>
    <n v="6"/>
    <m/>
    <m/>
    <m/>
    <x v="2"/>
  </r>
  <r>
    <s v="Exp3"/>
    <x v="283"/>
    <n v="291"/>
    <x v="1"/>
    <x v="8"/>
    <x v="7"/>
    <x v="15"/>
    <s v="None_16h"/>
    <x v="0"/>
    <m/>
    <x v="3"/>
    <n v="0"/>
    <n v="1"/>
    <n v="2"/>
    <m/>
    <m/>
    <n v="104"/>
    <m/>
    <m/>
    <m/>
    <m/>
    <m/>
    <n v="168.66666666666666"/>
    <n v="0.61660079051383399"/>
    <n v="1.616600790513834"/>
    <s v=""/>
    <m/>
    <m/>
    <m/>
    <x v="2"/>
  </r>
  <r>
    <s v="Exp3"/>
    <x v="283"/>
    <n v="291"/>
    <x v="1"/>
    <x v="8"/>
    <x v="7"/>
    <x v="15"/>
    <s v="None_16h"/>
    <x v="0"/>
    <m/>
    <x v="4"/>
    <n v="0"/>
    <n v="0"/>
    <n v="2"/>
    <m/>
    <m/>
    <n v="88"/>
    <m/>
    <m/>
    <m/>
    <m/>
    <m/>
    <n v="160"/>
    <n v="0.55000000000000004"/>
    <n v="0.55000000000000004"/>
    <s v=""/>
    <m/>
    <m/>
    <m/>
    <x v="2"/>
  </r>
  <r>
    <s v="Exp3"/>
    <x v="284"/>
    <n v="53"/>
    <x v="1"/>
    <x v="8"/>
    <x v="7"/>
    <x v="16"/>
    <s v="None_16h"/>
    <x v="0"/>
    <n v="53"/>
    <x v="1"/>
    <n v="1"/>
    <n v="2"/>
    <n v="3"/>
    <n v="51"/>
    <m/>
    <n v="156"/>
    <n v="4"/>
    <n v="3"/>
    <m/>
    <s v="V"/>
    <m/>
    <n v="226"/>
    <n v="0.69026548672566368"/>
    <n v="2.6902654867256635"/>
    <n v="9"/>
    <m/>
    <m/>
    <m/>
    <x v="2"/>
  </r>
  <r>
    <s v="Exp3"/>
    <x v="284"/>
    <n v="53"/>
    <x v="1"/>
    <x v="8"/>
    <x v="7"/>
    <x v="16"/>
    <s v="None_16h"/>
    <x v="0"/>
    <m/>
    <x v="2"/>
    <n v="1"/>
    <n v="2"/>
    <n v="4"/>
    <n v="47"/>
    <n v="154"/>
    <n v="207"/>
    <m/>
    <m/>
    <m/>
    <m/>
    <m/>
    <n v="226"/>
    <n v="0.91592920353982299"/>
    <n v="2.915929203539823"/>
    <s v=""/>
    <m/>
    <m/>
    <m/>
    <x v="2"/>
  </r>
  <r>
    <s v="Exp3"/>
    <x v="284"/>
    <n v="53"/>
    <x v="1"/>
    <x v="8"/>
    <x v="7"/>
    <x v="16"/>
    <s v="None_16h"/>
    <x v="0"/>
    <m/>
    <x v="3"/>
    <n v="1"/>
    <n v="2"/>
    <n v="3"/>
    <n v="50"/>
    <n v="165"/>
    <n v="175"/>
    <n v="4"/>
    <n v="3"/>
    <m/>
    <s v="V"/>
    <m/>
    <n v="226"/>
    <n v="0.77433628318584069"/>
    <n v="2.7743362831858409"/>
    <n v="9"/>
    <m/>
    <m/>
    <m/>
    <x v="2"/>
  </r>
  <r>
    <s v="Exp3"/>
    <x v="284"/>
    <n v="53"/>
    <x v="1"/>
    <x v="8"/>
    <x v="7"/>
    <x v="16"/>
    <s v="None_16h"/>
    <x v="0"/>
    <m/>
    <x v="4"/>
    <n v="1"/>
    <n v="2"/>
    <n v="3"/>
    <n v="49"/>
    <n v="166"/>
    <n v="205"/>
    <m/>
    <m/>
    <m/>
    <m/>
    <m/>
    <n v="226"/>
    <n v="0.90707964601769908"/>
    <n v="2.9070796460176993"/>
    <s v=""/>
    <m/>
    <m/>
    <m/>
    <x v="2"/>
  </r>
  <r>
    <s v="Exp3"/>
    <x v="285"/>
    <n v="118"/>
    <x v="1"/>
    <x v="8"/>
    <x v="7"/>
    <x v="16"/>
    <s v="None_16h"/>
    <x v="0"/>
    <n v="118"/>
    <x v="1"/>
    <n v="1"/>
    <n v="2"/>
    <n v="3"/>
    <n v="53"/>
    <m/>
    <n v="187"/>
    <n v="4"/>
    <n v="4"/>
    <m/>
    <s v="V"/>
    <m/>
    <n v="226"/>
    <n v="0.82743362831858402"/>
    <n v="2.8274336283185839"/>
    <n v="10"/>
    <m/>
    <m/>
    <m/>
    <x v="2"/>
  </r>
  <r>
    <s v="Exp3"/>
    <x v="285"/>
    <n v="118"/>
    <x v="1"/>
    <x v="8"/>
    <x v="7"/>
    <x v="16"/>
    <s v="None_16h"/>
    <x v="0"/>
    <m/>
    <x v="2"/>
    <n v="1"/>
    <n v="2"/>
    <n v="3"/>
    <n v="52"/>
    <n v="184"/>
    <n v="184"/>
    <n v="4"/>
    <n v="4"/>
    <m/>
    <s v="V"/>
    <m/>
    <n v="226"/>
    <n v="0.81415929203539827"/>
    <n v="2.8141592920353982"/>
    <n v="10"/>
    <m/>
    <m/>
    <m/>
    <x v="2"/>
  </r>
  <r>
    <s v="Exp3"/>
    <x v="285"/>
    <n v="118"/>
    <x v="1"/>
    <x v="8"/>
    <x v="7"/>
    <x v="16"/>
    <s v="None_16h"/>
    <x v="0"/>
    <m/>
    <x v="3"/>
    <n v="1"/>
    <n v="2"/>
    <n v="3"/>
    <n v="52"/>
    <n v="172"/>
    <n v="188"/>
    <n v="4"/>
    <n v="3"/>
    <m/>
    <s v="V"/>
    <m/>
    <n v="226"/>
    <n v="0.83185840707964598"/>
    <n v="2.831858407079646"/>
    <n v="9"/>
    <m/>
    <m/>
    <m/>
    <x v="2"/>
  </r>
  <r>
    <s v="Exp3"/>
    <x v="285"/>
    <n v="118"/>
    <x v="1"/>
    <x v="8"/>
    <x v="7"/>
    <x v="16"/>
    <s v="None_16h"/>
    <x v="0"/>
    <m/>
    <x v="4"/>
    <n v="0"/>
    <n v="2"/>
    <n v="3"/>
    <n v="56"/>
    <n v="181"/>
    <n v="181"/>
    <m/>
    <m/>
    <m/>
    <m/>
    <m/>
    <n v="226"/>
    <n v="0.80088495575221241"/>
    <n v="2.8008849557522124"/>
    <s v=""/>
    <m/>
    <m/>
    <m/>
    <x v="2"/>
  </r>
  <r>
    <s v="Exp3"/>
    <x v="286"/>
    <n v="326"/>
    <x v="1"/>
    <x v="8"/>
    <x v="7"/>
    <x v="16"/>
    <s v="None_16h"/>
    <x v="0"/>
    <n v="326"/>
    <x v="1"/>
    <n v="1"/>
    <n v="2"/>
    <n v="3"/>
    <n v="52"/>
    <m/>
    <m/>
    <n v="4"/>
    <n v="4"/>
    <m/>
    <s v="V"/>
    <m/>
    <n v="226"/>
    <n v="0.77138643067846602"/>
    <n v="2.7713864306784659"/>
    <n v="10"/>
    <m/>
    <m/>
    <m/>
    <x v="2"/>
  </r>
  <r>
    <s v="Exp3"/>
    <x v="286"/>
    <n v="326"/>
    <x v="1"/>
    <x v="8"/>
    <x v="7"/>
    <x v="16"/>
    <s v="None_16h"/>
    <x v="0"/>
    <m/>
    <x v="2"/>
    <n v="1"/>
    <n v="2"/>
    <n v="3"/>
    <n v="44"/>
    <n v="158"/>
    <n v="187"/>
    <n v="4"/>
    <n v="4"/>
    <m/>
    <s v="V"/>
    <m/>
    <n v="226"/>
    <n v="0.82743362831858402"/>
    <n v="2.8274336283185839"/>
    <n v="10"/>
    <m/>
    <m/>
    <m/>
    <x v="2"/>
  </r>
  <r>
    <s v="Exp3"/>
    <x v="286"/>
    <n v="326"/>
    <x v="1"/>
    <x v="8"/>
    <x v="7"/>
    <x v="16"/>
    <s v="None_16h"/>
    <x v="0"/>
    <m/>
    <x v="3"/>
    <n v="1"/>
    <n v="2"/>
    <n v="3"/>
    <n v="47"/>
    <n v="165"/>
    <n v="165"/>
    <n v="4"/>
    <n v="3"/>
    <m/>
    <s v="V"/>
    <m/>
    <n v="226"/>
    <n v="0.73008849557522126"/>
    <n v="2.7300884955752212"/>
    <n v="9"/>
    <m/>
    <m/>
    <m/>
    <x v="2"/>
  </r>
  <r>
    <s v="Exp3"/>
    <x v="286"/>
    <n v="326"/>
    <x v="1"/>
    <x v="8"/>
    <x v="7"/>
    <x v="16"/>
    <s v="None_16h"/>
    <x v="0"/>
    <m/>
    <x v="4"/>
    <n v="1"/>
    <n v="2"/>
    <n v="3"/>
    <n v="52"/>
    <n v="173"/>
    <n v="171"/>
    <m/>
    <m/>
    <m/>
    <m/>
    <m/>
    <n v="226"/>
    <n v="0.75663716814159288"/>
    <n v="2.7566371681415927"/>
    <s v=""/>
    <m/>
    <m/>
    <m/>
    <x v="2"/>
  </r>
  <r>
    <s v="Exp3"/>
    <x v="287"/>
    <n v="101"/>
    <x v="1"/>
    <x v="8"/>
    <x v="7"/>
    <x v="17"/>
    <s v="None_16h"/>
    <x v="0"/>
    <n v="101"/>
    <x v="1"/>
    <n v="2"/>
    <n v="3"/>
    <n v="4"/>
    <n v="67"/>
    <m/>
    <n v="210"/>
    <n v="3"/>
    <n v="4"/>
    <m/>
    <s v="V"/>
    <m/>
    <n v="264.33333333333331"/>
    <n v="0.79445145018915519"/>
    <n v="3.7944514501891553"/>
    <n v="10"/>
    <m/>
    <m/>
    <m/>
    <x v="2"/>
  </r>
  <r>
    <s v="Exp3"/>
    <x v="287"/>
    <n v="101"/>
    <x v="1"/>
    <x v="8"/>
    <x v="7"/>
    <x v="17"/>
    <s v="None_16h"/>
    <x v="0"/>
    <m/>
    <x v="2"/>
    <n v="2"/>
    <n v="4"/>
    <n v="5"/>
    <n v="72"/>
    <n v="265"/>
    <n v="267"/>
    <n v="4"/>
    <n v="4"/>
    <m/>
    <s v="V"/>
    <m/>
    <n v="258.625"/>
    <n v="1.0323827936201064"/>
    <n v="5.0323827936201067"/>
    <n v="12"/>
    <m/>
    <m/>
    <m/>
    <x v="2"/>
  </r>
  <r>
    <s v="Exp3"/>
    <x v="287"/>
    <n v="101"/>
    <x v="1"/>
    <x v="8"/>
    <x v="7"/>
    <x v="17"/>
    <s v="None_16h"/>
    <x v="0"/>
    <m/>
    <x v="3"/>
    <n v="2"/>
    <n v="4"/>
    <n v="5"/>
    <n v="74"/>
    <n v="270"/>
    <n v="271"/>
    <n v="3"/>
    <n v="5"/>
    <m/>
    <s v="V"/>
    <m/>
    <n v="258.625"/>
    <n v="1.0478492025132915"/>
    <n v="5.0478492025132917"/>
    <n v="12"/>
    <m/>
    <m/>
    <m/>
    <x v="2"/>
  </r>
  <r>
    <s v="Exp3"/>
    <x v="287"/>
    <n v="101"/>
    <x v="1"/>
    <x v="8"/>
    <x v="7"/>
    <x v="17"/>
    <s v="None_16h"/>
    <x v="0"/>
    <m/>
    <x v="4"/>
    <n v="2"/>
    <n v="3"/>
    <n v="4"/>
    <n v="60"/>
    <n v="213"/>
    <n v="212"/>
    <n v="3"/>
    <n v="5"/>
    <m/>
    <s v="V"/>
    <m/>
    <n v="264.33333333333331"/>
    <n v="0.80201765447667095"/>
    <n v="3.8020176544766708"/>
    <n v="11"/>
    <m/>
    <m/>
    <m/>
    <x v="2"/>
  </r>
  <r>
    <s v="Exp3"/>
    <x v="288"/>
    <n v="130"/>
    <x v="1"/>
    <x v="8"/>
    <x v="7"/>
    <x v="17"/>
    <s v="None_16h"/>
    <x v="0"/>
    <n v="130"/>
    <x v="1"/>
    <n v="2"/>
    <n v="3"/>
    <n v="4"/>
    <n v="65"/>
    <m/>
    <n v="241"/>
    <n v="4"/>
    <n v="4"/>
    <m/>
    <s v="V"/>
    <m/>
    <n v="264.33333333333331"/>
    <n v="0.9117276166456495"/>
    <n v="3.9117276166456496"/>
    <n v="11"/>
    <m/>
    <m/>
    <m/>
    <x v="2"/>
  </r>
  <r>
    <s v="Exp3"/>
    <x v="288"/>
    <n v="130"/>
    <x v="1"/>
    <x v="8"/>
    <x v="7"/>
    <x v="17"/>
    <s v="None_16h"/>
    <x v="0"/>
    <m/>
    <x v="2"/>
    <n v="2"/>
    <n v="4"/>
    <n v="5"/>
    <n v="70"/>
    <n v="281"/>
    <n v="289"/>
    <n v="4"/>
    <n v="6"/>
    <m/>
    <s v="V"/>
    <m/>
    <n v="258.625"/>
    <n v="1.1174480425326245"/>
    <n v="5.1174480425326241"/>
    <n v="14"/>
    <m/>
    <m/>
    <m/>
    <x v="2"/>
  </r>
  <r>
    <s v="Exp3"/>
    <x v="288"/>
    <n v="130"/>
    <x v="1"/>
    <x v="8"/>
    <x v="7"/>
    <x v="17"/>
    <s v="None_16h"/>
    <x v="0"/>
    <m/>
    <x v="3"/>
    <n v="2"/>
    <n v="4"/>
    <n v="5"/>
    <n v="67"/>
    <n v="276"/>
    <n v="283"/>
    <n v="3"/>
    <n v="5"/>
    <m/>
    <s v="V"/>
    <m/>
    <n v="258.625"/>
    <n v="1.0942484291928467"/>
    <n v="5.0942484291928469"/>
    <n v="12"/>
    <m/>
    <m/>
    <m/>
    <x v="2"/>
  </r>
  <r>
    <s v="Exp3"/>
    <x v="288"/>
    <n v="130"/>
    <x v="1"/>
    <x v="8"/>
    <x v="7"/>
    <x v="17"/>
    <s v="None_16h"/>
    <x v="0"/>
    <m/>
    <x v="4"/>
    <n v="2"/>
    <n v="4"/>
    <n v="5"/>
    <n v="77"/>
    <n v="277"/>
    <n v="272"/>
    <n v="3"/>
    <n v="4"/>
    <m/>
    <s v="V"/>
    <m/>
    <n v="258.625"/>
    <n v="1.0517158047365878"/>
    <n v="5.0517158047365882"/>
    <n v="11"/>
    <m/>
    <m/>
    <m/>
    <x v="2"/>
  </r>
  <r>
    <s v="Exp3"/>
    <x v="289"/>
    <n v="312"/>
    <x v="1"/>
    <x v="8"/>
    <x v="7"/>
    <x v="17"/>
    <s v="None_16h"/>
    <x v="0"/>
    <n v="312"/>
    <x v="1"/>
    <n v="2"/>
    <n v="3"/>
    <n v="5"/>
    <n v="66"/>
    <m/>
    <n v="279"/>
    <n v="4"/>
    <n v="5"/>
    <m/>
    <s v="V"/>
    <m/>
    <n v="264.33333333333331"/>
    <n v="1.0554854981084489"/>
    <n v="4.0554854981084487"/>
    <n v="12"/>
    <m/>
    <m/>
    <m/>
    <x v="2"/>
  </r>
  <r>
    <s v="Exp3"/>
    <x v="289"/>
    <n v="312"/>
    <x v="1"/>
    <x v="8"/>
    <x v="7"/>
    <x v="17"/>
    <s v="None_16h"/>
    <x v="0"/>
    <m/>
    <x v="2"/>
    <n v="2"/>
    <n v="3"/>
    <n v="5"/>
    <n v="66"/>
    <n v="239"/>
    <n v="249"/>
    <n v="4"/>
    <n v="5"/>
    <m/>
    <s v="V"/>
    <m/>
    <n v="264.33333333333331"/>
    <n v="0.94199243379571251"/>
    <n v="3.9419924337957126"/>
    <n v="12"/>
    <m/>
    <m/>
    <m/>
    <x v="2"/>
  </r>
  <r>
    <s v="Exp3"/>
    <x v="289"/>
    <n v="312"/>
    <x v="1"/>
    <x v="8"/>
    <x v="7"/>
    <x v="17"/>
    <s v="None_16h"/>
    <x v="0"/>
    <m/>
    <x v="3"/>
    <n v="2"/>
    <n v="4"/>
    <n v="5"/>
    <n v="72"/>
    <n v="266"/>
    <n v="266"/>
    <n v="4"/>
    <n v="5"/>
    <m/>
    <s v="V"/>
    <m/>
    <n v="258.625"/>
    <n v="1.0285161913968099"/>
    <n v="5.0285161913968102"/>
    <n v="13"/>
    <m/>
    <m/>
    <m/>
    <x v="2"/>
  </r>
  <r>
    <s v="Exp3"/>
    <x v="290"/>
    <n v="103"/>
    <x v="1"/>
    <x v="8"/>
    <x v="7"/>
    <x v="18"/>
    <s v="None_16h"/>
    <x v="0"/>
    <n v="103"/>
    <x v="1"/>
    <n v="4"/>
    <n v="5"/>
    <n v="6"/>
    <n v="81"/>
    <m/>
    <n v="56"/>
    <n v="5"/>
    <n v="6"/>
    <m/>
    <s v="V"/>
    <m/>
    <n v="233.8"/>
    <n v="0.23952095808383234"/>
    <n v="5.2395209580838324"/>
    <n v="16"/>
    <m/>
    <m/>
    <m/>
    <x v="2"/>
  </r>
  <r>
    <s v="Exp3"/>
    <x v="290"/>
    <n v="103"/>
    <x v="1"/>
    <x v="8"/>
    <x v="7"/>
    <x v="18"/>
    <s v="None_16h"/>
    <x v="0"/>
    <m/>
    <x v="2"/>
    <n v="3"/>
    <n v="4"/>
    <n v="5"/>
    <n v="76"/>
    <n v="265"/>
    <n v="225"/>
    <n v="4"/>
    <n v="6"/>
    <m/>
    <s v="V"/>
    <m/>
    <n v="258.625"/>
    <n v="0.86998550024166266"/>
    <n v="4.869985500241663"/>
    <n v="14"/>
    <m/>
    <m/>
    <m/>
    <x v="2"/>
  </r>
  <r>
    <s v="Exp3"/>
    <x v="290"/>
    <n v="103"/>
    <x v="1"/>
    <x v="8"/>
    <x v="7"/>
    <x v="18"/>
    <s v="None_16h"/>
    <x v="0"/>
    <m/>
    <x v="3"/>
    <n v="2"/>
    <n v="4"/>
    <n v="5"/>
    <n v="71"/>
    <n v="261"/>
    <n v="209"/>
    <n v="3"/>
    <n v="7"/>
    <m/>
    <s v="V"/>
    <m/>
    <n v="258.625"/>
    <n v="0.80811986466892216"/>
    <n v="4.8081198646689218"/>
    <n v="14"/>
    <m/>
    <m/>
    <m/>
    <x v="2"/>
  </r>
  <r>
    <s v="Exp3"/>
    <x v="290"/>
    <n v="103"/>
    <x v="1"/>
    <x v="8"/>
    <x v="7"/>
    <x v="18"/>
    <s v="None_16h"/>
    <x v="0"/>
    <m/>
    <x v="4"/>
    <n v="2"/>
    <n v="4"/>
    <n v="5"/>
    <n v="80"/>
    <n v="286"/>
    <n v="155"/>
    <n v="4"/>
    <n v="6"/>
    <m/>
    <s v="V"/>
    <m/>
    <n v="258.625"/>
    <n v="0.59932334461092318"/>
    <n v="4.599323344610923"/>
    <n v="14"/>
    <m/>
    <m/>
    <m/>
    <x v="2"/>
  </r>
  <r>
    <s v="Exp3"/>
    <x v="291"/>
    <n v="180"/>
    <x v="1"/>
    <x v="8"/>
    <x v="7"/>
    <x v="18"/>
    <s v="None_16h"/>
    <x v="0"/>
    <n v="180"/>
    <x v="1"/>
    <n v="4"/>
    <n v="4"/>
    <n v="6"/>
    <n v="65"/>
    <m/>
    <n v="240"/>
    <n v="5"/>
    <n v="6"/>
    <m/>
    <s v="V"/>
    <m/>
    <n v="258.625"/>
    <n v="0.92798453359110677"/>
    <n v="4.9279845335911068"/>
    <n v="15"/>
    <m/>
    <m/>
    <m/>
    <x v="2"/>
  </r>
  <r>
    <s v="Exp3"/>
    <x v="291"/>
    <n v="180"/>
    <x v="1"/>
    <x v="8"/>
    <x v="7"/>
    <x v="18"/>
    <s v="None_16h"/>
    <x v="0"/>
    <m/>
    <x v="2"/>
    <n v="2"/>
    <n v="4"/>
    <n v="5"/>
    <n v="68"/>
    <n v="236"/>
    <n v="190"/>
    <n v="4"/>
    <n v="6"/>
    <m/>
    <s v="V"/>
    <m/>
    <n v="258.625"/>
    <n v="0.73465442242629286"/>
    <n v="4.734654422426293"/>
    <n v="14"/>
    <m/>
    <m/>
    <m/>
    <x v="2"/>
  </r>
  <r>
    <s v="Exp3"/>
    <x v="291"/>
    <n v="180"/>
    <x v="1"/>
    <x v="8"/>
    <x v="7"/>
    <x v="18"/>
    <s v="None_16h"/>
    <x v="0"/>
    <m/>
    <x v="3"/>
    <n v="2"/>
    <n v="4"/>
    <n v="5"/>
    <n v="66"/>
    <n v="235"/>
    <n v="221"/>
    <n v="4"/>
    <n v="6"/>
    <m/>
    <s v="V"/>
    <m/>
    <n v="258.625"/>
    <n v="0.85451909134847748"/>
    <n v="4.854519091348477"/>
    <n v="14"/>
    <m/>
    <m/>
    <m/>
    <x v="2"/>
  </r>
  <r>
    <s v="Exp3"/>
    <x v="292"/>
    <n v="286"/>
    <x v="1"/>
    <x v="8"/>
    <x v="7"/>
    <x v="18"/>
    <s v="None_16h"/>
    <x v="0"/>
    <n v="286"/>
    <x v="1"/>
    <n v="4"/>
    <n v="4"/>
    <n v="6"/>
    <n v="79"/>
    <m/>
    <n v="35"/>
    <n v="4"/>
    <n v="6"/>
    <m/>
    <s v="V"/>
    <m/>
    <n v="258.625"/>
    <n v="0.13533107781536974"/>
    <n v="4.13533107781537"/>
    <n v="14"/>
    <m/>
    <m/>
    <m/>
    <x v="2"/>
  </r>
  <r>
    <s v="Exp3"/>
    <x v="292"/>
    <n v="286"/>
    <x v="1"/>
    <x v="8"/>
    <x v="7"/>
    <x v="18"/>
    <s v="None_16h"/>
    <x v="0"/>
    <m/>
    <x v="2"/>
    <n v="4"/>
    <n v="5"/>
    <n v="6"/>
    <n v="80"/>
    <n v="292"/>
    <n v="55"/>
    <n v="4"/>
    <n v="7"/>
    <m/>
    <s v="V"/>
    <m/>
    <n v="233.8"/>
    <n v="0.2352437981180496"/>
    <n v="5.2352437981180495"/>
    <n v="16"/>
    <m/>
    <m/>
    <m/>
    <x v="2"/>
  </r>
  <r>
    <s v="Exp3"/>
    <x v="292"/>
    <n v="286"/>
    <x v="1"/>
    <x v="8"/>
    <x v="7"/>
    <x v="18"/>
    <s v="None_16h"/>
    <x v="0"/>
    <m/>
    <x v="3"/>
    <n v="3"/>
    <n v="4"/>
    <n v="5"/>
    <n v="68"/>
    <n v="254"/>
    <n v="215"/>
    <n v="4"/>
    <n v="6"/>
    <m/>
    <s v="V"/>
    <m/>
    <n v="258.625"/>
    <n v="0.83131947800869987"/>
    <n v="4.8313194780086999"/>
    <n v="14"/>
    <m/>
    <m/>
    <m/>
    <x v="2"/>
  </r>
  <r>
    <s v="Exp3"/>
    <x v="293"/>
    <n v="2"/>
    <x v="1"/>
    <x v="8"/>
    <x v="7"/>
    <x v="19"/>
    <s v="None_16h"/>
    <x v="0"/>
    <n v="2"/>
    <x v="1"/>
    <n v="4"/>
    <n v="5"/>
    <n v="6"/>
    <n v="75"/>
    <m/>
    <n v="179"/>
    <n v="4"/>
    <n v="7"/>
    <m/>
    <s v="V"/>
    <m/>
    <n v="233.8"/>
    <n v="0.76561163387510689"/>
    <n v="5.7656116338751069"/>
    <n v="16"/>
    <m/>
    <m/>
    <m/>
    <x v="2"/>
  </r>
  <r>
    <s v="Exp3"/>
    <x v="293"/>
    <n v="2"/>
    <x v="1"/>
    <x v="8"/>
    <x v="7"/>
    <x v="19"/>
    <s v="None_16h"/>
    <x v="0"/>
    <m/>
    <x v="2"/>
    <n v="5"/>
    <n v="5"/>
    <n v="6"/>
    <n v="79"/>
    <n v="257"/>
    <n v="150"/>
    <n v="4"/>
    <n v="7"/>
    <m/>
    <s v="V"/>
    <m/>
    <n v="233.8"/>
    <n v="0.64157399486740796"/>
    <n v="5.6415739948674082"/>
    <n v="16"/>
    <m/>
    <m/>
    <m/>
    <x v="2"/>
  </r>
  <r>
    <s v="Exp3"/>
    <x v="293"/>
    <n v="2"/>
    <x v="1"/>
    <x v="8"/>
    <x v="7"/>
    <x v="19"/>
    <s v="None_16h"/>
    <x v="0"/>
    <m/>
    <x v="3"/>
    <n v="5"/>
    <n v="5"/>
    <n v="6"/>
    <n v="82"/>
    <n v="271"/>
    <n v="185"/>
    <n v="5"/>
    <n v="8"/>
    <m/>
    <s v="V"/>
    <m/>
    <n v="233.8"/>
    <n v="0.79127459366980324"/>
    <n v="5.7912745936698036"/>
    <n v="18"/>
    <m/>
    <m/>
    <m/>
    <x v="2"/>
  </r>
  <r>
    <s v="Exp3"/>
    <x v="294"/>
    <n v="199"/>
    <x v="1"/>
    <x v="8"/>
    <x v="7"/>
    <x v="19"/>
    <s v="None_16h"/>
    <x v="0"/>
    <n v="199"/>
    <x v="1"/>
    <n v="4"/>
    <n v="5"/>
    <n v="6"/>
    <n v="69"/>
    <m/>
    <n v="132"/>
    <n v="4"/>
    <n v="8"/>
    <m/>
    <s v="V"/>
    <m/>
    <n v="233.8"/>
    <n v="0.56458511548331902"/>
    <n v="5.564585115483319"/>
    <n v="17"/>
    <m/>
    <m/>
    <m/>
    <x v="2"/>
  </r>
  <r>
    <s v="Exp3"/>
    <x v="294"/>
    <n v="199"/>
    <x v="1"/>
    <x v="8"/>
    <x v="7"/>
    <x v="19"/>
    <s v="None_16h"/>
    <x v="0"/>
    <m/>
    <x v="2"/>
    <n v="4"/>
    <n v="5"/>
    <n v="6"/>
    <n v="68"/>
    <n v="236"/>
    <n v="150"/>
    <n v="5"/>
    <n v="7"/>
    <m/>
    <s v="V"/>
    <m/>
    <n v="233.8"/>
    <n v="0.64157399486740796"/>
    <n v="5.6415739948674082"/>
    <n v="17"/>
    <m/>
    <m/>
    <m/>
    <x v="2"/>
  </r>
  <r>
    <s v="Exp3"/>
    <x v="294"/>
    <n v="199"/>
    <x v="1"/>
    <x v="8"/>
    <x v="7"/>
    <x v="19"/>
    <s v="None_16h"/>
    <x v="0"/>
    <m/>
    <x v="3"/>
    <n v="5"/>
    <n v="5"/>
    <n v="6"/>
    <n v="78"/>
    <n v="260"/>
    <n v="176"/>
    <n v="4"/>
    <n v="8"/>
    <m/>
    <s v="V"/>
    <m/>
    <n v="233.8"/>
    <n v="0.75278015397775877"/>
    <n v="5.752780153977759"/>
    <n v="17"/>
    <m/>
    <m/>
    <m/>
    <x v="2"/>
  </r>
  <r>
    <s v="Exp3"/>
    <x v="294"/>
    <n v="199"/>
    <x v="1"/>
    <x v="8"/>
    <x v="7"/>
    <x v="19"/>
    <s v="None_16h"/>
    <x v="0"/>
    <m/>
    <x v="4"/>
    <n v="4"/>
    <n v="5"/>
    <n v="6"/>
    <n v="60"/>
    <n v="235"/>
    <n v="156"/>
    <n v="5"/>
    <n v="6"/>
    <m/>
    <s v="V"/>
    <m/>
    <n v="233.8"/>
    <n v="0.66723695466210431"/>
    <n v="5.667236954662104"/>
    <n v="16"/>
    <m/>
    <m/>
    <m/>
    <x v="2"/>
  </r>
  <r>
    <s v="Exp3"/>
    <x v="295"/>
    <n v="309"/>
    <x v="1"/>
    <x v="8"/>
    <x v="7"/>
    <x v="19"/>
    <s v="None_16h"/>
    <x v="0"/>
    <n v="309"/>
    <x v="1"/>
    <n v="2"/>
    <n v="5"/>
    <n v="6"/>
    <n v="68"/>
    <m/>
    <n v="81"/>
    <n v="4"/>
    <n v="8"/>
    <m/>
    <s v="V"/>
    <m/>
    <n v="233.8"/>
    <n v="0.34644995722840033"/>
    <n v="5.3464499572284003"/>
    <n v="17"/>
    <m/>
    <m/>
    <m/>
    <x v="2"/>
  </r>
  <r>
    <s v="Exp3"/>
    <x v="295"/>
    <n v="309"/>
    <x v="1"/>
    <x v="8"/>
    <x v="7"/>
    <x v="19"/>
    <s v="None_16h"/>
    <x v="0"/>
    <m/>
    <x v="2"/>
    <n v="2"/>
    <n v="5"/>
    <n v="6"/>
    <n v="75"/>
    <n v="268"/>
    <n v="141"/>
    <n v="5"/>
    <n v="6"/>
    <m/>
    <s v="V"/>
    <m/>
    <n v="233.8"/>
    <n v="0.60307955517536349"/>
    <n v="5.6030795551753636"/>
    <n v="16"/>
    <m/>
    <m/>
    <m/>
    <x v="2"/>
  </r>
  <r>
    <s v="Exp3"/>
    <x v="295"/>
    <n v="309"/>
    <x v="1"/>
    <x v="8"/>
    <x v="7"/>
    <x v="19"/>
    <s v="None_16h"/>
    <x v="0"/>
    <m/>
    <x v="3"/>
    <n v="3"/>
    <n v="5"/>
    <n v="6"/>
    <n v="82"/>
    <n v="250"/>
    <n v="90"/>
    <n v="4"/>
    <n v="7"/>
    <m/>
    <s v="V"/>
    <m/>
    <n v="233.8"/>
    <n v="0.3849443969204448"/>
    <n v="5.3849443969204449"/>
    <n v="16"/>
    <m/>
    <m/>
    <m/>
    <x v="2"/>
  </r>
  <r>
    <s v="Exp3"/>
    <x v="295"/>
    <n v="309"/>
    <x v="1"/>
    <x v="8"/>
    <x v="7"/>
    <x v="19"/>
    <s v="None_16h"/>
    <x v="0"/>
    <m/>
    <x v="4"/>
    <n v="3"/>
    <n v="6"/>
    <n v="7"/>
    <n v="102"/>
    <n v="227"/>
    <n v="115"/>
    <n v="2"/>
    <n v="19"/>
    <n v="14"/>
    <s v="TS"/>
    <m/>
    <n v="215.42857142857142"/>
    <n v="0.53381962864721488"/>
    <n v="6.5338196286472146"/>
    <n v="27"/>
    <m/>
    <m/>
    <m/>
    <x v="2"/>
  </r>
  <r>
    <s v="Exp3"/>
    <x v="296"/>
    <n v="95"/>
    <x v="1"/>
    <x v="8"/>
    <x v="7"/>
    <x v="20"/>
    <s v="None_16h"/>
    <x v="0"/>
    <n v="95"/>
    <x v="1"/>
    <n v="2"/>
    <n v="5"/>
    <n v="6"/>
    <n v="90"/>
    <m/>
    <n v="260"/>
    <n v="5"/>
    <n v="9"/>
    <m/>
    <s v="V"/>
    <n v="4"/>
    <n v="233.8"/>
    <n v="1.1120615911035072"/>
    <n v="6.1120615911035072"/>
    <n v="19"/>
    <m/>
    <m/>
    <m/>
    <x v="2"/>
  </r>
  <r>
    <s v="Exp3"/>
    <x v="296"/>
    <n v="95"/>
    <x v="1"/>
    <x v="8"/>
    <x v="7"/>
    <x v="20"/>
    <s v="None_16h"/>
    <x v="0"/>
    <m/>
    <x v="2"/>
    <n v="5"/>
    <n v="6"/>
    <n v="7"/>
    <n v="98"/>
    <n v="250"/>
    <n v="122"/>
    <n v="6"/>
    <n v="11"/>
    <m/>
    <s v="E"/>
    <n v="4"/>
    <n v="215.42857142857142"/>
    <n v="0.56631299734748008"/>
    <n v="6.5663129973474801"/>
    <n v="23"/>
    <m/>
    <m/>
    <m/>
    <x v="2"/>
  </r>
  <r>
    <s v="Exp3"/>
    <x v="296"/>
    <n v="95"/>
    <x v="1"/>
    <x v="8"/>
    <x v="7"/>
    <x v="20"/>
    <s v="None_16h"/>
    <x v="0"/>
    <m/>
    <x v="3"/>
    <n v="4"/>
    <n v="6"/>
    <n v="7"/>
    <n v="87"/>
    <n v="245"/>
    <n v="28"/>
    <n v="5"/>
    <n v="9"/>
    <m/>
    <s v="V"/>
    <n v="4"/>
    <n v="215.42857142857142"/>
    <n v="0.12997347480106103"/>
    <n v="6.1299734748010613"/>
    <n v="20"/>
    <m/>
    <m/>
    <m/>
    <x v="2"/>
  </r>
  <r>
    <s v="Exp3"/>
    <x v="296"/>
    <n v="95"/>
    <x v="1"/>
    <x v="8"/>
    <x v="7"/>
    <x v="20"/>
    <s v="None_16h"/>
    <x v="0"/>
    <m/>
    <x v="4"/>
    <n v="4"/>
    <n v="6"/>
    <n v="7"/>
    <n v="98"/>
    <n v="262"/>
    <n v="153"/>
    <n v="5"/>
    <n v="12"/>
    <m/>
    <s v="E"/>
    <n v="4"/>
    <n v="215.42857142857142"/>
    <n v="0.71021220159151199"/>
    <n v="6.7102122015915118"/>
    <n v="23"/>
    <m/>
    <m/>
    <m/>
    <x v="2"/>
  </r>
  <r>
    <s v="Exp3"/>
    <x v="297"/>
    <n v="123"/>
    <x v="1"/>
    <x v="8"/>
    <x v="7"/>
    <x v="20"/>
    <s v="None_16h"/>
    <x v="0"/>
    <n v="123"/>
    <x v="1"/>
    <n v="2"/>
    <n v="5"/>
    <n v="6"/>
    <n v="87"/>
    <m/>
    <n v="260"/>
    <n v="5"/>
    <n v="7"/>
    <m/>
    <s v="V"/>
    <n v="4"/>
    <n v="233.8"/>
    <n v="1.1120615911035072"/>
    <n v="6.1120615911035072"/>
    <n v="17"/>
    <m/>
    <m/>
    <m/>
    <x v="2"/>
  </r>
  <r>
    <s v="Exp3"/>
    <x v="297"/>
    <n v="123"/>
    <x v="1"/>
    <x v="8"/>
    <x v="7"/>
    <x v="20"/>
    <s v="None_16h"/>
    <x v="0"/>
    <m/>
    <x v="2"/>
    <n v="2"/>
    <n v="6"/>
    <n v="7"/>
    <n v="101"/>
    <n v="236"/>
    <n v="71"/>
    <n v="4"/>
    <n v="10"/>
    <m/>
    <s v="V"/>
    <n v="4"/>
    <n v="215.42857142857142"/>
    <n v="0.32957559681697612"/>
    <n v="6.3295755968169765"/>
    <n v="20"/>
    <m/>
    <m/>
    <m/>
    <x v="2"/>
  </r>
  <r>
    <s v="Exp3"/>
    <x v="297"/>
    <n v="123"/>
    <x v="1"/>
    <x v="8"/>
    <x v="7"/>
    <x v="20"/>
    <s v="None_16h"/>
    <x v="0"/>
    <m/>
    <x v="3"/>
    <n v="2"/>
    <n v="6"/>
    <n v="7"/>
    <n v="102"/>
    <n v="228"/>
    <n v="91"/>
    <n v="6"/>
    <n v="14"/>
    <m/>
    <s v="DR"/>
    <n v="4"/>
    <n v="215.42857142857142"/>
    <n v="0.42241379310344829"/>
    <n v="6.4224137931034484"/>
    <n v="26"/>
    <m/>
    <m/>
    <m/>
    <x v="2"/>
  </r>
  <r>
    <s v="Exp3"/>
    <x v="297"/>
    <n v="123"/>
    <x v="1"/>
    <x v="8"/>
    <x v="7"/>
    <x v="20"/>
    <s v="None_16h"/>
    <x v="0"/>
    <m/>
    <x v="4"/>
    <n v="4"/>
    <n v="6"/>
    <n v="7"/>
    <n v="95"/>
    <n v="235"/>
    <n v="94"/>
    <n v="6"/>
    <n v="8"/>
    <m/>
    <s v="V"/>
    <n v="4"/>
    <n v="215.42857142857142"/>
    <n v="0.43633952254641911"/>
    <n v="6.4363395225464188"/>
    <n v="20"/>
    <m/>
    <m/>
    <m/>
    <x v="2"/>
  </r>
  <r>
    <s v="Exp3"/>
    <x v="298"/>
    <n v="226"/>
    <x v="1"/>
    <x v="8"/>
    <x v="7"/>
    <x v="20"/>
    <s v="None_16h"/>
    <x v="0"/>
    <n v="226"/>
    <x v="1"/>
    <n v="4"/>
    <n v="6"/>
    <n v="7"/>
    <n v="91"/>
    <m/>
    <n v="81"/>
    <n v="5"/>
    <n v="11"/>
    <m/>
    <s v="E"/>
    <n v="4"/>
    <n v="215.42857142857142"/>
    <n v="0.37599469496021221"/>
    <n v="6.3759946949602124"/>
    <n v="22"/>
    <m/>
    <m/>
    <m/>
    <x v="2"/>
  </r>
  <r>
    <s v="Exp3"/>
    <x v="298"/>
    <n v="226"/>
    <x v="1"/>
    <x v="8"/>
    <x v="7"/>
    <x v="20"/>
    <s v="None_16h"/>
    <x v="0"/>
    <m/>
    <x v="2"/>
    <n v="4"/>
    <n v="6"/>
    <n v="7"/>
    <n v="93"/>
    <n v="220"/>
    <n v="93"/>
    <n v="6"/>
    <n v="11"/>
    <m/>
    <s v="E"/>
    <n v="4"/>
    <n v="215.42857142857142"/>
    <n v="0.4316976127320955"/>
    <n v="6.4316976127320959"/>
    <n v="23"/>
    <m/>
    <m/>
    <m/>
    <x v="2"/>
  </r>
  <r>
    <s v="Exp3"/>
    <x v="298"/>
    <n v="226"/>
    <x v="1"/>
    <x v="8"/>
    <x v="7"/>
    <x v="20"/>
    <s v="None_16h"/>
    <x v="0"/>
    <m/>
    <x v="3"/>
    <n v="3"/>
    <n v="6"/>
    <n v="7"/>
    <n v="98"/>
    <n v="227"/>
    <n v="55"/>
    <n v="5"/>
    <n v="10"/>
    <m/>
    <s v="V"/>
    <n v="4"/>
    <n v="215.42857142857142"/>
    <n v="0.25530503978779845"/>
    <n v="6.2553050397877987"/>
    <n v="21"/>
    <m/>
    <m/>
    <m/>
    <x v="2"/>
  </r>
  <r>
    <s v="Exp3"/>
    <x v="298"/>
    <n v="226"/>
    <x v="1"/>
    <x v="8"/>
    <x v="7"/>
    <x v="20"/>
    <s v="None_16h"/>
    <x v="0"/>
    <m/>
    <x v="4"/>
    <n v="3"/>
    <n v="6"/>
    <n v="7"/>
    <n v="101"/>
    <n v="234"/>
    <n v="85"/>
    <n v="5"/>
    <n v="8"/>
    <m/>
    <s v="V"/>
    <n v="4"/>
    <n v="215.42857142857142"/>
    <n v="0.39456233421750664"/>
    <n v="6.3945623342175066"/>
    <n v="19"/>
    <m/>
    <m/>
    <m/>
    <x v="2"/>
  </r>
  <r>
    <s v="Exp3"/>
    <x v="299"/>
    <n v="13"/>
    <x v="1"/>
    <x v="8"/>
    <x v="7"/>
    <x v="21"/>
    <s v="None_16h"/>
    <x v="0"/>
    <n v="13"/>
    <x v="1"/>
    <n v="2"/>
    <n v="7"/>
    <n v="8"/>
    <n v="102"/>
    <m/>
    <n v="30"/>
    <n v="5"/>
    <n v="8"/>
    <m/>
    <s v="V"/>
    <n v="4"/>
    <n v="204.66666666666666"/>
    <n v="0.1465798045602606"/>
    <n v="7.1465798045602602"/>
    <n v="20"/>
    <m/>
    <m/>
    <m/>
    <x v="2"/>
  </r>
  <r>
    <s v="Exp3"/>
    <x v="299"/>
    <n v="13"/>
    <x v="1"/>
    <x v="8"/>
    <x v="7"/>
    <x v="21"/>
    <s v="None_16h"/>
    <x v="0"/>
    <m/>
    <x v="2"/>
    <n v="3"/>
    <n v="7"/>
    <n v="8"/>
    <n v="102"/>
    <n v="244"/>
    <n v="42"/>
    <n v="5"/>
    <n v="10"/>
    <m/>
    <s v="V"/>
    <n v="4"/>
    <n v="204.66666666666666"/>
    <n v="0.20521172638436483"/>
    <n v="7.2052117263843645"/>
    <n v="22"/>
    <m/>
    <m/>
    <m/>
    <x v="2"/>
  </r>
  <r>
    <s v="Exp3"/>
    <x v="299"/>
    <n v="13"/>
    <x v="1"/>
    <x v="8"/>
    <x v="7"/>
    <x v="21"/>
    <s v="None_16h"/>
    <x v="0"/>
    <m/>
    <x v="3"/>
    <n v="4"/>
    <n v="7"/>
    <n v="8"/>
    <n v="119"/>
    <n v="242"/>
    <n v="44"/>
    <n v="3"/>
    <n v="18"/>
    <m/>
    <s v="DR"/>
    <n v="4"/>
    <n v="204.66666666666666"/>
    <n v="0.21498371335504887"/>
    <n v="7.214983713355049"/>
    <n v="28"/>
    <m/>
    <m/>
    <m/>
    <x v="2"/>
  </r>
  <r>
    <s v="Exp3"/>
    <x v="299"/>
    <n v="13"/>
    <x v="1"/>
    <x v="8"/>
    <x v="7"/>
    <x v="21"/>
    <s v="None_16h"/>
    <x v="0"/>
    <m/>
    <x v="4"/>
    <n v="2"/>
    <n v="6"/>
    <n v="7"/>
    <n v="91"/>
    <n v="239"/>
    <n v="192"/>
    <n v="4"/>
    <n v="10"/>
    <m/>
    <s v="V"/>
    <n v="4"/>
    <n v="215.42857142857142"/>
    <n v="0.89124668435013266"/>
    <n v="6.8912466843501328"/>
    <n v="20"/>
    <m/>
    <m/>
    <m/>
    <x v="2"/>
  </r>
  <r>
    <s v="Exp3"/>
    <x v="300"/>
    <n v="170"/>
    <x v="1"/>
    <x v="8"/>
    <x v="7"/>
    <x v="21"/>
    <s v="None_16h"/>
    <x v="24"/>
    <n v="170"/>
    <x v="1"/>
    <n v="6"/>
    <n v="7"/>
    <n v="8"/>
    <n v="104"/>
    <m/>
    <n v="54"/>
    <n v="4"/>
    <n v="12"/>
    <m/>
    <s v="E"/>
    <n v="4"/>
    <n v="204.66666666666666"/>
    <n v="0.26384364820846906"/>
    <n v="7.2638436482084687"/>
    <n v="23"/>
    <m/>
    <m/>
    <m/>
    <x v="2"/>
  </r>
  <r>
    <s v="Exp3"/>
    <x v="300"/>
    <n v="170"/>
    <x v="1"/>
    <x v="8"/>
    <x v="7"/>
    <x v="21"/>
    <s v="None_16h"/>
    <x v="0"/>
    <m/>
    <x v="2"/>
    <n v="3"/>
    <n v="7"/>
    <n v="8"/>
    <n v="98"/>
    <n v="210"/>
    <n v="29"/>
    <n v="4"/>
    <n v="11"/>
    <m/>
    <s v="V"/>
    <n v="4"/>
    <n v="204.66666666666666"/>
    <n v="0.14169381107491857"/>
    <n v="7.1416938110749184"/>
    <n v="22"/>
    <m/>
    <m/>
    <m/>
    <x v="2"/>
  </r>
  <r>
    <s v="Exp3"/>
    <x v="300"/>
    <n v="170"/>
    <x v="1"/>
    <x v="8"/>
    <x v="7"/>
    <x v="21"/>
    <s v="None_16h"/>
    <x v="0"/>
    <m/>
    <x v="3"/>
    <n v="5"/>
    <n v="6"/>
    <n v="8"/>
    <n v="92"/>
    <n v="215"/>
    <n v="15"/>
    <n v="4"/>
    <n v="11"/>
    <m/>
    <s v="E"/>
    <n v="4"/>
    <n v="215.42857142857142"/>
    <n v="6.9628647214854109E-2"/>
    <n v="6.069628647214854"/>
    <n v="21"/>
    <m/>
    <m/>
    <m/>
    <x v="2"/>
  </r>
  <r>
    <s v="Exp3"/>
    <x v="300"/>
    <n v="170"/>
    <x v="1"/>
    <x v="8"/>
    <x v="7"/>
    <x v="21"/>
    <s v="None_16h"/>
    <x v="0"/>
    <m/>
    <x v="4"/>
    <n v="2"/>
    <n v="6"/>
    <n v="7"/>
    <n v="82"/>
    <n v="219"/>
    <n v="154"/>
    <n v="5"/>
    <n v="8"/>
    <m/>
    <s v="V"/>
    <n v="4"/>
    <n v="215.42857142857142"/>
    <n v="0.71485411140583555"/>
    <n v="6.7148541114058355"/>
    <n v="19"/>
    <m/>
    <m/>
    <m/>
    <x v="2"/>
  </r>
  <r>
    <s v="Exp3"/>
    <x v="301"/>
    <n v="265"/>
    <x v="1"/>
    <x v="8"/>
    <x v="7"/>
    <x v="21"/>
    <s v="None_16h"/>
    <x v="0"/>
    <n v="265"/>
    <x v="1"/>
    <n v="7"/>
    <n v="7"/>
    <n v="8"/>
    <n v="98"/>
    <m/>
    <n v="41"/>
    <n v="5"/>
    <n v="11"/>
    <m/>
    <s v="E"/>
    <n v="4"/>
    <n v="204.66666666666666"/>
    <n v="0.20032573289902281"/>
    <n v="7.2003257328990227"/>
    <n v="23"/>
    <m/>
    <m/>
    <m/>
    <x v="2"/>
  </r>
  <r>
    <s v="Exp3"/>
    <x v="301"/>
    <n v="265"/>
    <x v="1"/>
    <x v="8"/>
    <x v="7"/>
    <x v="21"/>
    <s v="None_16h"/>
    <x v="0"/>
    <m/>
    <x v="2"/>
    <n v="6"/>
    <n v="7"/>
    <n v="8"/>
    <n v="97"/>
    <n v="228"/>
    <n v="171"/>
    <n v="5"/>
    <n v="15"/>
    <m/>
    <s v="E"/>
    <n v="4"/>
    <n v="204.66666666666666"/>
    <n v="0.83550488599348538"/>
    <n v="7.835504885993485"/>
    <n v="27"/>
    <m/>
    <m/>
    <m/>
    <x v="2"/>
  </r>
  <r>
    <s v="Exp3"/>
    <x v="301"/>
    <n v="265"/>
    <x v="1"/>
    <x v="8"/>
    <x v="7"/>
    <x v="21"/>
    <s v="None_16h"/>
    <x v="0"/>
    <m/>
    <x v="3"/>
    <n v="5"/>
    <n v="7"/>
    <n v="8"/>
    <n v="99"/>
    <n v="209"/>
    <n v="44"/>
    <n v="4"/>
    <n v="11"/>
    <m/>
    <s v="E"/>
    <n v="4"/>
    <n v="204.66666666666666"/>
    <n v="0.21498371335504887"/>
    <n v="7.214983713355049"/>
    <n v="22"/>
    <m/>
    <m/>
    <m/>
    <x v="2"/>
  </r>
  <r>
    <s v="Exp3"/>
    <x v="301"/>
    <n v="265"/>
    <x v="1"/>
    <x v="8"/>
    <x v="7"/>
    <x v="21"/>
    <s v="None_16h"/>
    <x v="0"/>
    <m/>
    <x v="4"/>
    <n v="2"/>
    <n v="6"/>
    <n v="7"/>
    <n v="89"/>
    <n v="226"/>
    <n v="172"/>
    <n v="4"/>
    <n v="15"/>
    <m/>
    <s v="DR"/>
    <n v="4"/>
    <n v="215.42857142857142"/>
    <n v="0.79840848806366049"/>
    <n v="6.7984084880636608"/>
    <n v="25"/>
    <m/>
    <m/>
    <m/>
    <x v="2"/>
  </r>
  <r>
    <s v="Exp3"/>
    <x v="302"/>
    <n v="34"/>
    <x v="1"/>
    <x v="8"/>
    <x v="7"/>
    <x v="22"/>
    <s v="None_16h"/>
    <x v="0"/>
    <n v="34"/>
    <x v="1"/>
    <n v="5"/>
    <n v="7"/>
    <n v="8"/>
    <n v="103"/>
    <m/>
    <n v="188"/>
    <n v="4"/>
    <n v="18"/>
    <m/>
    <s v="E"/>
    <n v="4"/>
    <n v="204.66666666666666"/>
    <n v="0.91856677524429975"/>
    <n v="7.9185667752443001"/>
    <n v="29"/>
    <m/>
    <m/>
    <m/>
    <x v="2"/>
  </r>
  <r>
    <s v="Exp3"/>
    <x v="302"/>
    <n v="34"/>
    <x v="1"/>
    <x v="8"/>
    <x v="7"/>
    <x v="22"/>
    <s v="None_16h"/>
    <x v="0"/>
    <m/>
    <x v="2"/>
    <n v="5"/>
    <n v="7"/>
    <n v="8"/>
    <n v="106"/>
    <n v="229"/>
    <n v="184"/>
    <n v="5"/>
    <n v="12"/>
    <m/>
    <s v="E"/>
    <n v="4"/>
    <n v="204.66666666666666"/>
    <n v="0.89902280130293166"/>
    <n v="7.899022801302932"/>
    <n v="24"/>
    <m/>
    <m/>
    <m/>
    <x v="2"/>
  </r>
  <r>
    <s v="Exp3"/>
    <x v="302"/>
    <n v="34"/>
    <x v="1"/>
    <x v="8"/>
    <x v="7"/>
    <x v="22"/>
    <s v="None_16h"/>
    <x v="0"/>
    <m/>
    <x v="3"/>
    <n v="4"/>
    <n v="9"/>
    <n v="9"/>
    <n v="126"/>
    <n v="149"/>
    <n v="0"/>
    <n v="1"/>
    <n v="17"/>
    <n v="30"/>
    <s v="TS"/>
    <n v="4"/>
    <n v="196.83333333333334"/>
    <n v="0"/>
    <n v="9"/>
    <n v="27"/>
    <m/>
    <m/>
    <m/>
    <x v="1"/>
  </r>
  <r>
    <s v="Exp3"/>
    <x v="302"/>
    <n v="34"/>
    <x v="1"/>
    <x v="8"/>
    <x v="7"/>
    <x v="22"/>
    <s v="None_16h"/>
    <x v="0"/>
    <m/>
    <x v="4"/>
    <n v="2"/>
    <n v="7"/>
    <n v="8"/>
    <n v="98"/>
    <n v="227"/>
    <n v="42"/>
    <m/>
    <m/>
    <m/>
    <m/>
    <n v="4"/>
    <n v="204.66666666666666"/>
    <n v="0.20521172638436483"/>
    <n v="7.2052117263843645"/>
    <s v=""/>
    <m/>
    <m/>
    <m/>
    <x v="2"/>
  </r>
  <r>
    <s v="Exp3"/>
    <x v="303"/>
    <n v="142"/>
    <x v="1"/>
    <x v="8"/>
    <x v="7"/>
    <x v="22"/>
    <s v="None_16h"/>
    <x v="0"/>
    <n v="142"/>
    <x v="1"/>
    <n v="5"/>
    <n v="7"/>
    <n v="8"/>
    <n v="110"/>
    <m/>
    <n v="167"/>
    <n v="5"/>
    <n v="11"/>
    <m/>
    <s v="E"/>
    <n v="4"/>
    <n v="204.66666666666666"/>
    <n v="0.81596091205211729"/>
    <n v="7.815960912052117"/>
    <n v="23"/>
    <m/>
    <m/>
    <m/>
    <x v="2"/>
  </r>
  <r>
    <s v="Exp3"/>
    <x v="303"/>
    <n v="142"/>
    <x v="1"/>
    <x v="8"/>
    <x v="7"/>
    <x v="22"/>
    <s v="None_16h"/>
    <x v="0"/>
    <m/>
    <x v="2"/>
    <n v="4"/>
    <n v="6"/>
    <n v="7"/>
    <n v="113"/>
    <n v="244"/>
    <n v="194"/>
    <n v="4"/>
    <n v="15"/>
    <m/>
    <s v="E"/>
    <n v="4"/>
    <n v="215.42857142857142"/>
    <n v="0.90053050397877987"/>
    <n v="6.9005305039787803"/>
    <n v="25"/>
    <m/>
    <m/>
    <m/>
    <x v="2"/>
  </r>
  <r>
    <s v="Exp3"/>
    <x v="303"/>
    <n v="142"/>
    <x v="1"/>
    <x v="8"/>
    <x v="7"/>
    <x v="22"/>
    <s v="None_16h"/>
    <x v="0"/>
    <m/>
    <x v="3"/>
    <n v="3"/>
    <n v="8"/>
    <n v="9"/>
    <n v="122"/>
    <n v="197"/>
    <n v="64"/>
    <n v="2"/>
    <n v="19"/>
    <m/>
    <s v="TS"/>
    <n v="4"/>
    <n v="196.83333333333334"/>
    <n v="0.32514817950889074"/>
    <n v="8.32514817950889"/>
    <n v="29"/>
    <m/>
    <m/>
    <m/>
    <x v="2"/>
  </r>
  <r>
    <s v="Exp3"/>
    <x v="303"/>
    <n v="142"/>
    <x v="1"/>
    <x v="8"/>
    <x v="7"/>
    <x v="22"/>
    <s v="None_16h"/>
    <x v="0"/>
    <m/>
    <x v="4"/>
    <n v="1"/>
    <n v="7"/>
    <n v="8"/>
    <n v="98"/>
    <n v="234"/>
    <n v="145"/>
    <n v="4"/>
    <n v="12"/>
    <m/>
    <s v="V"/>
    <n v="4"/>
    <n v="204.66666666666666"/>
    <n v="0.70846905537459282"/>
    <n v="7.7084690553745929"/>
    <n v="23"/>
    <m/>
    <m/>
    <m/>
    <x v="2"/>
  </r>
  <r>
    <s v="Exp3"/>
    <x v="304"/>
    <n v="292"/>
    <x v="1"/>
    <x v="8"/>
    <x v="7"/>
    <x v="22"/>
    <s v="None_16h"/>
    <x v="0"/>
    <n v="292"/>
    <x v="1"/>
    <n v="4"/>
    <n v="8"/>
    <n v="9"/>
    <n v="100"/>
    <n v="211"/>
    <n v="126"/>
    <n v="6"/>
    <n v="12"/>
    <m/>
    <s v="E"/>
    <n v="4"/>
    <n v="196.83333333333334"/>
    <n v="0.64013547840812868"/>
    <n v="8.6401354784081281"/>
    <n v="26"/>
    <m/>
    <m/>
    <m/>
    <x v="2"/>
  </r>
  <r>
    <s v="Exp3"/>
    <x v="304"/>
    <n v="292"/>
    <x v="1"/>
    <x v="8"/>
    <x v="7"/>
    <x v="22"/>
    <s v="None_16h"/>
    <x v="0"/>
    <m/>
    <x v="2"/>
    <n v="8"/>
    <n v="8"/>
    <n v="9"/>
    <n v="111"/>
    <n v="206"/>
    <n v="130"/>
    <n v="4"/>
    <n v="14"/>
    <m/>
    <s v="E"/>
    <n v="4"/>
    <n v="196.83333333333334"/>
    <n v="0.6604572396274343"/>
    <n v="8.6604572396274335"/>
    <n v="26"/>
    <m/>
    <m/>
    <m/>
    <x v="2"/>
  </r>
  <r>
    <s v="Exp3"/>
    <x v="304"/>
    <n v="292"/>
    <x v="1"/>
    <x v="8"/>
    <x v="7"/>
    <x v="22"/>
    <s v="None_16h"/>
    <x v="0"/>
    <m/>
    <x v="3"/>
    <n v="4"/>
    <n v="7"/>
    <n v="8"/>
    <n v="106"/>
    <n v="216"/>
    <n v="202"/>
    <n v="4"/>
    <n v="18"/>
    <m/>
    <s v="DR"/>
    <n v="4"/>
    <n v="204.66666666666666"/>
    <n v="0.98697068403908794"/>
    <n v="7.9869706840390879"/>
    <n v="29"/>
    <m/>
    <m/>
    <m/>
    <x v="2"/>
  </r>
  <r>
    <s v="Exp3"/>
    <x v="304"/>
    <n v="292"/>
    <x v="1"/>
    <x v="8"/>
    <x v="7"/>
    <x v="22"/>
    <s v="None_16h"/>
    <x v="0"/>
    <m/>
    <x v="4"/>
    <n v="5"/>
    <n v="7"/>
    <n v="9"/>
    <n v="106"/>
    <n v="195"/>
    <n v="11"/>
    <n v="5"/>
    <n v="16"/>
    <m/>
    <s v="E"/>
    <n v="4"/>
    <n v="204.66666666666666"/>
    <n v="5.3745928338762218E-2"/>
    <n v="7.0537459283387625"/>
    <n v="28"/>
    <m/>
    <m/>
    <m/>
    <x v="2"/>
  </r>
  <r>
    <s v="Exp3"/>
    <x v="305"/>
    <n v="71"/>
    <x v="1"/>
    <x v="8"/>
    <x v="7"/>
    <x v="24"/>
    <s v="None_16h"/>
    <x v="0"/>
    <n v="71"/>
    <x v="1"/>
    <n v="4"/>
    <n v="8"/>
    <n v="9"/>
    <n v="130"/>
    <m/>
    <n v="91"/>
    <n v="3"/>
    <n v="20"/>
    <m/>
    <s v="DR"/>
    <m/>
    <n v="196.83333333333334"/>
    <n v="0.46232006773920403"/>
    <n v="8.4623200677392045"/>
    <n v="31"/>
    <m/>
    <m/>
    <m/>
    <x v="2"/>
  </r>
  <r>
    <s v="Exp3"/>
    <x v="305"/>
    <n v="71"/>
    <x v="1"/>
    <x v="8"/>
    <x v="7"/>
    <x v="24"/>
    <s v="None_16h"/>
    <x v="0"/>
    <m/>
    <x v="2"/>
    <n v="7"/>
    <n v="9"/>
    <n v="10"/>
    <n v="131"/>
    <n v="229"/>
    <n v="135"/>
    <n v="4"/>
    <n v="20"/>
    <m/>
    <s v="DR"/>
    <m/>
    <n v="196.83333333333334"/>
    <n v="0.68585944115156638"/>
    <n v="9.6858594411515657"/>
    <n v="33"/>
    <m/>
    <m/>
    <m/>
    <x v="2"/>
  </r>
  <r>
    <s v="Exp3"/>
    <x v="305"/>
    <n v="71"/>
    <x v="1"/>
    <x v="8"/>
    <x v="7"/>
    <x v="24"/>
    <s v="None_16h"/>
    <x v="0"/>
    <m/>
    <x v="3"/>
    <n v="7"/>
    <n v="7"/>
    <n v="8"/>
    <n v="120"/>
    <n v="225"/>
    <n v="210"/>
    <n v="4"/>
    <n v="18"/>
    <m/>
    <s v="DR"/>
    <m/>
    <n v="204.66666666666666"/>
    <n v="1.0260586319218241"/>
    <n v="8.0260586319218241"/>
    <n v="29"/>
    <m/>
    <m/>
    <m/>
    <x v="2"/>
  </r>
  <r>
    <s v="Exp3"/>
    <x v="305"/>
    <n v="71"/>
    <x v="1"/>
    <x v="8"/>
    <x v="7"/>
    <x v="24"/>
    <s v="None_16h"/>
    <x v="0"/>
    <m/>
    <x v="4"/>
    <n v="2"/>
    <n v="9"/>
    <n v="10"/>
    <n v="123"/>
    <n v="235"/>
    <n v="70"/>
    <n v="4"/>
    <n v="17"/>
    <m/>
    <s v="DR"/>
    <m/>
    <n v="196.83333333333334"/>
    <n v="0.35563082133784929"/>
    <n v="9.355630821337849"/>
    <n v="30"/>
    <m/>
    <m/>
    <m/>
    <x v="2"/>
  </r>
  <r>
    <s v="Exp3"/>
    <x v="306"/>
    <n v="131"/>
    <x v="1"/>
    <x v="8"/>
    <x v="7"/>
    <x v="24"/>
    <s v="None_16h"/>
    <x v="0"/>
    <n v="131"/>
    <x v="1"/>
    <n v="12"/>
    <n v="8"/>
    <n v="9"/>
    <n v="130"/>
    <m/>
    <n v="216"/>
    <n v="5"/>
    <n v="21"/>
    <m/>
    <s v="V"/>
    <m/>
    <n v="196.83333333333334"/>
    <n v="1.0973751058425063"/>
    <n v="9.0973751058425059"/>
    <n v="34"/>
    <m/>
    <m/>
    <m/>
    <x v="2"/>
  </r>
  <r>
    <s v="Exp3"/>
    <x v="306"/>
    <n v="131"/>
    <x v="1"/>
    <x v="8"/>
    <x v="7"/>
    <x v="24"/>
    <s v="None_16h"/>
    <x v="0"/>
    <m/>
    <x v="2"/>
    <n v="6"/>
    <n v="7"/>
    <n v="8"/>
    <n v="125"/>
    <n v="234"/>
    <n v="86"/>
    <n v="4"/>
    <n v="19"/>
    <m/>
    <s v="TS"/>
    <m/>
    <n v="204.66666666666666"/>
    <n v="0.4201954397394137"/>
    <n v="7.4201954397394134"/>
    <n v="30"/>
    <m/>
    <m/>
    <m/>
    <x v="2"/>
  </r>
  <r>
    <s v="Exp3"/>
    <x v="306"/>
    <n v="131"/>
    <x v="1"/>
    <x v="8"/>
    <x v="7"/>
    <x v="24"/>
    <s v="None_16h"/>
    <x v="0"/>
    <m/>
    <x v="3"/>
    <n v="3"/>
    <n v="7"/>
    <n v="8"/>
    <n v="102"/>
    <n v="182"/>
    <n v="44"/>
    <n v="6"/>
    <n v="16"/>
    <m/>
    <s v="DR"/>
    <m/>
    <n v="204.66666666666666"/>
    <n v="0.21498371335504887"/>
    <n v="7.214983713355049"/>
    <n v="29"/>
    <m/>
    <m/>
    <m/>
    <x v="2"/>
  </r>
  <r>
    <s v="Exp3"/>
    <x v="306"/>
    <n v="131"/>
    <x v="1"/>
    <x v="8"/>
    <x v="7"/>
    <x v="24"/>
    <s v="None_16h"/>
    <x v="0"/>
    <m/>
    <x v="4"/>
    <n v="10"/>
    <n v="7"/>
    <n v="7"/>
    <n v="360"/>
    <n v="141"/>
    <m/>
    <m/>
    <n v="17"/>
    <m/>
    <s v="FL"/>
    <m/>
    <n v="204.66666666666666"/>
    <n v="0"/>
    <n v="7"/>
    <n v="24"/>
    <m/>
    <m/>
    <m/>
    <x v="1"/>
  </r>
  <r>
    <s v="Exp3"/>
    <x v="307"/>
    <n v="310"/>
    <x v="1"/>
    <x v="8"/>
    <x v="7"/>
    <x v="24"/>
    <s v="None_16h"/>
    <x v="0"/>
    <n v="310"/>
    <x v="1"/>
    <n v="5"/>
    <n v="8"/>
    <n v="8"/>
    <n v="365"/>
    <m/>
    <m/>
    <m/>
    <n v="18"/>
    <m/>
    <s v="FL"/>
    <m/>
    <n v="196.83333333333334"/>
    <n v="0"/>
    <n v="8"/>
    <n v="26"/>
    <m/>
    <m/>
    <m/>
    <x v="1"/>
  </r>
  <r>
    <s v="Exp3"/>
    <x v="307"/>
    <n v="310"/>
    <x v="1"/>
    <x v="8"/>
    <x v="7"/>
    <x v="24"/>
    <s v="None_16h"/>
    <x v="0"/>
    <m/>
    <x v="2"/>
    <n v="8"/>
    <n v="9"/>
    <n v="10"/>
    <n v="115"/>
    <n v="183"/>
    <n v="188"/>
    <n v="5"/>
    <n v="18"/>
    <m/>
    <s v="V"/>
    <m/>
    <n v="196.83333333333334"/>
    <n v="0.95512277730736661"/>
    <n v="9.9551227773073663"/>
    <n v="32"/>
    <m/>
    <m/>
    <m/>
    <x v="2"/>
  </r>
  <r>
    <s v="Exp3"/>
    <x v="307"/>
    <n v="310"/>
    <x v="1"/>
    <x v="8"/>
    <x v="7"/>
    <x v="24"/>
    <s v="None_16h"/>
    <x v="0"/>
    <m/>
    <x v="3"/>
    <n v="10"/>
    <n v="9"/>
    <n v="10"/>
    <n v="114"/>
    <n v="193"/>
    <n v="166"/>
    <n v="4"/>
    <n v="20"/>
    <m/>
    <s v="DR"/>
    <m/>
    <n v="196.83333333333334"/>
    <n v="0.84335309060118535"/>
    <n v="9.8433530906011857"/>
    <n v="33"/>
    <m/>
    <m/>
    <m/>
    <x v="2"/>
  </r>
  <r>
    <s v="Exp3"/>
    <x v="307"/>
    <n v="310"/>
    <x v="1"/>
    <x v="8"/>
    <x v="7"/>
    <x v="24"/>
    <s v="None_16h"/>
    <x v="0"/>
    <m/>
    <x v="4"/>
    <n v="12"/>
    <n v="9"/>
    <n v="10"/>
    <n v="112"/>
    <n v="192"/>
    <n v="157"/>
    <n v="4"/>
    <n v="17"/>
    <m/>
    <s v="V"/>
    <m/>
    <n v="196.83333333333334"/>
    <n v="0.79762912785774764"/>
    <n v="9.7976291278577481"/>
    <n v="30"/>
    <m/>
    <m/>
    <m/>
    <x v="2"/>
  </r>
  <r>
    <s v="Exp3"/>
    <x v="308"/>
    <n v="116"/>
    <x v="1"/>
    <x v="8"/>
    <x v="7"/>
    <x v="11"/>
    <s v="None_16h"/>
    <x v="0"/>
    <n v="116"/>
    <x v="1"/>
    <m/>
    <n v="12"/>
    <m/>
    <n v="430"/>
    <m/>
    <n v="120"/>
    <m/>
    <n v="25"/>
    <m/>
    <m/>
    <m/>
    <n v="196.83333333333334"/>
    <n v="0"/>
    <n v="12"/>
    <n v="37"/>
    <n v="161"/>
    <n v="203"/>
    <m/>
    <x v="1"/>
  </r>
  <r>
    <s v="Exp3"/>
    <x v="308"/>
    <n v="116"/>
    <x v="1"/>
    <x v="8"/>
    <x v="7"/>
    <x v="11"/>
    <s v="None_16h"/>
    <x v="0"/>
    <m/>
    <x v="2"/>
    <m/>
    <n v="11"/>
    <m/>
    <n v="368"/>
    <m/>
    <n v="133"/>
    <m/>
    <n v="24"/>
    <m/>
    <m/>
    <m/>
    <n v="196.83333333333334"/>
    <n v="0"/>
    <n v="11"/>
    <n v="35"/>
    <n v="156"/>
    <n v="185"/>
    <m/>
    <x v="1"/>
  </r>
  <r>
    <s v="Exp3"/>
    <x v="308"/>
    <n v="116"/>
    <x v="1"/>
    <x v="8"/>
    <x v="7"/>
    <x v="11"/>
    <s v="None_16h"/>
    <x v="0"/>
    <m/>
    <x v="3"/>
    <m/>
    <n v="11"/>
    <m/>
    <n v="365"/>
    <m/>
    <n v="124"/>
    <m/>
    <n v="21"/>
    <m/>
    <m/>
    <m/>
    <n v="196.83333333333334"/>
    <n v="0"/>
    <n v="11"/>
    <n v="32"/>
    <n v="152"/>
    <n v="185"/>
    <m/>
    <x v="1"/>
  </r>
  <r>
    <s v="Exp3"/>
    <x v="309"/>
    <n v="68"/>
    <x v="1"/>
    <x v="8"/>
    <x v="7"/>
    <x v="1"/>
    <s v="None_16h"/>
    <x v="0"/>
    <n v="68"/>
    <x v="1"/>
    <m/>
    <n v="11"/>
    <m/>
    <n v="440"/>
    <m/>
    <m/>
    <m/>
    <n v="24"/>
    <m/>
    <m/>
    <m/>
    <n v="196.83333333333334"/>
    <n v="0"/>
    <n v="11"/>
    <n v="35"/>
    <m/>
    <m/>
    <m/>
    <x v="1"/>
  </r>
  <r>
    <s v="Exp3"/>
    <x v="309"/>
    <n v="68"/>
    <x v="1"/>
    <x v="8"/>
    <x v="7"/>
    <x v="1"/>
    <s v="None_16h"/>
    <x v="0"/>
    <m/>
    <x v="2"/>
    <m/>
    <n v="12"/>
    <m/>
    <n v="387"/>
    <m/>
    <m/>
    <m/>
    <n v="21"/>
    <m/>
    <m/>
    <m/>
    <n v="196.83333333333334"/>
    <n v="0"/>
    <n v="12"/>
    <n v="33"/>
    <m/>
    <m/>
    <m/>
    <x v="1"/>
  </r>
  <r>
    <s v="Exp3"/>
    <x v="309"/>
    <n v="68"/>
    <x v="1"/>
    <x v="8"/>
    <x v="7"/>
    <x v="1"/>
    <s v="None_16h"/>
    <x v="0"/>
    <m/>
    <x v="3"/>
    <m/>
    <n v="9"/>
    <m/>
    <n v="400"/>
    <m/>
    <m/>
    <m/>
    <n v="23"/>
    <m/>
    <m/>
    <m/>
    <n v="196.83333333333334"/>
    <n v="0"/>
    <n v="9"/>
    <n v="32"/>
    <m/>
    <m/>
    <m/>
    <x v="1"/>
  </r>
  <r>
    <s v="Exp3"/>
    <x v="309"/>
    <n v="68"/>
    <x v="1"/>
    <x v="8"/>
    <x v="7"/>
    <x v="1"/>
    <s v="None_16h"/>
    <x v="0"/>
    <m/>
    <x v="4"/>
    <m/>
    <n v="12"/>
    <m/>
    <n v="375"/>
    <m/>
    <m/>
    <m/>
    <n v="24"/>
    <m/>
    <m/>
    <m/>
    <n v="196.83333333333334"/>
    <n v="0"/>
    <n v="12"/>
    <n v="36"/>
    <m/>
    <m/>
    <m/>
    <x v="1"/>
  </r>
  <r>
    <s v="Exp3"/>
    <x v="310"/>
    <n v="82"/>
    <x v="1"/>
    <x v="8"/>
    <x v="7"/>
    <x v="2"/>
    <s v="None_16h"/>
    <x v="0"/>
    <n v="82"/>
    <x v="1"/>
    <m/>
    <n v="11"/>
    <m/>
    <n v="365"/>
    <m/>
    <m/>
    <m/>
    <n v="21"/>
    <m/>
    <m/>
    <n v="3"/>
    <n v="196.83333333333334"/>
    <n v="0"/>
    <n v="11"/>
    <n v="32"/>
    <m/>
    <m/>
    <m/>
    <x v="1"/>
  </r>
  <r>
    <s v="Exp3"/>
    <x v="310"/>
    <n v="82"/>
    <x v="1"/>
    <x v="8"/>
    <x v="7"/>
    <x v="2"/>
    <s v="None_16h"/>
    <x v="0"/>
    <m/>
    <x v="2"/>
    <m/>
    <n v="12"/>
    <m/>
    <n v="320"/>
    <m/>
    <m/>
    <m/>
    <n v="24"/>
    <m/>
    <m/>
    <n v="3"/>
    <n v="196.83333333333334"/>
    <n v="0"/>
    <n v="12"/>
    <n v="36"/>
    <m/>
    <m/>
    <m/>
    <x v="1"/>
  </r>
  <r>
    <s v="Exp3"/>
    <x v="310"/>
    <n v="82"/>
    <x v="1"/>
    <x v="8"/>
    <x v="7"/>
    <x v="2"/>
    <s v="None_16h"/>
    <x v="0"/>
    <m/>
    <x v="3"/>
    <m/>
    <n v="11"/>
    <m/>
    <n v="305"/>
    <m/>
    <m/>
    <m/>
    <n v="28"/>
    <m/>
    <m/>
    <n v="2"/>
    <n v="196.83333333333334"/>
    <n v="0"/>
    <n v="11"/>
    <n v="39"/>
    <m/>
    <m/>
    <m/>
    <x v="1"/>
  </r>
  <r>
    <s v="Exp3"/>
    <x v="311"/>
    <n v="166"/>
    <x v="1"/>
    <x v="8"/>
    <x v="7"/>
    <x v="2"/>
    <s v="None_16h"/>
    <x v="0"/>
    <n v="166"/>
    <x v="1"/>
    <m/>
    <n v="10"/>
    <m/>
    <n v="360"/>
    <m/>
    <m/>
    <m/>
    <n v="15"/>
    <m/>
    <m/>
    <n v="3"/>
    <n v="196.83333333333334"/>
    <n v="0"/>
    <n v="10"/>
    <n v="25"/>
    <m/>
    <m/>
    <m/>
    <x v="1"/>
  </r>
  <r>
    <s v="Exp3"/>
    <x v="311"/>
    <n v="166"/>
    <x v="1"/>
    <x v="8"/>
    <x v="7"/>
    <x v="2"/>
    <s v="None_16h"/>
    <x v="0"/>
    <m/>
    <x v="2"/>
    <m/>
    <n v="10"/>
    <m/>
    <n v="177"/>
    <m/>
    <m/>
    <m/>
    <m/>
    <m/>
    <m/>
    <n v="1"/>
    <n v="196.83333333333334"/>
    <n v="0"/>
    <n v="10"/>
    <s v=""/>
    <m/>
    <m/>
    <m/>
    <x v="1"/>
  </r>
  <r>
    <s v="Exp3"/>
    <x v="311"/>
    <n v="166"/>
    <x v="1"/>
    <x v="8"/>
    <x v="7"/>
    <x v="2"/>
    <s v="None_16h"/>
    <x v="0"/>
    <m/>
    <x v="3"/>
    <m/>
    <n v="11"/>
    <m/>
    <n v="275"/>
    <m/>
    <m/>
    <m/>
    <n v="26"/>
    <m/>
    <m/>
    <n v="2"/>
    <n v="196.83333333333334"/>
    <n v="0"/>
    <n v="11"/>
    <n v="37"/>
    <m/>
    <m/>
    <m/>
    <x v="1"/>
  </r>
  <r>
    <s v="Exp3"/>
    <x v="311"/>
    <n v="166"/>
    <x v="1"/>
    <x v="8"/>
    <x v="7"/>
    <x v="2"/>
    <s v="None_16h"/>
    <x v="0"/>
    <m/>
    <x v="4"/>
    <m/>
    <n v="13"/>
    <m/>
    <n v="290"/>
    <m/>
    <m/>
    <m/>
    <n v="23"/>
    <m/>
    <m/>
    <n v="2"/>
    <n v="196.83333333333334"/>
    <n v="0"/>
    <n v="13"/>
    <n v="36"/>
    <m/>
    <m/>
    <m/>
    <x v="1"/>
  </r>
  <r>
    <s v="Exp3"/>
    <x v="312"/>
    <n v="254"/>
    <x v="1"/>
    <x v="8"/>
    <x v="7"/>
    <x v="2"/>
    <s v="None_16h"/>
    <x v="0"/>
    <n v="254"/>
    <x v="1"/>
    <m/>
    <n v="12"/>
    <m/>
    <n v="325"/>
    <m/>
    <m/>
    <m/>
    <n v="23"/>
    <m/>
    <m/>
    <n v="3"/>
    <n v="196.83333333333334"/>
    <n v="0"/>
    <n v="12"/>
    <n v="35"/>
    <m/>
    <m/>
    <m/>
    <x v="1"/>
  </r>
  <r>
    <s v="Exp3"/>
    <x v="312"/>
    <n v="254"/>
    <x v="1"/>
    <x v="8"/>
    <x v="7"/>
    <x v="2"/>
    <s v="None_16h"/>
    <x v="0"/>
    <m/>
    <x v="2"/>
    <m/>
    <n v="11"/>
    <m/>
    <n v="410"/>
    <m/>
    <m/>
    <m/>
    <n v="22"/>
    <m/>
    <m/>
    <n v="3"/>
    <n v="196.83333333333334"/>
    <n v="0"/>
    <n v="11"/>
    <n v="33"/>
    <m/>
    <m/>
    <m/>
    <x v="1"/>
  </r>
  <r>
    <s v="Exp3"/>
    <x v="312"/>
    <n v="254"/>
    <x v="1"/>
    <x v="8"/>
    <x v="7"/>
    <x v="2"/>
    <s v="None_16h"/>
    <x v="0"/>
    <m/>
    <x v="3"/>
    <m/>
    <n v="11"/>
    <m/>
    <n v="397"/>
    <m/>
    <m/>
    <m/>
    <n v="23"/>
    <m/>
    <m/>
    <n v="3"/>
    <n v="196.83333333333334"/>
    <n v="0"/>
    <n v="11"/>
    <n v="34"/>
    <m/>
    <m/>
    <m/>
    <x v="1"/>
  </r>
  <r>
    <s v="Exp3"/>
    <x v="312"/>
    <n v="254"/>
    <x v="1"/>
    <x v="8"/>
    <x v="7"/>
    <x v="2"/>
    <s v="None_16h"/>
    <x v="0"/>
    <m/>
    <x v="4"/>
    <m/>
    <n v="11"/>
    <m/>
    <n v="380"/>
    <m/>
    <m/>
    <m/>
    <n v="20"/>
    <m/>
    <m/>
    <n v="3"/>
    <n v="196.83333333333334"/>
    <n v="0"/>
    <n v="11"/>
    <n v="31"/>
    <m/>
    <m/>
    <m/>
    <x v="1"/>
  </r>
  <r>
    <s v="Exp4"/>
    <x v="313"/>
    <n v="1150"/>
    <x v="2"/>
    <x v="7"/>
    <x v="1"/>
    <x v="26"/>
    <s v="Full_8h"/>
    <x v="0"/>
    <n v="1150"/>
    <x v="1"/>
    <n v="0"/>
    <n v="2"/>
    <n v="3"/>
    <n v="40"/>
    <n v="120"/>
    <n v="30"/>
    <n v="3"/>
    <n v="4"/>
    <m/>
    <s v="V"/>
    <m/>
    <n v="120"/>
    <n v="0.25"/>
    <n v="2.25"/>
    <n v="9"/>
    <m/>
    <m/>
    <m/>
    <x v="2"/>
  </r>
  <r>
    <s v="Exp4"/>
    <x v="313"/>
    <n v="1150"/>
    <x v="2"/>
    <x v="7"/>
    <x v="1"/>
    <x v="26"/>
    <s v="Full_8h"/>
    <x v="0"/>
    <m/>
    <x v="2"/>
    <n v="0"/>
    <n v="2"/>
    <n v="3"/>
    <n v="37"/>
    <n v="47"/>
    <n v="39"/>
    <n v="4"/>
    <n v="2"/>
    <m/>
    <s v="V"/>
    <m/>
    <n v="120"/>
    <n v="0.32500000000000001"/>
    <n v="2.3250000000000002"/>
    <n v="8"/>
    <m/>
    <m/>
    <m/>
    <x v="2"/>
  </r>
  <r>
    <s v="Exp4"/>
    <x v="313"/>
    <n v="1150"/>
    <x v="2"/>
    <x v="7"/>
    <x v="1"/>
    <x v="26"/>
    <s v="Full_8h"/>
    <x v="0"/>
    <m/>
    <x v="3"/>
    <n v="0"/>
    <n v="2"/>
    <n v="4"/>
    <n v="27"/>
    <n v="81"/>
    <n v="34"/>
    <n v="3"/>
    <n v="2"/>
    <m/>
    <s v="V"/>
    <m/>
    <n v="120"/>
    <n v="0.28333333333333333"/>
    <n v="2.2833333333333332"/>
    <n v="7"/>
    <m/>
    <m/>
    <m/>
    <x v="2"/>
  </r>
  <r>
    <s v="Exp4"/>
    <x v="313"/>
    <n v="1150"/>
    <x v="2"/>
    <x v="7"/>
    <x v="1"/>
    <x v="26"/>
    <s v="Full_8h"/>
    <x v="0"/>
    <m/>
    <x v="4"/>
    <n v="0"/>
    <n v="2"/>
    <n v="3"/>
    <n v="37"/>
    <m/>
    <n v="75"/>
    <n v="3"/>
    <n v="2"/>
    <m/>
    <s v="V"/>
    <m/>
    <n v="120"/>
    <n v="0.625"/>
    <n v="2.625"/>
    <n v="7"/>
    <m/>
    <m/>
    <m/>
    <x v="2"/>
  </r>
  <r>
    <s v="Exp4"/>
    <x v="314"/>
    <n v="1154"/>
    <x v="2"/>
    <x v="7"/>
    <x v="1"/>
    <x v="26"/>
    <s v="Full_8h"/>
    <x v="25"/>
    <n v="1154"/>
    <x v="1"/>
    <n v="0"/>
    <n v="2"/>
    <n v="3"/>
    <n v="39"/>
    <m/>
    <n v="98"/>
    <n v="3"/>
    <n v="2"/>
    <m/>
    <s v="V"/>
    <m/>
    <n v="120"/>
    <n v="0.81666666666666665"/>
    <n v="2.8166666666666664"/>
    <n v="7"/>
    <m/>
    <m/>
    <m/>
    <x v="2"/>
  </r>
  <r>
    <s v="Exp4"/>
    <x v="314"/>
    <n v="1154"/>
    <x v="2"/>
    <x v="7"/>
    <x v="1"/>
    <x v="26"/>
    <s v="Full_8h"/>
    <x v="0"/>
    <m/>
    <x v="2"/>
    <n v="0"/>
    <n v="2"/>
    <n v="3"/>
    <n v="45"/>
    <n v="77"/>
    <n v="83"/>
    <n v="4"/>
    <n v="2"/>
    <m/>
    <s v="V"/>
    <m/>
    <n v="120"/>
    <n v="0.69166666666666665"/>
    <n v="2.6916666666666664"/>
    <n v="8"/>
    <m/>
    <m/>
    <m/>
    <x v="2"/>
  </r>
  <r>
    <s v="Exp4"/>
    <x v="314"/>
    <n v="1154"/>
    <x v="2"/>
    <x v="7"/>
    <x v="1"/>
    <x v="26"/>
    <s v="Full_8h"/>
    <x v="0"/>
    <m/>
    <x v="3"/>
    <n v="0"/>
    <n v="2"/>
    <n v="3"/>
    <m/>
    <m/>
    <m/>
    <n v="3"/>
    <n v="2"/>
    <m/>
    <s v="V"/>
    <m/>
    <n v="120"/>
    <n v="0"/>
    <n v="2"/>
    <n v="7"/>
    <m/>
    <m/>
    <m/>
    <x v="2"/>
  </r>
  <r>
    <s v="Exp4"/>
    <x v="315"/>
    <n v="1155"/>
    <x v="2"/>
    <x v="7"/>
    <x v="1"/>
    <x v="26"/>
    <s v="Full_8h"/>
    <x v="0"/>
    <n v="1155"/>
    <x v="1"/>
    <n v="0"/>
    <n v="2"/>
    <n v="3"/>
    <n v="45"/>
    <m/>
    <n v="81"/>
    <n v="3"/>
    <n v="3"/>
    <m/>
    <s v="V"/>
    <m/>
    <n v="120"/>
    <n v="0.67500000000000004"/>
    <n v="2.6749999999999998"/>
    <n v="8"/>
    <m/>
    <m/>
    <m/>
    <x v="2"/>
  </r>
  <r>
    <s v="Exp4"/>
    <x v="315"/>
    <n v="1155"/>
    <x v="2"/>
    <x v="7"/>
    <x v="1"/>
    <x v="26"/>
    <s v="Full_8h"/>
    <x v="0"/>
    <m/>
    <x v="2"/>
    <n v="0"/>
    <n v="2"/>
    <n v="3"/>
    <n v="43"/>
    <n v="59"/>
    <n v="145"/>
    <n v="3"/>
    <n v="3"/>
    <m/>
    <s v="V"/>
    <m/>
    <n v="120"/>
    <n v="1.2083333333333333"/>
    <n v="3.208333333333333"/>
    <n v="8"/>
    <m/>
    <m/>
    <m/>
    <x v="2"/>
  </r>
  <r>
    <s v="Exp4"/>
    <x v="315"/>
    <n v="1155"/>
    <x v="2"/>
    <x v="7"/>
    <x v="1"/>
    <x v="26"/>
    <s v="Full_8h"/>
    <x v="0"/>
    <m/>
    <x v="3"/>
    <n v="0"/>
    <n v="2"/>
    <n v="3"/>
    <n v="35"/>
    <n v="51"/>
    <n v="73"/>
    <n v="3"/>
    <n v="2"/>
    <m/>
    <s v="V"/>
    <m/>
    <n v="120"/>
    <n v="0.60833333333333328"/>
    <n v="2.6083333333333334"/>
    <n v="7"/>
    <m/>
    <m/>
    <m/>
    <x v="2"/>
  </r>
  <r>
    <s v="Exp4"/>
    <x v="316"/>
    <n v="1141"/>
    <x v="2"/>
    <x v="7"/>
    <x v="1"/>
    <x v="27"/>
    <s v="Full_8h"/>
    <x v="0"/>
    <n v="1141"/>
    <x v="1"/>
    <n v="0"/>
    <n v="4"/>
    <n v="5"/>
    <n v="44"/>
    <m/>
    <n v="47"/>
    <n v="4"/>
    <n v="4"/>
    <m/>
    <s v="V"/>
    <m/>
    <n v="220.85714285714286"/>
    <n v="0.2128072445019405"/>
    <n v="4.2128072445019402"/>
    <n v="12"/>
    <m/>
    <m/>
    <m/>
    <x v="2"/>
  </r>
  <r>
    <s v="Exp4"/>
    <x v="316"/>
    <n v="1141"/>
    <x v="2"/>
    <x v="7"/>
    <x v="1"/>
    <x v="27"/>
    <s v="Full_8h"/>
    <x v="0"/>
    <m/>
    <x v="2"/>
    <n v="0"/>
    <n v="4"/>
    <n v="5"/>
    <n v="44"/>
    <n v="166"/>
    <n v="25"/>
    <n v="4"/>
    <n v="4"/>
    <m/>
    <s v="V"/>
    <m/>
    <n v="220.85714285714286"/>
    <n v="0.11319534282018111"/>
    <n v="4.1131953428201813"/>
    <n v="12"/>
    <m/>
    <m/>
    <m/>
    <x v="2"/>
  </r>
  <r>
    <s v="Exp4"/>
    <x v="316"/>
    <n v="1141"/>
    <x v="2"/>
    <x v="7"/>
    <x v="1"/>
    <x v="27"/>
    <s v="Full_8h"/>
    <x v="0"/>
    <m/>
    <x v="3"/>
    <n v="1"/>
    <n v="4"/>
    <n v="5"/>
    <n v="47"/>
    <n v="183"/>
    <n v="69"/>
    <n v="4"/>
    <n v="5"/>
    <m/>
    <s v="V"/>
    <m/>
    <n v="220.85714285714286"/>
    <n v="0.31241914618369987"/>
    <n v="4.3124191461837"/>
    <n v="13"/>
    <m/>
    <m/>
    <m/>
    <x v="2"/>
  </r>
  <r>
    <s v="Exp4"/>
    <x v="316"/>
    <n v="1141"/>
    <x v="2"/>
    <x v="7"/>
    <x v="1"/>
    <x v="27"/>
    <s v="Full_8h"/>
    <x v="0"/>
    <m/>
    <x v="4"/>
    <n v="0"/>
    <n v="4"/>
    <n v="5"/>
    <n v="47"/>
    <n v="167"/>
    <n v="31"/>
    <n v="4"/>
    <n v="5"/>
    <m/>
    <s v="V"/>
    <m/>
    <n v="220.85714285714286"/>
    <n v="0.14036222509702459"/>
    <n v="4.1403622250970242"/>
    <n v="13"/>
    <m/>
    <m/>
    <m/>
    <x v="2"/>
  </r>
  <r>
    <s v="Exp4"/>
    <x v="317"/>
    <n v="1152"/>
    <x v="2"/>
    <x v="7"/>
    <x v="1"/>
    <x v="27"/>
    <s v="Full_8h"/>
    <x v="0"/>
    <n v="1152"/>
    <x v="1"/>
    <n v="0"/>
    <n v="4"/>
    <n v="5"/>
    <n v="47"/>
    <m/>
    <n v="44"/>
    <n v="4"/>
    <n v="5"/>
    <m/>
    <s v="V"/>
    <m/>
    <n v="220.85714285714286"/>
    <n v="0.19922380336351875"/>
    <n v="4.1992238033635187"/>
    <n v="13"/>
    <m/>
    <m/>
    <m/>
    <x v="2"/>
  </r>
  <r>
    <s v="Exp4"/>
    <x v="317"/>
    <n v="1152"/>
    <x v="2"/>
    <x v="7"/>
    <x v="1"/>
    <x v="27"/>
    <s v="Full_8h"/>
    <x v="0"/>
    <m/>
    <x v="2"/>
    <n v="1"/>
    <n v="4"/>
    <n v="6"/>
    <n v="43"/>
    <n v="138"/>
    <n v="25"/>
    <n v="5"/>
    <n v="5"/>
    <m/>
    <s v="V"/>
    <m/>
    <n v="220.85714285714286"/>
    <n v="0.11319534282018111"/>
    <n v="4.1131953428201813"/>
    <n v="14"/>
    <m/>
    <m/>
    <m/>
    <x v="2"/>
  </r>
  <r>
    <s v="Exp4"/>
    <x v="317"/>
    <n v="1152"/>
    <x v="2"/>
    <x v="7"/>
    <x v="1"/>
    <x v="27"/>
    <s v="Full_8h"/>
    <x v="0"/>
    <m/>
    <x v="3"/>
    <n v="1"/>
    <n v="4"/>
    <n v="5"/>
    <n v="58"/>
    <n v="198"/>
    <n v="111"/>
    <n v="5"/>
    <n v="5"/>
    <m/>
    <s v="V"/>
    <m/>
    <n v="220.85714285714286"/>
    <n v="0.50258732212160417"/>
    <n v="4.5025873221216042"/>
    <n v="14"/>
    <m/>
    <m/>
    <m/>
    <x v="2"/>
  </r>
  <r>
    <s v="Exp4"/>
    <x v="317"/>
    <n v="1152"/>
    <x v="2"/>
    <x v="7"/>
    <x v="1"/>
    <x v="27"/>
    <s v="Full_8h"/>
    <x v="0"/>
    <m/>
    <x v="4"/>
    <n v="0"/>
    <n v="4"/>
    <n v="5"/>
    <n v="41"/>
    <n v="120"/>
    <n v="84"/>
    <n v="5"/>
    <n v="3"/>
    <m/>
    <s v="V"/>
    <m/>
    <n v="220.85714285714286"/>
    <n v="0.38033635187580855"/>
    <n v="4.3803363518758083"/>
    <n v="12"/>
    <m/>
    <m/>
    <m/>
    <x v="2"/>
  </r>
  <r>
    <s v="Exp4"/>
    <x v="318"/>
    <n v="1153"/>
    <x v="2"/>
    <x v="7"/>
    <x v="1"/>
    <x v="27"/>
    <s v="Full_8h"/>
    <x v="0"/>
    <n v="1153"/>
    <x v="1"/>
    <n v="0"/>
    <n v="4"/>
    <n v="5"/>
    <n v="47"/>
    <m/>
    <n v="61"/>
    <n v="4"/>
    <n v="5"/>
    <m/>
    <s v="V"/>
    <m/>
    <n v="220.85714285714286"/>
    <n v="0.27619663648124193"/>
    <n v="4.2761966364812416"/>
    <n v="13"/>
    <m/>
    <m/>
    <m/>
    <x v="2"/>
  </r>
  <r>
    <s v="Exp4"/>
    <x v="318"/>
    <n v="1153"/>
    <x v="2"/>
    <x v="7"/>
    <x v="1"/>
    <x v="27"/>
    <s v="Full_8h"/>
    <x v="0"/>
    <m/>
    <x v="2"/>
    <n v="1"/>
    <n v="4"/>
    <n v="5"/>
    <n v="47"/>
    <n v="176"/>
    <n v="104"/>
    <n v="5"/>
    <n v="4"/>
    <m/>
    <s v="V"/>
    <m/>
    <n v="220.85714285714286"/>
    <n v="0.47089262613195343"/>
    <n v="4.4708926261319535"/>
    <n v="13"/>
    <m/>
    <m/>
    <m/>
    <x v="2"/>
  </r>
  <r>
    <s v="Exp4"/>
    <x v="318"/>
    <n v="1153"/>
    <x v="2"/>
    <x v="7"/>
    <x v="1"/>
    <x v="27"/>
    <s v="Full_8h"/>
    <x v="0"/>
    <m/>
    <x v="3"/>
    <n v="1"/>
    <n v="4"/>
    <n v="5"/>
    <n v="50"/>
    <n v="180"/>
    <n v="89"/>
    <n v="4"/>
    <n v="5"/>
    <m/>
    <s v="V"/>
    <m/>
    <n v="220.85714285714286"/>
    <n v="0.40297542043984474"/>
    <n v="4.4029754204398444"/>
    <n v="13"/>
    <m/>
    <m/>
    <m/>
    <x v="2"/>
  </r>
  <r>
    <s v="Exp4"/>
    <x v="318"/>
    <n v="1153"/>
    <x v="2"/>
    <x v="7"/>
    <x v="1"/>
    <x v="27"/>
    <s v="Full_8h"/>
    <x v="0"/>
    <m/>
    <x v="4"/>
    <n v="0"/>
    <n v="4"/>
    <n v="5"/>
    <n v="51"/>
    <n v="177"/>
    <n v="64"/>
    <n v="4"/>
    <n v="5"/>
    <m/>
    <s v="V"/>
    <m/>
    <n v="220.85714285714286"/>
    <n v="0.28978007761966362"/>
    <n v="4.289780077619664"/>
    <n v="13"/>
    <m/>
    <m/>
    <m/>
    <x v="2"/>
  </r>
  <r>
    <s v="Exp4"/>
    <x v="319"/>
    <n v="1147"/>
    <x v="2"/>
    <x v="7"/>
    <x v="1"/>
    <x v="28"/>
    <s v="Full_8h"/>
    <x v="0"/>
    <n v="1147"/>
    <x v="1"/>
    <n v="2"/>
    <n v="5"/>
    <n v="7"/>
    <n v="56"/>
    <m/>
    <n v="52"/>
    <n v="5"/>
    <n v="8"/>
    <m/>
    <s v="V"/>
    <m/>
    <n v="270.5"/>
    <n v="0.19223659889094269"/>
    <n v="5.1922365988909425"/>
    <n v="18"/>
    <m/>
    <m/>
    <m/>
    <x v="2"/>
  </r>
  <r>
    <s v="Exp4"/>
    <x v="319"/>
    <n v="1147"/>
    <x v="2"/>
    <x v="7"/>
    <x v="1"/>
    <x v="28"/>
    <s v="Full_8h"/>
    <x v="0"/>
    <m/>
    <x v="2"/>
    <n v="2"/>
    <n v="5"/>
    <n v="6"/>
    <n v="60"/>
    <n v="206"/>
    <n v="160"/>
    <n v="5"/>
    <n v="10"/>
    <m/>
    <s v="V"/>
    <m/>
    <n v="270.5"/>
    <n v="0.59149722735674681"/>
    <n v="5.5914972273567471"/>
    <n v="20"/>
    <m/>
    <m/>
    <m/>
    <x v="2"/>
  </r>
  <r>
    <s v="Exp4"/>
    <x v="319"/>
    <n v="1147"/>
    <x v="2"/>
    <x v="7"/>
    <x v="1"/>
    <x v="28"/>
    <s v="Full_8h"/>
    <x v="0"/>
    <m/>
    <x v="3"/>
    <n v="2"/>
    <n v="5"/>
    <n v="6"/>
    <n v="60"/>
    <n v="217"/>
    <n v="119"/>
    <n v="6"/>
    <n v="8"/>
    <m/>
    <s v="V"/>
    <m/>
    <n v="270.5"/>
    <n v="0.43992606284658042"/>
    <n v="5.4399260628465802"/>
    <n v="19"/>
    <m/>
    <m/>
    <m/>
    <x v="2"/>
  </r>
  <r>
    <s v="Exp4"/>
    <x v="319"/>
    <n v="1147"/>
    <x v="2"/>
    <x v="7"/>
    <x v="1"/>
    <x v="28"/>
    <s v="Full_8h"/>
    <x v="0"/>
    <m/>
    <x v="4"/>
    <n v="2"/>
    <n v="5"/>
    <n v="6"/>
    <n v="60"/>
    <n v="211"/>
    <n v="119"/>
    <n v="5"/>
    <n v="10"/>
    <m/>
    <s v="V"/>
    <m/>
    <n v="270.5"/>
    <n v="0.43992606284658042"/>
    <n v="5.4399260628465802"/>
    <n v="20"/>
    <m/>
    <m/>
    <m/>
    <x v="2"/>
  </r>
  <r>
    <s v="Exp4"/>
    <x v="320"/>
    <n v="1148"/>
    <x v="2"/>
    <x v="7"/>
    <x v="1"/>
    <x v="28"/>
    <s v="Full_8h"/>
    <x v="0"/>
    <n v="1148"/>
    <x v="1"/>
    <n v="3"/>
    <n v="5"/>
    <n v="7"/>
    <n v="62"/>
    <m/>
    <n v="48"/>
    <n v="5"/>
    <n v="9"/>
    <m/>
    <s v="V"/>
    <m/>
    <n v="270.5"/>
    <n v="0.17744916820702403"/>
    <n v="5.1774491682070236"/>
    <n v="19"/>
    <m/>
    <m/>
    <m/>
    <x v="2"/>
  </r>
  <r>
    <s v="Exp4"/>
    <x v="320"/>
    <n v="1148"/>
    <x v="2"/>
    <x v="7"/>
    <x v="1"/>
    <x v="28"/>
    <s v="Full_8h"/>
    <x v="0"/>
    <m/>
    <x v="2"/>
    <n v="2"/>
    <n v="5"/>
    <n v="6"/>
    <n v="58"/>
    <n v="217"/>
    <n v="73"/>
    <n v="5"/>
    <n v="6"/>
    <m/>
    <s v="V"/>
    <m/>
    <n v="270.5"/>
    <n v="0.26987060998151569"/>
    <n v="5.269870609981516"/>
    <n v="16"/>
    <m/>
    <m/>
    <m/>
    <x v="2"/>
  </r>
  <r>
    <s v="Exp4"/>
    <x v="320"/>
    <n v="1148"/>
    <x v="2"/>
    <x v="7"/>
    <x v="1"/>
    <x v="28"/>
    <s v="Full_8h"/>
    <x v="0"/>
    <m/>
    <x v="3"/>
    <n v="0"/>
    <n v="4"/>
    <n v="6"/>
    <n v="55"/>
    <n v="165"/>
    <n v="28"/>
    <n v="5"/>
    <n v="7"/>
    <m/>
    <s v="V"/>
    <m/>
    <n v="220.85714285714286"/>
    <n v="0.12677878395860284"/>
    <n v="4.1267787839586028"/>
    <n v="16"/>
    <m/>
    <m/>
    <m/>
    <x v="2"/>
  </r>
  <r>
    <s v="Exp4"/>
    <x v="320"/>
    <n v="1148"/>
    <x v="2"/>
    <x v="7"/>
    <x v="1"/>
    <x v="28"/>
    <s v="Full_8h"/>
    <x v="0"/>
    <m/>
    <x v="4"/>
    <n v="2"/>
    <n v="4"/>
    <n v="5"/>
    <n v="40"/>
    <n v="115"/>
    <n v="62"/>
    <n v="3"/>
    <n v="5"/>
    <m/>
    <s v="V"/>
    <m/>
    <n v="220.85714285714286"/>
    <n v="0.28072445019404918"/>
    <n v="4.2807244501940493"/>
    <n v="12"/>
    <m/>
    <m/>
    <m/>
    <x v="2"/>
  </r>
  <r>
    <s v="Exp4"/>
    <x v="321"/>
    <n v="1149"/>
    <x v="2"/>
    <x v="7"/>
    <x v="1"/>
    <x v="28"/>
    <s v="Full_8h"/>
    <x v="0"/>
    <n v="1149"/>
    <x v="1"/>
    <n v="2"/>
    <n v="5"/>
    <n v="6"/>
    <n v="56"/>
    <m/>
    <n v="35"/>
    <n v="4"/>
    <n v="7"/>
    <m/>
    <s v="V"/>
    <m/>
    <n v="270.5"/>
    <n v="0.12939001848428835"/>
    <n v="5.1293900184842887"/>
    <n v="16"/>
    <m/>
    <m/>
    <m/>
    <x v="2"/>
  </r>
  <r>
    <s v="Exp4"/>
    <x v="321"/>
    <n v="1149"/>
    <x v="2"/>
    <x v="7"/>
    <x v="1"/>
    <x v="28"/>
    <s v="Full_8h"/>
    <x v="0"/>
    <m/>
    <x v="2"/>
    <n v="2"/>
    <n v="5"/>
    <n v="6"/>
    <n v="62"/>
    <n v="225"/>
    <n v="143"/>
    <n v="4"/>
    <n v="9"/>
    <m/>
    <s v="V"/>
    <m/>
    <n v="270.5"/>
    <n v="0.52865064695009245"/>
    <n v="5.5286506469500925"/>
    <n v="18"/>
    <m/>
    <m/>
    <m/>
    <x v="2"/>
  </r>
  <r>
    <s v="Exp4"/>
    <x v="321"/>
    <n v="1149"/>
    <x v="2"/>
    <x v="7"/>
    <x v="1"/>
    <x v="28"/>
    <s v="Full_8h"/>
    <x v="0"/>
    <m/>
    <x v="3"/>
    <n v="2"/>
    <n v="4"/>
    <n v="6"/>
    <n v="50"/>
    <n v="194"/>
    <n v="51"/>
    <n v="5"/>
    <n v="7"/>
    <m/>
    <s v="V"/>
    <m/>
    <n v="220.85714285714286"/>
    <n v="0.23091849935316947"/>
    <n v="4.2309184993531694"/>
    <n v="16"/>
    <m/>
    <m/>
    <m/>
    <x v="2"/>
  </r>
  <r>
    <s v="Exp4"/>
    <x v="321"/>
    <n v="1149"/>
    <x v="2"/>
    <x v="7"/>
    <x v="1"/>
    <x v="28"/>
    <s v="Full_8h"/>
    <x v="0"/>
    <m/>
    <x v="4"/>
    <n v="2"/>
    <n v="5"/>
    <n v="6"/>
    <n v="51"/>
    <n v="207"/>
    <n v="124"/>
    <n v="5"/>
    <n v="6"/>
    <m/>
    <s v="V"/>
    <m/>
    <n v="270.5"/>
    <n v="0.45841035120147872"/>
    <n v="5.4584103512014783"/>
    <n v="16"/>
    <m/>
    <m/>
    <m/>
    <x v="2"/>
  </r>
  <r>
    <s v="Exp4"/>
    <x v="322"/>
    <n v="1144"/>
    <x v="2"/>
    <x v="7"/>
    <x v="1"/>
    <x v="29"/>
    <s v="Full_8h"/>
    <x v="0"/>
    <n v="1144"/>
    <x v="1"/>
    <n v="2"/>
    <n v="6"/>
    <n v="7"/>
    <n v="73"/>
    <m/>
    <n v="175"/>
    <n v="5"/>
    <n v="10"/>
    <m/>
    <s v="E"/>
    <m/>
    <n v="265.89999999999998"/>
    <n v="0.65814215870628057"/>
    <n v="6.6581421587062808"/>
    <n v="21"/>
    <m/>
    <m/>
    <m/>
    <x v="2"/>
  </r>
  <r>
    <s v="Exp4"/>
    <x v="322"/>
    <n v="1144"/>
    <x v="2"/>
    <x v="7"/>
    <x v="1"/>
    <x v="29"/>
    <s v="Full_8h"/>
    <x v="0"/>
    <m/>
    <x v="2"/>
    <n v="1"/>
    <n v="7"/>
    <n v="8"/>
    <n v="70"/>
    <n v="276"/>
    <n v="70"/>
    <n v="5"/>
    <n v="13"/>
    <m/>
    <s v="DR"/>
    <m/>
    <n v="279.3"/>
    <n v="0.25062656641604009"/>
    <n v="7.2506265664160399"/>
    <n v="25"/>
    <m/>
    <m/>
    <m/>
    <x v="2"/>
  </r>
  <r>
    <s v="Exp4"/>
    <x v="322"/>
    <n v="1144"/>
    <x v="2"/>
    <x v="7"/>
    <x v="1"/>
    <x v="29"/>
    <s v="Full_8h"/>
    <x v="0"/>
    <m/>
    <x v="3"/>
    <n v="3"/>
    <n v="7"/>
    <n v="8"/>
    <n v="81"/>
    <n v="271"/>
    <n v="124"/>
    <n v="5"/>
    <n v="16"/>
    <m/>
    <s v="DR"/>
    <m/>
    <n v="279.3"/>
    <n v="0.44396706050841389"/>
    <n v="7.4439670605084141"/>
    <n v="28"/>
    <m/>
    <m/>
    <m/>
    <x v="2"/>
  </r>
  <r>
    <s v="Exp4"/>
    <x v="322"/>
    <n v="1144"/>
    <x v="2"/>
    <x v="7"/>
    <x v="1"/>
    <x v="29"/>
    <s v="Full_8h"/>
    <x v="0"/>
    <m/>
    <x v="4"/>
    <n v="1"/>
    <n v="6"/>
    <n v="7"/>
    <n v="77"/>
    <n v="249"/>
    <n v="233"/>
    <n v="5"/>
    <n v="12"/>
    <m/>
    <s v="E"/>
    <m/>
    <n v="265.89999999999998"/>
    <n v="0.87626927416321931"/>
    <n v="6.876269274163219"/>
    <n v="23"/>
    <m/>
    <m/>
    <m/>
    <x v="2"/>
  </r>
  <r>
    <s v="Exp4"/>
    <x v="323"/>
    <n v="1145"/>
    <x v="2"/>
    <x v="7"/>
    <x v="1"/>
    <x v="29"/>
    <s v="Full_8h"/>
    <x v="0"/>
    <n v="1145"/>
    <x v="1"/>
    <n v="1"/>
    <n v="6"/>
    <n v="7"/>
    <n v="79"/>
    <m/>
    <n v="98"/>
    <n v="5"/>
    <n v="15"/>
    <m/>
    <s v="DR"/>
    <m/>
    <n v="265.89999999999998"/>
    <n v="0.36855960887551714"/>
    <n v="6.3685596088755174"/>
    <n v="26"/>
    <m/>
    <m/>
    <m/>
    <x v="2"/>
  </r>
  <r>
    <s v="Exp4"/>
    <x v="323"/>
    <n v="1145"/>
    <x v="2"/>
    <x v="7"/>
    <x v="1"/>
    <x v="29"/>
    <s v="Full_8h"/>
    <x v="0"/>
    <m/>
    <x v="2"/>
    <n v="1"/>
    <n v="7"/>
    <n v="8"/>
    <n v="63"/>
    <n v="221"/>
    <n v="145"/>
    <n v="5"/>
    <n v="8"/>
    <m/>
    <s v="V"/>
    <m/>
    <n v="279.3"/>
    <n v="0.51915503043322586"/>
    <n v="7.5191550304332262"/>
    <n v="20"/>
    <m/>
    <m/>
    <m/>
    <x v="2"/>
  </r>
  <r>
    <s v="Exp4"/>
    <x v="323"/>
    <n v="1145"/>
    <x v="2"/>
    <x v="7"/>
    <x v="1"/>
    <x v="29"/>
    <s v="Full_8h"/>
    <x v="0"/>
    <m/>
    <x v="3"/>
    <n v="2"/>
    <n v="7"/>
    <n v="8"/>
    <n v="78"/>
    <n v="251"/>
    <n v="81"/>
    <n v="5"/>
    <n v="17"/>
    <m/>
    <s v="DR"/>
    <m/>
    <n v="279.3"/>
    <n v="0.29001074113856068"/>
    <n v="7.2900107411385608"/>
    <n v="29"/>
    <m/>
    <m/>
    <m/>
    <x v="2"/>
  </r>
  <r>
    <s v="Exp4"/>
    <x v="323"/>
    <n v="1145"/>
    <x v="2"/>
    <x v="7"/>
    <x v="1"/>
    <x v="29"/>
    <s v="Full_8h"/>
    <x v="0"/>
    <m/>
    <x v="4"/>
    <n v="1"/>
    <n v="6"/>
    <n v="7"/>
    <n v="64"/>
    <n v="245"/>
    <n v="76"/>
    <n v="5"/>
    <n v="10"/>
    <m/>
    <s v="V"/>
    <m/>
    <n v="265.89999999999998"/>
    <n v="0.28582173749529899"/>
    <n v="6.2858217374952989"/>
    <n v="21"/>
    <m/>
    <m/>
    <m/>
    <x v="2"/>
  </r>
  <r>
    <s v="Exp4"/>
    <x v="324"/>
    <n v="1146"/>
    <x v="2"/>
    <x v="7"/>
    <x v="1"/>
    <x v="29"/>
    <s v="Full_8h"/>
    <x v="0"/>
    <n v="1146"/>
    <x v="1"/>
    <n v="1"/>
    <n v="6"/>
    <n v="7"/>
    <n v="81"/>
    <m/>
    <n v="229"/>
    <n v="5"/>
    <n v="12"/>
    <m/>
    <s v="V"/>
    <m/>
    <n v="265.89999999999998"/>
    <n v="0.86122602482136146"/>
    <n v="6.8612260248213612"/>
    <n v="23"/>
    <m/>
    <m/>
    <m/>
    <x v="2"/>
  </r>
  <r>
    <s v="Exp4"/>
    <x v="324"/>
    <n v="1146"/>
    <x v="2"/>
    <x v="7"/>
    <x v="1"/>
    <x v="29"/>
    <s v="Full_8h"/>
    <x v="0"/>
    <m/>
    <x v="2"/>
    <n v="3"/>
    <n v="5"/>
    <n v="6"/>
    <n v="79"/>
    <n v="263"/>
    <n v="92"/>
    <n v="5"/>
    <n v="11"/>
    <m/>
    <s v="V"/>
    <m/>
    <n v="270.5"/>
    <n v="0.34011090573012936"/>
    <n v="5.3401109057301293"/>
    <n v="21"/>
    <m/>
    <m/>
    <m/>
    <x v="2"/>
  </r>
  <r>
    <s v="Exp4"/>
    <x v="324"/>
    <n v="1146"/>
    <x v="2"/>
    <x v="7"/>
    <x v="1"/>
    <x v="29"/>
    <s v="Full_8h"/>
    <x v="0"/>
    <m/>
    <x v="3"/>
    <n v="4"/>
    <n v="6"/>
    <n v="8"/>
    <n v="82"/>
    <n v="278"/>
    <n v="281"/>
    <n v="5"/>
    <n v="18"/>
    <m/>
    <s v="DR"/>
    <m/>
    <n v="265.89999999999998"/>
    <n v="1.0567882662655135"/>
    <n v="7.0567882662655137"/>
    <n v="29"/>
    <m/>
    <m/>
    <m/>
    <x v="2"/>
  </r>
  <r>
    <s v="Exp4"/>
    <x v="324"/>
    <n v="1146"/>
    <x v="2"/>
    <x v="7"/>
    <x v="1"/>
    <x v="29"/>
    <s v="Full_8h"/>
    <x v="0"/>
    <m/>
    <x v="4"/>
    <n v="2"/>
    <n v="7"/>
    <n v="8"/>
    <n v="67"/>
    <n v="275"/>
    <n v="68"/>
    <n v="5"/>
    <n v="8"/>
    <m/>
    <s v="V"/>
    <m/>
    <n v="279.3"/>
    <n v="0.24346580737558179"/>
    <n v="7.243465807375582"/>
    <n v="20"/>
    <m/>
    <m/>
    <m/>
    <x v="2"/>
  </r>
  <r>
    <s v="Exp4"/>
    <x v="325"/>
    <n v="1139"/>
    <x v="2"/>
    <x v="7"/>
    <x v="1"/>
    <x v="30"/>
    <s v="Full_8h"/>
    <x v="0"/>
    <n v="1139"/>
    <x v="1"/>
    <n v="2"/>
    <n v="7"/>
    <n v="8"/>
    <n v="80"/>
    <m/>
    <n v="49"/>
    <n v="4"/>
    <n v="15"/>
    <m/>
    <s v="DR"/>
    <m/>
    <n v="279.3"/>
    <n v="0.17543859649122806"/>
    <n v="7.1754385964912277"/>
    <n v="26"/>
    <m/>
    <m/>
    <m/>
    <x v="2"/>
  </r>
  <r>
    <s v="Exp4"/>
    <x v="325"/>
    <n v="1139"/>
    <x v="2"/>
    <x v="7"/>
    <x v="1"/>
    <x v="30"/>
    <s v="Full_8h"/>
    <x v="0"/>
    <m/>
    <x v="2"/>
    <n v="2"/>
    <n v="6"/>
    <n v="7"/>
    <n v="83"/>
    <n v="262"/>
    <n v="164"/>
    <n v="5"/>
    <n v="14"/>
    <m/>
    <s v="DR"/>
    <m/>
    <n v="265.89999999999998"/>
    <n v="0.61677322301617155"/>
    <n v="6.6167732230161711"/>
    <n v="25"/>
    <m/>
    <m/>
    <m/>
    <x v="2"/>
  </r>
  <r>
    <s v="Exp4"/>
    <x v="325"/>
    <n v="1139"/>
    <x v="2"/>
    <x v="7"/>
    <x v="1"/>
    <x v="30"/>
    <s v="Full_8h"/>
    <x v="0"/>
    <m/>
    <x v="3"/>
    <n v="1"/>
    <n v="7"/>
    <n v="8"/>
    <n v="90"/>
    <n v="261"/>
    <n v="173"/>
    <n v="5"/>
    <n v="14"/>
    <m/>
    <s v="DR"/>
    <m/>
    <n v="279.3"/>
    <n v="0.6194056569996419"/>
    <n v="7.6194056569996418"/>
    <n v="26"/>
    <m/>
    <m/>
    <m/>
    <x v="2"/>
  </r>
  <r>
    <s v="Exp4"/>
    <x v="325"/>
    <n v="1139"/>
    <x v="2"/>
    <x v="7"/>
    <x v="1"/>
    <x v="30"/>
    <s v="Full_8h"/>
    <x v="0"/>
    <m/>
    <x v="4"/>
    <n v="2"/>
    <n v="7"/>
    <n v="8"/>
    <n v="92"/>
    <n v="253"/>
    <n v="172"/>
    <n v="5"/>
    <n v="19"/>
    <m/>
    <s v="DR"/>
    <m/>
    <n v="279.3"/>
    <n v="0.61582527747941285"/>
    <n v="7.6158252774794128"/>
    <n v="31"/>
    <m/>
    <m/>
    <m/>
    <x v="2"/>
  </r>
  <r>
    <s v="Exp4"/>
    <x v="326"/>
    <n v="1140"/>
    <x v="2"/>
    <x v="7"/>
    <x v="1"/>
    <x v="30"/>
    <s v="Full_8h"/>
    <x v="0"/>
    <n v="1140"/>
    <x v="1"/>
    <n v="2"/>
    <n v="7"/>
    <n v="8"/>
    <n v="80"/>
    <m/>
    <n v="230"/>
    <n v="5"/>
    <n v="12"/>
    <m/>
    <s v="E "/>
    <m/>
    <n v="279.3"/>
    <n v="0.82348728965270312"/>
    <n v="7.8234872896527028"/>
    <n v="24"/>
    <m/>
    <m/>
    <m/>
    <x v="2"/>
  </r>
  <r>
    <s v="Exp4"/>
    <x v="326"/>
    <n v="1140"/>
    <x v="2"/>
    <x v="7"/>
    <x v="1"/>
    <x v="30"/>
    <s v="Full_8h"/>
    <x v="0"/>
    <m/>
    <x v="2"/>
    <n v="1"/>
    <n v="8"/>
    <n v="9"/>
    <n v="95"/>
    <n v="260"/>
    <n v="84"/>
    <n v="4"/>
    <n v="21"/>
    <m/>
    <s v="DR"/>
    <m/>
    <n v="257.25"/>
    <n v="0.32653061224489793"/>
    <n v="8.3265306122448983"/>
    <n v="33"/>
    <m/>
    <m/>
    <m/>
    <x v="2"/>
  </r>
  <r>
    <s v="Exp4"/>
    <x v="326"/>
    <n v="1140"/>
    <x v="2"/>
    <x v="7"/>
    <x v="1"/>
    <x v="30"/>
    <s v="Full_8h"/>
    <x v="0"/>
    <m/>
    <x v="3"/>
    <n v="1"/>
    <n v="8"/>
    <n v="9"/>
    <n v="90"/>
    <n v="241"/>
    <n v="93"/>
    <n v="3"/>
    <n v="20"/>
    <m/>
    <s v="DR"/>
    <m/>
    <n v="257.25"/>
    <n v="0.36151603498542273"/>
    <n v="8.3615160349854225"/>
    <n v="31"/>
    <m/>
    <m/>
    <m/>
    <x v="2"/>
  </r>
  <r>
    <s v="Exp4"/>
    <x v="326"/>
    <n v="1140"/>
    <x v="2"/>
    <x v="7"/>
    <x v="1"/>
    <x v="30"/>
    <s v="Full_8h"/>
    <x v="0"/>
    <m/>
    <x v="4"/>
    <n v="1"/>
    <n v="7"/>
    <n v="8"/>
    <n v="86"/>
    <n v="251"/>
    <n v="192"/>
    <n v="4"/>
    <n v="10"/>
    <m/>
    <s v="DR"/>
    <m/>
    <n v="279.3"/>
    <n v="0.68743286788399571"/>
    <n v="7.687432867883996"/>
    <n v="21"/>
    <m/>
    <m/>
    <m/>
    <x v="2"/>
  </r>
  <r>
    <s v="Exp4"/>
    <x v="327"/>
    <n v="1143"/>
    <x v="2"/>
    <x v="7"/>
    <x v="1"/>
    <x v="30"/>
    <s v="Full_8h"/>
    <x v="0"/>
    <n v="1143"/>
    <x v="1"/>
    <n v="2"/>
    <n v="6"/>
    <n v="7"/>
    <n v="95"/>
    <n v="303"/>
    <n v="236"/>
    <n v="5"/>
    <n v="15"/>
    <m/>
    <s v="DR"/>
    <m/>
    <n v="265.89999999999998"/>
    <n v="0.88755171116961273"/>
    <n v="6.8875517111696123"/>
    <n v="26"/>
    <m/>
    <m/>
    <m/>
    <x v="2"/>
  </r>
  <r>
    <s v="Exp4"/>
    <x v="327"/>
    <n v="1143"/>
    <x v="2"/>
    <x v="7"/>
    <x v="1"/>
    <x v="30"/>
    <s v="Full_8h"/>
    <x v="0"/>
    <m/>
    <x v="2"/>
    <n v="1"/>
    <n v="8"/>
    <n v="9"/>
    <n v="85"/>
    <n v="274"/>
    <n v="48"/>
    <n v="5"/>
    <n v="20"/>
    <m/>
    <s v="DR"/>
    <m/>
    <n v="257.25"/>
    <n v="0.18658892128279883"/>
    <n v="8.186588921282798"/>
    <n v="33"/>
    <m/>
    <m/>
    <m/>
    <x v="2"/>
  </r>
  <r>
    <s v="Exp4"/>
    <x v="327"/>
    <n v="1143"/>
    <x v="2"/>
    <x v="7"/>
    <x v="1"/>
    <x v="30"/>
    <s v="Full_8h"/>
    <x v="0"/>
    <m/>
    <x v="3"/>
    <n v="1"/>
    <n v="7"/>
    <n v="8"/>
    <n v="95"/>
    <n v="302"/>
    <n v="204"/>
    <n v="5"/>
    <n v="13"/>
    <m/>
    <s v="V"/>
    <m/>
    <n v="279.3"/>
    <n v="0.73039742212674541"/>
    <n v="7.7303974221267451"/>
    <n v="25"/>
    <m/>
    <m/>
    <m/>
    <x v="2"/>
  </r>
  <r>
    <s v="Exp4"/>
    <x v="327"/>
    <n v="1143"/>
    <x v="2"/>
    <x v="7"/>
    <x v="1"/>
    <x v="30"/>
    <s v="Full_8h"/>
    <x v="0"/>
    <m/>
    <x v="4"/>
    <n v="1"/>
    <n v="6"/>
    <n v="7"/>
    <n v="82"/>
    <n v="286"/>
    <n v="55"/>
    <n v="5"/>
    <n v="11"/>
    <m/>
    <s v="V"/>
    <m/>
    <n v="265.89999999999998"/>
    <n v="0.20684467845054533"/>
    <n v="6.2068446784505458"/>
    <n v="22"/>
    <m/>
    <m/>
    <m/>
    <x v="2"/>
  </r>
  <r>
    <s v="Exp4"/>
    <x v="328"/>
    <n v="1136"/>
    <x v="2"/>
    <x v="7"/>
    <x v="1"/>
    <x v="31"/>
    <s v="Full_8h"/>
    <x v="0"/>
    <n v="1136"/>
    <x v="1"/>
    <n v="1"/>
    <n v="7"/>
    <n v="8"/>
    <n v="88"/>
    <m/>
    <n v="140"/>
    <n v="3"/>
    <n v="18"/>
    <n v="11"/>
    <s v="TS"/>
    <n v="1"/>
    <n v="279.3"/>
    <n v="0.50125313283208017"/>
    <n v="7.5012531328320797"/>
    <n v="28"/>
    <m/>
    <m/>
    <m/>
    <x v="2"/>
  </r>
  <r>
    <s v="Exp4"/>
    <x v="328"/>
    <n v="1136"/>
    <x v="2"/>
    <x v="7"/>
    <x v="1"/>
    <x v="31"/>
    <s v="Full_8h"/>
    <x v="0"/>
    <m/>
    <x v="2"/>
    <n v="2"/>
    <n v="8"/>
    <n v="9"/>
    <n v="94"/>
    <n v="295"/>
    <n v="199"/>
    <n v="4"/>
    <n v="17"/>
    <m/>
    <s v="DR"/>
    <m/>
    <n v="257.25"/>
    <n v="0.77356656948493685"/>
    <n v="8.7735665694849363"/>
    <n v="29"/>
    <m/>
    <m/>
    <m/>
    <x v="2"/>
  </r>
  <r>
    <s v="Exp4"/>
    <x v="328"/>
    <n v="1136"/>
    <x v="2"/>
    <x v="7"/>
    <x v="1"/>
    <x v="31"/>
    <s v="Full_8h"/>
    <x v="0"/>
    <m/>
    <x v="3"/>
    <n v="2"/>
    <n v="8"/>
    <n v="9"/>
    <n v="87"/>
    <n v="244"/>
    <n v="103"/>
    <n v="3"/>
    <n v="17"/>
    <n v="17"/>
    <s v="TS"/>
    <n v="2"/>
    <n v="257.25"/>
    <n v="0.40038872691933919"/>
    <n v="8.4003887269193385"/>
    <n v="28"/>
    <m/>
    <m/>
    <m/>
    <x v="2"/>
  </r>
  <r>
    <s v="Exp4"/>
    <x v="328"/>
    <n v="1136"/>
    <x v="2"/>
    <x v="7"/>
    <x v="1"/>
    <x v="31"/>
    <s v="Full_8h"/>
    <x v="0"/>
    <m/>
    <x v="4"/>
    <n v="2"/>
    <n v="9"/>
    <n v="10"/>
    <n v="120"/>
    <n v="244"/>
    <n v="136"/>
    <n v="3"/>
    <n v="22"/>
    <n v="45"/>
    <s v="TS"/>
    <n v="2"/>
    <n v="207.25"/>
    <n v="0.65621230398069963"/>
    <n v="9.6562123039807002"/>
    <n v="34"/>
    <m/>
    <m/>
    <m/>
    <x v="2"/>
  </r>
  <r>
    <s v="Exp4"/>
    <x v="329"/>
    <n v="1142"/>
    <x v="2"/>
    <x v="7"/>
    <x v="1"/>
    <x v="31"/>
    <s v="Full_8h"/>
    <x v="0"/>
    <n v="1142"/>
    <x v="1"/>
    <n v="2"/>
    <n v="8"/>
    <n v="9"/>
    <n v="103"/>
    <m/>
    <n v="137"/>
    <n v="3"/>
    <n v="21"/>
    <n v="10"/>
    <s v="TS"/>
    <n v="1"/>
    <n v="257.25"/>
    <n v="0.53255587949465499"/>
    <n v="8.5325558794946552"/>
    <n v="32"/>
    <m/>
    <m/>
    <m/>
    <x v="2"/>
  </r>
  <r>
    <s v="Exp4"/>
    <x v="329"/>
    <n v="1142"/>
    <x v="2"/>
    <x v="7"/>
    <x v="1"/>
    <x v="31"/>
    <s v="Full_8h"/>
    <x v="0"/>
    <m/>
    <x v="2"/>
    <n v="2"/>
    <n v="7"/>
    <n v="8"/>
    <n v="101"/>
    <n v="298"/>
    <n v="119"/>
    <n v="3"/>
    <n v="18"/>
    <n v="10"/>
    <s v="TS"/>
    <n v="1"/>
    <n v="279.3"/>
    <n v="0.42606516290726815"/>
    <n v="7.4260651629072685"/>
    <n v="28"/>
    <m/>
    <m/>
    <m/>
    <x v="2"/>
  </r>
  <r>
    <s v="Exp4"/>
    <x v="329"/>
    <n v="1142"/>
    <x v="2"/>
    <x v="7"/>
    <x v="1"/>
    <x v="31"/>
    <s v="Full_8h"/>
    <x v="0"/>
    <m/>
    <x v="3"/>
    <n v="1"/>
    <n v="9"/>
    <n v="10"/>
    <n v="102"/>
    <n v="319"/>
    <n v="86"/>
    <n v="4"/>
    <n v="18"/>
    <m/>
    <s v="DR"/>
    <m/>
    <n v="207.25"/>
    <n v="0.41495778045838361"/>
    <n v="9.4149577804583835"/>
    <n v="31"/>
    <m/>
    <m/>
    <m/>
    <x v="2"/>
  </r>
  <r>
    <s v="Exp4"/>
    <x v="329"/>
    <n v="1142"/>
    <x v="2"/>
    <x v="7"/>
    <x v="1"/>
    <x v="31"/>
    <s v="Full_8h"/>
    <x v="0"/>
    <m/>
    <x v="4"/>
    <n v="1"/>
    <n v="8"/>
    <n v="9"/>
    <n v="110"/>
    <n v="303"/>
    <n v="248"/>
    <n v="3"/>
    <n v="21"/>
    <n v="19"/>
    <s v="TS"/>
    <n v="1"/>
    <n v="257.25"/>
    <n v="0.96404275996112732"/>
    <n v="8.9640427599611279"/>
    <n v="32"/>
    <m/>
    <m/>
    <m/>
    <x v="2"/>
  </r>
  <r>
    <s v="Exp4"/>
    <x v="330"/>
    <n v="1158"/>
    <x v="2"/>
    <x v="7"/>
    <x v="1"/>
    <x v="31"/>
    <s v="Full_8h"/>
    <x v="0"/>
    <n v="1158"/>
    <x v="1"/>
    <n v="1"/>
    <n v="8"/>
    <n v="9"/>
    <n v="105"/>
    <m/>
    <n v="232"/>
    <n v="4"/>
    <n v="20"/>
    <n v="11"/>
    <s v="TS"/>
    <n v="1"/>
    <n v="257.25"/>
    <n v="0.90184645286686105"/>
    <n v="8.9018464528668613"/>
    <n v="32"/>
    <m/>
    <m/>
    <m/>
    <x v="2"/>
  </r>
  <r>
    <s v="Exp4"/>
    <x v="330"/>
    <n v="1158"/>
    <x v="2"/>
    <x v="7"/>
    <x v="1"/>
    <x v="31"/>
    <s v="Full_8h"/>
    <x v="0"/>
    <m/>
    <x v="2"/>
    <n v="2"/>
    <n v="9"/>
    <n v="10"/>
    <n v="102"/>
    <n v="290"/>
    <n v="45"/>
    <n v="4"/>
    <n v="22"/>
    <n v="11"/>
    <s v="TS"/>
    <n v="1"/>
    <n v="207.25"/>
    <n v="0.21712907117008443"/>
    <n v="9.2171290711700848"/>
    <n v="35"/>
    <m/>
    <m/>
    <m/>
    <x v="2"/>
  </r>
  <r>
    <s v="Exp4"/>
    <x v="330"/>
    <n v="1158"/>
    <x v="2"/>
    <x v="7"/>
    <x v="1"/>
    <x v="31"/>
    <s v="Full_8h"/>
    <x v="0"/>
    <m/>
    <x v="3"/>
    <n v="1"/>
    <n v="9"/>
    <n v="10"/>
    <n v="105"/>
    <n v="261"/>
    <n v="162"/>
    <n v="3"/>
    <n v="19"/>
    <n v="15"/>
    <s v="TS"/>
    <n v="1"/>
    <n v="207.25"/>
    <n v="0.78166465621230397"/>
    <n v="9.7816646562123033"/>
    <n v="31"/>
    <m/>
    <m/>
    <m/>
    <x v="2"/>
  </r>
  <r>
    <s v="Exp4"/>
    <x v="330"/>
    <n v="1158"/>
    <x v="2"/>
    <x v="7"/>
    <x v="1"/>
    <x v="31"/>
    <s v="Full_8h"/>
    <x v="0"/>
    <m/>
    <x v="4"/>
    <n v="1"/>
    <n v="9"/>
    <n v="10"/>
    <n v="102"/>
    <n v="233"/>
    <n v="56"/>
    <n v="3"/>
    <n v="22"/>
    <n v="21"/>
    <s v="TS"/>
    <n v="2"/>
    <n v="207.25"/>
    <n v="0.27020506634499397"/>
    <n v="9.2702050663449942"/>
    <n v="34"/>
    <m/>
    <m/>
    <m/>
    <x v="2"/>
  </r>
  <r>
    <s v="Exp4"/>
    <x v="331"/>
    <n v="1156"/>
    <x v="2"/>
    <x v="7"/>
    <x v="1"/>
    <x v="32"/>
    <s v="Full_8h"/>
    <x v="0"/>
    <n v="1156"/>
    <x v="1"/>
    <n v="2"/>
    <n v="9"/>
    <n v="10"/>
    <n v="125"/>
    <m/>
    <n v="230"/>
    <n v="4"/>
    <n v="23"/>
    <n v="10"/>
    <s v="TS"/>
    <n v="1"/>
    <n v="207.25"/>
    <n v="1.1097708082026538"/>
    <n v="10.109770808202654"/>
    <n v="36"/>
    <m/>
    <m/>
    <m/>
    <x v="2"/>
  </r>
  <r>
    <s v="Exp4"/>
    <x v="331"/>
    <n v="1156"/>
    <x v="2"/>
    <x v="7"/>
    <x v="1"/>
    <x v="32"/>
    <s v="Full_8h"/>
    <x v="0"/>
    <m/>
    <x v="2"/>
    <n v="1"/>
    <n v="9"/>
    <n v="10"/>
    <n v="121"/>
    <n v="258"/>
    <n v="155"/>
    <n v="3"/>
    <n v="20"/>
    <n v="30"/>
    <s v="TS"/>
    <n v="2"/>
    <n v="207.25"/>
    <n v="0.74788902291917969"/>
    <n v="9.7478890229191801"/>
    <n v="32"/>
    <m/>
    <m/>
    <m/>
    <x v="2"/>
  </r>
  <r>
    <s v="Exp4"/>
    <x v="331"/>
    <n v="1156"/>
    <x v="2"/>
    <x v="7"/>
    <x v="1"/>
    <x v="32"/>
    <s v="Full_8h"/>
    <x v="0"/>
    <m/>
    <x v="3"/>
    <n v="0"/>
    <n v="9"/>
    <n v="10"/>
    <n v="125"/>
    <n v="265"/>
    <n v="166"/>
    <n v="3"/>
    <n v="21"/>
    <n v="35"/>
    <s v="TS"/>
    <n v="2"/>
    <n v="207.25"/>
    <n v="0.80096501809408926"/>
    <n v="9.8009650180940895"/>
    <n v="33"/>
    <m/>
    <m/>
    <m/>
    <x v="2"/>
  </r>
  <r>
    <s v="Exp4"/>
    <x v="331"/>
    <n v="1156"/>
    <x v="2"/>
    <x v="7"/>
    <x v="1"/>
    <x v="32"/>
    <s v="Full_8h"/>
    <x v="0"/>
    <m/>
    <x v="4"/>
    <n v="1"/>
    <n v="8"/>
    <n v="9"/>
    <n v="107"/>
    <n v="338"/>
    <n v="188"/>
    <n v="3"/>
    <n v="17"/>
    <n v="7"/>
    <s v="TS"/>
    <m/>
    <n v="257.25"/>
    <n v="0.73080660835762878"/>
    <n v="8.7308066083576286"/>
    <n v="28"/>
    <m/>
    <m/>
    <m/>
    <x v="2"/>
  </r>
  <r>
    <s v="Exp4"/>
    <x v="332"/>
    <n v="1157"/>
    <x v="2"/>
    <x v="7"/>
    <x v="1"/>
    <x v="32"/>
    <s v="Full_8h"/>
    <x v="0"/>
    <n v="1157"/>
    <x v="1"/>
    <n v="3"/>
    <n v="9"/>
    <n v="10"/>
    <n v="118"/>
    <m/>
    <n v="160"/>
    <n v="2"/>
    <n v="21"/>
    <n v="40"/>
    <s v="TS"/>
    <n v="2"/>
    <n v="207.25"/>
    <n v="0.77201447527141132"/>
    <n v="9.772014475271412"/>
    <n v="32"/>
    <m/>
    <m/>
    <m/>
    <x v="2"/>
  </r>
  <r>
    <s v="Exp4"/>
    <x v="332"/>
    <n v="1157"/>
    <x v="2"/>
    <x v="7"/>
    <x v="1"/>
    <x v="32"/>
    <s v="Full_8h"/>
    <x v="0"/>
    <m/>
    <x v="2"/>
    <n v="3"/>
    <n v="10"/>
    <n v="11"/>
    <n v="113"/>
    <n v="201"/>
    <n v="88"/>
    <n v="2"/>
    <n v="24"/>
    <n v="24"/>
    <s v="TS"/>
    <n v="3"/>
    <n v="207.25"/>
    <n v="0.42460796139927626"/>
    <n v="10.424607961399277"/>
    <n v="36"/>
    <m/>
    <m/>
    <m/>
    <x v="2"/>
  </r>
  <r>
    <s v="Exp4"/>
    <x v="332"/>
    <n v="1157"/>
    <x v="2"/>
    <x v="7"/>
    <x v="1"/>
    <x v="32"/>
    <s v="Full_8h"/>
    <x v="0"/>
    <m/>
    <x v="3"/>
    <n v="2"/>
    <n v="10"/>
    <n v="11"/>
    <n v="123"/>
    <n v="196"/>
    <n v="105"/>
    <n v="2"/>
    <n v="22"/>
    <n v="35"/>
    <s v="TS"/>
    <n v="3"/>
    <n v="207.25"/>
    <n v="0.50663449939686367"/>
    <n v="10.506634499396863"/>
    <n v="34"/>
    <m/>
    <m/>
    <m/>
    <x v="2"/>
  </r>
  <r>
    <s v="Exp4"/>
    <x v="332"/>
    <n v="1157"/>
    <x v="2"/>
    <x v="7"/>
    <x v="1"/>
    <x v="32"/>
    <s v="Full_8h"/>
    <x v="0"/>
    <m/>
    <x v="4"/>
    <n v="1"/>
    <n v="8"/>
    <n v="10"/>
    <n v="91"/>
    <n v="291"/>
    <n v="210"/>
    <n v="4"/>
    <n v="19"/>
    <n v="12"/>
    <s v="TS"/>
    <n v="2"/>
    <n v="257.25"/>
    <n v="0.81632653061224492"/>
    <n v="8.816326530612244"/>
    <n v="31"/>
    <m/>
    <m/>
    <m/>
    <x v="2"/>
  </r>
  <r>
    <s v="Exp4"/>
    <x v="333"/>
    <n v="1160"/>
    <x v="2"/>
    <x v="7"/>
    <x v="1"/>
    <x v="32"/>
    <s v="Full_8h"/>
    <x v="0"/>
    <n v="1160"/>
    <x v="1"/>
    <n v="2"/>
    <n v="9"/>
    <n v="10"/>
    <n v="117"/>
    <m/>
    <n v="66"/>
    <n v="2"/>
    <n v="23"/>
    <n v="29"/>
    <s v="TS"/>
    <n v="3"/>
    <n v="207.25"/>
    <n v="0.31845597104945716"/>
    <n v="9.3184559710494579"/>
    <n v="34"/>
    <m/>
    <m/>
    <m/>
    <x v="2"/>
  </r>
  <r>
    <s v="Exp4"/>
    <x v="333"/>
    <n v="1160"/>
    <x v="2"/>
    <x v="7"/>
    <x v="1"/>
    <x v="32"/>
    <s v="Full_8h"/>
    <x v="0"/>
    <m/>
    <x v="2"/>
    <n v="2"/>
    <n v="8"/>
    <n v="9"/>
    <n v="130"/>
    <n v="270"/>
    <n v="220"/>
    <n v="3"/>
    <n v="23"/>
    <n v="42"/>
    <s v="TS"/>
    <n v="2"/>
    <n v="257.25"/>
    <n v="0.85519922254616132"/>
    <n v="8.8551992225461618"/>
    <n v="34"/>
    <m/>
    <m/>
    <m/>
    <x v="2"/>
  </r>
  <r>
    <s v="Exp4"/>
    <x v="333"/>
    <n v="1160"/>
    <x v="2"/>
    <x v="7"/>
    <x v="1"/>
    <x v="32"/>
    <s v="Full_8h"/>
    <x v="0"/>
    <m/>
    <x v="3"/>
    <n v="0"/>
    <n v="9"/>
    <n v="10"/>
    <n v="180"/>
    <n v="188"/>
    <n v="34"/>
    <n v="2"/>
    <n v="21"/>
    <n v="84"/>
    <s v="TS"/>
    <n v="3"/>
    <n v="207.25"/>
    <n v="0.16405307599517491"/>
    <n v="9.1640530759951755"/>
    <n v="32"/>
    <m/>
    <m/>
    <m/>
    <x v="2"/>
  </r>
  <r>
    <s v="Exp4"/>
    <x v="333"/>
    <n v="1160"/>
    <x v="2"/>
    <x v="7"/>
    <x v="1"/>
    <x v="32"/>
    <s v="Full_8h"/>
    <x v="0"/>
    <m/>
    <x v="4"/>
    <n v="0"/>
    <n v="8"/>
    <n v="9"/>
    <n v="106"/>
    <n v="277"/>
    <n v="83"/>
    <n v="5"/>
    <n v="17"/>
    <m/>
    <s v="DR"/>
    <m/>
    <n v="257.25"/>
    <n v="0.32264334305150633"/>
    <n v="8.3226433430515065"/>
    <n v="30"/>
    <m/>
    <m/>
    <m/>
    <x v="2"/>
  </r>
  <r>
    <s v="Exp4"/>
    <x v="334"/>
    <n v="1121"/>
    <x v="2"/>
    <x v="7"/>
    <x v="1"/>
    <x v="33"/>
    <s v="Full_8h"/>
    <x v="26"/>
    <n v="1121"/>
    <x v="1"/>
    <m/>
    <n v="11"/>
    <m/>
    <n v="325"/>
    <m/>
    <m/>
    <m/>
    <n v="20"/>
    <m/>
    <m/>
    <n v="3"/>
    <n v="207.25"/>
    <n v="0"/>
    <n v="11"/>
    <n v="31"/>
    <m/>
    <m/>
    <m/>
    <x v="1"/>
  </r>
  <r>
    <s v="Exp4"/>
    <x v="334"/>
    <n v="1121"/>
    <x v="2"/>
    <x v="7"/>
    <x v="1"/>
    <x v="33"/>
    <s v="Full_8h"/>
    <x v="0"/>
    <m/>
    <x v="2"/>
    <m/>
    <n v="11"/>
    <m/>
    <n v="347"/>
    <m/>
    <m/>
    <m/>
    <n v="20"/>
    <m/>
    <m/>
    <n v="4"/>
    <n v="207.25"/>
    <n v="0"/>
    <n v="11"/>
    <n v="31"/>
    <m/>
    <m/>
    <m/>
    <x v="1"/>
  </r>
  <r>
    <s v="Exp4"/>
    <x v="334"/>
    <n v="1121"/>
    <x v="2"/>
    <x v="7"/>
    <x v="1"/>
    <x v="33"/>
    <s v="Full_8h"/>
    <x v="0"/>
    <m/>
    <x v="3"/>
    <m/>
    <n v="10"/>
    <m/>
    <n v="335"/>
    <m/>
    <m/>
    <m/>
    <n v="19"/>
    <m/>
    <m/>
    <n v="3"/>
    <n v="207.25"/>
    <n v="0"/>
    <n v="10"/>
    <n v="29"/>
    <m/>
    <m/>
    <m/>
    <x v="1"/>
  </r>
  <r>
    <s v="Exp4"/>
    <x v="334"/>
    <n v="1121"/>
    <x v="2"/>
    <x v="7"/>
    <x v="1"/>
    <x v="33"/>
    <s v="Full_8h"/>
    <x v="0"/>
    <m/>
    <x v="4"/>
    <m/>
    <n v="10"/>
    <m/>
    <n v="320"/>
    <m/>
    <m/>
    <m/>
    <m/>
    <m/>
    <m/>
    <n v="3"/>
    <n v="207.25"/>
    <n v="0"/>
    <n v="10"/>
    <s v=""/>
    <m/>
    <m/>
    <m/>
    <x v="1"/>
  </r>
  <r>
    <s v="Exp4"/>
    <x v="335"/>
    <n v="1124"/>
    <x v="2"/>
    <x v="7"/>
    <x v="1"/>
    <x v="33"/>
    <s v="Full_8h"/>
    <x v="0"/>
    <n v="1124"/>
    <x v="1"/>
    <m/>
    <n v="10"/>
    <m/>
    <n v="355"/>
    <m/>
    <m/>
    <m/>
    <n v="20"/>
    <m/>
    <m/>
    <n v="4"/>
    <n v="207.25"/>
    <n v="0"/>
    <n v="10"/>
    <n v="30"/>
    <m/>
    <m/>
    <m/>
    <x v="1"/>
  </r>
  <r>
    <s v="Exp4"/>
    <x v="335"/>
    <n v="1124"/>
    <x v="2"/>
    <x v="7"/>
    <x v="1"/>
    <x v="33"/>
    <s v="Full_8h"/>
    <x v="0"/>
    <m/>
    <x v="2"/>
    <m/>
    <n v="12"/>
    <m/>
    <n v="293"/>
    <m/>
    <m/>
    <m/>
    <n v="19"/>
    <m/>
    <m/>
    <n v="3"/>
    <n v="207.25"/>
    <n v="0"/>
    <n v="12"/>
    <n v="31"/>
    <m/>
    <m/>
    <m/>
    <x v="1"/>
  </r>
  <r>
    <s v="Exp4"/>
    <x v="335"/>
    <n v="1124"/>
    <x v="2"/>
    <x v="7"/>
    <x v="1"/>
    <x v="33"/>
    <s v="Full_8h"/>
    <x v="0"/>
    <m/>
    <x v="3"/>
    <m/>
    <n v="12"/>
    <m/>
    <n v="358"/>
    <m/>
    <m/>
    <m/>
    <n v="19"/>
    <m/>
    <m/>
    <n v="4"/>
    <n v="207.25"/>
    <n v="0"/>
    <n v="12"/>
    <n v="31"/>
    <m/>
    <m/>
    <m/>
    <x v="1"/>
  </r>
  <r>
    <s v="Exp4"/>
    <x v="335"/>
    <n v="1124"/>
    <x v="2"/>
    <x v="7"/>
    <x v="1"/>
    <x v="33"/>
    <s v="Full_8h"/>
    <x v="0"/>
    <m/>
    <x v="4"/>
    <m/>
    <n v="11"/>
    <m/>
    <n v="320"/>
    <m/>
    <m/>
    <m/>
    <n v="18"/>
    <m/>
    <m/>
    <n v="4"/>
    <n v="207.25"/>
    <n v="0"/>
    <n v="11"/>
    <n v="29"/>
    <m/>
    <m/>
    <m/>
    <x v="1"/>
  </r>
  <r>
    <s v="Exp4"/>
    <x v="336"/>
    <n v="1125"/>
    <x v="2"/>
    <x v="7"/>
    <x v="1"/>
    <x v="33"/>
    <s v="Full_8h"/>
    <x v="0"/>
    <n v="1125"/>
    <x v="1"/>
    <m/>
    <n v="12"/>
    <m/>
    <n v="350"/>
    <m/>
    <m/>
    <m/>
    <n v="23"/>
    <m/>
    <m/>
    <n v="4"/>
    <n v="207.25"/>
    <n v="0"/>
    <n v="12"/>
    <n v="35"/>
    <m/>
    <m/>
    <m/>
    <x v="1"/>
  </r>
  <r>
    <s v="Exp4"/>
    <x v="336"/>
    <n v="1125"/>
    <x v="2"/>
    <x v="7"/>
    <x v="1"/>
    <x v="33"/>
    <s v="Full_8h"/>
    <x v="0"/>
    <m/>
    <x v="2"/>
    <m/>
    <n v="12"/>
    <m/>
    <n v="375"/>
    <m/>
    <m/>
    <m/>
    <n v="21"/>
    <m/>
    <m/>
    <n v="4"/>
    <n v="207.25"/>
    <n v="0"/>
    <n v="12"/>
    <n v="33"/>
    <m/>
    <m/>
    <m/>
    <x v="1"/>
  </r>
  <r>
    <s v="Exp4"/>
    <x v="336"/>
    <n v="1125"/>
    <x v="2"/>
    <x v="7"/>
    <x v="1"/>
    <x v="33"/>
    <s v="Full_8h"/>
    <x v="0"/>
    <m/>
    <x v="3"/>
    <m/>
    <n v="12"/>
    <m/>
    <n v="370"/>
    <m/>
    <m/>
    <m/>
    <n v="24"/>
    <m/>
    <m/>
    <n v="4"/>
    <n v="207.25"/>
    <n v="0"/>
    <n v="12"/>
    <n v="36"/>
    <m/>
    <m/>
    <m/>
    <x v="1"/>
  </r>
  <r>
    <s v="Exp4"/>
    <x v="336"/>
    <n v="1125"/>
    <x v="2"/>
    <x v="7"/>
    <x v="1"/>
    <x v="33"/>
    <s v="Full_8h"/>
    <x v="0"/>
    <m/>
    <x v="4"/>
    <m/>
    <n v="12"/>
    <m/>
    <n v="290"/>
    <m/>
    <m/>
    <m/>
    <m/>
    <m/>
    <m/>
    <n v="4"/>
    <n v="207.25"/>
    <n v="0"/>
    <n v="12"/>
    <s v=""/>
    <m/>
    <m/>
    <m/>
    <x v="1"/>
  </r>
  <r>
    <s v="Exp4"/>
    <x v="337"/>
    <n v="1126"/>
    <x v="2"/>
    <x v="7"/>
    <x v="1"/>
    <x v="33"/>
    <s v="Full_8h"/>
    <x v="0"/>
    <n v="1126"/>
    <x v="1"/>
    <m/>
    <n v="11"/>
    <m/>
    <n v="360"/>
    <m/>
    <m/>
    <m/>
    <n v="21"/>
    <m/>
    <m/>
    <n v="4"/>
    <n v="207.25"/>
    <n v="0"/>
    <n v="11"/>
    <n v="32"/>
    <m/>
    <m/>
    <m/>
    <x v="1"/>
  </r>
  <r>
    <s v="Exp4"/>
    <x v="337"/>
    <n v="1126"/>
    <x v="2"/>
    <x v="7"/>
    <x v="1"/>
    <x v="33"/>
    <s v="Full_8h"/>
    <x v="0"/>
    <m/>
    <x v="2"/>
    <m/>
    <n v="11"/>
    <m/>
    <n v="405"/>
    <m/>
    <m/>
    <m/>
    <n v="19"/>
    <m/>
    <m/>
    <n v="4"/>
    <n v="207.25"/>
    <n v="0"/>
    <n v="11"/>
    <n v="30"/>
    <m/>
    <m/>
    <m/>
    <x v="1"/>
  </r>
  <r>
    <s v="Exp4"/>
    <x v="337"/>
    <n v="1126"/>
    <x v="2"/>
    <x v="7"/>
    <x v="1"/>
    <x v="33"/>
    <s v="Full_8h"/>
    <x v="0"/>
    <m/>
    <x v="3"/>
    <m/>
    <n v="11"/>
    <m/>
    <n v="387"/>
    <m/>
    <m/>
    <m/>
    <n v="20"/>
    <m/>
    <m/>
    <n v="4"/>
    <n v="207.25"/>
    <n v="0"/>
    <n v="11"/>
    <n v="31"/>
    <m/>
    <m/>
    <m/>
    <x v="1"/>
  </r>
  <r>
    <s v="Exp4"/>
    <x v="337"/>
    <n v="1126"/>
    <x v="2"/>
    <x v="7"/>
    <x v="1"/>
    <x v="33"/>
    <s v="Full_8h"/>
    <x v="0"/>
    <m/>
    <x v="4"/>
    <m/>
    <n v="10"/>
    <m/>
    <n v="350"/>
    <m/>
    <m/>
    <m/>
    <n v="20"/>
    <m/>
    <m/>
    <n v="3"/>
    <n v="207.25"/>
    <n v="0"/>
    <n v="10"/>
    <n v="30"/>
    <m/>
    <m/>
    <m/>
    <x v="1"/>
  </r>
  <r>
    <s v="Exp4"/>
    <x v="338"/>
    <n v="1128"/>
    <x v="2"/>
    <x v="7"/>
    <x v="1"/>
    <x v="33"/>
    <s v="Full_8h"/>
    <x v="0"/>
    <n v="1128"/>
    <x v="1"/>
    <m/>
    <n v="11"/>
    <m/>
    <n v="390"/>
    <m/>
    <m/>
    <m/>
    <n v="24"/>
    <m/>
    <m/>
    <n v="4"/>
    <n v="207.25"/>
    <n v="0"/>
    <n v="11"/>
    <n v="35"/>
    <m/>
    <m/>
    <m/>
    <x v="1"/>
  </r>
  <r>
    <s v="Exp4"/>
    <x v="338"/>
    <n v="1128"/>
    <x v="2"/>
    <x v="7"/>
    <x v="1"/>
    <x v="33"/>
    <s v="Full_8h"/>
    <x v="0"/>
    <m/>
    <x v="2"/>
    <m/>
    <n v="11"/>
    <m/>
    <n v="405"/>
    <m/>
    <m/>
    <m/>
    <n v="23"/>
    <m/>
    <m/>
    <n v="4"/>
    <n v="207.25"/>
    <n v="0"/>
    <n v="11"/>
    <n v="34"/>
    <m/>
    <m/>
    <m/>
    <x v="1"/>
  </r>
  <r>
    <s v="Exp4"/>
    <x v="338"/>
    <n v="1128"/>
    <x v="2"/>
    <x v="7"/>
    <x v="1"/>
    <x v="33"/>
    <s v="Full_8h"/>
    <x v="0"/>
    <m/>
    <x v="3"/>
    <m/>
    <n v="11"/>
    <m/>
    <n v="320"/>
    <m/>
    <m/>
    <m/>
    <n v="19"/>
    <m/>
    <m/>
    <n v="4"/>
    <n v="207.25"/>
    <n v="0"/>
    <n v="11"/>
    <n v="30"/>
    <m/>
    <m/>
    <m/>
    <x v="1"/>
  </r>
  <r>
    <s v="Exp4"/>
    <x v="338"/>
    <n v="1128"/>
    <x v="2"/>
    <x v="7"/>
    <x v="1"/>
    <x v="33"/>
    <s v="Full_8h"/>
    <x v="0"/>
    <m/>
    <x v="4"/>
    <m/>
    <n v="11"/>
    <m/>
    <n v="276"/>
    <m/>
    <m/>
    <m/>
    <m/>
    <m/>
    <m/>
    <n v="3"/>
    <n v="207.25"/>
    <n v="0"/>
    <n v="11"/>
    <s v=""/>
    <m/>
    <m/>
    <m/>
    <x v="1"/>
  </r>
  <r>
    <s v="Exp4"/>
    <x v="339"/>
    <n v="1137"/>
    <x v="2"/>
    <x v="7"/>
    <x v="1"/>
    <x v="33"/>
    <s v="Full_8h"/>
    <x v="0"/>
    <n v="1137"/>
    <x v="1"/>
    <m/>
    <n v="11"/>
    <m/>
    <n v="355"/>
    <m/>
    <m/>
    <m/>
    <n v="20"/>
    <m/>
    <m/>
    <n v="4"/>
    <n v="207.25"/>
    <n v="0"/>
    <n v="11"/>
    <n v="31"/>
    <m/>
    <m/>
    <m/>
    <x v="1"/>
  </r>
  <r>
    <s v="Exp4"/>
    <x v="339"/>
    <n v="1137"/>
    <x v="2"/>
    <x v="7"/>
    <x v="1"/>
    <x v="33"/>
    <s v="Full_8h"/>
    <x v="0"/>
    <m/>
    <x v="2"/>
    <m/>
    <n v="10"/>
    <m/>
    <n v="375"/>
    <m/>
    <m/>
    <m/>
    <n v="22"/>
    <m/>
    <m/>
    <n v="4"/>
    <n v="207.25"/>
    <n v="0"/>
    <n v="10"/>
    <n v="32"/>
    <m/>
    <m/>
    <m/>
    <x v="1"/>
  </r>
  <r>
    <s v="Exp4"/>
    <x v="339"/>
    <n v="1137"/>
    <x v="2"/>
    <x v="7"/>
    <x v="1"/>
    <x v="33"/>
    <s v="Full_8h"/>
    <x v="0"/>
    <m/>
    <x v="3"/>
    <m/>
    <n v="11"/>
    <m/>
    <n v="350"/>
    <m/>
    <m/>
    <m/>
    <n v="20"/>
    <m/>
    <m/>
    <n v="4"/>
    <n v="207.25"/>
    <n v="0"/>
    <n v="11"/>
    <n v="31"/>
    <m/>
    <m/>
    <m/>
    <x v="1"/>
  </r>
  <r>
    <s v="Exp4"/>
    <x v="339"/>
    <n v="1137"/>
    <x v="2"/>
    <x v="7"/>
    <x v="1"/>
    <x v="33"/>
    <s v="Full_8h"/>
    <x v="0"/>
    <m/>
    <x v="4"/>
    <m/>
    <n v="11"/>
    <m/>
    <n v="260"/>
    <m/>
    <m/>
    <m/>
    <n v="16"/>
    <m/>
    <m/>
    <n v="3"/>
    <n v="207.25"/>
    <n v="0"/>
    <n v="11"/>
    <n v="27"/>
    <m/>
    <m/>
    <m/>
    <x v="1"/>
  </r>
  <r>
    <s v="Exp4"/>
    <x v="340"/>
    <n v="1161"/>
    <x v="2"/>
    <x v="7"/>
    <x v="1"/>
    <x v="33"/>
    <s v="Full_8h"/>
    <x v="0"/>
    <n v="1161"/>
    <x v="1"/>
    <m/>
    <n v="11"/>
    <m/>
    <n v="390"/>
    <m/>
    <m/>
    <m/>
    <n v="19"/>
    <m/>
    <m/>
    <n v="4"/>
    <n v="207.25"/>
    <n v="0"/>
    <n v="11"/>
    <n v="30"/>
    <m/>
    <m/>
    <m/>
    <x v="1"/>
  </r>
  <r>
    <s v="Exp4"/>
    <x v="340"/>
    <n v="1161"/>
    <x v="2"/>
    <x v="7"/>
    <x v="1"/>
    <x v="33"/>
    <s v="Full_8h"/>
    <x v="0"/>
    <m/>
    <x v="2"/>
    <m/>
    <n v="12"/>
    <m/>
    <n v="333"/>
    <m/>
    <m/>
    <m/>
    <m/>
    <m/>
    <m/>
    <n v="4"/>
    <n v="207.25"/>
    <n v="0"/>
    <n v="12"/>
    <s v=""/>
    <m/>
    <m/>
    <m/>
    <x v="1"/>
  </r>
  <r>
    <s v="Exp4"/>
    <x v="340"/>
    <n v="1161"/>
    <x v="2"/>
    <x v="7"/>
    <x v="1"/>
    <x v="33"/>
    <s v="Full_8h"/>
    <x v="0"/>
    <m/>
    <x v="3"/>
    <m/>
    <n v="14"/>
    <m/>
    <n v="293"/>
    <m/>
    <m/>
    <m/>
    <m/>
    <m/>
    <m/>
    <n v="3"/>
    <n v="207.25"/>
    <n v="0"/>
    <n v="14"/>
    <s v=""/>
    <m/>
    <m/>
    <m/>
    <x v="1"/>
  </r>
  <r>
    <s v="Exp4"/>
    <x v="340"/>
    <n v="1161"/>
    <x v="2"/>
    <x v="7"/>
    <x v="1"/>
    <x v="33"/>
    <s v="Full_8h"/>
    <x v="0"/>
    <m/>
    <x v="4"/>
    <m/>
    <n v="13"/>
    <m/>
    <n v="215"/>
    <m/>
    <m/>
    <m/>
    <m/>
    <m/>
    <m/>
    <n v="3"/>
    <n v="207.25"/>
    <n v="0"/>
    <n v="13"/>
    <s v=""/>
    <m/>
    <m/>
    <m/>
    <x v="1"/>
  </r>
  <r>
    <s v="Exp4"/>
    <x v="341"/>
    <n v="1164"/>
    <x v="2"/>
    <x v="7"/>
    <x v="1"/>
    <x v="33"/>
    <s v="Full_8h"/>
    <x v="0"/>
    <n v="1164"/>
    <x v="1"/>
    <m/>
    <n v="11"/>
    <m/>
    <n v="355"/>
    <m/>
    <m/>
    <m/>
    <n v="17"/>
    <m/>
    <m/>
    <n v="4"/>
    <n v="207.25"/>
    <n v="0"/>
    <n v="11"/>
    <n v="28"/>
    <m/>
    <m/>
    <m/>
    <x v="1"/>
  </r>
  <r>
    <s v="Exp4"/>
    <x v="341"/>
    <n v="1164"/>
    <x v="2"/>
    <x v="7"/>
    <x v="1"/>
    <x v="33"/>
    <s v="Full_8h"/>
    <x v="0"/>
    <m/>
    <x v="2"/>
    <m/>
    <n v="11"/>
    <m/>
    <n v="360"/>
    <m/>
    <m/>
    <m/>
    <n v="20"/>
    <m/>
    <m/>
    <n v="4"/>
    <n v="207.25"/>
    <n v="0"/>
    <n v="11"/>
    <n v="31"/>
    <m/>
    <m/>
    <m/>
    <x v="1"/>
  </r>
  <r>
    <s v="Exp4"/>
    <x v="341"/>
    <n v="1164"/>
    <x v="2"/>
    <x v="7"/>
    <x v="1"/>
    <x v="33"/>
    <s v="Full_8h"/>
    <x v="0"/>
    <m/>
    <x v="3"/>
    <m/>
    <n v="11"/>
    <m/>
    <n v="334"/>
    <m/>
    <m/>
    <m/>
    <n v="19"/>
    <m/>
    <m/>
    <n v="4"/>
    <n v="207.25"/>
    <n v="0"/>
    <n v="11"/>
    <n v="30"/>
    <m/>
    <m/>
    <m/>
    <x v="1"/>
  </r>
  <r>
    <s v="Exp4"/>
    <x v="341"/>
    <n v="1164"/>
    <x v="2"/>
    <x v="7"/>
    <x v="1"/>
    <x v="33"/>
    <s v="Full_8h"/>
    <x v="0"/>
    <m/>
    <x v="4"/>
    <m/>
    <n v="12"/>
    <m/>
    <n v="260"/>
    <m/>
    <m/>
    <m/>
    <m/>
    <m/>
    <m/>
    <n v="3"/>
    <n v="207.25"/>
    <n v="0"/>
    <n v="12"/>
    <s v=""/>
    <m/>
    <m/>
    <m/>
    <x v="1"/>
  </r>
  <r>
    <s v="Exp4"/>
    <x v="342"/>
    <n v="1127"/>
    <x v="2"/>
    <x v="7"/>
    <x v="1"/>
    <x v="34"/>
    <s v="Full_8h"/>
    <x v="0"/>
    <s v="Amarok 1127"/>
    <x v="1"/>
    <m/>
    <n v="12"/>
    <m/>
    <n v="336"/>
    <m/>
    <m/>
    <m/>
    <n v="25"/>
    <m/>
    <m/>
    <n v="3"/>
    <n v="207.25"/>
    <n v="0"/>
    <n v="12"/>
    <n v="37"/>
    <m/>
    <m/>
    <m/>
    <x v="1"/>
  </r>
  <r>
    <s v="Exp4"/>
    <x v="342"/>
    <n v="1127"/>
    <x v="2"/>
    <x v="7"/>
    <x v="1"/>
    <x v="34"/>
    <s v="Full_8h"/>
    <x v="0"/>
    <m/>
    <x v="2"/>
    <m/>
    <n v="12"/>
    <m/>
    <n v="298"/>
    <m/>
    <m/>
    <m/>
    <n v="24"/>
    <m/>
    <m/>
    <n v="3"/>
    <n v="207.25"/>
    <n v="0"/>
    <n v="12"/>
    <n v="36"/>
    <m/>
    <m/>
    <m/>
    <x v="1"/>
  </r>
  <r>
    <s v="Exp4"/>
    <x v="342"/>
    <n v="1127"/>
    <x v="2"/>
    <x v="7"/>
    <x v="1"/>
    <x v="34"/>
    <s v="Full_8h"/>
    <x v="0"/>
    <m/>
    <x v="3"/>
    <m/>
    <n v="13"/>
    <m/>
    <n v="365"/>
    <m/>
    <m/>
    <m/>
    <m/>
    <m/>
    <m/>
    <n v="4"/>
    <n v="207.25"/>
    <n v="0"/>
    <n v="13"/>
    <s v=""/>
    <m/>
    <m/>
    <m/>
    <x v="1"/>
  </r>
  <r>
    <s v="Exp4"/>
    <x v="343"/>
    <n v="1059"/>
    <x v="2"/>
    <x v="7"/>
    <x v="10"/>
    <x v="26"/>
    <s v="Full_8h"/>
    <x v="0"/>
    <n v="1059"/>
    <x v="1"/>
    <n v="0"/>
    <n v="2"/>
    <n v="3"/>
    <n v="37"/>
    <m/>
    <n v="52"/>
    <n v="3"/>
    <n v="2"/>
    <m/>
    <s v="V"/>
    <m/>
    <n v="212.25"/>
    <n v="0.24499411071849234"/>
    <n v="2.2449941107184923"/>
    <n v="7"/>
    <m/>
    <m/>
    <m/>
    <x v="2"/>
  </r>
  <r>
    <s v="Exp4"/>
    <x v="343"/>
    <n v="1059"/>
    <x v="2"/>
    <x v="7"/>
    <x v="10"/>
    <x v="26"/>
    <s v="Full_8h"/>
    <x v="0"/>
    <m/>
    <x v="2"/>
    <n v="0"/>
    <n v="2"/>
    <n v="3"/>
    <n v="44"/>
    <n v="127"/>
    <n v="47"/>
    <n v="2"/>
    <n v="3"/>
    <m/>
    <s v="V"/>
    <m/>
    <n v="212.25"/>
    <n v="0.22143698468786807"/>
    <n v="2.2214369846878679"/>
    <n v="7"/>
    <m/>
    <m/>
    <m/>
    <x v="2"/>
  </r>
  <r>
    <s v="Exp4"/>
    <x v="343"/>
    <n v="1059"/>
    <x v="2"/>
    <x v="7"/>
    <x v="10"/>
    <x v="26"/>
    <s v="Full_8h"/>
    <x v="0"/>
    <m/>
    <x v="3"/>
    <n v="0"/>
    <n v="2"/>
    <n v="3"/>
    <n v="37"/>
    <n v="104"/>
    <n v="24"/>
    <n v="3"/>
    <n v="3"/>
    <m/>
    <s v="V"/>
    <m/>
    <n v="212.25"/>
    <n v="0.11307420494699646"/>
    <n v="2.1130742049469964"/>
    <n v="8"/>
    <m/>
    <m/>
    <m/>
    <x v="2"/>
  </r>
  <r>
    <s v="Exp4"/>
    <x v="343"/>
    <n v="1059"/>
    <x v="2"/>
    <x v="7"/>
    <x v="10"/>
    <x v="26"/>
    <s v="Full_8h"/>
    <x v="0"/>
    <m/>
    <x v="4"/>
    <n v="0"/>
    <n v="1"/>
    <n v="2"/>
    <n v="36"/>
    <n v="40"/>
    <n v="88"/>
    <n v="3"/>
    <n v="2"/>
    <m/>
    <s v="V"/>
    <m/>
    <n v="160"/>
    <n v="0.55000000000000004"/>
    <n v="1.55"/>
    <n v="6"/>
    <m/>
    <m/>
    <m/>
    <x v="2"/>
  </r>
  <r>
    <s v="Exp4"/>
    <x v="344"/>
    <n v="1064"/>
    <x v="2"/>
    <x v="7"/>
    <x v="10"/>
    <x v="26"/>
    <s v="Full_8h"/>
    <x v="0"/>
    <n v="1064"/>
    <x v="1"/>
    <n v="0"/>
    <n v="2"/>
    <n v="3"/>
    <n v="35"/>
    <m/>
    <n v="69"/>
    <n v="3"/>
    <n v="3"/>
    <m/>
    <s v="V"/>
    <m/>
    <n v="212.25"/>
    <n v="0.32508833922261482"/>
    <n v="2.3250883392226149"/>
    <n v="8"/>
    <m/>
    <m/>
    <m/>
    <x v="2"/>
  </r>
  <r>
    <s v="Exp4"/>
    <x v="344"/>
    <n v="1064"/>
    <x v="2"/>
    <x v="7"/>
    <x v="10"/>
    <x v="26"/>
    <s v="Full_8h"/>
    <x v="0"/>
    <m/>
    <x v="2"/>
    <n v="0"/>
    <n v="2"/>
    <n v="3"/>
    <n v="45"/>
    <n v="132"/>
    <n v="47"/>
    <n v="2"/>
    <n v="3"/>
    <m/>
    <s v="V"/>
    <m/>
    <n v="212.25"/>
    <n v="0.22143698468786807"/>
    <n v="2.2214369846878679"/>
    <n v="7"/>
    <m/>
    <m/>
    <m/>
    <x v="2"/>
  </r>
  <r>
    <s v="Exp4"/>
    <x v="344"/>
    <n v="1064"/>
    <x v="2"/>
    <x v="7"/>
    <x v="10"/>
    <x v="26"/>
    <s v="Full_8h"/>
    <x v="0"/>
    <m/>
    <x v="3"/>
    <n v="0"/>
    <n v="1"/>
    <n v="2"/>
    <n v="64"/>
    <n v="65"/>
    <n v="93"/>
    <n v="3"/>
    <n v="2"/>
    <m/>
    <s v="V"/>
    <m/>
    <n v="160"/>
    <n v="0.58125000000000004"/>
    <n v="1.58125"/>
    <n v="6"/>
    <m/>
    <m/>
    <m/>
    <x v="2"/>
  </r>
  <r>
    <s v="Exp4"/>
    <x v="344"/>
    <n v="1064"/>
    <x v="2"/>
    <x v="7"/>
    <x v="10"/>
    <x v="26"/>
    <s v="Full_8h"/>
    <x v="0"/>
    <m/>
    <x v="4"/>
    <n v="0"/>
    <n v="2"/>
    <n v="3"/>
    <n v="40"/>
    <n v="117"/>
    <n v="56"/>
    <n v="2"/>
    <n v="2"/>
    <m/>
    <s v="V"/>
    <m/>
    <n v="212.25"/>
    <n v="0.26383981154299174"/>
    <n v="2.2638398115429919"/>
    <n v="6"/>
    <m/>
    <m/>
    <m/>
    <x v="2"/>
  </r>
  <r>
    <s v="Exp4"/>
    <x v="345"/>
    <n v="1069"/>
    <x v="2"/>
    <x v="7"/>
    <x v="10"/>
    <x v="26"/>
    <s v="Full_8h"/>
    <x v="0"/>
    <n v="1069"/>
    <x v="1"/>
    <n v="0"/>
    <n v="2"/>
    <n v="3"/>
    <n v="34"/>
    <m/>
    <n v="43"/>
    <n v="3"/>
    <n v="2"/>
    <m/>
    <s v="V"/>
    <m/>
    <n v="212.25"/>
    <n v="0.20259128386336867"/>
    <n v="2.2025912838633688"/>
    <n v="7"/>
    <m/>
    <m/>
    <m/>
    <x v="2"/>
  </r>
  <r>
    <s v="Exp4"/>
    <x v="345"/>
    <n v="1069"/>
    <x v="2"/>
    <x v="7"/>
    <x v="10"/>
    <x v="26"/>
    <s v="Full_8h"/>
    <x v="0"/>
    <m/>
    <x v="2"/>
    <n v="0"/>
    <n v="2"/>
    <n v="3"/>
    <n v="41"/>
    <n v="98"/>
    <n v="55"/>
    <n v="3"/>
    <n v="2"/>
    <m/>
    <s v="V"/>
    <m/>
    <n v="212.25"/>
    <n v="0.25912838633686691"/>
    <n v="2.259128386336867"/>
    <n v="7"/>
    <m/>
    <m/>
    <m/>
    <x v="2"/>
  </r>
  <r>
    <s v="Exp4"/>
    <x v="345"/>
    <n v="1069"/>
    <x v="2"/>
    <x v="7"/>
    <x v="10"/>
    <x v="26"/>
    <s v="Full_8h"/>
    <x v="0"/>
    <m/>
    <x v="3"/>
    <n v="0"/>
    <n v="2"/>
    <n v="3"/>
    <n v="43"/>
    <n v="97"/>
    <n v="52"/>
    <n v="3"/>
    <n v="2"/>
    <m/>
    <s v="V"/>
    <m/>
    <n v="212.25"/>
    <n v="0.24499411071849234"/>
    <n v="2.2449941107184923"/>
    <n v="7"/>
    <m/>
    <m/>
    <m/>
    <x v="2"/>
  </r>
  <r>
    <s v="Exp4"/>
    <x v="345"/>
    <n v="1069"/>
    <x v="2"/>
    <x v="7"/>
    <x v="10"/>
    <x v="26"/>
    <s v="Full_8h"/>
    <x v="0"/>
    <m/>
    <x v="4"/>
    <n v="0"/>
    <n v="1"/>
    <n v="3"/>
    <n v="45"/>
    <n v="125"/>
    <n v="17"/>
    <n v="3"/>
    <n v="2"/>
    <m/>
    <s v="V"/>
    <m/>
    <n v="160"/>
    <n v="0.10625"/>
    <n v="1.10625"/>
    <n v="6"/>
    <m/>
    <m/>
    <m/>
    <x v="2"/>
  </r>
  <r>
    <s v="Exp4"/>
    <x v="346"/>
    <n v="1060"/>
    <x v="2"/>
    <x v="7"/>
    <x v="10"/>
    <x v="27"/>
    <s v="Full_8h"/>
    <x v="0"/>
    <n v="1060"/>
    <x v="1"/>
    <n v="1"/>
    <n v="3"/>
    <n v="4"/>
    <n v="51"/>
    <m/>
    <n v="168"/>
    <n v="4"/>
    <n v="5"/>
    <m/>
    <s v="V"/>
    <m/>
    <n v="237.9"/>
    <n v="0.70617906683480447"/>
    <n v="3.7061790668348045"/>
    <n v="12"/>
    <m/>
    <m/>
    <m/>
    <x v="2"/>
  </r>
  <r>
    <s v="Exp4"/>
    <x v="346"/>
    <n v="1060"/>
    <x v="2"/>
    <x v="7"/>
    <x v="10"/>
    <x v="27"/>
    <s v="Full_8h"/>
    <x v="0"/>
    <m/>
    <x v="2"/>
    <n v="1"/>
    <n v="3"/>
    <n v="4"/>
    <n v="51"/>
    <n v="212"/>
    <n v="163"/>
    <n v="4"/>
    <n v="5"/>
    <m/>
    <s v="V"/>
    <m/>
    <n v="237.9"/>
    <n v="0.68516183270281628"/>
    <n v="3.6851618327028164"/>
    <n v="12"/>
    <m/>
    <m/>
    <m/>
    <x v="2"/>
  </r>
  <r>
    <s v="Exp4"/>
    <x v="346"/>
    <n v="1060"/>
    <x v="2"/>
    <x v="7"/>
    <x v="10"/>
    <x v="27"/>
    <s v="Full_8h"/>
    <x v="0"/>
    <m/>
    <x v="3"/>
    <n v="0"/>
    <n v="3"/>
    <n v="4"/>
    <n v="47"/>
    <n v="181"/>
    <n v="50"/>
    <n v="4"/>
    <n v="4"/>
    <m/>
    <s v="V"/>
    <m/>
    <n v="237.9"/>
    <n v="0.2101723413198823"/>
    <n v="3.2101723413198822"/>
    <n v="11"/>
    <m/>
    <m/>
    <m/>
    <x v="2"/>
  </r>
  <r>
    <s v="Exp4"/>
    <x v="346"/>
    <n v="1060"/>
    <x v="2"/>
    <x v="7"/>
    <x v="10"/>
    <x v="27"/>
    <s v="Full_8h"/>
    <x v="0"/>
    <m/>
    <x v="4"/>
    <n v="0"/>
    <n v="3"/>
    <n v="4"/>
    <n v="58"/>
    <n v="252"/>
    <n v="46"/>
    <n v="4"/>
    <n v="4"/>
    <m/>
    <s v="V"/>
    <m/>
    <n v="237.9"/>
    <n v="0.19335855401429172"/>
    <n v="3.1933585540142917"/>
    <n v="11"/>
    <m/>
    <m/>
    <m/>
    <x v="2"/>
  </r>
  <r>
    <s v="Exp4"/>
    <x v="347"/>
    <n v="1063"/>
    <x v="2"/>
    <x v="7"/>
    <x v="10"/>
    <x v="27"/>
    <s v="Full_8h"/>
    <x v="0"/>
    <n v="1063"/>
    <x v="1"/>
    <n v="0"/>
    <n v="3"/>
    <n v="4"/>
    <n v="51"/>
    <m/>
    <n v="66"/>
    <n v="4"/>
    <n v="3"/>
    <m/>
    <s v="V"/>
    <m/>
    <n v="237.9"/>
    <n v="0.27742749054224464"/>
    <n v="3.2774274905422445"/>
    <n v="10"/>
    <m/>
    <m/>
    <m/>
    <x v="2"/>
  </r>
  <r>
    <s v="Exp4"/>
    <x v="347"/>
    <n v="1063"/>
    <x v="2"/>
    <x v="7"/>
    <x v="10"/>
    <x v="27"/>
    <s v="Full_8h"/>
    <x v="0"/>
    <m/>
    <x v="2"/>
    <n v="0"/>
    <n v="3"/>
    <n v="4"/>
    <n v="47"/>
    <n v="212"/>
    <n v="61"/>
    <n v="4"/>
    <n v="4"/>
    <m/>
    <s v="V"/>
    <m/>
    <n v="237.9"/>
    <n v="0.25641025641025639"/>
    <n v="3.2564102564102564"/>
    <n v="11"/>
    <m/>
    <m/>
    <m/>
    <x v="2"/>
  </r>
  <r>
    <s v="Exp4"/>
    <x v="347"/>
    <n v="1063"/>
    <x v="2"/>
    <x v="7"/>
    <x v="10"/>
    <x v="27"/>
    <s v="Full_8h"/>
    <x v="0"/>
    <m/>
    <x v="3"/>
    <n v="1"/>
    <n v="3"/>
    <n v="4"/>
    <n v="50"/>
    <n v="222"/>
    <n v="72"/>
    <n v="5"/>
    <n v="4"/>
    <m/>
    <s v="V"/>
    <m/>
    <n v="237.9"/>
    <n v="0.3026481715006305"/>
    <n v="3.3026481715006306"/>
    <n v="12"/>
    <m/>
    <m/>
    <m/>
    <x v="2"/>
  </r>
  <r>
    <s v="Exp4"/>
    <x v="347"/>
    <n v="1063"/>
    <x v="2"/>
    <x v="7"/>
    <x v="10"/>
    <x v="27"/>
    <s v="Full_8h"/>
    <x v="0"/>
    <m/>
    <x v="4"/>
    <n v="0"/>
    <n v="3"/>
    <n v="4"/>
    <n v="57"/>
    <n v="218"/>
    <n v="108"/>
    <n v="4"/>
    <n v="5"/>
    <m/>
    <s v="V"/>
    <m/>
    <n v="237.9"/>
    <n v="0.45397225725094575"/>
    <n v="3.4539722572509457"/>
    <n v="12"/>
    <m/>
    <m/>
    <m/>
    <x v="2"/>
  </r>
  <r>
    <s v="Exp4"/>
    <x v="348"/>
    <n v="1065"/>
    <x v="2"/>
    <x v="7"/>
    <x v="10"/>
    <x v="27"/>
    <s v="Full_8h"/>
    <x v="0"/>
    <n v="1065"/>
    <x v="1"/>
    <n v="2"/>
    <n v="3"/>
    <n v="4"/>
    <n v="51"/>
    <m/>
    <n v="105"/>
    <n v="5"/>
    <n v="5"/>
    <m/>
    <s v="V"/>
    <m/>
    <n v="237.9"/>
    <n v="0.44136191677175285"/>
    <n v="3.4413619167717528"/>
    <n v="13"/>
    <m/>
    <m/>
    <m/>
    <x v="2"/>
  </r>
  <r>
    <s v="Exp4"/>
    <x v="348"/>
    <n v="1065"/>
    <x v="2"/>
    <x v="7"/>
    <x v="10"/>
    <x v="27"/>
    <s v="Full_8h"/>
    <x v="0"/>
    <m/>
    <x v="2"/>
    <n v="1"/>
    <n v="3"/>
    <n v="4"/>
    <n v="41"/>
    <n v="206"/>
    <n v="170"/>
    <n v="5"/>
    <n v="4"/>
    <m/>
    <s v="V"/>
    <m/>
    <n v="237.9"/>
    <n v="0.71458596048759981"/>
    <n v="3.7145859604875997"/>
    <n v="12"/>
    <m/>
    <m/>
    <m/>
    <x v="2"/>
  </r>
  <r>
    <s v="Exp4"/>
    <x v="348"/>
    <n v="1065"/>
    <x v="2"/>
    <x v="7"/>
    <x v="10"/>
    <x v="27"/>
    <s v="Full_8h"/>
    <x v="0"/>
    <m/>
    <x v="3"/>
    <n v="1"/>
    <n v="3"/>
    <n v="4"/>
    <n v="45"/>
    <n v="195"/>
    <n v="65"/>
    <n v="5"/>
    <n v="3"/>
    <m/>
    <s v="V"/>
    <m/>
    <n v="237.9"/>
    <n v="0.27322404371584696"/>
    <n v="3.2732240437158469"/>
    <n v="11"/>
    <m/>
    <m/>
    <m/>
    <x v="2"/>
  </r>
  <r>
    <s v="Exp4"/>
    <x v="348"/>
    <n v="1065"/>
    <x v="2"/>
    <x v="7"/>
    <x v="10"/>
    <x v="27"/>
    <s v="Full_8h"/>
    <x v="0"/>
    <m/>
    <x v="4"/>
    <n v="0"/>
    <n v="2"/>
    <n v="3"/>
    <n v="33"/>
    <n v="124"/>
    <n v="155"/>
    <n v="5"/>
    <n v="3"/>
    <m/>
    <s v="V"/>
    <m/>
    <n v="212.25"/>
    <n v="0.73027090694935215"/>
    <n v="2.730270906949352"/>
    <n v="10"/>
    <m/>
    <m/>
    <m/>
    <x v="2"/>
  </r>
  <r>
    <s v="Exp4"/>
    <x v="349"/>
    <n v="1056"/>
    <x v="2"/>
    <x v="7"/>
    <x v="10"/>
    <x v="28"/>
    <s v="Full_8h"/>
    <x v="0"/>
    <n v="1056"/>
    <x v="1"/>
    <n v="2"/>
    <n v="4"/>
    <n v="5"/>
    <n v="72"/>
    <m/>
    <n v="208"/>
    <n v="4"/>
    <n v="9"/>
    <m/>
    <s v="V"/>
    <m/>
    <n v="261"/>
    <n v="0.79693486590038309"/>
    <n v="4.7969348659003828"/>
    <n v="17"/>
    <m/>
    <m/>
    <m/>
    <x v="2"/>
  </r>
  <r>
    <s v="Exp4"/>
    <x v="349"/>
    <n v="1056"/>
    <x v="2"/>
    <x v="7"/>
    <x v="10"/>
    <x v="28"/>
    <s v="Full_8h"/>
    <x v="0"/>
    <m/>
    <x v="2"/>
    <n v="1"/>
    <n v="4"/>
    <n v="5"/>
    <n v="68"/>
    <n v="235"/>
    <n v="144"/>
    <n v="4"/>
    <n v="6"/>
    <m/>
    <s v="V"/>
    <m/>
    <n v="261"/>
    <n v="0.55172413793103448"/>
    <n v="4.5517241379310347"/>
    <n v="14"/>
    <m/>
    <m/>
    <m/>
    <x v="2"/>
  </r>
  <r>
    <s v="Exp4"/>
    <x v="349"/>
    <n v="1056"/>
    <x v="2"/>
    <x v="7"/>
    <x v="10"/>
    <x v="28"/>
    <s v="Full_8h"/>
    <x v="0"/>
    <m/>
    <x v="3"/>
    <n v="2"/>
    <n v="4"/>
    <n v="5"/>
    <n v="71"/>
    <n v="240"/>
    <n v="183"/>
    <n v="5"/>
    <n v="7"/>
    <m/>
    <s v="V"/>
    <m/>
    <n v="261"/>
    <n v="0.70114942528735635"/>
    <n v="4.7011494252873565"/>
    <n v="16"/>
    <m/>
    <m/>
    <m/>
    <x v="2"/>
  </r>
  <r>
    <s v="Exp4"/>
    <x v="349"/>
    <n v="1056"/>
    <x v="2"/>
    <x v="7"/>
    <x v="10"/>
    <x v="28"/>
    <s v="Full_8h"/>
    <x v="0"/>
    <m/>
    <x v="4"/>
    <n v="1"/>
    <n v="4"/>
    <n v="5"/>
    <n v="65"/>
    <n v="237"/>
    <n v="140"/>
    <n v="5"/>
    <n v="6"/>
    <m/>
    <s v="V"/>
    <m/>
    <n v="261"/>
    <n v="0.53639846743295017"/>
    <n v="4.5363984674329503"/>
    <n v="15"/>
    <m/>
    <m/>
    <m/>
    <x v="2"/>
  </r>
  <r>
    <s v="Exp4"/>
    <x v="350"/>
    <n v="1066"/>
    <x v="2"/>
    <x v="7"/>
    <x v="10"/>
    <x v="28"/>
    <s v="Full_8h"/>
    <x v="0"/>
    <n v="1066"/>
    <x v="1"/>
    <n v="1"/>
    <n v="4"/>
    <n v="5"/>
    <n v="63"/>
    <m/>
    <n v="163"/>
    <n v="5"/>
    <n v="6"/>
    <m/>
    <s v="V"/>
    <m/>
    <n v="261"/>
    <n v="0.62452107279693492"/>
    <n v="4.6245210727969353"/>
    <n v="15"/>
    <m/>
    <m/>
    <m/>
    <x v="2"/>
  </r>
  <r>
    <s v="Exp4"/>
    <x v="350"/>
    <n v="1066"/>
    <x v="2"/>
    <x v="7"/>
    <x v="10"/>
    <x v="28"/>
    <s v="Full_8h"/>
    <x v="0"/>
    <m/>
    <x v="2"/>
    <n v="2"/>
    <n v="4"/>
    <n v="5"/>
    <n v="65"/>
    <n v="233"/>
    <n v="191"/>
    <n v="5"/>
    <n v="7"/>
    <m/>
    <s v="V"/>
    <m/>
    <n v="261"/>
    <n v="0.73180076628352486"/>
    <n v="4.7318007662835253"/>
    <n v="16"/>
    <m/>
    <m/>
    <m/>
    <x v="2"/>
  </r>
  <r>
    <s v="Exp4"/>
    <x v="350"/>
    <n v="1066"/>
    <x v="2"/>
    <x v="7"/>
    <x v="10"/>
    <x v="28"/>
    <s v="Full_8h"/>
    <x v="0"/>
    <m/>
    <x v="3"/>
    <n v="2"/>
    <n v="4"/>
    <n v="5"/>
    <n v="54"/>
    <n v="220"/>
    <n v="194"/>
    <n v="4"/>
    <n v="7"/>
    <m/>
    <s v="V"/>
    <m/>
    <n v="261"/>
    <n v="0.74329501915708818"/>
    <n v="4.7432950191570882"/>
    <n v="15"/>
    <m/>
    <m/>
    <m/>
    <x v="2"/>
  </r>
  <r>
    <s v="Exp4"/>
    <x v="350"/>
    <n v="1066"/>
    <x v="2"/>
    <x v="7"/>
    <x v="10"/>
    <x v="28"/>
    <s v="Full_8h"/>
    <x v="0"/>
    <m/>
    <x v="4"/>
    <n v="2"/>
    <n v="4"/>
    <n v="5"/>
    <n v="63"/>
    <n v="240"/>
    <n v="218"/>
    <n v="4"/>
    <n v="7"/>
    <m/>
    <s v="V"/>
    <m/>
    <n v="261"/>
    <n v="0.83524904214559392"/>
    <n v="4.8352490421455938"/>
    <n v="15"/>
    <m/>
    <m/>
    <m/>
    <x v="2"/>
  </r>
  <r>
    <s v="Exp4"/>
    <x v="351"/>
    <n v="1068"/>
    <x v="2"/>
    <x v="7"/>
    <x v="10"/>
    <x v="28"/>
    <s v="Full_8h"/>
    <x v="0"/>
    <n v="1068"/>
    <x v="1"/>
    <n v="2"/>
    <n v="4"/>
    <n v="5"/>
    <n v="65"/>
    <m/>
    <n v="231"/>
    <n v="5"/>
    <n v="8"/>
    <m/>
    <s v="V"/>
    <m/>
    <n v="261"/>
    <n v="0.88505747126436785"/>
    <n v="4.8850574712643677"/>
    <n v="17"/>
    <m/>
    <m/>
    <m/>
    <x v="2"/>
  </r>
  <r>
    <s v="Exp4"/>
    <x v="351"/>
    <n v="1068"/>
    <x v="2"/>
    <x v="7"/>
    <x v="10"/>
    <x v="28"/>
    <s v="Full_8h"/>
    <x v="0"/>
    <m/>
    <x v="2"/>
    <n v="2"/>
    <n v="4"/>
    <n v="5"/>
    <n v="65"/>
    <n v="248"/>
    <n v="171"/>
    <n v="5"/>
    <n v="7"/>
    <m/>
    <s v="V"/>
    <m/>
    <n v="261"/>
    <n v="0.65517241379310343"/>
    <n v="4.6551724137931032"/>
    <n v="16"/>
    <m/>
    <m/>
    <m/>
    <x v="2"/>
  </r>
  <r>
    <s v="Exp4"/>
    <x v="351"/>
    <n v="1068"/>
    <x v="2"/>
    <x v="7"/>
    <x v="10"/>
    <x v="28"/>
    <s v="Full_8h"/>
    <x v="0"/>
    <m/>
    <x v="3"/>
    <n v="1"/>
    <n v="4"/>
    <n v="5"/>
    <n v="62"/>
    <n v="243"/>
    <n v="189"/>
    <n v="5"/>
    <n v="7"/>
    <m/>
    <s v="V"/>
    <m/>
    <n v="261"/>
    <n v="0.72413793103448276"/>
    <n v="4.7241379310344831"/>
    <n v="16"/>
    <m/>
    <m/>
    <m/>
    <x v="2"/>
  </r>
  <r>
    <s v="Exp4"/>
    <x v="351"/>
    <n v="1068"/>
    <x v="2"/>
    <x v="7"/>
    <x v="10"/>
    <x v="28"/>
    <s v="Full_8h"/>
    <x v="0"/>
    <m/>
    <x v="4"/>
    <n v="1"/>
    <n v="4"/>
    <n v="5"/>
    <n v="66"/>
    <n v="235"/>
    <n v="221"/>
    <n v="5"/>
    <n v="7"/>
    <m/>
    <s v="V"/>
    <m/>
    <n v="261"/>
    <n v="0.84674329501915713"/>
    <n v="4.8467432950191576"/>
    <n v="16"/>
    <m/>
    <m/>
    <m/>
    <x v="2"/>
  </r>
  <r>
    <s v="Exp4"/>
    <x v="352"/>
    <n v="1054"/>
    <x v="2"/>
    <x v="7"/>
    <x v="10"/>
    <x v="29"/>
    <s v="Full_8h"/>
    <x v="0"/>
    <n v="1054"/>
    <x v="1"/>
    <n v="3"/>
    <n v="5"/>
    <n v="6"/>
    <n v="63"/>
    <m/>
    <n v="269"/>
    <n v="5"/>
    <n v="9"/>
    <m/>
    <s v="E"/>
    <m/>
    <n v="321"/>
    <n v="0.838006230529595"/>
    <n v="5.8380062305295954"/>
    <n v="19"/>
    <m/>
    <m/>
    <m/>
    <x v="2"/>
  </r>
  <r>
    <s v="Exp4"/>
    <x v="352"/>
    <n v="1054"/>
    <x v="2"/>
    <x v="7"/>
    <x v="10"/>
    <x v="29"/>
    <s v="Full_8h"/>
    <x v="0"/>
    <m/>
    <x v="2"/>
    <n v="4"/>
    <n v="6"/>
    <n v="7"/>
    <n v="70"/>
    <n v="242"/>
    <n v="65"/>
    <n v="4"/>
    <n v="13"/>
    <m/>
    <s v="DR"/>
    <m/>
    <n v="363"/>
    <n v="0.1790633608815427"/>
    <n v="6.1790633608815426"/>
    <n v="23"/>
    <m/>
    <m/>
    <m/>
    <x v="2"/>
  </r>
  <r>
    <s v="Exp4"/>
    <x v="352"/>
    <n v="1054"/>
    <x v="2"/>
    <x v="7"/>
    <x v="10"/>
    <x v="29"/>
    <s v="Full_8h"/>
    <x v="0"/>
    <m/>
    <x v="3"/>
    <n v="2"/>
    <n v="5"/>
    <n v="6"/>
    <n v="63"/>
    <n v="268"/>
    <n v="231"/>
    <n v="5"/>
    <n v="11"/>
    <m/>
    <s v="E"/>
    <m/>
    <n v="321"/>
    <n v="0.71962616822429903"/>
    <n v="5.7196261682242993"/>
    <n v="21"/>
    <m/>
    <m/>
    <m/>
    <x v="2"/>
  </r>
  <r>
    <s v="Exp4"/>
    <x v="352"/>
    <n v="1054"/>
    <x v="2"/>
    <x v="7"/>
    <x v="10"/>
    <x v="29"/>
    <s v="Full_8h"/>
    <x v="0"/>
    <m/>
    <x v="4"/>
    <n v="2"/>
    <n v="5"/>
    <n v="6"/>
    <n v="70"/>
    <n v="266"/>
    <n v="264"/>
    <n v="5"/>
    <n v="11"/>
    <m/>
    <s v="E"/>
    <m/>
    <n v="321"/>
    <n v="0.82242990654205606"/>
    <n v="5.8224299065420562"/>
    <n v="21"/>
    <m/>
    <m/>
    <m/>
    <x v="2"/>
  </r>
  <r>
    <s v="Exp4"/>
    <x v="353"/>
    <n v="1055"/>
    <x v="2"/>
    <x v="7"/>
    <x v="10"/>
    <x v="29"/>
    <s v="Full_8h"/>
    <x v="0"/>
    <n v="1055"/>
    <x v="1"/>
    <n v="2"/>
    <n v="5"/>
    <n v="6"/>
    <n v="71"/>
    <m/>
    <n v="280"/>
    <n v="5"/>
    <n v="12"/>
    <m/>
    <s v="V"/>
    <m/>
    <n v="321"/>
    <n v="0.87227414330218067"/>
    <n v="5.8722741433021808"/>
    <n v="22"/>
    <m/>
    <m/>
    <m/>
    <x v="2"/>
  </r>
  <r>
    <s v="Exp4"/>
    <x v="353"/>
    <n v="1055"/>
    <x v="2"/>
    <x v="7"/>
    <x v="10"/>
    <x v="29"/>
    <s v="Full_8h"/>
    <x v="0"/>
    <m/>
    <x v="2"/>
    <n v="2"/>
    <n v="5"/>
    <n v="6"/>
    <n v="77"/>
    <n v="282"/>
    <n v="266"/>
    <n v="5"/>
    <n v="11"/>
    <m/>
    <s v="E"/>
    <m/>
    <n v="321"/>
    <n v="0.82866043613707163"/>
    <n v="5.8286604361370715"/>
    <n v="21"/>
    <m/>
    <m/>
    <m/>
    <x v="2"/>
  </r>
  <r>
    <s v="Exp4"/>
    <x v="353"/>
    <n v="1055"/>
    <x v="2"/>
    <x v="7"/>
    <x v="10"/>
    <x v="29"/>
    <s v="Full_8h"/>
    <x v="0"/>
    <m/>
    <x v="3"/>
    <n v="3"/>
    <n v="5"/>
    <n v="6"/>
    <n v="70"/>
    <n v="265"/>
    <n v="268"/>
    <n v="5"/>
    <n v="12"/>
    <m/>
    <s v="DR"/>
    <m/>
    <n v="321"/>
    <n v="0.83489096573208721"/>
    <n v="5.8348909657320869"/>
    <n v="22"/>
    <m/>
    <m/>
    <m/>
    <x v="2"/>
  </r>
  <r>
    <s v="Exp4"/>
    <x v="353"/>
    <n v="1055"/>
    <x v="2"/>
    <x v="7"/>
    <x v="10"/>
    <x v="29"/>
    <s v="Full_8h"/>
    <x v="0"/>
    <m/>
    <x v="4"/>
    <n v="3"/>
    <n v="5"/>
    <n v="6"/>
    <n v="72"/>
    <n v="247"/>
    <n v="267"/>
    <n v="5"/>
    <n v="11"/>
    <m/>
    <s v="E"/>
    <m/>
    <n v="321"/>
    <n v="0.83177570093457942"/>
    <n v="5.8317757009345792"/>
    <n v="21"/>
    <m/>
    <m/>
    <m/>
    <x v="2"/>
  </r>
  <r>
    <s v="Exp4"/>
    <x v="354"/>
    <n v="1061"/>
    <x v="2"/>
    <x v="7"/>
    <x v="10"/>
    <x v="29"/>
    <s v="Full_8h"/>
    <x v="0"/>
    <n v="1061"/>
    <x v="1"/>
    <n v="3"/>
    <n v="6"/>
    <n v="7"/>
    <n v="67"/>
    <m/>
    <n v="38"/>
    <n v="5"/>
    <n v="10"/>
    <m/>
    <s v="E"/>
    <m/>
    <n v="363"/>
    <n v="0.1046831955922865"/>
    <n v="6.1046831955922869"/>
    <n v="21"/>
    <m/>
    <m/>
    <m/>
    <x v="2"/>
  </r>
  <r>
    <s v="Exp4"/>
    <x v="354"/>
    <n v="1061"/>
    <x v="2"/>
    <x v="7"/>
    <x v="10"/>
    <x v="29"/>
    <s v="Full_8h"/>
    <x v="0"/>
    <m/>
    <x v="2"/>
    <n v="1"/>
    <n v="5"/>
    <n v="6"/>
    <n v="75"/>
    <n v="234"/>
    <n v="275"/>
    <n v="5"/>
    <n v="11"/>
    <m/>
    <s v="E"/>
    <m/>
    <n v="321"/>
    <n v="0.85669781931464173"/>
    <n v="5.8566978193146415"/>
    <n v="21"/>
    <m/>
    <m/>
    <m/>
    <x v="2"/>
  </r>
  <r>
    <s v="Exp4"/>
    <x v="354"/>
    <n v="1061"/>
    <x v="2"/>
    <x v="7"/>
    <x v="10"/>
    <x v="29"/>
    <s v="Full_8h"/>
    <x v="0"/>
    <m/>
    <x v="3"/>
    <n v="0"/>
    <n v="4"/>
    <n v="5"/>
    <n v="67"/>
    <n v="248"/>
    <n v="173"/>
    <n v="5"/>
    <n v="9"/>
    <m/>
    <s v="V"/>
    <m/>
    <n v="261"/>
    <n v="0.66283524904214564"/>
    <n v="4.6628352490421454"/>
    <n v="18"/>
    <m/>
    <m/>
    <m/>
    <x v="2"/>
  </r>
  <r>
    <s v="Exp4"/>
    <x v="354"/>
    <n v="1061"/>
    <x v="2"/>
    <x v="7"/>
    <x v="10"/>
    <x v="29"/>
    <s v="Full_8h"/>
    <x v="0"/>
    <m/>
    <x v="4"/>
    <n v="2"/>
    <n v="5"/>
    <n v="6"/>
    <n v="73"/>
    <n v="265"/>
    <n v="252"/>
    <n v="4"/>
    <n v="11"/>
    <m/>
    <s v="E"/>
    <m/>
    <n v="321"/>
    <n v="0.78504672897196259"/>
    <n v="5.7850467289719623"/>
    <n v="20"/>
    <m/>
    <m/>
    <m/>
    <x v="2"/>
  </r>
  <r>
    <s v="Exp4"/>
    <x v="355"/>
    <n v="1067"/>
    <x v="2"/>
    <x v="7"/>
    <x v="10"/>
    <x v="30"/>
    <s v="Full_8h"/>
    <x v="0"/>
    <n v="1067"/>
    <x v="1"/>
    <n v="3"/>
    <n v="6"/>
    <n v="7"/>
    <n v="89"/>
    <m/>
    <n v="280"/>
    <n v="4"/>
    <n v="16"/>
    <m/>
    <s v="DR"/>
    <m/>
    <n v="363"/>
    <n v="0.77134986225895319"/>
    <n v="6.771349862258953"/>
    <n v="26"/>
    <m/>
    <m/>
    <m/>
    <x v="2"/>
  </r>
  <r>
    <s v="Exp4"/>
    <x v="355"/>
    <n v="1067"/>
    <x v="2"/>
    <x v="7"/>
    <x v="10"/>
    <x v="30"/>
    <s v="Full_8h"/>
    <x v="0"/>
    <m/>
    <x v="2"/>
    <n v="2"/>
    <n v="6"/>
    <n v="7"/>
    <n v="83"/>
    <n v="324"/>
    <n v="156"/>
    <n v="6"/>
    <n v="11"/>
    <m/>
    <s v="DR"/>
    <m/>
    <n v="363"/>
    <n v="0.42975206611570249"/>
    <n v="6.4297520661157028"/>
    <n v="23"/>
    <m/>
    <m/>
    <m/>
    <x v="2"/>
  </r>
  <r>
    <s v="Exp4"/>
    <x v="355"/>
    <n v="1067"/>
    <x v="2"/>
    <x v="7"/>
    <x v="10"/>
    <x v="30"/>
    <s v="Full_8h"/>
    <x v="0"/>
    <m/>
    <x v="3"/>
    <n v="3"/>
    <n v="6"/>
    <n v="7"/>
    <n v="105"/>
    <n v="331"/>
    <n v="209"/>
    <n v="5"/>
    <n v="16"/>
    <m/>
    <s v="DR"/>
    <m/>
    <n v="363"/>
    <n v="0.5757575757575758"/>
    <n v="6.5757575757575761"/>
    <n v="27"/>
    <m/>
    <m/>
    <m/>
    <x v="2"/>
  </r>
  <r>
    <s v="Exp4"/>
    <x v="355"/>
    <n v="1067"/>
    <x v="2"/>
    <x v="7"/>
    <x v="10"/>
    <x v="30"/>
    <s v="Full_8h"/>
    <x v="0"/>
    <m/>
    <x v="4"/>
    <n v="2"/>
    <n v="6"/>
    <n v="7"/>
    <n v="90"/>
    <n v="300"/>
    <n v="226"/>
    <n v="5"/>
    <n v="14"/>
    <m/>
    <s v="DR"/>
    <m/>
    <n v="363"/>
    <n v="0.62258953168044073"/>
    <n v="6.6225895316804406"/>
    <n v="25"/>
    <m/>
    <m/>
    <m/>
    <x v="2"/>
  </r>
  <r>
    <s v="Exp4"/>
    <x v="356"/>
    <n v="1070"/>
    <x v="2"/>
    <x v="7"/>
    <x v="10"/>
    <x v="30"/>
    <s v="Full_8h"/>
    <x v="0"/>
    <n v="1070"/>
    <x v="1"/>
    <n v="2"/>
    <n v="6"/>
    <n v="7"/>
    <n v="80"/>
    <m/>
    <n v="64"/>
    <n v="5"/>
    <n v="12"/>
    <m/>
    <s v="DR"/>
    <m/>
    <n v="363"/>
    <n v="0.17630853994490359"/>
    <n v="6.1763085399449036"/>
    <n v="23"/>
    <m/>
    <m/>
    <m/>
    <x v="2"/>
  </r>
  <r>
    <s v="Exp4"/>
    <x v="356"/>
    <n v="1070"/>
    <x v="2"/>
    <x v="7"/>
    <x v="10"/>
    <x v="30"/>
    <s v="Full_8h"/>
    <x v="0"/>
    <m/>
    <x v="2"/>
    <n v="2"/>
    <n v="6"/>
    <n v="7"/>
    <n v="88"/>
    <n v="283"/>
    <n v="271"/>
    <n v="5"/>
    <n v="12"/>
    <m/>
    <s v="DR"/>
    <m/>
    <n v="363"/>
    <n v="0.74655647382920109"/>
    <n v="6.7465564738292008"/>
    <n v="23"/>
    <m/>
    <m/>
    <m/>
    <x v="2"/>
  </r>
  <r>
    <s v="Exp4"/>
    <x v="356"/>
    <n v="1070"/>
    <x v="2"/>
    <x v="7"/>
    <x v="10"/>
    <x v="30"/>
    <s v="Full_8h"/>
    <x v="0"/>
    <m/>
    <x v="3"/>
    <n v="2"/>
    <n v="6"/>
    <n v="7"/>
    <n v="93"/>
    <n v="350"/>
    <n v="223"/>
    <n v="5"/>
    <n v="14"/>
    <m/>
    <s v="DR"/>
    <m/>
    <n v="363"/>
    <n v="0.61432506887052341"/>
    <n v="6.6143250688705235"/>
    <n v="25"/>
    <m/>
    <m/>
    <m/>
    <x v="2"/>
  </r>
  <r>
    <s v="Exp4"/>
    <x v="356"/>
    <n v="1070"/>
    <x v="2"/>
    <x v="7"/>
    <x v="10"/>
    <x v="30"/>
    <s v="Full_8h"/>
    <x v="0"/>
    <m/>
    <x v="4"/>
    <n v="1"/>
    <n v="6"/>
    <n v="7"/>
    <n v="90"/>
    <n v="325"/>
    <n v="332"/>
    <n v="5"/>
    <n v="14"/>
    <m/>
    <s v="DR"/>
    <m/>
    <n v="363"/>
    <n v="0.91460055096418735"/>
    <n v="6.9146005509641872"/>
    <n v="25"/>
    <m/>
    <m/>
    <m/>
    <x v="2"/>
  </r>
  <r>
    <s v="Exp4"/>
    <x v="357"/>
    <n v="1074"/>
    <x v="2"/>
    <x v="7"/>
    <x v="10"/>
    <x v="30"/>
    <s v="Full_8h"/>
    <x v="0"/>
    <n v="1074"/>
    <x v="1"/>
    <n v="2"/>
    <n v="6"/>
    <n v="7"/>
    <n v="103"/>
    <m/>
    <n v="159"/>
    <n v="5"/>
    <n v="12"/>
    <m/>
    <s v="DR"/>
    <m/>
    <n v="363"/>
    <n v="0.43801652892561982"/>
    <n v="6.4380165289256199"/>
    <n v="23"/>
    <m/>
    <m/>
    <m/>
    <x v="2"/>
  </r>
  <r>
    <s v="Exp4"/>
    <x v="357"/>
    <n v="1074"/>
    <x v="2"/>
    <x v="7"/>
    <x v="10"/>
    <x v="30"/>
    <s v="Full_8h"/>
    <x v="0"/>
    <m/>
    <x v="2"/>
    <n v="3"/>
    <n v="6"/>
    <n v="7"/>
    <n v="97"/>
    <n v="310"/>
    <n v="334"/>
    <n v="5"/>
    <n v="14"/>
    <m/>
    <s v="DR"/>
    <m/>
    <n v="363"/>
    <n v="0.92011019283746553"/>
    <n v="6.9201101928374653"/>
    <n v="25"/>
    <m/>
    <m/>
    <m/>
    <x v="2"/>
  </r>
  <r>
    <s v="Exp4"/>
    <x v="357"/>
    <n v="1074"/>
    <x v="2"/>
    <x v="7"/>
    <x v="10"/>
    <x v="30"/>
    <s v="Full_8h"/>
    <x v="0"/>
    <m/>
    <x v="3"/>
    <n v="2"/>
    <n v="6"/>
    <n v="7"/>
    <n v="99"/>
    <n v="357"/>
    <n v="169"/>
    <n v="5"/>
    <n v="13"/>
    <m/>
    <s v="DR"/>
    <m/>
    <n v="363"/>
    <n v="0.465564738292011"/>
    <n v="6.4655647382920112"/>
    <n v="24"/>
    <m/>
    <m/>
    <m/>
    <x v="2"/>
  </r>
  <r>
    <s v="Exp4"/>
    <x v="357"/>
    <n v="1074"/>
    <x v="2"/>
    <x v="7"/>
    <x v="10"/>
    <x v="30"/>
    <s v="Full_8h"/>
    <x v="0"/>
    <m/>
    <x v="4"/>
    <n v="2"/>
    <n v="6"/>
    <n v="7"/>
    <n v="116"/>
    <n v="350"/>
    <n v="154"/>
    <n v="5"/>
    <n v="11"/>
    <m/>
    <s v="DR"/>
    <m/>
    <n v="363"/>
    <n v="0.42424242424242425"/>
    <n v="6.4242424242424239"/>
    <n v="22"/>
    <m/>
    <m/>
    <m/>
    <x v="2"/>
  </r>
  <r>
    <s v="Exp4"/>
    <x v="358"/>
    <n v="1048"/>
    <x v="2"/>
    <x v="7"/>
    <x v="10"/>
    <x v="31"/>
    <s v="Full_8h"/>
    <x v="0"/>
    <n v="1048"/>
    <x v="1"/>
    <n v="3"/>
    <n v="7"/>
    <n v="8"/>
    <n v="85"/>
    <m/>
    <n v="38"/>
    <n v="5"/>
    <n v="15"/>
    <m/>
    <s v="DR"/>
    <m/>
    <n v="373"/>
    <n v="0.10187667560321716"/>
    <n v="7.1018766756032168"/>
    <n v="27"/>
    <m/>
    <m/>
    <m/>
    <x v="2"/>
  </r>
  <r>
    <s v="Exp4"/>
    <x v="358"/>
    <n v="1048"/>
    <x v="2"/>
    <x v="7"/>
    <x v="10"/>
    <x v="31"/>
    <s v="Full_8h"/>
    <x v="0"/>
    <m/>
    <x v="2"/>
    <n v="2"/>
    <n v="7"/>
    <n v="8"/>
    <n v="105"/>
    <n v="327"/>
    <n v="60"/>
    <n v="5"/>
    <n v="18"/>
    <m/>
    <s v="DR"/>
    <m/>
    <n v="373"/>
    <n v="0.16085790884718498"/>
    <n v="7.1608579088471851"/>
    <n v="30"/>
    <m/>
    <m/>
    <m/>
    <x v="2"/>
  </r>
  <r>
    <s v="Exp4"/>
    <x v="358"/>
    <n v="1048"/>
    <x v="2"/>
    <x v="7"/>
    <x v="10"/>
    <x v="31"/>
    <s v="Full_8h"/>
    <x v="0"/>
    <m/>
    <x v="3"/>
    <n v="2"/>
    <n v="7"/>
    <n v="8"/>
    <n v="100"/>
    <n v="324"/>
    <n v="82"/>
    <n v="5"/>
    <n v="15"/>
    <m/>
    <s v="DR"/>
    <m/>
    <n v="373"/>
    <n v="0.21983914209115282"/>
    <n v="7.2198391420911525"/>
    <n v="27"/>
    <m/>
    <m/>
    <m/>
    <x v="2"/>
  </r>
  <r>
    <s v="Exp4"/>
    <x v="358"/>
    <n v="1048"/>
    <x v="2"/>
    <x v="7"/>
    <x v="10"/>
    <x v="31"/>
    <s v="Full_8h"/>
    <x v="0"/>
    <m/>
    <x v="4"/>
    <n v="2"/>
    <n v="7"/>
    <n v="8"/>
    <n v="95"/>
    <n v="323"/>
    <n v="52"/>
    <n v="5"/>
    <n v="15"/>
    <m/>
    <s v="DR"/>
    <m/>
    <n v="373"/>
    <n v="0.13941018766756033"/>
    <n v="7.1394101876675604"/>
    <n v="27"/>
    <m/>
    <m/>
    <m/>
    <x v="2"/>
  </r>
  <r>
    <s v="Exp4"/>
    <x v="359"/>
    <n v="1049"/>
    <x v="2"/>
    <x v="7"/>
    <x v="10"/>
    <x v="31"/>
    <s v="Full_8h"/>
    <x v="0"/>
    <n v="1049"/>
    <x v="1"/>
    <n v="2"/>
    <n v="8"/>
    <n v="9"/>
    <n v="104"/>
    <m/>
    <n v="74"/>
    <n v="4"/>
    <n v="15"/>
    <m/>
    <s v="TS"/>
    <m/>
    <n v="323"/>
    <n v="0.22910216718266255"/>
    <n v="8.2291021671826634"/>
    <n v="27"/>
    <m/>
    <m/>
    <m/>
    <x v="2"/>
  </r>
  <r>
    <s v="Exp4"/>
    <x v="359"/>
    <n v="1049"/>
    <x v="2"/>
    <x v="7"/>
    <x v="10"/>
    <x v="31"/>
    <s v="Full_8h"/>
    <x v="0"/>
    <m/>
    <x v="2"/>
    <n v="2"/>
    <n v="7"/>
    <n v="8"/>
    <n v="112"/>
    <n v="361"/>
    <n v="211"/>
    <n v="3"/>
    <n v="18"/>
    <m/>
    <s v="TS"/>
    <m/>
    <n v="373"/>
    <n v="0.56568364611260058"/>
    <n v="7.5656836461126007"/>
    <n v="28"/>
    <m/>
    <m/>
    <m/>
    <x v="2"/>
  </r>
  <r>
    <s v="Exp4"/>
    <x v="359"/>
    <n v="1049"/>
    <x v="2"/>
    <x v="7"/>
    <x v="10"/>
    <x v="31"/>
    <s v="Full_8h"/>
    <x v="0"/>
    <m/>
    <x v="3"/>
    <n v="2"/>
    <n v="7"/>
    <n v="8"/>
    <n v="100"/>
    <n v="359"/>
    <n v="137"/>
    <n v="3"/>
    <n v="17"/>
    <m/>
    <s v="TS"/>
    <m/>
    <n v="373"/>
    <n v="0.36729222520107241"/>
    <n v="7.3672922252010729"/>
    <n v="27"/>
    <m/>
    <m/>
    <m/>
    <x v="2"/>
  </r>
  <r>
    <s v="Exp4"/>
    <x v="359"/>
    <n v="1049"/>
    <x v="2"/>
    <x v="7"/>
    <x v="10"/>
    <x v="31"/>
    <s v="Full_8h"/>
    <x v="0"/>
    <m/>
    <x v="4"/>
    <n v="3"/>
    <n v="7"/>
    <n v="8"/>
    <n v="115"/>
    <n v="394"/>
    <n v="115"/>
    <n v="3"/>
    <n v="20"/>
    <m/>
    <s v="TS"/>
    <m/>
    <n v="373"/>
    <n v="0.30831099195710454"/>
    <n v="7.3083109919571045"/>
    <n v="30"/>
    <m/>
    <m/>
    <m/>
    <x v="2"/>
  </r>
  <r>
    <s v="Exp4"/>
    <x v="360"/>
    <n v="1072"/>
    <x v="2"/>
    <x v="7"/>
    <x v="10"/>
    <x v="31"/>
    <s v="Full_8h"/>
    <x v="0"/>
    <n v="1072"/>
    <x v="1"/>
    <n v="1"/>
    <n v="6"/>
    <n v="7"/>
    <n v="115"/>
    <m/>
    <n v="337"/>
    <n v="4"/>
    <n v="15"/>
    <m/>
    <s v="DR"/>
    <m/>
    <n v="363"/>
    <n v="0.92837465564738297"/>
    <n v="6.9283746556473833"/>
    <n v="25"/>
    <m/>
    <m/>
    <m/>
    <x v="2"/>
  </r>
  <r>
    <s v="Exp4"/>
    <x v="360"/>
    <n v="1072"/>
    <x v="2"/>
    <x v="7"/>
    <x v="10"/>
    <x v="31"/>
    <s v="Full_8h"/>
    <x v="0"/>
    <m/>
    <x v="2"/>
    <n v="1"/>
    <n v="7"/>
    <n v="8"/>
    <n v="95"/>
    <n v="353"/>
    <n v="37"/>
    <n v="4"/>
    <n v="15"/>
    <m/>
    <s v="DR"/>
    <m/>
    <n v="373"/>
    <n v="9.9195710455764072E-2"/>
    <n v="7.0991957104557644"/>
    <n v="26"/>
    <m/>
    <m/>
    <m/>
    <x v="2"/>
  </r>
  <r>
    <s v="Exp4"/>
    <x v="360"/>
    <n v="1072"/>
    <x v="2"/>
    <x v="7"/>
    <x v="10"/>
    <x v="31"/>
    <s v="Full_8h"/>
    <x v="0"/>
    <m/>
    <x v="3"/>
    <n v="2"/>
    <n v="7"/>
    <n v="8"/>
    <n v="120"/>
    <n v="385"/>
    <n v="125"/>
    <n v="4"/>
    <n v="16"/>
    <m/>
    <s v="DR"/>
    <m/>
    <n v="373"/>
    <n v="0.33512064343163539"/>
    <n v="7.3351206434316349"/>
    <n v="27"/>
    <m/>
    <m/>
    <m/>
    <x v="2"/>
  </r>
  <r>
    <s v="Exp4"/>
    <x v="360"/>
    <n v="1072"/>
    <x v="2"/>
    <x v="7"/>
    <x v="10"/>
    <x v="31"/>
    <s v="Full_8h"/>
    <x v="0"/>
    <m/>
    <x v="4"/>
    <n v="2"/>
    <n v="6"/>
    <n v="7"/>
    <n v="113"/>
    <n v="359"/>
    <n v="353"/>
    <n v="4"/>
    <n v="17"/>
    <m/>
    <s v="DR"/>
    <m/>
    <n v="363"/>
    <n v="0.97245179063360887"/>
    <n v="6.9724517906336088"/>
    <n v="27"/>
    <m/>
    <m/>
    <m/>
    <x v="2"/>
  </r>
  <r>
    <s v="Exp4"/>
    <x v="361"/>
    <n v="1051"/>
    <x v="2"/>
    <x v="7"/>
    <x v="10"/>
    <x v="32"/>
    <s v="Full_8h"/>
    <x v="0"/>
    <n v="1051"/>
    <x v="1"/>
    <n v="3"/>
    <n v="8"/>
    <n v="9"/>
    <n v="125"/>
    <m/>
    <n v="80"/>
    <n v="3"/>
    <n v="17"/>
    <n v="15"/>
    <s v="TS"/>
    <n v="2"/>
    <n v="323"/>
    <n v="0.24767801857585139"/>
    <n v="8.2476780185758507"/>
    <n v="28"/>
    <m/>
    <m/>
    <m/>
    <x v="2"/>
  </r>
  <r>
    <s v="Exp4"/>
    <x v="361"/>
    <n v="1051"/>
    <x v="2"/>
    <x v="7"/>
    <x v="10"/>
    <x v="32"/>
    <s v="Full_8h"/>
    <x v="0"/>
    <m/>
    <x v="2"/>
    <n v="2"/>
    <n v="7"/>
    <n v="8"/>
    <n v="110"/>
    <n v="390"/>
    <n v="310"/>
    <n v="3"/>
    <n v="15"/>
    <n v="9"/>
    <s v="TS"/>
    <n v="1"/>
    <n v="373"/>
    <n v="0.83109919571045576"/>
    <n v="7.8310991957104559"/>
    <n v="25"/>
    <m/>
    <m/>
    <m/>
    <x v="2"/>
  </r>
  <r>
    <s v="Exp4"/>
    <x v="361"/>
    <n v="1051"/>
    <x v="2"/>
    <x v="7"/>
    <x v="10"/>
    <x v="32"/>
    <s v="Full_8h"/>
    <x v="0"/>
    <m/>
    <x v="3"/>
    <n v="2"/>
    <n v="7"/>
    <n v="8"/>
    <n v="128"/>
    <n v="428"/>
    <n v="284"/>
    <n v="4"/>
    <n v="16"/>
    <n v="8"/>
    <s v="TS"/>
    <n v="1"/>
    <n v="373"/>
    <n v="0.76139410187667556"/>
    <n v="7.7613941018766752"/>
    <n v="27"/>
    <m/>
    <m/>
    <m/>
    <x v="2"/>
  </r>
  <r>
    <s v="Exp4"/>
    <x v="361"/>
    <n v="1051"/>
    <x v="2"/>
    <x v="7"/>
    <x v="10"/>
    <x v="32"/>
    <s v="Full_8h"/>
    <x v="0"/>
    <m/>
    <x v="4"/>
    <n v="2"/>
    <n v="8"/>
    <n v="9"/>
    <n v="123"/>
    <n v="410"/>
    <n v="301"/>
    <n v="4"/>
    <n v="16"/>
    <n v="10"/>
    <s v="TS"/>
    <n v="1"/>
    <n v="323"/>
    <n v="0.93188854489164086"/>
    <n v="8.9318885448916401"/>
    <n v="28"/>
    <m/>
    <m/>
    <m/>
    <x v="2"/>
  </r>
  <r>
    <s v="Exp4"/>
    <x v="362"/>
    <n v="1058"/>
    <x v="2"/>
    <x v="7"/>
    <x v="10"/>
    <x v="32"/>
    <s v="Full_8h"/>
    <x v="27"/>
    <n v="1058"/>
    <x v="1"/>
    <n v="3"/>
    <n v="8"/>
    <n v="9"/>
    <n v="124"/>
    <m/>
    <n v="62"/>
    <n v="4"/>
    <n v="17"/>
    <n v="12"/>
    <s v="TS"/>
    <n v="1"/>
    <n v="323"/>
    <n v="0.19195046439628483"/>
    <n v="8.1919504643962853"/>
    <n v="29"/>
    <m/>
    <m/>
    <m/>
    <x v="2"/>
  </r>
  <r>
    <s v="Exp4"/>
    <x v="362"/>
    <n v="1058"/>
    <x v="2"/>
    <x v="7"/>
    <x v="10"/>
    <x v="32"/>
    <s v="Full_8h"/>
    <x v="0"/>
    <m/>
    <x v="2"/>
    <n v="2"/>
    <n v="8"/>
    <n v="9"/>
    <n v="132"/>
    <n v="336"/>
    <n v="69"/>
    <n v="4"/>
    <n v="16"/>
    <n v="9"/>
    <s v="TS"/>
    <n v="1"/>
    <n v="323"/>
    <n v="0.21362229102167182"/>
    <n v="8.2136222910216716"/>
    <n v="28"/>
    <m/>
    <m/>
    <m/>
    <x v="2"/>
  </r>
  <r>
    <s v="Exp4"/>
    <x v="362"/>
    <n v="1058"/>
    <x v="2"/>
    <x v="7"/>
    <x v="10"/>
    <x v="32"/>
    <s v="Full_8h"/>
    <x v="0"/>
    <m/>
    <x v="3"/>
    <n v="2"/>
    <n v="7"/>
    <n v="8"/>
    <n v="125"/>
    <n v="385"/>
    <n v="136"/>
    <n v="4"/>
    <n v="15"/>
    <m/>
    <s v="TS"/>
    <m/>
    <n v="373"/>
    <n v="0.36461126005361932"/>
    <n v="7.3646112600536195"/>
    <n v="26"/>
    <m/>
    <m/>
    <m/>
    <x v="2"/>
  </r>
  <r>
    <s v="Exp4"/>
    <x v="362"/>
    <n v="1058"/>
    <x v="2"/>
    <x v="7"/>
    <x v="10"/>
    <x v="32"/>
    <s v="Full_8h"/>
    <x v="0"/>
    <m/>
    <x v="4"/>
    <n v="2"/>
    <n v="7"/>
    <n v="8"/>
    <n v="120"/>
    <n v="354"/>
    <n v="155"/>
    <n v="4"/>
    <n v="15"/>
    <n v="9"/>
    <s v="TS"/>
    <n v="1"/>
    <n v="373"/>
    <n v="0.41554959785522788"/>
    <n v="7.4155495978552279"/>
    <n v="26"/>
    <m/>
    <m/>
    <m/>
    <x v="2"/>
  </r>
  <r>
    <s v="Exp4"/>
    <x v="363"/>
    <n v="1073"/>
    <x v="2"/>
    <x v="7"/>
    <x v="10"/>
    <x v="32"/>
    <s v="Full_8h"/>
    <x v="0"/>
    <n v="1073"/>
    <x v="1"/>
    <n v="2"/>
    <n v="8"/>
    <n v="9"/>
    <n v="125"/>
    <m/>
    <n v="405"/>
    <n v="3"/>
    <n v="18"/>
    <n v="12"/>
    <s v="TS"/>
    <n v="2"/>
    <n v="323"/>
    <n v="1.2538699690402477"/>
    <n v="9.2538699690402471"/>
    <n v="29"/>
    <m/>
    <m/>
    <m/>
    <x v="2"/>
  </r>
  <r>
    <s v="Exp4"/>
    <x v="363"/>
    <n v="1073"/>
    <x v="2"/>
    <x v="7"/>
    <x v="10"/>
    <x v="32"/>
    <s v="Full_8h"/>
    <x v="0"/>
    <m/>
    <x v="2"/>
    <n v="3"/>
    <n v="9"/>
    <n v="10"/>
    <n v="120"/>
    <n v="288"/>
    <n v="35"/>
    <n v="4"/>
    <n v="17"/>
    <n v="13"/>
    <s v="TS"/>
    <n v="2"/>
    <n v="323"/>
    <n v="0.10835913312693499"/>
    <n v="9.1083591331269353"/>
    <n v="30"/>
    <m/>
    <m/>
    <m/>
    <x v="2"/>
  </r>
  <r>
    <s v="Exp4"/>
    <x v="363"/>
    <n v="1073"/>
    <x v="2"/>
    <x v="7"/>
    <x v="10"/>
    <x v="32"/>
    <s v="Full_8h"/>
    <x v="0"/>
    <m/>
    <x v="3"/>
    <n v="3"/>
    <n v="7"/>
    <n v="9"/>
    <n v="127"/>
    <n v="412"/>
    <n v="325"/>
    <n v="3"/>
    <n v="16"/>
    <n v="10"/>
    <s v="TS"/>
    <n v="1"/>
    <n v="373"/>
    <n v="0.87131367292225204"/>
    <n v="7.8713136729222519"/>
    <n v="26"/>
    <m/>
    <m/>
    <m/>
    <x v="2"/>
  </r>
  <r>
    <s v="Exp4"/>
    <x v="363"/>
    <n v="1073"/>
    <x v="2"/>
    <x v="7"/>
    <x v="10"/>
    <x v="32"/>
    <s v="Full_8h"/>
    <x v="0"/>
    <m/>
    <x v="4"/>
    <n v="2"/>
    <n v="7"/>
    <n v="8"/>
    <n v="125"/>
    <n v="287"/>
    <n v="293"/>
    <n v="3"/>
    <n v="17"/>
    <n v="11"/>
    <s v="TS"/>
    <n v="1"/>
    <n v="373"/>
    <n v="0.78552278820375332"/>
    <n v="7.7855227882037532"/>
    <n v="27"/>
    <m/>
    <m/>
    <m/>
    <x v="2"/>
  </r>
  <r>
    <s v="Exp4"/>
    <x v="364"/>
    <n v="1035"/>
    <x v="2"/>
    <x v="7"/>
    <x v="10"/>
    <x v="35"/>
    <s v="Full_8h"/>
    <x v="0"/>
    <s v="Batten S 1035"/>
    <x v="1"/>
    <m/>
    <n v="11"/>
    <m/>
    <n v="215"/>
    <m/>
    <m/>
    <m/>
    <m/>
    <m/>
    <m/>
    <n v="3"/>
    <n v="323"/>
    <n v="0"/>
    <n v="11"/>
    <s v=""/>
    <m/>
    <m/>
    <m/>
    <x v="1"/>
  </r>
  <r>
    <s v="Exp4"/>
    <x v="364"/>
    <n v="1035"/>
    <x v="2"/>
    <x v="7"/>
    <x v="10"/>
    <x v="35"/>
    <s v="Full_8h"/>
    <x v="0"/>
    <m/>
    <x v="2"/>
    <m/>
    <n v="12"/>
    <m/>
    <n v="240"/>
    <m/>
    <m/>
    <m/>
    <m/>
    <m/>
    <m/>
    <n v="3"/>
    <n v="323"/>
    <n v="0"/>
    <n v="12"/>
    <s v=""/>
    <m/>
    <m/>
    <m/>
    <x v="1"/>
  </r>
  <r>
    <s v="Exp4"/>
    <x v="364"/>
    <n v="1035"/>
    <x v="2"/>
    <x v="7"/>
    <x v="10"/>
    <x v="35"/>
    <s v="Full_8h"/>
    <x v="0"/>
    <m/>
    <x v="3"/>
    <m/>
    <n v="12"/>
    <m/>
    <n v="335"/>
    <m/>
    <m/>
    <m/>
    <m/>
    <m/>
    <m/>
    <n v="4"/>
    <n v="323"/>
    <n v="0"/>
    <n v="12"/>
    <s v=""/>
    <m/>
    <m/>
    <m/>
    <x v="1"/>
  </r>
  <r>
    <s v="Exp4"/>
    <x v="364"/>
    <n v="1035"/>
    <x v="2"/>
    <x v="7"/>
    <x v="10"/>
    <x v="35"/>
    <s v="Full_8h"/>
    <x v="0"/>
    <m/>
    <x v="4"/>
    <m/>
    <n v="12"/>
    <m/>
    <n v="330"/>
    <m/>
    <m/>
    <m/>
    <m/>
    <m/>
    <m/>
    <n v="4"/>
    <n v="323"/>
    <n v="0"/>
    <n v="12"/>
    <s v=""/>
    <m/>
    <m/>
    <m/>
    <x v="1"/>
  </r>
  <r>
    <s v="Exp4"/>
    <x v="365"/>
    <n v="1042"/>
    <x v="2"/>
    <x v="7"/>
    <x v="10"/>
    <x v="35"/>
    <s v="Full_8h"/>
    <x v="0"/>
    <s v="Batten S 1042"/>
    <x v="1"/>
    <m/>
    <n v="12"/>
    <m/>
    <n v="250"/>
    <m/>
    <m/>
    <m/>
    <m/>
    <m/>
    <m/>
    <n v="3"/>
    <n v="323"/>
    <n v="0"/>
    <n v="12"/>
    <s v=""/>
    <m/>
    <m/>
    <m/>
    <x v="1"/>
  </r>
  <r>
    <s v="Exp4"/>
    <x v="365"/>
    <n v="1042"/>
    <x v="2"/>
    <x v="7"/>
    <x v="10"/>
    <x v="35"/>
    <s v="Full_8h"/>
    <x v="0"/>
    <m/>
    <x v="2"/>
    <m/>
    <n v="12"/>
    <m/>
    <n v="210"/>
    <m/>
    <m/>
    <m/>
    <m/>
    <m/>
    <m/>
    <n v="3"/>
    <n v="323"/>
    <n v="0"/>
    <n v="12"/>
    <s v=""/>
    <m/>
    <m/>
    <m/>
    <x v="1"/>
  </r>
  <r>
    <s v="Exp4"/>
    <x v="365"/>
    <n v="1042"/>
    <x v="2"/>
    <x v="7"/>
    <x v="10"/>
    <x v="35"/>
    <s v="Full_8h"/>
    <x v="0"/>
    <m/>
    <x v="3"/>
    <m/>
    <n v="11"/>
    <m/>
    <n v="210"/>
    <m/>
    <m/>
    <m/>
    <m/>
    <m/>
    <m/>
    <n v="3"/>
    <n v="323"/>
    <n v="0"/>
    <n v="11"/>
    <s v=""/>
    <m/>
    <m/>
    <m/>
    <x v="1"/>
  </r>
  <r>
    <s v="Exp4"/>
    <x v="365"/>
    <n v="1042"/>
    <x v="2"/>
    <x v="7"/>
    <x v="10"/>
    <x v="35"/>
    <s v="Full_8h"/>
    <x v="0"/>
    <m/>
    <x v="4"/>
    <m/>
    <n v="12"/>
    <m/>
    <n v="285"/>
    <m/>
    <m/>
    <m/>
    <m/>
    <m/>
    <m/>
    <n v="4"/>
    <n v="323"/>
    <n v="0"/>
    <n v="12"/>
    <s v=""/>
    <m/>
    <m/>
    <m/>
    <x v="1"/>
  </r>
  <r>
    <s v="Exp4"/>
    <x v="366"/>
    <n v="1043"/>
    <x v="2"/>
    <x v="7"/>
    <x v="10"/>
    <x v="35"/>
    <s v="Full_8h"/>
    <x v="0"/>
    <s v="Batten S 1043"/>
    <x v="1"/>
    <m/>
    <n v="12"/>
    <m/>
    <n v="403"/>
    <m/>
    <m/>
    <m/>
    <m/>
    <m/>
    <m/>
    <n v="5"/>
    <n v="323"/>
    <n v="0"/>
    <n v="12"/>
    <s v=""/>
    <m/>
    <m/>
    <m/>
    <x v="1"/>
  </r>
  <r>
    <s v="Exp4"/>
    <x v="366"/>
    <n v="1043"/>
    <x v="2"/>
    <x v="7"/>
    <x v="10"/>
    <x v="35"/>
    <s v="Full_8h"/>
    <x v="0"/>
    <m/>
    <x v="2"/>
    <m/>
    <n v="12"/>
    <m/>
    <n v="375"/>
    <m/>
    <m/>
    <m/>
    <m/>
    <m/>
    <m/>
    <n v="4"/>
    <n v="323"/>
    <n v="0"/>
    <n v="12"/>
    <s v=""/>
    <m/>
    <m/>
    <m/>
    <x v="1"/>
  </r>
  <r>
    <s v="Exp4"/>
    <x v="366"/>
    <n v="1043"/>
    <x v="2"/>
    <x v="7"/>
    <x v="10"/>
    <x v="35"/>
    <s v="Full_8h"/>
    <x v="0"/>
    <m/>
    <x v="3"/>
    <m/>
    <n v="12"/>
    <m/>
    <n v="340"/>
    <m/>
    <m/>
    <m/>
    <m/>
    <m/>
    <m/>
    <n v="5"/>
    <n v="323"/>
    <n v="0"/>
    <n v="12"/>
    <s v=""/>
    <m/>
    <m/>
    <m/>
    <x v="1"/>
  </r>
  <r>
    <s v="Exp4"/>
    <x v="366"/>
    <n v="1043"/>
    <x v="2"/>
    <x v="7"/>
    <x v="10"/>
    <x v="35"/>
    <s v="Full_8h"/>
    <x v="0"/>
    <m/>
    <x v="4"/>
    <m/>
    <n v="12"/>
    <m/>
    <n v="315"/>
    <m/>
    <m/>
    <m/>
    <m/>
    <m/>
    <m/>
    <n v="3"/>
    <n v="323"/>
    <n v="0"/>
    <n v="12"/>
    <s v=""/>
    <m/>
    <m/>
    <m/>
    <x v="1"/>
  </r>
  <r>
    <s v="Exp4"/>
    <x v="367"/>
    <n v="1045"/>
    <x v="2"/>
    <x v="7"/>
    <x v="10"/>
    <x v="35"/>
    <s v="Full_8h"/>
    <x v="28"/>
    <s v="Batten S 1045"/>
    <x v="1"/>
    <m/>
    <n v="11"/>
    <m/>
    <n v="270"/>
    <m/>
    <m/>
    <m/>
    <m/>
    <m/>
    <m/>
    <n v="4"/>
    <n v="323"/>
    <n v="0"/>
    <n v="11"/>
    <s v=""/>
    <m/>
    <m/>
    <m/>
    <x v="1"/>
  </r>
  <r>
    <s v="Exp4"/>
    <x v="367"/>
    <n v="1045"/>
    <x v="2"/>
    <x v="7"/>
    <x v="10"/>
    <x v="35"/>
    <s v="Full_8h"/>
    <x v="0"/>
    <m/>
    <x v="2"/>
    <m/>
    <n v="12"/>
    <m/>
    <n v="292"/>
    <m/>
    <m/>
    <m/>
    <m/>
    <m/>
    <m/>
    <n v="3"/>
    <n v="323"/>
    <n v="0"/>
    <n v="12"/>
    <s v=""/>
    <m/>
    <m/>
    <m/>
    <x v="1"/>
  </r>
  <r>
    <s v="Exp4"/>
    <x v="367"/>
    <n v="1045"/>
    <x v="2"/>
    <x v="7"/>
    <x v="10"/>
    <x v="35"/>
    <s v="Full_8h"/>
    <x v="0"/>
    <m/>
    <x v="3"/>
    <m/>
    <n v="12"/>
    <m/>
    <n v="250"/>
    <m/>
    <m/>
    <m/>
    <m/>
    <m/>
    <m/>
    <n v="4"/>
    <n v="323"/>
    <n v="0"/>
    <n v="12"/>
    <s v=""/>
    <m/>
    <m/>
    <m/>
    <x v="1"/>
  </r>
  <r>
    <s v="Exp4"/>
    <x v="367"/>
    <n v="1045"/>
    <x v="2"/>
    <x v="7"/>
    <x v="10"/>
    <x v="35"/>
    <s v="Full_8h"/>
    <x v="0"/>
    <m/>
    <x v="4"/>
    <m/>
    <n v="12"/>
    <m/>
    <n v="290"/>
    <m/>
    <m/>
    <m/>
    <m/>
    <m/>
    <m/>
    <n v="4"/>
    <n v="323"/>
    <n v="0"/>
    <n v="12"/>
    <s v=""/>
    <m/>
    <m/>
    <m/>
    <x v="1"/>
  </r>
  <r>
    <s v="Exp4"/>
    <x v="368"/>
    <n v="1057"/>
    <x v="2"/>
    <x v="7"/>
    <x v="10"/>
    <x v="35"/>
    <s v="Full_8h"/>
    <x v="0"/>
    <s v="Batten S 1057"/>
    <x v="1"/>
    <m/>
    <n v="12"/>
    <m/>
    <n v="310"/>
    <m/>
    <m/>
    <m/>
    <m/>
    <m/>
    <m/>
    <n v="4"/>
    <n v="323"/>
    <n v="0"/>
    <n v="12"/>
    <s v=""/>
    <m/>
    <m/>
    <m/>
    <x v="1"/>
  </r>
  <r>
    <s v="Exp4"/>
    <x v="368"/>
    <n v="1057"/>
    <x v="2"/>
    <x v="7"/>
    <x v="10"/>
    <x v="35"/>
    <s v="Full_8h"/>
    <x v="0"/>
    <m/>
    <x v="2"/>
    <m/>
    <n v="13"/>
    <m/>
    <n v="283"/>
    <m/>
    <m/>
    <m/>
    <m/>
    <m/>
    <m/>
    <n v="4"/>
    <n v="323"/>
    <n v="0"/>
    <n v="13"/>
    <s v=""/>
    <m/>
    <m/>
    <m/>
    <x v="1"/>
  </r>
  <r>
    <s v="Exp4"/>
    <x v="368"/>
    <n v="1057"/>
    <x v="2"/>
    <x v="7"/>
    <x v="10"/>
    <x v="35"/>
    <s v="Full_8h"/>
    <x v="0"/>
    <m/>
    <x v="3"/>
    <m/>
    <n v="13"/>
    <m/>
    <n v="290"/>
    <m/>
    <m/>
    <m/>
    <m/>
    <m/>
    <m/>
    <n v="4"/>
    <n v="323"/>
    <n v="0"/>
    <n v="13"/>
    <s v=""/>
    <m/>
    <m/>
    <m/>
    <x v="1"/>
  </r>
  <r>
    <s v="Exp4"/>
    <x v="368"/>
    <n v="1057"/>
    <x v="2"/>
    <x v="7"/>
    <x v="10"/>
    <x v="35"/>
    <s v="Full_8h"/>
    <x v="0"/>
    <m/>
    <x v="4"/>
    <m/>
    <n v="12"/>
    <m/>
    <n v="390"/>
    <m/>
    <m/>
    <m/>
    <m/>
    <m/>
    <m/>
    <n v="5"/>
    <n v="323"/>
    <n v="0"/>
    <n v="12"/>
    <s v=""/>
    <m/>
    <m/>
    <m/>
    <x v="1"/>
  </r>
  <r>
    <s v="Exp4"/>
    <x v="369"/>
    <n v="1037"/>
    <x v="2"/>
    <x v="7"/>
    <x v="10"/>
    <x v="36"/>
    <s v="Full_8h"/>
    <x v="29"/>
    <s v="Batten S 1037"/>
    <x v="1"/>
    <m/>
    <n v="10"/>
    <m/>
    <n v="380"/>
    <m/>
    <m/>
    <m/>
    <m/>
    <m/>
    <m/>
    <n v="4"/>
    <n v="323"/>
    <n v="0"/>
    <n v="10"/>
    <s v=""/>
    <m/>
    <m/>
    <m/>
    <x v="1"/>
  </r>
  <r>
    <s v="Exp4"/>
    <x v="369"/>
    <n v="1037"/>
    <x v="2"/>
    <x v="7"/>
    <x v="10"/>
    <x v="36"/>
    <s v="Full_8h"/>
    <x v="0"/>
    <m/>
    <x v="2"/>
    <m/>
    <n v="11"/>
    <m/>
    <n v="405"/>
    <m/>
    <m/>
    <m/>
    <m/>
    <m/>
    <m/>
    <n v="5"/>
    <n v="323"/>
    <n v="0"/>
    <n v="11"/>
    <s v=""/>
    <m/>
    <m/>
    <m/>
    <x v="1"/>
  </r>
  <r>
    <s v="Exp4"/>
    <x v="369"/>
    <n v="1037"/>
    <x v="2"/>
    <x v="7"/>
    <x v="10"/>
    <x v="36"/>
    <s v="Full_8h"/>
    <x v="0"/>
    <m/>
    <x v="3"/>
    <m/>
    <n v="11"/>
    <m/>
    <n v="384"/>
    <m/>
    <m/>
    <m/>
    <m/>
    <m/>
    <m/>
    <n v="5"/>
    <n v="323"/>
    <n v="0"/>
    <n v="11"/>
    <s v=""/>
    <m/>
    <m/>
    <m/>
    <x v="1"/>
  </r>
  <r>
    <s v="Exp4"/>
    <x v="369"/>
    <n v="1037"/>
    <x v="2"/>
    <x v="7"/>
    <x v="10"/>
    <x v="36"/>
    <s v="Full_8h"/>
    <x v="0"/>
    <m/>
    <x v="4"/>
    <m/>
    <n v="11"/>
    <m/>
    <n v="385"/>
    <m/>
    <m/>
    <m/>
    <m/>
    <m/>
    <m/>
    <n v="4"/>
    <n v="323"/>
    <n v="0"/>
    <n v="11"/>
    <s v=""/>
    <m/>
    <m/>
    <m/>
    <x v="1"/>
  </r>
  <r>
    <s v="Exp4"/>
    <x v="370"/>
    <n v="1044"/>
    <x v="2"/>
    <x v="7"/>
    <x v="10"/>
    <x v="36"/>
    <s v="Full_8h"/>
    <x v="0"/>
    <s v="Batten S 1044"/>
    <x v="1"/>
    <m/>
    <n v="13"/>
    <m/>
    <n v="395"/>
    <m/>
    <m/>
    <m/>
    <m/>
    <m/>
    <m/>
    <n v="4"/>
    <n v="323"/>
    <n v="0"/>
    <n v="13"/>
    <s v=""/>
    <m/>
    <m/>
    <m/>
    <x v="1"/>
  </r>
  <r>
    <s v="Exp4"/>
    <x v="370"/>
    <n v="1044"/>
    <x v="2"/>
    <x v="7"/>
    <x v="10"/>
    <x v="36"/>
    <s v="Full_8h"/>
    <x v="0"/>
    <m/>
    <x v="2"/>
    <m/>
    <n v="12"/>
    <m/>
    <n v="420"/>
    <m/>
    <m/>
    <m/>
    <m/>
    <m/>
    <m/>
    <n v="4"/>
    <n v="323"/>
    <n v="0"/>
    <n v="12"/>
    <s v=""/>
    <m/>
    <m/>
    <m/>
    <x v="1"/>
  </r>
  <r>
    <s v="Exp4"/>
    <x v="370"/>
    <n v="1044"/>
    <x v="2"/>
    <x v="7"/>
    <x v="10"/>
    <x v="36"/>
    <s v="Full_8h"/>
    <x v="0"/>
    <m/>
    <x v="3"/>
    <m/>
    <n v="12"/>
    <m/>
    <n v="390"/>
    <m/>
    <m/>
    <m/>
    <m/>
    <m/>
    <m/>
    <n v="4"/>
    <n v="323"/>
    <n v="0"/>
    <n v="12"/>
    <s v=""/>
    <m/>
    <m/>
    <m/>
    <x v="1"/>
  </r>
  <r>
    <s v="Exp4"/>
    <x v="370"/>
    <n v="1044"/>
    <x v="2"/>
    <x v="7"/>
    <x v="10"/>
    <x v="36"/>
    <s v="Full_8h"/>
    <x v="0"/>
    <m/>
    <x v="4"/>
    <m/>
    <n v="12"/>
    <m/>
    <n v="430"/>
    <m/>
    <m/>
    <m/>
    <m/>
    <m/>
    <m/>
    <n v="4"/>
    <n v="323"/>
    <n v="0"/>
    <n v="12"/>
    <s v=""/>
    <m/>
    <m/>
    <m/>
    <x v="1"/>
  </r>
  <r>
    <s v="Exp4"/>
    <x v="371"/>
    <n v="1047"/>
    <x v="2"/>
    <x v="7"/>
    <x v="10"/>
    <x v="36"/>
    <s v="Full_8h"/>
    <x v="0"/>
    <s v="Batten S 1047"/>
    <x v="1"/>
    <m/>
    <n v="13"/>
    <m/>
    <n v="333"/>
    <m/>
    <m/>
    <m/>
    <m/>
    <m/>
    <m/>
    <n v="4"/>
    <n v="323"/>
    <n v="0"/>
    <n v="13"/>
    <s v=""/>
    <m/>
    <m/>
    <m/>
    <x v="1"/>
  </r>
  <r>
    <s v="Exp4"/>
    <x v="371"/>
    <n v="1047"/>
    <x v="2"/>
    <x v="7"/>
    <x v="10"/>
    <x v="36"/>
    <s v="Full_8h"/>
    <x v="0"/>
    <m/>
    <x v="2"/>
    <m/>
    <n v="12"/>
    <m/>
    <n v="330"/>
    <m/>
    <m/>
    <m/>
    <m/>
    <m/>
    <m/>
    <n v="4"/>
    <n v="323"/>
    <n v="0"/>
    <n v="12"/>
    <s v=""/>
    <m/>
    <m/>
    <m/>
    <x v="1"/>
  </r>
  <r>
    <s v="Exp4"/>
    <x v="371"/>
    <n v="1047"/>
    <x v="2"/>
    <x v="7"/>
    <x v="10"/>
    <x v="36"/>
    <s v="Full_8h"/>
    <x v="0"/>
    <m/>
    <x v="3"/>
    <m/>
    <n v="11"/>
    <m/>
    <n v="335"/>
    <m/>
    <m/>
    <m/>
    <m/>
    <m/>
    <m/>
    <n v="4"/>
    <n v="323"/>
    <n v="0"/>
    <n v="11"/>
    <s v=""/>
    <m/>
    <m/>
    <m/>
    <x v="1"/>
  </r>
  <r>
    <s v="Exp4"/>
    <x v="371"/>
    <n v="1047"/>
    <x v="2"/>
    <x v="7"/>
    <x v="10"/>
    <x v="36"/>
    <s v="Full_8h"/>
    <x v="0"/>
    <m/>
    <x v="4"/>
    <m/>
    <n v="12"/>
    <m/>
    <n v="315"/>
    <m/>
    <m/>
    <m/>
    <m/>
    <m/>
    <m/>
    <n v="4"/>
    <n v="323"/>
    <n v="0"/>
    <n v="12"/>
    <s v=""/>
    <m/>
    <m/>
    <m/>
    <x v="1"/>
  </r>
  <r>
    <s v="Exp4"/>
    <x v="372"/>
    <n v="1050"/>
    <x v="2"/>
    <x v="7"/>
    <x v="10"/>
    <x v="36"/>
    <s v="Full_8h"/>
    <x v="0"/>
    <s v="Batten S 1050"/>
    <x v="1"/>
    <m/>
    <n v="12"/>
    <m/>
    <n v="380"/>
    <m/>
    <m/>
    <m/>
    <m/>
    <m/>
    <m/>
    <n v="5"/>
    <n v="323"/>
    <n v="0"/>
    <n v="12"/>
    <s v=""/>
    <m/>
    <m/>
    <m/>
    <x v="1"/>
  </r>
  <r>
    <s v="Exp4"/>
    <x v="372"/>
    <n v="1050"/>
    <x v="2"/>
    <x v="7"/>
    <x v="10"/>
    <x v="36"/>
    <s v="Full_8h"/>
    <x v="0"/>
    <m/>
    <x v="2"/>
    <m/>
    <n v="10"/>
    <m/>
    <n v="355"/>
    <m/>
    <m/>
    <m/>
    <m/>
    <m/>
    <m/>
    <n v="4"/>
    <n v="323"/>
    <n v="0"/>
    <n v="10"/>
    <s v=""/>
    <m/>
    <m/>
    <m/>
    <x v="1"/>
  </r>
  <r>
    <s v="Exp4"/>
    <x v="372"/>
    <n v="1050"/>
    <x v="2"/>
    <x v="7"/>
    <x v="10"/>
    <x v="36"/>
    <s v="Full_8h"/>
    <x v="0"/>
    <m/>
    <x v="3"/>
    <m/>
    <n v="12"/>
    <m/>
    <n v="440"/>
    <m/>
    <m/>
    <m/>
    <m/>
    <m/>
    <m/>
    <n v="4"/>
    <n v="323"/>
    <n v="0"/>
    <n v="12"/>
    <s v=""/>
    <m/>
    <m/>
    <m/>
    <x v="1"/>
  </r>
  <r>
    <s v="Exp4"/>
    <x v="372"/>
    <n v="1050"/>
    <x v="2"/>
    <x v="7"/>
    <x v="10"/>
    <x v="36"/>
    <s v="Full_8h"/>
    <x v="0"/>
    <m/>
    <x v="4"/>
    <m/>
    <n v="12"/>
    <m/>
    <n v="385"/>
    <m/>
    <m/>
    <m/>
    <m/>
    <m/>
    <m/>
    <n v="4"/>
    <n v="323"/>
    <n v="0"/>
    <n v="12"/>
    <s v=""/>
    <m/>
    <m/>
    <m/>
    <x v="1"/>
  </r>
  <r>
    <s v="Exp4"/>
    <x v="373"/>
    <n v="1053"/>
    <x v="2"/>
    <x v="7"/>
    <x v="10"/>
    <x v="36"/>
    <s v="Full_8h"/>
    <x v="0"/>
    <s v="Batten S 1053"/>
    <x v="1"/>
    <m/>
    <n v="12"/>
    <m/>
    <n v="390"/>
    <m/>
    <m/>
    <m/>
    <m/>
    <m/>
    <m/>
    <n v="4"/>
    <n v="323"/>
    <n v="0"/>
    <n v="12"/>
    <s v=""/>
    <m/>
    <m/>
    <m/>
    <x v="1"/>
  </r>
  <r>
    <s v="Exp4"/>
    <x v="373"/>
    <n v="1053"/>
    <x v="2"/>
    <x v="7"/>
    <x v="10"/>
    <x v="36"/>
    <s v="Full_8h"/>
    <x v="0"/>
    <m/>
    <x v="2"/>
    <m/>
    <n v="10"/>
    <m/>
    <n v="330"/>
    <m/>
    <m/>
    <m/>
    <m/>
    <m/>
    <m/>
    <n v="5"/>
    <n v="323"/>
    <n v="0"/>
    <n v="10"/>
    <s v=""/>
    <m/>
    <m/>
    <m/>
    <x v="1"/>
  </r>
  <r>
    <s v="Exp4"/>
    <x v="373"/>
    <n v="1053"/>
    <x v="2"/>
    <x v="7"/>
    <x v="10"/>
    <x v="36"/>
    <s v="Full_8h"/>
    <x v="0"/>
    <m/>
    <x v="3"/>
    <m/>
    <n v="11"/>
    <m/>
    <n v="390"/>
    <m/>
    <m/>
    <m/>
    <m/>
    <m/>
    <m/>
    <n v="4"/>
    <n v="323"/>
    <n v="0"/>
    <n v="11"/>
    <s v=""/>
    <m/>
    <m/>
    <m/>
    <x v="1"/>
  </r>
  <r>
    <s v="Exp4"/>
    <x v="373"/>
    <n v="1053"/>
    <x v="2"/>
    <x v="7"/>
    <x v="10"/>
    <x v="36"/>
    <s v="Full_8h"/>
    <x v="0"/>
    <m/>
    <x v="4"/>
    <m/>
    <n v="12"/>
    <m/>
    <n v="368"/>
    <m/>
    <m/>
    <m/>
    <m/>
    <m/>
    <m/>
    <n v="5"/>
    <n v="323"/>
    <n v="0"/>
    <n v="12"/>
    <s v=""/>
    <m/>
    <m/>
    <m/>
    <x v="1"/>
  </r>
  <r>
    <s v="Exp4"/>
    <x v="374"/>
    <n v="1170"/>
    <x v="2"/>
    <x v="7"/>
    <x v="3"/>
    <x v="26"/>
    <s v="Full_8h"/>
    <x v="0"/>
    <n v="1170"/>
    <x v="1"/>
    <n v="0"/>
    <n v="2"/>
    <n v="3"/>
    <n v="38"/>
    <m/>
    <n v="52"/>
    <n v="2"/>
    <n v="3"/>
    <m/>
    <s v="V"/>
    <m/>
    <n v="227.11111111111111"/>
    <n v="0.22896281800391388"/>
    <n v="2.228962818003914"/>
    <n v="7"/>
    <m/>
    <m/>
    <m/>
    <x v="2"/>
  </r>
  <r>
    <s v="Exp4"/>
    <x v="374"/>
    <n v="1170"/>
    <x v="2"/>
    <x v="7"/>
    <x v="3"/>
    <x v="26"/>
    <s v="Full_8h"/>
    <x v="0"/>
    <m/>
    <x v="2"/>
    <n v="0"/>
    <n v="2"/>
    <n v="3"/>
    <n v="48"/>
    <n v="124"/>
    <n v="62"/>
    <n v="3"/>
    <n v="3"/>
    <m/>
    <s v="V"/>
    <m/>
    <n v="227.11111111111111"/>
    <n v="0.27299412915851273"/>
    <n v="2.272994129158513"/>
    <n v="8"/>
    <m/>
    <m/>
    <m/>
    <x v="2"/>
  </r>
  <r>
    <s v="Exp4"/>
    <x v="374"/>
    <n v="1170"/>
    <x v="2"/>
    <x v="7"/>
    <x v="3"/>
    <x v="26"/>
    <s v="Full_8h"/>
    <x v="0"/>
    <m/>
    <x v="3"/>
    <n v="0"/>
    <n v="2"/>
    <n v="3"/>
    <n v="33"/>
    <n v="119"/>
    <n v="63"/>
    <n v="3"/>
    <n v="2"/>
    <m/>
    <s v="V"/>
    <m/>
    <n v="227.11111111111111"/>
    <n v="0.2773972602739726"/>
    <n v="2.2773972602739727"/>
    <n v="7"/>
    <m/>
    <m/>
    <m/>
    <x v="2"/>
  </r>
  <r>
    <s v="Exp4"/>
    <x v="374"/>
    <n v="1170"/>
    <x v="2"/>
    <x v="7"/>
    <x v="3"/>
    <x v="26"/>
    <s v="Full_8h"/>
    <x v="0"/>
    <m/>
    <x v="4"/>
    <n v="0"/>
    <n v="2"/>
    <n v="3"/>
    <n v="42"/>
    <n v="120"/>
    <n v="78"/>
    <n v="4"/>
    <n v="3"/>
    <m/>
    <s v="V"/>
    <m/>
    <n v="227.11111111111111"/>
    <n v="0.34344422700587085"/>
    <n v="2.3434442270058709"/>
    <n v="9"/>
    <m/>
    <m/>
    <m/>
    <x v="2"/>
  </r>
  <r>
    <s v="Exp4"/>
    <x v="375"/>
    <n v="1175"/>
    <x v="2"/>
    <x v="7"/>
    <x v="3"/>
    <x v="26"/>
    <s v="Full_8h"/>
    <x v="0"/>
    <n v="1175"/>
    <x v="1"/>
    <n v="0"/>
    <n v="2"/>
    <n v="3"/>
    <n v="35"/>
    <m/>
    <n v="60"/>
    <n v="3"/>
    <n v="3"/>
    <m/>
    <s v="V"/>
    <m/>
    <n v="227.11111111111111"/>
    <n v="0.26418786692759294"/>
    <n v="2.264187866927593"/>
    <n v="8"/>
    <m/>
    <m/>
    <m/>
    <x v="2"/>
  </r>
  <r>
    <s v="Exp4"/>
    <x v="375"/>
    <n v="1175"/>
    <x v="2"/>
    <x v="7"/>
    <x v="3"/>
    <x v="26"/>
    <s v="Full_8h"/>
    <x v="0"/>
    <m/>
    <x v="2"/>
    <n v="0"/>
    <n v="2"/>
    <n v="3"/>
    <n v="40"/>
    <n v="137"/>
    <n v="45"/>
    <n v="3"/>
    <n v="3"/>
    <m/>
    <s v="V"/>
    <m/>
    <n v="227.11111111111111"/>
    <n v="0.19814090019569472"/>
    <n v="2.1981409001956949"/>
    <n v="8"/>
    <m/>
    <m/>
    <m/>
    <x v="2"/>
  </r>
  <r>
    <s v="Exp4"/>
    <x v="375"/>
    <n v="1175"/>
    <x v="2"/>
    <x v="7"/>
    <x v="3"/>
    <x v="26"/>
    <s v="Full_8h"/>
    <x v="0"/>
    <m/>
    <x v="3"/>
    <n v="0"/>
    <n v="2"/>
    <n v="3"/>
    <n v="40"/>
    <n v="140"/>
    <n v="46"/>
    <n v="2"/>
    <n v="3"/>
    <m/>
    <s v="V"/>
    <m/>
    <n v="227.11111111111111"/>
    <n v="0.20254403131115459"/>
    <n v="2.2025440313111546"/>
    <n v="7"/>
    <m/>
    <m/>
    <m/>
    <x v="2"/>
  </r>
  <r>
    <s v="Exp4"/>
    <x v="375"/>
    <n v="1175"/>
    <x v="2"/>
    <x v="7"/>
    <x v="3"/>
    <x v="26"/>
    <s v="Full_8h"/>
    <x v="0"/>
    <m/>
    <x v="4"/>
    <n v="0"/>
    <n v="2"/>
    <n v="3"/>
    <n v="38"/>
    <n v="149"/>
    <n v="70"/>
    <n v="3"/>
    <n v="2"/>
    <m/>
    <s v="V"/>
    <m/>
    <n v="227.11111111111111"/>
    <n v="0.30821917808219179"/>
    <n v="2.3082191780821919"/>
    <n v="7"/>
    <m/>
    <m/>
    <m/>
    <x v="2"/>
  </r>
  <r>
    <s v="Exp4"/>
    <x v="376"/>
    <n v="1180"/>
    <x v="2"/>
    <x v="7"/>
    <x v="3"/>
    <x v="26"/>
    <s v="Full_8h"/>
    <x v="0"/>
    <n v="1180"/>
    <x v="1"/>
    <n v="0"/>
    <n v="2"/>
    <n v="3"/>
    <n v="46"/>
    <n v="152"/>
    <n v="64"/>
    <n v="3"/>
    <n v="4"/>
    <m/>
    <s v="V"/>
    <m/>
    <n v="227.11111111111111"/>
    <n v="0.28180039138943247"/>
    <n v="2.2818003913894325"/>
    <n v="9"/>
    <m/>
    <m/>
    <m/>
    <x v="2"/>
  </r>
  <r>
    <s v="Exp4"/>
    <x v="376"/>
    <n v="1180"/>
    <x v="2"/>
    <x v="7"/>
    <x v="3"/>
    <x v="26"/>
    <s v="Full_8h"/>
    <x v="0"/>
    <m/>
    <x v="2"/>
    <n v="0"/>
    <n v="2"/>
    <n v="3"/>
    <n v="41"/>
    <n v="137"/>
    <n v="40"/>
    <n v="3"/>
    <n v="3"/>
    <m/>
    <s v="V"/>
    <m/>
    <n v="227.11111111111111"/>
    <n v="0.17612524461839529"/>
    <n v="2.1761252446183952"/>
    <n v="8"/>
    <m/>
    <m/>
    <m/>
    <x v="2"/>
  </r>
  <r>
    <s v="Exp4"/>
    <x v="376"/>
    <n v="1180"/>
    <x v="2"/>
    <x v="7"/>
    <x v="3"/>
    <x v="26"/>
    <s v="Full_8h"/>
    <x v="0"/>
    <m/>
    <x v="3"/>
    <n v="0"/>
    <n v="2"/>
    <n v="3"/>
    <n v="46"/>
    <n v="141"/>
    <n v="64"/>
    <n v="3"/>
    <n v="3"/>
    <m/>
    <s v="V"/>
    <m/>
    <n v="227.11111111111111"/>
    <n v="0.28180039138943247"/>
    <n v="2.2818003913894325"/>
    <n v="8"/>
    <m/>
    <m/>
    <m/>
    <x v="2"/>
  </r>
  <r>
    <s v="Exp4"/>
    <x v="376"/>
    <n v="1180"/>
    <x v="2"/>
    <x v="7"/>
    <x v="3"/>
    <x v="26"/>
    <s v="Full_8h"/>
    <x v="0"/>
    <m/>
    <x v="4"/>
    <n v="0"/>
    <n v="2"/>
    <n v="3"/>
    <n v="46"/>
    <n v="140"/>
    <n v="40"/>
    <n v="2"/>
    <n v="3"/>
    <m/>
    <s v="V"/>
    <m/>
    <n v="227.11111111111111"/>
    <n v="0.17612524461839529"/>
    <n v="2.1761252446183952"/>
    <n v="7"/>
    <m/>
    <m/>
    <m/>
    <x v="2"/>
  </r>
  <r>
    <s v="Exp4"/>
    <x v="377"/>
    <n v="1183"/>
    <x v="2"/>
    <x v="7"/>
    <x v="3"/>
    <x v="27"/>
    <s v="Full_8h"/>
    <x v="0"/>
    <n v="1183"/>
    <x v="1"/>
    <n v="1"/>
    <n v="3"/>
    <n v="4"/>
    <n v="55"/>
    <m/>
    <n v="131"/>
    <n v="4"/>
    <n v="5"/>
    <m/>
    <s v="V"/>
    <m/>
    <n v="226.77777777777777"/>
    <n v="0.5776580107790299"/>
    <n v="3.5776580107790297"/>
    <n v="12"/>
    <m/>
    <m/>
    <m/>
    <x v="2"/>
  </r>
  <r>
    <s v="Exp4"/>
    <x v="377"/>
    <n v="1183"/>
    <x v="2"/>
    <x v="7"/>
    <x v="3"/>
    <x v="27"/>
    <s v="Full_8h"/>
    <x v="0"/>
    <m/>
    <x v="2"/>
    <n v="2"/>
    <n v="3"/>
    <n v="4"/>
    <n v="56"/>
    <n v="240"/>
    <n v="89"/>
    <n v="4"/>
    <n v="5"/>
    <m/>
    <s v="V"/>
    <m/>
    <n v="226.77777777777777"/>
    <n v="0.39245467907888293"/>
    <n v="3.3924546790788828"/>
    <n v="12"/>
    <m/>
    <m/>
    <m/>
    <x v="2"/>
  </r>
  <r>
    <s v="Exp4"/>
    <x v="377"/>
    <n v="1183"/>
    <x v="2"/>
    <x v="7"/>
    <x v="3"/>
    <x v="27"/>
    <s v="Full_8h"/>
    <x v="0"/>
    <m/>
    <x v="3"/>
    <n v="1"/>
    <n v="3"/>
    <n v="4"/>
    <n v="54"/>
    <n v="253"/>
    <n v="173"/>
    <n v="4"/>
    <n v="6"/>
    <m/>
    <s v="V"/>
    <m/>
    <n v="226.77777777777777"/>
    <n v="0.76286134247917692"/>
    <n v="3.762861342479177"/>
    <n v="13"/>
    <m/>
    <m/>
    <m/>
    <x v="2"/>
  </r>
  <r>
    <s v="Exp4"/>
    <x v="377"/>
    <n v="1183"/>
    <x v="2"/>
    <x v="7"/>
    <x v="3"/>
    <x v="27"/>
    <s v="Full_8h"/>
    <x v="0"/>
    <m/>
    <x v="4"/>
    <n v="2"/>
    <n v="3"/>
    <n v="4"/>
    <n v="52"/>
    <n v="220"/>
    <n v="172"/>
    <n v="4"/>
    <n v="5"/>
    <m/>
    <s v="V"/>
    <m/>
    <n v="226.77777777777777"/>
    <n v="0.75845173934345911"/>
    <n v="3.7584517393434593"/>
    <n v="12"/>
    <m/>
    <m/>
    <m/>
    <x v="2"/>
  </r>
  <r>
    <s v="Exp4"/>
    <x v="378"/>
    <n v="1184"/>
    <x v="2"/>
    <x v="7"/>
    <x v="3"/>
    <x v="27"/>
    <s v="Full_8h"/>
    <x v="0"/>
    <n v="1184"/>
    <x v="1"/>
    <n v="2"/>
    <n v="3"/>
    <n v="4"/>
    <n v="39"/>
    <m/>
    <n v="159"/>
    <n v="4"/>
    <n v="5"/>
    <m/>
    <s v="V"/>
    <m/>
    <n v="226.77777777777777"/>
    <n v="0.70112689857912791"/>
    <n v="3.7011268985791279"/>
    <n v="12"/>
    <m/>
    <m/>
    <m/>
    <x v="2"/>
  </r>
  <r>
    <s v="Exp4"/>
    <x v="378"/>
    <n v="1184"/>
    <x v="2"/>
    <x v="7"/>
    <x v="3"/>
    <x v="27"/>
    <s v="Full_8h"/>
    <x v="0"/>
    <m/>
    <x v="2"/>
    <n v="2"/>
    <n v="3"/>
    <n v="4"/>
    <n v="48"/>
    <n v="220"/>
    <n v="117"/>
    <n v="4"/>
    <n v="6"/>
    <m/>
    <s v="V"/>
    <m/>
    <n v="226.77777777777777"/>
    <n v="0.51592356687898089"/>
    <n v="3.515923566878981"/>
    <n v="13"/>
    <m/>
    <m/>
    <m/>
    <x v="2"/>
  </r>
  <r>
    <s v="Exp4"/>
    <x v="378"/>
    <n v="1184"/>
    <x v="2"/>
    <x v="7"/>
    <x v="3"/>
    <x v="27"/>
    <s v="Full_8h"/>
    <x v="0"/>
    <m/>
    <x v="3"/>
    <n v="1"/>
    <n v="3"/>
    <n v="4"/>
    <n v="50"/>
    <n v="219"/>
    <n v="101"/>
    <n v="4"/>
    <n v="5"/>
    <m/>
    <s v="V"/>
    <m/>
    <n v="226.77777777777777"/>
    <n v="0.44536991670749632"/>
    <n v="3.4453699167074965"/>
    <n v="12"/>
    <m/>
    <m/>
    <m/>
    <x v="2"/>
  </r>
  <r>
    <s v="Exp4"/>
    <x v="378"/>
    <n v="1184"/>
    <x v="2"/>
    <x v="7"/>
    <x v="3"/>
    <x v="27"/>
    <s v="Full_8h"/>
    <x v="0"/>
    <m/>
    <x v="4"/>
    <n v="2"/>
    <n v="3"/>
    <n v="4"/>
    <n v="45"/>
    <n v="224"/>
    <n v="119"/>
    <n v="4"/>
    <n v="4"/>
    <m/>
    <s v="V"/>
    <m/>
    <n v="226.77777777777777"/>
    <n v="0.52474277315041651"/>
    <n v="3.5247427731504164"/>
    <n v="11"/>
    <m/>
    <m/>
    <m/>
    <x v="2"/>
  </r>
  <r>
    <s v="Exp4"/>
    <x v="379"/>
    <n v="1190"/>
    <x v="2"/>
    <x v="7"/>
    <x v="3"/>
    <x v="27"/>
    <s v="Full_8h"/>
    <x v="0"/>
    <n v="1190"/>
    <x v="1"/>
    <n v="2"/>
    <n v="3"/>
    <n v="4"/>
    <n v="42"/>
    <m/>
    <n v="105"/>
    <n v="4"/>
    <n v="5"/>
    <m/>
    <s v="V"/>
    <m/>
    <n v="226.77777777777777"/>
    <n v="0.4630083292503675"/>
    <n v="3.4630083292503677"/>
    <n v="12"/>
    <m/>
    <m/>
    <m/>
    <x v="2"/>
  </r>
  <r>
    <s v="Exp4"/>
    <x v="379"/>
    <n v="1190"/>
    <x v="2"/>
    <x v="7"/>
    <x v="3"/>
    <x v="27"/>
    <s v="Full_8h"/>
    <x v="0"/>
    <m/>
    <x v="2"/>
    <n v="1"/>
    <n v="3"/>
    <n v="4"/>
    <n v="55"/>
    <n v="214"/>
    <n v="91"/>
    <n v="5"/>
    <n v="3"/>
    <m/>
    <s v="V"/>
    <m/>
    <n v="226.77777777777777"/>
    <n v="0.40127388535031849"/>
    <n v="3.4012738853503186"/>
    <n v="11"/>
    <m/>
    <m/>
    <m/>
    <x v="2"/>
  </r>
  <r>
    <s v="Exp4"/>
    <x v="379"/>
    <n v="1190"/>
    <x v="2"/>
    <x v="7"/>
    <x v="3"/>
    <x v="27"/>
    <s v="Full_8h"/>
    <x v="0"/>
    <m/>
    <x v="3"/>
    <n v="1"/>
    <n v="3"/>
    <n v="4"/>
    <n v="57"/>
    <n v="230"/>
    <n v="102"/>
    <n v="4"/>
    <n v="5"/>
    <m/>
    <s v="V"/>
    <m/>
    <n v="226.77777777777777"/>
    <n v="0.44977951984321413"/>
    <n v="3.4497795198432142"/>
    <n v="12"/>
    <m/>
    <m/>
    <m/>
    <x v="2"/>
  </r>
  <r>
    <s v="Exp4"/>
    <x v="379"/>
    <n v="1190"/>
    <x v="2"/>
    <x v="7"/>
    <x v="3"/>
    <x v="27"/>
    <s v="Full_8h"/>
    <x v="0"/>
    <m/>
    <x v="4"/>
    <n v="1"/>
    <n v="3"/>
    <n v="4"/>
    <n v="51"/>
    <n v="224"/>
    <n v="63"/>
    <n v="5"/>
    <n v="3"/>
    <m/>
    <s v="V"/>
    <m/>
    <n v="226.77777777777777"/>
    <n v="0.27780499755022048"/>
    <n v="3.2778049975502204"/>
    <n v="11"/>
    <m/>
    <m/>
    <m/>
    <x v="2"/>
  </r>
  <r>
    <s v="Exp4"/>
    <x v="380"/>
    <n v="1176"/>
    <x v="2"/>
    <x v="7"/>
    <x v="3"/>
    <x v="28"/>
    <s v="Full_8h"/>
    <x v="0"/>
    <n v="1176"/>
    <x v="1"/>
    <n v="2"/>
    <n v="4"/>
    <n v="5"/>
    <n v="52"/>
    <m/>
    <n v="146"/>
    <n v="5"/>
    <n v="6"/>
    <m/>
    <s v="V"/>
    <m/>
    <n v="269.44444444444446"/>
    <n v="0.54185567010309277"/>
    <n v="4.541855670103093"/>
    <n v="15"/>
    <m/>
    <m/>
    <m/>
    <x v="2"/>
  </r>
  <r>
    <s v="Exp4"/>
    <x v="380"/>
    <n v="1176"/>
    <x v="2"/>
    <x v="7"/>
    <x v="3"/>
    <x v="28"/>
    <s v="Full_8h"/>
    <x v="0"/>
    <m/>
    <x v="2"/>
    <n v="4"/>
    <n v="4"/>
    <n v="5"/>
    <n v="60"/>
    <n v="237"/>
    <n v="165"/>
    <n v="6"/>
    <n v="7"/>
    <m/>
    <s v="V"/>
    <m/>
    <n v="269.44444444444446"/>
    <n v="0.61237113402061849"/>
    <n v="4.6123711340206182"/>
    <n v="17"/>
    <m/>
    <m/>
    <m/>
    <x v="2"/>
  </r>
  <r>
    <s v="Exp4"/>
    <x v="380"/>
    <n v="1176"/>
    <x v="2"/>
    <x v="7"/>
    <x v="3"/>
    <x v="28"/>
    <s v="Full_8h"/>
    <x v="0"/>
    <m/>
    <x v="3"/>
    <n v="2"/>
    <n v="4"/>
    <n v="5"/>
    <n v="59"/>
    <n v="237"/>
    <n v="194"/>
    <n v="6"/>
    <n v="7"/>
    <m/>
    <s v="V"/>
    <m/>
    <n v="269.44444444444446"/>
    <n v="0.72"/>
    <n v="4.72"/>
    <n v="17"/>
    <m/>
    <m/>
    <m/>
    <x v="2"/>
  </r>
  <r>
    <s v="Exp4"/>
    <x v="380"/>
    <n v="1176"/>
    <x v="2"/>
    <x v="7"/>
    <x v="3"/>
    <x v="28"/>
    <s v="Full_8h"/>
    <x v="0"/>
    <m/>
    <x v="4"/>
    <n v="2"/>
    <n v="4"/>
    <n v="5"/>
    <n v="65"/>
    <n v="232"/>
    <n v="176"/>
    <n v="5"/>
    <n v="8"/>
    <m/>
    <s v="V"/>
    <m/>
    <n v="269.44444444444446"/>
    <n v="0.65319587628865972"/>
    <n v="4.6531958762886596"/>
    <n v="17"/>
    <m/>
    <m/>
    <m/>
    <x v="2"/>
  </r>
  <r>
    <s v="Exp4"/>
    <x v="381"/>
    <n v="1181"/>
    <x v="2"/>
    <x v="7"/>
    <x v="3"/>
    <x v="28"/>
    <s v="Full_8h"/>
    <x v="0"/>
    <n v="1181"/>
    <x v="1"/>
    <n v="2"/>
    <n v="4"/>
    <n v="5"/>
    <n v="58"/>
    <m/>
    <n v="132"/>
    <n v="5"/>
    <n v="5"/>
    <m/>
    <s v="V"/>
    <m/>
    <n v="269.44444444444446"/>
    <n v="0.48989690721649481"/>
    <n v="4.4898969072164947"/>
    <n v="14"/>
    <m/>
    <m/>
    <m/>
    <x v="2"/>
  </r>
  <r>
    <s v="Exp4"/>
    <x v="381"/>
    <n v="1181"/>
    <x v="2"/>
    <x v="7"/>
    <x v="3"/>
    <x v="28"/>
    <s v="Full_8h"/>
    <x v="0"/>
    <m/>
    <x v="2"/>
    <n v="3"/>
    <n v="4"/>
    <n v="5"/>
    <n v="59"/>
    <n v="222"/>
    <n v="154"/>
    <n v="4"/>
    <n v="8"/>
    <m/>
    <s v="V"/>
    <m/>
    <n v="269.44444444444446"/>
    <n v="0.57154639175257727"/>
    <n v="4.5715463917525776"/>
    <n v="16"/>
    <m/>
    <m/>
    <m/>
    <x v="2"/>
  </r>
  <r>
    <s v="Exp4"/>
    <x v="381"/>
    <n v="1181"/>
    <x v="2"/>
    <x v="7"/>
    <x v="3"/>
    <x v="28"/>
    <s v="Full_8h"/>
    <x v="0"/>
    <m/>
    <x v="3"/>
    <n v="2"/>
    <n v="4"/>
    <n v="5"/>
    <n v="62"/>
    <n v="232"/>
    <n v="185"/>
    <n v="4"/>
    <n v="7"/>
    <m/>
    <s v="V"/>
    <m/>
    <n v="269.44444444444446"/>
    <n v="0.6865979381443299"/>
    <n v="4.6865979381443301"/>
    <n v="15"/>
    <m/>
    <m/>
    <m/>
    <x v="2"/>
  </r>
  <r>
    <s v="Exp4"/>
    <x v="381"/>
    <n v="1181"/>
    <x v="2"/>
    <x v="7"/>
    <x v="3"/>
    <x v="28"/>
    <s v="Full_8h"/>
    <x v="0"/>
    <m/>
    <x v="4"/>
    <n v="1"/>
    <n v="4"/>
    <n v="5"/>
    <n v="55"/>
    <n v="215"/>
    <n v="184"/>
    <n v="4"/>
    <n v="7"/>
    <m/>
    <s v="V"/>
    <m/>
    <n v="269.44444444444446"/>
    <n v="0.68288659793814432"/>
    <n v="4.6828865979381442"/>
    <n v="15"/>
    <m/>
    <m/>
    <m/>
    <x v="2"/>
  </r>
  <r>
    <s v="Exp4"/>
    <x v="382"/>
    <n v="1186"/>
    <x v="2"/>
    <x v="7"/>
    <x v="3"/>
    <x v="28"/>
    <s v="Full_8h"/>
    <x v="0"/>
    <n v="1186"/>
    <x v="1"/>
    <n v="2"/>
    <n v="4"/>
    <n v="5"/>
    <n v="54"/>
    <m/>
    <n v="165"/>
    <n v="5"/>
    <n v="7"/>
    <m/>
    <s v="V"/>
    <m/>
    <n v="269.44444444444446"/>
    <n v="0.61237113402061849"/>
    <n v="4.6123711340206182"/>
    <n v="16"/>
    <m/>
    <m/>
    <m/>
    <x v="2"/>
  </r>
  <r>
    <s v="Exp4"/>
    <x v="382"/>
    <n v="1186"/>
    <x v="2"/>
    <x v="7"/>
    <x v="3"/>
    <x v="28"/>
    <s v="Full_8h"/>
    <x v="0"/>
    <m/>
    <x v="2"/>
    <n v="1"/>
    <n v="4"/>
    <n v="5"/>
    <n v="51"/>
    <n v="216"/>
    <n v="160"/>
    <n v="4"/>
    <n v="7"/>
    <m/>
    <s v="V"/>
    <m/>
    <n v="269.44444444444446"/>
    <n v="0.59381443298969072"/>
    <n v="4.5938144329896904"/>
    <n v="15"/>
    <m/>
    <m/>
    <m/>
    <x v="2"/>
  </r>
  <r>
    <s v="Exp4"/>
    <x v="382"/>
    <n v="1186"/>
    <x v="2"/>
    <x v="7"/>
    <x v="3"/>
    <x v="28"/>
    <s v="Full_8h"/>
    <x v="0"/>
    <m/>
    <x v="3"/>
    <n v="2"/>
    <n v="4"/>
    <n v="5"/>
    <n v="48"/>
    <n v="218"/>
    <n v="137"/>
    <n v="4"/>
    <n v="8"/>
    <m/>
    <s v="V"/>
    <m/>
    <n v="269.44444444444446"/>
    <n v="0.50845360824742269"/>
    <n v="4.5084536082474225"/>
    <n v="16"/>
    <m/>
    <m/>
    <m/>
    <x v="2"/>
  </r>
  <r>
    <s v="Exp4"/>
    <x v="382"/>
    <n v="1186"/>
    <x v="2"/>
    <x v="7"/>
    <x v="3"/>
    <x v="28"/>
    <s v="Full_8h"/>
    <x v="0"/>
    <m/>
    <x v="4"/>
    <n v="3"/>
    <n v="4"/>
    <n v="5"/>
    <n v="52"/>
    <n v="232"/>
    <n v="150"/>
    <n v="5"/>
    <n v="7"/>
    <m/>
    <s v="V"/>
    <m/>
    <n v="269.44444444444446"/>
    <n v="0.55670103092783507"/>
    <n v="4.5567010309278349"/>
    <n v="16"/>
    <m/>
    <m/>
    <m/>
    <x v="2"/>
  </r>
  <r>
    <s v="Exp4"/>
    <x v="383"/>
    <n v="1171"/>
    <x v="2"/>
    <x v="7"/>
    <x v="3"/>
    <x v="29"/>
    <s v="Full_8h"/>
    <x v="0"/>
    <n v="1171"/>
    <x v="1"/>
    <n v="3"/>
    <n v="5"/>
    <n v="6"/>
    <n v="74"/>
    <m/>
    <n v="202"/>
    <n v="5"/>
    <n v="10"/>
    <m/>
    <s v="V"/>
    <m/>
    <n v="329.42857142857144"/>
    <n v="0.61318300086730271"/>
    <n v="5.6131830008673029"/>
    <n v="20"/>
    <m/>
    <m/>
    <m/>
    <x v="2"/>
  </r>
  <r>
    <s v="Exp4"/>
    <x v="383"/>
    <n v="1171"/>
    <x v="2"/>
    <x v="7"/>
    <x v="3"/>
    <x v="29"/>
    <s v="Full_8h"/>
    <x v="0"/>
    <m/>
    <x v="2"/>
    <n v="2"/>
    <n v="5"/>
    <n v="6"/>
    <n v="78"/>
    <n v="257"/>
    <n v="233"/>
    <n v="5"/>
    <n v="10"/>
    <m/>
    <s v="V"/>
    <m/>
    <n v="329.42857142857144"/>
    <n v="0.70728534258456199"/>
    <n v="5.7072853425845622"/>
    <n v="20"/>
    <m/>
    <m/>
    <m/>
    <x v="2"/>
  </r>
  <r>
    <s v="Exp4"/>
    <x v="383"/>
    <n v="1171"/>
    <x v="2"/>
    <x v="7"/>
    <x v="3"/>
    <x v="29"/>
    <s v="Full_8h"/>
    <x v="0"/>
    <m/>
    <x v="3"/>
    <n v="2"/>
    <n v="5"/>
    <n v="6"/>
    <n v="88"/>
    <n v="303"/>
    <n v="263"/>
    <n v="5"/>
    <n v="13"/>
    <m/>
    <s v="DR"/>
    <m/>
    <n v="329.42857142857144"/>
    <n v="0.79835212489158713"/>
    <n v="5.7983521248915872"/>
    <n v="23"/>
    <m/>
    <m/>
    <m/>
    <x v="2"/>
  </r>
  <r>
    <s v="Exp4"/>
    <x v="383"/>
    <n v="1171"/>
    <x v="2"/>
    <x v="7"/>
    <x v="3"/>
    <x v="29"/>
    <s v="Full_8h"/>
    <x v="0"/>
    <m/>
    <x v="4"/>
    <n v="2"/>
    <n v="5"/>
    <n v="6"/>
    <n v="71"/>
    <n v="259"/>
    <n v="262"/>
    <n v="5"/>
    <n v="11"/>
    <m/>
    <s v="V"/>
    <m/>
    <n v="329.42857142857144"/>
    <n v="0.79531656548135299"/>
    <n v="5.795316565481353"/>
    <n v="21"/>
    <m/>
    <m/>
    <m/>
    <x v="2"/>
  </r>
  <r>
    <s v="Exp4"/>
    <x v="384"/>
    <n v="1182"/>
    <x v="2"/>
    <x v="7"/>
    <x v="3"/>
    <x v="29"/>
    <s v="Full_8h"/>
    <x v="0"/>
    <n v="1182"/>
    <x v="1"/>
    <n v="4"/>
    <n v="5"/>
    <n v="6"/>
    <n v="70"/>
    <m/>
    <n v="210"/>
    <n v="5"/>
    <n v="11"/>
    <m/>
    <s v="V"/>
    <m/>
    <n v="329.42857142857144"/>
    <n v="0.63746747614917598"/>
    <n v="5.6374674761491761"/>
    <n v="21"/>
    <m/>
    <m/>
    <m/>
    <x v="2"/>
  </r>
  <r>
    <s v="Exp4"/>
    <x v="384"/>
    <n v="1182"/>
    <x v="2"/>
    <x v="7"/>
    <x v="3"/>
    <x v="29"/>
    <s v="Full_8h"/>
    <x v="0"/>
    <m/>
    <x v="2"/>
    <n v="5"/>
    <n v="5"/>
    <n v="6"/>
    <n v="75"/>
    <n v="245"/>
    <n v="265"/>
    <n v="5"/>
    <n v="11"/>
    <m/>
    <s v="V"/>
    <m/>
    <n v="329.42857142857144"/>
    <n v="0.80442324371205542"/>
    <n v="5.8044232437120558"/>
    <n v="21"/>
    <m/>
    <m/>
    <m/>
    <x v="2"/>
  </r>
  <r>
    <s v="Exp4"/>
    <x v="384"/>
    <n v="1182"/>
    <x v="2"/>
    <x v="7"/>
    <x v="3"/>
    <x v="29"/>
    <s v="Full_8h"/>
    <x v="0"/>
    <m/>
    <x v="3"/>
    <n v="3"/>
    <n v="5"/>
    <n v="6"/>
    <n v="75"/>
    <n v="246"/>
    <n v="94"/>
    <n v="5"/>
    <n v="10"/>
    <m/>
    <s v="V"/>
    <m/>
    <n v="329.42857142857144"/>
    <n v="0.28534258456201211"/>
    <n v="5.2853425845620121"/>
    <n v="20"/>
    <m/>
    <m/>
    <m/>
    <x v="2"/>
  </r>
  <r>
    <s v="Exp4"/>
    <x v="384"/>
    <n v="1182"/>
    <x v="2"/>
    <x v="7"/>
    <x v="3"/>
    <x v="29"/>
    <s v="Full_8h"/>
    <x v="0"/>
    <m/>
    <x v="4"/>
    <n v="4"/>
    <n v="5"/>
    <n v="6"/>
    <n v="75"/>
    <n v="266"/>
    <n v="175"/>
    <n v="5"/>
    <n v="10"/>
    <m/>
    <s v="V"/>
    <m/>
    <n v="329.42857142857144"/>
    <n v="0.53122289679098"/>
    <n v="5.5312228967909798"/>
    <n v="20"/>
    <m/>
    <m/>
    <m/>
    <x v="2"/>
  </r>
  <r>
    <s v="Exp4"/>
    <x v="385"/>
    <n v="1185"/>
    <x v="2"/>
    <x v="7"/>
    <x v="3"/>
    <x v="29"/>
    <s v="Full_8h"/>
    <x v="0"/>
    <n v="1185"/>
    <x v="1"/>
    <n v="2"/>
    <n v="5"/>
    <n v="6"/>
    <n v="83"/>
    <m/>
    <n v="209"/>
    <n v="5"/>
    <n v="12"/>
    <m/>
    <s v="DR"/>
    <m/>
    <n v="329.42857142857144"/>
    <n v="0.63443191673894184"/>
    <n v="5.6344319167389418"/>
    <n v="22"/>
    <m/>
    <m/>
    <m/>
    <x v="2"/>
  </r>
  <r>
    <s v="Exp4"/>
    <x v="385"/>
    <n v="1185"/>
    <x v="2"/>
    <x v="7"/>
    <x v="3"/>
    <x v="29"/>
    <s v="Full_8h"/>
    <x v="0"/>
    <m/>
    <x v="2"/>
    <n v="2"/>
    <n v="5"/>
    <n v="6"/>
    <n v="80"/>
    <n v="275"/>
    <n v="209"/>
    <n v="5"/>
    <n v="11"/>
    <m/>
    <s v="E"/>
    <m/>
    <n v="329.42857142857144"/>
    <n v="0.63443191673894184"/>
    <n v="5.6344319167389418"/>
    <n v="21"/>
    <m/>
    <m/>
    <m/>
    <x v="2"/>
  </r>
  <r>
    <s v="Exp4"/>
    <x v="385"/>
    <n v="1185"/>
    <x v="2"/>
    <x v="7"/>
    <x v="3"/>
    <x v="29"/>
    <s v="Full_8h"/>
    <x v="0"/>
    <m/>
    <x v="3"/>
    <n v="2"/>
    <n v="5"/>
    <n v="6"/>
    <n v="68"/>
    <n v="275"/>
    <n v="273"/>
    <n v="5"/>
    <n v="10"/>
    <m/>
    <s v="E"/>
    <m/>
    <n v="329.42857142857144"/>
    <n v="0.82870771899392881"/>
    <n v="5.8287077189939289"/>
    <n v="20"/>
    <m/>
    <m/>
    <m/>
    <x v="2"/>
  </r>
  <r>
    <s v="Exp4"/>
    <x v="385"/>
    <n v="1185"/>
    <x v="2"/>
    <x v="7"/>
    <x v="3"/>
    <x v="29"/>
    <s v="Full_8h"/>
    <x v="0"/>
    <m/>
    <x v="4"/>
    <n v="2"/>
    <n v="5"/>
    <n v="6"/>
    <n v="83"/>
    <n v="299"/>
    <n v="222"/>
    <n v="5"/>
    <n v="8"/>
    <m/>
    <s v="V"/>
    <m/>
    <n v="329.42857142857144"/>
    <n v="0.67389418907198606"/>
    <n v="5.6738941890719863"/>
    <n v="18"/>
    <m/>
    <m/>
    <m/>
    <x v="2"/>
  </r>
  <r>
    <s v="Exp4"/>
    <x v="386"/>
    <n v="1211"/>
    <x v="2"/>
    <x v="7"/>
    <x v="3"/>
    <x v="30"/>
    <s v="Full_8h"/>
    <x v="0"/>
    <n v="1211"/>
    <x v="1"/>
    <n v="1"/>
    <n v="6"/>
    <n v="7"/>
    <n v="95"/>
    <m/>
    <n v="80"/>
    <n v="5"/>
    <n v="12"/>
    <m/>
    <s v="DR"/>
    <m/>
    <n v="374.9"/>
    <n v="0.21339023739663912"/>
    <n v="6.2133902373966388"/>
    <n v="23"/>
    <m/>
    <m/>
    <m/>
    <x v="2"/>
  </r>
  <r>
    <s v="Exp4"/>
    <x v="386"/>
    <n v="1211"/>
    <x v="2"/>
    <x v="7"/>
    <x v="3"/>
    <x v="30"/>
    <s v="Full_8h"/>
    <x v="0"/>
    <m/>
    <x v="2"/>
    <n v="2"/>
    <n v="6"/>
    <n v="7"/>
    <n v="92"/>
    <n v="349"/>
    <n v="63"/>
    <n v="4"/>
    <n v="12"/>
    <m/>
    <s v="DR"/>
    <m/>
    <n v="374.9"/>
    <n v="0.1680448119498533"/>
    <n v="6.1680448119498532"/>
    <n v="22"/>
    <m/>
    <m/>
    <m/>
    <x v="2"/>
  </r>
  <r>
    <s v="Exp4"/>
    <x v="386"/>
    <n v="1211"/>
    <x v="2"/>
    <x v="7"/>
    <x v="3"/>
    <x v="30"/>
    <s v="Full_8h"/>
    <x v="0"/>
    <m/>
    <x v="3"/>
    <n v="4"/>
    <n v="7"/>
    <n v="8"/>
    <n v="98"/>
    <n v="358"/>
    <n v="67"/>
    <n v="5"/>
    <n v="13"/>
    <m/>
    <s v="DR"/>
    <m/>
    <n v="324.89999999999998"/>
    <n v="0.20621729763004001"/>
    <n v="7.2062172976300403"/>
    <n v="25"/>
    <m/>
    <m/>
    <m/>
    <x v="2"/>
  </r>
  <r>
    <s v="Exp4"/>
    <x v="386"/>
    <n v="1211"/>
    <x v="2"/>
    <x v="7"/>
    <x v="3"/>
    <x v="30"/>
    <s v="Full_8h"/>
    <x v="0"/>
    <m/>
    <x v="4"/>
    <n v="3"/>
    <n v="6"/>
    <n v="7"/>
    <n v="102"/>
    <n v="363"/>
    <n v="68"/>
    <n v="5"/>
    <n v="13"/>
    <m/>
    <s v="DR"/>
    <m/>
    <n v="374.9"/>
    <n v="0.18138170178714325"/>
    <n v="6.1813817017871431"/>
    <n v="24"/>
    <m/>
    <m/>
    <m/>
    <x v="2"/>
  </r>
  <r>
    <s v="Exp4"/>
    <x v="387"/>
    <n v="1214"/>
    <x v="2"/>
    <x v="7"/>
    <x v="3"/>
    <x v="30"/>
    <s v="Full_8h"/>
    <x v="0"/>
    <n v="1214"/>
    <x v="1"/>
    <n v="4"/>
    <n v="6"/>
    <n v="7"/>
    <n v="83"/>
    <m/>
    <n v="179"/>
    <n v="5"/>
    <n v="13"/>
    <m/>
    <s v="DR"/>
    <m/>
    <n v="374.9"/>
    <n v="0.47746065617498001"/>
    <n v="6.4774606561749799"/>
    <n v="24"/>
    <m/>
    <m/>
    <m/>
    <x v="2"/>
  </r>
  <r>
    <s v="Exp4"/>
    <x v="387"/>
    <n v="1214"/>
    <x v="2"/>
    <x v="7"/>
    <x v="3"/>
    <x v="30"/>
    <s v="Full_8h"/>
    <x v="0"/>
    <m/>
    <x v="2"/>
    <n v="4"/>
    <n v="6"/>
    <n v="7"/>
    <n v="68"/>
    <n v="235"/>
    <n v="179"/>
    <n v="4"/>
    <n v="12"/>
    <m/>
    <s v="DR"/>
    <m/>
    <n v="374.9"/>
    <n v="0.47746065617498001"/>
    <n v="6.4774606561749799"/>
    <n v="22"/>
    <m/>
    <m/>
    <m/>
    <x v="2"/>
  </r>
  <r>
    <s v="Exp4"/>
    <x v="387"/>
    <n v="1214"/>
    <x v="2"/>
    <x v="7"/>
    <x v="3"/>
    <x v="30"/>
    <s v="Full_8h"/>
    <x v="0"/>
    <m/>
    <x v="3"/>
    <n v="4"/>
    <n v="6"/>
    <n v="7"/>
    <n v="78"/>
    <n v="290"/>
    <n v="105"/>
    <n v="4"/>
    <n v="12"/>
    <m/>
    <s v="DR"/>
    <m/>
    <n v="374.9"/>
    <n v="0.28007468658308882"/>
    <n v="6.280074686583089"/>
    <n v="22"/>
    <m/>
    <m/>
    <m/>
    <x v="2"/>
  </r>
  <r>
    <s v="Exp4"/>
    <x v="387"/>
    <n v="1214"/>
    <x v="2"/>
    <x v="7"/>
    <x v="3"/>
    <x v="30"/>
    <s v="Full_8h"/>
    <x v="0"/>
    <m/>
    <x v="4"/>
    <n v="3"/>
    <n v="6"/>
    <n v="7"/>
    <n v="67"/>
    <n v="229"/>
    <n v="264"/>
    <n v="5"/>
    <n v="11"/>
    <m/>
    <s v="DR"/>
    <m/>
    <n v="374.9"/>
    <n v="0.70418778340890908"/>
    <n v="6.7041877834089094"/>
    <n v="22"/>
    <m/>
    <m/>
    <m/>
    <x v="2"/>
  </r>
  <r>
    <s v="Exp4"/>
    <x v="388"/>
    <n v="1215"/>
    <x v="2"/>
    <x v="7"/>
    <x v="3"/>
    <x v="30"/>
    <s v="Full_8h"/>
    <x v="0"/>
    <n v="1215"/>
    <x v="1"/>
    <n v="2"/>
    <n v="6"/>
    <n v="7"/>
    <n v="78"/>
    <m/>
    <n v="47"/>
    <n v="5"/>
    <n v="12"/>
    <m/>
    <s v="DR"/>
    <m/>
    <n v="374.9"/>
    <n v="0.12536676447052547"/>
    <n v="6.1253667644705256"/>
    <n v="23"/>
    <m/>
    <m/>
    <m/>
    <x v="2"/>
  </r>
  <r>
    <s v="Exp4"/>
    <x v="388"/>
    <n v="1215"/>
    <x v="2"/>
    <x v="7"/>
    <x v="3"/>
    <x v="30"/>
    <s v="Full_8h"/>
    <x v="0"/>
    <m/>
    <x v="2"/>
    <n v="3"/>
    <n v="6"/>
    <n v="7"/>
    <n v="88"/>
    <n v="332"/>
    <n v="58"/>
    <n v="5"/>
    <n v="13"/>
    <m/>
    <s v="DR"/>
    <m/>
    <n v="374.9"/>
    <n v="0.15470792211256337"/>
    <n v="6.1547079221125633"/>
    <n v="24"/>
    <m/>
    <m/>
    <m/>
    <x v="2"/>
  </r>
  <r>
    <s v="Exp4"/>
    <x v="388"/>
    <n v="1215"/>
    <x v="2"/>
    <x v="7"/>
    <x v="3"/>
    <x v="30"/>
    <s v="Full_8h"/>
    <x v="0"/>
    <m/>
    <x v="3"/>
    <n v="3"/>
    <n v="6"/>
    <n v="7"/>
    <n v="88"/>
    <n v="310"/>
    <n v="197"/>
    <n v="5"/>
    <n v="11"/>
    <m/>
    <s v="DR"/>
    <m/>
    <n v="374.9"/>
    <n v="0.52547345958922387"/>
    <n v="6.5254734595892234"/>
    <n v="22"/>
    <m/>
    <m/>
    <m/>
    <x v="2"/>
  </r>
  <r>
    <s v="Exp4"/>
    <x v="388"/>
    <n v="1215"/>
    <x v="2"/>
    <x v="7"/>
    <x v="3"/>
    <x v="30"/>
    <s v="Full_8h"/>
    <x v="0"/>
    <m/>
    <x v="4"/>
    <n v="2"/>
    <n v="6"/>
    <n v="7"/>
    <n v="96"/>
    <n v="359"/>
    <n v="80"/>
    <n v="5"/>
    <n v="12"/>
    <m/>
    <s v="DR"/>
    <m/>
    <n v="374.9"/>
    <n v="0.21339023739663912"/>
    <n v="6.2133902373966388"/>
    <n v="23"/>
    <m/>
    <m/>
    <m/>
    <x v="2"/>
  </r>
  <r>
    <s v="Exp4"/>
    <x v="389"/>
    <n v="1165"/>
    <x v="2"/>
    <x v="7"/>
    <x v="3"/>
    <x v="31"/>
    <s v="Full_8h"/>
    <x v="0"/>
    <n v="1165"/>
    <x v="1"/>
    <n v="3"/>
    <n v="6"/>
    <n v="7"/>
    <n v="105"/>
    <m/>
    <n v="317"/>
    <n v="4"/>
    <n v="16"/>
    <m/>
    <s v="DR"/>
    <m/>
    <n v="374.9"/>
    <n v="0.84555881568418245"/>
    <n v="6.845558815684182"/>
    <n v="26"/>
    <m/>
    <m/>
    <m/>
    <x v="2"/>
  </r>
  <r>
    <s v="Exp4"/>
    <x v="389"/>
    <n v="1165"/>
    <x v="2"/>
    <x v="7"/>
    <x v="3"/>
    <x v="31"/>
    <s v="Full_8h"/>
    <x v="0"/>
    <m/>
    <x v="2"/>
    <n v="2"/>
    <n v="6"/>
    <n v="7"/>
    <n v="100"/>
    <n v="341"/>
    <n v="364"/>
    <n v="4"/>
    <n v="15"/>
    <m/>
    <s v="DR"/>
    <m/>
    <n v="374.9"/>
    <n v="0.97092558015470798"/>
    <n v="6.9709255801547076"/>
    <n v="25"/>
    <m/>
    <m/>
    <m/>
    <x v="2"/>
  </r>
  <r>
    <s v="Exp4"/>
    <x v="389"/>
    <n v="1165"/>
    <x v="2"/>
    <x v="7"/>
    <x v="3"/>
    <x v="31"/>
    <s v="Full_8h"/>
    <x v="0"/>
    <m/>
    <x v="3"/>
    <n v="3"/>
    <n v="6"/>
    <n v="7"/>
    <n v="105"/>
    <n v="371"/>
    <n v="347"/>
    <n v="5"/>
    <n v="15"/>
    <m/>
    <s v="DR"/>
    <m/>
    <n v="374.9"/>
    <n v="0.92558015470792221"/>
    <n v="6.9255801547079221"/>
    <n v="26"/>
    <m/>
    <m/>
    <m/>
    <x v="2"/>
  </r>
  <r>
    <s v="Exp4"/>
    <x v="389"/>
    <n v="1165"/>
    <x v="2"/>
    <x v="7"/>
    <x v="3"/>
    <x v="31"/>
    <s v="Full_8h"/>
    <x v="0"/>
    <m/>
    <x v="4"/>
    <n v="4"/>
    <n v="7"/>
    <n v="8"/>
    <n v="105"/>
    <n v="365"/>
    <n v="336"/>
    <n v="5"/>
    <n v="15"/>
    <m/>
    <s v="DR"/>
    <m/>
    <n v="324.89999999999998"/>
    <n v="1.0341643582640814"/>
    <n v="8.034164358264082"/>
    <n v="27"/>
    <m/>
    <m/>
    <m/>
    <x v="2"/>
  </r>
  <r>
    <s v="Exp4"/>
    <x v="390"/>
    <n v="1172"/>
    <x v="2"/>
    <x v="7"/>
    <x v="3"/>
    <x v="31"/>
    <s v="Full_8h"/>
    <x v="0"/>
    <n v="1172"/>
    <x v="1"/>
    <n v="5"/>
    <n v="7"/>
    <n v="8"/>
    <n v="71"/>
    <m/>
    <n v="47"/>
    <n v="5"/>
    <n v="14"/>
    <m/>
    <s v="DR"/>
    <m/>
    <n v="324.89999999999998"/>
    <n v="0.14465989535241613"/>
    <n v="7.1446598953524161"/>
    <n v="26"/>
    <m/>
    <m/>
    <m/>
    <x v="2"/>
  </r>
  <r>
    <s v="Exp4"/>
    <x v="390"/>
    <n v="1172"/>
    <x v="2"/>
    <x v="7"/>
    <x v="3"/>
    <x v="31"/>
    <s v="Full_8h"/>
    <x v="0"/>
    <m/>
    <x v="2"/>
    <n v="3"/>
    <n v="7"/>
    <n v="8"/>
    <n v="79"/>
    <n v="293"/>
    <n v="57"/>
    <n v="5"/>
    <n v="14"/>
    <m/>
    <s v="DR"/>
    <m/>
    <n v="324.89999999999998"/>
    <n v="0.17543859649122809"/>
    <n v="7.1754385964912277"/>
    <n v="26"/>
    <m/>
    <m/>
    <m/>
    <x v="2"/>
  </r>
  <r>
    <s v="Exp4"/>
    <x v="390"/>
    <n v="1172"/>
    <x v="2"/>
    <x v="7"/>
    <x v="3"/>
    <x v="31"/>
    <s v="Full_8h"/>
    <x v="0"/>
    <m/>
    <x v="3"/>
    <n v="2"/>
    <n v="6"/>
    <n v="7"/>
    <n v="91"/>
    <n v="302"/>
    <n v="317"/>
    <n v="5"/>
    <n v="15"/>
    <m/>
    <s v="DR"/>
    <m/>
    <n v="374.9"/>
    <n v="0.84555881568418245"/>
    <n v="6.845558815684182"/>
    <n v="26"/>
    <m/>
    <m/>
    <m/>
    <x v="2"/>
  </r>
  <r>
    <s v="Exp4"/>
    <x v="390"/>
    <n v="1172"/>
    <x v="2"/>
    <x v="7"/>
    <x v="3"/>
    <x v="31"/>
    <s v="Full_8h"/>
    <x v="0"/>
    <m/>
    <x v="4"/>
    <n v="5"/>
    <n v="7"/>
    <n v="8"/>
    <n v="100"/>
    <n v="334"/>
    <n v="90"/>
    <n v="5"/>
    <n v="17"/>
    <m/>
    <s v="DR"/>
    <m/>
    <n v="324.89999999999998"/>
    <n v="0.2770083102493075"/>
    <n v="7.2770083102493075"/>
    <n v="29"/>
    <m/>
    <m/>
    <m/>
    <x v="2"/>
  </r>
  <r>
    <s v="Exp4"/>
    <x v="391"/>
    <n v="1177"/>
    <x v="2"/>
    <x v="7"/>
    <x v="3"/>
    <x v="31"/>
    <s v="Full_8h"/>
    <x v="0"/>
    <n v="1177"/>
    <x v="1"/>
    <n v="2"/>
    <n v="6"/>
    <n v="7"/>
    <n v="105"/>
    <m/>
    <n v="327"/>
    <n v="5"/>
    <n v="15"/>
    <m/>
    <s v="DR"/>
    <m/>
    <n v="374.9"/>
    <n v="0.87223259535876241"/>
    <n v="6.8722325953587626"/>
    <n v="26"/>
    <m/>
    <m/>
    <m/>
    <x v="2"/>
  </r>
  <r>
    <s v="Exp4"/>
    <x v="391"/>
    <n v="1177"/>
    <x v="2"/>
    <x v="7"/>
    <x v="3"/>
    <x v="31"/>
    <s v="Full_8h"/>
    <x v="0"/>
    <m/>
    <x v="2"/>
    <n v="3"/>
    <n v="7"/>
    <n v="8"/>
    <n v="107"/>
    <n v="388"/>
    <n v="299"/>
    <n v="4"/>
    <n v="14"/>
    <m/>
    <s v="DR"/>
    <m/>
    <n v="324.89999999999998"/>
    <n v="0.92028316405047716"/>
    <n v="7.9202831640504776"/>
    <n v="25"/>
    <m/>
    <m/>
    <m/>
    <x v="2"/>
  </r>
  <r>
    <s v="Exp4"/>
    <x v="391"/>
    <n v="1177"/>
    <x v="2"/>
    <x v="7"/>
    <x v="3"/>
    <x v="31"/>
    <s v="Full_8h"/>
    <x v="0"/>
    <m/>
    <x v="3"/>
    <n v="3"/>
    <n v="6"/>
    <n v="7"/>
    <n v="114"/>
    <n v="383"/>
    <n v="382"/>
    <n v="5"/>
    <n v="15"/>
    <m/>
    <s v="DR"/>
    <m/>
    <n v="374.9"/>
    <n v="1.0189383835689518"/>
    <n v="7.0189383835689521"/>
    <n v="26"/>
    <m/>
    <m/>
    <m/>
    <x v="2"/>
  </r>
  <r>
    <s v="Exp4"/>
    <x v="391"/>
    <n v="1177"/>
    <x v="2"/>
    <x v="7"/>
    <x v="3"/>
    <x v="31"/>
    <s v="Full_8h"/>
    <x v="0"/>
    <m/>
    <x v="4"/>
    <n v="3"/>
    <n v="6"/>
    <n v="7"/>
    <n v="105"/>
    <n v="350"/>
    <n v="372"/>
    <n v="5"/>
    <n v="14"/>
    <m/>
    <s v="DR"/>
    <m/>
    <n v="374.9"/>
    <n v="0.99226460389437188"/>
    <n v="6.9922646038943714"/>
    <n v="25"/>
    <m/>
    <m/>
    <m/>
    <x v="2"/>
  </r>
  <r>
    <s v="Exp4"/>
    <x v="392"/>
    <n v="1166"/>
    <x v="2"/>
    <x v="7"/>
    <x v="3"/>
    <x v="32"/>
    <s v="Full_8h"/>
    <x v="0"/>
    <n v="1166"/>
    <x v="1"/>
    <n v="2"/>
    <n v="7"/>
    <n v="8"/>
    <n v="114"/>
    <m/>
    <n v="268"/>
    <n v="4"/>
    <n v="16"/>
    <n v="9"/>
    <s v="TS"/>
    <n v="1"/>
    <n v="324.89999999999998"/>
    <n v="0.82486919052016006"/>
    <n v="7.8248691905201602"/>
    <n v="27"/>
    <m/>
    <m/>
    <m/>
    <x v="2"/>
  </r>
  <r>
    <s v="Exp4"/>
    <x v="392"/>
    <n v="1166"/>
    <x v="2"/>
    <x v="7"/>
    <x v="3"/>
    <x v="32"/>
    <s v="Full_8h"/>
    <x v="0"/>
    <m/>
    <x v="2"/>
    <n v="5"/>
    <n v="7"/>
    <n v="9"/>
    <n v="115"/>
    <n v="383"/>
    <n v="313"/>
    <n v="4"/>
    <n v="17"/>
    <n v="9"/>
    <s v="TS"/>
    <n v="1"/>
    <n v="324.89999999999998"/>
    <n v="0.96337334564481381"/>
    <n v="7.9633733456448139"/>
    <n v="28"/>
    <m/>
    <m/>
    <m/>
    <x v="2"/>
  </r>
  <r>
    <s v="Exp4"/>
    <x v="392"/>
    <n v="1166"/>
    <x v="2"/>
    <x v="7"/>
    <x v="3"/>
    <x v="32"/>
    <s v="Full_8h"/>
    <x v="0"/>
    <m/>
    <x v="3"/>
    <n v="3"/>
    <n v="7"/>
    <n v="9"/>
    <n v="122"/>
    <n v="413"/>
    <n v="350"/>
    <n v="4"/>
    <n v="17"/>
    <n v="12"/>
    <s v="TS"/>
    <n v="1"/>
    <n v="324.89999999999998"/>
    <n v="1.0772545398584181"/>
    <n v="8.0772545398584175"/>
    <n v="28"/>
    <m/>
    <m/>
    <m/>
    <x v="2"/>
  </r>
  <r>
    <s v="Exp4"/>
    <x v="392"/>
    <n v="1166"/>
    <x v="2"/>
    <x v="7"/>
    <x v="3"/>
    <x v="32"/>
    <s v="Full_8h"/>
    <x v="0"/>
    <m/>
    <x v="4"/>
    <n v="2"/>
    <n v="8"/>
    <n v="9"/>
    <n v="130"/>
    <n v="355"/>
    <n v="89"/>
    <n v="3"/>
    <n v="17"/>
    <n v="10"/>
    <s v="TS"/>
    <n v="1"/>
    <n v="324.89999999999998"/>
    <n v="0.27393044013542628"/>
    <n v="8.2739304401354268"/>
    <n v="28"/>
    <m/>
    <m/>
    <m/>
    <x v="2"/>
  </r>
  <r>
    <s v="Exp4"/>
    <x v="393"/>
    <n v="1178"/>
    <x v="2"/>
    <x v="7"/>
    <x v="3"/>
    <x v="32"/>
    <s v="Full_8h"/>
    <x v="0"/>
    <n v="1178"/>
    <x v="1"/>
    <n v="1"/>
    <n v="9"/>
    <n v="10"/>
    <n v="122"/>
    <m/>
    <n v="106"/>
    <n v="2"/>
    <n v="18"/>
    <n v="42"/>
    <s v="TS"/>
    <n v="3"/>
    <n v="324.89999999999998"/>
    <n v="0.32625423207140664"/>
    <n v="9.3262542320714061"/>
    <n v="29"/>
    <m/>
    <m/>
    <m/>
    <x v="2"/>
  </r>
  <r>
    <s v="Exp4"/>
    <x v="393"/>
    <n v="1178"/>
    <x v="2"/>
    <x v="7"/>
    <x v="3"/>
    <x v="32"/>
    <s v="Full_8h"/>
    <x v="0"/>
    <m/>
    <x v="2"/>
    <n v="3"/>
    <n v="7"/>
    <n v="8"/>
    <n v="130"/>
    <n v="405"/>
    <n v="333"/>
    <n v="4"/>
    <n v="16"/>
    <n v="11"/>
    <s v="TS"/>
    <n v="1"/>
    <n v="324.89999999999998"/>
    <n v="1.0249307479224377"/>
    <n v="8.0249307479224381"/>
    <n v="27"/>
    <m/>
    <m/>
    <m/>
    <x v="2"/>
  </r>
  <r>
    <s v="Exp4"/>
    <x v="393"/>
    <n v="1178"/>
    <x v="2"/>
    <x v="7"/>
    <x v="3"/>
    <x v="32"/>
    <s v="Full_8h"/>
    <x v="0"/>
    <m/>
    <x v="3"/>
    <n v="3"/>
    <n v="7"/>
    <n v="9"/>
    <n v="115"/>
    <n v="412"/>
    <n v="342"/>
    <n v="4"/>
    <n v="15"/>
    <n v="8"/>
    <s v="TS"/>
    <n v="1"/>
    <n v="324.89999999999998"/>
    <n v="1.0526315789473686"/>
    <n v="8.0526315789473681"/>
    <n v="26"/>
    <m/>
    <m/>
    <m/>
    <x v="2"/>
  </r>
  <r>
    <s v="Exp4"/>
    <x v="393"/>
    <n v="1178"/>
    <x v="2"/>
    <x v="7"/>
    <x v="3"/>
    <x v="32"/>
    <s v="Full_8h"/>
    <x v="0"/>
    <m/>
    <x v="4"/>
    <n v="2"/>
    <n v="6"/>
    <n v="7"/>
    <n v="140"/>
    <n v="398"/>
    <n v="164"/>
    <n v="4"/>
    <n v="15"/>
    <m/>
    <s v="TS"/>
    <m/>
    <n v="374.9"/>
    <n v="0.43744998666311019"/>
    <n v="6.4374499866631103"/>
    <n v="25"/>
    <m/>
    <m/>
    <m/>
    <x v="2"/>
  </r>
  <r>
    <s v="Exp4"/>
    <x v="394"/>
    <n v="1187"/>
    <x v="2"/>
    <x v="7"/>
    <x v="3"/>
    <x v="32"/>
    <s v="Full_8h"/>
    <x v="0"/>
    <n v="1187"/>
    <x v="1"/>
    <n v="5"/>
    <n v="7"/>
    <n v="8"/>
    <n v="117"/>
    <m/>
    <n v="82"/>
    <n v="4"/>
    <n v="15"/>
    <m/>
    <s v="DR"/>
    <m/>
    <n v="324.89999999999998"/>
    <n v="0.25238534933825796"/>
    <n v="7.2523853493382582"/>
    <n v="26"/>
    <m/>
    <m/>
    <m/>
    <x v="2"/>
  </r>
  <r>
    <s v="Exp4"/>
    <x v="394"/>
    <n v="1187"/>
    <x v="2"/>
    <x v="7"/>
    <x v="3"/>
    <x v="32"/>
    <s v="Full_8h"/>
    <x v="0"/>
    <m/>
    <x v="2"/>
    <n v="3"/>
    <n v="8"/>
    <n v="9"/>
    <n v="120"/>
    <n v="400"/>
    <n v="280"/>
    <n v="3"/>
    <n v="17"/>
    <n v="8"/>
    <s v="TS"/>
    <n v="1"/>
    <n v="324.89999999999998"/>
    <n v="0.86180363188673448"/>
    <n v="8.861803631886735"/>
    <n v="28"/>
    <m/>
    <m/>
    <m/>
    <x v="2"/>
  </r>
  <r>
    <s v="Exp4"/>
    <x v="394"/>
    <n v="1187"/>
    <x v="2"/>
    <x v="7"/>
    <x v="3"/>
    <x v="32"/>
    <s v="Full_8h"/>
    <x v="0"/>
    <m/>
    <x v="3"/>
    <n v="4"/>
    <n v="7"/>
    <n v="8"/>
    <n v="118"/>
    <n v="398"/>
    <n v="298"/>
    <n v="3"/>
    <n v="16"/>
    <n v="9"/>
    <s v="TS"/>
    <n v="1"/>
    <n v="324.89999999999998"/>
    <n v="0.91720529393659589"/>
    <n v="7.917205293936596"/>
    <n v="26"/>
    <m/>
    <m/>
    <m/>
    <x v="2"/>
  </r>
  <r>
    <s v="Exp4"/>
    <x v="394"/>
    <n v="1187"/>
    <x v="2"/>
    <x v="7"/>
    <x v="3"/>
    <x v="32"/>
    <s v="Full_8h"/>
    <x v="0"/>
    <m/>
    <x v="4"/>
    <n v="4"/>
    <n v="8"/>
    <n v="9"/>
    <n v="113"/>
    <n v="330"/>
    <n v="59"/>
    <n v="4"/>
    <n v="16"/>
    <n v="7"/>
    <s v="TS"/>
    <n v="1"/>
    <n v="324.89999999999998"/>
    <n v="0.18159433671899047"/>
    <n v="8.1815943367189909"/>
    <n v="28"/>
    <m/>
    <m/>
    <m/>
    <x v="2"/>
  </r>
  <r>
    <s v="Exp4"/>
    <x v="395"/>
    <n v="1167"/>
    <x v="2"/>
    <x v="7"/>
    <x v="3"/>
    <x v="36"/>
    <s v="Full_8h"/>
    <x v="0"/>
    <s v="Batten W1167"/>
    <x v="1"/>
    <m/>
    <n v="12"/>
    <m/>
    <n v="345"/>
    <m/>
    <m/>
    <m/>
    <m/>
    <m/>
    <m/>
    <n v="5"/>
    <n v="324.89999999999998"/>
    <n v="0"/>
    <n v="12"/>
    <s v=""/>
    <m/>
    <m/>
    <m/>
    <x v="1"/>
  </r>
  <r>
    <s v="Exp4"/>
    <x v="395"/>
    <n v="1167"/>
    <x v="2"/>
    <x v="7"/>
    <x v="3"/>
    <x v="36"/>
    <s v="Full_8h"/>
    <x v="0"/>
    <m/>
    <x v="2"/>
    <m/>
    <n v="11"/>
    <m/>
    <n v="370"/>
    <m/>
    <m/>
    <m/>
    <m/>
    <m/>
    <m/>
    <n v="5"/>
    <n v="324.89999999999998"/>
    <n v="0"/>
    <n v="11"/>
    <s v=""/>
    <m/>
    <m/>
    <m/>
    <x v="1"/>
  </r>
  <r>
    <s v="Exp4"/>
    <x v="395"/>
    <n v="1167"/>
    <x v="2"/>
    <x v="7"/>
    <x v="3"/>
    <x v="36"/>
    <s v="Full_8h"/>
    <x v="0"/>
    <m/>
    <x v="3"/>
    <m/>
    <n v="13"/>
    <m/>
    <n v="315"/>
    <m/>
    <m/>
    <m/>
    <m/>
    <m/>
    <m/>
    <n v="4"/>
    <n v="324.89999999999998"/>
    <n v="0"/>
    <n v="13"/>
    <s v=""/>
    <m/>
    <m/>
    <m/>
    <x v="1"/>
  </r>
  <r>
    <s v="Exp4"/>
    <x v="395"/>
    <n v="1167"/>
    <x v="2"/>
    <x v="7"/>
    <x v="3"/>
    <x v="36"/>
    <s v="Full_8h"/>
    <x v="0"/>
    <m/>
    <x v="4"/>
    <m/>
    <n v="12"/>
    <m/>
    <n v="395"/>
    <m/>
    <m/>
    <m/>
    <m/>
    <m/>
    <m/>
    <n v="4"/>
    <n v="324.89999999999998"/>
    <n v="0"/>
    <n v="12"/>
    <s v=""/>
    <m/>
    <m/>
    <m/>
    <x v="1"/>
  </r>
  <r>
    <s v="Exp4"/>
    <x v="396"/>
    <n v="1169"/>
    <x v="2"/>
    <x v="7"/>
    <x v="3"/>
    <x v="36"/>
    <s v="Full_8h"/>
    <x v="0"/>
    <s v="Batten W1169"/>
    <x v="1"/>
    <m/>
    <n v="12"/>
    <m/>
    <n v="333"/>
    <m/>
    <m/>
    <m/>
    <m/>
    <m/>
    <m/>
    <n v="4"/>
    <n v="324.89999999999998"/>
    <n v="0"/>
    <n v="12"/>
    <s v=""/>
    <m/>
    <m/>
    <m/>
    <x v="1"/>
  </r>
  <r>
    <s v="Exp4"/>
    <x v="396"/>
    <n v="1169"/>
    <x v="2"/>
    <x v="7"/>
    <x v="3"/>
    <x v="36"/>
    <s v="Full_8h"/>
    <x v="0"/>
    <m/>
    <x v="2"/>
    <m/>
    <n v="12"/>
    <m/>
    <n v="350"/>
    <m/>
    <m/>
    <m/>
    <m/>
    <m/>
    <m/>
    <n v="4"/>
    <n v="324.89999999999998"/>
    <n v="0"/>
    <n v="12"/>
    <s v=""/>
    <m/>
    <m/>
    <m/>
    <x v="1"/>
  </r>
  <r>
    <s v="Exp4"/>
    <x v="396"/>
    <n v="1169"/>
    <x v="2"/>
    <x v="7"/>
    <x v="3"/>
    <x v="36"/>
    <s v="Full_8h"/>
    <x v="0"/>
    <m/>
    <x v="3"/>
    <m/>
    <n v="12"/>
    <m/>
    <n v="350"/>
    <m/>
    <m/>
    <m/>
    <m/>
    <m/>
    <m/>
    <n v="4"/>
    <n v="324.89999999999998"/>
    <n v="0"/>
    <n v="12"/>
    <s v=""/>
    <m/>
    <m/>
    <m/>
    <x v="1"/>
  </r>
  <r>
    <s v="Exp4"/>
    <x v="396"/>
    <n v="1169"/>
    <x v="2"/>
    <x v="7"/>
    <x v="3"/>
    <x v="36"/>
    <s v="Full_8h"/>
    <x v="0"/>
    <m/>
    <x v="4"/>
    <m/>
    <n v="11"/>
    <m/>
    <n v="350"/>
    <m/>
    <m/>
    <m/>
    <m/>
    <m/>
    <m/>
    <n v="3"/>
    <n v="324.89999999999998"/>
    <n v="0"/>
    <n v="11"/>
    <s v=""/>
    <m/>
    <m/>
    <m/>
    <x v="1"/>
  </r>
  <r>
    <s v="Exp4"/>
    <x v="397"/>
    <n v="1191"/>
    <x v="2"/>
    <x v="7"/>
    <x v="3"/>
    <x v="36"/>
    <s v="Full_8h"/>
    <x v="0"/>
    <s v="Batten W1191"/>
    <x v="1"/>
    <m/>
    <n v="12"/>
    <m/>
    <n v="450"/>
    <m/>
    <m/>
    <m/>
    <n v="17"/>
    <m/>
    <m/>
    <n v="4"/>
    <n v="324.89999999999998"/>
    <n v="0"/>
    <n v="12"/>
    <n v="29"/>
    <m/>
    <m/>
    <m/>
    <x v="1"/>
  </r>
  <r>
    <s v="Exp4"/>
    <x v="397"/>
    <n v="1191"/>
    <x v="2"/>
    <x v="7"/>
    <x v="3"/>
    <x v="36"/>
    <s v="Full_8h"/>
    <x v="0"/>
    <m/>
    <x v="2"/>
    <m/>
    <n v="12"/>
    <m/>
    <n v="337"/>
    <m/>
    <m/>
    <m/>
    <m/>
    <m/>
    <m/>
    <n v="5"/>
    <n v="324.89999999999998"/>
    <n v="0"/>
    <n v="12"/>
    <s v=""/>
    <m/>
    <m/>
    <m/>
    <x v="1"/>
  </r>
  <r>
    <s v="Exp4"/>
    <x v="397"/>
    <n v="1191"/>
    <x v="2"/>
    <x v="7"/>
    <x v="3"/>
    <x v="36"/>
    <s v="Full_8h"/>
    <x v="0"/>
    <m/>
    <x v="3"/>
    <m/>
    <n v="11"/>
    <m/>
    <n v="350"/>
    <m/>
    <m/>
    <m/>
    <m/>
    <m/>
    <m/>
    <n v="4"/>
    <n v="324.89999999999998"/>
    <n v="0"/>
    <n v="11"/>
    <s v=""/>
    <m/>
    <m/>
    <m/>
    <x v="1"/>
  </r>
  <r>
    <s v="Exp4"/>
    <x v="397"/>
    <n v="1191"/>
    <x v="2"/>
    <x v="7"/>
    <x v="3"/>
    <x v="36"/>
    <s v="Full_8h"/>
    <x v="0"/>
    <m/>
    <x v="4"/>
    <m/>
    <n v="12"/>
    <m/>
    <n v="315"/>
    <m/>
    <m/>
    <m/>
    <m/>
    <m/>
    <m/>
    <n v="4"/>
    <n v="324.89999999999998"/>
    <n v="0"/>
    <n v="12"/>
    <s v=""/>
    <m/>
    <m/>
    <m/>
    <x v="1"/>
  </r>
  <r>
    <s v="Exp4"/>
    <x v="398"/>
    <n v="1192"/>
    <x v="2"/>
    <x v="7"/>
    <x v="3"/>
    <x v="36"/>
    <s v="Full_8h"/>
    <x v="0"/>
    <s v="Batten W1192"/>
    <x v="1"/>
    <m/>
    <n v="12"/>
    <m/>
    <n v="285"/>
    <m/>
    <m/>
    <m/>
    <m/>
    <m/>
    <m/>
    <n v="4"/>
    <n v="324.89999999999998"/>
    <n v="0"/>
    <n v="12"/>
    <s v=""/>
    <m/>
    <m/>
    <m/>
    <x v="1"/>
  </r>
  <r>
    <s v="Exp4"/>
    <x v="398"/>
    <n v="1192"/>
    <x v="2"/>
    <x v="7"/>
    <x v="3"/>
    <x v="36"/>
    <s v="Full_8h"/>
    <x v="0"/>
    <m/>
    <x v="2"/>
    <m/>
    <n v="12"/>
    <m/>
    <n v="270"/>
    <m/>
    <m/>
    <m/>
    <m/>
    <m/>
    <m/>
    <n v="4"/>
    <n v="324.89999999999998"/>
    <n v="0"/>
    <n v="12"/>
    <s v=""/>
    <m/>
    <m/>
    <m/>
    <x v="1"/>
  </r>
  <r>
    <s v="Exp4"/>
    <x v="398"/>
    <n v="1192"/>
    <x v="2"/>
    <x v="7"/>
    <x v="3"/>
    <x v="36"/>
    <s v="Full_8h"/>
    <x v="0"/>
    <m/>
    <x v="3"/>
    <m/>
    <n v="12"/>
    <m/>
    <n v="270"/>
    <m/>
    <m/>
    <m/>
    <m/>
    <m/>
    <m/>
    <n v="4"/>
    <n v="324.89999999999998"/>
    <n v="0"/>
    <n v="12"/>
    <s v=""/>
    <m/>
    <m/>
    <m/>
    <x v="1"/>
  </r>
  <r>
    <s v="Exp4"/>
    <x v="398"/>
    <n v="1192"/>
    <x v="2"/>
    <x v="7"/>
    <x v="3"/>
    <x v="36"/>
    <s v="Full_8h"/>
    <x v="0"/>
    <m/>
    <x v="4"/>
    <m/>
    <n v="11"/>
    <m/>
    <n v="277"/>
    <m/>
    <m/>
    <m/>
    <m/>
    <m/>
    <m/>
    <n v="4"/>
    <n v="324.89999999999998"/>
    <n v="0"/>
    <n v="11"/>
    <s v=""/>
    <m/>
    <m/>
    <m/>
    <x v="1"/>
  </r>
  <r>
    <s v="Exp4"/>
    <x v="399"/>
    <n v="1195"/>
    <x v="2"/>
    <x v="7"/>
    <x v="3"/>
    <x v="36"/>
    <s v="Full_8h"/>
    <x v="0"/>
    <s v="Batten W1195"/>
    <x v="1"/>
    <m/>
    <n v="12"/>
    <m/>
    <n v="330"/>
    <m/>
    <m/>
    <m/>
    <m/>
    <m/>
    <m/>
    <n v="4"/>
    <n v="324.89999999999998"/>
    <n v="0"/>
    <n v="12"/>
    <s v=""/>
    <m/>
    <m/>
    <m/>
    <x v="1"/>
  </r>
  <r>
    <s v="Exp4"/>
    <x v="399"/>
    <n v="1195"/>
    <x v="2"/>
    <x v="7"/>
    <x v="3"/>
    <x v="36"/>
    <s v="Full_8h"/>
    <x v="0"/>
    <m/>
    <x v="2"/>
    <m/>
    <n v="12"/>
    <m/>
    <n v="355"/>
    <m/>
    <m/>
    <m/>
    <m/>
    <m/>
    <m/>
    <n v="4"/>
    <n v="324.89999999999998"/>
    <n v="0"/>
    <n v="12"/>
    <s v=""/>
    <m/>
    <m/>
    <m/>
    <x v="1"/>
  </r>
  <r>
    <s v="Exp4"/>
    <x v="399"/>
    <n v="1195"/>
    <x v="2"/>
    <x v="7"/>
    <x v="3"/>
    <x v="36"/>
    <s v="Full_8h"/>
    <x v="0"/>
    <m/>
    <x v="3"/>
    <m/>
    <n v="12"/>
    <m/>
    <n v="338"/>
    <m/>
    <m/>
    <m/>
    <m/>
    <m/>
    <m/>
    <n v="5"/>
    <n v="324.89999999999998"/>
    <n v="0"/>
    <n v="12"/>
    <s v=""/>
    <m/>
    <m/>
    <m/>
    <x v="1"/>
  </r>
  <r>
    <s v="Exp4"/>
    <x v="399"/>
    <n v="1195"/>
    <x v="2"/>
    <x v="7"/>
    <x v="3"/>
    <x v="36"/>
    <s v="Full_8h"/>
    <x v="0"/>
    <m/>
    <x v="4"/>
    <m/>
    <n v="12"/>
    <m/>
    <n v="315"/>
    <m/>
    <m/>
    <m/>
    <m/>
    <m/>
    <m/>
    <n v="5"/>
    <n v="324.89999999999998"/>
    <n v="0"/>
    <n v="12"/>
    <s v=""/>
    <m/>
    <m/>
    <m/>
    <x v="1"/>
  </r>
  <r>
    <s v="Exp4"/>
    <x v="400"/>
    <n v="1198"/>
    <x v="2"/>
    <x v="7"/>
    <x v="3"/>
    <x v="36"/>
    <s v="Full_8h"/>
    <x v="0"/>
    <s v="Batten W1198"/>
    <x v="1"/>
    <m/>
    <n v="12"/>
    <m/>
    <n v="355"/>
    <m/>
    <m/>
    <m/>
    <m/>
    <m/>
    <m/>
    <n v="4"/>
    <n v="324.89999999999998"/>
    <n v="0"/>
    <n v="12"/>
    <s v=""/>
    <m/>
    <m/>
    <m/>
    <x v="1"/>
  </r>
  <r>
    <s v="Exp4"/>
    <x v="400"/>
    <n v="1198"/>
    <x v="2"/>
    <x v="7"/>
    <x v="3"/>
    <x v="36"/>
    <s v="Full_8h"/>
    <x v="0"/>
    <m/>
    <x v="2"/>
    <m/>
    <n v="12"/>
    <m/>
    <n v="316"/>
    <m/>
    <m/>
    <m/>
    <m/>
    <m/>
    <m/>
    <n v="4"/>
    <n v="324.89999999999998"/>
    <n v="0"/>
    <n v="12"/>
    <s v=""/>
    <m/>
    <m/>
    <m/>
    <x v="1"/>
  </r>
  <r>
    <s v="Exp4"/>
    <x v="400"/>
    <n v="1198"/>
    <x v="2"/>
    <x v="7"/>
    <x v="3"/>
    <x v="36"/>
    <s v="Full_8h"/>
    <x v="0"/>
    <m/>
    <x v="3"/>
    <m/>
    <n v="13"/>
    <m/>
    <n v="323"/>
    <m/>
    <m/>
    <m/>
    <m/>
    <m/>
    <m/>
    <n v="4"/>
    <n v="324.89999999999998"/>
    <n v="0"/>
    <n v="13"/>
    <s v=""/>
    <m/>
    <m/>
    <m/>
    <x v="1"/>
  </r>
  <r>
    <s v="Exp4"/>
    <x v="400"/>
    <n v="1198"/>
    <x v="2"/>
    <x v="7"/>
    <x v="3"/>
    <x v="36"/>
    <s v="Full_8h"/>
    <x v="0"/>
    <m/>
    <x v="4"/>
    <m/>
    <n v="12"/>
    <m/>
    <n v="370"/>
    <m/>
    <m/>
    <m/>
    <m/>
    <m/>
    <m/>
    <n v="5"/>
    <n v="324.89999999999998"/>
    <n v="0"/>
    <n v="12"/>
    <s v=""/>
    <m/>
    <m/>
    <m/>
    <x v="1"/>
  </r>
  <r>
    <s v="Exp4"/>
    <x v="401"/>
    <n v="1199"/>
    <x v="2"/>
    <x v="7"/>
    <x v="3"/>
    <x v="36"/>
    <s v="Full_8h"/>
    <x v="0"/>
    <s v="Batten W1199"/>
    <x v="1"/>
    <m/>
    <n v="12"/>
    <m/>
    <n v="395"/>
    <m/>
    <m/>
    <m/>
    <m/>
    <m/>
    <m/>
    <n v="4"/>
    <n v="324.89999999999998"/>
    <n v="0"/>
    <n v="12"/>
    <s v=""/>
    <m/>
    <m/>
    <m/>
    <x v="1"/>
  </r>
  <r>
    <s v="Exp4"/>
    <x v="401"/>
    <n v="1199"/>
    <x v="2"/>
    <x v="7"/>
    <x v="3"/>
    <x v="36"/>
    <s v="Full_8h"/>
    <x v="0"/>
    <m/>
    <x v="2"/>
    <m/>
    <n v="12"/>
    <m/>
    <n v="355"/>
    <m/>
    <m/>
    <m/>
    <m/>
    <m/>
    <m/>
    <n v="4"/>
    <n v="324.89999999999998"/>
    <n v="0"/>
    <n v="12"/>
    <s v=""/>
    <m/>
    <m/>
    <m/>
    <x v="1"/>
  </r>
  <r>
    <s v="Exp4"/>
    <x v="401"/>
    <n v="1199"/>
    <x v="2"/>
    <x v="7"/>
    <x v="3"/>
    <x v="36"/>
    <s v="Full_8h"/>
    <x v="0"/>
    <m/>
    <x v="3"/>
    <m/>
    <n v="12"/>
    <m/>
    <n v="325"/>
    <m/>
    <m/>
    <m/>
    <m/>
    <m/>
    <m/>
    <n v="4"/>
    <n v="324.89999999999998"/>
    <n v="0"/>
    <n v="12"/>
    <s v=""/>
    <m/>
    <m/>
    <m/>
    <x v="1"/>
  </r>
  <r>
    <s v="Exp4"/>
    <x v="401"/>
    <n v="1199"/>
    <x v="2"/>
    <x v="7"/>
    <x v="3"/>
    <x v="36"/>
    <s v="Full_8h"/>
    <x v="0"/>
    <m/>
    <x v="4"/>
    <m/>
    <n v="12"/>
    <m/>
    <n v="355"/>
    <m/>
    <m/>
    <m/>
    <m/>
    <m/>
    <m/>
    <n v="4"/>
    <n v="324.89999999999998"/>
    <n v="0"/>
    <n v="12"/>
    <s v=""/>
    <m/>
    <m/>
    <m/>
    <x v="1"/>
  </r>
  <r>
    <s v="Exp4"/>
    <x v="402"/>
    <n v="1202"/>
    <x v="2"/>
    <x v="7"/>
    <x v="3"/>
    <x v="36"/>
    <s v="Full_8h"/>
    <x v="0"/>
    <s v="Batten W1202"/>
    <x v="1"/>
    <m/>
    <n v="13"/>
    <m/>
    <n v="295"/>
    <m/>
    <m/>
    <m/>
    <m/>
    <m/>
    <m/>
    <n v="4"/>
    <n v="324.89999999999998"/>
    <n v="0"/>
    <n v="13"/>
    <s v=""/>
    <m/>
    <m/>
    <m/>
    <x v="1"/>
  </r>
  <r>
    <s v="Exp4"/>
    <x v="402"/>
    <n v="1202"/>
    <x v="2"/>
    <x v="7"/>
    <x v="3"/>
    <x v="36"/>
    <s v="Full_8h"/>
    <x v="0"/>
    <m/>
    <x v="2"/>
    <m/>
    <n v="13"/>
    <m/>
    <n v="285"/>
    <m/>
    <m/>
    <m/>
    <m/>
    <m/>
    <m/>
    <n v="3"/>
    <n v="324.89999999999998"/>
    <n v="0"/>
    <n v="13"/>
    <s v=""/>
    <m/>
    <m/>
    <m/>
    <x v="1"/>
  </r>
  <r>
    <s v="Exp4"/>
    <x v="402"/>
    <n v="1202"/>
    <x v="2"/>
    <x v="7"/>
    <x v="3"/>
    <x v="36"/>
    <s v="Full_8h"/>
    <x v="0"/>
    <m/>
    <x v="3"/>
    <m/>
    <n v="12"/>
    <m/>
    <n v="300"/>
    <m/>
    <m/>
    <m/>
    <m/>
    <m/>
    <m/>
    <n v="4"/>
    <n v="324.89999999999998"/>
    <n v="0"/>
    <n v="12"/>
    <s v=""/>
    <m/>
    <m/>
    <m/>
    <x v="1"/>
  </r>
  <r>
    <s v="Exp4"/>
    <x v="402"/>
    <n v="1202"/>
    <x v="2"/>
    <x v="7"/>
    <x v="3"/>
    <x v="36"/>
    <s v="Full_8h"/>
    <x v="0"/>
    <m/>
    <x v="4"/>
    <m/>
    <n v="13"/>
    <m/>
    <n v="330"/>
    <m/>
    <m/>
    <m/>
    <m/>
    <m/>
    <m/>
    <n v="4"/>
    <n v="324.89999999999998"/>
    <n v="0"/>
    <n v="13"/>
    <s v=""/>
    <m/>
    <m/>
    <m/>
    <x v="1"/>
  </r>
  <r>
    <s v="Exp4"/>
    <x v="403"/>
    <n v="1209"/>
    <x v="2"/>
    <x v="7"/>
    <x v="3"/>
    <x v="36"/>
    <s v="Full_8h"/>
    <x v="0"/>
    <s v="Batten W1209"/>
    <x v="1"/>
    <m/>
    <n v="12"/>
    <m/>
    <n v="215"/>
    <m/>
    <m/>
    <m/>
    <m/>
    <m/>
    <m/>
    <n v="3"/>
    <n v="324.89999999999998"/>
    <n v="0"/>
    <n v="12"/>
    <s v=""/>
    <m/>
    <m/>
    <m/>
    <x v="1"/>
  </r>
  <r>
    <s v="Exp4"/>
    <x v="403"/>
    <n v="1209"/>
    <x v="2"/>
    <x v="7"/>
    <x v="3"/>
    <x v="36"/>
    <s v="Full_8h"/>
    <x v="0"/>
    <m/>
    <x v="2"/>
    <m/>
    <n v="12"/>
    <m/>
    <n v="292"/>
    <m/>
    <m/>
    <m/>
    <m/>
    <m/>
    <m/>
    <n v="4"/>
    <n v="324.89999999999998"/>
    <n v="0"/>
    <n v="12"/>
    <s v=""/>
    <m/>
    <m/>
    <m/>
    <x v="1"/>
  </r>
  <r>
    <s v="Exp4"/>
    <x v="403"/>
    <n v="1209"/>
    <x v="2"/>
    <x v="7"/>
    <x v="3"/>
    <x v="36"/>
    <s v="Full_8h"/>
    <x v="0"/>
    <m/>
    <x v="3"/>
    <m/>
    <n v="12"/>
    <m/>
    <n v="258"/>
    <m/>
    <m/>
    <m/>
    <m/>
    <m/>
    <m/>
    <n v="3"/>
    <n v="324.89999999999998"/>
    <n v="0"/>
    <n v="12"/>
    <s v=""/>
    <m/>
    <m/>
    <m/>
    <x v="1"/>
  </r>
  <r>
    <s v="Exp4"/>
    <x v="403"/>
    <n v="1209"/>
    <x v="2"/>
    <x v="7"/>
    <x v="3"/>
    <x v="36"/>
    <s v="Full_8h"/>
    <x v="0"/>
    <m/>
    <x v="4"/>
    <m/>
    <n v="12"/>
    <m/>
    <n v="292"/>
    <m/>
    <m/>
    <m/>
    <m/>
    <m/>
    <m/>
    <n v="3"/>
    <n v="324.89999999999998"/>
    <n v="0"/>
    <n v="12"/>
    <s v=""/>
    <m/>
    <m/>
    <m/>
    <x v="1"/>
  </r>
  <r>
    <s v="Exp4"/>
    <x v="404"/>
    <n v="1210"/>
    <x v="2"/>
    <x v="7"/>
    <x v="3"/>
    <x v="36"/>
    <s v="Full_8h"/>
    <x v="0"/>
    <s v="Batten W1210"/>
    <x v="1"/>
    <m/>
    <n v="12"/>
    <m/>
    <n v="315"/>
    <m/>
    <m/>
    <m/>
    <m/>
    <m/>
    <m/>
    <n v="4"/>
    <n v="324.89999999999998"/>
    <n v="0"/>
    <n v="12"/>
    <s v=""/>
    <m/>
    <m/>
    <m/>
    <x v="1"/>
  </r>
  <r>
    <s v="Exp4"/>
    <x v="404"/>
    <n v="1210"/>
    <x v="2"/>
    <x v="7"/>
    <x v="3"/>
    <x v="36"/>
    <s v="Full_8h"/>
    <x v="0"/>
    <m/>
    <x v="2"/>
    <m/>
    <n v="12"/>
    <m/>
    <n v="290"/>
    <m/>
    <m/>
    <m/>
    <m/>
    <m/>
    <m/>
    <n v="3"/>
    <n v="324.89999999999998"/>
    <n v="0"/>
    <n v="12"/>
    <s v=""/>
    <m/>
    <m/>
    <m/>
    <x v="1"/>
  </r>
  <r>
    <s v="Exp4"/>
    <x v="404"/>
    <n v="1210"/>
    <x v="2"/>
    <x v="7"/>
    <x v="3"/>
    <x v="36"/>
    <s v="Full_8h"/>
    <x v="0"/>
    <m/>
    <x v="3"/>
    <m/>
    <n v="12"/>
    <m/>
    <n v="307"/>
    <m/>
    <m/>
    <m/>
    <m/>
    <m/>
    <m/>
    <n v="4"/>
    <n v="324.89999999999998"/>
    <n v="0"/>
    <n v="12"/>
    <s v=""/>
    <m/>
    <m/>
    <m/>
    <x v="1"/>
  </r>
  <r>
    <s v="Exp4"/>
    <x v="404"/>
    <n v="1210"/>
    <x v="2"/>
    <x v="7"/>
    <x v="3"/>
    <x v="36"/>
    <s v="Full_8h"/>
    <x v="0"/>
    <m/>
    <x v="4"/>
    <m/>
    <n v="12"/>
    <m/>
    <n v="310"/>
    <m/>
    <m/>
    <m/>
    <m/>
    <m/>
    <m/>
    <n v="4"/>
    <n v="324.89999999999998"/>
    <n v="0"/>
    <n v="12"/>
    <s v=""/>
    <m/>
    <m/>
    <m/>
    <x v="1"/>
  </r>
  <r>
    <s v="Exp4"/>
    <x v="405"/>
    <n v="1255"/>
    <x v="2"/>
    <x v="7"/>
    <x v="9"/>
    <x v="26"/>
    <s v="Full_8h"/>
    <x v="0"/>
    <n v="1255"/>
    <x v="1"/>
    <n v="0"/>
    <n v="3"/>
    <n v="4"/>
    <n v="33"/>
    <m/>
    <n v="37"/>
    <n v="3"/>
    <n v="2"/>
    <m/>
    <s v="V"/>
    <m/>
    <n v="184.85714285714286"/>
    <n v="0.20015455950540958"/>
    <n v="3.2001545595054095"/>
    <n v="8"/>
    <m/>
    <m/>
    <m/>
    <x v="2"/>
  </r>
  <r>
    <s v="Exp4"/>
    <x v="405"/>
    <n v="1255"/>
    <x v="2"/>
    <x v="7"/>
    <x v="9"/>
    <x v="26"/>
    <s v="Full_8h"/>
    <x v="0"/>
    <m/>
    <x v="2"/>
    <n v="0"/>
    <n v="3"/>
    <n v="4"/>
    <n v="30"/>
    <n v="33"/>
    <n v="45"/>
    <n v="3"/>
    <n v="2"/>
    <m/>
    <s v="V"/>
    <m/>
    <n v="184.85714285714286"/>
    <n v="0.24343122102009274"/>
    <n v="3.2434312210200926"/>
    <n v="8"/>
    <m/>
    <m/>
    <m/>
    <x v="2"/>
  </r>
  <r>
    <s v="Exp4"/>
    <x v="405"/>
    <n v="1255"/>
    <x v="2"/>
    <x v="7"/>
    <x v="9"/>
    <x v="26"/>
    <s v="Full_8h"/>
    <x v="0"/>
    <m/>
    <x v="3"/>
    <n v="0"/>
    <n v="3"/>
    <n v="4"/>
    <n v="27"/>
    <n v="38"/>
    <n v="9"/>
    <n v="3"/>
    <n v="2"/>
    <m/>
    <s v="V"/>
    <m/>
    <n v="184.85714285714286"/>
    <n v="4.8686244204018549E-2"/>
    <n v="3.0486862442040183"/>
    <n v="8"/>
    <m/>
    <m/>
    <m/>
    <x v="2"/>
  </r>
  <r>
    <s v="Exp4"/>
    <x v="405"/>
    <n v="1255"/>
    <x v="2"/>
    <x v="7"/>
    <x v="9"/>
    <x v="26"/>
    <s v="Full_8h"/>
    <x v="0"/>
    <m/>
    <x v="4"/>
    <n v="0"/>
    <n v="3"/>
    <n v="4"/>
    <n v="34"/>
    <n v="14"/>
    <n v="47"/>
    <n v="3"/>
    <n v="2"/>
    <m/>
    <s v="V"/>
    <m/>
    <n v="184.85714285714286"/>
    <n v="0.25425038639876352"/>
    <n v="3.2542503863987635"/>
    <n v="8"/>
    <m/>
    <m/>
    <m/>
    <x v="2"/>
  </r>
  <r>
    <s v="Exp4"/>
    <x v="406"/>
    <n v="1259"/>
    <x v="2"/>
    <x v="7"/>
    <x v="9"/>
    <x v="26"/>
    <s v="Full_8h"/>
    <x v="0"/>
    <n v="1259"/>
    <x v="1"/>
    <n v="0"/>
    <n v="2"/>
    <n v="3"/>
    <n v="34"/>
    <m/>
    <n v="57"/>
    <n v="3"/>
    <n v="3"/>
    <m/>
    <s v="V"/>
    <m/>
    <n v="64.5"/>
    <n v="0.88372093023255816"/>
    <n v="2.8837209302325579"/>
    <n v="8"/>
    <m/>
    <m/>
    <m/>
    <x v="2"/>
  </r>
  <r>
    <s v="Exp4"/>
    <x v="406"/>
    <n v="1259"/>
    <x v="2"/>
    <x v="7"/>
    <x v="9"/>
    <x v="26"/>
    <s v="Full_8h"/>
    <x v="0"/>
    <m/>
    <x v="2"/>
    <n v="0"/>
    <n v="2"/>
    <n v="3"/>
    <n v="42"/>
    <n v="52"/>
    <n v="105"/>
    <n v="3"/>
    <n v="3"/>
    <m/>
    <s v="V"/>
    <m/>
    <n v="64.5"/>
    <n v="1.6279069767441861"/>
    <n v="3.6279069767441863"/>
    <n v="8"/>
    <m/>
    <m/>
    <m/>
    <x v="2"/>
  </r>
  <r>
    <s v="Exp4"/>
    <x v="406"/>
    <n v="1259"/>
    <x v="2"/>
    <x v="7"/>
    <x v="9"/>
    <x v="26"/>
    <s v="Full_8h"/>
    <x v="0"/>
    <m/>
    <x v="3"/>
    <n v="0"/>
    <n v="3"/>
    <n v="4"/>
    <n v="28"/>
    <n v="53"/>
    <n v="32"/>
    <n v="4"/>
    <n v="1"/>
    <m/>
    <s v="V"/>
    <m/>
    <n v="184.85714285714286"/>
    <n v="0.17310664605873261"/>
    <n v="3.1731066460587325"/>
    <n v="8"/>
    <m/>
    <m/>
    <m/>
    <x v="2"/>
  </r>
  <r>
    <s v="Exp4"/>
    <x v="406"/>
    <n v="1259"/>
    <x v="2"/>
    <x v="7"/>
    <x v="9"/>
    <x v="26"/>
    <s v="Full_8h"/>
    <x v="0"/>
    <m/>
    <x v="4"/>
    <n v="0"/>
    <n v="2"/>
    <n v="3"/>
    <n v="25"/>
    <n v="20"/>
    <n v="63"/>
    <n v="3"/>
    <n v="2"/>
    <m/>
    <s v="V"/>
    <m/>
    <n v="64.5"/>
    <n v="0.97674418604651159"/>
    <n v="2.9767441860465116"/>
    <n v="7"/>
    <m/>
    <m/>
    <m/>
    <x v="2"/>
  </r>
  <r>
    <s v="Exp4"/>
    <x v="407"/>
    <n v="1260"/>
    <x v="2"/>
    <x v="7"/>
    <x v="9"/>
    <x v="26"/>
    <s v="Full_8h"/>
    <x v="0"/>
    <n v="1260"/>
    <x v="1"/>
    <n v="0"/>
    <n v="2"/>
    <n v="3"/>
    <n v="23"/>
    <m/>
    <n v="55"/>
    <n v="3"/>
    <n v="2"/>
    <m/>
    <s v="V"/>
    <m/>
    <n v="64.5"/>
    <n v="0.8527131782945736"/>
    <n v="2.8527131782945734"/>
    <n v="7"/>
    <m/>
    <m/>
    <m/>
    <x v="2"/>
  </r>
  <r>
    <s v="Exp4"/>
    <x v="407"/>
    <n v="1260"/>
    <x v="2"/>
    <x v="7"/>
    <x v="9"/>
    <x v="26"/>
    <s v="Full_8h"/>
    <x v="0"/>
    <m/>
    <x v="2"/>
    <n v="1"/>
    <n v="2"/>
    <n v="3"/>
    <n v="37"/>
    <n v="26"/>
    <n v="71"/>
    <n v="3"/>
    <n v="2"/>
    <m/>
    <s v="V"/>
    <m/>
    <n v="64.5"/>
    <n v="1.1007751937984496"/>
    <n v="3.1007751937984498"/>
    <n v="7"/>
    <m/>
    <m/>
    <m/>
    <x v="2"/>
  </r>
  <r>
    <s v="Exp4"/>
    <x v="407"/>
    <n v="1260"/>
    <x v="2"/>
    <x v="7"/>
    <x v="9"/>
    <x v="26"/>
    <s v="Full_8h"/>
    <x v="0"/>
    <m/>
    <x v="3"/>
    <n v="0"/>
    <n v="2"/>
    <n v="3"/>
    <n v="20"/>
    <n v="21"/>
    <n v="62"/>
    <n v="4"/>
    <n v="2"/>
    <m/>
    <s v="V"/>
    <m/>
    <n v="64.5"/>
    <n v="0.96124031007751942"/>
    <n v="2.9612403100775193"/>
    <n v="8"/>
    <m/>
    <m/>
    <m/>
    <x v="2"/>
  </r>
  <r>
    <s v="Exp4"/>
    <x v="408"/>
    <n v="1256"/>
    <x v="2"/>
    <x v="7"/>
    <x v="9"/>
    <x v="27"/>
    <s v="Full_8h"/>
    <x v="0"/>
    <n v="1256"/>
    <x v="1"/>
    <n v="1"/>
    <n v="3"/>
    <n v="4"/>
    <n v="42"/>
    <m/>
    <n v="83"/>
    <n v="4"/>
    <n v="4"/>
    <m/>
    <s v="V"/>
    <m/>
    <n v="184.85714285714286"/>
    <n v="0.44899536321483768"/>
    <n v="3.4489953632148378"/>
    <n v="11"/>
    <m/>
    <m/>
    <m/>
    <x v="2"/>
  </r>
  <r>
    <s v="Exp4"/>
    <x v="408"/>
    <n v="1256"/>
    <x v="2"/>
    <x v="7"/>
    <x v="9"/>
    <x v="27"/>
    <s v="Full_8h"/>
    <x v="0"/>
    <m/>
    <x v="2"/>
    <n v="1"/>
    <n v="4"/>
    <n v="5"/>
    <n v="58"/>
    <n v="166"/>
    <n v="65"/>
    <n v="3"/>
    <n v="5"/>
    <m/>
    <s v="V"/>
    <m/>
    <n v="205.23529411764707"/>
    <n v="0.31670965892805958"/>
    <n v="4.31670965892806"/>
    <n v="12"/>
    <m/>
    <m/>
    <m/>
    <x v="2"/>
  </r>
  <r>
    <s v="Exp4"/>
    <x v="408"/>
    <n v="1256"/>
    <x v="2"/>
    <x v="7"/>
    <x v="9"/>
    <x v="27"/>
    <s v="Full_8h"/>
    <x v="0"/>
    <m/>
    <x v="3"/>
    <n v="0"/>
    <n v="4"/>
    <n v="5"/>
    <n v="43"/>
    <n v="197"/>
    <n v="67"/>
    <n v="4"/>
    <n v="4"/>
    <m/>
    <s v="V"/>
    <m/>
    <n v="205.23529411764707"/>
    <n v="0.32645457151046142"/>
    <n v="4.3264545715104612"/>
    <n v="12"/>
    <m/>
    <m/>
    <m/>
    <x v="2"/>
  </r>
  <r>
    <s v="Exp4"/>
    <x v="408"/>
    <n v="1256"/>
    <x v="2"/>
    <x v="7"/>
    <x v="9"/>
    <x v="27"/>
    <s v="Full_8h"/>
    <x v="0"/>
    <m/>
    <x v="4"/>
    <n v="0"/>
    <n v="3"/>
    <n v="5"/>
    <n v="35"/>
    <n v="149"/>
    <n v="25"/>
    <n v="4"/>
    <n v="4"/>
    <m/>
    <s v="V"/>
    <m/>
    <n v="184.85714285714286"/>
    <n v="0.13523956723338484"/>
    <n v="3.135239567233385"/>
    <n v="11"/>
    <m/>
    <m/>
    <m/>
    <x v="2"/>
  </r>
  <r>
    <s v="Exp4"/>
    <x v="409"/>
    <n v="1257"/>
    <x v="2"/>
    <x v="7"/>
    <x v="9"/>
    <x v="27"/>
    <s v="Full_8h"/>
    <x v="0"/>
    <n v="1257"/>
    <x v="1"/>
    <n v="1"/>
    <n v="4"/>
    <n v="5"/>
    <n v="31"/>
    <n v="146"/>
    <n v="98"/>
    <n v="4"/>
    <n v="3"/>
    <m/>
    <s v="V"/>
    <m/>
    <n v="205.23529411764707"/>
    <n v="0.47750071653768983"/>
    <n v="4.4775007165376897"/>
    <n v="11"/>
    <m/>
    <m/>
    <m/>
    <x v="2"/>
  </r>
  <r>
    <s v="Exp4"/>
    <x v="409"/>
    <n v="1257"/>
    <x v="2"/>
    <x v="7"/>
    <x v="9"/>
    <x v="27"/>
    <s v="Full_8h"/>
    <x v="0"/>
    <m/>
    <x v="2"/>
    <n v="0"/>
    <n v="5"/>
    <n v="6"/>
    <n v="35"/>
    <n v="166"/>
    <n v="45"/>
    <n v="4"/>
    <n v="3"/>
    <m/>
    <s v="V"/>
    <m/>
    <n v="249.33333333333334"/>
    <n v="0.18048128342245989"/>
    <n v="5.1804812834224601"/>
    <n v="12"/>
    <m/>
    <m/>
    <m/>
    <x v="2"/>
  </r>
  <r>
    <s v="Exp4"/>
    <x v="409"/>
    <n v="1257"/>
    <x v="2"/>
    <x v="7"/>
    <x v="9"/>
    <x v="27"/>
    <s v="Full_8h"/>
    <x v="0"/>
    <m/>
    <x v="3"/>
    <n v="1"/>
    <n v="4"/>
    <n v="5"/>
    <n v="50"/>
    <n v="137"/>
    <n v="36"/>
    <n v="3"/>
    <n v="4"/>
    <m/>
    <s v="V"/>
    <m/>
    <n v="205.23529411764707"/>
    <n v="0.17540842648323302"/>
    <n v="4.1754084264832327"/>
    <n v="11"/>
    <m/>
    <m/>
    <m/>
    <x v="2"/>
  </r>
  <r>
    <s v="Exp4"/>
    <x v="409"/>
    <n v="1257"/>
    <x v="2"/>
    <x v="7"/>
    <x v="9"/>
    <x v="27"/>
    <s v="Full_8h"/>
    <x v="0"/>
    <m/>
    <x v="4"/>
    <n v="1"/>
    <n v="5"/>
    <n v="6"/>
    <n v="29"/>
    <n v="131"/>
    <n v="81"/>
    <n v="3"/>
    <n v="4"/>
    <m/>
    <s v="V"/>
    <m/>
    <n v="249.33333333333334"/>
    <n v="0.32486631016042777"/>
    <n v="5.3248663101604281"/>
    <n v="12"/>
    <m/>
    <m/>
    <m/>
    <x v="2"/>
  </r>
  <r>
    <s v="Exp4"/>
    <x v="410"/>
    <n v="1269"/>
    <x v="2"/>
    <x v="7"/>
    <x v="9"/>
    <x v="27"/>
    <s v="Full_8h"/>
    <x v="0"/>
    <n v="1269"/>
    <x v="1"/>
    <n v="0"/>
    <n v="3"/>
    <n v="4"/>
    <n v="57"/>
    <m/>
    <n v="139"/>
    <n v="3"/>
    <n v="4"/>
    <m/>
    <s v="V"/>
    <m/>
    <n v="184.85714285714286"/>
    <n v="0.75193199381761977"/>
    <n v="3.7519319938176197"/>
    <n v="10"/>
    <m/>
    <m/>
    <m/>
    <x v="2"/>
  </r>
  <r>
    <s v="Exp4"/>
    <x v="410"/>
    <n v="1269"/>
    <x v="2"/>
    <x v="7"/>
    <x v="9"/>
    <x v="27"/>
    <s v="Full_8h"/>
    <x v="0"/>
    <m/>
    <x v="2"/>
    <n v="1"/>
    <n v="4"/>
    <n v="5"/>
    <n v="61"/>
    <n v="181"/>
    <n v="107"/>
    <n v="4"/>
    <n v="4"/>
    <m/>
    <s v="V"/>
    <m/>
    <n v="205.23529411764707"/>
    <n v="0.52135282315849807"/>
    <n v="4.5213528231584981"/>
    <n v="12"/>
    <m/>
    <m/>
    <m/>
    <x v="2"/>
  </r>
  <r>
    <s v="Exp4"/>
    <x v="410"/>
    <n v="1269"/>
    <x v="2"/>
    <x v="7"/>
    <x v="9"/>
    <x v="27"/>
    <s v="Full_8h"/>
    <x v="0"/>
    <m/>
    <x v="3"/>
    <n v="1"/>
    <n v="3"/>
    <n v="4"/>
    <n v="41"/>
    <n v="100"/>
    <n v="92"/>
    <n v="4"/>
    <n v="3"/>
    <m/>
    <s v="V"/>
    <m/>
    <n v="184.85714285714286"/>
    <n v="0.49768160741885625"/>
    <n v="3.4976816074188561"/>
    <n v="10"/>
    <m/>
    <m/>
    <m/>
    <x v="2"/>
  </r>
  <r>
    <s v="Exp4"/>
    <x v="410"/>
    <n v="1269"/>
    <x v="2"/>
    <x v="7"/>
    <x v="9"/>
    <x v="27"/>
    <s v="Full_8h"/>
    <x v="0"/>
    <m/>
    <x v="4"/>
    <n v="1"/>
    <n v="5"/>
    <n v="6"/>
    <n v="42"/>
    <n v="162"/>
    <n v="52"/>
    <n v="3"/>
    <n v="4"/>
    <m/>
    <s v="V"/>
    <m/>
    <n v="249.33333333333334"/>
    <n v="0.20855614973262032"/>
    <n v="5.2085561497326207"/>
    <n v="12"/>
    <m/>
    <m/>
    <m/>
    <x v="2"/>
  </r>
  <r>
    <s v="Exp4"/>
    <x v="411"/>
    <n v="1246"/>
    <x v="2"/>
    <x v="7"/>
    <x v="9"/>
    <x v="28"/>
    <s v="Full_8h"/>
    <x v="0"/>
    <n v="1246"/>
    <x v="1"/>
    <n v="2"/>
    <n v="5"/>
    <n v="6"/>
    <n v="49"/>
    <m/>
    <n v="75"/>
    <n v="5"/>
    <n v="5"/>
    <m/>
    <s v="V"/>
    <m/>
    <n v="249.33333333333334"/>
    <n v="0.30080213903743314"/>
    <n v="5.3008021390374331"/>
    <n v="15"/>
    <m/>
    <m/>
    <m/>
    <x v="2"/>
  </r>
  <r>
    <s v="Exp4"/>
    <x v="411"/>
    <n v="1246"/>
    <x v="2"/>
    <x v="7"/>
    <x v="9"/>
    <x v="28"/>
    <s v="Full_8h"/>
    <x v="0"/>
    <m/>
    <x v="2"/>
    <n v="2"/>
    <n v="4"/>
    <n v="5"/>
    <n v="55"/>
    <n v="238"/>
    <n v="93"/>
    <n v="5"/>
    <n v="5"/>
    <m/>
    <s v="V"/>
    <m/>
    <n v="205.23529411764707"/>
    <n v="0.45313843508168528"/>
    <n v="4.4531384350816854"/>
    <n v="14"/>
    <m/>
    <m/>
    <m/>
    <x v="2"/>
  </r>
  <r>
    <s v="Exp4"/>
    <x v="411"/>
    <n v="1246"/>
    <x v="2"/>
    <x v="7"/>
    <x v="9"/>
    <x v="28"/>
    <s v="Full_8h"/>
    <x v="0"/>
    <m/>
    <x v="3"/>
    <n v="4"/>
    <n v="4"/>
    <n v="5"/>
    <n v="56"/>
    <n v="229"/>
    <n v="175"/>
    <n v="4"/>
    <n v="6"/>
    <m/>
    <s v="V"/>
    <m/>
    <n v="205.23529411764707"/>
    <n v="0.85267985096016041"/>
    <n v="4.8526798509601603"/>
    <n v="14"/>
    <m/>
    <m/>
    <m/>
    <x v="2"/>
  </r>
  <r>
    <s v="Exp4"/>
    <x v="411"/>
    <n v="1246"/>
    <x v="2"/>
    <x v="7"/>
    <x v="9"/>
    <x v="28"/>
    <s v="Full_8h"/>
    <x v="0"/>
    <m/>
    <x v="4"/>
    <n v="1"/>
    <n v="5"/>
    <n v="6"/>
    <n v="50"/>
    <n v="175"/>
    <n v="40"/>
    <n v="5"/>
    <n v="4"/>
    <m/>
    <s v="V"/>
    <m/>
    <n v="249.33333333333334"/>
    <n v="0.16042780748663102"/>
    <n v="5.1604278074866308"/>
    <n v="14"/>
    <m/>
    <m/>
    <m/>
    <x v="2"/>
  </r>
  <r>
    <s v="Exp4"/>
    <x v="412"/>
    <n v="1253"/>
    <x v="2"/>
    <x v="7"/>
    <x v="9"/>
    <x v="28"/>
    <s v="Full_8h"/>
    <x v="0"/>
    <n v="1253"/>
    <x v="1"/>
    <n v="3"/>
    <n v="5"/>
    <n v="6"/>
    <n v="52"/>
    <m/>
    <n v="166"/>
    <n v="5"/>
    <n v="5"/>
    <m/>
    <s v="V"/>
    <m/>
    <n v="249.33333333333334"/>
    <n v="0.66577540106951871"/>
    <n v="5.6657754010695189"/>
    <n v="15"/>
    <m/>
    <m/>
    <m/>
    <x v="2"/>
  </r>
  <r>
    <s v="Exp4"/>
    <x v="412"/>
    <n v="1253"/>
    <x v="2"/>
    <x v="7"/>
    <x v="9"/>
    <x v="28"/>
    <s v="Full_8h"/>
    <x v="0"/>
    <m/>
    <x v="2"/>
    <n v="2"/>
    <n v="5"/>
    <n v="6"/>
    <n v="51"/>
    <n v="215"/>
    <n v="156"/>
    <n v="5"/>
    <n v="5"/>
    <m/>
    <s v="V"/>
    <m/>
    <n v="249.33333333333334"/>
    <n v="0.62566844919786091"/>
    <n v="5.6256684491978612"/>
    <n v="15"/>
    <m/>
    <m/>
    <m/>
    <x v="2"/>
  </r>
  <r>
    <s v="Exp4"/>
    <x v="412"/>
    <n v="1253"/>
    <x v="2"/>
    <x v="7"/>
    <x v="9"/>
    <x v="28"/>
    <s v="Full_8h"/>
    <x v="0"/>
    <m/>
    <x v="3"/>
    <n v="1"/>
    <n v="5"/>
    <n v="6"/>
    <n v="54"/>
    <n v="202"/>
    <n v="146"/>
    <n v="5"/>
    <n v="4"/>
    <m/>
    <s v="V"/>
    <m/>
    <n v="249.33333333333334"/>
    <n v="0.58556149732620322"/>
    <n v="5.5855614973262036"/>
    <n v="14"/>
    <m/>
    <m/>
    <m/>
    <x v="2"/>
  </r>
  <r>
    <s v="Exp4"/>
    <x v="412"/>
    <n v="1253"/>
    <x v="2"/>
    <x v="7"/>
    <x v="9"/>
    <x v="28"/>
    <s v="Full_8h"/>
    <x v="0"/>
    <m/>
    <x v="4"/>
    <n v="1"/>
    <n v="5"/>
    <n v="6"/>
    <n v="45"/>
    <n v="165"/>
    <n v="156"/>
    <n v="5"/>
    <n v="4"/>
    <m/>
    <s v="V"/>
    <m/>
    <n v="249.33333333333334"/>
    <n v="0.62566844919786091"/>
    <n v="5.6256684491978612"/>
    <n v="14"/>
    <m/>
    <m/>
    <m/>
    <x v="2"/>
  </r>
  <r>
    <s v="Exp4"/>
    <x v="413"/>
    <n v="1258"/>
    <x v="2"/>
    <x v="7"/>
    <x v="9"/>
    <x v="28"/>
    <s v="Full_8h"/>
    <x v="0"/>
    <n v="1258"/>
    <x v="1"/>
    <n v="3"/>
    <n v="5"/>
    <n v="6"/>
    <n v="55"/>
    <m/>
    <n v="164"/>
    <n v="5"/>
    <n v="5"/>
    <m/>
    <s v="V"/>
    <m/>
    <n v="249.33333333333334"/>
    <n v="0.65775401069518713"/>
    <n v="5.6577540106951876"/>
    <n v="15"/>
    <m/>
    <m/>
    <m/>
    <x v="2"/>
  </r>
  <r>
    <s v="Exp4"/>
    <x v="413"/>
    <n v="1258"/>
    <x v="2"/>
    <x v="7"/>
    <x v="9"/>
    <x v="28"/>
    <s v="Full_8h"/>
    <x v="0"/>
    <m/>
    <x v="2"/>
    <n v="2"/>
    <n v="5"/>
    <n v="6"/>
    <n v="53"/>
    <n v="207"/>
    <n v="156"/>
    <n v="5"/>
    <n v="6"/>
    <m/>
    <s v="V"/>
    <m/>
    <n v="249.33333333333334"/>
    <n v="0.62566844919786091"/>
    <n v="5.6256684491978612"/>
    <n v="16"/>
    <m/>
    <m/>
    <m/>
    <x v="2"/>
  </r>
  <r>
    <s v="Exp4"/>
    <x v="413"/>
    <n v="1258"/>
    <x v="2"/>
    <x v="7"/>
    <x v="9"/>
    <x v="28"/>
    <s v="Full_8h"/>
    <x v="0"/>
    <m/>
    <x v="3"/>
    <n v="3"/>
    <n v="5"/>
    <n v="6"/>
    <n v="50"/>
    <n v="208"/>
    <n v="85"/>
    <n v="4"/>
    <n v="6"/>
    <m/>
    <s v="V"/>
    <m/>
    <n v="249.33333333333334"/>
    <n v="0.34090909090909088"/>
    <n v="5.3409090909090908"/>
    <n v="15"/>
    <m/>
    <m/>
    <m/>
    <x v="2"/>
  </r>
  <r>
    <s v="Exp4"/>
    <x v="413"/>
    <n v="1258"/>
    <x v="2"/>
    <x v="7"/>
    <x v="9"/>
    <x v="28"/>
    <s v="Full_8h"/>
    <x v="0"/>
    <m/>
    <x v="4"/>
    <n v="2"/>
    <n v="5"/>
    <n v="6"/>
    <n v="45"/>
    <n v="173"/>
    <n v="103"/>
    <n v="5"/>
    <n v="5"/>
    <m/>
    <s v="V"/>
    <m/>
    <n v="249.33333333333334"/>
    <n v="0.41310160427807485"/>
    <n v="5.4131016042780749"/>
    <n v="15"/>
    <m/>
    <m/>
    <m/>
    <x v="2"/>
  </r>
  <r>
    <s v="Exp4"/>
    <x v="414"/>
    <n v="1245"/>
    <x v="2"/>
    <x v="7"/>
    <x v="9"/>
    <x v="29"/>
    <s v="Full_8h"/>
    <x v="0"/>
    <n v="1245"/>
    <x v="1"/>
    <n v="3"/>
    <n v="5"/>
    <n v="6"/>
    <n v="62"/>
    <m/>
    <n v="193"/>
    <n v="5"/>
    <n v="6"/>
    <m/>
    <s v="V"/>
    <m/>
    <n v="249.33333333333334"/>
    <n v="0.77406417112299464"/>
    <n v="5.774064171122995"/>
    <n v="16"/>
    <m/>
    <m/>
    <m/>
    <x v="2"/>
  </r>
  <r>
    <s v="Exp4"/>
    <x v="414"/>
    <n v="1245"/>
    <x v="2"/>
    <x v="7"/>
    <x v="9"/>
    <x v="29"/>
    <s v="Full_8h"/>
    <x v="0"/>
    <m/>
    <x v="2"/>
    <n v="2"/>
    <n v="5"/>
    <n v="6"/>
    <n v="70"/>
    <n v="251"/>
    <n v="186"/>
    <n v="5"/>
    <n v="8"/>
    <m/>
    <s v="V"/>
    <m/>
    <n v="249.33333333333334"/>
    <n v="0.74598930481283421"/>
    <n v="5.7459893048128343"/>
    <n v="18"/>
    <m/>
    <m/>
    <m/>
    <x v="2"/>
  </r>
  <r>
    <s v="Exp4"/>
    <x v="414"/>
    <n v="1245"/>
    <x v="2"/>
    <x v="7"/>
    <x v="9"/>
    <x v="29"/>
    <s v="Full_8h"/>
    <x v="0"/>
    <m/>
    <x v="3"/>
    <n v="4"/>
    <n v="5"/>
    <n v="6"/>
    <n v="65"/>
    <n v="259"/>
    <n v="217"/>
    <n v="4"/>
    <n v="8"/>
    <m/>
    <s v="V"/>
    <m/>
    <n v="249.33333333333334"/>
    <n v="0.87032085561497319"/>
    <n v="5.8703208556149731"/>
    <n v="17"/>
    <m/>
    <m/>
    <m/>
    <x v="2"/>
  </r>
  <r>
    <s v="Exp4"/>
    <x v="414"/>
    <n v="1245"/>
    <x v="2"/>
    <x v="7"/>
    <x v="9"/>
    <x v="29"/>
    <s v="Full_8h"/>
    <x v="0"/>
    <m/>
    <x v="4"/>
    <n v="2"/>
    <n v="5"/>
    <n v="6"/>
    <n v="71"/>
    <n v="263"/>
    <n v="246"/>
    <n v="5"/>
    <n v="8"/>
    <m/>
    <s v="V"/>
    <m/>
    <n v="249.33333333333334"/>
    <n v="0.9866310160427807"/>
    <n v="5.9866310160427805"/>
    <n v="18"/>
    <m/>
    <m/>
    <m/>
    <x v="2"/>
  </r>
  <r>
    <s v="Exp4"/>
    <x v="415"/>
    <n v="1262"/>
    <x v="2"/>
    <x v="7"/>
    <x v="9"/>
    <x v="29"/>
    <s v="Full_8h"/>
    <x v="0"/>
    <n v="1262"/>
    <x v="1"/>
    <n v="2"/>
    <n v="5"/>
    <n v="6"/>
    <n v="65"/>
    <n v="217"/>
    <n v="143"/>
    <n v="5"/>
    <n v="9"/>
    <m/>
    <s v="V"/>
    <m/>
    <n v="249.33333333333334"/>
    <n v="0.57352941176470584"/>
    <n v="5.5735294117647056"/>
    <n v="19"/>
    <m/>
    <m/>
    <m/>
    <x v="2"/>
  </r>
  <r>
    <s v="Exp4"/>
    <x v="415"/>
    <n v="1262"/>
    <x v="2"/>
    <x v="7"/>
    <x v="9"/>
    <x v="29"/>
    <s v="Full_8h"/>
    <x v="0"/>
    <m/>
    <x v="2"/>
    <n v="2"/>
    <n v="6"/>
    <n v="7"/>
    <n v="57"/>
    <n v="213"/>
    <n v="182"/>
    <n v="4"/>
    <n v="9"/>
    <m/>
    <s v="V"/>
    <m/>
    <n v="304.46153846153845"/>
    <n v="0.59777665487620013"/>
    <n v="6.5977766548762"/>
    <n v="19"/>
    <m/>
    <m/>
    <m/>
    <x v="2"/>
  </r>
  <r>
    <s v="Exp4"/>
    <x v="415"/>
    <n v="1262"/>
    <x v="2"/>
    <x v="7"/>
    <x v="9"/>
    <x v="29"/>
    <s v="Full_8h"/>
    <x v="0"/>
    <m/>
    <x v="3"/>
    <n v="1"/>
    <n v="5"/>
    <n v="6"/>
    <n v="58"/>
    <n v="204"/>
    <n v="141"/>
    <n v="5"/>
    <n v="7"/>
    <m/>
    <s v="V"/>
    <m/>
    <n v="249.33333333333334"/>
    <n v="0.56550802139037426"/>
    <n v="5.5655080213903743"/>
    <n v="17"/>
    <m/>
    <m/>
    <m/>
    <x v="2"/>
  </r>
  <r>
    <s v="Exp4"/>
    <x v="415"/>
    <n v="1262"/>
    <x v="2"/>
    <x v="7"/>
    <x v="9"/>
    <x v="29"/>
    <s v="Full_8h"/>
    <x v="0"/>
    <m/>
    <x v="4"/>
    <n v="2"/>
    <n v="5"/>
    <n v="6"/>
    <n v="60"/>
    <n v="231"/>
    <n v="171"/>
    <n v="5"/>
    <n v="7"/>
    <m/>
    <s v="V"/>
    <m/>
    <n v="249.33333333333334"/>
    <n v="0.68582887700534756"/>
    <n v="5.6858288770053473"/>
    <n v="17"/>
    <m/>
    <m/>
    <m/>
    <x v="2"/>
  </r>
  <r>
    <s v="Exp4"/>
    <x v="416"/>
    <n v="1267"/>
    <x v="2"/>
    <x v="7"/>
    <x v="9"/>
    <x v="29"/>
    <s v="Full_8h"/>
    <x v="0"/>
    <n v="1267"/>
    <x v="1"/>
    <n v="3"/>
    <n v="6"/>
    <n v="7"/>
    <n v="72"/>
    <m/>
    <n v="143"/>
    <n v="5"/>
    <n v="8"/>
    <m/>
    <s v="V"/>
    <m/>
    <n v="304.46153846153845"/>
    <n v="0.46968165740272866"/>
    <n v="6.4696816574027283"/>
    <n v="19"/>
    <m/>
    <m/>
    <m/>
    <x v="2"/>
  </r>
  <r>
    <s v="Exp4"/>
    <x v="416"/>
    <n v="1267"/>
    <x v="2"/>
    <x v="7"/>
    <x v="9"/>
    <x v="29"/>
    <s v="Full_8h"/>
    <x v="0"/>
    <m/>
    <x v="2"/>
    <n v="3"/>
    <n v="6"/>
    <n v="7"/>
    <n v="75"/>
    <n v="263"/>
    <n v="59"/>
    <n v="5"/>
    <n v="7"/>
    <m/>
    <s v="V"/>
    <m/>
    <n v="304.46153846153845"/>
    <n v="0.19378473976755939"/>
    <n v="6.1937847397675592"/>
    <n v="18"/>
    <m/>
    <m/>
    <m/>
    <x v="2"/>
  </r>
  <r>
    <s v="Exp4"/>
    <x v="416"/>
    <n v="1267"/>
    <x v="2"/>
    <x v="7"/>
    <x v="9"/>
    <x v="29"/>
    <s v="Full_8h"/>
    <x v="0"/>
    <m/>
    <x v="3"/>
    <n v="4"/>
    <n v="5"/>
    <n v="6"/>
    <n v="72"/>
    <n v="260"/>
    <n v="198"/>
    <n v="5"/>
    <n v="7"/>
    <m/>
    <s v="V"/>
    <m/>
    <n v="249.33333333333334"/>
    <n v="0.79411764705882348"/>
    <n v="5.7941176470588234"/>
    <n v="17"/>
    <m/>
    <m/>
    <m/>
    <x v="2"/>
  </r>
  <r>
    <s v="Exp4"/>
    <x v="416"/>
    <n v="1267"/>
    <x v="2"/>
    <x v="7"/>
    <x v="9"/>
    <x v="29"/>
    <s v="Full_8h"/>
    <x v="0"/>
    <m/>
    <x v="4"/>
    <n v="2"/>
    <n v="6"/>
    <n v="7"/>
    <n v="72"/>
    <n v="231"/>
    <n v="119"/>
    <n v="5"/>
    <n v="8"/>
    <m/>
    <s v="V"/>
    <m/>
    <n v="304.46153846153845"/>
    <n v="0.39085396664982314"/>
    <n v="6.3908539666498232"/>
    <n v="19"/>
    <m/>
    <m/>
    <m/>
    <x v="2"/>
  </r>
  <r>
    <s v="Exp4"/>
    <x v="417"/>
    <n v="1238"/>
    <x v="2"/>
    <x v="7"/>
    <x v="9"/>
    <x v="30"/>
    <s v="Full_8h"/>
    <x v="0"/>
    <n v="1238"/>
    <x v="1"/>
    <n v="2"/>
    <n v="7"/>
    <n v="8"/>
    <n v="77"/>
    <m/>
    <n v="181"/>
    <n v="5"/>
    <n v="9"/>
    <m/>
    <s v="DR"/>
    <m/>
    <n v="281.75"/>
    <n v="0.64241348713398405"/>
    <n v="7.6424134871339842"/>
    <n v="21"/>
    <m/>
    <m/>
    <m/>
    <x v="2"/>
  </r>
  <r>
    <s v="Exp4"/>
    <x v="417"/>
    <n v="1238"/>
    <x v="2"/>
    <x v="7"/>
    <x v="9"/>
    <x v="30"/>
    <s v="Full_8h"/>
    <x v="0"/>
    <m/>
    <x v="2"/>
    <n v="1"/>
    <n v="6"/>
    <n v="8"/>
    <n v="71"/>
    <n v="249"/>
    <n v="245"/>
    <n v="5"/>
    <n v="10"/>
    <m/>
    <s v="V"/>
    <m/>
    <n v="304.46153846153845"/>
    <n v="0.80469934310257707"/>
    <n v="6.8046993431025768"/>
    <n v="21"/>
    <m/>
    <m/>
    <m/>
    <x v="2"/>
  </r>
  <r>
    <s v="Exp4"/>
    <x v="417"/>
    <n v="1238"/>
    <x v="2"/>
    <x v="7"/>
    <x v="9"/>
    <x v="30"/>
    <s v="Full_8h"/>
    <x v="0"/>
    <m/>
    <x v="3"/>
    <n v="4"/>
    <n v="7"/>
    <n v="8"/>
    <n v="82"/>
    <n v="266"/>
    <n v="96"/>
    <n v="5"/>
    <n v="10"/>
    <m/>
    <s v="V"/>
    <m/>
    <n v="281.75"/>
    <n v="0.34072759538598046"/>
    <n v="7.3407275953859807"/>
    <n v="22"/>
    <m/>
    <m/>
    <m/>
    <x v="2"/>
  </r>
  <r>
    <s v="Exp4"/>
    <x v="417"/>
    <n v="1238"/>
    <x v="2"/>
    <x v="7"/>
    <x v="9"/>
    <x v="30"/>
    <s v="Full_8h"/>
    <x v="0"/>
    <m/>
    <x v="4"/>
    <n v="5"/>
    <n v="7"/>
    <n v="8"/>
    <n v="78"/>
    <n v="290"/>
    <n v="94"/>
    <n v="5"/>
    <n v="8"/>
    <m/>
    <s v="V"/>
    <m/>
    <n v="281.75"/>
    <n v="0.3336291038154392"/>
    <n v="7.3336291038154391"/>
    <n v="20"/>
    <m/>
    <m/>
    <m/>
    <x v="2"/>
  </r>
  <r>
    <s v="Exp4"/>
    <x v="418"/>
    <n v="1252"/>
    <x v="2"/>
    <x v="7"/>
    <x v="9"/>
    <x v="30"/>
    <s v="Full_8h"/>
    <x v="0"/>
    <n v="1252"/>
    <x v="1"/>
    <n v="6"/>
    <n v="7"/>
    <n v="8"/>
    <n v="82"/>
    <m/>
    <n v="147"/>
    <n v="5"/>
    <n v="12"/>
    <m/>
    <s v="Early DR"/>
    <m/>
    <n v="281.75"/>
    <n v="0.52173913043478259"/>
    <n v="7.5217391304347823"/>
    <n v="24"/>
    <m/>
    <m/>
    <m/>
    <x v="2"/>
  </r>
  <r>
    <s v="Exp4"/>
    <x v="418"/>
    <n v="1252"/>
    <x v="2"/>
    <x v="7"/>
    <x v="9"/>
    <x v="30"/>
    <s v="Full_8h"/>
    <x v="0"/>
    <m/>
    <x v="2"/>
    <n v="2"/>
    <n v="7"/>
    <n v="8"/>
    <n v="73"/>
    <n v="247"/>
    <n v="166"/>
    <n v="4"/>
    <n v="10"/>
    <m/>
    <s v="V"/>
    <m/>
    <n v="281.75"/>
    <n v="0.58917480035492453"/>
    <n v="7.5891748003549244"/>
    <n v="21"/>
    <m/>
    <m/>
    <m/>
    <x v="2"/>
  </r>
  <r>
    <s v="Exp4"/>
    <x v="418"/>
    <n v="1252"/>
    <x v="2"/>
    <x v="7"/>
    <x v="9"/>
    <x v="30"/>
    <s v="Full_8h"/>
    <x v="0"/>
    <m/>
    <x v="3"/>
    <n v="2"/>
    <n v="6"/>
    <n v="7"/>
    <n v="73"/>
    <n v="272"/>
    <n v="83"/>
    <n v="4"/>
    <n v="8"/>
    <m/>
    <s v="V"/>
    <m/>
    <n v="304.46153846153845"/>
    <n v="0.27261243052046491"/>
    <n v="6.2726124305204651"/>
    <n v="18"/>
    <m/>
    <m/>
    <m/>
    <x v="2"/>
  </r>
  <r>
    <s v="Exp4"/>
    <x v="418"/>
    <n v="1252"/>
    <x v="2"/>
    <x v="7"/>
    <x v="9"/>
    <x v="30"/>
    <s v="Full_8h"/>
    <x v="0"/>
    <m/>
    <x v="4"/>
    <n v="3"/>
    <n v="7"/>
    <n v="8"/>
    <n v="65"/>
    <n v="284"/>
    <n v="56"/>
    <n v="4"/>
    <n v="9"/>
    <m/>
    <s v="V"/>
    <m/>
    <n v="281.75"/>
    <n v="0.19875776397515527"/>
    <n v="7.1987577639751557"/>
    <n v="20"/>
    <m/>
    <m/>
    <m/>
    <x v="2"/>
  </r>
  <r>
    <s v="Exp4"/>
    <x v="419"/>
    <n v="1254"/>
    <x v="2"/>
    <x v="7"/>
    <x v="9"/>
    <x v="30"/>
    <s v="Full_8h"/>
    <x v="0"/>
    <n v="1254"/>
    <x v="1"/>
    <n v="3"/>
    <n v="7"/>
    <n v="8"/>
    <n v="82"/>
    <m/>
    <n v="110"/>
    <n v="5"/>
    <n v="9"/>
    <m/>
    <s v="V"/>
    <m/>
    <n v="281.75"/>
    <n v="0.39041703637976932"/>
    <n v="7.3904170363797697"/>
    <n v="21"/>
    <m/>
    <m/>
    <m/>
    <x v="2"/>
  </r>
  <r>
    <s v="Exp4"/>
    <x v="419"/>
    <n v="1254"/>
    <x v="2"/>
    <x v="7"/>
    <x v="9"/>
    <x v="30"/>
    <s v="Full_8h"/>
    <x v="0"/>
    <m/>
    <x v="2"/>
    <n v="2"/>
    <n v="7"/>
    <n v="8"/>
    <n v="90"/>
    <n v="301"/>
    <n v="130"/>
    <n v="5"/>
    <n v="11"/>
    <m/>
    <s v="V"/>
    <m/>
    <n v="281.75"/>
    <n v="0.46140195208518192"/>
    <n v="7.4614019520851818"/>
    <n v="23"/>
    <m/>
    <m/>
    <m/>
    <x v="2"/>
  </r>
  <r>
    <s v="Exp4"/>
    <x v="419"/>
    <n v="1254"/>
    <x v="2"/>
    <x v="7"/>
    <x v="9"/>
    <x v="30"/>
    <s v="Full_8h"/>
    <x v="0"/>
    <m/>
    <x v="3"/>
    <n v="3"/>
    <n v="7"/>
    <n v="8"/>
    <n v="79"/>
    <n v="269"/>
    <n v="241"/>
    <n v="4"/>
    <n v="9"/>
    <m/>
    <s v="V"/>
    <m/>
    <n v="281.75"/>
    <n v="0.85536823425022179"/>
    <n v="7.8553682342502213"/>
    <n v="20"/>
    <m/>
    <m/>
    <m/>
    <x v="2"/>
  </r>
  <r>
    <s v="Exp4"/>
    <x v="419"/>
    <n v="1254"/>
    <x v="2"/>
    <x v="7"/>
    <x v="9"/>
    <x v="30"/>
    <s v="Full_8h"/>
    <x v="0"/>
    <m/>
    <x v="4"/>
    <n v="2"/>
    <n v="7"/>
    <n v="8"/>
    <n v="94"/>
    <n v="304"/>
    <n v="167"/>
    <n v="5"/>
    <n v="11"/>
    <m/>
    <s v="V"/>
    <m/>
    <n v="281.75"/>
    <n v="0.59272404614019525"/>
    <n v="7.5927240461401952"/>
    <n v="23"/>
    <m/>
    <m/>
    <m/>
    <x v="2"/>
  </r>
  <r>
    <s v="Exp4"/>
    <x v="420"/>
    <n v="1241"/>
    <x v="2"/>
    <x v="7"/>
    <x v="9"/>
    <x v="31"/>
    <s v="Full_8h"/>
    <x v="0"/>
    <n v="1241"/>
    <x v="1"/>
    <n v="3"/>
    <n v="8"/>
    <n v="9"/>
    <n v="88"/>
    <m/>
    <n v="90"/>
    <n v="5"/>
    <n v="12"/>
    <m/>
    <s v="DR"/>
    <m/>
    <n v="242"/>
    <n v="0.37190082644628097"/>
    <n v="8.3719008264462804"/>
    <n v="25"/>
    <m/>
    <m/>
    <m/>
    <x v="2"/>
  </r>
  <r>
    <s v="Exp4"/>
    <x v="420"/>
    <n v="1241"/>
    <x v="2"/>
    <x v="7"/>
    <x v="9"/>
    <x v="31"/>
    <s v="Full_8h"/>
    <x v="0"/>
    <m/>
    <x v="2"/>
    <n v="4"/>
    <n v="8"/>
    <n v="9"/>
    <n v="70"/>
    <n v="304"/>
    <n v="57"/>
    <n v="5"/>
    <n v="14"/>
    <m/>
    <s v="DR"/>
    <m/>
    <n v="242"/>
    <n v="0.23553719008264462"/>
    <n v="8.2355371900826455"/>
    <n v="27"/>
    <m/>
    <m/>
    <m/>
    <x v="2"/>
  </r>
  <r>
    <s v="Exp4"/>
    <x v="420"/>
    <n v="1241"/>
    <x v="2"/>
    <x v="7"/>
    <x v="9"/>
    <x v="31"/>
    <s v="Full_8h"/>
    <x v="0"/>
    <m/>
    <x v="3"/>
    <n v="2"/>
    <n v="7"/>
    <n v="8"/>
    <n v="83"/>
    <n v="311"/>
    <n v="235"/>
    <n v="5"/>
    <n v="10"/>
    <m/>
    <s v="E "/>
    <m/>
    <n v="281.75"/>
    <n v="0.83407275953859805"/>
    <n v="7.8340727595385982"/>
    <n v="22"/>
    <m/>
    <m/>
    <m/>
    <x v="2"/>
  </r>
  <r>
    <s v="Exp4"/>
    <x v="420"/>
    <n v="1241"/>
    <x v="2"/>
    <x v="7"/>
    <x v="9"/>
    <x v="31"/>
    <s v="Full_8h"/>
    <x v="0"/>
    <m/>
    <x v="4"/>
    <n v="2"/>
    <n v="7"/>
    <n v="8"/>
    <n v="88"/>
    <n v="305"/>
    <n v="270"/>
    <n v="6"/>
    <n v="11"/>
    <m/>
    <s v="V"/>
    <m/>
    <n v="281.75"/>
    <n v="0.95829636202307011"/>
    <n v="7.95829636202307"/>
    <n v="24"/>
    <m/>
    <m/>
    <m/>
    <x v="2"/>
  </r>
  <r>
    <s v="Exp4"/>
    <x v="421"/>
    <n v="1247"/>
    <x v="2"/>
    <x v="7"/>
    <x v="9"/>
    <x v="31"/>
    <s v="Full_8h"/>
    <x v="30"/>
    <n v="1247"/>
    <x v="1"/>
    <n v="3"/>
    <n v="7"/>
    <n v="8"/>
    <n v="80"/>
    <m/>
    <n v="270"/>
    <n v="5"/>
    <n v="10"/>
    <m/>
    <s v="V"/>
    <m/>
    <n v="281.75"/>
    <n v="0.95829636202307011"/>
    <n v="7.95829636202307"/>
    <n v="22"/>
    <m/>
    <m/>
    <m/>
    <x v="2"/>
  </r>
  <r>
    <s v="Exp4"/>
    <x v="421"/>
    <n v="1247"/>
    <x v="2"/>
    <x v="7"/>
    <x v="9"/>
    <x v="31"/>
    <s v="Full_8h"/>
    <x v="0"/>
    <m/>
    <x v="2"/>
    <n v="5"/>
    <n v="7"/>
    <n v="8"/>
    <n v="90"/>
    <n v="334"/>
    <n v="252"/>
    <n v="6"/>
    <n v="10"/>
    <m/>
    <s v="V"/>
    <m/>
    <n v="281.75"/>
    <n v="0.89440993788819878"/>
    <n v="7.8944099378881987"/>
    <n v="23"/>
    <m/>
    <m/>
    <m/>
    <x v="2"/>
  </r>
  <r>
    <s v="Exp4"/>
    <x v="421"/>
    <n v="1247"/>
    <x v="2"/>
    <x v="7"/>
    <x v="9"/>
    <x v="31"/>
    <s v="Full_8h"/>
    <x v="0"/>
    <m/>
    <x v="3"/>
    <n v="5"/>
    <n v="7"/>
    <n v="8"/>
    <n v="105"/>
    <n v="363"/>
    <n v="222"/>
    <n v="5"/>
    <n v="15"/>
    <m/>
    <s v="DR"/>
    <m/>
    <n v="281.75"/>
    <n v="0.78793256433007985"/>
    <n v="7.7879325643300801"/>
    <n v="27"/>
    <m/>
    <m/>
    <m/>
    <x v="2"/>
  </r>
  <r>
    <s v="Exp4"/>
    <x v="421"/>
    <n v="1247"/>
    <x v="2"/>
    <x v="7"/>
    <x v="9"/>
    <x v="31"/>
    <s v="Full_8h"/>
    <x v="0"/>
    <m/>
    <x v="4"/>
    <n v="4"/>
    <n v="8"/>
    <n v="9"/>
    <n v="83"/>
    <n v="320"/>
    <n v="227"/>
    <n v="4"/>
    <n v="8"/>
    <m/>
    <s v="V"/>
    <m/>
    <n v="242"/>
    <n v="0.93801652892561982"/>
    <n v="8.938016528925619"/>
    <n v="20"/>
    <m/>
    <m/>
    <m/>
    <x v="2"/>
  </r>
  <r>
    <s v="Exp4"/>
    <x v="422"/>
    <n v="1265"/>
    <x v="2"/>
    <x v="7"/>
    <x v="9"/>
    <x v="31"/>
    <s v="Full_8h"/>
    <x v="0"/>
    <n v="1265"/>
    <x v="1"/>
    <n v="4"/>
    <n v="7"/>
    <n v="8"/>
    <n v="83"/>
    <m/>
    <n v="201"/>
    <n v="5"/>
    <n v="11"/>
    <m/>
    <s v="V"/>
    <m/>
    <n v="281.75"/>
    <n v="0.71339840283939659"/>
    <n v="7.7133984028393963"/>
    <n v="23"/>
    <m/>
    <m/>
    <m/>
    <x v="2"/>
  </r>
  <r>
    <s v="Exp4"/>
    <x v="422"/>
    <n v="1265"/>
    <x v="2"/>
    <x v="7"/>
    <x v="9"/>
    <x v="31"/>
    <s v="Full_8h"/>
    <x v="0"/>
    <m/>
    <x v="2"/>
    <n v="2"/>
    <n v="6"/>
    <n v="7"/>
    <n v="74"/>
    <n v="268"/>
    <n v="226"/>
    <n v="5"/>
    <n v="10"/>
    <m/>
    <s v="V"/>
    <m/>
    <n v="304.46153846153845"/>
    <n v="0.74229408792319351"/>
    <n v="6.7422940879231934"/>
    <n v="21"/>
    <m/>
    <m/>
    <m/>
    <x v="2"/>
  </r>
  <r>
    <s v="Exp4"/>
    <x v="422"/>
    <n v="1265"/>
    <x v="2"/>
    <x v="7"/>
    <x v="9"/>
    <x v="31"/>
    <s v="Full_8h"/>
    <x v="0"/>
    <m/>
    <x v="3"/>
    <n v="3"/>
    <n v="7"/>
    <n v="8"/>
    <n v="85"/>
    <n v="315"/>
    <n v="103"/>
    <n v="4"/>
    <n v="16"/>
    <m/>
    <s v="V"/>
    <m/>
    <n v="281.75"/>
    <n v="0.36557231588287487"/>
    <n v="7.3655723158828748"/>
    <n v="27"/>
    <m/>
    <m/>
    <m/>
    <x v="2"/>
  </r>
  <r>
    <s v="Exp4"/>
    <x v="422"/>
    <n v="1265"/>
    <x v="2"/>
    <x v="7"/>
    <x v="9"/>
    <x v="31"/>
    <s v="Full_8h"/>
    <x v="0"/>
    <m/>
    <x v="4"/>
    <n v="2"/>
    <n v="8"/>
    <n v="9"/>
    <n v="74"/>
    <n v="306"/>
    <n v="113"/>
    <n v="5"/>
    <n v="11"/>
    <m/>
    <s v="V"/>
    <m/>
    <n v="242"/>
    <n v="0.46694214876033058"/>
    <n v="8.4669421487603298"/>
    <n v="24"/>
    <m/>
    <m/>
    <m/>
    <x v="2"/>
  </r>
  <r>
    <s v="Exp4"/>
    <x v="423"/>
    <n v="1242"/>
    <x v="2"/>
    <x v="7"/>
    <x v="9"/>
    <x v="32"/>
    <s v="Full_8h"/>
    <x v="0"/>
    <n v="1242"/>
    <x v="1"/>
    <n v="2"/>
    <n v="8"/>
    <n v="9"/>
    <n v="84"/>
    <n v="294"/>
    <n v="96"/>
    <n v="5"/>
    <n v="12"/>
    <m/>
    <s v="DR"/>
    <m/>
    <n v="242"/>
    <n v="0.39669421487603307"/>
    <n v="8.3966942148760335"/>
    <n v="25"/>
    <m/>
    <m/>
    <m/>
    <x v="2"/>
  </r>
  <r>
    <s v="Exp4"/>
    <x v="423"/>
    <n v="1242"/>
    <x v="2"/>
    <x v="7"/>
    <x v="9"/>
    <x v="32"/>
    <s v="Full_8h"/>
    <x v="0"/>
    <m/>
    <x v="2"/>
    <n v="2"/>
    <n v="8"/>
    <n v="9"/>
    <n v="86"/>
    <n v="259"/>
    <n v="71"/>
    <n v="5"/>
    <n v="15"/>
    <m/>
    <s v="DR"/>
    <m/>
    <n v="242"/>
    <n v="0.29338842975206614"/>
    <n v="8.293388429752067"/>
    <n v="28"/>
    <m/>
    <m/>
    <m/>
    <x v="2"/>
  </r>
  <r>
    <s v="Exp4"/>
    <x v="423"/>
    <n v="1242"/>
    <x v="2"/>
    <x v="7"/>
    <x v="9"/>
    <x v="32"/>
    <s v="Full_8h"/>
    <x v="0"/>
    <m/>
    <x v="3"/>
    <n v="2"/>
    <n v="7"/>
    <n v="9"/>
    <n v="92"/>
    <n v="369"/>
    <n v="229"/>
    <n v="5"/>
    <n v="11"/>
    <m/>
    <s v="DR"/>
    <m/>
    <n v="281.75"/>
    <n v="0.81277728482697431"/>
    <n v="7.8127772848269741"/>
    <n v="23"/>
    <m/>
    <m/>
    <m/>
    <x v="2"/>
  </r>
  <r>
    <s v="Exp4"/>
    <x v="423"/>
    <n v="1242"/>
    <x v="2"/>
    <x v="7"/>
    <x v="9"/>
    <x v="32"/>
    <s v="Full_8h"/>
    <x v="0"/>
    <m/>
    <x v="4"/>
    <n v="4"/>
    <n v="9"/>
    <n v="10"/>
    <n v="90"/>
    <n v="297"/>
    <n v="160"/>
    <n v="5"/>
    <n v="16"/>
    <m/>
    <s v="DR"/>
    <m/>
    <n v="192"/>
    <n v="0.83333333333333337"/>
    <n v="9.8333333333333339"/>
    <n v="30"/>
    <m/>
    <m/>
    <m/>
    <x v="2"/>
  </r>
  <r>
    <s v="Exp4"/>
    <x v="424"/>
    <n v="1244"/>
    <x v="2"/>
    <x v="7"/>
    <x v="9"/>
    <x v="32"/>
    <s v="Full_8h"/>
    <x v="0"/>
    <n v="1244"/>
    <x v="1"/>
    <n v="4"/>
    <n v="8"/>
    <n v="9"/>
    <n v="95"/>
    <m/>
    <n v="200"/>
    <n v="5"/>
    <n v="16"/>
    <m/>
    <s v="DR"/>
    <m/>
    <n v="242"/>
    <n v="0.82644628099173556"/>
    <n v="8.8264462809917354"/>
    <n v="29"/>
    <m/>
    <m/>
    <m/>
    <x v="2"/>
  </r>
  <r>
    <s v="Exp4"/>
    <x v="424"/>
    <n v="1244"/>
    <x v="2"/>
    <x v="7"/>
    <x v="9"/>
    <x v="32"/>
    <s v="Full_8h"/>
    <x v="0"/>
    <m/>
    <x v="2"/>
    <n v="5"/>
    <n v="9"/>
    <n v="10"/>
    <n v="91"/>
    <n v="230"/>
    <n v="58"/>
    <n v="5"/>
    <n v="15"/>
    <m/>
    <s v="DR"/>
    <m/>
    <n v="192"/>
    <n v="0.30208333333333331"/>
    <n v="9.3020833333333339"/>
    <n v="29"/>
    <m/>
    <m/>
    <m/>
    <x v="2"/>
  </r>
  <r>
    <s v="Exp4"/>
    <x v="424"/>
    <n v="1244"/>
    <x v="2"/>
    <x v="7"/>
    <x v="9"/>
    <x v="32"/>
    <s v="Full_8h"/>
    <x v="0"/>
    <m/>
    <x v="3"/>
    <n v="3"/>
    <n v="8"/>
    <n v="9"/>
    <n v="100"/>
    <n v="292"/>
    <n v="175"/>
    <n v="5"/>
    <n v="17"/>
    <m/>
    <s v="DR"/>
    <m/>
    <n v="242"/>
    <n v="0.72314049586776863"/>
    <n v="8.723140495867769"/>
    <n v="30"/>
    <m/>
    <m/>
    <m/>
    <x v="2"/>
  </r>
  <r>
    <s v="Exp4"/>
    <x v="424"/>
    <n v="1244"/>
    <x v="2"/>
    <x v="7"/>
    <x v="9"/>
    <x v="32"/>
    <s v="Full_8h"/>
    <x v="0"/>
    <m/>
    <x v="4"/>
    <n v="2"/>
    <n v="8"/>
    <n v="9"/>
    <n v="91"/>
    <n v="302"/>
    <n v="127"/>
    <n v="5"/>
    <n v="11"/>
    <m/>
    <s v="DR"/>
    <m/>
    <n v="242"/>
    <n v="0.52479338842975209"/>
    <n v="8.5247933884297513"/>
    <n v="24"/>
    <m/>
    <m/>
    <m/>
    <x v="2"/>
  </r>
  <r>
    <s v="Exp4"/>
    <x v="425"/>
    <n v="1251"/>
    <x v="2"/>
    <x v="7"/>
    <x v="9"/>
    <x v="32"/>
    <s v="Full_8h"/>
    <x v="0"/>
    <n v="1251"/>
    <x v="1"/>
    <n v="3"/>
    <n v="9"/>
    <n v="10"/>
    <n v="95"/>
    <m/>
    <n v="290"/>
    <n v="4"/>
    <n v="18"/>
    <m/>
    <s v="DR"/>
    <m/>
    <n v="192"/>
    <n v="1.5104166666666667"/>
    <n v="10.510416666666666"/>
    <n v="31"/>
    <m/>
    <m/>
    <m/>
    <x v="2"/>
  </r>
  <r>
    <s v="Exp4"/>
    <x v="425"/>
    <n v="1251"/>
    <x v="2"/>
    <x v="7"/>
    <x v="9"/>
    <x v="32"/>
    <s v="Full_8h"/>
    <x v="0"/>
    <m/>
    <x v="2"/>
    <n v="3"/>
    <n v="9"/>
    <n v="10"/>
    <n v="110"/>
    <n v="257"/>
    <n v="111"/>
    <n v="4"/>
    <n v="19"/>
    <m/>
    <s v="DR"/>
    <m/>
    <n v="192"/>
    <n v="0.578125"/>
    <n v="9.578125"/>
    <n v="32"/>
    <m/>
    <m/>
    <m/>
    <x v="2"/>
  </r>
  <r>
    <s v="Exp4"/>
    <x v="425"/>
    <n v="1251"/>
    <x v="2"/>
    <x v="7"/>
    <x v="9"/>
    <x v="32"/>
    <s v="Full_8h"/>
    <x v="0"/>
    <m/>
    <x v="3"/>
    <n v="3"/>
    <n v="8"/>
    <n v="9"/>
    <n v="94"/>
    <n v="280"/>
    <n v="172"/>
    <n v="5"/>
    <n v="14"/>
    <m/>
    <s v="DR"/>
    <m/>
    <n v="242"/>
    <n v="0.71074380165289253"/>
    <n v="8.7107438016528924"/>
    <n v="27"/>
    <m/>
    <m/>
    <m/>
    <x v="2"/>
  </r>
  <r>
    <s v="Exp4"/>
    <x v="425"/>
    <n v="1251"/>
    <x v="2"/>
    <x v="7"/>
    <x v="9"/>
    <x v="32"/>
    <s v="Full_8h"/>
    <x v="0"/>
    <m/>
    <x v="4"/>
    <n v="2"/>
    <n v="8"/>
    <n v="9"/>
    <n v="87"/>
    <n v="272"/>
    <n v="143"/>
    <n v="5"/>
    <n v="13"/>
    <m/>
    <s v="DR"/>
    <m/>
    <n v="242"/>
    <n v="0.59090909090909094"/>
    <n v="8.5909090909090917"/>
    <n v="26"/>
    <m/>
    <m/>
    <m/>
    <x v="2"/>
  </r>
  <r>
    <s v="Exp4"/>
    <x v="426"/>
    <n v="1240"/>
    <x v="2"/>
    <x v="7"/>
    <x v="9"/>
    <x v="37"/>
    <s v="Full_8h"/>
    <x v="31"/>
    <n v="1240"/>
    <x v="1"/>
    <n v="1"/>
    <n v="8"/>
    <n v="9"/>
    <n v="108"/>
    <m/>
    <n v="222"/>
    <n v="5"/>
    <n v="13"/>
    <m/>
    <s v="DR"/>
    <m/>
    <n v="242"/>
    <n v="0.9173553719008265"/>
    <n v="8.9173553719008272"/>
    <n v="26"/>
    <m/>
    <m/>
    <m/>
    <x v="2"/>
  </r>
  <r>
    <s v="Exp4"/>
    <x v="426"/>
    <n v="1240"/>
    <x v="2"/>
    <x v="7"/>
    <x v="9"/>
    <x v="37"/>
    <s v="Full_8h"/>
    <x v="0"/>
    <m/>
    <x v="2"/>
    <n v="5"/>
    <n v="10"/>
    <n v="11"/>
    <n v="115"/>
    <n v="314"/>
    <n v="64"/>
    <n v="4"/>
    <n v="17"/>
    <m/>
    <s v="DR"/>
    <m/>
    <n v="192"/>
    <n v="0.33333333333333331"/>
    <n v="10.333333333333334"/>
    <n v="31"/>
    <m/>
    <m/>
    <m/>
    <x v="2"/>
  </r>
  <r>
    <s v="Exp4"/>
    <x v="426"/>
    <n v="1240"/>
    <x v="2"/>
    <x v="7"/>
    <x v="9"/>
    <x v="37"/>
    <s v="Full_8h"/>
    <x v="0"/>
    <m/>
    <x v="3"/>
    <n v="3"/>
    <n v="9"/>
    <n v="10"/>
    <n v="106"/>
    <n v="316"/>
    <n v="160"/>
    <n v="4"/>
    <n v="13"/>
    <m/>
    <s v="DR"/>
    <m/>
    <n v="192"/>
    <n v="0.83333333333333337"/>
    <n v="9.8333333333333339"/>
    <n v="26"/>
    <m/>
    <m/>
    <m/>
    <x v="2"/>
  </r>
  <r>
    <s v="Exp4"/>
    <x v="426"/>
    <n v="1240"/>
    <x v="2"/>
    <x v="7"/>
    <x v="9"/>
    <x v="37"/>
    <s v="Full_8h"/>
    <x v="0"/>
    <m/>
    <x v="4"/>
    <n v="1"/>
    <n v="8"/>
    <n v="9"/>
    <n v="99"/>
    <n v="334"/>
    <n v="253"/>
    <n v="5"/>
    <n v="10"/>
    <m/>
    <s v="V"/>
    <m/>
    <n v="242"/>
    <n v="1.0454545454545454"/>
    <n v="9.045454545454545"/>
    <n v="23"/>
    <m/>
    <m/>
    <m/>
    <x v="2"/>
  </r>
  <r>
    <s v="Exp4"/>
    <x v="427"/>
    <n v="1263"/>
    <x v="2"/>
    <x v="7"/>
    <x v="9"/>
    <x v="37"/>
    <s v="Full_8h"/>
    <x v="0"/>
    <n v="1263"/>
    <x v="1"/>
    <n v="6"/>
    <n v="8"/>
    <n v="9"/>
    <n v="105"/>
    <m/>
    <n v="120"/>
    <n v="4"/>
    <n v="16"/>
    <m/>
    <s v="DR"/>
    <m/>
    <n v="242"/>
    <n v="0.49586776859504134"/>
    <n v="8.4958677685950406"/>
    <n v="28"/>
    <m/>
    <m/>
    <m/>
    <x v="2"/>
  </r>
  <r>
    <s v="Exp4"/>
    <x v="427"/>
    <n v="1263"/>
    <x v="2"/>
    <x v="7"/>
    <x v="9"/>
    <x v="37"/>
    <s v="Full_8h"/>
    <x v="0"/>
    <m/>
    <x v="2"/>
    <n v="4"/>
    <n v="9"/>
    <n v="10"/>
    <n v="84"/>
    <n v="203"/>
    <n v="186"/>
    <n v="5"/>
    <n v="13"/>
    <m/>
    <s v="DR"/>
    <m/>
    <n v="192"/>
    <n v="0.96875"/>
    <n v="9.96875"/>
    <n v="27"/>
    <m/>
    <m/>
    <m/>
    <x v="2"/>
  </r>
  <r>
    <s v="Exp4"/>
    <x v="427"/>
    <n v="1263"/>
    <x v="2"/>
    <x v="7"/>
    <x v="9"/>
    <x v="37"/>
    <s v="Full_8h"/>
    <x v="0"/>
    <m/>
    <x v="3"/>
    <n v="3"/>
    <n v="8"/>
    <n v="9"/>
    <n v="92"/>
    <n v="201"/>
    <n v="185"/>
    <n v="4"/>
    <n v="15"/>
    <m/>
    <s v="DR"/>
    <m/>
    <n v="242"/>
    <n v="0.76446280991735538"/>
    <n v="8.7644628099173545"/>
    <n v="27"/>
    <m/>
    <m/>
    <m/>
    <x v="2"/>
  </r>
  <r>
    <s v="Exp4"/>
    <x v="427"/>
    <n v="1263"/>
    <x v="2"/>
    <x v="7"/>
    <x v="9"/>
    <x v="37"/>
    <s v="Full_8h"/>
    <x v="0"/>
    <m/>
    <x v="4"/>
    <n v="2"/>
    <n v="10"/>
    <n v="11"/>
    <n v="100"/>
    <n v="216"/>
    <n v="52"/>
    <n v="4"/>
    <n v="15"/>
    <m/>
    <s v="DR"/>
    <m/>
    <n v="192"/>
    <n v="0.27083333333333331"/>
    <n v="10.270833333333334"/>
    <n v="29"/>
    <m/>
    <m/>
    <m/>
    <x v="2"/>
  </r>
  <r>
    <s v="Exp4"/>
    <x v="428"/>
    <n v="1268"/>
    <x v="2"/>
    <x v="7"/>
    <x v="9"/>
    <x v="37"/>
    <s v="Full_8h"/>
    <x v="0"/>
    <n v="1268"/>
    <x v="1"/>
    <n v="4"/>
    <n v="9"/>
    <n v="10"/>
    <n v="94"/>
    <m/>
    <n v="76"/>
    <n v="4"/>
    <n v="13"/>
    <m/>
    <s v="DR"/>
    <m/>
    <n v="192"/>
    <n v="0.39583333333333331"/>
    <n v="9.3958333333333339"/>
    <n v="26"/>
    <m/>
    <m/>
    <m/>
    <x v="2"/>
  </r>
  <r>
    <s v="Exp4"/>
    <x v="428"/>
    <n v="1268"/>
    <x v="2"/>
    <x v="7"/>
    <x v="9"/>
    <x v="37"/>
    <s v="Full_8h"/>
    <x v="0"/>
    <m/>
    <x v="2"/>
    <n v="5"/>
    <n v="9"/>
    <n v="10"/>
    <n v="100"/>
    <n v="206"/>
    <n v="196"/>
    <n v="4"/>
    <n v="16"/>
    <m/>
    <s v="TS"/>
    <m/>
    <n v="192"/>
    <n v="1.0208333333333333"/>
    <n v="10.020833333333334"/>
    <n v="29"/>
    <m/>
    <m/>
    <m/>
    <x v="2"/>
  </r>
  <r>
    <s v="Exp4"/>
    <x v="428"/>
    <n v="1268"/>
    <x v="2"/>
    <x v="7"/>
    <x v="9"/>
    <x v="37"/>
    <s v="Full_8h"/>
    <x v="0"/>
    <m/>
    <x v="3"/>
    <n v="2"/>
    <n v="9"/>
    <n v="11"/>
    <n v="89"/>
    <n v="185"/>
    <n v="176"/>
    <n v="5"/>
    <n v="12"/>
    <m/>
    <s v="DR"/>
    <m/>
    <n v="192"/>
    <n v="0.91666666666666663"/>
    <n v="9.9166666666666661"/>
    <n v="26"/>
    <m/>
    <m/>
    <m/>
    <x v="2"/>
  </r>
  <r>
    <s v="Exp4"/>
    <x v="428"/>
    <n v="1268"/>
    <x v="2"/>
    <x v="7"/>
    <x v="9"/>
    <x v="37"/>
    <s v="Full_8h"/>
    <x v="0"/>
    <m/>
    <x v="4"/>
    <n v="8"/>
    <n v="8"/>
    <n v="9"/>
    <n v="85"/>
    <n v="217"/>
    <n v="166"/>
    <n v="5"/>
    <n v="11"/>
    <m/>
    <s v="DR"/>
    <m/>
    <n v="242"/>
    <n v="0.68595041322314054"/>
    <n v="8.6859504132231411"/>
    <n v="24"/>
    <m/>
    <m/>
    <m/>
    <x v="2"/>
  </r>
  <r>
    <s v="Exp4"/>
    <x v="429"/>
    <n v="1217"/>
    <x v="2"/>
    <x v="7"/>
    <x v="9"/>
    <x v="38"/>
    <s v="Full_8h"/>
    <x v="0"/>
    <n v="1217"/>
    <x v="1"/>
    <m/>
    <n v="11"/>
    <n v="13"/>
    <m/>
    <m/>
    <m/>
    <n v="1"/>
    <m/>
    <m/>
    <m/>
    <m/>
    <n v="192"/>
    <n v="0"/>
    <n v="11"/>
    <s v=""/>
    <m/>
    <m/>
    <m/>
    <x v="2"/>
  </r>
  <r>
    <s v="Exp4"/>
    <x v="429"/>
    <n v="1217"/>
    <x v="2"/>
    <x v="7"/>
    <x v="9"/>
    <x v="38"/>
    <s v="Full_8h"/>
    <x v="0"/>
    <m/>
    <x v="2"/>
    <m/>
    <n v="13"/>
    <n v="14"/>
    <m/>
    <m/>
    <m/>
    <m/>
    <m/>
    <m/>
    <m/>
    <m/>
    <n v="192"/>
    <n v="0"/>
    <n v="13"/>
    <s v=""/>
    <m/>
    <m/>
    <m/>
    <x v="2"/>
  </r>
  <r>
    <s v="Exp4"/>
    <x v="429"/>
    <n v="1217"/>
    <x v="2"/>
    <x v="7"/>
    <x v="9"/>
    <x v="38"/>
    <s v="Full_8h"/>
    <x v="0"/>
    <m/>
    <x v="3"/>
    <m/>
    <n v="13"/>
    <n v="14"/>
    <m/>
    <m/>
    <m/>
    <m/>
    <m/>
    <m/>
    <m/>
    <m/>
    <n v="192"/>
    <n v="0"/>
    <n v="13"/>
    <s v=""/>
    <m/>
    <m/>
    <m/>
    <x v="2"/>
  </r>
  <r>
    <s v="Exp4"/>
    <x v="429"/>
    <n v="1217"/>
    <x v="2"/>
    <x v="7"/>
    <x v="9"/>
    <x v="38"/>
    <s v="Full_8h"/>
    <x v="0"/>
    <m/>
    <x v="4"/>
    <m/>
    <n v="13"/>
    <n v="14"/>
    <m/>
    <m/>
    <m/>
    <n v="1"/>
    <m/>
    <m/>
    <m/>
    <m/>
    <n v="192"/>
    <n v="0"/>
    <n v="13"/>
    <s v=""/>
    <m/>
    <m/>
    <m/>
    <x v="2"/>
  </r>
  <r>
    <s v="Exp4"/>
    <x v="430"/>
    <n v="1220"/>
    <x v="2"/>
    <x v="7"/>
    <x v="9"/>
    <x v="38"/>
    <s v="Full_8h"/>
    <x v="0"/>
    <n v="1220"/>
    <x v="1"/>
    <m/>
    <n v="12"/>
    <n v="13"/>
    <m/>
    <m/>
    <m/>
    <n v="3"/>
    <m/>
    <m/>
    <m/>
    <m/>
    <n v="192"/>
    <n v="0"/>
    <n v="12"/>
    <s v=""/>
    <m/>
    <m/>
    <m/>
    <x v="2"/>
  </r>
  <r>
    <s v="Exp4"/>
    <x v="430"/>
    <n v="1220"/>
    <x v="2"/>
    <x v="7"/>
    <x v="9"/>
    <x v="38"/>
    <s v="Full_8h"/>
    <x v="0"/>
    <m/>
    <x v="2"/>
    <m/>
    <n v="13"/>
    <n v="14"/>
    <m/>
    <m/>
    <m/>
    <m/>
    <m/>
    <m/>
    <m/>
    <m/>
    <n v="192"/>
    <n v="0"/>
    <n v="13"/>
    <s v=""/>
    <m/>
    <m/>
    <m/>
    <x v="2"/>
  </r>
  <r>
    <s v="Exp4"/>
    <x v="430"/>
    <n v="1220"/>
    <x v="2"/>
    <x v="7"/>
    <x v="9"/>
    <x v="38"/>
    <s v="Full_8h"/>
    <x v="0"/>
    <m/>
    <x v="3"/>
    <m/>
    <n v="14"/>
    <n v="16"/>
    <m/>
    <m/>
    <m/>
    <n v="2"/>
    <m/>
    <m/>
    <m/>
    <m/>
    <n v="192"/>
    <n v="0"/>
    <n v="14"/>
    <s v=""/>
    <m/>
    <m/>
    <m/>
    <x v="2"/>
  </r>
  <r>
    <s v="Exp4"/>
    <x v="430"/>
    <n v="1220"/>
    <x v="2"/>
    <x v="7"/>
    <x v="9"/>
    <x v="38"/>
    <s v="Full_8h"/>
    <x v="0"/>
    <m/>
    <x v="4"/>
    <m/>
    <n v="10"/>
    <n v="11"/>
    <m/>
    <m/>
    <m/>
    <n v="3"/>
    <m/>
    <m/>
    <m/>
    <m/>
    <n v="192"/>
    <n v="0"/>
    <n v="10"/>
    <s v=""/>
    <m/>
    <m/>
    <m/>
    <x v="2"/>
  </r>
  <r>
    <s v="Exp4"/>
    <x v="431"/>
    <n v="1221"/>
    <x v="2"/>
    <x v="7"/>
    <x v="9"/>
    <x v="38"/>
    <s v="Full_8h"/>
    <x v="0"/>
    <n v="1221"/>
    <x v="1"/>
    <m/>
    <n v="12"/>
    <n v="13"/>
    <m/>
    <m/>
    <m/>
    <m/>
    <m/>
    <m/>
    <m/>
    <m/>
    <n v="192"/>
    <n v="0"/>
    <n v="12"/>
    <s v=""/>
    <m/>
    <m/>
    <m/>
    <x v="2"/>
  </r>
  <r>
    <s v="Exp4"/>
    <x v="431"/>
    <n v="1221"/>
    <x v="2"/>
    <x v="7"/>
    <x v="9"/>
    <x v="38"/>
    <s v="Full_8h"/>
    <x v="0"/>
    <m/>
    <x v="2"/>
    <m/>
    <n v="12"/>
    <n v="14"/>
    <m/>
    <m/>
    <m/>
    <n v="1"/>
    <m/>
    <m/>
    <m/>
    <m/>
    <n v="192"/>
    <n v="0"/>
    <n v="12"/>
    <s v=""/>
    <m/>
    <m/>
    <m/>
    <x v="2"/>
  </r>
  <r>
    <s v="Exp4"/>
    <x v="431"/>
    <n v="1221"/>
    <x v="2"/>
    <x v="7"/>
    <x v="9"/>
    <x v="38"/>
    <s v="Full_8h"/>
    <x v="0"/>
    <m/>
    <x v="3"/>
    <m/>
    <n v="12"/>
    <n v="13"/>
    <m/>
    <m/>
    <m/>
    <n v="1"/>
    <m/>
    <m/>
    <m/>
    <m/>
    <n v="192"/>
    <n v="0"/>
    <n v="12"/>
    <s v=""/>
    <m/>
    <m/>
    <m/>
    <x v="2"/>
  </r>
  <r>
    <s v="Exp4"/>
    <x v="431"/>
    <n v="1221"/>
    <x v="2"/>
    <x v="7"/>
    <x v="9"/>
    <x v="38"/>
    <s v="Full_8h"/>
    <x v="0"/>
    <m/>
    <x v="4"/>
    <m/>
    <n v="13"/>
    <n v="14"/>
    <m/>
    <m/>
    <m/>
    <m/>
    <m/>
    <m/>
    <m/>
    <m/>
    <n v="192"/>
    <n v="0"/>
    <n v="13"/>
    <s v=""/>
    <m/>
    <m/>
    <m/>
    <x v="2"/>
  </r>
  <r>
    <s v="Exp4"/>
    <x v="432"/>
    <n v="1225"/>
    <x v="2"/>
    <x v="7"/>
    <x v="9"/>
    <x v="38"/>
    <s v="Full_8h"/>
    <x v="32"/>
    <n v="1225"/>
    <x v="1"/>
    <m/>
    <n v="12"/>
    <n v="13"/>
    <m/>
    <m/>
    <m/>
    <n v="1"/>
    <m/>
    <m/>
    <m/>
    <m/>
    <n v="192"/>
    <n v="0"/>
    <n v="12"/>
    <s v=""/>
    <m/>
    <m/>
    <m/>
    <x v="2"/>
  </r>
  <r>
    <s v="Exp4"/>
    <x v="432"/>
    <n v="1225"/>
    <x v="2"/>
    <x v="7"/>
    <x v="9"/>
    <x v="38"/>
    <s v="Full_8h"/>
    <x v="0"/>
    <m/>
    <x v="2"/>
    <m/>
    <n v="11"/>
    <n v="12"/>
    <m/>
    <m/>
    <m/>
    <m/>
    <m/>
    <m/>
    <m/>
    <m/>
    <n v="192"/>
    <n v="0"/>
    <n v="11"/>
    <s v=""/>
    <m/>
    <m/>
    <m/>
    <x v="2"/>
  </r>
  <r>
    <s v="Exp4"/>
    <x v="432"/>
    <n v="1225"/>
    <x v="2"/>
    <x v="7"/>
    <x v="9"/>
    <x v="38"/>
    <s v="Full_8h"/>
    <x v="0"/>
    <m/>
    <x v="3"/>
    <m/>
    <n v="11"/>
    <n v="12"/>
    <m/>
    <m/>
    <m/>
    <n v="2"/>
    <m/>
    <m/>
    <m/>
    <m/>
    <n v="192"/>
    <n v="0"/>
    <n v="11"/>
    <s v=""/>
    <m/>
    <m/>
    <m/>
    <x v="2"/>
  </r>
  <r>
    <s v="Exp4"/>
    <x v="432"/>
    <n v="1225"/>
    <x v="2"/>
    <x v="7"/>
    <x v="9"/>
    <x v="38"/>
    <s v="Full_8h"/>
    <x v="0"/>
    <m/>
    <x v="4"/>
    <m/>
    <n v="11"/>
    <n v="13"/>
    <m/>
    <m/>
    <m/>
    <m/>
    <m/>
    <m/>
    <m/>
    <m/>
    <n v="192"/>
    <n v="0"/>
    <n v="11"/>
    <s v=""/>
    <m/>
    <m/>
    <m/>
    <x v="2"/>
  </r>
  <r>
    <s v="Exp4"/>
    <x v="433"/>
    <n v="1227"/>
    <x v="2"/>
    <x v="7"/>
    <x v="9"/>
    <x v="38"/>
    <s v="Full_8h"/>
    <x v="0"/>
    <n v="1227"/>
    <x v="1"/>
    <m/>
    <n v="11"/>
    <n v="13"/>
    <m/>
    <m/>
    <m/>
    <m/>
    <m/>
    <m/>
    <m/>
    <m/>
    <n v="192"/>
    <n v="0"/>
    <n v="11"/>
    <s v=""/>
    <m/>
    <m/>
    <m/>
    <x v="2"/>
  </r>
  <r>
    <s v="Exp4"/>
    <x v="433"/>
    <n v="1227"/>
    <x v="2"/>
    <x v="7"/>
    <x v="9"/>
    <x v="38"/>
    <s v="Full_8h"/>
    <x v="0"/>
    <m/>
    <x v="2"/>
    <m/>
    <n v="11"/>
    <n v="12"/>
    <m/>
    <m/>
    <m/>
    <n v="1"/>
    <m/>
    <m/>
    <m/>
    <m/>
    <n v="192"/>
    <n v="0"/>
    <n v="11"/>
    <s v=""/>
    <m/>
    <m/>
    <m/>
    <x v="2"/>
  </r>
  <r>
    <s v="Exp4"/>
    <x v="433"/>
    <n v="1227"/>
    <x v="2"/>
    <x v="7"/>
    <x v="9"/>
    <x v="38"/>
    <s v="Full_8h"/>
    <x v="0"/>
    <m/>
    <x v="3"/>
    <m/>
    <n v="13"/>
    <n v="14"/>
    <m/>
    <m/>
    <m/>
    <m/>
    <m/>
    <m/>
    <m/>
    <m/>
    <n v="192"/>
    <n v="0"/>
    <n v="13"/>
    <s v=""/>
    <m/>
    <m/>
    <m/>
    <x v="2"/>
  </r>
  <r>
    <s v="Exp4"/>
    <x v="433"/>
    <n v="1227"/>
    <x v="2"/>
    <x v="7"/>
    <x v="9"/>
    <x v="38"/>
    <s v="Full_8h"/>
    <x v="0"/>
    <m/>
    <x v="4"/>
    <m/>
    <n v="13"/>
    <n v="14"/>
    <m/>
    <m/>
    <m/>
    <n v="1"/>
    <m/>
    <m/>
    <m/>
    <m/>
    <n v="192"/>
    <n v="0"/>
    <n v="13"/>
    <s v=""/>
    <m/>
    <m/>
    <m/>
    <x v="2"/>
  </r>
  <r>
    <s v="Exp4"/>
    <x v="434"/>
    <n v="1228"/>
    <x v="2"/>
    <x v="7"/>
    <x v="9"/>
    <x v="38"/>
    <s v="Full_8h"/>
    <x v="0"/>
    <n v="1228"/>
    <x v="1"/>
    <m/>
    <n v="13"/>
    <n v="14"/>
    <m/>
    <m/>
    <m/>
    <n v="2"/>
    <m/>
    <m/>
    <m/>
    <m/>
    <n v="192"/>
    <n v="0"/>
    <n v="13"/>
    <s v=""/>
    <m/>
    <m/>
    <m/>
    <x v="2"/>
  </r>
  <r>
    <s v="Exp4"/>
    <x v="434"/>
    <n v="1228"/>
    <x v="2"/>
    <x v="7"/>
    <x v="9"/>
    <x v="38"/>
    <s v="Full_8h"/>
    <x v="0"/>
    <m/>
    <x v="2"/>
    <m/>
    <n v="11"/>
    <n v="12"/>
    <m/>
    <m/>
    <m/>
    <n v="1"/>
    <m/>
    <m/>
    <m/>
    <m/>
    <n v="192"/>
    <n v="0"/>
    <n v="11"/>
    <s v=""/>
    <m/>
    <m/>
    <m/>
    <x v="2"/>
  </r>
  <r>
    <s v="Exp4"/>
    <x v="434"/>
    <n v="1228"/>
    <x v="2"/>
    <x v="7"/>
    <x v="9"/>
    <x v="38"/>
    <s v="Full_8h"/>
    <x v="0"/>
    <m/>
    <x v="3"/>
    <m/>
    <n v="13"/>
    <n v="14"/>
    <m/>
    <m/>
    <m/>
    <m/>
    <m/>
    <m/>
    <m/>
    <m/>
    <n v="192"/>
    <n v="0"/>
    <n v="13"/>
    <s v=""/>
    <m/>
    <m/>
    <m/>
    <x v="2"/>
  </r>
  <r>
    <s v="Exp4"/>
    <x v="434"/>
    <n v="1228"/>
    <x v="2"/>
    <x v="7"/>
    <x v="9"/>
    <x v="38"/>
    <s v="Full_8h"/>
    <x v="0"/>
    <m/>
    <x v="4"/>
    <m/>
    <n v="12"/>
    <n v="14"/>
    <m/>
    <m/>
    <m/>
    <n v="1"/>
    <m/>
    <m/>
    <m/>
    <m/>
    <n v="192"/>
    <n v="0"/>
    <n v="12"/>
    <s v=""/>
    <m/>
    <m/>
    <m/>
    <x v="2"/>
  </r>
  <r>
    <s v="Exp4"/>
    <x v="435"/>
    <n v="1230"/>
    <x v="2"/>
    <x v="7"/>
    <x v="9"/>
    <x v="38"/>
    <s v="Full_8h"/>
    <x v="0"/>
    <n v="1230"/>
    <x v="1"/>
    <m/>
    <n v="13"/>
    <n v="14"/>
    <m/>
    <m/>
    <m/>
    <n v="1"/>
    <m/>
    <m/>
    <m/>
    <m/>
    <n v="192"/>
    <n v="0"/>
    <n v="13"/>
    <s v=""/>
    <m/>
    <m/>
    <m/>
    <x v="2"/>
  </r>
  <r>
    <s v="Exp4"/>
    <x v="435"/>
    <n v="1230"/>
    <x v="2"/>
    <x v="7"/>
    <x v="9"/>
    <x v="38"/>
    <s v="Full_8h"/>
    <x v="0"/>
    <m/>
    <x v="2"/>
    <m/>
    <n v="12"/>
    <n v="13"/>
    <m/>
    <m/>
    <m/>
    <n v="2"/>
    <m/>
    <m/>
    <m/>
    <m/>
    <n v="192"/>
    <n v="0"/>
    <n v="12"/>
    <s v=""/>
    <m/>
    <m/>
    <m/>
    <x v="2"/>
  </r>
  <r>
    <s v="Exp4"/>
    <x v="435"/>
    <n v="1230"/>
    <x v="2"/>
    <x v="7"/>
    <x v="9"/>
    <x v="38"/>
    <s v="Full_8h"/>
    <x v="0"/>
    <m/>
    <x v="3"/>
    <m/>
    <n v="11"/>
    <n v="12"/>
    <m/>
    <m/>
    <m/>
    <n v="3"/>
    <m/>
    <m/>
    <m/>
    <m/>
    <n v="192"/>
    <n v="0"/>
    <n v="11"/>
    <s v=""/>
    <m/>
    <m/>
    <m/>
    <x v="2"/>
  </r>
  <r>
    <s v="Exp4"/>
    <x v="435"/>
    <n v="1230"/>
    <x v="2"/>
    <x v="7"/>
    <x v="9"/>
    <x v="38"/>
    <s v="Full_8h"/>
    <x v="0"/>
    <m/>
    <x v="4"/>
    <m/>
    <n v="12"/>
    <n v="13"/>
    <m/>
    <m/>
    <m/>
    <n v="1"/>
    <m/>
    <m/>
    <m/>
    <m/>
    <n v="192"/>
    <n v="0"/>
    <n v="12"/>
    <s v=""/>
    <m/>
    <m/>
    <m/>
    <x v="2"/>
  </r>
  <r>
    <s v="Exp4"/>
    <x v="436"/>
    <n v="1232"/>
    <x v="2"/>
    <x v="7"/>
    <x v="9"/>
    <x v="38"/>
    <s v="Full_8h"/>
    <x v="0"/>
    <n v="1232"/>
    <x v="1"/>
    <m/>
    <n v="13"/>
    <n v="14"/>
    <m/>
    <m/>
    <m/>
    <n v="2"/>
    <m/>
    <m/>
    <m/>
    <m/>
    <n v="192"/>
    <n v="0"/>
    <n v="13"/>
    <s v=""/>
    <m/>
    <m/>
    <m/>
    <x v="2"/>
  </r>
  <r>
    <s v="Exp4"/>
    <x v="436"/>
    <n v="1232"/>
    <x v="2"/>
    <x v="7"/>
    <x v="9"/>
    <x v="38"/>
    <s v="Full_8h"/>
    <x v="0"/>
    <m/>
    <x v="2"/>
    <m/>
    <n v="11"/>
    <n v="12"/>
    <m/>
    <m/>
    <m/>
    <n v="2"/>
    <m/>
    <m/>
    <m/>
    <m/>
    <n v="192"/>
    <n v="0"/>
    <n v="11"/>
    <s v=""/>
    <m/>
    <m/>
    <m/>
    <x v="2"/>
  </r>
  <r>
    <s v="Exp4"/>
    <x v="436"/>
    <n v="1232"/>
    <x v="2"/>
    <x v="7"/>
    <x v="9"/>
    <x v="38"/>
    <s v="Full_8h"/>
    <x v="0"/>
    <m/>
    <x v="3"/>
    <m/>
    <n v="11"/>
    <n v="12"/>
    <m/>
    <m/>
    <m/>
    <n v="1"/>
    <m/>
    <m/>
    <m/>
    <m/>
    <n v="192"/>
    <n v="0"/>
    <n v="11"/>
    <s v=""/>
    <m/>
    <m/>
    <m/>
    <x v="2"/>
  </r>
  <r>
    <s v="Exp4"/>
    <x v="437"/>
    <n v="1235"/>
    <x v="2"/>
    <x v="7"/>
    <x v="9"/>
    <x v="38"/>
    <s v="Full_8h"/>
    <x v="0"/>
    <n v="1235"/>
    <x v="1"/>
    <m/>
    <n v="11"/>
    <n v="12"/>
    <m/>
    <m/>
    <m/>
    <n v="1"/>
    <m/>
    <m/>
    <m/>
    <m/>
    <n v="192"/>
    <n v="0"/>
    <n v="11"/>
    <s v=""/>
    <m/>
    <m/>
    <m/>
    <x v="2"/>
  </r>
  <r>
    <s v="Exp4"/>
    <x v="437"/>
    <n v="1235"/>
    <x v="2"/>
    <x v="7"/>
    <x v="9"/>
    <x v="38"/>
    <s v="Full_8h"/>
    <x v="0"/>
    <m/>
    <x v="2"/>
    <m/>
    <n v="10"/>
    <n v="14"/>
    <m/>
    <m/>
    <m/>
    <n v="2"/>
    <m/>
    <m/>
    <m/>
    <m/>
    <n v="192"/>
    <n v="0"/>
    <n v="10"/>
    <s v=""/>
    <m/>
    <m/>
    <m/>
    <x v="2"/>
  </r>
  <r>
    <s v="Exp4"/>
    <x v="437"/>
    <n v="1235"/>
    <x v="2"/>
    <x v="7"/>
    <x v="9"/>
    <x v="38"/>
    <s v="Full_8h"/>
    <x v="0"/>
    <m/>
    <x v="3"/>
    <m/>
    <n v="12"/>
    <n v="13"/>
    <m/>
    <m/>
    <m/>
    <n v="1"/>
    <m/>
    <m/>
    <m/>
    <m/>
    <n v="192"/>
    <n v="0"/>
    <n v="12"/>
    <s v=""/>
    <m/>
    <m/>
    <m/>
    <x v="2"/>
  </r>
  <r>
    <s v="Exp4"/>
    <x v="438"/>
    <n v="1236"/>
    <x v="2"/>
    <x v="7"/>
    <x v="9"/>
    <x v="38"/>
    <s v="Full_8h"/>
    <x v="0"/>
    <n v="1236"/>
    <x v="1"/>
    <m/>
    <n v="13"/>
    <n v="14"/>
    <m/>
    <m/>
    <m/>
    <m/>
    <m/>
    <m/>
    <m/>
    <m/>
    <n v="192"/>
    <n v="0"/>
    <n v="13"/>
    <s v=""/>
    <m/>
    <m/>
    <m/>
    <x v="2"/>
  </r>
  <r>
    <s v="Exp4"/>
    <x v="438"/>
    <n v="1236"/>
    <x v="2"/>
    <x v="7"/>
    <x v="9"/>
    <x v="38"/>
    <s v="Full_8h"/>
    <x v="0"/>
    <m/>
    <x v="2"/>
    <m/>
    <n v="13"/>
    <n v="14"/>
    <m/>
    <m/>
    <m/>
    <m/>
    <m/>
    <m/>
    <m/>
    <m/>
    <n v="192"/>
    <n v="0"/>
    <n v="13"/>
    <s v=""/>
    <m/>
    <m/>
    <m/>
    <x v="2"/>
  </r>
  <r>
    <s v="Exp4"/>
    <x v="438"/>
    <n v="1236"/>
    <x v="2"/>
    <x v="7"/>
    <x v="9"/>
    <x v="38"/>
    <s v="Full_8h"/>
    <x v="0"/>
    <m/>
    <x v="3"/>
    <m/>
    <n v="13"/>
    <m/>
    <m/>
    <m/>
    <m/>
    <m/>
    <m/>
    <m/>
    <m/>
    <m/>
    <n v="192"/>
    <n v="0"/>
    <n v="13"/>
    <s v=""/>
    <m/>
    <m/>
    <m/>
    <x v="1"/>
  </r>
  <r>
    <s v="Exp4"/>
    <x v="438"/>
    <n v="1236"/>
    <x v="2"/>
    <x v="7"/>
    <x v="9"/>
    <x v="38"/>
    <s v="Full_8h"/>
    <x v="0"/>
    <m/>
    <x v="4"/>
    <m/>
    <n v="13"/>
    <n v="14"/>
    <m/>
    <m/>
    <m/>
    <m/>
    <m/>
    <m/>
    <m/>
    <m/>
    <n v="192"/>
    <n v="0"/>
    <n v="13"/>
    <s v=""/>
    <m/>
    <m/>
    <m/>
    <x v="2"/>
  </r>
  <r>
    <s v="Exp4"/>
    <x v="439"/>
    <n v="1248"/>
    <x v="2"/>
    <x v="7"/>
    <x v="9"/>
    <x v="38"/>
    <s v="Full_8h"/>
    <x v="0"/>
    <n v="1248"/>
    <x v="1"/>
    <m/>
    <n v="12"/>
    <n v="14"/>
    <m/>
    <m/>
    <m/>
    <n v="1"/>
    <m/>
    <m/>
    <m/>
    <m/>
    <n v="192"/>
    <n v="0"/>
    <n v="12"/>
    <s v=""/>
    <m/>
    <m/>
    <m/>
    <x v="2"/>
  </r>
  <r>
    <s v="Exp4"/>
    <x v="439"/>
    <n v="1248"/>
    <x v="2"/>
    <x v="7"/>
    <x v="9"/>
    <x v="38"/>
    <s v="Full_8h"/>
    <x v="0"/>
    <m/>
    <x v="2"/>
    <m/>
    <n v="14"/>
    <n v="15"/>
    <m/>
    <m/>
    <m/>
    <n v="1"/>
    <m/>
    <m/>
    <m/>
    <m/>
    <n v="192"/>
    <n v="0"/>
    <n v="14"/>
    <s v=""/>
    <m/>
    <m/>
    <m/>
    <x v="2"/>
  </r>
  <r>
    <s v="Exp4"/>
    <x v="439"/>
    <n v="1248"/>
    <x v="2"/>
    <x v="7"/>
    <x v="9"/>
    <x v="38"/>
    <s v="Full_8h"/>
    <x v="0"/>
    <m/>
    <x v="3"/>
    <m/>
    <n v="12"/>
    <n v="13"/>
    <m/>
    <m/>
    <m/>
    <n v="2"/>
    <m/>
    <m/>
    <m/>
    <m/>
    <n v="192"/>
    <n v="0"/>
    <n v="12"/>
    <s v=""/>
    <m/>
    <m/>
    <m/>
    <x v="2"/>
  </r>
  <r>
    <s v="Exp4"/>
    <x v="439"/>
    <n v="1248"/>
    <x v="2"/>
    <x v="7"/>
    <x v="9"/>
    <x v="38"/>
    <s v="Full_8h"/>
    <x v="0"/>
    <m/>
    <x v="4"/>
    <m/>
    <n v="13"/>
    <n v="14"/>
    <m/>
    <m/>
    <m/>
    <m/>
    <m/>
    <m/>
    <m/>
    <m/>
    <n v="192"/>
    <n v="0"/>
    <n v="13"/>
    <s v=""/>
    <m/>
    <m/>
    <m/>
    <x v="2"/>
  </r>
  <r>
    <s v="Exp4"/>
    <x v="440"/>
    <n v="1261"/>
    <x v="2"/>
    <x v="7"/>
    <x v="9"/>
    <x v="38"/>
    <s v="Full_8h"/>
    <x v="0"/>
    <n v="1261"/>
    <x v="1"/>
    <m/>
    <n v="13"/>
    <n v="14"/>
    <m/>
    <m/>
    <m/>
    <m/>
    <m/>
    <m/>
    <m/>
    <m/>
    <n v="192"/>
    <n v="0"/>
    <n v="13"/>
    <s v=""/>
    <m/>
    <m/>
    <m/>
    <x v="2"/>
  </r>
  <r>
    <s v="Exp4"/>
    <x v="440"/>
    <n v="1261"/>
    <x v="2"/>
    <x v="7"/>
    <x v="9"/>
    <x v="38"/>
    <s v="Full_8h"/>
    <x v="0"/>
    <m/>
    <x v="2"/>
    <m/>
    <n v="12"/>
    <n v="13"/>
    <m/>
    <m/>
    <m/>
    <m/>
    <m/>
    <m/>
    <m/>
    <m/>
    <n v="192"/>
    <n v="0"/>
    <n v="12"/>
    <s v=""/>
    <m/>
    <m/>
    <m/>
    <x v="2"/>
  </r>
  <r>
    <s v="Exp4"/>
    <x v="440"/>
    <n v="1261"/>
    <x v="2"/>
    <x v="7"/>
    <x v="9"/>
    <x v="38"/>
    <s v="Full_8h"/>
    <x v="0"/>
    <m/>
    <x v="3"/>
    <m/>
    <n v="12"/>
    <n v="13"/>
    <m/>
    <m/>
    <m/>
    <m/>
    <m/>
    <m/>
    <m/>
    <m/>
    <n v="192"/>
    <n v="0"/>
    <n v="12"/>
    <s v=""/>
    <m/>
    <m/>
    <m/>
    <x v="2"/>
  </r>
  <r>
    <s v="Exp4"/>
    <x v="441"/>
    <n v="1011"/>
    <x v="2"/>
    <x v="7"/>
    <x v="11"/>
    <x v="26"/>
    <s v="Full_8h"/>
    <x v="0"/>
    <n v="1011"/>
    <x v="1"/>
    <n v="0"/>
    <n v="2"/>
    <n v="3"/>
    <n v="40"/>
    <m/>
    <n v="74"/>
    <n v="3"/>
    <n v="4"/>
    <m/>
    <s v="V"/>
    <m/>
    <n v="200"/>
    <n v="0.37"/>
    <n v="2.37"/>
    <n v="9"/>
    <m/>
    <m/>
    <m/>
    <x v="2"/>
  </r>
  <r>
    <s v="Exp4"/>
    <x v="441"/>
    <n v="1011"/>
    <x v="2"/>
    <x v="7"/>
    <x v="11"/>
    <x v="26"/>
    <s v="Full_8h"/>
    <x v="0"/>
    <m/>
    <x v="2"/>
    <n v="0"/>
    <n v="2"/>
    <n v="3"/>
    <n v="33"/>
    <n v="81"/>
    <n v="58"/>
    <n v="3"/>
    <n v="4"/>
    <m/>
    <s v="V"/>
    <m/>
    <n v="200"/>
    <n v="0.28999999999999998"/>
    <n v="2.29"/>
    <n v="9"/>
    <m/>
    <m/>
    <m/>
    <x v="2"/>
  </r>
  <r>
    <s v="Exp4"/>
    <x v="441"/>
    <n v="1011"/>
    <x v="2"/>
    <x v="7"/>
    <x v="11"/>
    <x v="26"/>
    <s v="Full_8h"/>
    <x v="0"/>
    <m/>
    <x v="3"/>
    <n v="0"/>
    <n v="1"/>
    <n v="2"/>
    <n v="39"/>
    <n v="48"/>
    <n v="101"/>
    <n v="4"/>
    <n v="3"/>
    <m/>
    <s v="V"/>
    <m/>
    <n v="90.285714285714292"/>
    <n v="1.1186708860759493"/>
    <n v="2.1186708860759493"/>
    <n v="8"/>
    <m/>
    <m/>
    <m/>
    <x v="2"/>
  </r>
  <r>
    <s v="Exp4"/>
    <x v="441"/>
    <n v="1011"/>
    <x v="2"/>
    <x v="7"/>
    <x v="11"/>
    <x v="26"/>
    <s v="Full_8h"/>
    <x v="0"/>
    <m/>
    <x v="4"/>
    <n v="0"/>
    <n v="2"/>
    <n v="3"/>
    <n v="27"/>
    <n v="85"/>
    <n v="38"/>
    <n v="4"/>
    <n v="3"/>
    <m/>
    <s v="V"/>
    <m/>
    <n v="200"/>
    <n v="0.19"/>
    <n v="2.19"/>
    <n v="9"/>
    <m/>
    <m/>
    <m/>
    <x v="2"/>
  </r>
  <r>
    <s v="Exp4"/>
    <x v="442"/>
    <n v="1017"/>
    <x v="2"/>
    <x v="7"/>
    <x v="11"/>
    <x v="26"/>
    <s v="Full_8h"/>
    <x v="0"/>
    <n v="1017"/>
    <x v="1"/>
    <n v="0"/>
    <n v="2"/>
    <n v="3"/>
    <n v="38"/>
    <m/>
    <n v="38"/>
    <n v="3"/>
    <n v="4"/>
    <m/>
    <s v="V"/>
    <m/>
    <n v="200"/>
    <n v="0.19"/>
    <n v="2.19"/>
    <n v="9"/>
    <m/>
    <m/>
    <m/>
    <x v="2"/>
  </r>
  <r>
    <s v="Exp4"/>
    <x v="442"/>
    <n v="1017"/>
    <x v="2"/>
    <x v="7"/>
    <x v="11"/>
    <x v="26"/>
    <s v="Full_8h"/>
    <x v="0"/>
    <m/>
    <x v="2"/>
    <n v="0"/>
    <n v="2"/>
    <n v="3"/>
    <n v="35"/>
    <n v="132"/>
    <n v="56"/>
    <n v="3"/>
    <n v="5"/>
    <m/>
    <s v="V"/>
    <m/>
    <n v="200"/>
    <n v="0.28000000000000003"/>
    <n v="2.2800000000000002"/>
    <n v="10"/>
    <m/>
    <m/>
    <m/>
    <x v="2"/>
  </r>
  <r>
    <s v="Exp4"/>
    <x v="442"/>
    <n v="1017"/>
    <x v="2"/>
    <x v="7"/>
    <x v="11"/>
    <x v="26"/>
    <s v="Full_8h"/>
    <x v="0"/>
    <m/>
    <x v="3"/>
    <n v="0"/>
    <n v="2"/>
    <n v="3"/>
    <n v="43"/>
    <n v="107"/>
    <n v="60"/>
    <n v="3"/>
    <n v="4"/>
    <m/>
    <s v="V"/>
    <m/>
    <n v="200"/>
    <n v="0.3"/>
    <n v="2.2999999999999998"/>
    <n v="9"/>
    <m/>
    <m/>
    <m/>
    <x v="2"/>
  </r>
  <r>
    <s v="Exp4"/>
    <x v="442"/>
    <n v="1017"/>
    <x v="2"/>
    <x v="7"/>
    <x v="11"/>
    <x v="26"/>
    <s v="Full_8h"/>
    <x v="0"/>
    <m/>
    <x v="4"/>
    <n v="0"/>
    <n v="2"/>
    <n v="3"/>
    <n v="25"/>
    <n v="39"/>
    <n v="49"/>
    <n v="3"/>
    <n v="3"/>
    <m/>
    <s v="V"/>
    <m/>
    <n v="200"/>
    <n v="0.245"/>
    <n v="2.2450000000000001"/>
    <n v="8"/>
    <m/>
    <m/>
    <m/>
    <x v="2"/>
  </r>
  <r>
    <s v="Exp4"/>
    <x v="443"/>
    <n v="1025"/>
    <x v="2"/>
    <x v="7"/>
    <x v="11"/>
    <x v="26"/>
    <s v="Full_8h"/>
    <x v="0"/>
    <n v="1025"/>
    <x v="1"/>
    <n v="0"/>
    <n v="2"/>
    <n v="3"/>
    <n v="50"/>
    <m/>
    <n v="96"/>
    <n v="3"/>
    <n v="3"/>
    <m/>
    <s v="V"/>
    <m/>
    <n v="200"/>
    <n v="0.48"/>
    <n v="2.48"/>
    <n v="8"/>
    <m/>
    <m/>
    <m/>
    <x v="2"/>
  </r>
  <r>
    <s v="Exp4"/>
    <x v="443"/>
    <n v="1025"/>
    <x v="2"/>
    <x v="7"/>
    <x v="11"/>
    <x v="26"/>
    <s v="Full_8h"/>
    <x v="0"/>
    <m/>
    <x v="2"/>
    <n v="0"/>
    <n v="1"/>
    <n v="3"/>
    <n v="33"/>
    <n v="108"/>
    <n v="24"/>
    <n v="3"/>
    <n v="4"/>
    <m/>
    <s v="V"/>
    <m/>
    <n v="90.285714285714292"/>
    <n v="0.26582278481012656"/>
    <n v="1.2658227848101267"/>
    <n v="8"/>
    <m/>
    <m/>
    <m/>
    <x v="2"/>
  </r>
  <r>
    <s v="Exp4"/>
    <x v="443"/>
    <n v="1025"/>
    <x v="2"/>
    <x v="7"/>
    <x v="11"/>
    <x v="26"/>
    <s v="Full_8h"/>
    <x v="0"/>
    <m/>
    <x v="3"/>
    <n v="0"/>
    <n v="2"/>
    <n v="3"/>
    <n v="39"/>
    <n v="118"/>
    <n v="71"/>
    <n v="4"/>
    <n v="3"/>
    <m/>
    <s v="V"/>
    <m/>
    <n v="200"/>
    <n v="0.35499999999999998"/>
    <n v="2.355"/>
    <n v="9"/>
    <m/>
    <m/>
    <m/>
    <x v="2"/>
  </r>
  <r>
    <s v="Exp4"/>
    <x v="443"/>
    <n v="1025"/>
    <x v="2"/>
    <x v="7"/>
    <x v="11"/>
    <x v="26"/>
    <s v="Full_8h"/>
    <x v="0"/>
    <m/>
    <x v="4"/>
    <n v="0"/>
    <n v="2"/>
    <n v="3"/>
    <n v="22"/>
    <n v="70"/>
    <n v="37"/>
    <n v="3"/>
    <n v="3"/>
    <m/>
    <s v="V"/>
    <m/>
    <n v="200"/>
    <n v="0.185"/>
    <n v="2.1850000000000001"/>
    <n v="8"/>
    <m/>
    <m/>
    <m/>
    <x v="2"/>
  </r>
  <r>
    <s v="Exp4"/>
    <x v="444"/>
    <n v="1012"/>
    <x v="2"/>
    <x v="7"/>
    <x v="11"/>
    <x v="27"/>
    <s v="Full_8h"/>
    <x v="0"/>
    <n v="1012"/>
    <x v="1"/>
    <n v="1"/>
    <n v="3"/>
    <n v="4"/>
    <n v="60"/>
    <m/>
    <n v="85"/>
    <n v="5"/>
    <n v="5"/>
    <m/>
    <s v="V"/>
    <m/>
    <n v="204.42857142857142"/>
    <n v="0.41579315164220826"/>
    <n v="3.4157931516422084"/>
    <n v="13"/>
    <m/>
    <m/>
    <m/>
    <x v="2"/>
  </r>
  <r>
    <s v="Exp4"/>
    <x v="444"/>
    <n v="1012"/>
    <x v="2"/>
    <x v="7"/>
    <x v="11"/>
    <x v="27"/>
    <s v="Full_8h"/>
    <x v="0"/>
    <m/>
    <x v="2"/>
    <n v="1"/>
    <n v="3"/>
    <n v="4"/>
    <n v="58"/>
    <n v="209"/>
    <n v="93"/>
    <n v="5"/>
    <n v="6"/>
    <m/>
    <s v="V"/>
    <m/>
    <n v="204.42857142857142"/>
    <n v="0.45492662473794554"/>
    <n v="3.4549266247379453"/>
    <n v="14"/>
    <m/>
    <m/>
    <m/>
    <x v="2"/>
  </r>
  <r>
    <s v="Exp4"/>
    <x v="444"/>
    <n v="1012"/>
    <x v="2"/>
    <x v="7"/>
    <x v="11"/>
    <x v="27"/>
    <s v="Full_8h"/>
    <x v="0"/>
    <m/>
    <x v="3"/>
    <n v="1"/>
    <n v="3"/>
    <n v="4"/>
    <n v="52"/>
    <n v="182"/>
    <n v="44"/>
    <n v="4"/>
    <n v="5"/>
    <m/>
    <s v="V"/>
    <m/>
    <n v="204.42857142857142"/>
    <n v="0.21523410202655488"/>
    <n v="3.2152341020265549"/>
    <n v="12"/>
    <m/>
    <m/>
    <m/>
    <x v="2"/>
  </r>
  <r>
    <s v="Exp4"/>
    <x v="444"/>
    <n v="1012"/>
    <x v="2"/>
    <x v="7"/>
    <x v="11"/>
    <x v="27"/>
    <s v="Full_8h"/>
    <x v="0"/>
    <m/>
    <x v="4"/>
    <n v="1"/>
    <n v="3"/>
    <n v="4"/>
    <n v="46"/>
    <n v="176"/>
    <n v="36"/>
    <n v="4"/>
    <n v="6"/>
    <m/>
    <s v="V"/>
    <m/>
    <n v="204.42857142857142"/>
    <n v="0.17610062893081763"/>
    <n v="3.1761006289308176"/>
    <n v="13"/>
    <m/>
    <m/>
    <m/>
    <x v="2"/>
  </r>
  <r>
    <s v="Exp4"/>
    <x v="445"/>
    <n v="1013"/>
    <x v="2"/>
    <x v="7"/>
    <x v="11"/>
    <x v="27"/>
    <s v="Full_8h"/>
    <x v="0"/>
    <n v="1013"/>
    <x v="1"/>
    <n v="1"/>
    <n v="3"/>
    <n v="4"/>
    <n v="60"/>
    <m/>
    <n v="93"/>
    <n v="5"/>
    <n v="5"/>
    <m/>
    <s v="V"/>
    <m/>
    <n v="204.42857142857142"/>
    <n v="0.45492662473794554"/>
    <n v="3.4549266247379453"/>
    <n v="13"/>
    <m/>
    <m/>
    <m/>
    <x v="2"/>
  </r>
  <r>
    <s v="Exp4"/>
    <x v="445"/>
    <n v="1013"/>
    <x v="2"/>
    <x v="7"/>
    <x v="11"/>
    <x v="27"/>
    <s v="Full_8h"/>
    <x v="0"/>
    <m/>
    <x v="2"/>
    <n v="0"/>
    <n v="3"/>
    <n v="4"/>
    <n v="60"/>
    <n v="189"/>
    <n v="100"/>
    <n v="5"/>
    <n v="5"/>
    <m/>
    <s v="V"/>
    <m/>
    <n v="204.42857142857142"/>
    <n v="0.4891684136967156"/>
    <n v="3.4891684136967154"/>
    <n v="13"/>
    <m/>
    <m/>
    <m/>
    <x v="2"/>
  </r>
  <r>
    <s v="Exp4"/>
    <x v="445"/>
    <n v="1013"/>
    <x v="2"/>
    <x v="7"/>
    <x v="11"/>
    <x v="27"/>
    <s v="Full_8h"/>
    <x v="0"/>
    <m/>
    <x v="3"/>
    <n v="1"/>
    <n v="3"/>
    <n v="4"/>
    <n v="61"/>
    <n v="224"/>
    <n v="81"/>
    <n v="4"/>
    <n v="6"/>
    <m/>
    <s v="V"/>
    <m/>
    <n v="204.42857142857142"/>
    <n v="0.39622641509433965"/>
    <n v="3.3962264150943398"/>
    <n v="13"/>
    <m/>
    <m/>
    <m/>
    <x v="2"/>
  </r>
  <r>
    <s v="Exp4"/>
    <x v="445"/>
    <n v="1013"/>
    <x v="2"/>
    <x v="7"/>
    <x v="11"/>
    <x v="27"/>
    <s v="Full_8h"/>
    <x v="0"/>
    <m/>
    <x v="4"/>
    <n v="1"/>
    <n v="3"/>
    <n v="4"/>
    <n v="61"/>
    <n v="210"/>
    <n v="93"/>
    <n v="4"/>
    <n v="7"/>
    <m/>
    <s v="V"/>
    <m/>
    <n v="204.42857142857142"/>
    <n v="0.45492662473794554"/>
    <n v="3.4549266247379453"/>
    <n v="14"/>
    <m/>
    <m/>
    <m/>
    <x v="2"/>
  </r>
  <r>
    <s v="Exp4"/>
    <x v="446"/>
    <n v="1015"/>
    <x v="2"/>
    <x v="7"/>
    <x v="11"/>
    <x v="27"/>
    <s v="Full_8h"/>
    <x v="33"/>
    <n v="1015"/>
    <x v="1"/>
    <n v="2"/>
    <n v="3"/>
    <n v="4"/>
    <n v="57"/>
    <m/>
    <n v="133"/>
    <n v="4"/>
    <n v="8"/>
    <m/>
    <s v="V"/>
    <m/>
    <n v="204.42857142857142"/>
    <n v="0.65059399021663178"/>
    <n v="3.650593990216632"/>
    <n v="15"/>
    <m/>
    <m/>
    <m/>
    <x v="2"/>
  </r>
  <r>
    <s v="Exp4"/>
    <x v="446"/>
    <n v="1015"/>
    <x v="2"/>
    <x v="7"/>
    <x v="11"/>
    <x v="27"/>
    <s v="Full_8h"/>
    <x v="0"/>
    <m/>
    <x v="2"/>
    <n v="1"/>
    <n v="3"/>
    <n v="4"/>
    <n v="54"/>
    <n v="186"/>
    <n v="111"/>
    <n v="5"/>
    <n v="5"/>
    <m/>
    <s v="V"/>
    <m/>
    <n v="204.42857142857142"/>
    <n v="0.54297693920335433"/>
    <n v="3.5429769392033545"/>
    <n v="13"/>
    <m/>
    <m/>
    <m/>
    <x v="2"/>
  </r>
  <r>
    <s v="Exp4"/>
    <x v="446"/>
    <n v="1015"/>
    <x v="2"/>
    <x v="7"/>
    <x v="11"/>
    <x v="27"/>
    <s v="Full_8h"/>
    <x v="0"/>
    <m/>
    <x v="3"/>
    <n v="1"/>
    <n v="3"/>
    <n v="4"/>
    <n v="57"/>
    <n v="214"/>
    <n v="106"/>
    <n v="5"/>
    <n v="6"/>
    <m/>
    <s v="V"/>
    <m/>
    <n v="204.42857142857142"/>
    <n v="0.5185185185185186"/>
    <n v="3.5185185185185186"/>
    <n v="14"/>
    <m/>
    <m/>
    <m/>
    <x v="2"/>
  </r>
  <r>
    <s v="Exp4"/>
    <x v="446"/>
    <n v="1015"/>
    <x v="2"/>
    <x v="7"/>
    <x v="11"/>
    <x v="27"/>
    <s v="Full_8h"/>
    <x v="0"/>
    <m/>
    <x v="4"/>
    <n v="1"/>
    <n v="3"/>
    <n v="4"/>
    <n v="58"/>
    <n v="210"/>
    <n v="78"/>
    <n v="4"/>
    <n v="7"/>
    <m/>
    <s v="V"/>
    <m/>
    <n v="204.42857142857142"/>
    <n v="0.3815513626834382"/>
    <n v="3.3815513626834384"/>
    <n v="14"/>
    <m/>
    <m/>
    <m/>
    <x v="2"/>
  </r>
  <r>
    <s v="Exp4"/>
    <x v="447"/>
    <n v="1019"/>
    <x v="2"/>
    <x v="7"/>
    <x v="11"/>
    <x v="28"/>
    <s v="Full_8h"/>
    <x v="0"/>
    <n v="1019"/>
    <x v="1"/>
    <n v="2"/>
    <n v="4"/>
    <n v="5"/>
    <n v="70"/>
    <m/>
    <n v="177"/>
    <n v="5"/>
    <n v="13"/>
    <m/>
    <s v="E"/>
    <m/>
    <n v="220.57142857142858"/>
    <n v="0.80246113989637302"/>
    <n v="4.8024611398963728"/>
    <n v="22"/>
    <m/>
    <m/>
    <m/>
    <x v="2"/>
  </r>
  <r>
    <s v="Exp4"/>
    <x v="447"/>
    <n v="1019"/>
    <x v="2"/>
    <x v="7"/>
    <x v="11"/>
    <x v="28"/>
    <s v="Full_8h"/>
    <x v="0"/>
    <m/>
    <x v="2"/>
    <n v="2"/>
    <n v="4"/>
    <n v="5"/>
    <n v="67"/>
    <n v="213"/>
    <n v="177"/>
    <n v="5"/>
    <n v="13"/>
    <m/>
    <s v="E"/>
    <m/>
    <n v="220.57142857142858"/>
    <n v="0.80246113989637302"/>
    <n v="4.8024611398963728"/>
    <n v="22"/>
    <m/>
    <m/>
    <m/>
    <x v="2"/>
  </r>
  <r>
    <s v="Exp4"/>
    <x v="447"/>
    <n v="1019"/>
    <x v="2"/>
    <x v="7"/>
    <x v="11"/>
    <x v="28"/>
    <s v="Full_8h"/>
    <x v="0"/>
    <m/>
    <x v="3"/>
    <n v="2"/>
    <n v="4"/>
    <n v="5"/>
    <n v="65"/>
    <n v="216"/>
    <n v="171"/>
    <n v="5"/>
    <n v="13"/>
    <m/>
    <s v="E"/>
    <m/>
    <n v="220.57142857142858"/>
    <n v="0.77525906735751293"/>
    <n v="4.7752590673575126"/>
    <n v="22"/>
    <m/>
    <m/>
    <m/>
    <x v="2"/>
  </r>
  <r>
    <s v="Exp4"/>
    <x v="447"/>
    <n v="1019"/>
    <x v="2"/>
    <x v="7"/>
    <x v="11"/>
    <x v="28"/>
    <s v="Full_8h"/>
    <x v="0"/>
    <m/>
    <x v="4"/>
    <n v="2"/>
    <n v="4"/>
    <n v="5"/>
    <n v="61"/>
    <n v="200"/>
    <n v="159"/>
    <n v="5"/>
    <n v="11"/>
    <m/>
    <s v="E"/>
    <m/>
    <n v="220.57142857142858"/>
    <n v="0.72085492227979275"/>
    <n v="4.7208549222797931"/>
    <n v="20"/>
    <m/>
    <m/>
    <m/>
    <x v="2"/>
  </r>
  <r>
    <s v="Exp4"/>
    <x v="448"/>
    <n v="1024"/>
    <x v="2"/>
    <x v="7"/>
    <x v="11"/>
    <x v="28"/>
    <s v="Full_8h"/>
    <x v="34"/>
    <n v="1024"/>
    <x v="1"/>
    <n v="1"/>
    <n v="4"/>
    <n v="5"/>
    <n v="64"/>
    <m/>
    <n v="163"/>
    <n v="5"/>
    <n v="16"/>
    <m/>
    <s v="E"/>
    <m/>
    <n v="220.57142857142858"/>
    <n v="0.73898963730569944"/>
    <n v="4.7389896373056999"/>
    <n v="25"/>
    <m/>
    <m/>
    <m/>
    <x v="2"/>
  </r>
  <r>
    <s v="Exp4"/>
    <x v="448"/>
    <n v="1024"/>
    <x v="2"/>
    <x v="7"/>
    <x v="11"/>
    <x v="28"/>
    <s v="Full_8h"/>
    <x v="0"/>
    <m/>
    <x v="2"/>
    <n v="3"/>
    <n v="5"/>
    <n v="6"/>
    <n v="75"/>
    <n v="216"/>
    <n v="205"/>
    <n v="5"/>
    <n v="11"/>
    <m/>
    <s v="E"/>
    <n v="1"/>
    <n v="234.66666666666666"/>
    <n v="0.87357954545454553"/>
    <n v="5.8735795454545459"/>
    <n v="21"/>
    <m/>
    <m/>
    <m/>
    <x v="2"/>
  </r>
  <r>
    <s v="Exp4"/>
    <x v="448"/>
    <n v="1024"/>
    <x v="2"/>
    <x v="7"/>
    <x v="11"/>
    <x v="28"/>
    <s v="Full_8h"/>
    <x v="0"/>
    <m/>
    <x v="3"/>
    <n v="2"/>
    <n v="5"/>
    <n v="6"/>
    <n v="71"/>
    <n v="207"/>
    <n v="71"/>
    <n v="5"/>
    <n v="14"/>
    <m/>
    <s v="E"/>
    <m/>
    <n v="234.66666666666666"/>
    <n v="0.30255681818181818"/>
    <n v="5.3025568181818183"/>
    <n v="24"/>
    <m/>
    <m/>
    <m/>
    <x v="2"/>
  </r>
  <r>
    <s v="Exp4"/>
    <x v="448"/>
    <n v="1024"/>
    <x v="2"/>
    <x v="7"/>
    <x v="11"/>
    <x v="28"/>
    <s v="Full_8h"/>
    <x v="0"/>
    <m/>
    <x v="4"/>
    <n v="2"/>
    <n v="4"/>
    <n v="5"/>
    <n v="61"/>
    <n v="194"/>
    <n v="170"/>
    <n v="5"/>
    <n v="11"/>
    <m/>
    <s v="E"/>
    <m/>
    <n v="220.57142857142858"/>
    <n v="0.77072538860103623"/>
    <n v="4.7707253886010363"/>
    <n v="20"/>
    <m/>
    <m/>
    <m/>
    <x v="2"/>
  </r>
  <r>
    <s v="Exp4"/>
    <x v="449"/>
    <n v="1027"/>
    <x v="2"/>
    <x v="7"/>
    <x v="11"/>
    <x v="28"/>
    <s v="Full_8h"/>
    <x v="0"/>
    <n v="1027"/>
    <x v="1"/>
    <n v="2"/>
    <n v="5"/>
    <n v="7"/>
    <n v="67"/>
    <n v="219"/>
    <n v="43"/>
    <n v="5"/>
    <n v="12"/>
    <m/>
    <s v="E"/>
    <m/>
    <n v="234.66666666666666"/>
    <n v="0.18323863636363638"/>
    <n v="5.1832386363636367"/>
    <n v="22"/>
    <m/>
    <m/>
    <m/>
    <x v="2"/>
  </r>
  <r>
    <s v="Exp4"/>
    <x v="449"/>
    <n v="1027"/>
    <x v="2"/>
    <x v="7"/>
    <x v="11"/>
    <x v="28"/>
    <s v="Full_8h"/>
    <x v="0"/>
    <m/>
    <x v="2"/>
    <n v="2"/>
    <n v="4"/>
    <n v="5"/>
    <n v="65"/>
    <n v="198"/>
    <n v="202"/>
    <n v="5"/>
    <n v="12"/>
    <m/>
    <s v="E"/>
    <m/>
    <n v="220.57142857142858"/>
    <n v="0.91580310880829008"/>
    <n v="4.9158031088082899"/>
    <n v="21"/>
    <m/>
    <m/>
    <m/>
    <x v="2"/>
  </r>
  <r>
    <s v="Exp4"/>
    <x v="449"/>
    <n v="1027"/>
    <x v="2"/>
    <x v="7"/>
    <x v="11"/>
    <x v="28"/>
    <s v="Full_8h"/>
    <x v="0"/>
    <m/>
    <x v="3"/>
    <n v="2"/>
    <n v="4"/>
    <n v="5"/>
    <n v="72"/>
    <n v="219"/>
    <n v="177"/>
    <n v="5"/>
    <n v="11"/>
    <m/>
    <s v="E"/>
    <m/>
    <n v="220.57142857142858"/>
    <n v="0.80246113989637302"/>
    <n v="4.8024611398963728"/>
    <n v="20"/>
    <m/>
    <m/>
    <m/>
    <x v="2"/>
  </r>
  <r>
    <s v="Exp4"/>
    <x v="449"/>
    <n v="1027"/>
    <x v="2"/>
    <x v="7"/>
    <x v="11"/>
    <x v="28"/>
    <s v="Full_8h"/>
    <x v="0"/>
    <m/>
    <x v="4"/>
    <n v="0"/>
    <n v="4"/>
    <n v="5"/>
    <n v="62"/>
    <n v="191"/>
    <n v="122"/>
    <n v="5"/>
    <n v="9"/>
    <m/>
    <s v="E"/>
    <m/>
    <n v="220.57142857142858"/>
    <n v="0.55310880829015541"/>
    <n v="4.5531088082901556"/>
    <n v="18"/>
    <m/>
    <m/>
    <m/>
    <x v="2"/>
  </r>
  <r>
    <s v="Exp4"/>
    <x v="450"/>
    <n v="1028"/>
    <x v="2"/>
    <x v="7"/>
    <x v="11"/>
    <x v="29"/>
    <s v="Full_8h"/>
    <x v="0"/>
    <n v="1028"/>
    <x v="1"/>
    <n v="2"/>
    <n v="6"/>
    <n v="7"/>
    <n v="99"/>
    <m/>
    <n v="57"/>
    <n v="4"/>
    <n v="18"/>
    <n v="10"/>
    <s v="TS"/>
    <n v="2"/>
    <n v="225"/>
    <n v="0.25333333333333335"/>
    <n v="6.253333333333333"/>
    <n v="28"/>
    <m/>
    <m/>
    <m/>
    <x v="2"/>
  </r>
  <r>
    <s v="Exp4"/>
    <x v="450"/>
    <n v="1028"/>
    <x v="2"/>
    <x v="7"/>
    <x v="11"/>
    <x v="29"/>
    <s v="Full_8h"/>
    <x v="0"/>
    <m/>
    <x v="2"/>
    <n v="1"/>
    <n v="6"/>
    <n v="7"/>
    <n v="102"/>
    <n v="229"/>
    <n v="139"/>
    <n v="3"/>
    <n v="19"/>
    <n v="20"/>
    <s v="TS"/>
    <n v="2"/>
    <n v="225"/>
    <n v="0.61777777777777776"/>
    <n v="6.6177777777777775"/>
    <n v="28"/>
    <m/>
    <m/>
    <m/>
    <x v="2"/>
  </r>
  <r>
    <s v="Exp4"/>
    <x v="450"/>
    <n v="1028"/>
    <x v="2"/>
    <x v="7"/>
    <x v="11"/>
    <x v="29"/>
    <s v="Full_8h"/>
    <x v="0"/>
    <m/>
    <x v="3"/>
    <n v="1"/>
    <n v="5"/>
    <n v="6"/>
    <n v="73"/>
    <n v="205"/>
    <n v="214"/>
    <n v="4"/>
    <n v="16"/>
    <m/>
    <s v="TS"/>
    <n v="2"/>
    <n v="234.66666666666666"/>
    <n v="0.91193181818181823"/>
    <n v="5.9119318181818183"/>
    <n v="25"/>
    <m/>
    <m/>
    <m/>
    <x v="2"/>
  </r>
  <r>
    <s v="Exp4"/>
    <x v="450"/>
    <n v="1028"/>
    <x v="2"/>
    <x v="7"/>
    <x v="11"/>
    <x v="29"/>
    <s v="Full_8h"/>
    <x v="0"/>
    <m/>
    <x v="4"/>
    <n v="1"/>
    <n v="5"/>
    <n v="6"/>
    <n v="80"/>
    <n v="213"/>
    <n v="217"/>
    <n v="3"/>
    <n v="16"/>
    <m/>
    <s v="DR"/>
    <n v="1"/>
    <n v="234.66666666666666"/>
    <n v="0.92471590909090917"/>
    <n v="5.9247159090909092"/>
    <n v="24"/>
    <m/>
    <m/>
    <m/>
    <x v="2"/>
  </r>
  <r>
    <s v="Exp4"/>
    <x v="451"/>
    <n v="1029"/>
    <x v="2"/>
    <x v="7"/>
    <x v="11"/>
    <x v="29"/>
    <s v="Full_8h"/>
    <x v="35"/>
    <n v="1029"/>
    <x v="1"/>
    <n v="2"/>
    <n v="5"/>
    <n v="6"/>
    <n v="93"/>
    <m/>
    <n v="237"/>
    <n v="4"/>
    <n v="18"/>
    <n v="12"/>
    <s v="TS"/>
    <n v="2"/>
    <n v="234.66666666666666"/>
    <n v="1.0099431818181819"/>
    <n v="6.0099431818181817"/>
    <n v="27"/>
    <m/>
    <m/>
    <m/>
    <x v="2"/>
  </r>
  <r>
    <s v="Exp4"/>
    <x v="451"/>
    <n v="1029"/>
    <x v="2"/>
    <x v="7"/>
    <x v="11"/>
    <x v="29"/>
    <s v="Full_8h"/>
    <x v="0"/>
    <m/>
    <x v="2"/>
    <n v="2"/>
    <n v="5"/>
    <n v="6"/>
    <n v="97"/>
    <n v="257"/>
    <n v="231"/>
    <n v="3"/>
    <n v="18"/>
    <n v="10"/>
    <s v="TS"/>
    <n v="1"/>
    <n v="234.66666666666666"/>
    <n v="0.984375"/>
    <n v="5.984375"/>
    <n v="26"/>
    <m/>
    <m/>
    <m/>
    <x v="2"/>
  </r>
  <r>
    <s v="Exp4"/>
    <x v="451"/>
    <n v="1029"/>
    <x v="2"/>
    <x v="7"/>
    <x v="11"/>
    <x v="29"/>
    <s v="Full_8h"/>
    <x v="0"/>
    <m/>
    <x v="3"/>
    <n v="2"/>
    <n v="6"/>
    <n v="7"/>
    <n v="75"/>
    <n v="222"/>
    <n v="164"/>
    <n v="4"/>
    <n v="18"/>
    <n v="8"/>
    <s v="TS"/>
    <n v="1"/>
    <n v="225"/>
    <n v="0.72888888888888892"/>
    <n v="6.7288888888888891"/>
    <n v="28"/>
    <m/>
    <m/>
    <m/>
    <x v="2"/>
  </r>
  <r>
    <s v="Exp4"/>
    <x v="451"/>
    <n v="1029"/>
    <x v="2"/>
    <x v="7"/>
    <x v="11"/>
    <x v="29"/>
    <s v="Full_8h"/>
    <x v="0"/>
    <m/>
    <x v="4"/>
    <n v="3"/>
    <n v="6"/>
    <n v="7"/>
    <n v="92"/>
    <n v="227"/>
    <n v="93"/>
    <n v="3"/>
    <n v="18"/>
    <n v="18"/>
    <s v="TS"/>
    <n v="2"/>
    <n v="225"/>
    <n v="0.41333333333333333"/>
    <n v="6.4133333333333331"/>
    <n v="27"/>
    <m/>
    <m/>
    <m/>
    <x v="2"/>
  </r>
  <r>
    <s v="Exp4"/>
    <x v="452"/>
    <n v="1032"/>
    <x v="2"/>
    <x v="7"/>
    <x v="11"/>
    <x v="29"/>
    <s v="Full_8h"/>
    <x v="0"/>
    <n v="1032"/>
    <x v="1"/>
    <n v="2"/>
    <n v="6"/>
    <n v="7"/>
    <n v="93"/>
    <m/>
    <n v="82"/>
    <n v="4"/>
    <n v="17"/>
    <n v="12"/>
    <s v="TS"/>
    <n v="2"/>
    <n v="225"/>
    <n v="0.36444444444444446"/>
    <n v="6.3644444444444446"/>
    <n v="27"/>
    <m/>
    <m/>
    <m/>
    <x v="2"/>
  </r>
  <r>
    <s v="Exp4"/>
    <x v="452"/>
    <n v="1032"/>
    <x v="2"/>
    <x v="7"/>
    <x v="11"/>
    <x v="29"/>
    <s v="Full_8h"/>
    <x v="0"/>
    <m/>
    <x v="2"/>
    <n v="1"/>
    <n v="6"/>
    <n v="7"/>
    <n v="92"/>
    <n v="241"/>
    <n v="69"/>
    <n v="3"/>
    <n v="17"/>
    <n v="10"/>
    <s v="TS"/>
    <n v="1"/>
    <n v="225"/>
    <n v="0.30666666666666664"/>
    <n v="6.3066666666666666"/>
    <n v="26"/>
    <m/>
    <m/>
    <m/>
    <x v="2"/>
  </r>
  <r>
    <s v="Exp4"/>
    <x v="452"/>
    <n v="1032"/>
    <x v="2"/>
    <x v="7"/>
    <x v="11"/>
    <x v="29"/>
    <s v="Full_8h"/>
    <x v="0"/>
    <m/>
    <x v="3"/>
    <n v="2"/>
    <n v="6"/>
    <n v="7"/>
    <n v="100"/>
    <n v="234"/>
    <n v="110"/>
    <n v="3"/>
    <n v="19"/>
    <n v="15"/>
    <s v="TS"/>
    <n v="1"/>
    <n v="225"/>
    <n v="0.48888888888888887"/>
    <n v="6.4888888888888889"/>
    <n v="28"/>
    <m/>
    <m/>
    <m/>
    <x v="2"/>
  </r>
  <r>
    <s v="Exp4"/>
    <x v="452"/>
    <n v="1032"/>
    <x v="2"/>
    <x v="7"/>
    <x v="11"/>
    <x v="29"/>
    <s v="Full_8h"/>
    <x v="0"/>
    <m/>
    <x v="4"/>
    <n v="2"/>
    <n v="5"/>
    <n v="6"/>
    <n v="90"/>
    <n v="227"/>
    <n v="231"/>
    <n v="3"/>
    <n v="16"/>
    <n v="8"/>
    <s v="TS"/>
    <n v="1"/>
    <n v="234.66666666666666"/>
    <n v="0.984375"/>
    <n v="5.984375"/>
    <n v="24"/>
    <m/>
    <m/>
    <m/>
    <x v="2"/>
  </r>
  <r>
    <s v="Exp4"/>
    <x v="453"/>
    <n v="1016"/>
    <x v="2"/>
    <x v="7"/>
    <x v="11"/>
    <x v="30"/>
    <s v="Full_8h"/>
    <x v="0"/>
    <n v="1016"/>
    <x v="1"/>
    <n v="2"/>
    <n v="7"/>
    <n v="8"/>
    <n v="131"/>
    <m/>
    <n v="26"/>
    <n v="2"/>
    <n v="19"/>
    <n v="43"/>
    <s v="TS"/>
    <n v="3"/>
    <n v="175"/>
    <n v="0.14857142857142858"/>
    <n v="7.1485714285714286"/>
    <n v="28"/>
    <m/>
    <m/>
    <m/>
    <x v="2"/>
  </r>
  <r>
    <s v="Exp4"/>
    <x v="453"/>
    <n v="1016"/>
    <x v="2"/>
    <x v="7"/>
    <x v="11"/>
    <x v="30"/>
    <s v="Full_8h"/>
    <x v="0"/>
    <m/>
    <x v="2"/>
    <n v="2"/>
    <n v="7"/>
    <n v="8"/>
    <n v="141"/>
    <n v="211"/>
    <n v="56"/>
    <n v="2"/>
    <n v="18"/>
    <n v="60"/>
    <s v="TS"/>
    <n v="2"/>
    <n v="175"/>
    <n v="0.32"/>
    <n v="7.32"/>
    <n v="27"/>
    <m/>
    <m/>
    <m/>
    <x v="2"/>
  </r>
  <r>
    <s v="Exp4"/>
    <x v="453"/>
    <n v="1016"/>
    <x v="2"/>
    <x v="7"/>
    <x v="11"/>
    <x v="30"/>
    <s v="Full_8h"/>
    <x v="0"/>
    <m/>
    <x v="3"/>
    <n v="2"/>
    <n v="6"/>
    <n v="7"/>
    <n v="118"/>
    <n v="264"/>
    <n v="169"/>
    <n v="3"/>
    <n v="17"/>
    <n v="30"/>
    <s v="TS"/>
    <n v="2"/>
    <n v="225"/>
    <n v="0.75111111111111106"/>
    <n v="6.7511111111111113"/>
    <n v="26"/>
    <m/>
    <m/>
    <m/>
    <x v="2"/>
  </r>
  <r>
    <s v="Exp4"/>
    <x v="453"/>
    <n v="1016"/>
    <x v="2"/>
    <x v="7"/>
    <x v="11"/>
    <x v="30"/>
    <s v="Full_8h"/>
    <x v="0"/>
    <m/>
    <x v="4"/>
    <n v="2"/>
    <n v="6"/>
    <n v="7"/>
    <n v="152"/>
    <n v="253"/>
    <n v="212"/>
    <n v="2"/>
    <n v="18"/>
    <n v="65"/>
    <s v="TS"/>
    <n v="2"/>
    <n v="225"/>
    <n v="0.94222222222222218"/>
    <n v="6.9422222222222221"/>
    <n v="26"/>
    <m/>
    <m/>
    <m/>
    <x v="2"/>
  </r>
  <r>
    <s v="Exp4"/>
    <x v="454"/>
    <n v="1026"/>
    <x v="2"/>
    <x v="7"/>
    <x v="11"/>
    <x v="30"/>
    <s v="Full_8h"/>
    <x v="0"/>
    <n v="1026"/>
    <x v="1"/>
    <n v="3"/>
    <n v="7"/>
    <n v="8"/>
    <n v="135"/>
    <m/>
    <n v="115"/>
    <n v="3"/>
    <n v="20"/>
    <m/>
    <s v="TS"/>
    <m/>
    <n v="175"/>
    <n v="0.65714285714285714"/>
    <n v="7.6571428571428575"/>
    <n v="30"/>
    <m/>
    <m/>
    <m/>
    <x v="2"/>
  </r>
  <r>
    <s v="Exp4"/>
    <x v="454"/>
    <n v="1026"/>
    <x v="2"/>
    <x v="7"/>
    <x v="11"/>
    <x v="30"/>
    <s v="Full_8h"/>
    <x v="0"/>
    <m/>
    <x v="2"/>
    <n v="2"/>
    <n v="7"/>
    <n v="8"/>
    <n v="145"/>
    <n v="221"/>
    <n v="138"/>
    <n v="2"/>
    <n v="20"/>
    <n v="55"/>
    <s v="TS"/>
    <n v="3"/>
    <n v="175"/>
    <n v="0.78857142857142859"/>
    <n v="7.7885714285714283"/>
    <n v="29"/>
    <m/>
    <m/>
    <m/>
    <x v="2"/>
  </r>
  <r>
    <s v="Exp4"/>
    <x v="454"/>
    <n v="1026"/>
    <x v="2"/>
    <x v="7"/>
    <x v="11"/>
    <x v="30"/>
    <s v="Full_8h"/>
    <x v="0"/>
    <m/>
    <x v="3"/>
    <n v="2"/>
    <n v="7"/>
    <n v="8"/>
    <n v="120"/>
    <n v="226"/>
    <n v="74"/>
    <n v="2"/>
    <n v="18"/>
    <n v="35"/>
    <s v="TS"/>
    <n v="2"/>
    <n v="175"/>
    <n v="0.42285714285714288"/>
    <n v="7.4228571428571426"/>
    <n v="27"/>
    <m/>
    <m/>
    <m/>
    <x v="2"/>
  </r>
  <r>
    <s v="Exp4"/>
    <x v="454"/>
    <n v="1026"/>
    <x v="2"/>
    <x v="7"/>
    <x v="11"/>
    <x v="30"/>
    <s v="Full_8h"/>
    <x v="0"/>
    <m/>
    <x v="4"/>
    <n v="1"/>
    <n v="6"/>
    <n v="7"/>
    <n v="110"/>
    <n v="169"/>
    <n v="144"/>
    <n v="3"/>
    <n v="19"/>
    <n v="15"/>
    <s v="TS"/>
    <n v="2"/>
    <n v="225"/>
    <n v="0.64"/>
    <n v="6.64"/>
    <n v="28"/>
    <m/>
    <m/>
    <m/>
    <x v="2"/>
  </r>
  <r>
    <s v="Exp4"/>
    <x v="455"/>
    <n v="1031"/>
    <x v="2"/>
    <x v="7"/>
    <x v="11"/>
    <x v="30"/>
    <s v="Full_8h"/>
    <x v="0"/>
    <n v="1031"/>
    <x v="1"/>
    <n v="2"/>
    <n v="7"/>
    <n v="8"/>
    <n v="115"/>
    <m/>
    <n v="66"/>
    <n v="3"/>
    <n v="19"/>
    <n v="25"/>
    <s v="TS"/>
    <n v="3"/>
    <n v="175"/>
    <n v="0.37714285714285717"/>
    <n v="7.3771428571428572"/>
    <n v="29"/>
    <m/>
    <m/>
    <m/>
    <x v="2"/>
  </r>
  <r>
    <s v="Exp4"/>
    <x v="455"/>
    <n v="1031"/>
    <x v="2"/>
    <x v="7"/>
    <x v="11"/>
    <x v="30"/>
    <s v="Full_8h"/>
    <x v="0"/>
    <m/>
    <x v="2"/>
    <n v="2"/>
    <n v="7"/>
    <n v="8"/>
    <n v="110"/>
    <n v="262"/>
    <n v="39"/>
    <n v="2"/>
    <n v="19"/>
    <n v="15"/>
    <s v="TS"/>
    <n v="2"/>
    <n v="175"/>
    <n v="0.22285714285714286"/>
    <n v="7.2228571428571424"/>
    <n v="28"/>
    <m/>
    <m/>
    <m/>
    <x v="2"/>
  </r>
  <r>
    <s v="Exp4"/>
    <x v="455"/>
    <n v="1031"/>
    <x v="2"/>
    <x v="7"/>
    <x v="11"/>
    <x v="30"/>
    <s v="Full_8h"/>
    <x v="0"/>
    <m/>
    <x v="3"/>
    <n v="2"/>
    <n v="7"/>
    <n v="8"/>
    <n v="141"/>
    <n v="205"/>
    <n v="31"/>
    <n v="2"/>
    <n v="19"/>
    <n v="55"/>
    <s v="TS"/>
    <n v="2"/>
    <n v="175"/>
    <n v="0.17714285714285713"/>
    <n v="7.177142857142857"/>
    <n v="28"/>
    <m/>
    <m/>
    <m/>
    <x v="2"/>
  </r>
  <r>
    <s v="Exp4"/>
    <x v="455"/>
    <n v="1031"/>
    <x v="2"/>
    <x v="7"/>
    <x v="11"/>
    <x v="30"/>
    <s v="Full_8h"/>
    <x v="0"/>
    <m/>
    <x v="4"/>
    <n v="1"/>
    <n v="6"/>
    <n v="7"/>
    <n v="108"/>
    <n v="273"/>
    <n v="150"/>
    <n v="2"/>
    <n v="18"/>
    <n v="20"/>
    <s v="TS"/>
    <n v="2"/>
    <n v="225"/>
    <n v="0.66666666666666663"/>
    <n v="6.666666666666667"/>
    <n v="26"/>
    <m/>
    <m/>
    <m/>
    <x v="2"/>
  </r>
  <r>
    <s v="Exp4"/>
    <x v="456"/>
    <n v="1021"/>
    <x v="2"/>
    <x v="7"/>
    <x v="11"/>
    <x v="31"/>
    <s v="Full_8h"/>
    <x v="0"/>
    <n v="1021"/>
    <x v="1"/>
    <n v="2"/>
    <n v="8"/>
    <n v="9"/>
    <n v="222"/>
    <m/>
    <n v="85"/>
    <n v="1"/>
    <n v="18"/>
    <n v="130"/>
    <s v="TS"/>
    <n v="4"/>
    <n v="175"/>
    <n v="0.48571428571428571"/>
    <n v="8.4857142857142858"/>
    <n v="27"/>
    <m/>
    <m/>
    <m/>
    <x v="2"/>
  </r>
  <r>
    <s v="Exp4"/>
    <x v="456"/>
    <n v="1021"/>
    <x v="2"/>
    <x v="7"/>
    <x v="11"/>
    <x v="31"/>
    <s v="Full_8h"/>
    <x v="0"/>
    <m/>
    <x v="2"/>
    <n v="1"/>
    <n v="8"/>
    <n v="9"/>
    <n v="167"/>
    <n v="175"/>
    <n v="42"/>
    <n v="2"/>
    <n v="17"/>
    <n v="95"/>
    <s v="TS"/>
    <n v="3"/>
    <n v="175"/>
    <n v="0.24"/>
    <n v="8.24"/>
    <n v="27"/>
    <m/>
    <m/>
    <m/>
    <x v="2"/>
  </r>
  <r>
    <s v="Exp4"/>
    <x v="456"/>
    <n v="1021"/>
    <x v="2"/>
    <x v="7"/>
    <x v="11"/>
    <x v="31"/>
    <s v="Full_8h"/>
    <x v="0"/>
    <m/>
    <x v="3"/>
    <n v="2"/>
    <n v="8"/>
    <n v="9"/>
    <n v="228"/>
    <n v="172"/>
    <n v="118"/>
    <n v="1"/>
    <n v="18"/>
    <n v="120"/>
    <s v="TS"/>
    <n v="4"/>
    <n v="175"/>
    <n v="0.67428571428571427"/>
    <n v="8.6742857142857144"/>
    <n v="27"/>
    <m/>
    <m/>
    <m/>
    <x v="2"/>
  </r>
  <r>
    <s v="Exp4"/>
    <x v="456"/>
    <n v="1021"/>
    <x v="2"/>
    <x v="7"/>
    <x v="11"/>
    <x v="31"/>
    <s v="Full_8h"/>
    <x v="0"/>
    <m/>
    <x v="4"/>
    <n v="2"/>
    <n v="8"/>
    <n v="9"/>
    <n v="230"/>
    <n v="177"/>
    <n v="95"/>
    <n v="1"/>
    <n v="18"/>
    <n v="130"/>
    <s v="TS"/>
    <n v="4"/>
    <n v="175"/>
    <n v="0.54285714285714282"/>
    <n v="8.5428571428571427"/>
    <n v="27"/>
    <m/>
    <m/>
    <m/>
    <x v="2"/>
  </r>
  <r>
    <s v="Exp4"/>
    <x v="457"/>
    <n v="1023"/>
    <x v="2"/>
    <x v="7"/>
    <x v="11"/>
    <x v="31"/>
    <s v="Full_8h"/>
    <x v="0"/>
    <n v="1023"/>
    <x v="1"/>
    <n v="2"/>
    <n v="8"/>
    <n v="9"/>
    <n v="237"/>
    <m/>
    <n v="85"/>
    <n v="1"/>
    <n v="20"/>
    <n v="150"/>
    <s v="TS"/>
    <n v="4"/>
    <n v="175"/>
    <n v="0.48571428571428571"/>
    <n v="8.4857142857142858"/>
    <n v="29"/>
    <m/>
    <m/>
    <m/>
    <x v="2"/>
  </r>
  <r>
    <s v="Exp4"/>
    <x v="457"/>
    <n v="1023"/>
    <x v="2"/>
    <x v="7"/>
    <x v="11"/>
    <x v="31"/>
    <s v="Full_8h"/>
    <x v="0"/>
    <m/>
    <x v="2"/>
    <n v="2"/>
    <n v="8"/>
    <n v="9"/>
    <n v="208"/>
    <n v="230"/>
    <n v="45"/>
    <n v="1"/>
    <n v="20"/>
    <n v="125"/>
    <s v="TS"/>
    <n v="4"/>
    <n v="175"/>
    <n v="0.25714285714285712"/>
    <n v="8.2571428571428562"/>
    <n v="29"/>
    <m/>
    <m/>
    <m/>
    <x v="2"/>
  </r>
  <r>
    <s v="Exp4"/>
    <x v="457"/>
    <n v="1023"/>
    <x v="2"/>
    <x v="7"/>
    <x v="11"/>
    <x v="31"/>
    <s v="Full_8h"/>
    <x v="0"/>
    <m/>
    <x v="3"/>
    <n v="2"/>
    <n v="8"/>
    <n v="9"/>
    <n v="230"/>
    <n v="231"/>
    <n v="91"/>
    <n v="1"/>
    <n v="19"/>
    <n v="150"/>
    <s v="TS"/>
    <n v="4"/>
    <n v="175"/>
    <n v="0.52"/>
    <n v="8.52"/>
    <n v="28"/>
    <m/>
    <m/>
    <m/>
    <x v="2"/>
  </r>
  <r>
    <s v="Exp4"/>
    <x v="457"/>
    <n v="1023"/>
    <x v="2"/>
    <x v="7"/>
    <x v="11"/>
    <x v="31"/>
    <s v="Full_8h"/>
    <x v="0"/>
    <m/>
    <x v="4"/>
    <n v="2"/>
    <n v="8"/>
    <n v="9"/>
    <n v="385"/>
    <n v="232"/>
    <n v="139"/>
    <n v="1"/>
    <n v="19"/>
    <n v="250"/>
    <s v="TS"/>
    <n v="4"/>
    <n v="175"/>
    <n v="0.79428571428571426"/>
    <n v="8.7942857142857136"/>
    <n v="28"/>
    <m/>
    <m/>
    <m/>
    <x v="2"/>
  </r>
  <r>
    <s v="Exp4"/>
    <x v="458"/>
    <n v="1030"/>
    <x v="2"/>
    <x v="7"/>
    <x v="11"/>
    <x v="31"/>
    <s v="Full_8h"/>
    <x v="0"/>
    <n v="1030"/>
    <x v="1"/>
    <n v="2"/>
    <n v="8"/>
    <n v="8"/>
    <n v="225"/>
    <m/>
    <n v="186"/>
    <m/>
    <n v="18"/>
    <n v="130"/>
    <s v="FL"/>
    <n v="3"/>
    <n v="175"/>
    <n v="0"/>
    <n v="8"/>
    <n v="26"/>
    <m/>
    <m/>
    <m/>
    <x v="1"/>
  </r>
  <r>
    <s v="Exp4"/>
    <x v="458"/>
    <n v="1030"/>
    <x v="2"/>
    <x v="7"/>
    <x v="11"/>
    <x v="31"/>
    <s v="Full_8h"/>
    <x v="0"/>
    <m/>
    <x v="2"/>
    <n v="2"/>
    <n v="8"/>
    <n v="9"/>
    <n v="217"/>
    <n v="192"/>
    <n v="45"/>
    <n v="2"/>
    <n v="18"/>
    <n v="130"/>
    <s v="TS"/>
    <n v="3"/>
    <n v="175"/>
    <n v="0.25714285714285712"/>
    <n v="8.2571428571428562"/>
    <n v="28"/>
    <m/>
    <m/>
    <m/>
    <x v="2"/>
  </r>
  <r>
    <s v="Exp4"/>
    <x v="458"/>
    <n v="1030"/>
    <x v="2"/>
    <x v="7"/>
    <x v="11"/>
    <x v="31"/>
    <s v="Full_8h"/>
    <x v="0"/>
    <m/>
    <x v="3"/>
    <n v="2"/>
    <n v="8"/>
    <n v="9"/>
    <n v="221"/>
    <n v="191"/>
    <n v="96"/>
    <n v="1"/>
    <n v="17"/>
    <n v="130"/>
    <s v="TS"/>
    <n v="4"/>
    <n v="175"/>
    <n v="0.5485714285714286"/>
    <n v="8.548571428571428"/>
    <n v="26"/>
    <m/>
    <m/>
    <m/>
    <x v="2"/>
  </r>
  <r>
    <s v="Exp4"/>
    <x v="458"/>
    <n v="1030"/>
    <x v="2"/>
    <x v="7"/>
    <x v="11"/>
    <x v="31"/>
    <s v="Full_8h"/>
    <x v="0"/>
    <m/>
    <x v="4"/>
    <n v="1"/>
    <n v="8"/>
    <n v="9"/>
    <n v="180"/>
    <n v="226"/>
    <n v="49"/>
    <n v="1"/>
    <n v="17"/>
    <n v="110"/>
    <s v="TS"/>
    <n v="3"/>
    <n v="175"/>
    <n v="0.28000000000000003"/>
    <n v="8.2799999999999994"/>
    <n v="26"/>
    <m/>
    <m/>
    <m/>
    <x v="2"/>
  </r>
  <r>
    <s v="Exp4"/>
    <x v="459"/>
    <n v="1014"/>
    <x v="2"/>
    <x v="7"/>
    <x v="11"/>
    <x v="32"/>
    <s v="Full_8h"/>
    <x v="0"/>
    <n v="1014"/>
    <x v="1"/>
    <n v="2"/>
    <n v="8"/>
    <n v="9"/>
    <n v="110"/>
    <m/>
    <m/>
    <n v="2"/>
    <m/>
    <n v="45"/>
    <s v="TS"/>
    <n v="2"/>
    <n v="175"/>
    <n v="0"/>
    <n v="8"/>
    <s v=""/>
    <m/>
    <m/>
    <m/>
    <x v="2"/>
  </r>
  <r>
    <s v="Exp4"/>
    <x v="459"/>
    <n v="1014"/>
    <x v="2"/>
    <x v="7"/>
    <x v="11"/>
    <x v="32"/>
    <s v="Full_8h"/>
    <x v="0"/>
    <m/>
    <x v="2"/>
    <m/>
    <n v="9"/>
    <m/>
    <m/>
    <m/>
    <m/>
    <m/>
    <m/>
    <m/>
    <s v="B2"/>
    <n v="3"/>
    <n v="175"/>
    <n v="0"/>
    <n v="9"/>
    <s v=""/>
    <m/>
    <m/>
    <m/>
    <x v="1"/>
  </r>
  <r>
    <s v="Exp4"/>
    <x v="459"/>
    <n v="1014"/>
    <x v="2"/>
    <x v="7"/>
    <x v="11"/>
    <x v="32"/>
    <s v="Full_8h"/>
    <x v="0"/>
    <m/>
    <x v="3"/>
    <m/>
    <n v="10"/>
    <m/>
    <m/>
    <m/>
    <m/>
    <m/>
    <m/>
    <m/>
    <s v="EE10"/>
    <n v="5"/>
    <n v="175"/>
    <n v="0"/>
    <n v="10"/>
    <s v=""/>
    <m/>
    <m/>
    <m/>
    <x v="1"/>
  </r>
  <r>
    <s v="Exp4"/>
    <x v="459"/>
    <n v="1014"/>
    <x v="2"/>
    <x v="7"/>
    <x v="11"/>
    <x v="32"/>
    <s v="Full_8h"/>
    <x v="0"/>
    <m/>
    <x v="4"/>
    <m/>
    <n v="9"/>
    <m/>
    <m/>
    <m/>
    <m/>
    <m/>
    <m/>
    <m/>
    <s v="B2"/>
    <n v="3"/>
    <n v="175"/>
    <n v="0"/>
    <n v="9"/>
    <s v=""/>
    <m/>
    <m/>
    <m/>
    <x v="1"/>
  </r>
  <r>
    <s v="Exp4"/>
    <x v="460"/>
    <n v="1018"/>
    <x v="2"/>
    <x v="7"/>
    <x v="11"/>
    <x v="32"/>
    <s v="Full_8h"/>
    <x v="0"/>
    <n v="1018"/>
    <x v="1"/>
    <m/>
    <n v="10"/>
    <m/>
    <m/>
    <m/>
    <m/>
    <m/>
    <n v="18"/>
    <m/>
    <s v="EE90"/>
    <n v="4"/>
    <n v="175"/>
    <n v="0"/>
    <n v="10"/>
    <n v="28"/>
    <m/>
    <m/>
    <m/>
    <x v="1"/>
  </r>
  <r>
    <s v="Exp4"/>
    <x v="460"/>
    <n v="1018"/>
    <x v="2"/>
    <x v="7"/>
    <x v="11"/>
    <x v="32"/>
    <s v="Full_8h"/>
    <x v="0"/>
    <m/>
    <x v="2"/>
    <m/>
    <n v="10"/>
    <m/>
    <m/>
    <m/>
    <m/>
    <m/>
    <m/>
    <m/>
    <s v="B2"/>
    <n v="4"/>
    <n v="175"/>
    <n v="0"/>
    <n v="10"/>
    <s v=""/>
    <m/>
    <m/>
    <m/>
    <x v="1"/>
  </r>
  <r>
    <s v="Exp4"/>
    <x v="460"/>
    <n v="1018"/>
    <x v="2"/>
    <x v="7"/>
    <x v="11"/>
    <x v="32"/>
    <s v="Full_8h"/>
    <x v="0"/>
    <m/>
    <x v="3"/>
    <m/>
    <n v="10"/>
    <m/>
    <m/>
    <m/>
    <m/>
    <m/>
    <m/>
    <m/>
    <s v="B2"/>
    <n v="4"/>
    <n v="175"/>
    <n v="0"/>
    <n v="10"/>
    <s v=""/>
    <m/>
    <m/>
    <m/>
    <x v="1"/>
  </r>
  <r>
    <s v="Exp4"/>
    <x v="460"/>
    <n v="1018"/>
    <x v="2"/>
    <x v="7"/>
    <x v="11"/>
    <x v="32"/>
    <s v="Full_8h"/>
    <x v="0"/>
    <m/>
    <x v="4"/>
    <m/>
    <n v="9"/>
    <m/>
    <m/>
    <m/>
    <m/>
    <m/>
    <m/>
    <m/>
    <s v="B2"/>
    <n v="4"/>
    <n v="175"/>
    <n v="0"/>
    <n v="9"/>
    <s v=""/>
    <m/>
    <m/>
    <m/>
    <x v="1"/>
  </r>
  <r>
    <s v="Exp4"/>
    <x v="461"/>
    <n v="1022"/>
    <x v="2"/>
    <x v="7"/>
    <x v="11"/>
    <x v="32"/>
    <s v="Full_8h"/>
    <x v="0"/>
    <n v="1022"/>
    <x v="1"/>
    <m/>
    <n v="9"/>
    <m/>
    <m/>
    <m/>
    <m/>
    <m/>
    <m/>
    <m/>
    <s v="B1"/>
    <n v="4"/>
    <n v="175"/>
    <n v="0"/>
    <n v="9"/>
    <s v=""/>
    <m/>
    <m/>
    <m/>
    <x v="1"/>
  </r>
  <r>
    <s v="Exp4"/>
    <x v="461"/>
    <n v="1022"/>
    <x v="2"/>
    <x v="7"/>
    <x v="11"/>
    <x v="32"/>
    <s v="Full_8h"/>
    <x v="0"/>
    <m/>
    <x v="2"/>
    <m/>
    <n v="9"/>
    <m/>
    <m/>
    <m/>
    <m/>
    <m/>
    <m/>
    <m/>
    <s v="B1"/>
    <n v="4"/>
    <n v="175"/>
    <n v="0"/>
    <n v="9"/>
    <s v=""/>
    <m/>
    <m/>
    <m/>
    <x v="1"/>
  </r>
  <r>
    <s v="Exp4"/>
    <x v="461"/>
    <n v="1022"/>
    <x v="2"/>
    <x v="7"/>
    <x v="11"/>
    <x v="32"/>
    <s v="Full_8h"/>
    <x v="0"/>
    <m/>
    <x v="3"/>
    <m/>
    <n v="9"/>
    <m/>
    <m/>
    <m/>
    <m/>
    <m/>
    <m/>
    <m/>
    <s v="B1"/>
    <n v="4"/>
    <n v="175"/>
    <n v="0"/>
    <n v="9"/>
    <s v=""/>
    <m/>
    <m/>
    <m/>
    <x v="1"/>
  </r>
  <r>
    <s v="Exp4"/>
    <x v="461"/>
    <n v="1022"/>
    <x v="2"/>
    <x v="7"/>
    <x v="11"/>
    <x v="32"/>
    <s v="Full_8h"/>
    <x v="0"/>
    <m/>
    <x v="4"/>
    <m/>
    <n v="10"/>
    <m/>
    <m/>
    <m/>
    <m/>
    <m/>
    <m/>
    <m/>
    <s v="B2"/>
    <n v="4"/>
    <n v="175"/>
    <n v="0"/>
    <n v="10"/>
    <s v=""/>
    <m/>
    <m/>
    <m/>
    <x v="1"/>
  </r>
  <r>
    <s v="Exp4"/>
    <x v="462"/>
    <n v="1003"/>
    <x v="2"/>
    <x v="7"/>
    <x v="11"/>
    <x v="33"/>
    <s v="Full_8h"/>
    <x v="0"/>
    <n v="1003"/>
    <x v="1"/>
    <m/>
    <n v="10"/>
    <m/>
    <n v="480"/>
    <m/>
    <m/>
    <m/>
    <n v="21"/>
    <m/>
    <m/>
    <n v="5"/>
    <n v="175"/>
    <n v="0"/>
    <n v="10"/>
    <n v="31"/>
    <m/>
    <m/>
    <m/>
    <x v="1"/>
  </r>
  <r>
    <s v="Exp4"/>
    <x v="462"/>
    <n v="1003"/>
    <x v="2"/>
    <x v="7"/>
    <x v="11"/>
    <x v="33"/>
    <s v="Full_8h"/>
    <x v="0"/>
    <m/>
    <x v="2"/>
    <m/>
    <n v="9"/>
    <m/>
    <n v="435"/>
    <m/>
    <m/>
    <m/>
    <n v="20"/>
    <m/>
    <m/>
    <n v="4"/>
    <n v="175"/>
    <n v="0"/>
    <n v="9"/>
    <n v="29"/>
    <m/>
    <m/>
    <m/>
    <x v="1"/>
  </r>
  <r>
    <s v="Exp4"/>
    <x v="462"/>
    <n v="1003"/>
    <x v="2"/>
    <x v="7"/>
    <x v="11"/>
    <x v="33"/>
    <s v="Full_8h"/>
    <x v="0"/>
    <m/>
    <x v="3"/>
    <m/>
    <n v="9"/>
    <m/>
    <n v="420"/>
    <m/>
    <m/>
    <m/>
    <n v="20"/>
    <m/>
    <m/>
    <n v="5"/>
    <n v="175"/>
    <n v="0"/>
    <n v="9"/>
    <n v="29"/>
    <m/>
    <m/>
    <m/>
    <x v="1"/>
  </r>
  <r>
    <s v="Exp4"/>
    <x v="462"/>
    <n v="1003"/>
    <x v="2"/>
    <x v="7"/>
    <x v="11"/>
    <x v="33"/>
    <s v="Full_8h"/>
    <x v="0"/>
    <m/>
    <x v="4"/>
    <m/>
    <n v="9"/>
    <m/>
    <n v="440"/>
    <m/>
    <m/>
    <m/>
    <n v="19"/>
    <m/>
    <m/>
    <n v="4"/>
    <n v="175"/>
    <n v="0"/>
    <n v="9"/>
    <n v="28"/>
    <m/>
    <m/>
    <m/>
    <x v="1"/>
  </r>
  <r>
    <s v="Exp4"/>
    <x v="463"/>
    <n v="1004"/>
    <x v="2"/>
    <x v="7"/>
    <x v="11"/>
    <x v="33"/>
    <s v="Full_8h"/>
    <x v="0"/>
    <n v="1004"/>
    <x v="1"/>
    <m/>
    <n v="9"/>
    <m/>
    <n v="370"/>
    <m/>
    <m/>
    <m/>
    <n v="17"/>
    <m/>
    <m/>
    <n v="4"/>
    <n v="175"/>
    <n v="0"/>
    <n v="9"/>
    <n v="26"/>
    <m/>
    <m/>
    <m/>
    <x v="1"/>
  </r>
  <r>
    <s v="Exp4"/>
    <x v="463"/>
    <n v="1004"/>
    <x v="2"/>
    <x v="7"/>
    <x v="11"/>
    <x v="33"/>
    <s v="Full_8h"/>
    <x v="0"/>
    <m/>
    <x v="2"/>
    <m/>
    <n v="9"/>
    <m/>
    <n v="360"/>
    <m/>
    <m/>
    <m/>
    <n v="18"/>
    <m/>
    <m/>
    <n v="4"/>
    <n v="175"/>
    <n v="0"/>
    <n v="9"/>
    <n v="27"/>
    <m/>
    <m/>
    <m/>
    <x v="1"/>
  </r>
  <r>
    <s v="Exp4"/>
    <x v="463"/>
    <n v="1004"/>
    <x v="2"/>
    <x v="7"/>
    <x v="11"/>
    <x v="33"/>
    <s v="Full_8h"/>
    <x v="0"/>
    <m/>
    <x v="3"/>
    <m/>
    <n v="9"/>
    <m/>
    <n v="397"/>
    <m/>
    <m/>
    <m/>
    <n v="18"/>
    <m/>
    <m/>
    <n v="4"/>
    <n v="175"/>
    <n v="0"/>
    <n v="9"/>
    <n v="27"/>
    <m/>
    <m/>
    <m/>
    <x v="1"/>
  </r>
  <r>
    <s v="Exp4"/>
    <x v="463"/>
    <n v="1004"/>
    <x v="2"/>
    <x v="7"/>
    <x v="11"/>
    <x v="33"/>
    <s v="Full_8h"/>
    <x v="0"/>
    <m/>
    <x v="4"/>
    <m/>
    <n v="10"/>
    <m/>
    <n v="435"/>
    <m/>
    <m/>
    <m/>
    <n v="19"/>
    <m/>
    <m/>
    <n v="4"/>
    <n v="175"/>
    <n v="0"/>
    <n v="10"/>
    <n v="29"/>
    <m/>
    <m/>
    <m/>
    <x v="1"/>
  </r>
  <r>
    <s v="Exp4"/>
    <x v="464"/>
    <n v="1008"/>
    <x v="2"/>
    <x v="7"/>
    <x v="11"/>
    <x v="33"/>
    <s v="Full_8h"/>
    <x v="0"/>
    <n v="1008"/>
    <x v="1"/>
    <m/>
    <n v="9"/>
    <m/>
    <n v="440"/>
    <m/>
    <m/>
    <m/>
    <n v="21"/>
    <m/>
    <m/>
    <n v="4"/>
    <n v="175"/>
    <n v="0"/>
    <n v="9"/>
    <n v="30"/>
    <m/>
    <m/>
    <m/>
    <x v="1"/>
  </r>
  <r>
    <s v="Exp4"/>
    <x v="464"/>
    <n v="1008"/>
    <x v="2"/>
    <x v="7"/>
    <x v="11"/>
    <x v="33"/>
    <s v="Full_8h"/>
    <x v="0"/>
    <m/>
    <x v="2"/>
    <m/>
    <n v="9"/>
    <m/>
    <n v="405"/>
    <m/>
    <m/>
    <m/>
    <n v="20"/>
    <m/>
    <m/>
    <n v="4"/>
    <n v="175"/>
    <n v="0"/>
    <n v="9"/>
    <n v="29"/>
    <m/>
    <m/>
    <m/>
    <x v="1"/>
  </r>
  <r>
    <s v="Exp4"/>
    <x v="464"/>
    <n v="1008"/>
    <x v="2"/>
    <x v="7"/>
    <x v="11"/>
    <x v="33"/>
    <s v="Full_8h"/>
    <x v="0"/>
    <m/>
    <x v="3"/>
    <m/>
    <n v="9"/>
    <m/>
    <n v="400"/>
    <m/>
    <m/>
    <m/>
    <n v="19"/>
    <m/>
    <m/>
    <n v="4"/>
    <n v="175"/>
    <n v="0"/>
    <n v="9"/>
    <n v="28"/>
    <m/>
    <m/>
    <m/>
    <x v="1"/>
  </r>
  <r>
    <s v="Exp4"/>
    <x v="464"/>
    <n v="1008"/>
    <x v="2"/>
    <x v="7"/>
    <x v="11"/>
    <x v="33"/>
    <s v="Full_8h"/>
    <x v="0"/>
    <m/>
    <x v="4"/>
    <m/>
    <n v="8"/>
    <m/>
    <n v="435"/>
    <m/>
    <m/>
    <m/>
    <n v="21"/>
    <m/>
    <m/>
    <n v="4"/>
    <n v="175"/>
    <n v="0"/>
    <n v="8"/>
    <n v="29"/>
    <m/>
    <m/>
    <m/>
    <x v="1"/>
  </r>
  <r>
    <s v="Exp4"/>
    <x v="465"/>
    <n v="1009"/>
    <x v="2"/>
    <x v="7"/>
    <x v="11"/>
    <x v="33"/>
    <s v="Full_8h"/>
    <x v="0"/>
    <n v="1009"/>
    <x v="1"/>
    <m/>
    <n v="9"/>
    <m/>
    <n v="405"/>
    <m/>
    <m/>
    <m/>
    <n v="18"/>
    <m/>
    <m/>
    <n v="4"/>
    <n v="175"/>
    <n v="0"/>
    <n v="9"/>
    <n v="27"/>
    <m/>
    <m/>
    <m/>
    <x v="1"/>
  </r>
  <r>
    <s v="Exp4"/>
    <x v="465"/>
    <n v="1009"/>
    <x v="2"/>
    <x v="7"/>
    <x v="11"/>
    <x v="33"/>
    <s v="Full_8h"/>
    <x v="0"/>
    <m/>
    <x v="2"/>
    <m/>
    <n v="9"/>
    <m/>
    <n v="400"/>
    <m/>
    <m/>
    <m/>
    <n v="18"/>
    <m/>
    <m/>
    <n v="4"/>
    <n v="175"/>
    <n v="0"/>
    <n v="9"/>
    <n v="27"/>
    <m/>
    <m/>
    <m/>
    <x v="1"/>
  </r>
  <r>
    <s v="Exp4"/>
    <x v="465"/>
    <n v="1009"/>
    <x v="2"/>
    <x v="7"/>
    <x v="11"/>
    <x v="33"/>
    <s v="Full_8h"/>
    <x v="0"/>
    <m/>
    <x v="3"/>
    <m/>
    <n v="9"/>
    <m/>
    <n v="395"/>
    <m/>
    <m/>
    <m/>
    <n v="17"/>
    <m/>
    <m/>
    <n v="4"/>
    <n v="175"/>
    <n v="0"/>
    <n v="9"/>
    <n v="26"/>
    <m/>
    <m/>
    <m/>
    <x v="1"/>
  </r>
  <r>
    <s v="Exp4"/>
    <x v="465"/>
    <n v="1009"/>
    <x v="2"/>
    <x v="7"/>
    <x v="11"/>
    <x v="33"/>
    <s v="Full_8h"/>
    <x v="0"/>
    <m/>
    <x v="4"/>
    <m/>
    <n v="9"/>
    <m/>
    <n v="435"/>
    <m/>
    <m/>
    <m/>
    <n v="18"/>
    <m/>
    <m/>
    <n v="4"/>
    <n v="175"/>
    <n v="0"/>
    <n v="9"/>
    <n v="27"/>
    <m/>
    <m/>
    <m/>
    <x v="1"/>
  </r>
  <r>
    <s v="Exp4"/>
    <x v="466"/>
    <n v="1010"/>
    <x v="2"/>
    <x v="7"/>
    <x v="11"/>
    <x v="33"/>
    <s v="Full_8h"/>
    <x v="0"/>
    <n v="1010"/>
    <x v="1"/>
    <m/>
    <n v="8"/>
    <m/>
    <n v="440"/>
    <m/>
    <m/>
    <m/>
    <n v="19"/>
    <m/>
    <m/>
    <n v="4"/>
    <n v="175"/>
    <n v="0"/>
    <n v="8"/>
    <n v="27"/>
    <m/>
    <m/>
    <m/>
    <x v="1"/>
  </r>
  <r>
    <s v="Exp4"/>
    <x v="466"/>
    <n v="1010"/>
    <x v="2"/>
    <x v="7"/>
    <x v="11"/>
    <x v="33"/>
    <s v="Full_8h"/>
    <x v="0"/>
    <m/>
    <x v="2"/>
    <m/>
    <n v="9"/>
    <m/>
    <n v="448"/>
    <m/>
    <m/>
    <m/>
    <n v="20"/>
    <m/>
    <m/>
    <n v="4"/>
    <n v="175"/>
    <n v="0"/>
    <n v="9"/>
    <n v="29"/>
    <m/>
    <m/>
    <m/>
    <x v="1"/>
  </r>
  <r>
    <s v="Exp4"/>
    <x v="466"/>
    <n v="1010"/>
    <x v="2"/>
    <x v="7"/>
    <x v="11"/>
    <x v="33"/>
    <s v="Full_8h"/>
    <x v="0"/>
    <m/>
    <x v="3"/>
    <m/>
    <n v="9"/>
    <m/>
    <n v="378"/>
    <m/>
    <m/>
    <m/>
    <n v="19"/>
    <m/>
    <m/>
    <n v="4"/>
    <n v="175"/>
    <n v="0"/>
    <n v="9"/>
    <n v="28"/>
    <m/>
    <m/>
    <m/>
    <x v="1"/>
  </r>
  <r>
    <s v="Exp4"/>
    <x v="466"/>
    <n v="1010"/>
    <x v="2"/>
    <x v="7"/>
    <x v="11"/>
    <x v="33"/>
    <s v="Full_8h"/>
    <x v="0"/>
    <m/>
    <x v="4"/>
    <m/>
    <n v="9"/>
    <m/>
    <n v="465"/>
    <m/>
    <m/>
    <m/>
    <n v="19"/>
    <m/>
    <m/>
    <n v="4"/>
    <n v="175"/>
    <n v="0"/>
    <n v="9"/>
    <n v="28"/>
    <m/>
    <m/>
    <m/>
    <x v="1"/>
  </r>
  <r>
    <s v="Exp4"/>
    <x v="467"/>
    <n v="1020"/>
    <x v="2"/>
    <x v="7"/>
    <x v="11"/>
    <x v="33"/>
    <s v="Full_8h"/>
    <x v="0"/>
    <n v="1020"/>
    <x v="1"/>
    <m/>
    <n v="9"/>
    <m/>
    <n v="400"/>
    <m/>
    <m/>
    <m/>
    <n v="19"/>
    <m/>
    <m/>
    <n v="4"/>
    <n v="175"/>
    <n v="0"/>
    <n v="9"/>
    <n v="28"/>
    <m/>
    <m/>
    <m/>
    <x v="1"/>
  </r>
  <r>
    <s v="Exp4"/>
    <x v="467"/>
    <n v="1020"/>
    <x v="2"/>
    <x v="7"/>
    <x v="11"/>
    <x v="33"/>
    <s v="Full_8h"/>
    <x v="0"/>
    <m/>
    <x v="2"/>
    <m/>
    <n v="10"/>
    <m/>
    <n v="430"/>
    <m/>
    <m/>
    <m/>
    <n v="20"/>
    <m/>
    <m/>
    <n v="4"/>
    <n v="175"/>
    <n v="0"/>
    <n v="10"/>
    <n v="30"/>
    <m/>
    <m/>
    <m/>
    <x v="1"/>
  </r>
  <r>
    <s v="Exp4"/>
    <x v="467"/>
    <n v="1020"/>
    <x v="2"/>
    <x v="7"/>
    <x v="11"/>
    <x v="33"/>
    <s v="Full_8h"/>
    <x v="0"/>
    <m/>
    <x v="3"/>
    <m/>
    <n v="9"/>
    <m/>
    <n v="395"/>
    <m/>
    <m/>
    <m/>
    <n v="19"/>
    <m/>
    <m/>
    <n v="4"/>
    <n v="175"/>
    <n v="0"/>
    <n v="9"/>
    <n v="28"/>
    <m/>
    <m/>
    <m/>
    <x v="1"/>
  </r>
  <r>
    <s v="Exp4"/>
    <x v="467"/>
    <n v="1020"/>
    <x v="2"/>
    <x v="7"/>
    <x v="11"/>
    <x v="33"/>
    <s v="Full_8h"/>
    <x v="0"/>
    <m/>
    <x v="4"/>
    <m/>
    <n v="8"/>
    <m/>
    <n v="440"/>
    <m/>
    <m/>
    <m/>
    <n v="19"/>
    <m/>
    <m/>
    <n v="4"/>
    <n v="175"/>
    <n v="0"/>
    <n v="8"/>
    <n v="27"/>
    <m/>
    <m/>
    <m/>
    <x v="1"/>
  </r>
  <r>
    <s v="Exp4"/>
    <x v="468"/>
    <n v="1076"/>
    <x v="2"/>
    <x v="7"/>
    <x v="7"/>
    <x v="26"/>
    <s v="Full_8h"/>
    <x v="0"/>
    <n v="1076"/>
    <x v="1"/>
    <n v="0"/>
    <n v="2"/>
    <n v="3"/>
    <n v="35"/>
    <m/>
    <n v="37"/>
    <n v="4"/>
    <n v="3"/>
    <m/>
    <s v="V"/>
    <m/>
    <n v="187.44444444444446"/>
    <n v="0.1973918197984588"/>
    <n v="2.197391819798459"/>
    <n v="9"/>
    <m/>
    <m/>
    <m/>
    <x v="2"/>
  </r>
  <r>
    <s v="Exp4"/>
    <x v="468"/>
    <n v="1076"/>
    <x v="2"/>
    <x v="7"/>
    <x v="7"/>
    <x v="26"/>
    <s v="Full_8h"/>
    <x v="0"/>
    <m/>
    <x v="2"/>
    <n v="0"/>
    <n v="2"/>
    <n v="3"/>
    <n v="30"/>
    <n v="108"/>
    <n v="34"/>
    <n v="3"/>
    <n v="3"/>
    <m/>
    <s v="V"/>
    <m/>
    <n v="187.44444444444446"/>
    <n v="0.18138707765263781"/>
    <n v="2.1813870776526376"/>
    <n v="8"/>
    <m/>
    <m/>
    <m/>
    <x v="2"/>
  </r>
  <r>
    <s v="Exp4"/>
    <x v="468"/>
    <n v="1076"/>
    <x v="2"/>
    <x v="7"/>
    <x v="7"/>
    <x v="26"/>
    <s v="Full_8h"/>
    <x v="0"/>
    <m/>
    <x v="3"/>
    <n v="0"/>
    <n v="2"/>
    <n v="3"/>
    <n v="35"/>
    <n v="107"/>
    <n v="21"/>
    <n v="3"/>
    <n v="3"/>
    <m/>
    <s v="V"/>
    <m/>
    <n v="187.44444444444446"/>
    <n v="0.11203319502074688"/>
    <n v="2.1120331950207469"/>
    <n v="8"/>
    <m/>
    <m/>
    <m/>
    <x v="2"/>
  </r>
  <r>
    <s v="Exp4"/>
    <x v="468"/>
    <n v="1076"/>
    <x v="2"/>
    <x v="7"/>
    <x v="7"/>
    <x v="26"/>
    <s v="Full_8h"/>
    <x v="0"/>
    <m/>
    <x v="4"/>
    <n v="0"/>
    <n v="1"/>
    <n v="3"/>
    <n v="34"/>
    <n v="103"/>
    <n v="29"/>
    <n v="3"/>
    <n v="3"/>
    <m/>
    <s v="V"/>
    <m/>
    <n v="106"/>
    <n v="0.27358490566037735"/>
    <n v="1.2735849056603774"/>
    <n v="7"/>
    <m/>
    <m/>
    <m/>
    <x v="2"/>
  </r>
  <r>
    <s v="Exp4"/>
    <x v="469"/>
    <n v="1081"/>
    <x v="2"/>
    <x v="7"/>
    <x v="7"/>
    <x v="26"/>
    <s v="Full_8h"/>
    <x v="0"/>
    <n v="1081"/>
    <x v="1"/>
    <n v="0"/>
    <n v="2"/>
    <n v="3"/>
    <n v="38"/>
    <m/>
    <n v="41"/>
    <n v="3"/>
    <n v="4"/>
    <m/>
    <s v="V"/>
    <m/>
    <n v="187.44444444444446"/>
    <n v="0.21873147599288675"/>
    <n v="2.2187314759928869"/>
    <n v="9"/>
    <m/>
    <m/>
    <m/>
    <x v="2"/>
  </r>
  <r>
    <s v="Exp4"/>
    <x v="469"/>
    <n v="1081"/>
    <x v="2"/>
    <x v="7"/>
    <x v="7"/>
    <x v="26"/>
    <s v="Full_8h"/>
    <x v="0"/>
    <m/>
    <x v="2"/>
    <n v="0"/>
    <n v="2"/>
    <n v="3"/>
    <n v="36"/>
    <n v="121"/>
    <n v="38"/>
    <n v="3"/>
    <n v="4"/>
    <m/>
    <s v="V"/>
    <m/>
    <n v="187.44444444444446"/>
    <n v="0.20272673384706577"/>
    <n v="2.202726733847066"/>
    <n v="9"/>
    <m/>
    <m/>
    <m/>
    <x v="2"/>
  </r>
  <r>
    <s v="Exp4"/>
    <x v="469"/>
    <n v="1081"/>
    <x v="2"/>
    <x v="7"/>
    <x v="7"/>
    <x v="26"/>
    <s v="Full_8h"/>
    <x v="0"/>
    <m/>
    <x v="3"/>
    <n v="0"/>
    <n v="2"/>
    <n v="3"/>
    <n v="35"/>
    <n v="104"/>
    <n v="17"/>
    <n v="3"/>
    <n v="2"/>
    <m/>
    <s v="V"/>
    <m/>
    <n v="187.44444444444446"/>
    <n v="9.0693538826318906E-2"/>
    <n v="2.090693538826319"/>
    <n v="7"/>
    <m/>
    <m/>
    <m/>
    <x v="2"/>
  </r>
  <r>
    <s v="Exp4"/>
    <x v="469"/>
    <n v="1081"/>
    <x v="2"/>
    <x v="7"/>
    <x v="7"/>
    <x v="26"/>
    <s v="Full_8h"/>
    <x v="0"/>
    <m/>
    <x v="4"/>
    <n v="0"/>
    <n v="2"/>
    <n v="3"/>
    <n v="32"/>
    <n v="96"/>
    <n v="28"/>
    <n v="3"/>
    <n v="3"/>
    <m/>
    <s v="V"/>
    <m/>
    <n v="187.44444444444446"/>
    <n v="0.14937759336099585"/>
    <n v="2.1493775933609958"/>
    <n v="8"/>
    <m/>
    <m/>
    <m/>
    <x v="2"/>
  </r>
  <r>
    <s v="Exp4"/>
    <x v="470"/>
    <n v="1092"/>
    <x v="2"/>
    <x v="7"/>
    <x v="7"/>
    <x v="26"/>
    <s v="Full_8h"/>
    <x v="0"/>
    <n v="1092"/>
    <x v="1"/>
    <n v="0"/>
    <n v="1"/>
    <n v="2"/>
    <m/>
    <m/>
    <n v="100"/>
    <n v="3"/>
    <n v="3"/>
    <m/>
    <s v="V"/>
    <m/>
    <n v="106"/>
    <n v="0.94339622641509435"/>
    <n v="1.9433962264150944"/>
    <n v="7"/>
    <m/>
    <m/>
    <m/>
    <x v="2"/>
  </r>
  <r>
    <s v="Exp4"/>
    <x v="470"/>
    <n v="1092"/>
    <x v="2"/>
    <x v="7"/>
    <x v="7"/>
    <x v="26"/>
    <s v="Full_8h"/>
    <x v="0"/>
    <m/>
    <x v="2"/>
    <n v="0"/>
    <n v="2"/>
    <n v="3"/>
    <n v="35"/>
    <n v="111"/>
    <n v="36"/>
    <n v="4"/>
    <n v="3"/>
    <m/>
    <s v="V"/>
    <m/>
    <n v="187.44444444444446"/>
    <n v="0.19205690574985179"/>
    <n v="2.192056905749852"/>
    <n v="9"/>
    <m/>
    <m/>
    <m/>
    <x v="2"/>
  </r>
  <r>
    <s v="Exp4"/>
    <x v="470"/>
    <n v="1092"/>
    <x v="2"/>
    <x v="7"/>
    <x v="7"/>
    <x v="26"/>
    <s v="Full_8h"/>
    <x v="0"/>
    <m/>
    <x v="3"/>
    <n v="0"/>
    <n v="2"/>
    <n v="3"/>
    <n v="35"/>
    <n v="95"/>
    <n v="28"/>
    <n v="3"/>
    <n v="2"/>
    <m/>
    <s v="V"/>
    <m/>
    <n v="187.44444444444446"/>
    <n v="0.14937759336099585"/>
    <n v="2.1493775933609958"/>
    <n v="7"/>
    <m/>
    <m/>
    <m/>
    <x v="2"/>
  </r>
  <r>
    <s v="Exp4"/>
    <x v="470"/>
    <n v="1092"/>
    <x v="2"/>
    <x v="7"/>
    <x v="7"/>
    <x v="26"/>
    <s v="Full_8h"/>
    <x v="0"/>
    <m/>
    <x v="4"/>
    <n v="0"/>
    <n v="1"/>
    <n v="2"/>
    <n v="28"/>
    <n v="44"/>
    <n v="98"/>
    <n v="3"/>
    <n v="2"/>
    <m/>
    <s v="V"/>
    <m/>
    <n v="106"/>
    <n v="0.92452830188679247"/>
    <n v="1.9245283018867925"/>
    <n v="6"/>
    <m/>
    <m/>
    <m/>
    <x v="2"/>
  </r>
  <r>
    <s v="Exp4"/>
    <x v="471"/>
    <n v="1082"/>
    <x v="2"/>
    <x v="7"/>
    <x v="7"/>
    <x v="27"/>
    <s v="Full_8h"/>
    <x v="0"/>
    <n v="1082"/>
    <x v="1"/>
    <n v="1"/>
    <n v="3"/>
    <n v="4"/>
    <n v="40"/>
    <m/>
    <n v="115"/>
    <n v="4"/>
    <n v="5"/>
    <m/>
    <s v="V"/>
    <m/>
    <n v="196"/>
    <n v="0.58673469387755106"/>
    <n v="3.5867346938775508"/>
    <n v="12"/>
    <m/>
    <m/>
    <m/>
    <x v="2"/>
  </r>
  <r>
    <s v="Exp4"/>
    <x v="471"/>
    <n v="1082"/>
    <x v="2"/>
    <x v="7"/>
    <x v="7"/>
    <x v="27"/>
    <s v="Full_8h"/>
    <x v="0"/>
    <m/>
    <x v="2"/>
    <n v="2"/>
    <n v="3"/>
    <n v="4"/>
    <n v="41"/>
    <n v="184"/>
    <n v="96"/>
    <n v="4"/>
    <n v="4"/>
    <m/>
    <s v="V"/>
    <m/>
    <n v="196"/>
    <n v="0.48979591836734693"/>
    <n v="3.489795918367347"/>
    <n v="11"/>
    <m/>
    <m/>
    <m/>
    <x v="2"/>
  </r>
  <r>
    <s v="Exp4"/>
    <x v="471"/>
    <n v="1082"/>
    <x v="2"/>
    <x v="7"/>
    <x v="7"/>
    <x v="27"/>
    <s v="Full_8h"/>
    <x v="0"/>
    <m/>
    <x v="3"/>
    <n v="2"/>
    <n v="3"/>
    <n v="4"/>
    <n v="43"/>
    <n v="184"/>
    <n v="106"/>
    <n v="4"/>
    <n v="4"/>
    <m/>
    <s v="V"/>
    <m/>
    <n v="196"/>
    <n v="0.54081632653061229"/>
    <n v="3.5408163265306123"/>
    <n v="11"/>
    <m/>
    <m/>
    <m/>
    <x v="2"/>
  </r>
  <r>
    <s v="Exp4"/>
    <x v="471"/>
    <n v="1082"/>
    <x v="2"/>
    <x v="7"/>
    <x v="7"/>
    <x v="27"/>
    <s v="Full_8h"/>
    <x v="0"/>
    <m/>
    <x v="4"/>
    <n v="0"/>
    <n v="3"/>
    <n v="4"/>
    <n v="44"/>
    <n v="191"/>
    <n v="114"/>
    <n v="4"/>
    <n v="5"/>
    <m/>
    <s v="V"/>
    <m/>
    <n v="196"/>
    <n v="0.58163265306122447"/>
    <n v="3.5816326530612246"/>
    <n v="12"/>
    <m/>
    <m/>
    <m/>
    <x v="2"/>
  </r>
  <r>
    <s v="Exp4"/>
    <x v="472"/>
    <n v="1109"/>
    <x v="2"/>
    <x v="7"/>
    <x v="7"/>
    <x v="27"/>
    <s v="Full_8h"/>
    <x v="0"/>
    <n v="1109"/>
    <x v="1"/>
    <n v="1"/>
    <n v="3"/>
    <n v="4"/>
    <n v="46"/>
    <m/>
    <n v="74"/>
    <n v="4"/>
    <n v="4"/>
    <m/>
    <s v="V"/>
    <m/>
    <n v="196"/>
    <n v="0.37755102040816324"/>
    <n v="3.3775510204081631"/>
    <n v="11"/>
    <m/>
    <m/>
    <m/>
    <x v="2"/>
  </r>
  <r>
    <s v="Exp4"/>
    <x v="472"/>
    <n v="1109"/>
    <x v="2"/>
    <x v="7"/>
    <x v="7"/>
    <x v="27"/>
    <s v="Full_8h"/>
    <x v="0"/>
    <m/>
    <x v="2"/>
    <n v="1"/>
    <n v="3"/>
    <n v="4"/>
    <n v="47"/>
    <n v="205"/>
    <n v="55"/>
    <n v="3"/>
    <n v="4"/>
    <m/>
    <s v="V"/>
    <m/>
    <n v="196"/>
    <n v="0.28061224489795916"/>
    <n v="3.2806122448979593"/>
    <n v="10"/>
    <m/>
    <m/>
    <m/>
    <x v="2"/>
  </r>
  <r>
    <s v="Exp4"/>
    <x v="472"/>
    <n v="1109"/>
    <x v="2"/>
    <x v="7"/>
    <x v="7"/>
    <x v="27"/>
    <s v="Full_8h"/>
    <x v="0"/>
    <m/>
    <x v="3"/>
    <n v="0"/>
    <n v="3"/>
    <n v="4"/>
    <n v="47"/>
    <n v="179"/>
    <n v="83"/>
    <n v="3"/>
    <n v="4"/>
    <m/>
    <s v="V"/>
    <m/>
    <n v="196"/>
    <n v="0.42346938775510207"/>
    <n v="3.4234693877551021"/>
    <n v="10"/>
    <m/>
    <m/>
    <m/>
    <x v="2"/>
  </r>
  <r>
    <s v="Exp4"/>
    <x v="472"/>
    <n v="1109"/>
    <x v="2"/>
    <x v="7"/>
    <x v="7"/>
    <x v="27"/>
    <s v="Full_8h"/>
    <x v="0"/>
    <m/>
    <x v="4"/>
    <n v="2"/>
    <n v="3"/>
    <n v="4"/>
    <n v="49"/>
    <n v="207"/>
    <n v="107"/>
    <n v="4"/>
    <n v="5"/>
    <m/>
    <s v="V"/>
    <m/>
    <n v="196"/>
    <n v="0.54591836734693877"/>
    <n v="3.545918367346939"/>
    <n v="12"/>
    <m/>
    <m/>
    <m/>
    <x v="2"/>
  </r>
  <r>
    <s v="Exp4"/>
    <x v="473"/>
    <n v="1113"/>
    <x v="2"/>
    <x v="7"/>
    <x v="7"/>
    <x v="27"/>
    <s v="Full_8h"/>
    <x v="0"/>
    <n v="1113"/>
    <x v="1"/>
    <n v="2"/>
    <n v="3"/>
    <n v="4"/>
    <n v="46"/>
    <m/>
    <n v="126"/>
    <n v="5"/>
    <n v="5"/>
    <m/>
    <s v="V"/>
    <m/>
    <n v="196"/>
    <n v="0.6428571428571429"/>
    <n v="3.6428571428571428"/>
    <n v="13"/>
    <m/>
    <m/>
    <m/>
    <x v="2"/>
  </r>
  <r>
    <s v="Exp4"/>
    <x v="473"/>
    <n v="1113"/>
    <x v="2"/>
    <x v="7"/>
    <x v="7"/>
    <x v="27"/>
    <s v="Full_8h"/>
    <x v="0"/>
    <m/>
    <x v="2"/>
    <n v="1"/>
    <n v="3"/>
    <n v="4"/>
    <n v="50"/>
    <n v="186"/>
    <n v="95"/>
    <n v="4"/>
    <n v="5"/>
    <m/>
    <s v="V"/>
    <m/>
    <n v="196"/>
    <n v="0.48469387755102039"/>
    <n v="3.4846938775510203"/>
    <n v="12"/>
    <m/>
    <m/>
    <m/>
    <x v="2"/>
  </r>
  <r>
    <s v="Exp4"/>
    <x v="473"/>
    <n v="1113"/>
    <x v="2"/>
    <x v="7"/>
    <x v="7"/>
    <x v="27"/>
    <s v="Full_8h"/>
    <x v="0"/>
    <m/>
    <x v="3"/>
    <n v="2"/>
    <n v="3"/>
    <n v="4"/>
    <n v="45"/>
    <n v="159"/>
    <n v="141"/>
    <n v="4"/>
    <n v="5"/>
    <m/>
    <s v="V"/>
    <m/>
    <n v="196"/>
    <n v="0.71938775510204078"/>
    <n v="3.7193877551020407"/>
    <n v="12"/>
    <m/>
    <m/>
    <m/>
    <x v="2"/>
  </r>
  <r>
    <s v="Exp4"/>
    <x v="473"/>
    <n v="1113"/>
    <x v="2"/>
    <x v="7"/>
    <x v="7"/>
    <x v="27"/>
    <s v="Full_8h"/>
    <x v="0"/>
    <m/>
    <x v="4"/>
    <n v="1"/>
    <n v="3"/>
    <n v="4"/>
    <n v="57"/>
    <n v="192"/>
    <n v="67"/>
    <n v="4"/>
    <n v="4"/>
    <m/>
    <s v="V"/>
    <m/>
    <n v="196"/>
    <n v="0.34183673469387754"/>
    <n v="3.3418367346938775"/>
    <n v="11"/>
    <m/>
    <m/>
    <m/>
    <x v="2"/>
  </r>
  <r>
    <s v="Exp4"/>
    <x v="474"/>
    <n v="1093"/>
    <x v="2"/>
    <x v="7"/>
    <x v="7"/>
    <x v="28"/>
    <s v="Full_8h"/>
    <x v="0"/>
    <n v="1093"/>
    <x v="1"/>
    <n v="2"/>
    <n v="4"/>
    <n v="5"/>
    <n v="52"/>
    <m/>
    <n v="166"/>
    <n v="5"/>
    <n v="7"/>
    <m/>
    <s v="V"/>
    <m/>
    <n v="235.55555555555554"/>
    <n v="0.70471698113207548"/>
    <n v="4.7047169811320755"/>
    <n v="16"/>
    <m/>
    <m/>
    <m/>
    <x v="2"/>
  </r>
  <r>
    <s v="Exp4"/>
    <x v="474"/>
    <n v="1093"/>
    <x v="2"/>
    <x v="7"/>
    <x v="7"/>
    <x v="28"/>
    <s v="Full_8h"/>
    <x v="0"/>
    <m/>
    <x v="2"/>
    <n v="2"/>
    <n v="4"/>
    <n v="5"/>
    <n v="45"/>
    <n v="180"/>
    <n v="141"/>
    <n v="5"/>
    <n v="7"/>
    <m/>
    <s v="V"/>
    <m/>
    <n v="235.55555555555554"/>
    <n v="0.59858490566037736"/>
    <n v="4.5985849056603776"/>
    <n v="16"/>
    <m/>
    <m/>
    <m/>
    <x v="2"/>
  </r>
  <r>
    <s v="Exp4"/>
    <x v="474"/>
    <n v="1093"/>
    <x v="2"/>
    <x v="7"/>
    <x v="7"/>
    <x v="28"/>
    <s v="Full_8h"/>
    <x v="0"/>
    <m/>
    <x v="3"/>
    <n v="2"/>
    <n v="4"/>
    <n v="5"/>
    <n v="47"/>
    <n v="184"/>
    <n v="85"/>
    <n v="5"/>
    <n v="6"/>
    <m/>
    <s v="V"/>
    <m/>
    <n v="235.55555555555554"/>
    <n v="0.36084905660377359"/>
    <n v="4.3608490566037732"/>
    <n v="15"/>
    <m/>
    <m/>
    <m/>
    <x v="2"/>
  </r>
  <r>
    <s v="Exp4"/>
    <x v="474"/>
    <n v="1093"/>
    <x v="2"/>
    <x v="7"/>
    <x v="7"/>
    <x v="28"/>
    <s v="Full_8h"/>
    <x v="0"/>
    <m/>
    <x v="4"/>
    <n v="1"/>
    <n v="4"/>
    <n v="5"/>
    <n v="54"/>
    <n v="225"/>
    <n v="126"/>
    <n v="5"/>
    <n v="7"/>
    <m/>
    <s v="V"/>
    <m/>
    <n v="235.55555555555554"/>
    <n v="0.53490566037735854"/>
    <n v="4.5349056603773583"/>
    <n v="16"/>
    <m/>
    <m/>
    <m/>
    <x v="2"/>
  </r>
  <r>
    <s v="Exp4"/>
    <x v="475"/>
    <n v="1104"/>
    <x v="2"/>
    <x v="7"/>
    <x v="7"/>
    <x v="28"/>
    <s v="Full_8h"/>
    <x v="0"/>
    <n v="1104"/>
    <x v="1"/>
    <n v="1"/>
    <n v="4"/>
    <n v="5"/>
    <n v="48"/>
    <m/>
    <n v="120"/>
    <n v="4"/>
    <n v="6"/>
    <m/>
    <s v="V"/>
    <m/>
    <n v="235.55555555555554"/>
    <n v="0.50943396226415094"/>
    <n v="4.5094339622641506"/>
    <n v="14"/>
    <m/>
    <m/>
    <m/>
    <x v="2"/>
  </r>
  <r>
    <s v="Exp4"/>
    <x v="475"/>
    <n v="1104"/>
    <x v="2"/>
    <x v="7"/>
    <x v="7"/>
    <x v="28"/>
    <s v="Full_8h"/>
    <x v="0"/>
    <m/>
    <x v="2"/>
    <n v="2"/>
    <n v="4"/>
    <n v="5"/>
    <n v="48"/>
    <n v="181"/>
    <n v="192"/>
    <n v="4"/>
    <n v="6"/>
    <m/>
    <s v="V"/>
    <m/>
    <n v="235.55555555555554"/>
    <n v="0.81509433962264155"/>
    <n v="4.8150943396226413"/>
    <n v="14"/>
    <m/>
    <m/>
    <m/>
    <x v="2"/>
  </r>
  <r>
    <s v="Exp4"/>
    <x v="475"/>
    <n v="1104"/>
    <x v="2"/>
    <x v="7"/>
    <x v="7"/>
    <x v="28"/>
    <s v="Full_8h"/>
    <x v="0"/>
    <m/>
    <x v="3"/>
    <n v="2"/>
    <n v="4"/>
    <n v="5"/>
    <n v="51"/>
    <n v="195"/>
    <n v="135"/>
    <n v="4"/>
    <n v="7"/>
    <m/>
    <s v="V"/>
    <m/>
    <n v="235.55555555555554"/>
    <n v="0.57311320754716988"/>
    <n v="4.5731132075471699"/>
    <n v="15"/>
    <m/>
    <m/>
    <m/>
    <x v="2"/>
  </r>
  <r>
    <s v="Exp4"/>
    <x v="475"/>
    <n v="1104"/>
    <x v="2"/>
    <x v="7"/>
    <x v="7"/>
    <x v="28"/>
    <s v="Full_8h"/>
    <x v="0"/>
    <m/>
    <x v="4"/>
    <n v="3"/>
    <n v="4"/>
    <n v="5"/>
    <n v="57"/>
    <n v="211"/>
    <n v="138"/>
    <n v="4"/>
    <n v="9"/>
    <m/>
    <s v="E"/>
    <m/>
    <n v="235.55555555555554"/>
    <n v="0.58584905660377362"/>
    <n v="4.5858490566037737"/>
    <n v="17"/>
    <m/>
    <m/>
    <m/>
    <x v="2"/>
  </r>
  <r>
    <s v="Exp4"/>
    <x v="476"/>
    <n v="1107"/>
    <x v="2"/>
    <x v="7"/>
    <x v="7"/>
    <x v="28"/>
    <s v="Full_8h"/>
    <x v="0"/>
    <n v="1107"/>
    <x v="1"/>
    <n v="2"/>
    <n v="4"/>
    <n v="5"/>
    <n v="53"/>
    <m/>
    <n v="135"/>
    <n v="5"/>
    <n v="7"/>
    <m/>
    <s v="V"/>
    <m/>
    <n v="235.55555555555554"/>
    <n v="0.57311320754716988"/>
    <n v="4.5731132075471699"/>
    <n v="16"/>
    <m/>
    <m/>
    <m/>
    <x v="2"/>
  </r>
  <r>
    <s v="Exp4"/>
    <x v="476"/>
    <n v="1107"/>
    <x v="2"/>
    <x v="7"/>
    <x v="7"/>
    <x v="28"/>
    <s v="Full_8h"/>
    <x v="0"/>
    <m/>
    <x v="2"/>
    <n v="4"/>
    <n v="4"/>
    <n v="5"/>
    <n v="50"/>
    <n v="207"/>
    <n v="157"/>
    <n v="5"/>
    <n v="7"/>
    <m/>
    <s v="V"/>
    <m/>
    <n v="235.55555555555554"/>
    <n v="0.66650943396226414"/>
    <n v="4.6665094339622639"/>
    <n v="16"/>
    <m/>
    <m/>
    <m/>
    <x v="2"/>
  </r>
  <r>
    <s v="Exp4"/>
    <x v="476"/>
    <n v="1107"/>
    <x v="2"/>
    <x v="7"/>
    <x v="7"/>
    <x v="28"/>
    <s v="Full_8h"/>
    <x v="0"/>
    <m/>
    <x v="3"/>
    <n v="3"/>
    <n v="4"/>
    <n v="5"/>
    <n v="53"/>
    <n v="194"/>
    <n v="150"/>
    <n v="5"/>
    <n v="7"/>
    <m/>
    <s v="V"/>
    <m/>
    <n v="235.55555555555554"/>
    <n v="0.6367924528301887"/>
    <n v="4.6367924528301891"/>
    <n v="16"/>
    <m/>
    <m/>
    <m/>
    <x v="2"/>
  </r>
  <r>
    <s v="Exp4"/>
    <x v="476"/>
    <n v="1107"/>
    <x v="2"/>
    <x v="7"/>
    <x v="7"/>
    <x v="28"/>
    <s v="Full_8h"/>
    <x v="0"/>
    <m/>
    <x v="4"/>
    <n v="2"/>
    <n v="4"/>
    <n v="5"/>
    <n v="49"/>
    <n v="187"/>
    <n v="135"/>
    <n v="5"/>
    <n v="8"/>
    <m/>
    <s v="V"/>
    <m/>
    <n v="235.55555555555554"/>
    <n v="0.57311320754716988"/>
    <n v="4.5731132075471699"/>
    <n v="17"/>
    <m/>
    <m/>
    <m/>
    <x v="2"/>
  </r>
  <r>
    <s v="Exp4"/>
    <x v="477"/>
    <n v="1078"/>
    <x v="2"/>
    <x v="7"/>
    <x v="7"/>
    <x v="29"/>
    <s v="Full_8h"/>
    <x v="0"/>
    <n v="1078"/>
    <x v="1"/>
    <n v="2"/>
    <n v="5"/>
    <n v="6"/>
    <n v="70"/>
    <m/>
    <n v="156"/>
    <n v="4"/>
    <n v="12"/>
    <m/>
    <s v="DR"/>
    <m/>
    <n v="275.54545454545456"/>
    <n v="0.5661497855493236"/>
    <n v="5.5661497855493236"/>
    <n v="21"/>
    <m/>
    <m/>
    <m/>
    <x v="2"/>
  </r>
  <r>
    <s v="Exp4"/>
    <x v="477"/>
    <n v="1078"/>
    <x v="2"/>
    <x v="7"/>
    <x v="7"/>
    <x v="29"/>
    <s v="Full_8h"/>
    <x v="0"/>
    <m/>
    <x v="2"/>
    <n v="3"/>
    <n v="5"/>
    <n v="6"/>
    <n v="76"/>
    <n v="248"/>
    <n v="223"/>
    <n v="5"/>
    <n v="11"/>
    <m/>
    <s v="E"/>
    <m/>
    <n v="275.54545454545456"/>
    <n v="0.80930386011217414"/>
    <n v="5.8093038601121743"/>
    <n v="21"/>
    <m/>
    <m/>
    <m/>
    <x v="2"/>
  </r>
  <r>
    <s v="Exp4"/>
    <x v="477"/>
    <n v="1078"/>
    <x v="2"/>
    <x v="7"/>
    <x v="7"/>
    <x v="29"/>
    <s v="Full_8h"/>
    <x v="0"/>
    <m/>
    <x v="3"/>
    <n v="3"/>
    <n v="5"/>
    <n v="6"/>
    <n v="66"/>
    <n v="249"/>
    <n v="127"/>
    <n v="5"/>
    <n v="10"/>
    <m/>
    <s v="DR"/>
    <m/>
    <n v="275.54545454545456"/>
    <n v="0.46090399208182115"/>
    <n v="5.4609039920818212"/>
    <n v="20"/>
    <m/>
    <m/>
    <m/>
    <x v="2"/>
  </r>
  <r>
    <s v="Exp4"/>
    <x v="477"/>
    <n v="1078"/>
    <x v="2"/>
    <x v="7"/>
    <x v="7"/>
    <x v="29"/>
    <s v="Full_8h"/>
    <x v="0"/>
    <m/>
    <x v="4"/>
    <n v="3"/>
    <n v="5"/>
    <n v="6"/>
    <n v="73"/>
    <n v="236"/>
    <n v="185"/>
    <n v="5"/>
    <n v="12"/>
    <m/>
    <s v="DR"/>
    <m/>
    <n v="275.54545454545456"/>
    <n v="0.67139557901682612"/>
    <n v="5.671395579016826"/>
    <n v="22"/>
    <m/>
    <m/>
    <m/>
    <x v="2"/>
  </r>
  <r>
    <s v="Exp4"/>
    <x v="478"/>
    <n v="1110"/>
    <x v="2"/>
    <x v="7"/>
    <x v="7"/>
    <x v="29"/>
    <s v="Full_8h"/>
    <x v="0"/>
    <n v="1110"/>
    <x v="1"/>
    <n v="2"/>
    <n v="5"/>
    <n v="6"/>
    <n v="54"/>
    <m/>
    <n v="125"/>
    <n v="4"/>
    <n v="10"/>
    <m/>
    <s v="E"/>
    <m/>
    <n v="275.54545454545456"/>
    <n v="0.45364566149785546"/>
    <n v="5.4536456614978555"/>
    <n v="19"/>
    <m/>
    <m/>
    <m/>
    <x v="2"/>
  </r>
  <r>
    <s v="Exp4"/>
    <x v="478"/>
    <n v="1110"/>
    <x v="2"/>
    <x v="7"/>
    <x v="7"/>
    <x v="29"/>
    <s v="Full_8h"/>
    <x v="0"/>
    <m/>
    <x v="2"/>
    <n v="2"/>
    <n v="5"/>
    <n v="6"/>
    <n v="59"/>
    <n v="221"/>
    <n v="113"/>
    <n v="4"/>
    <n v="9"/>
    <m/>
    <s v="E"/>
    <m/>
    <n v="275.54545454545456"/>
    <n v="0.41009567799406133"/>
    <n v="5.410095677994061"/>
    <n v="18"/>
    <m/>
    <m/>
    <m/>
    <x v="2"/>
  </r>
  <r>
    <s v="Exp4"/>
    <x v="478"/>
    <n v="1110"/>
    <x v="2"/>
    <x v="7"/>
    <x v="7"/>
    <x v="29"/>
    <s v="Full_8h"/>
    <x v="0"/>
    <m/>
    <x v="3"/>
    <n v="3"/>
    <n v="5"/>
    <n v="6"/>
    <n v="59"/>
    <n v="238"/>
    <n v="152"/>
    <n v="5"/>
    <n v="10"/>
    <m/>
    <s v="E"/>
    <m/>
    <n v="275.54545454545456"/>
    <n v="0.55163312438139223"/>
    <n v="5.5516331243813921"/>
    <n v="20"/>
    <m/>
    <m/>
    <m/>
    <x v="2"/>
  </r>
  <r>
    <s v="Exp4"/>
    <x v="478"/>
    <n v="1110"/>
    <x v="2"/>
    <x v="7"/>
    <x v="7"/>
    <x v="29"/>
    <s v="Full_8h"/>
    <x v="0"/>
    <m/>
    <x v="4"/>
    <n v="2"/>
    <n v="5"/>
    <n v="6"/>
    <n v="70"/>
    <n v="243"/>
    <n v="132"/>
    <n v="4"/>
    <n v="14"/>
    <m/>
    <s v="E"/>
    <m/>
    <n v="275.54545454545456"/>
    <n v="0.47904981854173539"/>
    <n v="5.4790498185417356"/>
    <n v="23"/>
    <m/>
    <m/>
    <m/>
    <x v="2"/>
  </r>
  <r>
    <s v="Exp4"/>
    <x v="479"/>
    <n v="1116"/>
    <x v="2"/>
    <x v="7"/>
    <x v="7"/>
    <x v="29"/>
    <s v="Full_8h"/>
    <x v="0"/>
    <n v="1116"/>
    <x v="1"/>
    <n v="4"/>
    <n v="5"/>
    <n v="6"/>
    <n v="63"/>
    <m/>
    <n v="188"/>
    <n v="4"/>
    <n v="13"/>
    <m/>
    <s v="DR"/>
    <m/>
    <n v="275.54545454545456"/>
    <n v="0.68228307489277462"/>
    <n v="5.6822830748927746"/>
    <n v="22"/>
    <m/>
    <m/>
    <m/>
    <x v="2"/>
  </r>
  <r>
    <s v="Exp4"/>
    <x v="479"/>
    <n v="1116"/>
    <x v="2"/>
    <x v="7"/>
    <x v="7"/>
    <x v="29"/>
    <s v="Full_8h"/>
    <x v="0"/>
    <m/>
    <x v="2"/>
    <n v="3"/>
    <n v="5"/>
    <n v="6"/>
    <n v="64"/>
    <n v="232"/>
    <n v="172"/>
    <n v="5"/>
    <n v="12"/>
    <m/>
    <s v="DR"/>
    <m/>
    <n v="275.54545454545456"/>
    <n v="0.62421643022104911"/>
    <n v="5.6242164302210487"/>
    <n v="22"/>
    <m/>
    <m/>
    <m/>
    <x v="2"/>
  </r>
  <r>
    <s v="Exp4"/>
    <x v="479"/>
    <n v="1116"/>
    <x v="2"/>
    <x v="7"/>
    <x v="7"/>
    <x v="29"/>
    <s v="Full_8h"/>
    <x v="0"/>
    <m/>
    <x v="3"/>
    <n v="2"/>
    <n v="5"/>
    <n v="6"/>
    <n v="60"/>
    <n v="231"/>
    <n v="130"/>
    <n v="5"/>
    <n v="9"/>
    <m/>
    <s v="V"/>
    <m/>
    <n v="275.54545454545456"/>
    <n v="0.47179148795776971"/>
    <n v="5.4717914879577698"/>
    <n v="19"/>
    <m/>
    <m/>
    <m/>
    <x v="2"/>
  </r>
  <r>
    <s v="Exp4"/>
    <x v="479"/>
    <n v="1116"/>
    <x v="2"/>
    <x v="7"/>
    <x v="7"/>
    <x v="29"/>
    <s v="Full_8h"/>
    <x v="0"/>
    <m/>
    <x v="4"/>
    <n v="1"/>
    <n v="5"/>
    <n v="6"/>
    <n v="63"/>
    <n v="222"/>
    <n v="64"/>
    <n v="5"/>
    <n v="9"/>
    <m/>
    <s v="V"/>
    <m/>
    <n v="275.54545454545456"/>
    <n v="0.23226657868690201"/>
    <n v="5.232266578686902"/>
    <n v="19"/>
    <m/>
    <m/>
    <m/>
    <x v="2"/>
  </r>
  <r>
    <s v="Exp4"/>
    <x v="480"/>
    <n v="1086"/>
    <x v="2"/>
    <x v="7"/>
    <x v="7"/>
    <x v="30"/>
    <s v="Full_8h"/>
    <x v="0"/>
    <n v="1086"/>
    <x v="1"/>
    <n v="2"/>
    <n v="7"/>
    <n v="8"/>
    <n v="78"/>
    <m/>
    <n v="149"/>
    <n v="4"/>
    <n v="12"/>
    <m/>
    <s v="DR"/>
    <m/>
    <n v="254.73333333333335"/>
    <n v="0.58492541219576022"/>
    <n v="7.5849254121957603"/>
    <n v="23"/>
    <m/>
    <m/>
    <m/>
    <x v="2"/>
  </r>
  <r>
    <s v="Exp4"/>
    <x v="480"/>
    <n v="1086"/>
    <x v="2"/>
    <x v="7"/>
    <x v="7"/>
    <x v="30"/>
    <s v="Full_8h"/>
    <x v="0"/>
    <m/>
    <x v="2"/>
    <n v="3"/>
    <n v="8"/>
    <n v="9"/>
    <n v="70"/>
    <n v="241"/>
    <n v="55"/>
    <n v="4"/>
    <n v="11"/>
    <m/>
    <s v="DR"/>
    <m/>
    <n v="254.73333333333335"/>
    <n v="0.21591206490447526"/>
    <n v="8.2159120649044759"/>
    <n v="23"/>
    <m/>
    <m/>
    <m/>
    <x v="2"/>
  </r>
  <r>
    <s v="Exp4"/>
    <x v="480"/>
    <n v="1086"/>
    <x v="2"/>
    <x v="7"/>
    <x v="7"/>
    <x v="30"/>
    <s v="Full_8h"/>
    <x v="0"/>
    <m/>
    <x v="3"/>
    <n v="4"/>
    <n v="6"/>
    <n v="7"/>
    <n v="77"/>
    <n v="231"/>
    <n v="155"/>
    <n v="4"/>
    <n v="15"/>
    <m/>
    <s v="DR"/>
    <m/>
    <n v="304.73333333333335"/>
    <n v="0.50864143513454385"/>
    <n v="6.5086414351345443"/>
    <n v="25"/>
    <m/>
    <m/>
    <m/>
    <x v="2"/>
  </r>
  <r>
    <s v="Exp4"/>
    <x v="480"/>
    <n v="1086"/>
    <x v="2"/>
    <x v="7"/>
    <x v="7"/>
    <x v="30"/>
    <s v="Full_8h"/>
    <x v="0"/>
    <m/>
    <x v="4"/>
    <n v="2"/>
    <n v="8"/>
    <n v="9"/>
    <n v="80"/>
    <n v="251"/>
    <n v="129"/>
    <n v="4"/>
    <n v="15"/>
    <m/>
    <s v="DR"/>
    <m/>
    <n v="254.73333333333335"/>
    <n v="0.50641193404867835"/>
    <n v="8.5064119340486783"/>
    <n v="27"/>
    <m/>
    <m/>
    <m/>
    <x v="2"/>
  </r>
  <r>
    <s v="Exp4"/>
    <x v="481"/>
    <n v="1105"/>
    <x v="2"/>
    <x v="7"/>
    <x v="7"/>
    <x v="30"/>
    <s v="Full_8h"/>
    <x v="0"/>
    <n v="1105"/>
    <x v="1"/>
    <n v="2"/>
    <n v="6"/>
    <n v="7"/>
    <n v="93"/>
    <m/>
    <n v="112"/>
    <n v="4"/>
    <n v="12"/>
    <m/>
    <s v="DR"/>
    <m/>
    <n v="304.73333333333335"/>
    <n v="0.36753445635528331"/>
    <n v="6.3675344563552834"/>
    <n v="22"/>
    <m/>
    <m/>
    <m/>
    <x v="2"/>
  </r>
  <r>
    <s v="Exp4"/>
    <x v="481"/>
    <n v="1105"/>
    <x v="2"/>
    <x v="7"/>
    <x v="7"/>
    <x v="30"/>
    <s v="Full_8h"/>
    <x v="0"/>
    <m/>
    <x v="2"/>
    <n v="3"/>
    <n v="6"/>
    <n v="7"/>
    <n v="93"/>
    <n v="272"/>
    <n v="155"/>
    <n v="4"/>
    <n v="17"/>
    <m/>
    <s v="DR"/>
    <m/>
    <n v="304.73333333333335"/>
    <n v="0.50864143513454385"/>
    <n v="6.5086414351345443"/>
    <n v="27"/>
    <m/>
    <m/>
    <m/>
    <x v="2"/>
  </r>
  <r>
    <s v="Exp4"/>
    <x v="481"/>
    <n v="1105"/>
    <x v="2"/>
    <x v="7"/>
    <x v="7"/>
    <x v="30"/>
    <s v="Full_8h"/>
    <x v="0"/>
    <m/>
    <x v="3"/>
    <n v="2"/>
    <n v="6"/>
    <n v="7"/>
    <n v="88"/>
    <n v="274"/>
    <n v="65"/>
    <n v="3"/>
    <n v="15"/>
    <m/>
    <s v="DR"/>
    <m/>
    <n v="304.73333333333335"/>
    <n v="0.21330124699190547"/>
    <n v="6.2133012469919056"/>
    <n v="24"/>
    <m/>
    <m/>
    <m/>
    <x v="2"/>
  </r>
  <r>
    <s v="Exp4"/>
    <x v="481"/>
    <n v="1105"/>
    <x v="2"/>
    <x v="7"/>
    <x v="7"/>
    <x v="30"/>
    <s v="Full_8h"/>
    <x v="0"/>
    <m/>
    <x v="4"/>
    <n v="1"/>
    <n v="6"/>
    <n v="7"/>
    <n v="90"/>
    <n v="312"/>
    <n v="42"/>
    <n v="4"/>
    <n v="14"/>
    <m/>
    <s v="DR"/>
    <m/>
    <n v="304.73333333333335"/>
    <n v="0.13782542113323124"/>
    <n v="6.1378254211332308"/>
    <n v="24"/>
    <m/>
    <m/>
    <m/>
    <x v="2"/>
  </r>
  <r>
    <s v="Exp4"/>
    <x v="482"/>
    <n v="1112"/>
    <x v="2"/>
    <x v="7"/>
    <x v="7"/>
    <x v="30"/>
    <s v="Full_8h"/>
    <x v="36"/>
    <n v="1112"/>
    <x v="1"/>
    <n v="3"/>
    <n v="6"/>
    <n v="7"/>
    <n v="92"/>
    <m/>
    <n v="90"/>
    <n v="4"/>
    <n v="15"/>
    <m/>
    <s v="DR"/>
    <m/>
    <n v="304.73333333333335"/>
    <n v="0.29534018814263835"/>
    <n v="6.2953401881426387"/>
    <n v="25"/>
    <m/>
    <m/>
    <m/>
    <x v="2"/>
  </r>
  <r>
    <s v="Exp4"/>
    <x v="482"/>
    <n v="1112"/>
    <x v="2"/>
    <x v="7"/>
    <x v="7"/>
    <x v="30"/>
    <s v="Full_8h"/>
    <x v="0"/>
    <m/>
    <x v="2"/>
    <n v="3"/>
    <n v="6"/>
    <n v="7"/>
    <n v="93"/>
    <n v="284"/>
    <n v="84"/>
    <n v="4"/>
    <n v="14"/>
    <m/>
    <s v="DR"/>
    <m/>
    <n v="304.73333333333335"/>
    <n v="0.27565084226646247"/>
    <n v="6.2756508422664625"/>
    <n v="24"/>
    <m/>
    <m/>
    <m/>
    <x v="2"/>
  </r>
  <r>
    <s v="Exp4"/>
    <x v="482"/>
    <n v="1112"/>
    <x v="2"/>
    <x v="7"/>
    <x v="7"/>
    <x v="30"/>
    <s v="Full_8h"/>
    <x v="0"/>
    <m/>
    <x v="3"/>
    <n v="4"/>
    <n v="6"/>
    <n v="7"/>
    <n v="88"/>
    <n v="284"/>
    <n v="50"/>
    <n v="4"/>
    <n v="16"/>
    <m/>
    <s v="DR"/>
    <m/>
    <n v="304.73333333333335"/>
    <n v="0.16407788230146575"/>
    <n v="6.1640778823014655"/>
    <n v="26"/>
    <m/>
    <m/>
    <m/>
    <x v="2"/>
  </r>
  <r>
    <s v="Exp4"/>
    <x v="482"/>
    <n v="1112"/>
    <x v="2"/>
    <x v="7"/>
    <x v="7"/>
    <x v="30"/>
    <s v="Full_8h"/>
    <x v="0"/>
    <m/>
    <x v="4"/>
    <n v="1"/>
    <n v="6"/>
    <n v="7"/>
    <n v="78"/>
    <n v="297"/>
    <n v="30"/>
    <n v="4"/>
    <n v="14"/>
    <m/>
    <s v="DR"/>
    <m/>
    <n v="304.73333333333335"/>
    <n v="9.844672938087945E-2"/>
    <n v="6.0984467293808793"/>
    <n v="24"/>
    <m/>
    <m/>
    <m/>
    <x v="2"/>
  </r>
  <r>
    <s v="Exp4"/>
    <x v="483"/>
    <n v="1100"/>
    <x v="2"/>
    <x v="7"/>
    <x v="7"/>
    <x v="31"/>
    <s v="Full_8h"/>
    <x v="0"/>
    <n v="1100"/>
    <x v="1"/>
    <n v="4"/>
    <n v="7"/>
    <n v="8"/>
    <n v="70"/>
    <n v="288"/>
    <n v="17"/>
    <n v="4"/>
    <n v="20"/>
    <m/>
    <s v="DR"/>
    <m/>
    <n v="254.73333333333335"/>
    <n v="6.673645642501963E-2"/>
    <n v="7.0667364564250192"/>
    <n v="31"/>
    <m/>
    <m/>
    <m/>
    <x v="2"/>
  </r>
  <r>
    <s v="Exp4"/>
    <x v="483"/>
    <n v="1100"/>
    <x v="2"/>
    <x v="7"/>
    <x v="7"/>
    <x v="31"/>
    <s v="Full_8h"/>
    <x v="0"/>
    <m/>
    <x v="2"/>
    <n v="3"/>
    <n v="6"/>
    <n v="7"/>
    <n v="95"/>
    <n v="299"/>
    <n v="260"/>
    <n v="4"/>
    <n v="17"/>
    <m/>
    <s v="DR"/>
    <m/>
    <n v="304.73333333333335"/>
    <n v="0.8532049879676219"/>
    <n v="6.8532049879676222"/>
    <n v="27"/>
    <m/>
    <m/>
    <m/>
    <x v="2"/>
  </r>
  <r>
    <s v="Exp4"/>
    <x v="483"/>
    <n v="1100"/>
    <x v="2"/>
    <x v="7"/>
    <x v="7"/>
    <x v="31"/>
    <s v="Full_8h"/>
    <x v="0"/>
    <m/>
    <x v="3"/>
    <n v="3"/>
    <n v="7"/>
    <n v="8"/>
    <n v="90"/>
    <n v="332"/>
    <n v="46"/>
    <n v="4"/>
    <n v="18"/>
    <m/>
    <s v="TS"/>
    <m/>
    <n v="254.73333333333335"/>
    <n v="0.18058099973828839"/>
    <n v="7.1805809997382886"/>
    <n v="29"/>
    <m/>
    <m/>
    <m/>
    <x v="2"/>
  </r>
  <r>
    <s v="Exp4"/>
    <x v="483"/>
    <n v="1100"/>
    <x v="2"/>
    <x v="7"/>
    <x v="7"/>
    <x v="31"/>
    <s v="Full_8h"/>
    <x v="0"/>
    <m/>
    <x v="4"/>
    <n v="2"/>
    <n v="7"/>
    <n v="8"/>
    <n v="83"/>
    <n v="322"/>
    <n v="37"/>
    <n v="4"/>
    <n v="19"/>
    <m/>
    <s v="DR"/>
    <m/>
    <n v="254.73333333333335"/>
    <n v="0.14524993457210153"/>
    <n v="7.1452499345721012"/>
    <n v="30"/>
    <m/>
    <m/>
    <m/>
    <x v="2"/>
  </r>
  <r>
    <s v="Exp4"/>
    <x v="484"/>
    <n v="1108"/>
    <x v="2"/>
    <x v="7"/>
    <x v="7"/>
    <x v="31"/>
    <s v="Full_8h"/>
    <x v="0"/>
    <n v="1108"/>
    <x v="1"/>
    <n v="2"/>
    <n v="7"/>
    <n v="8"/>
    <n v="90"/>
    <m/>
    <n v="26"/>
    <n v="4"/>
    <n v="19"/>
    <m/>
    <s v="DR"/>
    <m/>
    <n v="254.73333333333335"/>
    <n v="0.10206752159120648"/>
    <n v="7.1020675215912066"/>
    <n v="30"/>
    <m/>
    <m/>
    <m/>
    <x v="2"/>
  </r>
  <r>
    <s v="Exp4"/>
    <x v="484"/>
    <n v="1108"/>
    <x v="2"/>
    <x v="7"/>
    <x v="7"/>
    <x v="31"/>
    <s v="Full_8h"/>
    <x v="0"/>
    <m/>
    <x v="2"/>
    <n v="2"/>
    <n v="6"/>
    <n v="7"/>
    <n v="92"/>
    <n v="263"/>
    <n v="207"/>
    <n v="4"/>
    <n v="17"/>
    <m/>
    <s v="DR"/>
    <m/>
    <n v="304.73333333333335"/>
    <n v="0.67928243272806821"/>
    <n v="6.6792824327280682"/>
    <n v="27"/>
    <m/>
    <m/>
    <m/>
    <x v="2"/>
  </r>
  <r>
    <s v="Exp4"/>
    <x v="484"/>
    <n v="1108"/>
    <x v="2"/>
    <x v="7"/>
    <x v="7"/>
    <x v="31"/>
    <s v="Full_8h"/>
    <x v="0"/>
    <m/>
    <x v="3"/>
    <n v="3"/>
    <n v="7"/>
    <n v="8"/>
    <n v="91"/>
    <n v="272"/>
    <n v="40"/>
    <n v="4"/>
    <n v="17"/>
    <m/>
    <s v="DR"/>
    <m/>
    <n v="254.73333333333335"/>
    <n v="0.15702695629416383"/>
    <n v="7.157026956294164"/>
    <n v="28"/>
    <m/>
    <m/>
    <m/>
    <x v="2"/>
  </r>
  <r>
    <s v="Exp4"/>
    <x v="484"/>
    <n v="1108"/>
    <x v="2"/>
    <x v="7"/>
    <x v="7"/>
    <x v="31"/>
    <s v="Full_8h"/>
    <x v="0"/>
    <m/>
    <x v="4"/>
    <n v="3"/>
    <n v="6"/>
    <n v="7"/>
    <n v="84"/>
    <n v="243"/>
    <n v="198"/>
    <n v="4"/>
    <n v="14"/>
    <m/>
    <s v="DR"/>
    <m/>
    <n v="304.73333333333335"/>
    <n v="0.64974841391380433"/>
    <n v="6.6497484139138043"/>
    <n v="24"/>
    <m/>
    <m/>
    <m/>
    <x v="2"/>
  </r>
  <r>
    <s v="Exp4"/>
    <x v="485"/>
    <n v="1115"/>
    <x v="2"/>
    <x v="7"/>
    <x v="7"/>
    <x v="31"/>
    <s v="Full_8h"/>
    <x v="0"/>
    <n v="1115"/>
    <x v="1"/>
    <n v="2"/>
    <n v="6"/>
    <n v="7"/>
    <n v="100"/>
    <m/>
    <n v="255"/>
    <n v="4"/>
    <n v="20"/>
    <m/>
    <s v="DR"/>
    <m/>
    <n v="304.73333333333335"/>
    <n v="0.83679719973747535"/>
    <n v="6.8367971997374752"/>
    <n v="30"/>
    <m/>
    <m/>
    <m/>
    <x v="2"/>
  </r>
  <r>
    <s v="Exp4"/>
    <x v="485"/>
    <n v="1115"/>
    <x v="2"/>
    <x v="7"/>
    <x v="7"/>
    <x v="31"/>
    <s v="Full_8h"/>
    <x v="0"/>
    <m/>
    <x v="2"/>
    <n v="4"/>
    <n v="7"/>
    <n v="8"/>
    <n v="85"/>
    <n v="287"/>
    <n v="40"/>
    <n v="3"/>
    <n v="17"/>
    <m/>
    <s v="TS"/>
    <s v="photo"/>
    <n v="254.73333333333335"/>
    <n v="0.15702695629416383"/>
    <n v="7.157026956294164"/>
    <n v="27"/>
    <m/>
    <m/>
    <m/>
    <x v="2"/>
  </r>
  <r>
    <s v="Exp4"/>
    <x v="485"/>
    <n v="1115"/>
    <x v="2"/>
    <x v="7"/>
    <x v="7"/>
    <x v="31"/>
    <s v="Full_8h"/>
    <x v="0"/>
    <m/>
    <x v="3"/>
    <n v="4"/>
    <n v="6"/>
    <n v="7"/>
    <n v="92"/>
    <n v="272"/>
    <n v="239"/>
    <n v="3"/>
    <n v="18"/>
    <m/>
    <s v="TS"/>
    <m/>
    <n v="304.73333333333335"/>
    <n v="0.78429227740100627"/>
    <n v="6.7842922774010059"/>
    <n v="27"/>
    <m/>
    <m/>
    <m/>
    <x v="2"/>
  </r>
  <r>
    <s v="Exp4"/>
    <x v="485"/>
    <n v="1115"/>
    <x v="2"/>
    <x v="7"/>
    <x v="7"/>
    <x v="31"/>
    <s v="Full_8h"/>
    <x v="0"/>
    <m/>
    <x v="4"/>
    <n v="3"/>
    <n v="7"/>
    <n v="8"/>
    <n v="88"/>
    <n v="284"/>
    <n v="70"/>
    <n v="3"/>
    <n v="18"/>
    <m/>
    <s v="TS"/>
    <m/>
    <n v="254.73333333333335"/>
    <n v="0.27479717351478666"/>
    <n v="7.2747971735147869"/>
    <n v="28"/>
    <m/>
    <m/>
    <m/>
    <x v="2"/>
  </r>
  <r>
    <s v="Exp4"/>
    <x v="486"/>
    <n v="1102"/>
    <x v="2"/>
    <x v="7"/>
    <x v="7"/>
    <x v="32"/>
    <s v="Full_8h"/>
    <x v="0"/>
    <n v="1102"/>
    <x v="1"/>
    <n v="2"/>
    <n v="7"/>
    <n v="8"/>
    <n v="105"/>
    <m/>
    <n v="209"/>
    <n v="3"/>
    <n v="16"/>
    <n v="12"/>
    <s v="TS"/>
    <n v="1"/>
    <n v="254.73333333333335"/>
    <n v="0.82046584663700595"/>
    <n v="7.8204658466370063"/>
    <n v="26"/>
    <m/>
    <m/>
    <m/>
    <x v="2"/>
  </r>
  <r>
    <s v="Exp4"/>
    <x v="486"/>
    <n v="1102"/>
    <x v="2"/>
    <x v="7"/>
    <x v="7"/>
    <x v="32"/>
    <s v="Full_8h"/>
    <x v="0"/>
    <m/>
    <x v="2"/>
    <n v="4"/>
    <n v="7"/>
    <n v="8"/>
    <n v="103"/>
    <n v="308"/>
    <n v="208"/>
    <n v="3"/>
    <n v="16"/>
    <n v="9"/>
    <s v="TS"/>
    <n v="1"/>
    <n v="254.73333333333335"/>
    <n v="0.81654017272965185"/>
    <n v="7.8165401727296517"/>
    <n v="26"/>
    <m/>
    <m/>
    <m/>
    <x v="2"/>
  </r>
  <r>
    <s v="Exp4"/>
    <x v="486"/>
    <n v="1102"/>
    <x v="2"/>
    <x v="7"/>
    <x v="7"/>
    <x v="32"/>
    <s v="Full_8h"/>
    <x v="0"/>
    <m/>
    <x v="3"/>
    <n v="3"/>
    <n v="7"/>
    <n v="8"/>
    <n v="107"/>
    <n v="317"/>
    <n v="166"/>
    <n v="3"/>
    <n v="20"/>
    <m/>
    <s v="TS"/>
    <m/>
    <n v="254.73333333333335"/>
    <n v="0.6516618686207799"/>
    <n v="7.6516618686207796"/>
    <n v="30"/>
    <m/>
    <m/>
    <m/>
    <x v="2"/>
  </r>
  <r>
    <s v="Exp4"/>
    <x v="486"/>
    <n v="1102"/>
    <x v="2"/>
    <x v="7"/>
    <x v="7"/>
    <x v="32"/>
    <s v="Full_8h"/>
    <x v="0"/>
    <m/>
    <x v="4"/>
    <n v="3"/>
    <n v="7"/>
    <n v="8"/>
    <n v="107"/>
    <n v="324"/>
    <n v="283"/>
    <n v="2"/>
    <n v="21"/>
    <n v="12"/>
    <s v="TS"/>
    <n v="2"/>
    <n v="254.73333333333335"/>
    <n v="1.110965715781209"/>
    <n v="8.1109657157812087"/>
    <n v="30"/>
    <m/>
    <m/>
    <m/>
    <x v="2"/>
  </r>
  <r>
    <s v="Exp4"/>
    <x v="487"/>
    <n v="1103"/>
    <x v="2"/>
    <x v="7"/>
    <x v="7"/>
    <x v="32"/>
    <s v="Full_8h"/>
    <x v="0"/>
    <n v="1103"/>
    <x v="1"/>
    <n v="4"/>
    <n v="7"/>
    <n v="8"/>
    <n v="98"/>
    <m/>
    <n v="192"/>
    <n v="3"/>
    <n v="15"/>
    <n v="12"/>
    <s v="TS"/>
    <n v="1"/>
    <n v="254.73333333333335"/>
    <n v="0.75372939021198637"/>
    <n v="7.7537293902119861"/>
    <n v="25"/>
    <m/>
    <m/>
    <m/>
    <x v="2"/>
  </r>
  <r>
    <s v="Exp4"/>
    <x v="487"/>
    <n v="1103"/>
    <x v="2"/>
    <x v="7"/>
    <x v="7"/>
    <x v="32"/>
    <s v="Full_8h"/>
    <x v="0"/>
    <m/>
    <x v="2"/>
    <n v="3"/>
    <n v="7"/>
    <n v="8"/>
    <n v="100"/>
    <n v="318"/>
    <n v="152"/>
    <n v="3"/>
    <n v="15"/>
    <n v="10"/>
    <s v="TS"/>
    <n v="1"/>
    <n v="254.73333333333335"/>
    <n v="0.59670243391782252"/>
    <n v="7.5967024339178222"/>
    <n v="25"/>
    <m/>
    <m/>
    <m/>
    <x v="2"/>
  </r>
  <r>
    <s v="Exp4"/>
    <x v="487"/>
    <n v="1103"/>
    <x v="2"/>
    <x v="7"/>
    <x v="7"/>
    <x v="32"/>
    <s v="Full_8h"/>
    <x v="0"/>
    <m/>
    <x v="3"/>
    <n v="2"/>
    <n v="7"/>
    <n v="8"/>
    <n v="96"/>
    <n v="305"/>
    <n v="148"/>
    <n v="3"/>
    <n v="18"/>
    <n v="10"/>
    <s v="TS"/>
    <n v="1"/>
    <n v="254.73333333333335"/>
    <n v="0.58099973828840612"/>
    <n v="7.5809997382884058"/>
    <n v="28"/>
    <m/>
    <m/>
    <m/>
    <x v="2"/>
  </r>
  <r>
    <s v="Exp4"/>
    <x v="487"/>
    <n v="1103"/>
    <x v="2"/>
    <x v="7"/>
    <x v="7"/>
    <x v="32"/>
    <s v="Full_8h"/>
    <x v="0"/>
    <m/>
    <x v="4"/>
    <n v="2"/>
    <n v="7"/>
    <n v="8"/>
    <n v="101"/>
    <n v="315"/>
    <n v="150"/>
    <n v="3"/>
    <n v="19"/>
    <n v="9"/>
    <s v="TS"/>
    <n v="1"/>
    <n v="254.73333333333335"/>
    <n v="0.58885108610311432"/>
    <n v="7.588851086103114"/>
    <n v="29"/>
    <m/>
    <m/>
    <m/>
    <x v="2"/>
  </r>
  <r>
    <s v="Exp4"/>
    <x v="488"/>
    <n v="1111"/>
    <x v="2"/>
    <x v="7"/>
    <x v="7"/>
    <x v="32"/>
    <s v="Full_8h"/>
    <x v="0"/>
    <n v="1111"/>
    <x v="1"/>
    <n v="2"/>
    <n v="7"/>
    <n v="8"/>
    <n v="101"/>
    <m/>
    <n v="139"/>
    <n v="2"/>
    <n v="16"/>
    <n v="8"/>
    <s v="TS"/>
    <n v="2"/>
    <n v="254.73333333333335"/>
    <n v="0.54566867312221923"/>
    <n v="7.5456686731222193"/>
    <n v="25"/>
    <m/>
    <m/>
    <m/>
    <x v="2"/>
  </r>
  <r>
    <s v="Exp4"/>
    <x v="488"/>
    <n v="1111"/>
    <x v="2"/>
    <x v="7"/>
    <x v="7"/>
    <x v="32"/>
    <s v="Full_8h"/>
    <x v="0"/>
    <m/>
    <x v="2"/>
    <n v="2"/>
    <n v="7"/>
    <n v="8"/>
    <n v="108"/>
    <n v="306"/>
    <n v="230"/>
    <n v="3"/>
    <n v="19"/>
    <n v="9"/>
    <s v="TS"/>
    <n v="1"/>
    <n v="254.73333333333335"/>
    <n v="0.90290499869144203"/>
    <n v="7.9029049986914419"/>
    <n v="29"/>
    <m/>
    <m/>
    <m/>
    <x v="2"/>
  </r>
  <r>
    <s v="Exp4"/>
    <x v="488"/>
    <n v="1111"/>
    <x v="2"/>
    <x v="7"/>
    <x v="7"/>
    <x v="32"/>
    <s v="Full_8h"/>
    <x v="0"/>
    <m/>
    <x v="3"/>
    <n v="3"/>
    <n v="7"/>
    <n v="8"/>
    <n v="100"/>
    <n v="292"/>
    <n v="168"/>
    <n v="3"/>
    <n v="18"/>
    <n v="6"/>
    <s v="TS"/>
    <n v="1"/>
    <n v="254.73333333333335"/>
    <n v="0.6595132164354881"/>
    <n v="7.6595132164354878"/>
    <n v="28"/>
    <m/>
    <m/>
    <m/>
    <x v="2"/>
  </r>
  <r>
    <s v="Exp4"/>
    <x v="488"/>
    <n v="1111"/>
    <x v="2"/>
    <x v="7"/>
    <x v="7"/>
    <x v="32"/>
    <s v="Full_8h"/>
    <x v="0"/>
    <m/>
    <x v="4"/>
    <n v="4"/>
    <n v="7"/>
    <n v="8"/>
    <n v="100"/>
    <n v="301"/>
    <n v="199"/>
    <n v="3"/>
    <n v="17"/>
    <n v="10"/>
    <s v="TS"/>
    <n v="1"/>
    <n v="254.73333333333335"/>
    <n v="0.78120910756346507"/>
    <n v="7.7812091075634653"/>
    <n v="27"/>
    <m/>
    <m/>
    <m/>
    <x v="2"/>
  </r>
  <r>
    <s v="Exp4"/>
    <x v="489"/>
    <n v="1087"/>
    <x v="2"/>
    <x v="7"/>
    <x v="7"/>
    <x v="35"/>
    <s v="Full_8h"/>
    <x v="0"/>
    <s v="Saracen 1087"/>
    <x v="1"/>
    <m/>
    <n v="11"/>
    <m/>
    <n v="218"/>
    <m/>
    <m/>
    <m/>
    <m/>
    <m/>
    <m/>
    <n v="3"/>
    <n v="254.73333333333335"/>
    <n v="0"/>
    <n v="11"/>
    <s v=""/>
    <m/>
    <m/>
    <m/>
    <x v="1"/>
  </r>
  <r>
    <s v="Exp4"/>
    <x v="489"/>
    <n v="1087"/>
    <x v="2"/>
    <x v="7"/>
    <x v="7"/>
    <x v="35"/>
    <s v="Full_8h"/>
    <x v="0"/>
    <m/>
    <x v="2"/>
    <m/>
    <n v="10"/>
    <m/>
    <n v="240"/>
    <m/>
    <m/>
    <m/>
    <m/>
    <m/>
    <m/>
    <n v="3"/>
    <n v="254.73333333333335"/>
    <n v="0"/>
    <n v="10"/>
    <s v=""/>
    <m/>
    <m/>
    <m/>
    <x v="1"/>
  </r>
  <r>
    <s v="Exp4"/>
    <x v="489"/>
    <n v="1087"/>
    <x v="2"/>
    <x v="7"/>
    <x v="7"/>
    <x v="35"/>
    <s v="Full_8h"/>
    <x v="0"/>
    <m/>
    <x v="3"/>
    <m/>
    <n v="10"/>
    <m/>
    <n v="177"/>
    <m/>
    <m/>
    <m/>
    <m/>
    <m/>
    <m/>
    <n v="2"/>
    <n v="254.73333333333335"/>
    <n v="0"/>
    <n v="10"/>
    <s v=""/>
    <m/>
    <m/>
    <m/>
    <x v="1"/>
  </r>
  <r>
    <s v="Exp4"/>
    <x v="489"/>
    <n v="1087"/>
    <x v="2"/>
    <x v="7"/>
    <x v="7"/>
    <x v="35"/>
    <s v="Full_8h"/>
    <x v="0"/>
    <m/>
    <x v="4"/>
    <m/>
    <n v="11"/>
    <m/>
    <n v="210"/>
    <m/>
    <m/>
    <m/>
    <m/>
    <m/>
    <m/>
    <n v="4"/>
    <n v="254.73333333333335"/>
    <n v="0"/>
    <n v="11"/>
    <s v=""/>
    <m/>
    <m/>
    <m/>
    <x v="1"/>
  </r>
  <r>
    <s v="Exp4"/>
    <x v="490"/>
    <n v="1088"/>
    <x v="2"/>
    <x v="7"/>
    <x v="7"/>
    <x v="35"/>
    <s v="Full_8h"/>
    <x v="0"/>
    <s v="Saracen 1088"/>
    <x v="1"/>
    <m/>
    <n v="11"/>
    <m/>
    <n v="168"/>
    <m/>
    <m/>
    <m/>
    <m/>
    <m/>
    <m/>
    <n v="3"/>
    <n v="254.73333333333335"/>
    <n v="0"/>
    <n v="11"/>
    <s v=""/>
    <m/>
    <m/>
    <m/>
    <x v="1"/>
  </r>
  <r>
    <s v="Exp4"/>
    <x v="490"/>
    <n v="1088"/>
    <x v="2"/>
    <x v="7"/>
    <x v="7"/>
    <x v="35"/>
    <s v="Full_8h"/>
    <x v="0"/>
    <m/>
    <x v="2"/>
    <m/>
    <n v="10"/>
    <m/>
    <n v="240"/>
    <m/>
    <m/>
    <m/>
    <m/>
    <m/>
    <m/>
    <n v="4"/>
    <n v="254.73333333333335"/>
    <n v="0"/>
    <n v="10"/>
    <s v=""/>
    <m/>
    <m/>
    <m/>
    <x v="1"/>
  </r>
  <r>
    <s v="Exp4"/>
    <x v="490"/>
    <n v="1088"/>
    <x v="2"/>
    <x v="7"/>
    <x v="7"/>
    <x v="35"/>
    <s v="Full_8h"/>
    <x v="0"/>
    <m/>
    <x v="3"/>
    <m/>
    <n v="10"/>
    <m/>
    <n v="208"/>
    <m/>
    <m/>
    <m/>
    <m/>
    <m/>
    <m/>
    <n v="3"/>
    <n v="254.73333333333335"/>
    <n v="0"/>
    <n v="10"/>
    <s v=""/>
    <m/>
    <m/>
    <m/>
    <x v="1"/>
  </r>
  <r>
    <s v="Exp4"/>
    <x v="490"/>
    <n v="1088"/>
    <x v="2"/>
    <x v="7"/>
    <x v="7"/>
    <x v="35"/>
    <s v="Full_8h"/>
    <x v="0"/>
    <m/>
    <x v="4"/>
    <m/>
    <n v="10"/>
    <m/>
    <n v="265"/>
    <m/>
    <m/>
    <m/>
    <m/>
    <m/>
    <m/>
    <n v="4"/>
    <n v="254.73333333333335"/>
    <n v="0"/>
    <n v="10"/>
    <s v=""/>
    <m/>
    <m/>
    <m/>
    <x v="1"/>
  </r>
  <r>
    <s v="Exp4"/>
    <x v="491"/>
    <n v="1089"/>
    <x v="2"/>
    <x v="7"/>
    <x v="7"/>
    <x v="35"/>
    <s v="Full_8h"/>
    <x v="0"/>
    <s v="Saracen 1089"/>
    <x v="1"/>
    <m/>
    <n v="10"/>
    <m/>
    <n v="220"/>
    <m/>
    <m/>
    <m/>
    <m/>
    <m/>
    <m/>
    <n v="3"/>
    <n v="254.73333333333335"/>
    <n v="0"/>
    <n v="10"/>
    <s v=""/>
    <m/>
    <m/>
    <m/>
    <x v="1"/>
  </r>
  <r>
    <s v="Exp4"/>
    <x v="491"/>
    <n v="1089"/>
    <x v="2"/>
    <x v="7"/>
    <x v="7"/>
    <x v="35"/>
    <s v="Full_8h"/>
    <x v="0"/>
    <m/>
    <x v="2"/>
    <m/>
    <n v="10"/>
    <m/>
    <n v="225"/>
    <m/>
    <m/>
    <m/>
    <m/>
    <m/>
    <m/>
    <n v="3"/>
    <n v="254.73333333333335"/>
    <n v="0"/>
    <n v="10"/>
    <s v=""/>
    <m/>
    <m/>
    <m/>
    <x v="1"/>
  </r>
  <r>
    <s v="Exp4"/>
    <x v="491"/>
    <n v="1089"/>
    <x v="2"/>
    <x v="7"/>
    <x v="7"/>
    <x v="35"/>
    <s v="Full_8h"/>
    <x v="0"/>
    <m/>
    <x v="3"/>
    <m/>
    <n v="10"/>
    <m/>
    <n v="275"/>
    <m/>
    <m/>
    <m/>
    <m/>
    <m/>
    <m/>
    <n v="3"/>
    <n v="254.73333333333335"/>
    <n v="0"/>
    <n v="10"/>
    <s v=""/>
    <m/>
    <m/>
    <m/>
    <x v="1"/>
  </r>
  <r>
    <s v="Exp4"/>
    <x v="491"/>
    <n v="1089"/>
    <x v="2"/>
    <x v="7"/>
    <x v="7"/>
    <x v="35"/>
    <s v="Full_8h"/>
    <x v="0"/>
    <m/>
    <x v="4"/>
    <m/>
    <n v="10"/>
    <m/>
    <n v="245"/>
    <m/>
    <m/>
    <m/>
    <m/>
    <m/>
    <m/>
    <n v="3"/>
    <n v="254.73333333333335"/>
    <n v="0"/>
    <n v="10"/>
    <s v=""/>
    <m/>
    <m/>
    <m/>
    <x v="1"/>
  </r>
  <r>
    <s v="Exp4"/>
    <x v="492"/>
    <n v="1096"/>
    <x v="2"/>
    <x v="7"/>
    <x v="7"/>
    <x v="35"/>
    <s v="Full_8h"/>
    <x v="0"/>
    <s v="Saracen 1096"/>
    <x v="1"/>
    <m/>
    <n v="10"/>
    <m/>
    <n v="165"/>
    <m/>
    <m/>
    <m/>
    <m/>
    <m/>
    <m/>
    <n v="3"/>
    <n v="254.73333333333335"/>
    <n v="0"/>
    <n v="10"/>
    <s v=""/>
    <m/>
    <m/>
    <m/>
    <x v="1"/>
  </r>
  <r>
    <s v="Exp4"/>
    <x v="492"/>
    <n v="1096"/>
    <x v="2"/>
    <x v="7"/>
    <x v="7"/>
    <x v="35"/>
    <s v="Full_8h"/>
    <x v="0"/>
    <m/>
    <x v="2"/>
    <m/>
    <n v="10"/>
    <m/>
    <n v="198"/>
    <m/>
    <m/>
    <m/>
    <m/>
    <m/>
    <m/>
    <n v="3"/>
    <n v="254.73333333333335"/>
    <n v="0"/>
    <n v="10"/>
    <s v=""/>
    <m/>
    <m/>
    <m/>
    <x v="1"/>
  </r>
  <r>
    <s v="Exp4"/>
    <x v="492"/>
    <n v="1096"/>
    <x v="2"/>
    <x v="7"/>
    <x v="7"/>
    <x v="35"/>
    <s v="Full_8h"/>
    <x v="0"/>
    <m/>
    <x v="3"/>
    <m/>
    <n v="12"/>
    <m/>
    <n v="215"/>
    <m/>
    <m/>
    <m/>
    <m/>
    <m/>
    <m/>
    <n v="3"/>
    <n v="254.73333333333335"/>
    <n v="0"/>
    <n v="12"/>
    <s v=""/>
    <m/>
    <m/>
    <m/>
    <x v="1"/>
  </r>
  <r>
    <s v="Exp4"/>
    <x v="492"/>
    <n v="1096"/>
    <x v="2"/>
    <x v="7"/>
    <x v="7"/>
    <x v="35"/>
    <s v="Full_8h"/>
    <x v="0"/>
    <m/>
    <x v="4"/>
    <m/>
    <n v="11"/>
    <m/>
    <n v="175"/>
    <m/>
    <m/>
    <m/>
    <m/>
    <m/>
    <m/>
    <n v="3"/>
    <n v="254.73333333333335"/>
    <n v="0"/>
    <n v="11"/>
    <s v=""/>
    <m/>
    <m/>
    <m/>
    <x v="1"/>
  </r>
  <r>
    <s v="Exp4"/>
    <x v="493"/>
    <n v="1101"/>
    <x v="2"/>
    <x v="7"/>
    <x v="7"/>
    <x v="35"/>
    <s v="Full_8h"/>
    <x v="0"/>
    <s v="Saracen 1101"/>
    <x v="1"/>
    <m/>
    <n v="10"/>
    <m/>
    <n v="200"/>
    <m/>
    <m/>
    <m/>
    <m/>
    <m/>
    <m/>
    <n v="3"/>
    <n v="254.73333333333335"/>
    <n v="0"/>
    <n v="10"/>
    <s v=""/>
    <m/>
    <m/>
    <m/>
    <x v="1"/>
  </r>
  <r>
    <s v="Exp4"/>
    <x v="493"/>
    <n v="1101"/>
    <x v="2"/>
    <x v="7"/>
    <x v="7"/>
    <x v="35"/>
    <s v="Full_8h"/>
    <x v="0"/>
    <m/>
    <x v="2"/>
    <m/>
    <n v="11"/>
    <m/>
    <n v="240"/>
    <m/>
    <m/>
    <m/>
    <m/>
    <m/>
    <m/>
    <n v="3"/>
    <n v="254.73333333333335"/>
    <n v="0"/>
    <n v="11"/>
    <s v=""/>
    <m/>
    <m/>
    <m/>
    <x v="1"/>
  </r>
  <r>
    <s v="Exp4"/>
    <x v="493"/>
    <n v="1101"/>
    <x v="2"/>
    <x v="7"/>
    <x v="7"/>
    <x v="35"/>
    <s v="Full_8h"/>
    <x v="0"/>
    <m/>
    <x v="3"/>
    <m/>
    <n v="10"/>
    <m/>
    <n v="205"/>
    <m/>
    <m/>
    <m/>
    <m/>
    <m/>
    <m/>
    <n v="3"/>
    <n v="254.73333333333335"/>
    <n v="0"/>
    <n v="10"/>
    <s v=""/>
    <m/>
    <m/>
    <m/>
    <x v="1"/>
  </r>
  <r>
    <s v="Exp4"/>
    <x v="493"/>
    <n v="1101"/>
    <x v="2"/>
    <x v="7"/>
    <x v="7"/>
    <x v="35"/>
    <s v="Full_8h"/>
    <x v="0"/>
    <m/>
    <x v="4"/>
    <m/>
    <n v="10"/>
    <m/>
    <n v="225"/>
    <m/>
    <m/>
    <m/>
    <m/>
    <m/>
    <m/>
    <n v="3"/>
    <n v="254.73333333333335"/>
    <n v="0"/>
    <n v="10"/>
    <s v=""/>
    <m/>
    <m/>
    <m/>
    <x v="1"/>
  </r>
  <r>
    <s v="Exp4"/>
    <x v="494"/>
    <n v="1077"/>
    <x v="2"/>
    <x v="7"/>
    <x v="7"/>
    <x v="36"/>
    <s v="Full_8h"/>
    <x v="0"/>
    <s v="Saracen 1077"/>
    <x v="1"/>
    <m/>
    <n v="9"/>
    <m/>
    <n v="270"/>
    <m/>
    <m/>
    <m/>
    <m/>
    <m/>
    <m/>
    <n v="3"/>
    <n v="254.73333333333335"/>
    <n v="0"/>
    <n v="9"/>
    <s v=""/>
    <m/>
    <m/>
    <m/>
    <x v="1"/>
  </r>
  <r>
    <s v="Exp4"/>
    <x v="494"/>
    <n v="1077"/>
    <x v="2"/>
    <x v="7"/>
    <x v="7"/>
    <x v="36"/>
    <s v="Full_8h"/>
    <x v="0"/>
    <m/>
    <x v="2"/>
    <m/>
    <n v="10"/>
    <m/>
    <n v="285"/>
    <m/>
    <m/>
    <m/>
    <m/>
    <m/>
    <m/>
    <n v="3"/>
    <n v="254.73333333333335"/>
    <n v="0"/>
    <n v="10"/>
    <s v=""/>
    <m/>
    <m/>
    <m/>
    <x v="1"/>
  </r>
  <r>
    <s v="Exp4"/>
    <x v="494"/>
    <n v="1077"/>
    <x v="2"/>
    <x v="7"/>
    <x v="7"/>
    <x v="36"/>
    <s v="Full_8h"/>
    <x v="0"/>
    <m/>
    <x v="3"/>
    <m/>
    <n v="9"/>
    <m/>
    <n v="310"/>
    <m/>
    <m/>
    <m/>
    <m/>
    <m/>
    <m/>
    <n v="3"/>
    <n v="254.73333333333335"/>
    <n v="0"/>
    <n v="9"/>
    <s v=""/>
    <m/>
    <m/>
    <m/>
    <x v="1"/>
  </r>
  <r>
    <s v="Exp4"/>
    <x v="494"/>
    <n v="1077"/>
    <x v="2"/>
    <x v="7"/>
    <x v="7"/>
    <x v="36"/>
    <s v="Full_8h"/>
    <x v="0"/>
    <m/>
    <x v="4"/>
    <m/>
    <n v="10"/>
    <m/>
    <n v="280"/>
    <m/>
    <m/>
    <m/>
    <m/>
    <m/>
    <m/>
    <n v="3"/>
    <n v="254.73333333333335"/>
    <n v="0"/>
    <n v="10"/>
    <s v=""/>
    <m/>
    <m/>
    <m/>
    <x v="1"/>
  </r>
  <r>
    <s v="Exp4"/>
    <x v="495"/>
    <n v="1091"/>
    <x v="2"/>
    <x v="7"/>
    <x v="7"/>
    <x v="36"/>
    <s v="Full_8h"/>
    <x v="0"/>
    <s v="Saracen1091"/>
    <x v="1"/>
    <m/>
    <n v="10"/>
    <m/>
    <n v="295"/>
    <m/>
    <m/>
    <m/>
    <m/>
    <m/>
    <m/>
    <n v="3"/>
    <n v="254.73333333333335"/>
    <n v="0"/>
    <n v="10"/>
    <s v=""/>
    <m/>
    <m/>
    <m/>
    <x v="1"/>
  </r>
  <r>
    <s v="Exp4"/>
    <x v="495"/>
    <n v="1091"/>
    <x v="2"/>
    <x v="7"/>
    <x v="7"/>
    <x v="36"/>
    <s v="Full_8h"/>
    <x v="0"/>
    <m/>
    <x v="2"/>
    <m/>
    <n v="10"/>
    <m/>
    <n v="305"/>
    <m/>
    <m/>
    <m/>
    <m/>
    <m/>
    <m/>
    <n v="4"/>
    <n v="254.73333333333335"/>
    <n v="0"/>
    <n v="10"/>
    <s v=""/>
    <m/>
    <m/>
    <m/>
    <x v="1"/>
  </r>
  <r>
    <s v="Exp4"/>
    <x v="495"/>
    <n v="1091"/>
    <x v="2"/>
    <x v="7"/>
    <x v="7"/>
    <x v="36"/>
    <s v="Full_8h"/>
    <x v="0"/>
    <m/>
    <x v="3"/>
    <m/>
    <n v="9"/>
    <m/>
    <n v="242"/>
    <m/>
    <m/>
    <m/>
    <m/>
    <m/>
    <m/>
    <n v="3"/>
    <n v="254.73333333333335"/>
    <n v="0"/>
    <n v="9"/>
    <s v=""/>
    <m/>
    <m/>
    <m/>
    <x v="1"/>
  </r>
  <r>
    <s v="Exp4"/>
    <x v="495"/>
    <n v="1091"/>
    <x v="2"/>
    <x v="7"/>
    <x v="7"/>
    <x v="36"/>
    <s v="Full_8h"/>
    <x v="0"/>
    <m/>
    <x v="4"/>
    <m/>
    <n v="9"/>
    <m/>
    <n v="238"/>
    <m/>
    <m/>
    <m/>
    <m/>
    <m/>
    <m/>
    <n v="3"/>
    <n v="254.73333333333335"/>
    <n v="0"/>
    <n v="9"/>
    <s v=""/>
    <m/>
    <m/>
    <m/>
    <x v="1"/>
  </r>
  <r>
    <s v="Exp4"/>
    <x v="496"/>
    <n v="1098"/>
    <x v="2"/>
    <x v="7"/>
    <x v="7"/>
    <x v="36"/>
    <s v="Full_8h"/>
    <x v="0"/>
    <s v="Saracen1098"/>
    <x v="1"/>
    <m/>
    <n v="11"/>
    <m/>
    <n v="215"/>
    <m/>
    <m/>
    <m/>
    <m/>
    <m/>
    <m/>
    <n v="3"/>
    <n v="254.73333333333335"/>
    <n v="0"/>
    <n v="11"/>
    <s v=""/>
    <m/>
    <m/>
    <m/>
    <x v="1"/>
  </r>
  <r>
    <s v="Exp4"/>
    <x v="496"/>
    <n v="1098"/>
    <x v="2"/>
    <x v="7"/>
    <x v="7"/>
    <x v="36"/>
    <s v="Full_8h"/>
    <x v="0"/>
    <m/>
    <x v="2"/>
    <m/>
    <n v="11"/>
    <m/>
    <n v="233"/>
    <m/>
    <m/>
    <m/>
    <m/>
    <m/>
    <m/>
    <n v="3"/>
    <n v="254.73333333333335"/>
    <n v="0"/>
    <n v="11"/>
    <s v=""/>
    <m/>
    <m/>
    <m/>
    <x v="1"/>
  </r>
  <r>
    <s v="Exp4"/>
    <x v="496"/>
    <n v="1098"/>
    <x v="2"/>
    <x v="7"/>
    <x v="7"/>
    <x v="36"/>
    <s v="Full_8h"/>
    <x v="0"/>
    <m/>
    <x v="3"/>
    <m/>
    <n v="12"/>
    <m/>
    <n v="175"/>
    <m/>
    <m/>
    <m/>
    <m/>
    <m/>
    <m/>
    <n v="3"/>
    <n v="254.73333333333335"/>
    <n v="0"/>
    <n v="12"/>
    <s v=""/>
    <m/>
    <m/>
    <m/>
    <x v="1"/>
  </r>
  <r>
    <s v="Exp4"/>
    <x v="497"/>
    <n v="1099"/>
    <x v="2"/>
    <x v="7"/>
    <x v="7"/>
    <x v="36"/>
    <s v="Full_8h"/>
    <x v="0"/>
    <s v="Saracen 1099"/>
    <x v="1"/>
    <m/>
    <n v="10"/>
    <m/>
    <n v="220"/>
    <m/>
    <m/>
    <m/>
    <m/>
    <m/>
    <m/>
    <n v="3"/>
    <n v="254.73333333333335"/>
    <n v="0"/>
    <n v="10"/>
    <s v=""/>
    <m/>
    <m/>
    <m/>
    <x v="1"/>
  </r>
  <r>
    <s v="Exp4"/>
    <x v="497"/>
    <n v="1099"/>
    <x v="2"/>
    <x v="7"/>
    <x v="7"/>
    <x v="36"/>
    <s v="Full_8h"/>
    <x v="0"/>
    <m/>
    <x v="2"/>
    <m/>
    <n v="11"/>
    <m/>
    <n v="230"/>
    <m/>
    <m/>
    <m/>
    <m/>
    <m/>
    <m/>
    <n v="3"/>
    <n v="254.73333333333335"/>
    <n v="0"/>
    <n v="11"/>
    <s v=""/>
    <m/>
    <m/>
    <m/>
    <x v="1"/>
  </r>
  <r>
    <s v="Exp4"/>
    <x v="497"/>
    <n v="1099"/>
    <x v="2"/>
    <x v="7"/>
    <x v="7"/>
    <x v="36"/>
    <s v="Full_8h"/>
    <x v="0"/>
    <m/>
    <x v="3"/>
    <m/>
    <n v="10"/>
    <m/>
    <n v="210"/>
    <m/>
    <m/>
    <m/>
    <m/>
    <m/>
    <m/>
    <n v="3"/>
    <n v="254.73333333333335"/>
    <n v="0"/>
    <n v="10"/>
    <s v=""/>
    <m/>
    <m/>
    <m/>
    <x v="1"/>
  </r>
  <r>
    <s v="Exp4"/>
    <x v="497"/>
    <n v="1099"/>
    <x v="2"/>
    <x v="7"/>
    <x v="7"/>
    <x v="36"/>
    <s v="Full_8h"/>
    <x v="0"/>
    <m/>
    <x v="4"/>
    <m/>
    <n v="10"/>
    <m/>
    <n v="230"/>
    <m/>
    <m/>
    <m/>
    <m/>
    <m/>
    <m/>
    <n v="3"/>
    <n v="254.73333333333335"/>
    <n v="0"/>
    <n v="10"/>
    <s v=""/>
    <m/>
    <m/>
    <m/>
    <x v="1"/>
  </r>
  <r>
    <s v="Exp4"/>
    <x v="498"/>
    <n v="1114"/>
    <x v="2"/>
    <x v="7"/>
    <x v="7"/>
    <x v="36"/>
    <s v="Full_8h"/>
    <x v="29"/>
    <s v="Saracen1114"/>
    <x v="1"/>
    <m/>
    <n v="10"/>
    <m/>
    <n v="275"/>
    <m/>
    <m/>
    <m/>
    <m/>
    <m/>
    <m/>
    <n v="3"/>
    <n v="254.73333333333335"/>
    <n v="0"/>
    <n v="10"/>
    <s v=""/>
    <m/>
    <m/>
    <m/>
    <x v="1"/>
  </r>
  <r>
    <s v="Exp4"/>
    <x v="498"/>
    <n v="1114"/>
    <x v="2"/>
    <x v="7"/>
    <x v="7"/>
    <x v="36"/>
    <s v="Full_8h"/>
    <x v="0"/>
    <m/>
    <x v="2"/>
    <m/>
    <n v="10"/>
    <m/>
    <n v="220"/>
    <m/>
    <m/>
    <m/>
    <m/>
    <m/>
    <m/>
    <n v="3"/>
    <n v="254.73333333333335"/>
    <n v="0"/>
    <n v="10"/>
    <s v=""/>
    <m/>
    <m/>
    <m/>
    <x v="1"/>
  </r>
  <r>
    <s v="Exp4"/>
    <x v="498"/>
    <n v="1114"/>
    <x v="2"/>
    <x v="7"/>
    <x v="7"/>
    <x v="36"/>
    <s v="Full_8h"/>
    <x v="0"/>
    <m/>
    <x v="3"/>
    <m/>
    <n v="11"/>
    <m/>
    <n v="195"/>
    <m/>
    <m/>
    <m/>
    <m/>
    <m/>
    <m/>
    <n v="3"/>
    <n v="254.73333333333335"/>
    <n v="0"/>
    <n v="11"/>
    <s v=""/>
    <m/>
    <m/>
    <m/>
    <x v="1"/>
  </r>
  <r>
    <s v="Exp4"/>
    <x v="498"/>
    <n v="1114"/>
    <x v="2"/>
    <x v="7"/>
    <x v="7"/>
    <x v="36"/>
    <s v="Full_8h"/>
    <x v="0"/>
    <m/>
    <x v="4"/>
    <m/>
    <n v="11"/>
    <m/>
    <n v="225"/>
    <m/>
    <m/>
    <m/>
    <m/>
    <m/>
    <m/>
    <n v="3"/>
    <n v="254.73333333333335"/>
    <n v="0"/>
    <n v="11"/>
    <s v=""/>
    <m/>
    <m/>
    <m/>
    <x v="1"/>
  </r>
  <r>
    <s v="Exp4"/>
    <x v="499"/>
    <n v="154"/>
    <x v="2"/>
    <x v="8"/>
    <x v="1"/>
    <x v="39"/>
    <s v="None_8h"/>
    <x v="0"/>
    <n v="154"/>
    <x v="1"/>
    <n v="1"/>
    <n v="2"/>
    <n v="4"/>
    <n v="48"/>
    <m/>
    <n v="88"/>
    <n v="4"/>
    <n v="4"/>
    <m/>
    <s v="V"/>
    <m/>
    <n v="179.9"/>
    <n v="0.48916064480266813"/>
    <n v="2.4891606448026682"/>
    <n v="10"/>
    <m/>
    <m/>
    <m/>
    <x v="2"/>
  </r>
  <r>
    <s v="Exp4"/>
    <x v="499"/>
    <n v="154"/>
    <x v="2"/>
    <x v="8"/>
    <x v="1"/>
    <x v="39"/>
    <s v="None_8h"/>
    <x v="0"/>
    <m/>
    <x v="2"/>
    <n v="1"/>
    <n v="2"/>
    <n v="4"/>
    <n v="41"/>
    <n v="163"/>
    <n v="42"/>
    <n v="4"/>
    <n v="3"/>
    <m/>
    <s v="V"/>
    <m/>
    <n v="179.9"/>
    <n v="0.23346303501945526"/>
    <n v="2.2334630350194553"/>
    <n v="9"/>
    <m/>
    <m/>
    <m/>
    <x v="2"/>
  </r>
  <r>
    <s v="Exp4"/>
    <x v="499"/>
    <n v="154"/>
    <x v="2"/>
    <x v="8"/>
    <x v="1"/>
    <x v="39"/>
    <s v="None_8h"/>
    <x v="0"/>
    <m/>
    <x v="3"/>
    <n v="1"/>
    <n v="3"/>
    <n v="4"/>
    <n v="48"/>
    <n v="173"/>
    <n v="141"/>
    <n v="4"/>
    <n v="4"/>
    <m/>
    <s v="V"/>
    <m/>
    <n v="197.875"/>
    <n v="0.71257106759317757"/>
    <n v="3.7125710675931778"/>
    <n v="11"/>
    <m/>
    <m/>
    <m/>
    <x v="2"/>
  </r>
  <r>
    <s v="Exp4"/>
    <x v="499"/>
    <n v="154"/>
    <x v="2"/>
    <x v="8"/>
    <x v="1"/>
    <x v="39"/>
    <s v="None_8h"/>
    <x v="0"/>
    <m/>
    <x v="4"/>
    <n v="0"/>
    <n v="2"/>
    <n v="3"/>
    <n v="32"/>
    <n v="122"/>
    <n v="116"/>
    <n v="4"/>
    <n v="4"/>
    <m/>
    <s v="V"/>
    <m/>
    <n v="179.9"/>
    <n v="0.64480266814897158"/>
    <n v="2.6448026681489716"/>
    <n v="10"/>
    <m/>
    <m/>
    <m/>
    <x v="2"/>
  </r>
  <r>
    <s v="Exp4"/>
    <x v="500"/>
    <n v="160"/>
    <x v="2"/>
    <x v="8"/>
    <x v="1"/>
    <x v="39"/>
    <s v="None_8h"/>
    <x v="37"/>
    <n v="160"/>
    <x v="1"/>
    <n v="0"/>
    <n v="3"/>
    <n v="4"/>
    <n v="51"/>
    <m/>
    <n v="111"/>
    <n v="4"/>
    <n v="4"/>
    <m/>
    <s v="V"/>
    <m/>
    <n v="197.875"/>
    <n v="0.56096020214782061"/>
    <n v="3.5609602021478208"/>
    <n v="11"/>
    <m/>
    <m/>
    <m/>
    <x v="2"/>
  </r>
  <r>
    <s v="Exp4"/>
    <x v="500"/>
    <n v="160"/>
    <x v="2"/>
    <x v="8"/>
    <x v="1"/>
    <x v="39"/>
    <s v="None_8h"/>
    <x v="0"/>
    <m/>
    <x v="2"/>
    <n v="1"/>
    <n v="3"/>
    <n v="4"/>
    <n v="49"/>
    <n v="184"/>
    <n v="151"/>
    <n v="5"/>
    <n v="4"/>
    <m/>
    <s v="V"/>
    <m/>
    <n v="197.875"/>
    <n v="0.76310802274162981"/>
    <n v="3.7631080227416298"/>
    <n v="12"/>
    <m/>
    <m/>
    <m/>
    <x v="2"/>
  </r>
  <r>
    <s v="Exp4"/>
    <x v="500"/>
    <n v="160"/>
    <x v="2"/>
    <x v="8"/>
    <x v="1"/>
    <x v="39"/>
    <s v="None_8h"/>
    <x v="0"/>
    <m/>
    <x v="3"/>
    <n v="1"/>
    <n v="2"/>
    <n v="4"/>
    <n v="42"/>
    <n v="191"/>
    <n v="76"/>
    <n v="3"/>
    <n v="4"/>
    <m/>
    <s v="V"/>
    <m/>
    <n v="179.9"/>
    <n v="0.42245692051139522"/>
    <n v="2.4224569205113951"/>
    <n v="9"/>
    <m/>
    <m/>
    <m/>
    <x v="2"/>
  </r>
  <r>
    <s v="Exp4"/>
    <x v="500"/>
    <n v="160"/>
    <x v="2"/>
    <x v="8"/>
    <x v="1"/>
    <x v="39"/>
    <s v="None_8h"/>
    <x v="0"/>
    <m/>
    <x v="4"/>
    <n v="2"/>
    <n v="3"/>
    <n v="4"/>
    <n v="54"/>
    <n v="187"/>
    <n v="26"/>
    <n v="4"/>
    <n v="6"/>
    <m/>
    <s v="V"/>
    <m/>
    <n v="197.875"/>
    <n v="0.131396083385976"/>
    <n v="3.131396083385976"/>
    <n v="13"/>
    <m/>
    <m/>
    <m/>
    <x v="2"/>
  </r>
  <r>
    <s v="Exp4"/>
    <x v="501"/>
    <n v="193"/>
    <x v="2"/>
    <x v="8"/>
    <x v="1"/>
    <x v="39"/>
    <s v="None_8h"/>
    <x v="0"/>
    <n v="193"/>
    <x v="1"/>
    <n v="1"/>
    <n v="3"/>
    <n v="4"/>
    <n v="58"/>
    <m/>
    <n v="121"/>
    <n v="4"/>
    <n v="4"/>
    <m/>
    <s v="V"/>
    <m/>
    <n v="197.875"/>
    <n v="0.61149715729627285"/>
    <n v="3.6114971572962729"/>
    <n v="11"/>
    <m/>
    <m/>
    <m/>
    <x v="2"/>
  </r>
  <r>
    <s v="Exp4"/>
    <x v="501"/>
    <n v="193"/>
    <x v="2"/>
    <x v="8"/>
    <x v="1"/>
    <x v="39"/>
    <s v="None_8h"/>
    <x v="0"/>
    <m/>
    <x v="2"/>
    <n v="0"/>
    <n v="3"/>
    <n v="4"/>
    <n v="48"/>
    <n v="194"/>
    <n v="94"/>
    <n v="4"/>
    <n v="5"/>
    <m/>
    <s v="V"/>
    <m/>
    <n v="197.875"/>
    <n v="0.47504737839545169"/>
    <n v="3.4750473783954519"/>
    <n v="12"/>
    <m/>
    <m/>
    <m/>
    <x v="2"/>
  </r>
  <r>
    <s v="Exp4"/>
    <x v="501"/>
    <n v="193"/>
    <x v="2"/>
    <x v="8"/>
    <x v="1"/>
    <x v="39"/>
    <s v="None_8h"/>
    <x v="0"/>
    <m/>
    <x v="3"/>
    <n v="1"/>
    <n v="3"/>
    <n v="4"/>
    <n v="49"/>
    <n v="171"/>
    <n v="149"/>
    <n v="5"/>
    <n v="4"/>
    <m/>
    <s v="V"/>
    <m/>
    <n v="197.875"/>
    <n v="0.75300063171193932"/>
    <n v="3.7530006317119393"/>
    <n v="12"/>
    <m/>
    <m/>
    <m/>
    <x v="2"/>
  </r>
  <r>
    <s v="Exp4"/>
    <x v="501"/>
    <n v="193"/>
    <x v="2"/>
    <x v="8"/>
    <x v="1"/>
    <x v="39"/>
    <s v="None_8h"/>
    <x v="0"/>
    <m/>
    <x v="4"/>
    <n v="0"/>
    <n v="2"/>
    <n v="4"/>
    <n v="41"/>
    <n v="158"/>
    <n v="48"/>
    <n v="4"/>
    <n v="4"/>
    <m/>
    <s v="V"/>
    <m/>
    <n v="179.9"/>
    <n v="0.26681489716509171"/>
    <n v="2.2668148971650917"/>
    <n v="10"/>
    <m/>
    <m/>
    <m/>
    <x v="2"/>
  </r>
  <r>
    <s v="Exp4"/>
    <x v="502"/>
    <n v="181"/>
    <x v="2"/>
    <x v="8"/>
    <x v="1"/>
    <x v="40"/>
    <s v="None_8h"/>
    <x v="0"/>
    <n v="181"/>
    <x v="1"/>
    <n v="2"/>
    <n v="4"/>
    <n v="5"/>
    <n v="56"/>
    <m/>
    <n v="172"/>
    <n v="5"/>
    <n v="6"/>
    <m/>
    <m/>
    <m/>
    <n v="204.81818181818181"/>
    <n v="0.83976919662672"/>
    <n v="4.8397691966267198"/>
    <n v="15"/>
    <m/>
    <m/>
    <m/>
    <x v="2"/>
  </r>
  <r>
    <s v="Exp4"/>
    <x v="502"/>
    <n v="181"/>
    <x v="2"/>
    <x v="8"/>
    <x v="1"/>
    <x v="40"/>
    <s v="None_8h"/>
    <x v="0"/>
    <m/>
    <x v="2"/>
    <n v="2"/>
    <n v="4"/>
    <n v="5"/>
    <n v="54"/>
    <n v="214"/>
    <n v="151"/>
    <n v="5"/>
    <n v="6"/>
    <m/>
    <m/>
    <m/>
    <n v="204.81818181818181"/>
    <n v="0.73723923657345758"/>
    <n v="4.7372392365734575"/>
    <n v="15"/>
    <m/>
    <m/>
    <m/>
    <x v="2"/>
  </r>
  <r>
    <s v="Exp4"/>
    <x v="502"/>
    <n v="181"/>
    <x v="2"/>
    <x v="8"/>
    <x v="1"/>
    <x v="40"/>
    <s v="None_8h"/>
    <x v="0"/>
    <m/>
    <x v="3"/>
    <n v="0"/>
    <n v="4"/>
    <n v="5"/>
    <n v="55"/>
    <n v="196"/>
    <n v="125"/>
    <n v="4"/>
    <n v="6"/>
    <m/>
    <m/>
    <m/>
    <n v="204.81818181818181"/>
    <n v="0.61029738126941857"/>
    <n v="4.6102973812694188"/>
    <n v="14"/>
    <m/>
    <m/>
    <m/>
    <x v="2"/>
  </r>
  <r>
    <s v="Exp4"/>
    <x v="502"/>
    <n v="181"/>
    <x v="2"/>
    <x v="8"/>
    <x v="1"/>
    <x v="40"/>
    <s v="None_8h"/>
    <x v="0"/>
    <m/>
    <x v="4"/>
    <n v="1"/>
    <n v="3"/>
    <n v="4"/>
    <n v="45"/>
    <n v="196"/>
    <n v="140"/>
    <n v="4"/>
    <n v="5"/>
    <m/>
    <m/>
    <m/>
    <n v="197.875"/>
    <n v="0.70751737207833232"/>
    <n v="3.7075173720783323"/>
    <n v="12"/>
    <m/>
    <m/>
    <m/>
    <x v="2"/>
  </r>
  <r>
    <s v="Exp4"/>
    <x v="503"/>
    <n v="206"/>
    <x v="2"/>
    <x v="8"/>
    <x v="1"/>
    <x v="40"/>
    <s v="None_8h"/>
    <x v="0"/>
    <n v="206"/>
    <x v="1"/>
    <n v="2"/>
    <n v="4"/>
    <n v="5"/>
    <n v="52"/>
    <m/>
    <n v="165"/>
    <n v="4"/>
    <n v="6"/>
    <m/>
    <m/>
    <m/>
    <n v="204.81818181818181"/>
    <n v="0.80559254327563246"/>
    <n v="4.8055925432756323"/>
    <n v="14"/>
    <m/>
    <m/>
    <m/>
    <x v="2"/>
  </r>
  <r>
    <s v="Exp4"/>
    <x v="503"/>
    <n v="206"/>
    <x v="2"/>
    <x v="8"/>
    <x v="1"/>
    <x v="40"/>
    <s v="None_8h"/>
    <x v="0"/>
    <m/>
    <x v="2"/>
    <n v="1"/>
    <n v="4"/>
    <n v="5"/>
    <n v="50"/>
    <n v="185"/>
    <n v="159"/>
    <n v="4"/>
    <n v="6"/>
    <m/>
    <m/>
    <m/>
    <n v="204.81818181818181"/>
    <n v="0.77629826897470044"/>
    <n v="4.7762982689747009"/>
    <n v="14"/>
    <m/>
    <m/>
    <m/>
    <x v="2"/>
  </r>
  <r>
    <s v="Exp4"/>
    <x v="503"/>
    <n v="206"/>
    <x v="2"/>
    <x v="8"/>
    <x v="1"/>
    <x v="40"/>
    <s v="None_8h"/>
    <x v="0"/>
    <m/>
    <x v="3"/>
    <n v="0"/>
    <n v="3"/>
    <n v="4"/>
    <n v="37"/>
    <n v="172"/>
    <n v="165"/>
    <n v="5"/>
    <n v="5"/>
    <m/>
    <m/>
    <m/>
    <n v="197.875"/>
    <n v="0.83385975994946304"/>
    <n v="3.8338597599494628"/>
    <n v="13"/>
    <m/>
    <m/>
    <m/>
    <x v="2"/>
  </r>
  <r>
    <s v="Exp4"/>
    <x v="503"/>
    <n v="206"/>
    <x v="2"/>
    <x v="8"/>
    <x v="1"/>
    <x v="40"/>
    <s v="None_8h"/>
    <x v="0"/>
    <m/>
    <x v="4"/>
    <n v="0"/>
    <n v="3"/>
    <n v="4"/>
    <n v="36"/>
    <n v="161"/>
    <n v="133"/>
    <n v="5"/>
    <n v="4"/>
    <m/>
    <m/>
    <m/>
    <n v="197.875"/>
    <n v="0.6721415034744157"/>
    <n v="3.6721415034744158"/>
    <n v="12"/>
    <m/>
    <m/>
    <m/>
    <x v="2"/>
  </r>
  <r>
    <s v="Exp4"/>
    <x v="504"/>
    <n v="215"/>
    <x v="2"/>
    <x v="8"/>
    <x v="1"/>
    <x v="40"/>
    <s v="None_8h"/>
    <x v="0"/>
    <n v="215"/>
    <x v="1"/>
    <n v="2"/>
    <n v="4"/>
    <n v="6"/>
    <n v="52"/>
    <m/>
    <n v="42"/>
    <n v="4"/>
    <n v="7"/>
    <m/>
    <m/>
    <m/>
    <n v="204.81818181818181"/>
    <n v="0.20505992010652463"/>
    <n v="4.2050599201065246"/>
    <n v="15"/>
    <m/>
    <m/>
    <m/>
    <x v="2"/>
  </r>
  <r>
    <s v="Exp4"/>
    <x v="504"/>
    <n v="215"/>
    <x v="2"/>
    <x v="8"/>
    <x v="1"/>
    <x v="40"/>
    <s v="None_8h"/>
    <x v="0"/>
    <m/>
    <x v="2"/>
    <n v="1"/>
    <n v="5"/>
    <n v="6"/>
    <n v="55"/>
    <n v="198"/>
    <n v="89"/>
    <n v="4"/>
    <n v="4"/>
    <m/>
    <m/>
    <m/>
    <n v="232.625"/>
    <n v="0.38259000537345511"/>
    <n v="5.382590005373455"/>
    <n v="13"/>
    <m/>
    <m/>
    <m/>
    <x v="2"/>
  </r>
  <r>
    <s v="Exp4"/>
    <x v="504"/>
    <n v="215"/>
    <x v="2"/>
    <x v="8"/>
    <x v="1"/>
    <x v="40"/>
    <s v="None_8h"/>
    <x v="0"/>
    <m/>
    <x v="3"/>
    <n v="1"/>
    <n v="4"/>
    <n v="5"/>
    <n v="54"/>
    <n v="180"/>
    <n v="140"/>
    <n v="4"/>
    <n v="5"/>
    <m/>
    <m/>
    <m/>
    <n v="204.81818181818181"/>
    <n v="0.68353306702174876"/>
    <n v="4.6835330670217488"/>
    <n v="13"/>
    <m/>
    <m/>
    <m/>
    <x v="2"/>
  </r>
  <r>
    <s v="Exp4"/>
    <x v="504"/>
    <n v="215"/>
    <x v="2"/>
    <x v="8"/>
    <x v="1"/>
    <x v="40"/>
    <s v="None_8h"/>
    <x v="0"/>
    <m/>
    <x v="4"/>
    <n v="0"/>
    <n v="3"/>
    <n v="5"/>
    <n v="40"/>
    <n v="171"/>
    <n v="25"/>
    <n v="5"/>
    <n v="4"/>
    <m/>
    <m/>
    <m/>
    <n v="197.875"/>
    <n v="0.12634238787113075"/>
    <n v="3.1263423878711309"/>
    <n v="12"/>
    <m/>
    <m/>
    <m/>
    <x v="2"/>
  </r>
  <r>
    <s v="Exp4"/>
    <x v="505"/>
    <n v="164"/>
    <x v="2"/>
    <x v="8"/>
    <x v="1"/>
    <x v="41"/>
    <s v="None_8h"/>
    <x v="0"/>
    <n v="164"/>
    <x v="1"/>
    <n v="2"/>
    <n v="5"/>
    <n v="6"/>
    <n v="55"/>
    <m/>
    <n v="170"/>
    <n v="4"/>
    <n v="5"/>
    <m/>
    <s v="V"/>
    <m/>
    <n v="232.625"/>
    <n v="0.73078989790435245"/>
    <n v="5.7307898979043523"/>
    <n v="14"/>
    <m/>
    <m/>
    <m/>
    <x v="2"/>
  </r>
  <r>
    <s v="Exp4"/>
    <x v="505"/>
    <n v="164"/>
    <x v="2"/>
    <x v="8"/>
    <x v="1"/>
    <x v="41"/>
    <s v="None_8h"/>
    <x v="0"/>
    <m/>
    <x v="2"/>
    <n v="1"/>
    <n v="4"/>
    <n v="5"/>
    <n v="51"/>
    <n v="188"/>
    <n v="117"/>
    <n v="5"/>
    <n v="6"/>
    <m/>
    <s v="V"/>
    <m/>
    <n v="204.81818181818181"/>
    <n v="0.57123834886817582"/>
    <n v="4.5712383488681763"/>
    <n v="15"/>
    <m/>
    <m/>
    <m/>
    <x v="2"/>
  </r>
  <r>
    <s v="Exp4"/>
    <x v="505"/>
    <n v="164"/>
    <x v="2"/>
    <x v="8"/>
    <x v="1"/>
    <x v="41"/>
    <s v="None_8h"/>
    <x v="0"/>
    <m/>
    <x v="3"/>
    <n v="2"/>
    <n v="5"/>
    <n v="6"/>
    <n v="59"/>
    <n v="196"/>
    <n v="70"/>
    <n v="5"/>
    <n v="6"/>
    <m/>
    <s v="V"/>
    <m/>
    <n v="232.625"/>
    <n v="0.30091348737238044"/>
    <n v="5.3009134873723802"/>
    <n v="16"/>
    <m/>
    <m/>
    <m/>
    <x v="2"/>
  </r>
  <r>
    <s v="Exp4"/>
    <x v="505"/>
    <n v="164"/>
    <x v="2"/>
    <x v="8"/>
    <x v="1"/>
    <x v="41"/>
    <s v="None_8h"/>
    <x v="0"/>
    <m/>
    <x v="4"/>
    <n v="0"/>
    <n v="4"/>
    <n v="5"/>
    <n v="50"/>
    <n v="196"/>
    <n v="158"/>
    <n v="5"/>
    <n v="6"/>
    <n v="10"/>
    <s v="ETS"/>
    <n v="1"/>
    <n v="204.81818181818181"/>
    <n v="0.77141588992454502"/>
    <n v="4.7714158899245449"/>
    <n v="15"/>
    <m/>
    <m/>
    <m/>
    <x v="2"/>
  </r>
  <r>
    <s v="Exp4"/>
    <x v="506"/>
    <n v="183"/>
    <x v="2"/>
    <x v="8"/>
    <x v="1"/>
    <x v="41"/>
    <s v="None_8h"/>
    <x v="0"/>
    <n v="183"/>
    <x v="1"/>
    <n v="0"/>
    <n v="4"/>
    <n v="6"/>
    <n v="62"/>
    <m/>
    <n v="220"/>
    <n v="5"/>
    <n v="7"/>
    <m/>
    <s v="V"/>
    <m/>
    <n v="204.81818181818181"/>
    <n v="1.0741233910341768"/>
    <n v="5.0741233910341768"/>
    <n v="16"/>
    <m/>
    <m/>
    <m/>
    <x v="2"/>
  </r>
  <r>
    <s v="Exp4"/>
    <x v="506"/>
    <n v="183"/>
    <x v="2"/>
    <x v="8"/>
    <x v="1"/>
    <x v="41"/>
    <s v="None_8h"/>
    <x v="0"/>
    <m/>
    <x v="2"/>
    <n v="0"/>
    <n v="5"/>
    <n v="6"/>
    <n v="68"/>
    <n v="145"/>
    <n v="210"/>
    <n v="5"/>
    <n v="7"/>
    <m/>
    <s v="V"/>
    <m/>
    <n v="232.625"/>
    <n v="0.90274046211714132"/>
    <n v="5.9027404621171415"/>
    <n v="17"/>
    <m/>
    <m/>
    <m/>
    <x v="2"/>
  </r>
  <r>
    <s v="Exp4"/>
    <x v="506"/>
    <n v="183"/>
    <x v="2"/>
    <x v="8"/>
    <x v="1"/>
    <x v="41"/>
    <s v="None_8h"/>
    <x v="0"/>
    <m/>
    <x v="3"/>
    <n v="1"/>
    <n v="4"/>
    <n v="5"/>
    <n v="50"/>
    <n v="208"/>
    <n v="85"/>
    <n v="4"/>
    <n v="6"/>
    <m/>
    <s v="V"/>
    <m/>
    <n v="204.81818181818181"/>
    <n v="0.41500221926320463"/>
    <n v="4.4150022192632044"/>
    <n v="14"/>
    <m/>
    <m/>
    <m/>
    <x v="2"/>
  </r>
  <r>
    <s v="Exp4"/>
    <x v="506"/>
    <n v="183"/>
    <x v="2"/>
    <x v="8"/>
    <x v="1"/>
    <x v="41"/>
    <s v="None_8h"/>
    <x v="0"/>
    <m/>
    <x v="4"/>
    <n v="1"/>
    <n v="4"/>
    <n v="5"/>
    <n v="56"/>
    <n v="216"/>
    <n v="166"/>
    <n v="5"/>
    <n v="6"/>
    <m/>
    <s v="V"/>
    <m/>
    <n v="204.81818181818181"/>
    <n v="0.81047492232578788"/>
    <n v="4.8104749223257883"/>
    <n v="15"/>
    <m/>
    <m/>
    <m/>
    <x v="2"/>
  </r>
  <r>
    <s v="Exp4"/>
    <x v="507"/>
    <n v="204"/>
    <x v="2"/>
    <x v="8"/>
    <x v="1"/>
    <x v="41"/>
    <s v="None_8h"/>
    <x v="0"/>
    <n v="204"/>
    <x v="1"/>
    <n v="2"/>
    <n v="5"/>
    <n v="6"/>
    <n v="65"/>
    <m/>
    <n v="71"/>
    <n v="4"/>
    <n v="6"/>
    <m/>
    <s v="V"/>
    <m/>
    <n v="232.625"/>
    <n v="0.30521225147770015"/>
    <n v="5.3052122514777"/>
    <n v="15"/>
    <m/>
    <m/>
    <m/>
    <x v="2"/>
  </r>
  <r>
    <s v="Exp4"/>
    <x v="507"/>
    <n v="204"/>
    <x v="2"/>
    <x v="8"/>
    <x v="1"/>
    <x v="41"/>
    <s v="None_8h"/>
    <x v="0"/>
    <m/>
    <x v="2"/>
    <n v="2"/>
    <n v="5"/>
    <n v="6"/>
    <n v="71"/>
    <n v="238"/>
    <n v="101"/>
    <n v="5"/>
    <n v="7"/>
    <m/>
    <s v="V"/>
    <m/>
    <n v="232.625"/>
    <n v="0.43417517463729177"/>
    <n v="5.4341751746372919"/>
    <n v="17"/>
    <m/>
    <m/>
    <m/>
    <x v="2"/>
  </r>
  <r>
    <s v="Exp4"/>
    <x v="507"/>
    <n v="204"/>
    <x v="2"/>
    <x v="8"/>
    <x v="1"/>
    <x v="41"/>
    <s v="None_8h"/>
    <x v="0"/>
    <m/>
    <x v="3"/>
    <n v="0"/>
    <n v="3"/>
    <n v="4"/>
    <n v="50"/>
    <n v="190"/>
    <n v="186"/>
    <n v="5"/>
    <n v="5"/>
    <m/>
    <s v="V"/>
    <m/>
    <n v="197.875"/>
    <n v="0.93998736576121289"/>
    <n v="3.9399873657612128"/>
    <n v="13"/>
    <m/>
    <m/>
    <m/>
    <x v="2"/>
  </r>
  <r>
    <s v="Exp4"/>
    <x v="508"/>
    <n v="163"/>
    <x v="2"/>
    <x v="8"/>
    <x v="1"/>
    <x v="42"/>
    <s v="None_8h"/>
    <x v="38"/>
    <n v="163"/>
    <x v="1"/>
    <n v="2"/>
    <n v="6"/>
    <n v="7"/>
    <n v="70"/>
    <m/>
    <n v="138"/>
    <n v="4"/>
    <n v="8"/>
    <m/>
    <s v="E"/>
    <m/>
    <n v="238.75"/>
    <n v="0.57801047120418847"/>
    <n v="6.5780104712041885"/>
    <n v="18"/>
    <m/>
    <m/>
    <m/>
    <x v="2"/>
  </r>
  <r>
    <s v="Exp4"/>
    <x v="508"/>
    <n v="163"/>
    <x v="2"/>
    <x v="8"/>
    <x v="1"/>
    <x v="42"/>
    <s v="None_8h"/>
    <x v="0"/>
    <m/>
    <x v="2"/>
    <n v="2"/>
    <n v="6"/>
    <n v="7"/>
    <n v="63"/>
    <n v="217"/>
    <n v="114"/>
    <n v="4"/>
    <n v="7"/>
    <m/>
    <s v="V"/>
    <m/>
    <n v="238.75"/>
    <n v="0.47748691099476442"/>
    <n v="6.4774869109947648"/>
    <n v="17"/>
    <m/>
    <m/>
    <m/>
    <x v="2"/>
  </r>
  <r>
    <s v="Exp4"/>
    <x v="508"/>
    <n v="163"/>
    <x v="2"/>
    <x v="8"/>
    <x v="1"/>
    <x v="42"/>
    <s v="None_8h"/>
    <x v="0"/>
    <m/>
    <x v="3"/>
    <n v="1"/>
    <n v="5"/>
    <n v="6"/>
    <n v="61"/>
    <n v="206"/>
    <n v="55"/>
    <n v="4"/>
    <n v="8"/>
    <m/>
    <s v="V"/>
    <m/>
    <n v="232.625"/>
    <n v="0.23643202579258463"/>
    <n v="5.2364320257925847"/>
    <n v="17"/>
    <m/>
    <m/>
    <m/>
    <x v="2"/>
  </r>
  <r>
    <s v="Exp4"/>
    <x v="508"/>
    <n v="163"/>
    <x v="2"/>
    <x v="8"/>
    <x v="1"/>
    <x v="42"/>
    <s v="None_8h"/>
    <x v="0"/>
    <m/>
    <x v="4"/>
    <n v="1"/>
    <n v="5"/>
    <n v="6"/>
    <n v="70"/>
    <n v="211"/>
    <n v="174"/>
    <n v="4"/>
    <n v="9"/>
    <m/>
    <s v="E"/>
    <m/>
    <n v="232.625"/>
    <n v="0.74798495432563139"/>
    <n v="5.7479849543256316"/>
    <n v="18"/>
    <m/>
    <m/>
    <m/>
    <x v="2"/>
  </r>
  <r>
    <s v="Exp4"/>
    <x v="509"/>
    <n v="174"/>
    <x v="2"/>
    <x v="8"/>
    <x v="1"/>
    <x v="42"/>
    <s v="None_8h"/>
    <x v="0"/>
    <n v="174"/>
    <x v="1"/>
    <n v="2"/>
    <n v="6"/>
    <n v="7"/>
    <n v="65"/>
    <m/>
    <n v="47"/>
    <n v="5"/>
    <n v="7"/>
    <m/>
    <s v="V"/>
    <m/>
    <n v="238.75"/>
    <n v="0.19685863874345549"/>
    <n v="6.1968586387434552"/>
    <n v="18"/>
    <m/>
    <m/>
    <m/>
    <x v="2"/>
  </r>
  <r>
    <s v="Exp4"/>
    <x v="509"/>
    <n v="174"/>
    <x v="2"/>
    <x v="8"/>
    <x v="1"/>
    <x v="42"/>
    <s v="None_8h"/>
    <x v="0"/>
    <m/>
    <x v="2"/>
    <n v="1"/>
    <n v="5"/>
    <n v="6"/>
    <n v="54"/>
    <n v="192"/>
    <n v="130"/>
    <n v="4"/>
    <n v="7"/>
    <m/>
    <s v="V"/>
    <m/>
    <n v="232.625"/>
    <n v="0.55883933369156369"/>
    <n v="5.558839333691564"/>
    <n v="16"/>
    <m/>
    <m/>
    <m/>
    <x v="2"/>
  </r>
  <r>
    <s v="Exp4"/>
    <x v="509"/>
    <n v="174"/>
    <x v="2"/>
    <x v="8"/>
    <x v="1"/>
    <x v="42"/>
    <s v="None_8h"/>
    <x v="0"/>
    <m/>
    <x v="3"/>
    <n v="2"/>
    <n v="6"/>
    <n v="7"/>
    <n v="65"/>
    <n v="206"/>
    <n v="63"/>
    <n v="5"/>
    <n v="6"/>
    <m/>
    <s v="V"/>
    <m/>
    <n v="238.75"/>
    <n v="0.26387434554973821"/>
    <n v="6.2638743455497385"/>
    <n v="17"/>
    <m/>
    <m/>
    <m/>
    <x v="2"/>
  </r>
  <r>
    <s v="Exp4"/>
    <x v="509"/>
    <n v="174"/>
    <x v="2"/>
    <x v="8"/>
    <x v="1"/>
    <x v="42"/>
    <s v="None_8h"/>
    <x v="0"/>
    <m/>
    <x v="4"/>
    <n v="2"/>
    <n v="5"/>
    <n v="6"/>
    <n v="52"/>
    <n v="203"/>
    <n v="166"/>
    <n v="4"/>
    <n v="7"/>
    <m/>
    <s v="V"/>
    <m/>
    <n v="232.625"/>
    <n v="0.71359484148307362"/>
    <n v="5.7135948414830739"/>
    <n v="16"/>
    <m/>
    <m/>
    <m/>
    <x v="2"/>
  </r>
  <r>
    <s v="Exp4"/>
    <x v="510"/>
    <n v="191"/>
    <x v="2"/>
    <x v="8"/>
    <x v="1"/>
    <x v="42"/>
    <s v="None_8h"/>
    <x v="0"/>
    <n v="191"/>
    <x v="1"/>
    <n v="1"/>
    <n v="5"/>
    <n v="6"/>
    <n v="65"/>
    <m/>
    <n v="181"/>
    <n v="5"/>
    <n v="7"/>
    <m/>
    <s v="V"/>
    <m/>
    <n v="232.625"/>
    <n v="0.77807630306286946"/>
    <n v="5.7780763030628695"/>
    <n v="17"/>
    <m/>
    <m/>
    <m/>
    <x v="2"/>
  </r>
  <r>
    <s v="Exp4"/>
    <x v="510"/>
    <n v="191"/>
    <x v="2"/>
    <x v="8"/>
    <x v="1"/>
    <x v="42"/>
    <s v="None_8h"/>
    <x v="0"/>
    <m/>
    <x v="2"/>
    <n v="3"/>
    <n v="6"/>
    <n v="8"/>
    <n v="70"/>
    <n v="231"/>
    <n v="55"/>
    <n v="5"/>
    <n v="9"/>
    <m/>
    <s v="E"/>
    <m/>
    <n v="238.75"/>
    <n v="0.23036649214659685"/>
    <n v="6.2303664921465964"/>
    <n v="20"/>
    <m/>
    <m/>
    <m/>
    <x v="2"/>
  </r>
  <r>
    <s v="Exp4"/>
    <x v="510"/>
    <n v="191"/>
    <x v="2"/>
    <x v="8"/>
    <x v="1"/>
    <x v="42"/>
    <s v="None_8h"/>
    <x v="0"/>
    <m/>
    <x v="3"/>
    <n v="1"/>
    <n v="5"/>
    <n v="7"/>
    <n v="61"/>
    <n v="212"/>
    <n v="23"/>
    <n v="4"/>
    <n v="8"/>
    <m/>
    <s v="V"/>
    <m/>
    <n v="232.625"/>
    <n v="9.8871574422353573E-2"/>
    <n v="5.0988715744223532"/>
    <n v="17"/>
    <m/>
    <m/>
    <m/>
    <x v="2"/>
  </r>
  <r>
    <s v="Exp4"/>
    <x v="510"/>
    <n v="191"/>
    <x v="2"/>
    <x v="8"/>
    <x v="1"/>
    <x v="42"/>
    <s v="None_8h"/>
    <x v="0"/>
    <m/>
    <x v="4"/>
    <n v="1"/>
    <n v="5"/>
    <n v="6"/>
    <n v="69"/>
    <n v="218"/>
    <n v="50"/>
    <n v="5"/>
    <n v="6"/>
    <m/>
    <s v="V"/>
    <m/>
    <n v="232.625"/>
    <n v="0.21493820526598603"/>
    <n v="5.2149382052659856"/>
    <n v="16"/>
    <m/>
    <m/>
    <m/>
    <x v="2"/>
  </r>
  <r>
    <s v="Exp4"/>
    <x v="511"/>
    <n v="156"/>
    <x v="2"/>
    <x v="8"/>
    <x v="1"/>
    <x v="43"/>
    <s v="None_8h"/>
    <x v="0"/>
    <n v="156"/>
    <x v="1"/>
    <n v="1"/>
    <n v="7"/>
    <n v="8"/>
    <n v="84"/>
    <m/>
    <n v="111"/>
    <n v="5"/>
    <n v="8"/>
    <m/>
    <s v="V"/>
    <m/>
    <n v="244.25"/>
    <n v="0.45445240532241554"/>
    <n v="7.4544524053224155"/>
    <n v="20"/>
    <m/>
    <m/>
    <m/>
    <x v="2"/>
  </r>
  <r>
    <s v="Exp4"/>
    <x v="511"/>
    <n v="156"/>
    <x v="2"/>
    <x v="8"/>
    <x v="1"/>
    <x v="43"/>
    <s v="None_8h"/>
    <x v="0"/>
    <m/>
    <x v="2"/>
    <n v="2"/>
    <n v="7"/>
    <n v="8"/>
    <n v="90"/>
    <n v="240"/>
    <n v="132"/>
    <n v="5"/>
    <n v="10"/>
    <m/>
    <s v="E"/>
    <m/>
    <n v="244.25"/>
    <n v="0.54042988741044007"/>
    <n v="7.5404298874104398"/>
    <n v="22"/>
    <m/>
    <m/>
    <m/>
    <x v="2"/>
  </r>
  <r>
    <s v="Exp4"/>
    <x v="511"/>
    <n v="156"/>
    <x v="2"/>
    <x v="8"/>
    <x v="1"/>
    <x v="43"/>
    <s v="None_8h"/>
    <x v="0"/>
    <m/>
    <x v="3"/>
    <n v="1"/>
    <n v="6"/>
    <n v="7"/>
    <n v="81"/>
    <n v="261"/>
    <n v="162"/>
    <n v="5"/>
    <n v="10"/>
    <m/>
    <s v="V"/>
    <m/>
    <n v="238.75"/>
    <n v="0.67853403141361257"/>
    <n v="6.6785340314136121"/>
    <n v="21"/>
    <m/>
    <m/>
    <m/>
    <x v="2"/>
  </r>
  <r>
    <s v="Exp4"/>
    <x v="511"/>
    <n v="156"/>
    <x v="2"/>
    <x v="8"/>
    <x v="1"/>
    <x v="43"/>
    <s v="None_8h"/>
    <x v="0"/>
    <m/>
    <x v="4"/>
    <n v="1"/>
    <n v="6"/>
    <n v="7"/>
    <n v="65"/>
    <n v="205"/>
    <n v="40"/>
    <n v="5"/>
    <n v="6"/>
    <m/>
    <s v="V"/>
    <m/>
    <n v="238.75"/>
    <n v="0.16753926701570682"/>
    <n v="6.167539267015707"/>
    <n v="17"/>
    <m/>
    <m/>
    <m/>
    <x v="2"/>
  </r>
  <r>
    <s v="Exp4"/>
    <x v="512"/>
    <n v="179"/>
    <x v="2"/>
    <x v="8"/>
    <x v="1"/>
    <x v="43"/>
    <s v="None_8h"/>
    <x v="0"/>
    <n v="179"/>
    <x v="1"/>
    <n v="0"/>
    <n v="7"/>
    <n v="8"/>
    <n v="89"/>
    <n v="201"/>
    <n v="30"/>
    <n v="5"/>
    <n v="12"/>
    <m/>
    <s v="E"/>
    <m/>
    <n v="244.25"/>
    <n v="0.12282497441146366"/>
    <n v="7.122824974411464"/>
    <n v="24"/>
    <m/>
    <m/>
    <m/>
    <x v="2"/>
  </r>
  <r>
    <s v="Exp4"/>
    <x v="512"/>
    <n v="179"/>
    <x v="2"/>
    <x v="8"/>
    <x v="1"/>
    <x v="43"/>
    <s v="None_8h"/>
    <x v="0"/>
    <m/>
    <x v="2"/>
    <n v="0"/>
    <n v="7"/>
    <n v="8"/>
    <n v="78"/>
    <n v="238"/>
    <n v="57"/>
    <n v="5"/>
    <n v="8"/>
    <m/>
    <s v="V"/>
    <m/>
    <n v="244.25"/>
    <n v="0.23336745138178097"/>
    <n v="7.2333674513817812"/>
    <n v="20"/>
    <m/>
    <m/>
    <m/>
    <x v="2"/>
  </r>
  <r>
    <s v="Exp4"/>
    <x v="512"/>
    <n v="179"/>
    <x v="2"/>
    <x v="8"/>
    <x v="1"/>
    <x v="43"/>
    <s v="None_8h"/>
    <x v="0"/>
    <m/>
    <x v="3"/>
    <n v="0"/>
    <n v="7"/>
    <n v="8"/>
    <n v="80"/>
    <n v="240"/>
    <n v="143"/>
    <n v="6"/>
    <n v="10"/>
    <m/>
    <s v="V"/>
    <m/>
    <n v="244.25"/>
    <n v="0.58546571136131009"/>
    <n v="7.5854657113613104"/>
    <n v="23"/>
    <m/>
    <m/>
    <m/>
    <x v="2"/>
  </r>
  <r>
    <s v="Exp4"/>
    <x v="512"/>
    <n v="179"/>
    <x v="2"/>
    <x v="8"/>
    <x v="1"/>
    <x v="43"/>
    <s v="None_8h"/>
    <x v="0"/>
    <m/>
    <x v="4"/>
    <n v="0"/>
    <n v="6"/>
    <n v="8"/>
    <n v="75"/>
    <n v="224"/>
    <n v="47"/>
    <n v="4"/>
    <n v="9"/>
    <m/>
    <s v="V"/>
    <m/>
    <n v="238.75"/>
    <n v="0.19685863874345549"/>
    <n v="6.1968586387434552"/>
    <n v="19"/>
    <m/>
    <m/>
    <m/>
    <x v="2"/>
  </r>
  <r>
    <s v="Exp4"/>
    <x v="513"/>
    <n v="180"/>
    <x v="2"/>
    <x v="8"/>
    <x v="1"/>
    <x v="43"/>
    <s v="None_8h"/>
    <x v="0"/>
    <n v="180"/>
    <x v="1"/>
    <n v="1"/>
    <n v="7"/>
    <n v="8"/>
    <n v="91"/>
    <m/>
    <n v="211"/>
    <n v="5"/>
    <n v="11"/>
    <m/>
    <s v="DR"/>
    <m/>
    <n v="244.25"/>
    <n v="0.86386898669396106"/>
    <n v="7.8638689866939613"/>
    <n v="23"/>
    <m/>
    <m/>
    <m/>
    <x v="2"/>
  </r>
  <r>
    <s v="Exp4"/>
    <x v="513"/>
    <n v="180"/>
    <x v="2"/>
    <x v="8"/>
    <x v="1"/>
    <x v="43"/>
    <s v="None_8h"/>
    <x v="0"/>
    <m/>
    <x v="2"/>
    <n v="2"/>
    <n v="5"/>
    <n v="7"/>
    <n v="76"/>
    <n v="234"/>
    <n v="48"/>
    <n v="5"/>
    <n v="9"/>
    <m/>
    <s v="E"/>
    <m/>
    <n v="232.625"/>
    <n v="0.20634067705534659"/>
    <n v="5.2063406770553469"/>
    <n v="19"/>
    <m/>
    <m/>
    <m/>
    <x v="2"/>
  </r>
  <r>
    <s v="Exp4"/>
    <x v="513"/>
    <n v="180"/>
    <x v="2"/>
    <x v="8"/>
    <x v="1"/>
    <x v="43"/>
    <s v="None_8h"/>
    <x v="0"/>
    <m/>
    <x v="3"/>
    <n v="2"/>
    <n v="7"/>
    <n v="8"/>
    <n v="80"/>
    <n v="230"/>
    <n v="170"/>
    <n v="5"/>
    <n v="9"/>
    <m/>
    <s v="E"/>
    <m/>
    <n v="244.25"/>
    <n v="0.69600818833162748"/>
    <n v="7.6960081883316276"/>
    <n v="21"/>
    <m/>
    <m/>
    <m/>
    <x v="2"/>
  </r>
  <r>
    <s v="Exp4"/>
    <x v="513"/>
    <n v="180"/>
    <x v="2"/>
    <x v="8"/>
    <x v="1"/>
    <x v="43"/>
    <s v="None_8h"/>
    <x v="0"/>
    <m/>
    <x v="4"/>
    <n v="0"/>
    <n v="6"/>
    <n v="7"/>
    <n v="79"/>
    <n v="257"/>
    <n v="202"/>
    <n v="6"/>
    <n v="7"/>
    <m/>
    <s v="V"/>
    <m/>
    <n v="238.75"/>
    <n v="0.84607329842931933"/>
    <n v="6.8460732984293191"/>
    <n v="19"/>
    <m/>
    <m/>
    <m/>
    <x v="2"/>
  </r>
  <r>
    <s v="Exp4"/>
    <x v="514"/>
    <n v="158"/>
    <x v="2"/>
    <x v="8"/>
    <x v="1"/>
    <x v="44"/>
    <s v="None_8h"/>
    <x v="0"/>
    <n v="158"/>
    <x v="1"/>
    <n v="2"/>
    <n v="7"/>
    <n v="8"/>
    <n v="92"/>
    <m/>
    <n v="194"/>
    <n v="5"/>
    <n v="11"/>
    <m/>
    <s v="E"/>
    <m/>
    <n v="244.25"/>
    <n v="0.79426816786079835"/>
    <n v="7.7942681678607979"/>
    <n v="23"/>
    <m/>
    <m/>
    <m/>
    <x v="2"/>
  </r>
  <r>
    <s v="Exp4"/>
    <x v="514"/>
    <n v="158"/>
    <x v="2"/>
    <x v="8"/>
    <x v="1"/>
    <x v="44"/>
    <s v="None_8h"/>
    <x v="0"/>
    <m/>
    <x v="2"/>
    <n v="1"/>
    <n v="8"/>
    <n v="9"/>
    <n v="100"/>
    <n v="261"/>
    <n v="200"/>
    <n v="6"/>
    <n v="12"/>
    <m/>
    <s v="E"/>
    <m/>
    <n v="243.5"/>
    <n v="0.82135523613963035"/>
    <n v="8.821355236139631"/>
    <n v="26"/>
    <m/>
    <m/>
    <m/>
    <x v="2"/>
  </r>
  <r>
    <s v="Exp4"/>
    <x v="514"/>
    <n v="158"/>
    <x v="2"/>
    <x v="8"/>
    <x v="1"/>
    <x v="44"/>
    <s v="None_8h"/>
    <x v="0"/>
    <m/>
    <x v="3"/>
    <n v="0"/>
    <n v="8"/>
    <n v="9"/>
    <n v="93"/>
    <n v="241"/>
    <n v="82"/>
    <n v="5"/>
    <n v="10"/>
    <m/>
    <s v="E"/>
    <m/>
    <n v="243.5"/>
    <n v="0.33675564681724846"/>
    <n v="8.3367556468172488"/>
    <n v="23"/>
    <m/>
    <m/>
    <m/>
    <x v="2"/>
  </r>
  <r>
    <s v="Exp4"/>
    <x v="514"/>
    <n v="158"/>
    <x v="2"/>
    <x v="8"/>
    <x v="1"/>
    <x v="44"/>
    <s v="None_8h"/>
    <x v="0"/>
    <m/>
    <x v="4"/>
    <n v="0"/>
    <n v="7"/>
    <n v="8"/>
    <n v="80"/>
    <n v="257"/>
    <n v="192"/>
    <n v="5"/>
    <n v="8"/>
    <m/>
    <s v="V"/>
    <m/>
    <n v="244.25"/>
    <n v="0.78607983623336741"/>
    <n v="7.7860798362333679"/>
    <n v="20"/>
    <m/>
    <m/>
    <m/>
    <x v="2"/>
  </r>
  <r>
    <s v="Exp4"/>
    <x v="515"/>
    <n v="196"/>
    <x v="2"/>
    <x v="8"/>
    <x v="1"/>
    <x v="44"/>
    <s v="None_8h"/>
    <x v="0"/>
    <n v="196"/>
    <x v="1"/>
    <n v="2"/>
    <n v="7"/>
    <n v="8"/>
    <n v="90"/>
    <m/>
    <n v="205"/>
    <n v="4"/>
    <n v="11"/>
    <m/>
    <s v="E"/>
    <m/>
    <n v="244.25"/>
    <n v="0.83930399181166837"/>
    <n v="7.8393039918116685"/>
    <n v="22"/>
    <m/>
    <m/>
    <m/>
    <x v="2"/>
  </r>
  <r>
    <s v="Exp4"/>
    <x v="515"/>
    <n v="196"/>
    <x v="2"/>
    <x v="8"/>
    <x v="1"/>
    <x v="44"/>
    <s v="None_8h"/>
    <x v="0"/>
    <m/>
    <x v="2"/>
    <n v="2"/>
    <n v="8"/>
    <n v="9"/>
    <n v="94"/>
    <n v="264"/>
    <n v="89"/>
    <n v="6"/>
    <n v="13"/>
    <m/>
    <s v="E"/>
    <m/>
    <n v="243.5"/>
    <n v="0.3655030800821355"/>
    <n v="8.3655030800821351"/>
    <n v="27"/>
    <m/>
    <m/>
    <m/>
    <x v="2"/>
  </r>
  <r>
    <s v="Exp4"/>
    <x v="515"/>
    <n v="196"/>
    <x v="2"/>
    <x v="8"/>
    <x v="1"/>
    <x v="44"/>
    <s v="None_8h"/>
    <x v="0"/>
    <m/>
    <x v="3"/>
    <n v="1"/>
    <n v="7"/>
    <n v="8"/>
    <n v="95"/>
    <n v="255"/>
    <n v="195"/>
    <n v="4"/>
    <n v="12"/>
    <m/>
    <s v="E"/>
    <m/>
    <n v="244.25"/>
    <n v="0.79836233367451381"/>
    <n v="7.7983623336745138"/>
    <n v="23"/>
    <m/>
    <m/>
    <m/>
    <x v="2"/>
  </r>
  <r>
    <s v="Exp4"/>
    <x v="515"/>
    <n v="196"/>
    <x v="2"/>
    <x v="8"/>
    <x v="1"/>
    <x v="44"/>
    <s v="None_8h"/>
    <x v="0"/>
    <m/>
    <x v="4"/>
    <n v="1"/>
    <n v="6"/>
    <n v="7"/>
    <n v="85"/>
    <n v="260"/>
    <n v="228"/>
    <n v="6"/>
    <n v="8"/>
    <m/>
    <s v="E"/>
    <m/>
    <n v="238.75"/>
    <n v="0.95497382198952885"/>
    <n v="6.9549738219895287"/>
    <n v="20"/>
    <m/>
    <m/>
    <m/>
    <x v="2"/>
  </r>
  <r>
    <s v="Exp4"/>
    <x v="516"/>
    <n v="214"/>
    <x v="2"/>
    <x v="8"/>
    <x v="1"/>
    <x v="44"/>
    <s v="None_8h"/>
    <x v="0"/>
    <n v="214"/>
    <x v="1"/>
    <n v="2"/>
    <n v="7"/>
    <n v="8"/>
    <n v="75"/>
    <m/>
    <n v="181"/>
    <n v="6"/>
    <n v="10"/>
    <m/>
    <s v="E"/>
    <m/>
    <n v="244.25"/>
    <n v="0.74104401228249739"/>
    <n v="7.7410440122824973"/>
    <n v="23"/>
    <m/>
    <m/>
    <m/>
    <x v="2"/>
  </r>
  <r>
    <s v="Exp4"/>
    <x v="516"/>
    <n v="214"/>
    <x v="2"/>
    <x v="8"/>
    <x v="1"/>
    <x v="44"/>
    <s v="None_8h"/>
    <x v="0"/>
    <m/>
    <x v="2"/>
    <n v="1"/>
    <n v="7"/>
    <n v="8"/>
    <n v="82"/>
    <n v="216"/>
    <n v="190"/>
    <n v="5"/>
    <n v="12"/>
    <m/>
    <s v="E"/>
    <m/>
    <n v="244.25"/>
    <n v="0.77789150460593659"/>
    <n v="7.7778915046059369"/>
    <n v="24"/>
    <m/>
    <m/>
    <m/>
    <x v="2"/>
  </r>
  <r>
    <s v="Exp4"/>
    <x v="516"/>
    <n v="214"/>
    <x v="2"/>
    <x v="8"/>
    <x v="1"/>
    <x v="44"/>
    <s v="None_8h"/>
    <x v="0"/>
    <m/>
    <x v="3"/>
    <n v="0"/>
    <n v="8"/>
    <n v="9"/>
    <n v="91"/>
    <n v="236"/>
    <n v="74"/>
    <n v="5"/>
    <n v="12"/>
    <m/>
    <s v="Early DR"/>
    <m/>
    <n v="243.5"/>
    <n v="0.30390143737166325"/>
    <n v="8.303901437371664"/>
    <n v="25"/>
    <m/>
    <m/>
    <m/>
    <x v="2"/>
  </r>
  <r>
    <s v="Exp4"/>
    <x v="516"/>
    <n v="214"/>
    <x v="2"/>
    <x v="8"/>
    <x v="1"/>
    <x v="44"/>
    <s v="None_8h"/>
    <x v="0"/>
    <m/>
    <x v="4"/>
    <n v="0"/>
    <n v="8"/>
    <n v="9"/>
    <n v="88"/>
    <n v="225"/>
    <n v="90"/>
    <n v="5"/>
    <n v="14"/>
    <m/>
    <s v="E"/>
    <m/>
    <n v="243.5"/>
    <n v="0.36960985626283366"/>
    <n v="8.3696098562628336"/>
    <n v="27"/>
    <m/>
    <m/>
    <m/>
    <x v="2"/>
  </r>
  <r>
    <s v="Exp4"/>
    <x v="517"/>
    <n v="185"/>
    <x v="2"/>
    <x v="8"/>
    <x v="1"/>
    <x v="45"/>
    <s v="None_8h"/>
    <x v="0"/>
    <n v="185"/>
    <x v="1"/>
    <n v="2"/>
    <n v="8"/>
    <n v="9"/>
    <n v="83"/>
    <m/>
    <n v="130"/>
    <n v="5"/>
    <n v="10"/>
    <m/>
    <s v="E"/>
    <m/>
    <n v="243.5"/>
    <n v="0.53388090349075978"/>
    <n v="8.5338809034907595"/>
    <n v="23"/>
    <m/>
    <m/>
    <m/>
    <x v="2"/>
  </r>
  <r>
    <s v="Exp4"/>
    <x v="517"/>
    <n v="185"/>
    <x v="2"/>
    <x v="8"/>
    <x v="1"/>
    <x v="45"/>
    <s v="None_8h"/>
    <x v="0"/>
    <m/>
    <x v="2"/>
    <n v="1"/>
    <n v="9"/>
    <n v="10"/>
    <n v="103"/>
    <n v="250"/>
    <n v="79"/>
    <n v="5"/>
    <n v="15"/>
    <m/>
    <s v="very early DR"/>
    <m/>
    <n v="240"/>
    <n v="0.32916666666666666"/>
    <n v="9.3291666666666675"/>
    <n v="29"/>
    <m/>
    <m/>
    <m/>
    <x v="2"/>
  </r>
  <r>
    <s v="Exp4"/>
    <x v="517"/>
    <n v="185"/>
    <x v="2"/>
    <x v="8"/>
    <x v="1"/>
    <x v="45"/>
    <s v="None_8h"/>
    <x v="0"/>
    <m/>
    <x v="3"/>
    <n v="1"/>
    <n v="8"/>
    <n v="9"/>
    <n v="95"/>
    <n v="240"/>
    <n v="116"/>
    <n v="5"/>
    <n v="12"/>
    <m/>
    <s v="E"/>
    <m/>
    <n v="243.5"/>
    <n v="0.47638603696098564"/>
    <n v="8.4763860369609851"/>
    <n v="25"/>
    <m/>
    <m/>
    <m/>
    <x v="2"/>
  </r>
  <r>
    <s v="Exp4"/>
    <x v="517"/>
    <n v="185"/>
    <x v="2"/>
    <x v="8"/>
    <x v="1"/>
    <x v="45"/>
    <s v="None_8h"/>
    <x v="0"/>
    <m/>
    <x v="4"/>
    <n v="1"/>
    <n v="7"/>
    <n v="8"/>
    <n v="82"/>
    <n v="226"/>
    <n v="218"/>
    <n v="5"/>
    <n v="10"/>
    <m/>
    <s v="Early DR"/>
    <m/>
    <n v="244.25"/>
    <n v="0.89252814738996933"/>
    <n v="7.8925281473899691"/>
    <n v="22"/>
    <m/>
    <m/>
    <m/>
    <x v="2"/>
  </r>
  <r>
    <s v="Exp4"/>
    <x v="518"/>
    <n v="202"/>
    <x v="2"/>
    <x v="8"/>
    <x v="1"/>
    <x v="45"/>
    <s v="None_8h"/>
    <x v="0"/>
    <n v="202"/>
    <x v="1"/>
    <n v="1"/>
    <n v="8"/>
    <n v="9"/>
    <n v="92"/>
    <m/>
    <n v="183"/>
    <n v="5"/>
    <n v="11"/>
    <m/>
    <s v="E"/>
    <m/>
    <n v="243.5"/>
    <n v="0.75154004106776184"/>
    <n v="8.7515400410677611"/>
    <n v="24"/>
    <m/>
    <m/>
    <m/>
    <x v="2"/>
  </r>
  <r>
    <s v="Exp4"/>
    <x v="518"/>
    <n v="202"/>
    <x v="2"/>
    <x v="8"/>
    <x v="1"/>
    <x v="45"/>
    <s v="None_8h"/>
    <x v="0"/>
    <m/>
    <x v="2"/>
    <n v="1"/>
    <n v="7"/>
    <n v="8"/>
    <n v="86"/>
    <n v="249"/>
    <n v="190"/>
    <n v="5"/>
    <n v="10"/>
    <m/>
    <s v="E"/>
    <m/>
    <n v="244.25"/>
    <n v="0.77789150460593659"/>
    <n v="7.7778915046059369"/>
    <n v="22"/>
    <m/>
    <m/>
    <m/>
    <x v="2"/>
  </r>
  <r>
    <s v="Exp4"/>
    <x v="518"/>
    <n v="202"/>
    <x v="2"/>
    <x v="8"/>
    <x v="1"/>
    <x v="45"/>
    <s v="None_8h"/>
    <x v="0"/>
    <m/>
    <x v="3"/>
    <n v="1"/>
    <n v="7"/>
    <n v="8"/>
    <n v="93"/>
    <n v="251"/>
    <n v="219"/>
    <n v="5"/>
    <n v="9"/>
    <m/>
    <s v="E"/>
    <m/>
    <n v="244.25"/>
    <n v="0.8966223132036848"/>
    <n v="7.896622313203685"/>
    <n v="21"/>
    <m/>
    <m/>
    <m/>
    <x v="2"/>
  </r>
  <r>
    <s v="Exp4"/>
    <x v="518"/>
    <n v="202"/>
    <x v="2"/>
    <x v="8"/>
    <x v="1"/>
    <x v="45"/>
    <s v="None_8h"/>
    <x v="0"/>
    <m/>
    <x v="4"/>
    <n v="1"/>
    <n v="7"/>
    <n v="8"/>
    <n v="91"/>
    <n v="262"/>
    <n v="215"/>
    <n v="6"/>
    <n v="9"/>
    <m/>
    <s v="V"/>
    <m/>
    <n v="244.25"/>
    <n v="0.88024564994882293"/>
    <n v="7.8802456499488232"/>
    <n v="22"/>
    <m/>
    <m/>
    <m/>
    <x v="2"/>
  </r>
  <r>
    <s v="Exp4"/>
    <x v="519"/>
    <n v="212"/>
    <x v="2"/>
    <x v="8"/>
    <x v="1"/>
    <x v="45"/>
    <s v="None_8h"/>
    <x v="0"/>
    <n v="212"/>
    <x v="1"/>
    <n v="1"/>
    <n v="9"/>
    <n v="10"/>
    <n v="90"/>
    <m/>
    <n v="85"/>
    <n v="4"/>
    <n v="15"/>
    <m/>
    <s v="DR"/>
    <m/>
    <n v="240"/>
    <n v="0.35416666666666669"/>
    <n v="9.3541666666666661"/>
    <n v="28"/>
    <m/>
    <m/>
    <m/>
    <x v="2"/>
  </r>
  <r>
    <s v="Exp4"/>
    <x v="519"/>
    <n v="212"/>
    <x v="2"/>
    <x v="8"/>
    <x v="1"/>
    <x v="45"/>
    <s v="None_8h"/>
    <x v="0"/>
    <m/>
    <x v="2"/>
    <n v="2"/>
    <n v="9"/>
    <n v="10"/>
    <n v="72"/>
    <n v="192"/>
    <n v="154"/>
    <n v="5"/>
    <n v="11"/>
    <m/>
    <s v="E"/>
    <m/>
    <n v="240"/>
    <n v="0.64166666666666672"/>
    <n v="9.6416666666666675"/>
    <n v="25"/>
    <m/>
    <m/>
    <m/>
    <x v="2"/>
  </r>
  <r>
    <s v="Exp4"/>
    <x v="519"/>
    <n v="212"/>
    <x v="2"/>
    <x v="8"/>
    <x v="1"/>
    <x v="45"/>
    <s v="None_8h"/>
    <x v="0"/>
    <m/>
    <x v="3"/>
    <n v="1"/>
    <n v="9"/>
    <n v="10"/>
    <n v="83"/>
    <n v="195"/>
    <n v="115"/>
    <n v="4"/>
    <n v="14"/>
    <m/>
    <s v="DR"/>
    <m/>
    <n v="240"/>
    <n v="0.47916666666666669"/>
    <n v="9.4791666666666661"/>
    <n v="27"/>
    <m/>
    <m/>
    <m/>
    <x v="2"/>
  </r>
  <r>
    <s v="Exp4"/>
    <x v="519"/>
    <n v="212"/>
    <x v="2"/>
    <x v="8"/>
    <x v="1"/>
    <x v="45"/>
    <s v="None_8h"/>
    <x v="0"/>
    <m/>
    <x v="4"/>
    <n v="1"/>
    <n v="8"/>
    <n v="9"/>
    <n v="75"/>
    <n v="222"/>
    <n v="142"/>
    <n v="6"/>
    <n v="9"/>
    <m/>
    <s v="E"/>
    <m/>
    <n v="243.5"/>
    <n v="0.58316221765913756"/>
    <n v="8.5831622176591367"/>
    <n v="23"/>
    <m/>
    <m/>
    <m/>
    <x v="2"/>
  </r>
  <r>
    <s v="Exp4"/>
    <x v="520"/>
    <n v="188"/>
    <x v="2"/>
    <x v="8"/>
    <x v="1"/>
    <x v="46"/>
    <s v="None_8h"/>
    <x v="0"/>
    <n v="188"/>
    <x v="1"/>
    <n v="2"/>
    <n v="10"/>
    <n v="11"/>
    <n v="108"/>
    <m/>
    <n v="65"/>
    <n v="5"/>
    <n v="15"/>
    <m/>
    <s v="DR"/>
    <m/>
    <n v="215.45454545454547"/>
    <n v="0.30168776371308015"/>
    <n v="10.30168776371308"/>
    <n v="30"/>
    <m/>
    <m/>
    <m/>
    <x v="2"/>
  </r>
  <r>
    <s v="Exp4"/>
    <x v="520"/>
    <n v="188"/>
    <x v="2"/>
    <x v="8"/>
    <x v="1"/>
    <x v="46"/>
    <s v="None_8h"/>
    <x v="0"/>
    <m/>
    <x v="2"/>
    <n v="1"/>
    <n v="8"/>
    <n v="9"/>
    <n v="105"/>
    <n v="265"/>
    <n v="198"/>
    <n v="5"/>
    <n v="12"/>
    <m/>
    <s v="E"/>
    <m/>
    <n v="243.5"/>
    <n v="0.81314168377823404"/>
    <n v="8.8131416837782339"/>
    <n v="25"/>
    <m/>
    <m/>
    <m/>
    <x v="2"/>
  </r>
  <r>
    <s v="Exp4"/>
    <x v="520"/>
    <n v="188"/>
    <x v="2"/>
    <x v="8"/>
    <x v="1"/>
    <x v="46"/>
    <s v="None_8h"/>
    <x v="0"/>
    <m/>
    <x v="3"/>
    <n v="0"/>
    <n v="9"/>
    <n v="10"/>
    <n v="102"/>
    <n v="267"/>
    <n v="102"/>
    <n v="5"/>
    <n v="11"/>
    <m/>
    <s v="E"/>
    <m/>
    <n v="240"/>
    <n v="0.42499999999999999"/>
    <n v="9.4250000000000007"/>
    <n v="25"/>
    <m/>
    <m/>
    <m/>
    <x v="2"/>
  </r>
  <r>
    <s v="Exp4"/>
    <x v="520"/>
    <n v="188"/>
    <x v="2"/>
    <x v="8"/>
    <x v="1"/>
    <x v="46"/>
    <s v="None_8h"/>
    <x v="0"/>
    <m/>
    <x v="4"/>
    <n v="1"/>
    <n v="9"/>
    <n v="10"/>
    <n v="99"/>
    <n v="262"/>
    <n v="175"/>
    <n v="5"/>
    <n v="11"/>
    <m/>
    <s v="DR"/>
    <m/>
    <n v="240"/>
    <n v="0.72916666666666663"/>
    <n v="9.7291666666666661"/>
    <n v="25"/>
    <m/>
    <m/>
    <m/>
    <x v="2"/>
  </r>
  <r>
    <s v="Exp4"/>
    <x v="521"/>
    <n v="198"/>
    <x v="2"/>
    <x v="8"/>
    <x v="1"/>
    <x v="46"/>
    <s v="None_8h"/>
    <x v="0"/>
    <n v="198"/>
    <x v="1"/>
    <n v="2"/>
    <n v="10"/>
    <n v="11"/>
    <n v="95"/>
    <m/>
    <n v="176"/>
    <n v="4"/>
    <n v="19"/>
    <n v="0"/>
    <s v="late DR"/>
    <m/>
    <n v="215.45454545454547"/>
    <n v="0.81687763713080164"/>
    <n v="10.816877637130801"/>
    <n v="33"/>
    <m/>
    <m/>
    <m/>
    <x v="2"/>
  </r>
  <r>
    <s v="Exp4"/>
    <x v="521"/>
    <n v="198"/>
    <x v="2"/>
    <x v="8"/>
    <x v="1"/>
    <x v="46"/>
    <s v="None_8h"/>
    <x v="0"/>
    <m/>
    <x v="2"/>
    <n v="1"/>
    <n v="10"/>
    <n v="11"/>
    <n v="95"/>
    <n v="202"/>
    <n v="81"/>
    <n v="4"/>
    <n v="17"/>
    <n v="0"/>
    <s v="late DR"/>
    <m/>
    <n v="215.45454545454547"/>
    <n v="0.3759493670886076"/>
    <n v="10.375949367088607"/>
    <n v="31"/>
    <m/>
    <m/>
    <m/>
    <x v="2"/>
  </r>
  <r>
    <s v="Exp4"/>
    <x v="521"/>
    <n v="198"/>
    <x v="2"/>
    <x v="8"/>
    <x v="1"/>
    <x v="46"/>
    <s v="None_8h"/>
    <x v="0"/>
    <m/>
    <x v="3"/>
    <n v="1"/>
    <n v="10"/>
    <n v="11"/>
    <n v="65"/>
    <n v="150"/>
    <n v="76"/>
    <n v="4"/>
    <n v="13"/>
    <m/>
    <s v="Early DR"/>
    <m/>
    <n v="215.45454545454547"/>
    <n v="0.35274261603375523"/>
    <n v="10.352742616033755"/>
    <n v="27"/>
    <m/>
    <m/>
    <m/>
    <x v="2"/>
  </r>
  <r>
    <s v="Exp4"/>
    <x v="521"/>
    <n v="198"/>
    <x v="2"/>
    <x v="8"/>
    <x v="1"/>
    <x v="46"/>
    <s v="None_8h"/>
    <x v="0"/>
    <m/>
    <x v="4"/>
    <n v="2"/>
    <n v="10"/>
    <n v="11"/>
    <n v="85"/>
    <n v="174"/>
    <n v="140"/>
    <n v="4"/>
    <n v="17"/>
    <m/>
    <s v="DR"/>
    <m/>
    <n v="215.45454545454547"/>
    <n v="0.64978902953586493"/>
    <n v="10.649789029535865"/>
    <n v="31"/>
    <m/>
    <m/>
    <m/>
    <x v="2"/>
  </r>
  <r>
    <s v="Exp4"/>
    <x v="522"/>
    <n v="199"/>
    <x v="2"/>
    <x v="8"/>
    <x v="1"/>
    <x v="46"/>
    <s v="None_8h"/>
    <x v="0"/>
    <n v="199"/>
    <x v="1"/>
    <n v="1"/>
    <n v="9"/>
    <n v="10"/>
    <n v="124"/>
    <m/>
    <n v="192"/>
    <n v="5"/>
    <n v="17"/>
    <m/>
    <s v="DR"/>
    <m/>
    <n v="240"/>
    <n v="0.8"/>
    <n v="9.8000000000000007"/>
    <n v="31"/>
    <m/>
    <m/>
    <m/>
    <x v="2"/>
  </r>
  <r>
    <s v="Exp4"/>
    <x v="522"/>
    <n v="199"/>
    <x v="2"/>
    <x v="8"/>
    <x v="1"/>
    <x v="46"/>
    <s v="None_8h"/>
    <x v="0"/>
    <m/>
    <x v="2"/>
    <n v="1"/>
    <n v="9"/>
    <n v="10"/>
    <n v="98"/>
    <n v="258"/>
    <n v="75"/>
    <n v="5"/>
    <n v="13"/>
    <m/>
    <s v="DR"/>
    <m/>
    <n v="240"/>
    <n v="0.3125"/>
    <n v="9.3125"/>
    <n v="27"/>
    <m/>
    <m/>
    <m/>
    <x v="2"/>
  </r>
  <r>
    <s v="Exp4"/>
    <x v="522"/>
    <n v="199"/>
    <x v="2"/>
    <x v="8"/>
    <x v="1"/>
    <x v="46"/>
    <s v="None_8h"/>
    <x v="0"/>
    <m/>
    <x v="3"/>
    <n v="2"/>
    <n v="9"/>
    <n v="10"/>
    <n v="100"/>
    <n v="260"/>
    <n v="58"/>
    <n v="5"/>
    <n v="14"/>
    <m/>
    <s v="DR"/>
    <m/>
    <n v="240"/>
    <n v="0.24166666666666667"/>
    <n v="9.2416666666666671"/>
    <n v="28"/>
    <m/>
    <m/>
    <m/>
    <x v="2"/>
  </r>
  <r>
    <s v="Exp4"/>
    <x v="522"/>
    <n v="199"/>
    <x v="2"/>
    <x v="8"/>
    <x v="1"/>
    <x v="46"/>
    <s v="None_8h"/>
    <x v="0"/>
    <m/>
    <x v="4"/>
    <n v="1"/>
    <n v="9"/>
    <n v="10"/>
    <n v="105"/>
    <n v="264"/>
    <n v="120"/>
    <n v="5"/>
    <n v="13"/>
    <m/>
    <s v="DR"/>
    <m/>
    <n v="240"/>
    <n v="0.5"/>
    <n v="9.5"/>
    <n v="27"/>
    <m/>
    <m/>
    <m/>
    <x v="2"/>
  </r>
  <r>
    <s v="Exp4"/>
    <x v="523"/>
    <n v="176"/>
    <x v="2"/>
    <x v="8"/>
    <x v="1"/>
    <x v="47"/>
    <s v="None_8h"/>
    <x v="0"/>
    <n v="176"/>
    <x v="1"/>
    <n v="2"/>
    <n v="11"/>
    <n v="12"/>
    <n v="101"/>
    <m/>
    <n v="69"/>
    <n v="4"/>
    <n v="23"/>
    <m/>
    <s v="late DR"/>
    <m/>
    <n v="229.45454545454547"/>
    <n v="0.30071315372424723"/>
    <n v="11.300713153724248"/>
    <n v="38"/>
    <m/>
    <m/>
    <m/>
    <x v="2"/>
  </r>
  <r>
    <s v="Exp4"/>
    <x v="523"/>
    <n v="176"/>
    <x v="2"/>
    <x v="8"/>
    <x v="1"/>
    <x v="47"/>
    <s v="None_8h"/>
    <x v="0"/>
    <m/>
    <x v="2"/>
    <n v="0"/>
    <n v="10"/>
    <n v="11"/>
    <n v="87"/>
    <n v="174"/>
    <n v="68"/>
    <n v="5"/>
    <n v="14"/>
    <m/>
    <s v="DR"/>
    <m/>
    <n v="215.45454545454547"/>
    <n v="0.31561181434599156"/>
    <n v="10.315611814345992"/>
    <n v="29"/>
    <m/>
    <m/>
    <m/>
    <x v="2"/>
  </r>
  <r>
    <s v="Exp4"/>
    <x v="523"/>
    <n v="176"/>
    <x v="2"/>
    <x v="8"/>
    <x v="1"/>
    <x v="47"/>
    <s v="None_8h"/>
    <x v="0"/>
    <m/>
    <x v="3"/>
    <n v="1"/>
    <n v="12"/>
    <n v="13"/>
    <n v="110"/>
    <n v="203"/>
    <n v="65"/>
    <n v="4"/>
    <n v="22"/>
    <m/>
    <s v="DR"/>
    <m/>
    <n v="229.2"/>
    <n v="0.28359511343804539"/>
    <n v="12.283595113438045"/>
    <n v="38"/>
    <m/>
    <m/>
    <m/>
    <x v="2"/>
  </r>
  <r>
    <s v="Exp4"/>
    <x v="523"/>
    <n v="176"/>
    <x v="2"/>
    <x v="8"/>
    <x v="1"/>
    <x v="47"/>
    <s v="None_8h"/>
    <x v="0"/>
    <m/>
    <x v="4"/>
    <n v="2"/>
    <n v="11"/>
    <n v="12"/>
    <n v="81"/>
    <n v="148"/>
    <n v="93"/>
    <n v="5"/>
    <n v="19"/>
    <m/>
    <s v="DR"/>
    <m/>
    <n v="229.45454545454547"/>
    <n v="0.4053090332805071"/>
    <n v="11.405309033280506"/>
    <n v="35"/>
    <m/>
    <m/>
    <m/>
    <x v="2"/>
  </r>
  <r>
    <s v="Exp4"/>
    <x v="524"/>
    <n v="184"/>
    <x v="2"/>
    <x v="8"/>
    <x v="1"/>
    <x v="47"/>
    <s v="None_8h"/>
    <x v="0"/>
    <n v="184"/>
    <x v="1"/>
    <n v="2"/>
    <n v="12"/>
    <n v="13"/>
    <n v="100"/>
    <m/>
    <n v="101"/>
    <n v="4"/>
    <n v="24"/>
    <m/>
    <s v="late DR"/>
    <m/>
    <n v="229.2"/>
    <n v="0.44066317626527052"/>
    <n v="12.44066317626527"/>
    <n v="40"/>
    <m/>
    <m/>
    <m/>
    <x v="2"/>
  </r>
  <r>
    <s v="Exp4"/>
    <x v="524"/>
    <n v="184"/>
    <x v="2"/>
    <x v="8"/>
    <x v="1"/>
    <x v="47"/>
    <s v="None_8h"/>
    <x v="0"/>
    <m/>
    <x v="2"/>
    <n v="3"/>
    <n v="11"/>
    <n v="12"/>
    <n v="103"/>
    <n v="189"/>
    <n v="142"/>
    <n v="4"/>
    <n v="20"/>
    <m/>
    <s v="late DR"/>
    <m/>
    <n v="229.45454545454547"/>
    <n v="0.61885895404120439"/>
    <n v="11.618858954041205"/>
    <n v="35"/>
    <m/>
    <m/>
    <m/>
    <x v="2"/>
  </r>
  <r>
    <s v="Exp4"/>
    <x v="524"/>
    <n v="184"/>
    <x v="2"/>
    <x v="8"/>
    <x v="1"/>
    <x v="47"/>
    <s v="None_8h"/>
    <x v="0"/>
    <m/>
    <x v="3"/>
    <n v="1"/>
    <n v="11"/>
    <n v="12"/>
    <n v="94"/>
    <n v="164"/>
    <n v="89"/>
    <n v="4"/>
    <n v="19"/>
    <m/>
    <s v="late DR"/>
    <m/>
    <n v="229.45454545454547"/>
    <n v="0.38787638668779711"/>
    <n v="11.387876386687797"/>
    <n v="34"/>
    <m/>
    <m/>
    <m/>
    <x v="2"/>
  </r>
  <r>
    <s v="Exp4"/>
    <x v="524"/>
    <n v="184"/>
    <x v="2"/>
    <x v="8"/>
    <x v="1"/>
    <x v="47"/>
    <s v="None_8h"/>
    <x v="0"/>
    <m/>
    <x v="4"/>
    <n v="2"/>
    <n v="11"/>
    <n v="12"/>
    <n v="82"/>
    <n v="160"/>
    <n v="85"/>
    <n v="4"/>
    <n v="20"/>
    <m/>
    <s v="late DR"/>
    <m/>
    <n v="229.45454545454547"/>
    <n v="0.37044374009508713"/>
    <n v="11.370443740095087"/>
    <n v="35"/>
    <m/>
    <m/>
    <m/>
    <x v="2"/>
  </r>
  <r>
    <s v="Exp4"/>
    <x v="525"/>
    <n v="210"/>
    <x v="2"/>
    <x v="8"/>
    <x v="1"/>
    <x v="47"/>
    <s v="None_8h"/>
    <x v="0"/>
    <n v="210"/>
    <x v="1"/>
    <n v="1"/>
    <n v="10"/>
    <n v="11"/>
    <n v="123"/>
    <m/>
    <n v="146"/>
    <n v="4"/>
    <n v="21"/>
    <m/>
    <s v="DR"/>
    <m/>
    <n v="215.45454545454547"/>
    <n v="0.67763713080168775"/>
    <n v="10.677637130801688"/>
    <n v="35"/>
    <m/>
    <m/>
    <m/>
    <x v="2"/>
  </r>
  <r>
    <s v="Exp4"/>
    <x v="525"/>
    <n v="210"/>
    <x v="2"/>
    <x v="8"/>
    <x v="1"/>
    <x v="47"/>
    <s v="None_8h"/>
    <x v="0"/>
    <m/>
    <x v="2"/>
    <n v="2"/>
    <n v="10"/>
    <n v="12"/>
    <n v="124"/>
    <n v="233"/>
    <n v="40"/>
    <n v="5"/>
    <n v="21"/>
    <m/>
    <s v="DR"/>
    <m/>
    <n v="215.45454545454547"/>
    <n v="0.18565400843881855"/>
    <n v="10.185654008438819"/>
    <n v="36"/>
    <m/>
    <m/>
    <m/>
    <x v="2"/>
  </r>
  <r>
    <s v="Exp4"/>
    <x v="525"/>
    <n v="210"/>
    <x v="2"/>
    <x v="8"/>
    <x v="1"/>
    <x v="47"/>
    <s v="None_8h"/>
    <x v="0"/>
    <m/>
    <x v="3"/>
    <n v="2"/>
    <n v="10"/>
    <n v="11"/>
    <n v="112"/>
    <n v="267"/>
    <n v="144"/>
    <n v="4"/>
    <n v="16"/>
    <m/>
    <s v="DR"/>
    <m/>
    <n v="215.45454545454547"/>
    <n v="0.66835443037974684"/>
    <n v="10.668354430379747"/>
    <n v="30"/>
    <m/>
    <m/>
    <m/>
    <x v="2"/>
  </r>
  <r>
    <s v="Exp4"/>
    <x v="525"/>
    <n v="210"/>
    <x v="2"/>
    <x v="8"/>
    <x v="1"/>
    <x v="47"/>
    <s v="None_8h"/>
    <x v="0"/>
    <m/>
    <x v="4"/>
    <n v="2"/>
    <n v="10"/>
    <n v="11"/>
    <n v="125"/>
    <n v="291"/>
    <n v="234"/>
    <n v="4"/>
    <n v="19"/>
    <m/>
    <s v="DR"/>
    <m/>
    <n v="215.45454545454547"/>
    <n v="1.0860759493670886"/>
    <n v="11.086075949367089"/>
    <n v="33"/>
    <m/>
    <m/>
    <m/>
    <x v="2"/>
  </r>
  <r>
    <s v="Exp4"/>
    <x v="526"/>
    <n v="153"/>
    <x v="2"/>
    <x v="8"/>
    <x v="1"/>
    <x v="48"/>
    <s v="None_8h"/>
    <x v="0"/>
    <n v="153"/>
    <x v="1"/>
    <n v="2"/>
    <n v="12"/>
    <n v="13"/>
    <n v="103"/>
    <m/>
    <n v="142"/>
    <n v="4"/>
    <n v="23"/>
    <m/>
    <s v="TS"/>
    <n v="0"/>
    <n v="229.2"/>
    <n v="0.61954624781849921"/>
    <n v="12.6195462478185"/>
    <n v="39"/>
    <m/>
    <m/>
    <m/>
    <x v="2"/>
  </r>
  <r>
    <s v="Exp4"/>
    <x v="526"/>
    <n v="153"/>
    <x v="2"/>
    <x v="8"/>
    <x v="1"/>
    <x v="48"/>
    <s v="None_8h"/>
    <x v="0"/>
    <m/>
    <x v="2"/>
    <n v="1"/>
    <n v="12"/>
    <n v="13"/>
    <n v="102"/>
    <n v="178"/>
    <n v="95"/>
    <n v="5"/>
    <n v="19"/>
    <m/>
    <s v="DR"/>
    <m/>
    <n v="229.2"/>
    <n v="0.41448516579406636"/>
    <n v="12.414485165794066"/>
    <n v="36"/>
    <m/>
    <m/>
    <m/>
    <x v="2"/>
  </r>
  <r>
    <s v="Exp4"/>
    <x v="526"/>
    <n v="153"/>
    <x v="2"/>
    <x v="8"/>
    <x v="1"/>
    <x v="48"/>
    <s v="None_8h"/>
    <x v="0"/>
    <m/>
    <x v="3"/>
    <n v="3"/>
    <n v="13"/>
    <n v="14"/>
    <n v="122"/>
    <n v="190"/>
    <n v="98"/>
    <n v="4"/>
    <n v="24"/>
    <n v="10"/>
    <s v="TS"/>
    <n v="1"/>
    <n v="224.33333333333334"/>
    <n v="0.43684992570579495"/>
    <n v="13.436849925705795"/>
    <n v="41"/>
    <m/>
    <m/>
    <m/>
    <x v="2"/>
  </r>
  <r>
    <s v="Exp4"/>
    <x v="526"/>
    <n v="153"/>
    <x v="2"/>
    <x v="8"/>
    <x v="1"/>
    <x v="48"/>
    <s v="None_8h"/>
    <x v="0"/>
    <m/>
    <x v="4"/>
    <n v="2"/>
    <n v="12"/>
    <n v="13"/>
    <n v="100"/>
    <n v="175"/>
    <n v="127"/>
    <n v="5"/>
    <n v="17"/>
    <m/>
    <s v="DR"/>
    <m/>
    <n v="229.2"/>
    <n v="0.55410122164048869"/>
    <n v="12.554101221640488"/>
    <n v="34"/>
    <m/>
    <m/>
    <m/>
    <x v="2"/>
  </r>
  <r>
    <s v="Exp4"/>
    <x v="527"/>
    <n v="172"/>
    <x v="2"/>
    <x v="8"/>
    <x v="1"/>
    <x v="48"/>
    <s v="None_8h"/>
    <x v="0"/>
    <n v="172"/>
    <x v="1"/>
    <n v="1"/>
    <n v="12"/>
    <n v="13"/>
    <n v="113"/>
    <m/>
    <n v="88"/>
    <n v="5"/>
    <n v="20"/>
    <m/>
    <s v="DR"/>
    <m/>
    <n v="229.2"/>
    <n v="0.38394415357766143"/>
    <n v="12.383944153577662"/>
    <n v="37"/>
    <m/>
    <m/>
    <m/>
    <x v="2"/>
  </r>
  <r>
    <s v="Exp4"/>
    <x v="527"/>
    <n v="172"/>
    <x v="2"/>
    <x v="8"/>
    <x v="1"/>
    <x v="48"/>
    <s v="None_8h"/>
    <x v="0"/>
    <m/>
    <x v="2"/>
    <n v="1"/>
    <n v="10"/>
    <n v="11"/>
    <n v="105"/>
    <n v="194"/>
    <n v="40"/>
    <n v="5"/>
    <n v="17"/>
    <m/>
    <s v="DR"/>
    <m/>
    <n v="215.45454545454547"/>
    <n v="0.18565400843881855"/>
    <n v="10.185654008438819"/>
    <n v="32"/>
    <m/>
    <m/>
    <m/>
    <x v="2"/>
  </r>
  <r>
    <s v="Exp4"/>
    <x v="527"/>
    <n v="172"/>
    <x v="2"/>
    <x v="8"/>
    <x v="1"/>
    <x v="48"/>
    <s v="None_8h"/>
    <x v="0"/>
    <m/>
    <x v="3"/>
    <n v="3"/>
    <n v="13"/>
    <n v="14"/>
    <n v="138"/>
    <n v="262"/>
    <n v="107"/>
    <n v="3"/>
    <n v="24"/>
    <n v="12"/>
    <s v="TS (DR at the bottom but not top)"/>
    <n v="1"/>
    <n v="224.33333333333334"/>
    <n v="0.47696879643387813"/>
    <n v="13.476968796433878"/>
    <n v="40"/>
    <m/>
    <m/>
    <m/>
    <x v="2"/>
  </r>
  <r>
    <s v="Exp4"/>
    <x v="527"/>
    <n v="172"/>
    <x v="2"/>
    <x v="8"/>
    <x v="1"/>
    <x v="48"/>
    <s v="None_8h"/>
    <x v="0"/>
    <m/>
    <x v="4"/>
    <n v="2"/>
    <n v="12"/>
    <n v="13"/>
    <n v="124"/>
    <n v="234"/>
    <n v="95"/>
    <n v="4"/>
    <n v="21"/>
    <m/>
    <s v="DR"/>
    <n v="0"/>
    <n v="229.2"/>
    <n v="0.41448516579406636"/>
    <n v="12.414485165794066"/>
    <n v="37"/>
    <m/>
    <m/>
    <m/>
    <x v="2"/>
  </r>
  <r>
    <s v="Exp4"/>
    <x v="528"/>
    <n v="203"/>
    <x v="2"/>
    <x v="8"/>
    <x v="1"/>
    <x v="48"/>
    <s v="None_8h"/>
    <x v="0"/>
    <n v="203"/>
    <x v="1"/>
    <n v="2"/>
    <n v="13"/>
    <n v="14"/>
    <n v="122"/>
    <m/>
    <n v="132"/>
    <n v="4"/>
    <n v="23"/>
    <m/>
    <s v="DR"/>
    <m/>
    <n v="224.33333333333334"/>
    <n v="0.58841010401188709"/>
    <n v="13.588410104011887"/>
    <n v="40"/>
    <m/>
    <m/>
    <m/>
    <x v="2"/>
  </r>
  <r>
    <s v="Exp4"/>
    <x v="528"/>
    <n v="203"/>
    <x v="2"/>
    <x v="8"/>
    <x v="1"/>
    <x v="48"/>
    <s v="None_8h"/>
    <x v="0"/>
    <m/>
    <x v="2"/>
    <n v="2"/>
    <n v="12"/>
    <n v="13"/>
    <n v="110"/>
    <n v="228"/>
    <n v="87"/>
    <n v="5"/>
    <n v="20"/>
    <m/>
    <s v="DR"/>
    <m/>
    <n v="229.2"/>
    <n v="0.37958115183246077"/>
    <n v="12.379581151832461"/>
    <n v="37"/>
    <m/>
    <m/>
    <m/>
    <x v="2"/>
  </r>
  <r>
    <s v="Exp4"/>
    <x v="528"/>
    <n v="203"/>
    <x v="2"/>
    <x v="8"/>
    <x v="1"/>
    <x v="48"/>
    <s v="None_8h"/>
    <x v="0"/>
    <m/>
    <x v="3"/>
    <n v="0"/>
    <n v="11"/>
    <n v="12"/>
    <n v="110"/>
    <n v="245"/>
    <n v="198"/>
    <n v="5"/>
    <n v="20"/>
    <m/>
    <s v="DR"/>
    <m/>
    <n v="229.45454545454547"/>
    <n v="0.86291600633914411"/>
    <n v="11.862916006339145"/>
    <n v="36"/>
    <m/>
    <m/>
    <m/>
    <x v="2"/>
  </r>
  <r>
    <s v="Exp4"/>
    <x v="528"/>
    <n v="203"/>
    <x v="2"/>
    <x v="8"/>
    <x v="1"/>
    <x v="48"/>
    <s v="None_8h"/>
    <x v="0"/>
    <m/>
    <x v="4"/>
    <n v="0"/>
    <n v="12"/>
    <n v="13"/>
    <n v="115"/>
    <n v="226"/>
    <n v="187"/>
    <n v="4"/>
    <n v="21"/>
    <m/>
    <s v="DR"/>
    <m/>
    <n v="229.2"/>
    <n v="0.81588132635253063"/>
    <n v="12.81588132635253"/>
    <n v="37"/>
    <m/>
    <m/>
    <m/>
    <x v="2"/>
  </r>
  <r>
    <s v="Exp4"/>
    <x v="529"/>
    <n v="157"/>
    <x v="2"/>
    <x v="8"/>
    <x v="1"/>
    <x v="49"/>
    <s v="None_8h"/>
    <x v="0"/>
    <n v="157"/>
    <x v="1"/>
    <n v="1"/>
    <n v="12"/>
    <n v="13"/>
    <n v="140"/>
    <m/>
    <n v="154"/>
    <n v="4"/>
    <n v="20"/>
    <m/>
    <s v="DR"/>
    <m/>
    <n v="229.2"/>
    <n v="0.67190226876090753"/>
    <n v="12.671902268760908"/>
    <n v="36"/>
    <m/>
    <m/>
    <m/>
    <x v="2"/>
  </r>
  <r>
    <s v="Exp4"/>
    <x v="529"/>
    <n v="157"/>
    <x v="2"/>
    <x v="8"/>
    <x v="1"/>
    <x v="49"/>
    <s v="None_8h"/>
    <x v="0"/>
    <m/>
    <x v="2"/>
    <n v="1"/>
    <n v="12"/>
    <n v="13"/>
    <n v="124"/>
    <n v="275"/>
    <n v="80"/>
    <n v="4"/>
    <n v="19"/>
    <m/>
    <s v="DR"/>
    <m/>
    <n v="229.2"/>
    <n v="0.34904013961605584"/>
    <n v="12.349040139616056"/>
    <n v="35"/>
    <m/>
    <m/>
    <m/>
    <x v="2"/>
  </r>
  <r>
    <s v="Exp4"/>
    <x v="529"/>
    <n v="157"/>
    <x v="2"/>
    <x v="8"/>
    <x v="1"/>
    <x v="49"/>
    <s v="None_8h"/>
    <x v="0"/>
    <m/>
    <x v="3"/>
    <n v="1"/>
    <n v="12"/>
    <n v="13"/>
    <n v="138"/>
    <n v="272"/>
    <n v="74"/>
    <n v="4"/>
    <n v="21"/>
    <m/>
    <s v="DR"/>
    <m/>
    <n v="229.2"/>
    <n v="0.32286212914485168"/>
    <n v="12.322862129144852"/>
    <n v="37"/>
    <m/>
    <m/>
    <m/>
    <x v="2"/>
  </r>
  <r>
    <s v="Exp4"/>
    <x v="529"/>
    <n v="157"/>
    <x v="2"/>
    <x v="8"/>
    <x v="1"/>
    <x v="49"/>
    <s v="None_8h"/>
    <x v="0"/>
    <m/>
    <x v="4"/>
    <n v="1"/>
    <n v="11"/>
    <n v="12"/>
    <n v="123"/>
    <n v="261"/>
    <n v="221"/>
    <n v="4"/>
    <n v="16"/>
    <m/>
    <s v="DR"/>
    <m/>
    <n v="229.45454545454547"/>
    <n v="0.96315372424722656"/>
    <n v="11.963153724247226"/>
    <n v="31"/>
    <m/>
    <m/>
    <m/>
    <x v="2"/>
  </r>
  <r>
    <s v="Exp4"/>
    <x v="530"/>
    <n v="161"/>
    <x v="2"/>
    <x v="8"/>
    <x v="1"/>
    <x v="49"/>
    <s v="None_8h"/>
    <x v="0"/>
    <n v="161"/>
    <x v="1"/>
    <n v="2"/>
    <n v="13"/>
    <n v="14"/>
    <n v="140"/>
    <m/>
    <n v="115"/>
    <n v="4"/>
    <n v="20"/>
    <n v="12"/>
    <s v="TS"/>
    <n v="1"/>
    <n v="224.33333333333334"/>
    <n v="0.51263001485884097"/>
    <n v="13.512630014858841"/>
    <n v="37"/>
    <m/>
    <m/>
    <m/>
    <x v="2"/>
  </r>
  <r>
    <s v="Exp4"/>
    <x v="530"/>
    <n v="161"/>
    <x v="2"/>
    <x v="8"/>
    <x v="1"/>
    <x v="49"/>
    <s v="None_8h"/>
    <x v="0"/>
    <m/>
    <x v="2"/>
    <n v="1"/>
    <n v="11"/>
    <n v="12"/>
    <n v="115"/>
    <n v="233"/>
    <n v="215"/>
    <n v="5"/>
    <n v="16"/>
    <m/>
    <s v="DR"/>
    <m/>
    <n v="229.45454545454547"/>
    <n v="0.93700475435816155"/>
    <n v="11.937004754358162"/>
    <n v="32"/>
    <m/>
    <m/>
    <m/>
    <x v="2"/>
  </r>
  <r>
    <s v="Exp4"/>
    <x v="530"/>
    <n v="161"/>
    <x v="2"/>
    <x v="8"/>
    <x v="1"/>
    <x v="49"/>
    <s v="None_8h"/>
    <x v="0"/>
    <m/>
    <x v="3"/>
    <n v="1"/>
    <n v="14"/>
    <n v="15"/>
    <n v="132"/>
    <n v="242"/>
    <n v="35"/>
    <n v="4"/>
    <n v="22"/>
    <m/>
    <s v="TS"/>
    <n v="1"/>
    <n v="224.33333333333334"/>
    <n v="0.15601783060921248"/>
    <n v="14.156017830609212"/>
    <n v="40"/>
    <m/>
    <m/>
    <m/>
    <x v="2"/>
  </r>
  <r>
    <s v="Exp4"/>
    <x v="530"/>
    <n v="161"/>
    <x v="2"/>
    <x v="8"/>
    <x v="1"/>
    <x v="49"/>
    <s v="None_8h"/>
    <x v="0"/>
    <m/>
    <x v="4"/>
    <n v="1"/>
    <n v="12"/>
    <n v="13"/>
    <n v="125"/>
    <n v="233"/>
    <n v="185"/>
    <n v="5"/>
    <n v="18"/>
    <m/>
    <s v="TS"/>
    <m/>
    <n v="229.2"/>
    <n v="0.80715532286212921"/>
    <n v="12.80715532286213"/>
    <n v="35"/>
    <m/>
    <m/>
    <m/>
    <x v="2"/>
  </r>
  <r>
    <s v="Exp4"/>
    <x v="531"/>
    <n v="209"/>
    <x v="2"/>
    <x v="8"/>
    <x v="1"/>
    <x v="49"/>
    <s v="None_8h"/>
    <x v="0"/>
    <n v="209"/>
    <x v="1"/>
    <n v="1"/>
    <n v="12"/>
    <n v="13"/>
    <n v="142"/>
    <m/>
    <n v="218"/>
    <n v="4"/>
    <n v="21"/>
    <m/>
    <s v="DR"/>
    <m/>
    <n v="229.2"/>
    <n v="0.9511343804537522"/>
    <n v="12.951134380453752"/>
    <n v="37"/>
    <m/>
    <m/>
    <m/>
    <x v="2"/>
  </r>
  <r>
    <s v="Exp4"/>
    <x v="531"/>
    <n v="209"/>
    <x v="2"/>
    <x v="8"/>
    <x v="1"/>
    <x v="49"/>
    <s v="None_8h"/>
    <x v="0"/>
    <m/>
    <x v="2"/>
    <n v="1"/>
    <n v="13"/>
    <n v="14"/>
    <n v="154"/>
    <n v="284"/>
    <n v="90"/>
    <n v="5"/>
    <n v="23"/>
    <m/>
    <s v="DR"/>
    <m/>
    <n v="224.33333333333334"/>
    <n v="0.40118870728083206"/>
    <n v="13.401188707280832"/>
    <n v="41"/>
    <m/>
    <m/>
    <m/>
    <x v="2"/>
  </r>
  <r>
    <s v="Exp4"/>
    <x v="531"/>
    <n v="209"/>
    <x v="2"/>
    <x v="8"/>
    <x v="1"/>
    <x v="49"/>
    <s v="None_8h"/>
    <x v="0"/>
    <m/>
    <x v="3"/>
    <n v="1"/>
    <n v="11"/>
    <n v="12"/>
    <n v="125"/>
    <n v="270"/>
    <n v="108"/>
    <n v="5"/>
    <n v="12"/>
    <m/>
    <s v="DR"/>
    <m/>
    <n v="229.45454545454547"/>
    <n v="0.47068145800316957"/>
    <n v="11.47068145800317"/>
    <n v="28"/>
    <m/>
    <m/>
    <m/>
    <x v="2"/>
  </r>
  <r>
    <s v="Exp4"/>
    <x v="531"/>
    <n v="209"/>
    <x v="2"/>
    <x v="8"/>
    <x v="1"/>
    <x v="49"/>
    <s v="None_8h"/>
    <x v="0"/>
    <m/>
    <x v="4"/>
    <n v="0"/>
    <n v="12"/>
    <n v="13"/>
    <n v="140"/>
    <n v="270"/>
    <n v="254"/>
    <n v="5"/>
    <n v="17"/>
    <m/>
    <s v="DR"/>
    <m/>
    <n v="229.2"/>
    <n v="1.1082024432809774"/>
    <n v="13.108202443280977"/>
    <n v="34"/>
    <m/>
    <m/>
    <m/>
    <x v="2"/>
  </r>
  <r>
    <s v="Exp4"/>
    <x v="532"/>
    <n v="182"/>
    <x v="2"/>
    <x v="8"/>
    <x v="1"/>
    <x v="50"/>
    <s v="None_8h"/>
    <x v="0"/>
    <n v="182"/>
    <x v="1"/>
    <n v="1"/>
    <n v="13"/>
    <n v="15"/>
    <n v="150"/>
    <m/>
    <n v="100"/>
    <n v="1"/>
    <n v="19"/>
    <n v="10"/>
    <s v="TS"/>
    <n v="1"/>
    <n v="224.33333333333334"/>
    <n v="0.44576523031203563"/>
    <n v="13.445765230312036"/>
    <n v="33"/>
    <m/>
    <m/>
    <m/>
    <x v="2"/>
  </r>
  <r>
    <s v="Exp4"/>
    <x v="532"/>
    <n v="182"/>
    <x v="2"/>
    <x v="8"/>
    <x v="1"/>
    <x v="50"/>
    <s v="None_8h"/>
    <x v="0"/>
    <m/>
    <x v="2"/>
    <n v="2"/>
    <n v="13"/>
    <n v="15"/>
    <n v="152"/>
    <n v="242"/>
    <n v="66"/>
    <n v="2"/>
    <n v="23"/>
    <n v="10"/>
    <s v="TS"/>
    <n v="1"/>
    <n v="224.33333333333334"/>
    <n v="0.29420505200594355"/>
    <n v="13.294205052005944"/>
    <n v="38"/>
    <m/>
    <m/>
    <m/>
    <x v="2"/>
  </r>
  <r>
    <s v="Exp4"/>
    <x v="532"/>
    <n v="182"/>
    <x v="2"/>
    <x v="8"/>
    <x v="1"/>
    <x v="50"/>
    <s v="None_8h"/>
    <x v="0"/>
    <m/>
    <x v="3"/>
    <n v="1"/>
    <n v="13"/>
    <n v="15"/>
    <n v="150"/>
    <n v="168"/>
    <n v="109"/>
    <n v="3"/>
    <n v="20"/>
    <n v="11"/>
    <s v="TS"/>
    <n v="1"/>
    <n v="224.33333333333334"/>
    <n v="0.48588410104011887"/>
    <n v="13.485884101040119"/>
    <n v="36"/>
    <m/>
    <m/>
    <m/>
    <x v="2"/>
  </r>
  <r>
    <s v="Exp4"/>
    <x v="532"/>
    <n v="182"/>
    <x v="2"/>
    <x v="8"/>
    <x v="1"/>
    <x v="50"/>
    <s v="None_8h"/>
    <x v="0"/>
    <m/>
    <x v="4"/>
    <m/>
    <n v="12"/>
    <n v="15"/>
    <n v="140"/>
    <m/>
    <m/>
    <n v="4"/>
    <n v="21"/>
    <n v="13"/>
    <s v="TS"/>
    <n v="1"/>
    <n v="229.2"/>
    <n v="0"/>
    <n v="12"/>
    <n v="37"/>
    <m/>
    <m/>
    <m/>
    <x v="2"/>
  </r>
  <r>
    <s v="Exp4"/>
    <x v="533"/>
    <n v="186"/>
    <x v="2"/>
    <x v="8"/>
    <x v="1"/>
    <x v="50"/>
    <s v="None_8h"/>
    <x v="0"/>
    <n v="186"/>
    <x v="1"/>
    <n v="2"/>
    <n v="14"/>
    <n v="16"/>
    <n v="142"/>
    <m/>
    <n v="15"/>
    <n v="2"/>
    <n v="23"/>
    <n v="14"/>
    <s v="TS"/>
    <n v="1"/>
    <n v="224.33333333333334"/>
    <n v="6.6864784546805348E-2"/>
    <n v="14.066864784546805"/>
    <n v="39"/>
    <m/>
    <m/>
    <m/>
    <x v="2"/>
  </r>
  <r>
    <s v="Exp4"/>
    <x v="533"/>
    <n v="186"/>
    <x v="2"/>
    <x v="8"/>
    <x v="1"/>
    <x v="50"/>
    <s v="None_8h"/>
    <x v="0"/>
    <m/>
    <x v="2"/>
    <n v="0"/>
    <n v="11"/>
    <n v="13"/>
    <n v="113"/>
    <n v="224"/>
    <n v="95"/>
    <n v="3"/>
    <n v="20"/>
    <m/>
    <s v="TS"/>
    <m/>
    <n v="229.45454545454547"/>
    <n v="0.41402535657686212"/>
    <n v="11.414025356576863"/>
    <n v="34"/>
    <m/>
    <m/>
    <m/>
    <x v="2"/>
  </r>
  <r>
    <s v="Exp4"/>
    <x v="533"/>
    <n v="186"/>
    <x v="2"/>
    <x v="8"/>
    <x v="1"/>
    <x v="50"/>
    <s v="None_8h"/>
    <x v="0"/>
    <m/>
    <x v="3"/>
    <n v="0"/>
    <n v="11"/>
    <n v="13"/>
    <n v="118"/>
    <n v="229"/>
    <n v="155"/>
    <n v="3"/>
    <n v="23"/>
    <m/>
    <s v="TS"/>
    <m/>
    <n v="229.45454545454547"/>
    <n v="0.67551505546751189"/>
    <n v="11.675515055467512"/>
    <n v="37"/>
    <m/>
    <m/>
    <m/>
    <x v="2"/>
  </r>
  <r>
    <s v="Exp4"/>
    <x v="533"/>
    <n v="186"/>
    <x v="2"/>
    <x v="8"/>
    <x v="1"/>
    <x v="50"/>
    <s v="None_8h"/>
    <x v="0"/>
    <m/>
    <x v="4"/>
    <n v="0"/>
    <n v="11"/>
    <n v="13"/>
    <n v="100"/>
    <n v="247"/>
    <n v="174"/>
    <n v="6"/>
    <n v="10"/>
    <m/>
    <s v="DR"/>
    <m/>
    <n v="229.45454545454547"/>
    <n v="0.7583201267828843"/>
    <n v="11.758320126782884"/>
    <n v="27"/>
    <m/>
    <m/>
    <m/>
    <x v="2"/>
  </r>
  <r>
    <s v="Exp4"/>
    <x v="534"/>
    <n v="207"/>
    <x v="2"/>
    <x v="8"/>
    <x v="1"/>
    <x v="50"/>
    <s v="None_8h"/>
    <x v="39"/>
    <n v="207"/>
    <x v="1"/>
    <n v="1"/>
    <n v="12"/>
    <n v="14"/>
    <n v="112"/>
    <m/>
    <n v="142"/>
    <n v="5"/>
    <n v="20"/>
    <m/>
    <s v="TS"/>
    <m/>
    <n v="229.2"/>
    <n v="0.61954624781849921"/>
    <n v="12.6195462478185"/>
    <n v="37"/>
    <m/>
    <m/>
    <m/>
    <x v="2"/>
  </r>
  <r>
    <s v="Exp4"/>
    <x v="534"/>
    <n v="207"/>
    <x v="2"/>
    <x v="8"/>
    <x v="1"/>
    <x v="50"/>
    <s v="None_8h"/>
    <x v="0"/>
    <m/>
    <x v="2"/>
    <n v="1"/>
    <n v="12"/>
    <n v="14"/>
    <n v="110"/>
    <n v="230"/>
    <n v="140"/>
    <n v="4"/>
    <n v="21"/>
    <m/>
    <s v="TS"/>
    <m/>
    <n v="229.2"/>
    <n v="0.61082024432809778"/>
    <n v="12.610820244328098"/>
    <n v="37"/>
    <m/>
    <m/>
    <m/>
    <x v="2"/>
  </r>
  <r>
    <s v="Exp4"/>
    <x v="534"/>
    <n v="207"/>
    <x v="2"/>
    <x v="8"/>
    <x v="1"/>
    <x v="50"/>
    <s v="None_8h"/>
    <x v="0"/>
    <m/>
    <x v="3"/>
    <n v="2"/>
    <n v="14"/>
    <n v="16"/>
    <n v="136"/>
    <n v="187"/>
    <n v="44"/>
    <n v="3"/>
    <n v="22"/>
    <m/>
    <s v="TS"/>
    <n v="1"/>
    <n v="224.33333333333334"/>
    <n v="0.19613670133729569"/>
    <n v="14.196136701337295"/>
    <n v="39"/>
    <m/>
    <m/>
    <m/>
    <x v="2"/>
  </r>
  <r>
    <s v="Exp4"/>
    <x v="534"/>
    <n v="207"/>
    <x v="2"/>
    <x v="8"/>
    <x v="1"/>
    <x v="50"/>
    <s v="None_8h"/>
    <x v="0"/>
    <m/>
    <x v="4"/>
    <n v="2"/>
    <n v="14"/>
    <n v="16"/>
    <n v="130"/>
    <n v="244"/>
    <n v="166"/>
    <n v="3"/>
    <n v="23"/>
    <n v="11"/>
    <s v="TS"/>
    <n v="1"/>
    <n v="224.33333333333334"/>
    <n v="0.73997028231797912"/>
    <n v="14.739970282317978"/>
    <n v="40"/>
    <m/>
    <m/>
    <m/>
    <x v="2"/>
  </r>
  <r>
    <s v="Exp4"/>
    <x v="535"/>
    <n v="171"/>
    <x v="2"/>
    <x v="8"/>
    <x v="1"/>
    <x v="33"/>
    <s v="None_8h"/>
    <x v="0"/>
    <s v="Amarok 171"/>
    <x v="1"/>
    <m/>
    <n v="14"/>
    <m/>
    <n v="275"/>
    <m/>
    <m/>
    <m/>
    <n v="21"/>
    <m/>
    <m/>
    <n v="4"/>
    <n v="224.33333333333334"/>
    <n v="0"/>
    <n v="14"/>
    <n v="35"/>
    <m/>
    <m/>
    <m/>
    <x v="1"/>
  </r>
  <r>
    <s v="Exp4"/>
    <x v="535"/>
    <n v="171"/>
    <x v="2"/>
    <x v="8"/>
    <x v="1"/>
    <x v="33"/>
    <s v="None_8h"/>
    <x v="0"/>
    <m/>
    <x v="2"/>
    <m/>
    <n v="14"/>
    <m/>
    <n v="267"/>
    <m/>
    <m/>
    <m/>
    <n v="15"/>
    <m/>
    <m/>
    <n v="4"/>
    <n v="224.33333333333334"/>
    <n v="0"/>
    <n v="14"/>
    <n v="29"/>
    <m/>
    <m/>
    <m/>
    <x v="1"/>
  </r>
  <r>
    <s v="Exp4"/>
    <x v="535"/>
    <n v="171"/>
    <x v="2"/>
    <x v="8"/>
    <x v="1"/>
    <x v="33"/>
    <s v="None_8h"/>
    <x v="0"/>
    <m/>
    <x v="3"/>
    <m/>
    <n v="17"/>
    <m/>
    <n v="335"/>
    <m/>
    <m/>
    <m/>
    <m/>
    <m/>
    <m/>
    <n v="4"/>
    <n v="224.33333333333334"/>
    <n v="0"/>
    <n v="17"/>
    <s v=""/>
    <m/>
    <m/>
    <m/>
    <x v="1"/>
  </r>
  <r>
    <s v="Exp4"/>
    <x v="535"/>
    <n v="171"/>
    <x v="2"/>
    <x v="8"/>
    <x v="1"/>
    <x v="33"/>
    <s v="None_8h"/>
    <x v="0"/>
    <m/>
    <x v="4"/>
    <m/>
    <n v="15"/>
    <m/>
    <n v="255"/>
    <m/>
    <m/>
    <m/>
    <m/>
    <m/>
    <m/>
    <n v="3"/>
    <n v="224.33333333333334"/>
    <n v="0"/>
    <n v="15"/>
    <s v=""/>
    <m/>
    <m/>
    <m/>
    <x v="1"/>
  </r>
  <r>
    <s v="Exp4"/>
    <x v="536"/>
    <n v="205"/>
    <x v="2"/>
    <x v="8"/>
    <x v="1"/>
    <x v="33"/>
    <s v="None_8h"/>
    <x v="0"/>
    <s v="Amarok 205"/>
    <x v="1"/>
    <m/>
    <n v="16"/>
    <m/>
    <n v="380"/>
    <m/>
    <m/>
    <m/>
    <n v="21"/>
    <m/>
    <m/>
    <n v="4"/>
    <n v="224.33333333333334"/>
    <n v="0"/>
    <n v="16"/>
    <n v="37"/>
    <m/>
    <m/>
    <m/>
    <x v="1"/>
  </r>
  <r>
    <s v="Exp4"/>
    <x v="536"/>
    <n v="205"/>
    <x v="2"/>
    <x v="8"/>
    <x v="1"/>
    <x v="33"/>
    <s v="None_8h"/>
    <x v="0"/>
    <m/>
    <x v="2"/>
    <m/>
    <n v="17"/>
    <m/>
    <n v="324"/>
    <m/>
    <m/>
    <m/>
    <m/>
    <m/>
    <m/>
    <n v="5"/>
    <n v="224.33333333333334"/>
    <n v="0"/>
    <n v="17"/>
    <s v=""/>
    <m/>
    <m/>
    <m/>
    <x v="1"/>
  </r>
  <r>
    <s v="Exp4"/>
    <x v="536"/>
    <n v="205"/>
    <x v="2"/>
    <x v="8"/>
    <x v="1"/>
    <x v="33"/>
    <s v="None_8h"/>
    <x v="0"/>
    <m/>
    <x v="3"/>
    <m/>
    <n v="18"/>
    <m/>
    <n v="271"/>
    <m/>
    <m/>
    <m/>
    <m/>
    <m/>
    <m/>
    <n v="3"/>
    <n v="224.33333333333334"/>
    <n v="0"/>
    <n v="18"/>
    <s v=""/>
    <m/>
    <m/>
    <m/>
    <x v="1"/>
  </r>
  <r>
    <s v="Exp4"/>
    <x v="536"/>
    <n v="205"/>
    <x v="2"/>
    <x v="8"/>
    <x v="1"/>
    <x v="33"/>
    <s v="None_8h"/>
    <x v="0"/>
    <m/>
    <x v="4"/>
    <m/>
    <n v="16"/>
    <m/>
    <n v="198"/>
    <m/>
    <m/>
    <m/>
    <m/>
    <m/>
    <m/>
    <n v="3"/>
    <n v="224.33333333333334"/>
    <n v="0"/>
    <n v="16"/>
    <s v=""/>
    <m/>
    <m/>
    <m/>
    <x v="1"/>
  </r>
  <r>
    <s v="Exp4"/>
    <x v="537"/>
    <n v="216"/>
    <x v="2"/>
    <x v="8"/>
    <x v="1"/>
    <x v="33"/>
    <s v="None_8h"/>
    <x v="0"/>
    <s v="Amarok 216"/>
    <x v="1"/>
    <m/>
    <n v="16"/>
    <m/>
    <n v="270"/>
    <m/>
    <m/>
    <m/>
    <m/>
    <m/>
    <m/>
    <n v="4"/>
    <n v="224.33333333333334"/>
    <n v="0"/>
    <n v="16"/>
    <s v=""/>
    <m/>
    <m/>
    <m/>
    <x v="1"/>
  </r>
  <r>
    <s v="Exp4"/>
    <x v="537"/>
    <n v="216"/>
    <x v="2"/>
    <x v="8"/>
    <x v="1"/>
    <x v="33"/>
    <s v="None_8h"/>
    <x v="0"/>
    <m/>
    <x v="2"/>
    <m/>
    <n v="16"/>
    <m/>
    <n v="300"/>
    <m/>
    <m/>
    <m/>
    <m/>
    <m/>
    <m/>
    <n v="4"/>
    <n v="224.33333333333334"/>
    <n v="0"/>
    <n v="16"/>
    <s v=""/>
    <m/>
    <m/>
    <m/>
    <x v="1"/>
  </r>
  <r>
    <s v="Exp4"/>
    <x v="537"/>
    <n v="216"/>
    <x v="2"/>
    <x v="8"/>
    <x v="1"/>
    <x v="33"/>
    <s v="None_8h"/>
    <x v="0"/>
    <m/>
    <x v="3"/>
    <m/>
    <n v="13"/>
    <m/>
    <n v="353"/>
    <m/>
    <m/>
    <m/>
    <n v="18"/>
    <m/>
    <m/>
    <n v="4"/>
    <n v="224.33333333333334"/>
    <n v="0"/>
    <n v="13"/>
    <n v="31"/>
    <m/>
    <m/>
    <m/>
    <x v="1"/>
  </r>
  <r>
    <s v="Exp4"/>
    <x v="537"/>
    <n v="216"/>
    <x v="2"/>
    <x v="8"/>
    <x v="1"/>
    <x v="33"/>
    <s v="None_8h"/>
    <x v="0"/>
    <m/>
    <x v="4"/>
    <m/>
    <n v="14"/>
    <m/>
    <n v="262"/>
    <m/>
    <m/>
    <m/>
    <m/>
    <m/>
    <m/>
    <n v="3"/>
    <n v="224.33333333333334"/>
    <n v="0"/>
    <n v="14"/>
    <s v=""/>
    <m/>
    <m/>
    <m/>
    <x v="1"/>
  </r>
  <r>
    <s v="Exp4"/>
    <x v="538"/>
    <n v="155"/>
    <x v="2"/>
    <x v="8"/>
    <x v="1"/>
    <x v="35"/>
    <s v="None_8h"/>
    <x v="0"/>
    <s v="Amarok 155"/>
    <x v="1"/>
    <m/>
    <n v="18"/>
    <m/>
    <n v="320"/>
    <m/>
    <m/>
    <m/>
    <m/>
    <m/>
    <m/>
    <n v="3"/>
    <n v="224.33333333333334"/>
    <n v="0"/>
    <n v="18"/>
    <s v=""/>
    <m/>
    <m/>
    <m/>
    <x v="1"/>
  </r>
  <r>
    <s v="Exp4"/>
    <x v="538"/>
    <n v="155"/>
    <x v="2"/>
    <x v="8"/>
    <x v="1"/>
    <x v="35"/>
    <s v="None_8h"/>
    <x v="0"/>
    <m/>
    <x v="2"/>
    <m/>
    <n v="16"/>
    <m/>
    <n v="295"/>
    <m/>
    <m/>
    <m/>
    <n v="22"/>
    <m/>
    <m/>
    <n v="3"/>
    <n v="224.33333333333334"/>
    <n v="0"/>
    <n v="16"/>
    <n v="38"/>
    <m/>
    <m/>
    <m/>
    <x v="1"/>
  </r>
  <r>
    <s v="Exp4"/>
    <x v="538"/>
    <n v="155"/>
    <x v="2"/>
    <x v="8"/>
    <x v="1"/>
    <x v="35"/>
    <s v="None_8h"/>
    <x v="0"/>
    <m/>
    <x v="3"/>
    <m/>
    <n v="16"/>
    <m/>
    <n v="350"/>
    <m/>
    <m/>
    <m/>
    <m/>
    <m/>
    <m/>
    <n v="3"/>
    <n v="224.33333333333334"/>
    <n v="0"/>
    <n v="16"/>
    <s v=""/>
    <m/>
    <m/>
    <m/>
    <x v="1"/>
  </r>
  <r>
    <s v="Exp4"/>
    <x v="538"/>
    <n v="155"/>
    <x v="2"/>
    <x v="8"/>
    <x v="1"/>
    <x v="35"/>
    <s v="None_8h"/>
    <x v="0"/>
    <m/>
    <x v="4"/>
    <m/>
    <n v="15"/>
    <m/>
    <n v="253"/>
    <m/>
    <m/>
    <m/>
    <m/>
    <m/>
    <m/>
    <n v="3"/>
    <n v="224.33333333333334"/>
    <n v="0"/>
    <n v="15"/>
    <s v=""/>
    <m/>
    <m/>
    <m/>
    <x v="1"/>
  </r>
  <r>
    <s v="Exp4"/>
    <x v="539"/>
    <n v="162"/>
    <x v="2"/>
    <x v="8"/>
    <x v="1"/>
    <x v="35"/>
    <s v="None_8h"/>
    <x v="0"/>
    <s v="Amarok 162"/>
    <x v="1"/>
    <m/>
    <n v="17"/>
    <m/>
    <n v="255"/>
    <m/>
    <m/>
    <m/>
    <m/>
    <m/>
    <m/>
    <n v="3"/>
    <n v="224.33333333333334"/>
    <n v="0"/>
    <n v="17"/>
    <s v=""/>
    <m/>
    <m/>
    <m/>
    <x v="1"/>
  </r>
  <r>
    <s v="Exp4"/>
    <x v="539"/>
    <n v="162"/>
    <x v="2"/>
    <x v="8"/>
    <x v="1"/>
    <x v="35"/>
    <s v="None_8h"/>
    <x v="0"/>
    <m/>
    <x v="2"/>
    <m/>
    <n v="18"/>
    <m/>
    <n v="310"/>
    <m/>
    <m/>
    <m/>
    <m/>
    <m/>
    <m/>
    <n v="3"/>
    <n v="224.33333333333334"/>
    <n v="0"/>
    <n v="18"/>
    <s v=""/>
    <m/>
    <m/>
    <m/>
    <x v="1"/>
  </r>
  <r>
    <s v="Exp4"/>
    <x v="539"/>
    <n v="162"/>
    <x v="2"/>
    <x v="8"/>
    <x v="1"/>
    <x v="35"/>
    <s v="None_8h"/>
    <x v="0"/>
    <m/>
    <x v="3"/>
    <m/>
    <n v="17"/>
    <m/>
    <n v="295"/>
    <m/>
    <m/>
    <m/>
    <m/>
    <m/>
    <m/>
    <n v="3"/>
    <n v="224.33333333333334"/>
    <n v="0"/>
    <n v="17"/>
    <s v=""/>
    <m/>
    <m/>
    <m/>
    <x v="1"/>
  </r>
  <r>
    <s v="Exp4"/>
    <x v="539"/>
    <n v="162"/>
    <x v="2"/>
    <x v="8"/>
    <x v="1"/>
    <x v="35"/>
    <s v="None_8h"/>
    <x v="0"/>
    <m/>
    <x v="4"/>
    <m/>
    <n v="17"/>
    <m/>
    <n v="230"/>
    <m/>
    <m/>
    <m/>
    <m/>
    <m/>
    <m/>
    <n v="3"/>
    <n v="224.33333333333334"/>
    <n v="0"/>
    <n v="17"/>
    <s v=""/>
    <m/>
    <m/>
    <m/>
    <x v="1"/>
  </r>
  <r>
    <s v="Exp4"/>
    <x v="540"/>
    <n v="175"/>
    <x v="2"/>
    <x v="8"/>
    <x v="1"/>
    <x v="35"/>
    <s v="None_8h"/>
    <x v="0"/>
    <s v="Amarok 175"/>
    <x v="1"/>
    <m/>
    <n v="16"/>
    <m/>
    <n v="227"/>
    <m/>
    <m/>
    <m/>
    <m/>
    <m/>
    <m/>
    <n v="3"/>
    <n v="224.33333333333334"/>
    <n v="0"/>
    <n v="16"/>
    <s v=""/>
    <m/>
    <m/>
    <m/>
    <x v="1"/>
  </r>
  <r>
    <s v="Exp4"/>
    <x v="540"/>
    <n v="175"/>
    <x v="2"/>
    <x v="8"/>
    <x v="1"/>
    <x v="35"/>
    <s v="None_8h"/>
    <x v="0"/>
    <m/>
    <x v="2"/>
    <m/>
    <n v="16"/>
    <m/>
    <n v="210"/>
    <m/>
    <m/>
    <m/>
    <m/>
    <m/>
    <m/>
    <n v="3"/>
    <n v="224.33333333333334"/>
    <n v="0"/>
    <n v="16"/>
    <s v=""/>
    <m/>
    <m/>
    <m/>
    <x v="1"/>
  </r>
  <r>
    <s v="Exp4"/>
    <x v="540"/>
    <n v="175"/>
    <x v="2"/>
    <x v="8"/>
    <x v="1"/>
    <x v="35"/>
    <s v="None_8h"/>
    <x v="0"/>
    <m/>
    <x v="3"/>
    <m/>
    <n v="16"/>
    <m/>
    <n v="290"/>
    <m/>
    <m/>
    <m/>
    <m/>
    <m/>
    <m/>
    <n v="3"/>
    <n v="224.33333333333334"/>
    <n v="0"/>
    <n v="16"/>
    <s v=""/>
    <m/>
    <m/>
    <m/>
    <x v="1"/>
  </r>
  <r>
    <s v="Exp4"/>
    <x v="540"/>
    <n v="175"/>
    <x v="2"/>
    <x v="8"/>
    <x v="1"/>
    <x v="35"/>
    <s v="None_8h"/>
    <x v="0"/>
    <m/>
    <x v="4"/>
    <m/>
    <n v="14"/>
    <m/>
    <n v="240"/>
    <m/>
    <m/>
    <m/>
    <m/>
    <m/>
    <m/>
    <n v="3"/>
    <n v="224.33333333333334"/>
    <n v="0"/>
    <n v="14"/>
    <s v=""/>
    <m/>
    <m/>
    <m/>
    <x v="1"/>
  </r>
  <r>
    <s v="Exp4"/>
    <x v="541"/>
    <n v="189"/>
    <x v="2"/>
    <x v="8"/>
    <x v="1"/>
    <x v="35"/>
    <s v="None_8h"/>
    <x v="0"/>
    <s v="Amarok 189"/>
    <x v="1"/>
    <m/>
    <n v="18"/>
    <m/>
    <n v="190"/>
    <m/>
    <m/>
    <m/>
    <m/>
    <m/>
    <m/>
    <n v="3"/>
    <n v="224.33333333333334"/>
    <n v="0"/>
    <n v="18"/>
    <s v=""/>
    <m/>
    <m/>
    <m/>
    <x v="1"/>
  </r>
  <r>
    <s v="Exp4"/>
    <x v="541"/>
    <n v="189"/>
    <x v="2"/>
    <x v="8"/>
    <x v="1"/>
    <x v="35"/>
    <s v="None_8h"/>
    <x v="0"/>
    <m/>
    <x v="2"/>
    <m/>
    <n v="18"/>
    <m/>
    <n v="245"/>
    <m/>
    <m/>
    <m/>
    <m/>
    <m/>
    <m/>
    <n v="4"/>
    <n v="224.33333333333334"/>
    <n v="0"/>
    <n v="18"/>
    <s v=""/>
    <m/>
    <m/>
    <m/>
    <x v="1"/>
  </r>
  <r>
    <s v="Exp4"/>
    <x v="541"/>
    <n v="189"/>
    <x v="2"/>
    <x v="8"/>
    <x v="1"/>
    <x v="35"/>
    <s v="None_8h"/>
    <x v="0"/>
    <m/>
    <x v="3"/>
    <m/>
    <n v="18"/>
    <m/>
    <n v="255"/>
    <m/>
    <m/>
    <m/>
    <m/>
    <m/>
    <m/>
    <n v="2"/>
    <n v="224.33333333333334"/>
    <n v="0"/>
    <n v="18"/>
    <s v=""/>
    <m/>
    <m/>
    <m/>
    <x v="1"/>
  </r>
  <r>
    <s v="Exp4"/>
    <x v="541"/>
    <n v="189"/>
    <x v="2"/>
    <x v="8"/>
    <x v="1"/>
    <x v="35"/>
    <s v="None_8h"/>
    <x v="0"/>
    <m/>
    <x v="4"/>
    <m/>
    <n v="17"/>
    <m/>
    <n v="285"/>
    <m/>
    <m/>
    <m/>
    <m/>
    <m/>
    <m/>
    <n v="3"/>
    <n v="224.33333333333334"/>
    <n v="0"/>
    <n v="17"/>
    <s v=""/>
    <m/>
    <m/>
    <m/>
    <x v="1"/>
  </r>
  <r>
    <s v="Exp4"/>
    <x v="542"/>
    <n v="190"/>
    <x v="2"/>
    <x v="8"/>
    <x v="1"/>
    <x v="35"/>
    <s v="None_8h"/>
    <x v="0"/>
    <s v="Amarok 190"/>
    <x v="1"/>
    <m/>
    <n v="17"/>
    <m/>
    <n v="250"/>
    <m/>
    <m/>
    <m/>
    <m/>
    <m/>
    <m/>
    <n v="3"/>
    <n v="224.33333333333334"/>
    <n v="0"/>
    <n v="17"/>
    <s v=""/>
    <m/>
    <m/>
    <m/>
    <x v="1"/>
  </r>
  <r>
    <s v="Exp4"/>
    <x v="542"/>
    <n v="190"/>
    <x v="2"/>
    <x v="8"/>
    <x v="1"/>
    <x v="35"/>
    <s v="None_8h"/>
    <x v="0"/>
    <m/>
    <x v="2"/>
    <m/>
    <n v="16"/>
    <m/>
    <n v="270"/>
    <m/>
    <m/>
    <m/>
    <m/>
    <m/>
    <m/>
    <n v="3"/>
    <n v="224.33333333333334"/>
    <n v="0"/>
    <n v="16"/>
    <s v=""/>
    <m/>
    <m/>
    <m/>
    <x v="1"/>
  </r>
  <r>
    <s v="Exp4"/>
    <x v="542"/>
    <n v="190"/>
    <x v="2"/>
    <x v="8"/>
    <x v="1"/>
    <x v="35"/>
    <s v="None_8h"/>
    <x v="0"/>
    <m/>
    <x v="3"/>
    <m/>
    <n v="17"/>
    <m/>
    <n v="325"/>
    <m/>
    <m/>
    <m/>
    <m/>
    <m/>
    <m/>
    <n v="3"/>
    <n v="224.33333333333334"/>
    <n v="0"/>
    <n v="17"/>
    <s v=""/>
    <m/>
    <m/>
    <m/>
    <x v="1"/>
  </r>
  <r>
    <s v="Exp4"/>
    <x v="542"/>
    <n v="190"/>
    <x v="2"/>
    <x v="8"/>
    <x v="1"/>
    <x v="35"/>
    <s v="None_8h"/>
    <x v="0"/>
    <m/>
    <x v="4"/>
    <m/>
    <n v="18"/>
    <m/>
    <n v="210"/>
    <m/>
    <m/>
    <m/>
    <m/>
    <m/>
    <m/>
    <n v="3"/>
    <n v="224.33333333333334"/>
    <n v="0"/>
    <n v="18"/>
    <s v=""/>
    <m/>
    <m/>
    <m/>
    <x v="1"/>
  </r>
  <r>
    <s v="Exp4"/>
    <x v="543"/>
    <n v="201"/>
    <x v="2"/>
    <x v="8"/>
    <x v="1"/>
    <x v="35"/>
    <s v="None_8h"/>
    <x v="0"/>
    <s v="Amarok 201"/>
    <x v="1"/>
    <m/>
    <n v="16"/>
    <m/>
    <n v="277"/>
    <m/>
    <m/>
    <m/>
    <m/>
    <m/>
    <m/>
    <n v="3"/>
    <n v="224.33333333333334"/>
    <n v="0"/>
    <n v="16"/>
    <s v=""/>
    <m/>
    <m/>
    <m/>
    <x v="1"/>
  </r>
  <r>
    <s v="Exp4"/>
    <x v="543"/>
    <n v="201"/>
    <x v="2"/>
    <x v="8"/>
    <x v="1"/>
    <x v="35"/>
    <s v="None_8h"/>
    <x v="0"/>
    <m/>
    <x v="2"/>
    <m/>
    <n v="15"/>
    <m/>
    <n v="263"/>
    <m/>
    <m/>
    <m/>
    <m/>
    <m/>
    <m/>
    <n v="3"/>
    <n v="224.33333333333334"/>
    <n v="0"/>
    <n v="15"/>
    <s v=""/>
    <m/>
    <m/>
    <m/>
    <x v="1"/>
  </r>
  <r>
    <s v="Exp4"/>
    <x v="543"/>
    <n v="201"/>
    <x v="2"/>
    <x v="8"/>
    <x v="1"/>
    <x v="35"/>
    <s v="None_8h"/>
    <x v="0"/>
    <m/>
    <x v="3"/>
    <m/>
    <n v="18"/>
    <m/>
    <n v="270"/>
    <m/>
    <m/>
    <m/>
    <m/>
    <m/>
    <m/>
    <n v="3"/>
    <n v="224.33333333333334"/>
    <n v="0"/>
    <n v="18"/>
    <s v=""/>
    <m/>
    <m/>
    <m/>
    <x v="1"/>
  </r>
  <r>
    <s v="Exp4"/>
    <x v="544"/>
    <n v="213"/>
    <x v="2"/>
    <x v="8"/>
    <x v="1"/>
    <x v="35"/>
    <s v="None_8h"/>
    <x v="0"/>
    <s v="Amarok 213"/>
    <x v="1"/>
    <m/>
    <n v="17"/>
    <m/>
    <n v="220"/>
    <m/>
    <m/>
    <m/>
    <m/>
    <m/>
    <m/>
    <n v="3"/>
    <n v="224.33333333333334"/>
    <n v="0"/>
    <n v="17"/>
    <s v=""/>
    <m/>
    <m/>
    <m/>
    <x v="1"/>
  </r>
  <r>
    <s v="Exp4"/>
    <x v="544"/>
    <n v="213"/>
    <x v="2"/>
    <x v="8"/>
    <x v="1"/>
    <x v="35"/>
    <s v="None_8h"/>
    <x v="0"/>
    <m/>
    <x v="2"/>
    <m/>
    <n v="17"/>
    <m/>
    <n v="355"/>
    <m/>
    <m/>
    <m/>
    <n v="21"/>
    <m/>
    <m/>
    <n v="4"/>
    <n v="224.33333333333334"/>
    <n v="0"/>
    <n v="17"/>
    <n v="38"/>
    <m/>
    <m/>
    <m/>
    <x v="1"/>
  </r>
  <r>
    <s v="Exp4"/>
    <x v="544"/>
    <n v="213"/>
    <x v="2"/>
    <x v="8"/>
    <x v="1"/>
    <x v="35"/>
    <s v="None_8h"/>
    <x v="0"/>
    <m/>
    <x v="3"/>
    <m/>
    <n v="17"/>
    <m/>
    <n v="325"/>
    <m/>
    <m/>
    <m/>
    <m/>
    <m/>
    <m/>
    <n v="4"/>
    <n v="224.33333333333334"/>
    <n v="0"/>
    <n v="17"/>
    <s v=""/>
    <m/>
    <m/>
    <m/>
    <x v="1"/>
  </r>
  <r>
    <s v="Exp4"/>
    <x v="544"/>
    <n v="213"/>
    <x v="2"/>
    <x v="8"/>
    <x v="1"/>
    <x v="35"/>
    <s v="None_8h"/>
    <x v="0"/>
    <m/>
    <x v="4"/>
    <m/>
    <n v="17"/>
    <m/>
    <n v="220"/>
    <m/>
    <m/>
    <m/>
    <m/>
    <m/>
    <m/>
    <n v="3"/>
    <n v="224.33333333333334"/>
    <n v="0"/>
    <n v="17"/>
    <s v=""/>
    <m/>
    <m/>
    <m/>
    <x v="1"/>
  </r>
  <r>
    <s v="Exp4"/>
    <x v="545"/>
    <n v="49"/>
    <x v="2"/>
    <x v="8"/>
    <x v="10"/>
    <x v="39"/>
    <s v="None_8h"/>
    <x v="0"/>
    <n v="49"/>
    <x v="1"/>
    <n v="1"/>
    <n v="2"/>
    <n v="3"/>
    <n v="40"/>
    <m/>
    <n v="172"/>
    <n v="4"/>
    <n v="4"/>
    <m/>
    <s v="V"/>
    <m/>
    <n v="208.77777777777777"/>
    <n v="0.82384246939861627"/>
    <n v="2.8238424693986164"/>
    <n v="10"/>
    <m/>
    <m/>
    <m/>
    <x v="2"/>
  </r>
  <r>
    <s v="Exp4"/>
    <x v="545"/>
    <n v="49"/>
    <x v="2"/>
    <x v="8"/>
    <x v="10"/>
    <x v="39"/>
    <s v="None_8h"/>
    <x v="0"/>
    <m/>
    <x v="2"/>
    <n v="1"/>
    <n v="2"/>
    <n v="3"/>
    <n v="42"/>
    <n v="180"/>
    <n v="154"/>
    <n v="4"/>
    <n v="4"/>
    <m/>
    <s v="V"/>
    <m/>
    <n v="208.77777777777777"/>
    <n v="0.73762639701969135"/>
    <n v="2.7376263970196915"/>
    <n v="10"/>
    <m/>
    <m/>
    <m/>
    <x v="2"/>
  </r>
  <r>
    <s v="Exp4"/>
    <x v="545"/>
    <n v="49"/>
    <x v="2"/>
    <x v="8"/>
    <x v="10"/>
    <x v="39"/>
    <s v="None_8h"/>
    <x v="0"/>
    <m/>
    <x v="3"/>
    <n v="1"/>
    <n v="2"/>
    <n v="3"/>
    <n v="42"/>
    <n v="170"/>
    <n v="160"/>
    <n v="4"/>
    <n v="4"/>
    <m/>
    <s v="V"/>
    <m/>
    <n v="208.77777777777777"/>
    <n v="0.76636508781266632"/>
    <n v="2.7663650878126664"/>
    <n v="10"/>
    <m/>
    <m/>
    <m/>
    <x v="2"/>
  </r>
  <r>
    <s v="Exp4"/>
    <x v="545"/>
    <n v="49"/>
    <x v="2"/>
    <x v="8"/>
    <x v="10"/>
    <x v="39"/>
    <s v="None_8h"/>
    <x v="0"/>
    <m/>
    <x v="4"/>
    <n v="1"/>
    <n v="2"/>
    <n v="3"/>
    <n v="36"/>
    <n v="164"/>
    <n v="149"/>
    <n v="4"/>
    <n v="3"/>
    <m/>
    <s v="V"/>
    <m/>
    <n v="208.77777777777777"/>
    <n v="0.71367748802554554"/>
    <n v="2.7136774880255454"/>
    <n v="9"/>
    <m/>
    <m/>
    <m/>
    <x v="2"/>
  </r>
  <r>
    <s v="Exp4"/>
    <x v="546"/>
    <n v="59"/>
    <x v="2"/>
    <x v="8"/>
    <x v="10"/>
    <x v="39"/>
    <s v="None_8h"/>
    <x v="0"/>
    <n v="59"/>
    <x v="1"/>
    <n v="1"/>
    <n v="2"/>
    <n v="3"/>
    <n v="42"/>
    <m/>
    <n v="170"/>
    <n v="4"/>
    <n v="4"/>
    <m/>
    <s v="V"/>
    <m/>
    <n v="208.77777777777777"/>
    <n v="0.81426290580095795"/>
    <n v="2.8142629058009581"/>
    <n v="10"/>
    <m/>
    <m/>
    <m/>
    <x v="2"/>
  </r>
  <r>
    <s v="Exp4"/>
    <x v="546"/>
    <n v="59"/>
    <x v="2"/>
    <x v="8"/>
    <x v="10"/>
    <x v="39"/>
    <s v="None_8h"/>
    <x v="0"/>
    <m/>
    <x v="2"/>
    <n v="1"/>
    <n v="2"/>
    <n v="3"/>
    <n v="43"/>
    <n v="176"/>
    <n v="180"/>
    <n v="4"/>
    <n v="4"/>
    <m/>
    <s v="V"/>
    <m/>
    <n v="208.77777777777777"/>
    <n v="0.86216072378924957"/>
    <n v="2.8621607237892497"/>
    <n v="10"/>
    <m/>
    <m/>
    <m/>
    <x v="2"/>
  </r>
  <r>
    <s v="Exp4"/>
    <x v="546"/>
    <n v="59"/>
    <x v="2"/>
    <x v="8"/>
    <x v="10"/>
    <x v="39"/>
    <s v="None_8h"/>
    <x v="0"/>
    <m/>
    <x v="3"/>
    <n v="1"/>
    <n v="2"/>
    <n v="3"/>
    <n v="45"/>
    <n v="180"/>
    <n v="168"/>
    <n v="3"/>
    <n v="5"/>
    <m/>
    <s v="V"/>
    <m/>
    <n v="208.77777777777777"/>
    <n v="0.80468334220329962"/>
    <n v="2.8046833422032997"/>
    <n v="10"/>
    <m/>
    <m/>
    <m/>
    <x v="2"/>
  </r>
  <r>
    <s v="Exp4"/>
    <x v="546"/>
    <n v="59"/>
    <x v="2"/>
    <x v="8"/>
    <x v="10"/>
    <x v="39"/>
    <s v="None_8h"/>
    <x v="0"/>
    <m/>
    <x v="4"/>
    <n v="1"/>
    <n v="2"/>
    <n v="3"/>
    <n v="45"/>
    <n v="197"/>
    <n v="187"/>
    <n v="4"/>
    <n v="4"/>
    <m/>
    <s v="V"/>
    <m/>
    <n v="208.77777777777777"/>
    <n v="0.89568919638105382"/>
    <n v="2.8956891963810536"/>
    <n v="10"/>
    <m/>
    <m/>
    <m/>
    <x v="2"/>
  </r>
  <r>
    <s v="Exp4"/>
    <x v="547"/>
    <n v="65"/>
    <x v="2"/>
    <x v="8"/>
    <x v="10"/>
    <x v="39"/>
    <s v="None_8h"/>
    <x v="0"/>
    <n v="65"/>
    <x v="1"/>
    <n v="1"/>
    <n v="2"/>
    <n v="3"/>
    <n v="40"/>
    <m/>
    <n v="137"/>
    <n v="4"/>
    <n v="4"/>
    <m/>
    <s v="V"/>
    <m/>
    <n v="208.77777777777777"/>
    <n v="0.65620010643959559"/>
    <n v="2.6562001064395955"/>
    <n v="10"/>
    <m/>
    <m/>
    <m/>
    <x v="2"/>
  </r>
  <r>
    <s v="Exp4"/>
    <x v="547"/>
    <n v="65"/>
    <x v="2"/>
    <x v="8"/>
    <x v="10"/>
    <x v="39"/>
    <s v="None_8h"/>
    <x v="0"/>
    <m/>
    <x v="2"/>
    <n v="1"/>
    <n v="2"/>
    <n v="3"/>
    <n v="40"/>
    <n v="177"/>
    <n v="146"/>
    <n v="4"/>
    <n v="3"/>
    <m/>
    <s v="V"/>
    <m/>
    <n v="208.77777777777777"/>
    <n v="0.69930814262905805"/>
    <n v="2.6993081426290582"/>
    <n v="9"/>
    <m/>
    <m/>
    <m/>
    <x v="2"/>
  </r>
  <r>
    <s v="Exp4"/>
    <x v="547"/>
    <n v="65"/>
    <x v="2"/>
    <x v="8"/>
    <x v="10"/>
    <x v="39"/>
    <s v="None_8h"/>
    <x v="0"/>
    <m/>
    <x v="3"/>
    <n v="1"/>
    <n v="2"/>
    <n v="3"/>
    <n v="45"/>
    <n v="183"/>
    <n v="172"/>
    <n v="4"/>
    <n v="3"/>
    <m/>
    <s v="V"/>
    <m/>
    <n v="208.77777777777777"/>
    <n v="0.82384246939861627"/>
    <n v="2.8238424693986164"/>
    <n v="9"/>
    <m/>
    <m/>
    <m/>
    <x v="2"/>
  </r>
  <r>
    <s v="Exp4"/>
    <x v="547"/>
    <n v="65"/>
    <x v="2"/>
    <x v="8"/>
    <x v="10"/>
    <x v="39"/>
    <s v="None_8h"/>
    <x v="0"/>
    <m/>
    <x v="4"/>
    <n v="1"/>
    <n v="2"/>
    <n v="3"/>
    <n v="45"/>
    <n v="197"/>
    <n v="164"/>
    <n v="4"/>
    <n v="4"/>
    <m/>
    <s v="V"/>
    <m/>
    <n v="208.77777777777777"/>
    <n v="0.78552421500798297"/>
    <n v="2.7855242150079831"/>
    <n v="10"/>
    <m/>
    <m/>
    <m/>
    <x v="2"/>
  </r>
  <r>
    <s v="Exp4"/>
    <x v="548"/>
    <n v="72"/>
    <x v="2"/>
    <x v="8"/>
    <x v="10"/>
    <x v="40"/>
    <s v="None_8h"/>
    <x v="0"/>
    <n v="72"/>
    <x v="1"/>
    <n v="1"/>
    <n v="3"/>
    <n v="4"/>
    <n v="55"/>
    <m/>
    <n v="140"/>
    <n v="4"/>
    <n v="6"/>
    <m/>
    <m/>
    <m/>
    <n v="241.30769230769232"/>
    <n v="0.58017213898629261"/>
    <n v="3.5801721389862928"/>
    <n v="13"/>
    <m/>
    <m/>
    <m/>
    <x v="2"/>
  </r>
  <r>
    <s v="Exp4"/>
    <x v="548"/>
    <n v="72"/>
    <x v="2"/>
    <x v="8"/>
    <x v="10"/>
    <x v="40"/>
    <s v="None_8h"/>
    <x v="0"/>
    <m/>
    <x v="2"/>
    <n v="1"/>
    <n v="3"/>
    <n v="4"/>
    <n v="45"/>
    <n v="198"/>
    <n v="144"/>
    <n v="4"/>
    <n v="6"/>
    <m/>
    <m/>
    <m/>
    <n v="241.30769230769232"/>
    <n v="0.59674848581447237"/>
    <n v="3.5967484858144725"/>
    <n v="13"/>
    <m/>
    <m/>
    <m/>
    <x v="2"/>
  </r>
  <r>
    <s v="Exp4"/>
    <x v="548"/>
    <n v="72"/>
    <x v="2"/>
    <x v="8"/>
    <x v="10"/>
    <x v="40"/>
    <s v="None_8h"/>
    <x v="0"/>
    <m/>
    <x v="3"/>
    <n v="1"/>
    <n v="3"/>
    <n v="4"/>
    <n v="44"/>
    <n v="183"/>
    <n v="118"/>
    <n v="4"/>
    <n v="5"/>
    <m/>
    <m/>
    <m/>
    <n v="241.30769230769232"/>
    <n v="0.48900223143130378"/>
    <n v="3.4890022314313036"/>
    <n v="12"/>
    <m/>
    <m/>
    <m/>
    <x v="2"/>
  </r>
  <r>
    <s v="Exp4"/>
    <x v="548"/>
    <n v="72"/>
    <x v="2"/>
    <x v="8"/>
    <x v="10"/>
    <x v="40"/>
    <s v="None_8h"/>
    <x v="0"/>
    <m/>
    <x v="4"/>
    <n v="1"/>
    <n v="3"/>
    <n v="4"/>
    <n v="47"/>
    <n v="219"/>
    <n v="134"/>
    <n v="4"/>
    <n v="6"/>
    <m/>
    <m/>
    <m/>
    <n v="241.30769230769232"/>
    <n v="0.5553076187440229"/>
    <n v="3.5553076187440231"/>
    <n v="13"/>
    <m/>
    <m/>
    <m/>
    <x v="2"/>
  </r>
  <r>
    <s v="Exp4"/>
    <x v="549"/>
    <n v="77"/>
    <x v="2"/>
    <x v="8"/>
    <x v="10"/>
    <x v="40"/>
    <s v="None_8h"/>
    <x v="0"/>
    <n v="77"/>
    <x v="1"/>
    <n v="1"/>
    <n v="3"/>
    <n v="4"/>
    <n v="45"/>
    <m/>
    <n v="117"/>
    <n v="4"/>
    <n v="5"/>
    <m/>
    <m/>
    <m/>
    <n v="241.30769230769232"/>
    <n v="0.48485814472425881"/>
    <n v="3.4848581447242588"/>
    <n v="12"/>
    <m/>
    <m/>
    <m/>
    <x v="2"/>
  </r>
  <r>
    <s v="Exp4"/>
    <x v="549"/>
    <n v="77"/>
    <x v="2"/>
    <x v="8"/>
    <x v="10"/>
    <x v="40"/>
    <s v="None_8h"/>
    <x v="0"/>
    <m/>
    <x v="2"/>
    <n v="1"/>
    <n v="3"/>
    <n v="4"/>
    <n v="48"/>
    <n v="212"/>
    <n v="145"/>
    <n v="4"/>
    <n v="6"/>
    <m/>
    <m/>
    <m/>
    <n v="241.30769230769232"/>
    <n v="0.60089257252151729"/>
    <n v="3.6008925725215173"/>
    <n v="13"/>
    <m/>
    <m/>
    <m/>
    <x v="2"/>
  </r>
  <r>
    <s v="Exp4"/>
    <x v="549"/>
    <n v="77"/>
    <x v="2"/>
    <x v="8"/>
    <x v="10"/>
    <x v="40"/>
    <s v="None_8h"/>
    <x v="0"/>
    <m/>
    <x v="3"/>
    <n v="1"/>
    <n v="3"/>
    <n v="4"/>
    <n v="45"/>
    <n v="204"/>
    <n v="190"/>
    <n v="4"/>
    <n v="5"/>
    <m/>
    <m/>
    <m/>
    <n v="241.30769230769232"/>
    <n v="0.78737647433853997"/>
    <n v="3.7873764743385401"/>
    <n v="12"/>
    <m/>
    <m/>
    <m/>
    <x v="2"/>
  </r>
  <r>
    <s v="Exp4"/>
    <x v="549"/>
    <n v="77"/>
    <x v="2"/>
    <x v="8"/>
    <x v="10"/>
    <x v="40"/>
    <s v="None_8h"/>
    <x v="0"/>
    <m/>
    <x v="4"/>
    <n v="2"/>
    <n v="4"/>
    <n v="5"/>
    <n v="55"/>
    <n v="232"/>
    <n v="84"/>
    <n v="4"/>
    <n v="7"/>
    <m/>
    <m/>
    <m/>
    <n v="229.42857142857142"/>
    <n v="0.36612702366127026"/>
    <n v="4.3661270236612699"/>
    <n v="15"/>
    <m/>
    <m/>
    <m/>
    <x v="2"/>
  </r>
  <r>
    <s v="Exp4"/>
    <x v="550"/>
    <n v="94"/>
    <x v="2"/>
    <x v="8"/>
    <x v="10"/>
    <x v="40"/>
    <s v="None_8h"/>
    <x v="0"/>
    <n v="94"/>
    <x v="1"/>
    <n v="1"/>
    <n v="3"/>
    <n v="4"/>
    <n v="45"/>
    <m/>
    <n v="135"/>
    <n v="4"/>
    <n v="6"/>
    <m/>
    <m/>
    <m/>
    <n v="241.30769230769232"/>
    <n v="0.55945170545106782"/>
    <n v="3.5594517054510679"/>
    <n v="13"/>
    <m/>
    <m/>
    <m/>
    <x v="2"/>
  </r>
  <r>
    <s v="Exp4"/>
    <x v="550"/>
    <n v="94"/>
    <x v="2"/>
    <x v="8"/>
    <x v="10"/>
    <x v="40"/>
    <s v="None_8h"/>
    <x v="0"/>
    <m/>
    <x v="2"/>
    <n v="1"/>
    <n v="3"/>
    <n v="4"/>
    <n v="43"/>
    <n v="205"/>
    <n v="142"/>
    <n v="4"/>
    <n v="6"/>
    <m/>
    <m/>
    <m/>
    <n v="241.30769230769232"/>
    <n v="0.58846031240038255"/>
    <n v="3.5884603124003824"/>
    <n v="13"/>
    <m/>
    <m/>
    <m/>
    <x v="2"/>
  </r>
  <r>
    <s v="Exp4"/>
    <x v="550"/>
    <n v="94"/>
    <x v="2"/>
    <x v="8"/>
    <x v="10"/>
    <x v="40"/>
    <s v="None_8h"/>
    <x v="0"/>
    <m/>
    <x v="3"/>
    <n v="2"/>
    <n v="3"/>
    <n v="4"/>
    <n v="51"/>
    <n v="230"/>
    <n v="200"/>
    <n v="4"/>
    <n v="6"/>
    <m/>
    <m/>
    <m/>
    <n v="241.30769230769232"/>
    <n v="0.82881734140898944"/>
    <n v="3.8288173414089894"/>
    <n v="13"/>
    <m/>
    <m/>
    <m/>
    <x v="2"/>
  </r>
  <r>
    <s v="Exp4"/>
    <x v="550"/>
    <n v="94"/>
    <x v="2"/>
    <x v="8"/>
    <x v="10"/>
    <x v="40"/>
    <s v="None_8h"/>
    <x v="0"/>
    <m/>
    <x v="4"/>
    <n v="2"/>
    <n v="3"/>
    <n v="4"/>
    <n v="50"/>
    <n v="208"/>
    <n v="205"/>
    <n v="4"/>
    <n v="6"/>
    <m/>
    <m/>
    <m/>
    <n v="241.30769230769232"/>
    <n v="0.84953777494421412"/>
    <n v="3.8495377749442143"/>
    <n v="13"/>
    <m/>
    <m/>
    <m/>
    <x v="2"/>
  </r>
  <r>
    <s v="Exp4"/>
    <x v="551"/>
    <n v="50"/>
    <x v="2"/>
    <x v="8"/>
    <x v="10"/>
    <x v="41"/>
    <s v="None_8h"/>
    <x v="0"/>
    <n v="50"/>
    <x v="1"/>
    <n v="1"/>
    <n v="4"/>
    <n v="5"/>
    <n v="65"/>
    <m/>
    <n v="58"/>
    <n v="5"/>
    <n v="7"/>
    <m/>
    <s v="E"/>
    <m/>
    <n v="229.42857142857142"/>
    <n v="0.25280199252801994"/>
    <n v="4.2528019925280196"/>
    <n v="16"/>
    <m/>
    <m/>
    <m/>
    <x v="2"/>
  </r>
  <r>
    <s v="Exp4"/>
    <x v="551"/>
    <n v="50"/>
    <x v="2"/>
    <x v="8"/>
    <x v="10"/>
    <x v="41"/>
    <s v="None_8h"/>
    <x v="0"/>
    <m/>
    <x v="2"/>
    <n v="1"/>
    <n v="4"/>
    <n v="5"/>
    <n v="53"/>
    <n v="235"/>
    <n v="68"/>
    <n v="4"/>
    <n v="7"/>
    <m/>
    <s v="E"/>
    <m/>
    <n v="229.42857142857142"/>
    <n v="0.29638854296388545"/>
    <n v="4.2963885429638857"/>
    <n v="15"/>
    <m/>
    <m/>
    <m/>
    <x v="2"/>
  </r>
  <r>
    <s v="Exp4"/>
    <x v="551"/>
    <n v="50"/>
    <x v="2"/>
    <x v="8"/>
    <x v="10"/>
    <x v="41"/>
    <s v="None_8h"/>
    <x v="0"/>
    <m/>
    <x v="3"/>
    <n v="1"/>
    <n v="4"/>
    <n v="5"/>
    <n v="63"/>
    <n v="263"/>
    <n v="120"/>
    <n v="3"/>
    <n v="9"/>
    <m/>
    <s v="E"/>
    <m/>
    <n v="229.42857142857142"/>
    <n v="0.52303860523038603"/>
    <n v="4.5230386052303864"/>
    <n v="16"/>
    <m/>
    <m/>
    <m/>
    <x v="2"/>
  </r>
  <r>
    <s v="Exp4"/>
    <x v="551"/>
    <n v="50"/>
    <x v="2"/>
    <x v="8"/>
    <x v="10"/>
    <x v="41"/>
    <s v="None_8h"/>
    <x v="0"/>
    <m/>
    <x v="4"/>
    <n v="1"/>
    <n v="4"/>
    <n v="5"/>
    <n v="55"/>
    <n v="227"/>
    <n v="36"/>
    <n v="3"/>
    <n v="7"/>
    <m/>
    <s v="V"/>
    <m/>
    <n v="229.42857142857142"/>
    <n v="0.15691158156911583"/>
    <n v="4.1569115815691156"/>
    <n v="14"/>
    <m/>
    <m/>
    <m/>
    <x v="2"/>
  </r>
  <r>
    <s v="Exp4"/>
    <x v="552"/>
    <n v="71"/>
    <x v="2"/>
    <x v="8"/>
    <x v="10"/>
    <x v="41"/>
    <s v="None_8h"/>
    <x v="0"/>
    <n v="71"/>
    <x v="1"/>
    <n v="2"/>
    <n v="4"/>
    <n v="5"/>
    <n v="61"/>
    <m/>
    <n v="211"/>
    <n v="3"/>
    <n v="10"/>
    <m/>
    <s v="V"/>
    <m/>
    <n v="229.42857142857142"/>
    <n v="0.91967621419676215"/>
    <n v="4.9196762141967625"/>
    <n v="17"/>
    <m/>
    <m/>
    <m/>
    <x v="2"/>
  </r>
  <r>
    <s v="Exp4"/>
    <x v="552"/>
    <n v="71"/>
    <x v="2"/>
    <x v="8"/>
    <x v="10"/>
    <x v="41"/>
    <s v="None_8h"/>
    <x v="0"/>
    <m/>
    <x v="2"/>
    <n v="2"/>
    <n v="4"/>
    <n v="5"/>
    <n v="58"/>
    <n v="260"/>
    <n v="65"/>
    <n v="4"/>
    <n v="8"/>
    <m/>
    <s v="V"/>
    <m/>
    <n v="229.42857142857142"/>
    <n v="0.2833125778331258"/>
    <n v="4.2833125778331258"/>
    <n v="16"/>
    <m/>
    <m/>
    <m/>
    <x v="2"/>
  </r>
  <r>
    <s v="Exp4"/>
    <x v="552"/>
    <n v="71"/>
    <x v="2"/>
    <x v="8"/>
    <x v="10"/>
    <x v="41"/>
    <s v="None_8h"/>
    <x v="0"/>
    <m/>
    <x v="3"/>
    <n v="1"/>
    <n v="4"/>
    <n v="5"/>
    <n v="58"/>
    <n v="251"/>
    <n v="48"/>
    <n v="4"/>
    <n v="7"/>
    <m/>
    <s v="V"/>
    <m/>
    <n v="229.42857142857142"/>
    <n v="0.20921544209215442"/>
    <n v="4.2092154420921544"/>
    <n v="15"/>
    <m/>
    <m/>
    <m/>
    <x v="2"/>
  </r>
  <r>
    <s v="Exp4"/>
    <x v="552"/>
    <n v="71"/>
    <x v="2"/>
    <x v="8"/>
    <x v="10"/>
    <x v="41"/>
    <s v="None_8h"/>
    <x v="0"/>
    <m/>
    <x v="4"/>
    <n v="2"/>
    <n v="4"/>
    <n v="5"/>
    <n v="60"/>
    <n v="238"/>
    <n v="158"/>
    <n v="4"/>
    <n v="7"/>
    <m/>
    <s v="V"/>
    <m/>
    <n v="229.42857142857142"/>
    <n v="0.68866749688667506"/>
    <n v="4.6886674968866746"/>
    <n v="15"/>
    <m/>
    <m/>
    <m/>
    <x v="2"/>
  </r>
  <r>
    <s v="Exp4"/>
    <x v="553"/>
    <n v="89"/>
    <x v="2"/>
    <x v="8"/>
    <x v="10"/>
    <x v="41"/>
    <s v="None_8h"/>
    <x v="0"/>
    <n v="89"/>
    <x v="1"/>
    <n v="2"/>
    <n v="4"/>
    <n v="5"/>
    <n v="56"/>
    <m/>
    <n v="154"/>
    <n v="4"/>
    <n v="9"/>
    <m/>
    <s v="E"/>
    <m/>
    <n v="229.42857142857142"/>
    <n v="0.67123287671232879"/>
    <n v="4.6712328767123292"/>
    <n v="17"/>
    <m/>
    <m/>
    <m/>
    <x v="2"/>
  </r>
  <r>
    <s v="Exp4"/>
    <x v="553"/>
    <n v="89"/>
    <x v="2"/>
    <x v="8"/>
    <x v="10"/>
    <x v="41"/>
    <s v="None_8h"/>
    <x v="0"/>
    <m/>
    <x v="2"/>
    <n v="1"/>
    <n v="3"/>
    <n v="4"/>
    <n v="55"/>
    <n v="220"/>
    <n v="229"/>
    <n v="5"/>
    <n v="6"/>
    <m/>
    <s v="V"/>
    <m/>
    <n v="241.30769230769232"/>
    <n v="0.94899585591329294"/>
    <n v="3.9489958559132932"/>
    <n v="14"/>
    <m/>
    <m/>
    <m/>
    <x v="2"/>
  </r>
  <r>
    <s v="Exp4"/>
    <x v="553"/>
    <n v="89"/>
    <x v="2"/>
    <x v="8"/>
    <x v="10"/>
    <x v="41"/>
    <s v="None_8h"/>
    <x v="0"/>
    <m/>
    <x v="3"/>
    <n v="1"/>
    <n v="4"/>
    <n v="5"/>
    <n v="60"/>
    <n v="265"/>
    <n v="73"/>
    <n v="4"/>
    <n v="8"/>
    <m/>
    <s v="E"/>
    <m/>
    <n v="229.42857142857142"/>
    <n v="0.31818181818181818"/>
    <n v="4.3181818181818183"/>
    <n v="16"/>
    <m/>
    <m/>
    <m/>
    <x v="2"/>
  </r>
  <r>
    <s v="Exp4"/>
    <x v="553"/>
    <n v="89"/>
    <x v="2"/>
    <x v="8"/>
    <x v="10"/>
    <x v="41"/>
    <s v="None_8h"/>
    <x v="0"/>
    <m/>
    <x v="4"/>
    <n v="1"/>
    <n v="4"/>
    <n v="5"/>
    <n v="50"/>
    <n v="234"/>
    <n v="25"/>
    <n v="4"/>
    <n v="7"/>
    <m/>
    <s v="E"/>
    <m/>
    <n v="229.42857142857142"/>
    <n v="0.10896637608966377"/>
    <n v="4.108966376089664"/>
    <n v="15"/>
    <m/>
    <m/>
    <m/>
    <x v="2"/>
  </r>
  <r>
    <s v="Exp4"/>
    <x v="554"/>
    <n v="55"/>
    <x v="2"/>
    <x v="8"/>
    <x v="10"/>
    <x v="42"/>
    <s v="None_8h"/>
    <x v="0"/>
    <n v="55"/>
    <x v="1"/>
    <n v="2"/>
    <n v="5"/>
    <n v="6"/>
    <n v="65"/>
    <m/>
    <n v="113"/>
    <n v="5"/>
    <n v="11"/>
    <m/>
    <s v="DR"/>
    <m/>
    <n v="272.33333333333331"/>
    <n v="0.4149326805385557"/>
    <n v="5.4149326805385556"/>
    <n v="21"/>
    <m/>
    <m/>
    <m/>
    <x v="2"/>
  </r>
  <r>
    <s v="Exp4"/>
    <x v="554"/>
    <n v="55"/>
    <x v="2"/>
    <x v="8"/>
    <x v="10"/>
    <x v="42"/>
    <s v="None_8h"/>
    <x v="0"/>
    <m/>
    <x v="2"/>
    <n v="2"/>
    <n v="5"/>
    <n v="6"/>
    <n v="60"/>
    <n v="206"/>
    <n v="130"/>
    <n v="5"/>
    <n v="12"/>
    <m/>
    <s v="DR"/>
    <m/>
    <n v="272.33333333333331"/>
    <n v="0.47735618115055084"/>
    <n v="5.4773561811505509"/>
    <n v="22"/>
    <m/>
    <m/>
    <m/>
    <x v="2"/>
  </r>
  <r>
    <s v="Exp4"/>
    <x v="554"/>
    <n v="55"/>
    <x v="2"/>
    <x v="8"/>
    <x v="10"/>
    <x v="42"/>
    <s v="None_8h"/>
    <x v="0"/>
    <m/>
    <x v="3"/>
    <n v="2"/>
    <n v="5"/>
    <n v="6"/>
    <n v="65"/>
    <n v="220"/>
    <n v="42"/>
    <n v="5"/>
    <n v="10"/>
    <m/>
    <s v="DR"/>
    <m/>
    <n v="272.33333333333331"/>
    <n v="0.15422276621787026"/>
    <n v="5.1542227662178703"/>
    <n v="20"/>
    <m/>
    <m/>
    <m/>
    <x v="2"/>
  </r>
  <r>
    <s v="Exp4"/>
    <x v="554"/>
    <n v="55"/>
    <x v="2"/>
    <x v="8"/>
    <x v="10"/>
    <x v="42"/>
    <s v="None_8h"/>
    <x v="0"/>
    <m/>
    <x v="4"/>
    <n v="2"/>
    <n v="4"/>
    <n v="5"/>
    <n v="62"/>
    <n v="211"/>
    <n v="21"/>
    <n v="5"/>
    <n v="12"/>
    <m/>
    <s v="DR"/>
    <m/>
    <n v="229.42857142857142"/>
    <n v="9.1531755915317564E-2"/>
    <n v="4.0915317559153177"/>
    <n v="21"/>
    <m/>
    <m/>
    <m/>
    <x v="2"/>
  </r>
  <r>
    <s v="Exp4"/>
    <x v="555"/>
    <n v="56"/>
    <x v="2"/>
    <x v="8"/>
    <x v="10"/>
    <x v="42"/>
    <s v="None_8h"/>
    <x v="0"/>
    <n v="56"/>
    <x v="1"/>
    <n v="1"/>
    <n v="5"/>
    <n v="6"/>
    <n v="81"/>
    <m/>
    <n v="191"/>
    <n v="5"/>
    <n v="12"/>
    <m/>
    <s v="DR"/>
    <m/>
    <n v="272.33333333333331"/>
    <n v="0.70134638922888626"/>
    <n v="5.7013463892288865"/>
    <n v="22"/>
    <m/>
    <m/>
    <m/>
    <x v="2"/>
  </r>
  <r>
    <s v="Exp4"/>
    <x v="555"/>
    <n v="56"/>
    <x v="2"/>
    <x v="8"/>
    <x v="10"/>
    <x v="42"/>
    <s v="None_8h"/>
    <x v="0"/>
    <m/>
    <x v="2"/>
    <n v="1"/>
    <n v="4"/>
    <n v="5"/>
    <n v="65"/>
    <n v="235"/>
    <n v="240"/>
    <n v="5"/>
    <n v="10"/>
    <m/>
    <s v="DR"/>
    <m/>
    <n v="229.42857142857142"/>
    <n v="1.0460772104607721"/>
    <n v="5.0460772104607718"/>
    <n v="19"/>
    <m/>
    <m/>
    <m/>
    <x v="2"/>
  </r>
  <r>
    <s v="Exp4"/>
    <x v="555"/>
    <n v="56"/>
    <x v="2"/>
    <x v="8"/>
    <x v="10"/>
    <x v="42"/>
    <s v="None_8h"/>
    <x v="0"/>
    <m/>
    <x v="3"/>
    <n v="1"/>
    <n v="4"/>
    <n v="6"/>
    <n v="66"/>
    <n v="271"/>
    <n v="27"/>
    <n v="5"/>
    <n v="10"/>
    <m/>
    <s v="E"/>
    <m/>
    <n v="229.42857142857142"/>
    <n v="0.11768368617683687"/>
    <n v="4.1176836861768367"/>
    <n v="19"/>
    <m/>
    <m/>
    <m/>
    <x v="2"/>
  </r>
  <r>
    <s v="Exp4"/>
    <x v="555"/>
    <n v="56"/>
    <x v="2"/>
    <x v="8"/>
    <x v="10"/>
    <x v="42"/>
    <s v="None_8h"/>
    <x v="0"/>
    <m/>
    <x v="4"/>
    <n v="1"/>
    <n v="5"/>
    <n v="6"/>
    <n v="70"/>
    <n v="251"/>
    <n v="102"/>
    <n v="5"/>
    <n v="10"/>
    <m/>
    <s v="DR"/>
    <m/>
    <n v="272.33333333333331"/>
    <n v="0.37454100367197063"/>
    <n v="5.374541003671971"/>
    <n v="20"/>
    <m/>
    <m/>
    <m/>
    <x v="2"/>
  </r>
  <r>
    <s v="Exp4"/>
    <x v="556"/>
    <n v="96"/>
    <x v="2"/>
    <x v="8"/>
    <x v="10"/>
    <x v="42"/>
    <s v="None_8h"/>
    <x v="0"/>
    <n v="96"/>
    <x v="1"/>
    <n v="1"/>
    <n v="5"/>
    <n v="6"/>
    <n v="66"/>
    <m/>
    <n v="44"/>
    <n v="6"/>
    <n v="8"/>
    <m/>
    <s v="DR"/>
    <m/>
    <n v="272.33333333333331"/>
    <n v="0.16156670746634028"/>
    <n v="5.1615667074663403"/>
    <n v="19"/>
    <m/>
    <m/>
    <m/>
    <x v="2"/>
  </r>
  <r>
    <s v="Exp4"/>
    <x v="556"/>
    <n v="96"/>
    <x v="2"/>
    <x v="8"/>
    <x v="10"/>
    <x v="42"/>
    <s v="None_8h"/>
    <x v="0"/>
    <m/>
    <x v="2"/>
    <n v="1"/>
    <n v="4"/>
    <n v="5"/>
    <n v="56"/>
    <n v="215"/>
    <n v="201"/>
    <n v="6"/>
    <n v="8"/>
    <m/>
    <s v="E"/>
    <m/>
    <n v="229.42857142857142"/>
    <n v="0.8760896637608967"/>
    <n v="4.8760896637608964"/>
    <n v="18"/>
    <m/>
    <m/>
    <m/>
    <x v="2"/>
  </r>
  <r>
    <s v="Exp4"/>
    <x v="556"/>
    <n v="96"/>
    <x v="2"/>
    <x v="8"/>
    <x v="10"/>
    <x v="42"/>
    <s v="None_8h"/>
    <x v="0"/>
    <m/>
    <x v="3"/>
    <n v="1"/>
    <n v="5"/>
    <n v="6"/>
    <n v="72"/>
    <n v="240"/>
    <n v="62"/>
    <n v="4"/>
    <n v="10"/>
    <m/>
    <s v="DR"/>
    <m/>
    <n v="272.33333333333331"/>
    <n v="0.22766217870257038"/>
    <n v="5.2276621787025706"/>
    <n v="19"/>
    <m/>
    <m/>
    <m/>
    <x v="2"/>
  </r>
  <r>
    <s v="Exp4"/>
    <x v="556"/>
    <n v="96"/>
    <x v="2"/>
    <x v="8"/>
    <x v="10"/>
    <x v="42"/>
    <s v="None_8h"/>
    <x v="0"/>
    <m/>
    <x v="4"/>
    <n v="2"/>
    <n v="5"/>
    <n v="6"/>
    <n v="70"/>
    <n v="211"/>
    <n v="95"/>
    <n v="4"/>
    <n v="11"/>
    <m/>
    <s v="DR"/>
    <m/>
    <n v="272.33333333333331"/>
    <n v="0.34883720930232559"/>
    <n v="5.3488372093023253"/>
    <n v="20"/>
    <m/>
    <m/>
    <m/>
    <x v="2"/>
  </r>
  <r>
    <s v="Exp4"/>
    <x v="557"/>
    <n v="48"/>
    <x v="2"/>
    <x v="8"/>
    <x v="10"/>
    <x v="43"/>
    <s v="None_8h"/>
    <x v="0"/>
    <n v="48"/>
    <x v="1"/>
    <n v="1"/>
    <n v="6"/>
    <n v="7"/>
    <n v="82"/>
    <m/>
    <n v="92"/>
    <n v="5"/>
    <n v="11"/>
    <m/>
    <s v="DR"/>
    <m/>
    <n v="287.92307692307691"/>
    <n v="0.31952978893935347"/>
    <n v="6.3195297889393531"/>
    <n v="22"/>
    <m/>
    <m/>
    <m/>
    <x v="2"/>
  </r>
  <r>
    <s v="Exp4"/>
    <x v="557"/>
    <n v="48"/>
    <x v="2"/>
    <x v="8"/>
    <x v="10"/>
    <x v="43"/>
    <s v="None_8h"/>
    <x v="0"/>
    <m/>
    <x v="2"/>
    <n v="2"/>
    <n v="6"/>
    <n v="7"/>
    <n v="80"/>
    <n v="251"/>
    <n v="46"/>
    <n v="5"/>
    <n v="10"/>
    <m/>
    <s v="DR"/>
    <m/>
    <n v="287.92307692307691"/>
    <n v="0.15976489446967673"/>
    <n v="6.159764894469677"/>
    <n v="21"/>
    <m/>
    <m/>
    <m/>
    <x v="2"/>
  </r>
  <r>
    <s v="Exp4"/>
    <x v="557"/>
    <n v="48"/>
    <x v="2"/>
    <x v="8"/>
    <x v="10"/>
    <x v="43"/>
    <s v="None_8h"/>
    <x v="0"/>
    <m/>
    <x v="3"/>
    <n v="2"/>
    <n v="6"/>
    <n v="7"/>
    <n v="79"/>
    <n v="266"/>
    <n v="56"/>
    <n v="5"/>
    <n v="11"/>
    <m/>
    <s v="DR"/>
    <m/>
    <n v="287.92307692307691"/>
    <n v="0.19449639326743257"/>
    <n v="6.1944963932674328"/>
    <n v="22"/>
    <m/>
    <m/>
    <m/>
    <x v="2"/>
  </r>
  <r>
    <s v="Exp4"/>
    <x v="557"/>
    <n v="48"/>
    <x v="2"/>
    <x v="8"/>
    <x v="10"/>
    <x v="43"/>
    <s v="None_8h"/>
    <x v="0"/>
    <m/>
    <x v="4"/>
    <n v="1"/>
    <n v="6"/>
    <n v="7"/>
    <n v="80"/>
    <n v="284"/>
    <n v="75"/>
    <n v="4"/>
    <n v="12"/>
    <m/>
    <s v="DR"/>
    <m/>
    <n v="287.92307692307691"/>
    <n v="0.26048624098316858"/>
    <n v="6.2604862409831687"/>
    <n v="22"/>
    <m/>
    <m/>
    <m/>
    <x v="2"/>
  </r>
  <r>
    <s v="Exp4"/>
    <x v="558"/>
    <n v="69"/>
    <x v="2"/>
    <x v="8"/>
    <x v="10"/>
    <x v="43"/>
    <s v="None_8h"/>
    <x v="0"/>
    <n v="69"/>
    <x v="1"/>
    <n v="1"/>
    <n v="6"/>
    <n v="8"/>
    <n v="75"/>
    <n v="255"/>
    <n v="25"/>
    <n v="4"/>
    <n v="16"/>
    <m/>
    <s v="DR"/>
    <m/>
    <n v="287.92307692307691"/>
    <n v="8.6828746994389527E-2"/>
    <n v="6.0868287469943896"/>
    <n v="26"/>
    <m/>
    <m/>
    <m/>
    <x v="2"/>
  </r>
  <r>
    <s v="Exp4"/>
    <x v="558"/>
    <n v="69"/>
    <x v="2"/>
    <x v="8"/>
    <x v="10"/>
    <x v="43"/>
    <s v="None_8h"/>
    <x v="0"/>
    <m/>
    <x v="2"/>
    <n v="2"/>
    <n v="5"/>
    <n v="6"/>
    <n v="66"/>
    <n v="224"/>
    <n v="229"/>
    <n v="5"/>
    <n v="12"/>
    <m/>
    <s v="DR"/>
    <m/>
    <n v="272.33333333333331"/>
    <n v="0.84088127294981641"/>
    <n v="5.8408812729498161"/>
    <n v="22"/>
    <m/>
    <m/>
    <m/>
    <x v="2"/>
  </r>
  <r>
    <s v="Exp4"/>
    <x v="558"/>
    <n v="69"/>
    <x v="2"/>
    <x v="8"/>
    <x v="10"/>
    <x v="43"/>
    <s v="None_8h"/>
    <x v="0"/>
    <m/>
    <x v="3"/>
    <n v="3"/>
    <n v="6"/>
    <n v="7"/>
    <n v="82"/>
    <n v="241"/>
    <n v="144"/>
    <n v="5"/>
    <n v="13"/>
    <m/>
    <s v="late DR"/>
    <m/>
    <n v="287.92307692307691"/>
    <n v="0.50013358268768371"/>
    <n v="6.5001335826876838"/>
    <n v="24"/>
    <m/>
    <m/>
    <m/>
    <x v="2"/>
  </r>
  <r>
    <s v="Exp4"/>
    <x v="558"/>
    <n v="69"/>
    <x v="2"/>
    <x v="8"/>
    <x v="10"/>
    <x v="43"/>
    <s v="None_8h"/>
    <x v="0"/>
    <m/>
    <x v="4"/>
    <n v="2"/>
    <n v="7"/>
    <n v="8"/>
    <n v="72"/>
    <n v="270"/>
    <n v="45"/>
    <n v="5"/>
    <n v="13"/>
    <m/>
    <s v="DR"/>
    <m/>
    <n v="286.23076923076923"/>
    <n v="0.15721580220370868"/>
    <n v="7.1572158022037087"/>
    <n v="25"/>
    <m/>
    <m/>
    <m/>
    <x v="2"/>
  </r>
  <r>
    <s v="Exp4"/>
    <x v="559"/>
    <n v="74"/>
    <x v="2"/>
    <x v="8"/>
    <x v="10"/>
    <x v="43"/>
    <s v="None_8h"/>
    <x v="0"/>
    <n v="74"/>
    <x v="1"/>
    <n v="3"/>
    <n v="6"/>
    <n v="7"/>
    <n v="65"/>
    <m/>
    <n v="99"/>
    <n v="6"/>
    <n v="12"/>
    <m/>
    <s v="DR"/>
    <m/>
    <n v="287.92307692307691"/>
    <n v="0.34384183809778257"/>
    <n v="6.3438418380977826"/>
    <n v="24"/>
    <m/>
    <m/>
    <m/>
    <x v="2"/>
  </r>
  <r>
    <s v="Exp4"/>
    <x v="559"/>
    <n v="74"/>
    <x v="2"/>
    <x v="8"/>
    <x v="10"/>
    <x v="43"/>
    <s v="None_8h"/>
    <x v="0"/>
    <m/>
    <x v="2"/>
    <n v="2"/>
    <n v="6"/>
    <n v="7"/>
    <n v="73"/>
    <n v="250"/>
    <n v="136"/>
    <n v="5"/>
    <n v="12"/>
    <m/>
    <s v="DR"/>
    <m/>
    <n v="287.92307692307691"/>
    <n v="0.47234838364947906"/>
    <n v="6.4723483836494786"/>
    <n v="23"/>
    <m/>
    <m/>
    <m/>
    <x v="2"/>
  </r>
  <r>
    <s v="Exp4"/>
    <x v="559"/>
    <n v="74"/>
    <x v="2"/>
    <x v="8"/>
    <x v="10"/>
    <x v="43"/>
    <s v="None_8h"/>
    <x v="0"/>
    <m/>
    <x v="3"/>
    <n v="2"/>
    <n v="6"/>
    <n v="7"/>
    <n v="60"/>
    <n v="179"/>
    <n v="22"/>
    <n v="5"/>
    <n v="12"/>
    <m/>
    <s v="DR"/>
    <m/>
    <n v="287.92307692307691"/>
    <n v="7.6409297355062786E-2"/>
    <n v="6.0764092973550632"/>
    <n v="23"/>
    <m/>
    <m/>
    <m/>
    <x v="2"/>
  </r>
  <r>
    <s v="Exp4"/>
    <x v="559"/>
    <n v="74"/>
    <x v="2"/>
    <x v="8"/>
    <x v="10"/>
    <x v="43"/>
    <s v="None_8h"/>
    <x v="0"/>
    <m/>
    <x v="4"/>
    <n v="1"/>
    <n v="5"/>
    <n v="6"/>
    <n v="66"/>
    <n v="254"/>
    <n v="123"/>
    <n v="5"/>
    <n v="12"/>
    <m/>
    <s v="DR"/>
    <m/>
    <n v="272.33333333333331"/>
    <n v="0.4516523867809058"/>
    <n v="5.4516523867809061"/>
    <n v="22"/>
    <m/>
    <m/>
    <m/>
    <x v="2"/>
  </r>
  <r>
    <s v="Exp4"/>
    <x v="560"/>
    <n v="58"/>
    <x v="2"/>
    <x v="8"/>
    <x v="10"/>
    <x v="44"/>
    <s v="None_8h"/>
    <x v="0"/>
    <n v="58"/>
    <x v="1"/>
    <n v="1"/>
    <n v="6"/>
    <n v="7"/>
    <n v="92"/>
    <m/>
    <n v="205"/>
    <n v="5"/>
    <n v="14"/>
    <m/>
    <s v="late DR"/>
    <m/>
    <n v="287.92307692307691"/>
    <n v="0.71199572535399414"/>
    <n v="6.7119957253539937"/>
    <n v="25"/>
    <m/>
    <m/>
    <m/>
    <x v="2"/>
  </r>
  <r>
    <s v="Exp4"/>
    <x v="560"/>
    <n v="58"/>
    <x v="2"/>
    <x v="8"/>
    <x v="10"/>
    <x v="44"/>
    <s v="None_8h"/>
    <x v="0"/>
    <m/>
    <x v="2"/>
    <n v="1"/>
    <n v="6"/>
    <n v="7"/>
    <n v="98"/>
    <n v="298"/>
    <n v="223"/>
    <n v="5"/>
    <n v="13"/>
    <m/>
    <s v="late DR"/>
    <m/>
    <n v="287.92307692307691"/>
    <n v="0.77451242318995461"/>
    <n v="6.7745124231899547"/>
    <n v="24"/>
    <m/>
    <m/>
    <m/>
    <x v="2"/>
  </r>
  <r>
    <s v="Exp4"/>
    <x v="560"/>
    <n v="58"/>
    <x v="2"/>
    <x v="8"/>
    <x v="10"/>
    <x v="44"/>
    <s v="None_8h"/>
    <x v="0"/>
    <m/>
    <x v="3"/>
    <n v="1"/>
    <n v="6"/>
    <n v="7"/>
    <n v="95"/>
    <n v="296"/>
    <n v="244"/>
    <n v="5"/>
    <n v="12"/>
    <m/>
    <s v="late DR"/>
    <m/>
    <n v="287.92307692307691"/>
    <n v="0.84744857066524182"/>
    <n v="6.8474485706652422"/>
    <n v="23"/>
    <m/>
    <m/>
    <m/>
    <x v="2"/>
  </r>
  <r>
    <s v="Exp4"/>
    <x v="560"/>
    <n v="58"/>
    <x v="2"/>
    <x v="8"/>
    <x v="10"/>
    <x v="44"/>
    <s v="None_8h"/>
    <x v="0"/>
    <m/>
    <x v="4"/>
    <n v="1"/>
    <n v="6"/>
    <n v="7"/>
    <n v="93"/>
    <n v="309"/>
    <n v="290"/>
    <n v="5"/>
    <n v="14"/>
    <m/>
    <s v="late DR"/>
    <m/>
    <n v="287.92307692307691"/>
    <n v="1.0072134651349185"/>
    <n v="7.0072134651349183"/>
    <n v="25"/>
    <m/>
    <m/>
    <m/>
    <x v="2"/>
  </r>
  <r>
    <s v="Exp4"/>
    <x v="561"/>
    <n v="66"/>
    <x v="2"/>
    <x v="8"/>
    <x v="10"/>
    <x v="44"/>
    <s v="None_8h"/>
    <x v="0"/>
    <n v="66"/>
    <x v="1"/>
    <n v="2"/>
    <n v="6"/>
    <n v="7"/>
    <n v="80"/>
    <m/>
    <n v="220"/>
    <n v="5"/>
    <n v="13"/>
    <n v="5"/>
    <s v="late DR"/>
    <m/>
    <n v="287.92307692307691"/>
    <n v="0.76409297355062789"/>
    <n v="6.7640929735506283"/>
    <n v="24"/>
    <m/>
    <m/>
    <m/>
    <x v="2"/>
  </r>
  <r>
    <s v="Exp4"/>
    <x v="561"/>
    <n v="66"/>
    <x v="2"/>
    <x v="8"/>
    <x v="10"/>
    <x v="44"/>
    <s v="None_8h"/>
    <x v="0"/>
    <m/>
    <x v="2"/>
    <n v="3"/>
    <n v="6"/>
    <n v="7"/>
    <n v="88"/>
    <n v="293"/>
    <n v="269"/>
    <n v="5"/>
    <n v="13"/>
    <m/>
    <s v="late DR"/>
    <m/>
    <n v="287.92307692307691"/>
    <n v="0.9342773176596314"/>
    <n v="6.9342773176596317"/>
    <n v="24"/>
    <m/>
    <m/>
    <m/>
    <x v="2"/>
  </r>
  <r>
    <s v="Exp4"/>
    <x v="561"/>
    <n v="66"/>
    <x v="2"/>
    <x v="8"/>
    <x v="10"/>
    <x v="44"/>
    <s v="None_8h"/>
    <x v="0"/>
    <m/>
    <x v="3"/>
    <n v="1"/>
    <n v="6"/>
    <n v="7"/>
    <n v="91"/>
    <n v="305"/>
    <n v="241"/>
    <n v="5"/>
    <n v="13"/>
    <m/>
    <s v="late DR"/>
    <m/>
    <n v="287.92307692307691"/>
    <n v="0.83702912102591509"/>
    <n v="6.8370291210259149"/>
    <n v="24"/>
    <m/>
    <m/>
    <m/>
    <x v="2"/>
  </r>
  <r>
    <s v="Exp4"/>
    <x v="561"/>
    <n v="66"/>
    <x v="2"/>
    <x v="8"/>
    <x v="10"/>
    <x v="44"/>
    <s v="None_8h"/>
    <x v="0"/>
    <m/>
    <x v="4"/>
    <n v="1"/>
    <n v="6"/>
    <n v="7"/>
    <n v="90"/>
    <n v="307"/>
    <n v="130"/>
    <n v="4"/>
    <n v="12"/>
    <m/>
    <s v="late DR"/>
    <m/>
    <n v="287.92307692307691"/>
    <n v="0.45150948437082555"/>
    <n v="6.4515094843708258"/>
    <n v="22"/>
    <m/>
    <m/>
    <m/>
    <x v="2"/>
  </r>
  <r>
    <s v="Exp4"/>
    <x v="562"/>
    <n v="90"/>
    <x v="2"/>
    <x v="8"/>
    <x v="10"/>
    <x v="44"/>
    <s v="None_8h"/>
    <x v="0"/>
    <n v="90"/>
    <x v="1"/>
    <n v="1"/>
    <n v="6"/>
    <n v="8"/>
    <n v="95"/>
    <m/>
    <n v="31"/>
    <n v="5"/>
    <n v="13"/>
    <m/>
    <s v="late DR"/>
    <m/>
    <n v="287.92307692307691"/>
    <n v="0.10766764627304302"/>
    <n v="6.1076676462730433"/>
    <n v="24"/>
    <m/>
    <m/>
    <m/>
    <x v="2"/>
  </r>
  <r>
    <s v="Exp4"/>
    <x v="562"/>
    <n v="90"/>
    <x v="2"/>
    <x v="8"/>
    <x v="10"/>
    <x v="44"/>
    <s v="None_8h"/>
    <x v="0"/>
    <m/>
    <x v="2"/>
    <n v="2"/>
    <n v="7"/>
    <n v="8"/>
    <n v="95"/>
    <n v="315"/>
    <n v="90"/>
    <n v="4"/>
    <n v="15"/>
    <m/>
    <s v="late DR"/>
    <m/>
    <n v="286.23076923076923"/>
    <n v="0.31443160440741735"/>
    <n v="7.3144316044074174"/>
    <n v="26"/>
    <m/>
    <m/>
    <m/>
    <x v="2"/>
  </r>
  <r>
    <s v="Exp4"/>
    <x v="562"/>
    <n v="90"/>
    <x v="2"/>
    <x v="8"/>
    <x v="10"/>
    <x v="44"/>
    <s v="None_8h"/>
    <x v="0"/>
    <m/>
    <x v="3"/>
    <n v="1"/>
    <n v="6"/>
    <n v="7"/>
    <n v="94"/>
    <n v="279"/>
    <n v="232"/>
    <n v="4"/>
    <n v="13"/>
    <m/>
    <s v="late DR"/>
    <m/>
    <n v="287.92307692307691"/>
    <n v="0.80577077210793491"/>
    <n v="6.8057707721079348"/>
    <n v="23"/>
    <m/>
    <m/>
    <m/>
    <x v="2"/>
  </r>
  <r>
    <s v="Exp4"/>
    <x v="562"/>
    <n v="90"/>
    <x v="2"/>
    <x v="8"/>
    <x v="10"/>
    <x v="44"/>
    <s v="None_8h"/>
    <x v="0"/>
    <m/>
    <x v="4"/>
    <n v="1"/>
    <n v="6"/>
    <n v="7"/>
    <n v="95"/>
    <n v="272"/>
    <n v="305"/>
    <n v="5"/>
    <n v="14"/>
    <m/>
    <s v="late DR"/>
    <m/>
    <n v="287.92307692307691"/>
    <n v="1.0593107133315522"/>
    <n v="7.059310713331552"/>
    <n v="25"/>
    <m/>
    <m/>
    <m/>
    <x v="2"/>
  </r>
  <r>
    <s v="Exp4"/>
    <x v="563"/>
    <n v="54"/>
    <x v="2"/>
    <x v="8"/>
    <x v="10"/>
    <x v="45"/>
    <s v="None_8h"/>
    <x v="0"/>
    <n v="54"/>
    <x v="1"/>
    <n v="1"/>
    <n v="7"/>
    <n v="8"/>
    <n v="110"/>
    <m/>
    <n v="240"/>
    <n v="4"/>
    <n v="13"/>
    <m/>
    <s v="nearly TS"/>
    <m/>
    <n v="286.23076923076923"/>
    <n v="0.83848427841977968"/>
    <n v="7.8384842784197799"/>
    <n v="24"/>
    <m/>
    <m/>
    <m/>
    <x v="2"/>
  </r>
  <r>
    <s v="Exp4"/>
    <x v="563"/>
    <n v="54"/>
    <x v="2"/>
    <x v="8"/>
    <x v="10"/>
    <x v="45"/>
    <s v="None_8h"/>
    <x v="0"/>
    <m/>
    <x v="2"/>
    <n v="2"/>
    <n v="8"/>
    <n v="9"/>
    <n v="102"/>
    <n v="312"/>
    <n v="55"/>
    <n v="4"/>
    <n v="15"/>
    <m/>
    <s v="TS"/>
    <m/>
    <n v="292.11111111111109"/>
    <n v="0.1882845188284519"/>
    <n v="8.1882845188284517"/>
    <n v="27"/>
    <m/>
    <m/>
    <m/>
    <x v="2"/>
  </r>
  <r>
    <s v="Exp4"/>
    <x v="563"/>
    <n v="54"/>
    <x v="2"/>
    <x v="8"/>
    <x v="10"/>
    <x v="45"/>
    <s v="None_8h"/>
    <x v="0"/>
    <m/>
    <x v="3"/>
    <n v="0"/>
    <n v="7"/>
    <n v="8"/>
    <n v="103"/>
    <n v="294"/>
    <n v="247"/>
    <n v="5"/>
    <n v="14"/>
    <m/>
    <s v="TS"/>
    <m/>
    <n v="286.23076923076923"/>
    <n v="0.86294006987368987"/>
    <n v="7.86294006987369"/>
    <n v="26"/>
    <m/>
    <m/>
    <m/>
    <x v="2"/>
  </r>
  <r>
    <s v="Exp4"/>
    <x v="563"/>
    <n v="54"/>
    <x v="2"/>
    <x v="8"/>
    <x v="10"/>
    <x v="45"/>
    <s v="None_8h"/>
    <x v="0"/>
    <m/>
    <x v="4"/>
    <n v="0"/>
    <n v="7"/>
    <n v="8"/>
    <n v="116"/>
    <n v="337"/>
    <n v="131"/>
    <n v="4"/>
    <n v="15"/>
    <m/>
    <s v="nearly TS"/>
    <m/>
    <n v="286.23076923076923"/>
    <n v="0.45767266863746303"/>
    <n v="7.4576726686374633"/>
    <n v="26"/>
    <m/>
    <m/>
    <m/>
    <x v="2"/>
  </r>
  <r>
    <s v="Exp4"/>
    <x v="564"/>
    <n v="73"/>
    <x v="2"/>
    <x v="8"/>
    <x v="10"/>
    <x v="45"/>
    <s v="None_8h"/>
    <x v="0"/>
    <n v="73"/>
    <x v="1"/>
    <n v="1"/>
    <n v="7"/>
    <n v="8"/>
    <n v="110"/>
    <n v="308"/>
    <n v="45"/>
    <n v="4"/>
    <n v="14"/>
    <m/>
    <s v="TS"/>
    <m/>
    <n v="286.23076923076923"/>
    <n v="0.15721580220370868"/>
    <n v="7.1572158022037087"/>
    <n v="25"/>
    <m/>
    <m/>
    <m/>
    <x v="2"/>
  </r>
  <r>
    <s v="Exp4"/>
    <x v="564"/>
    <n v="73"/>
    <x v="2"/>
    <x v="8"/>
    <x v="10"/>
    <x v="45"/>
    <s v="None_8h"/>
    <x v="0"/>
    <m/>
    <x v="2"/>
    <n v="2"/>
    <n v="7"/>
    <n v="8"/>
    <n v="95"/>
    <n v="325"/>
    <n v="135"/>
    <n v="4"/>
    <n v="13"/>
    <m/>
    <s v="TS"/>
    <m/>
    <n v="286.23076923076923"/>
    <n v="0.47164740661112603"/>
    <n v="7.471647406611126"/>
    <n v="24"/>
    <m/>
    <m/>
    <m/>
    <x v="2"/>
  </r>
  <r>
    <s v="Exp4"/>
    <x v="564"/>
    <n v="73"/>
    <x v="2"/>
    <x v="8"/>
    <x v="10"/>
    <x v="45"/>
    <s v="None_8h"/>
    <x v="0"/>
    <m/>
    <x v="3"/>
    <n v="1"/>
    <n v="7"/>
    <n v="8"/>
    <n v="95"/>
    <n v="335"/>
    <n v="219"/>
    <n v="3"/>
    <n v="16"/>
    <m/>
    <s v="TS"/>
    <m/>
    <n v="286.23076923076923"/>
    <n v="0.76511690405804889"/>
    <n v="7.7651169040580488"/>
    <n v="26"/>
    <m/>
    <m/>
    <m/>
    <x v="2"/>
  </r>
  <r>
    <s v="Exp4"/>
    <x v="564"/>
    <n v="73"/>
    <x v="2"/>
    <x v="8"/>
    <x v="10"/>
    <x v="45"/>
    <s v="None_8h"/>
    <x v="0"/>
    <m/>
    <x v="4"/>
    <n v="1"/>
    <n v="7"/>
    <n v="8"/>
    <n v="120"/>
    <n v="368"/>
    <n v="215"/>
    <n v="4"/>
    <n v="14"/>
    <m/>
    <s v="TS"/>
    <m/>
    <n v="286.23076923076923"/>
    <n v="0.75114216608438589"/>
    <n v="7.751142166084386"/>
    <n v="25"/>
    <m/>
    <m/>
    <m/>
    <x v="2"/>
  </r>
  <r>
    <s v="Exp4"/>
    <x v="565"/>
    <n v="91"/>
    <x v="2"/>
    <x v="8"/>
    <x v="10"/>
    <x v="45"/>
    <s v="None_8h"/>
    <x v="0"/>
    <n v="91"/>
    <x v="1"/>
    <n v="3"/>
    <n v="7"/>
    <n v="8"/>
    <n v="80"/>
    <m/>
    <n v="165"/>
    <n v="3"/>
    <n v="13"/>
    <m/>
    <s v="TS"/>
    <m/>
    <n v="286.23076923076923"/>
    <n v="0.57645794141359852"/>
    <n v="7.5764579414135982"/>
    <n v="23"/>
    <m/>
    <m/>
    <m/>
    <x v="2"/>
  </r>
  <r>
    <s v="Exp4"/>
    <x v="565"/>
    <n v="91"/>
    <x v="2"/>
    <x v="8"/>
    <x v="10"/>
    <x v="45"/>
    <s v="None_8h"/>
    <x v="0"/>
    <m/>
    <x v="2"/>
    <n v="2"/>
    <n v="7"/>
    <n v="8"/>
    <n v="85"/>
    <n v="211"/>
    <n v="175"/>
    <n v="3"/>
    <n v="13"/>
    <m/>
    <s v="TS"/>
    <m/>
    <n v="286.23076923076923"/>
    <n v="0.61139478634775601"/>
    <n v="7.6113947863477556"/>
    <n v="23"/>
    <m/>
    <m/>
    <m/>
    <x v="2"/>
  </r>
  <r>
    <s v="Exp4"/>
    <x v="565"/>
    <n v="91"/>
    <x v="2"/>
    <x v="8"/>
    <x v="10"/>
    <x v="45"/>
    <s v="None_8h"/>
    <x v="0"/>
    <m/>
    <x v="3"/>
    <n v="2"/>
    <n v="7"/>
    <n v="8"/>
    <n v="78"/>
    <n v="186"/>
    <n v="45"/>
    <n v="4"/>
    <n v="13"/>
    <m/>
    <s v="late DR"/>
    <m/>
    <n v="286.23076923076923"/>
    <n v="0.15721580220370868"/>
    <n v="7.1572158022037087"/>
    <n v="24"/>
    <m/>
    <m/>
    <m/>
    <x v="2"/>
  </r>
  <r>
    <s v="Exp4"/>
    <x v="565"/>
    <n v="91"/>
    <x v="2"/>
    <x v="8"/>
    <x v="10"/>
    <x v="45"/>
    <s v="None_8h"/>
    <x v="0"/>
    <m/>
    <x v="4"/>
    <n v="2"/>
    <n v="7"/>
    <n v="8"/>
    <n v="90"/>
    <n v="233"/>
    <n v="181"/>
    <n v="4"/>
    <n v="13"/>
    <m/>
    <s v="TS"/>
    <m/>
    <n v="286.23076923076923"/>
    <n v="0.63235689330825051"/>
    <n v="7.6323568933082502"/>
    <n v="24"/>
    <m/>
    <m/>
    <m/>
    <x v="2"/>
  </r>
  <r>
    <s v="Exp4"/>
    <x v="566"/>
    <n v="46"/>
    <x v="2"/>
    <x v="8"/>
    <x v="10"/>
    <x v="46"/>
    <s v="None_8h"/>
    <x v="0"/>
    <n v="46"/>
    <x v="1"/>
    <n v="2"/>
    <n v="8"/>
    <n v="9"/>
    <n v="105"/>
    <m/>
    <n v="215"/>
    <n v="3"/>
    <n v="15"/>
    <n v="10"/>
    <s v="TS"/>
    <n v="1"/>
    <n v="292.11111111111109"/>
    <n v="0.7360213008748574"/>
    <n v="8.7360213008748566"/>
    <n v="26"/>
    <m/>
    <m/>
    <m/>
    <x v="2"/>
  </r>
  <r>
    <s v="Exp4"/>
    <x v="566"/>
    <n v="46"/>
    <x v="2"/>
    <x v="8"/>
    <x v="10"/>
    <x v="46"/>
    <s v="None_8h"/>
    <x v="0"/>
    <m/>
    <x v="2"/>
    <n v="1"/>
    <n v="7"/>
    <n v="8"/>
    <n v="108"/>
    <n v="271"/>
    <n v="126"/>
    <n v="4"/>
    <n v="13"/>
    <n v="10"/>
    <s v="TS"/>
    <n v="1"/>
    <n v="286.23076923076923"/>
    <n v="0.44020424617038434"/>
    <n v="7.4402042461703841"/>
    <n v="24"/>
    <m/>
    <m/>
    <m/>
    <x v="2"/>
  </r>
  <r>
    <s v="Exp4"/>
    <x v="566"/>
    <n v="46"/>
    <x v="2"/>
    <x v="8"/>
    <x v="10"/>
    <x v="46"/>
    <s v="None_8h"/>
    <x v="0"/>
    <m/>
    <x v="3"/>
    <n v="1"/>
    <n v="8"/>
    <n v="9"/>
    <n v="104"/>
    <n v="277"/>
    <n v="237"/>
    <n v="3"/>
    <n v="16"/>
    <n v="10"/>
    <s v="TS"/>
    <n v="1"/>
    <n v="292.11111111111109"/>
    <n v="0.81133510840623824"/>
    <n v="8.8113351084062383"/>
    <n v="27"/>
    <m/>
    <m/>
    <m/>
    <x v="2"/>
  </r>
  <r>
    <s v="Exp4"/>
    <x v="566"/>
    <n v="46"/>
    <x v="2"/>
    <x v="8"/>
    <x v="10"/>
    <x v="46"/>
    <s v="None_8h"/>
    <x v="0"/>
    <m/>
    <x v="4"/>
    <n v="1"/>
    <n v="8"/>
    <n v="9"/>
    <n v="105"/>
    <n v="292"/>
    <n v="81"/>
    <n v="3"/>
    <n v="13"/>
    <m/>
    <s v="TS"/>
    <m/>
    <n v="292.11111111111109"/>
    <n v="0.27729174591099282"/>
    <n v="8.2772917459109934"/>
    <n v="24"/>
    <m/>
    <m/>
    <m/>
    <x v="2"/>
  </r>
  <r>
    <s v="Exp4"/>
    <x v="567"/>
    <n v="51"/>
    <x v="2"/>
    <x v="8"/>
    <x v="10"/>
    <x v="46"/>
    <s v="None_8h"/>
    <x v="0"/>
    <n v="51"/>
    <x v="1"/>
    <n v="2"/>
    <n v="8"/>
    <n v="9"/>
    <n v="109"/>
    <m/>
    <n v="30"/>
    <n v="4"/>
    <n v="13"/>
    <n v="10"/>
    <s v="TS"/>
    <n v="1"/>
    <n v="292.11111111111109"/>
    <n v="0.10270064663370104"/>
    <n v="8.1027006466337017"/>
    <n v="25"/>
    <m/>
    <m/>
    <m/>
    <x v="2"/>
  </r>
  <r>
    <s v="Exp4"/>
    <x v="567"/>
    <n v="51"/>
    <x v="2"/>
    <x v="8"/>
    <x v="10"/>
    <x v="46"/>
    <s v="None_8h"/>
    <x v="0"/>
    <m/>
    <x v="2"/>
    <n v="1"/>
    <n v="8"/>
    <n v="9"/>
    <n v="124"/>
    <n v="318"/>
    <n v="186"/>
    <n v="4"/>
    <n v="15"/>
    <n v="10"/>
    <s v="TS"/>
    <n v="1"/>
    <n v="292.11111111111109"/>
    <n v="0.63674400912894646"/>
    <n v="8.6367440091289467"/>
    <n v="27"/>
    <m/>
    <m/>
    <m/>
    <x v="2"/>
  </r>
  <r>
    <s v="Exp4"/>
    <x v="567"/>
    <n v="51"/>
    <x v="2"/>
    <x v="8"/>
    <x v="10"/>
    <x v="46"/>
    <s v="None_8h"/>
    <x v="0"/>
    <m/>
    <x v="3"/>
    <n v="1"/>
    <n v="8"/>
    <n v="9"/>
    <n v="120"/>
    <n v="308"/>
    <n v="257"/>
    <n v="4"/>
    <n v="14"/>
    <n v="10"/>
    <s v="TS"/>
    <n v="1"/>
    <n v="292.11111111111109"/>
    <n v="0.87980220616203886"/>
    <n v="8.8798022061620383"/>
    <n v="26"/>
    <m/>
    <m/>
    <m/>
    <x v="2"/>
  </r>
  <r>
    <s v="Exp4"/>
    <x v="567"/>
    <n v="51"/>
    <x v="2"/>
    <x v="8"/>
    <x v="10"/>
    <x v="46"/>
    <s v="None_8h"/>
    <x v="0"/>
    <m/>
    <x v="4"/>
    <n v="2"/>
    <n v="8"/>
    <n v="9"/>
    <n v="116"/>
    <n v="319"/>
    <n v="67"/>
    <n v="4"/>
    <n v="13"/>
    <n v="10"/>
    <s v="TS"/>
    <n v="1"/>
    <n v="292.11111111111109"/>
    <n v="0.22936477748193232"/>
    <n v="8.2293647774819316"/>
    <n v="25"/>
    <m/>
    <m/>
    <m/>
    <x v="2"/>
  </r>
  <r>
    <s v="Exp4"/>
    <x v="568"/>
    <n v="57"/>
    <x v="2"/>
    <x v="8"/>
    <x v="10"/>
    <x v="46"/>
    <s v="None_8h"/>
    <x v="0"/>
    <n v="57"/>
    <x v="1"/>
    <n v="1"/>
    <n v="8"/>
    <n v="9"/>
    <n v="120"/>
    <m/>
    <n v="258"/>
    <n v="4"/>
    <n v="17"/>
    <m/>
    <s v="TS"/>
    <m/>
    <n v="292.11111111111109"/>
    <n v="0.88322556104982886"/>
    <n v="8.8832255610498283"/>
    <n v="29"/>
    <m/>
    <m/>
    <m/>
    <x v="2"/>
  </r>
  <r>
    <s v="Exp4"/>
    <x v="568"/>
    <n v="57"/>
    <x v="2"/>
    <x v="8"/>
    <x v="10"/>
    <x v="46"/>
    <s v="None_8h"/>
    <x v="0"/>
    <m/>
    <x v="2"/>
    <n v="1"/>
    <n v="7"/>
    <n v="8"/>
    <n v="105"/>
    <n v="290"/>
    <n v="236"/>
    <n v="5"/>
    <n v="14"/>
    <m/>
    <s v="TS"/>
    <m/>
    <n v="286.23076923076923"/>
    <n v="0.82450954044611668"/>
    <n v="7.8245095404461171"/>
    <n v="26"/>
    <m/>
    <m/>
    <m/>
    <x v="2"/>
  </r>
  <r>
    <s v="Exp4"/>
    <x v="568"/>
    <n v="57"/>
    <x v="2"/>
    <x v="8"/>
    <x v="10"/>
    <x v="46"/>
    <s v="None_8h"/>
    <x v="0"/>
    <m/>
    <x v="3"/>
    <n v="1"/>
    <n v="8"/>
    <n v="9"/>
    <n v="103"/>
    <n v="230"/>
    <n v="63"/>
    <n v="4"/>
    <n v="14"/>
    <m/>
    <s v="late DR"/>
    <m/>
    <n v="292.11111111111109"/>
    <n v="0.21567135793077216"/>
    <n v="8.2156713579307716"/>
    <n v="26"/>
    <m/>
    <m/>
    <m/>
    <x v="2"/>
  </r>
  <r>
    <s v="Exp4"/>
    <x v="568"/>
    <n v="57"/>
    <x v="2"/>
    <x v="8"/>
    <x v="10"/>
    <x v="46"/>
    <s v="None_8h"/>
    <x v="0"/>
    <m/>
    <x v="4"/>
    <n v="1"/>
    <n v="8"/>
    <n v="9"/>
    <n v="130"/>
    <n v="311"/>
    <n v="220"/>
    <n v="4"/>
    <n v="16"/>
    <n v="10"/>
    <s v="TS"/>
    <n v="1"/>
    <n v="292.11111111111109"/>
    <n v="0.75313807531380761"/>
    <n v="8.7531380753138084"/>
    <n v="28"/>
    <m/>
    <m/>
    <m/>
    <x v="2"/>
  </r>
  <r>
    <s v="Exp4"/>
    <x v="569"/>
    <n v="61"/>
    <x v="2"/>
    <x v="8"/>
    <x v="10"/>
    <x v="47"/>
    <s v="None_8h"/>
    <x v="0"/>
    <n v="61"/>
    <x v="1"/>
    <n v="2"/>
    <n v="9"/>
    <n v="10"/>
    <n v="118"/>
    <m/>
    <n v="86"/>
    <n v="3"/>
    <n v="13"/>
    <n v="10"/>
    <s v="&gt;TS"/>
    <n v="1"/>
    <n v="314.28571428571428"/>
    <n v="0.27363636363636362"/>
    <n v="9.2736363636363635"/>
    <n v="25"/>
    <m/>
    <m/>
    <m/>
    <x v="2"/>
  </r>
  <r>
    <s v="Exp4"/>
    <x v="569"/>
    <n v="61"/>
    <x v="2"/>
    <x v="8"/>
    <x v="10"/>
    <x v="47"/>
    <s v="None_8h"/>
    <x v="0"/>
    <m/>
    <x v="2"/>
    <n v="2"/>
    <n v="9"/>
    <n v="10"/>
    <n v="115"/>
    <n v="260"/>
    <n v="70"/>
    <n v="3"/>
    <n v="14"/>
    <n v="10"/>
    <s v="&gt;TS"/>
    <n v="1"/>
    <n v="314.28571428571428"/>
    <n v="0.22272727272727275"/>
    <n v="9.2227272727272727"/>
    <n v="26"/>
    <m/>
    <m/>
    <m/>
    <x v="2"/>
  </r>
  <r>
    <s v="Exp4"/>
    <x v="569"/>
    <n v="61"/>
    <x v="2"/>
    <x v="8"/>
    <x v="10"/>
    <x v="47"/>
    <s v="None_8h"/>
    <x v="0"/>
    <m/>
    <x v="3"/>
    <n v="3"/>
    <n v="8"/>
    <n v="10"/>
    <n v="116"/>
    <n v="282"/>
    <n v="21"/>
    <n v="3"/>
    <n v="14"/>
    <n v="15"/>
    <s v="&gt;TS"/>
    <n v="2"/>
    <n v="292.11111111111109"/>
    <n v="7.189045264359073E-2"/>
    <n v="8.07189045264359"/>
    <n v="25"/>
    <m/>
    <m/>
    <m/>
    <x v="2"/>
  </r>
  <r>
    <s v="Exp4"/>
    <x v="569"/>
    <n v="61"/>
    <x v="2"/>
    <x v="8"/>
    <x v="10"/>
    <x v="47"/>
    <s v="None_8h"/>
    <x v="0"/>
    <m/>
    <x v="4"/>
    <n v="2"/>
    <n v="8"/>
    <n v="9"/>
    <n v="116"/>
    <n v="252"/>
    <n v="64"/>
    <n v="4"/>
    <n v="13"/>
    <n v="10"/>
    <s v="&gt;TS"/>
    <n v="2"/>
    <n v="292.11111111111109"/>
    <n v="0.21909471281856222"/>
    <n v="8.2190947128185616"/>
    <n v="25"/>
    <m/>
    <m/>
    <m/>
    <x v="2"/>
  </r>
  <r>
    <s v="Exp4"/>
    <x v="570"/>
    <n v="62"/>
    <x v="2"/>
    <x v="8"/>
    <x v="10"/>
    <x v="47"/>
    <s v="None_8h"/>
    <x v="0"/>
    <n v="62"/>
    <x v="1"/>
    <n v="2"/>
    <n v="9"/>
    <n v="10"/>
    <n v="130"/>
    <m/>
    <n v="190"/>
    <n v="4"/>
    <n v="13"/>
    <n v="10"/>
    <s v="TS"/>
    <n v="1"/>
    <n v="314.28571428571428"/>
    <n v="0.60454545454545461"/>
    <n v="9.6045454545454554"/>
    <n v="26"/>
    <m/>
    <m/>
    <m/>
    <x v="2"/>
  </r>
  <r>
    <s v="Exp4"/>
    <x v="570"/>
    <n v="62"/>
    <x v="2"/>
    <x v="8"/>
    <x v="10"/>
    <x v="47"/>
    <s v="None_8h"/>
    <x v="0"/>
    <m/>
    <x v="2"/>
    <n v="2"/>
    <n v="9"/>
    <n v="10"/>
    <n v="124"/>
    <n v="292"/>
    <n v="49"/>
    <n v="3"/>
    <n v="14"/>
    <n v="10"/>
    <s v="TS"/>
    <n v="1"/>
    <n v="314.28571428571428"/>
    <n v="0.15590909090909091"/>
    <n v="9.1559090909090912"/>
    <n v="26"/>
    <m/>
    <m/>
    <m/>
    <x v="2"/>
  </r>
  <r>
    <s v="Exp4"/>
    <x v="570"/>
    <n v="62"/>
    <x v="2"/>
    <x v="8"/>
    <x v="10"/>
    <x v="47"/>
    <s v="None_8h"/>
    <x v="0"/>
    <m/>
    <x v="3"/>
    <n v="1"/>
    <n v="8"/>
    <n v="9"/>
    <n v="120"/>
    <n v="299"/>
    <n v="269"/>
    <n v="4"/>
    <n v="13"/>
    <n v="10"/>
    <s v="TS"/>
    <n v="1"/>
    <n v="292.11111111111109"/>
    <n v="0.92088246481551927"/>
    <n v="8.9208824648155201"/>
    <n v="25"/>
    <m/>
    <m/>
    <m/>
    <x v="2"/>
  </r>
  <r>
    <s v="Exp4"/>
    <x v="570"/>
    <n v="62"/>
    <x v="2"/>
    <x v="8"/>
    <x v="10"/>
    <x v="47"/>
    <s v="None_8h"/>
    <x v="0"/>
    <m/>
    <x v="4"/>
    <n v="1"/>
    <n v="8"/>
    <n v="9"/>
    <n v="120"/>
    <n v="284"/>
    <n v="201"/>
    <n v="4"/>
    <n v="12"/>
    <m/>
    <s v="TS"/>
    <m/>
    <n v="292.11111111111109"/>
    <n v="0.68809433244579699"/>
    <n v="8.6880943324457967"/>
    <n v="24"/>
    <m/>
    <m/>
    <m/>
    <x v="2"/>
  </r>
  <r>
    <s v="Exp4"/>
    <x v="571"/>
    <n v="80"/>
    <x v="2"/>
    <x v="8"/>
    <x v="10"/>
    <x v="47"/>
    <s v="None_8h"/>
    <x v="0"/>
    <n v="80"/>
    <x v="1"/>
    <n v="2"/>
    <n v="9"/>
    <n v="10"/>
    <n v="115"/>
    <m/>
    <n v="144"/>
    <n v="3"/>
    <n v="14"/>
    <n v="10"/>
    <s v="&gt;TS"/>
    <n v="2"/>
    <n v="314.28571428571428"/>
    <n v="0.45818181818181819"/>
    <n v="9.4581818181818189"/>
    <n v="26"/>
    <m/>
    <m/>
    <m/>
    <x v="2"/>
  </r>
  <r>
    <s v="Exp4"/>
    <x v="571"/>
    <n v="80"/>
    <x v="2"/>
    <x v="8"/>
    <x v="10"/>
    <x v="47"/>
    <s v="None_8h"/>
    <x v="0"/>
    <m/>
    <x v="2"/>
    <n v="2"/>
    <n v="9"/>
    <n v="10"/>
    <n v="120"/>
    <n v="248"/>
    <n v="77"/>
    <n v="3"/>
    <n v="13"/>
    <n v="10"/>
    <s v="&gt;TS"/>
    <n v="1"/>
    <n v="314.28571428571428"/>
    <n v="0.245"/>
    <n v="9.2449999999999992"/>
    <n v="25"/>
    <m/>
    <m/>
    <m/>
    <x v="2"/>
  </r>
  <r>
    <s v="Exp4"/>
    <x v="571"/>
    <n v="80"/>
    <x v="2"/>
    <x v="8"/>
    <x v="10"/>
    <x v="47"/>
    <s v="None_8h"/>
    <x v="0"/>
    <m/>
    <x v="3"/>
    <n v="2"/>
    <n v="9"/>
    <n v="10"/>
    <n v="108"/>
    <n v="258"/>
    <n v="39"/>
    <n v="3"/>
    <n v="13"/>
    <n v="10"/>
    <s v="&gt;TS"/>
    <n v="1"/>
    <n v="314.28571428571428"/>
    <n v="0.1240909090909091"/>
    <n v="9.1240909090909099"/>
    <n v="25"/>
    <m/>
    <m/>
    <m/>
    <x v="2"/>
  </r>
  <r>
    <s v="Exp4"/>
    <x v="571"/>
    <n v="80"/>
    <x v="2"/>
    <x v="8"/>
    <x v="10"/>
    <x v="47"/>
    <s v="None_8h"/>
    <x v="0"/>
    <m/>
    <x v="4"/>
    <n v="1"/>
    <n v="8"/>
    <n v="9"/>
    <n v="118"/>
    <n v="237"/>
    <n v="248"/>
    <n v="3"/>
    <n v="14"/>
    <n v="15"/>
    <s v="&gt;TS"/>
    <n v="2"/>
    <n v="292.11111111111109"/>
    <n v="0.84899201217192855"/>
    <n v="8.8489920121719283"/>
    <n v="25"/>
    <m/>
    <m/>
    <m/>
    <x v="2"/>
  </r>
  <r>
    <s v="Exp4"/>
    <x v="572"/>
    <n v="45"/>
    <x v="2"/>
    <x v="8"/>
    <x v="10"/>
    <x v="48"/>
    <s v="None_8h"/>
    <x v="0"/>
    <n v="45"/>
    <x v="1"/>
    <n v="3"/>
    <n v="10"/>
    <n v="11"/>
    <n v="118"/>
    <m/>
    <n v="74"/>
    <n v="3"/>
    <n v="12"/>
    <n v="20"/>
    <s v="TS"/>
    <n v="2"/>
    <n v="315.33333333333331"/>
    <n v="0.23467230443974632"/>
    <n v="10.234672304439746"/>
    <n v="25"/>
    <m/>
    <m/>
    <m/>
    <x v="2"/>
  </r>
  <r>
    <s v="Exp4"/>
    <x v="572"/>
    <n v="45"/>
    <x v="2"/>
    <x v="8"/>
    <x v="10"/>
    <x v="48"/>
    <s v="None_8h"/>
    <x v="0"/>
    <m/>
    <x v="2"/>
    <n v="2"/>
    <n v="9"/>
    <n v="10"/>
    <n v="130"/>
    <n v="278"/>
    <n v="256"/>
    <n v="3"/>
    <n v="12"/>
    <n v="30"/>
    <s v="TS"/>
    <n v="3"/>
    <n v="314.28571428571428"/>
    <n v="0.81454545454545457"/>
    <n v="9.8145454545454545"/>
    <n v="24"/>
    <m/>
    <m/>
    <m/>
    <x v="2"/>
  </r>
  <r>
    <s v="Exp4"/>
    <x v="572"/>
    <n v="45"/>
    <x v="2"/>
    <x v="8"/>
    <x v="10"/>
    <x v="48"/>
    <s v="None_8h"/>
    <x v="0"/>
    <m/>
    <x v="3"/>
    <n v="1"/>
    <n v="10"/>
    <n v="11"/>
    <n v="137"/>
    <n v="264"/>
    <n v="125"/>
    <n v="3"/>
    <n v="13"/>
    <n v="31"/>
    <s v="TS"/>
    <n v="2"/>
    <n v="315.33333333333331"/>
    <n v="0.39640591966173366"/>
    <n v="10.396405919661733"/>
    <n v="26"/>
    <m/>
    <m/>
    <m/>
    <x v="2"/>
  </r>
  <r>
    <s v="Exp4"/>
    <x v="572"/>
    <n v="45"/>
    <x v="2"/>
    <x v="8"/>
    <x v="10"/>
    <x v="48"/>
    <s v="None_8h"/>
    <x v="0"/>
    <m/>
    <x v="4"/>
    <n v="1"/>
    <n v="10"/>
    <n v="11"/>
    <n v="134"/>
    <n v="267"/>
    <n v="43"/>
    <n v="2"/>
    <n v="12"/>
    <n v="30"/>
    <s v="TS"/>
    <n v="2"/>
    <n v="315.33333333333331"/>
    <n v="0.13636363636363638"/>
    <n v="10.136363636363637"/>
    <n v="24"/>
    <m/>
    <m/>
    <m/>
    <x v="2"/>
  </r>
  <r>
    <s v="Exp4"/>
    <x v="573"/>
    <n v="63"/>
    <x v="2"/>
    <x v="8"/>
    <x v="10"/>
    <x v="48"/>
    <s v="None_8h"/>
    <x v="0"/>
    <n v="63"/>
    <x v="1"/>
    <n v="1"/>
    <n v="9"/>
    <n v="10"/>
    <n v="145"/>
    <m/>
    <n v="234"/>
    <n v="2"/>
    <n v="14"/>
    <n v="31"/>
    <s v="TS"/>
    <n v="2"/>
    <n v="314.28571428571428"/>
    <n v="0.74454545454545451"/>
    <n v="9.7445454545454542"/>
    <n v="25"/>
    <m/>
    <m/>
    <m/>
    <x v="2"/>
  </r>
  <r>
    <s v="Exp4"/>
    <x v="573"/>
    <n v="63"/>
    <x v="2"/>
    <x v="8"/>
    <x v="10"/>
    <x v="48"/>
    <s v="None_8h"/>
    <x v="0"/>
    <m/>
    <x v="2"/>
    <n v="1"/>
    <n v="9"/>
    <n v="10"/>
    <n v="140"/>
    <n v="316"/>
    <n v="191"/>
    <n v="3"/>
    <n v="13"/>
    <n v="33"/>
    <s v="TS"/>
    <n v="2"/>
    <n v="314.28571428571428"/>
    <n v="0.60772727272727278"/>
    <n v="9.6077272727272724"/>
    <n v="25"/>
    <m/>
    <m/>
    <m/>
    <x v="2"/>
  </r>
  <r>
    <s v="Exp4"/>
    <x v="573"/>
    <n v="63"/>
    <x v="2"/>
    <x v="8"/>
    <x v="10"/>
    <x v="48"/>
    <s v="None_8h"/>
    <x v="0"/>
    <m/>
    <x v="3"/>
    <n v="2"/>
    <n v="10"/>
    <n v="11"/>
    <n v="152"/>
    <n v="322"/>
    <n v="75"/>
    <n v="2"/>
    <n v="10"/>
    <n v="45"/>
    <s v="TS"/>
    <n v="3"/>
    <n v="315.33333333333331"/>
    <n v="0.23784355179704017"/>
    <n v="10.23784355179704"/>
    <n v="22"/>
    <m/>
    <m/>
    <m/>
    <x v="2"/>
  </r>
  <r>
    <s v="Exp4"/>
    <x v="573"/>
    <n v="63"/>
    <x v="2"/>
    <x v="8"/>
    <x v="10"/>
    <x v="48"/>
    <s v="None_8h"/>
    <x v="0"/>
    <m/>
    <x v="4"/>
    <n v="1"/>
    <n v="10"/>
    <n v="11"/>
    <n v="151"/>
    <n v="356"/>
    <n v="207"/>
    <n v="3"/>
    <n v="13"/>
    <n v="28"/>
    <s v="TS"/>
    <n v="2"/>
    <n v="315.33333333333331"/>
    <n v="0.65644820295983086"/>
    <n v="10.656448202959831"/>
    <n v="26"/>
    <m/>
    <m/>
    <m/>
    <x v="2"/>
  </r>
  <r>
    <s v="Exp4"/>
    <x v="574"/>
    <n v="93"/>
    <x v="2"/>
    <x v="8"/>
    <x v="10"/>
    <x v="48"/>
    <s v="None_8h"/>
    <x v="0"/>
    <n v="93"/>
    <x v="1"/>
    <n v="2"/>
    <n v="10"/>
    <n v="11"/>
    <n v="130"/>
    <n v="320"/>
    <n v="290"/>
    <n v="3"/>
    <n v="16"/>
    <n v="16"/>
    <s v="TS"/>
    <n v="2"/>
    <n v="315.33333333333331"/>
    <n v="0.91966173361522208"/>
    <n v="10.919661733615222"/>
    <n v="29"/>
    <m/>
    <m/>
    <m/>
    <x v="2"/>
  </r>
  <r>
    <s v="Exp4"/>
    <x v="574"/>
    <n v="93"/>
    <x v="2"/>
    <x v="8"/>
    <x v="10"/>
    <x v="48"/>
    <s v="None_8h"/>
    <x v="0"/>
    <m/>
    <x v="2"/>
    <n v="2"/>
    <n v="9"/>
    <n v="11"/>
    <n v="135"/>
    <n v="345"/>
    <n v="328"/>
    <n v="2"/>
    <n v="15"/>
    <n v="25"/>
    <s v="TS"/>
    <n v="2"/>
    <n v="314.28571428571428"/>
    <n v="1.0436363636363637"/>
    <n v="10.043636363636363"/>
    <n v="26"/>
    <m/>
    <m/>
    <m/>
    <x v="2"/>
  </r>
  <r>
    <s v="Exp4"/>
    <x v="574"/>
    <n v="93"/>
    <x v="2"/>
    <x v="8"/>
    <x v="10"/>
    <x v="48"/>
    <s v="None_8h"/>
    <x v="0"/>
    <m/>
    <x v="3"/>
    <n v="1"/>
    <n v="9"/>
    <n v="10"/>
    <n v="137"/>
    <n v="314"/>
    <n v="61"/>
    <n v="3"/>
    <n v="14"/>
    <n v="25"/>
    <s v="TS"/>
    <n v="3"/>
    <n v="314.28571428571428"/>
    <n v="0.19409090909090909"/>
    <n v="9.1940909090909084"/>
    <n v="26"/>
    <m/>
    <m/>
    <m/>
    <x v="2"/>
  </r>
  <r>
    <s v="Exp4"/>
    <x v="574"/>
    <n v="93"/>
    <x v="2"/>
    <x v="8"/>
    <x v="10"/>
    <x v="48"/>
    <s v="None_8h"/>
    <x v="0"/>
    <m/>
    <x v="4"/>
    <n v="2"/>
    <n v="10"/>
    <n v="11"/>
    <n v="134"/>
    <n v="343"/>
    <n v="28"/>
    <n v="3"/>
    <n v="13"/>
    <n v="28"/>
    <s v="TS"/>
    <n v="3"/>
    <n v="315.33333333333331"/>
    <n v="8.8794926004228336E-2"/>
    <n v="10.088794926004228"/>
    <n v="26"/>
    <m/>
    <m/>
    <m/>
    <x v="2"/>
  </r>
  <r>
    <s v="Exp4"/>
    <x v="575"/>
    <n v="60"/>
    <x v="2"/>
    <x v="8"/>
    <x v="10"/>
    <x v="49"/>
    <s v="None_8h"/>
    <x v="0"/>
    <n v="60"/>
    <x v="1"/>
    <n v="2"/>
    <n v="10"/>
    <n v="11"/>
    <n v="145"/>
    <m/>
    <n v="270"/>
    <n v="2"/>
    <n v="14"/>
    <n v="56"/>
    <s v="TS"/>
    <n v="3"/>
    <n v="315.33333333333331"/>
    <n v="0.85623678646934465"/>
    <n v="10.856236786469344"/>
    <n v="26"/>
    <m/>
    <m/>
    <m/>
    <x v="2"/>
  </r>
  <r>
    <s v="Exp4"/>
    <x v="575"/>
    <n v="60"/>
    <x v="2"/>
    <x v="8"/>
    <x v="10"/>
    <x v="49"/>
    <s v="None_8h"/>
    <x v="0"/>
    <m/>
    <x v="2"/>
    <n v="2"/>
    <n v="10"/>
    <n v="11"/>
    <n v="188"/>
    <n v="346"/>
    <n v="285"/>
    <n v="3"/>
    <n v="17"/>
    <n v="70"/>
    <s v="TS"/>
    <n v="3"/>
    <n v="315.33333333333331"/>
    <n v="0.90380549682875266"/>
    <n v="10.903805496828753"/>
    <n v="30"/>
    <m/>
    <m/>
    <m/>
    <x v="2"/>
  </r>
  <r>
    <s v="Exp4"/>
    <x v="575"/>
    <n v="60"/>
    <x v="2"/>
    <x v="8"/>
    <x v="10"/>
    <x v="49"/>
    <s v="None_8h"/>
    <x v="0"/>
    <m/>
    <x v="3"/>
    <n v="2"/>
    <n v="10"/>
    <n v="11"/>
    <n v="158"/>
    <n v="308"/>
    <n v="115"/>
    <n v="2"/>
    <n v="13"/>
    <n v="45"/>
    <s v="TS"/>
    <n v="3"/>
    <n v="315.33333333333331"/>
    <n v="0.36469344608879495"/>
    <n v="10.364693446088795"/>
    <n v="25"/>
    <m/>
    <m/>
    <m/>
    <x v="2"/>
  </r>
  <r>
    <s v="Exp4"/>
    <x v="575"/>
    <n v="60"/>
    <x v="2"/>
    <x v="8"/>
    <x v="10"/>
    <x v="49"/>
    <s v="None_8h"/>
    <x v="0"/>
    <m/>
    <x v="4"/>
    <n v="1"/>
    <n v="10"/>
    <n v="11"/>
    <n v="183"/>
    <n v="306"/>
    <n v="170"/>
    <n v="2"/>
    <n v="14"/>
    <n v="80"/>
    <s v="TS"/>
    <n v="3"/>
    <n v="315.33333333333331"/>
    <n v="0.53911205073995772"/>
    <n v="10.539112050739957"/>
    <n v="26"/>
    <m/>
    <m/>
    <m/>
    <x v="2"/>
  </r>
  <r>
    <s v="Exp4"/>
    <x v="576"/>
    <n v="68"/>
    <x v="2"/>
    <x v="8"/>
    <x v="10"/>
    <x v="49"/>
    <s v="None_8h"/>
    <x v="0"/>
    <n v="68"/>
    <x v="1"/>
    <n v="1"/>
    <n v="9"/>
    <n v="10"/>
    <n v="150"/>
    <m/>
    <n v="316"/>
    <n v="3"/>
    <n v="14"/>
    <n v="45"/>
    <s v="TS"/>
    <n v="2"/>
    <n v="314.28571428571428"/>
    <n v="1.0054545454545454"/>
    <n v="10.005454545454546"/>
    <n v="26"/>
    <m/>
    <m/>
    <m/>
    <x v="2"/>
  </r>
  <r>
    <s v="Exp4"/>
    <x v="576"/>
    <n v="68"/>
    <x v="2"/>
    <x v="8"/>
    <x v="10"/>
    <x v="49"/>
    <s v="None_8h"/>
    <x v="0"/>
    <m/>
    <x v="2"/>
    <n v="1"/>
    <n v="10"/>
    <n v="11"/>
    <n v="143"/>
    <n v="331"/>
    <n v="25"/>
    <n v="2"/>
    <n v="13"/>
    <n v="40"/>
    <s v="TS"/>
    <n v="2"/>
    <n v="315.33333333333331"/>
    <n v="7.9281183932346733E-2"/>
    <n v="10.079281183932347"/>
    <n v="25"/>
    <m/>
    <m/>
    <m/>
    <x v="2"/>
  </r>
  <r>
    <s v="Exp4"/>
    <x v="576"/>
    <n v="68"/>
    <x v="2"/>
    <x v="8"/>
    <x v="10"/>
    <x v="49"/>
    <s v="None_8h"/>
    <x v="0"/>
    <m/>
    <x v="3"/>
    <n v="1"/>
    <n v="9"/>
    <n v="10"/>
    <n v="153"/>
    <n v="318"/>
    <n v="247"/>
    <n v="2"/>
    <n v="14"/>
    <n v="40"/>
    <s v="TS"/>
    <n v="2"/>
    <n v="314.28571428571428"/>
    <n v="0.78590909090909089"/>
    <n v="9.7859090909090902"/>
    <n v="25"/>
    <m/>
    <m/>
    <m/>
    <x v="2"/>
  </r>
  <r>
    <s v="Exp4"/>
    <x v="576"/>
    <n v="68"/>
    <x v="2"/>
    <x v="8"/>
    <x v="10"/>
    <x v="49"/>
    <s v="None_8h"/>
    <x v="0"/>
    <m/>
    <x v="4"/>
    <n v="0"/>
    <n v="10"/>
    <n v="11"/>
    <n v="155"/>
    <n v="308"/>
    <n v="284"/>
    <n v="2"/>
    <n v="13"/>
    <n v="45"/>
    <s v="TS"/>
    <n v="3"/>
    <n v="315.33333333333331"/>
    <n v="0.90063424947145887"/>
    <n v="10.900634249471459"/>
    <n v="25"/>
    <m/>
    <m/>
    <m/>
    <x v="2"/>
  </r>
  <r>
    <s v="Exp4"/>
    <x v="577"/>
    <n v="78"/>
    <x v="2"/>
    <x v="8"/>
    <x v="10"/>
    <x v="49"/>
    <s v="None_8h"/>
    <x v="0"/>
    <n v="78"/>
    <x v="1"/>
    <n v="2"/>
    <n v="10"/>
    <n v="11"/>
    <n v="153"/>
    <m/>
    <n v="240"/>
    <n v="2"/>
    <n v="15"/>
    <m/>
    <s v="&gt;TS"/>
    <n v="3"/>
    <n v="315.33333333333331"/>
    <n v="0.76109936575052861"/>
    <n v="10.761099365750528"/>
    <n v="27"/>
    <m/>
    <m/>
    <m/>
    <x v="2"/>
  </r>
  <r>
    <s v="Exp4"/>
    <x v="577"/>
    <n v="78"/>
    <x v="2"/>
    <x v="8"/>
    <x v="10"/>
    <x v="49"/>
    <s v="None_8h"/>
    <x v="0"/>
    <m/>
    <x v="2"/>
    <n v="1"/>
    <n v="11"/>
    <n v="12"/>
    <n v="146"/>
    <n v="330"/>
    <n v="106"/>
    <n v="1"/>
    <n v="13"/>
    <n v="35"/>
    <s v="TS"/>
    <n v="3"/>
    <n v="242.5"/>
    <n v="0.43711340206185567"/>
    <n v="11.437113402061856"/>
    <n v="25"/>
    <m/>
    <m/>
    <m/>
    <x v="2"/>
  </r>
  <r>
    <s v="Exp4"/>
    <x v="577"/>
    <n v="78"/>
    <x v="2"/>
    <x v="8"/>
    <x v="10"/>
    <x v="49"/>
    <s v="None_8h"/>
    <x v="0"/>
    <m/>
    <x v="3"/>
    <n v="1"/>
    <n v="10"/>
    <n v="11"/>
    <n v="157"/>
    <n v="333"/>
    <n v="131"/>
    <n v="1"/>
    <n v="15"/>
    <n v="40"/>
    <s v="TS"/>
    <n v="3"/>
    <n v="315.33333333333331"/>
    <n v="0.41543340380549687"/>
    <n v="10.415433403805498"/>
    <n v="26"/>
    <m/>
    <m/>
    <m/>
    <x v="2"/>
  </r>
  <r>
    <s v="Exp4"/>
    <x v="577"/>
    <n v="78"/>
    <x v="2"/>
    <x v="8"/>
    <x v="10"/>
    <x v="49"/>
    <s v="None_8h"/>
    <x v="0"/>
    <m/>
    <x v="4"/>
    <n v="1"/>
    <n v="10"/>
    <n v="11"/>
    <n v="157"/>
    <n v="329"/>
    <n v="127"/>
    <n v="2"/>
    <n v="15"/>
    <n v="45"/>
    <s v="TS"/>
    <n v="3"/>
    <n v="315.33333333333331"/>
    <n v="0.40274841437632136"/>
    <n v="10.402748414376321"/>
    <n v="27"/>
    <m/>
    <m/>
    <m/>
    <x v="2"/>
  </r>
  <r>
    <s v="Exp4"/>
    <x v="578"/>
    <n v="67"/>
    <x v="2"/>
    <x v="8"/>
    <x v="10"/>
    <x v="50"/>
    <s v="None_8h"/>
    <x v="0"/>
    <n v="67"/>
    <x v="1"/>
    <n v="1"/>
    <n v="12"/>
    <n v="12"/>
    <n v="265"/>
    <m/>
    <m/>
    <m/>
    <m/>
    <n v="155"/>
    <s v="FL"/>
    <n v="3"/>
    <n v="242.5"/>
    <n v="0"/>
    <n v="12"/>
    <s v=""/>
    <m/>
    <m/>
    <m/>
    <x v="1"/>
  </r>
  <r>
    <s v="Exp4"/>
    <x v="578"/>
    <n v="67"/>
    <x v="2"/>
    <x v="8"/>
    <x v="10"/>
    <x v="50"/>
    <s v="None_8h"/>
    <x v="0"/>
    <m/>
    <x v="2"/>
    <n v="1"/>
    <n v="11"/>
    <n v="12"/>
    <n v="230"/>
    <n v="340"/>
    <n v="210"/>
    <n v="1"/>
    <m/>
    <n v="135"/>
    <s v="TS"/>
    <n v="4"/>
    <n v="242.5"/>
    <n v="0.865979381443299"/>
    <n v="11.865979381443299"/>
    <s v=""/>
    <m/>
    <m/>
    <m/>
    <x v="2"/>
  </r>
  <r>
    <s v="Exp4"/>
    <x v="578"/>
    <n v="67"/>
    <x v="2"/>
    <x v="8"/>
    <x v="10"/>
    <x v="50"/>
    <s v="None_8h"/>
    <x v="0"/>
    <m/>
    <x v="3"/>
    <n v="1"/>
    <n v="12"/>
    <n v="12"/>
    <n v="288"/>
    <m/>
    <m/>
    <m/>
    <m/>
    <m/>
    <s v="FL"/>
    <m/>
    <n v="242.5"/>
    <n v="0"/>
    <n v="12"/>
    <s v=""/>
    <m/>
    <m/>
    <m/>
    <x v="1"/>
  </r>
  <r>
    <s v="Exp4"/>
    <x v="578"/>
    <n v="67"/>
    <x v="2"/>
    <x v="8"/>
    <x v="10"/>
    <x v="50"/>
    <s v="None_8h"/>
    <x v="0"/>
    <m/>
    <x v="4"/>
    <n v="1"/>
    <n v="12"/>
    <n v="12"/>
    <n v="253"/>
    <m/>
    <m/>
    <m/>
    <m/>
    <m/>
    <s v="FL"/>
    <m/>
    <n v="242.5"/>
    <n v="0"/>
    <n v="12"/>
    <s v=""/>
    <m/>
    <m/>
    <m/>
    <x v="1"/>
  </r>
  <r>
    <s v="Exp4"/>
    <x v="579"/>
    <n v="79"/>
    <x v="2"/>
    <x v="8"/>
    <x v="10"/>
    <x v="50"/>
    <s v="None_8h"/>
    <x v="0"/>
    <n v="79"/>
    <x v="1"/>
    <n v="3"/>
    <n v="12"/>
    <n v="13"/>
    <n v="162"/>
    <m/>
    <n v="15"/>
    <n v="1"/>
    <n v="12"/>
    <n v="65"/>
    <s v="TS"/>
    <n v="3"/>
    <n v="242.5"/>
    <n v="6.1855670103092786E-2"/>
    <n v="12.061855670103093"/>
    <n v="25"/>
    <m/>
    <m/>
    <m/>
    <x v="2"/>
  </r>
  <r>
    <s v="Exp4"/>
    <x v="579"/>
    <n v="79"/>
    <x v="2"/>
    <x v="8"/>
    <x v="10"/>
    <x v="50"/>
    <s v="None_8h"/>
    <x v="0"/>
    <m/>
    <x v="2"/>
    <n v="1"/>
    <n v="12"/>
    <n v="13"/>
    <n v="167"/>
    <n v="260"/>
    <n v="10"/>
    <n v="1"/>
    <n v="13"/>
    <n v="62"/>
    <s v="TS"/>
    <n v="3"/>
    <n v="242.5"/>
    <n v="4.1237113402061855E-2"/>
    <n v="12.041237113402062"/>
    <n v="26"/>
    <m/>
    <m/>
    <m/>
    <x v="2"/>
  </r>
  <r>
    <s v="Exp4"/>
    <x v="579"/>
    <n v="79"/>
    <x v="2"/>
    <x v="8"/>
    <x v="10"/>
    <x v="50"/>
    <s v="None_8h"/>
    <x v="0"/>
    <m/>
    <x v="3"/>
    <n v="2"/>
    <n v="11"/>
    <n v="12"/>
    <n v="147"/>
    <n v="276"/>
    <n v="158"/>
    <n v="1"/>
    <n v="13"/>
    <n v="51"/>
    <s v="TS"/>
    <n v="3"/>
    <n v="242.5"/>
    <n v="0.65154639175257734"/>
    <n v="11.651546391752577"/>
    <n v="25"/>
    <m/>
    <m/>
    <m/>
    <x v="2"/>
  </r>
  <r>
    <s v="Exp4"/>
    <x v="579"/>
    <n v="79"/>
    <x v="2"/>
    <x v="8"/>
    <x v="10"/>
    <x v="50"/>
    <s v="None_8h"/>
    <x v="0"/>
    <m/>
    <x v="4"/>
    <n v="1"/>
    <n v="12"/>
    <n v="12"/>
    <n v="167"/>
    <m/>
    <m/>
    <m/>
    <m/>
    <m/>
    <s v="FL"/>
    <m/>
    <n v="242.5"/>
    <n v="0"/>
    <n v="12"/>
    <s v=""/>
    <m/>
    <m/>
    <m/>
    <x v="1"/>
  </r>
  <r>
    <s v="Exp4"/>
    <x v="580"/>
    <n v="86"/>
    <x v="2"/>
    <x v="8"/>
    <x v="10"/>
    <x v="50"/>
    <s v="None_8h"/>
    <x v="0"/>
    <n v="86"/>
    <x v="1"/>
    <n v="1"/>
    <n v="12"/>
    <n v="13"/>
    <n v="160"/>
    <m/>
    <n v="125"/>
    <n v="2"/>
    <n v="14"/>
    <n v="67"/>
    <s v="TS"/>
    <n v="3"/>
    <n v="242.5"/>
    <n v="0.51546391752577314"/>
    <n v="12.515463917525773"/>
    <n v="28"/>
    <m/>
    <m/>
    <m/>
    <x v="2"/>
  </r>
  <r>
    <s v="Exp4"/>
    <x v="580"/>
    <n v="86"/>
    <x v="2"/>
    <x v="8"/>
    <x v="10"/>
    <x v="50"/>
    <s v="None_8h"/>
    <x v="0"/>
    <m/>
    <x v="2"/>
    <n v="2"/>
    <n v="12"/>
    <n v="13"/>
    <n v="119"/>
    <n v="225"/>
    <n v="101"/>
    <n v="2"/>
    <n v="13"/>
    <n v="30"/>
    <s v="TS"/>
    <n v="2"/>
    <n v="242.5"/>
    <n v="0.41649484536082476"/>
    <n v="12.416494845360825"/>
    <n v="27"/>
    <m/>
    <m/>
    <m/>
    <x v="2"/>
  </r>
  <r>
    <s v="Exp4"/>
    <x v="580"/>
    <n v="86"/>
    <x v="2"/>
    <x v="8"/>
    <x v="10"/>
    <x v="50"/>
    <s v="None_8h"/>
    <x v="0"/>
    <m/>
    <x v="3"/>
    <n v="2"/>
    <n v="10"/>
    <n v="11"/>
    <n v="151"/>
    <n v="267"/>
    <n v="27"/>
    <n v="2"/>
    <n v="14"/>
    <n v="50"/>
    <s v="TS"/>
    <n v="2"/>
    <n v="315.33333333333331"/>
    <n v="8.5623678646934473E-2"/>
    <n v="10.085623678646934"/>
    <n v="26"/>
    <m/>
    <m/>
    <m/>
    <x v="2"/>
  </r>
  <r>
    <s v="Exp4"/>
    <x v="580"/>
    <n v="86"/>
    <x v="2"/>
    <x v="8"/>
    <x v="10"/>
    <x v="50"/>
    <s v="None_8h"/>
    <x v="0"/>
    <m/>
    <x v="4"/>
    <n v="1"/>
    <n v="12"/>
    <n v="12"/>
    <n v="185"/>
    <m/>
    <m/>
    <m/>
    <m/>
    <m/>
    <s v="FL"/>
    <m/>
    <n v="242.5"/>
    <n v="0"/>
    <n v="12"/>
    <s v=""/>
    <m/>
    <m/>
    <m/>
    <x v="1"/>
  </r>
  <r>
    <s v="Exp4"/>
    <x v="581"/>
    <n v="47"/>
    <x v="2"/>
    <x v="8"/>
    <x v="10"/>
    <x v="33"/>
    <s v="None_8h"/>
    <x v="0"/>
    <s v="Batten S 47"/>
    <x v="1"/>
    <m/>
    <n v="13"/>
    <m/>
    <n v="240"/>
    <m/>
    <m/>
    <m/>
    <n v="12"/>
    <m/>
    <m/>
    <n v="3"/>
    <n v="242.5"/>
    <n v="0"/>
    <n v="13"/>
    <n v="25"/>
    <m/>
    <m/>
    <m/>
    <x v="1"/>
  </r>
  <r>
    <s v="Exp4"/>
    <x v="581"/>
    <n v="47"/>
    <x v="2"/>
    <x v="8"/>
    <x v="10"/>
    <x v="33"/>
    <s v="None_8h"/>
    <x v="0"/>
    <m/>
    <x v="2"/>
    <m/>
    <n v="12"/>
    <m/>
    <n v="220"/>
    <m/>
    <m/>
    <m/>
    <n v="10"/>
    <m/>
    <m/>
    <n v="4"/>
    <n v="242.5"/>
    <n v="0"/>
    <n v="12"/>
    <n v="22"/>
    <m/>
    <m/>
    <m/>
    <x v="1"/>
  </r>
  <r>
    <s v="Exp4"/>
    <x v="581"/>
    <n v="47"/>
    <x v="2"/>
    <x v="8"/>
    <x v="10"/>
    <x v="33"/>
    <s v="None_8h"/>
    <x v="0"/>
    <m/>
    <x v="3"/>
    <m/>
    <n v="12"/>
    <m/>
    <n v="220"/>
    <m/>
    <m/>
    <m/>
    <m/>
    <m/>
    <m/>
    <n v="3"/>
    <n v="242.5"/>
    <n v="0"/>
    <n v="12"/>
    <s v=""/>
    <m/>
    <m/>
    <m/>
    <x v="1"/>
  </r>
  <r>
    <s v="Exp4"/>
    <x v="582"/>
    <n v="53"/>
    <x v="2"/>
    <x v="8"/>
    <x v="10"/>
    <x v="33"/>
    <s v="None_8h"/>
    <x v="0"/>
    <s v="Batten S 53"/>
    <x v="1"/>
    <m/>
    <n v="12"/>
    <m/>
    <n v="365"/>
    <m/>
    <m/>
    <m/>
    <n v="11"/>
    <m/>
    <m/>
    <n v="5"/>
    <n v="242.5"/>
    <n v="0"/>
    <n v="12"/>
    <n v="23"/>
    <m/>
    <m/>
    <m/>
    <x v="1"/>
  </r>
  <r>
    <s v="Exp4"/>
    <x v="582"/>
    <n v="53"/>
    <x v="2"/>
    <x v="8"/>
    <x v="10"/>
    <x v="33"/>
    <s v="None_8h"/>
    <x v="0"/>
    <m/>
    <x v="2"/>
    <m/>
    <n v="14"/>
    <m/>
    <n v="345"/>
    <m/>
    <m/>
    <m/>
    <m/>
    <m/>
    <m/>
    <n v="5"/>
    <n v="242.5"/>
    <n v="0"/>
    <n v="14"/>
    <s v=""/>
    <m/>
    <m/>
    <m/>
    <x v="1"/>
  </r>
  <r>
    <s v="Exp4"/>
    <x v="582"/>
    <n v="53"/>
    <x v="2"/>
    <x v="8"/>
    <x v="10"/>
    <x v="33"/>
    <s v="None_8h"/>
    <x v="0"/>
    <m/>
    <x v="3"/>
    <m/>
    <n v="12"/>
    <m/>
    <n v="355"/>
    <m/>
    <m/>
    <m/>
    <m/>
    <m/>
    <m/>
    <n v="5"/>
    <n v="242.5"/>
    <n v="0"/>
    <n v="12"/>
    <s v=""/>
    <m/>
    <m/>
    <m/>
    <x v="1"/>
  </r>
  <r>
    <s v="Exp4"/>
    <x v="582"/>
    <n v="53"/>
    <x v="2"/>
    <x v="8"/>
    <x v="10"/>
    <x v="33"/>
    <s v="None_8h"/>
    <x v="0"/>
    <m/>
    <x v="4"/>
    <m/>
    <n v="13"/>
    <m/>
    <n v="370"/>
    <m/>
    <m/>
    <m/>
    <m/>
    <m/>
    <m/>
    <n v="5"/>
    <n v="242.5"/>
    <n v="0"/>
    <n v="13"/>
    <s v=""/>
    <m/>
    <m/>
    <m/>
    <x v="1"/>
  </r>
  <r>
    <s v="Exp4"/>
    <x v="583"/>
    <n v="70"/>
    <x v="2"/>
    <x v="8"/>
    <x v="10"/>
    <x v="33"/>
    <s v="None_8h"/>
    <x v="0"/>
    <s v="Batten S 70"/>
    <x v="1"/>
    <m/>
    <n v="12"/>
    <m/>
    <n v="331"/>
    <m/>
    <m/>
    <m/>
    <n v="16"/>
    <m/>
    <m/>
    <n v="4"/>
    <n v="242.5"/>
    <n v="0"/>
    <n v="12"/>
    <n v="28"/>
    <m/>
    <m/>
    <m/>
    <x v="1"/>
  </r>
  <r>
    <s v="Exp4"/>
    <x v="583"/>
    <n v="70"/>
    <x v="2"/>
    <x v="8"/>
    <x v="10"/>
    <x v="33"/>
    <s v="None_8h"/>
    <x v="0"/>
    <m/>
    <x v="2"/>
    <m/>
    <n v="12"/>
    <m/>
    <n v="350"/>
    <m/>
    <m/>
    <m/>
    <n v="12"/>
    <m/>
    <m/>
    <n v="5"/>
    <n v="242.5"/>
    <n v="0"/>
    <n v="12"/>
    <n v="24"/>
    <m/>
    <m/>
    <m/>
    <x v="1"/>
  </r>
  <r>
    <s v="Exp4"/>
    <x v="583"/>
    <n v="70"/>
    <x v="2"/>
    <x v="8"/>
    <x v="10"/>
    <x v="33"/>
    <s v="None_8h"/>
    <x v="0"/>
    <m/>
    <x v="3"/>
    <m/>
    <n v="14"/>
    <m/>
    <n v="340"/>
    <m/>
    <m/>
    <m/>
    <n v="12"/>
    <m/>
    <m/>
    <n v="5"/>
    <n v="242.5"/>
    <n v="0"/>
    <n v="14"/>
    <n v="26"/>
    <m/>
    <m/>
    <m/>
    <x v="1"/>
  </r>
  <r>
    <s v="Exp4"/>
    <x v="583"/>
    <n v="70"/>
    <x v="2"/>
    <x v="8"/>
    <x v="10"/>
    <x v="33"/>
    <s v="None_8h"/>
    <x v="0"/>
    <m/>
    <x v="4"/>
    <m/>
    <n v="12"/>
    <m/>
    <n v="390"/>
    <m/>
    <m/>
    <m/>
    <n v="11"/>
    <m/>
    <m/>
    <n v="5"/>
    <n v="242.5"/>
    <n v="0"/>
    <n v="12"/>
    <n v="23"/>
    <m/>
    <m/>
    <m/>
    <x v="1"/>
  </r>
  <r>
    <s v="Exp4"/>
    <x v="584"/>
    <n v="76"/>
    <x v="2"/>
    <x v="8"/>
    <x v="10"/>
    <x v="33"/>
    <s v="None_8h"/>
    <x v="0"/>
    <s v="Batten S 76"/>
    <x v="1"/>
    <m/>
    <n v="13"/>
    <m/>
    <n v="370"/>
    <m/>
    <m/>
    <m/>
    <n v="15"/>
    <m/>
    <m/>
    <n v="7"/>
    <n v="242.5"/>
    <n v="0"/>
    <n v="13"/>
    <n v="28"/>
    <m/>
    <m/>
    <m/>
    <x v="1"/>
  </r>
  <r>
    <s v="Exp4"/>
    <x v="584"/>
    <n v="76"/>
    <x v="2"/>
    <x v="8"/>
    <x v="10"/>
    <x v="33"/>
    <s v="None_8h"/>
    <x v="0"/>
    <m/>
    <x v="2"/>
    <m/>
    <n v="12"/>
    <m/>
    <n v="314"/>
    <m/>
    <m/>
    <m/>
    <n v="13"/>
    <m/>
    <m/>
    <n v="7"/>
    <n v="242.5"/>
    <n v="0"/>
    <n v="12"/>
    <n v="25"/>
    <m/>
    <m/>
    <m/>
    <x v="1"/>
  </r>
  <r>
    <s v="Exp4"/>
    <x v="584"/>
    <n v="76"/>
    <x v="2"/>
    <x v="8"/>
    <x v="10"/>
    <x v="33"/>
    <s v="None_8h"/>
    <x v="0"/>
    <m/>
    <x v="3"/>
    <m/>
    <n v="12"/>
    <m/>
    <n v="325"/>
    <m/>
    <m/>
    <m/>
    <n v="12"/>
    <m/>
    <m/>
    <n v="7"/>
    <n v="242.5"/>
    <n v="0"/>
    <n v="12"/>
    <n v="24"/>
    <m/>
    <m/>
    <m/>
    <x v="1"/>
  </r>
  <r>
    <s v="Exp4"/>
    <x v="584"/>
    <n v="76"/>
    <x v="2"/>
    <x v="8"/>
    <x v="10"/>
    <x v="33"/>
    <s v="None_8h"/>
    <x v="0"/>
    <m/>
    <x v="4"/>
    <m/>
    <n v="11"/>
    <m/>
    <n v="300"/>
    <m/>
    <m/>
    <m/>
    <n v="13"/>
    <m/>
    <m/>
    <n v="5"/>
    <n v="242.5"/>
    <n v="0"/>
    <n v="11"/>
    <n v="24"/>
    <m/>
    <m/>
    <m/>
    <x v="1"/>
  </r>
  <r>
    <s v="Exp4"/>
    <x v="585"/>
    <n v="82"/>
    <x v="2"/>
    <x v="8"/>
    <x v="10"/>
    <x v="33"/>
    <s v="None_8h"/>
    <x v="0"/>
    <s v="Batten S 82"/>
    <x v="1"/>
    <m/>
    <n v="12"/>
    <m/>
    <n v="361"/>
    <m/>
    <m/>
    <m/>
    <m/>
    <m/>
    <m/>
    <n v="5"/>
    <n v="242.5"/>
    <n v="0"/>
    <n v="12"/>
    <s v=""/>
    <m/>
    <m/>
    <m/>
    <x v="1"/>
  </r>
  <r>
    <s v="Exp4"/>
    <x v="585"/>
    <n v="82"/>
    <x v="2"/>
    <x v="8"/>
    <x v="10"/>
    <x v="33"/>
    <s v="None_8h"/>
    <x v="0"/>
    <m/>
    <x v="2"/>
    <m/>
    <n v="13"/>
    <m/>
    <n v="400"/>
    <m/>
    <m/>
    <m/>
    <n v="12"/>
    <m/>
    <m/>
    <n v="7"/>
    <n v="242.5"/>
    <n v="0"/>
    <n v="13"/>
    <n v="25"/>
    <m/>
    <m/>
    <m/>
    <x v="1"/>
  </r>
  <r>
    <s v="Exp4"/>
    <x v="585"/>
    <n v="82"/>
    <x v="2"/>
    <x v="8"/>
    <x v="10"/>
    <x v="33"/>
    <s v="None_8h"/>
    <x v="0"/>
    <m/>
    <x v="3"/>
    <m/>
    <n v="10"/>
    <m/>
    <n v="322"/>
    <m/>
    <m/>
    <m/>
    <m/>
    <m/>
    <m/>
    <n v="4"/>
    <n v="315.33333333333331"/>
    <n v="0"/>
    <n v="10"/>
    <s v=""/>
    <m/>
    <m/>
    <m/>
    <x v="1"/>
  </r>
  <r>
    <s v="Exp4"/>
    <x v="585"/>
    <n v="82"/>
    <x v="2"/>
    <x v="8"/>
    <x v="10"/>
    <x v="33"/>
    <s v="None_8h"/>
    <x v="0"/>
    <m/>
    <x v="4"/>
    <m/>
    <n v="13"/>
    <m/>
    <n v="365"/>
    <m/>
    <m/>
    <m/>
    <m/>
    <m/>
    <m/>
    <n v="5"/>
    <n v="242.5"/>
    <n v="0"/>
    <n v="13"/>
    <s v=""/>
    <m/>
    <m/>
    <m/>
    <x v="1"/>
  </r>
  <r>
    <s v="Exp4"/>
    <x v="586"/>
    <n v="83"/>
    <x v="2"/>
    <x v="8"/>
    <x v="10"/>
    <x v="33"/>
    <s v="None_8h"/>
    <x v="0"/>
    <s v="batten S 83"/>
    <x v="1"/>
    <m/>
    <n v="12"/>
    <m/>
    <n v="237"/>
    <m/>
    <m/>
    <m/>
    <n v="10"/>
    <m/>
    <m/>
    <n v="3"/>
    <n v="242.5"/>
    <n v="0"/>
    <n v="12"/>
    <n v="22"/>
    <m/>
    <m/>
    <m/>
    <x v="1"/>
  </r>
  <r>
    <s v="Exp4"/>
    <x v="586"/>
    <n v="83"/>
    <x v="2"/>
    <x v="8"/>
    <x v="10"/>
    <x v="33"/>
    <s v="None_8h"/>
    <x v="0"/>
    <m/>
    <x v="2"/>
    <m/>
    <n v="12"/>
    <m/>
    <n v="330"/>
    <m/>
    <m/>
    <m/>
    <n v="11"/>
    <m/>
    <m/>
    <n v="5"/>
    <n v="242.5"/>
    <n v="0"/>
    <n v="12"/>
    <n v="23"/>
    <m/>
    <m/>
    <m/>
    <x v="1"/>
  </r>
  <r>
    <s v="Exp4"/>
    <x v="586"/>
    <n v="83"/>
    <x v="2"/>
    <x v="8"/>
    <x v="10"/>
    <x v="33"/>
    <s v="None_8h"/>
    <x v="0"/>
    <m/>
    <x v="3"/>
    <m/>
    <n v="12"/>
    <m/>
    <n v="265"/>
    <m/>
    <m/>
    <m/>
    <n v="11"/>
    <m/>
    <m/>
    <n v="4"/>
    <n v="242.5"/>
    <n v="0"/>
    <n v="12"/>
    <n v="23"/>
    <m/>
    <m/>
    <m/>
    <x v="1"/>
  </r>
  <r>
    <s v="Exp4"/>
    <x v="586"/>
    <n v="83"/>
    <x v="2"/>
    <x v="8"/>
    <x v="10"/>
    <x v="33"/>
    <s v="None_8h"/>
    <x v="0"/>
    <m/>
    <x v="4"/>
    <m/>
    <n v="12"/>
    <m/>
    <n v="275"/>
    <m/>
    <m/>
    <m/>
    <n v="11"/>
    <m/>
    <m/>
    <n v="5"/>
    <n v="242.5"/>
    <n v="0"/>
    <n v="12"/>
    <n v="23"/>
    <m/>
    <m/>
    <m/>
    <x v="1"/>
  </r>
  <r>
    <s v="Exp4"/>
    <x v="586"/>
    <n v="83"/>
    <x v="2"/>
    <x v="8"/>
    <x v="10"/>
    <x v="33"/>
    <s v="None_8h"/>
    <x v="0"/>
    <s v="Batten S 52"/>
    <x v="1"/>
    <m/>
    <n v="13"/>
    <m/>
    <n v="305"/>
    <m/>
    <m/>
    <m/>
    <n v="12"/>
    <m/>
    <m/>
    <n v="6"/>
    <n v="242.5"/>
    <n v="0"/>
    <n v="13"/>
    <n v="25"/>
    <m/>
    <m/>
    <m/>
    <x v="1"/>
  </r>
  <r>
    <s v="Exp4"/>
    <x v="586"/>
    <n v="83"/>
    <x v="2"/>
    <x v="8"/>
    <x v="10"/>
    <x v="33"/>
    <s v="None_8h"/>
    <x v="0"/>
    <m/>
    <x v="2"/>
    <m/>
    <n v="11"/>
    <m/>
    <n v="288"/>
    <m/>
    <m/>
    <m/>
    <n v="12"/>
    <m/>
    <m/>
    <n v="5"/>
    <n v="242.5"/>
    <n v="0"/>
    <n v="11"/>
    <n v="23"/>
    <m/>
    <m/>
    <m/>
    <x v="1"/>
  </r>
  <r>
    <s v="Exp4"/>
    <x v="586"/>
    <n v="83"/>
    <x v="2"/>
    <x v="8"/>
    <x v="10"/>
    <x v="33"/>
    <s v="None_8h"/>
    <x v="0"/>
    <m/>
    <x v="3"/>
    <m/>
    <n v="12"/>
    <m/>
    <n v="268"/>
    <m/>
    <m/>
    <m/>
    <n v="13"/>
    <m/>
    <m/>
    <n v="4"/>
    <n v="242.5"/>
    <n v="0"/>
    <n v="12"/>
    <n v="25"/>
    <m/>
    <m/>
    <m/>
    <x v="1"/>
  </r>
  <r>
    <s v="Exp4"/>
    <x v="586"/>
    <n v="83"/>
    <x v="2"/>
    <x v="8"/>
    <x v="10"/>
    <x v="33"/>
    <s v="None_8h"/>
    <x v="0"/>
    <m/>
    <x v="4"/>
    <m/>
    <n v="13"/>
    <m/>
    <n v="315"/>
    <m/>
    <m/>
    <m/>
    <m/>
    <m/>
    <m/>
    <n v="5"/>
    <n v="242.5"/>
    <n v="0"/>
    <n v="13"/>
    <s v=""/>
    <m/>
    <m/>
    <m/>
    <x v="1"/>
  </r>
  <r>
    <s v="Exp4"/>
    <x v="587"/>
    <n v="85"/>
    <x v="2"/>
    <x v="8"/>
    <x v="10"/>
    <x v="33"/>
    <s v="None_8h"/>
    <x v="0"/>
    <s v="Batten S 85"/>
    <x v="1"/>
    <m/>
    <n v="11"/>
    <m/>
    <n v="354"/>
    <m/>
    <m/>
    <m/>
    <n v="14"/>
    <m/>
    <m/>
    <n v="4"/>
    <n v="242.5"/>
    <n v="0"/>
    <n v="11"/>
    <n v="25"/>
    <m/>
    <m/>
    <m/>
    <x v="1"/>
  </r>
  <r>
    <s v="Exp4"/>
    <x v="587"/>
    <n v="85"/>
    <x v="2"/>
    <x v="8"/>
    <x v="10"/>
    <x v="33"/>
    <s v="None_8h"/>
    <x v="0"/>
    <m/>
    <x v="2"/>
    <m/>
    <n v="11"/>
    <m/>
    <n v="372"/>
    <m/>
    <m/>
    <m/>
    <n v="10"/>
    <m/>
    <m/>
    <n v="4"/>
    <n v="242.5"/>
    <n v="0"/>
    <n v="11"/>
    <n v="21"/>
    <m/>
    <m/>
    <m/>
    <x v="1"/>
  </r>
  <r>
    <s v="Exp4"/>
    <x v="587"/>
    <n v="85"/>
    <x v="2"/>
    <x v="8"/>
    <x v="10"/>
    <x v="33"/>
    <s v="None_8h"/>
    <x v="0"/>
    <m/>
    <x v="3"/>
    <m/>
    <n v="12"/>
    <m/>
    <n v="368"/>
    <m/>
    <m/>
    <m/>
    <m/>
    <m/>
    <m/>
    <n v="4"/>
    <n v="242.5"/>
    <n v="0"/>
    <n v="12"/>
    <s v=""/>
    <m/>
    <m/>
    <m/>
    <x v="1"/>
  </r>
  <r>
    <s v="Exp4"/>
    <x v="587"/>
    <n v="85"/>
    <x v="2"/>
    <x v="8"/>
    <x v="10"/>
    <x v="33"/>
    <s v="None_8h"/>
    <x v="0"/>
    <m/>
    <x v="4"/>
    <m/>
    <n v="12"/>
    <m/>
    <n v="330"/>
    <m/>
    <m/>
    <m/>
    <m/>
    <m/>
    <m/>
    <n v="4"/>
    <n v="242.5"/>
    <n v="0"/>
    <n v="12"/>
    <s v=""/>
    <m/>
    <m/>
    <m/>
    <x v="1"/>
  </r>
  <r>
    <s v="Exp4"/>
    <x v="588"/>
    <n v="87"/>
    <x v="2"/>
    <x v="8"/>
    <x v="10"/>
    <x v="33"/>
    <s v="None_8h"/>
    <x v="0"/>
    <s v="Batten S 87"/>
    <x v="1"/>
    <m/>
    <n v="13"/>
    <m/>
    <n v="352"/>
    <m/>
    <m/>
    <m/>
    <n v="10"/>
    <m/>
    <m/>
    <n v="7"/>
    <n v="242.5"/>
    <n v="0"/>
    <n v="13"/>
    <n v="23"/>
    <m/>
    <m/>
    <m/>
    <x v="1"/>
  </r>
  <r>
    <s v="Exp4"/>
    <x v="588"/>
    <n v="87"/>
    <x v="2"/>
    <x v="8"/>
    <x v="10"/>
    <x v="33"/>
    <s v="None_8h"/>
    <x v="0"/>
    <m/>
    <x v="2"/>
    <m/>
    <n v="11"/>
    <m/>
    <n v="330"/>
    <m/>
    <m/>
    <m/>
    <n v="14"/>
    <m/>
    <m/>
    <n v="5"/>
    <n v="242.5"/>
    <n v="0"/>
    <n v="11"/>
    <n v="25"/>
    <m/>
    <m/>
    <m/>
    <x v="1"/>
  </r>
  <r>
    <s v="Exp4"/>
    <x v="588"/>
    <n v="87"/>
    <x v="2"/>
    <x v="8"/>
    <x v="10"/>
    <x v="33"/>
    <s v="None_8h"/>
    <x v="0"/>
    <m/>
    <x v="3"/>
    <m/>
    <n v="13"/>
    <m/>
    <n v="390"/>
    <m/>
    <m/>
    <m/>
    <m/>
    <m/>
    <m/>
    <n v="5"/>
    <n v="242.5"/>
    <n v="0"/>
    <n v="13"/>
    <s v=""/>
    <m/>
    <m/>
    <m/>
    <x v="1"/>
  </r>
  <r>
    <s v="Exp4"/>
    <x v="589"/>
    <n v="92"/>
    <x v="2"/>
    <x v="8"/>
    <x v="10"/>
    <x v="35"/>
    <s v="None_8h"/>
    <x v="0"/>
    <s v="Batten S 92"/>
    <x v="1"/>
    <m/>
    <n v="12"/>
    <m/>
    <n v="300"/>
    <m/>
    <m/>
    <m/>
    <m/>
    <m/>
    <m/>
    <n v="4"/>
    <n v="242.5"/>
    <n v="0"/>
    <n v="12"/>
    <s v=""/>
    <m/>
    <m/>
    <m/>
    <x v="1"/>
  </r>
  <r>
    <s v="Exp4"/>
    <x v="589"/>
    <n v="92"/>
    <x v="2"/>
    <x v="8"/>
    <x v="10"/>
    <x v="35"/>
    <s v="None_8h"/>
    <x v="0"/>
    <m/>
    <x v="2"/>
    <m/>
    <n v="13"/>
    <m/>
    <n v="365"/>
    <m/>
    <m/>
    <m/>
    <m/>
    <m/>
    <m/>
    <n v="5"/>
    <n v="242.5"/>
    <n v="0"/>
    <n v="13"/>
    <s v=""/>
    <m/>
    <m/>
    <m/>
    <x v="1"/>
  </r>
  <r>
    <s v="Exp4"/>
    <x v="589"/>
    <n v="92"/>
    <x v="2"/>
    <x v="8"/>
    <x v="10"/>
    <x v="35"/>
    <s v="None_8h"/>
    <x v="0"/>
    <m/>
    <x v="3"/>
    <m/>
    <n v="11"/>
    <m/>
    <n v="340"/>
    <m/>
    <m/>
    <m/>
    <n v="12"/>
    <m/>
    <m/>
    <n v="4"/>
    <n v="242.5"/>
    <n v="0"/>
    <n v="11"/>
    <n v="23"/>
    <m/>
    <m/>
    <m/>
    <x v="1"/>
  </r>
  <r>
    <s v="Exp4"/>
    <x v="589"/>
    <n v="92"/>
    <x v="2"/>
    <x v="8"/>
    <x v="10"/>
    <x v="35"/>
    <s v="None_8h"/>
    <x v="0"/>
    <m/>
    <x v="4"/>
    <m/>
    <n v="12"/>
    <m/>
    <n v="331"/>
    <m/>
    <m/>
    <m/>
    <m/>
    <m/>
    <m/>
    <n v="4"/>
    <n v="242.5"/>
    <n v="0"/>
    <n v="12"/>
    <s v=""/>
    <m/>
    <m/>
    <m/>
    <x v="1"/>
  </r>
  <r>
    <s v="Exp4"/>
    <x v="590"/>
    <n v="225"/>
    <x v="2"/>
    <x v="8"/>
    <x v="3"/>
    <x v="39"/>
    <s v="None_8h"/>
    <x v="0"/>
    <n v="225"/>
    <x v="1"/>
    <n v="1"/>
    <n v="3"/>
    <n v="4"/>
    <n v="42"/>
    <m/>
    <n v="51"/>
    <n v="4"/>
    <n v="4"/>
    <m/>
    <s v="V"/>
    <m/>
    <n v="188.81818181818181"/>
    <n v="0.27010110736639387"/>
    <n v="3.2701011073663939"/>
    <n v="11"/>
    <m/>
    <m/>
    <m/>
    <x v="2"/>
  </r>
  <r>
    <s v="Exp4"/>
    <x v="590"/>
    <n v="225"/>
    <x v="2"/>
    <x v="8"/>
    <x v="3"/>
    <x v="39"/>
    <s v="None_8h"/>
    <x v="0"/>
    <m/>
    <x v="2"/>
    <n v="1"/>
    <n v="2"/>
    <n v="3"/>
    <n v="40"/>
    <n v="172"/>
    <n v="167"/>
    <n v="4"/>
    <n v="4"/>
    <m/>
    <s v="V"/>
    <m/>
    <n v="206.16666666666666"/>
    <n v="0.81002425222312047"/>
    <n v="2.8100242522231205"/>
    <n v="10"/>
    <m/>
    <m/>
    <m/>
    <x v="2"/>
  </r>
  <r>
    <s v="Exp4"/>
    <x v="590"/>
    <n v="225"/>
    <x v="2"/>
    <x v="8"/>
    <x v="3"/>
    <x v="39"/>
    <s v="None_8h"/>
    <x v="0"/>
    <m/>
    <x v="3"/>
    <n v="1"/>
    <n v="2"/>
    <n v="3"/>
    <n v="42"/>
    <n v="188"/>
    <n v="135"/>
    <n v="4"/>
    <n v="3"/>
    <m/>
    <s v="V"/>
    <m/>
    <n v="206.16666666666666"/>
    <n v="0.65481002425222312"/>
    <n v="2.6548100242522232"/>
    <n v="9"/>
    <m/>
    <m/>
    <m/>
    <x v="2"/>
  </r>
  <r>
    <s v="Exp4"/>
    <x v="590"/>
    <n v="225"/>
    <x v="2"/>
    <x v="8"/>
    <x v="3"/>
    <x v="39"/>
    <s v="None_8h"/>
    <x v="0"/>
    <m/>
    <x v="4"/>
    <n v="0"/>
    <n v="2"/>
    <n v="3"/>
    <n v="36"/>
    <n v="154"/>
    <n v="108"/>
    <n v="4"/>
    <n v="3"/>
    <m/>
    <s v="V"/>
    <m/>
    <n v="206.16666666666666"/>
    <n v="0.5238480194017785"/>
    <n v="2.5238480194017785"/>
    <n v="9"/>
    <m/>
    <m/>
    <m/>
    <x v="2"/>
  </r>
  <r>
    <s v="Exp4"/>
    <x v="591"/>
    <n v="226"/>
    <x v="2"/>
    <x v="8"/>
    <x v="3"/>
    <x v="39"/>
    <s v="None_8h"/>
    <x v="0"/>
    <n v="226"/>
    <x v="1"/>
    <n v="2"/>
    <n v="3"/>
    <n v="4"/>
    <n v="51"/>
    <m/>
    <n v="106"/>
    <n v="3"/>
    <n v="5"/>
    <m/>
    <s v="V"/>
    <m/>
    <n v="188.81818181818181"/>
    <n v="0.56138661531054412"/>
    <n v="3.561386615310544"/>
    <n v="11"/>
    <m/>
    <m/>
    <m/>
    <x v="2"/>
  </r>
  <r>
    <s v="Exp4"/>
    <x v="591"/>
    <n v="226"/>
    <x v="2"/>
    <x v="8"/>
    <x v="3"/>
    <x v="39"/>
    <s v="None_8h"/>
    <x v="0"/>
    <m/>
    <x v="2"/>
    <n v="1"/>
    <n v="3"/>
    <n v="4"/>
    <n v="45"/>
    <n v="235"/>
    <n v="89"/>
    <n v="3"/>
    <n v="6"/>
    <m/>
    <s v="V"/>
    <m/>
    <n v="188.81818181818181"/>
    <n v="0.47135291285507946"/>
    <n v="3.4713529128550795"/>
    <n v="12"/>
    <m/>
    <m/>
    <m/>
    <x v="2"/>
  </r>
  <r>
    <s v="Exp4"/>
    <x v="591"/>
    <n v="226"/>
    <x v="2"/>
    <x v="8"/>
    <x v="3"/>
    <x v="39"/>
    <s v="None_8h"/>
    <x v="0"/>
    <m/>
    <x v="3"/>
    <n v="1"/>
    <n v="2"/>
    <n v="3"/>
    <n v="44"/>
    <n v="176"/>
    <n v="164"/>
    <n v="4"/>
    <n v="4"/>
    <m/>
    <s v="V"/>
    <m/>
    <n v="206.16666666666666"/>
    <n v="0.79547291835084888"/>
    <n v="2.7954729183508489"/>
    <n v="10"/>
    <m/>
    <m/>
    <m/>
    <x v="2"/>
  </r>
  <r>
    <s v="Exp4"/>
    <x v="591"/>
    <n v="226"/>
    <x v="2"/>
    <x v="8"/>
    <x v="3"/>
    <x v="39"/>
    <s v="None_8h"/>
    <x v="0"/>
    <m/>
    <x v="4"/>
    <n v="1"/>
    <n v="2"/>
    <n v="4"/>
    <n v="41"/>
    <n v="215"/>
    <n v="111"/>
    <n v="4"/>
    <n v="4"/>
    <m/>
    <s v="V"/>
    <m/>
    <n v="206.16666666666666"/>
    <n v="0.5383993532740502"/>
    <n v="2.5383993532740501"/>
    <n v="10"/>
    <m/>
    <m/>
    <m/>
    <x v="2"/>
  </r>
  <r>
    <s v="Exp4"/>
    <x v="592"/>
    <n v="234"/>
    <x v="2"/>
    <x v="8"/>
    <x v="3"/>
    <x v="39"/>
    <s v="None_8h"/>
    <x v="0"/>
    <n v="234"/>
    <x v="1"/>
    <n v="1"/>
    <n v="2"/>
    <n v="4"/>
    <n v="38"/>
    <n v="169"/>
    <n v="31"/>
    <n v="4"/>
    <n v="4"/>
    <m/>
    <s v="V"/>
    <m/>
    <n v="206.16666666666666"/>
    <n v="0.15036378334680681"/>
    <n v="2.150363783346807"/>
    <n v="10"/>
    <m/>
    <m/>
    <m/>
    <x v="2"/>
  </r>
  <r>
    <s v="Exp4"/>
    <x v="592"/>
    <n v="234"/>
    <x v="2"/>
    <x v="8"/>
    <x v="3"/>
    <x v="39"/>
    <s v="None_8h"/>
    <x v="0"/>
    <m/>
    <x v="2"/>
    <n v="1"/>
    <n v="3"/>
    <n v="4"/>
    <n v="42"/>
    <n v="200"/>
    <n v="75"/>
    <n v="4"/>
    <n v="4"/>
    <m/>
    <s v="V"/>
    <m/>
    <n v="188.81818181818181"/>
    <n v="0.3972075108329321"/>
    <n v="3.3972075108329323"/>
    <n v="11"/>
    <m/>
    <m/>
    <m/>
    <x v="2"/>
  </r>
  <r>
    <s v="Exp4"/>
    <x v="592"/>
    <n v="234"/>
    <x v="2"/>
    <x v="8"/>
    <x v="3"/>
    <x v="39"/>
    <s v="None_8h"/>
    <x v="0"/>
    <m/>
    <x v="3"/>
    <n v="0"/>
    <n v="2"/>
    <n v="3"/>
    <n v="38"/>
    <n v="147"/>
    <n v="113"/>
    <n v="4"/>
    <n v="3"/>
    <m/>
    <s v="V"/>
    <m/>
    <n v="206.16666666666666"/>
    <n v="0.54810024252223122"/>
    <n v="2.5481002425222314"/>
    <n v="9"/>
    <m/>
    <m/>
    <m/>
    <x v="2"/>
  </r>
  <r>
    <s v="Exp4"/>
    <x v="592"/>
    <n v="234"/>
    <x v="2"/>
    <x v="8"/>
    <x v="3"/>
    <x v="39"/>
    <s v="None_8h"/>
    <x v="0"/>
    <m/>
    <x v="4"/>
    <n v="1"/>
    <n v="2"/>
    <n v="3"/>
    <n v="38"/>
    <n v="167"/>
    <n v="125"/>
    <n v="4"/>
    <n v="3"/>
    <m/>
    <s v="V"/>
    <m/>
    <n v="206.16666666666666"/>
    <n v="0.60630557801131768"/>
    <n v="2.6063055780113178"/>
    <n v="9"/>
    <m/>
    <m/>
    <m/>
    <x v="2"/>
  </r>
  <r>
    <s v="Exp4"/>
    <x v="593"/>
    <n v="231"/>
    <x v="2"/>
    <x v="8"/>
    <x v="3"/>
    <x v="40"/>
    <s v="None_8h"/>
    <x v="0"/>
    <n v="231"/>
    <x v="1"/>
    <n v="2"/>
    <n v="4"/>
    <n v="5"/>
    <n v="48"/>
    <m/>
    <n v="42"/>
    <n v="4"/>
    <n v="4"/>
    <m/>
    <m/>
    <m/>
    <n v="212.8"/>
    <n v="0.19736842105263158"/>
    <n v="4.1973684210526319"/>
    <n v="12"/>
    <m/>
    <m/>
    <m/>
    <x v="2"/>
  </r>
  <r>
    <s v="Exp4"/>
    <x v="593"/>
    <n v="231"/>
    <x v="2"/>
    <x v="8"/>
    <x v="3"/>
    <x v="40"/>
    <s v="None_8h"/>
    <x v="0"/>
    <m/>
    <x v="2"/>
    <n v="2"/>
    <n v="3"/>
    <n v="4"/>
    <n v="47"/>
    <n v="224"/>
    <n v="205"/>
    <n v="4"/>
    <n v="5"/>
    <m/>
    <m/>
    <m/>
    <n v="188.81818181818181"/>
    <n v="1.0857005296100144"/>
    <n v="4.0857005296100146"/>
    <n v="12"/>
    <m/>
    <m/>
    <m/>
    <x v="2"/>
  </r>
  <r>
    <s v="Exp4"/>
    <x v="593"/>
    <n v="231"/>
    <x v="2"/>
    <x v="8"/>
    <x v="3"/>
    <x v="40"/>
    <s v="None_8h"/>
    <x v="0"/>
    <m/>
    <x v="3"/>
    <n v="2"/>
    <n v="3"/>
    <n v="4"/>
    <n v="43"/>
    <n v="220"/>
    <n v="215"/>
    <n v="4"/>
    <n v="5"/>
    <m/>
    <m/>
    <m/>
    <n v="188.81818181818181"/>
    <n v="1.1386615310544055"/>
    <n v="4.1386615310544057"/>
    <n v="12"/>
    <m/>
    <m/>
    <m/>
    <x v="2"/>
  </r>
  <r>
    <s v="Exp4"/>
    <x v="593"/>
    <n v="231"/>
    <x v="2"/>
    <x v="8"/>
    <x v="3"/>
    <x v="40"/>
    <s v="None_8h"/>
    <x v="0"/>
    <m/>
    <x v="4"/>
    <n v="2"/>
    <n v="3"/>
    <n v="4"/>
    <n v="43"/>
    <n v="191"/>
    <n v="180"/>
    <n v="4"/>
    <n v="5"/>
    <m/>
    <m/>
    <m/>
    <n v="188.81818181818181"/>
    <n v="0.95329802599903712"/>
    <n v="3.9532980259990369"/>
    <n v="12"/>
    <m/>
    <m/>
    <m/>
    <x v="2"/>
  </r>
  <r>
    <s v="Exp4"/>
    <x v="594"/>
    <n v="233"/>
    <x v="2"/>
    <x v="8"/>
    <x v="3"/>
    <x v="40"/>
    <s v="None_8h"/>
    <x v="0"/>
    <n v="233"/>
    <x v="1"/>
    <n v="2"/>
    <n v="3"/>
    <n v="4"/>
    <n v="43"/>
    <m/>
    <n v="170"/>
    <n v="4"/>
    <n v="6"/>
    <m/>
    <m/>
    <m/>
    <n v="188.81818181818181"/>
    <n v="0.90033702455464615"/>
    <n v="3.9003370245546463"/>
    <n v="13"/>
    <m/>
    <m/>
    <m/>
    <x v="2"/>
  </r>
  <r>
    <s v="Exp4"/>
    <x v="594"/>
    <n v="233"/>
    <x v="2"/>
    <x v="8"/>
    <x v="3"/>
    <x v="40"/>
    <s v="None_8h"/>
    <x v="0"/>
    <m/>
    <x v="2"/>
    <n v="2"/>
    <n v="3"/>
    <n v="5"/>
    <n v="44"/>
    <n v="224"/>
    <n v="31"/>
    <n v="4"/>
    <n v="6"/>
    <m/>
    <m/>
    <m/>
    <n v="188.81818181818181"/>
    <n v="0.16417910447761194"/>
    <n v="3.1641791044776117"/>
    <n v="13"/>
    <m/>
    <m/>
    <m/>
    <x v="2"/>
  </r>
  <r>
    <s v="Exp4"/>
    <x v="594"/>
    <n v="233"/>
    <x v="2"/>
    <x v="8"/>
    <x v="3"/>
    <x v="40"/>
    <s v="None_8h"/>
    <x v="0"/>
    <m/>
    <x v="3"/>
    <n v="1"/>
    <n v="3"/>
    <n v="4"/>
    <n v="43"/>
    <n v="206"/>
    <n v="130"/>
    <n v="4"/>
    <n v="4"/>
    <m/>
    <m/>
    <m/>
    <n v="188.81818181818181"/>
    <n v="0.68849301877708236"/>
    <n v="3.6884930187770824"/>
    <n v="11"/>
    <m/>
    <m/>
    <m/>
    <x v="2"/>
  </r>
  <r>
    <s v="Exp4"/>
    <x v="594"/>
    <n v="233"/>
    <x v="2"/>
    <x v="8"/>
    <x v="3"/>
    <x v="40"/>
    <s v="None_8h"/>
    <x v="0"/>
    <m/>
    <x v="4"/>
    <n v="2"/>
    <n v="3"/>
    <n v="4"/>
    <n v="40"/>
    <n v="187"/>
    <n v="150"/>
    <n v="4"/>
    <n v="5"/>
    <m/>
    <m/>
    <m/>
    <n v="188.81818181818181"/>
    <n v="0.7944150216658642"/>
    <n v="3.7944150216658641"/>
    <n v="12"/>
    <m/>
    <m/>
    <m/>
    <x v="2"/>
  </r>
  <r>
    <s v="Exp4"/>
    <x v="595"/>
    <n v="287"/>
    <x v="2"/>
    <x v="8"/>
    <x v="3"/>
    <x v="40"/>
    <s v="None_8h"/>
    <x v="0"/>
    <n v="287"/>
    <x v="1"/>
    <n v="2"/>
    <n v="4"/>
    <n v="5"/>
    <n v="48"/>
    <m/>
    <n v="85"/>
    <n v="4"/>
    <n v="5"/>
    <m/>
    <m/>
    <m/>
    <n v="212.8"/>
    <n v="0.39943609022556387"/>
    <n v="4.3994360902255636"/>
    <n v="13"/>
    <m/>
    <m/>
    <m/>
    <x v="2"/>
  </r>
  <r>
    <s v="Exp4"/>
    <x v="595"/>
    <n v="287"/>
    <x v="2"/>
    <x v="8"/>
    <x v="3"/>
    <x v="40"/>
    <s v="None_8h"/>
    <x v="0"/>
    <m/>
    <x v="2"/>
    <n v="2"/>
    <n v="3"/>
    <n v="4"/>
    <n v="44"/>
    <n v="197"/>
    <n v="190"/>
    <n v="4"/>
    <n v="6"/>
    <m/>
    <m/>
    <m/>
    <n v="188.81818181818181"/>
    <n v="1.006259027443428"/>
    <n v="4.006259027443428"/>
    <n v="13"/>
    <m/>
    <m/>
    <m/>
    <x v="2"/>
  </r>
  <r>
    <s v="Exp4"/>
    <x v="595"/>
    <n v="287"/>
    <x v="2"/>
    <x v="8"/>
    <x v="3"/>
    <x v="40"/>
    <s v="None_8h"/>
    <x v="0"/>
    <m/>
    <x v="3"/>
    <n v="2"/>
    <n v="3"/>
    <n v="4"/>
    <n v="42"/>
    <n v="192"/>
    <n v="180"/>
    <n v="4"/>
    <n v="5"/>
    <m/>
    <m/>
    <m/>
    <n v="188.81818181818181"/>
    <n v="0.95329802599903712"/>
    <n v="3.9532980259990369"/>
    <n v="12"/>
    <m/>
    <m/>
    <m/>
    <x v="2"/>
  </r>
  <r>
    <s v="Exp4"/>
    <x v="595"/>
    <n v="287"/>
    <x v="2"/>
    <x v="8"/>
    <x v="3"/>
    <x v="40"/>
    <s v="None_8h"/>
    <x v="0"/>
    <m/>
    <x v="4"/>
    <n v="2"/>
    <n v="3"/>
    <n v="4"/>
    <n v="42"/>
    <n v="195"/>
    <n v="159"/>
    <n v="4"/>
    <n v="5"/>
    <m/>
    <m/>
    <m/>
    <n v="188.81818181818181"/>
    <n v="0.84207992296581613"/>
    <n v="3.8420799229658162"/>
    <n v="12"/>
    <m/>
    <m/>
    <m/>
    <x v="2"/>
  </r>
  <r>
    <s v="Exp4"/>
    <x v="596"/>
    <n v="218"/>
    <x v="2"/>
    <x v="8"/>
    <x v="3"/>
    <x v="41"/>
    <s v="None_8h"/>
    <x v="0"/>
    <n v="218"/>
    <x v="1"/>
    <n v="2"/>
    <n v="4"/>
    <n v="5"/>
    <n v="45"/>
    <m/>
    <n v="99"/>
    <n v="5"/>
    <n v="6"/>
    <m/>
    <s v="V"/>
    <m/>
    <n v="212.8"/>
    <n v="0.46522556390977443"/>
    <n v="4.4652255639097742"/>
    <n v="15"/>
    <m/>
    <m/>
    <m/>
    <x v="2"/>
  </r>
  <r>
    <s v="Exp4"/>
    <x v="596"/>
    <n v="218"/>
    <x v="2"/>
    <x v="8"/>
    <x v="3"/>
    <x v="41"/>
    <s v="None_8h"/>
    <x v="0"/>
    <m/>
    <x v="2"/>
    <n v="4"/>
    <n v="4"/>
    <n v="5"/>
    <n v="46"/>
    <n v="202"/>
    <n v="159"/>
    <n v="5"/>
    <n v="5"/>
    <m/>
    <s v="V"/>
    <m/>
    <n v="212.8"/>
    <n v="0.7471804511278195"/>
    <n v="4.7471804511278197"/>
    <n v="14"/>
    <m/>
    <m/>
    <m/>
    <x v="2"/>
  </r>
  <r>
    <s v="Exp4"/>
    <x v="596"/>
    <n v="218"/>
    <x v="2"/>
    <x v="8"/>
    <x v="3"/>
    <x v="41"/>
    <s v="None_8h"/>
    <x v="0"/>
    <m/>
    <x v="3"/>
    <n v="3"/>
    <n v="4"/>
    <n v="5"/>
    <n v="35"/>
    <n v="155"/>
    <n v="98"/>
    <n v="5"/>
    <n v="4"/>
    <m/>
    <s v="V"/>
    <m/>
    <n v="212.8"/>
    <n v="0.46052631578947367"/>
    <n v="4.4605263157894735"/>
    <n v="13"/>
    <m/>
    <m/>
    <m/>
    <x v="2"/>
  </r>
  <r>
    <s v="Exp4"/>
    <x v="596"/>
    <n v="218"/>
    <x v="2"/>
    <x v="8"/>
    <x v="3"/>
    <x v="41"/>
    <s v="None_8h"/>
    <x v="0"/>
    <m/>
    <x v="4"/>
    <n v="2"/>
    <n v="4"/>
    <n v="5"/>
    <n v="44"/>
    <n v="189"/>
    <n v="118"/>
    <n v="5"/>
    <n v="5"/>
    <m/>
    <s v="V"/>
    <m/>
    <n v="212.8"/>
    <n v="0.55451127819548873"/>
    <n v="4.5545112781954886"/>
    <n v="14"/>
    <m/>
    <m/>
    <m/>
    <x v="2"/>
  </r>
  <r>
    <s v="Exp4"/>
    <x v="597"/>
    <n v="232"/>
    <x v="2"/>
    <x v="8"/>
    <x v="3"/>
    <x v="41"/>
    <s v="None_8h"/>
    <x v="40"/>
    <n v="232"/>
    <x v="1"/>
    <n v="1"/>
    <n v="3"/>
    <n v="4"/>
    <n v="33"/>
    <m/>
    <n v="93"/>
    <n v="4"/>
    <n v="4"/>
    <m/>
    <s v="V"/>
    <m/>
    <n v="188.81818181818181"/>
    <n v="0.49253731343283585"/>
    <n v="3.4925373134328357"/>
    <n v="11"/>
    <m/>
    <m/>
    <m/>
    <x v="2"/>
  </r>
  <r>
    <s v="Exp4"/>
    <x v="597"/>
    <n v="232"/>
    <x v="2"/>
    <x v="8"/>
    <x v="3"/>
    <x v="41"/>
    <s v="None_8h"/>
    <x v="0"/>
    <m/>
    <x v="2"/>
    <n v="1"/>
    <n v="4"/>
    <n v="5"/>
    <n v="32"/>
    <n v="109"/>
    <n v="24"/>
    <n v="3"/>
    <n v="5"/>
    <m/>
    <s v="V"/>
    <m/>
    <n v="212.8"/>
    <n v="0.11278195488721804"/>
    <n v="4.1127819548872182"/>
    <n v="12"/>
    <m/>
    <m/>
    <m/>
    <x v="2"/>
  </r>
  <r>
    <s v="Exp4"/>
    <x v="597"/>
    <n v="232"/>
    <x v="2"/>
    <x v="8"/>
    <x v="3"/>
    <x v="41"/>
    <s v="None_8h"/>
    <x v="0"/>
    <m/>
    <x v="3"/>
    <n v="2"/>
    <n v="4"/>
    <n v="5"/>
    <n v="38"/>
    <n v="170"/>
    <n v="35"/>
    <n v="4"/>
    <n v="4"/>
    <m/>
    <s v="V"/>
    <m/>
    <n v="212.8"/>
    <n v="0.1644736842105263"/>
    <n v="4.1644736842105265"/>
    <n v="12"/>
    <m/>
    <m/>
    <m/>
    <x v="2"/>
  </r>
  <r>
    <s v="Exp4"/>
    <x v="597"/>
    <n v="232"/>
    <x v="2"/>
    <x v="8"/>
    <x v="3"/>
    <x v="41"/>
    <s v="None_8h"/>
    <x v="0"/>
    <m/>
    <x v="4"/>
    <n v="2"/>
    <n v="4"/>
    <n v="5"/>
    <n v="41"/>
    <n v="200"/>
    <n v="36"/>
    <n v="4"/>
    <n v="5"/>
    <m/>
    <s v="V"/>
    <m/>
    <n v="212.8"/>
    <n v="0.16917293233082706"/>
    <n v="4.1691729323308273"/>
    <n v="13"/>
    <m/>
    <m/>
    <m/>
    <x v="2"/>
  </r>
  <r>
    <s v="Exp4"/>
    <x v="598"/>
    <n v="277"/>
    <x v="2"/>
    <x v="8"/>
    <x v="3"/>
    <x v="41"/>
    <s v="None_8h"/>
    <x v="0"/>
    <n v="277"/>
    <x v="1"/>
    <n v="2"/>
    <n v="4"/>
    <n v="5"/>
    <n v="48"/>
    <m/>
    <n v="122"/>
    <n v="4"/>
    <n v="6"/>
    <m/>
    <s v="V"/>
    <m/>
    <n v="212.8"/>
    <n v="0.57330827067669166"/>
    <n v="4.5733082706766917"/>
    <n v="14"/>
    <m/>
    <m/>
    <m/>
    <x v="2"/>
  </r>
  <r>
    <s v="Exp4"/>
    <x v="598"/>
    <n v="277"/>
    <x v="2"/>
    <x v="8"/>
    <x v="3"/>
    <x v="41"/>
    <s v="None_8h"/>
    <x v="0"/>
    <m/>
    <x v="2"/>
    <n v="2"/>
    <n v="3"/>
    <n v="4"/>
    <n v="40"/>
    <n v="203"/>
    <n v="175"/>
    <n v="4"/>
    <n v="5"/>
    <m/>
    <s v="V"/>
    <m/>
    <n v="188.81818181818181"/>
    <n v="0.92681752527684158"/>
    <n v="3.9268175252768414"/>
    <n v="12"/>
    <m/>
    <m/>
    <m/>
    <x v="2"/>
  </r>
  <r>
    <s v="Exp4"/>
    <x v="598"/>
    <n v="277"/>
    <x v="2"/>
    <x v="8"/>
    <x v="3"/>
    <x v="41"/>
    <s v="None_8h"/>
    <x v="0"/>
    <m/>
    <x v="3"/>
    <n v="2"/>
    <n v="4"/>
    <n v="5"/>
    <n v="55"/>
    <n v="210"/>
    <n v="86"/>
    <n v="4"/>
    <n v="5"/>
    <m/>
    <s v="V"/>
    <m/>
    <n v="212.8"/>
    <n v="0.40413533834586463"/>
    <n v="4.4041353383458643"/>
    <n v="13"/>
    <m/>
    <m/>
    <m/>
    <x v="2"/>
  </r>
  <r>
    <s v="Exp4"/>
    <x v="598"/>
    <n v="277"/>
    <x v="2"/>
    <x v="8"/>
    <x v="3"/>
    <x v="41"/>
    <s v="None_8h"/>
    <x v="0"/>
    <m/>
    <x v="4"/>
    <n v="2"/>
    <n v="4"/>
    <n v="5"/>
    <n v="55"/>
    <n v="225"/>
    <n v="122"/>
    <n v="4"/>
    <n v="6"/>
    <m/>
    <s v="V"/>
    <m/>
    <n v="212.8"/>
    <n v="0.57330827067669166"/>
    <n v="4.5733082706766917"/>
    <n v="14"/>
    <m/>
    <m/>
    <m/>
    <x v="2"/>
  </r>
  <r>
    <s v="Exp4"/>
    <x v="599"/>
    <n v="238"/>
    <x v="2"/>
    <x v="8"/>
    <x v="3"/>
    <x v="42"/>
    <s v="None_8h"/>
    <x v="0"/>
    <n v="238"/>
    <x v="1"/>
    <n v="3"/>
    <n v="5"/>
    <n v="6"/>
    <n v="57"/>
    <m/>
    <n v="155"/>
    <n v="4"/>
    <n v="8"/>
    <m/>
    <s v="V"/>
    <m/>
    <n v="213.92307692307693"/>
    <n v="0.72455951096727789"/>
    <n v="5.7245595109672776"/>
    <n v="17"/>
    <m/>
    <m/>
    <m/>
    <x v="2"/>
  </r>
  <r>
    <s v="Exp4"/>
    <x v="599"/>
    <n v="238"/>
    <x v="2"/>
    <x v="8"/>
    <x v="3"/>
    <x v="42"/>
    <s v="None_8h"/>
    <x v="0"/>
    <m/>
    <x v="2"/>
    <n v="2"/>
    <n v="4"/>
    <n v="5"/>
    <n v="48"/>
    <n v="200"/>
    <n v="140"/>
    <n v="4"/>
    <n v="5"/>
    <m/>
    <s v="V"/>
    <m/>
    <n v="212.8"/>
    <n v="0.6578947368421052"/>
    <n v="4.6578947368421053"/>
    <n v="13"/>
    <m/>
    <m/>
    <m/>
    <x v="2"/>
  </r>
  <r>
    <s v="Exp4"/>
    <x v="599"/>
    <n v="238"/>
    <x v="2"/>
    <x v="8"/>
    <x v="3"/>
    <x v="42"/>
    <s v="None_8h"/>
    <x v="0"/>
    <m/>
    <x v="3"/>
    <n v="4"/>
    <n v="5"/>
    <n v="6"/>
    <n v="50"/>
    <n v="201"/>
    <n v="107"/>
    <n v="4"/>
    <n v="8"/>
    <m/>
    <s v="V"/>
    <m/>
    <n v="213.92307692307693"/>
    <n v="0.50017979144192737"/>
    <n v="5.5001797914419273"/>
    <n v="17"/>
    <m/>
    <m/>
    <m/>
    <x v="2"/>
  </r>
  <r>
    <s v="Exp4"/>
    <x v="599"/>
    <n v="238"/>
    <x v="2"/>
    <x v="8"/>
    <x v="3"/>
    <x v="42"/>
    <s v="None_8h"/>
    <x v="0"/>
    <m/>
    <x v="4"/>
    <n v="3"/>
    <n v="4"/>
    <n v="5"/>
    <n v="51"/>
    <n v="202"/>
    <n v="179"/>
    <n v="4"/>
    <n v="7"/>
    <m/>
    <s v="V"/>
    <m/>
    <n v="212.8"/>
    <n v="0.84116541353383456"/>
    <n v="4.8411654135338349"/>
    <n v="15"/>
    <m/>
    <m/>
    <m/>
    <x v="2"/>
  </r>
  <r>
    <s v="Exp4"/>
    <x v="600"/>
    <n v="241"/>
    <x v="2"/>
    <x v="8"/>
    <x v="3"/>
    <x v="42"/>
    <s v="None_8h"/>
    <x v="0"/>
    <n v="241"/>
    <x v="1"/>
    <n v="3"/>
    <n v="4"/>
    <n v="5"/>
    <n v="46"/>
    <m/>
    <n v="200"/>
    <n v="3"/>
    <n v="7"/>
    <m/>
    <s v="V"/>
    <m/>
    <n v="212.8"/>
    <n v="0.93984962406015038"/>
    <n v="4.9398496240601499"/>
    <n v="14"/>
    <m/>
    <m/>
    <m/>
    <x v="2"/>
  </r>
  <r>
    <s v="Exp4"/>
    <x v="600"/>
    <n v="241"/>
    <x v="2"/>
    <x v="8"/>
    <x v="3"/>
    <x v="42"/>
    <s v="None_8h"/>
    <x v="0"/>
    <m/>
    <x v="2"/>
    <n v="2"/>
    <n v="5"/>
    <n v="6"/>
    <n v="61"/>
    <n v="214"/>
    <n v="109"/>
    <n v="4"/>
    <n v="7"/>
    <m/>
    <s v="V"/>
    <m/>
    <n v="213.92307692307693"/>
    <n v="0.5095289464221503"/>
    <n v="5.50952894642215"/>
    <n v="16"/>
    <m/>
    <m/>
    <m/>
    <x v="2"/>
  </r>
  <r>
    <s v="Exp4"/>
    <x v="600"/>
    <n v="241"/>
    <x v="2"/>
    <x v="8"/>
    <x v="3"/>
    <x v="42"/>
    <s v="None_8h"/>
    <x v="0"/>
    <m/>
    <x v="3"/>
    <n v="3"/>
    <n v="5"/>
    <n v="6"/>
    <n v="55"/>
    <n v="202"/>
    <n v="227"/>
    <n v="4"/>
    <n v="7"/>
    <m/>
    <s v="V"/>
    <m/>
    <n v="213.92307692307693"/>
    <n v="1.0611290902553039"/>
    <n v="6.0611290902553039"/>
    <n v="16"/>
    <m/>
    <m/>
    <m/>
    <x v="2"/>
  </r>
  <r>
    <s v="Exp4"/>
    <x v="600"/>
    <n v="241"/>
    <x v="2"/>
    <x v="8"/>
    <x v="3"/>
    <x v="42"/>
    <s v="None_8h"/>
    <x v="0"/>
    <m/>
    <x v="4"/>
    <n v="4"/>
    <n v="5"/>
    <n v="6"/>
    <n v="65"/>
    <n v="229"/>
    <n v="103"/>
    <n v="5"/>
    <n v="6"/>
    <m/>
    <s v="V"/>
    <m/>
    <n v="213.92307692307693"/>
    <n v="0.48148148148148145"/>
    <n v="5.4814814814814818"/>
    <n v="16"/>
    <m/>
    <m/>
    <m/>
    <x v="2"/>
  </r>
  <r>
    <s v="Exp4"/>
    <x v="601"/>
    <n v="257"/>
    <x v="2"/>
    <x v="8"/>
    <x v="3"/>
    <x v="42"/>
    <s v="None_8h"/>
    <x v="0"/>
    <n v="257"/>
    <x v="1"/>
    <n v="4"/>
    <n v="5"/>
    <n v="6"/>
    <n v="61"/>
    <m/>
    <n v="206"/>
    <n v="3"/>
    <n v="9"/>
    <m/>
    <s v="V"/>
    <m/>
    <n v="213.92307692307693"/>
    <n v="0.96296296296296291"/>
    <n v="5.9629629629629628"/>
    <n v="17"/>
    <m/>
    <m/>
    <m/>
    <x v="2"/>
  </r>
  <r>
    <s v="Exp4"/>
    <x v="601"/>
    <n v="257"/>
    <x v="2"/>
    <x v="8"/>
    <x v="3"/>
    <x v="42"/>
    <s v="None_8h"/>
    <x v="0"/>
    <m/>
    <x v="2"/>
    <n v="2"/>
    <n v="5"/>
    <n v="6"/>
    <n v="60"/>
    <n v="203"/>
    <n v="40"/>
    <n v="3"/>
    <n v="7"/>
    <m/>
    <s v="V"/>
    <m/>
    <n v="213.92307692307693"/>
    <n v="0.18698309960445883"/>
    <n v="5.1869830996044586"/>
    <n v="15"/>
    <m/>
    <m/>
    <m/>
    <x v="2"/>
  </r>
  <r>
    <s v="Exp4"/>
    <x v="601"/>
    <n v="257"/>
    <x v="2"/>
    <x v="8"/>
    <x v="3"/>
    <x v="42"/>
    <s v="None_8h"/>
    <x v="0"/>
    <m/>
    <x v="3"/>
    <n v="3"/>
    <n v="4"/>
    <n v="5"/>
    <n v="50"/>
    <n v="215"/>
    <n v="219"/>
    <n v="5"/>
    <n v="5"/>
    <m/>
    <s v="V"/>
    <m/>
    <n v="212.8"/>
    <n v="1.0291353383458646"/>
    <n v="5.0291353383458643"/>
    <n v="14"/>
    <m/>
    <m/>
    <m/>
    <x v="2"/>
  </r>
  <r>
    <s v="Exp4"/>
    <x v="601"/>
    <n v="257"/>
    <x v="2"/>
    <x v="8"/>
    <x v="3"/>
    <x v="42"/>
    <s v="None_8h"/>
    <x v="0"/>
    <m/>
    <x v="4"/>
    <n v="2"/>
    <n v="5"/>
    <n v="6"/>
    <n v="65"/>
    <n v="252"/>
    <n v="33"/>
    <n v="5"/>
    <n v="5"/>
    <m/>
    <s v="V"/>
    <m/>
    <n v="213.92307692307693"/>
    <n v="0.15426105717367852"/>
    <n v="5.1542610571736782"/>
    <n v="15"/>
    <m/>
    <m/>
    <m/>
    <x v="2"/>
  </r>
  <r>
    <s v="Exp4"/>
    <x v="602"/>
    <n v="237"/>
    <x v="2"/>
    <x v="8"/>
    <x v="3"/>
    <x v="43"/>
    <s v="None_8h"/>
    <x v="0"/>
    <n v="237"/>
    <x v="1"/>
    <n v="6"/>
    <n v="6"/>
    <n v="7"/>
    <n v="57"/>
    <m/>
    <n v="134"/>
    <n v="4"/>
    <n v="9"/>
    <m/>
    <s v="E"/>
    <m/>
    <n v="259.69230769230768"/>
    <n v="0.51599526066350709"/>
    <n v="6.515995260663507"/>
    <n v="19"/>
    <m/>
    <m/>
    <m/>
    <x v="2"/>
  </r>
  <r>
    <s v="Exp4"/>
    <x v="602"/>
    <n v="237"/>
    <x v="2"/>
    <x v="8"/>
    <x v="3"/>
    <x v="43"/>
    <s v="None_8h"/>
    <x v="0"/>
    <m/>
    <x v="2"/>
    <n v="4"/>
    <n v="6"/>
    <n v="7"/>
    <n v="60"/>
    <n v="188"/>
    <n v="114"/>
    <n v="4"/>
    <n v="9"/>
    <m/>
    <s v="E"/>
    <m/>
    <n v="259.69230769230768"/>
    <n v="0.43898104265402843"/>
    <n v="6.4389810426540288"/>
    <n v="19"/>
    <m/>
    <m/>
    <m/>
    <x v="2"/>
  </r>
  <r>
    <s v="Exp4"/>
    <x v="602"/>
    <n v="237"/>
    <x v="2"/>
    <x v="8"/>
    <x v="3"/>
    <x v="43"/>
    <s v="None_8h"/>
    <x v="0"/>
    <m/>
    <x v="3"/>
    <n v="3"/>
    <n v="6"/>
    <n v="7"/>
    <n v="46"/>
    <n v="162"/>
    <n v="27"/>
    <n v="4"/>
    <n v="6"/>
    <m/>
    <s v="V"/>
    <m/>
    <n v="259.69230769230768"/>
    <n v="0.10396919431279622"/>
    <n v="6.1039691943127963"/>
    <n v="16"/>
    <m/>
    <m/>
    <m/>
    <x v="2"/>
  </r>
  <r>
    <s v="Exp4"/>
    <x v="602"/>
    <n v="237"/>
    <x v="2"/>
    <x v="8"/>
    <x v="3"/>
    <x v="43"/>
    <s v="None_8h"/>
    <x v="0"/>
    <m/>
    <x v="4"/>
    <n v="5"/>
    <n v="5"/>
    <n v="6"/>
    <n v="52"/>
    <n v="185"/>
    <n v="122"/>
    <n v="4"/>
    <n v="8"/>
    <m/>
    <s v="V"/>
    <m/>
    <n v="213.92307692307693"/>
    <n v="0.57029845379359945"/>
    <n v="5.5702984537935993"/>
    <n v="17"/>
    <m/>
    <m/>
    <m/>
    <x v="2"/>
  </r>
  <r>
    <s v="Exp4"/>
    <x v="603"/>
    <n v="244"/>
    <x v="2"/>
    <x v="8"/>
    <x v="3"/>
    <x v="43"/>
    <s v="None_8h"/>
    <x v="0"/>
    <n v="244"/>
    <x v="1"/>
    <n v="1"/>
    <n v="6"/>
    <n v="7"/>
    <n v="80"/>
    <m/>
    <n v="139"/>
    <n v="4"/>
    <n v="9"/>
    <m/>
    <s v="V"/>
    <m/>
    <n v="259.69230769230768"/>
    <n v="0.53524881516587686"/>
    <n v="6.5352488151658772"/>
    <n v="19"/>
    <m/>
    <m/>
    <m/>
    <x v="2"/>
  </r>
  <r>
    <s v="Exp4"/>
    <x v="603"/>
    <n v="244"/>
    <x v="2"/>
    <x v="8"/>
    <x v="3"/>
    <x v="43"/>
    <s v="None_8h"/>
    <x v="0"/>
    <m/>
    <x v="2"/>
    <n v="4"/>
    <n v="6"/>
    <n v="7"/>
    <n v="78"/>
    <n v="261"/>
    <n v="141"/>
    <n v="5"/>
    <n v="8"/>
    <m/>
    <s v="V"/>
    <m/>
    <n v="259.69230769230768"/>
    <n v="0.54295023696682465"/>
    <n v="6.5429502369668242"/>
    <n v="19"/>
    <m/>
    <m/>
    <m/>
    <x v="2"/>
  </r>
  <r>
    <s v="Exp4"/>
    <x v="603"/>
    <n v="244"/>
    <x v="2"/>
    <x v="8"/>
    <x v="3"/>
    <x v="43"/>
    <s v="None_8h"/>
    <x v="0"/>
    <m/>
    <x v="3"/>
    <n v="2"/>
    <n v="5"/>
    <n v="6"/>
    <n v="64"/>
    <n v="204"/>
    <n v="230"/>
    <n v="4"/>
    <n v="7"/>
    <m/>
    <s v="V"/>
    <m/>
    <n v="213.92307692307693"/>
    <n v="1.0751528227256382"/>
    <n v="6.0751528227256379"/>
    <n v="16"/>
    <m/>
    <m/>
    <m/>
    <x v="2"/>
  </r>
  <r>
    <s v="Exp4"/>
    <x v="603"/>
    <n v="244"/>
    <x v="2"/>
    <x v="8"/>
    <x v="3"/>
    <x v="43"/>
    <s v="None_8h"/>
    <x v="0"/>
    <m/>
    <x v="4"/>
    <n v="2"/>
    <n v="5"/>
    <n v="6"/>
    <n v="68"/>
    <n v="247"/>
    <n v="263"/>
    <n v="5"/>
    <n v="7"/>
    <m/>
    <s v="V"/>
    <m/>
    <n v="213.92307692307693"/>
    <n v="1.2294138798993168"/>
    <n v="6.2294138798993171"/>
    <n v="17"/>
    <m/>
    <m/>
    <m/>
    <x v="2"/>
  </r>
  <r>
    <s v="Exp4"/>
    <x v="604"/>
    <n v="265"/>
    <x v="2"/>
    <x v="8"/>
    <x v="3"/>
    <x v="43"/>
    <s v="None_8h"/>
    <x v="0"/>
    <n v="265"/>
    <x v="1"/>
    <n v="4"/>
    <n v="6"/>
    <n v="7"/>
    <n v="66"/>
    <m/>
    <n v="98"/>
    <n v="4"/>
    <n v="10"/>
    <m/>
    <s v="E"/>
    <m/>
    <n v="259.69230769230768"/>
    <n v="0.37736966824644552"/>
    <n v="6.3773696682464456"/>
    <n v="20"/>
    <m/>
    <m/>
    <m/>
    <x v="2"/>
  </r>
  <r>
    <s v="Exp4"/>
    <x v="604"/>
    <n v="265"/>
    <x v="2"/>
    <x v="8"/>
    <x v="3"/>
    <x v="43"/>
    <s v="None_8h"/>
    <x v="0"/>
    <m/>
    <x v="2"/>
    <n v="4"/>
    <n v="6"/>
    <n v="7"/>
    <n v="62"/>
    <n v="193"/>
    <n v="76"/>
    <n v="4"/>
    <n v="10"/>
    <m/>
    <s v="E"/>
    <m/>
    <n v="259.69230769230768"/>
    <n v="0.29265402843601895"/>
    <n v="6.2926540284360186"/>
    <n v="20"/>
    <m/>
    <m/>
    <m/>
    <x v="2"/>
  </r>
  <r>
    <s v="Exp4"/>
    <x v="604"/>
    <n v="265"/>
    <x v="2"/>
    <x v="8"/>
    <x v="3"/>
    <x v="43"/>
    <s v="None_8h"/>
    <x v="0"/>
    <m/>
    <x v="3"/>
    <n v="4"/>
    <n v="5"/>
    <n v="6"/>
    <n v="56"/>
    <n v="191"/>
    <n v="205"/>
    <n v="4"/>
    <n v="8"/>
    <m/>
    <s v="V"/>
    <m/>
    <n v="213.92307692307693"/>
    <n v="0.95828838547285145"/>
    <n v="5.9582883854728514"/>
    <n v="17"/>
    <m/>
    <m/>
    <m/>
    <x v="2"/>
  </r>
  <r>
    <s v="Exp4"/>
    <x v="604"/>
    <n v="265"/>
    <x v="2"/>
    <x v="8"/>
    <x v="3"/>
    <x v="43"/>
    <s v="None_8h"/>
    <x v="0"/>
    <m/>
    <x v="4"/>
    <n v="4"/>
    <n v="6"/>
    <n v="7"/>
    <n v="49"/>
    <n v="144"/>
    <n v="31"/>
    <n v="4"/>
    <n v="7"/>
    <m/>
    <s v="V"/>
    <m/>
    <n v="259.69230769230768"/>
    <n v="0.11937203791469195"/>
    <n v="6.1193720379146921"/>
    <n v="17"/>
    <m/>
    <m/>
    <m/>
    <x v="2"/>
  </r>
  <r>
    <s v="Exp4"/>
    <x v="605"/>
    <n v="228"/>
    <x v="2"/>
    <x v="8"/>
    <x v="3"/>
    <x v="44"/>
    <s v="None_8h"/>
    <x v="0"/>
    <n v="228"/>
    <x v="1"/>
    <n v="3"/>
    <n v="7"/>
    <n v="8"/>
    <n v="68"/>
    <n v="197"/>
    <n v="69"/>
    <n v="5"/>
    <n v="9"/>
    <m/>
    <s v="E"/>
    <m/>
    <n v="283.125"/>
    <n v="0.24370860927152319"/>
    <n v="7.2437086092715228"/>
    <n v="21"/>
    <m/>
    <m/>
    <m/>
    <x v="2"/>
  </r>
  <r>
    <s v="Exp4"/>
    <x v="605"/>
    <n v="228"/>
    <x v="2"/>
    <x v="8"/>
    <x v="3"/>
    <x v="44"/>
    <s v="None_8h"/>
    <x v="0"/>
    <m/>
    <x v="2"/>
    <n v="2"/>
    <n v="6"/>
    <n v="7"/>
    <n v="57"/>
    <n v="157"/>
    <n v="164"/>
    <n v="5"/>
    <n v="8"/>
    <m/>
    <s v="V"/>
    <m/>
    <n v="259.69230769230768"/>
    <n v="0.63151658767772512"/>
    <n v="6.6315165876777247"/>
    <n v="19"/>
    <m/>
    <m/>
    <m/>
    <x v="2"/>
  </r>
  <r>
    <s v="Exp4"/>
    <x v="605"/>
    <n v="228"/>
    <x v="2"/>
    <x v="8"/>
    <x v="3"/>
    <x v="44"/>
    <s v="None_8h"/>
    <x v="0"/>
    <m/>
    <x v="3"/>
    <n v="4"/>
    <n v="7"/>
    <n v="8"/>
    <n v="65"/>
    <n v="219"/>
    <n v="35"/>
    <n v="4"/>
    <n v="11"/>
    <m/>
    <s v="Early DR"/>
    <m/>
    <n v="283.125"/>
    <n v="0.12362030905077263"/>
    <n v="7.1236203090507724"/>
    <n v="22"/>
    <m/>
    <m/>
    <m/>
    <x v="2"/>
  </r>
  <r>
    <s v="Exp4"/>
    <x v="605"/>
    <n v="228"/>
    <x v="2"/>
    <x v="8"/>
    <x v="3"/>
    <x v="44"/>
    <s v="None_8h"/>
    <x v="0"/>
    <m/>
    <x v="4"/>
    <n v="3"/>
    <n v="6"/>
    <n v="7"/>
    <n v="65"/>
    <n v="189"/>
    <n v="196"/>
    <n v="4"/>
    <n v="9"/>
    <m/>
    <s v="E"/>
    <m/>
    <n v="259.69230769230768"/>
    <n v="0.75473933649289104"/>
    <n v="6.7547393364928912"/>
    <n v="19"/>
    <m/>
    <m/>
    <m/>
    <x v="2"/>
  </r>
  <r>
    <s v="Exp4"/>
    <x v="606"/>
    <n v="261"/>
    <x v="2"/>
    <x v="8"/>
    <x v="3"/>
    <x v="44"/>
    <s v="None_8h"/>
    <x v="0"/>
    <n v="261"/>
    <x v="1"/>
    <n v="3"/>
    <n v="6"/>
    <n v="7"/>
    <n v="70"/>
    <m/>
    <n v="141"/>
    <n v="4"/>
    <n v="9"/>
    <m/>
    <s v="V"/>
    <m/>
    <n v="259.69230769230768"/>
    <n v="0.54295023696682465"/>
    <n v="6.5429502369668242"/>
    <n v="19"/>
    <m/>
    <m/>
    <m/>
    <x v="2"/>
  </r>
  <r>
    <s v="Exp4"/>
    <x v="606"/>
    <n v="261"/>
    <x v="2"/>
    <x v="8"/>
    <x v="3"/>
    <x v="44"/>
    <s v="None_8h"/>
    <x v="0"/>
    <m/>
    <x v="2"/>
    <n v="4"/>
    <n v="6"/>
    <n v="7"/>
    <n v="72"/>
    <n v="249"/>
    <n v="172"/>
    <n v="5"/>
    <n v="9"/>
    <m/>
    <s v="V"/>
    <m/>
    <n v="259.69230769230768"/>
    <n v="0.66232227488151663"/>
    <n v="6.6623222748815163"/>
    <n v="20"/>
    <m/>
    <m/>
    <m/>
    <x v="2"/>
  </r>
  <r>
    <s v="Exp4"/>
    <x v="606"/>
    <n v="261"/>
    <x v="2"/>
    <x v="8"/>
    <x v="3"/>
    <x v="44"/>
    <s v="None_8h"/>
    <x v="0"/>
    <m/>
    <x v="3"/>
    <n v="4"/>
    <n v="6"/>
    <n v="7"/>
    <n v="75"/>
    <n v="243"/>
    <n v="235"/>
    <n v="5"/>
    <n v="12"/>
    <m/>
    <s v="E"/>
    <m/>
    <n v="259.69230769230768"/>
    <n v="0.90491706161137442"/>
    <n v="6.9049170616113749"/>
    <n v="23"/>
    <m/>
    <m/>
    <m/>
    <x v="2"/>
  </r>
  <r>
    <s v="Exp4"/>
    <x v="606"/>
    <n v="261"/>
    <x v="2"/>
    <x v="8"/>
    <x v="3"/>
    <x v="44"/>
    <s v="None_8h"/>
    <x v="0"/>
    <m/>
    <x v="4"/>
    <n v="3"/>
    <n v="6"/>
    <n v="7"/>
    <n v="70"/>
    <n v="262"/>
    <n v="193"/>
    <n v="4"/>
    <n v="9"/>
    <m/>
    <s v="V"/>
    <m/>
    <n v="259.69230769230768"/>
    <n v="0.74318720379146919"/>
    <n v="6.7431872037914689"/>
    <n v="19"/>
    <m/>
    <m/>
    <m/>
    <x v="2"/>
  </r>
  <r>
    <s v="Exp4"/>
    <x v="607"/>
    <n v="267"/>
    <x v="2"/>
    <x v="8"/>
    <x v="3"/>
    <x v="44"/>
    <s v="None_8h"/>
    <x v="0"/>
    <n v="267"/>
    <x v="1"/>
    <n v="3"/>
    <n v="6"/>
    <n v="7"/>
    <n v="71"/>
    <n v="247"/>
    <n v="222"/>
    <n v="5"/>
    <n v="9"/>
    <m/>
    <s v="E"/>
    <m/>
    <n v="259.69230769230768"/>
    <n v="0.85485781990521337"/>
    <n v="6.854857819905213"/>
    <n v="20"/>
    <m/>
    <m/>
    <m/>
    <x v="2"/>
  </r>
  <r>
    <s v="Exp4"/>
    <x v="607"/>
    <n v="267"/>
    <x v="2"/>
    <x v="8"/>
    <x v="3"/>
    <x v="44"/>
    <s v="None_8h"/>
    <x v="0"/>
    <m/>
    <x v="2"/>
    <n v="2"/>
    <n v="6"/>
    <n v="7"/>
    <n v="65"/>
    <n v="250"/>
    <n v="255"/>
    <n v="4"/>
    <n v="10"/>
    <m/>
    <s v="E"/>
    <m/>
    <n v="259.69230769230768"/>
    <n v="0.98193127962085314"/>
    <n v="6.981931279620853"/>
    <n v="20"/>
    <m/>
    <m/>
    <m/>
    <x v="2"/>
  </r>
  <r>
    <s v="Exp4"/>
    <x v="607"/>
    <n v="267"/>
    <x v="2"/>
    <x v="8"/>
    <x v="3"/>
    <x v="44"/>
    <s v="None_8h"/>
    <x v="0"/>
    <m/>
    <x v="3"/>
    <n v="3"/>
    <n v="6"/>
    <n v="7"/>
    <n v="70"/>
    <n v="236"/>
    <n v="201"/>
    <n v="5"/>
    <n v="8"/>
    <m/>
    <s v="E"/>
    <m/>
    <n v="259.69230769230768"/>
    <n v="0.7739928909952607"/>
    <n v="6.7739928909952605"/>
    <n v="19"/>
    <m/>
    <m/>
    <m/>
    <x v="2"/>
  </r>
  <r>
    <s v="Exp4"/>
    <x v="607"/>
    <n v="267"/>
    <x v="2"/>
    <x v="8"/>
    <x v="3"/>
    <x v="44"/>
    <s v="None_8h"/>
    <x v="0"/>
    <m/>
    <x v="4"/>
    <n v="4"/>
    <n v="7"/>
    <n v="8"/>
    <n v="67"/>
    <n v="249"/>
    <n v="227"/>
    <n v="5"/>
    <n v="9"/>
    <m/>
    <s v="E"/>
    <m/>
    <n v="283.125"/>
    <n v="0.801766004415011"/>
    <n v="7.8017660044150112"/>
    <n v="21"/>
    <m/>
    <m/>
    <m/>
    <x v="2"/>
  </r>
  <r>
    <s v="Exp4"/>
    <x v="608"/>
    <n v="224"/>
    <x v="2"/>
    <x v="8"/>
    <x v="3"/>
    <x v="45"/>
    <s v="None_8h"/>
    <x v="0"/>
    <n v="224"/>
    <x v="1"/>
    <n v="4"/>
    <n v="8"/>
    <n v="9"/>
    <n v="65"/>
    <m/>
    <n v="42"/>
    <n v="6"/>
    <n v="7"/>
    <m/>
    <s v="V"/>
    <m/>
    <n v="318.81818181818181"/>
    <n v="0.1317365269461078"/>
    <n v="8.1317365269461082"/>
    <n v="21"/>
    <m/>
    <m/>
    <m/>
    <x v="2"/>
  </r>
  <r>
    <s v="Exp4"/>
    <x v="608"/>
    <n v="224"/>
    <x v="2"/>
    <x v="8"/>
    <x v="3"/>
    <x v="45"/>
    <s v="None_8h"/>
    <x v="0"/>
    <m/>
    <x v="2"/>
    <n v="2"/>
    <n v="7"/>
    <n v="8"/>
    <n v="67"/>
    <n v="160"/>
    <n v="133"/>
    <n v="5"/>
    <n v="7"/>
    <m/>
    <s v="V"/>
    <m/>
    <n v="283.125"/>
    <n v="0.46975717439293596"/>
    <n v="7.4697571743929361"/>
    <n v="19"/>
    <m/>
    <m/>
    <m/>
    <x v="2"/>
  </r>
  <r>
    <s v="Exp4"/>
    <x v="608"/>
    <n v="224"/>
    <x v="2"/>
    <x v="8"/>
    <x v="3"/>
    <x v="45"/>
    <s v="None_8h"/>
    <x v="0"/>
    <m/>
    <x v="3"/>
    <n v="2"/>
    <n v="7"/>
    <n v="8"/>
    <n v="69"/>
    <n v="179"/>
    <n v="162"/>
    <n v="5"/>
    <n v="9"/>
    <m/>
    <s v="E"/>
    <m/>
    <n v="283.125"/>
    <n v="0.57218543046357617"/>
    <n v="7.5721854304635761"/>
    <n v="21"/>
    <m/>
    <m/>
    <m/>
    <x v="2"/>
  </r>
  <r>
    <s v="Exp4"/>
    <x v="608"/>
    <n v="224"/>
    <x v="2"/>
    <x v="8"/>
    <x v="3"/>
    <x v="45"/>
    <s v="None_8h"/>
    <x v="0"/>
    <m/>
    <x v="4"/>
    <n v="3"/>
    <n v="8"/>
    <n v="9"/>
    <n v="75"/>
    <n v="230"/>
    <n v="52"/>
    <n v="5"/>
    <n v="12"/>
    <m/>
    <s v="DR"/>
    <m/>
    <n v="318.81818181818181"/>
    <n v="0.16310236669518108"/>
    <n v="8.1631023666951812"/>
    <n v="25"/>
    <m/>
    <m/>
    <m/>
    <x v="2"/>
  </r>
  <r>
    <s v="Exp4"/>
    <x v="609"/>
    <n v="264"/>
    <x v="2"/>
    <x v="8"/>
    <x v="3"/>
    <x v="45"/>
    <s v="None_8h"/>
    <x v="0"/>
    <n v="264"/>
    <x v="1"/>
    <n v="2"/>
    <n v="7"/>
    <n v="8"/>
    <n v="85"/>
    <m/>
    <n v="65"/>
    <n v="4"/>
    <n v="9"/>
    <m/>
    <s v="DR"/>
    <m/>
    <n v="283.125"/>
    <n v="0.22958057395143489"/>
    <n v="7.2295805739514352"/>
    <n v="20"/>
    <m/>
    <m/>
    <m/>
    <x v="2"/>
  </r>
  <r>
    <s v="Exp4"/>
    <x v="609"/>
    <n v="264"/>
    <x v="2"/>
    <x v="8"/>
    <x v="3"/>
    <x v="45"/>
    <s v="None_8h"/>
    <x v="0"/>
    <m/>
    <x v="2"/>
    <n v="3"/>
    <n v="7"/>
    <n v="8"/>
    <n v="83"/>
    <n v="280"/>
    <n v="152"/>
    <n v="5"/>
    <n v="11"/>
    <m/>
    <s v="DR"/>
    <m/>
    <n v="283.125"/>
    <n v="0.53686534216335546"/>
    <n v="7.5368653421633551"/>
    <n v="23"/>
    <m/>
    <m/>
    <m/>
    <x v="2"/>
  </r>
  <r>
    <s v="Exp4"/>
    <x v="609"/>
    <n v="264"/>
    <x v="2"/>
    <x v="8"/>
    <x v="3"/>
    <x v="45"/>
    <s v="None_8h"/>
    <x v="0"/>
    <m/>
    <x v="3"/>
    <n v="2"/>
    <n v="7"/>
    <n v="8"/>
    <n v="71"/>
    <n v="271"/>
    <n v="42"/>
    <n v="5"/>
    <n v="10"/>
    <m/>
    <s v="E"/>
    <m/>
    <n v="283.125"/>
    <n v="0.14834437086092717"/>
    <n v="7.1483443708609276"/>
    <n v="22"/>
    <m/>
    <m/>
    <m/>
    <x v="2"/>
  </r>
  <r>
    <s v="Exp4"/>
    <x v="609"/>
    <n v="264"/>
    <x v="2"/>
    <x v="8"/>
    <x v="3"/>
    <x v="45"/>
    <s v="None_8h"/>
    <x v="0"/>
    <m/>
    <x v="4"/>
    <n v="3"/>
    <n v="7"/>
    <n v="8"/>
    <n v="85"/>
    <n v="282"/>
    <n v="136"/>
    <n v="5"/>
    <n v="12"/>
    <m/>
    <s v="DR"/>
    <m/>
    <n v="283.125"/>
    <n v="0.48035320088300221"/>
    <n v="7.4803532008830018"/>
    <n v="24"/>
    <m/>
    <m/>
    <m/>
    <x v="2"/>
  </r>
  <r>
    <s v="Exp4"/>
    <x v="610"/>
    <n v="270"/>
    <x v="2"/>
    <x v="8"/>
    <x v="3"/>
    <x v="45"/>
    <s v="None_8h"/>
    <x v="0"/>
    <n v="270"/>
    <x v="1"/>
    <n v="2"/>
    <n v="7"/>
    <n v="8"/>
    <n v="95"/>
    <n v="312"/>
    <n v="76"/>
    <n v="5"/>
    <n v="12"/>
    <m/>
    <s v="DR"/>
    <m/>
    <n v="283.125"/>
    <n v="0.26843267108167773"/>
    <n v="7.268432671081678"/>
    <n v="24"/>
    <m/>
    <m/>
    <m/>
    <x v="2"/>
  </r>
  <r>
    <s v="Exp4"/>
    <x v="610"/>
    <n v="270"/>
    <x v="2"/>
    <x v="8"/>
    <x v="3"/>
    <x v="45"/>
    <s v="None_8h"/>
    <x v="0"/>
    <m/>
    <x v="2"/>
    <n v="4"/>
    <n v="7"/>
    <n v="8"/>
    <n v="100"/>
    <n v="322"/>
    <n v="76"/>
    <n v="5"/>
    <n v="10"/>
    <m/>
    <s v="DR"/>
    <m/>
    <n v="283.125"/>
    <n v="0.26843267108167773"/>
    <n v="7.268432671081678"/>
    <n v="22"/>
    <m/>
    <m/>
    <m/>
    <x v="2"/>
  </r>
  <r>
    <s v="Exp4"/>
    <x v="610"/>
    <n v="270"/>
    <x v="2"/>
    <x v="8"/>
    <x v="3"/>
    <x v="45"/>
    <s v="None_8h"/>
    <x v="0"/>
    <m/>
    <x v="3"/>
    <n v="4"/>
    <n v="7"/>
    <n v="8"/>
    <n v="90"/>
    <n v="296"/>
    <n v="217"/>
    <n v="5"/>
    <n v="10"/>
    <m/>
    <s v="DR"/>
    <m/>
    <n v="283.125"/>
    <n v="0.76644591611479029"/>
    <n v="7.7664459161147903"/>
    <n v="22"/>
    <m/>
    <m/>
    <m/>
    <x v="2"/>
  </r>
  <r>
    <s v="Exp4"/>
    <x v="610"/>
    <n v="270"/>
    <x v="2"/>
    <x v="8"/>
    <x v="3"/>
    <x v="45"/>
    <s v="None_8h"/>
    <x v="0"/>
    <m/>
    <x v="4"/>
    <n v="3"/>
    <n v="7"/>
    <n v="8"/>
    <n v="90"/>
    <n v="292"/>
    <n v="184"/>
    <n v="5"/>
    <n v="11"/>
    <m/>
    <s v="DR"/>
    <m/>
    <n v="283.125"/>
    <n v="0.64988962472406187"/>
    <n v="7.6498896247240618"/>
    <n v="23"/>
    <m/>
    <m/>
    <m/>
    <x v="2"/>
  </r>
  <r>
    <s v="Exp4"/>
    <x v="611"/>
    <n v="217"/>
    <x v="2"/>
    <x v="8"/>
    <x v="3"/>
    <x v="46"/>
    <s v="None_8h"/>
    <x v="0"/>
    <n v="217"/>
    <x v="1"/>
    <n v="2"/>
    <n v="8"/>
    <n v="9"/>
    <n v="104"/>
    <m/>
    <n v="239"/>
    <n v="4"/>
    <n v="13"/>
    <m/>
    <s v="DR"/>
    <m/>
    <n v="318.81818181818181"/>
    <n v="0.74964357000285142"/>
    <n v="8.749643570002851"/>
    <n v="25"/>
    <m/>
    <m/>
    <m/>
    <x v="2"/>
  </r>
  <r>
    <s v="Exp4"/>
    <x v="611"/>
    <n v="217"/>
    <x v="2"/>
    <x v="8"/>
    <x v="3"/>
    <x v="46"/>
    <s v="None_8h"/>
    <x v="0"/>
    <m/>
    <x v="2"/>
    <n v="5"/>
    <n v="8"/>
    <n v="9"/>
    <n v="107"/>
    <n v="321"/>
    <n v="204"/>
    <n v="4"/>
    <n v="14"/>
    <m/>
    <s v="DR"/>
    <m/>
    <n v="318.81818181818181"/>
    <n v="0.63986313088109492"/>
    <n v="8.6398631308810945"/>
    <n v="26"/>
    <m/>
    <m/>
    <m/>
    <x v="2"/>
  </r>
  <r>
    <s v="Exp4"/>
    <x v="611"/>
    <n v="217"/>
    <x v="2"/>
    <x v="8"/>
    <x v="3"/>
    <x v="46"/>
    <s v="None_8h"/>
    <x v="0"/>
    <m/>
    <x v="3"/>
    <n v="4"/>
    <n v="8"/>
    <n v="9"/>
    <n v="100"/>
    <n v="330"/>
    <n v="37"/>
    <n v="4"/>
    <n v="15"/>
    <m/>
    <s v="DR"/>
    <m/>
    <n v="318.81818181818181"/>
    <n v="0.11605360707157114"/>
    <n v="8.1160536070715708"/>
    <n v="27"/>
    <m/>
    <m/>
    <m/>
    <x v="2"/>
  </r>
  <r>
    <s v="Exp4"/>
    <x v="611"/>
    <n v="217"/>
    <x v="2"/>
    <x v="8"/>
    <x v="3"/>
    <x v="46"/>
    <s v="None_8h"/>
    <x v="0"/>
    <m/>
    <x v="4"/>
    <n v="4"/>
    <n v="8"/>
    <n v="9"/>
    <n v="107"/>
    <n v="332"/>
    <n v="245"/>
    <n v="5"/>
    <n v="12"/>
    <m/>
    <s v="DR"/>
    <m/>
    <n v="318.81818181818181"/>
    <n v="0.7684630738522954"/>
    <n v="8.7684630738522955"/>
    <n v="25"/>
    <m/>
    <m/>
    <m/>
    <x v="2"/>
  </r>
  <r>
    <s v="Exp4"/>
    <x v="612"/>
    <n v="266"/>
    <x v="2"/>
    <x v="8"/>
    <x v="3"/>
    <x v="46"/>
    <s v="None_8h"/>
    <x v="0"/>
    <n v="266"/>
    <x v="1"/>
    <n v="2"/>
    <n v="8"/>
    <n v="9"/>
    <n v="92"/>
    <m/>
    <n v="57"/>
    <n v="4"/>
    <n v="16"/>
    <m/>
    <s v="DR"/>
    <m/>
    <n v="318.81818181818181"/>
    <n v="0.17878528656971771"/>
    <n v="8.1787852865697168"/>
    <n v="28"/>
    <m/>
    <m/>
    <m/>
    <x v="2"/>
  </r>
  <r>
    <s v="Exp4"/>
    <x v="612"/>
    <n v="266"/>
    <x v="2"/>
    <x v="8"/>
    <x v="3"/>
    <x v="46"/>
    <s v="None_8h"/>
    <x v="0"/>
    <m/>
    <x v="2"/>
    <n v="3"/>
    <n v="8"/>
    <n v="9"/>
    <n v="80"/>
    <n v="264"/>
    <n v="192"/>
    <n v="4"/>
    <n v="13"/>
    <m/>
    <s v="DR"/>
    <m/>
    <n v="318.81818181818181"/>
    <n v="0.60222412318220697"/>
    <n v="8.6022241231822072"/>
    <n v="25"/>
    <m/>
    <m/>
    <m/>
    <x v="2"/>
  </r>
  <r>
    <s v="Exp4"/>
    <x v="612"/>
    <n v="266"/>
    <x v="2"/>
    <x v="8"/>
    <x v="3"/>
    <x v="46"/>
    <s v="None_8h"/>
    <x v="0"/>
    <m/>
    <x v="3"/>
    <n v="3"/>
    <n v="8"/>
    <n v="9"/>
    <n v="95"/>
    <n v="314"/>
    <n v="157"/>
    <n v="4"/>
    <n v="13"/>
    <m/>
    <s v="DR"/>
    <m/>
    <n v="318.81818181818181"/>
    <n v="0.49244368406045053"/>
    <n v="8.4924436840604507"/>
    <n v="25"/>
    <m/>
    <m/>
    <m/>
    <x v="2"/>
  </r>
  <r>
    <s v="Exp4"/>
    <x v="612"/>
    <n v="266"/>
    <x v="2"/>
    <x v="8"/>
    <x v="3"/>
    <x v="46"/>
    <s v="None_8h"/>
    <x v="0"/>
    <m/>
    <x v="4"/>
    <n v="2"/>
    <n v="8"/>
    <n v="9"/>
    <n v="80"/>
    <n v="267"/>
    <n v="90"/>
    <n v="4"/>
    <n v="14"/>
    <m/>
    <s v="DR"/>
    <m/>
    <n v="318.81818181818181"/>
    <n v="0.28229255774165957"/>
    <n v="8.2822925577416591"/>
    <n v="26"/>
    <m/>
    <m/>
    <m/>
    <x v="2"/>
  </r>
  <r>
    <s v="Exp4"/>
    <x v="613"/>
    <n v="286"/>
    <x v="2"/>
    <x v="8"/>
    <x v="3"/>
    <x v="46"/>
    <s v="None_8h"/>
    <x v="41"/>
    <n v="286"/>
    <x v="1"/>
    <n v="3"/>
    <n v="8"/>
    <n v="9"/>
    <n v="80"/>
    <m/>
    <n v="190"/>
    <n v="5"/>
    <n v="12"/>
    <m/>
    <s v="DR"/>
    <m/>
    <n v="318.81818181818181"/>
    <n v="0.59595095523239239"/>
    <n v="8.5959509552323929"/>
    <n v="25"/>
    <m/>
    <m/>
    <m/>
    <x v="2"/>
  </r>
  <r>
    <s v="Exp4"/>
    <x v="613"/>
    <n v="286"/>
    <x v="2"/>
    <x v="8"/>
    <x v="3"/>
    <x v="46"/>
    <s v="None_8h"/>
    <x v="0"/>
    <m/>
    <x v="2"/>
    <n v="2"/>
    <n v="8"/>
    <n v="9"/>
    <n v="80"/>
    <n v="255"/>
    <n v="54"/>
    <n v="4"/>
    <n v="11"/>
    <m/>
    <s v="DR"/>
    <m/>
    <n v="318.81818181818181"/>
    <n v="0.16937553464499572"/>
    <n v="8.1693755346449954"/>
    <n v="23"/>
    <m/>
    <m/>
    <m/>
    <x v="2"/>
  </r>
  <r>
    <s v="Exp4"/>
    <x v="613"/>
    <n v="286"/>
    <x v="2"/>
    <x v="8"/>
    <x v="3"/>
    <x v="46"/>
    <s v="None_8h"/>
    <x v="0"/>
    <m/>
    <x v="3"/>
    <n v="2"/>
    <n v="8"/>
    <n v="9"/>
    <n v="98"/>
    <n v="274"/>
    <n v="78"/>
    <n v="4"/>
    <n v="12"/>
    <m/>
    <s v="Early DR"/>
    <m/>
    <n v="318.81818181818181"/>
    <n v="0.24465355004277162"/>
    <n v="8.2446535500427718"/>
    <n v="24"/>
    <m/>
    <m/>
    <m/>
    <x v="2"/>
  </r>
  <r>
    <s v="Exp4"/>
    <x v="613"/>
    <n v="286"/>
    <x v="2"/>
    <x v="8"/>
    <x v="3"/>
    <x v="46"/>
    <s v="None_8h"/>
    <x v="0"/>
    <m/>
    <x v="4"/>
    <n v="4"/>
    <n v="8"/>
    <n v="9"/>
    <n v="95"/>
    <n v="255"/>
    <n v="121"/>
    <n v="4"/>
    <n v="13"/>
    <m/>
    <s v="DR"/>
    <m/>
    <n v="318.81818181818181"/>
    <n v="0.37952666096378673"/>
    <n v="8.3795266609637871"/>
    <n v="25"/>
    <m/>
    <m/>
    <m/>
    <x v="2"/>
  </r>
  <r>
    <s v="Exp4"/>
    <x v="614"/>
    <n v="245"/>
    <x v="2"/>
    <x v="8"/>
    <x v="3"/>
    <x v="47"/>
    <s v="None_8h"/>
    <x v="0"/>
    <m/>
    <x v="2"/>
    <n v="3"/>
    <n v="9"/>
    <n v="10"/>
    <n v="82"/>
    <n v="301"/>
    <n v="67"/>
    <n v="4"/>
    <n v="14"/>
    <m/>
    <s v="DR"/>
    <m/>
    <n v="329"/>
    <n v="0.20364741641337386"/>
    <n v="9.2036474164133733"/>
    <n v="27"/>
    <m/>
    <m/>
    <m/>
    <x v="2"/>
  </r>
  <r>
    <s v="Exp4"/>
    <x v="614"/>
    <n v="245"/>
    <x v="2"/>
    <x v="8"/>
    <x v="3"/>
    <x v="47"/>
    <s v="None_8h"/>
    <x v="0"/>
    <m/>
    <x v="3"/>
    <n v="4"/>
    <n v="8"/>
    <n v="9"/>
    <n v="95"/>
    <n v="278"/>
    <n v="250"/>
    <n v="5"/>
    <n v="12"/>
    <m/>
    <s v="E"/>
    <m/>
    <n v="318.81818181818181"/>
    <n v="0.78414599372683202"/>
    <n v="8.7841459937268311"/>
    <n v="25"/>
    <m/>
    <m/>
    <m/>
    <x v="2"/>
  </r>
  <r>
    <s v="Exp4"/>
    <x v="614"/>
    <n v="245"/>
    <x v="2"/>
    <x v="8"/>
    <x v="3"/>
    <x v="47"/>
    <s v="None_8h"/>
    <x v="0"/>
    <m/>
    <x v="4"/>
    <n v="2"/>
    <n v="8"/>
    <n v="9"/>
    <n v="94"/>
    <n v="281"/>
    <n v="206"/>
    <n v="5"/>
    <n v="12"/>
    <m/>
    <s v="DR"/>
    <m/>
    <n v="318.81818181818181"/>
    <n v="0.64613629883090962"/>
    <n v="8.6461362988309105"/>
    <n v="25"/>
    <m/>
    <m/>
    <m/>
    <x v="2"/>
  </r>
  <r>
    <s v="Exp4"/>
    <x v="614"/>
    <n v="245"/>
    <x v="2"/>
    <x v="8"/>
    <x v="3"/>
    <x v="47"/>
    <s v="None_8h"/>
    <x v="0"/>
    <n v="245"/>
    <x v="1"/>
    <n v="2"/>
    <n v="9"/>
    <n v="10"/>
    <n v="95"/>
    <m/>
    <n v="107"/>
    <n v="4"/>
    <n v="12"/>
    <m/>
    <s v="DR"/>
    <m/>
    <n v="329"/>
    <n v="0.32522796352583588"/>
    <n v="9.3252279635258351"/>
    <n v="25"/>
    <m/>
    <m/>
    <m/>
    <x v="2"/>
  </r>
  <r>
    <s v="Exp4"/>
    <x v="615"/>
    <n v="262"/>
    <x v="2"/>
    <x v="8"/>
    <x v="3"/>
    <x v="47"/>
    <s v="None_8h"/>
    <x v="0"/>
    <n v="262"/>
    <x v="1"/>
    <n v="2"/>
    <n v="9"/>
    <n v="10"/>
    <n v="110"/>
    <m/>
    <n v="143"/>
    <n v="4"/>
    <n v="17"/>
    <m/>
    <s v="TS"/>
    <m/>
    <n v="329"/>
    <n v="0.43465045592705165"/>
    <n v="9.4346504559270521"/>
    <n v="30"/>
    <m/>
    <m/>
    <m/>
    <x v="2"/>
  </r>
  <r>
    <s v="Exp4"/>
    <x v="615"/>
    <n v="262"/>
    <x v="2"/>
    <x v="8"/>
    <x v="3"/>
    <x v="47"/>
    <s v="None_8h"/>
    <x v="0"/>
    <m/>
    <x v="2"/>
    <n v="4"/>
    <n v="9"/>
    <n v="10"/>
    <n v="100"/>
    <n v="273"/>
    <n v="145"/>
    <n v="4"/>
    <n v="17"/>
    <m/>
    <s v="TS"/>
    <m/>
    <n v="329"/>
    <n v="0.44072948328267475"/>
    <n v="9.4407294832826754"/>
    <n v="30"/>
    <m/>
    <m/>
    <m/>
    <x v="2"/>
  </r>
  <r>
    <s v="Exp4"/>
    <x v="615"/>
    <n v="262"/>
    <x v="2"/>
    <x v="8"/>
    <x v="3"/>
    <x v="47"/>
    <s v="None_8h"/>
    <x v="0"/>
    <m/>
    <x v="3"/>
    <n v="3"/>
    <n v="8"/>
    <n v="9"/>
    <n v="92"/>
    <n v="290"/>
    <n v="201"/>
    <n v="4"/>
    <n v="14"/>
    <m/>
    <s v="DR"/>
    <m/>
    <n v="318.81818181818181"/>
    <n v="0.63045337895637299"/>
    <n v="8.6304533789563731"/>
    <n v="26"/>
    <m/>
    <m/>
    <m/>
    <x v="2"/>
  </r>
  <r>
    <s v="Exp4"/>
    <x v="615"/>
    <n v="262"/>
    <x v="2"/>
    <x v="8"/>
    <x v="3"/>
    <x v="47"/>
    <s v="None_8h"/>
    <x v="0"/>
    <m/>
    <x v="4"/>
    <n v="2"/>
    <n v="8"/>
    <n v="10"/>
    <n v="93"/>
    <n v="242"/>
    <n v="20"/>
    <n v="5"/>
    <n v="16"/>
    <m/>
    <s v="DR"/>
    <m/>
    <n v="318.81818181818181"/>
    <n v="6.2731679498146564E-2"/>
    <n v="8.0627316794981461"/>
    <n v="29"/>
    <m/>
    <m/>
    <m/>
    <x v="2"/>
  </r>
  <r>
    <s v="Exp4"/>
    <x v="616"/>
    <n v="274"/>
    <x v="2"/>
    <x v="8"/>
    <x v="3"/>
    <x v="47"/>
    <s v="None_8h"/>
    <x v="0"/>
    <n v="274"/>
    <x v="1"/>
    <n v="3"/>
    <n v="8"/>
    <n v="9"/>
    <n v="92"/>
    <m/>
    <n v="285"/>
    <n v="5"/>
    <n v="13"/>
    <m/>
    <s v="DR"/>
    <m/>
    <n v="318.81818181818181"/>
    <n v="0.89392643284858853"/>
    <n v="8.8939264328485876"/>
    <n v="26"/>
    <m/>
    <m/>
    <m/>
    <x v="2"/>
  </r>
  <r>
    <s v="Exp4"/>
    <x v="616"/>
    <n v="274"/>
    <x v="2"/>
    <x v="8"/>
    <x v="3"/>
    <x v="47"/>
    <s v="None_8h"/>
    <x v="0"/>
    <m/>
    <x v="2"/>
    <n v="3"/>
    <n v="7"/>
    <n v="8"/>
    <n v="90"/>
    <n v="317"/>
    <n v="32"/>
    <n v="5"/>
    <n v="12"/>
    <m/>
    <s v="DR"/>
    <m/>
    <n v="283.125"/>
    <n v="0.1130242825607064"/>
    <n v="7.1130242825607066"/>
    <n v="24"/>
    <m/>
    <m/>
    <m/>
    <x v="2"/>
  </r>
  <r>
    <s v="Exp4"/>
    <x v="616"/>
    <n v="274"/>
    <x v="2"/>
    <x v="8"/>
    <x v="3"/>
    <x v="47"/>
    <s v="None_8h"/>
    <x v="0"/>
    <m/>
    <x v="3"/>
    <n v="4"/>
    <n v="9"/>
    <n v="10"/>
    <n v="95"/>
    <n v="317"/>
    <n v="74"/>
    <n v="5"/>
    <n v="15"/>
    <m/>
    <s v="DR"/>
    <m/>
    <n v="329"/>
    <n v="0.22492401215805471"/>
    <n v="9.2249240121580556"/>
    <n v="29"/>
    <m/>
    <m/>
    <m/>
    <x v="2"/>
  </r>
  <r>
    <s v="Exp4"/>
    <x v="616"/>
    <n v="274"/>
    <x v="2"/>
    <x v="8"/>
    <x v="3"/>
    <x v="47"/>
    <s v="None_8h"/>
    <x v="0"/>
    <m/>
    <x v="4"/>
    <n v="4"/>
    <n v="8"/>
    <n v="9"/>
    <n v="98"/>
    <n v="307"/>
    <n v="214"/>
    <n v="5"/>
    <n v="13"/>
    <m/>
    <s v="DR"/>
    <m/>
    <n v="318.81818181818181"/>
    <n v="0.67122897063016829"/>
    <n v="8.6712289706301675"/>
    <n v="26"/>
    <m/>
    <m/>
    <m/>
    <x v="2"/>
  </r>
  <r>
    <s v="Exp4"/>
    <x v="617"/>
    <n v="240"/>
    <x v="2"/>
    <x v="8"/>
    <x v="3"/>
    <x v="48"/>
    <s v="None_8h"/>
    <x v="42"/>
    <n v="240"/>
    <x v="1"/>
    <n v="6"/>
    <n v="10"/>
    <n v="11"/>
    <n v="115"/>
    <m/>
    <n v="250"/>
    <n v="5"/>
    <n v="18"/>
    <m/>
    <s v="DR"/>
    <m/>
    <n v="284.28571428571428"/>
    <n v="0.87939698492462315"/>
    <n v="10.879396984924623"/>
    <n v="33"/>
    <m/>
    <m/>
    <m/>
    <x v="2"/>
  </r>
  <r>
    <s v="Exp4"/>
    <x v="617"/>
    <n v="240"/>
    <x v="2"/>
    <x v="8"/>
    <x v="3"/>
    <x v="48"/>
    <s v="None_8h"/>
    <x v="0"/>
    <m/>
    <x v="2"/>
    <n v="2"/>
    <n v="11"/>
    <n v="12"/>
    <n v="115"/>
    <n v="306"/>
    <n v="61"/>
    <n v="4"/>
    <n v="17"/>
    <m/>
    <s v="DR"/>
    <m/>
    <n v="260"/>
    <n v="0.23461538461538461"/>
    <n v="11.234615384615385"/>
    <n v="32"/>
    <m/>
    <m/>
    <m/>
    <x v="2"/>
  </r>
  <r>
    <s v="Exp4"/>
    <x v="617"/>
    <n v="240"/>
    <x v="2"/>
    <x v="8"/>
    <x v="3"/>
    <x v="48"/>
    <s v="None_8h"/>
    <x v="0"/>
    <m/>
    <x v="3"/>
    <n v="2"/>
    <n v="10"/>
    <n v="11"/>
    <n v="107"/>
    <n v="288"/>
    <n v="227"/>
    <n v="4"/>
    <n v="16"/>
    <m/>
    <s v="DR"/>
    <m/>
    <n v="284.28571428571428"/>
    <n v="0.79849246231155779"/>
    <n v="10.798492462311557"/>
    <n v="30"/>
    <m/>
    <m/>
    <m/>
    <x v="2"/>
  </r>
  <r>
    <s v="Exp4"/>
    <x v="617"/>
    <n v="240"/>
    <x v="2"/>
    <x v="8"/>
    <x v="3"/>
    <x v="48"/>
    <s v="None_8h"/>
    <x v="0"/>
    <m/>
    <x v="4"/>
    <n v="4"/>
    <n v="9"/>
    <n v="10"/>
    <n v="92"/>
    <n v="278"/>
    <n v="232"/>
    <n v="4"/>
    <n v="12"/>
    <m/>
    <s v="DR"/>
    <m/>
    <n v="329"/>
    <n v="0.70516717325227962"/>
    <n v="9.7051671732522795"/>
    <n v="25"/>
    <m/>
    <m/>
    <m/>
    <x v="2"/>
  </r>
  <r>
    <s v="Exp4"/>
    <x v="618"/>
    <n v="248"/>
    <x v="2"/>
    <x v="8"/>
    <x v="3"/>
    <x v="48"/>
    <s v="None_8h"/>
    <x v="0"/>
    <n v="248"/>
    <x v="1"/>
    <n v="3"/>
    <n v="10"/>
    <n v="11"/>
    <n v="123"/>
    <n v="349"/>
    <n v="130"/>
    <n v="4"/>
    <n v="14"/>
    <m/>
    <s v="DR"/>
    <m/>
    <n v="284.28571428571428"/>
    <n v="0.45728643216080406"/>
    <n v="10.457286432160805"/>
    <n v="28"/>
    <m/>
    <m/>
    <m/>
    <x v="2"/>
  </r>
  <r>
    <s v="Exp4"/>
    <x v="618"/>
    <n v="248"/>
    <x v="2"/>
    <x v="8"/>
    <x v="3"/>
    <x v="48"/>
    <s v="None_8h"/>
    <x v="0"/>
    <m/>
    <x v="2"/>
    <n v="3"/>
    <n v="9"/>
    <n v="10"/>
    <n v="122"/>
    <n v="346"/>
    <n v="159"/>
    <n v="5"/>
    <n v="14"/>
    <m/>
    <s v="DR"/>
    <m/>
    <n v="329"/>
    <n v="0.48328267477203646"/>
    <n v="9.4832826747720365"/>
    <n v="28"/>
    <m/>
    <m/>
    <m/>
    <x v="2"/>
  </r>
  <r>
    <s v="Exp4"/>
    <x v="618"/>
    <n v="248"/>
    <x v="2"/>
    <x v="8"/>
    <x v="3"/>
    <x v="48"/>
    <s v="None_8h"/>
    <x v="0"/>
    <m/>
    <x v="3"/>
    <n v="4"/>
    <n v="9"/>
    <n v="10"/>
    <n v="123"/>
    <n v="354"/>
    <n v="287"/>
    <n v="5"/>
    <n v="15"/>
    <m/>
    <s v="TS"/>
    <m/>
    <n v="329"/>
    <n v="0.87234042553191493"/>
    <n v="9.8723404255319149"/>
    <n v="29"/>
    <m/>
    <m/>
    <m/>
    <x v="2"/>
  </r>
  <r>
    <s v="Exp4"/>
    <x v="618"/>
    <n v="248"/>
    <x v="2"/>
    <x v="8"/>
    <x v="3"/>
    <x v="48"/>
    <s v="None_8h"/>
    <x v="0"/>
    <m/>
    <x v="4"/>
    <n v="2"/>
    <n v="9"/>
    <n v="10"/>
    <n v="127"/>
    <n v="343"/>
    <n v="127"/>
    <n v="4"/>
    <n v="15"/>
    <m/>
    <s v="TS"/>
    <m/>
    <n v="329"/>
    <n v="0.3860182370820669"/>
    <n v="9.3860182370820677"/>
    <n v="28"/>
    <m/>
    <m/>
    <m/>
    <x v="2"/>
  </r>
  <r>
    <s v="Exp4"/>
    <x v="619"/>
    <n v="271"/>
    <x v="2"/>
    <x v="8"/>
    <x v="3"/>
    <x v="48"/>
    <s v="None_8h"/>
    <x v="0"/>
    <n v="271"/>
    <x v="1"/>
    <n v="4"/>
    <n v="10"/>
    <n v="11"/>
    <n v="130"/>
    <m/>
    <n v="153"/>
    <n v="4"/>
    <n v="14"/>
    <m/>
    <s v="TS"/>
    <m/>
    <n v="284.28571428571428"/>
    <n v="0.53819095477386936"/>
    <n v="10.538190954773869"/>
    <n v="28"/>
    <m/>
    <m/>
    <m/>
    <x v="2"/>
  </r>
  <r>
    <s v="Exp4"/>
    <x v="619"/>
    <n v="271"/>
    <x v="2"/>
    <x v="8"/>
    <x v="3"/>
    <x v="48"/>
    <s v="None_8h"/>
    <x v="0"/>
    <m/>
    <x v="2"/>
    <n v="3"/>
    <n v="9"/>
    <n v="10"/>
    <n v="105"/>
    <n v="310"/>
    <n v="266"/>
    <n v="4"/>
    <n v="13"/>
    <m/>
    <s v="TS"/>
    <m/>
    <n v="329"/>
    <n v="0.80851063829787229"/>
    <n v="9.8085106382978715"/>
    <n v="26"/>
    <m/>
    <m/>
    <m/>
    <x v="2"/>
  </r>
  <r>
    <s v="Exp4"/>
    <x v="619"/>
    <n v="271"/>
    <x v="2"/>
    <x v="8"/>
    <x v="3"/>
    <x v="48"/>
    <s v="None_8h"/>
    <x v="0"/>
    <m/>
    <x v="3"/>
    <n v="4"/>
    <n v="10"/>
    <n v="11"/>
    <n v="117"/>
    <n v="297"/>
    <n v="86"/>
    <n v="5"/>
    <n v="13"/>
    <m/>
    <s v="TS"/>
    <m/>
    <n v="284.28571428571428"/>
    <n v="0.30251256281407035"/>
    <n v="10.302512562814071"/>
    <n v="28"/>
    <m/>
    <m/>
    <m/>
    <x v="2"/>
  </r>
  <r>
    <s v="Exp4"/>
    <x v="619"/>
    <n v="271"/>
    <x v="2"/>
    <x v="8"/>
    <x v="3"/>
    <x v="48"/>
    <s v="None_8h"/>
    <x v="0"/>
    <m/>
    <x v="4"/>
    <n v="4"/>
    <n v="9"/>
    <n v="10"/>
    <n v="104"/>
    <n v="322"/>
    <n v="71"/>
    <n v="3"/>
    <n v="14"/>
    <m/>
    <s v="TS"/>
    <m/>
    <n v="329"/>
    <n v="0.21580547112462006"/>
    <n v="9.2158054711246198"/>
    <n v="26"/>
    <m/>
    <m/>
    <m/>
    <x v="2"/>
  </r>
  <r>
    <s v="Exp4"/>
    <x v="620"/>
    <n v="254"/>
    <x v="2"/>
    <x v="8"/>
    <x v="3"/>
    <x v="49"/>
    <s v="None_8h"/>
    <x v="0"/>
    <n v="254"/>
    <x v="1"/>
    <n v="3"/>
    <n v="10"/>
    <n v="11"/>
    <n v="100"/>
    <m/>
    <n v="94"/>
    <n v="5"/>
    <n v="12"/>
    <m/>
    <s v="DR"/>
    <m/>
    <n v="284.28571428571428"/>
    <n v="0.33065326633165831"/>
    <n v="10.330653266331659"/>
    <n v="27"/>
    <m/>
    <m/>
    <m/>
    <x v="2"/>
  </r>
  <r>
    <s v="Exp4"/>
    <x v="620"/>
    <n v="254"/>
    <x v="2"/>
    <x v="8"/>
    <x v="3"/>
    <x v="49"/>
    <s v="None_8h"/>
    <x v="0"/>
    <m/>
    <x v="2"/>
    <n v="4"/>
    <n v="10"/>
    <n v="11"/>
    <n v="123"/>
    <n v="307"/>
    <n v="249"/>
    <n v="4"/>
    <n v="15"/>
    <m/>
    <s v="DR"/>
    <m/>
    <n v="284.28571428571428"/>
    <n v="0.87587939698492467"/>
    <n v="10.875879396984924"/>
    <n v="29"/>
    <m/>
    <m/>
    <m/>
    <x v="2"/>
  </r>
  <r>
    <s v="Exp4"/>
    <x v="620"/>
    <n v="254"/>
    <x v="2"/>
    <x v="8"/>
    <x v="3"/>
    <x v="49"/>
    <s v="None_8h"/>
    <x v="0"/>
    <m/>
    <x v="3"/>
    <n v="4"/>
    <n v="11"/>
    <n v="12"/>
    <n v="110"/>
    <n v="271"/>
    <n v="108"/>
    <n v="5"/>
    <n v="15"/>
    <m/>
    <s v="DR"/>
    <m/>
    <n v="260"/>
    <n v="0.41538461538461541"/>
    <n v="11.415384615384616"/>
    <n v="31"/>
    <m/>
    <m/>
    <m/>
    <x v="2"/>
  </r>
  <r>
    <s v="Exp4"/>
    <x v="620"/>
    <n v="254"/>
    <x v="2"/>
    <x v="8"/>
    <x v="3"/>
    <x v="49"/>
    <s v="None_8h"/>
    <x v="0"/>
    <m/>
    <x v="4"/>
    <n v="2"/>
    <n v="8"/>
    <n v="9"/>
    <n v="93"/>
    <n v="290"/>
    <n v="269"/>
    <n v="5"/>
    <n v="12"/>
    <m/>
    <s v="DR"/>
    <m/>
    <n v="318.81818181818181"/>
    <n v="0.8437410892500713"/>
    <n v="8.8437410892500719"/>
    <n v="25"/>
    <m/>
    <m/>
    <m/>
    <x v="2"/>
  </r>
  <r>
    <s v="Exp4"/>
    <x v="621"/>
    <n v="256"/>
    <x v="2"/>
    <x v="8"/>
    <x v="3"/>
    <x v="49"/>
    <s v="None_8h"/>
    <x v="43"/>
    <n v="256"/>
    <x v="1"/>
    <n v="6"/>
    <n v="10"/>
    <n v="11"/>
    <n v="126"/>
    <n v="351"/>
    <n v="300"/>
    <n v="4"/>
    <n v="16"/>
    <m/>
    <s v="TS"/>
    <n v="1"/>
    <n v="284.28571428571428"/>
    <n v="1.0552763819095479"/>
    <n v="11.055276381909549"/>
    <n v="30"/>
    <m/>
    <m/>
    <m/>
    <x v="2"/>
  </r>
  <r>
    <s v="Exp4"/>
    <x v="621"/>
    <n v="256"/>
    <x v="2"/>
    <x v="8"/>
    <x v="3"/>
    <x v="49"/>
    <s v="None_8h"/>
    <x v="0"/>
    <m/>
    <x v="2"/>
    <n v="6"/>
    <n v="10"/>
    <n v="11"/>
    <n v="137"/>
    <n v="364"/>
    <n v="305"/>
    <n v="3"/>
    <n v="17"/>
    <n v="10"/>
    <s v="TS"/>
    <n v="1"/>
    <n v="284.28571428571428"/>
    <n v="1.0728643216080402"/>
    <n v="11.072864321608041"/>
    <n v="30"/>
    <m/>
    <m/>
    <m/>
    <x v="2"/>
  </r>
  <r>
    <s v="Exp4"/>
    <x v="621"/>
    <n v="256"/>
    <x v="2"/>
    <x v="8"/>
    <x v="3"/>
    <x v="49"/>
    <s v="None_8h"/>
    <x v="0"/>
    <m/>
    <x v="3"/>
    <n v="3"/>
    <n v="10"/>
    <n v="11"/>
    <n v="143"/>
    <n v="357"/>
    <n v="251"/>
    <n v="4"/>
    <n v="16"/>
    <n v="12"/>
    <s v="TS"/>
    <n v="1"/>
    <n v="284.28571428571428"/>
    <n v="0.88291457286432162"/>
    <n v="10.882914572864321"/>
    <n v="30"/>
    <m/>
    <m/>
    <m/>
    <x v="2"/>
  </r>
  <r>
    <s v="Exp4"/>
    <x v="621"/>
    <n v="256"/>
    <x v="2"/>
    <x v="8"/>
    <x v="3"/>
    <x v="49"/>
    <s v="None_8h"/>
    <x v="0"/>
    <m/>
    <x v="4"/>
    <n v="1"/>
    <n v="9"/>
    <n v="10"/>
    <n v="135"/>
    <n v="343"/>
    <n v="103"/>
    <n v="4"/>
    <n v="15"/>
    <n v="10"/>
    <s v="TS"/>
    <n v="1"/>
    <n v="329"/>
    <n v="0.31306990881458968"/>
    <n v="9.3130699088145903"/>
    <n v="28"/>
    <m/>
    <m/>
    <m/>
    <x v="2"/>
  </r>
  <r>
    <s v="Exp4"/>
    <x v="622"/>
    <n v="284"/>
    <x v="2"/>
    <x v="8"/>
    <x v="3"/>
    <x v="49"/>
    <s v="None_8h"/>
    <x v="0"/>
    <n v="284"/>
    <x v="1"/>
    <n v="4"/>
    <n v="9"/>
    <n v="10"/>
    <n v="120"/>
    <m/>
    <n v="250"/>
    <n v="4"/>
    <n v="14"/>
    <m/>
    <s v="TS"/>
    <m/>
    <n v="329"/>
    <n v="0.75987841945288759"/>
    <n v="9.7598784194528871"/>
    <n v="27"/>
    <m/>
    <m/>
    <m/>
    <x v="2"/>
  </r>
  <r>
    <s v="Exp4"/>
    <x v="622"/>
    <n v="284"/>
    <x v="2"/>
    <x v="8"/>
    <x v="3"/>
    <x v="49"/>
    <s v="None_8h"/>
    <x v="0"/>
    <m/>
    <x v="2"/>
    <n v="3"/>
    <n v="9"/>
    <n v="10"/>
    <n v="124"/>
    <n v="320"/>
    <n v="249"/>
    <n v="4"/>
    <n v="16"/>
    <m/>
    <s v="TS"/>
    <m/>
    <n v="329"/>
    <n v="0.75683890577507595"/>
    <n v="9.7568389057750764"/>
    <n v="29"/>
    <m/>
    <m/>
    <m/>
    <x v="2"/>
  </r>
  <r>
    <s v="Exp4"/>
    <x v="622"/>
    <n v="284"/>
    <x v="2"/>
    <x v="8"/>
    <x v="3"/>
    <x v="49"/>
    <s v="None_8h"/>
    <x v="0"/>
    <m/>
    <x v="3"/>
    <n v="2"/>
    <n v="10"/>
    <n v="11"/>
    <n v="115"/>
    <n v="330"/>
    <n v="47"/>
    <n v="5"/>
    <n v="16"/>
    <m/>
    <s v="TS"/>
    <m/>
    <n v="284.28571428571428"/>
    <n v="0.16532663316582916"/>
    <n v="10.165326633165829"/>
    <n v="31"/>
    <m/>
    <m/>
    <m/>
    <x v="2"/>
  </r>
  <r>
    <s v="Exp4"/>
    <x v="622"/>
    <n v="284"/>
    <x v="2"/>
    <x v="8"/>
    <x v="3"/>
    <x v="49"/>
    <s v="None_8h"/>
    <x v="0"/>
    <m/>
    <x v="4"/>
    <n v="3"/>
    <n v="10"/>
    <n v="11"/>
    <n v="128"/>
    <n v="318"/>
    <n v="185"/>
    <n v="4"/>
    <n v="15"/>
    <m/>
    <s v="TS"/>
    <n v="1"/>
    <n v="284.28571428571428"/>
    <n v="0.65075376884422109"/>
    <n v="10.650753768844222"/>
    <n v="29"/>
    <m/>
    <m/>
    <m/>
    <x v="2"/>
  </r>
  <r>
    <s v="Exp4"/>
    <x v="623"/>
    <n v="239"/>
    <x v="2"/>
    <x v="8"/>
    <x v="3"/>
    <x v="50"/>
    <s v="None_8h"/>
    <x v="0"/>
    <n v="239"/>
    <x v="1"/>
    <n v="3"/>
    <n v="12"/>
    <n v="13"/>
    <n v="115"/>
    <m/>
    <n v="290"/>
    <n v="2"/>
    <n v="13"/>
    <n v="21"/>
    <s v="TS"/>
    <n v="2"/>
    <n v="260"/>
    <n v="1.1153846153846154"/>
    <n v="13.115384615384615"/>
    <n v="27"/>
    <m/>
    <m/>
    <m/>
    <x v="2"/>
  </r>
  <r>
    <s v="Exp4"/>
    <x v="623"/>
    <n v="239"/>
    <x v="2"/>
    <x v="8"/>
    <x v="3"/>
    <x v="50"/>
    <s v="None_8h"/>
    <x v="0"/>
    <m/>
    <x v="2"/>
    <n v="7"/>
    <n v="11"/>
    <n v="12"/>
    <n v="115"/>
    <n v="307"/>
    <n v="164"/>
    <n v="4"/>
    <n v="15"/>
    <m/>
    <s v="DR"/>
    <m/>
    <n v="260"/>
    <n v="0.63076923076923075"/>
    <n v="11.63076923076923"/>
    <n v="30"/>
    <m/>
    <m/>
    <m/>
    <x v="2"/>
  </r>
  <r>
    <s v="Exp4"/>
    <x v="623"/>
    <n v="239"/>
    <x v="2"/>
    <x v="8"/>
    <x v="3"/>
    <x v="50"/>
    <s v="None_8h"/>
    <x v="0"/>
    <m/>
    <x v="3"/>
    <n v="5"/>
    <n v="12"/>
    <n v="13"/>
    <n v="125"/>
    <n v="260"/>
    <n v="150"/>
    <n v="3"/>
    <n v="16"/>
    <n v="9"/>
    <s v="TS"/>
    <n v="1"/>
    <n v="260"/>
    <n v="0.57692307692307687"/>
    <n v="12.576923076923077"/>
    <n v="31"/>
    <m/>
    <m/>
    <m/>
    <x v="2"/>
  </r>
  <r>
    <s v="Exp4"/>
    <x v="623"/>
    <n v="239"/>
    <x v="2"/>
    <x v="8"/>
    <x v="3"/>
    <x v="50"/>
    <s v="None_8h"/>
    <x v="0"/>
    <m/>
    <x v="4"/>
    <n v="3"/>
    <n v="12"/>
    <n v="13"/>
    <n v="136"/>
    <n v="289"/>
    <n v="67"/>
    <n v="2"/>
    <n v="14"/>
    <n v="16"/>
    <s v="TS"/>
    <n v="1"/>
    <n v="260"/>
    <n v="0.25769230769230766"/>
    <n v="12.257692307692308"/>
    <n v="28"/>
    <m/>
    <m/>
    <m/>
    <x v="2"/>
  </r>
  <r>
    <s v="Exp4"/>
    <x v="624"/>
    <n v="249"/>
    <x v="2"/>
    <x v="8"/>
    <x v="3"/>
    <x v="50"/>
    <s v="None_8h"/>
    <x v="0"/>
    <n v="249"/>
    <x v="1"/>
    <n v="1"/>
    <n v="13"/>
    <n v="14"/>
    <n v="115"/>
    <m/>
    <n v="260"/>
    <n v="5"/>
    <n v="18"/>
    <m/>
    <s v="DR (lower prim at DR)"/>
    <n v="1"/>
    <n v="260"/>
    <n v="1"/>
    <n v="14"/>
    <n v="36"/>
    <m/>
    <m/>
    <m/>
    <x v="2"/>
  </r>
  <r>
    <s v="Exp4"/>
    <x v="624"/>
    <n v="249"/>
    <x v="2"/>
    <x v="8"/>
    <x v="3"/>
    <x v="50"/>
    <s v="None_8h"/>
    <x v="0"/>
    <m/>
    <x v="2"/>
    <n v="4"/>
    <n v="12"/>
    <n v="13"/>
    <n v="153"/>
    <n v="330"/>
    <n v="189"/>
    <n v="4"/>
    <n v="20"/>
    <n v="15"/>
    <s v="TS"/>
    <n v="1"/>
    <n v="260"/>
    <n v="0.72692307692307689"/>
    <n v="12.726923076923077"/>
    <n v="36"/>
    <m/>
    <m/>
    <m/>
    <x v="2"/>
  </r>
  <r>
    <s v="Exp4"/>
    <x v="624"/>
    <n v="249"/>
    <x v="2"/>
    <x v="8"/>
    <x v="3"/>
    <x v="50"/>
    <s v="None_8h"/>
    <x v="0"/>
    <m/>
    <x v="3"/>
    <n v="2"/>
    <n v="12"/>
    <n v="13"/>
    <n v="157"/>
    <n v="336"/>
    <n v="15"/>
    <n v="4"/>
    <n v="23"/>
    <n v="30"/>
    <s v="TS"/>
    <n v="2"/>
    <n v="260"/>
    <n v="5.7692307692307696E-2"/>
    <n v="12.057692307692308"/>
    <n v="39"/>
    <m/>
    <m/>
    <m/>
    <x v="2"/>
  </r>
  <r>
    <s v="Exp4"/>
    <x v="624"/>
    <n v="249"/>
    <x v="2"/>
    <x v="8"/>
    <x v="3"/>
    <x v="50"/>
    <s v="None_8h"/>
    <x v="0"/>
    <m/>
    <x v="4"/>
    <n v="1"/>
    <n v="12"/>
    <n v="13"/>
    <n v="135"/>
    <n v="298"/>
    <n v="231"/>
    <n v="4"/>
    <n v="16"/>
    <m/>
    <s v="DR"/>
    <m/>
    <n v="260"/>
    <n v="0.88846153846153841"/>
    <n v="12.888461538461538"/>
    <n v="32"/>
    <m/>
    <m/>
    <m/>
    <x v="2"/>
  </r>
  <r>
    <s v="Exp4"/>
    <x v="625"/>
    <n v="258"/>
    <x v="2"/>
    <x v="8"/>
    <x v="3"/>
    <x v="50"/>
    <s v="None_8h"/>
    <x v="0"/>
    <n v="258"/>
    <x v="1"/>
    <n v="4"/>
    <n v="11"/>
    <n v="12"/>
    <n v="125"/>
    <m/>
    <n v="250"/>
    <n v="2"/>
    <n v="15"/>
    <n v="15"/>
    <s v="TS"/>
    <n v="1"/>
    <n v="260"/>
    <n v="0.96153846153846156"/>
    <n v="11.961538461538462"/>
    <n v="28"/>
    <m/>
    <m/>
    <m/>
    <x v="2"/>
  </r>
  <r>
    <s v="Exp4"/>
    <x v="625"/>
    <n v="258"/>
    <x v="2"/>
    <x v="8"/>
    <x v="3"/>
    <x v="50"/>
    <s v="None_8h"/>
    <x v="0"/>
    <m/>
    <x v="2"/>
    <n v="2"/>
    <n v="11"/>
    <n v="12"/>
    <n v="120"/>
    <n v="280"/>
    <n v="235"/>
    <n v="3"/>
    <n v="13"/>
    <n v="18"/>
    <s v="TS"/>
    <n v="1"/>
    <n v="260"/>
    <n v="0.90384615384615385"/>
    <n v="11.903846153846153"/>
    <n v="27"/>
    <m/>
    <m/>
    <m/>
    <x v="2"/>
  </r>
  <r>
    <s v="Exp4"/>
    <x v="625"/>
    <n v="258"/>
    <x v="2"/>
    <x v="8"/>
    <x v="3"/>
    <x v="50"/>
    <s v="None_8h"/>
    <x v="0"/>
    <m/>
    <x v="3"/>
    <n v="2"/>
    <n v="12"/>
    <n v="13"/>
    <n v="123"/>
    <n v="287"/>
    <n v="160"/>
    <n v="3"/>
    <n v="14"/>
    <n v="11"/>
    <s v="TS"/>
    <n v="1"/>
    <n v="260"/>
    <n v="0.61538461538461542"/>
    <n v="12.615384615384615"/>
    <n v="29"/>
    <m/>
    <m/>
    <m/>
    <x v="2"/>
  </r>
  <r>
    <s v="Exp4"/>
    <x v="625"/>
    <n v="258"/>
    <x v="2"/>
    <x v="8"/>
    <x v="3"/>
    <x v="50"/>
    <s v="None_8h"/>
    <x v="0"/>
    <m/>
    <x v="4"/>
    <n v="3"/>
    <n v="11"/>
    <n v="12"/>
    <n v="122"/>
    <n v="322"/>
    <n v="194"/>
    <n v="4"/>
    <n v="16"/>
    <m/>
    <s v="TS"/>
    <m/>
    <n v="260"/>
    <n v="0.74615384615384617"/>
    <n v="11.746153846153845"/>
    <n v="31"/>
    <m/>
    <m/>
    <m/>
    <x v="2"/>
  </r>
  <r>
    <s v="Exp4"/>
    <x v="626"/>
    <n v="268"/>
    <x v="2"/>
    <x v="8"/>
    <x v="3"/>
    <x v="50"/>
    <s v="None_8h"/>
    <x v="0"/>
    <n v="268"/>
    <x v="1"/>
    <n v="4"/>
    <n v="11"/>
    <n v="12"/>
    <n v="142"/>
    <m/>
    <n v="190"/>
    <n v="3"/>
    <n v="14"/>
    <n v="30"/>
    <s v="TS"/>
    <n v="2"/>
    <n v="260"/>
    <n v="0.73076923076923073"/>
    <n v="11.73076923076923"/>
    <n v="28"/>
    <m/>
    <m/>
    <m/>
    <x v="2"/>
  </r>
  <r>
    <s v="Exp4"/>
    <x v="626"/>
    <n v="268"/>
    <x v="2"/>
    <x v="8"/>
    <x v="3"/>
    <x v="50"/>
    <s v="None_8h"/>
    <x v="0"/>
    <m/>
    <x v="2"/>
    <n v="3"/>
    <n v="11"/>
    <n v="12"/>
    <n v="135"/>
    <n v="200"/>
    <n v="280"/>
    <n v="2"/>
    <n v="14"/>
    <n v="32"/>
    <s v="TS"/>
    <n v="2"/>
    <n v="260"/>
    <n v="1.0769230769230769"/>
    <n v="12.076923076923077"/>
    <n v="27"/>
    <m/>
    <m/>
    <m/>
    <x v="2"/>
  </r>
  <r>
    <s v="Exp4"/>
    <x v="626"/>
    <n v="268"/>
    <x v="2"/>
    <x v="8"/>
    <x v="3"/>
    <x v="50"/>
    <s v="None_8h"/>
    <x v="0"/>
    <m/>
    <x v="3"/>
    <n v="3"/>
    <n v="12"/>
    <n v="13"/>
    <n v="152"/>
    <n v="349"/>
    <n v="211"/>
    <n v="2"/>
    <n v="15"/>
    <n v="31"/>
    <s v="TS"/>
    <n v="2"/>
    <n v="260"/>
    <n v="0.81153846153846154"/>
    <n v="12.811538461538461"/>
    <n v="29"/>
    <m/>
    <m/>
    <m/>
    <x v="2"/>
  </r>
  <r>
    <s v="Exp4"/>
    <x v="626"/>
    <n v="268"/>
    <x v="2"/>
    <x v="8"/>
    <x v="3"/>
    <x v="50"/>
    <s v="None_8h"/>
    <x v="0"/>
    <m/>
    <x v="4"/>
    <n v="4"/>
    <n v="11"/>
    <n v="12"/>
    <n v="140"/>
    <n v="304"/>
    <n v="143"/>
    <n v="2"/>
    <n v="14"/>
    <n v="35"/>
    <s v="TS"/>
    <n v="2"/>
    <n v="260"/>
    <n v="0.55000000000000004"/>
    <n v="11.55"/>
    <n v="27"/>
    <m/>
    <m/>
    <m/>
    <x v="2"/>
  </r>
  <r>
    <s v="Exp4"/>
    <x v="627"/>
    <n v="219"/>
    <x v="2"/>
    <x v="8"/>
    <x v="3"/>
    <x v="34"/>
    <s v="None_8h"/>
    <x v="0"/>
    <s v="Batten W 219"/>
    <x v="1"/>
    <m/>
    <n v="13"/>
    <m/>
    <n v="338"/>
    <m/>
    <m/>
    <m/>
    <m/>
    <m/>
    <m/>
    <n v="4"/>
    <n v="260"/>
    <n v="0"/>
    <n v="13"/>
    <s v=""/>
    <m/>
    <m/>
    <m/>
    <x v="1"/>
  </r>
  <r>
    <s v="Exp4"/>
    <x v="627"/>
    <n v="219"/>
    <x v="2"/>
    <x v="8"/>
    <x v="3"/>
    <x v="34"/>
    <s v="None_8h"/>
    <x v="0"/>
    <m/>
    <x v="2"/>
    <m/>
    <n v="13"/>
    <m/>
    <n v="238"/>
    <m/>
    <m/>
    <m/>
    <m/>
    <m/>
    <m/>
    <n v="4"/>
    <n v="260"/>
    <n v="0"/>
    <n v="13"/>
    <s v=""/>
    <m/>
    <m/>
    <m/>
    <x v="1"/>
  </r>
  <r>
    <s v="Exp4"/>
    <x v="627"/>
    <n v="219"/>
    <x v="2"/>
    <x v="8"/>
    <x v="3"/>
    <x v="34"/>
    <s v="None_8h"/>
    <x v="0"/>
    <m/>
    <x v="3"/>
    <m/>
    <n v="15"/>
    <m/>
    <n v="332"/>
    <m/>
    <m/>
    <m/>
    <m/>
    <m/>
    <m/>
    <n v="5"/>
    <n v="260"/>
    <n v="0"/>
    <n v="15"/>
    <s v=""/>
    <m/>
    <m/>
    <m/>
    <x v="1"/>
  </r>
  <r>
    <s v="Exp4"/>
    <x v="627"/>
    <n v="219"/>
    <x v="2"/>
    <x v="8"/>
    <x v="3"/>
    <x v="34"/>
    <s v="None_8h"/>
    <x v="0"/>
    <m/>
    <x v="4"/>
    <m/>
    <n v="14"/>
    <m/>
    <n v="313"/>
    <m/>
    <m/>
    <m/>
    <m/>
    <m/>
    <m/>
    <n v="5"/>
    <n v="260"/>
    <n v="0"/>
    <n v="14"/>
    <s v=""/>
    <m/>
    <m/>
    <m/>
    <x v="1"/>
  </r>
  <r>
    <s v="Exp4"/>
    <x v="628"/>
    <n v="221"/>
    <x v="2"/>
    <x v="8"/>
    <x v="3"/>
    <x v="34"/>
    <s v="None_8h"/>
    <x v="44"/>
    <s v="Batten W 221"/>
    <x v="1"/>
    <m/>
    <n v="14"/>
    <m/>
    <n v="218"/>
    <m/>
    <m/>
    <m/>
    <n v="14"/>
    <m/>
    <m/>
    <n v="4"/>
    <n v="260"/>
    <n v="0"/>
    <n v="14"/>
    <n v="28"/>
    <m/>
    <m/>
    <m/>
    <x v="1"/>
  </r>
  <r>
    <s v="Exp4"/>
    <x v="628"/>
    <n v="221"/>
    <x v="2"/>
    <x v="8"/>
    <x v="3"/>
    <x v="34"/>
    <s v="None_8h"/>
    <x v="0"/>
    <m/>
    <x v="2"/>
    <m/>
    <n v="14"/>
    <m/>
    <n v="207"/>
    <m/>
    <m/>
    <m/>
    <n v="13"/>
    <m/>
    <m/>
    <n v="3"/>
    <n v="260"/>
    <n v="0"/>
    <n v="14"/>
    <n v="27"/>
    <m/>
    <m/>
    <m/>
    <x v="1"/>
  </r>
  <r>
    <s v="Exp4"/>
    <x v="628"/>
    <n v="221"/>
    <x v="2"/>
    <x v="8"/>
    <x v="3"/>
    <x v="34"/>
    <s v="None_8h"/>
    <x v="0"/>
    <m/>
    <x v="3"/>
    <m/>
    <n v="15"/>
    <m/>
    <n v="260"/>
    <m/>
    <m/>
    <m/>
    <m/>
    <m/>
    <m/>
    <n v="3"/>
    <n v="260"/>
    <n v="0"/>
    <n v="15"/>
    <s v=""/>
    <m/>
    <m/>
    <m/>
    <x v="1"/>
  </r>
  <r>
    <s v="Exp4"/>
    <x v="628"/>
    <n v="221"/>
    <x v="2"/>
    <x v="8"/>
    <x v="3"/>
    <x v="34"/>
    <s v="None_8h"/>
    <x v="0"/>
    <m/>
    <x v="4"/>
    <m/>
    <n v="14"/>
    <m/>
    <n v="243"/>
    <m/>
    <m/>
    <m/>
    <m/>
    <m/>
    <m/>
    <n v="3"/>
    <n v="260"/>
    <n v="0"/>
    <n v="14"/>
    <s v=""/>
    <m/>
    <m/>
    <m/>
    <x v="1"/>
  </r>
  <r>
    <s v="Exp4"/>
    <x v="629"/>
    <n v="242"/>
    <x v="2"/>
    <x v="8"/>
    <x v="3"/>
    <x v="34"/>
    <s v="None_8h"/>
    <x v="0"/>
    <s v="Batten W 242"/>
    <x v="1"/>
    <m/>
    <n v="13"/>
    <m/>
    <n v="313"/>
    <m/>
    <m/>
    <m/>
    <m/>
    <m/>
    <m/>
    <n v="6"/>
    <n v="260"/>
    <n v="0"/>
    <n v="13"/>
    <s v=""/>
    <m/>
    <m/>
    <m/>
    <x v="1"/>
  </r>
  <r>
    <s v="Exp4"/>
    <x v="629"/>
    <n v="242"/>
    <x v="2"/>
    <x v="8"/>
    <x v="3"/>
    <x v="34"/>
    <s v="None_8h"/>
    <x v="0"/>
    <m/>
    <x v="2"/>
    <m/>
    <n v="13"/>
    <m/>
    <n v="352"/>
    <m/>
    <m/>
    <m/>
    <m/>
    <m/>
    <m/>
    <n v="5"/>
    <n v="260"/>
    <n v="0"/>
    <n v="13"/>
    <s v=""/>
    <m/>
    <m/>
    <m/>
    <x v="1"/>
  </r>
  <r>
    <s v="Exp4"/>
    <x v="629"/>
    <n v="242"/>
    <x v="2"/>
    <x v="8"/>
    <x v="3"/>
    <x v="34"/>
    <s v="None_8h"/>
    <x v="0"/>
    <m/>
    <x v="3"/>
    <m/>
    <n v="15"/>
    <m/>
    <n v="327"/>
    <m/>
    <m/>
    <m/>
    <m/>
    <m/>
    <m/>
    <n v="4"/>
    <n v="260"/>
    <n v="0"/>
    <n v="15"/>
    <s v=""/>
    <m/>
    <m/>
    <m/>
    <x v="1"/>
  </r>
  <r>
    <s v="Exp4"/>
    <x v="629"/>
    <n v="242"/>
    <x v="2"/>
    <x v="8"/>
    <x v="3"/>
    <x v="34"/>
    <s v="None_8h"/>
    <x v="0"/>
    <m/>
    <x v="4"/>
    <m/>
    <n v="14"/>
    <m/>
    <n v="290"/>
    <m/>
    <m/>
    <m/>
    <n v="11"/>
    <m/>
    <m/>
    <n v="5"/>
    <n v="260"/>
    <n v="0"/>
    <n v="14"/>
    <n v="25"/>
    <m/>
    <m/>
    <m/>
    <x v="1"/>
  </r>
  <r>
    <s v="Exp4"/>
    <x v="630"/>
    <n v="243"/>
    <x v="2"/>
    <x v="8"/>
    <x v="3"/>
    <x v="34"/>
    <s v="None_8h"/>
    <x v="0"/>
    <s v="Batten W 243"/>
    <x v="1"/>
    <m/>
    <n v="13"/>
    <m/>
    <n v="279"/>
    <m/>
    <m/>
    <m/>
    <n v="13"/>
    <m/>
    <m/>
    <n v="5"/>
    <n v="260"/>
    <n v="0"/>
    <n v="13"/>
    <n v="26"/>
    <m/>
    <m/>
    <m/>
    <x v="1"/>
  </r>
  <r>
    <s v="Exp4"/>
    <x v="630"/>
    <n v="243"/>
    <x v="2"/>
    <x v="8"/>
    <x v="3"/>
    <x v="34"/>
    <s v="None_8h"/>
    <x v="0"/>
    <m/>
    <x v="2"/>
    <m/>
    <n v="12"/>
    <m/>
    <n v="200"/>
    <m/>
    <m/>
    <m/>
    <n v="15"/>
    <m/>
    <m/>
    <n v="4"/>
    <n v="260"/>
    <n v="0"/>
    <n v="12"/>
    <n v="27"/>
    <m/>
    <m/>
    <m/>
    <x v="1"/>
  </r>
  <r>
    <s v="Exp4"/>
    <x v="630"/>
    <n v="243"/>
    <x v="2"/>
    <x v="8"/>
    <x v="3"/>
    <x v="34"/>
    <s v="None_8h"/>
    <x v="0"/>
    <m/>
    <x v="3"/>
    <m/>
    <n v="14"/>
    <m/>
    <n v="230"/>
    <m/>
    <m/>
    <m/>
    <m/>
    <m/>
    <m/>
    <n v="4"/>
    <n v="260"/>
    <n v="0"/>
    <n v="14"/>
    <s v=""/>
    <m/>
    <m/>
    <m/>
    <x v="1"/>
  </r>
  <r>
    <s v="Exp4"/>
    <x v="630"/>
    <n v="243"/>
    <x v="2"/>
    <x v="8"/>
    <x v="3"/>
    <x v="34"/>
    <s v="None_8h"/>
    <x v="0"/>
    <m/>
    <x v="4"/>
    <m/>
    <n v="14"/>
    <m/>
    <n v="252"/>
    <m/>
    <m/>
    <m/>
    <n v="17"/>
    <m/>
    <m/>
    <n v="4"/>
    <n v="260"/>
    <n v="0"/>
    <n v="14"/>
    <n v="31"/>
    <m/>
    <m/>
    <m/>
    <x v="1"/>
  </r>
  <r>
    <s v="Exp4"/>
    <x v="631"/>
    <n v="247"/>
    <x v="2"/>
    <x v="8"/>
    <x v="3"/>
    <x v="34"/>
    <s v="None_8h"/>
    <x v="0"/>
    <s v="Batten W 247"/>
    <x v="1"/>
    <m/>
    <n v="14"/>
    <m/>
    <n v="292"/>
    <m/>
    <m/>
    <m/>
    <n v="14"/>
    <m/>
    <m/>
    <n v="4"/>
    <n v="260"/>
    <n v="0"/>
    <n v="14"/>
    <n v="28"/>
    <m/>
    <m/>
    <m/>
    <x v="1"/>
  </r>
  <r>
    <s v="Exp4"/>
    <x v="631"/>
    <n v="247"/>
    <x v="2"/>
    <x v="8"/>
    <x v="3"/>
    <x v="34"/>
    <s v="None_8h"/>
    <x v="0"/>
    <m/>
    <x v="2"/>
    <m/>
    <n v="13"/>
    <m/>
    <n v="300"/>
    <m/>
    <m/>
    <m/>
    <n v="16"/>
    <m/>
    <m/>
    <n v="6"/>
    <n v="260"/>
    <n v="0"/>
    <n v="13"/>
    <n v="29"/>
    <m/>
    <m/>
    <m/>
    <x v="1"/>
  </r>
  <r>
    <s v="Exp4"/>
    <x v="631"/>
    <n v="247"/>
    <x v="2"/>
    <x v="8"/>
    <x v="3"/>
    <x v="34"/>
    <s v="None_8h"/>
    <x v="0"/>
    <m/>
    <x v="3"/>
    <m/>
    <n v="13"/>
    <m/>
    <n v="292"/>
    <m/>
    <m/>
    <m/>
    <m/>
    <m/>
    <m/>
    <n v="4"/>
    <n v="260"/>
    <n v="0"/>
    <n v="13"/>
    <s v=""/>
    <m/>
    <m/>
    <m/>
    <x v="1"/>
  </r>
  <r>
    <s v="Exp4"/>
    <x v="631"/>
    <n v="247"/>
    <x v="2"/>
    <x v="8"/>
    <x v="3"/>
    <x v="34"/>
    <s v="None_8h"/>
    <x v="0"/>
    <m/>
    <x v="4"/>
    <m/>
    <n v="14"/>
    <m/>
    <n v="265"/>
    <m/>
    <m/>
    <m/>
    <n v="16"/>
    <m/>
    <m/>
    <n v="4"/>
    <n v="260"/>
    <n v="0"/>
    <n v="14"/>
    <n v="30"/>
    <m/>
    <m/>
    <m/>
    <x v="1"/>
  </r>
  <r>
    <s v="Exp4"/>
    <x v="632"/>
    <n v="251"/>
    <x v="2"/>
    <x v="8"/>
    <x v="3"/>
    <x v="34"/>
    <s v="None_8h"/>
    <x v="0"/>
    <s v="Batten W 251"/>
    <x v="1"/>
    <m/>
    <n v="14"/>
    <m/>
    <n v="357"/>
    <m/>
    <m/>
    <m/>
    <n v="11"/>
    <m/>
    <m/>
    <n v="7"/>
    <n v="260"/>
    <n v="0"/>
    <n v="14"/>
    <n v="25"/>
    <m/>
    <m/>
    <m/>
    <x v="1"/>
  </r>
  <r>
    <s v="Exp4"/>
    <x v="632"/>
    <n v="251"/>
    <x v="2"/>
    <x v="8"/>
    <x v="3"/>
    <x v="34"/>
    <s v="None_8h"/>
    <x v="0"/>
    <m/>
    <x v="2"/>
    <m/>
    <n v="13"/>
    <m/>
    <n v="330"/>
    <m/>
    <m/>
    <m/>
    <m/>
    <m/>
    <m/>
    <n v="5"/>
    <n v="260"/>
    <n v="0"/>
    <n v="13"/>
    <s v=""/>
    <m/>
    <m/>
    <m/>
    <x v="1"/>
  </r>
  <r>
    <s v="Exp4"/>
    <x v="632"/>
    <n v="251"/>
    <x v="2"/>
    <x v="8"/>
    <x v="3"/>
    <x v="34"/>
    <s v="None_8h"/>
    <x v="0"/>
    <m/>
    <x v="3"/>
    <m/>
    <n v="13"/>
    <m/>
    <n v="370"/>
    <m/>
    <m/>
    <m/>
    <m/>
    <m/>
    <m/>
    <n v="5"/>
    <n v="260"/>
    <n v="0"/>
    <n v="13"/>
    <s v=""/>
    <m/>
    <m/>
    <m/>
    <x v="1"/>
  </r>
  <r>
    <s v="Exp4"/>
    <x v="632"/>
    <n v="251"/>
    <x v="2"/>
    <x v="8"/>
    <x v="3"/>
    <x v="34"/>
    <s v="None_8h"/>
    <x v="0"/>
    <m/>
    <x v="4"/>
    <m/>
    <n v="14"/>
    <m/>
    <n v="353"/>
    <m/>
    <m/>
    <m/>
    <m/>
    <m/>
    <m/>
    <n v="5"/>
    <n v="260"/>
    <n v="0"/>
    <n v="14"/>
    <s v=""/>
    <m/>
    <m/>
    <m/>
    <x v="1"/>
  </r>
  <r>
    <s v="Exp4"/>
    <x v="633"/>
    <n v="227"/>
    <x v="2"/>
    <x v="8"/>
    <x v="3"/>
    <x v="35"/>
    <s v="None_8h"/>
    <x v="0"/>
    <s v="Batten W 227"/>
    <x v="1"/>
    <m/>
    <n v="14"/>
    <m/>
    <n v="310"/>
    <m/>
    <m/>
    <m/>
    <m/>
    <m/>
    <m/>
    <n v="4"/>
    <n v="260"/>
    <n v="0"/>
    <n v="14"/>
    <s v=""/>
    <m/>
    <m/>
    <m/>
    <x v="1"/>
  </r>
  <r>
    <s v="Exp4"/>
    <x v="633"/>
    <n v="227"/>
    <x v="2"/>
    <x v="8"/>
    <x v="3"/>
    <x v="35"/>
    <s v="None_8h"/>
    <x v="0"/>
    <m/>
    <x v="2"/>
    <m/>
    <n v="12"/>
    <m/>
    <n v="335"/>
    <m/>
    <m/>
    <m/>
    <m/>
    <m/>
    <m/>
    <n v="4"/>
    <n v="260"/>
    <n v="0"/>
    <n v="12"/>
    <s v=""/>
    <m/>
    <m/>
    <m/>
    <x v="1"/>
  </r>
  <r>
    <s v="Exp4"/>
    <x v="633"/>
    <n v="227"/>
    <x v="2"/>
    <x v="8"/>
    <x v="3"/>
    <x v="35"/>
    <s v="None_8h"/>
    <x v="0"/>
    <m/>
    <x v="3"/>
    <m/>
    <n v="14"/>
    <m/>
    <n v="340"/>
    <m/>
    <m/>
    <m/>
    <m/>
    <m/>
    <m/>
    <n v="4"/>
    <n v="260"/>
    <n v="0"/>
    <n v="14"/>
    <s v=""/>
    <m/>
    <m/>
    <m/>
    <x v="1"/>
  </r>
  <r>
    <s v="Exp4"/>
    <x v="633"/>
    <n v="227"/>
    <x v="2"/>
    <x v="8"/>
    <x v="3"/>
    <x v="35"/>
    <s v="None_8h"/>
    <x v="0"/>
    <m/>
    <x v="4"/>
    <m/>
    <n v="13"/>
    <m/>
    <n v="325"/>
    <m/>
    <m/>
    <m/>
    <m/>
    <m/>
    <m/>
    <n v="4"/>
    <n v="260"/>
    <n v="0"/>
    <n v="13"/>
    <s v=""/>
    <m/>
    <m/>
    <m/>
    <x v="1"/>
  </r>
  <r>
    <s v="Exp4"/>
    <x v="634"/>
    <n v="246"/>
    <x v="2"/>
    <x v="8"/>
    <x v="3"/>
    <x v="35"/>
    <s v="None_8h"/>
    <x v="0"/>
    <s v="Batten W 246"/>
    <x v="1"/>
    <m/>
    <n v="12"/>
    <m/>
    <n v="297"/>
    <m/>
    <m/>
    <m/>
    <m/>
    <m/>
    <m/>
    <n v="4"/>
    <n v="260"/>
    <n v="0"/>
    <n v="12"/>
    <s v=""/>
    <m/>
    <m/>
    <m/>
    <x v="1"/>
  </r>
  <r>
    <s v="Exp4"/>
    <x v="634"/>
    <n v="246"/>
    <x v="2"/>
    <x v="8"/>
    <x v="3"/>
    <x v="35"/>
    <s v="None_8h"/>
    <x v="0"/>
    <m/>
    <x v="2"/>
    <m/>
    <n v="15"/>
    <m/>
    <n v="340"/>
    <m/>
    <m/>
    <m/>
    <m/>
    <m/>
    <m/>
    <n v="4"/>
    <n v="260"/>
    <n v="0"/>
    <n v="15"/>
    <s v=""/>
    <m/>
    <m/>
    <m/>
    <x v="1"/>
  </r>
  <r>
    <s v="Exp4"/>
    <x v="634"/>
    <n v="246"/>
    <x v="2"/>
    <x v="8"/>
    <x v="3"/>
    <x v="35"/>
    <s v="None_8h"/>
    <x v="0"/>
    <m/>
    <x v="3"/>
    <m/>
    <n v="13"/>
    <m/>
    <n v="352"/>
    <m/>
    <m/>
    <m/>
    <m/>
    <m/>
    <m/>
    <n v="4"/>
    <n v="260"/>
    <n v="0"/>
    <n v="13"/>
    <s v=""/>
    <m/>
    <m/>
    <m/>
    <x v="1"/>
  </r>
  <r>
    <s v="Exp4"/>
    <x v="634"/>
    <n v="246"/>
    <x v="2"/>
    <x v="8"/>
    <x v="3"/>
    <x v="35"/>
    <s v="None_8h"/>
    <x v="0"/>
    <m/>
    <x v="4"/>
    <m/>
    <n v="13"/>
    <m/>
    <n v="310"/>
    <m/>
    <m/>
    <m/>
    <m/>
    <m/>
    <m/>
    <n v="4"/>
    <n v="260"/>
    <n v="0"/>
    <n v="13"/>
    <s v=""/>
    <m/>
    <m/>
    <m/>
    <x v="1"/>
  </r>
  <r>
    <s v="Exp4"/>
    <x v="635"/>
    <n v="253"/>
    <x v="2"/>
    <x v="8"/>
    <x v="3"/>
    <x v="35"/>
    <s v="None_8h"/>
    <x v="0"/>
    <s v="Batten W 253"/>
    <x v="1"/>
    <m/>
    <n v="12"/>
    <m/>
    <n v="335"/>
    <m/>
    <m/>
    <m/>
    <m/>
    <m/>
    <m/>
    <n v="4"/>
    <n v="260"/>
    <n v="0"/>
    <n v="12"/>
    <s v=""/>
    <m/>
    <m/>
    <m/>
    <x v="1"/>
  </r>
  <r>
    <s v="Exp4"/>
    <x v="635"/>
    <n v="253"/>
    <x v="2"/>
    <x v="8"/>
    <x v="3"/>
    <x v="35"/>
    <s v="None_8h"/>
    <x v="0"/>
    <m/>
    <x v="2"/>
    <m/>
    <n v="14"/>
    <m/>
    <n v="301"/>
    <m/>
    <m/>
    <m/>
    <m/>
    <m/>
    <m/>
    <n v="4"/>
    <n v="260"/>
    <n v="0"/>
    <n v="14"/>
    <s v=""/>
    <m/>
    <m/>
    <m/>
    <x v="1"/>
  </r>
  <r>
    <s v="Exp4"/>
    <x v="635"/>
    <n v="253"/>
    <x v="2"/>
    <x v="8"/>
    <x v="3"/>
    <x v="35"/>
    <s v="None_8h"/>
    <x v="0"/>
    <m/>
    <x v="3"/>
    <m/>
    <n v="13"/>
    <m/>
    <n v="401"/>
    <m/>
    <m/>
    <m/>
    <m/>
    <m/>
    <m/>
    <n v="5"/>
    <n v="260"/>
    <n v="0"/>
    <n v="13"/>
    <s v=""/>
    <m/>
    <m/>
    <m/>
    <x v="1"/>
  </r>
  <r>
    <s v="Exp4"/>
    <x v="635"/>
    <n v="253"/>
    <x v="2"/>
    <x v="8"/>
    <x v="3"/>
    <x v="35"/>
    <s v="None_8h"/>
    <x v="0"/>
    <m/>
    <x v="4"/>
    <m/>
    <n v="14"/>
    <m/>
    <n v="355"/>
    <m/>
    <m/>
    <m/>
    <m/>
    <m/>
    <m/>
    <n v="4"/>
    <n v="260"/>
    <n v="0"/>
    <n v="14"/>
    <s v=""/>
    <m/>
    <m/>
    <m/>
    <x v="1"/>
  </r>
  <r>
    <s v="Exp4"/>
    <x v="636"/>
    <n v="259"/>
    <x v="2"/>
    <x v="8"/>
    <x v="3"/>
    <x v="35"/>
    <s v="None_8h"/>
    <x v="0"/>
    <s v="Batten W 259"/>
    <x v="1"/>
    <m/>
    <n v="13"/>
    <m/>
    <n v="280"/>
    <m/>
    <m/>
    <m/>
    <m/>
    <m/>
    <m/>
    <n v="4"/>
    <n v="260"/>
    <n v="0"/>
    <n v="13"/>
    <s v=""/>
    <m/>
    <m/>
    <m/>
    <x v="1"/>
  </r>
  <r>
    <s v="Exp4"/>
    <x v="636"/>
    <n v="259"/>
    <x v="2"/>
    <x v="8"/>
    <x v="3"/>
    <x v="35"/>
    <s v="None_8h"/>
    <x v="0"/>
    <m/>
    <x v="2"/>
    <m/>
    <n v="14"/>
    <m/>
    <n v="314"/>
    <m/>
    <m/>
    <m/>
    <m/>
    <m/>
    <m/>
    <n v="4"/>
    <n v="260"/>
    <n v="0"/>
    <n v="14"/>
    <s v=""/>
    <m/>
    <m/>
    <m/>
    <x v="1"/>
  </r>
  <r>
    <s v="Exp4"/>
    <x v="636"/>
    <n v="259"/>
    <x v="2"/>
    <x v="8"/>
    <x v="3"/>
    <x v="35"/>
    <s v="None_8h"/>
    <x v="0"/>
    <m/>
    <x v="3"/>
    <m/>
    <n v="14"/>
    <m/>
    <n v="315"/>
    <m/>
    <m/>
    <m/>
    <m/>
    <m/>
    <m/>
    <n v="4"/>
    <n v="260"/>
    <n v="0"/>
    <n v="14"/>
    <s v=""/>
    <m/>
    <m/>
    <m/>
    <x v="1"/>
  </r>
  <r>
    <s v="Exp4"/>
    <x v="636"/>
    <n v="259"/>
    <x v="2"/>
    <x v="8"/>
    <x v="3"/>
    <x v="35"/>
    <s v="None_8h"/>
    <x v="0"/>
    <m/>
    <x v="4"/>
    <m/>
    <n v="12"/>
    <m/>
    <n v="340"/>
    <m/>
    <m/>
    <m/>
    <m/>
    <m/>
    <m/>
    <n v="4"/>
    <n v="260"/>
    <n v="0"/>
    <n v="12"/>
    <s v=""/>
    <m/>
    <m/>
    <m/>
    <x v="1"/>
  </r>
  <r>
    <s v="Exp4"/>
    <x v="637"/>
    <n v="325"/>
    <x v="2"/>
    <x v="8"/>
    <x v="9"/>
    <x v="39"/>
    <s v="None_8h"/>
    <x v="0"/>
    <n v="325"/>
    <x v="1"/>
    <n v="1"/>
    <n v="3"/>
    <n v="4"/>
    <n v="45"/>
    <m/>
    <n v="82"/>
    <n v="3"/>
    <n v="4"/>
    <m/>
    <s v="V"/>
    <m/>
    <n v="196.75"/>
    <n v="0.41677255400254132"/>
    <n v="3.4167725540025415"/>
    <n v="10"/>
    <m/>
    <m/>
    <m/>
    <x v="2"/>
  </r>
  <r>
    <s v="Exp4"/>
    <x v="637"/>
    <n v="325"/>
    <x v="2"/>
    <x v="8"/>
    <x v="9"/>
    <x v="39"/>
    <s v="None_8h"/>
    <x v="0"/>
    <m/>
    <x v="2"/>
    <n v="2"/>
    <n v="3"/>
    <n v="4"/>
    <n v="49"/>
    <n v="209"/>
    <n v="124"/>
    <n v="4"/>
    <n v="4"/>
    <m/>
    <s v="V"/>
    <m/>
    <n v="196.75"/>
    <n v="0.63024142312579412"/>
    <n v="3.6302414231257942"/>
    <n v="11"/>
    <m/>
    <m/>
    <m/>
    <x v="2"/>
  </r>
  <r>
    <s v="Exp4"/>
    <x v="637"/>
    <n v="325"/>
    <x v="2"/>
    <x v="8"/>
    <x v="9"/>
    <x v="39"/>
    <s v="None_8h"/>
    <x v="0"/>
    <m/>
    <x v="3"/>
    <n v="2"/>
    <n v="3"/>
    <n v="4"/>
    <n v="48"/>
    <n v="174"/>
    <n v="111"/>
    <n v="3"/>
    <n v="4"/>
    <m/>
    <s v="V"/>
    <m/>
    <n v="196.75"/>
    <n v="0.56416772554002537"/>
    <n v="3.5641677255400253"/>
    <n v="10"/>
    <m/>
    <m/>
    <m/>
    <x v="2"/>
  </r>
  <r>
    <s v="Exp4"/>
    <x v="637"/>
    <n v="325"/>
    <x v="2"/>
    <x v="8"/>
    <x v="9"/>
    <x v="39"/>
    <s v="None_8h"/>
    <x v="0"/>
    <m/>
    <x v="4"/>
    <n v="1"/>
    <n v="3"/>
    <n v="4"/>
    <n v="43"/>
    <n v="175"/>
    <n v="87"/>
    <n v="4"/>
    <n v="3"/>
    <m/>
    <s v="V"/>
    <m/>
    <n v="196.75"/>
    <n v="0.44218551461245237"/>
    <n v="3.4421855146124525"/>
    <n v="10"/>
    <m/>
    <m/>
    <m/>
    <x v="2"/>
  </r>
  <r>
    <s v="Exp4"/>
    <x v="638"/>
    <n v="339"/>
    <x v="2"/>
    <x v="8"/>
    <x v="9"/>
    <x v="39"/>
    <s v="None_8h"/>
    <x v="0"/>
    <n v="339"/>
    <x v="1"/>
    <n v="2"/>
    <n v="3"/>
    <n v="4"/>
    <n v="38"/>
    <m/>
    <n v="135"/>
    <n v="3"/>
    <n v="4"/>
    <m/>
    <s v="V"/>
    <m/>
    <n v="196.75"/>
    <n v="0.68614993646759848"/>
    <n v="3.6861499364675985"/>
    <n v="10"/>
    <m/>
    <m/>
    <m/>
    <x v="2"/>
  </r>
  <r>
    <s v="Exp4"/>
    <x v="638"/>
    <n v="339"/>
    <x v="2"/>
    <x v="8"/>
    <x v="9"/>
    <x v="39"/>
    <s v="None_8h"/>
    <x v="0"/>
    <m/>
    <x v="2"/>
    <n v="1"/>
    <n v="2"/>
    <n v="4"/>
    <n v="34"/>
    <n v="162"/>
    <n v="56"/>
    <n v="4"/>
    <n v="3"/>
    <m/>
    <s v="V"/>
    <m/>
    <n v="171.85714285714286"/>
    <n v="0.3258520365752286"/>
    <n v="2.3258520365752284"/>
    <n v="9"/>
    <m/>
    <m/>
    <m/>
    <x v="2"/>
  </r>
  <r>
    <s v="Exp4"/>
    <x v="638"/>
    <n v="339"/>
    <x v="2"/>
    <x v="8"/>
    <x v="9"/>
    <x v="39"/>
    <s v="None_8h"/>
    <x v="0"/>
    <m/>
    <x v="3"/>
    <n v="1"/>
    <n v="2"/>
    <n v="4"/>
    <n v="37"/>
    <n v="180"/>
    <n v="66"/>
    <n v="4"/>
    <n v="4"/>
    <m/>
    <s v="V"/>
    <m/>
    <n v="171.85714285714286"/>
    <n v="0.38403990024937656"/>
    <n v="2.3840399002493764"/>
    <n v="10"/>
    <m/>
    <m/>
    <m/>
    <x v="2"/>
  </r>
  <r>
    <s v="Exp4"/>
    <x v="638"/>
    <n v="339"/>
    <x v="2"/>
    <x v="8"/>
    <x v="9"/>
    <x v="39"/>
    <s v="None_8h"/>
    <x v="0"/>
    <m/>
    <x v="4"/>
    <n v="0"/>
    <n v="2"/>
    <n v="3"/>
    <n v="29"/>
    <n v="144"/>
    <n v="77"/>
    <n v="4"/>
    <n v="3"/>
    <m/>
    <s v="V"/>
    <m/>
    <n v="171.85714285714286"/>
    <n v="0.44804655029093932"/>
    <n v="2.4480465502909392"/>
    <n v="9"/>
    <m/>
    <m/>
    <m/>
    <x v="2"/>
  </r>
  <r>
    <s v="Exp4"/>
    <x v="638"/>
    <n v="339"/>
    <x v="2"/>
    <x v="8"/>
    <x v="9"/>
    <x v="39"/>
    <s v="None_8h"/>
    <x v="0"/>
    <m/>
    <x v="5"/>
    <n v="0"/>
    <n v="2"/>
    <n v="3"/>
    <n v="31"/>
    <n v="130"/>
    <n v="89"/>
    <n v="3"/>
    <n v="3"/>
    <m/>
    <s v="V"/>
    <m/>
    <n v="171.85714285714286"/>
    <n v="0.51787198669991685"/>
    <n v="2.5178719866999169"/>
    <n v="8"/>
    <m/>
    <m/>
    <m/>
    <x v="2"/>
  </r>
  <r>
    <s v="Exp4"/>
    <x v="639"/>
    <n v="353"/>
    <x v="2"/>
    <x v="8"/>
    <x v="9"/>
    <x v="39"/>
    <s v="None_8h"/>
    <x v="0"/>
    <n v="353"/>
    <x v="1"/>
    <n v="1"/>
    <n v="3"/>
    <n v="4"/>
    <n v="35"/>
    <n v="156"/>
    <n v="54"/>
    <m/>
    <m/>
    <m/>
    <m/>
    <m/>
    <n v="196.75"/>
    <n v="0.27445997458703941"/>
    <n v="3.2744599745870393"/>
    <s v=""/>
    <m/>
    <m/>
    <m/>
    <x v="2"/>
  </r>
  <r>
    <s v="Exp4"/>
    <x v="639"/>
    <n v="353"/>
    <x v="2"/>
    <x v="8"/>
    <x v="9"/>
    <x v="39"/>
    <s v="None_8h"/>
    <x v="0"/>
    <m/>
    <x v="2"/>
    <n v="1"/>
    <n v="3"/>
    <n v="4"/>
    <n v="35"/>
    <n v="142"/>
    <n v="77"/>
    <n v="3"/>
    <n v="3"/>
    <m/>
    <s v="V"/>
    <m/>
    <n v="196.75"/>
    <n v="0.39135959339263027"/>
    <n v="3.3913595933926302"/>
    <n v="9"/>
    <m/>
    <m/>
    <m/>
    <x v="2"/>
  </r>
  <r>
    <s v="Exp4"/>
    <x v="639"/>
    <n v="353"/>
    <x v="2"/>
    <x v="8"/>
    <x v="9"/>
    <x v="39"/>
    <s v="None_8h"/>
    <x v="0"/>
    <m/>
    <x v="3"/>
    <n v="1"/>
    <n v="3"/>
    <n v="4"/>
    <n v="39"/>
    <n v="165"/>
    <n v="80"/>
    <n v="3"/>
    <n v="3"/>
    <m/>
    <s v="V"/>
    <m/>
    <n v="196.75"/>
    <n v="0.40660736975857686"/>
    <n v="3.4066073697585768"/>
    <n v="9"/>
    <m/>
    <m/>
    <m/>
    <x v="2"/>
  </r>
  <r>
    <s v="Exp4"/>
    <x v="639"/>
    <n v="353"/>
    <x v="2"/>
    <x v="8"/>
    <x v="9"/>
    <x v="39"/>
    <s v="None_8h"/>
    <x v="0"/>
    <m/>
    <x v="4"/>
    <n v="1"/>
    <n v="2"/>
    <n v="4"/>
    <n v="35"/>
    <n v="167"/>
    <n v="60"/>
    <n v="3"/>
    <n v="4"/>
    <m/>
    <s v="V"/>
    <m/>
    <n v="171.85714285714286"/>
    <n v="0.3491271820448878"/>
    <n v="2.3491271820448878"/>
    <n v="9"/>
    <m/>
    <m/>
    <m/>
    <x v="2"/>
  </r>
  <r>
    <s v="Exp4"/>
    <x v="640"/>
    <n v="294"/>
    <x v="2"/>
    <x v="8"/>
    <x v="9"/>
    <x v="40"/>
    <s v="None_8h"/>
    <x v="0"/>
    <n v="294"/>
    <x v="1"/>
    <n v="2"/>
    <n v="3"/>
    <n v="5"/>
    <n v="40"/>
    <m/>
    <n v="22"/>
    <n v="4"/>
    <n v="5"/>
    <m/>
    <m/>
    <m/>
    <n v="196.75"/>
    <n v="0.11181702668360864"/>
    <n v="3.1118170266836085"/>
    <n v="12"/>
    <m/>
    <m/>
    <m/>
    <x v="2"/>
  </r>
  <r>
    <s v="Exp4"/>
    <x v="640"/>
    <n v="294"/>
    <x v="2"/>
    <x v="8"/>
    <x v="9"/>
    <x v="40"/>
    <s v="None_8h"/>
    <x v="0"/>
    <m/>
    <x v="2"/>
    <n v="2"/>
    <n v="4"/>
    <n v="5"/>
    <n v="42"/>
    <n v="195"/>
    <n v="69"/>
    <n v="5"/>
    <n v="5"/>
    <m/>
    <m/>
    <m/>
    <n v="187.81818181818181"/>
    <n v="0.36737657308809296"/>
    <n v="4.3673765730880927"/>
    <n v="14"/>
    <m/>
    <m/>
    <m/>
    <x v="2"/>
  </r>
  <r>
    <s v="Exp4"/>
    <x v="640"/>
    <n v="294"/>
    <x v="2"/>
    <x v="8"/>
    <x v="9"/>
    <x v="40"/>
    <s v="None_8h"/>
    <x v="0"/>
    <m/>
    <x v="3"/>
    <n v="2"/>
    <n v="4"/>
    <n v="5"/>
    <n v="40"/>
    <n v="183"/>
    <n v="69"/>
    <n v="4"/>
    <n v="5"/>
    <m/>
    <m/>
    <m/>
    <n v="187.81818181818181"/>
    <n v="0.36737657308809296"/>
    <n v="4.3673765730880927"/>
    <n v="13"/>
    <m/>
    <m/>
    <m/>
    <x v="2"/>
  </r>
  <r>
    <s v="Exp4"/>
    <x v="640"/>
    <n v="294"/>
    <x v="2"/>
    <x v="8"/>
    <x v="9"/>
    <x v="40"/>
    <s v="None_8h"/>
    <x v="0"/>
    <m/>
    <x v="4"/>
    <n v="2"/>
    <n v="3"/>
    <n v="5"/>
    <n v="42"/>
    <n v="182"/>
    <n v="35"/>
    <n v="5"/>
    <n v="4"/>
    <m/>
    <m/>
    <m/>
    <n v="196.75"/>
    <n v="0.17789072426937738"/>
    <n v="3.1778907242693775"/>
    <n v="12"/>
    <m/>
    <m/>
    <m/>
    <x v="2"/>
  </r>
  <r>
    <s v="Exp4"/>
    <x v="641"/>
    <n v="333"/>
    <x v="2"/>
    <x v="8"/>
    <x v="9"/>
    <x v="40"/>
    <s v="None_8h"/>
    <x v="0"/>
    <n v="333"/>
    <x v="1"/>
    <n v="2"/>
    <n v="4"/>
    <n v="5"/>
    <n v="44"/>
    <m/>
    <n v="84"/>
    <n v="4"/>
    <n v="5"/>
    <m/>
    <m/>
    <m/>
    <n v="187.81818181818181"/>
    <n v="0.44724104549854793"/>
    <n v="4.447241045498548"/>
    <n v="13"/>
    <m/>
    <m/>
    <m/>
    <x v="2"/>
  </r>
  <r>
    <s v="Exp4"/>
    <x v="641"/>
    <n v="333"/>
    <x v="2"/>
    <x v="8"/>
    <x v="9"/>
    <x v="40"/>
    <s v="None_8h"/>
    <x v="0"/>
    <m/>
    <x v="2"/>
    <n v="2"/>
    <n v="4"/>
    <n v="5"/>
    <n v="50"/>
    <n v="201"/>
    <n v="106"/>
    <n v="4"/>
    <n v="5"/>
    <m/>
    <m/>
    <m/>
    <n v="187.81818181818181"/>
    <n v="0.56437560503388196"/>
    <n v="4.5643756050338817"/>
    <n v="13"/>
    <m/>
    <m/>
    <m/>
    <x v="2"/>
  </r>
  <r>
    <s v="Exp4"/>
    <x v="641"/>
    <n v="333"/>
    <x v="2"/>
    <x v="8"/>
    <x v="9"/>
    <x v="40"/>
    <s v="None_8h"/>
    <x v="0"/>
    <m/>
    <x v="3"/>
    <n v="2"/>
    <n v="4"/>
    <n v="5"/>
    <n v="55"/>
    <n v="220"/>
    <n v="97"/>
    <n v="4"/>
    <n v="5"/>
    <m/>
    <m/>
    <m/>
    <n v="187.81818181818181"/>
    <n v="0.51645692158760892"/>
    <n v="4.5164569215876087"/>
    <n v="13"/>
    <m/>
    <m/>
    <m/>
    <x v="2"/>
  </r>
  <r>
    <s v="Exp4"/>
    <x v="641"/>
    <n v="333"/>
    <x v="2"/>
    <x v="8"/>
    <x v="9"/>
    <x v="40"/>
    <s v="None_8h"/>
    <x v="0"/>
    <m/>
    <x v="4"/>
    <n v="2"/>
    <n v="4"/>
    <n v="5"/>
    <n v="54"/>
    <n v="220"/>
    <n v="86"/>
    <n v="4"/>
    <n v="5"/>
    <m/>
    <m/>
    <m/>
    <n v="187.81818181818181"/>
    <n v="0.45788964181994191"/>
    <n v="4.4578896418199419"/>
    <n v="13"/>
    <m/>
    <m/>
    <m/>
    <x v="2"/>
  </r>
  <r>
    <s v="Exp4"/>
    <x v="642"/>
    <n v="298"/>
    <x v="2"/>
    <x v="8"/>
    <x v="9"/>
    <x v="41"/>
    <s v="None_8h"/>
    <x v="0"/>
    <n v="298"/>
    <x v="1"/>
    <n v="2"/>
    <n v="4"/>
    <n v="5"/>
    <n v="40"/>
    <m/>
    <n v="67"/>
    <n v="4"/>
    <n v="5"/>
    <m/>
    <s v="V"/>
    <m/>
    <n v="187.81818181818181"/>
    <n v="0.35672797676669893"/>
    <n v="4.3567279767666989"/>
    <n v="13"/>
    <m/>
    <m/>
    <m/>
    <x v="2"/>
  </r>
  <r>
    <s v="Exp4"/>
    <x v="642"/>
    <n v="298"/>
    <x v="2"/>
    <x v="8"/>
    <x v="9"/>
    <x v="41"/>
    <s v="None_8h"/>
    <x v="0"/>
    <m/>
    <x v="2"/>
    <n v="2"/>
    <n v="4"/>
    <n v="5"/>
    <n v="44"/>
    <n v="196"/>
    <n v="144"/>
    <n v="5"/>
    <n v="5"/>
    <m/>
    <s v="V"/>
    <m/>
    <n v="187.81818181818181"/>
    <n v="0.76669893514036791"/>
    <n v="4.7666989351403677"/>
    <n v="14"/>
    <m/>
    <m/>
    <m/>
    <x v="2"/>
  </r>
  <r>
    <s v="Exp4"/>
    <x v="642"/>
    <n v="298"/>
    <x v="2"/>
    <x v="8"/>
    <x v="9"/>
    <x v="41"/>
    <s v="None_8h"/>
    <x v="0"/>
    <m/>
    <x v="3"/>
    <n v="2"/>
    <n v="4"/>
    <n v="5"/>
    <n v="41"/>
    <n v="173"/>
    <n v="134"/>
    <n v="4"/>
    <n v="5"/>
    <m/>
    <s v="V"/>
    <m/>
    <n v="187.81818181818181"/>
    <n v="0.71345595353339786"/>
    <n v="4.7134559535333977"/>
    <n v="13"/>
    <m/>
    <m/>
    <m/>
    <x v="2"/>
  </r>
  <r>
    <s v="Exp4"/>
    <x v="642"/>
    <n v="298"/>
    <x v="2"/>
    <x v="8"/>
    <x v="9"/>
    <x v="41"/>
    <s v="None_8h"/>
    <x v="0"/>
    <m/>
    <x v="4"/>
    <n v="3"/>
    <n v="5"/>
    <n v="6"/>
    <n v="44"/>
    <n v="196"/>
    <n v="148"/>
    <n v="4"/>
    <n v="6"/>
    <m/>
    <s v="V"/>
    <m/>
    <n v="203.25"/>
    <n v="0.72816728167281675"/>
    <n v="5.7281672816728166"/>
    <n v="15"/>
    <m/>
    <m/>
    <m/>
    <x v="2"/>
  </r>
  <r>
    <s v="Exp4"/>
    <x v="643"/>
    <n v="346"/>
    <x v="2"/>
    <x v="8"/>
    <x v="9"/>
    <x v="41"/>
    <s v="None_8h"/>
    <x v="0"/>
    <n v="346"/>
    <x v="1"/>
    <n v="2"/>
    <n v="4"/>
    <n v="5"/>
    <n v="42"/>
    <m/>
    <n v="142"/>
    <n v="4"/>
    <n v="5"/>
    <m/>
    <s v="V"/>
    <m/>
    <n v="187.81818181818181"/>
    <n v="0.75605033881897388"/>
    <n v="4.7560503388189739"/>
    <n v="13"/>
    <m/>
    <m/>
    <m/>
    <x v="2"/>
  </r>
  <r>
    <s v="Exp4"/>
    <x v="643"/>
    <n v="346"/>
    <x v="2"/>
    <x v="8"/>
    <x v="9"/>
    <x v="41"/>
    <s v="None_8h"/>
    <x v="0"/>
    <m/>
    <x v="2"/>
    <n v="2"/>
    <n v="5"/>
    <n v="6"/>
    <n v="45"/>
    <n v="201"/>
    <n v="36"/>
    <n v="4"/>
    <n v="5"/>
    <m/>
    <s v="V"/>
    <m/>
    <n v="203.25"/>
    <n v="0.17712177121771217"/>
    <n v="5.1771217712177124"/>
    <n v="14"/>
    <m/>
    <m/>
    <m/>
    <x v="2"/>
  </r>
  <r>
    <s v="Exp4"/>
    <x v="643"/>
    <n v="346"/>
    <x v="2"/>
    <x v="8"/>
    <x v="9"/>
    <x v="41"/>
    <s v="None_8h"/>
    <x v="0"/>
    <m/>
    <x v="3"/>
    <n v="2"/>
    <n v="4"/>
    <n v="5"/>
    <n v="53"/>
    <n v="211"/>
    <n v="187"/>
    <n v="4"/>
    <n v="6"/>
    <m/>
    <s v="V"/>
    <m/>
    <n v="187.81818181818181"/>
    <n v="0.99564375605033884"/>
    <n v="4.9956437560503391"/>
    <n v="14"/>
    <m/>
    <m/>
    <m/>
    <x v="2"/>
  </r>
  <r>
    <s v="Exp4"/>
    <x v="643"/>
    <n v="346"/>
    <x v="2"/>
    <x v="8"/>
    <x v="9"/>
    <x v="41"/>
    <s v="None_8h"/>
    <x v="0"/>
    <m/>
    <x v="4"/>
    <n v="2"/>
    <n v="4"/>
    <n v="5"/>
    <n v="42"/>
    <n v="170"/>
    <n v="65"/>
    <n v="4"/>
    <n v="5"/>
    <m/>
    <s v="V"/>
    <m/>
    <n v="187.81818181818181"/>
    <n v="0.34607938044530495"/>
    <n v="4.3460793804453051"/>
    <n v="13"/>
    <m/>
    <m/>
    <m/>
    <x v="2"/>
  </r>
  <r>
    <s v="Exp4"/>
    <x v="644"/>
    <n v="355"/>
    <x v="2"/>
    <x v="8"/>
    <x v="9"/>
    <x v="41"/>
    <s v="None_8h"/>
    <x v="0"/>
    <n v="355"/>
    <x v="1"/>
    <n v="2"/>
    <n v="4"/>
    <n v="5"/>
    <n v="43"/>
    <m/>
    <n v="138"/>
    <n v="3"/>
    <n v="5"/>
    <m/>
    <s v="V"/>
    <m/>
    <n v="187.81818181818181"/>
    <n v="0.73475314617618592"/>
    <n v="4.7347531461761863"/>
    <n v="12"/>
    <m/>
    <m/>
    <m/>
    <x v="2"/>
  </r>
  <r>
    <s v="Exp4"/>
    <x v="644"/>
    <n v="355"/>
    <x v="2"/>
    <x v="8"/>
    <x v="9"/>
    <x v="41"/>
    <s v="None_8h"/>
    <x v="0"/>
    <m/>
    <x v="2"/>
    <n v="2"/>
    <n v="4"/>
    <n v="5"/>
    <n v="45"/>
    <n v="185"/>
    <n v="164"/>
    <n v="5"/>
    <n v="4"/>
    <m/>
    <s v="V"/>
    <m/>
    <n v="187.81818181818181"/>
    <n v="0.8731848983543079"/>
    <n v="4.8731848983543076"/>
    <n v="13"/>
    <m/>
    <m/>
    <m/>
    <x v="2"/>
  </r>
  <r>
    <s v="Exp4"/>
    <x v="644"/>
    <n v="355"/>
    <x v="2"/>
    <x v="8"/>
    <x v="9"/>
    <x v="41"/>
    <s v="None_8h"/>
    <x v="0"/>
    <m/>
    <x v="3"/>
    <n v="2"/>
    <n v="4"/>
    <n v="5"/>
    <n v="51"/>
    <n v="224"/>
    <n v="175"/>
    <n v="5"/>
    <n v="5"/>
    <m/>
    <s v="V"/>
    <m/>
    <n v="187.81818181818181"/>
    <n v="0.93175217812197486"/>
    <n v="4.9317521781219753"/>
    <n v="14"/>
    <m/>
    <m/>
    <m/>
    <x v="2"/>
  </r>
  <r>
    <s v="Exp4"/>
    <x v="644"/>
    <n v="355"/>
    <x v="2"/>
    <x v="8"/>
    <x v="9"/>
    <x v="41"/>
    <s v="None_8h"/>
    <x v="0"/>
    <m/>
    <x v="4"/>
    <n v="2"/>
    <n v="4"/>
    <n v="5"/>
    <n v="48"/>
    <n v="183"/>
    <n v="175"/>
    <n v="4"/>
    <n v="5"/>
    <m/>
    <s v="V"/>
    <m/>
    <n v="187.81818181818181"/>
    <n v="0.93175217812197486"/>
    <n v="4.9317521781219753"/>
    <n v="13"/>
    <m/>
    <m/>
    <m/>
    <x v="2"/>
  </r>
  <r>
    <s v="Exp4"/>
    <x v="645"/>
    <n v="291"/>
    <x v="2"/>
    <x v="8"/>
    <x v="9"/>
    <x v="42"/>
    <s v="None_8h"/>
    <x v="0"/>
    <n v="291"/>
    <x v="1"/>
    <n v="2"/>
    <n v="5"/>
    <n v="6"/>
    <n v="53"/>
    <m/>
    <n v="107"/>
    <n v="5"/>
    <n v="6"/>
    <m/>
    <s v="V"/>
    <m/>
    <n v="203.25"/>
    <n v="0.5264452644526445"/>
    <n v="5.5264452644526445"/>
    <n v="16"/>
    <m/>
    <m/>
    <m/>
    <x v="2"/>
  </r>
  <r>
    <s v="Exp4"/>
    <x v="645"/>
    <n v="291"/>
    <x v="2"/>
    <x v="8"/>
    <x v="9"/>
    <x v="42"/>
    <s v="None_8h"/>
    <x v="0"/>
    <m/>
    <x v="2"/>
    <n v="3"/>
    <n v="5"/>
    <n v="6"/>
    <n v="47"/>
    <n v="185"/>
    <n v="141"/>
    <n v="5"/>
    <n v="6"/>
    <m/>
    <s v="V"/>
    <m/>
    <n v="203.25"/>
    <n v="0.69372693726937273"/>
    <n v="5.6937269372693731"/>
    <n v="16"/>
    <m/>
    <m/>
    <m/>
    <x v="2"/>
  </r>
  <r>
    <s v="Exp4"/>
    <x v="645"/>
    <n v="291"/>
    <x v="2"/>
    <x v="8"/>
    <x v="9"/>
    <x v="42"/>
    <s v="None_8h"/>
    <x v="0"/>
    <m/>
    <x v="3"/>
    <n v="2"/>
    <n v="5"/>
    <n v="6"/>
    <n v="46"/>
    <n v="179"/>
    <n v="165"/>
    <n v="4"/>
    <n v="6"/>
    <m/>
    <s v="V"/>
    <m/>
    <n v="203.25"/>
    <n v="0.81180811808118081"/>
    <n v="5.8118081180811805"/>
    <n v="15"/>
    <m/>
    <m/>
    <m/>
    <x v="2"/>
  </r>
  <r>
    <s v="Exp4"/>
    <x v="645"/>
    <n v="291"/>
    <x v="2"/>
    <x v="8"/>
    <x v="9"/>
    <x v="42"/>
    <s v="None_8h"/>
    <x v="0"/>
    <m/>
    <x v="4"/>
    <n v="2"/>
    <n v="5"/>
    <n v="6"/>
    <n v="46"/>
    <n v="172"/>
    <n v="109"/>
    <n v="4"/>
    <n v="6"/>
    <m/>
    <s v="V"/>
    <m/>
    <n v="203.25"/>
    <n v="0.53628536285362849"/>
    <n v="5.5362853628536284"/>
    <n v="15"/>
    <m/>
    <m/>
    <m/>
    <x v="2"/>
  </r>
  <r>
    <s v="Exp4"/>
    <x v="646"/>
    <n v="317"/>
    <x v="2"/>
    <x v="8"/>
    <x v="9"/>
    <x v="42"/>
    <s v="None_8h"/>
    <x v="0"/>
    <n v="317"/>
    <x v="1"/>
    <n v="2"/>
    <n v="5"/>
    <n v="6"/>
    <n v="62"/>
    <m/>
    <n v="86"/>
    <n v="4"/>
    <n v="6"/>
    <m/>
    <s v="V"/>
    <m/>
    <n v="203.25"/>
    <n v="0.42312423124231241"/>
    <n v="5.423124231242312"/>
    <n v="15"/>
    <m/>
    <m/>
    <m/>
    <x v="2"/>
  </r>
  <r>
    <s v="Exp4"/>
    <x v="646"/>
    <n v="317"/>
    <x v="2"/>
    <x v="8"/>
    <x v="9"/>
    <x v="42"/>
    <s v="None_8h"/>
    <x v="0"/>
    <m/>
    <x v="2"/>
    <n v="2"/>
    <n v="5"/>
    <n v="6"/>
    <n v="55"/>
    <n v="204"/>
    <n v="156"/>
    <n v="4"/>
    <n v="7"/>
    <m/>
    <s v="V"/>
    <m/>
    <n v="203.25"/>
    <n v="0.76752767527675281"/>
    <n v="5.767527675276753"/>
    <n v="16"/>
    <m/>
    <m/>
    <m/>
    <x v="2"/>
  </r>
  <r>
    <s v="Exp4"/>
    <x v="646"/>
    <n v="317"/>
    <x v="2"/>
    <x v="8"/>
    <x v="9"/>
    <x v="42"/>
    <s v="None_8h"/>
    <x v="0"/>
    <m/>
    <x v="3"/>
    <n v="2"/>
    <n v="5"/>
    <n v="6"/>
    <n v="60"/>
    <n v="190"/>
    <n v="173"/>
    <n v="4"/>
    <n v="6"/>
    <m/>
    <s v="V"/>
    <m/>
    <n v="203.25"/>
    <n v="0.85116851168511687"/>
    <n v="5.8511685116851169"/>
    <n v="15"/>
    <m/>
    <m/>
    <m/>
    <x v="2"/>
  </r>
  <r>
    <s v="Exp4"/>
    <x v="646"/>
    <n v="317"/>
    <x v="2"/>
    <x v="8"/>
    <x v="9"/>
    <x v="42"/>
    <s v="None_8h"/>
    <x v="0"/>
    <m/>
    <x v="4"/>
    <n v="3"/>
    <n v="6"/>
    <n v="7"/>
    <n v="58"/>
    <n v="214"/>
    <n v="50"/>
    <n v="5"/>
    <n v="6"/>
    <m/>
    <s v="V"/>
    <m/>
    <n v="230.16666666666666"/>
    <n v="0.21723388848660391"/>
    <n v="6.2172338884866036"/>
    <n v="17"/>
    <m/>
    <m/>
    <m/>
    <x v="2"/>
  </r>
  <r>
    <s v="Exp4"/>
    <x v="647"/>
    <n v="356"/>
    <x v="2"/>
    <x v="8"/>
    <x v="9"/>
    <x v="42"/>
    <s v="None_8h"/>
    <x v="0"/>
    <n v="356"/>
    <x v="1"/>
    <n v="3"/>
    <n v="5"/>
    <n v="6"/>
    <n v="50"/>
    <n v="163"/>
    <n v="147"/>
    <n v="4"/>
    <n v="6"/>
    <m/>
    <s v="V"/>
    <m/>
    <n v="203.25"/>
    <n v="0.7232472324723247"/>
    <n v="5.7232472324723247"/>
    <n v="15"/>
    <m/>
    <m/>
    <m/>
    <x v="2"/>
  </r>
  <r>
    <s v="Exp4"/>
    <x v="647"/>
    <n v="356"/>
    <x v="2"/>
    <x v="8"/>
    <x v="9"/>
    <x v="42"/>
    <s v="None_8h"/>
    <x v="0"/>
    <m/>
    <x v="2"/>
    <n v="2"/>
    <n v="5"/>
    <n v="7"/>
    <n v="60"/>
    <n v="194"/>
    <n v="38"/>
    <n v="4"/>
    <n v="7"/>
    <m/>
    <s v="V"/>
    <m/>
    <n v="203.25"/>
    <n v="0.18696186961869618"/>
    <n v="5.1869618696186963"/>
    <n v="16"/>
    <m/>
    <m/>
    <m/>
    <x v="2"/>
  </r>
  <r>
    <s v="Exp4"/>
    <x v="647"/>
    <n v="356"/>
    <x v="2"/>
    <x v="8"/>
    <x v="9"/>
    <x v="42"/>
    <s v="None_8h"/>
    <x v="0"/>
    <m/>
    <x v="3"/>
    <n v="2"/>
    <n v="5"/>
    <n v="7"/>
    <n v="50"/>
    <n v="189"/>
    <n v="37"/>
    <n v="4"/>
    <n v="6"/>
    <m/>
    <s v="V"/>
    <m/>
    <n v="203.25"/>
    <n v="0.18204182041820419"/>
    <n v="5.1820418204182044"/>
    <n v="15"/>
    <m/>
    <m/>
    <m/>
    <x v="2"/>
  </r>
  <r>
    <s v="Exp4"/>
    <x v="647"/>
    <n v="356"/>
    <x v="2"/>
    <x v="8"/>
    <x v="9"/>
    <x v="42"/>
    <s v="None_8h"/>
    <x v="0"/>
    <m/>
    <x v="4"/>
    <n v="3"/>
    <n v="5"/>
    <n v="6"/>
    <n v="55"/>
    <n v="193"/>
    <n v="147"/>
    <n v="4"/>
    <n v="6"/>
    <m/>
    <s v="V"/>
    <m/>
    <n v="203.25"/>
    <n v="0.7232472324723247"/>
    <n v="5.7232472324723247"/>
    <n v="15"/>
    <m/>
    <m/>
    <m/>
    <x v="2"/>
  </r>
  <r>
    <s v="Exp4"/>
    <x v="648"/>
    <n v="293"/>
    <x v="2"/>
    <x v="8"/>
    <x v="9"/>
    <x v="43"/>
    <s v="None_8h"/>
    <x v="0"/>
    <n v="293"/>
    <x v="1"/>
    <n v="3"/>
    <n v="6"/>
    <n v="7"/>
    <n v="70"/>
    <m/>
    <n v="211"/>
    <n v="3"/>
    <n v="9"/>
    <m/>
    <s v="V"/>
    <m/>
    <n v="230.16666666666666"/>
    <n v="0.91672700941346852"/>
    <n v="6.916727009413469"/>
    <n v="18"/>
    <m/>
    <m/>
    <m/>
    <x v="2"/>
  </r>
  <r>
    <s v="Exp4"/>
    <x v="648"/>
    <n v="293"/>
    <x v="2"/>
    <x v="8"/>
    <x v="9"/>
    <x v="43"/>
    <s v="None_8h"/>
    <x v="0"/>
    <m/>
    <x v="2"/>
    <n v="3"/>
    <n v="7"/>
    <n v="8"/>
    <n v="68"/>
    <n v="223"/>
    <n v="57"/>
    <n v="6"/>
    <n v="7"/>
    <m/>
    <s v="V"/>
    <m/>
    <n v="254.14285714285714"/>
    <n v="0.22428330522765599"/>
    <n v="7.2242833052276563"/>
    <n v="20"/>
    <m/>
    <m/>
    <m/>
    <x v="2"/>
  </r>
  <r>
    <s v="Exp4"/>
    <x v="648"/>
    <n v="293"/>
    <x v="2"/>
    <x v="8"/>
    <x v="9"/>
    <x v="43"/>
    <s v="None_8h"/>
    <x v="0"/>
    <m/>
    <x v="3"/>
    <n v="3"/>
    <n v="7"/>
    <n v="8"/>
    <n v="73"/>
    <n v="219"/>
    <n v="84"/>
    <n v="5"/>
    <n v="8"/>
    <m/>
    <s v="V"/>
    <m/>
    <n v="254.14285714285714"/>
    <n v="0.33052276559865096"/>
    <n v="7.3305227655986513"/>
    <n v="20"/>
    <m/>
    <m/>
    <m/>
    <x v="2"/>
  </r>
  <r>
    <s v="Exp4"/>
    <x v="648"/>
    <n v="293"/>
    <x v="2"/>
    <x v="8"/>
    <x v="9"/>
    <x v="43"/>
    <s v="None_8h"/>
    <x v="0"/>
    <m/>
    <x v="4"/>
    <n v="4"/>
    <n v="6"/>
    <n v="7"/>
    <n v="60"/>
    <n v="205"/>
    <n v="185"/>
    <n v="5"/>
    <n v="8"/>
    <m/>
    <s v="V"/>
    <m/>
    <n v="230.16666666666666"/>
    <n v="0.80376538740043446"/>
    <n v="6.8037653874004347"/>
    <n v="19"/>
    <m/>
    <m/>
    <m/>
    <x v="2"/>
  </r>
  <r>
    <s v="Exp4"/>
    <x v="649"/>
    <n v="311"/>
    <x v="2"/>
    <x v="8"/>
    <x v="9"/>
    <x v="43"/>
    <s v="None_8h"/>
    <x v="0"/>
    <n v="311"/>
    <x v="1"/>
    <n v="2"/>
    <n v="6"/>
    <n v="7"/>
    <n v="73"/>
    <m/>
    <n v="158"/>
    <n v="5"/>
    <n v="7"/>
    <m/>
    <s v="V"/>
    <m/>
    <n v="230.16666666666666"/>
    <n v="0.68645908761766838"/>
    <n v="6.6864590876176688"/>
    <n v="18"/>
    <m/>
    <m/>
    <m/>
    <x v="2"/>
  </r>
  <r>
    <s v="Exp4"/>
    <x v="649"/>
    <n v="311"/>
    <x v="2"/>
    <x v="8"/>
    <x v="9"/>
    <x v="43"/>
    <s v="None_8h"/>
    <x v="0"/>
    <m/>
    <x v="2"/>
    <n v="2"/>
    <n v="6"/>
    <n v="7"/>
    <n v="60"/>
    <n v="200"/>
    <n v="174"/>
    <n v="5"/>
    <n v="6"/>
    <m/>
    <s v="V"/>
    <m/>
    <n v="230.16666666666666"/>
    <n v="0.75597393193338169"/>
    <n v="6.755973931933382"/>
    <n v="17"/>
    <m/>
    <m/>
    <m/>
    <x v="2"/>
  </r>
  <r>
    <s v="Exp4"/>
    <x v="649"/>
    <n v="311"/>
    <x v="2"/>
    <x v="8"/>
    <x v="9"/>
    <x v="43"/>
    <s v="None_8h"/>
    <x v="0"/>
    <m/>
    <x v="3"/>
    <n v="2"/>
    <n v="6"/>
    <n v="7"/>
    <n v="74"/>
    <n v="205"/>
    <n v="170"/>
    <n v="6"/>
    <n v="7"/>
    <m/>
    <s v="V"/>
    <m/>
    <n v="230.16666666666666"/>
    <n v="0.73859522085445328"/>
    <n v="6.7385952208544531"/>
    <n v="19"/>
    <m/>
    <m/>
    <m/>
    <x v="2"/>
  </r>
  <r>
    <s v="Exp4"/>
    <x v="649"/>
    <n v="311"/>
    <x v="2"/>
    <x v="8"/>
    <x v="9"/>
    <x v="43"/>
    <s v="None_8h"/>
    <x v="0"/>
    <m/>
    <x v="4"/>
    <n v="2"/>
    <n v="6"/>
    <n v="7"/>
    <n v="70"/>
    <n v="214"/>
    <n v="192"/>
    <n v="6"/>
    <n v="7"/>
    <m/>
    <s v="V"/>
    <m/>
    <n v="230.16666666666666"/>
    <n v="0.83417813178855904"/>
    <n v="6.8341781317885593"/>
    <n v="19"/>
    <m/>
    <m/>
    <m/>
    <x v="2"/>
  </r>
  <r>
    <s v="Exp4"/>
    <x v="650"/>
    <n v="345"/>
    <x v="2"/>
    <x v="8"/>
    <x v="9"/>
    <x v="43"/>
    <s v="None_8h"/>
    <x v="0"/>
    <n v="345"/>
    <x v="1"/>
    <n v="3"/>
    <n v="7"/>
    <n v="8"/>
    <n v="62"/>
    <m/>
    <n v="80"/>
    <n v="6"/>
    <n v="7"/>
    <m/>
    <s v="V"/>
    <m/>
    <n v="254.14285714285714"/>
    <n v="0.31478358628442948"/>
    <n v="7.3147835862844293"/>
    <n v="20"/>
    <m/>
    <m/>
    <m/>
    <x v="2"/>
  </r>
  <r>
    <s v="Exp4"/>
    <x v="650"/>
    <n v="345"/>
    <x v="2"/>
    <x v="8"/>
    <x v="9"/>
    <x v="43"/>
    <s v="None_8h"/>
    <x v="0"/>
    <m/>
    <x v="2"/>
    <n v="2"/>
    <n v="6"/>
    <n v="7"/>
    <n v="60"/>
    <n v="185"/>
    <n v="161"/>
    <n v="6"/>
    <n v="7"/>
    <m/>
    <s v="V"/>
    <m/>
    <n v="230.16666666666666"/>
    <n v="0.69949312092686466"/>
    <n v="6.6994931209268644"/>
    <n v="19"/>
    <m/>
    <m/>
    <m/>
    <x v="2"/>
  </r>
  <r>
    <s v="Exp4"/>
    <x v="650"/>
    <n v="345"/>
    <x v="2"/>
    <x v="8"/>
    <x v="9"/>
    <x v="43"/>
    <s v="None_8h"/>
    <x v="0"/>
    <m/>
    <x v="3"/>
    <n v="4"/>
    <n v="6"/>
    <n v="7"/>
    <n v="63"/>
    <n v="208"/>
    <n v="152"/>
    <n v="5"/>
    <n v="7"/>
    <m/>
    <s v="V"/>
    <m/>
    <n v="230.16666666666666"/>
    <n v="0.66039102099927594"/>
    <n v="6.6603910209992758"/>
    <n v="18"/>
    <m/>
    <m/>
    <m/>
    <x v="2"/>
  </r>
  <r>
    <s v="Exp4"/>
    <x v="650"/>
    <n v="345"/>
    <x v="2"/>
    <x v="8"/>
    <x v="9"/>
    <x v="43"/>
    <s v="None_8h"/>
    <x v="0"/>
    <m/>
    <x v="4"/>
    <n v="2"/>
    <n v="6"/>
    <n v="7"/>
    <n v="64"/>
    <n v="195"/>
    <n v="176"/>
    <n v="6"/>
    <n v="8"/>
    <m/>
    <s v="V"/>
    <m/>
    <n v="230.16666666666666"/>
    <n v="0.76466328747284584"/>
    <n v="6.7646632874728461"/>
    <n v="20"/>
    <m/>
    <m/>
    <m/>
    <x v="2"/>
  </r>
  <r>
    <s v="Exp4"/>
    <x v="651"/>
    <n v="316"/>
    <x v="2"/>
    <x v="8"/>
    <x v="9"/>
    <x v="44"/>
    <s v="None_8h"/>
    <x v="0"/>
    <n v="316"/>
    <x v="1"/>
    <n v="2"/>
    <n v="7"/>
    <n v="8"/>
    <n v="69"/>
    <m/>
    <n v="225"/>
    <n v="5"/>
    <n v="9"/>
    <m/>
    <s v="V"/>
    <m/>
    <n v="254.14285714285714"/>
    <n v="0.88532883642495785"/>
    <n v="7.8853288364249581"/>
    <n v="21"/>
    <m/>
    <m/>
    <m/>
    <x v="2"/>
  </r>
  <r>
    <s v="Exp4"/>
    <x v="651"/>
    <n v="316"/>
    <x v="2"/>
    <x v="8"/>
    <x v="9"/>
    <x v="44"/>
    <s v="None_8h"/>
    <x v="0"/>
    <m/>
    <x v="2"/>
    <n v="2"/>
    <n v="7"/>
    <n v="8"/>
    <n v="61"/>
    <n v="226"/>
    <n v="69"/>
    <n v="5"/>
    <n v="8"/>
    <m/>
    <s v="V"/>
    <m/>
    <n v="254.14285714285714"/>
    <n v="0.27150084317032042"/>
    <n v="7.2715008431703207"/>
    <n v="20"/>
    <m/>
    <m/>
    <m/>
    <x v="2"/>
  </r>
  <r>
    <s v="Exp4"/>
    <x v="651"/>
    <n v="316"/>
    <x v="2"/>
    <x v="8"/>
    <x v="9"/>
    <x v="44"/>
    <s v="None_8h"/>
    <x v="0"/>
    <m/>
    <x v="3"/>
    <n v="4"/>
    <n v="7"/>
    <n v="8"/>
    <n v="75"/>
    <n v="231"/>
    <n v="122"/>
    <n v="5"/>
    <n v="8"/>
    <m/>
    <s v="V"/>
    <m/>
    <n v="254.14285714285714"/>
    <n v="0.48004496908375494"/>
    <n v="7.4800449690837549"/>
    <n v="20"/>
    <m/>
    <m/>
    <m/>
    <x v="2"/>
  </r>
  <r>
    <s v="Exp4"/>
    <x v="651"/>
    <n v="316"/>
    <x v="2"/>
    <x v="8"/>
    <x v="9"/>
    <x v="44"/>
    <s v="None_8h"/>
    <x v="0"/>
    <m/>
    <x v="4"/>
    <n v="3"/>
    <n v="7"/>
    <n v="8"/>
    <n v="76"/>
    <n v="239"/>
    <n v="168"/>
    <n v="5"/>
    <n v="9"/>
    <m/>
    <s v="V"/>
    <m/>
    <n v="254.14285714285714"/>
    <n v="0.66104553119730192"/>
    <n v="7.6610455311973018"/>
    <n v="21"/>
    <m/>
    <m/>
    <m/>
    <x v="2"/>
  </r>
  <r>
    <s v="Exp4"/>
    <x v="652"/>
    <n v="322"/>
    <x v="2"/>
    <x v="8"/>
    <x v="9"/>
    <x v="44"/>
    <s v="None_8h"/>
    <x v="0"/>
    <n v="322"/>
    <x v="1"/>
    <n v="2"/>
    <n v="7"/>
    <n v="8"/>
    <n v="72"/>
    <m/>
    <n v="160"/>
    <n v="5"/>
    <n v="8"/>
    <m/>
    <s v="V"/>
    <m/>
    <n v="254.14285714285714"/>
    <n v="0.62956717256885897"/>
    <n v="7.6295671725688585"/>
    <n v="20"/>
    <m/>
    <m/>
    <m/>
    <x v="2"/>
  </r>
  <r>
    <s v="Exp4"/>
    <x v="652"/>
    <n v="322"/>
    <x v="2"/>
    <x v="8"/>
    <x v="9"/>
    <x v="44"/>
    <s v="None_8h"/>
    <x v="0"/>
    <m/>
    <x v="2"/>
    <n v="2"/>
    <n v="7"/>
    <n v="9"/>
    <n v="68"/>
    <n v="215"/>
    <n v="55"/>
    <n v="6"/>
    <n v="8"/>
    <m/>
    <s v="V"/>
    <m/>
    <n v="254.14285714285714"/>
    <n v="0.21641371557054526"/>
    <n v="7.2164137155705452"/>
    <n v="21"/>
    <m/>
    <m/>
    <m/>
    <x v="2"/>
  </r>
  <r>
    <s v="Exp4"/>
    <x v="652"/>
    <n v="322"/>
    <x v="2"/>
    <x v="8"/>
    <x v="9"/>
    <x v="44"/>
    <s v="None_8h"/>
    <x v="0"/>
    <m/>
    <x v="3"/>
    <n v="2"/>
    <n v="7"/>
    <n v="8"/>
    <n v="75"/>
    <n v="228"/>
    <n v="161"/>
    <n v="6"/>
    <n v="7"/>
    <m/>
    <s v="V"/>
    <m/>
    <n v="254.14285714285714"/>
    <n v="0.63350196739741427"/>
    <n v="7.6335019673974145"/>
    <n v="20"/>
    <m/>
    <m/>
    <m/>
    <x v="2"/>
  </r>
  <r>
    <s v="Exp4"/>
    <x v="652"/>
    <n v="322"/>
    <x v="2"/>
    <x v="8"/>
    <x v="9"/>
    <x v="44"/>
    <s v="None_8h"/>
    <x v="0"/>
    <m/>
    <x v="4"/>
    <n v="2"/>
    <n v="7"/>
    <n v="8"/>
    <n v="85"/>
    <n v="247"/>
    <n v="132"/>
    <n v="6"/>
    <n v="7"/>
    <m/>
    <s v="V"/>
    <m/>
    <n v="254.14285714285714"/>
    <n v="0.51939291736930859"/>
    <n v="7.5193929173693084"/>
    <n v="20"/>
    <m/>
    <m/>
    <m/>
    <x v="2"/>
  </r>
  <r>
    <s v="Exp4"/>
    <x v="653"/>
    <n v="336"/>
    <x v="2"/>
    <x v="8"/>
    <x v="9"/>
    <x v="44"/>
    <s v="None_8h"/>
    <x v="0"/>
    <n v="336"/>
    <x v="1"/>
    <n v="2"/>
    <n v="7"/>
    <n v="9"/>
    <n v="70"/>
    <m/>
    <n v="27"/>
    <n v="5"/>
    <n v="9"/>
    <m/>
    <s v="V"/>
    <m/>
    <n v="254.14285714285714"/>
    <n v="0.10623946037099494"/>
    <n v="7.1062394603709951"/>
    <n v="21"/>
    <m/>
    <m/>
    <m/>
    <x v="2"/>
  </r>
  <r>
    <s v="Exp4"/>
    <x v="653"/>
    <n v="336"/>
    <x v="2"/>
    <x v="8"/>
    <x v="9"/>
    <x v="44"/>
    <s v="None_8h"/>
    <x v="0"/>
    <m/>
    <x v="2"/>
    <n v="2"/>
    <n v="7"/>
    <n v="8"/>
    <n v="65"/>
    <n v="207"/>
    <n v="186"/>
    <n v="5"/>
    <n v="9"/>
    <m/>
    <s v="V"/>
    <m/>
    <n v="254.14285714285714"/>
    <n v="0.73187183811129852"/>
    <n v="7.7318718381112985"/>
    <n v="21"/>
    <m/>
    <m/>
    <m/>
    <x v="2"/>
  </r>
  <r>
    <s v="Exp4"/>
    <x v="653"/>
    <n v="336"/>
    <x v="2"/>
    <x v="8"/>
    <x v="9"/>
    <x v="44"/>
    <s v="None_8h"/>
    <x v="0"/>
    <m/>
    <x v="3"/>
    <n v="2"/>
    <n v="7"/>
    <n v="8"/>
    <n v="66"/>
    <n v="227"/>
    <n v="154"/>
    <n v="4"/>
    <n v="9"/>
    <m/>
    <s v="V"/>
    <m/>
    <n v="254.14285714285714"/>
    <n v="0.60595840359752673"/>
    <n v="7.6059584035975263"/>
    <n v="20"/>
    <m/>
    <m/>
    <m/>
    <x v="2"/>
  </r>
  <r>
    <s v="Exp4"/>
    <x v="653"/>
    <n v="336"/>
    <x v="2"/>
    <x v="8"/>
    <x v="9"/>
    <x v="44"/>
    <s v="None_8h"/>
    <x v="0"/>
    <m/>
    <x v="4"/>
    <n v="1"/>
    <n v="7"/>
    <n v="8"/>
    <n v="80"/>
    <n v="240"/>
    <n v="185"/>
    <n v="6"/>
    <n v="8"/>
    <m/>
    <s v="V"/>
    <m/>
    <n v="254.14285714285714"/>
    <n v="0.72793704328274311"/>
    <n v="7.7279370432827434"/>
    <n v="21"/>
    <m/>
    <m/>
    <m/>
    <x v="2"/>
  </r>
  <r>
    <s v="Exp4"/>
    <x v="654"/>
    <n v="289"/>
    <x v="2"/>
    <x v="8"/>
    <x v="9"/>
    <x v="45"/>
    <s v="None_8h"/>
    <x v="0"/>
    <n v="289"/>
    <x v="1"/>
    <n v="2"/>
    <n v="8"/>
    <n v="9"/>
    <n v="97"/>
    <m/>
    <n v="229"/>
    <n v="5"/>
    <n v="11"/>
    <m/>
    <s v="E"/>
    <m/>
    <n v="247"/>
    <n v="0.92712550607287447"/>
    <n v="8.9271255060728745"/>
    <n v="24"/>
    <m/>
    <m/>
    <m/>
    <x v="2"/>
  </r>
  <r>
    <s v="Exp4"/>
    <x v="654"/>
    <n v="289"/>
    <x v="2"/>
    <x v="8"/>
    <x v="9"/>
    <x v="45"/>
    <s v="None_8h"/>
    <x v="0"/>
    <m/>
    <x v="2"/>
    <n v="2"/>
    <n v="8"/>
    <n v="9"/>
    <n v="85"/>
    <n v="256"/>
    <n v="204"/>
    <n v="4"/>
    <n v="9"/>
    <m/>
    <s v="V"/>
    <m/>
    <n v="247"/>
    <n v="0.82591093117408909"/>
    <n v="8.8259109311740893"/>
    <n v="21"/>
    <m/>
    <m/>
    <m/>
    <x v="2"/>
  </r>
  <r>
    <s v="Exp4"/>
    <x v="654"/>
    <n v="289"/>
    <x v="2"/>
    <x v="8"/>
    <x v="9"/>
    <x v="45"/>
    <s v="None_8h"/>
    <x v="0"/>
    <m/>
    <x v="3"/>
    <n v="2"/>
    <n v="8"/>
    <n v="9"/>
    <n v="90"/>
    <n v="250"/>
    <n v="57"/>
    <n v="5"/>
    <n v="8"/>
    <m/>
    <s v="V"/>
    <m/>
    <n v="247"/>
    <n v="0.23076923076923078"/>
    <n v="8.2307692307692299"/>
    <n v="21"/>
    <m/>
    <m/>
    <m/>
    <x v="2"/>
  </r>
  <r>
    <s v="Exp4"/>
    <x v="654"/>
    <n v="289"/>
    <x v="2"/>
    <x v="8"/>
    <x v="9"/>
    <x v="45"/>
    <s v="None_8h"/>
    <x v="0"/>
    <m/>
    <x v="4"/>
    <n v="2"/>
    <n v="9"/>
    <n v="10"/>
    <n v="90"/>
    <n v="245"/>
    <n v="239"/>
    <n v="5"/>
    <n v="11"/>
    <m/>
    <s v="E"/>
    <m/>
    <n v="262.77777777777777"/>
    <n v="0.90951374207188163"/>
    <n v="9.9095137420718817"/>
    <n v="25"/>
    <m/>
    <m/>
    <m/>
    <x v="2"/>
  </r>
  <r>
    <s v="Exp4"/>
    <x v="655"/>
    <n v="304"/>
    <x v="2"/>
    <x v="8"/>
    <x v="9"/>
    <x v="45"/>
    <s v="None_8h"/>
    <x v="0"/>
    <n v="304"/>
    <x v="1"/>
    <n v="2"/>
    <n v="7"/>
    <n v="9"/>
    <n v="78"/>
    <m/>
    <n v="51"/>
    <n v="5"/>
    <n v="9"/>
    <m/>
    <s v="V"/>
    <m/>
    <n v="254.14285714285714"/>
    <n v="0.20067453625632378"/>
    <n v="7.200674536256324"/>
    <n v="21"/>
    <m/>
    <m/>
    <m/>
    <x v="2"/>
  </r>
  <r>
    <s v="Exp4"/>
    <x v="655"/>
    <n v="304"/>
    <x v="2"/>
    <x v="8"/>
    <x v="9"/>
    <x v="45"/>
    <s v="None_8h"/>
    <x v="0"/>
    <m/>
    <x v="2"/>
    <n v="2"/>
    <n v="8"/>
    <n v="9"/>
    <n v="95"/>
    <n v="225"/>
    <n v="117"/>
    <n v="5"/>
    <n v="12"/>
    <m/>
    <s v="V"/>
    <m/>
    <n v="247"/>
    <n v="0.47368421052631576"/>
    <n v="8.473684210526315"/>
    <n v="25"/>
    <m/>
    <m/>
    <m/>
    <x v="2"/>
  </r>
  <r>
    <s v="Exp4"/>
    <x v="655"/>
    <n v="304"/>
    <x v="2"/>
    <x v="8"/>
    <x v="9"/>
    <x v="45"/>
    <s v="None_8h"/>
    <x v="0"/>
    <m/>
    <x v="3"/>
    <n v="1"/>
    <n v="7"/>
    <n v="8"/>
    <n v="80"/>
    <n v="260"/>
    <n v="197"/>
    <n v="5"/>
    <n v="8"/>
    <m/>
    <s v="V"/>
    <m/>
    <n v="254.14285714285714"/>
    <n v="0.77515458122540759"/>
    <n v="7.7751545812254079"/>
    <n v="20"/>
    <m/>
    <m/>
    <m/>
    <x v="2"/>
  </r>
  <r>
    <s v="Exp4"/>
    <x v="655"/>
    <n v="304"/>
    <x v="2"/>
    <x v="8"/>
    <x v="9"/>
    <x v="45"/>
    <s v="None_8h"/>
    <x v="0"/>
    <m/>
    <x v="4"/>
    <n v="2"/>
    <n v="8"/>
    <n v="9"/>
    <n v="80"/>
    <n v="262"/>
    <n v="66"/>
    <n v="5"/>
    <n v="10"/>
    <m/>
    <s v="V"/>
    <m/>
    <n v="247"/>
    <n v="0.26720647773279355"/>
    <n v="8.2672064777327936"/>
    <n v="23"/>
    <m/>
    <m/>
    <m/>
    <x v="2"/>
  </r>
  <r>
    <s v="Exp4"/>
    <x v="656"/>
    <n v="310"/>
    <x v="2"/>
    <x v="8"/>
    <x v="9"/>
    <x v="45"/>
    <s v="None_8h"/>
    <x v="0"/>
    <n v="310"/>
    <x v="1"/>
    <n v="2"/>
    <n v="8"/>
    <n v="9"/>
    <n v="85"/>
    <m/>
    <n v="123"/>
    <n v="5"/>
    <n v="11"/>
    <m/>
    <s v="V"/>
    <m/>
    <n v="247"/>
    <n v="0.49797570850202427"/>
    <n v="8.4979757085020236"/>
    <n v="24"/>
    <m/>
    <m/>
    <m/>
    <x v="2"/>
  </r>
  <r>
    <s v="Exp4"/>
    <x v="656"/>
    <n v="310"/>
    <x v="2"/>
    <x v="8"/>
    <x v="9"/>
    <x v="45"/>
    <s v="None_8h"/>
    <x v="0"/>
    <m/>
    <x v="2"/>
    <n v="2"/>
    <n v="8"/>
    <n v="9"/>
    <n v="93"/>
    <n v="291"/>
    <n v="149"/>
    <n v="5"/>
    <n v="11"/>
    <m/>
    <s v="V"/>
    <m/>
    <n v="247"/>
    <n v="0.60323886639676116"/>
    <n v="8.6032388663967616"/>
    <n v="24"/>
    <m/>
    <m/>
    <m/>
    <x v="2"/>
  </r>
  <r>
    <s v="Exp4"/>
    <x v="656"/>
    <n v="310"/>
    <x v="2"/>
    <x v="8"/>
    <x v="9"/>
    <x v="45"/>
    <s v="None_8h"/>
    <x v="0"/>
    <m/>
    <x v="3"/>
    <n v="1"/>
    <n v="10"/>
    <n v="11"/>
    <n v="90"/>
    <n v="291"/>
    <n v="105"/>
    <n v="5"/>
    <n v="11"/>
    <m/>
    <s v="E"/>
    <m/>
    <n v="272.69230769230768"/>
    <n v="0.38504936530324402"/>
    <n v="10.385049365303244"/>
    <n v="26"/>
    <m/>
    <m/>
    <m/>
    <x v="2"/>
  </r>
  <r>
    <s v="Exp4"/>
    <x v="656"/>
    <n v="310"/>
    <x v="2"/>
    <x v="8"/>
    <x v="9"/>
    <x v="45"/>
    <s v="None_8h"/>
    <x v="0"/>
    <m/>
    <x v="4"/>
    <n v="2"/>
    <n v="8"/>
    <n v="9"/>
    <n v="75"/>
    <n v="224"/>
    <n v="134"/>
    <n v="5"/>
    <n v="9"/>
    <m/>
    <s v="V"/>
    <m/>
    <n v="247"/>
    <n v="0.54251012145748989"/>
    <n v="8.5425101214574894"/>
    <n v="22"/>
    <m/>
    <m/>
    <m/>
    <x v="2"/>
  </r>
  <r>
    <s v="Exp4"/>
    <x v="657"/>
    <n v="300"/>
    <x v="2"/>
    <x v="8"/>
    <x v="9"/>
    <x v="46"/>
    <s v="None_8h"/>
    <x v="0"/>
    <n v="300"/>
    <x v="1"/>
    <n v="3"/>
    <n v="8"/>
    <n v="9"/>
    <n v="95"/>
    <m/>
    <n v="71"/>
    <n v="5"/>
    <n v="11"/>
    <m/>
    <s v="E"/>
    <m/>
    <n v="247"/>
    <n v="0.2874493927125506"/>
    <n v="8.287449392712551"/>
    <n v="24"/>
    <m/>
    <m/>
    <m/>
    <x v="2"/>
  </r>
  <r>
    <s v="Exp4"/>
    <x v="657"/>
    <n v="300"/>
    <x v="2"/>
    <x v="8"/>
    <x v="9"/>
    <x v="46"/>
    <s v="None_8h"/>
    <x v="0"/>
    <m/>
    <x v="2"/>
    <n v="4"/>
    <n v="9"/>
    <n v="10"/>
    <n v="100"/>
    <n v="266"/>
    <n v="58"/>
    <n v="5"/>
    <n v="10"/>
    <m/>
    <s v="DR"/>
    <m/>
    <n v="262.77777777777777"/>
    <n v="0.22071881606765328"/>
    <n v="9.2207188160676541"/>
    <n v="24"/>
    <m/>
    <m/>
    <m/>
    <x v="2"/>
  </r>
  <r>
    <s v="Exp4"/>
    <x v="657"/>
    <n v="300"/>
    <x v="2"/>
    <x v="8"/>
    <x v="9"/>
    <x v="46"/>
    <s v="None_8h"/>
    <x v="0"/>
    <m/>
    <x v="3"/>
    <n v="3"/>
    <n v="9"/>
    <n v="10"/>
    <n v="130"/>
    <n v="248"/>
    <n v="110"/>
    <n v="4"/>
    <n v="12"/>
    <m/>
    <s v="DR"/>
    <m/>
    <n v="262.77777777777777"/>
    <n v="0.41860465116279072"/>
    <n v="9.4186046511627914"/>
    <n v="25"/>
    <m/>
    <m/>
    <m/>
    <x v="2"/>
  </r>
  <r>
    <s v="Exp4"/>
    <x v="657"/>
    <n v="300"/>
    <x v="2"/>
    <x v="8"/>
    <x v="9"/>
    <x v="46"/>
    <s v="None_8h"/>
    <x v="0"/>
    <m/>
    <x v="4"/>
    <n v="2"/>
    <n v="9"/>
    <n v="10"/>
    <n v="90"/>
    <n v="247"/>
    <n v="160"/>
    <n v="5"/>
    <n v="12"/>
    <m/>
    <s v="DR"/>
    <m/>
    <n v="262.77777777777777"/>
    <n v="0.60887949260042284"/>
    <n v="9.6088794926004226"/>
    <n v="26"/>
    <m/>
    <m/>
    <m/>
    <x v="2"/>
  </r>
  <r>
    <s v="Exp4"/>
    <x v="658"/>
    <n v="305"/>
    <x v="2"/>
    <x v="8"/>
    <x v="9"/>
    <x v="46"/>
    <s v="None_8h"/>
    <x v="0"/>
    <n v="305"/>
    <x v="1"/>
    <n v="2"/>
    <n v="8"/>
    <n v="9"/>
    <n v="90"/>
    <m/>
    <n v="250"/>
    <n v="5"/>
    <n v="12"/>
    <m/>
    <s v="DR"/>
    <m/>
    <n v="247"/>
    <n v="1.0121457489878543"/>
    <n v="9.0121457489878551"/>
    <n v="25"/>
    <m/>
    <m/>
    <m/>
    <x v="2"/>
  </r>
  <r>
    <s v="Exp4"/>
    <x v="658"/>
    <n v="305"/>
    <x v="2"/>
    <x v="8"/>
    <x v="9"/>
    <x v="46"/>
    <s v="None_8h"/>
    <x v="0"/>
    <m/>
    <x v="2"/>
    <n v="2"/>
    <n v="9"/>
    <n v="10"/>
    <n v="66"/>
    <n v="222"/>
    <n v="58"/>
    <n v="5"/>
    <n v="10"/>
    <m/>
    <s v="Early DR"/>
    <m/>
    <n v="262.77777777777777"/>
    <n v="0.22071881606765328"/>
    <n v="9.2207188160676541"/>
    <n v="24"/>
    <m/>
    <m/>
    <m/>
    <x v="2"/>
  </r>
  <r>
    <s v="Exp4"/>
    <x v="658"/>
    <n v="305"/>
    <x v="2"/>
    <x v="8"/>
    <x v="9"/>
    <x v="46"/>
    <s v="None_8h"/>
    <x v="0"/>
    <m/>
    <x v="3"/>
    <n v="2"/>
    <n v="8"/>
    <n v="9"/>
    <n v="105"/>
    <n v="271"/>
    <n v="141"/>
    <n v="6"/>
    <n v="12"/>
    <m/>
    <s v="E"/>
    <m/>
    <n v="247"/>
    <n v="0.57085020242914974"/>
    <n v="8.5708502024291491"/>
    <n v="26"/>
    <m/>
    <m/>
    <m/>
    <x v="2"/>
  </r>
  <r>
    <s v="Exp4"/>
    <x v="658"/>
    <n v="305"/>
    <x v="2"/>
    <x v="8"/>
    <x v="9"/>
    <x v="46"/>
    <s v="None_8h"/>
    <x v="0"/>
    <m/>
    <x v="4"/>
    <n v="1"/>
    <n v="9"/>
    <n v="10"/>
    <n v="75"/>
    <n v="230"/>
    <n v="137"/>
    <n v="5"/>
    <n v="12"/>
    <m/>
    <s v="Early DR"/>
    <m/>
    <n v="262.77777777777777"/>
    <n v="0.52135306553911209"/>
    <n v="9.5213530655391114"/>
    <n v="26"/>
    <m/>
    <m/>
    <m/>
    <x v="2"/>
  </r>
  <r>
    <s v="Exp4"/>
    <x v="659"/>
    <n v="341"/>
    <x v="2"/>
    <x v="8"/>
    <x v="9"/>
    <x v="46"/>
    <s v="None_8h"/>
    <x v="0"/>
    <n v="341"/>
    <x v="1"/>
    <n v="1"/>
    <n v="8"/>
    <n v="9"/>
    <n v="95"/>
    <m/>
    <n v="136"/>
    <n v="5"/>
    <n v="11"/>
    <m/>
    <s v="DR"/>
    <m/>
    <n v="247"/>
    <n v="0.55060728744939269"/>
    <n v="8.5506072874493935"/>
    <n v="24"/>
    <m/>
    <m/>
    <m/>
    <x v="2"/>
  </r>
  <r>
    <s v="Exp4"/>
    <x v="659"/>
    <n v="341"/>
    <x v="2"/>
    <x v="8"/>
    <x v="9"/>
    <x v="46"/>
    <s v="None_8h"/>
    <x v="0"/>
    <m/>
    <x v="2"/>
    <n v="4"/>
    <n v="9"/>
    <n v="10"/>
    <n v="85"/>
    <n v="227"/>
    <n v="145"/>
    <n v="6"/>
    <n v="13"/>
    <m/>
    <s v="DR"/>
    <m/>
    <n v="262.77777777777777"/>
    <n v="0.55179704016913322"/>
    <n v="9.5517970401691326"/>
    <n v="28"/>
    <m/>
    <m/>
    <m/>
    <x v="2"/>
  </r>
  <r>
    <s v="Exp4"/>
    <x v="659"/>
    <n v="341"/>
    <x v="2"/>
    <x v="8"/>
    <x v="9"/>
    <x v="46"/>
    <s v="None_8h"/>
    <x v="0"/>
    <m/>
    <x v="3"/>
    <n v="3"/>
    <n v="9"/>
    <n v="10"/>
    <n v="100"/>
    <n v="301"/>
    <n v="171"/>
    <n v="5"/>
    <n v="12"/>
    <m/>
    <s v="E"/>
    <m/>
    <n v="262.77777777777777"/>
    <n v="0.6507399577167019"/>
    <n v="9.6507399577167021"/>
    <n v="26"/>
    <m/>
    <m/>
    <m/>
    <x v="2"/>
  </r>
  <r>
    <s v="Exp4"/>
    <x v="659"/>
    <n v="341"/>
    <x v="2"/>
    <x v="8"/>
    <x v="9"/>
    <x v="46"/>
    <s v="None_8h"/>
    <x v="0"/>
    <m/>
    <x v="4"/>
    <n v="4"/>
    <n v="9"/>
    <n v="10"/>
    <n v="89"/>
    <n v="260"/>
    <n v="144"/>
    <n v="4"/>
    <n v="11"/>
    <m/>
    <s v="E"/>
    <m/>
    <n v="262.77777777777777"/>
    <n v="0.54799154334038058"/>
    <n v="9.5479915433403804"/>
    <n v="24"/>
    <m/>
    <m/>
    <m/>
    <x v="2"/>
  </r>
  <r>
    <s v="Exp4"/>
    <x v="660"/>
    <n v="329"/>
    <x v="2"/>
    <x v="8"/>
    <x v="9"/>
    <x v="47"/>
    <s v="None_8h"/>
    <x v="0"/>
    <m/>
    <x v="4"/>
    <n v="2"/>
    <n v="10"/>
    <n v="11"/>
    <n v="98"/>
    <n v="222"/>
    <n v="218"/>
    <n v="6"/>
    <n v="12"/>
    <m/>
    <s v="DR"/>
    <m/>
    <n v="272.69230769230768"/>
    <n v="0.79943582510578282"/>
    <n v="10.799435825105784"/>
    <n v="28"/>
    <m/>
    <m/>
    <m/>
    <x v="2"/>
  </r>
  <r>
    <s v="Exp4"/>
    <x v="660"/>
    <n v="329"/>
    <x v="2"/>
    <x v="8"/>
    <x v="9"/>
    <x v="47"/>
    <s v="None_8h"/>
    <x v="0"/>
    <n v="329"/>
    <x v="1"/>
    <n v="2"/>
    <n v="11"/>
    <n v="12"/>
    <n v="96"/>
    <m/>
    <n v="35"/>
    <n v="5"/>
    <n v="13"/>
    <m/>
    <s v="DR"/>
    <m/>
    <n v="250.6"/>
    <n v="0.13966480446927373"/>
    <n v="11.139664804469273"/>
    <n v="29"/>
    <m/>
    <m/>
    <m/>
    <x v="2"/>
  </r>
  <r>
    <s v="Exp4"/>
    <x v="660"/>
    <n v="329"/>
    <x v="2"/>
    <x v="8"/>
    <x v="9"/>
    <x v="47"/>
    <s v="None_8h"/>
    <x v="0"/>
    <m/>
    <x v="2"/>
    <n v="3"/>
    <n v="12"/>
    <n v="13"/>
    <n v="105"/>
    <n v="266"/>
    <n v="116"/>
    <n v="4"/>
    <n v="14"/>
    <m/>
    <s v="DR"/>
    <m/>
    <n v="261.39999999999998"/>
    <n v="0.4437643458301454"/>
    <n v="12.443764345830145"/>
    <n v="30"/>
    <m/>
    <m/>
    <m/>
    <x v="2"/>
  </r>
  <r>
    <s v="Exp4"/>
    <x v="660"/>
    <n v="329"/>
    <x v="2"/>
    <x v="8"/>
    <x v="9"/>
    <x v="47"/>
    <s v="None_8h"/>
    <x v="0"/>
    <m/>
    <x v="3"/>
    <n v="4"/>
    <n v="10"/>
    <n v="11"/>
    <n v="105"/>
    <n v="241"/>
    <n v="181"/>
    <n v="5"/>
    <n v="16"/>
    <m/>
    <s v="DR"/>
    <m/>
    <n v="272.69230769230768"/>
    <n v="0.66375176304654449"/>
    <n v="10.663751763046545"/>
    <n v="31"/>
    <m/>
    <m/>
    <m/>
    <x v="2"/>
  </r>
  <r>
    <s v="Exp4"/>
    <x v="661"/>
    <n v="334"/>
    <x v="2"/>
    <x v="8"/>
    <x v="9"/>
    <x v="47"/>
    <s v="None_8h"/>
    <x v="0"/>
    <n v="334"/>
    <x v="1"/>
    <n v="2"/>
    <n v="9"/>
    <n v="10"/>
    <n v="89"/>
    <m/>
    <n v="173"/>
    <n v="5"/>
    <n v="12"/>
    <m/>
    <s v="DR"/>
    <m/>
    <n v="262.77777777777777"/>
    <n v="0.65835095137420718"/>
    <n v="9.6583509513742065"/>
    <n v="26"/>
    <m/>
    <m/>
    <m/>
    <x v="2"/>
  </r>
  <r>
    <s v="Exp4"/>
    <x v="661"/>
    <n v="334"/>
    <x v="2"/>
    <x v="8"/>
    <x v="9"/>
    <x v="47"/>
    <s v="None_8h"/>
    <x v="0"/>
    <m/>
    <x v="2"/>
    <n v="2"/>
    <n v="10"/>
    <n v="11"/>
    <n v="103"/>
    <n v="253"/>
    <n v="50"/>
    <n v="5"/>
    <n v="12"/>
    <m/>
    <s v="DR"/>
    <m/>
    <n v="272.69230769230768"/>
    <n v="0.1833568406205924"/>
    <n v="10.183356840620592"/>
    <n v="27"/>
    <m/>
    <m/>
    <m/>
    <x v="2"/>
  </r>
  <r>
    <s v="Exp4"/>
    <x v="661"/>
    <n v="334"/>
    <x v="2"/>
    <x v="8"/>
    <x v="9"/>
    <x v="47"/>
    <s v="None_8h"/>
    <x v="0"/>
    <m/>
    <x v="3"/>
    <n v="2"/>
    <n v="11"/>
    <n v="12"/>
    <n v="91"/>
    <n v="274"/>
    <n v="90"/>
    <n v="6"/>
    <n v="10"/>
    <m/>
    <s v="DR"/>
    <m/>
    <n v="250.6"/>
    <n v="0.35913806863527536"/>
    <n v="11.359138068635275"/>
    <n v="27"/>
    <m/>
    <m/>
    <m/>
    <x v="2"/>
  </r>
  <r>
    <s v="Exp4"/>
    <x v="661"/>
    <n v="334"/>
    <x v="2"/>
    <x v="8"/>
    <x v="9"/>
    <x v="47"/>
    <s v="None_8h"/>
    <x v="0"/>
    <m/>
    <x v="4"/>
    <n v="2"/>
    <n v="11"/>
    <n v="12"/>
    <n v="100"/>
    <n v="293"/>
    <n v="207"/>
    <n v="5"/>
    <n v="11"/>
    <m/>
    <s v="DR"/>
    <m/>
    <n v="250.6"/>
    <n v="0.82601755786113329"/>
    <n v="11.826017557861134"/>
    <n v="27"/>
    <m/>
    <m/>
    <m/>
    <x v="2"/>
  </r>
  <r>
    <s v="Exp4"/>
    <x v="662"/>
    <n v="350"/>
    <x v="2"/>
    <x v="8"/>
    <x v="9"/>
    <x v="47"/>
    <s v="None_8h"/>
    <x v="0"/>
    <n v="350"/>
    <x v="1"/>
    <n v="3"/>
    <n v="10"/>
    <n v="11"/>
    <n v="107"/>
    <m/>
    <n v="125"/>
    <n v="6"/>
    <n v="12"/>
    <m/>
    <s v="DR"/>
    <m/>
    <n v="272.69230769230768"/>
    <n v="0.45839210155148097"/>
    <n v="10.458392101551482"/>
    <n v="28"/>
    <m/>
    <m/>
    <m/>
    <x v="2"/>
  </r>
  <r>
    <s v="Exp4"/>
    <x v="662"/>
    <n v="350"/>
    <x v="2"/>
    <x v="8"/>
    <x v="9"/>
    <x v="47"/>
    <s v="None_8h"/>
    <x v="0"/>
    <m/>
    <x v="2"/>
    <n v="2"/>
    <n v="10"/>
    <n v="11"/>
    <n v="92"/>
    <n v="282"/>
    <n v="137"/>
    <n v="6"/>
    <n v="13"/>
    <m/>
    <s v="E"/>
    <m/>
    <n v="272.69230769230768"/>
    <n v="0.50239774330042319"/>
    <n v="10.502397743300424"/>
    <n v="29"/>
    <m/>
    <m/>
    <m/>
    <x v="2"/>
  </r>
  <r>
    <s v="Exp4"/>
    <x v="662"/>
    <n v="350"/>
    <x v="2"/>
    <x v="8"/>
    <x v="9"/>
    <x v="47"/>
    <s v="None_8h"/>
    <x v="0"/>
    <m/>
    <x v="3"/>
    <n v="2"/>
    <n v="10"/>
    <n v="11"/>
    <n v="104"/>
    <n v="261"/>
    <n v="186"/>
    <n v="6"/>
    <n v="12"/>
    <m/>
    <s v="DR"/>
    <m/>
    <n v="272.69230769230768"/>
    <n v="0.68208744710860369"/>
    <n v="10.682087447108604"/>
    <n v="28"/>
    <m/>
    <m/>
    <m/>
    <x v="2"/>
  </r>
  <r>
    <s v="Exp4"/>
    <x v="662"/>
    <n v="350"/>
    <x v="2"/>
    <x v="8"/>
    <x v="9"/>
    <x v="47"/>
    <s v="None_8h"/>
    <x v="0"/>
    <m/>
    <x v="4"/>
    <n v="2"/>
    <n v="9"/>
    <n v="10"/>
    <n v="78"/>
    <n v="224"/>
    <n v="93"/>
    <n v="4"/>
    <n v="12"/>
    <m/>
    <s v="E"/>
    <m/>
    <n v="262.77777777777777"/>
    <n v="0.35391120507399576"/>
    <n v="9.3539112050739952"/>
    <n v="25"/>
    <m/>
    <m/>
    <m/>
    <x v="2"/>
  </r>
  <r>
    <s v="Exp4"/>
    <x v="663"/>
    <n v="324"/>
    <x v="2"/>
    <x v="8"/>
    <x v="9"/>
    <x v="48"/>
    <s v="None_8h"/>
    <x v="0"/>
    <n v="324"/>
    <x v="1"/>
    <n v="2"/>
    <n v="12"/>
    <n v="13"/>
    <n v="112"/>
    <m/>
    <n v="87"/>
    <n v="5"/>
    <n v="15"/>
    <m/>
    <s v="DR"/>
    <m/>
    <n v="261.39999999999998"/>
    <n v="0.33282325937260904"/>
    <n v="12.33282325937261"/>
    <n v="32"/>
    <m/>
    <m/>
    <m/>
    <x v="2"/>
  </r>
  <r>
    <s v="Exp4"/>
    <x v="663"/>
    <n v="324"/>
    <x v="2"/>
    <x v="8"/>
    <x v="9"/>
    <x v="48"/>
    <s v="None_8h"/>
    <x v="0"/>
    <m/>
    <x v="2"/>
    <n v="2"/>
    <n v="11"/>
    <n v="12"/>
    <n v="107"/>
    <n v="248"/>
    <n v="114"/>
    <n v="4"/>
    <n v="13"/>
    <m/>
    <s v="DR"/>
    <m/>
    <n v="250.6"/>
    <n v="0.45490822027134875"/>
    <n v="11.454908220271349"/>
    <n v="28"/>
    <m/>
    <m/>
    <m/>
    <x v="2"/>
  </r>
  <r>
    <s v="Exp4"/>
    <x v="663"/>
    <n v="324"/>
    <x v="2"/>
    <x v="8"/>
    <x v="9"/>
    <x v="48"/>
    <s v="None_8h"/>
    <x v="0"/>
    <m/>
    <x v="3"/>
    <n v="2"/>
    <n v="10"/>
    <n v="11"/>
    <n v="100"/>
    <n v="312"/>
    <n v="212"/>
    <n v="5"/>
    <n v="12"/>
    <m/>
    <s v="E"/>
    <m/>
    <n v="272.69230769230768"/>
    <n v="0.77743300423131179"/>
    <n v="10.777433004231312"/>
    <n v="27"/>
    <m/>
    <m/>
    <m/>
    <x v="2"/>
  </r>
  <r>
    <s v="Exp4"/>
    <x v="663"/>
    <n v="324"/>
    <x v="2"/>
    <x v="8"/>
    <x v="9"/>
    <x v="48"/>
    <s v="None_8h"/>
    <x v="0"/>
    <m/>
    <x v="4"/>
    <n v="3"/>
    <n v="11"/>
    <n v="12"/>
    <n v="120"/>
    <n v="287"/>
    <n v="135"/>
    <n v="5"/>
    <n v="14"/>
    <m/>
    <s v="DR"/>
    <m/>
    <n v="250.6"/>
    <n v="0.53870710295291302"/>
    <n v="11.538707102952912"/>
    <n v="30"/>
    <m/>
    <m/>
    <m/>
    <x v="2"/>
  </r>
  <r>
    <s v="Exp4"/>
    <x v="664"/>
    <n v="342"/>
    <x v="2"/>
    <x v="8"/>
    <x v="9"/>
    <x v="48"/>
    <s v="None_8h"/>
    <x v="0"/>
    <n v="342"/>
    <x v="1"/>
    <n v="1"/>
    <n v="11"/>
    <n v="12"/>
    <n v="120"/>
    <m/>
    <n v="136"/>
    <n v="5"/>
    <n v="12"/>
    <m/>
    <s v="E"/>
    <m/>
    <n v="250.6"/>
    <n v="0.54269752593774945"/>
    <n v="11.542697525937749"/>
    <n v="28"/>
    <m/>
    <m/>
    <m/>
    <x v="2"/>
  </r>
  <r>
    <s v="Exp4"/>
    <x v="664"/>
    <n v="342"/>
    <x v="2"/>
    <x v="8"/>
    <x v="9"/>
    <x v="48"/>
    <s v="None_8h"/>
    <x v="0"/>
    <m/>
    <x v="2"/>
    <n v="0"/>
    <n v="12"/>
    <n v="13"/>
    <n v="112"/>
    <n v="255"/>
    <n v="215"/>
    <n v="5"/>
    <n v="13"/>
    <m/>
    <s v="E"/>
    <m/>
    <n v="261.39999999999998"/>
    <n v="0.82249426166794193"/>
    <n v="12.822494261667941"/>
    <n v="30"/>
    <m/>
    <m/>
    <m/>
    <x v="2"/>
  </r>
  <r>
    <s v="Exp4"/>
    <x v="664"/>
    <n v="342"/>
    <x v="2"/>
    <x v="8"/>
    <x v="9"/>
    <x v="48"/>
    <s v="None_8h"/>
    <x v="0"/>
    <m/>
    <x v="3"/>
    <n v="1"/>
    <n v="10"/>
    <n v="11"/>
    <n v="115"/>
    <n v="248"/>
    <n v="70"/>
    <n v="5"/>
    <n v="14"/>
    <m/>
    <s v="DR"/>
    <m/>
    <n v="272.69230769230768"/>
    <n v="0.25669957686882933"/>
    <n v="10.256699576868829"/>
    <n v="29"/>
    <m/>
    <m/>
    <m/>
    <x v="2"/>
  </r>
  <r>
    <s v="Exp4"/>
    <x v="664"/>
    <n v="342"/>
    <x v="2"/>
    <x v="8"/>
    <x v="9"/>
    <x v="48"/>
    <s v="None_8h"/>
    <x v="0"/>
    <m/>
    <x v="4"/>
    <n v="1"/>
    <n v="12"/>
    <n v="13"/>
    <n v="123"/>
    <n v="258"/>
    <n v="133"/>
    <n v="4"/>
    <n v="15"/>
    <m/>
    <s v="DR"/>
    <m/>
    <n v="261.39999999999998"/>
    <n v="0.50879877582249433"/>
    <n v="12.508798775822495"/>
    <n v="31"/>
    <m/>
    <m/>
    <m/>
    <x v="2"/>
  </r>
  <r>
    <s v="Exp4"/>
    <x v="665"/>
    <n v="359"/>
    <x v="2"/>
    <x v="8"/>
    <x v="9"/>
    <x v="48"/>
    <s v="None_8h"/>
    <x v="0"/>
    <n v="359"/>
    <x v="1"/>
    <n v="2"/>
    <n v="10"/>
    <n v="11"/>
    <n v="97"/>
    <n v="255"/>
    <n v="48"/>
    <n v="5"/>
    <n v="12"/>
    <m/>
    <s v="DR"/>
    <m/>
    <n v="272.69230769230768"/>
    <n v="0.17602256699576871"/>
    <n v="10.176022566995769"/>
    <n v="27"/>
    <m/>
    <m/>
    <m/>
    <x v="2"/>
  </r>
  <r>
    <s v="Exp4"/>
    <x v="665"/>
    <n v="359"/>
    <x v="2"/>
    <x v="8"/>
    <x v="9"/>
    <x v="48"/>
    <s v="None_8h"/>
    <x v="0"/>
    <m/>
    <x v="2"/>
    <n v="1"/>
    <n v="11"/>
    <n v="12"/>
    <n v="100"/>
    <n v="260"/>
    <n v="130"/>
    <n v="5"/>
    <n v="13"/>
    <m/>
    <s v="DR"/>
    <m/>
    <n v="250.6"/>
    <n v="0.5187549880287311"/>
    <n v="11.51875498802873"/>
    <n v="29"/>
    <m/>
    <m/>
    <m/>
    <x v="2"/>
  </r>
  <r>
    <s v="Exp4"/>
    <x v="665"/>
    <n v="359"/>
    <x v="2"/>
    <x v="8"/>
    <x v="9"/>
    <x v="48"/>
    <s v="None_8h"/>
    <x v="0"/>
    <m/>
    <x v="3"/>
    <n v="1"/>
    <n v="11"/>
    <n v="12"/>
    <n v="93"/>
    <n v="228"/>
    <n v="69"/>
    <n v="5"/>
    <n v="12"/>
    <m/>
    <s v="DR"/>
    <m/>
    <n v="250.6"/>
    <n v="0.2753391859537111"/>
    <n v="11.275339185953712"/>
    <n v="28"/>
    <m/>
    <m/>
    <m/>
    <x v="2"/>
  </r>
  <r>
    <s v="Exp4"/>
    <x v="665"/>
    <n v="359"/>
    <x v="2"/>
    <x v="8"/>
    <x v="9"/>
    <x v="48"/>
    <s v="None_8h"/>
    <x v="0"/>
    <m/>
    <x v="4"/>
    <n v="2"/>
    <n v="11"/>
    <n v="12"/>
    <n v="110"/>
    <n v="276"/>
    <n v="167"/>
    <n v="5"/>
    <n v="14"/>
    <m/>
    <s v="DR"/>
    <m/>
    <n v="250.6"/>
    <n v="0.66640063846767761"/>
    <n v="11.666400638467678"/>
    <n v="30"/>
    <m/>
    <m/>
    <m/>
    <x v="2"/>
  </r>
  <r>
    <s v="Exp4"/>
    <x v="666"/>
    <n v="327"/>
    <x v="2"/>
    <x v="8"/>
    <x v="9"/>
    <x v="49"/>
    <s v="None_8h"/>
    <x v="0"/>
    <n v="327"/>
    <x v="1"/>
    <n v="1"/>
    <n v="11"/>
    <n v="12"/>
    <n v="120"/>
    <m/>
    <n v="170"/>
    <n v="5"/>
    <n v="14"/>
    <m/>
    <s v="DR"/>
    <m/>
    <n v="250.6"/>
    <n v="0.67837190742218678"/>
    <n v="11.678371907422187"/>
    <n v="30"/>
    <m/>
    <m/>
    <m/>
    <x v="2"/>
  </r>
  <r>
    <s v="Exp4"/>
    <x v="666"/>
    <n v="327"/>
    <x v="2"/>
    <x v="8"/>
    <x v="9"/>
    <x v="49"/>
    <s v="None_8h"/>
    <x v="0"/>
    <m/>
    <x v="2"/>
    <n v="2"/>
    <n v="12"/>
    <n v="13"/>
    <n v="108"/>
    <n v="248"/>
    <n v="66"/>
    <n v="5"/>
    <n v="13"/>
    <m/>
    <s v="DR"/>
    <m/>
    <n v="261.39999999999998"/>
    <n v="0.252486610558531"/>
    <n v="12.252486610558531"/>
    <n v="30"/>
    <m/>
    <m/>
    <m/>
    <x v="2"/>
  </r>
  <r>
    <s v="Exp4"/>
    <x v="666"/>
    <n v="327"/>
    <x v="2"/>
    <x v="8"/>
    <x v="9"/>
    <x v="49"/>
    <s v="None_8h"/>
    <x v="0"/>
    <m/>
    <x v="3"/>
    <n v="1"/>
    <n v="12"/>
    <n v="13"/>
    <n v="122"/>
    <n v="283"/>
    <n v="105"/>
    <n v="4"/>
    <n v="16"/>
    <m/>
    <s v="DR"/>
    <m/>
    <n v="261.39999999999998"/>
    <n v="0.40168324407039024"/>
    <n v="12.401683244070391"/>
    <n v="32"/>
    <m/>
    <m/>
    <m/>
    <x v="2"/>
  </r>
  <r>
    <s v="Exp4"/>
    <x v="666"/>
    <n v="327"/>
    <x v="2"/>
    <x v="8"/>
    <x v="9"/>
    <x v="49"/>
    <s v="None_8h"/>
    <x v="0"/>
    <m/>
    <x v="4"/>
    <n v="2"/>
    <n v="11"/>
    <n v="12"/>
    <n v="111"/>
    <n v="252"/>
    <n v="244"/>
    <n v="5"/>
    <n v="12"/>
    <m/>
    <s v="DR"/>
    <m/>
    <n v="250.6"/>
    <n v="0.9736632083000798"/>
    <n v="11.97366320830008"/>
    <n v="28"/>
    <m/>
    <m/>
    <m/>
    <x v="2"/>
  </r>
  <r>
    <s v="Exp4"/>
    <x v="667"/>
    <n v="335"/>
    <x v="2"/>
    <x v="8"/>
    <x v="9"/>
    <x v="49"/>
    <s v="None_8h"/>
    <x v="0"/>
    <n v="335"/>
    <x v="1"/>
    <n v="2"/>
    <n v="12"/>
    <n v="13"/>
    <n v="125"/>
    <m/>
    <n v="224"/>
    <n v="4"/>
    <n v="15"/>
    <m/>
    <s v="DR"/>
    <m/>
    <n v="261.39999999999998"/>
    <n v="0.85692425401683248"/>
    <n v="12.856924254016832"/>
    <n v="31"/>
    <m/>
    <m/>
    <m/>
    <x v="2"/>
  </r>
  <r>
    <s v="Exp4"/>
    <x v="667"/>
    <n v="335"/>
    <x v="2"/>
    <x v="8"/>
    <x v="9"/>
    <x v="49"/>
    <s v="None_8h"/>
    <x v="0"/>
    <m/>
    <x v="2"/>
    <n v="2"/>
    <n v="11"/>
    <n v="12"/>
    <n v="124"/>
    <n v="284"/>
    <n v="160"/>
    <n v="5"/>
    <n v="13"/>
    <m/>
    <s v="DR"/>
    <m/>
    <n v="250.6"/>
    <n v="0.63846767757382283"/>
    <n v="11.638467677573823"/>
    <n v="29"/>
    <m/>
    <m/>
    <m/>
    <x v="2"/>
  </r>
  <r>
    <s v="Exp4"/>
    <x v="667"/>
    <n v="335"/>
    <x v="2"/>
    <x v="8"/>
    <x v="9"/>
    <x v="49"/>
    <s v="None_8h"/>
    <x v="0"/>
    <m/>
    <x v="3"/>
    <n v="2"/>
    <n v="11"/>
    <n v="12"/>
    <n v="130"/>
    <n v="299"/>
    <n v="195"/>
    <n v="5"/>
    <n v="13"/>
    <m/>
    <s v="DR"/>
    <m/>
    <n v="250.6"/>
    <n v="0.7781324820430966"/>
    <n v="11.778132482043096"/>
    <n v="29"/>
    <m/>
    <m/>
    <m/>
    <x v="2"/>
  </r>
  <r>
    <s v="Exp4"/>
    <x v="667"/>
    <n v="335"/>
    <x v="2"/>
    <x v="8"/>
    <x v="9"/>
    <x v="49"/>
    <s v="None_8h"/>
    <x v="0"/>
    <m/>
    <x v="4"/>
    <n v="2"/>
    <n v="11"/>
    <n v="12"/>
    <n v="125"/>
    <n v="295"/>
    <n v="274"/>
    <n v="4"/>
    <n v="16"/>
    <m/>
    <s v="DR"/>
    <m/>
    <n v="250.6"/>
    <n v="1.0933758978451715"/>
    <n v="12.093375897845171"/>
    <n v="31"/>
    <m/>
    <m/>
    <m/>
    <x v="2"/>
  </r>
  <r>
    <s v="Exp4"/>
    <x v="668"/>
    <n v="358"/>
    <x v="2"/>
    <x v="8"/>
    <x v="9"/>
    <x v="49"/>
    <s v="None_8h"/>
    <x v="0"/>
    <n v="358"/>
    <x v="1"/>
    <n v="3"/>
    <n v="12"/>
    <n v="13"/>
    <n v="84"/>
    <m/>
    <n v="161"/>
    <n v="5"/>
    <n v="11"/>
    <m/>
    <s v="DR"/>
    <m/>
    <n v="261.39999999999998"/>
    <n v="0.61591430757459842"/>
    <n v="12.615914307574599"/>
    <n v="28"/>
    <m/>
    <m/>
    <m/>
    <x v="2"/>
  </r>
  <r>
    <s v="Exp4"/>
    <x v="668"/>
    <n v="358"/>
    <x v="2"/>
    <x v="8"/>
    <x v="9"/>
    <x v="49"/>
    <s v="None_8h"/>
    <x v="0"/>
    <m/>
    <x v="2"/>
    <n v="5"/>
    <n v="12"/>
    <n v="13"/>
    <n v="98"/>
    <n v="200"/>
    <n v="101"/>
    <n v="5"/>
    <n v="14"/>
    <m/>
    <s v="DR"/>
    <m/>
    <n v="261.39999999999998"/>
    <n v="0.38638102524866108"/>
    <n v="12.386381025248662"/>
    <n v="31"/>
    <m/>
    <m/>
    <m/>
    <x v="2"/>
  </r>
  <r>
    <s v="Exp4"/>
    <x v="668"/>
    <n v="358"/>
    <x v="2"/>
    <x v="8"/>
    <x v="9"/>
    <x v="49"/>
    <s v="None_8h"/>
    <x v="0"/>
    <m/>
    <x v="3"/>
    <n v="2"/>
    <n v="12"/>
    <n v="13"/>
    <n v="127"/>
    <n v="240"/>
    <n v="108"/>
    <n v="5"/>
    <n v="15"/>
    <m/>
    <s v="DR"/>
    <m/>
    <n v="261.39999999999998"/>
    <n v="0.41315990818668713"/>
    <n v="12.413159908186687"/>
    <n v="32"/>
    <m/>
    <m/>
    <m/>
    <x v="2"/>
  </r>
  <r>
    <s v="Exp4"/>
    <x v="668"/>
    <n v="358"/>
    <x v="2"/>
    <x v="8"/>
    <x v="9"/>
    <x v="49"/>
    <s v="None_8h"/>
    <x v="0"/>
    <m/>
    <x v="4"/>
    <n v="2"/>
    <n v="12"/>
    <n v="13"/>
    <n v="104"/>
    <n v="206"/>
    <n v="143"/>
    <n v="5"/>
    <n v="15"/>
    <m/>
    <s v="DR"/>
    <m/>
    <n v="261.39999999999998"/>
    <n v="0.54705432287681721"/>
    <n v="12.547054322876818"/>
    <n v="32"/>
    <m/>
    <m/>
    <m/>
    <x v="2"/>
  </r>
  <r>
    <s v="Exp4"/>
    <x v="669"/>
    <n v="302"/>
    <x v="2"/>
    <x v="8"/>
    <x v="9"/>
    <x v="50"/>
    <s v="None_8h"/>
    <x v="0"/>
    <n v="302"/>
    <x v="1"/>
    <n v="2"/>
    <n v="13"/>
    <n v="14"/>
    <n v="135"/>
    <m/>
    <n v="116"/>
    <n v="4"/>
    <n v="20"/>
    <n v="11"/>
    <s v="DR (lower prim at DR)"/>
    <n v="1"/>
    <n v="220"/>
    <n v="0.52727272727272723"/>
    <n v="13.527272727272727"/>
    <n v="37"/>
    <m/>
    <m/>
    <m/>
    <x v="2"/>
  </r>
  <r>
    <s v="Exp4"/>
    <x v="669"/>
    <n v="302"/>
    <x v="2"/>
    <x v="8"/>
    <x v="9"/>
    <x v="50"/>
    <s v="None_8h"/>
    <x v="0"/>
    <m/>
    <x v="2"/>
    <n v="3"/>
    <n v="13"/>
    <n v="14"/>
    <n v="145"/>
    <n v="290"/>
    <n v="243"/>
    <n v="3"/>
    <n v="18"/>
    <n v="18"/>
    <s v="TS"/>
    <n v="2"/>
    <n v="220"/>
    <n v="1.1045454545454545"/>
    <n v="14.104545454545455"/>
    <n v="34"/>
    <m/>
    <m/>
    <m/>
    <x v="2"/>
  </r>
  <r>
    <s v="Exp4"/>
    <x v="669"/>
    <n v="302"/>
    <x v="2"/>
    <x v="8"/>
    <x v="9"/>
    <x v="50"/>
    <s v="None_8h"/>
    <x v="0"/>
    <m/>
    <x v="3"/>
    <n v="2"/>
    <n v="13"/>
    <n v="14"/>
    <n v="128"/>
    <n v="250"/>
    <n v="182"/>
    <n v="4"/>
    <n v="19"/>
    <n v="18"/>
    <s v="TS"/>
    <n v="1"/>
    <n v="220"/>
    <n v="0.82727272727272727"/>
    <n v="13.827272727272728"/>
    <n v="36"/>
    <m/>
    <m/>
    <m/>
    <x v="2"/>
  </r>
  <r>
    <s v="Exp4"/>
    <x v="669"/>
    <n v="302"/>
    <x v="2"/>
    <x v="8"/>
    <x v="9"/>
    <x v="50"/>
    <s v="None_8h"/>
    <x v="0"/>
    <m/>
    <x v="4"/>
    <n v="2"/>
    <n v="14"/>
    <n v="15"/>
    <n v="138"/>
    <n v="290"/>
    <n v="235"/>
    <n v="4"/>
    <n v="18"/>
    <m/>
    <s v="DR"/>
    <m/>
    <n v="220"/>
    <n v="1.0681818181818181"/>
    <n v="15.068181818181818"/>
    <n v="36"/>
    <m/>
    <m/>
    <m/>
    <x v="2"/>
  </r>
  <r>
    <s v="Exp4"/>
    <x v="670"/>
    <n v="352"/>
    <x v="2"/>
    <x v="8"/>
    <x v="9"/>
    <x v="50"/>
    <s v="None_8h"/>
    <x v="0"/>
    <n v="352"/>
    <x v="1"/>
    <n v="1"/>
    <n v="13"/>
    <n v="14"/>
    <n v="115"/>
    <n v="206"/>
    <n v="28"/>
    <n v="4"/>
    <n v="18"/>
    <m/>
    <s v="TS"/>
    <m/>
    <n v="220"/>
    <n v="0.12727272727272726"/>
    <n v="13.127272727272727"/>
    <n v="35"/>
    <m/>
    <m/>
    <m/>
    <x v="2"/>
  </r>
  <r>
    <s v="Exp4"/>
    <x v="670"/>
    <n v="352"/>
    <x v="2"/>
    <x v="8"/>
    <x v="9"/>
    <x v="50"/>
    <s v="None_8h"/>
    <x v="0"/>
    <m/>
    <x v="2"/>
    <n v="2"/>
    <n v="12"/>
    <n v="13"/>
    <n v="121"/>
    <m/>
    <n v="135"/>
    <n v="4"/>
    <n v="21"/>
    <n v="11"/>
    <s v="TS"/>
    <n v="1"/>
    <n v="261.39999999999998"/>
    <n v="0.51644988523335889"/>
    <n v="12.516449885233358"/>
    <n v="37"/>
    <m/>
    <m/>
    <m/>
    <x v="2"/>
  </r>
  <r>
    <s v="Exp4"/>
    <x v="670"/>
    <n v="352"/>
    <x v="2"/>
    <x v="8"/>
    <x v="9"/>
    <x v="50"/>
    <s v="None_8h"/>
    <x v="0"/>
    <m/>
    <x v="3"/>
    <n v="2"/>
    <n v="13"/>
    <n v="14"/>
    <n v="116"/>
    <n v="219"/>
    <n v="113"/>
    <n v="4"/>
    <n v="16"/>
    <m/>
    <s v="TS"/>
    <m/>
    <n v="220"/>
    <n v="0.51363636363636367"/>
    <n v="13.513636363636364"/>
    <n v="33"/>
    <m/>
    <m/>
    <m/>
    <x v="2"/>
  </r>
  <r>
    <s v="Exp4"/>
    <x v="670"/>
    <n v="352"/>
    <x v="2"/>
    <x v="8"/>
    <x v="9"/>
    <x v="50"/>
    <s v="None_8h"/>
    <x v="0"/>
    <m/>
    <x v="4"/>
    <n v="1"/>
    <n v="13"/>
    <n v="14"/>
    <n v="108"/>
    <n v="197"/>
    <n v="26"/>
    <n v="3"/>
    <n v="18"/>
    <m/>
    <s v="DR"/>
    <m/>
    <n v="220"/>
    <n v="0.11818181818181818"/>
    <n v="13.118181818181819"/>
    <n v="34"/>
    <m/>
    <m/>
    <m/>
    <x v="2"/>
  </r>
  <r>
    <s v="Exp4"/>
    <x v="671"/>
    <n v="296"/>
    <x v="2"/>
    <x v="8"/>
    <x v="9"/>
    <x v="37"/>
    <s v="None_8h"/>
    <x v="0"/>
    <n v="296"/>
    <x v="1"/>
    <n v="2"/>
    <n v="13"/>
    <n v="15"/>
    <n v="149"/>
    <n v="290"/>
    <m/>
    <n v="3"/>
    <n v="18"/>
    <n v="20"/>
    <s v="TS"/>
    <n v="2"/>
    <n v="220"/>
    <n v="0"/>
    <n v="13"/>
    <n v="34"/>
    <m/>
    <m/>
    <m/>
    <x v="2"/>
  </r>
  <r>
    <s v="Exp4"/>
    <x v="671"/>
    <n v="296"/>
    <x v="2"/>
    <x v="8"/>
    <x v="9"/>
    <x v="37"/>
    <s v="None_8h"/>
    <x v="0"/>
    <m/>
    <x v="2"/>
    <n v="2"/>
    <n v="13"/>
    <n v="14"/>
    <n v="134"/>
    <n v="272"/>
    <n v="249"/>
    <n v="3"/>
    <n v="20"/>
    <n v="12"/>
    <s v="TS"/>
    <n v="1"/>
    <n v="220"/>
    <n v="1.1318181818181818"/>
    <n v="14.131818181818183"/>
    <n v="36"/>
    <m/>
    <m/>
    <m/>
    <x v="2"/>
  </r>
  <r>
    <s v="Exp4"/>
    <x v="671"/>
    <n v="296"/>
    <x v="2"/>
    <x v="8"/>
    <x v="9"/>
    <x v="37"/>
    <s v="None_8h"/>
    <x v="0"/>
    <m/>
    <x v="3"/>
    <n v="2"/>
    <n v="14"/>
    <n v="15"/>
    <n v="150"/>
    <n v="325"/>
    <n v="162"/>
    <n v="4"/>
    <n v="16"/>
    <n v="14"/>
    <s v="TS"/>
    <n v="1"/>
    <n v="220"/>
    <n v="0.73636363636363633"/>
    <n v="14.736363636363636"/>
    <n v="34"/>
    <m/>
    <m/>
    <m/>
    <x v="2"/>
  </r>
  <r>
    <s v="Exp4"/>
    <x v="671"/>
    <n v="296"/>
    <x v="2"/>
    <x v="8"/>
    <x v="9"/>
    <x v="37"/>
    <s v="None_8h"/>
    <x v="0"/>
    <m/>
    <x v="4"/>
    <n v="1"/>
    <n v="13"/>
    <n v="15"/>
    <n v="150"/>
    <n v="305"/>
    <n v="306"/>
    <n v="4"/>
    <n v="17"/>
    <n v="12"/>
    <s v="TS"/>
    <n v="1"/>
    <n v="220"/>
    <n v="1.3909090909090909"/>
    <n v="14.390909090909091"/>
    <n v="34"/>
    <m/>
    <m/>
    <m/>
    <x v="2"/>
  </r>
  <r>
    <s v="Exp4"/>
    <x v="672"/>
    <n v="306"/>
    <x v="2"/>
    <x v="8"/>
    <x v="9"/>
    <x v="37"/>
    <s v="None_8h"/>
    <x v="0"/>
    <n v="306"/>
    <x v="1"/>
    <n v="2"/>
    <n v="11"/>
    <n v="13"/>
    <n v="143"/>
    <m/>
    <n v="270"/>
    <n v="5"/>
    <n v="17"/>
    <n v="11"/>
    <s v="TS"/>
    <n v="1"/>
    <n v="250.6"/>
    <n v="1.077414205905826"/>
    <n v="12.077414205905827"/>
    <n v="33"/>
    <m/>
    <m/>
    <m/>
    <x v="2"/>
  </r>
  <r>
    <s v="Exp4"/>
    <x v="672"/>
    <n v="306"/>
    <x v="2"/>
    <x v="8"/>
    <x v="9"/>
    <x v="37"/>
    <s v="None_8h"/>
    <x v="0"/>
    <m/>
    <x v="2"/>
    <n v="2"/>
    <n v="11"/>
    <n v="13"/>
    <n v="125"/>
    <n v="291"/>
    <n v="279"/>
    <n v="7"/>
    <n v="15"/>
    <m/>
    <s v="DR"/>
    <m/>
    <n v="250.6"/>
    <n v="1.1133280127693537"/>
    <n v="12.113328012769355"/>
    <n v="33"/>
    <m/>
    <m/>
    <m/>
    <x v="2"/>
  </r>
  <r>
    <s v="Exp4"/>
    <x v="672"/>
    <n v="306"/>
    <x v="2"/>
    <x v="8"/>
    <x v="9"/>
    <x v="37"/>
    <s v="None_8h"/>
    <x v="0"/>
    <m/>
    <x v="3"/>
    <n v="1"/>
    <n v="11"/>
    <n v="14"/>
    <n v="133"/>
    <n v="258"/>
    <n v="316"/>
    <n v="5"/>
    <n v="17"/>
    <m/>
    <s v="TS"/>
    <m/>
    <n v="250.6"/>
    <n v="1.2609736632083002"/>
    <n v="12.260973663208301"/>
    <n v="33"/>
    <m/>
    <m/>
    <m/>
    <x v="2"/>
  </r>
  <r>
    <s v="Exp4"/>
    <x v="672"/>
    <n v="306"/>
    <x v="2"/>
    <x v="8"/>
    <x v="9"/>
    <x v="37"/>
    <s v="None_8h"/>
    <x v="0"/>
    <m/>
    <x v="4"/>
    <n v="3"/>
    <n v="13"/>
    <n v="15"/>
    <n v="155"/>
    <n v="300"/>
    <n v="298"/>
    <n v="5"/>
    <n v="18"/>
    <n v="21"/>
    <s v="TS"/>
    <n v="2"/>
    <n v="220"/>
    <n v="1.3545454545454545"/>
    <n v="14.354545454545455"/>
    <n v="36"/>
    <m/>
    <m/>
    <m/>
    <x v="2"/>
  </r>
  <r>
    <s v="Exp4"/>
    <x v="673"/>
    <n v="337"/>
    <x v="2"/>
    <x v="8"/>
    <x v="9"/>
    <x v="37"/>
    <s v="None_8h"/>
    <x v="0"/>
    <n v="337"/>
    <x v="1"/>
    <n v="1"/>
    <n v="13"/>
    <n v="14"/>
    <n v="141"/>
    <m/>
    <n v="141"/>
    <n v="5"/>
    <n v="14"/>
    <m/>
    <s v="DR"/>
    <n v="1"/>
    <n v="220"/>
    <n v="0.64090909090909087"/>
    <n v="13.640909090909091"/>
    <n v="32"/>
    <m/>
    <m/>
    <m/>
    <x v="2"/>
  </r>
  <r>
    <s v="Exp4"/>
    <x v="673"/>
    <n v="337"/>
    <x v="2"/>
    <x v="8"/>
    <x v="9"/>
    <x v="37"/>
    <s v="None_8h"/>
    <x v="0"/>
    <m/>
    <x v="2"/>
    <n v="2"/>
    <n v="12"/>
    <n v="14"/>
    <n v="146"/>
    <n v="294"/>
    <n v="298"/>
    <n v="4"/>
    <n v="19"/>
    <n v="14"/>
    <s v="TS"/>
    <n v="1"/>
    <n v="261.39999999999998"/>
    <n v="1.1400153022188217"/>
    <n v="13.140015302218822"/>
    <n v="35"/>
    <m/>
    <m/>
    <m/>
    <x v="2"/>
  </r>
  <r>
    <s v="Exp4"/>
    <x v="673"/>
    <n v="337"/>
    <x v="2"/>
    <x v="8"/>
    <x v="9"/>
    <x v="37"/>
    <s v="None_8h"/>
    <x v="0"/>
    <m/>
    <x v="3"/>
    <n v="1"/>
    <n v="12"/>
    <n v="14"/>
    <n v="127"/>
    <n v="256"/>
    <n v="258"/>
    <n v="5"/>
    <n v="16"/>
    <n v="11"/>
    <s v="DR"/>
    <n v="1"/>
    <n v="261.39999999999998"/>
    <n v="0.98699311400153034"/>
    <n v="12.98699311400153"/>
    <n v="33"/>
    <m/>
    <m/>
    <m/>
    <x v="2"/>
  </r>
  <r>
    <s v="Exp4"/>
    <x v="673"/>
    <n v="337"/>
    <x v="2"/>
    <x v="8"/>
    <x v="9"/>
    <x v="37"/>
    <s v="None_8h"/>
    <x v="0"/>
    <m/>
    <x v="4"/>
    <n v="1"/>
    <n v="13"/>
    <n v="14"/>
    <n v="135"/>
    <n v="285"/>
    <n v="250"/>
    <n v="5"/>
    <n v="17"/>
    <n v="11"/>
    <s v="DR"/>
    <n v="1"/>
    <n v="220"/>
    <n v="1.1363636363636365"/>
    <n v="14.136363636363637"/>
    <n v="35"/>
    <m/>
    <m/>
    <m/>
    <x v="2"/>
  </r>
  <r>
    <s v="Exp4"/>
    <x v="674"/>
    <n v="290"/>
    <x v="2"/>
    <x v="8"/>
    <x v="9"/>
    <x v="38"/>
    <s v="None_8h"/>
    <x v="0"/>
    <n v="290"/>
    <x v="1"/>
    <m/>
    <n v="18"/>
    <m/>
    <n v="200"/>
    <m/>
    <m/>
    <m/>
    <m/>
    <m/>
    <m/>
    <n v="3"/>
    <n v="220"/>
    <n v="0"/>
    <n v="18"/>
    <s v=""/>
    <m/>
    <m/>
    <m/>
    <x v="1"/>
  </r>
  <r>
    <s v="Exp4"/>
    <x v="674"/>
    <n v="290"/>
    <x v="2"/>
    <x v="8"/>
    <x v="9"/>
    <x v="38"/>
    <s v="None_8h"/>
    <x v="0"/>
    <m/>
    <x v="2"/>
    <m/>
    <n v="18"/>
    <m/>
    <m/>
    <m/>
    <m/>
    <m/>
    <m/>
    <m/>
    <m/>
    <m/>
    <n v="220"/>
    <n v="0"/>
    <n v="18"/>
    <s v=""/>
    <m/>
    <m/>
    <m/>
    <x v="1"/>
  </r>
  <r>
    <s v="Exp4"/>
    <x v="674"/>
    <n v="290"/>
    <x v="2"/>
    <x v="8"/>
    <x v="9"/>
    <x v="38"/>
    <s v="None_8h"/>
    <x v="0"/>
    <m/>
    <x v="3"/>
    <m/>
    <n v="17"/>
    <n v="18"/>
    <n v="130"/>
    <m/>
    <m/>
    <m/>
    <m/>
    <m/>
    <m/>
    <m/>
    <n v="220"/>
    <n v="0"/>
    <n v="17"/>
    <s v=""/>
    <m/>
    <m/>
    <m/>
    <x v="2"/>
  </r>
  <r>
    <s v="Exp4"/>
    <x v="674"/>
    <n v="290"/>
    <x v="2"/>
    <x v="8"/>
    <x v="9"/>
    <x v="38"/>
    <s v="None_8h"/>
    <x v="0"/>
    <m/>
    <x v="4"/>
    <m/>
    <n v="15"/>
    <m/>
    <m/>
    <m/>
    <m/>
    <m/>
    <m/>
    <m/>
    <m/>
    <m/>
    <n v="220"/>
    <n v="0"/>
    <n v="15"/>
    <s v=""/>
    <m/>
    <m/>
    <m/>
    <x v="1"/>
  </r>
  <r>
    <s v="Exp4"/>
    <x v="675"/>
    <n v="303"/>
    <x v="2"/>
    <x v="8"/>
    <x v="9"/>
    <x v="38"/>
    <s v="None_8h"/>
    <x v="0"/>
    <n v="303"/>
    <x v="1"/>
    <m/>
    <n v="16"/>
    <n v="17"/>
    <m/>
    <m/>
    <m/>
    <m/>
    <m/>
    <m/>
    <m/>
    <m/>
    <n v="220"/>
    <n v="0"/>
    <n v="16"/>
    <s v=""/>
    <m/>
    <m/>
    <m/>
    <x v="2"/>
  </r>
  <r>
    <s v="Exp4"/>
    <x v="675"/>
    <n v="303"/>
    <x v="2"/>
    <x v="8"/>
    <x v="9"/>
    <x v="38"/>
    <s v="None_8h"/>
    <x v="0"/>
    <m/>
    <x v="2"/>
    <m/>
    <n v="16"/>
    <n v="17"/>
    <m/>
    <m/>
    <m/>
    <n v="1"/>
    <m/>
    <m/>
    <m/>
    <m/>
    <n v="220"/>
    <n v="0"/>
    <n v="16"/>
    <s v=""/>
    <m/>
    <m/>
    <m/>
    <x v="2"/>
  </r>
  <r>
    <s v="Exp4"/>
    <x v="675"/>
    <n v="303"/>
    <x v="2"/>
    <x v="8"/>
    <x v="9"/>
    <x v="38"/>
    <s v="None_8h"/>
    <x v="0"/>
    <m/>
    <x v="3"/>
    <m/>
    <n v="16"/>
    <n v="17"/>
    <m/>
    <m/>
    <m/>
    <n v="2"/>
    <m/>
    <m/>
    <m/>
    <m/>
    <n v="220"/>
    <n v="0"/>
    <n v="16"/>
    <s v=""/>
    <m/>
    <m/>
    <m/>
    <x v="2"/>
  </r>
  <r>
    <s v="Exp4"/>
    <x v="675"/>
    <n v="303"/>
    <x v="2"/>
    <x v="8"/>
    <x v="9"/>
    <x v="38"/>
    <s v="None_8h"/>
    <x v="0"/>
    <m/>
    <x v="4"/>
    <m/>
    <n v="17"/>
    <n v="18"/>
    <m/>
    <m/>
    <m/>
    <n v="2"/>
    <m/>
    <m/>
    <m/>
    <m/>
    <n v="220"/>
    <n v="0"/>
    <n v="17"/>
    <s v=""/>
    <m/>
    <m/>
    <m/>
    <x v="2"/>
  </r>
  <r>
    <s v="Exp4"/>
    <x v="676"/>
    <n v="312"/>
    <x v="2"/>
    <x v="8"/>
    <x v="9"/>
    <x v="38"/>
    <s v="None_8h"/>
    <x v="0"/>
    <n v="312"/>
    <x v="1"/>
    <m/>
    <n v="15"/>
    <m/>
    <m/>
    <m/>
    <m/>
    <m/>
    <m/>
    <m/>
    <m/>
    <m/>
    <n v="220"/>
    <n v="0"/>
    <n v="15"/>
    <s v=""/>
    <m/>
    <m/>
    <m/>
    <x v="1"/>
  </r>
  <r>
    <s v="Exp4"/>
    <x v="676"/>
    <n v="312"/>
    <x v="2"/>
    <x v="8"/>
    <x v="9"/>
    <x v="38"/>
    <s v="None_8h"/>
    <x v="0"/>
    <m/>
    <x v="2"/>
    <m/>
    <n v="17"/>
    <n v="16"/>
    <m/>
    <m/>
    <m/>
    <m/>
    <m/>
    <m/>
    <m/>
    <m/>
    <n v="220"/>
    <n v="0"/>
    <n v="17"/>
    <s v=""/>
    <m/>
    <m/>
    <m/>
    <x v="2"/>
  </r>
  <r>
    <s v="Exp4"/>
    <x v="676"/>
    <n v="312"/>
    <x v="2"/>
    <x v="8"/>
    <x v="9"/>
    <x v="38"/>
    <s v="None_8h"/>
    <x v="0"/>
    <m/>
    <x v="3"/>
    <m/>
    <n v="14"/>
    <n v="15"/>
    <m/>
    <m/>
    <m/>
    <n v="1"/>
    <m/>
    <m/>
    <m/>
    <m/>
    <n v="220"/>
    <n v="0"/>
    <n v="14"/>
    <s v=""/>
    <m/>
    <m/>
    <m/>
    <x v="2"/>
  </r>
  <r>
    <s v="Exp4"/>
    <x v="677"/>
    <n v="319"/>
    <x v="2"/>
    <x v="8"/>
    <x v="9"/>
    <x v="38"/>
    <s v="None_8h"/>
    <x v="0"/>
    <n v="319"/>
    <x v="1"/>
    <m/>
    <n v="16"/>
    <n v="17"/>
    <m/>
    <m/>
    <m/>
    <m/>
    <m/>
    <m/>
    <m/>
    <m/>
    <n v="220"/>
    <n v="0"/>
    <n v="16"/>
    <s v=""/>
    <m/>
    <m/>
    <m/>
    <x v="2"/>
  </r>
  <r>
    <s v="Exp4"/>
    <x v="677"/>
    <n v="319"/>
    <x v="2"/>
    <x v="8"/>
    <x v="9"/>
    <x v="38"/>
    <s v="None_8h"/>
    <x v="0"/>
    <m/>
    <x v="2"/>
    <m/>
    <n v="15"/>
    <n v="16"/>
    <m/>
    <m/>
    <m/>
    <n v="1"/>
    <m/>
    <m/>
    <m/>
    <m/>
    <n v="220"/>
    <n v="0"/>
    <n v="15"/>
    <s v=""/>
    <m/>
    <m/>
    <m/>
    <x v="2"/>
  </r>
  <r>
    <s v="Exp4"/>
    <x v="677"/>
    <n v="319"/>
    <x v="2"/>
    <x v="8"/>
    <x v="9"/>
    <x v="38"/>
    <s v="None_8h"/>
    <x v="0"/>
    <m/>
    <x v="3"/>
    <m/>
    <n v="18"/>
    <n v="19"/>
    <m/>
    <m/>
    <m/>
    <m/>
    <m/>
    <m/>
    <m/>
    <m/>
    <n v="220"/>
    <n v="0"/>
    <n v="18"/>
    <s v=""/>
    <m/>
    <m/>
    <m/>
    <x v="2"/>
  </r>
  <r>
    <s v="Exp4"/>
    <x v="677"/>
    <n v="319"/>
    <x v="2"/>
    <x v="8"/>
    <x v="9"/>
    <x v="38"/>
    <s v="None_8h"/>
    <x v="0"/>
    <m/>
    <x v="4"/>
    <m/>
    <n v="15"/>
    <m/>
    <m/>
    <m/>
    <m/>
    <m/>
    <m/>
    <m/>
    <m/>
    <m/>
    <n v="220"/>
    <n v="0"/>
    <n v="15"/>
    <s v=""/>
    <m/>
    <m/>
    <m/>
    <x v="1"/>
  </r>
  <r>
    <s v="Exp4"/>
    <x v="677"/>
    <n v="319"/>
    <x v="2"/>
    <x v="8"/>
    <x v="9"/>
    <x v="38"/>
    <s v="None_8h"/>
    <x v="0"/>
    <m/>
    <x v="0"/>
    <m/>
    <m/>
    <m/>
    <m/>
    <m/>
    <m/>
    <m/>
    <m/>
    <m/>
    <m/>
    <m/>
    <e v="#N/A"/>
    <n v="0"/>
    <n v="0"/>
    <s v=""/>
    <m/>
    <m/>
    <m/>
    <x v="1"/>
  </r>
  <r>
    <s v="Exp4"/>
    <x v="678"/>
    <n v="321"/>
    <x v="2"/>
    <x v="8"/>
    <x v="9"/>
    <x v="38"/>
    <s v="None_8h"/>
    <x v="0"/>
    <n v="321"/>
    <x v="1"/>
    <m/>
    <n v="16"/>
    <m/>
    <m/>
    <m/>
    <m/>
    <m/>
    <m/>
    <m/>
    <m/>
    <m/>
    <n v="220"/>
    <n v="0"/>
    <n v="16"/>
    <s v=""/>
    <m/>
    <m/>
    <m/>
    <x v="1"/>
  </r>
  <r>
    <s v="Exp4"/>
    <x v="678"/>
    <n v="321"/>
    <x v="2"/>
    <x v="8"/>
    <x v="9"/>
    <x v="38"/>
    <s v="None_8h"/>
    <x v="0"/>
    <m/>
    <x v="2"/>
    <m/>
    <n v="16"/>
    <m/>
    <m/>
    <m/>
    <m/>
    <m/>
    <m/>
    <m/>
    <m/>
    <m/>
    <n v="220"/>
    <n v="0"/>
    <n v="16"/>
    <s v=""/>
    <m/>
    <m/>
    <m/>
    <x v="1"/>
  </r>
  <r>
    <s v="Exp4"/>
    <x v="678"/>
    <n v="321"/>
    <x v="2"/>
    <x v="8"/>
    <x v="9"/>
    <x v="38"/>
    <s v="None_8h"/>
    <x v="0"/>
    <m/>
    <x v="3"/>
    <m/>
    <n v="16"/>
    <m/>
    <m/>
    <m/>
    <m/>
    <m/>
    <m/>
    <m/>
    <m/>
    <m/>
    <n v="220"/>
    <n v="0"/>
    <n v="16"/>
    <s v=""/>
    <m/>
    <m/>
    <m/>
    <x v="1"/>
  </r>
  <r>
    <s v="Exp4"/>
    <x v="678"/>
    <n v="321"/>
    <x v="2"/>
    <x v="8"/>
    <x v="9"/>
    <x v="38"/>
    <s v="None_8h"/>
    <x v="0"/>
    <m/>
    <x v="4"/>
    <m/>
    <n v="12"/>
    <n v="13"/>
    <m/>
    <m/>
    <m/>
    <n v="3"/>
    <m/>
    <m/>
    <m/>
    <m/>
    <n v="261.39999999999998"/>
    <n v="0"/>
    <n v="12"/>
    <s v=""/>
    <m/>
    <m/>
    <m/>
    <x v="2"/>
  </r>
  <r>
    <s v="Exp4"/>
    <x v="679"/>
    <n v="328"/>
    <x v="2"/>
    <x v="8"/>
    <x v="9"/>
    <x v="38"/>
    <s v="None_8h"/>
    <x v="0"/>
    <n v="328"/>
    <x v="1"/>
    <m/>
    <n v="17"/>
    <m/>
    <m/>
    <m/>
    <m/>
    <m/>
    <m/>
    <m/>
    <m/>
    <m/>
    <n v="220"/>
    <n v="0"/>
    <n v="17"/>
    <s v=""/>
    <m/>
    <m/>
    <m/>
    <x v="1"/>
  </r>
  <r>
    <s v="Exp4"/>
    <x v="679"/>
    <n v="328"/>
    <x v="2"/>
    <x v="8"/>
    <x v="9"/>
    <x v="38"/>
    <s v="None_8h"/>
    <x v="0"/>
    <m/>
    <x v="2"/>
    <m/>
    <n v="17"/>
    <n v="18"/>
    <m/>
    <m/>
    <m/>
    <m/>
    <m/>
    <m/>
    <m/>
    <m/>
    <n v="220"/>
    <n v="0"/>
    <n v="17"/>
    <s v=""/>
    <m/>
    <m/>
    <m/>
    <x v="2"/>
  </r>
  <r>
    <s v="Exp4"/>
    <x v="679"/>
    <n v="328"/>
    <x v="2"/>
    <x v="8"/>
    <x v="9"/>
    <x v="38"/>
    <s v="None_8h"/>
    <x v="0"/>
    <m/>
    <x v="3"/>
    <m/>
    <n v="14"/>
    <n v="15"/>
    <m/>
    <m/>
    <m/>
    <n v="2"/>
    <m/>
    <m/>
    <m/>
    <m/>
    <n v="220"/>
    <n v="0"/>
    <n v="14"/>
    <s v=""/>
    <m/>
    <m/>
    <m/>
    <x v="2"/>
  </r>
  <r>
    <s v="Exp4"/>
    <x v="680"/>
    <n v="338"/>
    <x v="2"/>
    <x v="8"/>
    <x v="9"/>
    <x v="38"/>
    <s v="None_8h"/>
    <x v="0"/>
    <n v="338"/>
    <x v="1"/>
    <m/>
    <n v="18"/>
    <n v="19"/>
    <m/>
    <m/>
    <m/>
    <m/>
    <m/>
    <m/>
    <m/>
    <m/>
    <n v="220"/>
    <n v="0"/>
    <n v="18"/>
    <s v=""/>
    <m/>
    <m/>
    <m/>
    <x v="2"/>
  </r>
  <r>
    <s v="Exp4"/>
    <x v="680"/>
    <n v="338"/>
    <x v="2"/>
    <x v="8"/>
    <x v="9"/>
    <x v="38"/>
    <s v="None_8h"/>
    <x v="0"/>
    <m/>
    <x v="2"/>
    <m/>
    <n v="16"/>
    <n v="17"/>
    <m/>
    <m/>
    <m/>
    <m/>
    <m/>
    <m/>
    <m/>
    <m/>
    <n v="220"/>
    <n v="0"/>
    <n v="16"/>
    <s v=""/>
    <m/>
    <m/>
    <m/>
    <x v="2"/>
  </r>
  <r>
    <s v="Exp4"/>
    <x v="680"/>
    <n v="338"/>
    <x v="2"/>
    <x v="8"/>
    <x v="9"/>
    <x v="38"/>
    <s v="None_8h"/>
    <x v="0"/>
    <m/>
    <x v="3"/>
    <m/>
    <n v="15"/>
    <n v="16"/>
    <m/>
    <m/>
    <m/>
    <m/>
    <m/>
    <m/>
    <m/>
    <m/>
    <n v="220"/>
    <n v="0"/>
    <n v="15"/>
    <s v=""/>
    <m/>
    <m/>
    <m/>
    <x v="2"/>
  </r>
  <r>
    <s v="Exp4"/>
    <x v="680"/>
    <n v="338"/>
    <x v="2"/>
    <x v="8"/>
    <x v="9"/>
    <x v="38"/>
    <s v="None_8h"/>
    <x v="0"/>
    <m/>
    <x v="4"/>
    <m/>
    <n v="16"/>
    <n v="17"/>
    <m/>
    <m/>
    <m/>
    <m/>
    <m/>
    <m/>
    <m/>
    <m/>
    <n v="220"/>
    <n v="0"/>
    <n v="16"/>
    <s v=""/>
    <m/>
    <m/>
    <m/>
    <x v="2"/>
  </r>
  <r>
    <s v="Exp4"/>
    <x v="681"/>
    <n v="343"/>
    <x v="2"/>
    <x v="8"/>
    <x v="9"/>
    <x v="38"/>
    <s v="None_8h"/>
    <x v="0"/>
    <s v="CRWT153 343"/>
    <x v="1"/>
    <m/>
    <n v="16"/>
    <n v="17"/>
    <m/>
    <m/>
    <m/>
    <m/>
    <m/>
    <m/>
    <m/>
    <m/>
    <n v="220"/>
    <n v="0"/>
    <n v="16"/>
    <s v=""/>
    <m/>
    <m/>
    <m/>
    <x v="2"/>
  </r>
  <r>
    <s v="Exp4"/>
    <x v="681"/>
    <n v="343"/>
    <x v="2"/>
    <x v="8"/>
    <x v="9"/>
    <x v="38"/>
    <s v="None_8h"/>
    <x v="0"/>
    <m/>
    <x v="2"/>
    <m/>
    <n v="14"/>
    <m/>
    <m/>
    <m/>
    <m/>
    <m/>
    <m/>
    <m/>
    <m/>
    <m/>
    <n v="220"/>
    <n v="0"/>
    <n v="14"/>
    <s v=""/>
    <m/>
    <m/>
    <m/>
    <x v="1"/>
  </r>
  <r>
    <s v="Exp4"/>
    <x v="681"/>
    <n v="343"/>
    <x v="2"/>
    <x v="8"/>
    <x v="9"/>
    <x v="38"/>
    <s v="None_8h"/>
    <x v="0"/>
    <m/>
    <x v="3"/>
    <m/>
    <n v="18"/>
    <n v="19"/>
    <m/>
    <m/>
    <m/>
    <m/>
    <m/>
    <m/>
    <m/>
    <m/>
    <n v="220"/>
    <n v="0"/>
    <n v="18"/>
    <s v=""/>
    <m/>
    <m/>
    <m/>
    <x v="2"/>
  </r>
  <r>
    <s v="Exp4"/>
    <x v="681"/>
    <n v="343"/>
    <x v="2"/>
    <x v="8"/>
    <x v="9"/>
    <x v="38"/>
    <s v="None_8h"/>
    <x v="0"/>
    <m/>
    <x v="4"/>
    <m/>
    <n v="18"/>
    <m/>
    <m/>
    <m/>
    <m/>
    <m/>
    <m/>
    <m/>
    <m/>
    <m/>
    <n v="220"/>
    <n v="0"/>
    <n v="18"/>
    <s v=""/>
    <m/>
    <m/>
    <m/>
    <x v="1"/>
  </r>
  <r>
    <s v="Exp4"/>
    <x v="682"/>
    <n v="347"/>
    <x v="2"/>
    <x v="8"/>
    <x v="9"/>
    <x v="38"/>
    <s v="None_8h"/>
    <x v="0"/>
    <n v="347"/>
    <x v="1"/>
    <m/>
    <n v="16"/>
    <n v="17"/>
    <m/>
    <m/>
    <m/>
    <m/>
    <m/>
    <m/>
    <m/>
    <m/>
    <n v="220"/>
    <n v="0"/>
    <n v="16"/>
    <s v=""/>
    <m/>
    <m/>
    <m/>
    <x v="2"/>
  </r>
  <r>
    <s v="Exp4"/>
    <x v="682"/>
    <n v="347"/>
    <x v="2"/>
    <x v="8"/>
    <x v="9"/>
    <x v="38"/>
    <s v="None_8h"/>
    <x v="0"/>
    <m/>
    <x v="2"/>
    <m/>
    <n v="14"/>
    <m/>
    <m/>
    <m/>
    <m/>
    <m/>
    <m/>
    <m/>
    <m/>
    <m/>
    <n v="220"/>
    <n v="0"/>
    <n v="14"/>
    <s v=""/>
    <m/>
    <m/>
    <m/>
    <x v="1"/>
  </r>
  <r>
    <s v="Exp4"/>
    <x v="682"/>
    <n v="347"/>
    <x v="2"/>
    <x v="8"/>
    <x v="9"/>
    <x v="38"/>
    <s v="None_8h"/>
    <x v="0"/>
    <m/>
    <x v="3"/>
    <m/>
    <n v="15"/>
    <n v="16"/>
    <m/>
    <m/>
    <m/>
    <m/>
    <m/>
    <m/>
    <m/>
    <m/>
    <n v="220"/>
    <n v="0"/>
    <n v="15"/>
    <s v=""/>
    <m/>
    <m/>
    <m/>
    <x v="2"/>
  </r>
  <r>
    <s v="Exp4"/>
    <x v="683"/>
    <n v="349"/>
    <x v="2"/>
    <x v="8"/>
    <x v="9"/>
    <x v="38"/>
    <s v="None_8h"/>
    <x v="0"/>
    <n v="349"/>
    <x v="1"/>
    <m/>
    <n v="13"/>
    <n v="14"/>
    <m/>
    <m/>
    <m/>
    <n v="2"/>
    <m/>
    <m/>
    <m/>
    <m/>
    <n v="220"/>
    <n v="0"/>
    <n v="13"/>
    <s v=""/>
    <m/>
    <m/>
    <m/>
    <x v="2"/>
  </r>
  <r>
    <s v="Exp4"/>
    <x v="683"/>
    <n v="349"/>
    <x v="2"/>
    <x v="8"/>
    <x v="9"/>
    <x v="38"/>
    <s v="None_8h"/>
    <x v="0"/>
    <m/>
    <x v="2"/>
    <m/>
    <n v="15"/>
    <n v="16"/>
    <m/>
    <m/>
    <m/>
    <m/>
    <m/>
    <m/>
    <m/>
    <m/>
    <n v="220"/>
    <n v="0"/>
    <n v="15"/>
    <s v=""/>
    <m/>
    <m/>
    <m/>
    <x v="2"/>
  </r>
  <r>
    <s v="Exp4"/>
    <x v="683"/>
    <n v="349"/>
    <x v="2"/>
    <x v="8"/>
    <x v="9"/>
    <x v="38"/>
    <s v="None_8h"/>
    <x v="0"/>
    <m/>
    <x v="3"/>
    <m/>
    <n v="13"/>
    <n v="15"/>
    <m/>
    <m/>
    <m/>
    <n v="2"/>
    <m/>
    <m/>
    <m/>
    <m/>
    <n v="220"/>
    <n v="0"/>
    <n v="13"/>
    <s v=""/>
    <m/>
    <m/>
    <m/>
    <x v="2"/>
  </r>
  <r>
    <s v="Exp4"/>
    <x v="683"/>
    <n v="349"/>
    <x v="2"/>
    <x v="8"/>
    <x v="9"/>
    <x v="38"/>
    <s v="None_8h"/>
    <x v="0"/>
    <m/>
    <x v="4"/>
    <m/>
    <n v="17"/>
    <n v="18"/>
    <m/>
    <m/>
    <m/>
    <m/>
    <m/>
    <m/>
    <m/>
    <m/>
    <n v="220"/>
    <n v="0"/>
    <n v="17"/>
    <s v=""/>
    <m/>
    <m/>
    <m/>
    <x v="2"/>
  </r>
  <r>
    <s v="Exp4"/>
    <x v="684"/>
    <n v="351"/>
    <x v="2"/>
    <x v="8"/>
    <x v="9"/>
    <x v="38"/>
    <s v="None_8h"/>
    <x v="0"/>
    <n v="351"/>
    <x v="1"/>
    <m/>
    <n v="17"/>
    <n v="18"/>
    <m/>
    <m/>
    <m/>
    <m/>
    <m/>
    <m/>
    <m/>
    <m/>
    <n v="220"/>
    <n v="0"/>
    <n v="17"/>
    <s v=""/>
    <m/>
    <m/>
    <m/>
    <x v="2"/>
  </r>
  <r>
    <s v="Exp4"/>
    <x v="684"/>
    <n v="351"/>
    <x v="2"/>
    <x v="8"/>
    <x v="9"/>
    <x v="38"/>
    <s v="None_8h"/>
    <x v="0"/>
    <m/>
    <x v="2"/>
    <m/>
    <n v="17"/>
    <m/>
    <m/>
    <m/>
    <m/>
    <m/>
    <m/>
    <m/>
    <m/>
    <m/>
    <n v="220"/>
    <n v="0"/>
    <n v="17"/>
    <s v=""/>
    <m/>
    <m/>
    <m/>
    <x v="1"/>
  </r>
  <r>
    <s v="Exp4"/>
    <x v="684"/>
    <n v="351"/>
    <x v="2"/>
    <x v="8"/>
    <x v="9"/>
    <x v="38"/>
    <s v="None_8h"/>
    <x v="0"/>
    <m/>
    <x v="3"/>
    <m/>
    <n v="17"/>
    <n v="18"/>
    <m/>
    <m/>
    <m/>
    <m/>
    <m/>
    <m/>
    <m/>
    <m/>
    <n v="220"/>
    <n v="0"/>
    <n v="17"/>
    <s v=""/>
    <m/>
    <m/>
    <m/>
    <x v="2"/>
  </r>
  <r>
    <s v="Exp4"/>
    <x v="684"/>
    <n v="351"/>
    <x v="2"/>
    <x v="8"/>
    <x v="9"/>
    <x v="38"/>
    <s v="None_8h"/>
    <x v="0"/>
    <m/>
    <x v="4"/>
    <m/>
    <n v="17"/>
    <m/>
    <m/>
    <m/>
    <m/>
    <m/>
    <m/>
    <m/>
    <m/>
    <m/>
    <n v="220"/>
    <n v="0"/>
    <n v="17"/>
    <s v=""/>
    <m/>
    <m/>
    <m/>
    <x v="1"/>
  </r>
  <r>
    <s v="Exp4"/>
    <x v="685"/>
    <n v="357"/>
    <x v="2"/>
    <x v="8"/>
    <x v="9"/>
    <x v="38"/>
    <s v="None_8h"/>
    <x v="0"/>
    <n v="357"/>
    <x v="1"/>
    <m/>
    <n v="17"/>
    <n v="18"/>
    <m/>
    <m/>
    <m/>
    <m/>
    <m/>
    <m/>
    <m/>
    <m/>
    <n v="220"/>
    <n v="0"/>
    <n v="17"/>
    <s v=""/>
    <m/>
    <m/>
    <m/>
    <x v="2"/>
  </r>
  <r>
    <s v="Exp4"/>
    <x v="685"/>
    <n v="357"/>
    <x v="2"/>
    <x v="8"/>
    <x v="9"/>
    <x v="38"/>
    <s v="None_8h"/>
    <x v="0"/>
    <m/>
    <x v="2"/>
    <m/>
    <n v="14"/>
    <m/>
    <m/>
    <m/>
    <m/>
    <m/>
    <m/>
    <m/>
    <m/>
    <m/>
    <n v="220"/>
    <n v="0"/>
    <n v="14"/>
    <s v=""/>
    <m/>
    <m/>
    <m/>
    <x v="1"/>
  </r>
  <r>
    <s v="Exp4"/>
    <x v="685"/>
    <n v="357"/>
    <x v="2"/>
    <x v="8"/>
    <x v="9"/>
    <x v="38"/>
    <s v="None_8h"/>
    <x v="0"/>
    <m/>
    <x v="3"/>
    <m/>
    <n v="14"/>
    <m/>
    <m/>
    <m/>
    <m/>
    <m/>
    <m/>
    <m/>
    <m/>
    <m/>
    <n v="220"/>
    <n v="0"/>
    <n v="14"/>
    <s v=""/>
    <m/>
    <m/>
    <m/>
    <x v="1"/>
  </r>
  <r>
    <s v="Exp4"/>
    <x v="685"/>
    <n v="357"/>
    <x v="2"/>
    <x v="8"/>
    <x v="9"/>
    <x v="38"/>
    <s v="None_8h"/>
    <x v="0"/>
    <m/>
    <x v="4"/>
    <m/>
    <n v="16"/>
    <m/>
    <m/>
    <m/>
    <m/>
    <m/>
    <m/>
    <m/>
    <m/>
    <m/>
    <n v="220"/>
    <n v="0"/>
    <n v="16"/>
    <s v=""/>
    <m/>
    <m/>
    <m/>
    <x v="1"/>
  </r>
  <r>
    <s v="Exp4"/>
    <x v="686"/>
    <n v="13"/>
    <x v="2"/>
    <x v="8"/>
    <x v="11"/>
    <x v="39"/>
    <s v="None_8h"/>
    <x v="0"/>
    <n v="13"/>
    <x v="1"/>
    <n v="1"/>
    <n v="4"/>
    <n v="5"/>
    <n v="67"/>
    <m/>
    <n v="35"/>
    <n v="4"/>
    <n v="11"/>
    <m/>
    <s v="DR"/>
    <m/>
    <n v="204"/>
    <n v="0.17156862745098039"/>
    <n v="4.1715686274509807"/>
    <n v="19"/>
    <m/>
    <m/>
    <m/>
    <x v="2"/>
  </r>
  <r>
    <s v="Exp4"/>
    <x v="686"/>
    <n v="13"/>
    <x v="2"/>
    <x v="8"/>
    <x v="11"/>
    <x v="39"/>
    <s v="None_8h"/>
    <x v="0"/>
    <m/>
    <x v="2"/>
    <n v="0"/>
    <n v="4"/>
    <n v="5"/>
    <n v="64"/>
    <n v="205"/>
    <n v="137"/>
    <n v="4"/>
    <n v="9"/>
    <m/>
    <s v="E"/>
    <m/>
    <n v="204"/>
    <n v="0.67156862745098034"/>
    <n v="4.6715686274509807"/>
    <n v="17"/>
    <m/>
    <m/>
    <m/>
    <x v="2"/>
  </r>
  <r>
    <s v="Exp4"/>
    <x v="686"/>
    <n v="13"/>
    <x v="2"/>
    <x v="8"/>
    <x v="11"/>
    <x v="39"/>
    <s v="None_8h"/>
    <x v="0"/>
    <m/>
    <x v="3"/>
    <n v="1"/>
    <n v="4"/>
    <n v="5"/>
    <n v="60"/>
    <n v="195"/>
    <n v="144"/>
    <n v="5"/>
    <n v="6"/>
    <m/>
    <m/>
    <m/>
    <n v="204"/>
    <n v="0.70588235294117652"/>
    <n v="4.7058823529411766"/>
    <n v="15"/>
    <m/>
    <m/>
    <m/>
    <x v="2"/>
  </r>
  <r>
    <s v="Exp4"/>
    <x v="686"/>
    <n v="13"/>
    <x v="2"/>
    <x v="8"/>
    <x v="11"/>
    <x v="39"/>
    <s v="None_8h"/>
    <x v="0"/>
    <m/>
    <x v="4"/>
    <n v="2"/>
    <n v="4"/>
    <n v="5"/>
    <n v="68"/>
    <n v="229"/>
    <n v="57"/>
    <n v="4"/>
    <n v="10"/>
    <m/>
    <s v="E"/>
    <m/>
    <n v="204"/>
    <n v="0.27941176470588236"/>
    <n v="4.2794117647058822"/>
    <n v="18"/>
    <m/>
    <m/>
    <m/>
    <x v="2"/>
  </r>
  <r>
    <s v="Exp4"/>
    <x v="687"/>
    <n v="36"/>
    <x v="2"/>
    <x v="8"/>
    <x v="11"/>
    <x v="39"/>
    <s v="None_8h"/>
    <x v="0"/>
    <n v="36"/>
    <x v="1"/>
    <n v="1"/>
    <n v="3"/>
    <n v="4"/>
    <n v="66"/>
    <m/>
    <n v="116"/>
    <n v="4"/>
    <n v="6"/>
    <m/>
    <s v="V"/>
    <m/>
    <n v="209.8"/>
    <n v="0.5529075309818875"/>
    <n v="3.5529075309818876"/>
    <n v="13"/>
    <m/>
    <m/>
    <m/>
    <x v="2"/>
  </r>
  <r>
    <s v="Exp4"/>
    <x v="687"/>
    <n v="36"/>
    <x v="2"/>
    <x v="8"/>
    <x v="11"/>
    <x v="39"/>
    <s v="None_8h"/>
    <x v="0"/>
    <m/>
    <x v="2"/>
    <n v="1"/>
    <n v="3"/>
    <n v="4"/>
    <n v="51"/>
    <n v="175"/>
    <n v="123"/>
    <n v="5"/>
    <n v="5"/>
    <m/>
    <s v="V"/>
    <m/>
    <n v="209.8"/>
    <n v="0.58627264061010487"/>
    <n v="3.5862726406101046"/>
    <n v="13"/>
    <m/>
    <m/>
    <m/>
    <x v="2"/>
  </r>
  <r>
    <s v="Exp4"/>
    <x v="687"/>
    <n v="36"/>
    <x v="2"/>
    <x v="8"/>
    <x v="11"/>
    <x v="39"/>
    <s v="None_8h"/>
    <x v="0"/>
    <m/>
    <x v="3"/>
    <n v="1"/>
    <n v="3"/>
    <n v="4"/>
    <n v="45"/>
    <n v="198"/>
    <n v="45"/>
    <n v="5"/>
    <n v="5"/>
    <m/>
    <s v="E"/>
    <m/>
    <n v="209.8"/>
    <n v="0.21448999046711154"/>
    <n v="3.2144899904671114"/>
    <n v="13"/>
    <m/>
    <m/>
    <m/>
    <x v="2"/>
  </r>
  <r>
    <s v="Exp4"/>
    <x v="687"/>
    <n v="36"/>
    <x v="2"/>
    <x v="8"/>
    <x v="11"/>
    <x v="39"/>
    <s v="None_8h"/>
    <x v="0"/>
    <m/>
    <x v="4"/>
    <n v="1"/>
    <n v="2"/>
    <n v="4"/>
    <n v="50"/>
    <n v="209"/>
    <n v="36"/>
    <n v="5"/>
    <n v="4"/>
    <m/>
    <s v="V"/>
    <m/>
    <n v="183.25"/>
    <n v="0.19645293315143247"/>
    <n v="2.1964529331514324"/>
    <n v="11"/>
    <m/>
    <m/>
    <m/>
    <x v="2"/>
  </r>
  <r>
    <s v="Exp4"/>
    <x v="688"/>
    <n v="38"/>
    <x v="2"/>
    <x v="8"/>
    <x v="11"/>
    <x v="39"/>
    <s v="None_8h"/>
    <x v="0"/>
    <n v="38"/>
    <x v="1"/>
    <n v="0"/>
    <n v="2"/>
    <n v="3"/>
    <n v="45"/>
    <m/>
    <n v="150"/>
    <n v="4"/>
    <n v="5"/>
    <m/>
    <s v="V"/>
    <m/>
    <n v="183.25"/>
    <n v="0.81855388813096863"/>
    <n v="2.8185538881309684"/>
    <n v="11"/>
    <m/>
    <m/>
    <m/>
    <x v="2"/>
  </r>
  <r>
    <s v="Exp4"/>
    <x v="688"/>
    <n v="38"/>
    <x v="2"/>
    <x v="8"/>
    <x v="11"/>
    <x v="39"/>
    <s v="None_8h"/>
    <x v="0"/>
    <m/>
    <x v="2"/>
    <n v="1"/>
    <n v="3"/>
    <n v="4"/>
    <n v="64"/>
    <n v="209"/>
    <n v="80"/>
    <n v="4"/>
    <n v="6"/>
    <m/>
    <s v="V"/>
    <m/>
    <n v="209.8"/>
    <n v="0.38131553860819828"/>
    <n v="3.3813155386081983"/>
    <n v="13"/>
    <m/>
    <m/>
    <m/>
    <x v="2"/>
  </r>
  <r>
    <s v="Exp4"/>
    <x v="688"/>
    <n v="38"/>
    <x v="2"/>
    <x v="8"/>
    <x v="11"/>
    <x v="39"/>
    <s v="None_8h"/>
    <x v="0"/>
    <m/>
    <x v="3"/>
    <n v="2"/>
    <n v="4"/>
    <n v="5"/>
    <n v="50"/>
    <n v="182"/>
    <n v="50"/>
    <n v="4"/>
    <n v="5"/>
    <m/>
    <s v="V"/>
    <m/>
    <n v="204"/>
    <n v="0.24509803921568626"/>
    <n v="4.2450980392156863"/>
    <n v="13"/>
    <m/>
    <m/>
    <m/>
    <x v="2"/>
  </r>
  <r>
    <s v="Exp4"/>
    <x v="688"/>
    <n v="38"/>
    <x v="2"/>
    <x v="8"/>
    <x v="11"/>
    <x v="39"/>
    <s v="None_8h"/>
    <x v="0"/>
    <m/>
    <x v="4"/>
    <n v="1"/>
    <n v="2"/>
    <n v="4"/>
    <n v="47"/>
    <n v="205"/>
    <n v="31"/>
    <n v="6"/>
    <n v="5"/>
    <m/>
    <s v="V"/>
    <m/>
    <n v="183.25"/>
    <n v="0.16916780354706684"/>
    <n v="2.169167803547067"/>
    <n v="13"/>
    <m/>
    <m/>
    <m/>
    <x v="2"/>
  </r>
  <r>
    <s v="Exp4"/>
    <x v="689"/>
    <n v="11"/>
    <x v="2"/>
    <x v="8"/>
    <x v="11"/>
    <x v="40"/>
    <s v="None_8h"/>
    <x v="0"/>
    <n v="11"/>
    <x v="1"/>
    <n v="1"/>
    <n v="3"/>
    <n v="4"/>
    <n v="56"/>
    <m/>
    <n v="63"/>
    <n v="5"/>
    <n v="4"/>
    <m/>
    <s v="V"/>
    <m/>
    <n v="209.8"/>
    <n v="0.30028598665395612"/>
    <n v="3.300285986653956"/>
    <n v="12"/>
    <m/>
    <m/>
    <m/>
    <x v="2"/>
  </r>
  <r>
    <s v="Exp4"/>
    <x v="689"/>
    <n v="11"/>
    <x v="2"/>
    <x v="8"/>
    <x v="11"/>
    <x v="40"/>
    <s v="None_8h"/>
    <x v="0"/>
    <m/>
    <x v="2"/>
    <n v="0"/>
    <n v="3"/>
    <n v="4"/>
    <n v="36"/>
    <n v="155"/>
    <n v="30"/>
    <n v="4"/>
    <n v="4"/>
    <m/>
    <s v="V"/>
    <m/>
    <n v="209.8"/>
    <n v="0.14299332697807435"/>
    <n v="3.1429933269780745"/>
    <n v="11"/>
    <m/>
    <m/>
    <m/>
    <x v="2"/>
  </r>
  <r>
    <s v="Exp4"/>
    <x v="689"/>
    <n v="11"/>
    <x v="2"/>
    <x v="8"/>
    <x v="11"/>
    <x v="40"/>
    <s v="None_8h"/>
    <x v="0"/>
    <m/>
    <x v="3"/>
    <n v="0"/>
    <n v="3"/>
    <n v="4"/>
    <n v="64"/>
    <n v="209"/>
    <n v="117"/>
    <n v="4"/>
    <n v="6"/>
    <m/>
    <s v="V"/>
    <m/>
    <n v="209.8"/>
    <n v="0.55767397521448991"/>
    <n v="3.5576739752144899"/>
    <n v="13"/>
    <m/>
    <m/>
    <m/>
    <x v="2"/>
  </r>
  <r>
    <s v="Exp4"/>
    <x v="689"/>
    <n v="11"/>
    <x v="2"/>
    <x v="8"/>
    <x v="11"/>
    <x v="40"/>
    <s v="None_8h"/>
    <x v="0"/>
    <m/>
    <x v="4"/>
    <n v="1"/>
    <n v="3"/>
    <n v="4"/>
    <n v="42"/>
    <n v="162"/>
    <n v="35"/>
    <n v="4"/>
    <n v="5"/>
    <m/>
    <s v="V"/>
    <m/>
    <n v="209.8"/>
    <n v="0.16682554814108674"/>
    <n v="3.1668255481410865"/>
    <n v="12"/>
    <m/>
    <m/>
    <m/>
    <x v="2"/>
  </r>
  <r>
    <s v="Exp4"/>
    <x v="689"/>
    <n v="11"/>
    <x v="2"/>
    <x v="8"/>
    <x v="11"/>
    <x v="40"/>
    <s v="None_8h"/>
    <x v="0"/>
    <m/>
    <x v="5"/>
    <n v="1"/>
    <n v="2"/>
    <n v="4"/>
    <n v="33"/>
    <n v="140"/>
    <n v="12"/>
    <n v="4"/>
    <n v="3"/>
    <m/>
    <s v="V"/>
    <m/>
    <n v="183.25"/>
    <n v="6.5484311050477487E-2"/>
    <n v="2.0654843110504775"/>
    <n v="9"/>
    <m/>
    <m/>
    <m/>
    <x v="2"/>
  </r>
  <r>
    <s v="Exp4"/>
    <x v="689"/>
    <n v="11"/>
    <x v="2"/>
    <x v="8"/>
    <x v="11"/>
    <x v="40"/>
    <s v="None_8h"/>
    <x v="0"/>
    <m/>
    <x v="6"/>
    <n v="0"/>
    <n v="2"/>
    <n v="3"/>
    <n v="43"/>
    <n v="145"/>
    <n v="179"/>
    <n v="4"/>
    <n v="6"/>
    <m/>
    <s v="V"/>
    <m/>
    <n v="183.25"/>
    <n v="0.97680763983628927"/>
    <n v="2.9768076398362893"/>
    <n v="12"/>
    <m/>
    <m/>
    <m/>
    <x v="2"/>
  </r>
  <r>
    <s v="Exp4"/>
    <x v="690"/>
    <n v="16"/>
    <x v="2"/>
    <x v="8"/>
    <x v="11"/>
    <x v="40"/>
    <s v="None_8h"/>
    <x v="0"/>
    <n v="16"/>
    <x v="1"/>
    <n v="0"/>
    <n v="4"/>
    <n v="5"/>
    <n v="57"/>
    <n v="190"/>
    <n v="200"/>
    <n v="4"/>
    <n v="11"/>
    <m/>
    <s v="DR"/>
    <m/>
    <n v="204"/>
    <n v="0.98039215686274506"/>
    <n v="4.9803921568627452"/>
    <n v="19"/>
    <m/>
    <m/>
    <m/>
    <x v="2"/>
  </r>
  <r>
    <s v="Exp4"/>
    <x v="690"/>
    <n v="16"/>
    <x v="2"/>
    <x v="8"/>
    <x v="11"/>
    <x v="40"/>
    <s v="None_8h"/>
    <x v="0"/>
    <m/>
    <x v="2"/>
    <n v="2"/>
    <n v="3"/>
    <n v="5"/>
    <n v="70"/>
    <m/>
    <n v="24"/>
    <n v="5"/>
    <n v="12"/>
    <m/>
    <s v="E"/>
    <m/>
    <n v="209.8"/>
    <n v="0.11439466158245948"/>
    <n v="3.1143946615824594"/>
    <n v="20"/>
    <m/>
    <m/>
    <m/>
    <x v="2"/>
  </r>
  <r>
    <s v="Exp4"/>
    <x v="690"/>
    <n v="16"/>
    <x v="2"/>
    <x v="8"/>
    <x v="11"/>
    <x v="40"/>
    <s v="None_8h"/>
    <x v="0"/>
    <m/>
    <x v="3"/>
    <n v="1"/>
    <n v="3"/>
    <n v="4"/>
    <n v="45"/>
    <n v="161"/>
    <n v="150"/>
    <n v="5"/>
    <n v="9"/>
    <m/>
    <s v="E"/>
    <m/>
    <n v="209.8"/>
    <n v="0.71496663489037171"/>
    <n v="3.7149666348903718"/>
    <n v="17"/>
    <m/>
    <m/>
    <m/>
    <x v="2"/>
  </r>
  <r>
    <s v="Exp4"/>
    <x v="690"/>
    <n v="16"/>
    <x v="2"/>
    <x v="8"/>
    <x v="11"/>
    <x v="40"/>
    <s v="None_8h"/>
    <x v="0"/>
    <m/>
    <x v="4"/>
    <n v="0"/>
    <n v="3"/>
    <n v="4"/>
    <n v="61"/>
    <n v="197"/>
    <n v="214"/>
    <n v="4"/>
    <n v="10"/>
    <m/>
    <s v="E"/>
    <m/>
    <n v="209.8"/>
    <n v="1.0200190657769304"/>
    <n v="4.0200190657769301"/>
    <n v="17"/>
    <m/>
    <m/>
    <m/>
    <x v="2"/>
  </r>
  <r>
    <s v="Exp4"/>
    <x v="691"/>
    <n v="24"/>
    <x v="2"/>
    <x v="8"/>
    <x v="11"/>
    <x v="40"/>
    <s v="None_8h"/>
    <x v="0"/>
    <n v="24"/>
    <x v="1"/>
    <n v="2"/>
    <n v="4"/>
    <n v="5"/>
    <n v="77"/>
    <m/>
    <n v="64"/>
    <n v="4"/>
    <n v="11"/>
    <m/>
    <s v="DR"/>
    <m/>
    <n v="204"/>
    <n v="0.31372549019607843"/>
    <n v="4.3137254901960782"/>
    <n v="19"/>
    <m/>
    <m/>
    <m/>
    <x v="2"/>
  </r>
  <r>
    <s v="Exp4"/>
    <x v="691"/>
    <n v="24"/>
    <x v="2"/>
    <x v="8"/>
    <x v="11"/>
    <x v="40"/>
    <s v="None_8h"/>
    <x v="0"/>
    <m/>
    <x v="2"/>
    <n v="1"/>
    <n v="4"/>
    <n v="5"/>
    <n v="75"/>
    <n v="201"/>
    <n v="66"/>
    <n v="4"/>
    <n v="14"/>
    <m/>
    <s v="DR"/>
    <m/>
    <n v="204"/>
    <n v="0.3235294117647059"/>
    <n v="4.3235294117647056"/>
    <n v="22"/>
    <m/>
    <m/>
    <m/>
    <x v="2"/>
  </r>
  <r>
    <s v="Exp4"/>
    <x v="691"/>
    <n v="24"/>
    <x v="2"/>
    <x v="8"/>
    <x v="11"/>
    <x v="40"/>
    <s v="None_8h"/>
    <x v="0"/>
    <m/>
    <x v="3"/>
    <n v="0"/>
    <n v="4"/>
    <n v="5"/>
    <n v="64"/>
    <n v="194"/>
    <n v="25"/>
    <n v="4"/>
    <n v="10"/>
    <m/>
    <s v="E"/>
    <m/>
    <n v="204"/>
    <n v="0.12254901960784313"/>
    <n v="4.1225490196078427"/>
    <n v="18"/>
    <m/>
    <m/>
    <m/>
    <x v="2"/>
  </r>
  <r>
    <s v="Exp4"/>
    <x v="691"/>
    <n v="24"/>
    <x v="2"/>
    <x v="8"/>
    <x v="11"/>
    <x v="40"/>
    <s v="None_8h"/>
    <x v="0"/>
    <m/>
    <x v="4"/>
    <n v="1"/>
    <n v="4"/>
    <n v="5"/>
    <n v="77"/>
    <n v="232"/>
    <n v="30"/>
    <n v="4"/>
    <n v="10"/>
    <m/>
    <s v="DR"/>
    <m/>
    <n v="204"/>
    <n v="0.14705882352941177"/>
    <n v="4.1470588235294121"/>
    <n v="18"/>
    <m/>
    <m/>
    <m/>
    <x v="2"/>
  </r>
  <r>
    <s v="Exp4"/>
    <x v="692"/>
    <n v="18"/>
    <x v="2"/>
    <x v="8"/>
    <x v="11"/>
    <x v="41"/>
    <s v="None_8h"/>
    <x v="0"/>
    <n v="18"/>
    <x v="1"/>
    <n v="1"/>
    <n v="4"/>
    <n v="5"/>
    <n v="74"/>
    <m/>
    <n v="190"/>
    <n v="4"/>
    <n v="17"/>
    <n v="10"/>
    <s v="ETS"/>
    <n v="1"/>
    <n v="204"/>
    <n v="0.93137254901960786"/>
    <n v="4.9313725490196081"/>
    <n v="25"/>
    <m/>
    <m/>
    <m/>
    <x v="2"/>
  </r>
  <r>
    <s v="Exp4"/>
    <x v="692"/>
    <n v="18"/>
    <x v="2"/>
    <x v="8"/>
    <x v="11"/>
    <x v="41"/>
    <s v="None_8h"/>
    <x v="0"/>
    <m/>
    <x v="2"/>
    <n v="0"/>
    <n v="4"/>
    <n v="5"/>
    <n v="90"/>
    <n v="218"/>
    <n v="109"/>
    <n v="3"/>
    <n v="16"/>
    <n v="10"/>
    <s v="DR"/>
    <n v="1"/>
    <n v="204"/>
    <n v="0.53431372549019607"/>
    <n v="4.534313725490196"/>
    <n v="23"/>
    <m/>
    <m/>
    <m/>
    <x v="2"/>
  </r>
  <r>
    <s v="Exp4"/>
    <x v="692"/>
    <n v="18"/>
    <x v="2"/>
    <x v="8"/>
    <x v="11"/>
    <x v="41"/>
    <s v="None_8h"/>
    <x v="0"/>
    <m/>
    <x v="3"/>
    <n v="0"/>
    <n v="4"/>
    <n v="5"/>
    <n v="80"/>
    <n v="215"/>
    <n v="133"/>
    <n v="5"/>
    <n v="13"/>
    <n v="10"/>
    <s v="TS"/>
    <n v="1"/>
    <n v="204"/>
    <n v="0.65196078431372551"/>
    <n v="4.6519607843137258"/>
    <n v="22"/>
    <m/>
    <m/>
    <m/>
    <x v="2"/>
  </r>
  <r>
    <s v="Exp4"/>
    <x v="692"/>
    <n v="18"/>
    <x v="2"/>
    <x v="8"/>
    <x v="11"/>
    <x v="41"/>
    <s v="None_8h"/>
    <x v="0"/>
    <m/>
    <x v="4"/>
    <n v="0"/>
    <n v="4"/>
    <n v="5"/>
    <n v="85"/>
    <n v="229"/>
    <n v="195"/>
    <n v="3"/>
    <n v="15"/>
    <m/>
    <s v="V"/>
    <m/>
    <n v="204"/>
    <n v="0.95588235294117652"/>
    <n v="4.9558823529411766"/>
    <n v="22"/>
    <m/>
    <m/>
    <m/>
    <x v="2"/>
  </r>
  <r>
    <s v="Exp4"/>
    <x v="693"/>
    <n v="23"/>
    <x v="2"/>
    <x v="8"/>
    <x v="11"/>
    <x v="41"/>
    <s v="None_8h"/>
    <x v="0"/>
    <n v="23"/>
    <x v="1"/>
    <n v="1"/>
    <n v="4"/>
    <n v="5"/>
    <n v="76"/>
    <m/>
    <n v="170"/>
    <n v="4"/>
    <n v="14"/>
    <n v="10"/>
    <s v="TS"/>
    <n v="2"/>
    <n v="204"/>
    <n v="0.83333333333333337"/>
    <n v="4.833333333333333"/>
    <n v="22"/>
    <m/>
    <m/>
    <m/>
    <x v="2"/>
  </r>
  <r>
    <s v="Exp4"/>
    <x v="693"/>
    <n v="23"/>
    <x v="2"/>
    <x v="8"/>
    <x v="11"/>
    <x v="41"/>
    <s v="None_8h"/>
    <x v="0"/>
    <m/>
    <x v="2"/>
    <n v="1"/>
    <n v="4"/>
    <n v="6"/>
    <n v="85"/>
    <n v="205"/>
    <n v="22"/>
    <n v="4"/>
    <n v="15"/>
    <n v="10"/>
    <s v="TS"/>
    <n v="2"/>
    <n v="204"/>
    <n v="0.10784313725490197"/>
    <n v="4.1078431372549016"/>
    <n v="23"/>
    <m/>
    <m/>
    <m/>
    <x v="2"/>
  </r>
  <r>
    <s v="Exp4"/>
    <x v="693"/>
    <n v="23"/>
    <x v="2"/>
    <x v="8"/>
    <x v="11"/>
    <x v="41"/>
    <s v="None_8h"/>
    <x v="0"/>
    <m/>
    <x v="3"/>
    <n v="0"/>
    <n v="5"/>
    <n v="6"/>
    <n v="73"/>
    <n v="197"/>
    <n v="100"/>
    <n v="4"/>
    <n v="15"/>
    <n v="10"/>
    <s v="TS"/>
    <n v="1"/>
    <n v="170.33333333333334"/>
    <n v="0.58708414872798431"/>
    <n v="5.5870841487279845"/>
    <n v="24"/>
    <m/>
    <m/>
    <m/>
    <x v="2"/>
  </r>
  <r>
    <s v="Exp4"/>
    <x v="693"/>
    <n v="23"/>
    <x v="2"/>
    <x v="8"/>
    <x v="11"/>
    <x v="41"/>
    <s v="None_8h"/>
    <x v="0"/>
    <m/>
    <x v="4"/>
    <n v="1"/>
    <n v="4"/>
    <n v="5"/>
    <n v="80"/>
    <n v="232"/>
    <n v="201"/>
    <n v="4"/>
    <n v="15"/>
    <n v="10"/>
    <s v="TS"/>
    <n v="2"/>
    <n v="204"/>
    <n v="0.98529411764705888"/>
    <n v="4.9852941176470589"/>
    <n v="23"/>
    <m/>
    <m/>
    <m/>
    <x v="2"/>
  </r>
  <r>
    <s v="Exp4"/>
    <x v="694"/>
    <n v="26"/>
    <x v="2"/>
    <x v="8"/>
    <x v="11"/>
    <x v="41"/>
    <s v="None_8h"/>
    <x v="0"/>
    <n v="26"/>
    <x v="1"/>
    <n v="1"/>
    <n v="4"/>
    <n v="5"/>
    <n v="78"/>
    <m/>
    <n v="199"/>
    <n v="3"/>
    <n v="16"/>
    <n v="10"/>
    <s v="TS"/>
    <n v="2"/>
    <n v="204"/>
    <n v="0.97549019607843135"/>
    <n v="4.9754901960784315"/>
    <n v="23"/>
    <m/>
    <m/>
    <m/>
    <x v="2"/>
  </r>
  <r>
    <s v="Exp4"/>
    <x v="694"/>
    <n v="26"/>
    <x v="2"/>
    <x v="8"/>
    <x v="11"/>
    <x v="41"/>
    <s v="None_8h"/>
    <x v="0"/>
    <m/>
    <x v="2"/>
    <n v="0"/>
    <n v="4"/>
    <n v="5"/>
    <n v="79"/>
    <n v="205"/>
    <n v="147"/>
    <n v="3"/>
    <n v="16"/>
    <n v="10"/>
    <s v="TS"/>
    <n v="1"/>
    <n v="204"/>
    <n v="0.72058823529411764"/>
    <n v="4.7205882352941178"/>
    <n v="23"/>
    <m/>
    <m/>
    <m/>
    <x v="2"/>
  </r>
  <r>
    <s v="Exp4"/>
    <x v="694"/>
    <n v="26"/>
    <x v="2"/>
    <x v="8"/>
    <x v="11"/>
    <x v="41"/>
    <s v="None_8h"/>
    <x v="0"/>
    <m/>
    <x v="3"/>
    <n v="1"/>
    <n v="4"/>
    <n v="5"/>
    <n v="82"/>
    <n v="215"/>
    <n v="207"/>
    <n v="5"/>
    <n v="14"/>
    <n v="10"/>
    <s v="late DR"/>
    <n v="2"/>
    <n v="204"/>
    <n v="1.0147058823529411"/>
    <n v="5.0147058823529411"/>
    <n v="23"/>
    <m/>
    <m/>
    <m/>
    <x v="2"/>
  </r>
  <r>
    <s v="Exp4"/>
    <x v="694"/>
    <n v="26"/>
    <x v="2"/>
    <x v="8"/>
    <x v="11"/>
    <x v="41"/>
    <s v="None_8h"/>
    <x v="0"/>
    <m/>
    <x v="4"/>
    <n v="1"/>
    <n v="5"/>
    <n v="6"/>
    <n v="90"/>
    <n v="211"/>
    <n v="34"/>
    <n v="4"/>
    <n v="16"/>
    <n v="10"/>
    <s v="TS"/>
    <n v="1"/>
    <n v="170.33333333333334"/>
    <n v="0.19960861056751467"/>
    <n v="5.1996086105675143"/>
    <n v="25"/>
    <m/>
    <m/>
    <m/>
    <x v="2"/>
  </r>
  <r>
    <s v="Exp4"/>
    <x v="695"/>
    <n v="33"/>
    <x v="2"/>
    <x v="8"/>
    <x v="11"/>
    <x v="42"/>
    <s v="None_8h"/>
    <x v="0"/>
    <n v="33"/>
    <x v="1"/>
    <n v="0"/>
    <n v="6"/>
    <n v="7"/>
    <n v="110"/>
    <m/>
    <n v="83"/>
    <n v="2"/>
    <n v="14"/>
    <n v="25"/>
    <s v="&gt;TS"/>
    <n v="2"/>
    <n v="144.66666666666666"/>
    <n v="0.57373271889400923"/>
    <n v="6.5737327188940089"/>
    <n v="22"/>
    <m/>
    <m/>
    <m/>
    <x v="2"/>
  </r>
  <r>
    <s v="Exp4"/>
    <x v="695"/>
    <n v="33"/>
    <x v="2"/>
    <x v="8"/>
    <x v="11"/>
    <x v="42"/>
    <s v="None_8h"/>
    <x v="0"/>
    <m/>
    <x v="2"/>
    <n v="0"/>
    <n v="6"/>
    <n v="7"/>
    <n v="121"/>
    <n v="180"/>
    <n v="112"/>
    <n v="3"/>
    <n v="16"/>
    <n v="45"/>
    <s v="&gt;TS"/>
    <n v="2"/>
    <n v="144.66666666666666"/>
    <n v="0.77419354838709686"/>
    <n v="6.774193548387097"/>
    <n v="25"/>
    <m/>
    <m/>
    <m/>
    <x v="2"/>
  </r>
  <r>
    <s v="Exp4"/>
    <x v="695"/>
    <n v="33"/>
    <x v="2"/>
    <x v="8"/>
    <x v="11"/>
    <x v="42"/>
    <s v="None_8h"/>
    <x v="0"/>
    <m/>
    <x v="3"/>
    <n v="2"/>
    <n v="6"/>
    <n v="7"/>
    <n v="122"/>
    <n v="182"/>
    <n v="105"/>
    <n v="2"/>
    <n v="16"/>
    <n v="40"/>
    <s v="&gt;TS"/>
    <n v="2"/>
    <n v="144.66666666666666"/>
    <n v="0.72580645161290325"/>
    <n v="6.725806451612903"/>
    <n v="24"/>
    <m/>
    <m/>
    <m/>
    <x v="2"/>
  </r>
  <r>
    <s v="Exp4"/>
    <x v="695"/>
    <n v="33"/>
    <x v="2"/>
    <x v="8"/>
    <x v="11"/>
    <x v="42"/>
    <s v="None_8h"/>
    <x v="0"/>
    <m/>
    <x v="4"/>
    <n v="0"/>
    <n v="6"/>
    <n v="7"/>
    <n v="123"/>
    <n v="177"/>
    <n v="121"/>
    <n v="2"/>
    <n v="15"/>
    <n v="47"/>
    <s v="&gt;TS"/>
    <n v="2"/>
    <n v="144.66666666666666"/>
    <n v="0.83640552995391715"/>
    <n v="6.8364055299539173"/>
    <n v="23"/>
    <m/>
    <m/>
    <m/>
    <x v="2"/>
  </r>
  <r>
    <s v="Exp4"/>
    <x v="696"/>
    <n v="39"/>
    <x v="2"/>
    <x v="8"/>
    <x v="11"/>
    <x v="42"/>
    <s v="None_8h"/>
    <x v="0"/>
    <n v="39"/>
    <x v="1"/>
    <n v="0"/>
    <n v="6"/>
    <n v="7"/>
    <n v="115"/>
    <m/>
    <n v="162"/>
    <n v="2"/>
    <n v="16"/>
    <n v="39"/>
    <s v="&gt;TS"/>
    <n v="2"/>
    <n v="144.66666666666666"/>
    <n v="1.1198156682027651"/>
    <n v="7.1198156682027651"/>
    <n v="24"/>
    <m/>
    <m/>
    <m/>
    <x v="2"/>
  </r>
  <r>
    <s v="Exp4"/>
    <x v="696"/>
    <n v="39"/>
    <x v="2"/>
    <x v="8"/>
    <x v="11"/>
    <x v="42"/>
    <s v="None_8h"/>
    <x v="0"/>
    <m/>
    <x v="2"/>
    <n v="0"/>
    <n v="6"/>
    <n v="7"/>
    <n v="107"/>
    <n v="185"/>
    <n v="91"/>
    <n v="2"/>
    <n v="15"/>
    <n v="26"/>
    <s v="&gt;TS"/>
    <n v="2"/>
    <n v="144.66666666666666"/>
    <n v="0.62903225806451613"/>
    <n v="6.629032258064516"/>
    <n v="23"/>
    <m/>
    <m/>
    <m/>
    <x v="2"/>
  </r>
  <r>
    <s v="Exp4"/>
    <x v="696"/>
    <n v="39"/>
    <x v="2"/>
    <x v="8"/>
    <x v="11"/>
    <x v="42"/>
    <s v="None_8h"/>
    <x v="0"/>
    <m/>
    <x v="3"/>
    <n v="1"/>
    <n v="6"/>
    <n v="7"/>
    <n v="114"/>
    <n v="149"/>
    <n v="91"/>
    <n v="2"/>
    <n v="15"/>
    <n v="45"/>
    <s v="&gt;TS"/>
    <n v="3"/>
    <n v="144.66666666666666"/>
    <n v="0.62903225806451613"/>
    <n v="6.629032258064516"/>
    <n v="23"/>
    <m/>
    <m/>
    <m/>
    <x v="2"/>
  </r>
  <r>
    <s v="Exp4"/>
    <x v="696"/>
    <n v="39"/>
    <x v="2"/>
    <x v="8"/>
    <x v="11"/>
    <x v="42"/>
    <s v="None_8h"/>
    <x v="0"/>
    <m/>
    <x v="4"/>
    <n v="1"/>
    <n v="6"/>
    <n v="7"/>
    <n v="119"/>
    <n v="149"/>
    <n v="89"/>
    <n v="2"/>
    <n v="14"/>
    <n v="55"/>
    <s v="&gt;TS"/>
    <n v="3"/>
    <n v="144.66666666666666"/>
    <n v="0.61520737327188946"/>
    <n v="6.6152073732718897"/>
    <n v="22"/>
    <m/>
    <m/>
    <m/>
    <x v="2"/>
  </r>
  <r>
    <s v="Exp4"/>
    <x v="697"/>
    <n v="41"/>
    <x v="2"/>
    <x v="8"/>
    <x v="11"/>
    <x v="42"/>
    <s v="None_8h"/>
    <x v="0"/>
    <n v="41"/>
    <x v="1"/>
    <n v="2"/>
    <n v="6"/>
    <n v="7"/>
    <n v="113"/>
    <m/>
    <n v="107"/>
    <n v="2"/>
    <n v="16"/>
    <n v="49"/>
    <s v="&gt;TS"/>
    <n v="2"/>
    <n v="144.66666666666666"/>
    <n v="0.73963133640553003"/>
    <n v="6.7396313364055302"/>
    <n v="24"/>
    <m/>
    <m/>
    <m/>
    <x v="2"/>
  </r>
  <r>
    <s v="Exp4"/>
    <x v="697"/>
    <n v="41"/>
    <x v="2"/>
    <x v="8"/>
    <x v="11"/>
    <x v="42"/>
    <s v="None_8h"/>
    <x v="0"/>
    <m/>
    <x v="2"/>
    <n v="1"/>
    <n v="7"/>
    <n v="8"/>
    <n v="162"/>
    <n v="128"/>
    <n v="34"/>
    <n v="1"/>
    <n v="15"/>
    <n v="90"/>
    <s v="&gt;TS"/>
    <n v="3"/>
    <n v="104"/>
    <n v="0.32692307692307693"/>
    <n v="7.3269230769230766"/>
    <n v="23"/>
    <m/>
    <m/>
    <m/>
    <x v="2"/>
  </r>
  <r>
    <s v="Exp4"/>
    <x v="697"/>
    <n v="41"/>
    <x v="2"/>
    <x v="8"/>
    <x v="11"/>
    <x v="42"/>
    <s v="None_8h"/>
    <x v="0"/>
    <m/>
    <x v="3"/>
    <n v="0"/>
    <n v="7"/>
    <n v="7"/>
    <n v="126"/>
    <n v="143"/>
    <n v="118"/>
    <n v="1"/>
    <n v="15"/>
    <n v="60"/>
    <s v="&gt;TS"/>
    <n v="3"/>
    <n v="104"/>
    <n v="0"/>
    <n v="7"/>
    <n v="23"/>
    <m/>
    <m/>
    <m/>
    <x v="1"/>
  </r>
  <r>
    <s v="Exp4"/>
    <x v="697"/>
    <n v="41"/>
    <x v="2"/>
    <x v="8"/>
    <x v="11"/>
    <x v="42"/>
    <s v="None_8h"/>
    <x v="0"/>
    <m/>
    <x v="4"/>
    <n v="1"/>
    <n v="7"/>
    <n v="7"/>
    <n v="122"/>
    <n v="129"/>
    <n v="98"/>
    <n v="1"/>
    <n v="14"/>
    <n v="56"/>
    <s v="&gt;TS"/>
    <n v="3"/>
    <n v="104"/>
    <n v="0"/>
    <n v="7"/>
    <n v="22"/>
    <m/>
    <m/>
    <m/>
    <x v="1"/>
  </r>
  <r>
    <s v="Exp4"/>
    <x v="698"/>
    <n v="21"/>
    <x v="2"/>
    <x v="8"/>
    <x v="11"/>
    <x v="43"/>
    <s v="None_8h"/>
    <x v="0"/>
    <n v="21"/>
    <x v="1"/>
    <n v="0"/>
    <n v="8"/>
    <n v="9"/>
    <n v="267"/>
    <m/>
    <n v="144"/>
    <n v="1"/>
    <n v="17"/>
    <n v="170"/>
    <s v="&gt;TS"/>
    <n v="3"/>
    <n v="102.33333333333333"/>
    <n v="1.4071661237785016"/>
    <n v="9.4071661237785023"/>
    <n v="26"/>
    <m/>
    <m/>
    <m/>
    <x v="2"/>
  </r>
  <r>
    <s v="Exp4"/>
    <x v="698"/>
    <n v="21"/>
    <x v="2"/>
    <x v="8"/>
    <x v="11"/>
    <x v="43"/>
    <s v="None_8h"/>
    <x v="0"/>
    <m/>
    <x v="2"/>
    <n v="1"/>
    <n v="7"/>
    <n v="8"/>
    <n v="203"/>
    <n v="146"/>
    <n v="112"/>
    <n v="1"/>
    <m/>
    <n v="200"/>
    <s v="&gt;TS"/>
    <n v="3"/>
    <n v="104"/>
    <n v="1.0769230769230769"/>
    <n v="8.0769230769230766"/>
    <s v=""/>
    <m/>
    <m/>
    <m/>
    <x v="2"/>
  </r>
  <r>
    <s v="Exp4"/>
    <x v="698"/>
    <n v="21"/>
    <x v="2"/>
    <x v="8"/>
    <x v="11"/>
    <x v="43"/>
    <s v="None_8h"/>
    <x v="0"/>
    <m/>
    <x v="3"/>
    <n v="0"/>
    <n v="7"/>
    <n v="8"/>
    <n v="139"/>
    <n v="160"/>
    <n v="42"/>
    <n v="2"/>
    <m/>
    <n v="60"/>
    <s v="&gt;TS"/>
    <n v="2"/>
    <n v="104"/>
    <n v="0.40384615384615385"/>
    <n v="7.4038461538461542"/>
    <s v=""/>
    <m/>
    <m/>
    <m/>
    <x v="2"/>
  </r>
  <r>
    <s v="Exp4"/>
    <x v="698"/>
    <n v="21"/>
    <x v="2"/>
    <x v="8"/>
    <x v="11"/>
    <x v="43"/>
    <s v="None_8h"/>
    <x v="0"/>
    <m/>
    <x v="4"/>
    <n v="1"/>
    <n v="7"/>
    <n v="8"/>
    <n v="200"/>
    <n v="162"/>
    <n v="122"/>
    <n v="1"/>
    <m/>
    <n v="190"/>
    <s v="&gt;TS"/>
    <n v="3"/>
    <n v="104"/>
    <n v="1.1730769230769231"/>
    <n v="8.1730769230769234"/>
    <s v=""/>
    <m/>
    <m/>
    <m/>
    <x v="2"/>
  </r>
  <r>
    <s v="Exp4"/>
    <x v="699"/>
    <n v="30"/>
    <x v="2"/>
    <x v="8"/>
    <x v="11"/>
    <x v="43"/>
    <s v="None_8h"/>
    <x v="0"/>
    <n v="30"/>
    <x v="1"/>
    <n v="1"/>
    <n v="8"/>
    <n v="8"/>
    <n v="240"/>
    <m/>
    <m/>
    <n v="0"/>
    <m/>
    <n v="150"/>
    <s v="FL"/>
    <n v="3"/>
    <n v="102.33333333333333"/>
    <n v="0"/>
    <n v="8"/>
    <s v=""/>
    <m/>
    <m/>
    <m/>
    <x v="1"/>
  </r>
  <r>
    <s v="Exp4"/>
    <x v="699"/>
    <n v="30"/>
    <x v="2"/>
    <x v="8"/>
    <x v="11"/>
    <x v="43"/>
    <s v="None_8h"/>
    <x v="0"/>
    <m/>
    <x v="2"/>
    <n v="2"/>
    <n v="9"/>
    <n v="9"/>
    <n v="284"/>
    <n v="84"/>
    <m/>
    <n v="0"/>
    <m/>
    <n v="220"/>
    <s v="FL"/>
    <n v="3"/>
    <n v="102.33333333333333"/>
    <n v="0"/>
    <n v="9"/>
    <s v=""/>
    <m/>
    <m/>
    <m/>
    <x v="1"/>
  </r>
  <r>
    <s v="Exp4"/>
    <x v="699"/>
    <n v="30"/>
    <x v="2"/>
    <x v="8"/>
    <x v="11"/>
    <x v="43"/>
    <s v="None_8h"/>
    <x v="0"/>
    <m/>
    <x v="3"/>
    <n v="2"/>
    <n v="9"/>
    <n v="9"/>
    <n v="263"/>
    <n v="107"/>
    <m/>
    <n v="0"/>
    <m/>
    <n v="180"/>
    <s v="FL"/>
    <n v="4"/>
    <n v="102.33333333333333"/>
    <n v="0"/>
    <n v="9"/>
    <s v=""/>
    <m/>
    <m/>
    <m/>
    <x v="1"/>
  </r>
  <r>
    <s v="Exp4"/>
    <x v="699"/>
    <n v="30"/>
    <x v="2"/>
    <x v="8"/>
    <x v="11"/>
    <x v="43"/>
    <s v="None_8h"/>
    <x v="0"/>
    <m/>
    <x v="4"/>
    <n v="1"/>
    <n v="8"/>
    <n v="8"/>
    <n v="215"/>
    <n v="71"/>
    <m/>
    <n v="0"/>
    <m/>
    <n v="150"/>
    <s v="FL"/>
    <n v="3"/>
    <n v="102.33333333333333"/>
    <n v="0"/>
    <n v="8"/>
    <s v=""/>
    <m/>
    <m/>
    <m/>
    <x v="1"/>
  </r>
  <r>
    <s v="Exp4"/>
    <x v="700"/>
    <n v="32"/>
    <x v="2"/>
    <x v="8"/>
    <x v="11"/>
    <x v="43"/>
    <s v="None_8h"/>
    <x v="0"/>
    <n v="32"/>
    <x v="1"/>
    <n v="2"/>
    <n v="10"/>
    <n v="10"/>
    <n v="330"/>
    <m/>
    <m/>
    <n v="0"/>
    <m/>
    <n v="290"/>
    <s v="FL"/>
    <n v="4"/>
    <n v="102.33333333333333"/>
    <n v="0"/>
    <n v="10"/>
    <s v=""/>
    <m/>
    <m/>
    <m/>
    <x v="1"/>
  </r>
  <r>
    <s v="Exp4"/>
    <x v="700"/>
    <n v="32"/>
    <x v="2"/>
    <x v="8"/>
    <x v="11"/>
    <x v="43"/>
    <s v="None_8h"/>
    <x v="0"/>
    <m/>
    <x v="2"/>
    <n v="2"/>
    <n v="9"/>
    <n v="9"/>
    <n v="245"/>
    <n v="116"/>
    <m/>
    <n v="0"/>
    <m/>
    <n v="220"/>
    <s v="FL"/>
    <n v="4"/>
    <n v="102.33333333333333"/>
    <n v="0"/>
    <n v="9"/>
    <s v=""/>
    <m/>
    <m/>
    <m/>
    <x v="1"/>
  </r>
  <r>
    <s v="Exp4"/>
    <x v="700"/>
    <n v="32"/>
    <x v="2"/>
    <x v="8"/>
    <x v="11"/>
    <x v="43"/>
    <s v="None_8h"/>
    <x v="0"/>
    <m/>
    <x v="3"/>
    <n v="1"/>
    <n v="8"/>
    <n v="8"/>
    <n v="250"/>
    <n v="104"/>
    <m/>
    <n v="0"/>
    <m/>
    <n v="190"/>
    <s v="FL"/>
    <n v="4"/>
    <n v="102.33333333333333"/>
    <n v="0"/>
    <n v="8"/>
    <s v=""/>
    <m/>
    <m/>
    <m/>
    <x v="1"/>
  </r>
  <r>
    <s v="Exp4"/>
    <x v="700"/>
    <n v="32"/>
    <x v="2"/>
    <x v="8"/>
    <x v="11"/>
    <x v="43"/>
    <s v="None_8h"/>
    <x v="0"/>
    <m/>
    <x v="4"/>
    <n v="1"/>
    <n v="8"/>
    <n v="9"/>
    <n v="175"/>
    <n v="137"/>
    <n v="17"/>
    <n v="1"/>
    <n v="15"/>
    <n v="90"/>
    <s v="&gt;TS"/>
    <n v="3"/>
    <n v="102.33333333333333"/>
    <n v="0.16612377850162868"/>
    <n v="8.1661237785016283"/>
    <n v="24"/>
    <m/>
    <m/>
    <m/>
    <x v="2"/>
  </r>
  <r>
    <s v="Exp4"/>
    <x v="701"/>
    <n v="8"/>
    <x v="2"/>
    <x v="8"/>
    <x v="11"/>
    <x v="44"/>
    <s v="None_8h"/>
    <x v="0"/>
    <n v="8"/>
    <x v="1"/>
    <m/>
    <n v="9"/>
    <n v="9"/>
    <m/>
    <m/>
    <m/>
    <m/>
    <m/>
    <m/>
    <m/>
    <n v="4"/>
    <n v="102.33333333333333"/>
    <n v="0"/>
    <n v="9"/>
    <s v=""/>
    <m/>
    <m/>
    <m/>
    <x v="1"/>
  </r>
  <r>
    <s v="Exp4"/>
    <x v="701"/>
    <n v="8"/>
    <x v="2"/>
    <x v="8"/>
    <x v="11"/>
    <x v="44"/>
    <s v="None_8h"/>
    <x v="0"/>
    <m/>
    <x v="2"/>
    <m/>
    <n v="8"/>
    <n v="8"/>
    <m/>
    <m/>
    <m/>
    <m/>
    <m/>
    <m/>
    <m/>
    <n v="3"/>
    <n v="102.33333333333333"/>
    <n v="0"/>
    <n v="8"/>
    <s v=""/>
    <m/>
    <m/>
    <m/>
    <x v="1"/>
  </r>
  <r>
    <s v="Exp4"/>
    <x v="701"/>
    <n v="8"/>
    <x v="2"/>
    <x v="8"/>
    <x v="11"/>
    <x v="44"/>
    <s v="None_8h"/>
    <x v="0"/>
    <m/>
    <x v="3"/>
    <m/>
    <n v="8"/>
    <n v="8"/>
    <m/>
    <m/>
    <m/>
    <m/>
    <m/>
    <m/>
    <m/>
    <n v="4"/>
    <n v="102.33333333333333"/>
    <n v="0"/>
    <n v="8"/>
    <s v=""/>
    <m/>
    <m/>
    <m/>
    <x v="1"/>
  </r>
  <r>
    <s v="Exp4"/>
    <x v="701"/>
    <n v="8"/>
    <x v="2"/>
    <x v="8"/>
    <x v="11"/>
    <x v="44"/>
    <s v="None_8h"/>
    <x v="0"/>
    <m/>
    <x v="4"/>
    <m/>
    <n v="8"/>
    <n v="8"/>
    <m/>
    <m/>
    <m/>
    <m/>
    <m/>
    <m/>
    <m/>
    <n v="3"/>
    <n v="102.33333333333333"/>
    <n v="0"/>
    <n v="8"/>
    <s v=""/>
    <m/>
    <m/>
    <m/>
    <x v="1"/>
  </r>
  <r>
    <s v="Exp4"/>
    <x v="702"/>
    <n v="14"/>
    <x v="2"/>
    <x v="8"/>
    <x v="11"/>
    <x v="44"/>
    <s v="None_8h"/>
    <x v="0"/>
    <n v="14"/>
    <x v="1"/>
    <n v="0"/>
    <n v="8"/>
    <n v="8"/>
    <m/>
    <m/>
    <m/>
    <m/>
    <m/>
    <m/>
    <s v="&gt;FL"/>
    <n v="4"/>
    <n v="102.33333333333333"/>
    <n v="0"/>
    <n v="8"/>
    <s v=""/>
    <m/>
    <m/>
    <m/>
    <x v="1"/>
  </r>
  <r>
    <s v="Exp4"/>
    <x v="702"/>
    <n v="14"/>
    <x v="2"/>
    <x v="8"/>
    <x v="11"/>
    <x v="44"/>
    <s v="None_8h"/>
    <x v="0"/>
    <m/>
    <x v="2"/>
    <n v="0"/>
    <n v="7"/>
    <n v="7"/>
    <m/>
    <m/>
    <m/>
    <m/>
    <m/>
    <m/>
    <s v="&gt;FL"/>
    <n v="3"/>
    <n v="104"/>
    <n v="0"/>
    <n v="7"/>
    <s v=""/>
    <m/>
    <m/>
    <m/>
    <x v="1"/>
  </r>
  <r>
    <s v="Exp4"/>
    <x v="702"/>
    <n v="14"/>
    <x v="2"/>
    <x v="8"/>
    <x v="11"/>
    <x v="44"/>
    <s v="None_8h"/>
    <x v="0"/>
    <m/>
    <x v="3"/>
    <n v="0"/>
    <n v="7"/>
    <n v="8"/>
    <m/>
    <m/>
    <m/>
    <n v="3"/>
    <m/>
    <m/>
    <s v="&gt;TS"/>
    <n v="3"/>
    <n v="104"/>
    <n v="0"/>
    <n v="7"/>
    <s v=""/>
    <m/>
    <m/>
    <m/>
    <x v="2"/>
  </r>
  <r>
    <s v="Exp4"/>
    <x v="702"/>
    <n v="14"/>
    <x v="2"/>
    <x v="8"/>
    <x v="11"/>
    <x v="44"/>
    <s v="None_8h"/>
    <x v="0"/>
    <m/>
    <x v="4"/>
    <n v="0"/>
    <n v="8"/>
    <n v="8"/>
    <m/>
    <m/>
    <m/>
    <m/>
    <m/>
    <m/>
    <s v="&gt;FL"/>
    <n v="4"/>
    <n v="102.33333333333333"/>
    <n v="0"/>
    <n v="8"/>
    <s v=""/>
    <m/>
    <m/>
    <m/>
    <x v="1"/>
  </r>
  <r>
    <s v="Exp4"/>
    <x v="703"/>
    <n v="37"/>
    <x v="2"/>
    <x v="8"/>
    <x v="11"/>
    <x v="44"/>
    <s v="None_8h"/>
    <x v="0"/>
    <n v="37"/>
    <x v="1"/>
    <m/>
    <n v="8"/>
    <n v="8"/>
    <m/>
    <m/>
    <m/>
    <m/>
    <m/>
    <m/>
    <m/>
    <n v="4"/>
    <n v="102.33333333333333"/>
    <n v="0"/>
    <n v="8"/>
    <s v=""/>
    <m/>
    <m/>
    <m/>
    <x v="1"/>
  </r>
  <r>
    <s v="Exp4"/>
    <x v="703"/>
    <n v="37"/>
    <x v="2"/>
    <x v="8"/>
    <x v="11"/>
    <x v="44"/>
    <s v="None_8h"/>
    <x v="0"/>
    <m/>
    <x v="2"/>
    <m/>
    <n v="8"/>
    <n v="9"/>
    <m/>
    <m/>
    <m/>
    <m/>
    <m/>
    <m/>
    <m/>
    <n v="4"/>
    <n v="102.33333333333333"/>
    <n v="0"/>
    <n v="8"/>
    <s v=""/>
    <m/>
    <m/>
    <m/>
    <x v="2"/>
  </r>
  <r>
    <s v="Exp4"/>
    <x v="703"/>
    <n v="37"/>
    <x v="2"/>
    <x v="8"/>
    <x v="11"/>
    <x v="44"/>
    <s v="None_8h"/>
    <x v="0"/>
    <m/>
    <x v="3"/>
    <m/>
    <n v="8"/>
    <n v="8"/>
    <m/>
    <m/>
    <m/>
    <m/>
    <m/>
    <m/>
    <m/>
    <n v="2"/>
    <n v="102.33333333333333"/>
    <n v="0"/>
    <n v="8"/>
    <s v=""/>
    <m/>
    <m/>
    <m/>
    <x v="1"/>
  </r>
  <r>
    <s v="Exp4"/>
    <x v="703"/>
    <n v="37"/>
    <x v="2"/>
    <x v="8"/>
    <x v="11"/>
    <x v="44"/>
    <s v="None_8h"/>
    <x v="0"/>
    <m/>
    <x v="4"/>
    <m/>
    <n v="8"/>
    <n v="8"/>
    <m/>
    <m/>
    <m/>
    <m/>
    <m/>
    <m/>
    <m/>
    <n v="4"/>
    <n v="102.33333333333333"/>
    <n v="0"/>
    <n v="8"/>
    <s v=""/>
    <m/>
    <m/>
    <m/>
    <x v="1"/>
  </r>
  <r>
    <s v="Exp4"/>
    <x v="703"/>
    <n v="37"/>
    <x v="2"/>
    <x v="8"/>
    <x v="11"/>
    <x v="44"/>
    <s v="None_8h"/>
    <x v="0"/>
    <m/>
    <x v="5"/>
    <m/>
    <n v="8"/>
    <n v="8"/>
    <m/>
    <m/>
    <m/>
    <m/>
    <m/>
    <m/>
    <m/>
    <n v="3"/>
    <n v="102.33333333333333"/>
    <n v="0"/>
    <n v="8"/>
    <s v=""/>
    <m/>
    <m/>
    <m/>
    <x v="1"/>
  </r>
  <r>
    <s v="Exp4"/>
    <x v="703"/>
    <n v="37"/>
    <x v="2"/>
    <x v="8"/>
    <x v="11"/>
    <x v="44"/>
    <s v="None_8h"/>
    <x v="0"/>
    <m/>
    <x v="6"/>
    <m/>
    <n v="8"/>
    <n v="8"/>
    <m/>
    <m/>
    <m/>
    <m/>
    <m/>
    <m/>
    <m/>
    <n v="4"/>
    <n v="102.33333333333333"/>
    <n v="0"/>
    <n v="8"/>
    <s v=""/>
    <m/>
    <m/>
    <m/>
    <x v="1"/>
  </r>
  <r>
    <s v="Exp4"/>
    <x v="704"/>
    <n v="28"/>
    <x v="2"/>
    <x v="8"/>
    <x v="11"/>
    <x v="45"/>
    <s v="None_8h"/>
    <x v="0"/>
    <n v="28"/>
    <x v="1"/>
    <m/>
    <n v="8"/>
    <m/>
    <m/>
    <m/>
    <m/>
    <m/>
    <n v="16"/>
    <m/>
    <m/>
    <n v="4"/>
    <n v="102.33333333333333"/>
    <n v="0"/>
    <n v="8"/>
    <n v="24"/>
    <m/>
    <m/>
    <m/>
    <x v="1"/>
  </r>
  <r>
    <s v="Exp4"/>
    <x v="704"/>
    <n v="28"/>
    <x v="2"/>
    <x v="8"/>
    <x v="11"/>
    <x v="45"/>
    <s v="None_8h"/>
    <x v="0"/>
    <m/>
    <x v="2"/>
    <m/>
    <n v="8"/>
    <m/>
    <m/>
    <m/>
    <m/>
    <m/>
    <n v="16"/>
    <m/>
    <m/>
    <n v="4"/>
    <n v="102.33333333333333"/>
    <n v="0"/>
    <n v="8"/>
    <n v="24"/>
    <m/>
    <m/>
    <m/>
    <x v="1"/>
  </r>
  <r>
    <s v="Exp4"/>
    <x v="704"/>
    <n v="28"/>
    <x v="2"/>
    <x v="8"/>
    <x v="11"/>
    <x v="45"/>
    <s v="None_8h"/>
    <x v="0"/>
    <m/>
    <x v="3"/>
    <m/>
    <n v="8"/>
    <m/>
    <m/>
    <m/>
    <m/>
    <m/>
    <n v="11"/>
    <m/>
    <m/>
    <n v="3"/>
    <n v="102.33333333333333"/>
    <n v="0"/>
    <n v="8"/>
    <n v="19"/>
    <m/>
    <m/>
    <m/>
    <x v="1"/>
  </r>
  <r>
    <s v="Exp4"/>
    <x v="704"/>
    <n v="28"/>
    <x v="2"/>
    <x v="8"/>
    <x v="11"/>
    <x v="45"/>
    <s v="None_8h"/>
    <x v="0"/>
    <m/>
    <x v="4"/>
    <m/>
    <n v="8"/>
    <m/>
    <m/>
    <m/>
    <m/>
    <m/>
    <n v="16"/>
    <m/>
    <m/>
    <n v="4"/>
    <n v="102.33333333333333"/>
    <n v="0"/>
    <n v="8"/>
    <n v="24"/>
    <m/>
    <m/>
    <m/>
    <x v="1"/>
  </r>
  <r>
    <s v="Exp4"/>
    <x v="705"/>
    <n v="29"/>
    <x v="2"/>
    <x v="8"/>
    <x v="11"/>
    <x v="45"/>
    <s v="None_8h"/>
    <x v="0"/>
    <n v="29"/>
    <x v="1"/>
    <m/>
    <n v="8"/>
    <m/>
    <m/>
    <m/>
    <m/>
    <m/>
    <n v="16"/>
    <m/>
    <m/>
    <n v="4"/>
    <n v="102.33333333333333"/>
    <n v="0"/>
    <n v="8"/>
    <n v="24"/>
    <m/>
    <m/>
    <m/>
    <x v="1"/>
  </r>
  <r>
    <s v="Exp4"/>
    <x v="705"/>
    <n v="29"/>
    <x v="2"/>
    <x v="8"/>
    <x v="11"/>
    <x v="45"/>
    <s v="None_8h"/>
    <x v="0"/>
    <m/>
    <x v="2"/>
    <m/>
    <n v="9"/>
    <m/>
    <m/>
    <m/>
    <m/>
    <m/>
    <n v="17"/>
    <m/>
    <m/>
    <n v="4"/>
    <n v="102.33333333333333"/>
    <n v="0"/>
    <n v="9"/>
    <n v="26"/>
    <m/>
    <m/>
    <m/>
    <x v="1"/>
  </r>
  <r>
    <s v="Exp4"/>
    <x v="705"/>
    <n v="29"/>
    <x v="2"/>
    <x v="8"/>
    <x v="11"/>
    <x v="45"/>
    <s v="None_8h"/>
    <x v="0"/>
    <m/>
    <x v="3"/>
    <m/>
    <n v="8"/>
    <m/>
    <m/>
    <m/>
    <m/>
    <m/>
    <m/>
    <m/>
    <m/>
    <n v="4"/>
    <n v="102.33333333333333"/>
    <n v="0"/>
    <n v="8"/>
    <s v=""/>
    <m/>
    <m/>
    <m/>
    <x v="1"/>
  </r>
  <r>
    <s v="Exp4"/>
    <x v="705"/>
    <n v="29"/>
    <x v="2"/>
    <x v="8"/>
    <x v="11"/>
    <x v="45"/>
    <s v="None_8h"/>
    <x v="0"/>
    <m/>
    <x v="4"/>
    <m/>
    <n v="8"/>
    <m/>
    <m/>
    <m/>
    <m/>
    <m/>
    <n v="10"/>
    <m/>
    <m/>
    <n v="4"/>
    <n v="102.33333333333333"/>
    <n v="0"/>
    <n v="8"/>
    <n v="18"/>
    <m/>
    <m/>
    <m/>
    <x v="1"/>
  </r>
  <r>
    <s v="Exp4"/>
    <x v="706"/>
    <n v="15"/>
    <x v="2"/>
    <x v="8"/>
    <x v="11"/>
    <x v="46"/>
    <s v="None_8h"/>
    <x v="0"/>
    <n v="15"/>
    <x v="1"/>
    <m/>
    <n v="9"/>
    <m/>
    <n v="413"/>
    <m/>
    <m/>
    <m/>
    <n v="16"/>
    <m/>
    <m/>
    <n v="4"/>
    <n v="102.33333333333333"/>
    <n v="0"/>
    <n v="9"/>
    <n v="25"/>
    <m/>
    <m/>
    <m/>
    <x v="1"/>
  </r>
  <r>
    <s v="Exp4"/>
    <x v="706"/>
    <n v="15"/>
    <x v="2"/>
    <x v="8"/>
    <x v="11"/>
    <x v="46"/>
    <s v="None_8h"/>
    <x v="0"/>
    <m/>
    <x v="2"/>
    <m/>
    <n v="8"/>
    <m/>
    <n v="375"/>
    <m/>
    <m/>
    <m/>
    <n v="16"/>
    <m/>
    <m/>
    <n v="4"/>
    <n v="102.33333333333333"/>
    <n v="0"/>
    <n v="8"/>
    <n v="24"/>
    <m/>
    <m/>
    <m/>
    <x v="1"/>
  </r>
  <r>
    <s v="Exp4"/>
    <x v="706"/>
    <n v="15"/>
    <x v="2"/>
    <x v="8"/>
    <x v="11"/>
    <x v="46"/>
    <s v="None_8h"/>
    <x v="0"/>
    <m/>
    <x v="3"/>
    <m/>
    <n v="9"/>
    <m/>
    <n v="430"/>
    <m/>
    <m/>
    <m/>
    <n v="16"/>
    <m/>
    <m/>
    <n v="5"/>
    <n v="102.33333333333333"/>
    <n v="0"/>
    <n v="9"/>
    <n v="25"/>
    <m/>
    <m/>
    <m/>
    <x v="1"/>
  </r>
  <r>
    <s v="Exp4"/>
    <x v="706"/>
    <n v="15"/>
    <x v="2"/>
    <x v="8"/>
    <x v="11"/>
    <x v="46"/>
    <s v="None_8h"/>
    <x v="0"/>
    <m/>
    <x v="4"/>
    <m/>
    <n v="9"/>
    <m/>
    <n v="400"/>
    <m/>
    <m/>
    <m/>
    <n v="15"/>
    <m/>
    <m/>
    <n v="4"/>
    <n v="102.33333333333333"/>
    <n v="0"/>
    <n v="9"/>
    <n v="24"/>
    <m/>
    <m/>
    <m/>
    <x v="1"/>
  </r>
  <r>
    <s v="Exp4"/>
    <x v="707"/>
    <n v="22"/>
    <x v="2"/>
    <x v="8"/>
    <x v="11"/>
    <x v="46"/>
    <s v="None_8h"/>
    <x v="0"/>
    <n v="22"/>
    <x v="1"/>
    <m/>
    <n v="8"/>
    <m/>
    <n v="405"/>
    <m/>
    <m/>
    <m/>
    <n v="15"/>
    <m/>
    <m/>
    <n v="4"/>
    <n v="102.33333333333333"/>
    <n v="0"/>
    <n v="8"/>
    <n v="23"/>
    <m/>
    <m/>
    <m/>
    <x v="1"/>
  </r>
  <r>
    <s v="Exp4"/>
    <x v="707"/>
    <n v="22"/>
    <x v="2"/>
    <x v="8"/>
    <x v="11"/>
    <x v="46"/>
    <s v="None_8h"/>
    <x v="0"/>
    <m/>
    <x v="2"/>
    <m/>
    <n v="8"/>
    <m/>
    <n v="360"/>
    <m/>
    <m/>
    <m/>
    <n v="14"/>
    <m/>
    <m/>
    <n v="4"/>
    <n v="102.33333333333333"/>
    <n v="0"/>
    <n v="8"/>
    <n v="22"/>
    <m/>
    <m/>
    <m/>
    <x v="1"/>
  </r>
  <r>
    <s v="Exp4"/>
    <x v="707"/>
    <n v="22"/>
    <x v="2"/>
    <x v="8"/>
    <x v="11"/>
    <x v="46"/>
    <s v="None_8h"/>
    <x v="0"/>
    <m/>
    <x v="3"/>
    <m/>
    <n v="8"/>
    <m/>
    <n v="378"/>
    <m/>
    <m/>
    <m/>
    <n v="15"/>
    <m/>
    <m/>
    <n v="4"/>
    <n v="102.33333333333333"/>
    <n v="0"/>
    <n v="8"/>
    <n v="23"/>
    <m/>
    <m/>
    <m/>
    <x v="1"/>
  </r>
  <r>
    <s v="Exp4"/>
    <x v="707"/>
    <n v="22"/>
    <x v="2"/>
    <x v="8"/>
    <x v="11"/>
    <x v="46"/>
    <s v="None_8h"/>
    <x v="0"/>
    <m/>
    <x v="4"/>
    <m/>
    <n v="8"/>
    <m/>
    <n v="377"/>
    <m/>
    <m/>
    <m/>
    <n v="14"/>
    <m/>
    <m/>
    <n v="4"/>
    <n v="102.33333333333333"/>
    <n v="0"/>
    <n v="8"/>
    <n v="22"/>
    <m/>
    <m/>
    <m/>
    <x v="1"/>
  </r>
  <r>
    <s v="Exp4"/>
    <x v="708"/>
    <n v="42"/>
    <x v="2"/>
    <x v="8"/>
    <x v="11"/>
    <x v="46"/>
    <s v="None_8h"/>
    <x v="0"/>
    <n v="42"/>
    <x v="1"/>
    <m/>
    <n v="8"/>
    <m/>
    <n v="375"/>
    <m/>
    <m/>
    <m/>
    <n v="15"/>
    <m/>
    <m/>
    <n v="3"/>
    <n v="102.33333333333333"/>
    <n v="0"/>
    <n v="8"/>
    <n v="23"/>
    <m/>
    <m/>
    <m/>
    <x v="1"/>
  </r>
  <r>
    <s v="Exp4"/>
    <x v="708"/>
    <n v="42"/>
    <x v="2"/>
    <x v="8"/>
    <x v="11"/>
    <x v="46"/>
    <s v="None_8h"/>
    <x v="0"/>
    <m/>
    <x v="2"/>
    <m/>
    <n v="9"/>
    <m/>
    <n v="374"/>
    <m/>
    <m/>
    <m/>
    <n v="16"/>
    <m/>
    <m/>
    <n v="4"/>
    <n v="102.33333333333333"/>
    <n v="0"/>
    <n v="9"/>
    <n v="25"/>
    <m/>
    <m/>
    <m/>
    <x v="1"/>
  </r>
  <r>
    <s v="Exp4"/>
    <x v="708"/>
    <n v="42"/>
    <x v="2"/>
    <x v="8"/>
    <x v="11"/>
    <x v="46"/>
    <s v="None_8h"/>
    <x v="0"/>
    <m/>
    <x v="3"/>
    <m/>
    <n v="9"/>
    <m/>
    <n v="432"/>
    <m/>
    <m/>
    <m/>
    <n v="16"/>
    <m/>
    <m/>
    <n v="4"/>
    <n v="102.33333333333333"/>
    <n v="0"/>
    <n v="9"/>
    <n v="25"/>
    <m/>
    <m/>
    <m/>
    <x v="1"/>
  </r>
  <r>
    <s v="Exp4"/>
    <x v="708"/>
    <n v="42"/>
    <x v="2"/>
    <x v="8"/>
    <x v="11"/>
    <x v="46"/>
    <s v="None_8h"/>
    <x v="0"/>
    <m/>
    <x v="4"/>
    <m/>
    <n v="8"/>
    <m/>
    <n v="362"/>
    <m/>
    <m/>
    <m/>
    <n v="12"/>
    <m/>
    <m/>
    <n v="4"/>
    <n v="102.33333333333333"/>
    <n v="0"/>
    <n v="8"/>
    <n v="20"/>
    <m/>
    <m/>
    <m/>
    <x v="1"/>
  </r>
  <r>
    <s v="Exp4"/>
    <x v="709"/>
    <n v="4"/>
    <x v="2"/>
    <x v="8"/>
    <x v="11"/>
    <x v="47"/>
    <s v="None_8h"/>
    <x v="0"/>
    <n v="4"/>
    <x v="1"/>
    <m/>
    <n v="9"/>
    <m/>
    <n v="430"/>
    <m/>
    <m/>
    <m/>
    <n v="16"/>
    <m/>
    <m/>
    <n v="4"/>
    <n v="102.33333333333333"/>
    <n v="0"/>
    <n v="9"/>
    <n v="25"/>
    <m/>
    <m/>
    <m/>
    <x v="1"/>
  </r>
  <r>
    <s v="Exp4"/>
    <x v="709"/>
    <n v="4"/>
    <x v="2"/>
    <x v="8"/>
    <x v="11"/>
    <x v="47"/>
    <s v="None_8h"/>
    <x v="0"/>
    <m/>
    <x v="2"/>
    <m/>
    <n v="8"/>
    <m/>
    <n v="380"/>
    <m/>
    <m/>
    <m/>
    <n v="16"/>
    <m/>
    <m/>
    <n v="3"/>
    <n v="102.33333333333333"/>
    <n v="0"/>
    <n v="8"/>
    <n v="24"/>
    <m/>
    <m/>
    <m/>
    <x v="1"/>
  </r>
  <r>
    <s v="Exp4"/>
    <x v="709"/>
    <n v="4"/>
    <x v="2"/>
    <x v="8"/>
    <x v="11"/>
    <x v="47"/>
    <s v="None_8h"/>
    <x v="0"/>
    <m/>
    <x v="3"/>
    <m/>
    <n v="9"/>
    <m/>
    <n v="435"/>
    <m/>
    <m/>
    <m/>
    <n v="15"/>
    <m/>
    <m/>
    <n v="4"/>
    <n v="102.33333333333333"/>
    <n v="0"/>
    <n v="9"/>
    <n v="24"/>
    <m/>
    <m/>
    <m/>
    <x v="1"/>
  </r>
  <r>
    <s v="Exp4"/>
    <x v="709"/>
    <n v="4"/>
    <x v="2"/>
    <x v="8"/>
    <x v="11"/>
    <x v="47"/>
    <s v="None_8h"/>
    <x v="0"/>
    <m/>
    <x v="4"/>
    <m/>
    <n v="8"/>
    <m/>
    <n v="361"/>
    <m/>
    <m/>
    <m/>
    <n v="15"/>
    <m/>
    <m/>
    <n v="3"/>
    <n v="102.33333333333333"/>
    <n v="0"/>
    <n v="8"/>
    <n v="23"/>
    <m/>
    <m/>
    <m/>
    <x v="1"/>
  </r>
  <r>
    <s v="Exp4"/>
    <x v="710"/>
    <n v="20"/>
    <x v="2"/>
    <x v="8"/>
    <x v="11"/>
    <x v="47"/>
    <s v="None_8h"/>
    <x v="0"/>
    <n v="20"/>
    <x v="1"/>
    <m/>
    <n v="8"/>
    <m/>
    <n v="370"/>
    <m/>
    <m/>
    <m/>
    <n v="16"/>
    <m/>
    <m/>
    <n v="3"/>
    <n v="102.33333333333333"/>
    <n v="0"/>
    <n v="8"/>
    <n v="24"/>
    <m/>
    <m/>
    <m/>
    <x v="1"/>
  </r>
  <r>
    <s v="Exp4"/>
    <x v="710"/>
    <n v="20"/>
    <x v="2"/>
    <x v="8"/>
    <x v="11"/>
    <x v="47"/>
    <s v="None_8h"/>
    <x v="0"/>
    <m/>
    <x v="2"/>
    <m/>
    <n v="9"/>
    <m/>
    <n v="390"/>
    <m/>
    <m/>
    <m/>
    <n v="17"/>
    <m/>
    <m/>
    <n v="4"/>
    <n v="102.33333333333333"/>
    <n v="0"/>
    <n v="9"/>
    <n v="26"/>
    <m/>
    <m/>
    <m/>
    <x v="1"/>
  </r>
  <r>
    <s v="Exp4"/>
    <x v="710"/>
    <n v="20"/>
    <x v="2"/>
    <x v="8"/>
    <x v="11"/>
    <x v="47"/>
    <s v="None_8h"/>
    <x v="0"/>
    <m/>
    <x v="3"/>
    <m/>
    <n v="10"/>
    <m/>
    <n v="350"/>
    <m/>
    <m/>
    <m/>
    <n v="13"/>
    <m/>
    <m/>
    <n v="4"/>
    <n v="102.33333333333333"/>
    <n v="0"/>
    <n v="10"/>
    <n v="23"/>
    <m/>
    <m/>
    <m/>
    <x v="1"/>
  </r>
  <r>
    <s v="Exp4"/>
    <x v="710"/>
    <n v="20"/>
    <x v="2"/>
    <x v="8"/>
    <x v="11"/>
    <x v="47"/>
    <s v="None_8h"/>
    <x v="0"/>
    <m/>
    <x v="4"/>
    <m/>
    <n v="9"/>
    <m/>
    <n v="400"/>
    <m/>
    <m/>
    <m/>
    <n v="14"/>
    <m/>
    <m/>
    <n v="4"/>
    <n v="102.33333333333333"/>
    <n v="0"/>
    <n v="9"/>
    <n v="23"/>
    <m/>
    <m/>
    <m/>
    <x v="1"/>
  </r>
  <r>
    <s v="Exp4"/>
    <x v="711"/>
    <n v="34"/>
    <x v="2"/>
    <x v="8"/>
    <x v="11"/>
    <x v="47"/>
    <s v="None_8h"/>
    <x v="0"/>
    <n v="34"/>
    <x v="1"/>
    <m/>
    <n v="9"/>
    <m/>
    <n v="410"/>
    <m/>
    <m/>
    <m/>
    <n v="16"/>
    <m/>
    <m/>
    <n v="4"/>
    <n v="102.33333333333333"/>
    <n v="0"/>
    <n v="9"/>
    <n v="25"/>
    <m/>
    <m/>
    <m/>
    <x v="1"/>
  </r>
  <r>
    <s v="Exp4"/>
    <x v="711"/>
    <n v="34"/>
    <x v="2"/>
    <x v="8"/>
    <x v="11"/>
    <x v="47"/>
    <s v="None_8h"/>
    <x v="0"/>
    <m/>
    <x v="2"/>
    <m/>
    <n v="8"/>
    <m/>
    <n v="345"/>
    <m/>
    <m/>
    <m/>
    <n v="17"/>
    <m/>
    <m/>
    <n v="3"/>
    <n v="102.33333333333333"/>
    <n v="0"/>
    <n v="8"/>
    <n v="25"/>
    <m/>
    <m/>
    <m/>
    <x v="1"/>
  </r>
  <r>
    <s v="Exp4"/>
    <x v="711"/>
    <n v="34"/>
    <x v="2"/>
    <x v="8"/>
    <x v="11"/>
    <x v="47"/>
    <s v="None_8h"/>
    <x v="0"/>
    <m/>
    <x v="3"/>
    <m/>
    <n v="8"/>
    <m/>
    <n v="344"/>
    <m/>
    <m/>
    <m/>
    <n v="17"/>
    <m/>
    <m/>
    <n v="3"/>
    <n v="102.33333333333333"/>
    <n v="0"/>
    <n v="8"/>
    <n v="25"/>
    <m/>
    <m/>
    <m/>
    <x v="1"/>
  </r>
  <r>
    <s v="Exp4"/>
    <x v="711"/>
    <n v="34"/>
    <x v="2"/>
    <x v="8"/>
    <x v="11"/>
    <x v="47"/>
    <s v="None_8h"/>
    <x v="0"/>
    <m/>
    <x v="4"/>
    <m/>
    <n v="9"/>
    <m/>
    <n v="385"/>
    <m/>
    <m/>
    <m/>
    <n v="16"/>
    <m/>
    <m/>
    <n v="4"/>
    <n v="102.33333333333333"/>
    <n v="0"/>
    <n v="9"/>
    <n v="25"/>
    <m/>
    <m/>
    <m/>
    <x v="1"/>
  </r>
  <r>
    <s v="Exp4"/>
    <x v="712"/>
    <n v="6"/>
    <x v="2"/>
    <x v="8"/>
    <x v="11"/>
    <x v="48"/>
    <s v="None_8h"/>
    <x v="0"/>
    <n v="6"/>
    <x v="1"/>
    <m/>
    <n v="9"/>
    <m/>
    <n v="430"/>
    <m/>
    <m/>
    <m/>
    <n v="14"/>
    <m/>
    <m/>
    <n v="4"/>
    <n v="102.33333333333333"/>
    <n v="0"/>
    <n v="9"/>
    <n v="23"/>
    <m/>
    <m/>
    <m/>
    <x v="1"/>
  </r>
  <r>
    <s v="Exp4"/>
    <x v="712"/>
    <n v="6"/>
    <x v="2"/>
    <x v="8"/>
    <x v="11"/>
    <x v="48"/>
    <s v="None_8h"/>
    <x v="0"/>
    <m/>
    <x v="2"/>
    <m/>
    <n v="9"/>
    <m/>
    <n v="370"/>
    <m/>
    <m/>
    <m/>
    <n v="14"/>
    <m/>
    <m/>
    <n v="3"/>
    <n v="102.33333333333333"/>
    <n v="0"/>
    <n v="9"/>
    <n v="23"/>
    <m/>
    <m/>
    <m/>
    <x v="1"/>
  </r>
  <r>
    <s v="Exp4"/>
    <x v="712"/>
    <n v="6"/>
    <x v="2"/>
    <x v="8"/>
    <x v="11"/>
    <x v="48"/>
    <s v="None_8h"/>
    <x v="0"/>
    <m/>
    <x v="3"/>
    <m/>
    <n v="9"/>
    <m/>
    <n v="440"/>
    <m/>
    <m/>
    <m/>
    <n v="14"/>
    <m/>
    <m/>
    <n v="4"/>
    <n v="102.33333333333333"/>
    <n v="0"/>
    <n v="9"/>
    <n v="23"/>
    <m/>
    <m/>
    <m/>
    <x v="1"/>
  </r>
  <r>
    <s v="Exp4"/>
    <x v="712"/>
    <n v="6"/>
    <x v="2"/>
    <x v="8"/>
    <x v="11"/>
    <x v="48"/>
    <s v="None_8h"/>
    <x v="0"/>
    <m/>
    <x v="4"/>
    <m/>
    <n v="8"/>
    <m/>
    <n v="370"/>
    <m/>
    <m/>
    <m/>
    <n v="12"/>
    <m/>
    <m/>
    <n v="4"/>
    <n v="102.33333333333333"/>
    <n v="0"/>
    <n v="8"/>
    <n v="20"/>
    <m/>
    <m/>
    <m/>
    <x v="1"/>
  </r>
  <r>
    <s v="Exp4"/>
    <x v="713"/>
    <n v="27"/>
    <x v="2"/>
    <x v="8"/>
    <x v="11"/>
    <x v="48"/>
    <s v="None_8h"/>
    <x v="0"/>
    <s v="Otane"/>
    <x v="1"/>
    <m/>
    <n v="8"/>
    <m/>
    <m/>
    <m/>
    <m/>
    <m/>
    <n v="16"/>
    <m/>
    <m/>
    <n v="4"/>
    <n v="102.33333333333333"/>
    <n v="0"/>
    <n v="8"/>
    <n v="24"/>
    <m/>
    <m/>
    <m/>
    <x v="1"/>
  </r>
  <r>
    <s v="Exp4"/>
    <x v="713"/>
    <n v="27"/>
    <x v="2"/>
    <x v="8"/>
    <x v="11"/>
    <x v="48"/>
    <s v="None_8h"/>
    <x v="0"/>
    <m/>
    <x v="2"/>
    <m/>
    <n v="8"/>
    <m/>
    <m/>
    <m/>
    <m/>
    <m/>
    <n v="14"/>
    <m/>
    <m/>
    <n v="3"/>
    <n v="102.33333333333333"/>
    <n v="0"/>
    <n v="8"/>
    <n v="22"/>
    <m/>
    <m/>
    <m/>
    <x v="1"/>
  </r>
  <r>
    <s v="Exp4"/>
    <x v="713"/>
    <n v="27"/>
    <x v="2"/>
    <x v="8"/>
    <x v="11"/>
    <x v="48"/>
    <s v="None_8h"/>
    <x v="0"/>
    <m/>
    <x v="3"/>
    <m/>
    <n v="8"/>
    <m/>
    <m/>
    <m/>
    <m/>
    <m/>
    <n v="15"/>
    <m/>
    <m/>
    <n v="4"/>
    <n v="102.33333333333333"/>
    <n v="0"/>
    <n v="8"/>
    <n v="23"/>
    <m/>
    <m/>
    <m/>
    <x v="1"/>
  </r>
  <r>
    <s v="Exp4"/>
    <x v="713"/>
    <n v="27"/>
    <x v="2"/>
    <x v="8"/>
    <x v="11"/>
    <x v="48"/>
    <s v="None_8h"/>
    <x v="0"/>
    <m/>
    <x v="4"/>
    <m/>
    <n v="8"/>
    <m/>
    <m/>
    <m/>
    <m/>
    <m/>
    <n v="13"/>
    <m/>
    <m/>
    <n v="4"/>
    <n v="102.33333333333333"/>
    <n v="0"/>
    <n v="8"/>
    <n v="21"/>
    <m/>
    <m/>
    <m/>
    <x v="1"/>
  </r>
  <r>
    <s v="Exp4"/>
    <x v="713"/>
    <n v="27"/>
    <x v="2"/>
    <x v="8"/>
    <x v="11"/>
    <x v="48"/>
    <s v="None_8h"/>
    <x v="0"/>
    <m/>
    <x v="5"/>
    <m/>
    <n v="8"/>
    <m/>
    <m/>
    <m/>
    <m/>
    <m/>
    <n v="13"/>
    <m/>
    <m/>
    <n v="3"/>
    <n v="102.33333333333333"/>
    <n v="0"/>
    <n v="8"/>
    <n v="21"/>
    <m/>
    <m/>
    <m/>
    <x v="1"/>
  </r>
  <r>
    <s v="Exp4"/>
    <x v="713"/>
    <n v="27"/>
    <x v="2"/>
    <x v="8"/>
    <x v="11"/>
    <x v="48"/>
    <s v="None_8h"/>
    <x v="0"/>
    <n v="27"/>
    <x v="1"/>
    <m/>
    <n v="8"/>
    <m/>
    <n v="360"/>
    <m/>
    <m/>
    <m/>
    <n v="14"/>
    <m/>
    <m/>
    <n v="4"/>
    <n v="102.33333333333333"/>
    <n v="0"/>
    <n v="8"/>
    <n v="22"/>
    <m/>
    <m/>
    <m/>
    <x v="1"/>
  </r>
  <r>
    <s v="Exp4"/>
    <x v="713"/>
    <n v="27"/>
    <x v="2"/>
    <x v="8"/>
    <x v="11"/>
    <x v="48"/>
    <s v="None_8h"/>
    <x v="0"/>
    <m/>
    <x v="2"/>
    <m/>
    <n v="9"/>
    <m/>
    <n v="410"/>
    <m/>
    <m/>
    <m/>
    <n v="14"/>
    <m/>
    <m/>
    <n v="4"/>
    <n v="102.33333333333333"/>
    <n v="0"/>
    <n v="9"/>
    <n v="23"/>
    <m/>
    <m/>
    <m/>
    <x v="1"/>
  </r>
  <r>
    <s v="Exp4"/>
    <x v="713"/>
    <n v="27"/>
    <x v="2"/>
    <x v="8"/>
    <x v="11"/>
    <x v="48"/>
    <s v="None_8h"/>
    <x v="0"/>
    <m/>
    <x v="3"/>
    <m/>
    <n v="8"/>
    <m/>
    <n v="350"/>
    <m/>
    <m/>
    <m/>
    <n v="12"/>
    <m/>
    <m/>
    <n v="3"/>
    <n v="102.33333333333333"/>
    <n v="0"/>
    <n v="8"/>
    <n v="20"/>
    <m/>
    <m/>
    <m/>
    <x v="1"/>
  </r>
  <r>
    <s v="Exp4"/>
    <x v="713"/>
    <n v="27"/>
    <x v="2"/>
    <x v="8"/>
    <x v="11"/>
    <x v="48"/>
    <s v="None_8h"/>
    <x v="0"/>
    <m/>
    <x v="4"/>
    <m/>
    <n v="8"/>
    <m/>
    <n v="335"/>
    <m/>
    <m/>
    <m/>
    <n v="13"/>
    <m/>
    <m/>
    <n v="3"/>
    <n v="102.33333333333333"/>
    <n v="0"/>
    <n v="8"/>
    <n v="21"/>
    <m/>
    <m/>
    <m/>
    <x v="1"/>
  </r>
  <r>
    <s v="Exp4"/>
    <x v="714"/>
    <n v="31"/>
    <x v="2"/>
    <x v="8"/>
    <x v="11"/>
    <x v="48"/>
    <s v="None_8h"/>
    <x v="0"/>
    <n v="31"/>
    <x v="1"/>
    <m/>
    <n v="8"/>
    <m/>
    <n v="330"/>
    <m/>
    <m/>
    <m/>
    <n v="13"/>
    <m/>
    <m/>
    <n v="3"/>
    <n v="102.33333333333333"/>
    <n v="0"/>
    <n v="8"/>
    <n v="21"/>
    <m/>
    <m/>
    <m/>
    <x v="1"/>
  </r>
  <r>
    <s v="Exp4"/>
    <x v="714"/>
    <n v="31"/>
    <x v="2"/>
    <x v="8"/>
    <x v="11"/>
    <x v="48"/>
    <s v="None_8h"/>
    <x v="0"/>
    <m/>
    <x v="2"/>
    <m/>
    <n v="8"/>
    <m/>
    <n v="375"/>
    <m/>
    <m/>
    <m/>
    <n v="14"/>
    <m/>
    <m/>
    <n v="4"/>
    <n v="102.33333333333333"/>
    <n v="0"/>
    <n v="8"/>
    <n v="22"/>
    <m/>
    <m/>
    <m/>
    <x v="1"/>
  </r>
  <r>
    <s v="Exp4"/>
    <x v="714"/>
    <n v="31"/>
    <x v="2"/>
    <x v="8"/>
    <x v="11"/>
    <x v="48"/>
    <s v="None_8h"/>
    <x v="0"/>
    <m/>
    <x v="3"/>
    <m/>
    <n v="9"/>
    <m/>
    <n v="395"/>
    <m/>
    <m/>
    <m/>
    <n v="14"/>
    <m/>
    <m/>
    <n v="4"/>
    <n v="102.33333333333333"/>
    <n v="0"/>
    <n v="9"/>
    <n v="23"/>
    <m/>
    <m/>
    <m/>
    <x v="1"/>
  </r>
  <r>
    <s v="Exp4"/>
    <x v="714"/>
    <n v="31"/>
    <x v="2"/>
    <x v="8"/>
    <x v="11"/>
    <x v="48"/>
    <s v="None_8h"/>
    <x v="0"/>
    <m/>
    <x v="4"/>
    <m/>
    <n v="8"/>
    <m/>
    <n v="420"/>
    <m/>
    <m/>
    <m/>
    <n v="15"/>
    <m/>
    <m/>
    <n v="4"/>
    <n v="102.33333333333333"/>
    <n v="0"/>
    <n v="8"/>
    <n v="23"/>
    <m/>
    <m/>
    <m/>
    <x v="1"/>
  </r>
  <r>
    <s v="Exp4"/>
    <x v="715"/>
    <n v="1"/>
    <x v="2"/>
    <x v="8"/>
    <x v="11"/>
    <x v="49"/>
    <s v="None_8h"/>
    <x v="0"/>
    <n v="1"/>
    <x v="1"/>
    <m/>
    <n v="8"/>
    <m/>
    <n v="390"/>
    <m/>
    <m/>
    <m/>
    <n v="15"/>
    <m/>
    <m/>
    <n v="4"/>
    <n v="102.33333333333333"/>
    <n v="0"/>
    <n v="8"/>
    <n v="23"/>
    <m/>
    <m/>
    <m/>
    <x v="1"/>
  </r>
  <r>
    <s v="Exp4"/>
    <x v="715"/>
    <n v="1"/>
    <x v="2"/>
    <x v="8"/>
    <x v="11"/>
    <x v="49"/>
    <s v="None_8h"/>
    <x v="0"/>
    <m/>
    <x v="2"/>
    <m/>
    <n v="9"/>
    <m/>
    <n v="515"/>
    <m/>
    <m/>
    <m/>
    <n v="15"/>
    <m/>
    <m/>
    <n v="4"/>
    <n v="102.33333333333333"/>
    <n v="0"/>
    <n v="9"/>
    <n v="24"/>
    <m/>
    <m/>
    <m/>
    <x v="1"/>
  </r>
  <r>
    <s v="Exp4"/>
    <x v="715"/>
    <n v="1"/>
    <x v="2"/>
    <x v="8"/>
    <x v="11"/>
    <x v="49"/>
    <s v="None_8h"/>
    <x v="0"/>
    <m/>
    <x v="3"/>
    <m/>
    <n v="8"/>
    <m/>
    <n v="392"/>
    <m/>
    <m/>
    <m/>
    <n v="16"/>
    <m/>
    <m/>
    <n v="4"/>
    <n v="102.33333333333333"/>
    <n v="0"/>
    <n v="8"/>
    <n v="24"/>
    <m/>
    <m/>
    <m/>
    <x v="1"/>
  </r>
  <r>
    <s v="Exp4"/>
    <x v="715"/>
    <n v="1"/>
    <x v="2"/>
    <x v="8"/>
    <x v="11"/>
    <x v="49"/>
    <s v="None_8h"/>
    <x v="0"/>
    <m/>
    <x v="4"/>
    <m/>
    <n v="9"/>
    <m/>
    <n v="445"/>
    <m/>
    <m/>
    <m/>
    <n v="16"/>
    <m/>
    <m/>
    <n v="5"/>
    <n v="102.33333333333333"/>
    <n v="0"/>
    <n v="9"/>
    <n v="25"/>
    <m/>
    <m/>
    <m/>
    <x v="1"/>
  </r>
  <r>
    <s v="Exp4"/>
    <x v="716"/>
    <n v="3"/>
    <x v="2"/>
    <x v="8"/>
    <x v="11"/>
    <x v="49"/>
    <s v="None_8h"/>
    <x v="0"/>
    <n v="3"/>
    <x v="1"/>
    <m/>
    <n v="8"/>
    <m/>
    <n v="390"/>
    <m/>
    <m/>
    <m/>
    <n v="13"/>
    <m/>
    <m/>
    <n v="4"/>
    <n v="102.33333333333333"/>
    <n v="0"/>
    <n v="8"/>
    <n v="21"/>
    <m/>
    <m/>
    <m/>
    <x v="1"/>
  </r>
  <r>
    <s v="Exp4"/>
    <x v="716"/>
    <n v="3"/>
    <x v="2"/>
    <x v="8"/>
    <x v="11"/>
    <x v="49"/>
    <s v="None_8h"/>
    <x v="0"/>
    <m/>
    <x v="2"/>
    <m/>
    <n v="8"/>
    <m/>
    <n v="385"/>
    <m/>
    <m/>
    <m/>
    <n v="16"/>
    <m/>
    <m/>
    <n v="4"/>
    <n v="102.33333333333333"/>
    <n v="0"/>
    <n v="8"/>
    <n v="24"/>
    <m/>
    <m/>
    <m/>
    <x v="1"/>
  </r>
  <r>
    <s v="Exp4"/>
    <x v="716"/>
    <n v="3"/>
    <x v="2"/>
    <x v="8"/>
    <x v="11"/>
    <x v="49"/>
    <s v="None_8h"/>
    <x v="0"/>
    <m/>
    <x v="3"/>
    <m/>
    <n v="8"/>
    <m/>
    <n v="375"/>
    <m/>
    <m/>
    <m/>
    <n v="12"/>
    <m/>
    <m/>
    <n v="4"/>
    <n v="102.33333333333333"/>
    <n v="0"/>
    <n v="8"/>
    <n v="20"/>
    <m/>
    <m/>
    <m/>
    <x v="1"/>
  </r>
  <r>
    <s v="Exp4"/>
    <x v="716"/>
    <n v="3"/>
    <x v="2"/>
    <x v="8"/>
    <x v="11"/>
    <x v="49"/>
    <s v="None_8h"/>
    <x v="0"/>
    <m/>
    <x v="4"/>
    <m/>
    <n v="8"/>
    <m/>
    <n v="393"/>
    <m/>
    <m/>
    <m/>
    <n v="15"/>
    <m/>
    <m/>
    <n v="4"/>
    <n v="102.33333333333333"/>
    <n v="0"/>
    <n v="8"/>
    <n v="23"/>
    <m/>
    <m/>
    <m/>
    <x v="1"/>
  </r>
  <r>
    <s v="Exp4"/>
    <x v="717"/>
    <n v="43"/>
    <x v="2"/>
    <x v="8"/>
    <x v="11"/>
    <x v="49"/>
    <s v="None_8h"/>
    <x v="0"/>
    <n v="43"/>
    <x v="1"/>
    <m/>
    <n v="8"/>
    <m/>
    <n v="410"/>
    <m/>
    <m/>
    <m/>
    <n v="13"/>
    <m/>
    <m/>
    <n v="4"/>
    <n v="102.33333333333333"/>
    <n v="0"/>
    <n v="8"/>
    <n v="21"/>
    <m/>
    <m/>
    <m/>
    <x v="1"/>
  </r>
  <r>
    <s v="Exp4"/>
    <x v="717"/>
    <n v="43"/>
    <x v="2"/>
    <x v="8"/>
    <x v="11"/>
    <x v="49"/>
    <s v="None_8h"/>
    <x v="0"/>
    <m/>
    <x v="2"/>
    <m/>
    <n v="9"/>
    <m/>
    <n v="350"/>
    <m/>
    <m/>
    <m/>
    <n v="15"/>
    <m/>
    <m/>
    <n v="3"/>
    <n v="102.33333333333333"/>
    <n v="0"/>
    <n v="9"/>
    <n v="24"/>
    <m/>
    <m/>
    <m/>
    <x v="1"/>
  </r>
  <r>
    <s v="Exp4"/>
    <x v="717"/>
    <n v="43"/>
    <x v="2"/>
    <x v="8"/>
    <x v="11"/>
    <x v="49"/>
    <s v="None_8h"/>
    <x v="0"/>
    <m/>
    <x v="3"/>
    <m/>
    <n v="8"/>
    <m/>
    <n v="395"/>
    <m/>
    <m/>
    <m/>
    <n v="15"/>
    <m/>
    <m/>
    <n v="4"/>
    <n v="102.33333333333333"/>
    <n v="0"/>
    <n v="8"/>
    <n v="23"/>
    <m/>
    <m/>
    <m/>
    <x v="1"/>
  </r>
  <r>
    <s v="Exp4"/>
    <x v="717"/>
    <n v="43"/>
    <x v="2"/>
    <x v="8"/>
    <x v="11"/>
    <x v="49"/>
    <s v="None_8h"/>
    <x v="0"/>
    <m/>
    <x v="4"/>
    <m/>
    <n v="9"/>
    <m/>
    <n v="410"/>
    <m/>
    <m/>
    <m/>
    <n v="14"/>
    <m/>
    <m/>
    <n v="4"/>
    <n v="102.33333333333333"/>
    <n v="0"/>
    <n v="9"/>
    <n v="23"/>
    <m/>
    <m/>
    <m/>
    <x v="1"/>
  </r>
  <r>
    <s v="Exp4"/>
    <x v="718"/>
    <n v="2"/>
    <x v="2"/>
    <x v="8"/>
    <x v="11"/>
    <x v="50"/>
    <s v="None_8h"/>
    <x v="0"/>
    <n v="2"/>
    <x v="1"/>
    <m/>
    <n v="8"/>
    <m/>
    <n v="360"/>
    <m/>
    <m/>
    <m/>
    <n v="12"/>
    <m/>
    <m/>
    <n v="4"/>
    <n v="102.33333333333333"/>
    <n v="0"/>
    <n v="8"/>
    <n v="20"/>
    <m/>
    <m/>
    <m/>
    <x v="1"/>
  </r>
  <r>
    <s v="Exp4"/>
    <x v="718"/>
    <n v="2"/>
    <x v="2"/>
    <x v="8"/>
    <x v="11"/>
    <x v="50"/>
    <s v="None_8h"/>
    <x v="0"/>
    <m/>
    <x v="2"/>
    <m/>
    <n v="9"/>
    <m/>
    <n v="415"/>
    <m/>
    <m/>
    <m/>
    <n v="15"/>
    <m/>
    <m/>
    <n v="4"/>
    <n v="102.33333333333333"/>
    <n v="0"/>
    <n v="9"/>
    <n v="24"/>
    <m/>
    <m/>
    <m/>
    <x v="1"/>
  </r>
  <r>
    <s v="Exp4"/>
    <x v="718"/>
    <n v="2"/>
    <x v="2"/>
    <x v="8"/>
    <x v="11"/>
    <x v="50"/>
    <s v="None_8h"/>
    <x v="0"/>
    <m/>
    <x v="3"/>
    <m/>
    <n v="13"/>
    <m/>
    <m/>
    <m/>
    <m/>
    <m/>
    <n v="11"/>
    <m/>
    <m/>
    <n v="5"/>
    <n v="102.33333333333333"/>
    <n v="0"/>
    <n v="13"/>
    <n v="24"/>
    <m/>
    <m/>
    <m/>
    <x v="1"/>
  </r>
  <r>
    <s v="Exp4"/>
    <x v="718"/>
    <n v="2"/>
    <x v="2"/>
    <x v="8"/>
    <x v="11"/>
    <x v="50"/>
    <s v="None_8h"/>
    <x v="0"/>
    <m/>
    <x v="4"/>
    <m/>
    <n v="8"/>
    <m/>
    <n v="393"/>
    <m/>
    <m/>
    <m/>
    <n v="15"/>
    <m/>
    <m/>
    <n v="4"/>
    <n v="102.33333333333333"/>
    <n v="0"/>
    <n v="8"/>
    <n v="23"/>
    <m/>
    <m/>
    <m/>
    <x v="1"/>
  </r>
  <r>
    <s v="Exp4"/>
    <x v="719"/>
    <n v="5"/>
    <x v="2"/>
    <x v="8"/>
    <x v="11"/>
    <x v="50"/>
    <s v="None_8h"/>
    <x v="0"/>
    <n v="5"/>
    <x v="1"/>
    <m/>
    <n v="8"/>
    <m/>
    <m/>
    <m/>
    <m/>
    <m/>
    <n v="15"/>
    <m/>
    <m/>
    <n v="4"/>
    <n v="102.33333333333333"/>
    <n v="0"/>
    <n v="8"/>
    <n v="23"/>
    <m/>
    <m/>
    <m/>
    <x v="1"/>
  </r>
  <r>
    <s v="Exp4"/>
    <x v="719"/>
    <n v="5"/>
    <x v="2"/>
    <x v="8"/>
    <x v="11"/>
    <x v="50"/>
    <s v="None_8h"/>
    <x v="0"/>
    <m/>
    <x v="2"/>
    <m/>
    <n v="9"/>
    <m/>
    <m/>
    <m/>
    <m/>
    <m/>
    <n v="13"/>
    <m/>
    <m/>
    <n v="4"/>
    <n v="102.33333333333333"/>
    <n v="0"/>
    <n v="9"/>
    <n v="22"/>
    <m/>
    <m/>
    <m/>
    <x v="1"/>
  </r>
  <r>
    <s v="Exp4"/>
    <x v="719"/>
    <n v="5"/>
    <x v="2"/>
    <x v="8"/>
    <x v="11"/>
    <x v="50"/>
    <s v="None_8h"/>
    <x v="0"/>
    <m/>
    <x v="3"/>
    <m/>
    <n v="9"/>
    <m/>
    <m/>
    <m/>
    <m/>
    <m/>
    <n v="16"/>
    <m/>
    <m/>
    <n v="4"/>
    <n v="102.33333333333333"/>
    <n v="0"/>
    <n v="9"/>
    <n v="25"/>
    <m/>
    <m/>
    <m/>
    <x v="1"/>
  </r>
  <r>
    <s v="Exp4"/>
    <x v="719"/>
    <n v="5"/>
    <x v="2"/>
    <x v="8"/>
    <x v="11"/>
    <x v="50"/>
    <s v="None_8h"/>
    <x v="0"/>
    <m/>
    <x v="4"/>
    <m/>
    <n v="8"/>
    <m/>
    <m/>
    <m/>
    <m/>
    <m/>
    <n v="14"/>
    <m/>
    <m/>
    <n v="3"/>
    <n v="102.33333333333333"/>
    <n v="0"/>
    <n v="8"/>
    <n v="22"/>
    <m/>
    <m/>
    <m/>
    <x v="1"/>
  </r>
  <r>
    <s v="Exp4"/>
    <x v="720"/>
    <n v="35"/>
    <x v="2"/>
    <x v="8"/>
    <x v="11"/>
    <x v="50"/>
    <s v="None_8h"/>
    <x v="0"/>
    <n v="35"/>
    <x v="1"/>
    <m/>
    <n v="8"/>
    <m/>
    <n v="400"/>
    <m/>
    <m/>
    <m/>
    <n v="14"/>
    <m/>
    <m/>
    <n v="4"/>
    <n v="102.33333333333333"/>
    <n v="0"/>
    <n v="8"/>
    <n v="22"/>
    <m/>
    <m/>
    <m/>
    <x v="1"/>
  </r>
  <r>
    <s v="Exp4"/>
    <x v="720"/>
    <n v="35"/>
    <x v="2"/>
    <x v="8"/>
    <x v="11"/>
    <x v="50"/>
    <s v="None_8h"/>
    <x v="0"/>
    <m/>
    <x v="2"/>
    <m/>
    <n v="9"/>
    <m/>
    <m/>
    <m/>
    <m/>
    <m/>
    <n v="13"/>
    <m/>
    <m/>
    <n v="3"/>
    <n v="102.33333333333333"/>
    <n v="0"/>
    <n v="9"/>
    <n v="22"/>
    <m/>
    <m/>
    <m/>
    <x v="1"/>
  </r>
  <r>
    <s v="Exp4"/>
    <x v="720"/>
    <n v="35"/>
    <x v="2"/>
    <x v="8"/>
    <x v="11"/>
    <x v="50"/>
    <s v="None_8h"/>
    <x v="0"/>
    <m/>
    <x v="3"/>
    <m/>
    <n v="8"/>
    <m/>
    <n v="350"/>
    <m/>
    <m/>
    <m/>
    <n v="15"/>
    <m/>
    <m/>
    <n v="3"/>
    <n v="102.33333333333333"/>
    <n v="0"/>
    <n v="8"/>
    <n v="23"/>
    <m/>
    <m/>
    <m/>
    <x v="1"/>
  </r>
  <r>
    <s v="Exp4"/>
    <x v="720"/>
    <n v="35"/>
    <x v="2"/>
    <x v="8"/>
    <x v="11"/>
    <x v="50"/>
    <s v="None_8h"/>
    <x v="0"/>
    <m/>
    <x v="4"/>
    <m/>
    <n v="8"/>
    <m/>
    <m/>
    <m/>
    <m/>
    <m/>
    <n v="13"/>
    <m/>
    <m/>
    <n v="3"/>
    <n v="102.33333333333333"/>
    <n v="0"/>
    <n v="8"/>
    <n v="21"/>
    <m/>
    <m/>
    <m/>
    <x v="1"/>
  </r>
  <r>
    <s v="Exp4"/>
    <x v="721"/>
    <n v="7"/>
    <x v="2"/>
    <x v="8"/>
    <x v="11"/>
    <x v="33"/>
    <s v="None_8h"/>
    <x v="0"/>
    <s v="Otane 7"/>
    <x v="1"/>
    <m/>
    <n v="8"/>
    <m/>
    <n v="395"/>
    <m/>
    <m/>
    <m/>
    <n v="16"/>
    <m/>
    <m/>
    <n v="4"/>
    <n v="102.33333333333333"/>
    <n v="0"/>
    <n v="8"/>
    <n v="24"/>
    <m/>
    <m/>
    <m/>
    <x v="1"/>
  </r>
  <r>
    <s v="Exp4"/>
    <x v="721"/>
    <n v="7"/>
    <x v="2"/>
    <x v="8"/>
    <x v="11"/>
    <x v="33"/>
    <s v="None_8h"/>
    <x v="0"/>
    <m/>
    <x v="2"/>
    <m/>
    <n v="9"/>
    <m/>
    <n v="430"/>
    <m/>
    <m/>
    <m/>
    <n v="15"/>
    <m/>
    <m/>
    <n v="4"/>
    <n v="102.33333333333333"/>
    <n v="0"/>
    <n v="9"/>
    <n v="24"/>
    <m/>
    <m/>
    <m/>
    <x v="1"/>
  </r>
  <r>
    <s v="Exp4"/>
    <x v="721"/>
    <n v="7"/>
    <x v="2"/>
    <x v="8"/>
    <x v="11"/>
    <x v="33"/>
    <s v="None_8h"/>
    <x v="0"/>
    <m/>
    <x v="3"/>
    <m/>
    <n v="8"/>
    <m/>
    <n v="370"/>
    <m/>
    <m/>
    <m/>
    <n v="16"/>
    <m/>
    <m/>
    <n v="3"/>
    <n v="102.33333333333333"/>
    <n v="0"/>
    <n v="8"/>
    <n v="24"/>
    <m/>
    <m/>
    <m/>
    <x v="1"/>
  </r>
  <r>
    <s v="Exp4"/>
    <x v="721"/>
    <n v="7"/>
    <x v="2"/>
    <x v="8"/>
    <x v="11"/>
    <x v="33"/>
    <s v="None_8h"/>
    <x v="0"/>
    <m/>
    <x v="4"/>
    <m/>
    <n v="8"/>
    <m/>
    <n v="382"/>
    <m/>
    <m/>
    <m/>
    <n v="16"/>
    <m/>
    <m/>
    <n v="4"/>
    <n v="102.33333333333333"/>
    <n v="0"/>
    <n v="8"/>
    <n v="24"/>
    <m/>
    <m/>
    <m/>
    <x v="1"/>
  </r>
  <r>
    <s v="Exp4"/>
    <x v="722"/>
    <n v="9"/>
    <x v="2"/>
    <x v="8"/>
    <x v="11"/>
    <x v="33"/>
    <s v="None_8h"/>
    <x v="0"/>
    <s v="Otane 9"/>
    <x v="1"/>
    <m/>
    <n v="8"/>
    <m/>
    <n v="415"/>
    <m/>
    <m/>
    <m/>
    <n v="16"/>
    <m/>
    <m/>
    <n v="4"/>
    <n v="102.33333333333333"/>
    <n v="0"/>
    <n v="8"/>
    <n v="24"/>
    <m/>
    <m/>
    <m/>
    <x v="1"/>
  </r>
  <r>
    <s v="Exp4"/>
    <x v="722"/>
    <n v="9"/>
    <x v="2"/>
    <x v="8"/>
    <x v="11"/>
    <x v="33"/>
    <s v="None_8h"/>
    <x v="0"/>
    <m/>
    <x v="2"/>
    <m/>
    <n v="9"/>
    <m/>
    <n v="410"/>
    <m/>
    <m/>
    <m/>
    <n v="17"/>
    <m/>
    <m/>
    <n v="4"/>
    <n v="102.33333333333333"/>
    <n v="0"/>
    <n v="9"/>
    <n v="26"/>
    <m/>
    <m/>
    <m/>
    <x v="1"/>
  </r>
  <r>
    <s v="Exp4"/>
    <x v="722"/>
    <n v="9"/>
    <x v="2"/>
    <x v="8"/>
    <x v="11"/>
    <x v="33"/>
    <s v="None_8h"/>
    <x v="0"/>
    <m/>
    <x v="3"/>
    <m/>
    <n v="7"/>
    <m/>
    <n v="395"/>
    <m/>
    <m/>
    <m/>
    <n v="14"/>
    <m/>
    <m/>
    <n v="4"/>
    <n v="104"/>
    <n v="0"/>
    <n v="7"/>
    <n v="21"/>
    <m/>
    <m/>
    <m/>
    <x v="1"/>
  </r>
  <r>
    <s v="Exp4"/>
    <x v="722"/>
    <n v="9"/>
    <x v="2"/>
    <x v="8"/>
    <x v="11"/>
    <x v="33"/>
    <s v="None_8h"/>
    <x v="0"/>
    <m/>
    <x v="4"/>
    <m/>
    <n v="8"/>
    <m/>
    <n v="385"/>
    <m/>
    <m/>
    <m/>
    <n v="16"/>
    <m/>
    <m/>
    <n v="4"/>
    <n v="102.33333333333333"/>
    <n v="0"/>
    <n v="8"/>
    <n v="24"/>
    <m/>
    <m/>
    <m/>
    <x v="1"/>
  </r>
  <r>
    <s v="Exp4"/>
    <x v="723"/>
    <n v="10"/>
    <x v="2"/>
    <x v="8"/>
    <x v="11"/>
    <x v="33"/>
    <s v="None_8h"/>
    <x v="0"/>
    <s v="Otane 10"/>
    <x v="1"/>
    <m/>
    <n v="9"/>
    <m/>
    <n v="492"/>
    <m/>
    <m/>
    <m/>
    <n v="16"/>
    <m/>
    <m/>
    <n v="4"/>
    <n v="102.33333333333333"/>
    <n v="0"/>
    <n v="9"/>
    <n v="25"/>
    <m/>
    <m/>
    <m/>
    <x v="1"/>
  </r>
  <r>
    <s v="Exp4"/>
    <x v="723"/>
    <n v="10"/>
    <x v="2"/>
    <x v="8"/>
    <x v="11"/>
    <x v="33"/>
    <s v="None_8h"/>
    <x v="0"/>
    <m/>
    <x v="2"/>
    <m/>
    <n v="8"/>
    <m/>
    <n v="405"/>
    <m/>
    <m/>
    <m/>
    <n v="16"/>
    <m/>
    <m/>
    <n v="4"/>
    <n v="102.33333333333333"/>
    <n v="0"/>
    <n v="8"/>
    <n v="24"/>
    <m/>
    <m/>
    <m/>
    <x v="1"/>
  </r>
  <r>
    <s v="Exp4"/>
    <x v="723"/>
    <n v="10"/>
    <x v="2"/>
    <x v="8"/>
    <x v="11"/>
    <x v="33"/>
    <s v="None_8h"/>
    <x v="0"/>
    <m/>
    <x v="3"/>
    <m/>
    <n v="9"/>
    <m/>
    <n v="460"/>
    <m/>
    <m/>
    <m/>
    <n v="16"/>
    <m/>
    <m/>
    <n v="4"/>
    <n v="102.33333333333333"/>
    <n v="0"/>
    <n v="9"/>
    <n v="25"/>
    <m/>
    <m/>
    <m/>
    <x v="1"/>
  </r>
  <r>
    <s v="Exp4"/>
    <x v="723"/>
    <n v="10"/>
    <x v="2"/>
    <x v="8"/>
    <x v="11"/>
    <x v="33"/>
    <s v="None_8h"/>
    <x v="0"/>
    <m/>
    <x v="4"/>
    <m/>
    <n v="8"/>
    <m/>
    <n v="440"/>
    <m/>
    <m/>
    <m/>
    <n v="15"/>
    <m/>
    <m/>
    <n v="4"/>
    <n v="102.33333333333333"/>
    <n v="0"/>
    <n v="8"/>
    <n v="23"/>
    <m/>
    <m/>
    <m/>
    <x v="1"/>
  </r>
  <r>
    <s v="Exp4"/>
    <x v="724"/>
    <n v="12"/>
    <x v="2"/>
    <x v="8"/>
    <x v="11"/>
    <x v="33"/>
    <s v="None_8h"/>
    <x v="0"/>
    <s v="Otane 12"/>
    <x v="1"/>
    <m/>
    <n v="8"/>
    <m/>
    <n v="390"/>
    <m/>
    <m/>
    <m/>
    <n v="16"/>
    <m/>
    <m/>
    <n v="4"/>
    <n v="102.33333333333333"/>
    <n v="0"/>
    <n v="8"/>
    <n v="24"/>
    <m/>
    <m/>
    <m/>
    <x v="1"/>
  </r>
  <r>
    <s v="Exp4"/>
    <x v="724"/>
    <n v="12"/>
    <x v="2"/>
    <x v="8"/>
    <x v="11"/>
    <x v="33"/>
    <s v="None_8h"/>
    <x v="0"/>
    <m/>
    <x v="2"/>
    <m/>
    <n v="9"/>
    <m/>
    <n v="460"/>
    <m/>
    <m/>
    <m/>
    <n v="16"/>
    <m/>
    <m/>
    <n v="4"/>
    <n v="102.33333333333333"/>
    <n v="0"/>
    <n v="9"/>
    <n v="25"/>
    <m/>
    <m/>
    <m/>
    <x v="1"/>
  </r>
  <r>
    <s v="Exp4"/>
    <x v="724"/>
    <n v="12"/>
    <x v="2"/>
    <x v="8"/>
    <x v="11"/>
    <x v="33"/>
    <s v="None_8h"/>
    <x v="0"/>
    <m/>
    <x v="3"/>
    <m/>
    <n v="8"/>
    <m/>
    <n v="440"/>
    <m/>
    <m/>
    <m/>
    <n v="15"/>
    <m/>
    <m/>
    <n v="4"/>
    <n v="102.33333333333333"/>
    <n v="0"/>
    <n v="8"/>
    <n v="23"/>
    <m/>
    <m/>
    <m/>
    <x v="1"/>
  </r>
  <r>
    <s v="Exp4"/>
    <x v="724"/>
    <n v="12"/>
    <x v="2"/>
    <x v="8"/>
    <x v="11"/>
    <x v="33"/>
    <s v="None_8h"/>
    <x v="0"/>
    <m/>
    <x v="4"/>
    <m/>
    <n v="8"/>
    <m/>
    <n v="390"/>
    <m/>
    <m/>
    <m/>
    <n v="16"/>
    <m/>
    <m/>
    <n v="4"/>
    <n v="102.33333333333333"/>
    <n v="0"/>
    <n v="8"/>
    <n v="24"/>
    <m/>
    <m/>
    <m/>
    <x v="1"/>
  </r>
  <r>
    <s v="Exp4"/>
    <x v="725"/>
    <n v="40"/>
    <x v="2"/>
    <x v="8"/>
    <x v="11"/>
    <x v="33"/>
    <s v="None_8h"/>
    <x v="0"/>
    <s v="Otane 40"/>
    <x v="1"/>
    <m/>
    <n v="8"/>
    <m/>
    <n v="415"/>
    <m/>
    <m/>
    <m/>
    <n v="16"/>
    <m/>
    <m/>
    <n v="4"/>
    <n v="102.33333333333333"/>
    <n v="0"/>
    <n v="8"/>
    <n v="24"/>
    <m/>
    <m/>
    <m/>
    <x v="1"/>
  </r>
  <r>
    <s v="Exp4"/>
    <x v="725"/>
    <n v="40"/>
    <x v="2"/>
    <x v="8"/>
    <x v="11"/>
    <x v="33"/>
    <s v="None_8h"/>
    <x v="0"/>
    <m/>
    <x v="2"/>
    <m/>
    <n v="8"/>
    <m/>
    <n v="440"/>
    <m/>
    <m/>
    <m/>
    <n v="16"/>
    <m/>
    <m/>
    <n v="4"/>
    <n v="102.33333333333333"/>
    <n v="0"/>
    <n v="8"/>
    <n v="24"/>
    <m/>
    <m/>
    <m/>
    <x v="1"/>
  </r>
  <r>
    <s v="Exp4"/>
    <x v="725"/>
    <n v="40"/>
    <x v="2"/>
    <x v="8"/>
    <x v="11"/>
    <x v="33"/>
    <s v="None_8h"/>
    <x v="0"/>
    <m/>
    <x v="3"/>
    <m/>
    <n v="9"/>
    <m/>
    <n v="475"/>
    <m/>
    <m/>
    <m/>
    <n v="18"/>
    <m/>
    <m/>
    <n v="4"/>
    <n v="102.33333333333333"/>
    <n v="0"/>
    <n v="9"/>
    <n v="27"/>
    <m/>
    <m/>
    <m/>
    <x v="1"/>
  </r>
  <r>
    <s v="Exp4"/>
    <x v="725"/>
    <n v="40"/>
    <x v="2"/>
    <x v="8"/>
    <x v="11"/>
    <x v="33"/>
    <s v="None_8h"/>
    <x v="0"/>
    <m/>
    <x v="4"/>
    <m/>
    <n v="9"/>
    <m/>
    <n v="393"/>
    <m/>
    <m/>
    <m/>
    <n v="17"/>
    <m/>
    <m/>
    <n v="3"/>
    <n v="102.33333333333333"/>
    <n v="0"/>
    <n v="9"/>
    <n v="26"/>
    <m/>
    <m/>
    <m/>
    <x v="1"/>
  </r>
  <r>
    <s v="Exp4"/>
    <x v="726"/>
    <n v="44"/>
    <x v="2"/>
    <x v="8"/>
    <x v="11"/>
    <x v="33"/>
    <s v="None_8h"/>
    <x v="0"/>
    <s v="Otane 44"/>
    <x v="1"/>
    <m/>
    <n v="7"/>
    <m/>
    <n v="400"/>
    <m/>
    <m/>
    <m/>
    <n v="14"/>
    <m/>
    <m/>
    <n v="4"/>
    <n v="104"/>
    <n v="0"/>
    <n v="7"/>
    <n v="21"/>
    <m/>
    <m/>
    <m/>
    <x v="1"/>
  </r>
  <r>
    <s v="Exp4"/>
    <x v="726"/>
    <n v="44"/>
    <x v="2"/>
    <x v="8"/>
    <x v="11"/>
    <x v="33"/>
    <s v="None_8h"/>
    <x v="0"/>
    <m/>
    <x v="2"/>
    <m/>
    <n v="8"/>
    <m/>
    <n v="460"/>
    <m/>
    <m/>
    <m/>
    <n v="16"/>
    <m/>
    <m/>
    <n v="4"/>
    <n v="102.33333333333333"/>
    <n v="0"/>
    <n v="8"/>
    <n v="24"/>
    <m/>
    <m/>
    <m/>
    <x v="1"/>
  </r>
  <r>
    <s v="Exp4"/>
    <x v="726"/>
    <n v="44"/>
    <x v="2"/>
    <x v="8"/>
    <x v="11"/>
    <x v="33"/>
    <s v="None_8h"/>
    <x v="0"/>
    <m/>
    <x v="3"/>
    <m/>
    <n v="9"/>
    <m/>
    <n v="470"/>
    <m/>
    <m/>
    <m/>
    <n v="18"/>
    <m/>
    <m/>
    <n v="4"/>
    <n v="102.33333333333333"/>
    <n v="0"/>
    <n v="9"/>
    <n v="27"/>
    <m/>
    <m/>
    <m/>
    <x v="1"/>
  </r>
  <r>
    <s v="Exp4"/>
    <x v="726"/>
    <n v="44"/>
    <x v="2"/>
    <x v="8"/>
    <x v="11"/>
    <x v="33"/>
    <s v="None_8h"/>
    <x v="0"/>
    <m/>
    <x v="4"/>
    <m/>
    <n v="8"/>
    <m/>
    <n v="430"/>
    <m/>
    <m/>
    <m/>
    <n v="17"/>
    <m/>
    <m/>
    <n v="4"/>
    <n v="102.33333333333333"/>
    <n v="0"/>
    <n v="8"/>
    <n v="25"/>
    <m/>
    <m/>
    <m/>
    <x v="1"/>
  </r>
  <r>
    <s v="Exp4"/>
    <x v="727"/>
    <n v="105"/>
    <x v="2"/>
    <x v="8"/>
    <x v="7"/>
    <x v="39"/>
    <s v="None_8h"/>
    <x v="0"/>
    <n v="105"/>
    <x v="1"/>
    <n v="1"/>
    <n v="3"/>
    <n v="4"/>
    <n v="32"/>
    <n v="176"/>
    <n v="49"/>
    <n v="3"/>
    <n v="4"/>
    <m/>
    <s v="V"/>
    <m/>
    <n v="186.6"/>
    <n v="0.26259378349410506"/>
    <n v="3.262593783494105"/>
    <n v="10"/>
    <m/>
    <m/>
    <m/>
    <x v="2"/>
  </r>
  <r>
    <s v="Exp4"/>
    <x v="727"/>
    <n v="105"/>
    <x v="2"/>
    <x v="8"/>
    <x v="7"/>
    <x v="39"/>
    <s v="None_8h"/>
    <x v="0"/>
    <m/>
    <x v="2"/>
    <n v="1"/>
    <n v="2"/>
    <n v="4"/>
    <n v="39"/>
    <m/>
    <n v="44"/>
    <n v="3"/>
    <n v="3"/>
    <m/>
    <s v="V"/>
    <m/>
    <n v="175.22222222222223"/>
    <n v="0.25110970196575777"/>
    <n v="2.251109701965758"/>
    <n v="8"/>
    <m/>
    <m/>
    <m/>
    <x v="2"/>
  </r>
  <r>
    <s v="Exp4"/>
    <x v="727"/>
    <n v="105"/>
    <x v="2"/>
    <x v="8"/>
    <x v="7"/>
    <x v="39"/>
    <s v="None_8h"/>
    <x v="0"/>
    <m/>
    <x v="3"/>
    <n v="1"/>
    <n v="3"/>
    <n v="4"/>
    <n v="32"/>
    <n v="168"/>
    <n v="54"/>
    <n v="3"/>
    <n v="4"/>
    <m/>
    <s v="V"/>
    <m/>
    <n v="186.6"/>
    <n v="0.28938906752411575"/>
    <n v="3.289389067524116"/>
    <n v="10"/>
    <m/>
    <m/>
    <m/>
    <x v="2"/>
  </r>
  <r>
    <s v="Exp4"/>
    <x v="727"/>
    <n v="105"/>
    <x v="2"/>
    <x v="8"/>
    <x v="7"/>
    <x v="39"/>
    <s v="None_8h"/>
    <x v="0"/>
    <m/>
    <x v="4"/>
    <n v="1"/>
    <n v="2"/>
    <n v="4"/>
    <n v="35"/>
    <n v="168"/>
    <n v="31"/>
    <n v="4"/>
    <n v="3"/>
    <m/>
    <s v="V"/>
    <m/>
    <n v="175.22222222222223"/>
    <n v="0.17691819911223841"/>
    <n v="2.1769181991122384"/>
    <n v="9"/>
    <m/>
    <m/>
    <m/>
    <x v="2"/>
  </r>
  <r>
    <s v="Exp4"/>
    <x v="728"/>
    <n v="106"/>
    <x v="2"/>
    <x v="8"/>
    <x v="7"/>
    <x v="39"/>
    <s v="None_8h"/>
    <x v="0"/>
    <n v="106"/>
    <x v="1"/>
    <n v="1"/>
    <n v="3"/>
    <n v="4"/>
    <n v="40"/>
    <m/>
    <n v="83"/>
    <n v="3"/>
    <n v="4"/>
    <m/>
    <s v="V"/>
    <m/>
    <n v="186.6"/>
    <n v="0.44480171489817794"/>
    <n v="3.444801714898178"/>
    <n v="10"/>
    <m/>
    <m/>
    <m/>
    <x v="2"/>
  </r>
  <r>
    <s v="Exp4"/>
    <x v="728"/>
    <n v="106"/>
    <x v="2"/>
    <x v="8"/>
    <x v="7"/>
    <x v="39"/>
    <s v="None_8h"/>
    <x v="0"/>
    <m/>
    <x v="2"/>
    <n v="1"/>
    <n v="3"/>
    <n v="4"/>
    <n v="40"/>
    <n v="195"/>
    <n v="70"/>
    <n v="3"/>
    <n v="4"/>
    <m/>
    <s v="V"/>
    <m/>
    <n v="186.6"/>
    <n v="0.37513397642015006"/>
    <n v="3.37513397642015"/>
    <n v="10"/>
    <m/>
    <m/>
    <m/>
    <x v="2"/>
  </r>
  <r>
    <s v="Exp4"/>
    <x v="728"/>
    <n v="106"/>
    <x v="2"/>
    <x v="8"/>
    <x v="7"/>
    <x v="39"/>
    <s v="None_8h"/>
    <x v="0"/>
    <m/>
    <x v="3"/>
    <n v="1"/>
    <n v="3"/>
    <n v="4"/>
    <n v="32"/>
    <n v="155"/>
    <n v="50"/>
    <n v="3"/>
    <n v="4"/>
    <m/>
    <s v="V"/>
    <m/>
    <n v="186.6"/>
    <n v="0.26795284030010719"/>
    <n v="3.267952840300107"/>
    <n v="10"/>
    <m/>
    <m/>
    <m/>
    <x v="2"/>
  </r>
  <r>
    <s v="Exp4"/>
    <x v="728"/>
    <n v="106"/>
    <x v="2"/>
    <x v="8"/>
    <x v="7"/>
    <x v="39"/>
    <s v="None_8h"/>
    <x v="0"/>
    <m/>
    <x v="4"/>
    <n v="1"/>
    <n v="2"/>
    <n v="4"/>
    <n v="35"/>
    <n v="169"/>
    <n v="35"/>
    <n v="4"/>
    <n v="4"/>
    <m/>
    <s v="V"/>
    <m/>
    <n v="175.22222222222223"/>
    <n v="0.19974635383639822"/>
    <n v="2.1997463538363982"/>
    <n v="10"/>
    <m/>
    <m/>
    <m/>
    <x v="2"/>
  </r>
  <r>
    <s v="Exp4"/>
    <x v="729"/>
    <n v="119"/>
    <x v="2"/>
    <x v="8"/>
    <x v="7"/>
    <x v="39"/>
    <s v="None_8h"/>
    <x v="0"/>
    <n v="119"/>
    <x v="1"/>
    <n v="1"/>
    <n v="3"/>
    <n v="4"/>
    <n v="48"/>
    <m/>
    <n v="65"/>
    <n v="3"/>
    <n v="4"/>
    <m/>
    <s v="V"/>
    <m/>
    <n v="186.6"/>
    <n v="0.34833869239013937"/>
    <n v="3.3483386923901395"/>
    <n v="10"/>
    <m/>
    <m/>
    <m/>
    <x v="2"/>
  </r>
  <r>
    <s v="Exp4"/>
    <x v="729"/>
    <n v="119"/>
    <x v="2"/>
    <x v="8"/>
    <x v="7"/>
    <x v="39"/>
    <s v="None_8h"/>
    <x v="0"/>
    <m/>
    <x v="2"/>
    <n v="1"/>
    <n v="2"/>
    <n v="4"/>
    <n v="35"/>
    <n v="165"/>
    <n v="40"/>
    <n v="3"/>
    <n v="3"/>
    <m/>
    <s v="V"/>
    <m/>
    <n v="175.22222222222223"/>
    <n v="0.22828154724159797"/>
    <n v="2.2282815472415978"/>
    <n v="8"/>
    <m/>
    <m/>
    <m/>
    <x v="2"/>
  </r>
  <r>
    <s v="Exp4"/>
    <x v="729"/>
    <n v="119"/>
    <x v="2"/>
    <x v="8"/>
    <x v="7"/>
    <x v="39"/>
    <s v="None_8h"/>
    <x v="0"/>
    <m/>
    <x v="3"/>
    <n v="1"/>
    <n v="3"/>
    <n v="4"/>
    <n v="33"/>
    <n v="160"/>
    <n v="41"/>
    <n v="3"/>
    <n v="4"/>
    <m/>
    <s v="V"/>
    <m/>
    <n v="186.6"/>
    <n v="0.2197213290460879"/>
    <n v="3.219721329046088"/>
    <n v="10"/>
    <m/>
    <m/>
    <m/>
    <x v="2"/>
  </r>
  <r>
    <s v="Exp4"/>
    <x v="729"/>
    <n v="119"/>
    <x v="2"/>
    <x v="8"/>
    <x v="7"/>
    <x v="39"/>
    <s v="None_8h"/>
    <x v="0"/>
    <m/>
    <x v="4"/>
    <n v="1"/>
    <n v="2"/>
    <n v="4"/>
    <n v="36"/>
    <n v="190"/>
    <n v="35"/>
    <n v="4"/>
    <n v="3"/>
    <m/>
    <s v="V"/>
    <m/>
    <n v="175.22222222222223"/>
    <n v="0.19974635383639822"/>
    <n v="2.1997463538363982"/>
    <n v="9"/>
    <m/>
    <m/>
    <m/>
    <x v="2"/>
  </r>
  <r>
    <s v="Exp4"/>
    <x v="730"/>
    <n v="110"/>
    <x v="2"/>
    <x v="8"/>
    <x v="7"/>
    <x v="40"/>
    <s v="None_8h"/>
    <x v="45"/>
    <n v="110"/>
    <x v="1"/>
    <n v="2"/>
    <n v="3"/>
    <n v="4"/>
    <n v="39"/>
    <m/>
    <n v="24"/>
    <n v="4"/>
    <n v="4"/>
    <m/>
    <m/>
    <m/>
    <n v="186.6"/>
    <n v="0.12861736334405144"/>
    <n v="3.1286173633440515"/>
    <n v="11"/>
    <m/>
    <m/>
    <m/>
    <x v="2"/>
  </r>
  <r>
    <s v="Exp4"/>
    <x v="730"/>
    <n v="110"/>
    <x v="2"/>
    <x v="8"/>
    <x v="7"/>
    <x v="40"/>
    <s v="None_8h"/>
    <x v="0"/>
    <m/>
    <x v="2"/>
    <n v="2"/>
    <n v="4"/>
    <n v="5"/>
    <n v="43"/>
    <n v="198"/>
    <n v="99"/>
    <n v="4"/>
    <n v="5"/>
    <m/>
    <m/>
    <m/>
    <n v="166.6"/>
    <n v="0.59423769507803126"/>
    <n v="4.5942376950780313"/>
    <n v="13"/>
    <m/>
    <m/>
    <m/>
    <x v="2"/>
  </r>
  <r>
    <s v="Exp4"/>
    <x v="730"/>
    <n v="110"/>
    <x v="2"/>
    <x v="8"/>
    <x v="7"/>
    <x v="40"/>
    <s v="None_8h"/>
    <x v="0"/>
    <m/>
    <x v="3"/>
    <n v="2"/>
    <n v="3"/>
    <n v="4"/>
    <n v="36"/>
    <n v="162"/>
    <n v="125"/>
    <n v="4"/>
    <n v="4"/>
    <m/>
    <m/>
    <m/>
    <n v="186.6"/>
    <n v="0.66988210075026799"/>
    <n v="3.669882100750268"/>
    <n v="11"/>
    <m/>
    <m/>
    <m/>
    <x v="2"/>
  </r>
  <r>
    <s v="Exp4"/>
    <x v="730"/>
    <n v="110"/>
    <x v="2"/>
    <x v="8"/>
    <x v="7"/>
    <x v="40"/>
    <s v="None_8h"/>
    <x v="0"/>
    <m/>
    <x v="4"/>
    <n v="2"/>
    <n v="3"/>
    <n v="5"/>
    <n v="40"/>
    <n v="196"/>
    <n v="37"/>
    <n v="4"/>
    <n v="4"/>
    <m/>
    <m/>
    <m/>
    <n v="186.6"/>
    <n v="0.19828510182207931"/>
    <n v="3.1982851018220795"/>
    <n v="11"/>
    <m/>
    <m/>
    <m/>
    <x v="2"/>
  </r>
  <r>
    <s v="Exp4"/>
    <x v="731"/>
    <n v="121"/>
    <x v="2"/>
    <x v="8"/>
    <x v="7"/>
    <x v="40"/>
    <s v="None_8h"/>
    <x v="0"/>
    <n v="121"/>
    <x v="1"/>
    <n v="2"/>
    <n v="4"/>
    <n v="5"/>
    <n v="37"/>
    <m/>
    <n v="60"/>
    <n v="3"/>
    <n v="5"/>
    <m/>
    <m/>
    <m/>
    <n v="166.6"/>
    <n v="0.36014405762304924"/>
    <n v="4.3601440576230495"/>
    <n v="12"/>
    <m/>
    <m/>
    <m/>
    <x v="2"/>
  </r>
  <r>
    <s v="Exp4"/>
    <x v="731"/>
    <n v="121"/>
    <x v="2"/>
    <x v="8"/>
    <x v="7"/>
    <x v="40"/>
    <s v="None_8h"/>
    <x v="0"/>
    <m/>
    <x v="2"/>
    <n v="3"/>
    <n v="4"/>
    <n v="5"/>
    <n v="45"/>
    <n v="190"/>
    <n v="120"/>
    <n v="4"/>
    <n v="5"/>
    <m/>
    <m/>
    <m/>
    <n v="166.6"/>
    <n v="0.72028811524609848"/>
    <n v="4.7202881152460989"/>
    <n v="13"/>
    <m/>
    <m/>
    <m/>
    <x v="2"/>
  </r>
  <r>
    <s v="Exp4"/>
    <x v="731"/>
    <n v="121"/>
    <x v="2"/>
    <x v="8"/>
    <x v="7"/>
    <x v="40"/>
    <s v="None_8h"/>
    <x v="0"/>
    <m/>
    <x v="3"/>
    <n v="2"/>
    <n v="4"/>
    <n v="5"/>
    <n v="40"/>
    <n v="189"/>
    <n v="85"/>
    <n v="3"/>
    <n v="6"/>
    <m/>
    <m/>
    <m/>
    <n v="166.6"/>
    <n v="0.51020408163265307"/>
    <n v="4.5102040816326534"/>
    <n v="13"/>
    <m/>
    <m/>
    <m/>
    <x v="2"/>
  </r>
  <r>
    <s v="Exp4"/>
    <x v="731"/>
    <n v="121"/>
    <x v="2"/>
    <x v="8"/>
    <x v="7"/>
    <x v="40"/>
    <s v="None_8h"/>
    <x v="0"/>
    <m/>
    <x v="4"/>
    <n v="2"/>
    <n v="4"/>
    <n v="5"/>
    <n v="44"/>
    <n v="175"/>
    <n v="79"/>
    <n v="4"/>
    <n v="5"/>
    <m/>
    <m/>
    <m/>
    <n v="166.6"/>
    <n v="0.47418967587034816"/>
    <n v="4.4741896758703481"/>
    <n v="13"/>
    <m/>
    <m/>
    <m/>
    <x v="2"/>
  </r>
  <r>
    <s v="Exp4"/>
    <x v="732"/>
    <n v="150"/>
    <x v="2"/>
    <x v="8"/>
    <x v="7"/>
    <x v="40"/>
    <s v="None_8h"/>
    <x v="0"/>
    <n v="150"/>
    <x v="1"/>
    <n v="2"/>
    <n v="3"/>
    <n v="4"/>
    <n v="40"/>
    <m/>
    <n v="156"/>
    <n v="5"/>
    <n v="5"/>
    <m/>
    <m/>
    <m/>
    <n v="186.6"/>
    <n v="0.83601286173633438"/>
    <n v="3.8360128617363345"/>
    <n v="13"/>
    <m/>
    <m/>
    <m/>
    <x v="2"/>
  </r>
  <r>
    <s v="Exp4"/>
    <x v="732"/>
    <n v="150"/>
    <x v="2"/>
    <x v="8"/>
    <x v="7"/>
    <x v="40"/>
    <s v="None_8h"/>
    <x v="0"/>
    <m/>
    <x v="2"/>
    <n v="2"/>
    <n v="4"/>
    <n v="5"/>
    <n v="48"/>
    <n v="217"/>
    <n v="56"/>
    <n v="3"/>
    <n v="6"/>
    <m/>
    <m/>
    <m/>
    <n v="166.6"/>
    <n v="0.33613445378151263"/>
    <n v="4.3361344537815123"/>
    <n v="13"/>
    <m/>
    <m/>
    <m/>
    <x v="2"/>
  </r>
  <r>
    <s v="Exp4"/>
    <x v="732"/>
    <n v="150"/>
    <x v="2"/>
    <x v="8"/>
    <x v="7"/>
    <x v="40"/>
    <s v="None_8h"/>
    <x v="0"/>
    <m/>
    <x v="3"/>
    <n v="2"/>
    <n v="3"/>
    <n v="4"/>
    <n v="47"/>
    <n v="183"/>
    <n v="143"/>
    <n v="4"/>
    <n v="5"/>
    <m/>
    <m/>
    <m/>
    <n v="186.6"/>
    <n v="0.76634512325830662"/>
    <n v="3.7663451232583065"/>
    <n v="12"/>
    <m/>
    <m/>
    <m/>
    <x v="2"/>
  </r>
  <r>
    <s v="Exp4"/>
    <x v="732"/>
    <n v="150"/>
    <x v="2"/>
    <x v="8"/>
    <x v="7"/>
    <x v="40"/>
    <s v="None_8h"/>
    <x v="0"/>
    <m/>
    <x v="4"/>
    <n v="1"/>
    <n v="3"/>
    <n v="4"/>
    <n v="41"/>
    <n v="182"/>
    <n v="95"/>
    <n v="4"/>
    <n v="4"/>
    <m/>
    <m/>
    <m/>
    <n v="186.6"/>
    <n v="0.50911039657020363"/>
    <n v="3.5091103965702035"/>
    <n v="11"/>
    <m/>
    <m/>
    <m/>
    <x v="2"/>
  </r>
  <r>
    <s v="Exp4"/>
    <x v="733"/>
    <n v="109"/>
    <x v="2"/>
    <x v="8"/>
    <x v="7"/>
    <x v="41"/>
    <s v="None_8h"/>
    <x v="0"/>
    <n v="109"/>
    <x v="1"/>
    <n v="2"/>
    <n v="4"/>
    <n v="5"/>
    <n v="34"/>
    <m/>
    <n v="110"/>
    <n v="4"/>
    <n v="6"/>
    <m/>
    <s v="V"/>
    <m/>
    <n v="166.6"/>
    <n v="0.6602641056422569"/>
    <n v="4.6602641056422573"/>
    <n v="14"/>
    <m/>
    <m/>
    <m/>
    <x v="2"/>
  </r>
  <r>
    <s v="Exp4"/>
    <x v="733"/>
    <n v="109"/>
    <x v="2"/>
    <x v="8"/>
    <x v="7"/>
    <x v="41"/>
    <s v="None_8h"/>
    <x v="0"/>
    <m/>
    <x v="2"/>
    <n v="2"/>
    <n v="4"/>
    <n v="5"/>
    <n v="36"/>
    <n v="155"/>
    <n v="86"/>
    <n v="4"/>
    <n v="5"/>
    <m/>
    <s v="V"/>
    <m/>
    <n v="166.6"/>
    <n v="0.51620648259303725"/>
    <n v="4.516206482593037"/>
    <n v="13"/>
    <m/>
    <m/>
    <m/>
    <x v="2"/>
  </r>
  <r>
    <s v="Exp4"/>
    <x v="733"/>
    <n v="109"/>
    <x v="2"/>
    <x v="8"/>
    <x v="7"/>
    <x v="41"/>
    <s v="None_8h"/>
    <x v="0"/>
    <m/>
    <x v="3"/>
    <n v="2"/>
    <n v="4"/>
    <n v="5"/>
    <n v="35"/>
    <n v="163"/>
    <n v="95"/>
    <n v="4"/>
    <n v="5"/>
    <m/>
    <s v="V"/>
    <m/>
    <n v="166.6"/>
    <n v="0.57022809123649465"/>
    <n v="4.570228091236495"/>
    <n v="13"/>
    <m/>
    <m/>
    <m/>
    <x v="2"/>
  </r>
  <r>
    <s v="Exp4"/>
    <x v="733"/>
    <n v="109"/>
    <x v="2"/>
    <x v="8"/>
    <x v="7"/>
    <x v="41"/>
    <s v="None_8h"/>
    <x v="0"/>
    <m/>
    <x v="4"/>
    <n v="2"/>
    <n v="4"/>
    <n v="5"/>
    <n v="35"/>
    <n v="162"/>
    <n v="101"/>
    <n v="4"/>
    <n v="5"/>
    <m/>
    <s v="E"/>
    <m/>
    <n v="166.6"/>
    <n v="0.60624249699879951"/>
    <n v="4.6062424969987994"/>
    <n v="13"/>
    <m/>
    <m/>
    <m/>
    <x v="2"/>
  </r>
  <r>
    <s v="Exp4"/>
    <x v="734"/>
    <n v="123"/>
    <x v="2"/>
    <x v="8"/>
    <x v="7"/>
    <x v="41"/>
    <s v="None_8h"/>
    <x v="0"/>
    <n v="123"/>
    <x v="1"/>
    <n v="2"/>
    <n v="4"/>
    <n v="5"/>
    <n v="45"/>
    <m/>
    <n v="131"/>
    <n v="4"/>
    <n v="4"/>
    <m/>
    <s v="V"/>
    <m/>
    <n v="166.6"/>
    <n v="0.78631452581032413"/>
    <n v="4.7863145258103241"/>
    <n v="12"/>
    <m/>
    <m/>
    <m/>
    <x v="2"/>
  </r>
  <r>
    <s v="Exp4"/>
    <x v="734"/>
    <n v="123"/>
    <x v="2"/>
    <x v="8"/>
    <x v="7"/>
    <x v="41"/>
    <s v="None_8h"/>
    <x v="0"/>
    <m/>
    <x v="2"/>
    <n v="2"/>
    <n v="4"/>
    <n v="5"/>
    <n v="48"/>
    <n v="209"/>
    <n v="85"/>
    <n v="4"/>
    <n v="5"/>
    <m/>
    <s v="V"/>
    <m/>
    <n v="166.6"/>
    <n v="0.51020408163265307"/>
    <n v="4.5102040816326534"/>
    <n v="13"/>
    <m/>
    <m/>
    <m/>
    <x v="2"/>
  </r>
  <r>
    <s v="Exp4"/>
    <x v="734"/>
    <n v="123"/>
    <x v="2"/>
    <x v="8"/>
    <x v="7"/>
    <x v="41"/>
    <s v="None_8h"/>
    <x v="0"/>
    <m/>
    <x v="3"/>
    <n v="2"/>
    <n v="4"/>
    <n v="5"/>
    <n v="47"/>
    <n v="202"/>
    <n v="40"/>
    <n v="4"/>
    <n v="5"/>
    <m/>
    <s v="V"/>
    <m/>
    <n v="166.6"/>
    <n v="0.24009603841536614"/>
    <n v="4.2400960384153663"/>
    <n v="13"/>
    <m/>
    <m/>
    <m/>
    <x v="2"/>
  </r>
  <r>
    <s v="Exp4"/>
    <x v="734"/>
    <n v="123"/>
    <x v="2"/>
    <x v="8"/>
    <x v="7"/>
    <x v="41"/>
    <s v="None_8h"/>
    <x v="0"/>
    <m/>
    <x v="4"/>
    <n v="2"/>
    <n v="4"/>
    <n v="5"/>
    <n v="39"/>
    <n v="198"/>
    <n v="92"/>
    <n v="4"/>
    <n v="5"/>
    <m/>
    <s v="V"/>
    <m/>
    <n v="166.6"/>
    <n v="0.55222088835534211"/>
    <n v="4.5522208883553423"/>
    <n v="13"/>
    <m/>
    <m/>
    <m/>
    <x v="2"/>
  </r>
  <r>
    <s v="Exp4"/>
    <x v="735"/>
    <n v="139"/>
    <x v="2"/>
    <x v="8"/>
    <x v="7"/>
    <x v="41"/>
    <s v="None_8h"/>
    <x v="0"/>
    <n v="139"/>
    <x v="1"/>
    <n v="3"/>
    <n v="5"/>
    <n v="6"/>
    <n v="44"/>
    <m/>
    <n v="42"/>
    <n v="4"/>
    <n v="6"/>
    <m/>
    <s v="V"/>
    <m/>
    <n v="194.46666666666667"/>
    <n v="0.21597531710661638"/>
    <n v="5.2159753171066168"/>
    <n v="15"/>
    <m/>
    <m/>
    <m/>
    <x v="2"/>
  </r>
  <r>
    <s v="Exp4"/>
    <x v="735"/>
    <n v="139"/>
    <x v="2"/>
    <x v="8"/>
    <x v="7"/>
    <x v="41"/>
    <s v="None_8h"/>
    <x v="0"/>
    <m/>
    <x v="2"/>
    <n v="2"/>
    <n v="4"/>
    <n v="5"/>
    <n v="43"/>
    <n v="196"/>
    <n v="135"/>
    <n v="4"/>
    <n v="7"/>
    <m/>
    <s v="V"/>
    <m/>
    <n v="166.6"/>
    <n v="0.81032412965186074"/>
    <n v="4.8103241296518604"/>
    <n v="15"/>
    <m/>
    <m/>
    <m/>
    <x v="2"/>
  </r>
  <r>
    <s v="Exp4"/>
    <x v="735"/>
    <n v="139"/>
    <x v="2"/>
    <x v="8"/>
    <x v="7"/>
    <x v="41"/>
    <s v="None_8h"/>
    <x v="0"/>
    <m/>
    <x v="3"/>
    <n v="2"/>
    <n v="4"/>
    <n v="5"/>
    <n v="35"/>
    <n v="176"/>
    <n v="122"/>
    <n v="5"/>
    <n v="6"/>
    <m/>
    <s v="V"/>
    <m/>
    <n v="166.6"/>
    <n v="0.73229291716686673"/>
    <n v="4.7322929171668671"/>
    <n v="15"/>
    <m/>
    <m/>
    <m/>
    <x v="2"/>
  </r>
  <r>
    <s v="Exp4"/>
    <x v="735"/>
    <n v="139"/>
    <x v="2"/>
    <x v="8"/>
    <x v="7"/>
    <x v="41"/>
    <s v="None_8h"/>
    <x v="0"/>
    <m/>
    <x v="4"/>
    <n v="3"/>
    <n v="4"/>
    <n v="5"/>
    <n v="41"/>
    <n v="197"/>
    <n v="166"/>
    <n v="4"/>
    <n v="7"/>
    <m/>
    <s v="V"/>
    <m/>
    <n v="166.6"/>
    <n v="0.99639855942376954"/>
    <n v="4.9963985594237696"/>
    <n v="15"/>
    <m/>
    <m/>
    <m/>
    <x v="2"/>
  </r>
  <r>
    <s v="Exp4"/>
    <x v="736"/>
    <n v="127"/>
    <x v="2"/>
    <x v="8"/>
    <x v="7"/>
    <x v="42"/>
    <s v="None_8h"/>
    <x v="0"/>
    <n v="127"/>
    <x v="1"/>
    <n v="3"/>
    <n v="5"/>
    <n v="6"/>
    <n v="41"/>
    <m/>
    <n v="105"/>
    <n v="5"/>
    <n v="9"/>
    <m/>
    <s v="E"/>
    <m/>
    <n v="194.46666666666667"/>
    <n v="0.53993829276654093"/>
    <n v="5.539938292766541"/>
    <n v="19"/>
    <m/>
    <m/>
    <m/>
    <x v="2"/>
  </r>
  <r>
    <s v="Exp4"/>
    <x v="736"/>
    <n v="127"/>
    <x v="2"/>
    <x v="8"/>
    <x v="7"/>
    <x v="42"/>
    <s v="None_8h"/>
    <x v="0"/>
    <m/>
    <x v="2"/>
    <n v="4"/>
    <n v="5"/>
    <n v="6"/>
    <n v="36"/>
    <n v="163"/>
    <n v="112"/>
    <n v="5"/>
    <n v="8"/>
    <m/>
    <s v="E"/>
    <m/>
    <n v="194.46666666666667"/>
    <n v="0.57593417895097698"/>
    <n v="5.5759341789509769"/>
    <n v="18"/>
    <m/>
    <m/>
    <m/>
    <x v="2"/>
  </r>
  <r>
    <s v="Exp4"/>
    <x v="736"/>
    <n v="127"/>
    <x v="2"/>
    <x v="8"/>
    <x v="7"/>
    <x v="42"/>
    <s v="None_8h"/>
    <x v="0"/>
    <m/>
    <x v="3"/>
    <n v="2"/>
    <n v="5"/>
    <n v="6"/>
    <n v="35"/>
    <n v="119"/>
    <n v="76"/>
    <n v="5"/>
    <n v="6"/>
    <m/>
    <s v="V"/>
    <m/>
    <n v="194.46666666666667"/>
    <n v="0.39081247857387724"/>
    <n v="5.3908124785738769"/>
    <n v="16"/>
    <m/>
    <m/>
    <m/>
    <x v="2"/>
  </r>
  <r>
    <s v="Exp4"/>
    <x v="736"/>
    <n v="127"/>
    <x v="2"/>
    <x v="8"/>
    <x v="7"/>
    <x v="42"/>
    <s v="None_8h"/>
    <x v="0"/>
    <m/>
    <x v="4"/>
    <n v="3"/>
    <n v="5"/>
    <n v="6"/>
    <n v="40"/>
    <n v="151"/>
    <n v="111"/>
    <n v="5"/>
    <n v="8"/>
    <m/>
    <s v="V"/>
    <m/>
    <n v="194.46666666666667"/>
    <n v="0.57079190949605763"/>
    <n v="5.5707919094960578"/>
    <n v="18"/>
    <m/>
    <m/>
    <m/>
    <x v="2"/>
  </r>
  <r>
    <s v="Exp4"/>
    <x v="737"/>
    <n v="141"/>
    <x v="2"/>
    <x v="8"/>
    <x v="7"/>
    <x v="42"/>
    <s v="None_8h"/>
    <x v="0"/>
    <n v="141"/>
    <x v="1"/>
    <n v="2"/>
    <n v="5"/>
    <n v="6"/>
    <n v="55"/>
    <m/>
    <n v="43"/>
    <n v="3"/>
    <n v="10"/>
    <m/>
    <s v="E"/>
    <m/>
    <n v="194.46666666666667"/>
    <n v="0.22111758656153582"/>
    <n v="5.2211175865615358"/>
    <n v="18"/>
    <m/>
    <m/>
    <m/>
    <x v="2"/>
  </r>
  <r>
    <s v="Exp4"/>
    <x v="737"/>
    <n v="141"/>
    <x v="2"/>
    <x v="8"/>
    <x v="7"/>
    <x v="42"/>
    <s v="None_8h"/>
    <x v="0"/>
    <m/>
    <x v="2"/>
    <n v="2"/>
    <n v="5"/>
    <n v="6"/>
    <n v="47"/>
    <n v="165"/>
    <n v="76"/>
    <n v="4"/>
    <n v="7"/>
    <m/>
    <s v="V"/>
    <m/>
    <n v="194.46666666666667"/>
    <n v="0.39081247857387724"/>
    <n v="5.3908124785738769"/>
    <n v="16"/>
    <m/>
    <m/>
    <m/>
    <x v="2"/>
  </r>
  <r>
    <s v="Exp4"/>
    <x v="737"/>
    <n v="141"/>
    <x v="2"/>
    <x v="8"/>
    <x v="7"/>
    <x v="42"/>
    <s v="None_8h"/>
    <x v="0"/>
    <m/>
    <x v="3"/>
    <n v="2"/>
    <n v="5"/>
    <n v="6"/>
    <n v="45"/>
    <n v="166"/>
    <n v="88"/>
    <n v="3"/>
    <n v="9"/>
    <m/>
    <s v="V"/>
    <m/>
    <n v="194.46666666666667"/>
    <n v="0.45251971203291053"/>
    <n v="5.4525197120329105"/>
    <n v="17"/>
    <m/>
    <m/>
    <m/>
    <x v="2"/>
  </r>
  <r>
    <s v="Exp4"/>
    <x v="737"/>
    <n v="141"/>
    <x v="2"/>
    <x v="8"/>
    <x v="7"/>
    <x v="42"/>
    <s v="None_8h"/>
    <x v="0"/>
    <m/>
    <x v="4"/>
    <n v="2"/>
    <n v="5"/>
    <n v="6"/>
    <n v="38"/>
    <n v="154"/>
    <n v="19"/>
    <n v="4"/>
    <n v="8"/>
    <m/>
    <s v="E"/>
    <m/>
    <n v="194.46666666666667"/>
    <n v="9.7703119643469311E-2"/>
    <n v="5.0977031196434694"/>
    <n v="17"/>
    <m/>
    <m/>
    <m/>
    <x v="2"/>
  </r>
  <r>
    <s v="Exp4"/>
    <x v="738"/>
    <n v="148"/>
    <x v="2"/>
    <x v="8"/>
    <x v="7"/>
    <x v="42"/>
    <s v="None_8h"/>
    <x v="0"/>
    <n v="148"/>
    <x v="1"/>
    <n v="2"/>
    <n v="5"/>
    <n v="6"/>
    <n v="50"/>
    <n v="180"/>
    <n v="87"/>
    <n v="5"/>
    <n v="9"/>
    <m/>
    <s v="E"/>
    <m/>
    <n v="194.46666666666667"/>
    <n v="0.44737744257799106"/>
    <n v="5.4473774425779915"/>
    <n v="19"/>
    <m/>
    <m/>
    <m/>
    <x v="2"/>
  </r>
  <r>
    <s v="Exp4"/>
    <x v="738"/>
    <n v="148"/>
    <x v="2"/>
    <x v="8"/>
    <x v="7"/>
    <x v="42"/>
    <s v="None_8h"/>
    <x v="0"/>
    <m/>
    <x v="2"/>
    <n v="2"/>
    <n v="5"/>
    <n v="6"/>
    <n v="50"/>
    <n v="187"/>
    <n v="46"/>
    <n v="4"/>
    <n v="7"/>
    <m/>
    <s v="V"/>
    <m/>
    <n v="194.46666666666667"/>
    <n v="0.23654439492629414"/>
    <n v="5.2365443949262938"/>
    <n v="16"/>
    <m/>
    <m/>
    <m/>
    <x v="2"/>
  </r>
  <r>
    <s v="Exp4"/>
    <x v="738"/>
    <n v="148"/>
    <x v="2"/>
    <x v="8"/>
    <x v="7"/>
    <x v="42"/>
    <s v="None_8h"/>
    <x v="0"/>
    <m/>
    <x v="3"/>
    <n v="3"/>
    <n v="5"/>
    <n v="6"/>
    <n v="50"/>
    <n v="200"/>
    <n v="90"/>
    <n v="4"/>
    <n v="9"/>
    <m/>
    <s v="V"/>
    <m/>
    <n v="194.46666666666667"/>
    <n v="0.46280425094274941"/>
    <n v="5.4628042509427495"/>
    <n v="18"/>
    <m/>
    <m/>
    <m/>
    <x v="2"/>
  </r>
  <r>
    <s v="Exp4"/>
    <x v="738"/>
    <n v="148"/>
    <x v="2"/>
    <x v="8"/>
    <x v="7"/>
    <x v="42"/>
    <s v="None_8h"/>
    <x v="0"/>
    <m/>
    <x v="4"/>
    <n v="2"/>
    <n v="4"/>
    <n v="6"/>
    <n v="40"/>
    <n v="172"/>
    <n v="15"/>
    <n v="4"/>
    <n v="7"/>
    <m/>
    <s v="V"/>
    <m/>
    <n v="166.6"/>
    <n v="9.003601440576231E-2"/>
    <n v="4.0900360144057624"/>
    <n v="15"/>
    <m/>
    <m/>
    <m/>
    <x v="2"/>
  </r>
  <r>
    <s v="Exp4"/>
    <x v="739"/>
    <n v="136"/>
    <x v="2"/>
    <x v="8"/>
    <x v="7"/>
    <x v="43"/>
    <s v="None_8h"/>
    <x v="46"/>
    <n v="136"/>
    <x v="1"/>
    <n v="1"/>
    <n v="6"/>
    <n v="7"/>
    <n v="60"/>
    <m/>
    <n v="50"/>
    <n v="4"/>
    <n v="10"/>
    <m/>
    <s v="E"/>
    <m/>
    <n v="211.6"/>
    <n v="0.23629489603024575"/>
    <n v="6.2362948960302456"/>
    <n v="20"/>
    <m/>
    <m/>
    <m/>
    <x v="2"/>
  </r>
  <r>
    <s v="Exp4"/>
    <x v="739"/>
    <n v="136"/>
    <x v="2"/>
    <x v="8"/>
    <x v="7"/>
    <x v="43"/>
    <s v="None_8h"/>
    <x v="0"/>
    <m/>
    <x v="2"/>
    <n v="7"/>
    <n v="6"/>
    <n v="7"/>
    <n v="57"/>
    <n v="201"/>
    <n v="205"/>
    <n v="4"/>
    <n v="8"/>
    <m/>
    <s v="E"/>
    <m/>
    <n v="211.6"/>
    <n v="0.9688090737240076"/>
    <n v="6.9688090737240076"/>
    <n v="18"/>
    <m/>
    <m/>
    <m/>
    <x v="2"/>
  </r>
  <r>
    <s v="Exp4"/>
    <x v="739"/>
    <n v="136"/>
    <x v="2"/>
    <x v="8"/>
    <x v="7"/>
    <x v="43"/>
    <s v="None_8h"/>
    <x v="0"/>
    <m/>
    <x v="3"/>
    <n v="4"/>
    <n v="6"/>
    <n v="7"/>
    <n v="61"/>
    <n v="213"/>
    <n v="65"/>
    <n v="3"/>
    <n v="10"/>
    <m/>
    <s v="E"/>
    <m/>
    <n v="211.6"/>
    <n v="0.30718336483931946"/>
    <n v="6.3071833648393199"/>
    <n v="19"/>
    <m/>
    <m/>
    <m/>
    <x v="2"/>
  </r>
  <r>
    <s v="Exp4"/>
    <x v="739"/>
    <n v="136"/>
    <x v="2"/>
    <x v="8"/>
    <x v="7"/>
    <x v="43"/>
    <s v="None_8h"/>
    <x v="0"/>
    <m/>
    <x v="4"/>
    <n v="4"/>
    <n v="5"/>
    <n v="6"/>
    <n v="50"/>
    <n v="181"/>
    <n v="232"/>
    <n v="4"/>
    <n v="8"/>
    <m/>
    <s v="E"/>
    <m/>
    <n v="194.46666666666667"/>
    <n v="1.1930065135413095"/>
    <n v="6.1930065135413095"/>
    <n v="17"/>
    <m/>
    <m/>
    <m/>
    <x v="2"/>
  </r>
  <r>
    <s v="Exp4"/>
    <x v="740"/>
    <n v="137"/>
    <x v="2"/>
    <x v="8"/>
    <x v="7"/>
    <x v="43"/>
    <s v="None_8h"/>
    <x v="0"/>
    <n v="137"/>
    <x v="1"/>
    <n v="4"/>
    <n v="6"/>
    <n v="7"/>
    <n v="62"/>
    <m/>
    <n v="62"/>
    <n v="4"/>
    <n v="11"/>
    <m/>
    <s v="DR"/>
    <m/>
    <n v="211.6"/>
    <n v="0.29300567107750475"/>
    <n v="6.2930056710775046"/>
    <n v="21"/>
    <m/>
    <m/>
    <m/>
    <x v="2"/>
  </r>
  <r>
    <s v="Exp4"/>
    <x v="740"/>
    <n v="137"/>
    <x v="2"/>
    <x v="8"/>
    <x v="7"/>
    <x v="43"/>
    <s v="None_8h"/>
    <x v="0"/>
    <m/>
    <x v="2"/>
    <n v="4"/>
    <n v="6"/>
    <n v="7"/>
    <n v="53"/>
    <n v="188"/>
    <n v="106"/>
    <n v="4"/>
    <n v="10"/>
    <m/>
    <s v="E"/>
    <m/>
    <n v="211.6"/>
    <n v="0.50094517958412099"/>
    <n v="6.5009451795841207"/>
    <n v="20"/>
    <m/>
    <m/>
    <m/>
    <x v="2"/>
  </r>
  <r>
    <s v="Exp4"/>
    <x v="740"/>
    <n v="137"/>
    <x v="2"/>
    <x v="8"/>
    <x v="7"/>
    <x v="43"/>
    <s v="None_8h"/>
    <x v="0"/>
    <m/>
    <x v="3"/>
    <n v="6"/>
    <n v="6"/>
    <n v="7"/>
    <n v="57"/>
    <n v="193"/>
    <n v="137"/>
    <n v="5"/>
    <n v="11"/>
    <m/>
    <s v="DR"/>
    <m/>
    <n v="211.6"/>
    <n v="0.64744801512287331"/>
    <n v="6.6474480151228734"/>
    <n v="22"/>
    <m/>
    <m/>
    <m/>
    <x v="2"/>
  </r>
  <r>
    <s v="Exp4"/>
    <x v="740"/>
    <n v="137"/>
    <x v="2"/>
    <x v="8"/>
    <x v="7"/>
    <x v="43"/>
    <s v="None_8h"/>
    <x v="0"/>
    <m/>
    <x v="4"/>
    <n v="6"/>
    <n v="6"/>
    <n v="7"/>
    <n v="59"/>
    <n v="200"/>
    <n v="146"/>
    <n v="4"/>
    <n v="11"/>
    <m/>
    <s v="DR"/>
    <m/>
    <n v="211.6"/>
    <n v="0.68998109640831762"/>
    <n v="6.6899810964083173"/>
    <n v="21"/>
    <m/>
    <m/>
    <m/>
    <x v="2"/>
  </r>
  <r>
    <s v="Exp4"/>
    <x v="741"/>
    <n v="146"/>
    <x v="2"/>
    <x v="8"/>
    <x v="7"/>
    <x v="43"/>
    <s v="None_8h"/>
    <x v="0"/>
    <n v="146"/>
    <x v="1"/>
    <n v="6"/>
    <n v="6"/>
    <n v="7"/>
    <n v="58"/>
    <n v="183"/>
    <n v="122"/>
    <n v="4"/>
    <n v="10"/>
    <m/>
    <s v="DR"/>
    <m/>
    <n v="211.6"/>
    <n v="0.57655954631379969"/>
    <n v="6.5765595463138"/>
    <n v="20"/>
    <m/>
    <m/>
    <m/>
    <x v="2"/>
  </r>
  <r>
    <s v="Exp4"/>
    <x v="741"/>
    <n v="146"/>
    <x v="2"/>
    <x v="8"/>
    <x v="7"/>
    <x v="43"/>
    <s v="None_8h"/>
    <x v="0"/>
    <m/>
    <x v="2"/>
    <n v="4"/>
    <n v="6"/>
    <n v="7"/>
    <n v="62"/>
    <n v="212"/>
    <n v="37"/>
    <n v="4"/>
    <n v="11"/>
    <m/>
    <s v="DR"/>
    <m/>
    <n v="211.6"/>
    <n v="0.17485822306238186"/>
    <n v="6.1748582230623814"/>
    <n v="21"/>
    <m/>
    <m/>
    <m/>
    <x v="2"/>
  </r>
  <r>
    <s v="Exp4"/>
    <x v="741"/>
    <n v="146"/>
    <x v="2"/>
    <x v="8"/>
    <x v="7"/>
    <x v="43"/>
    <s v="None_8h"/>
    <x v="0"/>
    <m/>
    <x v="3"/>
    <n v="3"/>
    <n v="6"/>
    <n v="7"/>
    <n v="55"/>
    <n v="192"/>
    <n v="48"/>
    <n v="5"/>
    <n v="7"/>
    <m/>
    <s v="E"/>
    <m/>
    <n v="211.6"/>
    <n v="0.22684310018903592"/>
    <n v="6.2268431001890363"/>
    <n v="18"/>
    <m/>
    <m/>
    <m/>
    <x v="2"/>
  </r>
  <r>
    <s v="Exp4"/>
    <x v="741"/>
    <n v="146"/>
    <x v="2"/>
    <x v="8"/>
    <x v="7"/>
    <x v="43"/>
    <s v="None_8h"/>
    <x v="0"/>
    <m/>
    <x v="4"/>
    <n v="4"/>
    <n v="6"/>
    <n v="7"/>
    <n v="55"/>
    <n v="167"/>
    <n v="154"/>
    <n v="5"/>
    <n v="8"/>
    <m/>
    <s v="E"/>
    <m/>
    <n v="211.6"/>
    <n v="0.72778827977315697"/>
    <n v="6.727788279773157"/>
    <n v="19"/>
    <m/>
    <m/>
    <m/>
    <x v="2"/>
  </r>
  <r>
    <s v="Exp4"/>
    <x v="742"/>
    <n v="130"/>
    <x v="2"/>
    <x v="8"/>
    <x v="7"/>
    <x v="44"/>
    <s v="None_8h"/>
    <x v="0"/>
    <n v="130"/>
    <x v="1"/>
    <n v="2"/>
    <n v="6"/>
    <n v="7"/>
    <n v="71"/>
    <m/>
    <n v="201"/>
    <n v="4"/>
    <n v="12"/>
    <m/>
    <s v="DR"/>
    <m/>
    <n v="211.6"/>
    <n v="0.94990548204158798"/>
    <n v="6.9499054820415882"/>
    <n v="22"/>
    <m/>
    <m/>
    <m/>
    <x v="2"/>
  </r>
  <r>
    <s v="Exp4"/>
    <x v="742"/>
    <n v="130"/>
    <x v="2"/>
    <x v="8"/>
    <x v="7"/>
    <x v="44"/>
    <s v="None_8h"/>
    <x v="0"/>
    <m/>
    <x v="2"/>
    <n v="4"/>
    <n v="6"/>
    <n v="7"/>
    <n v="72"/>
    <n v="222"/>
    <n v="183"/>
    <n v="5"/>
    <n v="13"/>
    <m/>
    <s v="DR"/>
    <m/>
    <n v="211.6"/>
    <n v="0.86483931947069947"/>
    <n v="6.8648393194706996"/>
    <n v="24"/>
    <m/>
    <m/>
    <m/>
    <x v="2"/>
  </r>
  <r>
    <s v="Exp4"/>
    <x v="742"/>
    <n v="130"/>
    <x v="2"/>
    <x v="8"/>
    <x v="7"/>
    <x v="44"/>
    <s v="None_8h"/>
    <x v="0"/>
    <m/>
    <x v="3"/>
    <n v="6"/>
    <n v="7"/>
    <n v="8"/>
    <n v="85"/>
    <n v="244"/>
    <n v="50"/>
    <n v="5"/>
    <n v="14"/>
    <m/>
    <s v="DR"/>
    <m/>
    <n v="220.5"/>
    <n v="0.22675736961451248"/>
    <n v="7.2267573696145124"/>
    <n v="26"/>
    <m/>
    <m/>
    <m/>
    <x v="2"/>
  </r>
  <r>
    <s v="Exp4"/>
    <x v="742"/>
    <n v="130"/>
    <x v="2"/>
    <x v="8"/>
    <x v="7"/>
    <x v="44"/>
    <s v="None_8h"/>
    <x v="0"/>
    <m/>
    <x v="4"/>
    <n v="4"/>
    <n v="6"/>
    <n v="7"/>
    <n v="67"/>
    <n v="209"/>
    <n v="218"/>
    <n v="5"/>
    <n v="12"/>
    <m/>
    <s v="DR"/>
    <m/>
    <n v="211.6"/>
    <n v="1.0302457466918715"/>
    <n v="7.0302457466918717"/>
    <n v="23"/>
    <m/>
    <m/>
    <m/>
    <x v="2"/>
  </r>
  <r>
    <s v="Exp4"/>
    <x v="743"/>
    <n v="138"/>
    <x v="2"/>
    <x v="8"/>
    <x v="7"/>
    <x v="44"/>
    <s v="None_8h"/>
    <x v="0"/>
    <n v="138"/>
    <x v="1"/>
    <n v="2"/>
    <n v="6"/>
    <n v="7"/>
    <n v="55"/>
    <m/>
    <n v="185"/>
    <n v="5"/>
    <n v="12"/>
    <m/>
    <s v="E"/>
    <m/>
    <n v="211.6"/>
    <n v="0.87429111531190928"/>
    <n v="6.8742911153119088"/>
    <n v="23"/>
    <m/>
    <m/>
    <m/>
    <x v="2"/>
  </r>
  <r>
    <s v="Exp4"/>
    <x v="743"/>
    <n v="138"/>
    <x v="2"/>
    <x v="8"/>
    <x v="7"/>
    <x v="44"/>
    <s v="None_8h"/>
    <x v="0"/>
    <m/>
    <x v="2"/>
    <n v="7"/>
    <n v="7"/>
    <n v="8"/>
    <n v="53"/>
    <n v="205"/>
    <n v="45"/>
    <n v="6"/>
    <n v="12"/>
    <m/>
    <s v="Early DR"/>
    <m/>
    <n v="220.5"/>
    <n v="0.20408163265306123"/>
    <n v="7.204081632653061"/>
    <n v="25"/>
    <m/>
    <m/>
    <m/>
    <x v="2"/>
  </r>
  <r>
    <s v="Exp4"/>
    <x v="743"/>
    <n v="138"/>
    <x v="2"/>
    <x v="8"/>
    <x v="7"/>
    <x v="44"/>
    <s v="None_8h"/>
    <x v="0"/>
    <m/>
    <x v="3"/>
    <n v="5"/>
    <n v="7"/>
    <n v="8"/>
    <n v="57"/>
    <n v="200"/>
    <n v="66"/>
    <n v="5"/>
    <n v="13"/>
    <m/>
    <s v="Early DR"/>
    <m/>
    <n v="220.5"/>
    <n v="0.29931972789115646"/>
    <n v="7.2993197278911568"/>
    <n v="25"/>
    <m/>
    <m/>
    <m/>
    <x v="2"/>
  </r>
  <r>
    <s v="Exp4"/>
    <x v="743"/>
    <n v="138"/>
    <x v="2"/>
    <x v="8"/>
    <x v="7"/>
    <x v="44"/>
    <s v="None_8h"/>
    <x v="0"/>
    <m/>
    <x v="4"/>
    <n v="7"/>
    <n v="7"/>
    <n v="8"/>
    <n v="60"/>
    <n v="209"/>
    <n v="119"/>
    <n v="5"/>
    <n v="13"/>
    <m/>
    <s v="Early DR"/>
    <m/>
    <n v="220.5"/>
    <n v="0.53968253968253965"/>
    <n v="7.5396825396825395"/>
    <n v="25"/>
    <m/>
    <m/>
    <m/>
    <x v="2"/>
  </r>
  <r>
    <s v="Exp4"/>
    <x v="744"/>
    <n v="151"/>
    <x v="2"/>
    <x v="8"/>
    <x v="7"/>
    <x v="44"/>
    <s v="None_8h"/>
    <x v="47"/>
    <n v="151"/>
    <x v="1"/>
    <n v="3"/>
    <n v="6"/>
    <n v="7"/>
    <n v="45"/>
    <m/>
    <n v="111"/>
    <n v="5"/>
    <n v="8"/>
    <m/>
    <s v="V"/>
    <m/>
    <n v="211.6"/>
    <n v="0.52457466918714557"/>
    <n v="6.524574669187146"/>
    <n v="19"/>
    <m/>
    <m/>
    <m/>
    <x v="2"/>
  </r>
  <r>
    <s v="Exp4"/>
    <x v="744"/>
    <n v="151"/>
    <x v="2"/>
    <x v="8"/>
    <x v="7"/>
    <x v="44"/>
    <s v="None_8h"/>
    <x v="0"/>
    <m/>
    <x v="2"/>
    <n v="4"/>
    <n v="6"/>
    <n v="7"/>
    <n v="60"/>
    <n v="199"/>
    <n v="96"/>
    <n v="5"/>
    <n v="12"/>
    <m/>
    <s v="E"/>
    <m/>
    <n v="211.6"/>
    <n v="0.45368620037807184"/>
    <n v="6.4536862003780717"/>
    <n v="23"/>
    <m/>
    <m/>
    <m/>
    <x v="2"/>
  </r>
  <r>
    <s v="Exp4"/>
    <x v="744"/>
    <n v="151"/>
    <x v="2"/>
    <x v="8"/>
    <x v="7"/>
    <x v="44"/>
    <s v="None_8h"/>
    <x v="0"/>
    <m/>
    <x v="3"/>
    <n v="3"/>
    <n v="6"/>
    <n v="7"/>
    <n v="50"/>
    <n v="166"/>
    <n v="155"/>
    <n v="5"/>
    <n v="12"/>
    <m/>
    <s v="E"/>
    <m/>
    <n v="211.6"/>
    <n v="0.73251417769376181"/>
    <n v="6.732514177693762"/>
    <n v="23"/>
    <m/>
    <m/>
    <m/>
    <x v="2"/>
  </r>
  <r>
    <s v="Exp4"/>
    <x v="744"/>
    <n v="151"/>
    <x v="2"/>
    <x v="8"/>
    <x v="7"/>
    <x v="44"/>
    <s v="None_8h"/>
    <x v="0"/>
    <m/>
    <x v="4"/>
    <n v="2"/>
    <n v="6"/>
    <n v="7"/>
    <n v="56"/>
    <n v="175"/>
    <n v="124"/>
    <n v="5"/>
    <n v="10"/>
    <m/>
    <s v="E"/>
    <m/>
    <n v="211.6"/>
    <n v="0.5860113421550095"/>
    <n v="6.5860113421550093"/>
    <n v="21"/>
    <m/>
    <m/>
    <m/>
    <x v="2"/>
  </r>
  <r>
    <s v="Exp4"/>
    <x v="745"/>
    <n v="114"/>
    <x v="2"/>
    <x v="8"/>
    <x v="7"/>
    <x v="45"/>
    <s v="None_8h"/>
    <x v="0"/>
    <n v="114"/>
    <x v="1"/>
    <n v="4"/>
    <n v="8"/>
    <n v="9"/>
    <n v="37"/>
    <n v="114"/>
    <n v="19"/>
    <n v="5"/>
    <n v="8"/>
    <m/>
    <s v="V"/>
    <m/>
    <n v="217.5"/>
    <n v="8.7356321839080459E-2"/>
    <n v="8.0873563218390796"/>
    <n v="21"/>
    <m/>
    <m/>
    <m/>
    <x v="2"/>
  </r>
  <r>
    <s v="Exp4"/>
    <x v="745"/>
    <n v="114"/>
    <x v="2"/>
    <x v="8"/>
    <x v="7"/>
    <x v="45"/>
    <s v="None_8h"/>
    <x v="0"/>
    <m/>
    <x v="2"/>
    <n v="3"/>
    <n v="7"/>
    <n v="8"/>
    <n v="42"/>
    <n v="121"/>
    <n v="131"/>
    <n v="5"/>
    <n v="10"/>
    <m/>
    <s v="E"/>
    <m/>
    <n v="220.5"/>
    <n v="0.59410430839002271"/>
    <n v="7.5941043083900226"/>
    <n v="22"/>
    <m/>
    <m/>
    <m/>
    <x v="2"/>
  </r>
  <r>
    <s v="Exp4"/>
    <x v="745"/>
    <n v="114"/>
    <x v="2"/>
    <x v="8"/>
    <x v="7"/>
    <x v="45"/>
    <s v="None_8h"/>
    <x v="0"/>
    <m/>
    <x v="3"/>
    <n v="3"/>
    <n v="7"/>
    <n v="8"/>
    <n v="58"/>
    <n v="145"/>
    <n v="158"/>
    <n v="5"/>
    <n v="11"/>
    <m/>
    <s v="Early DR"/>
    <m/>
    <n v="220.5"/>
    <n v="0.71655328798185947"/>
    <n v="7.7165532879818599"/>
    <n v="23"/>
    <m/>
    <m/>
    <m/>
    <x v="2"/>
  </r>
  <r>
    <s v="Exp4"/>
    <x v="745"/>
    <n v="114"/>
    <x v="2"/>
    <x v="8"/>
    <x v="7"/>
    <x v="45"/>
    <s v="None_8h"/>
    <x v="0"/>
    <m/>
    <x v="4"/>
    <n v="5"/>
    <n v="7"/>
    <n v="8"/>
    <n v="54"/>
    <n v="141"/>
    <n v="125"/>
    <n v="5"/>
    <n v="9"/>
    <m/>
    <s v="E"/>
    <m/>
    <n v="220.5"/>
    <n v="0.56689342403628118"/>
    <n v="7.5668934240362811"/>
    <n v="21"/>
    <m/>
    <m/>
    <m/>
    <x v="2"/>
  </r>
  <r>
    <s v="Exp4"/>
    <x v="746"/>
    <n v="129"/>
    <x v="2"/>
    <x v="8"/>
    <x v="7"/>
    <x v="45"/>
    <s v="None_8h"/>
    <x v="48"/>
    <n v="129"/>
    <x v="1"/>
    <n v="2"/>
    <n v="7"/>
    <n v="8"/>
    <n v="85"/>
    <m/>
    <n v="122"/>
    <n v="4"/>
    <n v="16"/>
    <m/>
    <s v="late DR"/>
    <m/>
    <n v="220.5"/>
    <n v="0.55328798185941042"/>
    <n v="7.5532879818594107"/>
    <n v="27"/>
    <m/>
    <m/>
    <m/>
    <x v="2"/>
  </r>
  <r>
    <s v="Exp4"/>
    <x v="746"/>
    <n v="129"/>
    <x v="2"/>
    <x v="8"/>
    <x v="7"/>
    <x v="45"/>
    <s v="None_8h"/>
    <x v="0"/>
    <m/>
    <x v="2"/>
    <n v="4"/>
    <n v="7"/>
    <n v="8"/>
    <n v="77"/>
    <n v="230"/>
    <n v="189"/>
    <n v="4"/>
    <n v="16"/>
    <m/>
    <s v="late DR"/>
    <m/>
    <n v="220.5"/>
    <n v="0.8571428571428571"/>
    <n v="7.8571428571428568"/>
    <n v="27"/>
    <m/>
    <m/>
    <m/>
    <x v="2"/>
  </r>
  <r>
    <s v="Exp4"/>
    <x v="746"/>
    <n v="129"/>
    <x v="2"/>
    <x v="8"/>
    <x v="7"/>
    <x v="45"/>
    <s v="None_8h"/>
    <x v="0"/>
    <m/>
    <x v="3"/>
    <n v="4"/>
    <n v="7"/>
    <n v="8"/>
    <n v="82"/>
    <n v="269"/>
    <n v="174"/>
    <n v="4"/>
    <n v="15"/>
    <m/>
    <s v="late DR"/>
    <m/>
    <n v="220.5"/>
    <n v="0.78911564625850339"/>
    <n v="7.7891156462585034"/>
    <n v="26"/>
    <m/>
    <m/>
    <m/>
    <x v="2"/>
  </r>
  <r>
    <s v="Exp4"/>
    <x v="746"/>
    <n v="129"/>
    <x v="2"/>
    <x v="8"/>
    <x v="7"/>
    <x v="45"/>
    <s v="None_8h"/>
    <x v="0"/>
    <m/>
    <x v="4"/>
    <n v="6"/>
    <n v="7"/>
    <n v="8"/>
    <n v="80"/>
    <n v="249"/>
    <n v="147"/>
    <n v="4"/>
    <n v="17"/>
    <m/>
    <s v="late DR"/>
    <m/>
    <n v="220.5"/>
    <n v="0.66666666666666663"/>
    <n v="7.666666666666667"/>
    <n v="28"/>
    <m/>
    <m/>
    <m/>
    <x v="2"/>
  </r>
  <r>
    <s v="Exp4"/>
    <x v="747"/>
    <n v="143"/>
    <x v="2"/>
    <x v="8"/>
    <x v="7"/>
    <x v="45"/>
    <s v="None_8h"/>
    <x v="0"/>
    <n v="143"/>
    <x v="1"/>
    <n v="5"/>
    <n v="7"/>
    <n v="8"/>
    <n v="70"/>
    <m/>
    <n v="134"/>
    <n v="4"/>
    <n v="13"/>
    <m/>
    <s v="DR"/>
    <m/>
    <n v="220.5"/>
    <n v="0.60770975056689347"/>
    <n v="7.6077097505668938"/>
    <n v="24"/>
    <m/>
    <m/>
    <m/>
    <x v="2"/>
  </r>
  <r>
    <s v="Exp4"/>
    <x v="747"/>
    <n v="143"/>
    <x v="2"/>
    <x v="8"/>
    <x v="7"/>
    <x v="45"/>
    <s v="None_8h"/>
    <x v="0"/>
    <m/>
    <x v="2"/>
    <n v="2"/>
    <n v="7"/>
    <n v="8"/>
    <n v="71"/>
    <n v="202"/>
    <n v="173"/>
    <n v="4"/>
    <n v="17"/>
    <m/>
    <s v="late DR"/>
    <m/>
    <n v="220.5"/>
    <n v="0.78458049886621317"/>
    <n v="7.7845804988662133"/>
    <n v="28"/>
    <m/>
    <m/>
    <m/>
    <x v="2"/>
  </r>
  <r>
    <s v="Exp4"/>
    <x v="747"/>
    <n v="143"/>
    <x v="2"/>
    <x v="8"/>
    <x v="7"/>
    <x v="45"/>
    <s v="None_8h"/>
    <x v="0"/>
    <m/>
    <x v="3"/>
    <n v="5"/>
    <n v="7"/>
    <n v="8"/>
    <n v="70"/>
    <n v="217"/>
    <n v="158"/>
    <n v="4"/>
    <n v="13"/>
    <m/>
    <s v="DR"/>
    <m/>
    <n v="220.5"/>
    <n v="0.71655328798185947"/>
    <n v="7.7165532879818599"/>
    <n v="24"/>
    <m/>
    <m/>
    <m/>
    <x v="2"/>
  </r>
  <r>
    <s v="Exp4"/>
    <x v="747"/>
    <n v="143"/>
    <x v="2"/>
    <x v="8"/>
    <x v="7"/>
    <x v="45"/>
    <s v="None_8h"/>
    <x v="0"/>
    <m/>
    <x v="4"/>
    <n v="2"/>
    <n v="6"/>
    <n v="7"/>
    <n v="65"/>
    <n v="197"/>
    <n v="168"/>
    <n v="4"/>
    <n v="12"/>
    <m/>
    <s v="DR"/>
    <m/>
    <n v="211.6"/>
    <n v="0.79395085066162574"/>
    <n v="6.7939508506616253"/>
    <n v="22"/>
    <m/>
    <m/>
    <m/>
    <x v="2"/>
  </r>
  <r>
    <s v="Exp4"/>
    <x v="748"/>
    <n v="102"/>
    <x v="2"/>
    <x v="8"/>
    <x v="7"/>
    <x v="46"/>
    <s v="None_8h"/>
    <x v="0"/>
    <n v="102"/>
    <x v="1"/>
    <n v="4"/>
    <n v="8"/>
    <n v="9"/>
    <n v="80"/>
    <n v="197"/>
    <n v="10"/>
    <n v="4"/>
    <n v="18"/>
    <m/>
    <s v="late DR"/>
    <m/>
    <n v="217.5"/>
    <n v="4.5977011494252873E-2"/>
    <n v="8.0459770114942533"/>
    <n v="30"/>
    <m/>
    <m/>
    <m/>
    <x v="2"/>
  </r>
  <r>
    <s v="Exp4"/>
    <x v="748"/>
    <n v="102"/>
    <x v="2"/>
    <x v="8"/>
    <x v="7"/>
    <x v="46"/>
    <s v="None_8h"/>
    <x v="0"/>
    <m/>
    <x v="2"/>
    <n v="6"/>
    <n v="9"/>
    <n v="10"/>
    <n v="78"/>
    <n v="206"/>
    <n v="34"/>
    <n v="4"/>
    <n v="17"/>
    <m/>
    <s v="TS"/>
    <m/>
    <n v="233.5"/>
    <n v="0.145610278372591"/>
    <n v="9.1456102783725903"/>
    <n v="30"/>
    <m/>
    <m/>
    <m/>
    <x v="2"/>
  </r>
  <r>
    <s v="Exp4"/>
    <x v="748"/>
    <n v="102"/>
    <x v="2"/>
    <x v="8"/>
    <x v="7"/>
    <x v="46"/>
    <s v="None_8h"/>
    <x v="0"/>
    <m/>
    <x v="3"/>
    <n v="3"/>
    <n v="8"/>
    <n v="9"/>
    <n v="70"/>
    <n v="205"/>
    <n v="119"/>
    <n v="3"/>
    <n v="17"/>
    <m/>
    <s v="late DR"/>
    <m/>
    <n v="217.5"/>
    <n v="0.54712643678160922"/>
    <n v="8.5471264367816087"/>
    <n v="28"/>
    <m/>
    <m/>
    <m/>
    <x v="2"/>
  </r>
  <r>
    <s v="Exp4"/>
    <x v="748"/>
    <n v="102"/>
    <x v="2"/>
    <x v="8"/>
    <x v="7"/>
    <x v="46"/>
    <s v="None_8h"/>
    <x v="0"/>
    <m/>
    <x v="4"/>
    <n v="2"/>
    <n v="7"/>
    <n v="8"/>
    <n v="73"/>
    <n v="204"/>
    <n v="109"/>
    <n v="4"/>
    <n v="15"/>
    <m/>
    <s v="DR"/>
    <m/>
    <n v="220.5"/>
    <n v="0.4943310657596372"/>
    <n v="7.4943310657596376"/>
    <n v="26"/>
    <m/>
    <m/>
    <m/>
    <x v="2"/>
  </r>
  <r>
    <s v="Exp4"/>
    <x v="749"/>
    <n v="118"/>
    <x v="2"/>
    <x v="8"/>
    <x v="7"/>
    <x v="46"/>
    <s v="None_8h"/>
    <x v="0"/>
    <n v="118"/>
    <x v="1"/>
    <n v="2"/>
    <n v="8"/>
    <n v="9"/>
    <n v="104"/>
    <m/>
    <n v="198"/>
    <n v="3"/>
    <n v="16"/>
    <n v="10"/>
    <s v="TS"/>
    <n v="1"/>
    <n v="217.5"/>
    <n v="0.91034482758620694"/>
    <n v="8.9103448275862078"/>
    <n v="27"/>
    <m/>
    <m/>
    <m/>
    <x v="2"/>
  </r>
  <r>
    <s v="Exp4"/>
    <x v="749"/>
    <n v="118"/>
    <x v="2"/>
    <x v="8"/>
    <x v="7"/>
    <x v="46"/>
    <s v="None_8h"/>
    <x v="0"/>
    <m/>
    <x v="2"/>
    <n v="2"/>
    <n v="9"/>
    <n v="10"/>
    <n v="102"/>
    <n v="264"/>
    <n v="24"/>
    <n v="3"/>
    <n v="17"/>
    <m/>
    <s v="TS"/>
    <m/>
    <n v="233.5"/>
    <n v="0.10278372591006424"/>
    <n v="9.102783725910065"/>
    <n v="29"/>
    <m/>
    <m/>
    <m/>
    <x v="2"/>
  </r>
  <r>
    <s v="Exp4"/>
    <x v="749"/>
    <n v="118"/>
    <x v="2"/>
    <x v="8"/>
    <x v="7"/>
    <x v="46"/>
    <s v="None_8h"/>
    <x v="0"/>
    <m/>
    <x v="3"/>
    <n v="3"/>
    <n v="7"/>
    <n v="8"/>
    <n v="95"/>
    <n v="272"/>
    <n v="202"/>
    <n v="3"/>
    <n v="14"/>
    <n v="10"/>
    <s v="TS"/>
    <n v="1"/>
    <n v="220.5"/>
    <n v="0.91609977324263037"/>
    <n v="7.9160997732426299"/>
    <n v="24"/>
    <m/>
    <m/>
    <m/>
    <x v="2"/>
  </r>
  <r>
    <s v="Exp4"/>
    <x v="749"/>
    <n v="118"/>
    <x v="2"/>
    <x v="8"/>
    <x v="7"/>
    <x v="46"/>
    <s v="None_8h"/>
    <x v="0"/>
    <m/>
    <x v="4"/>
    <n v="3"/>
    <n v="8"/>
    <n v="9"/>
    <n v="102"/>
    <n v="261"/>
    <n v="125"/>
    <n v="4"/>
    <n v="15"/>
    <m/>
    <s v="TS"/>
    <m/>
    <n v="217.5"/>
    <n v="0.57471264367816088"/>
    <n v="8.5747126436781613"/>
    <n v="27"/>
    <m/>
    <m/>
    <m/>
    <x v="2"/>
  </r>
  <r>
    <s v="Exp4"/>
    <x v="750"/>
    <n v="149"/>
    <x v="2"/>
    <x v="8"/>
    <x v="7"/>
    <x v="46"/>
    <s v="None_8h"/>
    <x v="0"/>
    <n v="149"/>
    <x v="1"/>
    <n v="4"/>
    <n v="8"/>
    <n v="9"/>
    <n v="88"/>
    <m/>
    <n v="260"/>
    <n v="4"/>
    <n v="19"/>
    <n v="10"/>
    <s v="TS"/>
    <n v="1"/>
    <n v="217.5"/>
    <n v="1.1954022988505748"/>
    <n v="9.1954022988505741"/>
    <n v="31"/>
    <m/>
    <m/>
    <m/>
    <x v="2"/>
  </r>
  <r>
    <s v="Exp4"/>
    <x v="750"/>
    <n v="149"/>
    <x v="2"/>
    <x v="8"/>
    <x v="7"/>
    <x v="46"/>
    <s v="None_8h"/>
    <x v="0"/>
    <m/>
    <x v="2"/>
    <n v="2"/>
    <n v="8"/>
    <n v="9"/>
    <n v="88"/>
    <n v="259"/>
    <n v="37"/>
    <n v="3"/>
    <n v="18"/>
    <n v="10"/>
    <s v="TS"/>
    <n v="1"/>
    <n v="217.5"/>
    <n v="0.17011494252873563"/>
    <n v="8.1701149425287358"/>
    <n v="29"/>
    <m/>
    <m/>
    <m/>
    <x v="2"/>
  </r>
  <r>
    <s v="Exp4"/>
    <x v="750"/>
    <n v="149"/>
    <x v="2"/>
    <x v="8"/>
    <x v="7"/>
    <x v="46"/>
    <s v="None_8h"/>
    <x v="0"/>
    <m/>
    <x v="3"/>
    <n v="2"/>
    <n v="7"/>
    <n v="8"/>
    <n v="107"/>
    <n v="266"/>
    <n v="113"/>
    <n v="3"/>
    <n v="19"/>
    <m/>
    <s v="late DR"/>
    <m/>
    <n v="220.5"/>
    <n v="0.51247165532879824"/>
    <n v="7.512471655328798"/>
    <n v="29"/>
    <m/>
    <m/>
    <m/>
    <x v="2"/>
  </r>
  <r>
    <s v="Exp4"/>
    <x v="750"/>
    <n v="149"/>
    <x v="2"/>
    <x v="8"/>
    <x v="7"/>
    <x v="46"/>
    <s v="None_8h"/>
    <x v="0"/>
    <m/>
    <x v="4"/>
    <n v="2"/>
    <n v="8"/>
    <n v="9"/>
    <n v="95"/>
    <n v="247"/>
    <n v="265"/>
    <n v="3"/>
    <n v="16"/>
    <n v="10"/>
    <s v="TS"/>
    <n v="1"/>
    <n v="217.5"/>
    <n v="1.2183908045977012"/>
    <n v="9.2183908045977017"/>
    <n v="27"/>
    <m/>
    <m/>
    <m/>
    <x v="2"/>
  </r>
  <r>
    <s v="Exp4"/>
    <x v="751"/>
    <n v="113"/>
    <x v="2"/>
    <x v="8"/>
    <x v="7"/>
    <x v="47"/>
    <s v="None_8h"/>
    <x v="0"/>
    <n v="113"/>
    <x v="1"/>
    <n v="5"/>
    <n v="9"/>
    <n v="10"/>
    <n v="92"/>
    <m/>
    <n v="55"/>
    <n v="3"/>
    <n v="15"/>
    <m/>
    <s v="TS"/>
    <m/>
    <n v="233.5"/>
    <n v="0.23554603854389722"/>
    <n v="9.2355460385438981"/>
    <n v="27"/>
    <m/>
    <m/>
    <m/>
    <x v="2"/>
  </r>
  <r>
    <s v="Exp4"/>
    <x v="751"/>
    <n v="113"/>
    <x v="2"/>
    <x v="8"/>
    <x v="7"/>
    <x v="47"/>
    <s v="None_8h"/>
    <x v="0"/>
    <m/>
    <x v="2"/>
    <n v="5"/>
    <n v="9"/>
    <n v="10"/>
    <n v="80"/>
    <n v="192"/>
    <n v="100"/>
    <n v="3"/>
    <n v="15"/>
    <m/>
    <s v="TS"/>
    <m/>
    <n v="233.5"/>
    <n v="0.42826552462526768"/>
    <n v="9.4282655246252673"/>
    <n v="27"/>
    <m/>
    <m/>
    <m/>
    <x v="2"/>
  </r>
  <r>
    <s v="Exp4"/>
    <x v="751"/>
    <n v="113"/>
    <x v="2"/>
    <x v="8"/>
    <x v="7"/>
    <x v="47"/>
    <s v="None_8h"/>
    <x v="0"/>
    <m/>
    <x v="3"/>
    <n v="3"/>
    <n v="9"/>
    <n v="10"/>
    <n v="74"/>
    <n v="163"/>
    <n v="112"/>
    <n v="3"/>
    <n v="15"/>
    <m/>
    <s v="TS"/>
    <m/>
    <n v="233.5"/>
    <n v="0.4796573875802998"/>
    <n v="9.4796573875802999"/>
    <n v="27"/>
    <m/>
    <m/>
    <m/>
    <x v="2"/>
  </r>
  <r>
    <s v="Exp4"/>
    <x v="751"/>
    <n v="113"/>
    <x v="2"/>
    <x v="8"/>
    <x v="7"/>
    <x v="47"/>
    <s v="None_8h"/>
    <x v="0"/>
    <m/>
    <x v="4"/>
    <n v="5"/>
    <n v="9"/>
    <n v="10"/>
    <n v="80"/>
    <n v="175"/>
    <n v="54"/>
    <n v="3"/>
    <n v="14"/>
    <m/>
    <s v="TS"/>
    <m/>
    <n v="233.5"/>
    <n v="0.23126338329764454"/>
    <n v="9.2312633832976445"/>
    <n v="26"/>
    <m/>
    <m/>
    <m/>
    <x v="2"/>
  </r>
  <r>
    <s v="Exp4"/>
    <x v="752"/>
    <n v="133"/>
    <x v="2"/>
    <x v="8"/>
    <x v="7"/>
    <x v="47"/>
    <s v="None_8h"/>
    <x v="49"/>
    <n v="133"/>
    <x v="1"/>
    <n v="3"/>
    <n v="7"/>
    <n v="8"/>
    <n v="102"/>
    <m/>
    <n v="101"/>
    <n v="3"/>
    <n v="17"/>
    <n v="10"/>
    <s v="TS"/>
    <n v="1"/>
    <n v="220.5"/>
    <n v="0.45804988662131518"/>
    <n v="7.458049886621315"/>
    <n v="27"/>
    <m/>
    <m/>
    <m/>
    <x v="2"/>
  </r>
  <r>
    <s v="Exp4"/>
    <x v="752"/>
    <n v="133"/>
    <x v="2"/>
    <x v="8"/>
    <x v="7"/>
    <x v="47"/>
    <s v="None_8h"/>
    <x v="0"/>
    <m/>
    <x v="2"/>
    <n v="3"/>
    <n v="8"/>
    <n v="9"/>
    <n v="100"/>
    <n v="238"/>
    <n v="76"/>
    <n v="3"/>
    <n v="15"/>
    <n v="10"/>
    <s v="TS"/>
    <n v="2"/>
    <n v="217.5"/>
    <n v="0.34942528735632183"/>
    <n v="8.3494252873563219"/>
    <n v="26"/>
    <m/>
    <m/>
    <m/>
    <x v="2"/>
  </r>
  <r>
    <s v="Exp4"/>
    <x v="752"/>
    <n v="133"/>
    <x v="2"/>
    <x v="8"/>
    <x v="7"/>
    <x v="47"/>
    <s v="None_8h"/>
    <x v="0"/>
    <m/>
    <x v="3"/>
    <n v="4"/>
    <n v="9"/>
    <n v="10"/>
    <n v="105"/>
    <n v="248"/>
    <n v="67"/>
    <n v="3"/>
    <n v="15"/>
    <n v="10"/>
    <s v="TS"/>
    <n v="2"/>
    <n v="233.5"/>
    <n v="0.28693790149892934"/>
    <n v="9.2869379014989288"/>
    <n v="27"/>
    <m/>
    <m/>
    <m/>
    <x v="2"/>
  </r>
  <r>
    <s v="Exp4"/>
    <x v="752"/>
    <n v="133"/>
    <x v="2"/>
    <x v="8"/>
    <x v="7"/>
    <x v="47"/>
    <s v="None_8h"/>
    <x v="0"/>
    <m/>
    <x v="4"/>
    <n v="3"/>
    <n v="9"/>
    <n v="10"/>
    <n v="97"/>
    <n v="227"/>
    <n v="140"/>
    <n v="3"/>
    <n v="16"/>
    <n v="10"/>
    <s v="TS"/>
    <n v="2"/>
    <n v="233.5"/>
    <n v="0.59957173447537471"/>
    <n v="9.5995717344753739"/>
    <n v="28"/>
    <m/>
    <m/>
    <m/>
    <x v="2"/>
  </r>
  <r>
    <s v="Exp4"/>
    <x v="753"/>
    <n v="147"/>
    <x v="2"/>
    <x v="8"/>
    <x v="7"/>
    <x v="47"/>
    <s v="None_8h"/>
    <x v="0"/>
    <n v="147"/>
    <x v="1"/>
    <n v="2"/>
    <n v="8"/>
    <n v="9"/>
    <n v="95"/>
    <m/>
    <n v="108"/>
    <n v="3"/>
    <n v="14"/>
    <m/>
    <s v="TS"/>
    <n v="0"/>
    <n v="217.5"/>
    <n v="0.49655172413793103"/>
    <n v="8.4965517241379303"/>
    <n v="25"/>
    <m/>
    <m/>
    <m/>
    <x v="2"/>
  </r>
  <r>
    <s v="Exp4"/>
    <x v="753"/>
    <n v="147"/>
    <x v="2"/>
    <x v="8"/>
    <x v="7"/>
    <x v="47"/>
    <s v="None_8h"/>
    <x v="0"/>
    <m/>
    <x v="2"/>
    <n v="2"/>
    <n v="9"/>
    <n v="10"/>
    <n v="108"/>
    <n v="267"/>
    <n v="117"/>
    <n v="3"/>
    <n v="17"/>
    <m/>
    <s v="TS"/>
    <n v="0"/>
    <n v="233.5"/>
    <n v="0.50107066381156318"/>
    <n v="9.5010706638115625"/>
    <n v="29"/>
    <m/>
    <m/>
    <m/>
    <x v="2"/>
  </r>
  <r>
    <s v="Exp4"/>
    <x v="753"/>
    <n v="147"/>
    <x v="2"/>
    <x v="8"/>
    <x v="7"/>
    <x v="47"/>
    <s v="None_8h"/>
    <x v="0"/>
    <m/>
    <x v="3"/>
    <n v="3"/>
    <n v="9"/>
    <n v="10"/>
    <n v="92"/>
    <n v="229"/>
    <n v="79"/>
    <n v="3"/>
    <n v="16"/>
    <m/>
    <s v="TS"/>
    <n v="0"/>
    <n v="233.5"/>
    <n v="0.33832976445396146"/>
    <n v="9.3383297644539613"/>
    <n v="28"/>
    <m/>
    <m/>
    <m/>
    <x v="2"/>
  </r>
  <r>
    <s v="Exp4"/>
    <x v="753"/>
    <n v="147"/>
    <x v="2"/>
    <x v="8"/>
    <x v="7"/>
    <x v="47"/>
    <s v="None_8h"/>
    <x v="0"/>
    <m/>
    <x v="4"/>
    <n v="2"/>
    <n v="8"/>
    <n v="9"/>
    <n v="90"/>
    <n v="243"/>
    <n v="170"/>
    <n v="3"/>
    <n v="16"/>
    <m/>
    <s v="TS"/>
    <n v="0"/>
    <n v="217.5"/>
    <n v="0.7816091954022989"/>
    <n v="8.7816091954022983"/>
    <n v="27"/>
    <m/>
    <m/>
    <m/>
    <x v="2"/>
  </r>
  <r>
    <s v="Exp4"/>
    <x v="754"/>
    <n v="100"/>
    <x v="2"/>
    <x v="8"/>
    <x v="7"/>
    <x v="48"/>
    <s v="None_8h"/>
    <x v="0"/>
    <n v="100"/>
    <x v="1"/>
    <n v="5"/>
    <n v="10"/>
    <n v="11"/>
    <n v="110"/>
    <m/>
    <n v="180"/>
    <n v="2"/>
    <n v="15"/>
    <n v="14"/>
    <s v="TS"/>
    <n v="2"/>
    <n v="230"/>
    <n v="0.78260869565217395"/>
    <n v="10.782608695652174"/>
    <n v="27"/>
    <m/>
    <m/>
    <m/>
    <x v="2"/>
  </r>
  <r>
    <s v="Exp4"/>
    <x v="754"/>
    <n v="100"/>
    <x v="2"/>
    <x v="8"/>
    <x v="7"/>
    <x v="48"/>
    <s v="None_8h"/>
    <x v="0"/>
    <m/>
    <x v="2"/>
    <n v="5"/>
    <n v="9"/>
    <n v="10"/>
    <n v="100"/>
    <n v="204"/>
    <n v="237"/>
    <n v="3"/>
    <n v="15"/>
    <n v="10"/>
    <s v="TS"/>
    <n v="1"/>
    <n v="233.5"/>
    <n v="1.0149892933618843"/>
    <n v="10.014989293361884"/>
    <n v="27"/>
    <m/>
    <m/>
    <m/>
    <x v="2"/>
  </r>
  <r>
    <s v="Exp4"/>
    <x v="754"/>
    <n v="100"/>
    <x v="2"/>
    <x v="8"/>
    <x v="7"/>
    <x v="48"/>
    <s v="None_8h"/>
    <x v="0"/>
    <m/>
    <x v="3"/>
    <n v="7"/>
    <n v="10"/>
    <n v="11"/>
    <n v="108"/>
    <n v="229"/>
    <n v="205"/>
    <n v="3"/>
    <n v="16"/>
    <n v="12"/>
    <s v="TS"/>
    <n v="1"/>
    <n v="230"/>
    <n v="0.89130434782608692"/>
    <n v="10.891304347826086"/>
    <n v="29"/>
    <m/>
    <m/>
    <m/>
    <x v="2"/>
  </r>
  <r>
    <s v="Exp4"/>
    <x v="754"/>
    <n v="100"/>
    <x v="2"/>
    <x v="8"/>
    <x v="7"/>
    <x v="48"/>
    <s v="None_8h"/>
    <x v="0"/>
    <m/>
    <x v="4"/>
    <n v="5"/>
    <n v="10"/>
    <n v="11"/>
    <n v="109"/>
    <n v="238"/>
    <n v="60"/>
    <n v="2"/>
    <n v="16"/>
    <n v="15"/>
    <s v="TS"/>
    <n v="1"/>
    <n v="230"/>
    <n v="0.2608695652173913"/>
    <n v="10.260869565217391"/>
    <n v="28"/>
    <m/>
    <m/>
    <m/>
    <x v="2"/>
  </r>
  <r>
    <s v="Exp4"/>
    <x v="755"/>
    <n v="107"/>
    <x v="2"/>
    <x v="8"/>
    <x v="7"/>
    <x v="48"/>
    <s v="None_8h"/>
    <x v="0"/>
    <n v="107"/>
    <x v="1"/>
    <n v="8"/>
    <n v="10"/>
    <n v="11"/>
    <n v="111"/>
    <m/>
    <n v="133"/>
    <n v="2"/>
    <n v="20"/>
    <n v="11"/>
    <s v="TS"/>
    <n v="1"/>
    <n v="230"/>
    <n v="0.57826086956521738"/>
    <n v="10.578260869565216"/>
    <n v="32"/>
    <m/>
    <m/>
    <m/>
    <x v="2"/>
  </r>
  <r>
    <s v="Exp4"/>
    <x v="755"/>
    <n v="107"/>
    <x v="2"/>
    <x v="8"/>
    <x v="7"/>
    <x v="48"/>
    <s v="None_8h"/>
    <x v="0"/>
    <m/>
    <x v="2"/>
    <n v="6"/>
    <n v="10"/>
    <n v="11"/>
    <n v="100"/>
    <n v="222"/>
    <n v="149"/>
    <n v="2"/>
    <n v="16"/>
    <n v="15"/>
    <s v="TS"/>
    <n v="1"/>
    <n v="230"/>
    <n v="0.64782608695652177"/>
    <n v="10.647826086956522"/>
    <n v="28"/>
    <m/>
    <m/>
    <m/>
    <x v="2"/>
  </r>
  <r>
    <s v="Exp4"/>
    <x v="755"/>
    <n v="107"/>
    <x v="2"/>
    <x v="8"/>
    <x v="7"/>
    <x v="48"/>
    <s v="None_8h"/>
    <x v="0"/>
    <m/>
    <x v="3"/>
    <n v="6"/>
    <n v="10"/>
    <n v="11"/>
    <n v="97"/>
    <n v="223"/>
    <n v="148"/>
    <n v="3"/>
    <n v="17"/>
    <n v="15"/>
    <s v="TS"/>
    <n v="1"/>
    <n v="230"/>
    <n v="0.64347826086956517"/>
    <n v="10.643478260869566"/>
    <n v="30"/>
    <m/>
    <m/>
    <m/>
    <x v="2"/>
  </r>
  <r>
    <s v="Exp4"/>
    <x v="755"/>
    <n v="107"/>
    <x v="2"/>
    <x v="8"/>
    <x v="7"/>
    <x v="48"/>
    <s v="None_8h"/>
    <x v="0"/>
    <m/>
    <x v="4"/>
    <n v="4"/>
    <n v="10"/>
    <n v="11"/>
    <n v="92"/>
    <n v="234"/>
    <n v="61"/>
    <n v="3"/>
    <n v="16"/>
    <n v="14"/>
    <s v="TS"/>
    <n v="2"/>
    <n v="230"/>
    <n v="0.26521739130434785"/>
    <n v="10.265217391304347"/>
    <n v="29"/>
    <m/>
    <m/>
    <m/>
    <x v="2"/>
  </r>
  <r>
    <s v="Exp4"/>
    <x v="756"/>
    <n v="117"/>
    <x v="2"/>
    <x v="8"/>
    <x v="7"/>
    <x v="48"/>
    <s v="None_8h"/>
    <x v="0"/>
    <n v="117"/>
    <x v="1"/>
    <n v="5"/>
    <n v="10"/>
    <n v="11"/>
    <n v="104"/>
    <m/>
    <n v="93"/>
    <n v="2"/>
    <n v="16"/>
    <n v="18"/>
    <s v="&gt;TS"/>
    <n v="2"/>
    <n v="230"/>
    <n v="0.40434782608695652"/>
    <n v="10.404347826086957"/>
    <n v="28"/>
    <m/>
    <m/>
    <m/>
    <x v="2"/>
  </r>
  <r>
    <s v="Exp4"/>
    <x v="756"/>
    <n v="117"/>
    <x v="2"/>
    <x v="8"/>
    <x v="7"/>
    <x v="48"/>
    <s v="None_8h"/>
    <x v="0"/>
    <m/>
    <x v="2"/>
    <n v="6"/>
    <n v="10"/>
    <n v="11"/>
    <n v="78"/>
    <n v="149"/>
    <n v="63"/>
    <n v="3"/>
    <n v="14"/>
    <m/>
    <s v="TS"/>
    <m/>
    <n v="230"/>
    <n v="0.27391304347826084"/>
    <n v="10.273913043478261"/>
    <n v="27"/>
    <m/>
    <m/>
    <m/>
    <x v="2"/>
  </r>
  <r>
    <s v="Exp4"/>
    <x v="756"/>
    <n v="117"/>
    <x v="2"/>
    <x v="8"/>
    <x v="7"/>
    <x v="48"/>
    <s v="None_8h"/>
    <x v="0"/>
    <m/>
    <x v="3"/>
    <n v="7"/>
    <n v="10"/>
    <n v="11"/>
    <n v="70"/>
    <n v="143"/>
    <n v="126"/>
    <n v="3"/>
    <n v="16"/>
    <n v="10"/>
    <s v="TS"/>
    <n v="1"/>
    <n v="230"/>
    <n v="0.54782608695652169"/>
    <n v="10.547826086956523"/>
    <n v="29"/>
    <m/>
    <m/>
    <m/>
    <x v="2"/>
  </r>
  <r>
    <s v="Exp4"/>
    <x v="756"/>
    <n v="117"/>
    <x v="2"/>
    <x v="8"/>
    <x v="7"/>
    <x v="48"/>
    <s v="None_8h"/>
    <x v="0"/>
    <m/>
    <x v="4"/>
    <n v="7"/>
    <n v="9"/>
    <n v="10"/>
    <n v="80"/>
    <n v="173"/>
    <n v="39"/>
    <n v="3"/>
    <n v="14"/>
    <n v="10"/>
    <s v="TS"/>
    <n v="1"/>
    <n v="233.5"/>
    <n v="0.1670235546038544"/>
    <n v="9.1670235546038548"/>
    <n v="26"/>
    <m/>
    <m/>
    <m/>
    <x v="2"/>
  </r>
  <r>
    <s v="Exp4"/>
    <x v="757"/>
    <n v="98"/>
    <x v="2"/>
    <x v="8"/>
    <x v="7"/>
    <x v="49"/>
    <s v="None_8h"/>
    <x v="0"/>
    <n v="98"/>
    <x v="1"/>
    <n v="4"/>
    <n v="9"/>
    <n v="10"/>
    <n v="130"/>
    <m/>
    <n v="125"/>
    <n v="2"/>
    <n v="14"/>
    <n v="25"/>
    <s v="TS"/>
    <n v="1"/>
    <n v="233.5"/>
    <n v="0.53533190578158463"/>
    <n v="9.5353319057815842"/>
    <n v="25"/>
    <m/>
    <m/>
    <m/>
    <x v="2"/>
  </r>
  <r>
    <s v="Exp4"/>
    <x v="757"/>
    <n v="98"/>
    <x v="2"/>
    <x v="8"/>
    <x v="7"/>
    <x v="49"/>
    <s v="None_8h"/>
    <x v="0"/>
    <m/>
    <x v="2"/>
    <n v="5"/>
    <n v="9"/>
    <n v="10"/>
    <n v="125"/>
    <n v="293"/>
    <n v="20"/>
    <n v="2"/>
    <n v="14"/>
    <n v="25"/>
    <s v="TS"/>
    <n v="2"/>
    <n v="233.5"/>
    <n v="8.5653104925053528E-2"/>
    <n v="9.0856531049250542"/>
    <n v="25"/>
    <m/>
    <m/>
    <m/>
    <x v="2"/>
  </r>
  <r>
    <s v="Exp4"/>
    <x v="757"/>
    <n v="98"/>
    <x v="2"/>
    <x v="8"/>
    <x v="7"/>
    <x v="49"/>
    <s v="None_8h"/>
    <x v="0"/>
    <m/>
    <x v="3"/>
    <n v="4"/>
    <n v="10"/>
    <n v="11"/>
    <n v="96"/>
    <n v="260"/>
    <n v="25"/>
    <n v="3"/>
    <n v="15"/>
    <n v="12"/>
    <s v="TS"/>
    <n v="1"/>
    <n v="230"/>
    <n v="0.10869565217391304"/>
    <n v="10.108695652173912"/>
    <n v="28"/>
    <m/>
    <m/>
    <m/>
    <x v="2"/>
  </r>
  <r>
    <s v="Exp4"/>
    <x v="757"/>
    <n v="98"/>
    <x v="2"/>
    <x v="8"/>
    <x v="7"/>
    <x v="49"/>
    <s v="None_8h"/>
    <x v="0"/>
    <m/>
    <x v="4"/>
    <n v="6"/>
    <n v="10"/>
    <n v="11"/>
    <n v="113"/>
    <n v="258"/>
    <n v="298"/>
    <n v="2"/>
    <n v="12"/>
    <n v="16"/>
    <s v="TS"/>
    <n v="2"/>
    <n v="230"/>
    <n v="1.2956521739130435"/>
    <n v="11.295652173913044"/>
    <n v="24"/>
    <m/>
    <m/>
    <m/>
    <x v="2"/>
  </r>
  <r>
    <s v="Exp4"/>
    <x v="758"/>
    <n v="99"/>
    <x v="2"/>
    <x v="8"/>
    <x v="7"/>
    <x v="49"/>
    <s v="None_8h"/>
    <x v="0"/>
    <n v="99"/>
    <x v="1"/>
    <n v="4"/>
    <n v="9"/>
    <n v="10"/>
    <n v="120"/>
    <m/>
    <n v="200"/>
    <n v="2"/>
    <n v="16"/>
    <n v="25"/>
    <s v="TS"/>
    <n v="2"/>
    <n v="233.5"/>
    <n v="0.85653104925053536"/>
    <n v="9.8565310492505347"/>
    <n v="27"/>
    <m/>
    <m/>
    <m/>
    <x v="2"/>
  </r>
  <r>
    <s v="Exp4"/>
    <x v="758"/>
    <n v="99"/>
    <x v="2"/>
    <x v="8"/>
    <x v="7"/>
    <x v="49"/>
    <s v="None_8h"/>
    <x v="0"/>
    <m/>
    <x v="2"/>
    <n v="4"/>
    <n v="9"/>
    <n v="10"/>
    <n v="131"/>
    <n v="297"/>
    <n v="73"/>
    <n v="3"/>
    <n v="16"/>
    <n v="28"/>
    <s v="TS"/>
    <n v="2"/>
    <n v="233.5"/>
    <n v="0.31263383297644537"/>
    <n v="9.3126338329764451"/>
    <n v="28"/>
    <m/>
    <m/>
    <m/>
    <x v="2"/>
  </r>
  <r>
    <s v="Exp4"/>
    <x v="758"/>
    <n v="99"/>
    <x v="2"/>
    <x v="8"/>
    <x v="7"/>
    <x v="49"/>
    <s v="None_8h"/>
    <x v="0"/>
    <m/>
    <x v="3"/>
    <n v="4"/>
    <n v="10"/>
    <n v="11"/>
    <n v="120"/>
    <n v="253"/>
    <n v="261"/>
    <n v="2"/>
    <n v="15"/>
    <n v="30"/>
    <s v="TS"/>
    <n v="2"/>
    <n v="230"/>
    <n v="1.1347826086956523"/>
    <n v="11.134782608695652"/>
    <n v="27"/>
    <m/>
    <m/>
    <m/>
    <x v="2"/>
  </r>
  <r>
    <s v="Exp4"/>
    <x v="758"/>
    <n v="99"/>
    <x v="2"/>
    <x v="8"/>
    <x v="7"/>
    <x v="49"/>
    <s v="None_8h"/>
    <x v="0"/>
    <m/>
    <x v="4"/>
    <n v="3"/>
    <n v="10"/>
    <n v="11"/>
    <n v="145"/>
    <n v="279"/>
    <n v="51"/>
    <n v="2"/>
    <n v="14"/>
    <n v="44"/>
    <s v="TS"/>
    <n v="2"/>
    <n v="230"/>
    <n v="0.22173913043478261"/>
    <n v="10.221739130434782"/>
    <n v="26"/>
    <m/>
    <m/>
    <m/>
    <x v="2"/>
  </r>
  <r>
    <s v="Exp4"/>
    <x v="759"/>
    <n v="101"/>
    <x v="2"/>
    <x v="8"/>
    <x v="7"/>
    <x v="49"/>
    <s v="None_8h"/>
    <x v="0"/>
    <n v="101"/>
    <x v="1"/>
    <n v="4"/>
    <n v="10"/>
    <n v="11"/>
    <n v="110"/>
    <n v="250"/>
    <n v="190"/>
    <n v="2"/>
    <n v="17"/>
    <n v="20"/>
    <s v="TS"/>
    <n v="2"/>
    <n v="230"/>
    <n v="0.82608695652173914"/>
    <n v="10.826086956521738"/>
    <n v="29"/>
    <m/>
    <m/>
    <m/>
    <x v="2"/>
  </r>
  <r>
    <s v="Exp4"/>
    <x v="759"/>
    <n v="101"/>
    <x v="2"/>
    <x v="8"/>
    <x v="7"/>
    <x v="49"/>
    <s v="None_8h"/>
    <x v="0"/>
    <m/>
    <x v="2"/>
    <n v="6"/>
    <n v="9"/>
    <n v="10"/>
    <n v="126"/>
    <n v="259"/>
    <n v="200"/>
    <n v="2"/>
    <n v="17"/>
    <n v="30"/>
    <s v="TS"/>
    <n v="2"/>
    <n v="233.5"/>
    <n v="0.85653104925053536"/>
    <n v="9.8565310492505347"/>
    <n v="28"/>
    <m/>
    <m/>
    <m/>
    <x v="2"/>
  </r>
  <r>
    <s v="Exp4"/>
    <x v="759"/>
    <n v="101"/>
    <x v="2"/>
    <x v="8"/>
    <x v="7"/>
    <x v="49"/>
    <s v="None_8h"/>
    <x v="0"/>
    <m/>
    <x v="3"/>
    <n v="5"/>
    <n v="10"/>
    <n v="11"/>
    <n v="111"/>
    <n v="246"/>
    <n v="247"/>
    <n v="3"/>
    <n v="16"/>
    <n v="14"/>
    <s v="TS"/>
    <n v="1"/>
    <n v="230"/>
    <n v="1.0739130434782609"/>
    <n v="11.07391304347826"/>
    <n v="29"/>
    <m/>
    <m/>
    <m/>
    <x v="2"/>
  </r>
  <r>
    <s v="Exp4"/>
    <x v="759"/>
    <n v="101"/>
    <x v="2"/>
    <x v="8"/>
    <x v="7"/>
    <x v="49"/>
    <s v="None_8h"/>
    <x v="0"/>
    <m/>
    <x v="4"/>
    <n v="5"/>
    <n v="9"/>
    <n v="10"/>
    <n v="119"/>
    <n v="246"/>
    <n v="230"/>
    <n v="2"/>
    <n v="16"/>
    <n v="25"/>
    <s v="TS"/>
    <n v="2"/>
    <n v="233.5"/>
    <n v="0.98501070663811563"/>
    <n v="9.985010706638116"/>
    <n v="27"/>
    <m/>
    <m/>
    <m/>
    <x v="2"/>
  </r>
  <r>
    <s v="Exp4"/>
    <x v="760"/>
    <n v="103"/>
    <x v="2"/>
    <x v="8"/>
    <x v="7"/>
    <x v="50"/>
    <s v="None_8h"/>
    <x v="0"/>
    <n v="103"/>
    <x v="1"/>
    <n v="2"/>
    <n v="11"/>
    <n v="12"/>
    <n v="150"/>
    <m/>
    <m/>
    <n v="1"/>
    <n v="13"/>
    <n v="80"/>
    <s v="TS"/>
    <n v="3"/>
    <n v="250"/>
    <n v="0"/>
    <n v="11"/>
    <n v="25"/>
    <m/>
    <m/>
    <m/>
    <x v="2"/>
  </r>
  <r>
    <s v="Exp4"/>
    <x v="760"/>
    <n v="103"/>
    <x v="2"/>
    <x v="8"/>
    <x v="7"/>
    <x v="50"/>
    <s v="None_8h"/>
    <x v="0"/>
    <m/>
    <x v="2"/>
    <n v="3"/>
    <n v="11"/>
    <n v="11"/>
    <n v="170"/>
    <n v="305"/>
    <n v="183"/>
    <m/>
    <m/>
    <m/>
    <s v="FL"/>
    <m/>
    <n v="250"/>
    <n v="0"/>
    <n v="11"/>
    <s v=""/>
    <m/>
    <m/>
    <m/>
    <x v="1"/>
  </r>
  <r>
    <s v="Exp4"/>
    <x v="760"/>
    <n v="103"/>
    <x v="2"/>
    <x v="8"/>
    <x v="7"/>
    <x v="50"/>
    <s v="None_8h"/>
    <x v="0"/>
    <m/>
    <x v="3"/>
    <n v="4"/>
    <n v="11"/>
    <n v="12"/>
    <m/>
    <m/>
    <m/>
    <n v="1"/>
    <n v="15"/>
    <n v="85"/>
    <s v="TS"/>
    <n v="3"/>
    <n v="250"/>
    <n v="0"/>
    <n v="11"/>
    <n v="27"/>
    <m/>
    <m/>
    <m/>
    <x v="2"/>
  </r>
  <r>
    <s v="Exp4"/>
    <x v="760"/>
    <n v="103"/>
    <x v="2"/>
    <x v="8"/>
    <x v="7"/>
    <x v="50"/>
    <s v="None_8h"/>
    <x v="0"/>
    <m/>
    <x v="4"/>
    <n v="3"/>
    <n v="11"/>
    <n v="11"/>
    <n v="167"/>
    <m/>
    <m/>
    <m/>
    <m/>
    <m/>
    <s v="FL"/>
    <m/>
    <n v="250"/>
    <n v="0"/>
    <n v="11"/>
    <s v=""/>
    <m/>
    <m/>
    <m/>
    <x v="1"/>
  </r>
  <r>
    <s v="Exp4"/>
    <x v="761"/>
    <n v="125"/>
    <x v="2"/>
    <x v="8"/>
    <x v="7"/>
    <x v="50"/>
    <s v="None_8h"/>
    <x v="0"/>
    <n v="125"/>
    <x v="1"/>
    <n v="0"/>
    <n v="11"/>
    <n v="11"/>
    <n v="210"/>
    <m/>
    <m/>
    <m/>
    <m/>
    <m/>
    <s v="FL"/>
    <m/>
    <n v="250"/>
    <n v="0"/>
    <n v="11"/>
    <s v=""/>
    <m/>
    <m/>
    <m/>
    <x v="1"/>
  </r>
  <r>
    <s v="Exp4"/>
    <x v="761"/>
    <n v="125"/>
    <x v="2"/>
    <x v="8"/>
    <x v="7"/>
    <x v="50"/>
    <s v="None_8h"/>
    <x v="0"/>
    <m/>
    <x v="2"/>
    <n v="4"/>
    <n v="11"/>
    <n v="11"/>
    <n v="190"/>
    <m/>
    <m/>
    <m/>
    <m/>
    <m/>
    <s v="FL"/>
    <m/>
    <n v="250"/>
    <n v="0"/>
    <n v="11"/>
    <s v=""/>
    <m/>
    <m/>
    <m/>
    <x v="1"/>
  </r>
  <r>
    <s v="Exp4"/>
    <x v="761"/>
    <n v="125"/>
    <x v="2"/>
    <x v="8"/>
    <x v="7"/>
    <x v="50"/>
    <s v="None_8h"/>
    <x v="0"/>
    <m/>
    <x v="3"/>
    <n v="3"/>
    <n v="10"/>
    <n v="11"/>
    <n v="140"/>
    <n v="300"/>
    <n v="290"/>
    <n v="2"/>
    <n v="14"/>
    <n v="45"/>
    <s v="TS"/>
    <n v="2"/>
    <n v="230"/>
    <n v="1.2608695652173914"/>
    <n v="11.260869565217391"/>
    <n v="26"/>
    <m/>
    <m/>
    <m/>
    <x v="2"/>
  </r>
  <r>
    <s v="Exp4"/>
    <x v="761"/>
    <n v="125"/>
    <x v="2"/>
    <x v="8"/>
    <x v="7"/>
    <x v="50"/>
    <s v="None_8h"/>
    <x v="0"/>
    <m/>
    <x v="4"/>
    <n v="2"/>
    <n v="11"/>
    <n v="11"/>
    <n v="149"/>
    <m/>
    <m/>
    <m/>
    <m/>
    <m/>
    <m/>
    <m/>
    <n v="250"/>
    <n v="0"/>
    <n v="11"/>
    <s v=""/>
    <m/>
    <m/>
    <m/>
    <x v="1"/>
  </r>
  <r>
    <s v="Exp4"/>
    <x v="762"/>
    <n v="132"/>
    <x v="2"/>
    <x v="8"/>
    <x v="7"/>
    <x v="50"/>
    <s v="None_8h"/>
    <x v="0"/>
    <n v="132"/>
    <x v="1"/>
    <n v="3"/>
    <n v="11"/>
    <n v="12"/>
    <n v="192"/>
    <m/>
    <m/>
    <m/>
    <m/>
    <m/>
    <s v="FL"/>
    <m/>
    <n v="250"/>
    <n v="0"/>
    <n v="11"/>
    <s v=""/>
    <m/>
    <m/>
    <m/>
    <x v="2"/>
  </r>
  <r>
    <s v="Exp4"/>
    <x v="762"/>
    <n v="132"/>
    <x v="2"/>
    <x v="8"/>
    <x v="7"/>
    <x v="50"/>
    <s v="None_8h"/>
    <x v="0"/>
    <m/>
    <x v="2"/>
    <n v="2"/>
    <n v="11"/>
    <n v="12"/>
    <n v="145"/>
    <n v="341"/>
    <n v="172"/>
    <n v="1"/>
    <n v="16"/>
    <n v="59"/>
    <s v="TS"/>
    <n v="3"/>
    <n v="250"/>
    <n v="0.68799999999999994"/>
    <n v="11.688000000000001"/>
    <n v="28"/>
    <m/>
    <m/>
    <m/>
    <x v="2"/>
  </r>
  <r>
    <s v="Exp4"/>
    <x v="762"/>
    <n v="132"/>
    <x v="2"/>
    <x v="8"/>
    <x v="7"/>
    <x v="50"/>
    <s v="None_8h"/>
    <x v="0"/>
    <m/>
    <x v="3"/>
    <n v="4"/>
    <n v="11"/>
    <n v="12"/>
    <m/>
    <m/>
    <n v="260"/>
    <n v="1"/>
    <n v="18"/>
    <n v="67"/>
    <s v="TS"/>
    <n v="3"/>
    <n v="250"/>
    <n v="1.04"/>
    <n v="12.04"/>
    <n v="30"/>
    <m/>
    <m/>
    <m/>
    <x v="2"/>
  </r>
  <r>
    <s v="Exp4"/>
    <x v="762"/>
    <n v="132"/>
    <x v="2"/>
    <x v="8"/>
    <x v="7"/>
    <x v="50"/>
    <s v="None_8h"/>
    <x v="0"/>
    <m/>
    <x v="4"/>
    <n v="2"/>
    <n v="11"/>
    <n v="12"/>
    <n v="154"/>
    <n v="315"/>
    <n v="211"/>
    <n v="1"/>
    <n v="17"/>
    <n v="36"/>
    <s v="TS"/>
    <n v="2"/>
    <n v="250"/>
    <n v="0.84399999999999997"/>
    <n v="11.843999999999999"/>
    <n v="29"/>
    <m/>
    <m/>
    <m/>
    <x v="2"/>
  </r>
  <r>
    <s v="Exp4"/>
    <x v="763"/>
    <n v="115"/>
    <x v="2"/>
    <x v="8"/>
    <x v="7"/>
    <x v="33"/>
    <s v="None_8h"/>
    <x v="0"/>
    <s v="Batten S 115"/>
    <x v="1"/>
    <m/>
    <n v="11"/>
    <m/>
    <n v="260"/>
    <m/>
    <m/>
    <m/>
    <n v="16"/>
    <m/>
    <m/>
    <n v="4"/>
    <n v="250"/>
    <n v="0"/>
    <n v="11"/>
    <n v="27"/>
    <m/>
    <m/>
    <m/>
    <x v="1"/>
  </r>
  <r>
    <s v="Exp4"/>
    <x v="763"/>
    <n v="115"/>
    <x v="2"/>
    <x v="8"/>
    <x v="7"/>
    <x v="33"/>
    <s v="None_8h"/>
    <x v="0"/>
    <m/>
    <x v="2"/>
    <m/>
    <n v="11"/>
    <m/>
    <n v="270"/>
    <m/>
    <m/>
    <m/>
    <n v="17"/>
    <m/>
    <m/>
    <n v="6"/>
    <n v="250"/>
    <n v="0"/>
    <n v="11"/>
    <n v="28"/>
    <m/>
    <m/>
    <m/>
    <x v="1"/>
  </r>
  <r>
    <s v="Exp4"/>
    <x v="763"/>
    <n v="115"/>
    <x v="2"/>
    <x v="8"/>
    <x v="7"/>
    <x v="33"/>
    <s v="None_8h"/>
    <x v="0"/>
    <m/>
    <x v="3"/>
    <m/>
    <n v="11"/>
    <m/>
    <n v="255"/>
    <m/>
    <m/>
    <m/>
    <m/>
    <m/>
    <m/>
    <n v="4"/>
    <n v="250"/>
    <n v="0"/>
    <n v="11"/>
    <s v=""/>
    <m/>
    <m/>
    <m/>
    <x v="1"/>
  </r>
  <r>
    <s v="Exp4"/>
    <x v="763"/>
    <n v="115"/>
    <x v="2"/>
    <x v="8"/>
    <x v="7"/>
    <x v="33"/>
    <s v="None_8h"/>
    <x v="0"/>
    <m/>
    <x v="4"/>
    <m/>
    <n v="11"/>
    <m/>
    <n v="250"/>
    <m/>
    <m/>
    <m/>
    <m/>
    <m/>
    <m/>
    <n v="3"/>
    <n v="250"/>
    <n v="0"/>
    <n v="11"/>
    <s v=""/>
    <m/>
    <m/>
    <m/>
    <x v="1"/>
  </r>
  <r>
    <s v="Exp4"/>
    <x v="764"/>
    <n v="97"/>
    <x v="2"/>
    <x v="8"/>
    <x v="7"/>
    <x v="34"/>
    <s v="None_8h"/>
    <x v="0"/>
    <s v="Saracen 97"/>
    <x v="1"/>
    <m/>
    <n v="10"/>
    <m/>
    <n v="308"/>
    <m/>
    <m/>
    <m/>
    <n v="15"/>
    <m/>
    <m/>
    <n v="6"/>
    <n v="230"/>
    <n v="0"/>
    <n v="10"/>
    <n v="25"/>
    <m/>
    <m/>
    <m/>
    <x v="1"/>
  </r>
  <r>
    <s v="Exp4"/>
    <x v="764"/>
    <n v="97"/>
    <x v="2"/>
    <x v="8"/>
    <x v="7"/>
    <x v="34"/>
    <s v="None_8h"/>
    <x v="0"/>
    <m/>
    <x v="2"/>
    <m/>
    <n v="10"/>
    <m/>
    <n v="278"/>
    <m/>
    <m/>
    <m/>
    <n v="17"/>
    <m/>
    <m/>
    <n v="5"/>
    <n v="230"/>
    <n v="0"/>
    <n v="10"/>
    <n v="27"/>
    <m/>
    <m/>
    <m/>
    <x v="1"/>
  </r>
  <r>
    <s v="Exp4"/>
    <x v="764"/>
    <n v="97"/>
    <x v="2"/>
    <x v="8"/>
    <x v="7"/>
    <x v="34"/>
    <s v="None_8h"/>
    <x v="0"/>
    <m/>
    <x v="3"/>
    <m/>
    <n v="11"/>
    <m/>
    <n v="227"/>
    <m/>
    <m/>
    <m/>
    <n v="13"/>
    <m/>
    <m/>
    <n v="6"/>
    <n v="250"/>
    <n v="0"/>
    <n v="11"/>
    <n v="24"/>
    <m/>
    <m/>
    <m/>
    <x v="1"/>
  </r>
  <r>
    <s v="Exp4"/>
    <x v="764"/>
    <n v="97"/>
    <x v="2"/>
    <x v="8"/>
    <x v="7"/>
    <x v="34"/>
    <s v="None_8h"/>
    <x v="0"/>
    <m/>
    <x v="4"/>
    <m/>
    <n v="13"/>
    <m/>
    <n v="278"/>
    <m/>
    <m/>
    <m/>
    <n v="13"/>
    <m/>
    <m/>
    <n v="6"/>
    <n v="250"/>
    <n v="0"/>
    <n v="13"/>
    <n v="26"/>
    <m/>
    <m/>
    <m/>
    <x v="1"/>
  </r>
  <r>
    <s v="Exp4"/>
    <x v="765"/>
    <n v="108"/>
    <x v="2"/>
    <x v="8"/>
    <x v="7"/>
    <x v="34"/>
    <s v="None_8h"/>
    <x v="0"/>
    <s v="Saracen 108"/>
    <x v="1"/>
    <m/>
    <n v="11"/>
    <m/>
    <n v="251"/>
    <m/>
    <m/>
    <m/>
    <n v="16"/>
    <m/>
    <m/>
    <n v="7"/>
    <n v="250"/>
    <n v="0"/>
    <n v="11"/>
    <n v="27"/>
    <m/>
    <m/>
    <m/>
    <x v="1"/>
  </r>
  <r>
    <s v="Exp4"/>
    <x v="765"/>
    <n v="108"/>
    <x v="2"/>
    <x v="8"/>
    <x v="7"/>
    <x v="34"/>
    <s v="None_8h"/>
    <x v="0"/>
    <m/>
    <x v="2"/>
    <m/>
    <n v="12"/>
    <m/>
    <n v="220"/>
    <m/>
    <m/>
    <m/>
    <n v="15"/>
    <m/>
    <m/>
    <n v="6"/>
    <n v="250"/>
    <n v="0"/>
    <n v="12"/>
    <n v="27"/>
    <m/>
    <m/>
    <m/>
    <x v="1"/>
  </r>
  <r>
    <s v="Exp4"/>
    <x v="765"/>
    <n v="108"/>
    <x v="2"/>
    <x v="8"/>
    <x v="7"/>
    <x v="34"/>
    <s v="None_8h"/>
    <x v="0"/>
    <m/>
    <x v="3"/>
    <m/>
    <n v="11"/>
    <m/>
    <n v="263"/>
    <m/>
    <m/>
    <m/>
    <n v="15"/>
    <m/>
    <m/>
    <n v="7"/>
    <n v="250"/>
    <n v="0"/>
    <n v="11"/>
    <n v="26"/>
    <m/>
    <m/>
    <m/>
    <x v="1"/>
  </r>
  <r>
    <s v="Exp4"/>
    <x v="765"/>
    <n v="108"/>
    <x v="2"/>
    <x v="8"/>
    <x v="7"/>
    <x v="34"/>
    <s v="None_8h"/>
    <x v="0"/>
    <m/>
    <x v="4"/>
    <m/>
    <n v="11"/>
    <m/>
    <n v="247"/>
    <m/>
    <m/>
    <m/>
    <n v="17"/>
    <m/>
    <m/>
    <n v="5"/>
    <n v="250"/>
    <n v="0"/>
    <n v="11"/>
    <n v="28"/>
    <m/>
    <m/>
    <m/>
    <x v="1"/>
  </r>
  <r>
    <s v="Exp4"/>
    <x v="766"/>
    <n v="116"/>
    <x v="2"/>
    <x v="8"/>
    <x v="7"/>
    <x v="34"/>
    <s v="None_8h"/>
    <x v="0"/>
    <s v="Saracen 116"/>
    <x v="1"/>
    <m/>
    <n v="12"/>
    <m/>
    <n v="295"/>
    <m/>
    <m/>
    <m/>
    <n v="14"/>
    <m/>
    <m/>
    <n v="6"/>
    <n v="250"/>
    <n v="0"/>
    <n v="12"/>
    <n v="26"/>
    <m/>
    <m/>
    <m/>
    <x v="1"/>
  </r>
  <r>
    <s v="Exp4"/>
    <x v="766"/>
    <n v="116"/>
    <x v="2"/>
    <x v="8"/>
    <x v="7"/>
    <x v="34"/>
    <s v="None_8h"/>
    <x v="0"/>
    <m/>
    <x v="2"/>
    <m/>
    <n v="11"/>
    <m/>
    <n v="273"/>
    <m/>
    <m/>
    <m/>
    <n v="13"/>
    <m/>
    <m/>
    <n v="5"/>
    <n v="250"/>
    <n v="0"/>
    <n v="11"/>
    <n v="24"/>
    <m/>
    <m/>
    <m/>
    <x v="1"/>
  </r>
  <r>
    <s v="Exp4"/>
    <x v="766"/>
    <n v="116"/>
    <x v="2"/>
    <x v="8"/>
    <x v="7"/>
    <x v="34"/>
    <s v="None_8h"/>
    <x v="0"/>
    <m/>
    <x v="3"/>
    <m/>
    <n v="11"/>
    <m/>
    <n v="235"/>
    <m/>
    <m/>
    <m/>
    <n v="16"/>
    <m/>
    <m/>
    <n v="5"/>
    <n v="250"/>
    <n v="0"/>
    <n v="11"/>
    <n v="27"/>
    <m/>
    <m/>
    <m/>
    <x v="1"/>
  </r>
  <r>
    <s v="Exp4"/>
    <x v="766"/>
    <n v="116"/>
    <x v="2"/>
    <x v="8"/>
    <x v="7"/>
    <x v="34"/>
    <s v="None_8h"/>
    <x v="0"/>
    <m/>
    <x v="4"/>
    <m/>
    <n v="11"/>
    <m/>
    <n v="220"/>
    <m/>
    <m/>
    <m/>
    <n v="13"/>
    <m/>
    <m/>
    <n v="5"/>
    <n v="250"/>
    <n v="0"/>
    <n v="11"/>
    <n v="24"/>
    <m/>
    <m/>
    <m/>
    <x v="1"/>
  </r>
  <r>
    <s v="Exp4"/>
    <x v="767"/>
    <n v="120"/>
    <x v="2"/>
    <x v="8"/>
    <x v="7"/>
    <x v="34"/>
    <s v="None_8h"/>
    <x v="0"/>
    <s v="Saracen 120"/>
    <x v="1"/>
    <m/>
    <n v="11"/>
    <m/>
    <n v="270"/>
    <m/>
    <m/>
    <m/>
    <n v="13"/>
    <m/>
    <m/>
    <n v="6"/>
    <n v="250"/>
    <n v="0"/>
    <n v="11"/>
    <n v="24"/>
    <m/>
    <m/>
    <m/>
    <x v="1"/>
  </r>
  <r>
    <s v="Exp4"/>
    <x v="767"/>
    <n v="120"/>
    <x v="2"/>
    <x v="8"/>
    <x v="7"/>
    <x v="34"/>
    <s v="None_8h"/>
    <x v="0"/>
    <m/>
    <x v="2"/>
    <m/>
    <n v="12"/>
    <m/>
    <n v="275"/>
    <m/>
    <m/>
    <m/>
    <n v="14"/>
    <m/>
    <m/>
    <n v="7"/>
    <n v="250"/>
    <n v="0"/>
    <n v="12"/>
    <n v="26"/>
    <m/>
    <m/>
    <m/>
    <x v="1"/>
  </r>
  <r>
    <s v="Exp4"/>
    <x v="767"/>
    <n v="120"/>
    <x v="2"/>
    <x v="8"/>
    <x v="7"/>
    <x v="34"/>
    <s v="None_8h"/>
    <x v="0"/>
    <m/>
    <x v="3"/>
    <m/>
    <n v="12"/>
    <m/>
    <n v="265"/>
    <m/>
    <m/>
    <m/>
    <m/>
    <m/>
    <m/>
    <n v="4"/>
    <n v="250"/>
    <n v="0"/>
    <n v="12"/>
    <s v=""/>
    <m/>
    <m/>
    <m/>
    <x v="1"/>
  </r>
  <r>
    <s v="Exp4"/>
    <x v="767"/>
    <n v="120"/>
    <x v="2"/>
    <x v="8"/>
    <x v="7"/>
    <x v="34"/>
    <s v="None_8h"/>
    <x v="0"/>
    <m/>
    <x v="4"/>
    <m/>
    <n v="10"/>
    <m/>
    <n v="250"/>
    <m/>
    <m/>
    <m/>
    <m/>
    <m/>
    <m/>
    <n v="3"/>
    <n v="230"/>
    <n v="0"/>
    <n v="10"/>
    <s v=""/>
    <m/>
    <m/>
    <m/>
    <x v="1"/>
  </r>
  <r>
    <s v="Exp4"/>
    <x v="768"/>
    <n v="122"/>
    <x v="2"/>
    <x v="8"/>
    <x v="7"/>
    <x v="34"/>
    <s v="None_8h"/>
    <x v="0"/>
    <s v="Saracen 122"/>
    <x v="1"/>
    <m/>
    <n v="11"/>
    <m/>
    <n v="190"/>
    <m/>
    <m/>
    <m/>
    <n v="13"/>
    <m/>
    <m/>
    <n v="4"/>
    <n v="250"/>
    <n v="0"/>
    <n v="11"/>
    <n v="24"/>
    <m/>
    <m/>
    <m/>
    <x v="1"/>
  </r>
  <r>
    <s v="Exp4"/>
    <x v="768"/>
    <n v="122"/>
    <x v="2"/>
    <x v="8"/>
    <x v="7"/>
    <x v="34"/>
    <s v="None_8h"/>
    <x v="0"/>
    <m/>
    <x v="2"/>
    <m/>
    <n v="11"/>
    <m/>
    <n v="217"/>
    <m/>
    <m/>
    <m/>
    <m/>
    <m/>
    <m/>
    <n v="3"/>
    <n v="250"/>
    <n v="0"/>
    <n v="11"/>
    <s v=""/>
    <m/>
    <m/>
    <m/>
    <x v="1"/>
  </r>
  <r>
    <s v="Exp4"/>
    <x v="768"/>
    <n v="122"/>
    <x v="2"/>
    <x v="8"/>
    <x v="7"/>
    <x v="34"/>
    <s v="None_8h"/>
    <x v="0"/>
    <m/>
    <x v="3"/>
    <m/>
    <n v="12"/>
    <m/>
    <n v="250"/>
    <m/>
    <m/>
    <m/>
    <m/>
    <m/>
    <m/>
    <n v="4"/>
    <n v="250"/>
    <n v="0"/>
    <n v="12"/>
    <s v=""/>
    <m/>
    <m/>
    <m/>
    <x v="1"/>
  </r>
  <r>
    <s v="Exp4"/>
    <x v="768"/>
    <n v="122"/>
    <x v="2"/>
    <x v="8"/>
    <x v="7"/>
    <x v="34"/>
    <s v="None_8h"/>
    <x v="0"/>
    <m/>
    <x v="4"/>
    <m/>
    <n v="13"/>
    <m/>
    <n v="223"/>
    <m/>
    <m/>
    <m/>
    <m/>
    <m/>
    <m/>
    <n v="5"/>
    <n v="250"/>
    <n v="0"/>
    <n v="13"/>
    <s v=""/>
    <m/>
    <m/>
    <m/>
    <x v="1"/>
  </r>
  <r>
    <s v="Exp4"/>
    <x v="769"/>
    <n v="126"/>
    <x v="2"/>
    <x v="8"/>
    <x v="7"/>
    <x v="34"/>
    <s v="None_8h"/>
    <x v="0"/>
    <s v="Saracen 126"/>
    <x v="1"/>
    <m/>
    <n v="11"/>
    <m/>
    <n v="245"/>
    <m/>
    <m/>
    <m/>
    <n v="14"/>
    <m/>
    <m/>
    <n v="4"/>
    <n v="250"/>
    <n v="0"/>
    <n v="11"/>
    <n v="25"/>
    <m/>
    <m/>
    <m/>
    <x v="1"/>
  </r>
  <r>
    <s v="Exp4"/>
    <x v="769"/>
    <n v="126"/>
    <x v="2"/>
    <x v="8"/>
    <x v="7"/>
    <x v="34"/>
    <s v="None_8h"/>
    <x v="0"/>
    <m/>
    <x v="2"/>
    <m/>
    <n v="10"/>
    <m/>
    <n v="275"/>
    <m/>
    <m/>
    <m/>
    <n v="15"/>
    <m/>
    <m/>
    <n v="7"/>
    <n v="230"/>
    <n v="0"/>
    <n v="10"/>
    <n v="25"/>
    <m/>
    <m/>
    <m/>
    <x v="1"/>
  </r>
  <r>
    <s v="Exp4"/>
    <x v="769"/>
    <n v="126"/>
    <x v="2"/>
    <x v="8"/>
    <x v="7"/>
    <x v="34"/>
    <s v="None_8h"/>
    <x v="0"/>
    <m/>
    <x v="3"/>
    <m/>
    <n v="10"/>
    <m/>
    <n v="250"/>
    <m/>
    <m/>
    <m/>
    <m/>
    <m/>
    <m/>
    <n v="4"/>
    <n v="230"/>
    <n v="0"/>
    <n v="10"/>
    <s v=""/>
    <m/>
    <m/>
    <m/>
    <x v="1"/>
  </r>
  <r>
    <s v="Exp4"/>
    <x v="769"/>
    <n v="126"/>
    <x v="2"/>
    <x v="8"/>
    <x v="7"/>
    <x v="34"/>
    <s v="None_8h"/>
    <x v="0"/>
    <m/>
    <x v="4"/>
    <m/>
    <n v="11"/>
    <m/>
    <n v="250"/>
    <m/>
    <m/>
    <m/>
    <n v="13"/>
    <m/>
    <m/>
    <n v="4"/>
    <n v="250"/>
    <n v="0"/>
    <n v="11"/>
    <n v="24"/>
    <m/>
    <m/>
    <m/>
    <x v="1"/>
  </r>
  <r>
    <s v="Exp4"/>
    <x v="770"/>
    <n v="128"/>
    <x v="2"/>
    <x v="8"/>
    <x v="7"/>
    <x v="34"/>
    <s v="None_8h"/>
    <x v="0"/>
    <s v="Saracen 128"/>
    <x v="1"/>
    <m/>
    <n v="11"/>
    <m/>
    <n v="250"/>
    <m/>
    <m/>
    <m/>
    <n v="17"/>
    <m/>
    <m/>
    <n v="6"/>
    <n v="250"/>
    <n v="0"/>
    <n v="11"/>
    <n v="28"/>
    <m/>
    <m/>
    <m/>
    <x v="1"/>
  </r>
  <r>
    <s v="Exp4"/>
    <x v="770"/>
    <n v="128"/>
    <x v="2"/>
    <x v="8"/>
    <x v="7"/>
    <x v="34"/>
    <s v="None_8h"/>
    <x v="0"/>
    <m/>
    <x v="2"/>
    <m/>
    <n v="12"/>
    <m/>
    <n v="275"/>
    <m/>
    <m/>
    <m/>
    <n v="16"/>
    <m/>
    <m/>
    <n v="6"/>
    <n v="250"/>
    <n v="0"/>
    <n v="12"/>
    <n v="28"/>
    <m/>
    <m/>
    <m/>
    <x v="1"/>
  </r>
  <r>
    <s v="Exp4"/>
    <x v="770"/>
    <n v="128"/>
    <x v="2"/>
    <x v="8"/>
    <x v="7"/>
    <x v="34"/>
    <s v="None_8h"/>
    <x v="0"/>
    <m/>
    <x v="3"/>
    <m/>
    <n v="12"/>
    <m/>
    <n v="261"/>
    <m/>
    <m/>
    <m/>
    <n v="17"/>
    <m/>
    <m/>
    <n v="4"/>
    <n v="250"/>
    <n v="0"/>
    <n v="12"/>
    <n v="29"/>
    <m/>
    <m/>
    <m/>
    <x v="1"/>
  </r>
  <r>
    <s v="Exp4"/>
    <x v="770"/>
    <n v="128"/>
    <x v="2"/>
    <x v="8"/>
    <x v="7"/>
    <x v="34"/>
    <s v="None_8h"/>
    <x v="0"/>
    <m/>
    <x v="4"/>
    <m/>
    <n v="12"/>
    <m/>
    <n v="290"/>
    <m/>
    <m/>
    <m/>
    <m/>
    <m/>
    <m/>
    <n v="4"/>
    <n v="250"/>
    <n v="0"/>
    <n v="12"/>
    <s v=""/>
    <m/>
    <m/>
    <m/>
    <x v="1"/>
  </r>
  <r>
    <s v="Exp4"/>
    <x v="771"/>
    <n v="131"/>
    <x v="2"/>
    <x v="8"/>
    <x v="7"/>
    <x v="34"/>
    <s v="None_8h"/>
    <x v="0"/>
    <s v="Saracen 131"/>
    <x v="1"/>
    <m/>
    <n v="11"/>
    <m/>
    <n v="205"/>
    <m/>
    <m/>
    <m/>
    <n v="16"/>
    <m/>
    <m/>
    <n v="4"/>
    <n v="250"/>
    <n v="0"/>
    <n v="11"/>
    <n v="27"/>
    <m/>
    <m/>
    <m/>
    <x v="1"/>
  </r>
  <r>
    <s v="Exp4"/>
    <x v="771"/>
    <n v="131"/>
    <x v="2"/>
    <x v="8"/>
    <x v="7"/>
    <x v="34"/>
    <s v="None_8h"/>
    <x v="0"/>
    <m/>
    <x v="2"/>
    <m/>
    <n v="11"/>
    <m/>
    <n v="230"/>
    <m/>
    <m/>
    <m/>
    <n v="15"/>
    <m/>
    <m/>
    <n v="5"/>
    <n v="250"/>
    <n v="0"/>
    <n v="11"/>
    <n v="26"/>
    <m/>
    <m/>
    <m/>
    <x v="1"/>
  </r>
  <r>
    <s v="Exp4"/>
    <x v="771"/>
    <n v="131"/>
    <x v="2"/>
    <x v="8"/>
    <x v="7"/>
    <x v="34"/>
    <s v="None_8h"/>
    <x v="0"/>
    <m/>
    <x v="3"/>
    <m/>
    <n v="11"/>
    <m/>
    <n v="210"/>
    <m/>
    <m/>
    <m/>
    <n v="15"/>
    <m/>
    <m/>
    <n v="5"/>
    <n v="250"/>
    <n v="0"/>
    <n v="11"/>
    <n v="26"/>
    <m/>
    <m/>
    <m/>
    <x v="1"/>
  </r>
  <r>
    <s v="Exp4"/>
    <x v="771"/>
    <n v="131"/>
    <x v="2"/>
    <x v="8"/>
    <x v="7"/>
    <x v="34"/>
    <s v="None_8h"/>
    <x v="0"/>
    <m/>
    <x v="4"/>
    <m/>
    <n v="11"/>
    <m/>
    <n v="180"/>
    <m/>
    <m/>
    <m/>
    <m/>
    <m/>
    <m/>
    <n v="3"/>
    <n v="250"/>
    <n v="0"/>
    <n v="11"/>
    <s v=""/>
    <m/>
    <m/>
    <m/>
    <x v="1"/>
  </r>
  <r>
    <s v="Exp4"/>
    <x v="772"/>
    <n v="104"/>
    <x v="2"/>
    <x v="8"/>
    <x v="7"/>
    <x v="35"/>
    <s v="None_8h"/>
    <x v="0"/>
    <s v="Saracen 104"/>
    <x v="1"/>
    <m/>
    <n v="11"/>
    <m/>
    <n v="275"/>
    <m/>
    <m/>
    <m/>
    <m/>
    <m/>
    <m/>
    <n v="5"/>
    <n v="250"/>
    <n v="0"/>
    <n v="11"/>
    <s v=""/>
    <m/>
    <m/>
    <m/>
    <x v="1"/>
  </r>
  <r>
    <s v="Exp4"/>
    <x v="772"/>
    <n v="104"/>
    <x v="2"/>
    <x v="8"/>
    <x v="7"/>
    <x v="35"/>
    <s v="None_8h"/>
    <x v="0"/>
    <m/>
    <x v="2"/>
    <m/>
    <n v="11"/>
    <m/>
    <n v="270"/>
    <m/>
    <m/>
    <m/>
    <m/>
    <m/>
    <m/>
    <n v="4"/>
    <n v="250"/>
    <n v="0"/>
    <n v="11"/>
    <s v=""/>
    <m/>
    <m/>
    <m/>
    <x v="1"/>
  </r>
  <r>
    <s v="Exp4"/>
    <x v="772"/>
    <n v="104"/>
    <x v="2"/>
    <x v="8"/>
    <x v="7"/>
    <x v="35"/>
    <s v="None_8h"/>
    <x v="0"/>
    <m/>
    <x v="3"/>
    <m/>
    <n v="10"/>
    <m/>
    <n v="295"/>
    <m/>
    <m/>
    <m/>
    <m/>
    <m/>
    <m/>
    <n v="5"/>
    <n v="230"/>
    <n v="0"/>
    <n v="10"/>
    <s v=""/>
    <m/>
    <m/>
    <m/>
    <x v="1"/>
  </r>
  <r>
    <s v="Exp4"/>
    <x v="772"/>
    <n v="104"/>
    <x v="2"/>
    <x v="8"/>
    <x v="7"/>
    <x v="35"/>
    <s v="None_8h"/>
    <x v="0"/>
    <m/>
    <x v="4"/>
    <m/>
    <n v="11"/>
    <m/>
    <n v="230"/>
    <m/>
    <m/>
    <m/>
    <m/>
    <m/>
    <m/>
    <n v="4"/>
    <n v="250"/>
    <n v="0"/>
    <n v="11"/>
    <s v=""/>
    <m/>
    <m/>
    <m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909">
  <r>
    <s v="Exp3"/>
    <x v="0"/>
    <x v="0"/>
    <x v="0"/>
    <x v="0"/>
    <s v="Full_16h"/>
    <x v="0"/>
    <n v="2.3718750000000002"/>
    <n v="7"/>
    <x v="0"/>
  </r>
  <r>
    <s v="Exp3"/>
    <x v="0"/>
    <x v="0"/>
    <x v="0"/>
    <x v="0"/>
    <s v="Full_16h"/>
    <x v="1"/>
    <n v="2.7729166666666667"/>
    <s v=""/>
    <x v="0"/>
  </r>
  <r>
    <s v="Exp3"/>
    <x v="0"/>
    <x v="0"/>
    <x v="0"/>
    <x v="0"/>
    <s v="Full_16h"/>
    <x v="2"/>
    <n v="2.2916666666666665"/>
    <n v="7"/>
    <x v="0"/>
  </r>
  <r>
    <s v="Exp3"/>
    <x v="0"/>
    <x v="0"/>
    <x v="0"/>
    <x v="0"/>
    <s v="Full_16h"/>
    <x v="0"/>
    <n v="3.6877323420074348"/>
    <n v="10"/>
    <x v="0"/>
  </r>
  <r>
    <s v="Exp3"/>
    <x v="0"/>
    <x v="0"/>
    <x v="0"/>
    <x v="0"/>
    <s v="Full_16h"/>
    <x v="1"/>
    <n v="3.4646840148698885"/>
    <n v="9"/>
    <x v="0"/>
  </r>
  <r>
    <s v="Exp3"/>
    <x v="0"/>
    <x v="0"/>
    <x v="0"/>
    <x v="0"/>
    <s v="Full_16h"/>
    <x v="2"/>
    <n v="3.285006195786865"/>
    <n v="8"/>
    <x v="0"/>
  </r>
  <r>
    <s v="Exp3"/>
    <x v="0"/>
    <x v="0"/>
    <x v="0"/>
    <x v="0"/>
    <s v="Full_16h"/>
    <x v="0"/>
    <n v="3.7311028500619576"/>
    <n v="10"/>
    <x v="0"/>
  </r>
  <r>
    <s v="Exp3"/>
    <x v="0"/>
    <x v="0"/>
    <x v="0"/>
    <x v="0"/>
    <s v="Full_16h"/>
    <x v="1"/>
    <n v="3.7806691449814127"/>
    <n v="10"/>
    <x v="0"/>
  </r>
  <r>
    <s v="Exp3"/>
    <x v="0"/>
    <x v="0"/>
    <x v="0"/>
    <x v="0"/>
    <s v="Full_16h"/>
    <x v="2"/>
    <n v="3.5514250309789341"/>
    <n v="9"/>
    <x v="0"/>
  </r>
  <r>
    <s v="Exp3"/>
    <x v="0"/>
    <x v="0"/>
    <x v="0"/>
    <x v="0"/>
    <s v="Full_16h"/>
    <x v="3"/>
    <n v="3.4894671623296158"/>
    <n v="9"/>
    <x v="0"/>
  </r>
  <r>
    <s v="Exp3"/>
    <x v="0"/>
    <x v="0"/>
    <x v="0"/>
    <x v="1"/>
    <s v="Full_16h"/>
    <x v="0"/>
    <n v="5.572052401746725"/>
    <n v="19"/>
    <x v="0"/>
  </r>
  <r>
    <s v="Exp3"/>
    <x v="0"/>
    <x v="0"/>
    <x v="0"/>
    <x v="1"/>
    <s v="Full_16h"/>
    <x v="1"/>
    <n v="4.2610208816705333"/>
    <n v="12"/>
    <x v="0"/>
  </r>
  <r>
    <s v="Exp3"/>
    <x v="0"/>
    <x v="0"/>
    <x v="0"/>
    <x v="1"/>
    <s v="Full_16h"/>
    <x v="0"/>
    <n v="5.2663755458515285"/>
    <n v="18"/>
    <x v="0"/>
  </r>
  <r>
    <s v="Exp3"/>
    <x v="0"/>
    <x v="0"/>
    <x v="0"/>
    <x v="1"/>
    <s v="Full_16h"/>
    <x v="1"/>
    <n v="4.1044083526682131"/>
    <n v="16"/>
    <x v="0"/>
  </r>
  <r>
    <s v="Exp3"/>
    <x v="0"/>
    <x v="0"/>
    <x v="0"/>
    <x v="1"/>
    <s v="Full_16h"/>
    <x v="2"/>
    <n v="4.7830626450116007"/>
    <n v="14"/>
    <x v="0"/>
  </r>
  <r>
    <s v="Exp3"/>
    <x v="0"/>
    <x v="0"/>
    <x v="0"/>
    <x v="1"/>
    <s v="Full_16h"/>
    <x v="0"/>
    <n v="4.8561484918793507"/>
    <n v="16"/>
    <x v="0"/>
  </r>
  <r>
    <s v="Exp3"/>
    <x v="0"/>
    <x v="0"/>
    <x v="0"/>
    <x v="1"/>
    <s v="Full_16h"/>
    <x v="1"/>
    <n v="3.7992565055762082"/>
    <n v="10"/>
    <x v="0"/>
  </r>
  <r>
    <s v="Exp3"/>
    <x v="0"/>
    <x v="0"/>
    <x v="0"/>
    <x v="1"/>
    <s v="Full_16h"/>
    <x v="2"/>
    <n v="3.2478314745972741"/>
    <n v="9"/>
    <x v="0"/>
  </r>
  <r>
    <s v="Exp3"/>
    <x v="0"/>
    <x v="0"/>
    <x v="0"/>
    <x v="2"/>
    <s v="Full_16h"/>
    <x v="0"/>
    <n v="5.3755458515283845"/>
    <n v="14"/>
    <x v="0"/>
  </r>
  <r>
    <s v="Exp3"/>
    <x v="0"/>
    <x v="0"/>
    <x v="0"/>
    <x v="2"/>
    <s v="Full_16h"/>
    <x v="1"/>
    <n v="5.751091703056769"/>
    <n v="22"/>
    <x v="0"/>
  </r>
  <r>
    <s v="Exp3"/>
    <x v="0"/>
    <x v="0"/>
    <x v="0"/>
    <x v="2"/>
    <s v="Full_16h"/>
    <x v="2"/>
    <n v="5.109170305676856"/>
    <n v="22"/>
    <x v="0"/>
  </r>
  <r>
    <s v="Exp3"/>
    <x v="0"/>
    <x v="0"/>
    <x v="0"/>
    <x v="2"/>
    <s v="Full_16h"/>
    <x v="3"/>
    <n v="5.7074235807860259"/>
    <n v="23"/>
    <x v="0"/>
  </r>
  <r>
    <s v="Exp3"/>
    <x v="0"/>
    <x v="0"/>
    <x v="0"/>
    <x v="2"/>
    <s v="Full_16h"/>
    <x v="0"/>
    <n v="5.7903930131004362"/>
    <n v="21"/>
    <x v="0"/>
  </r>
  <r>
    <s v="Exp3"/>
    <x v="0"/>
    <x v="0"/>
    <x v="0"/>
    <x v="2"/>
    <s v="Full_16h"/>
    <x v="1"/>
    <n v="4.7465197215777266"/>
    <n v="21"/>
    <x v="0"/>
  </r>
  <r>
    <s v="Exp3"/>
    <x v="0"/>
    <x v="0"/>
    <x v="0"/>
    <x v="2"/>
    <s v="Full_16h"/>
    <x v="2"/>
    <n v="4.7621809744779586"/>
    <n v="15"/>
    <x v="0"/>
  </r>
  <r>
    <s v="Exp3"/>
    <x v="0"/>
    <x v="0"/>
    <x v="0"/>
    <x v="2"/>
    <s v="Full_16h"/>
    <x v="0"/>
    <n v="6.4214780600461898"/>
    <n v="23"/>
    <x v="0"/>
  </r>
  <r>
    <s v="Exp3"/>
    <x v="0"/>
    <x v="0"/>
    <x v="0"/>
    <x v="2"/>
    <s v="Full_16h"/>
    <x v="1"/>
    <n v="5.7991266375545854"/>
    <n v="21"/>
    <x v="0"/>
  </r>
  <r>
    <s v="Exp3"/>
    <x v="0"/>
    <x v="0"/>
    <x v="0"/>
    <x v="2"/>
    <s v="Full_16h"/>
    <x v="2"/>
    <n v="5.2401746724890828"/>
    <n v="15"/>
    <x v="0"/>
  </r>
  <r>
    <s v="Exp3"/>
    <x v="0"/>
    <x v="0"/>
    <x v="0"/>
    <x v="2"/>
    <s v="Full_16h"/>
    <x v="3"/>
    <n v="5.1877729257641922"/>
    <n v="18"/>
    <x v="0"/>
  </r>
  <r>
    <s v="Exp3"/>
    <x v="0"/>
    <x v="0"/>
    <x v="0"/>
    <x v="3"/>
    <s v="Full_16h"/>
    <x v="0"/>
    <n v="8.324675324675324"/>
    <n v="29"/>
    <x v="0"/>
  </r>
  <r>
    <s v="Exp3"/>
    <x v="0"/>
    <x v="0"/>
    <x v="0"/>
    <x v="3"/>
    <s v="Full_16h"/>
    <x v="1"/>
    <n v="5.1528384279475983"/>
    <n v="23"/>
    <x v="0"/>
  </r>
  <r>
    <s v="Exp3"/>
    <x v="0"/>
    <x v="0"/>
    <x v="0"/>
    <x v="3"/>
    <s v="Full_16h"/>
    <x v="2"/>
    <n v="7.2530120481927707"/>
    <n v="26"/>
    <x v="0"/>
  </r>
  <r>
    <s v="Exp3"/>
    <x v="0"/>
    <x v="0"/>
    <x v="0"/>
    <x v="3"/>
    <s v="Full_16h"/>
    <x v="3"/>
    <n v="5.8995633187772922"/>
    <n v="22"/>
    <x v="0"/>
  </r>
  <r>
    <s v="Exp3"/>
    <x v="0"/>
    <x v="0"/>
    <x v="0"/>
    <x v="3"/>
    <s v="Full_16h"/>
    <x v="0"/>
    <n v="7.7693631669535286"/>
    <n v="28"/>
    <x v="0"/>
  </r>
  <r>
    <s v="Exp3"/>
    <x v="0"/>
    <x v="0"/>
    <x v="0"/>
    <x v="3"/>
    <s v="Full_16h"/>
    <x v="1"/>
    <n v="7.5679862306368335"/>
    <n v="26"/>
    <x v="0"/>
  </r>
  <r>
    <s v="Exp3"/>
    <x v="0"/>
    <x v="0"/>
    <x v="0"/>
    <x v="3"/>
    <s v="Full_16h"/>
    <x v="2"/>
    <n v="6.2309468822170899"/>
    <n v="24"/>
    <x v="0"/>
  </r>
  <r>
    <s v="Exp3"/>
    <x v="0"/>
    <x v="0"/>
    <x v="0"/>
    <x v="3"/>
    <s v="Full_16h"/>
    <x v="0"/>
    <n v="6.2598152424942262"/>
    <n v="25"/>
    <x v="0"/>
  </r>
  <r>
    <s v="Exp3"/>
    <x v="0"/>
    <x v="0"/>
    <x v="0"/>
    <x v="3"/>
    <s v="Full_16h"/>
    <x v="1"/>
    <n v="7.1547344110854505"/>
    <n v="21"/>
    <x v="0"/>
  </r>
  <r>
    <s v="Exp3"/>
    <x v="0"/>
    <x v="0"/>
    <x v="0"/>
    <x v="3"/>
    <s v="Full_16h"/>
    <x v="2"/>
    <n v="5.3580786026200871"/>
    <n v="19"/>
    <x v="0"/>
  </r>
  <r>
    <s v="Exp3"/>
    <x v="0"/>
    <x v="0"/>
    <x v="0"/>
    <x v="4"/>
    <s v="Full_16h"/>
    <x v="0"/>
    <n v="9"/>
    <n v="29"/>
    <x v="1"/>
  </r>
  <r>
    <s v="Exp3"/>
    <x v="0"/>
    <x v="0"/>
    <x v="0"/>
    <x v="4"/>
    <s v="Full_16h"/>
    <x v="1"/>
    <n v="7.2581755593803789"/>
    <n v="24"/>
    <x v="0"/>
  </r>
  <r>
    <s v="Exp3"/>
    <x v="0"/>
    <x v="0"/>
    <x v="0"/>
    <x v="4"/>
    <s v="Full_16h"/>
    <x v="0"/>
    <n v="8.9090909090909083"/>
    <n v="27"/>
    <x v="0"/>
  </r>
  <r>
    <s v="Exp3"/>
    <x v="0"/>
    <x v="0"/>
    <x v="0"/>
    <x v="4"/>
    <s v="Full_16h"/>
    <x v="1"/>
    <n v="7.588640275387263"/>
    <n v="23"/>
    <x v="0"/>
  </r>
  <r>
    <s v="Exp3"/>
    <x v="0"/>
    <x v="0"/>
    <x v="0"/>
    <x v="4"/>
    <s v="Full_16h"/>
    <x v="2"/>
    <n v="8.8636363636363633"/>
    <n v="27"/>
    <x v="0"/>
  </r>
  <r>
    <s v="Exp3"/>
    <x v="0"/>
    <x v="0"/>
    <x v="0"/>
    <x v="4"/>
    <s v="Full_16h"/>
    <x v="3"/>
    <n v="7.7228915662650603"/>
    <n v="24"/>
    <x v="0"/>
  </r>
  <r>
    <s v="Exp3"/>
    <x v="0"/>
    <x v="0"/>
    <x v="0"/>
    <x v="4"/>
    <s v="Full_16h"/>
    <x v="0"/>
    <n v="9"/>
    <n v="25"/>
    <x v="1"/>
  </r>
  <r>
    <s v="Exp3"/>
    <x v="0"/>
    <x v="0"/>
    <x v="0"/>
    <x v="4"/>
    <s v="Full_16h"/>
    <x v="1"/>
    <n v="9"/>
    <s v=""/>
    <x v="1"/>
  </r>
  <r>
    <s v="Exp3"/>
    <x v="0"/>
    <x v="0"/>
    <x v="0"/>
    <x v="4"/>
    <s v="Full_16h"/>
    <x v="2"/>
    <n v="8.1363636363636367"/>
    <n v="30"/>
    <x v="0"/>
  </r>
  <r>
    <s v="Exp3"/>
    <x v="0"/>
    <x v="0"/>
    <x v="0"/>
    <x v="4"/>
    <s v="Full_16h"/>
    <x v="3"/>
    <n v="8.5714285714285712"/>
    <n v="22"/>
    <x v="0"/>
  </r>
  <r>
    <s v="Exp3"/>
    <x v="0"/>
    <x v="0"/>
    <x v="0"/>
    <x v="4"/>
    <s v="Full_16h"/>
    <x v="0"/>
    <n v="6.1732101616628174"/>
    <n v="25"/>
    <x v="0"/>
  </r>
  <r>
    <s v="Exp3"/>
    <x v="0"/>
    <x v="0"/>
    <x v="0"/>
    <x v="5"/>
    <s v="Full_16h"/>
    <x v="0"/>
    <n v="8"/>
    <n v="31"/>
    <x v="1"/>
  </r>
  <r>
    <s v="Exp3"/>
    <x v="0"/>
    <x v="0"/>
    <x v="0"/>
    <x v="5"/>
    <s v="Full_16h"/>
    <x v="1"/>
    <n v="8"/>
    <n v="26"/>
    <x v="1"/>
  </r>
  <r>
    <s v="Exp3"/>
    <x v="0"/>
    <x v="0"/>
    <x v="0"/>
    <x v="5"/>
    <s v="Full_16h"/>
    <x v="2"/>
    <n v="9"/>
    <n v="24"/>
    <x v="1"/>
  </r>
  <r>
    <s v="Exp3"/>
    <x v="0"/>
    <x v="0"/>
    <x v="0"/>
    <x v="5"/>
    <s v="Full_16h"/>
    <x v="0"/>
    <n v="12"/>
    <n v="33"/>
    <x v="1"/>
  </r>
  <r>
    <s v="Exp3"/>
    <x v="0"/>
    <x v="0"/>
    <x v="0"/>
    <x v="5"/>
    <s v="Full_16h"/>
    <x v="1"/>
    <n v="11"/>
    <n v="29"/>
    <x v="1"/>
  </r>
  <r>
    <s v="Exp3"/>
    <x v="0"/>
    <x v="0"/>
    <x v="0"/>
    <x v="5"/>
    <s v="Full_16h"/>
    <x v="2"/>
    <n v="7"/>
    <n v="22"/>
    <x v="1"/>
  </r>
  <r>
    <s v="Exp3"/>
    <x v="0"/>
    <x v="0"/>
    <x v="0"/>
    <x v="5"/>
    <s v="Full_16h"/>
    <x v="3"/>
    <n v="9"/>
    <n v="23"/>
    <x v="1"/>
  </r>
  <r>
    <s v="Exp3"/>
    <x v="0"/>
    <x v="0"/>
    <x v="0"/>
    <x v="5"/>
    <s v="Full_16h"/>
    <x v="0"/>
    <n v="10"/>
    <n v="27"/>
    <x v="1"/>
  </r>
  <r>
    <s v="Exp3"/>
    <x v="0"/>
    <x v="0"/>
    <x v="0"/>
    <x v="5"/>
    <s v="Full_16h"/>
    <x v="1"/>
    <n v="9"/>
    <n v="24"/>
    <x v="1"/>
  </r>
  <r>
    <s v="Exp3"/>
    <x v="0"/>
    <x v="0"/>
    <x v="0"/>
    <x v="5"/>
    <s v="Full_16h"/>
    <x v="2"/>
    <n v="9"/>
    <n v="23"/>
    <x v="1"/>
  </r>
  <r>
    <s v="Exp3"/>
    <x v="0"/>
    <x v="0"/>
    <x v="0"/>
    <x v="5"/>
    <s v="Full_16h"/>
    <x v="3"/>
    <n v="9"/>
    <n v="26"/>
    <x v="1"/>
  </r>
  <r>
    <s v="Exp3"/>
    <x v="0"/>
    <x v="0"/>
    <x v="0"/>
    <x v="5"/>
    <s v="Full_16h"/>
    <x v="0"/>
    <n v="9"/>
    <n v="28"/>
    <x v="1"/>
  </r>
  <r>
    <s v="Exp3"/>
    <x v="0"/>
    <x v="0"/>
    <x v="0"/>
    <x v="5"/>
    <s v="Full_16h"/>
    <x v="1"/>
    <n v="9"/>
    <n v="25"/>
    <x v="1"/>
  </r>
  <r>
    <s v="Exp3"/>
    <x v="0"/>
    <x v="0"/>
    <x v="0"/>
    <x v="5"/>
    <s v="Full_16h"/>
    <x v="0"/>
    <n v="9"/>
    <n v="23"/>
    <x v="1"/>
  </r>
  <r>
    <s v="Exp3"/>
    <x v="0"/>
    <x v="0"/>
    <x v="0"/>
    <x v="5"/>
    <s v="Full_16h"/>
    <x v="1"/>
    <n v="9"/>
    <n v="24"/>
    <x v="1"/>
  </r>
  <r>
    <s v="Exp3"/>
    <x v="0"/>
    <x v="0"/>
    <x v="0"/>
    <x v="5"/>
    <s v="Full_16h"/>
    <x v="2"/>
    <n v="10"/>
    <n v="28"/>
    <x v="1"/>
  </r>
  <r>
    <s v="Exp3"/>
    <x v="0"/>
    <x v="0"/>
    <x v="0"/>
    <x v="5"/>
    <s v="Full_16h"/>
    <x v="0"/>
    <n v="9"/>
    <n v="28"/>
    <x v="1"/>
  </r>
  <r>
    <s v="Exp3"/>
    <x v="0"/>
    <x v="0"/>
    <x v="0"/>
    <x v="5"/>
    <s v="Full_16h"/>
    <x v="1"/>
    <n v="9"/>
    <n v="27"/>
    <x v="1"/>
  </r>
  <r>
    <s v="Exp3"/>
    <x v="0"/>
    <x v="0"/>
    <x v="0"/>
    <x v="5"/>
    <s v="Full_16h"/>
    <x v="2"/>
    <n v="9"/>
    <n v="28"/>
    <x v="1"/>
  </r>
  <r>
    <s v="Exp3"/>
    <x v="0"/>
    <x v="0"/>
    <x v="0"/>
    <x v="6"/>
    <s v="Full_16h"/>
    <x v="0"/>
    <n v="0"/>
    <s v=""/>
    <x v="1"/>
  </r>
  <r>
    <s v="Exp3"/>
    <x v="0"/>
    <x v="0"/>
    <x v="1"/>
    <x v="0"/>
    <s v="Full_16h"/>
    <x v="0"/>
    <n v="2.7"/>
    <n v="7"/>
    <x v="0"/>
  </r>
  <r>
    <s v="Exp3"/>
    <x v="0"/>
    <x v="0"/>
    <x v="1"/>
    <x v="0"/>
    <s v="Full_16h"/>
    <x v="1"/>
    <n v="2.4437500000000001"/>
    <n v="7"/>
    <x v="0"/>
  </r>
  <r>
    <s v="Exp3"/>
    <x v="0"/>
    <x v="0"/>
    <x v="1"/>
    <x v="0"/>
    <s v="Full_16h"/>
    <x v="2"/>
    <n v="2.7"/>
    <n v="7"/>
    <x v="0"/>
  </r>
  <r>
    <s v="Exp3"/>
    <x v="0"/>
    <x v="0"/>
    <x v="1"/>
    <x v="0"/>
    <s v="Full_16h"/>
    <x v="0"/>
    <n v="3"/>
    <n v="10"/>
    <x v="0"/>
  </r>
  <r>
    <s v="Exp3"/>
    <x v="0"/>
    <x v="0"/>
    <x v="1"/>
    <x v="0"/>
    <s v="Full_16h"/>
    <x v="1"/>
    <n v="2.84375"/>
    <n v="7"/>
    <x v="0"/>
  </r>
  <r>
    <s v="Exp3"/>
    <x v="0"/>
    <x v="0"/>
    <x v="1"/>
    <x v="0"/>
    <s v="Full_16h"/>
    <x v="2"/>
    <n v="2.8937499999999998"/>
    <n v="8"/>
    <x v="0"/>
  </r>
  <r>
    <s v="Exp3"/>
    <x v="0"/>
    <x v="0"/>
    <x v="1"/>
    <x v="0"/>
    <s v="Full_16h"/>
    <x v="3"/>
    <n v="2.6875"/>
    <n v="9"/>
    <x v="0"/>
  </r>
  <r>
    <s v="Exp3"/>
    <x v="0"/>
    <x v="0"/>
    <x v="1"/>
    <x v="0"/>
    <s v="Full_16h"/>
    <x v="0"/>
    <n v="3.2937500000000002"/>
    <n v="9"/>
    <x v="0"/>
  </r>
  <r>
    <s v="Exp3"/>
    <x v="0"/>
    <x v="0"/>
    <x v="1"/>
    <x v="0"/>
    <s v="Full_16h"/>
    <x v="1"/>
    <n v="2.6187499999999999"/>
    <n v="7"/>
    <x v="0"/>
  </r>
  <r>
    <s v="Exp3"/>
    <x v="0"/>
    <x v="0"/>
    <x v="1"/>
    <x v="0"/>
    <s v="Full_16h"/>
    <x v="2"/>
    <n v="2.6062500000000002"/>
    <n v="8"/>
    <x v="0"/>
  </r>
  <r>
    <s v="Exp3"/>
    <x v="0"/>
    <x v="0"/>
    <x v="1"/>
    <x v="1"/>
    <s v="Full_16h"/>
    <x v="0"/>
    <n v="4.3879999999999999"/>
    <n v="17"/>
    <x v="0"/>
  </r>
  <r>
    <s v="Exp3"/>
    <x v="0"/>
    <x v="0"/>
    <x v="1"/>
    <x v="1"/>
    <s v="Full_16h"/>
    <x v="1"/>
    <n v="3.261437908496732"/>
    <n v="17"/>
    <x v="0"/>
  </r>
  <r>
    <s v="Exp3"/>
    <x v="0"/>
    <x v="0"/>
    <x v="1"/>
    <x v="1"/>
    <s v="Full_16h"/>
    <x v="0"/>
    <n v="4.22"/>
    <n v="18"/>
    <x v="0"/>
  </r>
  <r>
    <s v="Exp3"/>
    <x v="0"/>
    <x v="0"/>
    <x v="1"/>
    <x v="1"/>
    <s v="Full_16h"/>
    <x v="1"/>
    <n v="4.444"/>
    <n v="10"/>
    <x v="0"/>
  </r>
  <r>
    <s v="Exp3"/>
    <x v="0"/>
    <x v="0"/>
    <x v="1"/>
    <x v="1"/>
    <s v="Full_16h"/>
    <x v="0"/>
    <n v="5.4450000000000003"/>
    <n v="19"/>
    <x v="0"/>
  </r>
  <r>
    <s v="Exp3"/>
    <x v="0"/>
    <x v="0"/>
    <x v="1"/>
    <x v="1"/>
    <s v="Full_16h"/>
    <x v="1"/>
    <n v="4.5960000000000001"/>
    <n v="20"/>
    <x v="0"/>
  </r>
  <r>
    <s v="Exp3"/>
    <x v="0"/>
    <x v="0"/>
    <x v="1"/>
    <x v="1"/>
    <s v="Full_16h"/>
    <x v="2"/>
    <n v="4.4359999999999999"/>
    <n v="18"/>
    <x v="0"/>
  </r>
  <r>
    <s v="Exp3"/>
    <x v="0"/>
    <x v="0"/>
    <x v="1"/>
    <x v="1"/>
    <s v="Full_16h"/>
    <x v="3"/>
    <n v="4.1719999999999997"/>
    <n v="14"/>
    <x v="0"/>
  </r>
  <r>
    <s v="Exp3"/>
    <x v="0"/>
    <x v="0"/>
    <x v="1"/>
    <x v="1"/>
    <s v="Full_16h"/>
    <x v="0"/>
    <n v="4.4279999999999999"/>
    <n v="17"/>
    <x v="0"/>
  </r>
  <r>
    <s v="Exp3"/>
    <x v="0"/>
    <x v="0"/>
    <x v="1"/>
    <x v="1"/>
    <s v="Full_16h"/>
    <x v="1"/>
    <n v="4.1040000000000001"/>
    <n v="10"/>
    <x v="0"/>
  </r>
  <r>
    <s v="Exp3"/>
    <x v="0"/>
    <x v="0"/>
    <x v="1"/>
    <x v="2"/>
    <s v="Full_16h"/>
    <x v="0"/>
    <n v="4.46"/>
    <n v="21"/>
    <x v="0"/>
  </r>
  <r>
    <s v="Exp3"/>
    <x v="0"/>
    <x v="0"/>
    <x v="1"/>
    <x v="2"/>
    <s v="Full_16h"/>
    <x v="0"/>
    <n v="4.4800000000000004"/>
    <n v="22"/>
    <x v="0"/>
  </r>
  <r>
    <s v="Exp3"/>
    <x v="0"/>
    <x v="0"/>
    <x v="1"/>
    <x v="2"/>
    <s v="Full_16h"/>
    <x v="0"/>
    <n v="4.4080000000000004"/>
    <n v="22"/>
    <x v="0"/>
  </r>
  <r>
    <s v="Exp3"/>
    <x v="0"/>
    <x v="0"/>
    <x v="1"/>
    <x v="2"/>
    <s v="Full_16h"/>
    <x v="1"/>
    <n v="4.16"/>
    <n v="19"/>
    <x v="0"/>
  </r>
  <r>
    <s v="Exp3"/>
    <x v="0"/>
    <x v="0"/>
    <x v="1"/>
    <x v="2"/>
    <s v="Full_16h"/>
    <x v="0"/>
    <n v="5.77"/>
    <n v="19"/>
    <x v="0"/>
  </r>
  <r>
    <s v="Exp3"/>
    <x v="0"/>
    <x v="0"/>
    <x v="1"/>
    <x v="2"/>
    <s v="Full_16h"/>
    <x v="0"/>
    <n v="4.3360000000000003"/>
    <n v="21"/>
    <x v="0"/>
  </r>
  <r>
    <s v="Exp3"/>
    <x v="0"/>
    <x v="0"/>
    <x v="1"/>
    <x v="5"/>
    <s v="Full_16h"/>
    <x v="0"/>
    <n v="8"/>
    <n v="24"/>
    <x v="1"/>
  </r>
  <r>
    <s v="Exp3"/>
    <x v="0"/>
    <x v="0"/>
    <x v="1"/>
    <x v="5"/>
    <s v="Full_16h"/>
    <x v="1"/>
    <n v="8"/>
    <n v="21"/>
    <x v="1"/>
  </r>
  <r>
    <s v="Exp3"/>
    <x v="0"/>
    <x v="0"/>
    <x v="1"/>
    <x v="5"/>
    <s v="Full_16h"/>
    <x v="0"/>
    <n v="8"/>
    <n v="24"/>
    <x v="1"/>
  </r>
  <r>
    <s v="Exp3"/>
    <x v="0"/>
    <x v="0"/>
    <x v="1"/>
    <x v="5"/>
    <s v="Full_16h"/>
    <x v="0"/>
    <n v="8"/>
    <n v="22"/>
    <x v="1"/>
  </r>
  <r>
    <s v="Exp3"/>
    <x v="0"/>
    <x v="0"/>
    <x v="1"/>
    <x v="5"/>
    <s v="Full_16h"/>
    <x v="1"/>
    <n v="9"/>
    <n v="25"/>
    <x v="1"/>
  </r>
  <r>
    <s v="Exp3"/>
    <x v="0"/>
    <x v="0"/>
    <x v="1"/>
    <x v="5"/>
    <s v="Full_16h"/>
    <x v="2"/>
    <n v="7"/>
    <n v="18"/>
    <x v="1"/>
  </r>
  <r>
    <s v="Exp3"/>
    <x v="0"/>
    <x v="0"/>
    <x v="1"/>
    <x v="5"/>
    <s v="Full_16h"/>
    <x v="3"/>
    <n v="8"/>
    <n v="20"/>
    <x v="1"/>
  </r>
  <r>
    <s v="Exp3"/>
    <x v="0"/>
    <x v="0"/>
    <x v="1"/>
    <x v="5"/>
    <s v="Full_16h"/>
    <x v="4"/>
    <n v="7"/>
    <n v="16"/>
    <x v="1"/>
  </r>
  <r>
    <s v="Exp3"/>
    <x v="0"/>
    <x v="0"/>
    <x v="1"/>
    <x v="5"/>
    <s v="Full_16h"/>
    <x v="0"/>
    <n v="7"/>
    <n v="23"/>
    <x v="1"/>
  </r>
  <r>
    <s v="Exp3"/>
    <x v="0"/>
    <x v="0"/>
    <x v="1"/>
    <x v="5"/>
    <s v="Full_16h"/>
    <x v="1"/>
    <n v="7"/>
    <n v="23"/>
    <x v="1"/>
  </r>
  <r>
    <s v="Exp3"/>
    <x v="0"/>
    <x v="0"/>
    <x v="1"/>
    <x v="5"/>
    <s v="Full_16h"/>
    <x v="0"/>
    <n v="10"/>
    <n v="28"/>
    <x v="1"/>
  </r>
  <r>
    <s v="Exp3"/>
    <x v="0"/>
    <x v="0"/>
    <x v="1"/>
    <x v="5"/>
    <s v="Full_16h"/>
    <x v="0"/>
    <n v="9"/>
    <n v="25"/>
    <x v="1"/>
  </r>
  <r>
    <s v="Exp3"/>
    <x v="0"/>
    <x v="0"/>
    <x v="1"/>
    <x v="5"/>
    <s v="Full_16h"/>
    <x v="1"/>
    <n v="10"/>
    <n v="25"/>
    <x v="1"/>
  </r>
  <r>
    <s v="Exp3"/>
    <x v="0"/>
    <x v="0"/>
    <x v="1"/>
    <x v="5"/>
    <s v="Full_16h"/>
    <x v="2"/>
    <n v="7"/>
    <n v="22"/>
    <x v="1"/>
  </r>
  <r>
    <s v="Exp3"/>
    <x v="0"/>
    <x v="0"/>
    <x v="1"/>
    <x v="5"/>
    <s v="Full_16h"/>
    <x v="0"/>
    <n v="8"/>
    <n v="22"/>
    <x v="1"/>
  </r>
  <r>
    <s v="Exp3"/>
    <x v="0"/>
    <x v="0"/>
    <x v="1"/>
    <x v="5"/>
    <s v="Full_16h"/>
    <x v="1"/>
    <n v="7"/>
    <n v="20"/>
    <x v="1"/>
  </r>
  <r>
    <s v="Exp3"/>
    <x v="0"/>
    <x v="0"/>
    <x v="1"/>
    <x v="5"/>
    <s v="Full_16h"/>
    <x v="2"/>
    <n v="8"/>
    <n v="22"/>
    <x v="1"/>
  </r>
  <r>
    <s v="Exp3"/>
    <x v="0"/>
    <x v="0"/>
    <x v="1"/>
    <x v="5"/>
    <s v="Full_16h"/>
    <x v="3"/>
    <n v="8"/>
    <n v="22"/>
    <x v="1"/>
  </r>
  <r>
    <s v="Exp3"/>
    <x v="0"/>
    <x v="0"/>
    <x v="1"/>
    <x v="5"/>
    <s v="Full_16h"/>
    <x v="4"/>
    <n v="7"/>
    <n v="16"/>
    <x v="1"/>
  </r>
  <r>
    <s v="Exp3"/>
    <x v="0"/>
    <x v="0"/>
    <x v="2"/>
    <x v="0"/>
    <s v="Full_16h"/>
    <x v="0"/>
    <n v="3.2018209408194234"/>
    <n v="11"/>
    <x v="0"/>
  </r>
  <r>
    <s v="Exp3"/>
    <x v="0"/>
    <x v="0"/>
    <x v="2"/>
    <x v="0"/>
    <s v="Full_16h"/>
    <x v="1"/>
    <n v="3.0698027314112295"/>
    <n v="9"/>
    <x v="0"/>
  </r>
  <r>
    <s v="Exp3"/>
    <x v="0"/>
    <x v="0"/>
    <x v="2"/>
    <x v="0"/>
    <s v="Full_16h"/>
    <x v="2"/>
    <n v="2.7784522003034899"/>
    <n v="7"/>
    <x v="0"/>
  </r>
  <r>
    <s v="Exp3"/>
    <x v="0"/>
    <x v="0"/>
    <x v="2"/>
    <x v="0"/>
    <s v="Full_16h"/>
    <x v="3"/>
    <n v="2.7830045523520486"/>
    <n v="8"/>
    <x v="0"/>
  </r>
  <r>
    <s v="Exp3"/>
    <x v="0"/>
    <x v="0"/>
    <x v="2"/>
    <x v="0"/>
    <s v="Full_16h"/>
    <x v="0"/>
    <n v="3.4523033969288042"/>
    <n v="8"/>
    <x v="0"/>
  </r>
  <r>
    <s v="Exp3"/>
    <x v="0"/>
    <x v="0"/>
    <x v="2"/>
    <x v="0"/>
    <s v="Full_16h"/>
    <x v="1"/>
    <n v="3.0333839150227617"/>
    <n v="9"/>
    <x v="0"/>
  </r>
  <r>
    <s v="Exp3"/>
    <x v="0"/>
    <x v="0"/>
    <x v="2"/>
    <x v="0"/>
    <s v="Full_16h"/>
    <x v="2"/>
    <n v="2.9878603945371776"/>
    <n v="9"/>
    <x v="0"/>
  </r>
  <r>
    <s v="Exp3"/>
    <x v="0"/>
    <x v="0"/>
    <x v="2"/>
    <x v="0"/>
    <s v="Full_16h"/>
    <x v="3"/>
    <n v="3.4941833410888785"/>
    <n v="10"/>
    <x v="0"/>
  </r>
  <r>
    <s v="Exp3"/>
    <x v="0"/>
    <x v="0"/>
    <x v="2"/>
    <x v="0"/>
    <s v="Full_16h"/>
    <x v="0"/>
    <n v="3.5737552349930199"/>
    <n v="11"/>
    <x v="0"/>
  </r>
  <r>
    <s v="Exp3"/>
    <x v="0"/>
    <x v="0"/>
    <x v="2"/>
    <x v="0"/>
    <s v="Full_16h"/>
    <x v="1"/>
    <n v="3.1426403641881642"/>
    <n v="8"/>
    <x v="0"/>
  </r>
  <r>
    <s v="Exp3"/>
    <x v="0"/>
    <x v="0"/>
    <x v="2"/>
    <x v="0"/>
    <s v="Full_16h"/>
    <x v="2"/>
    <n v="3.0379362670713199"/>
    <n v="9"/>
    <x v="0"/>
  </r>
  <r>
    <s v="Exp3"/>
    <x v="0"/>
    <x v="0"/>
    <x v="2"/>
    <x v="0"/>
    <s v="Full_16h"/>
    <x v="3"/>
    <n v="3.1298278268962307"/>
    <n v="10"/>
    <x v="0"/>
  </r>
  <r>
    <s v="Exp3"/>
    <x v="0"/>
    <x v="0"/>
    <x v="2"/>
    <x v="1"/>
    <s v="Full_16h"/>
    <x v="0"/>
    <n v="5.5805114029025571"/>
    <n v="15"/>
    <x v="0"/>
  </r>
  <r>
    <s v="Exp3"/>
    <x v="0"/>
    <x v="0"/>
    <x v="2"/>
    <x v="1"/>
    <s v="Full_16h"/>
    <x v="1"/>
    <n v="3.1591437878082829"/>
    <n v="16"/>
    <x v="0"/>
  </r>
  <r>
    <s v="Exp3"/>
    <x v="0"/>
    <x v="0"/>
    <x v="2"/>
    <x v="1"/>
    <s v="Full_16h"/>
    <x v="2"/>
    <n v="4.2222222222222223"/>
    <s v=""/>
    <x v="0"/>
  </r>
  <r>
    <s v="Exp3"/>
    <x v="0"/>
    <x v="0"/>
    <x v="2"/>
    <x v="1"/>
    <s v="Full_16h"/>
    <x v="0"/>
    <n v="5.6800276434001384"/>
    <n v="17"/>
    <x v="0"/>
  </r>
  <r>
    <s v="Exp3"/>
    <x v="0"/>
    <x v="0"/>
    <x v="2"/>
    <x v="1"/>
    <s v="Full_16h"/>
    <x v="1"/>
    <n v="4.1547619047619051"/>
    <n v="13"/>
    <x v="0"/>
  </r>
  <r>
    <s v="Exp3"/>
    <x v="0"/>
    <x v="0"/>
    <x v="2"/>
    <x v="1"/>
    <s v="Full_16h"/>
    <x v="2"/>
    <n v="5.4809951624049758"/>
    <s v=""/>
    <x v="0"/>
  </r>
  <r>
    <s v="Exp3"/>
    <x v="0"/>
    <x v="0"/>
    <x v="2"/>
    <x v="1"/>
    <s v="Full_16h"/>
    <x v="0"/>
    <n v="4.6349206349206344"/>
    <n v="20"/>
    <x v="0"/>
  </r>
  <r>
    <s v="Exp3"/>
    <x v="0"/>
    <x v="0"/>
    <x v="2"/>
    <x v="1"/>
    <s v="Full_16h"/>
    <x v="1"/>
    <n v="4.5317460317460316"/>
    <n v="17"/>
    <x v="0"/>
  </r>
  <r>
    <s v="Exp3"/>
    <x v="0"/>
    <x v="0"/>
    <x v="2"/>
    <x v="1"/>
    <s v="Full_16h"/>
    <x v="2"/>
    <n v="4.3531746031746028"/>
    <n v="18"/>
    <x v="0"/>
  </r>
  <r>
    <s v="Exp3"/>
    <x v="0"/>
    <x v="0"/>
    <x v="2"/>
    <x v="1"/>
    <s v="Full_16h"/>
    <x v="3"/>
    <n v="5.4851416724257085"/>
    <n v="20"/>
    <x v="0"/>
  </r>
  <r>
    <s v="Exp3"/>
    <x v="0"/>
    <x v="0"/>
    <x v="2"/>
    <x v="2"/>
    <s v="Full_16h"/>
    <x v="0"/>
    <n v="5.4395300621976501"/>
    <n v="22"/>
    <x v="0"/>
  </r>
  <r>
    <s v="Exp3"/>
    <x v="0"/>
    <x v="0"/>
    <x v="2"/>
    <x v="2"/>
    <s v="Full_16h"/>
    <x v="1"/>
    <n v="5.4809951624049758"/>
    <n v="20"/>
    <x v="0"/>
  </r>
  <r>
    <s v="Exp3"/>
    <x v="0"/>
    <x v="0"/>
    <x v="2"/>
    <x v="2"/>
    <s v="Full_16h"/>
    <x v="2"/>
    <n v="4.6706349206349209"/>
    <n v="18"/>
    <x v="0"/>
  </r>
  <r>
    <s v="Exp3"/>
    <x v="0"/>
    <x v="0"/>
    <x v="2"/>
    <x v="2"/>
    <s v="Full_16h"/>
    <x v="3"/>
    <n v="5.2944022114720113"/>
    <n v="21"/>
    <x v="0"/>
  </r>
  <r>
    <s v="Exp3"/>
    <x v="0"/>
    <x v="0"/>
    <x v="2"/>
    <x v="2"/>
    <s v="Full_16h"/>
    <x v="0"/>
    <n v="5.6800276434001384"/>
    <n v="21"/>
    <x v="0"/>
  </r>
  <r>
    <s v="Exp3"/>
    <x v="0"/>
    <x v="0"/>
    <x v="2"/>
    <x v="2"/>
    <s v="Full_16h"/>
    <x v="1"/>
    <n v="4.9722222222222223"/>
    <n v="19"/>
    <x v="0"/>
  </r>
  <r>
    <s v="Exp3"/>
    <x v="0"/>
    <x v="0"/>
    <x v="2"/>
    <x v="2"/>
    <s v="Full_16h"/>
    <x v="2"/>
    <n v="5.6219765031098827"/>
    <n v="21"/>
    <x v="0"/>
  </r>
  <r>
    <s v="Exp3"/>
    <x v="0"/>
    <x v="0"/>
    <x v="2"/>
    <x v="2"/>
    <s v="Full_16h"/>
    <x v="0"/>
    <n v="4.2738095238095237"/>
    <n v="18"/>
    <x v="0"/>
  </r>
  <r>
    <s v="Exp3"/>
    <x v="0"/>
    <x v="0"/>
    <x v="2"/>
    <x v="2"/>
    <s v="Full_16h"/>
    <x v="1"/>
    <n v="4.1706349206349209"/>
    <n v="20"/>
    <x v="0"/>
  </r>
  <r>
    <s v="Exp3"/>
    <x v="0"/>
    <x v="0"/>
    <x v="2"/>
    <x v="2"/>
    <s v="Full_16h"/>
    <x v="2"/>
    <n v="5"/>
    <n v="20"/>
    <x v="0"/>
  </r>
  <r>
    <s v="Exp3"/>
    <x v="0"/>
    <x v="0"/>
    <x v="2"/>
    <x v="2"/>
    <s v="Full_16h"/>
    <x v="3"/>
    <n v="4.8928571428571432"/>
    <n v="18"/>
    <x v="0"/>
  </r>
  <r>
    <s v="Exp3"/>
    <x v="0"/>
    <x v="0"/>
    <x v="2"/>
    <x v="3"/>
    <s v="Full_16h"/>
    <x v="0"/>
    <n v="6.8563782337198926"/>
    <n v="21"/>
    <x v="0"/>
  </r>
  <r>
    <s v="Exp3"/>
    <x v="0"/>
    <x v="0"/>
    <x v="2"/>
    <x v="3"/>
    <s v="Full_16h"/>
    <x v="1"/>
    <n v="6.3264942016057093"/>
    <n v="23"/>
    <x v="0"/>
  </r>
  <r>
    <s v="Exp3"/>
    <x v="0"/>
    <x v="0"/>
    <x v="2"/>
    <x v="3"/>
    <s v="Full_16h"/>
    <x v="2"/>
    <n v="6.5673505798394292"/>
    <n v="21"/>
    <x v="0"/>
  </r>
  <r>
    <s v="Exp3"/>
    <x v="0"/>
    <x v="0"/>
    <x v="2"/>
    <x v="3"/>
    <s v="Full_16h"/>
    <x v="3"/>
    <n v="5.8210089841050454"/>
    <n v="18"/>
    <x v="0"/>
  </r>
  <r>
    <s v="Exp3"/>
    <x v="0"/>
    <x v="0"/>
    <x v="2"/>
    <x v="3"/>
    <s v="Full_16h"/>
    <x v="4"/>
    <n v="5.9536973047684869"/>
    <n v="17"/>
    <x v="0"/>
  </r>
  <r>
    <s v="Exp3"/>
    <x v="0"/>
    <x v="0"/>
    <x v="2"/>
    <x v="3"/>
    <s v="Full_16h"/>
    <x v="0"/>
    <n v="7.2524531668153429"/>
    <n v="26"/>
    <x v="0"/>
  </r>
  <r>
    <s v="Exp3"/>
    <x v="0"/>
    <x v="0"/>
    <x v="2"/>
    <x v="3"/>
    <s v="Full_16h"/>
    <x v="1"/>
    <n v="6.9634255129348794"/>
    <n v="26"/>
    <x v="0"/>
  </r>
  <r>
    <s v="Exp3"/>
    <x v="0"/>
    <x v="0"/>
    <x v="2"/>
    <x v="3"/>
    <s v="Full_16h"/>
    <x v="0"/>
    <n v="7.0169491525423728"/>
    <n v="22"/>
    <x v="0"/>
  </r>
  <r>
    <s v="Exp3"/>
    <x v="0"/>
    <x v="0"/>
    <x v="2"/>
    <x v="3"/>
    <s v="Full_16h"/>
    <x v="1"/>
    <n v="5.2819626814098131"/>
    <n v="18"/>
    <x v="0"/>
  </r>
  <r>
    <s v="Exp3"/>
    <x v="0"/>
    <x v="0"/>
    <x v="2"/>
    <x v="3"/>
    <s v="Full_16h"/>
    <x v="2"/>
    <n v="6.3532560214094556"/>
    <n v="23"/>
    <x v="0"/>
  </r>
  <r>
    <s v="Exp3"/>
    <x v="0"/>
    <x v="0"/>
    <x v="2"/>
    <x v="4"/>
    <s v="Full_16h"/>
    <x v="0"/>
    <n v="8"/>
    <n v="25"/>
    <x v="0"/>
  </r>
  <r>
    <s v="Exp3"/>
    <x v="0"/>
    <x v="0"/>
    <x v="2"/>
    <x v="4"/>
    <s v="Full_16h"/>
    <x v="1"/>
    <n v="7.7558620689655173"/>
    <n v="23"/>
    <x v="0"/>
  </r>
  <r>
    <s v="Exp3"/>
    <x v="0"/>
    <x v="0"/>
    <x v="2"/>
    <x v="4"/>
    <s v="Full_16h"/>
    <x v="2"/>
    <n v="7.0918822479928636"/>
    <n v="20"/>
    <x v="0"/>
  </r>
  <r>
    <s v="Exp3"/>
    <x v="0"/>
    <x v="0"/>
    <x v="2"/>
    <x v="4"/>
    <s v="Full_16h"/>
    <x v="0"/>
    <n v="8"/>
    <n v="22"/>
    <x v="1"/>
  </r>
  <r>
    <s v="Exp3"/>
    <x v="0"/>
    <x v="0"/>
    <x v="2"/>
    <x v="4"/>
    <s v="Full_16h"/>
    <x v="1"/>
    <n v="7.9544827586206894"/>
    <n v="21"/>
    <x v="0"/>
  </r>
  <r>
    <s v="Exp3"/>
    <x v="0"/>
    <x v="0"/>
    <x v="2"/>
    <x v="4"/>
    <s v="Full_16h"/>
    <x v="2"/>
    <n v="6.7814451382694028"/>
    <n v="21"/>
    <x v="0"/>
  </r>
  <r>
    <s v="Exp3"/>
    <x v="0"/>
    <x v="0"/>
    <x v="2"/>
    <x v="4"/>
    <s v="Full_16h"/>
    <x v="3"/>
    <n v="7.5296551724137935"/>
    <n v="19"/>
    <x v="0"/>
  </r>
  <r>
    <s v="Exp3"/>
    <x v="0"/>
    <x v="0"/>
    <x v="2"/>
    <x v="4"/>
    <s v="Full_16h"/>
    <x v="4"/>
    <n v="7.3531034482758617"/>
    <n v="17"/>
    <x v="0"/>
  </r>
  <r>
    <s v="Exp3"/>
    <x v="0"/>
    <x v="0"/>
    <x v="2"/>
    <x v="4"/>
    <s v="Full_16h"/>
    <x v="0"/>
    <n v="8"/>
    <n v="21"/>
    <x v="1"/>
  </r>
  <r>
    <s v="Exp3"/>
    <x v="0"/>
    <x v="0"/>
    <x v="2"/>
    <x v="4"/>
    <s v="Full_16h"/>
    <x v="1"/>
    <n v="8"/>
    <n v="21"/>
    <x v="1"/>
  </r>
  <r>
    <s v="Exp3"/>
    <x v="0"/>
    <x v="0"/>
    <x v="2"/>
    <x v="4"/>
    <s v="Full_16h"/>
    <x v="2"/>
    <n v="7.7172413793103445"/>
    <n v="21"/>
    <x v="0"/>
  </r>
  <r>
    <s v="Exp3"/>
    <x v="0"/>
    <x v="0"/>
    <x v="2"/>
    <x v="4"/>
    <s v="Full_16h"/>
    <x v="3"/>
    <n v="7.2482758620689651"/>
    <n v="18"/>
    <x v="0"/>
  </r>
  <r>
    <s v="Exp3"/>
    <x v="0"/>
    <x v="0"/>
    <x v="3"/>
    <x v="7"/>
    <s v="Full_16h"/>
    <x v="3"/>
    <n v="5"/>
    <n v="15"/>
    <x v="1"/>
  </r>
  <r>
    <s v="Exp3"/>
    <x v="0"/>
    <x v="0"/>
    <x v="2"/>
    <x v="5"/>
    <s v="Full_16h"/>
    <x v="0"/>
    <n v="9"/>
    <n v="26"/>
    <x v="1"/>
  </r>
  <r>
    <s v="Exp3"/>
    <x v="0"/>
    <x v="0"/>
    <x v="2"/>
    <x v="5"/>
    <s v="Full_16h"/>
    <x v="1"/>
    <n v="10"/>
    <n v="26"/>
    <x v="1"/>
  </r>
  <r>
    <s v="Exp3"/>
    <x v="0"/>
    <x v="0"/>
    <x v="2"/>
    <x v="5"/>
    <s v="Full_16h"/>
    <x v="2"/>
    <n v="8"/>
    <n v="20"/>
    <x v="1"/>
  </r>
  <r>
    <s v="Exp3"/>
    <x v="0"/>
    <x v="0"/>
    <x v="2"/>
    <x v="5"/>
    <s v="Full_16h"/>
    <x v="0"/>
    <n v="9"/>
    <n v="23"/>
    <x v="1"/>
  </r>
  <r>
    <s v="Exp3"/>
    <x v="0"/>
    <x v="0"/>
    <x v="2"/>
    <x v="5"/>
    <s v="Full_16h"/>
    <x v="1"/>
    <n v="8"/>
    <n v="23"/>
    <x v="1"/>
  </r>
  <r>
    <s v="Exp3"/>
    <x v="0"/>
    <x v="0"/>
    <x v="2"/>
    <x v="5"/>
    <s v="Full_16h"/>
    <x v="2"/>
    <n v="8"/>
    <n v="22"/>
    <x v="1"/>
  </r>
  <r>
    <s v="Exp3"/>
    <x v="0"/>
    <x v="0"/>
    <x v="2"/>
    <x v="5"/>
    <s v="Full_16h"/>
    <x v="3"/>
    <n v="8"/>
    <n v="22"/>
    <x v="1"/>
  </r>
  <r>
    <s v="Exp3"/>
    <x v="0"/>
    <x v="0"/>
    <x v="2"/>
    <x v="5"/>
    <s v="Full_16h"/>
    <x v="0"/>
    <n v="8"/>
    <n v="22"/>
    <x v="1"/>
  </r>
  <r>
    <s v="Exp3"/>
    <x v="0"/>
    <x v="0"/>
    <x v="2"/>
    <x v="5"/>
    <s v="Full_16h"/>
    <x v="1"/>
    <n v="8"/>
    <n v="22"/>
    <x v="1"/>
  </r>
  <r>
    <s v="Exp3"/>
    <x v="0"/>
    <x v="0"/>
    <x v="2"/>
    <x v="5"/>
    <s v="Full_16h"/>
    <x v="2"/>
    <n v="9"/>
    <n v="21"/>
    <x v="1"/>
  </r>
  <r>
    <s v="Exp3"/>
    <x v="0"/>
    <x v="0"/>
    <x v="2"/>
    <x v="5"/>
    <s v="Full_16h"/>
    <x v="0"/>
    <n v="8"/>
    <n v="21"/>
    <x v="1"/>
  </r>
  <r>
    <s v="Exp3"/>
    <x v="0"/>
    <x v="0"/>
    <x v="2"/>
    <x v="5"/>
    <s v="Full_16h"/>
    <x v="1"/>
    <n v="8"/>
    <n v="22"/>
    <x v="1"/>
  </r>
  <r>
    <s v="Exp3"/>
    <x v="0"/>
    <x v="0"/>
    <x v="2"/>
    <x v="5"/>
    <s v="Full_16h"/>
    <x v="2"/>
    <n v="8"/>
    <n v="23"/>
    <x v="1"/>
  </r>
  <r>
    <s v="Exp3"/>
    <x v="0"/>
    <x v="0"/>
    <x v="2"/>
    <x v="5"/>
    <s v="Full_16h"/>
    <x v="0"/>
    <n v="9"/>
    <n v="23"/>
    <x v="1"/>
  </r>
  <r>
    <s v="Exp3"/>
    <x v="0"/>
    <x v="0"/>
    <x v="2"/>
    <x v="5"/>
    <s v="Full_16h"/>
    <x v="1"/>
    <n v="7"/>
    <n v="19"/>
    <x v="1"/>
  </r>
  <r>
    <s v="Exp3"/>
    <x v="0"/>
    <x v="0"/>
    <x v="2"/>
    <x v="5"/>
    <s v="Full_16h"/>
    <x v="0"/>
    <n v="9"/>
    <n v="24"/>
    <x v="1"/>
  </r>
  <r>
    <s v="Exp3"/>
    <x v="0"/>
    <x v="0"/>
    <x v="2"/>
    <x v="5"/>
    <s v="Full_16h"/>
    <x v="1"/>
    <n v="7"/>
    <n v="21"/>
    <x v="1"/>
  </r>
  <r>
    <s v="Exp3"/>
    <x v="0"/>
    <x v="0"/>
    <x v="2"/>
    <x v="5"/>
    <s v="Full_16h"/>
    <x v="2"/>
    <n v="7"/>
    <n v="20"/>
    <x v="1"/>
  </r>
  <r>
    <s v="Exp3"/>
    <x v="0"/>
    <x v="0"/>
    <x v="2"/>
    <x v="5"/>
    <s v="Full_16h"/>
    <x v="3"/>
    <n v="8"/>
    <n v="21"/>
    <x v="1"/>
  </r>
  <r>
    <s v="Exp3"/>
    <x v="0"/>
    <x v="0"/>
    <x v="2"/>
    <x v="5"/>
    <s v="Full_16h"/>
    <x v="4"/>
    <n v="8"/>
    <n v="19"/>
    <x v="1"/>
  </r>
  <r>
    <s v="Exp3"/>
    <x v="0"/>
    <x v="0"/>
    <x v="2"/>
    <x v="5"/>
    <s v="Full_16h"/>
    <x v="0"/>
    <n v="8"/>
    <n v="23"/>
    <x v="1"/>
  </r>
  <r>
    <s v="Exp3"/>
    <x v="0"/>
    <x v="0"/>
    <x v="2"/>
    <x v="5"/>
    <s v="Full_16h"/>
    <x v="1"/>
    <n v="9"/>
    <n v="23"/>
    <x v="1"/>
  </r>
  <r>
    <s v="Exp3"/>
    <x v="0"/>
    <x v="0"/>
    <x v="2"/>
    <x v="5"/>
    <s v="Full_16h"/>
    <x v="2"/>
    <n v="10"/>
    <n v="23"/>
    <x v="1"/>
  </r>
  <r>
    <s v="Exp3"/>
    <x v="0"/>
    <x v="0"/>
    <x v="2"/>
    <x v="5"/>
    <s v="Full_16h"/>
    <x v="3"/>
    <n v="7"/>
    <n v="20"/>
    <x v="1"/>
  </r>
  <r>
    <s v="Exp3"/>
    <x v="0"/>
    <x v="0"/>
    <x v="2"/>
    <x v="5"/>
    <s v="Full_16h"/>
    <x v="4"/>
    <n v="8"/>
    <n v="18"/>
    <x v="1"/>
  </r>
  <r>
    <s v="Exp3"/>
    <x v="0"/>
    <x v="0"/>
    <x v="2"/>
    <x v="5"/>
    <s v="Full_16h"/>
    <x v="0"/>
    <n v="8"/>
    <n v="23"/>
    <x v="1"/>
  </r>
  <r>
    <s v="Exp3"/>
    <x v="0"/>
    <x v="0"/>
    <x v="2"/>
    <x v="5"/>
    <s v="Full_16h"/>
    <x v="1"/>
    <n v="8"/>
    <n v="22"/>
    <x v="1"/>
  </r>
  <r>
    <s v="Exp3"/>
    <x v="0"/>
    <x v="0"/>
    <x v="2"/>
    <x v="5"/>
    <s v="Full_16h"/>
    <x v="2"/>
    <n v="8"/>
    <n v="19"/>
    <x v="1"/>
  </r>
  <r>
    <s v="Exp3"/>
    <x v="0"/>
    <x v="0"/>
    <x v="2"/>
    <x v="5"/>
    <s v="Full_16h"/>
    <x v="3"/>
    <n v="8"/>
    <n v="18"/>
    <x v="1"/>
  </r>
  <r>
    <s v="Exp3"/>
    <x v="0"/>
    <x v="0"/>
    <x v="2"/>
    <x v="5"/>
    <s v="Full_16h"/>
    <x v="0"/>
    <n v="9"/>
    <n v="23"/>
    <x v="1"/>
  </r>
  <r>
    <s v="Exp3"/>
    <x v="0"/>
    <x v="0"/>
    <x v="2"/>
    <x v="5"/>
    <s v="Full_16h"/>
    <x v="1"/>
    <n v="9"/>
    <n v="23"/>
    <x v="1"/>
  </r>
  <r>
    <s v="Exp3"/>
    <x v="0"/>
    <x v="0"/>
    <x v="2"/>
    <x v="5"/>
    <s v="Full_16h"/>
    <x v="2"/>
    <n v="9"/>
    <n v="23"/>
    <x v="1"/>
  </r>
  <r>
    <s v="Exp3"/>
    <x v="0"/>
    <x v="0"/>
    <x v="2"/>
    <x v="5"/>
    <s v="Full_16h"/>
    <x v="3"/>
    <n v="9"/>
    <n v="21"/>
    <x v="1"/>
  </r>
  <r>
    <s v="Exp3"/>
    <x v="0"/>
    <x v="0"/>
    <x v="4"/>
    <x v="0"/>
    <s v="Full_16h"/>
    <x v="0"/>
    <n v="3.4326923076923075"/>
    <n v="8"/>
    <x v="0"/>
  </r>
  <r>
    <s v="Exp3"/>
    <x v="0"/>
    <x v="0"/>
    <x v="4"/>
    <x v="0"/>
    <s v="Full_16h"/>
    <x v="1"/>
    <n v="3.4711538461538463"/>
    <n v="9"/>
    <x v="0"/>
  </r>
  <r>
    <s v="Exp3"/>
    <x v="0"/>
    <x v="0"/>
    <x v="4"/>
    <x v="0"/>
    <s v="Full_16h"/>
    <x v="0"/>
    <n v="3.2928104575163397"/>
    <n v="9"/>
    <x v="0"/>
  </r>
  <r>
    <s v="Exp3"/>
    <x v="0"/>
    <x v="0"/>
    <x v="4"/>
    <x v="0"/>
    <s v="Full_16h"/>
    <x v="1"/>
    <n v="2.625"/>
    <n v="7"/>
    <x v="0"/>
  </r>
  <r>
    <s v="Exp3"/>
    <x v="0"/>
    <x v="0"/>
    <x v="4"/>
    <x v="0"/>
    <s v="Full_16h"/>
    <x v="0"/>
    <n v="3.7980769230769234"/>
    <n v="9"/>
    <x v="0"/>
  </r>
  <r>
    <s v="Exp3"/>
    <x v="0"/>
    <x v="0"/>
    <x v="4"/>
    <x v="1"/>
    <s v="Full_16h"/>
    <x v="0"/>
    <n v="4.487888092801092"/>
    <n v="10"/>
    <x v="0"/>
  </r>
  <r>
    <s v="Exp3"/>
    <x v="0"/>
    <x v="0"/>
    <x v="4"/>
    <x v="1"/>
    <s v="Full_16h"/>
    <x v="1"/>
    <n v="4.3039918116683724"/>
    <n v="9"/>
    <x v="0"/>
  </r>
  <r>
    <s v="Exp3"/>
    <x v="0"/>
    <x v="0"/>
    <x v="4"/>
    <x v="1"/>
    <s v="Full_16h"/>
    <x v="0"/>
    <n v="4.2026612077789149"/>
    <n v="12"/>
    <x v="0"/>
  </r>
  <r>
    <s v="Exp3"/>
    <x v="0"/>
    <x v="0"/>
    <x v="4"/>
    <x v="1"/>
    <s v="Full_16h"/>
    <x v="1"/>
    <n v="3.65359477124183"/>
    <n v="10"/>
    <x v="0"/>
  </r>
  <r>
    <s v="Exp3"/>
    <x v="0"/>
    <x v="0"/>
    <x v="4"/>
    <x v="1"/>
    <s v="Full_16h"/>
    <x v="0"/>
    <n v="4.5479358580689189"/>
    <n v="11"/>
    <x v="0"/>
  </r>
  <r>
    <s v="Exp3"/>
    <x v="0"/>
    <x v="0"/>
    <x v="4"/>
    <x v="1"/>
    <s v="Full_16h"/>
    <x v="0"/>
    <n v="4.7581030365063119"/>
    <n v="13"/>
    <x v="0"/>
  </r>
  <r>
    <s v="Exp3"/>
    <x v="0"/>
    <x v="0"/>
    <x v="4"/>
    <x v="1"/>
    <s v="Full_16h"/>
    <x v="1"/>
    <n v="4.690549300580007"/>
    <n v="14"/>
    <x v="0"/>
  </r>
  <r>
    <s v="Exp3"/>
    <x v="0"/>
    <x v="0"/>
    <x v="4"/>
    <x v="1"/>
    <s v="Full_16h"/>
    <x v="2"/>
    <n v="4.5591948140566361"/>
    <n v="12"/>
    <x v="0"/>
  </r>
  <r>
    <s v="Exp3"/>
    <x v="0"/>
    <x v="0"/>
    <x v="4"/>
    <x v="1"/>
    <s v="Full_16h"/>
    <x v="3"/>
    <n v="4.416581371545548"/>
    <n v="11"/>
    <x v="0"/>
  </r>
  <r>
    <s v="Exp3"/>
    <x v="0"/>
    <x v="0"/>
    <x v="4"/>
    <x v="2"/>
    <s v="Full_16h"/>
    <x v="0"/>
    <n v="5.7167832167832167"/>
    <n v="19"/>
    <x v="0"/>
  </r>
  <r>
    <s v="Exp3"/>
    <x v="0"/>
    <x v="0"/>
    <x v="4"/>
    <x v="2"/>
    <s v="Full_16h"/>
    <x v="1"/>
    <n v="5.4720279720279716"/>
    <n v="15"/>
    <x v="0"/>
  </r>
  <r>
    <s v="Exp3"/>
    <x v="0"/>
    <x v="0"/>
    <x v="4"/>
    <x v="2"/>
    <s v="Full_16h"/>
    <x v="2"/>
    <n v="5.884615384615385"/>
    <n v="14"/>
    <x v="0"/>
  </r>
  <r>
    <s v="Exp3"/>
    <x v="0"/>
    <x v="0"/>
    <x v="4"/>
    <x v="2"/>
    <s v="Full_16h"/>
    <x v="0"/>
    <n v="5.1888111888111892"/>
    <n v="17"/>
    <x v="0"/>
  </r>
  <r>
    <s v="Exp3"/>
    <x v="0"/>
    <x v="0"/>
    <x v="4"/>
    <x v="2"/>
    <s v="Full_16h"/>
    <x v="1"/>
    <n v="5.1573426573426575"/>
    <n v="16"/>
    <x v="0"/>
  </r>
  <r>
    <s v="Exp3"/>
    <x v="0"/>
    <x v="0"/>
    <x v="4"/>
    <x v="2"/>
    <s v="Full_16h"/>
    <x v="2"/>
    <n v="4.8481746844080522"/>
    <n v="14"/>
    <x v="0"/>
  </r>
  <r>
    <s v="Exp3"/>
    <x v="0"/>
    <x v="0"/>
    <x v="4"/>
    <x v="2"/>
    <s v="Full_16h"/>
    <x v="3"/>
    <n v="5.174825174825175"/>
    <n v="18"/>
    <x v="0"/>
  </r>
  <r>
    <s v="Exp3"/>
    <x v="0"/>
    <x v="0"/>
    <x v="4"/>
    <x v="2"/>
    <s v="Full_16h"/>
    <x v="4"/>
    <n v="5.4160839160839158"/>
    <n v="12"/>
    <x v="0"/>
  </r>
  <r>
    <s v="Exp3"/>
    <x v="0"/>
    <x v="0"/>
    <x v="4"/>
    <x v="2"/>
    <s v="Full_16h"/>
    <x v="0"/>
    <n v="5.63986013986014"/>
    <n v="13"/>
    <x v="0"/>
  </r>
  <r>
    <s v="Exp3"/>
    <x v="0"/>
    <x v="0"/>
    <x v="4"/>
    <x v="2"/>
    <s v="Full_16h"/>
    <x v="1"/>
    <n v="4.6380075059706583"/>
    <n v="13"/>
    <x v="0"/>
  </r>
  <r>
    <s v="Exp3"/>
    <x v="0"/>
    <x v="0"/>
    <x v="4"/>
    <x v="2"/>
    <s v="Full_16h"/>
    <x v="2"/>
    <n v="4.6867963152507679"/>
    <n v="14"/>
    <x v="0"/>
  </r>
  <r>
    <s v="Exp3"/>
    <x v="0"/>
    <x v="0"/>
    <x v="4"/>
    <x v="3"/>
    <s v="Full_16h"/>
    <x v="0"/>
    <n v="5.7692307692307692"/>
    <n v="19"/>
    <x v="0"/>
  </r>
  <r>
    <s v="Exp3"/>
    <x v="0"/>
    <x v="0"/>
    <x v="4"/>
    <x v="3"/>
    <s v="Full_16h"/>
    <x v="1"/>
    <n v="6.7924528301886795"/>
    <n v="20"/>
    <x v="0"/>
  </r>
  <r>
    <s v="Exp3"/>
    <x v="0"/>
    <x v="0"/>
    <x v="4"/>
    <x v="3"/>
    <s v="Full_16h"/>
    <x v="2"/>
    <n v="5.7062937062937067"/>
    <n v="20"/>
    <x v="0"/>
  </r>
  <r>
    <s v="Exp3"/>
    <x v="0"/>
    <x v="0"/>
    <x v="4"/>
    <x v="3"/>
    <s v="Full_16h"/>
    <x v="3"/>
    <n v="6.343396226415094"/>
    <n v="20"/>
    <x v="0"/>
  </r>
  <r>
    <s v="Exp3"/>
    <x v="0"/>
    <x v="0"/>
    <x v="4"/>
    <x v="3"/>
    <s v="Full_16h"/>
    <x v="0"/>
    <n v="6.686792452830189"/>
    <n v="19"/>
    <x v="0"/>
  </r>
  <r>
    <s v="Exp3"/>
    <x v="0"/>
    <x v="0"/>
    <x v="4"/>
    <x v="3"/>
    <s v="Full_16h"/>
    <x v="1"/>
    <n v="5.545454545454545"/>
    <n v="19"/>
    <x v="0"/>
  </r>
  <r>
    <s v="Exp3"/>
    <x v="0"/>
    <x v="0"/>
    <x v="4"/>
    <x v="3"/>
    <s v="Full_16h"/>
    <x v="0"/>
    <n v="6.3698113207547173"/>
    <n v="20"/>
    <x v="0"/>
  </r>
  <r>
    <s v="Exp3"/>
    <x v="0"/>
    <x v="0"/>
    <x v="4"/>
    <x v="3"/>
    <s v="Full_16h"/>
    <x v="1"/>
    <n v="6.4603773584905664"/>
    <n v="18"/>
    <x v="0"/>
  </r>
  <r>
    <s v="Exp3"/>
    <x v="0"/>
    <x v="0"/>
    <x v="4"/>
    <x v="3"/>
    <s v="Full_16h"/>
    <x v="2"/>
    <n v="5.7482517482517483"/>
    <n v="16"/>
    <x v="0"/>
  </r>
  <r>
    <s v="Exp3"/>
    <x v="0"/>
    <x v="0"/>
    <x v="4"/>
    <x v="3"/>
    <s v="Full_16h"/>
    <x v="3"/>
    <n v="5.104895104895105"/>
    <n v="20"/>
    <x v="0"/>
  </r>
  <r>
    <s v="Exp3"/>
    <x v="0"/>
    <x v="0"/>
    <x v="4"/>
    <x v="4"/>
    <s v="Full_16h"/>
    <x v="0"/>
    <n v="5.41958041958042"/>
    <n v="17"/>
    <x v="0"/>
  </r>
  <r>
    <s v="Exp3"/>
    <x v="0"/>
    <x v="0"/>
    <x v="4"/>
    <x v="4"/>
    <s v="Full_16h"/>
    <x v="0"/>
    <n v="6.9509433962264149"/>
    <n v="16"/>
    <x v="0"/>
  </r>
  <r>
    <s v="Exp3"/>
    <x v="0"/>
    <x v="0"/>
    <x v="4"/>
    <x v="4"/>
    <s v="Full_16h"/>
    <x v="1"/>
    <n v="7.4869565217391303"/>
    <n v="19"/>
    <x v="0"/>
  </r>
  <r>
    <s v="Exp3"/>
    <x v="0"/>
    <x v="0"/>
    <x v="4"/>
    <x v="4"/>
    <s v="Full_16h"/>
    <x v="2"/>
    <n v="5.86013986013986"/>
    <n v="17"/>
    <x v="0"/>
  </r>
  <r>
    <s v="Exp3"/>
    <x v="0"/>
    <x v="0"/>
    <x v="4"/>
    <x v="4"/>
    <s v="Full_16h"/>
    <x v="0"/>
    <n v="7.4565217391304346"/>
    <n v="23"/>
    <x v="0"/>
  </r>
  <r>
    <s v="Exp3"/>
    <x v="0"/>
    <x v="0"/>
    <x v="4"/>
    <x v="4"/>
    <s v="Full_16h"/>
    <x v="1"/>
    <n v="6.0139860139860142"/>
    <n v="18"/>
    <x v="0"/>
  </r>
  <r>
    <s v="Exp3"/>
    <x v="0"/>
    <x v="0"/>
    <x v="4"/>
    <x v="4"/>
    <s v="Full_16h"/>
    <x v="2"/>
    <n v="6.7735849056603774"/>
    <n v="17"/>
    <x v="0"/>
  </r>
  <r>
    <s v="Exp3"/>
    <x v="0"/>
    <x v="0"/>
    <x v="4"/>
    <x v="6"/>
    <s v="Full_16h"/>
    <x v="0"/>
    <n v="15"/>
    <s v=""/>
    <x v="1"/>
  </r>
  <r>
    <s v="Exp3"/>
    <x v="0"/>
    <x v="0"/>
    <x v="4"/>
    <x v="6"/>
    <s v="Full_16h"/>
    <x v="1"/>
    <n v="14"/>
    <s v=""/>
    <x v="1"/>
  </r>
  <r>
    <s v="Exp3"/>
    <x v="0"/>
    <x v="0"/>
    <x v="4"/>
    <x v="6"/>
    <s v="Full_16h"/>
    <x v="0"/>
    <n v="13"/>
    <s v=""/>
    <x v="1"/>
  </r>
  <r>
    <s v="Exp3"/>
    <x v="0"/>
    <x v="0"/>
    <x v="4"/>
    <x v="6"/>
    <s v="Full_16h"/>
    <x v="1"/>
    <n v="14"/>
    <s v=""/>
    <x v="1"/>
  </r>
  <r>
    <s v="Exp3"/>
    <x v="0"/>
    <x v="0"/>
    <x v="4"/>
    <x v="6"/>
    <s v="Full_16h"/>
    <x v="0"/>
    <n v="11"/>
    <n v="31"/>
    <x v="1"/>
  </r>
  <r>
    <s v="Exp3"/>
    <x v="0"/>
    <x v="0"/>
    <x v="4"/>
    <x v="6"/>
    <s v="Full_16h"/>
    <x v="1"/>
    <n v="13"/>
    <n v="35"/>
    <x v="1"/>
  </r>
  <r>
    <s v="Exp3"/>
    <x v="0"/>
    <x v="0"/>
    <x v="4"/>
    <x v="6"/>
    <s v="Full_16h"/>
    <x v="0"/>
    <n v="16"/>
    <s v=""/>
    <x v="1"/>
  </r>
  <r>
    <s v="Exp3"/>
    <x v="0"/>
    <x v="0"/>
    <x v="4"/>
    <x v="6"/>
    <s v="Full_16h"/>
    <x v="1"/>
    <n v="15"/>
    <s v=""/>
    <x v="1"/>
  </r>
  <r>
    <s v="Exp3"/>
    <x v="0"/>
    <x v="0"/>
    <x v="4"/>
    <x v="6"/>
    <s v="Full_16h"/>
    <x v="0"/>
    <n v="16"/>
    <s v=""/>
    <x v="1"/>
  </r>
  <r>
    <s v="Exp3"/>
    <x v="0"/>
    <x v="0"/>
    <x v="4"/>
    <x v="6"/>
    <s v="Full_16h"/>
    <x v="1"/>
    <n v="15"/>
    <s v=""/>
    <x v="1"/>
  </r>
  <r>
    <s v="Exp3"/>
    <x v="0"/>
    <x v="0"/>
    <x v="4"/>
    <x v="6"/>
    <s v="Full_16h"/>
    <x v="2"/>
    <n v="15"/>
    <s v=""/>
    <x v="1"/>
  </r>
  <r>
    <s v="Exp3"/>
    <x v="0"/>
    <x v="0"/>
    <x v="3"/>
    <x v="0"/>
    <s v="Full_16h"/>
    <x v="0"/>
    <n v="3.2610669693530081"/>
    <n v="10"/>
    <x v="0"/>
  </r>
  <r>
    <s v="Exp3"/>
    <x v="0"/>
    <x v="0"/>
    <x v="3"/>
    <x v="0"/>
    <s v="Full_16h"/>
    <x v="1"/>
    <n v="2.9527027027027026"/>
    <n v="9"/>
    <x v="0"/>
  </r>
  <r>
    <s v="Exp3"/>
    <x v="0"/>
    <x v="0"/>
    <x v="3"/>
    <x v="0"/>
    <s v="Full_16h"/>
    <x v="2"/>
    <n v="2.4121621621621623"/>
    <n v="7"/>
    <x v="0"/>
  </r>
  <r>
    <s v="Exp3"/>
    <x v="0"/>
    <x v="0"/>
    <x v="3"/>
    <x v="0"/>
    <s v="Full_16h"/>
    <x v="3"/>
    <n v="2.189189189189189"/>
    <n v="8"/>
    <x v="0"/>
  </r>
  <r>
    <s v="Exp3"/>
    <x v="0"/>
    <x v="0"/>
    <x v="3"/>
    <x v="0"/>
    <s v="Full_16h"/>
    <x v="0"/>
    <n v="3.1929625425652666"/>
    <n v="12"/>
    <x v="0"/>
  </r>
  <r>
    <s v="Exp3"/>
    <x v="0"/>
    <x v="0"/>
    <x v="3"/>
    <x v="0"/>
    <s v="Full_16h"/>
    <x v="0"/>
    <n v="3.3108108108108105"/>
    <n v="16"/>
    <x v="0"/>
  </r>
  <r>
    <s v="Exp3"/>
    <x v="0"/>
    <x v="0"/>
    <x v="3"/>
    <x v="0"/>
    <s v="Full_16h"/>
    <x v="1"/>
    <n v="3.1305334846765041"/>
    <n v="10"/>
    <x v="0"/>
  </r>
  <r>
    <s v="Exp3"/>
    <x v="0"/>
    <x v="0"/>
    <x v="3"/>
    <x v="0"/>
    <s v="Full_16h"/>
    <x v="2"/>
    <n v="2.8040540540540539"/>
    <n v="9"/>
    <x v="0"/>
  </r>
  <r>
    <s v="Exp3"/>
    <x v="0"/>
    <x v="0"/>
    <x v="3"/>
    <x v="0"/>
    <s v="Full_16h"/>
    <x v="3"/>
    <n v="2.9864864864864864"/>
    <n v="13"/>
    <x v="0"/>
  </r>
  <r>
    <s v="Exp3"/>
    <x v="0"/>
    <x v="0"/>
    <x v="3"/>
    <x v="1"/>
    <s v="Full_16h"/>
    <x v="0"/>
    <n v="5.4972375690607738"/>
    <n v="24"/>
    <x v="0"/>
  </r>
  <r>
    <s v="Exp3"/>
    <x v="0"/>
    <x v="0"/>
    <x v="3"/>
    <x v="1"/>
    <s v="Full_16h"/>
    <x v="1"/>
    <n v="5.2265193370165743"/>
    <n v="22"/>
    <x v="0"/>
  </r>
  <r>
    <s v="Exp3"/>
    <x v="0"/>
    <x v="0"/>
    <x v="3"/>
    <x v="1"/>
    <s v="Full_16h"/>
    <x v="2"/>
    <n v="4.5359019264448337"/>
    <n v="23"/>
    <x v="0"/>
  </r>
  <r>
    <s v="Exp3"/>
    <x v="0"/>
    <x v="0"/>
    <x v="3"/>
    <x v="1"/>
    <s v="Full_16h"/>
    <x v="3"/>
    <n v="5.4640883977900554"/>
    <n v="23"/>
    <x v="0"/>
  </r>
  <r>
    <s v="Exp3"/>
    <x v="0"/>
    <x v="0"/>
    <x v="3"/>
    <x v="1"/>
    <s v="Full_16h"/>
    <x v="4"/>
    <n v="4.1418563922942209"/>
    <n v="21"/>
    <x v="0"/>
  </r>
  <r>
    <s v="Exp3"/>
    <x v="0"/>
    <x v="0"/>
    <x v="3"/>
    <x v="1"/>
    <s v="Full_16h"/>
    <x v="5"/>
    <n v="5.3867403314917128"/>
    <n v="21"/>
    <x v="0"/>
  </r>
  <r>
    <s v="Exp3"/>
    <x v="0"/>
    <x v="0"/>
    <x v="3"/>
    <x v="1"/>
    <s v="Full_16h"/>
    <x v="0"/>
    <n v="4.6725043782837128"/>
    <n v="23"/>
    <x v="0"/>
  </r>
  <r>
    <s v="Exp3"/>
    <x v="0"/>
    <x v="0"/>
    <x v="3"/>
    <x v="1"/>
    <s v="Full_16h"/>
    <x v="1"/>
    <n v="4.8353765323992999"/>
    <n v="22"/>
    <x v="0"/>
  </r>
  <r>
    <s v="Exp3"/>
    <x v="0"/>
    <x v="0"/>
    <x v="3"/>
    <x v="1"/>
    <s v="Full_16h"/>
    <x v="2"/>
    <n v="3.6640181611804765"/>
    <n v="14"/>
    <x v="0"/>
  </r>
  <r>
    <s v="Exp3"/>
    <x v="0"/>
    <x v="0"/>
    <x v="3"/>
    <x v="1"/>
    <s v="Full_16h"/>
    <x v="0"/>
    <n v="5.5856353591160222"/>
    <n v="22"/>
    <x v="0"/>
  </r>
  <r>
    <s v="Exp3"/>
    <x v="0"/>
    <x v="0"/>
    <x v="3"/>
    <x v="1"/>
    <s v="Full_16h"/>
    <x v="1"/>
    <n v="4.8406304728546408"/>
    <n v="22"/>
    <x v="0"/>
  </r>
  <r>
    <s v="Exp3"/>
    <x v="0"/>
    <x v="0"/>
    <x v="3"/>
    <x v="1"/>
    <s v="Full_16h"/>
    <x v="2"/>
    <n v="3.7718501702610672"/>
    <n v="15"/>
    <x v="0"/>
  </r>
  <r>
    <s v="Exp3"/>
    <x v="0"/>
    <x v="0"/>
    <x v="3"/>
    <x v="1"/>
    <s v="Full_16h"/>
    <x v="3"/>
    <n v="4.0367775831873907"/>
    <n v="11"/>
    <x v="0"/>
  </r>
  <r>
    <s v="Exp3"/>
    <x v="0"/>
    <x v="0"/>
    <x v="3"/>
    <x v="2"/>
    <s v="Full_16h"/>
    <x v="0"/>
    <n v="5.8011049723756907"/>
    <n v="20"/>
    <x v="0"/>
  </r>
  <r>
    <s v="Exp3"/>
    <x v="0"/>
    <x v="0"/>
    <x v="3"/>
    <x v="2"/>
    <s v="Full_16h"/>
    <x v="1"/>
    <n v="5.5745856353591163"/>
    <n v="22"/>
    <x v="0"/>
  </r>
  <r>
    <s v="Exp3"/>
    <x v="0"/>
    <x v="0"/>
    <x v="3"/>
    <x v="2"/>
    <s v="Full_16h"/>
    <x v="0"/>
    <n v="5.8397790055248615"/>
    <n v="21"/>
    <x v="0"/>
  </r>
  <r>
    <s v="Exp3"/>
    <x v="0"/>
    <x v="0"/>
    <x v="3"/>
    <x v="2"/>
    <s v="Full_16h"/>
    <x v="1"/>
    <n v="5.6408839779005522"/>
    <n v="21"/>
    <x v="0"/>
  </r>
  <r>
    <s v="Exp3"/>
    <x v="0"/>
    <x v="0"/>
    <x v="3"/>
    <x v="2"/>
    <s v="Full_16h"/>
    <x v="2"/>
    <n v="5.7955801104972373"/>
    <n v="21"/>
    <x v="0"/>
  </r>
  <r>
    <s v="Exp3"/>
    <x v="0"/>
    <x v="0"/>
    <x v="3"/>
    <x v="2"/>
    <s v="Full_16h"/>
    <x v="0"/>
    <n v="6.1325966850828726"/>
    <n v="24"/>
    <x v="0"/>
  </r>
  <r>
    <s v="Exp3"/>
    <x v="0"/>
    <x v="0"/>
    <x v="3"/>
    <x v="2"/>
    <s v="Full_16h"/>
    <x v="1"/>
    <n v="5.8729281767955799"/>
    <n v="21"/>
    <x v="0"/>
  </r>
  <r>
    <s v="Exp3"/>
    <x v="0"/>
    <x v="0"/>
    <x v="3"/>
    <x v="2"/>
    <s v="Full_16h"/>
    <x v="2"/>
    <n v="6.1436464088397793"/>
    <n v="24"/>
    <x v="0"/>
  </r>
  <r>
    <s v="Exp3"/>
    <x v="0"/>
    <x v="0"/>
    <x v="3"/>
    <x v="2"/>
    <s v="Full_16h"/>
    <x v="3"/>
    <n v="5.3149171270718227"/>
    <n v="19"/>
    <x v="0"/>
  </r>
  <r>
    <s v="Exp3"/>
    <x v="0"/>
    <x v="0"/>
    <x v="3"/>
    <x v="2"/>
    <s v="Full_16h"/>
    <x v="0"/>
    <n v="6.0828729281767959"/>
    <n v="24"/>
    <x v="0"/>
  </r>
  <r>
    <s v="Exp3"/>
    <x v="0"/>
    <x v="0"/>
    <x v="3"/>
    <x v="2"/>
    <s v="Full_16h"/>
    <x v="1"/>
    <n v="5.9613259668508292"/>
    <n v="22"/>
    <x v="0"/>
  </r>
  <r>
    <s v="Exp3"/>
    <x v="0"/>
    <x v="0"/>
    <x v="3"/>
    <x v="7"/>
    <s v="Full_16h"/>
    <x v="0"/>
    <n v="6"/>
    <n v="19"/>
    <x v="1"/>
  </r>
  <r>
    <s v="Exp3"/>
    <x v="0"/>
    <x v="0"/>
    <x v="3"/>
    <x v="7"/>
    <s v="Full_16h"/>
    <x v="1"/>
    <n v="6"/>
    <n v="22"/>
    <x v="1"/>
  </r>
  <r>
    <s v="Exp3"/>
    <x v="0"/>
    <x v="0"/>
    <x v="3"/>
    <x v="7"/>
    <s v="Full_16h"/>
    <x v="2"/>
    <n v="5"/>
    <n v="20"/>
    <x v="1"/>
  </r>
  <r>
    <s v="Exp3"/>
    <x v="0"/>
    <x v="0"/>
    <x v="3"/>
    <x v="7"/>
    <s v="Full_16h"/>
    <x v="0"/>
    <n v="8"/>
    <n v="22"/>
    <x v="1"/>
  </r>
  <r>
    <s v="Exp3"/>
    <x v="0"/>
    <x v="0"/>
    <x v="3"/>
    <x v="7"/>
    <s v="Full_16h"/>
    <x v="1"/>
    <n v="7"/>
    <n v="23"/>
    <x v="1"/>
  </r>
  <r>
    <s v="Exp3"/>
    <x v="0"/>
    <x v="0"/>
    <x v="3"/>
    <x v="7"/>
    <s v="Full_16h"/>
    <x v="2"/>
    <n v="6"/>
    <n v="22"/>
    <x v="1"/>
  </r>
  <r>
    <s v="Exp3"/>
    <x v="0"/>
    <x v="0"/>
    <x v="3"/>
    <x v="7"/>
    <s v="Full_16h"/>
    <x v="0"/>
    <n v="6"/>
    <n v="18"/>
    <x v="1"/>
  </r>
  <r>
    <s v="Exp3"/>
    <x v="0"/>
    <x v="0"/>
    <x v="3"/>
    <x v="7"/>
    <s v="Full_16h"/>
    <x v="1"/>
    <n v="6"/>
    <n v="22"/>
    <x v="1"/>
  </r>
  <r>
    <s v="Exp3"/>
    <x v="0"/>
    <x v="0"/>
    <x v="3"/>
    <x v="7"/>
    <s v="Full_16h"/>
    <x v="2"/>
    <n v="5"/>
    <n v="21"/>
    <x v="1"/>
  </r>
  <r>
    <s v="Exp3"/>
    <x v="0"/>
    <x v="0"/>
    <x v="3"/>
    <x v="7"/>
    <s v="Full_16h"/>
    <x v="3"/>
    <n v="7"/>
    <n v="20"/>
    <x v="1"/>
  </r>
  <r>
    <s v="Exp3"/>
    <x v="0"/>
    <x v="0"/>
    <x v="3"/>
    <x v="7"/>
    <s v="Full_16h"/>
    <x v="0"/>
    <n v="7"/>
    <n v="22"/>
    <x v="1"/>
  </r>
  <r>
    <s v="Exp3"/>
    <x v="0"/>
    <x v="0"/>
    <x v="3"/>
    <x v="7"/>
    <s v="Full_16h"/>
    <x v="1"/>
    <n v="7"/>
    <n v="23"/>
    <x v="1"/>
  </r>
  <r>
    <s v="Exp3"/>
    <x v="0"/>
    <x v="0"/>
    <x v="3"/>
    <x v="7"/>
    <s v="Full_16h"/>
    <x v="0"/>
    <n v="7"/>
    <n v="22"/>
    <x v="1"/>
  </r>
  <r>
    <s v="Exp3"/>
    <x v="0"/>
    <x v="0"/>
    <x v="3"/>
    <x v="7"/>
    <s v="Full_16h"/>
    <x v="1"/>
    <n v="7"/>
    <n v="21"/>
    <x v="1"/>
  </r>
  <r>
    <s v="Exp3"/>
    <x v="0"/>
    <x v="0"/>
    <x v="3"/>
    <x v="7"/>
    <s v="Full_16h"/>
    <x v="2"/>
    <n v="6"/>
    <n v="21"/>
    <x v="1"/>
  </r>
  <r>
    <s v="Exp3"/>
    <x v="0"/>
    <x v="0"/>
    <x v="3"/>
    <x v="7"/>
    <s v="Full_16h"/>
    <x v="0"/>
    <n v="7"/>
    <n v="20"/>
    <x v="1"/>
  </r>
  <r>
    <s v="Exp3"/>
    <x v="0"/>
    <x v="0"/>
    <x v="3"/>
    <x v="7"/>
    <s v="Full_16h"/>
    <x v="1"/>
    <n v="7"/>
    <n v="22"/>
    <x v="1"/>
  </r>
  <r>
    <s v="Exp3"/>
    <x v="0"/>
    <x v="0"/>
    <x v="3"/>
    <x v="7"/>
    <s v="Full_16h"/>
    <x v="2"/>
    <n v="7"/>
    <n v="20"/>
    <x v="1"/>
  </r>
  <r>
    <s v="Exp3"/>
    <x v="0"/>
    <x v="0"/>
    <x v="3"/>
    <x v="7"/>
    <s v="Full_16h"/>
    <x v="3"/>
    <n v="7"/>
    <n v="21"/>
    <x v="1"/>
  </r>
  <r>
    <s v="Exp3"/>
    <x v="0"/>
    <x v="0"/>
    <x v="3"/>
    <x v="7"/>
    <s v="Full_16h"/>
    <x v="4"/>
    <n v="7"/>
    <n v="19"/>
    <x v="1"/>
  </r>
  <r>
    <s v="Exp3"/>
    <x v="0"/>
    <x v="0"/>
    <x v="3"/>
    <x v="7"/>
    <s v="Full_16h"/>
    <x v="0"/>
    <n v="7"/>
    <n v="22"/>
    <x v="1"/>
  </r>
  <r>
    <s v="Exp3"/>
    <x v="0"/>
    <x v="0"/>
    <x v="3"/>
    <x v="7"/>
    <s v="Full_16h"/>
    <x v="1"/>
    <n v="7"/>
    <n v="22"/>
    <x v="1"/>
  </r>
  <r>
    <s v="Exp3"/>
    <x v="0"/>
    <x v="0"/>
    <x v="3"/>
    <x v="7"/>
    <s v="Full_16h"/>
    <x v="2"/>
    <n v="7"/>
    <n v="21"/>
    <x v="1"/>
  </r>
  <r>
    <s v="Exp3"/>
    <x v="0"/>
    <x v="0"/>
    <x v="3"/>
    <x v="7"/>
    <s v="Full_16h"/>
    <x v="3"/>
    <n v="7"/>
    <n v="15"/>
    <x v="1"/>
  </r>
  <r>
    <s v="Exp3"/>
    <x v="0"/>
    <x v="0"/>
    <x v="3"/>
    <x v="7"/>
    <s v="Full_16h"/>
    <x v="0"/>
    <n v="8"/>
    <n v="23"/>
    <x v="1"/>
  </r>
  <r>
    <s v="Exp3"/>
    <x v="0"/>
    <x v="0"/>
    <x v="3"/>
    <x v="7"/>
    <s v="Full_16h"/>
    <x v="1"/>
    <n v="8"/>
    <n v="20"/>
    <x v="1"/>
  </r>
  <r>
    <s v="Exp3"/>
    <x v="0"/>
    <x v="0"/>
    <x v="3"/>
    <x v="7"/>
    <s v="Full_16h"/>
    <x v="2"/>
    <n v="6"/>
    <n v="18"/>
    <x v="1"/>
  </r>
  <r>
    <s v="Exp3"/>
    <x v="0"/>
    <x v="0"/>
    <x v="3"/>
    <x v="7"/>
    <s v="Full_16h"/>
    <x v="3"/>
    <n v="7"/>
    <n v="17"/>
    <x v="1"/>
  </r>
  <r>
    <s v="Exp3"/>
    <x v="0"/>
    <x v="0"/>
    <x v="3"/>
    <x v="7"/>
    <s v="Full_16h"/>
    <x v="0"/>
    <n v="6"/>
    <n v="23"/>
    <x v="1"/>
  </r>
  <r>
    <s v="Exp3"/>
    <x v="0"/>
    <x v="0"/>
    <x v="3"/>
    <x v="7"/>
    <s v="Full_16h"/>
    <x v="1"/>
    <n v="6"/>
    <n v="23"/>
    <x v="1"/>
  </r>
  <r>
    <s v="Exp3"/>
    <x v="0"/>
    <x v="0"/>
    <x v="3"/>
    <x v="7"/>
    <s v="Full_16h"/>
    <x v="2"/>
    <n v="6"/>
    <n v="23"/>
    <x v="1"/>
  </r>
  <r>
    <s v="Exp3"/>
    <x v="0"/>
    <x v="0"/>
    <x v="3"/>
    <x v="7"/>
    <s v="Full_16h"/>
    <x v="3"/>
    <n v="6"/>
    <n v="19"/>
    <x v="1"/>
  </r>
  <r>
    <s v="Exp3"/>
    <x v="0"/>
    <x v="0"/>
    <x v="3"/>
    <x v="7"/>
    <s v="Full_16h"/>
    <x v="0"/>
    <n v="7"/>
    <n v="21"/>
    <x v="1"/>
  </r>
  <r>
    <s v="Exp3"/>
    <x v="0"/>
    <x v="0"/>
    <x v="3"/>
    <x v="7"/>
    <s v="Full_16h"/>
    <x v="1"/>
    <n v="6"/>
    <n v="21"/>
    <x v="1"/>
  </r>
  <r>
    <s v="Exp3"/>
    <x v="0"/>
    <x v="0"/>
    <x v="3"/>
    <x v="7"/>
    <s v="Full_16h"/>
    <x v="2"/>
    <n v="6"/>
    <n v="21"/>
    <x v="1"/>
  </r>
  <r>
    <s v="Exp3"/>
    <x v="0"/>
    <x v="0"/>
    <x v="3"/>
    <x v="7"/>
    <s v="Full_16h"/>
    <x v="3"/>
    <n v="6"/>
    <n v="17"/>
    <x v="1"/>
  </r>
  <r>
    <s v="Exp3"/>
    <x v="0"/>
    <x v="0"/>
    <x v="3"/>
    <x v="7"/>
    <s v="Full_16h"/>
    <x v="0"/>
    <n v="6"/>
    <n v="21"/>
    <x v="1"/>
  </r>
  <r>
    <s v="Exp3"/>
    <x v="0"/>
    <x v="0"/>
    <x v="3"/>
    <x v="7"/>
    <s v="Full_16h"/>
    <x v="0"/>
    <n v="7"/>
    <n v="22"/>
    <x v="1"/>
  </r>
  <r>
    <s v="Exp3"/>
    <x v="0"/>
    <x v="0"/>
    <x v="3"/>
    <x v="7"/>
    <s v="Full_16h"/>
    <x v="1"/>
    <n v="7"/>
    <n v="23"/>
    <x v="1"/>
  </r>
  <r>
    <s v="Exp3"/>
    <x v="0"/>
    <x v="0"/>
    <x v="3"/>
    <x v="7"/>
    <s v="Full_16h"/>
    <x v="2"/>
    <n v="7"/>
    <n v="21"/>
    <x v="1"/>
  </r>
  <r>
    <s v="Exp3"/>
    <x v="0"/>
    <x v="0"/>
    <x v="3"/>
    <x v="7"/>
    <s v="Full_16h"/>
    <x v="3"/>
    <n v="8"/>
    <n v="24"/>
    <x v="1"/>
  </r>
  <r>
    <s v="Exp3"/>
    <x v="0"/>
    <x v="0"/>
    <x v="3"/>
    <x v="7"/>
    <s v="Full_16h"/>
    <x v="0"/>
    <n v="8"/>
    <n v="25"/>
    <x v="1"/>
  </r>
  <r>
    <s v="Exp3"/>
    <x v="0"/>
    <x v="0"/>
    <x v="3"/>
    <x v="7"/>
    <s v="Full_16h"/>
    <x v="1"/>
    <n v="7"/>
    <n v="23"/>
    <x v="1"/>
  </r>
  <r>
    <s v="Exp3"/>
    <x v="0"/>
    <x v="0"/>
    <x v="3"/>
    <x v="7"/>
    <s v="Full_16h"/>
    <x v="2"/>
    <n v="7"/>
    <n v="23"/>
    <x v="1"/>
  </r>
  <r>
    <s v="Exp3"/>
    <x v="0"/>
    <x v="0"/>
    <x v="3"/>
    <x v="7"/>
    <s v="Full_16h"/>
    <x v="3"/>
    <n v="7"/>
    <n v="21"/>
    <x v="1"/>
  </r>
  <r>
    <s v="Exp3"/>
    <x v="0"/>
    <x v="0"/>
    <x v="5"/>
    <x v="0"/>
    <s v="Full_16h"/>
    <x v="0"/>
    <n v="2.8718861209964412"/>
    <n v="9"/>
    <x v="0"/>
  </r>
  <r>
    <s v="Exp3"/>
    <x v="0"/>
    <x v="0"/>
    <x v="5"/>
    <x v="0"/>
    <s v="Full_16h"/>
    <x v="1"/>
    <n v="3.0794780545670228"/>
    <n v="8"/>
    <x v="0"/>
  </r>
  <r>
    <s v="Exp3"/>
    <x v="0"/>
    <x v="0"/>
    <x v="5"/>
    <x v="0"/>
    <s v="Full_16h"/>
    <x v="2"/>
    <n v="2.9549228944246737"/>
    <n v="8"/>
    <x v="0"/>
  </r>
  <r>
    <s v="Exp3"/>
    <x v="0"/>
    <x v="0"/>
    <x v="5"/>
    <x v="0"/>
    <s v="Full_16h"/>
    <x v="3"/>
    <n v="2.5456702253855279"/>
    <n v="7"/>
    <x v="0"/>
  </r>
  <r>
    <s v="Exp3"/>
    <x v="0"/>
    <x v="0"/>
    <x v="5"/>
    <x v="0"/>
    <s v="Full_16h"/>
    <x v="0"/>
    <n v="2.8956109134045076"/>
    <n v="8"/>
    <x v="0"/>
  </r>
  <r>
    <s v="Exp3"/>
    <x v="0"/>
    <x v="0"/>
    <x v="5"/>
    <x v="0"/>
    <s v="Full_16h"/>
    <x v="1"/>
    <n v="2.8896797153024911"/>
    <n v="7"/>
    <x v="0"/>
  </r>
  <r>
    <s v="Exp3"/>
    <x v="0"/>
    <x v="0"/>
    <x v="5"/>
    <x v="0"/>
    <s v="Full_16h"/>
    <x v="2"/>
    <n v="2.5160142348754446"/>
    <n v="8"/>
    <x v="0"/>
  </r>
  <r>
    <s v="Exp3"/>
    <x v="0"/>
    <x v="0"/>
    <x v="5"/>
    <x v="0"/>
    <s v="Full_16h"/>
    <x v="3"/>
    <n v="2.1720047449584818"/>
    <n v="8"/>
    <x v="0"/>
  </r>
  <r>
    <s v="Exp3"/>
    <x v="0"/>
    <x v="0"/>
    <x v="5"/>
    <x v="0"/>
    <s v="Full_16h"/>
    <x v="0"/>
    <n v="3.164783427495292"/>
    <n v="9"/>
    <x v="0"/>
  </r>
  <r>
    <s v="Exp3"/>
    <x v="0"/>
    <x v="0"/>
    <x v="5"/>
    <x v="0"/>
    <s v="Full_16h"/>
    <x v="1"/>
    <n v="2.8244365361803085"/>
    <n v="7"/>
    <x v="0"/>
  </r>
  <r>
    <s v="Exp3"/>
    <x v="0"/>
    <x v="0"/>
    <x v="5"/>
    <x v="0"/>
    <s v="Full_16h"/>
    <x v="2"/>
    <n v="3.1803084223013052"/>
    <n v="8"/>
    <x v="0"/>
  </r>
  <r>
    <s v="Exp3"/>
    <x v="0"/>
    <x v="0"/>
    <x v="5"/>
    <x v="0"/>
    <s v="Full_16h"/>
    <x v="3"/>
    <n v="2.6880189798339265"/>
    <n v="8"/>
    <x v="0"/>
  </r>
  <r>
    <s v="Exp3"/>
    <x v="0"/>
    <x v="0"/>
    <x v="5"/>
    <x v="1"/>
    <s v="Full_16h"/>
    <x v="0"/>
    <n v="4.58411214953271"/>
    <n v="17"/>
    <x v="0"/>
  </r>
  <r>
    <s v="Exp3"/>
    <x v="0"/>
    <x v="0"/>
    <x v="5"/>
    <x v="1"/>
    <s v="Full_16h"/>
    <x v="1"/>
    <n v="4.1869158878504669"/>
    <n v="18"/>
    <x v="0"/>
  </r>
  <r>
    <s v="Exp3"/>
    <x v="0"/>
    <x v="0"/>
    <x v="5"/>
    <x v="1"/>
    <s v="Full_16h"/>
    <x v="2"/>
    <n v="3.6497175141242937"/>
    <n v="10"/>
    <x v="0"/>
  </r>
  <r>
    <s v="Exp3"/>
    <x v="0"/>
    <x v="0"/>
    <x v="5"/>
    <x v="1"/>
    <s v="Full_16h"/>
    <x v="3"/>
    <n v="3.2966101694915255"/>
    <n v="9"/>
    <x v="0"/>
  </r>
  <r>
    <s v="Exp3"/>
    <x v="0"/>
    <x v="0"/>
    <x v="5"/>
    <x v="1"/>
    <s v="Full_16h"/>
    <x v="0"/>
    <n v="4.4299065420560746"/>
    <n v="18"/>
    <x v="0"/>
  </r>
  <r>
    <s v="Exp3"/>
    <x v="0"/>
    <x v="0"/>
    <x v="5"/>
    <x v="1"/>
    <s v="Full_16h"/>
    <x v="1"/>
    <n v="4.6261682242990654"/>
    <s v=""/>
    <x v="0"/>
  </r>
  <r>
    <s v="Exp3"/>
    <x v="0"/>
    <x v="0"/>
    <x v="5"/>
    <x v="1"/>
    <s v="Full_16h"/>
    <x v="2"/>
    <n v="5.2393380012730741"/>
    <n v="14"/>
    <x v="0"/>
  </r>
  <r>
    <s v="Exp3"/>
    <x v="0"/>
    <x v="0"/>
    <x v="5"/>
    <x v="1"/>
    <s v="Full_16h"/>
    <x v="0"/>
    <n v="5.02803738317757"/>
    <n v="14"/>
    <x v="0"/>
  </r>
  <r>
    <s v="Exp3"/>
    <x v="0"/>
    <x v="0"/>
    <x v="5"/>
    <x v="1"/>
    <s v="Full_16h"/>
    <x v="1"/>
    <n v="4.1111111111111107"/>
    <n v="17"/>
    <x v="0"/>
  </r>
  <r>
    <s v="Exp3"/>
    <x v="0"/>
    <x v="0"/>
    <x v="5"/>
    <x v="1"/>
    <s v="Full_16h"/>
    <x v="2"/>
    <n v="4.6214953271028039"/>
    <n v="16"/>
    <x v="0"/>
  </r>
  <r>
    <s v="Exp3"/>
    <x v="0"/>
    <x v="0"/>
    <x v="5"/>
    <x v="1"/>
    <s v="Full_16h"/>
    <x v="3"/>
    <n v="3.7768361581920904"/>
    <n v="13"/>
    <x v="0"/>
  </r>
  <r>
    <s v="Exp3"/>
    <x v="0"/>
    <x v="0"/>
    <x v="5"/>
    <x v="2"/>
    <s v="Full_16h"/>
    <x v="0"/>
    <n v="4.91588785046729"/>
    <n v="22"/>
    <x v="0"/>
  </r>
  <r>
    <s v="Exp3"/>
    <x v="0"/>
    <x v="0"/>
    <x v="5"/>
    <x v="2"/>
    <s v="Full_16h"/>
    <x v="1"/>
    <n v="4.9953271028037385"/>
    <n v="20"/>
    <x v="0"/>
  </r>
  <r>
    <s v="Exp3"/>
    <x v="0"/>
    <x v="0"/>
    <x v="5"/>
    <x v="2"/>
    <s v="Full_16h"/>
    <x v="2"/>
    <n v="5.2647994907702103"/>
    <n v="23"/>
    <x v="0"/>
  </r>
  <r>
    <s v="Exp3"/>
    <x v="0"/>
    <x v="0"/>
    <x v="5"/>
    <x v="2"/>
    <s v="Full_16h"/>
    <x v="3"/>
    <n v="4.0934579439252339"/>
    <n v="21"/>
    <x v="0"/>
  </r>
  <r>
    <s v="Exp3"/>
    <x v="0"/>
    <x v="0"/>
    <x v="5"/>
    <x v="2"/>
    <s v="Full_16h"/>
    <x v="0"/>
    <n v="5.2393380012730741"/>
    <n v="20"/>
    <x v="0"/>
  </r>
  <r>
    <s v="Exp3"/>
    <x v="0"/>
    <x v="0"/>
    <x v="5"/>
    <x v="2"/>
    <s v="Full_16h"/>
    <x v="1"/>
    <n v="5.0514018691588785"/>
    <n v="22"/>
    <x v="0"/>
  </r>
  <r>
    <s v="Exp3"/>
    <x v="0"/>
    <x v="0"/>
    <x v="5"/>
    <x v="2"/>
    <s v="Full_16h"/>
    <x v="2"/>
    <n v="5.3360916613621896"/>
    <n v="18"/>
    <x v="0"/>
  </r>
  <r>
    <s v="Exp3"/>
    <x v="0"/>
    <x v="0"/>
    <x v="5"/>
    <x v="2"/>
    <s v="Full_16h"/>
    <x v="3"/>
    <n v="4.94392523364486"/>
    <n v="16"/>
    <x v="0"/>
  </r>
  <r>
    <s v="Exp3"/>
    <x v="0"/>
    <x v="0"/>
    <x v="5"/>
    <x v="2"/>
    <s v="Full_16h"/>
    <x v="0"/>
    <n v="5.0607476635514015"/>
    <n v="21"/>
    <x v="0"/>
  </r>
  <r>
    <s v="Exp3"/>
    <x v="0"/>
    <x v="0"/>
    <x v="5"/>
    <x v="2"/>
    <s v="Full_16h"/>
    <x v="1"/>
    <n v="5.5652450668364102"/>
    <n v="24"/>
    <x v="0"/>
  </r>
  <r>
    <s v="Exp3"/>
    <x v="0"/>
    <x v="0"/>
    <x v="5"/>
    <x v="2"/>
    <s v="Full_16h"/>
    <x v="2"/>
    <n v="5.4073838319541689"/>
    <n v="21"/>
    <x v="0"/>
  </r>
  <r>
    <s v="Exp3"/>
    <x v="0"/>
    <x v="0"/>
    <x v="5"/>
    <x v="2"/>
    <s v="Full_16h"/>
    <x v="3"/>
    <n v="4.8084112149532707"/>
    <n v="19"/>
    <x v="0"/>
  </r>
  <r>
    <s v="Exp3"/>
    <x v="0"/>
    <x v="0"/>
    <x v="5"/>
    <x v="3"/>
    <s v="Full_16h"/>
    <x v="0"/>
    <n v="6.3163265306122449"/>
    <n v="23"/>
    <x v="0"/>
  </r>
  <r>
    <s v="Exp3"/>
    <x v="0"/>
    <x v="0"/>
    <x v="5"/>
    <x v="3"/>
    <s v="Full_16h"/>
    <x v="1"/>
    <n v="6.8469387755102042"/>
    <n v="24"/>
    <x v="0"/>
  </r>
  <r>
    <s v="Exp3"/>
    <x v="0"/>
    <x v="0"/>
    <x v="5"/>
    <x v="3"/>
    <s v="Full_16h"/>
    <x v="2"/>
    <n v="6.0663265306122449"/>
    <n v="24"/>
    <x v="0"/>
  </r>
  <r>
    <s v="Exp3"/>
    <x v="0"/>
    <x v="0"/>
    <x v="5"/>
    <x v="3"/>
    <s v="Full_16h"/>
    <x v="3"/>
    <n v="5.8453214513049012"/>
    <n v="23"/>
    <x v="0"/>
  </r>
  <r>
    <s v="Exp3"/>
    <x v="0"/>
    <x v="0"/>
    <x v="5"/>
    <x v="3"/>
    <s v="Full_16h"/>
    <x v="0"/>
    <n v="6.3826530612244898"/>
    <n v="25"/>
    <x v="0"/>
  </r>
  <r>
    <s v="Exp3"/>
    <x v="0"/>
    <x v="0"/>
    <x v="5"/>
    <x v="3"/>
    <s v="Full_16h"/>
    <x v="1"/>
    <n v="6.2295918367346941"/>
    <n v="25"/>
    <x v="0"/>
  </r>
  <r>
    <s v="Exp3"/>
    <x v="0"/>
    <x v="0"/>
    <x v="5"/>
    <x v="3"/>
    <s v="Full_16h"/>
    <x v="2"/>
    <n v="5.3564608529598985"/>
    <n v="22"/>
    <x v="0"/>
  </r>
  <r>
    <s v="Exp3"/>
    <x v="0"/>
    <x v="0"/>
    <x v="5"/>
    <x v="3"/>
    <s v="Full_16h"/>
    <x v="3"/>
    <n v="5.4888605983450027"/>
    <n v="23"/>
    <x v="0"/>
  </r>
  <r>
    <s v="Exp3"/>
    <x v="0"/>
    <x v="0"/>
    <x v="5"/>
    <x v="3"/>
    <s v="Full_16h"/>
    <x v="0"/>
    <n v="5.0046728971962615"/>
    <n v="22"/>
    <x v="0"/>
  </r>
  <r>
    <s v="Exp3"/>
    <x v="0"/>
    <x v="0"/>
    <x v="5"/>
    <x v="3"/>
    <s v="Full_16h"/>
    <x v="1"/>
    <n v="6.2346938775510203"/>
    <n v="22"/>
    <x v="0"/>
  </r>
  <r>
    <s v="Exp3"/>
    <x v="0"/>
    <x v="0"/>
    <x v="5"/>
    <x v="3"/>
    <s v="Full_16h"/>
    <x v="2"/>
    <n v="4.91588785046729"/>
    <n v="18"/>
    <x v="0"/>
  </r>
  <r>
    <s v="Exp3"/>
    <x v="0"/>
    <x v="0"/>
    <x v="5"/>
    <x v="4"/>
    <s v="Full_16h"/>
    <x v="0"/>
    <n v="5.9318905155951622"/>
    <n v="24"/>
    <x v="0"/>
  </r>
  <r>
    <s v="Exp3"/>
    <x v="0"/>
    <x v="0"/>
    <x v="5"/>
    <x v="4"/>
    <s v="Full_16h"/>
    <x v="1"/>
    <n v="6.0204081632653059"/>
    <n v="25"/>
    <x v="0"/>
  </r>
  <r>
    <s v="Exp3"/>
    <x v="0"/>
    <x v="0"/>
    <x v="5"/>
    <x v="4"/>
    <s v="Full_16h"/>
    <x v="2"/>
    <n v="6"/>
    <n v="24"/>
    <x v="1"/>
  </r>
  <r>
    <s v="Exp3"/>
    <x v="0"/>
    <x v="0"/>
    <x v="5"/>
    <x v="4"/>
    <s v="Full_16h"/>
    <x v="0"/>
    <n v="7.125"/>
    <n v="25"/>
    <x v="0"/>
  </r>
  <r>
    <s v="Exp3"/>
    <x v="0"/>
    <x v="0"/>
    <x v="5"/>
    <x v="4"/>
    <s v="Full_16h"/>
    <x v="1"/>
    <n v="7.4375"/>
    <n v="26"/>
    <x v="0"/>
  </r>
  <r>
    <s v="Exp3"/>
    <x v="0"/>
    <x v="0"/>
    <x v="5"/>
    <x v="4"/>
    <s v="Full_16h"/>
    <x v="0"/>
    <n v="7.3125"/>
    <n v="25"/>
    <x v="0"/>
  </r>
  <r>
    <s v="Exp3"/>
    <x v="0"/>
    <x v="0"/>
    <x v="5"/>
    <x v="4"/>
    <s v="Full_16h"/>
    <x v="1"/>
    <n v="7.1785714285714288"/>
    <n v="24"/>
    <x v="0"/>
  </r>
  <r>
    <s v="Exp3"/>
    <x v="0"/>
    <x v="0"/>
    <x v="5"/>
    <x v="4"/>
    <s v="Full_16h"/>
    <x v="2"/>
    <n v="6.3826530612244898"/>
    <n v="24"/>
    <x v="0"/>
  </r>
  <r>
    <s v="Exp3"/>
    <x v="0"/>
    <x v="0"/>
    <x v="5"/>
    <x v="4"/>
    <s v="Full_16h"/>
    <x v="3"/>
    <n v="6.2244897959183669"/>
    <n v="23"/>
    <x v="0"/>
  </r>
  <r>
    <s v="Exp3"/>
    <x v="0"/>
    <x v="0"/>
    <x v="5"/>
    <x v="4"/>
    <s v="Full_16h"/>
    <x v="0"/>
    <n v="7.59375"/>
    <n v="27"/>
    <x v="0"/>
  </r>
  <r>
    <s v="Exp3"/>
    <x v="0"/>
    <x v="0"/>
    <x v="5"/>
    <x v="4"/>
    <s v="Full_16h"/>
    <x v="1"/>
    <n v="7"/>
    <n v="25"/>
    <x v="1"/>
  </r>
  <r>
    <s v="Exp3"/>
    <x v="0"/>
    <x v="0"/>
    <x v="5"/>
    <x v="5"/>
    <s v="Full_16h"/>
    <x v="0"/>
    <n v="8"/>
    <n v="24"/>
    <x v="1"/>
  </r>
  <r>
    <s v="Exp3"/>
    <x v="0"/>
    <x v="0"/>
    <x v="5"/>
    <x v="5"/>
    <s v="Full_16h"/>
    <x v="1"/>
    <n v="8"/>
    <n v="26"/>
    <x v="1"/>
  </r>
  <r>
    <s v="Exp3"/>
    <x v="0"/>
    <x v="0"/>
    <x v="5"/>
    <x v="5"/>
    <s v="Full_16h"/>
    <x v="2"/>
    <n v="8"/>
    <n v="25"/>
    <x v="1"/>
  </r>
  <r>
    <s v="Exp3"/>
    <x v="0"/>
    <x v="0"/>
    <x v="5"/>
    <x v="5"/>
    <s v="Full_16h"/>
    <x v="3"/>
    <n v="7"/>
    <n v="17"/>
    <x v="1"/>
  </r>
  <r>
    <s v="Exp3"/>
    <x v="0"/>
    <x v="0"/>
    <x v="5"/>
    <x v="5"/>
    <s v="Full_16h"/>
    <x v="0"/>
    <n v="7"/>
    <n v="25"/>
    <x v="1"/>
  </r>
  <r>
    <s v="Exp3"/>
    <x v="0"/>
    <x v="0"/>
    <x v="5"/>
    <x v="5"/>
    <s v="Full_16h"/>
    <x v="1"/>
    <n v="8"/>
    <n v="24"/>
    <x v="1"/>
  </r>
  <r>
    <s v="Exp3"/>
    <x v="0"/>
    <x v="0"/>
    <x v="5"/>
    <x v="5"/>
    <s v="Full_16h"/>
    <x v="2"/>
    <n v="7"/>
    <n v="24"/>
    <x v="1"/>
  </r>
  <r>
    <s v="Exp3"/>
    <x v="0"/>
    <x v="0"/>
    <x v="5"/>
    <x v="5"/>
    <s v="Full_16h"/>
    <x v="3"/>
    <n v="8"/>
    <n v="23"/>
    <x v="1"/>
  </r>
  <r>
    <s v="Exp3"/>
    <x v="0"/>
    <x v="0"/>
    <x v="5"/>
    <x v="5"/>
    <s v="Full_16h"/>
    <x v="0"/>
    <n v="7"/>
    <n v="23"/>
    <x v="1"/>
  </r>
  <r>
    <s v="Exp3"/>
    <x v="0"/>
    <x v="0"/>
    <x v="5"/>
    <x v="5"/>
    <s v="Full_16h"/>
    <x v="1"/>
    <n v="8"/>
    <n v="25"/>
    <x v="1"/>
  </r>
  <r>
    <s v="Exp3"/>
    <x v="0"/>
    <x v="0"/>
    <x v="5"/>
    <x v="5"/>
    <s v="Full_16h"/>
    <x v="2"/>
    <n v="8"/>
    <n v="23"/>
    <x v="1"/>
  </r>
  <r>
    <s v="Exp3"/>
    <x v="0"/>
    <x v="0"/>
    <x v="5"/>
    <x v="5"/>
    <s v="Full_16h"/>
    <x v="0"/>
    <n v="7"/>
    <n v="24"/>
    <x v="1"/>
  </r>
  <r>
    <s v="Exp3"/>
    <x v="0"/>
    <x v="0"/>
    <x v="5"/>
    <x v="5"/>
    <s v="Full_16h"/>
    <x v="1"/>
    <n v="9"/>
    <n v="25"/>
    <x v="1"/>
  </r>
  <r>
    <s v="Exp3"/>
    <x v="0"/>
    <x v="0"/>
    <x v="5"/>
    <x v="5"/>
    <s v="Full_16h"/>
    <x v="2"/>
    <n v="8"/>
    <n v="25"/>
    <x v="1"/>
  </r>
  <r>
    <s v="Exp3"/>
    <x v="0"/>
    <x v="0"/>
    <x v="5"/>
    <x v="5"/>
    <s v="Full_16h"/>
    <x v="3"/>
    <n v="8"/>
    <n v="23"/>
    <x v="1"/>
  </r>
  <r>
    <s v="Exp3"/>
    <x v="0"/>
    <x v="0"/>
    <x v="5"/>
    <x v="5"/>
    <s v="Full_16h"/>
    <x v="0"/>
    <n v="7"/>
    <n v="25"/>
    <x v="1"/>
  </r>
  <r>
    <s v="Exp3"/>
    <x v="0"/>
    <x v="0"/>
    <x v="5"/>
    <x v="5"/>
    <s v="Full_16h"/>
    <x v="1"/>
    <n v="8"/>
    <n v="26"/>
    <x v="1"/>
  </r>
  <r>
    <s v="Exp3"/>
    <x v="0"/>
    <x v="0"/>
    <x v="5"/>
    <x v="5"/>
    <s v="Full_16h"/>
    <x v="0"/>
    <n v="8"/>
    <n v="26"/>
    <x v="1"/>
  </r>
  <r>
    <s v="Exp3"/>
    <x v="0"/>
    <x v="0"/>
    <x v="5"/>
    <x v="5"/>
    <s v="Full_16h"/>
    <x v="1"/>
    <n v="7"/>
    <n v="24"/>
    <x v="1"/>
  </r>
  <r>
    <s v="Exp3"/>
    <x v="0"/>
    <x v="0"/>
    <x v="5"/>
    <x v="5"/>
    <s v="Full_16h"/>
    <x v="2"/>
    <n v="7"/>
    <n v="21"/>
    <x v="1"/>
  </r>
  <r>
    <s v="Exp3"/>
    <x v="0"/>
    <x v="1"/>
    <x v="0"/>
    <x v="8"/>
    <s v="None_16h"/>
    <x v="0"/>
    <n v="1.6772616136919316"/>
    <n v="7"/>
    <x v="0"/>
  </r>
  <r>
    <s v="Exp3"/>
    <x v="0"/>
    <x v="1"/>
    <x v="0"/>
    <x v="8"/>
    <s v="None_16h"/>
    <x v="1"/>
    <n v="1.6601466992665035"/>
    <n v="7"/>
    <x v="0"/>
  </r>
  <r>
    <s v="Exp3"/>
    <x v="0"/>
    <x v="1"/>
    <x v="0"/>
    <x v="8"/>
    <s v="None_16h"/>
    <x v="2"/>
    <n v="1.6821515892420538"/>
    <s v=""/>
    <x v="0"/>
  </r>
  <r>
    <s v="Exp3"/>
    <x v="0"/>
    <x v="1"/>
    <x v="0"/>
    <x v="8"/>
    <s v="None_16h"/>
    <x v="3"/>
    <n v="1.6894865525672371"/>
    <s v=""/>
    <x v="0"/>
  </r>
  <r>
    <s v="Exp3"/>
    <x v="0"/>
    <x v="1"/>
    <x v="0"/>
    <x v="8"/>
    <s v="None_16h"/>
    <x v="0"/>
    <n v="1.6638141809290954"/>
    <n v="7"/>
    <x v="0"/>
  </r>
  <r>
    <s v="Exp3"/>
    <x v="0"/>
    <x v="1"/>
    <x v="0"/>
    <x v="8"/>
    <s v="None_16h"/>
    <x v="1"/>
    <n v="1.6821515892420538"/>
    <n v="7"/>
    <x v="0"/>
  </r>
  <r>
    <s v="Exp3"/>
    <x v="0"/>
    <x v="1"/>
    <x v="0"/>
    <x v="8"/>
    <s v="None_16h"/>
    <x v="2"/>
    <n v="1.6454767726161368"/>
    <s v=""/>
    <x v="0"/>
  </r>
  <r>
    <s v="Exp3"/>
    <x v="0"/>
    <x v="1"/>
    <x v="0"/>
    <x v="8"/>
    <s v="None_16h"/>
    <x v="0"/>
    <n v="3.6056755612028804"/>
    <n v="10"/>
    <x v="0"/>
  </r>
  <r>
    <s v="Exp3"/>
    <x v="0"/>
    <x v="1"/>
    <x v="0"/>
    <x v="8"/>
    <s v="None_16h"/>
    <x v="1"/>
    <n v="3.0756756756756758"/>
    <n v="9"/>
    <x v="0"/>
  </r>
  <r>
    <s v="Exp3"/>
    <x v="0"/>
    <x v="1"/>
    <x v="0"/>
    <x v="8"/>
    <s v="None_16h"/>
    <x v="2"/>
    <n v="2.9783783783783786"/>
    <n v="10"/>
    <x v="0"/>
  </r>
  <r>
    <s v="Exp3"/>
    <x v="0"/>
    <x v="1"/>
    <x v="0"/>
    <x v="8"/>
    <s v="None_16h"/>
    <x v="3"/>
    <n v="2.7891891891891891"/>
    <s v=""/>
    <x v="0"/>
  </r>
  <r>
    <s v="Exp3"/>
    <x v="0"/>
    <x v="1"/>
    <x v="0"/>
    <x v="8"/>
    <s v="None_16h"/>
    <x v="0"/>
    <n v="1.7188264058679708"/>
    <n v="6"/>
    <x v="0"/>
  </r>
  <r>
    <s v="Exp3"/>
    <x v="0"/>
    <x v="1"/>
    <x v="0"/>
    <x v="8"/>
    <s v="None_16h"/>
    <x v="1"/>
    <n v="1.8801955990220049"/>
    <n v="7"/>
    <x v="0"/>
  </r>
  <r>
    <s v="Exp3"/>
    <x v="0"/>
    <x v="1"/>
    <x v="0"/>
    <x v="8"/>
    <s v="None_16h"/>
    <x v="2"/>
    <n v="1.6308068459657701"/>
    <s v=""/>
    <x v="0"/>
  </r>
  <r>
    <s v="Exp3"/>
    <x v="0"/>
    <x v="1"/>
    <x v="0"/>
    <x v="8"/>
    <s v="None_16h"/>
    <x v="3"/>
    <n v="1.6454767726161368"/>
    <s v=""/>
    <x v="0"/>
  </r>
  <r>
    <s v="Exp3"/>
    <x v="0"/>
    <x v="1"/>
    <x v="0"/>
    <x v="9"/>
    <s v="None_16h"/>
    <x v="0"/>
    <n v="3.6183820415078358"/>
    <n v="11"/>
    <x v="0"/>
  </r>
  <r>
    <s v="Exp3"/>
    <x v="0"/>
    <x v="1"/>
    <x v="0"/>
    <x v="9"/>
    <s v="None_16h"/>
    <x v="1"/>
    <n v="3.8809826344769167"/>
    <n v="10"/>
    <x v="0"/>
  </r>
  <r>
    <s v="Exp3"/>
    <x v="0"/>
    <x v="1"/>
    <x v="0"/>
    <x v="9"/>
    <s v="None_16h"/>
    <x v="2"/>
    <n v="3.8852181279119016"/>
    <n v="10"/>
    <x v="0"/>
  </r>
  <r>
    <s v="Exp3"/>
    <x v="0"/>
    <x v="1"/>
    <x v="0"/>
    <x v="9"/>
    <s v="None_16h"/>
    <x v="0"/>
    <n v="3.5675561202880135"/>
    <n v="11"/>
    <x v="0"/>
  </r>
  <r>
    <s v="Exp3"/>
    <x v="0"/>
    <x v="1"/>
    <x v="0"/>
    <x v="9"/>
    <s v="None_16h"/>
    <x v="1"/>
    <n v="3.7115628970775094"/>
    <n v="11"/>
    <x v="0"/>
  </r>
  <r>
    <s v="Exp3"/>
    <x v="0"/>
    <x v="1"/>
    <x v="0"/>
    <x v="9"/>
    <s v="None_16h"/>
    <x v="2"/>
    <n v="3.7835662854722574"/>
    <n v="11"/>
    <x v="0"/>
  </r>
  <r>
    <s v="Exp3"/>
    <x v="0"/>
    <x v="1"/>
    <x v="0"/>
    <x v="9"/>
    <s v="None_16h"/>
    <x v="3"/>
    <n v="3.7242693773824653"/>
    <s v=""/>
    <x v="0"/>
  </r>
  <r>
    <s v="Exp3"/>
    <x v="0"/>
    <x v="1"/>
    <x v="0"/>
    <x v="10"/>
    <s v="None_16h"/>
    <x v="0"/>
    <n v="4.7360450021635661"/>
    <n v="14"/>
    <x v="0"/>
  </r>
  <r>
    <s v="Exp3"/>
    <x v="0"/>
    <x v="1"/>
    <x v="0"/>
    <x v="10"/>
    <s v="None_16h"/>
    <x v="1"/>
    <n v="4.9190826482042409"/>
    <n v="13"/>
    <x v="0"/>
  </r>
  <r>
    <s v="Exp3"/>
    <x v="0"/>
    <x v="1"/>
    <x v="0"/>
    <x v="10"/>
    <s v="None_16h"/>
    <x v="2"/>
    <n v="4.8957161401990481"/>
    <n v="14"/>
    <x v="0"/>
  </r>
  <r>
    <s v="Exp3"/>
    <x v="0"/>
    <x v="1"/>
    <x v="0"/>
    <x v="10"/>
    <s v="None_16h"/>
    <x v="3"/>
    <n v="4.958026828212895"/>
    <n v="14"/>
    <x v="0"/>
  </r>
  <r>
    <s v="Exp3"/>
    <x v="0"/>
    <x v="1"/>
    <x v="0"/>
    <x v="10"/>
    <s v="None_16h"/>
    <x v="0"/>
    <n v="4.6308957161401993"/>
    <n v="13"/>
    <x v="0"/>
  </r>
  <r>
    <s v="Exp3"/>
    <x v="0"/>
    <x v="1"/>
    <x v="0"/>
    <x v="10"/>
    <s v="None_16h"/>
    <x v="1"/>
    <n v="4.9151882302033751"/>
    <n v="13"/>
    <x v="0"/>
  </r>
  <r>
    <s v="Exp3"/>
    <x v="0"/>
    <x v="1"/>
    <x v="0"/>
    <x v="10"/>
    <s v="None_16h"/>
    <x v="2"/>
    <n v="4.8957161401990481"/>
    <n v="14"/>
    <x v="0"/>
  </r>
  <r>
    <s v="Exp3"/>
    <x v="0"/>
    <x v="1"/>
    <x v="0"/>
    <x v="10"/>
    <s v="None_16h"/>
    <x v="3"/>
    <n v="4.9346603202077022"/>
    <n v="13"/>
    <x v="0"/>
  </r>
  <r>
    <s v="Exp3"/>
    <x v="0"/>
    <x v="1"/>
    <x v="0"/>
    <x v="10"/>
    <s v="None_16h"/>
    <x v="0"/>
    <n v="4.7516226741670273"/>
    <n v="13"/>
    <x v="0"/>
  </r>
  <r>
    <s v="Exp3"/>
    <x v="0"/>
    <x v="1"/>
    <x v="0"/>
    <x v="10"/>
    <s v="None_16h"/>
    <x v="1"/>
    <n v="4.9813933362180878"/>
    <n v="14"/>
    <x v="0"/>
  </r>
  <r>
    <s v="Exp3"/>
    <x v="0"/>
    <x v="1"/>
    <x v="0"/>
    <x v="10"/>
    <s v="None_16h"/>
    <x v="2"/>
    <n v="4.8606663781912589"/>
    <n v="13"/>
    <x v="0"/>
  </r>
  <r>
    <s v="Exp3"/>
    <x v="0"/>
    <x v="1"/>
    <x v="0"/>
    <x v="10"/>
    <s v="None_16h"/>
    <x v="3"/>
    <n v="4.8879273041973175"/>
    <n v="13"/>
    <x v="0"/>
  </r>
  <r>
    <s v="Exp3"/>
    <x v="0"/>
    <x v="1"/>
    <x v="0"/>
    <x v="11"/>
    <s v="None_16h"/>
    <x v="0"/>
    <n v="5.4809479553903344"/>
    <n v="17"/>
    <x v="0"/>
  </r>
  <r>
    <s v="Exp3"/>
    <x v="0"/>
    <x v="1"/>
    <x v="0"/>
    <x v="11"/>
    <s v="None_16h"/>
    <x v="1"/>
    <n v="4.5491129381220254"/>
    <n v="15"/>
    <x v="0"/>
  </r>
  <r>
    <s v="Exp3"/>
    <x v="0"/>
    <x v="1"/>
    <x v="0"/>
    <x v="11"/>
    <s v="None_16h"/>
    <x v="2"/>
    <n v="5.5269516728624533"/>
    <n v="16"/>
    <x v="0"/>
  </r>
  <r>
    <s v="Exp3"/>
    <x v="0"/>
    <x v="1"/>
    <x v="0"/>
    <x v="11"/>
    <s v="None_16h"/>
    <x v="3"/>
    <n v="5.2216542750929369"/>
    <n v="15"/>
    <x v="0"/>
  </r>
  <r>
    <s v="Exp3"/>
    <x v="0"/>
    <x v="1"/>
    <x v="0"/>
    <x v="11"/>
    <s v="None_16h"/>
    <x v="0"/>
    <n v="5.4014869888475836"/>
    <n v="16"/>
    <x v="0"/>
  </r>
  <r>
    <s v="Exp3"/>
    <x v="0"/>
    <x v="1"/>
    <x v="0"/>
    <x v="11"/>
    <s v="None_16h"/>
    <x v="1"/>
    <n v="5.7778810408921935"/>
    <n v="17"/>
    <x v="0"/>
  </r>
  <r>
    <s v="Exp3"/>
    <x v="0"/>
    <x v="1"/>
    <x v="0"/>
    <x v="11"/>
    <s v="None_16h"/>
    <x v="2"/>
    <n v="5.3973048327137549"/>
    <n v="16"/>
    <x v="0"/>
  </r>
  <r>
    <s v="Exp3"/>
    <x v="0"/>
    <x v="1"/>
    <x v="0"/>
    <x v="11"/>
    <s v="None_16h"/>
    <x v="3"/>
    <n v="5.6733271375464689"/>
    <n v="17"/>
    <x v="0"/>
  </r>
  <r>
    <s v="Exp3"/>
    <x v="0"/>
    <x v="1"/>
    <x v="0"/>
    <x v="11"/>
    <s v="None_16h"/>
    <x v="0"/>
    <n v="5.6147769516728623"/>
    <n v="17"/>
    <x v="0"/>
  </r>
  <r>
    <s v="Exp3"/>
    <x v="0"/>
    <x v="1"/>
    <x v="0"/>
    <x v="11"/>
    <s v="None_16h"/>
    <x v="1"/>
    <n v="5.6440520446096656"/>
    <n v="18"/>
    <x v="0"/>
  </r>
  <r>
    <s v="Exp3"/>
    <x v="0"/>
    <x v="1"/>
    <x v="0"/>
    <x v="11"/>
    <s v="None_16h"/>
    <x v="2"/>
    <n v="5.7695167286245352"/>
    <n v="17"/>
    <x v="0"/>
  </r>
  <r>
    <s v="Exp3"/>
    <x v="0"/>
    <x v="1"/>
    <x v="0"/>
    <x v="12"/>
    <s v="None_16h"/>
    <x v="0"/>
    <n v="6.9703250117757891"/>
    <n v="20"/>
    <x v="0"/>
  </r>
  <r>
    <s v="Exp3"/>
    <x v="0"/>
    <x v="1"/>
    <x v="0"/>
    <x v="12"/>
    <s v="None_16h"/>
    <x v="1"/>
    <n v="6.4474799811587378"/>
    <n v="18"/>
    <x v="0"/>
  </r>
  <r>
    <s v="Exp3"/>
    <x v="0"/>
    <x v="1"/>
    <x v="0"/>
    <x v="12"/>
    <s v="None_16h"/>
    <x v="2"/>
    <n v="6.5840791333019313"/>
    <n v="19"/>
    <x v="0"/>
  </r>
  <r>
    <s v="Exp3"/>
    <x v="0"/>
    <x v="1"/>
    <x v="0"/>
    <x v="12"/>
    <s v="None_16h"/>
    <x v="3"/>
    <n v="6.5652378709373531"/>
    <n v="19"/>
    <x v="0"/>
  </r>
  <r>
    <s v="Exp3"/>
    <x v="0"/>
    <x v="1"/>
    <x v="0"/>
    <x v="12"/>
    <s v="None_16h"/>
    <x v="0"/>
    <n v="6.4804521902967496"/>
    <n v="19"/>
    <x v="0"/>
  </r>
  <r>
    <s v="Exp3"/>
    <x v="0"/>
    <x v="1"/>
    <x v="0"/>
    <x v="12"/>
    <s v="None_16h"/>
    <x v="1"/>
    <n v="6.2166745171926516"/>
    <n v="19"/>
    <x v="0"/>
  </r>
  <r>
    <s v="Exp3"/>
    <x v="0"/>
    <x v="1"/>
    <x v="0"/>
    <x v="12"/>
    <s v="None_16h"/>
    <x v="2"/>
    <n v="5.6733271375464689"/>
    <n v="19"/>
    <x v="0"/>
  </r>
  <r>
    <s v="Exp3"/>
    <x v="0"/>
    <x v="1"/>
    <x v="0"/>
    <x v="12"/>
    <s v="None_16h"/>
    <x v="3"/>
    <n v="5.5269516728624533"/>
    <n v="20"/>
    <x v="0"/>
  </r>
  <r>
    <s v="Exp3"/>
    <x v="0"/>
    <x v="1"/>
    <x v="0"/>
    <x v="12"/>
    <s v="None_16h"/>
    <x v="0"/>
    <n v="7.78125"/>
    <n v="25"/>
    <x v="0"/>
  </r>
  <r>
    <s v="Exp3"/>
    <x v="0"/>
    <x v="1"/>
    <x v="0"/>
    <x v="12"/>
    <s v="None_16h"/>
    <x v="1"/>
    <n v="6.6971267074894021"/>
    <n v="22"/>
    <x v="0"/>
  </r>
  <r>
    <s v="Exp3"/>
    <x v="0"/>
    <x v="1"/>
    <x v="0"/>
    <x v="12"/>
    <s v="None_16h"/>
    <x v="2"/>
    <n v="6.475741874705605"/>
    <n v="22"/>
    <x v="0"/>
  </r>
  <r>
    <s v="Exp3"/>
    <x v="0"/>
    <x v="1"/>
    <x v="0"/>
    <x v="12"/>
    <s v="None_16h"/>
    <x v="3"/>
    <n v="6.7724917569477157"/>
    <n v="22"/>
    <x v="0"/>
  </r>
  <r>
    <s v="Exp3"/>
    <x v="0"/>
    <x v="1"/>
    <x v="0"/>
    <x v="13"/>
    <s v="None_16h"/>
    <x v="0"/>
    <n v="7.619791666666667"/>
    <n v="24"/>
    <x v="0"/>
  </r>
  <r>
    <s v="Exp3"/>
    <x v="0"/>
    <x v="1"/>
    <x v="0"/>
    <x v="13"/>
    <s v="None_16h"/>
    <x v="1"/>
    <n v="7.848958333333333"/>
    <n v="25"/>
    <x v="0"/>
  </r>
  <r>
    <s v="Exp3"/>
    <x v="0"/>
    <x v="1"/>
    <x v="0"/>
    <x v="13"/>
    <s v="None_16h"/>
    <x v="2"/>
    <n v="7.588541666666667"/>
    <n v="24"/>
    <x v="0"/>
  </r>
  <r>
    <s v="Exp3"/>
    <x v="0"/>
    <x v="1"/>
    <x v="0"/>
    <x v="13"/>
    <s v="None_16h"/>
    <x v="0"/>
    <n v="7.786458333333333"/>
    <n v="25"/>
    <x v="0"/>
  </r>
  <r>
    <s v="Exp3"/>
    <x v="0"/>
    <x v="1"/>
    <x v="0"/>
    <x v="13"/>
    <s v="None_16h"/>
    <x v="1"/>
    <n v="6.5228450306170513"/>
    <n v="23"/>
    <x v="0"/>
  </r>
  <r>
    <s v="Exp3"/>
    <x v="0"/>
    <x v="1"/>
    <x v="0"/>
    <x v="13"/>
    <s v="None_16h"/>
    <x v="2"/>
    <n v="7.677083333333333"/>
    <n v="22"/>
    <x v="0"/>
  </r>
  <r>
    <s v="Exp3"/>
    <x v="0"/>
    <x v="1"/>
    <x v="0"/>
    <x v="13"/>
    <s v="None_16h"/>
    <x v="3"/>
    <n v="7.322916666666667"/>
    <n v="21"/>
    <x v="0"/>
  </r>
  <r>
    <s v="Exp3"/>
    <x v="0"/>
    <x v="1"/>
    <x v="0"/>
    <x v="13"/>
    <s v="None_16h"/>
    <x v="0"/>
    <n v="7.458333333333333"/>
    <n v="26"/>
    <x v="0"/>
  </r>
  <r>
    <s v="Exp3"/>
    <x v="0"/>
    <x v="1"/>
    <x v="0"/>
    <x v="13"/>
    <s v="None_16h"/>
    <x v="1"/>
    <n v="7.557291666666667"/>
    <n v="23"/>
    <x v="0"/>
  </r>
  <r>
    <s v="Exp3"/>
    <x v="0"/>
    <x v="1"/>
    <x v="0"/>
    <x v="13"/>
    <s v="None_16h"/>
    <x v="2"/>
    <n v="7.291666666666667"/>
    <n v="27"/>
    <x v="0"/>
  </r>
  <r>
    <s v="Exp3"/>
    <x v="0"/>
    <x v="1"/>
    <x v="0"/>
    <x v="14"/>
    <s v="None_16h"/>
    <x v="0"/>
    <n v="8.4766575127500978"/>
    <n v="27"/>
    <x v="0"/>
  </r>
  <r>
    <s v="Exp3"/>
    <x v="0"/>
    <x v="1"/>
    <x v="0"/>
    <x v="14"/>
    <s v="None_16h"/>
    <x v="1"/>
    <n v="6.5416862929816295"/>
    <n v="22"/>
    <x v="0"/>
  </r>
  <r>
    <s v="Exp3"/>
    <x v="0"/>
    <x v="1"/>
    <x v="0"/>
    <x v="14"/>
    <s v="None_16h"/>
    <x v="2"/>
    <n v="7.213541666666667"/>
    <n v="24"/>
    <x v="0"/>
  </r>
  <r>
    <s v="Exp3"/>
    <x v="0"/>
    <x v="1"/>
    <x v="0"/>
    <x v="14"/>
    <s v="None_16h"/>
    <x v="0"/>
    <n v="8.7650058846606509"/>
    <n v="27"/>
    <x v="0"/>
  </r>
  <r>
    <s v="Exp3"/>
    <x v="0"/>
    <x v="1"/>
    <x v="0"/>
    <x v="14"/>
    <s v="None_16h"/>
    <x v="1"/>
    <n v="8.9533150255001956"/>
    <n v="27"/>
    <x v="0"/>
  </r>
  <r>
    <s v="Exp3"/>
    <x v="0"/>
    <x v="1"/>
    <x v="0"/>
    <x v="14"/>
    <s v="None_16h"/>
    <x v="2"/>
    <n v="8.7355825814044721"/>
    <n v="25"/>
    <x v="0"/>
  </r>
  <r>
    <s v="Exp3"/>
    <x v="0"/>
    <x v="1"/>
    <x v="0"/>
    <x v="14"/>
    <s v="None_16h"/>
    <x v="3"/>
    <n v="7.197916666666667"/>
    <n v="19"/>
    <x v="0"/>
  </r>
  <r>
    <s v="Exp3"/>
    <x v="0"/>
    <x v="1"/>
    <x v="0"/>
    <x v="14"/>
    <s v="None_16h"/>
    <x v="0"/>
    <n v="7.5"/>
    <n v="28"/>
    <x v="0"/>
  </r>
  <r>
    <s v="Exp3"/>
    <x v="0"/>
    <x v="1"/>
    <x v="0"/>
    <x v="14"/>
    <s v="None_16h"/>
    <x v="1"/>
    <n v="9.2858744394618835"/>
    <n v="30"/>
    <x v="0"/>
  </r>
  <r>
    <s v="Exp3"/>
    <x v="0"/>
    <x v="1"/>
    <x v="0"/>
    <x v="14"/>
    <s v="None_16h"/>
    <x v="2"/>
    <n v="9.3979820627802688"/>
    <n v="30"/>
    <x v="0"/>
  </r>
  <r>
    <s v="Exp3"/>
    <x v="0"/>
    <x v="1"/>
    <x v="0"/>
    <x v="14"/>
    <s v="None_16h"/>
    <x v="3"/>
    <n v="7.614583333333333"/>
    <n v="17"/>
    <x v="0"/>
  </r>
  <r>
    <s v="Exp3"/>
    <x v="0"/>
    <x v="1"/>
    <x v="0"/>
    <x v="15"/>
    <s v="None_16h"/>
    <x v="0"/>
    <n v="9.5156950672645735"/>
    <n v="34"/>
    <x v="0"/>
  </r>
  <r>
    <s v="Exp3"/>
    <x v="0"/>
    <x v="1"/>
    <x v="0"/>
    <x v="15"/>
    <s v="None_16h"/>
    <x v="1"/>
    <n v="8.7767752059631228"/>
    <n v="30"/>
    <x v="0"/>
  </r>
  <r>
    <s v="Exp3"/>
    <x v="0"/>
    <x v="1"/>
    <x v="0"/>
    <x v="15"/>
    <s v="None_16h"/>
    <x v="2"/>
    <n v="8.3530796390741475"/>
    <n v="33"/>
    <x v="0"/>
  </r>
  <r>
    <s v="Exp3"/>
    <x v="0"/>
    <x v="1"/>
    <x v="0"/>
    <x v="15"/>
    <s v="None_16h"/>
    <x v="3"/>
    <n v="7.578125"/>
    <n v="29"/>
    <x v="0"/>
  </r>
  <r>
    <s v="Exp3"/>
    <x v="0"/>
    <x v="1"/>
    <x v="0"/>
    <x v="15"/>
    <s v="None_16h"/>
    <x v="0"/>
    <n v="9.6726457399103136"/>
    <n v="32"/>
    <x v="0"/>
  </r>
  <r>
    <s v="Exp3"/>
    <x v="0"/>
    <x v="1"/>
    <x v="0"/>
    <x v="15"/>
    <s v="None_16h"/>
    <x v="1"/>
    <n v="9.2746636771300448"/>
    <n v="31"/>
    <x v="0"/>
  </r>
  <r>
    <s v="Exp3"/>
    <x v="0"/>
    <x v="1"/>
    <x v="0"/>
    <x v="15"/>
    <s v="None_16h"/>
    <x v="2"/>
    <n v="9.3979820627802688"/>
    <n v="29"/>
    <x v="0"/>
  </r>
  <r>
    <s v="Exp3"/>
    <x v="0"/>
    <x v="1"/>
    <x v="0"/>
    <x v="15"/>
    <s v="None_16h"/>
    <x v="3"/>
    <n v="9.201793721973095"/>
    <n v="32"/>
    <x v="0"/>
  </r>
  <r>
    <s v="Exp3"/>
    <x v="0"/>
    <x v="1"/>
    <x v="0"/>
    <x v="15"/>
    <s v="None_16h"/>
    <x v="0"/>
    <n v="9.9921524663677133"/>
    <n v="31"/>
    <x v="0"/>
  </r>
  <r>
    <s v="Exp3"/>
    <x v="0"/>
    <x v="1"/>
    <x v="0"/>
    <x v="15"/>
    <s v="None_16h"/>
    <x v="1"/>
    <n v="9.6670403587443943"/>
    <n v="31"/>
    <x v="0"/>
  </r>
  <r>
    <s v="Exp3"/>
    <x v="0"/>
    <x v="1"/>
    <x v="0"/>
    <x v="15"/>
    <s v="None_16h"/>
    <x v="2"/>
    <n v="9.1961883408071756"/>
    <n v="33"/>
    <x v="0"/>
  </r>
  <r>
    <s v="Exp3"/>
    <x v="0"/>
    <x v="1"/>
    <x v="0"/>
    <x v="16"/>
    <s v="None_16h"/>
    <x v="0"/>
    <n v="10.34733893557423"/>
    <n v="34"/>
    <x v="0"/>
  </r>
  <r>
    <s v="Exp3"/>
    <x v="0"/>
    <x v="1"/>
    <x v="0"/>
    <x v="16"/>
    <s v="None_16h"/>
    <x v="1"/>
    <n v="10.890756302521009"/>
    <n v="34"/>
    <x v="0"/>
  </r>
  <r>
    <s v="Exp3"/>
    <x v="0"/>
    <x v="1"/>
    <x v="0"/>
    <x v="16"/>
    <s v="None_16h"/>
    <x v="2"/>
    <n v="10.459383753501401"/>
    <n v="33"/>
    <x v="0"/>
  </r>
  <r>
    <s v="Exp3"/>
    <x v="0"/>
    <x v="1"/>
    <x v="0"/>
    <x v="16"/>
    <s v="None_16h"/>
    <x v="0"/>
    <n v="10.6890756302521"/>
    <n v="33"/>
    <x v="0"/>
  </r>
  <r>
    <s v="Exp3"/>
    <x v="0"/>
    <x v="1"/>
    <x v="0"/>
    <x v="16"/>
    <s v="None_16h"/>
    <x v="1"/>
    <n v="10.459383753501401"/>
    <n v="32"/>
    <x v="0"/>
  </r>
  <r>
    <s v="Exp3"/>
    <x v="0"/>
    <x v="1"/>
    <x v="0"/>
    <x v="16"/>
    <s v="None_16h"/>
    <x v="2"/>
    <n v="9.5941704035874444"/>
    <n v="31"/>
    <x v="0"/>
  </r>
  <r>
    <s v="Exp3"/>
    <x v="0"/>
    <x v="1"/>
    <x v="0"/>
    <x v="16"/>
    <s v="None_16h"/>
    <x v="0"/>
    <n v="10.420168067226891"/>
    <n v="32"/>
    <x v="0"/>
  </r>
  <r>
    <s v="Exp3"/>
    <x v="0"/>
    <x v="1"/>
    <x v="0"/>
    <x v="16"/>
    <s v="None_16h"/>
    <x v="1"/>
    <n v="9.3419282511210771"/>
    <n v="30"/>
    <x v="0"/>
  </r>
  <r>
    <s v="Exp3"/>
    <x v="0"/>
    <x v="1"/>
    <x v="0"/>
    <x v="16"/>
    <s v="None_16h"/>
    <x v="2"/>
    <n v="9.6726457399103136"/>
    <n v="31"/>
    <x v="0"/>
  </r>
  <r>
    <s v="Exp3"/>
    <x v="0"/>
    <x v="1"/>
    <x v="0"/>
    <x v="16"/>
    <s v="None_16h"/>
    <x v="3"/>
    <n v="9.2858744394618835"/>
    <n v="27"/>
    <x v="0"/>
  </r>
  <r>
    <s v="Exp3"/>
    <x v="0"/>
    <x v="1"/>
    <x v="0"/>
    <x v="17"/>
    <s v="None_16h"/>
    <x v="0"/>
    <n v="11.683473389355742"/>
    <n v="35"/>
    <x v="0"/>
  </r>
  <r>
    <s v="Exp3"/>
    <x v="0"/>
    <x v="1"/>
    <x v="0"/>
    <x v="17"/>
    <s v="None_16h"/>
    <x v="1"/>
    <n v="11.49859943977591"/>
    <n v="35"/>
    <x v="0"/>
  </r>
  <r>
    <s v="Exp3"/>
    <x v="0"/>
    <x v="1"/>
    <x v="0"/>
    <x v="17"/>
    <s v="None_16h"/>
    <x v="2"/>
    <n v="10.733893557422968"/>
    <s v=""/>
    <x v="0"/>
  </r>
  <r>
    <s v="Exp3"/>
    <x v="0"/>
    <x v="1"/>
    <x v="0"/>
    <x v="17"/>
    <s v="None_16h"/>
    <x v="3"/>
    <n v="10.364145658263306"/>
    <n v="33"/>
    <x v="0"/>
  </r>
  <r>
    <s v="Exp3"/>
    <x v="0"/>
    <x v="1"/>
    <x v="0"/>
    <x v="17"/>
    <s v="None_16h"/>
    <x v="0"/>
    <n v="10.403361344537815"/>
    <n v="37"/>
    <x v="0"/>
  </r>
  <r>
    <s v="Exp3"/>
    <x v="0"/>
    <x v="1"/>
    <x v="0"/>
    <x v="17"/>
    <s v="None_16h"/>
    <x v="1"/>
    <n v="11.711484593837534"/>
    <n v="37"/>
    <x v="0"/>
  </r>
  <r>
    <s v="Exp3"/>
    <x v="0"/>
    <x v="1"/>
    <x v="0"/>
    <x v="17"/>
    <s v="None_16h"/>
    <x v="2"/>
    <n v="9.4260089686098656"/>
    <n v="23"/>
    <x v="0"/>
  </r>
  <r>
    <s v="Exp3"/>
    <x v="0"/>
    <x v="1"/>
    <x v="0"/>
    <x v="17"/>
    <s v="None_16h"/>
    <x v="0"/>
    <n v="10.201680672268907"/>
    <n v="34"/>
    <x v="0"/>
  </r>
  <r>
    <s v="Exp3"/>
    <x v="0"/>
    <x v="1"/>
    <x v="0"/>
    <x v="17"/>
    <s v="None_16h"/>
    <x v="1"/>
    <n v="9.4035874439461882"/>
    <n v="32"/>
    <x v="0"/>
  </r>
  <r>
    <s v="Exp3"/>
    <x v="0"/>
    <x v="1"/>
    <x v="0"/>
    <x v="17"/>
    <s v="None_16h"/>
    <x v="2"/>
    <n v="9.9360986547085197"/>
    <n v="33"/>
    <x v="0"/>
  </r>
  <r>
    <s v="Exp3"/>
    <x v="0"/>
    <x v="1"/>
    <x v="0"/>
    <x v="17"/>
    <s v="None_16h"/>
    <x v="3"/>
    <n v="9.5605381165919283"/>
    <n v="36"/>
    <x v="0"/>
  </r>
  <r>
    <s v="Exp3"/>
    <x v="0"/>
    <x v="1"/>
    <x v="0"/>
    <x v="0"/>
    <s v="None_16h"/>
    <x v="0"/>
    <n v="16"/>
    <n v="32"/>
    <x v="1"/>
  </r>
  <r>
    <s v="Exp3"/>
    <x v="0"/>
    <x v="1"/>
    <x v="0"/>
    <x v="0"/>
    <s v="None_16h"/>
    <x v="1"/>
    <n v="16"/>
    <s v=""/>
    <x v="1"/>
  </r>
  <r>
    <s v="Exp3"/>
    <x v="0"/>
    <x v="1"/>
    <x v="0"/>
    <x v="0"/>
    <s v="None_16h"/>
    <x v="2"/>
    <n v="12"/>
    <n v="37"/>
    <x v="1"/>
  </r>
  <r>
    <s v="Exp3"/>
    <x v="0"/>
    <x v="1"/>
    <x v="0"/>
    <x v="0"/>
    <s v="None_16h"/>
    <x v="3"/>
    <n v="16"/>
    <s v=""/>
    <x v="1"/>
  </r>
  <r>
    <s v="Exp3"/>
    <x v="0"/>
    <x v="1"/>
    <x v="0"/>
    <x v="18"/>
    <s v="None_16h"/>
    <x v="0"/>
    <n v="14"/>
    <n v="38"/>
    <x v="1"/>
  </r>
  <r>
    <s v="Exp3"/>
    <x v="0"/>
    <x v="1"/>
    <x v="0"/>
    <x v="18"/>
    <s v="None_16h"/>
    <x v="1"/>
    <n v="16"/>
    <n v="35"/>
    <x v="1"/>
  </r>
  <r>
    <s v="Exp3"/>
    <x v="0"/>
    <x v="1"/>
    <x v="0"/>
    <x v="18"/>
    <s v="None_16h"/>
    <x v="2"/>
    <n v="18"/>
    <n v="40"/>
    <x v="1"/>
  </r>
  <r>
    <s v="Exp3"/>
    <x v="0"/>
    <x v="1"/>
    <x v="0"/>
    <x v="18"/>
    <s v="None_16h"/>
    <x v="3"/>
    <n v="16"/>
    <n v="37"/>
    <x v="1"/>
  </r>
  <r>
    <s v="Exp3"/>
    <x v="0"/>
    <x v="1"/>
    <x v="0"/>
    <x v="18"/>
    <s v="None_16h"/>
    <x v="0"/>
    <n v="16"/>
    <n v="38"/>
    <x v="1"/>
  </r>
  <r>
    <s v="Exp3"/>
    <x v="0"/>
    <x v="1"/>
    <x v="0"/>
    <x v="18"/>
    <s v="None_16h"/>
    <x v="1"/>
    <n v="15"/>
    <n v="39"/>
    <x v="1"/>
  </r>
  <r>
    <s v="Exp3"/>
    <x v="0"/>
    <x v="1"/>
    <x v="0"/>
    <x v="18"/>
    <s v="None_16h"/>
    <x v="2"/>
    <n v="16"/>
    <n v="37"/>
    <x v="1"/>
  </r>
  <r>
    <s v="Exp3"/>
    <x v="0"/>
    <x v="1"/>
    <x v="0"/>
    <x v="18"/>
    <s v="None_16h"/>
    <x v="3"/>
    <n v="16"/>
    <n v="38"/>
    <x v="1"/>
  </r>
  <r>
    <s v="Exp3"/>
    <x v="0"/>
    <x v="1"/>
    <x v="0"/>
    <x v="18"/>
    <s v="None_16h"/>
    <x v="0"/>
    <n v="13"/>
    <n v="33"/>
    <x v="1"/>
  </r>
  <r>
    <s v="Exp3"/>
    <x v="0"/>
    <x v="1"/>
    <x v="0"/>
    <x v="18"/>
    <s v="None_16h"/>
    <x v="1"/>
    <n v="13"/>
    <n v="31"/>
    <x v="1"/>
  </r>
  <r>
    <s v="Exp3"/>
    <x v="0"/>
    <x v="1"/>
    <x v="0"/>
    <x v="18"/>
    <s v="None_16h"/>
    <x v="2"/>
    <n v="16"/>
    <n v="36"/>
    <x v="1"/>
  </r>
  <r>
    <s v="Exp3"/>
    <x v="0"/>
    <x v="1"/>
    <x v="0"/>
    <x v="18"/>
    <s v="None_16h"/>
    <x v="3"/>
    <n v="14"/>
    <n v="36"/>
    <x v="1"/>
  </r>
  <r>
    <s v="Exp3"/>
    <x v="0"/>
    <x v="1"/>
    <x v="0"/>
    <x v="18"/>
    <s v="None_16h"/>
    <x v="0"/>
    <n v="16"/>
    <n v="35"/>
    <x v="1"/>
  </r>
  <r>
    <s v="Exp3"/>
    <x v="0"/>
    <x v="1"/>
    <x v="0"/>
    <x v="18"/>
    <s v="None_16h"/>
    <x v="1"/>
    <n v="15"/>
    <n v="36"/>
    <x v="1"/>
  </r>
  <r>
    <s v="Exp3"/>
    <x v="0"/>
    <x v="1"/>
    <x v="0"/>
    <x v="18"/>
    <s v="None_16h"/>
    <x v="2"/>
    <n v="16"/>
    <n v="36"/>
    <x v="1"/>
  </r>
  <r>
    <s v="Exp3"/>
    <x v="0"/>
    <x v="1"/>
    <x v="0"/>
    <x v="19"/>
    <s v="None_16h"/>
    <x v="0"/>
    <n v="15"/>
    <n v="37"/>
    <x v="1"/>
  </r>
  <r>
    <s v="Exp3"/>
    <x v="0"/>
    <x v="1"/>
    <x v="0"/>
    <x v="19"/>
    <s v="None_16h"/>
    <x v="1"/>
    <n v="14"/>
    <n v="36"/>
    <x v="1"/>
  </r>
  <r>
    <s v="Exp3"/>
    <x v="0"/>
    <x v="1"/>
    <x v="1"/>
    <x v="8"/>
    <s v="None_16h"/>
    <x v="0"/>
    <n v="0.8601398601398601"/>
    <n v="6"/>
    <x v="0"/>
  </r>
  <r>
    <s v="Exp3"/>
    <x v="0"/>
    <x v="1"/>
    <x v="1"/>
    <x v="8"/>
    <s v="None_16h"/>
    <x v="1"/>
    <n v="0.8601398601398601"/>
    <n v="6"/>
    <x v="0"/>
  </r>
  <r>
    <s v="Exp3"/>
    <x v="0"/>
    <x v="1"/>
    <x v="1"/>
    <x v="8"/>
    <s v="None_16h"/>
    <x v="0"/>
    <n v="0.76588164431780803"/>
    <n v="5"/>
    <x v="0"/>
  </r>
  <r>
    <s v="Exp3"/>
    <x v="0"/>
    <x v="1"/>
    <x v="1"/>
    <x v="8"/>
    <s v="None_16h"/>
    <x v="1"/>
    <n v="1.7037263286499695"/>
    <s v=""/>
    <x v="0"/>
  </r>
  <r>
    <s v="Exp3"/>
    <x v="0"/>
    <x v="1"/>
    <x v="1"/>
    <x v="8"/>
    <s v="None_16h"/>
    <x v="2"/>
    <n v="0.965034965034965"/>
    <n v="5"/>
    <x v="0"/>
  </r>
  <r>
    <s v="Exp3"/>
    <x v="0"/>
    <x v="1"/>
    <x v="1"/>
    <x v="8"/>
    <s v="None_16h"/>
    <x v="3"/>
    <n v="1.6255345143555284"/>
    <s v=""/>
    <x v="0"/>
  </r>
  <r>
    <s v="Exp3"/>
    <x v="0"/>
    <x v="1"/>
    <x v="1"/>
    <x v="8"/>
    <s v="None_16h"/>
    <x v="4"/>
    <n v="0.76923076923076927"/>
    <s v=""/>
    <x v="0"/>
  </r>
  <r>
    <s v="Exp3"/>
    <x v="0"/>
    <x v="1"/>
    <x v="1"/>
    <x v="8"/>
    <s v="None_16h"/>
    <x v="0"/>
    <n v="1.8620920923914204"/>
    <n v="6"/>
    <x v="0"/>
  </r>
  <r>
    <s v="Exp3"/>
    <x v="0"/>
    <x v="1"/>
    <x v="1"/>
    <x v="8"/>
    <s v="None_16h"/>
    <x v="1"/>
    <n v="1.684178375076359"/>
    <s v=""/>
    <x v="0"/>
  </r>
  <r>
    <s v="Exp3"/>
    <x v="0"/>
    <x v="1"/>
    <x v="1"/>
    <x v="8"/>
    <s v="None_16h"/>
    <x v="2"/>
    <n v="0.95104895104895104"/>
    <s v=""/>
    <x v="0"/>
  </r>
  <r>
    <s v="Exp3"/>
    <x v="0"/>
    <x v="1"/>
    <x v="1"/>
    <x v="8"/>
    <s v="None_16h"/>
    <x v="3"/>
    <n v="0.95104895104895104"/>
    <s v=""/>
    <x v="0"/>
  </r>
  <r>
    <s v="Exp3"/>
    <x v="0"/>
    <x v="1"/>
    <x v="1"/>
    <x v="9"/>
    <s v="None_16h"/>
    <x v="0"/>
    <n v="2.665492957746479"/>
    <n v="10"/>
    <x v="0"/>
  </r>
  <r>
    <s v="Exp3"/>
    <x v="0"/>
    <x v="1"/>
    <x v="1"/>
    <x v="9"/>
    <s v="None_16h"/>
    <x v="1"/>
    <n v="2.813380281690141"/>
    <n v="10"/>
    <x v="0"/>
  </r>
  <r>
    <s v="Exp3"/>
    <x v="0"/>
    <x v="1"/>
    <x v="1"/>
    <x v="9"/>
    <s v="None_16h"/>
    <x v="2"/>
    <n v="2.816901408450704"/>
    <n v="9"/>
    <x v="0"/>
  </r>
  <r>
    <s v="Exp3"/>
    <x v="0"/>
    <x v="1"/>
    <x v="1"/>
    <x v="9"/>
    <s v="None_16h"/>
    <x v="3"/>
    <n v="2.686619718309859"/>
    <s v=""/>
    <x v="0"/>
  </r>
  <r>
    <s v="Exp3"/>
    <x v="0"/>
    <x v="1"/>
    <x v="1"/>
    <x v="9"/>
    <s v="None_16h"/>
    <x v="0"/>
    <n v="2.7999776299827062"/>
    <n v="10"/>
    <x v="0"/>
  </r>
  <r>
    <s v="Exp3"/>
    <x v="0"/>
    <x v="1"/>
    <x v="1"/>
    <x v="9"/>
    <s v="None_16h"/>
    <x v="1"/>
    <n v="2.714788732394366"/>
    <n v="10"/>
    <x v="0"/>
  </r>
  <r>
    <s v="Exp3"/>
    <x v="0"/>
    <x v="1"/>
    <x v="1"/>
    <x v="9"/>
    <s v="None_16h"/>
    <x v="2"/>
    <n v="2.7077464788732395"/>
    <n v="9"/>
    <x v="0"/>
  </r>
  <r>
    <s v="Exp3"/>
    <x v="0"/>
    <x v="1"/>
    <x v="1"/>
    <x v="9"/>
    <s v="None_16h"/>
    <x v="3"/>
    <n v="1.977397678680513"/>
    <s v=""/>
    <x v="0"/>
  </r>
  <r>
    <s v="Exp3"/>
    <x v="0"/>
    <x v="1"/>
    <x v="1"/>
    <x v="9"/>
    <s v="None_16h"/>
    <x v="0"/>
    <n v="2.816901408450704"/>
    <s v=""/>
    <x v="0"/>
  </r>
  <r>
    <s v="Exp3"/>
    <x v="0"/>
    <x v="1"/>
    <x v="1"/>
    <x v="9"/>
    <s v="None_16h"/>
    <x v="1"/>
    <n v="2.9119718309859155"/>
    <n v="11"/>
    <x v="0"/>
  </r>
  <r>
    <s v="Exp3"/>
    <x v="0"/>
    <x v="1"/>
    <x v="1"/>
    <x v="9"/>
    <s v="None_16h"/>
    <x v="2"/>
    <n v="2.9014084507042255"/>
    <n v="10"/>
    <x v="0"/>
  </r>
  <r>
    <s v="Exp3"/>
    <x v="0"/>
    <x v="1"/>
    <x v="1"/>
    <x v="9"/>
    <s v="None_16h"/>
    <x v="3"/>
    <n v="2.6795774647887325"/>
    <s v=""/>
    <x v="0"/>
  </r>
  <r>
    <s v="Exp3"/>
    <x v="0"/>
    <x v="1"/>
    <x v="1"/>
    <x v="10"/>
    <s v="None_16h"/>
    <x v="0"/>
    <n v="3.935483870967742"/>
    <n v="15"/>
    <x v="0"/>
  </r>
  <r>
    <s v="Exp3"/>
    <x v="0"/>
    <x v="1"/>
    <x v="1"/>
    <x v="10"/>
    <s v="None_16h"/>
    <x v="1"/>
    <n v="3.9935483870967743"/>
    <n v="16"/>
    <x v="0"/>
  </r>
  <r>
    <s v="Exp3"/>
    <x v="0"/>
    <x v="1"/>
    <x v="1"/>
    <x v="10"/>
    <s v="None_16h"/>
    <x v="2"/>
    <n v="4.0064516129032253"/>
    <n v="15"/>
    <x v="0"/>
  </r>
  <r>
    <s v="Exp3"/>
    <x v="0"/>
    <x v="1"/>
    <x v="1"/>
    <x v="10"/>
    <s v="None_16h"/>
    <x v="0"/>
    <n v="4.0032258064516126"/>
    <n v="14"/>
    <x v="0"/>
  </r>
  <r>
    <s v="Exp3"/>
    <x v="0"/>
    <x v="1"/>
    <x v="1"/>
    <x v="10"/>
    <s v="None_16h"/>
    <x v="1"/>
    <n v="3.8161290322580648"/>
    <n v="14"/>
    <x v="0"/>
  </r>
  <r>
    <s v="Exp3"/>
    <x v="0"/>
    <x v="1"/>
    <x v="1"/>
    <x v="10"/>
    <s v="None_16h"/>
    <x v="2"/>
    <n v="3.9774193548387098"/>
    <n v="15"/>
    <x v="0"/>
  </r>
  <r>
    <s v="Exp3"/>
    <x v="0"/>
    <x v="1"/>
    <x v="1"/>
    <x v="10"/>
    <s v="None_16h"/>
    <x v="3"/>
    <n v="3.8935483870967742"/>
    <n v="15"/>
    <x v="0"/>
  </r>
  <r>
    <s v="Exp3"/>
    <x v="0"/>
    <x v="1"/>
    <x v="1"/>
    <x v="10"/>
    <s v="None_16h"/>
    <x v="0"/>
    <n v="3.7064516129032259"/>
    <n v="18"/>
    <x v="0"/>
  </r>
  <r>
    <s v="Exp3"/>
    <x v="0"/>
    <x v="1"/>
    <x v="1"/>
    <x v="10"/>
    <s v="None_16h"/>
    <x v="1"/>
    <n v="3.9451612903225808"/>
    <n v="17"/>
    <x v="0"/>
  </r>
  <r>
    <s v="Exp3"/>
    <x v="0"/>
    <x v="1"/>
    <x v="1"/>
    <x v="10"/>
    <s v="None_16h"/>
    <x v="2"/>
    <n v="3.9225806451612906"/>
    <n v="17"/>
    <x v="0"/>
  </r>
  <r>
    <s v="Exp3"/>
    <x v="0"/>
    <x v="1"/>
    <x v="1"/>
    <x v="10"/>
    <s v="None_16h"/>
    <x v="3"/>
    <n v="4.0129032258064514"/>
    <n v="18"/>
    <x v="0"/>
  </r>
  <r>
    <s v="Exp3"/>
    <x v="0"/>
    <x v="1"/>
    <x v="1"/>
    <x v="11"/>
    <s v="None_16h"/>
    <x v="0"/>
    <n v="5.479386385426654"/>
    <n v="25"/>
    <x v="0"/>
  </r>
  <r>
    <s v="Exp3"/>
    <x v="0"/>
    <x v="1"/>
    <x v="1"/>
    <x v="11"/>
    <s v="None_16h"/>
    <x v="1"/>
    <n v="5.1629913710450621"/>
    <n v="25"/>
    <x v="0"/>
  </r>
  <r>
    <s v="Exp3"/>
    <x v="0"/>
    <x v="1"/>
    <x v="1"/>
    <x v="11"/>
    <s v="None_16h"/>
    <x v="2"/>
    <n v="5.2444870565675936"/>
    <n v="26"/>
    <x v="0"/>
  </r>
  <r>
    <s v="Exp3"/>
    <x v="0"/>
    <x v="1"/>
    <x v="1"/>
    <x v="11"/>
    <s v="None_16h"/>
    <x v="0"/>
    <n v="5.4074784276126557"/>
    <n v="21"/>
    <x v="0"/>
  </r>
  <r>
    <s v="Exp3"/>
    <x v="0"/>
    <x v="1"/>
    <x v="1"/>
    <x v="11"/>
    <s v="None_16h"/>
    <x v="1"/>
    <n v="5.1965484180249284"/>
    <n v="25"/>
    <x v="0"/>
  </r>
  <r>
    <s v="Exp3"/>
    <x v="0"/>
    <x v="1"/>
    <x v="1"/>
    <x v="11"/>
    <s v="None_16h"/>
    <x v="2"/>
    <n v="5.3163950143815919"/>
    <n v="24"/>
    <x v="0"/>
  </r>
  <r>
    <s v="Exp3"/>
    <x v="0"/>
    <x v="1"/>
    <x v="1"/>
    <x v="11"/>
    <s v="None_16h"/>
    <x v="3"/>
    <n v="5.5512943432406523"/>
    <n v="23"/>
    <x v="0"/>
  </r>
  <r>
    <s v="Exp3"/>
    <x v="0"/>
    <x v="1"/>
    <x v="1"/>
    <x v="11"/>
    <s v="None_16h"/>
    <x v="0"/>
    <n v="5.7238734419942476"/>
    <n v="25"/>
    <x v="0"/>
  </r>
  <r>
    <s v="Exp3"/>
    <x v="0"/>
    <x v="1"/>
    <x v="1"/>
    <x v="11"/>
    <s v="None_16h"/>
    <x v="1"/>
    <n v="4.7269021739130439"/>
    <n v="22"/>
    <x v="0"/>
  </r>
  <r>
    <s v="Exp3"/>
    <x v="0"/>
    <x v="1"/>
    <x v="1"/>
    <x v="12"/>
    <s v="None_16h"/>
    <x v="0"/>
    <n v="7.5095090667846085"/>
    <n v="22"/>
    <x v="0"/>
  </r>
  <r>
    <s v="Exp3"/>
    <x v="0"/>
    <x v="1"/>
    <x v="1"/>
    <x v="12"/>
    <s v="None_16h"/>
    <x v="1"/>
    <n v="7.5572755417956659"/>
    <n v="23"/>
    <x v="0"/>
  </r>
  <r>
    <s v="Exp3"/>
    <x v="0"/>
    <x v="1"/>
    <x v="1"/>
    <x v="12"/>
    <s v="None_16h"/>
    <x v="2"/>
    <n v="7.780185758513932"/>
    <n v="23"/>
    <x v="0"/>
  </r>
  <r>
    <s v="Exp3"/>
    <x v="0"/>
    <x v="1"/>
    <x v="1"/>
    <x v="12"/>
    <s v="None_16h"/>
    <x v="0"/>
    <n v="7.0397553516819569"/>
    <n v="23"/>
    <x v="0"/>
  </r>
  <r>
    <s v="Exp3"/>
    <x v="0"/>
    <x v="1"/>
    <x v="1"/>
    <x v="12"/>
    <s v="None_16h"/>
    <x v="1"/>
    <n v="6.8807339449541285"/>
    <n v="23"/>
    <x v="0"/>
  </r>
  <r>
    <s v="Exp3"/>
    <x v="0"/>
    <x v="1"/>
    <x v="1"/>
    <x v="12"/>
    <s v="None_16h"/>
    <x v="2"/>
    <n v="6.9174311926605503"/>
    <n v="24"/>
    <x v="0"/>
  </r>
  <r>
    <s v="Exp3"/>
    <x v="0"/>
    <x v="1"/>
    <x v="1"/>
    <x v="12"/>
    <s v="None_16h"/>
    <x v="3"/>
    <n v="7.1070336391437312"/>
    <n v="23"/>
    <x v="0"/>
  </r>
  <r>
    <s v="Exp3"/>
    <x v="0"/>
    <x v="1"/>
    <x v="1"/>
    <x v="12"/>
    <s v="None_16h"/>
    <x v="0"/>
    <n v="7.0030581039755351"/>
    <n v="24"/>
    <x v="0"/>
  </r>
  <r>
    <s v="Exp3"/>
    <x v="0"/>
    <x v="1"/>
    <x v="1"/>
    <x v="12"/>
    <s v="None_16h"/>
    <x v="1"/>
    <n v="6.8623853211009171"/>
    <n v="25"/>
    <x v="0"/>
  </r>
  <r>
    <s v="Exp3"/>
    <x v="0"/>
    <x v="1"/>
    <x v="1"/>
    <x v="12"/>
    <s v="None_16h"/>
    <x v="2"/>
    <n v="6.568807339449541"/>
    <n v="25"/>
    <x v="0"/>
  </r>
  <r>
    <s v="Exp3"/>
    <x v="0"/>
    <x v="1"/>
    <x v="1"/>
    <x v="15"/>
    <s v="None_16h"/>
    <x v="0"/>
    <n v="8"/>
    <n v="23"/>
    <x v="1"/>
  </r>
  <r>
    <s v="Exp3"/>
    <x v="0"/>
    <x v="1"/>
    <x v="1"/>
    <x v="15"/>
    <s v="None_16h"/>
    <x v="1"/>
    <n v="8"/>
    <n v="23"/>
    <x v="1"/>
  </r>
  <r>
    <s v="Exp3"/>
    <x v="0"/>
    <x v="1"/>
    <x v="1"/>
    <x v="15"/>
    <s v="None_16h"/>
    <x v="2"/>
    <n v="8"/>
    <n v="21"/>
    <x v="1"/>
  </r>
  <r>
    <s v="Exp3"/>
    <x v="0"/>
    <x v="1"/>
    <x v="1"/>
    <x v="15"/>
    <s v="None_16h"/>
    <x v="0"/>
    <n v="8"/>
    <n v="23"/>
    <x v="1"/>
  </r>
  <r>
    <s v="Exp3"/>
    <x v="0"/>
    <x v="1"/>
    <x v="1"/>
    <x v="15"/>
    <s v="None_16h"/>
    <x v="1"/>
    <n v="8"/>
    <n v="23"/>
    <x v="1"/>
  </r>
  <r>
    <s v="Exp3"/>
    <x v="0"/>
    <x v="1"/>
    <x v="1"/>
    <x v="15"/>
    <s v="None_16h"/>
    <x v="2"/>
    <n v="8"/>
    <n v="22"/>
    <x v="1"/>
  </r>
  <r>
    <s v="Exp3"/>
    <x v="0"/>
    <x v="1"/>
    <x v="1"/>
    <x v="15"/>
    <s v="None_16h"/>
    <x v="0"/>
    <n v="8"/>
    <n v="24"/>
    <x v="1"/>
  </r>
  <r>
    <s v="Exp3"/>
    <x v="0"/>
    <x v="1"/>
    <x v="1"/>
    <x v="15"/>
    <s v="None_16h"/>
    <x v="1"/>
    <n v="8"/>
    <n v="25"/>
    <x v="1"/>
  </r>
  <r>
    <s v="Exp3"/>
    <x v="0"/>
    <x v="1"/>
    <x v="1"/>
    <x v="15"/>
    <s v="None_16h"/>
    <x v="2"/>
    <n v="8"/>
    <n v="22"/>
    <x v="1"/>
  </r>
  <r>
    <s v="Exp3"/>
    <x v="0"/>
    <x v="1"/>
    <x v="1"/>
    <x v="15"/>
    <s v="None_16h"/>
    <x v="0"/>
    <n v="8"/>
    <n v="22"/>
    <x v="1"/>
  </r>
  <r>
    <s v="Exp3"/>
    <x v="0"/>
    <x v="1"/>
    <x v="1"/>
    <x v="15"/>
    <s v="None_16h"/>
    <x v="1"/>
    <n v="8"/>
    <n v="22"/>
    <x v="1"/>
  </r>
  <r>
    <s v="Exp3"/>
    <x v="0"/>
    <x v="1"/>
    <x v="1"/>
    <x v="15"/>
    <s v="None_16h"/>
    <x v="2"/>
    <n v="7"/>
    <n v="23"/>
    <x v="1"/>
  </r>
  <r>
    <s v="Exp3"/>
    <x v="0"/>
    <x v="1"/>
    <x v="1"/>
    <x v="15"/>
    <s v="None_16h"/>
    <x v="0"/>
    <n v="8"/>
    <n v="24"/>
    <x v="1"/>
  </r>
  <r>
    <s v="Exp3"/>
    <x v="0"/>
    <x v="1"/>
    <x v="1"/>
    <x v="15"/>
    <s v="None_16h"/>
    <x v="1"/>
    <n v="8"/>
    <n v="23"/>
    <x v="1"/>
  </r>
  <r>
    <s v="Exp3"/>
    <x v="0"/>
    <x v="1"/>
    <x v="1"/>
    <x v="15"/>
    <s v="None_16h"/>
    <x v="2"/>
    <n v="8"/>
    <n v="22"/>
    <x v="1"/>
  </r>
  <r>
    <s v="Exp3"/>
    <x v="0"/>
    <x v="1"/>
    <x v="1"/>
    <x v="15"/>
    <s v="None_16h"/>
    <x v="0"/>
    <n v="8"/>
    <n v="24"/>
    <x v="1"/>
  </r>
  <r>
    <s v="Exp3"/>
    <x v="0"/>
    <x v="1"/>
    <x v="1"/>
    <x v="15"/>
    <s v="None_16h"/>
    <x v="1"/>
    <n v="8"/>
    <n v="23"/>
    <x v="1"/>
  </r>
  <r>
    <s v="Exp3"/>
    <x v="0"/>
    <x v="1"/>
    <x v="1"/>
    <x v="15"/>
    <s v="None_16h"/>
    <x v="2"/>
    <n v="8"/>
    <n v="24"/>
    <x v="1"/>
  </r>
  <r>
    <s v="Exp3"/>
    <x v="0"/>
    <x v="1"/>
    <x v="1"/>
    <x v="15"/>
    <s v="None_16h"/>
    <x v="0"/>
    <n v="8"/>
    <n v="24"/>
    <x v="1"/>
  </r>
  <r>
    <s v="Exp3"/>
    <x v="0"/>
    <x v="1"/>
    <x v="1"/>
    <x v="15"/>
    <s v="None_16h"/>
    <x v="1"/>
    <n v="8"/>
    <n v="24"/>
    <x v="1"/>
  </r>
  <r>
    <s v="Exp3"/>
    <x v="0"/>
    <x v="1"/>
    <x v="1"/>
    <x v="15"/>
    <s v="None_16h"/>
    <x v="2"/>
    <n v="8"/>
    <n v="24"/>
    <x v="1"/>
  </r>
  <r>
    <s v="Exp3"/>
    <x v="0"/>
    <x v="1"/>
    <x v="1"/>
    <x v="15"/>
    <s v="None_16h"/>
    <x v="0"/>
    <n v="8"/>
    <n v="23"/>
    <x v="1"/>
  </r>
  <r>
    <s v="Exp3"/>
    <x v="0"/>
    <x v="1"/>
    <x v="1"/>
    <x v="15"/>
    <s v="None_16h"/>
    <x v="1"/>
    <n v="9"/>
    <n v="25"/>
    <x v="1"/>
  </r>
  <r>
    <s v="Exp3"/>
    <x v="0"/>
    <x v="1"/>
    <x v="1"/>
    <x v="15"/>
    <s v="None_16h"/>
    <x v="2"/>
    <n v="8"/>
    <n v="24"/>
    <x v="1"/>
  </r>
  <r>
    <s v="Exp3"/>
    <x v="0"/>
    <x v="1"/>
    <x v="2"/>
    <x v="8"/>
    <s v="None_16h"/>
    <x v="0"/>
    <n v="1.6056784202267815"/>
    <n v="7"/>
    <x v="0"/>
  </r>
  <r>
    <s v="Exp3"/>
    <x v="0"/>
    <x v="1"/>
    <x v="2"/>
    <x v="8"/>
    <s v="None_16h"/>
    <x v="1"/>
    <n v="1.5563549160671464"/>
    <n v="7"/>
    <x v="0"/>
  </r>
  <r>
    <s v="Exp3"/>
    <x v="0"/>
    <x v="1"/>
    <x v="2"/>
    <x v="8"/>
    <s v="None_16h"/>
    <x v="2"/>
    <n v="1.6330935251798562"/>
    <s v=""/>
    <x v="0"/>
  </r>
  <r>
    <s v="Exp3"/>
    <x v="0"/>
    <x v="1"/>
    <x v="2"/>
    <x v="8"/>
    <s v="None_16h"/>
    <x v="0"/>
    <n v="1.627586819433342"/>
    <n v="7"/>
    <x v="0"/>
  </r>
  <r>
    <s v="Exp3"/>
    <x v="0"/>
    <x v="1"/>
    <x v="2"/>
    <x v="8"/>
    <s v="None_16h"/>
    <x v="1"/>
    <n v="1.6187050359712232"/>
    <s v=""/>
    <x v="0"/>
  </r>
  <r>
    <s v="Exp3"/>
    <x v="0"/>
    <x v="1"/>
    <x v="2"/>
    <x v="8"/>
    <s v="None_16h"/>
    <x v="2"/>
    <n v="1.6714628297362111"/>
    <s v=""/>
    <x v="0"/>
  </r>
  <r>
    <s v="Exp3"/>
    <x v="0"/>
    <x v="1"/>
    <x v="2"/>
    <x v="8"/>
    <s v="None_16h"/>
    <x v="3"/>
    <n v="0.59259259259259256"/>
    <s v=""/>
    <x v="0"/>
  </r>
  <r>
    <s v="Exp3"/>
    <x v="0"/>
    <x v="1"/>
    <x v="2"/>
    <x v="9"/>
    <s v="None_16h"/>
    <x v="0"/>
    <n v="2.902542372881356"/>
    <n v="10"/>
    <x v="0"/>
  </r>
  <r>
    <s v="Exp3"/>
    <x v="0"/>
    <x v="1"/>
    <x v="2"/>
    <x v="9"/>
    <s v="None_16h"/>
    <x v="1"/>
    <n v="2.8813559322033897"/>
    <n v="9"/>
    <x v="0"/>
  </r>
  <r>
    <s v="Exp3"/>
    <x v="0"/>
    <x v="1"/>
    <x v="2"/>
    <x v="9"/>
    <s v="None_16h"/>
    <x v="2"/>
    <n v="2.9703389830508473"/>
    <n v="10"/>
    <x v="0"/>
  </r>
  <r>
    <s v="Exp3"/>
    <x v="0"/>
    <x v="1"/>
    <x v="2"/>
    <x v="9"/>
    <s v="None_16h"/>
    <x v="0"/>
    <n v="2.5381355932203391"/>
    <n v="10"/>
    <x v="0"/>
  </r>
  <r>
    <s v="Exp3"/>
    <x v="0"/>
    <x v="1"/>
    <x v="2"/>
    <x v="9"/>
    <s v="None_16h"/>
    <x v="1"/>
    <n v="2.079136690647482"/>
    <n v="8"/>
    <x v="0"/>
  </r>
  <r>
    <s v="Exp3"/>
    <x v="0"/>
    <x v="1"/>
    <x v="2"/>
    <x v="9"/>
    <s v="None_16h"/>
    <x v="2"/>
    <n v="1.906474820143885"/>
    <n v="9"/>
    <x v="0"/>
  </r>
  <r>
    <s v="Exp3"/>
    <x v="0"/>
    <x v="1"/>
    <x v="2"/>
    <x v="9"/>
    <s v="None_16h"/>
    <x v="3"/>
    <n v="3.0466101694915255"/>
    <s v=""/>
    <x v="0"/>
  </r>
  <r>
    <s v="Exp3"/>
    <x v="0"/>
    <x v="1"/>
    <x v="2"/>
    <x v="9"/>
    <s v="None_16h"/>
    <x v="0"/>
    <n v="3.0169491525423728"/>
    <n v="10"/>
    <x v="0"/>
  </r>
  <r>
    <s v="Exp3"/>
    <x v="0"/>
    <x v="1"/>
    <x v="2"/>
    <x v="9"/>
    <s v="None_16h"/>
    <x v="1"/>
    <n v="2.9533898305084745"/>
    <n v="10"/>
    <x v="0"/>
  </r>
  <r>
    <s v="Exp3"/>
    <x v="0"/>
    <x v="1"/>
    <x v="2"/>
    <x v="9"/>
    <s v="None_16h"/>
    <x v="2"/>
    <n v="2.8389830508474576"/>
    <n v="10"/>
    <x v="0"/>
  </r>
  <r>
    <s v="Exp3"/>
    <x v="0"/>
    <x v="1"/>
    <x v="2"/>
    <x v="9"/>
    <s v="None_16h"/>
    <x v="3"/>
    <n v="2.9830508474576272"/>
    <s v=""/>
    <x v="0"/>
  </r>
  <r>
    <s v="Exp3"/>
    <x v="0"/>
    <x v="1"/>
    <x v="2"/>
    <x v="10"/>
    <s v="None_16h"/>
    <x v="0"/>
    <n v="4.5824710894704808"/>
    <n v="14"/>
    <x v="0"/>
  </r>
  <r>
    <s v="Exp3"/>
    <x v="0"/>
    <x v="1"/>
    <x v="2"/>
    <x v="10"/>
    <s v="None_16h"/>
    <x v="1"/>
    <n v="5.0276555625392838"/>
    <n v="15"/>
    <x v="0"/>
  </r>
  <r>
    <s v="Exp3"/>
    <x v="0"/>
    <x v="1"/>
    <x v="2"/>
    <x v="10"/>
    <s v="None_16h"/>
    <x v="2"/>
    <n v="4.9522313010685099"/>
    <n v="15"/>
    <x v="0"/>
  </r>
  <r>
    <s v="Exp3"/>
    <x v="0"/>
    <x v="1"/>
    <x v="2"/>
    <x v="10"/>
    <s v="None_16h"/>
    <x v="3"/>
    <n v="3.4412659768715765"/>
    <n v="16"/>
    <x v="0"/>
  </r>
  <r>
    <s v="Exp3"/>
    <x v="0"/>
    <x v="1"/>
    <x v="2"/>
    <x v="10"/>
    <s v="None_16h"/>
    <x v="0"/>
    <n v="4.7919547454431175"/>
    <n v="14"/>
    <x v="0"/>
  </r>
  <r>
    <s v="Exp3"/>
    <x v="0"/>
    <x v="1"/>
    <x v="2"/>
    <x v="10"/>
    <s v="None_16h"/>
    <x v="1"/>
    <n v="3.8490566037735849"/>
    <n v="12"/>
    <x v="0"/>
  </r>
  <r>
    <s v="Exp3"/>
    <x v="0"/>
    <x v="1"/>
    <x v="2"/>
    <x v="10"/>
    <s v="None_16h"/>
    <x v="2"/>
    <n v="3.8642726719415701"/>
    <n v="12"/>
    <x v="0"/>
  </r>
  <r>
    <s v="Exp3"/>
    <x v="0"/>
    <x v="1"/>
    <x v="2"/>
    <x v="10"/>
    <s v="None_16h"/>
    <x v="0"/>
    <n v="5.6059082338152102"/>
    <n v="13"/>
    <x v="0"/>
  </r>
  <r>
    <s v="Exp3"/>
    <x v="0"/>
    <x v="1"/>
    <x v="2"/>
    <x v="10"/>
    <s v="None_16h"/>
    <x v="1"/>
    <n v="6.0461737164998386"/>
    <n v="14"/>
    <x v="0"/>
  </r>
  <r>
    <s v="Exp3"/>
    <x v="0"/>
    <x v="1"/>
    <x v="2"/>
    <x v="10"/>
    <s v="None_16h"/>
    <x v="2"/>
    <n v="5.9977397481433643"/>
    <n v="14"/>
    <x v="0"/>
  </r>
  <r>
    <s v="Exp3"/>
    <x v="0"/>
    <x v="1"/>
    <x v="2"/>
    <x v="11"/>
    <s v="None_16h"/>
    <x v="0"/>
    <n v="4.9490886235072278"/>
    <n v="14"/>
    <x v="0"/>
  </r>
  <r>
    <s v="Exp3"/>
    <x v="0"/>
    <x v="1"/>
    <x v="2"/>
    <x v="11"/>
    <s v="None_16h"/>
    <x v="1"/>
    <n v="5.0276555625392838"/>
    <n v="14"/>
    <x v="0"/>
  </r>
  <r>
    <s v="Exp3"/>
    <x v="0"/>
    <x v="1"/>
    <x v="2"/>
    <x v="11"/>
    <s v="None_16h"/>
    <x v="2"/>
    <n v="4.8045254556882462"/>
    <n v="14"/>
    <x v="0"/>
  </r>
  <r>
    <s v="Exp3"/>
    <x v="0"/>
    <x v="1"/>
    <x v="2"/>
    <x v="11"/>
    <s v="None_16h"/>
    <x v="3"/>
    <n v="4.5939660590823381"/>
    <n v="14"/>
    <x v="0"/>
  </r>
  <r>
    <s v="Exp3"/>
    <x v="0"/>
    <x v="1"/>
    <x v="2"/>
    <x v="11"/>
    <s v="None_16h"/>
    <x v="0"/>
    <n v="4.993086109365179"/>
    <n v="14"/>
    <x v="0"/>
  </r>
  <r>
    <s v="Exp3"/>
    <x v="0"/>
    <x v="1"/>
    <x v="2"/>
    <x v="11"/>
    <s v="None_16h"/>
    <x v="1"/>
    <n v="4.6442489000628537"/>
    <n v="14"/>
    <x v="0"/>
  </r>
  <r>
    <s v="Exp3"/>
    <x v="0"/>
    <x v="1"/>
    <x v="2"/>
    <x v="11"/>
    <s v="None_16h"/>
    <x v="2"/>
    <n v="4.820238843494657"/>
    <n v="15"/>
    <x v="0"/>
  </r>
  <r>
    <s v="Exp3"/>
    <x v="0"/>
    <x v="1"/>
    <x v="2"/>
    <x v="11"/>
    <s v="None_16h"/>
    <x v="0"/>
    <n v="5.2421698417823697"/>
    <n v="16"/>
    <x v="0"/>
  </r>
  <r>
    <s v="Exp3"/>
    <x v="0"/>
    <x v="1"/>
    <x v="2"/>
    <x v="11"/>
    <s v="None_16h"/>
    <x v="1"/>
    <n v="4.172847265870522"/>
    <n v="12"/>
    <x v="0"/>
  </r>
  <r>
    <s v="Exp3"/>
    <x v="0"/>
    <x v="1"/>
    <x v="2"/>
    <x v="11"/>
    <s v="None_16h"/>
    <x v="2"/>
    <n v="5.0559396605908233"/>
    <n v="15"/>
    <x v="0"/>
  </r>
  <r>
    <s v="Exp3"/>
    <x v="0"/>
    <x v="1"/>
    <x v="2"/>
    <x v="12"/>
    <s v="None_16h"/>
    <x v="0"/>
    <n v="6.3152039555006176"/>
    <n v="17"/>
    <x v="0"/>
  </r>
  <r>
    <s v="Exp3"/>
    <x v="0"/>
    <x v="1"/>
    <x v="2"/>
    <x v="12"/>
    <s v="None_16h"/>
    <x v="1"/>
    <n v="4.8453802639849153"/>
    <n v="15"/>
    <x v="0"/>
  </r>
  <r>
    <s v="Exp3"/>
    <x v="0"/>
    <x v="1"/>
    <x v="2"/>
    <x v="12"/>
    <s v="None_16h"/>
    <x v="2"/>
    <n v="5.842751049402648"/>
    <n v="16"/>
    <x v="0"/>
  </r>
  <r>
    <s v="Exp3"/>
    <x v="0"/>
    <x v="1"/>
    <x v="2"/>
    <x v="12"/>
    <s v="None_16h"/>
    <x v="3"/>
    <n v="5.9525347110106557"/>
    <n v="16"/>
    <x v="0"/>
  </r>
  <r>
    <s v="Exp3"/>
    <x v="0"/>
    <x v="1"/>
    <x v="2"/>
    <x v="12"/>
    <s v="None_16h"/>
    <x v="0"/>
    <n v="6.7231149567367119"/>
    <n v="18"/>
    <x v="0"/>
  </r>
  <r>
    <s v="Exp3"/>
    <x v="0"/>
    <x v="1"/>
    <x v="2"/>
    <x v="12"/>
    <s v="None_16h"/>
    <x v="1"/>
    <n v="5.8072328059412337"/>
    <n v="17"/>
    <x v="0"/>
  </r>
  <r>
    <s v="Exp3"/>
    <x v="0"/>
    <x v="1"/>
    <x v="2"/>
    <x v="12"/>
    <s v="None_16h"/>
    <x v="2"/>
    <n v="5.5489183080400384"/>
    <n v="17"/>
    <x v="0"/>
  </r>
  <r>
    <s v="Exp3"/>
    <x v="0"/>
    <x v="1"/>
    <x v="2"/>
    <x v="12"/>
    <s v="None_16h"/>
    <x v="3"/>
    <n v="5.4940264772360345"/>
    <n v="18"/>
    <x v="0"/>
  </r>
  <r>
    <s v="Exp3"/>
    <x v="0"/>
    <x v="1"/>
    <x v="2"/>
    <x v="12"/>
    <s v="None_16h"/>
    <x v="0"/>
    <n v="6.0171133354859538"/>
    <n v="17"/>
    <x v="0"/>
  </r>
  <r>
    <s v="Exp3"/>
    <x v="0"/>
    <x v="1"/>
    <x v="2"/>
    <x v="12"/>
    <s v="None_16h"/>
    <x v="1"/>
    <n v="5.3228931223764935"/>
    <n v="16"/>
    <x v="0"/>
  </r>
  <r>
    <s v="Exp3"/>
    <x v="0"/>
    <x v="1"/>
    <x v="2"/>
    <x v="12"/>
    <s v="None_16h"/>
    <x v="2"/>
    <n v="6.1520395550061808"/>
    <n v="18"/>
    <x v="0"/>
  </r>
  <r>
    <s v="Exp3"/>
    <x v="0"/>
    <x v="1"/>
    <x v="2"/>
    <x v="12"/>
    <s v="None_16h"/>
    <x v="3"/>
    <n v="5.2873748789150792"/>
    <n v="17"/>
    <x v="0"/>
  </r>
  <r>
    <s v="Exp3"/>
    <x v="0"/>
    <x v="1"/>
    <x v="2"/>
    <x v="13"/>
    <s v="None_16h"/>
    <x v="0"/>
    <n v="6.5599505562422742"/>
    <n v="19"/>
    <x v="0"/>
  </r>
  <r>
    <s v="Exp3"/>
    <x v="0"/>
    <x v="1"/>
    <x v="2"/>
    <x v="13"/>
    <s v="None_16h"/>
    <x v="1"/>
    <n v="5.7684856312560546"/>
    <n v="18"/>
    <x v="0"/>
  </r>
  <r>
    <s v="Exp3"/>
    <x v="0"/>
    <x v="1"/>
    <x v="2"/>
    <x v="13"/>
    <s v="None_16h"/>
    <x v="2"/>
    <n v="6.8343634116192833"/>
    <n v="20"/>
    <x v="0"/>
  </r>
  <r>
    <s v="Exp3"/>
    <x v="0"/>
    <x v="1"/>
    <x v="2"/>
    <x v="13"/>
    <s v="None_16h"/>
    <x v="3"/>
    <n v="6.930778739184178"/>
    <n v="20"/>
    <x v="0"/>
  </r>
  <r>
    <s v="Exp3"/>
    <x v="0"/>
    <x v="1"/>
    <x v="2"/>
    <x v="13"/>
    <s v="None_16h"/>
    <x v="0"/>
    <n v="6.4375772558714459"/>
    <n v="20"/>
    <x v="0"/>
  </r>
  <r>
    <s v="Exp3"/>
    <x v="0"/>
    <x v="1"/>
    <x v="2"/>
    <x v="13"/>
    <s v="None_16h"/>
    <x v="1"/>
    <n v="6.7342398022249688"/>
    <n v="20"/>
    <x v="0"/>
  </r>
  <r>
    <s v="Exp3"/>
    <x v="0"/>
    <x v="1"/>
    <x v="2"/>
    <x v="13"/>
    <s v="None_16h"/>
    <x v="2"/>
    <n v="6.6860321384425214"/>
    <n v="20"/>
    <x v="0"/>
  </r>
  <r>
    <s v="Exp3"/>
    <x v="0"/>
    <x v="1"/>
    <x v="2"/>
    <x v="13"/>
    <s v="None_16h"/>
    <x v="0"/>
    <n v="7.1792828685258963"/>
    <n v="22"/>
    <x v="0"/>
  </r>
  <r>
    <s v="Exp3"/>
    <x v="0"/>
    <x v="1"/>
    <x v="2"/>
    <x v="13"/>
    <s v="None_16h"/>
    <x v="1"/>
    <n v="6.8862793572311496"/>
    <n v="21"/>
    <x v="0"/>
  </r>
  <r>
    <s v="Exp3"/>
    <x v="0"/>
    <x v="1"/>
    <x v="2"/>
    <x v="13"/>
    <s v="None_16h"/>
    <x v="2"/>
    <n v="6.7268232385661308"/>
    <n v="19"/>
    <x v="0"/>
  </r>
  <r>
    <s v="Exp3"/>
    <x v="0"/>
    <x v="1"/>
    <x v="2"/>
    <x v="13"/>
    <s v="None_16h"/>
    <x v="3"/>
    <n v="6.6749072929542645"/>
    <n v="20"/>
    <x v="0"/>
  </r>
  <r>
    <s v="Exp3"/>
    <x v="0"/>
    <x v="1"/>
    <x v="2"/>
    <x v="15"/>
    <s v="None_16h"/>
    <x v="0"/>
    <n v="7.8964143426294822"/>
    <n v="24"/>
    <x v="0"/>
  </r>
  <r>
    <s v="Exp3"/>
    <x v="0"/>
    <x v="1"/>
    <x v="2"/>
    <x v="15"/>
    <s v="None_16h"/>
    <x v="1"/>
    <n v="7.6613545816733071"/>
    <n v="25"/>
    <x v="0"/>
  </r>
  <r>
    <s v="Exp3"/>
    <x v="0"/>
    <x v="1"/>
    <x v="2"/>
    <x v="15"/>
    <s v="None_16h"/>
    <x v="0"/>
    <n v="8.3774574049803405"/>
    <n v="23"/>
    <x v="0"/>
  </r>
  <r>
    <s v="Exp3"/>
    <x v="0"/>
    <x v="1"/>
    <x v="2"/>
    <x v="15"/>
    <s v="None_16h"/>
    <x v="1"/>
    <n v="7.2270916334661353"/>
    <n v="21"/>
    <x v="0"/>
  </r>
  <r>
    <s v="Exp3"/>
    <x v="0"/>
    <x v="1"/>
    <x v="2"/>
    <x v="15"/>
    <s v="None_16h"/>
    <x v="2"/>
    <n v="7.5059760956175303"/>
    <n v="22"/>
    <x v="0"/>
  </r>
  <r>
    <s v="Exp3"/>
    <x v="0"/>
    <x v="1"/>
    <x v="2"/>
    <x v="15"/>
    <s v="None_16h"/>
    <x v="3"/>
    <n v="8.2516382699868931"/>
    <n v="23"/>
    <x v="0"/>
  </r>
  <r>
    <s v="Exp3"/>
    <x v="0"/>
    <x v="1"/>
    <x v="2"/>
    <x v="15"/>
    <s v="None_16h"/>
    <x v="0"/>
    <n v="8.6290956749672354"/>
    <n v="25"/>
    <x v="0"/>
  </r>
  <r>
    <s v="Exp3"/>
    <x v="0"/>
    <x v="1"/>
    <x v="2"/>
    <x v="15"/>
    <s v="None_16h"/>
    <x v="1"/>
    <n v="8.6684141546526874"/>
    <n v="22"/>
    <x v="0"/>
  </r>
  <r>
    <s v="Exp3"/>
    <x v="0"/>
    <x v="1"/>
    <x v="2"/>
    <x v="15"/>
    <s v="None_16h"/>
    <x v="2"/>
    <n v="7.4501992031872506"/>
    <n v="21"/>
    <x v="0"/>
  </r>
  <r>
    <s v="Exp3"/>
    <x v="0"/>
    <x v="1"/>
    <x v="2"/>
    <x v="15"/>
    <s v="None_16h"/>
    <x v="3"/>
    <n v="7.0796812749003983"/>
    <n v="20"/>
    <x v="0"/>
  </r>
  <r>
    <s v="Exp3"/>
    <x v="0"/>
    <x v="1"/>
    <x v="2"/>
    <x v="17"/>
    <s v="None_16h"/>
    <x v="0"/>
    <n v="9.836363636363636"/>
    <n v="25"/>
    <x v="0"/>
  </r>
  <r>
    <s v="Exp3"/>
    <x v="0"/>
    <x v="1"/>
    <x v="2"/>
    <x v="17"/>
    <s v="None_16h"/>
    <x v="1"/>
    <n v="9.790909090909091"/>
    <n v="25"/>
    <x v="0"/>
  </r>
  <r>
    <s v="Exp3"/>
    <x v="0"/>
    <x v="1"/>
    <x v="2"/>
    <x v="17"/>
    <s v="None_16h"/>
    <x v="2"/>
    <n v="8.6723460026212322"/>
    <n v="26"/>
    <x v="0"/>
  </r>
  <r>
    <s v="Exp3"/>
    <x v="0"/>
    <x v="1"/>
    <x v="2"/>
    <x v="17"/>
    <s v="None_16h"/>
    <x v="3"/>
    <n v="10.004545454545454"/>
    <n v="27"/>
    <x v="0"/>
  </r>
  <r>
    <s v="Exp3"/>
    <x v="0"/>
    <x v="1"/>
    <x v="2"/>
    <x v="17"/>
    <s v="None_16h"/>
    <x v="0"/>
    <n v="9.4363636363636356"/>
    <n v="27"/>
    <x v="0"/>
  </r>
  <r>
    <s v="Exp3"/>
    <x v="0"/>
    <x v="1"/>
    <x v="2"/>
    <x v="17"/>
    <s v="None_16h"/>
    <x v="1"/>
    <n v="8.2634338138925294"/>
    <n v="27"/>
    <x v="0"/>
  </r>
  <r>
    <s v="Exp3"/>
    <x v="0"/>
    <x v="1"/>
    <x v="2"/>
    <x v="17"/>
    <s v="None_16h"/>
    <x v="2"/>
    <n v="9.5681818181818183"/>
    <n v="27"/>
    <x v="0"/>
  </r>
  <r>
    <s v="Exp3"/>
    <x v="0"/>
    <x v="1"/>
    <x v="2"/>
    <x v="17"/>
    <s v="None_16h"/>
    <x v="3"/>
    <n v="8.2712975098296191"/>
    <n v="22"/>
    <x v="0"/>
  </r>
  <r>
    <s v="Exp3"/>
    <x v="0"/>
    <x v="1"/>
    <x v="2"/>
    <x v="17"/>
    <s v="None_16h"/>
    <x v="0"/>
    <n v="8.7706422018348622"/>
    <n v="30"/>
    <x v="0"/>
  </r>
  <r>
    <s v="Exp3"/>
    <x v="0"/>
    <x v="1"/>
    <x v="2"/>
    <x v="17"/>
    <s v="None_16h"/>
    <x v="1"/>
    <n v="8.5543905635648763"/>
    <n v="24"/>
    <x v="0"/>
  </r>
  <r>
    <s v="Exp3"/>
    <x v="0"/>
    <x v="1"/>
    <x v="2"/>
    <x v="17"/>
    <s v="None_16h"/>
    <x v="2"/>
    <n v="6.8084054388133497"/>
    <n v="29"/>
    <x v="0"/>
  </r>
  <r>
    <s v="Exp3"/>
    <x v="0"/>
    <x v="1"/>
    <x v="2"/>
    <x v="20"/>
    <s v="None_16h"/>
    <x v="0"/>
    <n v="13.16"/>
    <n v="31"/>
    <x v="0"/>
  </r>
  <r>
    <s v="Exp3"/>
    <x v="0"/>
    <x v="1"/>
    <x v="2"/>
    <x v="20"/>
    <s v="None_16h"/>
    <x v="1"/>
    <n v="13.12"/>
    <n v="31"/>
    <x v="0"/>
  </r>
  <r>
    <s v="Exp3"/>
    <x v="0"/>
    <x v="1"/>
    <x v="2"/>
    <x v="20"/>
    <s v="None_16h"/>
    <x v="2"/>
    <n v="12.36"/>
    <n v="34"/>
    <x v="0"/>
  </r>
  <r>
    <s v="Exp3"/>
    <x v="0"/>
    <x v="1"/>
    <x v="2"/>
    <x v="20"/>
    <s v="None_16h"/>
    <x v="3"/>
    <n v="13.2"/>
    <n v="33"/>
    <x v="0"/>
  </r>
  <r>
    <s v="Exp3"/>
    <x v="0"/>
    <x v="1"/>
    <x v="2"/>
    <x v="20"/>
    <s v="None_16h"/>
    <x v="0"/>
    <n v="12.68"/>
    <s v=""/>
    <x v="0"/>
  </r>
  <r>
    <s v="Exp3"/>
    <x v="0"/>
    <x v="1"/>
    <x v="2"/>
    <x v="20"/>
    <s v="None_16h"/>
    <x v="1"/>
    <n v="13.64"/>
    <n v="33"/>
    <x v="0"/>
  </r>
  <r>
    <s v="Exp3"/>
    <x v="0"/>
    <x v="1"/>
    <x v="2"/>
    <x v="20"/>
    <s v="None_16h"/>
    <x v="2"/>
    <n v="13.8"/>
    <n v="34"/>
    <x v="0"/>
  </r>
  <r>
    <s v="Exp3"/>
    <x v="0"/>
    <x v="1"/>
    <x v="2"/>
    <x v="20"/>
    <s v="None_16h"/>
    <x v="3"/>
    <n v="12.09090909090909"/>
    <n v="25"/>
    <x v="0"/>
  </r>
  <r>
    <s v="Exp3"/>
    <x v="0"/>
    <x v="1"/>
    <x v="2"/>
    <x v="20"/>
    <s v="None_16h"/>
    <x v="0"/>
    <n v="13.88"/>
    <n v="34"/>
    <x v="0"/>
  </r>
  <r>
    <s v="Exp3"/>
    <x v="0"/>
    <x v="1"/>
    <x v="2"/>
    <x v="20"/>
    <s v="None_16h"/>
    <x v="1"/>
    <n v="12.72"/>
    <n v="33"/>
    <x v="0"/>
  </r>
  <r>
    <s v="Exp3"/>
    <x v="0"/>
    <x v="1"/>
    <x v="2"/>
    <x v="20"/>
    <s v="None_16h"/>
    <x v="2"/>
    <n v="12.6"/>
    <n v="33"/>
    <x v="0"/>
  </r>
  <r>
    <s v="Exp3"/>
    <x v="0"/>
    <x v="1"/>
    <x v="2"/>
    <x v="3"/>
    <s v="None_16h"/>
    <x v="0"/>
    <n v="14"/>
    <s v=""/>
    <x v="0"/>
  </r>
  <r>
    <s v="Exp3"/>
    <x v="0"/>
    <x v="1"/>
    <x v="2"/>
    <x v="3"/>
    <s v="None_16h"/>
    <x v="1"/>
    <n v="13"/>
    <s v=""/>
    <x v="0"/>
  </r>
  <r>
    <s v="Exp3"/>
    <x v="0"/>
    <x v="1"/>
    <x v="2"/>
    <x v="3"/>
    <s v="None_16h"/>
    <x v="2"/>
    <n v="13"/>
    <s v=""/>
    <x v="0"/>
  </r>
  <r>
    <s v="Exp3"/>
    <x v="0"/>
    <x v="1"/>
    <x v="2"/>
    <x v="3"/>
    <s v="None_16h"/>
    <x v="3"/>
    <n v="13"/>
    <s v=""/>
    <x v="0"/>
  </r>
  <r>
    <s v="Exp3"/>
    <x v="0"/>
    <x v="1"/>
    <x v="2"/>
    <x v="3"/>
    <s v="None_16h"/>
    <x v="0"/>
    <n v="14"/>
    <s v=""/>
    <x v="0"/>
  </r>
  <r>
    <s v="Exp3"/>
    <x v="0"/>
    <x v="1"/>
    <x v="2"/>
    <x v="3"/>
    <s v="None_16h"/>
    <x v="1"/>
    <n v="13"/>
    <s v=""/>
    <x v="0"/>
  </r>
  <r>
    <s v="Exp3"/>
    <x v="0"/>
    <x v="1"/>
    <x v="2"/>
    <x v="3"/>
    <s v="None_16h"/>
    <x v="2"/>
    <n v="13"/>
    <s v=""/>
    <x v="0"/>
  </r>
  <r>
    <s v="Exp3"/>
    <x v="0"/>
    <x v="1"/>
    <x v="2"/>
    <x v="3"/>
    <s v="None_16h"/>
    <x v="3"/>
    <n v="13"/>
    <s v=""/>
    <x v="0"/>
  </r>
  <r>
    <s v="Exp3"/>
    <x v="0"/>
    <x v="1"/>
    <x v="2"/>
    <x v="19"/>
    <s v="None_16h"/>
    <x v="0"/>
    <n v="16"/>
    <n v="28"/>
    <x v="1"/>
  </r>
  <r>
    <s v="Exp3"/>
    <x v="0"/>
    <x v="1"/>
    <x v="2"/>
    <x v="19"/>
    <s v="None_16h"/>
    <x v="1"/>
    <n v="17"/>
    <n v="38"/>
    <x v="1"/>
  </r>
  <r>
    <s v="Exp3"/>
    <x v="0"/>
    <x v="1"/>
    <x v="2"/>
    <x v="19"/>
    <s v="None_16h"/>
    <x v="2"/>
    <n v="17"/>
    <s v=""/>
    <x v="1"/>
  </r>
  <r>
    <s v="Exp3"/>
    <x v="0"/>
    <x v="1"/>
    <x v="2"/>
    <x v="19"/>
    <s v="None_16h"/>
    <x v="3"/>
    <n v="14"/>
    <s v=""/>
    <x v="1"/>
  </r>
  <r>
    <s v="Exp3"/>
    <x v="0"/>
    <x v="1"/>
    <x v="2"/>
    <x v="19"/>
    <s v="None_16h"/>
    <x v="0"/>
    <n v="15"/>
    <s v=""/>
    <x v="1"/>
  </r>
  <r>
    <s v="Exp3"/>
    <x v="0"/>
    <x v="1"/>
    <x v="2"/>
    <x v="19"/>
    <s v="None_16h"/>
    <x v="1"/>
    <n v="15"/>
    <s v=""/>
    <x v="1"/>
  </r>
  <r>
    <s v="Exp3"/>
    <x v="0"/>
    <x v="1"/>
    <x v="2"/>
    <x v="19"/>
    <s v="None_16h"/>
    <x v="0"/>
    <n v="14"/>
    <n v="34"/>
    <x v="1"/>
  </r>
  <r>
    <s v="Exp3"/>
    <x v="0"/>
    <x v="1"/>
    <x v="2"/>
    <x v="19"/>
    <s v="None_16h"/>
    <x v="1"/>
    <n v="14"/>
    <n v="28"/>
    <x v="1"/>
  </r>
  <r>
    <s v="Exp3"/>
    <x v="0"/>
    <x v="1"/>
    <x v="2"/>
    <x v="19"/>
    <s v="None_16h"/>
    <x v="2"/>
    <n v="16"/>
    <n v="34"/>
    <x v="1"/>
  </r>
  <r>
    <s v="Exp3"/>
    <x v="0"/>
    <x v="1"/>
    <x v="2"/>
    <x v="19"/>
    <s v="None_16h"/>
    <x v="0"/>
    <n v="14"/>
    <n v="32"/>
    <x v="1"/>
  </r>
  <r>
    <s v="Exp3"/>
    <x v="0"/>
    <x v="1"/>
    <x v="2"/>
    <x v="19"/>
    <s v="None_16h"/>
    <x v="1"/>
    <n v="16"/>
    <n v="35"/>
    <x v="1"/>
  </r>
  <r>
    <s v="Exp3"/>
    <x v="0"/>
    <x v="1"/>
    <x v="2"/>
    <x v="19"/>
    <s v="None_16h"/>
    <x v="2"/>
    <n v="14"/>
    <n v="31"/>
    <x v="1"/>
  </r>
  <r>
    <s v="Exp3"/>
    <x v="0"/>
    <x v="1"/>
    <x v="2"/>
    <x v="19"/>
    <s v="None_16h"/>
    <x v="0"/>
    <n v="17"/>
    <n v="36"/>
    <x v="1"/>
  </r>
  <r>
    <s v="Exp3"/>
    <x v="0"/>
    <x v="1"/>
    <x v="2"/>
    <x v="19"/>
    <s v="None_16h"/>
    <x v="1"/>
    <n v="15"/>
    <n v="36"/>
    <x v="1"/>
  </r>
  <r>
    <s v="Exp3"/>
    <x v="0"/>
    <x v="1"/>
    <x v="2"/>
    <x v="19"/>
    <s v="None_16h"/>
    <x v="2"/>
    <n v="16"/>
    <n v="34"/>
    <x v="1"/>
  </r>
  <r>
    <s v="Exp3"/>
    <x v="0"/>
    <x v="1"/>
    <x v="2"/>
    <x v="19"/>
    <s v="None_16h"/>
    <x v="0"/>
    <n v="14"/>
    <s v=""/>
    <x v="1"/>
  </r>
  <r>
    <s v="Exp3"/>
    <x v="0"/>
    <x v="1"/>
    <x v="2"/>
    <x v="19"/>
    <s v="None_16h"/>
    <x v="1"/>
    <n v="16"/>
    <s v=""/>
    <x v="1"/>
  </r>
  <r>
    <s v="Exp3"/>
    <x v="0"/>
    <x v="1"/>
    <x v="2"/>
    <x v="19"/>
    <s v="None_16h"/>
    <x v="2"/>
    <n v="17"/>
    <s v=""/>
    <x v="1"/>
  </r>
  <r>
    <s v="Exp3"/>
    <x v="0"/>
    <x v="1"/>
    <x v="2"/>
    <x v="19"/>
    <s v="None_16h"/>
    <x v="3"/>
    <n v="15"/>
    <s v=""/>
    <x v="1"/>
  </r>
  <r>
    <s v="Exp3"/>
    <x v="0"/>
    <x v="1"/>
    <x v="2"/>
    <x v="5"/>
    <s v="None_16h"/>
    <x v="0"/>
    <n v="16"/>
    <n v="36"/>
    <x v="1"/>
  </r>
  <r>
    <s v="Exp3"/>
    <x v="0"/>
    <x v="1"/>
    <x v="2"/>
    <x v="5"/>
    <s v="None_16h"/>
    <x v="1"/>
    <n v="18"/>
    <n v="36"/>
    <x v="1"/>
  </r>
  <r>
    <s v="Exp3"/>
    <x v="0"/>
    <x v="1"/>
    <x v="2"/>
    <x v="5"/>
    <s v="None_16h"/>
    <x v="2"/>
    <n v="16"/>
    <n v="30"/>
    <x v="1"/>
  </r>
  <r>
    <s v="Exp3"/>
    <x v="0"/>
    <x v="1"/>
    <x v="2"/>
    <x v="5"/>
    <s v="None_16h"/>
    <x v="0"/>
    <n v="17"/>
    <n v="33"/>
    <x v="1"/>
  </r>
  <r>
    <s v="Exp3"/>
    <x v="0"/>
    <x v="1"/>
    <x v="2"/>
    <x v="5"/>
    <s v="None_16h"/>
    <x v="1"/>
    <n v="17"/>
    <n v="39"/>
    <x v="1"/>
  </r>
  <r>
    <s v="Exp3"/>
    <x v="0"/>
    <x v="1"/>
    <x v="2"/>
    <x v="5"/>
    <s v="None_16h"/>
    <x v="2"/>
    <n v="14"/>
    <n v="33"/>
    <x v="1"/>
  </r>
  <r>
    <s v="Exp3"/>
    <x v="0"/>
    <x v="1"/>
    <x v="2"/>
    <x v="5"/>
    <s v="None_16h"/>
    <x v="3"/>
    <n v="13"/>
    <s v=""/>
    <x v="1"/>
  </r>
  <r>
    <s v="Exp3"/>
    <x v="0"/>
    <x v="1"/>
    <x v="4"/>
    <x v="8"/>
    <s v="None_16h"/>
    <x v="0"/>
    <n v="1.6606872469948395"/>
    <n v="7"/>
    <x v="0"/>
  </r>
  <r>
    <s v="Exp3"/>
    <x v="0"/>
    <x v="1"/>
    <x v="4"/>
    <x v="8"/>
    <s v="None_16h"/>
    <x v="1"/>
    <n v="0.74675324675324672"/>
    <n v="7"/>
    <x v="0"/>
  </r>
  <r>
    <s v="Exp3"/>
    <x v="0"/>
    <x v="1"/>
    <x v="4"/>
    <x v="8"/>
    <s v="None_16h"/>
    <x v="2"/>
    <n v="1.6249188838416613"/>
    <s v=""/>
    <x v="0"/>
  </r>
  <r>
    <s v="Exp3"/>
    <x v="0"/>
    <x v="1"/>
    <x v="4"/>
    <x v="8"/>
    <s v="None_16h"/>
    <x v="3"/>
    <n v="0.61038961038961037"/>
    <s v=""/>
    <x v="0"/>
  </r>
  <r>
    <s v="Exp3"/>
    <x v="0"/>
    <x v="1"/>
    <x v="4"/>
    <x v="8"/>
    <s v="None_16h"/>
    <x v="0"/>
    <n v="0.59090909090909094"/>
    <n v="5"/>
    <x v="0"/>
  </r>
  <r>
    <s v="Exp3"/>
    <x v="0"/>
    <x v="1"/>
    <x v="4"/>
    <x v="8"/>
    <s v="None_16h"/>
    <x v="1"/>
    <n v="0.61688311688311692"/>
    <s v=""/>
    <x v="0"/>
  </r>
  <r>
    <s v="Exp3"/>
    <x v="0"/>
    <x v="1"/>
    <x v="4"/>
    <x v="8"/>
    <s v="None_16h"/>
    <x v="2"/>
    <n v="0.56493506493506496"/>
    <n v="5"/>
    <x v="0"/>
  </r>
  <r>
    <s v="Exp3"/>
    <x v="0"/>
    <x v="1"/>
    <x v="4"/>
    <x v="8"/>
    <s v="None_16h"/>
    <x v="0"/>
    <n v="0.49494200370254876"/>
    <n v="5"/>
    <x v="0"/>
  </r>
  <r>
    <s v="Exp3"/>
    <x v="0"/>
    <x v="1"/>
    <x v="4"/>
    <x v="8"/>
    <s v="None_16h"/>
    <x v="1"/>
    <n v="0.62337662337662336"/>
    <n v="6"/>
    <x v="0"/>
  </r>
  <r>
    <s v="Exp3"/>
    <x v="0"/>
    <x v="1"/>
    <x v="4"/>
    <x v="8"/>
    <s v="None_16h"/>
    <x v="2"/>
    <n v="1.3679428942245295"/>
    <s v=""/>
    <x v="0"/>
  </r>
  <r>
    <s v="Exp3"/>
    <x v="0"/>
    <x v="1"/>
    <x v="4"/>
    <x v="8"/>
    <s v="None_16h"/>
    <x v="3"/>
    <n v="0.4935064935064935"/>
    <s v=""/>
    <x v="0"/>
  </r>
  <r>
    <s v="Exp3"/>
    <x v="0"/>
    <x v="1"/>
    <x v="4"/>
    <x v="9"/>
    <s v="None_16h"/>
    <x v="0"/>
    <n v="2.835209825997953"/>
    <n v="10"/>
    <x v="0"/>
  </r>
  <r>
    <s v="Exp3"/>
    <x v="0"/>
    <x v="1"/>
    <x v="4"/>
    <x v="9"/>
    <s v="None_16h"/>
    <x v="1"/>
    <n v="2.6796315250767657"/>
    <n v="9"/>
    <x v="0"/>
  </r>
  <r>
    <s v="Exp3"/>
    <x v="0"/>
    <x v="1"/>
    <x v="4"/>
    <x v="9"/>
    <s v="None_16h"/>
    <x v="2"/>
    <n v="2.6837256908904812"/>
    <n v="9"/>
    <x v="0"/>
  </r>
  <r>
    <s v="Exp3"/>
    <x v="0"/>
    <x v="1"/>
    <x v="4"/>
    <x v="9"/>
    <s v="None_16h"/>
    <x v="0"/>
    <n v="2.7369498464687823"/>
    <n v="10"/>
    <x v="0"/>
  </r>
  <r>
    <s v="Exp3"/>
    <x v="0"/>
    <x v="1"/>
    <x v="4"/>
    <x v="9"/>
    <s v="None_16h"/>
    <x v="1"/>
    <n v="2.7901740020470829"/>
    <n v="9"/>
    <x v="0"/>
  </r>
  <r>
    <s v="Exp3"/>
    <x v="0"/>
    <x v="1"/>
    <x v="4"/>
    <x v="9"/>
    <s v="None_16h"/>
    <x v="2"/>
    <n v="1.8877352368591822"/>
    <n v="8"/>
    <x v="0"/>
  </r>
  <r>
    <s v="Exp3"/>
    <x v="0"/>
    <x v="1"/>
    <x v="4"/>
    <x v="9"/>
    <s v="None_16h"/>
    <x v="0"/>
    <n v="2.8188331627430911"/>
    <n v="9"/>
    <x v="0"/>
  </r>
  <r>
    <s v="Exp3"/>
    <x v="0"/>
    <x v="1"/>
    <x v="4"/>
    <x v="9"/>
    <s v="None_16h"/>
    <x v="1"/>
    <n v="2.9170931422722619"/>
    <n v="9"/>
    <x v="0"/>
  </r>
  <r>
    <s v="Exp3"/>
    <x v="0"/>
    <x v="1"/>
    <x v="4"/>
    <x v="9"/>
    <s v="None_16h"/>
    <x v="2"/>
    <n v="2.8474923234390994"/>
    <n v="9"/>
    <x v="0"/>
  </r>
  <r>
    <s v="Exp3"/>
    <x v="0"/>
    <x v="1"/>
    <x v="4"/>
    <x v="9"/>
    <s v="None_16h"/>
    <x v="3"/>
    <n v="2.7860798362333674"/>
    <s v=""/>
    <x v="0"/>
  </r>
  <r>
    <s v="Exp3"/>
    <x v="0"/>
    <x v="1"/>
    <x v="4"/>
    <x v="10"/>
    <s v="None_16h"/>
    <x v="0"/>
    <n v="5.2107623318385645"/>
    <n v="12"/>
    <x v="0"/>
  </r>
  <r>
    <s v="Exp3"/>
    <x v="0"/>
    <x v="1"/>
    <x v="4"/>
    <x v="10"/>
    <s v="None_16h"/>
    <x v="1"/>
    <n v="5.188340807174888"/>
    <n v="12"/>
    <x v="0"/>
  </r>
  <r>
    <s v="Exp3"/>
    <x v="0"/>
    <x v="1"/>
    <x v="4"/>
    <x v="10"/>
    <s v="None_16h"/>
    <x v="2"/>
    <n v="3.9582689335394128"/>
    <n v="11"/>
    <x v="0"/>
  </r>
  <r>
    <s v="Exp3"/>
    <x v="0"/>
    <x v="1"/>
    <x v="4"/>
    <x v="10"/>
    <s v="None_16h"/>
    <x v="3"/>
    <n v="4.9641255605381165"/>
    <n v="12"/>
    <x v="0"/>
  </r>
  <r>
    <s v="Exp3"/>
    <x v="0"/>
    <x v="1"/>
    <x v="4"/>
    <x v="10"/>
    <s v="None_16h"/>
    <x v="0"/>
    <n v="5.0224215246636774"/>
    <n v="12"/>
    <x v="0"/>
  </r>
  <r>
    <s v="Exp3"/>
    <x v="0"/>
    <x v="1"/>
    <x v="4"/>
    <x v="10"/>
    <s v="None_16h"/>
    <x v="1"/>
    <n v="4.0703245749613597"/>
    <n v="10"/>
    <x v="0"/>
  </r>
  <r>
    <s v="Exp3"/>
    <x v="0"/>
    <x v="1"/>
    <x v="4"/>
    <x v="10"/>
    <s v="None_16h"/>
    <x v="2"/>
    <n v="2.8802456499488232"/>
    <n v="9"/>
    <x v="0"/>
  </r>
  <r>
    <s v="Exp3"/>
    <x v="0"/>
    <x v="1"/>
    <x v="4"/>
    <x v="10"/>
    <s v="None_16h"/>
    <x v="3"/>
    <n v="2.6919140225179121"/>
    <n v="8"/>
    <x v="0"/>
  </r>
  <r>
    <s v="Exp3"/>
    <x v="0"/>
    <x v="1"/>
    <x v="4"/>
    <x v="10"/>
    <s v="None_16h"/>
    <x v="0"/>
    <n v="4.0200927357032459"/>
    <n v="11"/>
    <x v="0"/>
  </r>
  <r>
    <s v="Exp3"/>
    <x v="0"/>
    <x v="1"/>
    <x v="4"/>
    <x v="10"/>
    <s v="None_16h"/>
    <x v="1"/>
    <n v="4.0510046367851622"/>
    <n v="11"/>
    <x v="0"/>
  </r>
  <r>
    <s v="Exp3"/>
    <x v="0"/>
    <x v="1"/>
    <x v="4"/>
    <x v="10"/>
    <s v="None_16h"/>
    <x v="2"/>
    <n v="4.0780525502318392"/>
    <n v="12"/>
    <x v="0"/>
  </r>
  <r>
    <s v="Exp3"/>
    <x v="0"/>
    <x v="1"/>
    <x v="4"/>
    <x v="10"/>
    <s v="None_16h"/>
    <x v="3"/>
    <n v="2.6182190378710337"/>
    <n v="10"/>
    <x v="0"/>
  </r>
  <r>
    <s v="Exp3"/>
    <x v="0"/>
    <x v="1"/>
    <x v="4"/>
    <x v="11"/>
    <s v="None_16h"/>
    <x v="0"/>
    <n v="5.1659192825112106"/>
    <n v="15"/>
    <x v="0"/>
  </r>
  <r>
    <s v="Exp3"/>
    <x v="0"/>
    <x v="1"/>
    <x v="4"/>
    <x v="11"/>
    <s v="None_16h"/>
    <x v="1"/>
    <n v="5.3318385650224212"/>
    <n v="15"/>
    <x v="0"/>
  </r>
  <r>
    <s v="Exp3"/>
    <x v="0"/>
    <x v="1"/>
    <x v="4"/>
    <x v="11"/>
    <s v="None_16h"/>
    <x v="2"/>
    <n v="5.2556053811659194"/>
    <n v="14"/>
    <x v="0"/>
  </r>
  <r>
    <s v="Exp3"/>
    <x v="0"/>
    <x v="1"/>
    <x v="4"/>
    <x v="11"/>
    <s v="None_16h"/>
    <x v="0"/>
    <n v="5.8588158750813273"/>
    <n v="14"/>
    <x v="0"/>
  </r>
  <r>
    <s v="Exp3"/>
    <x v="0"/>
    <x v="1"/>
    <x v="4"/>
    <x v="11"/>
    <s v="None_16h"/>
    <x v="1"/>
    <n v="6.0540013012361742"/>
    <n v="14"/>
    <x v="0"/>
  </r>
  <r>
    <s v="Exp3"/>
    <x v="0"/>
    <x v="1"/>
    <x v="4"/>
    <x v="11"/>
    <s v="None_16h"/>
    <x v="2"/>
    <n v="6.0540013012361742"/>
    <n v="15"/>
    <x v="0"/>
  </r>
  <r>
    <s v="Exp3"/>
    <x v="0"/>
    <x v="1"/>
    <x v="4"/>
    <x v="11"/>
    <s v="None_16h"/>
    <x v="0"/>
    <n v="5.253741054001301"/>
    <n v="16"/>
    <x v="0"/>
  </r>
  <r>
    <s v="Exp3"/>
    <x v="0"/>
    <x v="1"/>
    <x v="4"/>
    <x v="11"/>
    <s v="None_16h"/>
    <x v="1"/>
    <n v="5.4294079375406632"/>
    <n v="16"/>
    <x v="0"/>
  </r>
  <r>
    <s v="Exp3"/>
    <x v="0"/>
    <x v="1"/>
    <x v="4"/>
    <x v="11"/>
    <s v="None_16h"/>
    <x v="2"/>
    <n v="5.4255042290175668"/>
    <n v="15"/>
    <x v="0"/>
  </r>
  <r>
    <s v="Exp3"/>
    <x v="0"/>
    <x v="1"/>
    <x v="4"/>
    <x v="11"/>
    <s v="None_16h"/>
    <x v="3"/>
    <n v="4.2735426008968611"/>
    <n v="13"/>
    <x v="0"/>
  </r>
  <r>
    <s v="Exp3"/>
    <x v="0"/>
    <x v="1"/>
    <x v="4"/>
    <x v="12"/>
    <s v="None_16h"/>
    <x v="0"/>
    <n v="6.3152866242038215"/>
    <n v="18"/>
    <x v="0"/>
  </r>
  <r>
    <s v="Exp3"/>
    <x v="0"/>
    <x v="1"/>
    <x v="4"/>
    <x v="12"/>
    <s v="None_16h"/>
    <x v="1"/>
    <n v="5.9056603773584904"/>
    <n v="16"/>
    <x v="0"/>
  </r>
  <r>
    <s v="Exp3"/>
    <x v="0"/>
    <x v="1"/>
    <x v="4"/>
    <x v="12"/>
    <s v="None_16h"/>
    <x v="2"/>
    <n v="6.2866242038216562"/>
    <n v="17"/>
    <x v="0"/>
  </r>
  <r>
    <s v="Exp3"/>
    <x v="0"/>
    <x v="1"/>
    <x v="4"/>
    <x v="12"/>
    <s v="None_16h"/>
    <x v="3"/>
    <n v="6.4012738853503182"/>
    <n v="17"/>
    <x v="0"/>
  </r>
  <r>
    <s v="Exp3"/>
    <x v="0"/>
    <x v="1"/>
    <x v="4"/>
    <x v="12"/>
    <s v="None_16h"/>
    <x v="0"/>
    <n v="5.6089785296031227"/>
    <n v="16"/>
    <x v="0"/>
  </r>
  <r>
    <s v="Exp3"/>
    <x v="0"/>
    <x v="1"/>
    <x v="4"/>
    <x v="12"/>
    <s v="None_16h"/>
    <x v="1"/>
    <n v="6.2627388535031852"/>
    <n v="18"/>
    <x v="0"/>
  </r>
  <r>
    <s v="Exp3"/>
    <x v="0"/>
    <x v="1"/>
    <x v="4"/>
    <x v="12"/>
    <s v="None_16h"/>
    <x v="2"/>
    <n v="6.2149681528662422"/>
    <n v="17"/>
    <x v="0"/>
  </r>
  <r>
    <s v="Exp3"/>
    <x v="0"/>
    <x v="1"/>
    <x v="4"/>
    <x v="12"/>
    <s v="None_16h"/>
    <x v="3"/>
    <n v="5.6909564085881588"/>
    <n v="17"/>
    <x v="0"/>
  </r>
  <r>
    <s v="Exp3"/>
    <x v="0"/>
    <x v="1"/>
    <x v="4"/>
    <x v="12"/>
    <s v="None_16h"/>
    <x v="0"/>
    <n v="5.7807417046193885"/>
    <n v="15"/>
    <x v="0"/>
  </r>
  <r>
    <s v="Exp3"/>
    <x v="0"/>
    <x v="1"/>
    <x v="4"/>
    <x v="12"/>
    <s v="None_16h"/>
    <x v="1"/>
    <n v="5.7963565387117759"/>
    <n v="17"/>
    <x v="0"/>
  </r>
  <r>
    <s v="Exp3"/>
    <x v="0"/>
    <x v="1"/>
    <x v="4"/>
    <x v="13"/>
    <s v="None_16h"/>
    <x v="0"/>
    <n v="6.9458598726114653"/>
    <n v="19"/>
    <x v="0"/>
  </r>
  <r>
    <s v="Exp3"/>
    <x v="0"/>
    <x v="1"/>
    <x v="4"/>
    <x v="13"/>
    <s v="None_16h"/>
    <x v="1"/>
    <n v="7.031847133757962"/>
    <n v="20"/>
    <x v="0"/>
  </r>
  <r>
    <s v="Exp3"/>
    <x v="0"/>
    <x v="1"/>
    <x v="4"/>
    <x v="13"/>
    <s v="None_16h"/>
    <x v="2"/>
    <n v="7.0509554140127388"/>
    <n v="19"/>
    <x v="0"/>
  </r>
  <r>
    <s v="Exp3"/>
    <x v="0"/>
    <x v="1"/>
    <x v="4"/>
    <x v="13"/>
    <s v="None_16h"/>
    <x v="3"/>
    <n v="6.8550955414012735"/>
    <n v="20"/>
    <x v="0"/>
  </r>
  <r>
    <s v="Exp3"/>
    <x v="0"/>
    <x v="1"/>
    <x v="4"/>
    <x v="13"/>
    <s v="None_16h"/>
    <x v="0"/>
    <n v="6.984076433121019"/>
    <n v="18"/>
    <x v="0"/>
  </r>
  <r>
    <s v="Exp3"/>
    <x v="0"/>
    <x v="1"/>
    <x v="4"/>
    <x v="13"/>
    <s v="None_16h"/>
    <x v="1"/>
    <n v="6.630573248407643"/>
    <n v="18"/>
    <x v="0"/>
  </r>
  <r>
    <s v="Exp3"/>
    <x v="0"/>
    <x v="1"/>
    <x v="4"/>
    <x v="13"/>
    <s v="None_16h"/>
    <x v="2"/>
    <n v="7.1226114649681529"/>
    <n v="19"/>
    <x v="0"/>
  </r>
  <r>
    <s v="Exp3"/>
    <x v="0"/>
    <x v="1"/>
    <x v="4"/>
    <x v="13"/>
    <s v="None_16h"/>
    <x v="3"/>
    <n v="6.9601910828025479"/>
    <n v="20"/>
    <x v="0"/>
  </r>
  <r>
    <s v="Exp3"/>
    <x v="0"/>
    <x v="1"/>
    <x v="4"/>
    <x v="13"/>
    <s v="None_16h"/>
    <x v="0"/>
    <n v="5.7182823682498372"/>
    <n v="19"/>
    <x v="0"/>
  </r>
  <r>
    <s v="Exp3"/>
    <x v="0"/>
    <x v="1"/>
    <x v="4"/>
    <x v="13"/>
    <s v="None_16h"/>
    <x v="1"/>
    <n v="6.5493630573248405"/>
    <n v="18"/>
    <x v="0"/>
  </r>
  <r>
    <s v="Exp3"/>
    <x v="0"/>
    <x v="1"/>
    <x v="4"/>
    <x v="13"/>
    <s v="None_16h"/>
    <x v="2"/>
    <n v="6.7882165605095537"/>
    <n v="18"/>
    <x v="0"/>
  </r>
  <r>
    <s v="Exp3"/>
    <x v="0"/>
    <x v="1"/>
    <x v="4"/>
    <x v="13"/>
    <s v="None_16h"/>
    <x v="3"/>
    <n v="7.6506180871828233"/>
    <n v="22"/>
    <x v="0"/>
  </r>
  <r>
    <s v="Exp3"/>
    <x v="0"/>
    <x v="1"/>
    <x v="4"/>
    <x v="15"/>
    <s v="None_16h"/>
    <x v="0"/>
    <n v="8.5316455696202524"/>
    <n v="22"/>
    <x v="0"/>
  </r>
  <r>
    <s v="Exp3"/>
    <x v="0"/>
    <x v="1"/>
    <x v="4"/>
    <x v="15"/>
    <s v="None_16h"/>
    <x v="1"/>
    <n v="9.187866927592955"/>
    <n v="26"/>
    <x v="0"/>
  </r>
  <r>
    <s v="Exp3"/>
    <x v="0"/>
    <x v="1"/>
    <x v="4"/>
    <x v="15"/>
    <s v="None_16h"/>
    <x v="2"/>
    <n v="8.9168173598553349"/>
    <n v="25"/>
    <x v="0"/>
  </r>
  <r>
    <s v="Exp3"/>
    <x v="0"/>
    <x v="1"/>
    <x v="4"/>
    <x v="15"/>
    <s v="None_16h"/>
    <x v="3"/>
    <n v="8.1844484629294758"/>
    <n v="24"/>
    <x v="0"/>
  </r>
  <r>
    <s v="Exp3"/>
    <x v="0"/>
    <x v="1"/>
    <x v="4"/>
    <x v="15"/>
    <s v="None_16h"/>
    <x v="0"/>
    <n v="7.3903708523096938"/>
    <n v="24"/>
    <x v="0"/>
  </r>
  <r>
    <s v="Exp3"/>
    <x v="0"/>
    <x v="1"/>
    <x v="4"/>
    <x v="15"/>
    <s v="None_16h"/>
    <x v="1"/>
    <n v="8.6455696202531644"/>
    <n v="25"/>
    <x v="0"/>
  </r>
  <r>
    <s v="Exp3"/>
    <x v="0"/>
    <x v="1"/>
    <x v="4"/>
    <x v="15"/>
    <s v="None_16h"/>
    <x v="2"/>
    <n v="8.9873417721518987"/>
    <n v="24"/>
    <x v="0"/>
  </r>
  <r>
    <s v="Exp3"/>
    <x v="0"/>
    <x v="1"/>
    <x v="4"/>
    <x v="15"/>
    <s v="None_16h"/>
    <x v="3"/>
    <n v="7.7338972023422254"/>
    <n v="24"/>
    <x v="0"/>
  </r>
  <r>
    <s v="Exp3"/>
    <x v="0"/>
    <x v="1"/>
    <x v="4"/>
    <x v="15"/>
    <s v="None_16h"/>
    <x v="0"/>
    <n v="9.5518590998043056"/>
    <n v="24"/>
    <x v="0"/>
  </r>
  <r>
    <s v="Exp3"/>
    <x v="0"/>
    <x v="1"/>
    <x v="4"/>
    <x v="15"/>
    <s v="None_16h"/>
    <x v="1"/>
    <n v="8.7540687160940323"/>
    <n v="25"/>
    <x v="0"/>
  </r>
  <r>
    <s v="Exp3"/>
    <x v="0"/>
    <x v="1"/>
    <x v="4"/>
    <x v="15"/>
    <s v="None_16h"/>
    <x v="2"/>
    <n v="9.37573385518591"/>
    <n v="26"/>
    <x v="0"/>
  </r>
  <r>
    <s v="Exp3"/>
    <x v="0"/>
    <x v="1"/>
    <x v="4"/>
    <x v="15"/>
    <s v="None_16h"/>
    <x v="3"/>
    <n v="8.4231464737793846"/>
    <n v="20"/>
    <x v="0"/>
  </r>
  <r>
    <s v="Exp3"/>
    <x v="0"/>
    <x v="1"/>
    <x v="4"/>
    <x v="17"/>
    <s v="None_16h"/>
    <x v="0"/>
    <n v="10.015655577299412"/>
    <n v="26"/>
    <x v="0"/>
  </r>
  <r>
    <s v="Exp3"/>
    <x v="0"/>
    <x v="1"/>
    <x v="4"/>
    <x v="17"/>
    <s v="None_16h"/>
    <x v="1"/>
    <n v="10.664999999999999"/>
    <n v="29"/>
    <x v="0"/>
  </r>
  <r>
    <s v="Exp3"/>
    <x v="0"/>
    <x v="1"/>
    <x v="4"/>
    <x v="17"/>
    <s v="None_16h"/>
    <x v="2"/>
    <n v="10.35"/>
    <n v="26"/>
    <x v="0"/>
  </r>
  <r>
    <s v="Exp3"/>
    <x v="0"/>
    <x v="1"/>
    <x v="4"/>
    <x v="17"/>
    <s v="None_16h"/>
    <x v="3"/>
    <n v="8.5858951175406872"/>
    <n v="25"/>
    <x v="0"/>
  </r>
  <r>
    <s v="Exp3"/>
    <x v="0"/>
    <x v="1"/>
    <x v="4"/>
    <x v="17"/>
    <s v="None_16h"/>
    <x v="0"/>
    <n v="9.9980430528375734"/>
    <n v="26"/>
    <x v="0"/>
  </r>
  <r>
    <s v="Exp3"/>
    <x v="0"/>
    <x v="1"/>
    <x v="4"/>
    <x v="17"/>
    <s v="None_16h"/>
    <x v="1"/>
    <n v="10.39"/>
    <n v="28"/>
    <x v="0"/>
  </r>
  <r>
    <s v="Exp3"/>
    <x v="0"/>
    <x v="1"/>
    <x v="4"/>
    <x v="17"/>
    <s v="None_16h"/>
    <x v="2"/>
    <n v="10.003913894324853"/>
    <n v="24"/>
    <x v="0"/>
  </r>
  <r>
    <s v="Exp3"/>
    <x v="0"/>
    <x v="1"/>
    <x v="4"/>
    <x v="17"/>
    <s v="None_16h"/>
    <x v="3"/>
    <n v="10.003913894324853"/>
    <n v="25"/>
    <x v="0"/>
  </r>
  <r>
    <s v="Exp3"/>
    <x v="0"/>
    <x v="1"/>
    <x v="4"/>
    <x v="17"/>
    <s v="None_16h"/>
    <x v="0"/>
    <n v="8.9764918625678121"/>
    <n v="26"/>
    <x v="0"/>
  </r>
  <r>
    <s v="Exp3"/>
    <x v="0"/>
    <x v="1"/>
    <x v="4"/>
    <x v="17"/>
    <s v="None_16h"/>
    <x v="1"/>
    <n v="9.9275929549902155"/>
    <n v="25"/>
    <x v="0"/>
  </r>
  <r>
    <s v="Exp3"/>
    <x v="0"/>
    <x v="1"/>
    <x v="4"/>
    <x v="17"/>
    <s v="None_16h"/>
    <x v="2"/>
    <n v="9.4227005870841491"/>
    <n v="25"/>
    <x v="0"/>
  </r>
  <r>
    <s v="Exp3"/>
    <x v="0"/>
    <x v="1"/>
    <x v="4"/>
    <x v="17"/>
    <s v="None_16h"/>
    <x v="3"/>
    <n v="8.8408679927667269"/>
    <n v="23"/>
    <x v="0"/>
  </r>
  <r>
    <s v="Exp3"/>
    <x v="0"/>
    <x v="1"/>
    <x v="4"/>
    <x v="20"/>
    <s v="None_16h"/>
    <x v="0"/>
    <n v="12"/>
    <n v="32"/>
    <x v="0"/>
  </r>
  <r>
    <s v="Exp3"/>
    <x v="0"/>
    <x v="1"/>
    <x v="4"/>
    <x v="20"/>
    <s v="None_16h"/>
    <x v="1"/>
    <n v="13.363636363636363"/>
    <n v="32"/>
    <x v="0"/>
  </r>
  <r>
    <s v="Exp3"/>
    <x v="0"/>
    <x v="1"/>
    <x v="4"/>
    <x v="20"/>
    <s v="None_16h"/>
    <x v="2"/>
    <n v="13.272727272727273"/>
    <n v="32"/>
    <x v="0"/>
  </r>
  <r>
    <s v="Exp3"/>
    <x v="0"/>
    <x v="1"/>
    <x v="4"/>
    <x v="20"/>
    <s v="None_16h"/>
    <x v="0"/>
    <n v="14.090909090909092"/>
    <n v="38"/>
    <x v="0"/>
  </r>
  <r>
    <s v="Exp3"/>
    <x v="0"/>
    <x v="1"/>
    <x v="4"/>
    <x v="20"/>
    <s v="None_16h"/>
    <x v="1"/>
    <n v="13.954545454545455"/>
    <n v="32"/>
    <x v="0"/>
  </r>
  <r>
    <s v="Exp3"/>
    <x v="0"/>
    <x v="1"/>
    <x v="4"/>
    <x v="20"/>
    <s v="None_16h"/>
    <x v="2"/>
    <n v="13.318181818181818"/>
    <n v="33"/>
    <x v="0"/>
  </r>
  <r>
    <s v="Exp3"/>
    <x v="0"/>
    <x v="1"/>
    <x v="4"/>
    <x v="20"/>
    <s v="None_16h"/>
    <x v="3"/>
    <n v="13.545454545454545"/>
    <n v="35"/>
    <x v="0"/>
  </r>
  <r>
    <s v="Exp3"/>
    <x v="0"/>
    <x v="1"/>
    <x v="4"/>
    <x v="20"/>
    <s v="None_16h"/>
    <x v="0"/>
    <n v="12.25"/>
    <n v="33"/>
    <x v="0"/>
  </r>
  <r>
    <s v="Exp3"/>
    <x v="0"/>
    <x v="1"/>
    <x v="4"/>
    <x v="20"/>
    <s v="None_16h"/>
    <x v="1"/>
    <n v="13.5"/>
    <n v="35"/>
    <x v="0"/>
  </r>
  <r>
    <s v="Exp3"/>
    <x v="0"/>
    <x v="1"/>
    <x v="4"/>
    <x v="20"/>
    <s v="None_16h"/>
    <x v="2"/>
    <n v="12.722222222222221"/>
    <n v="32"/>
    <x v="0"/>
  </r>
  <r>
    <s v="Exp3"/>
    <x v="0"/>
    <x v="1"/>
    <x v="4"/>
    <x v="19"/>
    <s v="None_16h"/>
    <x v="0"/>
    <n v="19"/>
    <s v=""/>
    <x v="1"/>
  </r>
  <r>
    <s v="Exp3"/>
    <x v="0"/>
    <x v="1"/>
    <x v="4"/>
    <x v="19"/>
    <s v="None_16h"/>
    <x v="1"/>
    <n v="16"/>
    <s v=""/>
    <x v="1"/>
  </r>
  <r>
    <s v="Exp3"/>
    <x v="0"/>
    <x v="1"/>
    <x v="4"/>
    <x v="19"/>
    <s v="None_16h"/>
    <x v="2"/>
    <n v="16"/>
    <s v=""/>
    <x v="1"/>
  </r>
  <r>
    <s v="Exp3"/>
    <x v="0"/>
    <x v="1"/>
    <x v="4"/>
    <x v="19"/>
    <s v="None_16h"/>
    <x v="0"/>
    <n v="16"/>
    <n v="43"/>
    <x v="1"/>
  </r>
  <r>
    <s v="Exp3"/>
    <x v="0"/>
    <x v="1"/>
    <x v="4"/>
    <x v="19"/>
    <s v="None_16h"/>
    <x v="1"/>
    <n v="14"/>
    <s v=""/>
    <x v="1"/>
  </r>
  <r>
    <s v="Exp3"/>
    <x v="0"/>
    <x v="1"/>
    <x v="4"/>
    <x v="19"/>
    <s v="None_16h"/>
    <x v="2"/>
    <n v="17"/>
    <n v="38"/>
    <x v="1"/>
  </r>
  <r>
    <s v="Exp3"/>
    <x v="0"/>
    <x v="1"/>
    <x v="4"/>
    <x v="19"/>
    <s v="None_16h"/>
    <x v="0"/>
    <n v="14"/>
    <s v=""/>
    <x v="1"/>
  </r>
  <r>
    <s v="Exp3"/>
    <x v="0"/>
    <x v="1"/>
    <x v="4"/>
    <x v="19"/>
    <s v="None_16h"/>
    <x v="1"/>
    <n v="14"/>
    <s v=""/>
    <x v="1"/>
  </r>
  <r>
    <s v="Exp3"/>
    <x v="0"/>
    <x v="1"/>
    <x v="4"/>
    <x v="19"/>
    <s v="None_16h"/>
    <x v="2"/>
    <n v="13"/>
    <s v=""/>
    <x v="1"/>
  </r>
  <r>
    <s v="Exp3"/>
    <x v="0"/>
    <x v="1"/>
    <x v="4"/>
    <x v="19"/>
    <s v="None_16h"/>
    <x v="3"/>
    <n v="18"/>
    <s v=""/>
    <x v="1"/>
  </r>
  <r>
    <s v="Exp3"/>
    <x v="0"/>
    <x v="1"/>
    <x v="4"/>
    <x v="19"/>
    <s v="None_16h"/>
    <x v="0"/>
    <n v="16"/>
    <n v="41"/>
    <x v="1"/>
  </r>
  <r>
    <s v="Exp3"/>
    <x v="0"/>
    <x v="1"/>
    <x v="4"/>
    <x v="19"/>
    <s v="None_16h"/>
    <x v="1"/>
    <n v="17"/>
    <s v=""/>
    <x v="1"/>
  </r>
  <r>
    <s v="Exp3"/>
    <x v="0"/>
    <x v="1"/>
    <x v="4"/>
    <x v="19"/>
    <s v="None_16h"/>
    <x v="2"/>
    <n v="13"/>
    <s v=""/>
    <x v="1"/>
  </r>
  <r>
    <s v="Exp3"/>
    <x v="0"/>
    <x v="1"/>
    <x v="4"/>
    <x v="19"/>
    <s v="None_16h"/>
    <x v="0"/>
    <n v="12"/>
    <s v=""/>
    <x v="1"/>
  </r>
  <r>
    <s v="Exp3"/>
    <x v="0"/>
    <x v="1"/>
    <x v="4"/>
    <x v="19"/>
    <s v="None_16h"/>
    <x v="1"/>
    <n v="17"/>
    <n v="35"/>
    <x v="1"/>
  </r>
  <r>
    <s v="Exp3"/>
    <x v="0"/>
    <x v="1"/>
    <x v="4"/>
    <x v="19"/>
    <s v="None_16h"/>
    <x v="2"/>
    <n v="10"/>
    <n v="24"/>
    <x v="1"/>
  </r>
  <r>
    <s v="Exp3"/>
    <x v="0"/>
    <x v="1"/>
    <x v="4"/>
    <x v="19"/>
    <s v="None_16h"/>
    <x v="0"/>
    <n v="15"/>
    <n v="37"/>
    <x v="1"/>
  </r>
  <r>
    <s v="Exp3"/>
    <x v="0"/>
    <x v="1"/>
    <x v="4"/>
    <x v="19"/>
    <s v="None_16h"/>
    <x v="1"/>
    <n v="9"/>
    <n v="22"/>
    <x v="1"/>
  </r>
  <r>
    <s v="Exp3"/>
    <x v="0"/>
    <x v="1"/>
    <x v="4"/>
    <x v="19"/>
    <s v="None_16h"/>
    <x v="2"/>
    <n v="8"/>
    <s v=""/>
    <x v="1"/>
  </r>
  <r>
    <s v="Exp3"/>
    <x v="0"/>
    <x v="1"/>
    <x v="4"/>
    <x v="19"/>
    <s v="None_16h"/>
    <x v="0"/>
    <n v="15"/>
    <n v="30"/>
    <x v="1"/>
  </r>
  <r>
    <s v="Exp3"/>
    <x v="0"/>
    <x v="1"/>
    <x v="4"/>
    <x v="19"/>
    <s v="None_16h"/>
    <x v="1"/>
    <n v="14"/>
    <s v=""/>
    <x v="1"/>
  </r>
  <r>
    <s v="Exp3"/>
    <x v="0"/>
    <x v="1"/>
    <x v="4"/>
    <x v="19"/>
    <s v="None_16h"/>
    <x v="2"/>
    <n v="19"/>
    <n v="46"/>
    <x v="1"/>
  </r>
  <r>
    <s v="Exp3"/>
    <x v="0"/>
    <x v="1"/>
    <x v="4"/>
    <x v="6"/>
    <s v="None_16h"/>
    <x v="0"/>
    <n v="13"/>
    <n v="29"/>
    <x v="1"/>
  </r>
  <r>
    <s v="Exp3"/>
    <x v="0"/>
    <x v="1"/>
    <x v="4"/>
    <x v="6"/>
    <s v="None_16h"/>
    <x v="1"/>
    <n v="17"/>
    <s v=""/>
    <x v="1"/>
  </r>
  <r>
    <s v="Exp3"/>
    <x v="0"/>
    <x v="1"/>
    <x v="4"/>
    <x v="6"/>
    <s v="None_16h"/>
    <x v="0"/>
    <n v="16"/>
    <n v="33"/>
    <x v="1"/>
  </r>
  <r>
    <s v="Exp3"/>
    <x v="0"/>
    <x v="1"/>
    <x v="4"/>
    <x v="6"/>
    <s v="None_16h"/>
    <x v="1"/>
    <n v="15"/>
    <n v="38"/>
    <x v="1"/>
  </r>
  <r>
    <s v="Exp3"/>
    <x v="0"/>
    <x v="1"/>
    <x v="4"/>
    <x v="6"/>
    <s v="None_16h"/>
    <x v="2"/>
    <n v="19"/>
    <s v=""/>
    <x v="1"/>
  </r>
  <r>
    <s v="Exp3"/>
    <x v="0"/>
    <x v="1"/>
    <x v="3"/>
    <x v="8"/>
    <s v="None_16h"/>
    <x v="0"/>
    <n v="1.7839440920836269"/>
    <n v="9"/>
    <x v="0"/>
  </r>
  <r>
    <s v="Exp3"/>
    <x v="0"/>
    <x v="1"/>
    <x v="3"/>
    <x v="8"/>
    <s v="None_16h"/>
    <x v="1"/>
    <n v="0.78787878787878785"/>
    <n v="9"/>
    <x v="0"/>
  </r>
  <r>
    <s v="Exp3"/>
    <x v="0"/>
    <x v="1"/>
    <x v="3"/>
    <x v="8"/>
    <s v="None_16h"/>
    <x v="2"/>
    <n v="1.7674418604651163"/>
    <s v=""/>
    <x v="0"/>
  </r>
  <r>
    <s v="Exp3"/>
    <x v="0"/>
    <x v="1"/>
    <x v="3"/>
    <x v="8"/>
    <s v="None_16h"/>
    <x v="3"/>
    <n v="1.7965116279069768"/>
    <s v=""/>
    <x v="0"/>
  </r>
  <r>
    <s v="Exp3"/>
    <x v="0"/>
    <x v="1"/>
    <x v="3"/>
    <x v="8"/>
    <s v="None_16h"/>
    <x v="0"/>
    <n v="1.7237138830162086"/>
    <n v="7"/>
    <x v="0"/>
  </r>
  <r>
    <s v="Exp3"/>
    <x v="0"/>
    <x v="1"/>
    <x v="3"/>
    <x v="8"/>
    <s v="None_16h"/>
    <x v="1"/>
    <n v="1.6802325581395348"/>
    <n v="7"/>
    <x v="0"/>
  </r>
  <r>
    <s v="Exp3"/>
    <x v="0"/>
    <x v="1"/>
    <x v="3"/>
    <x v="8"/>
    <s v="None_16h"/>
    <x v="2"/>
    <n v="0.72727272727272729"/>
    <s v=""/>
    <x v="0"/>
  </r>
  <r>
    <s v="Exp3"/>
    <x v="0"/>
    <x v="1"/>
    <x v="3"/>
    <x v="8"/>
    <s v="None_16h"/>
    <x v="3"/>
    <n v="0.76363636363636367"/>
    <s v=""/>
    <x v="0"/>
  </r>
  <r>
    <s v="Exp3"/>
    <x v="0"/>
    <x v="1"/>
    <x v="3"/>
    <x v="8"/>
    <s v="None_16h"/>
    <x v="0"/>
    <n v="1.7325581395348837"/>
    <n v="7"/>
    <x v="0"/>
  </r>
  <r>
    <s v="Exp3"/>
    <x v="0"/>
    <x v="1"/>
    <x v="3"/>
    <x v="8"/>
    <s v="None_16h"/>
    <x v="1"/>
    <n v="1.7441860465116279"/>
    <n v="6"/>
    <x v="0"/>
  </r>
  <r>
    <s v="Exp3"/>
    <x v="0"/>
    <x v="1"/>
    <x v="3"/>
    <x v="8"/>
    <s v="None_16h"/>
    <x v="2"/>
    <n v="1.7151162790697674"/>
    <s v=""/>
    <x v="0"/>
  </r>
  <r>
    <s v="Exp3"/>
    <x v="0"/>
    <x v="1"/>
    <x v="3"/>
    <x v="8"/>
    <s v="None_16h"/>
    <x v="3"/>
    <n v="1.7383720930232558"/>
    <s v=""/>
    <x v="0"/>
  </r>
  <r>
    <s v="Exp3"/>
    <x v="0"/>
    <x v="1"/>
    <x v="3"/>
    <x v="9"/>
    <s v="None_16h"/>
    <x v="0"/>
    <n v="2.9283333333333332"/>
    <n v="11"/>
    <x v="0"/>
  </r>
  <r>
    <s v="Exp3"/>
    <x v="0"/>
    <x v="1"/>
    <x v="3"/>
    <x v="9"/>
    <s v="None_16h"/>
    <x v="1"/>
    <n v="2.84"/>
    <n v="12"/>
    <x v="0"/>
  </r>
  <r>
    <s v="Exp3"/>
    <x v="0"/>
    <x v="1"/>
    <x v="3"/>
    <x v="9"/>
    <s v="None_16h"/>
    <x v="2"/>
    <n v="2.99"/>
    <n v="13"/>
    <x v="0"/>
  </r>
  <r>
    <s v="Exp3"/>
    <x v="0"/>
    <x v="1"/>
    <x v="3"/>
    <x v="9"/>
    <s v="None_16h"/>
    <x v="3"/>
    <n v="2.9550000000000001"/>
    <s v=""/>
    <x v="0"/>
  </r>
  <r>
    <s v="Exp3"/>
    <x v="0"/>
    <x v="1"/>
    <x v="3"/>
    <x v="9"/>
    <s v="None_16h"/>
    <x v="0"/>
    <n v="1.8197674418604652"/>
    <s v=""/>
    <x v="0"/>
  </r>
  <r>
    <s v="Exp3"/>
    <x v="0"/>
    <x v="1"/>
    <x v="3"/>
    <x v="9"/>
    <s v="None_16h"/>
    <x v="1"/>
    <n v="2.92"/>
    <n v="13"/>
    <x v="0"/>
  </r>
  <r>
    <s v="Exp3"/>
    <x v="0"/>
    <x v="1"/>
    <x v="3"/>
    <x v="9"/>
    <s v="None_16h"/>
    <x v="2"/>
    <n v="2.87"/>
    <n v="13"/>
    <x v="0"/>
  </r>
  <r>
    <s v="Exp3"/>
    <x v="0"/>
    <x v="1"/>
    <x v="3"/>
    <x v="9"/>
    <s v="None_16h"/>
    <x v="3"/>
    <n v="2.0639534883720927"/>
    <s v=""/>
    <x v="0"/>
  </r>
  <r>
    <s v="Exp3"/>
    <x v="0"/>
    <x v="1"/>
    <x v="3"/>
    <x v="9"/>
    <s v="None_16h"/>
    <x v="0"/>
    <n v="1.8372093023255816"/>
    <s v=""/>
    <x v="0"/>
  </r>
  <r>
    <s v="Exp3"/>
    <x v="0"/>
    <x v="1"/>
    <x v="3"/>
    <x v="9"/>
    <s v="None_16h"/>
    <x v="1"/>
    <n v="2.99"/>
    <n v="13"/>
    <x v="0"/>
  </r>
  <r>
    <s v="Exp3"/>
    <x v="0"/>
    <x v="1"/>
    <x v="3"/>
    <x v="9"/>
    <s v="None_16h"/>
    <x v="2"/>
    <n v="2.91"/>
    <n v="12"/>
    <x v="0"/>
  </r>
  <r>
    <s v="Exp3"/>
    <x v="0"/>
    <x v="1"/>
    <x v="3"/>
    <x v="9"/>
    <s v="None_16h"/>
    <x v="3"/>
    <n v="1.9186046511627906"/>
    <n v="12"/>
    <x v="0"/>
  </r>
  <r>
    <s v="Exp3"/>
    <x v="0"/>
    <x v="1"/>
    <x v="3"/>
    <x v="10"/>
    <s v="None_16h"/>
    <x v="0"/>
    <n v="4.992465753424657"/>
    <n v="25"/>
    <x v="0"/>
  </r>
  <r>
    <s v="Exp3"/>
    <x v="0"/>
    <x v="1"/>
    <x v="3"/>
    <x v="10"/>
    <s v="None_16h"/>
    <x v="1"/>
    <n v="5.0835616438356164"/>
    <n v="24"/>
    <x v="0"/>
  </r>
  <r>
    <s v="Exp3"/>
    <x v="0"/>
    <x v="1"/>
    <x v="3"/>
    <x v="10"/>
    <s v="None_16h"/>
    <x v="2"/>
    <n v="5.0116438356164386"/>
    <n v="26"/>
    <x v="0"/>
  </r>
  <r>
    <s v="Exp3"/>
    <x v="0"/>
    <x v="1"/>
    <x v="3"/>
    <x v="10"/>
    <s v="None_16h"/>
    <x v="3"/>
    <n v="7.1468749999999996"/>
    <n v="25"/>
    <x v="0"/>
  </r>
  <r>
    <s v="Exp3"/>
    <x v="0"/>
    <x v="1"/>
    <x v="3"/>
    <x v="10"/>
    <s v="None_16h"/>
    <x v="0"/>
    <n v="5.4239726027397257"/>
    <n v="14"/>
    <x v="0"/>
  </r>
  <r>
    <s v="Exp3"/>
    <x v="0"/>
    <x v="1"/>
    <x v="3"/>
    <x v="10"/>
    <s v="None_16h"/>
    <x v="1"/>
    <n v="6.9312500000000004"/>
    <n v="25"/>
    <x v="0"/>
  </r>
  <r>
    <s v="Exp3"/>
    <x v="0"/>
    <x v="1"/>
    <x v="3"/>
    <x v="10"/>
    <s v="None_16h"/>
    <x v="2"/>
    <n v="7.15625"/>
    <n v="27"/>
    <x v="0"/>
  </r>
  <r>
    <s v="Exp3"/>
    <x v="0"/>
    <x v="1"/>
    <x v="3"/>
    <x v="10"/>
    <s v="None_16h"/>
    <x v="3"/>
    <n v="6.8656249999999996"/>
    <n v="26"/>
    <x v="0"/>
  </r>
  <r>
    <s v="Exp3"/>
    <x v="0"/>
    <x v="1"/>
    <x v="3"/>
    <x v="10"/>
    <s v="None_16h"/>
    <x v="0"/>
    <n v="6.4718749999999998"/>
    <n v="26"/>
    <x v="0"/>
  </r>
  <r>
    <s v="Exp3"/>
    <x v="0"/>
    <x v="1"/>
    <x v="3"/>
    <x v="10"/>
    <s v="None_16h"/>
    <x v="1"/>
    <n v="6.9781250000000004"/>
    <n v="26"/>
    <x v="0"/>
  </r>
  <r>
    <s v="Exp3"/>
    <x v="0"/>
    <x v="1"/>
    <x v="3"/>
    <x v="10"/>
    <s v="None_16h"/>
    <x v="2"/>
    <n v="6.9874999999999998"/>
    <n v="26"/>
    <x v="0"/>
  </r>
  <r>
    <s v="Exp3"/>
    <x v="0"/>
    <x v="1"/>
    <x v="3"/>
    <x v="10"/>
    <s v="None_16h"/>
    <x v="3"/>
    <n v="6.7249999999999996"/>
    <n v="26"/>
    <x v="0"/>
  </r>
  <r>
    <s v="Exp3"/>
    <x v="0"/>
    <x v="1"/>
    <x v="3"/>
    <x v="11"/>
    <s v="None_16h"/>
    <x v="0"/>
    <n v="6.83195706028076"/>
    <n v="25"/>
    <x v="0"/>
  </r>
  <r>
    <s v="Exp3"/>
    <x v="0"/>
    <x v="1"/>
    <x v="3"/>
    <x v="11"/>
    <s v="None_16h"/>
    <x v="1"/>
    <n v="7.7284768211920527"/>
    <n v="25"/>
    <x v="0"/>
  </r>
  <r>
    <s v="Exp3"/>
    <x v="0"/>
    <x v="1"/>
    <x v="3"/>
    <x v="11"/>
    <s v="None_16h"/>
    <x v="2"/>
    <n v="7.2913907284768209"/>
    <n v="24"/>
    <x v="0"/>
  </r>
  <r>
    <s v="Exp3"/>
    <x v="0"/>
    <x v="1"/>
    <x v="3"/>
    <x v="11"/>
    <s v="None_16h"/>
    <x v="3"/>
    <n v="6.6015689512799343"/>
    <n v="23"/>
    <x v="0"/>
  </r>
  <r>
    <s v="Exp3"/>
    <x v="0"/>
    <x v="1"/>
    <x v="3"/>
    <x v="11"/>
    <s v="None_16h"/>
    <x v="0"/>
    <n v="6.1919900908340217"/>
    <n v="19"/>
    <x v="0"/>
  </r>
  <r>
    <s v="Exp3"/>
    <x v="0"/>
    <x v="1"/>
    <x v="3"/>
    <x v="11"/>
    <s v="None_16h"/>
    <x v="1"/>
    <n v="7"/>
    <n v="24"/>
    <x v="1"/>
  </r>
  <r>
    <s v="Exp3"/>
    <x v="0"/>
    <x v="1"/>
    <x v="3"/>
    <x v="11"/>
    <s v="None_16h"/>
    <x v="2"/>
    <n v="8"/>
    <n v="25"/>
    <x v="0"/>
  </r>
  <r>
    <s v="Exp3"/>
    <x v="0"/>
    <x v="1"/>
    <x v="3"/>
    <x v="11"/>
    <s v="None_16h"/>
    <x v="3"/>
    <n v="8"/>
    <n v="24"/>
    <x v="0"/>
  </r>
  <r>
    <s v="Exp3"/>
    <x v="0"/>
    <x v="1"/>
    <x v="3"/>
    <x v="11"/>
    <s v="None_16h"/>
    <x v="0"/>
    <n v="7.0623451692815857"/>
    <n v="24"/>
    <x v="0"/>
  </r>
  <r>
    <s v="Exp3"/>
    <x v="0"/>
    <x v="1"/>
    <x v="3"/>
    <x v="11"/>
    <s v="None_16h"/>
    <x v="1"/>
    <n v="6.857555739058629"/>
    <n v="24"/>
    <x v="0"/>
  </r>
  <r>
    <s v="Exp3"/>
    <x v="0"/>
    <x v="1"/>
    <x v="3"/>
    <x v="11"/>
    <s v="None_16h"/>
    <x v="2"/>
    <n v="6.819157720891825"/>
    <n v="23"/>
    <x v="0"/>
  </r>
  <r>
    <s v="Exp3"/>
    <x v="0"/>
    <x v="1"/>
    <x v="3"/>
    <x v="11"/>
    <s v="None_16h"/>
    <x v="3"/>
    <n v="6.844756399669695"/>
    <n v="25"/>
    <x v="0"/>
  </r>
  <r>
    <s v="Exp3"/>
    <x v="0"/>
    <x v="1"/>
    <x v="3"/>
    <x v="12"/>
    <s v="None_16h"/>
    <x v="0"/>
    <n v="7"/>
    <n v="22"/>
    <x v="1"/>
  </r>
  <r>
    <s v="Exp3"/>
    <x v="0"/>
    <x v="1"/>
    <x v="3"/>
    <x v="12"/>
    <s v="None_16h"/>
    <x v="1"/>
    <n v="7"/>
    <n v="21"/>
    <x v="1"/>
  </r>
  <r>
    <s v="Exp3"/>
    <x v="0"/>
    <x v="1"/>
    <x v="3"/>
    <x v="12"/>
    <s v="None_16h"/>
    <x v="2"/>
    <n v="7"/>
    <n v="23"/>
    <x v="1"/>
  </r>
  <r>
    <s v="Exp3"/>
    <x v="0"/>
    <x v="1"/>
    <x v="3"/>
    <x v="12"/>
    <s v="None_16h"/>
    <x v="3"/>
    <n v="7"/>
    <n v="23"/>
    <x v="1"/>
  </r>
  <r>
    <s v="Exp3"/>
    <x v="0"/>
    <x v="1"/>
    <x v="3"/>
    <x v="12"/>
    <s v="None_16h"/>
    <x v="4"/>
    <n v="7"/>
    <n v="22"/>
    <x v="1"/>
  </r>
  <r>
    <s v="Exp3"/>
    <x v="0"/>
    <x v="1"/>
    <x v="3"/>
    <x v="12"/>
    <s v="None_16h"/>
    <x v="0"/>
    <n v="7"/>
    <n v="24"/>
    <x v="1"/>
  </r>
  <r>
    <s v="Exp3"/>
    <x v="0"/>
    <x v="1"/>
    <x v="3"/>
    <x v="12"/>
    <s v="None_16h"/>
    <x v="1"/>
    <n v="7"/>
    <n v="24"/>
    <x v="1"/>
  </r>
  <r>
    <s v="Exp3"/>
    <x v="0"/>
    <x v="1"/>
    <x v="3"/>
    <x v="12"/>
    <s v="None_16h"/>
    <x v="2"/>
    <n v="7"/>
    <n v="22"/>
    <x v="1"/>
  </r>
  <r>
    <s v="Exp3"/>
    <x v="0"/>
    <x v="1"/>
    <x v="3"/>
    <x v="12"/>
    <s v="None_16h"/>
    <x v="3"/>
    <n v="7"/>
    <n v="25"/>
    <x v="1"/>
  </r>
  <r>
    <s v="Exp3"/>
    <x v="0"/>
    <x v="1"/>
    <x v="3"/>
    <x v="12"/>
    <s v="None_16h"/>
    <x v="4"/>
    <n v="7"/>
    <n v="24"/>
    <x v="1"/>
  </r>
  <r>
    <s v="Exp3"/>
    <x v="0"/>
    <x v="1"/>
    <x v="3"/>
    <x v="12"/>
    <s v="None_16h"/>
    <x v="0"/>
    <n v="7"/>
    <n v="21"/>
    <x v="1"/>
  </r>
  <r>
    <s v="Exp3"/>
    <x v="0"/>
    <x v="1"/>
    <x v="3"/>
    <x v="12"/>
    <s v="None_16h"/>
    <x v="1"/>
    <n v="7"/>
    <n v="20"/>
    <x v="1"/>
  </r>
  <r>
    <s v="Exp3"/>
    <x v="0"/>
    <x v="1"/>
    <x v="3"/>
    <x v="12"/>
    <s v="None_16h"/>
    <x v="2"/>
    <n v="7"/>
    <n v="21"/>
    <x v="1"/>
  </r>
  <r>
    <s v="Exp3"/>
    <x v="0"/>
    <x v="1"/>
    <x v="3"/>
    <x v="12"/>
    <s v="None_16h"/>
    <x v="3"/>
    <n v="6"/>
    <n v="18"/>
    <x v="1"/>
  </r>
  <r>
    <s v="Exp3"/>
    <x v="0"/>
    <x v="1"/>
    <x v="3"/>
    <x v="12"/>
    <s v="None_16h"/>
    <x v="4"/>
    <n v="7"/>
    <n v="21"/>
    <x v="1"/>
  </r>
  <r>
    <s v="Exp3"/>
    <x v="0"/>
    <x v="1"/>
    <x v="3"/>
    <x v="12"/>
    <s v="None_16h"/>
    <x v="0"/>
    <n v="7"/>
    <n v="23"/>
    <x v="1"/>
  </r>
  <r>
    <s v="Exp3"/>
    <x v="0"/>
    <x v="1"/>
    <x v="3"/>
    <x v="12"/>
    <s v="None_16h"/>
    <x v="1"/>
    <n v="7"/>
    <n v="22"/>
    <x v="1"/>
  </r>
  <r>
    <s v="Exp3"/>
    <x v="0"/>
    <x v="1"/>
    <x v="3"/>
    <x v="12"/>
    <s v="None_16h"/>
    <x v="2"/>
    <n v="7"/>
    <n v="20"/>
    <x v="1"/>
  </r>
  <r>
    <s v="Exp3"/>
    <x v="0"/>
    <x v="1"/>
    <x v="3"/>
    <x v="12"/>
    <s v="None_16h"/>
    <x v="3"/>
    <n v="7"/>
    <n v="22"/>
    <x v="1"/>
  </r>
  <r>
    <s v="Exp3"/>
    <x v="0"/>
    <x v="1"/>
    <x v="3"/>
    <x v="12"/>
    <s v="None_16h"/>
    <x v="0"/>
    <n v="7"/>
    <n v="21"/>
    <x v="1"/>
  </r>
  <r>
    <s v="Exp3"/>
    <x v="0"/>
    <x v="1"/>
    <x v="3"/>
    <x v="12"/>
    <s v="None_16h"/>
    <x v="1"/>
    <n v="7"/>
    <n v="23"/>
    <x v="1"/>
  </r>
  <r>
    <s v="Exp3"/>
    <x v="0"/>
    <x v="1"/>
    <x v="3"/>
    <x v="12"/>
    <s v="None_16h"/>
    <x v="2"/>
    <n v="7"/>
    <n v="22"/>
    <x v="1"/>
  </r>
  <r>
    <s v="Exp3"/>
    <x v="0"/>
    <x v="1"/>
    <x v="3"/>
    <x v="12"/>
    <s v="None_16h"/>
    <x v="3"/>
    <n v="6"/>
    <n v="21"/>
    <x v="1"/>
  </r>
  <r>
    <s v="Exp3"/>
    <x v="0"/>
    <x v="1"/>
    <x v="3"/>
    <x v="12"/>
    <s v="None_16h"/>
    <x v="4"/>
    <n v="7"/>
    <n v="24"/>
    <x v="1"/>
  </r>
  <r>
    <s v="Exp3"/>
    <x v="0"/>
    <x v="1"/>
    <x v="3"/>
    <x v="12"/>
    <s v="None_16h"/>
    <x v="5"/>
    <n v="7"/>
    <n v="22"/>
    <x v="1"/>
  </r>
  <r>
    <s v="Exp3"/>
    <x v="0"/>
    <x v="1"/>
    <x v="3"/>
    <x v="12"/>
    <s v="None_16h"/>
    <x v="0"/>
    <n v="7"/>
    <n v="23"/>
    <x v="1"/>
  </r>
  <r>
    <s v="Exp3"/>
    <x v="0"/>
    <x v="1"/>
    <x v="3"/>
    <x v="12"/>
    <s v="None_16h"/>
    <x v="1"/>
    <n v="7"/>
    <n v="23"/>
    <x v="1"/>
  </r>
  <r>
    <s v="Exp3"/>
    <x v="0"/>
    <x v="1"/>
    <x v="3"/>
    <x v="12"/>
    <s v="None_16h"/>
    <x v="2"/>
    <n v="7"/>
    <n v="22"/>
    <x v="1"/>
  </r>
  <r>
    <s v="Exp3"/>
    <x v="0"/>
    <x v="1"/>
    <x v="3"/>
    <x v="12"/>
    <s v="None_16h"/>
    <x v="3"/>
    <n v="7"/>
    <n v="24"/>
    <x v="1"/>
  </r>
  <r>
    <s v="Exp3"/>
    <x v="0"/>
    <x v="1"/>
    <x v="3"/>
    <x v="12"/>
    <s v="None_16h"/>
    <x v="4"/>
    <n v="7"/>
    <n v="23"/>
    <x v="1"/>
  </r>
  <r>
    <s v="Exp3"/>
    <x v="0"/>
    <x v="1"/>
    <x v="5"/>
    <x v="8"/>
    <s v="None_16h"/>
    <x v="0"/>
    <n v="0.62518939393939399"/>
    <n v="5"/>
    <x v="0"/>
  </r>
  <r>
    <s v="Exp3"/>
    <x v="0"/>
    <x v="1"/>
    <x v="5"/>
    <x v="8"/>
    <s v="None_16h"/>
    <x v="1"/>
    <n v="0.67500000000000004"/>
    <n v="5"/>
    <x v="0"/>
  </r>
  <r>
    <s v="Exp3"/>
    <x v="0"/>
    <x v="1"/>
    <x v="5"/>
    <x v="8"/>
    <s v="None_16h"/>
    <x v="2"/>
    <n v="1.6818181818181819"/>
    <s v=""/>
    <x v="0"/>
  </r>
  <r>
    <s v="Exp3"/>
    <x v="0"/>
    <x v="1"/>
    <x v="5"/>
    <x v="8"/>
    <s v="None_16h"/>
    <x v="3"/>
    <n v="0.51875000000000004"/>
    <s v=""/>
    <x v="0"/>
  </r>
  <r>
    <s v="Exp3"/>
    <x v="0"/>
    <x v="1"/>
    <x v="5"/>
    <x v="8"/>
    <s v="None_16h"/>
    <x v="0"/>
    <n v="1.6517127799736495"/>
    <n v="6"/>
    <x v="0"/>
  </r>
  <r>
    <s v="Exp3"/>
    <x v="0"/>
    <x v="1"/>
    <x v="5"/>
    <x v="8"/>
    <s v="None_16h"/>
    <x v="1"/>
    <n v="1.7885375494071147"/>
    <n v="6"/>
    <x v="0"/>
  </r>
  <r>
    <s v="Exp3"/>
    <x v="0"/>
    <x v="1"/>
    <x v="5"/>
    <x v="8"/>
    <s v="None_16h"/>
    <x v="2"/>
    <n v="1.616600790513834"/>
    <s v=""/>
    <x v="0"/>
  </r>
  <r>
    <s v="Exp3"/>
    <x v="0"/>
    <x v="1"/>
    <x v="5"/>
    <x v="8"/>
    <s v="None_16h"/>
    <x v="3"/>
    <n v="0.55000000000000004"/>
    <s v=""/>
    <x v="0"/>
  </r>
  <r>
    <s v="Exp3"/>
    <x v="0"/>
    <x v="1"/>
    <x v="5"/>
    <x v="9"/>
    <s v="None_16h"/>
    <x v="0"/>
    <n v="2.6902654867256635"/>
    <n v="9"/>
    <x v="0"/>
  </r>
  <r>
    <s v="Exp3"/>
    <x v="0"/>
    <x v="1"/>
    <x v="5"/>
    <x v="9"/>
    <s v="None_16h"/>
    <x v="1"/>
    <n v="2.915929203539823"/>
    <s v=""/>
    <x v="0"/>
  </r>
  <r>
    <s v="Exp3"/>
    <x v="0"/>
    <x v="1"/>
    <x v="5"/>
    <x v="9"/>
    <s v="None_16h"/>
    <x v="2"/>
    <n v="2.7743362831858409"/>
    <n v="9"/>
    <x v="0"/>
  </r>
  <r>
    <s v="Exp3"/>
    <x v="0"/>
    <x v="1"/>
    <x v="5"/>
    <x v="9"/>
    <s v="None_16h"/>
    <x v="3"/>
    <n v="2.9070796460176993"/>
    <s v=""/>
    <x v="0"/>
  </r>
  <r>
    <s v="Exp3"/>
    <x v="0"/>
    <x v="1"/>
    <x v="5"/>
    <x v="9"/>
    <s v="None_16h"/>
    <x v="0"/>
    <n v="2.8274336283185839"/>
    <n v="10"/>
    <x v="0"/>
  </r>
  <r>
    <s v="Exp3"/>
    <x v="0"/>
    <x v="1"/>
    <x v="5"/>
    <x v="9"/>
    <s v="None_16h"/>
    <x v="1"/>
    <n v="2.8141592920353982"/>
    <n v="10"/>
    <x v="0"/>
  </r>
  <r>
    <s v="Exp3"/>
    <x v="0"/>
    <x v="1"/>
    <x v="5"/>
    <x v="9"/>
    <s v="None_16h"/>
    <x v="2"/>
    <n v="2.831858407079646"/>
    <n v="9"/>
    <x v="0"/>
  </r>
  <r>
    <s v="Exp3"/>
    <x v="0"/>
    <x v="1"/>
    <x v="5"/>
    <x v="9"/>
    <s v="None_16h"/>
    <x v="3"/>
    <n v="2.8008849557522124"/>
    <s v=""/>
    <x v="0"/>
  </r>
  <r>
    <s v="Exp3"/>
    <x v="0"/>
    <x v="1"/>
    <x v="5"/>
    <x v="9"/>
    <s v="None_16h"/>
    <x v="0"/>
    <n v="2.7713864306784659"/>
    <n v="10"/>
    <x v="0"/>
  </r>
  <r>
    <s v="Exp3"/>
    <x v="0"/>
    <x v="1"/>
    <x v="5"/>
    <x v="9"/>
    <s v="None_16h"/>
    <x v="1"/>
    <n v="2.8274336283185839"/>
    <n v="10"/>
    <x v="0"/>
  </r>
  <r>
    <s v="Exp3"/>
    <x v="0"/>
    <x v="1"/>
    <x v="5"/>
    <x v="9"/>
    <s v="None_16h"/>
    <x v="2"/>
    <n v="2.7300884955752212"/>
    <n v="9"/>
    <x v="0"/>
  </r>
  <r>
    <s v="Exp3"/>
    <x v="0"/>
    <x v="1"/>
    <x v="5"/>
    <x v="9"/>
    <s v="None_16h"/>
    <x v="3"/>
    <n v="2.7566371681415927"/>
    <s v=""/>
    <x v="0"/>
  </r>
  <r>
    <s v="Exp3"/>
    <x v="0"/>
    <x v="1"/>
    <x v="5"/>
    <x v="10"/>
    <s v="None_16h"/>
    <x v="0"/>
    <n v="3.7944514501891553"/>
    <n v="10"/>
    <x v="0"/>
  </r>
  <r>
    <s v="Exp3"/>
    <x v="0"/>
    <x v="1"/>
    <x v="5"/>
    <x v="10"/>
    <s v="None_16h"/>
    <x v="1"/>
    <n v="5.0323827936201067"/>
    <n v="12"/>
    <x v="0"/>
  </r>
  <r>
    <s v="Exp3"/>
    <x v="0"/>
    <x v="1"/>
    <x v="5"/>
    <x v="10"/>
    <s v="None_16h"/>
    <x v="2"/>
    <n v="5.0478492025132917"/>
    <n v="12"/>
    <x v="0"/>
  </r>
  <r>
    <s v="Exp3"/>
    <x v="0"/>
    <x v="1"/>
    <x v="5"/>
    <x v="10"/>
    <s v="None_16h"/>
    <x v="3"/>
    <n v="3.8020176544766708"/>
    <n v="11"/>
    <x v="0"/>
  </r>
  <r>
    <s v="Exp3"/>
    <x v="0"/>
    <x v="1"/>
    <x v="5"/>
    <x v="10"/>
    <s v="None_16h"/>
    <x v="0"/>
    <n v="3.9117276166456496"/>
    <n v="11"/>
    <x v="0"/>
  </r>
  <r>
    <s v="Exp3"/>
    <x v="0"/>
    <x v="1"/>
    <x v="5"/>
    <x v="10"/>
    <s v="None_16h"/>
    <x v="1"/>
    <n v="5.1174480425326241"/>
    <n v="14"/>
    <x v="0"/>
  </r>
  <r>
    <s v="Exp3"/>
    <x v="0"/>
    <x v="1"/>
    <x v="5"/>
    <x v="10"/>
    <s v="None_16h"/>
    <x v="2"/>
    <n v="5.0942484291928469"/>
    <n v="12"/>
    <x v="0"/>
  </r>
  <r>
    <s v="Exp3"/>
    <x v="0"/>
    <x v="1"/>
    <x v="5"/>
    <x v="10"/>
    <s v="None_16h"/>
    <x v="3"/>
    <n v="5.0517158047365882"/>
    <n v="11"/>
    <x v="0"/>
  </r>
  <r>
    <s v="Exp3"/>
    <x v="0"/>
    <x v="1"/>
    <x v="5"/>
    <x v="10"/>
    <s v="None_16h"/>
    <x v="0"/>
    <n v="4.0554854981084487"/>
    <n v="12"/>
    <x v="0"/>
  </r>
  <r>
    <s v="Exp3"/>
    <x v="0"/>
    <x v="1"/>
    <x v="5"/>
    <x v="10"/>
    <s v="None_16h"/>
    <x v="1"/>
    <n v="3.9419924337957126"/>
    <n v="12"/>
    <x v="0"/>
  </r>
  <r>
    <s v="Exp3"/>
    <x v="0"/>
    <x v="1"/>
    <x v="5"/>
    <x v="10"/>
    <s v="None_16h"/>
    <x v="2"/>
    <n v="5.0285161913968102"/>
    <n v="13"/>
    <x v="0"/>
  </r>
  <r>
    <s v="Exp3"/>
    <x v="0"/>
    <x v="1"/>
    <x v="5"/>
    <x v="11"/>
    <s v="None_16h"/>
    <x v="0"/>
    <n v="5.2395209580838324"/>
    <n v="16"/>
    <x v="0"/>
  </r>
  <r>
    <s v="Exp3"/>
    <x v="0"/>
    <x v="1"/>
    <x v="5"/>
    <x v="11"/>
    <s v="None_16h"/>
    <x v="1"/>
    <n v="4.869985500241663"/>
    <n v="14"/>
    <x v="0"/>
  </r>
  <r>
    <s v="Exp3"/>
    <x v="0"/>
    <x v="1"/>
    <x v="5"/>
    <x v="11"/>
    <s v="None_16h"/>
    <x v="2"/>
    <n v="4.8081198646689218"/>
    <n v="14"/>
    <x v="0"/>
  </r>
  <r>
    <s v="Exp3"/>
    <x v="0"/>
    <x v="1"/>
    <x v="5"/>
    <x v="11"/>
    <s v="None_16h"/>
    <x v="3"/>
    <n v="4.599323344610923"/>
    <n v="14"/>
    <x v="0"/>
  </r>
  <r>
    <s v="Exp3"/>
    <x v="0"/>
    <x v="1"/>
    <x v="5"/>
    <x v="11"/>
    <s v="None_16h"/>
    <x v="0"/>
    <n v="4.9279845335911068"/>
    <n v="15"/>
    <x v="0"/>
  </r>
  <r>
    <s v="Exp3"/>
    <x v="0"/>
    <x v="1"/>
    <x v="5"/>
    <x v="11"/>
    <s v="None_16h"/>
    <x v="1"/>
    <n v="4.734654422426293"/>
    <n v="14"/>
    <x v="0"/>
  </r>
  <r>
    <s v="Exp3"/>
    <x v="0"/>
    <x v="1"/>
    <x v="5"/>
    <x v="11"/>
    <s v="None_16h"/>
    <x v="2"/>
    <n v="4.854519091348477"/>
    <n v="14"/>
    <x v="0"/>
  </r>
  <r>
    <s v="Exp3"/>
    <x v="0"/>
    <x v="1"/>
    <x v="5"/>
    <x v="11"/>
    <s v="None_16h"/>
    <x v="0"/>
    <n v="4.13533107781537"/>
    <n v="14"/>
    <x v="0"/>
  </r>
  <r>
    <s v="Exp3"/>
    <x v="0"/>
    <x v="1"/>
    <x v="5"/>
    <x v="11"/>
    <s v="None_16h"/>
    <x v="1"/>
    <n v="5.2352437981180495"/>
    <n v="16"/>
    <x v="0"/>
  </r>
  <r>
    <s v="Exp3"/>
    <x v="0"/>
    <x v="1"/>
    <x v="5"/>
    <x v="11"/>
    <s v="None_16h"/>
    <x v="2"/>
    <n v="4.8313194780086999"/>
    <n v="14"/>
    <x v="0"/>
  </r>
  <r>
    <s v="Exp3"/>
    <x v="0"/>
    <x v="1"/>
    <x v="5"/>
    <x v="12"/>
    <s v="None_16h"/>
    <x v="0"/>
    <n v="5.7656116338751069"/>
    <n v="16"/>
    <x v="0"/>
  </r>
  <r>
    <s v="Exp3"/>
    <x v="0"/>
    <x v="1"/>
    <x v="5"/>
    <x v="12"/>
    <s v="None_16h"/>
    <x v="1"/>
    <n v="5.6415739948674082"/>
    <n v="16"/>
    <x v="0"/>
  </r>
  <r>
    <s v="Exp3"/>
    <x v="0"/>
    <x v="1"/>
    <x v="5"/>
    <x v="12"/>
    <s v="None_16h"/>
    <x v="2"/>
    <n v="5.7912745936698036"/>
    <n v="18"/>
    <x v="0"/>
  </r>
  <r>
    <s v="Exp3"/>
    <x v="0"/>
    <x v="1"/>
    <x v="5"/>
    <x v="12"/>
    <s v="None_16h"/>
    <x v="0"/>
    <n v="5.564585115483319"/>
    <n v="17"/>
    <x v="0"/>
  </r>
  <r>
    <s v="Exp3"/>
    <x v="0"/>
    <x v="1"/>
    <x v="5"/>
    <x v="12"/>
    <s v="None_16h"/>
    <x v="1"/>
    <n v="5.6415739948674082"/>
    <n v="17"/>
    <x v="0"/>
  </r>
  <r>
    <s v="Exp3"/>
    <x v="0"/>
    <x v="1"/>
    <x v="5"/>
    <x v="12"/>
    <s v="None_16h"/>
    <x v="2"/>
    <n v="5.752780153977759"/>
    <n v="17"/>
    <x v="0"/>
  </r>
  <r>
    <s v="Exp3"/>
    <x v="0"/>
    <x v="1"/>
    <x v="5"/>
    <x v="12"/>
    <s v="None_16h"/>
    <x v="3"/>
    <n v="5.667236954662104"/>
    <n v="16"/>
    <x v="0"/>
  </r>
  <r>
    <s v="Exp3"/>
    <x v="0"/>
    <x v="1"/>
    <x v="5"/>
    <x v="12"/>
    <s v="None_16h"/>
    <x v="0"/>
    <n v="5.3464499572284003"/>
    <n v="17"/>
    <x v="0"/>
  </r>
  <r>
    <s v="Exp3"/>
    <x v="0"/>
    <x v="1"/>
    <x v="5"/>
    <x v="12"/>
    <s v="None_16h"/>
    <x v="1"/>
    <n v="5.6030795551753636"/>
    <n v="16"/>
    <x v="0"/>
  </r>
  <r>
    <s v="Exp3"/>
    <x v="0"/>
    <x v="1"/>
    <x v="5"/>
    <x v="12"/>
    <s v="None_16h"/>
    <x v="2"/>
    <n v="5.3849443969204449"/>
    <n v="16"/>
    <x v="0"/>
  </r>
  <r>
    <s v="Exp3"/>
    <x v="0"/>
    <x v="1"/>
    <x v="5"/>
    <x v="12"/>
    <s v="None_16h"/>
    <x v="3"/>
    <n v="6.5338196286472146"/>
    <n v="27"/>
    <x v="0"/>
  </r>
  <r>
    <s v="Exp3"/>
    <x v="0"/>
    <x v="1"/>
    <x v="5"/>
    <x v="13"/>
    <s v="None_16h"/>
    <x v="0"/>
    <n v="6.1120615911035072"/>
    <n v="19"/>
    <x v="0"/>
  </r>
  <r>
    <s v="Exp3"/>
    <x v="0"/>
    <x v="1"/>
    <x v="5"/>
    <x v="13"/>
    <s v="None_16h"/>
    <x v="1"/>
    <n v="6.5663129973474801"/>
    <n v="23"/>
    <x v="0"/>
  </r>
  <r>
    <s v="Exp3"/>
    <x v="0"/>
    <x v="1"/>
    <x v="5"/>
    <x v="13"/>
    <s v="None_16h"/>
    <x v="2"/>
    <n v="6.1299734748010613"/>
    <n v="20"/>
    <x v="0"/>
  </r>
  <r>
    <s v="Exp3"/>
    <x v="0"/>
    <x v="1"/>
    <x v="5"/>
    <x v="13"/>
    <s v="None_16h"/>
    <x v="3"/>
    <n v="6.7102122015915118"/>
    <n v="23"/>
    <x v="0"/>
  </r>
  <r>
    <s v="Exp3"/>
    <x v="0"/>
    <x v="1"/>
    <x v="5"/>
    <x v="13"/>
    <s v="None_16h"/>
    <x v="0"/>
    <n v="6.1120615911035072"/>
    <n v="17"/>
    <x v="0"/>
  </r>
  <r>
    <s v="Exp3"/>
    <x v="0"/>
    <x v="1"/>
    <x v="5"/>
    <x v="13"/>
    <s v="None_16h"/>
    <x v="1"/>
    <n v="6.3295755968169765"/>
    <n v="20"/>
    <x v="0"/>
  </r>
  <r>
    <s v="Exp3"/>
    <x v="0"/>
    <x v="1"/>
    <x v="5"/>
    <x v="13"/>
    <s v="None_16h"/>
    <x v="2"/>
    <n v="6.4224137931034484"/>
    <n v="26"/>
    <x v="0"/>
  </r>
  <r>
    <s v="Exp3"/>
    <x v="0"/>
    <x v="1"/>
    <x v="5"/>
    <x v="13"/>
    <s v="None_16h"/>
    <x v="3"/>
    <n v="6.4363395225464188"/>
    <n v="20"/>
    <x v="0"/>
  </r>
  <r>
    <s v="Exp3"/>
    <x v="0"/>
    <x v="1"/>
    <x v="5"/>
    <x v="13"/>
    <s v="None_16h"/>
    <x v="0"/>
    <n v="6.3759946949602124"/>
    <n v="22"/>
    <x v="0"/>
  </r>
  <r>
    <s v="Exp3"/>
    <x v="0"/>
    <x v="1"/>
    <x v="5"/>
    <x v="13"/>
    <s v="None_16h"/>
    <x v="1"/>
    <n v="6.4316976127320959"/>
    <n v="23"/>
    <x v="0"/>
  </r>
  <r>
    <s v="Exp3"/>
    <x v="0"/>
    <x v="1"/>
    <x v="5"/>
    <x v="13"/>
    <s v="None_16h"/>
    <x v="2"/>
    <n v="6.2553050397877987"/>
    <n v="21"/>
    <x v="0"/>
  </r>
  <r>
    <s v="Exp3"/>
    <x v="0"/>
    <x v="1"/>
    <x v="5"/>
    <x v="13"/>
    <s v="None_16h"/>
    <x v="3"/>
    <n v="6.3945623342175066"/>
    <n v="19"/>
    <x v="0"/>
  </r>
  <r>
    <s v="Exp3"/>
    <x v="0"/>
    <x v="1"/>
    <x v="5"/>
    <x v="14"/>
    <s v="None_16h"/>
    <x v="0"/>
    <n v="7.1465798045602602"/>
    <n v="20"/>
    <x v="0"/>
  </r>
  <r>
    <s v="Exp3"/>
    <x v="0"/>
    <x v="1"/>
    <x v="5"/>
    <x v="14"/>
    <s v="None_16h"/>
    <x v="1"/>
    <n v="7.2052117263843645"/>
    <n v="22"/>
    <x v="0"/>
  </r>
  <r>
    <s v="Exp3"/>
    <x v="0"/>
    <x v="1"/>
    <x v="5"/>
    <x v="14"/>
    <s v="None_16h"/>
    <x v="2"/>
    <n v="7.214983713355049"/>
    <n v="28"/>
    <x v="0"/>
  </r>
  <r>
    <s v="Exp3"/>
    <x v="0"/>
    <x v="1"/>
    <x v="5"/>
    <x v="14"/>
    <s v="None_16h"/>
    <x v="3"/>
    <n v="6.8912466843501328"/>
    <n v="20"/>
    <x v="0"/>
  </r>
  <r>
    <s v="Exp3"/>
    <x v="0"/>
    <x v="1"/>
    <x v="5"/>
    <x v="14"/>
    <s v="None_16h"/>
    <x v="0"/>
    <n v="7.2638436482084687"/>
    <n v="23"/>
    <x v="0"/>
  </r>
  <r>
    <s v="Exp3"/>
    <x v="0"/>
    <x v="1"/>
    <x v="5"/>
    <x v="14"/>
    <s v="None_16h"/>
    <x v="1"/>
    <n v="7.1416938110749184"/>
    <n v="22"/>
    <x v="0"/>
  </r>
  <r>
    <s v="Exp3"/>
    <x v="0"/>
    <x v="1"/>
    <x v="5"/>
    <x v="14"/>
    <s v="None_16h"/>
    <x v="2"/>
    <n v="6.069628647214854"/>
    <n v="21"/>
    <x v="0"/>
  </r>
  <r>
    <s v="Exp3"/>
    <x v="0"/>
    <x v="1"/>
    <x v="5"/>
    <x v="14"/>
    <s v="None_16h"/>
    <x v="3"/>
    <n v="6.7148541114058355"/>
    <n v="19"/>
    <x v="0"/>
  </r>
  <r>
    <s v="Exp3"/>
    <x v="0"/>
    <x v="1"/>
    <x v="5"/>
    <x v="14"/>
    <s v="None_16h"/>
    <x v="0"/>
    <n v="7.2003257328990227"/>
    <n v="23"/>
    <x v="0"/>
  </r>
  <r>
    <s v="Exp3"/>
    <x v="0"/>
    <x v="1"/>
    <x v="5"/>
    <x v="14"/>
    <s v="None_16h"/>
    <x v="1"/>
    <n v="7.835504885993485"/>
    <n v="27"/>
    <x v="0"/>
  </r>
  <r>
    <s v="Exp3"/>
    <x v="0"/>
    <x v="1"/>
    <x v="5"/>
    <x v="14"/>
    <s v="None_16h"/>
    <x v="2"/>
    <n v="7.214983713355049"/>
    <n v="22"/>
    <x v="0"/>
  </r>
  <r>
    <s v="Exp3"/>
    <x v="0"/>
    <x v="1"/>
    <x v="5"/>
    <x v="14"/>
    <s v="None_16h"/>
    <x v="3"/>
    <n v="6.7984084880636608"/>
    <n v="25"/>
    <x v="0"/>
  </r>
  <r>
    <s v="Exp3"/>
    <x v="0"/>
    <x v="1"/>
    <x v="5"/>
    <x v="15"/>
    <s v="None_16h"/>
    <x v="0"/>
    <n v="7.9185667752443001"/>
    <n v="29"/>
    <x v="0"/>
  </r>
  <r>
    <s v="Exp3"/>
    <x v="0"/>
    <x v="1"/>
    <x v="5"/>
    <x v="15"/>
    <s v="None_16h"/>
    <x v="1"/>
    <n v="7.899022801302932"/>
    <n v="24"/>
    <x v="0"/>
  </r>
  <r>
    <s v="Exp3"/>
    <x v="0"/>
    <x v="1"/>
    <x v="5"/>
    <x v="15"/>
    <s v="None_16h"/>
    <x v="2"/>
    <n v="9"/>
    <n v="27"/>
    <x v="1"/>
  </r>
  <r>
    <s v="Exp3"/>
    <x v="0"/>
    <x v="1"/>
    <x v="5"/>
    <x v="15"/>
    <s v="None_16h"/>
    <x v="3"/>
    <n v="7.2052117263843645"/>
    <s v=""/>
    <x v="0"/>
  </r>
  <r>
    <s v="Exp3"/>
    <x v="0"/>
    <x v="1"/>
    <x v="5"/>
    <x v="15"/>
    <s v="None_16h"/>
    <x v="0"/>
    <n v="7.815960912052117"/>
    <n v="23"/>
    <x v="0"/>
  </r>
  <r>
    <s v="Exp3"/>
    <x v="0"/>
    <x v="1"/>
    <x v="5"/>
    <x v="15"/>
    <s v="None_16h"/>
    <x v="1"/>
    <n v="6.9005305039787803"/>
    <n v="25"/>
    <x v="0"/>
  </r>
  <r>
    <s v="Exp3"/>
    <x v="0"/>
    <x v="1"/>
    <x v="5"/>
    <x v="15"/>
    <s v="None_16h"/>
    <x v="2"/>
    <n v="8.32514817950889"/>
    <n v="29"/>
    <x v="0"/>
  </r>
  <r>
    <s v="Exp3"/>
    <x v="0"/>
    <x v="1"/>
    <x v="5"/>
    <x v="15"/>
    <s v="None_16h"/>
    <x v="3"/>
    <n v="7.7084690553745929"/>
    <n v="23"/>
    <x v="0"/>
  </r>
  <r>
    <s v="Exp3"/>
    <x v="0"/>
    <x v="1"/>
    <x v="5"/>
    <x v="15"/>
    <s v="None_16h"/>
    <x v="0"/>
    <n v="8.6401354784081281"/>
    <n v="26"/>
    <x v="0"/>
  </r>
  <r>
    <s v="Exp3"/>
    <x v="0"/>
    <x v="1"/>
    <x v="5"/>
    <x v="15"/>
    <s v="None_16h"/>
    <x v="1"/>
    <n v="8.6604572396274335"/>
    <n v="26"/>
    <x v="0"/>
  </r>
  <r>
    <s v="Exp3"/>
    <x v="0"/>
    <x v="1"/>
    <x v="5"/>
    <x v="15"/>
    <s v="None_16h"/>
    <x v="2"/>
    <n v="7.9869706840390879"/>
    <n v="29"/>
    <x v="0"/>
  </r>
  <r>
    <s v="Exp3"/>
    <x v="0"/>
    <x v="1"/>
    <x v="5"/>
    <x v="15"/>
    <s v="None_16h"/>
    <x v="3"/>
    <n v="7.0537459283387625"/>
    <n v="28"/>
    <x v="0"/>
  </r>
  <r>
    <s v="Exp3"/>
    <x v="0"/>
    <x v="1"/>
    <x v="5"/>
    <x v="17"/>
    <s v="None_16h"/>
    <x v="0"/>
    <n v="8.4623200677392045"/>
    <n v="31"/>
    <x v="0"/>
  </r>
  <r>
    <s v="Exp3"/>
    <x v="0"/>
    <x v="1"/>
    <x v="5"/>
    <x v="17"/>
    <s v="None_16h"/>
    <x v="1"/>
    <n v="9.6858594411515657"/>
    <n v="33"/>
    <x v="0"/>
  </r>
  <r>
    <s v="Exp3"/>
    <x v="0"/>
    <x v="1"/>
    <x v="5"/>
    <x v="17"/>
    <s v="None_16h"/>
    <x v="2"/>
    <n v="8.0260586319218241"/>
    <n v="29"/>
    <x v="0"/>
  </r>
  <r>
    <s v="Exp3"/>
    <x v="0"/>
    <x v="1"/>
    <x v="5"/>
    <x v="17"/>
    <s v="None_16h"/>
    <x v="3"/>
    <n v="9.355630821337849"/>
    <n v="30"/>
    <x v="0"/>
  </r>
  <r>
    <s v="Exp3"/>
    <x v="0"/>
    <x v="1"/>
    <x v="5"/>
    <x v="17"/>
    <s v="None_16h"/>
    <x v="0"/>
    <n v="9.0973751058425059"/>
    <n v="34"/>
    <x v="0"/>
  </r>
  <r>
    <s v="Exp3"/>
    <x v="0"/>
    <x v="1"/>
    <x v="5"/>
    <x v="17"/>
    <s v="None_16h"/>
    <x v="1"/>
    <n v="7.4201954397394134"/>
    <n v="30"/>
    <x v="0"/>
  </r>
  <r>
    <s v="Exp3"/>
    <x v="0"/>
    <x v="1"/>
    <x v="5"/>
    <x v="17"/>
    <s v="None_16h"/>
    <x v="2"/>
    <n v="7.214983713355049"/>
    <n v="29"/>
    <x v="0"/>
  </r>
  <r>
    <s v="Exp3"/>
    <x v="0"/>
    <x v="1"/>
    <x v="5"/>
    <x v="17"/>
    <s v="None_16h"/>
    <x v="3"/>
    <n v="7"/>
    <n v="24"/>
    <x v="1"/>
  </r>
  <r>
    <s v="Exp3"/>
    <x v="0"/>
    <x v="1"/>
    <x v="5"/>
    <x v="17"/>
    <s v="None_16h"/>
    <x v="0"/>
    <n v="8"/>
    <n v="26"/>
    <x v="1"/>
  </r>
  <r>
    <s v="Exp3"/>
    <x v="0"/>
    <x v="1"/>
    <x v="5"/>
    <x v="17"/>
    <s v="None_16h"/>
    <x v="1"/>
    <n v="9.9551227773073663"/>
    <n v="32"/>
    <x v="0"/>
  </r>
  <r>
    <s v="Exp3"/>
    <x v="0"/>
    <x v="1"/>
    <x v="5"/>
    <x v="17"/>
    <s v="None_16h"/>
    <x v="2"/>
    <n v="9.8433530906011857"/>
    <n v="33"/>
    <x v="0"/>
  </r>
  <r>
    <s v="Exp3"/>
    <x v="0"/>
    <x v="1"/>
    <x v="5"/>
    <x v="17"/>
    <s v="None_16h"/>
    <x v="3"/>
    <n v="9.7976291278577481"/>
    <n v="30"/>
    <x v="0"/>
  </r>
  <r>
    <s v="Exp3"/>
    <x v="0"/>
    <x v="1"/>
    <x v="5"/>
    <x v="0"/>
    <s v="None_16h"/>
    <x v="0"/>
    <n v="12"/>
    <n v="37"/>
    <x v="1"/>
  </r>
  <r>
    <s v="Exp3"/>
    <x v="0"/>
    <x v="1"/>
    <x v="5"/>
    <x v="0"/>
    <s v="None_16h"/>
    <x v="1"/>
    <n v="11"/>
    <n v="35"/>
    <x v="1"/>
  </r>
  <r>
    <s v="Exp3"/>
    <x v="0"/>
    <x v="1"/>
    <x v="5"/>
    <x v="0"/>
    <s v="None_16h"/>
    <x v="2"/>
    <n v="11"/>
    <n v="32"/>
    <x v="1"/>
  </r>
  <r>
    <s v="Exp3"/>
    <x v="0"/>
    <x v="1"/>
    <x v="5"/>
    <x v="21"/>
    <s v="None_16h"/>
    <x v="0"/>
    <n v="11"/>
    <n v="35"/>
    <x v="1"/>
  </r>
  <r>
    <s v="Exp3"/>
    <x v="0"/>
    <x v="1"/>
    <x v="5"/>
    <x v="21"/>
    <s v="None_16h"/>
    <x v="1"/>
    <n v="12"/>
    <n v="33"/>
    <x v="1"/>
  </r>
  <r>
    <s v="Exp3"/>
    <x v="0"/>
    <x v="1"/>
    <x v="5"/>
    <x v="21"/>
    <s v="None_16h"/>
    <x v="2"/>
    <n v="9"/>
    <n v="32"/>
    <x v="1"/>
  </r>
  <r>
    <s v="Exp3"/>
    <x v="0"/>
    <x v="1"/>
    <x v="5"/>
    <x v="21"/>
    <s v="None_16h"/>
    <x v="3"/>
    <n v="12"/>
    <n v="36"/>
    <x v="1"/>
  </r>
  <r>
    <s v="Exp3"/>
    <x v="0"/>
    <x v="1"/>
    <x v="5"/>
    <x v="18"/>
    <s v="None_16h"/>
    <x v="0"/>
    <n v="11"/>
    <n v="32"/>
    <x v="1"/>
  </r>
  <r>
    <s v="Exp3"/>
    <x v="0"/>
    <x v="1"/>
    <x v="5"/>
    <x v="18"/>
    <s v="None_16h"/>
    <x v="1"/>
    <n v="12"/>
    <n v="36"/>
    <x v="1"/>
  </r>
  <r>
    <s v="Exp3"/>
    <x v="0"/>
    <x v="1"/>
    <x v="5"/>
    <x v="18"/>
    <s v="None_16h"/>
    <x v="2"/>
    <n v="11"/>
    <n v="39"/>
    <x v="1"/>
  </r>
  <r>
    <s v="Exp3"/>
    <x v="0"/>
    <x v="1"/>
    <x v="5"/>
    <x v="18"/>
    <s v="None_16h"/>
    <x v="0"/>
    <n v="10"/>
    <n v="25"/>
    <x v="1"/>
  </r>
  <r>
    <s v="Exp3"/>
    <x v="0"/>
    <x v="1"/>
    <x v="5"/>
    <x v="18"/>
    <s v="None_16h"/>
    <x v="1"/>
    <n v="10"/>
    <s v=""/>
    <x v="1"/>
  </r>
  <r>
    <s v="Exp3"/>
    <x v="0"/>
    <x v="1"/>
    <x v="5"/>
    <x v="18"/>
    <s v="None_16h"/>
    <x v="2"/>
    <n v="11"/>
    <n v="37"/>
    <x v="1"/>
  </r>
  <r>
    <s v="Exp3"/>
    <x v="0"/>
    <x v="1"/>
    <x v="5"/>
    <x v="18"/>
    <s v="None_16h"/>
    <x v="3"/>
    <n v="13"/>
    <n v="36"/>
    <x v="1"/>
  </r>
  <r>
    <s v="Exp3"/>
    <x v="0"/>
    <x v="1"/>
    <x v="5"/>
    <x v="18"/>
    <s v="None_16h"/>
    <x v="0"/>
    <n v="12"/>
    <n v="35"/>
    <x v="1"/>
  </r>
  <r>
    <s v="Exp3"/>
    <x v="0"/>
    <x v="1"/>
    <x v="5"/>
    <x v="18"/>
    <s v="None_16h"/>
    <x v="1"/>
    <n v="11"/>
    <n v="33"/>
    <x v="1"/>
  </r>
  <r>
    <s v="Exp3"/>
    <x v="0"/>
    <x v="1"/>
    <x v="5"/>
    <x v="18"/>
    <s v="None_16h"/>
    <x v="2"/>
    <n v="11"/>
    <n v="34"/>
    <x v="1"/>
  </r>
  <r>
    <s v="Exp3"/>
    <x v="0"/>
    <x v="1"/>
    <x v="5"/>
    <x v="18"/>
    <s v="None_16h"/>
    <x v="3"/>
    <n v="11"/>
    <n v="31"/>
    <x v="1"/>
  </r>
  <r>
    <s v="Exp4"/>
    <x v="1"/>
    <x v="0"/>
    <x v="0"/>
    <x v="22"/>
    <s v="Full_8h"/>
    <x v="0"/>
    <n v="2.25"/>
    <n v="9"/>
    <x v="0"/>
  </r>
  <r>
    <s v="Exp4"/>
    <x v="1"/>
    <x v="0"/>
    <x v="0"/>
    <x v="22"/>
    <s v="Full_8h"/>
    <x v="1"/>
    <n v="2.3250000000000002"/>
    <n v="8"/>
    <x v="0"/>
  </r>
  <r>
    <s v="Exp4"/>
    <x v="1"/>
    <x v="0"/>
    <x v="0"/>
    <x v="22"/>
    <s v="Full_8h"/>
    <x v="2"/>
    <n v="2.2833333333333332"/>
    <n v="7"/>
    <x v="0"/>
  </r>
  <r>
    <s v="Exp4"/>
    <x v="1"/>
    <x v="0"/>
    <x v="0"/>
    <x v="22"/>
    <s v="Full_8h"/>
    <x v="3"/>
    <n v="2.625"/>
    <n v="7"/>
    <x v="0"/>
  </r>
  <r>
    <s v="Exp4"/>
    <x v="1"/>
    <x v="0"/>
    <x v="0"/>
    <x v="22"/>
    <s v="Full_8h"/>
    <x v="0"/>
    <n v="2.8166666666666664"/>
    <n v="7"/>
    <x v="0"/>
  </r>
  <r>
    <s v="Exp4"/>
    <x v="1"/>
    <x v="0"/>
    <x v="0"/>
    <x v="22"/>
    <s v="Full_8h"/>
    <x v="1"/>
    <n v="2.6916666666666664"/>
    <n v="8"/>
    <x v="0"/>
  </r>
  <r>
    <s v="Exp4"/>
    <x v="1"/>
    <x v="0"/>
    <x v="0"/>
    <x v="22"/>
    <s v="Full_8h"/>
    <x v="2"/>
    <n v="2"/>
    <n v="7"/>
    <x v="0"/>
  </r>
  <r>
    <s v="Exp4"/>
    <x v="1"/>
    <x v="0"/>
    <x v="0"/>
    <x v="22"/>
    <s v="Full_8h"/>
    <x v="0"/>
    <n v="2.6749999999999998"/>
    <n v="8"/>
    <x v="0"/>
  </r>
  <r>
    <s v="Exp4"/>
    <x v="1"/>
    <x v="0"/>
    <x v="0"/>
    <x v="22"/>
    <s v="Full_8h"/>
    <x v="1"/>
    <n v="3.208333333333333"/>
    <n v="8"/>
    <x v="0"/>
  </r>
  <r>
    <s v="Exp4"/>
    <x v="1"/>
    <x v="0"/>
    <x v="0"/>
    <x v="22"/>
    <s v="Full_8h"/>
    <x v="2"/>
    <n v="2.6083333333333334"/>
    <n v="7"/>
    <x v="0"/>
  </r>
  <r>
    <s v="Exp4"/>
    <x v="1"/>
    <x v="0"/>
    <x v="0"/>
    <x v="23"/>
    <s v="Full_8h"/>
    <x v="0"/>
    <n v="4.2128072445019402"/>
    <n v="12"/>
    <x v="0"/>
  </r>
  <r>
    <s v="Exp4"/>
    <x v="1"/>
    <x v="0"/>
    <x v="0"/>
    <x v="23"/>
    <s v="Full_8h"/>
    <x v="1"/>
    <n v="4.1131953428201813"/>
    <n v="12"/>
    <x v="0"/>
  </r>
  <r>
    <s v="Exp4"/>
    <x v="1"/>
    <x v="0"/>
    <x v="0"/>
    <x v="23"/>
    <s v="Full_8h"/>
    <x v="2"/>
    <n v="4.3124191461837"/>
    <n v="13"/>
    <x v="0"/>
  </r>
  <r>
    <s v="Exp4"/>
    <x v="1"/>
    <x v="0"/>
    <x v="0"/>
    <x v="23"/>
    <s v="Full_8h"/>
    <x v="3"/>
    <n v="4.1403622250970242"/>
    <n v="13"/>
    <x v="0"/>
  </r>
  <r>
    <s v="Exp4"/>
    <x v="1"/>
    <x v="0"/>
    <x v="0"/>
    <x v="23"/>
    <s v="Full_8h"/>
    <x v="0"/>
    <n v="4.1992238033635187"/>
    <n v="13"/>
    <x v="0"/>
  </r>
  <r>
    <s v="Exp4"/>
    <x v="1"/>
    <x v="0"/>
    <x v="0"/>
    <x v="23"/>
    <s v="Full_8h"/>
    <x v="1"/>
    <n v="4.1131953428201813"/>
    <n v="14"/>
    <x v="0"/>
  </r>
  <r>
    <s v="Exp4"/>
    <x v="1"/>
    <x v="0"/>
    <x v="0"/>
    <x v="23"/>
    <s v="Full_8h"/>
    <x v="2"/>
    <n v="4.5025873221216042"/>
    <n v="14"/>
    <x v="0"/>
  </r>
  <r>
    <s v="Exp4"/>
    <x v="1"/>
    <x v="0"/>
    <x v="0"/>
    <x v="23"/>
    <s v="Full_8h"/>
    <x v="3"/>
    <n v="4.3803363518758083"/>
    <n v="12"/>
    <x v="0"/>
  </r>
  <r>
    <s v="Exp4"/>
    <x v="1"/>
    <x v="0"/>
    <x v="0"/>
    <x v="23"/>
    <s v="Full_8h"/>
    <x v="0"/>
    <n v="4.2761966364812416"/>
    <n v="13"/>
    <x v="0"/>
  </r>
  <r>
    <s v="Exp4"/>
    <x v="1"/>
    <x v="0"/>
    <x v="0"/>
    <x v="23"/>
    <s v="Full_8h"/>
    <x v="1"/>
    <n v="4.4708926261319535"/>
    <n v="13"/>
    <x v="0"/>
  </r>
  <r>
    <s v="Exp4"/>
    <x v="1"/>
    <x v="0"/>
    <x v="0"/>
    <x v="23"/>
    <s v="Full_8h"/>
    <x v="2"/>
    <n v="4.4029754204398444"/>
    <n v="13"/>
    <x v="0"/>
  </r>
  <r>
    <s v="Exp4"/>
    <x v="1"/>
    <x v="0"/>
    <x v="0"/>
    <x v="23"/>
    <s v="Full_8h"/>
    <x v="3"/>
    <n v="4.289780077619664"/>
    <n v="13"/>
    <x v="0"/>
  </r>
  <r>
    <s v="Exp4"/>
    <x v="1"/>
    <x v="0"/>
    <x v="0"/>
    <x v="24"/>
    <s v="Full_8h"/>
    <x v="0"/>
    <n v="5.1922365988909425"/>
    <n v="18"/>
    <x v="0"/>
  </r>
  <r>
    <s v="Exp4"/>
    <x v="1"/>
    <x v="0"/>
    <x v="0"/>
    <x v="24"/>
    <s v="Full_8h"/>
    <x v="1"/>
    <n v="5.5914972273567471"/>
    <n v="20"/>
    <x v="0"/>
  </r>
  <r>
    <s v="Exp4"/>
    <x v="1"/>
    <x v="0"/>
    <x v="0"/>
    <x v="24"/>
    <s v="Full_8h"/>
    <x v="2"/>
    <n v="5.4399260628465802"/>
    <n v="19"/>
    <x v="0"/>
  </r>
  <r>
    <s v="Exp4"/>
    <x v="1"/>
    <x v="0"/>
    <x v="0"/>
    <x v="24"/>
    <s v="Full_8h"/>
    <x v="3"/>
    <n v="5.4399260628465802"/>
    <n v="20"/>
    <x v="0"/>
  </r>
  <r>
    <s v="Exp4"/>
    <x v="1"/>
    <x v="0"/>
    <x v="0"/>
    <x v="24"/>
    <s v="Full_8h"/>
    <x v="0"/>
    <n v="5.1774491682070236"/>
    <n v="19"/>
    <x v="0"/>
  </r>
  <r>
    <s v="Exp4"/>
    <x v="1"/>
    <x v="0"/>
    <x v="0"/>
    <x v="24"/>
    <s v="Full_8h"/>
    <x v="1"/>
    <n v="5.269870609981516"/>
    <n v="16"/>
    <x v="0"/>
  </r>
  <r>
    <s v="Exp4"/>
    <x v="1"/>
    <x v="0"/>
    <x v="0"/>
    <x v="24"/>
    <s v="Full_8h"/>
    <x v="2"/>
    <n v="4.1267787839586028"/>
    <n v="16"/>
    <x v="0"/>
  </r>
  <r>
    <s v="Exp4"/>
    <x v="1"/>
    <x v="0"/>
    <x v="0"/>
    <x v="24"/>
    <s v="Full_8h"/>
    <x v="3"/>
    <n v="4.2807244501940493"/>
    <n v="12"/>
    <x v="0"/>
  </r>
  <r>
    <s v="Exp4"/>
    <x v="1"/>
    <x v="0"/>
    <x v="0"/>
    <x v="24"/>
    <s v="Full_8h"/>
    <x v="0"/>
    <n v="5.1293900184842887"/>
    <n v="16"/>
    <x v="0"/>
  </r>
  <r>
    <s v="Exp4"/>
    <x v="1"/>
    <x v="0"/>
    <x v="0"/>
    <x v="24"/>
    <s v="Full_8h"/>
    <x v="1"/>
    <n v="5.5286506469500925"/>
    <n v="18"/>
    <x v="0"/>
  </r>
  <r>
    <s v="Exp4"/>
    <x v="1"/>
    <x v="0"/>
    <x v="0"/>
    <x v="24"/>
    <s v="Full_8h"/>
    <x v="2"/>
    <n v="4.2309184993531694"/>
    <n v="16"/>
    <x v="0"/>
  </r>
  <r>
    <s v="Exp4"/>
    <x v="1"/>
    <x v="0"/>
    <x v="0"/>
    <x v="24"/>
    <s v="Full_8h"/>
    <x v="3"/>
    <n v="5.4584103512014783"/>
    <n v="16"/>
    <x v="0"/>
  </r>
  <r>
    <s v="Exp4"/>
    <x v="1"/>
    <x v="0"/>
    <x v="0"/>
    <x v="25"/>
    <s v="Full_8h"/>
    <x v="0"/>
    <n v="6.6581421587062808"/>
    <n v="21"/>
    <x v="0"/>
  </r>
  <r>
    <s v="Exp4"/>
    <x v="1"/>
    <x v="0"/>
    <x v="0"/>
    <x v="25"/>
    <s v="Full_8h"/>
    <x v="1"/>
    <n v="7.2506265664160399"/>
    <n v="25"/>
    <x v="0"/>
  </r>
  <r>
    <s v="Exp4"/>
    <x v="1"/>
    <x v="0"/>
    <x v="0"/>
    <x v="25"/>
    <s v="Full_8h"/>
    <x v="2"/>
    <n v="7.4439670605084141"/>
    <n v="28"/>
    <x v="0"/>
  </r>
  <r>
    <s v="Exp4"/>
    <x v="1"/>
    <x v="0"/>
    <x v="0"/>
    <x v="25"/>
    <s v="Full_8h"/>
    <x v="3"/>
    <n v="6.876269274163219"/>
    <n v="23"/>
    <x v="0"/>
  </r>
  <r>
    <s v="Exp4"/>
    <x v="1"/>
    <x v="0"/>
    <x v="0"/>
    <x v="25"/>
    <s v="Full_8h"/>
    <x v="0"/>
    <n v="6.3685596088755174"/>
    <n v="26"/>
    <x v="0"/>
  </r>
  <r>
    <s v="Exp4"/>
    <x v="1"/>
    <x v="0"/>
    <x v="0"/>
    <x v="25"/>
    <s v="Full_8h"/>
    <x v="1"/>
    <n v="7.5191550304332262"/>
    <n v="20"/>
    <x v="0"/>
  </r>
  <r>
    <s v="Exp4"/>
    <x v="1"/>
    <x v="0"/>
    <x v="0"/>
    <x v="25"/>
    <s v="Full_8h"/>
    <x v="2"/>
    <n v="7.2900107411385608"/>
    <n v="29"/>
    <x v="0"/>
  </r>
  <r>
    <s v="Exp4"/>
    <x v="1"/>
    <x v="0"/>
    <x v="0"/>
    <x v="25"/>
    <s v="Full_8h"/>
    <x v="3"/>
    <n v="6.2858217374952989"/>
    <n v="21"/>
    <x v="0"/>
  </r>
  <r>
    <s v="Exp4"/>
    <x v="1"/>
    <x v="0"/>
    <x v="0"/>
    <x v="25"/>
    <s v="Full_8h"/>
    <x v="0"/>
    <n v="6.8612260248213612"/>
    <n v="23"/>
    <x v="0"/>
  </r>
  <r>
    <s v="Exp4"/>
    <x v="1"/>
    <x v="0"/>
    <x v="0"/>
    <x v="25"/>
    <s v="Full_8h"/>
    <x v="1"/>
    <n v="5.3401109057301293"/>
    <n v="21"/>
    <x v="0"/>
  </r>
  <r>
    <s v="Exp4"/>
    <x v="1"/>
    <x v="0"/>
    <x v="0"/>
    <x v="25"/>
    <s v="Full_8h"/>
    <x v="2"/>
    <n v="7.0567882662655137"/>
    <n v="29"/>
    <x v="0"/>
  </r>
  <r>
    <s v="Exp4"/>
    <x v="1"/>
    <x v="0"/>
    <x v="0"/>
    <x v="25"/>
    <s v="Full_8h"/>
    <x v="3"/>
    <n v="7.243465807375582"/>
    <n v="20"/>
    <x v="0"/>
  </r>
  <r>
    <s v="Exp4"/>
    <x v="1"/>
    <x v="0"/>
    <x v="0"/>
    <x v="26"/>
    <s v="Full_8h"/>
    <x v="0"/>
    <n v="7.1754385964912277"/>
    <n v="26"/>
    <x v="0"/>
  </r>
  <r>
    <s v="Exp4"/>
    <x v="1"/>
    <x v="0"/>
    <x v="0"/>
    <x v="26"/>
    <s v="Full_8h"/>
    <x v="1"/>
    <n v="6.6167732230161711"/>
    <n v="25"/>
    <x v="0"/>
  </r>
  <r>
    <s v="Exp4"/>
    <x v="1"/>
    <x v="0"/>
    <x v="0"/>
    <x v="26"/>
    <s v="Full_8h"/>
    <x v="2"/>
    <n v="7.6194056569996418"/>
    <n v="26"/>
    <x v="0"/>
  </r>
  <r>
    <s v="Exp4"/>
    <x v="1"/>
    <x v="0"/>
    <x v="0"/>
    <x v="26"/>
    <s v="Full_8h"/>
    <x v="3"/>
    <n v="7.6158252774794128"/>
    <n v="31"/>
    <x v="0"/>
  </r>
  <r>
    <s v="Exp4"/>
    <x v="1"/>
    <x v="0"/>
    <x v="0"/>
    <x v="26"/>
    <s v="Full_8h"/>
    <x v="0"/>
    <n v="7.8234872896527028"/>
    <n v="24"/>
    <x v="0"/>
  </r>
  <r>
    <s v="Exp4"/>
    <x v="1"/>
    <x v="0"/>
    <x v="0"/>
    <x v="26"/>
    <s v="Full_8h"/>
    <x v="1"/>
    <n v="8.3265306122448983"/>
    <n v="33"/>
    <x v="0"/>
  </r>
  <r>
    <s v="Exp4"/>
    <x v="1"/>
    <x v="0"/>
    <x v="0"/>
    <x v="26"/>
    <s v="Full_8h"/>
    <x v="2"/>
    <n v="8.3615160349854225"/>
    <n v="31"/>
    <x v="0"/>
  </r>
  <r>
    <s v="Exp4"/>
    <x v="1"/>
    <x v="0"/>
    <x v="0"/>
    <x v="26"/>
    <s v="Full_8h"/>
    <x v="3"/>
    <n v="7.687432867883996"/>
    <n v="21"/>
    <x v="0"/>
  </r>
  <r>
    <s v="Exp4"/>
    <x v="1"/>
    <x v="0"/>
    <x v="0"/>
    <x v="26"/>
    <s v="Full_8h"/>
    <x v="0"/>
    <n v="6.8875517111696123"/>
    <n v="26"/>
    <x v="0"/>
  </r>
  <r>
    <s v="Exp4"/>
    <x v="1"/>
    <x v="0"/>
    <x v="0"/>
    <x v="26"/>
    <s v="Full_8h"/>
    <x v="1"/>
    <n v="8.186588921282798"/>
    <n v="33"/>
    <x v="0"/>
  </r>
  <r>
    <s v="Exp4"/>
    <x v="1"/>
    <x v="0"/>
    <x v="0"/>
    <x v="26"/>
    <s v="Full_8h"/>
    <x v="2"/>
    <n v="7.7303974221267451"/>
    <n v="25"/>
    <x v="0"/>
  </r>
  <r>
    <s v="Exp4"/>
    <x v="1"/>
    <x v="0"/>
    <x v="0"/>
    <x v="26"/>
    <s v="Full_8h"/>
    <x v="3"/>
    <n v="6.2068446784505458"/>
    <n v="22"/>
    <x v="0"/>
  </r>
  <r>
    <s v="Exp4"/>
    <x v="1"/>
    <x v="0"/>
    <x v="0"/>
    <x v="27"/>
    <s v="Full_8h"/>
    <x v="0"/>
    <n v="7.5012531328320797"/>
    <n v="28"/>
    <x v="0"/>
  </r>
  <r>
    <s v="Exp4"/>
    <x v="1"/>
    <x v="0"/>
    <x v="0"/>
    <x v="27"/>
    <s v="Full_8h"/>
    <x v="1"/>
    <n v="8.7735665694849363"/>
    <n v="29"/>
    <x v="0"/>
  </r>
  <r>
    <s v="Exp4"/>
    <x v="1"/>
    <x v="0"/>
    <x v="0"/>
    <x v="27"/>
    <s v="Full_8h"/>
    <x v="2"/>
    <n v="8.4003887269193385"/>
    <n v="28"/>
    <x v="0"/>
  </r>
  <r>
    <s v="Exp4"/>
    <x v="1"/>
    <x v="0"/>
    <x v="0"/>
    <x v="27"/>
    <s v="Full_8h"/>
    <x v="3"/>
    <n v="9.6562123039807002"/>
    <n v="34"/>
    <x v="0"/>
  </r>
  <r>
    <s v="Exp4"/>
    <x v="1"/>
    <x v="0"/>
    <x v="0"/>
    <x v="27"/>
    <s v="Full_8h"/>
    <x v="0"/>
    <n v="8.5325558794946552"/>
    <n v="32"/>
    <x v="0"/>
  </r>
  <r>
    <s v="Exp4"/>
    <x v="1"/>
    <x v="0"/>
    <x v="0"/>
    <x v="27"/>
    <s v="Full_8h"/>
    <x v="1"/>
    <n v="7.4260651629072685"/>
    <n v="28"/>
    <x v="0"/>
  </r>
  <r>
    <s v="Exp4"/>
    <x v="1"/>
    <x v="0"/>
    <x v="0"/>
    <x v="27"/>
    <s v="Full_8h"/>
    <x v="2"/>
    <n v="9.4149577804583835"/>
    <n v="31"/>
    <x v="0"/>
  </r>
  <r>
    <s v="Exp4"/>
    <x v="1"/>
    <x v="0"/>
    <x v="0"/>
    <x v="27"/>
    <s v="Full_8h"/>
    <x v="3"/>
    <n v="8.9640427599611279"/>
    <n v="32"/>
    <x v="0"/>
  </r>
  <r>
    <s v="Exp4"/>
    <x v="1"/>
    <x v="0"/>
    <x v="0"/>
    <x v="27"/>
    <s v="Full_8h"/>
    <x v="0"/>
    <n v="8.9018464528668613"/>
    <n v="32"/>
    <x v="0"/>
  </r>
  <r>
    <s v="Exp4"/>
    <x v="1"/>
    <x v="0"/>
    <x v="0"/>
    <x v="27"/>
    <s v="Full_8h"/>
    <x v="1"/>
    <n v="9.2171290711700848"/>
    <n v="35"/>
    <x v="0"/>
  </r>
  <r>
    <s v="Exp4"/>
    <x v="1"/>
    <x v="0"/>
    <x v="0"/>
    <x v="27"/>
    <s v="Full_8h"/>
    <x v="2"/>
    <n v="9.7816646562123033"/>
    <n v="31"/>
    <x v="0"/>
  </r>
  <r>
    <s v="Exp4"/>
    <x v="1"/>
    <x v="0"/>
    <x v="0"/>
    <x v="27"/>
    <s v="Full_8h"/>
    <x v="3"/>
    <n v="9.2702050663449942"/>
    <n v="34"/>
    <x v="0"/>
  </r>
  <r>
    <s v="Exp4"/>
    <x v="1"/>
    <x v="0"/>
    <x v="0"/>
    <x v="28"/>
    <s v="Full_8h"/>
    <x v="0"/>
    <n v="10.109770808202654"/>
    <n v="36"/>
    <x v="0"/>
  </r>
  <r>
    <s v="Exp4"/>
    <x v="1"/>
    <x v="0"/>
    <x v="0"/>
    <x v="28"/>
    <s v="Full_8h"/>
    <x v="1"/>
    <n v="9.7478890229191801"/>
    <n v="32"/>
    <x v="0"/>
  </r>
  <r>
    <s v="Exp4"/>
    <x v="1"/>
    <x v="0"/>
    <x v="0"/>
    <x v="28"/>
    <s v="Full_8h"/>
    <x v="2"/>
    <n v="9.8009650180940895"/>
    <n v="33"/>
    <x v="0"/>
  </r>
  <r>
    <s v="Exp4"/>
    <x v="1"/>
    <x v="0"/>
    <x v="0"/>
    <x v="28"/>
    <s v="Full_8h"/>
    <x v="3"/>
    <n v="8.7308066083576286"/>
    <n v="28"/>
    <x v="0"/>
  </r>
  <r>
    <s v="Exp4"/>
    <x v="1"/>
    <x v="0"/>
    <x v="0"/>
    <x v="28"/>
    <s v="Full_8h"/>
    <x v="0"/>
    <n v="9.772014475271412"/>
    <n v="32"/>
    <x v="0"/>
  </r>
  <r>
    <s v="Exp4"/>
    <x v="1"/>
    <x v="0"/>
    <x v="0"/>
    <x v="28"/>
    <s v="Full_8h"/>
    <x v="1"/>
    <n v="10.424607961399277"/>
    <n v="36"/>
    <x v="0"/>
  </r>
  <r>
    <s v="Exp4"/>
    <x v="1"/>
    <x v="0"/>
    <x v="0"/>
    <x v="28"/>
    <s v="Full_8h"/>
    <x v="2"/>
    <n v="10.506634499396863"/>
    <n v="34"/>
    <x v="0"/>
  </r>
  <r>
    <s v="Exp4"/>
    <x v="1"/>
    <x v="0"/>
    <x v="0"/>
    <x v="28"/>
    <s v="Full_8h"/>
    <x v="3"/>
    <n v="8.816326530612244"/>
    <n v="31"/>
    <x v="0"/>
  </r>
  <r>
    <s v="Exp4"/>
    <x v="1"/>
    <x v="0"/>
    <x v="0"/>
    <x v="28"/>
    <s v="Full_8h"/>
    <x v="0"/>
    <n v="9.3184559710494579"/>
    <n v="34"/>
    <x v="0"/>
  </r>
  <r>
    <s v="Exp4"/>
    <x v="1"/>
    <x v="0"/>
    <x v="0"/>
    <x v="28"/>
    <s v="Full_8h"/>
    <x v="1"/>
    <n v="8.8551992225461618"/>
    <n v="34"/>
    <x v="0"/>
  </r>
  <r>
    <s v="Exp4"/>
    <x v="1"/>
    <x v="0"/>
    <x v="0"/>
    <x v="28"/>
    <s v="Full_8h"/>
    <x v="2"/>
    <n v="9.1640530759951755"/>
    <n v="32"/>
    <x v="0"/>
  </r>
  <r>
    <s v="Exp4"/>
    <x v="1"/>
    <x v="0"/>
    <x v="0"/>
    <x v="28"/>
    <s v="Full_8h"/>
    <x v="3"/>
    <n v="8.3226433430515065"/>
    <n v="30"/>
    <x v="0"/>
  </r>
  <r>
    <s v="Exp4"/>
    <x v="1"/>
    <x v="0"/>
    <x v="0"/>
    <x v="29"/>
    <s v="Full_8h"/>
    <x v="0"/>
    <n v="11"/>
    <n v="31"/>
    <x v="1"/>
  </r>
  <r>
    <s v="Exp4"/>
    <x v="1"/>
    <x v="0"/>
    <x v="0"/>
    <x v="29"/>
    <s v="Full_8h"/>
    <x v="1"/>
    <n v="11"/>
    <n v="31"/>
    <x v="1"/>
  </r>
  <r>
    <s v="Exp4"/>
    <x v="1"/>
    <x v="0"/>
    <x v="0"/>
    <x v="29"/>
    <s v="Full_8h"/>
    <x v="2"/>
    <n v="10"/>
    <n v="29"/>
    <x v="1"/>
  </r>
  <r>
    <s v="Exp4"/>
    <x v="1"/>
    <x v="0"/>
    <x v="0"/>
    <x v="29"/>
    <s v="Full_8h"/>
    <x v="3"/>
    <n v="10"/>
    <s v=""/>
    <x v="1"/>
  </r>
  <r>
    <s v="Exp4"/>
    <x v="1"/>
    <x v="0"/>
    <x v="0"/>
    <x v="29"/>
    <s v="Full_8h"/>
    <x v="0"/>
    <n v="10"/>
    <n v="30"/>
    <x v="1"/>
  </r>
  <r>
    <s v="Exp4"/>
    <x v="1"/>
    <x v="0"/>
    <x v="0"/>
    <x v="29"/>
    <s v="Full_8h"/>
    <x v="1"/>
    <n v="12"/>
    <n v="31"/>
    <x v="1"/>
  </r>
  <r>
    <s v="Exp4"/>
    <x v="1"/>
    <x v="0"/>
    <x v="0"/>
    <x v="29"/>
    <s v="Full_8h"/>
    <x v="2"/>
    <n v="12"/>
    <n v="31"/>
    <x v="1"/>
  </r>
  <r>
    <s v="Exp4"/>
    <x v="1"/>
    <x v="0"/>
    <x v="0"/>
    <x v="29"/>
    <s v="Full_8h"/>
    <x v="3"/>
    <n v="11"/>
    <n v="29"/>
    <x v="1"/>
  </r>
  <r>
    <s v="Exp4"/>
    <x v="1"/>
    <x v="0"/>
    <x v="0"/>
    <x v="29"/>
    <s v="Full_8h"/>
    <x v="0"/>
    <n v="12"/>
    <n v="35"/>
    <x v="1"/>
  </r>
  <r>
    <s v="Exp4"/>
    <x v="1"/>
    <x v="0"/>
    <x v="0"/>
    <x v="29"/>
    <s v="Full_8h"/>
    <x v="1"/>
    <n v="12"/>
    <n v="33"/>
    <x v="1"/>
  </r>
  <r>
    <s v="Exp4"/>
    <x v="1"/>
    <x v="0"/>
    <x v="0"/>
    <x v="29"/>
    <s v="Full_8h"/>
    <x v="2"/>
    <n v="12"/>
    <n v="36"/>
    <x v="1"/>
  </r>
  <r>
    <s v="Exp4"/>
    <x v="1"/>
    <x v="0"/>
    <x v="0"/>
    <x v="29"/>
    <s v="Full_8h"/>
    <x v="3"/>
    <n v="12"/>
    <s v=""/>
    <x v="1"/>
  </r>
  <r>
    <s v="Exp4"/>
    <x v="1"/>
    <x v="0"/>
    <x v="0"/>
    <x v="29"/>
    <s v="Full_8h"/>
    <x v="0"/>
    <n v="11"/>
    <n v="32"/>
    <x v="1"/>
  </r>
  <r>
    <s v="Exp4"/>
    <x v="1"/>
    <x v="0"/>
    <x v="0"/>
    <x v="29"/>
    <s v="Full_8h"/>
    <x v="1"/>
    <n v="11"/>
    <n v="30"/>
    <x v="1"/>
  </r>
  <r>
    <s v="Exp4"/>
    <x v="1"/>
    <x v="0"/>
    <x v="0"/>
    <x v="29"/>
    <s v="Full_8h"/>
    <x v="2"/>
    <n v="11"/>
    <n v="31"/>
    <x v="1"/>
  </r>
  <r>
    <s v="Exp4"/>
    <x v="1"/>
    <x v="0"/>
    <x v="0"/>
    <x v="29"/>
    <s v="Full_8h"/>
    <x v="3"/>
    <n v="10"/>
    <n v="30"/>
    <x v="1"/>
  </r>
  <r>
    <s v="Exp4"/>
    <x v="1"/>
    <x v="0"/>
    <x v="0"/>
    <x v="29"/>
    <s v="Full_8h"/>
    <x v="0"/>
    <n v="11"/>
    <n v="35"/>
    <x v="1"/>
  </r>
  <r>
    <s v="Exp4"/>
    <x v="1"/>
    <x v="0"/>
    <x v="0"/>
    <x v="29"/>
    <s v="Full_8h"/>
    <x v="1"/>
    <n v="11"/>
    <n v="34"/>
    <x v="1"/>
  </r>
  <r>
    <s v="Exp4"/>
    <x v="1"/>
    <x v="0"/>
    <x v="0"/>
    <x v="29"/>
    <s v="Full_8h"/>
    <x v="2"/>
    <n v="11"/>
    <n v="30"/>
    <x v="1"/>
  </r>
  <r>
    <s v="Exp4"/>
    <x v="1"/>
    <x v="0"/>
    <x v="0"/>
    <x v="29"/>
    <s v="Full_8h"/>
    <x v="3"/>
    <n v="11"/>
    <s v=""/>
    <x v="1"/>
  </r>
  <r>
    <s v="Exp4"/>
    <x v="1"/>
    <x v="0"/>
    <x v="0"/>
    <x v="29"/>
    <s v="Full_8h"/>
    <x v="0"/>
    <n v="11"/>
    <n v="31"/>
    <x v="1"/>
  </r>
  <r>
    <s v="Exp4"/>
    <x v="1"/>
    <x v="0"/>
    <x v="0"/>
    <x v="29"/>
    <s v="Full_8h"/>
    <x v="1"/>
    <n v="10"/>
    <n v="32"/>
    <x v="1"/>
  </r>
  <r>
    <s v="Exp4"/>
    <x v="1"/>
    <x v="0"/>
    <x v="0"/>
    <x v="29"/>
    <s v="Full_8h"/>
    <x v="2"/>
    <n v="11"/>
    <n v="31"/>
    <x v="1"/>
  </r>
  <r>
    <s v="Exp4"/>
    <x v="1"/>
    <x v="0"/>
    <x v="0"/>
    <x v="29"/>
    <s v="Full_8h"/>
    <x v="3"/>
    <n v="11"/>
    <n v="27"/>
    <x v="1"/>
  </r>
  <r>
    <s v="Exp4"/>
    <x v="1"/>
    <x v="0"/>
    <x v="0"/>
    <x v="29"/>
    <s v="Full_8h"/>
    <x v="0"/>
    <n v="11"/>
    <n v="30"/>
    <x v="1"/>
  </r>
  <r>
    <s v="Exp4"/>
    <x v="1"/>
    <x v="0"/>
    <x v="0"/>
    <x v="29"/>
    <s v="Full_8h"/>
    <x v="1"/>
    <n v="12"/>
    <s v=""/>
    <x v="1"/>
  </r>
  <r>
    <s v="Exp4"/>
    <x v="1"/>
    <x v="0"/>
    <x v="0"/>
    <x v="29"/>
    <s v="Full_8h"/>
    <x v="2"/>
    <n v="14"/>
    <s v=""/>
    <x v="1"/>
  </r>
  <r>
    <s v="Exp4"/>
    <x v="1"/>
    <x v="0"/>
    <x v="0"/>
    <x v="29"/>
    <s v="Full_8h"/>
    <x v="3"/>
    <n v="13"/>
    <s v=""/>
    <x v="1"/>
  </r>
  <r>
    <s v="Exp4"/>
    <x v="1"/>
    <x v="0"/>
    <x v="0"/>
    <x v="29"/>
    <s v="Full_8h"/>
    <x v="0"/>
    <n v="11"/>
    <n v="28"/>
    <x v="1"/>
  </r>
  <r>
    <s v="Exp4"/>
    <x v="1"/>
    <x v="0"/>
    <x v="0"/>
    <x v="29"/>
    <s v="Full_8h"/>
    <x v="1"/>
    <n v="11"/>
    <n v="31"/>
    <x v="1"/>
  </r>
  <r>
    <s v="Exp4"/>
    <x v="1"/>
    <x v="0"/>
    <x v="0"/>
    <x v="29"/>
    <s v="Full_8h"/>
    <x v="2"/>
    <n v="11"/>
    <n v="30"/>
    <x v="1"/>
  </r>
  <r>
    <s v="Exp4"/>
    <x v="1"/>
    <x v="0"/>
    <x v="0"/>
    <x v="29"/>
    <s v="Full_8h"/>
    <x v="3"/>
    <n v="12"/>
    <s v=""/>
    <x v="1"/>
  </r>
  <r>
    <s v="Exp4"/>
    <x v="1"/>
    <x v="0"/>
    <x v="0"/>
    <x v="30"/>
    <s v="Full_8h"/>
    <x v="0"/>
    <n v="12"/>
    <n v="37"/>
    <x v="1"/>
  </r>
  <r>
    <s v="Exp4"/>
    <x v="1"/>
    <x v="0"/>
    <x v="0"/>
    <x v="30"/>
    <s v="Full_8h"/>
    <x v="1"/>
    <n v="12"/>
    <n v="36"/>
    <x v="1"/>
  </r>
  <r>
    <s v="Exp4"/>
    <x v="1"/>
    <x v="0"/>
    <x v="0"/>
    <x v="30"/>
    <s v="Full_8h"/>
    <x v="2"/>
    <n v="13"/>
    <s v=""/>
    <x v="1"/>
  </r>
  <r>
    <s v="Exp4"/>
    <x v="1"/>
    <x v="0"/>
    <x v="1"/>
    <x v="22"/>
    <s v="Full_8h"/>
    <x v="0"/>
    <n v="2.2449941107184923"/>
    <n v="7"/>
    <x v="0"/>
  </r>
  <r>
    <s v="Exp4"/>
    <x v="1"/>
    <x v="0"/>
    <x v="1"/>
    <x v="22"/>
    <s v="Full_8h"/>
    <x v="1"/>
    <n v="2.2214369846878679"/>
    <n v="7"/>
    <x v="0"/>
  </r>
  <r>
    <s v="Exp4"/>
    <x v="1"/>
    <x v="0"/>
    <x v="1"/>
    <x v="22"/>
    <s v="Full_8h"/>
    <x v="2"/>
    <n v="2.1130742049469964"/>
    <n v="8"/>
    <x v="0"/>
  </r>
  <r>
    <s v="Exp4"/>
    <x v="1"/>
    <x v="0"/>
    <x v="1"/>
    <x v="22"/>
    <s v="Full_8h"/>
    <x v="3"/>
    <n v="1.55"/>
    <n v="6"/>
    <x v="0"/>
  </r>
  <r>
    <s v="Exp4"/>
    <x v="1"/>
    <x v="0"/>
    <x v="1"/>
    <x v="22"/>
    <s v="Full_8h"/>
    <x v="0"/>
    <n v="2.3250883392226149"/>
    <n v="8"/>
    <x v="0"/>
  </r>
  <r>
    <s v="Exp4"/>
    <x v="1"/>
    <x v="0"/>
    <x v="1"/>
    <x v="22"/>
    <s v="Full_8h"/>
    <x v="1"/>
    <n v="2.2214369846878679"/>
    <n v="7"/>
    <x v="0"/>
  </r>
  <r>
    <s v="Exp4"/>
    <x v="1"/>
    <x v="0"/>
    <x v="1"/>
    <x v="22"/>
    <s v="Full_8h"/>
    <x v="2"/>
    <n v="1.58125"/>
    <n v="6"/>
    <x v="0"/>
  </r>
  <r>
    <s v="Exp4"/>
    <x v="1"/>
    <x v="0"/>
    <x v="1"/>
    <x v="22"/>
    <s v="Full_8h"/>
    <x v="3"/>
    <n v="2.2638398115429919"/>
    <n v="6"/>
    <x v="0"/>
  </r>
  <r>
    <s v="Exp4"/>
    <x v="1"/>
    <x v="0"/>
    <x v="1"/>
    <x v="22"/>
    <s v="Full_8h"/>
    <x v="0"/>
    <n v="2.2025912838633688"/>
    <n v="7"/>
    <x v="0"/>
  </r>
  <r>
    <s v="Exp4"/>
    <x v="1"/>
    <x v="0"/>
    <x v="1"/>
    <x v="22"/>
    <s v="Full_8h"/>
    <x v="1"/>
    <n v="2.259128386336867"/>
    <n v="7"/>
    <x v="0"/>
  </r>
  <r>
    <s v="Exp4"/>
    <x v="1"/>
    <x v="0"/>
    <x v="1"/>
    <x v="22"/>
    <s v="Full_8h"/>
    <x v="2"/>
    <n v="2.2449941107184923"/>
    <n v="7"/>
    <x v="0"/>
  </r>
  <r>
    <s v="Exp4"/>
    <x v="1"/>
    <x v="0"/>
    <x v="1"/>
    <x v="22"/>
    <s v="Full_8h"/>
    <x v="3"/>
    <n v="1.10625"/>
    <n v="6"/>
    <x v="0"/>
  </r>
  <r>
    <s v="Exp4"/>
    <x v="1"/>
    <x v="0"/>
    <x v="1"/>
    <x v="23"/>
    <s v="Full_8h"/>
    <x v="0"/>
    <n v="3.7061790668348045"/>
    <n v="12"/>
    <x v="0"/>
  </r>
  <r>
    <s v="Exp4"/>
    <x v="1"/>
    <x v="0"/>
    <x v="1"/>
    <x v="23"/>
    <s v="Full_8h"/>
    <x v="1"/>
    <n v="3.6851618327028164"/>
    <n v="12"/>
    <x v="0"/>
  </r>
  <r>
    <s v="Exp4"/>
    <x v="1"/>
    <x v="0"/>
    <x v="1"/>
    <x v="23"/>
    <s v="Full_8h"/>
    <x v="2"/>
    <n v="3.2101723413198822"/>
    <n v="11"/>
    <x v="0"/>
  </r>
  <r>
    <s v="Exp4"/>
    <x v="1"/>
    <x v="0"/>
    <x v="1"/>
    <x v="23"/>
    <s v="Full_8h"/>
    <x v="3"/>
    <n v="3.1933585540142917"/>
    <n v="11"/>
    <x v="0"/>
  </r>
  <r>
    <s v="Exp4"/>
    <x v="1"/>
    <x v="0"/>
    <x v="1"/>
    <x v="23"/>
    <s v="Full_8h"/>
    <x v="0"/>
    <n v="3.2774274905422445"/>
    <n v="10"/>
    <x v="0"/>
  </r>
  <r>
    <s v="Exp4"/>
    <x v="1"/>
    <x v="0"/>
    <x v="1"/>
    <x v="23"/>
    <s v="Full_8h"/>
    <x v="1"/>
    <n v="3.2564102564102564"/>
    <n v="11"/>
    <x v="0"/>
  </r>
  <r>
    <s v="Exp4"/>
    <x v="1"/>
    <x v="0"/>
    <x v="1"/>
    <x v="23"/>
    <s v="Full_8h"/>
    <x v="2"/>
    <n v="3.3026481715006306"/>
    <n v="12"/>
    <x v="0"/>
  </r>
  <r>
    <s v="Exp4"/>
    <x v="1"/>
    <x v="0"/>
    <x v="1"/>
    <x v="23"/>
    <s v="Full_8h"/>
    <x v="3"/>
    <n v="3.4539722572509457"/>
    <n v="12"/>
    <x v="0"/>
  </r>
  <r>
    <s v="Exp4"/>
    <x v="1"/>
    <x v="0"/>
    <x v="1"/>
    <x v="23"/>
    <s v="Full_8h"/>
    <x v="0"/>
    <n v="3.4413619167717528"/>
    <n v="13"/>
    <x v="0"/>
  </r>
  <r>
    <s v="Exp4"/>
    <x v="1"/>
    <x v="0"/>
    <x v="1"/>
    <x v="23"/>
    <s v="Full_8h"/>
    <x v="1"/>
    <n v="3.7145859604875997"/>
    <n v="12"/>
    <x v="0"/>
  </r>
  <r>
    <s v="Exp4"/>
    <x v="1"/>
    <x v="0"/>
    <x v="1"/>
    <x v="23"/>
    <s v="Full_8h"/>
    <x v="2"/>
    <n v="3.2732240437158469"/>
    <n v="11"/>
    <x v="0"/>
  </r>
  <r>
    <s v="Exp4"/>
    <x v="1"/>
    <x v="0"/>
    <x v="1"/>
    <x v="23"/>
    <s v="Full_8h"/>
    <x v="3"/>
    <n v="2.730270906949352"/>
    <n v="10"/>
    <x v="0"/>
  </r>
  <r>
    <s v="Exp4"/>
    <x v="1"/>
    <x v="0"/>
    <x v="1"/>
    <x v="24"/>
    <s v="Full_8h"/>
    <x v="0"/>
    <n v="4.7969348659003828"/>
    <n v="17"/>
    <x v="0"/>
  </r>
  <r>
    <s v="Exp4"/>
    <x v="1"/>
    <x v="0"/>
    <x v="1"/>
    <x v="24"/>
    <s v="Full_8h"/>
    <x v="1"/>
    <n v="4.5517241379310347"/>
    <n v="14"/>
    <x v="0"/>
  </r>
  <r>
    <s v="Exp4"/>
    <x v="1"/>
    <x v="0"/>
    <x v="1"/>
    <x v="24"/>
    <s v="Full_8h"/>
    <x v="2"/>
    <n v="4.7011494252873565"/>
    <n v="16"/>
    <x v="0"/>
  </r>
  <r>
    <s v="Exp4"/>
    <x v="1"/>
    <x v="0"/>
    <x v="1"/>
    <x v="24"/>
    <s v="Full_8h"/>
    <x v="3"/>
    <n v="4.5363984674329503"/>
    <n v="15"/>
    <x v="0"/>
  </r>
  <r>
    <s v="Exp4"/>
    <x v="1"/>
    <x v="0"/>
    <x v="1"/>
    <x v="24"/>
    <s v="Full_8h"/>
    <x v="0"/>
    <n v="4.6245210727969353"/>
    <n v="15"/>
    <x v="0"/>
  </r>
  <r>
    <s v="Exp4"/>
    <x v="1"/>
    <x v="0"/>
    <x v="1"/>
    <x v="24"/>
    <s v="Full_8h"/>
    <x v="1"/>
    <n v="4.7318007662835253"/>
    <n v="16"/>
    <x v="0"/>
  </r>
  <r>
    <s v="Exp4"/>
    <x v="1"/>
    <x v="0"/>
    <x v="1"/>
    <x v="24"/>
    <s v="Full_8h"/>
    <x v="2"/>
    <n v="4.7432950191570882"/>
    <n v="15"/>
    <x v="0"/>
  </r>
  <r>
    <s v="Exp4"/>
    <x v="1"/>
    <x v="0"/>
    <x v="1"/>
    <x v="24"/>
    <s v="Full_8h"/>
    <x v="3"/>
    <n v="4.8352490421455938"/>
    <n v="15"/>
    <x v="0"/>
  </r>
  <r>
    <s v="Exp4"/>
    <x v="1"/>
    <x v="0"/>
    <x v="1"/>
    <x v="24"/>
    <s v="Full_8h"/>
    <x v="0"/>
    <n v="4.8850574712643677"/>
    <n v="17"/>
    <x v="0"/>
  </r>
  <r>
    <s v="Exp4"/>
    <x v="1"/>
    <x v="0"/>
    <x v="1"/>
    <x v="24"/>
    <s v="Full_8h"/>
    <x v="1"/>
    <n v="4.6551724137931032"/>
    <n v="16"/>
    <x v="0"/>
  </r>
  <r>
    <s v="Exp4"/>
    <x v="1"/>
    <x v="0"/>
    <x v="1"/>
    <x v="24"/>
    <s v="Full_8h"/>
    <x v="2"/>
    <n v="4.7241379310344831"/>
    <n v="16"/>
    <x v="0"/>
  </r>
  <r>
    <s v="Exp4"/>
    <x v="1"/>
    <x v="0"/>
    <x v="1"/>
    <x v="24"/>
    <s v="Full_8h"/>
    <x v="3"/>
    <n v="4.8467432950191576"/>
    <n v="16"/>
    <x v="0"/>
  </r>
  <r>
    <s v="Exp4"/>
    <x v="1"/>
    <x v="0"/>
    <x v="1"/>
    <x v="25"/>
    <s v="Full_8h"/>
    <x v="0"/>
    <n v="5.8380062305295954"/>
    <n v="19"/>
    <x v="0"/>
  </r>
  <r>
    <s v="Exp4"/>
    <x v="1"/>
    <x v="0"/>
    <x v="1"/>
    <x v="25"/>
    <s v="Full_8h"/>
    <x v="1"/>
    <n v="6.1790633608815426"/>
    <n v="23"/>
    <x v="0"/>
  </r>
  <r>
    <s v="Exp4"/>
    <x v="1"/>
    <x v="0"/>
    <x v="1"/>
    <x v="25"/>
    <s v="Full_8h"/>
    <x v="2"/>
    <n v="5.7196261682242993"/>
    <n v="21"/>
    <x v="0"/>
  </r>
  <r>
    <s v="Exp4"/>
    <x v="1"/>
    <x v="0"/>
    <x v="1"/>
    <x v="25"/>
    <s v="Full_8h"/>
    <x v="3"/>
    <n v="5.8224299065420562"/>
    <n v="21"/>
    <x v="0"/>
  </r>
  <r>
    <s v="Exp4"/>
    <x v="1"/>
    <x v="0"/>
    <x v="1"/>
    <x v="25"/>
    <s v="Full_8h"/>
    <x v="0"/>
    <n v="5.8722741433021808"/>
    <n v="22"/>
    <x v="0"/>
  </r>
  <r>
    <s v="Exp4"/>
    <x v="1"/>
    <x v="0"/>
    <x v="1"/>
    <x v="25"/>
    <s v="Full_8h"/>
    <x v="1"/>
    <n v="5.8286604361370715"/>
    <n v="21"/>
    <x v="0"/>
  </r>
  <r>
    <s v="Exp4"/>
    <x v="1"/>
    <x v="0"/>
    <x v="1"/>
    <x v="25"/>
    <s v="Full_8h"/>
    <x v="2"/>
    <n v="5.8348909657320869"/>
    <n v="22"/>
    <x v="0"/>
  </r>
  <r>
    <s v="Exp4"/>
    <x v="1"/>
    <x v="0"/>
    <x v="1"/>
    <x v="25"/>
    <s v="Full_8h"/>
    <x v="3"/>
    <n v="5.8317757009345792"/>
    <n v="21"/>
    <x v="0"/>
  </r>
  <r>
    <s v="Exp4"/>
    <x v="1"/>
    <x v="0"/>
    <x v="1"/>
    <x v="25"/>
    <s v="Full_8h"/>
    <x v="0"/>
    <n v="6.1046831955922869"/>
    <n v="21"/>
    <x v="0"/>
  </r>
  <r>
    <s v="Exp4"/>
    <x v="1"/>
    <x v="0"/>
    <x v="1"/>
    <x v="25"/>
    <s v="Full_8h"/>
    <x v="1"/>
    <n v="5.8566978193146415"/>
    <n v="21"/>
    <x v="0"/>
  </r>
  <r>
    <s v="Exp4"/>
    <x v="1"/>
    <x v="0"/>
    <x v="1"/>
    <x v="25"/>
    <s v="Full_8h"/>
    <x v="2"/>
    <n v="4.6628352490421454"/>
    <n v="18"/>
    <x v="0"/>
  </r>
  <r>
    <s v="Exp4"/>
    <x v="1"/>
    <x v="0"/>
    <x v="1"/>
    <x v="25"/>
    <s v="Full_8h"/>
    <x v="3"/>
    <n v="5.7850467289719623"/>
    <n v="20"/>
    <x v="0"/>
  </r>
  <r>
    <s v="Exp4"/>
    <x v="1"/>
    <x v="0"/>
    <x v="1"/>
    <x v="26"/>
    <s v="Full_8h"/>
    <x v="0"/>
    <n v="6.771349862258953"/>
    <n v="26"/>
    <x v="0"/>
  </r>
  <r>
    <s v="Exp4"/>
    <x v="1"/>
    <x v="0"/>
    <x v="1"/>
    <x v="26"/>
    <s v="Full_8h"/>
    <x v="1"/>
    <n v="6.4297520661157028"/>
    <n v="23"/>
    <x v="0"/>
  </r>
  <r>
    <s v="Exp4"/>
    <x v="1"/>
    <x v="0"/>
    <x v="1"/>
    <x v="26"/>
    <s v="Full_8h"/>
    <x v="2"/>
    <n v="6.5757575757575761"/>
    <n v="27"/>
    <x v="0"/>
  </r>
  <r>
    <s v="Exp4"/>
    <x v="1"/>
    <x v="0"/>
    <x v="1"/>
    <x v="26"/>
    <s v="Full_8h"/>
    <x v="3"/>
    <n v="6.6225895316804406"/>
    <n v="25"/>
    <x v="0"/>
  </r>
  <r>
    <s v="Exp4"/>
    <x v="1"/>
    <x v="0"/>
    <x v="1"/>
    <x v="26"/>
    <s v="Full_8h"/>
    <x v="0"/>
    <n v="6.1763085399449036"/>
    <n v="23"/>
    <x v="0"/>
  </r>
  <r>
    <s v="Exp4"/>
    <x v="1"/>
    <x v="0"/>
    <x v="1"/>
    <x v="26"/>
    <s v="Full_8h"/>
    <x v="1"/>
    <n v="6.7465564738292008"/>
    <n v="23"/>
    <x v="0"/>
  </r>
  <r>
    <s v="Exp4"/>
    <x v="1"/>
    <x v="0"/>
    <x v="1"/>
    <x v="26"/>
    <s v="Full_8h"/>
    <x v="2"/>
    <n v="6.6143250688705235"/>
    <n v="25"/>
    <x v="0"/>
  </r>
  <r>
    <s v="Exp4"/>
    <x v="1"/>
    <x v="0"/>
    <x v="1"/>
    <x v="26"/>
    <s v="Full_8h"/>
    <x v="3"/>
    <n v="6.9146005509641872"/>
    <n v="25"/>
    <x v="0"/>
  </r>
  <r>
    <s v="Exp4"/>
    <x v="1"/>
    <x v="0"/>
    <x v="1"/>
    <x v="26"/>
    <s v="Full_8h"/>
    <x v="0"/>
    <n v="6.4380165289256199"/>
    <n v="23"/>
    <x v="0"/>
  </r>
  <r>
    <s v="Exp4"/>
    <x v="1"/>
    <x v="0"/>
    <x v="1"/>
    <x v="26"/>
    <s v="Full_8h"/>
    <x v="1"/>
    <n v="6.9201101928374653"/>
    <n v="25"/>
    <x v="0"/>
  </r>
  <r>
    <s v="Exp4"/>
    <x v="1"/>
    <x v="0"/>
    <x v="1"/>
    <x v="26"/>
    <s v="Full_8h"/>
    <x v="2"/>
    <n v="6.4655647382920112"/>
    <n v="24"/>
    <x v="0"/>
  </r>
  <r>
    <s v="Exp4"/>
    <x v="1"/>
    <x v="0"/>
    <x v="1"/>
    <x v="26"/>
    <s v="Full_8h"/>
    <x v="3"/>
    <n v="6.4242424242424239"/>
    <n v="22"/>
    <x v="0"/>
  </r>
  <r>
    <s v="Exp4"/>
    <x v="1"/>
    <x v="0"/>
    <x v="1"/>
    <x v="27"/>
    <s v="Full_8h"/>
    <x v="0"/>
    <n v="7.1018766756032168"/>
    <n v="27"/>
    <x v="0"/>
  </r>
  <r>
    <s v="Exp4"/>
    <x v="1"/>
    <x v="0"/>
    <x v="1"/>
    <x v="27"/>
    <s v="Full_8h"/>
    <x v="1"/>
    <n v="7.1608579088471851"/>
    <n v="30"/>
    <x v="0"/>
  </r>
  <r>
    <s v="Exp4"/>
    <x v="1"/>
    <x v="0"/>
    <x v="1"/>
    <x v="27"/>
    <s v="Full_8h"/>
    <x v="2"/>
    <n v="7.2198391420911525"/>
    <n v="27"/>
    <x v="0"/>
  </r>
  <r>
    <s v="Exp4"/>
    <x v="1"/>
    <x v="0"/>
    <x v="1"/>
    <x v="27"/>
    <s v="Full_8h"/>
    <x v="3"/>
    <n v="7.1394101876675604"/>
    <n v="27"/>
    <x v="0"/>
  </r>
  <r>
    <s v="Exp4"/>
    <x v="1"/>
    <x v="0"/>
    <x v="1"/>
    <x v="27"/>
    <s v="Full_8h"/>
    <x v="0"/>
    <n v="8.2291021671826634"/>
    <n v="27"/>
    <x v="0"/>
  </r>
  <r>
    <s v="Exp4"/>
    <x v="1"/>
    <x v="0"/>
    <x v="1"/>
    <x v="27"/>
    <s v="Full_8h"/>
    <x v="1"/>
    <n v="7.5656836461126007"/>
    <n v="28"/>
    <x v="0"/>
  </r>
  <r>
    <s v="Exp4"/>
    <x v="1"/>
    <x v="0"/>
    <x v="1"/>
    <x v="27"/>
    <s v="Full_8h"/>
    <x v="2"/>
    <n v="7.3672922252010729"/>
    <n v="27"/>
    <x v="0"/>
  </r>
  <r>
    <s v="Exp4"/>
    <x v="1"/>
    <x v="0"/>
    <x v="1"/>
    <x v="27"/>
    <s v="Full_8h"/>
    <x v="3"/>
    <n v="7.3083109919571045"/>
    <n v="30"/>
    <x v="0"/>
  </r>
  <r>
    <s v="Exp4"/>
    <x v="1"/>
    <x v="0"/>
    <x v="1"/>
    <x v="27"/>
    <s v="Full_8h"/>
    <x v="0"/>
    <n v="6.9283746556473833"/>
    <n v="25"/>
    <x v="0"/>
  </r>
  <r>
    <s v="Exp4"/>
    <x v="1"/>
    <x v="0"/>
    <x v="1"/>
    <x v="27"/>
    <s v="Full_8h"/>
    <x v="1"/>
    <n v="7.0991957104557644"/>
    <n v="26"/>
    <x v="0"/>
  </r>
  <r>
    <s v="Exp4"/>
    <x v="1"/>
    <x v="0"/>
    <x v="1"/>
    <x v="27"/>
    <s v="Full_8h"/>
    <x v="2"/>
    <n v="7.3351206434316349"/>
    <n v="27"/>
    <x v="0"/>
  </r>
  <r>
    <s v="Exp4"/>
    <x v="1"/>
    <x v="0"/>
    <x v="1"/>
    <x v="27"/>
    <s v="Full_8h"/>
    <x v="3"/>
    <n v="6.9724517906336088"/>
    <n v="27"/>
    <x v="0"/>
  </r>
  <r>
    <s v="Exp4"/>
    <x v="1"/>
    <x v="0"/>
    <x v="1"/>
    <x v="28"/>
    <s v="Full_8h"/>
    <x v="0"/>
    <n v="8.2476780185758507"/>
    <n v="28"/>
    <x v="0"/>
  </r>
  <r>
    <s v="Exp4"/>
    <x v="1"/>
    <x v="0"/>
    <x v="1"/>
    <x v="28"/>
    <s v="Full_8h"/>
    <x v="1"/>
    <n v="7.8310991957104559"/>
    <n v="25"/>
    <x v="0"/>
  </r>
  <r>
    <s v="Exp4"/>
    <x v="1"/>
    <x v="0"/>
    <x v="1"/>
    <x v="28"/>
    <s v="Full_8h"/>
    <x v="2"/>
    <n v="7.7613941018766752"/>
    <n v="27"/>
    <x v="0"/>
  </r>
  <r>
    <s v="Exp4"/>
    <x v="1"/>
    <x v="0"/>
    <x v="1"/>
    <x v="28"/>
    <s v="Full_8h"/>
    <x v="3"/>
    <n v="8.9318885448916401"/>
    <n v="28"/>
    <x v="0"/>
  </r>
  <r>
    <s v="Exp4"/>
    <x v="1"/>
    <x v="0"/>
    <x v="1"/>
    <x v="28"/>
    <s v="Full_8h"/>
    <x v="0"/>
    <n v="8.1919504643962853"/>
    <n v="29"/>
    <x v="0"/>
  </r>
  <r>
    <s v="Exp4"/>
    <x v="1"/>
    <x v="0"/>
    <x v="1"/>
    <x v="28"/>
    <s v="Full_8h"/>
    <x v="1"/>
    <n v="8.2136222910216716"/>
    <n v="28"/>
    <x v="0"/>
  </r>
  <r>
    <s v="Exp4"/>
    <x v="1"/>
    <x v="0"/>
    <x v="1"/>
    <x v="28"/>
    <s v="Full_8h"/>
    <x v="2"/>
    <n v="7.3646112600536195"/>
    <n v="26"/>
    <x v="0"/>
  </r>
  <r>
    <s v="Exp4"/>
    <x v="1"/>
    <x v="0"/>
    <x v="1"/>
    <x v="28"/>
    <s v="Full_8h"/>
    <x v="3"/>
    <n v="7.4155495978552279"/>
    <n v="26"/>
    <x v="0"/>
  </r>
  <r>
    <s v="Exp4"/>
    <x v="1"/>
    <x v="0"/>
    <x v="1"/>
    <x v="28"/>
    <s v="Full_8h"/>
    <x v="0"/>
    <n v="9.2538699690402471"/>
    <n v="29"/>
    <x v="0"/>
  </r>
  <r>
    <s v="Exp4"/>
    <x v="1"/>
    <x v="0"/>
    <x v="1"/>
    <x v="28"/>
    <s v="Full_8h"/>
    <x v="1"/>
    <n v="9.1083591331269353"/>
    <n v="30"/>
    <x v="0"/>
  </r>
  <r>
    <s v="Exp4"/>
    <x v="1"/>
    <x v="0"/>
    <x v="1"/>
    <x v="28"/>
    <s v="Full_8h"/>
    <x v="2"/>
    <n v="7.8713136729222519"/>
    <n v="26"/>
    <x v="0"/>
  </r>
  <r>
    <s v="Exp4"/>
    <x v="1"/>
    <x v="0"/>
    <x v="1"/>
    <x v="28"/>
    <s v="Full_8h"/>
    <x v="3"/>
    <n v="7.7855227882037532"/>
    <n v="27"/>
    <x v="0"/>
  </r>
  <r>
    <s v="Exp4"/>
    <x v="1"/>
    <x v="0"/>
    <x v="1"/>
    <x v="31"/>
    <s v="Full_8h"/>
    <x v="0"/>
    <n v="11"/>
    <s v=""/>
    <x v="1"/>
  </r>
  <r>
    <s v="Exp4"/>
    <x v="1"/>
    <x v="0"/>
    <x v="1"/>
    <x v="31"/>
    <s v="Full_8h"/>
    <x v="1"/>
    <n v="12"/>
    <s v=""/>
    <x v="1"/>
  </r>
  <r>
    <s v="Exp4"/>
    <x v="1"/>
    <x v="0"/>
    <x v="1"/>
    <x v="31"/>
    <s v="Full_8h"/>
    <x v="2"/>
    <n v="12"/>
    <s v=""/>
    <x v="1"/>
  </r>
  <r>
    <s v="Exp4"/>
    <x v="1"/>
    <x v="0"/>
    <x v="1"/>
    <x v="31"/>
    <s v="Full_8h"/>
    <x v="3"/>
    <n v="12"/>
    <s v=""/>
    <x v="1"/>
  </r>
  <r>
    <s v="Exp4"/>
    <x v="1"/>
    <x v="0"/>
    <x v="1"/>
    <x v="31"/>
    <s v="Full_8h"/>
    <x v="0"/>
    <n v="12"/>
    <s v=""/>
    <x v="1"/>
  </r>
  <r>
    <s v="Exp4"/>
    <x v="1"/>
    <x v="0"/>
    <x v="1"/>
    <x v="31"/>
    <s v="Full_8h"/>
    <x v="1"/>
    <n v="12"/>
    <s v=""/>
    <x v="1"/>
  </r>
  <r>
    <s v="Exp4"/>
    <x v="1"/>
    <x v="0"/>
    <x v="1"/>
    <x v="31"/>
    <s v="Full_8h"/>
    <x v="2"/>
    <n v="11"/>
    <s v=""/>
    <x v="1"/>
  </r>
  <r>
    <s v="Exp4"/>
    <x v="1"/>
    <x v="0"/>
    <x v="1"/>
    <x v="31"/>
    <s v="Full_8h"/>
    <x v="3"/>
    <n v="12"/>
    <s v=""/>
    <x v="1"/>
  </r>
  <r>
    <s v="Exp4"/>
    <x v="1"/>
    <x v="0"/>
    <x v="1"/>
    <x v="31"/>
    <s v="Full_8h"/>
    <x v="0"/>
    <n v="12"/>
    <s v=""/>
    <x v="1"/>
  </r>
  <r>
    <s v="Exp4"/>
    <x v="1"/>
    <x v="0"/>
    <x v="1"/>
    <x v="31"/>
    <s v="Full_8h"/>
    <x v="1"/>
    <n v="12"/>
    <s v=""/>
    <x v="1"/>
  </r>
  <r>
    <s v="Exp4"/>
    <x v="1"/>
    <x v="0"/>
    <x v="1"/>
    <x v="31"/>
    <s v="Full_8h"/>
    <x v="2"/>
    <n v="12"/>
    <s v=""/>
    <x v="1"/>
  </r>
  <r>
    <s v="Exp4"/>
    <x v="1"/>
    <x v="0"/>
    <x v="1"/>
    <x v="31"/>
    <s v="Full_8h"/>
    <x v="3"/>
    <n v="12"/>
    <s v=""/>
    <x v="1"/>
  </r>
  <r>
    <s v="Exp4"/>
    <x v="1"/>
    <x v="0"/>
    <x v="1"/>
    <x v="31"/>
    <s v="Full_8h"/>
    <x v="0"/>
    <n v="11"/>
    <s v=""/>
    <x v="1"/>
  </r>
  <r>
    <s v="Exp4"/>
    <x v="1"/>
    <x v="0"/>
    <x v="1"/>
    <x v="31"/>
    <s v="Full_8h"/>
    <x v="1"/>
    <n v="12"/>
    <s v=""/>
    <x v="1"/>
  </r>
  <r>
    <s v="Exp4"/>
    <x v="1"/>
    <x v="0"/>
    <x v="1"/>
    <x v="31"/>
    <s v="Full_8h"/>
    <x v="2"/>
    <n v="12"/>
    <s v=""/>
    <x v="1"/>
  </r>
  <r>
    <s v="Exp4"/>
    <x v="1"/>
    <x v="0"/>
    <x v="1"/>
    <x v="31"/>
    <s v="Full_8h"/>
    <x v="3"/>
    <n v="12"/>
    <s v=""/>
    <x v="1"/>
  </r>
  <r>
    <s v="Exp4"/>
    <x v="1"/>
    <x v="0"/>
    <x v="1"/>
    <x v="31"/>
    <s v="Full_8h"/>
    <x v="0"/>
    <n v="12"/>
    <s v=""/>
    <x v="1"/>
  </r>
  <r>
    <s v="Exp4"/>
    <x v="1"/>
    <x v="0"/>
    <x v="1"/>
    <x v="31"/>
    <s v="Full_8h"/>
    <x v="1"/>
    <n v="13"/>
    <s v=""/>
    <x v="1"/>
  </r>
  <r>
    <s v="Exp4"/>
    <x v="1"/>
    <x v="0"/>
    <x v="1"/>
    <x v="31"/>
    <s v="Full_8h"/>
    <x v="2"/>
    <n v="13"/>
    <s v=""/>
    <x v="1"/>
  </r>
  <r>
    <s v="Exp4"/>
    <x v="1"/>
    <x v="0"/>
    <x v="1"/>
    <x v="31"/>
    <s v="Full_8h"/>
    <x v="3"/>
    <n v="12"/>
    <s v=""/>
    <x v="1"/>
  </r>
  <r>
    <s v="Exp4"/>
    <x v="1"/>
    <x v="0"/>
    <x v="1"/>
    <x v="32"/>
    <s v="Full_8h"/>
    <x v="0"/>
    <n v="10"/>
    <s v=""/>
    <x v="1"/>
  </r>
  <r>
    <s v="Exp4"/>
    <x v="1"/>
    <x v="0"/>
    <x v="1"/>
    <x v="32"/>
    <s v="Full_8h"/>
    <x v="1"/>
    <n v="11"/>
    <s v=""/>
    <x v="1"/>
  </r>
  <r>
    <s v="Exp4"/>
    <x v="1"/>
    <x v="0"/>
    <x v="1"/>
    <x v="32"/>
    <s v="Full_8h"/>
    <x v="2"/>
    <n v="11"/>
    <s v=""/>
    <x v="1"/>
  </r>
  <r>
    <s v="Exp4"/>
    <x v="1"/>
    <x v="0"/>
    <x v="1"/>
    <x v="32"/>
    <s v="Full_8h"/>
    <x v="3"/>
    <n v="11"/>
    <s v=""/>
    <x v="1"/>
  </r>
  <r>
    <s v="Exp4"/>
    <x v="1"/>
    <x v="0"/>
    <x v="1"/>
    <x v="32"/>
    <s v="Full_8h"/>
    <x v="0"/>
    <n v="13"/>
    <s v=""/>
    <x v="1"/>
  </r>
  <r>
    <s v="Exp4"/>
    <x v="1"/>
    <x v="0"/>
    <x v="1"/>
    <x v="32"/>
    <s v="Full_8h"/>
    <x v="1"/>
    <n v="12"/>
    <s v=""/>
    <x v="1"/>
  </r>
  <r>
    <s v="Exp4"/>
    <x v="1"/>
    <x v="0"/>
    <x v="1"/>
    <x v="32"/>
    <s v="Full_8h"/>
    <x v="2"/>
    <n v="12"/>
    <s v=""/>
    <x v="1"/>
  </r>
  <r>
    <s v="Exp4"/>
    <x v="1"/>
    <x v="0"/>
    <x v="1"/>
    <x v="32"/>
    <s v="Full_8h"/>
    <x v="3"/>
    <n v="12"/>
    <s v=""/>
    <x v="1"/>
  </r>
  <r>
    <s v="Exp4"/>
    <x v="1"/>
    <x v="0"/>
    <x v="1"/>
    <x v="32"/>
    <s v="Full_8h"/>
    <x v="0"/>
    <n v="13"/>
    <s v=""/>
    <x v="1"/>
  </r>
  <r>
    <s v="Exp4"/>
    <x v="1"/>
    <x v="0"/>
    <x v="1"/>
    <x v="32"/>
    <s v="Full_8h"/>
    <x v="1"/>
    <n v="12"/>
    <s v=""/>
    <x v="1"/>
  </r>
  <r>
    <s v="Exp4"/>
    <x v="1"/>
    <x v="0"/>
    <x v="1"/>
    <x v="32"/>
    <s v="Full_8h"/>
    <x v="2"/>
    <n v="11"/>
    <s v=""/>
    <x v="1"/>
  </r>
  <r>
    <s v="Exp4"/>
    <x v="1"/>
    <x v="0"/>
    <x v="1"/>
    <x v="32"/>
    <s v="Full_8h"/>
    <x v="3"/>
    <n v="12"/>
    <s v=""/>
    <x v="1"/>
  </r>
  <r>
    <s v="Exp4"/>
    <x v="1"/>
    <x v="0"/>
    <x v="1"/>
    <x v="32"/>
    <s v="Full_8h"/>
    <x v="0"/>
    <n v="12"/>
    <s v=""/>
    <x v="1"/>
  </r>
  <r>
    <s v="Exp4"/>
    <x v="1"/>
    <x v="0"/>
    <x v="1"/>
    <x v="32"/>
    <s v="Full_8h"/>
    <x v="1"/>
    <n v="10"/>
    <s v=""/>
    <x v="1"/>
  </r>
  <r>
    <s v="Exp4"/>
    <x v="1"/>
    <x v="0"/>
    <x v="1"/>
    <x v="32"/>
    <s v="Full_8h"/>
    <x v="2"/>
    <n v="12"/>
    <s v=""/>
    <x v="1"/>
  </r>
  <r>
    <s v="Exp4"/>
    <x v="1"/>
    <x v="0"/>
    <x v="1"/>
    <x v="32"/>
    <s v="Full_8h"/>
    <x v="3"/>
    <n v="12"/>
    <s v=""/>
    <x v="1"/>
  </r>
  <r>
    <s v="Exp4"/>
    <x v="1"/>
    <x v="0"/>
    <x v="1"/>
    <x v="32"/>
    <s v="Full_8h"/>
    <x v="0"/>
    <n v="12"/>
    <s v=""/>
    <x v="1"/>
  </r>
  <r>
    <s v="Exp4"/>
    <x v="1"/>
    <x v="0"/>
    <x v="1"/>
    <x v="32"/>
    <s v="Full_8h"/>
    <x v="1"/>
    <n v="10"/>
    <s v=""/>
    <x v="1"/>
  </r>
  <r>
    <s v="Exp4"/>
    <x v="1"/>
    <x v="0"/>
    <x v="1"/>
    <x v="32"/>
    <s v="Full_8h"/>
    <x v="2"/>
    <n v="11"/>
    <s v=""/>
    <x v="1"/>
  </r>
  <r>
    <s v="Exp4"/>
    <x v="1"/>
    <x v="0"/>
    <x v="1"/>
    <x v="32"/>
    <s v="Full_8h"/>
    <x v="3"/>
    <n v="12"/>
    <s v=""/>
    <x v="1"/>
  </r>
  <r>
    <s v="Exp4"/>
    <x v="1"/>
    <x v="0"/>
    <x v="2"/>
    <x v="22"/>
    <s v="Full_8h"/>
    <x v="0"/>
    <n v="2.228962818003914"/>
    <n v="7"/>
    <x v="0"/>
  </r>
  <r>
    <s v="Exp4"/>
    <x v="1"/>
    <x v="0"/>
    <x v="2"/>
    <x v="22"/>
    <s v="Full_8h"/>
    <x v="1"/>
    <n v="2.272994129158513"/>
    <n v="8"/>
    <x v="0"/>
  </r>
  <r>
    <s v="Exp4"/>
    <x v="1"/>
    <x v="0"/>
    <x v="2"/>
    <x v="22"/>
    <s v="Full_8h"/>
    <x v="2"/>
    <n v="2.2773972602739727"/>
    <n v="7"/>
    <x v="0"/>
  </r>
  <r>
    <s v="Exp4"/>
    <x v="1"/>
    <x v="0"/>
    <x v="2"/>
    <x v="22"/>
    <s v="Full_8h"/>
    <x v="3"/>
    <n v="2.3434442270058709"/>
    <n v="9"/>
    <x v="0"/>
  </r>
  <r>
    <s v="Exp4"/>
    <x v="1"/>
    <x v="0"/>
    <x v="2"/>
    <x v="22"/>
    <s v="Full_8h"/>
    <x v="0"/>
    <n v="2.264187866927593"/>
    <n v="8"/>
    <x v="0"/>
  </r>
  <r>
    <s v="Exp4"/>
    <x v="1"/>
    <x v="0"/>
    <x v="2"/>
    <x v="22"/>
    <s v="Full_8h"/>
    <x v="1"/>
    <n v="2.1981409001956949"/>
    <n v="8"/>
    <x v="0"/>
  </r>
  <r>
    <s v="Exp4"/>
    <x v="1"/>
    <x v="0"/>
    <x v="2"/>
    <x v="22"/>
    <s v="Full_8h"/>
    <x v="2"/>
    <n v="2.2025440313111546"/>
    <n v="7"/>
    <x v="0"/>
  </r>
  <r>
    <s v="Exp4"/>
    <x v="1"/>
    <x v="0"/>
    <x v="2"/>
    <x v="22"/>
    <s v="Full_8h"/>
    <x v="3"/>
    <n v="2.3082191780821919"/>
    <n v="7"/>
    <x v="0"/>
  </r>
  <r>
    <s v="Exp4"/>
    <x v="1"/>
    <x v="0"/>
    <x v="2"/>
    <x v="22"/>
    <s v="Full_8h"/>
    <x v="0"/>
    <n v="2.2818003913894325"/>
    <n v="9"/>
    <x v="0"/>
  </r>
  <r>
    <s v="Exp4"/>
    <x v="1"/>
    <x v="0"/>
    <x v="2"/>
    <x v="22"/>
    <s v="Full_8h"/>
    <x v="1"/>
    <n v="2.1761252446183952"/>
    <n v="8"/>
    <x v="0"/>
  </r>
  <r>
    <s v="Exp4"/>
    <x v="1"/>
    <x v="0"/>
    <x v="2"/>
    <x v="22"/>
    <s v="Full_8h"/>
    <x v="2"/>
    <n v="2.2818003913894325"/>
    <n v="8"/>
    <x v="0"/>
  </r>
  <r>
    <s v="Exp4"/>
    <x v="1"/>
    <x v="0"/>
    <x v="2"/>
    <x v="22"/>
    <s v="Full_8h"/>
    <x v="3"/>
    <n v="2.1761252446183952"/>
    <n v="7"/>
    <x v="0"/>
  </r>
  <r>
    <s v="Exp4"/>
    <x v="1"/>
    <x v="0"/>
    <x v="2"/>
    <x v="23"/>
    <s v="Full_8h"/>
    <x v="0"/>
    <n v="3.5776580107790297"/>
    <n v="12"/>
    <x v="0"/>
  </r>
  <r>
    <s v="Exp4"/>
    <x v="1"/>
    <x v="0"/>
    <x v="2"/>
    <x v="23"/>
    <s v="Full_8h"/>
    <x v="1"/>
    <n v="3.3924546790788828"/>
    <n v="12"/>
    <x v="0"/>
  </r>
  <r>
    <s v="Exp4"/>
    <x v="1"/>
    <x v="0"/>
    <x v="2"/>
    <x v="23"/>
    <s v="Full_8h"/>
    <x v="2"/>
    <n v="3.762861342479177"/>
    <n v="13"/>
    <x v="0"/>
  </r>
  <r>
    <s v="Exp4"/>
    <x v="1"/>
    <x v="0"/>
    <x v="2"/>
    <x v="23"/>
    <s v="Full_8h"/>
    <x v="3"/>
    <n v="3.7584517393434593"/>
    <n v="12"/>
    <x v="0"/>
  </r>
  <r>
    <s v="Exp4"/>
    <x v="1"/>
    <x v="0"/>
    <x v="2"/>
    <x v="23"/>
    <s v="Full_8h"/>
    <x v="0"/>
    <n v="3.7011268985791279"/>
    <n v="12"/>
    <x v="0"/>
  </r>
  <r>
    <s v="Exp4"/>
    <x v="1"/>
    <x v="0"/>
    <x v="2"/>
    <x v="23"/>
    <s v="Full_8h"/>
    <x v="1"/>
    <n v="3.515923566878981"/>
    <n v="13"/>
    <x v="0"/>
  </r>
  <r>
    <s v="Exp4"/>
    <x v="1"/>
    <x v="0"/>
    <x v="2"/>
    <x v="23"/>
    <s v="Full_8h"/>
    <x v="2"/>
    <n v="3.4453699167074965"/>
    <n v="12"/>
    <x v="0"/>
  </r>
  <r>
    <s v="Exp4"/>
    <x v="1"/>
    <x v="0"/>
    <x v="2"/>
    <x v="23"/>
    <s v="Full_8h"/>
    <x v="3"/>
    <n v="3.5247427731504164"/>
    <n v="11"/>
    <x v="0"/>
  </r>
  <r>
    <s v="Exp4"/>
    <x v="1"/>
    <x v="0"/>
    <x v="2"/>
    <x v="23"/>
    <s v="Full_8h"/>
    <x v="0"/>
    <n v="3.4630083292503677"/>
    <n v="12"/>
    <x v="0"/>
  </r>
  <r>
    <s v="Exp4"/>
    <x v="1"/>
    <x v="0"/>
    <x v="2"/>
    <x v="23"/>
    <s v="Full_8h"/>
    <x v="1"/>
    <n v="3.4012738853503186"/>
    <n v="11"/>
    <x v="0"/>
  </r>
  <r>
    <s v="Exp4"/>
    <x v="1"/>
    <x v="0"/>
    <x v="2"/>
    <x v="23"/>
    <s v="Full_8h"/>
    <x v="2"/>
    <n v="3.4497795198432142"/>
    <n v="12"/>
    <x v="0"/>
  </r>
  <r>
    <s v="Exp4"/>
    <x v="1"/>
    <x v="0"/>
    <x v="2"/>
    <x v="23"/>
    <s v="Full_8h"/>
    <x v="3"/>
    <n v="3.2778049975502204"/>
    <n v="11"/>
    <x v="0"/>
  </r>
  <r>
    <s v="Exp4"/>
    <x v="1"/>
    <x v="0"/>
    <x v="2"/>
    <x v="24"/>
    <s v="Full_8h"/>
    <x v="0"/>
    <n v="4.541855670103093"/>
    <n v="15"/>
    <x v="0"/>
  </r>
  <r>
    <s v="Exp4"/>
    <x v="1"/>
    <x v="0"/>
    <x v="2"/>
    <x v="24"/>
    <s v="Full_8h"/>
    <x v="1"/>
    <n v="4.6123711340206182"/>
    <n v="17"/>
    <x v="0"/>
  </r>
  <r>
    <s v="Exp4"/>
    <x v="1"/>
    <x v="0"/>
    <x v="2"/>
    <x v="24"/>
    <s v="Full_8h"/>
    <x v="2"/>
    <n v="4.72"/>
    <n v="17"/>
    <x v="0"/>
  </r>
  <r>
    <s v="Exp4"/>
    <x v="1"/>
    <x v="0"/>
    <x v="2"/>
    <x v="24"/>
    <s v="Full_8h"/>
    <x v="3"/>
    <n v="4.6531958762886596"/>
    <n v="17"/>
    <x v="0"/>
  </r>
  <r>
    <s v="Exp4"/>
    <x v="1"/>
    <x v="0"/>
    <x v="2"/>
    <x v="24"/>
    <s v="Full_8h"/>
    <x v="0"/>
    <n v="4.4898969072164947"/>
    <n v="14"/>
    <x v="0"/>
  </r>
  <r>
    <s v="Exp4"/>
    <x v="1"/>
    <x v="0"/>
    <x v="2"/>
    <x v="24"/>
    <s v="Full_8h"/>
    <x v="1"/>
    <n v="4.5715463917525776"/>
    <n v="16"/>
    <x v="0"/>
  </r>
  <r>
    <s v="Exp4"/>
    <x v="1"/>
    <x v="0"/>
    <x v="2"/>
    <x v="24"/>
    <s v="Full_8h"/>
    <x v="2"/>
    <n v="4.6865979381443301"/>
    <n v="15"/>
    <x v="0"/>
  </r>
  <r>
    <s v="Exp4"/>
    <x v="1"/>
    <x v="0"/>
    <x v="2"/>
    <x v="24"/>
    <s v="Full_8h"/>
    <x v="3"/>
    <n v="4.6828865979381442"/>
    <n v="15"/>
    <x v="0"/>
  </r>
  <r>
    <s v="Exp4"/>
    <x v="1"/>
    <x v="0"/>
    <x v="2"/>
    <x v="24"/>
    <s v="Full_8h"/>
    <x v="0"/>
    <n v="4.6123711340206182"/>
    <n v="16"/>
    <x v="0"/>
  </r>
  <r>
    <s v="Exp4"/>
    <x v="1"/>
    <x v="0"/>
    <x v="2"/>
    <x v="24"/>
    <s v="Full_8h"/>
    <x v="1"/>
    <n v="4.5938144329896904"/>
    <n v="15"/>
    <x v="0"/>
  </r>
  <r>
    <s v="Exp4"/>
    <x v="1"/>
    <x v="0"/>
    <x v="2"/>
    <x v="24"/>
    <s v="Full_8h"/>
    <x v="2"/>
    <n v="4.5084536082474225"/>
    <n v="16"/>
    <x v="0"/>
  </r>
  <r>
    <s v="Exp4"/>
    <x v="1"/>
    <x v="0"/>
    <x v="2"/>
    <x v="24"/>
    <s v="Full_8h"/>
    <x v="3"/>
    <n v="4.5567010309278349"/>
    <n v="16"/>
    <x v="0"/>
  </r>
  <r>
    <s v="Exp4"/>
    <x v="1"/>
    <x v="0"/>
    <x v="2"/>
    <x v="25"/>
    <s v="Full_8h"/>
    <x v="0"/>
    <n v="5.6131830008673029"/>
    <n v="20"/>
    <x v="0"/>
  </r>
  <r>
    <s v="Exp4"/>
    <x v="1"/>
    <x v="0"/>
    <x v="2"/>
    <x v="25"/>
    <s v="Full_8h"/>
    <x v="1"/>
    <n v="5.7072853425845622"/>
    <n v="20"/>
    <x v="0"/>
  </r>
  <r>
    <s v="Exp4"/>
    <x v="1"/>
    <x v="0"/>
    <x v="2"/>
    <x v="25"/>
    <s v="Full_8h"/>
    <x v="2"/>
    <n v="5.7983521248915872"/>
    <n v="23"/>
    <x v="0"/>
  </r>
  <r>
    <s v="Exp4"/>
    <x v="1"/>
    <x v="0"/>
    <x v="2"/>
    <x v="25"/>
    <s v="Full_8h"/>
    <x v="3"/>
    <n v="5.795316565481353"/>
    <n v="21"/>
    <x v="0"/>
  </r>
  <r>
    <s v="Exp4"/>
    <x v="1"/>
    <x v="0"/>
    <x v="2"/>
    <x v="25"/>
    <s v="Full_8h"/>
    <x v="0"/>
    <n v="5.6374674761491761"/>
    <n v="21"/>
    <x v="0"/>
  </r>
  <r>
    <s v="Exp4"/>
    <x v="1"/>
    <x v="0"/>
    <x v="2"/>
    <x v="25"/>
    <s v="Full_8h"/>
    <x v="1"/>
    <n v="5.8044232437120558"/>
    <n v="21"/>
    <x v="0"/>
  </r>
  <r>
    <s v="Exp4"/>
    <x v="1"/>
    <x v="0"/>
    <x v="2"/>
    <x v="25"/>
    <s v="Full_8h"/>
    <x v="2"/>
    <n v="5.2853425845620121"/>
    <n v="20"/>
    <x v="0"/>
  </r>
  <r>
    <s v="Exp4"/>
    <x v="1"/>
    <x v="0"/>
    <x v="2"/>
    <x v="25"/>
    <s v="Full_8h"/>
    <x v="3"/>
    <n v="5.5312228967909798"/>
    <n v="20"/>
    <x v="0"/>
  </r>
  <r>
    <s v="Exp4"/>
    <x v="1"/>
    <x v="0"/>
    <x v="2"/>
    <x v="25"/>
    <s v="Full_8h"/>
    <x v="0"/>
    <n v="5.6344319167389418"/>
    <n v="22"/>
    <x v="0"/>
  </r>
  <r>
    <s v="Exp4"/>
    <x v="1"/>
    <x v="0"/>
    <x v="2"/>
    <x v="25"/>
    <s v="Full_8h"/>
    <x v="1"/>
    <n v="5.6344319167389418"/>
    <n v="21"/>
    <x v="0"/>
  </r>
  <r>
    <s v="Exp4"/>
    <x v="1"/>
    <x v="0"/>
    <x v="2"/>
    <x v="25"/>
    <s v="Full_8h"/>
    <x v="2"/>
    <n v="5.8287077189939289"/>
    <n v="20"/>
    <x v="0"/>
  </r>
  <r>
    <s v="Exp4"/>
    <x v="1"/>
    <x v="0"/>
    <x v="2"/>
    <x v="25"/>
    <s v="Full_8h"/>
    <x v="3"/>
    <n v="5.6738941890719863"/>
    <n v="18"/>
    <x v="0"/>
  </r>
  <r>
    <s v="Exp4"/>
    <x v="1"/>
    <x v="0"/>
    <x v="2"/>
    <x v="26"/>
    <s v="Full_8h"/>
    <x v="0"/>
    <n v="6.2133902373966388"/>
    <n v="23"/>
    <x v="0"/>
  </r>
  <r>
    <s v="Exp4"/>
    <x v="1"/>
    <x v="0"/>
    <x v="2"/>
    <x v="26"/>
    <s v="Full_8h"/>
    <x v="1"/>
    <n v="6.1680448119498532"/>
    <n v="22"/>
    <x v="0"/>
  </r>
  <r>
    <s v="Exp4"/>
    <x v="1"/>
    <x v="0"/>
    <x v="2"/>
    <x v="26"/>
    <s v="Full_8h"/>
    <x v="2"/>
    <n v="7.2062172976300403"/>
    <n v="25"/>
    <x v="0"/>
  </r>
  <r>
    <s v="Exp4"/>
    <x v="1"/>
    <x v="0"/>
    <x v="2"/>
    <x v="26"/>
    <s v="Full_8h"/>
    <x v="3"/>
    <n v="6.1813817017871431"/>
    <n v="24"/>
    <x v="0"/>
  </r>
  <r>
    <s v="Exp4"/>
    <x v="1"/>
    <x v="0"/>
    <x v="2"/>
    <x v="26"/>
    <s v="Full_8h"/>
    <x v="0"/>
    <n v="6.4774606561749799"/>
    <n v="24"/>
    <x v="0"/>
  </r>
  <r>
    <s v="Exp4"/>
    <x v="1"/>
    <x v="0"/>
    <x v="2"/>
    <x v="26"/>
    <s v="Full_8h"/>
    <x v="1"/>
    <n v="6.4774606561749799"/>
    <n v="22"/>
    <x v="0"/>
  </r>
  <r>
    <s v="Exp4"/>
    <x v="1"/>
    <x v="0"/>
    <x v="2"/>
    <x v="26"/>
    <s v="Full_8h"/>
    <x v="2"/>
    <n v="6.280074686583089"/>
    <n v="22"/>
    <x v="0"/>
  </r>
  <r>
    <s v="Exp4"/>
    <x v="1"/>
    <x v="0"/>
    <x v="2"/>
    <x v="26"/>
    <s v="Full_8h"/>
    <x v="3"/>
    <n v="6.7041877834089094"/>
    <n v="22"/>
    <x v="0"/>
  </r>
  <r>
    <s v="Exp4"/>
    <x v="1"/>
    <x v="0"/>
    <x v="2"/>
    <x v="26"/>
    <s v="Full_8h"/>
    <x v="0"/>
    <n v="6.1253667644705256"/>
    <n v="23"/>
    <x v="0"/>
  </r>
  <r>
    <s v="Exp4"/>
    <x v="1"/>
    <x v="0"/>
    <x v="2"/>
    <x v="26"/>
    <s v="Full_8h"/>
    <x v="1"/>
    <n v="6.1547079221125633"/>
    <n v="24"/>
    <x v="0"/>
  </r>
  <r>
    <s v="Exp4"/>
    <x v="1"/>
    <x v="0"/>
    <x v="2"/>
    <x v="26"/>
    <s v="Full_8h"/>
    <x v="2"/>
    <n v="6.5254734595892234"/>
    <n v="22"/>
    <x v="0"/>
  </r>
  <r>
    <s v="Exp4"/>
    <x v="1"/>
    <x v="0"/>
    <x v="2"/>
    <x v="26"/>
    <s v="Full_8h"/>
    <x v="3"/>
    <n v="6.2133902373966388"/>
    <n v="23"/>
    <x v="0"/>
  </r>
  <r>
    <s v="Exp4"/>
    <x v="1"/>
    <x v="0"/>
    <x v="2"/>
    <x v="27"/>
    <s v="Full_8h"/>
    <x v="0"/>
    <n v="6.845558815684182"/>
    <n v="26"/>
    <x v="0"/>
  </r>
  <r>
    <s v="Exp4"/>
    <x v="1"/>
    <x v="0"/>
    <x v="2"/>
    <x v="27"/>
    <s v="Full_8h"/>
    <x v="1"/>
    <n v="6.9709255801547076"/>
    <n v="25"/>
    <x v="0"/>
  </r>
  <r>
    <s v="Exp4"/>
    <x v="1"/>
    <x v="0"/>
    <x v="2"/>
    <x v="27"/>
    <s v="Full_8h"/>
    <x v="2"/>
    <n v="6.9255801547079221"/>
    <n v="26"/>
    <x v="0"/>
  </r>
  <r>
    <s v="Exp4"/>
    <x v="1"/>
    <x v="0"/>
    <x v="2"/>
    <x v="27"/>
    <s v="Full_8h"/>
    <x v="3"/>
    <n v="8.034164358264082"/>
    <n v="27"/>
    <x v="0"/>
  </r>
  <r>
    <s v="Exp4"/>
    <x v="1"/>
    <x v="0"/>
    <x v="2"/>
    <x v="27"/>
    <s v="Full_8h"/>
    <x v="0"/>
    <n v="7.1446598953524161"/>
    <n v="26"/>
    <x v="0"/>
  </r>
  <r>
    <s v="Exp4"/>
    <x v="1"/>
    <x v="0"/>
    <x v="2"/>
    <x v="27"/>
    <s v="Full_8h"/>
    <x v="1"/>
    <n v="7.1754385964912277"/>
    <n v="26"/>
    <x v="0"/>
  </r>
  <r>
    <s v="Exp4"/>
    <x v="1"/>
    <x v="0"/>
    <x v="2"/>
    <x v="27"/>
    <s v="Full_8h"/>
    <x v="2"/>
    <n v="6.845558815684182"/>
    <n v="26"/>
    <x v="0"/>
  </r>
  <r>
    <s v="Exp4"/>
    <x v="1"/>
    <x v="0"/>
    <x v="2"/>
    <x v="27"/>
    <s v="Full_8h"/>
    <x v="3"/>
    <n v="7.2770083102493075"/>
    <n v="29"/>
    <x v="0"/>
  </r>
  <r>
    <s v="Exp4"/>
    <x v="1"/>
    <x v="0"/>
    <x v="2"/>
    <x v="27"/>
    <s v="Full_8h"/>
    <x v="0"/>
    <n v="6.8722325953587626"/>
    <n v="26"/>
    <x v="0"/>
  </r>
  <r>
    <s v="Exp4"/>
    <x v="1"/>
    <x v="0"/>
    <x v="2"/>
    <x v="27"/>
    <s v="Full_8h"/>
    <x v="1"/>
    <n v="7.9202831640504776"/>
    <n v="25"/>
    <x v="0"/>
  </r>
  <r>
    <s v="Exp4"/>
    <x v="1"/>
    <x v="0"/>
    <x v="2"/>
    <x v="27"/>
    <s v="Full_8h"/>
    <x v="2"/>
    <n v="7.0189383835689521"/>
    <n v="26"/>
    <x v="0"/>
  </r>
  <r>
    <s v="Exp4"/>
    <x v="1"/>
    <x v="0"/>
    <x v="2"/>
    <x v="27"/>
    <s v="Full_8h"/>
    <x v="3"/>
    <n v="6.9922646038943714"/>
    <n v="25"/>
    <x v="0"/>
  </r>
  <r>
    <s v="Exp4"/>
    <x v="1"/>
    <x v="0"/>
    <x v="2"/>
    <x v="28"/>
    <s v="Full_8h"/>
    <x v="0"/>
    <n v="7.8248691905201602"/>
    <n v="27"/>
    <x v="0"/>
  </r>
  <r>
    <s v="Exp4"/>
    <x v="1"/>
    <x v="0"/>
    <x v="2"/>
    <x v="28"/>
    <s v="Full_8h"/>
    <x v="1"/>
    <n v="7.9633733456448139"/>
    <n v="28"/>
    <x v="0"/>
  </r>
  <r>
    <s v="Exp4"/>
    <x v="1"/>
    <x v="0"/>
    <x v="2"/>
    <x v="28"/>
    <s v="Full_8h"/>
    <x v="2"/>
    <n v="8.0772545398584175"/>
    <n v="28"/>
    <x v="0"/>
  </r>
  <r>
    <s v="Exp4"/>
    <x v="1"/>
    <x v="0"/>
    <x v="2"/>
    <x v="28"/>
    <s v="Full_8h"/>
    <x v="3"/>
    <n v="8.2739304401354268"/>
    <n v="28"/>
    <x v="0"/>
  </r>
  <r>
    <s v="Exp4"/>
    <x v="1"/>
    <x v="0"/>
    <x v="2"/>
    <x v="28"/>
    <s v="Full_8h"/>
    <x v="0"/>
    <n v="9.3262542320714061"/>
    <n v="29"/>
    <x v="0"/>
  </r>
  <r>
    <s v="Exp4"/>
    <x v="1"/>
    <x v="0"/>
    <x v="2"/>
    <x v="28"/>
    <s v="Full_8h"/>
    <x v="1"/>
    <n v="8.0249307479224381"/>
    <n v="27"/>
    <x v="0"/>
  </r>
  <r>
    <s v="Exp4"/>
    <x v="1"/>
    <x v="0"/>
    <x v="2"/>
    <x v="28"/>
    <s v="Full_8h"/>
    <x v="2"/>
    <n v="8.0526315789473681"/>
    <n v="26"/>
    <x v="0"/>
  </r>
  <r>
    <s v="Exp4"/>
    <x v="1"/>
    <x v="0"/>
    <x v="2"/>
    <x v="28"/>
    <s v="Full_8h"/>
    <x v="3"/>
    <n v="6.4374499866631103"/>
    <n v="25"/>
    <x v="0"/>
  </r>
  <r>
    <s v="Exp4"/>
    <x v="1"/>
    <x v="0"/>
    <x v="2"/>
    <x v="28"/>
    <s v="Full_8h"/>
    <x v="0"/>
    <n v="7.2523853493382582"/>
    <n v="26"/>
    <x v="0"/>
  </r>
  <r>
    <s v="Exp4"/>
    <x v="1"/>
    <x v="0"/>
    <x v="2"/>
    <x v="28"/>
    <s v="Full_8h"/>
    <x v="1"/>
    <n v="8.861803631886735"/>
    <n v="28"/>
    <x v="0"/>
  </r>
  <r>
    <s v="Exp4"/>
    <x v="1"/>
    <x v="0"/>
    <x v="2"/>
    <x v="28"/>
    <s v="Full_8h"/>
    <x v="2"/>
    <n v="7.917205293936596"/>
    <n v="26"/>
    <x v="0"/>
  </r>
  <r>
    <s v="Exp4"/>
    <x v="1"/>
    <x v="0"/>
    <x v="2"/>
    <x v="28"/>
    <s v="Full_8h"/>
    <x v="3"/>
    <n v="8.1815943367189909"/>
    <n v="28"/>
    <x v="0"/>
  </r>
  <r>
    <s v="Exp4"/>
    <x v="1"/>
    <x v="0"/>
    <x v="2"/>
    <x v="32"/>
    <s v="Full_8h"/>
    <x v="0"/>
    <n v="12"/>
    <s v=""/>
    <x v="1"/>
  </r>
  <r>
    <s v="Exp4"/>
    <x v="1"/>
    <x v="0"/>
    <x v="2"/>
    <x v="32"/>
    <s v="Full_8h"/>
    <x v="1"/>
    <n v="11"/>
    <s v=""/>
    <x v="1"/>
  </r>
  <r>
    <s v="Exp4"/>
    <x v="1"/>
    <x v="0"/>
    <x v="2"/>
    <x v="32"/>
    <s v="Full_8h"/>
    <x v="2"/>
    <n v="13"/>
    <s v=""/>
    <x v="1"/>
  </r>
  <r>
    <s v="Exp4"/>
    <x v="1"/>
    <x v="0"/>
    <x v="2"/>
    <x v="32"/>
    <s v="Full_8h"/>
    <x v="3"/>
    <n v="12"/>
    <s v=""/>
    <x v="1"/>
  </r>
  <r>
    <s v="Exp4"/>
    <x v="1"/>
    <x v="0"/>
    <x v="2"/>
    <x v="32"/>
    <s v="Full_8h"/>
    <x v="0"/>
    <n v="12"/>
    <s v=""/>
    <x v="1"/>
  </r>
  <r>
    <s v="Exp4"/>
    <x v="1"/>
    <x v="0"/>
    <x v="2"/>
    <x v="32"/>
    <s v="Full_8h"/>
    <x v="1"/>
    <n v="12"/>
    <s v=""/>
    <x v="1"/>
  </r>
  <r>
    <s v="Exp4"/>
    <x v="1"/>
    <x v="0"/>
    <x v="2"/>
    <x v="32"/>
    <s v="Full_8h"/>
    <x v="2"/>
    <n v="12"/>
    <s v=""/>
    <x v="1"/>
  </r>
  <r>
    <s v="Exp4"/>
    <x v="1"/>
    <x v="0"/>
    <x v="2"/>
    <x v="32"/>
    <s v="Full_8h"/>
    <x v="3"/>
    <n v="11"/>
    <s v=""/>
    <x v="1"/>
  </r>
  <r>
    <s v="Exp4"/>
    <x v="1"/>
    <x v="0"/>
    <x v="2"/>
    <x v="32"/>
    <s v="Full_8h"/>
    <x v="0"/>
    <n v="12"/>
    <n v="29"/>
    <x v="1"/>
  </r>
  <r>
    <s v="Exp4"/>
    <x v="1"/>
    <x v="0"/>
    <x v="2"/>
    <x v="32"/>
    <s v="Full_8h"/>
    <x v="1"/>
    <n v="12"/>
    <s v=""/>
    <x v="1"/>
  </r>
  <r>
    <s v="Exp4"/>
    <x v="1"/>
    <x v="0"/>
    <x v="2"/>
    <x v="32"/>
    <s v="Full_8h"/>
    <x v="2"/>
    <n v="11"/>
    <s v=""/>
    <x v="1"/>
  </r>
  <r>
    <s v="Exp4"/>
    <x v="1"/>
    <x v="0"/>
    <x v="2"/>
    <x v="32"/>
    <s v="Full_8h"/>
    <x v="3"/>
    <n v="12"/>
    <s v=""/>
    <x v="1"/>
  </r>
  <r>
    <s v="Exp4"/>
    <x v="1"/>
    <x v="0"/>
    <x v="2"/>
    <x v="32"/>
    <s v="Full_8h"/>
    <x v="0"/>
    <n v="12"/>
    <s v=""/>
    <x v="1"/>
  </r>
  <r>
    <s v="Exp4"/>
    <x v="1"/>
    <x v="0"/>
    <x v="2"/>
    <x v="32"/>
    <s v="Full_8h"/>
    <x v="1"/>
    <n v="12"/>
    <s v=""/>
    <x v="1"/>
  </r>
  <r>
    <s v="Exp4"/>
    <x v="1"/>
    <x v="0"/>
    <x v="2"/>
    <x v="32"/>
    <s v="Full_8h"/>
    <x v="2"/>
    <n v="12"/>
    <s v=""/>
    <x v="1"/>
  </r>
  <r>
    <s v="Exp4"/>
    <x v="1"/>
    <x v="0"/>
    <x v="2"/>
    <x v="32"/>
    <s v="Full_8h"/>
    <x v="3"/>
    <n v="11"/>
    <s v=""/>
    <x v="1"/>
  </r>
  <r>
    <s v="Exp4"/>
    <x v="1"/>
    <x v="0"/>
    <x v="2"/>
    <x v="32"/>
    <s v="Full_8h"/>
    <x v="0"/>
    <n v="12"/>
    <s v=""/>
    <x v="1"/>
  </r>
  <r>
    <s v="Exp4"/>
    <x v="1"/>
    <x v="0"/>
    <x v="2"/>
    <x v="32"/>
    <s v="Full_8h"/>
    <x v="1"/>
    <n v="12"/>
    <s v=""/>
    <x v="1"/>
  </r>
  <r>
    <s v="Exp4"/>
    <x v="1"/>
    <x v="0"/>
    <x v="2"/>
    <x v="32"/>
    <s v="Full_8h"/>
    <x v="2"/>
    <n v="12"/>
    <s v=""/>
    <x v="1"/>
  </r>
  <r>
    <s v="Exp4"/>
    <x v="1"/>
    <x v="0"/>
    <x v="2"/>
    <x v="32"/>
    <s v="Full_8h"/>
    <x v="3"/>
    <n v="12"/>
    <s v=""/>
    <x v="1"/>
  </r>
  <r>
    <s v="Exp4"/>
    <x v="1"/>
    <x v="0"/>
    <x v="2"/>
    <x v="32"/>
    <s v="Full_8h"/>
    <x v="0"/>
    <n v="12"/>
    <s v=""/>
    <x v="1"/>
  </r>
  <r>
    <s v="Exp4"/>
    <x v="1"/>
    <x v="0"/>
    <x v="2"/>
    <x v="32"/>
    <s v="Full_8h"/>
    <x v="1"/>
    <n v="12"/>
    <s v=""/>
    <x v="1"/>
  </r>
  <r>
    <s v="Exp4"/>
    <x v="1"/>
    <x v="0"/>
    <x v="2"/>
    <x v="32"/>
    <s v="Full_8h"/>
    <x v="2"/>
    <n v="13"/>
    <s v=""/>
    <x v="1"/>
  </r>
  <r>
    <s v="Exp4"/>
    <x v="1"/>
    <x v="0"/>
    <x v="2"/>
    <x v="32"/>
    <s v="Full_8h"/>
    <x v="3"/>
    <n v="12"/>
    <s v=""/>
    <x v="1"/>
  </r>
  <r>
    <s v="Exp4"/>
    <x v="1"/>
    <x v="0"/>
    <x v="2"/>
    <x v="32"/>
    <s v="Full_8h"/>
    <x v="0"/>
    <n v="12"/>
    <s v=""/>
    <x v="1"/>
  </r>
  <r>
    <s v="Exp4"/>
    <x v="1"/>
    <x v="0"/>
    <x v="2"/>
    <x v="32"/>
    <s v="Full_8h"/>
    <x v="1"/>
    <n v="12"/>
    <s v=""/>
    <x v="1"/>
  </r>
  <r>
    <s v="Exp4"/>
    <x v="1"/>
    <x v="0"/>
    <x v="2"/>
    <x v="32"/>
    <s v="Full_8h"/>
    <x v="2"/>
    <n v="12"/>
    <s v=""/>
    <x v="1"/>
  </r>
  <r>
    <s v="Exp4"/>
    <x v="1"/>
    <x v="0"/>
    <x v="2"/>
    <x v="32"/>
    <s v="Full_8h"/>
    <x v="3"/>
    <n v="12"/>
    <s v=""/>
    <x v="1"/>
  </r>
  <r>
    <s v="Exp4"/>
    <x v="1"/>
    <x v="0"/>
    <x v="2"/>
    <x v="32"/>
    <s v="Full_8h"/>
    <x v="0"/>
    <n v="13"/>
    <s v=""/>
    <x v="1"/>
  </r>
  <r>
    <s v="Exp4"/>
    <x v="1"/>
    <x v="0"/>
    <x v="2"/>
    <x v="32"/>
    <s v="Full_8h"/>
    <x v="1"/>
    <n v="13"/>
    <s v=""/>
    <x v="1"/>
  </r>
  <r>
    <s v="Exp4"/>
    <x v="1"/>
    <x v="0"/>
    <x v="2"/>
    <x v="32"/>
    <s v="Full_8h"/>
    <x v="2"/>
    <n v="12"/>
    <s v=""/>
    <x v="1"/>
  </r>
  <r>
    <s v="Exp4"/>
    <x v="1"/>
    <x v="0"/>
    <x v="2"/>
    <x v="32"/>
    <s v="Full_8h"/>
    <x v="3"/>
    <n v="13"/>
    <s v=""/>
    <x v="1"/>
  </r>
  <r>
    <s v="Exp4"/>
    <x v="1"/>
    <x v="0"/>
    <x v="2"/>
    <x v="32"/>
    <s v="Full_8h"/>
    <x v="0"/>
    <n v="12"/>
    <s v=""/>
    <x v="1"/>
  </r>
  <r>
    <s v="Exp4"/>
    <x v="1"/>
    <x v="0"/>
    <x v="2"/>
    <x v="32"/>
    <s v="Full_8h"/>
    <x v="1"/>
    <n v="12"/>
    <s v=""/>
    <x v="1"/>
  </r>
  <r>
    <s v="Exp4"/>
    <x v="1"/>
    <x v="0"/>
    <x v="2"/>
    <x v="32"/>
    <s v="Full_8h"/>
    <x v="2"/>
    <n v="12"/>
    <s v=""/>
    <x v="1"/>
  </r>
  <r>
    <s v="Exp4"/>
    <x v="1"/>
    <x v="0"/>
    <x v="2"/>
    <x v="32"/>
    <s v="Full_8h"/>
    <x v="3"/>
    <n v="12"/>
    <s v=""/>
    <x v="1"/>
  </r>
  <r>
    <s v="Exp4"/>
    <x v="1"/>
    <x v="0"/>
    <x v="2"/>
    <x v="32"/>
    <s v="Full_8h"/>
    <x v="0"/>
    <n v="12"/>
    <s v=""/>
    <x v="1"/>
  </r>
  <r>
    <s v="Exp4"/>
    <x v="1"/>
    <x v="0"/>
    <x v="2"/>
    <x v="32"/>
    <s v="Full_8h"/>
    <x v="1"/>
    <n v="12"/>
    <s v=""/>
    <x v="1"/>
  </r>
  <r>
    <s v="Exp4"/>
    <x v="1"/>
    <x v="0"/>
    <x v="2"/>
    <x v="32"/>
    <s v="Full_8h"/>
    <x v="2"/>
    <n v="12"/>
    <s v=""/>
    <x v="1"/>
  </r>
  <r>
    <s v="Exp4"/>
    <x v="1"/>
    <x v="0"/>
    <x v="2"/>
    <x v="32"/>
    <s v="Full_8h"/>
    <x v="3"/>
    <n v="12"/>
    <s v=""/>
    <x v="1"/>
  </r>
  <r>
    <s v="Exp4"/>
    <x v="1"/>
    <x v="0"/>
    <x v="4"/>
    <x v="22"/>
    <s v="Full_8h"/>
    <x v="0"/>
    <n v="3.2001545595054095"/>
    <n v="8"/>
    <x v="0"/>
  </r>
  <r>
    <s v="Exp4"/>
    <x v="1"/>
    <x v="0"/>
    <x v="4"/>
    <x v="22"/>
    <s v="Full_8h"/>
    <x v="1"/>
    <n v="3.2434312210200926"/>
    <n v="8"/>
    <x v="0"/>
  </r>
  <r>
    <s v="Exp4"/>
    <x v="1"/>
    <x v="0"/>
    <x v="4"/>
    <x v="22"/>
    <s v="Full_8h"/>
    <x v="2"/>
    <n v="3.0486862442040183"/>
    <n v="8"/>
    <x v="0"/>
  </r>
  <r>
    <s v="Exp4"/>
    <x v="1"/>
    <x v="0"/>
    <x v="4"/>
    <x v="22"/>
    <s v="Full_8h"/>
    <x v="3"/>
    <n v="3.2542503863987635"/>
    <n v="8"/>
    <x v="0"/>
  </r>
  <r>
    <s v="Exp4"/>
    <x v="1"/>
    <x v="0"/>
    <x v="4"/>
    <x v="22"/>
    <s v="Full_8h"/>
    <x v="0"/>
    <n v="2.8837209302325579"/>
    <n v="8"/>
    <x v="0"/>
  </r>
  <r>
    <s v="Exp4"/>
    <x v="1"/>
    <x v="0"/>
    <x v="4"/>
    <x v="22"/>
    <s v="Full_8h"/>
    <x v="1"/>
    <n v="3.6279069767441863"/>
    <n v="8"/>
    <x v="0"/>
  </r>
  <r>
    <s v="Exp4"/>
    <x v="1"/>
    <x v="0"/>
    <x v="4"/>
    <x v="22"/>
    <s v="Full_8h"/>
    <x v="2"/>
    <n v="3.1731066460587325"/>
    <n v="8"/>
    <x v="0"/>
  </r>
  <r>
    <s v="Exp4"/>
    <x v="1"/>
    <x v="0"/>
    <x v="4"/>
    <x v="22"/>
    <s v="Full_8h"/>
    <x v="3"/>
    <n v="2.9767441860465116"/>
    <n v="7"/>
    <x v="0"/>
  </r>
  <r>
    <s v="Exp4"/>
    <x v="1"/>
    <x v="0"/>
    <x v="4"/>
    <x v="22"/>
    <s v="Full_8h"/>
    <x v="0"/>
    <n v="2.8527131782945734"/>
    <n v="7"/>
    <x v="0"/>
  </r>
  <r>
    <s v="Exp4"/>
    <x v="1"/>
    <x v="0"/>
    <x v="4"/>
    <x v="22"/>
    <s v="Full_8h"/>
    <x v="1"/>
    <n v="3.1007751937984498"/>
    <n v="7"/>
    <x v="0"/>
  </r>
  <r>
    <s v="Exp4"/>
    <x v="1"/>
    <x v="0"/>
    <x v="4"/>
    <x v="22"/>
    <s v="Full_8h"/>
    <x v="2"/>
    <n v="2.9612403100775193"/>
    <n v="8"/>
    <x v="0"/>
  </r>
  <r>
    <s v="Exp4"/>
    <x v="1"/>
    <x v="0"/>
    <x v="4"/>
    <x v="23"/>
    <s v="Full_8h"/>
    <x v="0"/>
    <n v="3.4489953632148378"/>
    <n v="11"/>
    <x v="0"/>
  </r>
  <r>
    <s v="Exp4"/>
    <x v="1"/>
    <x v="0"/>
    <x v="4"/>
    <x v="23"/>
    <s v="Full_8h"/>
    <x v="1"/>
    <n v="4.31670965892806"/>
    <n v="12"/>
    <x v="0"/>
  </r>
  <r>
    <s v="Exp4"/>
    <x v="1"/>
    <x v="0"/>
    <x v="4"/>
    <x v="23"/>
    <s v="Full_8h"/>
    <x v="2"/>
    <n v="4.3264545715104612"/>
    <n v="12"/>
    <x v="0"/>
  </r>
  <r>
    <s v="Exp4"/>
    <x v="1"/>
    <x v="0"/>
    <x v="4"/>
    <x v="23"/>
    <s v="Full_8h"/>
    <x v="3"/>
    <n v="3.135239567233385"/>
    <n v="11"/>
    <x v="0"/>
  </r>
  <r>
    <s v="Exp4"/>
    <x v="1"/>
    <x v="0"/>
    <x v="4"/>
    <x v="23"/>
    <s v="Full_8h"/>
    <x v="0"/>
    <n v="4.4775007165376897"/>
    <n v="11"/>
    <x v="0"/>
  </r>
  <r>
    <s v="Exp4"/>
    <x v="1"/>
    <x v="0"/>
    <x v="4"/>
    <x v="23"/>
    <s v="Full_8h"/>
    <x v="1"/>
    <n v="5.1804812834224601"/>
    <n v="12"/>
    <x v="0"/>
  </r>
  <r>
    <s v="Exp4"/>
    <x v="1"/>
    <x v="0"/>
    <x v="4"/>
    <x v="23"/>
    <s v="Full_8h"/>
    <x v="2"/>
    <n v="4.1754084264832327"/>
    <n v="11"/>
    <x v="0"/>
  </r>
  <r>
    <s v="Exp4"/>
    <x v="1"/>
    <x v="0"/>
    <x v="4"/>
    <x v="23"/>
    <s v="Full_8h"/>
    <x v="3"/>
    <n v="5.3248663101604281"/>
    <n v="12"/>
    <x v="0"/>
  </r>
  <r>
    <s v="Exp4"/>
    <x v="1"/>
    <x v="0"/>
    <x v="4"/>
    <x v="23"/>
    <s v="Full_8h"/>
    <x v="0"/>
    <n v="3.7519319938176197"/>
    <n v="10"/>
    <x v="0"/>
  </r>
  <r>
    <s v="Exp4"/>
    <x v="1"/>
    <x v="0"/>
    <x v="4"/>
    <x v="23"/>
    <s v="Full_8h"/>
    <x v="1"/>
    <n v="4.5213528231584981"/>
    <n v="12"/>
    <x v="0"/>
  </r>
  <r>
    <s v="Exp4"/>
    <x v="1"/>
    <x v="0"/>
    <x v="4"/>
    <x v="23"/>
    <s v="Full_8h"/>
    <x v="2"/>
    <n v="3.4976816074188561"/>
    <n v="10"/>
    <x v="0"/>
  </r>
  <r>
    <s v="Exp4"/>
    <x v="1"/>
    <x v="0"/>
    <x v="4"/>
    <x v="23"/>
    <s v="Full_8h"/>
    <x v="3"/>
    <n v="5.2085561497326207"/>
    <n v="12"/>
    <x v="0"/>
  </r>
  <r>
    <s v="Exp4"/>
    <x v="1"/>
    <x v="0"/>
    <x v="4"/>
    <x v="24"/>
    <s v="Full_8h"/>
    <x v="0"/>
    <n v="5.3008021390374331"/>
    <n v="15"/>
    <x v="0"/>
  </r>
  <r>
    <s v="Exp4"/>
    <x v="1"/>
    <x v="0"/>
    <x v="4"/>
    <x v="24"/>
    <s v="Full_8h"/>
    <x v="1"/>
    <n v="4.4531384350816854"/>
    <n v="14"/>
    <x v="0"/>
  </r>
  <r>
    <s v="Exp4"/>
    <x v="1"/>
    <x v="0"/>
    <x v="4"/>
    <x v="24"/>
    <s v="Full_8h"/>
    <x v="2"/>
    <n v="4.8526798509601603"/>
    <n v="14"/>
    <x v="0"/>
  </r>
  <r>
    <s v="Exp4"/>
    <x v="1"/>
    <x v="0"/>
    <x v="4"/>
    <x v="24"/>
    <s v="Full_8h"/>
    <x v="3"/>
    <n v="5.1604278074866308"/>
    <n v="14"/>
    <x v="0"/>
  </r>
  <r>
    <s v="Exp4"/>
    <x v="1"/>
    <x v="0"/>
    <x v="4"/>
    <x v="24"/>
    <s v="Full_8h"/>
    <x v="0"/>
    <n v="5.6657754010695189"/>
    <n v="15"/>
    <x v="0"/>
  </r>
  <r>
    <s v="Exp4"/>
    <x v="1"/>
    <x v="0"/>
    <x v="4"/>
    <x v="24"/>
    <s v="Full_8h"/>
    <x v="1"/>
    <n v="5.6256684491978612"/>
    <n v="15"/>
    <x v="0"/>
  </r>
  <r>
    <s v="Exp4"/>
    <x v="1"/>
    <x v="0"/>
    <x v="4"/>
    <x v="24"/>
    <s v="Full_8h"/>
    <x v="2"/>
    <n v="5.5855614973262036"/>
    <n v="14"/>
    <x v="0"/>
  </r>
  <r>
    <s v="Exp4"/>
    <x v="1"/>
    <x v="0"/>
    <x v="4"/>
    <x v="24"/>
    <s v="Full_8h"/>
    <x v="3"/>
    <n v="5.6256684491978612"/>
    <n v="14"/>
    <x v="0"/>
  </r>
  <r>
    <s v="Exp4"/>
    <x v="1"/>
    <x v="0"/>
    <x v="4"/>
    <x v="24"/>
    <s v="Full_8h"/>
    <x v="0"/>
    <n v="5.6577540106951876"/>
    <n v="15"/>
    <x v="0"/>
  </r>
  <r>
    <s v="Exp4"/>
    <x v="1"/>
    <x v="0"/>
    <x v="4"/>
    <x v="24"/>
    <s v="Full_8h"/>
    <x v="1"/>
    <n v="5.6256684491978612"/>
    <n v="16"/>
    <x v="0"/>
  </r>
  <r>
    <s v="Exp4"/>
    <x v="1"/>
    <x v="0"/>
    <x v="4"/>
    <x v="24"/>
    <s v="Full_8h"/>
    <x v="2"/>
    <n v="5.3409090909090908"/>
    <n v="15"/>
    <x v="0"/>
  </r>
  <r>
    <s v="Exp4"/>
    <x v="1"/>
    <x v="0"/>
    <x v="4"/>
    <x v="24"/>
    <s v="Full_8h"/>
    <x v="3"/>
    <n v="5.4131016042780749"/>
    <n v="15"/>
    <x v="0"/>
  </r>
  <r>
    <s v="Exp4"/>
    <x v="1"/>
    <x v="0"/>
    <x v="4"/>
    <x v="25"/>
    <s v="Full_8h"/>
    <x v="0"/>
    <n v="5.774064171122995"/>
    <n v="16"/>
    <x v="0"/>
  </r>
  <r>
    <s v="Exp4"/>
    <x v="1"/>
    <x v="0"/>
    <x v="4"/>
    <x v="25"/>
    <s v="Full_8h"/>
    <x v="1"/>
    <n v="5.7459893048128343"/>
    <n v="18"/>
    <x v="0"/>
  </r>
  <r>
    <s v="Exp4"/>
    <x v="1"/>
    <x v="0"/>
    <x v="4"/>
    <x v="25"/>
    <s v="Full_8h"/>
    <x v="2"/>
    <n v="5.8703208556149731"/>
    <n v="17"/>
    <x v="0"/>
  </r>
  <r>
    <s v="Exp4"/>
    <x v="1"/>
    <x v="0"/>
    <x v="4"/>
    <x v="25"/>
    <s v="Full_8h"/>
    <x v="3"/>
    <n v="5.9866310160427805"/>
    <n v="18"/>
    <x v="0"/>
  </r>
  <r>
    <s v="Exp4"/>
    <x v="1"/>
    <x v="0"/>
    <x v="4"/>
    <x v="25"/>
    <s v="Full_8h"/>
    <x v="0"/>
    <n v="5.5735294117647056"/>
    <n v="19"/>
    <x v="0"/>
  </r>
  <r>
    <s v="Exp4"/>
    <x v="1"/>
    <x v="0"/>
    <x v="4"/>
    <x v="25"/>
    <s v="Full_8h"/>
    <x v="1"/>
    <n v="6.5977766548762"/>
    <n v="19"/>
    <x v="0"/>
  </r>
  <r>
    <s v="Exp4"/>
    <x v="1"/>
    <x v="0"/>
    <x v="4"/>
    <x v="25"/>
    <s v="Full_8h"/>
    <x v="2"/>
    <n v="5.5655080213903743"/>
    <n v="17"/>
    <x v="0"/>
  </r>
  <r>
    <s v="Exp4"/>
    <x v="1"/>
    <x v="0"/>
    <x v="4"/>
    <x v="25"/>
    <s v="Full_8h"/>
    <x v="3"/>
    <n v="5.6858288770053473"/>
    <n v="17"/>
    <x v="0"/>
  </r>
  <r>
    <s v="Exp4"/>
    <x v="1"/>
    <x v="0"/>
    <x v="4"/>
    <x v="25"/>
    <s v="Full_8h"/>
    <x v="0"/>
    <n v="6.4696816574027283"/>
    <n v="19"/>
    <x v="0"/>
  </r>
  <r>
    <s v="Exp4"/>
    <x v="1"/>
    <x v="0"/>
    <x v="4"/>
    <x v="25"/>
    <s v="Full_8h"/>
    <x v="1"/>
    <n v="6.1937847397675592"/>
    <n v="18"/>
    <x v="0"/>
  </r>
  <r>
    <s v="Exp4"/>
    <x v="1"/>
    <x v="0"/>
    <x v="4"/>
    <x v="25"/>
    <s v="Full_8h"/>
    <x v="2"/>
    <n v="5.7941176470588234"/>
    <n v="17"/>
    <x v="0"/>
  </r>
  <r>
    <s v="Exp4"/>
    <x v="1"/>
    <x v="0"/>
    <x v="4"/>
    <x v="25"/>
    <s v="Full_8h"/>
    <x v="3"/>
    <n v="6.3908539666498232"/>
    <n v="19"/>
    <x v="0"/>
  </r>
  <r>
    <s v="Exp4"/>
    <x v="1"/>
    <x v="0"/>
    <x v="4"/>
    <x v="26"/>
    <s v="Full_8h"/>
    <x v="0"/>
    <n v="7.6424134871339842"/>
    <n v="21"/>
    <x v="0"/>
  </r>
  <r>
    <s v="Exp4"/>
    <x v="1"/>
    <x v="0"/>
    <x v="4"/>
    <x v="26"/>
    <s v="Full_8h"/>
    <x v="1"/>
    <n v="6.8046993431025768"/>
    <n v="21"/>
    <x v="0"/>
  </r>
  <r>
    <s v="Exp4"/>
    <x v="1"/>
    <x v="0"/>
    <x v="4"/>
    <x v="26"/>
    <s v="Full_8h"/>
    <x v="2"/>
    <n v="7.3407275953859807"/>
    <n v="22"/>
    <x v="0"/>
  </r>
  <r>
    <s v="Exp4"/>
    <x v="1"/>
    <x v="0"/>
    <x v="4"/>
    <x v="26"/>
    <s v="Full_8h"/>
    <x v="3"/>
    <n v="7.3336291038154391"/>
    <n v="20"/>
    <x v="0"/>
  </r>
  <r>
    <s v="Exp4"/>
    <x v="1"/>
    <x v="0"/>
    <x v="4"/>
    <x v="26"/>
    <s v="Full_8h"/>
    <x v="0"/>
    <n v="7.5217391304347823"/>
    <n v="24"/>
    <x v="0"/>
  </r>
  <r>
    <s v="Exp4"/>
    <x v="1"/>
    <x v="0"/>
    <x v="4"/>
    <x v="26"/>
    <s v="Full_8h"/>
    <x v="1"/>
    <n v="7.5891748003549244"/>
    <n v="21"/>
    <x v="0"/>
  </r>
  <r>
    <s v="Exp4"/>
    <x v="1"/>
    <x v="0"/>
    <x v="4"/>
    <x v="26"/>
    <s v="Full_8h"/>
    <x v="2"/>
    <n v="6.2726124305204651"/>
    <n v="18"/>
    <x v="0"/>
  </r>
  <r>
    <s v="Exp4"/>
    <x v="1"/>
    <x v="0"/>
    <x v="4"/>
    <x v="26"/>
    <s v="Full_8h"/>
    <x v="3"/>
    <n v="7.1987577639751557"/>
    <n v="20"/>
    <x v="0"/>
  </r>
  <r>
    <s v="Exp4"/>
    <x v="1"/>
    <x v="0"/>
    <x v="4"/>
    <x v="26"/>
    <s v="Full_8h"/>
    <x v="0"/>
    <n v="7.3904170363797697"/>
    <n v="21"/>
    <x v="0"/>
  </r>
  <r>
    <s v="Exp4"/>
    <x v="1"/>
    <x v="0"/>
    <x v="4"/>
    <x v="26"/>
    <s v="Full_8h"/>
    <x v="1"/>
    <n v="7.4614019520851818"/>
    <n v="23"/>
    <x v="0"/>
  </r>
  <r>
    <s v="Exp4"/>
    <x v="1"/>
    <x v="0"/>
    <x v="4"/>
    <x v="26"/>
    <s v="Full_8h"/>
    <x v="2"/>
    <n v="7.8553682342502213"/>
    <n v="20"/>
    <x v="0"/>
  </r>
  <r>
    <s v="Exp4"/>
    <x v="1"/>
    <x v="0"/>
    <x v="4"/>
    <x v="26"/>
    <s v="Full_8h"/>
    <x v="3"/>
    <n v="7.5927240461401952"/>
    <n v="23"/>
    <x v="0"/>
  </r>
  <r>
    <s v="Exp4"/>
    <x v="1"/>
    <x v="0"/>
    <x v="4"/>
    <x v="27"/>
    <s v="Full_8h"/>
    <x v="0"/>
    <n v="8.3719008264462804"/>
    <n v="25"/>
    <x v="0"/>
  </r>
  <r>
    <s v="Exp4"/>
    <x v="1"/>
    <x v="0"/>
    <x v="4"/>
    <x v="27"/>
    <s v="Full_8h"/>
    <x v="1"/>
    <n v="8.2355371900826455"/>
    <n v="27"/>
    <x v="0"/>
  </r>
  <r>
    <s v="Exp4"/>
    <x v="1"/>
    <x v="0"/>
    <x v="4"/>
    <x v="27"/>
    <s v="Full_8h"/>
    <x v="2"/>
    <n v="7.8340727595385982"/>
    <n v="22"/>
    <x v="0"/>
  </r>
  <r>
    <s v="Exp4"/>
    <x v="1"/>
    <x v="0"/>
    <x v="4"/>
    <x v="27"/>
    <s v="Full_8h"/>
    <x v="3"/>
    <n v="7.95829636202307"/>
    <n v="24"/>
    <x v="0"/>
  </r>
  <r>
    <s v="Exp4"/>
    <x v="1"/>
    <x v="0"/>
    <x v="4"/>
    <x v="27"/>
    <s v="Full_8h"/>
    <x v="0"/>
    <n v="7.95829636202307"/>
    <n v="22"/>
    <x v="0"/>
  </r>
  <r>
    <s v="Exp4"/>
    <x v="1"/>
    <x v="0"/>
    <x v="4"/>
    <x v="27"/>
    <s v="Full_8h"/>
    <x v="1"/>
    <n v="7.8944099378881987"/>
    <n v="23"/>
    <x v="0"/>
  </r>
  <r>
    <s v="Exp4"/>
    <x v="1"/>
    <x v="0"/>
    <x v="4"/>
    <x v="27"/>
    <s v="Full_8h"/>
    <x v="2"/>
    <n v="7.7879325643300801"/>
    <n v="27"/>
    <x v="0"/>
  </r>
  <r>
    <s v="Exp4"/>
    <x v="1"/>
    <x v="0"/>
    <x v="4"/>
    <x v="27"/>
    <s v="Full_8h"/>
    <x v="3"/>
    <n v="8.938016528925619"/>
    <n v="20"/>
    <x v="0"/>
  </r>
  <r>
    <s v="Exp4"/>
    <x v="1"/>
    <x v="0"/>
    <x v="4"/>
    <x v="27"/>
    <s v="Full_8h"/>
    <x v="0"/>
    <n v="7.7133984028393963"/>
    <n v="23"/>
    <x v="0"/>
  </r>
  <r>
    <s v="Exp4"/>
    <x v="1"/>
    <x v="0"/>
    <x v="4"/>
    <x v="27"/>
    <s v="Full_8h"/>
    <x v="1"/>
    <n v="6.7422940879231934"/>
    <n v="21"/>
    <x v="0"/>
  </r>
  <r>
    <s v="Exp4"/>
    <x v="1"/>
    <x v="0"/>
    <x v="4"/>
    <x v="27"/>
    <s v="Full_8h"/>
    <x v="2"/>
    <n v="7.3655723158828748"/>
    <n v="27"/>
    <x v="0"/>
  </r>
  <r>
    <s v="Exp4"/>
    <x v="1"/>
    <x v="0"/>
    <x v="4"/>
    <x v="27"/>
    <s v="Full_8h"/>
    <x v="3"/>
    <n v="8.4669421487603298"/>
    <n v="24"/>
    <x v="0"/>
  </r>
  <r>
    <s v="Exp4"/>
    <x v="1"/>
    <x v="0"/>
    <x v="4"/>
    <x v="28"/>
    <s v="Full_8h"/>
    <x v="0"/>
    <n v="8.3966942148760335"/>
    <n v="25"/>
    <x v="0"/>
  </r>
  <r>
    <s v="Exp4"/>
    <x v="1"/>
    <x v="0"/>
    <x v="4"/>
    <x v="28"/>
    <s v="Full_8h"/>
    <x v="1"/>
    <n v="8.293388429752067"/>
    <n v="28"/>
    <x v="0"/>
  </r>
  <r>
    <s v="Exp4"/>
    <x v="1"/>
    <x v="0"/>
    <x v="4"/>
    <x v="28"/>
    <s v="Full_8h"/>
    <x v="2"/>
    <n v="7.8127772848269741"/>
    <n v="23"/>
    <x v="0"/>
  </r>
  <r>
    <s v="Exp4"/>
    <x v="1"/>
    <x v="0"/>
    <x v="4"/>
    <x v="28"/>
    <s v="Full_8h"/>
    <x v="3"/>
    <n v="9.8333333333333339"/>
    <n v="30"/>
    <x v="0"/>
  </r>
  <r>
    <s v="Exp4"/>
    <x v="1"/>
    <x v="0"/>
    <x v="4"/>
    <x v="28"/>
    <s v="Full_8h"/>
    <x v="0"/>
    <n v="8.8264462809917354"/>
    <n v="29"/>
    <x v="0"/>
  </r>
  <r>
    <s v="Exp4"/>
    <x v="1"/>
    <x v="0"/>
    <x v="4"/>
    <x v="28"/>
    <s v="Full_8h"/>
    <x v="1"/>
    <n v="9.3020833333333339"/>
    <n v="29"/>
    <x v="0"/>
  </r>
  <r>
    <s v="Exp4"/>
    <x v="1"/>
    <x v="0"/>
    <x v="4"/>
    <x v="28"/>
    <s v="Full_8h"/>
    <x v="2"/>
    <n v="8.723140495867769"/>
    <n v="30"/>
    <x v="0"/>
  </r>
  <r>
    <s v="Exp4"/>
    <x v="1"/>
    <x v="0"/>
    <x v="4"/>
    <x v="28"/>
    <s v="Full_8h"/>
    <x v="3"/>
    <n v="8.5247933884297513"/>
    <n v="24"/>
    <x v="0"/>
  </r>
  <r>
    <s v="Exp4"/>
    <x v="1"/>
    <x v="0"/>
    <x v="4"/>
    <x v="28"/>
    <s v="Full_8h"/>
    <x v="0"/>
    <n v="10.510416666666666"/>
    <n v="31"/>
    <x v="0"/>
  </r>
  <r>
    <s v="Exp4"/>
    <x v="1"/>
    <x v="0"/>
    <x v="4"/>
    <x v="28"/>
    <s v="Full_8h"/>
    <x v="1"/>
    <n v="9.578125"/>
    <n v="32"/>
    <x v="0"/>
  </r>
  <r>
    <s v="Exp4"/>
    <x v="1"/>
    <x v="0"/>
    <x v="4"/>
    <x v="28"/>
    <s v="Full_8h"/>
    <x v="2"/>
    <n v="8.7107438016528924"/>
    <n v="27"/>
    <x v="0"/>
  </r>
  <r>
    <s v="Exp4"/>
    <x v="1"/>
    <x v="0"/>
    <x v="4"/>
    <x v="28"/>
    <s v="Full_8h"/>
    <x v="3"/>
    <n v="8.5909090909090917"/>
    <n v="26"/>
    <x v="0"/>
  </r>
  <r>
    <s v="Exp4"/>
    <x v="1"/>
    <x v="0"/>
    <x v="4"/>
    <x v="33"/>
    <s v="Full_8h"/>
    <x v="0"/>
    <n v="8.9173553719008272"/>
    <n v="26"/>
    <x v="0"/>
  </r>
  <r>
    <s v="Exp4"/>
    <x v="1"/>
    <x v="0"/>
    <x v="4"/>
    <x v="33"/>
    <s v="Full_8h"/>
    <x v="1"/>
    <n v="10.333333333333334"/>
    <n v="31"/>
    <x v="0"/>
  </r>
  <r>
    <s v="Exp4"/>
    <x v="1"/>
    <x v="0"/>
    <x v="4"/>
    <x v="33"/>
    <s v="Full_8h"/>
    <x v="2"/>
    <n v="9.8333333333333339"/>
    <n v="26"/>
    <x v="0"/>
  </r>
  <r>
    <s v="Exp4"/>
    <x v="1"/>
    <x v="0"/>
    <x v="4"/>
    <x v="33"/>
    <s v="Full_8h"/>
    <x v="3"/>
    <n v="9.045454545454545"/>
    <n v="23"/>
    <x v="0"/>
  </r>
  <r>
    <s v="Exp4"/>
    <x v="1"/>
    <x v="0"/>
    <x v="4"/>
    <x v="33"/>
    <s v="Full_8h"/>
    <x v="0"/>
    <n v="8.4958677685950406"/>
    <n v="28"/>
    <x v="0"/>
  </r>
  <r>
    <s v="Exp4"/>
    <x v="1"/>
    <x v="0"/>
    <x v="4"/>
    <x v="33"/>
    <s v="Full_8h"/>
    <x v="1"/>
    <n v="9.96875"/>
    <n v="27"/>
    <x v="0"/>
  </r>
  <r>
    <s v="Exp4"/>
    <x v="1"/>
    <x v="0"/>
    <x v="4"/>
    <x v="33"/>
    <s v="Full_8h"/>
    <x v="2"/>
    <n v="8.7644628099173545"/>
    <n v="27"/>
    <x v="0"/>
  </r>
  <r>
    <s v="Exp4"/>
    <x v="1"/>
    <x v="0"/>
    <x v="4"/>
    <x v="33"/>
    <s v="Full_8h"/>
    <x v="3"/>
    <n v="10.270833333333334"/>
    <n v="29"/>
    <x v="0"/>
  </r>
  <r>
    <s v="Exp4"/>
    <x v="1"/>
    <x v="0"/>
    <x v="4"/>
    <x v="33"/>
    <s v="Full_8h"/>
    <x v="0"/>
    <n v="9.3958333333333339"/>
    <n v="26"/>
    <x v="0"/>
  </r>
  <r>
    <s v="Exp4"/>
    <x v="1"/>
    <x v="0"/>
    <x v="4"/>
    <x v="33"/>
    <s v="Full_8h"/>
    <x v="1"/>
    <n v="10.020833333333334"/>
    <n v="29"/>
    <x v="0"/>
  </r>
  <r>
    <s v="Exp4"/>
    <x v="1"/>
    <x v="0"/>
    <x v="4"/>
    <x v="33"/>
    <s v="Full_8h"/>
    <x v="2"/>
    <n v="9.9166666666666661"/>
    <n v="26"/>
    <x v="0"/>
  </r>
  <r>
    <s v="Exp4"/>
    <x v="1"/>
    <x v="0"/>
    <x v="4"/>
    <x v="33"/>
    <s v="Full_8h"/>
    <x v="3"/>
    <n v="8.6859504132231411"/>
    <n v="24"/>
    <x v="0"/>
  </r>
  <r>
    <s v="Exp4"/>
    <x v="1"/>
    <x v="0"/>
    <x v="4"/>
    <x v="34"/>
    <s v="Full_8h"/>
    <x v="0"/>
    <n v="11"/>
    <s v=""/>
    <x v="0"/>
  </r>
  <r>
    <s v="Exp4"/>
    <x v="1"/>
    <x v="0"/>
    <x v="4"/>
    <x v="34"/>
    <s v="Full_8h"/>
    <x v="1"/>
    <n v="13"/>
    <s v=""/>
    <x v="0"/>
  </r>
  <r>
    <s v="Exp4"/>
    <x v="1"/>
    <x v="0"/>
    <x v="4"/>
    <x v="34"/>
    <s v="Full_8h"/>
    <x v="2"/>
    <n v="13"/>
    <s v=""/>
    <x v="0"/>
  </r>
  <r>
    <s v="Exp4"/>
    <x v="1"/>
    <x v="0"/>
    <x v="4"/>
    <x v="34"/>
    <s v="Full_8h"/>
    <x v="3"/>
    <n v="13"/>
    <s v=""/>
    <x v="0"/>
  </r>
  <r>
    <s v="Exp4"/>
    <x v="1"/>
    <x v="0"/>
    <x v="4"/>
    <x v="34"/>
    <s v="Full_8h"/>
    <x v="0"/>
    <n v="12"/>
    <s v=""/>
    <x v="0"/>
  </r>
  <r>
    <s v="Exp4"/>
    <x v="1"/>
    <x v="0"/>
    <x v="4"/>
    <x v="34"/>
    <s v="Full_8h"/>
    <x v="1"/>
    <n v="13"/>
    <s v=""/>
    <x v="0"/>
  </r>
  <r>
    <s v="Exp4"/>
    <x v="1"/>
    <x v="0"/>
    <x v="4"/>
    <x v="34"/>
    <s v="Full_8h"/>
    <x v="2"/>
    <n v="14"/>
    <s v=""/>
    <x v="0"/>
  </r>
  <r>
    <s v="Exp4"/>
    <x v="1"/>
    <x v="0"/>
    <x v="4"/>
    <x v="34"/>
    <s v="Full_8h"/>
    <x v="3"/>
    <n v="10"/>
    <s v=""/>
    <x v="0"/>
  </r>
  <r>
    <s v="Exp4"/>
    <x v="1"/>
    <x v="0"/>
    <x v="4"/>
    <x v="34"/>
    <s v="Full_8h"/>
    <x v="0"/>
    <n v="12"/>
    <s v=""/>
    <x v="0"/>
  </r>
  <r>
    <s v="Exp4"/>
    <x v="1"/>
    <x v="0"/>
    <x v="4"/>
    <x v="34"/>
    <s v="Full_8h"/>
    <x v="1"/>
    <n v="12"/>
    <s v=""/>
    <x v="0"/>
  </r>
  <r>
    <s v="Exp4"/>
    <x v="1"/>
    <x v="0"/>
    <x v="4"/>
    <x v="34"/>
    <s v="Full_8h"/>
    <x v="2"/>
    <n v="12"/>
    <s v=""/>
    <x v="0"/>
  </r>
  <r>
    <s v="Exp4"/>
    <x v="1"/>
    <x v="0"/>
    <x v="4"/>
    <x v="34"/>
    <s v="Full_8h"/>
    <x v="3"/>
    <n v="13"/>
    <s v=""/>
    <x v="0"/>
  </r>
  <r>
    <s v="Exp4"/>
    <x v="1"/>
    <x v="0"/>
    <x v="4"/>
    <x v="34"/>
    <s v="Full_8h"/>
    <x v="0"/>
    <n v="12"/>
    <s v=""/>
    <x v="0"/>
  </r>
  <r>
    <s v="Exp4"/>
    <x v="1"/>
    <x v="0"/>
    <x v="4"/>
    <x v="34"/>
    <s v="Full_8h"/>
    <x v="1"/>
    <n v="11"/>
    <s v=""/>
    <x v="0"/>
  </r>
  <r>
    <s v="Exp4"/>
    <x v="1"/>
    <x v="0"/>
    <x v="4"/>
    <x v="34"/>
    <s v="Full_8h"/>
    <x v="2"/>
    <n v="11"/>
    <s v=""/>
    <x v="0"/>
  </r>
  <r>
    <s v="Exp4"/>
    <x v="1"/>
    <x v="0"/>
    <x v="4"/>
    <x v="34"/>
    <s v="Full_8h"/>
    <x v="3"/>
    <n v="11"/>
    <s v=""/>
    <x v="0"/>
  </r>
  <r>
    <s v="Exp4"/>
    <x v="1"/>
    <x v="0"/>
    <x v="4"/>
    <x v="34"/>
    <s v="Full_8h"/>
    <x v="0"/>
    <n v="11"/>
    <s v=""/>
    <x v="0"/>
  </r>
  <r>
    <s v="Exp4"/>
    <x v="1"/>
    <x v="0"/>
    <x v="4"/>
    <x v="34"/>
    <s v="Full_8h"/>
    <x v="1"/>
    <n v="11"/>
    <s v=""/>
    <x v="0"/>
  </r>
  <r>
    <s v="Exp4"/>
    <x v="1"/>
    <x v="0"/>
    <x v="4"/>
    <x v="34"/>
    <s v="Full_8h"/>
    <x v="2"/>
    <n v="13"/>
    <s v=""/>
    <x v="0"/>
  </r>
  <r>
    <s v="Exp4"/>
    <x v="1"/>
    <x v="0"/>
    <x v="4"/>
    <x v="34"/>
    <s v="Full_8h"/>
    <x v="3"/>
    <n v="13"/>
    <s v=""/>
    <x v="0"/>
  </r>
  <r>
    <s v="Exp4"/>
    <x v="1"/>
    <x v="0"/>
    <x v="4"/>
    <x v="34"/>
    <s v="Full_8h"/>
    <x v="0"/>
    <n v="13"/>
    <s v=""/>
    <x v="0"/>
  </r>
  <r>
    <s v="Exp4"/>
    <x v="1"/>
    <x v="0"/>
    <x v="4"/>
    <x v="34"/>
    <s v="Full_8h"/>
    <x v="1"/>
    <n v="11"/>
    <s v=""/>
    <x v="0"/>
  </r>
  <r>
    <s v="Exp4"/>
    <x v="1"/>
    <x v="0"/>
    <x v="4"/>
    <x v="34"/>
    <s v="Full_8h"/>
    <x v="2"/>
    <n v="13"/>
    <s v=""/>
    <x v="0"/>
  </r>
  <r>
    <s v="Exp4"/>
    <x v="1"/>
    <x v="0"/>
    <x v="4"/>
    <x v="34"/>
    <s v="Full_8h"/>
    <x v="3"/>
    <n v="12"/>
    <s v=""/>
    <x v="0"/>
  </r>
  <r>
    <s v="Exp4"/>
    <x v="1"/>
    <x v="0"/>
    <x v="4"/>
    <x v="34"/>
    <s v="Full_8h"/>
    <x v="0"/>
    <n v="13"/>
    <s v=""/>
    <x v="0"/>
  </r>
  <r>
    <s v="Exp4"/>
    <x v="1"/>
    <x v="0"/>
    <x v="4"/>
    <x v="34"/>
    <s v="Full_8h"/>
    <x v="1"/>
    <n v="12"/>
    <s v=""/>
    <x v="0"/>
  </r>
  <r>
    <s v="Exp4"/>
    <x v="1"/>
    <x v="0"/>
    <x v="4"/>
    <x v="34"/>
    <s v="Full_8h"/>
    <x v="2"/>
    <n v="11"/>
    <s v=""/>
    <x v="0"/>
  </r>
  <r>
    <s v="Exp4"/>
    <x v="1"/>
    <x v="0"/>
    <x v="4"/>
    <x v="34"/>
    <s v="Full_8h"/>
    <x v="3"/>
    <n v="12"/>
    <s v=""/>
    <x v="0"/>
  </r>
  <r>
    <s v="Exp4"/>
    <x v="1"/>
    <x v="0"/>
    <x v="4"/>
    <x v="34"/>
    <s v="Full_8h"/>
    <x v="0"/>
    <n v="13"/>
    <s v=""/>
    <x v="0"/>
  </r>
  <r>
    <s v="Exp4"/>
    <x v="1"/>
    <x v="0"/>
    <x v="4"/>
    <x v="34"/>
    <s v="Full_8h"/>
    <x v="1"/>
    <n v="11"/>
    <s v=""/>
    <x v="0"/>
  </r>
  <r>
    <s v="Exp4"/>
    <x v="1"/>
    <x v="0"/>
    <x v="4"/>
    <x v="34"/>
    <s v="Full_8h"/>
    <x v="2"/>
    <n v="11"/>
    <s v=""/>
    <x v="0"/>
  </r>
  <r>
    <s v="Exp4"/>
    <x v="1"/>
    <x v="0"/>
    <x v="4"/>
    <x v="34"/>
    <s v="Full_8h"/>
    <x v="0"/>
    <n v="11"/>
    <s v=""/>
    <x v="0"/>
  </r>
  <r>
    <s v="Exp4"/>
    <x v="1"/>
    <x v="0"/>
    <x v="4"/>
    <x v="34"/>
    <s v="Full_8h"/>
    <x v="1"/>
    <n v="10"/>
    <s v=""/>
    <x v="0"/>
  </r>
  <r>
    <s v="Exp4"/>
    <x v="1"/>
    <x v="0"/>
    <x v="4"/>
    <x v="34"/>
    <s v="Full_8h"/>
    <x v="2"/>
    <n v="12"/>
    <s v=""/>
    <x v="0"/>
  </r>
  <r>
    <s v="Exp4"/>
    <x v="1"/>
    <x v="0"/>
    <x v="4"/>
    <x v="34"/>
    <s v="Full_8h"/>
    <x v="0"/>
    <n v="13"/>
    <s v=""/>
    <x v="0"/>
  </r>
  <r>
    <s v="Exp4"/>
    <x v="1"/>
    <x v="0"/>
    <x v="4"/>
    <x v="34"/>
    <s v="Full_8h"/>
    <x v="1"/>
    <n v="13"/>
    <s v=""/>
    <x v="0"/>
  </r>
  <r>
    <s v="Exp4"/>
    <x v="1"/>
    <x v="0"/>
    <x v="4"/>
    <x v="34"/>
    <s v="Full_8h"/>
    <x v="2"/>
    <n v="13"/>
    <s v=""/>
    <x v="1"/>
  </r>
  <r>
    <s v="Exp4"/>
    <x v="1"/>
    <x v="0"/>
    <x v="4"/>
    <x v="34"/>
    <s v="Full_8h"/>
    <x v="3"/>
    <n v="13"/>
    <s v=""/>
    <x v="0"/>
  </r>
  <r>
    <s v="Exp4"/>
    <x v="1"/>
    <x v="0"/>
    <x v="4"/>
    <x v="34"/>
    <s v="Full_8h"/>
    <x v="0"/>
    <n v="12"/>
    <s v=""/>
    <x v="0"/>
  </r>
  <r>
    <s v="Exp4"/>
    <x v="1"/>
    <x v="0"/>
    <x v="4"/>
    <x v="34"/>
    <s v="Full_8h"/>
    <x v="1"/>
    <n v="14"/>
    <s v=""/>
    <x v="0"/>
  </r>
  <r>
    <s v="Exp4"/>
    <x v="1"/>
    <x v="0"/>
    <x v="4"/>
    <x v="34"/>
    <s v="Full_8h"/>
    <x v="2"/>
    <n v="12"/>
    <s v=""/>
    <x v="0"/>
  </r>
  <r>
    <s v="Exp4"/>
    <x v="1"/>
    <x v="0"/>
    <x v="4"/>
    <x v="34"/>
    <s v="Full_8h"/>
    <x v="3"/>
    <n v="13"/>
    <s v=""/>
    <x v="0"/>
  </r>
  <r>
    <s v="Exp4"/>
    <x v="1"/>
    <x v="0"/>
    <x v="4"/>
    <x v="34"/>
    <s v="Full_8h"/>
    <x v="0"/>
    <n v="13"/>
    <s v=""/>
    <x v="0"/>
  </r>
  <r>
    <s v="Exp4"/>
    <x v="1"/>
    <x v="0"/>
    <x v="4"/>
    <x v="34"/>
    <s v="Full_8h"/>
    <x v="1"/>
    <n v="12"/>
    <s v=""/>
    <x v="0"/>
  </r>
  <r>
    <s v="Exp4"/>
    <x v="1"/>
    <x v="0"/>
    <x v="4"/>
    <x v="34"/>
    <s v="Full_8h"/>
    <x v="2"/>
    <n v="12"/>
    <s v=""/>
    <x v="0"/>
  </r>
  <r>
    <s v="Exp4"/>
    <x v="1"/>
    <x v="0"/>
    <x v="3"/>
    <x v="22"/>
    <s v="Full_8h"/>
    <x v="0"/>
    <n v="2.37"/>
    <n v="9"/>
    <x v="0"/>
  </r>
  <r>
    <s v="Exp4"/>
    <x v="1"/>
    <x v="0"/>
    <x v="3"/>
    <x v="22"/>
    <s v="Full_8h"/>
    <x v="1"/>
    <n v="2.29"/>
    <n v="9"/>
    <x v="0"/>
  </r>
  <r>
    <s v="Exp4"/>
    <x v="1"/>
    <x v="0"/>
    <x v="3"/>
    <x v="22"/>
    <s v="Full_8h"/>
    <x v="2"/>
    <n v="2.1186708860759493"/>
    <n v="8"/>
    <x v="0"/>
  </r>
  <r>
    <s v="Exp4"/>
    <x v="1"/>
    <x v="0"/>
    <x v="3"/>
    <x v="22"/>
    <s v="Full_8h"/>
    <x v="3"/>
    <n v="2.19"/>
    <n v="9"/>
    <x v="0"/>
  </r>
  <r>
    <s v="Exp4"/>
    <x v="1"/>
    <x v="0"/>
    <x v="3"/>
    <x v="22"/>
    <s v="Full_8h"/>
    <x v="0"/>
    <n v="2.19"/>
    <n v="9"/>
    <x v="0"/>
  </r>
  <r>
    <s v="Exp4"/>
    <x v="1"/>
    <x v="0"/>
    <x v="3"/>
    <x v="22"/>
    <s v="Full_8h"/>
    <x v="1"/>
    <n v="2.2800000000000002"/>
    <n v="10"/>
    <x v="0"/>
  </r>
  <r>
    <s v="Exp4"/>
    <x v="1"/>
    <x v="0"/>
    <x v="3"/>
    <x v="22"/>
    <s v="Full_8h"/>
    <x v="2"/>
    <n v="2.2999999999999998"/>
    <n v="9"/>
    <x v="0"/>
  </r>
  <r>
    <s v="Exp4"/>
    <x v="1"/>
    <x v="0"/>
    <x v="3"/>
    <x v="22"/>
    <s v="Full_8h"/>
    <x v="3"/>
    <n v="2.2450000000000001"/>
    <n v="8"/>
    <x v="0"/>
  </r>
  <r>
    <s v="Exp4"/>
    <x v="1"/>
    <x v="0"/>
    <x v="3"/>
    <x v="22"/>
    <s v="Full_8h"/>
    <x v="0"/>
    <n v="2.48"/>
    <n v="8"/>
    <x v="0"/>
  </r>
  <r>
    <s v="Exp4"/>
    <x v="1"/>
    <x v="0"/>
    <x v="3"/>
    <x v="22"/>
    <s v="Full_8h"/>
    <x v="1"/>
    <n v="1.2658227848101267"/>
    <n v="8"/>
    <x v="0"/>
  </r>
  <r>
    <s v="Exp4"/>
    <x v="1"/>
    <x v="0"/>
    <x v="3"/>
    <x v="22"/>
    <s v="Full_8h"/>
    <x v="2"/>
    <n v="2.355"/>
    <n v="9"/>
    <x v="0"/>
  </r>
  <r>
    <s v="Exp4"/>
    <x v="1"/>
    <x v="0"/>
    <x v="3"/>
    <x v="22"/>
    <s v="Full_8h"/>
    <x v="3"/>
    <n v="2.1850000000000001"/>
    <n v="8"/>
    <x v="0"/>
  </r>
  <r>
    <s v="Exp4"/>
    <x v="1"/>
    <x v="0"/>
    <x v="3"/>
    <x v="23"/>
    <s v="Full_8h"/>
    <x v="0"/>
    <n v="3.4157931516422084"/>
    <n v="13"/>
    <x v="0"/>
  </r>
  <r>
    <s v="Exp4"/>
    <x v="1"/>
    <x v="0"/>
    <x v="3"/>
    <x v="23"/>
    <s v="Full_8h"/>
    <x v="1"/>
    <n v="3.4549266247379453"/>
    <n v="14"/>
    <x v="0"/>
  </r>
  <r>
    <s v="Exp4"/>
    <x v="1"/>
    <x v="0"/>
    <x v="3"/>
    <x v="23"/>
    <s v="Full_8h"/>
    <x v="2"/>
    <n v="3.2152341020265549"/>
    <n v="12"/>
    <x v="0"/>
  </r>
  <r>
    <s v="Exp4"/>
    <x v="1"/>
    <x v="0"/>
    <x v="3"/>
    <x v="23"/>
    <s v="Full_8h"/>
    <x v="3"/>
    <n v="3.1761006289308176"/>
    <n v="13"/>
    <x v="0"/>
  </r>
  <r>
    <s v="Exp4"/>
    <x v="1"/>
    <x v="0"/>
    <x v="3"/>
    <x v="23"/>
    <s v="Full_8h"/>
    <x v="0"/>
    <n v="3.4549266247379453"/>
    <n v="13"/>
    <x v="0"/>
  </r>
  <r>
    <s v="Exp4"/>
    <x v="1"/>
    <x v="0"/>
    <x v="3"/>
    <x v="23"/>
    <s v="Full_8h"/>
    <x v="1"/>
    <n v="3.4891684136967154"/>
    <n v="13"/>
    <x v="0"/>
  </r>
  <r>
    <s v="Exp4"/>
    <x v="1"/>
    <x v="0"/>
    <x v="3"/>
    <x v="23"/>
    <s v="Full_8h"/>
    <x v="2"/>
    <n v="3.3962264150943398"/>
    <n v="13"/>
    <x v="0"/>
  </r>
  <r>
    <s v="Exp4"/>
    <x v="1"/>
    <x v="0"/>
    <x v="3"/>
    <x v="23"/>
    <s v="Full_8h"/>
    <x v="3"/>
    <n v="3.4549266247379453"/>
    <n v="14"/>
    <x v="0"/>
  </r>
  <r>
    <s v="Exp4"/>
    <x v="1"/>
    <x v="0"/>
    <x v="3"/>
    <x v="23"/>
    <s v="Full_8h"/>
    <x v="0"/>
    <n v="3.650593990216632"/>
    <n v="15"/>
    <x v="0"/>
  </r>
  <r>
    <s v="Exp4"/>
    <x v="1"/>
    <x v="0"/>
    <x v="3"/>
    <x v="23"/>
    <s v="Full_8h"/>
    <x v="1"/>
    <n v="3.5429769392033545"/>
    <n v="13"/>
    <x v="0"/>
  </r>
  <r>
    <s v="Exp4"/>
    <x v="1"/>
    <x v="0"/>
    <x v="3"/>
    <x v="23"/>
    <s v="Full_8h"/>
    <x v="2"/>
    <n v="3.5185185185185186"/>
    <n v="14"/>
    <x v="0"/>
  </r>
  <r>
    <s v="Exp4"/>
    <x v="1"/>
    <x v="0"/>
    <x v="3"/>
    <x v="23"/>
    <s v="Full_8h"/>
    <x v="3"/>
    <n v="3.3815513626834384"/>
    <n v="14"/>
    <x v="0"/>
  </r>
  <r>
    <s v="Exp4"/>
    <x v="1"/>
    <x v="0"/>
    <x v="3"/>
    <x v="24"/>
    <s v="Full_8h"/>
    <x v="0"/>
    <n v="4.8024611398963728"/>
    <n v="22"/>
    <x v="0"/>
  </r>
  <r>
    <s v="Exp4"/>
    <x v="1"/>
    <x v="0"/>
    <x v="3"/>
    <x v="24"/>
    <s v="Full_8h"/>
    <x v="1"/>
    <n v="4.8024611398963728"/>
    <n v="22"/>
    <x v="0"/>
  </r>
  <r>
    <s v="Exp4"/>
    <x v="1"/>
    <x v="0"/>
    <x v="3"/>
    <x v="24"/>
    <s v="Full_8h"/>
    <x v="2"/>
    <n v="4.7752590673575126"/>
    <n v="22"/>
    <x v="0"/>
  </r>
  <r>
    <s v="Exp4"/>
    <x v="1"/>
    <x v="0"/>
    <x v="3"/>
    <x v="24"/>
    <s v="Full_8h"/>
    <x v="3"/>
    <n v="4.7208549222797931"/>
    <n v="20"/>
    <x v="0"/>
  </r>
  <r>
    <s v="Exp4"/>
    <x v="1"/>
    <x v="0"/>
    <x v="3"/>
    <x v="24"/>
    <s v="Full_8h"/>
    <x v="0"/>
    <n v="4.7389896373056999"/>
    <n v="25"/>
    <x v="0"/>
  </r>
  <r>
    <s v="Exp4"/>
    <x v="1"/>
    <x v="0"/>
    <x v="3"/>
    <x v="24"/>
    <s v="Full_8h"/>
    <x v="1"/>
    <n v="5.8735795454545459"/>
    <n v="21"/>
    <x v="0"/>
  </r>
  <r>
    <s v="Exp4"/>
    <x v="1"/>
    <x v="0"/>
    <x v="3"/>
    <x v="24"/>
    <s v="Full_8h"/>
    <x v="2"/>
    <n v="5.3025568181818183"/>
    <n v="24"/>
    <x v="0"/>
  </r>
  <r>
    <s v="Exp4"/>
    <x v="1"/>
    <x v="0"/>
    <x v="3"/>
    <x v="24"/>
    <s v="Full_8h"/>
    <x v="3"/>
    <n v="4.7707253886010363"/>
    <n v="20"/>
    <x v="0"/>
  </r>
  <r>
    <s v="Exp4"/>
    <x v="1"/>
    <x v="0"/>
    <x v="3"/>
    <x v="24"/>
    <s v="Full_8h"/>
    <x v="0"/>
    <n v="5.1832386363636367"/>
    <n v="22"/>
    <x v="0"/>
  </r>
  <r>
    <s v="Exp4"/>
    <x v="1"/>
    <x v="0"/>
    <x v="3"/>
    <x v="24"/>
    <s v="Full_8h"/>
    <x v="1"/>
    <n v="4.9158031088082899"/>
    <n v="21"/>
    <x v="0"/>
  </r>
  <r>
    <s v="Exp4"/>
    <x v="1"/>
    <x v="0"/>
    <x v="3"/>
    <x v="24"/>
    <s v="Full_8h"/>
    <x v="2"/>
    <n v="4.8024611398963728"/>
    <n v="20"/>
    <x v="0"/>
  </r>
  <r>
    <s v="Exp4"/>
    <x v="1"/>
    <x v="0"/>
    <x v="3"/>
    <x v="24"/>
    <s v="Full_8h"/>
    <x v="3"/>
    <n v="4.5531088082901556"/>
    <n v="18"/>
    <x v="0"/>
  </r>
  <r>
    <s v="Exp4"/>
    <x v="1"/>
    <x v="0"/>
    <x v="3"/>
    <x v="25"/>
    <s v="Full_8h"/>
    <x v="0"/>
    <n v="6.253333333333333"/>
    <n v="28"/>
    <x v="0"/>
  </r>
  <r>
    <s v="Exp4"/>
    <x v="1"/>
    <x v="0"/>
    <x v="3"/>
    <x v="25"/>
    <s v="Full_8h"/>
    <x v="1"/>
    <n v="6.6177777777777775"/>
    <n v="28"/>
    <x v="0"/>
  </r>
  <r>
    <s v="Exp4"/>
    <x v="1"/>
    <x v="0"/>
    <x v="3"/>
    <x v="25"/>
    <s v="Full_8h"/>
    <x v="2"/>
    <n v="5.9119318181818183"/>
    <n v="25"/>
    <x v="0"/>
  </r>
  <r>
    <s v="Exp4"/>
    <x v="1"/>
    <x v="0"/>
    <x v="3"/>
    <x v="25"/>
    <s v="Full_8h"/>
    <x v="3"/>
    <n v="5.9247159090909092"/>
    <n v="24"/>
    <x v="0"/>
  </r>
  <r>
    <s v="Exp4"/>
    <x v="1"/>
    <x v="0"/>
    <x v="3"/>
    <x v="25"/>
    <s v="Full_8h"/>
    <x v="0"/>
    <n v="6.0099431818181817"/>
    <n v="27"/>
    <x v="0"/>
  </r>
  <r>
    <s v="Exp4"/>
    <x v="1"/>
    <x v="0"/>
    <x v="3"/>
    <x v="25"/>
    <s v="Full_8h"/>
    <x v="1"/>
    <n v="5.984375"/>
    <n v="26"/>
    <x v="0"/>
  </r>
  <r>
    <s v="Exp4"/>
    <x v="1"/>
    <x v="0"/>
    <x v="3"/>
    <x v="25"/>
    <s v="Full_8h"/>
    <x v="2"/>
    <n v="6.7288888888888891"/>
    <n v="28"/>
    <x v="0"/>
  </r>
  <r>
    <s v="Exp4"/>
    <x v="1"/>
    <x v="0"/>
    <x v="3"/>
    <x v="25"/>
    <s v="Full_8h"/>
    <x v="3"/>
    <n v="6.4133333333333331"/>
    <n v="27"/>
    <x v="0"/>
  </r>
  <r>
    <s v="Exp4"/>
    <x v="1"/>
    <x v="0"/>
    <x v="3"/>
    <x v="25"/>
    <s v="Full_8h"/>
    <x v="0"/>
    <n v="6.3644444444444446"/>
    <n v="27"/>
    <x v="0"/>
  </r>
  <r>
    <s v="Exp4"/>
    <x v="1"/>
    <x v="0"/>
    <x v="3"/>
    <x v="25"/>
    <s v="Full_8h"/>
    <x v="1"/>
    <n v="6.3066666666666666"/>
    <n v="26"/>
    <x v="0"/>
  </r>
  <r>
    <s v="Exp4"/>
    <x v="1"/>
    <x v="0"/>
    <x v="3"/>
    <x v="25"/>
    <s v="Full_8h"/>
    <x v="2"/>
    <n v="6.4888888888888889"/>
    <n v="28"/>
    <x v="0"/>
  </r>
  <r>
    <s v="Exp4"/>
    <x v="1"/>
    <x v="0"/>
    <x v="3"/>
    <x v="25"/>
    <s v="Full_8h"/>
    <x v="3"/>
    <n v="5.984375"/>
    <n v="24"/>
    <x v="0"/>
  </r>
  <r>
    <s v="Exp4"/>
    <x v="1"/>
    <x v="0"/>
    <x v="3"/>
    <x v="26"/>
    <s v="Full_8h"/>
    <x v="0"/>
    <n v="7.1485714285714286"/>
    <n v="28"/>
    <x v="0"/>
  </r>
  <r>
    <s v="Exp4"/>
    <x v="1"/>
    <x v="0"/>
    <x v="3"/>
    <x v="26"/>
    <s v="Full_8h"/>
    <x v="1"/>
    <n v="7.32"/>
    <n v="27"/>
    <x v="0"/>
  </r>
  <r>
    <s v="Exp4"/>
    <x v="1"/>
    <x v="0"/>
    <x v="3"/>
    <x v="26"/>
    <s v="Full_8h"/>
    <x v="2"/>
    <n v="6.7511111111111113"/>
    <n v="26"/>
    <x v="0"/>
  </r>
  <r>
    <s v="Exp4"/>
    <x v="1"/>
    <x v="0"/>
    <x v="3"/>
    <x v="26"/>
    <s v="Full_8h"/>
    <x v="3"/>
    <n v="6.9422222222222221"/>
    <n v="26"/>
    <x v="0"/>
  </r>
  <r>
    <s v="Exp4"/>
    <x v="1"/>
    <x v="0"/>
    <x v="3"/>
    <x v="26"/>
    <s v="Full_8h"/>
    <x v="0"/>
    <n v="7.6571428571428575"/>
    <n v="30"/>
    <x v="0"/>
  </r>
  <r>
    <s v="Exp4"/>
    <x v="1"/>
    <x v="0"/>
    <x v="3"/>
    <x v="26"/>
    <s v="Full_8h"/>
    <x v="1"/>
    <n v="7.7885714285714283"/>
    <n v="29"/>
    <x v="0"/>
  </r>
  <r>
    <s v="Exp4"/>
    <x v="1"/>
    <x v="0"/>
    <x v="3"/>
    <x v="26"/>
    <s v="Full_8h"/>
    <x v="2"/>
    <n v="7.4228571428571426"/>
    <n v="27"/>
    <x v="0"/>
  </r>
  <r>
    <s v="Exp4"/>
    <x v="1"/>
    <x v="0"/>
    <x v="3"/>
    <x v="26"/>
    <s v="Full_8h"/>
    <x v="3"/>
    <n v="6.64"/>
    <n v="28"/>
    <x v="0"/>
  </r>
  <r>
    <s v="Exp4"/>
    <x v="1"/>
    <x v="0"/>
    <x v="3"/>
    <x v="26"/>
    <s v="Full_8h"/>
    <x v="0"/>
    <n v="7.3771428571428572"/>
    <n v="29"/>
    <x v="0"/>
  </r>
  <r>
    <s v="Exp4"/>
    <x v="1"/>
    <x v="0"/>
    <x v="3"/>
    <x v="26"/>
    <s v="Full_8h"/>
    <x v="1"/>
    <n v="7.2228571428571424"/>
    <n v="28"/>
    <x v="0"/>
  </r>
  <r>
    <s v="Exp4"/>
    <x v="1"/>
    <x v="0"/>
    <x v="3"/>
    <x v="26"/>
    <s v="Full_8h"/>
    <x v="2"/>
    <n v="7.177142857142857"/>
    <n v="28"/>
    <x v="0"/>
  </r>
  <r>
    <s v="Exp4"/>
    <x v="1"/>
    <x v="0"/>
    <x v="3"/>
    <x v="26"/>
    <s v="Full_8h"/>
    <x v="3"/>
    <n v="6.666666666666667"/>
    <n v="26"/>
    <x v="0"/>
  </r>
  <r>
    <s v="Exp4"/>
    <x v="1"/>
    <x v="0"/>
    <x v="3"/>
    <x v="27"/>
    <s v="Full_8h"/>
    <x v="0"/>
    <n v="8.4857142857142858"/>
    <n v="27"/>
    <x v="0"/>
  </r>
  <r>
    <s v="Exp4"/>
    <x v="1"/>
    <x v="0"/>
    <x v="3"/>
    <x v="27"/>
    <s v="Full_8h"/>
    <x v="1"/>
    <n v="8.24"/>
    <n v="27"/>
    <x v="0"/>
  </r>
  <r>
    <s v="Exp4"/>
    <x v="1"/>
    <x v="0"/>
    <x v="3"/>
    <x v="27"/>
    <s v="Full_8h"/>
    <x v="2"/>
    <n v="8.6742857142857144"/>
    <n v="27"/>
    <x v="0"/>
  </r>
  <r>
    <s v="Exp4"/>
    <x v="1"/>
    <x v="0"/>
    <x v="3"/>
    <x v="27"/>
    <s v="Full_8h"/>
    <x v="3"/>
    <n v="8.5428571428571427"/>
    <n v="27"/>
    <x v="0"/>
  </r>
  <r>
    <s v="Exp4"/>
    <x v="1"/>
    <x v="0"/>
    <x v="3"/>
    <x v="27"/>
    <s v="Full_8h"/>
    <x v="0"/>
    <n v="8.4857142857142858"/>
    <n v="29"/>
    <x v="0"/>
  </r>
  <r>
    <s v="Exp4"/>
    <x v="1"/>
    <x v="0"/>
    <x v="3"/>
    <x v="27"/>
    <s v="Full_8h"/>
    <x v="1"/>
    <n v="8.2571428571428562"/>
    <n v="29"/>
    <x v="0"/>
  </r>
  <r>
    <s v="Exp4"/>
    <x v="1"/>
    <x v="0"/>
    <x v="3"/>
    <x v="27"/>
    <s v="Full_8h"/>
    <x v="2"/>
    <n v="8.52"/>
    <n v="28"/>
    <x v="0"/>
  </r>
  <r>
    <s v="Exp4"/>
    <x v="1"/>
    <x v="0"/>
    <x v="3"/>
    <x v="27"/>
    <s v="Full_8h"/>
    <x v="3"/>
    <n v="8.7942857142857136"/>
    <n v="28"/>
    <x v="0"/>
  </r>
  <r>
    <s v="Exp4"/>
    <x v="1"/>
    <x v="0"/>
    <x v="3"/>
    <x v="27"/>
    <s v="Full_8h"/>
    <x v="0"/>
    <n v="8"/>
    <n v="26"/>
    <x v="1"/>
  </r>
  <r>
    <s v="Exp4"/>
    <x v="1"/>
    <x v="0"/>
    <x v="3"/>
    <x v="27"/>
    <s v="Full_8h"/>
    <x v="1"/>
    <n v="8.2571428571428562"/>
    <n v="28"/>
    <x v="0"/>
  </r>
  <r>
    <s v="Exp4"/>
    <x v="1"/>
    <x v="0"/>
    <x v="3"/>
    <x v="27"/>
    <s v="Full_8h"/>
    <x v="2"/>
    <n v="8.548571428571428"/>
    <n v="26"/>
    <x v="0"/>
  </r>
  <r>
    <s v="Exp4"/>
    <x v="1"/>
    <x v="0"/>
    <x v="3"/>
    <x v="27"/>
    <s v="Full_8h"/>
    <x v="3"/>
    <n v="8.2799999999999994"/>
    <n v="26"/>
    <x v="0"/>
  </r>
  <r>
    <s v="Exp4"/>
    <x v="1"/>
    <x v="0"/>
    <x v="3"/>
    <x v="28"/>
    <s v="Full_8h"/>
    <x v="0"/>
    <n v="8"/>
    <s v=""/>
    <x v="0"/>
  </r>
  <r>
    <s v="Exp4"/>
    <x v="1"/>
    <x v="0"/>
    <x v="3"/>
    <x v="28"/>
    <s v="Full_8h"/>
    <x v="1"/>
    <n v="9"/>
    <s v=""/>
    <x v="1"/>
  </r>
  <r>
    <s v="Exp4"/>
    <x v="1"/>
    <x v="0"/>
    <x v="3"/>
    <x v="28"/>
    <s v="Full_8h"/>
    <x v="2"/>
    <n v="10"/>
    <s v=""/>
    <x v="1"/>
  </r>
  <r>
    <s v="Exp4"/>
    <x v="1"/>
    <x v="0"/>
    <x v="3"/>
    <x v="28"/>
    <s v="Full_8h"/>
    <x v="3"/>
    <n v="9"/>
    <s v=""/>
    <x v="1"/>
  </r>
  <r>
    <s v="Exp4"/>
    <x v="1"/>
    <x v="0"/>
    <x v="3"/>
    <x v="28"/>
    <s v="Full_8h"/>
    <x v="0"/>
    <n v="10"/>
    <n v="28"/>
    <x v="1"/>
  </r>
  <r>
    <s v="Exp4"/>
    <x v="1"/>
    <x v="0"/>
    <x v="3"/>
    <x v="28"/>
    <s v="Full_8h"/>
    <x v="1"/>
    <n v="10"/>
    <s v=""/>
    <x v="1"/>
  </r>
  <r>
    <s v="Exp4"/>
    <x v="1"/>
    <x v="0"/>
    <x v="3"/>
    <x v="28"/>
    <s v="Full_8h"/>
    <x v="2"/>
    <n v="10"/>
    <s v=""/>
    <x v="1"/>
  </r>
  <r>
    <s v="Exp4"/>
    <x v="1"/>
    <x v="0"/>
    <x v="3"/>
    <x v="28"/>
    <s v="Full_8h"/>
    <x v="3"/>
    <n v="9"/>
    <s v=""/>
    <x v="1"/>
  </r>
  <r>
    <s v="Exp4"/>
    <x v="1"/>
    <x v="0"/>
    <x v="3"/>
    <x v="28"/>
    <s v="Full_8h"/>
    <x v="0"/>
    <n v="9"/>
    <s v=""/>
    <x v="1"/>
  </r>
  <r>
    <s v="Exp4"/>
    <x v="1"/>
    <x v="0"/>
    <x v="3"/>
    <x v="28"/>
    <s v="Full_8h"/>
    <x v="1"/>
    <n v="9"/>
    <s v=""/>
    <x v="1"/>
  </r>
  <r>
    <s v="Exp4"/>
    <x v="1"/>
    <x v="0"/>
    <x v="3"/>
    <x v="28"/>
    <s v="Full_8h"/>
    <x v="2"/>
    <n v="9"/>
    <s v=""/>
    <x v="1"/>
  </r>
  <r>
    <s v="Exp4"/>
    <x v="1"/>
    <x v="0"/>
    <x v="3"/>
    <x v="28"/>
    <s v="Full_8h"/>
    <x v="3"/>
    <n v="10"/>
    <s v=""/>
    <x v="1"/>
  </r>
  <r>
    <s v="Exp4"/>
    <x v="1"/>
    <x v="0"/>
    <x v="3"/>
    <x v="29"/>
    <s v="Full_8h"/>
    <x v="0"/>
    <n v="10"/>
    <n v="31"/>
    <x v="1"/>
  </r>
  <r>
    <s v="Exp4"/>
    <x v="1"/>
    <x v="0"/>
    <x v="3"/>
    <x v="29"/>
    <s v="Full_8h"/>
    <x v="1"/>
    <n v="9"/>
    <n v="29"/>
    <x v="1"/>
  </r>
  <r>
    <s v="Exp4"/>
    <x v="1"/>
    <x v="0"/>
    <x v="3"/>
    <x v="29"/>
    <s v="Full_8h"/>
    <x v="2"/>
    <n v="9"/>
    <n v="29"/>
    <x v="1"/>
  </r>
  <r>
    <s v="Exp4"/>
    <x v="1"/>
    <x v="0"/>
    <x v="3"/>
    <x v="29"/>
    <s v="Full_8h"/>
    <x v="3"/>
    <n v="9"/>
    <n v="28"/>
    <x v="1"/>
  </r>
  <r>
    <s v="Exp4"/>
    <x v="1"/>
    <x v="0"/>
    <x v="3"/>
    <x v="29"/>
    <s v="Full_8h"/>
    <x v="0"/>
    <n v="9"/>
    <n v="26"/>
    <x v="1"/>
  </r>
  <r>
    <s v="Exp4"/>
    <x v="1"/>
    <x v="0"/>
    <x v="3"/>
    <x v="29"/>
    <s v="Full_8h"/>
    <x v="1"/>
    <n v="9"/>
    <n v="27"/>
    <x v="1"/>
  </r>
  <r>
    <s v="Exp4"/>
    <x v="1"/>
    <x v="0"/>
    <x v="3"/>
    <x v="29"/>
    <s v="Full_8h"/>
    <x v="2"/>
    <n v="9"/>
    <n v="27"/>
    <x v="1"/>
  </r>
  <r>
    <s v="Exp4"/>
    <x v="1"/>
    <x v="0"/>
    <x v="3"/>
    <x v="29"/>
    <s v="Full_8h"/>
    <x v="3"/>
    <n v="10"/>
    <n v="29"/>
    <x v="1"/>
  </r>
  <r>
    <s v="Exp4"/>
    <x v="1"/>
    <x v="0"/>
    <x v="3"/>
    <x v="29"/>
    <s v="Full_8h"/>
    <x v="0"/>
    <n v="9"/>
    <n v="30"/>
    <x v="1"/>
  </r>
  <r>
    <s v="Exp4"/>
    <x v="1"/>
    <x v="0"/>
    <x v="3"/>
    <x v="29"/>
    <s v="Full_8h"/>
    <x v="1"/>
    <n v="9"/>
    <n v="29"/>
    <x v="1"/>
  </r>
  <r>
    <s v="Exp4"/>
    <x v="1"/>
    <x v="0"/>
    <x v="3"/>
    <x v="29"/>
    <s v="Full_8h"/>
    <x v="2"/>
    <n v="9"/>
    <n v="28"/>
    <x v="1"/>
  </r>
  <r>
    <s v="Exp4"/>
    <x v="1"/>
    <x v="0"/>
    <x v="3"/>
    <x v="29"/>
    <s v="Full_8h"/>
    <x v="3"/>
    <n v="8"/>
    <n v="29"/>
    <x v="1"/>
  </r>
  <r>
    <s v="Exp4"/>
    <x v="1"/>
    <x v="0"/>
    <x v="3"/>
    <x v="29"/>
    <s v="Full_8h"/>
    <x v="0"/>
    <n v="9"/>
    <n v="27"/>
    <x v="1"/>
  </r>
  <r>
    <s v="Exp4"/>
    <x v="1"/>
    <x v="0"/>
    <x v="3"/>
    <x v="29"/>
    <s v="Full_8h"/>
    <x v="1"/>
    <n v="9"/>
    <n v="27"/>
    <x v="1"/>
  </r>
  <r>
    <s v="Exp4"/>
    <x v="1"/>
    <x v="0"/>
    <x v="3"/>
    <x v="29"/>
    <s v="Full_8h"/>
    <x v="2"/>
    <n v="9"/>
    <n v="26"/>
    <x v="1"/>
  </r>
  <r>
    <s v="Exp4"/>
    <x v="1"/>
    <x v="0"/>
    <x v="3"/>
    <x v="29"/>
    <s v="Full_8h"/>
    <x v="3"/>
    <n v="9"/>
    <n v="27"/>
    <x v="1"/>
  </r>
  <r>
    <s v="Exp4"/>
    <x v="1"/>
    <x v="0"/>
    <x v="3"/>
    <x v="29"/>
    <s v="Full_8h"/>
    <x v="0"/>
    <n v="8"/>
    <n v="27"/>
    <x v="1"/>
  </r>
  <r>
    <s v="Exp4"/>
    <x v="1"/>
    <x v="0"/>
    <x v="3"/>
    <x v="29"/>
    <s v="Full_8h"/>
    <x v="1"/>
    <n v="9"/>
    <n v="29"/>
    <x v="1"/>
  </r>
  <r>
    <s v="Exp4"/>
    <x v="1"/>
    <x v="0"/>
    <x v="3"/>
    <x v="29"/>
    <s v="Full_8h"/>
    <x v="2"/>
    <n v="9"/>
    <n v="28"/>
    <x v="1"/>
  </r>
  <r>
    <s v="Exp4"/>
    <x v="1"/>
    <x v="0"/>
    <x v="3"/>
    <x v="29"/>
    <s v="Full_8h"/>
    <x v="3"/>
    <n v="9"/>
    <n v="28"/>
    <x v="1"/>
  </r>
  <r>
    <s v="Exp4"/>
    <x v="1"/>
    <x v="0"/>
    <x v="3"/>
    <x v="29"/>
    <s v="Full_8h"/>
    <x v="0"/>
    <n v="9"/>
    <n v="28"/>
    <x v="1"/>
  </r>
  <r>
    <s v="Exp4"/>
    <x v="1"/>
    <x v="0"/>
    <x v="3"/>
    <x v="29"/>
    <s v="Full_8h"/>
    <x v="1"/>
    <n v="10"/>
    <n v="30"/>
    <x v="1"/>
  </r>
  <r>
    <s v="Exp4"/>
    <x v="1"/>
    <x v="0"/>
    <x v="3"/>
    <x v="29"/>
    <s v="Full_8h"/>
    <x v="2"/>
    <n v="9"/>
    <n v="28"/>
    <x v="1"/>
  </r>
  <r>
    <s v="Exp4"/>
    <x v="1"/>
    <x v="0"/>
    <x v="3"/>
    <x v="29"/>
    <s v="Full_8h"/>
    <x v="3"/>
    <n v="8"/>
    <n v="27"/>
    <x v="1"/>
  </r>
  <r>
    <s v="Exp4"/>
    <x v="1"/>
    <x v="0"/>
    <x v="5"/>
    <x v="22"/>
    <s v="Full_8h"/>
    <x v="0"/>
    <n v="2.197391819798459"/>
    <n v="9"/>
    <x v="0"/>
  </r>
  <r>
    <s v="Exp4"/>
    <x v="1"/>
    <x v="0"/>
    <x v="5"/>
    <x v="22"/>
    <s v="Full_8h"/>
    <x v="1"/>
    <n v="2.1813870776526376"/>
    <n v="8"/>
    <x v="0"/>
  </r>
  <r>
    <s v="Exp4"/>
    <x v="1"/>
    <x v="0"/>
    <x v="5"/>
    <x v="22"/>
    <s v="Full_8h"/>
    <x v="2"/>
    <n v="2.1120331950207469"/>
    <n v="8"/>
    <x v="0"/>
  </r>
  <r>
    <s v="Exp4"/>
    <x v="1"/>
    <x v="0"/>
    <x v="5"/>
    <x v="22"/>
    <s v="Full_8h"/>
    <x v="3"/>
    <n v="1.2735849056603774"/>
    <n v="7"/>
    <x v="0"/>
  </r>
  <r>
    <s v="Exp4"/>
    <x v="1"/>
    <x v="0"/>
    <x v="5"/>
    <x v="22"/>
    <s v="Full_8h"/>
    <x v="0"/>
    <n v="2.2187314759928869"/>
    <n v="9"/>
    <x v="0"/>
  </r>
  <r>
    <s v="Exp4"/>
    <x v="1"/>
    <x v="0"/>
    <x v="5"/>
    <x v="22"/>
    <s v="Full_8h"/>
    <x v="1"/>
    <n v="2.202726733847066"/>
    <n v="9"/>
    <x v="0"/>
  </r>
  <r>
    <s v="Exp4"/>
    <x v="1"/>
    <x v="0"/>
    <x v="5"/>
    <x v="22"/>
    <s v="Full_8h"/>
    <x v="2"/>
    <n v="2.090693538826319"/>
    <n v="7"/>
    <x v="0"/>
  </r>
  <r>
    <s v="Exp4"/>
    <x v="1"/>
    <x v="0"/>
    <x v="5"/>
    <x v="22"/>
    <s v="Full_8h"/>
    <x v="3"/>
    <n v="2.1493775933609958"/>
    <n v="8"/>
    <x v="0"/>
  </r>
  <r>
    <s v="Exp4"/>
    <x v="1"/>
    <x v="0"/>
    <x v="5"/>
    <x v="22"/>
    <s v="Full_8h"/>
    <x v="0"/>
    <n v="1.9433962264150944"/>
    <n v="7"/>
    <x v="0"/>
  </r>
  <r>
    <s v="Exp4"/>
    <x v="1"/>
    <x v="0"/>
    <x v="5"/>
    <x v="22"/>
    <s v="Full_8h"/>
    <x v="1"/>
    <n v="2.192056905749852"/>
    <n v="9"/>
    <x v="0"/>
  </r>
  <r>
    <s v="Exp4"/>
    <x v="1"/>
    <x v="0"/>
    <x v="5"/>
    <x v="22"/>
    <s v="Full_8h"/>
    <x v="2"/>
    <n v="2.1493775933609958"/>
    <n v="7"/>
    <x v="0"/>
  </r>
  <r>
    <s v="Exp4"/>
    <x v="1"/>
    <x v="0"/>
    <x v="5"/>
    <x v="22"/>
    <s v="Full_8h"/>
    <x v="3"/>
    <n v="1.9245283018867925"/>
    <n v="6"/>
    <x v="0"/>
  </r>
  <r>
    <s v="Exp4"/>
    <x v="1"/>
    <x v="0"/>
    <x v="5"/>
    <x v="23"/>
    <s v="Full_8h"/>
    <x v="0"/>
    <n v="3.5867346938775508"/>
    <n v="12"/>
    <x v="0"/>
  </r>
  <r>
    <s v="Exp4"/>
    <x v="1"/>
    <x v="0"/>
    <x v="5"/>
    <x v="23"/>
    <s v="Full_8h"/>
    <x v="1"/>
    <n v="3.489795918367347"/>
    <n v="11"/>
    <x v="0"/>
  </r>
  <r>
    <s v="Exp4"/>
    <x v="1"/>
    <x v="0"/>
    <x v="5"/>
    <x v="23"/>
    <s v="Full_8h"/>
    <x v="2"/>
    <n v="3.5408163265306123"/>
    <n v="11"/>
    <x v="0"/>
  </r>
  <r>
    <s v="Exp4"/>
    <x v="1"/>
    <x v="0"/>
    <x v="5"/>
    <x v="23"/>
    <s v="Full_8h"/>
    <x v="3"/>
    <n v="3.5816326530612246"/>
    <n v="12"/>
    <x v="0"/>
  </r>
  <r>
    <s v="Exp4"/>
    <x v="1"/>
    <x v="0"/>
    <x v="5"/>
    <x v="23"/>
    <s v="Full_8h"/>
    <x v="0"/>
    <n v="3.3775510204081631"/>
    <n v="11"/>
    <x v="0"/>
  </r>
  <r>
    <s v="Exp4"/>
    <x v="1"/>
    <x v="0"/>
    <x v="5"/>
    <x v="23"/>
    <s v="Full_8h"/>
    <x v="1"/>
    <n v="3.2806122448979593"/>
    <n v="10"/>
    <x v="0"/>
  </r>
  <r>
    <s v="Exp4"/>
    <x v="1"/>
    <x v="0"/>
    <x v="5"/>
    <x v="23"/>
    <s v="Full_8h"/>
    <x v="2"/>
    <n v="3.4234693877551021"/>
    <n v="10"/>
    <x v="0"/>
  </r>
  <r>
    <s v="Exp4"/>
    <x v="1"/>
    <x v="0"/>
    <x v="5"/>
    <x v="23"/>
    <s v="Full_8h"/>
    <x v="3"/>
    <n v="3.545918367346939"/>
    <n v="12"/>
    <x v="0"/>
  </r>
  <r>
    <s v="Exp4"/>
    <x v="1"/>
    <x v="0"/>
    <x v="5"/>
    <x v="23"/>
    <s v="Full_8h"/>
    <x v="0"/>
    <n v="3.6428571428571428"/>
    <n v="13"/>
    <x v="0"/>
  </r>
  <r>
    <s v="Exp4"/>
    <x v="1"/>
    <x v="0"/>
    <x v="5"/>
    <x v="23"/>
    <s v="Full_8h"/>
    <x v="1"/>
    <n v="3.4846938775510203"/>
    <n v="12"/>
    <x v="0"/>
  </r>
  <r>
    <s v="Exp4"/>
    <x v="1"/>
    <x v="0"/>
    <x v="5"/>
    <x v="23"/>
    <s v="Full_8h"/>
    <x v="2"/>
    <n v="3.7193877551020407"/>
    <n v="12"/>
    <x v="0"/>
  </r>
  <r>
    <s v="Exp4"/>
    <x v="1"/>
    <x v="0"/>
    <x v="5"/>
    <x v="23"/>
    <s v="Full_8h"/>
    <x v="3"/>
    <n v="3.3418367346938775"/>
    <n v="11"/>
    <x v="0"/>
  </r>
  <r>
    <s v="Exp4"/>
    <x v="1"/>
    <x v="0"/>
    <x v="5"/>
    <x v="24"/>
    <s v="Full_8h"/>
    <x v="0"/>
    <n v="4.7047169811320755"/>
    <n v="16"/>
    <x v="0"/>
  </r>
  <r>
    <s v="Exp4"/>
    <x v="1"/>
    <x v="0"/>
    <x v="5"/>
    <x v="24"/>
    <s v="Full_8h"/>
    <x v="1"/>
    <n v="4.5985849056603776"/>
    <n v="16"/>
    <x v="0"/>
  </r>
  <r>
    <s v="Exp4"/>
    <x v="1"/>
    <x v="0"/>
    <x v="5"/>
    <x v="24"/>
    <s v="Full_8h"/>
    <x v="2"/>
    <n v="4.3608490566037732"/>
    <n v="15"/>
    <x v="0"/>
  </r>
  <r>
    <s v="Exp4"/>
    <x v="1"/>
    <x v="0"/>
    <x v="5"/>
    <x v="24"/>
    <s v="Full_8h"/>
    <x v="3"/>
    <n v="4.5349056603773583"/>
    <n v="16"/>
    <x v="0"/>
  </r>
  <r>
    <s v="Exp4"/>
    <x v="1"/>
    <x v="0"/>
    <x v="5"/>
    <x v="24"/>
    <s v="Full_8h"/>
    <x v="0"/>
    <n v="4.5094339622641506"/>
    <n v="14"/>
    <x v="0"/>
  </r>
  <r>
    <s v="Exp4"/>
    <x v="1"/>
    <x v="0"/>
    <x v="5"/>
    <x v="24"/>
    <s v="Full_8h"/>
    <x v="1"/>
    <n v="4.8150943396226413"/>
    <n v="14"/>
    <x v="0"/>
  </r>
  <r>
    <s v="Exp4"/>
    <x v="1"/>
    <x v="0"/>
    <x v="5"/>
    <x v="24"/>
    <s v="Full_8h"/>
    <x v="2"/>
    <n v="4.5731132075471699"/>
    <n v="15"/>
    <x v="0"/>
  </r>
  <r>
    <s v="Exp4"/>
    <x v="1"/>
    <x v="0"/>
    <x v="5"/>
    <x v="24"/>
    <s v="Full_8h"/>
    <x v="3"/>
    <n v="4.5858490566037737"/>
    <n v="17"/>
    <x v="0"/>
  </r>
  <r>
    <s v="Exp4"/>
    <x v="1"/>
    <x v="0"/>
    <x v="5"/>
    <x v="24"/>
    <s v="Full_8h"/>
    <x v="0"/>
    <n v="4.5731132075471699"/>
    <n v="16"/>
    <x v="0"/>
  </r>
  <r>
    <s v="Exp4"/>
    <x v="1"/>
    <x v="0"/>
    <x v="5"/>
    <x v="24"/>
    <s v="Full_8h"/>
    <x v="1"/>
    <n v="4.6665094339622639"/>
    <n v="16"/>
    <x v="0"/>
  </r>
  <r>
    <s v="Exp4"/>
    <x v="1"/>
    <x v="0"/>
    <x v="5"/>
    <x v="24"/>
    <s v="Full_8h"/>
    <x v="2"/>
    <n v="4.6367924528301891"/>
    <n v="16"/>
    <x v="0"/>
  </r>
  <r>
    <s v="Exp4"/>
    <x v="1"/>
    <x v="0"/>
    <x v="5"/>
    <x v="24"/>
    <s v="Full_8h"/>
    <x v="3"/>
    <n v="4.5731132075471699"/>
    <n v="17"/>
    <x v="0"/>
  </r>
  <r>
    <s v="Exp4"/>
    <x v="1"/>
    <x v="0"/>
    <x v="5"/>
    <x v="25"/>
    <s v="Full_8h"/>
    <x v="0"/>
    <n v="5.5661497855493236"/>
    <n v="21"/>
    <x v="0"/>
  </r>
  <r>
    <s v="Exp4"/>
    <x v="1"/>
    <x v="0"/>
    <x v="5"/>
    <x v="25"/>
    <s v="Full_8h"/>
    <x v="1"/>
    <n v="5.8093038601121743"/>
    <n v="21"/>
    <x v="0"/>
  </r>
  <r>
    <s v="Exp4"/>
    <x v="1"/>
    <x v="0"/>
    <x v="5"/>
    <x v="25"/>
    <s v="Full_8h"/>
    <x v="2"/>
    <n v="5.4609039920818212"/>
    <n v="20"/>
    <x v="0"/>
  </r>
  <r>
    <s v="Exp4"/>
    <x v="1"/>
    <x v="0"/>
    <x v="5"/>
    <x v="25"/>
    <s v="Full_8h"/>
    <x v="3"/>
    <n v="5.671395579016826"/>
    <n v="22"/>
    <x v="0"/>
  </r>
  <r>
    <s v="Exp4"/>
    <x v="1"/>
    <x v="0"/>
    <x v="5"/>
    <x v="25"/>
    <s v="Full_8h"/>
    <x v="0"/>
    <n v="5.4536456614978555"/>
    <n v="19"/>
    <x v="0"/>
  </r>
  <r>
    <s v="Exp4"/>
    <x v="1"/>
    <x v="0"/>
    <x v="5"/>
    <x v="25"/>
    <s v="Full_8h"/>
    <x v="1"/>
    <n v="5.410095677994061"/>
    <n v="18"/>
    <x v="0"/>
  </r>
  <r>
    <s v="Exp4"/>
    <x v="1"/>
    <x v="0"/>
    <x v="5"/>
    <x v="25"/>
    <s v="Full_8h"/>
    <x v="2"/>
    <n v="5.5516331243813921"/>
    <n v="20"/>
    <x v="0"/>
  </r>
  <r>
    <s v="Exp4"/>
    <x v="1"/>
    <x v="0"/>
    <x v="5"/>
    <x v="25"/>
    <s v="Full_8h"/>
    <x v="3"/>
    <n v="5.4790498185417356"/>
    <n v="23"/>
    <x v="0"/>
  </r>
  <r>
    <s v="Exp4"/>
    <x v="1"/>
    <x v="0"/>
    <x v="5"/>
    <x v="25"/>
    <s v="Full_8h"/>
    <x v="0"/>
    <n v="5.6822830748927746"/>
    <n v="22"/>
    <x v="0"/>
  </r>
  <r>
    <s v="Exp4"/>
    <x v="1"/>
    <x v="0"/>
    <x v="5"/>
    <x v="25"/>
    <s v="Full_8h"/>
    <x v="1"/>
    <n v="5.6242164302210487"/>
    <n v="22"/>
    <x v="0"/>
  </r>
  <r>
    <s v="Exp4"/>
    <x v="1"/>
    <x v="0"/>
    <x v="5"/>
    <x v="25"/>
    <s v="Full_8h"/>
    <x v="2"/>
    <n v="5.4717914879577698"/>
    <n v="19"/>
    <x v="0"/>
  </r>
  <r>
    <s v="Exp4"/>
    <x v="1"/>
    <x v="0"/>
    <x v="5"/>
    <x v="25"/>
    <s v="Full_8h"/>
    <x v="3"/>
    <n v="5.232266578686902"/>
    <n v="19"/>
    <x v="0"/>
  </r>
  <r>
    <s v="Exp4"/>
    <x v="1"/>
    <x v="0"/>
    <x v="5"/>
    <x v="26"/>
    <s v="Full_8h"/>
    <x v="0"/>
    <n v="7.5849254121957603"/>
    <n v="23"/>
    <x v="0"/>
  </r>
  <r>
    <s v="Exp4"/>
    <x v="1"/>
    <x v="0"/>
    <x v="5"/>
    <x v="26"/>
    <s v="Full_8h"/>
    <x v="1"/>
    <n v="8.2159120649044759"/>
    <n v="23"/>
    <x v="0"/>
  </r>
  <r>
    <s v="Exp4"/>
    <x v="1"/>
    <x v="0"/>
    <x v="5"/>
    <x v="26"/>
    <s v="Full_8h"/>
    <x v="2"/>
    <n v="6.5086414351345443"/>
    <n v="25"/>
    <x v="0"/>
  </r>
  <r>
    <s v="Exp4"/>
    <x v="1"/>
    <x v="0"/>
    <x v="5"/>
    <x v="26"/>
    <s v="Full_8h"/>
    <x v="3"/>
    <n v="8.5064119340486783"/>
    <n v="27"/>
    <x v="0"/>
  </r>
  <r>
    <s v="Exp4"/>
    <x v="1"/>
    <x v="0"/>
    <x v="5"/>
    <x v="26"/>
    <s v="Full_8h"/>
    <x v="0"/>
    <n v="6.3675344563552834"/>
    <n v="22"/>
    <x v="0"/>
  </r>
  <r>
    <s v="Exp4"/>
    <x v="1"/>
    <x v="0"/>
    <x v="5"/>
    <x v="26"/>
    <s v="Full_8h"/>
    <x v="1"/>
    <n v="6.5086414351345443"/>
    <n v="27"/>
    <x v="0"/>
  </r>
  <r>
    <s v="Exp4"/>
    <x v="1"/>
    <x v="0"/>
    <x v="5"/>
    <x v="26"/>
    <s v="Full_8h"/>
    <x v="2"/>
    <n v="6.2133012469919056"/>
    <n v="24"/>
    <x v="0"/>
  </r>
  <r>
    <s v="Exp4"/>
    <x v="1"/>
    <x v="0"/>
    <x v="5"/>
    <x v="26"/>
    <s v="Full_8h"/>
    <x v="3"/>
    <n v="6.1378254211332308"/>
    <n v="24"/>
    <x v="0"/>
  </r>
  <r>
    <s v="Exp4"/>
    <x v="1"/>
    <x v="0"/>
    <x v="5"/>
    <x v="26"/>
    <s v="Full_8h"/>
    <x v="0"/>
    <n v="6.2953401881426387"/>
    <n v="25"/>
    <x v="0"/>
  </r>
  <r>
    <s v="Exp4"/>
    <x v="1"/>
    <x v="0"/>
    <x v="5"/>
    <x v="26"/>
    <s v="Full_8h"/>
    <x v="1"/>
    <n v="6.2756508422664625"/>
    <n v="24"/>
    <x v="0"/>
  </r>
  <r>
    <s v="Exp4"/>
    <x v="1"/>
    <x v="0"/>
    <x v="5"/>
    <x v="26"/>
    <s v="Full_8h"/>
    <x v="2"/>
    <n v="6.1640778823014655"/>
    <n v="26"/>
    <x v="0"/>
  </r>
  <r>
    <s v="Exp4"/>
    <x v="1"/>
    <x v="0"/>
    <x v="5"/>
    <x v="26"/>
    <s v="Full_8h"/>
    <x v="3"/>
    <n v="6.0984467293808793"/>
    <n v="24"/>
    <x v="0"/>
  </r>
  <r>
    <s v="Exp4"/>
    <x v="1"/>
    <x v="0"/>
    <x v="5"/>
    <x v="27"/>
    <s v="Full_8h"/>
    <x v="0"/>
    <n v="7.0667364564250192"/>
    <n v="31"/>
    <x v="0"/>
  </r>
  <r>
    <s v="Exp4"/>
    <x v="1"/>
    <x v="0"/>
    <x v="5"/>
    <x v="27"/>
    <s v="Full_8h"/>
    <x v="1"/>
    <n v="6.8532049879676222"/>
    <n v="27"/>
    <x v="0"/>
  </r>
  <r>
    <s v="Exp4"/>
    <x v="1"/>
    <x v="0"/>
    <x v="5"/>
    <x v="27"/>
    <s v="Full_8h"/>
    <x v="2"/>
    <n v="7.1805809997382886"/>
    <n v="29"/>
    <x v="0"/>
  </r>
  <r>
    <s v="Exp4"/>
    <x v="1"/>
    <x v="0"/>
    <x v="5"/>
    <x v="27"/>
    <s v="Full_8h"/>
    <x v="3"/>
    <n v="7.1452499345721012"/>
    <n v="30"/>
    <x v="0"/>
  </r>
  <r>
    <s v="Exp4"/>
    <x v="1"/>
    <x v="0"/>
    <x v="5"/>
    <x v="27"/>
    <s v="Full_8h"/>
    <x v="0"/>
    <n v="7.1020675215912066"/>
    <n v="30"/>
    <x v="0"/>
  </r>
  <r>
    <s v="Exp4"/>
    <x v="1"/>
    <x v="0"/>
    <x v="5"/>
    <x v="27"/>
    <s v="Full_8h"/>
    <x v="1"/>
    <n v="6.6792824327280682"/>
    <n v="27"/>
    <x v="0"/>
  </r>
  <r>
    <s v="Exp4"/>
    <x v="1"/>
    <x v="0"/>
    <x v="5"/>
    <x v="27"/>
    <s v="Full_8h"/>
    <x v="2"/>
    <n v="7.157026956294164"/>
    <n v="28"/>
    <x v="0"/>
  </r>
  <r>
    <s v="Exp4"/>
    <x v="1"/>
    <x v="0"/>
    <x v="5"/>
    <x v="27"/>
    <s v="Full_8h"/>
    <x v="3"/>
    <n v="6.6497484139138043"/>
    <n v="24"/>
    <x v="0"/>
  </r>
  <r>
    <s v="Exp4"/>
    <x v="1"/>
    <x v="0"/>
    <x v="5"/>
    <x v="27"/>
    <s v="Full_8h"/>
    <x v="0"/>
    <n v="6.8367971997374752"/>
    <n v="30"/>
    <x v="0"/>
  </r>
  <r>
    <s v="Exp4"/>
    <x v="1"/>
    <x v="0"/>
    <x v="5"/>
    <x v="27"/>
    <s v="Full_8h"/>
    <x v="1"/>
    <n v="7.157026956294164"/>
    <n v="27"/>
    <x v="0"/>
  </r>
  <r>
    <s v="Exp4"/>
    <x v="1"/>
    <x v="0"/>
    <x v="5"/>
    <x v="27"/>
    <s v="Full_8h"/>
    <x v="2"/>
    <n v="6.7842922774010059"/>
    <n v="27"/>
    <x v="0"/>
  </r>
  <r>
    <s v="Exp4"/>
    <x v="1"/>
    <x v="0"/>
    <x v="5"/>
    <x v="27"/>
    <s v="Full_8h"/>
    <x v="3"/>
    <n v="7.2747971735147869"/>
    <n v="28"/>
    <x v="0"/>
  </r>
  <r>
    <s v="Exp4"/>
    <x v="1"/>
    <x v="0"/>
    <x v="5"/>
    <x v="28"/>
    <s v="Full_8h"/>
    <x v="0"/>
    <n v="7.8204658466370063"/>
    <n v="26"/>
    <x v="0"/>
  </r>
  <r>
    <s v="Exp4"/>
    <x v="1"/>
    <x v="0"/>
    <x v="5"/>
    <x v="28"/>
    <s v="Full_8h"/>
    <x v="1"/>
    <n v="7.8165401727296517"/>
    <n v="26"/>
    <x v="0"/>
  </r>
  <r>
    <s v="Exp4"/>
    <x v="1"/>
    <x v="0"/>
    <x v="5"/>
    <x v="28"/>
    <s v="Full_8h"/>
    <x v="2"/>
    <n v="7.6516618686207796"/>
    <n v="30"/>
    <x v="0"/>
  </r>
  <r>
    <s v="Exp4"/>
    <x v="1"/>
    <x v="0"/>
    <x v="5"/>
    <x v="28"/>
    <s v="Full_8h"/>
    <x v="3"/>
    <n v="8.1109657157812087"/>
    <n v="30"/>
    <x v="0"/>
  </r>
  <r>
    <s v="Exp4"/>
    <x v="1"/>
    <x v="0"/>
    <x v="5"/>
    <x v="28"/>
    <s v="Full_8h"/>
    <x v="0"/>
    <n v="7.7537293902119861"/>
    <n v="25"/>
    <x v="0"/>
  </r>
  <r>
    <s v="Exp4"/>
    <x v="1"/>
    <x v="0"/>
    <x v="5"/>
    <x v="28"/>
    <s v="Full_8h"/>
    <x v="1"/>
    <n v="7.5967024339178222"/>
    <n v="25"/>
    <x v="0"/>
  </r>
  <r>
    <s v="Exp4"/>
    <x v="1"/>
    <x v="0"/>
    <x v="5"/>
    <x v="28"/>
    <s v="Full_8h"/>
    <x v="2"/>
    <n v="7.5809997382884058"/>
    <n v="28"/>
    <x v="0"/>
  </r>
  <r>
    <s v="Exp4"/>
    <x v="1"/>
    <x v="0"/>
    <x v="5"/>
    <x v="28"/>
    <s v="Full_8h"/>
    <x v="3"/>
    <n v="7.588851086103114"/>
    <n v="29"/>
    <x v="0"/>
  </r>
  <r>
    <s v="Exp4"/>
    <x v="1"/>
    <x v="0"/>
    <x v="5"/>
    <x v="28"/>
    <s v="Full_8h"/>
    <x v="0"/>
    <n v="7.5456686731222193"/>
    <n v="25"/>
    <x v="0"/>
  </r>
  <r>
    <s v="Exp4"/>
    <x v="1"/>
    <x v="0"/>
    <x v="5"/>
    <x v="28"/>
    <s v="Full_8h"/>
    <x v="1"/>
    <n v="7.9029049986914419"/>
    <n v="29"/>
    <x v="0"/>
  </r>
  <r>
    <s v="Exp4"/>
    <x v="1"/>
    <x v="0"/>
    <x v="5"/>
    <x v="28"/>
    <s v="Full_8h"/>
    <x v="2"/>
    <n v="7.6595132164354878"/>
    <n v="28"/>
    <x v="0"/>
  </r>
  <r>
    <s v="Exp4"/>
    <x v="1"/>
    <x v="0"/>
    <x v="5"/>
    <x v="28"/>
    <s v="Full_8h"/>
    <x v="3"/>
    <n v="7.7812091075634653"/>
    <n v="27"/>
    <x v="0"/>
  </r>
  <r>
    <s v="Exp4"/>
    <x v="1"/>
    <x v="0"/>
    <x v="5"/>
    <x v="31"/>
    <s v="Full_8h"/>
    <x v="0"/>
    <n v="11"/>
    <s v=""/>
    <x v="1"/>
  </r>
  <r>
    <s v="Exp4"/>
    <x v="1"/>
    <x v="0"/>
    <x v="5"/>
    <x v="31"/>
    <s v="Full_8h"/>
    <x v="1"/>
    <n v="10"/>
    <s v=""/>
    <x v="1"/>
  </r>
  <r>
    <s v="Exp4"/>
    <x v="1"/>
    <x v="0"/>
    <x v="5"/>
    <x v="31"/>
    <s v="Full_8h"/>
    <x v="2"/>
    <n v="10"/>
    <s v=""/>
    <x v="1"/>
  </r>
  <r>
    <s v="Exp4"/>
    <x v="1"/>
    <x v="0"/>
    <x v="5"/>
    <x v="31"/>
    <s v="Full_8h"/>
    <x v="3"/>
    <n v="11"/>
    <s v=""/>
    <x v="1"/>
  </r>
  <r>
    <s v="Exp4"/>
    <x v="1"/>
    <x v="0"/>
    <x v="5"/>
    <x v="31"/>
    <s v="Full_8h"/>
    <x v="0"/>
    <n v="11"/>
    <s v=""/>
    <x v="1"/>
  </r>
  <r>
    <s v="Exp4"/>
    <x v="1"/>
    <x v="0"/>
    <x v="5"/>
    <x v="31"/>
    <s v="Full_8h"/>
    <x v="1"/>
    <n v="10"/>
    <s v=""/>
    <x v="1"/>
  </r>
  <r>
    <s v="Exp4"/>
    <x v="1"/>
    <x v="0"/>
    <x v="5"/>
    <x v="31"/>
    <s v="Full_8h"/>
    <x v="2"/>
    <n v="10"/>
    <s v=""/>
    <x v="1"/>
  </r>
  <r>
    <s v="Exp4"/>
    <x v="1"/>
    <x v="0"/>
    <x v="5"/>
    <x v="31"/>
    <s v="Full_8h"/>
    <x v="3"/>
    <n v="10"/>
    <s v=""/>
    <x v="1"/>
  </r>
  <r>
    <s v="Exp4"/>
    <x v="1"/>
    <x v="0"/>
    <x v="5"/>
    <x v="31"/>
    <s v="Full_8h"/>
    <x v="0"/>
    <n v="10"/>
    <s v=""/>
    <x v="1"/>
  </r>
  <r>
    <s v="Exp4"/>
    <x v="1"/>
    <x v="0"/>
    <x v="5"/>
    <x v="31"/>
    <s v="Full_8h"/>
    <x v="1"/>
    <n v="10"/>
    <s v=""/>
    <x v="1"/>
  </r>
  <r>
    <s v="Exp4"/>
    <x v="1"/>
    <x v="0"/>
    <x v="5"/>
    <x v="31"/>
    <s v="Full_8h"/>
    <x v="2"/>
    <n v="10"/>
    <s v=""/>
    <x v="1"/>
  </r>
  <r>
    <s v="Exp4"/>
    <x v="1"/>
    <x v="0"/>
    <x v="5"/>
    <x v="31"/>
    <s v="Full_8h"/>
    <x v="3"/>
    <n v="10"/>
    <s v=""/>
    <x v="1"/>
  </r>
  <r>
    <s v="Exp4"/>
    <x v="1"/>
    <x v="0"/>
    <x v="5"/>
    <x v="31"/>
    <s v="Full_8h"/>
    <x v="0"/>
    <n v="10"/>
    <s v=""/>
    <x v="1"/>
  </r>
  <r>
    <s v="Exp4"/>
    <x v="1"/>
    <x v="0"/>
    <x v="5"/>
    <x v="31"/>
    <s v="Full_8h"/>
    <x v="1"/>
    <n v="10"/>
    <s v=""/>
    <x v="1"/>
  </r>
  <r>
    <s v="Exp4"/>
    <x v="1"/>
    <x v="0"/>
    <x v="5"/>
    <x v="31"/>
    <s v="Full_8h"/>
    <x v="2"/>
    <n v="12"/>
    <s v=""/>
    <x v="1"/>
  </r>
  <r>
    <s v="Exp4"/>
    <x v="1"/>
    <x v="0"/>
    <x v="5"/>
    <x v="31"/>
    <s v="Full_8h"/>
    <x v="3"/>
    <n v="11"/>
    <s v=""/>
    <x v="1"/>
  </r>
  <r>
    <s v="Exp4"/>
    <x v="1"/>
    <x v="0"/>
    <x v="5"/>
    <x v="31"/>
    <s v="Full_8h"/>
    <x v="0"/>
    <n v="10"/>
    <s v=""/>
    <x v="1"/>
  </r>
  <r>
    <s v="Exp4"/>
    <x v="1"/>
    <x v="0"/>
    <x v="5"/>
    <x v="31"/>
    <s v="Full_8h"/>
    <x v="1"/>
    <n v="11"/>
    <s v=""/>
    <x v="1"/>
  </r>
  <r>
    <s v="Exp4"/>
    <x v="1"/>
    <x v="0"/>
    <x v="5"/>
    <x v="31"/>
    <s v="Full_8h"/>
    <x v="2"/>
    <n v="10"/>
    <s v=""/>
    <x v="1"/>
  </r>
  <r>
    <s v="Exp4"/>
    <x v="1"/>
    <x v="0"/>
    <x v="5"/>
    <x v="31"/>
    <s v="Full_8h"/>
    <x v="3"/>
    <n v="10"/>
    <s v=""/>
    <x v="1"/>
  </r>
  <r>
    <s v="Exp4"/>
    <x v="1"/>
    <x v="0"/>
    <x v="5"/>
    <x v="32"/>
    <s v="Full_8h"/>
    <x v="0"/>
    <n v="9"/>
    <s v=""/>
    <x v="1"/>
  </r>
  <r>
    <s v="Exp4"/>
    <x v="1"/>
    <x v="0"/>
    <x v="5"/>
    <x v="32"/>
    <s v="Full_8h"/>
    <x v="1"/>
    <n v="10"/>
    <s v=""/>
    <x v="1"/>
  </r>
  <r>
    <s v="Exp4"/>
    <x v="1"/>
    <x v="0"/>
    <x v="5"/>
    <x v="32"/>
    <s v="Full_8h"/>
    <x v="2"/>
    <n v="9"/>
    <s v=""/>
    <x v="1"/>
  </r>
  <r>
    <s v="Exp4"/>
    <x v="1"/>
    <x v="0"/>
    <x v="5"/>
    <x v="32"/>
    <s v="Full_8h"/>
    <x v="3"/>
    <n v="10"/>
    <s v=""/>
    <x v="1"/>
  </r>
  <r>
    <s v="Exp4"/>
    <x v="1"/>
    <x v="0"/>
    <x v="5"/>
    <x v="32"/>
    <s v="Full_8h"/>
    <x v="0"/>
    <n v="10"/>
    <s v=""/>
    <x v="1"/>
  </r>
  <r>
    <s v="Exp4"/>
    <x v="1"/>
    <x v="0"/>
    <x v="5"/>
    <x v="32"/>
    <s v="Full_8h"/>
    <x v="1"/>
    <n v="10"/>
    <s v=""/>
    <x v="1"/>
  </r>
  <r>
    <s v="Exp4"/>
    <x v="1"/>
    <x v="0"/>
    <x v="5"/>
    <x v="32"/>
    <s v="Full_8h"/>
    <x v="2"/>
    <n v="9"/>
    <s v=""/>
    <x v="1"/>
  </r>
  <r>
    <s v="Exp4"/>
    <x v="1"/>
    <x v="0"/>
    <x v="5"/>
    <x v="32"/>
    <s v="Full_8h"/>
    <x v="3"/>
    <n v="9"/>
    <s v=""/>
    <x v="1"/>
  </r>
  <r>
    <s v="Exp4"/>
    <x v="1"/>
    <x v="0"/>
    <x v="5"/>
    <x v="32"/>
    <s v="Full_8h"/>
    <x v="0"/>
    <n v="11"/>
    <s v=""/>
    <x v="1"/>
  </r>
  <r>
    <s v="Exp4"/>
    <x v="1"/>
    <x v="0"/>
    <x v="5"/>
    <x v="32"/>
    <s v="Full_8h"/>
    <x v="1"/>
    <n v="11"/>
    <s v=""/>
    <x v="1"/>
  </r>
  <r>
    <s v="Exp4"/>
    <x v="1"/>
    <x v="0"/>
    <x v="5"/>
    <x v="32"/>
    <s v="Full_8h"/>
    <x v="2"/>
    <n v="12"/>
    <s v=""/>
    <x v="1"/>
  </r>
  <r>
    <s v="Exp4"/>
    <x v="1"/>
    <x v="0"/>
    <x v="5"/>
    <x v="32"/>
    <s v="Full_8h"/>
    <x v="0"/>
    <n v="10"/>
    <s v=""/>
    <x v="1"/>
  </r>
  <r>
    <s v="Exp4"/>
    <x v="1"/>
    <x v="0"/>
    <x v="5"/>
    <x v="32"/>
    <s v="Full_8h"/>
    <x v="1"/>
    <n v="11"/>
    <s v=""/>
    <x v="1"/>
  </r>
  <r>
    <s v="Exp4"/>
    <x v="1"/>
    <x v="0"/>
    <x v="5"/>
    <x v="32"/>
    <s v="Full_8h"/>
    <x v="2"/>
    <n v="10"/>
    <s v=""/>
    <x v="1"/>
  </r>
  <r>
    <s v="Exp4"/>
    <x v="1"/>
    <x v="0"/>
    <x v="5"/>
    <x v="32"/>
    <s v="Full_8h"/>
    <x v="3"/>
    <n v="10"/>
    <s v=""/>
    <x v="1"/>
  </r>
  <r>
    <s v="Exp4"/>
    <x v="1"/>
    <x v="0"/>
    <x v="5"/>
    <x v="32"/>
    <s v="Full_8h"/>
    <x v="0"/>
    <n v="10"/>
    <s v=""/>
    <x v="1"/>
  </r>
  <r>
    <s v="Exp4"/>
    <x v="1"/>
    <x v="0"/>
    <x v="5"/>
    <x v="32"/>
    <s v="Full_8h"/>
    <x v="1"/>
    <n v="10"/>
    <s v=""/>
    <x v="1"/>
  </r>
  <r>
    <s v="Exp4"/>
    <x v="1"/>
    <x v="0"/>
    <x v="5"/>
    <x v="32"/>
    <s v="Full_8h"/>
    <x v="2"/>
    <n v="11"/>
    <s v=""/>
    <x v="1"/>
  </r>
  <r>
    <s v="Exp4"/>
    <x v="1"/>
    <x v="0"/>
    <x v="5"/>
    <x v="32"/>
    <s v="Full_8h"/>
    <x v="3"/>
    <n v="11"/>
    <s v=""/>
    <x v="1"/>
  </r>
  <r>
    <s v="Exp4"/>
    <x v="1"/>
    <x v="1"/>
    <x v="0"/>
    <x v="35"/>
    <s v="None_8h"/>
    <x v="0"/>
    <n v="2.4891606448026682"/>
    <n v="10"/>
    <x v="0"/>
  </r>
  <r>
    <s v="Exp4"/>
    <x v="1"/>
    <x v="1"/>
    <x v="0"/>
    <x v="35"/>
    <s v="None_8h"/>
    <x v="1"/>
    <n v="2.2334630350194553"/>
    <n v="9"/>
    <x v="0"/>
  </r>
  <r>
    <s v="Exp4"/>
    <x v="1"/>
    <x v="1"/>
    <x v="0"/>
    <x v="35"/>
    <s v="None_8h"/>
    <x v="2"/>
    <n v="3.7125710675931778"/>
    <n v="11"/>
    <x v="0"/>
  </r>
  <r>
    <s v="Exp4"/>
    <x v="1"/>
    <x v="1"/>
    <x v="0"/>
    <x v="35"/>
    <s v="None_8h"/>
    <x v="3"/>
    <n v="2.6448026681489716"/>
    <n v="10"/>
    <x v="0"/>
  </r>
  <r>
    <s v="Exp4"/>
    <x v="1"/>
    <x v="1"/>
    <x v="0"/>
    <x v="35"/>
    <s v="None_8h"/>
    <x v="0"/>
    <n v="3.5609602021478208"/>
    <n v="11"/>
    <x v="0"/>
  </r>
  <r>
    <s v="Exp4"/>
    <x v="1"/>
    <x v="1"/>
    <x v="0"/>
    <x v="35"/>
    <s v="None_8h"/>
    <x v="1"/>
    <n v="3.7631080227416298"/>
    <n v="12"/>
    <x v="0"/>
  </r>
  <r>
    <s v="Exp4"/>
    <x v="1"/>
    <x v="1"/>
    <x v="0"/>
    <x v="35"/>
    <s v="None_8h"/>
    <x v="2"/>
    <n v="2.4224569205113951"/>
    <n v="9"/>
    <x v="0"/>
  </r>
  <r>
    <s v="Exp4"/>
    <x v="1"/>
    <x v="1"/>
    <x v="0"/>
    <x v="35"/>
    <s v="None_8h"/>
    <x v="3"/>
    <n v="3.131396083385976"/>
    <n v="13"/>
    <x v="0"/>
  </r>
  <r>
    <s v="Exp4"/>
    <x v="1"/>
    <x v="1"/>
    <x v="0"/>
    <x v="35"/>
    <s v="None_8h"/>
    <x v="0"/>
    <n v="3.6114971572962729"/>
    <n v="11"/>
    <x v="0"/>
  </r>
  <r>
    <s v="Exp4"/>
    <x v="1"/>
    <x v="1"/>
    <x v="0"/>
    <x v="35"/>
    <s v="None_8h"/>
    <x v="1"/>
    <n v="3.4750473783954519"/>
    <n v="12"/>
    <x v="0"/>
  </r>
  <r>
    <s v="Exp4"/>
    <x v="1"/>
    <x v="1"/>
    <x v="0"/>
    <x v="35"/>
    <s v="None_8h"/>
    <x v="2"/>
    <n v="3.7530006317119393"/>
    <n v="12"/>
    <x v="0"/>
  </r>
  <r>
    <s v="Exp4"/>
    <x v="1"/>
    <x v="1"/>
    <x v="0"/>
    <x v="35"/>
    <s v="None_8h"/>
    <x v="3"/>
    <n v="2.2668148971650917"/>
    <n v="10"/>
    <x v="0"/>
  </r>
  <r>
    <s v="Exp4"/>
    <x v="1"/>
    <x v="1"/>
    <x v="0"/>
    <x v="36"/>
    <s v="None_8h"/>
    <x v="0"/>
    <n v="4.8397691966267198"/>
    <n v="15"/>
    <x v="0"/>
  </r>
  <r>
    <s v="Exp4"/>
    <x v="1"/>
    <x v="1"/>
    <x v="0"/>
    <x v="36"/>
    <s v="None_8h"/>
    <x v="1"/>
    <n v="4.7372392365734575"/>
    <n v="15"/>
    <x v="0"/>
  </r>
  <r>
    <s v="Exp4"/>
    <x v="1"/>
    <x v="1"/>
    <x v="0"/>
    <x v="36"/>
    <s v="None_8h"/>
    <x v="2"/>
    <n v="4.6102973812694188"/>
    <n v="14"/>
    <x v="0"/>
  </r>
  <r>
    <s v="Exp4"/>
    <x v="1"/>
    <x v="1"/>
    <x v="0"/>
    <x v="36"/>
    <s v="None_8h"/>
    <x v="3"/>
    <n v="3.7075173720783323"/>
    <n v="12"/>
    <x v="0"/>
  </r>
  <r>
    <s v="Exp4"/>
    <x v="1"/>
    <x v="1"/>
    <x v="0"/>
    <x v="36"/>
    <s v="None_8h"/>
    <x v="0"/>
    <n v="4.8055925432756323"/>
    <n v="14"/>
    <x v="0"/>
  </r>
  <r>
    <s v="Exp4"/>
    <x v="1"/>
    <x v="1"/>
    <x v="0"/>
    <x v="36"/>
    <s v="None_8h"/>
    <x v="1"/>
    <n v="4.7762982689747009"/>
    <n v="14"/>
    <x v="0"/>
  </r>
  <r>
    <s v="Exp4"/>
    <x v="1"/>
    <x v="1"/>
    <x v="0"/>
    <x v="36"/>
    <s v="None_8h"/>
    <x v="2"/>
    <n v="3.8338597599494628"/>
    <n v="13"/>
    <x v="0"/>
  </r>
  <r>
    <s v="Exp4"/>
    <x v="1"/>
    <x v="1"/>
    <x v="0"/>
    <x v="36"/>
    <s v="None_8h"/>
    <x v="3"/>
    <n v="3.6721415034744158"/>
    <n v="12"/>
    <x v="0"/>
  </r>
  <r>
    <s v="Exp4"/>
    <x v="1"/>
    <x v="1"/>
    <x v="0"/>
    <x v="36"/>
    <s v="None_8h"/>
    <x v="0"/>
    <n v="4.2050599201065246"/>
    <n v="15"/>
    <x v="0"/>
  </r>
  <r>
    <s v="Exp4"/>
    <x v="1"/>
    <x v="1"/>
    <x v="0"/>
    <x v="36"/>
    <s v="None_8h"/>
    <x v="1"/>
    <n v="5.382590005373455"/>
    <n v="13"/>
    <x v="0"/>
  </r>
  <r>
    <s v="Exp4"/>
    <x v="1"/>
    <x v="1"/>
    <x v="0"/>
    <x v="36"/>
    <s v="None_8h"/>
    <x v="2"/>
    <n v="4.6835330670217488"/>
    <n v="13"/>
    <x v="0"/>
  </r>
  <r>
    <s v="Exp4"/>
    <x v="1"/>
    <x v="1"/>
    <x v="0"/>
    <x v="36"/>
    <s v="None_8h"/>
    <x v="3"/>
    <n v="3.1263423878711309"/>
    <n v="12"/>
    <x v="0"/>
  </r>
  <r>
    <s v="Exp4"/>
    <x v="1"/>
    <x v="1"/>
    <x v="0"/>
    <x v="37"/>
    <s v="None_8h"/>
    <x v="0"/>
    <n v="5.7307898979043523"/>
    <n v="14"/>
    <x v="0"/>
  </r>
  <r>
    <s v="Exp4"/>
    <x v="1"/>
    <x v="1"/>
    <x v="0"/>
    <x v="37"/>
    <s v="None_8h"/>
    <x v="1"/>
    <n v="4.5712383488681763"/>
    <n v="15"/>
    <x v="0"/>
  </r>
  <r>
    <s v="Exp4"/>
    <x v="1"/>
    <x v="1"/>
    <x v="0"/>
    <x v="37"/>
    <s v="None_8h"/>
    <x v="2"/>
    <n v="5.3009134873723802"/>
    <n v="16"/>
    <x v="0"/>
  </r>
  <r>
    <s v="Exp4"/>
    <x v="1"/>
    <x v="1"/>
    <x v="0"/>
    <x v="37"/>
    <s v="None_8h"/>
    <x v="3"/>
    <n v="4.7714158899245449"/>
    <n v="15"/>
    <x v="0"/>
  </r>
  <r>
    <s v="Exp4"/>
    <x v="1"/>
    <x v="1"/>
    <x v="0"/>
    <x v="37"/>
    <s v="None_8h"/>
    <x v="0"/>
    <n v="5.0741233910341768"/>
    <n v="16"/>
    <x v="0"/>
  </r>
  <r>
    <s v="Exp4"/>
    <x v="1"/>
    <x v="1"/>
    <x v="0"/>
    <x v="37"/>
    <s v="None_8h"/>
    <x v="1"/>
    <n v="5.9027404621171415"/>
    <n v="17"/>
    <x v="0"/>
  </r>
  <r>
    <s v="Exp4"/>
    <x v="1"/>
    <x v="1"/>
    <x v="0"/>
    <x v="37"/>
    <s v="None_8h"/>
    <x v="2"/>
    <n v="4.4150022192632044"/>
    <n v="14"/>
    <x v="0"/>
  </r>
  <r>
    <s v="Exp4"/>
    <x v="1"/>
    <x v="1"/>
    <x v="0"/>
    <x v="37"/>
    <s v="None_8h"/>
    <x v="3"/>
    <n v="4.8104749223257883"/>
    <n v="15"/>
    <x v="0"/>
  </r>
  <r>
    <s v="Exp4"/>
    <x v="1"/>
    <x v="1"/>
    <x v="0"/>
    <x v="37"/>
    <s v="None_8h"/>
    <x v="0"/>
    <n v="5.3052122514777"/>
    <n v="15"/>
    <x v="0"/>
  </r>
  <r>
    <s v="Exp4"/>
    <x v="1"/>
    <x v="1"/>
    <x v="0"/>
    <x v="37"/>
    <s v="None_8h"/>
    <x v="1"/>
    <n v="5.4341751746372919"/>
    <n v="17"/>
    <x v="0"/>
  </r>
  <r>
    <s v="Exp4"/>
    <x v="1"/>
    <x v="1"/>
    <x v="0"/>
    <x v="37"/>
    <s v="None_8h"/>
    <x v="2"/>
    <n v="3.9399873657612128"/>
    <n v="13"/>
    <x v="0"/>
  </r>
  <r>
    <s v="Exp4"/>
    <x v="1"/>
    <x v="1"/>
    <x v="0"/>
    <x v="38"/>
    <s v="None_8h"/>
    <x v="0"/>
    <n v="6.5780104712041885"/>
    <n v="18"/>
    <x v="0"/>
  </r>
  <r>
    <s v="Exp4"/>
    <x v="1"/>
    <x v="1"/>
    <x v="0"/>
    <x v="38"/>
    <s v="None_8h"/>
    <x v="1"/>
    <n v="6.4774869109947648"/>
    <n v="17"/>
    <x v="0"/>
  </r>
  <r>
    <s v="Exp4"/>
    <x v="1"/>
    <x v="1"/>
    <x v="0"/>
    <x v="38"/>
    <s v="None_8h"/>
    <x v="2"/>
    <n v="5.2364320257925847"/>
    <n v="17"/>
    <x v="0"/>
  </r>
  <r>
    <s v="Exp4"/>
    <x v="1"/>
    <x v="1"/>
    <x v="0"/>
    <x v="38"/>
    <s v="None_8h"/>
    <x v="3"/>
    <n v="5.7479849543256316"/>
    <n v="18"/>
    <x v="0"/>
  </r>
  <r>
    <s v="Exp4"/>
    <x v="1"/>
    <x v="1"/>
    <x v="0"/>
    <x v="38"/>
    <s v="None_8h"/>
    <x v="0"/>
    <n v="6.1968586387434552"/>
    <n v="18"/>
    <x v="0"/>
  </r>
  <r>
    <s v="Exp4"/>
    <x v="1"/>
    <x v="1"/>
    <x v="0"/>
    <x v="38"/>
    <s v="None_8h"/>
    <x v="1"/>
    <n v="5.558839333691564"/>
    <n v="16"/>
    <x v="0"/>
  </r>
  <r>
    <s v="Exp4"/>
    <x v="1"/>
    <x v="1"/>
    <x v="0"/>
    <x v="38"/>
    <s v="None_8h"/>
    <x v="2"/>
    <n v="6.2638743455497385"/>
    <n v="17"/>
    <x v="0"/>
  </r>
  <r>
    <s v="Exp4"/>
    <x v="1"/>
    <x v="1"/>
    <x v="0"/>
    <x v="38"/>
    <s v="None_8h"/>
    <x v="3"/>
    <n v="5.7135948414830739"/>
    <n v="16"/>
    <x v="0"/>
  </r>
  <r>
    <s v="Exp4"/>
    <x v="1"/>
    <x v="1"/>
    <x v="0"/>
    <x v="38"/>
    <s v="None_8h"/>
    <x v="0"/>
    <n v="5.7780763030628695"/>
    <n v="17"/>
    <x v="0"/>
  </r>
  <r>
    <s v="Exp4"/>
    <x v="1"/>
    <x v="1"/>
    <x v="0"/>
    <x v="38"/>
    <s v="None_8h"/>
    <x v="1"/>
    <n v="6.2303664921465964"/>
    <n v="20"/>
    <x v="0"/>
  </r>
  <r>
    <s v="Exp4"/>
    <x v="1"/>
    <x v="1"/>
    <x v="0"/>
    <x v="38"/>
    <s v="None_8h"/>
    <x v="2"/>
    <n v="5.0988715744223532"/>
    <n v="17"/>
    <x v="0"/>
  </r>
  <r>
    <s v="Exp4"/>
    <x v="1"/>
    <x v="1"/>
    <x v="0"/>
    <x v="38"/>
    <s v="None_8h"/>
    <x v="3"/>
    <n v="5.2149382052659856"/>
    <n v="16"/>
    <x v="0"/>
  </r>
  <r>
    <s v="Exp4"/>
    <x v="1"/>
    <x v="1"/>
    <x v="0"/>
    <x v="39"/>
    <s v="None_8h"/>
    <x v="0"/>
    <n v="7.4544524053224155"/>
    <n v="20"/>
    <x v="0"/>
  </r>
  <r>
    <s v="Exp4"/>
    <x v="1"/>
    <x v="1"/>
    <x v="0"/>
    <x v="39"/>
    <s v="None_8h"/>
    <x v="1"/>
    <n v="7.5404298874104398"/>
    <n v="22"/>
    <x v="0"/>
  </r>
  <r>
    <s v="Exp4"/>
    <x v="1"/>
    <x v="1"/>
    <x v="0"/>
    <x v="39"/>
    <s v="None_8h"/>
    <x v="2"/>
    <n v="6.6785340314136121"/>
    <n v="21"/>
    <x v="0"/>
  </r>
  <r>
    <s v="Exp4"/>
    <x v="1"/>
    <x v="1"/>
    <x v="0"/>
    <x v="39"/>
    <s v="None_8h"/>
    <x v="3"/>
    <n v="6.167539267015707"/>
    <n v="17"/>
    <x v="0"/>
  </r>
  <r>
    <s v="Exp4"/>
    <x v="1"/>
    <x v="1"/>
    <x v="0"/>
    <x v="39"/>
    <s v="None_8h"/>
    <x v="0"/>
    <n v="7.122824974411464"/>
    <n v="24"/>
    <x v="0"/>
  </r>
  <r>
    <s v="Exp4"/>
    <x v="1"/>
    <x v="1"/>
    <x v="0"/>
    <x v="39"/>
    <s v="None_8h"/>
    <x v="1"/>
    <n v="7.2333674513817812"/>
    <n v="20"/>
    <x v="0"/>
  </r>
  <r>
    <s v="Exp4"/>
    <x v="1"/>
    <x v="1"/>
    <x v="0"/>
    <x v="39"/>
    <s v="None_8h"/>
    <x v="2"/>
    <n v="7.5854657113613104"/>
    <n v="23"/>
    <x v="0"/>
  </r>
  <r>
    <s v="Exp4"/>
    <x v="1"/>
    <x v="1"/>
    <x v="0"/>
    <x v="39"/>
    <s v="None_8h"/>
    <x v="3"/>
    <n v="6.1968586387434552"/>
    <n v="19"/>
    <x v="0"/>
  </r>
  <r>
    <s v="Exp4"/>
    <x v="1"/>
    <x v="1"/>
    <x v="0"/>
    <x v="39"/>
    <s v="None_8h"/>
    <x v="0"/>
    <n v="7.8638689866939613"/>
    <n v="23"/>
    <x v="0"/>
  </r>
  <r>
    <s v="Exp4"/>
    <x v="1"/>
    <x v="1"/>
    <x v="0"/>
    <x v="39"/>
    <s v="None_8h"/>
    <x v="1"/>
    <n v="5.2063406770553469"/>
    <n v="19"/>
    <x v="0"/>
  </r>
  <r>
    <s v="Exp4"/>
    <x v="1"/>
    <x v="1"/>
    <x v="0"/>
    <x v="39"/>
    <s v="None_8h"/>
    <x v="2"/>
    <n v="7.6960081883316276"/>
    <n v="21"/>
    <x v="0"/>
  </r>
  <r>
    <s v="Exp4"/>
    <x v="1"/>
    <x v="1"/>
    <x v="0"/>
    <x v="39"/>
    <s v="None_8h"/>
    <x v="3"/>
    <n v="6.8460732984293191"/>
    <n v="19"/>
    <x v="0"/>
  </r>
  <r>
    <s v="Exp4"/>
    <x v="1"/>
    <x v="1"/>
    <x v="0"/>
    <x v="40"/>
    <s v="None_8h"/>
    <x v="0"/>
    <n v="7.7942681678607979"/>
    <n v="23"/>
    <x v="0"/>
  </r>
  <r>
    <s v="Exp4"/>
    <x v="1"/>
    <x v="1"/>
    <x v="0"/>
    <x v="40"/>
    <s v="None_8h"/>
    <x v="1"/>
    <n v="8.821355236139631"/>
    <n v="26"/>
    <x v="0"/>
  </r>
  <r>
    <s v="Exp4"/>
    <x v="1"/>
    <x v="1"/>
    <x v="0"/>
    <x v="40"/>
    <s v="None_8h"/>
    <x v="2"/>
    <n v="8.3367556468172488"/>
    <n v="23"/>
    <x v="0"/>
  </r>
  <r>
    <s v="Exp4"/>
    <x v="1"/>
    <x v="1"/>
    <x v="0"/>
    <x v="40"/>
    <s v="None_8h"/>
    <x v="3"/>
    <n v="7.7860798362333679"/>
    <n v="20"/>
    <x v="0"/>
  </r>
  <r>
    <s v="Exp4"/>
    <x v="1"/>
    <x v="1"/>
    <x v="0"/>
    <x v="40"/>
    <s v="None_8h"/>
    <x v="0"/>
    <n v="7.8393039918116685"/>
    <n v="22"/>
    <x v="0"/>
  </r>
  <r>
    <s v="Exp4"/>
    <x v="1"/>
    <x v="1"/>
    <x v="0"/>
    <x v="40"/>
    <s v="None_8h"/>
    <x v="1"/>
    <n v="8.3655030800821351"/>
    <n v="27"/>
    <x v="0"/>
  </r>
  <r>
    <s v="Exp4"/>
    <x v="1"/>
    <x v="1"/>
    <x v="0"/>
    <x v="40"/>
    <s v="None_8h"/>
    <x v="2"/>
    <n v="7.7983623336745138"/>
    <n v="23"/>
    <x v="0"/>
  </r>
  <r>
    <s v="Exp4"/>
    <x v="1"/>
    <x v="1"/>
    <x v="0"/>
    <x v="40"/>
    <s v="None_8h"/>
    <x v="3"/>
    <n v="6.9549738219895287"/>
    <n v="20"/>
    <x v="0"/>
  </r>
  <r>
    <s v="Exp4"/>
    <x v="1"/>
    <x v="1"/>
    <x v="0"/>
    <x v="40"/>
    <s v="None_8h"/>
    <x v="0"/>
    <n v="7.7410440122824973"/>
    <n v="23"/>
    <x v="0"/>
  </r>
  <r>
    <s v="Exp4"/>
    <x v="1"/>
    <x v="1"/>
    <x v="0"/>
    <x v="40"/>
    <s v="None_8h"/>
    <x v="1"/>
    <n v="7.7778915046059369"/>
    <n v="24"/>
    <x v="0"/>
  </r>
  <r>
    <s v="Exp4"/>
    <x v="1"/>
    <x v="1"/>
    <x v="0"/>
    <x v="40"/>
    <s v="None_8h"/>
    <x v="2"/>
    <n v="8.303901437371664"/>
    <n v="25"/>
    <x v="0"/>
  </r>
  <r>
    <s v="Exp4"/>
    <x v="1"/>
    <x v="1"/>
    <x v="0"/>
    <x v="40"/>
    <s v="None_8h"/>
    <x v="3"/>
    <n v="8.3696098562628336"/>
    <n v="27"/>
    <x v="0"/>
  </r>
  <r>
    <s v="Exp4"/>
    <x v="1"/>
    <x v="1"/>
    <x v="0"/>
    <x v="41"/>
    <s v="None_8h"/>
    <x v="0"/>
    <n v="8.5338809034907595"/>
    <n v="23"/>
    <x v="0"/>
  </r>
  <r>
    <s v="Exp4"/>
    <x v="1"/>
    <x v="1"/>
    <x v="0"/>
    <x v="41"/>
    <s v="None_8h"/>
    <x v="1"/>
    <n v="9.3291666666666675"/>
    <n v="29"/>
    <x v="0"/>
  </r>
  <r>
    <s v="Exp4"/>
    <x v="1"/>
    <x v="1"/>
    <x v="0"/>
    <x v="41"/>
    <s v="None_8h"/>
    <x v="2"/>
    <n v="8.4763860369609851"/>
    <n v="25"/>
    <x v="0"/>
  </r>
  <r>
    <s v="Exp4"/>
    <x v="1"/>
    <x v="1"/>
    <x v="0"/>
    <x v="41"/>
    <s v="None_8h"/>
    <x v="3"/>
    <n v="7.8925281473899691"/>
    <n v="22"/>
    <x v="0"/>
  </r>
  <r>
    <s v="Exp4"/>
    <x v="1"/>
    <x v="1"/>
    <x v="0"/>
    <x v="41"/>
    <s v="None_8h"/>
    <x v="0"/>
    <n v="8.7515400410677611"/>
    <n v="24"/>
    <x v="0"/>
  </r>
  <r>
    <s v="Exp4"/>
    <x v="1"/>
    <x v="1"/>
    <x v="0"/>
    <x v="41"/>
    <s v="None_8h"/>
    <x v="1"/>
    <n v="7.7778915046059369"/>
    <n v="22"/>
    <x v="0"/>
  </r>
  <r>
    <s v="Exp4"/>
    <x v="1"/>
    <x v="1"/>
    <x v="0"/>
    <x v="41"/>
    <s v="None_8h"/>
    <x v="2"/>
    <n v="7.896622313203685"/>
    <n v="21"/>
    <x v="0"/>
  </r>
  <r>
    <s v="Exp4"/>
    <x v="1"/>
    <x v="1"/>
    <x v="0"/>
    <x v="41"/>
    <s v="None_8h"/>
    <x v="3"/>
    <n v="7.8802456499488232"/>
    <n v="22"/>
    <x v="0"/>
  </r>
  <r>
    <s v="Exp4"/>
    <x v="1"/>
    <x v="1"/>
    <x v="0"/>
    <x v="41"/>
    <s v="None_8h"/>
    <x v="0"/>
    <n v="9.3541666666666661"/>
    <n v="28"/>
    <x v="0"/>
  </r>
  <r>
    <s v="Exp4"/>
    <x v="1"/>
    <x v="1"/>
    <x v="0"/>
    <x v="41"/>
    <s v="None_8h"/>
    <x v="1"/>
    <n v="9.6416666666666675"/>
    <n v="25"/>
    <x v="0"/>
  </r>
  <r>
    <s v="Exp4"/>
    <x v="1"/>
    <x v="1"/>
    <x v="0"/>
    <x v="41"/>
    <s v="None_8h"/>
    <x v="2"/>
    <n v="9.4791666666666661"/>
    <n v="27"/>
    <x v="0"/>
  </r>
  <r>
    <s v="Exp4"/>
    <x v="1"/>
    <x v="1"/>
    <x v="0"/>
    <x v="41"/>
    <s v="None_8h"/>
    <x v="3"/>
    <n v="8.5831622176591367"/>
    <n v="23"/>
    <x v="0"/>
  </r>
  <r>
    <s v="Exp4"/>
    <x v="1"/>
    <x v="1"/>
    <x v="0"/>
    <x v="42"/>
    <s v="None_8h"/>
    <x v="0"/>
    <n v="10.30168776371308"/>
    <n v="30"/>
    <x v="0"/>
  </r>
  <r>
    <s v="Exp4"/>
    <x v="1"/>
    <x v="1"/>
    <x v="0"/>
    <x v="42"/>
    <s v="None_8h"/>
    <x v="1"/>
    <n v="8.8131416837782339"/>
    <n v="25"/>
    <x v="0"/>
  </r>
  <r>
    <s v="Exp4"/>
    <x v="1"/>
    <x v="1"/>
    <x v="0"/>
    <x v="42"/>
    <s v="None_8h"/>
    <x v="2"/>
    <n v="9.4250000000000007"/>
    <n v="25"/>
    <x v="0"/>
  </r>
  <r>
    <s v="Exp4"/>
    <x v="1"/>
    <x v="1"/>
    <x v="0"/>
    <x v="42"/>
    <s v="None_8h"/>
    <x v="3"/>
    <n v="9.7291666666666661"/>
    <n v="25"/>
    <x v="0"/>
  </r>
  <r>
    <s v="Exp4"/>
    <x v="1"/>
    <x v="1"/>
    <x v="0"/>
    <x v="42"/>
    <s v="None_8h"/>
    <x v="0"/>
    <n v="10.816877637130801"/>
    <n v="33"/>
    <x v="0"/>
  </r>
  <r>
    <s v="Exp4"/>
    <x v="1"/>
    <x v="1"/>
    <x v="0"/>
    <x v="42"/>
    <s v="None_8h"/>
    <x v="1"/>
    <n v="10.375949367088607"/>
    <n v="31"/>
    <x v="0"/>
  </r>
  <r>
    <s v="Exp4"/>
    <x v="1"/>
    <x v="1"/>
    <x v="0"/>
    <x v="42"/>
    <s v="None_8h"/>
    <x v="2"/>
    <n v="10.352742616033755"/>
    <n v="27"/>
    <x v="0"/>
  </r>
  <r>
    <s v="Exp4"/>
    <x v="1"/>
    <x v="1"/>
    <x v="0"/>
    <x v="42"/>
    <s v="None_8h"/>
    <x v="3"/>
    <n v="10.649789029535865"/>
    <n v="31"/>
    <x v="0"/>
  </r>
  <r>
    <s v="Exp4"/>
    <x v="1"/>
    <x v="1"/>
    <x v="0"/>
    <x v="42"/>
    <s v="None_8h"/>
    <x v="0"/>
    <n v="9.8000000000000007"/>
    <n v="31"/>
    <x v="0"/>
  </r>
  <r>
    <s v="Exp4"/>
    <x v="1"/>
    <x v="1"/>
    <x v="0"/>
    <x v="42"/>
    <s v="None_8h"/>
    <x v="1"/>
    <n v="9.3125"/>
    <n v="27"/>
    <x v="0"/>
  </r>
  <r>
    <s v="Exp4"/>
    <x v="1"/>
    <x v="1"/>
    <x v="0"/>
    <x v="42"/>
    <s v="None_8h"/>
    <x v="2"/>
    <n v="9.2416666666666671"/>
    <n v="28"/>
    <x v="0"/>
  </r>
  <r>
    <s v="Exp4"/>
    <x v="1"/>
    <x v="1"/>
    <x v="0"/>
    <x v="42"/>
    <s v="None_8h"/>
    <x v="3"/>
    <n v="9.5"/>
    <n v="27"/>
    <x v="0"/>
  </r>
  <r>
    <s v="Exp4"/>
    <x v="1"/>
    <x v="1"/>
    <x v="0"/>
    <x v="43"/>
    <s v="None_8h"/>
    <x v="0"/>
    <n v="11.300713153724248"/>
    <n v="38"/>
    <x v="0"/>
  </r>
  <r>
    <s v="Exp4"/>
    <x v="1"/>
    <x v="1"/>
    <x v="0"/>
    <x v="43"/>
    <s v="None_8h"/>
    <x v="1"/>
    <n v="10.315611814345992"/>
    <n v="29"/>
    <x v="0"/>
  </r>
  <r>
    <s v="Exp4"/>
    <x v="1"/>
    <x v="1"/>
    <x v="0"/>
    <x v="43"/>
    <s v="None_8h"/>
    <x v="2"/>
    <n v="12.283595113438045"/>
    <n v="38"/>
    <x v="0"/>
  </r>
  <r>
    <s v="Exp4"/>
    <x v="1"/>
    <x v="1"/>
    <x v="0"/>
    <x v="43"/>
    <s v="None_8h"/>
    <x v="3"/>
    <n v="11.405309033280506"/>
    <n v="35"/>
    <x v="0"/>
  </r>
  <r>
    <s v="Exp4"/>
    <x v="1"/>
    <x v="1"/>
    <x v="0"/>
    <x v="43"/>
    <s v="None_8h"/>
    <x v="0"/>
    <n v="12.44066317626527"/>
    <n v="40"/>
    <x v="0"/>
  </r>
  <r>
    <s v="Exp4"/>
    <x v="1"/>
    <x v="1"/>
    <x v="0"/>
    <x v="43"/>
    <s v="None_8h"/>
    <x v="1"/>
    <n v="11.618858954041205"/>
    <n v="35"/>
    <x v="0"/>
  </r>
  <r>
    <s v="Exp4"/>
    <x v="1"/>
    <x v="1"/>
    <x v="0"/>
    <x v="43"/>
    <s v="None_8h"/>
    <x v="2"/>
    <n v="11.387876386687797"/>
    <n v="34"/>
    <x v="0"/>
  </r>
  <r>
    <s v="Exp4"/>
    <x v="1"/>
    <x v="1"/>
    <x v="0"/>
    <x v="43"/>
    <s v="None_8h"/>
    <x v="3"/>
    <n v="11.370443740095087"/>
    <n v="35"/>
    <x v="0"/>
  </r>
  <r>
    <s v="Exp4"/>
    <x v="1"/>
    <x v="1"/>
    <x v="0"/>
    <x v="43"/>
    <s v="None_8h"/>
    <x v="0"/>
    <n v="10.677637130801688"/>
    <n v="35"/>
    <x v="0"/>
  </r>
  <r>
    <s v="Exp4"/>
    <x v="1"/>
    <x v="1"/>
    <x v="0"/>
    <x v="43"/>
    <s v="None_8h"/>
    <x v="1"/>
    <n v="10.185654008438819"/>
    <n v="36"/>
    <x v="0"/>
  </r>
  <r>
    <s v="Exp4"/>
    <x v="1"/>
    <x v="1"/>
    <x v="0"/>
    <x v="43"/>
    <s v="None_8h"/>
    <x v="2"/>
    <n v="10.668354430379747"/>
    <n v="30"/>
    <x v="0"/>
  </r>
  <r>
    <s v="Exp4"/>
    <x v="1"/>
    <x v="1"/>
    <x v="0"/>
    <x v="43"/>
    <s v="None_8h"/>
    <x v="3"/>
    <n v="11.086075949367089"/>
    <n v="33"/>
    <x v="0"/>
  </r>
  <r>
    <s v="Exp4"/>
    <x v="1"/>
    <x v="1"/>
    <x v="0"/>
    <x v="44"/>
    <s v="None_8h"/>
    <x v="0"/>
    <n v="12.6195462478185"/>
    <n v="39"/>
    <x v="0"/>
  </r>
  <r>
    <s v="Exp4"/>
    <x v="1"/>
    <x v="1"/>
    <x v="0"/>
    <x v="44"/>
    <s v="None_8h"/>
    <x v="1"/>
    <n v="12.414485165794066"/>
    <n v="36"/>
    <x v="0"/>
  </r>
  <r>
    <s v="Exp4"/>
    <x v="1"/>
    <x v="1"/>
    <x v="0"/>
    <x v="44"/>
    <s v="None_8h"/>
    <x v="2"/>
    <n v="13.436849925705795"/>
    <n v="41"/>
    <x v="0"/>
  </r>
  <r>
    <s v="Exp4"/>
    <x v="1"/>
    <x v="1"/>
    <x v="0"/>
    <x v="44"/>
    <s v="None_8h"/>
    <x v="3"/>
    <n v="12.554101221640488"/>
    <n v="34"/>
    <x v="0"/>
  </r>
  <r>
    <s v="Exp4"/>
    <x v="1"/>
    <x v="1"/>
    <x v="0"/>
    <x v="44"/>
    <s v="None_8h"/>
    <x v="0"/>
    <n v="12.383944153577662"/>
    <n v="37"/>
    <x v="0"/>
  </r>
  <r>
    <s v="Exp4"/>
    <x v="1"/>
    <x v="1"/>
    <x v="0"/>
    <x v="44"/>
    <s v="None_8h"/>
    <x v="1"/>
    <n v="10.185654008438819"/>
    <n v="32"/>
    <x v="0"/>
  </r>
  <r>
    <s v="Exp4"/>
    <x v="1"/>
    <x v="1"/>
    <x v="0"/>
    <x v="44"/>
    <s v="None_8h"/>
    <x v="2"/>
    <n v="13.476968796433878"/>
    <n v="40"/>
    <x v="0"/>
  </r>
  <r>
    <s v="Exp4"/>
    <x v="1"/>
    <x v="1"/>
    <x v="0"/>
    <x v="44"/>
    <s v="None_8h"/>
    <x v="3"/>
    <n v="12.414485165794066"/>
    <n v="37"/>
    <x v="0"/>
  </r>
  <r>
    <s v="Exp4"/>
    <x v="1"/>
    <x v="1"/>
    <x v="0"/>
    <x v="44"/>
    <s v="None_8h"/>
    <x v="0"/>
    <n v="13.588410104011887"/>
    <n v="40"/>
    <x v="0"/>
  </r>
  <r>
    <s v="Exp4"/>
    <x v="1"/>
    <x v="1"/>
    <x v="0"/>
    <x v="44"/>
    <s v="None_8h"/>
    <x v="1"/>
    <n v="12.379581151832461"/>
    <n v="37"/>
    <x v="0"/>
  </r>
  <r>
    <s v="Exp4"/>
    <x v="1"/>
    <x v="1"/>
    <x v="0"/>
    <x v="44"/>
    <s v="None_8h"/>
    <x v="2"/>
    <n v="11.862916006339145"/>
    <n v="36"/>
    <x v="0"/>
  </r>
  <r>
    <s v="Exp4"/>
    <x v="1"/>
    <x v="1"/>
    <x v="0"/>
    <x v="44"/>
    <s v="None_8h"/>
    <x v="3"/>
    <n v="12.81588132635253"/>
    <n v="37"/>
    <x v="0"/>
  </r>
  <r>
    <s v="Exp4"/>
    <x v="1"/>
    <x v="1"/>
    <x v="0"/>
    <x v="45"/>
    <s v="None_8h"/>
    <x v="0"/>
    <n v="12.671902268760908"/>
    <n v="36"/>
    <x v="0"/>
  </r>
  <r>
    <s v="Exp4"/>
    <x v="1"/>
    <x v="1"/>
    <x v="0"/>
    <x v="45"/>
    <s v="None_8h"/>
    <x v="1"/>
    <n v="12.349040139616056"/>
    <n v="35"/>
    <x v="0"/>
  </r>
  <r>
    <s v="Exp4"/>
    <x v="1"/>
    <x v="1"/>
    <x v="0"/>
    <x v="45"/>
    <s v="None_8h"/>
    <x v="2"/>
    <n v="12.322862129144852"/>
    <n v="37"/>
    <x v="0"/>
  </r>
  <r>
    <s v="Exp4"/>
    <x v="1"/>
    <x v="1"/>
    <x v="0"/>
    <x v="45"/>
    <s v="None_8h"/>
    <x v="3"/>
    <n v="11.963153724247226"/>
    <n v="31"/>
    <x v="0"/>
  </r>
  <r>
    <s v="Exp4"/>
    <x v="1"/>
    <x v="1"/>
    <x v="0"/>
    <x v="45"/>
    <s v="None_8h"/>
    <x v="0"/>
    <n v="13.512630014858841"/>
    <n v="37"/>
    <x v="0"/>
  </r>
  <r>
    <s v="Exp4"/>
    <x v="1"/>
    <x v="1"/>
    <x v="0"/>
    <x v="45"/>
    <s v="None_8h"/>
    <x v="1"/>
    <n v="11.937004754358162"/>
    <n v="32"/>
    <x v="0"/>
  </r>
  <r>
    <s v="Exp4"/>
    <x v="1"/>
    <x v="1"/>
    <x v="0"/>
    <x v="45"/>
    <s v="None_8h"/>
    <x v="2"/>
    <n v="14.156017830609212"/>
    <n v="40"/>
    <x v="0"/>
  </r>
  <r>
    <s v="Exp4"/>
    <x v="1"/>
    <x v="1"/>
    <x v="0"/>
    <x v="45"/>
    <s v="None_8h"/>
    <x v="3"/>
    <n v="12.80715532286213"/>
    <n v="35"/>
    <x v="0"/>
  </r>
  <r>
    <s v="Exp4"/>
    <x v="1"/>
    <x v="1"/>
    <x v="0"/>
    <x v="45"/>
    <s v="None_8h"/>
    <x v="0"/>
    <n v="12.951134380453752"/>
    <n v="37"/>
    <x v="0"/>
  </r>
  <r>
    <s v="Exp4"/>
    <x v="1"/>
    <x v="1"/>
    <x v="0"/>
    <x v="45"/>
    <s v="None_8h"/>
    <x v="1"/>
    <n v="13.401188707280832"/>
    <n v="41"/>
    <x v="0"/>
  </r>
  <r>
    <s v="Exp4"/>
    <x v="1"/>
    <x v="1"/>
    <x v="0"/>
    <x v="45"/>
    <s v="None_8h"/>
    <x v="2"/>
    <n v="11.47068145800317"/>
    <n v="28"/>
    <x v="0"/>
  </r>
  <r>
    <s v="Exp4"/>
    <x v="1"/>
    <x v="1"/>
    <x v="0"/>
    <x v="45"/>
    <s v="None_8h"/>
    <x v="3"/>
    <n v="13.108202443280977"/>
    <n v="34"/>
    <x v="0"/>
  </r>
  <r>
    <s v="Exp4"/>
    <x v="1"/>
    <x v="1"/>
    <x v="0"/>
    <x v="46"/>
    <s v="None_8h"/>
    <x v="0"/>
    <n v="13.445765230312036"/>
    <n v="33"/>
    <x v="0"/>
  </r>
  <r>
    <s v="Exp4"/>
    <x v="1"/>
    <x v="1"/>
    <x v="0"/>
    <x v="46"/>
    <s v="None_8h"/>
    <x v="1"/>
    <n v="13.294205052005944"/>
    <n v="38"/>
    <x v="0"/>
  </r>
  <r>
    <s v="Exp4"/>
    <x v="1"/>
    <x v="1"/>
    <x v="0"/>
    <x v="46"/>
    <s v="None_8h"/>
    <x v="2"/>
    <n v="13.485884101040119"/>
    <n v="36"/>
    <x v="0"/>
  </r>
  <r>
    <s v="Exp4"/>
    <x v="1"/>
    <x v="1"/>
    <x v="0"/>
    <x v="46"/>
    <s v="None_8h"/>
    <x v="3"/>
    <n v="12"/>
    <n v="37"/>
    <x v="0"/>
  </r>
  <r>
    <s v="Exp4"/>
    <x v="1"/>
    <x v="1"/>
    <x v="0"/>
    <x v="46"/>
    <s v="None_8h"/>
    <x v="0"/>
    <n v="14.066864784546805"/>
    <n v="39"/>
    <x v="0"/>
  </r>
  <r>
    <s v="Exp4"/>
    <x v="1"/>
    <x v="1"/>
    <x v="0"/>
    <x v="46"/>
    <s v="None_8h"/>
    <x v="1"/>
    <n v="11.414025356576863"/>
    <n v="34"/>
    <x v="0"/>
  </r>
  <r>
    <s v="Exp4"/>
    <x v="1"/>
    <x v="1"/>
    <x v="0"/>
    <x v="46"/>
    <s v="None_8h"/>
    <x v="2"/>
    <n v="11.675515055467512"/>
    <n v="37"/>
    <x v="0"/>
  </r>
  <r>
    <s v="Exp4"/>
    <x v="1"/>
    <x v="1"/>
    <x v="0"/>
    <x v="46"/>
    <s v="None_8h"/>
    <x v="3"/>
    <n v="11.758320126782884"/>
    <n v="27"/>
    <x v="0"/>
  </r>
  <r>
    <s v="Exp4"/>
    <x v="1"/>
    <x v="1"/>
    <x v="0"/>
    <x v="46"/>
    <s v="None_8h"/>
    <x v="0"/>
    <n v="12.6195462478185"/>
    <n v="37"/>
    <x v="0"/>
  </r>
  <r>
    <s v="Exp4"/>
    <x v="1"/>
    <x v="1"/>
    <x v="0"/>
    <x v="46"/>
    <s v="None_8h"/>
    <x v="1"/>
    <n v="12.610820244328098"/>
    <n v="37"/>
    <x v="0"/>
  </r>
  <r>
    <s v="Exp4"/>
    <x v="1"/>
    <x v="1"/>
    <x v="0"/>
    <x v="46"/>
    <s v="None_8h"/>
    <x v="2"/>
    <n v="14.196136701337295"/>
    <n v="39"/>
    <x v="0"/>
  </r>
  <r>
    <s v="Exp4"/>
    <x v="1"/>
    <x v="1"/>
    <x v="0"/>
    <x v="46"/>
    <s v="None_8h"/>
    <x v="3"/>
    <n v="14.739970282317978"/>
    <n v="40"/>
    <x v="0"/>
  </r>
  <r>
    <s v="Exp4"/>
    <x v="1"/>
    <x v="1"/>
    <x v="0"/>
    <x v="29"/>
    <s v="None_8h"/>
    <x v="0"/>
    <n v="14"/>
    <n v="35"/>
    <x v="1"/>
  </r>
  <r>
    <s v="Exp4"/>
    <x v="1"/>
    <x v="1"/>
    <x v="0"/>
    <x v="29"/>
    <s v="None_8h"/>
    <x v="1"/>
    <n v="14"/>
    <n v="29"/>
    <x v="1"/>
  </r>
  <r>
    <s v="Exp4"/>
    <x v="1"/>
    <x v="1"/>
    <x v="0"/>
    <x v="29"/>
    <s v="None_8h"/>
    <x v="2"/>
    <n v="17"/>
    <s v=""/>
    <x v="1"/>
  </r>
  <r>
    <s v="Exp4"/>
    <x v="1"/>
    <x v="1"/>
    <x v="0"/>
    <x v="29"/>
    <s v="None_8h"/>
    <x v="3"/>
    <n v="15"/>
    <s v=""/>
    <x v="1"/>
  </r>
  <r>
    <s v="Exp4"/>
    <x v="1"/>
    <x v="1"/>
    <x v="0"/>
    <x v="29"/>
    <s v="None_8h"/>
    <x v="0"/>
    <n v="16"/>
    <n v="37"/>
    <x v="1"/>
  </r>
  <r>
    <s v="Exp4"/>
    <x v="1"/>
    <x v="1"/>
    <x v="0"/>
    <x v="29"/>
    <s v="None_8h"/>
    <x v="1"/>
    <n v="17"/>
    <s v=""/>
    <x v="1"/>
  </r>
  <r>
    <s v="Exp4"/>
    <x v="1"/>
    <x v="1"/>
    <x v="0"/>
    <x v="29"/>
    <s v="None_8h"/>
    <x v="2"/>
    <n v="18"/>
    <s v=""/>
    <x v="1"/>
  </r>
  <r>
    <s v="Exp4"/>
    <x v="1"/>
    <x v="1"/>
    <x v="0"/>
    <x v="29"/>
    <s v="None_8h"/>
    <x v="3"/>
    <n v="16"/>
    <s v=""/>
    <x v="1"/>
  </r>
  <r>
    <s v="Exp4"/>
    <x v="1"/>
    <x v="1"/>
    <x v="0"/>
    <x v="29"/>
    <s v="None_8h"/>
    <x v="0"/>
    <n v="16"/>
    <s v=""/>
    <x v="1"/>
  </r>
  <r>
    <s v="Exp4"/>
    <x v="1"/>
    <x v="1"/>
    <x v="0"/>
    <x v="29"/>
    <s v="None_8h"/>
    <x v="1"/>
    <n v="16"/>
    <s v=""/>
    <x v="1"/>
  </r>
  <r>
    <s v="Exp4"/>
    <x v="1"/>
    <x v="1"/>
    <x v="0"/>
    <x v="29"/>
    <s v="None_8h"/>
    <x v="2"/>
    <n v="13"/>
    <n v="31"/>
    <x v="1"/>
  </r>
  <r>
    <s v="Exp4"/>
    <x v="1"/>
    <x v="1"/>
    <x v="0"/>
    <x v="29"/>
    <s v="None_8h"/>
    <x v="3"/>
    <n v="14"/>
    <s v=""/>
    <x v="1"/>
  </r>
  <r>
    <s v="Exp4"/>
    <x v="1"/>
    <x v="1"/>
    <x v="0"/>
    <x v="31"/>
    <s v="None_8h"/>
    <x v="0"/>
    <n v="18"/>
    <s v=""/>
    <x v="1"/>
  </r>
  <r>
    <s v="Exp4"/>
    <x v="1"/>
    <x v="1"/>
    <x v="0"/>
    <x v="31"/>
    <s v="None_8h"/>
    <x v="1"/>
    <n v="16"/>
    <n v="38"/>
    <x v="1"/>
  </r>
  <r>
    <s v="Exp4"/>
    <x v="1"/>
    <x v="1"/>
    <x v="0"/>
    <x v="31"/>
    <s v="None_8h"/>
    <x v="2"/>
    <n v="16"/>
    <s v=""/>
    <x v="1"/>
  </r>
  <r>
    <s v="Exp4"/>
    <x v="1"/>
    <x v="1"/>
    <x v="0"/>
    <x v="31"/>
    <s v="None_8h"/>
    <x v="3"/>
    <n v="15"/>
    <s v=""/>
    <x v="1"/>
  </r>
  <r>
    <s v="Exp4"/>
    <x v="1"/>
    <x v="1"/>
    <x v="0"/>
    <x v="31"/>
    <s v="None_8h"/>
    <x v="0"/>
    <n v="17"/>
    <s v=""/>
    <x v="1"/>
  </r>
  <r>
    <s v="Exp4"/>
    <x v="1"/>
    <x v="1"/>
    <x v="0"/>
    <x v="31"/>
    <s v="None_8h"/>
    <x v="1"/>
    <n v="18"/>
    <s v=""/>
    <x v="1"/>
  </r>
  <r>
    <s v="Exp4"/>
    <x v="1"/>
    <x v="1"/>
    <x v="0"/>
    <x v="31"/>
    <s v="None_8h"/>
    <x v="2"/>
    <n v="17"/>
    <s v=""/>
    <x v="1"/>
  </r>
  <r>
    <s v="Exp4"/>
    <x v="1"/>
    <x v="1"/>
    <x v="0"/>
    <x v="31"/>
    <s v="None_8h"/>
    <x v="3"/>
    <n v="17"/>
    <s v=""/>
    <x v="1"/>
  </r>
  <r>
    <s v="Exp4"/>
    <x v="1"/>
    <x v="1"/>
    <x v="0"/>
    <x v="31"/>
    <s v="None_8h"/>
    <x v="0"/>
    <n v="16"/>
    <s v=""/>
    <x v="1"/>
  </r>
  <r>
    <s v="Exp4"/>
    <x v="1"/>
    <x v="1"/>
    <x v="0"/>
    <x v="31"/>
    <s v="None_8h"/>
    <x v="1"/>
    <n v="16"/>
    <s v=""/>
    <x v="1"/>
  </r>
  <r>
    <s v="Exp4"/>
    <x v="1"/>
    <x v="1"/>
    <x v="0"/>
    <x v="31"/>
    <s v="None_8h"/>
    <x v="2"/>
    <n v="16"/>
    <s v=""/>
    <x v="1"/>
  </r>
  <r>
    <s v="Exp4"/>
    <x v="1"/>
    <x v="1"/>
    <x v="0"/>
    <x v="31"/>
    <s v="None_8h"/>
    <x v="3"/>
    <n v="14"/>
    <s v=""/>
    <x v="1"/>
  </r>
  <r>
    <s v="Exp4"/>
    <x v="1"/>
    <x v="1"/>
    <x v="0"/>
    <x v="31"/>
    <s v="None_8h"/>
    <x v="0"/>
    <n v="18"/>
    <s v=""/>
    <x v="1"/>
  </r>
  <r>
    <s v="Exp4"/>
    <x v="1"/>
    <x v="1"/>
    <x v="0"/>
    <x v="31"/>
    <s v="None_8h"/>
    <x v="1"/>
    <n v="18"/>
    <s v=""/>
    <x v="1"/>
  </r>
  <r>
    <s v="Exp4"/>
    <x v="1"/>
    <x v="1"/>
    <x v="0"/>
    <x v="31"/>
    <s v="None_8h"/>
    <x v="2"/>
    <n v="18"/>
    <s v=""/>
    <x v="1"/>
  </r>
  <r>
    <s v="Exp4"/>
    <x v="1"/>
    <x v="1"/>
    <x v="0"/>
    <x v="31"/>
    <s v="None_8h"/>
    <x v="3"/>
    <n v="17"/>
    <s v=""/>
    <x v="1"/>
  </r>
  <r>
    <s v="Exp4"/>
    <x v="1"/>
    <x v="1"/>
    <x v="0"/>
    <x v="31"/>
    <s v="None_8h"/>
    <x v="0"/>
    <n v="17"/>
    <s v=""/>
    <x v="1"/>
  </r>
  <r>
    <s v="Exp4"/>
    <x v="1"/>
    <x v="1"/>
    <x v="0"/>
    <x v="31"/>
    <s v="None_8h"/>
    <x v="1"/>
    <n v="16"/>
    <s v=""/>
    <x v="1"/>
  </r>
  <r>
    <s v="Exp4"/>
    <x v="1"/>
    <x v="1"/>
    <x v="0"/>
    <x v="31"/>
    <s v="None_8h"/>
    <x v="2"/>
    <n v="17"/>
    <s v=""/>
    <x v="1"/>
  </r>
  <r>
    <s v="Exp4"/>
    <x v="1"/>
    <x v="1"/>
    <x v="0"/>
    <x v="31"/>
    <s v="None_8h"/>
    <x v="3"/>
    <n v="18"/>
    <s v=""/>
    <x v="1"/>
  </r>
  <r>
    <s v="Exp4"/>
    <x v="1"/>
    <x v="1"/>
    <x v="0"/>
    <x v="31"/>
    <s v="None_8h"/>
    <x v="0"/>
    <n v="16"/>
    <s v=""/>
    <x v="1"/>
  </r>
  <r>
    <s v="Exp4"/>
    <x v="1"/>
    <x v="1"/>
    <x v="0"/>
    <x v="31"/>
    <s v="None_8h"/>
    <x v="1"/>
    <n v="15"/>
    <s v=""/>
    <x v="1"/>
  </r>
  <r>
    <s v="Exp4"/>
    <x v="1"/>
    <x v="1"/>
    <x v="0"/>
    <x v="31"/>
    <s v="None_8h"/>
    <x v="2"/>
    <n v="18"/>
    <s v=""/>
    <x v="1"/>
  </r>
  <r>
    <s v="Exp4"/>
    <x v="1"/>
    <x v="1"/>
    <x v="0"/>
    <x v="31"/>
    <s v="None_8h"/>
    <x v="0"/>
    <n v="17"/>
    <s v=""/>
    <x v="1"/>
  </r>
  <r>
    <s v="Exp4"/>
    <x v="1"/>
    <x v="1"/>
    <x v="0"/>
    <x v="31"/>
    <s v="None_8h"/>
    <x v="1"/>
    <n v="17"/>
    <n v="38"/>
    <x v="1"/>
  </r>
  <r>
    <s v="Exp4"/>
    <x v="1"/>
    <x v="1"/>
    <x v="0"/>
    <x v="31"/>
    <s v="None_8h"/>
    <x v="2"/>
    <n v="17"/>
    <s v=""/>
    <x v="1"/>
  </r>
  <r>
    <s v="Exp4"/>
    <x v="1"/>
    <x v="1"/>
    <x v="0"/>
    <x v="31"/>
    <s v="None_8h"/>
    <x v="3"/>
    <n v="17"/>
    <s v=""/>
    <x v="1"/>
  </r>
  <r>
    <s v="Exp4"/>
    <x v="1"/>
    <x v="1"/>
    <x v="1"/>
    <x v="35"/>
    <s v="None_8h"/>
    <x v="0"/>
    <n v="2.8238424693986164"/>
    <n v="10"/>
    <x v="0"/>
  </r>
  <r>
    <s v="Exp4"/>
    <x v="1"/>
    <x v="1"/>
    <x v="1"/>
    <x v="35"/>
    <s v="None_8h"/>
    <x v="1"/>
    <n v="2.7376263970196915"/>
    <n v="10"/>
    <x v="0"/>
  </r>
  <r>
    <s v="Exp4"/>
    <x v="1"/>
    <x v="1"/>
    <x v="1"/>
    <x v="35"/>
    <s v="None_8h"/>
    <x v="2"/>
    <n v="2.7663650878126664"/>
    <n v="10"/>
    <x v="0"/>
  </r>
  <r>
    <s v="Exp4"/>
    <x v="1"/>
    <x v="1"/>
    <x v="1"/>
    <x v="35"/>
    <s v="None_8h"/>
    <x v="3"/>
    <n v="2.7136774880255454"/>
    <n v="9"/>
    <x v="0"/>
  </r>
  <r>
    <s v="Exp4"/>
    <x v="1"/>
    <x v="1"/>
    <x v="1"/>
    <x v="35"/>
    <s v="None_8h"/>
    <x v="0"/>
    <n v="2.8142629058009581"/>
    <n v="10"/>
    <x v="0"/>
  </r>
  <r>
    <s v="Exp4"/>
    <x v="1"/>
    <x v="1"/>
    <x v="1"/>
    <x v="35"/>
    <s v="None_8h"/>
    <x v="1"/>
    <n v="2.8621607237892497"/>
    <n v="10"/>
    <x v="0"/>
  </r>
  <r>
    <s v="Exp4"/>
    <x v="1"/>
    <x v="1"/>
    <x v="1"/>
    <x v="35"/>
    <s v="None_8h"/>
    <x v="2"/>
    <n v="2.8046833422032997"/>
    <n v="10"/>
    <x v="0"/>
  </r>
  <r>
    <s v="Exp4"/>
    <x v="1"/>
    <x v="1"/>
    <x v="1"/>
    <x v="35"/>
    <s v="None_8h"/>
    <x v="3"/>
    <n v="2.8956891963810536"/>
    <n v="10"/>
    <x v="0"/>
  </r>
  <r>
    <s v="Exp4"/>
    <x v="1"/>
    <x v="1"/>
    <x v="1"/>
    <x v="35"/>
    <s v="None_8h"/>
    <x v="0"/>
    <n v="2.6562001064395955"/>
    <n v="10"/>
    <x v="0"/>
  </r>
  <r>
    <s v="Exp4"/>
    <x v="1"/>
    <x v="1"/>
    <x v="1"/>
    <x v="35"/>
    <s v="None_8h"/>
    <x v="1"/>
    <n v="2.6993081426290582"/>
    <n v="9"/>
    <x v="0"/>
  </r>
  <r>
    <s v="Exp4"/>
    <x v="1"/>
    <x v="1"/>
    <x v="1"/>
    <x v="35"/>
    <s v="None_8h"/>
    <x v="2"/>
    <n v="2.8238424693986164"/>
    <n v="9"/>
    <x v="0"/>
  </r>
  <r>
    <s v="Exp4"/>
    <x v="1"/>
    <x v="1"/>
    <x v="1"/>
    <x v="35"/>
    <s v="None_8h"/>
    <x v="3"/>
    <n v="2.7855242150079831"/>
    <n v="10"/>
    <x v="0"/>
  </r>
  <r>
    <s v="Exp4"/>
    <x v="1"/>
    <x v="1"/>
    <x v="1"/>
    <x v="36"/>
    <s v="None_8h"/>
    <x v="0"/>
    <n v="3.5801721389862928"/>
    <n v="13"/>
    <x v="0"/>
  </r>
  <r>
    <s v="Exp4"/>
    <x v="1"/>
    <x v="1"/>
    <x v="1"/>
    <x v="36"/>
    <s v="None_8h"/>
    <x v="1"/>
    <n v="3.5967484858144725"/>
    <n v="13"/>
    <x v="0"/>
  </r>
  <r>
    <s v="Exp4"/>
    <x v="1"/>
    <x v="1"/>
    <x v="1"/>
    <x v="36"/>
    <s v="None_8h"/>
    <x v="2"/>
    <n v="3.4890022314313036"/>
    <n v="12"/>
    <x v="0"/>
  </r>
  <r>
    <s v="Exp4"/>
    <x v="1"/>
    <x v="1"/>
    <x v="1"/>
    <x v="36"/>
    <s v="None_8h"/>
    <x v="3"/>
    <n v="3.5553076187440231"/>
    <n v="13"/>
    <x v="0"/>
  </r>
  <r>
    <s v="Exp4"/>
    <x v="1"/>
    <x v="1"/>
    <x v="1"/>
    <x v="36"/>
    <s v="None_8h"/>
    <x v="0"/>
    <n v="3.4848581447242588"/>
    <n v="12"/>
    <x v="0"/>
  </r>
  <r>
    <s v="Exp4"/>
    <x v="1"/>
    <x v="1"/>
    <x v="1"/>
    <x v="36"/>
    <s v="None_8h"/>
    <x v="1"/>
    <n v="3.6008925725215173"/>
    <n v="13"/>
    <x v="0"/>
  </r>
  <r>
    <s v="Exp4"/>
    <x v="1"/>
    <x v="1"/>
    <x v="1"/>
    <x v="36"/>
    <s v="None_8h"/>
    <x v="2"/>
    <n v="3.7873764743385401"/>
    <n v="12"/>
    <x v="0"/>
  </r>
  <r>
    <s v="Exp4"/>
    <x v="1"/>
    <x v="1"/>
    <x v="1"/>
    <x v="36"/>
    <s v="None_8h"/>
    <x v="3"/>
    <n v="4.3661270236612699"/>
    <n v="15"/>
    <x v="0"/>
  </r>
  <r>
    <s v="Exp4"/>
    <x v="1"/>
    <x v="1"/>
    <x v="1"/>
    <x v="36"/>
    <s v="None_8h"/>
    <x v="0"/>
    <n v="3.5594517054510679"/>
    <n v="13"/>
    <x v="0"/>
  </r>
  <r>
    <s v="Exp4"/>
    <x v="1"/>
    <x v="1"/>
    <x v="1"/>
    <x v="36"/>
    <s v="None_8h"/>
    <x v="1"/>
    <n v="3.5884603124003824"/>
    <n v="13"/>
    <x v="0"/>
  </r>
  <r>
    <s v="Exp4"/>
    <x v="1"/>
    <x v="1"/>
    <x v="1"/>
    <x v="36"/>
    <s v="None_8h"/>
    <x v="2"/>
    <n v="3.8288173414089894"/>
    <n v="13"/>
    <x v="0"/>
  </r>
  <r>
    <s v="Exp4"/>
    <x v="1"/>
    <x v="1"/>
    <x v="1"/>
    <x v="36"/>
    <s v="None_8h"/>
    <x v="3"/>
    <n v="3.8495377749442143"/>
    <n v="13"/>
    <x v="0"/>
  </r>
  <r>
    <s v="Exp4"/>
    <x v="1"/>
    <x v="1"/>
    <x v="1"/>
    <x v="37"/>
    <s v="None_8h"/>
    <x v="0"/>
    <n v="4.2528019925280196"/>
    <n v="16"/>
    <x v="0"/>
  </r>
  <r>
    <s v="Exp4"/>
    <x v="1"/>
    <x v="1"/>
    <x v="1"/>
    <x v="37"/>
    <s v="None_8h"/>
    <x v="1"/>
    <n v="4.2963885429638857"/>
    <n v="15"/>
    <x v="0"/>
  </r>
  <r>
    <s v="Exp4"/>
    <x v="1"/>
    <x v="1"/>
    <x v="1"/>
    <x v="37"/>
    <s v="None_8h"/>
    <x v="2"/>
    <n v="4.5230386052303864"/>
    <n v="16"/>
    <x v="0"/>
  </r>
  <r>
    <s v="Exp4"/>
    <x v="1"/>
    <x v="1"/>
    <x v="1"/>
    <x v="37"/>
    <s v="None_8h"/>
    <x v="3"/>
    <n v="4.1569115815691156"/>
    <n v="14"/>
    <x v="0"/>
  </r>
  <r>
    <s v="Exp4"/>
    <x v="1"/>
    <x v="1"/>
    <x v="1"/>
    <x v="37"/>
    <s v="None_8h"/>
    <x v="0"/>
    <n v="4.9196762141967625"/>
    <n v="17"/>
    <x v="0"/>
  </r>
  <r>
    <s v="Exp4"/>
    <x v="1"/>
    <x v="1"/>
    <x v="1"/>
    <x v="37"/>
    <s v="None_8h"/>
    <x v="1"/>
    <n v="4.2833125778331258"/>
    <n v="16"/>
    <x v="0"/>
  </r>
  <r>
    <s v="Exp4"/>
    <x v="1"/>
    <x v="1"/>
    <x v="1"/>
    <x v="37"/>
    <s v="None_8h"/>
    <x v="2"/>
    <n v="4.2092154420921544"/>
    <n v="15"/>
    <x v="0"/>
  </r>
  <r>
    <s v="Exp4"/>
    <x v="1"/>
    <x v="1"/>
    <x v="1"/>
    <x v="37"/>
    <s v="None_8h"/>
    <x v="3"/>
    <n v="4.6886674968866746"/>
    <n v="15"/>
    <x v="0"/>
  </r>
  <r>
    <s v="Exp4"/>
    <x v="1"/>
    <x v="1"/>
    <x v="1"/>
    <x v="37"/>
    <s v="None_8h"/>
    <x v="0"/>
    <n v="4.6712328767123292"/>
    <n v="17"/>
    <x v="0"/>
  </r>
  <r>
    <s v="Exp4"/>
    <x v="1"/>
    <x v="1"/>
    <x v="1"/>
    <x v="37"/>
    <s v="None_8h"/>
    <x v="1"/>
    <n v="3.9489958559132932"/>
    <n v="14"/>
    <x v="0"/>
  </r>
  <r>
    <s v="Exp4"/>
    <x v="1"/>
    <x v="1"/>
    <x v="1"/>
    <x v="37"/>
    <s v="None_8h"/>
    <x v="2"/>
    <n v="4.3181818181818183"/>
    <n v="16"/>
    <x v="0"/>
  </r>
  <r>
    <s v="Exp4"/>
    <x v="1"/>
    <x v="1"/>
    <x v="1"/>
    <x v="37"/>
    <s v="None_8h"/>
    <x v="3"/>
    <n v="4.108966376089664"/>
    <n v="15"/>
    <x v="0"/>
  </r>
  <r>
    <s v="Exp4"/>
    <x v="1"/>
    <x v="1"/>
    <x v="1"/>
    <x v="38"/>
    <s v="None_8h"/>
    <x v="0"/>
    <n v="5.4149326805385556"/>
    <n v="21"/>
    <x v="0"/>
  </r>
  <r>
    <s v="Exp4"/>
    <x v="1"/>
    <x v="1"/>
    <x v="1"/>
    <x v="38"/>
    <s v="None_8h"/>
    <x v="1"/>
    <n v="5.4773561811505509"/>
    <n v="22"/>
    <x v="0"/>
  </r>
  <r>
    <s v="Exp4"/>
    <x v="1"/>
    <x v="1"/>
    <x v="1"/>
    <x v="38"/>
    <s v="None_8h"/>
    <x v="2"/>
    <n v="5.1542227662178703"/>
    <n v="20"/>
    <x v="0"/>
  </r>
  <r>
    <s v="Exp4"/>
    <x v="1"/>
    <x v="1"/>
    <x v="1"/>
    <x v="38"/>
    <s v="None_8h"/>
    <x v="3"/>
    <n v="4.0915317559153177"/>
    <n v="21"/>
    <x v="0"/>
  </r>
  <r>
    <s v="Exp4"/>
    <x v="1"/>
    <x v="1"/>
    <x v="1"/>
    <x v="38"/>
    <s v="None_8h"/>
    <x v="0"/>
    <n v="5.7013463892288865"/>
    <n v="22"/>
    <x v="0"/>
  </r>
  <r>
    <s v="Exp4"/>
    <x v="1"/>
    <x v="1"/>
    <x v="1"/>
    <x v="38"/>
    <s v="None_8h"/>
    <x v="1"/>
    <n v="5.0460772104607718"/>
    <n v="19"/>
    <x v="0"/>
  </r>
  <r>
    <s v="Exp4"/>
    <x v="1"/>
    <x v="1"/>
    <x v="1"/>
    <x v="38"/>
    <s v="None_8h"/>
    <x v="2"/>
    <n v="4.1176836861768367"/>
    <n v="19"/>
    <x v="0"/>
  </r>
  <r>
    <s v="Exp4"/>
    <x v="1"/>
    <x v="1"/>
    <x v="1"/>
    <x v="38"/>
    <s v="None_8h"/>
    <x v="3"/>
    <n v="5.374541003671971"/>
    <n v="20"/>
    <x v="0"/>
  </r>
  <r>
    <s v="Exp4"/>
    <x v="1"/>
    <x v="1"/>
    <x v="1"/>
    <x v="38"/>
    <s v="None_8h"/>
    <x v="0"/>
    <n v="5.1615667074663403"/>
    <n v="19"/>
    <x v="0"/>
  </r>
  <r>
    <s v="Exp4"/>
    <x v="1"/>
    <x v="1"/>
    <x v="1"/>
    <x v="38"/>
    <s v="None_8h"/>
    <x v="1"/>
    <n v="4.8760896637608964"/>
    <n v="18"/>
    <x v="0"/>
  </r>
  <r>
    <s v="Exp4"/>
    <x v="1"/>
    <x v="1"/>
    <x v="1"/>
    <x v="38"/>
    <s v="None_8h"/>
    <x v="2"/>
    <n v="5.2276621787025706"/>
    <n v="19"/>
    <x v="0"/>
  </r>
  <r>
    <s v="Exp4"/>
    <x v="1"/>
    <x v="1"/>
    <x v="1"/>
    <x v="38"/>
    <s v="None_8h"/>
    <x v="3"/>
    <n v="5.3488372093023253"/>
    <n v="20"/>
    <x v="0"/>
  </r>
  <r>
    <s v="Exp4"/>
    <x v="1"/>
    <x v="1"/>
    <x v="1"/>
    <x v="39"/>
    <s v="None_8h"/>
    <x v="0"/>
    <n v="6.3195297889393531"/>
    <n v="22"/>
    <x v="0"/>
  </r>
  <r>
    <s v="Exp4"/>
    <x v="1"/>
    <x v="1"/>
    <x v="1"/>
    <x v="39"/>
    <s v="None_8h"/>
    <x v="1"/>
    <n v="6.159764894469677"/>
    <n v="21"/>
    <x v="0"/>
  </r>
  <r>
    <s v="Exp4"/>
    <x v="1"/>
    <x v="1"/>
    <x v="1"/>
    <x v="39"/>
    <s v="None_8h"/>
    <x v="2"/>
    <n v="6.1944963932674328"/>
    <n v="22"/>
    <x v="0"/>
  </r>
  <r>
    <s v="Exp4"/>
    <x v="1"/>
    <x v="1"/>
    <x v="1"/>
    <x v="39"/>
    <s v="None_8h"/>
    <x v="3"/>
    <n v="6.2604862409831687"/>
    <n v="22"/>
    <x v="0"/>
  </r>
  <r>
    <s v="Exp4"/>
    <x v="1"/>
    <x v="1"/>
    <x v="1"/>
    <x v="39"/>
    <s v="None_8h"/>
    <x v="0"/>
    <n v="6.0868287469943896"/>
    <n v="26"/>
    <x v="0"/>
  </r>
  <r>
    <s v="Exp4"/>
    <x v="1"/>
    <x v="1"/>
    <x v="1"/>
    <x v="39"/>
    <s v="None_8h"/>
    <x v="1"/>
    <n v="5.8408812729498161"/>
    <n v="22"/>
    <x v="0"/>
  </r>
  <r>
    <s v="Exp4"/>
    <x v="1"/>
    <x v="1"/>
    <x v="1"/>
    <x v="39"/>
    <s v="None_8h"/>
    <x v="2"/>
    <n v="6.5001335826876838"/>
    <n v="24"/>
    <x v="0"/>
  </r>
  <r>
    <s v="Exp4"/>
    <x v="1"/>
    <x v="1"/>
    <x v="1"/>
    <x v="39"/>
    <s v="None_8h"/>
    <x v="3"/>
    <n v="7.1572158022037087"/>
    <n v="25"/>
    <x v="0"/>
  </r>
  <r>
    <s v="Exp4"/>
    <x v="1"/>
    <x v="1"/>
    <x v="1"/>
    <x v="39"/>
    <s v="None_8h"/>
    <x v="0"/>
    <n v="6.3438418380977826"/>
    <n v="24"/>
    <x v="0"/>
  </r>
  <r>
    <s v="Exp4"/>
    <x v="1"/>
    <x v="1"/>
    <x v="1"/>
    <x v="39"/>
    <s v="None_8h"/>
    <x v="1"/>
    <n v="6.4723483836494786"/>
    <n v="23"/>
    <x v="0"/>
  </r>
  <r>
    <s v="Exp4"/>
    <x v="1"/>
    <x v="1"/>
    <x v="1"/>
    <x v="39"/>
    <s v="None_8h"/>
    <x v="2"/>
    <n v="6.0764092973550632"/>
    <n v="23"/>
    <x v="0"/>
  </r>
  <r>
    <s v="Exp4"/>
    <x v="1"/>
    <x v="1"/>
    <x v="1"/>
    <x v="39"/>
    <s v="None_8h"/>
    <x v="3"/>
    <n v="5.4516523867809061"/>
    <n v="22"/>
    <x v="0"/>
  </r>
  <r>
    <s v="Exp4"/>
    <x v="1"/>
    <x v="1"/>
    <x v="1"/>
    <x v="40"/>
    <s v="None_8h"/>
    <x v="0"/>
    <n v="6.7119957253539937"/>
    <n v="25"/>
    <x v="0"/>
  </r>
  <r>
    <s v="Exp4"/>
    <x v="1"/>
    <x v="1"/>
    <x v="1"/>
    <x v="40"/>
    <s v="None_8h"/>
    <x v="1"/>
    <n v="6.7745124231899547"/>
    <n v="24"/>
    <x v="0"/>
  </r>
  <r>
    <s v="Exp4"/>
    <x v="1"/>
    <x v="1"/>
    <x v="1"/>
    <x v="40"/>
    <s v="None_8h"/>
    <x v="2"/>
    <n v="6.8474485706652422"/>
    <n v="23"/>
    <x v="0"/>
  </r>
  <r>
    <s v="Exp4"/>
    <x v="1"/>
    <x v="1"/>
    <x v="1"/>
    <x v="40"/>
    <s v="None_8h"/>
    <x v="3"/>
    <n v="7.0072134651349183"/>
    <n v="25"/>
    <x v="0"/>
  </r>
  <r>
    <s v="Exp4"/>
    <x v="1"/>
    <x v="1"/>
    <x v="1"/>
    <x v="40"/>
    <s v="None_8h"/>
    <x v="0"/>
    <n v="6.7640929735506283"/>
    <n v="24"/>
    <x v="0"/>
  </r>
  <r>
    <s v="Exp4"/>
    <x v="1"/>
    <x v="1"/>
    <x v="1"/>
    <x v="40"/>
    <s v="None_8h"/>
    <x v="1"/>
    <n v="6.9342773176596317"/>
    <n v="24"/>
    <x v="0"/>
  </r>
  <r>
    <s v="Exp4"/>
    <x v="1"/>
    <x v="1"/>
    <x v="1"/>
    <x v="40"/>
    <s v="None_8h"/>
    <x v="2"/>
    <n v="6.8370291210259149"/>
    <n v="24"/>
    <x v="0"/>
  </r>
  <r>
    <s v="Exp4"/>
    <x v="1"/>
    <x v="1"/>
    <x v="1"/>
    <x v="40"/>
    <s v="None_8h"/>
    <x v="3"/>
    <n v="6.4515094843708258"/>
    <n v="22"/>
    <x v="0"/>
  </r>
  <r>
    <s v="Exp4"/>
    <x v="1"/>
    <x v="1"/>
    <x v="1"/>
    <x v="40"/>
    <s v="None_8h"/>
    <x v="0"/>
    <n v="6.1076676462730433"/>
    <n v="24"/>
    <x v="0"/>
  </r>
  <r>
    <s v="Exp4"/>
    <x v="1"/>
    <x v="1"/>
    <x v="1"/>
    <x v="40"/>
    <s v="None_8h"/>
    <x v="1"/>
    <n v="7.3144316044074174"/>
    <n v="26"/>
    <x v="0"/>
  </r>
  <r>
    <s v="Exp4"/>
    <x v="1"/>
    <x v="1"/>
    <x v="1"/>
    <x v="40"/>
    <s v="None_8h"/>
    <x v="2"/>
    <n v="6.8057707721079348"/>
    <n v="23"/>
    <x v="0"/>
  </r>
  <r>
    <s v="Exp4"/>
    <x v="1"/>
    <x v="1"/>
    <x v="1"/>
    <x v="40"/>
    <s v="None_8h"/>
    <x v="3"/>
    <n v="7.059310713331552"/>
    <n v="25"/>
    <x v="0"/>
  </r>
  <r>
    <s v="Exp4"/>
    <x v="1"/>
    <x v="1"/>
    <x v="1"/>
    <x v="41"/>
    <s v="None_8h"/>
    <x v="0"/>
    <n v="7.8384842784197799"/>
    <n v="24"/>
    <x v="0"/>
  </r>
  <r>
    <s v="Exp4"/>
    <x v="1"/>
    <x v="1"/>
    <x v="1"/>
    <x v="41"/>
    <s v="None_8h"/>
    <x v="1"/>
    <n v="8.1882845188284517"/>
    <n v="27"/>
    <x v="0"/>
  </r>
  <r>
    <s v="Exp4"/>
    <x v="1"/>
    <x v="1"/>
    <x v="1"/>
    <x v="41"/>
    <s v="None_8h"/>
    <x v="2"/>
    <n v="7.86294006987369"/>
    <n v="26"/>
    <x v="0"/>
  </r>
  <r>
    <s v="Exp4"/>
    <x v="1"/>
    <x v="1"/>
    <x v="1"/>
    <x v="41"/>
    <s v="None_8h"/>
    <x v="3"/>
    <n v="7.4576726686374633"/>
    <n v="26"/>
    <x v="0"/>
  </r>
  <r>
    <s v="Exp4"/>
    <x v="1"/>
    <x v="1"/>
    <x v="1"/>
    <x v="41"/>
    <s v="None_8h"/>
    <x v="0"/>
    <n v="7.1572158022037087"/>
    <n v="25"/>
    <x v="0"/>
  </r>
  <r>
    <s v="Exp4"/>
    <x v="1"/>
    <x v="1"/>
    <x v="1"/>
    <x v="41"/>
    <s v="None_8h"/>
    <x v="1"/>
    <n v="7.471647406611126"/>
    <n v="24"/>
    <x v="0"/>
  </r>
  <r>
    <s v="Exp4"/>
    <x v="1"/>
    <x v="1"/>
    <x v="1"/>
    <x v="41"/>
    <s v="None_8h"/>
    <x v="2"/>
    <n v="7.7651169040580488"/>
    <n v="26"/>
    <x v="0"/>
  </r>
  <r>
    <s v="Exp4"/>
    <x v="1"/>
    <x v="1"/>
    <x v="1"/>
    <x v="41"/>
    <s v="None_8h"/>
    <x v="3"/>
    <n v="7.751142166084386"/>
    <n v="25"/>
    <x v="0"/>
  </r>
  <r>
    <s v="Exp4"/>
    <x v="1"/>
    <x v="1"/>
    <x v="1"/>
    <x v="41"/>
    <s v="None_8h"/>
    <x v="0"/>
    <n v="7.5764579414135982"/>
    <n v="23"/>
    <x v="0"/>
  </r>
  <r>
    <s v="Exp4"/>
    <x v="1"/>
    <x v="1"/>
    <x v="1"/>
    <x v="41"/>
    <s v="None_8h"/>
    <x v="1"/>
    <n v="7.6113947863477556"/>
    <n v="23"/>
    <x v="0"/>
  </r>
  <r>
    <s v="Exp4"/>
    <x v="1"/>
    <x v="1"/>
    <x v="1"/>
    <x v="41"/>
    <s v="None_8h"/>
    <x v="2"/>
    <n v="7.1572158022037087"/>
    <n v="24"/>
    <x v="0"/>
  </r>
  <r>
    <s v="Exp4"/>
    <x v="1"/>
    <x v="1"/>
    <x v="1"/>
    <x v="41"/>
    <s v="None_8h"/>
    <x v="3"/>
    <n v="7.6323568933082502"/>
    <n v="24"/>
    <x v="0"/>
  </r>
  <r>
    <s v="Exp4"/>
    <x v="1"/>
    <x v="1"/>
    <x v="1"/>
    <x v="42"/>
    <s v="None_8h"/>
    <x v="0"/>
    <n v="8.7360213008748566"/>
    <n v="26"/>
    <x v="0"/>
  </r>
  <r>
    <s v="Exp4"/>
    <x v="1"/>
    <x v="1"/>
    <x v="1"/>
    <x v="42"/>
    <s v="None_8h"/>
    <x v="1"/>
    <n v="7.4402042461703841"/>
    <n v="24"/>
    <x v="0"/>
  </r>
  <r>
    <s v="Exp4"/>
    <x v="1"/>
    <x v="1"/>
    <x v="1"/>
    <x v="42"/>
    <s v="None_8h"/>
    <x v="2"/>
    <n v="8.8113351084062383"/>
    <n v="27"/>
    <x v="0"/>
  </r>
  <r>
    <s v="Exp4"/>
    <x v="1"/>
    <x v="1"/>
    <x v="1"/>
    <x v="42"/>
    <s v="None_8h"/>
    <x v="3"/>
    <n v="8.2772917459109934"/>
    <n v="24"/>
    <x v="0"/>
  </r>
  <r>
    <s v="Exp4"/>
    <x v="1"/>
    <x v="1"/>
    <x v="1"/>
    <x v="42"/>
    <s v="None_8h"/>
    <x v="0"/>
    <n v="8.1027006466337017"/>
    <n v="25"/>
    <x v="0"/>
  </r>
  <r>
    <s v="Exp4"/>
    <x v="1"/>
    <x v="1"/>
    <x v="1"/>
    <x v="42"/>
    <s v="None_8h"/>
    <x v="1"/>
    <n v="8.6367440091289467"/>
    <n v="27"/>
    <x v="0"/>
  </r>
  <r>
    <s v="Exp4"/>
    <x v="1"/>
    <x v="1"/>
    <x v="1"/>
    <x v="42"/>
    <s v="None_8h"/>
    <x v="2"/>
    <n v="8.8798022061620383"/>
    <n v="26"/>
    <x v="0"/>
  </r>
  <r>
    <s v="Exp4"/>
    <x v="1"/>
    <x v="1"/>
    <x v="1"/>
    <x v="42"/>
    <s v="None_8h"/>
    <x v="3"/>
    <n v="8.2293647774819316"/>
    <n v="25"/>
    <x v="0"/>
  </r>
  <r>
    <s v="Exp4"/>
    <x v="1"/>
    <x v="1"/>
    <x v="1"/>
    <x v="42"/>
    <s v="None_8h"/>
    <x v="0"/>
    <n v="8.8832255610498283"/>
    <n v="29"/>
    <x v="0"/>
  </r>
  <r>
    <s v="Exp4"/>
    <x v="1"/>
    <x v="1"/>
    <x v="1"/>
    <x v="42"/>
    <s v="None_8h"/>
    <x v="1"/>
    <n v="7.8245095404461171"/>
    <n v="26"/>
    <x v="0"/>
  </r>
  <r>
    <s v="Exp4"/>
    <x v="1"/>
    <x v="1"/>
    <x v="1"/>
    <x v="42"/>
    <s v="None_8h"/>
    <x v="2"/>
    <n v="8.2156713579307716"/>
    <n v="26"/>
    <x v="0"/>
  </r>
  <r>
    <s v="Exp4"/>
    <x v="1"/>
    <x v="1"/>
    <x v="1"/>
    <x v="42"/>
    <s v="None_8h"/>
    <x v="3"/>
    <n v="8.7531380753138084"/>
    <n v="28"/>
    <x v="0"/>
  </r>
  <r>
    <s v="Exp4"/>
    <x v="1"/>
    <x v="1"/>
    <x v="1"/>
    <x v="43"/>
    <s v="None_8h"/>
    <x v="0"/>
    <n v="9.2736363636363635"/>
    <n v="25"/>
    <x v="0"/>
  </r>
  <r>
    <s v="Exp4"/>
    <x v="1"/>
    <x v="1"/>
    <x v="1"/>
    <x v="43"/>
    <s v="None_8h"/>
    <x v="1"/>
    <n v="9.2227272727272727"/>
    <n v="26"/>
    <x v="0"/>
  </r>
  <r>
    <s v="Exp4"/>
    <x v="1"/>
    <x v="1"/>
    <x v="1"/>
    <x v="43"/>
    <s v="None_8h"/>
    <x v="2"/>
    <n v="8.07189045264359"/>
    <n v="25"/>
    <x v="0"/>
  </r>
  <r>
    <s v="Exp4"/>
    <x v="1"/>
    <x v="1"/>
    <x v="1"/>
    <x v="43"/>
    <s v="None_8h"/>
    <x v="3"/>
    <n v="8.2190947128185616"/>
    <n v="25"/>
    <x v="0"/>
  </r>
  <r>
    <s v="Exp4"/>
    <x v="1"/>
    <x v="1"/>
    <x v="1"/>
    <x v="43"/>
    <s v="None_8h"/>
    <x v="0"/>
    <n v="9.6045454545454554"/>
    <n v="26"/>
    <x v="0"/>
  </r>
  <r>
    <s v="Exp4"/>
    <x v="1"/>
    <x v="1"/>
    <x v="1"/>
    <x v="43"/>
    <s v="None_8h"/>
    <x v="1"/>
    <n v="9.1559090909090912"/>
    <n v="26"/>
    <x v="0"/>
  </r>
  <r>
    <s v="Exp4"/>
    <x v="1"/>
    <x v="1"/>
    <x v="1"/>
    <x v="43"/>
    <s v="None_8h"/>
    <x v="2"/>
    <n v="8.9208824648155201"/>
    <n v="25"/>
    <x v="0"/>
  </r>
  <r>
    <s v="Exp4"/>
    <x v="1"/>
    <x v="1"/>
    <x v="1"/>
    <x v="43"/>
    <s v="None_8h"/>
    <x v="3"/>
    <n v="8.6880943324457967"/>
    <n v="24"/>
    <x v="0"/>
  </r>
  <r>
    <s v="Exp4"/>
    <x v="1"/>
    <x v="1"/>
    <x v="1"/>
    <x v="43"/>
    <s v="None_8h"/>
    <x v="0"/>
    <n v="9.4581818181818189"/>
    <n v="26"/>
    <x v="0"/>
  </r>
  <r>
    <s v="Exp4"/>
    <x v="1"/>
    <x v="1"/>
    <x v="1"/>
    <x v="43"/>
    <s v="None_8h"/>
    <x v="1"/>
    <n v="9.2449999999999992"/>
    <n v="25"/>
    <x v="0"/>
  </r>
  <r>
    <s v="Exp4"/>
    <x v="1"/>
    <x v="1"/>
    <x v="1"/>
    <x v="43"/>
    <s v="None_8h"/>
    <x v="2"/>
    <n v="9.1240909090909099"/>
    <n v="25"/>
    <x v="0"/>
  </r>
  <r>
    <s v="Exp4"/>
    <x v="1"/>
    <x v="1"/>
    <x v="1"/>
    <x v="43"/>
    <s v="None_8h"/>
    <x v="3"/>
    <n v="8.8489920121719283"/>
    <n v="25"/>
    <x v="0"/>
  </r>
  <r>
    <s v="Exp4"/>
    <x v="1"/>
    <x v="1"/>
    <x v="1"/>
    <x v="44"/>
    <s v="None_8h"/>
    <x v="0"/>
    <n v="10.234672304439746"/>
    <n v="25"/>
    <x v="0"/>
  </r>
  <r>
    <s v="Exp4"/>
    <x v="1"/>
    <x v="1"/>
    <x v="1"/>
    <x v="44"/>
    <s v="None_8h"/>
    <x v="1"/>
    <n v="9.8145454545454545"/>
    <n v="24"/>
    <x v="0"/>
  </r>
  <r>
    <s v="Exp4"/>
    <x v="1"/>
    <x v="1"/>
    <x v="1"/>
    <x v="44"/>
    <s v="None_8h"/>
    <x v="2"/>
    <n v="10.396405919661733"/>
    <n v="26"/>
    <x v="0"/>
  </r>
  <r>
    <s v="Exp4"/>
    <x v="1"/>
    <x v="1"/>
    <x v="1"/>
    <x v="44"/>
    <s v="None_8h"/>
    <x v="3"/>
    <n v="10.136363636363637"/>
    <n v="24"/>
    <x v="0"/>
  </r>
  <r>
    <s v="Exp4"/>
    <x v="1"/>
    <x v="1"/>
    <x v="1"/>
    <x v="44"/>
    <s v="None_8h"/>
    <x v="0"/>
    <n v="9.7445454545454542"/>
    <n v="25"/>
    <x v="0"/>
  </r>
  <r>
    <s v="Exp4"/>
    <x v="1"/>
    <x v="1"/>
    <x v="1"/>
    <x v="44"/>
    <s v="None_8h"/>
    <x v="1"/>
    <n v="9.6077272727272724"/>
    <n v="25"/>
    <x v="0"/>
  </r>
  <r>
    <s v="Exp4"/>
    <x v="1"/>
    <x v="1"/>
    <x v="1"/>
    <x v="44"/>
    <s v="None_8h"/>
    <x v="2"/>
    <n v="10.23784355179704"/>
    <n v="22"/>
    <x v="0"/>
  </r>
  <r>
    <s v="Exp4"/>
    <x v="1"/>
    <x v="1"/>
    <x v="1"/>
    <x v="44"/>
    <s v="None_8h"/>
    <x v="3"/>
    <n v="10.656448202959831"/>
    <n v="26"/>
    <x v="0"/>
  </r>
  <r>
    <s v="Exp4"/>
    <x v="1"/>
    <x v="1"/>
    <x v="1"/>
    <x v="44"/>
    <s v="None_8h"/>
    <x v="0"/>
    <n v="10.919661733615222"/>
    <n v="29"/>
    <x v="0"/>
  </r>
  <r>
    <s v="Exp4"/>
    <x v="1"/>
    <x v="1"/>
    <x v="1"/>
    <x v="44"/>
    <s v="None_8h"/>
    <x v="1"/>
    <n v="10.043636363636363"/>
    <n v="26"/>
    <x v="0"/>
  </r>
  <r>
    <s v="Exp4"/>
    <x v="1"/>
    <x v="1"/>
    <x v="1"/>
    <x v="44"/>
    <s v="None_8h"/>
    <x v="2"/>
    <n v="9.1940909090909084"/>
    <n v="26"/>
    <x v="0"/>
  </r>
  <r>
    <s v="Exp4"/>
    <x v="1"/>
    <x v="1"/>
    <x v="1"/>
    <x v="44"/>
    <s v="None_8h"/>
    <x v="3"/>
    <n v="10.088794926004228"/>
    <n v="26"/>
    <x v="0"/>
  </r>
  <r>
    <s v="Exp4"/>
    <x v="1"/>
    <x v="1"/>
    <x v="1"/>
    <x v="45"/>
    <s v="None_8h"/>
    <x v="0"/>
    <n v="10.856236786469344"/>
    <n v="26"/>
    <x v="0"/>
  </r>
  <r>
    <s v="Exp4"/>
    <x v="1"/>
    <x v="1"/>
    <x v="1"/>
    <x v="45"/>
    <s v="None_8h"/>
    <x v="1"/>
    <n v="10.903805496828753"/>
    <n v="30"/>
    <x v="0"/>
  </r>
  <r>
    <s v="Exp4"/>
    <x v="1"/>
    <x v="1"/>
    <x v="1"/>
    <x v="45"/>
    <s v="None_8h"/>
    <x v="2"/>
    <n v="10.364693446088795"/>
    <n v="25"/>
    <x v="0"/>
  </r>
  <r>
    <s v="Exp4"/>
    <x v="1"/>
    <x v="1"/>
    <x v="1"/>
    <x v="45"/>
    <s v="None_8h"/>
    <x v="3"/>
    <n v="10.539112050739957"/>
    <n v="26"/>
    <x v="0"/>
  </r>
  <r>
    <s v="Exp4"/>
    <x v="1"/>
    <x v="1"/>
    <x v="1"/>
    <x v="45"/>
    <s v="None_8h"/>
    <x v="0"/>
    <n v="10.005454545454546"/>
    <n v="26"/>
    <x v="0"/>
  </r>
  <r>
    <s v="Exp4"/>
    <x v="1"/>
    <x v="1"/>
    <x v="1"/>
    <x v="45"/>
    <s v="None_8h"/>
    <x v="1"/>
    <n v="10.079281183932347"/>
    <n v="25"/>
    <x v="0"/>
  </r>
  <r>
    <s v="Exp4"/>
    <x v="1"/>
    <x v="1"/>
    <x v="1"/>
    <x v="45"/>
    <s v="None_8h"/>
    <x v="2"/>
    <n v="9.7859090909090902"/>
    <n v="25"/>
    <x v="0"/>
  </r>
  <r>
    <s v="Exp4"/>
    <x v="1"/>
    <x v="1"/>
    <x v="1"/>
    <x v="45"/>
    <s v="None_8h"/>
    <x v="3"/>
    <n v="10.900634249471459"/>
    <n v="25"/>
    <x v="0"/>
  </r>
  <r>
    <s v="Exp4"/>
    <x v="1"/>
    <x v="1"/>
    <x v="1"/>
    <x v="45"/>
    <s v="None_8h"/>
    <x v="0"/>
    <n v="10.761099365750528"/>
    <n v="27"/>
    <x v="0"/>
  </r>
  <r>
    <s v="Exp4"/>
    <x v="1"/>
    <x v="1"/>
    <x v="1"/>
    <x v="45"/>
    <s v="None_8h"/>
    <x v="1"/>
    <n v="11.437113402061856"/>
    <n v="25"/>
    <x v="0"/>
  </r>
  <r>
    <s v="Exp4"/>
    <x v="1"/>
    <x v="1"/>
    <x v="1"/>
    <x v="45"/>
    <s v="None_8h"/>
    <x v="2"/>
    <n v="10.415433403805498"/>
    <n v="26"/>
    <x v="0"/>
  </r>
  <r>
    <s v="Exp4"/>
    <x v="1"/>
    <x v="1"/>
    <x v="1"/>
    <x v="45"/>
    <s v="None_8h"/>
    <x v="3"/>
    <n v="10.402748414376321"/>
    <n v="27"/>
    <x v="0"/>
  </r>
  <r>
    <s v="Exp4"/>
    <x v="1"/>
    <x v="1"/>
    <x v="1"/>
    <x v="46"/>
    <s v="None_8h"/>
    <x v="0"/>
    <n v="12"/>
    <s v=""/>
    <x v="1"/>
  </r>
  <r>
    <s v="Exp4"/>
    <x v="1"/>
    <x v="1"/>
    <x v="1"/>
    <x v="46"/>
    <s v="None_8h"/>
    <x v="1"/>
    <n v="11.865979381443299"/>
    <s v=""/>
    <x v="0"/>
  </r>
  <r>
    <s v="Exp4"/>
    <x v="1"/>
    <x v="1"/>
    <x v="1"/>
    <x v="46"/>
    <s v="None_8h"/>
    <x v="2"/>
    <n v="12"/>
    <s v=""/>
    <x v="1"/>
  </r>
  <r>
    <s v="Exp4"/>
    <x v="1"/>
    <x v="1"/>
    <x v="1"/>
    <x v="46"/>
    <s v="None_8h"/>
    <x v="3"/>
    <n v="12"/>
    <s v=""/>
    <x v="1"/>
  </r>
  <r>
    <s v="Exp4"/>
    <x v="1"/>
    <x v="1"/>
    <x v="1"/>
    <x v="46"/>
    <s v="None_8h"/>
    <x v="0"/>
    <n v="12.061855670103093"/>
    <n v="25"/>
    <x v="0"/>
  </r>
  <r>
    <s v="Exp4"/>
    <x v="1"/>
    <x v="1"/>
    <x v="1"/>
    <x v="46"/>
    <s v="None_8h"/>
    <x v="1"/>
    <n v="12.041237113402062"/>
    <n v="26"/>
    <x v="0"/>
  </r>
  <r>
    <s v="Exp4"/>
    <x v="1"/>
    <x v="1"/>
    <x v="1"/>
    <x v="46"/>
    <s v="None_8h"/>
    <x v="2"/>
    <n v="11.651546391752577"/>
    <n v="25"/>
    <x v="0"/>
  </r>
  <r>
    <s v="Exp4"/>
    <x v="1"/>
    <x v="1"/>
    <x v="1"/>
    <x v="46"/>
    <s v="None_8h"/>
    <x v="3"/>
    <n v="12"/>
    <s v=""/>
    <x v="1"/>
  </r>
  <r>
    <s v="Exp4"/>
    <x v="1"/>
    <x v="1"/>
    <x v="1"/>
    <x v="46"/>
    <s v="None_8h"/>
    <x v="0"/>
    <n v="12.515463917525773"/>
    <n v="28"/>
    <x v="0"/>
  </r>
  <r>
    <s v="Exp4"/>
    <x v="1"/>
    <x v="1"/>
    <x v="1"/>
    <x v="46"/>
    <s v="None_8h"/>
    <x v="1"/>
    <n v="12.416494845360825"/>
    <n v="27"/>
    <x v="0"/>
  </r>
  <r>
    <s v="Exp4"/>
    <x v="1"/>
    <x v="1"/>
    <x v="1"/>
    <x v="46"/>
    <s v="None_8h"/>
    <x v="2"/>
    <n v="10.085623678646934"/>
    <n v="26"/>
    <x v="0"/>
  </r>
  <r>
    <s v="Exp4"/>
    <x v="1"/>
    <x v="1"/>
    <x v="1"/>
    <x v="46"/>
    <s v="None_8h"/>
    <x v="3"/>
    <n v="12"/>
    <s v=""/>
    <x v="1"/>
  </r>
  <r>
    <s v="Exp4"/>
    <x v="1"/>
    <x v="1"/>
    <x v="1"/>
    <x v="29"/>
    <s v="None_8h"/>
    <x v="0"/>
    <n v="13"/>
    <n v="25"/>
    <x v="1"/>
  </r>
  <r>
    <s v="Exp4"/>
    <x v="1"/>
    <x v="1"/>
    <x v="1"/>
    <x v="29"/>
    <s v="None_8h"/>
    <x v="1"/>
    <n v="12"/>
    <n v="22"/>
    <x v="1"/>
  </r>
  <r>
    <s v="Exp4"/>
    <x v="1"/>
    <x v="1"/>
    <x v="1"/>
    <x v="29"/>
    <s v="None_8h"/>
    <x v="2"/>
    <n v="12"/>
    <s v=""/>
    <x v="1"/>
  </r>
  <r>
    <s v="Exp4"/>
    <x v="1"/>
    <x v="1"/>
    <x v="1"/>
    <x v="29"/>
    <s v="None_8h"/>
    <x v="0"/>
    <n v="12"/>
    <n v="23"/>
    <x v="1"/>
  </r>
  <r>
    <s v="Exp4"/>
    <x v="1"/>
    <x v="1"/>
    <x v="1"/>
    <x v="29"/>
    <s v="None_8h"/>
    <x v="1"/>
    <n v="14"/>
    <s v=""/>
    <x v="1"/>
  </r>
  <r>
    <s v="Exp4"/>
    <x v="1"/>
    <x v="1"/>
    <x v="1"/>
    <x v="29"/>
    <s v="None_8h"/>
    <x v="2"/>
    <n v="12"/>
    <s v=""/>
    <x v="1"/>
  </r>
  <r>
    <s v="Exp4"/>
    <x v="1"/>
    <x v="1"/>
    <x v="1"/>
    <x v="29"/>
    <s v="None_8h"/>
    <x v="3"/>
    <n v="13"/>
    <s v=""/>
    <x v="1"/>
  </r>
  <r>
    <s v="Exp4"/>
    <x v="1"/>
    <x v="1"/>
    <x v="1"/>
    <x v="29"/>
    <s v="None_8h"/>
    <x v="0"/>
    <n v="12"/>
    <n v="28"/>
    <x v="1"/>
  </r>
  <r>
    <s v="Exp4"/>
    <x v="1"/>
    <x v="1"/>
    <x v="1"/>
    <x v="29"/>
    <s v="None_8h"/>
    <x v="1"/>
    <n v="12"/>
    <n v="24"/>
    <x v="1"/>
  </r>
  <r>
    <s v="Exp4"/>
    <x v="1"/>
    <x v="1"/>
    <x v="1"/>
    <x v="29"/>
    <s v="None_8h"/>
    <x v="2"/>
    <n v="14"/>
    <n v="26"/>
    <x v="1"/>
  </r>
  <r>
    <s v="Exp4"/>
    <x v="1"/>
    <x v="1"/>
    <x v="1"/>
    <x v="29"/>
    <s v="None_8h"/>
    <x v="3"/>
    <n v="12"/>
    <n v="23"/>
    <x v="1"/>
  </r>
  <r>
    <s v="Exp4"/>
    <x v="1"/>
    <x v="1"/>
    <x v="1"/>
    <x v="29"/>
    <s v="None_8h"/>
    <x v="0"/>
    <n v="13"/>
    <n v="28"/>
    <x v="1"/>
  </r>
  <r>
    <s v="Exp4"/>
    <x v="1"/>
    <x v="1"/>
    <x v="1"/>
    <x v="29"/>
    <s v="None_8h"/>
    <x v="1"/>
    <n v="12"/>
    <n v="25"/>
    <x v="1"/>
  </r>
  <r>
    <s v="Exp4"/>
    <x v="1"/>
    <x v="1"/>
    <x v="1"/>
    <x v="29"/>
    <s v="None_8h"/>
    <x v="2"/>
    <n v="12"/>
    <n v="24"/>
    <x v="1"/>
  </r>
  <r>
    <s v="Exp4"/>
    <x v="1"/>
    <x v="1"/>
    <x v="1"/>
    <x v="29"/>
    <s v="None_8h"/>
    <x v="3"/>
    <n v="11"/>
    <n v="24"/>
    <x v="1"/>
  </r>
  <r>
    <s v="Exp4"/>
    <x v="1"/>
    <x v="1"/>
    <x v="1"/>
    <x v="29"/>
    <s v="None_8h"/>
    <x v="0"/>
    <n v="12"/>
    <s v=""/>
    <x v="1"/>
  </r>
  <r>
    <s v="Exp4"/>
    <x v="1"/>
    <x v="1"/>
    <x v="1"/>
    <x v="29"/>
    <s v="None_8h"/>
    <x v="1"/>
    <n v="13"/>
    <n v="25"/>
    <x v="1"/>
  </r>
  <r>
    <s v="Exp4"/>
    <x v="1"/>
    <x v="1"/>
    <x v="1"/>
    <x v="29"/>
    <s v="None_8h"/>
    <x v="2"/>
    <n v="10"/>
    <s v=""/>
    <x v="1"/>
  </r>
  <r>
    <s v="Exp4"/>
    <x v="1"/>
    <x v="1"/>
    <x v="1"/>
    <x v="29"/>
    <s v="None_8h"/>
    <x v="3"/>
    <n v="13"/>
    <s v=""/>
    <x v="1"/>
  </r>
  <r>
    <s v="Exp4"/>
    <x v="1"/>
    <x v="1"/>
    <x v="1"/>
    <x v="29"/>
    <s v="None_8h"/>
    <x v="0"/>
    <n v="12"/>
    <n v="22"/>
    <x v="1"/>
  </r>
  <r>
    <s v="Exp4"/>
    <x v="1"/>
    <x v="1"/>
    <x v="1"/>
    <x v="29"/>
    <s v="None_8h"/>
    <x v="1"/>
    <n v="12"/>
    <n v="23"/>
    <x v="1"/>
  </r>
  <r>
    <s v="Exp4"/>
    <x v="1"/>
    <x v="1"/>
    <x v="1"/>
    <x v="29"/>
    <s v="None_8h"/>
    <x v="2"/>
    <n v="12"/>
    <n v="23"/>
    <x v="1"/>
  </r>
  <r>
    <s v="Exp4"/>
    <x v="1"/>
    <x v="1"/>
    <x v="1"/>
    <x v="29"/>
    <s v="None_8h"/>
    <x v="3"/>
    <n v="12"/>
    <n v="23"/>
    <x v="1"/>
  </r>
  <r>
    <s v="Exp4"/>
    <x v="1"/>
    <x v="1"/>
    <x v="1"/>
    <x v="29"/>
    <s v="None_8h"/>
    <x v="0"/>
    <n v="13"/>
    <n v="25"/>
    <x v="1"/>
  </r>
  <r>
    <s v="Exp4"/>
    <x v="1"/>
    <x v="1"/>
    <x v="1"/>
    <x v="29"/>
    <s v="None_8h"/>
    <x v="1"/>
    <n v="11"/>
    <n v="23"/>
    <x v="1"/>
  </r>
  <r>
    <s v="Exp4"/>
    <x v="1"/>
    <x v="1"/>
    <x v="1"/>
    <x v="29"/>
    <s v="None_8h"/>
    <x v="2"/>
    <n v="12"/>
    <n v="25"/>
    <x v="1"/>
  </r>
  <r>
    <s v="Exp4"/>
    <x v="1"/>
    <x v="1"/>
    <x v="1"/>
    <x v="29"/>
    <s v="None_8h"/>
    <x v="3"/>
    <n v="13"/>
    <s v=""/>
    <x v="1"/>
  </r>
  <r>
    <s v="Exp4"/>
    <x v="1"/>
    <x v="1"/>
    <x v="1"/>
    <x v="29"/>
    <s v="None_8h"/>
    <x v="0"/>
    <n v="11"/>
    <n v="25"/>
    <x v="1"/>
  </r>
  <r>
    <s v="Exp4"/>
    <x v="1"/>
    <x v="1"/>
    <x v="1"/>
    <x v="29"/>
    <s v="None_8h"/>
    <x v="1"/>
    <n v="11"/>
    <n v="21"/>
    <x v="1"/>
  </r>
  <r>
    <s v="Exp4"/>
    <x v="1"/>
    <x v="1"/>
    <x v="1"/>
    <x v="29"/>
    <s v="None_8h"/>
    <x v="2"/>
    <n v="12"/>
    <s v=""/>
    <x v="1"/>
  </r>
  <r>
    <s v="Exp4"/>
    <x v="1"/>
    <x v="1"/>
    <x v="1"/>
    <x v="29"/>
    <s v="None_8h"/>
    <x v="3"/>
    <n v="12"/>
    <s v=""/>
    <x v="1"/>
  </r>
  <r>
    <s v="Exp4"/>
    <x v="1"/>
    <x v="1"/>
    <x v="1"/>
    <x v="29"/>
    <s v="None_8h"/>
    <x v="0"/>
    <n v="13"/>
    <n v="23"/>
    <x v="1"/>
  </r>
  <r>
    <s v="Exp4"/>
    <x v="1"/>
    <x v="1"/>
    <x v="1"/>
    <x v="29"/>
    <s v="None_8h"/>
    <x v="1"/>
    <n v="11"/>
    <n v="25"/>
    <x v="1"/>
  </r>
  <r>
    <s v="Exp4"/>
    <x v="1"/>
    <x v="1"/>
    <x v="1"/>
    <x v="29"/>
    <s v="None_8h"/>
    <x v="2"/>
    <n v="13"/>
    <s v=""/>
    <x v="1"/>
  </r>
  <r>
    <s v="Exp4"/>
    <x v="1"/>
    <x v="1"/>
    <x v="1"/>
    <x v="31"/>
    <s v="None_8h"/>
    <x v="0"/>
    <n v="12"/>
    <s v=""/>
    <x v="1"/>
  </r>
  <r>
    <s v="Exp4"/>
    <x v="1"/>
    <x v="1"/>
    <x v="1"/>
    <x v="31"/>
    <s v="None_8h"/>
    <x v="1"/>
    <n v="13"/>
    <s v=""/>
    <x v="1"/>
  </r>
  <r>
    <s v="Exp4"/>
    <x v="1"/>
    <x v="1"/>
    <x v="1"/>
    <x v="31"/>
    <s v="None_8h"/>
    <x v="2"/>
    <n v="11"/>
    <n v="23"/>
    <x v="1"/>
  </r>
  <r>
    <s v="Exp4"/>
    <x v="1"/>
    <x v="1"/>
    <x v="1"/>
    <x v="31"/>
    <s v="None_8h"/>
    <x v="3"/>
    <n v="12"/>
    <s v=""/>
    <x v="1"/>
  </r>
  <r>
    <s v="Exp4"/>
    <x v="1"/>
    <x v="1"/>
    <x v="2"/>
    <x v="35"/>
    <s v="None_8h"/>
    <x v="0"/>
    <n v="3.2701011073663939"/>
    <n v="11"/>
    <x v="0"/>
  </r>
  <r>
    <s v="Exp4"/>
    <x v="1"/>
    <x v="1"/>
    <x v="2"/>
    <x v="35"/>
    <s v="None_8h"/>
    <x v="1"/>
    <n v="2.8100242522231205"/>
    <n v="10"/>
    <x v="0"/>
  </r>
  <r>
    <s v="Exp4"/>
    <x v="1"/>
    <x v="1"/>
    <x v="2"/>
    <x v="35"/>
    <s v="None_8h"/>
    <x v="2"/>
    <n v="2.6548100242522232"/>
    <n v="9"/>
    <x v="0"/>
  </r>
  <r>
    <s v="Exp4"/>
    <x v="1"/>
    <x v="1"/>
    <x v="2"/>
    <x v="35"/>
    <s v="None_8h"/>
    <x v="3"/>
    <n v="2.5238480194017785"/>
    <n v="9"/>
    <x v="0"/>
  </r>
  <r>
    <s v="Exp4"/>
    <x v="1"/>
    <x v="1"/>
    <x v="2"/>
    <x v="35"/>
    <s v="None_8h"/>
    <x v="0"/>
    <n v="3.561386615310544"/>
    <n v="11"/>
    <x v="0"/>
  </r>
  <r>
    <s v="Exp4"/>
    <x v="1"/>
    <x v="1"/>
    <x v="2"/>
    <x v="35"/>
    <s v="None_8h"/>
    <x v="1"/>
    <n v="3.4713529128550795"/>
    <n v="12"/>
    <x v="0"/>
  </r>
  <r>
    <s v="Exp4"/>
    <x v="1"/>
    <x v="1"/>
    <x v="2"/>
    <x v="35"/>
    <s v="None_8h"/>
    <x v="2"/>
    <n v="2.7954729183508489"/>
    <n v="10"/>
    <x v="0"/>
  </r>
  <r>
    <s v="Exp4"/>
    <x v="1"/>
    <x v="1"/>
    <x v="2"/>
    <x v="35"/>
    <s v="None_8h"/>
    <x v="3"/>
    <n v="2.5383993532740501"/>
    <n v="10"/>
    <x v="0"/>
  </r>
  <r>
    <s v="Exp4"/>
    <x v="1"/>
    <x v="1"/>
    <x v="2"/>
    <x v="35"/>
    <s v="None_8h"/>
    <x v="0"/>
    <n v="2.150363783346807"/>
    <n v="10"/>
    <x v="0"/>
  </r>
  <r>
    <s v="Exp4"/>
    <x v="1"/>
    <x v="1"/>
    <x v="2"/>
    <x v="35"/>
    <s v="None_8h"/>
    <x v="1"/>
    <n v="3.3972075108329323"/>
    <n v="11"/>
    <x v="0"/>
  </r>
  <r>
    <s v="Exp4"/>
    <x v="1"/>
    <x v="1"/>
    <x v="2"/>
    <x v="35"/>
    <s v="None_8h"/>
    <x v="2"/>
    <n v="2.5481002425222314"/>
    <n v="9"/>
    <x v="0"/>
  </r>
  <r>
    <s v="Exp4"/>
    <x v="1"/>
    <x v="1"/>
    <x v="2"/>
    <x v="35"/>
    <s v="None_8h"/>
    <x v="3"/>
    <n v="2.6063055780113178"/>
    <n v="9"/>
    <x v="0"/>
  </r>
  <r>
    <s v="Exp4"/>
    <x v="1"/>
    <x v="1"/>
    <x v="2"/>
    <x v="36"/>
    <s v="None_8h"/>
    <x v="0"/>
    <n v="4.1973684210526319"/>
    <n v="12"/>
    <x v="0"/>
  </r>
  <r>
    <s v="Exp4"/>
    <x v="1"/>
    <x v="1"/>
    <x v="2"/>
    <x v="36"/>
    <s v="None_8h"/>
    <x v="1"/>
    <n v="4.0857005296100146"/>
    <n v="12"/>
    <x v="0"/>
  </r>
  <r>
    <s v="Exp4"/>
    <x v="1"/>
    <x v="1"/>
    <x v="2"/>
    <x v="36"/>
    <s v="None_8h"/>
    <x v="2"/>
    <n v="4.1386615310544057"/>
    <n v="12"/>
    <x v="0"/>
  </r>
  <r>
    <s v="Exp4"/>
    <x v="1"/>
    <x v="1"/>
    <x v="2"/>
    <x v="36"/>
    <s v="None_8h"/>
    <x v="3"/>
    <n v="3.9532980259990369"/>
    <n v="12"/>
    <x v="0"/>
  </r>
  <r>
    <s v="Exp4"/>
    <x v="1"/>
    <x v="1"/>
    <x v="2"/>
    <x v="36"/>
    <s v="None_8h"/>
    <x v="0"/>
    <n v="3.9003370245546463"/>
    <n v="13"/>
    <x v="0"/>
  </r>
  <r>
    <s v="Exp4"/>
    <x v="1"/>
    <x v="1"/>
    <x v="2"/>
    <x v="36"/>
    <s v="None_8h"/>
    <x v="1"/>
    <n v="3.1641791044776117"/>
    <n v="13"/>
    <x v="0"/>
  </r>
  <r>
    <s v="Exp4"/>
    <x v="1"/>
    <x v="1"/>
    <x v="2"/>
    <x v="36"/>
    <s v="None_8h"/>
    <x v="2"/>
    <n v="3.6884930187770824"/>
    <n v="11"/>
    <x v="0"/>
  </r>
  <r>
    <s v="Exp4"/>
    <x v="1"/>
    <x v="1"/>
    <x v="2"/>
    <x v="36"/>
    <s v="None_8h"/>
    <x v="3"/>
    <n v="3.7944150216658641"/>
    <n v="12"/>
    <x v="0"/>
  </r>
  <r>
    <s v="Exp4"/>
    <x v="1"/>
    <x v="1"/>
    <x v="2"/>
    <x v="36"/>
    <s v="None_8h"/>
    <x v="0"/>
    <n v="4.3994360902255636"/>
    <n v="13"/>
    <x v="0"/>
  </r>
  <r>
    <s v="Exp4"/>
    <x v="1"/>
    <x v="1"/>
    <x v="2"/>
    <x v="36"/>
    <s v="None_8h"/>
    <x v="1"/>
    <n v="4.006259027443428"/>
    <n v="13"/>
    <x v="0"/>
  </r>
  <r>
    <s v="Exp4"/>
    <x v="1"/>
    <x v="1"/>
    <x v="2"/>
    <x v="36"/>
    <s v="None_8h"/>
    <x v="2"/>
    <n v="3.9532980259990369"/>
    <n v="12"/>
    <x v="0"/>
  </r>
  <r>
    <s v="Exp4"/>
    <x v="1"/>
    <x v="1"/>
    <x v="2"/>
    <x v="36"/>
    <s v="None_8h"/>
    <x v="3"/>
    <n v="3.8420799229658162"/>
    <n v="12"/>
    <x v="0"/>
  </r>
  <r>
    <s v="Exp4"/>
    <x v="1"/>
    <x v="1"/>
    <x v="2"/>
    <x v="37"/>
    <s v="None_8h"/>
    <x v="0"/>
    <n v="4.4652255639097742"/>
    <n v="15"/>
    <x v="0"/>
  </r>
  <r>
    <s v="Exp4"/>
    <x v="1"/>
    <x v="1"/>
    <x v="2"/>
    <x v="37"/>
    <s v="None_8h"/>
    <x v="1"/>
    <n v="4.7471804511278197"/>
    <n v="14"/>
    <x v="0"/>
  </r>
  <r>
    <s v="Exp4"/>
    <x v="1"/>
    <x v="1"/>
    <x v="2"/>
    <x v="37"/>
    <s v="None_8h"/>
    <x v="2"/>
    <n v="4.4605263157894735"/>
    <n v="13"/>
    <x v="0"/>
  </r>
  <r>
    <s v="Exp4"/>
    <x v="1"/>
    <x v="1"/>
    <x v="2"/>
    <x v="37"/>
    <s v="None_8h"/>
    <x v="3"/>
    <n v="4.5545112781954886"/>
    <n v="14"/>
    <x v="0"/>
  </r>
  <r>
    <s v="Exp4"/>
    <x v="1"/>
    <x v="1"/>
    <x v="2"/>
    <x v="37"/>
    <s v="None_8h"/>
    <x v="0"/>
    <n v="3.4925373134328357"/>
    <n v="11"/>
    <x v="0"/>
  </r>
  <r>
    <s v="Exp4"/>
    <x v="1"/>
    <x v="1"/>
    <x v="2"/>
    <x v="37"/>
    <s v="None_8h"/>
    <x v="1"/>
    <n v="4.1127819548872182"/>
    <n v="12"/>
    <x v="0"/>
  </r>
  <r>
    <s v="Exp4"/>
    <x v="1"/>
    <x v="1"/>
    <x v="2"/>
    <x v="37"/>
    <s v="None_8h"/>
    <x v="2"/>
    <n v="4.1644736842105265"/>
    <n v="12"/>
    <x v="0"/>
  </r>
  <r>
    <s v="Exp4"/>
    <x v="1"/>
    <x v="1"/>
    <x v="2"/>
    <x v="37"/>
    <s v="None_8h"/>
    <x v="3"/>
    <n v="4.1691729323308273"/>
    <n v="13"/>
    <x v="0"/>
  </r>
  <r>
    <s v="Exp4"/>
    <x v="1"/>
    <x v="1"/>
    <x v="2"/>
    <x v="37"/>
    <s v="None_8h"/>
    <x v="0"/>
    <n v="4.5733082706766917"/>
    <n v="14"/>
    <x v="0"/>
  </r>
  <r>
    <s v="Exp4"/>
    <x v="1"/>
    <x v="1"/>
    <x v="2"/>
    <x v="37"/>
    <s v="None_8h"/>
    <x v="1"/>
    <n v="3.9268175252768414"/>
    <n v="12"/>
    <x v="0"/>
  </r>
  <r>
    <s v="Exp4"/>
    <x v="1"/>
    <x v="1"/>
    <x v="2"/>
    <x v="37"/>
    <s v="None_8h"/>
    <x v="2"/>
    <n v="4.4041353383458643"/>
    <n v="13"/>
    <x v="0"/>
  </r>
  <r>
    <s v="Exp4"/>
    <x v="1"/>
    <x v="1"/>
    <x v="2"/>
    <x v="37"/>
    <s v="None_8h"/>
    <x v="3"/>
    <n v="4.5733082706766917"/>
    <n v="14"/>
    <x v="0"/>
  </r>
  <r>
    <s v="Exp4"/>
    <x v="1"/>
    <x v="1"/>
    <x v="2"/>
    <x v="38"/>
    <s v="None_8h"/>
    <x v="0"/>
    <n v="5.7245595109672776"/>
    <n v="17"/>
    <x v="0"/>
  </r>
  <r>
    <s v="Exp4"/>
    <x v="1"/>
    <x v="1"/>
    <x v="2"/>
    <x v="38"/>
    <s v="None_8h"/>
    <x v="1"/>
    <n v="4.6578947368421053"/>
    <n v="13"/>
    <x v="0"/>
  </r>
  <r>
    <s v="Exp4"/>
    <x v="1"/>
    <x v="1"/>
    <x v="2"/>
    <x v="38"/>
    <s v="None_8h"/>
    <x v="2"/>
    <n v="5.5001797914419273"/>
    <n v="17"/>
    <x v="0"/>
  </r>
  <r>
    <s v="Exp4"/>
    <x v="1"/>
    <x v="1"/>
    <x v="2"/>
    <x v="38"/>
    <s v="None_8h"/>
    <x v="3"/>
    <n v="4.8411654135338349"/>
    <n v="15"/>
    <x v="0"/>
  </r>
  <r>
    <s v="Exp4"/>
    <x v="1"/>
    <x v="1"/>
    <x v="2"/>
    <x v="38"/>
    <s v="None_8h"/>
    <x v="0"/>
    <n v="4.9398496240601499"/>
    <n v="14"/>
    <x v="0"/>
  </r>
  <r>
    <s v="Exp4"/>
    <x v="1"/>
    <x v="1"/>
    <x v="2"/>
    <x v="38"/>
    <s v="None_8h"/>
    <x v="1"/>
    <n v="5.50952894642215"/>
    <n v="16"/>
    <x v="0"/>
  </r>
  <r>
    <s v="Exp4"/>
    <x v="1"/>
    <x v="1"/>
    <x v="2"/>
    <x v="38"/>
    <s v="None_8h"/>
    <x v="2"/>
    <n v="6.0611290902553039"/>
    <n v="16"/>
    <x v="0"/>
  </r>
  <r>
    <s v="Exp4"/>
    <x v="1"/>
    <x v="1"/>
    <x v="2"/>
    <x v="38"/>
    <s v="None_8h"/>
    <x v="3"/>
    <n v="5.4814814814814818"/>
    <n v="16"/>
    <x v="0"/>
  </r>
  <r>
    <s v="Exp4"/>
    <x v="1"/>
    <x v="1"/>
    <x v="2"/>
    <x v="38"/>
    <s v="None_8h"/>
    <x v="0"/>
    <n v="5.9629629629629628"/>
    <n v="17"/>
    <x v="0"/>
  </r>
  <r>
    <s v="Exp4"/>
    <x v="1"/>
    <x v="1"/>
    <x v="2"/>
    <x v="38"/>
    <s v="None_8h"/>
    <x v="1"/>
    <n v="5.1869830996044586"/>
    <n v="15"/>
    <x v="0"/>
  </r>
  <r>
    <s v="Exp4"/>
    <x v="1"/>
    <x v="1"/>
    <x v="2"/>
    <x v="38"/>
    <s v="None_8h"/>
    <x v="2"/>
    <n v="5.0291353383458643"/>
    <n v="14"/>
    <x v="0"/>
  </r>
  <r>
    <s v="Exp4"/>
    <x v="1"/>
    <x v="1"/>
    <x v="2"/>
    <x v="38"/>
    <s v="None_8h"/>
    <x v="3"/>
    <n v="5.1542610571736782"/>
    <n v="15"/>
    <x v="0"/>
  </r>
  <r>
    <s v="Exp4"/>
    <x v="1"/>
    <x v="1"/>
    <x v="2"/>
    <x v="39"/>
    <s v="None_8h"/>
    <x v="0"/>
    <n v="6.515995260663507"/>
    <n v="19"/>
    <x v="0"/>
  </r>
  <r>
    <s v="Exp4"/>
    <x v="1"/>
    <x v="1"/>
    <x v="2"/>
    <x v="39"/>
    <s v="None_8h"/>
    <x v="1"/>
    <n v="6.4389810426540288"/>
    <n v="19"/>
    <x v="0"/>
  </r>
  <r>
    <s v="Exp4"/>
    <x v="1"/>
    <x v="1"/>
    <x v="2"/>
    <x v="39"/>
    <s v="None_8h"/>
    <x v="2"/>
    <n v="6.1039691943127963"/>
    <n v="16"/>
    <x v="0"/>
  </r>
  <r>
    <s v="Exp4"/>
    <x v="1"/>
    <x v="1"/>
    <x v="2"/>
    <x v="39"/>
    <s v="None_8h"/>
    <x v="3"/>
    <n v="5.5702984537935993"/>
    <n v="17"/>
    <x v="0"/>
  </r>
  <r>
    <s v="Exp4"/>
    <x v="1"/>
    <x v="1"/>
    <x v="2"/>
    <x v="39"/>
    <s v="None_8h"/>
    <x v="0"/>
    <n v="6.5352488151658772"/>
    <n v="19"/>
    <x v="0"/>
  </r>
  <r>
    <s v="Exp4"/>
    <x v="1"/>
    <x v="1"/>
    <x v="2"/>
    <x v="39"/>
    <s v="None_8h"/>
    <x v="1"/>
    <n v="6.5429502369668242"/>
    <n v="19"/>
    <x v="0"/>
  </r>
  <r>
    <s v="Exp4"/>
    <x v="1"/>
    <x v="1"/>
    <x v="2"/>
    <x v="39"/>
    <s v="None_8h"/>
    <x v="2"/>
    <n v="6.0751528227256379"/>
    <n v="16"/>
    <x v="0"/>
  </r>
  <r>
    <s v="Exp4"/>
    <x v="1"/>
    <x v="1"/>
    <x v="2"/>
    <x v="39"/>
    <s v="None_8h"/>
    <x v="3"/>
    <n v="6.2294138798993171"/>
    <n v="17"/>
    <x v="0"/>
  </r>
  <r>
    <s v="Exp4"/>
    <x v="1"/>
    <x v="1"/>
    <x v="2"/>
    <x v="39"/>
    <s v="None_8h"/>
    <x v="0"/>
    <n v="6.3773696682464456"/>
    <n v="20"/>
    <x v="0"/>
  </r>
  <r>
    <s v="Exp4"/>
    <x v="1"/>
    <x v="1"/>
    <x v="2"/>
    <x v="39"/>
    <s v="None_8h"/>
    <x v="1"/>
    <n v="6.2926540284360186"/>
    <n v="20"/>
    <x v="0"/>
  </r>
  <r>
    <s v="Exp4"/>
    <x v="1"/>
    <x v="1"/>
    <x v="2"/>
    <x v="39"/>
    <s v="None_8h"/>
    <x v="2"/>
    <n v="5.9582883854728514"/>
    <n v="17"/>
    <x v="0"/>
  </r>
  <r>
    <s v="Exp4"/>
    <x v="1"/>
    <x v="1"/>
    <x v="2"/>
    <x v="39"/>
    <s v="None_8h"/>
    <x v="3"/>
    <n v="6.1193720379146921"/>
    <n v="17"/>
    <x v="0"/>
  </r>
  <r>
    <s v="Exp4"/>
    <x v="1"/>
    <x v="1"/>
    <x v="2"/>
    <x v="40"/>
    <s v="None_8h"/>
    <x v="0"/>
    <n v="7.2437086092715228"/>
    <n v="21"/>
    <x v="0"/>
  </r>
  <r>
    <s v="Exp4"/>
    <x v="1"/>
    <x v="1"/>
    <x v="2"/>
    <x v="40"/>
    <s v="None_8h"/>
    <x v="1"/>
    <n v="6.6315165876777247"/>
    <n v="19"/>
    <x v="0"/>
  </r>
  <r>
    <s v="Exp4"/>
    <x v="1"/>
    <x v="1"/>
    <x v="2"/>
    <x v="40"/>
    <s v="None_8h"/>
    <x v="2"/>
    <n v="7.1236203090507724"/>
    <n v="22"/>
    <x v="0"/>
  </r>
  <r>
    <s v="Exp4"/>
    <x v="1"/>
    <x v="1"/>
    <x v="2"/>
    <x v="40"/>
    <s v="None_8h"/>
    <x v="3"/>
    <n v="6.7547393364928912"/>
    <n v="19"/>
    <x v="0"/>
  </r>
  <r>
    <s v="Exp4"/>
    <x v="1"/>
    <x v="1"/>
    <x v="2"/>
    <x v="40"/>
    <s v="None_8h"/>
    <x v="0"/>
    <n v="6.5429502369668242"/>
    <n v="19"/>
    <x v="0"/>
  </r>
  <r>
    <s v="Exp4"/>
    <x v="1"/>
    <x v="1"/>
    <x v="2"/>
    <x v="40"/>
    <s v="None_8h"/>
    <x v="1"/>
    <n v="6.6623222748815163"/>
    <n v="20"/>
    <x v="0"/>
  </r>
  <r>
    <s v="Exp4"/>
    <x v="1"/>
    <x v="1"/>
    <x v="2"/>
    <x v="40"/>
    <s v="None_8h"/>
    <x v="2"/>
    <n v="6.9049170616113749"/>
    <n v="23"/>
    <x v="0"/>
  </r>
  <r>
    <s v="Exp4"/>
    <x v="1"/>
    <x v="1"/>
    <x v="2"/>
    <x v="40"/>
    <s v="None_8h"/>
    <x v="3"/>
    <n v="6.7431872037914689"/>
    <n v="19"/>
    <x v="0"/>
  </r>
  <r>
    <s v="Exp4"/>
    <x v="1"/>
    <x v="1"/>
    <x v="2"/>
    <x v="40"/>
    <s v="None_8h"/>
    <x v="0"/>
    <n v="6.854857819905213"/>
    <n v="20"/>
    <x v="0"/>
  </r>
  <r>
    <s v="Exp4"/>
    <x v="1"/>
    <x v="1"/>
    <x v="2"/>
    <x v="40"/>
    <s v="None_8h"/>
    <x v="1"/>
    <n v="6.981931279620853"/>
    <n v="20"/>
    <x v="0"/>
  </r>
  <r>
    <s v="Exp4"/>
    <x v="1"/>
    <x v="1"/>
    <x v="2"/>
    <x v="40"/>
    <s v="None_8h"/>
    <x v="2"/>
    <n v="6.7739928909952605"/>
    <n v="19"/>
    <x v="0"/>
  </r>
  <r>
    <s v="Exp4"/>
    <x v="1"/>
    <x v="1"/>
    <x v="2"/>
    <x v="40"/>
    <s v="None_8h"/>
    <x v="3"/>
    <n v="7.8017660044150112"/>
    <n v="21"/>
    <x v="0"/>
  </r>
  <r>
    <s v="Exp4"/>
    <x v="1"/>
    <x v="1"/>
    <x v="2"/>
    <x v="41"/>
    <s v="None_8h"/>
    <x v="0"/>
    <n v="8.1317365269461082"/>
    <n v="21"/>
    <x v="0"/>
  </r>
  <r>
    <s v="Exp4"/>
    <x v="1"/>
    <x v="1"/>
    <x v="2"/>
    <x v="41"/>
    <s v="None_8h"/>
    <x v="1"/>
    <n v="7.4697571743929361"/>
    <n v="19"/>
    <x v="0"/>
  </r>
  <r>
    <s v="Exp4"/>
    <x v="1"/>
    <x v="1"/>
    <x v="2"/>
    <x v="41"/>
    <s v="None_8h"/>
    <x v="2"/>
    <n v="7.5721854304635761"/>
    <n v="21"/>
    <x v="0"/>
  </r>
  <r>
    <s v="Exp4"/>
    <x v="1"/>
    <x v="1"/>
    <x v="2"/>
    <x v="41"/>
    <s v="None_8h"/>
    <x v="3"/>
    <n v="8.1631023666951812"/>
    <n v="25"/>
    <x v="0"/>
  </r>
  <r>
    <s v="Exp4"/>
    <x v="1"/>
    <x v="1"/>
    <x v="2"/>
    <x v="41"/>
    <s v="None_8h"/>
    <x v="0"/>
    <n v="7.2295805739514352"/>
    <n v="20"/>
    <x v="0"/>
  </r>
  <r>
    <s v="Exp4"/>
    <x v="1"/>
    <x v="1"/>
    <x v="2"/>
    <x v="41"/>
    <s v="None_8h"/>
    <x v="1"/>
    <n v="7.5368653421633551"/>
    <n v="23"/>
    <x v="0"/>
  </r>
  <r>
    <s v="Exp4"/>
    <x v="1"/>
    <x v="1"/>
    <x v="2"/>
    <x v="41"/>
    <s v="None_8h"/>
    <x v="2"/>
    <n v="7.1483443708609276"/>
    <n v="22"/>
    <x v="0"/>
  </r>
  <r>
    <s v="Exp4"/>
    <x v="1"/>
    <x v="1"/>
    <x v="2"/>
    <x v="41"/>
    <s v="None_8h"/>
    <x v="3"/>
    <n v="7.4803532008830018"/>
    <n v="24"/>
    <x v="0"/>
  </r>
  <r>
    <s v="Exp4"/>
    <x v="1"/>
    <x v="1"/>
    <x v="2"/>
    <x v="41"/>
    <s v="None_8h"/>
    <x v="0"/>
    <n v="7.268432671081678"/>
    <n v="24"/>
    <x v="0"/>
  </r>
  <r>
    <s v="Exp4"/>
    <x v="1"/>
    <x v="1"/>
    <x v="2"/>
    <x v="41"/>
    <s v="None_8h"/>
    <x v="1"/>
    <n v="7.268432671081678"/>
    <n v="22"/>
    <x v="0"/>
  </r>
  <r>
    <s v="Exp4"/>
    <x v="1"/>
    <x v="1"/>
    <x v="2"/>
    <x v="41"/>
    <s v="None_8h"/>
    <x v="2"/>
    <n v="7.7664459161147903"/>
    <n v="22"/>
    <x v="0"/>
  </r>
  <r>
    <s v="Exp4"/>
    <x v="1"/>
    <x v="1"/>
    <x v="2"/>
    <x v="41"/>
    <s v="None_8h"/>
    <x v="3"/>
    <n v="7.6498896247240618"/>
    <n v="23"/>
    <x v="0"/>
  </r>
  <r>
    <s v="Exp4"/>
    <x v="1"/>
    <x v="1"/>
    <x v="2"/>
    <x v="42"/>
    <s v="None_8h"/>
    <x v="0"/>
    <n v="8.749643570002851"/>
    <n v="25"/>
    <x v="0"/>
  </r>
  <r>
    <s v="Exp4"/>
    <x v="1"/>
    <x v="1"/>
    <x v="2"/>
    <x v="42"/>
    <s v="None_8h"/>
    <x v="1"/>
    <n v="8.6398631308810945"/>
    <n v="26"/>
    <x v="0"/>
  </r>
  <r>
    <s v="Exp4"/>
    <x v="1"/>
    <x v="1"/>
    <x v="2"/>
    <x v="42"/>
    <s v="None_8h"/>
    <x v="2"/>
    <n v="8.1160536070715708"/>
    <n v="27"/>
    <x v="0"/>
  </r>
  <r>
    <s v="Exp4"/>
    <x v="1"/>
    <x v="1"/>
    <x v="2"/>
    <x v="42"/>
    <s v="None_8h"/>
    <x v="3"/>
    <n v="8.7684630738522955"/>
    <n v="25"/>
    <x v="0"/>
  </r>
  <r>
    <s v="Exp4"/>
    <x v="1"/>
    <x v="1"/>
    <x v="2"/>
    <x v="42"/>
    <s v="None_8h"/>
    <x v="0"/>
    <n v="8.1787852865697168"/>
    <n v="28"/>
    <x v="0"/>
  </r>
  <r>
    <s v="Exp4"/>
    <x v="1"/>
    <x v="1"/>
    <x v="2"/>
    <x v="42"/>
    <s v="None_8h"/>
    <x v="1"/>
    <n v="8.6022241231822072"/>
    <n v="25"/>
    <x v="0"/>
  </r>
  <r>
    <s v="Exp4"/>
    <x v="1"/>
    <x v="1"/>
    <x v="2"/>
    <x v="42"/>
    <s v="None_8h"/>
    <x v="2"/>
    <n v="8.4924436840604507"/>
    <n v="25"/>
    <x v="0"/>
  </r>
  <r>
    <s v="Exp4"/>
    <x v="1"/>
    <x v="1"/>
    <x v="2"/>
    <x v="42"/>
    <s v="None_8h"/>
    <x v="3"/>
    <n v="8.2822925577416591"/>
    <n v="26"/>
    <x v="0"/>
  </r>
  <r>
    <s v="Exp4"/>
    <x v="1"/>
    <x v="1"/>
    <x v="2"/>
    <x v="42"/>
    <s v="None_8h"/>
    <x v="0"/>
    <n v="8.5959509552323929"/>
    <n v="25"/>
    <x v="0"/>
  </r>
  <r>
    <s v="Exp4"/>
    <x v="1"/>
    <x v="1"/>
    <x v="2"/>
    <x v="42"/>
    <s v="None_8h"/>
    <x v="1"/>
    <n v="8.1693755346449954"/>
    <n v="23"/>
    <x v="0"/>
  </r>
  <r>
    <s v="Exp4"/>
    <x v="1"/>
    <x v="1"/>
    <x v="2"/>
    <x v="42"/>
    <s v="None_8h"/>
    <x v="2"/>
    <n v="8.2446535500427718"/>
    <n v="24"/>
    <x v="0"/>
  </r>
  <r>
    <s v="Exp4"/>
    <x v="1"/>
    <x v="1"/>
    <x v="2"/>
    <x v="42"/>
    <s v="None_8h"/>
    <x v="3"/>
    <n v="8.3795266609637871"/>
    <n v="25"/>
    <x v="0"/>
  </r>
  <r>
    <s v="Exp4"/>
    <x v="1"/>
    <x v="1"/>
    <x v="2"/>
    <x v="43"/>
    <s v="None_8h"/>
    <x v="1"/>
    <n v="9.2036474164133733"/>
    <n v="27"/>
    <x v="0"/>
  </r>
  <r>
    <s v="Exp4"/>
    <x v="1"/>
    <x v="1"/>
    <x v="2"/>
    <x v="43"/>
    <s v="None_8h"/>
    <x v="2"/>
    <n v="8.7841459937268311"/>
    <n v="25"/>
    <x v="0"/>
  </r>
  <r>
    <s v="Exp4"/>
    <x v="1"/>
    <x v="1"/>
    <x v="2"/>
    <x v="43"/>
    <s v="None_8h"/>
    <x v="3"/>
    <n v="8.6461362988309105"/>
    <n v="25"/>
    <x v="0"/>
  </r>
  <r>
    <s v="Exp4"/>
    <x v="1"/>
    <x v="1"/>
    <x v="2"/>
    <x v="43"/>
    <s v="None_8h"/>
    <x v="0"/>
    <n v="9.3252279635258351"/>
    <n v="25"/>
    <x v="0"/>
  </r>
  <r>
    <s v="Exp4"/>
    <x v="1"/>
    <x v="1"/>
    <x v="2"/>
    <x v="43"/>
    <s v="None_8h"/>
    <x v="0"/>
    <n v="9.4346504559270521"/>
    <n v="30"/>
    <x v="0"/>
  </r>
  <r>
    <s v="Exp4"/>
    <x v="1"/>
    <x v="1"/>
    <x v="2"/>
    <x v="43"/>
    <s v="None_8h"/>
    <x v="1"/>
    <n v="9.4407294832826754"/>
    <n v="30"/>
    <x v="0"/>
  </r>
  <r>
    <s v="Exp4"/>
    <x v="1"/>
    <x v="1"/>
    <x v="2"/>
    <x v="43"/>
    <s v="None_8h"/>
    <x v="2"/>
    <n v="8.6304533789563731"/>
    <n v="26"/>
    <x v="0"/>
  </r>
  <r>
    <s v="Exp4"/>
    <x v="1"/>
    <x v="1"/>
    <x v="2"/>
    <x v="43"/>
    <s v="None_8h"/>
    <x v="3"/>
    <n v="8.0627316794981461"/>
    <n v="29"/>
    <x v="0"/>
  </r>
  <r>
    <s v="Exp4"/>
    <x v="1"/>
    <x v="1"/>
    <x v="2"/>
    <x v="43"/>
    <s v="None_8h"/>
    <x v="0"/>
    <n v="8.8939264328485876"/>
    <n v="26"/>
    <x v="0"/>
  </r>
  <r>
    <s v="Exp4"/>
    <x v="1"/>
    <x v="1"/>
    <x v="2"/>
    <x v="43"/>
    <s v="None_8h"/>
    <x v="1"/>
    <n v="7.1130242825607066"/>
    <n v="24"/>
    <x v="0"/>
  </r>
  <r>
    <s v="Exp4"/>
    <x v="1"/>
    <x v="1"/>
    <x v="2"/>
    <x v="43"/>
    <s v="None_8h"/>
    <x v="2"/>
    <n v="9.2249240121580556"/>
    <n v="29"/>
    <x v="0"/>
  </r>
  <r>
    <s v="Exp4"/>
    <x v="1"/>
    <x v="1"/>
    <x v="2"/>
    <x v="43"/>
    <s v="None_8h"/>
    <x v="3"/>
    <n v="8.6712289706301675"/>
    <n v="26"/>
    <x v="0"/>
  </r>
  <r>
    <s v="Exp4"/>
    <x v="1"/>
    <x v="1"/>
    <x v="2"/>
    <x v="44"/>
    <s v="None_8h"/>
    <x v="0"/>
    <n v="10.879396984924623"/>
    <n v="33"/>
    <x v="0"/>
  </r>
  <r>
    <s v="Exp4"/>
    <x v="1"/>
    <x v="1"/>
    <x v="2"/>
    <x v="44"/>
    <s v="None_8h"/>
    <x v="1"/>
    <n v="11.234615384615385"/>
    <n v="32"/>
    <x v="0"/>
  </r>
  <r>
    <s v="Exp4"/>
    <x v="1"/>
    <x v="1"/>
    <x v="2"/>
    <x v="44"/>
    <s v="None_8h"/>
    <x v="2"/>
    <n v="10.798492462311557"/>
    <n v="30"/>
    <x v="0"/>
  </r>
  <r>
    <s v="Exp4"/>
    <x v="1"/>
    <x v="1"/>
    <x v="2"/>
    <x v="44"/>
    <s v="None_8h"/>
    <x v="3"/>
    <n v="9.7051671732522795"/>
    <n v="25"/>
    <x v="0"/>
  </r>
  <r>
    <s v="Exp4"/>
    <x v="1"/>
    <x v="1"/>
    <x v="2"/>
    <x v="44"/>
    <s v="None_8h"/>
    <x v="0"/>
    <n v="10.457286432160805"/>
    <n v="28"/>
    <x v="0"/>
  </r>
  <r>
    <s v="Exp4"/>
    <x v="1"/>
    <x v="1"/>
    <x v="2"/>
    <x v="44"/>
    <s v="None_8h"/>
    <x v="1"/>
    <n v="9.4832826747720365"/>
    <n v="28"/>
    <x v="0"/>
  </r>
  <r>
    <s v="Exp4"/>
    <x v="1"/>
    <x v="1"/>
    <x v="2"/>
    <x v="44"/>
    <s v="None_8h"/>
    <x v="2"/>
    <n v="9.8723404255319149"/>
    <n v="29"/>
    <x v="0"/>
  </r>
  <r>
    <s v="Exp4"/>
    <x v="1"/>
    <x v="1"/>
    <x v="2"/>
    <x v="44"/>
    <s v="None_8h"/>
    <x v="3"/>
    <n v="9.3860182370820677"/>
    <n v="28"/>
    <x v="0"/>
  </r>
  <r>
    <s v="Exp4"/>
    <x v="1"/>
    <x v="1"/>
    <x v="2"/>
    <x v="44"/>
    <s v="None_8h"/>
    <x v="0"/>
    <n v="10.538190954773869"/>
    <n v="28"/>
    <x v="0"/>
  </r>
  <r>
    <s v="Exp4"/>
    <x v="1"/>
    <x v="1"/>
    <x v="2"/>
    <x v="44"/>
    <s v="None_8h"/>
    <x v="1"/>
    <n v="9.8085106382978715"/>
    <n v="26"/>
    <x v="0"/>
  </r>
  <r>
    <s v="Exp4"/>
    <x v="1"/>
    <x v="1"/>
    <x v="2"/>
    <x v="44"/>
    <s v="None_8h"/>
    <x v="2"/>
    <n v="10.302512562814071"/>
    <n v="28"/>
    <x v="0"/>
  </r>
  <r>
    <s v="Exp4"/>
    <x v="1"/>
    <x v="1"/>
    <x v="2"/>
    <x v="44"/>
    <s v="None_8h"/>
    <x v="3"/>
    <n v="9.2158054711246198"/>
    <n v="26"/>
    <x v="0"/>
  </r>
  <r>
    <s v="Exp4"/>
    <x v="1"/>
    <x v="1"/>
    <x v="2"/>
    <x v="45"/>
    <s v="None_8h"/>
    <x v="0"/>
    <n v="10.330653266331659"/>
    <n v="27"/>
    <x v="0"/>
  </r>
  <r>
    <s v="Exp4"/>
    <x v="1"/>
    <x v="1"/>
    <x v="2"/>
    <x v="45"/>
    <s v="None_8h"/>
    <x v="1"/>
    <n v="10.875879396984924"/>
    <n v="29"/>
    <x v="0"/>
  </r>
  <r>
    <s v="Exp4"/>
    <x v="1"/>
    <x v="1"/>
    <x v="2"/>
    <x v="45"/>
    <s v="None_8h"/>
    <x v="2"/>
    <n v="11.415384615384616"/>
    <n v="31"/>
    <x v="0"/>
  </r>
  <r>
    <s v="Exp4"/>
    <x v="1"/>
    <x v="1"/>
    <x v="2"/>
    <x v="45"/>
    <s v="None_8h"/>
    <x v="3"/>
    <n v="8.8437410892500719"/>
    <n v="25"/>
    <x v="0"/>
  </r>
  <r>
    <s v="Exp4"/>
    <x v="1"/>
    <x v="1"/>
    <x v="2"/>
    <x v="45"/>
    <s v="None_8h"/>
    <x v="0"/>
    <n v="11.055276381909549"/>
    <n v="30"/>
    <x v="0"/>
  </r>
  <r>
    <s v="Exp4"/>
    <x v="1"/>
    <x v="1"/>
    <x v="2"/>
    <x v="45"/>
    <s v="None_8h"/>
    <x v="1"/>
    <n v="11.072864321608041"/>
    <n v="30"/>
    <x v="0"/>
  </r>
  <r>
    <s v="Exp4"/>
    <x v="1"/>
    <x v="1"/>
    <x v="2"/>
    <x v="45"/>
    <s v="None_8h"/>
    <x v="2"/>
    <n v="10.882914572864321"/>
    <n v="30"/>
    <x v="0"/>
  </r>
  <r>
    <s v="Exp4"/>
    <x v="1"/>
    <x v="1"/>
    <x v="2"/>
    <x v="45"/>
    <s v="None_8h"/>
    <x v="3"/>
    <n v="9.3130699088145903"/>
    <n v="28"/>
    <x v="0"/>
  </r>
  <r>
    <s v="Exp4"/>
    <x v="1"/>
    <x v="1"/>
    <x v="2"/>
    <x v="45"/>
    <s v="None_8h"/>
    <x v="0"/>
    <n v="9.7598784194528871"/>
    <n v="27"/>
    <x v="0"/>
  </r>
  <r>
    <s v="Exp4"/>
    <x v="1"/>
    <x v="1"/>
    <x v="2"/>
    <x v="45"/>
    <s v="None_8h"/>
    <x v="1"/>
    <n v="9.7568389057750764"/>
    <n v="29"/>
    <x v="0"/>
  </r>
  <r>
    <s v="Exp4"/>
    <x v="1"/>
    <x v="1"/>
    <x v="2"/>
    <x v="45"/>
    <s v="None_8h"/>
    <x v="2"/>
    <n v="10.165326633165829"/>
    <n v="31"/>
    <x v="0"/>
  </r>
  <r>
    <s v="Exp4"/>
    <x v="1"/>
    <x v="1"/>
    <x v="2"/>
    <x v="45"/>
    <s v="None_8h"/>
    <x v="3"/>
    <n v="10.650753768844222"/>
    <n v="29"/>
    <x v="0"/>
  </r>
  <r>
    <s v="Exp4"/>
    <x v="1"/>
    <x v="1"/>
    <x v="2"/>
    <x v="46"/>
    <s v="None_8h"/>
    <x v="0"/>
    <n v="13.115384615384615"/>
    <n v="27"/>
    <x v="0"/>
  </r>
  <r>
    <s v="Exp4"/>
    <x v="1"/>
    <x v="1"/>
    <x v="2"/>
    <x v="46"/>
    <s v="None_8h"/>
    <x v="1"/>
    <n v="11.63076923076923"/>
    <n v="30"/>
    <x v="0"/>
  </r>
  <r>
    <s v="Exp4"/>
    <x v="1"/>
    <x v="1"/>
    <x v="2"/>
    <x v="46"/>
    <s v="None_8h"/>
    <x v="2"/>
    <n v="12.576923076923077"/>
    <n v="31"/>
    <x v="0"/>
  </r>
  <r>
    <s v="Exp4"/>
    <x v="1"/>
    <x v="1"/>
    <x v="2"/>
    <x v="46"/>
    <s v="None_8h"/>
    <x v="3"/>
    <n v="12.257692307692308"/>
    <n v="28"/>
    <x v="0"/>
  </r>
  <r>
    <s v="Exp4"/>
    <x v="1"/>
    <x v="1"/>
    <x v="2"/>
    <x v="46"/>
    <s v="None_8h"/>
    <x v="0"/>
    <n v="14"/>
    <n v="36"/>
    <x v="0"/>
  </r>
  <r>
    <s v="Exp4"/>
    <x v="1"/>
    <x v="1"/>
    <x v="2"/>
    <x v="46"/>
    <s v="None_8h"/>
    <x v="1"/>
    <n v="12.726923076923077"/>
    <n v="36"/>
    <x v="0"/>
  </r>
  <r>
    <s v="Exp4"/>
    <x v="1"/>
    <x v="1"/>
    <x v="2"/>
    <x v="46"/>
    <s v="None_8h"/>
    <x v="2"/>
    <n v="12.057692307692308"/>
    <n v="39"/>
    <x v="0"/>
  </r>
  <r>
    <s v="Exp4"/>
    <x v="1"/>
    <x v="1"/>
    <x v="2"/>
    <x v="46"/>
    <s v="None_8h"/>
    <x v="3"/>
    <n v="12.888461538461538"/>
    <n v="32"/>
    <x v="0"/>
  </r>
  <r>
    <s v="Exp4"/>
    <x v="1"/>
    <x v="1"/>
    <x v="2"/>
    <x v="46"/>
    <s v="None_8h"/>
    <x v="0"/>
    <n v="11.961538461538462"/>
    <n v="28"/>
    <x v="0"/>
  </r>
  <r>
    <s v="Exp4"/>
    <x v="1"/>
    <x v="1"/>
    <x v="2"/>
    <x v="46"/>
    <s v="None_8h"/>
    <x v="1"/>
    <n v="11.903846153846153"/>
    <n v="27"/>
    <x v="0"/>
  </r>
  <r>
    <s v="Exp4"/>
    <x v="1"/>
    <x v="1"/>
    <x v="2"/>
    <x v="46"/>
    <s v="None_8h"/>
    <x v="2"/>
    <n v="12.615384615384615"/>
    <n v="29"/>
    <x v="0"/>
  </r>
  <r>
    <s v="Exp4"/>
    <x v="1"/>
    <x v="1"/>
    <x v="2"/>
    <x v="46"/>
    <s v="None_8h"/>
    <x v="3"/>
    <n v="11.746153846153845"/>
    <n v="31"/>
    <x v="0"/>
  </r>
  <r>
    <s v="Exp4"/>
    <x v="1"/>
    <x v="1"/>
    <x v="2"/>
    <x v="46"/>
    <s v="None_8h"/>
    <x v="0"/>
    <n v="11.73076923076923"/>
    <n v="28"/>
    <x v="0"/>
  </r>
  <r>
    <s v="Exp4"/>
    <x v="1"/>
    <x v="1"/>
    <x v="2"/>
    <x v="46"/>
    <s v="None_8h"/>
    <x v="1"/>
    <n v="12.076923076923077"/>
    <n v="27"/>
    <x v="0"/>
  </r>
  <r>
    <s v="Exp4"/>
    <x v="1"/>
    <x v="1"/>
    <x v="2"/>
    <x v="46"/>
    <s v="None_8h"/>
    <x v="2"/>
    <n v="12.811538461538461"/>
    <n v="29"/>
    <x v="0"/>
  </r>
  <r>
    <s v="Exp4"/>
    <x v="1"/>
    <x v="1"/>
    <x v="2"/>
    <x v="46"/>
    <s v="None_8h"/>
    <x v="3"/>
    <n v="11.55"/>
    <n v="27"/>
    <x v="0"/>
  </r>
  <r>
    <s v="Exp4"/>
    <x v="1"/>
    <x v="1"/>
    <x v="2"/>
    <x v="30"/>
    <s v="None_8h"/>
    <x v="0"/>
    <n v="13"/>
    <s v=""/>
    <x v="1"/>
  </r>
  <r>
    <s v="Exp4"/>
    <x v="1"/>
    <x v="1"/>
    <x v="2"/>
    <x v="30"/>
    <s v="None_8h"/>
    <x v="1"/>
    <n v="13"/>
    <s v=""/>
    <x v="1"/>
  </r>
  <r>
    <s v="Exp4"/>
    <x v="1"/>
    <x v="1"/>
    <x v="2"/>
    <x v="30"/>
    <s v="None_8h"/>
    <x v="2"/>
    <n v="15"/>
    <s v=""/>
    <x v="1"/>
  </r>
  <r>
    <s v="Exp4"/>
    <x v="1"/>
    <x v="1"/>
    <x v="2"/>
    <x v="30"/>
    <s v="None_8h"/>
    <x v="3"/>
    <n v="14"/>
    <s v=""/>
    <x v="1"/>
  </r>
  <r>
    <s v="Exp4"/>
    <x v="1"/>
    <x v="1"/>
    <x v="2"/>
    <x v="30"/>
    <s v="None_8h"/>
    <x v="0"/>
    <n v="14"/>
    <n v="28"/>
    <x v="1"/>
  </r>
  <r>
    <s v="Exp4"/>
    <x v="1"/>
    <x v="1"/>
    <x v="2"/>
    <x v="30"/>
    <s v="None_8h"/>
    <x v="1"/>
    <n v="14"/>
    <n v="27"/>
    <x v="1"/>
  </r>
  <r>
    <s v="Exp4"/>
    <x v="1"/>
    <x v="1"/>
    <x v="2"/>
    <x v="30"/>
    <s v="None_8h"/>
    <x v="2"/>
    <n v="15"/>
    <s v=""/>
    <x v="1"/>
  </r>
  <r>
    <s v="Exp4"/>
    <x v="1"/>
    <x v="1"/>
    <x v="2"/>
    <x v="30"/>
    <s v="None_8h"/>
    <x v="3"/>
    <n v="14"/>
    <s v=""/>
    <x v="1"/>
  </r>
  <r>
    <s v="Exp4"/>
    <x v="1"/>
    <x v="1"/>
    <x v="2"/>
    <x v="30"/>
    <s v="None_8h"/>
    <x v="0"/>
    <n v="13"/>
    <s v=""/>
    <x v="1"/>
  </r>
  <r>
    <s v="Exp4"/>
    <x v="1"/>
    <x v="1"/>
    <x v="2"/>
    <x v="30"/>
    <s v="None_8h"/>
    <x v="1"/>
    <n v="13"/>
    <s v=""/>
    <x v="1"/>
  </r>
  <r>
    <s v="Exp4"/>
    <x v="1"/>
    <x v="1"/>
    <x v="2"/>
    <x v="30"/>
    <s v="None_8h"/>
    <x v="2"/>
    <n v="15"/>
    <s v=""/>
    <x v="1"/>
  </r>
  <r>
    <s v="Exp4"/>
    <x v="1"/>
    <x v="1"/>
    <x v="2"/>
    <x v="30"/>
    <s v="None_8h"/>
    <x v="3"/>
    <n v="14"/>
    <n v="25"/>
    <x v="1"/>
  </r>
  <r>
    <s v="Exp4"/>
    <x v="1"/>
    <x v="1"/>
    <x v="2"/>
    <x v="30"/>
    <s v="None_8h"/>
    <x v="0"/>
    <n v="13"/>
    <n v="26"/>
    <x v="1"/>
  </r>
  <r>
    <s v="Exp4"/>
    <x v="1"/>
    <x v="1"/>
    <x v="2"/>
    <x v="30"/>
    <s v="None_8h"/>
    <x v="1"/>
    <n v="12"/>
    <n v="27"/>
    <x v="1"/>
  </r>
  <r>
    <s v="Exp4"/>
    <x v="1"/>
    <x v="1"/>
    <x v="2"/>
    <x v="30"/>
    <s v="None_8h"/>
    <x v="2"/>
    <n v="14"/>
    <s v=""/>
    <x v="1"/>
  </r>
  <r>
    <s v="Exp4"/>
    <x v="1"/>
    <x v="1"/>
    <x v="2"/>
    <x v="30"/>
    <s v="None_8h"/>
    <x v="3"/>
    <n v="14"/>
    <n v="31"/>
    <x v="1"/>
  </r>
  <r>
    <s v="Exp4"/>
    <x v="1"/>
    <x v="1"/>
    <x v="2"/>
    <x v="30"/>
    <s v="None_8h"/>
    <x v="0"/>
    <n v="14"/>
    <n v="28"/>
    <x v="1"/>
  </r>
  <r>
    <s v="Exp4"/>
    <x v="1"/>
    <x v="1"/>
    <x v="2"/>
    <x v="30"/>
    <s v="None_8h"/>
    <x v="1"/>
    <n v="13"/>
    <n v="29"/>
    <x v="1"/>
  </r>
  <r>
    <s v="Exp4"/>
    <x v="1"/>
    <x v="1"/>
    <x v="2"/>
    <x v="30"/>
    <s v="None_8h"/>
    <x v="2"/>
    <n v="13"/>
    <s v=""/>
    <x v="1"/>
  </r>
  <r>
    <s v="Exp4"/>
    <x v="1"/>
    <x v="1"/>
    <x v="2"/>
    <x v="30"/>
    <s v="None_8h"/>
    <x v="3"/>
    <n v="14"/>
    <n v="30"/>
    <x v="1"/>
  </r>
  <r>
    <s v="Exp4"/>
    <x v="1"/>
    <x v="1"/>
    <x v="2"/>
    <x v="30"/>
    <s v="None_8h"/>
    <x v="0"/>
    <n v="14"/>
    <n v="25"/>
    <x v="1"/>
  </r>
  <r>
    <s v="Exp4"/>
    <x v="1"/>
    <x v="1"/>
    <x v="2"/>
    <x v="30"/>
    <s v="None_8h"/>
    <x v="1"/>
    <n v="13"/>
    <s v=""/>
    <x v="1"/>
  </r>
  <r>
    <s v="Exp4"/>
    <x v="1"/>
    <x v="1"/>
    <x v="2"/>
    <x v="30"/>
    <s v="None_8h"/>
    <x v="2"/>
    <n v="13"/>
    <s v=""/>
    <x v="1"/>
  </r>
  <r>
    <s v="Exp4"/>
    <x v="1"/>
    <x v="1"/>
    <x v="2"/>
    <x v="30"/>
    <s v="None_8h"/>
    <x v="3"/>
    <n v="14"/>
    <s v=""/>
    <x v="1"/>
  </r>
  <r>
    <s v="Exp4"/>
    <x v="1"/>
    <x v="1"/>
    <x v="2"/>
    <x v="31"/>
    <s v="None_8h"/>
    <x v="0"/>
    <n v="14"/>
    <s v=""/>
    <x v="1"/>
  </r>
  <r>
    <s v="Exp4"/>
    <x v="1"/>
    <x v="1"/>
    <x v="2"/>
    <x v="31"/>
    <s v="None_8h"/>
    <x v="1"/>
    <n v="12"/>
    <s v=""/>
    <x v="1"/>
  </r>
  <r>
    <s v="Exp4"/>
    <x v="1"/>
    <x v="1"/>
    <x v="2"/>
    <x v="31"/>
    <s v="None_8h"/>
    <x v="2"/>
    <n v="14"/>
    <s v=""/>
    <x v="1"/>
  </r>
  <r>
    <s v="Exp4"/>
    <x v="1"/>
    <x v="1"/>
    <x v="2"/>
    <x v="31"/>
    <s v="None_8h"/>
    <x v="3"/>
    <n v="13"/>
    <s v=""/>
    <x v="1"/>
  </r>
  <r>
    <s v="Exp4"/>
    <x v="1"/>
    <x v="1"/>
    <x v="2"/>
    <x v="31"/>
    <s v="None_8h"/>
    <x v="0"/>
    <n v="12"/>
    <s v=""/>
    <x v="1"/>
  </r>
  <r>
    <s v="Exp4"/>
    <x v="1"/>
    <x v="1"/>
    <x v="2"/>
    <x v="31"/>
    <s v="None_8h"/>
    <x v="1"/>
    <n v="15"/>
    <s v=""/>
    <x v="1"/>
  </r>
  <r>
    <s v="Exp4"/>
    <x v="1"/>
    <x v="1"/>
    <x v="2"/>
    <x v="31"/>
    <s v="None_8h"/>
    <x v="2"/>
    <n v="13"/>
    <s v=""/>
    <x v="1"/>
  </r>
  <r>
    <s v="Exp4"/>
    <x v="1"/>
    <x v="1"/>
    <x v="2"/>
    <x v="31"/>
    <s v="None_8h"/>
    <x v="3"/>
    <n v="13"/>
    <s v=""/>
    <x v="1"/>
  </r>
  <r>
    <s v="Exp4"/>
    <x v="1"/>
    <x v="1"/>
    <x v="2"/>
    <x v="31"/>
    <s v="None_8h"/>
    <x v="0"/>
    <n v="12"/>
    <s v=""/>
    <x v="1"/>
  </r>
  <r>
    <s v="Exp4"/>
    <x v="1"/>
    <x v="1"/>
    <x v="2"/>
    <x v="31"/>
    <s v="None_8h"/>
    <x v="1"/>
    <n v="14"/>
    <s v=""/>
    <x v="1"/>
  </r>
  <r>
    <s v="Exp4"/>
    <x v="1"/>
    <x v="1"/>
    <x v="2"/>
    <x v="31"/>
    <s v="None_8h"/>
    <x v="2"/>
    <n v="13"/>
    <s v=""/>
    <x v="1"/>
  </r>
  <r>
    <s v="Exp4"/>
    <x v="1"/>
    <x v="1"/>
    <x v="2"/>
    <x v="31"/>
    <s v="None_8h"/>
    <x v="3"/>
    <n v="14"/>
    <s v=""/>
    <x v="1"/>
  </r>
  <r>
    <s v="Exp4"/>
    <x v="1"/>
    <x v="1"/>
    <x v="2"/>
    <x v="31"/>
    <s v="None_8h"/>
    <x v="0"/>
    <n v="13"/>
    <s v=""/>
    <x v="1"/>
  </r>
  <r>
    <s v="Exp4"/>
    <x v="1"/>
    <x v="1"/>
    <x v="2"/>
    <x v="31"/>
    <s v="None_8h"/>
    <x v="1"/>
    <n v="14"/>
    <s v=""/>
    <x v="1"/>
  </r>
  <r>
    <s v="Exp4"/>
    <x v="1"/>
    <x v="1"/>
    <x v="2"/>
    <x v="31"/>
    <s v="None_8h"/>
    <x v="2"/>
    <n v="14"/>
    <s v=""/>
    <x v="1"/>
  </r>
  <r>
    <s v="Exp4"/>
    <x v="1"/>
    <x v="1"/>
    <x v="2"/>
    <x v="31"/>
    <s v="None_8h"/>
    <x v="3"/>
    <n v="12"/>
    <s v=""/>
    <x v="1"/>
  </r>
  <r>
    <s v="Exp4"/>
    <x v="1"/>
    <x v="1"/>
    <x v="4"/>
    <x v="35"/>
    <s v="None_8h"/>
    <x v="0"/>
    <n v="3.4167725540025415"/>
    <n v="10"/>
    <x v="0"/>
  </r>
  <r>
    <s v="Exp4"/>
    <x v="1"/>
    <x v="1"/>
    <x v="4"/>
    <x v="35"/>
    <s v="None_8h"/>
    <x v="1"/>
    <n v="3.6302414231257942"/>
    <n v="11"/>
    <x v="0"/>
  </r>
  <r>
    <s v="Exp4"/>
    <x v="1"/>
    <x v="1"/>
    <x v="4"/>
    <x v="35"/>
    <s v="None_8h"/>
    <x v="2"/>
    <n v="3.5641677255400253"/>
    <n v="10"/>
    <x v="0"/>
  </r>
  <r>
    <s v="Exp4"/>
    <x v="1"/>
    <x v="1"/>
    <x v="4"/>
    <x v="35"/>
    <s v="None_8h"/>
    <x v="3"/>
    <n v="3.4421855146124525"/>
    <n v="10"/>
    <x v="0"/>
  </r>
  <r>
    <s v="Exp4"/>
    <x v="1"/>
    <x v="1"/>
    <x v="4"/>
    <x v="35"/>
    <s v="None_8h"/>
    <x v="0"/>
    <n v="3.6861499364675985"/>
    <n v="10"/>
    <x v="0"/>
  </r>
  <r>
    <s v="Exp4"/>
    <x v="1"/>
    <x v="1"/>
    <x v="4"/>
    <x v="35"/>
    <s v="None_8h"/>
    <x v="1"/>
    <n v="2.3258520365752284"/>
    <n v="9"/>
    <x v="0"/>
  </r>
  <r>
    <s v="Exp4"/>
    <x v="1"/>
    <x v="1"/>
    <x v="4"/>
    <x v="35"/>
    <s v="None_8h"/>
    <x v="2"/>
    <n v="2.3840399002493764"/>
    <n v="10"/>
    <x v="0"/>
  </r>
  <r>
    <s v="Exp4"/>
    <x v="1"/>
    <x v="1"/>
    <x v="4"/>
    <x v="35"/>
    <s v="None_8h"/>
    <x v="3"/>
    <n v="2.4480465502909392"/>
    <n v="9"/>
    <x v="0"/>
  </r>
  <r>
    <s v="Exp4"/>
    <x v="1"/>
    <x v="1"/>
    <x v="4"/>
    <x v="35"/>
    <s v="None_8h"/>
    <x v="4"/>
    <n v="2.5178719866999169"/>
    <n v="8"/>
    <x v="0"/>
  </r>
  <r>
    <s v="Exp4"/>
    <x v="1"/>
    <x v="1"/>
    <x v="4"/>
    <x v="35"/>
    <s v="None_8h"/>
    <x v="0"/>
    <n v="3.2744599745870393"/>
    <s v=""/>
    <x v="0"/>
  </r>
  <r>
    <s v="Exp4"/>
    <x v="1"/>
    <x v="1"/>
    <x v="4"/>
    <x v="35"/>
    <s v="None_8h"/>
    <x v="1"/>
    <n v="3.3913595933926302"/>
    <n v="9"/>
    <x v="0"/>
  </r>
  <r>
    <s v="Exp4"/>
    <x v="1"/>
    <x v="1"/>
    <x v="4"/>
    <x v="35"/>
    <s v="None_8h"/>
    <x v="2"/>
    <n v="3.4066073697585768"/>
    <n v="9"/>
    <x v="0"/>
  </r>
  <r>
    <s v="Exp4"/>
    <x v="1"/>
    <x v="1"/>
    <x v="4"/>
    <x v="35"/>
    <s v="None_8h"/>
    <x v="3"/>
    <n v="2.3491271820448878"/>
    <n v="9"/>
    <x v="0"/>
  </r>
  <r>
    <s v="Exp4"/>
    <x v="1"/>
    <x v="1"/>
    <x v="4"/>
    <x v="36"/>
    <s v="None_8h"/>
    <x v="0"/>
    <n v="3.1118170266836085"/>
    <n v="12"/>
    <x v="0"/>
  </r>
  <r>
    <s v="Exp4"/>
    <x v="1"/>
    <x v="1"/>
    <x v="4"/>
    <x v="36"/>
    <s v="None_8h"/>
    <x v="1"/>
    <n v="4.3673765730880927"/>
    <n v="14"/>
    <x v="0"/>
  </r>
  <r>
    <s v="Exp4"/>
    <x v="1"/>
    <x v="1"/>
    <x v="4"/>
    <x v="36"/>
    <s v="None_8h"/>
    <x v="2"/>
    <n v="4.3673765730880927"/>
    <n v="13"/>
    <x v="0"/>
  </r>
  <r>
    <s v="Exp4"/>
    <x v="1"/>
    <x v="1"/>
    <x v="4"/>
    <x v="36"/>
    <s v="None_8h"/>
    <x v="3"/>
    <n v="3.1778907242693775"/>
    <n v="12"/>
    <x v="0"/>
  </r>
  <r>
    <s v="Exp4"/>
    <x v="1"/>
    <x v="1"/>
    <x v="4"/>
    <x v="36"/>
    <s v="None_8h"/>
    <x v="0"/>
    <n v="4.447241045498548"/>
    <n v="13"/>
    <x v="0"/>
  </r>
  <r>
    <s v="Exp4"/>
    <x v="1"/>
    <x v="1"/>
    <x v="4"/>
    <x v="36"/>
    <s v="None_8h"/>
    <x v="1"/>
    <n v="4.5643756050338817"/>
    <n v="13"/>
    <x v="0"/>
  </r>
  <r>
    <s v="Exp4"/>
    <x v="1"/>
    <x v="1"/>
    <x v="4"/>
    <x v="36"/>
    <s v="None_8h"/>
    <x v="2"/>
    <n v="4.5164569215876087"/>
    <n v="13"/>
    <x v="0"/>
  </r>
  <r>
    <s v="Exp4"/>
    <x v="1"/>
    <x v="1"/>
    <x v="4"/>
    <x v="36"/>
    <s v="None_8h"/>
    <x v="3"/>
    <n v="4.4578896418199419"/>
    <n v="13"/>
    <x v="0"/>
  </r>
  <r>
    <s v="Exp4"/>
    <x v="1"/>
    <x v="1"/>
    <x v="4"/>
    <x v="37"/>
    <s v="None_8h"/>
    <x v="0"/>
    <n v="4.3567279767666989"/>
    <n v="13"/>
    <x v="0"/>
  </r>
  <r>
    <s v="Exp4"/>
    <x v="1"/>
    <x v="1"/>
    <x v="4"/>
    <x v="37"/>
    <s v="None_8h"/>
    <x v="1"/>
    <n v="4.7666989351403677"/>
    <n v="14"/>
    <x v="0"/>
  </r>
  <r>
    <s v="Exp4"/>
    <x v="1"/>
    <x v="1"/>
    <x v="4"/>
    <x v="37"/>
    <s v="None_8h"/>
    <x v="2"/>
    <n v="4.7134559535333977"/>
    <n v="13"/>
    <x v="0"/>
  </r>
  <r>
    <s v="Exp4"/>
    <x v="1"/>
    <x v="1"/>
    <x v="4"/>
    <x v="37"/>
    <s v="None_8h"/>
    <x v="3"/>
    <n v="5.7281672816728166"/>
    <n v="15"/>
    <x v="0"/>
  </r>
  <r>
    <s v="Exp4"/>
    <x v="1"/>
    <x v="1"/>
    <x v="4"/>
    <x v="37"/>
    <s v="None_8h"/>
    <x v="0"/>
    <n v="4.7560503388189739"/>
    <n v="13"/>
    <x v="0"/>
  </r>
  <r>
    <s v="Exp4"/>
    <x v="1"/>
    <x v="1"/>
    <x v="4"/>
    <x v="37"/>
    <s v="None_8h"/>
    <x v="1"/>
    <n v="5.1771217712177124"/>
    <n v="14"/>
    <x v="0"/>
  </r>
  <r>
    <s v="Exp4"/>
    <x v="1"/>
    <x v="1"/>
    <x v="4"/>
    <x v="37"/>
    <s v="None_8h"/>
    <x v="2"/>
    <n v="4.9956437560503391"/>
    <n v="14"/>
    <x v="0"/>
  </r>
  <r>
    <s v="Exp4"/>
    <x v="1"/>
    <x v="1"/>
    <x v="4"/>
    <x v="37"/>
    <s v="None_8h"/>
    <x v="3"/>
    <n v="4.3460793804453051"/>
    <n v="13"/>
    <x v="0"/>
  </r>
  <r>
    <s v="Exp4"/>
    <x v="1"/>
    <x v="1"/>
    <x v="4"/>
    <x v="37"/>
    <s v="None_8h"/>
    <x v="0"/>
    <n v="4.7347531461761863"/>
    <n v="12"/>
    <x v="0"/>
  </r>
  <r>
    <s v="Exp4"/>
    <x v="1"/>
    <x v="1"/>
    <x v="4"/>
    <x v="37"/>
    <s v="None_8h"/>
    <x v="1"/>
    <n v="4.8731848983543076"/>
    <n v="13"/>
    <x v="0"/>
  </r>
  <r>
    <s v="Exp4"/>
    <x v="1"/>
    <x v="1"/>
    <x v="4"/>
    <x v="37"/>
    <s v="None_8h"/>
    <x v="2"/>
    <n v="4.9317521781219753"/>
    <n v="14"/>
    <x v="0"/>
  </r>
  <r>
    <s v="Exp4"/>
    <x v="1"/>
    <x v="1"/>
    <x v="4"/>
    <x v="37"/>
    <s v="None_8h"/>
    <x v="3"/>
    <n v="4.9317521781219753"/>
    <n v="13"/>
    <x v="0"/>
  </r>
  <r>
    <s v="Exp4"/>
    <x v="1"/>
    <x v="1"/>
    <x v="4"/>
    <x v="38"/>
    <s v="None_8h"/>
    <x v="0"/>
    <n v="5.5264452644526445"/>
    <n v="16"/>
    <x v="0"/>
  </r>
  <r>
    <s v="Exp4"/>
    <x v="1"/>
    <x v="1"/>
    <x v="4"/>
    <x v="38"/>
    <s v="None_8h"/>
    <x v="1"/>
    <n v="5.6937269372693731"/>
    <n v="16"/>
    <x v="0"/>
  </r>
  <r>
    <s v="Exp4"/>
    <x v="1"/>
    <x v="1"/>
    <x v="4"/>
    <x v="38"/>
    <s v="None_8h"/>
    <x v="2"/>
    <n v="5.8118081180811805"/>
    <n v="15"/>
    <x v="0"/>
  </r>
  <r>
    <s v="Exp4"/>
    <x v="1"/>
    <x v="1"/>
    <x v="4"/>
    <x v="38"/>
    <s v="None_8h"/>
    <x v="3"/>
    <n v="5.5362853628536284"/>
    <n v="15"/>
    <x v="0"/>
  </r>
  <r>
    <s v="Exp4"/>
    <x v="1"/>
    <x v="1"/>
    <x v="4"/>
    <x v="38"/>
    <s v="None_8h"/>
    <x v="0"/>
    <n v="5.423124231242312"/>
    <n v="15"/>
    <x v="0"/>
  </r>
  <r>
    <s v="Exp4"/>
    <x v="1"/>
    <x v="1"/>
    <x v="4"/>
    <x v="38"/>
    <s v="None_8h"/>
    <x v="1"/>
    <n v="5.767527675276753"/>
    <n v="16"/>
    <x v="0"/>
  </r>
  <r>
    <s v="Exp4"/>
    <x v="1"/>
    <x v="1"/>
    <x v="4"/>
    <x v="38"/>
    <s v="None_8h"/>
    <x v="2"/>
    <n v="5.8511685116851169"/>
    <n v="15"/>
    <x v="0"/>
  </r>
  <r>
    <s v="Exp4"/>
    <x v="1"/>
    <x v="1"/>
    <x v="4"/>
    <x v="38"/>
    <s v="None_8h"/>
    <x v="3"/>
    <n v="6.2172338884866036"/>
    <n v="17"/>
    <x v="0"/>
  </r>
  <r>
    <s v="Exp4"/>
    <x v="1"/>
    <x v="1"/>
    <x v="4"/>
    <x v="38"/>
    <s v="None_8h"/>
    <x v="0"/>
    <n v="5.7232472324723247"/>
    <n v="15"/>
    <x v="0"/>
  </r>
  <r>
    <s v="Exp4"/>
    <x v="1"/>
    <x v="1"/>
    <x v="4"/>
    <x v="38"/>
    <s v="None_8h"/>
    <x v="1"/>
    <n v="5.1869618696186963"/>
    <n v="16"/>
    <x v="0"/>
  </r>
  <r>
    <s v="Exp4"/>
    <x v="1"/>
    <x v="1"/>
    <x v="4"/>
    <x v="38"/>
    <s v="None_8h"/>
    <x v="2"/>
    <n v="5.1820418204182044"/>
    <n v="15"/>
    <x v="0"/>
  </r>
  <r>
    <s v="Exp4"/>
    <x v="1"/>
    <x v="1"/>
    <x v="4"/>
    <x v="38"/>
    <s v="None_8h"/>
    <x v="3"/>
    <n v="5.7232472324723247"/>
    <n v="15"/>
    <x v="0"/>
  </r>
  <r>
    <s v="Exp4"/>
    <x v="1"/>
    <x v="1"/>
    <x v="4"/>
    <x v="39"/>
    <s v="None_8h"/>
    <x v="0"/>
    <n v="6.916727009413469"/>
    <n v="18"/>
    <x v="0"/>
  </r>
  <r>
    <s v="Exp4"/>
    <x v="1"/>
    <x v="1"/>
    <x v="4"/>
    <x v="39"/>
    <s v="None_8h"/>
    <x v="1"/>
    <n v="7.2242833052276563"/>
    <n v="20"/>
    <x v="0"/>
  </r>
  <r>
    <s v="Exp4"/>
    <x v="1"/>
    <x v="1"/>
    <x v="4"/>
    <x v="39"/>
    <s v="None_8h"/>
    <x v="2"/>
    <n v="7.3305227655986513"/>
    <n v="20"/>
    <x v="0"/>
  </r>
  <r>
    <s v="Exp4"/>
    <x v="1"/>
    <x v="1"/>
    <x v="4"/>
    <x v="39"/>
    <s v="None_8h"/>
    <x v="3"/>
    <n v="6.8037653874004347"/>
    <n v="19"/>
    <x v="0"/>
  </r>
  <r>
    <s v="Exp4"/>
    <x v="1"/>
    <x v="1"/>
    <x v="4"/>
    <x v="39"/>
    <s v="None_8h"/>
    <x v="0"/>
    <n v="6.6864590876176688"/>
    <n v="18"/>
    <x v="0"/>
  </r>
  <r>
    <s v="Exp4"/>
    <x v="1"/>
    <x v="1"/>
    <x v="4"/>
    <x v="39"/>
    <s v="None_8h"/>
    <x v="1"/>
    <n v="6.755973931933382"/>
    <n v="17"/>
    <x v="0"/>
  </r>
  <r>
    <s v="Exp4"/>
    <x v="1"/>
    <x v="1"/>
    <x v="4"/>
    <x v="39"/>
    <s v="None_8h"/>
    <x v="2"/>
    <n v="6.7385952208544531"/>
    <n v="19"/>
    <x v="0"/>
  </r>
  <r>
    <s v="Exp4"/>
    <x v="1"/>
    <x v="1"/>
    <x v="4"/>
    <x v="39"/>
    <s v="None_8h"/>
    <x v="3"/>
    <n v="6.8341781317885593"/>
    <n v="19"/>
    <x v="0"/>
  </r>
  <r>
    <s v="Exp4"/>
    <x v="1"/>
    <x v="1"/>
    <x v="4"/>
    <x v="39"/>
    <s v="None_8h"/>
    <x v="0"/>
    <n v="7.3147835862844293"/>
    <n v="20"/>
    <x v="0"/>
  </r>
  <r>
    <s v="Exp4"/>
    <x v="1"/>
    <x v="1"/>
    <x v="4"/>
    <x v="39"/>
    <s v="None_8h"/>
    <x v="1"/>
    <n v="6.6994931209268644"/>
    <n v="19"/>
    <x v="0"/>
  </r>
  <r>
    <s v="Exp4"/>
    <x v="1"/>
    <x v="1"/>
    <x v="4"/>
    <x v="39"/>
    <s v="None_8h"/>
    <x v="2"/>
    <n v="6.6603910209992758"/>
    <n v="18"/>
    <x v="0"/>
  </r>
  <r>
    <s v="Exp4"/>
    <x v="1"/>
    <x v="1"/>
    <x v="4"/>
    <x v="39"/>
    <s v="None_8h"/>
    <x v="3"/>
    <n v="6.7646632874728461"/>
    <n v="20"/>
    <x v="0"/>
  </r>
  <r>
    <s v="Exp4"/>
    <x v="1"/>
    <x v="1"/>
    <x v="4"/>
    <x v="40"/>
    <s v="None_8h"/>
    <x v="0"/>
    <n v="7.8853288364249581"/>
    <n v="21"/>
    <x v="0"/>
  </r>
  <r>
    <s v="Exp4"/>
    <x v="1"/>
    <x v="1"/>
    <x v="4"/>
    <x v="40"/>
    <s v="None_8h"/>
    <x v="1"/>
    <n v="7.2715008431703207"/>
    <n v="20"/>
    <x v="0"/>
  </r>
  <r>
    <s v="Exp4"/>
    <x v="1"/>
    <x v="1"/>
    <x v="4"/>
    <x v="40"/>
    <s v="None_8h"/>
    <x v="2"/>
    <n v="7.4800449690837549"/>
    <n v="20"/>
    <x v="0"/>
  </r>
  <r>
    <s v="Exp4"/>
    <x v="1"/>
    <x v="1"/>
    <x v="4"/>
    <x v="40"/>
    <s v="None_8h"/>
    <x v="3"/>
    <n v="7.6610455311973018"/>
    <n v="21"/>
    <x v="0"/>
  </r>
  <r>
    <s v="Exp4"/>
    <x v="1"/>
    <x v="1"/>
    <x v="4"/>
    <x v="40"/>
    <s v="None_8h"/>
    <x v="0"/>
    <n v="7.6295671725688585"/>
    <n v="20"/>
    <x v="0"/>
  </r>
  <r>
    <s v="Exp4"/>
    <x v="1"/>
    <x v="1"/>
    <x v="4"/>
    <x v="40"/>
    <s v="None_8h"/>
    <x v="1"/>
    <n v="7.2164137155705452"/>
    <n v="21"/>
    <x v="0"/>
  </r>
  <r>
    <s v="Exp4"/>
    <x v="1"/>
    <x v="1"/>
    <x v="4"/>
    <x v="40"/>
    <s v="None_8h"/>
    <x v="2"/>
    <n v="7.6335019673974145"/>
    <n v="20"/>
    <x v="0"/>
  </r>
  <r>
    <s v="Exp4"/>
    <x v="1"/>
    <x v="1"/>
    <x v="4"/>
    <x v="40"/>
    <s v="None_8h"/>
    <x v="3"/>
    <n v="7.5193929173693084"/>
    <n v="20"/>
    <x v="0"/>
  </r>
  <r>
    <s v="Exp4"/>
    <x v="1"/>
    <x v="1"/>
    <x v="4"/>
    <x v="40"/>
    <s v="None_8h"/>
    <x v="0"/>
    <n v="7.1062394603709951"/>
    <n v="21"/>
    <x v="0"/>
  </r>
  <r>
    <s v="Exp4"/>
    <x v="1"/>
    <x v="1"/>
    <x v="4"/>
    <x v="40"/>
    <s v="None_8h"/>
    <x v="1"/>
    <n v="7.7318718381112985"/>
    <n v="21"/>
    <x v="0"/>
  </r>
  <r>
    <s v="Exp4"/>
    <x v="1"/>
    <x v="1"/>
    <x v="4"/>
    <x v="40"/>
    <s v="None_8h"/>
    <x v="2"/>
    <n v="7.6059584035975263"/>
    <n v="20"/>
    <x v="0"/>
  </r>
  <r>
    <s v="Exp4"/>
    <x v="1"/>
    <x v="1"/>
    <x v="4"/>
    <x v="40"/>
    <s v="None_8h"/>
    <x v="3"/>
    <n v="7.7279370432827434"/>
    <n v="21"/>
    <x v="0"/>
  </r>
  <r>
    <s v="Exp4"/>
    <x v="1"/>
    <x v="1"/>
    <x v="4"/>
    <x v="41"/>
    <s v="None_8h"/>
    <x v="0"/>
    <n v="8.9271255060728745"/>
    <n v="24"/>
    <x v="0"/>
  </r>
  <r>
    <s v="Exp4"/>
    <x v="1"/>
    <x v="1"/>
    <x v="4"/>
    <x v="41"/>
    <s v="None_8h"/>
    <x v="1"/>
    <n v="8.8259109311740893"/>
    <n v="21"/>
    <x v="0"/>
  </r>
  <r>
    <s v="Exp4"/>
    <x v="1"/>
    <x v="1"/>
    <x v="4"/>
    <x v="41"/>
    <s v="None_8h"/>
    <x v="2"/>
    <n v="8.2307692307692299"/>
    <n v="21"/>
    <x v="0"/>
  </r>
  <r>
    <s v="Exp4"/>
    <x v="1"/>
    <x v="1"/>
    <x v="4"/>
    <x v="41"/>
    <s v="None_8h"/>
    <x v="3"/>
    <n v="9.9095137420718817"/>
    <n v="25"/>
    <x v="0"/>
  </r>
  <r>
    <s v="Exp4"/>
    <x v="1"/>
    <x v="1"/>
    <x v="4"/>
    <x v="41"/>
    <s v="None_8h"/>
    <x v="0"/>
    <n v="7.200674536256324"/>
    <n v="21"/>
    <x v="0"/>
  </r>
  <r>
    <s v="Exp4"/>
    <x v="1"/>
    <x v="1"/>
    <x v="4"/>
    <x v="41"/>
    <s v="None_8h"/>
    <x v="1"/>
    <n v="8.473684210526315"/>
    <n v="25"/>
    <x v="0"/>
  </r>
  <r>
    <s v="Exp4"/>
    <x v="1"/>
    <x v="1"/>
    <x v="4"/>
    <x v="41"/>
    <s v="None_8h"/>
    <x v="2"/>
    <n v="7.7751545812254079"/>
    <n v="20"/>
    <x v="0"/>
  </r>
  <r>
    <s v="Exp4"/>
    <x v="1"/>
    <x v="1"/>
    <x v="4"/>
    <x v="41"/>
    <s v="None_8h"/>
    <x v="3"/>
    <n v="8.2672064777327936"/>
    <n v="23"/>
    <x v="0"/>
  </r>
  <r>
    <s v="Exp4"/>
    <x v="1"/>
    <x v="1"/>
    <x v="4"/>
    <x v="41"/>
    <s v="None_8h"/>
    <x v="0"/>
    <n v="8.4979757085020236"/>
    <n v="24"/>
    <x v="0"/>
  </r>
  <r>
    <s v="Exp4"/>
    <x v="1"/>
    <x v="1"/>
    <x v="4"/>
    <x v="41"/>
    <s v="None_8h"/>
    <x v="1"/>
    <n v="8.6032388663967616"/>
    <n v="24"/>
    <x v="0"/>
  </r>
  <r>
    <s v="Exp4"/>
    <x v="1"/>
    <x v="1"/>
    <x v="4"/>
    <x v="41"/>
    <s v="None_8h"/>
    <x v="2"/>
    <n v="10.385049365303244"/>
    <n v="26"/>
    <x v="0"/>
  </r>
  <r>
    <s v="Exp4"/>
    <x v="1"/>
    <x v="1"/>
    <x v="4"/>
    <x v="41"/>
    <s v="None_8h"/>
    <x v="3"/>
    <n v="8.5425101214574894"/>
    <n v="22"/>
    <x v="0"/>
  </r>
  <r>
    <s v="Exp4"/>
    <x v="1"/>
    <x v="1"/>
    <x v="4"/>
    <x v="42"/>
    <s v="None_8h"/>
    <x v="0"/>
    <n v="8.287449392712551"/>
    <n v="24"/>
    <x v="0"/>
  </r>
  <r>
    <s v="Exp4"/>
    <x v="1"/>
    <x v="1"/>
    <x v="4"/>
    <x v="42"/>
    <s v="None_8h"/>
    <x v="1"/>
    <n v="9.2207188160676541"/>
    <n v="24"/>
    <x v="0"/>
  </r>
  <r>
    <s v="Exp4"/>
    <x v="1"/>
    <x v="1"/>
    <x v="4"/>
    <x v="42"/>
    <s v="None_8h"/>
    <x v="2"/>
    <n v="9.4186046511627914"/>
    <n v="25"/>
    <x v="0"/>
  </r>
  <r>
    <s v="Exp4"/>
    <x v="1"/>
    <x v="1"/>
    <x v="4"/>
    <x v="42"/>
    <s v="None_8h"/>
    <x v="3"/>
    <n v="9.6088794926004226"/>
    <n v="26"/>
    <x v="0"/>
  </r>
  <r>
    <s v="Exp4"/>
    <x v="1"/>
    <x v="1"/>
    <x v="4"/>
    <x v="42"/>
    <s v="None_8h"/>
    <x v="0"/>
    <n v="9.0121457489878551"/>
    <n v="25"/>
    <x v="0"/>
  </r>
  <r>
    <s v="Exp4"/>
    <x v="1"/>
    <x v="1"/>
    <x v="4"/>
    <x v="42"/>
    <s v="None_8h"/>
    <x v="1"/>
    <n v="9.2207188160676541"/>
    <n v="24"/>
    <x v="0"/>
  </r>
  <r>
    <s v="Exp4"/>
    <x v="1"/>
    <x v="1"/>
    <x v="4"/>
    <x v="42"/>
    <s v="None_8h"/>
    <x v="2"/>
    <n v="8.5708502024291491"/>
    <n v="26"/>
    <x v="0"/>
  </r>
  <r>
    <s v="Exp4"/>
    <x v="1"/>
    <x v="1"/>
    <x v="4"/>
    <x v="42"/>
    <s v="None_8h"/>
    <x v="3"/>
    <n v="9.5213530655391114"/>
    <n v="26"/>
    <x v="0"/>
  </r>
  <r>
    <s v="Exp4"/>
    <x v="1"/>
    <x v="1"/>
    <x v="4"/>
    <x v="42"/>
    <s v="None_8h"/>
    <x v="0"/>
    <n v="8.5506072874493935"/>
    <n v="24"/>
    <x v="0"/>
  </r>
  <r>
    <s v="Exp4"/>
    <x v="1"/>
    <x v="1"/>
    <x v="4"/>
    <x v="42"/>
    <s v="None_8h"/>
    <x v="1"/>
    <n v="9.5517970401691326"/>
    <n v="28"/>
    <x v="0"/>
  </r>
  <r>
    <s v="Exp4"/>
    <x v="1"/>
    <x v="1"/>
    <x v="4"/>
    <x v="42"/>
    <s v="None_8h"/>
    <x v="2"/>
    <n v="9.6507399577167021"/>
    <n v="26"/>
    <x v="0"/>
  </r>
  <r>
    <s v="Exp4"/>
    <x v="1"/>
    <x v="1"/>
    <x v="4"/>
    <x v="42"/>
    <s v="None_8h"/>
    <x v="3"/>
    <n v="9.5479915433403804"/>
    <n v="24"/>
    <x v="0"/>
  </r>
  <r>
    <s v="Exp4"/>
    <x v="1"/>
    <x v="1"/>
    <x v="4"/>
    <x v="43"/>
    <s v="None_8h"/>
    <x v="3"/>
    <n v="10.799435825105784"/>
    <n v="28"/>
    <x v="0"/>
  </r>
  <r>
    <s v="Exp4"/>
    <x v="1"/>
    <x v="1"/>
    <x v="4"/>
    <x v="43"/>
    <s v="None_8h"/>
    <x v="0"/>
    <n v="11.139664804469273"/>
    <n v="29"/>
    <x v="0"/>
  </r>
  <r>
    <s v="Exp4"/>
    <x v="1"/>
    <x v="1"/>
    <x v="4"/>
    <x v="43"/>
    <s v="None_8h"/>
    <x v="1"/>
    <n v="12.443764345830145"/>
    <n v="30"/>
    <x v="0"/>
  </r>
  <r>
    <s v="Exp4"/>
    <x v="1"/>
    <x v="1"/>
    <x v="4"/>
    <x v="43"/>
    <s v="None_8h"/>
    <x v="2"/>
    <n v="10.663751763046545"/>
    <n v="31"/>
    <x v="0"/>
  </r>
  <r>
    <s v="Exp4"/>
    <x v="1"/>
    <x v="1"/>
    <x v="4"/>
    <x v="43"/>
    <s v="None_8h"/>
    <x v="0"/>
    <n v="9.6583509513742065"/>
    <n v="26"/>
    <x v="0"/>
  </r>
  <r>
    <s v="Exp4"/>
    <x v="1"/>
    <x v="1"/>
    <x v="4"/>
    <x v="43"/>
    <s v="None_8h"/>
    <x v="1"/>
    <n v="10.183356840620592"/>
    <n v="27"/>
    <x v="0"/>
  </r>
  <r>
    <s v="Exp4"/>
    <x v="1"/>
    <x v="1"/>
    <x v="4"/>
    <x v="43"/>
    <s v="None_8h"/>
    <x v="2"/>
    <n v="11.359138068635275"/>
    <n v="27"/>
    <x v="0"/>
  </r>
  <r>
    <s v="Exp4"/>
    <x v="1"/>
    <x v="1"/>
    <x v="4"/>
    <x v="43"/>
    <s v="None_8h"/>
    <x v="3"/>
    <n v="11.826017557861134"/>
    <n v="27"/>
    <x v="0"/>
  </r>
  <r>
    <s v="Exp4"/>
    <x v="1"/>
    <x v="1"/>
    <x v="4"/>
    <x v="43"/>
    <s v="None_8h"/>
    <x v="0"/>
    <n v="10.458392101551482"/>
    <n v="28"/>
    <x v="0"/>
  </r>
  <r>
    <s v="Exp4"/>
    <x v="1"/>
    <x v="1"/>
    <x v="4"/>
    <x v="43"/>
    <s v="None_8h"/>
    <x v="1"/>
    <n v="10.502397743300424"/>
    <n v="29"/>
    <x v="0"/>
  </r>
  <r>
    <s v="Exp4"/>
    <x v="1"/>
    <x v="1"/>
    <x v="4"/>
    <x v="43"/>
    <s v="None_8h"/>
    <x v="2"/>
    <n v="10.682087447108604"/>
    <n v="28"/>
    <x v="0"/>
  </r>
  <r>
    <s v="Exp4"/>
    <x v="1"/>
    <x v="1"/>
    <x v="4"/>
    <x v="43"/>
    <s v="None_8h"/>
    <x v="3"/>
    <n v="9.3539112050739952"/>
    <n v="25"/>
    <x v="0"/>
  </r>
  <r>
    <s v="Exp4"/>
    <x v="1"/>
    <x v="1"/>
    <x v="4"/>
    <x v="44"/>
    <s v="None_8h"/>
    <x v="0"/>
    <n v="12.33282325937261"/>
    <n v="32"/>
    <x v="0"/>
  </r>
  <r>
    <s v="Exp4"/>
    <x v="1"/>
    <x v="1"/>
    <x v="4"/>
    <x v="44"/>
    <s v="None_8h"/>
    <x v="1"/>
    <n v="11.454908220271349"/>
    <n v="28"/>
    <x v="0"/>
  </r>
  <r>
    <s v="Exp4"/>
    <x v="1"/>
    <x v="1"/>
    <x v="4"/>
    <x v="44"/>
    <s v="None_8h"/>
    <x v="2"/>
    <n v="10.777433004231312"/>
    <n v="27"/>
    <x v="0"/>
  </r>
  <r>
    <s v="Exp4"/>
    <x v="1"/>
    <x v="1"/>
    <x v="4"/>
    <x v="44"/>
    <s v="None_8h"/>
    <x v="3"/>
    <n v="11.538707102952912"/>
    <n v="30"/>
    <x v="0"/>
  </r>
  <r>
    <s v="Exp4"/>
    <x v="1"/>
    <x v="1"/>
    <x v="4"/>
    <x v="44"/>
    <s v="None_8h"/>
    <x v="0"/>
    <n v="11.542697525937749"/>
    <n v="28"/>
    <x v="0"/>
  </r>
  <r>
    <s v="Exp4"/>
    <x v="1"/>
    <x v="1"/>
    <x v="4"/>
    <x v="44"/>
    <s v="None_8h"/>
    <x v="1"/>
    <n v="12.822494261667941"/>
    <n v="30"/>
    <x v="0"/>
  </r>
  <r>
    <s v="Exp4"/>
    <x v="1"/>
    <x v="1"/>
    <x v="4"/>
    <x v="44"/>
    <s v="None_8h"/>
    <x v="2"/>
    <n v="10.256699576868829"/>
    <n v="29"/>
    <x v="0"/>
  </r>
  <r>
    <s v="Exp4"/>
    <x v="1"/>
    <x v="1"/>
    <x v="4"/>
    <x v="44"/>
    <s v="None_8h"/>
    <x v="3"/>
    <n v="12.508798775822495"/>
    <n v="31"/>
    <x v="0"/>
  </r>
  <r>
    <s v="Exp4"/>
    <x v="1"/>
    <x v="1"/>
    <x v="4"/>
    <x v="44"/>
    <s v="None_8h"/>
    <x v="0"/>
    <n v="10.176022566995769"/>
    <n v="27"/>
    <x v="0"/>
  </r>
  <r>
    <s v="Exp4"/>
    <x v="1"/>
    <x v="1"/>
    <x v="4"/>
    <x v="44"/>
    <s v="None_8h"/>
    <x v="1"/>
    <n v="11.51875498802873"/>
    <n v="29"/>
    <x v="0"/>
  </r>
  <r>
    <s v="Exp4"/>
    <x v="1"/>
    <x v="1"/>
    <x v="4"/>
    <x v="44"/>
    <s v="None_8h"/>
    <x v="2"/>
    <n v="11.275339185953712"/>
    <n v="28"/>
    <x v="0"/>
  </r>
  <r>
    <s v="Exp4"/>
    <x v="1"/>
    <x v="1"/>
    <x v="4"/>
    <x v="44"/>
    <s v="None_8h"/>
    <x v="3"/>
    <n v="11.666400638467678"/>
    <n v="30"/>
    <x v="0"/>
  </r>
  <r>
    <s v="Exp4"/>
    <x v="1"/>
    <x v="1"/>
    <x v="4"/>
    <x v="45"/>
    <s v="None_8h"/>
    <x v="0"/>
    <n v="11.678371907422187"/>
    <n v="30"/>
    <x v="0"/>
  </r>
  <r>
    <s v="Exp4"/>
    <x v="1"/>
    <x v="1"/>
    <x v="4"/>
    <x v="45"/>
    <s v="None_8h"/>
    <x v="1"/>
    <n v="12.252486610558531"/>
    <n v="30"/>
    <x v="0"/>
  </r>
  <r>
    <s v="Exp4"/>
    <x v="1"/>
    <x v="1"/>
    <x v="4"/>
    <x v="45"/>
    <s v="None_8h"/>
    <x v="2"/>
    <n v="12.401683244070391"/>
    <n v="32"/>
    <x v="0"/>
  </r>
  <r>
    <s v="Exp4"/>
    <x v="1"/>
    <x v="1"/>
    <x v="4"/>
    <x v="45"/>
    <s v="None_8h"/>
    <x v="3"/>
    <n v="11.97366320830008"/>
    <n v="28"/>
    <x v="0"/>
  </r>
  <r>
    <s v="Exp4"/>
    <x v="1"/>
    <x v="1"/>
    <x v="4"/>
    <x v="45"/>
    <s v="None_8h"/>
    <x v="0"/>
    <n v="12.856924254016832"/>
    <n v="31"/>
    <x v="0"/>
  </r>
  <r>
    <s v="Exp4"/>
    <x v="1"/>
    <x v="1"/>
    <x v="4"/>
    <x v="45"/>
    <s v="None_8h"/>
    <x v="1"/>
    <n v="11.638467677573823"/>
    <n v="29"/>
    <x v="0"/>
  </r>
  <r>
    <s v="Exp4"/>
    <x v="1"/>
    <x v="1"/>
    <x v="4"/>
    <x v="45"/>
    <s v="None_8h"/>
    <x v="2"/>
    <n v="11.778132482043096"/>
    <n v="29"/>
    <x v="0"/>
  </r>
  <r>
    <s v="Exp4"/>
    <x v="1"/>
    <x v="1"/>
    <x v="4"/>
    <x v="45"/>
    <s v="None_8h"/>
    <x v="3"/>
    <n v="12.093375897845171"/>
    <n v="31"/>
    <x v="0"/>
  </r>
  <r>
    <s v="Exp4"/>
    <x v="1"/>
    <x v="1"/>
    <x v="4"/>
    <x v="45"/>
    <s v="None_8h"/>
    <x v="0"/>
    <n v="12.615914307574599"/>
    <n v="28"/>
    <x v="0"/>
  </r>
  <r>
    <s v="Exp4"/>
    <x v="1"/>
    <x v="1"/>
    <x v="4"/>
    <x v="45"/>
    <s v="None_8h"/>
    <x v="1"/>
    <n v="12.386381025248662"/>
    <n v="31"/>
    <x v="0"/>
  </r>
  <r>
    <s v="Exp4"/>
    <x v="1"/>
    <x v="1"/>
    <x v="4"/>
    <x v="45"/>
    <s v="None_8h"/>
    <x v="2"/>
    <n v="12.413159908186687"/>
    <n v="32"/>
    <x v="0"/>
  </r>
  <r>
    <s v="Exp4"/>
    <x v="1"/>
    <x v="1"/>
    <x v="4"/>
    <x v="45"/>
    <s v="None_8h"/>
    <x v="3"/>
    <n v="12.547054322876818"/>
    <n v="32"/>
    <x v="0"/>
  </r>
  <r>
    <s v="Exp4"/>
    <x v="1"/>
    <x v="1"/>
    <x v="4"/>
    <x v="46"/>
    <s v="None_8h"/>
    <x v="0"/>
    <n v="13.527272727272727"/>
    <n v="37"/>
    <x v="0"/>
  </r>
  <r>
    <s v="Exp4"/>
    <x v="1"/>
    <x v="1"/>
    <x v="4"/>
    <x v="46"/>
    <s v="None_8h"/>
    <x v="1"/>
    <n v="14.104545454545455"/>
    <n v="34"/>
    <x v="0"/>
  </r>
  <r>
    <s v="Exp4"/>
    <x v="1"/>
    <x v="1"/>
    <x v="4"/>
    <x v="46"/>
    <s v="None_8h"/>
    <x v="2"/>
    <n v="13.827272727272728"/>
    <n v="36"/>
    <x v="0"/>
  </r>
  <r>
    <s v="Exp4"/>
    <x v="1"/>
    <x v="1"/>
    <x v="4"/>
    <x v="46"/>
    <s v="None_8h"/>
    <x v="3"/>
    <n v="15.068181818181818"/>
    <n v="36"/>
    <x v="0"/>
  </r>
  <r>
    <s v="Exp4"/>
    <x v="1"/>
    <x v="1"/>
    <x v="4"/>
    <x v="46"/>
    <s v="None_8h"/>
    <x v="0"/>
    <n v="13.127272727272727"/>
    <n v="35"/>
    <x v="0"/>
  </r>
  <r>
    <s v="Exp4"/>
    <x v="1"/>
    <x v="1"/>
    <x v="4"/>
    <x v="46"/>
    <s v="None_8h"/>
    <x v="1"/>
    <n v="12.516449885233358"/>
    <n v="37"/>
    <x v="0"/>
  </r>
  <r>
    <s v="Exp4"/>
    <x v="1"/>
    <x v="1"/>
    <x v="4"/>
    <x v="46"/>
    <s v="None_8h"/>
    <x v="2"/>
    <n v="13.513636363636364"/>
    <n v="33"/>
    <x v="0"/>
  </r>
  <r>
    <s v="Exp4"/>
    <x v="1"/>
    <x v="1"/>
    <x v="4"/>
    <x v="46"/>
    <s v="None_8h"/>
    <x v="3"/>
    <n v="13.118181818181819"/>
    <n v="34"/>
    <x v="0"/>
  </r>
  <r>
    <s v="Exp4"/>
    <x v="1"/>
    <x v="1"/>
    <x v="4"/>
    <x v="33"/>
    <s v="None_8h"/>
    <x v="0"/>
    <n v="13"/>
    <n v="34"/>
    <x v="0"/>
  </r>
  <r>
    <s v="Exp4"/>
    <x v="1"/>
    <x v="1"/>
    <x v="4"/>
    <x v="33"/>
    <s v="None_8h"/>
    <x v="1"/>
    <n v="14.131818181818183"/>
    <n v="36"/>
    <x v="0"/>
  </r>
  <r>
    <s v="Exp4"/>
    <x v="1"/>
    <x v="1"/>
    <x v="4"/>
    <x v="33"/>
    <s v="None_8h"/>
    <x v="2"/>
    <n v="14.736363636363636"/>
    <n v="34"/>
    <x v="0"/>
  </r>
  <r>
    <s v="Exp4"/>
    <x v="1"/>
    <x v="1"/>
    <x v="4"/>
    <x v="33"/>
    <s v="None_8h"/>
    <x v="3"/>
    <n v="14.390909090909091"/>
    <n v="34"/>
    <x v="0"/>
  </r>
  <r>
    <s v="Exp4"/>
    <x v="1"/>
    <x v="1"/>
    <x v="4"/>
    <x v="33"/>
    <s v="None_8h"/>
    <x v="0"/>
    <n v="12.077414205905827"/>
    <n v="33"/>
    <x v="0"/>
  </r>
  <r>
    <s v="Exp4"/>
    <x v="1"/>
    <x v="1"/>
    <x v="4"/>
    <x v="33"/>
    <s v="None_8h"/>
    <x v="1"/>
    <n v="12.113328012769355"/>
    <n v="33"/>
    <x v="0"/>
  </r>
  <r>
    <s v="Exp4"/>
    <x v="1"/>
    <x v="1"/>
    <x v="4"/>
    <x v="33"/>
    <s v="None_8h"/>
    <x v="2"/>
    <n v="12.260973663208301"/>
    <n v="33"/>
    <x v="0"/>
  </r>
  <r>
    <s v="Exp4"/>
    <x v="1"/>
    <x v="1"/>
    <x v="4"/>
    <x v="33"/>
    <s v="None_8h"/>
    <x v="3"/>
    <n v="14.354545454545455"/>
    <n v="36"/>
    <x v="0"/>
  </r>
  <r>
    <s v="Exp4"/>
    <x v="1"/>
    <x v="1"/>
    <x v="4"/>
    <x v="33"/>
    <s v="None_8h"/>
    <x v="0"/>
    <n v="13.640909090909091"/>
    <n v="32"/>
    <x v="0"/>
  </r>
  <r>
    <s v="Exp4"/>
    <x v="1"/>
    <x v="1"/>
    <x v="4"/>
    <x v="33"/>
    <s v="None_8h"/>
    <x v="1"/>
    <n v="13.140015302218822"/>
    <n v="35"/>
    <x v="0"/>
  </r>
  <r>
    <s v="Exp4"/>
    <x v="1"/>
    <x v="1"/>
    <x v="4"/>
    <x v="33"/>
    <s v="None_8h"/>
    <x v="2"/>
    <n v="12.98699311400153"/>
    <n v="33"/>
    <x v="0"/>
  </r>
  <r>
    <s v="Exp4"/>
    <x v="1"/>
    <x v="1"/>
    <x v="4"/>
    <x v="33"/>
    <s v="None_8h"/>
    <x v="3"/>
    <n v="14.136363636363637"/>
    <n v="35"/>
    <x v="0"/>
  </r>
  <r>
    <s v="Exp4"/>
    <x v="1"/>
    <x v="1"/>
    <x v="4"/>
    <x v="34"/>
    <s v="None_8h"/>
    <x v="0"/>
    <n v="18"/>
    <s v=""/>
    <x v="1"/>
  </r>
  <r>
    <s v="Exp4"/>
    <x v="1"/>
    <x v="1"/>
    <x v="4"/>
    <x v="34"/>
    <s v="None_8h"/>
    <x v="1"/>
    <n v="18"/>
    <s v=""/>
    <x v="1"/>
  </r>
  <r>
    <s v="Exp4"/>
    <x v="1"/>
    <x v="1"/>
    <x v="4"/>
    <x v="34"/>
    <s v="None_8h"/>
    <x v="2"/>
    <n v="17"/>
    <s v=""/>
    <x v="0"/>
  </r>
  <r>
    <s v="Exp4"/>
    <x v="1"/>
    <x v="1"/>
    <x v="4"/>
    <x v="34"/>
    <s v="None_8h"/>
    <x v="3"/>
    <n v="15"/>
    <s v=""/>
    <x v="1"/>
  </r>
  <r>
    <s v="Exp4"/>
    <x v="1"/>
    <x v="1"/>
    <x v="4"/>
    <x v="34"/>
    <s v="None_8h"/>
    <x v="0"/>
    <n v="16"/>
    <s v=""/>
    <x v="0"/>
  </r>
  <r>
    <s v="Exp4"/>
    <x v="1"/>
    <x v="1"/>
    <x v="4"/>
    <x v="34"/>
    <s v="None_8h"/>
    <x v="1"/>
    <n v="16"/>
    <s v=""/>
    <x v="0"/>
  </r>
  <r>
    <s v="Exp4"/>
    <x v="1"/>
    <x v="1"/>
    <x v="4"/>
    <x v="34"/>
    <s v="None_8h"/>
    <x v="2"/>
    <n v="16"/>
    <s v=""/>
    <x v="0"/>
  </r>
  <r>
    <s v="Exp4"/>
    <x v="1"/>
    <x v="1"/>
    <x v="4"/>
    <x v="34"/>
    <s v="None_8h"/>
    <x v="3"/>
    <n v="17"/>
    <s v=""/>
    <x v="0"/>
  </r>
  <r>
    <s v="Exp4"/>
    <x v="1"/>
    <x v="1"/>
    <x v="4"/>
    <x v="34"/>
    <s v="None_8h"/>
    <x v="0"/>
    <n v="15"/>
    <s v=""/>
    <x v="1"/>
  </r>
  <r>
    <s v="Exp4"/>
    <x v="1"/>
    <x v="1"/>
    <x v="4"/>
    <x v="34"/>
    <s v="None_8h"/>
    <x v="1"/>
    <n v="17"/>
    <s v=""/>
    <x v="0"/>
  </r>
  <r>
    <s v="Exp4"/>
    <x v="1"/>
    <x v="1"/>
    <x v="4"/>
    <x v="34"/>
    <s v="None_8h"/>
    <x v="2"/>
    <n v="14"/>
    <s v=""/>
    <x v="0"/>
  </r>
  <r>
    <s v="Exp4"/>
    <x v="1"/>
    <x v="1"/>
    <x v="4"/>
    <x v="34"/>
    <s v="None_8h"/>
    <x v="0"/>
    <n v="16"/>
    <s v=""/>
    <x v="0"/>
  </r>
  <r>
    <s v="Exp4"/>
    <x v="1"/>
    <x v="1"/>
    <x v="4"/>
    <x v="34"/>
    <s v="None_8h"/>
    <x v="1"/>
    <n v="15"/>
    <s v=""/>
    <x v="0"/>
  </r>
  <r>
    <s v="Exp4"/>
    <x v="1"/>
    <x v="1"/>
    <x v="4"/>
    <x v="34"/>
    <s v="None_8h"/>
    <x v="2"/>
    <n v="18"/>
    <s v=""/>
    <x v="0"/>
  </r>
  <r>
    <s v="Exp4"/>
    <x v="1"/>
    <x v="1"/>
    <x v="4"/>
    <x v="34"/>
    <s v="None_8h"/>
    <x v="3"/>
    <n v="15"/>
    <s v=""/>
    <x v="1"/>
  </r>
  <r>
    <s v="Exp4"/>
    <x v="1"/>
    <x v="1"/>
    <x v="4"/>
    <x v="34"/>
    <s v="None_8h"/>
    <x v="6"/>
    <n v="0"/>
    <s v=""/>
    <x v="1"/>
  </r>
  <r>
    <s v="Exp4"/>
    <x v="1"/>
    <x v="1"/>
    <x v="4"/>
    <x v="34"/>
    <s v="None_8h"/>
    <x v="0"/>
    <n v="16"/>
    <s v=""/>
    <x v="1"/>
  </r>
  <r>
    <s v="Exp4"/>
    <x v="1"/>
    <x v="1"/>
    <x v="4"/>
    <x v="34"/>
    <s v="None_8h"/>
    <x v="1"/>
    <n v="16"/>
    <s v=""/>
    <x v="1"/>
  </r>
  <r>
    <s v="Exp4"/>
    <x v="1"/>
    <x v="1"/>
    <x v="4"/>
    <x v="34"/>
    <s v="None_8h"/>
    <x v="2"/>
    <n v="16"/>
    <s v=""/>
    <x v="1"/>
  </r>
  <r>
    <s v="Exp4"/>
    <x v="1"/>
    <x v="1"/>
    <x v="4"/>
    <x v="34"/>
    <s v="None_8h"/>
    <x v="3"/>
    <n v="12"/>
    <s v=""/>
    <x v="0"/>
  </r>
  <r>
    <s v="Exp4"/>
    <x v="1"/>
    <x v="1"/>
    <x v="4"/>
    <x v="34"/>
    <s v="None_8h"/>
    <x v="0"/>
    <n v="17"/>
    <s v=""/>
    <x v="1"/>
  </r>
  <r>
    <s v="Exp4"/>
    <x v="1"/>
    <x v="1"/>
    <x v="4"/>
    <x v="34"/>
    <s v="None_8h"/>
    <x v="1"/>
    <n v="17"/>
    <s v=""/>
    <x v="0"/>
  </r>
  <r>
    <s v="Exp4"/>
    <x v="1"/>
    <x v="1"/>
    <x v="4"/>
    <x v="34"/>
    <s v="None_8h"/>
    <x v="2"/>
    <n v="14"/>
    <s v=""/>
    <x v="0"/>
  </r>
  <r>
    <s v="Exp4"/>
    <x v="1"/>
    <x v="1"/>
    <x v="4"/>
    <x v="34"/>
    <s v="None_8h"/>
    <x v="0"/>
    <n v="18"/>
    <s v=""/>
    <x v="0"/>
  </r>
  <r>
    <s v="Exp4"/>
    <x v="1"/>
    <x v="1"/>
    <x v="4"/>
    <x v="34"/>
    <s v="None_8h"/>
    <x v="1"/>
    <n v="16"/>
    <s v=""/>
    <x v="0"/>
  </r>
  <r>
    <s v="Exp4"/>
    <x v="1"/>
    <x v="1"/>
    <x v="4"/>
    <x v="34"/>
    <s v="None_8h"/>
    <x v="2"/>
    <n v="15"/>
    <s v=""/>
    <x v="0"/>
  </r>
  <r>
    <s v="Exp4"/>
    <x v="1"/>
    <x v="1"/>
    <x v="4"/>
    <x v="34"/>
    <s v="None_8h"/>
    <x v="3"/>
    <n v="16"/>
    <s v=""/>
    <x v="0"/>
  </r>
  <r>
    <s v="Exp4"/>
    <x v="1"/>
    <x v="1"/>
    <x v="4"/>
    <x v="34"/>
    <s v="None_8h"/>
    <x v="0"/>
    <n v="16"/>
    <s v=""/>
    <x v="0"/>
  </r>
  <r>
    <s v="Exp4"/>
    <x v="1"/>
    <x v="1"/>
    <x v="4"/>
    <x v="34"/>
    <s v="None_8h"/>
    <x v="1"/>
    <n v="14"/>
    <s v=""/>
    <x v="1"/>
  </r>
  <r>
    <s v="Exp4"/>
    <x v="1"/>
    <x v="1"/>
    <x v="4"/>
    <x v="34"/>
    <s v="None_8h"/>
    <x v="2"/>
    <n v="18"/>
    <s v=""/>
    <x v="0"/>
  </r>
  <r>
    <s v="Exp4"/>
    <x v="1"/>
    <x v="1"/>
    <x v="4"/>
    <x v="34"/>
    <s v="None_8h"/>
    <x v="3"/>
    <n v="18"/>
    <s v=""/>
    <x v="1"/>
  </r>
  <r>
    <s v="Exp4"/>
    <x v="1"/>
    <x v="1"/>
    <x v="4"/>
    <x v="34"/>
    <s v="None_8h"/>
    <x v="0"/>
    <n v="16"/>
    <s v=""/>
    <x v="0"/>
  </r>
  <r>
    <s v="Exp4"/>
    <x v="1"/>
    <x v="1"/>
    <x v="4"/>
    <x v="34"/>
    <s v="None_8h"/>
    <x v="1"/>
    <n v="14"/>
    <s v=""/>
    <x v="1"/>
  </r>
  <r>
    <s v="Exp4"/>
    <x v="1"/>
    <x v="1"/>
    <x v="4"/>
    <x v="34"/>
    <s v="None_8h"/>
    <x v="2"/>
    <n v="15"/>
    <s v=""/>
    <x v="0"/>
  </r>
  <r>
    <s v="Exp4"/>
    <x v="1"/>
    <x v="1"/>
    <x v="4"/>
    <x v="34"/>
    <s v="None_8h"/>
    <x v="0"/>
    <n v="13"/>
    <s v=""/>
    <x v="0"/>
  </r>
  <r>
    <s v="Exp4"/>
    <x v="1"/>
    <x v="1"/>
    <x v="4"/>
    <x v="34"/>
    <s v="None_8h"/>
    <x v="1"/>
    <n v="15"/>
    <s v=""/>
    <x v="0"/>
  </r>
  <r>
    <s v="Exp4"/>
    <x v="1"/>
    <x v="1"/>
    <x v="4"/>
    <x v="34"/>
    <s v="None_8h"/>
    <x v="2"/>
    <n v="13"/>
    <s v=""/>
    <x v="0"/>
  </r>
  <r>
    <s v="Exp4"/>
    <x v="1"/>
    <x v="1"/>
    <x v="4"/>
    <x v="34"/>
    <s v="None_8h"/>
    <x v="3"/>
    <n v="17"/>
    <s v=""/>
    <x v="0"/>
  </r>
  <r>
    <s v="Exp4"/>
    <x v="1"/>
    <x v="1"/>
    <x v="4"/>
    <x v="34"/>
    <s v="None_8h"/>
    <x v="0"/>
    <n v="17"/>
    <s v=""/>
    <x v="0"/>
  </r>
  <r>
    <s v="Exp4"/>
    <x v="1"/>
    <x v="1"/>
    <x v="4"/>
    <x v="34"/>
    <s v="None_8h"/>
    <x v="1"/>
    <n v="17"/>
    <s v=""/>
    <x v="1"/>
  </r>
  <r>
    <s v="Exp4"/>
    <x v="1"/>
    <x v="1"/>
    <x v="4"/>
    <x v="34"/>
    <s v="None_8h"/>
    <x v="2"/>
    <n v="17"/>
    <s v=""/>
    <x v="0"/>
  </r>
  <r>
    <s v="Exp4"/>
    <x v="1"/>
    <x v="1"/>
    <x v="4"/>
    <x v="34"/>
    <s v="None_8h"/>
    <x v="3"/>
    <n v="17"/>
    <s v=""/>
    <x v="1"/>
  </r>
  <r>
    <s v="Exp4"/>
    <x v="1"/>
    <x v="1"/>
    <x v="4"/>
    <x v="34"/>
    <s v="None_8h"/>
    <x v="0"/>
    <n v="17"/>
    <s v=""/>
    <x v="0"/>
  </r>
  <r>
    <s v="Exp4"/>
    <x v="1"/>
    <x v="1"/>
    <x v="4"/>
    <x v="34"/>
    <s v="None_8h"/>
    <x v="1"/>
    <n v="14"/>
    <s v=""/>
    <x v="1"/>
  </r>
  <r>
    <s v="Exp4"/>
    <x v="1"/>
    <x v="1"/>
    <x v="4"/>
    <x v="34"/>
    <s v="None_8h"/>
    <x v="2"/>
    <n v="14"/>
    <s v=""/>
    <x v="1"/>
  </r>
  <r>
    <s v="Exp4"/>
    <x v="1"/>
    <x v="1"/>
    <x v="4"/>
    <x v="34"/>
    <s v="None_8h"/>
    <x v="3"/>
    <n v="16"/>
    <s v=""/>
    <x v="1"/>
  </r>
  <r>
    <s v="Exp4"/>
    <x v="1"/>
    <x v="1"/>
    <x v="3"/>
    <x v="35"/>
    <s v="None_8h"/>
    <x v="0"/>
    <n v="4.1715686274509807"/>
    <n v="19"/>
    <x v="0"/>
  </r>
  <r>
    <s v="Exp4"/>
    <x v="1"/>
    <x v="1"/>
    <x v="3"/>
    <x v="35"/>
    <s v="None_8h"/>
    <x v="1"/>
    <n v="4.6715686274509807"/>
    <n v="17"/>
    <x v="0"/>
  </r>
  <r>
    <s v="Exp4"/>
    <x v="1"/>
    <x v="1"/>
    <x v="3"/>
    <x v="35"/>
    <s v="None_8h"/>
    <x v="2"/>
    <n v="4.7058823529411766"/>
    <n v="15"/>
    <x v="0"/>
  </r>
  <r>
    <s v="Exp4"/>
    <x v="1"/>
    <x v="1"/>
    <x v="3"/>
    <x v="35"/>
    <s v="None_8h"/>
    <x v="3"/>
    <n v="4.2794117647058822"/>
    <n v="18"/>
    <x v="0"/>
  </r>
  <r>
    <s v="Exp4"/>
    <x v="1"/>
    <x v="1"/>
    <x v="3"/>
    <x v="35"/>
    <s v="None_8h"/>
    <x v="0"/>
    <n v="3.5529075309818876"/>
    <n v="13"/>
    <x v="0"/>
  </r>
  <r>
    <s v="Exp4"/>
    <x v="1"/>
    <x v="1"/>
    <x v="3"/>
    <x v="35"/>
    <s v="None_8h"/>
    <x v="1"/>
    <n v="3.5862726406101046"/>
    <n v="13"/>
    <x v="0"/>
  </r>
  <r>
    <s v="Exp4"/>
    <x v="1"/>
    <x v="1"/>
    <x v="3"/>
    <x v="35"/>
    <s v="None_8h"/>
    <x v="2"/>
    <n v="3.2144899904671114"/>
    <n v="13"/>
    <x v="0"/>
  </r>
  <r>
    <s v="Exp4"/>
    <x v="1"/>
    <x v="1"/>
    <x v="3"/>
    <x v="35"/>
    <s v="None_8h"/>
    <x v="3"/>
    <n v="2.1964529331514324"/>
    <n v="11"/>
    <x v="0"/>
  </r>
  <r>
    <s v="Exp4"/>
    <x v="1"/>
    <x v="1"/>
    <x v="3"/>
    <x v="35"/>
    <s v="None_8h"/>
    <x v="0"/>
    <n v="2.8185538881309684"/>
    <n v="11"/>
    <x v="0"/>
  </r>
  <r>
    <s v="Exp4"/>
    <x v="1"/>
    <x v="1"/>
    <x v="3"/>
    <x v="35"/>
    <s v="None_8h"/>
    <x v="1"/>
    <n v="3.3813155386081983"/>
    <n v="13"/>
    <x v="0"/>
  </r>
  <r>
    <s v="Exp4"/>
    <x v="1"/>
    <x v="1"/>
    <x v="3"/>
    <x v="35"/>
    <s v="None_8h"/>
    <x v="2"/>
    <n v="4.2450980392156863"/>
    <n v="13"/>
    <x v="0"/>
  </r>
  <r>
    <s v="Exp4"/>
    <x v="1"/>
    <x v="1"/>
    <x v="3"/>
    <x v="35"/>
    <s v="None_8h"/>
    <x v="3"/>
    <n v="2.169167803547067"/>
    <n v="13"/>
    <x v="0"/>
  </r>
  <r>
    <s v="Exp4"/>
    <x v="1"/>
    <x v="1"/>
    <x v="3"/>
    <x v="36"/>
    <s v="None_8h"/>
    <x v="0"/>
    <n v="3.300285986653956"/>
    <n v="12"/>
    <x v="0"/>
  </r>
  <r>
    <s v="Exp4"/>
    <x v="1"/>
    <x v="1"/>
    <x v="3"/>
    <x v="36"/>
    <s v="None_8h"/>
    <x v="1"/>
    <n v="3.1429933269780745"/>
    <n v="11"/>
    <x v="0"/>
  </r>
  <r>
    <s v="Exp4"/>
    <x v="1"/>
    <x v="1"/>
    <x v="3"/>
    <x v="36"/>
    <s v="None_8h"/>
    <x v="2"/>
    <n v="3.5576739752144899"/>
    <n v="13"/>
    <x v="0"/>
  </r>
  <r>
    <s v="Exp4"/>
    <x v="1"/>
    <x v="1"/>
    <x v="3"/>
    <x v="36"/>
    <s v="None_8h"/>
    <x v="3"/>
    <n v="3.1668255481410865"/>
    <n v="12"/>
    <x v="0"/>
  </r>
  <r>
    <s v="Exp4"/>
    <x v="1"/>
    <x v="1"/>
    <x v="3"/>
    <x v="36"/>
    <s v="None_8h"/>
    <x v="4"/>
    <n v="2.0654843110504775"/>
    <n v="9"/>
    <x v="0"/>
  </r>
  <r>
    <s v="Exp4"/>
    <x v="1"/>
    <x v="1"/>
    <x v="3"/>
    <x v="36"/>
    <s v="None_8h"/>
    <x v="5"/>
    <n v="2.9768076398362893"/>
    <n v="12"/>
    <x v="0"/>
  </r>
  <r>
    <s v="Exp4"/>
    <x v="1"/>
    <x v="1"/>
    <x v="3"/>
    <x v="36"/>
    <s v="None_8h"/>
    <x v="0"/>
    <n v="4.9803921568627452"/>
    <n v="19"/>
    <x v="0"/>
  </r>
  <r>
    <s v="Exp4"/>
    <x v="1"/>
    <x v="1"/>
    <x v="3"/>
    <x v="36"/>
    <s v="None_8h"/>
    <x v="1"/>
    <n v="3.1143946615824594"/>
    <n v="20"/>
    <x v="0"/>
  </r>
  <r>
    <s v="Exp4"/>
    <x v="1"/>
    <x v="1"/>
    <x v="3"/>
    <x v="36"/>
    <s v="None_8h"/>
    <x v="2"/>
    <n v="3.7149666348903718"/>
    <n v="17"/>
    <x v="0"/>
  </r>
  <r>
    <s v="Exp4"/>
    <x v="1"/>
    <x v="1"/>
    <x v="3"/>
    <x v="36"/>
    <s v="None_8h"/>
    <x v="3"/>
    <n v="4.0200190657769301"/>
    <n v="17"/>
    <x v="0"/>
  </r>
  <r>
    <s v="Exp4"/>
    <x v="1"/>
    <x v="1"/>
    <x v="3"/>
    <x v="36"/>
    <s v="None_8h"/>
    <x v="0"/>
    <n v="4.3137254901960782"/>
    <n v="19"/>
    <x v="0"/>
  </r>
  <r>
    <s v="Exp4"/>
    <x v="1"/>
    <x v="1"/>
    <x v="3"/>
    <x v="36"/>
    <s v="None_8h"/>
    <x v="1"/>
    <n v="4.3235294117647056"/>
    <n v="22"/>
    <x v="0"/>
  </r>
  <r>
    <s v="Exp4"/>
    <x v="1"/>
    <x v="1"/>
    <x v="3"/>
    <x v="36"/>
    <s v="None_8h"/>
    <x v="2"/>
    <n v="4.1225490196078427"/>
    <n v="18"/>
    <x v="0"/>
  </r>
  <r>
    <s v="Exp4"/>
    <x v="1"/>
    <x v="1"/>
    <x v="3"/>
    <x v="36"/>
    <s v="None_8h"/>
    <x v="3"/>
    <n v="4.1470588235294121"/>
    <n v="18"/>
    <x v="0"/>
  </r>
  <r>
    <s v="Exp4"/>
    <x v="1"/>
    <x v="1"/>
    <x v="3"/>
    <x v="37"/>
    <s v="None_8h"/>
    <x v="0"/>
    <n v="4.9313725490196081"/>
    <n v="25"/>
    <x v="0"/>
  </r>
  <r>
    <s v="Exp4"/>
    <x v="1"/>
    <x v="1"/>
    <x v="3"/>
    <x v="37"/>
    <s v="None_8h"/>
    <x v="1"/>
    <n v="4.534313725490196"/>
    <n v="23"/>
    <x v="0"/>
  </r>
  <r>
    <s v="Exp4"/>
    <x v="1"/>
    <x v="1"/>
    <x v="3"/>
    <x v="37"/>
    <s v="None_8h"/>
    <x v="2"/>
    <n v="4.6519607843137258"/>
    <n v="22"/>
    <x v="0"/>
  </r>
  <r>
    <s v="Exp4"/>
    <x v="1"/>
    <x v="1"/>
    <x v="3"/>
    <x v="37"/>
    <s v="None_8h"/>
    <x v="3"/>
    <n v="4.9558823529411766"/>
    <n v="22"/>
    <x v="0"/>
  </r>
  <r>
    <s v="Exp4"/>
    <x v="1"/>
    <x v="1"/>
    <x v="3"/>
    <x v="37"/>
    <s v="None_8h"/>
    <x v="0"/>
    <n v="4.833333333333333"/>
    <n v="22"/>
    <x v="0"/>
  </r>
  <r>
    <s v="Exp4"/>
    <x v="1"/>
    <x v="1"/>
    <x v="3"/>
    <x v="37"/>
    <s v="None_8h"/>
    <x v="1"/>
    <n v="4.1078431372549016"/>
    <n v="23"/>
    <x v="0"/>
  </r>
  <r>
    <s v="Exp4"/>
    <x v="1"/>
    <x v="1"/>
    <x v="3"/>
    <x v="37"/>
    <s v="None_8h"/>
    <x v="2"/>
    <n v="5.5870841487279845"/>
    <n v="24"/>
    <x v="0"/>
  </r>
  <r>
    <s v="Exp4"/>
    <x v="1"/>
    <x v="1"/>
    <x v="3"/>
    <x v="37"/>
    <s v="None_8h"/>
    <x v="3"/>
    <n v="4.9852941176470589"/>
    <n v="23"/>
    <x v="0"/>
  </r>
  <r>
    <s v="Exp4"/>
    <x v="1"/>
    <x v="1"/>
    <x v="3"/>
    <x v="37"/>
    <s v="None_8h"/>
    <x v="0"/>
    <n v="4.9754901960784315"/>
    <n v="23"/>
    <x v="0"/>
  </r>
  <r>
    <s v="Exp4"/>
    <x v="1"/>
    <x v="1"/>
    <x v="3"/>
    <x v="37"/>
    <s v="None_8h"/>
    <x v="1"/>
    <n v="4.7205882352941178"/>
    <n v="23"/>
    <x v="0"/>
  </r>
  <r>
    <s v="Exp4"/>
    <x v="1"/>
    <x v="1"/>
    <x v="3"/>
    <x v="37"/>
    <s v="None_8h"/>
    <x v="2"/>
    <n v="5.0147058823529411"/>
    <n v="23"/>
    <x v="0"/>
  </r>
  <r>
    <s v="Exp4"/>
    <x v="1"/>
    <x v="1"/>
    <x v="3"/>
    <x v="37"/>
    <s v="None_8h"/>
    <x v="3"/>
    <n v="5.1996086105675143"/>
    <n v="25"/>
    <x v="0"/>
  </r>
  <r>
    <s v="Exp4"/>
    <x v="1"/>
    <x v="1"/>
    <x v="3"/>
    <x v="38"/>
    <s v="None_8h"/>
    <x v="0"/>
    <n v="6.5737327188940089"/>
    <n v="22"/>
    <x v="0"/>
  </r>
  <r>
    <s v="Exp4"/>
    <x v="1"/>
    <x v="1"/>
    <x v="3"/>
    <x v="38"/>
    <s v="None_8h"/>
    <x v="1"/>
    <n v="6.774193548387097"/>
    <n v="25"/>
    <x v="0"/>
  </r>
  <r>
    <s v="Exp4"/>
    <x v="1"/>
    <x v="1"/>
    <x v="3"/>
    <x v="38"/>
    <s v="None_8h"/>
    <x v="2"/>
    <n v="6.725806451612903"/>
    <n v="24"/>
    <x v="0"/>
  </r>
  <r>
    <s v="Exp4"/>
    <x v="1"/>
    <x v="1"/>
    <x v="3"/>
    <x v="38"/>
    <s v="None_8h"/>
    <x v="3"/>
    <n v="6.8364055299539173"/>
    <n v="23"/>
    <x v="0"/>
  </r>
  <r>
    <s v="Exp4"/>
    <x v="1"/>
    <x v="1"/>
    <x v="3"/>
    <x v="38"/>
    <s v="None_8h"/>
    <x v="0"/>
    <n v="7.1198156682027651"/>
    <n v="24"/>
    <x v="0"/>
  </r>
  <r>
    <s v="Exp4"/>
    <x v="1"/>
    <x v="1"/>
    <x v="3"/>
    <x v="38"/>
    <s v="None_8h"/>
    <x v="1"/>
    <n v="6.629032258064516"/>
    <n v="23"/>
    <x v="0"/>
  </r>
  <r>
    <s v="Exp4"/>
    <x v="1"/>
    <x v="1"/>
    <x v="3"/>
    <x v="38"/>
    <s v="None_8h"/>
    <x v="2"/>
    <n v="6.629032258064516"/>
    <n v="23"/>
    <x v="0"/>
  </r>
  <r>
    <s v="Exp4"/>
    <x v="1"/>
    <x v="1"/>
    <x v="3"/>
    <x v="38"/>
    <s v="None_8h"/>
    <x v="3"/>
    <n v="6.6152073732718897"/>
    <n v="22"/>
    <x v="0"/>
  </r>
  <r>
    <s v="Exp4"/>
    <x v="1"/>
    <x v="1"/>
    <x v="3"/>
    <x v="38"/>
    <s v="None_8h"/>
    <x v="0"/>
    <n v="6.7396313364055302"/>
    <n v="24"/>
    <x v="0"/>
  </r>
  <r>
    <s v="Exp4"/>
    <x v="1"/>
    <x v="1"/>
    <x v="3"/>
    <x v="38"/>
    <s v="None_8h"/>
    <x v="1"/>
    <n v="7.3269230769230766"/>
    <n v="23"/>
    <x v="0"/>
  </r>
  <r>
    <s v="Exp4"/>
    <x v="1"/>
    <x v="1"/>
    <x v="3"/>
    <x v="38"/>
    <s v="None_8h"/>
    <x v="2"/>
    <n v="7"/>
    <n v="23"/>
    <x v="1"/>
  </r>
  <r>
    <s v="Exp4"/>
    <x v="1"/>
    <x v="1"/>
    <x v="3"/>
    <x v="38"/>
    <s v="None_8h"/>
    <x v="3"/>
    <n v="7"/>
    <n v="22"/>
    <x v="1"/>
  </r>
  <r>
    <s v="Exp4"/>
    <x v="1"/>
    <x v="1"/>
    <x v="3"/>
    <x v="39"/>
    <s v="None_8h"/>
    <x v="0"/>
    <n v="9.4071661237785023"/>
    <n v="26"/>
    <x v="0"/>
  </r>
  <r>
    <s v="Exp4"/>
    <x v="1"/>
    <x v="1"/>
    <x v="3"/>
    <x v="39"/>
    <s v="None_8h"/>
    <x v="1"/>
    <n v="8.0769230769230766"/>
    <s v=""/>
    <x v="0"/>
  </r>
  <r>
    <s v="Exp4"/>
    <x v="1"/>
    <x v="1"/>
    <x v="3"/>
    <x v="39"/>
    <s v="None_8h"/>
    <x v="2"/>
    <n v="7.4038461538461542"/>
    <s v=""/>
    <x v="0"/>
  </r>
  <r>
    <s v="Exp4"/>
    <x v="1"/>
    <x v="1"/>
    <x v="3"/>
    <x v="39"/>
    <s v="None_8h"/>
    <x v="3"/>
    <n v="8.1730769230769234"/>
    <s v=""/>
    <x v="0"/>
  </r>
  <r>
    <s v="Exp4"/>
    <x v="1"/>
    <x v="1"/>
    <x v="3"/>
    <x v="39"/>
    <s v="None_8h"/>
    <x v="0"/>
    <n v="8"/>
    <s v=""/>
    <x v="1"/>
  </r>
  <r>
    <s v="Exp4"/>
    <x v="1"/>
    <x v="1"/>
    <x v="3"/>
    <x v="39"/>
    <s v="None_8h"/>
    <x v="1"/>
    <n v="9"/>
    <s v=""/>
    <x v="1"/>
  </r>
  <r>
    <s v="Exp4"/>
    <x v="1"/>
    <x v="1"/>
    <x v="3"/>
    <x v="39"/>
    <s v="None_8h"/>
    <x v="2"/>
    <n v="9"/>
    <s v=""/>
    <x v="1"/>
  </r>
  <r>
    <s v="Exp4"/>
    <x v="1"/>
    <x v="1"/>
    <x v="3"/>
    <x v="39"/>
    <s v="None_8h"/>
    <x v="3"/>
    <n v="8"/>
    <s v=""/>
    <x v="1"/>
  </r>
  <r>
    <s v="Exp4"/>
    <x v="1"/>
    <x v="1"/>
    <x v="3"/>
    <x v="39"/>
    <s v="None_8h"/>
    <x v="0"/>
    <n v="10"/>
    <s v=""/>
    <x v="1"/>
  </r>
  <r>
    <s v="Exp4"/>
    <x v="1"/>
    <x v="1"/>
    <x v="3"/>
    <x v="39"/>
    <s v="None_8h"/>
    <x v="1"/>
    <n v="9"/>
    <s v=""/>
    <x v="1"/>
  </r>
  <r>
    <s v="Exp4"/>
    <x v="1"/>
    <x v="1"/>
    <x v="3"/>
    <x v="39"/>
    <s v="None_8h"/>
    <x v="2"/>
    <n v="8"/>
    <s v=""/>
    <x v="1"/>
  </r>
  <r>
    <s v="Exp4"/>
    <x v="1"/>
    <x v="1"/>
    <x v="3"/>
    <x v="39"/>
    <s v="None_8h"/>
    <x v="3"/>
    <n v="8.1661237785016283"/>
    <n v="24"/>
    <x v="0"/>
  </r>
  <r>
    <s v="Exp4"/>
    <x v="1"/>
    <x v="1"/>
    <x v="3"/>
    <x v="40"/>
    <s v="None_8h"/>
    <x v="0"/>
    <n v="9"/>
    <s v=""/>
    <x v="1"/>
  </r>
  <r>
    <s v="Exp4"/>
    <x v="1"/>
    <x v="1"/>
    <x v="3"/>
    <x v="40"/>
    <s v="None_8h"/>
    <x v="1"/>
    <n v="8"/>
    <s v=""/>
    <x v="1"/>
  </r>
  <r>
    <s v="Exp4"/>
    <x v="1"/>
    <x v="1"/>
    <x v="3"/>
    <x v="40"/>
    <s v="None_8h"/>
    <x v="2"/>
    <n v="8"/>
    <s v=""/>
    <x v="1"/>
  </r>
  <r>
    <s v="Exp4"/>
    <x v="1"/>
    <x v="1"/>
    <x v="3"/>
    <x v="40"/>
    <s v="None_8h"/>
    <x v="3"/>
    <n v="8"/>
    <s v=""/>
    <x v="1"/>
  </r>
  <r>
    <s v="Exp4"/>
    <x v="1"/>
    <x v="1"/>
    <x v="3"/>
    <x v="40"/>
    <s v="None_8h"/>
    <x v="0"/>
    <n v="8"/>
    <s v=""/>
    <x v="1"/>
  </r>
  <r>
    <s v="Exp4"/>
    <x v="1"/>
    <x v="1"/>
    <x v="3"/>
    <x v="40"/>
    <s v="None_8h"/>
    <x v="1"/>
    <n v="7"/>
    <s v=""/>
    <x v="1"/>
  </r>
  <r>
    <s v="Exp4"/>
    <x v="1"/>
    <x v="1"/>
    <x v="3"/>
    <x v="40"/>
    <s v="None_8h"/>
    <x v="2"/>
    <n v="7"/>
    <s v=""/>
    <x v="0"/>
  </r>
  <r>
    <s v="Exp4"/>
    <x v="1"/>
    <x v="1"/>
    <x v="3"/>
    <x v="40"/>
    <s v="None_8h"/>
    <x v="3"/>
    <n v="8"/>
    <s v=""/>
    <x v="1"/>
  </r>
  <r>
    <s v="Exp4"/>
    <x v="1"/>
    <x v="1"/>
    <x v="3"/>
    <x v="40"/>
    <s v="None_8h"/>
    <x v="0"/>
    <n v="8"/>
    <s v=""/>
    <x v="1"/>
  </r>
  <r>
    <s v="Exp4"/>
    <x v="1"/>
    <x v="1"/>
    <x v="3"/>
    <x v="40"/>
    <s v="None_8h"/>
    <x v="1"/>
    <n v="8"/>
    <s v=""/>
    <x v="0"/>
  </r>
  <r>
    <s v="Exp4"/>
    <x v="1"/>
    <x v="1"/>
    <x v="3"/>
    <x v="40"/>
    <s v="None_8h"/>
    <x v="2"/>
    <n v="8"/>
    <s v=""/>
    <x v="1"/>
  </r>
  <r>
    <s v="Exp4"/>
    <x v="1"/>
    <x v="1"/>
    <x v="3"/>
    <x v="40"/>
    <s v="None_8h"/>
    <x v="3"/>
    <n v="8"/>
    <s v=""/>
    <x v="1"/>
  </r>
  <r>
    <s v="Exp4"/>
    <x v="1"/>
    <x v="1"/>
    <x v="3"/>
    <x v="40"/>
    <s v="None_8h"/>
    <x v="4"/>
    <n v="8"/>
    <s v=""/>
    <x v="1"/>
  </r>
  <r>
    <s v="Exp4"/>
    <x v="1"/>
    <x v="1"/>
    <x v="3"/>
    <x v="40"/>
    <s v="None_8h"/>
    <x v="5"/>
    <n v="8"/>
    <s v=""/>
    <x v="1"/>
  </r>
  <r>
    <s v="Exp4"/>
    <x v="1"/>
    <x v="1"/>
    <x v="3"/>
    <x v="41"/>
    <s v="None_8h"/>
    <x v="0"/>
    <n v="8"/>
    <n v="24"/>
    <x v="1"/>
  </r>
  <r>
    <s v="Exp4"/>
    <x v="1"/>
    <x v="1"/>
    <x v="3"/>
    <x v="41"/>
    <s v="None_8h"/>
    <x v="1"/>
    <n v="8"/>
    <n v="24"/>
    <x v="1"/>
  </r>
  <r>
    <s v="Exp4"/>
    <x v="1"/>
    <x v="1"/>
    <x v="3"/>
    <x v="41"/>
    <s v="None_8h"/>
    <x v="2"/>
    <n v="8"/>
    <n v="19"/>
    <x v="1"/>
  </r>
  <r>
    <s v="Exp4"/>
    <x v="1"/>
    <x v="1"/>
    <x v="3"/>
    <x v="41"/>
    <s v="None_8h"/>
    <x v="3"/>
    <n v="8"/>
    <n v="24"/>
    <x v="1"/>
  </r>
  <r>
    <s v="Exp4"/>
    <x v="1"/>
    <x v="1"/>
    <x v="3"/>
    <x v="41"/>
    <s v="None_8h"/>
    <x v="0"/>
    <n v="8"/>
    <n v="24"/>
    <x v="1"/>
  </r>
  <r>
    <s v="Exp4"/>
    <x v="1"/>
    <x v="1"/>
    <x v="3"/>
    <x v="41"/>
    <s v="None_8h"/>
    <x v="1"/>
    <n v="9"/>
    <n v="26"/>
    <x v="1"/>
  </r>
  <r>
    <s v="Exp4"/>
    <x v="1"/>
    <x v="1"/>
    <x v="3"/>
    <x v="41"/>
    <s v="None_8h"/>
    <x v="2"/>
    <n v="8"/>
    <s v=""/>
    <x v="1"/>
  </r>
  <r>
    <s v="Exp4"/>
    <x v="1"/>
    <x v="1"/>
    <x v="3"/>
    <x v="41"/>
    <s v="None_8h"/>
    <x v="3"/>
    <n v="8"/>
    <n v="18"/>
    <x v="1"/>
  </r>
  <r>
    <s v="Exp4"/>
    <x v="1"/>
    <x v="1"/>
    <x v="3"/>
    <x v="42"/>
    <s v="None_8h"/>
    <x v="0"/>
    <n v="9"/>
    <n v="25"/>
    <x v="1"/>
  </r>
  <r>
    <s v="Exp4"/>
    <x v="1"/>
    <x v="1"/>
    <x v="3"/>
    <x v="42"/>
    <s v="None_8h"/>
    <x v="1"/>
    <n v="8"/>
    <n v="24"/>
    <x v="1"/>
  </r>
  <r>
    <s v="Exp4"/>
    <x v="1"/>
    <x v="1"/>
    <x v="3"/>
    <x v="42"/>
    <s v="None_8h"/>
    <x v="2"/>
    <n v="9"/>
    <n v="25"/>
    <x v="1"/>
  </r>
  <r>
    <s v="Exp4"/>
    <x v="1"/>
    <x v="1"/>
    <x v="3"/>
    <x v="42"/>
    <s v="None_8h"/>
    <x v="3"/>
    <n v="9"/>
    <n v="24"/>
    <x v="1"/>
  </r>
  <r>
    <s v="Exp4"/>
    <x v="1"/>
    <x v="1"/>
    <x v="3"/>
    <x v="42"/>
    <s v="None_8h"/>
    <x v="0"/>
    <n v="8"/>
    <n v="23"/>
    <x v="1"/>
  </r>
  <r>
    <s v="Exp4"/>
    <x v="1"/>
    <x v="1"/>
    <x v="3"/>
    <x v="42"/>
    <s v="None_8h"/>
    <x v="1"/>
    <n v="8"/>
    <n v="22"/>
    <x v="1"/>
  </r>
  <r>
    <s v="Exp4"/>
    <x v="1"/>
    <x v="1"/>
    <x v="3"/>
    <x v="42"/>
    <s v="None_8h"/>
    <x v="2"/>
    <n v="8"/>
    <n v="23"/>
    <x v="1"/>
  </r>
  <r>
    <s v="Exp4"/>
    <x v="1"/>
    <x v="1"/>
    <x v="3"/>
    <x v="42"/>
    <s v="None_8h"/>
    <x v="3"/>
    <n v="8"/>
    <n v="22"/>
    <x v="1"/>
  </r>
  <r>
    <s v="Exp4"/>
    <x v="1"/>
    <x v="1"/>
    <x v="3"/>
    <x v="42"/>
    <s v="None_8h"/>
    <x v="0"/>
    <n v="8"/>
    <n v="23"/>
    <x v="1"/>
  </r>
  <r>
    <s v="Exp4"/>
    <x v="1"/>
    <x v="1"/>
    <x v="3"/>
    <x v="42"/>
    <s v="None_8h"/>
    <x v="1"/>
    <n v="9"/>
    <n v="25"/>
    <x v="1"/>
  </r>
  <r>
    <s v="Exp4"/>
    <x v="1"/>
    <x v="1"/>
    <x v="3"/>
    <x v="42"/>
    <s v="None_8h"/>
    <x v="2"/>
    <n v="9"/>
    <n v="25"/>
    <x v="1"/>
  </r>
  <r>
    <s v="Exp4"/>
    <x v="1"/>
    <x v="1"/>
    <x v="3"/>
    <x v="42"/>
    <s v="None_8h"/>
    <x v="3"/>
    <n v="8"/>
    <n v="20"/>
    <x v="1"/>
  </r>
  <r>
    <s v="Exp4"/>
    <x v="1"/>
    <x v="1"/>
    <x v="3"/>
    <x v="43"/>
    <s v="None_8h"/>
    <x v="0"/>
    <n v="9"/>
    <n v="25"/>
    <x v="1"/>
  </r>
  <r>
    <s v="Exp4"/>
    <x v="1"/>
    <x v="1"/>
    <x v="3"/>
    <x v="43"/>
    <s v="None_8h"/>
    <x v="1"/>
    <n v="8"/>
    <n v="24"/>
    <x v="1"/>
  </r>
  <r>
    <s v="Exp4"/>
    <x v="1"/>
    <x v="1"/>
    <x v="3"/>
    <x v="43"/>
    <s v="None_8h"/>
    <x v="2"/>
    <n v="9"/>
    <n v="24"/>
    <x v="1"/>
  </r>
  <r>
    <s v="Exp4"/>
    <x v="1"/>
    <x v="1"/>
    <x v="3"/>
    <x v="43"/>
    <s v="None_8h"/>
    <x v="3"/>
    <n v="8"/>
    <n v="23"/>
    <x v="1"/>
  </r>
  <r>
    <s v="Exp4"/>
    <x v="1"/>
    <x v="1"/>
    <x v="3"/>
    <x v="43"/>
    <s v="None_8h"/>
    <x v="0"/>
    <n v="8"/>
    <n v="24"/>
    <x v="1"/>
  </r>
  <r>
    <s v="Exp4"/>
    <x v="1"/>
    <x v="1"/>
    <x v="3"/>
    <x v="43"/>
    <s v="None_8h"/>
    <x v="1"/>
    <n v="9"/>
    <n v="26"/>
    <x v="1"/>
  </r>
  <r>
    <s v="Exp4"/>
    <x v="1"/>
    <x v="1"/>
    <x v="3"/>
    <x v="43"/>
    <s v="None_8h"/>
    <x v="2"/>
    <n v="10"/>
    <n v="23"/>
    <x v="1"/>
  </r>
  <r>
    <s v="Exp4"/>
    <x v="1"/>
    <x v="1"/>
    <x v="3"/>
    <x v="43"/>
    <s v="None_8h"/>
    <x v="3"/>
    <n v="9"/>
    <n v="23"/>
    <x v="1"/>
  </r>
  <r>
    <s v="Exp4"/>
    <x v="1"/>
    <x v="1"/>
    <x v="3"/>
    <x v="43"/>
    <s v="None_8h"/>
    <x v="0"/>
    <n v="9"/>
    <n v="25"/>
    <x v="1"/>
  </r>
  <r>
    <s v="Exp4"/>
    <x v="1"/>
    <x v="1"/>
    <x v="3"/>
    <x v="43"/>
    <s v="None_8h"/>
    <x v="1"/>
    <n v="8"/>
    <n v="25"/>
    <x v="1"/>
  </r>
  <r>
    <s v="Exp4"/>
    <x v="1"/>
    <x v="1"/>
    <x v="3"/>
    <x v="43"/>
    <s v="None_8h"/>
    <x v="2"/>
    <n v="8"/>
    <n v="25"/>
    <x v="1"/>
  </r>
  <r>
    <s v="Exp4"/>
    <x v="1"/>
    <x v="1"/>
    <x v="3"/>
    <x v="43"/>
    <s v="None_8h"/>
    <x v="3"/>
    <n v="9"/>
    <n v="25"/>
    <x v="1"/>
  </r>
  <r>
    <s v="Exp4"/>
    <x v="1"/>
    <x v="1"/>
    <x v="3"/>
    <x v="44"/>
    <s v="None_8h"/>
    <x v="0"/>
    <n v="9"/>
    <n v="23"/>
    <x v="1"/>
  </r>
  <r>
    <s v="Exp4"/>
    <x v="1"/>
    <x v="1"/>
    <x v="3"/>
    <x v="44"/>
    <s v="None_8h"/>
    <x v="1"/>
    <n v="9"/>
    <n v="23"/>
    <x v="1"/>
  </r>
  <r>
    <s v="Exp4"/>
    <x v="1"/>
    <x v="1"/>
    <x v="3"/>
    <x v="44"/>
    <s v="None_8h"/>
    <x v="2"/>
    <n v="9"/>
    <n v="23"/>
    <x v="1"/>
  </r>
  <r>
    <s v="Exp4"/>
    <x v="1"/>
    <x v="1"/>
    <x v="3"/>
    <x v="44"/>
    <s v="None_8h"/>
    <x v="3"/>
    <n v="8"/>
    <n v="20"/>
    <x v="1"/>
  </r>
  <r>
    <s v="Exp4"/>
    <x v="1"/>
    <x v="1"/>
    <x v="3"/>
    <x v="44"/>
    <s v="None_8h"/>
    <x v="0"/>
    <n v="8"/>
    <n v="24"/>
    <x v="1"/>
  </r>
  <r>
    <s v="Exp4"/>
    <x v="1"/>
    <x v="1"/>
    <x v="3"/>
    <x v="44"/>
    <s v="None_8h"/>
    <x v="1"/>
    <n v="8"/>
    <n v="22"/>
    <x v="1"/>
  </r>
  <r>
    <s v="Exp4"/>
    <x v="1"/>
    <x v="1"/>
    <x v="3"/>
    <x v="44"/>
    <s v="None_8h"/>
    <x v="2"/>
    <n v="8"/>
    <n v="23"/>
    <x v="1"/>
  </r>
  <r>
    <s v="Exp4"/>
    <x v="1"/>
    <x v="1"/>
    <x v="3"/>
    <x v="44"/>
    <s v="None_8h"/>
    <x v="3"/>
    <n v="8"/>
    <n v="21"/>
    <x v="1"/>
  </r>
  <r>
    <s v="Exp4"/>
    <x v="1"/>
    <x v="1"/>
    <x v="3"/>
    <x v="44"/>
    <s v="None_8h"/>
    <x v="4"/>
    <n v="8"/>
    <n v="21"/>
    <x v="1"/>
  </r>
  <r>
    <s v="Exp4"/>
    <x v="1"/>
    <x v="1"/>
    <x v="3"/>
    <x v="44"/>
    <s v="None_8h"/>
    <x v="0"/>
    <n v="8"/>
    <n v="22"/>
    <x v="1"/>
  </r>
  <r>
    <s v="Exp4"/>
    <x v="1"/>
    <x v="1"/>
    <x v="3"/>
    <x v="44"/>
    <s v="None_8h"/>
    <x v="1"/>
    <n v="9"/>
    <n v="23"/>
    <x v="1"/>
  </r>
  <r>
    <s v="Exp4"/>
    <x v="1"/>
    <x v="1"/>
    <x v="3"/>
    <x v="44"/>
    <s v="None_8h"/>
    <x v="2"/>
    <n v="8"/>
    <n v="20"/>
    <x v="1"/>
  </r>
  <r>
    <s v="Exp4"/>
    <x v="1"/>
    <x v="1"/>
    <x v="3"/>
    <x v="44"/>
    <s v="None_8h"/>
    <x v="3"/>
    <n v="8"/>
    <n v="21"/>
    <x v="1"/>
  </r>
  <r>
    <s v="Exp4"/>
    <x v="1"/>
    <x v="1"/>
    <x v="3"/>
    <x v="44"/>
    <s v="None_8h"/>
    <x v="0"/>
    <n v="8"/>
    <n v="21"/>
    <x v="1"/>
  </r>
  <r>
    <s v="Exp4"/>
    <x v="1"/>
    <x v="1"/>
    <x v="3"/>
    <x v="44"/>
    <s v="None_8h"/>
    <x v="1"/>
    <n v="8"/>
    <n v="22"/>
    <x v="1"/>
  </r>
  <r>
    <s v="Exp4"/>
    <x v="1"/>
    <x v="1"/>
    <x v="3"/>
    <x v="44"/>
    <s v="None_8h"/>
    <x v="2"/>
    <n v="9"/>
    <n v="23"/>
    <x v="1"/>
  </r>
  <r>
    <s v="Exp4"/>
    <x v="1"/>
    <x v="1"/>
    <x v="3"/>
    <x v="44"/>
    <s v="None_8h"/>
    <x v="3"/>
    <n v="8"/>
    <n v="23"/>
    <x v="1"/>
  </r>
  <r>
    <s v="Exp4"/>
    <x v="1"/>
    <x v="1"/>
    <x v="3"/>
    <x v="45"/>
    <s v="None_8h"/>
    <x v="0"/>
    <n v="8"/>
    <n v="23"/>
    <x v="1"/>
  </r>
  <r>
    <s v="Exp4"/>
    <x v="1"/>
    <x v="1"/>
    <x v="3"/>
    <x v="45"/>
    <s v="None_8h"/>
    <x v="1"/>
    <n v="9"/>
    <n v="24"/>
    <x v="1"/>
  </r>
  <r>
    <s v="Exp4"/>
    <x v="1"/>
    <x v="1"/>
    <x v="3"/>
    <x v="45"/>
    <s v="None_8h"/>
    <x v="2"/>
    <n v="8"/>
    <n v="24"/>
    <x v="1"/>
  </r>
  <r>
    <s v="Exp4"/>
    <x v="1"/>
    <x v="1"/>
    <x v="3"/>
    <x v="45"/>
    <s v="None_8h"/>
    <x v="3"/>
    <n v="9"/>
    <n v="25"/>
    <x v="1"/>
  </r>
  <r>
    <s v="Exp4"/>
    <x v="1"/>
    <x v="1"/>
    <x v="3"/>
    <x v="45"/>
    <s v="None_8h"/>
    <x v="0"/>
    <n v="8"/>
    <n v="21"/>
    <x v="1"/>
  </r>
  <r>
    <s v="Exp4"/>
    <x v="1"/>
    <x v="1"/>
    <x v="3"/>
    <x v="45"/>
    <s v="None_8h"/>
    <x v="1"/>
    <n v="8"/>
    <n v="24"/>
    <x v="1"/>
  </r>
  <r>
    <s v="Exp4"/>
    <x v="1"/>
    <x v="1"/>
    <x v="3"/>
    <x v="45"/>
    <s v="None_8h"/>
    <x v="2"/>
    <n v="8"/>
    <n v="20"/>
    <x v="1"/>
  </r>
  <r>
    <s v="Exp4"/>
    <x v="1"/>
    <x v="1"/>
    <x v="3"/>
    <x v="45"/>
    <s v="None_8h"/>
    <x v="3"/>
    <n v="8"/>
    <n v="23"/>
    <x v="1"/>
  </r>
  <r>
    <s v="Exp4"/>
    <x v="1"/>
    <x v="1"/>
    <x v="3"/>
    <x v="45"/>
    <s v="None_8h"/>
    <x v="0"/>
    <n v="8"/>
    <n v="21"/>
    <x v="1"/>
  </r>
  <r>
    <s v="Exp4"/>
    <x v="1"/>
    <x v="1"/>
    <x v="3"/>
    <x v="45"/>
    <s v="None_8h"/>
    <x v="1"/>
    <n v="9"/>
    <n v="24"/>
    <x v="1"/>
  </r>
  <r>
    <s v="Exp4"/>
    <x v="1"/>
    <x v="1"/>
    <x v="3"/>
    <x v="45"/>
    <s v="None_8h"/>
    <x v="2"/>
    <n v="8"/>
    <n v="23"/>
    <x v="1"/>
  </r>
  <r>
    <s v="Exp4"/>
    <x v="1"/>
    <x v="1"/>
    <x v="3"/>
    <x v="45"/>
    <s v="None_8h"/>
    <x v="3"/>
    <n v="9"/>
    <n v="23"/>
    <x v="1"/>
  </r>
  <r>
    <s v="Exp4"/>
    <x v="1"/>
    <x v="1"/>
    <x v="3"/>
    <x v="46"/>
    <s v="None_8h"/>
    <x v="0"/>
    <n v="8"/>
    <n v="20"/>
    <x v="1"/>
  </r>
  <r>
    <s v="Exp4"/>
    <x v="1"/>
    <x v="1"/>
    <x v="3"/>
    <x v="46"/>
    <s v="None_8h"/>
    <x v="1"/>
    <n v="9"/>
    <n v="24"/>
    <x v="1"/>
  </r>
  <r>
    <s v="Exp4"/>
    <x v="1"/>
    <x v="1"/>
    <x v="3"/>
    <x v="46"/>
    <s v="None_8h"/>
    <x v="2"/>
    <n v="13"/>
    <n v="24"/>
    <x v="1"/>
  </r>
  <r>
    <s v="Exp4"/>
    <x v="1"/>
    <x v="1"/>
    <x v="3"/>
    <x v="46"/>
    <s v="None_8h"/>
    <x v="3"/>
    <n v="8"/>
    <n v="23"/>
    <x v="1"/>
  </r>
  <r>
    <s v="Exp4"/>
    <x v="1"/>
    <x v="1"/>
    <x v="3"/>
    <x v="46"/>
    <s v="None_8h"/>
    <x v="0"/>
    <n v="8"/>
    <n v="23"/>
    <x v="1"/>
  </r>
  <r>
    <s v="Exp4"/>
    <x v="1"/>
    <x v="1"/>
    <x v="3"/>
    <x v="46"/>
    <s v="None_8h"/>
    <x v="1"/>
    <n v="9"/>
    <n v="22"/>
    <x v="1"/>
  </r>
  <r>
    <s v="Exp4"/>
    <x v="1"/>
    <x v="1"/>
    <x v="3"/>
    <x v="46"/>
    <s v="None_8h"/>
    <x v="2"/>
    <n v="9"/>
    <n v="25"/>
    <x v="1"/>
  </r>
  <r>
    <s v="Exp4"/>
    <x v="1"/>
    <x v="1"/>
    <x v="3"/>
    <x v="46"/>
    <s v="None_8h"/>
    <x v="3"/>
    <n v="8"/>
    <n v="22"/>
    <x v="1"/>
  </r>
  <r>
    <s v="Exp4"/>
    <x v="1"/>
    <x v="1"/>
    <x v="3"/>
    <x v="46"/>
    <s v="None_8h"/>
    <x v="0"/>
    <n v="8"/>
    <n v="22"/>
    <x v="1"/>
  </r>
  <r>
    <s v="Exp4"/>
    <x v="1"/>
    <x v="1"/>
    <x v="3"/>
    <x v="46"/>
    <s v="None_8h"/>
    <x v="1"/>
    <n v="9"/>
    <n v="22"/>
    <x v="1"/>
  </r>
  <r>
    <s v="Exp4"/>
    <x v="1"/>
    <x v="1"/>
    <x v="3"/>
    <x v="46"/>
    <s v="None_8h"/>
    <x v="2"/>
    <n v="8"/>
    <n v="23"/>
    <x v="1"/>
  </r>
  <r>
    <s v="Exp4"/>
    <x v="1"/>
    <x v="1"/>
    <x v="3"/>
    <x v="46"/>
    <s v="None_8h"/>
    <x v="3"/>
    <n v="8"/>
    <n v="21"/>
    <x v="1"/>
  </r>
  <r>
    <s v="Exp4"/>
    <x v="1"/>
    <x v="1"/>
    <x v="3"/>
    <x v="29"/>
    <s v="None_8h"/>
    <x v="0"/>
    <n v="8"/>
    <n v="24"/>
    <x v="1"/>
  </r>
  <r>
    <s v="Exp4"/>
    <x v="1"/>
    <x v="1"/>
    <x v="3"/>
    <x v="29"/>
    <s v="None_8h"/>
    <x v="1"/>
    <n v="9"/>
    <n v="24"/>
    <x v="1"/>
  </r>
  <r>
    <s v="Exp4"/>
    <x v="1"/>
    <x v="1"/>
    <x v="3"/>
    <x v="29"/>
    <s v="None_8h"/>
    <x v="2"/>
    <n v="8"/>
    <n v="24"/>
    <x v="1"/>
  </r>
  <r>
    <s v="Exp4"/>
    <x v="1"/>
    <x v="1"/>
    <x v="3"/>
    <x v="29"/>
    <s v="None_8h"/>
    <x v="3"/>
    <n v="8"/>
    <n v="24"/>
    <x v="1"/>
  </r>
  <r>
    <s v="Exp4"/>
    <x v="1"/>
    <x v="1"/>
    <x v="3"/>
    <x v="29"/>
    <s v="None_8h"/>
    <x v="0"/>
    <n v="8"/>
    <n v="24"/>
    <x v="1"/>
  </r>
  <r>
    <s v="Exp4"/>
    <x v="1"/>
    <x v="1"/>
    <x v="3"/>
    <x v="29"/>
    <s v="None_8h"/>
    <x v="1"/>
    <n v="9"/>
    <n v="26"/>
    <x v="1"/>
  </r>
  <r>
    <s v="Exp4"/>
    <x v="1"/>
    <x v="1"/>
    <x v="3"/>
    <x v="29"/>
    <s v="None_8h"/>
    <x v="2"/>
    <n v="7"/>
    <n v="21"/>
    <x v="1"/>
  </r>
  <r>
    <s v="Exp4"/>
    <x v="1"/>
    <x v="1"/>
    <x v="3"/>
    <x v="29"/>
    <s v="None_8h"/>
    <x v="3"/>
    <n v="8"/>
    <n v="24"/>
    <x v="1"/>
  </r>
  <r>
    <s v="Exp4"/>
    <x v="1"/>
    <x v="1"/>
    <x v="3"/>
    <x v="29"/>
    <s v="None_8h"/>
    <x v="0"/>
    <n v="9"/>
    <n v="25"/>
    <x v="1"/>
  </r>
  <r>
    <s v="Exp4"/>
    <x v="1"/>
    <x v="1"/>
    <x v="3"/>
    <x v="29"/>
    <s v="None_8h"/>
    <x v="1"/>
    <n v="8"/>
    <n v="24"/>
    <x v="1"/>
  </r>
  <r>
    <s v="Exp4"/>
    <x v="1"/>
    <x v="1"/>
    <x v="3"/>
    <x v="29"/>
    <s v="None_8h"/>
    <x v="2"/>
    <n v="9"/>
    <n v="25"/>
    <x v="1"/>
  </r>
  <r>
    <s v="Exp4"/>
    <x v="1"/>
    <x v="1"/>
    <x v="3"/>
    <x v="29"/>
    <s v="None_8h"/>
    <x v="3"/>
    <n v="8"/>
    <n v="23"/>
    <x v="1"/>
  </r>
  <r>
    <s v="Exp4"/>
    <x v="1"/>
    <x v="1"/>
    <x v="3"/>
    <x v="29"/>
    <s v="None_8h"/>
    <x v="0"/>
    <n v="8"/>
    <n v="24"/>
    <x v="1"/>
  </r>
  <r>
    <s v="Exp4"/>
    <x v="1"/>
    <x v="1"/>
    <x v="3"/>
    <x v="29"/>
    <s v="None_8h"/>
    <x v="1"/>
    <n v="9"/>
    <n v="25"/>
    <x v="1"/>
  </r>
  <r>
    <s v="Exp4"/>
    <x v="1"/>
    <x v="1"/>
    <x v="3"/>
    <x v="29"/>
    <s v="None_8h"/>
    <x v="2"/>
    <n v="8"/>
    <n v="23"/>
    <x v="1"/>
  </r>
  <r>
    <s v="Exp4"/>
    <x v="1"/>
    <x v="1"/>
    <x v="3"/>
    <x v="29"/>
    <s v="None_8h"/>
    <x v="3"/>
    <n v="8"/>
    <n v="24"/>
    <x v="1"/>
  </r>
  <r>
    <s v="Exp4"/>
    <x v="1"/>
    <x v="1"/>
    <x v="3"/>
    <x v="29"/>
    <s v="None_8h"/>
    <x v="0"/>
    <n v="8"/>
    <n v="24"/>
    <x v="1"/>
  </r>
  <r>
    <s v="Exp4"/>
    <x v="1"/>
    <x v="1"/>
    <x v="3"/>
    <x v="29"/>
    <s v="None_8h"/>
    <x v="1"/>
    <n v="8"/>
    <n v="24"/>
    <x v="1"/>
  </r>
  <r>
    <s v="Exp4"/>
    <x v="1"/>
    <x v="1"/>
    <x v="3"/>
    <x v="29"/>
    <s v="None_8h"/>
    <x v="2"/>
    <n v="9"/>
    <n v="27"/>
    <x v="1"/>
  </r>
  <r>
    <s v="Exp4"/>
    <x v="1"/>
    <x v="1"/>
    <x v="3"/>
    <x v="29"/>
    <s v="None_8h"/>
    <x v="3"/>
    <n v="9"/>
    <n v="26"/>
    <x v="1"/>
  </r>
  <r>
    <s v="Exp4"/>
    <x v="1"/>
    <x v="1"/>
    <x v="3"/>
    <x v="29"/>
    <s v="None_8h"/>
    <x v="0"/>
    <n v="7"/>
    <n v="21"/>
    <x v="1"/>
  </r>
  <r>
    <s v="Exp4"/>
    <x v="1"/>
    <x v="1"/>
    <x v="3"/>
    <x v="29"/>
    <s v="None_8h"/>
    <x v="1"/>
    <n v="8"/>
    <n v="24"/>
    <x v="1"/>
  </r>
  <r>
    <s v="Exp4"/>
    <x v="1"/>
    <x v="1"/>
    <x v="3"/>
    <x v="29"/>
    <s v="None_8h"/>
    <x v="2"/>
    <n v="9"/>
    <n v="27"/>
    <x v="1"/>
  </r>
  <r>
    <s v="Exp4"/>
    <x v="1"/>
    <x v="1"/>
    <x v="3"/>
    <x v="29"/>
    <s v="None_8h"/>
    <x v="3"/>
    <n v="8"/>
    <n v="25"/>
    <x v="1"/>
  </r>
  <r>
    <s v="Exp4"/>
    <x v="1"/>
    <x v="1"/>
    <x v="5"/>
    <x v="35"/>
    <s v="None_8h"/>
    <x v="0"/>
    <n v="3.262593783494105"/>
    <n v="10"/>
    <x v="0"/>
  </r>
  <r>
    <s v="Exp4"/>
    <x v="1"/>
    <x v="1"/>
    <x v="5"/>
    <x v="35"/>
    <s v="None_8h"/>
    <x v="1"/>
    <n v="2.251109701965758"/>
    <n v="8"/>
    <x v="0"/>
  </r>
  <r>
    <s v="Exp4"/>
    <x v="1"/>
    <x v="1"/>
    <x v="5"/>
    <x v="35"/>
    <s v="None_8h"/>
    <x v="2"/>
    <n v="3.289389067524116"/>
    <n v="10"/>
    <x v="0"/>
  </r>
  <r>
    <s v="Exp4"/>
    <x v="1"/>
    <x v="1"/>
    <x v="5"/>
    <x v="35"/>
    <s v="None_8h"/>
    <x v="3"/>
    <n v="2.1769181991122384"/>
    <n v="9"/>
    <x v="0"/>
  </r>
  <r>
    <s v="Exp4"/>
    <x v="1"/>
    <x v="1"/>
    <x v="5"/>
    <x v="35"/>
    <s v="None_8h"/>
    <x v="0"/>
    <n v="3.444801714898178"/>
    <n v="10"/>
    <x v="0"/>
  </r>
  <r>
    <s v="Exp4"/>
    <x v="1"/>
    <x v="1"/>
    <x v="5"/>
    <x v="35"/>
    <s v="None_8h"/>
    <x v="1"/>
    <n v="3.37513397642015"/>
    <n v="10"/>
    <x v="0"/>
  </r>
  <r>
    <s v="Exp4"/>
    <x v="1"/>
    <x v="1"/>
    <x v="5"/>
    <x v="35"/>
    <s v="None_8h"/>
    <x v="2"/>
    <n v="3.267952840300107"/>
    <n v="10"/>
    <x v="0"/>
  </r>
  <r>
    <s v="Exp4"/>
    <x v="1"/>
    <x v="1"/>
    <x v="5"/>
    <x v="35"/>
    <s v="None_8h"/>
    <x v="3"/>
    <n v="2.1997463538363982"/>
    <n v="10"/>
    <x v="0"/>
  </r>
  <r>
    <s v="Exp4"/>
    <x v="1"/>
    <x v="1"/>
    <x v="5"/>
    <x v="35"/>
    <s v="None_8h"/>
    <x v="0"/>
    <n v="3.3483386923901395"/>
    <n v="10"/>
    <x v="0"/>
  </r>
  <r>
    <s v="Exp4"/>
    <x v="1"/>
    <x v="1"/>
    <x v="5"/>
    <x v="35"/>
    <s v="None_8h"/>
    <x v="1"/>
    <n v="2.2282815472415978"/>
    <n v="8"/>
    <x v="0"/>
  </r>
  <r>
    <s v="Exp4"/>
    <x v="1"/>
    <x v="1"/>
    <x v="5"/>
    <x v="35"/>
    <s v="None_8h"/>
    <x v="2"/>
    <n v="3.219721329046088"/>
    <n v="10"/>
    <x v="0"/>
  </r>
  <r>
    <s v="Exp4"/>
    <x v="1"/>
    <x v="1"/>
    <x v="5"/>
    <x v="35"/>
    <s v="None_8h"/>
    <x v="3"/>
    <n v="2.1997463538363982"/>
    <n v="9"/>
    <x v="0"/>
  </r>
  <r>
    <s v="Exp4"/>
    <x v="1"/>
    <x v="1"/>
    <x v="5"/>
    <x v="36"/>
    <s v="None_8h"/>
    <x v="0"/>
    <n v="3.1286173633440515"/>
    <n v="11"/>
    <x v="0"/>
  </r>
  <r>
    <s v="Exp4"/>
    <x v="1"/>
    <x v="1"/>
    <x v="5"/>
    <x v="36"/>
    <s v="None_8h"/>
    <x v="1"/>
    <n v="4.5942376950780313"/>
    <n v="13"/>
    <x v="0"/>
  </r>
  <r>
    <s v="Exp4"/>
    <x v="1"/>
    <x v="1"/>
    <x v="5"/>
    <x v="36"/>
    <s v="None_8h"/>
    <x v="2"/>
    <n v="3.669882100750268"/>
    <n v="11"/>
    <x v="0"/>
  </r>
  <r>
    <s v="Exp4"/>
    <x v="1"/>
    <x v="1"/>
    <x v="5"/>
    <x v="36"/>
    <s v="None_8h"/>
    <x v="3"/>
    <n v="3.1982851018220795"/>
    <n v="11"/>
    <x v="0"/>
  </r>
  <r>
    <s v="Exp4"/>
    <x v="1"/>
    <x v="1"/>
    <x v="5"/>
    <x v="36"/>
    <s v="None_8h"/>
    <x v="0"/>
    <n v="4.3601440576230495"/>
    <n v="12"/>
    <x v="0"/>
  </r>
  <r>
    <s v="Exp4"/>
    <x v="1"/>
    <x v="1"/>
    <x v="5"/>
    <x v="36"/>
    <s v="None_8h"/>
    <x v="1"/>
    <n v="4.7202881152460989"/>
    <n v="13"/>
    <x v="0"/>
  </r>
  <r>
    <s v="Exp4"/>
    <x v="1"/>
    <x v="1"/>
    <x v="5"/>
    <x v="36"/>
    <s v="None_8h"/>
    <x v="2"/>
    <n v="4.5102040816326534"/>
    <n v="13"/>
    <x v="0"/>
  </r>
  <r>
    <s v="Exp4"/>
    <x v="1"/>
    <x v="1"/>
    <x v="5"/>
    <x v="36"/>
    <s v="None_8h"/>
    <x v="3"/>
    <n v="4.4741896758703481"/>
    <n v="13"/>
    <x v="0"/>
  </r>
  <r>
    <s v="Exp4"/>
    <x v="1"/>
    <x v="1"/>
    <x v="5"/>
    <x v="36"/>
    <s v="None_8h"/>
    <x v="0"/>
    <n v="3.8360128617363345"/>
    <n v="13"/>
    <x v="0"/>
  </r>
  <r>
    <s v="Exp4"/>
    <x v="1"/>
    <x v="1"/>
    <x v="5"/>
    <x v="36"/>
    <s v="None_8h"/>
    <x v="1"/>
    <n v="4.3361344537815123"/>
    <n v="13"/>
    <x v="0"/>
  </r>
  <r>
    <s v="Exp4"/>
    <x v="1"/>
    <x v="1"/>
    <x v="5"/>
    <x v="36"/>
    <s v="None_8h"/>
    <x v="2"/>
    <n v="3.7663451232583065"/>
    <n v="12"/>
    <x v="0"/>
  </r>
  <r>
    <s v="Exp4"/>
    <x v="1"/>
    <x v="1"/>
    <x v="5"/>
    <x v="36"/>
    <s v="None_8h"/>
    <x v="3"/>
    <n v="3.5091103965702035"/>
    <n v="11"/>
    <x v="0"/>
  </r>
  <r>
    <s v="Exp4"/>
    <x v="1"/>
    <x v="1"/>
    <x v="5"/>
    <x v="37"/>
    <s v="None_8h"/>
    <x v="0"/>
    <n v="4.6602641056422573"/>
    <n v="14"/>
    <x v="0"/>
  </r>
  <r>
    <s v="Exp4"/>
    <x v="1"/>
    <x v="1"/>
    <x v="5"/>
    <x v="37"/>
    <s v="None_8h"/>
    <x v="1"/>
    <n v="4.516206482593037"/>
    <n v="13"/>
    <x v="0"/>
  </r>
  <r>
    <s v="Exp4"/>
    <x v="1"/>
    <x v="1"/>
    <x v="5"/>
    <x v="37"/>
    <s v="None_8h"/>
    <x v="2"/>
    <n v="4.570228091236495"/>
    <n v="13"/>
    <x v="0"/>
  </r>
  <r>
    <s v="Exp4"/>
    <x v="1"/>
    <x v="1"/>
    <x v="5"/>
    <x v="37"/>
    <s v="None_8h"/>
    <x v="3"/>
    <n v="4.6062424969987994"/>
    <n v="13"/>
    <x v="0"/>
  </r>
  <r>
    <s v="Exp4"/>
    <x v="1"/>
    <x v="1"/>
    <x v="5"/>
    <x v="37"/>
    <s v="None_8h"/>
    <x v="0"/>
    <n v="4.7863145258103241"/>
    <n v="12"/>
    <x v="0"/>
  </r>
  <r>
    <s v="Exp4"/>
    <x v="1"/>
    <x v="1"/>
    <x v="5"/>
    <x v="37"/>
    <s v="None_8h"/>
    <x v="1"/>
    <n v="4.5102040816326534"/>
    <n v="13"/>
    <x v="0"/>
  </r>
  <r>
    <s v="Exp4"/>
    <x v="1"/>
    <x v="1"/>
    <x v="5"/>
    <x v="37"/>
    <s v="None_8h"/>
    <x v="2"/>
    <n v="4.2400960384153663"/>
    <n v="13"/>
    <x v="0"/>
  </r>
  <r>
    <s v="Exp4"/>
    <x v="1"/>
    <x v="1"/>
    <x v="5"/>
    <x v="37"/>
    <s v="None_8h"/>
    <x v="3"/>
    <n v="4.5522208883553423"/>
    <n v="13"/>
    <x v="0"/>
  </r>
  <r>
    <s v="Exp4"/>
    <x v="1"/>
    <x v="1"/>
    <x v="5"/>
    <x v="37"/>
    <s v="None_8h"/>
    <x v="0"/>
    <n v="5.2159753171066168"/>
    <n v="15"/>
    <x v="0"/>
  </r>
  <r>
    <s v="Exp4"/>
    <x v="1"/>
    <x v="1"/>
    <x v="5"/>
    <x v="37"/>
    <s v="None_8h"/>
    <x v="1"/>
    <n v="4.8103241296518604"/>
    <n v="15"/>
    <x v="0"/>
  </r>
  <r>
    <s v="Exp4"/>
    <x v="1"/>
    <x v="1"/>
    <x v="5"/>
    <x v="37"/>
    <s v="None_8h"/>
    <x v="2"/>
    <n v="4.7322929171668671"/>
    <n v="15"/>
    <x v="0"/>
  </r>
  <r>
    <s v="Exp4"/>
    <x v="1"/>
    <x v="1"/>
    <x v="5"/>
    <x v="37"/>
    <s v="None_8h"/>
    <x v="3"/>
    <n v="4.9963985594237696"/>
    <n v="15"/>
    <x v="0"/>
  </r>
  <r>
    <s v="Exp4"/>
    <x v="1"/>
    <x v="1"/>
    <x v="5"/>
    <x v="38"/>
    <s v="None_8h"/>
    <x v="0"/>
    <n v="5.539938292766541"/>
    <n v="19"/>
    <x v="0"/>
  </r>
  <r>
    <s v="Exp4"/>
    <x v="1"/>
    <x v="1"/>
    <x v="5"/>
    <x v="38"/>
    <s v="None_8h"/>
    <x v="1"/>
    <n v="5.5759341789509769"/>
    <n v="18"/>
    <x v="0"/>
  </r>
  <r>
    <s v="Exp4"/>
    <x v="1"/>
    <x v="1"/>
    <x v="5"/>
    <x v="38"/>
    <s v="None_8h"/>
    <x v="2"/>
    <n v="5.3908124785738769"/>
    <n v="16"/>
    <x v="0"/>
  </r>
  <r>
    <s v="Exp4"/>
    <x v="1"/>
    <x v="1"/>
    <x v="5"/>
    <x v="38"/>
    <s v="None_8h"/>
    <x v="3"/>
    <n v="5.5707919094960578"/>
    <n v="18"/>
    <x v="0"/>
  </r>
  <r>
    <s v="Exp4"/>
    <x v="1"/>
    <x v="1"/>
    <x v="5"/>
    <x v="38"/>
    <s v="None_8h"/>
    <x v="0"/>
    <n v="5.2211175865615358"/>
    <n v="18"/>
    <x v="0"/>
  </r>
  <r>
    <s v="Exp4"/>
    <x v="1"/>
    <x v="1"/>
    <x v="5"/>
    <x v="38"/>
    <s v="None_8h"/>
    <x v="1"/>
    <n v="5.3908124785738769"/>
    <n v="16"/>
    <x v="0"/>
  </r>
  <r>
    <s v="Exp4"/>
    <x v="1"/>
    <x v="1"/>
    <x v="5"/>
    <x v="38"/>
    <s v="None_8h"/>
    <x v="2"/>
    <n v="5.4525197120329105"/>
    <n v="17"/>
    <x v="0"/>
  </r>
  <r>
    <s v="Exp4"/>
    <x v="1"/>
    <x v="1"/>
    <x v="5"/>
    <x v="38"/>
    <s v="None_8h"/>
    <x v="3"/>
    <n v="5.0977031196434694"/>
    <n v="17"/>
    <x v="0"/>
  </r>
  <r>
    <s v="Exp4"/>
    <x v="1"/>
    <x v="1"/>
    <x v="5"/>
    <x v="38"/>
    <s v="None_8h"/>
    <x v="0"/>
    <n v="5.4473774425779915"/>
    <n v="19"/>
    <x v="0"/>
  </r>
  <r>
    <s v="Exp4"/>
    <x v="1"/>
    <x v="1"/>
    <x v="5"/>
    <x v="38"/>
    <s v="None_8h"/>
    <x v="1"/>
    <n v="5.2365443949262938"/>
    <n v="16"/>
    <x v="0"/>
  </r>
  <r>
    <s v="Exp4"/>
    <x v="1"/>
    <x v="1"/>
    <x v="5"/>
    <x v="38"/>
    <s v="None_8h"/>
    <x v="2"/>
    <n v="5.4628042509427495"/>
    <n v="18"/>
    <x v="0"/>
  </r>
  <r>
    <s v="Exp4"/>
    <x v="1"/>
    <x v="1"/>
    <x v="5"/>
    <x v="38"/>
    <s v="None_8h"/>
    <x v="3"/>
    <n v="4.0900360144057624"/>
    <n v="15"/>
    <x v="0"/>
  </r>
  <r>
    <s v="Exp4"/>
    <x v="1"/>
    <x v="1"/>
    <x v="5"/>
    <x v="39"/>
    <s v="None_8h"/>
    <x v="0"/>
    <n v="6.2362948960302456"/>
    <n v="20"/>
    <x v="0"/>
  </r>
  <r>
    <s v="Exp4"/>
    <x v="1"/>
    <x v="1"/>
    <x v="5"/>
    <x v="39"/>
    <s v="None_8h"/>
    <x v="1"/>
    <n v="6.9688090737240076"/>
    <n v="18"/>
    <x v="0"/>
  </r>
  <r>
    <s v="Exp4"/>
    <x v="1"/>
    <x v="1"/>
    <x v="5"/>
    <x v="39"/>
    <s v="None_8h"/>
    <x v="2"/>
    <n v="6.3071833648393199"/>
    <n v="19"/>
    <x v="0"/>
  </r>
  <r>
    <s v="Exp4"/>
    <x v="1"/>
    <x v="1"/>
    <x v="5"/>
    <x v="39"/>
    <s v="None_8h"/>
    <x v="3"/>
    <n v="6.1930065135413095"/>
    <n v="17"/>
    <x v="0"/>
  </r>
  <r>
    <s v="Exp4"/>
    <x v="1"/>
    <x v="1"/>
    <x v="5"/>
    <x v="39"/>
    <s v="None_8h"/>
    <x v="0"/>
    <n v="6.2930056710775046"/>
    <n v="21"/>
    <x v="0"/>
  </r>
  <r>
    <s v="Exp4"/>
    <x v="1"/>
    <x v="1"/>
    <x v="5"/>
    <x v="39"/>
    <s v="None_8h"/>
    <x v="1"/>
    <n v="6.5009451795841207"/>
    <n v="20"/>
    <x v="0"/>
  </r>
  <r>
    <s v="Exp4"/>
    <x v="1"/>
    <x v="1"/>
    <x v="5"/>
    <x v="39"/>
    <s v="None_8h"/>
    <x v="2"/>
    <n v="6.6474480151228734"/>
    <n v="22"/>
    <x v="0"/>
  </r>
  <r>
    <s v="Exp4"/>
    <x v="1"/>
    <x v="1"/>
    <x v="5"/>
    <x v="39"/>
    <s v="None_8h"/>
    <x v="3"/>
    <n v="6.6899810964083173"/>
    <n v="21"/>
    <x v="0"/>
  </r>
  <r>
    <s v="Exp4"/>
    <x v="1"/>
    <x v="1"/>
    <x v="5"/>
    <x v="39"/>
    <s v="None_8h"/>
    <x v="0"/>
    <n v="6.5765595463138"/>
    <n v="20"/>
    <x v="0"/>
  </r>
  <r>
    <s v="Exp4"/>
    <x v="1"/>
    <x v="1"/>
    <x v="5"/>
    <x v="39"/>
    <s v="None_8h"/>
    <x v="1"/>
    <n v="6.1748582230623814"/>
    <n v="21"/>
    <x v="0"/>
  </r>
  <r>
    <s v="Exp4"/>
    <x v="1"/>
    <x v="1"/>
    <x v="5"/>
    <x v="39"/>
    <s v="None_8h"/>
    <x v="2"/>
    <n v="6.2268431001890363"/>
    <n v="18"/>
    <x v="0"/>
  </r>
  <r>
    <s v="Exp4"/>
    <x v="1"/>
    <x v="1"/>
    <x v="5"/>
    <x v="39"/>
    <s v="None_8h"/>
    <x v="3"/>
    <n v="6.727788279773157"/>
    <n v="19"/>
    <x v="0"/>
  </r>
  <r>
    <s v="Exp4"/>
    <x v="1"/>
    <x v="1"/>
    <x v="5"/>
    <x v="40"/>
    <s v="None_8h"/>
    <x v="0"/>
    <n v="6.9499054820415882"/>
    <n v="22"/>
    <x v="0"/>
  </r>
  <r>
    <s v="Exp4"/>
    <x v="1"/>
    <x v="1"/>
    <x v="5"/>
    <x v="40"/>
    <s v="None_8h"/>
    <x v="1"/>
    <n v="6.8648393194706996"/>
    <n v="24"/>
    <x v="0"/>
  </r>
  <r>
    <s v="Exp4"/>
    <x v="1"/>
    <x v="1"/>
    <x v="5"/>
    <x v="40"/>
    <s v="None_8h"/>
    <x v="2"/>
    <n v="7.2267573696145124"/>
    <n v="26"/>
    <x v="0"/>
  </r>
  <r>
    <s v="Exp4"/>
    <x v="1"/>
    <x v="1"/>
    <x v="5"/>
    <x v="40"/>
    <s v="None_8h"/>
    <x v="3"/>
    <n v="7.0302457466918717"/>
    <n v="23"/>
    <x v="0"/>
  </r>
  <r>
    <s v="Exp4"/>
    <x v="1"/>
    <x v="1"/>
    <x v="5"/>
    <x v="40"/>
    <s v="None_8h"/>
    <x v="0"/>
    <n v="6.8742911153119088"/>
    <n v="23"/>
    <x v="0"/>
  </r>
  <r>
    <s v="Exp4"/>
    <x v="1"/>
    <x v="1"/>
    <x v="5"/>
    <x v="40"/>
    <s v="None_8h"/>
    <x v="1"/>
    <n v="7.204081632653061"/>
    <n v="25"/>
    <x v="0"/>
  </r>
  <r>
    <s v="Exp4"/>
    <x v="1"/>
    <x v="1"/>
    <x v="5"/>
    <x v="40"/>
    <s v="None_8h"/>
    <x v="2"/>
    <n v="7.2993197278911568"/>
    <n v="25"/>
    <x v="0"/>
  </r>
  <r>
    <s v="Exp4"/>
    <x v="1"/>
    <x v="1"/>
    <x v="5"/>
    <x v="40"/>
    <s v="None_8h"/>
    <x v="3"/>
    <n v="7.5396825396825395"/>
    <n v="25"/>
    <x v="0"/>
  </r>
  <r>
    <s v="Exp4"/>
    <x v="1"/>
    <x v="1"/>
    <x v="5"/>
    <x v="40"/>
    <s v="None_8h"/>
    <x v="0"/>
    <n v="6.524574669187146"/>
    <n v="19"/>
    <x v="0"/>
  </r>
  <r>
    <s v="Exp4"/>
    <x v="1"/>
    <x v="1"/>
    <x v="5"/>
    <x v="40"/>
    <s v="None_8h"/>
    <x v="1"/>
    <n v="6.4536862003780717"/>
    <n v="23"/>
    <x v="0"/>
  </r>
  <r>
    <s v="Exp4"/>
    <x v="1"/>
    <x v="1"/>
    <x v="5"/>
    <x v="40"/>
    <s v="None_8h"/>
    <x v="2"/>
    <n v="6.732514177693762"/>
    <n v="23"/>
    <x v="0"/>
  </r>
  <r>
    <s v="Exp4"/>
    <x v="1"/>
    <x v="1"/>
    <x v="5"/>
    <x v="40"/>
    <s v="None_8h"/>
    <x v="3"/>
    <n v="6.5860113421550093"/>
    <n v="21"/>
    <x v="0"/>
  </r>
  <r>
    <s v="Exp4"/>
    <x v="1"/>
    <x v="1"/>
    <x v="5"/>
    <x v="41"/>
    <s v="None_8h"/>
    <x v="0"/>
    <n v="8.0873563218390796"/>
    <n v="21"/>
    <x v="0"/>
  </r>
  <r>
    <s v="Exp4"/>
    <x v="1"/>
    <x v="1"/>
    <x v="5"/>
    <x v="41"/>
    <s v="None_8h"/>
    <x v="1"/>
    <n v="7.5941043083900226"/>
    <n v="22"/>
    <x v="0"/>
  </r>
  <r>
    <s v="Exp4"/>
    <x v="1"/>
    <x v="1"/>
    <x v="5"/>
    <x v="41"/>
    <s v="None_8h"/>
    <x v="2"/>
    <n v="7.7165532879818599"/>
    <n v="23"/>
    <x v="0"/>
  </r>
  <r>
    <s v="Exp4"/>
    <x v="1"/>
    <x v="1"/>
    <x v="5"/>
    <x v="41"/>
    <s v="None_8h"/>
    <x v="3"/>
    <n v="7.5668934240362811"/>
    <n v="21"/>
    <x v="0"/>
  </r>
  <r>
    <s v="Exp4"/>
    <x v="1"/>
    <x v="1"/>
    <x v="5"/>
    <x v="41"/>
    <s v="None_8h"/>
    <x v="0"/>
    <n v="7.5532879818594107"/>
    <n v="27"/>
    <x v="0"/>
  </r>
  <r>
    <s v="Exp4"/>
    <x v="1"/>
    <x v="1"/>
    <x v="5"/>
    <x v="41"/>
    <s v="None_8h"/>
    <x v="1"/>
    <n v="7.8571428571428568"/>
    <n v="27"/>
    <x v="0"/>
  </r>
  <r>
    <s v="Exp4"/>
    <x v="1"/>
    <x v="1"/>
    <x v="5"/>
    <x v="41"/>
    <s v="None_8h"/>
    <x v="2"/>
    <n v="7.7891156462585034"/>
    <n v="26"/>
    <x v="0"/>
  </r>
  <r>
    <s v="Exp4"/>
    <x v="1"/>
    <x v="1"/>
    <x v="5"/>
    <x v="41"/>
    <s v="None_8h"/>
    <x v="3"/>
    <n v="7.666666666666667"/>
    <n v="28"/>
    <x v="0"/>
  </r>
  <r>
    <s v="Exp4"/>
    <x v="1"/>
    <x v="1"/>
    <x v="5"/>
    <x v="41"/>
    <s v="None_8h"/>
    <x v="0"/>
    <n v="7.6077097505668938"/>
    <n v="24"/>
    <x v="0"/>
  </r>
  <r>
    <s v="Exp4"/>
    <x v="1"/>
    <x v="1"/>
    <x v="5"/>
    <x v="41"/>
    <s v="None_8h"/>
    <x v="1"/>
    <n v="7.7845804988662133"/>
    <n v="28"/>
    <x v="0"/>
  </r>
  <r>
    <s v="Exp4"/>
    <x v="1"/>
    <x v="1"/>
    <x v="5"/>
    <x v="41"/>
    <s v="None_8h"/>
    <x v="2"/>
    <n v="7.7165532879818599"/>
    <n v="24"/>
    <x v="0"/>
  </r>
  <r>
    <s v="Exp4"/>
    <x v="1"/>
    <x v="1"/>
    <x v="5"/>
    <x v="41"/>
    <s v="None_8h"/>
    <x v="3"/>
    <n v="6.7939508506616253"/>
    <n v="22"/>
    <x v="0"/>
  </r>
  <r>
    <s v="Exp4"/>
    <x v="1"/>
    <x v="1"/>
    <x v="5"/>
    <x v="42"/>
    <s v="None_8h"/>
    <x v="0"/>
    <n v="8.0459770114942533"/>
    <n v="30"/>
    <x v="0"/>
  </r>
  <r>
    <s v="Exp4"/>
    <x v="1"/>
    <x v="1"/>
    <x v="5"/>
    <x v="42"/>
    <s v="None_8h"/>
    <x v="1"/>
    <n v="9.1456102783725903"/>
    <n v="30"/>
    <x v="0"/>
  </r>
  <r>
    <s v="Exp4"/>
    <x v="1"/>
    <x v="1"/>
    <x v="5"/>
    <x v="42"/>
    <s v="None_8h"/>
    <x v="2"/>
    <n v="8.5471264367816087"/>
    <n v="28"/>
    <x v="0"/>
  </r>
  <r>
    <s v="Exp4"/>
    <x v="1"/>
    <x v="1"/>
    <x v="5"/>
    <x v="42"/>
    <s v="None_8h"/>
    <x v="3"/>
    <n v="7.4943310657596376"/>
    <n v="26"/>
    <x v="0"/>
  </r>
  <r>
    <s v="Exp4"/>
    <x v="1"/>
    <x v="1"/>
    <x v="5"/>
    <x v="42"/>
    <s v="None_8h"/>
    <x v="0"/>
    <n v="8.9103448275862078"/>
    <n v="27"/>
    <x v="0"/>
  </r>
  <r>
    <s v="Exp4"/>
    <x v="1"/>
    <x v="1"/>
    <x v="5"/>
    <x v="42"/>
    <s v="None_8h"/>
    <x v="1"/>
    <n v="9.102783725910065"/>
    <n v="29"/>
    <x v="0"/>
  </r>
  <r>
    <s v="Exp4"/>
    <x v="1"/>
    <x v="1"/>
    <x v="5"/>
    <x v="42"/>
    <s v="None_8h"/>
    <x v="2"/>
    <n v="7.9160997732426299"/>
    <n v="24"/>
    <x v="0"/>
  </r>
  <r>
    <s v="Exp4"/>
    <x v="1"/>
    <x v="1"/>
    <x v="5"/>
    <x v="42"/>
    <s v="None_8h"/>
    <x v="3"/>
    <n v="8.5747126436781613"/>
    <n v="27"/>
    <x v="0"/>
  </r>
  <r>
    <s v="Exp4"/>
    <x v="1"/>
    <x v="1"/>
    <x v="5"/>
    <x v="42"/>
    <s v="None_8h"/>
    <x v="0"/>
    <n v="9.1954022988505741"/>
    <n v="31"/>
    <x v="0"/>
  </r>
  <r>
    <s v="Exp4"/>
    <x v="1"/>
    <x v="1"/>
    <x v="5"/>
    <x v="42"/>
    <s v="None_8h"/>
    <x v="1"/>
    <n v="8.1701149425287358"/>
    <n v="29"/>
    <x v="0"/>
  </r>
  <r>
    <s v="Exp4"/>
    <x v="1"/>
    <x v="1"/>
    <x v="5"/>
    <x v="42"/>
    <s v="None_8h"/>
    <x v="2"/>
    <n v="7.512471655328798"/>
    <n v="29"/>
    <x v="0"/>
  </r>
  <r>
    <s v="Exp4"/>
    <x v="1"/>
    <x v="1"/>
    <x v="5"/>
    <x v="42"/>
    <s v="None_8h"/>
    <x v="3"/>
    <n v="9.2183908045977017"/>
    <n v="27"/>
    <x v="0"/>
  </r>
  <r>
    <s v="Exp4"/>
    <x v="1"/>
    <x v="1"/>
    <x v="5"/>
    <x v="43"/>
    <s v="None_8h"/>
    <x v="0"/>
    <n v="9.2355460385438981"/>
    <n v="27"/>
    <x v="0"/>
  </r>
  <r>
    <s v="Exp4"/>
    <x v="1"/>
    <x v="1"/>
    <x v="5"/>
    <x v="43"/>
    <s v="None_8h"/>
    <x v="1"/>
    <n v="9.4282655246252673"/>
    <n v="27"/>
    <x v="0"/>
  </r>
  <r>
    <s v="Exp4"/>
    <x v="1"/>
    <x v="1"/>
    <x v="5"/>
    <x v="43"/>
    <s v="None_8h"/>
    <x v="2"/>
    <n v="9.4796573875802999"/>
    <n v="27"/>
    <x v="0"/>
  </r>
  <r>
    <s v="Exp4"/>
    <x v="1"/>
    <x v="1"/>
    <x v="5"/>
    <x v="43"/>
    <s v="None_8h"/>
    <x v="3"/>
    <n v="9.2312633832976445"/>
    <n v="26"/>
    <x v="0"/>
  </r>
  <r>
    <s v="Exp4"/>
    <x v="1"/>
    <x v="1"/>
    <x v="5"/>
    <x v="43"/>
    <s v="None_8h"/>
    <x v="0"/>
    <n v="7.458049886621315"/>
    <n v="27"/>
    <x v="0"/>
  </r>
  <r>
    <s v="Exp4"/>
    <x v="1"/>
    <x v="1"/>
    <x v="5"/>
    <x v="43"/>
    <s v="None_8h"/>
    <x v="1"/>
    <n v="8.3494252873563219"/>
    <n v="26"/>
    <x v="0"/>
  </r>
  <r>
    <s v="Exp4"/>
    <x v="1"/>
    <x v="1"/>
    <x v="5"/>
    <x v="43"/>
    <s v="None_8h"/>
    <x v="2"/>
    <n v="9.2869379014989288"/>
    <n v="27"/>
    <x v="0"/>
  </r>
  <r>
    <s v="Exp4"/>
    <x v="1"/>
    <x v="1"/>
    <x v="5"/>
    <x v="43"/>
    <s v="None_8h"/>
    <x v="3"/>
    <n v="9.5995717344753739"/>
    <n v="28"/>
    <x v="0"/>
  </r>
  <r>
    <s v="Exp4"/>
    <x v="1"/>
    <x v="1"/>
    <x v="5"/>
    <x v="43"/>
    <s v="None_8h"/>
    <x v="0"/>
    <n v="8.4965517241379303"/>
    <n v="25"/>
    <x v="0"/>
  </r>
  <r>
    <s v="Exp4"/>
    <x v="1"/>
    <x v="1"/>
    <x v="5"/>
    <x v="43"/>
    <s v="None_8h"/>
    <x v="1"/>
    <n v="9.5010706638115625"/>
    <n v="29"/>
    <x v="0"/>
  </r>
  <r>
    <s v="Exp4"/>
    <x v="1"/>
    <x v="1"/>
    <x v="5"/>
    <x v="43"/>
    <s v="None_8h"/>
    <x v="2"/>
    <n v="9.3383297644539613"/>
    <n v="28"/>
    <x v="0"/>
  </r>
  <r>
    <s v="Exp4"/>
    <x v="1"/>
    <x v="1"/>
    <x v="5"/>
    <x v="43"/>
    <s v="None_8h"/>
    <x v="3"/>
    <n v="8.7816091954022983"/>
    <n v="27"/>
    <x v="0"/>
  </r>
  <r>
    <s v="Exp4"/>
    <x v="1"/>
    <x v="1"/>
    <x v="5"/>
    <x v="44"/>
    <s v="None_8h"/>
    <x v="0"/>
    <n v="10.782608695652174"/>
    <n v="27"/>
    <x v="0"/>
  </r>
  <r>
    <s v="Exp4"/>
    <x v="1"/>
    <x v="1"/>
    <x v="5"/>
    <x v="44"/>
    <s v="None_8h"/>
    <x v="1"/>
    <n v="10.014989293361884"/>
    <n v="27"/>
    <x v="0"/>
  </r>
  <r>
    <s v="Exp4"/>
    <x v="1"/>
    <x v="1"/>
    <x v="5"/>
    <x v="44"/>
    <s v="None_8h"/>
    <x v="2"/>
    <n v="10.891304347826086"/>
    <n v="29"/>
    <x v="0"/>
  </r>
  <r>
    <s v="Exp4"/>
    <x v="1"/>
    <x v="1"/>
    <x v="5"/>
    <x v="44"/>
    <s v="None_8h"/>
    <x v="3"/>
    <n v="10.260869565217391"/>
    <n v="28"/>
    <x v="0"/>
  </r>
  <r>
    <s v="Exp4"/>
    <x v="1"/>
    <x v="1"/>
    <x v="5"/>
    <x v="44"/>
    <s v="None_8h"/>
    <x v="0"/>
    <n v="10.578260869565216"/>
    <n v="32"/>
    <x v="0"/>
  </r>
  <r>
    <s v="Exp4"/>
    <x v="1"/>
    <x v="1"/>
    <x v="5"/>
    <x v="44"/>
    <s v="None_8h"/>
    <x v="1"/>
    <n v="10.647826086956522"/>
    <n v="28"/>
    <x v="0"/>
  </r>
  <r>
    <s v="Exp4"/>
    <x v="1"/>
    <x v="1"/>
    <x v="5"/>
    <x v="44"/>
    <s v="None_8h"/>
    <x v="2"/>
    <n v="10.643478260869566"/>
    <n v="30"/>
    <x v="0"/>
  </r>
  <r>
    <s v="Exp4"/>
    <x v="1"/>
    <x v="1"/>
    <x v="5"/>
    <x v="44"/>
    <s v="None_8h"/>
    <x v="3"/>
    <n v="10.265217391304347"/>
    <n v="29"/>
    <x v="0"/>
  </r>
  <r>
    <s v="Exp4"/>
    <x v="1"/>
    <x v="1"/>
    <x v="5"/>
    <x v="44"/>
    <s v="None_8h"/>
    <x v="0"/>
    <n v="10.404347826086957"/>
    <n v="28"/>
    <x v="0"/>
  </r>
  <r>
    <s v="Exp4"/>
    <x v="1"/>
    <x v="1"/>
    <x v="5"/>
    <x v="44"/>
    <s v="None_8h"/>
    <x v="1"/>
    <n v="10.273913043478261"/>
    <n v="27"/>
    <x v="0"/>
  </r>
  <r>
    <s v="Exp4"/>
    <x v="1"/>
    <x v="1"/>
    <x v="5"/>
    <x v="44"/>
    <s v="None_8h"/>
    <x v="2"/>
    <n v="10.547826086956523"/>
    <n v="29"/>
    <x v="0"/>
  </r>
  <r>
    <s v="Exp4"/>
    <x v="1"/>
    <x v="1"/>
    <x v="5"/>
    <x v="44"/>
    <s v="None_8h"/>
    <x v="3"/>
    <n v="9.1670235546038548"/>
    <n v="26"/>
    <x v="0"/>
  </r>
  <r>
    <s v="Exp4"/>
    <x v="1"/>
    <x v="1"/>
    <x v="5"/>
    <x v="45"/>
    <s v="None_8h"/>
    <x v="0"/>
    <n v="9.5353319057815842"/>
    <n v="25"/>
    <x v="0"/>
  </r>
  <r>
    <s v="Exp4"/>
    <x v="1"/>
    <x v="1"/>
    <x v="5"/>
    <x v="45"/>
    <s v="None_8h"/>
    <x v="1"/>
    <n v="9.0856531049250542"/>
    <n v="25"/>
    <x v="0"/>
  </r>
  <r>
    <s v="Exp4"/>
    <x v="1"/>
    <x v="1"/>
    <x v="5"/>
    <x v="45"/>
    <s v="None_8h"/>
    <x v="2"/>
    <n v="10.108695652173912"/>
    <n v="28"/>
    <x v="0"/>
  </r>
  <r>
    <s v="Exp4"/>
    <x v="1"/>
    <x v="1"/>
    <x v="5"/>
    <x v="45"/>
    <s v="None_8h"/>
    <x v="3"/>
    <n v="11.295652173913044"/>
    <n v="24"/>
    <x v="0"/>
  </r>
  <r>
    <s v="Exp4"/>
    <x v="1"/>
    <x v="1"/>
    <x v="5"/>
    <x v="45"/>
    <s v="None_8h"/>
    <x v="0"/>
    <n v="9.8565310492505347"/>
    <n v="27"/>
    <x v="0"/>
  </r>
  <r>
    <s v="Exp4"/>
    <x v="1"/>
    <x v="1"/>
    <x v="5"/>
    <x v="45"/>
    <s v="None_8h"/>
    <x v="1"/>
    <n v="9.3126338329764451"/>
    <n v="28"/>
    <x v="0"/>
  </r>
  <r>
    <s v="Exp4"/>
    <x v="1"/>
    <x v="1"/>
    <x v="5"/>
    <x v="45"/>
    <s v="None_8h"/>
    <x v="2"/>
    <n v="11.134782608695652"/>
    <n v="27"/>
    <x v="0"/>
  </r>
  <r>
    <s v="Exp4"/>
    <x v="1"/>
    <x v="1"/>
    <x v="5"/>
    <x v="45"/>
    <s v="None_8h"/>
    <x v="3"/>
    <n v="10.221739130434782"/>
    <n v="26"/>
    <x v="0"/>
  </r>
  <r>
    <s v="Exp4"/>
    <x v="1"/>
    <x v="1"/>
    <x v="5"/>
    <x v="45"/>
    <s v="None_8h"/>
    <x v="0"/>
    <n v="10.826086956521738"/>
    <n v="29"/>
    <x v="0"/>
  </r>
  <r>
    <s v="Exp4"/>
    <x v="1"/>
    <x v="1"/>
    <x v="5"/>
    <x v="45"/>
    <s v="None_8h"/>
    <x v="1"/>
    <n v="9.8565310492505347"/>
    <n v="28"/>
    <x v="0"/>
  </r>
  <r>
    <s v="Exp4"/>
    <x v="1"/>
    <x v="1"/>
    <x v="5"/>
    <x v="45"/>
    <s v="None_8h"/>
    <x v="2"/>
    <n v="11.07391304347826"/>
    <n v="29"/>
    <x v="0"/>
  </r>
  <r>
    <s v="Exp4"/>
    <x v="1"/>
    <x v="1"/>
    <x v="5"/>
    <x v="45"/>
    <s v="None_8h"/>
    <x v="3"/>
    <n v="9.985010706638116"/>
    <n v="27"/>
    <x v="0"/>
  </r>
  <r>
    <s v="Exp4"/>
    <x v="1"/>
    <x v="1"/>
    <x v="5"/>
    <x v="46"/>
    <s v="None_8h"/>
    <x v="0"/>
    <n v="11"/>
    <n v="25"/>
    <x v="0"/>
  </r>
  <r>
    <s v="Exp4"/>
    <x v="1"/>
    <x v="1"/>
    <x v="5"/>
    <x v="46"/>
    <s v="None_8h"/>
    <x v="1"/>
    <n v="11"/>
    <s v=""/>
    <x v="1"/>
  </r>
  <r>
    <s v="Exp4"/>
    <x v="1"/>
    <x v="1"/>
    <x v="5"/>
    <x v="46"/>
    <s v="None_8h"/>
    <x v="2"/>
    <n v="11"/>
    <n v="27"/>
    <x v="0"/>
  </r>
  <r>
    <s v="Exp4"/>
    <x v="1"/>
    <x v="1"/>
    <x v="5"/>
    <x v="46"/>
    <s v="None_8h"/>
    <x v="3"/>
    <n v="11"/>
    <s v=""/>
    <x v="1"/>
  </r>
  <r>
    <s v="Exp4"/>
    <x v="1"/>
    <x v="1"/>
    <x v="5"/>
    <x v="46"/>
    <s v="None_8h"/>
    <x v="0"/>
    <n v="11"/>
    <s v=""/>
    <x v="1"/>
  </r>
  <r>
    <s v="Exp4"/>
    <x v="1"/>
    <x v="1"/>
    <x v="5"/>
    <x v="46"/>
    <s v="None_8h"/>
    <x v="1"/>
    <n v="11"/>
    <s v=""/>
    <x v="1"/>
  </r>
  <r>
    <s v="Exp4"/>
    <x v="1"/>
    <x v="1"/>
    <x v="5"/>
    <x v="46"/>
    <s v="None_8h"/>
    <x v="2"/>
    <n v="11.260869565217391"/>
    <n v="26"/>
    <x v="0"/>
  </r>
  <r>
    <s v="Exp4"/>
    <x v="1"/>
    <x v="1"/>
    <x v="5"/>
    <x v="46"/>
    <s v="None_8h"/>
    <x v="3"/>
    <n v="11"/>
    <s v=""/>
    <x v="1"/>
  </r>
  <r>
    <s v="Exp4"/>
    <x v="1"/>
    <x v="1"/>
    <x v="5"/>
    <x v="46"/>
    <s v="None_8h"/>
    <x v="0"/>
    <n v="11"/>
    <s v=""/>
    <x v="0"/>
  </r>
  <r>
    <s v="Exp4"/>
    <x v="1"/>
    <x v="1"/>
    <x v="5"/>
    <x v="46"/>
    <s v="None_8h"/>
    <x v="1"/>
    <n v="11.688000000000001"/>
    <n v="28"/>
    <x v="0"/>
  </r>
  <r>
    <s v="Exp4"/>
    <x v="1"/>
    <x v="1"/>
    <x v="5"/>
    <x v="46"/>
    <s v="None_8h"/>
    <x v="2"/>
    <n v="12.04"/>
    <n v="30"/>
    <x v="0"/>
  </r>
  <r>
    <s v="Exp4"/>
    <x v="1"/>
    <x v="1"/>
    <x v="5"/>
    <x v="46"/>
    <s v="None_8h"/>
    <x v="3"/>
    <n v="11.843999999999999"/>
    <n v="29"/>
    <x v="0"/>
  </r>
  <r>
    <s v="Exp4"/>
    <x v="1"/>
    <x v="1"/>
    <x v="5"/>
    <x v="29"/>
    <s v="None_8h"/>
    <x v="0"/>
    <n v="11"/>
    <n v="27"/>
    <x v="1"/>
  </r>
  <r>
    <s v="Exp4"/>
    <x v="1"/>
    <x v="1"/>
    <x v="5"/>
    <x v="29"/>
    <s v="None_8h"/>
    <x v="1"/>
    <n v="11"/>
    <n v="28"/>
    <x v="1"/>
  </r>
  <r>
    <s v="Exp4"/>
    <x v="1"/>
    <x v="1"/>
    <x v="5"/>
    <x v="29"/>
    <s v="None_8h"/>
    <x v="2"/>
    <n v="11"/>
    <s v=""/>
    <x v="1"/>
  </r>
  <r>
    <s v="Exp4"/>
    <x v="1"/>
    <x v="1"/>
    <x v="5"/>
    <x v="29"/>
    <s v="None_8h"/>
    <x v="3"/>
    <n v="11"/>
    <s v=""/>
    <x v="1"/>
  </r>
  <r>
    <s v="Exp4"/>
    <x v="1"/>
    <x v="1"/>
    <x v="5"/>
    <x v="30"/>
    <s v="None_8h"/>
    <x v="0"/>
    <n v="10"/>
    <n v="25"/>
    <x v="1"/>
  </r>
  <r>
    <s v="Exp4"/>
    <x v="1"/>
    <x v="1"/>
    <x v="5"/>
    <x v="30"/>
    <s v="None_8h"/>
    <x v="1"/>
    <n v="10"/>
    <n v="27"/>
    <x v="1"/>
  </r>
  <r>
    <s v="Exp4"/>
    <x v="1"/>
    <x v="1"/>
    <x v="5"/>
    <x v="30"/>
    <s v="None_8h"/>
    <x v="2"/>
    <n v="11"/>
    <n v="24"/>
    <x v="1"/>
  </r>
  <r>
    <s v="Exp4"/>
    <x v="1"/>
    <x v="1"/>
    <x v="5"/>
    <x v="30"/>
    <s v="None_8h"/>
    <x v="3"/>
    <n v="13"/>
    <n v="26"/>
    <x v="1"/>
  </r>
  <r>
    <s v="Exp4"/>
    <x v="1"/>
    <x v="1"/>
    <x v="5"/>
    <x v="30"/>
    <s v="None_8h"/>
    <x v="0"/>
    <n v="11"/>
    <n v="27"/>
    <x v="1"/>
  </r>
  <r>
    <s v="Exp4"/>
    <x v="1"/>
    <x v="1"/>
    <x v="5"/>
    <x v="30"/>
    <s v="None_8h"/>
    <x v="1"/>
    <n v="12"/>
    <n v="27"/>
    <x v="1"/>
  </r>
  <r>
    <s v="Exp4"/>
    <x v="1"/>
    <x v="1"/>
    <x v="5"/>
    <x v="30"/>
    <s v="None_8h"/>
    <x v="2"/>
    <n v="11"/>
    <n v="26"/>
    <x v="1"/>
  </r>
  <r>
    <s v="Exp4"/>
    <x v="1"/>
    <x v="1"/>
    <x v="5"/>
    <x v="30"/>
    <s v="None_8h"/>
    <x v="3"/>
    <n v="11"/>
    <n v="28"/>
    <x v="1"/>
  </r>
  <r>
    <s v="Exp4"/>
    <x v="1"/>
    <x v="1"/>
    <x v="5"/>
    <x v="30"/>
    <s v="None_8h"/>
    <x v="0"/>
    <n v="12"/>
    <n v="26"/>
    <x v="1"/>
  </r>
  <r>
    <s v="Exp4"/>
    <x v="1"/>
    <x v="1"/>
    <x v="5"/>
    <x v="30"/>
    <s v="None_8h"/>
    <x v="1"/>
    <n v="11"/>
    <n v="24"/>
    <x v="1"/>
  </r>
  <r>
    <s v="Exp4"/>
    <x v="1"/>
    <x v="1"/>
    <x v="5"/>
    <x v="30"/>
    <s v="None_8h"/>
    <x v="2"/>
    <n v="11"/>
    <n v="27"/>
    <x v="1"/>
  </r>
  <r>
    <s v="Exp4"/>
    <x v="1"/>
    <x v="1"/>
    <x v="5"/>
    <x v="30"/>
    <s v="None_8h"/>
    <x v="3"/>
    <n v="11"/>
    <n v="24"/>
    <x v="1"/>
  </r>
  <r>
    <s v="Exp4"/>
    <x v="1"/>
    <x v="1"/>
    <x v="5"/>
    <x v="30"/>
    <s v="None_8h"/>
    <x v="0"/>
    <n v="11"/>
    <n v="24"/>
    <x v="1"/>
  </r>
  <r>
    <s v="Exp4"/>
    <x v="1"/>
    <x v="1"/>
    <x v="5"/>
    <x v="30"/>
    <s v="None_8h"/>
    <x v="1"/>
    <n v="12"/>
    <n v="26"/>
    <x v="1"/>
  </r>
  <r>
    <s v="Exp4"/>
    <x v="1"/>
    <x v="1"/>
    <x v="5"/>
    <x v="30"/>
    <s v="None_8h"/>
    <x v="2"/>
    <n v="12"/>
    <s v=""/>
    <x v="1"/>
  </r>
  <r>
    <s v="Exp4"/>
    <x v="1"/>
    <x v="1"/>
    <x v="5"/>
    <x v="30"/>
    <s v="None_8h"/>
    <x v="3"/>
    <n v="10"/>
    <s v=""/>
    <x v="1"/>
  </r>
  <r>
    <s v="Exp4"/>
    <x v="1"/>
    <x v="1"/>
    <x v="5"/>
    <x v="30"/>
    <s v="None_8h"/>
    <x v="0"/>
    <n v="11"/>
    <n v="24"/>
    <x v="1"/>
  </r>
  <r>
    <s v="Exp4"/>
    <x v="1"/>
    <x v="1"/>
    <x v="5"/>
    <x v="30"/>
    <s v="None_8h"/>
    <x v="1"/>
    <n v="11"/>
    <s v=""/>
    <x v="1"/>
  </r>
  <r>
    <s v="Exp4"/>
    <x v="1"/>
    <x v="1"/>
    <x v="5"/>
    <x v="30"/>
    <s v="None_8h"/>
    <x v="2"/>
    <n v="12"/>
    <s v=""/>
    <x v="1"/>
  </r>
  <r>
    <s v="Exp4"/>
    <x v="1"/>
    <x v="1"/>
    <x v="5"/>
    <x v="30"/>
    <s v="None_8h"/>
    <x v="3"/>
    <n v="13"/>
    <s v=""/>
    <x v="1"/>
  </r>
  <r>
    <s v="Exp4"/>
    <x v="1"/>
    <x v="1"/>
    <x v="5"/>
    <x v="30"/>
    <s v="None_8h"/>
    <x v="0"/>
    <n v="11"/>
    <n v="25"/>
    <x v="1"/>
  </r>
  <r>
    <s v="Exp4"/>
    <x v="1"/>
    <x v="1"/>
    <x v="5"/>
    <x v="30"/>
    <s v="None_8h"/>
    <x v="1"/>
    <n v="10"/>
    <n v="25"/>
    <x v="1"/>
  </r>
  <r>
    <s v="Exp4"/>
    <x v="1"/>
    <x v="1"/>
    <x v="5"/>
    <x v="30"/>
    <s v="None_8h"/>
    <x v="2"/>
    <n v="10"/>
    <s v=""/>
    <x v="1"/>
  </r>
  <r>
    <s v="Exp4"/>
    <x v="1"/>
    <x v="1"/>
    <x v="5"/>
    <x v="30"/>
    <s v="None_8h"/>
    <x v="3"/>
    <n v="11"/>
    <n v="24"/>
    <x v="1"/>
  </r>
  <r>
    <s v="Exp4"/>
    <x v="1"/>
    <x v="1"/>
    <x v="5"/>
    <x v="30"/>
    <s v="None_8h"/>
    <x v="0"/>
    <n v="11"/>
    <n v="28"/>
    <x v="1"/>
  </r>
  <r>
    <s v="Exp4"/>
    <x v="1"/>
    <x v="1"/>
    <x v="5"/>
    <x v="30"/>
    <s v="None_8h"/>
    <x v="1"/>
    <n v="12"/>
    <n v="28"/>
    <x v="1"/>
  </r>
  <r>
    <s v="Exp4"/>
    <x v="1"/>
    <x v="1"/>
    <x v="5"/>
    <x v="30"/>
    <s v="None_8h"/>
    <x v="2"/>
    <n v="12"/>
    <n v="29"/>
    <x v="1"/>
  </r>
  <r>
    <s v="Exp4"/>
    <x v="1"/>
    <x v="1"/>
    <x v="5"/>
    <x v="30"/>
    <s v="None_8h"/>
    <x v="3"/>
    <n v="12"/>
    <s v=""/>
    <x v="1"/>
  </r>
  <r>
    <s v="Exp4"/>
    <x v="1"/>
    <x v="1"/>
    <x v="5"/>
    <x v="30"/>
    <s v="None_8h"/>
    <x v="0"/>
    <n v="11"/>
    <n v="27"/>
    <x v="1"/>
  </r>
  <r>
    <s v="Exp4"/>
    <x v="1"/>
    <x v="1"/>
    <x v="5"/>
    <x v="30"/>
    <s v="None_8h"/>
    <x v="1"/>
    <n v="11"/>
    <n v="26"/>
    <x v="1"/>
  </r>
  <r>
    <s v="Exp4"/>
    <x v="1"/>
    <x v="1"/>
    <x v="5"/>
    <x v="30"/>
    <s v="None_8h"/>
    <x v="2"/>
    <n v="11"/>
    <n v="26"/>
    <x v="1"/>
  </r>
  <r>
    <s v="Exp4"/>
    <x v="1"/>
    <x v="1"/>
    <x v="5"/>
    <x v="30"/>
    <s v="None_8h"/>
    <x v="3"/>
    <n v="11"/>
    <s v=""/>
    <x v="1"/>
  </r>
  <r>
    <s v="Exp4"/>
    <x v="1"/>
    <x v="1"/>
    <x v="5"/>
    <x v="31"/>
    <s v="None_8h"/>
    <x v="0"/>
    <n v="11"/>
    <s v=""/>
    <x v="1"/>
  </r>
  <r>
    <s v="Exp4"/>
    <x v="1"/>
    <x v="1"/>
    <x v="5"/>
    <x v="31"/>
    <s v="None_8h"/>
    <x v="1"/>
    <n v="11"/>
    <s v=""/>
    <x v="1"/>
  </r>
  <r>
    <s v="Exp4"/>
    <x v="1"/>
    <x v="1"/>
    <x v="5"/>
    <x v="31"/>
    <s v="None_8h"/>
    <x v="2"/>
    <n v="10"/>
    <s v=""/>
    <x v="1"/>
  </r>
  <r>
    <s v="Exp4"/>
    <x v="1"/>
    <x v="1"/>
    <x v="5"/>
    <x v="31"/>
    <s v="None_8h"/>
    <x v="3"/>
    <n v="11"/>
    <s v="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414">
  <r>
    <m/>
    <m/>
    <x v="0"/>
    <x v="0"/>
    <m/>
    <m/>
    <m/>
    <m/>
    <m/>
    <s v="#"/>
    <s v="#"/>
    <s v="#"/>
    <s v="mm"/>
    <s v="mm"/>
    <s v="mm"/>
    <s v="#"/>
    <s v="#"/>
    <s v="mm"/>
    <s v="V, &gt;=DR, &gt;=TS"/>
    <m/>
    <m/>
    <m/>
    <m/>
    <m/>
    <m/>
    <m/>
    <m/>
    <x v="0"/>
  </r>
  <r>
    <s v="Amarok R1 0D"/>
    <m/>
    <x v="1"/>
    <x v="1"/>
    <d v="2014-05-20T00:00:00"/>
    <m/>
    <m/>
    <s v="Amarok R1 0D"/>
    <n v="1"/>
    <m/>
    <n v="16"/>
    <m/>
    <n v="408"/>
    <m/>
    <m/>
    <m/>
    <n v="20"/>
    <m/>
    <m/>
    <m/>
    <m/>
    <m/>
    <m/>
    <n v="36"/>
    <m/>
    <m/>
    <m/>
    <x v="1"/>
  </r>
  <r>
    <s v="Amarok R1 0D"/>
    <m/>
    <x v="1"/>
    <x v="1"/>
    <d v="2014-05-20T00:00:00"/>
    <m/>
    <m/>
    <m/>
    <n v="2"/>
    <m/>
    <n v="16"/>
    <m/>
    <n v="450"/>
    <m/>
    <m/>
    <m/>
    <n v="23"/>
    <m/>
    <m/>
    <m/>
    <m/>
    <m/>
    <m/>
    <n v="39"/>
    <m/>
    <m/>
    <m/>
    <x v="1"/>
  </r>
  <r>
    <s v="Amarok R1 0D"/>
    <m/>
    <x v="1"/>
    <x v="1"/>
    <d v="2014-05-20T00:00:00"/>
    <m/>
    <m/>
    <m/>
    <n v="3"/>
    <m/>
    <n v="13"/>
    <m/>
    <n v="455"/>
    <m/>
    <m/>
    <m/>
    <n v="22"/>
    <m/>
    <m/>
    <m/>
    <m/>
    <m/>
    <m/>
    <n v="35"/>
    <m/>
    <m/>
    <m/>
    <x v="1"/>
  </r>
  <r>
    <s v="Amarok R1 0D"/>
    <m/>
    <x v="1"/>
    <x v="1"/>
    <d v="2014-05-20T00:00:00"/>
    <m/>
    <m/>
    <m/>
    <n v="4"/>
    <m/>
    <n v="17"/>
    <m/>
    <n v="380"/>
    <m/>
    <m/>
    <m/>
    <n v="23"/>
    <m/>
    <m/>
    <m/>
    <m/>
    <m/>
    <m/>
    <n v="40"/>
    <m/>
    <m/>
    <m/>
    <x v="1"/>
  </r>
  <r>
    <s v="Amarok R2 0D"/>
    <m/>
    <x v="1"/>
    <x v="1"/>
    <d v="2014-05-20T00:00:00"/>
    <m/>
    <m/>
    <s v="Amarok R2 0D"/>
    <n v="1"/>
    <m/>
    <n v="14"/>
    <m/>
    <n v="334"/>
    <m/>
    <m/>
    <m/>
    <n v="17"/>
    <m/>
    <m/>
    <m/>
    <m/>
    <m/>
    <m/>
    <n v="31"/>
    <m/>
    <m/>
    <m/>
    <x v="1"/>
  </r>
  <r>
    <s v="Amarok R2 0D"/>
    <m/>
    <x v="1"/>
    <x v="1"/>
    <d v="2014-05-20T00:00:00"/>
    <m/>
    <m/>
    <m/>
    <n v="2"/>
    <m/>
    <n v="14"/>
    <m/>
    <n v="384"/>
    <m/>
    <m/>
    <m/>
    <n v="20"/>
    <m/>
    <m/>
    <m/>
    <m/>
    <m/>
    <m/>
    <n v="34"/>
    <m/>
    <m/>
    <m/>
    <x v="1"/>
  </r>
  <r>
    <s v="Amarok R2 0D"/>
    <m/>
    <x v="1"/>
    <x v="1"/>
    <d v="2014-05-20T00:00:00"/>
    <m/>
    <m/>
    <m/>
    <n v="3"/>
    <m/>
    <n v="15"/>
    <m/>
    <n v="408"/>
    <m/>
    <m/>
    <m/>
    <n v="23"/>
    <m/>
    <m/>
    <m/>
    <m/>
    <m/>
    <m/>
    <n v="38"/>
    <m/>
    <m/>
    <m/>
    <x v="1"/>
  </r>
  <r>
    <s v="Amarok R2 0D"/>
    <m/>
    <x v="1"/>
    <x v="1"/>
    <d v="2014-05-20T00:00:00"/>
    <m/>
    <m/>
    <m/>
    <n v="4"/>
    <m/>
    <n v="16"/>
    <m/>
    <n v="446"/>
    <m/>
    <m/>
    <m/>
    <n v="22"/>
    <m/>
    <m/>
    <m/>
    <m/>
    <m/>
    <m/>
    <n v="38"/>
    <m/>
    <m/>
    <m/>
    <x v="1"/>
  </r>
  <r>
    <s v="Amarok R3 0D"/>
    <m/>
    <x v="1"/>
    <x v="1"/>
    <d v="2014-05-20T00:00:00"/>
    <m/>
    <m/>
    <s v="Amarok R3 0D"/>
    <n v="1"/>
    <m/>
    <n v="10"/>
    <m/>
    <n v="455"/>
    <m/>
    <m/>
    <m/>
    <n v="17"/>
    <m/>
    <m/>
    <m/>
    <m/>
    <m/>
    <m/>
    <n v="27"/>
    <m/>
    <m/>
    <m/>
    <x v="1"/>
  </r>
  <r>
    <s v="Amarok R3 0D"/>
    <m/>
    <x v="1"/>
    <x v="1"/>
    <d v="2014-05-20T00:00:00"/>
    <m/>
    <m/>
    <m/>
    <n v="2"/>
    <m/>
    <n v="14"/>
    <m/>
    <n v="430"/>
    <m/>
    <m/>
    <m/>
    <n v="18"/>
    <m/>
    <m/>
    <m/>
    <m/>
    <m/>
    <m/>
    <n v="32"/>
    <m/>
    <m/>
    <m/>
    <x v="1"/>
  </r>
  <r>
    <s v="Amarok R3 0D"/>
    <m/>
    <x v="1"/>
    <x v="1"/>
    <d v="2014-05-20T00:00:00"/>
    <m/>
    <m/>
    <m/>
    <n v="3"/>
    <m/>
    <n v="11"/>
    <m/>
    <n v="470"/>
    <m/>
    <m/>
    <m/>
    <n v="17"/>
    <m/>
    <m/>
    <m/>
    <m/>
    <m/>
    <m/>
    <n v="28"/>
    <m/>
    <m/>
    <m/>
    <x v="1"/>
  </r>
  <r>
    <s v="Amarok R3 0D"/>
    <m/>
    <x v="1"/>
    <x v="1"/>
    <d v="2014-05-20T00:00:00"/>
    <m/>
    <m/>
    <m/>
    <n v="4"/>
    <m/>
    <n v="14"/>
    <m/>
    <n v="440"/>
    <m/>
    <m/>
    <m/>
    <n v="19"/>
    <m/>
    <m/>
    <m/>
    <m/>
    <m/>
    <m/>
    <n v="33"/>
    <m/>
    <m/>
    <m/>
    <x v="1"/>
  </r>
  <r>
    <s v="Amarok R40D"/>
    <m/>
    <x v="1"/>
    <x v="1"/>
    <d v="2014-05-20T00:00:00"/>
    <m/>
    <m/>
    <s v="Amarok R40D"/>
    <n v="1"/>
    <m/>
    <n v="11"/>
    <m/>
    <n v="364"/>
    <m/>
    <m/>
    <m/>
    <n v="24"/>
    <m/>
    <m/>
    <m/>
    <m/>
    <m/>
    <m/>
    <n v="35"/>
    <m/>
    <m/>
    <m/>
    <x v="1"/>
  </r>
  <r>
    <s v="Amarok R40D"/>
    <m/>
    <x v="1"/>
    <x v="1"/>
    <d v="2014-05-20T00:00:00"/>
    <m/>
    <m/>
    <m/>
    <n v="2"/>
    <m/>
    <n v="19"/>
    <m/>
    <n v="300"/>
    <m/>
    <m/>
    <m/>
    <n v="19"/>
    <m/>
    <m/>
    <m/>
    <m/>
    <m/>
    <m/>
    <n v="38"/>
    <m/>
    <m/>
    <m/>
    <x v="1"/>
  </r>
  <r>
    <s v="Amarok R40D"/>
    <m/>
    <x v="1"/>
    <x v="1"/>
    <d v="2014-05-20T00:00:00"/>
    <m/>
    <m/>
    <m/>
    <n v="3"/>
    <m/>
    <n v="13"/>
    <m/>
    <n v="325"/>
    <m/>
    <m/>
    <m/>
    <n v="23"/>
    <m/>
    <m/>
    <m/>
    <m/>
    <m/>
    <m/>
    <n v="36"/>
    <m/>
    <m/>
    <m/>
    <x v="1"/>
  </r>
  <r>
    <s v="Amarok R40D"/>
    <m/>
    <x v="1"/>
    <x v="1"/>
    <d v="2014-05-20T00:00:00"/>
    <m/>
    <m/>
    <m/>
    <n v="4"/>
    <m/>
    <n v="16"/>
    <m/>
    <n v="435"/>
    <m/>
    <m/>
    <m/>
    <n v="21"/>
    <m/>
    <m/>
    <m/>
    <m/>
    <m/>
    <m/>
    <n v="37"/>
    <m/>
    <m/>
    <m/>
    <x v="1"/>
  </r>
  <r>
    <s v="Aspring R3 0D"/>
    <m/>
    <x v="1"/>
    <x v="2"/>
    <d v="2014-05-21T00:00:00"/>
    <m/>
    <m/>
    <s v="Aspring R3 0D"/>
    <n v="1"/>
    <m/>
    <n v="16"/>
    <m/>
    <n v="393"/>
    <m/>
    <m/>
    <m/>
    <n v="22"/>
    <m/>
    <m/>
    <n v="3"/>
    <m/>
    <m/>
    <m/>
    <n v="38"/>
    <m/>
    <m/>
    <m/>
    <x v="1"/>
  </r>
  <r>
    <s v="Aspring R3 0D"/>
    <m/>
    <x v="1"/>
    <x v="2"/>
    <d v="2014-05-21T00:00:00"/>
    <m/>
    <m/>
    <m/>
    <n v="2"/>
    <m/>
    <n v="16"/>
    <m/>
    <n v="483"/>
    <m/>
    <m/>
    <m/>
    <n v="27"/>
    <m/>
    <m/>
    <n v="4"/>
    <m/>
    <m/>
    <m/>
    <n v="43"/>
    <m/>
    <m/>
    <m/>
    <x v="1"/>
  </r>
  <r>
    <s v="Aspring R3 0D"/>
    <m/>
    <x v="1"/>
    <x v="2"/>
    <d v="2014-05-21T00:00:00"/>
    <m/>
    <m/>
    <m/>
    <n v="3"/>
    <m/>
    <n v="17"/>
    <m/>
    <n v="265"/>
    <m/>
    <m/>
    <m/>
    <m/>
    <m/>
    <m/>
    <n v="4"/>
    <m/>
    <m/>
    <m/>
    <s v=""/>
    <m/>
    <m/>
    <m/>
    <x v="1"/>
  </r>
  <r>
    <s v="Aspring R4 0D"/>
    <m/>
    <x v="1"/>
    <x v="2"/>
    <d v="2014-05-21T00:00:00"/>
    <m/>
    <m/>
    <s v="Aspring R4 0D"/>
    <n v="1"/>
    <m/>
    <n v="14"/>
    <m/>
    <n v="337"/>
    <m/>
    <m/>
    <m/>
    <n v="23"/>
    <m/>
    <m/>
    <n v="4"/>
    <m/>
    <m/>
    <m/>
    <n v="37"/>
    <m/>
    <m/>
    <m/>
    <x v="1"/>
  </r>
  <r>
    <s v="Aspring R4 0D"/>
    <m/>
    <x v="1"/>
    <x v="2"/>
    <d v="2014-05-21T00:00:00"/>
    <m/>
    <m/>
    <m/>
    <n v="2"/>
    <m/>
    <n v="14"/>
    <m/>
    <n v="440"/>
    <m/>
    <m/>
    <m/>
    <n v="22"/>
    <m/>
    <m/>
    <n v="5"/>
    <m/>
    <m/>
    <m/>
    <n v="36"/>
    <m/>
    <m/>
    <m/>
    <x v="1"/>
  </r>
  <r>
    <s v="Aspring R4 0D"/>
    <m/>
    <x v="1"/>
    <x v="2"/>
    <d v="2014-05-21T00:00:00"/>
    <m/>
    <m/>
    <m/>
    <n v="3"/>
    <m/>
    <n v="17"/>
    <m/>
    <n v="400"/>
    <m/>
    <m/>
    <m/>
    <n v="26"/>
    <m/>
    <m/>
    <n v="5"/>
    <m/>
    <m/>
    <m/>
    <n v="43"/>
    <m/>
    <m/>
    <m/>
    <x v="1"/>
  </r>
  <r>
    <s v="Aspring R4 0D"/>
    <m/>
    <x v="1"/>
    <x v="2"/>
    <d v="2014-05-21T00:00:00"/>
    <m/>
    <m/>
    <m/>
    <n v="4"/>
    <m/>
    <n v="16"/>
    <m/>
    <n v="380"/>
    <m/>
    <m/>
    <m/>
    <n v="22"/>
    <m/>
    <m/>
    <n v="4"/>
    <m/>
    <m/>
    <m/>
    <n v="38"/>
    <m/>
    <m/>
    <m/>
    <x v="1"/>
  </r>
  <r>
    <s v="Aspiring R10D"/>
    <m/>
    <x v="1"/>
    <x v="2"/>
    <d v="2014-06-12T00:00:00"/>
    <m/>
    <m/>
    <s v="Aspiring R10D"/>
    <n v="1"/>
    <m/>
    <n v="17"/>
    <m/>
    <n v="465"/>
    <m/>
    <m/>
    <m/>
    <n v="20"/>
    <m/>
    <m/>
    <n v="5"/>
    <m/>
    <m/>
    <m/>
    <n v="37"/>
    <m/>
    <m/>
    <m/>
    <x v="1"/>
  </r>
  <r>
    <s v="Aspiring R10D"/>
    <m/>
    <x v="1"/>
    <x v="2"/>
    <d v="2014-06-12T00:00:00"/>
    <m/>
    <m/>
    <m/>
    <n v="2"/>
    <m/>
    <n v="16"/>
    <m/>
    <n v="460"/>
    <m/>
    <m/>
    <m/>
    <n v="18"/>
    <m/>
    <m/>
    <n v="5"/>
    <m/>
    <m/>
    <m/>
    <n v="34"/>
    <m/>
    <m/>
    <m/>
    <x v="1"/>
  </r>
  <r>
    <s v="Aspiring R10D"/>
    <m/>
    <x v="1"/>
    <x v="2"/>
    <d v="2014-06-12T00:00:00"/>
    <m/>
    <m/>
    <m/>
    <n v="3"/>
    <m/>
    <n v="15"/>
    <m/>
    <n v="370"/>
    <m/>
    <m/>
    <m/>
    <n v="21"/>
    <m/>
    <m/>
    <n v="4"/>
    <m/>
    <m/>
    <m/>
    <n v="36"/>
    <m/>
    <m/>
    <m/>
    <x v="1"/>
  </r>
  <r>
    <s v="Aspiring R10D"/>
    <m/>
    <x v="1"/>
    <x v="2"/>
    <d v="2014-06-12T00:00:00"/>
    <m/>
    <m/>
    <m/>
    <n v="4"/>
    <m/>
    <n v="16"/>
    <m/>
    <n v="375"/>
    <m/>
    <m/>
    <m/>
    <n v="25"/>
    <m/>
    <m/>
    <n v="4"/>
    <m/>
    <m/>
    <m/>
    <n v="41"/>
    <m/>
    <m/>
    <m/>
    <x v="1"/>
  </r>
  <r>
    <s v="Aspiring R20D"/>
    <m/>
    <x v="1"/>
    <x v="2"/>
    <d v="2014-06-12T00:00:00"/>
    <m/>
    <m/>
    <s v="Aspiring R20D"/>
    <n v="1"/>
    <m/>
    <n v="17"/>
    <m/>
    <n v="415"/>
    <m/>
    <m/>
    <m/>
    <n v="18"/>
    <m/>
    <m/>
    <n v="6"/>
    <m/>
    <m/>
    <m/>
    <n v="35"/>
    <m/>
    <m/>
    <m/>
    <x v="1"/>
  </r>
  <r>
    <s v="Aspiring R20D"/>
    <m/>
    <x v="1"/>
    <x v="2"/>
    <d v="2014-06-12T00:00:00"/>
    <m/>
    <m/>
    <m/>
    <n v="2"/>
    <m/>
    <n v="15"/>
    <m/>
    <n v="435"/>
    <m/>
    <m/>
    <m/>
    <n v="18"/>
    <m/>
    <m/>
    <n v="4"/>
    <m/>
    <m/>
    <m/>
    <n v="33"/>
    <m/>
    <m/>
    <m/>
    <x v="1"/>
  </r>
  <r>
    <s v="Aspiring R20D"/>
    <m/>
    <x v="1"/>
    <x v="2"/>
    <d v="2014-06-12T00:00:00"/>
    <m/>
    <m/>
    <m/>
    <n v="3"/>
    <m/>
    <n v="15"/>
    <m/>
    <n v="440"/>
    <m/>
    <m/>
    <m/>
    <n v="23"/>
    <m/>
    <m/>
    <n v="4"/>
    <m/>
    <m/>
    <m/>
    <n v="38"/>
    <m/>
    <m/>
    <m/>
    <x v="1"/>
  </r>
  <r>
    <s v="Aspiring R20D"/>
    <m/>
    <x v="1"/>
    <x v="2"/>
    <d v="2014-06-12T00:00:00"/>
    <m/>
    <m/>
    <m/>
    <n v="4"/>
    <m/>
    <n v="17"/>
    <m/>
    <n v="402"/>
    <m/>
    <m/>
    <m/>
    <n v="25"/>
    <m/>
    <m/>
    <n v="6"/>
    <m/>
    <m/>
    <m/>
    <n v="42"/>
    <m/>
    <m/>
    <m/>
    <x v="1"/>
  </r>
  <r>
    <s v="Batten W R20D"/>
    <m/>
    <x v="1"/>
    <x v="3"/>
    <d v="2014-06-17T00:00:00"/>
    <m/>
    <m/>
    <s v="Batten W R20D"/>
    <n v="1"/>
    <m/>
    <n v="12"/>
    <m/>
    <n v="415"/>
    <m/>
    <m/>
    <m/>
    <n v="19"/>
    <m/>
    <m/>
    <n v="5"/>
    <m/>
    <m/>
    <m/>
    <n v="31"/>
    <m/>
    <m/>
    <m/>
    <x v="1"/>
  </r>
  <r>
    <s v="Batten W R20D"/>
    <m/>
    <x v="1"/>
    <x v="3"/>
    <d v="2014-06-17T00:00:00"/>
    <m/>
    <m/>
    <m/>
    <n v="2"/>
    <m/>
    <n v="14"/>
    <m/>
    <n v="470"/>
    <m/>
    <m/>
    <m/>
    <n v="18"/>
    <m/>
    <m/>
    <n v="5"/>
    <m/>
    <m/>
    <m/>
    <n v="32"/>
    <m/>
    <m/>
    <m/>
    <x v="1"/>
  </r>
  <r>
    <s v="Batten W R20D"/>
    <m/>
    <x v="1"/>
    <x v="3"/>
    <d v="2014-06-17T00:00:00"/>
    <m/>
    <m/>
    <m/>
    <n v="3"/>
    <m/>
    <n v="15"/>
    <m/>
    <n v="325"/>
    <m/>
    <m/>
    <m/>
    <n v="19"/>
    <m/>
    <m/>
    <n v="4"/>
    <m/>
    <m/>
    <m/>
    <n v="34"/>
    <m/>
    <m/>
    <m/>
    <x v="1"/>
  </r>
  <r>
    <s v="Batten W R20D"/>
    <m/>
    <x v="1"/>
    <x v="3"/>
    <d v="2014-06-17T00:00:00"/>
    <m/>
    <m/>
    <m/>
    <n v="4"/>
    <m/>
    <n v="16"/>
    <m/>
    <n v="375"/>
    <m/>
    <m/>
    <m/>
    <n v="18"/>
    <m/>
    <m/>
    <n v="5"/>
    <m/>
    <m/>
    <m/>
    <n v="34"/>
    <m/>
    <m/>
    <m/>
    <x v="1"/>
  </r>
  <r>
    <s v="Batten W R30D"/>
    <m/>
    <x v="1"/>
    <x v="3"/>
    <d v="2014-07-22T00:00:00"/>
    <m/>
    <m/>
    <s v="Batten W R30D"/>
    <n v="1"/>
    <m/>
    <n v="14"/>
    <m/>
    <m/>
    <m/>
    <m/>
    <m/>
    <m/>
    <m/>
    <m/>
    <m/>
    <m/>
    <m/>
    <m/>
    <s v=""/>
    <m/>
    <m/>
    <m/>
    <x v="1"/>
  </r>
  <r>
    <s v="Batten W R30D"/>
    <m/>
    <x v="1"/>
    <x v="3"/>
    <d v="2014-07-22T00:00:00"/>
    <m/>
    <m/>
    <m/>
    <n v="2"/>
    <m/>
    <n v="16"/>
    <m/>
    <m/>
    <m/>
    <m/>
    <m/>
    <m/>
    <m/>
    <m/>
    <m/>
    <m/>
    <m/>
    <m/>
    <s v=""/>
    <m/>
    <m/>
    <m/>
    <x v="1"/>
  </r>
  <r>
    <s v="Batten W R30D"/>
    <m/>
    <x v="1"/>
    <x v="3"/>
    <d v="2014-07-22T00:00:00"/>
    <m/>
    <m/>
    <m/>
    <n v="3"/>
    <m/>
    <n v="15"/>
    <m/>
    <m/>
    <m/>
    <m/>
    <m/>
    <m/>
    <m/>
    <m/>
    <m/>
    <m/>
    <m/>
    <m/>
    <s v=""/>
    <m/>
    <m/>
    <m/>
    <x v="1"/>
  </r>
  <r>
    <s v="Batten W R40D"/>
    <m/>
    <x v="1"/>
    <x v="3"/>
    <d v="2014-07-22T00:00:00"/>
    <m/>
    <m/>
    <s v="Batten W R40D"/>
    <n v="1"/>
    <m/>
    <n v="15"/>
    <m/>
    <m/>
    <m/>
    <m/>
    <m/>
    <m/>
    <m/>
    <m/>
    <m/>
    <m/>
    <m/>
    <m/>
    <s v=""/>
    <m/>
    <m/>
    <m/>
    <x v="1"/>
  </r>
  <r>
    <s v="Batten W R40D"/>
    <m/>
    <x v="1"/>
    <x v="3"/>
    <d v="2014-07-22T00:00:00"/>
    <m/>
    <m/>
    <m/>
    <n v="2"/>
    <m/>
    <n v="16"/>
    <m/>
    <m/>
    <m/>
    <m/>
    <m/>
    <m/>
    <m/>
    <m/>
    <m/>
    <m/>
    <m/>
    <m/>
    <s v=""/>
    <m/>
    <m/>
    <m/>
    <x v="1"/>
  </r>
  <r>
    <s v="Batten W R40D"/>
    <m/>
    <x v="1"/>
    <x v="3"/>
    <d v="2014-07-22T00:00:00"/>
    <m/>
    <m/>
    <m/>
    <n v="3"/>
    <m/>
    <n v="16"/>
    <m/>
    <m/>
    <m/>
    <m/>
    <m/>
    <m/>
    <m/>
    <m/>
    <m/>
    <m/>
    <m/>
    <m/>
    <s v=""/>
    <m/>
    <m/>
    <m/>
    <x v="1"/>
  </r>
  <r>
    <s v="Batten W R40D"/>
    <m/>
    <x v="1"/>
    <x v="3"/>
    <d v="2014-07-22T00:00:00"/>
    <m/>
    <m/>
    <m/>
    <n v="4"/>
    <m/>
    <n v="15"/>
    <m/>
    <m/>
    <m/>
    <m/>
    <m/>
    <m/>
    <m/>
    <m/>
    <m/>
    <m/>
    <m/>
    <m/>
    <s v=""/>
    <m/>
    <m/>
    <m/>
    <x v="1"/>
  </r>
  <r>
    <s v="Consort R20D"/>
    <m/>
    <x v="1"/>
    <x v="4"/>
    <d v="2014-06-12T00:00:00"/>
    <m/>
    <m/>
    <s v="Consort R20D"/>
    <n v="1"/>
    <m/>
    <n v="15"/>
    <m/>
    <n v="276"/>
    <m/>
    <m/>
    <m/>
    <m/>
    <m/>
    <m/>
    <n v="3"/>
    <m/>
    <m/>
    <m/>
    <s v=""/>
    <m/>
    <m/>
    <m/>
    <x v="1"/>
  </r>
  <r>
    <s v="Consort R20D"/>
    <m/>
    <x v="1"/>
    <x v="4"/>
    <d v="2014-06-12T00:00:00"/>
    <m/>
    <m/>
    <m/>
    <n v="2"/>
    <m/>
    <n v="13"/>
    <m/>
    <n v="240"/>
    <m/>
    <m/>
    <m/>
    <m/>
    <m/>
    <m/>
    <n v="2"/>
    <m/>
    <m/>
    <m/>
    <s v=""/>
    <m/>
    <m/>
    <m/>
    <x v="1"/>
  </r>
  <r>
    <s v="Consort R20D"/>
    <m/>
    <x v="1"/>
    <x v="4"/>
    <d v="2014-06-12T00:00:00"/>
    <m/>
    <m/>
    <m/>
    <n v="3"/>
    <m/>
    <n v="15"/>
    <m/>
    <n v="263"/>
    <m/>
    <m/>
    <m/>
    <n v="23"/>
    <m/>
    <m/>
    <n v="3"/>
    <m/>
    <m/>
    <m/>
    <n v="38"/>
    <m/>
    <m/>
    <m/>
    <x v="1"/>
  </r>
  <r>
    <s v="Consort R30D"/>
    <m/>
    <x v="1"/>
    <x v="4"/>
    <d v="2014-06-12T00:00:00"/>
    <m/>
    <m/>
    <s v="Consort R30D"/>
    <n v="1"/>
    <m/>
    <n v="14"/>
    <m/>
    <n v="375"/>
    <m/>
    <m/>
    <m/>
    <n v="23"/>
    <m/>
    <m/>
    <n v="3"/>
    <m/>
    <m/>
    <m/>
    <n v="37"/>
    <m/>
    <m/>
    <m/>
    <x v="1"/>
  </r>
  <r>
    <s v="Consort R30D"/>
    <m/>
    <x v="1"/>
    <x v="4"/>
    <d v="2014-06-12T00:00:00"/>
    <m/>
    <m/>
    <m/>
    <n v="2"/>
    <m/>
    <n v="15"/>
    <m/>
    <n v="435"/>
    <m/>
    <m/>
    <m/>
    <n v="21"/>
    <m/>
    <m/>
    <n v="4"/>
    <m/>
    <m/>
    <m/>
    <n v="36"/>
    <m/>
    <m/>
    <m/>
    <x v="1"/>
  </r>
  <r>
    <s v="Consort R30D"/>
    <m/>
    <x v="1"/>
    <x v="4"/>
    <d v="2014-06-12T00:00:00"/>
    <m/>
    <m/>
    <m/>
    <n v="3"/>
    <m/>
    <n v="15"/>
    <m/>
    <n v="410"/>
    <m/>
    <m/>
    <m/>
    <n v="19"/>
    <m/>
    <m/>
    <n v="4"/>
    <m/>
    <m/>
    <m/>
    <n v="34"/>
    <m/>
    <m/>
    <m/>
    <x v="1"/>
  </r>
  <r>
    <s v="Consort R30D"/>
    <m/>
    <x v="1"/>
    <x v="4"/>
    <d v="2014-06-12T00:00:00"/>
    <m/>
    <m/>
    <m/>
    <n v="4"/>
    <m/>
    <n v="14"/>
    <m/>
    <n v="314"/>
    <m/>
    <m/>
    <m/>
    <n v="21"/>
    <m/>
    <m/>
    <n v="3"/>
    <m/>
    <m/>
    <m/>
    <n v="35"/>
    <m/>
    <m/>
    <m/>
    <x v="1"/>
  </r>
  <r>
    <s v="Consort R40D"/>
    <m/>
    <x v="1"/>
    <x v="4"/>
    <d v="2014-07-22T00:00:00"/>
    <m/>
    <m/>
    <s v="Consort R40D"/>
    <n v="1"/>
    <m/>
    <n v="14"/>
    <m/>
    <m/>
    <m/>
    <m/>
    <m/>
    <m/>
    <m/>
    <m/>
    <m/>
    <m/>
    <m/>
    <m/>
    <s v=""/>
    <m/>
    <m/>
    <m/>
    <x v="1"/>
  </r>
  <r>
    <s v="Consort R40D"/>
    <m/>
    <x v="1"/>
    <x v="4"/>
    <d v="2014-07-22T00:00:00"/>
    <m/>
    <m/>
    <m/>
    <n v="2"/>
    <m/>
    <n v="14"/>
    <m/>
    <m/>
    <m/>
    <m/>
    <m/>
    <m/>
    <m/>
    <m/>
    <m/>
    <m/>
    <m/>
    <m/>
    <s v=""/>
    <m/>
    <m/>
    <m/>
    <x v="1"/>
  </r>
  <r>
    <s v="Macro R10D"/>
    <m/>
    <x v="1"/>
    <x v="5"/>
    <d v="2014-05-20T00:00:00"/>
    <m/>
    <m/>
    <s v="Macro R10D"/>
    <n v="1"/>
    <m/>
    <n v="14"/>
    <m/>
    <n v="373"/>
    <m/>
    <m/>
    <m/>
    <n v="19"/>
    <m/>
    <m/>
    <m/>
    <m/>
    <m/>
    <m/>
    <n v="33"/>
    <m/>
    <m/>
    <m/>
    <x v="1"/>
  </r>
  <r>
    <s v="Macro R10D"/>
    <m/>
    <x v="1"/>
    <x v="5"/>
    <d v="2014-05-20T00:00:00"/>
    <m/>
    <m/>
    <m/>
    <n v="2"/>
    <m/>
    <n v="15"/>
    <m/>
    <n v="350"/>
    <m/>
    <m/>
    <m/>
    <n v="23"/>
    <m/>
    <m/>
    <m/>
    <m/>
    <m/>
    <m/>
    <n v="38"/>
    <m/>
    <m/>
    <m/>
    <x v="1"/>
  </r>
  <r>
    <s v="Macro R10D"/>
    <m/>
    <x v="1"/>
    <x v="5"/>
    <d v="2014-05-20T00:00:00"/>
    <m/>
    <m/>
    <m/>
    <n v="3"/>
    <m/>
    <n v="13"/>
    <m/>
    <n v="280"/>
    <m/>
    <m/>
    <m/>
    <n v="20"/>
    <m/>
    <m/>
    <m/>
    <m/>
    <m/>
    <m/>
    <n v="33"/>
    <m/>
    <m/>
    <m/>
    <x v="1"/>
  </r>
  <r>
    <s v="Macro R10D"/>
    <m/>
    <x v="1"/>
    <x v="5"/>
    <d v="2014-05-20T00:00:00"/>
    <m/>
    <m/>
    <m/>
    <n v="4"/>
    <m/>
    <n v="14"/>
    <m/>
    <n v="335"/>
    <m/>
    <m/>
    <m/>
    <n v="16"/>
    <m/>
    <m/>
    <m/>
    <m/>
    <m/>
    <m/>
    <n v="30"/>
    <m/>
    <m/>
    <m/>
    <x v="1"/>
  </r>
  <r>
    <s v="Macro R40D"/>
    <m/>
    <x v="1"/>
    <x v="5"/>
    <d v="2014-05-20T00:00:00"/>
    <m/>
    <d v="2014-05-20T00:00:00"/>
    <s v="Macro R40D"/>
    <n v="1"/>
    <m/>
    <n v="12"/>
    <m/>
    <n v="307"/>
    <m/>
    <m/>
    <m/>
    <n v="17"/>
    <m/>
    <m/>
    <m/>
    <m/>
    <m/>
    <m/>
    <n v="29"/>
    <m/>
    <m/>
    <m/>
    <x v="1"/>
  </r>
  <r>
    <s v="Macro R40D"/>
    <m/>
    <x v="1"/>
    <x v="5"/>
    <d v="2014-05-20T00:00:00"/>
    <m/>
    <m/>
    <m/>
    <n v="2"/>
    <m/>
    <n v="13"/>
    <m/>
    <n v="398"/>
    <m/>
    <m/>
    <m/>
    <n v="17"/>
    <m/>
    <m/>
    <m/>
    <m/>
    <m/>
    <m/>
    <n v="30"/>
    <m/>
    <m/>
    <m/>
    <x v="1"/>
  </r>
  <r>
    <s v="Macro R40D"/>
    <m/>
    <x v="1"/>
    <x v="5"/>
    <d v="2014-05-20T00:00:00"/>
    <m/>
    <m/>
    <m/>
    <n v="3"/>
    <m/>
    <n v="15"/>
    <m/>
    <n v="380"/>
    <m/>
    <m/>
    <m/>
    <n v="19"/>
    <m/>
    <m/>
    <m/>
    <m/>
    <m/>
    <m/>
    <n v="34"/>
    <m/>
    <m/>
    <m/>
    <x v="1"/>
  </r>
  <r>
    <s v="Macro R40D"/>
    <m/>
    <x v="1"/>
    <x v="5"/>
    <d v="2014-05-20T00:00:00"/>
    <m/>
    <m/>
    <m/>
    <n v="4"/>
    <m/>
    <n v="13"/>
    <m/>
    <n v="340"/>
    <m/>
    <m/>
    <m/>
    <n v="17"/>
    <m/>
    <m/>
    <m/>
    <m/>
    <m/>
    <m/>
    <n v="30"/>
    <m/>
    <m/>
    <m/>
    <x v="1"/>
  </r>
  <r>
    <s v="Macro R40D"/>
    <m/>
    <x v="1"/>
    <x v="5"/>
    <d v="2014-05-20T00:00:00"/>
    <m/>
    <m/>
    <m/>
    <n v="5"/>
    <m/>
    <n v="13"/>
    <m/>
    <n v="370"/>
    <m/>
    <m/>
    <m/>
    <n v="17"/>
    <m/>
    <m/>
    <m/>
    <m/>
    <m/>
    <m/>
    <n v="30"/>
    <m/>
    <m/>
    <m/>
    <x v="1"/>
  </r>
  <r>
    <s v="Macro 0dR3"/>
    <m/>
    <x v="1"/>
    <x v="5"/>
    <d v="2014-06-12T00:00:00"/>
    <m/>
    <m/>
    <s v="Macro 0dR3"/>
    <n v="1"/>
    <m/>
    <n v="16"/>
    <m/>
    <n v="420"/>
    <m/>
    <m/>
    <m/>
    <n v="21"/>
    <m/>
    <m/>
    <n v="3"/>
    <m/>
    <m/>
    <m/>
    <n v="37"/>
    <m/>
    <m/>
    <m/>
    <x v="1"/>
  </r>
  <r>
    <s v="Macro 0dR3"/>
    <m/>
    <x v="1"/>
    <x v="5"/>
    <d v="2014-06-12T00:00:00"/>
    <m/>
    <m/>
    <m/>
    <n v="2"/>
    <m/>
    <n v="18"/>
    <m/>
    <n v="300"/>
    <m/>
    <m/>
    <m/>
    <n v="16"/>
    <m/>
    <m/>
    <n v="3"/>
    <m/>
    <m/>
    <m/>
    <n v="34"/>
    <m/>
    <m/>
    <m/>
    <x v="1"/>
  </r>
  <r>
    <s v="Macro 0dR3"/>
    <m/>
    <x v="1"/>
    <x v="5"/>
    <d v="2014-06-12T00:00:00"/>
    <m/>
    <m/>
    <m/>
    <n v="3"/>
    <m/>
    <n v="16"/>
    <m/>
    <n v="345"/>
    <m/>
    <m/>
    <m/>
    <n v="18"/>
    <m/>
    <m/>
    <n v="3"/>
    <m/>
    <m/>
    <m/>
    <n v="34"/>
    <m/>
    <m/>
    <m/>
    <x v="1"/>
  </r>
  <r>
    <s v="Macro 0dR3"/>
    <m/>
    <x v="1"/>
    <x v="5"/>
    <d v="2014-06-12T00:00:00"/>
    <m/>
    <m/>
    <m/>
    <n v="4"/>
    <m/>
    <n v="16"/>
    <m/>
    <n v="250"/>
    <m/>
    <m/>
    <m/>
    <n v="17"/>
    <m/>
    <m/>
    <n v="2"/>
    <m/>
    <m/>
    <m/>
    <n v="33"/>
    <m/>
    <m/>
    <m/>
    <x v="1"/>
  </r>
  <r>
    <s v="Macro R20D"/>
    <m/>
    <x v="1"/>
    <x v="5"/>
    <d v="2014-06-12T00:00:00"/>
    <m/>
    <m/>
    <s v="Macro R20D"/>
    <n v="1"/>
    <m/>
    <n v="16"/>
    <m/>
    <n v="390"/>
    <m/>
    <m/>
    <m/>
    <n v="17"/>
    <m/>
    <m/>
    <n v="4"/>
    <m/>
    <m/>
    <m/>
    <n v="33"/>
    <m/>
    <m/>
    <m/>
    <x v="1"/>
  </r>
  <r>
    <s v="Macro R20D"/>
    <m/>
    <x v="1"/>
    <x v="5"/>
    <d v="2014-06-12T00:00:00"/>
    <m/>
    <m/>
    <m/>
    <n v="2"/>
    <m/>
    <n v="15"/>
    <m/>
    <n v="420"/>
    <m/>
    <m/>
    <m/>
    <n v="19"/>
    <m/>
    <m/>
    <n v="4"/>
    <m/>
    <m/>
    <m/>
    <n v="34"/>
    <m/>
    <m/>
    <m/>
    <x v="1"/>
  </r>
  <r>
    <s v="Macro R20D"/>
    <m/>
    <x v="1"/>
    <x v="5"/>
    <d v="2014-06-12T00:00:00"/>
    <m/>
    <m/>
    <m/>
    <n v="3"/>
    <m/>
    <n v="16"/>
    <m/>
    <n v="360"/>
    <m/>
    <m/>
    <m/>
    <n v="18"/>
    <m/>
    <m/>
    <n v="4"/>
    <m/>
    <m/>
    <m/>
    <n v="34"/>
    <m/>
    <m/>
    <m/>
    <x v="1"/>
  </r>
  <r>
    <s v="Macro R20D"/>
    <m/>
    <x v="1"/>
    <x v="5"/>
    <d v="2014-06-12T00:00:00"/>
    <m/>
    <m/>
    <m/>
    <n v="4"/>
    <m/>
    <n v="17"/>
    <m/>
    <n v="447"/>
    <m/>
    <m/>
    <m/>
    <n v="19"/>
    <m/>
    <m/>
    <n v="4"/>
    <m/>
    <m/>
    <m/>
    <n v="36"/>
    <m/>
    <m/>
    <m/>
    <x v="1"/>
  </r>
  <r>
    <s v="Option R20D"/>
    <m/>
    <x v="1"/>
    <x v="6"/>
    <d v="2014-06-12T00:00:00"/>
    <m/>
    <m/>
    <s v="Option R20D"/>
    <n v="1"/>
    <m/>
    <n v="16"/>
    <m/>
    <n v="430"/>
    <m/>
    <m/>
    <m/>
    <n v="25"/>
    <m/>
    <m/>
    <n v="4"/>
    <m/>
    <m/>
    <m/>
    <n v="41"/>
    <m/>
    <m/>
    <m/>
    <x v="1"/>
  </r>
  <r>
    <s v="Option R20D"/>
    <m/>
    <x v="1"/>
    <x v="6"/>
    <d v="2014-06-12T00:00:00"/>
    <m/>
    <m/>
    <m/>
    <n v="2"/>
    <m/>
    <n v="16"/>
    <m/>
    <n v="470"/>
    <m/>
    <m/>
    <m/>
    <n v="23"/>
    <m/>
    <m/>
    <n v="4"/>
    <m/>
    <m/>
    <m/>
    <n v="39"/>
    <m/>
    <m/>
    <m/>
    <x v="1"/>
  </r>
  <r>
    <s v="Option R20D"/>
    <m/>
    <x v="1"/>
    <x v="6"/>
    <d v="2014-06-12T00:00:00"/>
    <m/>
    <m/>
    <m/>
    <n v="3"/>
    <m/>
    <n v="16"/>
    <m/>
    <n v="475"/>
    <m/>
    <m/>
    <m/>
    <n v="23"/>
    <m/>
    <m/>
    <n v="4"/>
    <m/>
    <m/>
    <m/>
    <n v="39"/>
    <m/>
    <m/>
    <m/>
    <x v="1"/>
  </r>
  <r>
    <s v="Option R20D"/>
    <m/>
    <x v="1"/>
    <x v="6"/>
    <d v="2014-06-12T00:00:00"/>
    <m/>
    <m/>
    <m/>
    <n v="4"/>
    <m/>
    <n v="16"/>
    <m/>
    <n v="460"/>
    <m/>
    <m/>
    <m/>
    <n v="24"/>
    <m/>
    <m/>
    <n v="4"/>
    <m/>
    <m/>
    <m/>
    <n v="40"/>
    <m/>
    <m/>
    <m/>
    <x v="1"/>
  </r>
  <r>
    <s v="Option R30D"/>
    <m/>
    <x v="1"/>
    <x v="6"/>
    <d v="2014-06-12T00:00:00"/>
    <m/>
    <m/>
    <s v="Option R30D"/>
    <n v="1"/>
    <m/>
    <n v="15"/>
    <m/>
    <n v="475"/>
    <m/>
    <m/>
    <m/>
    <n v="20"/>
    <m/>
    <m/>
    <n v="5"/>
    <m/>
    <m/>
    <m/>
    <n v="35"/>
    <m/>
    <m/>
    <m/>
    <x v="1"/>
  </r>
  <r>
    <s v="Option R30D"/>
    <m/>
    <x v="1"/>
    <x v="6"/>
    <d v="2014-06-12T00:00:00"/>
    <m/>
    <m/>
    <m/>
    <n v="2"/>
    <m/>
    <n v="15"/>
    <m/>
    <n v="461"/>
    <m/>
    <m/>
    <m/>
    <n v="20"/>
    <m/>
    <m/>
    <n v="4"/>
    <m/>
    <m/>
    <m/>
    <n v="35"/>
    <m/>
    <m/>
    <m/>
    <x v="1"/>
  </r>
  <r>
    <s v="Option R30D"/>
    <m/>
    <x v="1"/>
    <x v="6"/>
    <d v="2014-06-12T00:00:00"/>
    <m/>
    <m/>
    <m/>
    <n v="3"/>
    <m/>
    <n v="14"/>
    <m/>
    <n v="480"/>
    <m/>
    <m/>
    <m/>
    <n v="19"/>
    <m/>
    <m/>
    <n v="4"/>
    <m/>
    <m/>
    <m/>
    <n v="33"/>
    <m/>
    <m/>
    <m/>
    <x v="1"/>
  </r>
  <r>
    <s v="Option R30D"/>
    <m/>
    <x v="1"/>
    <x v="6"/>
    <d v="2014-06-12T00:00:00"/>
    <m/>
    <m/>
    <m/>
    <n v="4"/>
    <m/>
    <n v="16"/>
    <m/>
    <n v="495"/>
    <m/>
    <m/>
    <m/>
    <n v="22"/>
    <m/>
    <m/>
    <n v="5"/>
    <m/>
    <m/>
    <m/>
    <n v="38"/>
    <m/>
    <m/>
    <m/>
    <x v="1"/>
  </r>
  <r>
    <s v="Option R40D"/>
    <m/>
    <x v="1"/>
    <x v="6"/>
    <d v="2014-06-12T00:00:00"/>
    <m/>
    <d v="2014-06-12T00:00:00"/>
    <s v="Option R40D"/>
    <n v="1"/>
    <m/>
    <n v="15"/>
    <m/>
    <n v="490"/>
    <m/>
    <m/>
    <m/>
    <n v="20"/>
    <m/>
    <m/>
    <n v="4"/>
    <m/>
    <m/>
    <m/>
    <n v="35"/>
    <m/>
    <m/>
    <m/>
    <x v="1"/>
  </r>
  <r>
    <s v="Option R40D"/>
    <m/>
    <x v="1"/>
    <x v="6"/>
    <d v="2014-06-12T00:00:00"/>
    <m/>
    <m/>
    <m/>
    <n v="2"/>
    <m/>
    <n v="15"/>
    <m/>
    <n v="465"/>
    <m/>
    <m/>
    <m/>
    <n v="24"/>
    <m/>
    <m/>
    <n v="4"/>
    <m/>
    <m/>
    <m/>
    <n v="39"/>
    <m/>
    <m/>
    <m/>
    <x v="1"/>
  </r>
  <r>
    <s v="Option R40D"/>
    <m/>
    <x v="1"/>
    <x v="6"/>
    <d v="2014-06-12T00:00:00"/>
    <m/>
    <m/>
    <m/>
    <n v="3"/>
    <m/>
    <n v="16"/>
    <m/>
    <n v="455"/>
    <m/>
    <m/>
    <m/>
    <n v="24"/>
    <m/>
    <m/>
    <n v="4"/>
    <m/>
    <m/>
    <m/>
    <n v="40"/>
    <m/>
    <m/>
    <m/>
    <x v="1"/>
  </r>
  <r>
    <s v="Option R40D"/>
    <m/>
    <x v="1"/>
    <x v="6"/>
    <d v="2014-06-12T00:00:00"/>
    <m/>
    <m/>
    <m/>
    <n v="4"/>
    <m/>
    <n v="16"/>
    <m/>
    <n v="425"/>
    <m/>
    <m/>
    <m/>
    <n v="25"/>
    <m/>
    <m/>
    <n v="4"/>
    <m/>
    <m/>
    <m/>
    <n v="41"/>
    <m/>
    <m/>
    <m/>
    <x v="1"/>
  </r>
  <r>
    <s v="Sa R1 0D"/>
    <m/>
    <x v="1"/>
    <x v="7"/>
    <d v="2014-05-20T00:00:00"/>
    <m/>
    <m/>
    <s v="Sa R1 0D"/>
    <n v="1"/>
    <m/>
    <n v="11"/>
    <m/>
    <n v="405"/>
    <m/>
    <m/>
    <m/>
    <n v="21"/>
    <m/>
    <m/>
    <m/>
    <m/>
    <m/>
    <m/>
    <n v="32"/>
    <m/>
    <m/>
    <m/>
    <x v="1"/>
  </r>
  <r>
    <s v="Sa R1 0D"/>
    <m/>
    <x v="1"/>
    <x v="7"/>
    <d v="2014-05-20T00:00:00"/>
    <m/>
    <m/>
    <m/>
    <n v="2"/>
    <m/>
    <n v="12"/>
    <m/>
    <n v="450"/>
    <m/>
    <m/>
    <m/>
    <n v="21"/>
    <m/>
    <m/>
    <m/>
    <m/>
    <m/>
    <m/>
    <n v="33"/>
    <m/>
    <m/>
    <m/>
    <x v="1"/>
  </r>
  <r>
    <s v="Sa R1 0D"/>
    <m/>
    <x v="1"/>
    <x v="7"/>
    <d v="2014-05-20T00:00:00"/>
    <m/>
    <m/>
    <m/>
    <n v="3"/>
    <m/>
    <n v="8"/>
    <m/>
    <n v="405"/>
    <m/>
    <m/>
    <m/>
    <n v="18"/>
    <m/>
    <m/>
    <m/>
    <m/>
    <m/>
    <m/>
    <n v="26"/>
    <m/>
    <m/>
    <m/>
    <x v="1"/>
  </r>
  <r>
    <s v="Sa R20D"/>
    <m/>
    <x v="1"/>
    <x v="7"/>
    <d v="2014-05-20T00:00:00"/>
    <m/>
    <m/>
    <s v="Sa R20D"/>
    <n v="1"/>
    <m/>
    <n v="11"/>
    <m/>
    <n v="375"/>
    <m/>
    <m/>
    <m/>
    <n v="19"/>
    <m/>
    <m/>
    <m/>
    <m/>
    <m/>
    <m/>
    <n v="30"/>
    <m/>
    <m/>
    <m/>
    <x v="1"/>
  </r>
  <r>
    <s v="Sa R20D"/>
    <m/>
    <x v="1"/>
    <x v="7"/>
    <d v="2014-05-20T00:00:00"/>
    <m/>
    <m/>
    <m/>
    <n v="2"/>
    <m/>
    <n v="9"/>
    <m/>
    <n v="345"/>
    <m/>
    <m/>
    <m/>
    <n v="19"/>
    <m/>
    <m/>
    <m/>
    <m/>
    <m/>
    <m/>
    <n v="28"/>
    <m/>
    <m/>
    <m/>
    <x v="1"/>
  </r>
  <r>
    <s v="Sa R20D"/>
    <m/>
    <x v="1"/>
    <x v="7"/>
    <d v="2014-05-20T00:00:00"/>
    <m/>
    <m/>
    <m/>
    <n v="3"/>
    <m/>
    <n v="12"/>
    <m/>
    <n v="477"/>
    <m/>
    <m/>
    <m/>
    <n v="22"/>
    <m/>
    <m/>
    <m/>
    <m/>
    <m/>
    <m/>
    <n v="34"/>
    <m/>
    <m/>
    <m/>
    <x v="1"/>
  </r>
  <r>
    <s v="Sa R20D"/>
    <m/>
    <x v="1"/>
    <x v="7"/>
    <d v="2014-05-20T00:00:00"/>
    <m/>
    <m/>
    <m/>
    <n v="4"/>
    <m/>
    <n v="12"/>
    <m/>
    <n v="408"/>
    <m/>
    <m/>
    <m/>
    <n v="20"/>
    <m/>
    <m/>
    <m/>
    <m/>
    <m/>
    <m/>
    <n v="32"/>
    <m/>
    <m/>
    <m/>
    <x v="1"/>
  </r>
  <r>
    <s v="Sa R3 0D"/>
    <m/>
    <x v="1"/>
    <x v="7"/>
    <d v="2014-05-20T00:00:00"/>
    <m/>
    <m/>
    <s v="Sa R3 0D"/>
    <n v="1"/>
    <m/>
    <n v="13"/>
    <m/>
    <n v="460"/>
    <m/>
    <m/>
    <m/>
    <n v="23"/>
    <m/>
    <m/>
    <m/>
    <m/>
    <m/>
    <m/>
    <n v="36"/>
    <m/>
    <m/>
    <m/>
    <x v="1"/>
  </r>
  <r>
    <s v="Sa R3 0D"/>
    <m/>
    <x v="1"/>
    <x v="7"/>
    <d v="2014-05-20T00:00:00"/>
    <m/>
    <m/>
    <m/>
    <n v="2"/>
    <m/>
    <n v="11"/>
    <m/>
    <n v="360"/>
    <m/>
    <m/>
    <m/>
    <n v="23"/>
    <m/>
    <m/>
    <m/>
    <m/>
    <m/>
    <m/>
    <n v="34"/>
    <m/>
    <m/>
    <m/>
    <x v="1"/>
  </r>
  <r>
    <s v="Sa R3 0D"/>
    <m/>
    <x v="1"/>
    <x v="7"/>
    <d v="2014-05-20T00:00:00"/>
    <m/>
    <m/>
    <m/>
    <n v="3"/>
    <m/>
    <n v="10"/>
    <m/>
    <n v="446"/>
    <m/>
    <m/>
    <m/>
    <n v="18"/>
    <m/>
    <m/>
    <m/>
    <m/>
    <m/>
    <m/>
    <n v="28"/>
    <m/>
    <m/>
    <m/>
    <x v="1"/>
  </r>
  <r>
    <s v="Sa R3 0D"/>
    <m/>
    <x v="1"/>
    <x v="7"/>
    <d v="2014-05-20T00:00:00"/>
    <m/>
    <m/>
    <m/>
    <n v="4"/>
    <m/>
    <n v="9"/>
    <m/>
    <n v="377"/>
    <m/>
    <m/>
    <m/>
    <n v="18"/>
    <m/>
    <m/>
    <m/>
    <m/>
    <m/>
    <m/>
    <n v="27"/>
    <m/>
    <m/>
    <m/>
    <x v="1"/>
  </r>
  <r>
    <s v="Sa R3 0D"/>
    <m/>
    <x v="1"/>
    <x v="7"/>
    <d v="2014-05-20T00:00:00"/>
    <m/>
    <m/>
    <m/>
    <n v="5"/>
    <m/>
    <n v="13"/>
    <m/>
    <n v="377"/>
    <m/>
    <m/>
    <m/>
    <n v="21"/>
    <m/>
    <m/>
    <m/>
    <m/>
    <m/>
    <m/>
    <n v="34"/>
    <m/>
    <m/>
    <m/>
    <x v="1"/>
  </r>
  <r>
    <s v="Sa R40D"/>
    <m/>
    <x v="1"/>
    <x v="7"/>
    <d v="2014-05-20T00:00:00"/>
    <m/>
    <m/>
    <s v="Sa R40D"/>
    <n v="1"/>
    <m/>
    <n v="12"/>
    <m/>
    <n v="347"/>
    <m/>
    <m/>
    <m/>
    <n v="20"/>
    <m/>
    <m/>
    <m/>
    <m/>
    <m/>
    <m/>
    <n v="32"/>
    <m/>
    <m/>
    <m/>
    <x v="1"/>
  </r>
  <r>
    <s v="Sa R40D"/>
    <m/>
    <x v="1"/>
    <x v="7"/>
    <d v="2014-05-20T00:00:00"/>
    <m/>
    <m/>
    <m/>
    <n v="2"/>
    <m/>
    <n v="12"/>
    <m/>
    <n v="417"/>
    <m/>
    <m/>
    <m/>
    <n v="21"/>
    <m/>
    <m/>
    <m/>
    <m/>
    <m/>
    <m/>
    <n v="33"/>
    <m/>
    <m/>
    <m/>
    <x v="1"/>
  </r>
  <r>
    <s v="Sa R40D"/>
    <m/>
    <x v="1"/>
    <x v="7"/>
    <d v="2014-05-20T00:00:00"/>
    <m/>
    <m/>
    <m/>
    <n v="3"/>
    <m/>
    <n v="11"/>
    <m/>
    <n v="355"/>
    <m/>
    <m/>
    <m/>
    <n v="19"/>
    <m/>
    <m/>
    <m/>
    <m/>
    <m/>
    <m/>
    <n v="30"/>
    <m/>
    <m/>
    <m/>
    <x v="1"/>
  </r>
  <r>
    <s v="Sa R40D"/>
    <m/>
    <x v="1"/>
    <x v="7"/>
    <d v="2014-05-20T00:00:00"/>
    <m/>
    <m/>
    <m/>
    <n v="4"/>
    <m/>
    <n v="13"/>
    <m/>
    <n v="400"/>
    <m/>
    <m/>
    <m/>
    <n v="22"/>
    <m/>
    <m/>
    <m/>
    <m/>
    <m/>
    <m/>
    <n v="35"/>
    <m/>
    <m/>
    <m/>
    <x v="1"/>
  </r>
  <r>
    <s v="Wakanui R10D"/>
    <m/>
    <x v="1"/>
    <x v="8"/>
    <d v="2014-06-12T00:00:00"/>
    <m/>
    <m/>
    <s v="Wakanui R10D"/>
    <n v="1"/>
    <m/>
    <n v="16"/>
    <m/>
    <n v="425"/>
    <m/>
    <m/>
    <m/>
    <n v="20"/>
    <m/>
    <m/>
    <n v="6"/>
    <m/>
    <m/>
    <m/>
    <n v="36"/>
    <m/>
    <m/>
    <m/>
    <x v="1"/>
  </r>
  <r>
    <s v="Wakanui R10D"/>
    <m/>
    <x v="1"/>
    <x v="8"/>
    <d v="2014-06-12T00:00:00"/>
    <m/>
    <m/>
    <m/>
    <n v="2"/>
    <m/>
    <n v="16"/>
    <m/>
    <n v="400"/>
    <m/>
    <m/>
    <m/>
    <n v="18"/>
    <m/>
    <m/>
    <n v="4"/>
    <m/>
    <m/>
    <m/>
    <n v="34"/>
    <m/>
    <m/>
    <m/>
    <x v="1"/>
  </r>
  <r>
    <s v="Wakanui R10D"/>
    <m/>
    <x v="1"/>
    <x v="8"/>
    <d v="2014-06-12T00:00:00"/>
    <m/>
    <m/>
    <m/>
    <n v="3"/>
    <m/>
    <n v="16"/>
    <m/>
    <n v="395"/>
    <m/>
    <m/>
    <m/>
    <n v="20"/>
    <m/>
    <m/>
    <n v="5"/>
    <m/>
    <m/>
    <m/>
    <n v="36"/>
    <m/>
    <m/>
    <m/>
    <x v="1"/>
  </r>
  <r>
    <s v="Wakanui R10D"/>
    <m/>
    <x v="1"/>
    <x v="8"/>
    <d v="2014-06-12T00:00:00"/>
    <m/>
    <m/>
    <m/>
    <n v="4"/>
    <m/>
    <n v="15"/>
    <m/>
    <n v="390"/>
    <m/>
    <m/>
    <m/>
    <n v="21"/>
    <m/>
    <m/>
    <n v="5"/>
    <m/>
    <m/>
    <m/>
    <n v="36"/>
    <m/>
    <m/>
    <m/>
    <x v="1"/>
  </r>
  <r>
    <s v="Wakanui R20D"/>
    <m/>
    <x v="1"/>
    <x v="8"/>
    <d v="2014-06-12T00:00:00"/>
    <m/>
    <m/>
    <s v="Wakanui R20D"/>
    <n v="1"/>
    <m/>
    <n v="16"/>
    <m/>
    <n v="340"/>
    <m/>
    <m/>
    <m/>
    <n v="21"/>
    <m/>
    <m/>
    <n v="5"/>
    <m/>
    <m/>
    <m/>
    <n v="37"/>
    <m/>
    <m/>
    <m/>
    <x v="1"/>
  </r>
  <r>
    <s v="Wakanui R20D"/>
    <m/>
    <x v="1"/>
    <x v="8"/>
    <d v="2014-06-12T00:00:00"/>
    <m/>
    <m/>
    <m/>
    <n v="2"/>
    <m/>
    <n v="15"/>
    <m/>
    <n v="410"/>
    <m/>
    <m/>
    <m/>
    <n v="21"/>
    <m/>
    <m/>
    <n v="5"/>
    <m/>
    <m/>
    <m/>
    <n v="36"/>
    <m/>
    <m/>
    <m/>
    <x v="1"/>
  </r>
  <r>
    <s v="Wakanui R20D"/>
    <m/>
    <x v="1"/>
    <x v="8"/>
    <d v="2014-06-12T00:00:00"/>
    <m/>
    <m/>
    <m/>
    <n v="3"/>
    <m/>
    <n v="14"/>
    <m/>
    <n v="463"/>
    <m/>
    <m/>
    <m/>
    <n v="23"/>
    <m/>
    <m/>
    <n v="5"/>
    <m/>
    <m/>
    <m/>
    <n v="37"/>
    <m/>
    <m/>
    <m/>
    <x v="1"/>
  </r>
  <r>
    <s v="Wakanui R20D"/>
    <m/>
    <x v="1"/>
    <x v="8"/>
    <d v="2014-06-12T00:00:00"/>
    <m/>
    <m/>
    <m/>
    <n v="4"/>
    <m/>
    <n v="14"/>
    <m/>
    <n v="410"/>
    <m/>
    <m/>
    <m/>
    <n v="23"/>
    <m/>
    <m/>
    <n v="4"/>
    <m/>
    <m/>
    <m/>
    <n v="37"/>
    <m/>
    <m/>
    <m/>
    <x v="1"/>
  </r>
  <r>
    <s v="Wakanui R30D"/>
    <m/>
    <x v="1"/>
    <x v="8"/>
    <d v="2014-06-12T00:00:00"/>
    <m/>
    <m/>
    <s v="Wakanui R30D"/>
    <n v="1"/>
    <m/>
    <n v="16"/>
    <m/>
    <n v="480"/>
    <m/>
    <m/>
    <m/>
    <n v="20"/>
    <m/>
    <m/>
    <n v="6"/>
    <m/>
    <m/>
    <m/>
    <n v="36"/>
    <m/>
    <m/>
    <m/>
    <x v="1"/>
  </r>
  <r>
    <s v="Wakanui R30D"/>
    <m/>
    <x v="1"/>
    <x v="8"/>
    <d v="2014-06-12T00:00:00"/>
    <m/>
    <m/>
    <m/>
    <n v="2"/>
    <m/>
    <n v="15"/>
    <m/>
    <n v="395"/>
    <m/>
    <m/>
    <m/>
    <n v="22"/>
    <m/>
    <m/>
    <n v="5"/>
    <m/>
    <m/>
    <m/>
    <n v="37"/>
    <m/>
    <m/>
    <m/>
    <x v="1"/>
  </r>
  <r>
    <s v="Wakanui R30D"/>
    <m/>
    <x v="1"/>
    <x v="8"/>
    <d v="2014-06-12T00:00:00"/>
    <m/>
    <m/>
    <m/>
    <n v="3"/>
    <m/>
    <n v="17"/>
    <m/>
    <n v="330"/>
    <m/>
    <m/>
    <m/>
    <n v="19"/>
    <m/>
    <m/>
    <n v="5"/>
    <m/>
    <m/>
    <m/>
    <n v="36"/>
    <m/>
    <m/>
    <m/>
    <x v="1"/>
  </r>
  <r>
    <s v="Wakanui R30D"/>
    <m/>
    <x v="1"/>
    <x v="8"/>
    <d v="2014-06-12T00:00:00"/>
    <m/>
    <m/>
    <m/>
    <n v="4"/>
    <m/>
    <n v="17"/>
    <m/>
    <n v="390"/>
    <m/>
    <m/>
    <m/>
    <n v="20"/>
    <m/>
    <m/>
    <n v="6"/>
    <m/>
    <m/>
    <m/>
    <n v="37"/>
    <m/>
    <m/>
    <m/>
    <x v="1"/>
  </r>
  <r>
    <s v="Wakanui R40D"/>
    <m/>
    <x v="1"/>
    <x v="8"/>
    <d v="2014-06-17T00:00:00"/>
    <m/>
    <m/>
    <s v="Wakanui R40D"/>
    <n v="1"/>
    <m/>
    <n v="15"/>
    <m/>
    <n v="380"/>
    <m/>
    <m/>
    <m/>
    <n v="19"/>
    <m/>
    <m/>
    <n v="5"/>
    <m/>
    <m/>
    <m/>
    <n v="34"/>
    <m/>
    <m/>
    <m/>
    <x v="1"/>
  </r>
  <r>
    <s v="Wakanui R40D"/>
    <m/>
    <x v="1"/>
    <x v="8"/>
    <d v="2014-06-17T00:00:00"/>
    <m/>
    <m/>
    <m/>
    <n v="2"/>
    <m/>
    <n v="15"/>
    <m/>
    <n v="390"/>
    <m/>
    <m/>
    <m/>
    <n v="19"/>
    <m/>
    <m/>
    <n v="5"/>
    <m/>
    <m/>
    <m/>
    <n v="34"/>
    <m/>
    <m/>
    <m/>
    <x v="1"/>
  </r>
  <r>
    <s v="Wakanui R40D"/>
    <m/>
    <x v="1"/>
    <x v="8"/>
    <d v="2014-06-17T00:00:00"/>
    <m/>
    <m/>
    <m/>
    <n v="3"/>
    <m/>
    <n v="14"/>
    <m/>
    <n v="320"/>
    <m/>
    <m/>
    <m/>
    <n v="21"/>
    <m/>
    <m/>
    <n v="5"/>
    <m/>
    <m/>
    <m/>
    <n v="35"/>
    <m/>
    <m/>
    <m/>
    <x v="1"/>
  </r>
  <r>
    <s v="Wakanui R40D"/>
    <m/>
    <x v="1"/>
    <x v="8"/>
    <d v="2014-06-17T00:00:00"/>
    <m/>
    <m/>
    <m/>
    <n v="4"/>
    <m/>
    <n v="13"/>
    <m/>
    <n v="357"/>
    <m/>
    <m/>
    <m/>
    <n v="13"/>
    <m/>
    <m/>
    <n v="3"/>
    <m/>
    <m/>
    <m/>
    <n v="26"/>
    <m/>
    <m/>
    <m/>
    <x v="1"/>
  </r>
  <r>
    <s v="Amarok 10D R3"/>
    <m/>
    <x v="2"/>
    <x v="1"/>
    <d v="2014-05-21T00:00:00"/>
    <m/>
    <m/>
    <s v="Amarok 10D R3"/>
    <n v="1"/>
    <m/>
    <n v="14"/>
    <m/>
    <n v="340"/>
    <m/>
    <m/>
    <m/>
    <n v="20"/>
    <m/>
    <m/>
    <n v="4"/>
    <m/>
    <m/>
    <m/>
    <n v="34"/>
    <m/>
    <m/>
    <m/>
    <x v="1"/>
  </r>
  <r>
    <s v="Amarok 10D R3"/>
    <m/>
    <x v="2"/>
    <x v="1"/>
    <d v="2014-05-21T00:00:00"/>
    <m/>
    <m/>
    <m/>
    <n v="2"/>
    <m/>
    <n v="14"/>
    <m/>
    <n v="280"/>
    <m/>
    <m/>
    <m/>
    <m/>
    <m/>
    <m/>
    <n v="3"/>
    <m/>
    <m/>
    <m/>
    <s v=""/>
    <m/>
    <m/>
    <m/>
    <x v="1"/>
  </r>
  <r>
    <s v="Amarok 10D R3"/>
    <m/>
    <x v="2"/>
    <x v="1"/>
    <d v="2014-05-21T00:00:00"/>
    <m/>
    <m/>
    <m/>
    <n v="3"/>
    <m/>
    <n v="17"/>
    <m/>
    <n v="347"/>
    <m/>
    <m/>
    <m/>
    <n v="19"/>
    <m/>
    <m/>
    <n v="3"/>
    <m/>
    <m/>
    <m/>
    <n v="36"/>
    <m/>
    <m/>
    <m/>
    <x v="1"/>
  </r>
  <r>
    <s v="Amarok 10dR4"/>
    <m/>
    <x v="2"/>
    <x v="1"/>
    <d v="2014-06-12T00:00:00"/>
    <m/>
    <m/>
    <s v="Amarok 10dR4"/>
    <n v="1"/>
    <m/>
    <n v="16"/>
    <m/>
    <n v="385"/>
    <m/>
    <n v="124"/>
    <m/>
    <n v="22"/>
    <m/>
    <m/>
    <n v="3"/>
    <m/>
    <m/>
    <m/>
    <n v="38"/>
    <m/>
    <m/>
    <m/>
    <x v="1"/>
  </r>
  <r>
    <s v="Amarok 10dR4"/>
    <m/>
    <x v="2"/>
    <x v="1"/>
    <d v="2014-06-12T00:00:00"/>
    <m/>
    <m/>
    <m/>
    <n v="2"/>
    <m/>
    <n v="15"/>
    <m/>
    <n v="350"/>
    <m/>
    <n v="152"/>
    <m/>
    <n v="20"/>
    <m/>
    <m/>
    <n v="4"/>
    <m/>
    <m/>
    <m/>
    <n v="35"/>
    <m/>
    <m/>
    <m/>
    <x v="1"/>
  </r>
  <r>
    <s v="Amarok 10dR4"/>
    <m/>
    <x v="2"/>
    <x v="1"/>
    <d v="2014-06-12T00:00:00"/>
    <m/>
    <m/>
    <m/>
    <n v="3"/>
    <m/>
    <n v="16"/>
    <m/>
    <n v="385"/>
    <m/>
    <n v="98"/>
    <m/>
    <n v="21"/>
    <m/>
    <m/>
    <n v="4"/>
    <m/>
    <m/>
    <m/>
    <n v="37"/>
    <m/>
    <m/>
    <m/>
    <x v="1"/>
  </r>
  <r>
    <s v="Amarok 10dR4"/>
    <m/>
    <x v="2"/>
    <x v="1"/>
    <d v="2014-06-12T00:00:00"/>
    <m/>
    <m/>
    <m/>
    <n v="4"/>
    <m/>
    <n v="15"/>
    <m/>
    <n v="405"/>
    <m/>
    <n v="122"/>
    <m/>
    <n v="21"/>
    <m/>
    <m/>
    <n v="4"/>
    <m/>
    <m/>
    <m/>
    <n v="36"/>
    <m/>
    <m/>
    <m/>
    <x v="1"/>
  </r>
  <r>
    <s v="Amarok 10dR4"/>
    <m/>
    <x v="2"/>
    <x v="1"/>
    <d v="2014-06-12T00:00:00"/>
    <m/>
    <m/>
    <m/>
    <n v="5"/>
    <m/>
    <n v="16"/>
    <m/>
    <n v="400"/>
    <m/>
    <n v="103"/>
    <m/>
    <n v="22"/>
    <m/>
    <m/>
    <n v="3"/>
    <m/>
    <m/>
    <m/>
    <n v="38"/>
    <m/>
    <m/>
    <m/>
    <x v="1"/>
  </r>
  <r>
    <s v="Amarok10dR1"/>
    <m/>
    <x v="2"/>
    <x v="1"/>
    <d v="2014-06-12T00:00:00"/>
    <m/>
    <m/>
    <s v="Amarok10dR1"/>
    <n v="1"/>
    <m/>
    <n v="14"/>
    <m/>
    <n v="375"/>
    <m/>
    <m/>
    <m/>
    <n v="19"/>
    <m/>
    <m/>
    <n v="3"/>
    <m/>
    <m/>
    <m/>
    <n v="33"/>
    <m/>
    <m/>
    <m/>
    <x v="1"/>
  </r>
  <r>
    <s v="Amarok10dR1"/>
    <m/>
    <x v="2"/>
    <x v="1"/>
    <d v="2014-06-12T00:00:00"/>
    <m/>
    <m/>
    <m/>
    <n v="2"/>
    <m/>
    <n v="15"/>
    <m/>
    <n v="445"/>
    <m/>
    <m/>
    <m/>
    <n v="19"/>
    <m/>
    <m/>
    <n v="4"/>
    <m/>
    <m/>
    <m/>
    <n v="34"/>
    <m/>
    <m/>
    <m/>
    <x v="1"/>
  </r>
  <r>
    <s v="Amarok10dR1"/>
    <m/>
    <x v="2"/>
    <x v="1"/>
    <d v="2014-06-12T00:00:00"/>
    <m/>
    <m/>
    <m/>
    <n v="3"/>
    <m/>
    <n v="18"/>
    <m/>
    <n v="225"/>
    <m/>
    <m/>
    <m/>
    <m/>
    <m/>
    <m/>
    <n v="2"/>
    <m/>
    <m/>
    <m/>
    <s v=""/>
    <m/>
    <m/>
    <m/>
    <x v="1"/>
  </r>
  <r>
    <s v="Amarok 10dR2"/>
    <m/>
    <x v="2"/>
    <x v="1"/>
    <d v="2014-06-17T00:00:00"/>
    <m/>
    <m/>
    <s v="Amarok 10dR2"/>
    <n v="1"/>
    <m/>
    <n v="16"/>
    <m/>
    <n v="374"/>
    <m/>
    <m/>
    <m/>
    <n v="22"/>
    <m/>
    <m/>
    <n v="4"/>
    <m/>
    <m/>
    <m/>
    <n v="38"/>
    <m/>
    <m/>
    <m/>
    <x v="1"/>
  </r>
  <r>
    <s v="Amarok 10dR2"/>
    <m/>
    <x v="2"/>
    <x v="1"/>
    <d v="2014-06-17T00:00:00"/>
    <m/>
    <m/>
    <m/>
    <n v="2"/>
    <m/>
    <n v="16"/>
    <m/>
    <n v="410"/>
    <m/>
    <m/>
    <m/>
    <n v="17"/>
    <m/>
    <m/>
    <n v="4"/>
    <m/>
    <m/>
    <m/>
    <n v="33"/>
    <m/>
    <m/>
    <m/>
    <x v="1"/>
  </r>
  <r>
    <s v="Amarok 10dR2"/>
    <m/>
    <x v="2"/>
    <x v="1"/>
    <d v="2014-06-17T00:00:00"/>
    <m/>
    <m/>
    <m/>
    <n v="3"/>
    <m/>
    <n v="16"/>
    <m/>
    <n v="240"/>
    <m/>
    <m/>
    <m/>
    <n v="20"/>
    <m/>
    <m/>
    <n v="3"/>
    <m/>
    <m/>
    <m/>
    <n v="36"/>
    <m/>
    <m/>
    <m/>
    <x v="1"/>
  </r>
  <r>
    <s v="Amarok 10dR2"/>
    <m/>
    <x v="2"/>
    <x v="1"/>
    <d v="2014-06-17T00:00:00"/>
    <m/>
    <m/>
    <m/>
    <n v="4"/>
    <m/>
    <n v="18"/>
    <m/>
    <m/>
    <m/>
    <m/>
    <m/>
    <m/>
    <m/>
    <m/>
    <n v="3"/>
    <m/>
    <m/>
    <m/>
    <s v=""/>
    <m/>
    <m/>
    <m/>
    <x v="1"/>
  </r>
  <r>
    <s v="Aspiring 10dR1"/>
    <m/>
    <x v="2"/>
    <x v="2"/>
    <d v="2014-06-12T00:00:00"/>
    <m/>
    <m/>
    <s v="Aspiring 10dR1"/>
    <n v="1"/>
    <m/>
    <n v="15"/>
    <m/>
    <n v="440"/>
    <m/>
    <n v="102"/>
    <m/>
    <n v="27"/>
    <m/>
    <m/>
    <n v="4"/>
    <m/>
    <m/>
    <m/>
    <n v="42"/>
    <m/>
    <m/>
    <m/>
    <x v="1"/>
  </r>
  <r>
    <s v="Aspiring 10dR1"/>
    <m/>
    <x v="2"/>
    <x v="2"/>
    <d v="2014-06-12T00:00:00"/>
    <m/>
    <m/>
    <m/>
    <n v="2"/>
    <m/>
    <n v="17"/>
    <m/>
    <n v="400"/>
    <m/>
    <n v="111"/>
    <m/>
    <n v="23"/>
    <m/>
    <m/>
    <n v="4"/>
    <m/>
    <m/>
    <m/>
    <n v="40"/>
    <m/>
    <m/>
    <m/>
    <x v="1"/>
  </r>
  <r>
    <s v="Aspiring 10dR1"/>
    <m/>
    <x v="2"/>
    <x v="2"/>
    <d v="2014-06-12T00:00:00"/>
    <m/>
    <m/>
    <m/>
    <n v="3"/>
    <m/>
    <n v="16"/>
    <m/>
    <n v="215"/>
    <m/>
    <n v="111"/>
    <m/>
    <m/>
    <m/>
    <m/>
    <n v="3"/>
    <m/>
    <m/>
    <m/>
    <s v=""/>
    <m/>
    <m/>
    <m/>
    <x v="1"/>
  </r>
  <r>
    <s v="Aspiring 10dR2"/>
    <m/>
    <x v="2"/>
    <x v="2"/>
    <d v="2014-06-17T00:00:00"/>
    <m/>
    <m/>
    <s v="Aspiring 10dR2"/>
    <n v="1"/>
    <m/>
    <n v="15"/>
    <m/>
    <n v="435"/>
    <m/>
    <m/>
    <m/>
    <n v="19"/>
    <m/>
    <m/>
    <n v="5"/>
    <m/>
    <m/>
    <m/>
    <n v="34"/>
    <m/>
    <m/>
    <m/>
    <x v="1"/>
  </r>
  <r>
    <s v="Aspiring 10dR2"/>
    <m/>
    <x v="2"/>
    <x v="2"/>
    <d v="2014-06-17T00:00:00"/>
    <m/>
    <m/>
    <m/>
    <n v="2"/>
    <m/>
    <n v="16"/>
    <m/>
    <n v="470"/>
    <m/>
    <m/>
    <m/>
    <n v="18"/>
    <m/>
    <m/>
    <n v="5"/>
    <m/>
    <m/>
    <m/>
    <n v="34"/>
    <m/>
    <m/>
    <m/>
    <x v="1"/>
  </r>
  <r>
    <s v="Aspiring 10dR2"/>
    <m/>
    <x v="2"/>
    <x v="2"/>
    <d v="2014-06-17T00:00:00"/>
    <m/>
    <m/>
    <m/>
    <n v="3"/>
    <m/>
    <n v="14"/>
    <m/>
    <n v="310"/>
    <m/>
    <m/>
    <m/>
    <n v="21"/>
    <m/>
    <m/>
    <n v="4"/>
    <m/>
    <m/>
    <m/>
    <n v="35"/>
    <m/>
    <m/>
    <m/>
    <x v="1"/>
  </r>
  <r>
    <s v="Aspiring 10dR3"/>
    <m/>
    <x v="2"/>
    <x v="2"/>
    <d v="2014-06-17T00:00:00"/>
    <m/>
    <m/>
    <s v="Aspiring 10dR3"/>
    <n v="1"/>
    <m/>
    <n v="17"/>
    <m/>
    <n v="380"/>
    <m/>
    <m/>
    <m/>
    <n v="22"/>
    <m/>
    <m/>
    <n v="5"/>
    <m/>
    <m/>
    <m/>
    <n v="39"/>
    <m/>
    <m/>
    <m/>
    <x v="1"/>
  </r>
  <r>
    <s v="Aspiring 10dR3"/>
    <m/>
    <x v="2"/>
    <x v="2"/>
    <d v="2014-06-17T00:00:00"/>
    <m/>
    <m/>
    <m/>
    <n v="2"/>
    <m/>
    <n v="16"/>
    <m/>
    <n v="445"/>
    <m/>
    <m/>
    <m/>
    <n v="25"/>
    <m/>
    <m/>
    <n v="5"/>
    <m/>
    <m/>
    <m/>
    <n v="41"/>
    <m/>
    <m/>
    <m/>
    <x v="1"/>
  </r>
  <r>
    <s v="Aspiring 10dR3"/>
    <m/>
    <x v="2"/>
    <x v="2"/>
    <d v="2014-06-17T00:00:00"/>
    <m/>
    <m/>
    <m/>
    <n v="3"/>
    <m/>
    <n v="16"/>
    <m/>
    <n v="370"/>
    <m/>
    <m/>
    <m/>
    <n v="23"/>
    <m/>
    <m/>
    <n v="4"/>
    <m/>
    <m/>
    <m/>
    <n v="39"/>
    <m/>
    <m/>
    <m/>
    <x v="1"/>
  </r>
  <r>
    <s v="Aspiring 10dR3"/>
    <m/>
    <x v="2"/>
    <x v="2"/>
    <d v="2014-06-17T00:00:00"/>
    <m/>
    <m/>
    <m/>
    <n v="4"/>
    <m/>
    <n v="16"/>
    <m/>
    <m/>
    <m/>
    <m/>
    <m/>
    <m/>
    <m/>
    <m/>
    <n v="3"/>
    <m/>
    <m/>
    <m/>
    <s v=""/>
    <m/>
    <m/>
    <m/>
    <x v="1"/>
  </r>
  <r>
    <s v="Aspiring 10dR4"/>
    <m/>
    <x v="2"/>
    <x v="2"/>
    <d v="2014-06-17T00:00:00"/>
    <m/>
    <m/>
    <s v="Aspiring 10dR4"/>
    <n v="1"/>
    <m/>
    <n v="15"/>
    <m/>
    <n v="360"/>
    <m/>
    <m/>
    <m/>
    <n v="23"/>
    <m/>
    <m/>
    <n v="4"/>
    <m/>
    <m/>
    <m/>
    <n v="38"/>
    <m/>
    <m/>
    <m/>
    <x v="1"/>
  </r>
  <r>
    <s v="Aspiring 10dR4"/>
    <m/>
    <x v="2"/>
    <x v="2"/>
    <d v="2014-06-17T00:00:00"/>
    <m/>
    <m/>
    <m/>
    <n v="2"/>
    <m/>
    <n v="16"/>
    <m/>
    <n v="400"/>
    <m/>
    <m/>
    <m/>
    <n v="22"/>
    <m/>
    <m/>
    <n v="4"/>
    <m/>
    <m/>
    <m/>
    <n v="38"/>
    <m/>
    <m/>
    <m/>
    <x v="1"/>
  </r>
  <r>
    <s v="Aspiring 10dR4"/>
    <m/>
    <x v="2"/>
    <x v="2"/>
    <d v="2014-06-17T00:00:00"/>
    <m/>
    <m/>
    <m/>
    <n v="3"/>
    <m/>
    <n v="16"/>
    <m/>
    <n v="350"/>
    <m/>
    <m/>
    <m/>
    <n v="21"/>
    <m/>
    <m/>
    <n v="4"/>
    <m/>
    <m/>
    <m/>
    <n v="37"/>
    <m/>
    <m/>
    <m/>
    <x v="1"/>
  </r>
  <r>
    <s v="Aspiring 10dR4"/>
    <m/>
    <x v="2"/>
    <x v="2"/>
    <d v="2014-06-17T00:00:00"/>
    <m/>
    <m/>
    <m/>
    <n v="4"/>
    <m/>
    <n v="16"/>
    <m/>
    <n v="276"/>
    <m/>
    <m/>
    <m/>
    <m/>
    <m/>
    <m/>
    <n v="4"/>
    <m/>
    <m/>
    <m/>
    <s v=""/>
    <m/>
    <m/>
    <m/>
    <x v="1"/>
  </r>
  <r>
    <s v="Batten W R10D"/>
    <m/>
    <x v="2"/>
    <x v="3"/>
    <d v="2014-06-12T00:00:00"/>
    <m/>
    <m/>
    <s v="Batten W R10D"/>
    <n v="1"/>
    <m/>
    <n v="15"/>
    <m/>
    <n v="475"/>
    <m/>
    <m/>
    <m/>
    <n v="21"/>
    <m/>
    <m/>
    <n v="5"/>
    <m/>
    <m/>
    <m/>
    <n v="36"/>
    <m/>
    <m/>
    <m/>
    <x v="1"/>
  </r>
  <r>
    <s v="Batten W R10D"/>
    <m/>
    <x v="2"/>
    <x v="3"/>
    <d v="2014-06-12T00:00:00"/>
    <m/>
    <m/>
    <m/>
    <n v="2"/>
    <m/>
    <n v="17"/>
    <m/>
    <n v="340"/>
    <m/>
    <m/>
    <m/>
    <n v="19"/>
    <m/>
    <m/>
    <n v="4"/>
    <m/>
    <m/>
    <m/>
    <n v="36"/>
    <m/>
    <m/>
    <m/>
    <x v="1"/>
  </r>
  <r>
    <s v="Batten W R10D"/>
    <m/>
    <x v="2"/>
    <x v="3"/>
    <d v="2014-06-12T00:00:00"/>
    <m/>
    <m/>
    <m/>
    <n v="3"/>
    <m/>
    <n v="16"/>
    <m/>
    <n v="315"/>
    <m/>
    <m/>
    <m/>
    <n v="20"/>
    <m/>
    <m/>
    <n v="4"/>
    <m/>
    <m/>
    <m/>
    <n v="36"/>
    <m/>
    <m/>
    <m/>
    <x v="1"/>
  </r>
  <r>
    <s v="Batten W 10dR1"/>
    <m/>
    <x v="2"/>
    <x v="3"/>
    <d v="2014-07-23T00:00:00"/>
    <m/>
    <m/>
    <s v="Batten W 10dR1"/>
    <n v="1"/>
    <m/>
    <n v="15"/>
    <m/>
    <n v="360"/>
    <m/>
    <m/>
    <m/>
    <n v="23"/>
    <m/>
    <m/>
    <n v="6"/>
    <m/>
    <m/>
    <m/>
    <n v="38"/>
    <m/>
    <m/>
    <m/>
    <x v="1"/>
  </r>
  <r>
    <s v="Batten W 10dR1"/>
    <m/>
    <x v="2"/>
    <x v="3"/>
    <d v="2014-07-23T00:00:00"/>
    <m/>
    <m/>
    <m/>
    <n v="2"/>
    <m/>
    <n v="15"/>
    <m/>
    <n v="425"/>
    <m/>
    <m/>
    <m/>
    <n v="24"/>
    <m/>
    <m/>
    <n v="8"/>
    <m/>
    <m/>
    <m/>
    <n v="39"/>
    <m/>
    <m/>
    <m/>
    <x v="1"/>
  </r>
  <r>
    <s v="Batten W 10dR2"/>
    <m/>
    <x v="2"/>
    <x v="3"/>
    <d v="2014-07-23T00:00:00"/>
    <m/>
    <m/>
    <s v="Batten W 10dR2"/>
    <n v="1"/>
    <m/>
    <n v="17"/>
    <m/>
    <n v="370"/>
    <m/>
    <m/>
    <m/>
    <n v="17"/>
    <m/>
    <m/>
    <n v="6"/>
    <m/>
    <m/>
    <m/>
    <n v="34"/>
    <m/>
    <m/>
    <m/>
    <x v="1"/>
  </r>
  <r>
    <s v="Batten W 10dR2"/>
    <m/>
    <x v="2"/>
    <x v="3"/>
    <d v="2014-07-23T00:00:00"/>
    <m/>
    <m/>
    <m/>
    <n v="2"/>
    <m/>
    <n v="19"/>
    <m/>
    <n v="335"/>
    <m/>
    <m/>
    <m/>
    <n v="19"/>
    <m/>
    <m/>
    <n v="7"/>
    <m/>
    <m/>
    <m/>
    <n v="38"/>
    <m/>
    <m/>
    <m/>
    <x v="1"/>
  </r>
  <r>
    <s v="Batten W 10dR2"/>
    <m/>
    <x v="2"/>
    <x v="3"/>
    <d v="2014-07-23T00:00:00"/>
    <m/>
    <m/>
    <m/>
    <n v="3"/>
    <m/>
    <n v="15"/>
    <m/>
    <n v="380"/>
    <m/>
    <m/>
    <m/>
    <n v="19"/>
    <m/>
    <m/>
    <n v="6"/>
    <m/>
    <m/>
    <m/>
    <n v="34"/>
    <m/>
    <m/>
    <m/>
    <x v="1"/>
  </r>
  <r>
    <s v="Batten W 10dR2"/>
    <m/>
    <x v="2"/>
    <x v="3"/>
    <d v="2014-07-23T00:00:00"/>
    <m/>
    <m/>
    <m/>
    <n v="4"/>
    <m/>
    <n v="13"/>
    <m/>
    <n v="335"/>
    <m/>
    <m/>
    <m/>
    <n v="20"/>
    <m/>
    <m/>
    <n v="6"/>
    <m/>
    <m/>
    <m/>
    <n v="33"/>
    <m/>
    <m/>
    <m/>
    <x v="1"/>
  </r>
  <r>
    <s v="Batten W 10dR2"/>
    <m/>
    <x v="2"/>
    <x v="3"/>
    <d v="2014-07-23T00:00:00"/>
    <m/>
    <m/>
    <m/>
    <n v="5"/>
    <m/>
    <n v="15"/>
    <m/>
    <n v="322"/>
    <m/>
    <m/>
    <m/>
    <n v="17"/>
    <m/>
    <m/>
    <n v="7"/>
    <m/>
    <m/>
    <m/>
    <n v="32"/>
    <m/>
    <m/>
    <m/>
    <x v="1"/>
  </r>
  <r>
    <s v="Batten W 10dR3"/>
    <m/>
    <x v="2"/>
    <x v="3"/>
    <d v="2014-07-23T00:00:00"/>
    <m/>
    <m/>
    <s v="Batten W 10dR3"/>
    <n v="1"/>
    <m/>
    <n v="16"/>
    <m/>
    <n v="390"/>
    <m/>
    <m/>
    <m/>
    <m/>
    <m/>
    <m/>
    <m/>
    <m/>
    <m/>
    <m/>
    <s v=""/>
    <m/>
    <m/>
    <m/>
    <x v="1"/>
  </r>
  <r>
    <s v="Batten W 10dR3"/>
    <m/>
    <x v="2"/>
    <x v="3"/>
    <d v="2014-07-23T00:00:00"/>
    <m/>
    <m/>
    <m/>
    <n v="2"/>
    <m/>
    <n v="15"/>
    <m/>
    <n v="410"/>
    <m/>
    <m/>
    <m/>
    <n v="21"/>
    <m/>
    <m/>
    <n v="7"/>
    <m/>
    <m/>
    <m/>
    <n v="36"/>
    <m/>
    <m/>
    <m/>
    <x v="1"/>
  </r>
  <r>
    <s v="Batten W 10dR3"/>
    <m/>
    <x v="2"/>
    <x v="3"/>
    <d v="2014-07-23T00:00:00"/>
    <m/>
    <m/>
    <m/>
    <n v="3"/>
    <m/>
    <n v="17"/>
    <m/>
    <n v="430"/>
    <m/>
    <m/>
    <m/>
    <n v="19"/>
    <m/>
    <m/>
    <n v="8"/>
    <m/>
    <m/>
    <m/>
    <n v="36"/>
    <m/>
    <m/>
    <m/>
    <x v="1"/>
  </r>
  <r>
    <s v="Batten W 10dR4"/>
    <m/>
    <x v="2"/>
    <x v="3"/>
    <d v="2014-07-29T00:00:00"/>
    <m/>
    <m/>
    <s v="Batten W 10dR4"/>
    <n v="1"/>
    <m/>
    <n v="18"/>
    <m/>
    <n v="350"/>
    <m/>
    <m/>
    <m/>
    <m/>
    <m/>
    <m/>
    <n v="6"/>
    <m/>
    <m/>
    <m/>
    <s v=""/>
    <m/>
    <m/>
    <m/>
    <x v="1"/>
  </r>
  <r>
    <s v="Batten W 10dR4"/>
    <m/>
    <x v="2"/>
    <x v="3"/>
    <d v="2014-07-29T00:00:00"/>
    <m/>
    <m/>
    <m/>
    <n v="2"/>
    <m/>
    <n v="16"/>
    <m/>
    <n v="295"/>
    <m/>
    <m/>
    <m/>
    <n v="17"/>
    <m/>
    <m/>
    <n v="6"/>
    <m/>
    <m/>
    <m/>
    <n v="33"/>
    <m/>
    <m/>
    <m/>
    <x v="1"/>
  </r>
  <r>
    <s v="Batten W 10dR4"/>
    <m/>
    <x v="2"/>
    <x v="3"/>
    <d v="2014-07-29T00:00:00"/>
    <m/>
    <m/>
    <m/>
    <n v="3"/>
    <m/>
    <n v="16"/>
    <m/>
    <n v="300"/>
    <m/>
    <m/>
    <m/>
    <n v="18"/>
    <m/>
    <m/>
    <n v="7"/>
    <m/>
    <m/>
    <m/>
    <n v="34"/>
    <m/>
    <m/>
    <m/>
    <x v="1"/>
  </r>
  <r>
    <s v="Batten W 10dR4"/>
    <m/>
    <x v="2"/>
    <x v="3"/>
    <d v="2014-07-29T00:00:00"/>
    <m/>
    <m/>
    <m/>
    <n v="4"/>
    <m/>
    <n v="19"/>
    <m/>
    <m/>
    <m/>
    <m/>
    <m/>
    <m/>
    <m/>
    <m/>
    <m/>
    <m/>
    <m/>
    <m/>
    <s v=""/>
    <m/>
    <m/>
    <m/>
    <x v="1"/>
  </r>
  <r>
    <s v="Consort 10dR1"/>
    <m/>
    <x v="2"/>
    <x v="4"/>
    <d v="2014-06-17T00:00:00"/>
    <m/>
    <m/>
    <s v="Consort 10dR1"/>
    <n v="1"/>
    <m/>
    <n v="12"/>
    <m/>
    <n v="350"/>
    <m/>
    <m/>
    <m/>
    <m/>
    <m/>
    <m/>
    <n v="4"/>
    <m/>
    <m/>
    <m/>
    <s v=""/>
    <m/>
    <m/>
    <m/>
    <x v="1"/>
  </r>
  <r>
    <s v="Consort 10dR1"/>
    <m/>
    <x v="2"/>
    <x v="4"/>
    <d v="2014-06-17T00:00:00"/>
    <m/>
    <m/>
    <m/>
    <n v="2"/>
    <m/>
    <n v="12"/>
    <m/>
    <n v="390"/>
    <m/>
    <m/>
    <m/>
    <n v="19"/>
    <m/>
    <m/>
    <n v="4"/>
    <m/>
    <m/>
    <m/>
    <n v="31"/>
    <m/>
    <m/>
    <m/>
    <x v="1"/>
  </r>
  <r>
    <s v="Consort 10dR1"/>
    <m/>
    <x v="2"/>
    <x v="4"/>
    <d v="2014-06-17T00:00:00"/>
    <m/>
    <m/>
    <m/>
    <n v="3"/>
    <m/>
    <n v="15"/>
    <m/>
    <n v="367"/>
    <m/>
    <m/>
    <m/>
    <n v="23"/>
    <m/>
    <m/>
    <n v="5"/>
    <m/>
    <m/>
    <m/>
    <n v="38"/>
    <m/>
    <m/>
    <m/>
    <x v="1"/>
  </r>
  <r>
    <s v="Consort 10dR1"/>
    <m/>
    <x v="2"/>
    <x v="4"/>
    <d v="2014-06-17T00:00:00"/>
    <m/>
    <m/>
    <m/>
    <n v="4"/>
    <m/>
    <n v="14"/>
    <m/>
    <n v="200"/>
    <m/>
    <m/>
    <m/>
    <m/>
    <m/>
    <m/>
    <n v="4"/>
    <m/>
    <m/>
    <m/>
    <s v=""/>
    <m/>
    <m/>
    <m/>
    <x v="1"/>
  </r>
  <r>
    <s v="Consort R10D"/>
    <m/>
    <x v="2"/>
    <x v="4"/>
    <d v="2014-06-17T00:00:00"/>
    <m/>
    <m/>
    <s v="Consort R10D"/>
    <n v="1"/>
    <m/>
    <n v="15"/>
    <m/>
    <n v="383"/>
    <m/>
    <m/>
    <m/>
    <n v="24"/>
    <m/>
    <m/>
    <n v="4"/>
    <m/>
    <m/>
    <m/>
    <n v="39"/>
    <m/>
    <m/>
    <m/>
    <x v="1"/>
  </r>
  <r>
    <s v="Consort R10D"/>
    <m/>
    <x v="2"/>
    <x v="4"/>
    <d v="2014-06-17T00:00:00"/>
    <m/>
    <m/>
    <m/>
    <n v="2"/>
    <m/>
    <n v="14"/>
    <m/>
    <n v="335"/>
    <m/>
    <m/>
    <m/>
    <n v="25"/>
    <m/>
    <m/>
    <n v="3"/>
    <m/>
    <m/>
    <m/>
    <n v="39"/>
    <m/>
    <m/>
    <m/>
    <x v="1"/>
  </r>
  <r>
    <s v="Consort R10D"/>
    <m/>
    <x v="2"/>
    <x v="4"/>
    <d v="2014-06-17T00:00:00"/>
    <m/>
    <m/>
    <m/>
    <n v="3"/>
    <m/>
    <n v="15"/>
    <m/>
    <n v="420"/>
    <m/>
    <m/>
    <m/>
    <n v="24"/>
    <m/>
    <m/>
    <n v="4"/>
    <m/>
    <m/>
    <m/>
    <n v="39"/>
    <m/>
    <m/>
    <m/>
    <x v="1"/>
  </r>
  <r>
    <s v="Consort R10D"/>
    <m/>
    <x v="2"/>
    <x v="4"/>
    <d v="2014-06-17T00:00:00"/>
    <m/>
    <m/>
    <m/>
    <n v="4"/>
    <m/>
    <n v="14"/>
    <m/>
    <n v="280"/>
    <m/>
    <m/>
    <m/>
    <n v="23"/>
    <m/>
    <m/>
    <n v="3"/>
    <m/>
    <m/>
    <m/>
    <n v="37"/>
    <m/>
    <m/>
    <m/>
    <x v="1"/>
  </r>
  <r>
    <s v="Consort 10dR2"/>
    <m/>
    <x v="2"/>
    <x v="4"/>
    <d v="2014-07-23T00:00:00"/>
    <m/>
    <m/>
    <s v="Consort 10dR2"/>
    <n v="1"/>
    <m/>
    <n v="14"/>
    <m/>
    <n v="320"/>
    <m/>
    <m/>
    <m/>
    <n v="22"/>
    <m/>
    <m/>
    <n v="4"/>
    <m/>
    <m/>
    <m/>
    <n v="36"/>
    <m/>
    <m/>
    <m/>
    <x v="1"/>
  </r>
  <r>
    <s v="Consort 10dR2"/>
    <m/>
    <x v="2"/>
    <x v="4"/>
    <d v="2014-07-23T00:00:00"/>
    <m/>
    <m/>
    <m/>
    <n v="2"/>
    <m/>
    <n v="15"/>
    <m/>
    <n v="380"/>
    <m/>
    <m/>
    <m/>
    <n v="20"/>
    <m/>
    <m/>
    <n v="5"/>
    <m/>
    <m/>
    <m/>
    <n v="35"/>
    <m/>
    <m/>
    <m/>
    <x v="1"/>
  </r>
  <r>
    <s v="Consort 10dR2"/>
    <m/>
    <x v="2"/>
    <x v="4"/>
    <d v="2014-07-23T00:00:00"/>
    <m/>
    <m/>
    <m/>
    <n v="3"/>
    <m/>
    <n v="15"/>
    <m/>
    <n v="386"/>
    <m/>
    <m/>
    <m/>
    <n v="22"/>
    <m/>
    <m/>
    <n v="5"/>
    <m/>
    <m/>
    <m/>
    <n v="37"/>
    <m/>
    <m/>
    <m/>
    <x v="1"/>
  </r>
  <r>
    <s v="Consort 10dR2"/>
    <m/>
    <x v="2"/>
    <x v="4"/>
    <d v="2014-07-23T00:00:00"/>
    <m/>
    <m/>
    <m/>
    <n v="4"/>
    <m/>
    <n v="14"/>
    <m/>
    <n v="345"/>
    <m/>
    <m/>
    <m/>
    <n v="22"/>
    <m/>
    <m/>
    <n v="5"/>
    <m/>
    <m/>
    <m/>
    <n v="36"/>
    <m/>
    <m/>
    <m/>
    <x v="1"/>
  </r>
  <r>
    <s v="Consort 10dR3"/>
    <m/>
    <x v="2"/>
    <x v="4"/>
    <d v="2014-07-23T00:00:00"/>
    <m/>
    <m/>
    <s v="Consort 10dR3"/>
    <n v="1"/>
    <m/>
    <n v="14"/>
    <m/>
    <n v="460"/>
    <m/>
    <m/>
    <m/>
    <n v="20"/>
    <m/>
    <m/>
    <n v="5"/>
    <m/>
    <m/>
    <m/>
    <n v="34"/>
    <m/>
    <m/>
    <m/>
    <x v="1"/>
  </r>
  <r>
    <s v="Consort 10dR3"/>
    <m/>
    <x v="2"/>
    <x v="4"/>
    <d v="2014-07-23T00:00:00"/>
    <m/>
    <m/>
    <m/>
    <n v="2"/>
    <m/>
    <n v="13"/>
    <m/>
    <n v="415"/>
    <m/>
    <m/>
    <m/>
    <n v="20"/>
    <m/>
    <m/>
    <n v="4"/>
    <m/>
    <m/>
    <m/>
    <n v="33"/>
    <m/>
    <m/>
    <m/>
    <x v="1"/>
  </r>
  <r>
    <s v="Consort 10dR3"/>
    <m/>
    <x v="2"/>
    <x v="4"/>
    <d v="2014-07-23T00:00:00"/>
    <m/>
    <m/>
    <m/>
    <n v="3"/>
    <m/>
    <n v="14"/>
    <m/>
    <n v="340"/>
    <m/>
    <m/>
    <m/>
    <n v="21"/>
    <m/>
    <m/>
    <n v="5"/>
    <m/>
    <m/>
    <m/>
    <n v="35"/>
    <m/>
    <m/>
    <m/>
    <x v="1"/>
  </r>
  <r>
    <s v="Consort 10dR3"/>
    <m/>
    <x v="2"/>
    <x v="4"/>
    <d v="2014-07-23T00:00:00"/>
    <m/>
    <m/>
    <m/>
    <n v="4"/>
    <m/>
    <n v="14"/>
    <m/>
    <n v="310"/>
    <m/>
    <m/>
    <m/>
    <n v="22"/>
    <m/>
    <m/>
    <n v="4"/>
    <m/>
    <m/>
    <m/>
    <n v="36"/>
    <m/>
    <m/>
    <m/>
    <x v="1"/>
  </r>
  <r>
    <s v="Consort 10dR3"/>
    <m/>
    <x v="2"/>
    <x v="4"/>
    <d v="2014-07-23T00:00:00"/>
    <m/>
    <m/>
    <m/>
    <n v="5"/>
    <m/>
    <n v="15"/>
    <m/>
    <n v="385"/>
    <m/>
    <m/>
    <m/>
    <n v="24"/>
    <m/>
    <m/>
    <n v="5"/>
    <m/>
    <m/>
    <m/>
    <n v="39"/>
    <m/>
    <m/>
    <m/>
    <x v="1"/>
  </r>
  <r>
    <s v="Consort 10dR4"/>
    <m/>
    <x v="2"/>
    <x v="4"/>
    <d v="2014-07-23T00:00:00"/>
    <m/>
    <m/>
    <s v="Consort 10dR4"/>
    <n v="1"/>
    <m/>
    <n v="14"/>
    <m/>
    <n v="405"/>
    <m/>
    <m/>
    <m/>
    <n v="22"/>
    <m/>
    <m/>
    <n v="5"/>
    <m/>
    <m/>
    <m/>
    <n v="36"/>
    <m/>
    <m/>
    <m/>
    <x v="1"/>
  </r>
  <r>
    <s v="Consort 10dR4"/>
    <m/>
    <x v="2"/>
    <x v="4"/>
    <d v="2014-07-23T00:00:00"/>
    <m/>
    <m/>
    <m/>
    <n v="2"/>
    <m/>
    <n v="14"/>
    <m/>
    <n v="355"/>
    <m/>
    <m/>
    <m/>
    <n v="26"/>
    <m/>
    <m/>
    <n v="4"/>
    <m/>
    <m/>
    <m/>
    <n v="40"/>
    <m/>
    <m/>
    <m/>
    <x v="1"/>
  </r>
  <r>
    <s v="Consort 10dR4"/>
    <m/>
    <x v="2"/>
    <x v="4"/>
    <d v="2014-07-23T00:00:00"/>
    <m/>
    <m/>
    <m/>
    <n v="3"/>
    <m/>
    <n v="13"/>
    <m/>
    <n v="270"/>
    <m/>
    <m/>
    <m/>
    <n v="20"/>
    <m/>
    <m/>
    <n v="4"/>
    <m/>
    <m/>
    <m/>
    <n v="33"/>
    <m/>
    <m/>
    <m/>
    <x v="1"/>
  </r>
  <r>
    <s v="CRWT153 10dR1"/>
    <m/>
    <x v="2"/>
    <x v="9"/>
    <d v="2014-07-29T00:00:00"/>
    <m/>
    <m/>
    <s v="CRWT153 10dR1"/>
    <n v="1"/>
    <m/>
    <n v="16"/>
    <m/>
    <n v="380"/>
    <m/>
    <m/>
    <m/>
    <n v="22"/>
    <m/>
    <m/>
    <n v="6"/>
    <m/>
    <m/>
    <m/>
    <n v="38"/>
    <m/>
    <m/>
    <m/>
    <x v="1"/>
  </r>
  <r>
    <s v="CRWT153 10dR1"/>
    <m/>
    <x v="2"/>
    <x v="9"/>
    <d v="2014-07-29T00:00:00"/>
    <m/>
    <m/>
    <m/>
    <n v="2"/>
    <m/>
    <n v="16"/>
    <m/>
    <n v="345"/>
    <m/>
    <m/>
    <m/>
    <n v="21"/>
    <m/>
    <m/>
    <n v="6"/>
    <m/>
    <m/>
    <m/>
    <n v="37"/>
    <m/>
    <m/>
    <m/>
    <x v="1"/>
  </r>
  <r>
    <s v="CRWT153 10dR1"/>
    <m/>
    <x v="2"/>
    <x v="9"/>
    <d v="2014-07-29T00:00:00"/>
    <m/>
    <m/>
    <m/>
    <n v="3"/>
    <m/>
    <n v="17"/>
    <m/>
    <m/>
    <m/>
    <m/>
    <m/>
    <m/>
    <m/>
    <m/>
    <m/>
    <m/>
    <m/>
    <m/>
    <s v=""/>
    <m/>
    <m/>
    <m/>
    <x v="1"/>
  </r>
  <r>
    <s v="CRWT153 10dR1"/>
    <m/>
    <x v="2"/>
    <x v="9"/>
    <d v="2014-07-29T00:00:00"/>
    <m/>
    <m/>
    <m/>
    <n v="4"/>
    <m/>
    <n v="17"/>
    <m/>
    <m/>
    <m/>
    <m/>
    <m/>
    <m/>
    <m/>
    <m/>
    <m/>
    <m/>
    <m/>
    <m/>
    <s v=""/>
    <m/>
    <m/>
    <m/>
    <x v="1"/>
  </r>
  <r>
    <s v="CRWT153 10dR2"/>
    <m/>
    <x v="2"/>
    <x v="9"/>
    <d v="2014-07-29T00:00:00"/>
    <m/>
    <m/>
    <s v="CRWT153 10dR2"/>
    <n v="1"/>
    <m/>
    <n v="16"/>
    <m/>
    <n v="340"/>
    <m/>
    <m/>
    <m/>
    <m/>
    <m/>
    <m/>
    <m/>
    <m/>
    <m/>
    <m/>
    <s v=""/>
    <m/>
    <m/>
    <m/>
    <x v="1"/>
  </r>
  <r>
    <s v="CRWT153 10dR2"/>
    <m/>
    <x v="2"/>
    <x v="9"/>
    <d v="2014-07-29T00:00:00"/>
    <m/>
    <m/>
    <m/>
    <n v="2"/>
    <m/>
    <n v="18"/>
    <m/>
    <n v="340"/>
    <m/>
    <m/>
    <m/>
    <m/>
    <m/>
    <m/>
    <m/>
    <m/>
    <m/>
    <m/>
    <s v=""/>
    <m/>
    <m/>
    <m/>
    <x v="1"/>
  </r>
  <r>
    <s v="CRWT153 10dR2"/>
    <m/>
    <x v="2"/>
    <x v="9"/>
    <d v="2014-07-29T00:00:00"/>
    <m/>
    <m/>
    <m/>
    <n v="3"/>
    <m/>
    <n v="19"/>
    <m/>
    <m/>
    <m/>
    <m/>
    <m/>
    <m/>
    <m/>
    <m/>
    <m/>
    <m/>
    <m/>
    <m/>
    <s v=""/>
    <m/>
    <m/>
    <m/>
    <x v="1"/>
  </r>
  <r>
    <s v="CRWT153 10dR3"/>
    <m/>
    <x v="2"/>
    <x v="9"/>
    <d v="2014-07-29T00:00:00"/>
    <m/>
    <m/>
    <s v="CRWT153 10dR3"/>
    <n v="1"/>
    <m/>
    <n v="18"/>
    <m/>
    <n v="390"/>
    <m/>
    <m/>
    <m/>
    <n v="19"/>
    <m/>
    <m/>
    <n v="7"/>
    <m/>
    <m/>
    <m/>
    <n v="37"/>
    <m/>
    <m/>
    <m/>
    <x v="1"/>
  </r>
  <r>
    <s v="CRWT153 10dR3"/>
    <m/>
    <x v="2"/>
    <x v="9"/>
    <d v="2014-07-29T00:00:00"/>
    <m/>
    <m/>
    <m/>
    <n v="2"/>
    <m/>
    <n v="18"/>
    <m/>
    <n v="300"/>
    <m/>
    <m/>
    <m/>
    <m/>
    <m/>
    <m/>
    <n v="8"/>
    <m/>
    <m/>
    <m/>
    <s v=""/>
    <m/>
    <m/>
    <m/>
    <x v="1"/>
  </r>
  <r>
    <s v="CRWT153 10dR3"/>
    <m/>
    <x v="2"/>
    <x v="9"/>
    <d v="2014-07-29T00:00:00"/>
    <m/>
    <m/>
    <m/>
    <n v="3"/>
    <m/>
    <n v="17"/>
    <m/>
    <m/>
    <m/>
    <m/>
    <m/>
    <m/>
    <m/>
    <m/>
    <m/>
    <m/>
    <m/>
    <m/>
    <s v=""/>
    <m/>
    <m/>
    <m/>
    <x v="1"/>
  </r>
  <r>
    <s v="CRWT153 10dR4"/>
    <m/>
    <x v="2"/>
    <x v="9"/>
    <d v="2014-07-29T00:00:00"/>
    <m/>
    <m/>
    <s v="CRWT153 10dR4"/>
    <n v="1"/>
    <m/>
    <n v="17"/>
    <m/>
    <n v="295"/>
    <m/>
    <m/>
    <m/>
    <n v="21"/>
    <m/>
    <m/>
    <n v="6"/>
    <m/>
    <m/>
    <m/>
    <n v="38"/>
    <m/>
    <m/>
    <m/>
    <x v="1"/>
  </r>
  <r>
    <s v="CRWT153 10dR4"/>
    <m/>
    <x v="2"/>
    <x v="9"/>
    <d v="2014-07-29T00:00:00"/>
    <m/>
    <m/>
    <m/>
    <n v="2"/>
    <m/>
    <n v="19"/>
    <m/>
    <n v="290"/>
    <m/>
    <m/>
    <m/>
    <m/>
    <m/>
    <m/>
    <m/>
    <m/>
    <m/>
    <m/>
    <s v=""/>
    <m/>
    <m/>
    <m/>
    <x v="1"/>
  </r>
  <r>
    <s v="Macro 10dR1"/>
    <m/>
    <x v="2"/>
    <x v="5"/>
    <d v="2014-06-12T00:00:00"/>
    <m/>
    <m/>
    <s v="Macro 10dR1"/>
    <n v="1"/>
    <m/>
    <n v="14"/>
    <m/>
    <n v="470"/>
    <m/>
    <m/>
    <m/>
    <n v="20"/>
    <m/>
    <m/>
    <n v="4"/>
    <m/>
    <m/>
    <m/>
    <n v="34"/>
    <m/>
    <m/>
    <m/>
    <x v="1"/>
  </r>
  <r>
    <s v="Macro 10dR1"/>
    <m/>
    <x v="2"/>
    <x v="5"/>
    <d v="2014-06-12T00:00:00"/>
    <m/>
    <m/>
    <m/>
    <n v="2"/>
    <m/>
    <n v="15"/>
    <m/>
    <n v="475"/>
    <m/>
    <m/>
    <m/>
    <n v="19"/>
    <m/>
    <m/>
    <n v="4"/>
    <m/>
    <m/>
    <m/>
    <n v="34"/>
    <m/>
    <m/>
    <m/>
    <x v="1"/>
  </r>
  <r>
    <s v="Macro 10dR1"/>
    <m/>
    <x v="2"/>
    <x v="5"/>
    <d v="2014-06-12T00:00:00"/>
    <m/>
    <m/>
    <m/>
    <n v="3"/>
    <m/>
    <n v="15"/>
    <m/>
    <n v="425"/>
    <m/>
    <m/>
    <m/>
    <n v="20"/>
    <m/>
    <m/>
    <n v="4"/>
    <m/>
    <m/>
    <m/>
    <n v="35"/>
    <m/>
    <m/>
    <m/>
    <x v="1"/>
  </r>
  <r>
    <s v="Macro 10dR1"/>
    <m/>
    <x v="2"/>
    <x v="5"/>
    <d v="2014-06-12T00:00:00"/>
    <m/>
    <m/>
    <m/>
    <n v="4"/>
    <m/>
    <n v="15"/>
    <m/>
    <n v="340"/>
    <m/>
    <m/>
    <m/>
    <n v="18"/>
    <m/>
    <m/>
    <n v="4"/>
    <m/>
    <m/>
    <m/>
    <n v="33"/>
    <m/>
    <m/>
    <m/>
    <x v="1"/>
  </r>
  <r>
    <s v="Macro 10dR2"/>
    <m/>
    <x v="2"/>
    <x v="5"/>
    <d v="2014-06-12T00:00:00"/>
    <m/>
    <m/>
    <s v="Macro 10dR2"/>
    <n v="1"/>
    <m/>
    <n v="16"/>
    <m/>
    <n v="490"/>
    <m/>
    <n v="142"/>
    <m/>
    <n v="22"/>
    <m/>
    <m/>
    <n v="4"/>
    <m/>
    <m/>
    <m/>
    <n v="38"/>
    <m/>
    <m/>
    <m/>
    <x v="1"/>
  </r>
  <r>
    <s v="Macro 10dR2"/>
    <m/>
    <x v="2"/>
    <x v="5"/>
    <d v="2014-06-12T00:00:00"/>
    <m/>
    <m/>
    <m/>
    <n v="2"/>
    <m/>
    <n v="13"/>
    <m/>
    <n v="380"/>
    <m/>
    <n v="162"/>
    <m/>
    <n v="19"/>
    <m/>
    <m/>
    <n v="4"/>
    <m/>
    <m/>
    <m/>
    <n v="32"/>
    <m/>
    <m/>
    <m/>
    <x v="1"/>
  </r>
  <r>
    <s v="Macro 10dR2"/>
    <m/>
    <x v="2"/>
    <x v="5"/>
    <d v="2014-06-12T00:00:00"/>
    <m/>
    <m/>
    <m/>
    <n v="3"/>
    <m/>
    <n v="17"/>
    <m/>
    <n v="203"/>
    <m/>
    <n v="152"/>
    <m/>
    <m/>
    <m/>
    <m/>
    <n v="3"/>
    <m/>
    <m/>
    <m/>
    <s v=""/>
    <m/>
    <m/>
    <m/>
    <x v="1"/>
  </r>
  <r>
    <s v="Macro 10dR3"/>
    <m/>
    <x v="2"/>
    <x v="5"/>
    <d v="2014-06-12T00:00:00"/>
    <m/>
    <m/>
    <s v="Macro 10dR3"/>
    <n v="1"/>
    <m/>
    <n v="15"/>
    <m/>
    <n v="475"/>
    <m/>
    <m/>
    <m/>
    <n v="20"/>
    <m/>
    <m/>
    <n v="4"/>
    <m/>
    <m/>
    <m/>
    <n v="35"/>
    <m/>
    <m/>
    <m/>
    <x v="1"/>
  </r>
  <r>
    <s v="Macro 10dR3"/>
    <m/>
    <x v="2"/>
    <x v="5"/>
    <d v="2014-06-12T00:00:00"/>
    <m/>
    <m/>
    <m/>
    <n v="2"/>
    <m/>
    <n v="14"/>
    <m/>
    <n v="425"/>
    <m/>
    <m/>
    <m/>
    <n v="20"/>
    <m/>
    <m/>
    <n v="4"/>
    <m/>
    <m/>
    <m/>
    <n v="34"/>
    <m/>
    <m/>
    <m/>
    <x v="1"/>
  </r>
  <r>
    <s v="Macro 10dR3"/>
    <m/>
    <x v="2"/>
    <x v="5"/>
    <d v="2014-06-12T00:00:00"/>
    <m/>
    <m/>
    <m/>
    <n v="3"/>
    <m/>
    <n v="14"/>
    <m/>
    <n v="503"/>
    <m/>
    <m/>
    <m/>
    <n v="20"/>
    <m/>
    <m/>
    <n v="4"/>
    <m/>
    <m/>
    <m/>
    <n v="34"/>
    <m/>
    <m/>
    <m/>
    <x v="1"/>
  </r>
  <r>
    <s v="Macro 10DR4"/>
    <m/>
    <x v="2"/>
    <x v="5"/>
    <d v="2014-06-17T00:00:00"/>
    <m/>
    <m/>
    <s v="Macro 10DR4"/>
    <n v="1"/>
    <m/>
    <n v="15"/>
    <m/>
    <n v="365"/>
    <m/>
    <m/>
    <m/>
    <n v="20"/>
    <m/>
    <m/>
    <n v="3"/>
    <m/>
    <m/>
    <m/>
    <n v="35"/>
    <m/>
    <m/>
    <m/>
    <x v="1"/>
  </r>
  <r>
    <s v="Macro 10DR4"/>
    <m/>
    <x v="2"/>
    <x v="5"/>
    <d v="2014-06-17T00:00:00"/>
    <m/>
    <m/>
    <m/>
    <n v="2"/>
    <m/>
    <n v="14"/>
    <m/>
    <m/>
    <m/>
    <m/>
    <m/>
    <m/>
    <m/>
    <m/>
    <m/>
    <m/>
    <m/>
    <m/>
    <s v=""/>
    <m/>
    <m/>
    <m/>
    <x v="1"/>
  </r>
  <r>
    <s v="Macro 10DR4"/>
    <m/>
    <x v="2"/>
    <x v="5"/>
    <d v="2014-06-17T00:00:00"/>
    <m/>
    <m/>
    <m/>
    <n v="3"/>
    <m/>
    <n v="15"/>
    <m/>
    <n v="390"/>
    <m/>
    <m/>
    <m/>
    <n v="22"/>
    <m/>
    <m/>
    <n v="4"/>
    <m/>
    <m/>
    <m/>
    <n v="37"/>
    <m/>
    <m/>
    <m/>
    <x v="1"/>
  </r>
  <r>
    <s v="Macro 10DR4"/>
    <m/>
    <x v="2"/>
    <x v="5"/>
    <d v="2014-06-17T00:00:00"/>
    <m/>
    <m/>
    <m/>
    <n v="4"/>
    <m/>
    <n v="15"/>
    <m/>
    <n v="400"/>
    <m/>
    <m/>
    <m/>
    <n v="15"/>
    <m/>
    <m/>
    <n v="4"/>
    <m/>
    <m/>
    <m/>
    <n v="30"/>
    <m/>
    <m/>
    <m/>
    <x v="1"/>
  </r>
  <r>
    <s v="Option R10D"/>
    <m/>
    <x v="2"/>
    <x v="6"/>
    <d v="2014-06-12T00:00:00"/>
    <m/>
    <m/>
    <s v="Option R10D"/>
    <n v="1"/>
    <m/>
    <n v="15"/>
    <m/>
    <n v="480"/>
    <m/>
    <m/>
    <m/>
    <n v="21"/>
    <m/>
    <m/>
    <n v="4"/>
    <m/>
    <m/>
    <m/>
    <n v="36"/>
    <m/>
    <m/>
    <m/>
    <x v="1"/>
  </r>
  <r>
    <s v="Option R10D"/>
    <m/>
    <x v="2"/>
    <x v="6"/>
    <d v="2014-06-12T00:00:00"/>
    <m/>
    <m/>
    <m/>
    <n v="2"/>
    <m/>
    <n v="13"/>
    <m/>
    <n v="520"/>
    <m/>
    <m/>
    <m/>
    <n v="22"/>
    <m/>
    <m/>
    <n v="5"/>
    <m/>
    <m/>
    <m/>
    <n v="35"/>
    <m/>
    <m/>
    <m/>
    <x v="1"/>
  </r>
  <r>
    <s v="Option R10D"/>
    <m/>
    <x v="2"/>
    <x v="6"/>
    <d v="2014-06-12T00:00:00"/>
    <m/>
    <m/>
    <m/>
    <n v="3"/>
    <m/>
    <n v="16"/>
    <m/>
    <n v="520"/>
    <m/>
    <m/>
    <m/>
    <n v="24"/>
    <m/>
    <m/>
    <n v="5"/>
    <m/>
    <m/>
    <m/>
    <n v="40"/>
    <m/>
    <m/>
    <m/>
    <x v="1"/>
  </r>
  <r>
    <s v="Option R10D"/>
    <m/>
    <x v="2"/>
    <x v="6"/>
    <d v="2014-06-12T00:00:00"/>
    <m/>
    <m/>
    <m/>
    <n v="4"/>
    <m/>
    <n v="16"/>
    <m/>
    <n v="480"/>
    <m/>
    <m/>
    <m/>
    <n v="25"/>
    <m/>
    <m/>
    <n v="4"/>
    <m/>
    <m/>
    <m/>
    <n v="41"/>
    <m/>
    <m/>
    <m/>
    <x v="1"/>
  </r>
  <r>
    <s v="Sa 10D R1"/>
    <m/>
    <x v="2"/>
    <x v="7"/>
    <d v="2014-05-21T00:00:00"/>
    <m/>
    <m/>
    <s v="Sa 10D R1"/>
    <n v="1"/>
    <m/>
    <n v="9"/>
    <m/>
    <n v="365"/>
    <m/>
    <m/>
    <m/>
    <n v="19"/>
    <m/>
    <m/>
    <n v="3"/>
    <m/>
    <m/>
    <m/>
    <n v="28"/>
    <m/>
    <m/>
    <m/>
    <x v="1"/>
  </r>
  <r>
    <s v="Sa 10D R1"/>
    <m/>
    <x v="2"/>
    <x v="7"/>
    <d v="2014-05-21T00:00:00"/>
    <m/>
    <m/>
    <m/>
    <n v="2"/>
    <m/>
    <n v="11"/>
    <m/>
    <n v="443"/>
    <m/>
    <m/>
    <m/>
    <n v="20"/>
    <m/>
    <m/>
    <n v="3"/>
    <m/>
    <m/>
    <m/>
    <n v="31"/>
    <m/>
    <m/>
    <m/>
    <x v="1"/>
  </r>
  <r>
    <s v="Sa 10D R2"/>
    <m/>
    <x v="2"/>
    <x v="7"/>
    <d v="2014-05-21T00:00:00"/>
    <m/>
    <m/>
    <s v="Sa 10D R2"/>
    <n v="1"/>
    <m/>
    <n v="10"/>
    <m/>
    <n v="460"/>
    <m/>
    <m/>
    <m/>
    <n v="21"/>
    <m/>
    <m/>
    <n v="3"/>
    <m/>
    <m/>
    <m/>
    <n v="31"/>
    <m/>
    <m/>
    <m/>
    <x v="1"/>
  </r>
  <r>
    <s v="Sa 10D R2"/>
    <m/>
    <x v="2"/>
    <x v="7"/>
    <d v="2014-05-21T00:00:00"/>
    <m/>
    <m/>
    <m/>
    <n v="2"/>
    <m/>
    <n v="10"/>
    <m/>
    <n v="375"/>
    <m/>
    <m/>
    <m/>
    <n v="20"/>
    <m/>
    <m/>
    <n v="3"/>
    <m/>
    <m/>
    <m/>
    <n v="30"/>
    <m/>
    <m/>
    <m/>
    <x v="1"/>
  </r>
  <r>
    <s v="Sa 10D R2"/>
    <m/>
    <x v="2"/>
    <x v="7"/>
    <d v="2014-05-21T00:00:00"/>
    <m/>
    <m/>
    <m/>
    <n v="3"/>
    <m/>
    <n v="10"/>
    <m/>
    <n v="445"/>
    <m/>
    <m/>
    <m/>
    <n v="22"/>
    <m/>
    <m/>
    <n v="3"/>
    <m/>
    <m/>
    <m/>
    <n v="32"/>
    <m/>
    <m/>
    <m/>
    <x v="1"/>
  </r>
  <r>
    <s v="Sa 10D R3"/>
    <m/>
    <x v="2"/>
    <x v="7"/>
    <d v="2014-05-21T00:00:00"/>
    <m/>
    <m/>
    <s v="Sa 10D R3"/>
    <n v="1"/>
    <m/>
    <n v="11"/>
    <m/>
    <n v="220"/>
    <m/>
    <m/>
    <m/>
    <m/>
    <m/>
    <m/>
    <n v="3"/>
    <m/>
    <m/>
    <m/>
    <s v=""/>
    <m/>
    <m/>
    <m/>
    <x v="1"/>
  </r>
  <r>
    <s v="Sa 10D R3"/>
    <m/>
    <x v="2"/>
    <x v="7"/>
    <d v="2014-05-21T00:00:00"/>
    <m/>
    <m/>
    <m/>
    <n v="2"/>
    <m/>
    <n v="9"/>
    <m/>
    <n v="385"/>
    <m/>
    <m/>
    <m/>
    <n v="20"/>
    <m/>
    <m/>
    <n v="3"/>
    <m/>
    <m/>
    <m/>
    <n v="29"/>
    <m/>
    <m/>
    <m/>
    <x v="1"/>
  </r>
  <r>
    <s v="Sa 10D R3"/>
    <m/>
    <x v="2"/>
    <x v="7"/>
    <d v="2014-05-21T00:00:00"/>
    <m/>
    <m/>
    <m/>
    <n v="3"/>
    <m/>
    <n v="10"/>
    <m/>
    <n v="400"/>
    <m/>
    <m/>
    <m/>
    <n v="20"/>
    <m/>
    <m/>
    <n v="3"/>
    <m/>
    <m/>
    <m/>
    <n v="30"/>
    <m/>
    <m/>
    <m/>
    <x v="1"/>
  </r>
  <r>
    <s v="Sa 10D R4"/>
    <m/>
    <x v="2"/>
    <x v="7"/>
    <d v="2014-05-21T00:00:00"/>
    <m/>
    <m/>
    <s v="Sa 10D R4"/>
    <n v="1"/>
    <m/>
    <n v="9"/>
    <m/>
    <n v="170"/>
    <m/>
    <m/>
    <m/>
    <m/>
    <m/>
    <m/>
    <n v="3"/>
    <m/>
    <m/>
    <m/>
    <s v=""/>
    <m/>
    <m/>
    <m/>
    <x v="1"/>
  </r>
  <r>
    <s v="Sa 10D R4"/>
    <m/>
    <x v="2"/>
    <x v="7"/>
    <d v="2014-05-21T00:00:00"/>
    <m/>
    <m/>
    <m/>
    <n v="2"/>
    <m/>
    <n v="10"/>
    <m/>
    <n v="380"/>
    <m/>
    <m/>
    <m/>
    <n v="20"/>
    <m/>
    <m/>
    <n v="3"/>
    <m/>
    <m/>
    <m/>
    <n v="30"/>
    <m/>
    <m/>
    <m/>
    <x v="1"/>
  </r>
  <r>
    <s v="Sa 10D R4"/>
    <m/>
    <x v="2"/>
    <x v="7"/>
    <d v="2014-05-21T00:00:00"/>
    <m/>
    <m/>
    <m/>
    <n v="3"/>
    <m/>
    <n v="10"/>
    <m/>
    <n v="384"/>
    <m/>
    <m/>
    <m/>
    <n v="18"/>
    <m/>
    <m/>
    <n v="3"/>
    <m/>
    <m/>
    <m/>
    <n v="28"/>
    <m/>
    <m/>
    <m/>
    <x v="1"/>
  </r>
  <r>
    <s v="Sa 10D R4"/>
    <m/>
    <x v="2"/>
    <x v="7"/>
    <d v="2014-05-21T00:00:00"/>
    <m/>
    <m/>
    <m/>
    <n v="4"/>
    <m/>
    <n v="9"/>
    <m/>
    <n v="340"/>
    <m/>
    <m/>
    <m/>
    <n v="14"/>
    <m/>
    <m/>
    <n v="3"/>
    <m/>
    <m/>
    <m/>
    <n v="23"/>
    <m/>
    <m/>
    <m/>
    <x v="1"/>
  </r>
  <r>
    <s v="Wakanui 10dR3"/>
    <m/>
    <x v="2"/>
    <x v="8"/>
    <d v="2014-06-17T00:00:00"/>
    <m/>
    <m/>
    <s v="Wakanui 10dR3"/>
    <n v="1"/>
    <m/>
    <n v="15"/>
    <m/>
    <n v="400"/>
    <m/>
    <m/>
    <m/>
    <n v="20"/>
    <m/>
    <m/>
    <n v="6"/>
    <m/>
    <m/>
    <m/>
    <n v="35"/>
    <m/>
    <m/>
    <m/>
    <x v="1"/>
  </r>
  <r>
    <s v="Wakanui 10dR3"/>
    <m/>
    <x v="2"/>
    <x v="8"/>
    <d v="2014-06-17T00:00:00"/>
    <m/>
    <m/>
    <m/>
    <n v="2"/>
    <m/>
    <n v="13"/>
    <m/>
    <n v="392"/>
    <m/>
    <m/>
    <m/>
    <n v="20"/>
    <m/>
    <m/>
    <n v="6"/>
    <m/>
    <m/>
    <m/>
    <n v="33"/>
    <m/>
    <m/>
    <m/>
    <x v="1"/>
  </r>
  <r>
    <s v="Wakanui 10dR3"/>
    <m/>
    <x v="2"/>
    <x v="8"/>
    <d v="2014-06-17T00:00:00"/>
    <m/>
    <m/>
    <m/>
    <n v="3"/>
    <m/>
    <n v="15"/>
    <m/>
    <n v="345"/>
    <m/>
    <m/>
    <m/>
    <n v="20"/>
    <m/>
    <m/>
    <n v="5"/>
    <m/>
    <m/>
    <m/>
    <n v="35"/>
    <m/>
    <m/>
    <m/>
    <x v="1"/>
  </r>
  <r>
    <s v="Wakanui 10dR3"/>
    <m/>
    <x v="2"/>
    <x v="8"/>
    <d v="2014-06-17T00:00:00"/>
    <m/>
    <m/>
    <m/>
    <n v="4"/>
    <m/>
    <n v="15"/>
    <m/>
    <n v="355"/>
    <m/>
    <m/>
    <m/>
    <n v="22"/>
    <m/>
    <m/>
    <n v="6"/>
    <m/>
    <m/>
    <m/>
    <n v="37"/>
    <m/>
    <m/>
    <m/>
    <x v="1"/>
  </r>
  <r>
    <s v="Wakanui 10dR4"/>
    <m/>
    <x v="2"/>
    <x v="8"/>
    <d v="2014-06-17T00:00:00"/>
    <m/>
    <m/>
    <s v="Wakanui 10dR4"/>
    <n v="1"/>
    <m/>
    <n v="12"/>
    <m/>
    <n v="410"/>
    <m/>
    <m/>
    <m/>
    <n v="23"/>
    <m/>
    <m/>
    <n v="5"/>
    <m/>
    <m/>
    <m/>
    <n v="35"/>
    <m/>
    <m/>
    <m/>
    <x v="1"/>
  </r>
  <r>
    <s v="Wakanui 10dR4"/>
    <m/>
    <x v="2"/>
    <x v="8"/>
    <d v="2014-06-17T00:00:00"/>
    <m/>
    <m/>
    <m/>
    <n v="2"/>
    <m/>
    <n v="14"/>
    <m/>
    <n v="400"/>
    <m/>
    <m/>
    <m/>
    <n v="23"/>
    <m/>
    <m/>
    <n v="6"/>
    <m/>
    <m/>
    <m/>
    <n v="37"/>
    <m/>
    <m/>
    <m/>
    <x v="1"/>
  </r>
  <r>
    <s v="Wakanui 10dR4"/>
    <m/>
    <x v="2"/>
    <x v="8"/>
    <d v="2014-06-17T00:00:00"/>
    <m/>
    <m/>
    <m/>
    <n v="3"/>
    <m/>
    <n v="14"/>
    <m/>
    <n v="330"/>
    <m/>
    <m/>
    <m/>
    <n v="20"/>
    <m/>
    <m/>
    <n v="5"/>
    <m/>
    <m/>
    <m/>
    <n v="34"/>
    <m/>
    <m/>
    <m/>
    <x v="1"/>
  </r>
  <r>
    <s v="Wakanui 10dR4"/>
    <m/>
    <x v="2"/>
    <x v="8"/>
    <d v="2014-06-17T00:00:00"/>
    <m/>
    <m/>
    <m/>
    <n v="4"/>
    <m/>
    <n v="14"/>
    <m/>
    <n v="225"/>
    <m/>
    <m/>
    <m/>
    <m/>
    <m/>
    <m/>
    <n v="4"/>
    <m/>
    <m/>
    <m/>
    <s v=""/>
    <m/>
    <m/>
    <m/>
    <x v="1"/>
  </r>
  <r>
    <s v="Wakanui 10dR2"/>
    <m/>
    <x v="2"/>
    <x v="8"/>
    <d v="2014-07-23T00:00:00"/>
    <m/>
    <m/>
    <s v="Wakanui 10dR2"/>
    <n v="1"/>
    <m/>
    <n v="14"/>
    <m/>
    <n v="410"/>
    <m/>
    <m/>
    <m/>
    <m/>
    <m/>
    <m/>
    <n v="6"/>
    <m/>
    <m/>
    <m/>
    <s v=""/>
    <m/>
    <m/>
    <m/>
    <x v="1"/>
  </r>
  <r>
    <s v="Wakanui 10dR2"/>
    <m/>
    <x v="2"/>
    <x v="8"/>
    <d v="2014-07-23T00:00:00"/>
    <m/>
    <m/>
    <m/>
    <n v="2"/>
    <m/>
    <n v="15"/>
    <m/>
    <n v="392"/>
    <m/>
    <m/>
    <m/>
    <m/>
    <m/>
    <m/>
    <n v="6"/>
    <m/>
    <m/>
    <m/>
    <s v=""/>
    <m/>
    <m/>
    <m/>
    <x v="1"/>
  </r>
  <r>
    <s v="Wakanui 10dR2"/>
    <m/>
    <x v="2"/>
    <x v="8"/>
    <d v="2014-07-23T00:00:00"/>
    <m/>
    <m/>
    <m/>
    <n v="3"/>
    <m/>
    <n v="16"/>
    <m/>
    <n v="410"/>
    <m/>
    <m/>
    <m/>
    <m/>
    <m/>
    <m/>
    <n v="7"/>
    <m/>
    <m/>
    <m/>
    <s v=""/>
    <m/>
    <m/>
    <m/>
    <x v="1"/>
  </r>
  <r>
    <s v="Wakanui 10dR2"/>
    <m/>
    <x v="2"/>
    <x v="8"/>
    <d v="2014-07-23T00:00:00"/>
    <m/>
    <m/>
    <m/>
    <n v="4"/>
    <m/>
    <n v="16"/>
    <m/>
    <n v="385"/>
    <m/>
    <m/>
    <m/>
    <n v="23"/>
    <m/>
    <m/>
    <n v="7"/>
    <m/>
    <m/>
    <m/>
    <n v="39"/>
    <m/>
    <m/>
    <m/>
    <x v="1"/>
  </r>
  <r>
    <s v="Wakanui 10dR1"/>
    <m/>
    <x v="2"/>
    <x v="8"/>
    <d v="2014-07-29T00:00:00"/>
    <m/>
    <m/>
    <s v="Wakanui 10dR1"/>
    <n v="1"/>
    <m/>
    <n v="14"/>
    <m/>
    <n v="340"/>
    <m/>
    <m/>
    <m/>
    <m/>
    <m/>
    <m/>
    <m/>
    <m/>
    <m/>
    <m/>
    <s v=""/>
    <m/>
    <m/>
    <m/>
    <x v="1"/>
  </r>
  <r>
    <s v="Wakanui 10dR1"/>
    <m/>
    <x v="2"/>
    <x v="8"/>
    <d v="2014-07-29T00:00:00"/>
    <m/>
    <m/>
    <m/>
    <n v="2"/>
    <m/>
    <n v="13"/>
    <m/>
    <n v="390"/>
    <m/>
    <m/>
    <m/>
    <m/>
    <m/>
    <m/>
    <m/>
    <m/>
    <m/>
    <m/>
    <s v=""/>
    <m/>
    <m/>
    <m/>
    <x v="1"/>
  </r>
  <r>
    <s v="Wakanui 10dR1"/>
    <m/>
    <x v="2"/>
    <x v="8"/>
    <d v="2014-07-29T00:00:00"/>
    <m/>
    <m/>
    <m/>
    <n v="3"/>
    <m/>
    <n v="15"/>
    <m/>
    <n v="370"/>
    <m/>
    <m/>
    <m/>
    <m/>
    <m/>
    <m/>
    <m/>
    <m/>
    <m/>
    <m/>
    <s v=""/>
    <m/>
    <m/>
    <m/>
    <x v="1"/>
  </r>
  <r>
    <s v="Wakanui 10dR1"/>
    <m/>
    <x v="2"/>
    <x v="8"/>
    <d v="2014-07-29T00:00:00"/>
    <m/>
    <m/>
    <m/>
    <n v="4"/>
    <m/>
    <n v="14"/>
    <m/>
    <n v="290"/>
    <m/>
    <m/>
    <m/>
    <m/>
    <m/>
    <m/>
    <m/>
    <m/>
    <m/>
    <m/>
    <s v=""/>
    <m/>
    <m/>
    <m/>
    <x v="1"/>
  </r>
  <r>
    <s v="Am 24-2"/>
    <m/>
    <x v="3"/>
    <x v="1"/>
    <d v="2014-07-29T00:00:00"/>
    <m/>
    <d v="2014-07-29T00:00:00"/>
    <s v="Am 24-2"/>
    <n v="1"/>
    <m/>
    <n v="16"/>
    <m/>
    <n v="325"/>
    <m/>
    <m/>
    <m/>
    <m/>
    <m/>
    <m/>
    <m/>
    <m/>
    <m/>
    <m/>
    <s v=""/>
    <m/>
    <m/>
    <m/>
    <x v="1"/>
  </r>
  <r>
    <s v="Am 24-2"/>
    <m/>
    <x v="3"/>
    <x v="1"/>
    <d v="2014-07-29T00:00:00"/>
    <m/>
    <m/>
    <m/>
    <n v="2"/>
    <m/>
    <n v="16"/>
    <m/>
    <m/>
    <m/>
    <m/>
    <m/>
    <m/>
    <m/>
    <m/>
    <m/>
    <m/>
    <m/>
    <m/>
    <s v=""/>
    <m/>
    <m/>
    <m/>
    <x v="1"/>
  </r>
  <r>
    <s v="Am 24-2"/>
    <m/>
    <x v="3"/>
    <x v="1"/>
    <d v="2014-07-29T00:00:00"/>
    <m/>
    <m/>
    <m/>
    <n v="3"/>
    <m/>
    <n v="18"/>
    <m/>
    <m/>
    <m/>
    <m/>
    <m/>
    <m/>
    <m/>
    <m/>
    <m/>
    <m/>
    <m/>
    <m/>
    <s v=""/>
    <m/>
    <m/>
    <m/>
    <x v="1"/>
  </r>
  <r>
    <s v="Am 24-2"/>
    <m/>
    <x v="3"/>
    <x v="1"/>
    <d v="2014-07-29T00:00:00"/>
    <m/>
    <m/>
    <m/>
    <n v="4"/>
    <m/>
    <n v="16"/>
    <m/>
    <m/>
    <m/>
    <m/>
    <m/>
    <m/>
    <m/>
    <m/>
    <m/>
    <m/>
    <m/>
    <m/>
    <s v=""/>
    <m/>
    <m/>
    <m/>
    <x v="1"/>
  </r>
  <r>
    <s v="Am 24-1"/>
    <m/>
    <x v="3"/>
    <x v="1"/>
    <d v="2014-08-07T00:00:00"/>
    <m/>
    <m/>
    <s v="Am 24-1"/>
    <n v="1"/>
    <m/>
    <n v="16"/>
    <m/>
    <n v="395"/>
    <m/>
    <m/>
    <m/>
    <m/>
    <m/>
    <m/>
    <n v="5"/>
    <m/>
    <m/>
    <m/>
    <s v=""/>
    <m/>
    <m/>
    <m/>
    <x v="1"/>
  </r>
  <r>
    <s v="Am 24-1"/>
    <m/>
    <x v="3"/>
    <x v="1"/>
    <d v="2014-08-07T00:00:00"/>
    <m/>
    <m/>
    <m/>
    <n v="2"/>
    <m/>
    <n v="17"/>
    <m/>
    <n v="425"/>
    <m/>
    <m/>
    <m/>
    <m/>
    <m/>
    <m/>
    <n v="4"/>
    <m/>
    <m/>
    <m/>
    <s v=""/>
    <m/>
    <m/>
    <m/>
    <x v="1"/>
  </r>
  <r>
    <s v="Am 24-1"/>
    <m/>
    <x v="3"/>
    <x v="1"/>
    <d v="2014-08-07T00:00:00"/>
    <m/>
    <m/>
    <m/>
    <n v="3"/>
    <m/>
    <n v="16"/>
    <m/>
    <n v="415"/>
    <m/>
    <m/>
    <m/>
    <n v="25"/>
    <m/>
    <m/>
    <n v="4"/>
    <m/>
    <m/>
    <m/>
    <n v="41"/>
    <m/>
    <m/>
    <m/>
    <x v="1"/>
  </r>
  <r>
    <s v="Am 24-1"/>
    <m/>
    <x v="3"/>
    <x v="1"/>
    <d v="2014-08-07T00:00:00"/>
    <m/>
    <m/>
    <m/>
    <n v="4"/>
    <m/>
    <n v="18"/>
    <m/>
    <n v="320"/>
    <m/>
    <m/>
    <m/>
    <n v="17"/>
    <m/>
    <m/>
    <n v="3"/>
    <m/>
    <m/>
    <m/>
    <n v="35"/>
    <m/>
    <m/>
    <m/>
    <x v="1"/>
  </r>
  <r>
    <s v="Am 24-3"/>
    <m/>
    <x v="3"/>
    <x v="1"/>
    <d v="2014-08-07T00:00:00"/>
    <m/>
    <m/>
    <s v="Am 24-3"/>
    <n v="1"/>
    <m/>
    <n v="17"/>
    <m/>
    <n v="415"/>
    <m/>
    <m/>
    <m/>
    <n v="23"/>
    <m/>
    <m/>
    <n v="5"/>
    <m/>
    <m/>
    <m/>
    <n v="40"/>
    <m/>
    <m/>
    <m/>
    <x v="1"/>
  </r>
  <r>
    <s v="Am 24-3"/>
    <m/>
    <x v="3"/>
    <x v="1"/>
    <d v="2014-08-07T00:00:00"/>
    <m/>
    <m/>
    <m/>
    <n v="2"/>
    <m/>
    <n v="17"/>
    <m/>
    <n v="395"/>
    <m/>
    <m/>
    <m/>
    <m/>
    <m/>
    <m/>
    <n v="4"/>
    <m/>
    <m/>
    <m/>
    <s v=""/>
    <m/>
    <m/>
    <m/>
    <x v="1"/>
  </r>
  <r>
    <s v="Am 24-3"/>
    <m/>
    <x v="3"/>
    <x v="1"/>
    <d v="2014-08-07T00:00:00"/>
    <m/>
    <m/>
    <m/>
    <n v="3"/>
    <m/>
    <n v="15"/>
    <m/>
    <n v="380"/>
    <m/>
    <m/>
    <m/>
    <m/>
    <m/>
    <m/>
    <n v="4"/>
    <m/>
    <m/>
    <m/>
    <s v=""/>
    <m/>
    <m/>
    <m/>
    <x v="1"/>
  </r>
  <r>
    <s v="Am 24-3"/>
    <m/>
    <x v="3"/>
    <x v="1"/>
    <d v="2014-08-07T00:00:00"/>
    <m/>
    <m/>
    <m/>
    <n v="4"/>
    <m/>
    <n v="16"/>
    <m/>
    <n v="290"/>
    <m/>
    <m/>
    <m/>
    <m/>
    <m/>
    <m/>
    <n v="4"/>
    <m/>
    <m/>
    <m/>
    <s v=""/>
    <m/>
    <m/>
    <m/>
    <x v="1"/>
  </r>
  <r>
    <s v="Am 24-4"/>
    <m/>
    <x v="3"/>
    <x v="1"/>
    <d v="2014-08-07T00:00:00"/>
    <m/>
    <m/>
    <s v="Am 24-4"/>
    <n v="1"/>
    <m/>
    <n v="17"/>
    <m/>
    <n v="495"/>
    <m/>
    <m/>
    <m/>
    <m/>
    <m/>
    <m/>
    <n v="5"/>
    <m/>
    <m/>
    <m/>
    <s v=""/>
    <m/>
    <m/>
    <m/>
    <x v="1"/>
  </r>
  <r>
    <s v="Am 24-4"/>
    <m/>
    <x v="3"/>
    <x v="1"/>
    <d v="2014-08-07T00:00:00"/>
    <m/>
    <m/>
    <m/>
    <n v="2"/>
    <m/>
    <n v="17"/>
    <m/>
    <n v="385"/>
    <m/>
    <m/>
    <m/>
    <n v="18"/>
    <m/>
    <m/>
    <n v="4"/>
    <m/>
    <m/>
    <m/>
    <n v="35"/>
    <m/>
    <m/>
    <m/>
    <x v="1"/>
  </r>
  <r>
    <s v="Am 24-4"/>
    <m/>
    <x v="3"/>
    <x v="1"/>
    <d v="2014-08-07T00:00:00"/>
    <m/>
    <m/>
    <m/>
    <n v="3"/>
    <m/>
    <n v="18"/>
    <m/>
    <n v="440"/>
    <m/>
    <m/>
    <m/>
    <m/>
    <m/>
    <m/>
    <n v="5"/>
    <m/>
    <m/>
    <m/>
    <s v=""/>
    <m/>
    <m/>
    <m/>
    <x v="1"/>
  </r>
  <r>
    <s v="Am 24-4"/>
    <m/>
    <x v="3"/>
    <x v="1"/>
    <d v="2014-08-07T00:00:00"/>
    <m/>
    <m/>
    <m/>
    <n v="4"/>
    <m/>
    <n v="17"/>
    <m/>
    <n v="445"/>
    <m/>
    <m/>
    <m/>
    <m/>
    <m/>
    <m/>
    <n v="5"/>
    <m/>
    <m/>
    <m/>
    <s v=""/>
    <m/>
    <m/>
    <m/>
    <x v="1"/>
  </r>
  <r>
    <s v="Am 24-4"/>
    <m/>
    <x v="3"/>
    <x v="1"/>
    <d v="2014-08-07T00:00:00"/>
    <m/>
    <m/>
    <m/>
    <n v="5"/>
    <m/>
    <n v="16"/>
    <m/>
    <n v="330"/>
    <m/>
    <m/>
    <m/>
    <n v="19"/>
    <m/>
    <m/>
    <n v="3"/>
    <m/>
    <m/>
    <m/>
    <n v="35"/>
    <m/>
    <m/>
    <m/>
    <x v="1"/>
  </r>
  <r>
    <s v="As 24-1"/>
    <m/>
    <x v="3"/>
    <x v="2"/>
    <d v="2014-07-29T00:00:00"/>
    <m/>
    <m/>
    <s v="As 24-1"/>
    <n v="1"/>
    <m/>
    <n v="17"/>
    <m/>
    <n v="445"/>
    <m/>
    <m/>
    <m/>
    <n v="22"/>
    <m/>
    <m/>
    <n v="7"/>
    <m/>
    <m/>
    <m/>
    <n v="39"/>
    <m/>
    <m/>
    <m/>
    <x v="1"/>
  </r>
  <r>
    <s v="As 24-1"/>
    <m/>
    <x v="3"/>
    <x v="2"/>
    <d v="2014-07-29T00:00:00"/>
    <m/>
    <m/>
    <m/>
    <n v="2"/>
    <m/>
    <n v="17"/>
    <m/>
    <n v="440"/>
    <m/>
    <m/>
    <m/>
    <n v="26"/>
    <m/>
    <m/>
    <n v="6"/>
    <m/>
    <m/>
    <m/>
    <n v="43"/>
    <m/>
    <m/>
    <m/>
    <x v="1"/>
  </r>
  <r>
    <s v="As 24-1"/>
    <m/>
    <x v="3"/>
    <x v="2"/>
    <d v="2014-07-29T00:00:00"/>
    <m/>
    <m/>
    <m/>
    <n v="3"/>
    <m/>
    <n v="17"/>
    <m/>
    <n v="375"/>
    <m/>
    <m/>
    <m/>
    <n v="23"/>
    <m/>
    <m/>
    <n v="6"/>
    <m/>
    <m/>
    <m/>
    <n v="40"/>
    <m/>
    <m/>
    <m/>
    <x v="1"/>
  </r>
  <r>
    <s v="As 24-1"/>
    <m/>
    <x v="3"/>
    <x v="2"/>
    <d v="2014-07-29T00:00:00"/>
    <m/>
    <m/>
    <m/>
    <n v="4"/>
    <m/>
    <n v="16"/>
    <m/>
    <n v="445"/>
    <m/>
    <m/>
    <m/>
    <n v="25"/>
    <m/>
    <m/>
    <n v="6"/>
    <m/>
    <m/>
    <m/>
    <n v="41"/>
    <m/>
    <m/>
    <m/>
    <x v="1"/>
  </r>
  <r>
    <s v="As 24-2"/>
    <m/>
    <x v="3"/>
    <x v="2"/>
    <d v="2014-08-07T00:00:00"/>
    <m/>
    <m/>
    <s v="As 24-2"/>
    <n v="1"/>
    <m/>
    <n v="17"/>
    <m/>
    <n v="450"/>
    <m/>
    <m/>
    <m/>
    <n v="27"/>
    <m/>
    <m/>
    <n v="6"/>
    <m/>
    <m/>
    <m/>
    <n v="44"/>
    <m/>
    <m/>
    <m/>
    <x v="1"/>
  </r>
  <r>
    <s v="As 24-2"/>
    <m/>
    <x v="3"/>
    <x v="2"/>
    <d v="2014-08-07T00:00:00"/>
    <m/>
    <m/>
    <m/>
    <n v="2"/>
    <m/>
    <n v="18"/>
    <m/>
    <n v="435"/>
    <m/>
    <m/>
    <m/>
    <n v="22"/>
    <m/>
    <m/>
    <n v="6"/>
    <m/>
    <m/>
    <m/>
    <n v="40"/>
    <m/>
    <m/>
    <m/>
    <x v="1"/>
  </r>
  <r>
    <s v="As 24-2"/>
    <m/>
    <x v="3"/>
    <x v="2"/>
    <d v="2014-08-07T00:00:00"/>
    <m/>
    <m/>
    <m/>
    <n v="3"/>
    <m/>
    <n v="17"/>
    <m/>
    <n v="390"/>
    <m/>
    <m/>
    <m/>
    <n v="23"/>
    <m/>
    <m/>
    <n v="5"/>
    <m/>
    <m/>
    <m/>
    <n v="40"/>
    <m/>
    <m/>
    <m/>
    <x v="1"/>
  </r>
  <r>
    <s v="As 24-2"/>
    <m/>
    <x v="3"/>
    <x v="2"/>
    <d v="2014-08-07T00:00:00"/>
    <m/>
    <m/>
    <m/>
    <n v="4"/>
    <m/>
    <n v="17"/>
    <m/>
    <n v="345"/>
    <m/>
    <m/>
    <m/>
    <n v="22"/>
    <m/>
    <m/>
    <n v="5"/>
    <m/>
    <m/>
    <m/>
    <n v="39"/>
    <m/>
    <m/>
    <m/>
    <x v="1"/>
  </r>
  <r>
    <s v="As 24-2"/>
    <m/>
    <x v="3"/>
    <x v="2"/>
    <d v="2014-08-07T00:00:00"/>
    <m/>
    <m/>
    <m/>
    <n v="5"/>
    <m/>
    <n v="18"/>
    <m/>
    <n v="395"/>
    <m/>
    <m/>
    <m/>
    <n v="22"/>
    <m/>
    <m/>
    <n v="8"/>
    <m/>
    <m/>
    <m/>
    <n v="40"/>
    <m/>
    <m/>
    <m/>
    <x v="1"/>
  </r>
  <r>
    <s v="As 24-3"/>
    <m/>
    <x v="3"/>
    <x v="2"/>
    <d v="2014-08-07T00:00:00"/>
    <m/>
    <m/>
    <s v="As 24-3"/>
    <n v="1"/>
    <m/>
    <n v="19"/>
    <m/>
    <n v="435"/>
    <m/>
    <m/>
    <m/>
    <n v="25"/>
    <m/>
    <m/>
    <n v="6"/>
    <m/>
    <m/>
    <m/>
    <n v="44"/>
    <m/>
    <m/>
    <m/>
    <x v="1"/>
  </r>
  <r>
    <s v="As 24-3"/>
    <m/>
    <x v="3"/>
    <x v="2"/>
    <d v="2014-08-07T00:00:00"/>
    <m/>
    <m/>
    <m/>
    <n v="2"/>
    <m/>
    <n v="18"/>
    <m/>
    <n v="385"/>
    <m/>
    <m/>
    <m/>
    <n v="19"/>
    <m/>
    <m/>
    <n v="5"/>
    <m/>
    <m/>
    <m/>
    <n v="37"/>
    <m/>
    <m/>
    <m/>
    <x v="1"/>
  </r>
  <r>
    <s v="As 24-3"/>
    <m/>
    <x v="3"/>
    <x v="2"/>
    <d v="2014-08-07T00:00:00"/>
    <m/>
    <m/>
    <m/>
    <n v="3"/>
    <m/>
    <n v="14"/>
    <m/>
    <n v="435"/>
    <m/>
    <m/>
    <m/>
    <n v="27"/>
    <m/>
    <m/>
    <n v="5"/>
    <m/>
    <m/>
    <m/>
    <n v="41"/>
    <m/>
    <m/>
    <m/>
    <x v="1"/>
  </r>
  <r>
    <s v="As 24-4"/>
    <m/>
    <x v="3"/>
    <x v="2"/>
    <d v="2014-08-07T00:00:00"/>
    <m/>
    <m/>
    <s v="As 24-4"/>
    <n v="1"/>
    <m/>
    <n v="18"/>
    <m/>
    <n v="413"/>
    <m/>
    <m/>
    <m/>
    <n v="28"/>
    <m/>
    <m/>
    <n v="5"/>
    <m/>
    <m/>
    <m/>
    <n v="46"/>
    <m/>
    <m/>
    <m/>
    <x v="1"/>
  </r>
  <r>
    <s v="As 24-4"/>
    <m/>
    <x v="3"/>
    <x v="2"/>
    <d v="2014-08-07T00:00:00"/>
    <m/>
    <m/>
    <m/>
    <n v="2"/>
    <m/>
    <n v="17"/>
    <m/>
    <n v="400"/>
    <m/>
    <m/>
    <m/>
    <n v="26"/>
    <m/>
    <m/>
    <n v="5"/>
    <m/>
    <m/>
    <m/>
    <n v="43"/>
    <m/>
    <m/>
    <m/>
    <x v="1"/>
  </r>
  <r>
    <s v="As 24-4"/>
    <m/>
    <x v="3"/>
    <x v="2"/>
    <d v="2014-08-07T00:00:00"/>
    <m/>
    <m/>
    <m/>
    <n v="3"/>
    <m/>
    <n v="16"/>
    <m/>
    <n v="395"/>
    <m/>
    <m/>
    <m/>
    <n v="26"/>
    <m/>
    <m/>
    <n v="5"/>
    <m/>
    <m/>
    <m/>
    <n v="42"/>
    <m/>
    <m/>
    <m/>
    <x v="1"/>
  </r>
  <r>
    <s v="As 24-4"/>
    <m/>
    <x v="3"/>
    <x v="2"/>
    <d v="2014-08-07T00:00:00"/>
    <m/>
    <m/>
    <m/>
    <n v="4"/>
    <m/>
    <n v="19"/>
    <m/>
    <n v="450"/>
    <m/>
    <m/>
    <m/>
    <n v="22"/>
    <m/>
    <m/>
    <n v="6"/>
    <m/>
    <m/>
    <m/>
    <n v="41"/>
    <m/>
    <m/>
    <m/>
    <x v="1"/>
  </r>
  <r>
    <s v="As 24-4"/>
    <m/>
    <x v="3"/>
    <x v="2"/>
    <d v="2014-08-07T00:00:00"/>
    <m/>
    <m/>
    <m/>
    <n v="5"/>
    <m/>
    <n v="18"/>
    <m/>
    <n v="345"/>
    <m/>
    <m/>
    <m/>
    <n v="26"/>
    <m/>
    <m/>
    <n v="5"/>
    <m/>
    <m/>
    <m/>
    <n v="44"/>
    <m/>
    <m/>
    <m/>
    <x v="1"/>
  </r>
  <r>
    <s v="Batten W 24-1"/>
    <m/>
    <x v="3"/>
    <x v="3"/>
    <d v="2014-07-29T00:00:00"/>
    <m/>
    <m/>
    <s v="Batten W 24-1"/>
    <n v="1"/>
    <m/>
    <n v="17"/>
    <m/>
    <n v="420"/>
    <m/>
    <m/>
    <m/>
    <m/>
    <m/>
    <m/>
    <n v="7"/>
    <m/>
    <m/>
    <m/>
    <s v=""/>
    <m/>
    <m/>
    <m/>
    <x v="1"/>
  </r>
  <r>
    <s v="Batten W 24-1"/>
    <m/>
    <x v="3"/>
    <x v="3"/>
    <d v="2014-07-29T00:00:00"/>
    <m/>
    <m/>
    <m/>
    <n v="2"/>
    <m/>
    <n v="17"/>
    <m/>
    <n v="335"/>
    <m/>
    <m/>
    <m/>
    <m/>
    <m/>
    <m/>
    <n v="6"/>
    <m/>
    <m/>
    <m/>
    <s v=""/>
    <m/>
    <m/>
    <m/>
    <x v="1"/>
  </r>
  <r>
    <s v="Batten W 24-1"/>
    <m/>
    <x v="3"/>
    <x v="3"/>
    <d v="2014-07-29T00:00:00"/>
    <m/>
    <m/>
    <m/>
    <n v="3"/>
    <m/>
    <n v="17"/>
    <m/>
    <n v="445"/>
    <m/>
    <m/>
    <m/>
    <n v="19"/>
    <m/>
    <m/>
    <n v="5"/>
    <m/>
    <m/>
    <m/>
    <n v="36"/>
    <m/>
    <m/>
    <m/>
    <x v="1"/>
  </r>
  <r>
    <s v="Batten W 24-1"/>
    <m/>
    <x v="3"/>
    <x v="3"/>
    <d v="2014-07-29T00:00:00"/>
    <m/>
    <m/>
    <m/>
    <n v="4"/>
    <m/>
    <n v="15"/>
    <m/>
    <n v="485"/>
    <m/>
    <m/>
    <m/>
    <n v="22"/>
    <m/>
    <m/>
    <n v="5"/>
    <m/>
    <m/>
    <m/>
    <n v="37"/>
    <m/>
    <m/>
    <m/>
    <x v="1"/>
  </r>
  <r>
    <s v="BW 24-2"/>
    <m/>
    <x v="3"/>
    <x v="3"/>
    <d v="2014-08-07T00:00:00"/>
    <m/>
    <m/>
    <s v="BW 24-2"/>
    <n v="1"/>
    <m/>
    <n v="16"/>
    <m/>
    <n v="385"/>
    <m/>
    <m/>
    <m/>
    <n v="19"/>
    <m/>
    <m/>
    <n v="5"/>
    <m/>
    <m/>
    <m/>
    <n v="35"/>
    <m/>
    <m/>
    <m/>
    <x v="1"/>
  </r>
  <r>
    <s v="BW 24-2"/>
    <m/>
    <x v="3"/>
    <x v="3"/>
    <d v="2014-08-07T00:00:00"/>
    <m/>
    <m/>
    <m/>
    <n v="2"/>
    <m/>
    <n v="16"/>
    <m/>
    <n v="485"/>
    <m/>
    <m/>
    <m/>
    <n v="21"/>
    <m/>
    <m/>
    <n v="6"/>
    <m/>
    <m/>
    <m/>
    <n v="37"/>
    <m/>
    <m/>
    <m/>
    <x v="1"/>
  </r>
  <r>
    <s v="BW 24-2"/>
    <m/>
    <x v="3"/>
    <x v="3"/>
    <d v="2014-08-07T00:00:00"/>
    <m/>
    <m/>
    <m/>
    <n v="3"/>
    <m/>
    <n v="18"/>
    <m/>
    <n v="370"/>
    <m/>
    <m/>
    <m/>
    <n v="18"/>
    <m/>
    <m/>
    <n v="6"/>
    <m/>
    <m/>
    <m/>
    <n v="36"/>
    <m/>
    <m/>
    <m/>
    <x v="1"/>
  </r>
  <r>
    <s v="BW 24-2"/>
    <m/>
    <x v="3"/>
    <x v="3"/>
    <d v="2014-08-07T00:00:00"/>
    <m/>
    <m/>
    <m/>
    <n v="4"/>
    <m/>
    <n v="16"/>
    <m/>
    <n v="440"/>
    <m/>
    <m/>
    <m/>
    <n v="17"/>
    <m/>
    <m/>
    <n v="5"/>
    <m/>
    <m/>
    <m/>
    <n v="33"/>
    <m/>
    <m/>
    <m/>
    <x v="1"/>
  </r>
  <r>
    <s v="BW 24-2"/>
    <m/>
    <x v="3"/>
    <x v="3"/>
    <d v="2014-08-07T00:00:00"/>
    <m/>
    <m/>
    <m/>
    <n v="5"/>
    <m/>
    <n v="17"/>
    <m/>
    <n v="352"/>
    <m/>
    <m/>
    <m/>
    <n v="19"/>
    <m/>
    <m/>
    <n v="6"/>
    <m/>
    <m/>
    <m/>
    <n v="36"/>
    <m/>
    <m/>
    <m/>
    <x v="1"/>
  </r>
  <r>
    <s v="BW 24-3"/>
    <m/>
    <x v="3"/>
    <x v="3"/>
    <d v="2014-08-07T00:00:00"/>
    <m/>
    <m/>
    <s v="BW 24-3"/>
    <n v="1"/>
    <m/>
    <n v="17"/>
    <m/>
    <n v="350"/>
    <m/>
    <m/>
    <m/>
    <n v="21"/>
    <m/>
    <m/>
    <n v="6"/>
    <m/>
    <m/>
    <m/>
    <n v="38"/>
    <m/>
    <m/>
    <m/>
    <x v="1"/>
  </r>
  <r>
    <s v="BW 24-3"/>
    <m/>
    <x v="3"/>
    <x v="3"/>
    <d v="2014-08-07T00:00:00"/>
    <m/>
    <m/>
    <m/>
    <n v="2"/>
    <m/>
    <n v="18"/>
    <m/>
    <n v="320"/>
    <m/>
    <m/>
    <m/>
    <n v="18"/>
    <m/>
    <m/>
    <n v="7"/>
    <m/>
    <m/>
    <m/>
    <n v="36"/>
    <m/>
    <m/>
    <m/>
    <x v="1"/>
  </r>
  <r>
    <s v="BW 24-3"/>
    <m/>
    <x v="3"/>
    <x v="3"/>
    <d v="2014-08-07T00:00:00"/>
    <m/>
    <m/>
    <m/>
    <n v="3"/>
    <m/>
    <n v="18"/>
    <m/>
    <n v="435"/>
    <m/>
    <m/>
    <m/>
    <n v="17"/>
    <m/>
    <m/>
    <n v="7"/>
    <m/>
    <m/>
    <m/>
    <n v="35"/>
    <m/>
    <m/>
    <m/>
    <x v="1"/>
  </r>
  <r>
    <s v="BW 24-3"/>
    <m/>
    <x v="3"/>
    <x v="3"/>
    <d v="2014-08-07T00:00:00"/>
    <m/>
    <m/>
    <m/>
    <n v="4"/>
    <m/>
    <n v="18"/>
    <m/>
    <n v="535"/>
    <m/>
    <m/>
    <m/>
    <n v="24"/>
    <m/>
    <m/>
    <n v="11"/>
    <m/>
    <m/>
    <m/>
    <n v="42"/>
    <m/>
    <m/>
    <m/>
    <x v="1"/>
  </r>
  <r>
    <s v="BW 24-4"/>
    <m/>
    <x v="3"/>
    <x v="3"/>
    <d v="2014-08-07T00:00:00"/>
    <m/>
    <m/>
    <s v="BW 24-4"/>
    <n v="1"/>
    <m/>
    <n v="18"/>
    <m/>
    <n v="400"/>
    <m/>
    <m/>
    <m/>
    <n v="23"/>
    <m/>
    <m/>
    <n v="7"/>
    <m/>
    <m/>
    <m/>
    <n v="41"/>
    <m/>
    <m/>
    <m/>
    <x v="1"/>
  </r>
  <r>
    <s v="BW 24-4"/>
    <m/>
    <x v="3"/>
    <x v="3"/>
    <d v="2014-08-07T00:00:00"/>
    <m/>
    <m/>
    <m/>
    <n v="2"/>
    <m/>
    <n v="17"/>
    <m/>
    <n v="350"/>
    <m/>
    <m/>
    <m/>
    <n v="22"/>
    <m/>
    <m/>
    <n v="7"/>
    <m/>
    <m/>
    <m/>
    <n v="39"/>
    <m/>
    <m/>
    <m/>
    <x v="1"/>
  </r>
  <r>
    <s v="BW 24-4"/>
    <m/>
    <x v="3"/>
    <x v="3"/>
    <d v="2014-08-07T00:00:00"/>
    <m/>
    <m/>
    <m/>
    <n v="3"/>
    <m/>
    <n v="16"/>
    <m/>
    <n v="385"/>
    <m/>
    <m/>
    <m/>
    <n v="21"/>
    <m/>
    <m/>
    <n v="6"/>
    <m/>
    <m/>
    <m/>
    <n v="37"/>
    <m/>
    <m/>
    <m/>
    <x v="1"/>
  </r>
  <r>
    <s v="BW 24-4"/>
    <m/>
    <x v="3"/>
    <x v="3"/>
    <d v="2014-08-07T00:00:00"/>
    <m/>
    <m/>
    <m/>
    <n v="4"/>
    <m/>
    <n v="17"/>
    <m/>
    <n v="385"/>
    <m/>
    <m/>
    <m/>
    <n v="19"/>
    <m/>
    <m/>
    <n v="6"/>
    <m/>
    <m/>
    <m/>
    <n v="36"/>
    <m/>
    <m/>
    <m/>
    <x v="1"/>
  </r>
  <r>
    <s v="Co 24-4"/>
    <m/>
    <x v="3"/>
    <x v="4"/>
    <d v="2014-07-29T00:00:00"/>
    <m/>
    <m/>
    <s v="Co 24-4"/>
    <n v="1"/>
    <m/>
    <n v="17"/>
    <m/>
    <n v="250"/>
    <m/>
    <m/>
    <m/>
    <n v="21"/>
    <m/>
    <m/>
    <n v="4"/>
    <m/>
    <m/>
    <m/>
    <n v="38"/>
    <m/>
    <m/>
    <m/>
    <x v="1"/>
  </r>
  <r>
    <s v="Co 24-4"/>
    <m/>
    <x v="3"/>
    <x v="4"/>
    <d v="2014-07-29T00:00:00"/>
    <m/>
    <m/>
    <m/>
    <n v="2"/>
    <m/>
    <n v="17"/>
    <m/>
    <m/>
    <m/>
    <m/>
    <m/>
    <m/>
    <m/>
    <m/>
    <m/>
    <m/>
    <m/>
    <m/>
    <s v=""/>
    <m/>
    <m/>
    <m/>
    <x v="1"/>
  </r>
  <r>
    <s v="Co 24-4"/>
    <m/>
    <x v="3"/>
    <x v="4"/>
    <d v="2014-07-29T00:00:00"/>
    <m/>
    <m/>
    <m/>
    <n v="3"/>
    <m/>
    <n v="16"/>
    <m/>
    <m/>
    <m/>
    <m/>
    <m/>
    <m/>
    <m/>
    <m/>
    <m/>
    <m/>
    <m/>
    <m/>
    <s v=""/>
    <m/>
    <m/>
    <m/>
    <x v="1"/>
  </r>
  <r>
    <s v="Co 24-1"/>
    <m/>
    <x v="3"/>
    <x v="4"/>
    <d v="2014-08-07T00:00:00"/>
    <m/>
    <m/>
    <s v="Co 24-1"/>
    <n v="1"/>
    <m/>
    <n v="16"/>
    <m/>
    <n v="310"/>
    <m/>
    <m/>
    <m/>
    <n v="22"/>
    <m/>
    <m/>
    <n v="5"/>
    <m/>
    <m/>
    <m/>
    <n v="38"/>
    <m/>
    <m/>
    <m/>
    <x v="1"/>
  </r>
  <r>
    <s v="Co 24-1"/>
    <m/>
    <x v="3"/>
    <x v="4"/>
    <d v="2014-08-07T00:00:00"/>
    <m/>
    <m/>
    <m/>
    <n v="2"/>
    <m/>
    <n v="15"/>
    <m/>
    <n v="375"/>
    <m/>
    <m/>
    <m/>
    <n v="24"/>
    <m/>
    <m/>
    <n v="6"/>
    <m/>
    <m/>
    <m/>
    <n v="39"/>
    <m/>
    <m/>
    <m/>
    <x v="1"/>
  </r>
  <r>
    <s v="Co 24-1"/>
    <m/>
    <x v="3"/>
    <x v="4"/>
    <d v="2014-08-07T00:00:00"/>
    <m/>
    <m/>
    <m/>
    <n v="3"/>
    <m/>
    <n v="15"/>
    <m/>
    <n v="400"/>
    <m/>
    <m/>
    <m/>
    <n v="23"/>
    <m/>
    <m/>
    <n v="5"/>
    <m/>
    <m/>
    <m/>
    <n v="38"/>
    <m/>
    <m/>
    <m/>
    <x v="1"/>
  </r>
  <r>
    <s v="Co 24-1"/>
    <m/>
    <x v="3"/>
    <x v="4"/>
    <d v="2014-08-07T00:00:00"/>
    <m/>
    <m/>
    <m/>
    <n v="4"/>
    <m/>
    <n v="16"/>
    <m/>
    <n v="350"/>
    <m/>
    <m/>
    <m/>
    <n v="22"/>
    <m/>
    <m/>
    <n v="5"/>
    <m/>
    <m/>
    <m/>
    <n v="38"/>
    <m/>
    <m/>
    <m/>
    <x v="1"/>
  </r>
  <r>
    <s v="Co 24-2"/>
    <m/>
    <x v="3"/>
    <x v="4"/>
    <d v="2014-08-07T00:00:00"/>
    <m/>
    <m/>
    <s v="Co 24-2"/>
    <n v="1"/>
    <m/>
    <n v="16"/>
    <m/>
    <n v="380"/>
    <m/>
    <m/>
    <m/>
    <n v="24"/>
    <m/>
    <m/>
    <n v="5"/>
    <m/>
    <m/>
    <m/>
    <n v="40"/>
    <m/>
    <m/>
    <m/>
    <x v="1"/>
  </r>
  <r>
    <s v="Co 24-2"/>
    <m/>
    <x v="3"/>
    <x v="4"/>
    <d v="2014-08-07T00:00:00"/>
    <m/>
    <m/>
    <m/>
    <n v="2"/>
    <m/>
    <n v="16"/>
    <m/>
    <n v="280"/>
    <m/>
    <m/>
    <m/>
    <m/>
    <m/>
    <m/>
    <m/>
    <m/>
    <m/>
    <m/>
    <s v=""/>
    <m/>
    <m/>
    <m/>
    <x v="1"/>
  </r>
  <r>
    <s v="Co 24-2"/>
    <m/>
    <x v="3"/>
    <x v="4"/>
    <d v="2014-08-07T00:00:00"/>
    <m/>
    <m/>
    <m/>
    <n v="3"/>
    <m/>
    <n v="16"/>
    <m/>
    <n v="405"/>
    <m/>
    <m/>
    <m/>
    <n v="22"/>
    <m/>
    <m/>
    <n v="5"/>
    <m/>
    <m/>
    <m/>
    <n v="38"/>
    <m/>
    <m/>
    <m/>
    <x v="1"/>
  </r>
  <r>
    <s v="Co 24-2"/>
    <m/>
    <x v="3"/>
    <x v="4"/>
    <d v="2014-08-07T00:00:00"/>
    <m/>
    <m/>
    <m/>
    <n v="4"/>
    <m/>
    <n v="16"/>
    <m/>
    <n v="370"/>
    <m/>
    <m/>
    <m/>
    <n v="23"/>
    <m/>
    <m/>
    <n v="5"/>
    <m/>
    <m/>
    <m/>
    <n v="39"/>
    <m/>
    <m/>
    <m/>
    <x v="1"/>
  </r>
  <r>
    <s v="Co 24-2"/>
    <m/>
    <x v="3"/>
    <x v="4"/>
    <d v="2014-08-07T00:00:00"/>
    <m/>
    <m/>
    <m/>
    <n v="5"/>
    <m/>
    <n v="15"/>
    <m/>
    <n v="345"/>
    <m/>
    <m/>
    <m/>
    <n v="22"/>
    <m/>
    <m/>
    <n v="5"/>
    <m/>
    <m/>
    <m/>
    <n v="37"/>
    <m/>
    <m/>
    <m/>
    <x v="1"/>
  </r>
  <r>
    <s v="Co 24-3"/>
    <m/>
    <x v="3"/>
    <x v="4"/>
    <d v="2014-08-07T00:00:00"/>
    <m/>
    <m/>
    <s v="Co 24-3"/>
    <n v="1"/>
    <m/>
    <n v="15"/>
    <m/>
    <n v="330"/>
    <m/>
    <m/>
    <m/>
    <n v="22"/>
    <m/>
    <m/>
    <n v="5"/>
    <m/>
    <m/>
    <m/>
    <n v="37"/>
    <m/>
    <m/>
    <m/>
    <x v="1"/>
  </r>
  <r>
    <s v="Co 24-3"/>
    <m/>
    <x v="3"/>
    <x v="4"/>
    <d v="2014-08-07T00:00:00"/>
    <m/>
    <m/>
    <m/>
    <n v="2"/>
    <m/>
    <n v="17"/>
    <m/>
    <n v="397"/>
    <m/>
    <m/>
    <m/>
    <n v="20"/>
    <m/>
    <m/>
    <n v="6"/>
    <m/>
    <m/>
    <m/>
    <n v="37"/>
    <m/>
    <m/>
    <m/>
    <x v="1"/>
  </r>
  <r>
    <s v="Co 24-3"/>
    <m/>
    <x v="3"/>
    <x v="4"/>
    <d v="2014-08-07T00:00:00"/>
    <m/>
    <m/>
    <m/>
    <n v="3"/>
    <m/>
    <n v="16"/>
    <m/>
    <n v="370"/>
    <m/>
    <m/>
    <m/>
    <n v="20"/>
    <m/>
    <m/>
    <n v="5"/>
    <m/>
    <m/>
    <m/>
    <n v="36"/>
    <m/>
    <m/>
    <m/>
    <x v="1"/>
  </r>
  <r>
    <s v="Co 24-3"/>
    <m/>
    <x v="3"/>
    <x v="4"/>
    <d v="2014-08-07T00:00:00"/>
    <m/>
    <m/>
    <m/>
    <n v="4"/>
    <m/>
    <n v="15"/>
    <m/>
    <n v="330"/>
    <m/>
    <m/>
    <m/>
    <n v="22"/>
    <m/>
    <m/>
    <n v="4"/>
    <m/>
    <m/>
    <m/>
    <n v="37"/>
    <m/>
    <m/>
    <m/>
    <x v="1"/>
  </r>
  <r>
    <s v="CR 24-1"/>
    <m/>
    <x v="3"/>
    <x v="9"/>
    <d v="2014-08-07T00:00:00"/>
    <m/>
    <m/>
    <s v="CR 24-1"/>
    <n v="1"/>
    <m/>
    <n v="19"/>
    <m/>
    <n v="295"/>
    <m/>
    <m/>
    <m/>
    <m/>
    <m/>
    <m/>
    <n v="6"/>
    <m/>
    <m/>
    <m/>
    <s v=""/>
    <m/>
    <m/>
    <m/>
    <x v="1"/>
  </r>
  <r>
    <s v="CR 24-1"/>
    <m/>
    <x v="3"/>
    <x v="9"/>
    <d v="2014-08-07T00:00:00"/>
    <m/>
    <m/>
    <m/>
    <n v="2"/>
    <m/>
    <n v="18"/>
    <m/>
    <n v="360"/>
    <m/>
    <m/>
    <m/>
    <n v="18"/>
    <m/>
    <m/>
    <n v="8"/>
    <m/>
    <m/>
    <m/>
    <n v="36"/>
    <m/>
    <m/>
    <m/>
    <x v="1"/>
  </r>
  <r>
    <s v="CR 24-1"/>
    <m/>
    <x v="3"/>
    <x v="9"/>
    <d v="2014-08-07T00:00:00"/>
    <m/>
    <m/>
    <m/>
    <n v="3"/>
    <m/>
    <n v="19"/>
    <m/>
    <m/>
    <m/>
    <m/>
    <m/>
    <m/>
    <m/>
    <m/>
    <m/>
    <m/>
    <m/>
    <m/>
    <s v=""/>
    <m/>
    <m/>
    <m/>
    <x v="1"/>
  </r>
  <r>
    <s v="CR 24-2"/>
    <m/>
    <x v="3"/>
    <x v="9"/>
    <d v="2014-08-07T00:00:00"/>
    <m/>
    <m/>
    <s v="CR 24-2"/>
    <n v="1"/>
    <m/>
    <n v="17"/>
    <m/>
    <n v="315"/>
    <m/>
    <m/>
    <m/>
    <m/>
    <m/>
    <m/>
    <n v="5"/>
    <m/>
    <m/>
    <m/>
    <s v=""/>
    <m/>
    <m/>
    <m/>
    <x v="1"/>
  </r>
  <r>
    <s v="CR 24-2"/>
    <m/>
    <x v="3"/>
    <x v="9"/>
    <d v="2014-08-07T00:00:00"/>
    <m/>
    <m/>
    <m/>
    <n v="2"/>
    <m/>
    <n v="17"/>
    <m/>
    <n v="325"/>
    <m/>
    <m/>
    <m/>
    <n v="24"/>
    <m/>
    <m/>
    <n v="7"/>
    <m/>
    <m/>
    <m/>
    <n v="41"/>
    <m/>
    <m/>
    <m/>
    <x v="1"/>
  </r>
  <r>
    <s v="CR 24-3"/>
    <m/>
    <x v="3"/>
    <x v="9"/>
    <d v="2014-08-07T00:00:00"/>
    <m/>
    <m/>
    <s v="CR 24-3"/>
    <n v="1"/>
    <m/>
    <n v="19"/>
    <m/>
    <n v="320"/>
    <m/>
    <m/>
    <m/>
    <m/>
    <m/>
    <m/>
    <m/>
    <m/>
    <m/>
    <m/>
    <s v=""/>
    <m/>
    <m/>
    <m/>
    <x v="1"/>
  </r>
  <r>
    <s v="CR 24-3"/>
    <m/>
    <x v="3"/>
    <x v="9"/>
    <d v="2014-08-07T00:00:00"/>
    <m/>
    <m/>
    <m/>
    <n v="2"/>
    <m/>
    <n v="17"/>
    <m/>
    <m/>
    <m/>
    <m/>
    <m/>
    <m/>
    <m/>
    <m/>
    <m/>
    <m/>
    <m/>
    <m/>
    <s v=""/>
    <m/>
    <m/>
    <m/>
    <x v="1"/>
  </r>
  <r>
    <s v="CR 24-3"/>
    <m/>
    <x v="3"/>
    <x v="9"/>
    <d v="2014-08-07T00:00:00"/>
    <m/>
    <m/>
    <m/>
    <n v="3"/>
    <m/>
    <n v="20"/>
    <m/>
    <m/>
    <m/>
    <m/>
    <m/>
    <m/>
    <m/>
    <m/>
    <m/>
    <m/>
    <m/>
    <m/>
    <s v=""/>
    <m/>
    <m/>
    <m/>
    <x v="1"/>
  </r>
  <r>
    <s v="CR 24-4"/>
    <m/>
    <x v="3"/>
    <x v="9"/>
    <d v="2014-08-07T00:00:00"/>
    <m/>
    <m/>
    <s v="CR 24-4"/>
    <n v="1"/>
    <m/>
    <n v="20"/>
    <m/>
    <n v="295"/>
    <m/>
    <m/>
    <m/>
    <n v="23"/>
    <m/>
    <m/>
    <n v="5"/>
    <m/>
    <m/>
    <m/>
    <n v="43"/>
    <m/>
    <m/>
    <m/>
    <x v="1"/>
  </r>
  <r>
    <s v="CR 24-4"/>
    <m/>
    <x v="3"/>
    <x v="9"/>
    <d v="2014-08-07T00:00:00"/>
    <m/>
    <m/>
    <m/>
    <n v="2"/>
    <m/>
    <n v="17"/>
    <m/>
    <n v="295"/>
    <m/>
    <m/>
    <m/>
    <m/>
    <m/>
    <m/>
    <m/>
    <m/>
    <m/>
    <m/>
    <s v=""/>
    <m/>
    <m/>
    <m/>
    <x v="1"/>
  </r>
  <r>
    <s v="CR 24-4"/>
    <m/>
    <x v="3"/>
    <x v="9"/>
    <d v="2014-08-07T00:00:00"/>
    <m/>
    <m/>
    <m/>
    <n v="3"/>
    <m/>
    <n v="18"/>
    <m/>
    <n v="265"/>
    <m/>
    <m/>
    <m/>
    <m/>
    <m/>
    <m/>
    <m/>
    <m/>
    <m/>
    <m/>
    <s v=""/>
    <m/>
    <m/>
    <m/>
    <x v="1"/>
  </r>
  <r>
    <s v="Ma 24-1"/>
    <m/>
    <x v="3"/>
    <x v="5"/>
    <d v="2014-08-07T00:00:00"/>
    <m/>
    <m/>
    <s v="Ma 24-1"/>
    <n v="1"/>
    <m/>
    <n v="17"/>
    <m/>
    <n v="360"/>
    <m/>
    <m/>
    <m/>
    <n v="19"/>
    <m/>
    <m/>
    <n v="4"/>
    <m/>
    <m/>
    <m/>
    <n v="36"/>
    <m/>
    <m/>
    <m/>
    <x v="1"/>
  </r>
  <r>
    <s v="Ma 24-1"/>
    <m/>
    <x v="3"/>
    <x v="5"/>
    <d v="2014-08-07T00:00:00"/>
    <m/>
    <m/>
    <m/>
    <n v="2"/>
    <m/>
    <n v="16"/>
    <m/>
    <n v="310"/>
    <m/>
    <m/>
    <m/>
    <n v="20"/>
    <m/>
    <m/>
    <n v="5"/>
    <m/>
    <m/>
    <m/>
    <n v="36"/>
    <m/>
    <m/>
    <m/>
    <x v="1"/>
  </r>
  <r>
    <s v="Ma 24-1"/>
    <m/>
    <x v="3"/>
    <x v="5"/>
    <d v="2014-08-07T00:00:00"/>
    <m/>
    <m/>
    <m/>
    <n v="3"/>
    <m/>
    <n v="17"/>
    <m/>
    <n v="380"/>
    <m/>
    <m/>
    <m/>
    <n v="20"/>
    <m/>
    <m/>
    <n v="5"/>
    <m/>
    <m/>
    <m/>
    <n v="37"/>
    <m/>
    <m/>
    <m/>
    <x v="1"/>
  </r>
  <r>
    <s v="Ma 24-1"/>
    <m/>
    <x v="3"/>
    <x v="5"/>
    <d v="2014-08-07T00:00:00"/>
    <m/>
    <m/>
    <m/>
    <n v="4"/>
    <m/>
    <n v="15"/>
    <m/>
    <n v="400"/>
    <m/>
    <m/>
    <m/>
    <n v="21"/>
    <m/>
    <m/>
    <n v="5"/>
    <m/>
    <m/>
    <m/>
    <n v="36"/>
    <m/>
    <m/>
    <m/>
    <x v="1"/>
  </r>
  <r>
    <s v="Ma 24-1"/>
    <m/>
    <x v="3"/>
    <x v="5"/>
    <d v="2014-08-07T00:00:00"/>
    <m/>
    <m/>
    <m/>
    <n v="5"/>
    <m/>
    <n v="17"/>
    <m/>
    <n v="340"/>
    <m/>
    <m/>
    <m/>
    <n v="19"/>
    <m/>
    <m/>
    <n v="3"/>
    <m/>
    <m/>
    <m/>
    <n v="36"/>
    <m/>
    <m/>
    <m/>
    <x v="1"/>
  </r>
  <r>
    <s v="Ma 24-2"/>
    <m/>
    <x v="3"/>
    <x v="5"/>
    <d v="2014-08-07T00:00:00"/>
    <m/>
    <m/>
    <s v="Ma 24-2"/>
    <n v="1"/>
    <m/>
    <n v="16"/>
    <m/>
    <n v="465"/>
    <m/>
    <m/>
    <m/>
    <n v="23"/>
    <m/>
    <m/>
    <n v="4"/>
    <m/>
    <m/>
    <m/>
    <n v="39"/>
    <m/>
    <m/>
    <m/>
    <x v="1"/>
  </r>
  <r>
    <s v="Ma 24-2"/>
    <m/>
    <x v="3"/>
    <x v="5"/>
    <d v="2014-08-07T00:00:00"/>
    <m/>
    <m/>
    <m/>
    <n v="2"/>
    <m/>
    <n v="17"/>
    <m/>
    <n v="403"/>
    <m/>
    <m/>
    <m/>
    <n v="21"/>
    <m/>
    <m/>
    <n v="4"/>
    <m/>
    <m/>
    <m/>
    <n v="38"/>
    <m/>
    <m/>
    <m/>
    <x v="1"/>
  </r>
  <r>
    <s v="Ma 24-2"/>
    <m/>
    <x v="3"/>
    <x v="5"/>
    <d v="2014-08-07T00:00:00"/>
    <m/>
    <m/>
    <m/>
    <n v="3"/>
    <m/>
    <n v="17"/>
    <m/>
    <n v="410"/>
    <m/>
    <m/>
    <m/>
    <n v="21"/>
    <m/>
    <m/>
    <n v="4"/>
    <m/>
    <m/>
    <m/>
    <n v="38"/>
    <m/>
    <m/>
    <m/>
    <x v="1"/>
  </r>
  <r>
    <s v="Ma 24-2"/>
    <m/>
    <x v="3"/>
    <x v="5"/>
    <d v="2014-08-07T00:00:00"/>
    <m/>
    <m/>
    <m/>
    <n v="4"/>
    <m/>
    <n v="16"/>
    <m/>
    <n v="330"/>
    <m/>
    <m/>
    <m/>
    <n v="17"/>
    <m/>
    <m/>
    <n v="4"/>
    <m/>
    <m/>
    <m/>
    <n v="33"/>
    <m/>
    <m/>
    <m/>
    <x v="1"/>
  </r>
  <r>
    <s v="Ma 24-2"/>
    <m/>
    <x v="3"/>
    <x v="5"/>
    <d v="2014-08-07T00:00:00"/>
    <m/>
    <m/>
    <m/>
    <n v="5"/>
    <m/>
    <n v="17"/>
    <m/>
    <n v="387"/>
    <m/>
    <m/>
    <m/>
    <n v="19"/>
    <m/>
    <m/>
    <n v="4"/>
    <m/>
    <m/>
    <m/>
    <n v="36"/>
    <m/>
    <m/>
    <m/>
    <x v="1"/>
  </r>
  <r>
    <s v="Ma 24-3"/>
    <m/>
    <x v="3"/>
    <x v="5"/>
    <d v="2014-08-07T00:00:00"/>
    <m/>
    <m/>
    <s v="Ma 24-3"/>
    <n v="1"/>
    <m/>
    <n v="17"/>
    <m/>
    <n v="412"/>
    <m/>
    <m/>
    <m/>
    <n v="21"/>
    <m/>
    <m/>
    <n v="5"/>
    <m/>
    <m/>
    <m/>
    <n v="38"/>
    <m/>
    <m/>
    <m/>
    <x v="1"/>
  </r>
  <r>
    <s v="Ma 24-3"/>
    <m/>
    <x v="3"/>
    <x v="5"/>
    <d v="2014-08-07T00:00:00"/>
    <m/>
    <m/>
    <m/>
    <n v="2"/>
    <m/>
    <n v="18"/>
    <m/>
    <n v="400"/>
    <m/>
    <m/>
    <m/>
    <n v="18"/>
    <m/>
    <m/>
    <n v="5"/>
    <m/>
    <m/>
    <m/>
    <n v="36"/>
    <m/>
    <m/>
    <m/>
    <x v="1"/>
  </r>
  <r>
    <s v="Ma 24-3"/>
    <m/>
    <x v="3"/>
    <x v="5"/>
    <d v="2014-08-07T00:00:00"/>
    <m/>
    <m/>
    <m/>
    <n v="3"/>
    <m/>
    <n v="18"/>
    <m/>
    <n v="403"/>
    <m/>
    <m/>
    <m/>
    <n v="20"/>
    <m/>
    <m/>
    <n v="5"/>
    <m/>
    <m/>
    <m/>
    <n v="38"/>
    <m/>
    <m/>
    <m/>
    <x v="1"/>
  </r>
  <r>
    <s v="Ma 24-3"/>
    <m/>
    <x v="3"/>
    <x v="5"/>
    <d v="2014-08-07T00:00:00"/>
    <m/>
    <m/>
    <m/>
    <n v="4"/>
    <m/>
    <n v="17"/>
    <m/>
    <n v="360"/>
    <m/>
    <m/>
    <m/>
    <n v="19"/>
    <m/>
    <m/>
    <n v="4"/>
    <m/>
    <m/>
    <m/>
    <n v="36"/>
    <m/>
    <m/>
    <m/>
    <x v="1"/>
  </r>
  <r>
    <s v="Ma 24-4"/>
    <m/>
    <x v="3"/>
    <x v="5"/>
    <d v="2014-08-07T00:00:00"/>
    <m/>
    <m/>
    <s v="Ma 24-4"/>
    <n v="1"/>
    <m/>
    <n v="16"/>
    <m/>
    <n v="410"/>
    <m/>
    <m/>
    <m/>
    <n v="19"/>
    <m/>
    <m/>
    <n v="4"/>
    <m/>
    <m/>
    <m/>
    <n v="35"/>
    <m/>
    <m/>
    <m/>
    <x v="1"/>
  </r>
  <r>
    <s v="Ma 24-4"/>
    <m/>
    <x v="3"/>
    <x v="5"/>
    <d v="2014-08-07T00:00:00"/>
    <m/>
    <m/>
    <m/>
    <n v="2"/>
    <m/>
    <n v="18"/>
    <m/>
    <n v="445"/>
    <m/>
    <m/>
    <m/>
    <n v="19"/>
    <m/>
    <m/>
    <n v="4"/>
    <m/>
    <m/>
    <m/>
    <n v="37"/>
    <m/>
    <m/>
    <m/>
    <x v="1"/>
  </r>
  <r>
    <s v="Ma 24-4"/>
    <m/>
    <x v="3"/>
    <x v="5"/>
    <d v="2014-08-07T00:00:00"/>
    <m/>
    <m/>
    <m/>
    <n v="3"/>
    <m/>
    <n v="18"/>
    <m/>
    <m/>
    <m/>
    <m/>
    <m/>
    <m/>
    <m/>
    <m/>
    <m/>
    <m/>
    <m/>
    <m/>
    <s v=""/>
    <m/>
    <m/>
    <m/>
    <x v="1"/>
  </r>
  <r>
    <s v="Ma 24-4"/>
    <m/>
    <x v="3"/>
    <x v="5"/>
    <d v="2014-08-07T00:00:00"/>
    <m/>
    <m/>
    <m/>
    <n v="4"/>
    <m/>
    <n v="18"/>
    <m/>
    <n v="430"/>
    <m/>
    <m/>
    <m/>
    <n v="19"/>
    <m/>
    <m/>
    <n v="5"/>
    <m/>
    <m/>
    <m/>
    <n v="37"/>
    <m/>
    <m/>
    <m/>
    <x v="1"/>
  </r>
  <r>
    <s v="Sa 24-1"/>
    <m/>
    <x v="3"/>
    <x v="7"/>
    <d v="2014-05-20T00:00:00"/>
    <m/>
    <m/>
    <s v="Sa 24-1"/>
    <n v="1"/>
    <m/>
    <n v="9"/>
    <m/>
    <n v="392"/>
    <m/>
    <m/>
    <m/>
    <n v="17"/>
    <m/>
    <m/>
    <m/>
    <m/>
    <m/>
    <m/>
    <n v="26"/>
    <m/>
    <m/>
    <m/>
    <x v="1"/>
  </r>
  <r>
    <s v="Sa 24-1"/>
    <m/>
    <x v="3"/>
    <x v="7"/>
    <d v="2014-05-20T00:00:00"/>
    <m/>
    <m/>
    <m/>
    <n v="2"/>
    <m/>
    <n v="11"/>
    <m/>
    <n v="380"/>
    <m/>
    <m/>
    <m/>
    <n v="20"/>
    <m/>
    <m/>
    <m/>
    <m/>
    <m/>
    <m/>
    <n v="31"/>
    <m/>
    <m/>
    <m/>
    <x v="1"/>
  </r>
  <r>
    <s v="Sa 24-1"/>
    <m/>
    <x v="3"/>
    <x v="7"/>
    <d v="2014-05-20T00:00:00"/>
    <m/>
    <m/>
    <m/>
    <n v="3"/>
    <m/>
    <n v="9"/>
    <m/>
    <n v="410"/>
    <m/>
    <m/>
    <m/>
    <n v="19"/>
    <m/>
    <m/>
    <m/>
    <m/>
    <m/>
    <m/>
    <n v="28"/>
    <m/>
    <m/>
    <m/>
    <x v="1"/>
  </r>
  <r>
    <s v="Sa 24-1"/>
    <m/>
    <x v="3"/>
    <x v="7"/>
    <d v="2014-05-20T00:00:00"/>
    <m/>
    <m/>
    <m/>
    <n v="4"/>
    <m/>
    <n v="9"/>
    <m/>
    <n v="364"/>
    <m/>
    <m/>
    <m/>
    <n v="16"/>
    <m/>
    <m/>
    <m/>
    <m/>
    <m/>
    <m/>
    <n v="25"/>
    <m/>
    <m/>
    <m/>
    <x v="1"/>
  </r>
  <r>
    <s v="Sa 24-2"/>
    <m/>
    <x v="3"/>
    <x v="7"/>
    <d v="2014-05-20T00:00:00"/>
    <m/>
    <m/>
    <s v="Sa 24-2"/>
    <n v="1"/>
    <m/>
    <n v="10"/>
    <m/>
    <n v="400"/>
    <m/>
    <m/>
    <m/>
    <n v="16"/>
    <m/>
    <m/>
    <m/>
    <m/>
    <m/>
    <m/>
    <n v="26"/>
    <m/>
    <m/>
    <m/>
    <x v="1"/>
  </r>
  <r>
    <s v="Sa 24-2"/>
    <m/>
    <x v="3"/>
    <x v="7"/>
    <d v="2014-05-20T00:00:00"/>
    <m/>
    <m/>
    <m/>
    <n v="2"/>
    <m/>
    <n v="11"/>
    <m/>
    <n v="400"/>
    <m/>
    <m/>
    <m/>
    <n v="19"/>
    <m/>
    <m/>
    <m/>
    <m/>
    <m/>
    <m/>
    <n v="30"/>
    <m/>
    <m/>
    <m/>
    <x v="1"/>
  </r>
  <r>
    <s v="Sa 24-2"/>
    <m/>
    <x v="3"/>
    <x v="7"/>
    <d v="2014-05-20T00:00:00"/>
    <m/>
    <m/>
    <m/>
    <n v="3"/>
    <m/>
    <n v="9"/>
    <m/>
    <n v="410"/>
    <m/>
    <m/>
    <m/>
    <n v="21"/>
    <m/>
    <m/>
    <m/>
    <m/>
    <m/>
    <m/>
    <n v="30"/>
    <m/>
    <m/>
    <m/>
    <x v="1"/>
  </r>
  <r>
    <s v="Sa 24-2"/>
    <m/>
    <x v="3"/>
    <x v="7"/>
    <d v="2014-05-20T00:00:00"/>
    <m/>
    <m/>
    <m/>
    <n v="4"/>
    <m/>
    <n v="9"/>
    <m/>
    <n v="360"/>
    <m/>
    <m/>
    <m/>
    <n v="18"/>
    <m/>
    <m/>
    <m/>
    <m/>
    <m/>
    <m/>
    <n v="27"/>
    <m/>
    <m/>
    <m/>
    <x v="1"/>
  </r>
  <r>
    <s v="Sa 24-4"/>
    <m/>
    <x v="3"/>
    <x v="7"/>
    <d v="2014-05-20T00:00:00"/>
    <m/>
    <m/>
    <s v="Sa 24-4"/>
    <n v="1"/>
    <m/>
    <n v="8"/>
    <m/>
    <n v="325"/>
    <m/>
    <m/>
    <m/>
    <n v="16"/>
    <m/>
    <m/>
    <m/>
    <m/>
    <m/>
    <m/>
    <n v="24"/>
    <m/>
    <m/>
    <m/>
    <x v="1"/>
  </r>
  <r>
    <s v="Sa 24-4"/>
    <m/>
    <x v="3"/>
    <x v="7"/>
    <d v="2014-05-20T00:00:00"/>
    <m/>
    <m/>
    <m/>
    <n v="2"/>
    <m/>
    <n v="9"/>
    <m/>
    <n v="410"/>
    <m/>
    <m/>
    <m/>
    <n v="19"/>
    <m/>
    <m/>
    <m/>
    <m/>
    <m/>
    <m/>
    <n v="28"/>
    <m/>
    <m/>
    <m/>
    <x v="1"/>
  </r>
  <r>
    <s v="Sa 24-4"/>
    <m/>
    <x v="3"/>
    <x v="7"/>
    <d v="2014-05-20T00:00:00"/>
    <m/>
    <m/>
    <m/>
    <n v="3"/>
    <m/>
    <n v="9"/>
    <m/>
    <n v="395"/>
    <m/>
    <m/>
    <m/>
    <n v="17"/>
    <m/>
    <m/>
    <m/>
    <m/>
    <m/>
    <m/>
    <n v="26"/>
    <m/>
    <m/>
    <m/>
    <x v="1"/>
  </r>
  <r>
    <s v="Sa 24-4"/>
    <m/>
    <x v="3"/>
    <x v="7"/>
    <d v="2014-05-20T00:00:00"/>
    <m/>
    <m/>
    <m/>
    <n v="4"/>
    <m/>
    <n v="10"/>
    <m/>
    <n v="367"/>
    <m/>
    <m/>
    <m/>
    <n v="17"/>
    <m/>
    <m/>
    <m/>
    <m/>
    <m/>
    <m/>
    <n v="27"/>
    <m/>
    <m/>
    <m/>
    <x v="1"/>
  </r>
  <r>
    <s v="Sa 24-3"/>
    <m/>
    <x v="3"/>
    <x v="7"/>
    <d v="2014-05-21T00:00:00"/>
    <m/>
    <m/>
    <s v="Sa 24-3"/>
    <n v="1"/>
    <m/>
    <n v="10"/>
    <m/>
    <n v="385"/>
    <m/>
    <m/>
    <m/>
    <n v="19"/>
    <m/>
    <m/>
    <n v="3"/>
    <m/>
    <m/>
    <m/>
    <n v="29"/>
    <m/>
    <m/>
    <m/>
    <x v="1"/>
  </r>
  <r>
    <s v="Sa 24-3"/>
    <m/>
    <x v="3"/>
    <x v="7"/>
    <d v="2014-05-21T00:00:00"/>
    <m/>
    <m/>
    <m/>
    <n v="2"/>
    <m/>
    <n v="10"/>
    <m/>
    <n v="375"/>
    <m/>
    <m/>
    <m/>
    <n v="18"/>
    <m/>
    <m/>
    <n v="3"/>
    <m/>
    <m/>
    <m/>
    <n v="28"/>
    <m/>
    <m/>
    <m/>
    <x v="1"/>
  </r>
  <r>
    <s v="Sa 24-3"/>
    <m/>
    <x v="3"/>
    <x v="7"/>
    <d v="2014-05-21T00:00:00"/>
    <m/>
    <m/>
    <m/>
    <n v="3"/>
    <m/>
    <n v="8"/>
    <m/>
    <n v="370"/>
    <m/>
    <m/>
    <m/>
    <n v="18"/>
    <m/>
    <m/>
    <n v="3"/>
    <m/>
    <m/>
    <m/>
    <n v="26"/>
    <m/>
    <m/>
    <m/>
    <x v="1"/>
  </r>
  <r>
    <s v="Sa 24-3"/>
    <m/>
    <x v="3"/>
    <x v="7"/>
    <d v="2014-05-21T00:00:00"/>
    <m/>
    <m/>
    <m/>
    <n v="4"/>
    <m/>
    <n v="10"/>
    <m/>
    <n v="405"/>
    <m/>
    <m/>
    <m/>
    <n v="17"/>
    <m/>
    <m/>
    <n v="3"/>
    <m/>
    <m/>
    <m/>
    <n v="27"/>
    <m/>
    <m/>
    <m/>
    <x v="1"/>
  </r>
  <r>
    <s v="Wa 24-1"/>
    <m/>
    <x v="3"/>
    <x v="8"/>
    <d v="2014-07-29T00:00:00"/>
    <m/>
    <m/>
    <s v="Wa 24-1"/>
    <n v="1"/>
    <m/>
    <n v="17"/>
    <m/>
    <n v="375"/>
    <m/>
    <m/>
    <m/>
    <n v="20"/>
    <m/>
    <m/>
    <n v="6"/>
    <m/>
    <m/>
    <m/>
    <n v="37"/>
    <m/>
    <m/>
    <m/>
    <x v="1"/>
  </r>
  <r>
    <s v="Wa 24-1"/>
    <m/>
    <x v="3"/>
    <x v="8"/>
    <d v="2014-07-29T00:00:00"/>
    <m/>
    <m/>
    <m/>
    <n v="2"/>
    <m/>
    <n v="16"/>
    <m/>
    <n v="420"/>
    <m/>
    <m/>
    <m/>
    <n v="22"/>
    <m/>
    <m/>
    <n v="6"/>
    <m/>
    <m/>
    <m/>
    <n v="38"/>
    <m/>
    <m/>
    <m/>
    <x v="1"/>
  </r>
  <r>
    <s v="Wa 24-1"/>
    <m/>
    <x v="3"/>
    <x v="8"/>
    <d v="2014-07-29T00:00:00"/>
    <m/>
    <m/>
    <m/>
    <n v="3"/>
    <m/>
    <n v="20"/>
    <m/>
    <n v="370"/>
    <m/>
    <m/>
    <m/>
    <n v="23"/>
    <m/>
    <m/>
    <n v="6"/>
    <m/>
    <m/>
    <m/>
    <n v="43"/>
    <m/>
    <m/>
    <m/>
    <x v="1"/>
  </r>
  <r>
    <s v="Wa 24-1"/>
    <m/>
    <x v="3"/>
    <x v="8"/>
    <d v="2014-07-29T00:00:00"/>
    <m/>
    <m/>
    <m/>
    <n v="4"/>
    <m/>
    <n v="18"/>
    <m/>
    <n v="315"/>
    <m/>
    <m/>
    <m/>
    <n v="17"/>
    <m/>
    <m/>
    <n v="7"/>
    <m/>
    <m/>
    <m/>
    <n v="35"/>
    <m/>
    <m/>
    <m/>
    <x v="1"/>
  </r>
  <r>
    <s v="Wa 24-2"/>
    <m/>
    <x v="3"/>
    <x v="8"/>
    <d v="2014-07-29T00:00:00"/>
    <m/>
    <m/>
    <s v="Wa 24-2"/>
    <n v="1"/>
    <m/>
    <n v="16"/>
    <m/>
    <n v="370"/>
    <m/>
    <m/>
    <m/>
    <n v="22"/>
    <m/>
    <m/>
    <n v="6"/>
    <m/>
    <m/>
    <m/>
    <n v="38"/>
    <m/>
    <m/>
    <m/>
    <x v="1"/>
  </r>
  <r>
    <s v="Wa 24-2"/>
    <m/>
    <x v="3"/>
    <x v="8"/>
    <d v="2014-07-29T00:00:00"/>
    <m/>
    <m/>
    <m/>
    <n v="2"/>
    <m/>
    <n v="17"/>
    <m/>
    <n v="380"/>
    <m/>
    <m/>
    <m/>
    <n v="24"/>
    <m/>
    <m/>
    <n v="6"/>
    <m/>
    <m/>
    <m/>
    <n v="41"/>
    <m/>
    <m/>
    <m/>
    <x v="1"/>
  </r>
  <r>
    <s v="Wa 24-3"/>
    <m/>
    <x v="3"/>
    <x v="8"/>
    <d v="2014-08-07T00:00:00"/>
    <m/>
    <d v="2014-08-07T00:00:00"/>
    <s v="Wa 24-3"/>
    <n v="1"/>
    <m/>
    <n v="15"/>
    <m/>
    <n v="445"/>
    <m/>
    <m/>
    <m/>
    <n v="28"/>
    <m/>
    <m/>
    <n v="5"/>
    <m/>
    <m/>
    <m/>
    <n v="43"/>
    <m/>
    <m/>
    <m/>
    <x v="1"/>
  </r>
  <r>
    <s v="Wa 24-3"/>
    <m/>
    <x v="3"/>
    <x v="8"/>
    <d v="2014-08-07T00:00:00"/>
    <m/>
    <m/>
    <m/>
    <n v="2"/>
    <m/>
    <n v="17"/>
    <m/>
    <n v="345"/>
    <m/>
    <m/>
    <m/>
    <n v="25"/>
    <m/>
    <m/>
    <n v="6"/>
    <m/>
    <m/>
    <m/>
    <n v="42"/>
    <m/>
    <m/>
    <m/>
    <x v="1"/>
  </r>
  <r>
    <s v="Wa 24-4"/>
    <m/>
    <x v="3"/>
    <x v="8"/>
    <d v="2014-08-07T00:00:00"/>
    <m/>
    <m/>
    <s v="Wa 24-4"/>
    <n v="1"/>
    <m/>
    <n v="17"/>
    <m/>
    <n v="433"/>
    <m/>
    <m/>
    <m/>
    <n v="23"/>
    <m/>
    <m/>
    <n v="7"/>
    <m/>
    <m/>
    <m/>
    <n v="40"/>
    <m/>
    <m/>
    <m/>
    <x v="1"/>
  </r>
  <r>
    <s v="Wa 24-4"/>
    <m/>
    <x v="3"/>
    <x v="8"/>
    <d v="2014-08-07T00:00:00"/>
    <m/>
    <m/>
    <m/>
    <n v="2"/>
    <m/>
    <n v="17"/>
    <m/>
    <n v="405"/>
    <m/>
    <m/>
    <m/>
    <n v="25"/>
    <m/>
    <m/>
    <n v="7"/>
    <m/>
    <m/>
    <m/>
    <n v="42"/>
    <m/>
    <m/>
    <m/>
    <x v="1"/>
  </r>
  <r>
    <s v="Amarok 52-1"/>
    <m/>
    <x v="4"/>
    <x v="1"/>
    <d v="2014-07-29T00:00:00"/>
    <m/>
    <m/>
    <s v="Amarok 52-1"/>
    <n v="1"/>
    <m/>
    <n v="16"/>
    <m/>
    <n v="420"/>
    <m/>
    <m/>
    <m/>
    <m/>
    <m/>
    <m/>
    <n v="5"/>
    <m/>
    <m/>
    <m/>
    <s v=""/>
    <m/>
    <m/>
    <m/>
    <x v="1"/>
  </r>
  <r>
    <s v="Amarok 52-1"/>
    <m/>
    <x v="4"/>
    <x v="1"/>
    <d v="2014-07-29T00:00:00"/>
    <m/>
    <m/>
    <m/>
    <n v="2"/>
    <m/>
    <n v="15"/>
    <m/>
    <n v="440"/>
    <m/>
    <m/>
    <m/>
    <n v="23"/>
    <m/>
    <m/>
    <n v="5"/>
    <m/>
    <m/>
    <m/>
    <n v="38"/>
    <m/>
    <m/>
    <m/>
    <x v="1"/>
  </r>
  <r>
    <s v="Amarok 52-1"/>
    <m/>
    <x v="4"/>
    <x v="1"/>
    <d v="2014-07-29T00:00:00"/>
    <m/>
    <m/>
    <m/>
    <n v="3"/>
    <m/>
    <n v="15"/>
    <m/>
    <n v="375"/>
    <m/>
    <m/>
    <m/>
    <n v="19"/>
    <m/>
    <m/>
    <n v="5"/>
    <m/>
    <m/>
    <m/>
    <n v="34"/>
    <m/>
    <m/>
    <m/>
    <x v="1"/>
  </r>
  <r>
    <s v="Amarok 52-1"/>
    <m/>
    <x v="4"/>
    <x v="1"/>
    <d v="2014-07-29T00:00:00"/>
    <m/>
    <m/>
    <m/>
    <n v="4"/>
    <m/>
    <n v="17"/>
    <m/>
    <n v="360"/>
    <m/>
    <m/>
    <m/>
    <n v="19"/>
    <m/>
    <m/>
    <n v="5"/>
    <m/>
    <m/>
    <m/>
    <n v="36"/>
    <m/>
    <m/>
    <m/>
    <x v="1"/>
  </r>
  <r>
    <s v="Amarok 52-2"/>
    <m/>
    <x v="4"/>
    <x v="1"/>
    <d v="2014-07-29T00:00:00"/>
    <m/>
    <m/>
    <s v="Amarok 52-2"/>
    <n v="1"/>
    <m/>
    <n v="16"/>
    <m/>
    <n v="445"/>
    <m/>
    <m/>
    <m/>
    <n v="23"/>
    <m/>
    <m/>
    <n v="5"/>
    <m/>
    <m/>
    <m/>
    <n v="39"/>
    <m/>
    <m/>
    <m/>
    <x v="1"/>
  </r>
  <r>
    <s v="Amarok 52-2"/>
    <m/>
    <x v="4"/>
    <x v="1"/>
    <d v="2014-07-29T00:00:00"/>
    <m/>
    <m/>
    <m/>
    <n v="2"/>
    <m/>
    <n v="13"/>
    <m/>
    <n v="395"/>
    <m/>
    <m/>
    <m/>
    <n v="21"/>
    <m/>
    <m/>
    <n v="4"/>
    <m/>
    <m/>
    <m/>
    <n v="34"/>
    <m/>
    <m/>
    <m/>
    <x v="1"/>
  </r>
  <r>
    <s v="Amarok 52-2"/>
    <m/>
    <x v="4"/>
    <x v="1"/>
    <d v="2014-07-29T00:00:00"/>
    <m/>
    <m/>
    <m/>
    <n v="3"/>
    <m/>
    <n v="17"/>
    <m/>
    <n v="470"/>
    <m/>
    <m/>
    <m/>
    <n v="19"/>
    <m/>
    <m/>
    <n v="5"/>
    <m/>
    <m/>
    <m/>
    <n v="36"/>
    <m/>
    <m/>
    <m/>
    <x v="1"/>
  </r>
  <r>
    <s v="Amarok 52-2"/>
    <m/>
    <x v="4"/>
    <x v="1"/>
    <d v="2014-07-29T00:00:00"/>
    <m/>
    <m/>
    <m/>
    <n v="4"/>
    <m/>
    <n v="14"/>
    <m/>
    <n v="403"/>
    <m/>
    <m/>
    <m/>
    <m/>
    <m/>
    <m/>
    <m/>
    <m/>
    <m/>
    <m/>
    <s v=""/>
    <m/>
    <m/>
    <m/>
    <x v="1"/>
  </r>
  <r>
    <s v="Amarok 52-3"/>
    <m/>
    <x v="4"/>
    <x v="1"/>
    <d v="2014-07-29T00:00:00"/>
    <m/>
    <m/>
    <s v="Amarok 52-3"/>
    <n v="1"/>
    <m/>
    <n v="16"/>
    <m/>
    <n v="425"/>
    <m/>
    <m/>
    <m/>
    <n v="19"/>
    <m/>
    <m/>
    <n v="4"/>
    <m/>
    <m/>
    <m/>
    <n v="35"/>
    <m/>
    <m/>
    <m/>
    <x v="1"/>
  </r>
  <r>
    <s v="Amarok 52-3"/>
    <m/>
    <x v="4"/>
    <x v="1"/>
    <d v="2014-07-29T00:00:00"/>
    <m/>
    <m/>
    <m/>
    <n v="2"/>
    <m/>
    <n v="14"/>
    <m/>
    <n v="400"/>
    <m/>
    <m/>
    <m/>
    <n v="20"/>
    <m/>
    <m/>
    <n v="4"/>
    <m/>
    <m/>
    <m/>
    <n v="34"/>
    <m/>
    <m/>
    <m/>
    <x v="1"/>
  </r>
  <r>
    <s v="Amarok 52-3"/>
    <m/>
    <x v="4"/>
    <x v="1"/>
    <d v="2014-07-29T00:00:00"/>
    <m/>
    <m/>
    <m/>
    <n v="3"/>
    <m/>
    <n v="17"/>
    <m/>
    <n v="405"/>
    <m/>
    <m/>
    <m/>
    <n v="22"/>
    <m/>
    <m/>
    <n v="5"/>
    <m/>
    <m/>
    <m/>
    <n v="39"/>
    <m/>
    <m/>
    <m/>
    <x v="1"/>
  </r>
  <r>
    <s v="Amarok 52-3"/>
    <m/>
    <x v="4"/>
    <x v="1"/>
    <d v="2014-07-29T00:00:00"/>
    <m/>
    <m/>
    <m/>
    <n v="4"/>
    <m/>
    <n v="16"/>
    <m/>
    <n v="345"/>
    <m/>
    <m/>
    <m/>
    <n v="24"/>
    <m/>
    <m/>
    <n v="4"/>
    <m/>
    <m/>
    <m/>
    <n v="40"/>
    <m/>
    <m/>
    <m/>
    <x v="1"/>
  </r>
  <r>
    <s v="Amarok 52-4"/>
    <m/>
    <x v="4"/>
    <x v="1"/>
    <d v="2014-07-29T00:00:00"/>
    <m/>
    <m/>
    <s v="Amarok 52-4"/>
    <n v="1"/>
    <m/>
    <n v="17"/>
    <m/>
    <n v="445"/>
    <m/>
    <m/>
    <m/>
    <n v="19"/>
    <m/>
    <m/>
    <n v="5"/>
    <m/>
    <m/>
    <m/>
    <n v="36"/>
    <m/>
    <m/>
    <m/>
    <x v="1"/>
  </r>
  <r>
    <s v="Amarok 52-4"/>
    <m/>
    <x v="4"/>
    <x v="1"/>
    <d v="2014-07-29T00:00:00"/>
    <m/>
    <m/>
    <m/>
    <n v="2"/>
    <m/>
    <n v="15"/>
    <m/>
    <n v="400"/>
    <m/>
    <m/>
    <m/>
    <n v="23"/>
    <m/>
    <m/>
    <n v="4"/>
    <m/>
    <m/>
    <m/>
    <n v="38"/>
    <m/>
    <m/>
    <m/>
    <x v="1"/>
  </r>
  <r>
    <s v="Amarok 52-4"/>
    <m/>
    <x v="4"/>
    <x v="1"/>
    <d v="2014-07-29T00:00:00"/>
    <m/>
    <m/>
    <m/>
    <n v="3"/>
    <m/>
    <n v="17"/>
    <m/>
    <n v="380"/>
    <m/>
    <m/>
    <m/>
    <n v="18"/>
    <m/>
    <m/>
    <n v="4"/>
    <m/>
    <m/>
    <m/>
    <n v="35"/>
    <m/>
    <m/>
    <m/>
    <x v="1"/>
  </r>
  <r>
    <s v="Amarok 52-4"/>
    <m/>
    <x v="4"/>
    <x v="1"/>
    <d v="2014-07-29T00:00:00"/>
    <m/>
    <m/>
    <m/>
    <n v="4"/>
    <m/>
    <n v="16"/>
    <m/>
    <n v="365"/>
    <m/>
    <m/>
    <m/>
    <n v="17"/>
    <m/>
    <m/>
    <n v="4"/>
    <m/>
    <m/>
    <m/>
    <n v="33"/>
    <m/>
    <m/>
    <m/>
    <x v="1"/>
  </r>
  <r>
    <s v="Aspiring 52-1"/>
    <m/>
    <x v="4"/>
    <x v="2"/>
    <d v="2014-07-29T00:00:00"/>
    <m/>
    <m/>
    <s v="Aspiring 52-1"/>
    <n v="1"/>
    <m/>
    <n v="16"/>
    <m/>
    <n v="435"/>
    <m/>
    <m/>
    <m/>
    <n v="24"/>
    <m/>
    <m/>
    <n v="5"/>
    <m/>
    <m/>
    <m/>
    <n v="40"/>
    <m/>
    <m/>
    <m/>
    <x v="1"/>
  </r>
  <r>
    <s v="Aspiring 52-1"/>
    <m/>
    <x v="4"/>
    <x v="2"/>
    <d v="2014-07-29T00:00:00"/>
    <m/>
    <m/>
    <m/>
    <n v="2"/>
    <m/>
    <n v="14"/>
    <m/>
    <n v="450"/>
    <m/>
    <m/>
    <m/>
    <n v="26"/>
    <m/>
    <m/>
    <n v="6"/>
    <m/>
    <m/>
    <m/>
    <n v="40"/>
    <m/>
    <m/>
    <m/>
    <x v="1"/>
  </r>
  <r>
    <s v="Aspiring 52-1"/>
    <m/>
    <x v="4"/>
    <x v="2"/>
    <d v="2014-07-29T00:00:00"/>
    <m/>
    <m/>
    <m/>
    <n v="3"/>
    <m/>
    <n v="16"/>
    <m/>
    <n v="455"/>
    <m/>
    <m/>
    <m/>
    <n v="24"/>
    <m/>
    <m/>
    <n v="7"/>
    <m/>
    <m/>
    <m/>
    <n v="40"/>
    <m/>
    <m/>
    <m/>
    <x v="1"/>
  </r>
  <r>
    <s v="Aspiring 52-1"/>
    <m/>
    <x v="4"/>
    <x v="2"/>
    <d v="2014-07-29T00:00:00"/>
    <m/>
    <m/>
    <m/>
    <n v="4"/>
    <m/>
    <n v="14"/>
    <m/>
    <n v="495"/>
    <m/>
    <m/>
    <m/>
    <n v="23"/>
    <m/>
    <m/>
    <n v="5"/>
    <m/>
    <m/>
    <m/>
    <n v="37"/>
    <m/>
    <m/>
    <m/>
    <x v="1"/>
  </r>
  <r>
    <s v="Aspiring 52-2"/>
    <m/>
    <x v="4"/>
    <x v="2"/>
    <d v="2014-07-29T00:00:00"/>
    <m/>
    <m/>
    <s v="Aspiring 52-2"/>
    <n v="1"/>
    <m/>
    <n v="17"/>
    <m/>
    <n v="405"/>
    <m/>
    <m/>
    <m/>
    <n v="25"/>
    <m/>
    <m/>
    <n v="5"/>
    <m/>
    <m/>
    <m/>
    <n v="42"/>
    <m/>
    <m/>
    <m/>
    <x v="1"/>
  </r>
  <r>
    <s v="Aspiring 52-2"/>
    <m/>
    <x v="4"/>
    <x v="2"/>
    <d v="2014-07-29T00:00:00"/>
    <m/>
    <m/>
    <m/>
    <n v="2"/>
    <m/>
    <n v="16"/>
    <m/>
    <n v="403"/>
    <m/>
    <m/>
    <m/>
    <n v="23"/>
    <m/>
    <m/>
    <n v="5"/>
    <m/>
    <m/>
    <m/>
    <n v="39"/>
    <m/>
    <m/>
    <m/>
    <x v="1"/>
  </r>
  <r>
    <s v="Aspiring 52-2"/>
    <m/>
    <x v="4"/>
    <x v="2"/>
    <d v="2014-07-29T00:00:00"/>
    <m/>
    <m/>
    <m/>
    <n v="3"/>
    <m/>
    <n v="17"/>
    <m/>
    <m/>
    <m/>
    <m/>
    <m/>
    <m/>
    <m/>
    <m/>
    <m/>
    <m/>
    <m/>
    <m/>
    <s v=""/>
    <m/>
    <m/>
    <m/>
    <x v="1"/>
  </r>
  <r>
    <s v="Aspiring 52-3"/>
    <m/>
    <x v="4"/>
    <x v="2"/>
    <d v="2014-07-29T00:00:00"/>
    <m/>
    <m/>
    <s v="Aspiring 52-3"/>
    <n v="1"/>
    <m/>
    <n v="14"/>
    <m/>
    <n v="400"/>
    <m/>
    <m/>
    <m/>
    <n v="21"/>
    <m/>
    <m/>
    <n v="4"/>
    <m/>
    <m/>
    <m/>
    <n v="35"/>
    <m/>
    <m/>
    <m/>
    <x v="1"/>
  </r>
  <r>
    <s v="Aspiring 52-3"/>
    <m/>
    <x v="4"/>
    <x v="2"/>
    <d v="2014-07-29T00:00:00"/>
    <m/>
    <m/>
    <m/>
    <n v="2"/>
    <m/>
    <n v="15"/>
    <m/>
    <n v="420"/>
    <m/>
    <m/>
    <m/>
    <n v="22"/>
    <m/>
    <m/>
    <n v="5"/>
    <m/>
    <m/>
    <m/>
    <n v="37"/>
    <m/>
    <m/>
    <m/>
    <x v="1"/>
  </r>
  <r>
    <s v="Aspiring 52-3"/>
    <m/>
    <x v="4"/>
    <x v="2"/>
    <d v="2014-07-29T00:00:00"/>
    <m/>
    <m/>
    <m/>
    <n v="3"/>
    <m/>
    <n v="12"/>
    <m/>
    <n v="360"/>
    <m/>
    <m/>
    <m/>
    <m/>
    <m/>
    <m/>
    <n v="3"/>
    <m/>
    <m/>
    <m/>
    <s v=""/>
    <m/>
    <m/>
    <m/>
    <x v="1"/>
  </r>
  <r>
    <s v="Aspiring 52-3"/>
    <m/>
    <x v="4"/>
    <x v="2"/>
    <d v="2014-07-29T00:00:00"/>
    <m/>
    <m/>
    <m/>
    <n v="4"/>
    <m/>
    <n v="18"/>
    <m/>
    <m/>
    <m/>
    <m/>
    <m/>
    <m/>
    <m/>
    <m/>
    <m/>
    <m/>
    <m/>
    <m/>
    <s v=""/>
    <m/>
    <m/>
    <m/>
    <x v="1"/>
  </r>
  <r>
    <s v="Aspiring 52-4"/>
    <m/>
    <x v="4"/>
    <x v="2"/>
    <d v="2014-07-29T00:00:00"/>
    <m/>
    <m/>
    <s v="Aspiring 52-4"/>
    <n v="1"/>
    <m/>
    <n v="12"/>
    <m/>
    <n v="380"/>
    <m/>
    <m/>
    <m/>
    <m/>
    <m/>
    <m/>
    <n v="4"/>
    <m/>
    <m/>
    <m/>
    <s v=""/>
    <m/>
    <m/>
    <m/>
    <x v="1"/>
  </r>
  <r>
    <s v="Aspiring 52-4"/>
    <m/>
    <x v="4"/>
    <x v="2"/>
    <d v="2014-07-29T00:00:00"/>
    <m/>
    <m/>
    <m/>
    <n v="2"/>
    <m/>
    <n v="14"/>
    <m/>
    <n v="360"/>
    <m/>
    <m/>
    <m/>
    <n v="17"/>
    <m/>
    <m/>
    <n v="4"/>
    <m/>
    <m/>
    <m/>
    <n v="31"/>
    <m/>
    <m/>
    <m/>
    <x v="1"/>
  </r>
  <r>
    <s v="Aspiring 52-4"/>
    <m/>
    <x v="4"/>
    <x v="2"/>
    <d v="2014-07-29T00:00:00"/>
    <m/>
    <m/>
    <m/>
    <n v="3"/>
    <m/>
    <n v="17"/>
    <m/>
    <n v="385"/>
    <m/>
    <m/>
    <m/>
    <n v="24"/>
    <m/>
    <m/>
    <n v="6"/>
    <m/>
    <m/>
    <m/>
    <n v="41"/>
    <m/>
    <m/>
    <m/>
    <x v="1"/>
  </r>
  <r>
    <s v="Aspiring 52-4"/>
    <m/>
    <x v="4"/>
    <x v="2"/>
    <d v="2014-07-29T00:00:00"/>
    <m/>
    <m/>
    <m/>
    <n v="4"/>
    <m/>
    <n v="17"/>
    <m/>
    <m/>
    <m/>
    <m/>
    <m/>
    <m/>
    <m/>
    <m/>
    <m/>
    <m/>
    <m/>
    <m/>
    <s v=""/>
    <m/>
    <m/>
    <m/>
    <x v="1"/>
  </r>
  <r>
    <s v="Batten Winter 52-1"/>
    <m/>
    <x v="4"/>
    <x v="3"/>
    <d v="2014-05-21T00:00:00"/>
    <m/>
    <m/>
    <s v="Batten Winter 52-1"/>
    <n v="1"/>
    <m/>
    <n v="10"/>
    <m/>
    <n v="400"/>
    <m/>
    <m/>
    <m/>
    <n v="17"/>
    <m/>
    <m/>
    <n v="3"/>
    <m/>
    <m/>
    <m/>
    <n v="27"/>
    <m/>
    <m/>
    <m/>
    <x v="1"/>
  </r>
  <r>
    <s v="Batten Winter 52-1"/>
    <m/>
    <x v="4"/>
    <x v="3"/>
    <d v="2014-05-21T00:00:00"/>
    <m/>
    <m/>
    <m/>
    <n v="2"/>
    <m/>
    <n v="8"/>
    <m/>
    <n v="487"/>
    <m/>
    <m/>
    <m/>
    <n v="15"/>
    <m/>
    <m/>
    <n v="3"/>
    <m/>
    <m/>
    <m/>
    <n v="23"/>
    <m/>
    <m/>
    <m/>
    <x v="1"/>
  </r>
  <r>
    <s v="Batten Winter 52-1"/>
    <m/>
    <x v="4"/>
    <x v="3"/>
    <d v="2014-05-21T00:00:00"/>
    <m/>
    <m/>
    <m/>
    <n v="3"/>
    <m/>
    <n v="9"/>
    <m/>
    <n v="350"/>
    <m/>
    <m/>
    <m/>
    <m/>
    <m/>
    <m/>
    <n v="3"/>
    <m/>
    <m/>
    <m/>
    <s v=""/>
    <m/>
    <m/>
    <m/>
    <x v="1"/>
  </r>
  <r>
    <s v="Batten Winter 52-4"/>
    <m/>
    <x v="4"/>
    <x v="3"/>
    <d v="2014-05-21T00:00:00"/>
    <m/>
    <m/>
    <s v="Batten Winter 52-4"/>
    <n v="1"/>
    <m/>
    <n v="10"/>
    <m/>
    <n v="374"/>
    <m/>
    <m/>
    <m/>
    <n v="16"/>
    <m/>
    <m/>
    <n v="3"/>
    <m/>
    <m/>
    <m/>
    <n v="26"/>
    <m/>
    <m/>
    <m/>
    <x v="1"/>
  </r>
  <r>
    <s v="Batten Winter 52-4"/>
    <m/>
    <x v="4"/>
    <x v="3"/>
    <d v="2014-05-21T00:00:00"/>
    <m/>
    <m/>
    <m/>
    <n v="2"/>
    <m/>
    <n v="10"/>
    <m/>
    <n v="440"/>
    <m/>
    <m/>
    <m/>
    <n v="16"/>
    <m/>
    <m/>
    <n v="4"/>
    <m/>
    <m/>
    <m/>
    <n v="26"/>
    <m/>
    <m/>
    <m/>
    <x v="1"/>
  </r>
  <r>
    <s v="Batten W 52-3"/>
    <m/>
    <x v="4"/>
    <x v="3"/>
    <d v="2014-06-17T00:00:00"/>
    <m/>
    <m/>
    <s v="Batten W 52-3"/>
    <n v="1"/>
    <m/>
    <n v="11"/>
    <m/>
    <n v="440"/>
    <m/>
    <m/>
    <m/>
    <n v="18"/>
    <m/>
    <m/>
    <n v="4"/>
    <m/>
    <m/>
    <m/>
    <n v="29"/>
    <m/>
    <m/>
    <m/>
    <x v="1"/>
  </r>
  <r>
    <s v="Batten W 52-3"/>
    <m/>
    <x v="4"/>
    <x v="3"/>
    <d v="2014-06-17T00:00:00"/>
    <m/>
    <m/>
    <m/>
    <n v="2"/>
    <m/>
    <n v="11"/>
    <m/>
    <n v="460"/>
    <m/>
    <m/>
    <m/>
    <n v="16"/>
    <m/>
    <m/>
    <n v="4"/>
    <m/>
    <m/>
    <m/>
    <n v="27"/>
    <m/>
    <m/>
    <m/>
    <x v="1"/>
  </r>
  <r>
    <s v="Batten W 52-3"/>
    <m/>
    <x v="4"/>
    <x v="3"/>
    <d v="2014-06-17T00:00:00"/>
    <m/>
    <m/>
    <m/>
    <n v="3"/>
    <m/>
    <n v="13"/>
    <m/>
    <n v="500"/>
    <m/>
    <m/>
    <m/>
    <n v="17"/>
    <m/>
    <m/>
    <n v="5"/>
    <m/>
    <m/>
    <m/>
    <n v="30"/>
    <m/>
    <m/>
    <m/>
    <x v="1"/>
  </r>
  <r>
    <s v="Batten W 52-3"/>
    <m/>
    <x v="4"/>
    <x v="3"/>
    <d v="2014-06-17T00:00:00"/>
    <m/>
    <m/>
    <m/>
    <n v="4"/>
    <m/>
    <n v="11"/>
    <m/>
    <n v="430"/>
    <m/>
    <m/>
    <m/>
    <n v="17"/>
    <m/>
    <m/>
    <m/>
    <m/>
    <m/>
    <m/>
    <n v="28"/>
    <m/>
    <m/>
    <m/>
    <x v="1"/>
  </r>
  <r>
    <s v="Batten W 52-2"/>
    <m/>
    <x v="4"/>
    <x v="3"/>
    <d v="2014-07-29T00:00:00"/>
    <m/>
    <m/>
    <s v="Batten W 52-2"/>
    <n v="1"/>
    <m/>
    <n v="12"/>
    <m/>
    <n v="411"/>
    <m/>
    <m/>
    <m/>
    <m/>
    <m/>
    <m/>
    <n v="4"/>
    <m/>
    <m/>
    <m/>
    <s v=""/>
    <m/>
    <m/>
    <m/>
    <x v="1"/>
  </r>
  <r>
    <s v="Batten W 52-2"/>
    <m/>
    <x v="4"/>
    <x v="3"/>
    <d v="2014-07-29T00:00:00"/>
    <m/>
    <m/>
    <m/>
    <n v="2"/>
    <m/>
    <n v="13"/>
    <m/>
    <n v="485"/>
    <m/>
    <m/>
    <m/>
    <n v="21"/>
    <m/>
    <m/>
    <n v="4"/>
    <m/>
    <m/>
    <m/>
    <n v="34"/>
    <m/>
    <m/>
    <m/>
    <x v="1"/>
  </r>
  <r>
    <s v="Batten W 52-2"/>
    <m/>
    <x v="4"/>
    <x v="3"/>
    <d v="2014-07-29T00:00:00"/>
    <m/>
    <m/>
    <m/>
    <n v="3"/>
    <m/>
    <n v="14"/>
    <m/>
    <n v="410"/>
    <m/>
    <m/>
    <m/>
    <n v="19"/>
    <m/>
    <m/>
    <n v="5"/>
    <m/>
    <m/>
    <m/>
    <n v="33"/>
    <m/>
    <m/>
    <m/>
    <x v="1"/>
  </r>
  <r>
    <s v="Batten W 52-2"/>
    <m/>
    <x v="4"/>
    <x v="3"/>
    <d v="2014-07-29T00:00:00"/>
    <m/>
    <m/>
    <m/>
    <n v="4"/>
    <m/>
    <n v="11"/>
    <m/>
    <n v="409"/>
    <m/>
    <m/>
    <m/>
    <n v="17"/>
    <m/>
    <m/>
    <n v="3"/>
    <m/>
    <m/>
    <m/>
    <n v="28"/>
    <m/>
    <m/>
    <m/>
    <x v="1"/>
  </r>
  <r>
    <s v="Consort 52-1"/>
    <m/>
    <x v="4"/>
    <x v="4"/>
    <d v="2014-07-29T00:00:00"/>
    <m/>
    <m/>
    <s v="Consort 52-1"/>
    <n v="1"/>
    <m/>
    <n v="14"/>
    <m/>
    <n v="400"/>
    <m/>
    <m/>
    <m/>
    <n v="21"/>
    <m/>
    <m/>
    <n v="5"/>
    <m/>
    <m/>
    <m/>
    <n v="35"/>
    <m/>
    <m/>
    <m/>
    <x v="1"/>
  </r>
  <r>
    <s v="Consort 52-1"/>
    <m/>
    <x v="4"/>
    <x v="4"/>
    <d v="2014-07-29T00:00:00"/>
    <m/>
    <m/>
    <m/>
    <n v="2"/>
    <m/>
    <n v="14"/>
    <m/>
    <m/>
    <m/>
    <m/>
    <m/>
    <m/>
    <m/>
    <m/>
    <m/>
    <m/>
    <m/>
    <m/>
    <s v=""/>
    <m/>
    <m/>
    <m/>
    <x v="1"/>
  </r>
  <r>
    <s v="Consort 52-1"/>
    <m/>
    <x v="4"/>
    <x v="4"/>
    <d v="2014-07-29T00:00:00"/>
    <m/>
    <m/>
    <m/>
    <n v="3"/>
    <m/>
    <n v="17"/>
    <m/>
    <m/>
    <m/>
    <m/>
    <m/>
    <m/>
    <m/>
    <m/>
    <m/>
    <m/>
    <m/>
    <m/>
    <s v=""/>
    <m/>
    <m/>
    <m/>
    <x v="1"/>
  </r>
  <r>
    <s v="Consort 52-1"/>
    <m/>
    <x v="4"/>
    <x v="4"/>
    <d v="2014-07-29T00:00:00"/>
    <m/>
    <m/>
    <m/>
    <n v="4"/>
    <m/>
    <n v="15"/>
    <m/>
    <m/>
    <m/>
    <m/>
    <m/>
    <m/>
    <m/>
    <m/>
    <m/>
    <m/>
    <m/>
    <m/>
    <s v=""/>
    <m/>
    <m/>
    <m/>
    <x v="1"/>
  </r>
  <r>
    <s v="Consort 52-2"/>
    <m/>
    <x v="4"/>
    <x v="4"/>
    <d v="2014-07-29T00:00:00"/>
    <m/>
    <m/>
    <s v="Consort 52-2"/>
    <n v="1"/>
    <m/>
    <n v="15"/>
    <m/>
    <m/>
    <m/>
    <m/>
    <m/>
    <m/>
    <m/>
    <m/>
    <m/>
    <m/>
    <m/>
    <m/>
    <s v=""/>
    <m/>
    <m/>
    <m/>
    <x v="1"/>
  </r>
  <r>
    <s v="Consort 52-2"/>
    <m/>
    <x v="4"/>
    <x v="4"/>
    <d v="2014-07-29T00:00:00"/>
    <m/>
    <m/>
    <m/>
    <n v="2"/>
    <m/>
    <n v="16"/>
    <m/>
    <m/>
    <m/>
    <m/>
    <m/>
    <m/>
    <m/>
    <m/>
    <m/>
    <m/>
    <m/>
    <m/>
    <s v=""/>
    <m/>
    <m/>
    <m/>
    <x v="1"/>
  </r>
  <r>
    <s v="Consort 52-2"/>
    <m/>
    <x v="4"/>
    <x v="4"/>
    <d v="2014-07-29T00:00:00"/>
    <m/>
    <m/>
    <m/>
    <n v="3"/>
    <m/>
    <n v="17"/>
    <m/>
    <m/>
    <m/>
    <m/>
    <m/>
    <m/>
    <m/>
    <m/>
    <m/>
    <m/>
    <m/>
    <m/>
    <s v=""/>
    <m/>
    <m/>
    <m/>
    <x v="1"/>
  </r>
  <r>
    <s v="Consort 52-2"/>
    <m/>
    <x v="4"/>
    <x v="4"/>
    <d v="2014-07-29T00:00:00"/>
    <m/>
    <m/>
    <m/>
    <n v="4"/>
    <m/>
    <n v="17"/>
    <m/>
    <m/>
    <m/>
    <m/>
    <m/>
    <m/>
    <m/>
    <m/>
    <m/>
    <m/>
    <m/>
    <m/>
    <s v=""/>
    <m/>
    <m/>
    <m/>
    <x v="1"/>
  </r>
  <r>
    <s v="Consort 52-3"/>
    <m/>
    <x v="4"/>
    <x v="4"/>
    <d v="2014-07-29T00:00:00"/>
    <m/>
    <m/>
    <s v="Consort 52-3"/>
    <n v="1"/>
    <m/>
    <n v="15"/>
    <m/>
    <n v="355"/>
    <m/>
    <m/>
    <m/>
    <m/>
    <m/>
    <m/>
    <m/>
    <m/>
    <m/>
    <m/>
    <s v=""/>
    <m/>
    <m/>
    <m/>
    <x v="1"/>
  </r>
  <r>
    <s v="Consort 52-3"/>
    <m/>
    <x v="4"/>
    <x v="4"/>
    <d v="2014-07-29T00:00:00"/>
    <m/>
    <m/>
    <m/>
    <n v="2"/>
    <m/>
    <n v="15"/>
    <m/>
    <m/>
    <m/>
    <m/>
    <m/>
    <m/>
    <m/>
    <m/>
    <m/>
    <m/>
    <m/>
    <m/>
    <s v=""/>
    <m/>
    <m/>
    <m/>
    <x v="1"/>
  </r>
  <r>
    <s v="Consort 52-3"/>
    <m/>
    <x v="4"/>
    <x v="4"/>
    <d v="2014-07-29T00:00:00"/>
    <m/>
    <m/>
    <m/>
    <n v="3"/>
    <m/>
    <n v="15"/>
    <m/>
    <m/>
    <m/>
    <m/>
    <m/>
    <m/>
    <m/>
    <m/>
    <m/>
    <m/>
    <m/>
    <m/>
    <s v=""/>
    <m/>
    <m/>
    <m/>
    <x v="1"/>
  </r>
  <r>
    <s v="Consort 52-4"/>
    <m/>
    <x v="4"/>
    <x v="4"/>
    <d v="2014-08-07T00:00:00"/>
    <m/>
    <m/>
    <s v="Consort 52-4"/>
    <n v="1"/>
    <m/>
    <n v="15"/>
    <m/>
    <n v="330"/>
    <m/>
    <m/>
    <m/>
    <n v="20"/>
    <m/>
    <m/>
    <n v="5"/>
    <m/>
    <m/>
    <m/>
    <n v="35"/>
    <m/>
    <m/>
    <m/>
    <x v="1"/>
  </r>
  <r>
    <s v="Consort 52-4"/>
    <m/>
    <x v="4"/>
    <x v="4"/>
    <d v="2014-08-07T00:00:00"/>
    <m/>
    <m/>
    <m/>
    <n v="2"/>
    <m/>
    <n v="14"/>
    <m/>
    <n v="315"/>
    <m/>
    <m/>
    <m/>
    <n v="20"/>
    <m/>
    <m/>
    <n v="4"/>
    <m/>
    <m/>
    <m/>
    <n v="34"/>
    <m/>
    <m/>
    <m/>
    <x v="1"/>
  </r>
  <r>
    <s v="CRWT 153 52-1"/>
    <n v="16"/>
    <x v="4"/>
    <x v="9"/>
    <d v="2014-08-07T00:00:00"/>
    <m/>
    <m/>
    <s v="CRWT 153 52-1"/>
    <n v="1"/>
    <m/>
    <n v="18"/>
    <n v="18"/>
    <m/>
    <m/>
    <m/>
    <m/>
    <m/>
    <m/>
    <s v="FL"/>
    <n v="5"/>
    <m/>
    <m/>
    <m/>
    <s v=""/>
    <m/>
    <m/>
    <m/>
    <x v="1"/>
  </r>
  <r>
    <s v="CRWT 153 52-1"/>
    <n v="16"/>
    <x v="4"/>
    <x v="9"/>
    <d v="2014-08-07T00:00:00"/>
    <m/>
    <m/>
    <m/>
    <n v="2"/>
    <m/>
    <n v="20"/>
    <n v="20"/>
    <m/>
    <m/>
    <m/>
    <m/>
    <m/>
    <m/>
    <s v="FL"/>
    <n v="5"/>
    <m/>
    <m/>
    <m/>
    <s v=""/>
    <m/>
    <m/>
    <m/>
    <x v="1"/>
  </r>
  <r>
    <s v="CRWT 153 52-1"/>
    <n v="16"/>
    <x v="4"/>
    <x v="9"/>
    <d v="2014-08-07T00:00:00"/>
    <m/>
    <m/>
    <m/>
    <n v="3"/>
    <m/>
    <n v="17"/>
    <n v="17"/>
    <m/>
    <m/>
    <m/>
    <m/>
    <m/>
    <m/>
    <s v="FL"/>
    <n v="5"/>
    <m/>
    <m/>
    <m/>
    <s v=""/>
    <m/>
    <m/>
    <m/>
    <x v="1"/>
  </r>
  <r>
    <s v="CRWT 153 52-1"/>
    <n v="16"/>
    <x v="4"/>
    <x v="9"/>
    <d v="2014-08-07T00:00:00"/>
    <m/>
    <m/>
    <m/>
    <n v="4"/>
    <m/>
    <n v="20"/>
    <n v="20"/>
    <m/>
    <m/>
    <m/>
    <m/>
    <m/>
    <m/>
    <s v="TS"/>
    <n v="3"/>
    <m/>
    <m/>
    <m/>
    <s v=""/>
    <m/>
    <m/>
    <m/>
    <x v="1"/>
  </r>
  <r>
    <s v="CRWT 153 52-2"/>
    <n v="16"/>
    <x v="4"/>
    <x v="9"/>
    <d v="2014-08-07T00:00:00"/>
    <m/>
    <m/>
    <s v="CRWT 153 52-2"/>
    <n v="1"/>
    <m/>
    <n v="18"/>
    <n v="18"/>
    <m/>
    <m/>
    <m/>
    <m/>
    <m/>
    <m/>
    <s v="TS"/>
    <n v="5"/>
    <m/>
    <m/>
    <m/>
    <s v=""/>
    <m/>
    <m/>
    <m/>
    <x v="1"/>
  </r>
  <r>
    <s v="CRWT 153 52-2"/>
    <n v="16"/>
    <x v="4"/>
    <x v="9"/>
    <d v="2014-08-07T00:00:00"/>
    <m/>
    <m/>
    <m/>
    <n v="2"/>
    <m/>
    <n v="17"/>
    <n v="17"/>
    <m/>
    <m/>
    <m/>
    <m/>
    <m/>
    <m/>
    <s v="FL"/>
    <n v="4"/>
    <m/>
    <m/>
    <m/>
    <s v=""/>
    <m/>
    <m/>
    <m/>
    <x v="1"/>
  </r>
  <r>
    <s v="CRWT 153 52-2"/>
    <n v="16"/>
    <x v="4"/>
    <x v="9"/>
    <d v="2014-08-07T00:00:00"/>
    <m/>
    <m/>
    <m/>
    <n v="3"/>
    <m/>
    <n v="22"/>
    <n v="22"/>
    <m/>
    <m/>
    <m/>
    <n v="5"/>
    <m/>
    <m/>
    <s v="TS"/>
    <m/>
    <m/>
    <m/>
    <m/>
    <s v=""/>
    <m/>
    <m/>
    <m/>
    <x v="1"/>
  </r>
  <r>
    <s v="CRWT 153 52-2"/>
    <n v="16"/>
    <x v="4"/>
    <x v="9"/>
    <d v="2014-08-07T00:00:00"/>
    <m/>
    <m/>
    <m/>
    <n v="4"/>
    <m/>
    <n v="20"/>
    <n v="20"/>
    <m/>
    <m/>
    <m/>
    <n v="1"/>
    <m/>
    <m/>
    <s v="TS"/>
    <n v="4"/>
    <m/>
    <m/>
    <m/>
    <s v=""/>
    <m/>
    <m/>
    <m/>
    <x v="1"/>
  </r>
  <r>
    <s v="CRWT 153 52-3"/>
    <n v="16"/>
    <x v="4"/>
    <x v="9"/>
    <d v="2014-08-07T00:00:00"/>
    <m/>
    <m/>
    <s v="CRWT 153 52-3"/>
    <n v="1"/>
    <m/>
    <n v="19"/>
    <n v="19"/>
    <m/>
    <m/>
    <m/>
    <n v="2"/>
    <m/>
    <m/>
    <s v="&gt;TS"/>
    <n v="4"/>
    <m/>
    <m/>
    <m/>
    <s v=""/>
    <m/>
    <m/>
    <m/>
    <x v="1"/>
  </r>
  <r>
    <s v="CRWT 153 52-3"/>
    <n v="16"/>
    <x v="4"/>
    <x v="9"/>
    <d v="2014-08-07T00:00:00"/>
    <m/>
    <m/>
    <m/>
    <n v="2"/>
    <m/>
    <n v="16"/>
    <n v="16"/>
    <m/>
    <m/>
    <m/>
    <m/>
    <m/>
    <m/>
    <s v="&gt;FL"/>
    <n v="4"/>
    <m/>
    <m/>
    <m/>
    <s v=""/>
    <m/>
    <m/>
    <m/>
    <x v="1"/>
  </r>
  <r>
    <s v="CRWT 153 52-3"/>
    <n v="16"/>
    <x v="4"/>
    <x v="9"/>
    <d v="2014-08-07T00:00:00"/>
    <m/>
    <m/>
    <m/>
    <n v="3"/>
    <m/>
    <n v="19"/>
    <n v="19"/>
    <m/>
    <m/>
    <m/>
    <n v="1"/>
    <m/>
    <m/>
    <s v="&gt;TS"/>
    <n v="5"/>
    <m/>
    <m/>
    <m/>
    <s v=""/>
    <m/>
    <m/>
    <m/>
    <x v="1"/>
  </r>
  <r>
    <s v="CRWT 153 52-3"/>
    <n v="16"/>
    <x v="4"/>
    <x v="9"/>
    <d v="2014-08-07T00:00:00"/>
    <m/>
    <m/>
    <m/>
    <n v="4"/>
    <m/>
    <n v="18"/>
    <n v="18"/>
    <m/>
    <m/>
    <m/>
    <m/>
    <m/>
    <m/>
    <m/>
    <n v="4"/>
    <m/>
    <m/>
    <m/>
    <s v=""/>
    <m/>
    <m/>
    <m/>
    <x v="1"/>
  </r>
  <r>
    <s v="CRWT 153 52-4"/>
    <n v="16"/>
    <x v="4"/>
    <x v="9"/>
    <d v="2014-08-07T00:00:00"/>
    <m/>
    <m/>
    <s v="CRWT 153 52-4"/>
    <n v="1"/>
    <m/>
    <n v="19"/>
    <n v="19"/>
    <m/>
    <m/>
    <m/>
    <n v="1"/>
    <m/>
    <m/>
    <s v="&gt;TS"/>
    <n v="5"/>
    <m/>
    <m/>
    <m/>
    <s v=""/>
    <m/>
    <m/>
    <m/>
    <x v="1"/>
  </r>
  <r>
    <s v="CRWT 153 52-4"/>
    <n v="16"/>
    <x v="4"/>
    <x v="9"/>
    <d v="2014-08-07T00:00:00"/>
    <m/>
    <m/>
    <m/>
    <n v="2"/>
    <m/>
    <n v="18"/>
    <n v="18"/>
    <m/>
    <m/>
    <m/>
    <m/>
    <m/>
    <m/>
    <s v="FL"/>
    <n v="5"/>
    <m/>
    <m/>
    <m/>
    <s v=""/>
    <m/>
    <m/>
    <m/>
    <x v="1"/>
  </r>
  <r>
    <s v="CRWT 153 52-4"/>
    <n v="16"/>
    <x v="4"/>
    <x v="9"/>
    <d v="2014-08-07T00:00:00"/>
    <m/>
    <m/>
    <m/>
    <n v="3"/>
    <m/>
    <n v="19"/>
    <n v="19"/>
    <m/>
    <m/>
    <m/>
    <m/>
    <m/>
    <m/>
    <s v="FL"/>
    <n v="6"/>
    <m/>
    <m/>
    <m/>
    <s v=""/>
    <m/>
    <m/>
    <m/>
    <x v="1"/>
  </r>
  <r>
    <s v="CRWT 153 52-4"/>
    <n v="16"/>
    <x v="4"/>
    <x v="9"/>
    <d v="2014-08-07T00:00:00"/>
    <m/>
    <m/>
    <m/>
    <n v="4"/>
    <m/>
    <n v="20"/>
    <n v="20"/>
    <m/>
    <m/>
    <m/>
    <m/>
    <m/>
    <m/>
    <s v="FL"/>
    <n v="6"/>
    <m/>
    <m/>
    <m/>
    <s v=""/>
    <m/>
    <m/>
    <m/>
    <x v="1"/>
  </r>
  <r>
    <s v="Macro 52-1"/>
    <m/>
    <x v="4"/>
    <x v="5"/>
    <d v="2014-07-29T00:00:00"/>
    <m/>
    <m/>
    <s v="Macro 52-1"/>
    <n v="1"/>
    <m/>
    <n v="17"/>
    <m/>
    <n v="395"/>
    <m/>
    <m/>
    <m/>
    <n v="22"/>
    <m/>
    <m/>
    <n v="6"/>
    <m/>
    <m/>
    <m/>
    <n v="39"/>
    <m/>
    <m/>
    <m/>
    <x v="1"/>
  </r>
  <r>
    <s v="Macro 52-1"/>
    <m/>
    <x v="4"/>
    <x v="5"/>
    <d v="2014-07-29T00:00:00"/>
    <m/>
    <m/>
    <m/>
    <n v="2"/>
    <m/>
    <n v="15"/>
    <m/>
    <n v="370"/>
    <m/>
    <m/>
    <m/>
    <n v="20"/>
    <m/>
    <m/>
    <n v="6"/>
    <m/>
    <m/>
    <m/>
    <n v="35"/>
    <m/>
    <m/>
    <m/>
    <x v="1"/>
  </r>
  <r>
    <s v="Macro 52-1"/>
    <m/>
    <x v="4"/>
    <x v="5"/>
    <d v="2014-07-29T00:00:00"/>
    <m/>
    <m/>
    <m/>
    <n v="3"/>
    <m/>
    <n v="16"/>
    <m/>
    <m/>
    <m/>
    <m/>
    <m/>
    <m/>
    <m/>
    <m/>
    <m/>
    <m/>
    <m/>
    <m/>
    <s v=""/>
    <m/>
    <m/>
    <m/>
    <x v="1"/>
  </r>
  <r>
    <s v="Macro 52-1"/>
    <m/>
    <x v="4"/>
    <x v="5"/>
    <d v="2014-07-29T00:00:00"/>
    <m/>
    <m/>
    <m/>
    <n v="4"/>
    <m/>
    <n v="16"/>
    <m/>
    <m/>
    <m/>
    <m/>
    <m/>
    <m/>
    <m/>
    <m/>
    <m/>
    <m/>
    <m/>
    <m/>
    <s v=""/>
    <m/>
    <m/>
    <m/>
    <x v="1"/>
  </r>
  <r>
    <s v="Macro 52-2"/>
    <m/>
    <x v="4"/>
    <x v="5"/>
    <d v="2014-07-29T00:00:00"/>
    <m/>
    <m/>
    <s v="Macro 52-2"/>
    <n v="1"/>
    <m/>
    <n v="16"/>
    <m/>
    <n v="350"/>
    <m/>
    <m/>
    <m/>
    <n v="20"/>
    <m/>
    <m/>
    <n v="4"/>
    <m/>
    <m/>
    <m/>
    <n v="36"/>
    <m/>
    <m/>
    <m/>
    <x v="1"/>
  </r>
  <r>
    <s v="Macro 52-2"/>
    <m/>
    <x v="4"/>
    <x v="5"/>
    <d v="2014-07-29T00:00:00"/>
    <m/>
    <m/>
    <m/>
    <n v="2"/>
    <m/>
    <n v="17"/>
    <m/>
    <m/>
    <m/>
    <m/>
    <m/>
    <m/>
    <m/>
    <m/>
    <m/>
    <m/>
    <m/>
    <m/>
    <s v=""/>
    <m/>
    <m/>
    <m/>
    <x v="1"/>
  </r>
  <r>
    <s v="Macro 52-2"/>
    <m/>
    <x v="4"/>
    <x v="5"/>
    <d v="2014-07-29T00:00:00"/>
    <m/>
    <m/>
    <m/>
    <n v="3"/>
    <m/>
    <n v="16"/>
    <m/>
    <m/>
    <m/>
    <m/>
    <m/>
    <m/>
    <m/>
    <m/>
    <m/>
    <m/>
    <m/>
    <m/>
    <s v=""/>
    <m/>
    <m/>
    <m/>
    <x v="1"/>
  </r>
  <r>
    <s v="Macro 52-2"/>
    <m/>
    <x v="4"/>
    <x v="5"/>
    <d v="2014-07-29T00:00:00"/>
    <m/>
    <m/>
    <m/>
    <n v="4"/>
    <m/>
    <n v="17"/>
    <m/>
    <m/>
    <m/>
    <m/>
    <m/>
    <m/>
    <m/>
    <m/>
    <m/>
    <m/>
    <m/>
    <m/>
    <s v=""/>
    <m/>
    <m/>
    <m/>
    <x v="1"/>
  </r>
  <r>
    <s v="Macro 52-3"/>
    <m/>
    <x v="4"/>
    <x v="5"/>
    <d v="2014-07-29T00:00:00"/>
    <m/>
    <m/>
    <s v="Macro 52-3"/>
    <n v="1"/>
    <m/>
    <n v="17"/>
    <m/>
    <n v="440"/>
    <m/>
    <m/>
    <m/>
    <n v="20"/>
    <m/>
    <m/>
    <n v="5"/>
    <m/>
    <m/>
    <m/>
    <n v="37"/>
    <m/>
    <m/>
    <m/>
    <x v="1"/>
  </r>
  <r>
    <s v="Macro 52-3"/>
    <m/>
    <x v="4"/>
    <x v="5"/>
    <d v="2014-07-29T00:00:00"/>
    <m/>
    <m/>
    <m/>
    <n v="2"/>
    <m/>
    <n v="17"/>
    <m/>
    <n v="360"/>
    <m/>
    <m/>
    <m/>
    <n v="19"/>
    <m/>
    <m/>
    <n v="6"/>
    <m/>
    <m/>
    <m/>
    <n v="36"/>
    <m/>
    <m/>
    <m/>
    <x v="1"/>
  </r>
  <r>
    <s v="Macro 52-3"/>
    <m/>
    <x v="4"/>
    <x v="5"/>
    <d v="2014-07-29T00:00:00"/>
    <m/>
    <m/>
    <m/>
    <n v="3"/>
    <m/>
    <n v="16"/>
    <m/>
    <m/>
    <m/>
    <m/>
    <m/>
    <m/>
    <m/>
    <m/>
    <m/>
    <m/>
    <m/>
    <m/>
    <s v=""/>
    <m/>
    <m/>
    <m/>
    <x v="1"/>
  </r>
  <r>
    <s v="Macro 52-3"/>
    <m/>
    <x v="4"/>
    <x v="5"/>
    <d v="2014-07-29T00:00:00"/>
    <m/>
    <m/>
    <m/>
    <n v="4"/>
    <m/>
    <n v="17"/>
    <m/>
    <m/>
    <m/>
    <m/>
    <m/>
    <m/>
    <m/>
    <m/>
    <m/>
    <m/>
    <m/>
    <m/>
    <s v=""/>
    <m/>
    <m/>
    <m/>
    <x v="1"/>
  </r>
  <r>
    <s v="Macro 52-4"/>
    <m/>
    <x v="4"/>
    <x v="5"/>
    <d v="2014-07-29T00:00:00"/>
    <m/>
    <m/>
    <s v="Macro 52-4"/>
    <n v="1"/>
    <m/>
    <n v="17"/>
    <m/>
    <n v="360"/>
    <m/>
    <m/>
    <m/>
    <n v="18"/>
    <m/>
    <m/>
    <n v="5"/>
    <m/>
    <m/>
    <m/>
    <n v="35"/>
    <m/>
    <m/>
    <m/>
    <x v="1"/>
  </r>
  <r>
    <s v="Macro 52-4"/>
    <m/>
    <x v="4"/>
    <x v="5"/>
    <d v="2014-07-29T00:00:00"/>
    <m/>
    <m/>
    <m/>
    <n v="2"/>
    <m/>
    <n v="15"/>
    <m/>
    <n v="320"/>
    <m/>
    <m/>
    <m/>
    <n v="18"/>
    <m/>
    <m/>
    <n v="3"/>
    <m/>
    <m/>
    <m/>
    <n v="33"/>
    <m/>
    <m/>
    <m/>
    <x v="1"/>
  </r>
  <r>
    <s v="Macro 52-4"/>
    <m/>
    <x v="4"/>
    <x v="5"/>
    <d v="2014-07-29T00:00:00"/>
    <m/>
    <m/>
    <m/>
    <n v="3"/>
    <m/>
    <n v="17"/>
    <m/>
    <n v="370"/>
    <m/>
    <m/>
    <m/>
    <n v="19"/>
    <m/>
    <m/>
    <n v="4"/>
    <m/>
    <m/>
    <m/>
    <n v="36"/>
    <m/>
    <m/>
    <m/>
    <x v="1"/>
  </r>
  <r>
    <s v="Macro 52-4"/>
    <m/>
    <x v="4"/>
    <x v="5"/>
    <d v="2014-07-29T00:00:00"/>
    <m/>
    <m/>
    <m/>
    <n v="4"/>
    <m/>
    <n v="17"/>
    <m/>
    <m/>
    <m/>
    <m/>
    <m/>
    <m/>
    <m/>
    <m/>
    <m/>
    <m/>
    <m/>
    <m/>
    <s v=""/>
    <m/>
    <m/>
    <m/>
    <x v="1"/>
  </r>
  <r>
    <s v="Sa 52-1"/>
    <m/>
    <x v="4"/>
    <x v="7"/>
    <d v="2014-05-20T00:00:00"/>
    <m/>
    <m/>
    <s v="Sa 52-1"/>
    <n v="1"/>
    <m/>
    <n v="9"/>
    <m/>
    <n v="435"/>
    <m/>
    <m/>
    <m/>
    <n v="17"/>
    <m/>
    <m/>
    <m/>
    <m/>
    <m/>
    <m/>
    <n v="26"/>
    <m/>
    <m/>
    <m/>
    <x v="1"/>
  </r>
  <r>
    <s v="Sa 52-1"/>
    <m/>
    <x v="4"/>
    <x v="7"/>
    <d v="2014-05-20T00:00:00"/>
    <m/>
    <m/>
    <m/>
    <n v="2"/>
    <m/>
    <n v="8"/>
    <m/>
    <n v="410"/>
    <m/>
    <m/>
    <m/>
    <n v="18"/>
    <m/>
    <m/>
    <m/>
    <m/>
    <m/>
    <m/>
    <n v="26"/>
    <m/>
    <m/>
    <m/>
    <x v="1"/>
  </r>
  <r>
    <s v="Sa 52-1"/>
    <m/>
    <x v="4"/>
    <x v="7"/>
    <d v="2014-05-20T00:00:00"/>
    <m/>
    <m/>
    <m/>
    <n v="3"/>
    <m/>
    <n v="8"/>
    <m/>
    <n v="380"/>
    <m/>
    <m/>
    <m/>
    <n v="18"/>
    <m/>
    <m/>
    <m/>
    <m/>
    <m/>
    <m/>
    <n v="26"/>
    <m/>
    <m/>
    <m/>
    <x v="1"/>
  </r>
  <r>
    <s v="Sa 52-1"/>
    <m/>
    <x v="4"/>
    <x v="7"/>
    <d v="2014-05-20T00:00:00"/>
    <m/>
    <m/>
    <m/>
    <n v="4"/>
    <m/>
    <n v="9"/>
    <m/>
    <n v="405"/>
    <m/>
    <m/>
    <m/>
    <n v="19"/>
    <m/>
    <m/>
    <m/>
    <m/>
    <m/>
    <m/>
    <n v="28"/>
    <m/>
    <m/>
    <m/>
    <x v="1"/>
  </r>
  <r>
    <s v="Sa 52-1"/>
    <m/>
    <x v="4"/>
    <x v="7"/>
    <d v="2014-05-20T00:00:00"/>
    <m/>
    <m/>
    <m/>
    <n v="5"/>
    <m/>
    <n v="9"/>
    <m/>
    <n v="395"/>
    <m/>
    <m/>
    <m/>
    <n v="17"/>
    <m/>
    <m/>
    <m/>
    <m/>
    <m/>
    <m/>
    <n v="26"/>
    <m/>
    <m/>
    <m/>
    <x v="1"/>
  </r>
  <r>
    <s v="Sa 52-2"/>
    <m/>
    <x v="4"/>
    <x v="7"/>
    <d v="2014-05-20T00:00:00"/>
    <m/>
    <m/>
    <s v="Sa 52-2"/>
    <n v="1"/>
    <m/>
    <n v="8"/>
    <m/>
    <n v="397"/>
    <m/>
    <m/>
    <m/>
    <n v="17"/>
    <m/>
    <m/>
    <m/>
    <m/>
    <m/>
    <m/>
    <n v="25"/>
    <m/>
    <m/>
    <m/>
    <x v="1"/>
  </r>
  <r>
    <s v="Sa 52-2"/>
    <m/>
    <x v="4"/>
    <x v="7"/>
    <d v="2014-05-20T00:00:00"/>
    <m/>
    <m/>
    <m/>
    <n v="2"/>
    <m/>
    <n v="9"/>
    <m/>
    <n v="438"/>
    <m/>
    <m/>
    <m/>
    <n v="18"/>
    <m/>
    <m/>
    <m/>
    <m/>
    <m/>
    <m/>
    <n v="27"/>
    <m/>
    <m/>
    <m/>
    <x v="1"/>
  </r>
  <r>
    <s v="Sa 52-2"/>
    <m/>
    <x v="4"/>
    <x v="7"/>
    <d v="2014-05-20T00:00:00"/>
    <m/>
    <m/>
    <m/>
    <n v="3"/>
    <m/>
    <n v="9"/>
    <m/>
    <n v="406"/>
    <m/>
    <m/>
    <m/>
    <n v="18"/>
    <m/>
    <m/>
    <m/>
    <m/>
    <m/>
    <m/>
    <n v="27"/>
    <m/>
    <m/>
    <m/>
    <x v="1"/>
  </r>
  <r>
    <s v="Sa 52-2"/>
    <m/>
    <x v="4"/>
    <x v="7"/>
    <d v="2014-05-20T00:00:00"/>
    <m/>
    <m/>
    <m/>
    <n v="4"/>
    <m/>
    <n v="8"/>
    <m/>
    <n v="385"/>
    <m/>
    <m/>
    <m/>
    <n v="18"/>
    <m/>
    <m/>
    <m/>
    <m/>
    <m/>
    <m/>
    <n v="26"/>
    <m/>
    <m/>
    <m/>
    <x v="1"/>
  </r>
  <r>
    <s v="Sa 52-2"/>
    <m/>
    <x v="4"/>
    <x v="7"/>
    <d v="2014-05-20T00:00:00"/>
    <m/>
    <m/>
    <m/>
    <n v="5"/>
    <m/>
    <n v="8"/>
    <m/>
    <n v="425"/>
    <m/>
    <m/>
    <m/>
    <n v="19"/>
    <m/>
    <m/>
    <m/>
    <m/>
    <m/>
    <m/>
    <n v="27"/>
    <m/>
    <m/>
    <m/>
    <x v="1"/>
  </r>
  <r>
    <s v="Sa 52-3"/>
    <m/>
    <x v="4"/>
    <x v="7"/>
    <d v="2014-05-20T00:00:00"/>
    <m/>
    <m/>
    <s v="Sa 52-3"/>
    <n v="1"/>
    <m/>
    <n v="9"/>
    <m/>
    <n v="445"/>
    <m/>
    <m/>
    <m/>
    <n v="17"/>
    <m/>
    <m/>
    <m/>
    <m/>
    <m/>
    <m/>
    <n v="26"/>
    <m/>
    <m/>
    <m/>
    <x v="1"/>
  </r>
  <r>
    <s v="Sa 52-3"/>
    <m/>
    <x v="4"/>
    <x v="7"/>
    <d v="2014-05-20T00:00:00"/>
    <m/>
    <m/>
    <m/>
    <n v="2"/>
    <m/>
    <n v="9"/>
    <m/>
    <n v="400"/>
    <m/>
    <m/>
    <m/>
    <n v="17"/>
    <m/>
    <m/>
    <m/>
    <m/>
    <m/>
    <m/>
    <n v="26"/>
    <m/>
    <m/>
    <m/>
    <x v="1"/>
  </r>
  <r>
    <s v="Sa 52-3"/>
    <m/>
    <x v="4"/>
    <x v="7"/>
    <d v="2014-05-20T00:00:00"/>
    <m/>
    <m/>
    <m/>
    <n v="3"/>
    <m/>
    <n v="9"/>
    <m/>
    <n v="467"/>
    <m/>
    <m/>
    <m/>
    <n v="19"/>
    <m/>
    <m/>
    <m/>
    <m/>
    <m/>
    <m/>
    <n v="28"/>
    <m/>
    <m/>
    <m/>
    <x v="1"/>
  </r>
  <r>
    <s v="Sa 52-3"/>
    <m/>
    <x v="4"/>
    <x v="7"/>
    <d v="2014-05-20T00:00:00"/>
    <m/>
    <m/>
    <m/>
    <n v="4"/>
    <m/>
    <n v="9"/>
    <m/>
    <n v="455"/>
    <m/>
    <m/>
    <m/>
    <n v="19"/>
    <m/>
    <m/>
    <m/>
    <m/>
    <m/>
    <m/>
    <n v="28"/>
    <m/>
    <m/>
    <m/>
    <x v="1"/>
  </r>
  <r>
    <s v="Sa 52-4"/>
    <m/>
    <x v="4"/>
    <x v="7"/>
    <d v="2014-05-20T00:00:00"/>
    <m/>
    <m/>
    <s v="Sa 52-4"/>
    <n v="1"/>
    <m/>
    <n v="9"/>
    <m/>
    <n v="395"/>
    <m/>
    <m/>
    <m/>
    <n v="18"/>
    <m/>
    <m/>
    <m/>
    <m/>
    <m/>
    <m/>
    <n v="27"/>
    <m/>
    <m/>
    <m/>
    <x v="1"/>
  </r>
  <r>
    <s v="Sa 52-4"/>
    <m/>
    <x v="4"/>
    <x v="7"/>
    <d v="2014-05-20T00:00:00"/>
    <m/>
    <m/>
    <m/>
    <n v="2"/>
    <m/>
    <n v="9"/>
    <m/>
    <n v="385"/>
    <m/>
    <m/>
    <m/>
    <n v="19"/>
    <m/>
    <m/>
    <m/>
    <m/>
    <m/>
    <m/>
    <n v="28"/>
    <m/>
    <m/>
    <m/>
    <x v="1"/>
  </r>
  <r>
    <s v="Sa 52-4"/>
    <m/>
    <x v="4"/>
    <x v="7"/>
    <d v="2014-05-20T00:00:00"/>
    <m/>
    <m/>
    <m/>
    <n v="3"/>
    <m/>
    <n v="9"/>
    <m/>
    <n v="362"/>
    <m/>
    <m/>
    <m/>
    <n v="18"/>
    <m/>
    <m/>
    <m/>
    <m/>
    <m/>
    <m/>
    <n v="27"/>
    <m/>
    <m/>
    <m/>
    <x v="1"/>
  </r>
  <r>
    <s v="Sa 52-4"/>
    <m/>
    <x v="4"/>
    <x v="7"/>
    <d v="2014-05-20T00:00:00"/>
    <m/>
    <m/>
    <m/>
    <n v="4"/>
    <m/>
    <n v="8"/>
    <m/>
    <n v="340"/>
    <m/>
    <m/>
    <m/>
    <n v="18"/>
    <m/>
    <m/>
    <m/>
    <m/>
    <m/>
    <m/>
    <n v="26"/>
    <m/>
    <m/>
    <m/>
    <x v="1"/>
  </r>
  <r>
    <s v="Sa 52-4"/>
    <m/>
    <x v="4"/>
    <x v="7"/>
    <d v="2014-05-20T00:00:00"/>
    <m/>
    <m/>
    <m/>
    <n v="5"/>
    <m/>
    <n v="9"/>
    <m/>
    <n v="300"/>
    <m/>
    <m/>
    <m/>
    <n v="15"/>
    <m/>
    <m/>
    <m/>
    <m/>
    <m/>
    <m/>
    <n v="24"/>
    <m/>
    <m/>
    <m/>
    <x v="1"/>
  </r>
  <r>
    <s v="Wakanui 52-1"/>
    <m/>
    <x v="4"/>
    <x v="8"/>
    <d v="2014-07-29T00:00:00"/>
    <m/>
    <m/>
    <s v="Wakanui 52-1"/>
    <n v="1"/>
    <m/>
    <n v="17"/>
    <m/>
    <m/>
    <m/>
    <m/>
    <m/>
    <m/>
    <m/>
    <m/>
    <m/>
    <m/>
    <m/>
    <m/>
    <s v=""/>
    <m/>
    <m/>
    <m/>
    <x v="1"/>
  </r>
  <r>
    <s v="Wakanui 52-1"/>
    <m/>
    <x v="4"/>
    <x v="8"/>
    <d v="2014-07-29T00:00:00"/>
    <m/>
    <m/>
    <m/>
    <n v="2"/>
    <m/>
    <n v="16"/>
    <m/>
    <m/>
    <m/>
    <m/>
    <m/>
    <m/>
    <m/>
    <m/>
    <m/>
    <m/>
    <m/>
    <m/>
    <s v=""/>
    <m/>
    <m/>
    <m/>
    <x v="1"/>
  </r>
  <r>
    <s v="Wakanui 52-4"/>
    <m/>
    <x v="4"/>
    <x v="8"/>
    <d v="2014-07-29T00:00:00"/>
    <m/>
    <m/>
    <s v="Wakanui 52-4"/>
    <n v="1"/>
    <m/>
    <n v="16"/>
    <m/>
    <n v="443"/>
    <m/>
    <m/>
    <m/>
    <n v="20"/>
    <m/>
    <m/>
    <n v="7"/>
    <m/>
    <m/>
    <m/>
    <n v="36"/>
    <m/>
    <m/>
    <m/>
    <x v="1"/>
  </r>
  <r>
    <s v="Wakanui 52-4"/>
    <m/>
    <x v="4"/>
    <x v="8"/>
    <d v="2014-07-29T00:00:00"/>
    <m/>
    <m/>
    <m/>
    <n v="2"/>
    <m/>
    <n v="17"/>
    <m/>
    <m/>
    <m/>
    <m/>
    <m/>
    <m/>
    <m/>
    <m/>
    <m/>
    <m/>
    <m/>
    <m/>
    <s v=""/>
    <m/>
    <m/>
    <m/>
    <x v="1"/>
  </r>
  <r>
    <s v="Wakanui 52-4"/>
    <m/>
    <x v="4"/>
    <x v="8"/>
    <d v="2014-07-29T00:00:00"/>
    <m/>
    <m/>
    <m/>
    <n v="3"/>
    <m/>
    <n v="17"/>
    <m/>
    <m/>
    <m/>
    <m/>
    <m/>
    <m/>
    <m/>
    <m/>
    <m/>
    <m/>
    <m/>
    <m/>
    <s v=""/>
    <m/>
    <m/>
    <m/>
    <x v="1"/>
  </r>
  <r>
    <s v="Waka 52-2"/>
    <n v="16"/>
    <x v="4"/>
    <x v="8"/>
    <d v="2014-08-07T00:00:00"/>
    <m/>
    <m/>
    <s v="Waka 52-2"/>
    <n v="1"/>
    <m/>
    <n v="17"/>
    <n v="17"/>
    <m/>
    <m/>
    <m/>
    <m/>
    <m/>
    <m/>
    <s v="FL"/>
    <n v="6"/>
    <m/>
    <m/>
    <m/>
    <s v=""/>
    <m/>
    <m/>
    <m/>
    <x v="1"/>
  </r>
  <r>
    <s v="Waka 52-2"/>
    <n v="16"/>
    <x v="4"/>
    <x v="8"/>
    <d v="2014-08-07T00:00:00"/>
    <m/>
    <m/>
    <m/>
    <n v="2"/>
    <m/>
    <n v="16"/>
    <n v="16"/>
    <m/>
    <m/>
    <m/>
    <m/>
    <m/>
    <m/>
    <s v="FL"/>
    <n v="7"/>
    <m/>
    <m/>
    <m/>
    <s v=""/>
    <m/>
    <m/>
    <m/>
    <x v="1"/>
  </r>
  <r>
    <s v="Waka 52-2"/>
    <n v="16"/>
    <x v="4"/>
    <x v="8"/>
    <d v="2014-08-07T00:00:00"/>
    <m/>
    <m/>
    <m/>
    <n v="3"/>
    <m/>
    <n v="16"/>
    <n v="16"/>
    <m/>
    <m/>
    <m/>
    <m/>
    <m/>
    <m/>
    <s v="FL"/>
    <n v="6"/>
    <m/>
    <m/>
    <m/>
    <s v=""/>
    <m/>
    <m/>
    <m/>
    <x v="1"/>
  </r>
  <r>
    <s v="Waka 52-2"/>
    <n v="16"/>
    <x v="4"/>
    <x v="8"/>
    <d v="2014-08-07T00:00:00"/>
    <m/>
    <m/>
    <m/>
    <n v="4"/>
    <m/>
    <n v="16"/>
    <n v="16"/>
    <m/>
    <m/>
    <m/>
    <m/>
    <m/>
    <m/>
    <s v="FL"/>
    <n v="7"/>
    <m/>
    <m/>
    <m/>
    <s v=""/>
    <m/>
    <m/>
    <m/>
    <x v="1"/>
  </r>
  <r>
    <s v="Wakanui 52-3"/>
    <n v="16"/>
    <x v="4"/>
    <x v="8"/>
    <d v="2014-08-07T00:00:00"/>
    <m/>
    <m/>
    <s v="Wakanui 52-3"/>
    <n v="1"/>
    <m/>
    <n v="15"/>
    <n v="15"/>
    <m/>
    <m/>
    <m/>
    <m/>
    <m/>
    <m/>
    <m/>
    <m/>
    <m/>
    <m/>
    <m/>
    <s v=""/>
    <m/>
    <m/>
    <m/>
    <x v="1"/>
  </r>
  <r>
    <s v="Wakanui 52-3"/>
    <n v="16"/>
    <x v="4"/>
    <x v="8"/>
    <d v="2014-08-07T00:00:00"/>
    <m/>
    <m/>
    <m/>
    <n v="2"/>
    <m/>
    <n v="17"/>
    <n v="17"/>
    <m/>
    <m/>
    <m/>
    <m/>
    <m/>
    <m/>
    <s v="FL"/>
    <n v="4"/>
    <m/>
    <m/>
    <m/>
    <s v=""/>
    <m/>
    <m/>
    <m/>
    <x v="1"/>
  </r>
  <r>
    <s v="Wakanui 52-3"/>
    <n v="16"/>
    <x v="4"/>
    <x v="8"/>
    <d v="2014-08-07T00:00:00"/>
    <m/>
    <m/>
    <m/>
    <n v="3"/>
    <m/>
    <n v="18"/>
    <n v="18"/>
    <m/>
    <m/>
    <m/>
    <m/>
    <m/>
    <m/>
    <s v="FL"/>
    <n v="5"/>
    <m/>
    <m/>
    <m/>
    <s v=""/>
    <m/>
    <m/>
    <m/>
    <x v="1"/>
  </r>
  <r>
    <s v="Wakanui 52-3"/>
    <n v="16"/>
    <x v="4"/>
    <x v="8"/>
    <d v="2014-08-07T00:00:00"/>
    <m/>
    <m/>
    <m/>
    <n v="4"/>
    <m/>
    <n v="17"/>
    <n v="17"/>
    <m/>
    <m/>
    <m/>
    <m/>
    <m/>
    <m/>
    <s v="FL"/>
    <n v="6"/>
    <m/>
    <m/>
    <m/>
    <s v=""/>
    <m/>
    <m/>
    <m/>
    <x v="1"/>
  </r>
  <r>
    <s v="Am 72d1"/>
    <m/>
    <x v="5"/>
    <x v="1"/>
    <d v="2014-06-03T00:00:00"/>
    <m/>
    <m/>
    <s v="Am 72d1"/>
    <n v="1"/>
    <m/>
    <n v="10"/>
    <m/>
    <n v="500"/>
    <m/>
    <m/>
    <m/>
    <n v="18"/>
    <m/>
    <m/>
    <n v="4"/>
    <m/>
    <m/>
    <m/>
    <n v="28"/>
    <m/>
    <m/>
    <m/>
    <x v="1"/>
  </r>
  <r>
    <s v="Am 72d1"/>
    <m/>
    <x v="5"/>
    <x v="1"/>
    <d v="2014-06-03T00:00:00"/>
    <m/>
    <m/>
    <m/>
    <n v="2"/>
    <m/>
    <n v="10"/>
    <m/>
    <n v="354"/>
    <m/>
    <m/>
    <m/>
    <n v="18"/>
    <m/>
    <m/>
    <n v="3"/>
    <m/>
    <m/>
    <m/>
    <n v="28"/>
    <m/>
    <m/>
    <m/>
    <x v="1"/>
  </r>
  <r>
    <s v="Am 72d1"/>
    <m/>
    <x v="5"/>
    <x v="1"/>
    <d v="2014-06-03T00:00:00"/>
    <m/>
    <m/>
    <m/>
    <n v="3"/>
    <m/>
    <n v="10"/>
    <m/>
    <n v="425"/>
    <m/>
    <m/>
    <m/>
    <n v="19"/>
    <m/>
    <m/>
    <n v="4"/>
    <m/>
    <m/>
    <m/>
    <n v="29"/>
    <m/>
    <m/>
    <m/>
    <x v="1"/>
  </r>
  <r>
    <s v="Am 72d1"/>
    <m/>
    <x v="5"/>
    <x v="1"/>
    <d v="2014-06-03T00:00:00"/>
    <m/>
    <m/>
    <m/>
    <n v="4"/>
    <m/>
    <n v="10"/>
    <m/>
    <n v="277"/>
    <m/>
    <m/>
    <m/>
    <n v="17"/>
    <m/>
    <m/>
    <n v="3"/>
    <m/>
    <m/>
    <m/>
    <n v="27"/>
    <m/>
    <m/>
    <m/>
    <x v="1"/>
  </r>
  <r>
    <s v="Am 72d1"/>
    <m/>
    <x v="5"/>
    <x v="1"/>
    <d v="2014-06-03T00:00:00"/>
    <m/>
    <m/>
    <m/>
    <n v="5"/>
    <m/>
    <n v="9"/>
    <m/>
    <n v="287"/>
    <m/>
    <m/>
    <m/>
    <n v="13"/>
    <m/>
    <m/>
    <n v="4"/>
    <m/>
    <m/>
    <m/>
    <n v="22"/>
    <m/>
    <m/>
    <m/>
    <x v="1"/>
  </r>
  <r>
    <s v="Am 72d2"/>
    <m/>
    <x v="5"/>
    <x v="1"/>
    <d v="2014-06-03T00:00:00"/>
    <m/>
    <m/>
    <s v="Am 72d2"/>
    <n v="1"/>
    <m/>
    <n v="10"/>
    <m/>
    <n v="340"/>
    <m/>
    <m/>
    <m/>
    <n v="18"/>
    <m/>
    <m/>
    <n v="3"/>
    <m/>
    <m/>
    <m/>
    <n v="28"/>
    <m/>
    <m/>
    <m/>
    <x v="1"/>
  </r>
  <r>
    <s v="Am 72d2"/>
    <m/>
    <x v="5"/>
    <x v="1"/>
    <d v="2014-06-03T00:00:00"/>
    <m/>
    <m/>
    <m/>
    <n v="2"/>
    <m/>
    <n v="9"/>
    <m/>
    <n v="363"/>
    <m/>
    <m/>
    <m/>
    <n v="20"/>
    <m/>
    <m/>
    <n v="3"/>
    <m/>
    <m/>
    <m/>
    <n v="29"/>
    <m/>
    <m/>
    <m/>
    <x v="1"/>
  </r>
  <r>
    <s v="Am 72d2"/>
    <m/>
    <x v="5"/>
    <x v="1"/>
    <d v="2014-06-03T00:00:00"/>
    <m/>
    <m/>
    <m/>
    <n v="3"/>
    <m/>
    <n v="9"/>
    <m/>
    <n v="350"/>
    <m/>
    <m/>
    <m/>
    <n v="16"/>
    <m/>
    <m/>
    <n v="4"/>
    <m/>
    <m/>
    <m/>
    <n v="25"/>
    <m/>
    <m/>
    <m/>
    <x v="1"/>
  </r>
  <r>
    <s v="Am 72d2"/>
    <m/>
    <x v="5"/>
    <x v="1"/>
    <d v="2014-06-03T00:00:00"/>
    <m/>
    <m/>
    <m/>
    <n v="4"/>
    <m/>
    <n v="10"/>
    <m/>
    <n v="315"/>
    <m/>
    <m/>
    <m/>
    <n v="19"/>
    <m/>
    <m/>
    <n v="4"/>
    <m/>
    <m/>
    <m/>
    <n v="29"/>
    <m/>
    <m/>
    <m/>
    <x v="1"/>
  </r>
  <r>
    <s v="Am 72d4"/>
    <m/>
    <x v="5"/>
    <x v="1"/>
    <d v="2014-06-03T00:00:00"/>
    <m/>
    <m/>
    <s v="Am 72d4"/>
    <n v="1"/>
    <m/>
    <n v="10"/>
    <m/>
    <n v="370"/>
    <m/>
    <m/>
    <m/>
    <n v="19"/>
    <m/>
    <m/>
    <n v="4"/>
    <m/>
    <m/>
    <m/>
    <n v="29"/>
    <m/>
    <m/>
    <m/>
    <x v="1"/>
  </r>
  <r>
    <s v="Am 72d4"/>
    <m/>
    <x v="5"/>
    <x v="1"/>
    <d v="2014-06-03T00:00:00"/>
    <m/>
    <m/>
    <m/>
    <n v="2"/>
    <m/>
    <n v="10"/>
    <m/>
    <n v="383"/>
    <m/>
    <m/>
    <m/>
    <n v="18"/>
    <m/>
    <m/>
    <n v="4"/>
    <m/>
    <m/>
    <m/>
    <n v="28"/>
    <m/>
    <m/>
    <m/>
    <x v="1"/>
  </r>
  <r>
    <s v="Am 72d4"/>
    <m/>
    <x v="5"/>
    <x v="1"/>
    <d v="2014-06-03T00:00:00"/>
    <m/>
    <m/>
    <m/>
    <n v="3"/>
    <m/>
    <n v="10"/>
    <m/>
    <n v="275"/>
    <m/>
    <m/>
    <m/>
    <n v="18"/>
    <m/>
    <m/>
    <n v="3"/>
    <m/>
    <m/>
    <m/>
    <n v="28"/>
    <m/>
    <m/>
    <m/>
    <x v="1"/>
  </r>
  <r>
    <s v="Am 72d4"/>
    <m/>
    <x v="5"/>
    <x v="1"/>
    <d v="2014-06-03T00:00:00"/>
    <m/>
    <m/>
    <m/>
    <n v="4"/>
    <m/>
    <n v="10"/>
    <m/>
    <n v="310"/>
    <m/>
    <m/>
    <m/>
    <n v="17"/>
    <m/>
    <m/>
    <n v="4"/>
    <m/>
    <m/>
    <m/>
    <n v="27"/>
    <m/>
    <m/>
    <m/>
    <x v="1"/>
  </r>
  <r>
    <s v="Am 72d3"/>
    <m/>
    <x v="5"/>
    <x v="1"/>
    <d v="2014-06-17T00:00:00"/>
    <m/>
    <m/>
    <s v="Am 72d3"/>
    <n v="1"/>
    <m/>
    <n v="10"/>
    <m/>
    <n v="260"/>
    <m/>
    <m/>
    <m/>
    <n v="17"/>
    <m/>
    <m/>
    <n v="3"/>
    <m/>
    <m/>
    <m/>
    <n v="27"/>
    <m/>
    <m/>
    <m/>
    <x v="1"/>
  </r>
  <r>
    <s v="Am 72d3"/>
    <m/>
    <x v="5"/>
    <x v="1"/>
    <d v="2014-06-17T00:00:00"/>
    <m/>
    <m/>
    <m/>
    <n v="2"/>
    <m/>
    <n v="10"/>
    <m/>
    <n v="305"/>
    <m/>
    <m/>
    <m/>
    <n v="20"/>
    <m/>
    <m/>
    <n v="3"/>
    <m/>
    <m/>
    <m/>
    <n v="30"/>
    <m/>
    <m/>
    <m/>
    <x v="1"/>
  </r>
  <r>
    <s v="Am 72d3"/>
    <m/>
    <x v="5"/>
    <x v="1"/>
    <d v="2014-06-17T00:00:00"/>
    <m/>
    <m/>
    <m/>
    <n v="3"/>
    <m/>
    <n v="9"/>
    <m/>
    <n v="247"/>
    <m/>
    <m/>
    <m/>
    <n v="17"/>
    <m/>
    <m/>
    <n v="2"/>
    <m/>
    <m/>
    <m/>
    <n v="26"/>
    <m/>
    <m/>
    <m/>
    <x v="1"/>
  </r>
  <r>
    <s v="Am 72d3"/>
    <m/>
    <x v="5"/>
    <x v="1"/>
    <d v="2014-06-17T00:00:00"/>
    <m/>
    <m/>
    <m/>
    <n v="4"/>
    <m/>
    <n v="9"/>
    <m/>
    <n v="280"/>
    <m/>
    <m/>
    <m/>
    <n v="15"/>
    <m/>
    <m/>
    <n v="3"/>
    <m/>
    <m/>
    <m/>
    <n v="24"/>
    <m/>
    <m/>
    <m/>
    <x v="1"/>
  </r>
  <r>
    <s v="As 72d4"/>
    <m/>
    <x v="5"/>
    <x v="2"/>
    <d v="2014-06-03T00:00:00"/>
    <m/>
    <m/>
    <s v="As 72d4"/>
    <n v="1"/>
    <m/>
    <n v="11"/>
    <m/>
    <m/>
    <m/>
    <m/>
    <m/>
    <m/>
    <m/>
    <m/>
    <n v="3"/>
    <m/>
    <m/>
    <m/>
    <s v=""/>
    <m/>
    <m/>
    <m/>
    <x v="1"/>
  </r>
  <r>
    <s v="As 72d4"/>
    <m/>
    <x v="5"/>
    <x v="2"/>
    <d v="2014-06-03T00:00:00"/>
    <m/>
    <m/>
    <m/>
    <n v="2"/>
    <m/>
    <n v="8"/>
    <m/>
    <n v="295"/>
    <m/>
    <m/>
    <m/>
    <n v="16"/>
    <m/>
    <m/>
    <n v="3"/>
    <m/>
    <m/>
    <m/>
    <n v="24"/>
    <m/>
    <m/>
    <m/>
    <x v="1"/>
  </r>
  <r>
    <s v="As 72d4"/>
    <m/>
    <x v="5"/>
    <x v="2"/>
    <d v="2014-06-03T00:00:00"/>
    <m/>
    <m/>
    <m/>
    <n v="3"/>
    <m/>
    <n v="7"/>
    <m/>
    <n v="225"/>
    <m/>
    <m/>
    <m/>
    <m/>
    <m/>
    <m/>
    <n v="3"/>
    <m/>
    <m/>
    <m/>
    <s v=""/>
    <m/>
    <m/>
    <m/>
    <x v="1"/>
  </r>
  <r>
    <s v="As 72d4"/>
    <m/>
    <x v="5"/>
    <x v="2"/>
    <d v="2014-06-03T00:00:00"/>
    <m/>
    <m/>
    <m/>
    <n v="4"/>
    <m/>
    <n v="8"/>
    <m/>
    <n v="303"/>
    <m/>
    <m/>
    <m/>
    <n v="17"/>
    <m/>
    <m/>
    <n v="4"/>
    <m/>
    <m/>
    <m/>
    <n v="25"/>
    <m/>
    <m/>
    <m/>
    <x v="1"/>
  </r>
  <r>
    <s v="As 72d1"/>
    <m/>
    <x v="5"/>
    <x v="2"/>
    <d v="2014-06-17T00:00:00"/>
    <m/>
    <m/>
    <s v="As 72d1"/>
    <n v="1"/>
    <m/>
    <n v="10"/>
    <m/>
    <n v="338"/>
    <m/>
    <m/>
    <m/>
    <n v="18"/>
    <m/>
    <m/>
    <n v="4"/>
    <m/>
    <m/>
    <m/>
    <n v="28"/>
    <m/>
    <m/>
    <m/>
    <x v="1"/>
  </r>
  <r>
    <s v="As 72d1"/>
    <m/>
    <x v="5"/>
    <x v="2"/>
    <d v="2014-06-17T00:00:00"/>
    <m/>
    <m/>
    <m/>
    <n v="2"/>
    <m/>
    <n v="10"/>
    <m/>
    <n v="316"/>
    <m/>
    <m/>
    <m/>
    <n v="19"/>
    <m/>
    <m/>
    <n v="3"/>
    <m/>
    <m/>
    <m/>
    <n v="29"/>
    <m/>
    <m/>
    <m/>
    <x v="1"/>
  </r>
  <r>
    <s v="As 72d3"/>
    <m/>
    <x v="5"/>
    <x v="2"/>
    <d v="2014-06-17T00:00:00"/>
    <m/>
    <m/>
    <s v="As 72d3"/>
    <n v="1"/>
    <m/>
    <n v="9"/>
    <m/>
    <n v="350"/>
    <m/>
    <m/>
    <m/>
    <n v="19"/>
    <m/>
    <m/>
    <n v="4"/>
    <m/>
    <m/>
    <m/>
    <n v="28"/>
    <m/>
    <m/>
    <m/>
    <x v="1"/>
  </r>
  <r>
    <s v="As 72d3"/>
    <m/>
    <x v="5"/>
    <x v="2"/>
    <d v="2014-06-17T00:00:00"/>
    <m/>
    <m/>
    <m/>
    <n v="2"/>
    <m/>
    <n v="8"/>
    <m/>
    <n v="330"/>
    <m/>
    <m/>
    <m/>
    <n v="18"/>
    <m/>
    <m/>
    <n v="3"/>
    <m/>
    <m/>
    <m/>
    <n v="26"/>
    <m/>
    <m/>
    <m/>
    <x v="1"/>
  </r>
  <r>
    <s v="As 72d3"/>
    <m/>
    <x v="5"/>
    <x v="2"/>
    <d v="2014-06-17T00:00:00"/>
    <m/>
    <m/>
    <m/>
    <n v="3"/>
    <m/>
    <n v="10"/>
    <m/>
    <n v="250"/>
    <m/>
    <m/>
    <m/>
    <m/>
    <m/>
    <m/>
    <n v="3"/>
    <m/>
    <m/>
    <m/>
    <s v=""/>
    <m/>
    <m/>
    <m/>
    <x v="1"/>
  </r>
  <r>
    <s v="As 72d-2"/>
    <m/>
    <x v="5"/>
    <x v="2"/>
    <d v="2014-07-22T00:00:00"/>
    <m/>
    <m/>
    <s v="As 72d-2"/>
    <n v="1"/>
    <m/>
    <n v="11"/>
    <m/>
    <n v="290"/>
    <m/>
    <m/>
    <m/>
    <n v="15"/>
    <m/>
    <m/>
    <n v="3"/>
    <m/>
    <m/>
    <m/>
    <n v="26"/>
    <m/>
    <m/>
    <m/>
    <x v="1"/>
  </r>
  <r>
    <s v="As 72d-2"/>
    <m/>
    <x v="5"/>
    <x v="2"/>
    <d v="2014-07-22T00:00:00"/>
    <m/>
    <m/>
    <m/>
    <n v="2"/>
    <m/>
    <n v="11"/>
    <m/>
    <n v="265"/>
    <m/>
    <m/>
    <m/>
    <n v="15"/>
    <m/>
    <m/>
    <n v="4"/>
    <m/>
    <m/>
    <m/>
    <n v="26"/>
    <m/>
    <m/>
    <m/>
    <x v="1"/>
  </r>
  <r>
    <s v="As 72d-2"/>
    <m/>
    <x v="5"/>
    <x v="2"/>
    <d v="2014-07-22T00:00:00"/>
    <m/>
    <m/>
    <m/>
    <n v="3"/>
    <m/>
    <n v="9"/>
    <m/>
    <n v="275"/>
    <m/>
    <m/>
    <m/>
    <n v="16"/>
    <m/>
    <m/>
    <n v="4"/>
    <m/>
    <m/>
    <m/>
    <n v="25"/>
    <m/>
    <m/>
    <m/>
    <x v="1"/>
  </r>
  <r>
    <s v="Batten 72d2"/>
    <m/>
    <x v="5"/>
    <x v="3"/>
    <d v="2014-06-03T00:00:00"/>
    <m/>
    <m/>
    <s v="Batten 72d2"/>
    <n v="1"/>
    <m/>
    <n v="9"/>
    <m/>
    <n v="226"/>
    <m/>
    <m/>
    <m/>
    <n v="16"/>
    <m/>
    <m/>
    <n v="3"/>
    <m/>
    <m/>
    <m/>
    <n v="25"/>
    <m/>
    <m/>
    <m/>
    <x v="1"/>
  </r>
  <r>
    <s v="Batten 72d2"/>
    <m/>
    <x v="5"/>
    <x v="3"/>
    <d v="2014-06-03T00:00:00"/>
    <m/>
    <m/>
    <m/>
    <n v="2"/>
    <m/>
    <n v="8"/>
    <m/>
    <n v="304"/>
    <m/>
    <m/>
    <m/>
    <n v="16"/>
    <m/>
    <m/>
    <n v="3"/>
    <m/>
    <m/>
    <m/>
    <n v="24"/>
    <m/>
    <m/>
    <m/>
    <x v="1"/>
  </r>
  <r>
    <s v="Batten 72d2"/>
    <m/>
    <x v="5"/>
    <x v="3"/>
    <d v="2014-06-03T00:00:00"/>
    <m/>
    <m/>
    <m/>
    <n v="3"/>
    <m/>
    <n v="10"/>
    <m/>
    <n v="291"/>
    <m/>
    <m/>
    <m/>
    <n v="16"/>
    <m/>
    <m/>
    <n v="3"/>
    <m/>
    <m/>
    <m/>
    <n v="26"/>
    <m/>
    <m/>
    <m/>
    <x v="1"/>
  </r>
  <r>
    <s v="Batten 72d2"/>
    <m/>
    <x v="5"/>
    <x v="3"/>
    <d v="2014-06-03T00:00:00"/>
    <m/>
    <m/>
    <m/>
    <n v="4"/>
    <m/>
    <n v="9"/>
    <m/>
    <n v="190"/>
    <m/>
    <m/>
    <m/>
    <m/>
    <m/>
    <m/>
    <n v="2"/>
    <m/>
    <m/>
    <m/>
    <s v=""/>
    <m/>
    <m/>
    <m/>
    <x v="1"/>
  </r>
  <r>
    <s v="Butten 72d1"/>
    <m/>
    <x v="5"/>
    <x v="3"/>
    <d v="2014-06-03T00:00:00"/>
    <m/>
    <m/>
    <s v="Butten 72d1"/>
    <n v="1"/>
    <m/>
    <n v="8"/>
    <m/>
    <n v="365"/>
    <m/>
    <m/>
    <m/>
    <n v="15"/>
    <m/>
    <m/>
    <n v="4"/>
    <m/>
    <m/>
    <m/>
    <n v="23"/>
    <m/>
    <m/>
    <m/>
    <x v="1"/>
  </r>
  <r>
    <s v="Butten 72d1"/>
    <m/>
    <x v="5"/>
    <x v="3"/>
    <d v="2014-06-03T00:00:00"/>
    <m/>
    <m/>
    <m/>
    <n v="2"/>
    <m/>
    <n v="8"/>
    <m/>
    <n v="350"/>
    <m/>
    <m/>
    <m/>
    <n v="17"/>
    <m/>
    <m/>
    <n v="3"/>
    <m/>
    <m/>
    <m/>
    <n v="25"/>
    <m/>
    <m/>
    <m/>
    <x v="1"/>
  </r>
  <r>
    <s v="Butten 72d1"/>
    <m/>
    <x v="5"/>
    <x v="3"/>
    <d v="2014-06-03T00:00:00"/>
    <m/>
    <m/>
    <m/>
    <n v="3"/>
    <m/>
    <n v="8"/>
    <m/>
    <n v="375"/>
    <m/>
    <m/>
    <m/>
    <n v="16"/>
    <m/>
    <m/>
    <n v="3"/>
    <m/>
    <m/>
    <m/>
    <n v="24"/>
    <m/>
    <m/>
    <m/>
    <x v="1"/>
  </r>
  <r>
    <s v="Butten 72d1"/>
    <m/>
    <x v="5"/>
    <x v="3"/>
    <d v="2014-06-03T00:00:00"/>
    <m/>
    <m/>
    <m/>
    <n v="4"/>
    <m/>
    <n v="7"/>
    <m/>
    <n v="303"/>
    <m/>
    <m/>
    <m/>
    <n v="15"/>
    <m/>
    <m/>
    <n v="3"/>
    <m/>
    <m/>
    <m/>
    <n v="22"/>
    <m/>
    <m/>
    <m/>
    <x v="1"/>
  </r>
  <r>
    <s v="Butten 72d1"/>
    <m/>
    <x v="5"/>
    <x v="3"/>
    <d v="2014-06-03T00:00:00"/>
    <m/>
    <m/>
    <m/>
    <n v="5"/>
    <m/>
    <n v="9"/>
    <m/>
    <n v="280"/>
    <m/>
    <m/>
    <m/>
    <m/>
    <m/>
    <m/>
    <n v="4"/>
    <m/>
    <m/>
    <m/>
    <s v=""/>
    <m/>
    <m/>
    <m/>
    <x v="1"/>
  </r>
  <r>
    <s v="BW 72d3"/>
    <m/>
    <x v="5"/>
    <x v="3"/>
    <d v="2014-06-03T00:00:00"/>
    <m/>
    <m/>
    <s v="BW 72d3"/>
    <n v="1"/>
    <m/>
    <n v="8"/>
    <m/>
    <n v="395"/>
    <m/>
    <m/>
    <m/>
    <n v="15"/>
    <m/>
    <m/>
    <n v="3"/>
    <m/>
    <m/>
    <m/>
    <n v="23"/>
    <m/>
    <m/>
    <m/>
    <x v="1"/>
  </r>
  <r>
    <s v="BW 72d3"/>
    <m/>
    <x v="5"/>
    <x v="3"/>
    <d v="2014-06-03T00:00:00"/>
    <m/>
    <m/>
    <m/>
    <n v="2"/>
    <m/>
    <n v="8"/>
    <m/>
    <n v="402"/>
    <m/>
    <m/>
    <m/>
    <n v="15"/>
    <m/>
    <m/>
    <n v="3"/>
    <m/>
    <m/>
    <m/>
    <n v="23"/>
    <m/>
    <m/>
    <m/>
    <x v="1"/>
  </r>
  <r>
    <s v="BW 72d3"/>
    <m/>
    <x v="5"/>
    <x v="3"/>
    <d v="2014-06-03T00:00:00"/>
    <m/>
    <m/>
    <m/>
    <n v="3"/>
    <m/>
    <n v="8"/>
    <m/>
    <n v="380"/>
    <m/>
    <m/>
    <m/>
    <n v="16"/>
    <m/>
    <m/>
    <n v="3"/>
    <m/>
    <m/>
    <m/>
    <n v="24"/>
    <m/>
    <m/>
    <m/>
    <x v="1"/>
  </r>
  <r>
    <s v="BW 72d3"/>
    <m/>
    <x v="5"/>
    <x v="3"/>
    <d v="2014-06-03T00:00:00"/>
    <m/>
    <m/>
    <m/>
    <n v="4"/>
    <m/>
    <n v="8"/>
    <m/>
    <n v="430"/>
    <m/>
    <m/>
    <m/>
    <n v="16"/>
    <m/>
    <m/>
    <n v="3"/>
    <m/>
    <m/>
    <m/>
    <n v="24"/>
    <m/>
    <m/>
    <m/>
    <x v="1"/>
  </r>
  <r>
    <s v="BW 72d4"/>
    <m/>
    <x v="5"/>
    <x v="3"/>
    <d v="2014-06-03T00:00:00"/>
    <m/>
    <m/>
    <s v="BW 72d4"/>
    <n v="1"/>
    <m/>
    <n v="8"/>
    <m/>
    <n v="350"/>
    <m/>
    <m/>
    <m/>
    <n v="15"/>
    <m/>
    <m/>
    <n v="4"/>
    <m/>
    <m/>
    <m/>
    <n v="23"/>
    <m/>
    <m/>
    <m/>
    <x v="1"/>
  </r>
  <r>
    <s v="BW 72d4"/>
    <m/>
    <x v="5"/>
    <x v="3"/>
    <d v="2014-06-03T00:00:00"/>
    <m/>
    <m/>
    <m/>
    <n v="2"/>
    <m/>
    <n v="8"/>
    <m/>
    <n v="355"/>
    <m/>
    <m/>
    <m/>
    <n v="15"/>
    <m/>
    <m/>
    <n v="3"/>
    <m/>
    <m/>
    <m/>
    <n v="23"/>
    <m/>
    <m/>
    <m/>
    <x v="1"/>
  </r>
  <r>
    <s v="BW 72d4"/>
    <m/>
    <x v="5"/>
    <x v="3"/>
    <d v="2014-06-03T00:00:00"/>
    <m/>
    <m/>
    <m/>
    <n v="3"/>
    <m/>
    <n v="8"/>
    <m/>
    <n v="362"/>
    <m/>
    <m/>
    <m/>
    <n v="16"/>
    <m/>
    <m/>
    <n v="3"/>
    <m/>
    <m/>
    <m/>
    <n v="24"/>
    <m/>
    <m/>
    <m/>
    <x v="1"/>
  </r>
  <r>
    <s v="BW 72d4"/>
    <m/>
    <x v="5"/>
    <x v="3"/>
    <d v="2014-06-03T00:00:00"/>
    <m/>
    <m/>
    <m/>
    <n v="4"/>
    <m/>
    <n v="8"/>
    <m/>
    <n v="347"/>
    <m/>
    <m/>
    <m/>
    <n v="14"/>
    <m/>
    <m/>
    <n v="4"/>
    <m/>
    <m/>
    <m/>
    <n v="22"/>
    <m/>
    <m/>
    <m/>
    <x v="1"/>
  </r>
  <r>
    <s v="Con 72d2"/>
    <m/>
    <x v="5"/>
    <x v="4"/>
    <d v="2014-06-17T00:00:00"/>
    <m/>
    <m/>
    <s v="Con 72d2"/>
    <n v="1"/>
    <m/>
    <n v="10"/>
    <m/>
    <n v="365"/>
    <m/>
    <m/>
    <m/>
    <n v="16"/>
    <m/>
    <m/>
    <n v="4"/>
    <m/>
    <m/>
    <m/>
    <n v="26"/>
    <m/>
    <m/>
    <m/>
    <x v="1"/>
  </r>
  <r>
    <s v="Con 72d2"/>
    <m/>
    <x v="5"/>
    <x v="4"/>
    <d v="2014-06-17T00:00:00"/>
    <m/>
    <m/>
    <m/>
    <n v="2"/>
    <m/>
    <n v="9"/>
    <m/>
    <n v="356"/>
    <m/>
    <m/>
    <m/>
    <n v="17"/>
    <m/>
    <m/>
    <n v="4"/>
    <m/>
    <m/>
    <m/>
    <n v="26"/>
    <m/>
    <m/>
    <m/>
    <x v="1"/>
  </r>
  <r>
    <s v="Con 72d2"/>
    <m/>
    <x v="5"/>
    <x v="4"/>
    <d v="2014-06-17T00:00:00"/>
    <m/>
    <m/>
    <m/>
    <n v="3"/>
    <m/>
    <n v="10"/>
    <m/>
    <n v="240"/>
    <m/>
    <m/>
    <m/>
    <m/>
    <m/>
    <m/>
    <n v="3"/>
    <m/>
    <m/>
    <m/>
    <s v=""/>
    <m/>
    <m/>
    <m/>
    <x v="1"/>
  </r>
  <r>
    <s v="Con 72d2"/>
    <m/>
    <x v="5"/>
    <x v="4"/>
    <d v="2014-06-17T00:00:00"/>
    <m/>
    <m/>
    <m/>
    <n v="4"/>
    <m/>
    <n v="10"/>
    <m/>
    <n v="255"/>
    <m/>
    <m/>
    <m/>
    <m/>
    <m/>
    <m/>
    <n v="3"/>
    <m/>
    <m/>
    <m/>
    <s v=""/>
    <m/>
    <m/>
    <m/>
    <x v="1"/>
  </r>
  <r>
    <s v="Con 72-1"/>
    <m/>
    <x v="5"/>
    <x v="4"/>
    <d v="2014-07-22T00:00:00"/>
    <m/>
    <m/>
    <s v="Con 72-1"/>
    <n v="1"/>
    <m/>
    <n v="10"/>
    <m/>
    <n v="305"/>
    <m/>
    <m/>
    <m/>
    <n v="19"/>
    <m/>
    <m/>
    <n v="4"/>
    <m/>
    <m/>
    <m/>
    <n v="29"/>
    <m/>
    <m/>
    <m/>
    <x v="1"/>
  </r>
  <r>
    <s v="Con 72-1"/>
    <m/>
    <x v="5"/>
    <x v="4"/>
    <d v="2014-07-22T00:00:00"/>
    <m/>
    <m/>
    <m/>
    <n v="2"/>
    <m/>
    <n v="8"/>
    <m/>
    <n v="306"/>
    <m/>
    <m/>
    <m/>
    <n v="17"/>
    <m/>
    <m/>
    <n v="3"/>
    <m/>
    <m/>
    <m/>
    <n v="25"/>
    <m/>
    <m/>
    <m/>
    <x v="1"/>
  </r>
  <r>
    <s v="Con 72-1"/>
    <m/>
    <x v="5"/>
    <x v="4"/>
    <d v="2014-07-22T00:00:00"/>
    <m/>
    <m/>
    <m/>
    <n v="3"/>
    <m/>
    <n v="10"/>
    <m/>
    <n v="244"/>
    <m/>
    <m/>
    <m/>
    <n v="17"/>
    <m/>
    <m/>
    <m/>
    <m/>
    <m/>
    <m/>
    <n v="27"/>
    <m/>
    <m/>
    <m/>
    <x v="1"/>
  </r>
  <r>
    <s v="Con 72-1"/>
    <m/>
    <x v="5"/>
    <x v="4"/>
    <d v="2014-07-22T00:00:00"/>
    <m/>
    <m/>
    <m/>
    <n v="4"/>
    <m/>
    <n v="10"/>
    <m/>
    <n v="264"/>
    <m/>
    <m/>
    <m/>
    <n v="13"/>
    <m/>
    <m/>
    <n v="4"/>
    <m/>
    <m/>
    <m/>
    <n v="23"/>
    <m/>
    <m/>
    <m/>
    <x v="1"/>
  </r>
  <r>
    <s v="Con 72-3"/>
    <m/>
    <x v="5"/>
    <x v="4"/>
    <d v="2014-07-22T00:00:00"/>
    <m/>
    <m/>
    <s v="Con 72-3"/>
    <n v="1"/>
    <m/>
    <n v="10"/>
    <m/>
    <n v="335"/>
    <m/>
    <m/>
    <m/>
    <n v="16"/>
    <m/>
    <m/>
    <n v="4"/>
    <m/>
    <m/>
    <m/>
    <n v="26"/>
    <m/>
    <m/>
    <m/>
    <x v="1"/>
  </r>
  <r>
    <s v="Con 72-3"/>
    <m/>
    <x v="5"/>
    <x v="4"/>
    <d v="2014-07-22T00:00:00"/>
    <m/>
    <m/>
    <m/>
    <n v="2"/>
    <m/>
    <n v="8"/>
    <m/>
    <n v="315"/>
    <m/>
    <m/>
    <m/>
    <n v="15"/>
    <m/>
    <m/>
    <n v="4"/>
    <m/>
    <m/>
    <m/>
    <n v="23"/>
    <m/>
    <m/>
    <m/>
    <x v="1"/>
  </r>
  <r>
    <s v="Con 72-3"/>
    <m/>
    <x v="5"/>
    <x v="4"/>
    <d v="2014-07-22T00:00:00"/>
    <m/>
    <m/>
    <m/>
    <n v="3"/>
    <m/>
    <n v="9"/>
    <m/>
    <n v="297"/>
    <m/>
    <m/>
    <m/>
    <n v="16"/>
    <m/>
    <m/>
    <n v="3"/>
    <m/>
    <m/>
    <m/>
    <n v="25"/>
    <m/>
    <m/>
    <m/>
    <x v="1"/>
  </r>
  <r>
    <s v="Con 72-3"/>
    <m/>
    <x v="5"/>
    <x v="4"/>
    <d v="2014-07-22T00:00:00"/>
    <m/>
    <m/>
    <m/>
    <n v="4"/>
    <m/>
    <n v="10"/>
    <m/>
    <n v="266"/>
    <m/>
    <m/>
    <m/>
    <n v="16"/>
    <m/>
    <m/>
    <n v="3"/>
    <m/>
    <m/>
    <m/>
    <n v="26"/>
    <m/>
    <m/>
    <m/>
    <x v="1"/>
  </r>
  <r>
    <s v="Con 72-4"/>
    <m/>
    <x v="5"/>
    <x v="4"/>
    <d v="2014-07-22T00:00:00"/>
    <m/>
    <m/>
    <s v="Con 72-4"/>
    <n v="1"/>
    <m/>
    <n v="10"/>
    <m/>
    <n v="335"/>
    <m/>
    <m/>
    <m/>
    <n v="18"/>
    <m/>
    <m/>
    <n v="4"/>
    <m/>
    <m/>
    <m/>
    <n v="28"/>
    <m/>
    <m/>
    <m/>
    <x v="1"/>
  </r>
  <r>
    <s v="Con 72-4"/>
    <m/>
    <x v="5"/>
    <x v="4"/>
    <d v="2014-07-22T00:00:00"/>
    <m/>
    <m/>
    <m/>
    <n v="2"/>
    <m/>
    <n v="10"/>
    <m/>
    <n v="280"/>
    <m/>
    <m/>
    <m/>
    <n v="13"/>
    <m/>
    <m/>
    <n v="4"/>
    <m/>
    <m/>
    <m/>
    <n v="23"/>
    <m/>
    <m/>
    <m/>
    <x v="1"/>
  </r>
  <r>
    <s v="Con 72-4"/>
    <m/>
    <x v="5"/>
    <x v="4"/>
    <d v="2014-07-22T00:00:00"/>
    <m/>
    <m/>
    <m/>
    <n v="3"/>
    <m/>
    <n v="10"/>
    <m/>
    <n v="305"/>
    <m/>
    <m/>
    <m/>
    <n v="15"/>
    <m/>
    <m/>
    <n v="4"/>
    <m/>
    <m/>
    <m/>
    <n v="25"/>
    <m/>
    <m/>
    <m/>
    <x v="1"/>
  </r>
  <r>
    <s v="Con 72-4"/>
    <m/>
    <x v="5"/>
    <x v="4"/>
    <d v="2014-07-22T00:00:00"/>
    <m/>
    <m/>
    <m/>
    <n v="4"/>
    <m/>
    <n v="12"/>
    <m/>
    <n v="295"/>
    <m/>
    <m/>
    <m/>
    <n v="15"/>
    <m/>
    <m/>
    <n v="5"/>
    <m/>
    <m/>
    <m/>
    <n v="27"/>
    <m/>
    <m/>
    <m/>
    <x v="1"/>
  </r>
  <r>
    <s v="CR 72d1"/>
    <m/>
    <x v="5"/>
    <x v="9"/>
    <d v="2014-07-28T00:00:00"/>
    <m/>
    <m/>
    <s v="CR 72d1"/>
    <n v="1"/>
    <m/>
    <n v="12"/>
    <m/>
    <n v="260"/>
    <m/>
    <m/>
    <m/>
    <n v="16"/>
    <m/>
    <m/>
    <n v="4"/>
    <m/>
    <m/>
    <m/>
    <n v="28"/>
    <m/>
    <m/>
    <m/>
    <x v="1"/>
  </r>
  <r>
    <s v="CR 72d1"/>
    <m/>
    <x v="5"/>
    <x v="9"/>
    <d v="2014-07-28T00:00:00"/>
    <m/>
    <m/>
    <m/>
    <n v="2"/>
    <m/>
    <n v="16"/>
    <m/>
    <m/>
    <m/>
    <m/>
    <m/>
    <m/>
    <m/>
    <m/>
    <m/>
    <m/>
    <m/>
    <m/>
    <s v=""/>
    <m/>
    <m/>
    <m/>
    <x v="1"/>
  </r>
  <r>
    <s v="CR 72d1"/>
    <m/>
    <x v="5"/>
    <x v="9"/>
    <d v="2014-07-28T00:00:00"/>
    <m/>
    <m/>
    <m/>
    <n v="3"/>
    <m/>
    <n v="16"/>
    <m/>
    <m/>
    <m/>
    <m/>
    <m/>
    <m/>
    <m/>
    <m/>
    <m/>
    <m/>
    <m/>
    <m/>
    <s v=""/>
    <m/>
    <m/>
    <m/>
    <x v="1"/>
  </r>
  <r>
    <s v="CR 72d1"/>
    <m/>
    <x v="5"/>
    <x v="9"/>
    <d v="2014-07-28T00:00:00"/>
    <m/>
    <m/>
    <m/>
    <n v="4"/>
    <m/>
    <n v="16"/>
    <m/>
    <m/>
    <m/>
    <m/>
    <m/>
    <m/>
    <m/>
    <m/>
    <m/>
    <m/>
    <m/>
    <m/>
    <s v=""/>
    <m/>
    <m/>
    <m/>
    <x v="1"/>
  </r>
  <r>
    <s v="CR 72d2"/>
    <m/>
    <x v="5"/>
    <x v="9"/>
    <d v="2014-07-28T00:00:00"/>
    <m/>
    <m/>
    <s v="CR 72d2"/>
    <n v="1"/>
    <m/>
    <n v="16"/>
    <m/>
    <m/>
    <m/>
    <m/>
    <m/>
    <m/>
    <m/>
    <m/>
    <m/>
    <m/>
    <m/>
    <m/>
    <s v=""/>
    <m/>
    <m/>
    <m/>
    <x v="1"/>
  </r>
  <r>
    <s v="CR 72d2"/>
    <m/>
    <x v="5"/>
    <x v="9"/>
    <d v="2014-07-28T00:00:00"/>
    <m/>
    <m/>
    <m/>
    <n v="2"/>
    <m/>
    <n v="15"/>
    <m/>
    <m/>
    <m/>
    <m/>
    <m/>
    <m/>
    <m/>
    <m/>
    <m/>
    <m/>
    <m/>
    <m/>
    <s v=""/>
    <m/>
    <m/>
    <m/>
    <x v="1"/>
  </r>
  <r>
    <s v="CR 72d3"/>
    <m/>
    <x v="5"/>
    <x v="9"/>
    <d v="2014-07-28T00:00:00"/>
    <m/>
    <m/>
    <s v="CR 72d3"/>
    <n v="1"/>
    <m/>
    <n v="18"/>
    <m/>
    <m/>
    <m/>
    <m/>
    <m/>
    <m/>
    <m/>
    <m/>
    <m/>
    <m/>
    <m/>
    <m/>
    <s v=""/>
    <m/>
    <m/>
    <m/>
    <x v="1"/>
  </r>
  <r>
    <s v="CR 72d3"/>
    <m/>
    <x v="5"/>
    <x v="9"/>
    <d v="2014-07-28T00:00:00"/>
    <m/>
    <m/>
    <m/>
    <n v="2"/>
    <m/>
    <n v="16"/>
    <m/>
    <m/>
    <m/>
    <m/>
    <m/>
    <m/>
    <m/>
    <m/>
    <m/>
    <m/>
    <m/>
    <m/>
    <s v=""/>
    <m/>
    <m/>
    <m/>
    <x v="1"/>
  </r>
  <r>
    <s v="CR 72d4"/>
    <m/>
    <x v="5"/>
    <x v="9"/>
    <d v="2014-07-28T00:00:00"/>
    <m/>
    <m/>
    <s v="CR 72d4"/>
    <n v="1"/>
    <m/>
    <n v="14"/>
    <m/>
    <n v="285"/>
    <m/>
    <m/>
    <m/>
    <n v="19"/>
    <m/>
    <m/>
    <n v="4"/>
    <m/>
    <m/>
    <m/>
    <n v="33"/>
    <m/>
    <m/>
    <m/>
    <x v="1"/>
  </r>
  <r>
    <s v="CR 72d4"/>
    <m/>
    <x v="5"/>
    <x v="9"/>
    <d v="2014-07-28T00:00:00"/>
    <m/>
    <m/>
    <m/>
    <n v="2"/>
    <m/>
    <n v="16"/>
    <m/>
    <m/>
    <m/>
    <m/>
    <m/>
    <m/>
    <m/>
    <m/>
    <m/>
    <m/>
    <m/>
    <m/>
    <s v=""/>
    <m/>
    <m/>
    <m/>
    <x v="1"/>
  </r>
  <r>
    <s v="Ma 72d-1"/>
    <m/>
    <x v="5"/>
    <x v="5"/>
    <d v="2014-07-22T00:00:00"/>
    <m/>
    <m/>
    <s v="Ma 72d-1"/>
    <n v="1"/>
    <m/>
    <n v="9"/>
    <m/>
    <n v="335"/>
    <m/>
    <m/>
    <m/>
    <n v="17"/>
    <m/>
    <m/>
    <n v="3"/>
    <m/>
    <m/>
    <m/>
    <n v="26"/>
    <m/>
    <m/>
    <m/>
    <x v="1"/>
  </r>
  <r>
    <s v="Ma 72d-1"/>
    <m/>
    <x v="5"/>
    <x v="5"/>
    <d v="2014-07-22T00:00:00"/>
    <m/>
    <m/>
    <m/>
    <n v="2"/>
    <m/>
    <n v="12"/>
    <m/>
    <n v="397"/>
    <m/>
    <m/>
    <m/>
    <n v="17"/>
    <m/>
    <m/>
    <n v="4"/>
    <m/>
    <m/>
    <m/>
    <n v="29"/>
    <m/>
    <m/>
    <m/>
    <x v="1"/>
  </r>
  <r>
    <s v="Ma 72d-1"/>
    <m/>
    <x v="5"/>
    <x v="5"/>
    <d v="2014-07-22T00:00:00"/>
    <m/>
    <m/>
    <m/>
    <n v="3"/>
    <m/>
    <n v="12"/>
    <m/>
    <n v="340"/>
    <m/>
    <m/>
    <m/>
    <n v="17"/>
    <m/>
    <m/>
    <n v="3"/>
    <m/>
    <m/>
    <m/>
    <n v="29"/>
    <m/>
    <m/>
    <m/>
    <x v="1"/>
  </r>
  <r>
    <s v="Ma 72d-1"/>
    <m/>
    <x v="5"/>
    <x v="5"/>
    <d v="2014-07-22T00:00:00"/>
    <m/>
    <m/>
    <m/>
    <n v="4"/>
    <m/>
    <n v="11"/>
    <m/>
    <n v="350"/>
    <m/>
    <m/>
    <m/>
    <n v="16"/>
    <m/>
    <m/>
    <n v="3"/>
    <m/>
    <m/>
    <m/>
    <n v="27"/>
    <m/>
    <m/>
    <m/>
    <x v="1"/>
  </r>
  <r>
    <s v="Ma 72d-1"/>
    <m/>
    <x v="5"/>
    <x v="5"/>
    <d v="2014-07-22T00:00:00"/>
    <m/>
    <m/>
    <m/>
    <n v="5"/>
    <m/>
    <n v="12"/>
    <m/>
    <n v="390"/>
    <m/>
    <m/>
    <m/>
    <n v="17"/>
    <m/>
    <m/>
    <n v="4"/>
    <m/>
    <m/>
    <m/>
    <n v="29"/>
    <m/>
    <m/>
    <m/>
    <x v="1"/>
  </r>
  <r>
    <s v="Ma 72d-2"/>
    <m/>
    <x v="5"/>
    <x v="5"/>
    <d v="2014-07-22T00:00:00"/>
    <m/>
    <m/>
    <s v="Ma 72d-2"/>
    <n v="1"/>
    <m/>
    <n v="11"/>
    <m/>
    <n v="363"/>
    <m/>
    <m/>
    <m/>
    <n v="16"/>
    <m/>
    <m/>
    <n v="4"/>
    <m/>
    <m/>
    <m/>
    <n v="27"/>
    <m/>
    <m/>
    <m/>
    <x v="1"/>
  </r>
  <r>
    <s v="Ma 72d-2"/>
    <m/>
    <x v="5"/>
    <x v="5"/>
    <d v="2014-07-22T00:00:00"/>
    <m/>
    <m/>
    <m/>
    <n v="2"/>
    <m/>
    <n v="13"/>
    <m/>
    <n v="318"/>
    <m/>
    <m/>
    <m/>
    <n v="14"/>
    <m/>
    <m/>
    <n v="4"/>
    <m/>
    <m/>
    <m/>
    <n v="27"/>
    <m/>
    <m/>
    <m/>
    <x v="1"/>
  </r>
  <r>
    <s v="Ma 72d-2"/>
    <m/>
    <x v="5"/>
    <x v="5"/>
    <d v="2014-07-22T00:00:00"/>
    <m/>
    <m/>
    <m/>
    <n v="3"/>
    <m/>
    <n v="12"/>
    <m/>
    <n v="367"/>
    <m/>
    <m/>
    <m/>
    <n v="16"/>
    <m/>
    <m/>
    <n v="4"/>
    <m/>
    <m/>
    <m/>
    <n v="28"/>
    <m/>
    <m/>
    <m/>
    <x v="1"/>
  </r>
  <r>
    <s v="Ma 72d-2"/>
    <m/>
    <x v="5"/>
    <x v="5"/>
    <d v="2014-07-22T00:00:00"/>
    <m/>
    <m/>
    <m/>
    <n v="4"/>
    <m/>
    <n v="13"/>
    <m/>
    <n v="366"/>
    <m/>
    <m/>
    <m/>
    <n v="18"/>
    <m/>
    <m/>
    <n v="5"/>
    <m/>
    <m/>
    <m/>
    <n v="31"/>
    <m/>
    <m/>
    <m/>
    <x v="1"/>
  </r>
  <r>
    <s v="Ma 72d-2"/>
    <m/>
    <x v="5"/>
    <x v="5"/>
    <d v="2014-07-22T00:00:00"/>
    <m/>
    <m/>
    <s v="Ma 72d-2"/>
    <n v="1"/>
    <m/>
    <n v="9"/>
    <m/>
    <n v="273"/>
    <m/>
    <m/>
    <m/>
    <n v="15"/>
    <m/>
    <m/>
    <n v="4"/>
    <m/>
    <m/>
    <m/>
    <n v="24"/>
    <m/>
    <m/>
    <m/>
    <x v="1"/>
  </r>
  <r>
    <s v="Ma 72d-3"/>
    <m/>
    <x v="5"/>
    <x v="5"/>
    <d v="2014-07-22T00:00:00"/>
    <m/>
    <m/>
    <s v="Ma 72d-3"/>
    <n v="1"/>
    <m/>
    <n v="11"/>
    <m/>
    <n v="325"/>
    <m/>
    <m/>
    <m/>
    <n v="14"/>
    <m/>
    <m/>
    <n v="3"/>
    <m/>
    <m/>
    <m/>
    <n v="25"/>
    <m/>
    <m/>
    <m/>
    <x v="1"/>
  </r>
  <r>
    <s v="Ma 72d-3"/>
    <m/>
    <x v="5"/>
    <x v="5"/>
    <d v="2014-07-22T00:00:00"/>
    <m/>
    <m/>
    <m/>
    <n v="2"/>
    <m/>
    <n v="11"/>
    <m/>
    <n v="315"/>
    <m/>
    <m/>
    <m/>
    <n v="18"/>
    <m/>
    <m/>
    <n v="3"/>
    <m/>
    <m/>
    <m/>
    <n v="29"/>
    <m/>
    <m/>
    <m/>
    <x v="1"/>
  </r>
  <r>
    <s v="Ma 72d-4"/>
    <m/>
    <x v="5"/>
    <x v="5"/>
    <d v="2014-07-22T00:00:00"/>
    <m/>
    <m/>
    <s v="Ma 72d-4"/>
    <n v="1"/>
    <m/>
    <n v="11"/>
    <m/>
    <n v="360"/>
    <m/>
    <m/>
    <m/>
    <n v="17"/>
    <m/>
    <m/>
    <n v="4"/>
    <m/>
    <m/>
    <m/>
    <n v="28"/>
    <m/>
    <m/>
    <m/>
    <x v="1"/>
  </r>
  <r>
    <s v="Ma 72d-4"/>
    <m/>
    <x v="5"/>
    <x v="5"/>
    <d v="2014-07-22T00:00:00"/>
    <m/>
    <m/>
    <m/>
    <n v="2"/>
    <m/>
    <n v="10"/>
    <m/>
    <n v="345"/>
    <m/>
    <m/>
    <m/>
    <n v="18"/>
    <m/>
    <m/>
    <n v="3"/>
    <m/>
    <m/>
    <m/>
    <n v="28"/>
    <m/>
    <m/>
    <m/>
    <x v="1"/>
  </r>
  <r>
    <s v="Ma 72d-4"/>
    <m/>
    <x v="5"/>
    <x v="5"/>
    <d v="2014-07-22T00:00:00"/>
    <m/>
    <m/>
    <m/>
    <n v="3"/>
    <m/>
    <n v="14"/>
    <m/>
    <m/>
    <m/>
    <m/>
    <m/>
    <m/>
    <m/>
    <m/>
    <m/>
    <m/>
    <m/>
    <m/>
    <s v=""/>
    <m/>
    <m/>
    <m/>
    <x v="1"/>
  </r>
  <r>
    <s v="Sa 72d1"/>
    <m/>
    <x v="5"/>
    <x v="7"/>
    <d v="2014-06-03T00:00:00"/>
    <m/>
    <m/>
    <s v="Sa 72d1"/>
    <n v="1"/>
    <m/>
    <n v="11"/>
    <m/>
    <n v="500"/>
    <m/>
    <m/>
    <m/>
    <n v="20"/>
    <m/>
    <m/>
    <n v="4"/>
    <m/>
    <m/>
    <m/>
    <n v="31"/>
    <m/>
    <m/>
    <m/>
    <x v="1"/>
  </r>
  <r>
    <s v="Sa 72d1"/>
    <m/>
    <x v="5"/>
    <x v="7"/>
    <d v="2014-06-03T00:00:00"/>
    <m/>
    <m/>
    <m/>
    <n v="2"/>
    <m/>
    <n v="8"/>
    <m/>
    <n v="293"/>
    <m/>
    <m/>
    <m/>
    <n v="16"/>
    <m/>
    <m/>
    <n v="3"/>
    <m/>
    <m/>
    <m/>
    <n v="24"/>
    <m/>
    <m/>
    <m/>
    <x v="1"/>
  </r>
  <r>
    <s v="Sa 72d2"/>
    <m/>
    <x v="5"/>
    <x v="7"/>
    <d v="2014-06-03T00:00:00"/>
    <m/>
    <m/>
    <s v="Sa 72d2"/>
    <n v="1"/>
    <m/>
    <n v="8"/>
    <m/>
    <n v="343"/>
    <m/>
    <m/>
    <m/>
    <n v="16"/>
    <m/>
    <m/>
    <n v="4"/>
    <m/>
    <m/>
    <m/>
    <n v="24"/>
    <m/>
    <m/>
    <m/>
    <x v="1"/>
  </r>
  <r>
    <s v="Sa 72d2"/>
    <m/>
    <x v="5"/>
    <x v="7"/>
    <d v="2014-06-03T00:00:00"/>
    <m/>
    <m/>
    <m/>
    <n v="2"/>
    <m/>
    <n v="8"/>
    <m/>
    <n v="306"/>
    <m/>
    <m/>
    <m/>
    <n v="16"/>
    <m/>
    <m/>
    <n v="3"/>
    <m/>
    <m/>
    <m/>
    <n v="24"/>
    <m/>
    <m/>
    <m/>
    <x v="1"/>
  </r>
  <r>
    <s v="Sa 72d2"/>
    <m/>
    <x v="5"/>
    <x v="7"/>
    <d v="2014-06-03T00:00:00"/>
    <m/>
    <m/>
    <m/>
    <n v="3"/>
    <m/>
    <n v="8"/>
    <m/>
    <n v="340"/>
    <m/>
    <m/>
    <m/>
    <n v="16"/>
    <m/>
    <m/>
    <n v="3"/>
    <m/>
    <m/>
    <m/>
    <n v="24"/>
    <m/>
    <m/>
    <m/>
    <x v="1"/>
  </r>
  <r>
    <s v="Sa 72d2"/>
    <m/>
    <x v="5"/>
    <x v="7"/>
    <d v="2014-06-03T00:00:00"/>
    <m/>
    <m/>
    <m/>
    <n v="4"/>
    <m/>
    <n v="7"/>
    <m/>
    <n v="308"/>
    <m/>
    <m/>
    <m/>
    <n v="17"/>
    <m/>
    <m/>
    <n v="3"/>
    <m/>
    <m/>
    <m/>
    <n v="24"/>
    <m/>
    <m/>
    <m/>
    <x v="1"/>
  </r>
  <r>
    <s v="Sa 72d2"/>
    <m/>
    <x v="5"/>
    <x v="7"/>
    <d v="2014-06-03T00:00:00"/>
    <m/>
    <m/>
    <m/>
    <n v="5"/>
    <m/>
    <n v="8"/>
    <m/>
    <n v="301"/>
    <m/>
    <m/>
    <m/>
    <n v="16"/>
    <m/>
    <m/>
    <n v="3"/>
    <m/>
    <m/>
    <m/>
    <n v="24"/>
    <m/>
    <m/>
    <m/>
    <x v="1"/>
  </r>
  <r>
    <s v="Sa 72d3"/>
    <m/>
    <x v="5"/>
    <x v="7"/>
    <d v="2014-06-03T00:00:00"/>
    <m/>
    <m/>
    <s v="Sa 72d3"/>
    <n v="1"/>
    <m/>
    <n v="8"/>
    <m/>
    <n v="380"/>
    <m/>
    <m/>
    <m/>
    <n v="14"/>
    <m/>
    <m/>
    <n v="3"/>
    <m/>
    <m/>
    <m/>
    <n v="22"/>
    <m/>
    <m/>
    <m/>
    <x v="1"/>
  </r>
  <r>
    <s v="Sa 72d3"/>
    <m/>
    <x v="5"/>
    <x v="7"/>
    <d v="2014-06-03T00:00:00"/>
    <m/>
    <m/>
    <m/>
    <n v="2"/>
    <m/>
    <n v="8"/>
    <m/>
    <n v="362"/>
    <m/>
    <m/>
    <m/>
    <n v="18"/>
    <m/>
    <m/>
    <n v="3"/>
    <m/>
    <m/>
    <m/>
    <n v="26"/>
    <m/>
    <m/>
    <m/>
    <x v="1"/>
  </r>
  <r>
    <s v="Sa 72d3"/>
    <m/>
    <x v="5"/>
    <x v="7"/>
    <d v="2014-06-03T00:00:00"/>
    <m/>
    <m/>
    <m/>
    <n v="3"/>
    <m/>
    <n v="7"/>
    <m/>
    <n v="305"/>
    <m/>
    <m/>
    <m/>
    <n v="16"/>
    <m/>
    <m/>
    <n v="3"/>
    <m/>
    <m/>
    <m/>
    <n v="23"/>
    <m/>
    <m/>
    <m/>
    <x v="1"/>
  </r>
  <r>
    <s v="Sa 72d3"/>
    <m/>
    <x v="5"/>
    <x v="7"/>
    <d v="2014-06-03T00:00:00"/>
    <m/>
    <m/>
    <m/>
    <n v="4"/>
    <m/>
    <n v="6"/>
    <m/>
    <n v="335"/>
    <m/>
    <m/>
    <m/>
    <n v="15"/>
    <m/>
    <m/>
    <n v="4"/>
    <m/>
    <m/>
    <m/>
    <n v="21"/>
    <m/>
    <m/>
    <m/>
    <x v="1"/>
  </r>
  <r>
    <s v="Sa 72d3"/>
    <m/>
    <x v="5"/>
    <x v="7"/>
    <d v="2014-06-03T00:00:00"/>
    <m/>
    <m/>
    <m/>
    <n v="5"/>
    <m/>
    <n v="7"/>
    <m/>
    <n v="305"/>
    <m/>
    <m/>
    <m/>
    <n v="15"/>
    <m/>
    <m/>
    <n v="4"/>
    <m/>
    <m/>
    <m/>
    <n v="22"/>
    <m/>
    <m/>
    <m/>
    <x v="1"/>
  </r>
  <r>
    <s v="Sa 72d4"/>
    <m/>
    <x v="5"/>
    <x v="7"/>
    <d v="2014-06-03T00:00:00"/>
    <m/>
    <m/>
    <s v="Sa 72d4"/>
    <n v="1"/>
    <m/>
    <n v="7"/>
    <m/>
    <n v="335"/>
    <m/>
    <m/>
    <m/>
    <n v="17"/>
    <m/>
    <m/>
    <n v="3"/>
    <m/>
    <m/>
    <m/>
    <n v="24"/>
    <m/>
    <m/>
    <m/>
    <x v="1"/>
  </r>
  <r>
    <s v="Sa 72d4"/>
    <m/>
    <x v="5"/>
    <x v="7"/>
    <d v="2014-06-03T00:00:00"/>
    <m/>
    <m/>
    <m/>
    <n v="2"/>
    <m/>
    <n v="8"/>
    <m/>
    <n v="365"/>
    <m/>
    <m/>
    <m/>
    <n v="18"/>
    <m/>
    <m/>
    <n v="3"/>
    <m/>
    <m/>
    <m/>
    <n v="26"/>
    <m/>
    <m/>
    <m/>
    <x v="1"/>
  </r>
  <r>
    <s v="Sa 72d4"/>
    <m/>
    <x v="5"/>
    <x v="7"/>
    <d v="2014-06-03T00:00:00"/>
    <m/>
    <m/>
    <m/>
    <n v="3"/>
    <m/>
    <n v="8"/>
    <m/>
    <n v="345"/>
    <m/>
    <m/>
    <m/>
    <n v="16"/>
    <m/>
    <m/>
    <n v="3"/>
    <m/>
    <m/>
    <m/>
    <n v="24"/>
    <m/>
    <m/>
    <m/>
    <x v="1"/>
  </r>
  <r>
    <s v="Sa 72d4"/>
    <m/>
    <x v="5"/>
    <x v="7"/>
    <d v="2014-06-03T00:00:00"/>
    <m/>
    <m/>
    <m/>
    <n v="4"/>
    <m/>
    <n v="8"/>
    <m/>
    <n v="343"/>
    <m/>
    <m/>
    <m/>
    <n v="13"/>
    <m/>
    <m/>
    <n v="4"/>
    <m/>
    <m/>
    <m/>
    <n v="21"/>
    <m/>
    <m/>
    <m/>
    <x v="1"/>
  </r>
  <r>
    <s v="Wa 72d-3"/>
    <m/>
    <x v="5"/>
    <x v="8"/>
    <d v="2014-07-22T00:00:00"/>
    <m/>
    <m/>
    <s v="Wa 72d-3"/>
    <n v="1"/>
    <m/>
    <n v="11"/>
    <m/>
    <n v="335"/>
    <m/>
    <m/>
    <m/>
    <n v="19"/>
    <m/>
    <m/>
    <n v="4"/>
    <m/>
    <m/>
    <m/>
    <n v="30"/>
    <m/>
    <m/>
    <m/>
    <x v="1"/>
  </r>
  <r>
    <s v="Wa 72d-3"/>
    <m/>
    <x v="5"/>
    <x v="8"/>
    <d v="2014-07-22T00:00:00"/>
    <m/>
    <m/>
    <m/>
    <n v="2"/>
    <m/>
    <n v="14"/>
    <m/>
    <m/>
    <m/>
    <m/>
    <m/>
    <m/>
    <m/>
    <m/>
    <m/>
    <m/>
    <m/>
    <m/>
    <s v=""/>
    <m/>
    <m/>
    <m/>
    <x v="1"/>
  </r>
  <r>
    <s v="Wa 72d-3"/>
    <m/>
    <x v="5"/>
    <x v="8"/>
    <d v="2014-07-22T00:00:00"/>
    <m/>
    <m/>
    <m/>
    <n v="3"/>
    <m/>
    <n v="13"/>
    <m/>
    <m/>
    <m/>
    <m/>
    <m/>
    <m/>
    <m/>
    <m/>
    <m/>
    <m/>
    <m/>
    <m/>
    <s v=""/>
    <m/>
    <m/>
    <m/>
    <x v="1"/>
  </r>
  <r>
    <s v="Wa 72d1"/>
    <m/>
    <x v="5"/>
    <x v="8"/>
    <d v="2014-07-28T00:00:00"/>
    <m/>
    <m/>
    <s v="Wa 72d1"/>
    <n v="1"/>
    <m/>
    <n v="16"/>
    <m/>
    <m/>
    <m/>
    <m/>
    <m/>
    <m/>
    <m/>
    <m/>
    <m/>
    <m/>
    <m/>
    <m/>
    <s v=""/>
    <m/>
    <m/>
    <m/>
    <x v="1"/>
  </r>
  <r>
    <s v="Wa 72d1"/>
    <m/>
    <x v="5"/>
    <x v="8"/>
    <d v="2014-07-28T00:00:00"/>
    <m/>
    <m/>
    <m/>
    <n v="2"/>
    <m/>
    <n v="15"/>
    <m/>
    <m/>
    <m/>
    <m/>
    <m/>
    <m/>
    <m/>
    <m/>
    <m/>
    <m/>
    <m/>
    <m/>
    <s v=""/>
    <m/>
    <m/>
    <m/>
    <x v="1"/>
  </r>
  <r>
    <s v="Wa 72d1"/>
    <m/>
    <x v="5"/>
    <x v="8"/>
    <d v="2014-07-28T00:00:00"/>
    <m/>
    <m/>
    <m/>
    <n v="3"/>
    <m/>
    <n v="16"/>
    <m/>
    <m/>
    <m/>
    <m/>
    <m/>
    <m/>
    <m/>
    <m/>
    <m/>
    <m/>
    <m/>
    <m/>
    <s v=""/>
    <m/>
    <m/>
    <m/>
    <x v="1"/>
  </r>
  <r>
    <s v="Wa 72d4"/>
    <m/>
    <x v="5"/>
    <x v="8"/>
    <d v="2014-07-28T00:00:00"/>
    <m/>
    <m/>
    <s v="Wa 72d4"/>
    <n v="1"/>
    <m/>
    <n v="16"/>
    <m/>
    <m/>
    <m/>
    <m/>
    <m/>
    <m/>
    <m/>
    <m/>
    <m/>
    <m/>
    <m/>
    <m/>
    <s v=""/>
    <m/>
    <m/>
    <m/>
    <x v="1"/>
  </r>
  <r>
    <s v="Wa 72d4"/>
    <m/>
    <x v="5"/>
    <x v="8"/>
    <d v="2014-07-28T00:00:00"/>
    <m/>
    <m/>
    <m/>
    <n v="2"/>
    <m/>
    <n v="15"/>
    <m/>
    <m/>
    <m/>
    <m/>
    <m/>
    <m/>
    <m/>
    <m/>
    <m/>
    <m/>
    <m/>
    <m/>
    <s v=""/>
    <m/>
    <m/>
    <m/>
    <x v="1"/>
  </r>
  <r>
    <s v="Wa 72d4"/>
    <m/>
    <x v="5"/>
    <x v="8"/>
    <d v="2014-07-28T00:00:00"/>
    <m/>
    <m/>
    <m/>
    <n v="3"/>
    <m/>
    <n v="15"/>
    <m/>
    <m/>
    <m/>
    <m/>
    <m/>
    <m/>
    <m/>
    <m/>
    <m/>
    <m/>
    <m/>
    <m/>
    <s v=""/>
    <m/>
    <m/>
    <m/>
    <x v="1"/>
  </r>
  <r>
    <s v="Asp 96-3"/>
    <m/>
    <x v="6"/>
    <x v="2"/>
    <d v="2014-07-22T00:00:00"/>
    <m/>
    <m/>
    <s v="Asp 96-3"/>
    <n v="1"/>
    <m/>
    <n v="8"/>
    <m/>
    <n v="355"/>
    <m/>
    <m/>
    <m/>
    <n v="15"/>
    <m/>
    <m/>
    <n v="3"/>
    <m/>
    <m/>
    <m/>
    <n v="23"/>
    <m/>
    <m/>
    <m/>
    <x v="1"/>
  </r>
  <r>
    <s v="Asp 96-3"/>
    <m/>
    <x v="6"/>
    <x v="2"/>
    <d v="2014-07-22T00:00:00"/>
    <m/>
    <m/>
    <m/>
    <n v="2"/>
    <m/>
    <n v="8"/>
    <m/>
    <n v="265"/>
    <m/>
    <m/>
    <m/>
    <n v="12"/>
    <m/>
    <m/>
    <n v="4"/>
    <m/>
    <m/>
    <m/>
    <n v="20"/>
    <m/>
    <m/>
    <m/>
    <x v="1"/>
  </r>
  <r>
    <s v="Asp 96-3"/>
    <m/>
    <x v="6"/>
    <x v="2"/>
    <d v="2014-07-22T00:00:00"/>
    <m/>
    <m/>
    <m/>
    <n v="3"/>
    <m/>
    <n v="8"/>
    <m/>
    <n v="295"/>
    <m/>
    <m/>
    <m/>
    <n v="14"/>
    <m/>
    <m/>
    <n v="3"/>
    <m/>
    <m/>
    <m/>
    <n v="22"/>
    <m/>
    <m/>
    <m/>
    <x v="1"/>
  </r>
  <r>
    <s v="Asp 96-3"/>
    <m/>
    <x v="6"/>
    <x v="2"/>
    <d v="2014-07-22T00:00:00"/>
    <m/>
    <m/>
    <m/>
    <n v="4"/>
    <m/>
    <n v="10"/>
    <m/>
    <n v="325"/>
    <m/>
    <m/>
    <m/>
    <n v="13"/>
    <m/>
    <m/>
    <n v="4"/>
    <m/>
    <m/>
    <m/>
    <n v="23"/>
    <m/>
    <m/>
    <m/>
    <x v="1"/>
  </r>
  <r>
    <s v="Asp 96-4"/>
    <m/>
    <x v="6"/>
    <x v="2"/>
    <d v="2014-07-22T00:00:00"/>
    <m/>
    <m/>
    <s v="Asp 96-4"/>
    <n v="1"/>
    <m/>
    <n v="9"/>
    <m/>
    <n v="340"/>
    <m/>
    <m/>
    <m/>
    <n v="16"/>
    <m/>
    <m/>
    <n v="3"/>
    <m/>
    <m/>
    <m/>
    <n v="25"/>
    <m/>
    <m/>
    <m/>
    <x v="1"/>
  </r>
  <r>
    <s v="Asp 96-4"/>
    <m/>
    <x v="6"/>
    <x v="2"/>
    <d v="2014-07-22T00:00:00"/>
    <m/>
    <m/>
    <m/>
    <n v="2"/>
    <m/>
    <n v="9"/>
    <m/>
    <n v="300"/>
    <m/>
    <m/>
    <m/>
    <n v="14"/>
    <m/>
    <m/>
    <n v="3"/>
    <m/>
    <m/>
    <m/>
    <n v="23"/>
    <m/>
    <m/>
    <m/>
    <x v="1"/>
  </r>
  <r>
    <s v="Asp 96-4"/>
    <m/>
    <x v="6"/>
    <x v="2"/>
    <d v="2014-07-22T00:00:00"/>
    <m/>
    <m/>
    <m/>
    <n v="3"/>
    <m/>
    <n v="9"/>
    <m/>
    <n v="260"/>
    <m/>
    <m/>
    <m/>
    <n v="15"/>
    <m/>
    <m/>
    <n v="3"/>
    <m/>
    <m/>
    <m/>
    <n v="24"/>
    <m/>
    <m/>
    <m/>
    <x v="1"/>
  </r>
  <r>
    <s v="Asp 96-4"/>
    <m/>
    <x v="6"/>
    <x v="2"/>
    <d v="2014-07-22T00:00:00"/>
    <m/>
    <m/>
    <m/>
    <n v="4"/>
    <m/>
    <n v="9"/>
    <m/>
    <n v="291"/>
    <m/>
    <m/>
    <m/>
    <n v="14"/>
    <m/>
    <m/>
    <n v="3"/>
    <m/>
    <m/>
    <m/>
    <n v="23"/>
    <m/>
    <m/>
    <m/>
    <x v="1"/>
  </r>
  <r>
    <s v="Asp 96-4"/>
    <m/>
    <x v="6"/>
    <x v="2"/>
    <d v="2014-07-22T00:00:00"/>
    <m/>
    <m/>
    <m/>
    <n v="5"/>
    <m/>
    <n v="9"/>
    <m/>
    <n v="281"/>
    <m/>
    <m/>
    <m/>
    <m/>
    <m/>
    <m/>
    <m/>
    <m/>
    <m/>
    <m/>
    <s v=""/>
    <m/>
    <m/>
    <m/>
    <x v="1"/>
  </r>
  <r>
    <s v="Aspiring 96-1"/>
    <m/>
    <x v="6"/>
    <x v="2"/>
    <d v="2014-07-22T00:00:00"/>
    <m/>
    <m/>
    <s v="Aspiring 96-1"/>
    <n v="1"/>
    <m/>
    <n v="8"/>
    <m/>
    <n v="270"/>
    <m/>
    <m/>
    <m/>
    <n v="13"/>
    <m/>
    <m/>
    <n v="3"/>
    <m/>
    <m/>
    <m/>
    <n v="21"/>
    <m/>
    <m/>
    <m/>
    <x v="1"/>
  </r>
  <r>
    <s v="Aspiring 96-1"/>
    <m/>
    <x v="6"/>
    <x v="2"/>
    <d v="2014-07-22T00:00:00"/>
    <m/>
    <m/>
    <m/>
    <n v="2"/>
    <m/>
    <n v="10"/>
    <m/>
    <n v="300"/>
    <m/>
    <m/>
    <m/>
    <n v="15"/>
    <m/>
    <m/>
    <n v="4"/>
    <m/>
    <m/>
    <m/>
    <n v="25"/>
    <m/>
    <m/>
    <m/>
    <x v="1"/>
  </r>
  <r>
    <s v="Aspiring 96-1"/>
    <m/>
    <x v="6"/>
    <x v="2"/>
    <d v="2014-07-22T00:00:00"/>
    <m/>
    <m/>
    <m/>
    <n v="3"/>
    <m/>
    <n v="9"/>
    <m/>
    <n v="260"/>
    <m/>
    <m/>
    <m/>
    <n v="13"/>
    <m/>
    <m/>
    <n v="3"/>
    <m/>
    <m/>
    <m/>
    <n v="22"/>
    <m/>
    <m/>
    <m/>
    <x v="1"/>
  </r>
  <r>
    <s v="Aspiring 96-1"/>
    <m/>
    <x v="6"/>
    <x v="2"/>
    <d v="2014-07-22T00:00:00"/>
    <m/>
    <m/>
    <m/>
    <n v="4"/>
    <m/>
    <n v="8"/>
    <m/>
    <n v="245"/>
    <m/>
    <m/>
    <m/>
    <n v="12"/>
    <m/>
    <m/>
    <n v="3"/>
    <m/>
    <m/>
    <m/>
    <n v="20"/>
    <m/>
    <m/>
    <m/>
    <x v="1"/>
  </r>
  <r>
    <s v="Aspiring 96-1"/>
    <m/>
    <x v="6"/>
    <x v="2"/>
    <d v="2014-07-22T00:00:00"/>
    <m/>
    <m/>
    <m/>
    <n v="5"/>
    <m/>
    <n v="9"/>
    <m/>
    <n v="295"/>
    <m/>
    <m/>
    <m/>
    <n v="13"/>
    <m/>
    <m/>
    <n v="3"/>
    <m/>
    <m/>
    <m/>
    <n v="22"/>
    <m/>
    <m/>
    <m/>
    <x v="1"/>
  </r>
  <r>
    <s v="Aspiring 96-2"/>
    <m/>
    <x v="6"/>
    <x v="2"/>
    <d v="2014-07-22T00:00:00"/>
    <m/>
    <m/>
    <s v="Aspiring 96-2"/>
    <n v="1"/>
    <m/>
    <n v="8"/>
    <m/>
    <m/>
    <m/>
    <m/>
    <m/>
    <m/>
    <m/>
    <m/>
    <m/>
    <m/>
    <m/>
    <m/>
    <s v=""/>
    <m/>
    <m/>
    <m/>
    <x v="1"/>
  </r>
  <r>
    <s v="Aspiring 96-2"/>
    <m/>
    <x v="6"/>
    <x v="2"/>
    <d v="2014-07-22T00:00:00"/>
    <m/>
    <m/>
    <m/>
    <n v="2"/>
    <m/>
    <n v="9"/>
    <m/>
    <m/>
    <m/>
    <m/>
    <m/>
    <m/>
    <m/>
    <m/>
    <m/>
    <m/>
    <m/>
    <m/>
    <s v=""/>
    <m/>
    <m/>
    <m/>
    <x v="1"/>
  </r>
  <r>
    <s v="Aspiring 96-2"/>
    <m/>
    <x v="6"/>
    <x v="2"/>
    <d v="2014-07-22T00:00:00"/>
    <m/>
    <m/>
    <m/>
    <n v="3"/>
    <m/>
    <n v="9"/>
    <m/>
    <m/>
    <m/>
    <m/>
    <m/>
    <m/>
    <m/>
    <m/>
    <m/>
    <m/>
    <m/>
    <m/>
    <s v=""/>
    <m/>
    <m/>
    <m/>
    <x v="1"/>
  </r>
  <r>
    <s v="Aspiring 96-2"/>
    <m/>
    <x v="6"/>
    <x v="2"/>
    <d v="2014-07-22T00:00:00"/>
    <m/>
    <m/>
    <m/>
    <n v="4"/>
    <m/>
    <n v="10"/>
    <m/>
    <m/>
    <m/>
    <m/>
    <m/>
    <m/>
    <m/>
    <m/>
    <m/>
    <m/>
    <m/>
    <m/>
    <s v=""/>
    <m/>
    <m/>
    <m/>
    <x v="1"/>
  </r>
  <r>
    <s v="Aspiring 96-2"/>
    <m/>
    <x v="6"/>
    <x v="2"/>
    <d v="2014-07-22T00:00:00"/>
    <m/>
    <m/>
    <m/>
    <n v="5"/>
    <m/>
    <n v="9"/>
    <m/>
    <m/>
    <m/>
    <m/>
    <m/>
    <m/>
    <m/>
    <m/>
    <m/>
    <m/>
    <m/>
    <m/>
    <s v=""/>
    <m/>
    <m/>
    <m/>
    <x v="1"/>
  </r>
  <r>
    <s v="Con 96-3"/>
    <m/>
    <x v="6"/>
    <x v="4"/>
    <d v="2014-07-22T00:00:00"/>
    <m/>
    <m/>
    <s v="Con 96-3"/>
    <n v="1"/>
    <m/>
    <n v="9"/>
    <m/>
    <n v="385"/>
    <m/>
    <m/>
    <m/>
    <n v="21"/>
    <m/>
    <m/>
    <n v="4"/>
    <m/>
    <m/>
    <m/>
    <n v="30"/>
    <m/>
    <m/>
    <m/>
    <x v="1"/>
  </r>
  <r>
    <s v="Consort 96-1"/>
    <m/>
    <x v="6"/>
    <x v="4"/>
    <d v="2014-07-22T00:00:00"/>
    <m/>
    <m/>
    <s v="Consort 96-1"/>
    <n v="1"/>
    <m/>
    <n v="10"/>
    <m/>
    <n v="270"/>
    <m/>
    <m/>
    <m/>
    <n v="19"/>
    <m/>
    <m/>
    <m/>
    <m/>
    <m/>
    <m/>
    <n v="29"/>
    <m/>
    <m/>
    <m/>
    <x v="1"/>
  </r>
  <r>
    <s v="Consort 96-1"/>
    <m/>
    <x v="6"/>
    <x v="4"/>
    <d v="2014-07-22T00:00:00"/>
    <m/>
    <m/>
    <m/>
    <n v="2"/>
    <m/>
    <n v="9"/>
    <m/>
    <n v="280"/>
    <m/>
    <m/>
    <m/>
    <n v="18"/>
    <m/>
    <m/>
    <m/>
    <m/>
    <m/>
    <m/>
    <n v="27"/>
    <m/>
    <m/>
    <m/>
    <x v="1"/>
  </r>
  <r>
    <s v="Macro 96-1"/>
    <m/>
    <x v="6"/>
    <x v="5"/>
    <d v="2014-07-22T00:00:00"/>
    <m/>
    <m/>
    <s v="Macro 96-1"/>
    <n v="1"/>
    <m/>
    <n v="9"/>
    <m/>
    <n v="340"/>
    <m/>
    <m/>
    <m/>
    <n v="15"/>
    <m/>
    <m/>
    <n v="4"/>
    <m/>
    <m/>
    <m/>
    <n v="24"/>
    <m/>
    <m/>
    <m/>
    <x v="1"/>
  </r>
  <r>
    <s v="Macro 96-1"/>
    <m/>
    <x v="6"/>
    <x v="5"/>
    <d v="2014-07-22T00:00:00"/>
    <m/>
    <m/>
    <m/>
    <n v="2"/>
    <m/>
    <n v="10"/>
    <m/>
    <n v="342"/>
    <m/>
    <m/>
    <m/>
    <n v="14"/>
    <m/>
    <m/>
    <n v="3"/>
    <m/>
    <m/>
    <m/>
    <n v="24"/>
    <m/>
    <m/>
    <m/>
    <x v="1"/>
  </r>
  <r>
    <s v="Macro 96-1"/>
    <m/>
    <x v="6"/>
    <x v="5"/>
    <d v="2014-07-22T00:00:00"/>
    <m/>
    <m/>
    <m/>
    <n v="3"/>
    <m/>
    <n v="9"/>
    <m/>
    <n v="260"/>
    <m/>
    <m/>
    <m/>
    <n v="18"/>
    <m/>
    <m/>
    <n v="3"/>
    <m/>
    <m/>
    <m/>
    <n v="27"/>
    <m/>
    <m/>
    <m/>
    <x v="1"/>
  </r>
  <r>
    <s v="Mac 96-3"/>
    <n v="16"/>
    <x v="6"/>
    <x v="5"/>
    <d v="2014-08-07T00:00:00"/>
    <m/>
    <m/>
    <s v="Mac 96-3"/>
    <n v="1"/>
    <m/>
    <n v="12"/>
    <n v="12"/>
    <m/>
    <m/>
    <m/>
    <m/>
    <m/>
    <m/>
    <m/>
    <n v="3"/>
    <m/>
    <m/>
    <m/>
    <s v=""/>
    <m/>
    <m/>
    <m/>
    <x v="1"/>
  </r>
  <r>
    <s v="Mac 96-3"/>
    <n v="16"/>
    <x v="6"/>
    <x v="5"/>
    <d v="2014-08-07T00:00:00"/>
    <m/>
    <m/>
    <m/>
    <n v="2"/>
    <m/>
    <n v="12"/>
    <n v="12"/>
    <m/>
    <m/>
    <m/>
    <m/>
    <m/>
    <m/>
    <m/>
    <n v="3"/>
    <m/>
    <m/>
    <m/>
    <s v=""/>
    <m/>
    <m/>
    <m/>
    <x v="1"/>
  </r>
  <r>
    <s v="Mac 96-3"/>
    <n v="16"/>
    <x v="6"/>
    <x v="5"/>
    <d v="2014-08-07T00:00:00"/>
    <m/>
    <m/>
    <m/>
    <n v="3"/>
    <m/>
    <n v="17"/>
    <n v="17"/>
    <m/>
    <m/>
    <m/>
    <m/>
    <m/>
    <m/>
    <m/>
    <n v="3"/>
    <m/>
    <m/>
    <m/>
    <s v=""/>
    <m/>
    <m/>
    <m/>
    <x v="1"/>
  </r>
  <r>
    <s v="Mac 96-3"/>
    <n v="16"/>
    <x v="6"/>
    <x v="5"/>
    <d v="2014-08-07T00:00:00"/>
    <m/>
    <m/>
    <m/>
    <n v="4"/>
    <m/>
    <n v="18"/>
    <n v="18"/>
    <m/>
    <m/>
    <m/>
    <n v="2"/>
    <m/>
    <m/>
    <s v="&gt;TS"/>
    <m/>
    <m/>
    <m/>
    <m/>
    <s v=""/>
    <m/>
    <m/>
    <m/>
    <x v="1"/>
  </r>
  <r>
    <s v="Mac 96-4"/>
    <n v="16"/>
    <x v="6"/>
    <x v="5"/>
    <d v="2014-08-07T00:00:00"/>
    <m/>
    <m/>
    <s v="Mac 96-4"/>
    <n v="1"/>
    <m/>
    <n v="12"/>
    <n v="12"/>
    <m/>
    <m/>
    <m/>
    <m/>
    <m/>
    <m/>
    <s v="FL"/>
    <n v="3"/>
    <m/>
    <m/>
    <m/>
    <s v=""/>
    <m/>
    <m/>
    <m/>
    <x v="1"/>
  </r>
  <r>
    <s v="Mac 96-4"/>
    <n v="16"/>
    <x v="6"/>
    <x v="5"/>
    <d v="2014-08-07T00:00:00"/>
    <m/>
    <m/>
    <m/>
    <n v="2"/>
    <m/>
    <n v="13"/>
    <n v="13"/>
    <m/>
    <m/>
    <m/>
    <m/>
    <m/>
    <m/>
    <s v="FL"/>
    <n v="4"/>
    <m/>
    <m/>
    <m/>
    <s v=""/>
    <m/>
    <m/>
    <m/>
    <x v="1"/>
  </r>
  <r>
    <s v="Mac 96-4"/>
    <n v="16"/>
    <x v="6"/>
    <x v="5"/>
    <d v="2014-08-07T00:00:00"/>
    <m/>
    <m/>
    <m/>
    <n v="3"/>
    <m/>
    <n v="16"/>
    <n v="16"/>
    <m/>
    <m/>
    <m/>
    <n v="2"/>
    <m/>
    <m/>
    <s v="&gt;TS"/>
    <m/>
    <m/>
    <m/>
    <m/>
    <s v=""/>
    <m/>
    <m/>
    <m/>
    <x v="1"/>
  </r>
  <r>
    <s v="Mac 96-4"/>
    <n v="16"/>
    <x v="6"/>
    <x v="5"/>
    <d v="2014-08-07T00:00:00"/>
    <m/>
    <m/>
    <m/>
    <n v="4"/>
    <m/>
    <n v="18"/>
    <n v="18"/>
    <m/>
    <m/>
    <m/>
    <n v="4"/>
    <m/>
    <m/>
    <s v="&gt;TS"/>
    <m/>
    <m/>
    <m/>
    <m/>
    <s v=""/>
    <m/>
    <m/>
    <m/>
    <x v="1"/>
  </r>
  <r>
    <s v="Macro 96-2"/>
    <m/>
    <x v="6"/>
    <x v="5"/>
    <d v="2014-08-07T00:00:00"/>
    <m/>
    <m/>
    <s v="Macro 96-2"/>
    <n v="1"/>
    <m/>
    <n v="11"/>
    <m/>
    <n v="350"/>
    <m/>
    <m/>
    <m/>
    <n v="15"/>
    <m/>
    <m/>
    <n v="4"/>
    <m/>
    <m/>
    <m/>
    <n v="26"/>
    <m/>
    <m/>
    <m/>
    <x v="1"/>
  </r>
  <r>
    <s v="Macro 96-2"/>
    <m/>
    <x v="6"/>
    <x v="5"/>
    <d v="2014-08-07T00:00:00"/>
    <m/>
    <m/>
    <m/>
    <n v="2"/>
    <m/>
    <n v="9"/>
    <m/>
    <n v="260"/>
    <m/>
    <m/>
    <m/>
    <n v="11"/>
    <m/>
    <m/>
    <n v="5"/>
    <m/>
    <m/>
    <m/>
    <n v="20"/>
    <m/>
    <m/>
    <m/>
    <x v="1"/>
  </r>
  <r>
    <s v="Macro 96-2"/>
    <m/>
    <x v="6"/>
    <x v="5"/>
    <d v="2014-08-07T00:00:00"/>
    <m/>
    <m/>
    <m/>
    <n v="3"/>
    <m/>
    <n v="15"/>
    <m/>
    <m/>
    <m/>
    <m/>
    <m/>
    <m/>
    <m/>
    <m/>
    <m/>
    <m/>
    <m/>
    <m/>
    <s v=""/>
    <m/>
    <m/>
    <m/>
    <x v="1"/>
  </r>
  <r>
    <n v="72"/>
    <n v="16"/>
    <x v="7"/>
    <x v="1"/>
    <d v="2014-05-16T00:00:00"/>
    <s v="Full_16h"/>
    <m/>
    <n v="72"/>
    <n v="1"/>
    <n v="0"/>
    <n v="2"/>
    <n v="3"/>
    <n v="53"/>
    <m/>
    <n v="51"/>
    <n v="3"/>
    <n v="2"/>
    <n v="0"/>
    <s v="V"/>
    <m/>
    <n v="137.14285714285714"/>
    <n v="0.37187500000000001"/>
    <n v="2.3718750000000002"/>
    <n v="7"/>
    <m/>
    <m/>
    <m/>
    <x v="2"/>
  </r>
  <r>
    <n v="72"/>
    <n v="16"/>
    <x v="7"/>
    <x v="1"/>
    <d v="2014-05-16T00:00:00"/>
    <s v="Full_16h"/>
    <m/>
    <m/>
    <n v="2"/>
    <n v="0"/>
    <n v="2"/>
    <n v="3"/>
    <n v="44"/>
    <n v="58"/>
    <n v="106"/>
    <m/>
    <m/>
    <m/>
    <m/>
    <m/>
    <n v="137.14285714285714"/>
    <n v="0.7729166666666667"/>
    <n v="2.7729166666666667"/>
    <s v=""/>
    <m/>
    <m/>
    <m/>
    <x v="2"/>
  </r>
  <r>
    <n v="72"/>
    <n v="16"/>
    <x v="7"/>
    <x v="1"/>
    <d v="2014-05-16T00:00:00"/>
    <s v="Full_16h"/>
    <m/>
    <m/>
    <n v="3"/>
    <n v="0"/>
    <n v="2"/>
    <n v="3"/>
    <n v="32"/>
    <n v="32"/>
    <n v="40"/>
    <n v="3"/>
    <n v="2"/>
    <n v="0"/>
    <s v="V"/>
    <m/>
    <n v="137.14285714285714"/>
    <n v="0.29166666666666669"/>
    <n v="2.2916666666666665"/>
    <n v="7"/>
    <m/>
    <m/>
    <m/>
    <x v="2"/>
  </r>
  <r>
    <n v="91"/>
    <n v="16"/>
    <x v="7"/>
    <x v="1"/>
    <d v="2014-05-16T00:00:00"/>
    <s v="Full_16h"/>
    <m/>
    <n v="91"/>
    <n v="1"/>
    <n v="0"/>
    <n v="3"/>
    <n v="4"/>
    <n v="52"/>
    <m/>
    <n v="111"/>
    <n v="3"/>
    <n v="4"/>
    <n v="0"/>
    <s v="V"/>
    <m/>
    <n v="161.4"/>
    <n v="0.68773234200743494"/>
    <n v="3.6877323420074348"/>
    <n v="10"/>
    <m/>
    <m/>
    <m/>
    <x v="2"/>
  </r>
  <r>
    <n v="91"/>
    <n v="16"/>
    <x v="7"/>
    <x v="1"/>
    <d v="2014-05-16T00:00:00"/>
    <s v="Full_16h"/>
    <m/>
    <m/>
    <n v="2"/>
    <n v="0"/>
    <n v="3"/>
    <n v="4"/>
    <n v="50"/>
    <n v="170"/>
    <n v="75"/>
    <n v="3"/>
    <n v="3"/>
    <n v="0"/>
    <s v="V"/>
    <m/>
    <n v="161.4"/>
    <n v="0.46468401486988847"/>
    <n v="3.4646840148698885"/>
    <n v="9"/>
    <m/>
    <m/>
    <m/>
    <x v="2"/>
  </r>
  <r>
    <n v="91"/>
    <n v="16"/>
    <x v="7"/>
    <x v="1"/>
    <d v="2014-05-16T00:00:00"/>
    <s v="Full_16h"/>
    <m/>
    <m/>
    <n v="3"/>
    <n v="0"/>
    <n v="3"/>
    <n v="4"/>
    <n v="31"/>
    <n v="65"/>
    <n v="46"/>
    <n v="3"/>
    <n v="2"/>
    <n v="0"/>
    <s v="V"/>
    <m/>
    <n v="161.4"/>
    <n v="0.28500619578686492"/>
    <n v="3.285006195786865"/>
    <n v="8"/>
    <m/>
    <m/>
    <m/>
    <x v="2"/>
  </r>
  <r>
    <n v="245"/>
    <n v="16"/>
    <x v="7"/>
    <x v="1"/>
    <d v="2014-05-16T00:00:00"/>
    <s v="Full_16h"/>
    <m/>
    <n v="245"/>
    <n v="1"/>
    <n v="0"/>
    <n v="3"/>
    <n v="4"/>
    <n v="61"/>
    <m/>
    <n v="118"/>
    <n v="3"/>
    <n v="4"/>
    <n v="0"/>
    <s v="V"/>
    <m/>
    <n v="161.4"/>
    <n v="0.73110285006195785"/>
    <n v="3.7311028500619576"/>
    <n v="10"/>
    <m/>
    <m/>
    <m/>
    <x v="2"/>
  </r>
  <r>
    <n v="245"/>
    <n v="16"/>
    <x v="7"/>
    <x v="1"/>
    <d v="2014-05-16T00:00:00"/>
    <s v="Full_16h"/>
    <m/>
    <m/>
    <n v="2"/>
    <n v="1"/>
    <n v="3"/>
    <n v="4"/>
    <n v="61"/>
    <n v="160"/>
    <n v="126"/>
    <n v="3"/>
    <n v="4"/>
    <n v="0"/>
    <s v="V"/>
    <m/>
    <n v="161.4"/>
    <n v="0.7806691449814126"/>
    <n v="3.7806691449814127"/>
    <n v="10"/>
    <m/>
    <m/>
    <m/>
    <x v="2"/>
  </r>
  <r>
    <n v="245"/>
    <n v="16"/>
    <x v="7"/>
    <x v="1"/>
    <d v="2014-05-16T00:00:00"/>
    <s v="Full_16h"/>
    <m/>
    <m/>
    <n v="3"/>
    <n v="0"/>
    <n v="3"/>
    <n v="4"/>
    <n v="61"/>
    <n v="159"/>
    <n v="89"/>
    <n v="3"/>
    <n v="3"/>
    <n v="0"/>
    <s v="V"/>
    <m/>
    <n v="161.4"/>
    <n v="0.55142503097893436"/>
    <n v="3.5514250309789341"/>
    <n v="9"/>
    <m/>
    <m/>
    <m/>
    <x v="2"/>
  </r>
  <r>
    <n v="245"/>
    <n v="16"/>
    <x v="7"/>
    <x v="1"/>
    <d v="2014-05-16T00:00:00"/>
    <s v="Full_16h"/>
    <m/>
    <m/>
    <n v="4"/>
    <n v="0"/>
    <n v="3"/>
    <n v="4"/>
    <n v="62"/>
    <n v="151"/>
    <n v="79"/>
    <n v="3"/>
    <n v="3"/>
    <n v="0"/>
    <s v="V"/>
    <m/>
    <n v="161.4"/>
    <n v="0.48946716232961585"/>
    <n v="3.4894671623296158"/>
    <n v="9"/>
    <m/>
    <m/>
    <m/>
    <x v="2"/>
  </r>
  <r>
    <n v="3"/>
    <n v="16"/>
    <x v="7"/>
    <x v="1"/>
    <d v="2014-05-23T00:00:00"/>
    <s v="Full_16h"/>
    <m/>
    <n v="3"/>
    <n v="1"/>
    <n v="1"/>
    <n v="5"/>
    <n v="6"/>
    <n v="75"/>
    <m/>
    <n v="131"/>
    <n v="4"/>
    <n v="10"/>
    <m/>
    <s v="DR"/>
    <m/>
    <n v="229"/>
    <n v="0.57205240174672489"/>
    <n v="5.572052401746725"/>
    <n v="19"/>
    <m/>
    <m/>
    <m/>
    <x v="2"/>
  </r>
  <r>
    <n v="3"/>
    <n v="16"/>
    <x v="7"/>
    <x v="1"/>
    <d v="2014-05-23T00:00:00"/>
    <s v="Full_16h"/>
    <m/>
    <m/>
    <n v="2"/>
    <n v="0"/>
    <n v="4"/>
    <n v="6"/>
    <n v="45"/>
    <n v="147"/>
    <n v="50"/>
    <n v="4"/>
    <n v="4"/>
    <m/>
    <s v="V"/>
    <m/>
    <n v="191.55555555555554"/>
    <n v="0.26102088167053367"/>
    <n v="4.2610208816705333"/>
    <n v="12"/>
    <m/>
    <m/>
    <m/>
    <x v="2"/>
  </r>
  <r>
    <n v="146"/>
    <n v="16"/>
    <x v="7"/>
    <x v="1"/>
    <d v="2014-05-23T00:00:00"/>
    <s v="Full_16h"/>
    <m/>
    <n v="146"/>
    <n v="1"/>
    <n v="0"/>
    <n v="5"/>
    <n v="6"/>
    <n v="67"/>
    <m/>
    <n v="61"/>
    <n v="3"/>
    <n v="10"/>
    <m/>
    <s v="DR"/>
    <m/>
    <n v="229"/>
    <n v="0.26637554585152839"/>
    <n v="5.2663755458515285"/>
    <n v="18"/>
    <m/>
    <m/>
    <m/>
    <x v="2"/>
  </r>
  <r>
    <n v="146"/>
    <n v="16"/>
    <x v="7"/>
    <x v="1"/>
    <d v="2014-05-23T00:00:00"/>
    <s v="Full_16h"/>
    <m/>
    <m/>
    <n v="2"/>
    <n v="0"/>
    <n v="4"/>
    <n v="6"/>
    <n v="56"/>
    <n v="160"/>
    <n v="20"/>
    <n v="4"/>
    <n v="8"/>
    <m/>
    <s v="DR"/>
    <m/>
    <n v="191.55555555555554"/>
    <n v="0.10440835266821347"/>
    <n v="4.1044083526682131"/>
    <n v="16"/>
    <m/>
    <m/>
    <m/>
    <x v="2"/>
  </r>
  <r>
    <n v="146"/>
    <n v="16"/>
    <x v="7"/>
    <x v="1"/>
    <d v="2014-05-23T00:00:00"/>
    <s v="Full_16h"/>
    <m/>
    <m/>
    <n v="3"/>
    <n v="0"/>
    <n v="4"/>
    <n v="5"/>
    <n v="61"/>
    <n v="170"/>
    <n v="150"/>
    <n v="3"/>
    <n v="7"/>
    <m/>
    <s v="DR"/>
    <m/>
    <n v="191.55555555555554"/>
    <n v="0.78306264501160094"/>
    <n v="4.7830626450116007"/>
    <n v="14"/>
    <m/>
    <m/>
    <m/>
    <x v="2"/>
  </r>
  <r>
    <n v="183"/>
    <n v="16"/>
    <x v="7"/>
    <x v="1"/>
    <d v="2014-05-23T00:00:00"/>
    <s v="Full_16h"/>
    <m/>
    <n v="183"/>
    <n v="1"/>
    <n v="0"/>
    <n v="4"/>
    <n v="5"/>
    <n v="60"/>
    <m/>
    <n v="164"/>
    <n v="5"/>
    <n v="7"/>
    <m/>
    <s v="E"/>
    <m/>
    <n v="191.55555555555554"/>
    <n v="0.85614849187935038"/>
    <n v="4.8561484918793507"/>
    <n v="16"/>
    <m/>
    <m/>
    <m/>
    <x v="2"/>
  </r>
  <r>
    <n v="183"/>
    <n v="16"/>
    <x v="7"/>
    <x v="1"/>
    <d v="2014-05-23T00:00:00"/>
    <s v="Full_16h"/>
    <m/>
    <m/>
    <n v="2"/>
    <n v="0"/>
    <n v="3"/>
    <n v="4"/>
    <n v="55"/>
    <n v="132"/>
    <n v="129"/>
    <n v="4"/>
    <n v="3"/>
    <m/>
    <s v="V"/>
    <m/>
    <n v="161.4"/>
    <n v="0.7992565055762082"/>
    <n v="3.7992565055762082"/>
    <n v="10"/>
    <m/>
    <m/>
    <m/>
    <x v="2"/>
  </r>
  <r>
    <n v="183"/>
    <n v="16"/>
    <x v="7"/>
    <x v="1"/>
    <d v="2014-05-23T00:00:00"/>
    <s v="Full_16h"/>
    <m/>
    <m/>
    <n v="3"/>
    <n v="0"/>
    <n v="3"/>
    <n v="4"/>
    <n v="73"/>
    <n v="123"/>
    <n v="40"/>
    <n v="4"/>
    <n v="2"/>
    <m/>
    <s v="V"/>
    <m/>
    <n v="161.4"/>
    <n v="0.24783147459727384"/>
    <n v="3.2478314745972741"/>
    <n v="9"/>
    <m/>
    <m/>
    <m/>
    <x v="2"/>
  </r>
  <r>
    <n v="22"/>
    <n v="16"/>
    <x v="7"/>
    <x v="1"/>
    <d v="2014-05-28T00:00:00"/>
    <s v="Full_16h"/>
    <m/>
    <n v="22"/>
    <n v="1"/>
    <n v="2"/>
    <n v="5"/>
    <n v="6"/>
    <n v="66"/>
    <m/>
    <n v="86"/>
    <n v="3"/>
    <n v="6"/>
    <m/>
    <s v="V"/>
    <m/>
    <n v="229"/>
    <n v="0.37554585152838427"/>
    <n v="5.3755458515283845"/>
    <n v="14"/>
    <m/>
    <m/>
    <m/>
    <x v="2"/>
  </r>
  <r>
    <n v="22"/>
    <n v="16"/>
    <x v="7"/>
    <x v="1"/>
    <d v="2014-05-28T00:00:00"/>
    <s v="Full_16h"/>
    <m/>
    <m/>
    <n v="2"/>
    <n v="1"/>
    <n v="5"/>
    <n v="6"/>
    <n v="83"/>
    <n v="216"/>
    <n v="172"/>
    <n v="3"/>
    <n v="14"/>
    <n v="10"/>
    <s v="TS"/>
    <n v="1"/>
    <n v="229"/>
    <n v="0.75109170305676853"/>
    <n v="5.751091703056769"/>
    <n v="22"/>
    <m/>
    <m/>
    <m/>
    <x v="2"/>
  </r>
  <r>
    <n v="22"/>
    <n v="16"/>
    <x v="7"/>
    <x v="1"/>
    <d v="2014-05-28T00:00:00"/>
    <s v="Full_16h"/>
    <m/>
    <m/>
    <n v="3"/>
    <n v="0"/>
    <n v="5"/>
    <n v="6"/>
    <n v="87"/>
    <n v="185"/>
    <n v="25"/>
    <n v="3"/>
    <n v="14"/>
    <n v="15"/>
    <s v="TS"/>
    <n v="2"/>
    <n v="229"/>
    <n v="0.1091703056768559"/>
    <n v="5.109170305676856"/>
    <n v="22"/>
    <m/>
    <m/>
    <m/>
    <x v="2"/>
  </r>
  <r>
    <n v="22"/>
    <n v="16"/>
    <x v="7"/>
    <x v="1"/>
    <d v="2014-05-28T00:00:00"/>
    <s v="Full_16h"/>
    <m/>
    <m/>
    <n v="4"/>
    <n v="0"/>
    <n v="5"/>
    <n v="6"/>
    <n v="57"/>
    <n v="177"/>
    <n v="162"/>
    <n v="4"/>
    <n v="14"/>
    <m/>
    <s v="DR nearly TS"/>
    <n v="0"/>
    <n v="229"/>
    <n v="0.70742358078602618"/>
    <n v="5.7074235807860259"/>
    <n v="23"/>
    <m/>
    <m/>
    <m/>
    <x v="2"/>
  </r>
  <r>
    <n v="79"/>
    <n v="16"/>
    <x v="7"/>
    <x v="1"/>
    <d v="2014-05-28T00:00:00"/>
    <s v="Full_16h"/>
    <m/>
    <n v="79"/>
    <n v="1"/>
    <n v="1"/>
    <n v="5"/>
    <n v="6"/>
    <n v="77"/>
    <m/>
    <n v="181"/>
    <n v="4"/>
    <n v="12"/>
    <m/>
    <s v="DR"/>
    <m/>
    <n v="229"/>
    <n v="0.79039301310043664"/>
    <n v="5.7903930131004362"/>
    <n v="21"/>
    <m/>
    <m/>
    <m/>
    <x v="2"/>
  </r>
  <r>
    <n v="79"/>
    <n v="16"/>
    <x v="7"/>
    <x v="1"/>
    <d v="2014-05-28T00:00:00"/>
    <s v="Full_16h"/>
    <m/>
    <m/>
    <n v="2"/>
    <n v="0"/>
    <n v="4"/>
    <n v="5"/>
    <n v="60"/>
    <n v="157"/>
    <n v="143"/>
    <n v="4"/>
    <n v="13"/>
    <m/>
    <s v="DR"/>
    <m/>
    <n v="191.55555555555554"/>
    <n v="0.74651972157772628"/>
    <n v="4.7465197215777266"/>
    <n v="21"/>
    <m/>
    <m/>
    <m/>
    <x v="2"/>
  </r>
  <r>
    <n v="79"/>
    <n v="16"/>
    <x v="7"/>
    <x v="1"/>
    <d v="2014-05-28T00:00:00"/>
    <s v="Full_16h"/>
    <m/>
    <m/>
    <n v="3"/>
    <n v="0"/>
    <n v="4"/>
    <n v="5"/>
    <n v="55"/>
    <n v="173"/>
    <n v="146"/>
    <n v="5"/>
    <n v="6"/>
    <m/>
    <s v="V"/>
    <m/>
    <n v="191.55555555555554"/>
    <n v="0.7621809744779583"/>
    <n v="4.7621809744779586"/>
    <n v="15"/>
    <m/>
    <m/>
    <m/>
    <x v="2"/>
  </r>
  <r>
    <n v="122"/>
    <n v="16"/>
    <x v="7"/>
    <x v="1"/>
    <d v="2014-05-28T00:00:00"/>
    <s v="Full_16h"/>
    <m/>
    <n v="122"/>
    <n v="1"/>
    <n v="0"/>
    <n v="6"/>
    <n v="7"/>
    <n v="90"/>
    <m/>
    <n v="73"/>
    <n v="3"/>
    <n v="14"/>
    <n v="15"/>
    <s v="TS"/>
    <n v="2"/>
    <n v="173.2"/>
    <n v="0.42147806004618943"/>
    <n v="6.4214780600461898"/>
    <n v="23"/>
    <m/>
    <m/>
    <m/>
    <x v="2"/>
  </r>
  <r>
    <n v="122"/>
    <n v="16"/>
    <x v="7"/>
    <x v="1"/>
    <d v="2014-05-28T00:00:00"/>
    <s v="Full_16h"/>
    <m/>
    <m/>
    <n v="2"/>
    <n v="1"/>
    <n v="5"/>
    <n v="6"/>
    <n v="73"/>
    <n v="211"/>
    <n v="183"/>
    <n v="5"/>
    <n v="11"/>
    <n v="8"/>
    <s v="DR nearly TS"/>
    <n v="1"/>
    <n v="229"/>
    <n v="0.79912663755458513"/>
    <n v="5.7991266375545854"/>
    <n v="21"/>
    <m/>
    <m/>
    <m/>
    <x v="2"/>
  </r>
  <r>
    <n v="122"/>
    <n v="16"/>
    <x v="7"/>
    <x v="1"/>
    <d v="2014-05-28T00:00:00"/>
    <s v="Full_16h"/>
    <m/>
    <m/>
    <n v="3"/>
    <n v="0"/>
    <n v="5"/>
    <n v="6"/>
    <n v="60"/>
    <n v="210"/>
    <n v="55"/>
    <n v="4"/>
    <n v="6"/>
    <m/>
    <s v="V"/>
    <m/>
    <n v="229"/>
    <n v="0.24017467248908297"/>
    <n v="5.2401746724890828"/>
    <n v="15"/>
    <m/>
    <m/>
    <m/>
    <x v="2"/>
  </r>
  <r>
    <n v="122"/>
    <n v="16"/>
    <x v="7"/>
    <x v="1"/>
    <d v="2014-05-28T00:00:00"/>
    <s v="Full_16h"/>
    <m/>
    <m/>
    <n v="4"/>
    <n v="0"/>
    <n v="5"/>
    <n v="6"/>
    <n v="56"/>
    <n v="140"/>
    <n v="43"/>
    <n v="3"/>
    <n v="10"/>
    <m/>
    <s v="DR"/>
    <m/>
    <n v="229"/>
    <n v="0.18777292576419213"/>
    <n v="5.1877729257641922"/>
    <n v="18"/>
    <m/>
    <m/>
    <m/>
    <x v="2"/>
  </r>
  <r>
    <n v="114"/>
    <n v="16"/>
    <x v="7"/>
    <x v="1"/>
    <d v="2014-06-03T00:00:00"/>
    <s v="Full_16h"/>
    <m/>
    <n v="114"/>
    <n v="1"/>
    <n v="1"/>
    <n v="8"/>
    <n v="9"/>
    <n v="116"/>
    <m/>
    <n v="50"/>
    <n v="2"/>
    <n v="19"/>
    <n v="23"/>
    <s v="&gt;TS"/>
    <n v="3"/>
    <n v="154"/>
    <n v="0.32467532467532467"/>
    <n v="8.324675324675324"/>
    <n v="29"/>
    <m/>
    <m/>
    <m/>
    <x v="2"/>
  </r>
  <r>
    <n v="114"/>
    <n v="16"/>
    <x v="7"/>
    <x v="1"/>
    <d v="2014-06-03T00:00:00"/>
    <s v="Full_16h"/>
    <m/>
    <m/>
    <n v="2"/>
    <n v="0"/>
    <n v="5"/>
    <n v="7"/>
    <n v="77"/>
    <n v="229"/>
    <n v="35"/>
    <n v="3"/>
    <n v="15"/>
    <m/>
    <s v="DR nearly TS"/>
    <n v="0"/>
    <n v="229"/>
    <n v="0.15283842794759825"/>
    <n v="5.1528384279475983"/>
    <n v="23"/>
    <m/>
    <m/>
    <m/>
    <x v="2"/>
  </r>
  <r>
    <n v="114"/>
    <n v="16"/>
    <x v="7"/>
    <x v="1"/>
    <d v="2014-06-03T00:00:00"/>
    <s v="Full_16h"/>
    <m/>
    <m/>
    <n v="3"/>
    <n v="0"/>
    <n v="7"/>
    <n v="8"/>
    <n v="100"/>
    <n v="192"/>
    <n v="49"/>
    <n v="2"/>
    <n v="17"/>
    <n v="19"/>
    <s v="&gt;TS"/>
    <n v="2"/>
    <n v="193.66666666666666"/>
    <n v="0.25301204819277112"/>
    <n v="7.2530120481927707"/>
    <n v="26"/>
    <m/>
    <m/>
    <m/>
    <x v="2"/>
  </r>
  <r>
    <n v="114"/>
    <n v="16"/>
    <x v="7"/>
    <x v="1"/>
    <d v="2014-06-03T00:00:00"/>
    <s v="Full_16h"/>
    <m/>
    <m/>
    <n v="4"/>
    <n v="0"/>
    <n v="5"/>
    <n v="6"/>
    <n v="85"/>
    <n v="200"/>
    <n v="206"/>
    <n v="2"/>
    <n v="15"/>
    <n v="12"/>
    <s v="&gt;TS"/>
    <n v="1"/>
    <n v="229"/>
    <n v="0.89956331877729256"/>
    <n v="5.8995633187772922"/>
    <n v="22"/>
    <m/>
    <m/>
    <m/>
    <x v="2"/>
  </r>
  <r>
    <n v="121"/>
    <n v="16"/>
    <x v="7"/>
    <x v="1"/>
    <d v="2014-06-03T00:00:00"/>
    <s v="Full_16h"/>
    <m/>
    <n v="121"/>
    <n v="1"/>
    <n v="1"/>
    <n v="7"/>
    <n v="8"/>
    <n v="130"/>
    <m/>
    <n v="149"/>
    <n v="2"/>
    <n v="19"/>
    <n v="40"/>
    <s v="&gt;TS"/>
    <n v="2"/>
    <n v="193.66666666666666"/>
    <n v="0.76936316695352847"/>
    <n v="7.7693631669535286"/>
    <n v="28"/>
    <m/>
    <m/>
    <m/>
    <x v="2"/>
  </r>
  <r>
    <n v="121"/>
    <n v="16"/>
    <x v="7"/>
    <x v="1"/>
    <d v="2014-06-03T00:00:00"/>
    <s v="Full_16h"/>
    <m/>
    <m/>
    <n v="2"/>
    <n v="0"/>
    <n v="7"/>
    <n v="8"/>
    <n v="113"/>
    <n v="189"/>
    <n v="110"/>
    <n v="2"/>
    <n v="17"/>
    <n v="34"/>
    <s v="&gt;TS"/>
    <n v="2"/>
    <n v="193.66666666666666"/>
    <n v="0.56798623063683307"/>
    <n v="7.5679862306368335"/>
    <n v="26"/>
    <m/>
    <m/>
    <m/>
    <x v="2"/>
  </r>
  <r>
    <n v="121"/>
    <n v="16"/>
    <x v="7"/>
    <x v="1"/>
    <d v="2014-06-03T00:00:00"/>
    <s v="Full_16h"/>
    <m/>
    <m/>
    <n v="3"/>
    <n v="0"/>
    <n v="6"/>
    <n v="7"/>
    <n v="91"/>
    <n v="160"/>
    <n v="40"/>
    <n v="3"/>
    <n v="15"/>
    <n v="30"/>
    <s v="&gt;TS"/>
    <n v="2"/>
    <n v="173.2"/>
    <n v="0.23094688221709009"/>
    <n v="6.2309468822170899"/>
    <n v="24"/>
    <m/>
    <m/>
    <m/>
    <x v="2"/>
  </r>
  <r>
    <n v="250"/>
    <n v="16"/>
    <x v="7"/>
    <x v="1"/>
    <d v="2014-06-03T00:00:00"/>
    <s v="Full_16h"/>
    <m/>
    <n v="250"/>
    <n v="1"/>
    <n v="1"/>
    <n v="6"/>
    <n v="8"/>
    <n v="90"/>
    <m/>
    <n v="45"/>
    <n v="3"/>
    <n v="16"/>
    <n v="10"/>
    <s v="TS"/>
    <n v="1"/>
    <n v="173.2"/>
    <n v="0.25981524249422633"/>
    <n v="6.2598152424942262"/>
    <n v="25"/>
    <m/>
    <m/>
    <m/>
    <x v="2"/>
  </r>
  <r>
    <n v="250"/>
    <n v="16"/>
    <x v="7"/>
    <x v="1"/>
    <d v="2014-06-03T00:00:00"/>
    <s v="Full_16h"/>
    <m/>
    <m/>
    <n v="2"/>
    <n v="3"/>
    <n v="6"/>
    <n v="7"/>
    <n v="88"/>
    <n v="281"/>
    <n v="200"/>
    <n v="5"/>
    <n v="10"/>
    <m/>
    <s v="E"/>
    <m/>
    <n v="173.2"/>
    <n v="1.1547344110854505"/>
    <n v="7.1547344110854505"/>
    <n v="21"/>
    <m/>
    <m/>
    <m/>
    <x v="2"/>
  </r>
  <r>
    <n v="250"/>
    <n v="16"/>
    <x v="7"/>
    <x v="1"/>
    <d v="2014-06-03T00:00:00"/>
    <s v="Full_16h"/>
    <m/>
    <m/>
    <n v="3"/>
    <n v="0"/>
    <n v="5"/>
    <n v="6"/>
    <n v="46"/>
    <n v="156"/>
    <n v="82"/>
    <n v="4"/>
    <n v="10"/>
    <m/>
    <s v="DR"/>
    <m/>
    <n v="229"/>
    <n v="0.35807860262008734"/>
    <n v="5.3580786026200871"/>
    <n v="19"/>
    <m/>
    <m/>
    <m/>
    <x v="2"/>
  </r>
  <r>
    <n v="109"/>
    <n v="16"/>
    <x v="7"/>
    <x v="1"/>
    <d v="2014-06-10T00:00:00"/>
    <s v="Full_16h"/>
    <m/>
    <n v="109"/>
    <n v="1"/>
    <n v="1"/>
    <n v="9"/>
    <n v="9"/>
    <n v="214"/>
    <n v="182"/>
    <m/>
    <n v="0"/>
    <n v="20"/>
    <n v="210"/>
    <s v="FL"/>
    <n v="3"/>
    <n v="154"/>
    <n v="0"/>
    <n v="9"/>
    <n v="29"/>
    <m/>
    <m/>
    <m/>
    <x v="1"/>
  </r>
  <r>
    <n v="109"/>
    <n v="16"/>
    <x v="7"/>
    <x v="1"/>
    <d v="2014-06-10T00:00:00"/>
    <s v="Full_16h"/>
    <m/>
    <m/>
    <n v="2"/>
    <n v="0"/>
    <n v="7"/>
    <n v="8"/>
    <n v="110"/>
    <n v="150"/>
    <n v="50"/>
    <n v="1"/>
    <n v="16"/>
    <m/>
    <s v="&gt;TS"/>
    <n v="3"/>
    <n v="193.66666666666666"/>
    <n v="0.25817555938037867"/>
    <n v="7.2581755593803789"/>
    <n v="24"/>
    <m/>
    <m/>
    <m/>
    <x v="2"/>
  </r>
  <r>
    <n v="110"/>
    <n v="16"/>
    <x v="7"/>
    <x v="1"/>
    <d v="2014-06-10T00:00:00"/>
    <s v="Full_16h"/>
    <d v="2014-06-10T00:00:00"/>
    <n v="110"/>
    <n v="1"/>
    <n v="0"/>
    <n v="8"/>
    <n v="9"/>
    <n v="135"/>
    <m/>
    <n v="140"/>
    <n v="1"/>
    <n v="18"/>
    <n v="120"/>
    <s v="&gt;TS"/>
    <n v="3"/>
    <n v="154"/>
    <n v="0.90909090909090906"/>
    <n v="8.9090909090909083"/>
    <n v="27"/>
    <m/>
    <m/>
    <m/>
    <x v="2"/>
  </r>
  <r>
    <n v="110"/>
    <n v="16"/>
    <x v="7"/>
    <x v="1"/>
    <d v="2014-06-10T00:00:00"/>
    <s v="Full_16h"/>
    <m/>
    <m/>
    <n v="2"/>
    <n v="0"/>
    <n v="7"/>
    <n v="8"/>
    <n v="195"/>
    <n v="147"/>
    <n v="114"/>
    <n v="1"/>
    <n v="15"/>
    <n v="130"/>
    <s v="&gt;TS"/>
    <n v="4"/>
    <n v="193.66666666666666"/>
    <n v="0.58864027538726338"/>
    <n v="7.588640275387263"/>
    <n v="23"/>
    <m/>
    <m/>
    <m/>
    <x v="2"/>
  </r>
  <r>
    <n v="110"/>
    <n v="16"/>
    <x v="7"/>
    <x v="1"/>
    <d v="2014-06-10T00:00:00"/>
    <s v="Full_16h"/>
    <m/>
    <m/>
    <n v="3"/>
    <n v="0"/>
    <n v="8"/>
    <n v="9"/>
    <n v="133"/>
    <n v="180"/>
    <n v="133"/>
    <n v="2"/>
    <n v="17"/>
    <n v="50"/>
    <s v="&gt;TS"/>
    <n v="2"/>
    <n v="154"/>
    <n v="0.86363636363636365"/>
    <n v="8.8636363636363633"/>
    <n v="27"/>
    <m/>
    <m/>
    <m/>
    <x v="2"/>
  </r>
  <r>
    <n v="110"/>
    <n v="16"/>
    <x v="7"/>
    <x v="1"/>
    <d v="2014-06-10T00:00:00"/>
    <s v="Full_16h"/>
    <m/>
    <m/>
    <n v="4"/>
    <n v="0"/>
    <n v="7"/>
    <n v="8"/>
    <n v="92"/>
    <n v="188"/>
    <n v="140"/>
    <n v="3"/>
    <n v="14"/>
    <n v="30"/>
    <s v="&gt;TS"/>
    <n v="2"/>
    <n v="193.66666666666666"/>
    <n v="0.72289156626506024"/>
    <n v="7.7228915662650603"/>
    <n v="24"/>
    <m/>
    <m/>
    <m/>
    <x v="2"/>
  </r>
  <r>
    <n v="237"/>
    <n v="16"/>
    <x v="7"/>
    <x v="1"/>
    <d v="2014-06-10T00:00:00"/>
    <s v="Full_16h"/>
    <m/>
    <n v="237"/>
    <n v="1"/>
    <n v="1"/>
    <n v="9"/>
    <n v="9"/>
    <n v="290"/>
    <n v="145"/>
    <m/>
    <n v="0"/>
    <n v="16"/>
    <n v="260"/>
    <s v="FL"/>
    <n v="4"/>
    <n v="154"/>
    <n v="0"/>
    <n v="9"/>
    <n v="25"/>
    <m/>
    <m/>
    <m/>
    <x v="1"/>
  </r>
  <r>
    <n v="237"/>
    <n v="16"/>
    <x v="7"/>
    <x v="1"/>
    <d v="2014-06-10T00:00:00"/>
    <s v="Full_16h"/>
    <m/>
    <m/>
    <n v="2"/>
    <n v="1"/>
    <n v="9"/>
    <n v="9"/>
    <n v="280"/>
    <n v="135"/>
    <m/>
    <n v="0"/>
    <m/>
    <n v="130"/>
    <s v="FL (Bronched apex still V)"/>
    <n v="4"/>
    <n v="154"/>
    <n v="0"/>
    <n v="9"/>
    <s v=""/>
    <m/>
    <m/>
    <m/>
    <x v="1"/>
  </r>
  <r>
    <n v="237"/>
    <n v="16"/>
    <x v="7"/>
    <x v="1"/>
    <d v="2014-06-10T00:00:00"/>
    <s v="Full_16h"/>
    <m/>
    <m/>
    <n v="3"/>
    <n v="0"/>
    <n v="8"/>
    <n v="9"/>
    <n v="107"/>
    <n v="257"/>
    <n v="21"/>
    <n v="3"/>
    <n v="19"/>
    <n v="15"/>
    <s v="&gt;TS"/>
    <n v="1"/>
    <n v="154"/>
    <n v="0.13636363636363635"/>
    <n v="8.1363636363636367"/>
    <n v="30"/>
    <m/>
    <m/>
    <m/>
    <x v="2"/>
  </r>
  <r>
    <n v="237"/>
    <n v="16"/>
    <x v="7"/>
    <x v="1"/>
    <d v="2014-06-10T00:00:00"/>
    <s v="Full_16h"/>
    <m/>
    <m/>
    <n v="4"/>
    <n v="0"/>
    <n v="8"/>
    <n v="9"/>
    <n v="182"/>
    <n v="144"/>
    <n v="88"/>
    <n v="1"/>
    <n v="13"/>
    <n v="120"/>
    <s v="&gt;TS"/>
    <n v="4"/>
    <n v="154"/>
    <n v="0.5714285714285714"/>
    <n v="8.5714285714285712"/>
    <n v="22"/>
    <m/>
    <m/>
    <m/>
    <x v="2"/>
  </r>
  <r>
    <n v="285"/>
    <n v="16"/>
    <x v="7"/>
    <x v="1"/>
    <d v="2014-06-10T00:00:00"/>
    <s v="Full_16h"/>
    <m/>
    <n v="285"/>
    <n v="1"/>
    <n v="2"/>
    <n v="6"/>
    <n v="7"/>
    <n v="143"/>
    <n v="246"/>
    <n v="30"/>
    <n v="1"/>
    <n v="18"/>
    <n v="45"/>
    <s v="&gt;TS"/>
    <n v="2"/>
    <n v="173.2"/>
    <n v="0.17321016166281755"/>
    <n v="6.1732101616628174"/>
    <n v="25"/>
    <m/>
    <m/>
    <m/>
    <x v="2"/>
  </r>
  <r>
    <n v="44"/>
    <n v="16"/>
    <x v="7"/>
    <x v="1"/>
    <d v="2014-07-23T00:00:00"/>
    <s v="Full_16h"/>
    <m/>
    <n v="44"/>
    <n v="1"/>
    <m/>
    <n v="8"/>
    <m/>
    <n v="390"/>
    <m/>
    <m/>
    <m/>
    <n v="23"/>
    <m/>
    <m/>
    <n v="3"/>
    <n v="154"/>
    <n v="0"/>
    <n v="8"/>
    <n v="31"/>
    <m/>
    <m/>
    <m/>
    <x v="1"/>
  </r>
  <r>
    <n v="44"/>
    <n v="16"/>
    <x v="7"/>
    <x v="1"/>
    <d v="2014-07-23T00:00:00"/>
    <s v="Full_16h"/>
    <m/>
    <m/>
    <n v="2"/>
    <m/>
    <n v="8"/>
    <m/>
    <n v="370"/>
    <m/>
    <m/>
    <m/>
    <n v="18"/>
    <m/>
    <m/>
    <n v="3"/>
    <n v="154"/>
    <n v="0"/>
    <n v="8"/>
    <n v="26"/>
    <m/>
    <m/>
    <m/>
    <x v="1"/>
  </r>
  <r>
    <n v="44"/>
    <n v="16"/>
    <x v="7"/>
    <x v="1"/>
    <d v="2014-07-23T00:00:00"/>
    <s v="Full_16h"/>
    <m/>
    <m/>
    <n v="3"/>
    <m/>
    <n v="9"/>
    <m/>
    <n v="300"/>
    <m/>
    <m/>
    <m/>
    <n v="15"/>
    <m/>
    <m/>
    <n v="3"/>
    <n v="154"/>
    <n v="0"/>
    <n v="9"/>
    <n v="24"/>
    <m/>
    <m/>
    <m/>
    <x v="1"/>
  </r>
  <r>
    <n v="221"/>
    <n v="16"/>
    <x v="7"/>
    <x v="1"/>
    <d v="2014-07-23T00:00:00"/>
    <s v="Full_16h"/>
    <m/>
    <n v="221"/>
    <n v="1"/>
    <m/>
    <n v="12"/>
    <m/>
    <n v="425"/>
    <m/>
    <m/>
    <m/>
    <n v="21"/>
    <m/>
    <m/>
    <n v="3"/>
    <n v="154"/>
    <n v="0"/>
    <n v="12"/>
    <n v="33"/>
    <m/>
    <m/>
    <m/>
    <x v="1"/>
  </r>
  <r>
    <n v="221"/>
    <n v="16"/>
    <x v="7"/>
    <x v="1"/>
    <d v="2014-07-23T00:00:00"/>
    <s v="Full_16h"/>
    <m/>
    <m/>
    <n v="2"/>
    <m/>
    <n v="11"/>
    <m/>
    <n v="405"/>
    <m/>
    <m/>
    <m/>
    <n v="18"/>
    <m/>
    <m/>
    <n v="4"/>
    <n v="154"/>
    <n v="0"/>
    <n v="11"/>
    <n v="29"/>
    <m/>
    <m/>
    <m/>
    <x v="1"/>
  </r>
  <r>
    <n v="221"/>
    <n v="16"/>
    <x v="7"/>
    <x v="1"/>
    <d v="2014-07-23T00:00:00"/>
    <s v="Full_16h"/>
    <m/>
    <m/>
    <n v="3"/>
    <m/>
    <n v="7"/>
    <m/>
    <n v="305"/>
    <m/>
    <m/>
    <m/>
    <n v="15"/>
    <m/>
    <m/>
    <n v="3"/>
    <n v="193.66666666666666"/>
    <n v="0"/>
    <n v="7"/>
    <n v="22"/>
    <m/>
    <m/>
    <m/>
    <x v="1"/>
  </r>
  <r>
    <n v="221"/>
    <n v="16"/>
    <x v="7"/>
    <x v="1"/>
    <d v="2014-07-23T00:00:00"/>
    <s v="Full_16h"/>
    <m/>
    <m/>
    <n v="4"/>
    <m/>
    <n v="9"/>
    <m/>
    <n v="290"/>
    <m/>
    <m/>
    <m/>
    <n v="14"/>
    <m/>
    <m/>
    <n v="3"/>
    <n v="154"/>
    <n v="0"/>
    <n v="9"/>
    <n v="23"/>
    <m/>
    <m/>
    <m/>
    <x v="1"/>
  </r>
  <r>
    <n v="266"/>
    <n v="16"/>
    <x v="7"/>
    <x v="1"/>
    <d v="2014-07-23T00:00:00"/>
    <s v="Full_16h"/>
    <m/>
    <n v="266"/>
    <n v="1"/>
    <m/>
    <n v="10"/>
    <m/>
    <n v="335"/>
    <m/>
    <m/>
    <m/>
    <n v="17"/>
    <m/>
    <m/>
    <n v="4"/>
    <n v="154"/>
    <n v="0"/>
    <n v="10"/>
    <n v="27"/>
    <m/>
    <m/>
    <m/>
    <x v="1"/>
  </r>
  <r>
    <n v="266"/>
    <n v="16"/>
    <x v="7"/>
    <x v="1"/>
    <d v="2014-07-23T00:00:00"/>
    <s v="Full_16h"/>
    <m/>
    <m/>
    <n v="2"/>
    <m/>
    <n v="9"/>
    <m/>
    <n v="335"/>
    <m/>
    <m/>
    <m/>
    <n v="15"/>
    <m/>
    <m/>
    <n v="4"/>
    <n v="154"/>
    <n v="0"/>
    <n v="9"/>
    <n v="24"/>
    <m/>
    <m/>
    <m/>
    <x v="1"/>
  </r>
  <r>
    <n v="266"/>
    <n v="16"/>
    <x v="7"/>
    <x v="1"/>
    <d v="2014-07-23T00:00:00"/>
    <s v="Full_16h"/>
    <m/>
    <m/>
    <n v="3"/>
    <m/>
    <n v="9"/>
    <m/>
    <n v="375"/>
    <m/>
    <m/>
    <m/>
    <n v="14"/>
    <m/>
    <m/>
    <n v="5"/>
    <n v="154"/>
    <n v="0"/>
    <n v="9"/>
    <n v="23"/>
    <m/>
    <m/>
    <m/>
    <x v="1"/>
  </r>
  <r>
    <n v="266"/>
    <n v="16"/>
    <x v="7"/>
    <x v="1"/>
    <d v="2014-07-23T00:00:00"/>
    <s v="Full_16h"/>
    <m/>
    <m/>
    <n v="4"/>
    <m/>
    <n v="9"/>
    <m/>
    <n v="345"/>
    <m/>
    <m/>
    <m/>
    <n v="17"/>
    <m/>
    <m/>
    <n v="3"/>
    <n v="154"/>
    <n v="0"/>
    <n v="9"/>
    <n v="26"/>
    <m/>
    <m/>
    <m/>
    <x v="1"/>
  </r>
  <r>
    <n v="281"/>
    <n v="16"/>
    <x v="7"/>
    <x v="1"/>
    <d v="2014-07-23T00:00:00"/>
    <s v="Full_16h"/>
    <m/>
    <n v="281"/>
    <n v="1"/>
    <m/>
    <n v="9"/>
    <m/>
    <n v="385"/>
    <m/>
    <m/>
    <m/>
    <n v="19"/>
    <m/>
    <m/>
    <n v="4"/>
    <n v="154"/>
    <n v="0"/>
    <n v="9"/>
    <n v="28"/>
    <m/>
    <m/>
    <m/>
    <x v="1"/>
  </r>
  <r>
    <n v="281"/>
    <n v="16"/>
    <x v="7"/>
    <x v="1"/>
    <d v="2014-07-23T00:00:00"/>
    <s v="Full_16h"/>
    <m/>
    <m/>
    <n v="2"/>
    <m/>
    <n v="9"/>
    <m/>
    <n v="330"/>
    <m/>
    <m/>
    <m/>
    <n v="16"/>
    <m/>
    <m/>
    <n v="4"/>
    <n v="154"/>
    <n v="0"/>
    <n v="9"/>
    <n v="25"/>
    <m/>
    <m/>
    <m/>
    <x v="1"/>
  </r>
  <r>
    <n v="307"/>
    <n v="16"/>
    <x v="7"/>
    <x v="1"/>
    <d v="2014-07-23T00:00:00"/>
    <s v="Full_16h"/>
    <m/>
    <n v="307"/>
    <n v="1"/>
    <m/>
    <n v="9"/>
    <m/>
    <n v="345"/>
    <m/>
    <m/>
    <m/>
    <n v="14"/>
    <m/>
    <m/>
    <n v="4"/>
    <n v="154"/>
    <n v="0"/>
    <n v="9"/>
    <n v="23"/>
    <m/>
    <m/>
    <m/>
    <x v="1"/>
  </r>
  <r>
    <n v="307"/>
    <n v="16"/>
    <x v="7"/>
    <x v="1"/>
    <d v="2014-07-23T00:00:00"/>
    <s v="Full_16h"/>
    <m/>
    <m/>
    <n v="2"/>
    <m/>
    <n v="9"/>
    <m/>
    <n v="330"/>
    <m/>
    <m/>
    <m/>
    <n v="15"/>
    <m/>
    <m/>
    <n v="3"/>
    <n v="154"/>
    <n v="0"/>
    <n v="9"/>
    <n v="24"/>
    <m/>
    <m/>
    <m/>
    <x v="1"/>
  </r>
  <r>
    <n v="307"/>
    <n v="16"/>
    <x v="7"/>
    <x v="1"/>
    <d v="2014-07-23T00:00:00"/>
    <s v="Full_16h"/>
    <m/>
    <m/>
    <n v="3"/>
    <m/>
    <n v="10"/>
    <m/>
    <n v="400"/>
    <m/>
    <m/>
    <m/>
    <n v="18"/>
    <m/>
    <m/>
    <n v="4"/>
    <n v="154"/>
    <n v="0"/>
    <n v="10"/>
    <n v="28"/>
    <m/>
    <m/>
    <m/>
    <x v="1"/>
  </r>
  <r>
    <n v="331"/>
    <n v="16"/>
    <x v="7"/>
    <x v="1"/>
    <d v="2014-07-23T00:00:00"/>
    <s v="Full_16h"/>
    <m/>
    <n v="331"/>
    <n v="1"/>
    <m/>
    <n v="9"/>
    <m/>
    <n v="370"/>
    <m/>
    <m/>
    <m/>
    <n v="19"/>
    <m/>
    <m/>
    <n v="3"/>
    <n v="154"/>
    <n v="0"/>
    <n v="9"/>
    <n v="28"/>
    <m/>
    <m/>
    <m/>
    <x v="1"/>
  </r>
  <r>
    <n v="331"/>
    <n v="16"/>
    <x v="7"/>
    <x v="1"/>
    <d v="2014-07-23T00:00:00"/>
    <s v="Full_16h"/>
    <m/>
    <m/>
    <n v="2"/>
    <m/>
    <n v="9"/>
    <m/>
    <n v="323"/>
    <m/>
    <m/>
    <m/>
    <n v="18"/>
    <m/>
    <m/>
    <n v="3"/>
    <n v="154"/>
    <n v="0"/>
    <n v="9"/>
    <n v="27"/>
    <m/>
    <m/>
    <m/>
    <x v="1"/>
  </r>
  <r>
    <n v="331"/>
    <n v="16"/>
    <x v="7"/>
    <x v="1"/>
    <d v="2014-07-23T00:00:00"/>
    <s v="Full_16h"/>
    <m/>
    <m/>
    <n v="3"/>
    <m/>
    <n v="9"/>
    <m/>
    <n v="390"/>
    <m/>
    <m/>
    <m/>
    <n v="19"/>
    <m/>
    <m/>
    <n v="3"/>
    <n v="154"/>
    <n v="0"/>
    <n v="9"/>
    <n v="28"/>
    <m/>
    <m/>
    <m/>
    <x v="1"/>
  </r>
  <r>
    <n v="46"/>
    <n v="16"/>
    <x v="7"/>
    <x v="10"/>
    <d v="2014-05-16T00:00:00"/>
    <s v="Full_16h"/>
    <m/>
    <n v="46"/>
    <n v="1"/>
    <n v="0"/>
    <n v="2"/>
    <n v="3"/>
    <n v="92"/>
    <m/>
    <n v="112"/>
    <n v="3"/>
    <n v="2"/>
    <n v="0"/>
    <s v="V"/>
    <m/>
    <e v="#N/A"/>
    <e v="#N/A"/>
    <e v="#N/A"/>
    <n v="7"/>
    <m/>
    <m/>
    <m/>
    <x v="2"/>
  </r>
  <r>
    <n v="46"/>
    <n v="16"/>
    <x v="7"/>
    <x v="10"/>
    <d v="2014-05-16T00:00:00"/>
    <s v="Full_16h"/>
    <m/>
    <m/>
    <n v="2"/>
    <n v="0"/>
    <n v="2"/>
    <n v="3"/>
    <n v="94"/>
    <n v="78"/>
    <n v="71"/>
    <n v="3"/>
    <n v="2"/>
    <n v="0"/>
    <s v="V"/>
    <m/>
    <e v="#N/A"/>
    <e v="#N/A"/>
    <e v="#N/A"/>
    <n v="7"/>
    <m/>
    <m/>
    <m/>
    <x v="2"/>
  </r>
  <r>
    <n v="46"/>
    <n v="16"/>
    <x v="7"/>
    <x v="10"/>
    <d v="2014-05-16T00:00:00"/>
    <s v="Full_16h"/>
    <m/>
    <m/>
    <n v="3"/>
    <n v="0"/>
    <n v="2"/>
    <n v="3"/>
    <n v="103"/>
    <n v="106"/>
    <n v="112"/>
    <n v="3"/>
    <n v="2"/>
    <n v="0"/>
    <s v="V"/>
    <m/>
    <e v="#N/A"/>
    <e v="#N/A"/>
    <e v="#N/A"/>
    <n v="7"/>
    <m/>
    <m/>
    <m/>
    <x v="2"/>
  </r>
  <r>
    <n v="129"/>
    <n v="16"/>
    <x v="7"/>
    <x v="10"/>
    <d v="2014-05-16T00:00:00"/>
    <s v="Full_16h"/>
    <m/>
    <n v="129"/>
    <n v="1"/>
    <n v="0"/>
    <n v="2"/>
    <n v="3"/>
    <n v="75"/>
    <m/>
    <n v="160"/>
    <n v="3"/>
    <n v="5"/>
    <n v="0"/>
    <s v="V"/>
    <m/>
    <e v="#N/A"/>
    <e v="#N/A"/>
    <e v="#N/A"/>
    <n v="10"/>
    <m/>
    <m/>
    <m/>
    <x v="2"/>
  </r>
  <r>
    <n v="129"/>
    <n v="16"/>
    <x v="7"/>
    <x v="10"/>
    <d v="2014-05-16T00:00:00"/>
    <s v="Full_16h"/>
    <m/>
    <m/>
    <n v="2"/>
    <n v="0"/>
    <n v="2"/>
    <n v="3"/>
    <n v="55"/>
    <n v="97"/>
    <n v="135"/>
    <n v="3"/>
    <n v="2"/>
    <n v="0"/>
    <s v="V"/>
    <m/>
    <e v="#N/A"/>
    <e v="#N/A"/>
    <e v="#N/A"/>
    <n v="7"/>
    <m/>
    <m/>
    <m/>
    <x v="2"/>
  </r>
  <r>
    <n v="129"/>
    <n v="16"/>
    <x v="7"/>
    <x v="10"/>
    <d v="2014-05-16T00:00:00"/>
    <s v="Full_16h"/>
    <m/>
    <m/>
    <n v="3"/>
    <n v="0"/>
    <n v="2"/>
    <n v="3"/>
    <n v="86"/>
    <n v="64"/>
    <n v="143"/>
    <n v="4"/>
    <n v="2"/>
    <n v="0"/>
    <s v="V"/>
    <m/>
    <e v="#N/A"/>
    <e v="#N/A"/>
    <e v="#N/A"/>
    <n v="8"/>
    <m/>
    <m/>
    <m/>
    <x v="2"/>
  </r>
  <r>
    <n v="129"/>
    <n v="16"/>
    <x v="7"/>
    <x v="10"/>
    <d v="2014-05-16T00:00:00"/>
    <s v="Full_16h"/>
    <m/>
    <m/>
    <n v="4"/>
    <n v="0"/>
    <n v="2"/>
    <n v="3"/>
    <n v="63"/>
    <n v="95"/>
    <n v="110"/>
    <n v="4"/>
    <n v="3"/>
    <n v="0"/>
    <s v="V"/>
    <m/>
    <e v="#N/A"/>
    <e v="#N/A"/>
    <e v="#N/A"/>
    <n v="9"/>
    <m/>
    <m/>
    <m/>
    <x v="2"/>
  </r>
  <r>
    <n v="329"/>
    <n v="16"/>
    <x v="7"/>
    <x v="10"/>
    <d v="2014-05-16T00:00:00"/>
    <s v="Full_16h"/>
    <m/>
    <n v="329"/>
    <n v="1"/>
    <n v="0"/>
    <n v="2"/>
    <n v="3"/>
    <n v="72"/>
    <m/>
    <n v="207"/>
    <n v="3"/>
    <n v="4"/>
    <n v="0"/>
    <s v="V"/>
    <m/>
    <e v="#N/A"/>
    <e v="#N/A"/>
    <e v="#N/A"/>
    <n v="9"/>
    <m/>
    <m/>
    <m/>
    <x v="2"/>
  </r>
  <r>
    <n v="329"/>
    <n v="16"/>
    <x v="7"/>
    <x v="10"/>
    <d v="2014-05-16T00:00:00"/>
    <s v="Full_16h"/>
    <m/>
    <m/>
    <n v="2"/>
    <n v="0"/>
    <n v="2"/>
    <n v="3"/>
    <n v="86"/>
    <n v="57"/>
    <n v="99"/>
    <n v="3"/>
    <n v="2"/>
    <n v="0"/>
    <s v="V"/>
    <m/>
    <e v="#N/A"/>
    <e v="#N/A"/>
    <e v="#N/A"/>
    <n v="7"/>
    <m/>
    <m/>
    <m/>
    <x v="2"/>
  </r>
  <r>
    <n v="329"/>
    <n v="16"/>
    <x v="7"/>
    <x v="10"/>
    <d v="2014-05-16T00:00:00"/>
    <s v="Full_16h"/>
    <m/>
    <m/>
    <n v="3"/>
    <n v="0"/>
    <n v="2"/>
    <n v="3"/>
    <n v="80"/>
    <n v="62"/>
    <n v="97"/>
    <n v="3"/>
    <n v="3"/>
    <n v="0"/>
    <s v="V"/>
    <m/>
    <e v="#N/A"/>
    <e v="#N/A"/>
    <e v="#N/A"/>
    <n v="8"/>
    <m/>
    <m/>
    <m/>
    <x v="2"/>
  </r>
  <r>
    <n v="77"/>
    <n v="16"/>
    <x v="7"/>
    <x v="10"/>
    <d v="2014-05-23T00:00:00"/>
    <s v="Full_16h"/>
    <m/>
    <n v="77"/>
    <n v="1"/>
    <n v="1"/>
    <n v="4"/>
    <n v="5"/>
    <n v="89"/>
    <m/>
    <n v="97"/>
    <n v="4"/>
    <n v="9"/>
    <m/>
    <s v="DR"/>
    <m/>
    <e v="#N/A"/>
    <e v="#N/A"/>
    <e v="#N/A"/>
    <n v="17"/>
    <m/>
    <m/>
    <m/>
    <x v="2"/>
  </r>
  <r>
    <n v="77"/>
    <n v="16"/>
    <x v="7"/>
    <x v="10"/>
    <d v="2014-05-23T00:00:00"/>
    <s v="Full_16h"/>
    <m/>
    <m/>
    <n v="2"/>
    <n v="1"/>
    <n v="3"/>
    <n v="5"/>
    <n v="70"/>
    <n v="25"/>
    <n v="60"/>
    <n v="4"/>
    <n v="10"/>
    <m/>
    <s v="DR"/>
    <m/>
    <e v="#N/A"/>
    <e v="#N/A"/>
    <e v="#N/A"/>
    <n v="17"/>
    <m/>
    <m/>
    <m/>
    <x v="2"/>
  </r>
  <r>
    <n v="152"/>
    <n v="16"/>
    <x v="7"/>
    <x v="10"/>
    <d v="2014-05-23T00:00:00"/>
    <s v="Full_16h"/>
    <m/>
    <n v="152"/>
    <n v="1"/>
    <n v="1"/>
    <n v="4"/>
    <n v="6"/>
    <n v="80"/>
    <n v="229"/>
    <n v="55"/>
    <n v="4"/>
    <n v="10"/>
    <m/>
    <s v="DR"/>
    <m/>
    <e v="#N/A"/>
    <e v="#N/A"/>
    <e v="#N/A"/>
    <n v="18"/>
    <m/>
    <m/>
    <m/>
    <x v="2"/>
  </r>
  <r>
    <n v="152"/>
    <n v="16"/>
    <x v="7"/>
    <x v="10"/>
    <d v="2014-05-23T00:00:00"/>
    <s v="Full_16h"/>
    <m/>
    <m/>
    <n v="2"/>
    <n v="0"/>
    <n v="4"/>
    <n v="5"/>
    <n v="45"/>
    <n v="112"/>
    <n v="111"/>
    <n v="3"/>
    <n v="3"/>
    <m/>
    <s v="V"/>
    <m/>
    <e v="#N/A"/>
    <e v="#N/A"/>
    <e v="#N/A"/>
    <n v="10"/>
    <m/>
    <m/>
    <m/>
    <x v="2"/>
  </r>
  <r>
    <n v="169"/>
    <n v="16"/>
    <x v="7"/>
    <x v="10"/>
    <d v="2014-05-23T00:00:00"/>
    <s v="Full_16h"/>
    <m/>
    <n v="169"/>
    <n v="1"/>
    <n v="1"/>
    <n v="5"/>
    <n v="6"/>
    <n v="86"/>
    <m/>
    <n v="89"/>
    <n v="4"/>
    <n v="10"/>
    <m/>
    <s v="DR"/>
    <m/>
    <e v="#N/A"/>
    <e v="#N/A"/>
    <e v="#N/A"/>
    <n v="19"/>
    <m/>
    <m/>
    <m/>
    <x v="2"/>
  </r>
  <r>
    <n v="169"/>
    <n v="16"/>
    <x v="7"/>
    <x v="10"/>
    <d v="2014-05-23T00:00:00"/>
    <s v="Full_16h"/>
    <m/>
    <m/>
    <n v="2"/>
    <n v="2"/>
    <n v="4"/>
    <n v="5"/>
    <n v="90"/>
    <n v="270"/>
    <n v="149"/>
    <n v="4"/>
    <n v="12"/>
    <m/>
    <s v="DR"/>
    <m/>
    <e v="#N/A"/>
    <e v="#N/A"/>
    <e v="#N/A"/>
    <n v="20"/>
    <m/>
    <m/>
    <m/>
    <x v="2"/>
  </r>
  <r>
    <n v="169"/>
    <n v="16"/>
    <x v="7"/>
    <x v="10"/>
    <d v="2014-05-23T00:00:00"/>
    <s v="Full_16h"/>
    <m/>
    <m/>
    <n v="3"/>
    <n v="0"/>
    <n v="4"/>
    <n v="5"/>
    <n v="85"/>
    <n v="249"/>
    <n v="109"/>
    <n v="4"/>
    <n v="10"/>
    <m/>
    <s v="DR"/>
    <m/>
    <e v="#N/A"/>
    <e v="#N/A"/>
    <e v="#N/A"/>
    <n v="18"/>
    <m/>
    <m/>
    <m/>
    <x v="2"/>
  </r>
  <r>
    <n v="169"/>
    <n v="16"/>
    <x v="7"/>
    <x v="10"/>
    <d v="2014-05-23T00:00:00"/>
    <s v="Full_16h"/>
    <m/>
    <m/>
    <n v="4"/>
    <n v="0"/>
    <n v="4"/>
    <n v="6"/>
    <n v="67"/>
    <n v="229"/>
    <n v="43"/>
    <n v="3"/>
    <n v="7"/>
    <m/>
    <s v="DR"/>
    <m/>
    <e v="#N/A"/>
    <e v="#N/A"/>
    <e v="#N/A"/>
    <n v="14"/>
    <m/>
    <m/>
    <m/>
    <x v="2"/>
  </r>
  <r>
    <n v="324"/>
    <n v="16"/>
    <x v="7"/>
    <x v="10"/>
    <d v="2014-05-23T00:00:00"/>
    <s v="Full_16h"/>
    <m/>
    <n v="324"/>
    <n v="1"/>
    <n v="0"/>
    <n v="4"/>
    <n v="5"/>
    <n v="75"/>
    <n v="270"/>
    <n v="107"/>
    <n v="3"/>
    <n v="10"/>
    <m/>
    <s v="E"/>
    <m/>
    <e v="#N/A"/>
    <e v="#N/A"/>
    <e v="#N/A"/>
    <n v="17"/>
    <m/>
    <m/>
    <m/>
    <x v="2"/>
  </r>
  <r>
    <n v="324"/>
    <n v="16"/>
    <x v="7"/>
    <x v="10"/>
    <d v="2014-05-23T00:00:00"/>
    <s v="Full_16h"/>
    <m/>
    <m/>
    <n v="2"/>
    <n v="0"/>
    <n v="4"/>
    <n v="5"/>
    <n v="47"/>
    <n v="118"/>
    <n v="26"/>
    <n v="4"/>
    <n v="2"/>
    <m/>
    <s v="V"/>
    <m/>
    <e v="#N/A"/>
    <e v="#N/A"/>
    <e v="#N/A"/>
    <n v="10"/>
    <m/>
    <m/>
    <m/>
    <x v="2"/>
  </r>
  <r>
    <n v="222"/>
    <n v="16"/>
    <x v="7"/>
    <x v="10"/>
    <d v="2014-05-28T00:00:00"/>
    <s v="Full_16h"/>
    <m/>
    <n v="222"/>
    <n v="1"/>
    <n v="1"/>
    <n v="4"/>
    <n v="5"/>
    <n v="95"/>
    <n v="275"/>
    <n v="115"/>
    <n v="3"/>
    <n v="14"/>
    <m/>
    <s v="DR nearly TS"/>
    <n v="0"/>
    <e v="#N/A"/>
    <e v="#N/A"/>
    <e v="#N/A"/>
    <n v="21"/>
    <m/>
    <m/>
    <m/>
    <x v="2"/>
  </r>
  <r>
    <n v="249"/>
    <n v="16"/>
    <x v="7"/>
    <x v="10"/>
    <d v="2014-05-28T00:00:00"/>
    <s v="Full_16h"/>
    <m/>
    <n v="249"/>
    <n v="1"/>
    <n v="1"/>
    <n v="4"/>
    <n v="5"/>
    <n v="102"/>
    <m/>
    <n v="120"/>
    <n v="3"/>
    <n v="15"/>
    <m/>
    <s v="DR nearly TS"/>
    <m/>
    <e v="#N/A"/>
    <e v="#N/A"/>
    <e v="#N/A"/>
    <n v="22"/>
    <m/>
    <m/>
    <m/>
    <x v="2"/>
  </r>
  <r>
    <n v="300"/>
    <n v="16"/>
    <x v="7"/>
    <x v="10"/>
    <d v="2014-05-28T00:00:00"/>
    <s v="Full_16h"/>
    <m/>
    <n v="300"/>
    <n v="1"/>
    <n v="2"/>
    <n v="4"/>
    <n v="5"/>
    <n v="107"/>
    <n v="291"/>
    <n v="102"/>
    <n v="3"/>
    <n v="15"/>
    <m/>
    <s v="DR nearly TS"/>
    <n v="1"/>
    <e v="#N/A"/>
    <e v="#N/A"/>
    <e v="#N/A"/>
    <n v="22"/>
    <m/>
    <m/>
    <m/>
    <x v="2"/>
  </r>
  <r>
    <n v="300"/>
    <n v="16"/>
    <x v="7"/>
    <x v="10"/>
    <d v="2014-05-28T00:00:00"/>
    <s v="Full_16h"/>
    <m/>
    <m/>
    <n v="2"/>
    <n v="0"/>
    <n v="4"/>
    <n v="6"/>
    <n v="74"/>
    <n v="252"/>
    <n v="40"/>
    <n v="4"/>
    <n v="11"/>
    <m/>
    <s v="DR"/>
    <m/>
    <e v="#N/A"/>
    <e v="#N/A"/>
    <e v="#N/A"/>
    <n v="19"/>
    <m/>
    <m/>
    <m/>
    <x v="2"/>
  </r>
  <r>
    <n v="302"/>
    <n v="16"/>
    <x v="7"/>
    <x v="10"/>
    <d v="2014-05-28T00:00:00"/>
    <s v="Full_16h"/>
    <m/>
    <n v="302"/>
    <n v="1"/>
    <n v="2"/>
    <n v="5"/>
    <n v="6"/>
    <n v="120"/>
    <m/>
    <n v="154"/>
    <n v="4"/>
    <n v="10"/>
    <m/>
    <s v="DR"/>
    <m/>
    <e v="#N/A"/>
    <e v="#N/A"/>
    <e v="#N/A"/>
    <n v="19"/>
    <m/>
    <m/>
    <m/>
    <x v="2"/>
  </r>
  <r>
    <n v="319"/>
    <n v="16"/>
    <x v="7"/>
    <x v="10"/>
    <d v="2014-05-28T00:00:00"/>
    <s v="Full_16h"/>
    <m/>
    <n v="319"/>
    <n v="1"/>
    <n v="2"/>
    <n v="4"/>
    <n v="5"/>
    <n v="107"/>
    <m/>
    <n v="84"/>
    <n v="3"/>
    <n v="14"/>
    <n v="8"/>
    <s v="DR nearly TS"/>
    <n v="1"/>
    <e v="#N/A"/>
    <e v="#N/A"/>
    <e v="#N/A"/>
    <n v="21"/>
    <m/>
    <m/>
    <m/>
    <x v="2"/>
  </r>
  <r>
    <n v="16"/>
    <n v="16"/>
    <x v="7"/>
    <x v="10"/>
    <d v="2014-07-23T00:00:00"/>
    <s v="Full_16h"/>
    <m/>
    <n v="16"/>
    <n v="1"/>
    <m/>
    <n v="8"/>
    <m/>
    <n v="400"/>
    <m/>
    <m/>
    <m/>
    <n v="16"/>
    <m/>
    <m/>
    <n v="4"/>
    <e v="#N/A"/>
    <n v="0"/>
    <n v="8"/>
    <n v="24"/>
    <m/>
    <m/>
    <m/>
    <x v="1"/>
  </r>
  <r>
    <n v="16"/>
    <n v="16"/>
    <x v="7"/>
    <x v="10"/>
    <d v="2014-07-23T00:00:00"/>
    <s v="Full_16h"/>
    <m/>
    <m/>
    <n v="2"/>
    <m/>
    <n v="8"/>
    <m/>
    <n v="300"/>
    <m/>
    <m/>
    <m/>
    <n v="13"/>
    <m/>
    <m/>
    <n v="3"/>
    <e v="#N/A"/>
    <n v="0"/>
    <n v="8"/>
    <n v="21"/>
    <m/>
    <m/>
    <m/>
    <x v="1"/>
  </r>
  <r>
    <n v="40"/>
    <n v="16"/>
    <x v="7"/>
    <x v="10"/>
    <d v="2014-07-23T00:00:00"/>
    <s v="Full_16h"/>
    <m/>
    <n v="40"/>
    <n v="1"/>
    <m/>
    <n v="8"/>
    <m/>
    <n v="420"/>
    <m/>
    <m/>
    <m/>
    <n v="16"/>
    <m/>
    <m/>
    <n v="3"/>
    <e v="#N/A"/>
    <n v="0"/>
    <n v="8"/>
    <n v="24"/>
    <m/>
    <m/>
    <m/>
    <x v="1"/>
  </r>
  <r>
    <n v="106"/>
    <n v="16"/>
    <x v="7"/>
    <x v="10"/>
    <d v="2014-07-23T00:00:00"/>
    <s v="Full_16h"/>
    <m/>
    <n v="106"/>
    <n v="1"/>
    <m/>
    <n v="8"/>
    <m/>
    <n v="357"/>
    <m/>
    <m/>
    <m/>
    <n v="14"/>
    <m/>
    <m/>
    <n v="3"/>
    <e v="#N/A"/>
    <n v="0"/>
    <n v="8"/>
    <n v="22"/>
    <m/>
    <m/>
    <m/>
    <x v="1"/>
  </r>
  <r>
    <n v="106"/>
    <n v="16"/>
    <x v="7"/>
    <x v="10"/>
    <d v="2014-07-23T00:00:00"/>
    <s v="Full_16h"/>
    <m/>
    <m/>
    <n v="2"/>
    <m/>
    <n v="9"/>
    <m/>
    <n v="470"/>
    <m/>
    <m/>
    <m/>
    <n v="16"/>
    <m/>
    <m/>
    <n v="4"/>
    <e v="#N/A"/>
    <n v="0"/>
    <n v="9"/>
    <n v="25"/>
    <m/>
    <m/>
    <m/>
    <x v="1"/>
  </r>
  <r>
    <n v="106"/>
    <n v="16"/>
    <x v="7"/>
    <x v="10"/>
    <d v="2014-07-23T00:00:00"/>
    <s v="Full_16h"/>
    <m/>
    <m/>
    <n v="3"/>
    <m/>
    <n v="7"/>
    <m/>
    <n v="315"/>
    <m/>
    <m/>
    <m/>
    <n v="11"/>
    <m/>
    <m/>
    <n v="3"/>
    <e v="#N/A"/>
    <n v="0"/>
    <n v="7"/>
    <n v="18"/>
    <m/>
    <m/>
    <m/>
    <x v="1"/>
  </r>
  <r>
    <n v="106"/>
    <n v="16"/>
    <x v="7"/>
    <x v="10"/>
    <d v="2014-07-23T00:00:00"/>
    <s v="Full_16h"/>
    <m/>
    <m/>
    <n v="4"/>
    <m/>
    <n v="8"/>
    <m/>
    <n v="320"/>
    <m/>
    <m/>
    <m/>
    <n v="12"/>
    <m/>
    <m/>
    <n v="4"/>
    <e v="#N/A"/>
    <n v="0"/>
    <n v="8"/>
    <n v="20"/>
    <m/>
    <m/>
    <m/>
    <x v="1"/>
  </r>
  <r>
    <n v="106"/>
    <n v="16"/>
    <x v="7"/>
    <x v="10"/>
    <d v="2014-07-23T00:00:00"/>
    <s v="Full_16h"/>
    <m/>
    <m/>
    <n v="5"/>
    <m/>
    <n v="7"/>
    <m/>
    <n v="270"/>
    <m/>
    <m/>
    <m/>
    <n v="9"/>
    <m/>
    <m/>
    <n v="3"/>
    <e v="#N/A"/>
    <n v="0"/>
    <n v="7"/>
    <n v="16"/>
    <m/>
    <m/>
    <m/>
    <x v="1"/>
  </r>
  <r>
    <n v="124"/>
    <n v="16"/>
    <x v="7"/>
    <x v="10"/>
    <d v="2014-07-23T00:00:00"/>
    <s v="Full_16h"/>
    <m/>
    <n v="124"/>
    <n v="1"/>
    <m/>
    <n v="7"/>
    <m/>
    <n v="312"/>
    <m/>
    <m/>
    <m/>
    <n v="16"/>
    <m/>
    <m/>
    <n v="3"/>
    <e v="#N/A"/>
    <n v="0"/>
    <n v="7"/>
    <n v="23"/>
    <m/>
    <m/>
    <m/>
    <x v="1"/>
  </r>
  <r>
    <n v="124"/>
    <n v="16"/>
    <x v="7"/>
    <x v="10"/>
    <d v="2014-07-23T00:00:00"/>
    <s v="Full_16h"/>
    <m/>
    <m/>
    <n v="2"/>
    <m/>
    <n v="7"/>
    <m/>
    <n v="333"/>
    <m/>
    <m/>
    <m/>
    <n v="16"/>
    <m/>
    <m/>
    <n v="4"/>
    <e v="#N/A"/>
    <n v="0"/>
    <n v="7"/>
    <n v="23"/>
    <m/>
    <m/>
    <m/>
    <x v="1"/>
  </r>
  <r>
    <n v="149"/>
    <n v="16"/>
    <x v="7"/>
    <x v="10"/>
    <d v="2014-07-23T00:00:00"/>
    <s v="Full_16h"/>
    <m/>
    <n v="149"/>
    <n v="1"/>
    <m/>
    <n v="10"/>
    <m/>
    <n v="415"/>
    <m/>
    <m/>
    <m/>
    <n v="18"/>
    <m/>
    <m/>
    <n v="3"/>
    <e v="#N/A"/>
    <n v="0"/>
    <n v="10"/>
    <n v="28"/>
    <m/>
    <m/>
    <m/>
    <x v="1"/>
  </r>
  <r>
    <n v="182"/>
    <n v="16"/>
    <x v="7"/>
    <x v="10"/>
    <d v="2014-07-23T00:00:00"/>
    <s v="Full_16h"/>
    <m/>
    <n v="182"/>
    <n v="1"/>
    <m/>
    <n v="9"/>
    <m/>
    <n v="465"/>
    <m/>
    <m/>
    <m/>
    <n v="16"/>
    <m/>
    <m/>
    <n v="4"/>
    <e v="#N/A"/>
    <n v="0"/>
    <n v="9"/>
    <n v="25"/>
    <m/>
    <m/>
    <m/>
    <x v="1"/>
  </r>
  <r>
    <n v="182"/>
    <n v="16"/>
    <x v="7"/>
    <x v="10"/>
    <d v="2014-07-23T00:00:00"/>
    <s v="Full_16h"/>
    <m/>
    <m/>
    <n v="2"/>
    <m/>
    <n v="10"/>
    <m/>
    <n v="425"/>
    <m/>
    <m/>
    <m/>
    <n v="15"/>
    <m/>
    <m/>
    <n v="3"/>
    <e v="#N/A"/>
    <n v="0"/>
    <n v="10"/>
    <n v="25"/>
    <m/>
    <m/>
    <m/>
    <x v="1"/>
  </r>
  <r>
    <n v="182"/>
    <n v="16"/>
    <x v="7"/>
    <x v="10"/>
    <d v="2014-07-23T00:00:00"/>
    <s v="Full_16h"/>
    <m/>
    <m/>
    <n v="3"/>
    <m/>
    <n v="7"/>
    <m/>
    <n v="445"/>
    <m/>
    <m/>
    <m/>
    <n v="15"/>
    <m/>
    <m/>
    <n v="3"/>
    <e v="#N/A"/>
    <n v="0"/>
    <n v="7"/>
    <n v="22"/>
    <m/>
    <m/>
    <m/>
    <x v="1"/>
  </r>
  <r>
    <n v="313"/>
    <n v="16"/>
    <x v="7"/>
    <x v="10"/>
    <d v="2014-07-23T00:00:00"/>
    <s v="Full_16h"/>
    <m/>
    <n v="313"/>
    <n v="1"/>
    <m/>
    <n v="8"/>
    <m/>
    <n v="360"/>
    <m/>
    <m/>
    <m/>
    <n v="14"/>
    <m/>
    <m/>
    <n v="4"/>
    <e v="#N/A"/>
    <n v="0"/>
    <n v="8"/>
    <n v="22"/>
    <m/>
    <m/>
    <m/>
    <x v="1"/>
  </r>
  <r>
    <n v="313"/>
    <n v="16"/>
    <x v="7"/>
    <x v="10"/>
    <d v="2014-07-23T00:00:00"/>
    <s v="Full_16h"/>
    <m/>
    <m/>
    <n v="2"/>
    <m/>
    <n v="7"/>
    <m/>
    <n v="335"/>
    <m/>
    <m/>
    <m/>
    <n v="13"/>
    <m/>
    <m/>
    <n v="3"/>
    <e v="#N/A"/>
    <n v="0"/>
    <n v="7"/>
    <n v="20"/>
    <m/>
    <m/>
    <m/>
    <x v="1"/>
  </r>
  <r>
    <n v="313"/>
    <n v="16"/>
    <x v="7"/>
    <x v="10"/>
    <d v="2014-07-23T00:00:00"/>
    <s v="Full_16h"/>
    <m/>
    <m/>
    <n v="3"/>
    <m/>
    <n v="8"/>
    <m/>
    <n v="370"/>
    <m/>
    <m/>
    <m/>
    <n v="14"/>
    <m/>
    <m/>
    <n v="4"/>
    <e v="#N/A"/>
    <n v="0"/>
    <n v="8"/>
    <n v="22"/>
    <m/>
    <m/>
    <m/>
    <x v="1"/>
  </r>
  <r>
    <n v="313"/>
    <n v="16"/>
    <x v="7"/>
    <x v="10"/>
    <d v="2014-07-23T00:00:00"/>
    <s v="Full_16h"/>
    <m/>
    <m/>
    <n v="4"/>
    <m/>
    <n v="8"/>
    <m/>
    <n v="395"/>
    <m/>
    <m/>
    <m/>
    <n v="14"/>
    <m/>
    <m/>
    <n v="4"/>
    <e v="#N/A"/>
    <n v="0"/>
    <n v="8"/>
    <n v="22"/>
    <m/>
    <m/>
    <m/>
    <x v="1"/>
  </r>
  <r>
    <n v="313"/>
    <n v="16"/>
    <x v="7"/>
    <x v="10"/>
    <d v="2014-07-23T00:00:00"/>
    <s v="Full_16h"/>
    <m/>
    <m/>
    <n v="5"/>
    <m/>
    <n v="7"/>
    <m/>
    <n v="305"/>
    <m/>
    <m/>
    <m/>
    <n v="9"/>
    <m/>
    <m/>
    <n v="4"/>
    <e v="#N/A"/>
    <n v="0"/>
    <n v="7"/>
    <n v="16"/>
    <m/>
    <m/>
    <m/>
    <x v="1"/>
  </r>
  <r>
    <n v="25"/>
    <n v="16"/>
    <x v="7"/>
    <x v="3"/>
    <d v="2014-05-16T00:00:00"/>
    <s v="Full_16h"/>
    <m/>
    <n v="25"/>
    <n v="1"/>
    <n v="1"/>
    <n v="2"/>
    <n v="3"/>
    <n v="72"/>
    <m/>
    <n v="264"/>
    <n v="4"/>
    <n v="5"/>
    <n v="0"/>
    <s v="V"/>
    <m/>
    <e v="#N/A"/>
    <e v="#N/A"/>
    <e v="#N/A"/>
    <n v="11"/>
    <m/>
    <m/>
    <m/>
    <x v="2"/>
  </r>
  <r>
    <n v="25"/>
    <n v="16"/>
    <x v="7"/>
    <x v="3"/>
    <d v="2014-05-16T00:00:00"/>
    <s v="Full_16h"/>
    <m/>
    <m/>
    <n v="2"/>
    <n v="1"/>
    <n v="2"/>
    <n v="3"/>
    <n v="89"/>
    <n v="176"/>
    <n v="235"/>
    <n v="4"/>
    <n v="3"/>
    <n v="0"/>
    <s v="V"/>
    <m/>
    <e v="#N/A"/>
    <e v="#N/A"/>
    <e v="#N/A"/>
    <n v="9"/>
    <m/>
    <m/>
    <m/>
    <x v="2"/>
  </r>
  <r>
    <n v="25"/>
    <n v="16"/>
    <x v="7"/>
    <x v="3"/>
    <d v="2014-05-16T00:00:00"/>
    <s v="Full_16h"/>
    <m/>
    <m/>
    <n v="3"/>
    <n v="0"/>
    <n v="2"/>
    <n v="3"/>
    <n v="82"/>
    <n v="139"/>
    <n v="171"/>
    <n v="3"/>
    <n v="2"/>
    <n v="0"/>
    <s v="V"/>
    <m/>
    <e v="#N/A"/>
    <e v="#N/A"/>
    <e v="#N/A"/>
    <n v="7"/>
    <m/>
    <m/>
    <m/>
    <x v="2"/>
  </r>
  <r>
    <n v="25"/>
    <n v="16"/>
    <x v="7"/>
    <x v="3"/>
    <d v="2014-05-16T00:00:00"/>
    <s v="Full_16h"/>
    <m/>
    <m/>
    <n v="4"/>
    <n v="0"/>
    <n v="2"/>
    <n v="3"/>
    <n v="105"/>
    <n v="118"/>
    <n v="172"/>
    <n v="3"/>
    <n v="3"/>
    <n v="0"/>
    <s v="V"/>
    <m/>
    <e v="#N/A"/>
    <e v="#N/A"/>
    <e v="#N/A"/>
    <n v="8"/>
    <m/>
    <m/>
    <m/>
    <x v="2"/>
  </r>
  <r>
    <n v="115"/>
    <n v="16"/>
    <x v="7"/>
    <x v="3"/>
    <d v="2014-05-16T00:00:00"/>
    <s v="Full_16h"/>
    <m/>
    <n v="115"/>
    <n v="1"/>
    <n v="1"/>
    <n v="3"/>
    <n v="4"/>
    <n v="65"/>
    <m/>
    <n v="108"/>
    <n v="3"/>
    <n v="2"/>
    <n v="0"/>
    <s v="V"/>
    <m/>
    <e v="#N/A"/>
    <e v="#N/A"/>
    <e v="#N/A"/>
    <n v="8"/>
    <m/>
    <m/>
    <m/>
    <x v="2"/>
  </r>
  <r>
    <n v="115"/>
    <n v="16"/>
    <x v="7"/>
    <x v="3"/>
    <d v="2014-05-16T00:00:00"/>
    <s v="Full_16h"/>
    <m/>
    <m/>
    <n v="2"/>
    <n v="1"/>
    <n v="2"/>
    <n v="3"/>
    <n v="90"/>
    <n v="168"/>
    <n v="227"/>
    <n v="3"/>
    <n v="4"/>
    <n v="0"/>
    <s v="V"/>
    <m/>
    <e v="#N/A"/>
    <e v="#N/A"/>
    <e v="#N/A"/>
    <n v="9"/>
    <m/>
    <m/>
    <m/>
    <x v="2"/>
  </r>
  <r>
    <n v="115"/>
    <n v="16"/>
    <x v="7"/>
    <x v="3"/>
    <d v="2014-05-16T00:00:00"/>
    <s v="Full_16h"/>
    <m/>
    <m/>
    <n v="3"/>
    <n v="0"/>
    <n v="2"/>
    <n v="3"/>
    <n v="70"/>
    <n v="145"/>
    <n v="217"/>
    <n v="3"/>
    <n v="4"/>
    <n v="0"/>
    <s v="V"/>
    <m/>
    <e v="#N/A"/>
    <e v="#N/A"/>
    <e v="#N/A"/>
    <n v="9"/>
    <m/>
    <m/>
    <m/>
    <x v="2"/>
  </r>
  <r>
    <n v="115"/>
    <n v="16"/>
    <x v="7"/>
    <x v="3"/>
    <d v="2014-05-16T00:00:00"/>
    <s v="Full_16h"/>
    <m/>
    <m/>
    <n v="4"/>
    <n v="0"/>
    <n v="3"/>
    <n v="4"/>
    <n v="74"/>
    <n v="201"/>
    <n v="118"/>
    <n v="4"/>
    <n v="3"/>
    <n v="0"/>
    <s v="V"/>
    <m/>
    <e v="#N/A"/>
    <e v="#N/A"/>
    <e v="#N/A"/>
    <n v="10"/>
    <m/>
    <m/>
    <m/>
    <x v="2"/>
  </r>
  <r>
    <n v="218"/>
    <n v="16"/>
    <x v="7"/>
    <x v="3"/>
    <d v="2014-05-16T00:00:00"/>
    <s v="Full_16h"/>
    <m/>
    <n v="218"/>
    <n v="1"/>
    <n v="1"/>
    <n v="3"/>
    <n v="4"/>
    <n v="70"/>
    <m/>
    <n v="137"/>
    <n v="4"/>
    <n v="4"/>
    <n v="0"/>
    <s v="V"/>
    <m/>
    <e v="#N/A"/>
    <e v="#N/A"/>
    <e v="#N/A"/>
    <n v="11"/>
    <m/>
    <m/>
    <m/>
    <x v="2"/>
  </r>
  <r>
    <n v="218"/>
    <n v="16"/>
    <x v="7"/>
    <x v="3"/>
    <d v="2014-05-16T00:00:00"/>
    <s v="Full_16h"/>
    <m/>
    <m/>
    <n v="2"/>
    <n v="1"/>
    <n v="2"/>
    <n v="3"/>
    <n v="86"/>
    <n v="175"/>
    <n v="251"/>
    <n v="3"/>
    <n v="3"/>
    <n v="0"/>
    <s v="V"/>
    <m/>
    <e v="#N/A"/>
    <e v="#N/A"/>
    <e v="#N/A"/>
    <n v="8"/>
    <m/>
    <m/>
    <m/>
    <x v="2"/>
  </r>
  <r>
    <n v="218"/>
    <n v="16"/>
    <x v="7"/>
    <x v="3"/>
    <d v="2014-05-16T00:00:00"/>
    <s v="Full_16h"/>
    <m/>
    <m/>
    <n v="3"/>
    <n v="0"/>
    <n v="2"/>
    <n v="3"/>
    <n v="66"/>
    <n v="146"/>
    <n v="228"/>
    <n v="3"/>
    <n v="4"/>
    <n v="0"/>
    <s v="V"/>
    <m/>
    <e v="#N/A"/>
    <e v="#N/A"/>
    <e v="#N/A"/>
    <n v="9"/>
    <m/>
    <m/>
    <m/>
    <x v="2"/>
  </r>
  <r>
    <n v="218"/>
    <n v="16"/>
    <x v="7"/>
    <x v="3"/>
    <d v="2014-05-16T00:00:00"/>
    <s v="Full_16h"/>
    <m/>
    <m/>
    <n v="4"/>
    <n v="1"/>
    <n v="3"/>
    <n v="4"/>
    <n v="71"/>
    <n v="235"/>
    <n v="31"/>
    <n v="3"/>
    <n v="4"/>
    <n v="0"/>
    <s v="V"/>
    <m/>
    <e v="#N/A"/>
    <e v="#N/A"/>
    <e v="#N/A"/>
    <n v="10"/>
    <m/>
    <m/>
    <m/>
    <x v="2"/>
  </r>
  <r>
    <n v="15"/>
    <n v="16"/>
    <x v="7"/>
    <x v="3"/>
    <d v="2014-05-23T00:00:00"/>
    <s v="Full_16h"/>
    <m/>
    <n v="15"/>
    <n v="1"/>
    <n v="1"/>
    <n v="5"/>
    <n v="6"/>
    <n v="73"/>
    <m/>
    <n v="140"/>
    <n v="3"/>
    <n v="7"/>
    <m/>
    <s v="E"/>
    <m/>
    <e v="#N/A"/>
    <e v="#N/A"/>
    <e v="#N/A"/>
    <n v="15"/>
    <m/>
    <m/>
    <m/>
    <x v="2"/>
  </r>
  <r>
    <n v="15"/>
    <n v="16"/>
    <x v="7"/>
    <x v="3"/>
    <d v="2014-05-23T00:00:00"/>
    <s v="Full_16h"/>
    <m/>
    <m/>
    <n v="2"/>
    <n v="0"/>
    <n v="3"/>
    <n v="5"/>
    <n v="57"/>
    <n v="223"/>
    <n v="38"/>
    <n v="3"/>
    <n v="10"/>
    <m/>
    <s v="DR"/>
    <m/>
    <e v="#N/A"/>
    <e v="#N/A"/>
    <e v="#N/A"/>
    <n v="16"/>
    <m/>
    <m/>
    <m/>
    <x v="2"/>
  </r>
  <r>
    <n v="15"/>
    <n v="16"/>
    <x v="7"/>
    <x v="3"/>
    <d v="2014-05-23T00:00:00"/>
    <s v="Full_16h"/>
    <m/>
    <m/>
    <n v="3"/>
    <n v="0"/>
    <n v="4"/>
    <n v="5"/>
    <n v="48"/>
    <n v="168"/>
    <n v="56"/>
    <m/>
    <m/>
    <m/>
    <m/>
    <m/>
    <e v="#N/A"/>
    <e v="#N/A"/>
    <e v="#N/A"/>
    <s v=""/>
    <m/>
    <m/>
    <m/>
    <x v="2"/>
  </r>
  <r>
    <n v="160"/>
    <n v="16"/>
    <x v="7"/>
    <x v="3"/>
    <d v="2014-05-23T00:00:00"/>
    <s v="Full_16h"/>
    <m/>
    <n v="160"/>
    <n v="1"/>
    <n v="0"/>
    <n v="5"/>
    <n v="6"/>
    <n v="80"/>
    <m/>
    <n v="164"/>
    <n v="3"/>
    <n v="9"/>
    <m/>
    <s v="V"/>
    <m/>
    <e v="#N/A"/>
    <e v="#N/A"/>
    <e v="#N/A"/>
    <n v="17"/>
    <m/>
    <m/>
    <m/>
    <x v="2"/>
  </r>
  <r>
    <n v="160"/>
    <n v="16"/>
    <x v="7"/>
    <x v="3"/>
    <d v="2014-05-23T00:00:00"/>
    <s v="Full_16h"/>
    <m/>
    <m/>
    <n v="2"/>
    <n v="0"/>
    <n v="4"/>
    <n v="6"/>
    <n v="66"/>
    <n v="222"/>
    <n v="39"/>
    <n v="4"/>
    <n v="5"/>
    <m/>
    <s v="E"/>
    <m/>
    <e v="#N/A"/>
    <e v="#N/A"/>
    <e v="#N/A"/>
    <n v="13"/>
    <m/>
    <m/>
    <m/>
    <x v="2"/>
  </r>
  <r>
    <n v="160"/>
    <n v="16"/>
    <x v="7"/>
    <x v="3"/>
    <d v="2014-05-23T00:00:00"/>
    <s v="Full_16h"/>
    <m/>
    <m/>
    <n v="3"/>
    <n v="0"/>
    <n v="5"/>
    <n v="6"/>
    <n v="60"/>
    <n v="177"/>
    <n v="116"/>
    <m/>
    <m/>
    <m/>
    <m/>
    <m/>
    <e v="#N/A"/>
    <e v="#N/A"/>
    <e v="#N/A"/>
    <s v=""/>
    <m/>
    <m/>
    <m/>
    <x v="2"/>
  </r>
  <r>
    <n v="315"/>
    <n v="16"/>
    <x v="7"/>
    <x v="3"/>
    <d v="2014-05-23T00:00:00"/>
    <s v="Full_16h"/>
    <m/>
    <n v="315"/>
    <n v="1"/>
    <n v="1"/>
    <n v="4"/>
    <n v="5"/>
    <n v="107"/>
    <m/>
    <n v="160"/>
    <n v="4"/>
    <n v="12"/>
    <m/>
    <s v="DR"/>
    <m/>
    <e v="#N/A"/>
    <e v="#N/A"/>
    <e v="#N/A"/>
    <n v="20"/>
    <m/>
    <m/>
    <m/>
    <x v="2"/>
  </r>
  <r>
    <n v="315"/>
    <n v="16"/>
    <x v="7"/>
    <x v="3"/>
    <d v="2014-05-23T00:00:00"/>
    <s v="Full_16h"/>
    <m/>
    <m/>
    <n v="2"/>
    <n v="1"/>
    <n v="4"/>
    <n v="5"/>
    <n v="90"/>
    <n v="224"/>
    <n v="134"/>
    <n v="4"/>
    <n v="9"/>
    <m/>
    <s v="DR"/>
    <m/>
    <e v="#N/A"/>
    <e v="#N/A"/>
    <e v="#N/A"/>
    <n v="17"/>
    <m/>
    <m/>
    <m/>
    <x v="2"/>
  </r>
  <r>
    <n v="315"/>
    <n v="16"/>
    <x v="7"/>
    <x v="3"/>
    <d v="2014-05-23T00:00:00"/>
    <s v="Full_16h"/>
    <m/>
    <m/>
    <n v="3"/>
    <n v="1"/>
    <n v="4"/>
    <n v="5"/>
    <n v="88"/>
    <n v="283"/>
    <n v="89"/>
    <n v="4"/>
    <n v="10"/>
    <m/>
    <s v="DR"/>
    <m/>
    <e v="#N/A"/>
    <e v="#N/A"/>
    <e v="#N/A"/>
    <n v="18"/>
    <m/>
    <m/>
    <m/>
    <x v="2"/>
  </r>
  <r>
    <n v="315"/>
    <n v="16"/>
    <x v="7"/>
    <x v="3"/>
    <d v="2014-05-23T00:00:00"/>
    <s v="Full_16h"/>
    <m/>
    <m/>
    <n v="4"/>
    <n v="2"/>
    <n v="5"/>
    <n v="6"/>
    <n v="77"/>
    <n v="270"/>
    <n v="117"/>
    <n v="4"/>
    <n v="11"/>
    <m/>
    <s v="DR"/>
    <m/>
    <e v="#N/A"/>
    <e v="#N/A"/>
    <e v="#N/A"/>
    <n v="20"/>
    <m/>
    <m/>
    <m/>
    <x v="2"/>
  </r>
  <r>
    <n v="162"/>
    <n v="16"/>
    <x v="7"/>
    <x v="3"/>
    <d v="2014-05-28T00:00:00"/>
    <s v="Full_16h"/>
    <m/>
    <n v="162"/>
    <n v="1"/>
    <n v="2"/>
    <n v="5"/>
    <n v="6"/>
    <n v="90"/>
    <m/>
    <n v="106"/>
    <n v="3"/>
    <n v="14"/>
    <n v="10"/>
    <s v="TS"/>
    <n v="1"/>
    <e v="#N/A"/>
    <e v="#N/A"/>
    <e v="#N/A"/>
    <n v="22"/>
    <m/>
    <m/>
    <m/>
    <x v="2"/>
  </r>
  <r>
    <n v="162"/>
    <n v="16"/>
    <x v="7"/>
    <x v="3"/>
    <d v="2014-05-28T00:00:00"/>
    <s v="Full_16h"/>
    <m/>
    <m/>
    <n v="2"/>
    <n v="1"/>
    <n v="5"/>
    <n v="6"/>
    <n v="115"/>
    <n v="267"/>
    <n v="116"/>
    <n v="3"/>
    <n v="12"/>
    <n v="18"/>
    <s v="TS"/>
    <n v="2"/>
    <e v="#N/A"/>
    <e v="#N/A"/>
    <e v="#N/A"/>
    <n v="20"/>
    <m/>
    <m/>
    <m/>
    <x v="2"/>
  </r>
  <r>
    <n v="162"/>
    <n v="16"/>
    <x v="7"/>
    <x v="3"/>
    <d v="2014-05-28T00:00:00"/>
    <s v="Full_16h"/>
    <m/>
    <m/>
    <n v="3"/>
    <n v="1"/>
    <n v="4"/>
    <n v="5"/>
    <n v="80"/>
    <n v="255"/>
    <n v="169"/>
    <n v="4"/>
    <n v="10"/>
    <n v="8"/>
    <s v="DR"/>
    <n v="1"/>
    <e v="#N/A"/>
    <e v="#N/A"/>
    <e v="#N/A"/>
    <n v="18"/>
    <m/>
    <m/>
    <m/>
    <x v="2"/>
  </r>
  <r>
    <n v="162"/>
    <n v="16"/>
    <x v="7"/>
    <x v="3"/>
    <d v="2014-05-28T00:00:00"/>
    <s v="Full_16h"/>
    <m/>
    <m/>
    <n v="4"/>
    <n v="2"/>
    <n v="5"/>
    <n v="6"/>
    <n v="85"/>
    <n v="260"/>
    <n v="71"/>
    <n v="3"/>
    <n v="13"/>
    <n v="10"/>
    <s v="TS"/>
    <n v="1"/>
    <e v="#N/A"/>
    <e v="#N/A"/>
    <e v="#N/A"/>
    <n v="21"/>
    <m/>
    <m/>
    <m/>
    <x v="2"/>
  </r>
  <r>
    <n v="217"/>
    <n v="16"/>
    <x v="7"/>
    <x v="3"/>
    <d v="2014-05-28T00:00:00"/>
    <s v="Full_16h"/>
    <m/>
    <n v="217"/>
    <n v="1"/>
    <n v="2"/>
    <n v="5"/>
    <n v="6"/>
    <n v="100"/>
    <m/>
    <n v="164"/>
    <n v="3"/>
    <n v="13"/>
    <n v="8"/>
    <s v="TS"/>
    <n v="1"/>
    <e v="#N/A"/>
    <e v="#N/A"/>
    <e v="#N/A"/>
    <n v="21"/>
    <m/>
    <m/>
    <m/>
    <x v="2"/>
  </r>
  <r>
    <n v="217"/>
    <n v="16"/>
    <x v="7"/>
    <x v="3"/>
    <d v="2014-05-28T00:00:00"/>
    <s v="Full_16h"/>
    <m/>
    <m/>
    <n v="2"/>
    <n v="1"/>
    <n v="4"/>
    <n v="5"/>
    <n v="75"/>
    <n v="260"/>
    <n v="245"/>
    <n v="4"/>
    <n v="11"/>
    <m/>
    <s v="DR"/>
    <m/>
    <e v="#N/A"/>
    <e v="#N/A"/>
    <e v="#N/A"/>
    <n v="19"/>
    <m/>
    <m/>
    <m/>
    <x v="2"/>
  </r>
  <r>
    <n v="217"/>
    <n v="16"/>
    <x v="7"/>
    <x v="3"/>
    <d v="2014-05-28T00:00:00"/>
    <s v="Full_16h"/>
    <m/>
    <m/>
    <n v="3"/>
    <n v="1"/>
    <n v="5"/>
    <n v="6"/>
    <n v="90"/>
    <n v="266"/>
    <n v="150"/>
    <n v="4"/>
    <n v="12"/>
    <n v="8"/>
    <s v="TS"/>
    <n v="0"/>
    <e v="#N/A"/>
    <e v="#N/A"/>
    <e v="#N/A"/>
    <n v="21"/>
    <m/>
    <m/>
    <m/>
    <x v="2"/>
  </r>
  <r>
    <n v="248"/>
    <n v="16"/>
    <x v="7"/>
    <x v="3"/>
    <d v="2014-05-28T00:00:00"/>
    <s v="Full_16h"/>
    <m/>
    <n v="248"/>
    <n v="1"/>
    <n v="1"/>
    <n v="4"/>
    <n v="6"/>
    <n v="87"/>
    <m/>
    <n v="69"/>
    <n v="3"/>
    <n v="11"/>
    <n v="10"/>
    <s v="TS"/>
    <n v="1"/>
    <e v="#N/A"/>
    <e v="#N/A"/>
    <e v="#N/A"/>
    <n v="18"/>
    <m/>
    <m/>
    <m/>
    <x v="2"/>
  </r>
  <r>
    <n v="248"/>
    <n v="16"/>
    <x v="7"/>
    <x v="3"/>
    <d v="2014-05-28T00:00:00"/>
    <s v="Full_16h"/>
    <m/>
    <m/>
    <n v="2"/>
    <n v="2"/>
    <n v="4"/>
    <n v="6"/>
    <n v="70"/>
    <n v="254"/>
    <n v="43"/>
    <n v="3"/>
    <n v="13"/>
    <n v="5"/>
    <s v="TS"/>
    <n v="1"/>
    <e v="#N/A"/>
    <e v="#N/A"/>
    <e v="#N/A"/>
    <n v="20"/>
    <m/>
    <m/>
    <m/>
    <x v="2"/>
  </r>
  <r>
    <n v="248"/>
    <n v="16"/>
    <x v="7"/>
    <x v="3"/>
    <d v="2014-05-28T00:00:00"/>
    <s v="Full_16h"/>
    <m/>
    <m/>
    <n v="3"/>
    <n v="1"/>
    <n v="4"/>
    <n v="5"/>
    <n v="79"/>
    <n v="268"/>
    <n v="252"/>
    <n v="3"/>
    <n v="13"/>
    <n v="8"/>
    <s v="TS"/>
    <n v="1"/>
    <e v="#N/A"/>
    <e v="#N/A"/>
    <e v="#N/A"/>
    <n v="20"/>
    <m/>
    <m/>
    <m/>
    <x v="2"/>
  </r>
  <r>
    <n v="248"/>
    <n v="16"/>
    <x v="7"/>
    <x v="3"/>
    <d v="2014-05-28T00:00:00"/>
    <s v="Full_16h"/>
    <m/>
    <m/>
    <n v="4"/>
    <n v="3"/>
    <n v="4"/>
    <n v="5"/>
    <n v="80"/>
    <n v="215"/>
    <n v="225"/>
    <n v="4"/>
    <n v="10"/>
    <m/>
    <s v="DR"/>
    <n v="0"/>
    <e v="#N/A"/>
    <e v="#N/A"/>
    <e v="#N/A"/>
    <n v="18"/>
    <m/>
    <m/>
    <m/>
    <x v="2"/>
  </r>
  <r>
    <n v="4"/>
    <n v="16"/>
    <x v="7"/>
    <x v="3"/>
    <d v="2014-06-03T00:00:00"/>
    <s v="Full_16h"/>
    <m/>
    <n v="4"/>
    <n v="1"/>
    <n v="1"/>
    <n v="6"/>
    <n v="7"/>
    <n v="126"/>
    <m/>
    <n v="160"/>
    <n v="2"/>
    <n v="13"/>
    <n v="30"/>
    <s v="TS"/>
    <n v="2"/>
    <e v="#N/A"/>
    <e v="#N/A"/>
    <e v="#N/A"/>
    <n v="21"/>
    <m/>
    <m/>
    <m/>
    <x v="2"/>
  </r>
  <r>
    <n v="4"/>
    <n v="16"/>
    <x v="7"/>
    <x v="3"/>
    <d v="2014-06-03T00:00:00"/>
    <s v="Full_16h"/>
    <m/>
    <m/>
    <n v="2"/>
    <n v="2"/>
    <n v="6"/>
    <n v="7"/>
    <n v="100"/>
    <n v="268"/>
    <n v="61"/>
    <n v="2"/>
    <n v="15"/>
    <n v="18"/>
    <s v="TS"/>
    <n v="2"/>
    <e v="#N/A"/>
    <e v="#N/A"/>
    <e v="#N/A"/>
    <n v="23"/>
    <m/>
    <m/>
    <m/>
    <x v="2"/>
  </r>
  <r>
    <n v="4"/>
    <n v="16"/>
    <x v="7"/>
    <x v="3"/>
    <d v="2014-06-03T00:00:00"/>
    <s v="Full_16h"/>
    <m/>
    <m/>
    <n v="3"/>
    <n v="1"/>
    <n v="6"/>
    <n v="7"/>
    <n v="96"/>
    <n v="238"/>
    <n v="106"/>
    <n v="2"/>
    <n v="13"/>
    <n v="21"/>
    <s v="TS"/>
    <n v="2"/>
    <e v="#N/A"/>
    <e v="#N/A"/>
    <e v="#N/A"/>
    <n v="21"/>
    <m/>
    <m/>
    <m/>
    <x v="2"/>
  </r>
  <r>
    <n v="4"/>
    <n v="16"/>
    <x v="7"/>
    <x v="3"/>
    <d v="2014-06-03T00:00:00"/>
    <s v="Full_16h"/>
    <m/>
    <m/>
    <n v="4"/>
    <n v="0"/>
    <n v="5"/>
    <n v="6"/>
    <n v="105"/>
    <n v="266"/>
    <n v="198"/>
    <n v="2"/>
    <n v="11"/>
    <n v="25"/>
    <s v="TS"/>
    <n v="2"/>
    <e v="#N/A"/>
    <e v="#N/A"/>
    <e v="#N/A"/>
    <n v="18"/>
    <m/>
    <m/>
    <m/>
    <x v="2"/>
  </r>
  <r>
    <n v="4"/>
    <n v="16"/>
    <x v="7"/>
    <x v="3"/>
    <d v="2014-06-03T00:00:00"/>
    <s v="Full_16h"/>
    <m/>
    <m/>
    <n v="5"/>
    <n v="0"/>
    <n v="5"/>
    <n v="6"/>
    <n v="95"/>
    <n v="275"/>
    <n v="230"/>
    <n v="2"/>
    <n v="10"/>
    <n v="16"/>
    <s v="TS"/>
    <n v="2"/>
    <e v="#N/A"/>
    <e v="#N/A"/>
    <e v="#N/A"/>
    <n v="17"/>
    <m/>
    <m/>
    <m/>
    <x v="2"/>
  </r>
  <r>
    <n v="208"/>
    <n v="16"/>
    <x v="7"/>
    <x v="3"/>
    <d v="2014-06-03T00:00:00"/>
    <s v="Full_16h"/>
    <m/>
    <n v="208"/>
    <n v="1"/>
    <n v="2"/>
    <n v="6"/>
    <n v="7"/>
    <n v="97"/>
    <m/>
    <n v="234"/>
    <n v="3"/>
    <n v="17"/>
    <n v="13"/>
    <s v="TS"/>
    <n v="1"/>
    <e v="#N/A"/>
    <e v="#N/A"/>
    <e v="#N/A"/>
    <n v="26"/>
    <m/>
    <m/>
    <m/>
    <x v="2"/>
  </r>
  <r>
    <n v="208"/>
    <n v="16"/>
    <x v="7"/>
    <x v="3"/>
    <d v="2014-06-03T00:00:00"/>
    <s v="Full_16h"/>
    <m/>
    <m/>
    <n v="2"/>
    <n v="1"/>
    <n v="6"/>
    <n v="7"/>
    <n v="105"/>
    <n v="300"/>
    <n v="180"/>
    <n v="3"/>
    <n v="17"/>
    <n v="15"/>
    <s v="TS"/>
    <n v="2"/>
    <e v="#N/A"/>
    <e v="#N/A"/>
    <e v="#N/A"/>
    <n v="26"/>
    <m/>
    <m/>
    <m/>
    <x v="2"/>
  </r>
  <r>
    <n v="327"/>
    <n v="16"/>
    <x v="7"/>
    <x v="3"/>
    <d v="2014-06-03T00:00:00"/>
    <s v="Full_16h"/>
    <m/>
    <n v="327"/>
    <n v="1"/>
    <n v="0"/>
    <n v="6"/>
    <n v="7"/>
    <n v="90"/>
    <m/>
    <n v="190"/>
    <n v="3"/>
    <n v="13"/>
    <m/>
    <s v="DR"/>
    <n v="0"/>
    <e v="#N/A"/>
    <e v="#N/A"/>
    <e v="#N/A"/>
    <n v="22"/>
    <m/>
    <m/>
    <m/>
    <x v="2"/>
  </r>
  <r>
    <n v="327"/>
    <n v="16"/>
    <x v="7"/>
    <x v="3"/>
    <d v="2014-06-03T00:00:00"/>
    <s v="Full_16h"/>
    <m/>
    <m/>
    <n v="2"/>
    <n v="0"/>
    <n v="5"/>
    <n v="6"/>
    <n v="71"/>
    <n v="235"/>
    <n v="68"/>
    <n v="4"/>
    <n v="9"/>
    <m/>
    <s v="V"/>
    <m/>
    <e v="#N/A"/>
    <e v="#N/A"/>
    <e v="#N/A"/>
    <n v="18"/>
    <m/>
    <m/>
    <m/>
    <x v="2"/>
  </r>
  <r>
    <n v="327"/>
    <n v="16"/>
    <x v="7"/>
    <x v="3"/>
    <d v="2014-06-03T00:00:00"/>
    <s v="Full_16h"/>
    <m/>
    <m/>
    <n v="3"/>
    <n v="0"/>
    <n v="6"/>
    <n v="7"/>
    <n v="85"/>
    <n v="221"/>
    <n v="66"/>
    <n v="4"/>
    <n v="13"/>
    <m/>
    <s v="DR"/>
    <m/>
    <e v="#N/A"/>
    <e v="#N/A"/>
    <e v="#N/A"/>
    <n v="23"/>
    <m/>
    <m/>
    <m/>
    <x v="2"/>
  </r>
  <r>
    <n v="56"/>
    <n v="16"/>
    <x v="7"/>
    <x v="3"/>
    <d v="2014-06-10T00:00:00"/>
    <s v="Full_16h"/>
    <m/>
    <n v="56"/>
    <n v="1"/>
    <n v="0"/>
    <n v="8"/>
    <n v="9"/>
    <n v="165"/>
    <n v="209"/>
    <m/>
    <n v="1"/>
    <n v="16"/>
    <n v="70"/>
    <s v="&gt;TS"/>
    <n v="3"/>
    <e v="#N/A"/>
    <e v="#N/A"/>
    <e v="#N/A"/>
    <n v="25"/>
    <m/>
    <m/>
    <m/>
    <x v="2"/>
  </r>
  <r>
    <n v="56"/>
    <n v="16"/>
    <x v="7"/>
    <x v="3"/>
    <d v="2014-06-10T00:00:00"/>
    <s v="Full_16h"/>
    <m/>
    <m/>
    <n v="2"/>
    <n v="2"/>
    <n v="7"/>
    <n v="8"/>
    <n v="167"/>
    <n v="255"/>
    <n v="137"/>
    <n v="1"/>
    <n v="15"/>
    <n v="70"/>
    <s v="&gt;TS"/>
    <n v="3"/>
    <e v="#N/A"/>
    <e v="#N/A"/>
    <e v="#N/A"/>
    <n v="23"/>
    <m/>
    <m/>
    <m/>
    <x v="2"/>
  </r>
  <r>
    <n v="56"/>
    <n v="16"/>
    <x v="7"/>
    <x v="3"/>
    <d v="2014-06-10T00:00:00"/>
    <s v="Full_16h"/>
    <m/>
    <m/>
    <n v="3"/>
    <n v="1"/>
    <n v="6"/>
    <n v="7"/>
    <n v="110"/>
    <n v="235"/>
    <n v="204"/>
    <n v="1"/>
    <n v="13"/>
    <n v="40"/>
    <s v="&gt;TS"/>
    <n v="2"/>
    <e v="#N/A"/>
    <e v="#N/A"/>
    <e v="#N/A"/>
    <n v="20"/>
    <m/>
    <m/>
    <m/>
    <x v="2"/>
  </r>
  <r>
    <n v="257"/>
    <n v="16"/>
    <x v="7"/>
    <x v="3"/>
    <d v="2014-06-10T00:00:00"/>
    <s v="Full_16h"/>
    <m/>
    <n v="257"/>
    <n v="1"/>
    <n v="2"/>
    <n v="8"/>
    <n v="8"/>
    <n v="250"/>
    <n v="176"/>
    <m/>
    <n v="0"/>
    <n v="14"/>
    <n v="150"/>
    <s v="FL"/>
    <n v="4"/>
    <e v="#N/A"/>
    <n v="0"/>
    <n v="8"/>
    <n v="22"/>
    <m/>
    <m/>
    <m/>
    <x v="1"/>
  </r>
  <r>
    <n v="257"/>
    <n v="16"/>
    <x v="7"/>
    <x v="3"/>
    <d v="2014-06-10T00:00:00"/>
    <s v="Full_16h"/>
    <m/>
    <m/>
    <n v="2"/>
    <n v="1"/>
    <n v="7"/>
    <n v="8"/>
    <n v="190"/>
    <n v="219"/>
    <n v="173"/>
    <n v="1"/>
    <n v="13"/>
    <n v="85"/>
    <s v="&gt;TS"/>
    <n v="4"/>
    <e v="#N/A"/>
    <e v="#N/A"/>
    <e v="#N/A"/>
    <n v="21"/>
    <m/>
    <m/>
    <m/>
    <x v="2"/>
  </r>
  <r>
    <n v="257"/>
    <n v="16"/>
    <x v="7"/>
    <x v="3"/>
    <d v="2014-06-10T00:00:00"/>
    <s v="Full_16h"/>
    <m/>
    <m/>
    <n v="3"/>
    <n v="1"/>
    <n v="6"/>
    <n v="7"/>
    <n v="181"/>
    <n v="185"/>
    <n v="146"/>
    <n v="2"/>
    <n v="13"/>
    <n v="90"/>
    <s v="&gt;TS"/>
    <n v="3"/>
    <e v="#N/A"/>
    <e v="#N/A"/>
    <e v="#N/A"/>
    <n v="21"/>
    <m/>
    <m/>
    <m/>
    <x v="2"/>
  </r>
  <r>
    <n v="257"/>
    <n v="16"/>
    <x v="7"/>
    <x v="3"/>
    <d v="2014-06-10T00:00:00"/>
    <s v="Full_16h"/>
    <m/>
    <m/>
    <n v="4"/>
    <n v="0"/>
    <n v="7"/>
    <n v="8"/>
    <n v="188"/>
    <n v="145"/>
    <n v="96"/>
    <n v="1"/>
    <n v="11"/>
    <n v="100"/>
    <s v="&gt;TS"/>
    <n v="3"/>
    <e v="#N/A"/>
    <e v="#N/A"/>
    <e v="#N/A"/>
    <n v="19"/>
    <m/>
    <m/>
    <m/>
    <x v="2"/>
  </r>
  <r>
    <n v="257"/>
    <n v="16"/>
    <x v="7"/>
    <x v="3"/>
    <d v="2014-06-10T00:00:00"/>
    <s v="Full_16h"/>
    <m/>
    <m/>
    <n v="5"/>
    <n v="0"/>
    <n v="7"/>
    <n v="8"/>
    <n v="175"/>
    <n v="172"/>
    <n v="64"/>
    <n v="1"/>
    <n v="9"/>
    <n v="95"/>
    <s v="&gt;TS"/>
    <n v="3"/>
    <e v="#N/A"/>
    <e v="#N/A"/>
    <e v="#N/A"/>
    <n v="17"/>
    <m/>
    <m/>
    <m/>
    <x v="2"/>
  </r>
  <r>
    <n v="277"/>
    <n v="16"/>
    <x v="7"/>
    <x v="3"/>
    <d v="2014-06-10T00:00:00"/>
    <s v="Full_16h"/>
    <m/>
    <n v="277"/>
    <n v="1"/>
    <n v="2"/>
    <n v="8"/>
    <n v="8"/>
    <n v="250"/>
    <n v="169"/>
    <m/>
    <n v="0"/>
    <n v="13"/>
    <n v="240"/>
    <s v="FL"/>
    <n v="3"/>
    <e v="#N/A"/>
    <n v="0"/>
    <n v="8"/>
    <n v="21"/>
    <m/>
    <m/>
    <m/>
    <x v="1"/>
  </r>
  <r>
    <n v="277"/>
    <n v="16"/>
    <x v="7"/>
    <x v="3"/>
    <d v="2014-06-10T00:00:00"/>
    <s v="Full_16h"/>
    <m/>
    <m/>
    <n v="2"/>
    <n v="1"/>
    <n v="8"/>
    <n v="8"/>
    <n v="280"/>
    <n v="171"/>
    <m/>
    <n v="0"/>
    <n v="13"/>
    <n v="180"/>
    <s v="FL"/>
    <n v="3"/>
    <e v="#N/A"/>
    <n v="0"/>
    <n v="8"/>
    <n v="21"/>
    <m/>
    <m/>
    <m/>
    <x v="1"/>
  </r>
  <r>
    <n v="277"/>
    <n v="16"/>
    <x v="7"/>
    <x v="3"/>
    <d v="2014-06-10T00:00:00"/>
    <s v="Full_16h"/>
    <m/>
    <m/>
    <n v="3"/>
    <n v="1"/>
    <n v="7"/>
    <n v="8"/>
    <n v="214"/>
    <n v="190"/>
    <n v="130"/>
    <n v="1"/>
    <n v="13"/>
    <n v="120"/>
    <s v="&gt;TS"/>
    <n v="3"/>
    <e v="#N/A"/>
    <e v="#N/A"/>
    <e v="#N/A"/>
    <n v="21"/>
    <m/>
    <m/>
    <m/>
    <x v="2"/>
  </r>
  <r>
    <n v="277"/>
    <n v="16"/>
    <x v="7"/>
    <x v="3"/>
    <d v="2014-06-10T00:00:00"/>
    <s v="Full_16h"/>
    <m/>
    <m/>
    <n v="4"/>
    <n v="0"/>
    <n v="7"/>
    <n v="8"/>
    <n v="150"/>
    <n v="140"/>
    <n v="45"/>
    <n v="1"/>
    <n v="10"/>
    <n v="90"/>
    <s v="&gt;TS"/>
    <n v="3"/>
    <e v="#N/A"/>
    <e v="#N/A"/>
    <e v="#N/A"/>
    <n v="18"/>
    <m/>
    <m/>
    <m/>
    <x v="2"/>
  </r>
  <r>
    <n v="177"/>
    <n v="16"/>
    <x v="7"/>
    <x v="11"/>
    <d v="2014-06-17T00:00:00"/>
    <s v="Full_16h"/>
    <m/>
    <m/>
    <n v="4"/>
    <m/>
    <n v="5"/>
    <m/>
    <n v="270"/>
    <m/>
    <m/>
    <m/>
    <n v="10"/>
    <m/>
    <m/>
    <n v="3"/>
    <n v="181"/>
    <n v="0"/>
    <n v="5"/>
    <n v="15"/>
    <m/>
    <m/>
    <m/>
    <x v="1"/>
  </r>
  <r>
    <n v="6"/>
    <n v="16"/>
    <x v="7"/>
    <x v="3"/>
    <d v="2014-07-23T00:00:00"/>
    <s v="Full_16h"/>
    <m/>
    <n v="6"/>
    <n v="1"/>
    <m/>
    <n v="9"/>
    <m/>
    <n v="420"/>
    <m/>
    <m/>
    <m/>
    <n v="17"/>
    <m/>
    <m/>
    <n v="3"/>
    <e v="#N/A"/>
    <n v="0"/>
    <n v="9"/>
    <n v="26"/>
    <m/>
    <m/>
    <m/>
    <x v="1"/>
  </r>
  <r>
    <n v="6"/>
    <n v="16"/>
    <x v="7"/>
    <x v="3"/>
    <d v="2014-07-23T00:00:00"/>
    <s v="Full_16h"/>
    <m/>
    <m/>
    <n v="2"/>
    <m/>
    <n v="10"/>
    <m/>
    <n v="470"/>
    <m/>
    <m/>
    <m/>
    <n v="16"/>
    <m/>
    <m/>
    <n v="4"/>
    <e v="#N/A"/>
    <n v="0"/>
    <n v="10"/>
    <n v="26"/>
    <m/>
    <m/>
    <m/>
    <x v="1"/>
  </r>
  <r>
    <n v="6"/>
    <n v="16"/>
    <x v="7"/>
    <x v="3"/>
    <d v="2014-07-23T00:00:00"/>
    <s v="Full_16h"/>
    <m/>
    <m/>
    <n v="3"/>
    <m/>
    <n v="8"/>
    <m/>
    <n v="360"/>
    <m/>
    <m/>
    <m/>
    <n v="12"/>
    <m/>
    <m/>
    <n v="3"/>
    <e v="#N/A"/>
    <n v="0"/>
    <n v="8"/>
    <n v="20"/>
    <m/>
    <m/>
    <m/>
    <x v="1"/>
  </r>
  <r>
    <n v="11"/>
    <n v="16"/>
    <x v="7"/>
    <x v="3"/>
    <d v="2014-07-23T00:00:00"/>
    <s v="Full_16h"/>
    <m/>
    <n v="11"/>
    <n v="1"/>
    <m/>
    <n v="9"/>
    <m/>
    <n v="405"/>
    <m/>
    <m/>
    <m/>
    <n v="14"/>
    <m/>
    <m/>
    <n v="3"/>
    <e v="#N/A"/>
    <n v="0"/>
    <n v="9"/>
    <n v="23"/>
    <m/>
    <m/>
    <m/>
    <x v="1"/>
  </r>
  <r>
    <n v="11"/>
    <n v="16"/>
    <x v="7"/>
    <x v="3"/>
    <d v="2014-07-23T00:00:00"/>
    <s v="Full_16h"/>
    <m/>
    <m/>
    <n v="2"/>
    <m/>
    <n v="8"/>
    <m/>
    <n v="375"/>
    <m/>
    <m/>
    <m/>
    <n v="15"/>
    <m/>
    <m/>
    <n v="3"/>
    <e v="#N/A"/>
    <n v="0"/>
    <n v="8"/>
    <n v="23"/>
    <m/>
    <m/>
    <m/>
    <x v="1"/>
  </r>
  <r>
    <n v="11"/>
    <n v="16"/>
    <x v="7"/>
    <x v="3"/>
    <d v="2014-07-23T00:00:00"/>
    <s v="Full_16h"/>
    <m/>
    <m/>
    <n v="3"/>
    <m/>
    <n v="8"/>
    <m/>
    <n v="370"/>
    <m/>
    <m/>
    <m/>
    <n v="14"/>
    <m/>
    <m/>
    <n v="3"/>
    <e v="#N/A"/>
    <n v="0"/>
    <n v="8"/>
    <n v="22"/>
    <m/>
    <m/>
    <m/>
    <x v="1"/>
  </r>
  <r>
    <n v="11"/>
    <n v="16"/>
    <x v="7"/>
    <x v="3"/>
    <d v="2014-07-23T00:00:00"/>
    <s v="Full_16h"/>
    <m/>
    <m/>
    <n v="4"/>
    <m/>
    <n v="8"/>
    <m/>
    <n v="390"/>
    <m/>
    <m/>
    <m/>
    <n v="14"/>
    <m/>
    <m/>
    <n v="3"/>
    <e v="#N/A"/>
    <n v="0"/>
    <n v="8"/>
    <n v="22"/>
    <m/>
    <m/>
    <m/>
    <x v="1"/>
  </r>
  <r>
    <n v="70"/>
    <n v="16"/>
    <x v="7"/>
    <x v="3"/>
    <d v="2014-07-23T00:00:00"/>
    <s v="Full_16h"/>
    <m/>
    <n v="70"/>
    <n v="1"/>
    <m/>
    <n v="8"/>
    <m/>
    <n v="350"/>
    <m/>
    <m/>
    <m/>
    <n v="14"/>
    <m/>
    <m/>
    <n v="3"/>
    <e v="#N/A"/>
    <n v="0"/>
    <n v="8"/>
    <n v="22"/>
    <m/>
    <m/>
    <m/>
    <x v="1"/>
  </r>
  <r>
    <n v="70"/>
    <n v="16"/>
    <x v="7"/>
    <x v="3"/>
    <d v="2014-07-23T00:00:00"/>
    <s v="Full_16h"/>
    <m/>
    <m/>
    <n v="2"/>
    <m/>
    <n v="8"/>
    <m/>
    <n v="360"/>
    <m/>
    <m/>
    <m/>
    <n v="14"/>
    <m/>
    <m/>
    <n v="3"/>
    <e v="#N/A"/>
    <n v="0"/>
    <n v="8"/>
    <n v="22"/>
    <m/>
    <m/>
    <m/>
    <x v="1"/>
  </r>
  <r>
    <n v="70"/>
    <n v="16"/>
    <x v="7"/>
    <x v="3"/>
    <d v="2014-07-23T00:00:00"/>
    <s v="Full_16h"/>
    <m/>
    <m/>
    <n v="3"/>
    <m/>
    <n v="9"/>
    <m/>
    <n v="365"/>
    <m/>
    <m/>
    <m/>
    <n v="12"/>
    <m/>
    <m/>
    <n v="4"/>
    <e v="#N/A"/>
    <n v="0"/>
    <n v="9"/>
    <n v="21"/>
    <m/>
    <m/>
    <m/>
    <x v="1"/>
  </r>
  <r>
    <n v="111"/>
    <n v="16"/>
    <x v="7"/>
    <x v="3"/>
    <d v="2014-07-23T00:00:00"/>
    <s v="Full_16h"/>
    <m/>
    <n v="111"/>
    <n v="1"/>
    <m/>
    <n v="8"/>
    <m/>
    <n v="400"/>
    <m/>
    <m/>
    <m/>
    <n v="13"/>
    <m/>
    <m/>
    <n v="4"/>
    <e v="#N/A"/>
    <n v="0"/>
    <n v="8"/>
    <n v="21"/>
    <m/>
    <m/>
    <m/>
    <x v="1"/>
  </r>
  <r>
    <n v="111"/>
    <n v="16"/>
    <x v="7"/>
    <x v="3"/>
    <d v="2014-07-23T00:00:00"/>
    <s v="Full_16h"/>
    <m/>
    <m/>
    <n v="2"/>
    <m/>
    <n v="8"/>
    <m/>
    <n v="395"/>
    <m/>
    <m/>
    <m/>
    <n v="14"/>
    <m/>
    <m/>
    <n v="3"/>
    <e v="#N/A"/>
    <n v="0"/>
    <n v="8"/>
    <n v="22"/>
    <m/>
    <m/>
    <m/>
    <x v="1"/>
  </r>
  <r>
    <n v="111"/>
    <n v="16"/>
    <x v="7"/>
    <x v="3"/>
    <d v="2014-07-23T00:00:00"/>
    <s v="Full_16h"/>
    <m/>
    <m/>
    <n v="3"/>
    <m/>
    <n v="8"/>
    <m/>
    <n v="420"/>
    <m/>
    <m/>
    <m/>
    <n v="15"/>
    <m/>
    <m/>
    <n v="3"/>
    <e v="#N/A"/>
    <n v="0"/>
    <n v="8"/>
    <n v="23"/>
    <m/>
    <m/>
    <m/>
    <x v="1"/>
  </r>
  <r>
    <n v="113"/>
    <n v="16"/>
    <x v="7"/>
    <x v="3"/>
    <d v="2014-07-23T00:00:00"/>
    <s v="Full_16h"/>
    <d v="2014-07-23T00:00:00"/>
    <n v="113"/>
    <n v="1"/>
    <m/>
    <n v="9"/>
    <m/>
    <n v="425"/>
    <m/>
    <m/>
    <m/>
    <n v="14"/>
    <m/>
    <m/>
    <n v="4"/>
    <e v="#N/A"/>
    <n v="0"/>
    <n v="9"/>
    <n v="23"/>
    <m/>
    <m/>
    <m/>
    <x v="1"/>
  </r>
  <r>
    <n v="113"/>
    <n v="16"/>
    <x v="7"/>
    <x v="3"/>
    <d v="2014-07-23T00:00:00"/>
    <s v="Full_16h"/>
    <m/>
    <m/>
    <n v="2"/>
    <m/>
    <n v="7"/>
    <m/>
    <n v="365"/>
    <m/>
    <m/>
    <m/>
    <n v="12"/>
    <m/>
    <m/>
    <n v="3"/>
    <e v="#N/A"/>
    <n v="0"/>
    <n v="7"/>
    <n v="19"/>
    <m/>
    <m/>
    <m/>
    <x v="1"/>
  </r>
  <r>
    <n v="181"/>
    <n v="16"/>
    <x v="7"/>
    <x v="3"/>
    <d v="2014-07-23T00:00:00"/>
    <s v="Full_16h"/>
    <m/>
    <n v="181"/>
    <n v="1"/>
    <m/>
    <n v="9"/>
    <m/>
    <n v="435"/>
    <m/>
    <m/>
    <m/>
    <n v="15"/>
    <m/>
    <m/>
    <n v="4"/>
    <e v="#N/A"/>
    <n v="0"/>
    <n v="9"/>
    <n v="24"/>
    <m/>
    <m/>
    <m/>
    <x v="1"/>
  </r>
  <r>
    <n v="181"/>
    <n v="16"/>
    <x v="7"/>
    <x v="3"/>
    <d v="2014-07-23T00:00:00"/>
    <s v="Full_16h"/>
    <m/>
    <m/>
    <n v="2"/>
    <m/>
    <n v="7"/>
    <m/>
    <n v="400"/>
    <m/>
    <m/>
    <m/>
    <n v="14"/>
    <m/>
    <m/>
    <n v="3"/>
    <e v="#N/A"/>
    <n v="0"/>
    <n v="7"/>
    <n v="21"/>
    <m/>
    <m/>
    <m/>
    <x v="1"/>
  </r>
  <r>
    <n v="181"/>
    <n v="16"/>
    <x v="7"/>
    <x v="3"/>
    <d v="2014-07-23T00:00:00"/>
    <s v="Full_16h"/>
    <m/>
    <m/>
    <n v="3"/>
    <m/>
    <n v="7"/>
    <m/>
    <n v="400"/>
    <m/>
    <m/>
    <m/>
    <n v="13"/>
    <m/>
    <m/>
    <n v="3"/>
    <e v="#N/A"/>
    <n v="0"/>
    <n v="7"/>
    <n v="20"/>
    <m/>
    <m/>
    <m/>
    <x v="1"/>
  </r>
  <r>
    <n v="181"/>
    <n v="16"/>
    <x v="7"/>
    <x v="3"/>
    <d v="2014-07-23T00:00:00"/>
    <s v="Full_16h"/>
    <m/>
    <m/>
    <n v="4"/>
    <m/>
    <n v="8"/>
    <m/>
    <n v="410"/>
    <m/>
    <m/>
    <m/>
    <n v="13"/>
    <m/>
    <m/>
    <n v="4"/>
    <e v="#N/A"/>
    <n v="0"/>
    <n v="8"/>
    <n v="21"/>
    <m/>
    <m/>
    <m/>
    <x v="1"/>
  </r>
  <r>
    <n v="181"/>
    <n v="16"/>
    <x v="7"/>
    <x v="3"/>
    <d v="2014-07-23T00:00:00"/>
    <s v="Full_16h"/>
    <m/>
    <m/>
    <n v="5"/>
    <m/>
    <n v="8"/>
    <m/>
    <n v="345"/>
    <m/>
    <m/>
    <m/>
    <n v="11"/>
    <m/>
    <m/>
    <n v="4"/>
    <e v="#N/A"/>
    <n v="0"/>
    <n v="8"/>
    <n v="19"/>
    <m/>
    <m/>
    <m/>
    <x v="1"/>
  </r>
  <r>
    <n v="234"/>
    <n v="16"/>
    <x v="7"/>
    <x v="3"/>
    <d v="2014-07-23T00:00:00"/>
    <s v="Full_16h"/>
    <m/>
    <n v="234"/>
    <n v="1"/>
    <m/>
    <n v="8"/>
    <m/>
    <n v="395"/>
    <m/>
    <m/>
    <m/>
    <n v="15"/>
    <m/>
    <m/>
    <n v="3"/>
    <e v="#N/A"/>
    <n v="0"/>
    <n v="8"/>
    <n v="23"/>
    <m/>
    <m/>
    <m/>
    <x v="1"/>
  </r>
  <r>
    <n v="234"/>
    <n v="16"/>
    <x v="7"/>
    <x v="3"/>
    <d v="2014-07-23T00:00:00"/>
    <s v="Full_16h"/>
    <m/>
    <m/>
    <n v="2"/>
    <m/>
    <n v="9"/>
    <m/>
    <n v="415"/>
    <m/>
    <m/>
    <m/>
    <n v="14"/>
    <m/>
    <m/>
    <n v="3"/>
    <e v="#N/A"/>
    <n v="0"/>
    <n v="9"/>
    <n v="23"/>
    <m/>
    <m/>
    <m/>
    <x v="1"/>
  </r>
  <r>
    <n v="234"/>
    <n v="16"/>
    <x v="7"/>
    <x v="3"/>
    <d v="2014-07-23T00:00:00"/>
    <s v="Full_16h"/>
    <m/>
    <m/>
    <n v="3"/>
    <m/>
    <n v="10"/>
    <m/>
    <n v="380"/>
    <m/>
    <m/>
    <m/>
    <n v="13"/>
    <m/>
    <m/>
    <n v="3"/>
    <e v="#N/A"/>
    <n v="0"/>
    <n v="10"/>
    <n v="23"/>
    <m/>
    <m/>
    <m/>
    <x v="1"/>
  </r>
  <r>
    <n v="234"/>
    <n v="16"/>
    <x v="7"/>
    <x v="3"/>
    <d v="2014-07-23T00:00:00"/>
    <s v="Full_16h"/>
    <m/>
    <m/>
    <n v="4"/>
    <m/>
    <n v="7"/>
    <m/>
    <n v="360"/>
    <m/>
    <m/>
    <m/>
    <n v="13"/>
    <m/>
    <m/>
    <n v="3"/>
    <e v="#N/A"/>
    <n v="0"/>
    <n v="7"/>
    <n v="20"/>
    <m/>
    <m/>
    <m/>
    <x v="1"/>
  </r>
  <r>
    <n v="234"/>
    <n v="16"/>
    <x v="7"/>
    <x v="3"/>
    <d v="2014-07-23T00:00:00"/>
    <s v="Full_16h"/>
    <m/>
    <m/>
    <n v="5"/>
    <m/>
    <n v="8"/>
    <m/>
    <n v="320"/>
    <m/>
    <m/>
    <m/>
    <n v="10"/>
    <m/>
    <m/>
    <n v="3"/>
    <e v="#N/A"/>
    <n v="0"/>
    <n v="8"/>
    <n v="18"/>
    <m/>
    <m/>
    <m/>
    <x v="1"/>
  </r>
  <r>
    <n v="236"/>
    <n v="16"/>
    <x v="7"/>
    <x v="3"/>
    <d v="2014-07-23T00:00:00"/>
    <s v="Full_16h"/>
    <m/>
    <n v="236"/>
    <n v="1"/>
    <m/>
    <n v="8"/>
    <m/>
    <n v="405"/>
    <m/>
    <m/>
    <m/>
    <n v="15"/>
    <m/>
    <m/>
    <n v="3"/>
    <e v="#N/A"/>
    <n v="0"/>
    <n v="8"/>
    <n v="23"/>
    <m/>
    <m/>
    <m/>
    <x v="1"/>
  </r>
  <r>
    <n v="236"/>
    <n v="16"/>
    <x v="7"/>
    <x v="3"/>
    <d v="2014-07-23T00:00:00"/>
    <s v="Full_16h"/>
    <m/>
    <m/>
    <n v="2"/>
    <m/>
    <n v="8"/>
    <m/>
    <n v="400"/>
    <m/>
    <m/>
    <m/>
    <n v="14"/>
    <m/>
    <m/>
    <n v="3"/>
    <e v="#N/A"/>
    <n v="0"/>
    <n v="8"/>
    <n v="22"/>
    <m/>
    <m/>
    <m/>
    <x v="1"/>
  </r>
  <r>
    <n v="236"/>
    <n v="16"/>
    <x v="7"/>
    <x v="3"/>
    <d v="2014-07-23T00:00:00"/>
    <s v="Full_16h"/>
    <m/>
    <m/>
    <n v="3"/>
    <m/>
    <n v="8"/>
    <m/>
    <n v="330"/>
    <m/>
    <m/>
    <m/>
    <n v="11"/>
    <m/>
    <m/>
    <n v="3"/>
    <e v="#N/A"/>
    <n v="0"/>
    <n v="8"/>
    <n v="19"/>
    <m/>
    <m/>
    <m/>
    <x v="1"/>
  </r>
  <r>
    <n v="236"/>
    <n v="16"/>
    <x v="7"/>
    <x v="3"/>
    <d v="2014-07-23T00:00:00"/>
    <s v="Full_16h"/>
    <m/>
    <m/>
    <n v="4"/>
    <m/>
    <n v="8"/>
    <m/>
    <n v="320"/>
    <m/>
    <m/>
    <m/>
    <n v="10"/>
    <m/>
    <m/>
    <n v="3"/>
    <e v="#N/A"/>
    <n v="0"/>
    <n v="8"/>
    <n v="18"/>
    <m/>
    <m/>
    <m/>
    <x v="1"/>
  </r>
  <r>
    <n v="259"/>
    <n v="16"/>
    <x v="7"/>
    <x v="3"/>
    <d v="2014-07-23T00:00:00"/>
    <s v="Full_16h"/>
    <m/>
    <n v="259"/>
    <n v="1"/>
    <m/>
    <n v="9"/>
    <m/>
    <n v="400"/>
    <m/>
    <m/>
    <m/>
    <n v="14"/>
    <m/>
    <m/>
    <n v="3"/>
    <e v="#N/A"/>
    <n v="0"/>
    <n v="9"/>
    <n v="23"/>
    <m/>
    <m/>
    <m/>
    <x v="1"/>
  </r>
  <r>
    <n v="259"/>
    <n v="16"/>
    <x v="7"/>
    <x v="3"/>
    <d v="2014-07-23T00:00:00"/>
    <s v="Full_16h"/>
    <m/>
    <m/>
    <n v="2"/>
    <m/>
    <n v="9"/>
    <m/>
    <n v="365"/>
    <m/>
    <m/>
    <m/>
    <n v="14"/>
    <m/>
    <m/>
    <n v="3"/>
    <e v="#N/A"/>
    <n v="0"/>
    <n v="9"/>
    <n v="23"/>
    <m/>
    <m/>
    <m/>
    <x v="1"/>
  </r>
  <r>
    <n v="259"/>
    <n v="16"/>
    <x v="7"/>
    <x v="3"/>
    <d v="2014-07-23T00:00:00"/>
    <s v="Full_16h"/>
    <m/>
    <m/>
    <n v="3"/>
    <m/>
    <n v="9"/>
    <m/>
    <n v="375"/>
    <m/>
    <m/>
    <m/>
    <n v="14"/>
    <m/>
    <m/>
    <n v="4"/>
    <e v="#N/A"/>
    <n v="0"/>
    <n v="9"/>
    <n v="23"/>
    <m/>
    <m/>
    <m/>
    <x v="1"/>
  </r>
  <r>
    <n v="259"/>
    <n v="16"/>
    <x v="7"/>
    <x v="3"/>
    <d v="2014-07-23T00:00:00"/>
    <s v="Full_16h"/>
    <m/>
    <m/>
    <n v="4"/>
    <m/>
    <n v="9"/>
    <m/>
    <n v="375"/>
    <m/>
    <m/>
    <m/>
    <n v="12"/>
    <m/>
    <m/>
    <n v="4"/>
    <e v="#N/A"/>
    <n v="0"/>
    <n v="9"/>
    <n v="21"/>
    <m/>
    <m/>
    <m/>
    <x v="1"/>
  </r>
  <r>
    <n v="45"/>
    <n v="16"/>
    <x v="7"/>
    <x v="9"/>
    <d v="2014-05-16T00:00:00"/>
    <s v="Full_16h"/>
    <m/>
    <n v="45"/>
    <n v="1"/>
    <n v="1"/>
    <n v="2"/>
    <n v="3"/>
    <n v="47"/>
    <m/>
    <n v="149"/>
    <n v="4"/>
    <n v="2"/>
    <n v="0"/>
    <s v="V"/>
    <m/>
    <n v="104"/>
    <n v="1.4326923076923077"/>
    <n v="3.4326923076923075"/>
    <n v="8"/>
    <m/>
    <m/>
    <m/>
    <x v="2"/>
  </r>
  <r>
    <n v="45"/>
    <n v="16"/>
    <x v="7"/>
    <x v="9"/>
    <d v="2014-05-16T00:00:00"/>
    <s v="Full_16h"/>
    <m/>
    <m/>
    <n v="2"/>
    <n v="0"/>
    <n v="2"/>
    <n v="3"/>
    <n v="52"/>
    <n v="149"/>
    <n v="153"/>
    <n v="4"/>
    <n v="3"/>
    <n v="0"/>
    <s v="V"/>
    <m/>
    <n v="104"/>
    <n v="1.4711538461538463"/>
    <n v="3.4711538461538463"/>
    <n v="9"/>
    <m/>
    <m/>
    <m/>
    <x v="2"/>
  </r>
  <r>
    <n v="274"/>
    <n v="16"/>
    <x v="7"/>
    <x v="9"/>
    <d v="2014-05-16T00:00:00"/>
    <s v="Full_16h"/>
    <m/>
    <n v="274"/>
    <n v="1"/>
    <n v="1"/>
    <n v="3"/>
    <n v="4"/>
    <n v="76"/>
    <m/>
    <n v="56"/>
    <n v="3"/>
    <n v="3"/>
    <n v="0"/>
    <s v="V"/>
    <m/>
    <n v="191.25"/>
    <n v="0.29281045751633988"/>
    <n v="3.2928104575163397"/>
    <n v="9"/>
    <m/>
    <m/>
    <m/>
    <x v="2"/>
  </r>
  <r>
    <n v="274"/>
    <n v="16"/>
    <x v="7"/>
    <x v="9"/>
    <d v="2014-05-16T00:00:00"/>
    <s v="Full_16h"/>
    <m/>
    <m/>
    <n v="2"/>
    <n v="0"/>
    <n v="2"/>
    <n v="3"/>
    <n v="51"/>
    <n v="77"/>
    <n v="65"/>
    <n v="3"/>
    <n v="2"/>
    <n v="0"/>
    <s v="V"/>
    <m/>
    <n v="104"/>
    <n v="0.625"/>
    <n v="2.625"/>
    <n v="7"/>
    <m/>
    <m/>
    <m/>
    <x v="2"/>
  </r>
  <r>
    <n v="308"/>
    <n v="16"/>
    <x v="7"/>
    <x v="9"/>
    <d v="2014-05-16T00:00:00"/>
    <s v="Full_16h"/>
    <m/>
    <n v="308"/>
    <n v="1"/>
    <n v="0"/>
    <n v="2"/>
    <n v="3"/>
    <n v="77"/>
    <m/>
    <n v="187"/>
    <n v="4"/>
    <n v="3"/>
    <n v="0"/>
    <s v="V"/>
    <m/>
    <n v="104"/>
    <n v="1.7980769230769231"/>
    <n v="3.7980769230769234"/>
    <n v="9"/>
    <m/>
    <m/>
    <m/>
    <x v="2"/>
  </r>
  <r>
    <n v="28"/>
    <n v="16"/>
    <x v="7"/>
    <x v="9"/>
    <d v="2014-05-23T00:00:00"/>
    <s v="Full_16h"/>
    <m/>
    <n v="28"/>
    <n v="1"/>
    <n v="0"/>
    <n v="4"/>
    <n v="5"/>
    <n v="51"/>
    <m/>
    <n v="130"/>
    <n v="3"/>
    <n v="3"/>
    <m/>
    <s v="V"/>
    <m/>
    <n v="266.45454545454544"/>
    <n v="0.4878880928010918"/>
    <n v="4.487888092801092"/>
    <n v="10"/>
    <m/>
    <m/>
    <m/>
    <x v="2"/>
  </r>
  <r>
    <n v="28"/>
    <n v="16"/>
    <x v="7"/>
    <x v="9"/>
    <d v="2014-05-23T00:00:00"/>
    <s v="Full_16h"/>
    <m/>
    <m/>
    <n v="2"/>
    <n v="0"/>
    <n v="4"/>
    <n v="5"/>
    <n v="50"/>
    <n v="106"/>
    <n v="81"/>
    <n v="3"/>
    <n v="2"/>
    <m/>
    <s v="V"/>
    <m/>
    <n v="266.45454545454544"/>
    <n v="0.30399181166837258"/>
    <n v="4.3039918116683724"/>
    <n v="9"/>
    <m/>
    <m/>
    <m/>
    <x v="2"/>
  </r>
  <r>
    <n v="67"/>
    <n v="16"/>
    <x v="7"/>
    <x v="9"/>
    <d v="2014-05-23T00:00:00"/>
    <s v="Full_16h"/>
    <d v="2014-05-23T00:00:00"/>
    <n v="67"/>
    <n v="1"/>
    <n v="2"/>
    <n v="4"/>
    <n v="6"/>
    <n v="58"/>
    <n v="210"/>
    <n v="54"/>
    <n v="4"/>
    <n v="4"/>
    <m/>
    <s v="V"/>
    <m/>
    <n v="266.45454545454544"/>
    <n v="0.20266120777891505"/>
    <n v="4.2026612077789149"/>
    <n v="12"/>
    <m/>
    <m/>
    <m/>
    <x v="2"/>
  </r>
  <r>
    <n v="67"/>
    <n v="16"/>
    <x v="7"/>
    <x v="9"/>
    <d v="2014-05-23T00:00:00"/>
    <s v="Full_16h"/>
    <m/>
    <m/>
    <n v="2"/>
    <n v="0"/>
    <n v="3"/>
    <n v="4"/>
    <n v="50"/>
    <n v="104"/>
    <n v="125"/>
    <n v="5"/>
    <n v="2"/>
    <m/>
    <s v="V"/>
    <m/>
    <n v="191.25"/>
    <n v="0.65359477124183007"/>
    <n v="3.65359477124183"/>
    <n v="10"/>
    <m/>
    <m/>
    <m/>
    <x v="2"/>
  </r>
  <r>
    <n v="163"/>
    <n v="16"/>
    <x v="7"/>
    <x v="9"/>
    <d v="2014-05-23T00:00:00"/>
    <s v="Full_16h"/>
    <m/>
    <n v="163"/>
    <n v="1"/>
    <n v="0"/>
    <n v="4"/>
    <n v="5"/>
    <n v="47"/>
    <m/>
    <n v="146"/>
    <n v="4"/>
    <n v="3"/>
    <m/>
    <s v="V"/>
    <m/>
    <n v="266.45454545454544"/>
    <n v="0.54793585806891854"/>
    <n v="4.5479358580689189"/>
    <n v="11"/>
    <m/>
    <m/>
    <m/>
    <x v="2"/>
  </r>
  <r>
    <n v="205"/>
    <n v="16"/>
    <x v="7"/>
    <x v="9"/>
    <d v="2014-05-23T00:00:00"/>
    <s v="Full_16h"/>
    <m/>
    <n v="205"/>
    <n v="1"/>
    <n v="1"/>
    <n v="4"/>
    <n v="5"/>
    <n v="71"/>
    <m/>
    <n v="202"/>
    <n v="5"/>
    <n v="4"/>
    <m/>
    <s v="V"/>
    <m/>
    <n v="266.45454545454544"/>
    <n v="0.75810303650631183"/>
    <n v="4.7581030365063119"/>
    <n v="13"/>
    <m/>
    <m/>
    <m/>
    <x v="2"/>
  </r>
  <r>
    <n v="205"/>
    <n v="16"/>
    <x v="7"/>
    <x v="9"/>
    <d v="2014-05-23T00:00:00"/>
    <s v="Full_16h"/>
    <m/>
    <m/>
    <n v="2"/>
    <n v="2"/>
    <n v="4"/>
    <n v="5"/>
    <n v="70"/>
    <n v="233"/>
    <n v="184"/>
    <n v="4"/>
    <n v="6"/>
    <m/>
    <s v="V"/>
    <m/>
    <n v="266.45454545454544"/>
    <n v="0.69054930058000685"/>
    <n v="4.690549300580007"/>
    <n v="14"/>
    <m/>
    <m/>
    <m/>
    <x v="2"/>
  </r>
  <r>
    <n v="205"/>
    <n v="16"/>
    <x v="7"/>
    <x v="9"/>
    <d v="2014-05-23T00:00:00"/>
    <s v="Full_16h"/>
    <m/>
    <m/>
    <n v="3"/>
    <n v="1"/>
    <n v="4"/>
    <n v="5"/>
    <n v="65"/>
    <n v="225"/>
    <n v="149"/>
    <n v="4"/>
    <n v="4"/>
    <m/>
    <s v="V"/>
    <m/>
    <n v="266.45454545454544"/>
    <n v="0.55919481405663596"/>
    <n v="4.5591948140566361"/>
    <n v="12"/>
    <m/>
    <m/>
    <m/>
    <x v="2"/>
  </r>
  <r>
    <n v="205"/>
    <n v="16"/>
    <x v="7"/>
    <x v="9"/>
    <d v="2014-05-23T00:00:00"/>
    <s v="Full_16h"/>
    <m/>
    <m/>
    <n v="4"/>
    <n v="1"/>
    <n v="4"/>
    <n v="5"/>
    <n v="50"/>
    <n v="72"/>
    <n v="111"/>
    <n v="4"/>
    <n v="3"/>
    <m/>
    <s v="V"/>
    <m/>
    <n v="266.45454545454544"/>
    <n v="0.41658137154554764"/>
    <n v="4.416581371545548"/>
    <n v="11"/>
    <m/>
    <m/>
    <m/>
    <x v="2"/>
  </r>
  <r>
    <n v="1"/>
    <n v="16"/>
    <x v="7"/>
    <x v="9"/>
    <d v="2014-05-28T00:00:00"/>
    <s v="Full_16h"/>
    <m/>
    <n v="1"/>
    <n v="1"/>
    <n v="1"/>
    <n v="5"/>
    <n v="6"/>
    <n v="90"/>
    <m/>
    <n v="205"/>
    <n v="4"/>
    <n v="10"/>
    <m/>
    <s v="V"/>
    <m/>
    <n v="286"/>
    <n v="0.71678321678321677"/>
    <n v="5.7167832167832167"/>
    <n v="19"/>
    <m/>
    <m/>
    <m/>
    <x v="2"/>
  </r>
  <r>
    <n v="1"/>
    <n v="16"/>
    <x v="7"/>
    <x v="9"/>
    <d v="2014-05-28T00:00:00"/>
    <s v="Full_16h"/>
    <m/>
    <m/>
    <n v="2"/>
    <n v="1"/>
    <n v="5"/>
    <n v="6"/>
    <n v="85"/>
    <n v="252"/>
    <n v="135"/>
    <n v="4"/>
    <n v="6"/>
    <m/>
    <s v="V"/>
    <m/>
    <n v="286"/>
    <n v="0.47202797202797203"/>
    <n v="5.4720279720279716"/>
    <n v="15"/>
    <m/>
    <m/>
    <m/>
    <x v="2"/>
  </r>
  <r>
    <n v="1"/>
    <n v="16"/>
    <x v="7"/>
    <x v="9"/>
    <d v="2014-05-28T00:00:00"/>
    <s v="Full_16h"/>
    <m/>
    <m/>
    <n v="3"/>
    <n v="0"/>
    <n v="5"/>
    <n v="6"/>
    <n v="78"/>
    <n v="240"/>
    <n v="253"/>
    <n v="4"/>
    <n v="5"/>
    <m/>
    <s v="V"/>
    <m/>
    <n v="286"/>
    <n v="0.88461538461538458"/>
    <n v="5.884615384615385"/>
    <n v="14"/>
    <m/>
    <m/>
    <m/>
    <x v="2"/>
  </r>
  <r>
    <n v="87"/>
    <n v="16"/>
    <x v="7"/>
    <x v="9"/>
    <d v="2014-05-28T00:00:00"/>
    <s v="Full_16h"/>
    <m/>
    <n v="87"/>
    <n v="1"/>
    <n v="1"/>
    <n v="5"/>
    <n v="6"/>
    <n v="85"/>
    <m/>
    <n v="54"/>
    <n v="4"/>
    <n v="8"/>
    <m/>
    <s v="V"/>
    <m/>
    <n v="286"/>
    <n v="0.1888111888111888"/>
    <n v="5.1888111888111892"/>
    <n v="17"/>
    <m/>
    <m/>
    <m/>
    <x v="2"/>
  </r>
  <r>
    <n v="87"/>
    <n v="16"/>
    <x v="7"/>
    <x v="9"/>
    <d v="2014-05-28T00:00:00"/>
    <s v="Full_16h"/>
    <m/>
    <m/>
    <n v="2"/>
    <n v="2"/>
    <n v="5"/>
    <n v="6"/>
    <n v="73"/>
    <n v="274"/>
    <n v="45"/>
    <n v="5"/>
    <n v="6"/>
    <m/>
    <s v="V"/>
    <m/>
    <n v="286"/>
    <n v="0.15734265734265734"/>
    <n v="5.1573426573426575"/>
    <n v="16"/>
    <m/>
    <m/>
    <m/>
    <x v="2"/>
  </r>
  <r>
    <n v="87"/>
    <n v="16"/>
    <x v="7"/>
    <x v="9"/>
    <d v="2014-05-28T00:00:00"/>
    <s v="Full_16h"/>
    <m/>
    <m/>
    <n v="3"/>
    <n v="2"/>
    <n v="4"/>
    <n v="5"/>
    <n v="60"/>
    <n v="220"/>
    <n v="226"/>
    <n v="4"/>
    <n v="6"/>
    <m/>
    <s v="V"/>
    <m/>
    <n v="266.45454545454544"/>
    <n v="0.84817468440805188"/>
    <n v="4.8481746844080522"/>
    <n v="14"/>
    <m/>
    <m/>
    <m/>
    <x v="2"/>
  </r>
  <r>
    <n v="87"/>
    <n v="16"/>
    <x v="7"/>
    <x v="9"/>
    <d v="2014-05-28T00:00:00"/>
    <s v="Full_16h"/>
    <m/>
    <m/>
    <n v="4"/>
    <n v="1"/>
    <n v="5"/>
    <n v="6"/>
    <n v="73"/>
    <n v="255"/>
    <n v="50"/>
    <n v="4"/>
    <n v="9"/>
    <m/>
    <s v="V"/>
    <m/>
    <n v="286"/>
    <n v="0.17482517482517482"/>
    <n v="5.174825174825175"/>
    <n v="18"/>
    <m/>
    <m/>
    <m/>
    <x v="2"/>
  </r>
  <r>
    <n v="87"/>
    <n v="16"/>
    <x v="7"/>
    <x v="9"/>
    <d v="2014-05-28T00:00:00"/>
    <s v="Full_16h"/>
    <m/>
    <m/>
    <n v="5"/>
    <n v="1"/>
    <n v="5"/>
    <n v="6"/>
    <n v="78"/>
    <n v="232"/>
    <n v="119"/>
    <n v="4"/>
    <n v="3"/>
    <m/>
    <s v="V"/>
    <m/>
    <n v="286"/>
    <n v="0.41608391608391609"/>
    <n v="5.4160839160839158"/>
    <n v="12"/>
    <m/>
    <m/>
    <m/>
    <x v="2"/>
  </r>
  <r>
    <n v="198"/>
    <n v="16"/>
    <x v="7"/>
    <x v="9"/>
    <d v="2014-05-28T00:00:00"/>
    <s v="Full_16h"/>
    <m/>
    <n v="198"/>
    <n v="1"/>
    <n v="1"/>
    <n v="5"/>
    <n v="6"/>
    <n v="73"/>
    <m/>
    <n v="183"/>
    <n v="4"/>
    <n v="4"/>
    <m/>
    <s v="V"/>
    <m/>
    <n v="286"/>
    <n v="0.6398601398601399"/>
    <n v="5.63986013986014"/>
    <n v="13"/>
    <m/>
    <m/>
    <m/>
    <x v="2"/>
  </r>
  <r>
    <n v="198"/>
    <n v="16"/>
    <x v="7"/>
    <x v="9"/>
    <d v="2014-05-28T00:00:00"/>
    <s v="Full_16h"/>
    <m/>
    <m/>
    <n v="2"/>
    <n v="1"/>
    <n v="4"/>
    <n v="5"/>
    <n v="75"/>
    <n v="267"/>
    <n v="170"/>
    <n v="5"/>
    <n v="4"/>
    <m/>
    <s v="V"/>
    <m/>
    <n v="266.45454545454544"/>
    <n v="0.63800750597065847"/>
    <n v="4.6380075059706583"/>
    <n v="13"/>
    <m/>
    <m/>
    <m/>
    <x v="2"/>
  </r>
  <r>
    <n v="198"/>
    <n v="16"/>
    <x v="7"/>
    <x v="9"/>
    <d v="2014-05-28T00:00:00"/>
    <s v="Full_16h"/>
    <m/>
    <m/>
    <n v="3"/>
    <n v="2"/>
    <n v="4"/>
    <n v="5"/>
    <n v="56"/>
    <n v="197"/>
    <n v="183"/>
    <n v="5"/>
    <n v="5"/>
    <m/>
    <s v="V"/>
    <m/>
    <n v="266.45454545454544"/>
    <n v="0.68679631525076767"/>
    <n v="4.6867963152507679"/>
    <n v="14"/>
    <m/>
    <m/>
    <m/>
    <x v="2"/>
  </r>
  <r>
    <n v="137"/>
    <n v="16"/>
    <x v="7"/>
    <x v="9"/>
    <d v="2014-06-03T00:00:00"/>
    <s v="Full_16h"/>
    <m/>
    <n v="137"/>
    <n v="1"/>
    <n v="2"/>
    <n v="5"/>
    <n v="6"/>
    <n v="88"/>
    <m/>
    <n v="220"/>
    <n v="5"/>
    <n v="9"/>
    <m/>
    <s v="DR"/>
    <n v="0"/>
    <n v="286"/>
    <n v="0.76923076923076927"/>
    <n v="5.7692307692307692"/>
    <n v="19"/>
    <m/>
    <m/>
    <m/>
    <x v="2"/>
  </r>
  <r>
    <n v="137"/>
    <n v="16"/>
    <x v="7"/>
    <x v="9"/>
    <d v="2014-06-03T00:00:00"/>
    <s v="Full_16h"/>
    <m/>
    <m/>
    <n v="2"/>
    <n v="1"/>
    <n v="6"/>
    <n v="7"/>
    <n v="90"/>
    <n v="300"/>
    <n v="210"/>
    <n v="4"/>
    <n v="10"/>
    <m/>
    <s v="E"/>
    <m/>
    <n v="265"/>
    <n v="0.79245283018867929"/>
    <n v="6.7924528301886795"/>
    <n v="20"/>
    <m/>
    <m/>
    <m/>
    <x v="2"/>
  </r>
  <r>
    <n v="137"/>
    <n v="16"/>
    <x v="7"/>
    <x v="9"/>
    <d v="2014-06-03T00:00:00"/>
    <s v="Full_16h"/>
    <m/>
    <m/>
    <n v="3"/>
    <n v="2"/>
    <n v="5"/>
    <n v="6"/>
    <n v="80"/>
    <n v="281"/>
    <n v="202"/>
    <n v="5"/>
    <n v="10"/>
    <m/>
    <s v="DR"/>
    <m/>
    <n v="286"/>
    <n v="0.70629370629370625"/>
    <n v="5.7062937062937067"/>
    <n v="20"/>
    <m/>
    <m/>
    <m/>
    <x v="2"/>
  </r>
  <r>
    <n v="137"/>
    <n v="16"/>
    <x v="7"/>
    <x v="9"/>
    <d v="2014-06-03T00:00:00"/>
    <s v="Full_16h"/>
    <m/>
    <m/>
    <n v="4"/>
    <n v="0"/>
    <n v="6"/>
    <n v="7"/>
    <n v="93"/>
    <n v="282"/>
    <n v="91"/>
    <n v="4"/>
    <n v="10"/>
    <m/>
    <s v="DR"/>
    <m/>
    <n v="265"/>
    <n v="0.34339622641509432"/>
    <n v="6.343396226415094"/>
    <n v="20"/>
    <m/>
    <m/>
    <m/>
    <x v="2"/>
  </r>
  <r>
    <n v="216"/>
    <n v="16"/>
    <x v="7"/>
    <x v="9"/>
    <d v="2014-06-03T00:00:00"/>
    <s v="Full_16h"/>
    <m/>
    <n v="216"/>
    <n v="1"/>
    <n v="1"/>
    <n v="6"/>
    <n v="7"/>
    <n v="93"/>
    <m/>
    <n v="182"/>
    <n v="4"/>
    <n v="9"/>
    <m/>
    <s v="E"/>
    <m/>
    <n v="265"/>
    <n v="0.68679245283018864"/>
    <n v="6.686792452830189"/>
    <n v="19"/>
    <m/>
    <m/>
    <m/>
    <x v="2"/>
  </r>
  <r>
    <n v="216"/>
    <n v="16"/>
    <x v="7"/>
    <x v="9"/>
    <d v="2014-06-03T00:00:00"/>
    <s v="Full_16h"/>
    <m/>
    <m/>
    <n v="2"/>
    <n v="2"/>
    <n v="5"/>
    <n v="6"/>
    <n v="100"/>
    <n v="310"/>
    <n v="156"/>
    <n v="4"/>
    <n v="10"/>
    <m/>
    <s v="DR"/>
    <m/>
    <n v="286"/>
    <n v="0.54545454545454541"/>
    <n v="5.545454545454545"/>
    <n v="19"/>
    <m/>
    <m/>
    <m/>
    <x v="2"/>
  </r>
  <r>
    <n v="283"/>
    <n v="16"/>
    <x v="7"/>
    <x v="9"/>
    <d v="2014-06-03T00:00:00"/>
    <s v="Full_16h"/>
    <m/>
    <n v="283"/>
    <n v="1"/>
    <n v="1"/>
    <n v="6"/>
    <n v="7"/>
    <n v="93"/>
    <m/>
    <n v="98"/>
    <n v="4"/>
    <n v="10"/>
    <m/>
    <s v="DR"/>
    <m/>
    <n v="265"/>
    <n v="0.36981132075471695"/>
    <n v="6.3698113207547173"/>
    <n v="20"/>
    <m/>
    <m/>
    <m/>
    <x v="2"/>
  </r>
  <r>
    <n v="283"/>
    <n v="16"/>
    <x v="7"/>
    <x v="9"/>
    <d v="2014-06-03T00:00:00"/>
    <s v="Full_16h"/>
    <m/>
    <m/>
    <n v="2"/>
    <n v="0"/>
    <n v="6"/>
    <n v="7"/>
    <n v="90"/>
    <n v="264"/>
    <n v="122"/>
    <n v="4"/>
    <n v="8"/>
    <m/>
    <s v="E"/>
    <m/>
    <n v="265"/>
    <n v="0.46037735849056605"/>
    <n v="6.4603773584905664"/>
    <n v="18"/>
    <m/>
    <m/>
    <m/>
    <x v="2"/>
  </r>
  <r>
    <n v="283"/>
    <n v="16"/>
    <x v="7"/>
    <x v="9"/>
    <d v="2014-06-03T00:00:00"/>
    <s v="Full_16h"/>
    <m/>
    <m/>
    <n v="3"/>
    <n v="0"/>
    <n v="5"/>
    <n v="6"/>
    <n v="73"/>
    <n v="270"/>
    <n v="214"/>
    <n v="5"/>
    <n v="6"/>
    <m/>
    <s v="V"/>
    <m/>
    <n v="286"/>
    <n v="0.74825174825174823"/>
    <n v="5.7482517482517483"/>
    <n v="16"/>
    <m/>
    <m/>
    <m/>
    <x v="2"/>
  </r>
  <r>
    <n v="283"/>
    <n v="16"/>
    <x v="7"/>
    <x v="9"/>
    <d v="2014-06-03T00:00:00"/>
    <s v="Full_16h"/>
    <m/>
    <m/>
    <n v="4"/>
    <n v="1"/>
    <n v="5"/>
    <n v="7"/>
    <n v="91"/>
    <n v="265"/>
    <n v="30"/>
    <n v="4"/>
    <n v="11"/>
    <m/>
    <s v="DR"/>
    <m/>
    <n v="286"/>
    <n v="0.1048951048951049"/>
    <n v="5.104895104895105"/>
    <n v="20"/>
    <m/>
    <m/>
    <m/>
    <x v="2"/>
  </r>
  <r>
    <n v="94"/>
    <n v="16"/>
    <x v="7"/>
    <x v="9"/>
    <d v="2014-06-10T00:00:00"/>
    <s v="Full_16h"/>
    <m/>
    <n v="94"/>
    <n v="1"/>
    <n v="4"/>
    <n v="5"/>
    <n v="6"/>
    <n v="85"/>
    <m/>
    <n v="120"/>
    <n v="4"/>
    <n v="8"/>
    <m/>
    <s v="V"/>
    <m/>
    <n v="286"/>
    <n v="0.41958041958041958"/>
    <n v="5.41958041958042"/>
    <n v="17"/>
    <m/>
    <m/>
    <m/>
    <x v="2"/>
  </r>
  <r>
    <n v="201"/>
    <n v="16"/>
    <x v="7"/>
    <x v="9"/>
    <d v="2014-06-10T00:00:00"/>
    <s v="Full_16h"/>
    <m/>
    <n v="201"/>
    <n v="1"/>
    <n v="3"/>
    <n v="6"/>
    <n v="8"/>
    <n v="70"/>
    <m/>
    <n v="252"/>
    <n v="4"/>
    <n v="6"/>
    <m/>
    <s v="V"/>
    <m/>
    <n v="265"/>
    <n v="0.95094339622641511"/>
    <n v="6.9509433962264149"/>
    <n v="16"/>
    <m/>
    <m/>
    <m/>
    <x v="2"/>
  </r>
  <r>
    <n v="201"/>
    <n v="16"/>
    <x v="7"/>
    <x v="9"/>
    <d v="2014-06-10T00:00:00"/>
    <s v="Full_16h"/>
    <m/>
    <m/>
    <n v="2"/>
    <n v="1"/>
    <n v="7"/>
    <n v="8"/>
    <n v="80"/>
    <n v="265"/>
    <n v="112"/>
    <n v="4"/>
    <n v="8"/>
    <m/>
    <s v="V"/>
    <m/>
    <n v="230"/>
    <n v="0.48695652173913045"/>
    <n v="7.4869565217391303"/>
    <n v="19"/>
    <m/>
    <m/>
    <m/>
    <x v="2"/>
  </r>
  <r>
    <n v="201"/>
    <n v="16"/>
    <x v="7"/>
    <x v="9"/>
    <d v="2014-06-10T00:00:00"/>
    <s v="Full_16h"/>
    <m/>
    <m/>
    <n v="3"/>
    <n v="1"/>
    <n v="5"/>
    <n v="7"/>
    <n v="74"/>
    <n v="264"/>
    <n v="246"/>
    <n v="5"/>
    <n v="7"/>
    <m/>
    <s v="V"/>
    <m/>
    <n v="286"/>
    <n v="0.8601398601398601"/>
    <n v="5.86013986013986"/>
    <n v="17"/>
    <m/>
    <m/>
    <m/>
    <x v="2"/>
  </r>
  <r>
    <n v="316"/>
    <n v="16"/>
    <x v="7"/>
    <x v="9"/>
    <d v="2014-06-10T00:00:00"/>
    <s v="Full_16h"/>
    <m/>
    <n v="316"/>
    <n v="1"/>
    <n v="2"/>
    <n v="7"/>
    <n v="8"/>
    <n v="100"/>
    <m/>
    <n v="105"/>
    <n v="4"/>
    <n v="12"/>
    <m/>
    <s v="DR"/>
    <m/>
    <n v="230"/>
    <n v="0.45652173913043476"/>
    <n v="7.4565217391304346"/>
    <n v="23"/>
    <m/>
    <m/>
    <m/>
    <x v="2"/>
  </r>
  <r>
    <n v="316"/>
    <n v="16"/>
    <x v="7"/>
    <x v="9"/>
    <d v="2014-06-10T00:00:00"/>
    <s v="Full_16h"/>
    <m/>
    <m/>
    <n v="2"/>
    <n v="1"/>
    <n v="5"/>
    <n v="6"/>
    <n v="100"/>
    <n v="288"/>
    <n v="290"/>
    <n v="5"/>
    <n v="8"/>
    <m/>
    <s v="V"/>
    <m/>
    <n v="286"/>
    <n v="1.013986013986014"/>
    <n v="6.0139860139860142"/>
    <n v="18"/>
    <m/>
    <m/>
    <m/>
    <x v="2"/>
  </r>
  <r>
    <n v="316"/>
    <n v="16"/>
    <x v="7"/>
    <x v="9"/>
    <d v="2014-06-10T00:00:00"/>
    <s v="Full_16h"/>
    <m/>
    <m/>
    <n v="3"/>
    <n v="0"/>
    <n v="6"/>
    <n v="7"/>
    <n v="78"/>
    <n v="298"/>
    <n v="205"/>
    <n v="5"/>
    <n v="6"/>
    <m/>
    <s v="V"/>
    <m/>
    <n v="265"/>
    <n v="0.77358490566037741"/>
    <n v="6.7735849056603774"/>
    <n v="17"/>
    <m/>
    <m/>
    <m/>
    <x v="2"/>
  </r>
  <r>
    <n v="10"/>
    <n v="16"/>
    <x v="7"/>
    <x v="9"/>
    <d v="2014-07-28T00:00:00"/>
    <s v="Full_16h"/>
    <m/>
    <n v="10"/>
    <n v="1"/>
    <m/>
    <n v="15"/>
    <m/>
    <m/>
    <m/>
    <m/>
    <m/>
    <m/>
    <m/>
    <m/>
    <m/>
    <n v="160"/>
    <n v="0"/>
    <n v="15"/>
    <s v=""/>
    <m/>
    <m/>
    <m/>
    <x v="1"/>
  </r>
  <r>
    <n v="10"/>
    <n v="16"/>
    <x v="7"/>
    <x v="9"/>
    <d v="2014-07-28T00:00:00"/>
    <s v="Full_16h"/>
    <m/>
    <m/>
    <n v="2"/>
    <m/>
    <n v="14"/>
    <m/>
    <m/>
    <m/>
    <m/>
    <m/>
    <m/>
    <m/>
    <m/>
    <m/>
    <n v="160"/>
    <n v="0"/>
    <n v="14"/>
    <s v=""/>
    <m/>
    <m/>
    <m/>
    <x v="1"/>
  </r>
  <r>
    <n v="41"/>
    <n v="16"/>
    <x v="7"/>
    <x v="9"/>
    <d v="2014-07-28T00:00:00"/>
    <s v="Full_16h"/>
    <m/>
    <n v="41"/>
    <n v="1"/>
    <m/>
    <n v="13"/>
    <m/>
    <m/>
    <m/>
    <m/>
    <m/>
    <m/>
    <m/>
    <m/>
    <m/>
    <n v="160"/>
    <n v="0"/>
    <n v="13"/>
    <s v=""/>
    <m/>
    <m/>
    <m/>
    <x v="1"/>
  </r>
  <r>
    <n v="41"/>
    <n v="16"/>
    <x v="7"/>
    <x v="9"/>
    <d v="2014-07-28T00:00:00"/>
    <s v="Full_16h"/>
    <m/>
    <m/>
    <n v="2"/>
    <m/>
    <n v="14"/>
    <m/>
    <m/>
    <m/>
    <m/>
    <m/>
    <m/>
    <m/>
    <m/>
    <m/>
    <n v="160"/>
    <n v="0"/>
    <n v="14"/>
    <s v=""/>
    <m/>
    <m/>
    <m/>
    <x v="1"/>
  </r>
  <r>
    <n v="173"/>
    <n v="16"/>
    <x v="7"/>
    <x v="9"/>
    <d v="2014-07-28T00:00:00"/>
    <s v="Full_16h"/>
    <m/>
    <n v="173"/>
    <n v="1"/>
    <m/>
    <n v="11"/>
    <m/>
    <n v="360"/>
    <m/>
    <m/>
    <m/>
    <n v="20"/>
    <m/>
    <m/>
    <n v="3"/>
    <n v="160"/>
    <n v="0"/>
    <n v="11"/>
    <n v="31"/>
    <m/>
    <m/>
    <m/>
    <x v="1"/>
  </r>
  <r>
    <n v="173"/>
    <n v="16"/>
    <x v="7"/>
    <x v="9"/>
    <d v="2014-07-28T00:00:00"/>
    <s v="Full_16h"/>
    <m/>
    <m/>
    <n v="2"/>
    <m/>
    <n v="13"/>
    <m/>
    <n v="350"/>
    <m/>
    <m/>
    <m/>
    <n v="22"/>
    <m/>
    <m/>
    <n v="5"/>
    <n v="160"/>
    <n v="0"/>
    <n v="13"/>
    <n v="35"/>
    <m/>
    <m/>
    <m/>
    <x v="1"/>
  </r>
  <r>
    <n v="295"/>
    <n v="16"/>
    <x v="7"/>
    <x v="9"/>
    <d v="2014-07-28T00:00:00"/>
    <s v="Full_16h"/>
    <m/>
    <n v="295"/>
    <n v="1"/>
    <m/>
    <n v="16"/>
    <m/>
    <m/>
    <m/>
    <m/>
    <m/>
    <m/>
    <m/>
    <m/>
    <m/>
    <n v="160"/>
    <n v="0"/>
    <n v="16"/>
    <s v=""/>
    <m/>
    <m/>
    <m/>
    <x v="1"/>
  </r>
  <r>
    <n v="295"/>
    <n v="16"/>
    <x v="7"/>
    <x v="9"/>
    <d v="2014-07-28T00:00:00"/>
    <s v="Full_16h"/>
    <m/>
    <m/>
    <n v="2"/>
    <m/>
    <n v="15"/>
    <m/>
    <m/>
    <m/>
    <m/>
    <m/>
    <m/>
    <m/>
    <m/>
    <m/>
    <n v="160"/>
    <n v="0"/>
    <n v="15"/>
    <s v=""/>
    <m/>
    <m/>
    <m/>
    <x v="1"/>
  </r>
  <r>
    <n v="299"/>
    <n v="16"/>
    <x v="7"/>
    <x v="9"/>
    <d v="2014-07-28T00:00:00"/>
    <s v="Full_16h"/>
    <d v="2014-07-28T00:00:00"/>
    <n v="299"/>
    <n v="1"/>
    <m/>
    <n v="16"/>
    <m/>
    <m/>
    <m/>
    <m/>
    <m/>
    <m/>
    <m/>
    <m/>
    <m/>
    <n v="160"/>
    <n v="0"/>
    <n v="16"/>
    <s v=""/>
    <m/>
    <m/>
    <m/>
    <x v="1"/>
  </r>
  <r>
    <n v="299"/>
    <n v="16"/>
    <x v="7"/>
    <x v="9"/>
    <d v="2014-07-28T00:00:00"/>
    <s v="Full_16h"/>
    <m/>
    <m/>
    <n v="2"/>
    <m/>
    <n v="15"/>
    <m/>
    <m/>
    <m/>
    <m/>
    <m/>
    <m/>
    <m/>
    <m/>
    <m/>
    <n v="160"/>
    <n v="0"/>
    <n v="15"/>
    <s v=""/>
    <m/>
    <m/>
    <m/>
    <x v="1"/>
  </r>
  <r>
    <n v="299"/>
    <n v="16"/>
    <x v="7"/>
    <x v="9"/>
    <d v="2014-07-28T00:00:00"/>
    <s v="Full_16h"/>
    <m/>
    <m/>
    <n v="3"/>
    <m/>
    <n v="15"/>
    <m/>
    <m/>
    <m/>
    <m/>
    <m/>
    <m/>
    <m/>
    <m/>
    <m/>
    <n v="160"/>
    <n v="0"/>
    <n v="15"/>
    <s v=""/>
    <m/>
    <m/>
    <m/>
    <x v="1"/>
  </r>
  <r>
    <n v="49"/>
    <n v="16"/>
    <x v="7"/>
    <x v="11"/>
    <d v="2014-05-16T00:00:00"/>
    <s v="Full_16h"/>
    <m/>
    <n v="49"/>
    <n v="1"/>
    <n v="1"/>
    <n v="3"/>
    <n v="4"/>
    <n v="75"/>
    <m/>
    <n v="46"/>
    <n v="3"/>
    <n v="4"/>
    <n v="0"/>
    <s v="V"/>
    <m/>
    <n v="176.2"/>
    <n v="0.26106696935300794"/>
    <n v="3.2610669693530081"/>
    <n v="10"/>
    <m/>
    <m/>
    <m/>
    <x v="2"/>
  </r>
  <r>
    <n v="49"/>
    <n v="16"/>
    <x v="7"/>
    <x v="11"/>
    <d v="2014-05-16T00:00:00"/>
    <s v="Full_16h"/>
    <m/>
    <m/>
    <n v="2"/>
    <n v="0"/>
    <n v="2"/>
    <n v="3"/>
    <n v="50"/>
    <n v="60"/>
    <n v="141"/>
    <n v="4"/>
    <n v="3"/>
    <n v="0"/>
    <s v="V"/>
    <m/>
    <n v="148"/>
    <n v="0.95270270270270274"/>
    <n v="2.9527027027027026"/>
    <n v="9"/>
    <m/>
    <m/>
    <m/>
    <x v="2"/>
  </r>
  <r>
    <n v="49"/>
    <n v="16"/>
    <x v="7"/>
    <x v="11"/>
    <d v="2014-05-16T00:00:00"/>
    <s v="Full_16h"/>
    <m/>
    <m/>
    <n v="3"/>
    <n v="0"/>
    <n v="2"/>
    <n v="3"/>
    <n v="31"/>
    <n v="37"/>
    <n v="61"/>
    <n v="3"/>
    <n v="2"/>
    <n v="0"/>
    <s v="V"/>
    <m/>
    <n v="148"/>
    <n v="0.41216216216216217"/>
    <n v="2.4121621621621623"/>
    <n v="7"/>
    <m/>
    <m/>
    <m/>
    <x v="2"/>
  </r>
  <r>
    <n v="49"/>
    <n v="16"/>
    <x v="7"/>
    <x v="11"/>
    <d v="2014-05-16T00:00:00"/>
    <s v="Full_16h"/>
    <m/>
    <m/>
    <n v="4"/>
    <n v="0"/>
    <n v="2"/>
    <n v="3"/>
    <n v="33"/>
    <n v="61"/>
    <n v="28"/>
    <n v="3"/>
    <n v="3"/>
    <n v="0"/>
    <s v="V"/>
    <m/>
    <n v="148"/>
    <n v="0.1891891891891892"/>
    <n v="2.189189189189189"/>
    <n v="8"/>
    <m/>
    <m/>
    <m/>
    <x v="2"/>
  </r>
  <r>
    <n v="143"/>
    <n v="16"/>
    <x v="7"/>
    <x v="11"/>
    <d v="2014-05-16T00:00:00"/>
    <s v="Full_16h"/>
    <m/>
    <n v="143"/>
    <n v="1"/>
    <n v="0"/>
    <n v="3"/>
    <n v="4"/>
    <n v="65"/>
    <n v="164"/>
    <n v="34"/>
    <n v="4"/>
    <n v="5"/>
    <n v="0"/>
    <s v="V"/>
    <m/>
    <n v="176.2"/>
    <n v="0.19296254256526676"/>
    <n v="3.1929625425652666"/>
    <n v="12"/>
    <m/>
    <m/>
    <m/>
    <x v="2"/>
  </r>
  <r>
    <n v="210"/>
    <n v="16"/>
    <x v="7"/>
    <x v="11"/>
    <d v="2014-05-16T00:00:00"/>
    <s v="Full_16h"/>
    <m/>
    <n v="210"/>
    <n v="1"/>
    <n v="1"/>
    <n v="2"/>
    <n v="3"/>
    <n v="60"/>
    <m/>
    <n v="194"/>
    <n v="4"/>
    <n v="10"/>
    <n v="0"/>
    <s v="E"/>
    <m/>
    <n v="148"/>
    <n v="1.3108108108108107"/>
    <n v="3.3108108108108105"/>
    <n v="16"/>
    <m/>
    <m/>
    <m/>
    <x v="2"/>
  </r>
  <r>
    <n v="210"/>
    <n v="16"/>
    <x v="7"/>
    <x v="11"/>
    <d v="2014-05-16T00:00:00"/>
    <s v="Full_16h"/>
    <m/>
    <m/>
    <n v="2"/>
    <n v="0"/>
    <n v="3"/>
    <n v="4"/>
    <n v="80"/>
    <n v="203"/>
    <n v="23"/>
    <n v="3"/>
    <n v="4"/>
    <n v="0"/>
    <s v="V"/>
    <m/>
    <n v="176.2"/>
    <n v="0.13053348467650397"/>
    <n v="3.1305334846765041"/>
    <n v="10"/>
    <m/>
    <m/>
    <m/>
    <x v="2"/>
  </r>
  <r>
    <n v="210"/>
    <n v="16"/>
    <x v="7"/>
    <x v="11"/>
    <d v="2014-05-16T00:00:00"/>
    <s v="Full_16h"/>
    <m/>
    <m/>
    <n v="3"/>
    <n v="0"/>
    <n v="2"/>
    <n v="3"/>
    <n v="60"/>
    <n v="153"/>
    <n v="119"/>
    <n v="4"/>
    <n v="3"/>
    <n v="0"/>
    <s v="V"/>
    <m/>
    <n v="148"/>
    <n v="0.80405405405405406"/>
    <n v="2.8040540540540539"/>
    <n v="9"/>
    <m/>
    <m/>
    <m/>
    <x v="2"/>
  </r>
  <r>
    <n v="210"/>
    <n v="16"/>
    <x v="7"/>
    <x v="11"/>
    <d v="2014-05-16T00:00:00"/>
    <s v="Full_16h"/>
    <m/>
    <m/>
    <n v="4"/>
    <n v="0"/>
    <n v="2"/>
    <n v="3"/>
    <n v="65"/>
    <n v="120"/>
    <n v="146"/>
    <n v="4"/>
    <n v="7"/>
    <n v="0"/>
    <s v="E"/>
    <m/>
    <n v="148"/>
    <n v="0.98648648648648651"/>
    <n v="2.9864864864864864"/>
    <n v="13"/>
    <m/>
    <m/>
    <m/>
    <x v="2"/>
  </r>
  <r>
    <n v="97"/>
    <n v="16"/>
    <x v="7"/>
    <x v="11"/>
    <d v="2014-05-23T00:00:00"/>
    <s v="Full_16h"/>
    <m/>
    <n v="97"/>
    <n v="1"/>
    <n v="1"/>
    <n v="5"/>
    <n v="6"/>
    <n v="80"/>
    <m/>
    <n v="90"/>
    <n v="3"/>
    <n v="16"/>
    <n v="15"/>
    <s v="TS"/>
    <n v="1"/>
    <n v="181"/>
    <n v="0.49723756906077349"/>
    <n v="5.4972375690607738"/>
    <n v="24"/>
    <m/>
    <m/>
    <m/>
    <x v="2"/>
  </r>
  <r>
    <n v="97"/>
    <n v="16"/>
    <x v="7"/>
    <x v="11"/>
    <d v="2014-05-23T00:00:00"/>
    <s v="Full_16h"/>
    <m/>
    <m/>
    <n v="2"/>
    <n v="1"/>
    <n v="5"/>
    <n v="6"/>
    <n v="70"/>
    <n v="196"/>
    <n v="41"/>
    <n v="3"/>
    <n v="14"/>
    <n v="15"/>
    <s v="TS"/>
    <n v="1"/>
    <n v="181"/>
    <n v="0.22651933701657459"/>
    <n v="5.2265193370165743"/>
    <n v="22"/>
    <m/>
    <m/>
    <m/>
    <x v="2"/>
  </r>
  <r>
    <n v="97"/>
    <n v="16"/>
    <x v="7"/>
    <x v="11"/>
    <d v="2014-05-23T00:00:00"/>
    <s v="Full_16h"/>
    <m/>
    <m/>
    <n v="3"/>
    <n v="1"/>
    <n v="4"/>
    <n v="5"/>
    <n v="70"/>
    <n v="184"/>
    <n v="102"/>
    <n v="3"/>
    <n v="16"/>
    <n v="11"/>
    <s v="TS"/>
    <n v="1"/>
    <n v="190.33333333333334"/>
    <n v="0.53590192644483359"/>
    <n v="4.5359019264448337"/>
    <n v="23"/>
    <m/>
    <m/>
    <m/>
    <x v="2"/>
  </r>
  <r>
    <n v="97"/>
    <n v="16"/>
    <x v="7"/>
    <x v="11"/>
    <d v="2014-05-23T00:00:00"/>
    <s v="Full_16h"/>
    <m/>
    <m/>
    <n v="4"/>
    <n v="1"/>
    <n v="5"/>
    <n v="6"/>
    <n v="82"/>
    <n v="209"/>
    <n v="84"/>
    <n v="3"/>
    <n v="15"/>
    <n v="14"/>
    <s v="TS"/>
    <n v="2"/>
    <n v="181"/>
    <n v="0.46408839779005523"/>
    <n v="5.4640883977900554"/>
    <n v="23"/>
    <m/>
    <m/>
    <m/>
    <x v="2"/>
  </r>
  <r>
    <n v="97"/>
    <n v="16"/>
    <x v="7"/>
    <x v="11"/>
    <d v="2014-05-23T00:00:00"/>
    <s v="Full_16h"/>
    <m/>
    <m/>
    <n v="5"/>
    <n v="1"/>
    <n v="4"/>
    <n v="6"/>
    <n v="70"/>
    <n v="211"/>
    <n v="27"/>
    <n v="3"/>
    <n v="14"/>
    <n v="10"/>
    <s v="TS"/>
    <n v="1"/>
    <n v="190.33333333333334"/>
    <n v="0.14185639229422065"/>
    <n v="4.1418563922942209"/>
    <n v="21"/>
    <m/>
    <m/>
    <m/>
    <x v="2"/>
  </r>
  <r>
    <n v="97"/>
    <n v="16"/>
    <x v="7"/>
    <x v="11"/>
    <d v="2014-05-23T00:00:00"/>
    <s v="Full_16h"/>
    <m/>
    <m/>
    <n v="6"/>
    <n v="1"/>
    <n v="5"/>
    <n v="6"/>
    <n v="66"/>
    <n v="175"/>
    <n v="70"/>
    <n v="3"/>
    <n v="13"/>
    <n v="10"/>
    <s v="TS"/>
    <n v="1"/>
    <n v="181"/>
    <n v="0.38674033149171272"/>
    <n v="5.3867403314917128"/>
    <n v="21"/>
    <m/>
    <m/>
    <m/>
    <x v="2"/>
  </r>
  <r>
    <n v="165"/>
    <n v="16"/>
    <x v="7"/>
    <x v="11"/>
    <d v="2014-05-23T00:00:00"/>
    <s v="Full_16h"/>
    <m/>
    <n v="165"/>
    <n v="1"/>
    <n v="2"/>
    <n v="4"/>
    <n v="5"/>
    <n v="90"/>
    <m/>
    <n v="128"/>
    <n v="3"/>
    <n v="16"/>
    <n v="21"/>
    <s v="TS"/>
    <n v="2"/>
    <n v="190.33333333333334"/>
    <n v="0.67250437828371279"/>
    <n v="4.6725043782837128"/>
    <n v="23"/>
    <m/>
    <m/>
    <m/>
    <x v="2"/>
  </r>
  <r>
    <n v="165"/>
    <n v="16"/>
    <x v="7"/>
    <x v="11"/>
    <d v="2014-05-23T00:00:00"/>
    <s v="Full_16h"/>
    <m/>
    <m/>
    <n v="2"/>
    <n v="2"/>
    <n v="4"/>
    <n v="5"/>
    <n v="85"/>
    <n v="201"/>
    <n v="159"/>
    <n v="3"/>
    <n v="15"/>
    <n v="24"/>
    <s v="TS"/>
    <n v="2"/>
    <n v="190.33333333333334"/>
    <n v="0.83537653239929943"/>
    <n v="4.8353765323992999"/>
    <n v="22"/>
    <m/>
    <m/>
    <m/>
    <x v="2"/>
  </r>
  <r>
    <n v="165"/>
    <n v="16"/>
    <x v="7"/>
    <x v="11"/>
    <d v="2014-05-23T00:00:00"/>
    <s v="Full_16h"/>
    <m/>
    <m/>
    <n v="3"/>
    <n v="0"/>
    <n v="3"/>
    <n v="4"/>
    <n v="47"/>
    <n v="100"/>
    <n v="117"/>
    <n v="4"/>
    <n v="7"/>
    <m/>
    <s v="E"/>
    <m/>
    <n v="176.2"/>
    <n v="0.66401816118047674"/>
    <n v="3.6640181611804765"/>
    <n v="14"/>
    <m/>
    <m/>
    <m/>
    <x v="2"/>
  </r>
  <r>
    <n v="282"/>
    <n v="16"/>
    <x v="7"/>
    <x v="11"/>
    <d v="2014-05-23T00:00:00"/>
    <s v="Full_16h"/>
    <m/>
    <n v="282"/>
    <n v="1"/>
    <n v="2"/>
    <n v="5"/>
    <n v="6"/>
    <n v="80"/>
    <m/>
    <n v="106"/>
    <n v="3"/>
    <n v="14"/>
    <n v="15"/>
    <s v="TS"/>
    <n v="1"/>
    <n v="181"/>
    <n v="0.58563535911602205"/>
    <n v="5.5856353591160222"/>
    <n v="22"/>
    <m/>
    <m/>
    <m/>
    <x v="2"/>
  </r>
  <r>
    <n v="282"/>
    <n v="16"/>
    <x v="7"/>
    <x v="11"/>
    <d v="2014-05-23T00:00:00"/>
    <s v="Full_16h"/>
    <m/>
    <m/>
    <n v="2"/>
    <n v="2"/>
    <n v="4"/>
    <n v="5"/>
    <n v="90"/>
    <n v="195"/>
    <n v="160"/>
    <n v="3"/>
    <n v="15"/>
    <n v="16"/>
    <s v="TS"/>
    <n v="2"/>
    <n v="190.33333333333334"/>
    <n v="0.84063047285464099"/>
    <n v="4.8406304728546408"/>
    <n v="22"/>
    <m/>
    <m/>
    <m/>
    <x v="2"/>
  </r>
  <r>
    <n v="282"/>
    <n v="16"/>
    <x v="7"/>
    <x v="11"/>
    <d v="2014-05-23T00:00:00"/>
    <s v="Full_16h"/>
    <m/>
    <m/>
    <n v="3"/>
    <n v="0"/>
    <n v="3"/>
    <n v="4"/>
    <n v="46"/>
    <n v="125"/>
    <n v="136"/>
    <n v="3"/>
    <n v="9"/>
    <m/>
    <s v="DR"/>
    <m/>
    <n v="176.2"/>
    <n v="0.77185017026106706"/>
    <n v="3.7718501702610672"/>
    <n v="15"/>
    <m/>
    <m/>
    <m/>
    <x v="2"/>
  </r>
  <r>
    <n v="282"/>
    <n v="16"/>
    <x v="7"/>
    <x v="11"/>
    <d v="2014-05-23T00:00:00"/>
    <s v="Full_16h"/>
    <m/>
    <m/>
    <n v="4"/>
    <n v="0"/>
    <n v="4"/>
    <n v="5"/>
    <n v="63"/>
    <n v="90"/>
    <n v="7"/>
    <n v="4"/>
    <n v="3"/>
    <m/>
    <s v="V"/>
    <m/>
    <n v="190.33333333333334"/>
    <n v="3.6777583187390543E-2"/>
    <n v="4.0367775831873907"/>
    <n v="11"/>
    <m/>
    <m/>
    <m/>
    <x v="2"/>
  </r>
  <r>
    <n v="141"/>
    <n v="16"/>
    <x v="7"/>
    <x v="11"/>
    <d v="2014-05-28T00:00:00"/>
    <s v="Full_16h"/>
    <m/>
    <n v="141"/>
    <n v="1"/>
    <n v="1"/>
    <n v="5"/>
    <n v="6"/>
    <n v="105"/>
    <m/>
    <n v="145"/>
    <n v="2"/>
    <n v="13"/>
    <n v="40"/>
    <s v="&gt;TS"/>
    <n v="3"/>
    <n v="181"/>
    <n v="0.80110497237569056"/>
    <n v="5.8011049723756907"/>
    <n v="20"/>
    <m/>
    <m/>
    <m/>
    <x v="2"/>
  </r>
  <r>
    <n v="141"/>
    <n v="16"/>
    <x v="7"/>
    <x v="11"/>
    <d v="2014-05-28T00:00:00"/>
    <s v="Full_16h"/>
    <m/>
    <m/>
    <n v="2"/>
    <n v="1"/>
    <n v="5"/>
    <n v="6"/>
    <n v="115"/>
    <n v="205"/>
    <n v="104"/>
    <n v="2"/>
    <n v="15"/>
    <n v="30"/>
    <s v="&gt;TS"/>
    <n v="3"/>
    <n v="181"/>
    <n v="0.574585635359116"/>
    <n v="5.5745856353591163"/>
    <n v="22"/>
    <m/>
    <m/>
    <m/>
    <x v="2"/>
  </r>
  <r>
    <n v="187"/>
    <n v="16"/>
    <x v="7"/>
    <x v="11"/>
    <d v="2014-05-28T00:00:00"/>
    <s v="Full_16h"/>
    <m/>
    <n v="187"/>
    <n v="1"/>
    <n v="1"/>
    <n v="5"/>
    <n v="6"/>
    <n v="125"/>
    <m/>
    <n v="152"/>
    <n v="2"/>
    <n v="14"/>
    <n v="50"/>
    <s v="&gt;TS"/>
    <n v="3"/>
    <n v="181"/>
    <n v="0.83977900552486184"/>
    <n v="5.8397790055248615"/>
    <n v="21"/>
    <m/>
    <m/>
    <m/>
    <x v="2"/>
  </r>
  <r>
    <n v="187"/>
    <n v="16"/>
    <x v="7"/>
    <x v="11"/>
    <d v="2014-05-28T00:00:00"/>
    <s v="Full_16h"/>
    <m/>
    <m/>
    <n v="2"/>
    <n v="1"/>
    <n v="5"/>
    <n v="6"/>
    <n v="115"/>
    <n v="183"/>
    <n v="116"/>
    <n v="2"/>
    <n v="14"/>
    <n v="50"/>
    <s v="&gt;TS"/>
    <n v="3"/>
    <n v="181"/>
    <n v="0.64088397790055252"/>
    <n v="5.6408839779005522"/>
    <n v="21"/>
    <m/>
    <m/>
    <m/>
    <x v="2"/>
  </r>
  <r>
    <n v="187"/>
    <n v="16"/>
    <x v="7"/>
    <x v="11"/>
    <d v="2014-05-28T00:00:00"/>
    <s v="Full_16h"/>
    <m/>
    <m/>
    <n v="3"/>
    <n v="1"/>
    <n v="5"/>
    <n v="6"/>
    <n v="115"/>
    <n v="189"/>
    <n v="144"/>
    <n v="2"/>
    <n v="14"/>
    <n v="45"/>
    <s v="&gt;TS"/>
    <n v="3"/>
    <n v="181"/>
    <n v="0.79558011049723754"/>
    <n v="5.7955801104972373"/>
    <n v="21"/>
    <m/>
    <m/>
    <m/>
    <x v="2"/>
  </r>
  <r>
    <n v="189"/>
    <n v="16"/>
    <x v="7"/>
    <x v="11"/>
    <d v="2014-05-28T00:00:00"/>
    <s v="Full_16h"/>
    <m/>
    <n v="189"/>
    <n v="1"/>
    <n v="1"/>
    <n v="6"/>
    <n v="7"/>
    <n v="160"/>
    <n v="181"/>
    <n v="24"/>
    <n v="2"/>
    <n v="16"/>
    <n v="88"/>
    <s v="&gt;TS"/>
    <n v="3"/>
    <n v="181"/>
    <n v="0.13259668508287292"/>
    <n v="6.1325966850828726"/>
    <n v="24"/>
    <m/>
    <m/>
    <m/>
    <x v="2"/>
  </r>
  <r>
    <n v="189"/>
    <n v="16"/>
    <x v="7"/>
    <x v="11"/>
    <d v="2014-05-28T00:00:00"/>
    <s v="Full_16h"/>
    <m/>
    <m/>
    <n v="2"/>
    <n v="1"/>
    <n v="5"/>
    <n v="6"/>
    <n v="126"/>
    <n v="191"/>
    <n v="158"/>
    <n v="2"/>
    <n v="14"/>
    <n v="55"/>
    <s v="&gt;TS"/>
    <n v="3"/>
    <n v="181"/>
    <n v="0.8729281767955801"/>
    <n v="5.8729281767955799"/>
    <n v="21"/>
    <m/>
    <m/>
    <m/>
    <x v="2"/>
  </r>
  <r>
    <n v="189"/>
    <n v="16"/>
    <x v="7"/>
    <x v="11"/>
    <d v="2014-05-28T00:00:00"/>
    <s v="Full_16h"/>
    <m/>
    <m/>
    <n v="3"/>
    <n v="1"/>
    <n v="6"/>
    <n v="7"/>
    <n v="150"/>
    <n v="176"/>
    <n v="26"/>
    <n v="2"/>
    <n v="16"/>
    <n v="65"/>
    <s v="&gt;TS"/>
    <n v="3"/>
    <n v="181"/>
    <n v="0.143646408839779"/>
    <n v="6.1436464088397793"/>
    <n v="24"/>
    <m/>
    <m/>
    <m/>
    <x v="2"/>
  </r>
  <r>
    <n v="189"/>
    <n v="16"/>
    <x v="7"/>
    <x v="11"/>
    <d v="2014-05-28T00:00:00"/>
    <s v="Full_16h"/>
    <m/>
    <m/>
    <n v="4"/>
    <n v="0"/>
    <n v="5"/>
    <n v="6"/>
    <n v="95"/>
    <n v="159"/>
    <n v="57"/>
    <n v="2"/>
    <n v="12"/>
    <n v="40"/>
    <s v="&gt;TS"/>
    <n v="3"/>
    <n v="181"/>
    <n v="0.31491712707182318"/>
    <n v="5.3149171270718227"/>
    <n v="19"/>
    <m/>
    <m/>
    <m/>
    <x v="2"/>
  </r>
  <r>
    <n v="294"/>
    <n v="16"/>
    <x v="7"/>
    <x v="11"/>
    <d v="2014-05-28T00:00:00"/>
    <s v="Full_16h"/>
    <m/>
    <n v="294"/>
    <n v="1"/>
    <n v="2"/>
    <n v="6"/>
    <n v="7"/>
    <n v="154"/>
    <n v="186"/>
    <n v="15"/>
    <n v="2"/>
    <n v="16"/>
    <n v="80"/>
    <s v="&gt;TS"/>
    <n v="3"/>
    <n v="181"/>
    <n v="8.2872928176795577E-2"/>
    <n v="6.0828729281767959"/>
    <n v="24"/>
    <m/>
    <m/>
    <m/>
    <x v="2"/>
  </r>
  <r>
    <n v="294"/>
    <n v="16"/>
    <x v="7"/>
    <x v="11"/>
    <d v="2014-05-28T00:00:00"/>
    <s v="Full_16h"/>
    <m/>
    <m/>
    <n v="2"/>
    <n v="1"/>
    <n v="5"/>
    <n v="6"/>
    <n v="137"/>
    <n v="206"/>
    <n v="174"/>
    <n v="2"/>
    <n v="15"/>
    <n v="65"/>
    <s v="&gt;TS"/>
    <n v="3"/>
    <n v="181"/>
    <n v="0.96132596685082872"/>
    <n v="5.9613259668508292"/>
    <n v="22"/>
    <m/>
    <m/>
    <m/>
    <x v="2"/>
  </r>
  <r>
    <n v="5"/>
    <n v="16"/>
    <x v="7"/>
    <x v="11"/>
    <d v="2014-06-17T00:00:00"/>
    <s v="Full_16h"/>
    <m/>
    <n v="5"/>
    <n v="1"/>
    <m/>
    <n v="6"/>
    <m/>
    <n v="373"/>
    <m/>
    <m/>
    <m/>
    <n v="13"/>
    <m/>
    <m/>
    <n v="3"/>
    <n v="181"/>
    <n v="0"/>
    <n v="6"/>
    <n v="19"/>
    <m/>
    <m/>
    <m/>
    <x v="1"/>
  </r>
  <r>
    <n v="5"/>
    <n v="16"/>
    <x v="7"/>
    <x v="11"/>
    <d v="2014-06-17T00:00:00"/>
    <s v="Full_16h"/>
    <m/>
    <m/>
    <n v="2"/>
    <m/>
    <n v="6"/>
    <m/>
    <n v="368"/>
    <m/>
    <m/>
    <m/>
    <n v="16"/>
    <m/>
    <m/>
    <n v="3"/>
    <n v="181"/>
    <n v="0"/>
    <n v="6"/>
    <n v="22"/>
    <m/>
    <m/>
    <m/>
    <x v="1"/>
  </r>
  <r>
    <n v="5"/>
    <n v="16"/>
    <x v="7"/>
    <x v="11"/>
    <d v="2014-06-17T00:00:00"/>
    <s v="Full_16h"/>
    <m/>
    <m/>
    <n v="3"/>
    <m/>
    <n v="5"/>
    <m/>
    <n v="248"/>
    <m/>
    <m/>
    <m/>
    <n v="15"/>
    <m/>
    <m/>
    <n v="3"/>
    <n v="181"/>
    <n v="0"/>
    <n v="5"/>
    <n v="20"/>
    <m/>
    <m/>
    <m/>
    <x v="1"/>
  </r>
  <r>
    <n v="177"/>
    <n v="16"/>
    <x v="7"/>
    <x v="11"/>
    <d v="2014-06-17T00:00:00"/>
    <s v="Full_16h"/>
    <m/>
    <n v="6"/>
    <n v="1"/>
    <m/>
    <n v="8"/>
    <m/>
    <n v="400"/>
    <m/>
    <m/>
    <m/>
    <n v="14"/>
    <m/>
    <m/>
    <n v="5"/>
    <n v="181"/>
    <n v="0"/>
    <n v="8"/>
    <n v="22"/>
    <m/>
    <m/>
    <m/>
    <x v="1"/>
  </r>
  <r>
    <n v="177"/>
    <n v="16"/>
    <x v="7"/>
    <x v="11"/>
    <d v="2014-06-17T00:00:00"/>
    <s v="Full_16h"/>
    <m/>
    <m/>
    <n v="2"/>
    <m/>
    <n v="7"/>
    <m/>
    <n v="385"/>
    <m/>
    <m/>
    <m/>
    <n v="16"/>
    <m/>
    <m/>
    <n v="3"/>
    <n v="181"/>
    <n v="0"/>
    <n v="7"/>
    <n v="23"/>
    <m/>
    <m/>
    <m/>
    <x v="1"/>
  </r>
  <r>
    <n v="177"/>
    <n v="16"/>
    <x v="7"/>
    <x v="11"/>
    <d v="2014-06-17T00:00:00"/>
    <s v="Full_16h"/>
    <m/>
    <m/>
    <n v="3"/>
    <m/>
    <n v="6"/>
    <m/>
    <n v="353"/>
    <m/>
    <m/>
    <m/>
    <n v="16"/>
    <m/>
    <m/>
    <n v="3"/>
    <n v="181"/>
    <n v="0"/>
    <n v="6"/>
    <n v="22"/>
    <m/>
    <m/>
    <m/>
    <x v="1"/>
  </r>
  <r>
    <n v="7"/>
    <n v="16"/>
    <x v="7"/>
    <x v="11"/>
    <d v="2014-06-17T00:00:00"/>
    <s v="Full_16h"/>
    <m/>
    <n v="7"/>
    <n v="1"/>
    <m/>
    <n v="6"/>
    <m/>
    <n v="295"/>
    <m/>
    <m/>
    <m/>
    <n v="12"/>
    <m/>
    <m/>
    <n v="3"/>
    <n v="181"/>
    <n v="0"/>
    <n v="6"/>
    <n v="18"/>
    <m/>
    <m/>
    <m/>
    <x v="1"/>
  </r>
  <r>
    <n v="7"/>
    <n v="16"/>
    <x v="7"/>
    <x v="11"/>
    <d v="2014-06-17T00:00:00"/>
    <s v="Full_16h"/>
    <m/>
    <m/>
    <n v="2"/>
    <m/>
    <n v="6"/>
    <m/>
    <n v="365"/>
    <m/>
    <m/>
    <m/>
    <n v="16"/>
    <m/>
    <m/>
    <n v="3"/>
    <n v="181"/>
    <n v="0"/>
    <n v="6"/>
    <n v="22"/>
    <m/>
    <m/>
    <m/>
    <x v="1"/>
  </r>
  <r>
    <n v="7"/>
    <n v="16"/>
    <x v="7"/>
    <x v="11"/>
    <d v="2014-06-17T00:00:00"/>
    <s v="Full_16h"/>
    <m/>
    <m/>
    <n v="3"/>
    <m/>
    <n v="5"/>
    <m/>
    <n v="295"/>
    <m/>
    <m/>
    <m/>
    <n v="16"/>
    <m/>
    <m/>
    <n v="3"/>
    <n v="181"/>
    <n v="0"/>
    <n v="5"/>
    <n v="21"/>
    <m/>
    <m/>
    <m/>
    <x v="1"/>
  </r>
  <r>
    <n v="7"/>
    <n v="16"/>
    <x v="7"/>
    <x v="11"/>
    <d v="2014-06-17T00:00:00"/>
    <s v="Full_16h"/>
    <m/>
    <m/>
    <n v="4"/>
    <m/>
    <n v="7"/>
    <m/>
    <n v="275"/>
    <m/>
    <m/>
    <m/>
    <n v="13"/>
    <m/>
    <m/>
    <n v="3"/>
    <n v="181"/>
    <n v="0"/>
    <n v="7"/>
    <n v="20"/>
    <m/>
    <m/>
    <m/>
    <x v="1"/>
  </r>
  <r>
    <n v="26"/>
    <n v="16"/>
    <x v="7"/>
    <x v="11"/>
    <d v="2014-06-17T00:00:00"/>
    <s v="Full_16h"/>
    <d v="2014-06-17T00:00:00"/>
    <n v="26"/>
    <n v="1"/>
    <m/>
    <n v="7"/>
    <m/>
    <n v="365"/>
    <m/>
    <m/>
    <m/>
    <n v="15"/>
    <m/>
    <m/>
    <n v="4"/>
    <n v="181"/>
    <n v="0"/>
    <n v="7"/>
    <n v="22"/>
    <m/>
    <m/>
    <m/>
    <x v="1"/>
  </r>
  <r>
    <n v="26"/>
    <n v="16"/>
    <x v="7"/>
    <x v="11"/>
    <d v="2014-06-17T00:00:00"/>
    <s v="Full_16h"/>
    <m/>
    <m/>
    <n v="2"/>
    <m/>
    <n v="7"/>
    <m/>
    <n v="390"/>
    <m/>
    <m/>
    <m/>
    <n v="16"/>
    <m/>
    <m/>
    <n v="4"/>
    <n v="181"/>
    <n v="0"/>
    <n v="7"/>
    <n v="23"/>
    <m/>
    <m/>
    <m/>
    <x v="1"/>
  </r>
  <r>
    <n v="54"/>
    <n v="16"/>
    <x v="7"/>
    <x v="11"/>
    <d v="2014-06-17T00:00:00"/>
    <s v="Full_16h"/>
    <m/>
    <n v="54"/>
    <n v="1"/>
    <m/>
    <n v="7"/>
    <m/>
    <n v="370"/>
    <m/>
    <m/>
    <m/>
    <n v="15"/>
    <m/>
    <m/>
    <n v="4"/>
    <n v="181"/>
    <n v="0"/>
    <n v="7"/>
    <n v="22"/>
    <m/>
    <m/>
    <m/>
    <x v="1"/>
  </r>
  <r>
    <n v="54"/>
    <n v="16"/>
    <x v="7"/>
    <x v="11"/>
    <d v="2014-06-17T00:00:00"/>
    <s v="Full_16h"/>
    <m/>
    <m/>
    <n v="2"/>
    <m/>
    <n v="7"/>
    <m/>
    <n v="390"/>
    <m/>
    <m/>
    <m/>
    <n v="14"/>
    <m/>
    <m/>
    <n v="4"/>
    <n v="181"/>
    <n v="0"/>
    <n v="7"/>
    <n v="21"/>
    <m/>
    <m/>
    <m/>
    <x v="1"/>
  </r>
  <r>
    <n v="54"/>
    <n v="16"/>
    <x v="7"/>
    <x v="11"/>
    <d v="2014-06-17T00:00:00"/>
    <s v="Full_16h"/>
    <m/>
    <m/>
    <n v="3"/>
    <m/>
    <n v="6"/>
    <m/>
    <n v="385"/>
    <m/>
    <m/>
    <m/>
    <n v="15"/>
    <m/>
    <m/>
    <n v="4"/>
    <n v="181"/>
    <n v="0"/>
    <n v="6"/>
    <n v="21"/>
    <m/>
    <m/>
    <m/>
    <x v="1"/>
  </r>
  <r>
    <n v="78"/>
    <n v="16"/>
    <x v="7"/>
    <x v="11"/>
    <d v="2014-06-17T00:00:00"/>
    <s v="Full_16h"/>
    <m/>
    <n v="78"/>
    <n v="1"/>
    <m/>
    <n v="7"/>
    <m/>
    <n v="360"/>
    <m/>
    <m/>
    <m/>
    <n v="13"/>
    <m/>
    <m/>
    <n v="4"/>
    <n v="181"/>
    <n v="0"/>
    <n v="7"/>
    <n v="20"/>
    <m/>
    <m/>
    <m/>
    <x v="1"/>
  </r>
  <r>
    <n v="78"/>
    <n v="16"/>
    <x v="7"/>
    <x v="11"/>
    <d v="2014-06-17T00:00:00"/>
    <s v="Full_16h"/>
    <m/>
    <m/>
    <n v="2"/>
    <m/>
    <n v="7"/>
    <m/>
    <n v="375"/>
    <m/>
    <m/>
    <m/>
    <n v="15"/>
    <m/>
    <m/>
    <n v="4"/>
    <n v="181"/>
    <n v="0"/>
    <n v="7"/>
    <n v="22"/>
    <m/>
    <m/>
    <m/>
    <x v="1"/>
  </r>
  <r>
    <n v="78"/>
    <n v="16"/>
    <x v="7"/>
    <x v="11"/>
    <d v="2014-06-17T00:00:00"/>
    <s v="Full_16h"/>
    <m/>
    <m/>
    <n v="3"/>
    <m/>
    <n v="7"/>
    <m/>
    <n v="370"/>
    <m/>
    <m/>
    <m/>
    <n v="13"/>
    <m/>
    <m/>
    <n v="4"/>
    <n v="181"/>
    <n v="0"/>
    <n v="7"/>
    <n v="20"/>
    <m/>
    <m/>
    <m/>
    <x v="1"/>
  </r>
  <r>
    <n v="78"/>
    <n v="16"/>
    <x v="7"/>
    <x v="11"/>
    <d v="2014-06-17T00:00:00"/>
    <s v="Full_16h"/>
    <m/>
    <m/>
    <n v="4"/>
    <m/>
    <n v="7"/>
    <m/>
    <n v="345"/>
    <m/>
    <m/>
    <m/>
    <n v="14"/>
    <m/>
    <m/>
    <n v="4"/>
    <n v="181"/>
    <n v="0"/>
    <n v="7"/>
    <n v="21"/>
    <m/>
    <m/>
    <m/>
    <x v="1"/>
  </r>
  <r>
    <n v="78"/>
    <n v="16"/>
    <x v="7"/>
    <x v="11"/>
    <d v="2014-06-17T00:00:00"/>
    <s v="Full_16h"/>
    <m/>
    <m/>
    <n v="5"/>
    <m/>
    <n v="7"/>
    <m/>
    <n v="357"/>
    <m/>
    <m/>
    <m/>
    <n v="12"/>
    <m/>
    <m/>
    <n v="4"/>
    <n v="181"/>
    <n v="0"/>
    <n v="7"/>
    <n v="19"/>
    <m/>
    <m/>
    <m/>
    <x v="1"/>
  </r>
  <r>
    <n v="104"/>
    <n v="16"/>
    <x v="7"/>
    <x v="11"/>
    <d v="2014-06-17T00:00:00"/>
    <s v="Full_16h"/>
    <m/>
    <n v="104"/>
    <n v="1"/>
    <m/>
    <n v="7"/>
    <m/>
    <n v="335"/>
    <m/>
    <m/>
    <m/>
    <n v="15"/>
    <m/>
    <m/>
    <n v="3"/>
    <n v="181"/>
    <n v="0"/>
    <n v="7"/>
    <n v="22"/>
    <m/>
    <m/>
    <m/>
    <x v="1"/>
  </r>
  <r>
    <n v="104"/>
    <n v="16"/>
    <x v="7"/>
    <x v="11"/>
    <d v="2014-06-17T00:00:00"/>
    <s v="Full_16h"/>
    <m/>
    <m/>
    <n v="2"/>
    <m/>
    <n v="7"/>
    <m/>
    <n v="375"/>
    <m/>
    <m/>
    <m/>
    <n v="15"/>
    <m/>
    <m/>
    <n v="4"/>
    <n v="181"/>
    <n v="0"/>
    <n v="7"/>
    <n v="22"/>
    <m/>
    <m/>
    <m/>
    <x v="1"/>
  </r>
  <r>
    <n v="104"/>
    <n v="16"/>
    <x v="7"/>
    <x v="11"/>
    <d v="2014-06-17T00:00:00"/>
    <s v="Full_16h"/>
    <m/>
    <m/>
    <n v="3"/>
    <m/>
    <n v="7"/>
    <m/>
    <n v="300"/>
    <m/>
    <m/>
    <m/>
    <n v="14"/>
    <m/>
    <m/>
    <n v="3"/>
    <n v="181"/>
    <n v="0"/>
    <n v="7"/>
    <n v="21"/>
    <m/>
    <m/>
    <m/>
    <x v="1"/>
  </r>
  <r>
    <n v="104"/>
    <n v="16"/>
    <x v="7"/>
    <x v="11"/>
    <d v="2014-06-17T00:00:00"/>
    <s v="Full_16h"/>
    <m/>
    <m/>
    <n v="4"/>
    <m/>
    <n v="7"/>
    <m/>
    <n v="240"/>
    <m/>
    <m/>
    <m/>
    <n v="8"/>
    <m/>
    <m/>
    <n v="3"/>
    <n v="181"/>
    <n v="0"/>
    <n v="7"/>
    <n v="15"/>
    <m/>
    <m/>
    <m/>
    <x v="1"/>
  </r>
  <r>
    <n v="127"/>
    <n v="16"/>
    <x v="7"/>
    <x v="11"/>
    <d v="2014-06-17T00:00:00"/>
    <s v="Full_16h"/>
    <m/>
    <n v="127"/>
    <n v="1"/>
    <m/>
    <n v="8"/>
    <m/>
    <n v="360"/>
    <m/>
    <m/>
    <m/>
    <n v="15"/>
    <m/>
    <m/>
    <n v="4"/>
    <n v="181"/>
    <n v="0"/>
    <n v="8"/>
    <n v="23"/>
    <m/>
    <m/>
    <m/>
    <x v="1"/>
  </r>
  <r>
    <n v="127"/>
    <n v="16"/>
    <x v="7"/>
    <x v="11"/>
    <d v="2014-06-17T00:00:00"/>
    <s v="Full_16h"/>
    <m/>
    <m/>
    <n v="2"/>
    <m/>
    <n v="8"/>
    <m/>
    <n v="335"/>
    <m/>
    <m/>
    <m/>
    <n v="12"/>
    <m/>
    <m/>
    <n v="4"/>
    <n v="181"/>
    <n v="0"/>
    <n v="8"/>
    <n v="20"/>
    <m/>
    <m/>
    <m/>
    <x v="1"/>
  </r>
  <r>
    <n v="127"/>
    <n v="16"/>
    <x v="7"/>
    <x v="11"/>
    <d v="2014-06-17T00:00:00"/>
    <s v="Full_16h"/>
    <m/>
    <m/>
    <n v="3"/>
    <m/>
    <n v="6"/>
    <m/>
    <n v="327"/>
    <m/>
    <m/>
    <m/>
    <n v="12"/>
    <m/>
    <m/>
    <n v="4"/>
    <n v="181"/>
    <n v="0"/>
    <n v="6"/>
    <n v="18"/>
    <m/>
    <m/>
    <m/>
    <x v="1"/>
  </r>
  <r>
    <n v="127"/>
    <n v="16"/>
    <x v="7"/>
    <x v="11"/>
    <d v="2014-06-17T00:00:00"/>
    <s v="Full_16h"/>
    <m/>
    <m/>
    <n v="4"/>
    <m/>
    <n v="7"/>
    <m/>
    <n v="272"/>
    <m/>
    <m/>
    <m/>
    <n v="10"/>
    <m/>
    <m/>
    <n v="4"/>
    <n v="181"/>
    <n v="0"/>
    <n v="7"/>
    <n v="17"/>
    <m/>
    <m/>
    <m/>
    <x v="1"/>
  </r>
  <r>
    <n v="231"/>
    <n v="16"/>
    <x v="7"/>
    <x v="11"/>
    <d v="2014-06-17T00:00:00"/>
    <s v="Full_16h"/>
    <m/>
    <n v="231"/>
    <n v="1"/>
    <m/>
    <n v="6"/>
    <m/>
    <n v="385"/>
    <m/>
    <m/>
    <m/>
    <n v="17"/>
    <m/>
    <m/>
    <n v="4"/>
    <n v="181"/>
    <n v="0"/>
    <n v="6"/>
    <n v="23"/>
    <m/>
    <m/>
    <m/>
    <x v="1"/>
  </r>
  <r>
    <n v="231"/>
    <n v="16"/>
    <x v="7"/>
    <x v="11"/>
    <d v="2014-06-17T00:00:00"/>
    <s v="Full_16h"/>
    <m/>
    <m/>
    <n v="2"/>
    <m/>
    <n v="6"/>
    <m/>
    <n v="345"/>
    <m/>
    <m/>
    <m/>
    <n v="17"/>
    <m/>
    <m/>
    <n v="3"/>
    <n v="181"/>
    <n v="0"/>
    <n v="6"/>
    <n v="23"/>
    <m/>
    <m/>
    <m/>
    <x v="1"/>
  </r>
  <r>
    <n v="231"/>
    <n v="16"/>
    <x v="7"/>
    <x v="11"/>
    <d v="2014-06-17T00:00:00"/>
    <s v="Full_16h"/>
    <m/>
    <m/>
    <n v="3"/>
    <m/>
    <n v="6"/>
    <m/>
    <n v="315"/>
    <m/>
    <m/>
    <m/>
    <n v="17"/>
    <m/>
    <m/>
    <n v="3"/>
    <n v="181"/>
    <n v="0"/>
    <n v="6"/>
    <n v="23"/>
    <m/>
    <m/>
    <m/>
    <x v="1"/>
  </r>
  <r>
    <n v="231"/>
    <n v="16"/>
    <x v="7"/>
    <x v="11"/>
    <d v="2014-06-17T00:00:00"/>
    <s v="Full_16h"/>
    <m/>
    <m/>
    <n v="4"/>
    <m/>
    <n v="6"/>
    <m/>
    <n v="247"/>
    <m/>
    <m/>
    <m/>
    <n v="13"/>
    <m/>
    <m/>
    <n v="3"/>
    <n v="181"/>
    <n v="0"/>
    <n v="6"/>
    <n v="19"/>
    <m/>
    <m/>
    <m/>
    <x v="1"/>
  </r>
  <r>
    <n v="272"/>
    <n v="16"/>
    <x v="7"/>
    <x v="11"/>
    <d v="2014-06-17T00:00:00"/>
    <s v="Full_16h"/>
    <m/>
    <n v="272"/>
    <n v="1"/>
    <m/>
    <n v="7"/>
    <m/>
    <n v="427"/>
    <m/>
    <m/>
    <m/>
    <n v="14"/>
    <m/>
    <m/>
    <n v="4"/>
    <n v="181"/>
    <n v="0"/>
    <n v="7"/>
    <n v="21"/>
    <m/>
    <m/>
    <m/>
    <x v="1"/>
  </r>
  <r>
    <n v="272"/>
    <n v="16"/>
    <x v="7"/>
    <x v="11"/>
    <d v="2014-06-17T00:00:00"/>
    <s v="Full_16h"/>
    <m/>
    <m/>
    <n v="2"/>
    <m/>
    <n v="6"/>
    <m/>
    <n v="360"/>
    <m/>
    <m/>
    <m/>
    <n v="15"/>
    <m/>
    <m/>
    <n v="4"/>
    <n v="181"/>
    <n v="0"/>
    <n v="6"/>
    <n v="21"/>
    <m/>
    <m/>
    <m/>
    <x v="1"/>
  </r>
  <r>
    <n v="272"/>
    <n v="16"/>
    <x v="7"/>
    <x v="11"/>
    <d v="2014-06-17T00:00:00"/>
    <s v="Full_16h"/>
    <m/>
    <m/>
    <n v="3"/>
    <m/>
    <n v="6"/>
    <m/>
    <n v="337"/>
    <m/>
    <m/>
    <m/>
    <n v="15"/>
    <m/>
    <m/>
    <n v="3"/>
    <n v="181"/>
    <n v="0"/>
    <n v="6"/>
    <n v="21"/>
    <m/>
    <m/>
    <m/>
    <x v="1"/>
  </r>
  <r>
    <n v="272"/>
    <n v="16"/>
    <x v="7"/>
    <x v="11"/>
    <d v="2014-06-17T00:00:00"/>
    <s v="Full_16h"/>
    <m/>
    <m/>
    <n v="4"/>
    <m/>
    <n v="6"/>
    <m/>
    <n v="340"/>
    <m/>
    <m/>
    <m/>
    <n v="11"/>
    <m/>
    <m/>
    <n v="4"/>
    <n v="181"/>
    <n v="0"/>
    <n v="6"/>
    <n v="17"/>
    <m/>
    <m/>
    <m/>
    <x v="1"/>
  </r>
  <r>
    <n v="289"/>
    <n v="16"/>
    <x v="7"/>
    <x v="11"/>
    <d v="2014-06-17T00:00:00"/>
    <s v="Full_16h"/>
    <m/>
    <n v="289"/>
    <n v="1"/>
    <m/>
    <n v="6"/>
    <m/>
    <n v="325"/>
    <m/>
    <m/>
    <m/>
    <n v="15"/>
    <m/>
    <m/>
    <n v="3"/>
    <n v="181"/>
    <n v="0"/>
    <n v="6"/>
    <n v="21"/>
    <m/>
    <m/>
    <m/>
    <x v="1"/>
  </r>
  <r>
    <n v="305"/>
    <n v="16"/>
    <x v="7"/>
    <x v="11"/>
    <d v="2014-06-17T00:00:00"/>
    <s v="Full_16h"/>
    <m/>
    <n v="305"/>
    <n v="1"/>
    <m/>
    <n v="7"/>
    <m/>
    <n v="380"/>
    <m/>
    <m/>
    <m/>
    <n v="15"/>
    <m/>
    <m/>
    <n v="4"/>
    <n v="181"/>
    <n v="0"/>
    <n v="7"/>
    <n v="22"/>
    <m/>
    <m/>
    <m/>
    <x v="1"/>
  </r>
  <r>
    <n v="305"/>
    <n v="16"/>
    <x v="7"/>
    <x v="11"/>
    <d v="2014-06-17T00:00:00"/>
    <s v="Full_16h"/>
    <m/>
    <m/>
    <n v="2"/>
    <m/>
    <n v="7"/>
    <m/>
    <n v="390"/>
    <m/>
    <m/>
    <m/>
    <n v="16"/>
    <m/>
    <m/>
    <n v="4"/>
    <n v="181"/>
    <n v="0"/>
    <n v="7"/>
    <n v="23"/>
    <m/>
    <m/>
    <m/>
    <x v="1"/>
  </r>
  <r>
    <n v="305"/>
    <n v="16"/>
    <x v="7"/>
    <x v="11"/>
    <d v="2014-06-17T00:00:00"/>
    <s v="Full_16h"/>
    <m/>
    <m/>
    <n v="3"/>
    <m/>
    <n v="7"/>
    <m/>
    <n v="375"/>
    <m/>
    <m/>
    <m/>
    <n v="14"/>
    <m/>
    <m/>
    <n v="4"/>
    <n v="181"/>
    <n v="0"/>
    <n v="7"/>
    <n v="21"/>
    <m/>
    <m/>
    <m/>
    <x v="1"/>
  </r>
  <r>
    <n v="305"/>
    <n v="16"/>
    <x v="7"/>
    <x v="11"/>
    <d v="2014-06-17T00:00:00"/>
    <s v="Full_16h"/>
    <m/>
    <m/>
    <n v="4"/>
    <m/>
    <n v="8"/>
    <m/>
    <n v="402"/>
    <m/>
    <m/>
    <m/>
    <n v="16"/>
    <m/>
    <m/>
    <n v="4"/>
    <n v="181"/>
    <n v="0"/>
    <n v="8"/>
    <n v="24"/>
    <m/>
    <m/>
    <m/>
    <x v="1"/>
  </r>
  <r>
    <n v="321"/>
    <n v="16"/>
    <x v="7"/>
    <x v="11"/>
    <d v="2014-06-17T00:00:00"/>
    <s v="Full_16h"/>
    <m/>
    <n v="321"/>
    <n v="1"/>
    <m/>
    <n v="8"/>
    <m/>
    <n v="400"/>
    <m/>
    <m/>
    <m/>
    <n v="17"/>
    <m/>
    <m/>
    <n v="4"/>
    <n v="181"/>
    <n v="0"/>
    <n v="8"/>
    <n v="25"/>
    <m/>
    <m/>
    <m/>
    <x v="1"/>
  </r>
  <r>
    <n v="321"/>
    <n v="16"/>
    <x v="7"/>
    <x v="11"/>
    <d v="2014-06-17T00:00:00"/>
    <s v="Full_16h"/>
    <m/>
    <m/>
    <n v="2"/>
    <m/>
    <n v="7"/>
    <m/>
    <n v="325"/>
    <m/>
    <m/>
    <m/>
    <n v="16"/>
    <m/>
    <m/>
    <n v="4"/>
    <n v="181"/>
    <n v="0"/>
    <n v="7"/>
    <n v="23"/>
    <m/>
    <m/>
    <m/>
    <x v="1"/>
  </r>
  <r>
    <n v="321"/>
    <n v="16"/>
    <x v="7"/>
    <x v="11"/>
    <d v="2014-06-17T00:00:00"/>
    <s v="Full_16h"/>
    <m/>
    <m/>
    <n v="3"/>
    <m/>
    <n v="7"/>
    <m/>
    <n v="330"/>
    <m/>
    <m/>
    <m/>
    <n v="16"/>
    <m/>
    <m/>
    <n v="4"/>
    <n v="181"/>
    <n v="0"/>
    <n v="7"/>
    <n v="23"/>
    <m/>
    <m/>
    <m/>
    <x v="1"/>
  </r>
  <r>
    <n v="321"/>
    <n v="16"/>
    <x v="7"/>
    <x v="11"/>
    <d v="2014-06-17T00:00:00"/>
    <s v="Full_16h"/>
    <m/>
    <m/>
    <n v="4"/>
    <m/>
    <n v="7"/>
    <m/>
    <n v="360"/>
    <m/>
    <m/>
    <m/>
    <n v="14"/>
    <m/>
    <m/>
    <n v="4"/>
    <n v="181"/>
    <n v="0"/>
    <n v="7"/>
    <n v="21"/>
    <m/>
    <m/>
    <m/>
    <x v="1"/>
  </r>
  <r>
    <n v="50"/>
    <n v="16"/>
    <x v="7"/>
    <x v="7"/>
    <d v="2014-05-16T00:00:00"/>
    <s v="Full_16h"/>
    <m/>
    <n v="50"/>
    <n v="1"/>
    <n v="0"/>
    <n v="2"/>
    <n v="3"/>
    <n v="40"/>
    <m/>
    <n v="147"/>
    <n v="4"/>
    <n v="3"/>
    <n v="0"/>
    <s v="V"/>
    <m/>
    <n v="168.6"/>
    <n v="0.87188612099644136"/>
    <n v="2.8718861209964412"/>
    <n v="9"/>
    <m/>
    <m/>
    <m/>
    <x v="2"/>
  </r>
  <r>
    <n v="50"/>
    <n v="16"/>
    <x v="7"/>
    <x v="7"/>
    <d v="2014-05-16T00:00:00"/>
    <s v="Full_16h"/>
    <m/>
    <m/>
    <n v="2"/>
    <n v="0"/>
    <n v="2"/>
    <n v="3"/>
    <n v="55"/>
    <n v="104"/>
    <n v="182"/>
    <n v="3"/>
    <n v="3"/>
    <n v="0"/>
    <s v="V"/>
    <m/>
    <n v="168.6"/>
    <n v="1.0794780545670226"/>
    <n v="3.0794780545670228"/>
    <n v="8"/>
    <m/>
    <m/>
    <m/>
    <x v="2"/>
  </r>
  <r>
    <n v="50"/>
    <n v="16"/>
    <x v="7"/>
    <x v="7"/>
    <d v="2014-05-16T00:00:00"/>
    <s v="Full_16h"/>
    <m/>
    <m/>
    <n v="3"/>
    <n v="0"/>
    <n v="2"/>
    <n v="3"/>
    <n v="56"/>
    <n v="100"/>
    <n v="161"/>
    <n v="3"/>
    <n v="3"/>
    <n v="0"/>
    <s v="V"/>
    <m/>
    <n v="168.6"/>
    <n v="0.95492289442467382"/>
    <n v="2.9549228944246737"/>
    <n v="8"/>
    <m/>
    <m/>
    <m/>
    <x v="2"/>
  </r>
  <r>
    <n v="50"/>
    <n v="16"/>
    <x v="7"/>
    <x v="7"/>
    <d v="2014-05-16T00:00:00"/>
    <s v="Full_16h"/>
    <m/>
    <m/>
    <n v="4"/>
    <n v="0"/>
    <n v="2"/>
    <n v="3"/>
    <n v="51"/>
    <n v="124"/>
    <n v="92"/>
    <n v="3"/>
    <n v="2"/>
    <n v="0"/>
    <s v="V"/>
    <m/>
    <n v="168.6"/>
    <n v="0.5456702253855279"/>
    <n v="2.5456702253855279"/>
    <n v="7"/>
    <m/>
    <m/>
    <m/>
    <x v="2"/>
  </r>
  <r>
    <n v="144"/>
    <n v="16"/>
    <x v="7"/>
    <x v="7"/>
    <d v="2014-05-16T00:00:00"/>
    <s v="Full_16h"/>
    <m/>
    <n v="144"/>
    <n v="1"/>
    <n v="1"/>
    <n v="2"/>
    <n v="3"/>
    <n v="42"/>
    <m/>
    <n v="151"/>
    <n v="3"/>
    <n v="3"/>
    <n v="0"/>
    <s v="V"/>
    <m/>
    <n v="168.6"/>
    <n v="0.89561091340450771"/>
    <n v="2.8956109134045076"/>
    <n v="8"/>
    <m/>
    <m/>
    <m/>
    <x v="2"/>
  </r>
  <r>
    <n v="144"/>
    <n v="16"/>
    <x v="7"/>
    <x v="7"/>
    <d v="2014-05-16T00:00:00"/>
    <s v="Full_16h"/>
    <m/>
    <m/>
    <n v="2"/>
    <n v="0"/>
    <n v="2"/>
    <n v="3"/>
    <n v="68"/>
    <n v="101"/>
    <n v="150"/>
    <n v="3"/>
    <n v="2"/>
    <n v="0"/>
    <s v="V"/>
    <m/>
    <n v="168.6"/>
    <n v="0.88967971530249113"/>
    <n v="2.8896797153024911"/>
    <n v="7"/>
    <m/>
    <m/>
    <m/>
    <x v="2"/>
  </r>
  <r>
    <n v="144"/>
    <n v="16"/>
    <x v="7"/>
    <x v="7"/>
    <d v="2014-05-16T00:00:00"/>
    <s v="Full_16h"/>
    <m/>
    <m/>
    <n v="3"/>
    <n v="0"/>
    <n v="2"/>
    <n v="3"/>
    <n v="42"/>
    <n v="67"/>
    <n v="87"/>
    <n v="3"/>
    <n v="3"/>
    <n v="0"/>
    <s v="V"/>
    <m/>
    <n v="168.6"/>
    <n v="0.51601423487544484"/>
    <n v="2.5160142348754446"/>
    <n v="8"/>
    <m/>
    <m/>
    <m/>
    <x v="2"/>
  </r>
  <r>
    <n v="144"/>
    <n v="16"/>
    <x v="7"/>
    <x v="7"/>
    <d v="2014-05-16T00:00:00"/>
    <s v="Full_16h"/>
    <m/>
    <m/>
    <n v="4"/>
    <n v="0"/>
    <n v="2"/>
    <n v="3"/>
    <n v="54"/>
    <n v="86"/>
    <n v="29"/>
    <n v="4"/>
    <n v="2"/>
    <n v="0"/>
    <s v="V"/>
    <m/>
    <n v="168.6"/>
    <n v="0.17200474495848161"/>
    <n v="2.1720047449584818"/>
    <n v="8"/>
    <m/>
    <m/>
    <m/>
    <x v="2"/>
  </r>
  <r>
    <n v="314"/>
    <n v="16"/>
    <x v="7"/>
    <x v="7"/>
    <d v="2014-05-16T00:00:00"/>
    <s v="Full_16h"/>
    <d v="2014-05-16T00:00:00"/>
    <n v="314"/>
    <n v="1"/>
    <n v="0"/>
    <n v="3"/>
    <n v="4"/>
    <n v="55"/>
    <n v="180"/>
    <n v="35"/>
    <n v="3"/>
    <n v="3"/>
    <n v="0"/>
    <s v="V"/>
    <m/>
    <n v="212.4"/>
    <n v="0.1647834274952919"/>
    <n v="3.164783427495292"/>
    <n v="9"/>
    <m/>
    <m/>
    <m/>
    <x v="2"/>
  </r>
  <r>
    <n v="314"/>
    <n v="16"/>
    <x v="7"/>
    <x v="7"/>
    <d v="2014-05-16T00:00:00"/>
    <s v="Full_16h"/>
    <m/>
    <m/>
    <n v="2"/>
    <n v="1"/>
    <n v="2"/>
    <n v="3"/>
    <n v="49"/>
    <n v="134"/>
    <n v="139"/>
    <n v="3"/>
    <n v="2"/>
    <n v="0"/>
    <s v="V"/>
    <m/>
    <n v="168.6"/>
    <n v="0.82443653618030843"/>
    <n v="2.8244365361803085"/>
    <n v="7"/>
    <m/>
    <m/>
    <m/>
    <x v="2"/>
  </r>
  <r>
    <n v="314"/>
    <n v="16"/>
    <x v="7"/>
    <x v="7"/>
    <d v="2014-05-16T00:00:00"/>
    <s v="Full_16h"/>
    <m/>
    <m/>
    <n v="3"/>
    <n v="0"/>
    <n v="2"/>
    <n v="3"/>
    <n v="60"/>
    <n v="124"/>
    <n v="199"/>
    <n v="3"/>
    <n v="3"/>
    <n v="0"/>
    <s v="V"/>
    <m/>
    <n v="168.6"/>
    <n v="1.1803084223013049"/>
    <n v="3.1803084223013052"/>
    <n v="8"/>
    <m/>
    <m/>
    <m/>
    <x v="2"/>
  </r>
  <r>
    <n v="314"/>
    <n v="16"/>
    <x v="7"/>
    <x v="7"/>
    <d v="2014-05-16T00:00:00"/>
    <s v="Full_16h"/>
    <m/>
    <m/>
    <n v="4"/>
    <n v="0"/>
    <n v="2"/>
    <n v="3"/>
    <n v="51"/>
    <n v="92"/>
    <n v="116"/>
    <n v="3"/>
    <n v="3"/>
    <n v="0"/>
    <s v="V"/>
    <m/>
    <n v="168.6"/>
    <n v="0.68801897983392646"/>
    <n v="2.6880189798339265"/>
    <n v="8"/>
    <m/>
    <m/>
    <m/>
    <x v="2"/>
  </r>
  <r>
    <n v="59"/>
    <n v="16"/>
    <x v="7"/>
    <x v="7"/>
    <d v="2014-05-23T00:00:00"/>
    <s v="Full_16h"/>
    <m/>
    <n v="59"/>
    <n v="1"/>
    <n v="2"/>
    <n v="4"/>
    <n v="5"/>
    <n v="70"/>
    <m/>
    <n v="125"/>
    <n v="4"/>
    <n v="9"/>
    <m/>
    <s v="DR"/>
    <m/>
    <n v="214"/>
    <n v="0.58411214953271029"/>
    <n v="4.58411214953271"/>
    <n v="17"/>
    <m/>
    <m/>
    <m/>
    <x v="2"/>
  </r>
  <r>
    <n v="59"/>
    <n v="16"/>
    <x v="7"/>
    <x v="7"/>
    <d v="2014-05-23T00:00:00"/>
    <s v="Full_16h"/>
    <m/>
    <m/>
    <n v="2"/>
    <n v="2"/>
    <n v="4"/>
    <n v="5"/>
    <n v="66"/>
    <n v="238"/>
    <n v="40"/>
    <n v="5"/>
    <n v="9"/>
    <m/>
    <s v="DR"/>
    <m/>
    <n v="214"/>
    <n v="0.18691588785046728"/>
    <n v="4.1869158878504669"/>
    <n v="18"/>
    <m/>
    <m/>
    <m/>
    <x v="2"/>
  </r>
  <r>
    <n v="59"/>
    <n v="16"/>
    <x v="7"/>
    <x v="7"/>
    <d v="2014-05-23T00:00:00"/>
    <s v="Full_16h"/>
    <m/>
    <m/>
    <n v="3"/>
    <n v="0"/>
    <n v="3"/>
    <n v="4"/>
    <n v="50"/>
    <n v="164"/>
    <n v="138"/>
    <n v="4"/>
    <n v="3"/>
    <m/>
    <s v="V"/>
    <m/>
    <n v="212.4"/>
    <n v="0.64971751412429379"/>
    <n v="3.6497175141242937"/>
    <n v="10"/>
    <m/>
    <m/>
    <m/>
    <x v="2"/>
  </r>
  <r>
    <n v="59"/>
    <n v="16"/>
    <x v="7"/>
    <x v="7"/>
    <d v="2014-05-23T00:00:00"/>
    <s v="Full_16h"/>
    <m/>
    <m/>
    <n v="4"/>
    <n v="0"/>
    <n v="3"/>
    <n v="4"/>
    <n v="80"/>
    <n v="115"/>
    <n v="63"/>
    <n v="3"/>
    <n v="3"/>
    <m/>
    <s v="V"/>
    <m/>
    <n v="212.4"/>
    <n v="0.29661016949152541"/>
    <n v="3.2966101694915255"/>
    <n v="9"/>
    <m/>
    <m/>
    <m/>
    <x v="2"/>
  </r>
  <r>
    <n v="85"/>
    <n v="16"/>
    <x v="7"/>
    <x v="7"/>
    <d v="2014-05-23T00:00:00"/>
    <s v="Full_16h"/>
    <m/>
    <n v="85"/>
    <n v="1"/>
    <n v="1"/>
    <n v="4"/>
    <n v="5"/>
    <n v="72"/>
    <m/>
    <n v="92"/>
    <n v="5"/>
    <n v="9"/>
    <m/>
    <s v="E"/>
    <m/>
    <n v="214"/>
    <n v="0.42990654205607476"/>
    <n v="4.4299065420560746"/>
    <n v="18"/>
    <m/>
    <m/>
    <m/>
    <x v="2"/>
  </r>
  <r>
    <n v="85"/>
    <n v="16"/>
    <x v="7"/>
    <x v="7"/>
    <d v="2014-05-23T00:00:00"/>
    <s v="Full_16h"/>
    <m/>
    <m/>
    <n v="2"/>
    <n v="2"/>
    <n v="4"/>
    <n v="5"/>
    <n v="74"/>
    <n v="215"/>
    <n v="134"/>
    <m/>
    <m/>
    <m/>
    <m/>
    <m/>
    <n v="214"/>
    <n v="0.62616822429906538"/>
    <n v="4.6261682242990654"/>
    <s v=""/>
    <m/>
    <m/>
    <m/>
    <x v="2"/>
  </r>
  <r>
    <n v="85"/>
    <n v="16"/>
    <x v="7"/>
    <x v="7"/>
    <d v="2014-05-23T00:00:00"/>
    <s v="Full_16h"/>
    <m/>
    <m/>
    <n v="3"/>
    <n v="0"/>
    <n v="5"/>
    <n v="6"/>
    <n v="60"/>
    <n v="158"/>
    <n v="47"/>
    <n v="5"/>
    <n v="4"/>
    <m/>
    <s v="E"/>
    <m/>
    <n v="196.375"/>
    <n v="0.23933800127307447"/>
    <n v="5.2393380012730741"/>
    <n v="14"/>
    <m/>
    <m/>
    <m/>
    <x v="2"/>
  </r>
  <r>
    <n v="296"/>
    <n v="16"/>
    <x v="7"/>
    <x v="7"/>
    <d v="2014-05-23T00:00:00"/>
    <s v="Full_16h"/>
    <m/>
    <n v="296"/>
    <n v="1"/>
    <n v="2"/>
    <n v="4"/>
    <n v="5"/>
    <n v="55"/>
    <m/>
    <n v="220"/>
    <n v="4"/>
    <n v="6"/>
    <m/>
    <s v="E"/>
    <m/>
    <n v="214"/>
    <n v="1.02803738317757"/>
    <n v="5.02803738317757"/>
    <n v="14"/>
    <m/>
    <m/>
    <m/>
    <x v="2"/>
  </r>
  <r>
    <n v="296"/>
    <n v="16"/>
    <x v="7"/>
    <x v="7"/>
    <d v="2014-05-23T00:00:00"/>
    <s v="Full_16h"/>
    <m/>
    <m/>
    <n v="2"/>
    <n v="1"/>
    <n v="3"/>
    <n v="4"/>
    <n v="78"/>
    <n v="220"/>
    <n v="236"/>
    <n v="5"/>
    <n v="9"/>
    <m/>
    <s v="DR"/>
    <m/>
    <n v="212.4"/>
    <n v="1.1111111111111112"/>
    <n v="4.1111111111111107"/>
    <n v="17"/>
    <m/>
    <m/>
    <m/>
    <x v="2"/>
  </r>
  <r>
    <n v="296"/>
    <n v="16"/>
    <x v="7"/>
    <x v="7"/>
    <d v="2014-05-23T00:00:00"/>
    <s v="Full_16h"/>
    <m/>
    <m/>
    <n v="3"/>
    <n v="2"/>
    <n v="4"/>
    <n v="5"/>
    <n v="73"/>
    <n v="235"/>
    <n v="133"/>
    <n v="4"/>
    <n v="8"/>
    <m/>
    <s v="E"/>
    <m/>
    <n v="214"/>
    <n v="0.62149532710280375"/>
    <n v="4.6214953271028039"/>
    <n v="16"/>
    <m/>
    <m/>
    <m/>
    <x v="2"/>
  </r>
  <r>
    <n v="296"/>
    <n v="16"/>
    <x v="7"/>
    <x v="7"/>
    <d v="2014-05-23T00:00:00"/>
    <s v="Full_16h"/>
    <m/>
    <m/>
    <n v="4"/>
    <n v="0"/>
    <n v="3"/>
    <n v="4"/>
    <n v="50"/>
    <n v="164"/>
    <n v="165"/>
    <n v="4"/>
    <n v="6"/>
    <m/>
    <s v="E"/>
    <m/>
    <n v="212.4"/>
    <n v="0.7768361581920904"/>
    <n v="3.7768361581920904"/>
    <n v="13"/>
    <m/>
    <m/>
    <m/>
    <x v="2"/>
  </r>
  <r>
    <n v="99"/>
    <n v="16"/>
    <x v="7"/>
    <x v="7"/>
    <d v="2014-05-28T00:00:00"/>
    <s v="Full_16h"/>
    <m/>
    <n v="99"/>
    <n v="1"/>
    <n v="1"/>
    <n v="4"/>
    <n v="5"/>
    <n v="66"/>
    <n v="238"/>
    <n v="196"/>
    <n v="4"/>
    <n v="14"/>
    <m/>
    <s v="DR"/>
    <n v="0"/>
    <n v="214"/>
    <n v="0.91588785046728971"/>
    <n v="4.91588785046729"/>
    <n v="22"/>
    <m/>
    <m/>
    <m/>
    <x v="2"/>
  </r>
  <r>
    <n v="99"/>
    <n v="16"/>
    <x v="7"/>
    <x v="7"/>
    <d v="2014-05-28T00:00:00"/>
    <s v="Full_16h"/>
    <m/>
    <m/>
    <n v="2"/>
    <n v="1"/>
    <n v="4"/>
    <n v="5"/>
    <n v="74"/>
    <n v="234"/>
    <n v="213"/>
    <n v="4"/>
    <n v="12"/>
    <m/>
    <s v="DR"/>
    <n v="0"/>
    <n v="214"/>
    <n v="0.99532710280373837"/>
    <n v="4.9953271028037385"/>
    <n v="20"/>
    <m/>
    <m/>
    <m/>
    <x v="2"/>
  </r>
  <r>
    <n v="99"/>
    <n v="16"/>
    <x v="7"/>
    <x v="7"/>
    <d v="2014-05-28T00:00:00"/>
    <s v="Full_16h"/>
    <m/>
    <m/>
    <n v="3"/>
    <n v="2"/>
    <n v="5"/>
    <n v="6"/>
    <n v="70"/>
    <n v="225"/>
    <n v="52"/>
    <n v="3"/>
    <n v="15"/>
    <m/>
    <s v="DR nearly TS"/>
    <n v="1"/>
    <n v="196.375"/>
    <n v="0.26479949077021003"/>
    <n v="5.2647994907702103"/>
    <n v="23"/>
    <m/>
    <m/>
    <m/>
    <x v="2"/>
  </r>
  <r>
    <n v="99"/>
    <n v="16"/>
    <x v="7"/>
    <x v="7"/>
    <d v="2014-05-28T00:00:00"/>
    <s v="Full_16h"/>
    <m/>
    <m/>
    <n v="4"/>
    <n v="1"/>
    <n v="4"/>
    <n v="6"/>
    <n v="80"/>
    <n v="207"/>
    <n v="20"/>
    <n v="3"/>
    <n v="14"/>
    <n v="11"/>
    <s v="DR nearly TS"/>
    <n v="2"/>
    <n v="214"/>
    <n v="9.3457943925233641E-2"/>
    <n v="4.0934579439252339"/>
    <n v="21"/>
    <m/>
    <m/>
    <m/>
    <x v="2"/>
  </r>
  <r>
    <n v="247"/>
    <n v="16"/>
    <x v="7"/>
    <x v="7"/>
    <d v="2014-05-28T00:00:00"/>
    <s v="Full_16h"/>
    <d v="2014-05-28T00:00:00"/>
    <n v="247"/>
    <n v="1"/>
    <n v="1"/>
    <n v="5"/>
    <n v="6"/>
    <n v="73"/>
    <m/>
    <n v="47"/>
    <n v="4"/>
    <n v="11"/>
    <m/>
    <s v="DR"/>
    <m/>
    <n v="196.375"/>
    <n v="0.23933800127307447"/>
    <n v="5.2393380012730741"/>
    <n v="20"/>
    <m/>
    <m/>
    <m/>
    <x v="2"/>
  </r>
  <r>
    <n v="247"/>
    <n v="16"/>
    <x v="7"/>
    <x v="7"/>
    <d v="2014-05-28T00:00:00"/>
    <s v="Full_16h"/>
    <m/>
    <m/>
    <n v="2"/>
    <n v="2"/>
    <n v="4"/>
    <n v="5"/>
    <n v="65"/>
    <n v="220"/>
    <n v="225"/>
    <n v="4"/>
    <n v="14"/>
    <m/>
    <s v="DR nearly TS"/>
    <m/>
    <n v="214"/>
    <n v="1.0514018691588785"/>
    <n v="5.0514018691588785"/>
    <n v="22"/>
    <m/>
    <m/>
    <m/>
    <x v="2"/>
  </r>
  <r>
    <n v="247"/>
    <n v="16"/>
    <x v="7"/>
    <x v="7"/>
    <d v="2014-05-28T00:00:00"/>
    <s v="Full_16h"/>
    <m/>
    <m/>
    <n v="3"/>
    <n v="0"/>
    <n v="5"/>
    <n v="6"/>
    <n v="85"/>
    <n v="240"/>
    <n v="66"/>
    <n v="4"/>
    <n v="9"/>
    <m/>
    <s v="DR"/>
    <m/>
    <n v="196.375"/>
    <n v="0.33609166136218971"/>
    <n v="5.3360916613621896"/>
    <n v="18"/>
    <m/>
    <m/>
    <m/>
    <x v="2"/>
  </r>
  <r>
    <n v="247"/>
    <n v="16"/>
    <x v="7"/>
    <x v="7"/>
    <d v="2014-05-28T00:00:00"/>
    <s v="Full_16h"/>
    <m/>
    <m/>
    <n v="4"/>
    <n v="0"/>
    <n v="4"/>
    <n v="5"/>
    <n v="72"/>
    <n v="150"/>
    <n v="202"/>
    <n v="4"/>
    <n v="8"/>
    <m/>
    <s v="DR"/>
    <m/>
    <n v="214"/>
    <n v="0.94392523364485981"/>
    <n v="4.94392523364486"/>
    <n v="16"/>
    <m/>
    <m/>
    <m/>
    <x v="2"/>
  </r>
  <r>
    <n v="290"/>
    <n v="16"/>
    <x v="7"/>
    <x v="7"/>
    <d v="2014-05-28T00:00:00"/>
    <s v="Full_16h"/>
    <m/>
    <n v="290"/>
    <n v="1"/>
    <n v="2"/>
    <n v="4"/>
    <n v="5"/>
    <n v="70"/>
    <m/>
    <n v="227"/>
    <n v="4"/>
    <n v="13"/>
    <m/>
    <s v="DR nearly TS"/>
    <n v="0"/>
    <n v="214"/>
    <n v="1.0607476635514019"/>
    <n v="5.0607476635514015"/>
    <n v="21"/>
    <m/>
    <m/>
    <m/>
    <x v="2"/>
  </r>
  <r>
    <n v="290"/>
    <n v="16"/>
    <x v="7"/>
    <x v="7"/>
    <d v="2014-05-28T00:00:00"/>
    <s v="Full_16h"/>
    <m/>
    <m/>
    <n v="2"/>
    <n v="2"/>
    <n v="5"/>
    <n v="6"/>
    <n v="84"/>
    <n v="250"/>
    <n v="111"/>
    <n v="3"/>
    <n v="16"/>
    <n v="8"/>
    <s v="TS"/>
    <n v="1"/>
    <n v="196.375"/>
    <n v="0.56524506683640996"/>
    <n v="5.5652450668364102"/>
    <n v="24"/>
    <m/>
    <m/>
    <m/>
    <x v="2"/>
  </r>
  <r>
    <n v="290"/>
    <n v="16"/>
    <x v="7"/>
    <x v="7"/>
    <d v="2014-05-28T00:00:00"/>
    <s v="Full_16h"/>
    <m/>
    <m/>
    <n v="3"/>
    <n v="1"/>
    <n v="5"/>
    <n v="6"/>
    <n v="70"/>
    <n v="225"/>
    <n v="80"/>
    <n v="4"/>
    <n v="12"/>
    <m/>
    <s v="DR"/>
    <n v="0"/>
    <n v="196.375"/>
    <n v="0.40738383195416933"/>
    <n v="5.4073838319541689"/>
    <n v="21"/>
    <m/>
    <m/>
    <m/>
    <x v="2"/>
  </r>
  <r>
    <n v="290"/>
    <n v="16"/>
    <x v="7"/>
    <x v="7"/>
    <d v="2014-05-28T00:00:00"/>
    <s v="Full_16h"/>
    <m/>
    <m/>
    <n v="4"/>
    <n v="0"/>
    <n v="4"/>
    <n v="5"/>
    <n v="73"/>
    <n v="190"/>
    <n v="173"/>
    <n v="4"/>
    <n v="11"/>
    <m/>
    <s v="DR"/>
    <n v="0"/>
    <n v="214"/>
    <n v="0.80841121495327106"/>
    <n v="4.8084112149532707"/>
    <n v="19"/>
    <m/>
    <m/>
    <m/>
    <x v="2"/>
  </r>
  <r>
    <n v="171"/>
    <n v="16"/>
    <x v="7"/>
    <x v="7"/>
    <d v="2014-06-03T00:00:00"/>
    <s v="Full_16h"/>
    <m/>
    <n v="171"/>
    <n v="1"/>
    <n v="1"/>
    <n v="6"/>
    <n v="7"/>
    <n v="105"/>
    <m/>
    <n v="62"/>
    <n v="2"/>
    <n v="15"/>
    <n v="25"/>
    <s v="TS"/>
    <n v="2"/>
    <n v="196"/>
    <n v="0.31632653061224492"/>
    <n v="6.3163265306122449"/>
    <n v="23"/>
    <m/>
    <m/>
    <m/>
    <x v="2"/>
  </r>
  <r>
    <n v="171"/>
    <n v="16"/>
    <x v="7"/>
    <x v="7"/>
    <d v="2014-06-03T00:00:00"/>
    <s v="Full_16h"/>
    <m/>
    <m/>
    <n v="2"/>
    <n v="2"/>
    <n v="6"/>
    <n v="7"/>
    <n v="101"/>
    <n v="220"/>
    <n v="166"/>
    <n v="3"/>
    <n v="15"/>
    <n v="20"/>
    <s v="TS"/>
    <n v="2"/>
    <n v="196"/>
    <n v="0.84693877551020413"/>
    <n v="6.8469387755102042"/>
    <n v="24"/>
    <m/>
    <m/>
    <m/>
    <x v="2"/>
  </r>
  <r>
    <n v="171"/>
    <n v="16"/>
    <x v="7"/>
    <x v="7"/>
    <d v="2014-06-03T00:00:00"/>
    <s v="Full_16h"/>
    <m/>
    <m/>
    <n v="3"/>
    <n v="1"/>
    <n v="6"/>
    <n v="7"/>
    <n v="100"/>
    <n v="164"/>
    <n v="13"/>
    <n v="2"/>
    <n v="16"/>
    <n v="25"/>
    <s v="TS"/>
    <n v="2"/>
    <n v="196"/>
    <n v="6.6326530612244902E-2"/>
    <n v="6.0663265306122449"/>
    <n v="24"/>
    <m/>
    <m/>
    <m/>
    <x v="2"/>
  </r>
  <r>
    <n v="171"/>
    <n v="16"/>
    <x v="7"/>
    <x v="7"/>
    <d v="2014-06-03T00:00:00"/>
    <s v="Full_16h"/>
    <m/>
    <m/>
    <n v="4"/>
    <n v="1"/>
    <n v="5"/>
    <n v="6"/>
    <n v="83"/>
    <n v="219"/>
    <n v="166"/>
    <n v="2"/>
    <n v="16"/>
    <n v="22"/>
    <s v="TS"/>
    <n v="2"/>
    <n v="196.375"/>
    <n v="0.84532145130490133"/>
    <n v="5.8453214513049012"/>
    <n v="23"/>
    <m/>
    <m/>
    <m/>
    <x v="2"/>
  </r>
  <r>
    <n v="229"/>
    <n v="16"/>
    <x v="7"/>
    <x v="7"/>
    <d v="2014-06-03T00:00:00"/>
    <s v="Full_16h"/>
    <m/>
    <n v="229"/>
    <n v="1"/>
    <n v="2"/>
    <n v="6"/>
    <n v="7"/>
    <n v="105"/>
    <m/>
    <n v="75"/>
    <n v="2"/>
    <n v="17"/>
    <n v="30"/>
    <s v="&gt;TS"/>
    <n v="2"/>
    <n v="196"/>
    <n v="0.38265306122448978"/>
    <n v="6.3826530612244898"/>
    <n v="25"/>
    <m/>
    <m/>
    <m/>
    <x v="2"/>
  </r>
  <r>
    <n v="229"/>
    <n v="16"/>
    <x v="7"/>
    <x v="7"/>
    <d v="2014-06-03T00:00:00"/>
    <s v="Full_16h"/>
    <m/>
    <m/>
    <n v="2"/>
    <n v="3"/>
    <n v="6"/>
    <n v="7"/>
    <n v="85"/>
    <n v="197"/>
    <n v="45"/>
    <n v="2"/>
    <n v="17"/>
    <n v="12"/>
    <s v="&gt;TS"/>
    <n v="1"/>
    <n v="196"/>
    <n v="0.22959183673469388"/>
    <n v="6.2295918367346941"/>
    <n v="25"/>
    <m/>
    <m/>
    <m/>
    <x v="2"/>
  </r>
  <r>
    <n v="229"/>
    <n v="16"/>
    <x v="7"/>
    <x v="7"/>
    <d v="2014-06-03T00:00:00"/>
    <s v="Full_16h"/>
    <m/>
    <m/>
    <n v="3"/>
    <n v="1"/>
    <n v="5"/>
    <n v="7"/>
    <n v="70"/>
    <n v="200"/>
    <n v="70"/>
    <n v="2"/>
    <n v="15"/>
    <n v="10"/>
    <s v="&gt;TS"/>
    <n v="1"/>
    <n v="196.375"/>
    <n v="0.35646085295989816"/>
    <n v="5.3564608529598985"/>
    <n v="22"/>
    <m/>
    <m/>
    <m/>
    <x v="2"/>
  </r>
  <r>
    <n v="229"/>
    <n v="16"/>
    <x v="7"/>
    <x v="7"/>
    <d v="2014-06-03T00:00:00"/>
    <s v="Full_16h"/>
    <m/>
    <m/>
    <n v="4"/>
    <n v="0"/>
    <n v="5"/>
    <n v="6"/>
    <n v="66"/>
    <n v="195"/>
    <n v="96"/>
    <n v="3"/>
    <n v="15"/>
    <m/>
    <s v="DR"/>
    <n v="0"/>
    <n v="196.375"/>
    <n v="0.48886059834500317"/>
    <n v="5.4888605983450027"/>
    <n v="23"/>
    <m/>
    <m/>
    <m/>
    <x v="2"/>
  </r>
  <r>
    <n v="303"/>
    <n v="16"/>
    <x v="7"/>
    <x v="7"/>
    <d v="2014-06-03T00:00:00"/>
    <s v="Full_16h"/>
    <m/>
    <n v="303"/>
    <n v="1"/>
    <n v="2"/>
    <n v="4"/>
    <n v="5"/>
    <n v="80"/>
    <m/>
    <n v="215"/>
    <n v="3"/>
    <n v="15"/>
    <m/>
    <s v="DR nearly TS"/>
    <n v="1"/>
    <n v="214"/>
    <n v="1.0046728971962617"/>
    <n v="5.0046728971962615"/>
    <n v="22"/>
    <m/>
    <m/>
    <m/>
    <x v="2"/>
  </r>
  <r>
    <n v="303"/>
    <n v="16"/>
    <x v="7"/>
    <x v="7"/>
    <d v="2014-06-03T00:00:00"/>
    <s v="Full_16h"/>
    <m/>
    <m/>
    <n v="2"/>
    <n v="1"/>
    <n v="6"/>
    <n v="7"/>
    <n v="70"/>
    <n v="200"/>
    <n v="46"/>
    <n v="3"/>
    <n v="13"/>
    <m/>
    <s v="TS"/>
    <n v="0"/>
    <n v="196"/>
    <n v="0.23469387755102042"/>
    <n v="6.2346938775510203"/>
    <n v="22"/>
    <m/>
    <m/>
    <m/>
    <x v="2"/>
  </r>
  <r>
    <n v="303"/>
    <n v="16"/>
    <x v="7"/>
    <x v="7"/>
    <d v="2014-06-03T00:00:00"/>
    <s v="Full_16h"/>
    <m/>
    <m/>
    <n v="3"/>
    <n v="1"/>
    <n v="4"/>
    <n v="5"/>
    <n v="60"/>
    <n v="197"/>
    <n v="196"/>
    <n v="3"/>
    <n v="11"/>
    <m/>
    <s v="DR"/>
    <n v="0"/>
    <n v="214"/>
    <n v="0.91588785046728971"/>
    <n v="4.91588785046729"/>
    <n v="18"/>
    <m/>
    <m/>
    <m/>
    <x v="2"/>
  </r>
  <r>
    <n v="185"/>
    <n v="16"/>
    <x v="7"/>
    <x v="7"/>
    <d v="2014-06-10T00:00:00"/>
    <s v="Full_16h"/>
    <m/>
    <n v="185"/>
    <n v="1"/>
    <n v="2"/>
    <n v="5"/>
    <n v="6"/>
    <n v="125"/>
    <m/>
    <n v="183"/>
    <n v="2"/>
    <n v="17"/>
    <n v="45"/>
    <s v="&gt;TS"/>
    <n v="2"/>
    <n v="196.375"/>
    <n v="0.93189051559516234"/>
    <n v="5.9318905155951622"/>
    <n v="24"/>
    <m/>
    <m/>
    <m/>
    <x v="2"/>
  </r>
  <r>
    <n v="185"/>
    <n v="16"/>
    <x v="7"/>
    <x v="7"/>
    <d v="2014-06-10T00:00:00"/>
    <s v="Full_16h"/>
    <m/>
    <m/>
    <n v="2"/>
    <n v="1"/>
    <n v="6"/>
    <n v="7"/>
    <n v="140"/>
    <n v="203"/>
    <n v="4"/>
    <n v="2"/>
    <n v="17"/>
    <n v="50"/>
    <s v="&gt;TS"/>
    <n v="2"/>
    <n v="196"/>
    <n v="2.0408163265306121E-2"/>
    <n v="6.0204081632653059"/>
    <n v="25"/>
    <m/>
    <m/>
    <m/>
    <x v="2"/>
  </r>
  <r>
    <n v="185"/>
    <n v="16"/>
    <x v="7"/>
    <x v="7"/>
    <d v="2014-06-10T00:00:00"/>
    <s v="Full_16h"/>
    <m/>
    <m/>
    <n v="3"/>
    <n v="1"/>
    <n v="6"/>
    <n v="6"/>
    <n v="113"/>
    <n v="187"/>
    <m/>
    <n v="1"/>
    <n v="17"/>
    <n v="35"/>
    <s v="&gt;TS"/>
    <n v="2"/>
    <n v="196"/>
    <n v="0"/>
    <n v="6"/>
    <n v="24"/>
    <m/>
    <m/>
    <m/>
    <x v="1"/>
  </r>
  <r>
    <n v="194"/>
    <n v="16"/>
    <x v="7"/>
    <x v="7"/>
    <d v="2014-06-10T00:00:00"/>
    <s v="Full_16h"/>
    <m/>
    <n v="194"/>
    <n v="1"/>
    <n v="2"/>
    <n v="7"/>
    <n v="8"/>
    <n v="135"/>
    <n v="190"/>
    <n v="20"/>
    <n v="1"/>
    <n v="17"/>
    <n v="40"/>
    <s v="&gt;TS"/>
    <n v="2"/>
    <n v="160"/>
    <n v="0.125"/>
    <n v="7.125"/>
    <n v="25"/>
    <m/>
    <m/>
    <m/>
    <x v="2"/>
  </r>
  <r>
    <n v="194"/>
    <n v="16"/>
    <x v="7"/>
    <x v="7"/>
    <d v="2014-06-10T00:00:00"/>
    <s v="Full_16h"/>
    <m/>
    <m/>
    <n v="2"/>
    <n v="1"/>
    <n v="7"/>
    <n v="8"/>
    <n v="150"/>
    <n v="214"/>
    <n v="70"/>
    <n v="2"/>
    <n v="17"/>
    <n v="60"/>
    <s v="&gt;TS"/>
    <n v="3"/>
    <n v="160"/>
    <n v="0.4375"/>
    <n v="7.4375"/>
    <n v="26"/>
    <m/>
    <m/>
    <m/>
    <x v="2"/>
  </r>
  <r>
    <n v="209"/>
    <n v="16"/>
    <x v="7"/>
    <x v="7"/>
    <d v="2014-06-10T00:00:00"/>
    <s v="Full_16h"/>
    <m/>
    <n v="209"/>
    <n v="1"/>
    <n v="1"/>
    <n v="7"/>
    <n v="8"/>
    <n v="157"/>
    <n v="192"/>
    <n v="50"/>
    <n v="1"/>
    <n v="17"/>
    <n v="50"/>
    <s v="&gt;TS"/>
    <n v="2"/>
    <n v="160"/>
    <n v="0.3125"/>
    <n v="7.3125"/>
    <n v="25"/>
    <m/>
    <m/>
    <m/>
    <x v="2"/>
  </r>
  <r>
    <n v="209"/>
    <n v="16"/>
    <x v="7"/>
    <x v="7"/>
    <d v="2014-06-10T00:00:00"/>
    <s v="Full_16h"/>
    <m/>
    <m/>
    <n v="2"/>
    <n v="2"/>
    <n v="6"/>
    <n v="7"/>
    <n v="145"/>
    <m/>
    <n v="231"/>
    <n v="2"/>
    <n v="16"/>
    <n v="45"/>
    <s v="&gt;TS"/>
    <n v="2"/>
    <n v="196"/>
    <n v="1.1785714285714286"/>
    <n v="7.1785714285714288"/>
    <n v="24"/>
    <m/>
    <m/>
    <m/>
    <x v="2"/>
  </r>
  <r>
    <n v="209"/>
    <n v="16"/>
    <x v="7"/>
    <x v="7"/>
    <d v="2014-06-10T00:00:00"/>
    <s v="Full_16h"/>
    <m/>
    <m/>
    <n v="3"/>
    <n v="1"/>
    <n v="6"/>
    <n v="7"/>
    <n v="150"/>
    <n v="215"/>
    <n v="75"/>
    <n v="1"/>
    <n v="17"/>
    <n v="52"/>
    <s v="&gt;TS"/>
    <n v="3"/>
    <n v="196"/>
    <n v="0.38265306122448978"/>
    <n v="6.3826530612244898"/>
    <n v="24"/>
    <m/>
    <m/>
    <m/>
    <x v="2"/>
  </r>
  <r>
    <n v="209"/>
    <n v="16"/>
    <x v="7"/>
    <x v="7"/>
    <d v="2014-06-10T00:00:00"/>
    <s v="Full_16h"/>
    <m/>
    <m/>
    <n v="4"/>
    <n v="0"/>
    <n v="6"/>
    <n v="7"/>
    <n v="83"/>
    <n v="185"/>
    <n v="44"/>
    <n v="2"/>
    <n v="15"/>
    <n v="12"/>
    <s v="&gt;TS"/>
    <n v="1"/>
    <n v="196"/>
    <n v="0.22448979591836735"/>
    <n v="6.2244897959183669"/>
    <n v="23"/>
    <m/>
    <m/>
    <m/>
    <x v="2"/>
  </r>
  <r>
    <n v="322"/>
    <n v="16"/>
    <x v="7"/>
    <x v="7"/>
    <d v="2014-06-10T00:00:00"/>
    <s v="Full_16h"/>
    <m/>
    <n v="322"/>
    <n v="1"/>
    <n v="5"/>
    <n v="7"/>
    <n v="8"/>
    <n v="180"/>
    <m/>
    <n v="95"/>
    <n v="1"/>
    <n v="19"/>
    <n v="80"/>
    <s v="&gt;TS"/>
    <n v="3"/>
    <n v="160"/>
    <n v="0.59375"/>
    <n v="7.59375"/>
    <n v="27"/>
    <m/>
    <m/>
    <m/>
    <x v="2"/>
  </r>
  <r>
    <n v="322"/>
    <n v="16"/>
    <x v="7"/>
    <x v="7"/>
    <d v="2014-06-10T00:00:00"/>
    <s v="Full_16h"/>
    <m/>
    <m/>
    <n v="2"/>
    <n v="1"/>
    <n v="7"/>
    <n v="7"/>
    <n v="130"/>
    <n v="188"/>
    <m/>
    <n v="1"/>
    <n v="17"/>
    <n v="45"/>
    <s v="&gt;TS"/>
    <n v="2"/>
    <n v="160"/>
    <n v="0"/>
    <n v="7"/>
    <n v="25"/>
    <m/>
    <m/>
    <m/>
    <x v="1"/>
  </r>
  <r>
    <n v="35"/>
    <n v="16"/>
    <x v="7"/>
    <x v="7"/>
    <d v="2014-07-23T00:00:00"/>
    <s v="Full_16h"/>
    <m/>
    <n v="35"/>
    <n v="1"/>
    <m/>
    <n v="8"/>
    <m/>
    <n v="310"/>
    <m/>
    <m/>
    <m/>
    <n v="16"/>
    <m/>
    <m/>
    <n v="3"/>
    <n v="160"/>
    <n v="0"/>
    <n v="8"/>
    <n v="24"/>
    <m/>
    <m/>
    <m/>
    <x v="1"/>
  </r>
  <r>
    <n v="35"/>
    <n v="16"/>
    <x v="7"/>
    <x v="7"/>
    <d v="2014-07-23T00:00:00"/>
    <s v="Full_16h"/>
    <m/>
    <m/>
    <n v="2"/>
    <m/>
    <n v="8"/>
    <m/>
    <n v="320"/>
    <m/>
    <m/>
    <m/>
    <n v="18"/>
    <m/>
    <m/>
    <n v="3"/>
    <n v="160"/>
    <n v="0"/>
    <n v="8"/>
    <n v="26"/>
    <m/>
    <m/>
    <m/>
    <x v="1"/>
  </r>
  <r>
    <n v="35"/>
    <n v="16"/>
    <x v="7"/>
    <x v="7"/>
    <d v="2014-07-23T00:00:00"/>
    <s v="Full_16h"/>
    <m/>
    <m/>
    <n v="3"/>
    <m/>
    <n v="8"/>
    <m/>
    <n v="325"/>
    <m/>
    <m/>
    <m/>
    <n v="17"/>
    <m/>
    <m/>
    <n v="3"/>
    <n v="160"/>
    <n v="0"/>
    <n v="8"/>
    <n v="25"/>
    <m/>
    <m/>
    <m/>
    <x v="1"/>
  </r>
  <r>
    <n v="35"/>
    <n v="16"/>
    <x v="7"/>
    <x v="7"/>
    <d v="2014-07-23T00:00:00"/>
    <s v="Full_16h"/>
    <m/>
    <m/>
    <n v="4"/>
    <m/>
    <n v="7"/>
    <m/>
    <n v="235"/>
    <m/>
    <m/>
    <m/>
    <n v="10"/>
    <m/>
    <m/>
    <n v="3"/>
    <n v="160"/>
    <n v="0"/>
    <n v="7"/>
    <n v="17"/>
    <m/>
    <m/>
    <m/>
    <x v="1"/>
  </r>
  <r>
    <n v="57"/>
    <n v="16"/>
    <x v="7"/>
    <x v="7"/>
    <d v="2014-07-23T00:00:00"/>
    <s v="Full_16h"/>
    <m/>
    <n v="57"/>
    <n v="1"/>
    <m/>
    <n v="7"/>
    <m/>
    <n v="350"/>
    <m/>
    <m/>
    <m/>
    <n v="18"/>
    <m/>
    <m/>
    <n v="3"/>
    <n v="160"/>
    <n v="0"/>
    <n v="7"/>
    <n v="25"/>
    <m/>
    <m/>
    <m/>
    <x v="1"/>
  </r>
  <r>
    <n v="57"/>
    <n v="16"/>
    <x v="7"/>
    <x v="7"/>
    <d v="2014-07-23T00:00:00"/>
    <s v="Full_16h"/>
    <m/>
    <m/>
    <n v="2"/>
    <m/>
    <n v="8"/>
    <m/>
    <n v="360"/>
    <m/>
    <m/>
    <m/>
    <n v="16"/>
    <m/>
    <m/>
    <n v="3"/>
    <n v="160"/>
    <n v="0"/>
    <n v="8"/>
    <n v="24"/>
    <m/>
    <m/>
    <m/>
    <x v="1"/>
  </r>
  <r>
    <n v="57"/>
    <n v="16"/>
    <x v="7"/>
    <x v="7"/>
    <d v="2014-07-23T00:00:00"/>
    <s v="Full_16h"/>
    <m/>
    <m/>
    <n v="3"/>
    <m/>
    <n v="7"/>
    <m/>
    <n v="340"/>
    <m/>
    <m/>
    <m/>
    <n v="17"/>
    <m/>
    <m/>
    <n v="3"/>
    <n v="160"/>
    <n v="0"/>
    <n v="7"/>
    <n v="24"/>
    <m/>
    <m/>
    <m/>
    <x v="1"/>
  </r>
  <r>
    <n v="57"/>
    <n v="16"/>
    <x v="7"/>
    <x v="7"/>
    <d v="2014-07-23T00:00:00"/>
    <s v="Full_16h"/>
    <m/>
    <m/>
    <n v="4"/>
    <m/>
    <n v="8"/>
    <m/>
    <n v="340"/>
    <m/>
    <m/>
    <m/>
    <n v="15"/>
    <m/>
    <m/>
    <n v="3"/>
    <n v="160"/>
    <n v="0"/>
    <n v="8"/>
    <n v="23"/>
    <m/>
    <m/>
    <m/>
    <x v="1"/>
  </r>
  <r>
    <n v="74"/>
    <n v="16"/>
    <x v="7"/>
    <x v="7"/>
    <d v="2014-07-23T00:00:00"/>
    <s v="Full_16h"/>
    <m/>
    <n v="74"/>
    <n v="1"/>
    <m/>
    <n v="7"/>
    <m/>
    <n v="340"/>
    <m/>
    <m/>
    <m/>
    <n v="16"/>
    <m/>
    <m/>
    <n v="3"/>
    <n v="160"/>
    <n v="0"/>
    <n v="7"/>
    <n v="23"/>
    <m/>
    <m/>
    <m/>
    <x v="1"/>
  </r>
  <r>
    <n v="74"/>
    <n v="16"/>
    <x v="7"/>
    <x v="7"/>
    <d v="2014-07-23T00:00:00"/>
    <s v="Full_16h"/>
    <m/>
    <m/>
    <n v="2"/>
    <m/>
    <n v="8"/>
    <m/>
    <n v="325"/>
    <m/>
    <m/>
    <m/>
    <n v="17"/>
    <m/>
    <m/>
    <n v="3"/>
    <n v="160"/>
    <n v="0"/>
    <n v="8"/>
    <n v="25"/>
    <m/>
    <m/>
    <m/>
    <x v="1"/>
  </r>
  <r>
    <n v="74"/>
    <n v="16"/>
    <x v="7"/>
    <x v="7"/>
    <d v="2014-07-23T00:00:00"/>
    <s v="Full_16h"/>
    <m/>
    <m/>
    <n v="3"/>
    <m/>
    <n v="8"/>
    <m/>
    <n v="355"/>
    <m/>
    <m/>
    <m/>
    <n v="15"/>
    <m/>
    <m/>
    <n v="4"/>
    <n v="160"/>
    <n v="0"/>
    <n v="8"/>
    <n v="23"/>
    <m/>
    <m/>
    <m/>
    <x v="1"/>
  </r>
  <r>
    <n v="134"/>
    <n v="16"/>
    <x v="7"/>
    <x v="7"/>
    <d v="2014-07-23T00:00:00"/>
    <s v="Full_16h"/>
    <m/>
    <n v="134"/>
    <n v="1"/>
    <m/>
    <n v="7"/>
    <m/>
    <n v="315"/>
    <m/>
    <m/>
    <m/>
    <n v="17"/>
    <m/>
    <m/>
    <n v="3"/>
    <n v="160"/>
    <n v="0"/>
    <n v="7"/>
    <n v="24"/>
    <m/>
    <m/>
    <m/>
    <x v="1"/>
  </r>
  <r>
    <n v="134"/>
    <n v="16"/>
    <x v="7"/>
    <x v="7"/>
    <d v="2014-07-23T00:00:00"/>
    <s v="Full_16h"/>
    <m/>
    <m/>
    <n v="2"/>
    <m/>
    <n v="9"/>
    <m/>
    <n v="320"/>
    <m/>
    <m/>
    <m/>
    <n v="16"/>
    <m/>
    <m/>
    <n v="3"/>
    <n v="160"/>
    <n v="0"/>
    <n v="9"/>
    <n v="25"/>
    <m/>
    <m/>
    <m/>
    <x v="1"/>
  </r>
  <r>
    <n v="134"/>
    <n v="16"/>
    <x v="7"/>
    <x v="7"/>
    <d v="2014-07-23T00:00:00"/>
    <s v="Full_16h"/>
    <m/>
    <m/>
    <n v="3"/>
    <m/>
    <n v="8"/>
    <m/>
    <n v="323"/>
    <m/>
    <m/>
    <m/>
    <n v="17"/>
    <m/>
    <m/>
    <n v="3"/>
    <n v="160"/>
    <n v="0"/>
    <n v="8"/>
    <n v="25"/>
    <m/>
    <m/>
    <m/>
    <x v="1"/>
  </r>
  <r>
    <n v="134"/>
    <n v="16"/>
    <x v="7"/>
    <x v="7"/>
    <d v="2014-07-23T00:00:00"/>
    <s v="Full_16h"/>
    <m/>
    <m/>
    <n v="4"/>
    <m/>
    <n v="8"/>
    <m/>
    <n v="280"/>
    <m/>
    <m/>
    <m/>
    <n v="15"/>
    <m/>
    <m/>
    <n v="3"/>
    <n v="160"/>
    <n v="0"/>
    <n v="8"/>
    <n v="23"/>
    <m/>
    <m/>
    <m/>
    <x v="1"/>
  </r>
  <r>
    <n v="179"/>
    <n v="16"/>
    <x v="7"/>
    <x v="7"/>
    <d v="2014-07-23T00:00:00"/>
    <s v="Full_16h"/>
    <m/>
    <n v="179"/>
    <n v="1"/>
    <m/>
    <n v="7"/>
    <m/>
    <n v="340"/>
    <m/>
    <m/>
    <m/>
    <n v="18"/>
    <m/>
    <m/>
    <n v="3"/>
    <n v="160"/>
    <n v="0"/>
    <n v="7"/>
    <n v="25"/>
    <m/>
    <m/>
    <m/>
    <x v="1"/>
  </r>
  <r>
    <n v="179"/>
    <n v="16"/>
    <x v="7"/>
    <x v="7"/>
    <d v="2014-07-23T00:00:00"/>
    <s v="Full_16h"/>
    <m/>
    <m/>
    <n v="2"/>
    <m/>
    <n v="8"/>
    <m/>
    <n v="395"/>
    <m/>
    <m/>
    <m/>
    <n v="18"/>
    <m/>
    <m/>
    <n v="4"/>
    <n v="160"/>
    <n v="0"/>
    <n v="8"/>
    <n v="26"/>
    <m/>
    <m/>
    <m/>
    <x v="1"/>
  </r>
  <r>
    <n v="200"/>
    <n v="16"/>
    <x v="7"/>
    <x v="7"/>
    <d v="2014-07-23T00:00:00"/>
    <s v="Full_16h"/>
    <m/>
    <n v="200"/>
    <n v="1"/>
    <m/>
    <n v="8"/>
    <m/>
    <n v="330"/>
    <m/>
    <m/>
    <m/>
    <n v="18"/>
    <m/>
    <m/>
    <n v="3"/>
    <n v="160"/>
    <n v="0"/>
    <n v="8"/>
    <n v="26"/>
    <m/>
    <m/>
    <m/>
    <x v="1"/>
  </r>
  <r>
    <n v="200"/>
    <n v="16"/>
    <x v="7"/>
    <x v="7"/>
    <d v="2014-07-23T00:00:00"/>
    <s v="Full_16h"/>
    <m/>
    <m/>
    <n v="2"/>
    <m/>
    <n v="7"/>
    <m/>
    <n v="340"/>
    <m/>
    <m/>
    <m/>
    <n v="17"/>
    <m/>
    <m/>
    <n v="3"/>
    <n v="160"/>
    <n v="0"/>
    <n v="7"/>
    <n v="24"/>
    <m/>
    <m/>
    <m/>
    <x v="1"/>
  </r>
  <r>
    <n v="200"/>
    <n v="16"/>
    <x v="7"/>
    <x v="7"/>
    <d v="2014-07-23T00:00:00"/>
    <s v="Full_16h"/>
    <m/>
    <m/>
    <n v="3"/>
    <m/>
    <n v="7"/>
    <m/>
    <n v="280"/>
    <m/>
    <m/>
    <m/>
    <n v="14"/>
    <m/>
    <m/>
    <n v="3"/>
    <n v="160"/>
    <n v="0"/>
    <n v="7"/>
    <n v="21"/>
    <m/>
    <m/>
    <m/>
    <x v="1"/>
  </r>
  <r>
    <n v="105"/>
    <n v="16"/>
    <x v="8"/>
    <x v="1"/>
    <d v="2014-02-04T00:00:00"/>
    <s v="None_16h"/>
    <d v="2014-02-04T00:00:00"/>
    <n v="105"/>
    <n v="1"/>
    <n v="0"/>
    <n v="1"/>
    <n v="2"/>
    <m/>
    <m/>
    <m/>
    <n v="3"/>
    <n v="3"/>
    <m/>
    <s v="v "/>
    <m/>
    <n v="136.33333333333334"/>
    <n v="0.67726161369193161"/>
    <n v="1.6772616136919316"/>
    <n v="7"/>
    <m/>
    <m/>
    <m/>
    <x v="2"/>
  </r>
  <r>
    <n v="105"/>
    <n v="16"/>
    <x v="8"/>
    <x v="1"/>
    <d v="2014-02-04T00:00:00"/>
    <s v="None_16h"/>
    <m/>
    <m/>
    <n v="2"/>
    <n v="0"/>
    <n v="1"/>
    <n v="2"/>
    <m/>
    <m/>
    <n v="90"/>
    <n v="3"/>
    <n v="3"/>
    <m/>
    <s v="V"/>
    <m/>
    <n v="136.33333333333334"/>
    <n v="0.6601466992665036"/>
    <n v="1.6601466992665035"/>
    <n v="7"/>
    <m/>
    <m/>
    <m/>
    <x v="2"/>
  </r>
  <r>
    <n v="105"/>
    <n v="16"/>
    <x v="8"/>
    <x v="1"/>
    <d v="2014-02-04T00:00:00"/>
    <s v="None_16h"/>
    <m/>
    <m/>
    <n v="3"/>
    <n v="0"/>
    <n v="1"/>
    <n v="2"/>
    <m/>
    <m/>
    <n v="93"/>
    <m/>
    <m/>
    <m/>
    <m/>
    <m/>
    <n v="136.33333333333334"/>
    <n v="0.68215158924205377"/>
    <n v="1.6821515892420538"/>
    <s v=""/>
    <m/>
    <m/>
    <m/>
    <x v="2"/>
  </r>
  <r>
    <n v="105"/>
    <n v="16"/>
    <x v="8"/>
    <x v="1"/>
    <d v="2014-02-04T00:00:00"/>
    <s v="None_16h"/>
    <m/>
    <m/>
    <n v="4"/>
    <n v="0"/>
    <n v="1"/>
    <n v="2"/>
    <m/>
    <m/>
    <n v="94"/>
    <m/>
    <m/>
    <m/>
    <m/>
    <m/>
    <n v="136.33333333333334"/>
    <n v="0.68948655256723712"/>
    <n v="1.6894865525672371"/>
    <s v=""/>
    <m/>
    <m/>
    <m/>
    <x v="2"/>
  </r>
  <r>
    <n v="157"/>
    <n v="16"/>
    <x v="8"/>
    <x v="1"/>
    <d v="2014-02-04T00:00:00"/>
    <s v="None_16h"/>
    <m/>
    <n v="157"/>
    <n v="1"/>
    <n v="0"/>
    <n v="1"/>
    <n v="2"/>
    <m/>
    <m/>
    <m/>
    <n v="3"/>
    <n v="3"/>
    <m/>
    <s v="V"/>
    <m/>
    <n v="136.33333333333334"/>
    <n v="0.66381418092909539"/>
    <n v="1.6638141809290954"/>
    <n v="7"/>
    <m/>
    <m/>
    <m/>
    <x v="2"/>
  </r>
  <r>
    <n v="157"/>
    <n v="16"/>
    <x v="8"/>
    <x v="1"/>
    <d v="2014-02-04T00:00:00"/>
    <s v="None_16h"/>
    <m/>
    <m/>
    <n v="2"/>
    <n v="0"/>
    <n v="1"/>
    <n v="2"/>
    <m/>
    <m/>
    <n v="93"/>
    <n v="3"/>
    <n v="3"/>
    <m/>
    <s v="V"/>
    <m/>
    <n v="136.33333333333334"/>
    <n v="0.68215158924205377"/>
    <n v="1.6821515892420538"/>
    <n v="7"/>
    <m/>
    <m/>
    <m/>
    <x v="2"/>
  </r>
  <r>
    <n v="157"/>
    <n v="16"/>
    <x v="8"/>
    <x v="1"/>
    <d v="2014-02-04T00:00:00"/>
    <s v="None_16h"/>
    <m/>
    <m/>
    <n v="3"/>
    <n v="0"/>
    <n v="1"/>
    <n v="2"/>
    <m/>
    <m/>
    <n v="88"/>
    <m/>
    <m/>
    <m/>
    <m/>
    <m/>
    <n v="136.33333333333334"/>
    <n v="0.6454767726161369"/>
    <n v="1.6454767726161368"/>
    <s v=""/>
    <m/>
    <m/>
    <m/>
    <x v="2"/>
  </r>
  <r>
    <n v="212"/>
    <n v="16"/>
    <x v="8"/>
    <x v="1"/>
    <d v="2014-02-04T00:00:00"/>
    <s v="None_16h"/>
    <m/>
    <n v="212"/>
    <n v="1"/>
    <n v="1"/>
    <n v="3"/>
    <n v="4"/>
    <n v="64"/>
    <m/>
    <n v="143"/>
    <n v="4"/>
    <n v="3"/>
    <m/>
    <s v="V"/>
    <m/>
    <n v="236.1"/>
    <n v="0.60567556120288013"/>
    <n v="3.6056755612028804"/>
    <n v="10"/>
    <m/>
    <m/>
    <m/>
    <x v="2"/>
  </r>
  <r>
    <n v="212"/>
    <n v="16"/>
    <x v="8"/>
    <x v="1"/>
    <d v="2014-02-04T00:00:00"/>
    <s v="None_16h"/>
    <m/>
    <m/>
    <n v="2"/>
    <n v="0"/>
    <n v="2"/>
    <n v="4"/>
    <n v="59"/>
    <n v="147"/>
    <n v="199"/>
    <n v="4"/>
    <n v="3"/>
    <m/>
    <s v="V"/>
    <m/>
    <n v="185"/>
    <n v="1.0756756756756756"/>
    <n v="3.0756756756756758"/>
    <n v="9"/>
    <m/>
    <m/>
    <m/>
    <x v="2"/>
  </r>
  <r>
    <n v="212"/>
    <n v="16"/>
    <x v="8"/>
    <x v="1"/>
    <d v="2014-02-04T00:00:00"/>
    <s v="None_16h"/>
    <m/>
    <m/>
    <n v="3"/>
    <n v="0"/>
    <n v="2"/>
    <n v="4"/>
    <n v="47"/>
    <n v="130"/>
    <n v="181"/>
    <n v="3"/>
    <n v="5"/>
    <m/>
    <s v="V"/>
    <m/>
    <n v="185"/>
    <n v="0.97837837837837838"/>
    <n v="2.9783783783783786"/>
    <n v="10"/>
    <m/>
    <m/>
    <m/>
    <x v="2"/>
  </r>
  <r>
    <n v="212"/>
    <n v="16"/>
    <x v="8"/>
    <x v="1"/>
    <d v="2014-02-04T00:00:00"/>
    <s v="None_16h"/>
    <m/>
    <m/>
    <n v="4"/>
    <n v="0"/>
    <n v="2"/>
    <n v="3"/>
    <n v="64"/>
    <n v="132"/>
    <n v="146"/>
    <m/>
    <m/>
    <m/>
    <m/>
    <m/>
    <n v="185"/>
    <n v="0.78918918918918923"/>
    <n v="2.7891891891891891"/>
    <s v=""/>
    <m/>
    <m/>
    <m/>
    <x v="2"/>
  </r>
  <r>
    <n v="306"/>
    <n v="16"/>
    <x v="8"/>
    <x v="1"/>
    <d v="2014-02-04T00:00:00"/>
    <s v="None_16h"/>
    <m/>
    <n v="306"/>
    <n v="1"/>
    <n v="0"/>
    <n v="1"/>
    <n v="2"/>
    <m/>
    <m/>
    <m/>
    <n v="3"/>
    <n v="2"/>
    <m/>
    <s v="V"/>
    <m/>
    <n v="136.33333333333334"/>
    <n v="0.71882640586797064"/>
    <n v="1.7188264058679708"/>
    <n v="6"/>
    <m/>
    <m/>
    <m/>
    <x v="2"/>
  </r>
  <r>
    <n v="306"/>
    <n v="16"/>
    <x v="8"/>
    <x v="1"/>
    <d v="2014-02-04T00:00:00"/>
    <s v="None_16h"/>
    <m/>
    <m/>
    <n v="2"/>
    <n v="0"/>
    <n v="1"/>
    <n v="2"/>
    <m/>
    <m/>
    <n v="120"/>
    <n v="3"/>
    <n v="3"/>
    <m/>
    <s v="V"/>
    <m/>
    <n v="136.33333333333334"/>
    <n v="0.88019559902200484"/>
    <n v="1.8801955990220049"/>
    <n v="7"/>
    <m/>
    <m/>
    <m/>
    <x v="2"/>
  </r>
  <r>
    <n v="306"/>
    <n v="16"/>
    <x v="8"/>
    <x v="1"/>
    <d v="2014-02-04T00:00:00"/>
    <s v="None_16h"/>
    <m/>
    <m/>
    <n v="3"/>
    <n v="0"/>
    <n v="1"/>
    <n v="2"/>
    <m/>
    <m/>
    <n v="86"/>
    <m/>
    <m/>
    <m/>
    <m/>
    <m/>
    <n v="136.33333333333334"/>
    <n v="0.63080684596577008"/>
    <n v="1.6308068459657701"/>
    <s v=""/>
    <m/>
    <m/>
    <m/>
    <x v="2"/>
  </r>
  <r>
    <n v="306"/>
    <n v="16"/>
    <x v="8"/>
    <x v="1"/>
    <d v="2014-02-04T00:00:00"/>
    <s v="None_16h"/>
    <m/>
    <m/>
    <n v="4"/>
    <n v="0"/>
    <n v="1"/>
    <n v="2"/>
    <m/>
    <m/>
    <n v="88"/>
    <m/>
    <m/>
    <m/>
    <m/>
    <m/>
    <n v="136.33333333333334"/>
    <n v="0.6454767726161369"/>
    <n v="1.6454767726161368"/>
    <s v=""/>
    <m/>
    <m/>
    <m/>
    <x v="2"/>
  </r>
  <r>
    <n v="36"/>
    <n v="16"/>
    <x v="8"/>
    <x v="1"/>
    <d v="2014-02-11T00:00:00"/>
    <s v="None_16h"/>
    <m/>
    <n v="36"/>
    <n v="1"/>
    <n v="1"/>
    <n v="3"/>
    <n v="4"/>
    <n v="61"/>
    <m/>
    <n v="146"/>
    <n v="4"/>
    <n v="4"/>
    <m/>
    <s v="V"/>
    <m/>
    <n v="236.1"/>
    <n v="0.61838204150783571"/>
    <n v="3.6183820415078358"/>
    <n v="11"/>
    <m/>
    <m/>
    <m/>
    <x v="2"/>
  </r>
  <r>
    <n v="36"/>
    <n v="16"/>
    <x v="8"/>
    <x v="1"/>
    <d v="2014-02-11T00:00:00"/>
    <s v="None_16h"/>
    <m/>
    <m/>
    <n v="2"/>
    <n v="1"/>
    <n v="3"/>
    <n v="4"/>
    <n v="54"/>
    <n v="200"/>
    <n v="208"/>
    <n v="4"/>
    <n v="3"/>
    <m/>
    <s v="V"/>
    <m/>
    <n v="236.1"/>
    <n v="0.8809826344769166"/>
    <n v="3.8809826344769167"/>
    <n v="10"/>
    <m/>
    <m/>
    <m/>
    <x v="2"/>
  </r>
  <r>
    <n v="36"/>
    <n v="16"/>
    <x v="8"/>
    <x v="1"/>
    <d v="2014-02-11T00:00:00"/>
    <s v="None_16h"/>
    <m/>
    <m/>
    <n v="3"/>
    <n v="0"/>
    <n v="3"/>
    <n v="4"/>
    <n v="61"/>
    <n v="204"/>
    <n v="209"/>
    <n v="3"/>
    <n v="4"/>
    <m/>
    <s v="V"/>
    <m/>
    <n v="236.1"/>
    <n v="0.8852181279119018"/>
    <n v="3.8852181279119016"/>
    <n v="10"/>
    <m/>
    <m/>
    <m/>
    <x v="2"/>
  </r>
  <r>
    <n v="278"/>
    <n v="16"/>
    <x v="8"/>
    <x v="1"/>
    <d v="2014-02-11T00:00:00"/>
    <s v="None_16h"/>
    <m/>
    <n v="278"/>
    <n v="1"/>
    <n v="1"/>
    <n v="3"/>
    <n v="4"/>
    <n v="61"/>
    <m/>
    <n v="134"/>
    <n v="4"/>
    <n v="4"/>
    <m/>
    <s v="V"/>
    <m/>
    <n v="236.1"/>
    <n v="0.56755612028801361"/>
    <n v="3.5675561202880135"/>
    <n v="11"/>
    <m/>
    <m/>
    <m/>
    <x v="2"/>
  </r>
  <r>
    <n v="278"/>
    <n v="16"/>
    <x v="8"/>
    <x v="1"/>
    <d v="2014-02-11T00:00:00"/>
    <s v="None_16h"/>
    <m/>
    <m/>
    <n v="2"/>
    <n v="1"/>
    <n v="3"/>
    <n v="4"/>
    <n v="48"/>
    <n v="167"/>
    <n v="168"/>
    <n v="4"/>
    <n v="4"/>
    <m/>
    <s v="V"/>
    <m/>
    <n v="236.1"/>
    <n v="0.71156289707750953"/>
    <n v="3.7115628970775094"/>
    <n v="11"/>
    <m/>
    <m/>
    <m/>
    <x v="2"/>
  </r>
  <r>
    <n v="278"/>
    <n v="16"/>
    <x v="8"/>
    <x v="1"/>
    <d v="2014-02-11T00:00:00"/>
    <s v="None_16h"/>
    <m/>
    <m/>
    <n v="3"/>
    <n v="1"/>
    <n v="3"/>
    <n v="4"/>
    <n v="60"/>
    <n v="185"/>
    <n v="185"/>
    <n v="4"/>
    <n v="4"/>
    <m/>
    <s v="V"/>
    <m/>
    <n v="236.1"/>
    <n v="0.78356628547225748"/>
    <n v="3.7835662854722574"/>
    <n v="11"/>
    <m/>
    <m/>
    <m/>
    <x v="2"/>
  </r>
  <r>
    <n v="278"/>
    <n v="16"/>
    <x v="8"/>
    <x v="1"/>
    <d v="2014-02-11T00:00:00"/>
    <s v="None_16h"/>
    <m/>
    <m/>
    <n v="4"/>
    <n v="0"/>
    <n v="3"/>
    <n v="4"/>
    <n v="58"/>
    <n v="169"/>
    <n v="171"/>
    <m/>
    <m/>
    <m/>
    <m/>
    <m/>
    <n v="236.1"/>
    <n v="0.72426937738246511"/>
    <n v="3.7242693773824653"/>
    <s v=""/>
    <m/>
    <m/>
    <m/>
    <x v="2"/>
  </r>
  <r>
    <n v="63"/>
    <n v="16"/>
    <x v="8"/>
    <x v="1"/>
    <d v="2014-02-18T00:00:00"/>
    <s v="None_16h"/>
    <m/>
    <n v="63"/>
    <n v="1"/>
    <n v="2"/>
    <n v="4"/>
    <n v="5"/>
    <n v="67"/>
    <m/>
    <n v="189"/>
    <n v="5"/>
    <n v="5"/>
    <m/>
    <s v="V"/>
    <m/>
    <n v="256.77777777777777"/>
    <n v="0.73604500216356561"/>
    <n v="4.7360450021635661"/>
    <n v="14"/>
    <m/>
    <m/>
    <m/>
    <x v="2"/>
  </r>
  <r>
    <n v="63"/>
    <n v="16"/>
    <x v="8"/>
    <x v="1"/>
    <d v="2014-02-18T00:00:00"/>
    <s v="None_16h"/>
    <m/>
    <m/>
    <n v="2"/>
    <n v="2"/>
    <n v="4"/>
    <n v="5"/>
    <n v="64"/>
    <n v="215"/>
    <n v="236"/>
    <n v="5"/>
    <n v="4"/>
    <m/>
    <s v="V"/>
    <m/>
    <n v="256.77777777777777"/>
    <n v="0.91908264820424057"/>
    <n v="4.9190826482042409"/>
    <n v="13"/>
    <m/>
    <m/>
    <m/>
    <x v="2"/>
  </r>
  <r>
    <n v="63"/>
    <n v="16"/>
    <x v="8"/>
    <x v="1"/>
    <d v="2014-02-18T00:00:00"/>
    <s v="None_16h"/>
    <m/>
    <m/>
    <n v="3"/>
    <n v="2"/>
    <n v="4"/>
    <n v="5"/>
    <n v="70"/>
    <n v="233"/>
    <n v="230"/>
    <n v="5"/>
    <n v="5"/>
    <m/>
    <s v="V"/>
    <m/>
    <n v="256.77777777777777"/>
    <n v="0.89571614019904811"/>
    <n v="4.8957161401990481"/>
    <n v="14"/>
    <m/>
    <m/>
    <m/>
    <x v="2"/>
  </r>
  <r>
    <n v="63"/>
    <n v="16"/>
    <x v="8"/>
    <x v="1"/>
    <d v="2014-02-18T00:00:00"/>
    <s v="None_16h"/>
    <m/>
    <m/>
    <n v="4"/>
    <n v="1"/>
    <n v="4"/>
    <n v="5"/>
    <n v="72"/>
    <n v="242"/>
    <n v="246"/>
    <n v="5"/>
    <n v="5"/>
    <m/>
    <s v="V"/>
    <m/>
    <n v="256.77777777777777"/>
    <n v="0.95802682821289487"/>
    <n v="4.958026828212895"/>
    <n v="14"/>
    <m/>
    <m/>
    <m/>
    <x v="2"/>
  </r>
  <r>
    <n v="193"/>
    <n v="16"/>
    <x v="8"/>
    <x v="1"/>
    <d v="2014-02-18T00:00:00"/>
    <s v="None_16h"/>
    <m/>
    <n v="193"/>
    <n v="1"/>
    <n v="2"/>
    <n v="4"/>
    <n v="5"/>
    <n v="67"/>
    <m/>
    <n v="162"/>
    <n v="4"/>
    <n v="5"/>
    <m/>
    <s v="V"/>
    <m/>
    <n v="256.77777777777777"/>
    <n v="0.63089571614019901"/>
    <n v="4.6308957161401993"/>
    <n v="13"/>
    <m/>
    <m/>
    <m/>
    <x v="2"/>
  </r>
  <r>
    <n v="193"/>
    <n v="16"/>
    <x v="8"/>
    <x v="1"/>
    <d v="2014-02-18T00:00:00"/>
    <s v="None_16h"/>
    <m/>
    <m/>
    <n v="2"/>
    <n v="3"/>
    <n v="4"/>
    <n v="5"/>
    <n v="70"/>
    <n v="236"/>
    <n v="235"/>
    <n v="4"/>
    <n v="5"/>
    <m/>
    <s v="V"/>
    <m/>
    <n v="256.77777777777777"/>
    <n v="0.91518823020337514"/>
    <n v="4.9151882302033751"/>
    <n v="13"/>
    <m/>
    <m/>
    <m/>
    <x v="2"/>
  </r>
  <r>
    <n v="193"/>
    <n v="16"/>
    <x v="8"/>
    <x v="1"/>
    <d v="2014-02-18T00:00:00"/>
    <s v="None_16h"/>
    <m/>
    <m/>
    <n v="3"/>
    <n v="2"/>
    <n v="4"/>
    <n v="5"/>
    <n v="65"/>
    <n v="230"/>
    <n v="230"/>
    <n v="4"/>
    <n v="6"/>
    <m/>
    <s v="V"/>
    <m/>
    <n v="256.77777777777777"/>
    <n v="0.89571614019904811"/>
    <n v="4.8957161401990481"/>
    <n v="14"/>
    <m/>
    <m/>
    <m/>
    <x v="2"/>
  </r>
  <r>
    <n v="193"/>
    <n v="16"/>
    <x v="8"/>
    <x v="1"/>
    <d v="2014-02-18T00:00:00"/>
    <s v="None_16h"/>
    <m/>
    <m/>
    <n v="4"/>
    <n v="2"/>
    <n v="4"/>
    <n v="5"/>
    <n v="70"/>
    <n v="240"/>
    <n v="240"/>
    <n v="4"/>
    <n v="5"/>
    <m/>
    <s v="V"/>
    <m/>
    <n v="256.77777777777777"/>
    <n v="0.93466032020770229"/>
    <n v="4.9346603202077022"/>
    <n v="13"/>
    <m/>
    <m/>
    <m/>
    <x v="2"/>
  </r>
  <r>
    <n v="239"/>
    <n v="16"/>
    <x v="8"/>
    <x v="1"/>
    <d v="2014-02-18T00:00:00"/>
    <s v="None_16h"/>
    <m/>
    <n v="239"/>
    <n v="1"/>
    <n v="2"/>
    <n v="4"/>
    <n v="5"/>
    <n v="70"/>
    <m/>
    <n v="193"/>
    <n v="4"/>
    <n v="5"/>
    <m/>
    <s v="V"/>
    <m/>
    <n v="256.77777777777777"/>
    <n v="0.75162267416702733"/>
    <n v="4.7516226741670273"/>
    <n v="13"/>
    <m/>
    <m/>
    <m/>
    <x v="2"/>
  </r>
  <r>
    <n v="239"/>
    <n v="16"/>
    <x v="8"/>
    <x v="1"/>
    <d v="2014-02-18T00:00:00"/>
    <s v="None_16h"/>
    <m/>
    <m/>
    <n v="2"/>
    <n v="2"/>
    <n v="4"/>
    <n v="5"/>
    <n v="73"/>
    <n v="254"/>
    <n v="252"/>
    <n v="5"/>
    <n v="5"/>
    <m/>
    <s v="V"/>
    <m/>
    <n v="256.77777777777777"/>
    <n v="0.98139333621808744"/>
    <n v="4.9813933362180878"/>
    <n v="14"/>
    <m/>
    <m/>
    <m/>
    <x v="2"/>
  </r>
  <r>
    <n v="239"/>
    <n v="16"/>
    <x v="8"/>
    <x v="1"/>
    <d v="2014-02-18T00:00:00"/>
    <s v="None_16h"/>
    <m/>
    <m/>
    <n v="3"/>
    <n v="3"/>
    <n v="4"/>
    <n v="5"/>
    <n v="65"/>
    <n v="227"/>
    <n v="221"/>
    <n v="4"/>
    <n v="5"/>
    <m/>
    <s v="V"/>
    <m/>
    <n v="256.77777777777777"/>
    <n v="0.86066637819125924"/>
    <n v="4.8606663781912589"/>
    <n v="13"/>
    <m/>
    <m/>
    <m/>
    <x v="2"/>
  </r>
  <r>
    <n v="239"/>
    <n v="16"/>
    <x v="8"/>
    <x v="1"/>
    <d v="2014-02-18T00:00:00"/>
    <s v="None_16h"/>
    <m/>
    <m/>
    <n v="4"/>
    <n v="1"/>
    <n v="4"/>
    <n v="5"/>
    <n v="68"/>
    <n v="227"/>
    <n v="228"/>
    <n v="5"/>
    <n v="4"/>
    <m/>
    <s v="V"/>
    <m/>
    <n v="256.77777777777777"/>
    <n v="0.88792730419731725"/>
    <n v="4.8879273041973175"/>
    <n v="13"/>
    <m/>
    <m/>
    <m/>
    <x v="2"/>
  </r>
  <r>
    <n v="75"/>
    <n v="16"/>
    <x v="8"/>
    <x v="1"/>
    <d v="2014-02-25T00:00:00"/>
    <s v="None_16h"/>
    <m/>
    <n v="75"/>
    <n v="1"/>
    <n v="2"/>
    <n v="5"/>
    <n v="6"/>
    <n v="85"/>
    <m/>
    <n v="115"/>
    <n v="5"/>
    <n v="7"/>
    <m/>
    <s v="V"/>
    <m/>
    <n v="239.11111111111111"/>
    <n v="0.48094795539033458"/>
    <n v="5.4809479553903344"/>
    <n v="17"/>
    <m/>
    <m/>
    <m/>
    <x v="2"/>
  </r>
  <r>
    <n v="75"/>
    <n v="16"/>
    <x v="8"/>
    <x v="1"/>
    <d v="2014-02-25T00:00:00"/>
    <s v="None_16h"/>
    <m/>
    <m/>
    <n v="2"/>
    <n v="0"/>
    <n v="4"/>
    <n v="6"/>
    <n v="80"/>
    <n v="257"/>
    <n v="141"/>
    <n v="5"/>
    <n v="6"/>
    <m/>
    <s v="V"/>
    <m/>
    <n v="256.77777777777777"/>
    <n v="0.54911293812202511"/>
    <n v="4.5491129381220254"/>
    <n v="15"/>
    <m/>
    <m/>
    <m/>
    <x v="2"/>
  </r>
  <r>
    <n v="75"/>
    <n v="16"/>
    <x v="8"/>
    <x v="1"/>
    <d v="2014-02-25T00:00:00"/>
    <s v="None_16h"/>
    <m/>
    <m/>
    <n v="3"/>
    <n v="2"/>
    <n v="5"/>
    <n v="6"/>
    <n v="79"/>
    <n v="275"/>
    <n v="126"/>
    <n v="5"/>
    <n v="6"/>
    <m/>
    <s v="V"/>
    <m/>
    <n v="239.11111111111111"/>
    <n v="0.52695167286245348"/>
    <n v="5.5269516728624533"/>
    <n v="16"/>
    <m/>
    <m/>
    <m/>
    <x v="2"/>
  </r>
  <r>
    <n v="75"/>
    <n v="16"/>
    <x v="8"/>
    <x v="1"/>
    <d v="2014-02-25T00:00:00"/>
    <s v="None_16h"/>
    <m/>
    <m/>
    <n v="4"/>
    <n v="2"/>
    <n v="5"/>
    <n v="6"/>
    <n v="61"/>
    <n v="259"/>
    <n v="53"/>
    <n v="5"/>
    <n v="5"/>
    <m/>
    <s v="V"/>
    <m/>
    <n v="239.11111111111111"/>
    <n v="0.22165427509293681"/>
    <n v="5.2216542750929369"/>
    <n v="15"/>
    <m/>
    <m/>
    <m/>
    <x v="2"/>
  </r>
  <r>
    <n v="159"/>
    <n v="16"/>
    <x v="8"/>
    <x v="1"/>
    <d v="2014-02-25T00:00:00"/>
    <s v="None_16h"/>
    <m/>
    <n v="159"/>
    <n v="1"/>
    <n v="1"/>
    <n v="5"/>
    <n v="6"/>
    <n v="75"/>
    <m/>
    <n v="96"/>
    <n v="4"/>
    <n v="7"/>
    <m/>
    <s v="V"/>
    <m/>
    <n v="239.11111111111111"/>
    <n v="0.40148698884758366"/>
    <n v="5.4014869888475836"/>
    <n v="16"/>
    <m/>
    <m/>
    <m/>
    <x v="2"/>
  </r>
  <r>
    <n v="159"/>
    <n v="16"/>
    <x v="8"/>
    <x v="1"/>
    <d v="2014-02-25T00:00:00"/>
    <s v="None_16h"/>
    <m/>
    <m/>
    <n v="2"/>
    <n v="1"/>
    <n v="5"/>
    <n v="6"/>
    <n v="70"/>
    <n v="260"/>
    <n v="186"/>
    <n v="5"/>
    <n v="7"/>
    <m/>
    <s v="V"/>
    <m/>
    <n v="239.11111111111111"/>
    <n v="0.77788104089219334"/>
    <n v="5.7778810408921935"/>
    <n v="17"/>
    <m/>
    <m/>
    <m/>
    <x v="2"/>
  </r>
  <r>
    <n v="159"/>
    <n v="16"/>
    <x v="8"/>
    <x v="1"/>
    <d v="2014-02-25T00:00:00"/>
    <s v="None_16h"/>
    <m/>
    <m/>
    <n v="3"/>
    <n v="2"/>
    <n v="5"/>
    <n v="6"/>
    <n v="70"/>
    <n v="269"/>
    <n v="95"/>
    <n v="5"/>
    <n v="6"/>
    <m/>
    <s v="V"/>
    <m/>
    <n v="239.11111111111111"/>
    <n v="0.39730483271375466"/>
    <n v="5.3973048327137549"/>
    <n v="16"/>
    <m/>
    <m/>
    <m/>
    <x v="2"/>
  </r>
  <r>
    <n v="159"/>
    <n v="16"/>
    <x v="8"/>
    <x v="1"/>
    <d v="2014-02-25T00:00:00"/>
    <s v="None_16h"/>
    <m/>
    <m/>
    <n v="4"/>
    <n v="2"/>
    <n v="5"/>
    <n v="6"/>
    <n v="73"/>
    <n v="262"/>
    <n v="161"/>
    <n v="5"/>
    <n v="7"/>
    <m/>
    <s v="V"/>
    <m/>
    <n v="239.11111111111111"/>
    <n v="0.67332713754646845"/>
    <n v="5.6733271375464689"/>
    <n v="17"/>
    <m/>
    <m/>
    <m/>
    <x v="2"/>
  </r>
  <r>
    <n v="227"/>
    <n v="16"/>
    <x v="8"/>
    <x v="1"/>
    <d v="2014-02-25T00:00:00"/>
    <s v="None_16h"/>
    <m/>
    <n v="227"/>
    <n v="1"/>
    <n v="3"/>
    <n v="5"/>
    <n v="6"/>
    <n v="77"/>
    <m/>
    <n v="147"/>
    <n v="5"/>
    <n v="7"/>
    <m/>
    <s v="V"/>
    <m/>
    <n v="239.11111111111111"/>
    <n v="0.61477695167286239"/>
    <n v="5.6147769516728623"/>
    <n v="17"/>
    <m/>
    <m/>
    <m/>
    <x v="2"/>
  </r>
  <r>
    <n v="227"/>
    <n v="16"/>
    <x v="8"/>
    <x v="1"/>
    <d v="2014-02-25T00:00:00"/>
    <s v="None_16h"/>
    <m/>
    <m/>
    <n v="2"/>
    <n v="2"/>
    <n v="5"/>
    <n v="6"/>
    <n v="75"/>
    <n v="266"/>
    <n v="154"/>
    <n v="5"/>
    <n v="8"/>
    <m/>
    <s v="V"/>
    <m/>
    <n v="239.11111111111111"/>
    <n v="0.64405204460966536"/>
    <n v="5.6440520446096656"/>
    <n v="18"/>
    <m/>
    <m/>
    <m/>
    <x v="2"/>
  </r>
  <r>
    <n v="227"/>
    <n v="16"/>
    <x v="8"/>
    <x v="1"/>
    <d v="2014-02-25T00:00:00"/>
    <s v="None_16h"/>
    <m/>
    <m/>
    <n v="3"/>
    <n v="4"/>
    <n v="5"/>
    <n v="6"/>
    <n v="67"/>
    <n v="242"/>
    <n v="184"/>
    <n v="5"/>
    <n v="7"/>
    <m/>
    <s v="V"/>
    <m/>
    <n v="239.11111111111111"/>
    <n v="0.76951672862453535"/>
    <n v="5.7695167286245352"/>
    <n v="17"/>
    <m/>
    <m/>
    <m/>
    <x v="2"/>
  </r>
  <r>
    <n v="88"/>
    <n v="16"/>
    <x v="8"/>
    <x v="1"/>
    <d v="2014-03-04T00:00:00"/>
    <s v="None_16h"/>
    <m/>
    <n v="88"/>
    <n v="1"/>
    <n v="2"/>
    <n v="6"/>
    <n v="7"/>
    <n v="100"/>
    <m/>
    <n v="206"/>
    <n v="3"/>
    <n v="11"/>
    <m/>
    <s v="E"/>
    <m/>
    <n v="212.3"/>
    <n v="0.97032501177578889"/>
    <n v="6.9703250117757891"/>
    <n v="20"/>
    <m/>
    <m/>
    <m/>
    <x v="2"/>
  </r>
  <r>
    <n v="88"/>
    <n v="16"/>
    <x v="8"/>
    <x v="1"/>
    <d v="2014-03-04T00:00:00"/>
    <s v="None_16h"/>
    <m/>
    <m/>
    <n v="2"/>
    <n v="2"/>
    <n v="6"/>
    <n v="7"/>
    <n v="95"/>
    <n v="255"/>
    <n v="95"/>
    <n v="4"/>
    <n v="8"/>
    <m/>
    <s v="V"/>
    <m/>
    <n v="212.3"/>
    <n v="0.44747998115873761"/>
    <n v="6.4474799811587378"/>
    <n v="18"/>
    <m/>
    <m/>
    <m/>
    <x v="2"/>
  </r>
  <r>
    <n v="88"/>
    <n v="16"/>
    <x v="8"/>
    <x v="1"/>
    <d v="2014-03-04T00:00:00"/>
    <s v="None_16h"/>
    <m/>
    <m/>
    <n v="3"/>
    <n v="2"/>
    <n v="6"/>
    <n v="7"/>
    <n v="100"/>
    <n v="276"/>
    <n v="124"/>
    <n v="4"/>
    <n v="9"/>
    <m/>
    <s v="V"/>
    <m/>
    <n v="212.3"/>
    <n v="0.58407913330193117"/>
    <n v="6.5840791333019313"/>
    <n v="19"/>
    <m/>
    <m/>
    <m/>
    <x v="2"/>
  </r>
  <r>
    <n v="88"/>
    <n v="16"/>
    <x v="8"/>
    <x v="1"/>
    <d v="2014-03-04T00:00:00"/>
    <s v="None_16h"/>
    <m/>
    <m/>
    <n v="4"/>
    <n v="2"/>
    <n v="6"/>
    <n v="7"/>
    <n v="98"/>
    <n v="261"/>
    <n v="120"/>
    <n v="4"/>
    <n v="9"/>
    <m/>
    <s v="V"/>
    <m/>
    <n v="212.3"/>
    <n v="0.56523787093735278"/>
    <n v="6.5652378709373531"/>
    <n v="19"/>
    <m/>
    <m/>
    <m/>
    <x v="2"/>
  </r>
  <r>
    <n v="190"/>
    <n v="16"/>
    <x v="8"/>
    <x v="1"/>
    <d v="2014-03-04T00:00:00"/>
    <s v="None_16h"/>
    <m/>
    <n v="190"/>
    <n v="1"/>
    <n v="3"/>
    <n v="6"/>
    <n v="7"/>
    <n v="75"/>
    <m/>
    <n v="102"/>
    <n v="5"/>
    <n v="8"/>
    <m/>
    <s v="V"/>
    <m/>
    <n v="212.3"/>
    <n v="0.48045219029674985"/>
    <n v="6.4804521902967496"/>
    <n v="19"/>
    <m/>
    <m/>
    <m/>
    <x v="2"/>
  </r>
  <r>
    <n v="190"/>
    <n v="16"/>
    <x v="8"/>
    <x v="1"/>
    <d v="2014-03-04T00:00:00"/>
    <s v="None_16h"/>
    <m/>
    <m/>
    <n v="2"/>
    <n v="2"/>
    <n v="6"/>
    <n v="7"/>
    <n v="74"/>
    <n v="215"/>
    <n v="46"/>
    <n v="5"/>
    <n v="8"/>
    <m/>
    <s v="V"/>
    <m/>
    <n v="212.3"/>
    <n v="0.21667451719265191"/>
    <n v="6.2166745171926516"/>
    <n v="19"/>
    <m/>
    <m/>
    <m/>
    <x v="2"/>
  </r>
  <r>
    <n v="190"/>
    <n v="16"/>
    <x v="8"/>
    <x v="1"/>
    <d v="2014-03-04T00:00:00"/>
    <s v="None_16h"/>
    <m/>
    <m/>
    <n v="3"/>
    <n v="2"/>
    <n v="5"/>
    <n v="6"/>
    <n v="86"/>
    <n v="241"/>
    <n v="161"/>
    <n v="5"/>
    <n v="9"/>
    <m/>
    <s v="V"/>
    <m/>
    <n v="239.11111111111111"/>
    <n v="0.67332713754646845"/>
    <n v="5.6733271375464689"/>
    <n v="19"/>
    <m/>
    <m/>
    <m/>
    <x v="2"/>
  </r>
  <r>
    <n v="190"/>
    <n v="16"/>
    <x v="8"/>
    <x v="1"/>
    <d v="2014-03-04T00:00:00"/>
    <s v="None_16h"/>
    <m/>
    <m/>
    <n v="4"/>
    <n v="1"/>
    <n v="5"/>
    <n v="6"/>
    <n v="82"/>
    <n v="237"/>
    <n v="126"/>
    <n v="5"/>
    <n v="10"/>
    <m/>
    <s v="V"/>
    <m/>
    <n v="239.11111111111111"/>
    <n v="0.52695167286245348"/>
    <n v="5.5269516728624533"/>
    <n v="20"/>
    <m/>
    <m/>
    <m/>
    <x v="2"/>
  </r>
  <r>
    <n v="304"/>
    <n v="16"/>
    <x v="8"/>
    <x v="1"/>
    <d v="2014-03-04T00:00:00"/>
    <s v="None_16h"/>
    <d v="2014-03-04T00:00:00"/>
    <n v="304"/>
    <n v="1"/>
    <n v="3"/>
    <n v="7"/>
    <n v="8"/>
    <n v="77"/>
    <m/>
    <n v="150"/>
    <n v="4"/>
    <n v="14"/>
    <m/>
    <s v="E"/>
    <m/>
    <n v="192"/>
    <n v="0.78125"/>
    <n v="7.78125"/>
    <n v="25"/>
    <m/>
    <m/>
    <m/>
    <x v="2"/>
  </r>
  <r>
    <n v="304"/>
    <n v="16"/>
    <x v="8"/>
    <x v="1"/>
    <d v="2014-03-04T00:00:00"/>
    <s v="None_16h"/>
    <m/>
    <m/>
    <n v="2"/>
    <n v="3"/>
    <n v="6"/>
    <n v="7"/>
    <n v="80"/>
    <n v="229"/>
    <n v="148"/>
    <n v="5"/>
    <n v="11"/>
    <m/>
    <s v="E"/>
    <m/>
    <n v="212.3"/>
    <n v="0.69712670748940175"/>
    <n v="6.6971267074894021"/>
    <n v="22"/>
    <m/>
    <m/>
    <m/>
    <x v="2"/>
  </r>
  <r>
    <n v="304"/>
    <n v="16"/>
    <x v="8"/>
    <x v="1"/>
    <d v="2014-03-04T00:00:00"/>
    <s v="None_16h"/>
    <m/>
    <m/>
    <n v="3"/>
    <n v="2"/>
    <n v="6"/>
    <n v="7"/>
    <n v="75"/>
    <n v="201"/>
    <n v="101"/>
    <n v="5"/>
    <n v="11"/>
    <m/>
    <s v="E"/>
    <m/>
    <n v="212.3"/>
    <n v="0.47574187470560525"/>
    <n v="6.475741874705605"/>
    <n v="22"/>
    <m/>
    <m/>
    <m/>
    <x v="2"/>
  </r>
  <r>
    <n v="304"/>
    <n v="16"/>
    <x v="8"/>
    <x v="1"/>
    <d v="2014-03-04T00:00:00"/>
    <s v="None_16h"/>
    <m/>
    <m/>
    <n v="4"/>
    <n v="3"/>
    <n v="6"/>
    <n v="7"/>
    <n v="82"/>
    <n v="222"/>
    <n v="164"/>
    <n v="5"/>
    <n v="11"/>
    <m/>
    <s v="E"/>
    <m/>
    <n v="212.3"/>
    <n v="0.77249175694771544"/>
    <n v="6.7724917569477157"/>
    <n v="22"/>
    <m/>
    <m/>
    <m/>
    <x v="2"/>
  </r>
  <r>
    <n v="9"/>
    <n v="16"/>
    <x v="8"/>
    <x v="1"/>
    <d v="2014-03-11T00:00:00"/>
    <s v="None_16h"/>
    <m/>
    <n v="9"/>
    <n v="1"/>
    <n v="3"/>
    <n v="7"/>
    <n v="8"/>
    <n v="86"/>
    <m/>
    <n v="119"/>
    <n v="5"/>
    <n v="12"/>
    <m/>
    <s v="E"/>
    <n v="4"/>
    <n v="192"/>
    <n v="0.61979166666666663"/>
    <n v="7.619791666666667"/>
    <n v="24"/>
    <m/>
    <m/>
    <m/>
    <x v="2"/>
  </r>
  <r>
    <n v="9"/>
    <n v="16"/>
    <x v="8"/>
    <x v="1"/>
    <d v="2014-03-11T00:00:00"/>
    <s v="None_16h"/>
    <m/>
    <m/>
    <n v="2"/>
    <n v="5"/>
    <n v="7"/>
    <n v="8"/>
    <n v="95"/>
    <n v="236"/>
    <n v="163"/>
    <n v="7"/>
    <n v="11"/>
    <m/>
    <s v="E"/>
    <n v="4"/>
    <n v="192"/>
    <n v="0.84895833333333337"/>
    <n v="7.848958333333333"/>
    <n v="25"/>
    <m/>
    <m/>
    <m/>
    <x v="2"/>
  </r>
  <r>
    <n v="9"/>
    <n v="16"/>
    <x v="8"/>
    <x v="1"/>
    <d v="2014-03-11T00:00:00"/>
    <s v="None_16h"/>
    <m/>
    <m/>
    <n v="3"/>
    <n v="2"/>
    <n v="7"/>
    <n v="8"/>
    <n v="84"/>
    <n v="265"/>
    <n v="113"/>
    <n v="6"/>
    <n v="11"/>
    <m/>
    <s v="E"/>
    <n v="4"/>
    <n v="192"/>
    <n v="0.58854166666666663"/>
    <n v="7.588541666666667"/>
    <n v="24"/>
    <m/>
    <m/>
    <m/>
    <x v="2"/>
  </r>
  <r>
    <n v="117"/>
    <n v="16"/>
    <x v="8"/>
    <x v="1"/>
    <d v="2014-03-11T00:00:00"/>
    <s v="None_16h"/>
    <m/>
    <n v="117"/>
    <n v="1"/>
    <n v="1"/>
    <n v="7"/>
    <n v="8"/>
    <n v="103"/>
    <m/>
    <n v="151"/>
    <n v="6"/>
    <n v="12"/>
    <m/>
    <s v="E"/>
    <n v="4"/>
    <n v="192"/>
    <n v="0.78645833333333337"/>
    <n v="7.786458333333333"/>
    <n v="25"/>
    <m/>
    <m/>
    <m/>
    <x v="2"/>
  </r>
  <r>
    <n v="117"/>
    <n v="16"/>
    <x v="8"/>
    <x v="1"/>
    <d v="2014-03-11T00:00:00"/>
    <s v="None_16h"/>
    <m/>
    <m/>
    <n v="2"/>
    <n v="2"/>
    <n v="6"/>
    <n v="7"/>
    <n v="105"/>
    <n v="272"/>
    <n v="111"/>
    <n v="5"/>
    <n v="12"/>
    <m/>
    <s v="E"/>
    <n v="4"/>
    <n v="212.3"/>
    <n v="0.52284503061705134"/>
    <n v="6.5228450306170513"/>
    <n v="23"/>
    <m/>
    <m/>
    <m/>
    <x v="2"/>
  </r>
  <r>
    <n v="117"/>
    <n v="16"/>
    <x v="8"/>
    <x v="1"/>
    <d v="2014-03-11T00:00:00"/>
    <s v="None_16h"/>
    <m/>
    <m/>
    <n v="3"/>
    <n v="2"/>
    <n v="7"/>
    <n v="8"/>
    <n v="85"/>
    <n v="210"/>
    <n v="130"/>
    <n v="6"/>
    <n v="9"/>
    <m/>
    <s v="V"/>
    <n v="4"/>
    <n v="192"/>
    <n v="0.67708333333333337"/>
    <n v="7.677083333333333"/>
    <n v="22"/>
    <m/>
    <m/>
    <m/>
    <x v="2"/>
  </r>
  <r>
    <n v="117"/>
    <n v="16"/>
    <x v="8"/>
    <x v="1"/>
    <d v="2014-03-11T00:00:00"/>
    <s v="None_16h"/>
    <m/>
    <m/>
    <n v="4"/>
    <n v="0"/>
    <n v="7"/>
    <n v="8"/>
    <n v="95"/>
    <n v="230"/>
    <n v="62"/>
    <n v="5"/>
    <n v="9"/>
    <m/>
    <s v="v E"/>
    <n v="4"/>
    <n v="192"/>
    <n v="0.32291666666666669"/>
    <n v="7.322916666666667"/>
    <n v="21"/>
    <m/>
    <m/>
    <m/>
    <x v="2"/>
  </r>
  <r>
    <n v="258"/>
    <n v="16"/>
    <x v="8"/>
    <x v="1"/>
    <d v="2014-03-11T00:00:00"/>
    <s v="None_16h"/>
    <m/>
    <n v="258"/>
    <n v="1"/>
    <n v="2"/>
    <n v="7"/>
    <n v="8"/>
    <n v="106"/>
    <m/>
    <n v="88"/>
    <n v="6"/>
    <n v="13"/>
    <m/>
    <s v="E"/>
    <n v="4"/>
    <n v="192"/>
    <n v="0.45833333333333331"/>
    <n v="7.458333333333333"/>
    <n v="26"/>
    <m/>
    <m/>
    <m/>
    <x v="2"/>
  </r>
  <r>
    <n v="258"/>
    <n v="16"/>
    <x v="8"/>
    <x v="1"/>
    <d v="2014-03-11T00:00:00"/>
    <s v="None_16h"/>
    <m/>
    <m/>
    <n v="2"/>
    <n v="2"/>
    <n v="7"/>
    <n v="8"/>
    <n v="82"/>
    <n v="210"/>
    <n v="107"/>
    <n v="5"/>
    <n v="11"/>
    <m/>
    <s v="E"/>
    <n v="4"/>
    <n v="192"/>
    <n v="0.55729166666666663"/>
    <n v="7.557291666666667"/>
    <n v="23"/>
    <m/>
    <m/>
    <m/>
    <x v="2"/>
  </r>
  <r>
    <n v="258"/>
    <n v="16"/>
    <x v="8"/>
    <x v="1"/>
    <d v="2014-03-11T00:00:00"/>
    <s v="None_16h"/>
    <m/>
    <m/>
    <n v="3"/>
    <n v="4"/>
    <n v="7"/>
    <n v="8"/>
    <n v="93"/>
    <n v="205"/>
    <n v="56"/>
    <n v="5"/>
    <n v="15"/>
    <n v="10"/>
    <s v="DR"/>
    <n v="4"/>
    <n v="192"/>
    <n v="0.29166666666666669"/>
    <n v="7.291666666666667"/>
    <n v="27"/>
    <m/>
    <m/>
    <m/>
    <x v="2"/>
  </r>
  <r>
    <n v="17"/>
    <n v="16"/>
    <x v="8"/>
    <x v="1"/>
    <d v="2014-03-18T00:00:00"/>
    <s v="None_16h"/>
    <m/>
    <n v="17"/>
    <n v="1"/>
    <n v="2"/>
    <n v="8"/>
    <n v="9"/>
    <n v="101"/>
    <m/>
    <n v="81"/>
    <n v="4"/>
    <n v="15"/>
    <m/>
    <s v="DR"/>
    <n v="4"/>
    <n v="169.93333333333334"/>
    <n v="0.47665751275009804"/>
    <n v="8.4766575127500978"/>
    <n v="27"/>
    <m/>
    <m/>
    <m/>
    <x v="2"/>
  </r>
  <r>
    <n v="17"/>
    <n v="16"/>
    <x v="8"/>
    <x v="1"/>
    <d v="2014-03-18T00:00:00"/>
    <s v="None_16h"/>
    <m/>
    <m/>
    <n v="2"/>
    <n v="1"/>
    <n v="6"/>
    <n v="9"/>
    <n v="101"/>
    <n v="221"/>
    <n v="115"/>
    <n v="5"/>
    <n v="11"/>
    <m/>
    <s v="DR"/>
    <n v="4"/>
    <n v="212.3"/>
    <n v="0.54168629298162974"/>
    <n v="6.5416862929816295"/>
    <n v="22"/>
    <m/>
    <m/>
    <m/>
    <x v="2"/>
  </r>
  <r>
    <n v="17"/>
    <n v="16"/>
    <x v="8"/>
    <x v="1"/>
    <d v="2014-03-18T00:00:00"/>
    <s v="None_16h"/>
    <m/>
    <m/>
    <n v="3"/>
    <n v="0"/>
    <n v="7"/>
    <n v="9"/>
    <n v="89"/>
    <n v="218"/>
    <n v="41"/>
    <n v="5"/>
    <n v="12"/>
    <m/>
    <s v="V"/>
    <n v="4"/>
    <n v="192"/>
    <n v="0.21354166666666666"/>
    <n v="7.213541666666667"/>
    <n v="24"/>
    <m/>
    <m/>
    <m/>
    <x v="2"/>
  </r>
  <r>
    <n v="191"/>
    <n v="16"/>
    <x v="8"/>
    <x v="1"/>
    <d v="2014-03-18T00:00:00"/>
    <s v="None_16h"/>
    <m/>
    <n v="191"/>
    <n v="1"/>
    <n v="4"/>
    <n v="8"/>
    <n v="9"/>
    <n v="101"/>
    <m/>
    <n v="130"/>
    <n v="5"/>
    <n v="14"/>
    <m/>
    <s v="E"/>
    <n v="4"/>
    <n v="169.93333333333334"/>
    <n v="0.76500588466065123"/>
    <n v="8.7650058846606509"/>
    <n v="27"/>
    <m/>
    <m/>
    <m/>
    <x v="2"/>
  </r>
  <r>
    <n v="191"/>
    <n v="16"/>
    <x v="8"/>
    <x v="1"/>
    <d v="2014-03-18T00:00:00"/>
    <s v="None_16h"/>
    <m/>
    <m/>
    <n v="2"/>
    <n v="2"/>
    <n v="8"/>
    <n v="9"/>
    <n v="101"/>
    <n v="211"/>
    <n v="162"/>
    <n v="6"/>
    <n v="13"/>
    <m/>
    <s v="E"/>
    <n v="4"/>
    <n v="169.93333333333334"/>
    <n v="0.95331502550019609"/>
    <n v="8.9533150255001956"/>
    <n v="27"/>
    <m/>
    <m/>
    <m/>
    <x v="2"/>
  </r>
  <r>
    <n v="191"/>
    <n v="16"/>
    <x v="8"/>
    <x v="1"/>
    <d v="2014-03-18T00:00:00"/>
    <s v="None_16h"/>
    <m/>
    <m/>
    <n v="3"/>
    <n v="1"/>
    <n v="8"/>
    <n v="9"/>
    <n v="98"/>
    <n v="202"/>
    <n v="125"/>
    <n v="4"/>
    <n v="13"/>
    <m/>
    <s v="E"/>
    <n v="4"/>
    <n v="169.93333333333334"/>
    <n v="0.7355825814044723"/>
    <n v="8.7355825814044721"/>
    <n v="25"/>
    <m/>
    <m/>
    <m/>
    <x v="2"/>
  </r>
  <r>
    <n v="191"/>
    <n v="16"/>
    <x v="8"/>
    <x v="1"/>
    <d v="2014-03-18T00:00:00"/>
    <s v="None_16h"/>
    <m/>
    <m/>
    <n v="4"/>
    <n v="0"/>
    <n v="7"/>
    <n v="8"/>
    <n v="71"/>
    <n v="201"/>
    <n v="38"/>
    <n v="5"/>
    <n v="7"/>
    <m/>
    <s v="V"/>
    <n v="4"/>
    <n v="192"/>
    <n v="0.19791666666666666"/>
    <n v="7.197916666666667"/>
    <n v="19"/>
    <m/>
    <m/>
    <m/>
    <x v="2"/>
  </r>
  <r>
    <n v="320"/>
    <n v="16"/>
    <x v="8"/>
    <x v="1"/>
    <d v="2014-03-18T00:00:00"/>
    <s v="None_16h"/>
    <m/>
    <n v="320"/>
    <n v="1"/>
    <n v="2"/>
    <n v="7"/>
    <n v="8"/>
    <n v="98"/>
    <m/>
    <n v="96"/>
    <n v="5"/>
    <n v="16"/>
    <m/>
    <s v="DR"/>
    <n v="4"/>
    <n v="192"/>
    <n v="0.5"/>
    <n v="7.5"/>
    <n v="28"/>
    <m/>
    <m/>
    <m/>
    <x v="2"/>
  </r>
  <r>
    <n v="320"/>
    <n v="16"/>
    <x v="8"/>
    <x v="1"/>
    <d v="2014-03-18T00:00:00"/>
    <s v="None_16h"/>
    <m/>
    <m/>
    <n v="2"/>
    <n v="3"/>
    <n v="9"/>
    <n v="10"/>
    <n v="98"/>
    <n v="172"/>
    <n v="51"/>
    <n v="5"/>
    <n v="16"/>
    <m/>
    <s v="DR"/>
    <n v="4"/>
    <n v="178.4"/>
    <n v="0.2858744394618834"/>
    <n v="9.2858744394618835"/>
    <n v="30"/>
    <m/>
    <m/>
    <m/>
    <x v="2"/>
  </r>
  <r>
    <n v="320"/>
    <n v="16"/>
    <x v="8"/>
    <x v="1"/>
    <d v="2014-03-18T00:00:00"/>
    <s v="None_16h"/>
    <m/>
    <m/>
    <n v="3"/>
    <n v="2"/>
    <n v="9"/>
    <n v="10"/>
    <n v="105"/>
    <n v="180"/>
    <n v="71"/>
    <n v="5"/>
    <n v="16"/>
    <m/>
    <s v="DR"/>
    <n v="4"/>
    <n v="178.4"/>
    <n v="0.39798206278026904"/>
    <n v="9.3979820627802688"/>
    <n v="30"/>
    <m/>
    <m/>
    <m/>
    <x v="2"/>
  </r>
  <r>
    <n v="320"/>
    <n v="16"/>
    <x v="8"/>
    <x v="1"/>
    <d v="2014-03-18T00:00:00"/>
    <s v="None_16h"/>
    <m/>
    <m/>
    <n v="4"/>
    <n v="0"/>
    <n v="7"/>
    <n v="8"/>
    <n v="65"/>
    <n v="171"/>
    <n v="118"/>
    <n v="4"/>
    <n v="6"/>
    <m/>
    <s v="V"/>
    <n v="4"/>
    <n v="192"/>
    <n v="0.61458333333333337"/>
    <n v="7.614583333333333"/>
    <n v="17"/>
    <m/>
    <m/>
    <m/>
    <x v="2"/>
  </r>
  <r>
    <n v="19"/>
    <n v="16"/>
    <x v="8"/>
    <x v="1"/>
    <d v="2014-03-25T00:00:00"/>
    <s v="None_16h"/>
    <m/>
    <n v="19"/>
    <n v="1"/>
    <n v="2"/>
    <n v="9"/>
    <n v="10"/>
    <n v="106"/>
    <m/>
    <n v="92"/>
    <n v="6"/>
    <n v="19"/>
    <m/>
    <s v="E"/>
    <n v="4"/>
    <n v="178.4"/>
    <n v="0.51569506726457393"/>
    <n v="9.5156950672645735"/>
    <n v="34"/>
    <m/>
    <m/>
    <m/>
    <x v="2"/>
  </r>
  <r>
    <n v="19"/>
    <n v="16"/>
    <x v="8"/>
    <x v="1"/>
    <d v="2014-03-25T00:00:00"/>
    <s v="None_16h"/>
    <m/>
    <m/>
    <n v="2"/>
    <n v="2"/>
    <n v="8"/>
    <n v="9"/>
    <n v="92"/>
    <n v="179"/>
    <n v="132"/>
    <n v="7"/>
    <n v="15"/>
    <m/>
    <s v="E"/>
    <n v="4"/>
    <n v="169.93333333333334"/>
    <n v="0.77677520596312277"/>
    <n v="8.7767752059631228"/>
    <n v="30"/>
    <m/>
    <m/>
    <m/>
    <x v="2"/>
  </r>
  <r>
    <n v="19"/>
    <n v="16"/>
    <x v="8"/>
    <x v="1"/>
    <d v="2014-03-25T00:00:00"/>
    <s v="None_16h"/>
    <m/>
    <m/>
    <n v="3"/>
    <n v="2"/>
    <n v="8"/>
    <n v="9"/>
    <n v="100"/>
    <n v="176"/>
    <n v="60"/>
    <n v="5"/>
    <n v="20"/>
    <m/>
    <s v="DR"/>
    <n v="4"/>
    <n v="169.93333333333334"/>
    <n v="0.35307963907414669"/>
    <n v="8.3530796390741475"/>
    <n v="33"/>
    <m/>
    <m/>
    <m/>
    <x v="2"/>
  </r>
  <r>
    <n v="19"/>
    <n v="16"/>
    <x v="8"/>
    <x v="1"/>
    <d v="2014-03-25T00:00:00"/>
    <s v="None_16h"/>
    <m/>
    <m/>
    <n v="4"/>
    <n v="1"/>
    <n v="7"/>
    <n v="8"/>
    <n v="98"/>
    <n v="177"/>
    <n v="111"/>
    <n v="7"/>
    <n v="15"/>
    <m/>
    <s v="E"/>
    <n v="4"/>
    <n v="192"/>
    <n v="0.578125"/>
    <n v="7.578125"/>
    <n v="29"/>
    <m/>
    <m/>
    <m/>
    <x v="2"/>
  </r>
  <r>
    <n v="147"/>
    <n v="16"/>
    <x v="8"/>
    <x v="1"/>
    <d v="2014-03-25T00:00:00"/>
    <s v="None_16h"/>
    <m/>
    <n v="147"/>
    <n v="1"/>
    <n v="2"/>
    <n v="9"/>
    <n v="10"/>
    <n v="107"/>
    <m/>
    <n v="120"/>
    <n v="6"/>
    <n v="17"/>
    <m/>
    <s v="DR"/>
    <n v="4"/>
    <n v="178.4"/>
    <n v="0.67264573991031384"/>
    <n v="9.6726457399103136"/>
    <n v="32"/>
    <m/>
    <m/>
    <m/>
    <x v="2"/>
  </r>
  <r>
    <n v="147"/>
    <n v="16"/>
    <x v="8"/>
    <x v="1"/>
    <d v="2014-03-25T00:00:00"/>
    <s v="None_16h"/>
    <m/>
    <m/>
    <n v="2"/>
    <n v="2"/>
    <n v="9"/>
    <n v="10"/>
    <n v="94"/>
    <n v="170"/>
    <n v="49"/>
    <n v="6"/>
    <n v="16"/>
    <m/>
    <s v="E"/>
    <n v="4"/>
    <n v="178.4"/>
    <n v="0.27466367713004486"/>
    <n v="9.2746636771300448"/>
    <n v="31"/>
    <m/>
    <m/>
    <m/>
    <x v="2"/>
  </r>
  <r>
    <n v="147"/>
    <n v="16"/>
    <x v="8"/>
    <x v="1"/>
    <d v="2014-03-25T00:00:00"/>
    <s v="None_16h"/>
    <m/>
    <m/>
    <n v="3"/>
    <n v="2"/>
    <n v="9"/>
    <n v="10"/>
    <n v="110"/>
    <n v="180"/>
    <n v="71"/>
    <n v="5"/>
    <n v="15"/>
    <m/>
    <s v="E"/>
    <n v="4"/>
    <n v="178.4"/>
    <n v="0.39798206278026904"/>
    <n v="9.3979820627802688"/>
    <n v="29"/>
    <m/>
    <m/>
    <m/>
    <x v="2"/>
  </r>
  <r>
    <n v="147"/>
    <n v="16"/>
    <x v="8"/>
    <x v="1"/>
    <d v="2014-03-25T00:00:00"/>
    <s v="None_16h"/>
    <m/>
    <m/>
    <n v="4"/>
    <n v="1"/>
    <n v="9"/>
    <n v="10"/>
    <n v="104"/>
    <n v="181"/>
    <n v="36"/>
    <n v="5"/>
    <n v="18"/>
    <m/>
    <s v="E"/>
    <n v="4"/>
    <n v="178.4"/>
    <n v="0.20179372197309417"/>
    <n v="9.201793721973095"/>
    <n v="32"/>
    <m/>
    <m/>
    <m/>
    <x v="2"/>
  </r>
  <r>
    <n v="268"/>
    <n v="16"/>
    <x v="8"/>
    <x v="1"/>
    <d v="2014-03-25T00:00:00"/>
    <s v="None_16h"/>
    <m/>
    <n v="268"/>
    <n v="1"/>
    <n v="2"/>
    <n v="9"/>
    <n v="10"/>
    <n v="130"/>
    <m/>
    <n v="177"/>
    <n v="5"/>
    <n v="17"/>
    <m/>
    <s v="DR"/>
    <n v="4"/>
    <n v="178.4"/>
    <n v="0.99215246636771293"/>
    <n v="9.9921524663677133"/>
    <n v="31"/>
    <m/>
    <m/>
    <m/>
    <x v="2"/>
  </r>
  <r>
    <n v="268"/>
    <n v="16"/>
    <x v="8"/>
    <x v="1"/>
    <d v="2014-03-25T00:00:00"/>
    <s v="None_16h"/>
    <m/>
    <m/>
    <n v="2"/>
    <n v="2"/>
    <n v="9"/>
    <n v="10"/>
    <n v="130"/>
    <n v="195"/>
    <n v="119"/>
    <n v="6"/>
    <n v="16"/>
    <m/>
    <s v="E"/>
    <n v="4"/>
    <n v="178.4"/>
    <n v="0.6670403587443946"/>
    <n v="9.6670403587443943"/>
    <n v="31"/>
    <m/>
    <m/>
    <m/>
    <x v="2"/>
  </r>
  <r>
    <n v="268"/>
    <n v="16"/>
    <x v="8"/>
    <x v="1"/>
    <d v="2014-03-25T00:00:00"/>
    <s v="None_16h"/>
    <m/>
    <m/>
    <n v="3"/>
    <n v="6"/>
    <n v="9"/>
    <n v="10"/>
    <n v="104"/>
    <n v="166"/>
    <n v="35"/>
    <n v="7"/>
    <n v="17"/>
    <m/>
    <s v="E"/>
    <n v="4"/>
    <n v="178.4"/>
    <n v="0.19618834080717487"/>
    <n v="9.1961883408071756"/>
    <n v="33"/>
    <m/>
    <m/>
    <m/>
    <x v="2"/>
  </r>
  <r>
    <n v="69"/>
    <n v="16"/>
    <x v="8"/>
    <x v="1"/>
    <d v="2014-04-01T00:00:00"/>
    <s v="None_16h"/>
    <m/>
    <n v="69"/>
    <n v="1"/>
    <n v="4"/>
    <n v="10"/>
    <n v="11"/>
    <n v="123"/>
    <m/>
    <n v="62"/>
    <n v="5"/>
    <n v="19"/>
    <m/>
    <s v="DR"/>
    <n v="12"/>
    <n v="178.5"/>
    <n v="0.34733893557422968"/>
    <n v="10.34733893557423"/>
    <n v="34"/>
    <m/>
    <m/>
    <m/>
    <x v="2"/>
  </r>
  <r>
    <n v="69"/>
    <n v="16"/>
    <x v="8"/>
    <x v="1"/>
    <d v="2014-04-01T00:00:00"/>
    <s v="None_16h"/>
    <m/>
    <m/>
    <n v="2"/>
    <n v="4"/>
    <n v="10"/>
    <n v="11"/>
    <n v="110"/>
    <n v="173"/>
    <n v="159"/>
    <n v="4"/>
    <n v="20"/>
    <m/>
    <s v="DR"/>
    <n v="13"/>
    <n v="178.5"/>
    <n v="0.89075630252100846"/>
    <n v="10.890756302521009"/>
    <n v="34"/>
    <m/>
    <m/>
    <m/>
    <x v="2"/>
  </r>
  <r>
    <n v="69"/>
    <n v="16"/>
    <x v="8"/>
    <x v="1"/>
    <d v="2014-04-01T00:00:00"/>
    <s v="None_16h"/>
    <m/>
    <m/>
    <n v="3"/>
    <n v="5"/>
    <n v="10"/>
    <n v="11"/>
    <n v="114"/>
    <n v="170"/>
    <n v="82"/>
    <n v="4"/>
    <n v="19"/>
    <m/>
    <s v="DR"/>
    <n v="14"/>
    <n v="178.5"/>
    <n v="0.45938375350140054"/>
    <n v="10.459383753501401"/>
    <n v="33"/>
    <m/>
    <m/>
    <m/>
    <x v="2"/>
  </r>
  <r>
    <n v="126"/>
    <n v="16"/>
    <x v="8"/>
    <x v="1"/>
    <d v="2014-04-01T00:00:00"/>
    <s v="None_16h"/>
    <m/>
    <n v="126"/>
    <n v="1"/>
    <n v="2"/>
    <n v="10"/>
    <n v="11"/>
    <n v="120"/>
    <m/>
    <n v="123"/>
    <n v="5"/>
    <n v="18"/>
    <m/>
    <s v="DR"/>
    <n v="9"/>
    <n v="178.5"/>
    <n v="0.68907563025210083"/>
    <n v="10.6890756302521"/>
    <n v="33"/>
    <m/>
    <m/>
    <m/>
    <x v="2"/>
  </r>
  <r>
    <n v="126"/>
    <n v="16"/>
    <x v="8"/>
    <x v="1"/>
    <d v="2014-04-01T00:00:00"/>
    <s v="None_16h"/>
    <m/>
    <m/>
    <n v="2"/>
    <n v="4"/>
    <n v="10"/>
    <n v="11"/>
    <n v="121"/>
    <n v="190"/>
    <n v="82"/>
    <n v="4"/>
    <n v="18"/>
    <m/>
    <s v="DR"/>
    <n v="10"/>
    <n v="178.5"/>
    <n v="0.45938375350140054"/>
    <n v="10.459383753501401"/>
    <n v="32"/>
    <m/>
    <m/>
    <m/>
    <x v="2"/>
  </r>
  <r>
    <n v="126"/>
    <n v="16"/>
    <x v="8"/>
    <x v="1"/>
    <d v="2014-04-01T00:00:00"/>
    <s v="None_16h"/>
    <m/>
    <m/>
    <n v="3"/>
    <n v="2"/>
    <n v="9"/>
    <n v="10"/>
    <n v="109"/>
    <n v="180"/>
    <n v="106"/>
    <n v="5"/>
    <n v="17"/>
    <m/>
    <s v="DR"/>
    <n v="11"/>
    <n v="178.4"/>
    <n v="0.59417040358744388"/>
    <n v="9.5941704035874444"/>
    <n v="31"/>
    <m/>
    <m/>
    <m/>
    <x v="2"/>
  </r>
  <r>
    <n v="275"/>
    <n v="16"/>
    <x v="8"/>
    <x v="1"/>
    <d v="2014-04-01T00:00:00"/>
    <s v="None_16h"/>
    <m/>
    <n v="275"/>
    <n v="1"/>
    <n v="2"/>
    <n v="10"/>
    <n v="11"/>
    <n v="120"/>
    <m/>
    <n v="75"/>
    <n v="4"/>
    <n v="18"/>
    <m/>
    <s v="DR"/>
    <n v="5"/>
    <n v="178.5"/>
    <n v="0.42016806722689076"/>
    <n v="10.420168067226891"/>
    <n v="32"/>
    <m/>
    <m/>
    <m/>
    <x v="2"/>
  </r>
  <r>
    <n v="275"/>
    <n v="16"/>
    <x v="8"/>
    <x v="1"/>
    <d v="2014-04-01T00:00:00"/>
    <s v="None_16h"/>
    <m/>
    <m/>
    <n v="2"/>
    <n v="3"/>
    <n v="9"/>
    <n v="10"/>
    <n v="118"/>
    <n v="175"/>
    <n v="61"/>
    <n v="4"/>
    <n v="17"/>
    <m/>
    <s v="DR"/>
    <n v="6"/>
    <n v="178.4"/>
    <n v="0.34192825112107622"/>
    <n v="9.3419282511210771"/>
    <n v="30"/>
    <m/>
    <m/>
    <m/>
    <x v="2"/>
  </r>
  <r>
    <n v="275"/>
    <n v="16"/>
    <x v="8"/>
    <x v="1"/>
    <d v="2014-04-01T00:00:00"/>
    <s v="None_16h"/>
    <m/>
    <m/>
    <n v="3"/>
    <n v="5"/>
    <n v="9"/>
    <n v="10"/>
    <n v="119"/>
    <n v="182"/>
    <n v="120"/>
    <n v="5"/>
    <n v="17"/>
    <m/>
    <s v="DR"/>
    <n v="7"/>
    <n v="178.4"/>
    <n v="0.67264573991031384"/>
    <n v="9.6726457399103136"/>
    <n v="31"/>
    <m/>
    <m/>
    <m/>
    <x v="2"/>
  </r>
  <r>
    <n v="275"/>
    <n v="16"/>
    <x v="8"/>
    <x v="1"/>
    <d v="2014-04-01T00:00:00"/>
    <s v="None_16h"/>
    <m/>
    <m/>
    <n v="4"/>
    <n v="2"/>
    <n v="9"/>
    <n v="10"/>
    <n v="106"/>
    <n v="171"/>
    <n v="51"/>
    <n v="6"/>
    <n v="12"/>
    <m/>
    <s v="V"/>
    <n v="8"/>
    <n v="178.4"/>
    <n v="0.2858744394618834"/>
    <n v="9.2858744394618835"/>
    <n v="27"/>
    <m/>
    <m/>
    <m/>
    <x v="2"/>
  </r>
  <r>
    <n v="20"/>
    <n v="16"/>
    <x v="8"/>
    <x v="1"/>
    <d v="2014-04-09T00:00:00"/>
    <s v="None_16h"/>
    <m/>
    <n v="20"/>
    <n v="1"/>
    <n v="2"/>
    <n v="11"/>
    <n v="12"/>
    <n v="114"/>
    <m/>
    <n v="122"/>
    <n v="4"/>
    <n v="20"/>
    <m/>
    <s v="DR"/>
    <m/>
    <n v="178.5"/>
    <n v="0.68347338935574231"/>
    <n v="11.683473389355742"/>
    <n v="35"/>
    <m/>
    <m/>
    <m/>
    <x v="2"/>
  </r>
  <r>
    <n v="20"/>
    <n v="16"/>
    <x v="8"/>
    <x v="1"/>
    <d v="2014-04-09T00:00:00"/>
    <s v="None_16h"/>
    <m/>
    <m/>
    <n v="2"/>
    <n v="3"/>
    <n v="11"/>
    <n v="12"/>
    <n v="121"/>
    <n v="187"/>
    <n v="89"/>
    <n v="4"/>
    <n v="20"/>
    <m/>
    <s v="DR"/>
    <m/>
    <n v="178.5"/>
    <n v="0.49859943977591037"/>
    <n v="11.49859943977591"/>
    <n v="35"/>
    <m/>
    <m/>
    <m/>
    <x v="2"/>
  </r>
  <r>
    <n v="20"/>
    <n v="16"/>
    <x v="8"/>
    <x v="1"/>
    <d v="2014-04-09T00:00:00"/>
    <s v="None_16h"/>
    <m/>
    <m/>
    <n v="3"/>
    <n v="1"/>
    <n v="10"/>
    <n v="11"/>
    <n v="115"/>
    <n v="192"/>
    <n v="131"/>
    <m/>
    <m/>
    <m/>
    <m/>
    <m/>
    <n v="178.5"/>
    <n v="0.73389355742296913"/>
    <n v="10.733893557422968"/>
    <s v=""/>
    <m/>
    <m/>
    <m/>
    <x v="2"/>
  </r>
  <r>
    <n v="20"/>
    <n v="16"/>
    <x v="8"/>
    <x v="1"/>
    <d v="2014-04-09T00:00:00"/>
    <s v="None_16h"/>
    <m/>
    <m/>
    <n v="4"/>
    <n v="1"/>
    <n v="10"/>
    <n v="11"/>
    <n v="108"/>
    <n v="167"/>
    <n v="65"/>
    <n v="5"/>
    <n v="18"/>
    <m/>
    <s v="DR"/>
    <m/>
    <n v="178.5"/>
    <n v="0.36414565826330531"/>
    <n v="10.364145658263306"/>
    <n v="33"/>
    <m/>
    <m/>
    <m/>
    <x v="2"/>
  </r>
  <r>
    <n v="204"/>
    <n v="16"/>
    <x v="8"/>
    <x v="1"/>
    <d v="2014-04-09T00:00:00"/>
    <s v="None_16h"/>
    <m/>
    <n v="204"/>
    <n v="1"/>
    <n v="6"/>
    <n v="10"/>
    <n v="11"/>
    <n v="128"/>
    <m/>
    <n v="72"/>
    <n v="4"/>
    <n v="23"/>
    <m/>
    <s v="TS"/>
    <m/>
    <n v="178.5"/>
    <n v="0.40336134453781514"/>
    <n v="10.403361344537815"/>
    <n v="37"/>
    <m/>
    <m/>
    <m/>
    <x v="2"/>
  </r>
  <r>
    <n v="204"/>
    <n v="16"/>
    <x v="8"/>
    <x v="1"/>
    <d v="2014-04-09T00:00:00"/>
    <s v="None_16h"/>
    <m/>
    <m/>
    <n v="2"/>
    <n v="12"/>
    <n v="11"/>
    <n v="12"/>
    <n v="108"/>
    <n v="170"/>
    <n v="127"/>
    <n v="5"/>
    <n v="21"/>
    <m/>
    <s v="TS"/>
    <m/>
    <n v="178.5"/>
    <n v="0.71148459383753504"/>
    <n v="11.711484593837534"/>
    <n v="37"/>
    <m/>
    <m/>
    <m/>
    <x v="2"/>
  </r>
  <r>
    <n v="204"/>
    <n v="16"/>
    <x v="8"/>
    <x v="1"/>
    <d v="2014-04-09T00:00:00"/>
    <s v="None_16h"/>
    <m/>
    <m/>
    <n v="3"/>
    <n v="0"/>
    <n v="9"/>
    <n v="10"/>
    <n v="75"/>
    <n v="132"/>
    <n v="76"/>
    <n v="5"/>
    <n v="9"/>
    <m/>
    <s v="V"/>
    <m/>
    <n v="178.4"/>
    <n v="0.42600896860986548"/>
    <n v="9.4260089686098656"/>
    <n v="23"/>
    <m/>
    <m/>
    <m/>
    <x v="2"/>
  </r>
  <r>
    <n v="325"/>
    <n v="16"/>
    <x v="8"/>
    <x v="1"/>
    <d v="2014-04-09T00:00:00"/>
    <s v="None_16h"/>
    <m/>
    <n v="325"/>
    <n v="1"/>
    <n v="4"/>
    <n v="10"/>
    <n v="11"/>
    <n v="132"/>
    <m/>
    <n v="36"/>
    <n v="4"/>
    <n v="20"/>
    <m/>
    <s v="TS"/>
    <m/>
    <n v="178.5"/>
    <n v="0.20168067226890757"/>
    <n v="10.201680672268907"/>
    <n v="34"/>
    <m/>
    <m/>
    <m/>
    <x v="2"/>
  </r>
  <r>
    <n v="325"/>
    <n v="16"/>
    <x v="8"/>
    <x v="1"/>
    <d v="2014-04-09T00:00:00"/>
    <s v="None_16h"/>
    <m/>
    <m/>
    <n v="2"/>
    <n v="10"/>
    <n v="9"/>
    <n v="10"/>
    <n v="125"/>
    <n v="127"/>
    <n v="72"/>
    <n v="4"/>
    <n v="19"/>
    <m/>
    <s v="DR"/>
    <m/>
    <n v="178.4"/>
    <n v="0.40358744394618834"/>
    <n v="9.4035874439461882"/>
    <n v="32"/>
    <m/>
    <m/>
    <m/>
    <x v="2"/>
  </r>
  <r>
    <n v="325"/>
    <n v="16"/>
    <x v="8"/>
    <x v="1"/>
    <d v="2014-04-09T00:00:00"/>
    <s v="None_16h"/>
    <m/>
    <m/>
    <n v="3"/>
    <n v="3"/>
    <n v="9"/>
    <n v="10"/>
    <n v="124"/>
    <n v="175"/>
    <n v="167"/>
    <n v="4"/>
    <n v="20"/>
    <n v="11"/>
    <s v="TS"/>
    <m/>
    <n v="178.4"/>
    <n v="0.93609865470852016"/>
    <n v="9.9360986547085197"/>
    <n v="33"/>
    <m/>
    <m/>
    <m/>
    <x v="2"/>
  </r>
  <r>
    <n v="325"/>
    <n v="16"/>
    <x v="8"/>
    <x v="1"/>
    <d v="2014-04-09T00:00:00"/>
    <s v="None_16h"/>
    <m/>
    <m/>
    <n v="4"/>
    <n v="4"/>
    <n v="9"/>
    <n v="10"/>
    <n v="123"/>
    <n v="163"/>
    <n v="100"/>
    <n v="5"/>
    <n v="22"/>
    <m/>
    <s v="DR"/>
    <m/>
    <n v="178.4"/>
    <n v="0.5605381165919282"/>
    <n v="9.5605381165919283"/>
    <n v="36"/>
    <m/>
    <m/>
    <m/>
    <x v="2"/>
  </r>
  <r>
    <n v="330"/>
    <n v="16"/>
    <x v="8"/>
    <x v="1"/>
    <d v="2014-05-16T00:00:00"/>
    <s v="None_16h"/>
    <m/>
    <n v="330"/>
    <n v="1"/>
    <m/>
    <n v="16"/>
    <m/>
    <n v="380"/>
    <m/>
    <n v="100"/>
    <m/>
    <n v="16"/>
    <m/>
    <m/>
    <m/>
    <n v="178.5"/>
    <n v="0"/>
    <n v="16"/>
    <n v="32"/>
    <n v="160"/>
    <n v="170"/>
    <m/>
    <x v="1"/>
  </r>
  <r>
    <n v="330"/>
    <n v="16"/>
    <x v="8"/>
    <x v="1"/>
    <d v="2014-05-16T00:00:00"/>
    <s v="None_16h"/>
    <m/>
    <m/>
    <n v="2"/>
    <m/>
    <n v="16"/>
    <m/>
    <n v="273"/>
    <m/>
    <m/>
    <m/>
    <m/>
    <m/>
    <m/>
    <m/>
    <n v="178.5"/>
    <n v="0"/>
    <n v="16"/>
    <s v=""/>
    <n v="142"/>
    <n v="168"/>
    <m/>
    <x v="1"/>
  </r>
  <r>
    <n v="330"/>
    <n v="16"/>
    <x v="8"/>
    <x v="1"/>
    <d v="2014-05-16T00:00:00"/>
    <s v="None_16h"/>
    <m/>
    <m/>
    <n v="3"/>
    <m/>
    <n v="12"/>
    <m/>
    <n v="437"/>
    <m/>
    <n v="62"/>
    <m/>
    <n v="25"/>
    <m/>
    <m/>
    <m/>
    <n v="178.5"/>
    <n v="0"/>
    <n v="12"/>
    <n v="37"/>
    <n v="120"/>
    <n v="158"/>
    <m/>
    <x v="1"/>
  </r>
  <r>
    <n v="330"/>
    <n v="16"/>
    <x v="8"/>
    <x v="1"/>
    <d v="2014-05-16T00:00:00"/>
    <s v="None_16h"/>
    <m/>
    <m/>
    <n v="4"/>
    <m/>
    <n v="16"/>
    <m/>
    <n v="275"/>
    <m/>
    <n v="103"/>
    <m/>
    <m/>
    <m/>
    <m/>
    <m/>
    <n v="178.5"/>
    <n v="0"/>
    <n v="16"/>
    <s v=""/>
    <n v="152"/>
    <n v="170"/>
    <m/>
    <x v="1"/>
  </r>
  <r>
    <n v="76"/>
    <n v="16"/>
    <x v="8"/>
    <x v="1"/>
    <d v="2014-05-21T00:00:00"/>
    <s v="None_16h"/>
    <m/>
    <n v="76"/>
    <n v="1"/>
    <m/>
    <n v="14"/>
    <m/>
    <n v="363"/>
    <m/>
    <m/>
    <m/>
    <n v="24"/>
    <m/>
    <m/>
    <n v="3"/>
    <n v="178.5"/>
    <n v="0"/>
    <n v="14"/>
    <n v="38"/>
    <m/>
    <m/>
    <m/>
    <x v="1"/>
  </r>
  <r>
    <n v="76"/>
    <n v="16"/>
    <x v="8"/>
    <x v="1"/>
    <d v="2014-05-21T00:00:00"/>
    <s v="None_16h"/>
    <m/>
    <m/>
    <n v="2"/>
    <m/>
    <n v="16"/>
    <m/>
    <n v="335"/>
    <m/>
    <m/>
    <m/>
    <n v="19"/>
    <m/>
    <m/>
    <n v="3"/>
    <n v="178.5"/>
    <n v="0"/>
    <n v="16"/>
    <n v="35"/>
    <m/>
    <m/>
    <m/>
    <x v="1"/>
  </r>
  <r>
    <n v="76"/>
    <n v="16"/>
    <x v="8"/>
    <x v="1"/>
    <d v="2014-05-21T00:00:00"/>
    <s v="None_16h"/>
    <m/>
    <m/>
    <n v="3"/>
    <m/>
    <n v="18"/>
    <m/>
    <n v="333"/>
    <m/>
    <m/>
    <m/>
    <n v="22"/>
    <m/>
    <m/>
    <n v="3"/>
    <n v="178.5"/>
    <n v="0"/>
    <n v="18"/>
    <n v="40"/>
    <m/>
    <m/>
    <m/>
    <x v="1"/>
  </r>
  <r>
    <n v="76"/>
    <n v="16"/>
    <x v="8"/>
    <x v="1"/>
    <d v="2014-05-21T00:00:00"/>
    <s v="None_16h"/>
    <m/>
    <m/>
    <n v="4"/>
    <m/>
    <n v="16"/>
    <m/>
    <n v="310"/>
    <m/>
    <m/>
    <m/>
    <n v="21"/>
    <m/>
    <m/>
    <n v="2"/>
    <n v="178.5"/>
    <n v="0"/>
    <n v="16"/>
    <n v="37"/>
    <m/>
    <m/>
    <m/>
    <x v="1"/>
  </r>
  <r>
    <n v="153"/>
    <n v="16"/>
    <x v="8"/>
    <x v="1"/>
    <d v="2014-05-21T00:00:00"/>
    <s v="None_16h"/>
    <d v="2014-05-21T00:00:00"/>
    <n v="153"/>
    <n v="1"/>
    <m/>
    <n v="16"/>
    <m/>
    <n v="415"/>
    <m/>
    <m/>
    <m/>
    <n v="22"/>
    <m/>
    <m/>
    <n v="3"/>
    <n v="178.5"/>
    <n v="0"/>
    <n v="16"/>
    <n v="38"/>
    <m/>
    <m/>
    <m/>
    <x v="1"/>
  </r>
  <r>
    <n v="153"/>
    <n v="16"/>
    <x v="8"/>
    <x v="1"/>
    <d v="2014-05-21T00:00:00"/>
    <s v="None_16h"/>
    <m/>
    <m/>
    <n v="2"/>
    <m/>
    <n v="15"/>
    <m/>
    <n v="354"/>
    <m/>
    <m/>
    <m/>
    <n v="24"/>
    <m/>
    <m/>
    <n v="2"/>
    <n v="178.5"/>
    <n v="0"/>
    <n v="15"/>
    <n v="39"/>
    <m/>
    <m/>
    <m/>
    <x v="1"/>
  </r>
  <r>
    <n v="153"/>
    <n v="16"/>
    <x v="8"/>
    <x v="1"/>
    <d v="2014-05-21T00:00:00"/>
    <s v="None_16h"/>
    <m/>
    <m/>
    <n v="3"/>
    <m/>
    <n v="16"/>
    <m/>
    <n v="420"/>
    <m/>
    <m/>
    <m/>
    <n v="21"/>
    <m/>
    <m/>
    <n v="3"/>
    <n v="178.5"/>
    <n v="0"/>
    <n v="16"/>
    <n v="37"/>
    <m/>
    <m/>
    <m/>
    <x v="1"/>
  </r>
  <r>
    <n v="153"/>
    <n v="16"/>
    <x v="8"/>
    <x v="1"/>
    <d v="2014-05-21T00:00:00"/>
    <s v="None_16h"/>
    <m/>
    <m/>
    <n v="4"/>
    <m/>
    <n v="16"/>
    <m/>
    <n v="416"/>
    <m/>
    <m/>
    <m/>
    <n v="22"/>
    <m/>
    <m/>
    <n v="3"/>
    <n v="178.5"/>
    <n v="0"/>
    <n v="16"/>
    <n v="38"/>
    <m/>
    <m/>
    <m/>
    <x v="1"/>
  </r>
  <r>
    <n v="197"/>
    <n v="16"/>
    <x v="8"/>
    <x v="1"/>
    <d v="2014-05-21T00:00:00"/>
    <s v="None_16h"/>
    <m/>
    <n v="197"/>
    <n v="1"/>
    <m/>
    <n v="13"/>
    <m/>
    <n v="383"/>
    <m/>
    <m/>
    <m/>
    <n v="20"/>
    <m/>
    <m/>
    <n v="3"/>
    <n v="178.5"/>
    <n v="0"/>
    <n v="13"/>
    <n v="33"/>
    <m/>
    <m/>
    <m/>
    <x v="1"/>
  </r>
  <r>
    <n v="197"/>
    <n v="16"/>
    <x v="8"/>
    <x v="1"/>
    <d v="2014-05-21T00:00:00"/>
    <s v="None_16h"/>
    <m/>
    <m/>
    <n v="2"/>
    <m/>
    <n v="13"/>
    <m/>
    <n v="345"/>
    <m/>
    <m/>
    <m/>
    <n v="18"/>
    <m/>
    <m/>
    <n v="3"/>
    <n v="178.5"/>
    <n v="0"/>
    <n v="13"/>
    <n v="31"/>
    <m/>
    <m/>
    <m/>
    <x v="1"/>
  </r>
  <r>
    <n v="197"/>
    <n v="16"/>
    <x v="8"/>
    <x v="1"/>
    <d v="2014-05-21T00:00:00"/>
    <s v="None_16h"/>
    <m/>
    <m/>
    <n v="3"/>
    <m/>
    <n v="16"/>
    <m/>
    <n v="405"/>
    <m/>
    <m/>
    <m/>
    <n v="20"/>
    <m/>
    <m/>
    <n v="3"/>
    <n v="178.5"/>
    <n v="0"/>
    <n v="16"/>
    <n v="36"/>
    <m/>
    <m/>
    <m/>
    <x v="1"/>
  </r>
  <r>
    <n v="197"/>
    <n v="16"/>
    <x v="8"/>
    <x v="1"/>
    <d v="2014-05-21T00:00:00"/>
    <s v="None_16h"/>
    <m/>
    <m/>
    <n v="4"/>
    <m/>
    <n v="14"/>
    <m/>
    <n v="420"/>
    <m/>
    <m/>
    <m/>
    <n v="22"/>
    <m/>
    <m/>
    <n v="3"/>
    <n v="178.5"/>
    <n v="0"/>
    <n v="14"/>
    <n v="36"/>
    <m/>
    <m/>
    <m/>
    <x v="1"/>
  </r>
  <r>
    <n v="293"/>
    <n v="16"/>
    <x v="8"/>
    <x v="1"/>
    <d v="2014-05-21T00:00:00"/>
    <s v="None_16h"/>
    <m/>
    <n v="293"/>
    <n v="1"/>
    <m/>
    <n v="16"/>
    <m/>
    <n v="290"/>
    <m/>
    <m/>
    <m/>
    <n v="19"/>
    <m/>
    <m/>
    <n v="3"/>
    <n v="178.5"/>
    <n v="0"/>
    <n v="16"/>
    <n v="35"/>
    <m/>
    <m/>
    <m/>
    <x v="1"/>
  </r>
  <r>
    <n v="293"/>
    <n v="16"/>
    <x v="8"/>
    <x v="1"/>
    <d v="2014-05-21T00:00:00"/>
    <s v="None_16h"/>
    <m/>
    <m/>
    <n v="2"/>
    <m/>
    <n v="15"/>
    <m/>
    <n v="280"/>
    <m/>
    <m/>
    <m/>
    <n v="21"/>
    <m/>
    <m/>
    <n v="2"/>
    <n v="178.5"/>
    <n v="0"/>
    <n v="15"/>
    <n v="36"/>
    <m/>
    <m/>
    <m/>
    <x v="1"/>
  </r>
  <r>
    <n v="293"/>
    <n v="16"/>
    <x v="8"/>
    <x v="1"/>
    <d v="2014-05-21T00:00:00"/>
    <s v="None_16h"/>
    <m/>
    <m/>
    <n v="3"/>
    <m/>
    <n v="16"/>
    <m/>
    <n v="280"/>
    <m/>
    <m/>
    <m/>
    <n v="20"/>
    <m/>
    <m/>
    <n v="2"/>
    <n v="178.5"/>
    <n v="0"/>
    <n v="16"/>
    <n v="36"/>
    <m/>
    <m/>
    <m/>
    <x v="1"/>
  </r>
  <r>
    <n v="86"/>
    <n v="16"/>
    <x v="8"/>
    <x v="1"/>
    <d v="2014-07-22T00:00:00"/>
    <s v="None_16h"/>
    <m/>
    <n v="86"/>
    <n v="1"/>
    <m/>
    <n v="15"/>
    <m/>
    <n v="335"/>
    <m/>
    <m/>
    <m/>
    <n v="22"/>
    <m/>
    <m/>
    <n v="4"/>
    <n v="178.5"/>
    <n v="0"/>
    <n v="15"/>
    <n v="37"/>
    <m/>
    <m/>
    <m/>
    <x v="1"/>
  </r>
  <r>
    <n v="86"/>
    <n v="16"/>
    <x v="8"/>
    <x v="1"/>
    <d v="2014-07-22T00:00:00"/>
    <s v="None_16h"/>
    <m/>
    <m/>
    <n v="2"/>
    <m/>
    <n v="14"/>
    <m/>
    <n v="390"/>
    <m/>
    <m/>
    <m/>
    <n v="22"/>
    <m/>
    <m/>
    <n v="4"/>
    <n v="178.5"/>
    <n v="0"/>
    <n v="14"/>
    <n v="36"/>
    <m/>
    <m/>
    <m/>
    <x v="1"/>
  </r>
  <r>
    <n v="30"/>
    <n v="16"/>
    <x v="8"/>
    <x v="10"/>
    <d v="2014-02-04T00:00:00"/>
    <s v="None_16h"/>
    <m/>
    <n v="30"/>
    <n v="1"/>
    <n v="0"/>
    <n v="0"/>
    <n v="2"/>
    <m/>
    <m/>
    <m/>
    <n v="4"/>
    <n v="2"/>
    <m/>
    <s v="V"/>
    <m/>
    <e v="#N/A"/>
    <e v="#N/A"/>
    <e v="#N/A"/>
    <n v="6"/>
    <m/>
    <m/>
    <m/>
    <x v="2"/>
  </r>
  <r>
    <n v="30"/>
    <n v="16"/>
    <x v="8"/>
    <x v="10"/>
    <d v="2014-02-04T00:00:00"/>
    <s v="None_16h"/>
    <m/>
    <m/>
    <n v="2"/>
    <n v="0"/>
    <n v="0"/>
    <n v="2"/>
    <m/>
    <m/>
    <n v="123"/>
    <n v="4"/>
    <n v="2"/>
    <m/>
    <s v="V"/>
    <m/>
    <e v="#N/A"/>
    <e v="#N/A"/>
    <e v="#N/A"/>
    <n v="6"/>
    <m/>
    <m/>
    <m/>
    <x v="2"/>
  </r>
  <r>
    <n v="167"/>
    <n v="16"/>
    <x v="8"/>
    <x v="10"/>
    <d v="2014-02-04T00:00:00"/>
    <s v="None_16h"/>
    <m/>
    <n v="167"/>
    <n v="1"/>
    <n v="0"/>
    <n v="0"/>
    <n v="2"/>
    <m/>
    <m/>
    <m/>
    <n v="3"/>
    <n v="2"/>
    <m/>
    <s v="V"/>
    <m/>
    <e v="#N/A"/>
    <e v="#N/A"/>
    <e v="#N/A"/>
    <n v="5"/>
    <m/>
    <m/>
    <m/>
    <x v="2"/>
  </r>
  <r>
    <n v="167"/>
    <n v="16"/>
    <x v="8"/>
    <x v="10"/>
    <d v="2014-02-04T00:00:00"/>
    <s v="None_16h"/>
    <m/>
    <m/>
    <n v="2"/>
    <n v="0"/>
    <n v="1"/>
    <n v="2"/>
    <m/>
    <m/>
    <n v="144"/>
    <m/>
    <m/>
    <m/>
    <m/>
    <m/>
    <e v="#N/A"/>
    <e v="#N/A"/>
    <e v="#N/A"/>
    <s v=""/>
    <m/>
    <m/>
    <m/>
    <x v="2"/>
  </r>
  <r>
    <n v="167"/>
    <n v="16"/>
    <x v="8"/>
    <x v="10"/>
    <d v="2014-02-04T00:00:00"/>
    <s v="None_16h"/>
    <m/>
    <m/>
    <n v="3"/>
    <n v="0"/>
    <n v="0"/>
    <n v="2"/>
    <m/>
    <m/>
    <n v="138"/>
    <n v="3"/>
    <n v="2"/>
    <m/>
    <s v="V"/>
    <m/>
    <e v="#N/A"/>
    <e v="#N/A"/>
    <e v="#N/A"/>
    <n v="5"/>
    <m/>
    <m/>
    <m/>
    <x v="2"/>
  </r>
  <r>
    <n v="167"/>
    <n v="16"/>
    <x v="8"/>
    <x v="10"/>
    <d v="2014-02-04T00:00:00"/>
    <s v="None_16h"/>
    <m/>
    <m/>
    <n v="4"/>
    <n v="0"/>
    <n v="1"/>
    <n v="2"/>
    <m/>
    <m/>
    <n v="128"/>
    <m/>
    <m/>
    <m/>
    <m/>
    <m/>
    <e v="#N/A"/>
    <e v="#N/A"/>
    <e v="#N/A"/>
    <s v=""/>
    <m/>
    <m/>
    <m/>
    <x v="2"/>
  </r>
  <r>
    <n v="167"/>
    <n v="16"/>
    <x v="8"/>
    <x v="10"/>
    <d v="2014-02-04T00:00:00"/>
    <s v="None_16h"/>
    <m/>
    <m/>
    <n v="5"/>
    <n v="0"/>
    <n v="0"/>
    <n v="2"/>
    <m/>
    <m/>
    <n v="110"/>
    <m/>
    <m/>
    <m/>
    <m/>
    <m/>
    <e v="#N/A"/>
    <e v="#N/A"/>
    <e v="#N/A"/>
    <s v=""/>
    <m/>
    <m/>
    <m/>
    <x v="2"/>
  </r>
  <r>
    <n v="243"/>
    <n v="16"/>
    <x v="8"/>
    <x v="10"/>
    <d v="2014-02-04T00:00:00"/>
    <s v="None_16h"/>
    <m/>
    <n v="243"/>
    <n v="1"/>
    <n v="0"/>
    <n v="1"/>
    <n v="2"/>
    <m/>
    <m/>
    <m/>
    <n v="3"/>
    <n v="2"/>
    <m/>
    <s v="V"/>
    <m/>
    <e v="#N/A"/>
    <e v="#N/A"/>
    <e v="#N/A"/>
    <n v="6"/>
    <m/>
    <m/>
    <m/>
    <x v="2"/>
  </r>
  <r>
    <n v="243"/>
    <n v="16"/>
    <x v="8"/>
    <x v="10"/>
    <d v="2014-02-04T00:00:00"/>
    <s v="None_16h"/>
    <m/>
    <m/>
    <n v="2"/>
    <n v="0"/>
    <n v="1"/>
    <n v="2"/>
    <m/>
    <m/>
    <n v="140"/>
    <m/>
    <m/>
    <m/>
    <m/>
    <m/>
    <e v="#N/A"/>
    <e v="#N/A"/>
    <e v="#N/A"/>
    <s v=""/>
    <m/>
    <m/>
    <m/>
    <x v="2"/>
  </r>
  <r>
    <n v="243"/>
    <n v="16"/>
    <x v="8"/>
    <x v="10"/>
    <d v="2014-02-04T00:00:00"/>
    <s v="None_16h"/>
    <m/>
    <m/>
    <n v="3"/>
    <n v="0"/>
    <n v="0"/>
    <n v="2"/>
    <m/>
    <m/>
    <n v="136"/>
    <m/>
    <m/>
    <m/>
    <m/>
    <m/>
    <e v="#N/A"/>
    <e v="#N/A"/>
    <e v="#N/A"/>
    <s v=""/>
    <m/>
    <m/>
    <m/>
    <x v="2"/>
  </r>
  <r>
    <n v="243"/>
    <n v="16"/>
    <x v="8"/>
    <x v="10"/>
    <d v="2014-02-04T00:00:00"/>
    <s v="None_16h"/>
    <m/>
    <m/>
    <n v="4"/>
    <n v="0"/>
    <n v="0"/>
    <n v="2"/>
    <m/>
    <m/>
    <n v="136"/>
    <m/>
    <m/>
    <m/>
    <m/>
    <m/>
    <e v="#N/A"/>
    <e v="#N/A"/>
    <e v="#N/A"/>
    <s v=""/>
    <m/>
    <m/>
    <m/>
    <x v="2"/>
  </r>
  <r>
    <n v="80"/>
    <n v="16"/>
    <x v="8"/>
    <x v="10"/>
    <d v="2014-02-11T00:00:00"/>
    <s v="None_16h"/>
    <m/>
    <n v="80"/>
    <n v="1"/>
    <n v="1"/>
    <n v="2"/>
    <n v="3"/>
    <n v="78"/>
    <m/>
    <n v="189"/>
    <n v="4"/>
    <n v="4"/>
    <m/>
    <s v="V"/>
    <m/>
    <e v="#N/A"/>
    <e v="#N/A"/>
    <e v="#N/A"/>
    <n v="10"/>
    <m/>
    <m/>
    <m/>
    <x v="2"/>
  </r>
  <r>
    <n v="80"/>
    <n v="16"/>
    <x v="8"/>
    <x v="10"/>
    <d v="2014-02-11T00:00:00"/>
    <s v="None_16h"/>
    <m/>
    <m/>
    <n v="2"/>
    <n v="1"/>
    <n v="2"/>
    <n v="3"/>
    <n v="80"/>
    <n v="217"/>
    <n v="231"/>
    <n v="4"/>
    <n v="4"/>
    <m/>
    <s v="V"/>
    <m/>
    <e v="#N/A"/>
    <e v="#N/A"/>
    <e v="#N/A"/>
    <n v="10"/>
    <m/>
    <m/>
    <m/>
    <x v="2"/>
  </r>
  <r>
    <n v="80"/>
    <n v="16"/>
    <x v="8"/>
    <x v="10"/>
    <d v="2014-02-11T00:00:00"/>
    <s v="None_16h"/>
    <m/>
    <m/>
    <n v="3"/>
    <n v="0"/>
    <n v="2"/>
    <n v="3"/>
    <n v="73"/>
    <n v="232"/>
    <n v="232"/>
    <n v="4"/>
    <n v="3"/>
    <m/>
    <s v="V"/>
    <m/>
    <e v="#N/A"/>
    <e v="#N/A"/>
    <e v="#N/A"/>
    <n v="9"/>
    <m/>
    <m/>
    <m/>
    <x v="2"/>
  </r>
  <r>
    <n v="80"/>
    <n v="16"/>
    <x v="8"/>
    <x v="10"/>
    <d v="2014-02-11T00:00:00"/>
    <s v="None_16h"/>
    <m/>
    <m/>
    <n v="4"/>
    <n v="0"/>
    <n v="2"/>
    <n v="3"/>
    <n v="75"/>
    <n v="195"/>
    <n v="195"/>
    <m/>
    <m/>
    <m/>
    <m/>
    <m/>
    <e v="#N/A"/>
    <e v="#N/A"/>
    <e v="#N/A"/>
    <s v=""/>
    <m/>
    <m/>
    <m/>
    <x v="2"/>
  </r>
  <r>
    <n v="164"/>
    <n v="16"/>
    <x v="8"/>
    <x v="10"/>
    <d v="2014-02-11T00:00:00"/>
    <s v="None_16h"/>
    <d v="2014-02-11T00:00:00"/>
    <n v="164"/>
    <n v="1"/>
    <n v="1"/>
    <n v="2"/>
    <n v="3"/>
    <n v="67"/>
    <m/>
    <m/>
    <n v="4"/>
    <n v="4"/>
    <m/>
    <s v="V"/>
    <m/>
    <e v="#N/A"/>
    <e v="#N/A"/>
    <e v="#N/A"/>
    <n v="10"/>
    <m/>
    <m/>
    <m/>
    <x v="2"/>
  </r>
  <r>
    <n v="164"/>
    <n v="16"/>
    <x v="8"/>
    <x v="10"/>
    <d v="2014-02-11T00:00:00"/>
    <s v="None_16h"/>
    <m/>
    <m/>
    <n v="2"/>
    <n v="1"/>
    <n v="2"/>
    <n v="3"/>
    <n v="72"/>
    <n v="202"/>
    <n v="203"/>
    <n v="4"/>
    <n v="4"/>
    <m/>
    <s v="V"/>
    <m/>
    <e v="#N/A"/>
    <e v="#N/A"/>
    <e v="#N/A"/>
    <n v="10"/>
    <m/>
    <m/>
    <m/>
    <x v="2"/>
  </r>
  <r>
    <n v="164"/>
    <n v="16"/>
    <x v="8"/>
    <x v="10"/>
    <d v="2014-02-11T00:00:00"/>
    <s v="None_16h"/>
    <m/>
    <m/>
    <n v="3"/>
    <n v="1"/>
    <n v="2"/>
    <n v="3"/>
    <n v="69"/>
    <n v="197"/>
    <n v="201"/>
    <n v="4"/>
    <n v="3"/>
    <m/>
    <s v="V"/>
    <m/>
    <e v="#N/A"/>
    <e v="#N/A"/>
    <e v="#N/A"/>
    <n v="9"/>
    <m/>
    <m/>
    <m/>
    <x v="2"/>
  </r>
  <r>
    <n v="164"/>
    <n v="16"/>
    <x v="8"/>
    <x v="10"/>
    <d v="2014-02-11T00:00:00"/>
    <s v="None_16h"/>
    <m/>
    <m/>
    <n v="4"/>
    <n v="0"/>
    <n v="1"/>
    <n v="3"/>
    <n v="44"/>
    <n v="143"/>
    <n v="200"/>
    <m/>
    <m/>
    <m/>
    <m/>
    <m/>
    <e v="#N/A"/>
    <e v="#N/A"/>
    <e v="#N/A"/>
    <s v=""/>
    <m/>
    <m/>
    <m/>
    <x v="2"/>
  </r>
  <r>
    <n v="297"/>
    <n v="16"/>
    <x v="8"/>
    <x v="10"/>
    <d v="2014-02-11T00:00:00"/>
    <s v="None_16h"/>
    <m/>
    <n v="297"/>
    <n v="1"/>
    <n v="1"/>
    <n v="2"/>
    <n v="3"/>
    <n v="73"/>
    <m/>
    <n v="232"/>
    <m/>
    <m/>
    <m/>
    <s v="V"/>
    <m/>
    <e v="#N/A"/>
    <e v="#N/A"/>
    <e v="#N/A"/>
    <s v=""/>
    <m/>
    <m/>
    <m/>
    <x v="2"/>
  </r>
  <r>
    <n v="297"/>
    <n v="16"/>
    <x v="8"/>
    <x v="10"/>
    <d v="2014-02-11T00:00:00"/>
    <s v="None_16h"/>
    <m/>
    <m/>
    <n v="2"/>
    <n v="1"/>
    <n v="2"/>
    <n v="3"/>
    <n v="71"/>
    <n v="223"/>
    <n v="259"/>
    <n v="4"/>
    <n v="5"/>
    <m/>
    <s v="V"/>
    <m/>
    <e v="#N/A"/>
    <e v="#N/A"/>
    <e v="#N/A"/>
    <n v="11"/>
    <m/>
    <m/>
    <m/>
    <x v="2"/>
  </r>
  <r>
    <n v="297"/>
    <n v="16"/>
    <x v="8"/>
    <x v="10"/>
    <d v="2014-02-11T00:00:00"/>
    <s v="None_16h"/>
    <m/>
    <m/>
    <n v="3"/>
    <n v="1"/>
    <n v="2"/>
    <n v="3"/>
    <n v="61"/>
    <n v="185"/>
    <n v="256"/>
    <n v="4"/>
    <n v="4"/>
    <m/>
    <s v="V"/>
    <m/>
    <e v="#N/A"/>
    <e v="#N/A"/>
    <e v="#N/A"/>
    <n v="10"/>
    <m/>
    <m/>
    <m/>
    <x v="2"/>
  </r>
  <r>
    <n v="297"/>
    <n v="16"/>
    <x v="8"/>
    <x v="10"/>
    <d v="2014-02-11T00:00:00"/>
    <s v="None_16h"/>
    <m/>
    <m/>
    <n v="4"/>
    <n v="1"/>
    <n v="2"/>
    <n v="3"/>
    <n v="61"/>
    <n v="186"/>
    <n v="193"/>
    <m/>
    <m/>
    <m/>
    <m/>
    <m/>
    <e v="#N/A"/>
    <e v="#N/A"/>
    <e v="#N/A"/>
    <s v=""/>
    <m/>
    <m/>
    <m/>
    <x v="2"/>
  </r>
  <r>
    <n v="108"/>
    <n v="16"/>
    <x v="8"/>
    <x v="10"/>
    <d v="2014-02-18T00:00:00"/>
    <s v="None_16h"/>
    <m/>
    <n v="108"/>
    <n v="1"/>
    <n v="2"/>
    <n v="3"/>
    <n v="4"/>
    <n v="86"/>
    <n v="286"/>
    <n v="290"/>
    <n v="4"/>
    <n v="8"/>
    <m/>
    <s v="DR"/>
    <m/>
    <e v="#N/A"/>
    <e v="#N/A"/>
    <e v="#N/A"/>
    <n v="15"/>
    <m/>
    <m/>
    <m/>
    <x v="2"/>
  </r>
  <r>
    <n v="108"/>
    <n v="16"/>
    <x v="8"/>
    <x v="10"/>
    <d v="2014-02-18T00:00:00"/>
    <s v="None_16h"/>
    <m/>
    <m/>
    <n v="2"/>
    <n v="2"/>
    <n v="3"/>
    <n v="4"/>
    <n v="87"/>
    <n v="276"/>
    <n v="308"/>
    <n v="4"/>
    <n v="9"/>
    <m/>
    <s v="V"/>
    <m/>
    <e v="#N/A"/>
    <e v="#N/A"/>
    <e v="#N/A"/>
    <n v="16"/>
    <m/>
    <m/>
    <m/>
    <x v="2"/>
  </r>
  <r>
    <n v="108"/>
    <n v="16"/>
    <x v="8"/>
    <x v="10"/>
    <d v="2014-02-18T00:00:00"/>
    <s v="None_16h"/>
    <m/>
    <m/>
    <n v="3"/>
    <n v="2"/>
    <n v="3"/>
    <n v="4"/>
    <n v="88"/>
    <m/>
    <n v="312"/>
    <n v="4"/>
    <n v="8"/>
    <m/>
    <s v="V"/>
    <m/>
    <e v="#N/A"/>
    <e v="#N/A"/>
    <e v="#N/A"/>
    <n v="15"/>
    <m/>
    <m/>
    <m/>
    <x v="2"/>
  </r>
  <r>
    <n v="139"/>
    <n v="16"/>
    <x v="8"/>
    <x v="10"/>
    <d v="2014-02-18T00:00:00"/>
    <s v="None_16h"/>
    <d v="2014-02-18T00:00:00"/>
    <n v="139"/>
    <n v="1"/>
    <n v="2"/>
    <n v="3"/>
    <n v="4"/>
    <n v="79"/>
    <m/>
    <n v="311"/>
    <n v="4"/>
    <n v="7"/>
    <m/>
    <s v="V"/>
    <m/>
    <e v="#N/A"/>
    <e v="#N/A"/>
    <e v="#N/A"/>
    <n v="14"/>
    <m/>
    <m/>
    <m/>
    <x v="2"/>
  </r>
  <r>
    <n v="139"/>
    <n v="16"/>
    <x v="8"/>
    <x v="10"/>
    <d v="2014-02-18T00:00:00"/>
    <s v="None_16h"/>
    <m/>
    <m/>
    <n v="2"/>
    <n v="2"/>
    <n v="3"/>
    <n v="4"/>
    <n v="88"/>
    <n v="261"/>
    <n v="253"/>
    <n v="4"/>
    <n v="7"/>
    <m/>
    <s v="V"/>
    <m/>
    <e v="#N/A"/>
    <e v="#N/A"/>
    <e v="#N/A"/>
    <n v="14"/>
    <m/>
    <m/>
    <m/>
    <x v="2"/>
  </r>
  <r>
    <n v="139"/>
    <n v="16"/>
    <x v="8"/>
    <x v="10"/>
    <d v="2014-02-18T00:00:00"/>
    <s v="None_16h"/>
    <m/>
    <m/>
    <n v="3"/>
    <n v="2"/>
    <n v="3"/>
    <n v="4"/>
    <n v="93"/>
    <n v="308"/>
    <n v="303"/>
    <n v="4"/>
    <n v="8"/>
    <m/>
    <s v="V"/>
    <m/>
    <e v="#N/A"/>
    <e v="#N/A"/>
    <e v="#N/A"/>
    <n v="15"/>
    <m/>
    <m/>
    <m/>
    <x v="2"/>
  </r>
  <r>
    <n v="139"/>
    <n v="16"/>
    <x v="8"/>
    <x v="10"/>
    <d v="2014-02-18T00:00:00"/>
    <s v="None_16h"/>
    <m/>
    <m/>
    <n v="4"/>
    <n v="0"/>
    <n v="3"/>
    <n v="4"/>
    <n v="84"/>
    <n v="276"/>
    <n v="277"/>
    <n v="4"/>
    <n v="8"/>
    <m/>
    <s v="DR"/>
    <m/>
    <e v="#N/A"/>
    <e v="#N/A"/>
    <e v="#N/A"/>
    <n v="15"/>
    <m/>
    <m/>
    <m/>
    <x v="2"/>
  </r>
  <r>
    <n v="225"/>
    <n v="16"/>
    <x v="8"/>
    <x v="10"/>
    <d v="2014-02-18T00:00:00"/>
    <s v="None_16h"/>
    <m/>
    <n v="225"/>
    <n v="1"/>
    <n v="0"/>
    <n v="3"/>
    <n v="4"/>
    <n v="94"/>
    <m/>
    <n v="219"/>
    <n v="5"/>
    <n v="10"/>
    <m/>
    <s v="DR"/>
    <m/>
    <e v="#N/A"/>
    <e v="#N/A"/>
    <e v="#N/A"/>
    <n v="18"/>
    <m/>
    <m/>
    <m/>
    <x v="2"/>
  </r>
  <r>
    <n v="225"/>
    <n v="16"/>
    <x v="8"/>
    <x v="10"/>
    <d v="2014-02-18T00:00:00"/>
    <s v="None_16h"/>
    <m/>
    <m/>
    <n v="2"/>
    <n v="1"/>
    <n v="3"/>
    <n v="4"/>
    <n v="87"/>
    <n v="294"/>
    <n v="293"/>
    <n v="4"/>
    <n v="10"/>
    <m/>
    <s v="DR"/>
    <m/>
    <e v="#N/A"/>
    <e v="#N/A"/>
    <e v="#N/A"/>
    <n v="17"/>
    <m/>
    <m/>
    <m/>
    <x v="2"/>
  </r>
  <r>
    <n v="225"/>
    <n v="16"/>
    <x v="8"/>
    <x v="10"/>
    <d v="2014-02-18T00:00:00"/>
    <s v="None_16h"/>
    <m/>
    <m/>
    <n v="3"/>
    <n v="1"/>
    <n v="3"/>
    <n v="4"/>
    <n v="89"/>
    <n v="285"/>
    <n v="286"/>
    <n v="4"/>
    <n v="10"/>
    <m/>
    <s v="DR"/>
    <m/>
    <e v="#N/A"/>
    <e v="#N/A"/>
    <e v="#N/A"/>
    <n v="17"/>
    <m/>
    <m/>
    <m/>
    <x v="2"/>
  </r>
  <r>
    <n v="225"/>
    <n v="16"/>
    <x v="8"/>
    <x v="10"/>
    <d v="2014-02-18T00:00:00"/>
    <s v="None_16h"/>
    <m/>
    <m/>
    <n v="4"/>
    <n v="1"/>
    <n v="3"/>
    <n v="4"/>
    <n v="86"/>
    <n v="286"/>
    <n v="314"/>
    <n v="4"/>
    <n v="11"/>
    <m/>
    <s v="DR"/>
    <m/>
    <e v="#N/A"/>
    <e v="#N/A"/>
    <e v="#N/A"/>
    <n v="18"/>
    <m/>
    <m/>
    <m/>
    <x v="2"/>
  </r>
  <r>
    <n v="100"/>
    <n v="16"/>
    <x v="8"/>
    <x v="10"/>
    <d v="2014-02-25T00:00:00"/>
    <s v="None_16h"/>
    <m/>
    <n v="100"/>
    <n v="1"/>
    <n v="3"/>
    <n v="5"/>
    <n v="6"/>
    <n v="115"/>
    <m/>
    <n v="100"/>
    <n v="3"/>
    <n v="17"/>
    <n v="8"/>
    <s v="TS"/>
    <m/>
    <e v="#N/A"/>
    <e v="#N/A"/>
    <e v="#N/A"/>
    <n v="25"/>
    <m/>
    <m/>
    <m/>
    <x v="2"/>
  </r>
  <r>
    <n v="100"/>
    <n v="16"/>
    <x v="8"/>
    <x v="10"/>
    <d v="2014-02-25T00:00:00"/>
    <s v="None_16h"/>
    <m/>
    <m/>
    <n v="2"/>
    <n v="2"/>
    <n v="5"/>
    <n v="6"/>
    <n v="95"/>
    <n v="311"/>
    <n v="34"/>
    <n v="4"/>
    <n v="16"/>
    <n v="10"/>
    <s v="TS"/>
    <m/>
    <e v="#N/A"/>
    <e v="#N/A"/>
    <e v="#N/A"/>
    <n v="25"/>
    <m/>
    <m/>
    <m/>
    <x v="2"/>
  </r>
  <r>
    <n v="100"/>
    <n v="16"/>
    <x v="8"/>
    <x v="10"/>
    <d v="2014-02-25T00:00:00"/>
    <s v="None_16h"/>
    <m/>
    <m/>
    <n v="3"/>
    <n v="0"/>
    <n v="5"/>
    <n v="6"/>
    <n v="96"/>
    <n v="281"/>
    <n v="51"/>
    <n v="4"/>
    <n v="17"/>
    <n v="9"/>
    <s v="TS"/>
    <m/>
    <e v="#N/A"/>
    <e v="#N/A"/>
    <e v="#N/A"/>
    <n v="26"/>
    <m/>
    <m/>
    <m/>
    <x v="2"/>
  </r>
  <r>
    <n v="132"/>
    <n v="16"/>
    <x v="8"/>
    <x v="10"/>
    <d v="2014-02-25T00:00:00"/>
    <s v="None_16h"/>
    <m/>
    <n v="132"/>
    <n v="1"/>
    <n v="2"/>
    <n v="5"/>
    <n v="6"/>
    <n v="115"/>
    <m/>
    <n v="85"/>
    <n v="1"/>
    <n v="15"/>
    <n v="14"/>
    <s v="TS"/>
    <n v="1"/>
    <e v="#N/A"/>
    <e v="#N/A"/>
    <e v="#N/A"/>
    <n v="21"/>
    <m/>
    <m/>
    <m/>
    <x v="2"/>
  </r>
  <r>
    <n v="132"/>
    <n v="16"/>
    <x v="8"/>
    <x v="10"/>
    <d v="2014-02-25T00:00:00"/>
    <s v="None_16h"/>
    <m/>
    <m/>
    <n v="2"/>
    <n v="2"/>
    <n v="5"/>
    <n v="6"/>
    <n v="110"/>
    <n v="300"/>
    <n v="41"/>
    <n v="3"/>
    <n v="17"/>
    <n v="10"/>
    <s v="TS"/>
    <n v="0"/>
    <e v="#N/A"/>
    <e v="#N/A"/>
    <e v="#N/A"/>
    <n v="25"/>
    <m/>
    <m/>
    <m/>
    <x v="2"/>
  </r>
  <r>
    <n v="132"/>
    <n v="16"/>
    <x v="8"/>
    <x v="10"/>
    <d v="2014-02-25T00:00:00"/>
    <s v="None_16h"/>
    <m/>
    <m/>
    <n v="3"/>
    <n v="2"/>
    <n v="5"/>
    <n v="6"/>
    <n v="109"/>
    <n v="260"/>
    <n v="66"/>
    <n v="3"/>
    <n v="16"/>
    <n v="11"/>
    <s v="TS"/>
    <n v="0"/>
    <e v="#N/A"/>
    <e v="#N/A"/>
    <e v="#N/A"/>
    <n v="24"/>
    <m/>
    <m/>
    <m/>
    <x v="2"/>
  </r>
  <r>
    <n v="132"/>
    <n v="16"/>
    <x v="8"/>
    <x v="10"/>
    <d v="2014-02-25T00:00:00"/>
    <s v="None_16h"/>
    <m/>
    <m/>
    <n v="4"/>
    <n v="2"/>
    <n v="5"/>
    <n v="6"/>
    <n v="117"/>
    <n v="320"/>
    <n v="115"/>
    <n v="3"/>
    <n v="15"/>
    <n v="12"/>
    <s v="TS"/>
    <n v="0"/>
    <e v="#N/A"/>
    <e v="#N/A"/>
    <e v="#N/A"/>
    <n v="23"/>
    <m/>
    <m/>
    <m/>
    <x v="2"/>
  </r>
  <r>
    <n v="246"/>
    <n v="16"/>
    <x v="8"/>
    <x v="10"/>
    <d v="2014-02-25T00:00:00"/>
    <s v="None_16h"/>
    <m/>
    <n v="246"/>
    <n v="1"/>
    <n v="4"/>
    <n v="5"/>
    <n v="6"/>
    <n v="107"/>
    <m/>
    <n v="151"/>
    <n v="3"/>
    <n v="17"/>
    <m/>
    <s v="TS"/>
    <s v="none"/>
    <e v="#N/A"/>
    <e v="#N/A"/>
    <e v="#N/A"/>
    <n v="25"/>
    <m/>
    <m/>
    <m/>
    <x v="2"/>
  </r>
  <r>
    <n v="246"/>
    <n v="16"/>
    <x v="8"/>
    <x v="10"/>
    <d v="2014-02-25T00:00:00"/>
    <s v="None_16h"/>
    <m/>
    <m/>
    <n v="2"/>
    <n v="0"/>
    <n v="4"/>
    <n v="5"/>
    <n v="81"/>
    <n v="310"/>
    <n v="214"/>
    <n v="4"/>
    <n v="14"/>
    <m/>
    <s v="DR"/>
    <s v="none"/>
    <e v="#N/A"/>
    <e v="#N/A"/>
    <e v="#N/A"/>
    <n v="22"/>
    <m/>
    <m/>
    <m/>
    <x v="2"/>
  </r>
  <r>
    <n v="93"/>
    <n v="16"/>
    <x v="8"/>
    <x v="10"/>
    <d v="2014-03-04T00:00:00"/>
    <s v="None_16h"/>
    <m/>
    <n v="93"/>
    <n v="1"/>
    <n v="2"/>
    <n v="7"/>
    <n v="8"/>
    <n v="213"/>
    <m/>
    <n v="64"/>
    <n v="1"/>
    <n v="14"/>
    <n v="106"/>
    <s v="TS"/>
    <n v="3"/>
    <e v="#N/A"/>
    <e v="#N/A"/>
    <e v="#N/A"/>
    <n v="22"/>
    <m/>
    <m/>
    <m/>
    <x v="2"/>
  </r>
  <r>
    <n v="93"/>
    <n v="16"/>
    <x v="8"/>
    <x v="10"/>
    <d v="2014-03-04T00:00:00"/>
    <s v="None_16h"/>
    <m/>
    <m/>
    <n v="2"/>
    <n v="2"/>
    <n v="7"/>
    <n v="8"/>
    <n v="232"/>
    <n v="175"/>
    <n v="70"/>
    <n v="1"/>
    <n v="15"/>
    <n v="126"/>
    <s v="TS"/>
    <n v="3"/>
    <e v="#N/A"/>
    <e v="#N/A"/>
    <e v="#N/A"/>
    <n v="23"/>
    <m/>
    <m/>
    <m/>
    <x v="2"/>
  </r>
  <r>
    <n v="93"/>
    <n v="16"/>
    <x v="8"/>
    <x v="10"/>
    <d v="2014-03-04T00:00:00"/>
    <s v="None_16h"/>
    <m/>
    <m/>
    <n v="3"/>
    <n v="2"/>
    <n v="7"/>
    <n v="8"/>
    <n v="234"/>
    <n v="152"/>
    <n v="98"/>
    <n v="1"/>
    <n v="15"/>
    <n v="134"/>
    <s v="TS"/>
    <n v="3"/>
    <e v="#N/A"/>
    <e v="#N/A"/>
    <e v="#N/A"/>
    <n v="23"/>
    <m/>
    <m/>
    <m/>
    <x v="2"/>
  </r>
  <r>
    <n v="168"/>
    <n v="16"/>
    <x v="8"/>
    <x v="10"/>
    <d v="2014-03-04T00:00:00"/>
    <s v="None_16h"/>
    <m/>
    <n v="168"/>
    <n v="1"/>
    <n v="2"/>
    <n v="6"/>
    <n v="7"/>
    <n v="144"/>
    <m/>
    <n v="170"/>
    <n v="2"/>
    <n v="15"/>
    <n v="50"/>
    <s v="TS"/>
    <n v="2"/>
    <e v="#N/A"/>
    <e v="#N/A"/>
    <e v="#N/A"/>
    <n v="23"/>
    <m/>
    <m/>
    <m/>
    <x v="2"/>
  </r>
  <r>
    <n v="168"/>
    <n v="16"/>
    <x v="8"/>
    <x v="10"/>
    <d v="2014-03-04T00:00:00"/>
    <s v="None_16h"/>
    <m/>
    <m/>
    <n v="2"/>
    <n v="2"/>
    <n v="6"/>
    <n v="7"/>
    <n v="142"/>
    <n v="216"/>
    <n v="144"/>
    <n v="2"/>
    <n v="15"/>
    <n v="35"/>
    <s v="TS"/>
    <n v="2"/>
    <e v="#N/A"/>
    <e v="#N/A"/>
    <e v="#N/A"/>
    <n v="23"/>
    <m/>
    <m/>
    <m/>
    <x v="2"/>
  </r>
  <r>
    <n v="168"/>
    <n v="16"/>
    <x v="8"/>
    <x v="10"/>
    <d v="2014-03-04T00:00:00"/>
    <s v="None_16h"/>
    <m/>
    <m/>
    <n v="3"/>
    <n v="1"/>
    <n v="6"/>
    <n v="7"/>
    <n v="149"/>
    <n v="208"/>
    <n v="150"/>
    <n v="3"/>
    <n v="15"/>
    <n v="57"/>
    <s v="TS"/>
    <n v="1"/>
    <e v="#N/A"/>
    <e v="#N/A"/>
    <e v="#N/A"/>
    <n v="24"/>
    <m/>
    <m/>
    <m/>
    <x v="2"/>
  </r>
  <r>
    <n v="168"/>
    <n v="16"/>
    <x v="8"/>
    <x v="10"/>
    <d v="2014-03-04T00:00:00"/>
    <s v="None_16h"/>
    <m/>
    <m/>
    <n v="4"/>
    <n v="2"/>
    <n v="6"/>
    <n v="7"/>
    <n v="153"/>
    <n v="205"/>
    <n v="181"/>
    <n v="2"/>
    <n v="15"/>
    <n v="69"/>
    <s v="TS"/>
    <n v="2"/>
    <e v="#N/A"/>
    <e v="#N/A"/>
    <e v="#N/A"/>
    <n v="23"/>
    <m/>
    <m/>
    <m/>
    <x v="2"/>
  </r>
  <r>
    <n v="252"/>
    <n v="16"/>
    <x v="8"/>
    <x v="10"/>
    <d v="2014-03-04T00:00:00"/>
    <s v="None_16h"/>
    <m/>
    <n v="252"/>
    <n v="1"/>
    <n v="2"/>
    <n v="6"/>
    <n v="7"/>
    <n v="142"/>
    <m/>
    <n v="164"/>
    <n v="2"/>
    <n v="16"/>
    <n v="60"/>
    <s v="TS"/>
    <n v="3"/>
    <e v="#N/A"/>
    <e v="#N/A"/>
    <e v="#N/A"/>
    <n v="24"/>
    <m/>
    <m/>
    <m/>
    <x v="2"/>
  </r>
  <r>
    <n v="252"/>
    <n v="16"/>
    <x v="8"/>
    <x v="10"/>
    <d v="2014-03-04T00:00:00"/>
    <s v="None_16h"/>
    <m/>
    <m/>
    <n v="2"/>
    <n v="3"/>
    <n v="6"/>
    <n v="7"/>
    <n v="145"/>
    <n v="212"/>
    <n v="141"/>
    <n v="2"/>
    <n v="17"/>
    <n v="52"/>
    <s v="TS"/>
    <n v="2"/>
    <e v="#N/A"/>
    <e v="#N/A"/>
    <e v="#N/A"/>
    <n v="25"/>
    <m/>
    <m/>
    <m/>
    <x v="2"/>
  </r>
  <r>
    <n v="252"/>
    <n v="16"/>
    <x v="8"/>
    <x v="10"/>
    <d v="2014-03-04T00:00:00"/>
    <s v="None_16h"/>
    <m/>
    <m/>
    <n v="3"/>
    <n v="2"/>
    <n v="6"/>
    <n v="7"/>
    <n v="128"/>
    <n v="202"/>
    <n v="93"/>
    <n v="3"/>
    <n v="16"/>
    <n v="38"/>
    <s v="TS"/>
    <n v="2"/>
    <e v="#N/A"/>
    <e v="#N/A"/>
    <e v="#N/A"/>
    <n v="25"/>
    <m/>
    <m/>
    <m/>
    <x v="2"/>
  </r>
  <r>
    <n v="18"/>
    <n v="16"/>
    <x v="8"/>
    <x v="10"/>
    <d v="2014-03-25T00:00:00"/>
    <s v="None_16h"/>
    <m/>
    <n v="18"/>
    <n v="1"/>
    <m/>
    <n v="8"/>
    <m/>
    <m/>
    <n v="129"/>
    <m/>
    <m/>
    <n v="15"/>
    <m/>
    <m/>
    <n v="4"/>
    <e v="#N/A"/>
    <n v="0"/>
    <n v="8"/>
    <n v="23"/>
    <m/>
    <m/>
    <m/>
    <x v="1"/>
  </r>
  <r>
    <n v="18"/>
    <n v="16"/>
    <x v="8"/>
    <x v="10"/>
    <d v="2014-03-25T00:00:00"/>
    <s v="None_16h"/>
    <m/>
    <m/>
    <n v="2"/>
    <m/>
    <n v="8"/>
    <m/>
    <m/>
    <m/>
    <m/>
    <m/>
    <n v="15"/>
    <m/>
    <m/>
    <n v="4"/>
    <e v="#N/A"/>
    <n v="0"/>
    <n v="8"/>
    <n v="23"/>
    <m/>
    <m/>
    <m/>
    <x v="1"/>
  </r>
  <r>
    <n v="18"/>
    <n v="16"/>
    <x v="8"/>
    <x v="10"/>
    <d v="2014-03-25T00:00:00"/>
    <s v="None_16h"/>
    <m/>
    <m/>
    <n v="3"/>
    <m/>
    <n v="8"/>
    <m/>
    <m/>
    <n v="125"/>
    <m/>
    <m/>
    <n v="13"/>
    <m/>
    <m/>
    <n v="4"/>
    <e v="#N/A"/>
    <n v="0"/>
    <n v="8"/>
    <n v="21"/>
    <m/>
    <m/>
    <m/>
    <x v="1"/>
  </r>
  <r>
    <n v="81"/>
    <n v="16"/>
    <x v="8"/>
    <x v="10"/>
    <d v="2014-03-25T00:00:00"/>
    <s v="None_16h"/>
    <m/>
    <n v="81"/>
    <n v="1"/>
    <m/>
    <n v="8"/>
    <m/>
    <m/>
    <m/>
    <m/>
    <m/>
    <n v="15"/>
    <m/>
    <m/>
    <n v="4"/>
    <e v="#N/A"/>
    <n v="0"/>
    <n v="8"/>
    <n v="23"/>
    <m/>
    <m/>
    <m/>
    <x v="1"/>
  </r>
  <r>
    <n v="81"/>
    <n v="16"/>
    <x v="8"/>
    <x v="10"/>
    <d v="2014-03-25T00:00:00"/>
    <s v="None_16h"/>
    <m/>
    <m/>
    <n v="2"/>
    <m/>
    <n v="8"/>
    <m/>
    <m/>
    <n v="130"/>
    <m/>
    <m/>
    <n v="15"/>
    <m/>
    <m/>
    <n v="4"/>
    <e v="#N/A"/>
    <n v="0"/>
    <n v="8"/>
    <n v="23"/>
    <m/>
    <m/>
    <m/>
    <x v="1"/>
  </r>
  <r>
    <n v="81"/>
    <n v="16"/>
    <x v="8"/>
    <x v="10"/>
    <d v="2014-03-25T00:00:00"/>
    <s v="None_16h"/>
    <m/>
    <m/>
    <n v="3"/>
    <m/>
    <n v="8"/>
    <m/>
    <m/>
    <n v="130"/>
    <m/>
    <m/>
    <n v="14"/>
    <m/>
    <m/>
    <n v="4"/>
    <e v="#N/A"/>
    <n v="0"/>
    <n v="8"/>
    <n v="22"/>
    <m/>
    <m/>
    <m/>
    <x v="1"/>
  </r>
  <r>
    <n v="148"/>
    <n v="16"/>
    <x v="8"/>
    <x v="10"/>
    <d v="2014-03-25T00:00:00"/>
    <s v="None_16h"/>
    <m/>
    <n v="148"/>
    <n v="1"/>
    <m/>
    <n v="8"/>
    <m/>
    <m/>
    <n v="142"/>
    <m/>
    <m/>
    <n v="16"/>
    <m/>
    <m/>
    <n v="4"/>
    <e v="#N/A"/>
    <n v="0"/>
    <n v="8"/>
    <n v="24"/>
    <m/>
    <m/>
    <m/>
    <x v="1"/>
  </r>
  <r>
    <n v="148"/>
    <n v="16"/>
    <x v="8"/>
    <x v="10"/>
    <d v="2014-03-25T00:00:00"/>
    <s v="None_16h"/>
    <m/>
    <m/>
    <n v="2"/>
    <m/>
    <n v="8"/>
    <m/>
    <m/>
    <n v="125"/>
    <m/>
    <m/>
    <n v="17"/>
    <m/>
    <m/>
    <n v="4"/>
    <e v="#N/A"/>
    <n v="0"/>
    <n v="8"/>
    <n v="25"/>
    <m/>
    <m/>
    <m/>
    <x v="1"/>
  </r>
  <r>
    <n v="148"/>
    <n v="16"/>
    <x v="8"/>
    <x v="10"/>
    <d v="2014-03-25T00:00:00"/>
    <s v="None_16h"/>
    <m/>
    <m/>
    <n v="3"/>
    <m/>
    <n v="8"/>
    <m/>
    <m/>
    <n v="155"/>
    <m/>
    <m/>
    <n v="14"/>
    <m/>
    <m/>
    <n v="4"/>
    <e v="#N/A"/>
    <n v="0"/>
    <n v="8"/>
    <n v="22"/>
    <m/>
    <m/>
    <m/>
    <x v="1"/>
  </r>
  <r>
    <n v="161"/>
    <n v="16"/>
    <x v="8"/>
    <x v="10"/>
    <d v="2014-03-25T00:00:00"/>
    <s v="None_16h"/>
    <m/>
    <n v="161"/>
    <n v="1"/>
    <m/>
    <n v="8"/>
    <m/>
    <m/>
    <n v="117"/>
    <m/>
    <m/>
    <n v="14"/>
    <m/>
    <m/>
    <n v="4"/>
    <e v="#N/A"/>
    <n v="0"/>
    <n v="8"/>
    <n v="22"/>
    <m/>
    <m/>
    <m/>
    <x v="1"/>
  </r>
  <r>
    <n v="161"/>
    <n v="16"/>
    <x v="8"/>
    <x v="10"/>
    <d v="2014-03-25T00:00:00"/>
    <s v="None_16h"/>
    <m/>
    <m/>
    <n v="2"/>
    <m/>
    <n v="8"/>
    <m/>
    <m/>
    <n v="111"/>
    <m/>
    <m/>
    <n v="14"/>
    <m/>
    <m/>
    <n v="4"/>
    <e v="#N/A"/>
    <n v="0"/>
    <n v="8"/>
    <n v="22"/>
    <m/>
    <m/>
    <m/>
    <x v="1"/>
  </r>
  <r>
    <n v="161"/>
    <n v="16"/>
    <x v="8"/>
    <x v="10"/>
    <d v="2014-03-25T00:00:00"/>
    <s v="None_16h"/>
    <m/>
    <m/>
    <n v="3"/>
    <m/>
    <n v="7"/>
    <m/>
    <m/>
    <m/>
    <m/>
    <m/>
    <n v="16"/>
    <m/>
    <m/>
    <n v="4"/>
    <e v="#N/A"/>
    <n v="0"/>
    <n v="7"/>
    <n v="23"/>
    <m/>
    <m/>
    <m/>
    <x v="1"/>
  </r>
  <r>
    <n v="176"/>
    <n v="16"/>
    <x v="8"/>
    <x v="10"/>
    <d v="2014-03-25T00:00:00"/>
    <s v="None_16h"/>
    <m/>
    <n v="176"/>
    <n v="1"/>
    <m/>
    <n v="8"/>
    <m/>
    <m/>
    <n v="130"/>
    <m/>
    <m/>
    <n v="16"/>
    <m/>
    <m/>
    <n v="4"/>
    <e v="#N/A"/>
    <n v="0"/>
    <n v="8"/>
    <n v="24"/>
    <m/>
    <m/>
    <m/>
    <x v="1"/>
  </r>
  <r>
    <n v="176"/>
    <n v="16"/>
    <x v="8"/>
    <x v="10"/>
    <d v="2014-03-25T00:00:00"/>
    <s v="None_16h"/>
    <m/>
    <m/>
    <n v="2"/>
    <m/>
    <n v="8"/>
    <m/>
    <m/>
    <n v="126"/>
    <m/>
    <m/>
    <n v="15"/>
    <m/>
    <m/>
    <n v="4"/>
    <e v="#N/A"/>
    <n v="0"/>
    <n v="8"/>
    <n v="23"/>
    <m/>
    <m/>
    <m/>
    <x v="1"/>
  </r>
  <r>
    <n v="176"/>
    <n v="16"/>
    <x v="8"/>
    <x v="10"/>
    <d v="2014-03-25T00:00:00"/>
    <s v="None_16h"/>
    <m/>
    <m/>
    <n v="3"/>
    <m/>
    <n v="8"/>
    <m/>
    <m/>
    <n v="110"/>
    <m/>
    <m/>
    <n v="14"/>
    <m/>
    <m/>
    <n v="4"/>
    <e v="#N/A"/>
    <n v="0"/>
    <n v="8"/>
    <n v="22"/>
    <m/>
    <m/>
    <m/>
    <x v="1"/>
  </r>
  <r>
    <n v="264"/>
    <n v="16"/>
    <x v="8"/>
    <x v="10"/>
    <d v="2014-03-25T00:00:00"/>
    <s v="None_16h"/>
    <m/>
    <n v="264"/>
    <n v="1"/>
    <m/>
    <n v="8"/>
    <m/>
    <m/>
    <m/>
    <m/>
    <m/>
    <n v="16"/>
    <m/>
    <m/>
    <n v="4"/>
    <e v="#N/A"/>
    <n v="0"/>
    <n v="8"/>
    <n v="24"/>
    <m/>
    <m/>
    <m/>
    <x v="1"/>
  </r>
  <r>
    <n v="264"/>
    <n v="16"/>
    <x v="8"/>
    <x v="10"/>
    <d v="2014-03-25T00:00:00"/>
    <s v="None_16h"/>
    <m/>
    <m/>
    <n v="2"/>
    <m/>
    <n v="8"/>
    <m/>
    <m/>
    <n v="135"/>
    <m/>
    <m/>
    <n v="15"/>
    <m/>
    <m/>
    <n v="4"/>
    <e v="#N/A"/>
    <n v="0"/>
    <n v="8"/>
    <n v="23"/>
    <m/>
    <m/>
    <m/>
    <x v="1"/>
  </r>
  <r>
    <n v="264"/>
    <n v="16"/>
    <x v="8"/>
    <x v="10"/>
    <d v="2014-03-25T00:00:00"/>
    <s v="None_16h"/>
    <m/>
    <m/>
    <n v="3"/>
    <m/>
    <n v="8"/>
    <m/>
    <m/>
    <n v="135"/>
    <m/>
    <m/>
    <n v="16"/>
    <m/>
    <m/>
    <n v="4"/>
    <e v="#N/A"/>
    <n v="0"/>
    <n v="8"/>
    <n v="24"/>
    <m/>
    <m/>
    <m/>
    <x v="1"/>
  </r>
  <r>
    <n v="270"/>
    <n v="16"/>
    <x v="8"/>
    <x v="10"/>
    <d v="2014-03-25T00:00:00"/>
    <s v="None_16h"/>
    <m/>
    <n v="270"/>
    <n v="1"/>
    <m/>
    <n v="8"/>
    <m/>
    <m/>
    <m/>
    <m/>
    <m/>
    <n v="16"/>
    <m/>
    <m/>
    <n v="4"/>
    <e v="#N/A"/>
    <n v="0"/>
    <n v="8"/>
    <n v="24"/>
    <m/>
    <m/>
    <m/>
    <x v="1"/>
  </r>
  <r>
    <n v="270"/>
    <n v="16"/>
    <x v="8"/>
    <x v="10"/>
    <d v="2014-03-25T00:00:00"/>
    <s v="None_16h"/>
    <m/>
    <m/>
    <n v="2"/>
    <m/>
    <n v="8"/>
    <m/>
    <m/>
    <n v="114"/>
    <m/>
    <m/>
    <n v="16"/>
    <m/>
    <m/>
    <n v="4"/>
    <e v="#N/A"/>
    <n v="0"/>
    <n v="8"/>
    <n v="24"/>
    <m/>
    <m/>
    <m/>
    <x v="1"/>
  </r>
  <r>
    <n v="270"/>
    <n v="16"/>
    <x v="8"/>
    <x v="10"/>
    <d v="2014-03-25T00:00:00"/>
    <s v="None_16h"/>
    <m/>
    <m/>
    <n v="3"/>
    <m/>
    <n v="8"/>
    <m/>
    <m/>
    <n v="110"/>
    <m/>
    <m/>
    <n v="16"/>
    <m/>
    <m/>
    <n v="4"/>
    <e v="#N/A"/>
    <n v="0"/>
    <n v="8"/>
    <n v="24"/>
    <m/>
    <m/>
    <m/>
    <x v="1"/>
  </r>
  <r>
    <n v="311"/>
    <n v="16"/>
    <x v="8"/>
    <x v="10"/>
    <d v="2014-03-25T00:00:00"/>
    <s v="None_16h"/>
    <m/>
    <n v="311"/>
    <n v="1"/>
    <m/>
    <n v="8"/>
    <m/>
    <m/>
    <n v="112"/>
    <m/>
    <m/>
    <n v="15"/>
    <m/>
    <m/>
    <n v="4"/>
    <e v="#N/A"/>
    <n v="0"/>
    <n v="8"/>
    <n v="23"/>
    <m/>
    <m/>
    <m/>
    <x v="1"/>
  </r>
  <r>
    <n v="311"/>
    <n v="16"/>
    <x v="8"/>
    <x v="10"/>
    <d v="2014-03-25T00:00:00"/>
    <s v="None_16h"/>
    <m/>
    <m/>
    <n v="2"/>
    <m/>
    <n v="9"/>
    <m/>
    <m/>
    <n v="95"/>
    <m/>
    <m/>
    <n v="16"/>
    <m/>
    <m/>
    <n v="4"/>
    <e v="#N/A"/>
    <n v="0"/>
    <n v="9"/>
    <n v="25"/>
    <m/>
    <m/>
    <m/>
    <x v="1"/>
  </r>
  <r>
    <n v="311"/>
    <n v="16"/>
    <x v="8"/>
    <x v="10"/>
    <d v="2014-03-25T00:00:00"/>
    <s v="None_16h"/>
    <m/>
    <m/>
    <n v="3"/>
    <m/>
    <n v="8"/>
    <m/>
    <m/>
    <n v="125"/>
    <m/>
    <m/>
    <n v="16"/>
    <m/>
    <m/>
    <n v="4"/>
    <e v="#N/A"/>
    <n v="0"/>
    <n v="8"/>
    <n v="24"/>
    <m/>
    <m/>
    <m/>
    <x v="1"/>
  </r>
  <r>
    <n v="107"/>
    <n v="16"/>
    <x v="8"/>
    <x v="3"/>
    <d v="2014-02-04T00:00:00"/>
    <s v="None_16h"/>
    <m/>
    <n v="107"/>
    <n v="1"/>
    <n v="0"/>
    <n v="1"/>
    <n v="2"/>
    <m/>
    <m/>
    <m/>
    <n v="3"/>
    <n v="3"/>
    <m/>
    <s v="V"/>
    <m/>
    <e v="#N/A"/>
    <e v="#N/A"/>
    <e v="#N/A"/>
    <n v="7"/>
    <m/>
    <m/>
    <m/>
    <x v="2"/>
  </r>
  <r>
    <n v="107"/>
    <n v="16"/>
    <x v="8"/>
    <x v="3"/>
    <d v="2014-02-04T00:00:00"/>
    <s v="None_16h"/>
    <m/>
    <m/>
    <n v="2"/>
    <n v="0"/>
    <n v="1"/>
    <n v="2"/>
    <m/>
    <m/>
    <n v="116"/>
    <n v="3"/>
    <n v="3"/>
    <m/>
    <s v="V"/>
    <m/>
    <e v="#N/A"/>
    <e v="#N/A"/>
    <e v="#N/A"/>
    <n v="7"/>
    <m/>
    <m/>
    <m/>
    <x v="2"/>
  </r>
  <r>
    <n v="107"/>
    <n v="16"/>
    <x v="8"/>
    <x v="3"/>
    <d v="2014-02-04T00:00:00"/>
    <s v="None_16h"/>
    <m/>
    <m/>
    <n v="3"/>
    <n v="0"/>
    <n v="1"/>
    <n v="2"/>
    <m/>
    <m/>
    <n v="132"/>
    <m/>
    <m/>
    <m/>
    <m/>
    <m/>
    <e v="#N/A"/>
    <e v="#N/A"/>
    <e v="#N/A"/>
    <s v=""/>
    <m/>
    <m/>
    <m/>
    <x v="2"/>
  </r>
  <r>
    <n v="332"/>
    <n v="16"/>
    <x v="8"/>
    <x v="3"/>
    <d v="2014-02-04T00:00:00"/>
    <s v="None_16h"/>
    <m/>
    <n v="332"/>
    <n v="1"/>
    <n v="0"/>
    <n v="1"/>
    <n v="2"/>
    <m/>
    <m/>
    <m/>
    <n v="3"/>
    <n v="3"/>
    <m/>
    <s v="V"/>
    <m/>
    <e v="#N/A"/>
    <e v="#N/A"/>
    <e v="#N/A"/>
    <n v="7"/>
    <m/>
    <m/>
    <m/>
    <x v="2"/>
  </r>
  <r>
    <n v="332"/>
    <n v="16"/>
    <x v="8"/>
    <x v="3"/>
    <d v="2014-02-04T00:00:00"/>
    <s v="None_16h"/>
    <m/>
    <m/>
    <n v="2"/>
    <n v="0"/>
    <n v="1"/>
    <n v="2"/>
    <m/>
    <m/>
    <n v="129"/>
    <m/>
    <m/>
    <m/>
    <m/>
    <m/>
    <e v="#N/A"/>
    <e v="#N/A"/>
    <e v="#N/A"/>
    <s v=""/>
    <m/>
    <m/>
    <m/>
    <x v="2"/>
  </r>
  <r>
    <n v="332"/>
    <n v="16"/>
    <x v="8"/>
    <x v="3"/>
    <d v="2014-02-04T00:00:00"/>
    <s v="None_16h"/>
    <m/>
    <m/>
    <n v="3"/>
    <n v="0"/>
    <n v="1"/>
    <n v="2"/>
    <m/>
    <m/>
    <n v="140"/>
    <m/>
    <m/>
    <m/>
    <m/>
    <m/>
    <e v="#N/A"/>
    <e v="#N/A"/>
    <e v="#N/A"/>
    <s v=""/>
    <m/>
    <m/>
    <m/>
    <x v="2"/>
  </r>
  <r>
    <n v="332"/>
    <n v="16"/>
    <x v="8"/>
    <x v="3"/>
    <d v="2014-02-04T00:00:00"/>
    <s v="None_16h"/>
    <m/>
    <m/>
    <n v="4"/>
    <n v="0"/>
    <n v="0"/>
    <n v="2"/>
    <m/>
    <m/>
    <n v="120"/>
    <m/>
    <m/>
    <m/>
    <m/>
    <m/>
    <e v="#N/A"/>
    <e v="#N/A"/>
    <e v="#N/A"/>
    <s v=""/>
    <m/>
    <m/>
    <m/>
    <x v="2"/>
  </r>
  <r>
    <n v="52"/>
    <n v="16"/>
    <x v="8"/>
    <x v="3"/>
    <d v="2014-02-11T00:00:00"/>
    <s v="None_16h"/>
    <m/>
    <n v="52"/>
    <n v="1"/>
    <n v="2"/>
    <n v="2"/>
    <n v="3"/>
    <n v="70"/>
    <m/>
    <n v="213"/>
    <n v="4"/>
    <n v="4"/>
    <m/>
    <s v="V"/>
    <m/>
    <e v="#N/A"/>
    <e v="#N/A"/>
    <e v="#N/A"/>
    <n v="10"/>
    <m/>
    <m/>
    <m/>
    <x v="2"/>
  </r>
  <r>
    <n v="52"/>
    <n v="16"/>
    <x v="8"/>
    <x v="3"/>
    <d v="2014-02-11T00:00:00"/>
    <s v="None_16h"/>
    <m/>
    <m/>
    <n v="2"/>
    <n v="1"/>
    <n v="2"/>
    <n v="3"/>
    <n v="67"/>
    <n v="210"/>
    <n v="208"/>
    <n v="4"/>
    <n v="3"/>
    <m/>
    <s v="V"/>
    <m/>
    <e v="#N/A"/>
    <e v="#N/A"/>
    <e v="#N/A"/>
    <n v="9"/>
    <m/>
    <m/>
    <m/>
    <x v="2"/>
  </r>
  <r>
    <n v="52"/>
    <n v="16"/>
    <x v="8"/>
    <x v="3"/>
    <d v="2014-02-11T00:00:00"/>
    <s v="None_16h"/>
    <m/>
    <m/>
    <n v="3"/>
    <n v="1"/>
    <n v="2"/>
    <n v="3"/>
    <n v="69"/>
    <n v="209"/>
    <n v="229"/>
    <n v="4"/>
    <n v="4"/>
    <m/>
    <s v="V"/>
    <m/>
    <e v="#N/A"/>
    <e v="#N/A"/>
    <e v="#N/A"/>
    <n v="10"/>
    <m/>
    <m/>
    <m/>
    <x v="2"/>
  </r>
  <r>
    <n v="154"/>
    <n v="16"/>
    <x v="8"/>
    <x v="3"/>
    <d v="2014-02-11T00:00:00"/>
    <s v="None_16h"/>
    <m/>
    <n v="154"/>
    <n v="1"/>
    <n v="1"/>
    <n v="2"/>
    <n v="3"/>
    <n v="69"/>
    <m/>
    <n v="127"/>
    <n v="4"/>
    <n v="4"/>
    <m/>
    <s v="V"/>
    <m/>
    <e v="#N/A"/>
    <e v="#N/A"/>
    <e v="#N/A"/>
    <n v="10"/>
    <m/>
    <m/>
    <m/>
    <x v="2"/>
  </r>
  <r>
    <n v="154"/>
    <n v="16"/>
    <x v="8"/>
    <x v="3"/>
    <d v="2014-02-11T00:00:00"/>
    <s v="None_16h"/>
    <m/>
    <m/>
    <n v="2"/>
    <n v="0"/>
    <n v="1"/>
    <n v="3"/>
    <n v="70"/>
    <n v="222"/>
    <n v="225"/>
    <n v="4"/>
    <n v="3"/>
    <m/>
    <s v="V"/>
    <m/>
    <e v="#N/A"/>
    <e v="#N/A"/>
    <e v="#N/A"/>
    <n v="8"/>
    <m/>
    <m/>
    <m/>
    <x v="2"/>
  </r>
  <r>
    <n v="154"/>
    <n v="16"/>
    <x v="8"/>
    <x v="3"/>
    <d v="2014-02-11T00:00:00"/>
    <s v="None_16h"/>
    <m/>
    <m/>
    <n v="3"/>
    <n v="0"/>
    <n v="1"/>
    <n v="3"/>
    <n v="70"/>
    <n v="183"/>
    <n v="189"/>
    <n v="4"/>
    <n v="4"/>
    <m/>
    <m/>
    <m/>
    <e v="#N/A"/>
    <e v="#N/A"/>
    <e v="#N/A"/>
    <n v="9"/>
    <m/>
    <m/>
    <m/>
    <x v="2"/>
  </r>
  <r>
    <n v="154"/>
    <n v="16"/>
    <x v="8"/>
    <x v="3"/>
    <d v="2014-02-11T00:00:00"/>
    <s v="None_16h"/>
    <m/>
    <m/>
    <n v="4"/>
    <n v="1"/>
    <n v="2"/>
    <n v="3"/>
    <n v="72"/>
    <n v="244"/>
    <n v="247"/>
    <m/>
    <m/>
    <m/>
    <m/>
    <m/>
    <e v="#N/A"/>
    <e v="#N/A"/>
    <e v="#N/A"/>
    <s v=""/>
    <m/>
    <m/>
    <m/>
    <x v="2"/>
  </r>
  <r>
    <n v="224"/>
    <n v="16"/>
    <x v="8"/>
    <x v="3"/>
    <d v="2014-02-11T00:00:00"/>
    <s v="None_16h"/>
    <m/>
    <n v="224"/>
    <n v="1"/>
    <n v="2"/>
    <n v="2"/>
    <n v="3"/>
    <n v="67"/>
    <m/>
    <n v="240"/>
    <n v="4"/>
    <n v="4"/>
    <m/>
    <s v="V"/>
    <m/>
    <e v="#N/A"/>
    <e v="#N/A"/>
    <e v="#N/A"/>
    <n v="10"/>
    <m/>
    <m/>
    <m/>
    <x v="2"/>
  </r>
  <r>
    <n v="224"/>
    <n v="16"/>
    <x v="8"/>
    <x v="3"/>
    <d v="2014-02-11T00:00:00"/>
    <s v="None_16h"/>
    <m/>
    <m/>
    <n v="2"/>
    <n v="2"/>
    <n v="2"/>
    <n v="3"/>
    <n v="57"/>
    <n v="186"/>
    <n v="225"/>
    <n v="4"/>
    <n v="4"/>
    <m/>
    <s v="V"/>
    <m/>
    <e v="#N/A"/>
    <e v="#N/A"/>
    <e v="#N/A"/>
    <n v="10"/>
    <m/>
    <m/>
    <m/>
    <x v="2"/>
  </r>
  <r>
    <n v="224"/>
    <n v="16"/>
    <x v="8"/>
    <x v="3"/>
    <d v="2014-02-11T00:00:00"/>
    <s v="None_16h"/>
    <m/>
    <m/>
    <n v="3"/>
    <n v="1"/>
    <n v="2"/>
    <n v="3"/>
    <n v="61"/>
    <n v="196"/>
    <n v="198"/>
    <n v="4"/>
    <n v="4"/>
    <m/>
    <s v="V"/>
    <m/>
    <e v="#N/A"/>
    <e v="#N/A"/>
    <e v="#N/A"/>
    <n v="10"/>
    <m/>
    <m/>
    <m/>
    <x v="2"/>
  </r>
  <r>
    <n v="224"/>
    <n v="16"/>
    <x v="8"/>
    <x v="3"/>
    <d v="2014-02-11T00:00:00"/>
    <s v="None_16h"/>
    <m/>
    <m/>
    <n v="4"/>
    <n v="2"/>
    <n v="2"/>
    <n v="3"/>
    <n v="78"/>
    <n v="206"/>
    <n v="232"/>
    <m/>
    <m/>
    <m/>
    <m/>
    <m/>
    <e v="#N/A"/>
    <e v="#N/A"/>
    <e v="#N/A"/>
    <s v=""/>
    <m/>
    <m/>
    <m/>
    <x v="2"/>
  </r>
  <r>
    <n v="96"/>
    <n v="16"/>
    <x v="8"/>
    <x v="3"/>
    <d v="2014-02-18T00:00:00"/>
    <s v="None_16h"/>
    <m/>
    <n v="96"/>
    <n v="1"/>
    <n v="2"/>
    <n v="3"/>
    <n v="5"/>
    <n v="80"/>
    <m/>
    <n v="520"/>
    <n v="5"/>
    <n v="6"/>
    <m/>
    <s v="V"/>
    <m/>
    <e v="#N/A"/>
    <e v="#N/A"/>
    <e v="#N/A"/>
    <n v="14"/>
    <m/>
    <m/>
    <m/>
    <x v="2"/>
  </r>
  <r>
    <n v="96"/>
    <n v="16"/>
    <x v="8"/>
    <x v="3"/>
    <d v="2014-02-18T00:00:00"/>
    <s v="None_16h"/>
    <m/>
    <m/>
    <n v="2"/>
    <n v="3"/>
    <n v="4"/>
    <n v="5"/>
    <n v="76"/>
    <n v="277"/>
    <n v="327"/>
    <n v="4"/>
    <n v="7"/>
    <m/>
    <s v="V"/>
    <m/>
    <e v="#N/A"/>
    <e v="#N/A"/>
    <e v="#N/A"/>
    <n v="15"/>
    <m/>
    <m/>
    <m/>
    <x v="2"/>
  </r>
  <r>
    <n v="96"/>
    <n v="16"/>
    <x v="8"/>
    <x v="3"/>
    <d v="2014-02-18T00:00:00"/>
    <s v="None_16h"/>
    <m/>
    <m/>
    <n v="3"/>
    <n v="3"/>
    <n v="4"/>
    <n v="5"/>
    <n v="81"/>
    <n v="296"/>
    <n v="303"/>
    <n v="4"/>
    <n v="7"/>
    <m/>
    <s v="v "/>
    <m/>
    <e v="#N/A"/>
    <e v="#N/A"/>
    <e v="#N/A"/>
    <n v="15"/>
    <m/>
    <m/>
    <m/>
    <x v="2"/>
  </r>
  <r>
    <n v="96"/>
    <n v="16"/>
    <x v="8"/>
    <x v="3"/>
    <d v="2014-02-18T00:00:00"/>
    <s v="None_16h"/>
    <m/>
    <m/>
    <n v="4"/>
    <n v="0"/>
    <n v="3"/>
    <n v="4"/>
    <n v="65"/>
    <n v="148"/>
    <n v="145"/>
    <n v="4"/>
    <n v="9"/>
    <m/>
    <s v="E"/>
    <m/>
    <e v="#N/A"/>
    <e v="#N/A"/>
    <e v="#N/A"/>
    <n v="16"/>
    <m/>
    <m/>
    <m/>
    <x v="2"/>
  </r>
  <r>
    <n v="207"/>
    <n v="16"/>
    <x v="8"/>
    <x v="3"/>
    <d v="2014-02-18T00:00:00"/>
    <s v="None_16h"/>
    <m/>
    <n v="207"/>
    <n v="1"/>
    <n v="3"/>
    <n v="4"/>
    <n v="5"/>
    <n v="92"/>
    <m/>
    <n v="252"/>
    <n v="4"/>
    <n v="6"/>
    <m/>
    <s v="V"/>
    <m/>
    <e v="#N/A"/>
    <e v="#N/A"/>
    <e v="#N/A"/>
    <n v="14"/>
    <m/>
    <m/>
    <m/>
    <x v="2"/>
  </r>
  <r>
    <n v="207"/>
    <n v="16"/>
    <x v="8"/>
    <x v="3"/>
    <d v="2014-02-18T00:00:00"/>
    <s v="None_16h"/>
    <m/>
    <m/>
    <n v="2"/>
    <n v="2"/>
    <n v="3"/>
    <n v="4"/>
    <n v="81"/>
    <n v="278"/>
    <n v="279"/>
    <n v="4"/>
    <n v="5"/>
    <m/>
    <s v="V"/>
    <m/>
    <e v="#N/A"/>
    <e v="#N/A"/>
    <e v="#N/A"/>
    <n v="12"/>
    <m/>
    <m/>
    <m/>
    <x v="2"/>
  </r>
  <r>
    <n v="207"/>
    <n v="16"/>
    <x v="8"/>
    <x v="3"/>
    <d v="2014-02-18T00:00:00"/>
    <s v="None_16h"/>
    <m/>
    <m/>
    <n v="3"/>
    <n v="1"/>
    <n v="3"/>
    <n v="4"/>
    <n v="75"/>
    <n v="282"/>
    <n v="284"/>
    <n v="4"/>
    <n v="5"/>
    <m/>
    <s v="V"/>
    <s v="pale green leaves"/>
    <e v="#N/A"/>
    <e v="#N/A"/>
    <e v="#N/A"/>
    <n v="12"/>
    <m/>
    <m/>
    <m/>
    <x v="2"/>
  </r>
  <r>
    <n v="328"/>
    <n v="16"/>
    <x v="8"/>
    <x v="3"/>
    <d v="2014-02-18T00:00:00"/>
    <s v="None_16h"/>
    <m/>
    <n v="328"/>
    <n v="1"/>
    <n v="2"/>
    <n v="4"/>
    <n v="5"/>
    <n v="89"/>
    <m/>
    <n v="511"/>
    <n v="4"/>
    <n v="5"/>
    <m/>
    <s v="V"/>
    <m/>
    <e v="#N/A"/>
    <e v="#N/A"/>
    <e v="#N/A"/>
    <n v="13"/>
    <m/>
    <m/>
    <m/>
    <x v="2"/>
  </r>
  <r>
    <n v="328"/>
    <n v="16"/>
    <x v="8"/>
    <x v="3"/>
    <d v="2014-02-18T00:00:00"/>
    <s v="None_16h"/>
    <m/>
    <m/>
    <n v="2"/>
    <n v="3"/>
    <n v="5"/>
    <n v="6"/>
    <n v="81"/>
    <n v="323"/>
    <n v="324"/>
    <n v="4"/>
    <n v="5"/>
    <m/>
    <s v="V"/>
    <m/>
    <e v="#N/A"/>
    <e v="#N/A"/>
    <e v="#N/A"/>
    <n v="14"/>
    <m/>
    <m/>
    <m/>
    <x v="2"/>
  </r>
  <r>
    <n v="328"/>
    <n v="16"/>
    <x v="8"/>
    <x v="3"/>
    <d v="2014-02-18T00:00:00"/>
    <s v="None_16h"/>
    <m/>
    <m/>
    <n v="3"/>
    <n v="3"/>
    <n v="5"/>
    <n v="6"/>
    <n v="85"/>
    <n v="305"/>
    <n v="309"/>
    <n v="4"/>
    <n v="5"/>
    <m/>
    <s v="V"/>
    <m/>
    <e v="#N/A"/>
    <e v="#N/A"/>
    <e v="#N/A"/>
    <n v="14"/>
    <m/>
    <m/>
    <m/>
    <x v="2"/>
  </r>
  <r>
    <n v="43"/>
    <n v="16"/>
    <x v="8"/>
    <x v="3"/>
    <d v="2014-02-25T00:00:00"/>
    <s v="None_16h"/>
    <m/>
    <n v="43"/>
    <n v="1"/>
    <n v="2"/>
    <n v="4"/>
    <n v="5"/>
    <n v="89"/>
    <m/>
    <n v="302"/>
    <n v="4"/>
    <n v="6"/>
    <m/>
    <s v="V"/>
    <m/>
    <e v="#N/A"/>
    <e v="#N/A"/>
    <e v="#N/A"/>
    <n v="14"/>
    <m/>
    <m/>
    <m/>
    <x v="2"/>
  </r>
  <r>
    <n v="43"/>
    <n v="16"/>
    <x v="8"/>
    <x v="3"/>
    <d v="2014-02-25T00:00:00"/>
    <s v="None_16h"/>
    <m/>
    <m/>
    <n v="2"/>
    <n v="2"/>
    <n v="4"/>
    <n v="5"/>
    <n v="85"/>
    <n v="369"/>
    <n v="327"/>
    <n v="4"/>
    <n v="6"/>
    <m/>
    <s v="V"/>
    <m/>
    <e v="#N/A"/>
    <e v="#N/A"/>
    <e v="#N/A"/>
    <n v="14"/>
    <m/>
    <m/>
    <m/>
    <x v="2"/>
  </r>
  <r>
    <n v="43"/>
    <n v="16"/>
    <x v="8"/>
    <x v="3"/>
    <d v="2014-02-25T00:00:00"/>
    <s v="None_16h"/>
    <m/>
    <m/>
    <n v="3"/>
    <n v="2"/>
    <n v="4"/>
    <n v="5"/>
    <n v="80"/>
    <n v="308"/>
    <n v="256"/>
    <n v="4"/>
    <n v="6"/>
    <m/>
    <s v="V"/>
    <m/>
    <e v="#N/A"/>
    <e v="#N/A"/>
    <e v="#N/A"/>
    <n v="14"/>
    <m/>
    <m/>
    <m/>
    <x v="2"/>
  </r>
  <r>
    <n v="43"/>
    <n v="16"/>
    <x v="8"/>
    <x v="3"/>
    <d v="2014-02-25T00:00:00"/>
    <s v="None_16h"/>
    <m/>
    <m/>
    <n v="4"/>
    <n v="2"/>
    <n v="4"/>
    <n v="5"/>
    <n v="85"/>
    <n v="325"/>
    <n v="189"/>
    <n v="3"/>
    <n v="7"/>
    <m/>
    <s v="V"/>
    <m/>
    <e v="#N/A"/>
    <e v="#N/A"/>
    <e v="#N/A"/>
    <n v="14"/>
    <m/>
    <m/>
    <m/>
    <x v="2"/>
  </r>
  <r>
    <n v="120"/>
    <n v="16"/>
    <x v="8"/>
    <x v="3"/>
    <d v="2014-02-25T00:00:00"/>
    <s v="None_16h"/>
    <m/>
    <n v="120"/>
    <n v="1"/>
    <n v="4"/>
    <n v="4"/>
    <n v="5"/>
    <n v="85"/>
    <m/>
    <n v="316"/>
    <n v="4"/>
    <n v="6"/>
    <m/>
    <s v="V"/>
    <m/>
    <e v="#N/A"/>
    <e v="#N/A"/>
    <e v="#N/A"/>
    <n v="14"/>
    <m/>
    <m/>
    <m/>
    <x v="2"/>
  </r>
  <r>
    <n v="120"/>
    <n v="16"/>
    <x v="8"/>
    <x v="3"/>
    <d v="2014-02-25T00:00:00"/>
    <s v="None_16h"/>
    <m/>
    <m/>
    <n v="2"/>
    <n v="3"/>
    <n v="4"/>
    <n v="5"/>
    <n v="90"/>
    <n v="351"/>
    <n v="205"/>
    <n v="4"/>
    <n v="6"/>
    <m/>
    <s v="V"/>
    <m/>
    <e v="#N/A"/>
    <e v="#N/A"/>
    <e v="#N/A"/>
    <n v="14"/>
    <m/>
    <m/>
    <m/>
    <x v="2"/>
  </r>
  <r>
    <n v="120"/>
    <n v="16"/>
    <x v="8"/>
    <x v="3"/>
    <d v="2014-02-25T00:00:00"/>
    <s v="None_16h"/>
    <m/>
    <m/>
    <n v="3"/>
    <n v="2"/>
    <n v="4"/>
    <n v="5"/>
    <n v="85"/>
    <n v="325"/>
    <n v="261"/>
    <n v="5"/>
    <n v="6"/>
    <m/>
    <s v="V"/>
    <m/>
    <e v="#N/A"/>
    <e v="#N/A"/>
    <e v="#N/A"/>
    <n v="15"/>
    <m/>
    <m/>
    <m/>
    <x v="2"/>
  </r>
  <r>
    <n v="238"/>
    <n v="16"/>
    <x v="8"/>
    <x v="3"/>
    <d v="2014-02-25T00:00:00"/>
    <s v="None_16h"/>
    <m/>
    <n v="238"/>
    <n v="1"/>
    <n v="5"/>
    <n v="5"/>
    <n v="6"/>
    <n v="95"/>
    <m/>
    <n v="75"/>
    <n v="4"/>
    <n v="7"/>
    <m/>
    <s v="V"/>
    <m/>
    <e v="#N/A"/>
    <e v="#N/A"/>
    <e v="#N/A"/>
    <n v="16"/>
    <m/>
    <m/>
    <m/>
    <x v="2"/>
  </r>
  <r>
    <n v="238"/>
    <n v="16"/>
    <x v="8"/>
    <x v="3"/>
    <d v="2014-02-25T00:00:00"/>
    <s v="None_16h"/>
    <m/>
    <m/>
    <n v="2"/>
    <n v="3"/>
    <n v="4"/>
    <n v="6"/>
    <n v="92"/>
    <n v="334"/>
    <n v="55"/>
    <n v="3"/>
    <n v="5"/>
    <m/>
    <s v="V"/>
    <m/>
    <e v="#N/A"/>
    <e v="#N/A"/>
    <e v="#N/A"/>
    <n v="12"/>
    <m/>
    <m/>
    <m/>
    <x v="2"/>
  </r>
  <r>
    <n v="238"/>
    <n v="16"/>
    <x v="8"/>
    <x v="3"/>
    <d v="2014-02-25T00:00:00"/>
    <s v="None_16h"/>
    <m/>
    <m/>
    <n v="3"/>
    <n v="2"/>
    <n v="4"/>
    <n v="5"/>
    <n v="92"/>
    <n v="340"/>
    <n v="336"/>
    <n v="4"/>
    <n v="7"/>
    <m/>
    <s v="V"/>
    <m/>
    <e v="#N/A"/>
    <e v="#N/A"/>
    <e v="#N/A"/>
    <n v="15"/>
    <m/>
    <m/>
    <m/>
    <x v="2"/>
  </r>
  <r>
    <n v="39"/>
    <n v="16"/>
    <x v="8"/>
    <x v="3"/>
    <d v="2014-03-04T00:00:00"/>
    <s v="None_16h"/>
    <m/>
    <n v="39"/>
    <n v="1"/>
    <n v="5"/>
    <n v="6"/>
    <n v="7"/>
    <n v="126"/>
    <m/>
    <n v="85"/>
    <n v="4"/>
    <n v="7"/>
    <m/>
    <s v="V"/>
    <m/>
    <e v="#N/A"/>
    <e v="#N/A"/>
    <e v="#N/A"/>
    <n v="17"/>
    <m/>
    <m/>
    <m/>
    <x v="2"/>
  </r>
  <r>
    <n v="39"/>
    <n v="16"/>
    <x v="8"/>
    <x v="3"/>
    <d v="2014-03-04T00:00:00"/>
    <s v="None_16h"/>
    <m/>
    <m/>
    <n v="2"/>
    <n v="1"/>
    <n v="4"/>
    <n v="5"/>
    <n v="92"/>
    <n v="361"/>
    <n v="269"/>
    <n v="5"/>
    <n v="6"/>
    <m/>
    <s v="V"/>
    <m/>
    <e v="#N/A"/>
    <e v="#N/A"/>
    <e v="#N/A"/>
    <n v="15"/>
    <m/>
    <m/>
    <m/>
    <x v="2"/>
  </r>
  <r>
    <n v="39"/>
    <n v="16"/>
    <x v="8"/>
    <x v="3"/>
    <d v="2014-03-04T00:00:00"/>
    <s v="None_16h"/>
    <m/>
    <m/>
    <n v="3"/>
    <n v="5"/>
    <n v="5"/>
    <n v="6"/>
    <n v="120"/>
    <n v="416"/>
    <n v="261"/>
    <n v="5"/>
    <n v="6"/>
    <m/>
    <s v="V"/>
    <m/>
    <e v="#N/A"/>
    <e v="#N/A"/>
    <e v="#N/A"/>
    <n v="16"/>
    <m/>
    <m/>
    <m/>
    <x v="2"/>
  </r>
  <r>
    <n v="39"/>
    <n v="16"/>
    <x v="8"/>
    <x v="3"/>
    <d v="2014-03-04T00:00:00"/>
    <s v="None_16h"/>
    <m/>
    <m/>
    <n v="4"/>
    <n v="3"/>
    <n v="5"/>
    <n v="6"/>
    <n v="95"/>
    <n v="334"/>
    <n v="295"/>
    <n v="4"/>
    <n v="7"/>
    <m/>
    <s v="V"/>
    <m/>
    <e v="#N/A"/>
    <e v="#N/A"/>
    <e v="#N/A"/>
    <n v="16"/>
    <m/>
    <m/>
    <m/>
    <x v="2"/>
  </r>
  <r>
    <n v="158"/>
    <n v="16"/>
    <x v="8"/>
    <x v="3"/>
    <d v="2014-03-04T00:00:00"/>
    <s v="None_16h"/>
    <m/>
    <n v="158"/>
    <n v="1"/>
    <n v="5"/>
    <n v="6"/>
    <n v="7"/>
    <n v="98"/>
    <m/>
    <n v="195"/>
    <n v="3"/>
    <n v="9"/>
    <m/>
    <s v="V"/>
    <m/>
    <e v="#N/A"/>
    <e v="#N/A"/>
    <e v="#N/A"/>
    <n v="18"/>
    <m/>
    <m/>
    <m/>
    <x v="2"/>
  </r>
  <r>
    <n v="158"/>
    <n v="16"/>
    <x v="8"/>
    <x v="3"/>
    <d v="2014-03-04T00:00:00"/>
    <s v="None_16h"/>
    <m/>
    <m/>
    <n v="2"/>
    <n v="6"/>
    <n v="5"/>
    <n v="6"/>
    <n v="76"/>
    <n v="297"/>
    <n v="250"/>
    <n v="5"/>
    <n v="7"/>
    <m/>
    <s v="V"/>
    <m/>
    <e v="#N/A"/>
    <e v="#N/A"/>
    <e v="#N/A"/>
    <n v="17"/>
    <m/>
    <m/>
    <m/>
    <x v="2"/>
  </r>
  <r>
    <n v="158"/>
    <n v="16"/>
    <x v="8"/>
    <x v="3"/>
    <d v="2014-03-04T00:00:00"/>
    <s v="None_16h"/>
    <m/>
    <m/>
    <n v="3"/>
    <n v="3"/>
    <n v="5"/>
    <n v="6"/>
    <n v="110"/>
    <n v="328"/>
    <n v="170"/>
    <n v="4"/>
    <n v="8"/>
    <m/>
    <s v="V"/>
    <m/>
    <e v="#N/A"/>
    <e v="#N/A"/>
    <e v="#N/A"/>
    <n v="17"/>
    <m/>
    <m/>
    <m/>
    <x v="2"/>
  </r>
  <r>
    <n v="158"/>
    <n v="16"/>
    <x v="8"/>
    <x v="3"/>
    <d v="2014-03-04T00:00:00"/>
    <s v="None_16h"/>
    <m/>
    <m/>
    <n v="4"/>
    <n v="2"/>
    <n v="5"/>
    <n v="6"/>
    <n v="98"/>
    <n v="307"/>
    <n v="153"/>
    <n v="5"/>
    <n v="8"/>
    <m/>
    <s v="V"/>
    <m/>
    <e v="#N/A"/>
    <e v="#N/A"/>
    <e v="#N/A"/>
    <n v="18"/>
    <m/>
    <m/>
    <m/>
    <x v="2"/>
  </r>
  <r>
    <n v="280"/>
    <n v="16"/>
    <x v="8"/>
    <x v="3"/>
    <d v="2014-03-04T00:00:00"/>
    <s v="None_16h"/>
    <m/>
    <n v="280"/>
    <n v="1"/>
    <n v="4"/>
    <n v="5"/>
    <n v="6"/>
    <n v="100"/>
    <m/>
    <n v="315"/>
    <n v="5"/>
    <n v="7"/>
    <m/>
    <s v="V"/>
    <m/>
    <e v="#N/A"/>
    <e v="#N/A"/>
    <e v="#N/A"/>
    <n v="17"/>
    <m/>
    <m/>
    <m/>
    <x v="2"/>
  </r>
  <r>
    <n v="280"/>
    <n v="16"/>
    <x v="8"/>
    <x v="3"/>
    <d v="2014-03-04T00:00:00"/>
    <s v="None_16h"/>
    <m/>
    <m/>
    <n v="2"/>
    <n v="3"/>
    <n v="5"/>
    <n v="6"/>
    <n v="93"/>
    <n v="306"/>
    <n v="100"/>
    <n v="3"/>
    <n v="8"/>
    <m/>
    <s v="V"/>
    <m/>
    <e v="#N/A"/>
    <e v="#N/A"/>
    <e v="#N/A"/>
    <n v="16"/>
    <m/>
    <m/>
    <m/>
    <x v="2"/>
  </r>
  <r>
    <n v="280"/>
    <n v="16"/>
    <x v="8"/>
    <x v="3"/>
    <d v="2014-03-04T00:00:00"/>
    <s v="None_16h"/>
    <m/>
    <m/>
    <n v="3"/>
    <n v="4"/>
    <n v="6"/>
    <n v="7"/>
    <n v="105"/>
    <n v="332"/>
    <n v="41"/>
    <n v="6"/>
    <n v="6"/>
    <m/>
    <s v="V"/>
    <m/>
    <e v="#N/A"/>
    <e v="#N/A"/>
    <e v="#N/A"/>
    <n v="18"/>
    <m/>
    <m/>
    <m/>
    <x v="2"/>
  </r>
  <r>
    <n v="280"/>
    <n v="16"/>
    <x v="8"/>
    <x v="3"/>
    <d v="2014-03-04T00:00:00"/>
    <s v="None_16h"/>
    <m/>
    <m/>
    <n v="4"/>
    <n v="2"/>
    <n v="5"/>
    <n v="6"/>
    <n v="95"/>
    <n v="272"/>
    <n v="89"/>
    <n v="4"/>
    <n v="8"/>
    <m/>
    <s v="V"/>
    <m/>
    <e v="#N/A"/>
    <e v="#N/A"/>
    <e v="#N/A"/>
    <n v="17"/>
    <m/>
    <m/>
    <m/>
    <x v="2"/>
  </r>
  <r>
    <n v="102"/>
    <n v="16"/>
    <x v="8"/>
    <x v="3"/>
    <d v="2014-03-11T00:00:00"/>
    <s v="None_16h"/>
    <m/>
    <n v="102"/>
    <n v="1"/>
    <n v="4"/>
    <n v="6"/>
    <n v="7"/>
    <n v="118"/>
    <n v="335"/>
    <n v="151"/>
    <n v="5"/>
    <n v="8"/>
    <m/>
    <s v="V"/>
    <n v="4"/>
    <e v="#N/A"/>
    <e v="#N/A"/>
    <e v="#N/A"/>
    <n v="19"/>
    <m/>
    <m/>
    <m/>
    <x v="2"/>
  </r>
  <r>
    <n v="102"/>
    <n v="16"/>
    <x v="8"/>
    <x v="3"/>
    <d v="2014-03-11T00:00:00"/>
    <s v="None_16h"/>
    <m/>
    <m/>
    <n v="2"/>
    <n v="3"/>
    <n v="5"/>
    <n v="6"/>
    <n v="101"/>
    <n v="294"/>
    <n v="238"/>
    <n v="5"/>
    <n v="8"/>
    <m/>
    <s v="V"/>
    <n v="4"/>
    <e v="#N/A"/>
    <e v="#N/A"/>
    <e v="#N/A"/>
    <n v="18"/>
    <m/>
    <m/>
    <m/>
    <x v="2"/>
  </r>
  <r>
    <n v="102"/>
    <n v="16"/>
    <x v="8"/>
    <x v="3"/>
    <d v="2014-03-11T00:00:00"/>
    <s v="None_16h"/>
    <m/>
    <m/>
    <n v="3"/>
    <n v="6"/>
    <n v="6"/>
    <n v="7"/>
    <n v="117"/>
    <n v="336"/>
    <n v="225"/>
    <n v="5"/>
    <n v="9"/>
    <m/>
    <s v="V"/>
    <n v="4"/>
    <e v="#N/A"/>
    <e v="#N/A"/>
    <e v="#N/A"/>
    <n v="20"/>
    <m/>
    <m/>
    <m/>
    <x v="2"/>
  </r>
  <r>
    <n v="102"/>
    <n v="16"/>
    <x v="8"/>
    <x v="3"/>
    <d v="2014-03-11T00:00:00"/>
    <s v="None_16h"/>
    <m/>
    <m/>
    <n v="4"/>
    <n v="4"/>
    <n v="6"/>
    <n v="7"/>
    <n v="108"/>
    <n v="322"/>
    <n v="251"/>
    <n v="5"/>
    <n v="9"/>
    <m/>
    <s v="V"/>
    <n v="4"/>
    <e v="#N/A"/>
    <e v="#N/A"/>
    <e v="#N/A"/>
    <n v="20"/>
    <m/>
    <m/>
    <m/>
    <x v="2"/>
  </r>
  <r>
    <n v="192"/>
    <n v="16"/>
    <x v="8"/>
    <x v="3"/>
    <d v="2014-03-11T00:00:00"/>
    <s v="None_16h"/>
    <d v="2014-03-11T00:00:00"/>
    <n v="192"/>
    <n v="1"/>
    <n v="2"/>
    <n v="6"/>
    <n v="7"/>
    <n v="115"/>
    <m/>
    <n v="118"/>
    <n v="6"/>
    <n v="8"/>
    <m/>
    <s v="V"/>
    <n v="4"/>
    <e v="#N/A"/>
    <e v="#N/A"/>
    <e v="#N/A"/>
    <n v="20"/>
    <m/>
    <m/>
    <m/>
    <x v="2"/>
  </r>
  <r>
    <n v="192"/>
    <n v="16"/>
    <x v="8"/>
    <x v="3"/>
    <d v="2014-03-11T00:00:00"/>
    <s v="None_16h"/>
    <m/>
    <m/>
    <n v="2"/>
    <n v="6"/>
    <n v="6"/>
    <n v="7"/>
    <n v="111"/>
    <n v="306"/>
    <n v="198"/>
    <n v="5"/>
    <n v="9"/>
    <m/>
    <s v="V"/>
    <n v="4"/>
    <e v="#N/A"/>
    <e v="#N/A"/>
    <e v="#N/A"/>
    <n v="20"/>
    <m/>
    <m/>
    <m/>
    <x v="2"/>
  </r>
  <r>
    <n v="192"/>
    <n v="16"/>
    <x v="8"/>
    <x v="3"/>
    <d v="2014-03-11T00:00:00"/>
    <s v="None_16h"/>
    <m/>
    <m/>
    <n v="3"/>
    <n v="3"/>
    <n v="6"/>
    <n v="7"/>
    <n v="112"/>
    <n v="306"/>
    <n v="185"/>
    <n v="5"/>
    <n v="9"/>
    <m/>
    <s v="V"/>
    <n v="4"/>
    <e v="#N/A"/>
    <e v="#N/A"/>
    <e v="#N/A"/>
    <n v="20"/>
    <m/>
    <m/>
    <m/>
    <x v="2"/>
  </r>
  <r>
    <n v="317"/>
    <n v="16"/>
    <x v="8"/>
    <x v="3"/>
    <d v="2014-03-11T00:00:00"/>
    <s v="None_16h"/>
    <m/>
    <n v="317"/>
    <n v="1"/>
    <n v="3"/>
    <n v="7"/>
    <n v="8"/>
    <n v="115"/>
    <m/>
    <n v="45"/>
    <n v="6"/>
    <n v="9"/>
    <m/>
    <s v="V"/>
    <n v="4"/>
    <e v="#N/A"/>
    <e v="#N/A"/>
    <e v="#N/A"/>
    <n v="22"/>
    <m/>
    <m/>
    <m/>
    <x v="2"/>
  </r>
  <r>
    <n v="317"/>
    <n v="16"/>
    <x v="8"/>
    <x v="3"/>
    <d v="2014-03-11T00:00:00"/>
    <s v="None_16h"/>
    <m/>
    <m/>
    <n v="2"/>
    <n v="4"/>
    <n v="6"/>
    <n v="7"/>
    <n v="111"/>
    <n v="310"/>
    <n v="239"/>
    <n v="5"/>
    <n v="10"/>
    <m/>
    <s v="V"/>
    <n v="4"/>
    <e v="#N/A"/>
    <e v="#N/A"/>
    <e v="#N/A"/>
    <n v="21"/>
    <m/>
    <m/>
    <m/>
    <x v="2"/>
  </r>
  <r>
    <n v="317"/>
    <n v="16"/>
    <x v="8"/>
    <x v="3"/>
    <d v="2014-03-11T00:00:00"/>
    <s v="None_16h"/>
    <m/>
    <m/>
    <n v="3"/>
    <n v="3"/>
    <n v="6"/>
    <n v="7"/>
    <n v="110"/>
    <n v="309"/>
    <n v="196"/>
    <n v="5"/>
    <n v="8"/>
    <m/>
    <s v="V"/>
    <n v="4"/>
    <e v="#N/A"/>
    <e v="#N/A"/>
    <e v="#N/A"/>
    <n v="19"/>
    <m/>
    <m/>
    <m/>
    <x v="2"/>
  </r>
  <r>
    <n v="317"/>
    <n v="16"/>
    <x v="8"/>
    <x v="3"/>
    <d v="2014-03-11T00:00:00"/>
    <s v="None_16h"/>
    <m/>
    <m/>
    <n v="4"/>
    <n v="6"/>
    <n v="6"/>
    <n v="7"/>
    <n v="122"/>
    <n v="309"/>
    <n v="182"/>
    <n v="5"/>
    <n v="9"/>
    <m/>
    <s v="V"/>
    <n v="4"/>
    <e v="#N/A"/>
    <e v="#N/A"/>
    <e v="#N/A"/>
    <n v="20"/>
    <m/>
    <m/>
    <m/>
    <x v="2"/>
  </r>
  <r>
    <n v="47"/>
    <n v="16"/>
    <x v="8"/>
    <x v="3"/>
    <d v="2014-03-25T00:00:00"/>
    <s v="None_16h"/>
    <m/>
    <n v="47"/>
    <n v="1"/>
    <n v="10"/>
    <n v="7"/>
    <n v="8"/>
    <n v="144"/>
    <n v="290"/>
    <n v="225"/>
    <n v="4"/>
    <n v="13"/>
    <m/>
    <s v="E"/>
    <n v="4"/>
    <e v="#N/A"/>
    <e v="#N/A"/>
    <e v="#N/A"/>
    <n v="24"/>
    <m/>
    <m/>
    <m/>
    <x v="2"/>
  </r>
  <r>
    <n v="47"/>
    <n v="16"/>
    <x v="8"/>
    <x v="3"/>
    <d v="2014-03-25T00:00:00"/>
    <s v="None_16h"/>
    <m/>
    <m/>
    <n v="2"/>
    <n v="10"/>
    <n v="7"/>
    <n v="8"/>
    <n v="130"/>
    <n v="290"/>
    <n v="166"/>
    <n v="6"/>
    <n v="12"/>
    <m/>
    <s v="V"/>
    <n v="4"/>
    <e v="#N/A"/>
    <e v="#N/A"/>
    <e v="#N/A"/>
    <n v="25"/>
    <m/>
    <m/>
    <m/>
    <x v="2"/>
  </r>
  <r>
    <n v="219"/>
    <n v="16"/>
    <x v="8"/>
    <x v="3"/>
    <d v="2014-03-25T00:00:00"/>
    <s v="None_16h"/>
    <m/>
    <n v="219"/>
    <n v="1"/>
    <n v="4"/>
    <n v="8"/>
    <n v="9"/>
    <n v="115"/>
    <m/>
    <n v="96"/>
    <n v="5"/>
    <n v="10"/>
    <m/>
    <s v="V"/>
    <n v="4"/>
    <e v="#N/A"/>
    <e v="#N/A"/>
    <e v="#N/A"/>
    <n v="23"/>
    <m/>
    <m/>
    <m/>
    <x v="2"/>
  </r>
  <r>
    <n v="219"/>
    <n v="16"/>
    <x v="8"/>
    <x v="3"/>
    <d v="2014-03-25T00:00:00"/>
    <s v="None_16h"/>
    <m/>
    <m/>
    <n v="2"/>
    <n v="4"/>
    <n v="7"/>
    <n v="8"/>
    <n v="127"/>
    <n v="254"/>
    <n v="57"/>
    <n v="5"/>
    <n v="9"/>
    <m/>
    <s v="V"/>
    <n v="4"/>
    <e v="#N/A"/>
    <e v="#N/A"/>
    <e v="#N/A"/>
    <n v="21"/>
    <m/>
    <m/>
    <m/>
    <x v="2"/>
  </r>
  <r>
    <n v="219"/>
    <n v="16"/>
    <x v="8"/>
    <x v="3"/>
    <d v="2014-03-25T00:00:00"/>
    <s v="None_16h"/>
    <m/>
    <m/>
    <n v="3"/>
    <n v="3"/>
    <n v="7"/>
    <n v="8"/>
    <n v="128"/>
    <n v="266"/>
    <n v="127"/>
    <n v="5"/>
    <n v="10"/>
    <m/>
    <s v="V"/>
    <n v="4"/>
    <e v="#N/A"/>
    <e v="#N/A"/>
    <e v="#N/A"/>
    <n v="22"/>
    <m/>
    <m/>
    <m/>
    <x v="2"/>
  </r>
  <r>
    <n v="219"/>
    <n v="16"/>
    <x v="8"/>
    <x v="3"/>
    <d v="2014-03-25T00:00:00"/>
    <s v="None_16h"/>
    <m/>
    <m/>
    <n v="4"/>
    <n v="2"/>
    <n v="8"/>
    <n v="9"/>
    <n v="117"/>
    <n v="241"/>
    <n v="64"/>
    <n v="5"/>
    <n v="10"/>
    <m/>
    <s v="V"/>
    <n v="4"/>
    <e v="#N/A"/>
    <e v="#N/A"/>
    <e v="#N/A"/>
    <n v="23"/>
    <m/>
    <m/>
    <m/>
    <x v="2"/>
  </r>
  <r>
    <n v="256"/>
    <n v="16"/>
    <x v="8"/>
    <x v="3"/>
    <d v="2014-03-25T00:00:00"/>
    <s v="None_16h"/>
    <m/>
    <n v="256"/>
    <n v="1"/>
    <n v="6"/>
    <n v="8"/>
    <n v="9"/>
    <n v="133"/>
    <m/>
    <n v="160"/>
    <n v="7"/>
    <n v="10"/>
    <m/>
    <s v="V"/>
    <n v="4"/>
    <e v="#N/A"/>
    <e v="#N/A"/>
    <e v="#N/A"/>
    <n v="25"/>
    <m/>
    <m/>
    <m/>
    <x v="2"/>
  </r>
  <r>
    <n v="256"/>
    <n v="16"/>
    <x v="8"/>
    <x v="3"/>
    <d v="2014-03-25T00:00:00"/>
    <s v="None_16h"/>
    <m/>
    <m/>
    <n v="2"/>
    <n v="2"/>
    <n v="8"/>
    <n v="9"/>
    <n v="123"/>
    <n v="262"/>
    <n v="170"/>
    <n v="6"/>
    <n v="8"/>
    <m/>
    <s v="V"/>
    <n v="4"/>
    <e v="#N/A"/>
    <e v="#N/A"/>
    <e v="#N/A"/>
    <n v="22"/>
    <m/>
    <m/>
    <m/>
    <x v="2"/>
  </r>
  <r>
    <n v="256"/>
    <n v="16"/>
    <x v="8"/>
    <x v="3"/>
    <d v="2014-03-25T00:00:00"/>
    <s v="None_16h"/>
    <m/>
    <m/>
    <n v="3"/>
    <n v="2"/>
    <n v="7"/>
    <n v="8"/>
    <n v="137"/>
    <n v="267"/>
    <n v="113"/>
    <n v="6"/>
    <n v="8"/>
    <m/>
    <s v="V"/>
    <n v="4"/>
    <e v="#N/A"/>
    <e v="#N/A"/>
    <e v="#N/A"/>
    <n v="21"/>
    <m/>
    <m/>
    <m/>
    <x v="2"/>
  </r>
  <r>
    <n v="256"/>
    <n v="16"/>
    <x v="8"/>
    <x v="3"/>
    <d v="2014-03-25T00:00:00"/>
    <s v="None_16h"/>
    <m/>
    <m/>
    <n v="4"/>
    <n v="2"/>
    <n v="7"/>
    <n v="9"/>
    <n v="116"/>
    <n v="251"/>
    <n v="20"/>
    <n v="5"/>
    <n v="8"/>
    <m/>
    <s v="V"/>
    <n v="4"/>
    <e v="#N/A"/>
    <e v="#N/A"/>
    <e v="#N/A"/>
    <n v="20"/>
    <m/>
    <m/>
    <m/>
    <x v="2"/>
  </r>
  <r>
    <n v="33"/>
    <n v="16"/>
    <x v="8"/>
    <x v="3"/>
    <d v="2014-04-09T00:00:00"/>
    <s v="None_16h"/>
    <d v="2014-04-09T00:00:00"/>
    <n v="33"/>
    <n v="1"/>
    <n v="2"/>
    <n v="9"/>
    <n v="10"/>
    <n v="137"/>
    <m/>
    <n v="184"/>
    <n v="5"/>
    <n v="11"/>
    <m/>
    <s v="V"/>
    <m/>
    <e v="#N/A"/>
    <e v="#N/A"/>
    <e v="#N/A"/>
    <n v="25"/>
    <m/>
    <m/>
    <m/>
    <x v="2"/>
  </r>
  <r>
    <n v="33"/>
    <n v="16"/>
    <x v="8"/>
    <x v="3"/>
    <d v="2014-04-09T00:00:00"/>
    <s v="None_16h"/>
    <m/>
    <m/>
    <n v="2"/>
    <n v="3"/>
    <n v="9"/>
    <n v="10"/>
    <n v="136"/>
    <n v="270"/>
    <n v="174"/>
    <n v="5"/>
    <n v="11"/>
    <m/>
    <s v="V"/>
    <m/>
    <e v="#N/A"/>
    <e v="#N/A"/>
    <e v="#N/A"/>
    <n v="25"/>
    <m/>
    <m/>
    <m/>
    <x v="2"/>
  </r>
  <r>
    <n v="33"/>
    <n v="16"/>
    <x v="8"/>
    <x v="3"/>
    <d v="2014-04-09T00:00:00"/>
    <s v="None_16h"/>
    <m/>
    <m/>
    <n v="3"/>
    <n v="4"/>
    <n v="8"/>
    <n v="10"/>
    <n v="145"/>
    <n v="268"/>
    <n v="171"/>
    <n v="5"/>
    <n v="13"/>
    <m/>
    <s v="V"/>
    <m/>
    <e v="#N/A"/>
    <e v="#N/A"/>
    <e v="#N/A"/>
    <n v="26"/>
    <m/>
    <m/>
    <m/>
    <x v="2"/>
  </r>
  <r>
    <n v="33"/>
    <n v="16"/>
    <x v="8"/>
    <x v="3"/>
    <d v="2014-04-09T00:00:00"/>
    <s v="None_16h"/>
    <m/>
    <m/>
    <n v="4"/>
    <n v="6"/>
    <n v="9"/>
    <n v="10"/>
    <n v="138"/>
    <n v="258"/>
    <n v="221"/>
    <n v="4"/>
    <n v="14"/>
    <m/>
    <s v="V"/>
    <m/>
    <e v="#N/A"/>
    <e v="#N/A"/>
    <e v="#N/A"/>
    <n v="27"/>
    <m/>
    <m/>
    <m/>
    <x v="2"/>
  </r>
  <r>
    <n v="214"/>
    <n v="16"/>
    <x v="8"/>
    <x v="3"/>
    <d v="2014-04-09T00:00:00"/>
    <s v="None_16h"/>
    <m/>
    <n v="214"/>
    <n v="1"/>
    <n v="6"/>
    <n v="9"/>
    <n v="10"/>
    <n v="140"/>
    <m/>
    <n v="96"/>
    <n v="5"/>
    <n v="13"/>
    <m/>
    <s v="V"/>
    <m/>
    <e v="#N/A"/>
    <e v="#N/A"/>
    <e v="#N/A"/>
    <n v="27"/>
    <m/>
    <m/>
    <m/>
    <x v="2"/>
  </r>
  <r>
    <n v="214"/>
    <n v="16"/>
    <x v="8"/>
    <x v="3"/>
    <d v="2014-04-09T00:00:00"/>
    <s v="None_16h"/>
    <m/>
    <m/>
    <n v="2"/>
    <n v="7"/>
    <n v="8"/>
    <n v="9"/>
    <n v="144"/>
    <n v="245"/>
    <n v="67"/>
    <n v="4"/>
    <n v="15"/>
    <n v="10"/>
    <s v="V"/>
    <m/>
    <e v="#N/A"/>
    <e v="#N/A"/>
    <e v="#N/A"/>
    <n v="27"/>
    <m/>
    <m/>
    <m/>
    <x v="2"/>
  </r>
  <r>
    <n v="214"/>
    <n v="16"/>
    <x v="8"/>
    <x v="3"/>
    <d v="2014-04-09T00:00:00"/>
    <s v="None_16h"/>
    <m/>
    <m/>
    <n v="3"/>
    <n v="6"/>
    <n v="9"/>
    <n v="10"/>
    <n v="137"/>
    <n v="235"/>
    <n v="125"/>
    <n v="5"/>
    <n v="13"/>
    <m/>
    <s v="V"/>
    <m/>
    <e v="#N/A"/>
    <e v="#N/A"/>
    <e v="#N/A"/>
    <n v="27"/>
    <m/>
    <m/>
    <m/>
    <x v="2"/>
  </r>
  <r>
    <n v="214"/>
    <n v="16"/>
    <x v="8"/>
    <x v="3"/>
    <d v="2014-04-09T00:00:00"/>
    <s v="None_16h"/>
    <m/>
    <m/>
    <n v="4"/>
    <n v="3"/>
    <n v="8"/>
    <n v="9"/>
    <n v="125"/>
    <n v="232"/>
    <n v="69"/>
    <n v="5"/>
    <n v="9"/>
    <m/>
    <s v="V"/>
    <m/>
    <e v="#N/A"/>
    <e v="#N/A"/>
    <e v="#N/A"/>
    <n v="22"/>
    <m/>
    <m/>
    <m/>
    <x v="2"/>
  </r>
  <r>
    <n v="279"/>
    <n v="16"/>
    <x v="8"/>
    <x v="3"/>
    <d v="2014-04-09T00:00:00"/>
    <s v="None_16h"/>
    <m/>
    <n v="279"/>
    <n v="1"/>
    <n v="8"/>
    <n v="8"/>
    <n v="9"/>
    <n v="145"/>
    <m/>
    <n v="196"/>
    <n v="5"/>
    <n v="17"/>
    <m/>
    <s v="DR"/>
    <m/>
    <e v="#N/A"/>
    <e v="#N/A"/>
    <e v="#N/A"/>
    <n v="30"/>
    <m/>
    <m/>
    <m/>
    <x v="2"/>
  </r>
  <r>
    <n v="279"/>
    <n v="16"/>
    <x v="8"/>
    <x v="3"/>
    <d v="2014-04-09T00:00:00"/>
    <s v="None_16h"/>
    <m/>
    <m/>
    <n v="2"/>
    <n v="5"/>
    <n v="8"/>
    <n v="9"/>
    <n v="157"/>
    <n v="258"/>
    <n v="141"/>
    <n v="6"/>
    <n v="10"/>
    <m/>
    <s v="V"/>
    <m/>
    <e v="#N/A"/>
    <e v="#N/A"/>
    <e v="#N/A"/>
    <n v="24"/>
    <m/>
    <m/>
    <m/>
    <x v="2"/>
  </r>
  <r>
    <n v="279"/>
    <n v="16"/>
    <x v="8"/>
    <x v="3"/>
    <d v="2014-04-09T00:00:00"/>
    <s v="None_16h"/>
    <m/>
    <m/>
    <n v="3"/>
    <n v="2"/>
    <n v="6"/>
    <n v="7"/>
    <n v="127"/>
    <n v="232"/>
    <n v="218"/>
    <n v="5"/>
    <n v="18"/>
    <m/>
    <s v="TS"/>
    <m/>
    <e v="#N/A"/>
    <e v="#N/A"/>
    <e v="#N/A"/>
    <n v="29"/>
    <m/>
    <m/>
    <m/>
    <x v="2"/>
  </r>
  <r>
    <n v="92"/>
    <n v="16"/>
    <x v="8"/>
    <x v="3"/>
    <d v="2014-05-06T00:00:00"/>
    <s v="None_16h"/>
    <d v="2014-05-06T00:00:00"/>
    <n v="92"/>
    <n v="1"/>
    <n v="3"/>
    <n v="13"/>
    <n v="14"/>
    <n v="140"/>
    <n v="240"/>
    <n v="40"/>
    <n v="3"/>
    <n v="15"/>
    <m/>
    <s v="DR"/>
    <n v="0"/>
    <e v="#N/A"/>
    <e v="#N/A"/>
    <e v="#N/A"/>
    <n v="31"/>
    <n v="230"/>
    <n v="260"/>
    <n v="260"/>
    <x v="2"/>
  </r>
  <r>
    <n v="92"/>
    <n v="16"/>
    <x v="8"/>
    <x v="3"/>
    <d v="2014-05-06T00:00:00"/>
    <s v="None_16h"/>
    <m/>
    <m/>
    <n v="2"/>
    <n v="4"/>
    <n v="13"/>
    <n v="14"/>
    <n v="150"/>
    <n v="260"/>
    <n v="30"/>
    <n v="4"/>
    <n v="14"/>
    <m/>
    <s v="DR"/>
    <n v="0"/>
    <e v="#N/A"/>
    <e v="#N/A"/>
    <e v="#N/A"/>
    <n v="31"/>
    <n v="260"/>
    <n v="280"/>
    <n v="280"/>
    <x v="2"/>
  </r>
  <r>
    <n v="92"/>
    <n v="16"/>
    <x v="8"/>
    <x v="3"/>
    <d v="2014-05-06T00:00:00"/>
    <s v="None_16h"/>
    <m/>
    <m/>
    <n v="3"/>
    <n v="3"/>
    <n v="12"/>
    <n v="13"/>
    <n v="160"/>
    <n v="270"/>
    <n v="90"/>
    <n v="4"/>
    <n v="18"/>
    <n v="15"/>
    <s v="TS"/>
    <n v="1"/>
    <e v="#N/A"/>
    <e v="#N/A"/>
    <e v="#N/A"/>
    <n v="34"/>
    <n v="266"/>
    <n v="270"/>
    <n v="280"/>
    <x v="2"/>
  </r>
  <r>
    <n v="92"/>
    <n v="16"/>
    <x v="8"/>
    <x v="3"/>
    <d v="2014-05-06T00:00:00"/>
    <s v="None_16h"/>
    <m/>
    <m/>
    <n v="4"/>
    <n v="3"/>
    <n v="13"/>
    <n v="14"/>
    <n v="160"/>
    <n v="260"/>
    <n v="50"/>
    <n v="3"/>
    <n v="17"/>
    <n v="15"/>
    <s v="TS"/>
    <n v="1"/>
    <e v="#N/A"/>
    <e v="#N/A"/>
    <e v="#N/A"/>
    <n v="33"/>
    <n v="280"/>
    <n v="270"/>
    <n v="290"/>
    <x v="2"/>
  </r>
  <r>
    <n v="156"/>
    <n v="16"/>
    <x v="8"/>
    <x v="3"/>
    <d v="2014-05-06T00:00:00"/>
    <s v="None_16h"/>
    <m/>
    <n v="156"/>
    <n v="1"/>
    <n v="3"/>
    <n v="12"/>
    <n v="13"/>
    <n v="170"/>
    <m/>
    <n v="170"/>
    <m/>
    <m/>
    <m/>
    <s v="DR"/>
    <n v="0"/>
    <e v="#N/A"/>
    <e v="#N/A"/>
    <e v="#N/A"/>
    <s v=""/>
    <n v="250"/>
    <n v="250"/>
    <n v="280"/>
    <x v="2"/>
  </r>
  <r>
    <n v="156"/>
    <n v="16"/>
    <x v="8"/>
    <x v="3"/>
    <d v="2014-05-06T00:00:00"/>
    <s v="None_16h"/>
    <m/>
    <m/>
    <n v="2"/>
    <n v="3"/>
    <n v="13"/>
    <n v="14"/>
    <n v="150"/>
    <n v="230"/>
    <n v="160"/>
    <n v="5"/>
    <n v="15"/>
    <m/>
    <s v="DR nearly TS"/>
    <n v="0"/>
    <e v="#N/A"/>
    <e v="#N/A"/>
    <e v="#N/A"/>
    <n v="33"/>
    <n v="230"/>
    <n v="260"/>
    <n v="270"/>
    <x v="2"/>
  </r>
  <r>
    <n v="156"/>
    <n v="16"/>
    <x v="8"/>
    <x v="3"/>
    <d v="2014-05-06T00:00:00"/>
    <s v="None_16h"/>
    <m/>
    <m/>
    <n v="3"/>
    <n v="3"/>
    <n v="13"/>
    <n v="14"/>
    <n v="130"/>
    <n v="220"/>
    <n v="200"/>
    <n v="4"/>
    <n v="17"/>
    <m/>
    <s v="TS"/>
    <n v="0"/>
    <e v="#N/A"/>
    <e v="#N/A"/>
    <e v="#N/A"/>
    <n v="34"/>
    <n v="240"/>
    <n v="240"/>
    <n v="240"/>
    <x v="2"/>
  </r>
  <r>
    <n v="156"/>
    <n v="16"/>
    <x v="8"/>
    <x v="3"/>
    <d v="2014-05-06T00:00:00"/>
    <s v="None_16h"/>
    <m/>
    <m/>
    <n v="4"/>
    <n v="3"/>
    <n v="11"/>
    <n v="12"/>
    <n v="160"/>
    <n v="200"/>
    <n v="260"/>
    <n v="4"/>
    <n v="10"/>
    <m/>
    <s v="nearly TS"/>
    <n v="0"/>
    <e v="#N/A"/>
    <e v="#N/A"/>
    <e v="#N/A"/>
    <n v="25"/>
    <m/>
    <m/>
    <m/>
    <x v="2"/>
  </r>
  <r>
    <n v="174"/>
    <n v="16"/>
    <x v="8"/>
    <x v="3"/>
    <d v="2014-05-06T00:00:00"/>
    <s v="None_16h"/>
    <m/>
    <n v="174"/>
    <n v="1"/>
    <n v="5"/>
    <n v="13"/>
    <n v="14"/>
    <n v="150"/>
    <n v="220"/>
    <n v="220"/>
    <n v="4"/>
    <n v="17"/>
    <n v="15"/>
    <s v="TS"/>
    <n v="1"/>
    <e v="#N/A"/>
    <e v="#N/A"/>
    <e v="#N/A"/>
    <n v="34"/>
    <m/>
    <m/>
    <m/>
    <x v="2"/>
  </r>
  <r>
    <n v="174"/>
    <n v="16"/>
    <x v="8"/>
    <x v="3"/>
    <d v="2014-05-06T00:00:00"/>
    <s v="None_16h"/>
    <m/>
    <m/>
    <n v="2"/>
    <n v="6"/>
    <n v="12"/>
    <n v="13"/>
    <n v="160"/>
    <m/>
    <n v="180"/>
    <n v="4"/>
    <n v="17"/>
    <n v="15"/>
    <s v="TS"/>
    <n v="1"/>
    <e v="#N/A"/>
    <e v="#N/A"/>
    <e v="#N/A"/>
    <n v="33"/>
    <m/>
    <m/>
    <m/>
    <x v="2"/>
  </r>
  <r>
    <n v="174"/>
    <n v="16"/>
    <x v="8"/>
    <x v="3"/>
    <d v="2014-05-06T00:00:00"/>
    <s v="None_16h"/>
    <m/>
    <m/>
    <n v="3"/>
    <n v="4"/>
    <n v="12"/>
    <n v="13"/>
    <n v="160"/>
    <n v="230"/>
    <n v="150"/>
    <n v="3"/>
    <n v="18"/>
    <n v="20"/>
    <s v="TS"/>
    <n v="1"/>
    <e v="#N/A"/>
    <e v="#N/A"/>
    <e v="#N/A"/>
    <n v="33"/>
    <n v="230"/>
    <n v="230"/>
    <m/>
    <x v="2"/>
  </r>
  <r>
    <n v="58"/>
    <n v="16"/>
    <x v="8"/>
    <x v="3"/>
    <d v="2014-06-03T00:00:00"/>
    <s v="None_16h"/>
    <d v="2014-06-03T00:00:00"/>
    <n v="58"/>
    <n v="1"/>
    <m/>
    <n v="14"/>
    <n v="15"/>
    <m/>
    <m/>
    <m/>
    <s v="4 _5"/>
    <m/>
    <m/>
    <m/>
    <m/>
    <e v="#N/A"/>
    <e v="#N/A"/>
    <e v="#N/A"/>
    <s v=""/>
    <m/>
    <m/>
    <m/>
    <x v="2"/>
  </r>
  <r>
    <n v="58"/>
    <n v="16"/>
    <x v="8"/>
    <x v="3"/>
    <d v="2014-06-03T00:00:00"/>
    <s v="None_16h"/>
    <m/>
    <m/>
    <n v="2"/>
    <m/>
    <n v="13"/>
    <n v="14"/>
    <m/>
    <m/>
    <m/>
    <s v="4_5"/>
    <m/>
    <m/>
    <m/>
    <m/>
    <e v="#N/A"/>
    <e v="#N/A"/>
    <e v="#N/A"/>
    <s v=""/>
    <m/>
    <m/>
    <m/>
    <x v="2"/>
  </r>
  <r>
    <n v="58"/>
    <n v="16"/>
    <x v="8"/>
    <x v="3"/>
    <d v="2014-06-03T00:00:00"/>
    <s v="None_16h"/>
    <m/>
    <m/>
    <n v="3"/>
    <m/>
    <n v="13"/>
    <n v="14"/>
    <m/>
    <m/>
    <m/>
    <s v="4_5"/>
    <m/>
    <m/>
    <m/>
    <m/>
    <e v="#N/A"/>
    <e v="#N/A"/>
    <e v="#N/A"/>
    <s v=""/>
    <m/>
    <m/>
    <m/>
    <x v="2"/>
  </r>
  <r>
    <n v="58"/>
    <n v="16"/>
    <x v="8"/>
    <x v="3"/>
    <d v="2014-06-03T00:00:00"/>
    <s v="None_16h"/>
    <m/>
    <m/>
    <n v="4"/>
    <m/>
    <n v="13"/>
    <n v="14"/>
    <m/>
    <m/>
    <m/>
    <s v="4_5"/>
    <m/>
    <m/>
    <m/>
    <m/>
    <e v="#N/A"/>
    <e v="#N/A"/>
    <e v="#N/A"/>
    <s v=""/>
    <m/>
    <m/>
    <m/>
    <x v="2"/>
  </r>
  <r>
    <n v="61"/>
    <n v="16"/>
    <x v="8"/>
    <x v="3"/>
    <d v="2014-06-03T00:00:00"/>
    <s v="None_16h"/>
    <m/>
    <n v="61"/>
    <n v="1"/>
    <m/>
    <n v="14"/>
    <n v="15"/>
    <m/>
    <m/>
    <m/>
    <s v="4_5"/>
    <m/>
    <m/>
    <m/>
    <m/>
    <e v="#N/A"/>
    <e v="#N/A"/>
    <e v="#N/A"/>
    <s v=""/>
    <m/>
    <m/>
    <m/>
    <x v="2"/>
  </r>
  <r>
    <n v="61"/>
    <n v="16"/>
    <x v="8"/>
    <x v="3"/>
    <d v="2014-06-03T00:00:00"/>
    <s v="None_16h"/>
    <m/>
    <m/>
    <n v="2"/>
    <m/>
    <n v="13"/>
    <n v="14"/>
    <m/>
    <m/>
    <m/>
    <s v="4_5"/>
    <m/>
    <m/>
    <m/>
    <m/>
    <e v="#N/A"/>
    <e v="#N/A"/>
    <e v="#N/A"/>
    <s v=""/>
    <m/>
    <m/>
    <m/>
    <x v="2"/>
  </r>
  <r>
    <n v="61"/>
    <n v="16"/>
    <x v="8"/>
    <x v="3"/>
    <d v="2014-06-03T00:00:00"/>
    <s v="None_16h"/>
    <m/>
    <m/>
    <n v="3"/>
    <m/>
    <n v="13"/>
    <n v="14"/>
    <m/>
    <m/>
    <m/>
    <s v="4_5"/>
    <m/>
    <m/>
    <m/>
    <m/>
    <e v="#N/A"/>
    <e v="#N/A"/>
    <e v="#N/A"/>
    <s v=""/>
    <m/>
    <m/>
    <m/>
    <x v="2"/>
  </r>
  <r>
    <n v="61"/>
    <n v="16"/>
    <x v="8"/>
    <x v="3"/>
    <d v="2014-06-03T00:00:00"/>
    <s v="None_16h"/>
    <m/>
    <m/>
    <n v="4"/>
    <m/>
    <n v="13"/>
    <n v="14"/>
    <m/>
    <m/>
    <m/>
    <s v="4_5"/>
    <m/>
    <m/>
    <m/>
    <m/>
    <e v="#N/A"/>
    <e v="#N/A"/>
    <e v="#N/A"/>
    <s v=""/>
    <m/>
    <m/>
    <m/>
    <x v="2"/>
  </r>
  <r>
    <n v="73"/>
    <n v="16"/>
    <x v="8"/>
    <x v="3"/>
    <d v="2014-07-22T00:00:00"/>
    <s v="None_16h"/>
    <m/>
    <n v="73"/>
    <n v="1"/>
    <m/>
    <n v="16"/>
    <m/>
    <n v="455"/>
    <m/>
    <m/>
    <m/>
    <n v="12"/>
    <m/>
    <m/>
    <n v="4"/>
    <e v="#N/A"/>
    <n v="0"/>
    <n v="16"/>
    <n v="28"/>
    <m/>
    <m/>
    <m/>
    <x v="1"/>
  </r>
  <r>
    <n v="73"/>
    <n v="16"/>
    <x v="8"/>
    <x v="3"/>
    <d v="2014-07-22T00:00:00"/>
    <s v="None_16h"/>
    <m/>
    <m/>
    <n v="2"/>
    <m/>
    <n v="17"/>
    <m/>
    <n v="410"/>
    <m/>
    <m/>
    <m/>
    <n v="21"/>
    <m/>
    <m/>
    <n v="5"/>
    <e v="#N/A"/>
    <n v="0"/>
    <n v="17"/>
    <n v="38"/>
    <m/>
    <m/>
    <m/>
    <x v="1"/>
  </r>
  <r>
    <n v="73"/>
    <n v="16"/>
    <x v="8"/>
    <x v="3"/>
    <d v="2014-07-22T00:00:00"/>
    <s v="None_16h"/>
    <m/>
    <m/>
    <n v="3"/>
    <m/>
    <n v="17"/>
    <m/>
    <m/>
    <m/>
    <m/>
    <m/>
    <m/>
    <m/>
    <m/>
    <m/>
    <e v="#N/A"/>
    <n v="0"/>
    <n v="17"/>
    <s v=""/>
    <m/>
    <m/>
    <m/>
    <x v="1"/>
  </r>
  <r>
    <n v="73"/>
    <n v="16"/>
    <x v="8"/>
    <x v="3"/>
    <d v="2014-07-22T00:00:00"/>
    <s v="None_16h"/>
    <m/>
    <m/>
    <n v="4"/>
    <m/>
    <n v="14"/>
    <m/>
    <m/>
    <m/>
    <m/>
    <m/>
    <m/>
    <m/>
    <m/>
    <m/>
    <e v="#N/A"/>
    <n v="0"/>
    <n v="14"/>
    <s v=""/>
    <m/>
    <m/>
    <m/>
    <x v="1"/>
  </r>
  <r>
    <n v="119"/>
    <n v="16"/>
    <x v="8"/>
    <x v="3"/>
    <d v="2014-07-22T00:00:00"/>
    <s v="None_16h"/>
    <m/>
    <n v="119"/>
    <n v="1"/>
    <m/>
    <n v="15"/>
    <m/>
    <m/>
    <m/>
    <m/>
    <m/>
    <m/>
    <m/>
    <m/>
    <m/>
    <e v="#N/A"/>
    <n v="0"/>
    <n v="15"/>
    <s v=""/>
    <m/>
    <m/>
    <m/>
    <x v="1"/>
  </r>
  <r>
    <n v="119"/>
    <n v="16"/>
    <x v="8"/>
    <x v="3"/>
    <d v="2014-07-22T00:00:00"/>
    <s v="None_16h"/>
    <m/>
    <m/>
    <n v="2"/>
    <m/>
    <n v="15"/>
    <m/>
    <m/>
    <m/>
    <m/>
    <m/>
    <m/>
    <m/>
    <m/>
    <m/>
    <e v="#N/A"/>
    <n v="0"/>
    <n v="15"/>
    <s v=""/>
    <m/>
    <m/>
    <m/>
    <x v="1"/>
  </r>
  <r>
    <n v="155"/>
    <n v="16"/>
    <x v="8"/>
    <x v="3"/>
    <d v="2014-07-22T00:00:00"/>
    <s v="None_16h"/>
    <m/>
    <n v="155"/>
    <n v="1"/>
    <m/>
    <n v="14"/>
    <m/>
    <n v="284"/>
    <m/>
    <m/>
    <m/>
    <n v="20"/>
    <m/>
    <m/>
    <n v="5"/>
    <e v="#N/A"/>
    <n v="0"/>
    <n v="14"/>
    <n v="34"/>
    <m/>
    <m/>
    <m/>
    <x v="1"/>
  </r>
  <r>
    <n v="155"/>
    <n v="16"/>
    <x v="8"/>
    <x v="3"/>
    <d v="2014-07-22T00:00:00"/>
    <s v="None_16h"/>
    <m/>
    <m/>
    <n v="2"/>
    <m/>
    <n v="14"/>
    <m/>
    <n v="145"/>
    <m/>
    <m/>
    <m/>
    <n v="14"/>
    <m/>
    <m/>
    <n v="5"/>
    <e v="#N/A"/>
    <n v="0"/>
    <n v="14"/>
    <n v="28"/>
    <m/>
    <m/>
    <m/>
    <x v="1"/>
  </r>
  <r>
    <n v="155"/>
    <n v="16"/>
    <x v="8"/>
    <x v="3"/>
    <d v="2014-07-22T00:00:00"/>
    <s v="None_16h"/>
    <m/>
    <m/>
    <n v="3"/>
    <m/>
    <n v="16"/>
    <m/>
    <n v="204"/>
    <m/>
    <m/>
    <m/>
    <n v="18"/>
    <m/>
    <m/>
    <n v="3"/>
    <e v="#N/A"/>
    <n v="0"/>
    <n v="16"/>
    <n v="34"/>
    <m/>
    <m/>
    <m/>
    <x v="1"/>
  </r>
  <r>
    <n v="287"/>
    <n v="16"/>
    <x v="8"/>
    <x v="3"/>
    <d v="2014-07-22T00:00:00"/>
    <s v="None_16h"/>
    <d v="2014-07-22T00:00:00"/>
    <n v="287"/>
    <n v="1"/>
    <m/>
    <n v="14"/>
    <m/>
    <n v="240"/>
    <m/>
    <m/>
    <m/>
    <n v="18"/>
    <m/>
    <m/>
    <n v="5"/>
    <e v="#N/A"/>
    <n v="0"/>
    <n v="14"/>
    <n v="32"/>
    <m/>
    <m/>
    <m/>
    <x v="1"/>
  </r>
  <r>
    <n v="287"/>
    <n v="16"/>
    <x v="8"/>
    <x v="3"/>
    <d v="2014-07-22T00:00:00"/>
    <s v="None_16h"/>
    <m/>
    <m/>
    <n v="2"/>
    <m/>
    <n v="16"/>
    <m/>
    <n v="316"/>
    <m/>
    <m/>
    <m/>
    <n v="19"/>
    <m/>
    <m/>
    <n v="6"/>
    <e v="#N/A"/>
    <n v="0"/>
    <n v="16"/>
    <n v="35"/>
    <m/>
    <m/>
    <m/>
    <x v="1"/>
  </r>
  <r>
    <n v="287"/>
    <n v="16"/>
    <x v="8"/>
    <x v="3"/>
    <d v="2014-07-22T00:00:00"/>
    <s v="None_16h"/>
    <m/>
    <m/>
    <n v="3"/>
    <m/>
    <n v="14"/>
    <m/>
    <n v="287"/>
    <m/>
    <m/>
    <m/>
    <n v="17"/>
    <m/>
    <m/>
    <n v="5"/>
    <e v="#N/A"/>
    <n v="0"/>
    <n v="14"/>
    <n v="31"/>
    <m/>
    <m/>
    <m/>
    <x v="1"/>
  </r>
  <r>
    <n v="288"/>
    <n v="16"/>
    <x v="8"/>
    <x v="3"/>
    <d v="2014-07-22T00:00:00"/>
    <s v="None_16h"/>
    <m/>
    <n v="288"/>
    <n v="1"/>
    <m/>
    <n v="17"/>
    <m/>
    <m/>
    <m/>
    <m/>
    <m/>
    <n v="19"/>
    <m/>
    <m/>
    <n v="6"/>
    <e v="#N/A"/>
    <n v="0"/>
    <n v="17"/>
    <n v="36"/>
    <m/>
    <m/>
    <m/>
    <x v="1"/>
  </r>
  <r>
    <n v="288"/>
    <n v="16"/>
    <x v="8"/>
    <x v="3"/>
    <d v="2014-07-22T00:00:00"/>
    <s v="None_16h"/>
    <m/>
    <m/>
    <n v="2"/>
    <m/>
    <n v="15"/>
    <m/>
    <n v="333"/>
    <m/>
    <m/>
    <m/>
    <n v="21"/>
    <m/>
    <m/>
    <n v="5"/>
    <e v="#N/A"/>
    <n v="0"/>
    <n v="15"/>
    <n v="36"/>
    <m/>
    <m/>
    <m/>
    <x v="1"/>
  </r>
  <r>
    <n v="288"/>
    <n v="16"/>
    <x v="8"/>
    <x v="3"/>
    <d v="2014-07-22T00:00:00"/>
    <s v="None_16h"/>
    <m/>
    <m/>
    <n v="3"/>
    <m/>
    <n v="16"/>
    <m/>
    <n v="270"/>
    <m/>
    <m/>
    <m/>
    <n v="18"/>
    <m/>
    <m/>
    <n v="6"/>
    <e v="#N/A"/>
    <n v="0"/>
    <n v="16"/>
    <n v="34"/>
    <m/>
    <m/>
    <m/>
    <x v="1"/>
  </r>
  <r>
    <n v="301"/>
    <n v="16"/>
    <x v="8"/>
    <x v="3"/>
    <d v="2014-07-22T00:00:00"/>
    <s v="None_16h"/>
    <m/>
    <n v="301"/>
    <n v="1"/>
    <m/>
    <n v="14"/>
    <m/>
    <n v="245"/>
    <m/>
    <m/>
    <m/>
    <m/>
    <m/>
    <m/>
    <m/>
    <e v="#N/A"/>
    <n v="0"/>
    <n v="14"/>
    <s v=""/>
    <m/>
    <m/>
    <m/>
    <x v="1"/>
  </r>
  <r>
    <n v="301"/>
    <n v="16"/>
    <x v="8"/>
    <x v="3"/>
    <d v="2014-07-22T00:00:00"/>
    <s v="None_16h"/>
    <m/>
    <m/>
    <n v="2"/>
    <m/>
    <n v="16"/>
    <m/>
    <m/>
    <m/>
    <m/>
    <m/>
    <m/>
    <m/>
    <m/>
    <m/>
    <e v="#N/A"/>
    <n v="0"/>
    <n v="16"/>
    <s v=""/>
    <m/>
    <m/>
    <m/>
    <x v="1"/>
  </r>
  <r>
    <n v="301"/>
    <n v="16"/>
    <x v="8"/>
    <x v="3"/>
    <d v="2014-07-22T00:00:00"/>
    <s v="None_16h"/>
    <m/>
    <m/>
    <n v="3"/>
    <m/>
    <n v="17"/>
    <m/>
    <m/>
    <m/>
    <m/>
    <m/>
    <m/>
    <m/>
    <m/>
    <m/>
    <e v="#N/A"/>
    <n v="0"/>
    <n v="17"/>
    <s v=""/>
    <m/>
    <m/>
    <m/>
    <x v="1"/>
  </r>
  <r>
    <n v="301"/>
    <n v="16"/>
    <x v="8"/>
    <x v="3"/>
    <d v="2014-07-22T00:00:00"/>
    <s v="None_16h"/>
    <m/>
    <m/>
    <n v="4"/>
    <m/>
    <n v="15"/>
    <m/>
    <m/>
    <m/>
    <m/>
    <m/>
    <m/>
    <m/>
    <m/>
    <m/>
    <e v="#N/A"/>
    <n v="0"/>
    <n v="15"/>
    <s v=""/>
    <m/>
    <m/>
    <m/>
    <x v="1"/>
  </r>
  <r>
    <n v="206"/>
    <n v="16"/>
    <x v="8"/>
    <x v="3"/>
    <d v="2014-07-23T00:00:00"/>
    <s v="None_16h"/>
    <m/>
    <n v="206"/>
    <n v="1"/>
    <m/>
    <n v="16"/>
    <m/>
    <n v="275"/>
    <m/>
    <m/>
    <m/>
    <n v="20"/>
    <m/>
    <m/>
    <n v="5"/>
    <e v="#N/A"/>
    <n v="0"/>
    <n v="16"/>
    <n v="36"/>
    <m/>
    <m/>
    <m/>
    <x v="1"/>
  </r>
  <r>
    <n v="206"/>
    <n v="16"/>
    <x v="8"/>
    <x v="3"/>
    <d v="2014-07-23T00:00:00"/>
    <s v="None_16h"/>
    <m/>
    <m/>
    <n v="2"/>
    <m/>
    <n v="18"/>
    <m/>
    <n v="250"/>
    <m/>
    <m/>
    <m/>
    <n v="18"/>
    <m/>
    <m/>
    <n v="6"/>
    <e v="#N/A"/>
    <n v="0"/>
    <n v="18"/>
    <n v="36"/>
    <m/>
    <m/>
    <m/>
    <x v="1"/>
  </r>
  <r>
    <n v="206"/>
    <n v="16"/>
    <x v="8"/>
    <x v="3"/>
    <d v="2014-07-23T00:00:00"/>
    <s v="None_16h"/>
    <m/>
    <m/>
    <n v="3"/>
    <m/>
    <n v="16"/>
    <m/>
    <n v="280"/>
    <m/>
    <m/>
    <m/>
    <n v="14"/>
    <m/>
    <m/>
    <n v="6"/>
    <e v="#N/A"/>
    <n v="0"/>
    <n v="16"/>
    <n v="30"/>
    <m/>
    <m/>
    <m/>
    <x v="1"/>
  </r>
  <r>
    <n v="263"/>
    <n v="16"/>
    <x v="8"/>
    <x v="3"/>
    <d v="2014-07-23T00:00:00"/>
    <s v="None_16h"/>
    <m/>
    <n v="263"/>
    <n v="1"/>
    <m/>
    <n v="17"/>
    <m/>
    <n v="310"/>
    <m/>
    <m/>
    <m/>
    <n v="16"/>
    <m/>
    <m/>
    <n v="6"/>
    <e v="#N/A"/>
    <n v="0"/>
    <n v="17"/>
    <n v="33"/>
    <m/>
    <m/>
    <m/>
    <x v="1"/>
  </r>
  <r>
    <n v="263"/>
    <n v="16"/>
    <x v="8"/>
    <x v="3"/>
    <d v="2014-07-23T00:00:00"/>
    <s v="None_16h"/>
    <m/>
    <m/>
    <n v="2"/>
    <m/>
    <n v="17"/>
    <m/>
    <n v="267"/>
    <m/>
    <m/>
    <m/>
    <n v="22"/>
    <m/>
    <m/>
    <n v="6"/>
    <e v="#N/A"/>
    <n v="0"/>
    <n v="17"/>
    <n v="39"/>
    <m/>
    <m/>
    <m/>
    <x v="1"/>
  </r>
  <r>
    <n v="263"/>
    <n v="16"/>
    <x v="8"/>
    <x v="3"/>
    <d v="2014-07-23T00:00:00"/>
    <s v="None_16h"/>
    <m/>
    <m/>
    <n v="3"/>
    <m/>
    <n v="14"/>
    <m/>
    <n v="255"/>
    <m/>
    <m/>
    <m/>
    <n v="19"/>
    <m/>
    <m/>
    <n v="6"/>
    <e v="#N/A"/>
    <n v="0"/>
    <n v="14"/>
    <n v="33"/>
    <m/>
    <m/>
    <m/>
    <x v="1"/>
  </r>
  <r>
    <n v="263"/>
    <n v="16"/>
    <x v="8"/>
    <x v="3"/>
    <d v="2014-07-23T00:00:00"/>
    <s v="None_16h"/>
    <m/>
    <m/>
    <n v="4"/>
    <m/>
    <n v="13"/>
    <m/>
    <n v="250"/>
    <m/>
    <m/>
    <m/>
    <m/>
    <m/>
    <m/>
    <m/>
    <e v="#N/A"/>
    <n v="0"/>
    <n v="13"/>
    <s v=""/>
    <m/>
    <m/>
    <m/>
    <x v="1"/>
  </r>
  <r>
    <n v="64"/>
    <n v="16"/>
    <x v="8"/>
    <x v="9"/>
    <d v="2014-02-04T00:00:00"/>
    <s v="None_16h"/>
    <m/>
    <n v="64"/>
    <n v="1"/>
    <n v="0"/>
    <n v="1"/>
    <n v="2"/>
    <m/>
    <m/>
    <m/>
    <n v="3"/>
    <n v="3"/>
    <m/>
    <s v="V"/>
    <m/>
    <n v="171.22222222222223"/>
    <n v="0.66068724699483949"/>
    <n v="1.6606872469948395"/>
    <n v="7"/>
    <m/>
    <m/>
    <m/>
    <x v="2"/>
  </r>
  <r>
    <n v="64"/>
    <n v="16"/>
    <x v="8"/>
    <x v="9"/>
    <d v="2014-02-04T00:00:00"/>
    <s v="None_16h"/>
    <m/>
    <m/>
    <n v="2"/>
    <n v="0"/>
    <n v="0"/>
    <n v="2"/>
    <m/>
    <m/>
    <n v="115"/>
    <n v="4"/>
    <n v="3"/>
    <m/>
    <s v="V"/>
    <m/>
    <n v="154"/>
    <n v="0.74675324675324672"/>
    <n v="0.74675324675324672"/>
    <n v="7"/>
    <m/>
    <m/>
    <m/>
    <x v="2"/>
  </r>
  <r>
    <n v="64"/>
    <n v="16"/>
    <x v="8"/>
    <x v="9"/>
    <d v="2014-02-04T00:00:00"/>
    <s v="None_16h"/>
    <m/>
    <m/>
    <n v="3"/>
    <n v="0"/>
    <n v="1"/>
    <n v="2"/>
    <m/>
    <m/>
    <n v="107"/>
    <m/>
    <m/>
    <m/>
    <m/>
    <m/>
    <n v="171.22222222222223"/>
    <n v="0.62491888384166128"/>
    <n v="1.6249188838416613"/>
    <s v=""/>
    <m/>
    <m/>
    <m/>
    <x v="2"/>
  </r>
  <r>
    <n v="64"/>
    <n v="16"/>
    <x v="8"/>
    <x v="9"/>
    <d v="2014-02-04T00:00:00"/>
    <s v="None_16h"/>
    <m/>
    <m/>
    <n v="4"/>
    <n v="0"/>
    <n v="0"/>
    <n v="2"/>
    <m/>
    <m/>
    <n v="94"/>
    <m/>
    <m/>
    <m/>
    <m/>
    <m/>
    <n v="154"/>
    <n v="0.61038961038961037"/>
    <n v="0.61038961038961037"/>
    <s v=""/>
    <m/>
    <m/>
    <m/>
    <x v="2"/>
  </r>
  <r>
    <n v="140"/>
    <n v="16"/>
    <x v="8"/>
    <x v="9"/>
    <d v="2014-02-04T00:00:00"/>
    <s v="None_16h"/>
    <m/>
    <n v="140"/>
    <n v="1"/>
    <n v="0"/>
    <n v="0"/>
    <n v="2"/>
    <m/>
    <m/>
    <m/>
    <n v="3"/>
    <n v="2"/>
    <m/>
    <s v="V"/>
    <m/>
    <n v="154"/>
    <n v="0.59090909090909094"/>
    <n v="0.59090909090909094"/>
    <n v="5"/>
    <m/>
    <m/>
    <m/>
    <x v="2"/>
  </r>
  <r>
    <n v="140"/>
    <n v="16"/>
    <x v="8"/>
    <x v="9"/>
    <d v="2014-02-04T00:00:00"/>
    <s v="None_16h"/>
    <m/>
    <m/>
    <n v="2"/>
    <n v="0"/>
    <n v="0"/>
    <n v="2"/>
    <m/>
    <m/>
    <n v="95"/>
    <m/>
    <m/>
    <m/>
    <m/>
    <m/>
    <n v="154"/>
    <n v="0.61688311688311692"/>
    <n v="0.61688311688311692"/>
    <s v=""/>
    <m/>
    <m/>
    <m/>
    <x v="2"/>
  </r>
  <r>
    <n v="140"/>
    <n v="16"/>
    <x v="8"/>
    <x v="9"/>
    <d v="2014-02-04T00:00:00"/>
    <s v="None_16h"/>
    <m/>
    <m/>
    <n v="3"/>
    <n v="0"/>
    <n v="0"/>
    <n v="2"/>
    <m/>
    <m/>
    <n v="87"/>
    <n v="3"/>
    <n v="2"/>
    <m/>
    <s v="V"/>
    <m/>
    <n v="154"/>
    <n v="0.56493506493506496"/>
    <n v="0.56493506493506496"/>
    <n v="5"/>
    <m/>
    <m/>
    <m/>
    <x v="2"/>
  </r>
  <r>
    <n v="262"/>
    <n v="16"/>
    <x v="8"/>
    <x v="9"/>
    <d v="2014-02-04T00:00:00"/>
    <s v="None_16h"/>
    <m/>
    <n v="262"/>
    <n v="1"/>
    <n v="0"/>
    <n v="0"/>
    <n v="2"/>
    <m/>
    <m/>
    <m/>
    <n v="3"/>
    <n v="2"/>
    <m/>
    <s v="V"/>
    <m/>
    <n v="154"/>
    <n v="0.49494200370254876"/>
    <n v="0.49494200370254876"/>
    <n v="5"/>
    <m/>
    <m/>
    <m/>
    <x v="2"/>
  </r>
  <r>
    <n v="262"/>
    <n v="16"/>
    <x v="8"/>
    <x v="9"/>
    <d v="2014-02-04T00:00:00"/>
    <s v="None_16h"/>
    <m/>
    <m/>
    <n v="2"/>
    <n v="0"/>
    <n v="0"/>
    <n v="2"/>
    <m/>
    <m/>
    <n v="96"/>
    <n v="3"/>
    <n v="3"/>
    <m/>
    <s v="V"/>
    <m/>
    <n v="154"/>
    <n v="0.62337662337662336"/>
    <n v="0.62337662337662336"/>
    <n v="6"/>
    <m/>
    <m/>
    <m/>
    <x v="2"/>
  </r>
  <r>
    <n v="262"/>
    <n v="16"/>
    <x v="8"/>
    <x v="9"/>
    <d v="2014-02-04T00:00:00"/>
    <s v="None_16h"/>
    <m/>
    <m/>
    <n v="3"/>
    <n v="0"/>
    <n v="1"/>
    <n v="2"/>
    <m/>
    <m/>
    <n v="63"/>
    <m/>
    <m/>
    <m/>
    <m/>
    <m/>
    <n v="171.22222222222223"/>
    <n v="0.36794289422452953"/>
    <n v="1.3679428942245295"/>
    <s v=""/>
    <m/>
    <m/>
    <m/>
    <x v="2"/>
  </r>
  <r>
    <n v="262"/>
    <n v="16"/>
    <x v="8"/>
    <x v="9"/>
    <d v="2014-02-04T00:00:00"/>
    <s v="None_16h"/>
    <m/>
    <m/>
    <n v="4"/>
    <n v="0"/>
    <n v="0"/>
    <n v="2"/>
    <m/>
    <m/>
    <n v="76"/>
    <m/>
    <m/>
    <m/>
    <m/>
    <m/>
    <n v="154"/>
    <n v="0.4935064935064935"/>
    <n v="0.4935064935064935"/>
    <s v=""/>
    <m/>
    <m/>
    <m/>
    <x v="2"/>
  </r>
  <r>
    <n v="98"/>
    <n v="16"/>
    <x v="8"/>
    <x v="9"/>
    <d v="2014-02-11T00:00:00"/>
    <s v="None_16h"/>
    <m/>
    <n v="98"/>
    <n v="1"/>
    <n v="1"/>
    <n v="2"/>
    <n v="3"/>
    <n v="61"/>
    <m/>
    <n v="204"/>
    <n v="4"/>
    <n v="4"/>
    <m/>
    <s v="V"/>
    <m/>
    <n v="244.25"/>
    <n v="0.8352098259979529"/>
    <n v="2.835209825997953"/>
    <n v="10"/>
    <m/>
    <m/>
    <m/>
    <x v="2"/>
  </r>
  <r>
    <n v="98"/>
    <n v="16"/>
    <x v="8"/>
    <x v="9"/>
    <d v="2014-02-11T00:00:00"/>
    <s v="None_16h"/>
    <m/>
    <m/>
    <n v="2"/>
    <n v="2"/>
    <n v="2"/>
    <n v="3"/>
    <n v="62"/>
    <n v="175"/>
    <n v="166"/>
    <n v="4"/>
    <n v="3"/>
    <m/>
    <s v="V"/>
    <m/>
    <n v="244.25"/>
    <n v="0.67963152507676561"/>
    <n v="2.6796315250767657"/>
    <n v="9"/>
    <m/>
    <m/>
    <m/>
    <x v="2"/>
  </r>
  <r>
    <n v="98"/>
    <n v="16"/>
    <x v="8"/>
    <x v="9"/>
    <d v="2014-02-11T00:00:00"/>
    <s v="None_16h"/>
    <m/>
    <m/>
    <n v="3"/>
    <n v="1"/>
    <n v="2"/>
    <n v="3"/>
    <n v="60"/>
    <n v="168"/>
    <n v="167"/>
    <n v="4"/>
    <n v="3"/>
    <m/>
    <s v="V"/>
    <m/>
    <n v="244.25"/>
    <n v="0.68372569089048107"/>
    <n v="2.6837256908904812"/>
    <n v="9"/>
    <m/>
    <m/>
    <m/>
    <x v="2"/>
  </r>
  <r>
    <n v="184"/>
    <n v="16"/>
    <x v="8"/>
    <x v="9"/>
    <d v="2014-02-11T00:00:00"/>
    <s v="None_16h"/>
    <m/>
    <n v="184"/>
    <n v="1"/>
    <n v="1"/>
    <n v="2"/>
    <n v="3"/>
    <n v="62"/>
    <m/>
    <n v="180"/>
    <n v="4"/>
    <n v="4"/>
    <m/>
    <s v="V"/>
    <m/>
    <n v="244.25"/>
    <n v="0.73694984646878203"/>
    <n v="2.7369498464687823"/>
    <n v="10"/>
    <m/>
    <m/>
    <m/>
    <x v="2"/>
  </r>
  <r>
    <n v="184"/>
    <n v="16"/>
    <x v="8"/>
    <x v="9"/>
    <d v="2014-02-11T00:00:00"/>
    <s v="None_16h"/>
    <m/>
    <m/>
    <n v="2"/>
    <n v="1"/>
    <n v="2"/>
    <n v="3"/>
    <n v="62"/>
    <n v="195"/>
    <n v="193"/>
    <n v="3"/>
    <n v="4"/>
    <m/>
    <s v="V"/>
    <m/>
    <n v="244.25"/>
    <n v="0.79017400204708288"/>
    <n v="2.7901740020470829"/>
    <n v="9"/>
    <m/>
    <m/>
    <m/>
    <x v="2"/>
  </r>
  <r>
    <n v="184"/>
    <n v="16"/>
    <x v="8"/>
    <x v="9"/>
    <d v="2014-02-11T00:00:00"/>
    <s v="None_16h"/>
    <m/>
    <m/>
    <n v="3"/>
    <n v="0"/>
    <n v="1"/>
    <n v="3"/>
    <n v="51"/>
    <n v="154"/>
    <n v="152"/>
    <n v="4"/>
    <n v="3"/>
    <m/>
    <s v="V"/>
    <m/>
    <n v="171.22222222222223"/>
    <n v="0.88773523685918232"/>
    <n v="1.8877352368591822"/>
    <n v="8"/>
    <m/>
    <m/>
    <m/>
    <x v="2"/>
  </r>
  <r>
    <n v="261"/>
    <n v="16"/>
    <x v="8"/>
    <x v="9"/>
    <d v="2014-02-11T00:00:00"/>
    <s v="None_16h"/>
    <m/>
    <n v="261"/>
    <n v="1"/>
    <n v="1"/>
    <n v="2"/>
    <n v="3"/>
    <n v="68"/>
    <m/>
    <n v="200"/>
    <n v="4"/>
    <n v="3"/>
    <m/>
    <s v="V"/>
    <m/>
    <n v="244.25"/>
    <n v="0.81883316274309115"/>
    <n v="2.8188331627430911"/>
    <n v="9"/>
    <m/>
    <m/>
    <m/>
    <x v="2"/>
  </r>
  <r>
    <n v="261"/>
    <n v="16"/>
    <x v="8"/>
    <x v="9"/>
    <d v="2014-02-11T00:00:00"/>
    <s v="None_16h"/>
    <m/>
    <m/>
    <n v="2"/>
    <n v="1"/>
    <n v="2"/>
    <n v="3"/>
    <n v="56"/>
    <n v="174"/>
    <n v="224"/>
    <n v="4"/>
    <n v="3"/>
    <m/>
    <s v="V"/>
    <m/>
    <n v="244.25"/>
    <n v="0.91709314227226202"/>
    <n v="2.9170931422722619"/>
    <n v="9"/>
    <m/>
    <m/>
    <m/>
    <x v="2"/>
  </r>
  <r>
    <n v="261"/>
    <n v="16"/>
    <x v="8"/>
    <x v="9"/>
    <d v="2014-02-11T00:00:00"/>
    <s v="None_16h"/>
    <m/>
    <m/>
    <n v="3"/>
    <n v="1"/>
    <n v="2"/>
    <n v="4"/>
    <n v="55"/>
    <n v="170"/>
    <n v="207"/>
    <n v="4"/>
    <n v="3"/>
    <m/>
    <s v="V"/>
    <m/>
    <n v="244.25"/>
    <n v="0.8474923234390993"/>
    <n v="2.8474923234390994"/>
    <n v="9"/>
    <m/>
    <m/>
    <m/>
    <x v="2"/>
  </r>
  <r>
    <n v="261"/>
    <n v="16"/>
    <x v="8"/>
    <x v="9"/>
    <d v="2014-02-11T00:00:00"/>
    <s v="None_16h"/>
    <m/>
    <m/>
    <n v="4"/>
    <n v="1"/>
    <n v="2"/>
    <n v="3"/>
    <n v="63"/>
    <n v="192"/>
    <n v="192"/>
    <m/>
    <m/>
    <m/>
    <m/>
    <m/>
    <n v="244.25"/>
    <n v="0.78607983623336741"/>
    <n v="2.7860798362333674"/>
    <s v=""/>
    <m/>
    <m/>
    <m/>
    <x v="2"/>
  </r>
  <r>
    <n v="32"/>
    <n v="16"/>
    <x v="8"/>
    <x v="9"/>
    <d v="2014-02-18T00:00:00"/>
    <s v="None_16h"/>
    <m/>
    <n v="32"/>
    <n v="1"/>
    <n v="2"/>
    <n v="4"/>
    <n v="5"/>
    <n v="70"/>
    <m/>
    <n v="270"/>
    <n v="4"/>
    <n v="4"/>
    <m/>
    <s v="V"/>
    <m/>
    <n v="223"/>
    <n v="1.210762331838565"/>
    <n v="5.2107623318385645"/>
    <n v="12"/>
    <m/>
    <m/>
    <m/>
    <x v="2"/>
  </r>
  <r>
    <n v="32"/>
    <n v="16"/>
    <x v="8"/>
    <x v="9"/>
    <d v="2014-02-18T00:00:00"/>
    <s v="None_16h"/>
    <m/>
    <m/>
    <n v="2"/>
    <n v="2"/>
    <n v="4"/>
    <n v="5"/>
    <n v="75"/>
    <n v="265"/>
    <n v="265"/>
    <n v="4"/>
    <n v="4"/>
    <m/>
    <s v="V"/>
    <m/>
    <n v="223"/>
    <n v="1.188340807174888"/>
    <n v="5.188340807174888"/>
    <n v="12"/>
    <m/>
    <m/>
    <m/>
    <x v="2"/>
  </r>
  <r>
    <n v="32"/>
    <n v="16"/>
    <x v="8"/>
    <x v="9"/>
    <d v="2014-02-18T00:00:00"/>
    <s v="None_16h"/>
    <m/>
    <m/>
    <n v="3"/>
    <n v="1"/>
    <n v="3"/>
    <n v="4"/>
    <n v="77"/>
    <n v="215"/>
    <n v="248"/>
    <n v="4"/>
    <n v="4"/>
    <m/>
    <s v="V"/>
    <m/>
    <n v="258.8"/>
    <n v="0.95826893353941267"/>
    <n v="3.9582689335394128"/>
    <n v="11"/>
    <m/>
    <m/>
    <m/>
    <x v="2"/>
  </r>
  <r>
    <n v="32"/>
    <n v="16"/>
    <x v="8"/>
    <x v="9"/>
    <d v="2014-02-18T00:00:00"/>
    <s v="None_16h"/>
    <m/>
    <m/>
    <n v="4"/>
    <n v="2"/>
    <n v="4"/>
    <n v="5"/>
    <n v="72"/>
    <n v="216"/>
    <n v="215"/>
    <n v="4"/>
    <n v="4"/>
    <m/>
    <s v="V"/>
    <m/>
    <n v="223"/>
    <n v="0.9641255605381166"/>
    <n v="4.9641255605381165"/>
    <n v="12"/>
    <m/>
    <m/>
    <m/>
    <x v="2"/>
  </r>
  <r>
    <n v="175"/>
    <n v="16"/>
    <x v="8"/>
    <x v="9"/>
    <d v="2014-02-18T00:00:00"/>
    <s v="None_16h"/>
    <m/>
    <n v="175"/>
    <n v="1"/>
    <n v="2"/>
    <n v="4"/>
    <n v="5"/>
    <n v="86"/>
    <m/>
    <n v="228"/>
    <n v="3"/>
    <n v="5"/>
    <m/>
    <s v="V"/>
    <m/>
    <n v="223"/>
    <n v="1.0224215246636772"/>
    <n v="5.0224215246636774"/>
    <n v="12"/>
    <m/>
    <m/>
    <m/>
    <x v="2"/>
  </r>
  <r>
    <n v="175"/>
    <n v="16"/>
    <x v="8"/>
    <x v="9"/>
    <d v="2014-02-18T00:00:00"/>
    <s v="None_16h"/>
    <m/>
    <m/>
    <n v="2"/>
    <n v="1"/>
    <n v="3"/>
    <n v="5"/>
    <n v="82"/>
    <n v="277"/>
    <n v="277"/>
    <n v="4"/>
    <n v="3"/>
    <m/>
    <s v="V"/>
    <m/>
    <n v="258.8"/>
    <n v="1.0703245749613601"/>
    <n v="4.0703245749613597"/>
    <n v="10"/>
    <m/>
    <m/>
    <m/>
    <x v="2"/>
  </r>
  <r>
    <n v="175"/>
    <n v="16"/>
    <x v="8"/>
    <x v="9"/>
    <d v="2014-02-18T00:00:00"/>
    <s v="None_16h"/>
    <m/>
    <m/>
    <n v="3"/>
    <n v="1"/>
    <n v="2"/>
    <n v="5"/>
    <n v="61"/>
    <n v="215"/>
    <n v="215"/>
    <n v="4"/>
    <n v="3"/>
    <m/>
    <s v="V"/>
    <m/>
    <n v="244.25"/>
    <n v="0.88024564994882293"/>
    <n v="2.8802456499488232"/>
    <n v="9"/>
    <m/>
    <m/>
    <m/>
    <x v="2"/>
  </r>
  <r>
    <n v="175"/>
    <n v="16"/>
    <x v="8"/>
    <x v="9"/>
    <d v="2014-02-18T00:00:00"/>
    <s v="None_16h"/>
    <m/>
    <m/>
    <n v="4"/>
    <n v="0"/>
    <n v="2"/>
    <n v="4"/>
    <n v="57"/>
    <n v="170"/>
    <n v="169"/>
    <n v="3"/>
    <n v="3"/>
    <m/>
    <s v="V"/>
    <m/>
    <n v="244.25"/>
    <n v="0.69191402251791201"/>
    <n v="2.6919140225179121"/>
    <n v="8"/>
    <m/>
    <m/>
    <m/>
    <x v="2"/>
  </r>
  <r>
    <n v="230"/>
    <n v="16"/>
    <x v="8"/>
    <x v="9"/>
    <d v="2014-02-18T00:00:00"/>
    <s v="None_16h"/>
    <m/>
    <n v="230"/>
    <n v="1"/>
    <n v="1"/>
    <n v="3"/>
    <n v="5"/>
    <n v="68"/>
    <m/>
    <n v="264"/>
    <n v="4"/>
    <n v="4"/>
    <m/>
    <s v="V"/>
    <m/>
    <n v="258.8"/>
    <n v="1.0200927357032457"/>
    <n v="4.0200927357032459"/>
    <n v="11"/>
    <m/>
    <m/>
    <m/>
    <x v="2"/>
  </r>
  <r>
    <n v="230"/>
    <n v="16"/>
    <x v="8"/>
    <x v="9"/>
    <d v="2014-02-18T00:00:00"/>
    <s v="None_16h"/>
    <m/>
    <m/>
    <n v="2"/>
    <n v="2"/>
    <n v="3"/>
    <n v="5"/>
    <n v="77"/>
    <n v="239"/>
    <n v="272"/>
    <n v="4"/>
    <n v="4"/>
    <m/>
    <s v="V"/>
    <m/>
    <n v="258.8"/>
    <n v="1.0510046367851622"/>
    <n v="4.0510046367851622"/>
    <n v="11"/>
    <m/>
    <m/>
    <m/>
    <x v="2"/>
  </r>
  <r>
    <n v="230"/>
    <n v="16"/>
    <x v="8"/>
    <x v="9"/>
    <d v="2014-02-18T00:00:00"/>
    <s v="None_16h"/>
    <m/>
    <m/>
    <n v="3"/>
    <n v="2"/>
    <n v="3"/>
    <n v="4"/>
    <n v="75"/>
    <n v="246"/>
    <n v="279"/>
    <n v="4"/>
    <n v="5"/>
    <m/>
    <s v="V"/>
    <m/>
    <n v="258.8"/>
    <n v="1.0780525502318392"/>
    <n v="4.0780525502318392"/>
    <n v="12"/>
    <m/>
    <m/>
    <m/>
    <x v="2"/>
  </r>
  <r>
    <n v="230"/>
    <n v="16"/>
    <x v="8"/>
    <x v="9"/>
    <d v="2014-02-18T00:00:00"/>
    <s v="None_16h"/>
    <m/>
    <m/>
    <n v="4"/>
    <n v="0"/>
    <n v="2"/>
    <n v="5"/>
    <n v="43"/>
    <n v="82"/>
    <n v="151"/>
    <n v="4"/>
    <n v="4"/>
    <m/>
    <s v="V"/>
    <m/>
    <n v="244.25"/>
    <n v="0.61821903787103383"/>
    <n v="2.6182190378710337"/>
    <n v="10"/>
    <m/>
    <m/>
    <m/>
    <x v="2"/>
  </r>
  <r>
    <n v="37"/>
    <n v="16"/>
    <x v="8"/>
    <x v="9"/>
    <d v="2014-02-25T00:00:00"/>
    <s v="None_16h"/>
    <m/>
    <n v="37"/>
    <n v="1"/>
    <n v="2"/>
    <n v="4"/>
    <n v="5"/>
    <n v="76"/>
    <m/>
    <n v="260"/>
    <n v="5"/>
    <n v="6"/>
    <m/>
    <s v="V"/>
    <m/>
    <n v="223"/>
    <n v="1.1659192825112108"/>
    <n v="5.1659192825112106"/>
    <n v="15"/>
    <m/>
    <m/>
    <m/>
    <x v="2"/>
  </r>
  <r>
    <n v="37"/>
    <n v="16"/>
    <x v="8"/>
    <x v="9"/>
    <d v="2014-02-25T00:00:00"/>
    <s v="None_16h"/>
    <m/>
    <m/>
    <n v="2"/>
    <n v="2"/>
    <n v="4"/>
    <n v="5"/>
    <n v="84"/>
    <n v="288"/>
    <n v="297"/>
    <n v="5"/>
    <n v="6"/>
    <m/>
    <s v="V"/>
    <m/>
    <n v="223"/>
    <n v="1.3318385650224216"/>
    <n v="5.3318385650224212"/>
    <n v="15"/>
    <m/>
    <m/>
    <m/>
    <x v="2"/>
  </r>
  <r>
    <n v="37"/>
    <n v="16"/>
    <x v="8"/>
    <x v="9"/>
    <d v="2014-02-25T00:00:00"/>
    <s v="None_16h"/>
    <m/>
    <m/>
    <n v="3"/>
    <n v="2"/>
    <n v="4"/>
    <n v="5"/>
    <n v="85"/>
    <n v="290"/>
    <n v="280"/>
    <n v="5"/>
    <n v="5"/>
    <m/>
    <s v="V"/>
    <m/>
    <n v="223"/>
    <n v="1.2556053811659194"/>
    <n v="5.2556053811659194"/>
    <n v="14"/>
    <m/>
    <m/>
    <m/>
    <x v="2"/>
  </r>
  <r>
    <n v="133"/>
    <n v="16"/>
    <x v="8"/>
    <x v="9"/>
    <d v="2014-02-25T00:00:00"/>
    <s v="None_16h"/>
    <m/>
    <n v="133"/>
    <n v="1"/>
    <n v="4"/>
    <n v="5"/>
    <n v="6"/>
    <n v="68"/>
    <m/>
    <n v="220"/>
    <n v="5"/>
    <n v="4"/>
    <m/>
    <s v="V"/>
    <m/>
    <n v="256.16666666666669"/>
    <n v="0.85881587508132717"/>
    <n v="5.8588158750813273"/>
    <n v="14"/>
    <m/>
    <m/>
    <m/>
    <x v="2"/>
  </r>
  <r>
    <n v="133"/>
    <n v="16"/>
    <x v="8"/>
    <x v="9"/>
    <d v="2014-02-25T00:00:00"/>
    <s v="None_16h"/>
    <m/>
    <m/>
    <n v="2"/>
    <n v="4"/>
    <n v="5"/>
    <n v="6"/>
    <n v="80"/>
    <n v="120"/>
    <n v="270"/>
    <n v="5"/>
    <n v="4"/>
    <m/>
    <s v="V"/>
    <m/>
    <n v="256.16666666666669"/>
    <n v="1.0540013012361742"/>
    <n v="6.0540013012361742"/>
    <n v="14"/>
    <m/>
    <m/>
    <m/>
    <x v="2"/>
  </r>
  <r>
    <n v="133"/>
    <n v="16"/>
    <x v="8"/>
    <x v="9"/>
    <d v="2014-02-25T00:00:00"/>
    <s v="None_16h"/>
    <m/>
    <m/>
    <n v="3"/>
    <n v="3"/>
    <n v="5"/>
    <n v="6"/>
    <n v="90"/>
    <n v="107"/>
    <n v="270"/>
    <n v="4"/>
    <n v="6"/>
    <m/>
    <s v="V"/>
    <m/>
    <n v="256.16666666666669"/>
    <n v="1.0540013012361742"/>
    <n v="6.0540013012361742"/>
    <n v="15"/>
    <m/>
    <m/>
    <m/>
    <x v="2"/>
  </r>
  <r>
    <n v="253"/>
    <n v="16"/>
    <x v="8"/>
    <x v="9"/>
    <d v="2014-02-25T00:00:00"/>
    <s v="None_16h"/>
    <m/>
    <n v="253"/>
    <n v="1"/>
    <n v="2"/>
    <n v="5"/>
    <n v="6"/>
    <n v="85"/>
    <m/>
    <n v="65"/>
    <n v="5"/>
    <n v="6"/>
    <m/>
    <s v="V"/>
    <m/>
    <n v="256.16666666666669"/>
    <n v="0.2537410540013012"/>
    <n v="5.253741054001301"/>
    <n v="16"/>
    <m/>
    <m/>
    <m/>
    <x v="2"/>
  </r>
  <r>
    <n v="253"/>
    <n v="16"/>
    <x v="8"/>
    <x v="9"/>
    <d v="2014-02-25T00:00:00"/>
    <s v="None_16h"/>
    <m/>
    <m/>
    <n v="2"/>
    <n v="4"/>
    <n v="5"/>
    <n v="6"/>
    <n v="85"/>
    <n v="275"/>
    <n v="110"/>
    <n v="5"/>
    <n v="6"/>
    <m/>
    <s v="V"/>
    <m/>
    <n v="256.16666666666669"/>
    <n v="0.42940793754066359"/>
    <n v="5.4294079375406632"/>
    <n v="16"/>
    <m/>
    <m/>
    <m/>
    <x v="2"/>
  </r>
  <r>
    <n v="253"/>
    <n v="16"/>
    <x v="8"/>
    <x v="9"/>
    <d v="2014-02-25T00:00:00"/>
    <s v="None_16h"/>
    <m/>
    <m/>
    <n v="3"/>
    <n v="4"/>
    <n v="5"/>
    <n v="6"/>
    <n v="83"/>
    <n v="255"/>
    <n v="109"/>
    <n v="4"/>
    <n v="6"/>
    <m/>
    <s v="V"/>
    <m/>
    <n v="256.16666666666669"/>
    <n v="0.42550422901756668"/>
    <n v="5.4255042290175668"/>
    <n v="15"/>
    <m/>
    <m/>
    <m/>
    <x v="2"/>
  </r>
  <r>
    <n v="253"/>
    <n v="16"/>
    <x v="8"/>
    <x v="9"/>
    <d v="2014-02-25T00:00:00"/>
    <s v="None_16h"/>
    <m/>
    <m/>
    <n v="4"/>
    <n v="0"/>
    <n v="4"/>
    <n v="5"/>
    <n v="70"/>
    <n v="235"/>
    <n v="61"/>
    <n v="4"/>
    <n v="5"/>
    <m/>
    <s v="V"/>
    <m/>
    <n v="223"/>
    <n v="0.273542600896861"/>
    <n v="4.2735426008968611"/>
    <n v="13"/>
    <m/>
    <m/>
    <m/>
    <x v="2"/>
  </r>
  <r>
    <n v="8"/>
    <n v="16"/>
    <x v="8"/>
    <x v="9"/>
    <d v="2014-03-04T00:00:00"/>
    <s v="None_16h"/>
    <m/>
    <n v="8"/>
    <n v="1"/>
    <n v="3"/>
    <n v="6"/>
    <n v="7"/>
    <n v="81"/>
    <m/>
    <n v="66"/>
    <n v="4"/>
    <n v="8"/>
    <m/>
    <s v="V"/>
    <m/>
    <n v="209.33333333333334"/>
    <n v="0.31528662420382164"/>
    <n v="6.3152866242038215"/>
    <n v="18"/>
    <m/>
    <m/>
    <m/>
    <x v="2"/>
  </r>
  <r>
    <n v="8"/>
    <n v="16"/>
    <x v="8"/>
    <x v="9"/>
    <d v="2014-03-04T00:00:00"/>
    <s v="None_16h"/>
    <m/>
    <m/>
    <n v="2"/>
    <n v="1"/>
    <n v="5"/>
    <n v="6"/>
    <n v="75"/>
    <n v="270"/>
    <n v="232"/>
    <n v="4"/>
    <n v="7"/>
    <m/>
    <s v="V"/>
    <m/>
    <n v="256.16666666666669"/>
    <n v="0.90566037735849048"/>
    <n v="5.9056603773584904"/>
    <n v="16"/>
    <m/>
    <m/>
    <m/>
    <x v="2"/>
  </r>
  <r>
    <n v="8"/>
    <n v="16"/>
    <x v="8"/>
    <x v="9"/>
    <d v="2014-03-04T00:00:00"/>
    <s v="None_16h"/>
    <m/>
    <m/>
    <n v="3"/>
    <n v="4"/>
    <n v="6"/>
    <n v="7"/>
    <n v="93"/>
    <n v="242"/>
    <n v="60"/>
    <n v="5"/>
    <n v="6"/>
    <m/>
    <s v="V"/>
    <m/>
    <n v="209.33333333333334"/>
    <n v="0.28662420382165604"/>
    <n v="6.2866242038216562"/>
    <n v="17"/>
    <m/>
    <m/>
    <m/>
    <x v="2"/>
  </r>
  <r>
    <n v="8"/>
    <n v="16"/>
    <x v="8"/>
    <x v="9"/>
    <d v="2014-03-04T00:00:00"/>
    <s v="None_16h"/>
    <m/>
    <m/>
    <n v="4"/>
    <n v="3"/>
    <n v="6"/>
    <n v="7"/>
    <n v="86"/>
    <n v="254"/>
    <n v="84"/>
    <n v="4"/>
    <n v="7"/>
    <m/>
    <s v="V"/>
    <m/>
    <n v="209.33333333333334"/>
    <n v="0.40127388535031844"/>
    <n v="6.4012738853503182"/>
    <n v="17"/>
    <m/>
    <m/>
    <m/>
    <x v="2"/>
  </r>
  <r>
    <n v="186"/>
    <n v="16"/>
    <x v="8"/>
    <x v="9"/>
    <d v="2014-03-04T00:00:00"/>
    <s v="None_16h"/>
    <m/>
    <n v="186"/>
    <n v="1"/>
    <n v="5"/>
    <n v="5"/>
    <n v="6"/>
    <n v="87"/>
    <m/>
    <n v="156"/>
    <n v="5"/>
    <n v="6"/>
    <m/>
    <s v="V"/>
    <m/>
    <n v="256.16666666666669"/>
    <n v="0.60897852960312293"/>
    <n v="5.6089785296031227"/>
    <n v="16"/>
    <m/>
    <m/>
    <m/>
    <x v="2"/>
  </r>
  <r>
    <n v="186"/>
    <n v="16"/>
    <x v="8"/>
    <x v="9"/>
    <d v="2014-03-04T00:00:00"/>
    <s v="None_16h"/>
    <m/>
    <m/>
    <n v="2"/>
    <n v="6"/>
    <n v="6"/>
    <n v="7"/>
    <n v="85"/>
    <n v="240"/>
    <n v="55"/>
    <n v="4"/>
    <n v="8"/>
    <m/>
    <s v="V"/>
    <m/>
    <n v="209.33333333333334"/>
    <n v="0.26273885350318471"/>
    <n v="6.2627388535031852"/>
    <n v="18"/>
    <m/>
    <m/>
    <m/>
    <x v="2"/>
  </r>
  <r>
    <n v="186"/>
    <n v="16"/>
    <x v="8"/>
    <x v="9"/>
    <d v="2014-03-04T00:00:00"/>
    <s v="None_16h"/>
    <m/>
    <m/>
    <n v="3"/>
    <n v="4"/>
    <n v="6"/>
    <n v="7"/>
    <n v="85"/>
    <n v="263"/>
    <n v="45"/>
    <n v="5"/>
    <n v="6"/>
    <m/>
    <s v="V"/>
    <m/>
    <n v="209.33333333333334"/>
    <n v="0.21496815286624202"/>
    <n v="6.2149681528662422"/>
    <n v="17"/>
    <m/>
    <m/>
    <m/>
    <x v="2"/>
  </r>
  <r>
    <n v="186"/>
    <n v="16"/>
    <x v="8"/>
    <x v="9"/>
    <d v="2014-03-04T00:00:00"/>
    <s v="None_16h"/>
    <m/>
    <m/>
    <n v="4"/>
    <n v="2"/>
    <n v="5"/>
    <n v="6"/>
    <n v="76"/>
    <n v="269"/>
    <n v="177"/>
    <n v="4"/>
    <n v="8"/>
    <m/>
    <s v="V"/>
    <m/>
    <n v="256.16666666666669"/>
    <n v="0.69095640858815865"/>
    <n v="5.6909564085881588"/>
    <n v="17"/>
    <m/>
    <m/>
    <m/>
    <x v="2"/>
  </r>
  <r>
    <n v="244"/>
    <n v="16"/>
    <x v="8"/>
    <x v="9"/>
    <d v="2014-03-04T00:00:00"/>
    <s v="None_16h"/>
    <m/>
    <n v="244"/>
    <n v="1"/>
    <n v="4"/>
    <n v="5"/>
    <n v="6"/>
    <n v="88"/>
    <m/>
    <n v="200"/>
    <n v="4"/>
    <n v="6"/>
    <m/>
    <s v="V"/>
    <m/>
    <n v="256.16666666666669"/>
    <n v="0.78074170461938841"/>
    <n v="5.7807417046193885"/>
    <n v="15"/>
    <m/>
    <m/>
    <m/>
    <x v="2"/>
  </r>
  <r>
    <n v="244"/>
    <n v="16"/>
    <x v="8"/>
    <x v="9"/>
    <d v="2014-03-04T00:00:00"/>
    <s v="None_16h"/>
    <m/>
    <m/>
    <n v="2"/>
    <n v="5"/>
    <n v="5"/>
    <n v="6"/>
    <n v="79"/>
    <n v="265"/>
    <n v="204"/>
    <n v="5"/>
    <n v="7"/>
    <m/>
    <s v="V"/>
    <m/>
    <n v="256.16666666666669"/>
    <n v="0.79635653871177614"/>
    <n v="5.7963565387117759"/>
    <n v="17"/>
    <m/>
    <m/>
    <m/>
    <x v="2"/>
  </r>
  <r>
    <n v="23"/>
    <n v="16"/>
    <x v="8"/>
    <x v="9"/>
    <d v="2014-03-11T00:00:00"/>
    <s v="None_16h"/>
    <m/>
    <n v="23"/>
    <n v="1"/>
    <n v="1"/>
    <n v="6"/>
    <n v="7"/>
    <n v="92"/>
    <m/>
    <n v="198"/>
    <n v="5"/>
    <n v="8"/>
    <m/>
    <s v="V"/>
    <n v="4"/>
    <n v="209.33333333333334"/>
    <n v="0.94585987261146498"/>
    <n v="6.9458598726114653"/>
    <n v="19"/>
    <m/>
    <m/>
    <m/>
    <x v="2"/>
  </r>
  <r>
    <n v="23"/>
    <n v="16"/>
    <x v="8"/>
    <x v="9"/>
    <d v="2014-03-11T00:00:00"/>
    <s v="None_16h"/>
    <m/>
    <m/>
    <n v="2"/>
    <n v="3"/>
    <n v="6"/>
    <n v="7"/>
    <n v="95"/>
    <n v="269"/>
    <n v="216"/>
    <n v="6"/>
    <n v="8"/>
    <m/>
    <s v="V"/>
    <n v="4"/>
    <n v="209.33333333333334"/>
    <n v="1.0318471337579618"/>
    <n v="7.031847133757962"/>
    <n v="20"/>
    <m/>
    <m/>
    <m/>
    <x v="2"/>
  </r>
  <r>
    <n v="23"/>
    <n v="16"/>
    <x v="8"/>
    <x v="9"/>
    <d v="2014-03-11T00:00:00"/>
    <s v="None_16h"/>
    <m/>
    <m/>
    <n v="3"/>
    <n v="3"/>
    <n v="6"/>
    <n v="7"/>
    <n v="91"/>
    <n v="270"/>
    <n v="220"/>
    <n v="6"/>
    <n v="7"/>
    <m/>
    <s v="V"/>
    <n v="4"/>
    <n v="209.33333333333334"/>
    <n v="1.0509554140127388"/>
    <n v="7.0509554140127388"/>
    <n v="19"/>
    <m/>
    <m/>
    <m/>
    <x v="2"/>
  </r>
  <r>
    <n v="23"/>
    <n v="16"/>
    <x v="8"/>
    <x v="9"/>
    <d v="2014-03-11T00:00:00"/>
    <s v="None_16h"/>
    <m/>
    <m/>
    <n v="4"/>
    <n v="5"/>
    <n v="6"/>
    <n v="7"/>
    <n v="89"/>
    <n v="271"/>
    <n v="179"/>
    <n v="6"/>
    <n v="8"/>
    <m/>
    <s v="V"/>
    <n v="4"/>
    <n v="209.33333333333334"/>
    <n v="0.85509554140127386"/>
    <n v="6.8550955414012735"/>
    <n v="20"/>
    <m/>
    <m/>
    <m/>
    <x v="2"/>
  </r>
  <r>
    <n v="125"/>
    <n v="16"/>
    <x v="8"/>
    <x v="9"/>
    <d v="2014-03-11T00:00:00"/>
    <s v="None_16h"/>
    <m/>
    <n v="125"/>
    <n v="1"/>
    <n v="1"/>
    <n v="6"/>
    <n v="7"/>
    <n v="95"/>
    <m/>
    <n v="206"/>
    <n v="6"/>
    <n v="6"/>
    <m/>
    <s v="V"/>
    <n v="4"/>
    <n v="209.33333333333334"/>
    <n v="0.98407643312101911"/>
    <n v="6.984076433121019"/>
    <n v="18"/>
    <m/>
    <m/>
    <m/>
    <x v="2"/>
  </r>
  <r>
    <n v="125"/>
    <n v="16"/>
    <x v="8"/>
    <x v="9"/>
    <d v="2014-03-11T00:00:00"/>
    <s v="None_16h"/>
    <m/>
    <m/>
    <n v="2"/>
    <n v="2"/>
    <n v="6"/>
    <n v="7"/>
    <n v="90"/>
    <n v="256"/>
    <n v="132"/>
    <n v="5"/>
    <n v="7"/>
    <m/>
    <s v="V"/>
    <n v="4"/>
    <n v="209.33333333333334"/>
    <n v="0.63057324840764328"/>
    <n v="6.630573248407643"/>
    <n v="18"/>
    <m/>
    <m/>
    <m/>
    <x v="2"/>
  </r>
  <r>
    <n v="125"/>
    <n v="16"/>
    <x v="8"/>
    <x v="9"/>
    <d v="2014-03-11T00:00:00"/>
    <s v="None_16h"/>
    <m/>
    <m/>
    <n v="3"/>
    <n v="3"/>
    <n v="6"/>
    <n v="7"/>
    <n v="98"/>
    <n v="272"/>
    <n v="235"/>
    <n v="5"/>
    <n v="8"/>
    <m/>
    <s v="V"/>
    <n v="4"/>
    <n v="209.33333333333334"/>
    <n v="1.1226114649681529"/>
    <n v="7.1226114649681529"/>
    <n v="19"/>
    <m/>
    <m/>
    <m/>
    <x v="2"/>
  </r>
  <r>
    <n v="125"/>
    <n v="16"/>
    <x v="8"/>
    <x v="9"/>
    <d v="2014-03-11T00:00:00"/>
    <s v="None_16h"/>
    <m/>
    <m/>
    <n v="4"/>
    <n v="3"/>
    <n v="6"/>
    <n v="7"/>
    <n v="97"/>
    <n v="285"/>
    <n v="201"/>
    <n v="7"/>
    <n v="7"/>
    <m/>
    <s v="V"/>
    <n v="4"/>
    <n v="209.33333333333334"/>
    <n v="0.96019108280254772"/>
    <n v="6.9601910828025479"/>
    <n v="20"/>
    <m/>
    <m/>
    <m/>
    <x v="2"/>
  </r>
  <r>
    <n v="223"/>
    <n v="16"/>
    <x v="8"/>
    <x v="9"/>
    <d v="2014-03-11T00:00:00"/>
    <s v="None_16h"/>
    <m/>
    <n v="223"/>
    <n v="1"/>
    <n v="4"/>
    <n v="5"/>
    <n v="6"/>
    <n v="80"/>
    <m/>
    <n v="184"/>
    <n v="6"/>
    <n v="8"/>
    <m/>
    <s v="V"/>
    <n v="4"/>
    <n v="256.16666666666669"/>
    <n v="0.71828236824983727"/>
    <n v="5.7182823682498372"/>
    <n v="19"/>
    <m/>
    <m/>
    <m/>
    <x v="2"/>
  </r>
  <r>
    <n v="223"/>
    <n v="16"/>
    <x v="8"/>
    <x v="9"/>
    <d v="2014-03-11T00:00:00"/>
    <s v="None_16h"/>
    <m/>
    <m/>
    <n v="2"/>
    <n v="1"/>
    <n v="6"/>
    <n v="7"/>
    <n v="80"/>
    <n v="227"/>
    <n v="115"/>
    <n v="7"/>
    <n v="5"/>
    <m/>
    <s v="V"/>
    <n v="4"/>
    <n v="209.33333333333334"/>
    <n v="0.5493630573248407"/>
    <n v="6.5493630573248405"/>
    <n v="18"/>
    <m/>
    <m/>
    <m/>
    <x v="2"/>
  </r>
  <r>
    <n v="223"/>
    <n v="16"/>
    <x v="8"/>
    <x v="9"/>
    <d v="2014-03-11T00:00:00"/>
    <s v="None_16h"/>
    <m/>
    <m/>
    <n v="3"/>
    <n v="2"/>
    <n v="6"/>
    <n v="7"/>
    <n v="83"/>
    <n v="225"/>
    <n v="165"/>
    <n v="6"/>
    <n v="6"/>
    <m/>
    <s v="V"/>
    <n v="4"/>
    <n v="209.33333333333334"/>
    <n v="0.78821656050955413"/>
    <n v="6.7882165605095537"/>
    <n v="18"/>
    <m/>
    <m/>
    <m/>
    <x v="2"/>
  </r>
  <r>
    <n v="223"/>
    <n v="16"/>
    <x v="8"/>
    <x v="9"/>
    <d v="2014-03-11T00:00:00"/>
    <s v="None_16h"/>
    <m/>
    <m/>
    <n v="4"/>
    <n v="6"/>
    <n v="7"/>
    <n v="8"/>
    <n v="90"/>
    <n v="247"/>
    <n v="125"/>
    <n v="5"/>
    <n v="10"/>
    <m/>
    <s v="V"/>
    <n v="4"/>
    <n v="192.125"/>
    <n v="0.65061808718282366"/>
    <n v="7.6506180871828233"/>
    <n v="22"/>
    <m/>
    <m/>
    <m/>
    <x v="2"/>
  </r>
  <r>
    <n v="38"/>
    <n v="16"/>
    <x v="8"/>
    <x v="9"/>
    <d v="2014-03-25T00:00:00"/>
    <s v="None_16h"/>
    <d v="2014-03-25T00:00:00"/>
    <n v="38"/>
    <n v="1"/>
    <n v="2"/>
    <n v="8"/>
    <n v="9"/>
    <n v="98"/>
    <m/>
    <n v="98"/>
    <n v="5"/>
    <n v="9"/>
    <m/>
    <s v="V"/>
    <n v="4"/>
    <n v="184.33333333333334"/>
    <n v="0.53164556962025311"/>
    <n v="8.5316455696202524"/>
    <n v="22"/>
    <m/>
    <m/>
    <m/>
    <x v="2"/>
  </r>
  <r>
    <n v="38"/>
    <n v="16"/>
    <x v="8"/>
    <x v="9"/>
    <d v="2014-03-25T00:00:00"/>
    <s v="None_16h"/>
    <m/>
    <m/>
    <n v="2"/>
    <n v="3"/>
    <n v="9"/>
    <n v="10"/>
    <n v="103"/>
    <n v="190"/>
    <n v="32"/>
    <n v="6"/>
    <n v="11"/>
    <m/>
    <s v="E"/>
    <n v="4"/>
    <n v="170.33333333333334"/>
    <n v="0.18786692759295498"/>
    <n v="9.187866927592955"/>
    <n v="26"/>
    <m/>
    <m/>
    <m/>
    <x v="2"/>
  </r>
  <r>
    <n v="38"/>
    <n v="16"/>
    <x v="8"/>
    <x v="9"/>
    <d v="2014-03-25T00:00:00"/>
    <s v="None_16h"/>
    <m/>
    <m/>
    <n v="3"/>
    <n v="2"/>
    <n v="8"/>
    <n v="9"/>
    <n v="111"/>
    <n v="219"/>
    <n v="169"/>
    <n v="6"/>
    <n v="11"/>
    <m/>
    <s v="E"/>
    <n v="4"/>
    <n v="184.33333333333334"/>
    <n v="0.91681735985533452"/>
    <n v="8.9168173598553349"/>
    <n v="25"/>
    <m/>
    <m/>
    <m/>
    <x v="2"/>
  </r>
  <r>
    <n v="38"/>
    <n v="16"/>
    <x v="8"/>
    <x v="9"/>
    <d v="2014-03-25T00:00:00"/>
    <s v="None_16h"/>
    <m/>
    <m/>
    <n v="4"/>
    <n v="2"/>
    <n v="8"/>
    <n v="10"/>
    <n v="102"/>
    <n v="176"/>
    <n v="34"/>
    <n v="5"/>
    <n v="11"/>
    <m/>
    <s v="E"/>
    <n v="4"/>
    <n v="184.33333333333334"/>
    <n v="0.18444846292947559"/>
    <n v="8.1844484629294758"/>
    <n v="24"/>
    <m/>
    <m/>
    <m/>
    <x v="2"/>
  </r>
  <r>
    <n v="145"/>
    <n v="16"/>
    <x v="8"/>
    <x v="9"/>
    <d v="2014-03-25T00:00:00"/>
    <s v="None_16h"/>
    <m/>
    <n v="145"/>
    <n v="1"/>
    <n v="4"/>
    <n v="7"/>
    <n v="8"/>
    <n v="110"/>
    <n v="205"/>
    <n v="75"/>
    <n v="6"/>
    <n v="11"/>
    <m/>
    <s v="V"/>
    <n v="4"/>
    <n v="192.125"/>
    <n v="0.39037085230969421"/>
    <n v="7.3903708523096938"/>
    <n v="24"/>
    <m/>
    <m/>
    <m/>
    <x v="2"/>
  </r>
  <r>
    <n v="145"/>
    <n v="16"/>
    <x v="8"/>
    <x v="9"/>
    <d v="2014-03-25T00:00:00"/>
    <s v="None_16h"/>
    <m/>
    <m/>
    <n v="2"/>
    <n v="5"/>
    <n v="8"/>
    <n v="9"/>
    <n v="102"/>
    <n v="210"/>
    <n v="119"/>
    <n v="4"/>
    <n v="13"/>
    <m/>
    <s v="V"/>
    <n v="4"/>
    <n v="184.33333333333334"/>
    <n v="0.64556962025316456"/>
    <n v="8.6455696202531644"/>
    <n v="25"/>
    <m/>
    <m/>
    <m/>
    <x v="2"/>
  </r>
  <r>
    <n v="145"/>
    <n v="16"/>
    <x v="8"/>
    <x v="9"/>
    <d v="2014-03-25T00:00:00"/>
    <s v="None_16h"/>
    <m/>
    <m/>
    <n v="3"/>
    <n v="2"/>
    <n v="8"/>
    <n v="9"/>
    <n v="101"/>
    <n v="222"/>
    <n v="182"/>
    <n v="5"/>
    <n v="11"/>
    <m/>
    <s v="V"/>
    <n v="4"/>
    <n v="184.33333333333334"/>
    <n v="0.98734177215189867"/>
    <n v="8.9873417721518987"/>
    <n v="24"/>
    <m/>
    <m/>
    <m/>
    <x v="2"/>
  </r>
  <r>
    <n v="145"/>
    <n v="16"/>
    <x v="8"/>
    <x v="9"/>
    <d v="2014-03-25T00:00:00"/>
    <s v="None_16h"/>
    <m/>
    <m/>
    <n v="4"/>
    <n v="9"/>
    <n v="7"/>
    <n v="8"/>
    <n v="91"/>
    <n v="176"/>
    <n v="141"/>
    <n v="5"/>
    <n v="12"/>
    <m/>
    <s v="V"/>
    <n v="4"/>
    <n v="192.125"/>
    <n v="0.73389720234222511"/>
    <n v="7.7338972023422254"/>
    <n v="24"/>
    <m/>
    <m/>
    <m/>
    <x v="2"/>
  </r>
  <r>
    <n v="232"/>
    <n v="16"/>
    <x v="8"/>
    <x v="9"/>
    <d v="2014-03-25T00:00:00"/>
    <s v="None_16h"/>
    <m/>
    <n v="232"/>
    <n v="1"/>
    <n v="4"/>
    <n v="9"/>
    <n v="10"/>
    <n v="110"/>
    <m/>
    <n v="94"/>
    <n v="5"/>
    <n v="10"/>
    <m/>
    <s v="V"/>
    <n v="4"/>
    <n v="170.33333333333334"/>
    <n v="0.55185909980430525"/>
    <n v="9.5518590998043056"/>
    <n v="24"/>
    <m/>
    <m/>
    <m/>
    <x v="2"/>
  </r>
  <r>
    <n v="232"/>
    <n v="16"/>
    <x v="8"/>
    <x v="9"/>
    <d v="2014-03-25T00:00:00"/>
    <s v="None_16h"/>
    <m/>
    <m/>
    <n v="2"/>
    <n v="4"/>
    <n v="8"/>
    <n v="9"/>
    <n v="92"/>
    <n v="196"/>
    <n v="139"/>
    <n v="6"/>
    <n v="11"/>
    <m/>
    <s v="V"/>
    <n v="4"/>
    <n v="184.33333333333334"/>
    <n v="0.75406871609403248"/>
    <n v="8.7540687160940323"/>
    <n v="25"/>
    <m/>
    <m/>
    <m/>
    <x v="2"/>
  </r>
  <r>
    <n v="232"/>
    <n v="16"/>
    <x v="8"/>
    <x v="9"/>
    <d v="2014-03-25T00:00:00"/>
    <s v="None_16h"/>
    <m/>
    <m/>
    <n v="3"/>
    <n v="5"/>
    <n v="9"/>
    <n v="10"/>
    <n v="98"/>
    <n v="200"/>
    <n v="64"/>
    <n v="5"/>
    <n v="12"/>
    <m/>
    <s v="V"/>
    <n v="4"/>
    <n v="170.33333333333334"/>
    <n v="0.37573385518590996"/>
    <n v="9.37573385518591"/>
    <n v="26"/>
    <m/>
    <m/>
    <m/>
    <x v="2"/>
  </r>
  <r>
    <n v="232"/>
    <n v="16"/>
    <x v="8"/>
    <x v="9"/>
    <d v="2014-03-25T00:00:00"/>
    <s v="None_16h"/>
    <m/>
    <m/>
    <n v="4"/>
    <n v="2"/>
    <n v="8"/>
    <n v="9"/>
    <n v="95"/>
    <n v="190"/>
    <n v="78"/>
    <n v="4"/>
    <n v="8"/>
    <m/>
    <s v="V"/>
    <n v="4"/>
    <n v="184.33333333333334"/>
    <n v="0.42314647377938513"/>
    <n v="8.4231464737793846"/>
    <n v="20"/>
    <m/>
    <m/>
    <m/>
    <x v="2"/>
  </r>
  <r>
    <n v="42"/>
    <n v="16"/>
    <x v="8"/>
    <x v="9"/>
    <d v="2014-04-09T00:00:00"/>
    <s v="None_16h"/>
    <m/>
    <n v="42"/>
    <n v="1"/>
    <n v="8"/>
    <n v="9"/>
    <n v="10"/>
    <n v="117"/>
    <m/>
    <n v="173"/>
    <n v="5"/>
    <n v="12"/>
    <m/>
    <s v="V"/>
    <m/>
    <n v="170.33333333333334"/>
    <n v="1.0156555772994129"/>
    <n v="10.015655577299412"/>
    <n v="26"/>
    <m/>
    <m/>
    <m/>
    <x v="2"/>
  </r>
  <r>
    <n v="42"/>
    <n v="16"/>
    <x v="8"/>
    <x v="9"/>
    <d v="2014-04-09T00:00:00"/>
    <s v="None_16h"/>
    <m/>
    <m/>
    <n v="2"/>
    <n v="5"/>
    <n v="10"/>
    <n v="11"/>
    <n v="120"/>
    <n v="198"/>
    <n v="133"/>
    <n v="5"/>
    <n v="14"/>
    <m/>
    <s v="V"/>
    <m/>
    <n v="200"/>
    <n v="0.66500000000000004"/>
    <n v="10.664999999999999"/>
    <n v="29"/>
    <m/>
    <m/>
    <m/>
    <x v="2"/>
  </r>
  <r>
    <n v="42"/>
    <n v="16"/>
    <x v="8"/>
    <x v="9"/>
    <d v="2014-04-09T00:00:00"/>
    <s v="None_16h"/>
    <m/>
    <m/>
    <n v="3"/>
    <n v="6"/>
    <n v="10"/>
    <n v="11"/>
    <n v="127"/>
    <n v="187"/>
    <n v="70"/>
    <n v="5"/>
    <n v="11"/>
    <m/>
    <s v="V"/>
    <m/>
    <n v="200"/>
    <n v="0.35"/>
    <n v="10.35"/>
    <n v="26"/>
    <m/>
    <m/>
    <m/>
    <x v="2"/>
  </r>
  <r>
    <n v="42"/>
    <n v="16"/>
    <x v="8"/>
    <x v="9"/>
    <d v="2014-04-09T00:00:00"/>
    <s v="None_16h"/>
    <m/>
    <m/>
    <n v="4"/>
    <n v="5"/>
    <n v="8"/>
    <n v="9"/>
    <n v="115"/>
    <n v="142"/>
    <n v="108"/>
    <n v="5"/>
    <n v="12"/>
    <m/>
    <s v="V"/>
    <m/>
    <n v="184.33333333333334"/>
    <n v="0.58589511754068713"/>
    <n v="8.5858951175406872"/>
    <n v="25"/>
    <m/>
    <m/>
    <m/>
    <x v="2"/>
  </r>
  <r>
    <n v="151"/>
    <n v="16"/>
    <x v="8"/>
    <x v="9"/>
    <d v="2014-04-09T00:00:00"/>
    <s v="None_16h"/>
    <m/>
    <n v="151"/>
    <n v="1"/>
    <n v="7"/>
    <n v="9"/>
    <n v="10"/>
    <n v="122"/>
    <m/>
    <n v="170"/>
    <n v="5"/>
    <n v="12"/>
    <m/>
    <s v="V"/>
    <m/>
    <n v="170.33333333333334"/>
    <n v="0.99804305283757333"/>
    <n v="9.9980430528375734"/>
    <n v="26"/>
    <m/>
    <m/>
    <m/>
    <x v="2"/>
  </r>
  <r>
    <n v="151"/>
    <n v="16"/>
    <x v="8"/>
    <x v="9"/>
    <d v="2014-04-09T00:00:00"/>
    <s v="None_16h"/>
    <m/>
    <m/>
    <n v="2"/>
    <n v="14"/>
    <n v="10"/>
    <n v="11"/>
    <n v="128"/>
    <n v="126"/>
    <n v="78"/>
    <n v="4"/>
    <n v="14"/>
    <m/>
    <s v="V"/>
    <m/>
    <n v="200"/>
    <n v="0.39"/>
    <n v="10.39"/>
    <n v="28"/>
    <m/>
    <m/>
    <m/>
    <x v="2"/>
  </r>
  <r>
    <n v="151"/>
    <n v="16"/>
    <x v="8"/>
    <x v="9"/>
    <d v="2014-04-09T00:00:00"/>
    <s v="None_16h"/>
    <m/>
    <m/>
    <n v="3"/>
    <n v="6"/>
    <n v="9"/>
    <n v="10"/>
    <n v="120"/>
    <n v="220"/>
    <n v="171"/>
    <n v="5"/>
    <n v="10"/>
    <m/>
    <s v="V"/>
    <m/>
    <n v="170.33333333333334"/>
    <n v="1.0039138943248531"/>
    <n v="10.003913894324853"/>
    <n v="24"/>
    <m/>
    <m/>
    <m/>
    <x v="2"/>
  </r>
  <r>
    <n v="151"/>
    <n v="16"/>
    <x v="8"/>
    <x v="9"/>
    <d v="2014-04-09T00:00:00"/>
    <s v="None_16h"/>
    <m/>
    <m/>
    <n v="4"/>
    <n v="2"/>
    <n v="9"/>
    <n v="10"/>
    <n v="115"/>
    <n v="153"/>
    <n v="171"/>
    <n v="6"/>
    <n v="10"/>
    <m/>
    <s v="V"/>
    <m/>
    <n v="170.33333333333334"/>
    <n v="1.0039138943248531"/>
    <n v="10.003913894324853"/>
    <n v="25"/>
    <m/>
    <m/>
    <m/>
    <x v="2"/>
  </r>
  <r>
    <n v="271"/>
    <n v="16"/>
    <x v="8"/>
    <x v="9"/>
    <d v="2014-04-09T00:00:00"/>
    <s v="None_16h"/>
    <m/>
    <n v="271"/>
    <n v="1"/>
    <n v="8"/>
    <n v="8"/>
    <n v="9"/>
    <n v="125"/>
    <m/>
    <n v="180"/>
    <n v="5"/>
    <n v="13"/>
    <m/>
    <s v="V"/>
    <m/>
    <n v="184.33333333333334"/>
    <n v="0.97649186256781184"/>
    <n v="8.9764918625678121"/>
    <n v="26"/>
    <m/>
    <m/>
    <m/>
    <x v="2"/>
  </r>
  <r>
    <n v="271"/>
    <n v="16"/>
    <x v="8"/>
    <x v="9"/>
    <d v="2014-04-09T00:00:00"/>
    <s v="None_16h"/>
    <m/>
    <m/>
    <n v="2"/>
    <n v="9"/>
    <n v="9"/>
    <n v="10"/>
    <n v="97"/>
    <n v="163"/>
    <n v="158"/>
    <n v="4"/>
    <n v="12"/>
    <m/>
    <s v="V"/>
    <m/>
    <n v="170.33333333333334"/>
    <n v="0.92759295499021521"/>
    <n v="9.9275929549902155"/>
    <n v="25"/>
    <m/>
    <m/>
    <m/>
    <x v="2"/>
  </r>
  <r>
    <n v="271"/>
    <n v="16"/>
    <x v="8"/>
    <x v="9"/>
    <d v="2014-04-09T00:00:00"/>
    <s v="None_16h"/>
    <m/>
    <m/>
    <n v="3"/>
    <n v="8"/>
    <n v="9"/>
    <n v="10"/>
    <n v="115"/>
    <n v="180"/>
    <n v="72"/>
    <n v="6"/>
    <n v="10"/>
    <m/>
    <s v="V"/>
    <m/>
    <n v="170.33333333333334"/>
    <n v="0.4227005870841487"/>
    <n v="9.4227005870841491"/>
    <n v="25"/>
    <m/>
    <m/>
    <m/>
    <x v="2"/>
  </r>
  <r>
    <n v="271"/>
    <n v="16"/>
    <x v="8"/>
    <x v="9"/>
    <d v="2014-04-09T00:00:00"/>
    <s v="None_16h"/>
    <m/>
    <m/>
    <n v="4"/>
    <n v="3"/>
    <n v="8"/>
    <n v="9"/>
    <n v="118"/>
    <n v="182"/>
    <n v="155"/>
    <n v="5"/>
    <n v="10"/>
    <m/>
    <s v="V"/>
    <m/>
    <n v="184.33333333333334"/>
    <n v="0.84086799276672686"/>
    <n v="8.8408679927667269"/>
    <n v="23"/>
    <m/>
    <m/>
    <m/>
    <x v="2"/>
  </r>
  <r>
    <n v="12"/>
    <n v="16"/>
    <x v="8"/>
    <x v="9"/>
    <d v="2014-05-06T00:00:00"/>
    <s v="None_16h"/>
    <m/>
    <n v="12"/>
    <n v="1"/>
    <n v="2"/>
    <n v="12"/>
    <n v="13"/>
    <m/>
    <m/>
    <m/>
    <n v="4"/>
    <n v="16"/>
    <n v="10"/>
    <s v="DR nearly TS"/>
    <n v="1"/>
    <n v="180"/>
    <n v="0"/>
    <n v="12"/>
    <n v="32"/>
    <m/>
    <m/>
    <m/>
    <x v="2"/>
  </r>
  <r>
    <n v="12"/>
    <n v="16"/>
    <x v="8"/>
    <x v="9"/>
    <d v="2014-05-06T00:00:00"/>
    <s v="None_16h"/>
    <m/>
    <m/>
    <n v="2"/>
    <s v="&gt;10"/>
    <n v="13"/>
    <n v="14"/>
    <n v="150"/>
    <n v="180"/>
    <n v="80"/>
    <n v="3"/>
    <n v="16"/>
    <n v="30"/>
    <s v="TS"/>
    <n v="2"/>
    <n v="220"/>
    <n v="0.36363636363636365"/>
    <n v="13.363636363636363"/>
    <n v="32"/>
    <n v="200"/>
    <n v="200"/>
    <n v="210"/>
    <x v="2"/>
  </r>
  <r>
    <n v="12"/>
    <n v="16"/>
    <x v="8"/>
    <x v="9"/>
    <d v="2014-05-06T00:00:00"/>
    <s v="None_16h"/>
    <m/>
    <m/>
    <n v="3"/>
    <m/>
    <n v="13"/>
    <n v="14"/>
    <n v="120"/>
    <n v="170"/>
    <n v="60"/>
    <n v="4"/>
    <n v="15"/>
    <m/>
    <s v="DR nearly TS"/>
    <n v="0"/>
    <n v="220"/>
    <n v="0.27272727272727271"/>
    <n v="13.272727272727273"/>
    <n v="32"/>
    <n v="180"/>
    <m/>
    <m/>
    <x v="2"/>
  </r>
  <r>
    <n v="27"/>
    <n v="16"/>
    <x v="8"/>
    <x v="9"/>
    <d v="2014-05-06T00:00:00"/>
    <s v="None_16h"/>
    <m/>
    <n v="27"/>
    <n v="1"/>
    <n v="7"/>
    <n v="14"/>
    <n v="15"/>
    <n v="150"/>
    <n v="220"/>
    <n v="20"/>
    <n v="3"/>
    <n v="21"/>
    <n v="20"/>
    <s v="TS nearly"/>
    <n v="1"/>
    <n v="220"/>
    <n v="9.0909090909090912E-2"/>
    <n v="14.090909090909092"/>
    <n v="38"/>
    <n v="220"/>
    <n v="230"/>
    <n v="210"/>
    <x v="2"/>
  </r>
  <r>
    <n v="27"/>
    <n v="16"/>
    <x v="8"/>
    <x v="9"/>
    <d v="2014-05-06T00:00:00"/>
    <s v="None_16h"/>
    <m/>
    <m/>
    <n v="2"/>
    <n v="5"/>
    <n v="13"/>
    <n v="14"/>
    <n v="150"/>
    <m/>
    <n v="210"/>
    <n v="3"/>
    <n v="16"/>
    <n v="20"/>
    <s v="TS nearly"/>
    <n v="1"/>
    <n v="220"/>
    <n v="0.95454545454545459"/>
    <n v="13.954545454545455"/>
    <n v="32"/>
    <n v="230"/>
    <n v="220"/>
    <n v="230"/>
    <x v="2"/>
  </r>
  <r>
    <n v="27"/>
    <n v="16"/>
    <x v="8"/>
    <x v="9"/>
    <d v="2014-05-06T00:00:00"/>
    <s v="None_16h"/>
    <m/>
    <m/>
    <n v="3"/>
    <n v="4"/>
    <n v="13"/>
    <n v="14"/>
    <n v="150"/>
    <n v="240"/>
    <n v="70"/>
    <n v="4"/>
    <n v="16"/>
    <n v="20"/>
    <s v="TS nearly"/>
    <n v="1"/>
    <n v="220"/>
    <n v="0.31818181818181818"/>
    <n v="13.318181818181818"/>
    <n v="33"/>
    <n v="240"/>
    <n v="230"/>
    <n v="240"/>
    <x v="2"/>
  </r>
  <r>
    <n v="27"/>
    <n v="16"/>
    <x v="8"/>
    <x v="9"/>
    <d v="2014-05-06T00:00:00"/>
    <s v="None_16h"/>
    <m/>
    <m/>
    <n v="4"/>
    <n v="5"/>
    <n v="13"/>
    <n v="14"/>
    <n v="150"/>
    <n v="240"/>
    <n v="120"/>
    <n v="4"/>
    <n v="18"/>
    <n v="30"/>
    <s v="TS nearly"/>
    <n v="2"/>
    <n v="220"/>
    <n v="0.54545454545454541"/>
    <n v="13.545454545454545"/>
    <n v="35"/>
    <n v="240"/>
    <n v="250"/>
    <m/>
    <x v="2"/>
  </r>
  <r>
    <n v="318"/>
    <n v="16"/>
    <x v="8"/>
    <x v="9"/>
    <d v="2014-05-06T00:00:00"/>
    <s v="None_16h"/>
    <m/>
    <n v="318"/>
    <n v="1"/>
    <n v="5"/>
    <n v="12"/>
    <n v="13"/>
    <n v="160"/>
    <n v="180"/>
    <n v="45"/>
    <n v="4"/>
    <n v="17"/>
    <n v="15"/>
    <s v="TS"/>
    <n v="1"/>
    <n v="180"/>
    <n v="0.25"/>
    <n v="12.25"/>
    <n v="33"/>
    <n v="170"/>
    <n v="170"/>
    <n v="190"/>
    <x v="2"/>
  </r>
  <r>
    <n v="318"/>
    <n v="16"/>
    <x v="8"/>
    <x v="9"/>
    <d v="2014-05-06T00:00:00"/>
    <s v="None_16h"/>
    <m/>
    <m/>
    <n v="2"/>
    <n v="3"/>
    <n v="13"/>
    <n v="14"/>
    <n v="130"/>
    <n v="210"/>
    <n v="110"/>
    <n v="3"/>
    <n v="19"/>
    <n v="20"/>
    <s v="TS"/>
    <n v="1"/>
    <n v="220"/>
    <n v="0.5"/>
    <n v="13.5"/>
    <n v="35"/>
    <n v="180"/>
    <n v="190"/>
    <n v="190"/>
    <x v="2"/>
  </r>
  <r>
    <n v="318"/>
    <n v="16"/>
    <x v="8"/>
    <x v="9"/>
    <d v="2014-05-06T00:00:00"/>
    <s v="None_16h"/>
    <m/>
    <m/>
    <n v="3"/>
    <n v="3"/>
    <n v="12"/>
    <n v="13"/>
    <n v="150"/>
    <n v="180"/>
    <n v="130"/>
    <n v="3"/>
    <n v="17"/>
    <n v="20"/>
    <s v="TS"/>
    <n v="1"/>
    <n v="180"/>
    <n v="0.72222222222222221"/>
    <n v="12.722222222222221"/>
    <n v="32"/>
    <n v="180"/>
    <n v="180"/>
    <n v="170"/>
    <x v="2"/>
  </r>
  <r>
    <n v="65"/>
    <n v="16"/>
    <x v="8"/>
    <x v="9"/>
    <d v="2014-07-22T00:00:00"/>
    <s v="None_16h"/>
    <m/>
    <n v="65"/>
    <n v="1"/>
    <m/>
    <n v="19"/>
    <m/>
    <m/>
    <m/>
    <m/>
    <m/>
    <m/>
    <m/>
    <m/>
    <m/>
    <n v="220"/>
    <n v="0"/>
    <n v="19"/>
    <s v=""/>
    <m/>
    <m/>
    <m/>
    <x v="1"/>
  </r>
  <r>
    <n v="65"/>
    <n v="16"/>
    <x v="8"/>
    <x v="9"/>
    <d v="2014-07-22T00:00:00"/>
    <s v="None_16h"/>
    <m/>
    <m/>
    <n v="2"/>
    <m/>
    <n v="16"/>
    <m/>
    <m/>
    <m/>
    <m/>
    <m/>
    <m/>
    <m/>
    <m/>
    <m/>
    <n v="220"/>
    <n v="0"/>
    <n v="16"/>
    <s v=""/>
    <m/>
    <m/>
    <m/>
    <x v="1"/>
  </r>
  <r>
    <n v="65"/>
    <n v="16"/>
    <x v="8"/>
    <x v="9"/>
    <d v="2014-07-22T00:00:00"/>
    <s v="None_16h"/>
    <m/>
    <m/>
    <n v="3"/>
    <m/>
    <n v="16"/>
    <m/>
    <m/>
    <m/>
    <m/>
    <m/>
    <m/>
    <m/>
    <m/>
    <m/>
    <n v="220"/>
    <n v="0"/>
    <n v="16"/>
    <s v=""/>
    <m/>
    <m/>
    <m/>
    <x v="1"/>
  </r>
  <r>
    <n v="90"/>
    <n v="16"/>
    <x v="8"/>
    <x v="9"/>
    <d v="2014-07-22T00:00:00"/>
    <s v="None_16h"/>
    <m/>
    <n v="90"/>
    <n v="1"/>
    <m/>
    <n v="16"/>
    <m/>
    <n v="280"/>
    <m/>
    <m/>
    <m/>
    <n v="27"/>
    <m/>
    <m/>
    <n v="5"/>
    <n v="220"/>
    <n v="0"/>
    <n v="16"/>
    <n v="43"/>
    <m/>
    <m/>
    <m/>
    <x v="1"/>
  </r>
  <r>
    <n v="90"/>
    <n v="16"/>
    <x v="8"/>
    <x v="9"/>
    <d v="2014-07-22T00:00:00"/>
    <s v="None_16h"/>
    <m/>
    <m/>
    <n v="2"/>
    <m/>
    <n v="14"/>
    <m/>
    <n v="175"/>
    <m/>
    <m/>
    <m/>
    <m/>
    <m/>
    <m/>
    <m/>
    <n v="220"/>
    <n v="0"/>
    <n v="14"/>
    <s v=""/>
    <m/>
    <m/>
    <m/>
    <x v="1"/>
  </r>
  <r>
    <n v="90"/>
    <n v="16"/>
    <x v="8"/>
    <x v="9"/>
    <d v="2014-07-22T00:00:00"/>
    <s v="None_16h"/>
    <m/>
    <m/>
    <n v="3"/>
    <m/>
    <n v="17"/>
    <m/>
    <n v="245"/>
    <m/>
    <m/>
    <m/>
    <n v="21"/>
    <m/>
    <m/>
    <m/>
    <n v="220"/>
    <n v="0"/>
    <n v="17"/>
    <n v="38"/>
    <m/>
    <m/>
    <m/>
    <x v="1"/>
  </r>
  <r>
    <n v="135"/>
    <n v="16"/>
    <x v="8"/>
    <x v="9"/>
    <d v="2014-07-22T00:00:00"/>
    <s v="None_16h"/>
    <m/>
    <n v="135"/>
    <n v="1"/>
    <m/>
    <n v="14"/>
    <m/>
    <m/>
    <m/>
    <m/>
    <m/>
    <m/>
    <m/>
    <m/>
    <m/>
    <n v="220"/>
    <n v="0"/>
    <n v="14"/>
    <s v=""/>
    <m/>
    <m/>
    <m/>
    <x v="1"/>
  </r>
  <r>
    <n v="135"/>
    <n v="16"/>
    <x v="8"/>
    <x v="9"/>
    <d v="2014-07-22T00:00:00"/>
    <s v="None_16h"/>
    <m/>
    <m/>
    <n v="2"/>
    <m/>
    <n v="14"/>
    <m/>
    <m/>
    <m/>
    <m/>
    <m/>
    <m/>
    <m/>
    <m/>
    <m/>
    <n v="220"/>
    <n v="0"/>
    <n v="14"/>
    <s v=""/>
    <m/>
    <m/>
    <m/>
    <x v="1"/>
  </r>
  <r>
    <n v="135"/>
    <n v="16"/>
    <x v="8"/>
    <x v="9"/>
    <d v="2014-07-22T00:00:00"/>
    <s v="None_16h"/>
    <m/>
    <m/>
    <n v="3"/>
    <m/>
    <n v="13"/>
    <m/>
    <m/>
    <m/>
    <m/>
    <m/>
    <m/>
    <m/>
    <m/>
    <m/>
    <n v="220"/>
    <n v="0"/>
    <n v="13"/>
    <s v=""/>
    <m/>
    <m/>
    <m/>
    <x v="1"/>
  </r>
  <r>
    <n v="135"/>
    <n v="16"/>
    <x v="8"/>
    <x v="9"/>
    <d v="2014-07-22T00:00:00"/>
    <s v="None_16h"/>
    <m/>
    <m/>
    <n v="4"/>
    <m/>
    <n v="18"/>
    <m/>
    <m/>
    <m/>
    <m/>
    <m/>
    <m/>
    <m/>
    <m/>
    <m/>
    <n v="220"/>
    <n v="0"/>
    <n v="18"/>
    <s v=""/>
    <m/>
    <m/>
    <m/>
    <x v="1"/>
  </r>
  <r>
    <n v="172"/>
    <n v="16"/>
    <x v="8"/>
    <x v="9"/>
    <d v="2014-07-22T00:00:00"/>
    <s v="None_16h"/>
    <m/>
    <n v="172"/>
    <n v="1"/>
    <m/>
    <n v="16"/>
    <m/>
    <n v="267"/>
    <m/>
    <m/>
    <m/>
    <n v="25"/>
    <m/>
    <m/>
    <n v="6"/>
    <n v="220"/>
    <n v="0"/>
    <n v="16"/>
    <n v="41"/>
    <m/>
    <m/>
    <m/>
    <x v="1"/>
  </r>
  <r>
    <n v="172"/>
    <n v="16"/>
    <x v="8"/>
    <x v="9"/>
    <d v="2014-07-22T00:00:00"/>
    <s v="None_16h"/>
    <m/>
    <m/>
    <n v="2"/>
    <m/>
    <n v="17"/>
    <m/>
    <m/>
    <m/>
    <m/>
    <m/>
    <m/>
    <m/>
    <m/>
    <m/>
    <n v="220"/>
    <n v="0"/>
    <n v="17"/>
    <s v=""/>
    <m/>
    <m/>
    <m/>
    <x v="1"/>
  </r>
  <r>
    <n v="172"/>
    <n v="16"/>
    <x v="8"/>
    <x v="9"/>
    <d v="2014-07-22T00:00:00"/>
    <s v="None_16h"/>
    <m/>
    <m/>
    <n v="3"/>
    <m/>
    <n v="13"/>
    <m/>
    <m/>
    <m/>
    <m/>
    <m/>
    <m/>
    <m/>
    <m/>
    <m/>
    <n v="220"/>
    <n v="0"/>
    <n v="13"/>
    <s v=""/>
    <m/>
    <m/>
    <m/>
    <x v="1"/>
  </r>
  <r>
    <n v="196"/>
    <n v="16"/>
    <x v="8"/>
    <x v="9"/>
    <d v="2014-07-22T00:00:00"/>
    <s v="None_16h"/>
    <m/>
    <n v="196"/>
    <n v="1"/>
    <m/>
    <n v="12"/>
    <m/>
    <m/>
    <m/>
    <m/>
    <m/>
    <m/>
    <m/>
    <m/>
    <m/>
    <n v="180"/>
    <n v="0"/>
    <n v="12"/>
    <s v=""/>
    <m/>
    <m/>
    <m/>
    <x v="1"/>
  </r>
  <r>
    <n v="196"/>
    <n v="16"/>
    <x v="8"/>
    <x v="9"/>
    <d v="2014-07-22T00:00:00"/>
    <s v="None_16h"/>
    <m/>
    <m/>
    <n v="2"/>
    <m/>
    <n v="17"/>
    <m/>
    <n v="340"/>
    <m/>
    <m/>
    <m/>
    <n v="18"/>
    <m/>
    <m/>
    <n v="6"/>
    <n v="220"/>
    <n v="0"/>
    <n v="17"/>
    <n v="35"/>
    <m/>
    <m/>
    <m/>
    <x v="1"/>
  </r>
  <r>
    <n v="196"/>
    <n v="16"/>
    <x v="8"/>
    <x v="9"/>
    <d v="2014-07-22T00:00:00"/>
    <s v="None_16h"/>
    <m/>
    <m/>
    <n v="3"/>
    <m/>
    <n v="10"/>
    <m/>
    <n v="260"/>
    <m/>
    <m/>
    <m/>
    <n v="14"/>
    <m/>
    <m/>
    <n v="4"/>
    <n v="200"/>
    <n v="0"/>
    <n v="10"/>
    <n v="24"/>
    <m/>
    <m/>
    <m/>
    <x v="1"/>
  </r>
  <r>
    <n v="240"/>
    <n v="16"/>
    <x v="8"/>
    <x v="9"/>
    <d v="2014-07-22T00:00:00"/>
    <s v="None_16h"/>
    <m/>
    <n v="240"/>
    <n v="1"/>
    <m/>
    <n v="15"/>
    <m/>
    <n v="370"/>
    <m/>
    <m/>
    <m/>
    <n v="22"/>
    <m/>
    <m/>
    <n v="5"/>
    <n v="220"/>
    <n v="0"/>
    <n v="15"/>
    <n v="37"/>
    <m/>
    <m/>
    <m/>
    <x v="1"/>
  </r>
  <r>
    <n v="240"/>
    <n v="16"/>
    <x v="8"/>
    <x v="9"/>
    <d v="2014-07-22T00:00:00"/>
    <s v="None_16h"/>
    <m/>
    <m/>
    <n v="2"/>
    <m/>
    <n v="9"/>
    <m/>
    <n v="223"/>
    <m/>
    <m/>
    <m/>
    <n v="13"/>
    <m/>
    <m/>
    <m/>
    <n v="170.33333333333334"/>
    <n v="0"/>
    <n v="9"/>
    <n v="22"/>
    <m/>
    <m/>
    <m/>
    <x v="1"/>
  </r>
  <r>
    <n v="240"/>
    <n v="16"/>
    <x v="8"/>
    <x v="9"/>
    <d v="2014-07-22T00:00:00"/>
    <s v="None_16h"/>
    <m/>
    <m/>
    <n v="3"/>
    <m/>
    <n v="8"/>
    <m/>
    <m/>
    <m/>
    <m/>
    <m/>
    <m/>
    <m/>
    <m/>
    <m/>
    <n v="184.33333333333334"/>
    <n v="0"/>
    <n v="8"/>
    <s v=""/>
    <m/>
    <m/>
    <m/>
    <x v="1"/>
  </r>
  <r>
    <n v="333"/>
    <n v="16"/>
    <x v="8"/>
    <x v="9"/>
    <d v="2014-07-22T00:00:00"/>
    <s v="None_16h"/>
    <m/>
    <n v="333"/>
    <n v="1"/>
    <m/>
    <n v="15"/>
    <m/>
    <n v="335"/>
    <m/>
    <m/>
    <m/>
    <n v="15"/>
    <m/>
    <m/>
    <n v="5"/>
    <n v="220"/>
    <n v="0"/>
    <n v="15"/>
    <n v="30"/>
    <m/>
    <m/>
    <m/>
    <x v="1"/>
  </r>
  <r>
    <n v="333"/>
    <n v="16"/>
    <x v="8"/>
    <x v="9"/>
    <d v="2014-07-22T00:00:00"/>
    <s v="None_16h"/>
    <m/>
    <m/>
    <n v="2"/>
    <m/>
    <n v="14"/>
    <m/>
    <m/>
    <m/>
    <m/>
    <m/>
    <m/>
    <m/>
    <m/>
    <m/>
    <n v="220"/>
    <n v="0"/>
    <n v="14"/>
    <s v=""/>
    <m/>
    <m/>
    <m/>
    <x v="1"/>
  </r>
  <r>
    <n v="333"/>
    <n v="16"/>
    <x v="8"/>
    <x v="9"/>
    <d v="2014-07-22T00:00:00"/>
    <s v="None_16h"/>
    <m/>
    <m/>
    <n v="3"/>
    <m/>
    <n v="19"/>
    <m/>
    <n v="318"/>
    <m/>
    <m/>
    <m/>
    <n v="27"/>
    <m/>
    <m/>
    <m/>
    <n v="220"/>
    <n v="0"/>
    <n v="19"/>
    <n v="46"/>
    <m/>
    <m/>
    <m/>
    <x v="1"/>
  </r>
  <r>
    <n v="195"/>
    <n v="16"/>
    <x v="8"/>
    <x v="9"/>
    <d v="2014-07-28T00:00:00"/>
    <s v="None_16h"/>
    <m/>
    <n v="195"/>
    <n v="1"/>
    <m/>
    <n v="13"/>
    <m/>
    <n v="250"/>
    <m/>
    <m/>
    <m/>
    <n v="16"/>
    <m/>
    <m/>
    <n v="6"/>
    <n v="220"/>
    <n v="0"/>
    <n v="13"/>
    <n v="29"/>
    <m/>
    <m/>
    <m/>
    <x v="1"/>
  </r>
  <r>
    <n v="195"/>
    <n v="16"/>
    <x v="8"/>
    <x v="9"/>
    <d v="2014-07-28T00:00:00"/>
    <s v="None_16h"/>
    <m/>
    <m/>
    <n v="2"/>
    <m/>
    <n v="17"/>
    <m/>
    <m/>
    <m/>
    <m/>
    <m/>
    <m/>
    <m/>
    <m/>
    <m/>
    <n v="220"/>
    <n v="0"/>
    <n v="17"/>
    <s v=""/>
    <m/>
    <m/>
    <m/>
    <x v="1"/>
  </r>
  <r>
    <n v="228"/>
    <n v="16"/>
    <x v="8"/>
    <x v="9"/>
    <d v="2014-07-28T00:00:00"/>
    <s v="None_16h"/>
    <m/>
    <n v="228"/>
    <n v="1"/>
    <m/>
    <n v="16"/>
    <m/>
    <n v="265"/>
    <m/>
    <m/>
    <m/>
    <n v="17"/>
    <m/>
    <m/>
    <n v="6"/>
    <n v="220"/>
    <n v="0"/>
    <n v="16"/>
    <n v="33"/>
    <m/>
    <m/>
    <m/>
    <x v="1"/>
  </r>
  <r>
    <n v="228"/>
    <n v="16"/>
    <x v="8"/>
    <x v="9"/>
    <d v="2014-07-28T00:00:00"/>
    <s v="None_16h"/>
    <m/>
    <m/>
    <n v="2"/>
    <m/>
    <n v="15"/>
    <m/>
    <n v="245"/>
    <m/>
    <m/>
    <m/>
    <n v="23"/>
    <m/>
    <m/>
    <n v="5"/>
    <n v="220"/>
    <n v="0"/>
    <n v="15"/>
    <n v="38"/>
    <m/>
    <m/>
    <m/>
    <x v="1"/>
  </r>
  <r>
    <n v="228"/>
    <n v="16"/>
    <x v="8"/>
    <x v="9"/>
    <d v="2014-07-28T00:00:00"/>
    <s v="None_16h"/>
    <m/>
    <m/>
    <n v="3"/>
    <m/>
    <n v="19"/>
    <m/>
    <m/>
    <m/>
    <m/>
    <m/>
    <m/>
    <m/>
    <m/>
    <m/>
    <n v="220"/>
    <n v="0"/>
    <n v="19"/>
    <s v=""/>
    <m/>
    <m/>
    <m/>
    <x v="1"/>
  </r>
  <r>
    <n v="31"/>
    <n v="16"/>
    <x v="8"/>
    <x v="11"/>
    <d v="2014-02-04T00:00:00"/>
    <s v="None_16h"/>
    <m/>
    <n v="31"/>
    <n v="1"/>
    <n v="0"/>
    <n v="1"/>
    <n v="2"/>
    <m/>
    <m/>
    <m/>
    <n v="3"/>
    <n v="5"/>
    <m/>
    <s v="V"/>
    <m/>
    <n v="172"/>
    <n v="0.78394409208362692"/>
    <n v="1.7839440920836269"/>
    <n v="9"/>
    <m/>
    <m/>
    <m/>
    <x v="2"/>
  </r>
  <r>
    <n v="31"/>
    <n v="16"/>
    <x v="8"/>
    <x v="11"/>
    <d v="2014-02-04T00:00:00"/>
    <s v="None_16h"/>
    <m/>
    <m/>
    <n v="2"/>
    <n v="0"/>
    <n v="0"/>
    <n v="2"/>
    <m/>
    <m/>
    <n v="130"/>
    <n v="4"/>
    <n v="5"/>
    <m/>
    <s v="V"/>
    <m/>
    <n v="165"/>
    <n v="0.78787878787878785"/>
    <n v="0.78787878787878785"/>
    <n v="9"/>
    <m/>
    <m/>
    <m/>
    <x v="2"/>
  </r>
  <r>
    <n v="31"/>
    <n v="16"/>
    <x v="8"/>
    <x v="11"/>
    <d v="2014-02-04T00:00:00"/>
    <s v="None_16h"/>
    <m/>
    <m/>
    <n v="3"/>
    <n v="0"/>
    <n v="1"/>
    <n v="2"/>
    <m/>
    <m/>
    <n v="132"/>
    <m/>
    <m/>
    <m/>
    <m/>
    <m/>
    <n v="172"/>
    <n v="0.76744186046511631"/>
    <n v="1.7674418604651163"/>
    <s v=""/>
    <m/>
    <m/>
    <m/>
    <x v="2"/>
  </r>
  <r>
    <n v="31"/>
    <n v="16"/>
    <x v="8"/>
    <x v="11"/>
    <d v="2014-02-04T00:00:00"/>
    <s v="None_16h"/>
    <m/>
    <m/>
    <n v="4"/>
    <n v="0"/>
    <n v="1"/>
    <n v="2"/>
    <m/>
    <m/>
    <n v="137"/>
    <m/>
    <m/>
    <m/>
    <m/>
    <m/>
    <n v="172"/>
    <n v="0.79651162790697672"/>
    <n v="1.7965116279069768"/>
    <s v=""/>
    <m/>
    <m/>
    <m/>
    <x v="2"/>
  </r>
  <r>
    <n v="211"/>
    <n v="16"/>
    <x v="8"/>
    <x v="11"/>
    <d v="2014-02-04T00:00:00"/>
    <s v="None_16h"/>
    <m/>
    <n v="211"/>
    <n v="1"/>
    <n v="0"/>
    <n v="1"/>
    <n v="2"/>
    <m/>
    <m/>
    <m/>
    <n v="3"/>
    <n v="3"/>
    <m/>
    <s v="V"/>
    <m/>
    <n v="172"/>
    <n v="0.72371388301620865"/>
    <n v="1.7237138830162086"/>
    <n v="7"/>
    <m/>
    <m/>
    <m/>
    <x v="2"/>
  </r>
  <r>
    <n v="211"/>
    <n v="16"/>
    <x v="8"/>
    <x v="11"/>
    <d v="2014-02-04T00:00:00"/>
    <s v="None_16h"/>
    <m/>
    <m/>
    <n v="2"/>
    <n v="0"/>
    <n v="1"/>
    <n v="2"/>
    <m/>
    <m/>
    <n v="117"/>
    <n v="3"/>
    <n v="3"/>
    <m/>
    <s v="V"/>
    <m/>
    <n v="172"/>
    <n v="0.68023255813953487"/>
    <n v="1.6802325581395348"/>
    <n v="7"/>
    <m/>
    <m/>
    <m/>
    <x v="2"/>
  </r>
  <r>
    <n v="211"/>
    <n v="16"/>
    <x v="8"/>
    <x v="11"/>
    <d v="2014-02-04T00:00:00"/>
    <s v="None_16h"/>
    <m/>
    <m/>
    <n v="3"/>
    <n v="0"/>
    <n v="0"/>
    <n v="2"/>
    <m/>
    <m/>
    <n v="120"/>
    <m/>
    <m/>
    <m/>
    <m/>
    <m/>
    <n v="165"/>
    <n v="0.72727272727272729"/>
    <n v="0.72727272727272729"/>
    <s v=""/>
    <m/>
    <m/>
    <m/>
    <x v="2"/>
  </r>
  <r>
    <n v="211"/>
    <n v="16"/>
    <x v="8"/>
    <x v="11"/>
    <d v="2014-02-04T00:00:00"/>
    <s v="None_16h"/>
    <m/>
    <m/>
    <n v="4"/>
    <n v="0"/>
    <n v="0"/>
    <n v="2"/>
    <m/>
    <m/>
    <n v="126"/>
    <m/>
    <m/>
    <m/>
    <m/>
    <m/>
    <n v="165"/>
    <n v="0.76363636363636367"/>
    <n v="0.76363636363636367"/>
    <s v=""/>
    <m/>
    <m/>
    <m/>
    <x v="2"/>
  </r>
  <r>
    <n v="235"/>
    <n v="16"/>
    <x v="8"/>
    <x v="11"/>
    <d v="2014-02-04T00:00:00"/>
    <s v="None_16h"/>
    <m/>
    <n v="235"/>
    <n v="1"/>
    <n v="0"/>
    <n v="1"/>
    <n v="2"/>
    <m/>
    <m/>
    <m/>
    <n v="3"/>
    <n v="3"/>
    <m/>
    <s v="V"/>
    <m/>
    <n v="172"/>
    <n v="0.73255813953488369"/>
    <n v="1.7325581395348837"/>
    <n v="7"/>
    <m/>
    <m/>
    <m/>
    <x v="2"/>
  </r>
  <r>
    <n v="235"/>
    <n v="16"/>
    <x v="8"/>
    <x v="11"/>
    <d v="2014-02-04T00:00:00"/>
    <s v="None_16h"/>
    <m/>
    <m/>
    <n v="2"/>
    <n v="0"/>
    <n v="1"/>
    <n v="2"/>
    <m/>
    <m/>
    <n v="128"/>
    <n v="3"/>
    <n v="2"/>
    <m/>
    <s v="V"/>
    <m/>
    <n v="172"/>
    <n v="0.7441860465116279"/>
    <n v="1.7441860465116279"/>
    <n v="6"/>
    <m/>
    <m/>
    <m/>
    <x v="2"/>
  </r>
  <r>
    <n v="235"/>
    <n v="16"/>
    <x v="8"/>
    <x v="11"/>
    <d v="2014-02-04T00:00:00"/>
    <s v="None_16h"/>
    <m/>
    <m/>
    <n v="3"/>
    <n v="0"/>
    <n v="1"/>
    <n v="2"/>
    <m/>
    <m/>
    <n v="123"/>
    <m/>
    <m/>
    <m/>
    <m/>
    <m/>
    <n v="172"/>
    <n v="0.71511627906976749"/>
    <n v="1.7151162790697674"/>
    <s v=""/>
    <m/>
    <m/>
    <m/>
    <x v="2"/>
  </r>
  <r>
    <n v="235"/>
    <n v="16"/>
    <x v="8"/>
    <x v="11"/>
    <d v="2014-02-04T00:00:00"/>
    <s v="None_16h"/>
    <m/>
    <m/>
    <n v="4"/>
    <n v="0"/>
    <n v="1"/>
    <n v="2"/>
    <m/>
    <m/>
    <n v="127"/>
    <m/>
    <m/>
    <m/>
    <m/>
    <m/>
    <n v="172"/>
    <n v="0.73837209302325579"/>
    <n v="1.7383720930232558"/>
    <s v=""/>
    <m/>
    <m/>
    <m/>
    <x v="2"/>
  </r>
  <r>
    <n v="55"/>
    <n v="16"/>
    <x v="8"/>
    <x v="11"/>
    <d v="2014-02-11T00:00:00"/>
    <s v="None_16h"/>
    <m/>
    <n v="55"/>
    <n v="1"/>
    <n v="1"/>
    <n v="2"/>
    <n v="3"/>
    <n v="70"/>
    <m/>
    <m/>
    <n v="5"/>
    <n v="4"/>
    <m/>
    <s v="E"/>
    <m/>
    <n v="200"/>
    <n v="0.92833333333333334"/>
    <n v="2.9283333333333332"/>
    <n v="11"/>
    <m/>
    <m/>
    <m/>
    <x v="2"/>
  </r>
  <r>
    <n v="55"/>
    <n v="16"/>
    <x v="8"/>
    <x v="11"/>
    <d v="2014-02-11T00:00:00"/>
    <s v="None_16h"/>
    <m/>
    <m/>
    <n v="2"/>
    <n v="1"/>
    <n v="2"/>
    <n v="3"/>
    <n v="57"/>
    <n v="165"/>
    <n v="168"/>
    <n v="4"/>
    <n v="6"/>
    <m/>
    <s v="E"/>
    <m/>
    <n v="200"/>
    <n v="0.84"/>
    <n v="2.84"/>
    <n v="12"/>
    <m/>
    <m/>
    <m/>
    <x v="2"/>
  </r>
  <r>
    <n v="55"/>
    <n v="16"/>
    <x v="8"/>
    <x v="11"/>
    <d v="2014-02-11T00:00:00"/>
    <s v="None_16h"/>
    <m/>
    <m/>
    <n v="3"/>
    <n v="2"/>
    <n v="2"/>
    <n v="3"/>
    <n v="68"/>
    <n v="195"/>
    <n v="198"/>
    <n v="4"/>
    <n v="7"/>
    <m/>
    <s v="DR"/>
    <m/>
    <n v="200"/>
    <n v="0.99"/>
    <n v="2.99"/>
    <n v="13"/>
    <m/>
    <m/>
    <m/>
    <x v="2"/>
  </r>
  <r>
    <n v="55"/>
    <n v="16"/>
    <x v="8"/>
    <x v="11"/>
    <d v="2014-02-11T00:00:00"/>
    <s v="None_16h"/>
    <m/>
    <m/>
    <n v="4"/>
    <n v="1"/>
    <n v="2"/>
    <n v="3"/>
    <n v="57"/>
    <n v="171"/>
    <n v="191"/>
    <m/>
    <m/>
    <m/>
    <m/>
    <m/>
    <n v="200"/>
    <n v="0.95499999999999996"/>
    <n v="2.9550000000000001"/>
    <s v=""/>
    <m/>
    <m/>
    <m/>
    <x v="2"/>
  </r>
  <r>
    <n v="213"/>
    <n v="16"/>
    <x v="8"/>
    <x v="11"/>
    <d v="2014-02-11T00:00:00"/>
    <s v="None_16h"/>
    <m/>
    <n v="213"/>
    <n v="1"/>
    <n v="0"/>
    <n v="1"/>
    <n v="3"/>
    <n v="72"/>
    <m/>
    <n v="141"/>
    <n v="4"/>
    <m/>
    <m/>
    <s v="E"/>
    <m/>
    <n v="172"/>
    <n v="0.81976744186046513"/>
    <n v="1.8197674418604652"/>
    <s v=""/>
    <m/>
    <m/>
    <m/>
    <x v="2"/>
  </r>
  <r>
    <n v="213"/>
    <n v="16"/>
    <x v="8"/>
    <x v="11"/>
    <d v="2014-02-11T00:00:00"/>
    <s v="None_16h"/>
    <m/>
    <m/>
    <n v="2"/>
    <n v="1"/>
    <n v="2"/>
    <n v="3"/>
    <n v="65"/>
    <n v="185"/>
    <n v="184"/>
    <n v="4"/>
    <n v="7"/>
    <m/>
    <s v="E"/>
    <m/>
    <n v="200"/>
    <n v="0.92"/>
    <n v="2.92"/>
    <n v="13"/>
    <m/>
    <m/>
    <m/>
    <x v="2"/>
  </r>
  <r>
    <n v="213"/>
    <n v="16"/>
    <x v="8"/>
    <x v="11"/>
    <d v="2014-02-11T00:00:00"/>
    <s v="None_16h"/>
    <m/>
    <m/>
    <n v="3"/>
    <n v="1"/>
    <n v="2"/>
    <n v="3"/>
    <n v="56"/>
    <n v="173"/>
    <n v="174"/>
    <n v="4"/>
    <n v="7"/>
    <m/>
    <s v="DR"/>
    <m/>
    <n v="200"/>
    <n v="0.87"/>
    <n v="2.87"/>
    <n v="13"/>
    <m/>
    <m/>
    <m/>
    <x v="2"/>
  </r>
  <r>
    <n v="213"/>
    <n v="16"/>
    <x v="8"/>
    <x v="11"/>
    <d v="2014-02-11T00:00:00"/>
    <s v="None_16h"/>
    <m/>
    <m/>
    <n v="4"/>
    <n v="0"/>
    <n v="1"/>
    <n v="3"/>
    <n v="62"/>
    <n v="184"/>
    <n v="183"/>
    <m/>
    <m/>
    <m/>
    <m/>
    <m/>
    <n v="172"/>
    <n v="1.0639534883720929"/>
    <n v="2.0639534883720927"/>
    <s v=""/>
    <m/>
    <m/>
    <m/>
    <x v="2"/>
  </r>
  <r>
    <n v="241"/>
    <n v="16"/>
    <x v="8"/>
    <x v="11"/>
    <d v="2014-02-11T00:00:00"/>
    <s v="None_16h"/>
    <m/>
    <n v="241"/>
    <n v="1"/>
    <n v="0"/>
    <n v="1"/>
    <n v="3"/>
    <n v="69"/>
    <m/>
    <n v="144"/>
    <m/>
    <m/>
    <m/>
    <m/>
    <m/>
    <n v="172"/>
    <n v="0.83720930232558144"/>
    <n v="1.8372093023255816"/>
    <s v=""/>
    <m/>
    <m/>
    <m/>
    <x v="2"/>
  </r>
  <r>
    <n v="241"/>
    <n v="16"/>
    <x v="8"/>
    <x v="11"/>
    <d v="2014-02-11T00:00:00"/>
    <s v="None_16h"/>
    <m/>
    <m/>
    <n v="2"/>
    <n v="2"/>
    <n v="2"/>
    <n v="3"/>
    <n v="53"/>
    <n v="150"/>
    <n v="198"/>
    <n v="4"/>
    <n v="7"/>
    <m/>
    <s v="DR"/>
    <m/>
    <n v="200"/>
    <n v="0.99"/>
    <n v="2.99"/>
    <n v="13"/>
    <m/>
    <m/>
    <m/>
    <x v="2"/>
  </r>
  <r>
    <n v="241"/>
    <n v="16"/>
    <x v="8"/>
    <x v="11"/>
    <d v="2014-02-11T00:00:00"/>
    <s v="None_16h"/>
    <m/>
    <m/>
    <n v="3"/>
    <n v="1"/>
    <n v="2"/>
    <n v="3"/>
    <n v="58"/>
    <n v="165"/>
    <n v="182"/>
    <n v="4"/>
    <n v="6"/>
    <m/>
    <s v="E"/>
    <m/>
    <n v="200"/>
    <n v="0.91"/>
    <n v="2.91"/>
    <n v="12"/>
    <m/>
    <m/>
    <m/>
    <x v="2"/>
  </r>
  <r>
    <n v="241"/>
    <n v="16"/>
    <x v="8"/>
    <x v="11"/>
    <d v="2014-02-11T00:00:00"/>
    <s v="None_16h"/>
    <m/>
    <m/>
    <n v="4"/>
    <n v="1"/>
    <n v="1"/>
    <n v="3"/>
    <n v="51"/>
    <n v="146"/>
    <n v="158"/>
    <n v="4"/>
    <n v="7"/>
    <m/>
    <s v="DR"/>
    <m/>
    <n v="172"/>
    <n v="0.91860465116279066"/>
    <n v="1.9186046511627906"/>
    <n v="12"/>
    <m/>
    <m/>
    <m/>
    <x v="2"/>
  </r>
  <r>
    <n v="48"/>
    <n v="16"/>
    <x v="8"/>
    <x v="11"/>
    <d v="2014-02-18T00:00:00"/>
    <s v="None_16h"/>
    <m/>
    <n v="48"/>
    <n v="1"/>
    <n v="2"/>
    <n v="4"/>
    <n v="5"/>
    <n v="98"/>
    <m/>
    <n v="207"/>
    <n v="3"/>
    <n v="18"/>
    <n v="29"/>
    <s v="TS"/>
    <n v="1"/>
    <n v="208.57142857142858"/>
    <n v="0.99246575342465748"/>
    <n v="4.992465753424657"/>
    <n v="25"/>
    <m/>
    <m/>
    <m/>
    <x v="2"/>
  </r>
  <r>
    <n v="48"/>
    <n v="16"/>
    <x v="8"/>
    <x v="11"/>
    <d v="2014-02-18T00:00:00"/>
    <s v="None_16h"/>
    <m/>
    <m/>
    <n v="2"/>
    <n v="1"/>
    <n v="4"/>
    <n v="5"/>
    <n v="110"/>
    <n v="229"/>
    <n v="226"/>
    <n v="3"/>
    <n v="17"/>
    <n v="30"/>
    <s v="TS"/>
    <n v="1"/>
    <n v="208.57142857142858"/>
    <n v="1.0835616438356164"/>
    <n v="5.0835616438356164"/>
    <n v="24"/>
    <m/>
    <m/>
    <m/>
    <x v="2"/>
  </r>
  <r>
    <n v="48"/>
    <n v="16"/>
    <x v="8"/>
    <x v="11"/>
    <d v="2014-02-18T00:00:00"/>
    <s v="None_16h"/>
    <m/>
    <m/>
    <n v="3"/>
    <n v="1"/>
    <n v="4"/>
    <n v="5"/>
    <n v="103"/>
    <n v="211"/>
    <n v="211"/>
    <n v="3"/>
    <n v="19"/>
    <n v="30"/>
    <s v="TS"/>
    <n v="1"/>
    <n v="208.57142857142858"/>
    <n v="1.0116438356164383"/>
    <n v="5.0116438356164386"/>
    <n v="26"/>
    <m/>
    <m/>
    <m/>
    <x v="2"/>
  </r>
  <r>
    <n v="48"/>
    <n v="16"/>
    <x v="8"/>
    <x v="11"/>
    <d v="2014-02-18T00:00:00"/>
    <s v="None_16h"/>
    <m/>
    <m/>
    <n v="4"/>
    <n v="2"/>
    <n v="5"/>
    <n v="6"/>
    <n v="106"/>
    <n v="229"/>
    <n v="229"/>
    <n v="3"/>
    <n v="17"/>
    <n v="37"/>
    <s v="TS"/>
    <n v="1"/>
    <n v="106.66666666666667"/>
    <n v="2.1468750000000001"/>
    <n v="7.1468749999999996"/>
    <n v="25"/>
    <m/>
    <m/>
    <m/>
    <x v="2"/>
  </r>
  <r>
    <n v="220"/>
    <n v="16"/>
    <x v="8"/>
    <x v="11"/>
    <d v="2014-02-18T00:00:00"/>
    <s v="None_16h"/>
    <m/>
    <n v="220"/>
    <n v="1"/>
    <n v="1"/>
    <n v="4"/>
    <n v="5"/>
    <n v="102"/>
    <m/>
    <n v="297"/>
    <n v="3"/>
    <n v="7"/>
    <m/>
    <s v="V"/>
    <m/>
    <n v="208.57142857142858"/>
    <n v="1.4239726027397259"/>
    <n v="5.4239726027397257"/>
    <n v="14"/>
    <m/>
    <m/>
    <m/>
    <x v="2"/>
  </r>
  <r>
    <n v="220"/>
    <n v="16"/>
    <x v="8"/>
    <x v="11"/>
    <d v="2014-02-18T00:00:00"/>
    <s v="None_16h"/>
    <m/>
    <m/>
    <n v="2"/>
    <n v="2"/>
    <n v="5"/>
    <n v="6"/>
    <n v="88"/>
    <n v="206"/>
    <n v="206"/>
    <n v="3"/>
    <n v="17"/>
    <n v="20"/>
    <s v="TS"/>
    <n v="1"/>
    <n v="106.66666666666667"/>
    <n v="1.9312499999999999"/>
    <n v="6.9312500000000004"/>
    <n v="25"/>
    <m/>
    <m/>
    <m/>
    <x v="2"/>
  </r>
  <r>
    <n v="220"/>
    <n v="16"/>
    <x v="8"/>
    <x v="11"/>
    <d v="2014-02-18T00:00:00"/>
    <s v="None_16h"/>
    <m/>
    <m/>
    <n v="3"/>
    <n v="2"/>
    <n v="5"/>
    <n v="6"/>
    <n v="95"/>
    <n v="229"/>
    <n v="230"/>
    <n v="3"/>
    <n v="19"/>
    <n v="29"/>
    <s v="TS"/>
    <n v="1"/>
    <n v="106.66666666666667"/>
    <n v="2.15625"/>
    <n v="7.15625"/>
    <n v="27"/>
    <m/>
    <m/>
    <m/>
    <x v="2"/>
  </r>
  <r>
    <n v="220"/>
    <n v="16"/>
    <x v="8"/>
    <x v="11"/>
    <d v="2014-02-18T00:00:00"/>
    <s v="None_16h"/>
    <m/>
    <m/>
    <n v="4"/>
    <n v="2"/>
    <n v="5"/>
    <n v="6"/>
    <n v="101"/>
    <n v="199"/>
    <n v="199"/>
    <n v="3"/>
    <n v="18"/>
    <n v="36"/>
    <s v="TS"/>
    <n v="1"/>
    <n v="106.66666666666667"/>
    <n v="1.8656249999999999"/>
    <n v="6.8656249999999996"/>
    <n v="26"/>
    <m/>
    <m/>
    <m/>
    <x v="2"/>
  </r>
  <r>
    <n v="242"/>
    <n v="16"/>
    <x v="8"/>
    <x v="11"/>
    <d v="2014-02-18T00:00:00"/>
    <s v="None_16h"/>
    <m/>
    <n v="242"/>
    <n v="1"/>
    <n v="2"/>
    <n v="5"/>
    <n v="6"/>
    <n v="105"/>
    <m/>
    <n v="157"/>
    <n v="3"/>
    <n v="18"/>
    <n v="35"/>
    <s v="TS"/>
    <n v="1"/>
    <n v="106.66666666666667"/>
    <n v="1.471875"/>
    <n v="6.4718749999999998"/>
    <n v="26"/>
    <m/>
    <m/>
    <m/>
    <x v="2"/>
  </r>
  <r>
    <n v="242"/>
    <n v="16"/>
    <x v="8"/>
    <x v="11"/>
    <d v="2014-02-18T00:00:00"/>
    <s v="None_16h"/>
    <m/>
    <m/>
    <n v="2"/>
    <n v="2"/>
    <n v="5"/>
    <n v="6"/>
    <n v="89"/>
    <n v="210"/>
    <n v="211"/>
    <n v="3"/>
    <n v="18"/>
    <n v="18"/>
    <s v="TS"/>
    <n v="1"/>
    <n v="106.66666666666667"/>
    <n v="1.9781249999999999"/>
    <n v="6.9781250000000004"/>
    <n v="26"/>
    <m/>
    <m/>
    <m/>
    <x v="2"/>
  </r>
  <r>
    <n v="242"/>
    <n v="16"/>
    <x v="8"/>
    <x v="11"/>
    <d v="2014-02-18T00:00:00"/>
    <s v="None_16h"/>
    <m/>
    <m/>
    <n v="3"/>
    <n v="2"/>
    <n v="5"/>
    <n v="6"/>
    <n v="94"/>
    <n v="212"/>
    <n v="212"/>
    <n v="3"/>
    <n v="18"/>
    <n v="23"/>
    <s v="TS"/>
    <n v="1"/>
    <n v="106.66666666666667"/>
    <n v="1.9874999999999998"/>
    <n v="6.9874999999999998"/>
    <n v="26"/>
    <m/>
    <m/>
    <m/>
    <x v="2"/>
  </r>
  <r>
    <n v="242"/>
    <n v="16"/>
    <x v="8"/>
    <x v="11"/>
    <d v="2014-02-18T00:00:00"/>
    <s v="None_16h"/>
    <m/>
    <m/>
    <n v="4"/>
    <n v="2"/>
    <n v="5"/>
    <n v="6"/>
    <n v="91"/>
    <n v="175"/>
    <n v="184"/>
    <n v="3"/>
    <n v="18"/>
    <n v="24"/>
    <s v="TS"/>
    <n v="1"/>
    <n v="106.66666666666667"/>
    <n v="1.7249999999999999"/>
    <n v="6.7249999999999996"/>
    <n v="26"/>
    <m/>
    <m/>
    <m/>
    <x v="2"/>
  </r>
  <r>
    <n v="84"/>
    <n v="16"/>
    <x v="8"/>
    <x v="11"/>
    <d v="2014-02-25T00:00:00"/>
    <s v="None_16h"/>
    <d v="2014-02-25T00:00:00"/>
    <n v="84"/>
    <n v="1"/>
    <n v="1"/>
    <n v="6"/>
    <n v="7"/>
    <n v="200"/>
    <m/>
    <n v="65"/>
    <n v="1"/>
    <n v="18"/>
    <n v="140"/>
    <s v="All primordia spiklets with awns"/>
    <n v="3"/>
    <n v="78.129032258064512"/>
    <n v="0.83195706028075977"/>
    <n v="6.83195706028076"/>
    <n v="25"/>
    <m/>
    <m/>
    <m/>
    <x v="2"/>
  </r>
  <r>
    <n v="84"/>
    <n v="16"/>
    <x v="8"/>
    <x v="11"/>
    <d v="2014-02-25T00:00:00"/>
    <s v="None_16h"/>
    <m/>
    <m/>
    <n v="2"/>
    <n v="2"/>
    <n v="7"/>
    <n v="8"/>
    <n v="190"/>
    <n v="130"/>
    <n v="55"/>
    <n v="1"/>
    <n v="17"/>
    <n v="110"/>
    <s v="All primordia spiklets with awns "/>
    <n v="3"/>
    <n v="75.5"/>
    <n v="0.72847682119205293"/>
    <n v="7.7284768211920527"/>
    <n v="25"/>
    <m/>
    <m/>
    <m/>
    <x v="2"/>
  </r>
  <r>
    <n v="84"/>
    <n v="16"/>
    <x v="8"/>
    <x v="11"/>
    <d v="2014-02-25T00:00:00"/>
    <s v="None_16h"/>
    <m/>
    <m/>
    <n v="3"/>
    <n v="2"/>
    <n v="7"/>
    <n v="8"/>
    <n v="165"/>
    <n v="121"/>
    <n v="22"/>
    <n v="1"/>
    <n v="16"/>
    <n v="90"/>
    <s v="All primordia spiklets with awns "/>
    <n v="3"/>
    <n v="75.5"/>
    <n v="0.29139072847682118"/>
    <n v="7.2913907284768209"/>
    <n v="24"/>
    <m/>
    <m/>
    <m/>
    <x v="2"/>
  </r>
  <r>
    <n v="84"/>
    <n v="16"/>
    <x v="8"/>
    <x v="11"/>
    <d v="2014-02-25T00:00:00"/>
    <s v="None_16h"/>
    <m/>
    <m/>
    <n v="4"/>
    <n v="1"/>
    <n v="6"/>
    <n v="7"/>
    <n v="188"/>
    <n v="129"/>
    <n v="47"/>
    <n v="1"/>
    <n v="16"/>
    <n v="114"/>
    <s v="All primordia spiklets with awns "/>
    <n v="3"/>
    <n v="78.129032258064512"/>
    <n v="0.60156895127993393"/>
    <n v="6.6015689512799343"/>
    <n v="23"/>
    <m/>
    <m/>
    <m/>
    <x v="2"/>
  </r>
  <r>
    <n v="202"/>
    <n v="16"/>
    <x v="8"/>
    <x v="11"/>
    <d v="2014-02-25T00:00:00"/>
    <s v="None_16h"/>
    <m/>
    <n v="202"/>
    <n v="1"/>
    <n v="1"/>
    <n v="6"/>
    <n v="7"/>
    <n v="150"/>
    <m/>
    <n v="15"/>
    <n v="1"/>
    <n v="12"/>
    <n v="82"/>
    <s v="All primordia spiklets with awns "/>
    <n v="3"/>
    <n v="78.129032258064512"/>
    <n v="0.19199009083402147"/>
    <n v="6.1919900908340217"/>
    <n v="19"/>
    <m/>
    <m/>
    <m/>
    <x v="2"/>
  </r>
  <r>
    <n v="202"/>
    <n v="16"/>
    <x v="8"/>
    <x v="11"/>
    <d v="2014-02-25T00:00:00"/>
    <s v="None_16h"/>
    <m/>
    <m/>
    <n v="2"/>
    <n v="1"/>
    <n v="7"/>
    <n v="7"/>
    <n v="230"/>
    <n v="59"/>
    <m/>
    <n v="1"/>
    <n v="16"/>
    <n v="148"/>
    <s v="FL (Flag Leaf)"/>
    <n v="3"/>
    <n v="75.5"/>
    <n v="0"/>
    <n v="7"/>
    <n v="24"/>
    <m/>
    <m/>
    <m/>
    <x v="1"/>
  </r>
  <r>
    <n v="202"/>
    <n v="16"/>
    <x v="8"/>
    <x v="11"/>
    <d v="2014-02-25T00:00:00"/>
    <s v="None_16h"/>
    <m/>
    <m/>
    <n v="3"/>
    <n v="2"/>
    <n v="8"/>
    <n v="7"/>
    <n v="210"/>
    <n v="75"/>
    <m/>
    <n v="1"/>
    <n v="16"/>
    <n v="170"/>
    <s v="FL"/>
    <n v="3"/>
    <n v="75.5"/>
    <n v="0"/>
    <n v="8"/>
    <n v="25"/>
    <m/>
    <m/>
    <m/>
    <x v="2"/>
  </r>
  <r>
    <n v="202"/>
    <n v="16"/>
    <x v="8"/>
    <x v="11"/>
    <d v="2014-02-25T00:00:00"/>
    <s v="None_16h"/>
    <m/>
    <m/>
    <n v="4"/>
    <n v="2"/>
    <n v="8"/>
    <n v="7"/>
    <n v="250"/>
    <n v="76"/>
    <m/>
    <n v="1"/>
    <n v="15"/>
    <n v="178"/>
    <s v="FL"/>
    <n v="3"/>
    <n v="75.5"/>
    <n v="0"/>
    <n v="8"/>
    <n v="24"/>
    <m/>
    <m/>
    <m/>
    <x v="2"/>
  </r>
  <r>
    <n v="251"/>
    <n v="16"/>
    <x v="8"/>
    <x v="11"/>
    <d v="2014-02-25T00:00:00"/>
    <s v="None_16h"/>
    <m/>
    <n v="251"/>
    <n v="1"/>
    <n v="1"/>
    <n v="6"/>
    <n v="7"/>
    <n v="225"/>
    <m/>
    <n v="83"/>
    <n v="1"/>
    <n v="17"/>
    <n v="143"/>
    <s v="FL"/>
    <n v="3"/>
    <n v="78.129032258064512"/>
    <n v="1.0623451692815855"/>
    <n v="7.0623451692815857"/>
    <n v="24"/>
    <m/>
    <m/>
    <m/>
    <x v="2"/>
  </r>
  <r>
    <n v="251"/>
    <n v="16"/>
    <x v="8"/>
    <x v="11"/>
    <d v="2014-02-25T00:00:00"/>
    <s v="None_16h"/>
    <m/>
    <m/>
    <n v="2"/>
    <n v="2"/>
    <n v="6"/>
    <n v="7"/>
    <n v="200"/>
    <n v="120"/>
    <n v="67"/>
    <n v="1"/>
    <n v="17"/>
    <n v="145"/>
    <s v="FL"/>
    <n v="3"/>
    <n v="78.129032258064512"/>
    <n v="0.85755573905862925"/>
    <n v="6.857555739058629"/>
    <n v="24"/>
    <m/>
    <m/>
    <m/>
    <x v="2"/>
  </r>
  <r>
    <n v="251"/>
    <n v="16"/>
    <x v="8"/>
    <x v="11"/>
    <d v="2014-02-25T00:00:00"/>
    <s v="None_16h"/>
    <m/>
    <m/>
    <n v="3"/>
    <n v="1"/>
    <n v="6"/>
    <n v="7"/>
    <n v="168"/>
    <n v="106"/>
    <n v="64"/>
    <n v="1"/>
    <n v="16"/>
    <n v="143"/>
    <s v="FL"/>
    <n v="3"/>
    <n v="78.129032258064512"/>
    <n v="0.81915772089182493"/>
    <n v="6.819157720891825"/>
    <n v="23"/>
    <m/>
    <m/>
    <m/>
    <x v="2"/>
  </r>
  <r>
    <n v="251"/>
    <n v="16"/>
    <x v="8"/>
    <x v="11"/>
    <d v="2014-02-25T00:00:00"/>
    <s v="None_16h"/>
    <m/>
    <m/>
    <n v="4"/>
    <n v="1"/>
    <n v="6"/>
    <n v="7"/>
    <n v="205"/>
    <n v="120"/>
    <n v="66"/>
    <n v="1"/>
    <n v="18"/>
    <n v="141"/>
    <s v="allspiklets with "/>
    <n v="3"/>
    <n v="78.129032258064512"/>
    <n v="0.84475639966969451"/>
    <n v="6.844756399669695"/>
    <n v="25"/>
    <m/>
    <m/>
    <m/>
    <x v="2"/>
  </r>
  <r>
    <n v="62"/>
    <n v="16"/>
    <x v="8"/>
    <x v="11"/>
    <d v="2014-03-04T00:00:00"/>
    <s v="None_16h"/>
    <m/>
    <n v="62"/>
    <n v="1"/>
    <n v="1"/>
    <n v="7"/>
    <m/>
    <n v="350"/>
    <n v="80"/>
    <m/>
    <m/>
    <n v="15"/>
    <m/>
    <s v="heads emerging"/>
    <n v="4"/>
    <n v="75.5"/>
    <n v="0"/>
    <n v="7"/>
    <n v="22"/>
    <m/>
    <m/>
    <m/>
    <x v="1"/>
  </r>
  <r>
    <n v="62"/>
    <n v="16"/>
    <x v="8"/>
    <x v="11"/>
    <d v="2014-03-04T00:00:00"/>
    <s v="None_16h"/>
    <m/>
    <m/>
    <n v="2"/>
    <n v="1"/>
    <n v="7"/>
    <m/>
    <n v="380"/>
    <n v="90"/>
    <m/>
    <m/>
    <n v="14"/>
    <m/>
    <s v="heads emerging"/>
    <n v="3"/>
    <n v="75.5"/>
    <n v="0"/>
    <n v="7"/>
    <n v="21"/>
    <m/>
    <m/>
    <m/>
    <x v="1"/>
  </r>
  <r>
    <n v="62"/>
    <n v="16"/>
    <x v="8"/>
    <x v="11"/>
    <d v="2014-03-04T00:00:00"/>
    <s v="None_16h"/>
    <m/>
    <m/>
    <n v="3"/>
    <n v="2"/>
    <n v="7"/>
    <m/>
    <n v="380"/>
    <n v="90"/>
    <m/>
    <m/>
    <n v="16"/>
    <m/>
    <s v="heads emerging"/>
    <n v="4"/>
    <n v="75.5"/>
    <n v="0"/>
    <n v="7"/>
    <n v="23"/>
    <m/>
    <m/>
    <m/>
    <x v="1"/>
  </r>
  <r>
    <n v="62"/>
    <n v="16"/>
    <x v="8"/>
    <x v="11"/>
    <d v="2014-03-04T00:00:00"/>
    <s v="None_16h"/>
    <m/>
    <m/>
    <n v="4"/>
    <n v="2"/>
    <n v="7"/>
    <m/>
    <n v="390"/>
    <n v="95"/>
    <m/>
    <m/>
    <n v="16"/>
    <m/>
    <s v="heads emerging"/>
    <n v="4"/>
    <n v="75.5"/>
    <n v="0"/>
    <n v="7"/>
    <n v="23"/>
    <m/>
    <m/>
    <m/>
    <x v="1"/>
  </r>
  <r>
    <n v="62"/>
    <n v="16"/>
    <x v="8"/>
    <x v="11"/>
    <d v="2014-03-04T00:00:00"/>
    <s v="None_16h"/>
    <m/>
    <m/>
    <n v="5"/>
    <n v="1"/>
    <n v="7"/>
    <m/>
    <n v="345"/>
    <n v="88"/>
    <m/>
    <m/>
    <n v="15"/>
    <m/>
    <s v="heads emerging"/>
    <n v="4"/>
    <n v="75.5"/>
    <n v="0"/>
    <n v="7"/>
    <n v="22"/>
    <m/>
    <m/>
    <m/>
    <x v="1"/>
  </r>
  <r>
    <n v="83"/>
    <n v="16"/>
    <x v="8"/>
    <x v="11"/>
    <d v="2014-03-04T00:00:00"/>
    <s v="None_16h"/>
    <m/>
    <n v="83"/>
    <n v="1"/>
    <n v="2"/>
    <n v="7"/>
    <m/>
    <n v="355"/>
    <n v="80"/>
    <m/>
    <m/>
    <n v="17"/>
    <m/>
    <s v="heads emerging"/>
    <n v="4"/>
    <n v="75.5"/>
    <n v="0"/>
    <n v="7"/>
    <n v="24"/>
    <m/>
    <m/>
    <m/>
    <x v="1"/>
  </r>
  <r>
    <n v="83"/>
    <n v="16"/>
    <x v="8"/>
    <x v="11"/>
    <d v="2014-03-04T00:00:00"/>
    <s v="None_16h"/>
    <m/>
    <m/>
    <n v="2"/>
    <n v="2"/>
    <n v="7"/>
    <m/>
    <n v="350"/>
    <n v="90"/>
    <m/>
    <m/>
    <n v="17"/>
    <m/>
    <s v="heads emerging"/>
    <n v="4"/>
    <n v="75.5"/>
    <n v="0"/>
    <n v="7"/>
    <n v="24"/>
    <m/>
    <m/>
    <m/>
    <x v="1"/>
  </r>
  <r>
    <n v="83"/>
    <n v="16"/>
    <x v="8"/>
    <x v="11"/>
    <d v="2014-03-04T00:00:00"/>
    <s v="None_16h"/>
    <m/>
    <m/>
    <n v="3"/>
    <n v="1"/>
    <n v="7"/>
    <m/>
    <n v="340"/>
    <n v="72"/>
    <m/>
    <m/>
    <n v="15"/>
    <m/>
    <s v="heads emerging"/>
    <n v="4"/>
    <n v="75.5"/>
    <n v="0"/>
    <n v="7"/>
    <n v="22"/>
    <m/>
    <m/>
    <m/>
    <x v="1"/>
  </r>
  <r>
    <n v="83"/>
    <n v="16"/>
    <x v="8"/>
    <x v="11"/>
    <d v="2014-03-04T00:00:00"/>
    <s v="None_16h"/>
    <m/>
    <m/>
    <n v="4"/>
    <n v="2"/>
    <n v="7"/>
    <m/>
    <n v="330"/>
    <n v="90"/>
    <m/>
    <m/>
    <n v="18"/>
    <m/>
    <s v="heads emerging"/>
    <n v="4"/>
    <n v="75.5"/>
    <n v="0"/>
    <n v="7"/>
    <n v="25"/>
    <m/>
    <m/>
    <m/>
    <x v="1"/>
  </r>
  <r>
    <n v="83"/>
    <n v="16"/>
    <x v="8"/>
    <x v="11"/>
    <d v="2014-03-04T00:00:00"/>
    <s v="None_16h"/>
    <m/>
    <m/>
    <n v="5"/>
    <n v="2"/>
    <n v="7"/>
    <m/>
    <n v="330"/>
    <n v="80"/>
    <m/>
    <m/>
    <n v="17"/>
    <m/>
    <s v="heads emerging"/>
    <n v="4"/>
    <n v="75.5"/>
    <n v="0"/>
    <n v="7"/>
    <n v="24"/>
    <m/>
    <m/>
    <m/>
    <x v="1"/>
  </r>
  <r>
    <n v="89"/>
    <n v="16"/>
    <x v="8"/>
    <x v="11"/>
    <d v="2014-03-04T00:00:00"/>
    <s v="None_16h"/>
    <m/>
    <n v="89"/>
    <n v="1"/>
    <n v="0"/>
    <n v="7"/>
    <m/>
    <n v="370"/>
    <n v="50"/>
    <m/>
    <m/>
    <n v="14"/>
    <m/>
    <s v="heads emerging"/>
    <n v="4"/>
    <n v="75.5"/>
    <n v="0"/>
    <n v="7"/>
    <n v="21"/>
    <m/>
    <m/>
    <m/>
    <x v="1"/>
  </r>
  <r>
    <n v="89"/>
    <n v="16"/>
    <x v="8"/>
    <x v="11"/>
    <d v="2014-03-04T00:00:00"/>
    <s v="None_16h"/>
    <m/>
    <m/>
    <n v="2"/>
    <n v="2"/>
    <n v="7"/>
    <m/>
    <n v="350"/>
    <n v="65"/>
    <m/>
    <m/>
    <n v="13"/>
    <m/>
    <s v="heads emerging"/>
    <n v="4"/>
    <n v="75.5"/>
    <n v="0"/>
    <n v="7"/>
    <n v="20"/>
    <m/>
    <m/>
    <m/>
    <x v="1"/>
  </r>
  <r>
    <n v="89"/>
    <n v="16"/>
    <x v="8"/>
    <x v="11"/>
    <d v="2014-03-04T00:00:00"/>
    <s v="None_16h"/>
    <m/>
    <m/>
    <n v="3"/>
    <n v="0"/>
    <n v="7"/>
    <m/>
    <n v="355"/>
    <n v="60"/>
    <m/>
    <m/>
    <n v="14"/>
    <m/>
    <s v="heads emerging"/>
    <n v="4"/>
    <n v="75.5"/>
    <n v="0"/>
    <n v="7"/>
    <n v="21"/>
    <m/>
    <m/>
    <m/>
    <x v="1"/>
  </r>
  <r>
    <n v="89"/>
    <n v="16"/>
    <x v="8"/>
    <x v="11"/>
    <d v="2014-03-04T00:00:00"/>
    <s v="None_16h"/>
    <m/>
    <m/>
    <n v="4"/>
    <n v="0"/>
    <n v="6"/>
    <m/>
    <n v="330"/>
    <n v="60"/>
    <m/>
    <m/>
    <n v="12"/>
    <m/>
    <s v="heads emerging"/>
    <n v="3"/>
    <n v="78.129032258064512"/>
    <n v="0"/>
    <n v="6"/>
    <n v="18"/>
    <m/>
    <m/>
    <m/>
    <x v="1"/>
  </r>
  <r>
    <n v="89"/>
    <n v="16"/>
    <x v="8"/>
    <x v="11"/>
    <d v="2014-03-04T00:00:00"/>
    <s v="None_16h"/>
    <m/>
    <m/>
    <n v="5"/>
    <n v="1"/>
    <n v="7"/>
    <m/>
    <n v="370"/>
    <n v="60"/>
    <m/>
    <m/>
    <n v="14"/>
    <m/>
    <s v="heads emerging"/>
    <n v="4"/>
    <n v="75.5"/>
    <n v="0"/>
    <n v="7"/>
    <n v="21"/>
    <m/>
    <m/>
    <m/>
    <x v="1"/>
  </r>
  <r>
    <n v="112"/>
    <n v="16"/>
    <x v="8"/>
    <x v="11"/>
    <d v="2014-03-04T00:00:00"/>
    <s v="None_16h"/>
    <m/>
    <n v="112"/>
    <n v="1"/>
    <n v="0"/>
    <n v="7"/>
    <m/>
    <n v="350"/>
    <n v="80"/>
    <m/>
    <m/>
    <n v="16"/>
    <m/>
    <s v="heads emerging"/>
    <n v="4"/>
    <n v="75.5"/>
    <n v="0"/>
    <n v="7"/>
    <n v="23"/>
    <m/>
    <m/>
    <m/>
    <x v="1"/>
  </r>
  <r>
    <n v="112"/>
    <n v="16"/>
    <x v="8"/>
    <x v="11"/>
    <d v="2014-03-04T00:00:00"/>
    <s v="None_16h"/>
    <m/>
    <m/>
    <n v="2"/>
    <n v="1"/>
    <n v="7"/>
    <m/>
    <n v="350"/>
    <n v="80"/>
    <m/>
    <m/>
    <n v="15"/>
    <m/>
    <s v="heads emerging"/>
    <n v="4"/>
    <n v="75.5"/>
    <n v="0"/>
    <n v="7"/>
    <n v="22"/>
    <m/>
    <m/>
    <m/>
    <x v="1"/>
  </r>
  <r>
    <n v="112"/>
    <n v="16"/>
    <x v="8"/>
    <x v="11"/>
    <d v="2014-03-04T00:00:00"/>
    <s v="None_16h"/>
    <m/>
    <m/>
    <n v="3"/>
    <n v="1"/>
    <n v="7"/>
    <m/>
    <n v="345"/>
    <n v="75"/>
    <m/>
    <m/>
    <n v="13"/>
    <m/>
    <s v="heads emerging"/>
    <n v="4"/>
    <n v="75.5"/>
    <n v="0"/>
    <n v="7"/>
    <n v="20"/>
    <m/>
    <m/>
    <m/>
    <x v="1"/>
  </r>
  <r>
    <n v="112"/>
    <n v="16"/>
    <x v="8"/>
    <x v="11"/>
    <d v="2014-03-04T00:00:00"/>
    <s v="None_16h"/>
    <m/>
    <m/>
    <n v="4"/>
    <n v="0"/>
    <n v="7"/>
    <m/>
    <n v="360"/>
    <n v="60"/>
    <m/>
    <m/>
    <n v="15"/>
    <m/>
    <s v="heads emerging"/>
    <n v="4"/>
    <n v="75.5"/>
    <n v="0"/>
    <n v="7"/>
    <n v="22"/>
    <m/>
    <m/>
    <m/>
    <x v="1"/>
  </r>
  <r>
    <n v="150"/>
    <n v="16"/>
    <x v="8"/>
    <x v="11"/>
    <d v="2014-03-04T00:00:00"/>
    <s v="None_16h"/>
    <m/>
    <n v="150"/>
    <n v="1"/>
    <n v="1"/>
    <n v="7"/>
    <m/>
    <n v="315"/>
    <n v="55"/>
    <m/>
    <m/>
    <n v="14"/>
    <m/>
    <s v="heads emerging"/>
    <n v="4"/>
    <n v="75.5"/>
    <n v="0"/>
    <n v="7"/>
    <n v="21"/>
    <m/>
    <m/>
    <m/>
    <x v="1"/>
  </r>
  <r>
    <n v="150"/>
    <n v="16"/>
    <x v="8"/>
    <x v="11"/>
    <d v="2014-03-04T00:00:00"/>
    <s v="None_16h"/>
    <m/>
    <m/>
    <n v="2"/>
    <n v="1"/>
    <n v="7"/>
    <m/>
    <n v="350"/>
    <n v="74"/>
    <m/>
    <m/>
    <n v="16"/>
    <m/>
    <s v="heads emerging"/>
    <n v="4"/>
    <n v="75.5"/>
    <n v="0"/>
    <n v="7"/>
    <n v="23"/>
    <m/>
    <m/>
    <m/>
    <x v="1"/>
  </r>
  <r>
    <n v="150"/>
    <n v="16"/>
    <x v="8"/>
    <x v="11"/>
    <d v="2014-03-04T00:00:00"/>
    <s v="None_16h"/>
    <m/>
    <m/>
    <n v="3"/>
    <n v="0"/>
    <n v="7"/>
    <m/>
    <n v="320"/>
    <n v="65"/>
    <m/>
    <m/>
    <n v="15"/>
    <m/>
    <s v="heads emerging"/>
    <n v="4"/>
    <n v="75.5"/>
    <n v="0"/>
    <n v="7"/>
    <n v="22"/>
    <m/>
    <m/>
    <m/>
    <x v="1"/>
  </r>
  <r>
    <n v="150"/>
    <n v="16"/>
    <x v="8"/>
    <x v="11"/>
    <d v="2014-03-04T00:00:00"/>
    <s v="None_16h"/>
    <m/>
    <m/>
    <n v="4"/>
    <n v="0"/>
    <n v="6"/>
    <m/>
    <n v="330"/>
    <n v="105"/>
    <m/>
    <m/>
    <n v="15"/>
    <m/>
    <s v="heads emerging"/>
    <n v="4"/>
    <n v="78.129032258064512"/>
    <n v="0"/>
    <n v="6"/>
    <n v="21"/>
    <m/>
    <m/>
    <m/>
    <x v="1"/>
  </r>
  <r>
    <n v="150"/>
    <n v="16"/>
    <x v="8"/>
    <x v="11"/>
    <d v="2014-03-04T00:00:00"/>
    <s v="None_16h"/>
    <m/>
    <m/>
    <n v="5"/>
    <n v="0"/>
    <n v="7"/>
    <m/>
    <n v="320"/>
    <n v="58"/>
    <m/>
    <m/>
    <n v="17"/>
    <m/>
    <s v="heads emerging"/>
    <n v="4"/>
    <n v="75.5"/>
    <n v="0"/>
    <n v="7"/>
    <n v="24"/>
    <m/>
    <m/>
    <m/>
    <x v="1"/>
  </r>
  <r>
    <n v="150"/>
    <n v="16"/>
    <x v="8"/>
    <x v="11"/>
    <d v="2014-03-04T00:00:00"/>
    <s v="None_16h"/>
    <m/>
    <m/>
    <n v="6"/>
    <n v="1"/>
    <n v="7"/>
    <m/>
    <n v="315"/>
    <n v="60"/>
    <m/>
    <m/>
    <n v="15"/>
    <m/>
    <s v="heads emerging"/>
    <n v="4"/>
    <n v="75.5"/>
    <n v="0"/>
    <n v="7"/>
    <n v="22"/>
    <m/>
    <m/>
    <m/>
    <x v="1"/>
  </r>
  <r>
    <n v="298"/>
    <n v="16"/>
    <x v="8"/>
    <x v="11"/>
    <d v="2014-03-04T00:00:00"/>
    <s v="None_16h"/>
    <m/>
    <n v="298"/>
    <n v="1"/>
    <n v="1"/>
    <n v="7"/>
    <m/>
    <n v="370"/>
    <n v="85"/>
    <m/>
    <m/>
    <n v="16"/>
    <m/>
    <s v="heads emerging"/>
    <n v="4"/>
    <n v="75.5"/>
    <n v="0"/>
    <n v="7"/>
    <n v="23"/>
    <m/>
    <m/>
    <m/>
    <x v="1"/>
  </r>
  <r>
    <n v="298"/>
    <n v="16"/>
    <x v="8"/>
    <x v="11"/>
    <d v="2014-03-04T00:00:00"/>
    <s v="None_16h"/>
    <m/>
    <m/>
    <n v="2"/>
    <n v="1"/>
    <n v="7"/>
    <m/>
    <n v="360"/>
    <n v="85"/>
    <m/>
    <m/>
    <n v="16"/>
    <m/>
    <s v="heads emerging"/>
    <n v="4"/>
    <n v="75.5"/>
    <n v="0"/>
    <n v="7"/>
    <n v="23"/>
    <m/>
    <m/>
    <m/>
    <x v="1"/>
  </r>
  <r>
    <n v="298"/>
    <n v="16"/>
    <x v="8"/>
    <x v="11"/>
    <d v="2014-03-04T00:00:00"/>
    <s v="None_16h"/>
    <m/>
    <m/>
    <n v="3"/>
    <n v="0"/>
    <n v="7"/>
    <m/>
    <n v="340"/>
    <n v="75"/>
    <m/>
    <m/>
    <n v="15"/>
    <m/>
    <s v="heads emerging"/>
    <n v="4"/>
    <n v="75.5"/>
    <n v="0"/>
    <n v="7"/>
    <n v="22"/>
    <m/>
    <m/>
    <m/>
    <x v="1"/>
  </r>
  <r>
    <n v="298"/>
    <n v="16"/>
    <x v="8"/>
    <x v="11"/>
    <d v="2014-03-04T00:00:00"/>
    <s v="None_16h"/>
    <m/>
    <m/>
    <n v="4"/>
    <n v="1"/>
    <n v="7"/>
    <m/>
    <n v="345"/>
    <n v="85"/>
    <m/>
    <m/>
    <n v="17"/>
    <m/>
    <s v="heads emerging"/>
    <n v="4"/>
    <n v="75.5"/>
    <n v="0"/>
    <n v="7"/>
    <n v="24"/>
    <m/>
    <m/>
    <m/>
    <x v="1"/>
  </r>
  <r>
    <n v="298"/>
    <n v="16"/>
    <x v="8"/>
    <x v="11"/>
    <d v="2014-03-04T00:00:00"/>
    <s v="None_16h"/>
    <m/>
    <m/>
    <n v="5"/>
    <n v="1"/>
    <n v="7"/>
    <m/>
    <n v="360"/>
    <n v="85"/>
    <m/>
    <m/>
    <n v="16"/>
    <m/>
    <s v="heads emerging"/>
    <n v="4"/>
    <n v="75.5"/>
    <n v="0"/>
    <n v="7"/>
    <n v="23"/>
    <m/>
    <m/>
    <m/>
    <x v="1"/>
  </r>
  <r>
    <n v="267"/>
    <n v="16"/>
    <x v="8"/>
    <x v="7"/>
    <d v="2014-02-04T00:00:00"/>
    <s v="None_16h"/>
    <m/>
    <n v="267"/>
    <n v="1"/>
    <n v="0"/>
    <n v="0"/>
    <n v="2"/>
    <m/>
    <m/>
    <m/>
    <n v="3"/>
    <n v="2"/>
    <m/>
    <s v="V"/>
    <m/>
    <n v="160"/>
    <n v="0.62518939393939399"/>
    <n v="0.62518939393939399"/>
    <n v="5"/>
    <m/>
    <m/>
    <m/>
    <x v="2"/>
  </r>
  <r>
    <n v="267"/>
    <n v="16"/>
    <x v="8"/>
    <x v="7"/>
    <d v="2014-02-04T00:00:00"/>
    <s v="None_16h"/>
    <m/>
    <m/>
    <n v="2"/>
    <n v="0"/>
    <n v="0"/>
    <n v="2"/>
    <m/>
    <m/>
    <n v="108"/>
    <n v="3"/>
    <n v="2"/>
    <m/>
    <s v="V"/>
    <m/>
    <n v="160"/>
    <n v="0.67500000000000004"/>
    <n v="0.67500000000000004"/>
    <n v="5"/>
    <m/>
    <m/>
    <m/>
    <x v="2"/>
  </r>
  <r>
    <n v="267"/>
    <n v="16"/>
    <x v="8"/>
    <x v="7"/>
    <d v="2014-02-04T00:00:00"/>
    <s v="None_16h"/>
    <m/>
    <m/>
    <n v="3"/>
    <n v="0"/>
    <n v="1"/>
    <n v="2"/>
    <m/>
    <m/>
    <n v="115"/>
    <m/>
    <m/>
    <m/>
    <m/>
    <m/>
    <n v="168.66666666666666"/>
    <n v="0.68181818181818188"/>
    <n v="1.6818181818181819"/>
    <s v=""/>
    <m/>
    <m/>
    <m/>
    <x v="2"/>
  </r>
  <r>
    <n v="267"/>
    <n v="16"/>
    <x v="8"/>
    <x v="7"/>
    <d v="2014-02-04T00:00:00"/>
    <s v="None_16h"/>
    <m/>
    <m/>
    <n v="4"/>
    <n v="0"/>
    <n v="0"/>
    <n v="2"/>
    <m/>
    <m/>
    <n v="83"/>
    <m/>
    <m/>
    <m/>
    <m/>
    <m/>
    <n v="160"/>
    <n v="0.51875000000000004"/>
    <n v="0.51875000000000004"/>
    <s v=""/>
    <m/>
    <m/>
    <m/>
    <x v="2"/>
  </r>
  <r>
    <n v="291"/>
    <n v="16"/>
    <x v="8"/>
    <x v="7"/>
    <d v="2014-02-04T00:00:00"/>
    <s v="None_16h"/>
    <m/>
    <n v="291"/>
    <n v="1"/>
    <n v="0"/>
    <n v="1"/>
    <n v="2"/>
    <m/>
    <m/>
    <m/>
    <n v="3"/>
    <n v="2"/>
    <m/>
    <s v="V"/>
    <m/>
    <n v="168.66666666666666"/>
    <n v="0.65171277997364963"/>
    <n v="1.6517127799736495"/>
    <n v="6"/>
    <m/>
    <m/>
    <m/>
    <x v="2"/>
  </r>
  <r>
    <n v="291"/>
    <n v="16"/>
    <x v="8"/>
    <x v="7"/>
    <d v="2014-02-04T00:00:00"/>
    <s v="None_16h"/>
    <m/>
    <m/>
    <n v="2"/>
    <n v="0"/>
    <n v="1"/>
    <n v="2"/>
    <m/>
    <m/>
    <n v="133"/>
    <n v="3"/>
    <n v="2"/>
    <m/>
    <s v="V"/>
    <m/>
    <n v="168.66666666666666"/>
    <n v="0.78853754940711462"/>
    <n v="1.7885375494071147"/>
    <n v="6"/>
    <m/>
    <m/>
    <m/>
    <x v="2"/>
  </r>
  <r>
    <n v="291"/>
    <n v="16"/>
    <x v="8"/>
    <x v="7"/>
    <d v="2014-02-04T00:00:00"/>
    <s v="None_16h"/>
    <m/>
    <m/>
    <n v="3"/>
    <n v="0"/>
    <n v="1"/>
    <n v="2"/>
    <m/>
    <m/>
    <n v="104"/>
    <m/>
    <m/>
    <m/>
    <m/>
    <m/>
    <n v="168.66666666666666"/>
    <n v="0.61660079051383399"/>
    <n v="1.616600790513834"/>
    <s v=""/>
    <m/>
    <m/>
    <m/>
    <x v="2"/>
  </r>
  <r>
    <n v="291"/>
    <n v="16"/>
    <x v="8"/>
    <x v="7"/>
    <d v="2014-02-04T00:00:00"/>
    <s v="None_16h"/>
    <m/>
    <m/>
    <n v="4"/>
    <n v="0"/>
    <n v="0"/>
    <n v="2"/>
    <m/>
    <m/>
    <n v="88"/>
    <m/>
    <m/>
    <m/>
    <m/>
    <m/>
    <n v="160"/>
    <n v="0.55000000000000004"/>
    <n v="0.55000000000000004"/>
    <s v=""/>
    <m/>
    <m/>
    <m/>
    <x v="2"/>
  </r>
  <r>
    <n v="53"/>
    <n v="16"/>
    <x v="8"/>
    <x v="7"/>
    <d v="2014-02-11T00:00:00"/>
    <s v="None_16h"/>
    <m/>
    <n v="53"/>
    <n v="1"/>
    <n v="1"/>
    <n v="2"/>
    <n v="3"/>
    <n v="51"/>
    <m/>
    <n v="156"/>
    <n v="4"/>
    <n v="3"/>
    <m/>
    <s v="V"/>
    <m/>
    <n v="226"/>
    <n v="0.69026548672566368"/>
    <n v="2.6902654867256635"/>
    <n v="9"/>
    <m/>
    <m/>
    <m/>
    <x v="2"/>
  </r>
  <r>
    <n v="53"/>
    <n v="16"/>
    <x v="8"/>
    <x v="7"/>
    <d v="2014-02-11T00:00:00"/>
    <s v="None_16h"/>
    <m/>
    <m/>
    <n v="2"/>
    <n v="1"/>
    <n v="2"/>
    <n v="4"/>
    <n v="47"/>
    <n v="154"/>
    <n v="207"/>
    <m/>
    <m/>
    <m/>
    <m/>
    <m/>
    <n v="226"/>
    <n v="0.91592920353982299"/>
    <n v="2.915929203539823"/>
    <s v=""/>
    <m/>
    <m/>
    <m/>
    <x v="2"/>
  </r>
  <r>
    <n v="53"/>
    <n v="16"/>
    <x v="8"/>
    <x v="7"/>
    <d v="2014-02-11T00:00:00"/>
    <s v="None_16h"/>
    <m/>
    <m/>
    <n v="3"/>
    <n v="1"/>
    <n v="2"/>
    <n v="3"/>
    <n v="50"/>
    <n v="165"/>
    <n v="175"/>
    <n v="4"/>
    <n v="3"/>
    <m/>
    <s v="V"/>
    <m/>
    <n v="226"/>
    <n v="0.77433628318584069"/>
    <n v="2.7743362831858409"/>
    <n v="9"/>
    <m/>
    <m/>
    <m/>
    <x v="2"/>
  </r>
  <r>
    <n v="53"/>
    <n v="16"/>
    <x v="8"/>
    <x v="7"/>
    <d v="2014-02-11T00:00:00"/>
    <s v="None_16h"/>
    <m/>
    <m/>
    <n v="4"/>
    <n v="1"/>
    <n v="2"/>
    <n v="3"/>
    <n v="49"/>
    <n v="166"/>
    <n v="205"/>
    <m/>
    <m/>
    <m/>
    <m/>
    <m/>
    <n v="226"/>
    <n v="0.90707964601769908"/>
    <n v="2.9070796460176993"/>
    <s v=""/>
    <m/>
    <m/>
    <m/>
    <x v="2"/>
  </r>
  <r>
    <n v="118"/>
    <n v="16"/>
    <x v="8"/>
    <x v="7"/>
    <d v="2014-02-11T00:00:00"/>
    <s v="None_16h"/>
    <m/>
    <n v="118"/>
    <n v="1"/>
    <n v="1"/>
    <n v="2"/>
    <n v="3"/>
    <n v="53"/>
    <m/>
    <n v="187"/>
    <n v="4"/>
    <n v="4"/>
    <m/>
    <s v="V"/>
    <m/>
    <n v="226"/>
    <n v="0.82743362831858402"/>
    <n v="2.8274336283185839"/>
    <n v="10"/>
    <m/>
    <m/>
    <m/>
    <x v="2"/>
  </r>
  <r>
    <n v="118"/>
    <n v="16"/>
    <x v="8"/>
    <x v="7"/>
    <d v="2014-02-11T00:00:00"/>
    <s v="None_16h"/>
    <m/>
    <m/>
    <n v="2"/>
    <n v="1"/>
    <n v="2"/>
    <n v="3"/>
    <n v="52"/>
    <n v="184"/>
    <n v="184"/>
    <n v="4"/>
    <n v="4"/>
    <m/>
    <s v="V"/>
    <m/>
    <n v="226"/>
    <n v="0.81415929203539827"/>
    <n v="2.8141592920353982"/>
    <n v="10"/>
    <m/>
    <m/>
    <m/>
    <x v="2"/>
  </r>
  <r>
    <n v="118"/>
    <n v="16"/>
    <x v="8"/>
    <x v="7"/>
    <d v="2014-02-11T00:00:00"/>
    <s v="None_16h"/>
    <m/>
    <m/>
    <n v="3"/>
    <n v="1"/>
    <n v="2"/>
    <n v="3"/>
    <n v="52"/>
    <n v="172"/>
    <n v="188"/>
    <n v="4"/>
    <n v="3"/>
    <m/>
    <s v="V"/>
    <m/>
    <n v="226"/>
    <n v="0.83185840707964598"/>
    <n v="2.831858407079646"/>
    <n v="9"/>
    <m/>
    <m/>
    <m/>
    <x v="2"/>
  </r>
  <r>
    <n v="118"/>
    <n v="16"/>
    <x v="8"/>
    <x v="7"/>
    <d v="2014-02-11T00:00:00"/>
    <s v="None_16h"/>
    <m/>
    <m/>
    <n v="4"/>
    <n v="0"/>
    <n v="2"/>
    <n v="3"/>
    <n v="56"/>
    <n v="181"/>
    <n v="181"/>
    <m/>
    <m/>
    <m/>
    <m/>
    <m/>
    <n v="226"/>
    <n v="0.80088495575221241"/>
    <n v="2.8008849557522124"/>
    <s v=""/>
    <m/>
    <m/>
    <m/>
    <x v="2"/>
  </r>
  <r>
    <n v="326"/>
    <n v="16"/>
    <x v="8"/>
    <x v="7"/>
    <d v="2014-02-11T00:00:00"/>
    <s v="None_16h"/>
    <m/>
    <n v="326"/>
    <n v="1"/>
    <n v="1"/>
    <n v="2"/>
    <n v="3"/>
    <n v="52"/>
    <m/>
    <m/>
    <n v="4"/>
    <n v="4"/>
    <m/>
    <s v="V"/>
    <m/>
    <n v="226"/>
    <n v="0.77138643067846602"/>
    <n v="2.7713864306784659"/>
    <n v="10"/>
    <m/>
    <m/>
    <m/>
    <x v="2"/>
  </r>
  <r>
    <n v="326"/>
    <n v="16"/>
    <x v="8"/>
    <x v="7"/>
    <d v="2014-02-11T00:00:00"/>
    <s v="None_16h"/>
    <m/>
    <m/>
    <n v="2"/>
    <n v="1"/>
    <n v="2"/>
    <n v="3"/>
    <n v="44"/>
    <n v="158"/>
    <n v="187"/>
    <n v="4"/>
    <n v="4"/>
    <m/>
    <s v="V"/>
    <m/>
    <n v="226"/>
    <n v="0.82743362831858402"/>
    <n v="2.8274336283185839"/>
    <n v="10"/>
    <m/>
    <m/>
    <m/>
    <x v="2"/>
  </r>
  <r>
    <n v="326"/>
    <n v="16"/>
    <x v="8"/>
    <x v="7"/>
    <d v="2014-02-11T00:00:00"/>
    <s v="None_16h"/>
    <m/>
    <m/>
    <n v="3"/>
    <n v="1"/>
    <n v="2"/>
    <n v="3"/>
    <n v="47"/>
    <n v="165"/>
    <n v="165"/>
    <n v="4"/>
    <n v="3"/>
    <m/>
    <s v="V"/>
    <m/>
    <n v="226"/>
    <n v="0.73008849557522126"/>
    <n v="2.7300884955752212"/>
    <n v="9"/>
    <m/>
    <m/>
    <m/>
    <x v="2"/>
  </r>
  <r>
    <n v="326"/>
    <n v="16"/>
    <x v="8"/>
    <x v="7"/>
    <d v="2014-02-11T00:00:00"/>
    <s v="None_16h"/>
    <m/>
    <m/>
    <n v="4"/>
    <n v="1"/>
    <n v="2"/>
    <n v="3"/>
    <n v="52"/>
    <n v="173"/>
    <n v="171"/>
    <m/>
    <m/>
    <m/>
    <m/>
    <m/>
    <n v="226"/>
    <n v="0.75663716814159288"/>
    <n v="2.7566371681415927"/>
    <s v=""/>
    <m/>
    <m/>
    <m/>
    <x v="2"/>
  </r>
  <r>
    <n v="101"/>
    <n v="16"/>
    <x v="8"/>
    <x v="7"/>
    <d v="2014-02-18T00:00:00"/>
    <s v="None_16h"/>
    <m/>
    <n v="101"/>
    <n v="1"/>
    <n v="2"/>
    <n v="3"/>
    <n v="4"/>
    <n v="67"/>
    <m/>
    <n v="210"/>
    <n v="3"/>
    <n v="4"/>
    <m/>
    <s v="V"/>
    <m/>
    <n v="264.33333333333331"/>
    <n v="0.79445145018915519"/>
    <n v="3.7944514501891553"/>
    <n v="10"/>
    <m/>
    <m/>
    <m/>
    <x v="2"/>
  </r>
  <r>
    <n v="101"/>
    <n v="16"/>
    <x v="8"/>
    <x v="7"/>
    <d v="2014-02-18T00:00:00"/>
    <s v="None_16h"/>
    <m/>
    <m/>
    <n v="2"/>
    <n v="2"/>
    <n v="4"/>
    <n v="5"/>
    <n v="72"/>
    <n v="265"/>
    <n v="267"/>
    <n v="4"/>
    <n v="4"/>
    <m/>
    <s v="V"/>
    <m/>
    <n v="258.625"/>
    <n v="1.0323827936201064"/>
    <n v="5.0323827936201067"/>
    <n v="12"/>
    <m/>
    <m/>
    <m/>
    <x v="2"/>
  </r>
  <r>
    <n v="101"/>
    <n v="16"/>
    <x v="8"/>
    <x v="7"/>
    <d v="2014-02-18T00:00:00"/>
    <s v="None_16h"/>
    <m/>
    <m/>
    <n v="3"/>
    <n v="2"/>
    <n v="4"/>
    <n v="5"/>
    <n v="74"/>
    <n v="270"/>
    <n v="271"/>
    <n v="3"/>
    <n v="5"/>
    <m/>
    <s v="V"/>
    <m/>
    <n v="258.625"/>
    <n v="1.0478492025132915"/>
    <n v="5.0478492025132917"/>
    <n v="12"/>
    <m/>
    <m/>
    <m/>
    <x v="2"/>
  </r>
  <r>
    <n v="101"/>
    <n v="16"/>
    <x v="8"/>
    <x v="7"/>
    <d v="2014-02-18T00:00:00"/>
    <s v="None_16h"/>
    <m/>
    <m/>
    <n v="4"/>
    <n v="2"/>
    <n v="3"/>
    <n v="4"/>
    <n v="60"/>
    <n v="213"/>
    <n v="212"/>
    <n v="3"/>
    <n v="5"/>
    <m/>
    <s v="V"/>
    <m/>
    <n v="264.33333333333331"/>
    <n v="0.80201765447667095"/>
    <n v="3.8020176544766708"/>
    <n v="11"/>
    <m/>
    <m/>
    <m/>
    <x v="2"/>
  </r>
  <r>
    <n v="130"/>
    <n v="16"/>
    <x v="8"/>
    <x v="7"/>
    <d v="2014-02-18T00:00:00"/>
    <s v="None_16h"/>
    <m/>
    <n v="130"/>
    <n v="1"/>
    <n v="2"/>
    <n v="3"/>
    <n v="4"/>
    <n v="65"/>
    <m/>
    <n v="241"/>
    <n v="4"/>
    <n v="4"/>
    <m/>
    <s v="V"/>
    <m/>
    <n v="264.33333333333331"/>
    <n v="0.9117276166456495"/>
    <n v="3.9117276166456496"/>
    <n v="11"/>
    <m/>
    <m/>
    <m/>
    <x v="2"/>
  </r>
  <r>
    <n v="130"/>
    <n v="16"/>
    <x v="8"/>
    <x v="7"/>
    <d v="2014-02-18T00:00:00"/>
    <s v="None_16h"/>
    <m/>
    <m/>
    <n v="2"/>
    <n v="2"/>
    <n v="4"/>
    <n v="5"/>
    <n v="70"/>
    <n v="281"/>
    <n v="289"/>
    <n v="4"/>
    <n v="6"/>
    <m/>
    <s v="V"/>
    <m/>
    <n v="258.625"/>
    <n v="1.1174480425326245"/>
    <n v="5.1174480425326241"/>
    <n v="14"/>
    <m/>
    <m/>
    <m/>
    <x v="2"/>
  </r>
  <r>
    <n v="130"/>
    <n v="16"/>
    <x v="8"/>
    <x v="7"/>
    <d v="2014-02-18T00:00:00"/>
    <s v="None_16h"/>
    <m/>
    <m/>
    <n v="3"/>
    <n v="2"/>
    <n v="4"/>
    <n v="5"/>
    <n v="67"/>
    <n v="276"/>
    <n v="283"/>
    <n v="3"/>
    <n v="5"/>
    <m/>
    <s v="V"/>
    <m/>
    <n v="258.625"/>
    <n v="1.0942484291928467"/>
    <n v="5.0942484291928469"/>
    <n v="12"/>
    <m/>
    <m/>
    <m/>
    <x v="2"/>
  </r>
  <r>
    <n v="130"/>
    <n v="16"/>
    <x v="8"/>
    <x v="7"/>
    <d v="2014-02-18T00:00:00"/>
    <s v="None_16h"/>
    <m/>
    <m/>
    <n v="4"/>
    <n v="2"/>
    <n v="4"/>
    <n v="5"/>
    <n v="77"/>
    <n v="277"/>
    <n v="272"/>
    <n v="3"/>
    <n v="4"/>
    <m/>
    <s v="V"/>
    <m/>
    <n v="258.625"/>
    <n v="1.0517158047365878"/>
    <n v="5.0517158047365882"/>
    <n v="11"/>
    <m/>
    <m/>
    <m/>
    <x v="2"/>
  </r>
  <r>
    <n v="312"/>
    <n v="16"/>
    <x v="8"/>
    <x v="7"/>
    <d v="2014-02-18T00:00:00"/>
    <s v="None_16h"/>
    <m/>
    <n v="312"/>
    <n v="1"/>
    <n v="2"/>
    <n v="3"/>
    <n v="5"/>
    <n v="66"/>
    <m/>
    <n v="279"/>
    <n v="4"/>
    <n v="5"/>
    <m/>
    <s v="V"/>
    <m/>
    <n v="264.33333333333331"/>
    <n v="1.0554854981084489"/>
    <n v="4.0554854981084487"/>
    <n v="12"/>
    <m/>
    <m/>
    <m/>
    <x v="2"/>
  </r>
  <r>
    <n v="312"/>
    <n v="16"/>
    <x v="8"/>
    <x v="7"/>
    <d v="2014-02-18T00:00:00"/>
    <s v="None_16h"/>
    <m/>
    <m/>
    <n v="2"/>
    <n v="2"/>
    <n v="3"/>
    <n v="5"/>
    <n v="66"/>
    <n v="239"/>
    <n v="249"/>
    <n v="4"/>
    <n v="5"/>
    <m/>
    <s v="V"/>
    <m/>
    <n v="264.33333333333331"/>
    <n v="0.94199243379571251"/>
    <n v="3.9419924337957126"/>
    <n v="12"/>
    <m/>
    <m/>
    <m/>
    <x v="2"/>
  </r>
  <r>
    <n v="312"/>
    <n v="16"/>
    <x v="8"/>
    <x v="7"/>
    <d v="2014-02-18T00:00:00"/>
    <s v="None_16h"/>
    <m/>
    <m/>
    <n v="3"/>
    <n v="2"/>
    <n v="4"/>
    <n v="5"/>
    <n v="72"/>
    <n v="266"/>
    <n v="266"/>
    <n v="4"/>
    <n v="5"/>
    <m/>
    <s v="V"/>
    <m/>
    <n v="258.625"/>
    <n v="1.0285161913968099"/>
    <n v="5.0285161913968102"/>
    <n v="13"/>
    <m/>
    <m/>
    <m/>
    <x v="2"/>
  </r>
  <r>
    <n v="103"/>
    <n v="16"/>
    <x v="8"/>
    <x v="7"/>
    <d v="2014-02-25T00:00:00"/>
    <s v="None_16h"/>
    <m/>
    <n v="103"/>
    <n v="1"/>
    <n v="4"/>
    <n v="5"/>
    <n v="6"/>
    <n v="81"/>
    <m/>
    <n v="56"/>
    <n v="5"/>
    <n v="6"/>
    <m/>
    <s v="V"/>
    <m/>
    <n v="233.8"/>
    <n v="0.23952095808383234"/>
    <n v="5.2395209580838324"/>
    <n v="16"/>
    <m/>
    <m/>
    <m/>
    <x v="2"/>
  </r>
  <r>
    <n v="103"/>
    <n v="16"/>
    <x v="8"/>
    <x v="7"/>
    <d v="2014-02-25T00:00:00"/>
    <s v="None_16h"/>
    <m/>
    <m/>
    <n v="2"/>
    <n v="3"/>
    <n v="4"/>
    <n v="5"/>
    <n v="76"/>
    <n v="265"/>
    <n v="225"/>
    <n v="4"/>
    <n v="6"/>
    <m/>
    <s v="V"/>
    <m/>
    <n v="258.625"/>
    <n v="0.86998550024166266"/>
    <n v="4.869985500241663"/>
    <n v="14"/>
    <m/>
    <m/>
    <m/>
    <x v="2"/>
  </r>
  <r>
    <n v="103"/>
    <n v="16"/>
    <x v="8"/>
    <x v="7"/>
    <d v="2014-02-25T00:00:00"/>
    <s v="None_16h"/>
    <m/>
    <m/>
    <n v="3"/>
    <n v="2"/>
    <n v="4"/>
    <n v="5"/>
    <n v="71"/>
    <n v="261"/>
    <n v="209"/>
    <n v="3"/>
    <n v="7"/>
    <m/>
    <s v="V"/>
    <m/>
    <n v="258.625"/>
    <n v="0.80811986466892216"/>
    <n v="4.8081198646689218"/>
    <n v="14"/>
    <m/>
    <m/>
    <m/>
    <x v="2"/>
  </r>
  <r>
    <n v="103"/>
    <n v="16"/>
    <x v="8"/>
    <x v="7"/>
    <d v="2014-02-25T00:00:00"/>
    <s v="None_16h"/>
    <m/>
    <m/>
    <n v="4"/>
    <n v="2"/>
    <n v="4"/>
    <n v="5"/>
    <n v="80"/>
    <n v="286"/>
    <n v="155"/>
    <n v="4"/>
    <n v="6"/>
    <m/>
    <s v="V"/>
    <m/>
    <n v="258.625"/>
    <n v="0.59932334461092318"/>
    <n v="4.599323344610923"/>
    <n v="14"/>
    <m/>
    <m/>
    <m/>
    <x v="2"/>
  </r>
  <r>
    <n v="180"/>
    <n v="16"/>
    <x v="8"/>
    <x v="7"/>
    <d v="2014-02-25T00:00:00"/>
    <s v="None_16h"/>
    <m/>
    <n v="180"/>
    <n v="1"/>
    <n v="4"/>
    <n v="4"/>
    <n v="6"/>
    <n v="65"/>
    <m/>
    <n v="240"/>
    <n v="5"/>
    <n v="6"/>
    <m/>
    <s v="V"/>
    <m/>
    <n v="258.625"/>
    <n v="0.92798453359110677"/>
    <n v="4.9279845335911068"/>
    <n v="15"/>
    <m/>
    <m/>
    <m/>
    <x v="2"/>
  </r>
  <r>
    <n v="180"/>
    <n v="16"/>
    <x v="8"/>
    <x v="7"/>
    <d v="2014-02-25T00:00:00"/>
    <s v="None_16h"/>
    <m/>
    <m/>
    <n v="2"/>
    <n v="2"/>
    <n v="4"/>
    <n v="5"/>
    <n v="68"/>
    <n v="236"/>
    <n v="190"/>
    <n v="4"/>
    <n v="6"/>
    <m/>
    <s v="V"/>
    <m/>
    <n v="258.625"/>
    <n v="0.73465442242629286"/>
    <n v="4.734654422426293"/>
    <n v="14"/>
    <m/>
    <m/>
    <m/>
    <x v="2"/>
  </r>
  <r>
    <n v="180"/>
    <n v="16"/>
    <x v="8"/>
    <x v="7"/>
    <d v="2014-02-25T00:00:00"/>
    <s v="None_16h"/>
    <m/>
    <m/>
    <n v="3"/>
    <n v="2"/>
    <n v="4"/>
    <n v="5"/>
    <n v="66"/>
    <n v="235"/>
    <n v="221"/>
    <n v="4"/>
    <n v="6"/>
    <m/>
    <s v="V"/>
    <m/>
    <n v="258.625"/>
    <n v="0.85451909134847748"/>
    <n v="4.854519091348477"/>
    <n v="14"/>
    <m/>
    <m/>
    <m/>
    <x v="2"/>
  </r>
  <r>
    <n v="286"/>
    <n v="16"/>
    <x v="8"/>
    <x v="7"/>
    <d v="2014-02-25T00:00:00"/>
    <s v="None_16h"/>
    <m/>
    <n v="286"/>
    <n v="1"/>
    <n v="4"/>
    <n v="4"/>
    <n v="6"/>
    <n v="79"/>
    <m/>
    <n v="35"/>
    <n v="4"/>
    <n v="6"/>
    <m/>
    <s v="V"/>
    <m/>
    <n v="258.625"/>
    <n v="0.13533107781536974"/>
    <n v="4.13533107781537"/>
    <n v="14"/>
    <m/>
    <m/>
    <m/>
    <x v="2"/>
  </r>
  <r>
    <n v="286"/>
    <n v="16"/>
    <x v="8"/>
    <x v="7"/>
    <d v="2014-02-25T00:00:00"/>
    <s v="None_16h"/>
    <m/>
    <m/>
    <n v="2"/>
    <n v="4"/>
    <n v="5"/>
    <n v="6"/>
    <n v="80"/>
    <n v="292"/>
    <n v="55"/>
    <n v="4"/>
    <n v="7"/>
    <m/>
    <s v="V"/>
    <m/>
    <n v="233.8"/>
    <n v="0.2352437981180496"/>
    <n v="5.2352437981180495"/>
    <n v="16"/>
    <m/>
    <m/>
    <m/>
    <x v="2"/>
  </r>
  <r>
    <n v="286"/>
    <n v="16"/>
    <x v="8"/>
    <x v="7"/>
    <d v="2014-02-25T00:00:00"/>
    <s v="None_16h"/>
    <m/>
    <m/>
    <n v="3"/>
    <n v="3"/>
    <n v="4"/>
    <n v="5"/>
    <n v="68"/>
    <n v="254"/>
    <n v="215"/>
    <n v="4"/>
    <n v="6"/>
    <m/>
    <s v="V"/>
    <m/>
    <n v="258.625"/>
    <n v="0.83131947800869987"/>
    <n v="4.8313194780086999"/>
    <n v="14"/>
    <m/>
    <m/>
    <m/>
    <x v="2"/>
  </r>
  <r>
    <n v="2"/>
    <n v="16"/>
    <x v="8"/>
    <x v="7"/>
    <d v="2014-03-04T00:00:00"/>
    <s v="None_16h"/>
    <m/>
    <n v="2"/>
    <n v="1"/>
    <n v="4"/>
    <n v="5"/>
    <n v="6"/>
    <n v="75"/>
    <m/>
    <n v="179"/>
    <n v="4"/>
    <n v="7"/>
    <m/>
    <s v="V"/>
    <m/>
    <n v="233.8"/>
    <n v="0.76561163387510689"/>
    <n v="5.7656116338751069"/>
    <n v="16"/>
    <m/>
    <m/>
    <m/>
    <x v="2"/>
  </r>
  <r>
    <n v="2"/>
    <n v="16"/>
    <x v="8"/>
    <x v="7"/>
    <d v="2014-03-04T00:00:00"/>
    <s v="None_16h"/>
    <m/>
    <m/>
    <n v="2"/>
    <n v="5"/>
    <n v="5"/>
    <n v="6"/>
    <n v="79"/>
    <n v="257"/>
    <n v="150"/>
    <n v="4"/>
    <n v="7"/>
    <m/>
    <s v="V"/>
    <m/>
    <n v="233.8"/>
    <n v="0.64157399486740796"/>
    <n v="5.6415739948674082"/>
    <n v="16"/>
    <m/>
    <m/>
    <m/>
    <x v="2"/>
  </r>
  <r>
    <n v="2"/>
    <n v="16"/>
    <x v="8"/>
    <x v="7"/>
    <d v="2014-03-04T00:00:00"/>
    <s v="None_16h"/>
    <m/>
    <m/>
    <n v="3"/>
    <n v="5"/>
    <n v="5"/>
    <n v="6"/>
    <n v="82"/>
    <n v="271"/>
    <n v="185"/>
    <n v="5"/>
    <n v="8"/>
    <m/>
    <s v="V"/>
    <m/>
    <n v="233.8"/>
    <n v="0.79127459366980324"/>
    <n v="5.7912745936698036"/>
    <n v="18"/>
    <m/>
    <m/>
    <m/>
    <x v="2"/>
  </r>
  <r>
    <n v="199"/>
    <n v="16"/>
    <x v="8"/>
    <x v="7"/>
    <d v="2014-03-04T00:00:00"/>
    <s v="None_16h"/>
    <m/>
    <n v="199"/>
    <n v="1"/>
    <n v="4"/>
    <n v="5"/>
    <n v="6"/>
    <n v="69"/>
    <m/>
    <n v="132"/>
    <n v="4"/>
    <n v="8"/>
    <m/>
    <s v="V"/>
    <m/>
    <n v="233.8"/>
    <n v="0.56458511548331902"/>
    <n v="5.564585115483319"/>
    <n v="17"/>
    <m/>
    <m/>
    <m/>
    <x v="2"/>
  </r>
  <r>
    <n v="199"/>
    <n v="16"/>
    <x v="8"/>
    <x v="7"/>
    <d v="2014-03-04T00:00:00"/>
    <s v="None_16h"/>
    <m/>
    <m/>
    <n v="2"/>
    <n v="4"/>
    <n v="5"/>
    <n v="6"/>
    <n v="68"/>
    <n v="236"/>
    <n v="150"/>
    <n v="5"/>
    <n v="7"/>
    <m/>
    <s v="V"/>
    <m/>
    <n v="233.8"/>
    <n v="0.64157399486740796"/>
    <n v="5.6415739948674082"/>
    <n v="17"/>
    <m/>
    <m/>
    <m/>
    <x v="2"/>
  </r>
  <r>
    <n v="199"/>
    <n v="16"/>
    <x v="8"/>
    <x v="7"/>
    <d v="2014-03-04T00:00:00"/>
    <s v="None_16h"/>
    <m/>
    <m/>
    <n v="3"/>
    <n v="5"/>
    <n v="5"/>
    <n v="6"/>
    <n v="78"/>
    <n v="260"/>
    <n v="176"/>
    <n v="4"/>
    <n v="8"/>
    <m/>
    <s v="V"/>
    <m/>
    <n v="233.8"/>
    <n v="0.75278015397775877"/>
    <n v="5.752780153977759"/>
    <n v="17"/>
    <m/>
    <m/>
    <m/>
    <x v="2"/>
  </r>
  <r>
    <n v="199"/>
    <n v="16"/>
    <x v="8"/>
    <x v="7"/>
    <d v="2014-03-04T00:00:00"/>
    <s v="None_16h"/>
    <m/>
    <m/>
    <n v="4"/>
    <n v="4"/>
    <n v="5"/>
    <n v="6"/>
    <n v="60"/>
    <n v="235"/>
    <n v="156"/>
    <n v="5"/>
    <n v="6"/>
    <m/>
    <s v="V"/>
    <m/>
    <n v="233.8"/>
    <n v="0.66723695466210431"/>
    <n v="5.667236954662104"/>
    <n v="16"/>
    <m/>
    <m/>
    <m/>
    <x v="2"/>
  </r>
  <r>
    <n v="309"/>
    <n v="16"/>
    <x v="8"/>
    <x v="7"/>
    <d v="2014-03-04T00:00:00"/>
    <s v="None_16h"/>
    <m/>
    <n v="309"/>
    <n v="1"/>
    <n v="2"/>
    <n v="5"/>
    <n v="6"/>
    <n v="68"/>
    <m/>
    <n v="81"/>
    <n v="4"/>
    <n v="8"/>
    <m/>
    <s v="V"/>
    <m/>
    <n v="233.8"/>
    <n v="0.34644995722840033"/>
    <n v="5.3464499572284003"/>
    <n v="17"/>
    <m/>
    <m/>
    <m/>
    <x v="2"/>
  </r>
  <r>
    <n v="309"/>
    <n v="16"/>
    <x v="8"/>
    <x v="7"/>
    <d v="2014-03-04T00:00:00"/>
    <s v="None_16h"/>
    <m/>
    <m/>
    <n v="2"/>
    <n v="2"/>
    <n v="5"/>
    <n v="6"/>
    <n v="75"/>
    <n v="268"/>
    <n v="141"/>
    <n v="5"/>
    <n v="6"/>
    <m/>
    <s v="V"/>
    <m/>
    <n v="233.8"/>
    <n v="0.60307955517536349"/>
    <n v="5.6030795551753636"/>
    <n v="16"/>
    <m/>
    <m/>
    <m/>
    <x v="2"/>
  </r>
  <r>
    <n v="309"/>
    <n v="16"/>
    <x v="8"/>
    <x v="7"/>
    <d v="2014-03-04T00:00:00"/>
    <s v="None_16h"/>
    <m/>
    <m/>
    <n v="3"/>
    <n v="3"/>
    <n v="5"/>
    <n v="6"/>
    <n v="82"/>
    <n v="250"/>
    <n v="90"/>
    <n v="4"/>
    <n v="7"/>
    <m/>
    <s v="V"/>
    <m/>
    <n v="233.8"/>
    <n v="0.3849443969204448"/>
    <n v="5.3849443969204449"/>
    <n v="16"/>
    <m/>
    <m/>
    <m/>
    <x v="2"/>
  </r>
  <r>
    <n v="309"/>
    <n v="16"/>
    <x v="8"/>
    <x v="7"/>
    <d v="2014-03-04T00:00:00"/>
    <s v="None_16h"/>
    <m/>
    <m/>
    <n v="4"/>
    <n v="3"/>
    <n v="6"/>
    <n v="7"/>
    <n v="102"/>
    <n v="227"/>
    <n v="115"/>
    <n v="2"/>
    <n v="19"/>
    <n v="14"/>
    <s v="TS"/>
    <m/>
    <n v="215.42857142857142"/>
    <n v="0.53381962864721488"/>
    <n v="6.5338196286472146"/>
    <n v="27"/>
    <m/>
    <m/>
    <m/>
    <x v="2"/>
  </r>
  <r>
    <n v="95"/>
    <n v="16"/>
    <x v="8"/>
    <x v="7"/>
    <d v="2014-03-11T00:00:00"/>
    <s v="None_16h"/>
    <m/>
    <n v="95"/>
    <n v="1"/>
    <n v="2"/>
    <n v="5"/>
    <n v="6"/>
    <n v="90"/>
    <m/>
    <n v="260"/>
    <n v="5"/>
    <n v="9"/>
    <m/>
    <s v="V"/>
    <n v="4"/>
    <n v="233.8"/>
    <n v="1.1120615911035072"/>
    <n v="6.1120615911035072"/>
    <n v="19"/>
    <m/>
    <m/>
    <m/>
    <x v="2"/>
  </r>
  <r>
    <n v="95"/>
    <n v="16"/>
    <x v="8"/>
    <x v="7"/>
    <d v="2014-03-11T00:00:00"/>
    <s v="None_16h"/>
    <m/>
    <m/>
    <n v="2"/>
    <n v="5"/>
    <n v="6"/>
    <n v="7"/>
    <n v="98"/>
    <n v="250"/>
    <n v="122"/>
    <n v="6"/>
    <n v="11"/>
    <m/>
    <s v="E"/>
    <n v="4"/>
    <n v="215.42857142857142"/>
    <n v="0.56631299734748008"/>
    <n v="6.5663129973474801"/>
    <n v="23"/>
    <m/>
    <m/>
    <m/>
    <x v="2"/>
  </r>
  <r>
    <n v="95"/>
    <n v="16"/>
    <x v="8"/>
    <x v="7"/>
    <d v="2014-03-11T00:00:00"/>
    <s v="None_16h"/>
    <m/>
    <m/>
    <n v="3"/>
    <n v="4"/>
    <n v="6"/>
    <n v="7"/>
    <n v="87"/>
    <n v="245"/>
    <n v="28"/>
    <n v="5"/>
    <n v="9"/>
    <m/>
    <s v="V"/>
    <n v="4"/>
    <n v="215.42857142857142"/>
    <n v="0.12997347480106103"/>
    <n v="6.1299734748010613"/>
    <n v="20"/>
    <m/>
    <m/>
    <m/>
    <x v="2"/>
  </r>
  <r>
    <n v="95"/>
    <n v="16"/>
    <x v="8"/>
    <x v="7"/>
    <d v="2014-03-11T00:00:00"/>
    <s v="None_16h"/>
    <m/>
    <m/>
    <n v="4"/>
    <n v="4"/>
    <n v="6"/>
    <n v="7"/>
    <n v="98"/>
    <n v="262"/>
    <n v="153"/>
    <n v="5"/>
    <n v="12"/>
    <m/>
    <s v="E"/>
    <n v="4"/>
    <n v="215.42857142857142"/>
    <n v="0.71021220159151199"/>
    <n v="6.7102122015915118"/>
    <n v="23"/>
    <m/>
    <m/>
    <m/>
    <x v="2"/>
  </r>
  <r>
    <n v="123"/>
    <n v="16"/>
    <x v="8"/>
    <x v="7"/>
    <d v="2014-03-11T00:00:00"/>
    <s v="None_16h"/>
    <m/>
    <n v="123"/>
    <n v="1"/>
    <n v="2"/>
    <n v="5"/>
    <n v="6"/>
    <n v="87"/>
    <m/>
    <n v="260"/>
    <n v="5"/>
    <n v="7"/>
    <m/>
    <s v="V"/>
    <n v="4"/>
    <n v="233.8"/>
    <n v="1.1120615911035072"/>
    <n v="6.1120615911035072"/>
    <n v="17"/>
    <m/>
    <m/>
    <m/>
    <x v="2"/>
  </r>
  <r>
    <n v="123"/>
    <n v="16"/>
    <x v="8"/>
    <x v="7"/>
    <d v="2014-03-11T00:00:00"/>
    <s v="None_16h"/>
    <m/>
    <m/>
    <n v="2"/>
    <n v="2"/>
    <n v="6"/>
    <n v="7"/>
    <n v="101"/>
    <n v="236"/>
    <n v="71"/>
    <n v="4"/>
    <n v="10"/>
    <m/>
    <s v="V"/>
    <n v="4"/>
    <n v="215.42857142857142"/>
    <n v="0.32957559681697612"/>
    <n v="6.3295755968169765"/>
    <n v="20"/>
    <m/>
    <m/>
    <m/>
    <x v="2"/>
  </r>
  <r>
    <n v="123"/>
    <n v="16"/>
    <x v="8"/>
    <x v="7"/>
    <d v="2014-03-11T00:00:00"/>
    <s v="None_16h"/>
    <m/>
    <m/>
    <n v="3"/>
    <n v="2"/>
    <n v="6"/>
    <n v="7"/>
    <n v="102"/>
    <n v="228"/>
    <n v="91"/>
    <n v="6"/>
    <n v="14"/>
    <m/>
    <s v="DR"/>
    <n v="4"/>
    <n v="215.42857142857142"/>
    <n v="0.42241379310344829"/>
    <n v="6.4224137931034484"/>
    <n v="26"/>
    <m/>
    <m/>
    <m/>
    <x v="2"/>
  </r>
  <r>
    <n v="123"/>
    <n v="16"/>
    <x v="8"/>
    <x v="7"/>
    <d v="2014-03-11T00:00:00"/>
    <s v="None_16h"/>
    <m/>
    <m/>
    <n v="4"/>
    <n v="4"/>
    <n v="6"/>
    <n v="7"/>
    <n v="95"/>
    <n v="235"/>
    <n v="94"/>
    <n v="6"/>
    <n v="8"/>
    <m/>
    <s v="V"/>
    <n v="4"/>
    <n v="215.42857142857142"/>
    <n v="0.43633952254641911"/>
    <n v="6.4363395225464188"/>
    <n v="20"/>
    <m/>
    <m/>
    <m/>
    <x v="2"/>
  </r>
  <r>
    <n v="226"/>
    <n v="16"/>
    <x v="8"/>
    <x v="7"/>
    <d v="2014-03-11T00:00:00"/>
    <s v="None_16h"/>
    <m/>
    <n v="226"/>
    <n v="1"/>
    <n v="4"/>
    <n v="6"/>
    <n v="7"/>
    <n v="91"/>
    <m/>
    <n v="81"/>
    <n v="5"/>
    <n v="11"/>
    <m/>
    <s v="E"/>
    <n v="4"/>
    <n v="215.42857142857142"/>
    <n v="0.37599469496021221"/>
    <n v="6.3759946949602124"/>
    <n v="22"/>
    <m/>
    <m/>
    <m/>
    <x v="2"/>
  </r>
  <r>
    <n v="226"/>
    <n v="16"/>
    <x v="8"/>
    <x v="7"/>
    <d v="2014-03-11T00:00:00"/>
    <s v="None_16h"/>
    <m/>
    <m/>
    <n v="2"/>
    <n v="4"/>
    <n v="6"/>
    <n v="7"/>
    <n v="93"/>
    <n v="220"/>
    <n v="93"/>
    <n v="6"/>
    <n v="11"/>
    <m/>
    <s v="E"/>
    <n v="4"/>
    <n v="215.42857142857142"/>
    <n v="0.4316976127320955"/>
    <n v="6.4316976127320959"/>
    <n v="23"/>
    <m/>
    <m/>
    <m/>
    <x v="2"/>
  </r>
  <r>
    <n v="226"/>
    <n v="16"/>
    <x v="8"/>
    <x v="7"/>
    <d v="2014-03-11T00:00:00"/>
    <s v="None_16h"/>
    <m/>
    <m/>
    <n v="3"/>
    <n v="3"/>
    <n v="6"/>
    <n v="7"/>
    <n v="98"/>
    <n v="227"/>
    <n v="55"/>
    <n v="5"/>
    <n v="10"/>
    <m/>
    <s v="V"/>
    <n v="4"/>
    <n v="215.42857142857142"/>
    <n v="0.25530503978779845"/>
    <n v="6.2553050397877987"/>
    <n v="21"/>
    <m/>
    <m/>
    <m/>
    <x v="2"/>
  </r>
  <r>
    <n v="226"/>
    <n v="16"/>
    <x v="8"/>
    <x v="7"/>
    <d v="2014-03-11T00:00:00"/>
    <s v="None_16h"/>
    <m/>
    <m/>
    <n v="4"/>
    <n v="3"/>
    <n v="6"/>
    <n v="7"/>
    <n v="101"/>
    <n v="234"/>
    <n v="85"/>
    <n v="5"/>
    <n v="8"/>
    <m/>
    <s v="V"/>
    <n v="4"/>
    <n v="215.42857142857142"/>
    <n v="0.39456233421750664"/>
    <n v="6.3945623342175066"/>
    <n v="19"/>
    <m/>
    <m/>
    <m/>
    <x v="2"/>
  </r>
  <r>
    <n v="13"/>
    <n v="16"/>
    <x v="8"/>
    <x v="7"/>
    <d v="2014-03-18T00:00:00"/>
    <s v="None_16h"/>
    <m/>
    <n v="13"/>
    <n v="1"/>
    <n v="2"/>
    <n v="7"/>
    <n v="8"/>
    <n v="102"/>
    <m/>
    <n v="30"/>
    <n v="5"/>
    <n v="8"/>
    <m/>
    <s v="V"/>
    <n v="4"/>
    <n v="204.66666666666666"/>
    <n v="0.1465798045602606"/>
    <n v="7.1465798045602602"/>
    <n v="20"/>
    <m/>
    <m/>
    <m/>
    <x v="2"/>
  </r>
  <r>
    <n v="13"/>
    <n v="16"/>
    <x v="8"/>
    <x v="7"/>
    <d v="2014-03-18T00:00:00"/>
    <s v="None_16h"/>
    <m/>
    <m/>
    <n v="2"/>
    <n v="3"/>
    <n v="7"/>
    <n v="8"/>
    <n v="102"/>
    <n v="244"/>
    <n v="42"/>
    <n v="5"/>
    <n v="10"/>
    <m/>
    <s v="V"/>
    <n v="4"/>
    <n v="204.66666666666666"/>
    <n v="0.20521172638436483"/>
    <n v="7.2052117263843645"/>
    <n v="22"/>
    <m/>
    <m/>
    <m/>
    <x v="2"/>
  </r>
  <r>
    <n v="13"/>
    <n v="16"/>
    <x v="8"/>
    <x v="7"/>
    <d v="2014-03-18T00:00:00"/>
    <s v="None_16h"/>
    <m/>
    <m/>
    <n v="3"/>
    <n v="4"/>
    <n v="7"/>
    <n v="8"/>
    <n v="119"/>
    <n v="242"/>
    <n v="44"/>
    <n v="3"/>
    <n v="18"/>
    <m/>
    <s v="DR"/>
    <n v="4"/>
    <n v="204.66666666666666"/>
    <n v="0.21498371335504887"/>
    <n v="7.214983713355049"/>
    <n v="28"/>
    <m/>
    <m/>
    <m/>
    <x v="2"/>
  </r>
  <r>
    <n v="13"/>
    <n v="16"/>
    <x v="8"/>
    <x v="7"/>
    <d v="2014-03-18T00:00:00"/>
    <s v="None_16h"/>
    <m/>
    <m/>
    <n v="4"/>
    <n v="2"/>
    <n v="6"/>
    <n v="7"/>
    <n v="91"/>
    <n v="239"/>
    <n v="192"/>
    <n v="4"/>
    <n v="10"/>
    <m/>
    <s v="V"/>
    <n v="4"/>
    <n v="215.42857142857142"/>
    <n v="0.89124668435013266"/>
    <n v="6.8912466843501328"/>
    <n v="20"/>
    <m/>
    <m/>
    <m/>
    <x v="2"/>
  </r>
  <r>
    <n v="170"/>
    <n v="16"/>
    <x v="8"/>
    <x v="7"/>
    <d v="2014-03-18T00:00:00"/>
    <s v="None_16h"/>
    <d v="2014-03-18T00:00:00"/>
    <n v="170"/>
    <n v="1"/>
    <n v="6"/>
    <n v="7"/>
    <n v="8"/>
    <n v="104"/>
    <m/>
    <n v="54"/>
    <n v="4"/>
    <n v="12"/>
    <m/>
    <s v="E"/>
    <n v="4"/>
    <n v="204.66666666666666"/>
    <n v="0.26384364820846906"/>
    <n v="7.2638436482084687"/>
    <n v="23"/>
    <m/>
    <m/>
    <m/>
    <x v="2"/>
  </r>
  <r>
    <n v="170"/>
    <n v="16"/>
    <x v="8"/>
    <x v="7"/>
    <d v="2014-03-18T00:00:00"/>
    <s v="None_16h"/>
    <m/>
    <m/>
    <n v="2"/>
    <n v="3"/>
    <n v="7"/>
    <n v="8"/>
    <n v="98"/>
    <n v="210"/>
    <n v="29"/>
    <n v="4"/>
    <n v="11"/>
    <m/>
    <s v="V"/>
    <n v="4"/>
    <n v="204.66666666666666"/>
    <n v="0.14169381107491857"/>
    <n v="7.1416938110749184"/>
    <n v="22"/>
    <m/>
    <m/>
    <m/>
    <x v="2"/>
  </r>
  <r>
    <n v="170"/>
    <n v="16"/>
    <x v="8"/>
    <x v="7"/>
    <d v="2014-03-18T00:00:00"/>
    <s v="None_16h"/>
    <m/>
    <m/>
    <n v="3"/>
    <n v="5"/>
    <n v="6"/>
    <n v="8"/>
    <n v="92"/>
    <n v="215"/>
    <n v="15"/>
    <n v="4"/>
    <n v="11"/>
    <m/>
    <s v="E"/>
    <n v="4"/>
    <n v="215.42857142857142"/>
    <n v="6.9628647214854109E-2"/>
    <n v="6.069628647214854"/>
    <n v="21"/>
    <m/>
    <m/>
    <m/>
    <x v="2"/>
  </r>
  <r>
    <n v="170"/>
    <n v="16"/>
    <x v="8"/>
    <x v="7"/>
    <d v="2014-03-18T00:00:00"/>
    <s v="None_16h"/>
    <m/>
    <m/>
    <n v="4"/>
    <n v="2"/>
    <n v="6"/>
    <n v="7"/>
    <n v="82"/>
    <n v="219"/>
    <n v="154"/>
    <n v="5"/>
    <n v="8"/>
    <m/>
    <s v="V"/>
    <n v="4"/>
    <n v="215.42857142857142"/>
    <n v="0.71485411140583555"/>
    <n v="6.7148541114058355"/>
    <n v="19"/>
    <m/>
    <m/>
    <m/>
    <x v="2"/>
  </r>
  <r>
    <n v="265"/>
    <n v="16"/>
    <x v="8"/>
    <x v="7"/>
    <d v="2014-03-18T00:00:00"/>
    <s v="None_16h"/>
    <m/>
    <n v="265"/>
    <n v="1"/>
    <n v="7"/>
    <n v="7"/>
    <n v="8"/>
    <n v="98"/>
    <m/>
    <n v="41"/>
    <n v="5"/>
    <n v="11"/>
    <m/>
    <s v="E"/>
    <n v="4"/>
    <n v="204.66666666666666"/>
    <n v="0.20032573289902281"/>
    <n v="7.2003257328990227"/>
    <n v="23"/>
    <m/>
    <m/>
    <m/>
    <x v="2"/>
  </r>
  <r>
    <n v="265"/>
    <n v="16"/>
    <x v="8"/>
    <x v="7"/>
    <d v="2014-03-18T00:00:00"/>
    <s v="None_16h"/>
    <m/>
    <m/>
    <n v="2"/>
    <n v="6"/>
    <n v="7"/>
    <n v="8"/>
    <n v="97"/>
    <n v="228"/>
    <n v="171"/>
    <n v="5"/>
    <n v="15"/>
    <m/>
    <s v="E"/>
    <n v="4"/>
    <n v="204.66666666666666"/>
    <n v="0.83550488599348538"/>
    <n v="7.835504885993485"/>
    <n v="27"/>
    <m/>
    <m/>
    <m/>
    <x v="2"/>
  </r>
  <r>
    <n v="265"/>
    <n v="16"/>
    <x v="8"/>
    <x v="7"/>
    <d v="2014-03-18T00:00:00"/>
    <s v="None_16h"/>
    <m/>
    <m/>
    <n v="3"/>
    <n v="5"/>
    <n v="7"/>
    <n v="8"/>
    <n v="99"/>
    <n v="209"/>
    <n v="44"/>
    <n v="4"/>
    <n v="11"/>
    <m/>
    <s v="E"/>
    <n v="4"/>
    <n v="204.66666666666666"/>
    <n v="0.21498371335504887"/>
    <n v="7.214983713355049"/>
    <n v="22"/>
    <m/>
    <m/>
    <m/>
    <x v="2"/>
  </r>
  <r>
    <n v="265"/>
    <n v="16"/>
    <x v="8"/>
    <x v="7"/>
    <d v="2014-03-18T00:00:00"/>
    <s v="None_16h"/>
    <m/>
    <m/>
    <n v="4"/>
    <n v="2"/>
    <n v="6"/>
    <n v="7"/>
    <n v="89"/>
    <n v="226"/>
    <n v="172"/>
    <n v="4"/>
    <n v="15"/>
    <m/>
    <s v="DR"/>
    <n v="4"/>
    <n v="215.42857142857142"/>
    <n v="0.79840848806366049"/>
    <n v="6.7984084880636608"/>
    <n v="25"/>
    <m/>
    <m/>
    <m/>
    <x v="2"/>
  </r>
  <r>
    <n v="34"/>
    <n v="16"/>
    <x v="8"/>
    <x v="7"/>
    <d v="2014-03-25T00:00:00"/>
    <s v="None_16h"/>
    <m/>
    <n v="34"/>
    <n v="1"/>
    <n v="5"/>
    <n v="7"/>
    <n v="8"/>
    <n v="103"/>
    <m/>
    <n v="188"/>
    <n v="4"/>
    <n v="18"/>
    <m/>
    <s v="E"/>
    <n v="4"/>
    <n v="204.66666666666666"/>
    <n v="0.91856677524429975"/>
    <n v="7.9185667752443001"/>
    <n v="29"/>
    <m/>
    <m/>
    <m/>
    <x v="2"/>
  </r>
  <r>
    <n v="34"/>
    <n v="16"/>
    <x v="8"/>
    <x v="7"/>
    <d v="2014-03-25T00:00:00"/>
    <s v="None_16h"/>
    <m/>
    <m/>
    <n v="2"/>
    <n v="5"/>
    <n v="7"/>
    <n v="8"/>
    <n v="106"/>
    <n v="229"/>
    <n v="184"/>
    <n v="5"/>
    <n v="12"/>
    <m/>
    <s v="E"/>
    <n v="4"/>
    <n v="204.66666666666666"/>
    <n v="0.89902280130293166"/>
    <n v="7.899022801302932"/>
    <n v="24"/>
    <m/>
    <m/>
    <m/>
    <x v="2"/>
  </r>
  <r>
    <n v="34"/>
    <n v="16"/>
    <x v="8"/>
    <x v="7"/>
    <d v="2014-03-25T00:00:00"/>
    <s v="None_16h"/>
    <m/>
    <m/>
    <n v="3"/>
    <n v="4"/>
    <n v="9"/>
    <n v="9"/>
    <n v="126"/>
    <n v="149"/>
    <n v="0"/>
    <n v="1"/>
    <n v="17"/>
    <n v="30"/>
    <s v="TS"/>
    <n v="4"/>
    <n v="196.83333333333334"/>
    <n v="0"/>
    <n v="9"/>
    <n v="27"/>
    <m/>
    <m/>
    <m/>
    <x v="1"/>
  </r>
  <r>
    <n v="34"/>
    <n v="16"/>
    <x v="8"/>
    <x v="7"/>
    <d v="2014-03-25T00:00:00"/>
    <s v="None_16h"/>
    <m/>
    <m/>
    <n v="4"/>
    <n v="2"/>
    <n v="7"/>
    <n v="8"/>
    <n v="98"/>
    <n v="227"/>
    <n v="42"/>
    <m/>
    <m/>
    <m/>
    <m/>
    <n v="4"/>
    <n v="204.66666666666666"/>
    <n v="0.20521172638436483"/>
    <n v="7.2052117263843645"/>
    <s v=""/>
    <m/>
    <m/>
    <m/>
    <x v="2"/>
  </r>
  <r>
    <n v="142"/>
    <n v="16"/>
    <x v="8"/>
    <x v="7"/>
    <d v="2014-03-25T00:00:00"/>
    <s v="None_16h"/>
    <m/>
    <n v="142"/>
    <n v="1"/>
    <n v="5"/>
    <n v="7"/>
    <n v="8"/>
    <n v="110"/>
    <m/>
    <n v="167"/>
    <n v="5"/>
    <n v="11"/>
    <m/>
    <s v="E"/>
    <n v="4"/>
    <n v="204.66666666666666"/>
    <n v="0.81596091205211729"/>
    <n v="7.815960912052117"/>
    <n v="23"/>
    <m/>
    <m/>
    <m/>
    <x v="2"/>
  </r>
  <r>
    <n v="142"/>
    <n v="16"/>
    <x v="8"/>
    <x v="7"/>
    <d v="2014-03-25T00:00:00"/>
    <s v="None_16h"/>
    <m/>
    <m/>
    <n v="2"/>
    <n v="4"/>
    <n v="6"/>
    <n v="7"/>
    <n v="113"/>
    <n v="244"/>
    <n v="194"/>
    <n v="4"/>
    <n v="15"/>
    <m/>
    <s v="E"/>
    <n v="4"/>
    <n v="215.42857142857142"/>
    <n v="0.90053050397877987"/>
    <n v="6.9005305039787803"/>
    <n v="25"/>
    <m/>
    <m/>
    <m/>
    <x v="2"/>
  </r>
  <r>
    <n v="142"/>
    <n v="16"/>
    <x v="8"/>
    <x v="7"/>
    <d v="2014-03-25T00:00:00"/>
    <s v="None_16h"/>
    <m/>
    <m/>
    <n v="3"/>
    <n v="3"/>
    <n v="8"/>
    <n v="9"/>
    <n v="122"/>
    <n v="197"/>
    <n v="64"/>
    <n v="2"/>
    <n v="19"/>
    <m/>
    <s v="TS"/>
    <n v="4"/>
    <n v="196.83333333333334"/>
    <n v="0.32514817950889074"/>
    <n v="8.32514817950889"/>
    <n v="29"/>
    <m/>
    <m/>
    <m/>
    <x v="2"/>
  </r>
  <r>
    <n v="142"/>
    <n v="16"/>
    <x v="8"/>
    <x v="7"/>
    <d v="2014-03-25T00:00:00"/>
    <s v="None_16h"/>
    <m/>
    <m/>
    <n v="4"/>
    <n v="1"/>
    <n v="7"/>
    <n v="8"/>
    <n v="98"/>
    <n v="234"/>
    <n v="145"/>
    <n v="4"/>
    <n v="12"/>
    <m/>
    <s v="V"/>
    <n v="4"/>
    <n v="204.66666666666666"/>
    <n v="0.70846905537459282"/>
    <n v="7.7084690553745929"/>
    <n v="23"/>
    <m/>
    <m/>
    <m/>
    <x v="2"/>
  </r>
  <r>
    <n v="292"/>
    <n v="16"/>
    <x v="8"/>
    <x v="7"/>
    <d v="2014-03-25T00:00:00"/>
    <s v="None_16h"/>
    <m/>
    <n v="292"/>
    <n v="1"/>
    <n v="4"/>
    <n v="8"/>
    <n v="9"/>
    <n v="100"/>
    <n v="211"/>
    <n v="126"/>
    <n v="6"/>
    <n v="12"/>
    <m/>
    <s v="E"/>
    <n v="4"/>
    <n v="196.83333333333334"/>
    <n v="0.64013547840812868"/>
    <n v="8.6401354784081281"/>
    <n v="26"/>
    <m/>
    <m/>
    <m/>
    <x v="2"/>
  </r>
  <r>
    <n v="292"/>
    <n v="16"/>
    <x v="8"/>
    <x v="7"/>
    <d v="2014-03-25T00:00:00"/>
    <s v="None_16h"/>
    <m/>
    <m/>
    <n v="2"/>
    <n v="8"/>
    <n v="8"/>
    <n v="9"/>
    <n v="111"/>
    <n v="206"/>
    <n v="130"/>
    <n v="4"/>
    <n v="14"/>
    <m/>
    <s v="E"/>
    <n v="4"/>
    <n v="196.83333333333334"/>
    <n v="0.6604572396274343"/>
    <n v="8.6604572396274335"/>
    <n v="26"/>
    <m/>
    <m/>
    <m/>
    <x v="2"/>
  </r>
  <r>
    <n v="292"/>
    <n v="16"/>
    <x v="8"/>
    <x v="7"/>
    <d v="2014-03-25T00:00:00"/>
    <s v="None_16h"/>
    <m/>
    <m/>
    <n v="3"/>
    <n v="4"/>
    <n v="7"/>
    <n v="8"/>
    <n v="106"/>
    <n v="216"/>
    <n v="202"/>
    <n v="4"/>
    <n v="18"/>
    <m/>
    <s v="DR"/>
    <n v="4"/>
    <n v="204.66666666666666"/>
    <n v="0.98697068403908794"/>
    <n v="7.9869706840390879"/>
    <n v="29"/>
    <m/>
    <m/>
    <m/>
    <x v="2"/>
  </r>
  <r>
    <n v="292"/>
    <n v="16"/>
    <x v="8"/>
    <x v="7"/>
    <d v="2014-03-25T00:00:00"/>
    <s v="None_16h"/>
    <m/>
    <m/>
    <n v="4"/>
    <n v="5"/>
    <n v="7"/>
    <n v="9"/>
    <n v="106"/>
    <n v="195"/>
    <n v="11"/>
    <n v="5"/>
    <n v="16"/>
    <m/>
    <s v="E"/>
    <n v="4"/>
    <n v="204.66666666666666"/>
    <n v="5.3745928338762218E-2"/>
    <n v="7.0537459283387625"/>
    <n v="28"/>
    <m/>
    <m/>
    <m/>
    <x v="2"/>
  </r>
  <r>
    <n v="71"/>
    <n v="16"/>
    <x v="8"/>
    <x v="7"/>
    <d v="2014-04-09T00:00:00"/>
    <s v="None_16h"/>
    <m/>
    <n v="71"/>
    <n v="1"/>
    <n v="4"/>
    <n v="8"/>
    <n v="9"/>
    <n v="130"/>
    <m/>
    <n v="91"/>
    <n v="3"/>
    <n v="20"/>
    <m/>
    <s v="DR"/>
    <m/>
    <n v="196.83333333333334"/>
    <n v="0.46232006773920403"/>
    <n v="8.4623200677392045"/>
    <n v="31"/>
    <m/>
    <m/>
    <m/>
    <x v="2"/>
  </r>
  <r>
    <n v="71"/>
    <n v="16"/>
    <x v="8"/>
    <x v="7"/>
    <d v="2014-04-09T00:00:00"/>
    <s v="None_16h"/>
    <m/>
    <m/>
    <n v="2"/>
    <n v="7"/>
    <n v="9"/>
    <n v="10"/>
    <n v="131"/>
    <n v="229"/>
    <n v="135"/>
    <n v="4"/>
    <n v="20"/>
    <m/>
    <s v="DR"/>
    <m/>
    <n v="196.83333333333334"/>
    <n v="0.68585944115156638"/>
    <n v="9.6858594411515657"/>
    <n v="33"/>
    <m/>
    <m/>
    <m/>
    <x v="2"/>
  </r>
  <r>
    <n v="71"/>
    <n v="16"/>
    <x v="8"/>
    <x v="7"/>
    <d v="2014-04-09T00:00:00"/>
    <s v="None_16h"/>
    <m/>
    <m/>
    <n v="3"/>
    <n v="7"/>
    <n v="7"/>
    <n v="8"/>
    <n v="120"/>
    <n v="225"/>
    <n v="210"/>
    <n v="4"/>
    <n v="18"/>
    <m/>
    <s v="DR"/>
    <m/>
    <n v="204.66666666666666"/>
    <n v="1.0260586319218241"/>
    <n v="8.0260586319218241"/>
    <n v="29"/>
    <m/>
    <m/>
    <m/>
    <x v="2"/>
  </r>
  <r>
    <n v="71"/>
    <n v="16"/>
    <x v="8"/>
    <x v="7"/>
    <d v="2014-04-09T00:00:00"/>
    <s v="None_16h"/>
    <m/>
    <m/>
    <n v="4"/>
    <n v="2"/>
    <n v="9"/>
    <n v="10"/>
    <n v="123"/>
    <n v="235"/>
    <n v="70"/>
    <n v="4"/>
    <n v="17"/>
    <m/>
    <s v="DR"/>
    <m/>
    <n v="196.83333333333334"/>
    <n v="0.35563082133784929"/>
    <n v="9.355630821337849"/>
    <n v="30"/>
    <m/>
    <m/>
    <m/>
    <x v="2"/>
  </r>
  <r>
    <n v="131"/>
    <n v="16"/>
    <x v="8"/>
    <x v="7"/>
    <d v="2014-04-09T00:00:00"/>
    <s v="None_16h"/>
    <m/>
    <n v="131"/>
    <n v="1"/>
    <n v="12"/>
    <n v="8"/>
    <n v="9"/>
    <n v="130"/>
    <m/>
    <n v="216"/>
    <n v="5"/>
    <n v="21"/>
    <m/>
    <s v="V"/>
    <m/>
    <n v="196.83333333333334"/>
    <n v="1.0973751058425063"/>
    <n v="9.0973751058425059"/>
    <n v="34"/>
    <m/>
    <m/>
    <m/>
    <x v="2"/>
  </r>
  <r>
    <n v="131"/>
    <n v="16"/>
    <x v="8"/>
    <x v="7"/>
    <d v="2014-04-09T00:00:00"/>
    <s v="None_16h"/>
    <m/>
    <m/>
    <n v="2"/>
    <n v="6"/>
    <n v="7"/>
    <n v="8"/>
    <n v="125"/>
    <n v="234"/>
    <n v="86"/>
    <n v="4"/>
    <n v="19"/>
    <m/>
    <s v="TS"/>
    <m/>
    <n v="204.66666666666666"/>
    <n v="0.4201954397394137"/>
    <n v="7.4201954397394134"/>
    <n v="30"/>
    <m/>
    <m/>
    <m/>
    <x v="2"/>
  </r>
  <r>
    <n v="131"/>
    <n v="16"/>
    <x v="8"/>
    <x v="7"/>
    <d v="2014-04-09T00:00:00"/>
    <s v="None_16h"/>
    <m/>
    <m/>
    <n v="3"/>
    <n v="3"/>
    <n v="7"/>
    <n v="8"/>
    <n v="102"/>
    <n v="182"/>
    <n v="44"/>
    <n v="6"/>
    <n v="16"/>
    <m/>
    <s v="DR"/>
    <m/>
    <n v="204.66666666666666"/>
    <n v="0.21498371335504887"/>
    <n v="7.214983713355049"/>
    <n v="29"/>
    <m/>
    <m/>
    <m/>
    <x v="2"/>
  </r>
  <r>
    <n v="131"/>
    <n v="16"/>
    <x v="8"/>
    <x v="7"/>
    <d v="2014-04-09T00:00:00"/>
    <s v="None_16h"/>
    <m/>
    <m/>
    <n v="4"/>
    <n v="10"/>
    <n v="7"/>
    <n v="7"/>
    <n v="360"/>
    <n v="141"/>
    <m/>
    <m/>
    <n v="17"/>
    <m/>
    <s v="FL"/>
    <m/>
    <n v="204.66666666666666"/>
    <n v="0"/>
    <n v="7"/>
    <n v="24"/>
    <m/>
    <m/>
    <m/>
    <x v="1"/>
  </r>
  <r>
    <n v="310"/>
    <n v="16"/>
    <x v="8"/>
    <x v="7"/>
    <d v="2014-04-09T00:00:00"/>
    <s v="None_16h"/>
    <m/>
    <n v="310"/>
    <n v="1"/>
    <n v="5"/>
    <n v="8"/>
    <n v="8"/>
    <n v="365"/>
    <m/>
    <m/>
    <m/>
    <n v="18"/>
    <m/>
    <s v="FL"/>
    <m/>
    <n v="196.83333333333334"/>
    <n v="0"/>
    <n v="8"/>
    <n v="26"/>
    <m/>
    <m/>
    <m/>
    <x v="1"/>
  </r>
  <r>
    <n v="310"/>
    <n v="16"/>
    <x v="8"/>
    <x v="7"/>
    <d v="2014-04-09T00:00:00"/>
    <s v="None_16h"/>
    <m/>
    <m/>
    <n v="2"/>
    <n v="8"/>
    <n v="9"/>
    <n v="10"/>
    <n v="115"/>
    <n v="183"/>
    <n v="188"/>
    <n v="5"/>
    <n v="18"/>
    <m/>
    <s v="V"/>
    <m/>
    <n v="196.83333333333334"/>
    <n v="0.95512277730736661"/>
    <n v="9.9551227773073663"/>
    <n v="32"/>
    <m/>
    <m/>
    <m/>
    <x v="2"/>
  </r>
  <r>
    <n v="310"/>
    <n v="16"/>
    <x v="8"/>
    <x v="7"/>
    <d v="2014-04-09T00:00:00"/>
    <s v="None_16h"/>
    <m/>
    <m/>
    <n v="3"/>
    <n v="10"/>
    <n v="9"/>
    <n v="10"/>
    <n v="114"/>
    <n v="193"/>
    <n v="166"/>
    <n v="4"/>
    <n v="20"/>
    <m/>
    <s v="DR"/>
    <m/>
    <n v="196.83333333333334"/>
    <n v="0.84335309060118535"/>
    <n v="9.8433530906011857"/>
    <n v="33"/>
    <m/>
    <m/>
    <m/>
    <x v="2"/>
  </r>
  <r>
    <n v="310"/>
    <n v="16"/>
    <x v="8"/>
    <x v="7"/>
    <d v="2014-04-09T00:00:00"/>
    <s v="None_16h"/>
    <m/>
    <m/>
    <n v="4"/>
    <n v="12"/>
    <n v="9"/>
    <n v="10"/>
    <n v="112"/>
    <n v="192"/>
    <n v="157"/>
    <n v="4"/>
    <n v="17"/>
    <m/>
    <s v="V"/>
    <m/>
    <n v="196.83333333333334"/>
    <n v="0.79762912785774764"/>
    <n v="9.7976291278577481"/>
    <n v="30"/>
    <m/>
    <m/>
    <m/>
    <x v="2"/>
  </r>
  <r>
    <n v="116"/>
    <n v="16"/>
    <x v="8"/>
    <x v="7"/>
    <d v="2014-05-16T00:00:00"/>
    <s v="None_16h"/>
    <m/>
    <n v="116"/>
    <n v="1"/>
    <m/>
    <n v="12"/>
    <m/>
    <n v="430"/>
    <m/>
    <n v="120"/>
    <m/>
    <n v="25"/>
    <m/>
    <m/>
    <m/>
    <n v="196.83333333333334"/>
    <n v="0"/>
    <n v="12"/>
    <n v="37"/>
    <n v="161"/>
    <n v="203"/>
    <m/>
    <x v="1"/>
  </r>
  <r>
    <n v="116"/>
    <n v="16"/>
    <x v="8"/>
    <x v="7"/>
    <d v="2014-05-16T00:00:00"/>
    <s v="None_16h"/>
    <m/>
    <m/>
    <n v="2"/>
    <m/>
    <n v="11"/>
    <m/>
    <n v="368"/>
    <m/>
    <n v="133"/>
    <m/>
    <n v="24"/>
    <m/>
    <m/>
    <m/>
    <n v="196.83333333333334"/>
    <n v="0"/>
    <n v="11"/>
    <n v="35"/>
    <n v="156"/>
    <n v="185"/>
    <m/>
    <x v="1"/>
  </r>
  <r>
    <n v="116"/>
    <n v="16"/>
    <x v="8"/>
    <x v="7"/>
    <d v="2014-05-16T00:00:00"/>
    <s v="None_16h"/>
    <m/>
    <m/>
    <n v="3"/>
    <m/>
    <n v="11"/>
    <m/>
    <n v="365"/>
    <m/>
    <n v="124"/>
    <m/>
    <n v="21"/>
    <m/>
    <m/>
    <m/>
    <n v="196.83333333333334"/>
    <n v="0"/>
    <n v="11"/>
    <n v="32"/>
    <n v="152"/>
    <n v="185"/>
    <m/>
    <x v="1"/>
  </r>
  <r>
    <n v="68"/>
    <n v="16"/>
    <x v="8"/>
    <x v="7"/>
    <d v="2014-05-20T00:00:00"/>
    <s v="None_16h"/>
    <m/>
    <n v="68"/>
    <n v="1"/>
    <m/>
    <n v="11"/>
    <m/>
    <n v="440"/>
    <m/>
    <m/>
    <m/>
    <n v="24"/>
    <m/>
    <m/>
    <m/>
    <n v="196.83333333333334"/>
    <n v="0"/>
    <n v="11"/>
    <n v="35"/>
    <m/>
    <m/>
    <m/>
    <x v="1"/>
  </r>
  <r>
    <n v="68"/>
    <n v="16"/>
    <x v="8"/>
    <x v="7"/>
    <d v="2014-05-20T00:00:00"/>
    <s v="None_16h"/>
    <m/>
    <m/>
    <n v="2"/>
    <m/>
    <n v="12"/>
    <m/>
    <n v="387"/>
    <m/>
    <m/>
    <m/>
    <n v="21"/>
    <m/>
    <m/>
    <m/>
    <n v="196.83333333333334"/>
    <n v="0"/>
    <n v="12"/>
    <n v="33"/>
    <m/>
    <m/>
    <m/>
    <x v="1"/>
  </r>
  <r>
    <n v="68"/>
    <n v="16"/>
    <x v="8"/>
    <x v="7"/>
    <d v="2014-05-20T00:00:00"/>
    <s v="None_16h"/>
    <m/>
    <m/>
    <n v="3"/>
    <m/>
    <n v="9"/>
    <m/>
    <n v="400"/>
    <m/>
    <m/>
    <m/>
    <n v="23"/>
    <m/>
    <m/>
    <m/>
    <n v="196.83333333333334"/>
    <n v="0"/>
    <n v="9"/>
    <n v="32"/>
    <m/>
    <m/>
    <m/>
    <x v="1"/>
  </r>
  <r>
    <n v="68"/>
    <n v="16"/>
    <x v="8"/>
    <x v="7"/>
    <d v="2014-05-20T00:00:00"/>
    <s v="None_16h"/>
    <m/>
    <m/>
    <n v="4"/>
    <m/>
    <n v="12"/>
    <m/>
    <n v="375"/>
    <m/>
    <m/>
    <m/>
    <n v="24"/>
    <m/>
    <m/>
    <m/>
    <n v="196.83333333333334"/>
    <n v="0"/>
    <n v="12"/>
    <n v="36"/>
    <m/>
    <m/>
    <m/>
    <x v="1"/>
  </r>
  <r>
    <n v="82"/>
    <n v="16"/>
    <x v="8"/>
    <x v="7"/>
    <d v="2014-05-21T00:00:00"/>
    <s v="None_16h"/>
    <m/>
    <n v="82"/>
    <n v="1"/>
    <m/>
    <n v="11"/>
    <m/>
    <n v="365"/>
    <m/>
    <m/>
    <m/>
    <n v="21"/>
    <m/>
    <m/>
    <n v="3"/>
    <n v="196.83333333333334"/>
    <n v="0"/>
    <n v="11"/>
    <n v="32"/>
    <m/>
    <m/>
    <m/>
    <x v="1"/>
  </r>
  <r>
    <n v="82"/>
    <n v="16"/>
    <x v="8"/>
    <x v="7"/>
    <d v="2014-05-21T00:00:00"/>
    <s v="None_16h"/>
    <m/>
    <m/>
    <n v="2"/>
    <m/>
    <n v="12"/>
    <m/>
    <n v="320"/>
    <m/>
    <m/>
    <m/>
    <n v="24"/>
    <m/>
    <m/>
    <n v="3"/>
    <n v="196.83333333333334"/>
    <n v="0"/>
    <n v="12"/>
    <n v="36"/>
    <m/>
    <m/>
    <m/>
    <x v="1"/>
  </r>
  <r>
    <n v="82"/>
    <n v="16"/>
    <x v="8"/>
    <x v="7"/>
    <d v="2014-05-21T00:00:00"/>
    <s v="None_16h"/>
    <m/>
    <m/>
    <n v="3"/>
    <m/>
    <n v="11"/>
    <m/>
    <n v="305"/>
    <m/>
    <m/>
    <m/>
    <n v="28"/>
    <m/>
    <m/>
    <n v="2"/>
    <n v="196.83333333333334"/>
    <n v="0"/>
    <n v="11"/>
    <n v="39"/>
    <m/>
    <m/>
    <m/>
    <x v="1"/>
  </r>
  <r>
    <n v="166"/>
    <n v="16"/>
    <x v="8"/>
    <x v="7"/>
    <d v="2014-05-21T00:00:00"/>
    <s v="None_16h"/>
    <m/>
    <n v="166"/>
    <n v="1"/>
    <m/>
    <n v="10"/>
    <m/>
    <n v="360"/>
    <m/>
    <m/>
    <m/>
    <n v="15"/>
    <m/>
    <m/>
    <n v="3"/>
    <n v="196.83333333333334"/>
    <n v="0"/>
    <n v="10"/>
    <n v="25"/>
    <m/>
    <m/>
    <m/>
    <x v="1"/>
  </r>
  <r>
    <n v="166"/>
    <n v="16"/>
    <x v="8"/>
    <x v="7"/>
    <d v="2014-05-21T00:00:00"/>
    <s v="None_16h"/>
    <m/>
    <m/>
    <n v="2"/>
    <m/>
    <n v="10"/>
    <m/>
    <n v="177"/>
    <m/>
    <m/>
    <m/>
    <m/>
    <m/>
    <m/>
    <n v="1"/>
    <n v="196.83333333333334"/>
    <n v="0"/>
    <n v="10"/>
    <s v=""/>
    <m/>
    <m/>
    <m/>
    <x v="1"/>
  </r>
  <r>
    <n v="166"/>
    <n v="16"/>
    <x v="8"/>
    <x v="7"/>
    <d v="2014-05-21T00:00:00"/>
    <s v="None_16h"/>
    <m/>
    <m/>
    <n v="3"/>
    <m/>
    <n v="11"/>
    <m/>
    <n v="275"/>
    <m/>
    <m/>
    <m/>
    <n v="26"/>
    <m/>
    <m/>
    <n v="2"/>
    <n v="196.83333333333334"/>
    <n v="0"/>
    <n v="11"/>
    <n v="37"/>
    <m/>
    <m/>
    <m/>
    <x v="1"/>
  </r>
  <r>
    <n v="166"/>
    <n v="16"/>
    <x v="8"/>
    <x v="7"/>
    <d v="2014-05-21T00:00:00"/>
    <s v="None_16h"/>
    <m/>
    <m/>
    <n v="4"/>
    <m/>
    <n v="13"/>
    <m/>
    <n v="290"/>
    <m/>
    <m/>
    <m/>
    <n v="23"/>
    <m/>
    <m/>
    <n v="2"/>
    <n v="196.83333333333334"/>
    <n v="0"/>
    <n v="13"/>
    <n v="36"/>
    <m/>
    <m/>
    <m/>
    <x v="1"/>
  </r>
  <r>
    <n v="254"/>
    <n v="16"/>
    <x v="8"/>
    <x v="7"/>
    <d v="2014-05-21T00:00:00"/>
    <s v="None_16h"/>
    <m/>
    <n v="254"/>
    <n v="1"/>
    <m/>
    <n v="12"/>
    <m/>
    <n v="325"/>
    <m/>
    <m/>
    <m/>
    <n v="23"/>
    <m/>
    <m/>
    <n v="3"/>
    <n v="196.83333333333334"/>
    <n v="0"/>
    <n v="12"/>
    <n v="35"/>
    <m/>
    <m/>
    <m/>
    <x v="1"/>
  </r>
  <r>
    <n v="254"/>
    <n v="16"/>
    <x v="8"/>
    <x v="7"/>
    <d v="2014-05-21T00:00:00"/>
    <s v="None_16h"/>
    <m/>
    <m/>
    <n v="2"/>
    <m/>
    <n v="11"/>
    <m/>
    <n v="410"/>
    <m/>
    <m/>
    <m/>
    <n v="22"/>
    <m/>
    <m/>
    <n v="3"/>
    <n v="196.83333333333334"/>
    <n v="0"/>
    <n v="11"/>
    <n v="33"/>
    <m/>
    <m/>
    <m/>
    <x v="1"/>
  </r>
  <r>
    <n v="254"/>
    <n v="16"/>
    <x v="8"/>
    <x v="7"/>
    <d v="2014-05-21T00:00:00"/>
    <s v="None_16h"/>
    <m/>
    <m/>
    <n v="3"/>
    <m/>
    <n v="11"/>
    <m/>
    <n v="397"/>
    <m/>
    <m/>
    <m/>
    <n v="23"/>
    <m/>
    <m/>
    <n v="3"/>
    <n v="196.83333333333334"/>
    <n v="0"/>
    <n v="11"/>
    <n v="34"/>
    <m/>
    <m/>
    <m/>
    <x v="1"/>
  </r>
  <r>
    <n v="254"/>
    <n v="16"/>
    <x v="8"/>
    <x v="7"/>
    <d v="2014-05-21T00:00:00"/>
    <s v="None_16h"/>
    <m/>
    <m/>
    <n v="4"/>
    <m/>
    <n v="11"/>
    <m/>
    <n v="380"/>
    <m/>
    <m/>
    <m/>
    <n v="20"/>
    <m/>
    <m/>
    <n v="3"/>
    <n v="196.83333333333334"/>
    <n v="0"/>
    <n v="11"/>
    <n v="31"/>
    <m/>
    <m/>
    <m/>
    <x v="1"/>
  </r>
  <r>
    <n v="1150"/>
    <n v="8"/>
    <x v="7"/>
    <x v="1"/>
    <d v="2014-09-23T00:00:00"/>
    <s v="Full_8h"/>
    <m/>
    <n v="1150"/>
    <n v="1"/>
    <n v="0"/>
    <n v="2"/>
    <n v="3"/>
    <n v="40"/>
    <n v="120"/>
    <n v="30"/>
    <n v="3"/>
    <n v="4"/>
    <m/>
    <s v="V"/>
    <m/>
    <n v="120"/>
    <n v="0.25"/>
    <n v="2.25"/>
    <n v="9"/>
    <m/>
    <m/>
    <m/>
    <x v="2"/>
  </r>
  <r>
    <n v="1150"/>
    <n v="8"/>
    <x v="7"/>
    <x v="1"/>
    <d v="2014-09-23T00:00:00"/>
    <s v="Full_8h"/>
    <m/>
    <m/>
    <n v="2"/>
    <n v="0"/>
    <n v="2"/>
    <n v="3"/>
    <n v="37"/>
    <n v="47"/>
    <n v="39"/>
    <n v="4"/>
    <n v="2"/>
    <m/>
    <s v="V"/>
    <m/>
    <n v="120"/>
    <n v="0.32500000000000001"/>
    <n v="2.3250000000000002"/>
    <n v="8"/>
    <m/>
    <m/>
    <m/>
    <x v="2"/>
  </r>
  <r>
    <n v="1150"/>
    <n v="8"/>
    <x v="7"/>
    <x v="1"/>
    <d v="2014-09-23T00:00:00"/>
    <s v="Full_8h"/>
    <m/>
    <m/>
    <n v="3"/>
    <n v="0"/>
    <n v="2"/>
    <n v="4"/>
    <n v="27"/>
    <n v="81"/>
    <n v="34"/>
    <n v="3"/>
    <n v="2"/>
    <m/>
    <s v="V"/>
    <m/>
    <n v="120"/>
    <n v="0.28333333333333333"/>
    <n v="2.2833333333333332"/>
    <n v="7"/>
    <m/>
    <m/>
    <m/>
    <x v="2"/>
  </r>
  <r>
    <n v="1150"/>
    <n v="8"/>
    <x v="7"/>
    <x v="1"/>
    <d v="2014-09-23T00:00:00"/>
    <s v="Full_8h"/>
    <m/>
    <m/>
    <n v="4"/>
    <n v="0"/>
    <n v="2"/>
    <n v="3"/>
    <n v="37"/>
    <m/>
    <n v="75"/>
    <n v="3"/>
    <n v="2"/>
    <m/>
    <s v="V"/>
    <m/>
    <n v="120"/>
    <n v="0.625"/>
    <n v="2.625"/>
    <n v="7"/>
    <m/>
    <m/>
    <m/>
    <x v="2"/>
  </r>
  <r>
    <n v="1154"/>
    <n v="8"/>
    <x v="7"/>
    <x v="1"/>
    <d v="2014-09-23T00:00:00"/>
    <s v="Full_8h"/>
    <d v="2014-09-23T00:00:00"/>
    <n v="1154"/>
    <n v="1"/>
    <n v="0"/>
    <n v="2"/>
    <n v="3"/>
    <n v="39"/>
    <m/>
    <n v="98"/>
    <n v="3"/>
    <n v="2"/>
    <m/>
    <s v="V"/>
    <m/>
    <n v="120"/>
    <n v="0.81666666666666665"/>
    <n v="2.8166666666666664"/>
    <n v="7"/>
    <m/>
    <m/>
    <m/>
    <x v="2"/>
  </r>
  <r>
    <n v="1154"/>
    <n v="8"/>
    <x v="7"/>
    <x v="1"/>
    <d v="2014-09-23T00:00:00"/>
    <s v="Full_8h"/>
    <m/>
    <m/>
    <n v="2"/>
    <n v="0"/>
    <n v="2"/>
    <n v="3"/>
    <n v="45"/>
    <n v="77"/>
    <n v="83"/>
    <n v="4"/>
    <n v="2"/>
    <m/>
    <s v="V"/>
    <m/>
    <n v="120"/>
    <n v="0.69166666666666665"/>
    <n v="2.6916666666666664"/>
    <n v="8"/>
    <m/>
    <m/>
    <m/>
    <x v="2"/>
  </r>
  <r>
    <n v="1154"/>
    <n v="8"/>
    <x v="7"/>
    <x v="1"/>
    <d v="2014-09-23T00:00:00"/>
    <s v="Full_8h"/>
    <m/>
    <m/>
    <n v="3"/>
    <n v="0"/>
    <n v="2"/>
    <n v="3"/>
    <m/>
    <m/>
    <m/>
    <n v="3"/>
    <n v="2"/>
    <m/>
    <s v="V"/>
    <m/>
    <n v="120"/>
    <n v="0"/>
    <n v="2"/>
    <n v="7"/>
    <m/>
    <m/>
    <m/>
    <x v="2"/>
  </r>
  <r>
    <n v="1155"/>
    <n v="8"/>
    <x v="7"/>
    <x v="1"/>
    <d v="2014-09-23T00:00:00"/>
    <s v="Full_8h"/>
    <m/>
    <n v="1155"/>
    <n v="1"/>
    <n v="0"/>
    <n v="2"/>
    <n v="3"/>
    <n v="45"/>
    <m/>
    <n v="81"/>
    <n v="3"/>
    <n v="3"/>
    <m/>
    <s v="V"/>
    <m/>
    <n v="120"/>
    <n v="0.67500000000000004"/>
    <n v="2.6749999999999998"/>
    <n v="8"/>
    <m/>
    <m/>
    <m/>
    <x v="2"/>
  </r>
  <r>
    <n v="1155"/>
    <n v="8"/>
    <x v="7"/>
    <x v="1"/>
    <d v="2014-09-23T00:00:00"/>
    <s v="Full_8h"/>
    <m/>
    <m/>
    <n v="2"/>
    <n v="0"/>
    <n v="2"/>
    <n v="3"/>
    <n v="43"/>
    <n v="59"/>
    <n v="145"/>
    <n v="3"/>
    <n v="3"/>
    <m/>
    <s v="V"/>
    <m/>
    <n v="120"/>
    <n v="1.2083333333333333"/>
    <n v="3.208333333333333"/>
    <n v="8"/>
    <m/>
    <m/>
    <m/>
    <x v="2"/>
  </r>
  <r>
    <n v="1155"/>
    <n v="8"/>
    <x v="7"/>
    <x v="1"/>
    <d v="2014-09-23T00:00:00"/>
    <s v="Full_8h"/>
    <m/>
    <m/>
    <n v="3"/>
    <n v="0"/>
    <n v="2"/>
    <n v="3"/>
    <n v="35"/>
    <n v="51"/>
    <n v="73"/>
    <n v="3"/>
    <n v="2"/>
    <m/>
    <s v="V"/>
    <m/>
    <n v="120"/>
    <n v="0.60833333333333328"/>
    <n v="2.6083333333333334"/>
    <n v="7"/>
    <m/>
    <m/>
    <m/>
    <x v="2"/>
  </r>
  <r>
    <n v="1141"/>
    <n v="8"/>
    <x v="7"/>
    <x v="1"/>
    <d v="2014-09-30T00:00:00"/>
    <s v="Full_8h"/>
    <m/>
    <n v="1141"/>
    <n v="1"/>
    <n v="0"/>
    <n v="4"/>
    <n v="5"/>
    <n v="44"/>
    <m/>
    <n v="47"/>
    <n v="4"/>
    <n v="4"/>
    <m/>
    <s v="V"/>
    <m/>
    <n v="220.85714285714286"/>
    <n v="0.2128072445019405"/>
    <n v="4.2128072445019402"/>
    <n v="12"/>
    <m/>
    <m/>
    <m/>
    <x v="2"/>
  </r>
  <r>
    <n v="1141"/>
    <n v="8"/>
    <x v="7"/>
    <x v="1"/>
    <d v="2014-09-30T00:00:00"/>
    <s v="Full_8h"/>
    <m/>
    <m/>
    <n v="2"/>
    <n v="0"/>
    <n v="4"/>
    <n v="5"/>
    <n v="44"/>
    <n v="166"/>
    <n v="25"/>
    <n v="4"/>
    <n v="4"/>
    <m/>
    <s v="V"/>
    <m/>
    <n v="220.85714285714286"/>
    <n v="0.11319534282018111"/>
    <n v="4.1131953428201813"/>
    <n v="12"/>
    <m/>
    <m/>
    <m/>
    <x v="2"/>
  </r>
  <r>
    <n v="1141"/>
    <n v="8"/>
    <x v="7"/>
    <x v="1"/>
    <d v="2014-09-30T00:00:00"/>
    <s v="Full_8h"/>
    <m/>
    <m/>
    <n v="3"/>
    <n v="1"/>
    <n v="4"/>
    <n v="5"/>
    <n v="47"/>
    <n v="183"/>
    <n v="69"/>
    <n v="4"/>
    <n v="5"/>
    <m/>
    <s v="V"/>
    <m/>
    <n v="220.85714285714286"/>
    <n v="0.31241914618369987"/>
    <n v="4.3124191461837"/>
    <n v="13"/>
    <m/>
    <m/>
    <m/>
    <x v="2"/>
  </r>
  <r>
    <n v="1141"/>
    <n v="8"/>
    <x v="7"/>
    <x v="1"/>
    <d v="2014-09-30T00:00:00"/>
    <s v="Full_8h"/>
    <m/>
    <m/>
    <n v="4"/>
    <n v="0"/>
    <n v="4"/>
    <n v="5"/>
    <n v="47"/>
    <n v="167"/>
    <n v="31"/>
    <n v="4"/>
    <n v="5"/>
    <m/>
    <s v="V"/>
    <m/>
    <n v="220.85714285714286"/>
    <n v="0.14036222509702459"/>
    <n v="4.1403622250970242"/>
    <n v="13"/>
    <m/>
    <m/>
    <m/>
    <x v="2"/>
  </r>
  <r>
    <n v="1152"/>
    <n v="8"/>
    <x v="7"/>
    <x v="1"/>
    <d v="2014-09-30T00:00:00"/>
    <s v="Full_8h"/>
    <m/>
    <n v="1152"/>
    <n v="1"/>
    <n v="0"/>
    <n v="4"/>
    <n v="5"/>
    <n v="47"/>
    <m/>
    <n v="44"/>
    <n v="4"/>
    <n v="5"/>
    <m/>
    <s v="V"/>
    <m/>
    <n v="220.85714285714286"/>
    <n v="0.19922380336351875"/>
    <n v="4.1992238033635187"/>
    <n v="13"/>
    <m/>
    <m/>
    <m/>
    <x v="2"/>
  </r>
  <r>
    <n v="1152"/>
    <n v="8"/>
    <x v="7"/>
    <x v="1"/>
    <d v="2014-09-30T00:00:00"/>
    <s v="Full_8h"/>
    <m/>
    <m/>
    <n v="2"/>
    <n v="1"/>
    <n v="4"/>
    <n v="6"/>
    <n v="43"/>
    <n v="138"/>
    <n v="25"/>
    <n v="5"/>
    <n v="5"/>
    <m/>
    <s v="V"/>
    <m/>
    <n v="220.85714285714286"/>
    <n v="0.11319534282018111"/>
    <n v="4.1131953428201813"/>
    <n v="14"/>
    <m/>
    <m/>
    <m/>
    <x v="2"/>
  </r>
  <r>
    <n v="1152"/>
    <n v="8"/>
    <x v="7"/>
    <x v="1"/>
    <d v="2014-09-30T00:00:00"/>
    <s v="Full_8h"/>
    <m/>
    <m/>
    <n v="3"/>
    <n v="1"/>
    <n v="4"/>
    <n v="5"/>
    <n v="58"/>
    <n v="198"/>
    <n v="111"/>
    <n v="5"/>
    <n v="5"/>
    <m/>
    <s v="V"/>
    <m/>
    <n v="220.85714285714286"/>
    <n v="0.50258732212160417"/>
    <n v="4.5025873221216042"/>
    <n v="14"/>
    <m/>
    <m/>
    <m/>
    <x v="2"/>
  </r>
  <r>
    <n v="1152"/>
    <n v="8"/>
    <x v="7"/>
    <x v="1"/>
    <d v="2014-09-30T00:00:00"/>
    <s v="Full_8h"/>
    <m/>
    <m/>
    <n v="4"/>
    <n v="0"/>
    <n v="4"/>
    <n v="5"/>
    <n v="41"/>
    <n v="120"/>
    <n v="84"/>
    <n v="5"/>
    <n v="3"/>
    <m/>
    <s v="V"/>
    <m/>
    <n v="220.85714285714286"/>
    <n v="0.38033635187580855"/>
    <n v="4.3803363518758083"/>
    <n v="12"/>
    <m/>
    <m/>
    <m/>
    <x v="2"/>
  </r>
  <r>
    <n v="1153"/>
    <n v="8"/>
    <x v="7"/>
    <x v="1"/>
    <d v="2014-09-30T00:00:00"/>
    <s v="Full_8h"/>
    <m/>
    <n v="1153"/>
    <n v="1"/>
    <n v="0"/>
    <n v="4"/>
    <n v="5"/>
    <n v="47"/>
    <m/>
    <n v="61"/>
    <n v="4"/>
    <n v="5"/>
    <m/>
    <s v="V"/>
    <m/>
    <n v="220.85714285714286"/>
    <n v="0.27619663648124193"/>
    <n v="4.2761966364812416"/>
    <n v="13"/>
    <m/>
    <m/>
    <m/>
    <x v="2"/>
  </r>
  <r>
    <n v="1153"/>
    <n v="8"/>
    <x v="7"/>
    <x v="1"/>
    <d v="2014-09-30T00:00:00"/>
    <s v="Full_8h"/>
    <m/>
    <m/>
    <n v="2"/>
    <n v="1"/>
    <n v="4"/>
    <n v="5"/>
    <n v="47"/>
    <n v="176"/>
    <n v="104"/>
    <n v="5"/>
    <n v="4"/>
    <m/>
    <s v="V"/>
    <m/>
    <n v="220.85714285714286"/>
    <n v="0.47089262613195343"/>
    <n v="4.4708926261319535"/>
    <n v="13"/>
    <m/>
    <m/>
    <m/>
    <x v="2"/>
  </r>
  <r>
    <n v="1153"/>
    <n v="8"/>
    <x v="7"/>
    <x v="1"/>
    <d v="2014-09-30T00:00:00"/>
    <s v="Full_8h"/>
    <m/>
    <m/>
    <n v="3"/>
    <n v="1"/>
    <n v="4"/>
    <n v="5"/>
    <n v="50"/>
    <n v="180"/>
    <n v="89"/>
    <n v="4"/>
    <n v="5"/>
    <m/>
    <s v="V"/>
    <m/>
    <n v="220.85714285714286"/>
    <n v="0.40297542043984474"/>
    <n v="4.4029754204398444"/>
    <n v="13"/>
    <m/>
    <m/>
    <m/>
    <x v="2"/>
  </r>
  <r>
    <n v="1153"/>
    <n v="8"/>
    <x v="7"/>
    <x v="1"/>
    <d v="2014-09-30T00:00:00"/>
    <s v="Full_8h"/>
    <m/>
    <m/>
    <n v="4"/>
    <n v="0"/>
    <n v="4"/>
    <n v="5"/>
    <n v="51"/>
    <n v="177"/>
    <n v="64"/>
    <n v="4"/>
    <n v="5"/>
    <m/>
    <s v="V"/>
    <m/>
    <n v="220.85714285714286"/>
    <n v="0.28978007761966362"/>
    <n v="4.289780077619664"/>
    <n v="13"/>
    <m/>
    <m/>
    <m/>
    <x v="2"/>
  </r>
  <r>
    <n v="1147"/>
    <n v="8"/>
    <x v="7"/>
    <x v="1"/>
    <d v="2014-10-07T00:00:00"/>
    <s v="Full_8h"/>
    <m/>
    <n v="1147"/>
    <n v="1"/>
    <n v="2"/>
    <n v="5"/>
    <n v="7"/>
    <n v="56"/>
    <m/>
    <n v="52"/>
    <n v="5"/>
    <n v="8"/>
    <m/>
    <s v="V"/>
    <m/>
    <n v="270.5"/>
    <n v="0.19223659889094269"/>
    <n v="5.1922365988909425"/>
    <n v="18"/>
    <m/>
    <m/>
    <m/>
    <x v="2"/>
  </r>
  <r>
    <n v="1147"/>
    <n v="8"/>
    <x v="7"/>
    <x v="1"/>
    <d v="2014-10-07T00:00:00"/>
    <s v="Full_8h"/>
    <m/>
    <m/>
    <n v="2"/>
    <n v="2"/>
    <n v="5"/>
    <n v="6"/>
    <n v="60"/>
    <n v="206"/>
    <n v="160"/>
    <n v="5"/>
    <n v="10"/>
    <m/>
    <s v="V"/>
    <m/>
    <n v="270.5"/>
    <n v="0.59149722735674681"/>
    <n v="5.5914972273567471"/>
    <n v="20"/>
    <m/>
    <m/>
    <m/>
    <x v="2"/>
  </r>
  <r>
    <n v="1147"/>
    <n v="8"/>
    <x v="7"/>
    <x v="1"/>
    <d v="2014-10-07T00:00:00"/>
    <s v="Full_8h"/>
    <m/>
    <m/>
    <n v="3"/>
    <n v="2"/>
    <n v="5"/>
    <n v="6"/>
    <n v="60"/>
    <n v="217"/>
    <n v="119"/>
    <n v="6"/>
    <n v="8"/>
    <m/>
    <s v="V"/>
    <m/>
    <n v="270.5"/>
    <n v="0.43992606284658042"/>
    <n v="5.4399260628465802"/>
    <n v="19"/>
    <m/>
    <m/>
    <m/>
    <x v="2"/>
  </r>
  <r>
    <n v="1147"/>
    <n v="8"/>
    <x v="7"/>
    <x v="1"/>
    <d v="2014-10-07T00:00:00"/>
    <s v="Full_8h"/>
    <m/>
    <m/>
    <n v="4"/>
    <n v="2"/>
    <n v="5"/>
    <n v="6"/>
    <n v="60"/>
    <n v="211"/>
    <n v="119"/>
    <n v="5"/>
    <n v="10"/>
    <m/>
    <s v="V"/>
    <m/>
    <n v="270.5"/>
    <n v="0.43992606284658042"/>
    <n v="5.4399260628465802"/>
    <n v="20"/>
    <m/>
    <m/>
    <m/>
    <x v="2"/>
  </r>
  <r>
    <n v="1148"/>
    <n v="8"/>
    <x v="7"/>
    <x v="1"/>
    <d v="2014-10-07T00:00:00"/>
    <s v="Full_8h"/>
    <m/>
    <n v="1148"/>
    <n v="1"/>
    <n v="3"/>
    <n v="5"/>
    <n v="7"/>
    <n v="62"/>
    <m/>
    <n v="48"/>
    <n v="5"/>
    <n v="9"/>
    <m/>
    <s v="V"/>
    <m/>
    <n v="270.5"/>
    <n v="0.17744916820702403"/>
    <n v="5.1774491682070236"/>
    <n v="19"/>
    <m/>
    <m/>
    <m/>
    <x v="2"/>
  </r>
  <r>
    <n v="1148"/>
    <n v="8"/>
    <x v="7"/>
    <x v="1"/>
    <d v="2014-10-07T00:00:00"/>
    <s v="Full_8h"/>
    <m/>
    <m/>
    <n v="2"/>
    <n v="2"/>
    <n v="5"/>
    <n v="6"/>
    <n v="58"/>
    <n v="217"/>
    <n v="73"/>
    <n v="5"/>
    <n v="6"/>
    <m/>
    <s v="V"/>
    <m/>
    <n v="270.5"/>
    <n v="0.26987060998151569"/>
    <n v="5.269870609981516"/>
    <n v="16"/>
    <m/>
    <m/>
    <m/>
    <x v="2"/>
  </r>
  <r>
    <n v="1148"/>
    <n v="8"/>
    <x v="7"/>
    <x v="1"/>
    <d v="2014-10-07T00:00:00"/>
    <s v="Full_8h"/>
    <m/>
    <m/>
    <n v="3"/>
    <n v="0"/>
    <n v="4"/>
    <n v="6"/>
    <n v="55"/>
    <n v="165"/>
    <n v="28"/>
    <n v="5"/>
    <n v="7"/>
    <m/>
    <s v="V"/>
    <m/>
    <n v="220.85714285714286"/>
    <n v="0.12677878395860284"/>
    <n v="4.1267787839586028"/>
    <n v="16"/>
    <m/>
    <m/>
    <m/>
    <x v="2"/>
  </r>
  <r>
    <n v="1148"/>
    <n v="8"/>
    <x v="7"/>
    <x v="1"/>
    <d v="2014-10-07T00:00:00"/>
    <s v="Full_8h"/>
    <m/>
    <m/>
    <n v="4"/>
    <n v="2"/>
    <n v="4"/>
    <n v="5"/>
    <n v="40"/>
    <n v="115"/>
    <n v="62"/>
    <n v="3"/>
    <n v="5"/>
    <m/>
    <s v="V"/>
    <m/>
    <n v="220.85714285714286"/>
    <n v="0.28072445019404918"/>
    <n v="4.2807244501940493"/>
    <n v="12"/>
    <m/>
    <m/>
    <m/>
    <x v="2"/>
  </r>
  <r>
    <n v="1149"/>
    <n v="8"/>
    <x v="7"/>
    <x v="1"/>
    <d v="2014-10-07T00:00:00"/>
    <s v="Full_8h"/>
    <m/>
    <n v="1149"/>
    <n v="1"/>
    <n v="2"/>
    <n v="5"/>
    <n v="6"/>
    <n v="56"/>
    <m/>
    <n v="35"/>
    <n v="4"/>
    <n v="7"/>
    <m/>
    <s v="V"/>
    <m/>
    <n v="270.5"/>
    <n v="0.12939001848428835"/>
    <n v="5.1293900184842887"/>
    <n v="16"/>
    <m/>
    <m/>
    <m/>
    <x v="2"/>
  </r>
  <r>
    <n v="1149"/>
    <n v="8"/>
    <x v="7"/>
    <x v="1"/>
    <d v="2014-10-07T00:00:00"/>
    <s v="Full_8h"/>
    <m/>
    <m/>
    <n v="2"/>
    <n v="2"/>
    <n v="5"/>
    <n v="6"/>
    <n v="62"/>
    <n v="225"/>
    <n v="143"/>
    <n v="4"/>
    <n v="9"/>
    <m/>
    <s v="V"/>
    <m/>
    <n v="270.5"/>
    <n v="0.52865064695009245"/>
    <n v="5.5286506469500925"/>
    <n v="18"/>
    <m/>
    <m/>
    <m/>
    <x v="2"/>
  </r>
  <r>
    <n v="1149"/>
    <n v="8"/>
    <x v="7"/>
    <x v="1"/>
    <d v="2014-10-07T00:00:00"/>
    <s v="Full_8h"/>
    <m/>
    <m/>
    <n v="3"/>
    <n v="2"/>
    <n v="4"/>
    <n v="6"/>
    <n v="50"/>
    <n v="194"/>
    <n v="51"/>
    <n v="5"/>
    <n v="7"/>
    <m/>
    <s v="V"/>
    <m/>
    <n v="220.85714285714286"/>
    <n v="0.23091849935316947"/>
    <n v="4.2309184993531694"/>
    <n v="16"/>
    <m/>
    <m/>
    <m/>
    <x v="2"/>
  </r>
  <r>
    <n v="1149"/>
    <n v="8"/>
    <x v="7"/>
    <x v="1"/>
    <d v="2014-10-07T00:00:00"/>
    <s v="Full_8h"/>
    <m/>
    <m/>
    <n v="4"/>
    <n v="2"/>
    <n v="5"/>
    <n v="6"/>
    <n v="51"/>
    <n v="207"/>
    <n v="124"/>
    <n v="5"/>
    <n v="6"/>
    <m/>
    <s v="V"/>
    <m/>
    <n v="270.5"/>
    <n v="0.45841035120147872"/>
    <n v="5.4584103512014783"/>
    <n v="16"/>
    <m/>
    <m/>
    <m/>
    <x v="2"/>
  </r>
  <r>
    <n v="1144"/>
    <n v="8"/>
    <x v="7"/>
    <x v="1"/>
    <d v="2014-10-15T00:00:00"/>
    <s v="Full_8h"/>
    <m/>
    <n v="1144"/>
    <n v="1"/>
    <n v="2"/>
    <n v="6"/>
    <n v="7"/>
    <n v="73"/>
    <m/>
    <n v="175"/>
    <n v="5"/>
    <n v="10"/>
    <m/>
    <s v="E"/>
    <m/>
    <n v="265.89999999999998"/>
    <n v="0.65814215870628057"/>
    <n v="6.6581421587062808"/>
    <n v="21"/>
    <m/>
    <m/>
    <m/>
    <x v="2"/>
  </r>
  <r>
    <n v="1144"/>
    <n v="8"/>
    <x v="7"/>
    <x v="1"/>
    <d v="2014-10-15T00:00:00"/>
    <s v="Full_8h"/>
    <m/>
    <m/>
    <n v="2"/>
    <n v="1"/>
    <n v="7"/>
    <n v="8"/>
    <n v="70"/>
    <n v="276"/>
    <n v="70"/>
    <n v="5"/>
    <n v="13"/>
    <m/>
    <s v="DR"/>
    <m/>
    <n v="279.3"/>
    <n v="0.25062656641604009"/>
    <n v="7.2506265664160399"/>
    <n v="25"/>
    <m/>
    <m/>
    <m/>
    <x v="2"/>
  </r>
  <r>
    <n v="1144"/>
    <n v="8"/>
    <x v="7"/>
    <x v="1"/>
    <d v="2014-10-15T00:00:00"/>
    <s v="Full_8h"/>
    <m/>
    <m/>
    <n v="3"/>
    <n v="3"/>
    <n v="7"/>
    <n v="8"/>
    <n v="81"/>
    <n v="271"/>
    <n v="124"/>
    <n v="5"/>
    <n v="16"/>
    <m/>
    <s v="DR"/>
    <m/>
    <n v="279.3"/>
    <n v="0.44396706050841389"/>
    <n v="7.4439670605084141"/>
    <n v="28"/>
    <m/>
    <m/>
    <m/>
    <x v="2"/>
  </r>
  <r>
    <n v="1144"/>
    <n v="8"/>
    <x v="7"/>
    <x v="1"/>
    <d v="2014-10-15T00:00:00"/>
    <s v="Full_8h"/>
    <m/>
    <m/>
    <n v="4"/>
    <n v="1"/>
    <n v="6"/>
    <n v="7"/>
    <n v="77"/>
    <n v="249"/>
    <n v="233"/>
    <n v="5"/>
    <n v="12"/>
    <m/>
    <s v="E"/>
    <m/>
    <n v="265.89999999999998"/>
    <n v="0.87626927416321931"/>
    <n v="6.876269274163219"/>
    <n v="23"/>
    <m/>
    <m/>
    <m/>
    <x v="2"/>
  </r>
  <r>
    <n v="1145"/>
    <n v="8"/>
    <x v="7"/>
    <x v="1"/>
    <d v="2014-10-15T00:00:00"/>
    <s v="Full_8h"/>
    <m/>
    <n v="1145"/>
    <n v="1"/>
    <n v="1"/>
    <n v="6"/>
    <n v="7"/>
    <n v="79"/>
    <m/>
    <n v="98"/>
    <n v="5"/>
    <n v="15"/>
    <m/>
    <s v="DR"/>
    <m/>
    <n v="265.89999999999998"/>
    <n v="0.36855960887551714"/>
    <n v="6.3685596088755174"/>
    <n v="26"/>
    <m/>
    <m/>
    <m/>
    <x v="2"/>
  </r>
  <r>
    <n v="1145"/>
    <n v="8"/>
    <x v="7"/>
    <x v="1"/>
    <d v="2014-10-15T00:00:00"/>
    <s v="Full_8h"/>
    <m/>
    <m/>
    <n v="2"/>
    <n v="1"/>
    <n v="7"/>
    <n v="8"/>
    <n v="63"/>
    <n v="221"/>
    <n v="145"/>
    <n v="5"/>
    <n v="8"/>
    <m/>
    <s v="V"/>
    <m/>
    <n v="279.3"/>
    <n v="0.51915503043322586"/>
    <n v="7.5191550304332262"/>
    <n v="20"/>
    <m/>
    <m/>
    <m/>
    <x v="2"/>
  </r>
  <r>
    <n v="1145"/>
    <n v="8"/>
    <x v="7"/>
    <x v="1"/>
    <d v="2014-10-15T00:00:00"/>
    <s v="Full_8h"/>
    <m/>
    <m/>
    <n v="3"/>
    <n v="2"/>
    <n v="7"/>
    <n v="8"/>
    <n v="78"/>
    <n v="251"/>
    <n v="81"/>
    <n v="5"/>
    <n v="17"/>
    <m/>
    <s v="DR"/>
    <m/>
    <n v="279.3"/>
    <n v="0.29001074113856068"/>
    <n v="7.2900107411385608"/>
    <n v="29"/>
    <m/>
    <m/>
    <m/>
    <x v="2"/>
  </r>
  <r>
    <n v="1145"/>
    <n v="8"/>
    <x v="7"/>
    <x v="1"/>
    <d v="2014-10-15T00:00:00"/>
    <s v="Full_8h"/>
    <m/>
    <m/>
    <n v="4"/>
    <n v="1"/>
    <n v="6"/>
    <n v="7"/>
    <n v="64"/>
    <n v="245"/>
    <n v="76"/>
    <n v="5"/>
    <n v="10"/>
    <m/>
    <s v="V"/>
    <m/>
    <n v="265.89999999999998"/>
    <n v="0.28582173749529899"/>
    <n v="6.2858217374952989"/>
    <n v="21"/>
    <m/>
    <m/>
    <m/>
    <x v="2"/>
  </r>
  <r>
    <n v="1146"/>
    <n v="8"/>
    <x v="7"/>
    <x v="1"/>
    <d v="2014-10-15T00:00:00"/>
    <s v="Full_8h"/>
    <m/>
    <n v="1146"/>
    <n v="1"/>
    <n v="1"/>
    <n v="6"/>
    <n v="7"/>
    <n v="81"/>
    <m/>
    <n v="229"/>
    <n v="5"/>
    <n v="12"/>
    <m/>
    <s v="V"/>
    <m/>
    <n v="265.89999999999998"/>
    <n v="0.86122602482136146"/>
    <n v="6.8612260248213612"/>
    <n v="23"/>
    <m/>
    <m/>
    <m/>
    <x v="2"/>
  </r>
  <r>
    <n v="1146"/>
    <n v="8"/>
    <x v="7"/>
    <x v="1"/>
    <d v="2014-10-15T00:00:00"/>
    <s v="Full_8h"/>
    <m/>
    <m/>
    <n v="2"/>
    <n v="3"/>
    <n v="5"/>
    <n v="6"/>
    <n v="79"/>
    <n v="263"/>
    <n v="92"/>
    <n v="5"/>
    <n v="11"/>
    <m/>
    <s v="V"/>
    <m/>
    <n v="270.5"/>
    <n v="0.34011090573012936"/>
    <n v="5.3401109057301293"/>
    <n v="21"/>
    <m/>
    <m/>
    <m/>
    <x v="2"/>
  </r>
  <r>
    <n v="1146"/>
    <n v="8"/>
    <x v="7"/>
    <x v="1"/>
    <d v="2014-10-15T00:00:00"/>
    <s v="Full_8h"/>
    <m/>
    <m/>
    <n v="3"/>
    <n v="4"/>
    <n v="6"/>
    <n v="8"/>
    <n v="82"/>
    <n v="278"/>
    <n v="281"/>
    <n v="5"/>
    <n v="18"/>
    <m/>
    <s v="DR"/>
    <m/>
    <n v="265.89999999999998"/>
    <n v="1.0567882662655135"/>
    <n v="7.0567882662655137"/>
    <n v="29"/>
    <m/>
    <m/>
    <m/>
    <x v="2"/>
  </r>
  <r>
    <n v="1146"/>
    <n v="8"/>
    <x v="7"/>
    <x v="1"/>
    <d v="2014-10-15T00:00:00"/>
    <s v="Full_8h"/>
    <m/>
    <m/>
    <n v="4"/>
    <n v="2"/>
    <n v="7"/>
    <n v="8"/>
    <n v="67"/>
    <n v="275"/>
    <n v="68"/>
    <n v="5"/>
    <n v="8"/>
    <m/>
    <s v="V"/>
    <m/>
    <n v="279.3"/>
    <n v="0.24346580737558179"/>
    <n v="7.243465807375582"/>
    <n v="20"/>
    <m/>
    <m/>
    <m/>
    <x v="2"/>
  </r>
  <r>
    <n v="1139"/>
    <n v="8"/>
    <x v="7"/>
    <x v="1"/>
    <d v="2014-10-21T00:00:00"/>
    <s v="Full_8h"/>
    <m/>
    <n v="1139"/>
    <n v="1"/>
    <n v="2"/>
    <n v="7"/>
    <n v="8"/>
    <n v="80"/>
    <m/>
    <n v="49"/>
    <n v="4"/>
    <n v="15"/>
    <m/>
    <s v="DR"/>
    <m/>
    <n v="279.3"/>
    <n v="0.17543859649122806"/>
    <n v="7.1754385964912277"/>
    <n v="26"/>
    <m/>
    <m/>
    <m/>
    <x v="2"/>
  </r>
  <r>
    <n v="1139"/>
    <n v="8"/>
    <x v="7"/>
    <x v="1"/>
    <d v="2014-10-21T00:00:00"/>
    <s v="Full_8h"/>
    <m/>
    <m/>
    <n v="2"/>
    <n v="2"/>
    <n v="6"/>
    <n v="7"/>
    <n v="83"/>
    <n v="262"/>
    <n v="164"/>
    <n v="5"/>
    <n v="14"/>
    <m/>
    <s v="DR"/>
    <m/>
    <n v="265.89999999999998"/>
    <n v="0.61677322301617155"/>
    <n v="6.6167732230161711"/>
    <n v="25"/>
    <m/>
    <m/>
    <m/>
    <x v="2"/>
  </r>
  <r>
    <n v="1139"/>
    <n v="8"/>
    <x v="7"/>
    <x v="1"/>
    <d v="2014-10-21T00:00:00"/>
    <s v="Full_8h"/>
    <m/>
    <m/>
    <n v="3"/>
    <n v="1"/>
    <n v="7"/>
    <n v="8"/>
    <n v="90"/>
    <n v="261"/>
    <n v="173"/>
    <n v="5"/>
    <n v="14"/>
    <m/>
    <s v="DR"/>
    <m/>
    <n v="279.3"/>
    <n v="0.6194056569996419"/>
    <n v="7.6194056569996418"/>
    <n v="26"/>
    <m/>
    <m/>
    <m/>
    <x v="2"/>
  </r>
  <r>
    <n v="1139"/>
    <n v="8"/>
    <x v="7"/>
    <x v="1"/>
    <d v="2014-10-21T00:00:00"/>
    <s v="Full_8h"/>
    <m/>
    <m/>
    <n v="4"/>
    <n v="2"/>
    <n v="7"/>
    <n v="8"/>
    <n v="92"/>
    <n v="253"/>
    <n v="172"/>
    <n v="5"/>
    <n v="19"/>
    <m/>
    <s v="DR"/>
    <m/>
    <n v="279.3"/>
    <n v="0.61582527747941285"/>
    <n v="7.6158252774794128"/>
    <n v="31"/>
    <m/>
    <m/>
    <m/>
    <x v="2"/>
  </r>
  <r>
    <n v="1140"/>
    <n v="8"/>
    <x v="7"/>
    <x v="1"/>
    <d v="2014-10-21T00:00:00"/>
    <s v="Full_8h"/>
    <m/>
    <n v="1140"/>
    <n v="1"/>
    <n v="2"/>
    <n v="7"/>
    <n v="8"/>
    <n v="80"/>
    <m/>
    <n v="230"/>
    <n v="5"/>
    <n v="12"/>
    <m/>
    <s v="E "/>
    <m/>
    <n v="279.3"/>
    <n v="0.82348728965270312"/>
    <n v="7.8234872896527028"/>
    <n v="24"/>
    <m/>
    <m/>
    <m/>
    <x v="2"/>
  </r>
  <r>
    <n v="1140"/>
    <n v="8"/>
    <x v="7"/>
    <x v="1"/>
    <d v="2014-10-21T00:00:00"/>
    <s v="Full_8h"/>
    <m/>
    <m/>
    <n v="2"/>
    <n v="1"/>
    <n v="8"/>
    <n v="9"/>
    <n v="95"/>
    <n v="260"/>
    <n v="84"/>
    <n v="4"/>
    <n v="21"/>
    <m/>
    <s v="DR"/>
    <m/>
    <n v="257.25"/>
    <n v="0.32653061224489793"/>
    <n v="8.3265306122448983"/>
    <n v="33"/>
    <m/>
    <m/>
    <m/>
    <x v="2"/>
  </r>
  <r>
    <n v="1140"/>
    <n v="8"/>
    <x v="7"/>
    <x v="1"/>
    <d v="2014-10-21T00:00:00"/>
    <s v="Full_8h"/>
    <m/>
    <m/>
    <n v="3"/>
    <n v="1"/>
    <n v="8"/>
    <n v="9"/>
    <n v="90"/>
    <n v="241"/>
    <n v="93"/>
    <n v="3"/>
    <n v="20"/>
    <m/>
    <s v="DR"/>
    <m/>
    <n v="257.25"/>
    <n v="0.36151603498542273"/>
    <n v="8.3615160349854225"/>
    <n v="31"/>
    <m/>
    <m/>
    <m/>
    <x v="2"/>
  </r>
  <r>
    <n v="1140"/>
    <n v="8"/>
    <x v="7"/>
    <x v="1"/>
    <d v="2014-10-21T00:00:00"/>
    <s v="Full_8h"/>
    <m/>
    <m/>
    <n v="4"/>
    <n v="1"/>
    <n v="7"/>
    <n v="8"/>
    <n v="86"/>
    <n v="251"/>
    <n v="192"/>
    <n v="4"/>
    <n v="10"/>
    <m/>
    <s v="DR"/>
    <m/>
    <n v="279.3"/>
    <n v="0.68743286788399571"/>
    <n v="7.687432867883996"/>
    <n v="21"/>
    <m/>
    <m/>
    <m/>
    <x v="2"/>
  </r>
  <r>
    <n v="1143"/>
    <n v="8"/>
    <x v="7"/>
    <x v="1"/>
    <d v="2014-10-21T00:00:00"/>
    <s v="Full_8h"/>
    <m/>
    <n v="1143"/>
    <n v="1"/>
    <n v="2"/>
    <n v="6"/>
    <n v="7"/>
    <n v="95"/>
    <n v="303"/>
    <n v="236"/>
    <n v="5"/>
    <n v="15"/>
    <m/>
    <s v="DR"/>
    <m/>
    <n v="265.89999999999998"/>
    <n v="0.88755171116961273"/>
    <n v="6.8875517111696123"/>
    <n v="26"/>
    <m/>
    <m/>
    <m/>
    <x v="2"/>
  </r>
  <r>
    <n v="1143"/>
    <n v="8"/>
    <x v="7"/>
    <x v="1"/>
    <d v="2014-10-21T00:00:00"/>
    <s v="Full_8h"/>
    <m/>
    <m/>
    <n v="2"/>
    <n v="1"/>
    <n v="8"/>
    <n v="9"/>
    <n v="85"/>
    <n v="274"/>
    <n v="48"/>
    <n v="5"/>
    <n v="20"/>
    <m/>
    <s v="DR"/>
    <m/>
    <n v="257.25"/>
    <n v="0.18658892128279883"/>
    <n v="8.186588921282798"/>
    <n v="33"/>
    <m/>
    <m/>
    <m/>
    <x v="2"/>
  </r>
  <r>
    <n v="1143"/>
    <n v="8"/>
    <x v="7"/>
    <x v="1"/>
    <d v="2014-10-21T00:00:00"/>
    <s v="Full_8h"/>
    <m/>
    <m/>
    <n v="3"/>
    <n v="1"/>
    <n v="7"/>
    <n v="8"/>
    <n v="95"/>
    <n v="302"/>
    <n v="204"/>
    <n v="5"/>
    <n v="13"/>
    <m/>
    <s v="V"/>
    <m/>
    <n v="279.3"/>
    <n v="0.73039742212674541"/>
    <n v="7.7303974221267451"/>
    <n v="25"/>
    <m/>
    <m/>
    <m/>
    <x v="2"/>
  </r>
  <r>
    <n v="1143"/>
    <n v="8"/>
    <x v="7"/>
    <x v="1"/>
    <d v="2014-10-21T00:00:00"/>
    <s v="Full_8h"/>
    <m/>
    <m/>
    <n v="4"/>
    <n v="1"/>
    <n v="6"/>
    <n v="7"/>
    <n v="82"/>
    <n v="286"/>
    <n v="55"/>
    <n v="5"/>
    <n v="11"/>
    <m/>
    <s v="V"/>
    <m/>
    <n v="265.89999999999998"/>
    <n v="0.20684467845054533"/>
    <n v="6.2068446784505458"/>
    <n v="22"/>
    <m/>
    <m/>
    <m/>
    <x v="2"/>
  </r>
  <r>
    <n v="1136"/>
    <n v="8"/>
    <x v="7"/>
    <x v="1"/>
    <d v="2014-10-28T00:00:00"/>
    <s v="Full_8h"/>
    <m/>
    <n v="1136"/>
    <n v="1"/>
    <n v="1"/>
    <n v="7"/>
    <n v="8"/>
    <n v="88"/>
    <m/>
    <n v="140"/>
    <n v="3"/>
    <n v="18"/>
    <n v="11"/>
    <s v="TS"/>
    <n v="1"/>
    <n v="279.3"/>
    <n v="0.50125313283208017"/>
    <n v="7.5012531328320797"/>
    <n v="28"/>
    <m/>
    <m/>
    <m/>
    <x v="2"/>
  </r>
  <r>
    <n v="1136"/>
    <n v="8"/>
    <x v="7"/>
    <x v="1"/>
    <d v="2014-10-28T00:00:00"/>
    <s v="Full_8h"/>
    <m/>
    <m/>
    <n v="2"/>
    <n v="2"/>
    <n v="8"/>
    <n v="9"/>
    <n v="94"/>
    <n v="295"/>
    <n v="199"/>
    <n v="4"/>
    <n v="17"/>
    <m/>
    <s v="DR"/>
    <m/>
    <n v="257.25"/>
    <n v="0.77356656948493685"/>
    <n v="8.7735665694849363"/>
    <n v="29"/>
    <m/>
    <m/>
    <m/>
    <x v="2"/>
  </r>
  <r>
    <n v="1136"/>
    <n v="8"/>
    <x v="7"/>
    <x v="1"/>
    <d v="2014-10-28T00:00:00"/>
    <s v="Full_8h"/>
    <m/>
    <m/>
    <n v="3"/>
    <n v="2"/>
    <n v="8"/>
    <n v="9"/>
    <n v="87"/>
    <n v="244"/>
    <n v="103"/>
    <n v="3"/>
    <n v="17"/>
    <n v="17"/>
    <s v="TS"/>
    <n v="2"/>
    <n v="257.25"/>
    <n v="0.40038872691933919"/>
    <n v="8.4003887269193385"/>
    <n v="28"/>
    <m/>
    <m/>
    <m/>
    <x v="2"/>
  </r>
  <r>
    <n v="1136"/>
    <n v="8"/>
    <x v="7"/>
    <x v="1"/>
    <d v="2014-10-28T00:00:00"/>
    <s v="Full_8h"/>
    <m/>
    <m/>
    <n v="4"/>
    <n v="2"/>
    <n v="9"/>
    <n v="10"/>
    <n v="120"/>
    <n v="244"/>
    <n v="136"/>
    <n v="3"/>
    <n v="22"/>
    <n v="45"/>
    <s v="TS"/>
    <n v="2"/>
    <n v="207.25"/>
    <n v="0.65621230398069963"/>
    <n v="9.6562123039807002"/>
    <n v="34"/>
    <m/>
    <m/>
    <m/>
    <x v="2"/>
  </r>
  <r>
    <n v="1142"/>
    <n v="8"/>
    <x v="7"/>
    <x v="1"/>
    <d v="2014-10-28T00:00:00"/>
    <s v="Full_8h"/>
    <m/>
    <n v="1142"/>
    <n v="1"/>
    <n v="2"/>
    <n v="8"/>
    <n v="9"/>
    <n v="103"/>
    <m/>
    <n v="137"/>
    <n v="3"/>
    <n v="21"/>
    <n v="10"/>
    <s v="TS"/>
    <n v="1"/>
    <n v="257.25"/>
    <n v="0.53255587949465499"/>
    <n v="8.5325558794946552"/>
    <n v="32"/>
    <m/>
    <m/>
    <m/>
    <x v="2"/>
  </r>
  <r>
    <n v="1142"/>
    <n v="8"/>
    <x v="7"/>
    <x v="1"/>
    <d v="2014-10-28T00:00:00"/>
    <s v="Full_8h"/>
    <m/>
    <m/>
    <n v="2"/>
    <n v="2"/>
    <n v="7"/>
    <n v="8"/>
    <n v="101"/>
    <n v="298"/>
    <n v="119"/>
    <n v="3"/>
    <n v="18"/>
    <n v="10"/>
    <s v="TS"/>
    <n v="1"/>
    <n v="279.3"/>
    <n v="0.42606516290726815"/>
    <n v="7.4260651629072685"/>
    <n v="28"/>
    <m/>
    <m/>
    <m/>
    <x v="2"/>
  </r>
  <r>
    <n v="1142"/>
    <n v="8"/>
    <x v="7"/>
    <x v="1"/>
    <d v="2014-10-28T00:00:00"/>
    <s v="Full_8h"/>
    <m/>
    <m/>
    <n v="3"/>
    <n v="1"/>
    <n v="9"/>
    <n v="10"/>
    <n v="102"/>
    <n v="319"/>
    <n v="86"/>
    <n v="4"/>
    <n v="18"/>
    <m/>
    <s v="DR"/>
    <m/>
    <n v="207.25"/>
    <n v="0.41495778045838361"/>
    <n v="9.4149577804583835"/>
    <n v="31"/>
    <m/>
    <m/>
    <m/>
    <x v="2"/>
  </r>
  <r>
    <n v="1142"/>
    <n v="8"/>
    <x v="7"/>
    <x v="1"/>
    <d v="2014-10-28T00:00:00"/>
    <s v="Full_8h"/>
    <m/>
    <m/>
    <n v="4"/>
    <n v="1"/>
    <n v="8"/>
    <n v="9"/>
    <n v="110"/>
    <n v="303"/>
    <n v="248"/>
    <n v="3"/>
    <n v="21"/>
    <n v="19"/>
    <s v="TS"/>
    <n v="1"/>
    <n v="257.25"/>
    <n v="0.96404275996112732"/>
    <n v="8.9640427599611279"/>
    <n v="32"/>
    <m/>
    <m/>
    <m/>
    <x v="2"/>
  </r>
  <r>
    <n v="1158"/>
    <n v="8"/>
    <x v="7"/>
    <x v="1"/>
    <d v="2014-10-28T00:00:00"/>
    <s v="Full_8h"/>
    <m/>
    <n v="1158"/>
    <n v="1"/>
    <n v="1"/>
    <n v="8"/>
    <n v="9"/>
    <n v="105"/>
    <m/>
    <n v="232"/>
    <n v="4"/>
    <n v="20"/>
    <n v="11"/>
    <s v="TS"/>
    <n v="1"/>
    <n v="257.25"/>
    <n v="0.90184645286686105"/>
    <n v="8.9018464528668613"/>
    <n v="32"/>
    <m/>
    <m/>
    <m/>
    <x v="2"/>
  </r>
  <r>
    <n v="1158"/>
    <n v="8"/>
    <x v="7"/>
    <x v="1"/>
    <d v="2014-10-28T00:00:00"/>
    <s v="Full_8h"/>
    <m/>
    <m/>
    <n v="2"/>
    <n v="2"/>
    <n v="9"/>
    <n v="10"/>
    <n v="102"/>
    <n v="290"/>
    <n v="45"/>
    <n v="4"/>
    <n v="22"/>
    <n v="11"/>
    <s v="TS"/>
    <n v="1"/>
    <n v="207.25"/>
    <n v="0.21712907117008443"/>
    <n v="9.2171290711700848"/>
    <n v="35"/>
    <m/>
    <m/>
    <m/>
    <x v="2"/>
  </r>
  <r>
    <n v="1158"/>
    <n v="8"/>
    <x v="7"/>
    <x v="1"/>
    <d v="2014-10-28T00:00:00"/>
    <s v="Full_8h"/>
    <m/>
    <m/>
    <n v="3"/>
    <n v="1"/>
    <n v="9"/>
    <n v="10"/>
    <n v="105"/>
    <n v="261"/>
    <n v="162"/>
    <n v="3"/>
    <n v="19"/>
    <n v="15"/>
    <s v="TS"/>
    <n v="1"/>
    <n v="207.25"/>
    <n v="0.78166465621230397"/>
    <n v="9.7816646562123033"/>
    <n v="31"/>
    <m/>
    <m/>
    <m/>
    <x v="2"/>
  </r>
  <r>
    <n v="1158"/>
    <n v="8"/>
    <x v="7"/>
    <x v="1"/>
    <d v="2014-10-28T00:00:00"/>
    <s v="Full_8h"/>
    <m/>
    <m/>
    <n v="4"/>
    <n v="1"/>
    <n v="9"/>
    <n v="10"/>
    <n v="102"/>
    <n v="233"/>
    <n v="56"/>
    <n v="3"/>
    <n v="22"/>
    <n v="21"/>
    <s v="TS"/>
    <n v="2"/>
    <n v="207.25"/>
    <n v="0.27020506634499397"/>
    <n v="9.2702050663449942"/>
    <n v="34"/>
    <m/>
    <m/>
    <m/>
    <x v="2"/>
  </r>
  <r>
    <n v="1156"/>
    <n v="8"/>
    <x v="7"/>
    <x v="1"/>
    <d v="2014-11-04T00:00:00"/>
    <s v="Full_8h"/>
    <m/>
    <n v="1156"/>
    <n v="1"/>
    <n v="2"/>
    <n v="9"/>
    <n v="10"/>
    <n v="125"/>
    <m/>
    <n v="230"/>
    <n v="4"/>
    <n v="23"/>
    <n v="10"/>
    <s v="TS"/>
    <n v="1"/>
    <n v="207.25"/>
    <n v="1.1097708082026538"/>
    <n v="10.109770808202654"/>
    <n v="36"/>
    <m/>
    <m/>
    <m/>
    <x v="2"/>
  </r>
  <r>
    <n v="1156"/>
    <n v="8"/>
    <x v="7"/>
    <x v="1"/>
    <d v="2014-11-04T00:00:00"/>
    <s v="Full_8h"/>
    <m/>
    <m/>
    <n v="2"/>
    <n v="1"/>
    <n v="9"/>
    <n v="10"/>
    <n v="121"/>
    <n v="258"/>
    <n v="155"/>
    <n v="3"/>
    <n v="20"/>
    <n v="30"/>
    <s v="TS"/>
    <n v="2"/>
    <n v="207.25"/>
    <n v="0.74788902291917969"/>
    <n v="9.7478890229191801"/>
    <n v="32"/>
    <m/>
    <m/>
    <m/>
    <x v="2"/>
  </r>
  <r>
    <n v="1156"/>
    <n v="8"/>
    <x v="7"/>
    <x v="1"/>
    <d v="2014-11-04T00:00:00"/>
    <s v="Full_8h"/>
    <m/>
    <m/>
    <n v="3"/>
    <n v="0"/>
    <n v="9"/>
    <n v="10"/>
    <n v="125"/>
    <n v="265"/>
    <n v="166"/>
    <n v="3"/>
    <n v="21"/>
    <n v="35"/>
    <s v="TS"/>
    <n v="2"/>
    <n v="207.25"/>
    <n v="0.80096501809408926"/>
    <n v="9.8009650180940895"/>
    <n v="33"/>
    <m/>
    <m/>
    <m/>
    <x v="2"/>
  </r>
  <r>
    <n v="1156"/>
    <n v="8"/>
    <x v="7"/>
    <x v="1"/>
    <d v="2014-11-04T00:00:00"/>
    <s v="Full_8h"/>
    <m/>
    <m/>
    <n v="4"/>
    <n v="1"/>
    <n v="8"/>
    <n v="9"/>
    <n v="107"/>
    <n v="338"/>
    <n v="188"/>
    <n v="3"/>
    <n v="17"/>
    <n v="7"/>
    <s v="TS"/>
    <m/>
    <n v="257.25"/>
    <n v="0.73080660835762878"/>
    <n v="8.7308066083576286"/>
    <n v="28"/>
    <m/>
    <m/>
    <m/>
    <x v="2"/>
  </r>
  <r>
    <n v="1157"/>
    <n v="8"/>
    <x v="7"/>
    <x v="1"/>
    <d v="2014-11-04T00:00:00"/>
    <s v="Full_8h"/>
    <m/>
    <n v="1157"/>
    <n v="1"/>
    <n v="3"/>
    <n v="9"/>
    <n v="10"/>
    <n v="118"/>
    <m/>
    <n v="160"/>
    <n v="2"/>
    <n v="21"/>
    <n v="40"/>
    <s v="TS"/>
    <n v="2"/>
    <n v="207.25"/>
    <n v="0.77201447527141132"/>
    <n v="9.772014475271412"/>
    <n v="32"/>
    <m/>
    <m/>
    <m/>
    <x v="2"/>
  </r>
  <r>
    <n v="1157"/>
    <n v="8"/>
    <x v="7"/>
    <x v="1"/>
    <d v="2014-11-04T00:00:00"/>
    <s v="Full_8h"/>
    <m/>
    <m/>
    <n v="2"/>
    <n v="3"/>
    <n v="10"/>
    <n v="11"/>
    <n v="113"/>
    <n v="201"/>
    <n v="88"/>
    <n v="2"/>
    <n v="24"/>
    <n v="24"/>
    <s v="TS"/>
    <n v="3"/>
    <n v="207.25"/>
    <n v="0.42460796139927626"/>
    <n v="10.424607961399277"/>
    <n v="36"/>
    <m/>
    <m/>
    <m/>
    <x v="2"/>
  </r>
  <r>
    <n v="1157"/>
    <n v="8"/>
    <x v="7"/>
    <x v="1"/>
    <d v="2014-11-04T00:00:00"/>
    <s v="Full_8h"/>
    <m/>
    <m/>
    <n v="3"/>
    <n v="2"/>
    <n v="10"/>
    <n v="11"/>
    <n v="123"/>
    <n v="196"/>
    <n v="105"/>
    <n v="2"/>
    <n v="22"/>
    <n v="35"/>
    <s v="TS"/>
    <n v="3"/>
    <n v="207.25"/>
    <n v="0.50663449939686367"/>
    <n v="10.506634499396863"/>
    <n v="34"/>
    <m/>
    <m/>
    <m/>
    <x v="2"/>
  </r>
  <r>
    <n v="1157"/>
    <n v="8"/>
    <x v="7"/>
    <x v="1"/>
    <d v="2014-11-04T00:00:00"/>
    <s v="Full_8h"/>
    <m/>
    <m/>
    <n v="4"/>
    <n v="1"/>
    <n v="8"/>
    <n v="10"/>
    <n v="91"/>
    <n v="291"/>
    <n v="210"/>
    <n v="4"/>
    <n v="19"/>
    <n v="12"/>
    <s v="TS"/>
    <n v="2"/>
    <n v="257.25"/>
    <n v="0.81632653061224492"/>
    <n v="8.816326530612244"/>
    <n v="31"/>
    <m/>
    <m/>
    <m/>
    <x v="2"/>
  </r>
  <r>
    <n v="1160"/>
    <n v="8"/>
    <x v="7"/>
    <x v="1"/>
    <d v="2014-11-04T00:00:00"/>
    <s v="Full_8h"/>
    <m/>
    <n v="1160"/>
    <n v="1"/>
    <n v="2"/>
    <n v="9"/>
    <n v="10"/>
    <n v="117"/>
    <m/>
    <n v="66"/>
    <n v="2"/>
    <n v="23"/>
    <n v="29"/>
    <s v="TS"/>
    <n v="3"/>
    <n v="207.25"/>
    <n v="0.31845597104945716"/>
    <n v="9.3184559710494579"/>
    <n v="34"/>
    <m/>
    <m/>
    <m/>
    <x v="2"/>
  </r>
  <r>
    <n v="1160"/>
    <n v="8"/>
    <x v="7"/>
    <x v="1"/>
    <d v="2014-11-04T00:00:00"/>
    <s v="Full_8h"/>
    <m/>
    <m/>
    <n v="2"/>
    <n v="2"/>
    <n v="8"/>
    <n v="9"/>
    <n v="130"/>
    <n v="270"/>
    <n v="220"/>
    <n v="3"/>
    <n v="23"/>
    <n v="42"/>
    <s v="TS"/>
    <n v="2"/>
    <n v="257.25"/>
    <n v="0.85519922254616132"/>
    <n v="8.8551992225461618"/>
    <n v="34"/>
    <m/>
    <m/>
    <m/>
    <x v="2"/>
  </r>
  <r>
    <n v="1160"/>
    <n v="8"/>
    <x v="7"/>
    <x v="1"/>
    <d v="2014-11-04T00:00:00"/>
    <s v="Full_8h"/>
    <m/>
    <m/>
    <n v="3"/>
    <n v="0"/>
    <n v="9"/>
    <n v="10"/>
    <n v="180"/>
    <n v="188"/>
    <n v="34"/>
    <n v="2"/>
    <n v="21"/>
    <n v="84"/>
    <s v="TS"/>
    <n v="3"/>
    <n v="207.25"/>
    <n v="0.16405307599517491"/>
    <n v="9.1640530759951755"/>
    <n v="32"/>
    <m/>
    <m/>
    <m/>
    <x v="2"/>
  </r>
  <r>
    <n v="1160"/>
    <n v="8"/>
    <x v="7"/>
    <x v="1"/>
    <d v="2014-11-04T00:00:00"/>
    <s v="Full_8h"/>
    <m/>
    <m/>
    <n v="4"/>
    <n v="0"/>
    <n v="8"/>
    <n v="9"/>
    <n v="106"/>
    <n v="277"/>
    <n v="83"/>
    <n v="5"/>
    <n v="17"/>
    <m/>
    <s v="DR"/>
    <m/>
    <n v="257.25"/>
    <n v="0.32264334305150633"/>
    <n v="8.3226433430515065"/>
    <n v="30"/>
    <m/>
    <m/>
    <m/>
    <x v="2"/>
  </r>
  <r>
    <n v="1121"/>
    <n v="8"/>
    <x v="7"/>
    <x v="1"/>
    <d v="2014-12-01T00:00:00"/>
    <s v="Full_8h"/>
    <d v="2014-12-01T00:00:00"/>
    <n v="1121"/>
    <n v="1"/>
    <m/>
    <n v="11"/>
    <m/>
    <n v="325"/>
    <m/>
    <m/>
    <m/>
    <n v="20"/>
    <m/>
    <m/>
    <n v="3"/>
    <n v="207.25"/>
    <n v="0"/>
    <n v="11"/>
    <n v="31"/>
    <m/>
    <m/>
    <m/>
    <x v="1"/>
  </r>
  <r>
    <n v="1121"/>
    <n v="8"/>
    <x v="7"/>
    <x v="1"/>
    <d v="2014-12-01T00:00:00"/>
    <s v="Full_8h"/>
    <m/>
    <m/>
    <n v="2"/>
    <m/>
    <n v="11"/>
    <m/>
    <n v="347"/>
    <m/>
    <m/>
    <m/>
    <n v="20"/>
    <m/>
    <m/>
    <n v="4"/>
    <n v="207.25"/>
    <n v="0"/>
    <n v="11"/>
    <n v="31"/>
    <m/>
    <m/>
    <m/>
    <x v="1"/>
  </r>
  <r>
    <n v="1121"/>
    <n v="8"/>
    <x v="7"/>
    <x v="1"/>
    <d v="2014-12-01T00:00:00"/>
    <s v="Full_8h"/>
    <m/>
    <m/>
    <n v="3"/>
    <m/>
    <n v="10"/>
    <m/>
    <n v="335"/>
    <m/>
    <m/>
    <m/>
    <n v="19"/>
    <m/>
    <m/>
    <n v="3"/>
    <n v="207.25"/>
    <n v="0"/>
    <n v="10"/>
    <n v="29"/>
    <m/>
    <m/>
    <m/>
    <x v="1"/>
  </r>
  <r>
    <n v="1121"/>
    <n v="8"/>
    <x v="7"/>
    <x v="1"/>
    <d v="2014-12-01T00:00:00"/>
    <s v="Full_8h"/>
    <m/>
    <m/>
    <n v="4"/>
    <m/>
    <n v="10"/>
    <m/>
    <n v="320"/>
    <m/>
    <m/>
    <m/>
    <m/>
    <m/>
    <m/>
    <n v="3"/>
    <n v="207.25"/>
    <n v="0"/>
    <n v="10"/>
    <s v=""/>
    <m/>
    <m/>
    <m/>
    <x v="1"/>
  </r>
  <r>
    <n v="1124"/>
    <n v="8"/>
    <x v="7"/>
    <x v="1"/>
    <d v="2014-12-01T00:00:00"/>
    <s v="Full_8h"/>
    <m/>
    <n v="1124"/>
    <n v="1"/>
    <m/>
    <n v="10"/>
    <m/>
    <n v="355"/>
    <m/>
    <m/>
    <m/>
    <n v="20"/>
    <m/>
    <m/>
    <n v="4"/>
    <n v="207.25"/>
    <n v="0"/>
    <n v="10"/>
    <n v="30"/>
    <m/>
    <m/>
    <m/>
    <x v="1"/>
  </r>
  <r>
    <n v="1124"/>
    <n v="8"/>
    <x v="7"/>
    <x v="1"/>
    <d v="2014-12-01T00:00:00"/>
    <s v="Full_8h"/>
    <m/>
    <m/>
    <n v="2"/>
    <m/>
    <n v="12"/>
    <m/>
    <n v="293"/>
    <m/>
    <m/>
    <m/>
    <n v="19"/>
    <m/>
    <m/>
    <n v="3"/>
    <n v="207.25"/>
    <n v="0"/>
    <n v="12"/>
    <n v="31"/>
    <m/>
    <m/>
    <m/>
    <x v="1"/>
  </r>
  <r>
    <n v="1124"/>
    <n v="8"/>
    <x v="7"/>
    <x v="1"/>
    <d v="2014-12-01T00:00:00"/>
    <s v="Full_8h"/>
    <m/>
    <m/>
    <n v="3"/>
    <m/>
    <n v="12"/>
    <m/>
    <n v="358"/>
    <m/>
    <m/>
    <m/>
    <n v="19"/>
    <m/>
    <m/>
    <n v="4"/>
    <n v="207.25"/>
    <n v="0"/>
    <n v="12"/>
    <n v="31"/>
    <m/>
    <m/>
    <m/>
    <x v="1"/>
  </r>
  <r>
    <n v="1124"/>
    <n v="8"/>
    <x v="7"/>
    <x v="1"/>
    <d v="2014-12-01T00:00:00"/>
    <s v="Full_8h"/>
    <m/>
    <m/>
    <n v="4"/>
    <m/>
    <n v="11"/>
    <m/>
    <n v="320"/>
    <m/>
    <m/>
    <m/>
    <n v="18"/>
    <m/>
    <m/>
    <n v="4"/>
    <n v="207.25"/>
    <n v="0"/>
    <n v="11"/>
    <n v="29"/>
    <m/>
    <m/>
    <m/>
    <x v="1"/>
  </r>
  <r>
    <n v="1125"/>
    <n v="8"/>
    <x v="7"/>
    <x v="1"/>
    <d v="2014-12-01T00:00:00"/>
    <s v="Full_8h"/>
    <m/>
    <n v="1125"/>
    <n v="1"/>
    <m/>
    <n v="12"/>
    <m/>
    <n v="350"/>
    <m/>
    <m/>
    <m/>
    <n v="23"/>
    <m/>
    <m/>
    <n v="4"/>
    <n v="207.25"/>
    <n v="0"/>
    <n v="12"/>
    <n v="35"/>
    <m/>
    <m/>
    <m/>
    <x v="1"/>
  </r>
  <r>
    <n v="1125"/>
    <n v="8"/>
    <x v="7"/>
    <x v="1"/>
    <d v="2014-12-01T00:00:00"/>
    <s v="Full_8h"/>
    <m/>
    <m/>
    <n v="2"/>
    <m/>
    <n v="12"/>
    <m/>
    <n v="375"/>
    <m/>
    <m/>
    <m/>
    <n v="21"/>
    <m/>
    <m/>
    <n v="4"/>
    <n v="207.25"/>
    <n v="0"/>
    <n v="12"/>
    <n v="33"/>
    <m/>
    <m/>
    <m/>
    <x v="1"/>
  </r>
  <r>
    <n v="1125"/>
    <n v="8"/>
    <x v="7"/>
    <x v="1"/>
    <d v="2014-12-01T00:00:00"/>
    <s v="Full_8h"/>
    <m/>
    <m/>
    <n v="3"/>
    <m/>
    <n v="12"/>
    <m/>
    <n v="370"/>
    <m/>
    <m/>
    <m/>
    <n v="24"/>
    <m/>
    <m/>
    <n v="4"/>
    <n v="207.25"/>
    <n v="0"/>
    <n v="12"/>
    <n v="36"/>
    <m/>
    <m/>
    <m/>
    <x v="1"/>
  </r>
  <r>
    <n v="1125"/>
    <n v="8"/>
    <x v="7"/>
    <x v="1"/>
    <d v="2014-12-01T00:00:00"/>
    <s v="Full_8h"/>
    <m/>
    <m/>
    <n v="4"/>
    <m/>
    <n v="12"/>
    <m/>
    <n v="290"/>
    <m/>
    <m/>
    <m/>
    <m/>
    <m/>
    <m/>
    <n v="4"/>
    <n v="207.25"/>
    <n v="0"/>
    <n v="12"/>
    <s v=""/>
    <m/>
    <m/>
    <m/>
    <x v="1"/>
  </r>
  <r>
    <n v="1126"/>
    <n v="8"/>
    <x v="7"/>
    <x v="1"/>
    <d v="2014-12-01T00:00:00"/>
    <s v="Full_8h"/>
    <m/>
    <n v="1126"/>
    <n v="1"/>
    <m/>
    <n v="11"/>
    <m/>
    <n v="360"/>
    <m/>
    <m/>
    <m/>
    <n v="21"/>
    <m/>
    <m/>
    <n v="4"/>
    <n v="207.25"/>
    <n v="0"/>
    <n v="11"/>
    <n v="32"/>
    <m/>
    <m/>
    <m/>
    <x v="1"/>
  </r>
  <r>
    <n v="1126"/>
    <n v="8"/>
    <x v="7"/>
    <x v="1"/>
    <d v="2014-12-01T00:00:00"/>
    <s v="Full_8h"/>
    <m/>
    <m/>
    <n v="2"/>
    <m/>
    <n v="11"/>
    <m/>
    <n v="405"/>
    <m/>
    <m/>
    <m/>
    <n v="19"/>
    <m/>
    <m/>
    <n v="4"/>
    <n v="207.25"/>
    <n v="0"/>
    <n v="11"/>
    <n v="30"/>
    <m/>
    <m/>
    <m/>
    <x v="1"/>
  </r>
  <r>
    <n v="1126"/>
    <n v="8"/>
    <x v="7"/>
    <x v="1"/>
    <d v="2014-12-01T00:00:00"/>
    <s v="Full_8h"/>
    <m/>
    <m/>
    <n v="3"/>
    <m/>
    <n v="11"/>
    <m/>
    <n v="387"/>
    <m/>
    <m/>
    <m/>
    <n v="20"/>
    <m/>
    <m/>
    <n v="4"/>
    <n v="207.25"/>
    <n v="0"/>
    <n v="11"/>
    <n v="31"/>
    <m/>
    <m/>
    <m/>
    <x v="1"/>
  </r>
  <r>
    <n v="1126"/>
    <n v="8"/>
    <x v="7"/>
    <x v="1"/>
    <d v="2014-12-01T00:00:00"/>
    <s v="Full_8h"/>
    <m/>
    <m/>
    <n v="4"/>
    <m/>
    <n v="10"/>
    <m/>
    <n v="350"/>
    <m/>
    <m/>
    <m/>
    <n v="20"/>
    <m/>
    <m/>
    <n v="3"/>
    <n v="207.25"/>
    <n v="0"/>
    <n v="10"/>
    <n v="30"/>
    <m/>
    <m/>
    <m/>
    <x v="1"/>
  </r>
  <r>
    <n v="1128"/>
    <n v="8"/>
    <x v="7"/>
    <x v="1"/>
    <d v="2014-12-01T00:00:00"/>
    <s v="Full_8h"/>
    <m/>
    <n v="1128"/>
    <n v="1"/>
    <m/>
    <n v="11"/>
    <m/>
    <n v="390"/>
    <m/>
    <m/>
    <m/>
    <n v="24"/>
    <m/>
    <m/>
    <n v="4"/>
    <n v="207.25"/>
    <n v="0"/>
    <n v="11"/>
    <n v="35"/>
    <m/>
    <m/>
    <m/>
    <x v="1"/>
  </r>
  <r>
    <n v="1128"/>
    <n v="8"/>
    <x v="7"/>
    <x v="1"/>
    <d v="2014-12-01T00:00:00"/>
    <s v="Full_8h"/>
    <m/>
    <m/>
    <n v="2"/>
    <m/>
    <n v="11"/>
    <m/>
    <n v="405"/>
    <m/>
    <m/>
    <m/>
    <n v="23"/>
    <m/>
    <m/>
    <n v="4"/>
    <n v="207.25"/>
    <n v="0"/>
    <n v="11"/>
    <n v="34"/>
    <m/>
    <m/>
    <m/>
    <x v="1"/>
  </r>
  <r>
    <n v="1128"/>
    <n v="8"/>
    <x v="7"/>
    <x v="1"/>
    <d v="2014-12-01T00:00:00"/>
    <s v="Full_8h"/>
    <m/>
    <m/>
    <n v="3"/>
    <m/>
    <n v="11"/>
    <m/>
    <n v="320"/>
    <m/>
    <m/>
    <m/>
    <n v="19"/>
    <m/>
    <m/>
    <n v="4"/>
    <n v="207.25"/>
    <n v="0"/>
    <n v="11"/>
    <n v="30"/>
    <m/>
    <m/>
    <m/>
    <x v="1"/>
  </r>
  <r>
    <n v="1128"/>
    <n v="8"/>
    <x v="7"/>
    <x v="1"/>
    <d v="2014-12-01T00:00:00"/>
    <s v="Full_8h"/>
    <m/>
    <m/>
    <n v="4"/>
    <m/>
    <n v="11"/>
    <m/>
    <n v="276"/>
    <m/>
    <m/>
    <m/>
    <m/>
    <m/>
    <m/>
    <n v="3"/>
    <n v="207.25"/>
    <n v="0"/>
    <n v="11"/>
    <s v=""/>
    <m/>
    <m/>
    <m/>
    <x v="1"/>
  </r>
  <r>
    <n v="1137"/>
    <n v="8"/>
    <x v="7"/>
    <x v="1"/>
    <d v="2014-12-01T00:00:00"/>
    <s v="Full_8h"/>
    <m/>
    <n v="1137"/>
    <n v="1"/>
    <m/>
    <n v="11"/>
    <m/>
    <n v="355"/>
    <m/>
    <m/>
    <m/>
    <n v="20"/>
    <m/>
    <m/>
    <n v="4"/>
    <n v="207.25"/>
    <n v="0"/>
    <n v="11"/>
    <n v="31"/>
    <m/>
    <m/>
    <m/>
    <x v="1"/>
  </r>
  <r>
    <n v="1137"/>
    <n v="8"/>
    <x v="7"/>
    <x v="1"/>
    <d v="2014-12-01T00:00:00"/>
    <s v="Full_8h"/>
    <m/>
    <m/>
    <n v="2"/>
    <m/>
    <n v="10"/>
    <m/>
    <n v="375"/>
    <m/>
    <m/>
    <m/>
    <n v="22"/>
    <m/>
    <m/>
    <n v="4"/>
    <n v="207.25"/>
    <n v="0"/>
    <n v="10"/>
    <n v="32"/>
    <m/>
    <m/>
    <m/>
    <x v="1"/>
  </r>
  <r>
    <n v="1137"/>
    <n v="8"/>
    <x v="7"/>
    <x v="1"/>
    <d v="2014-12-01T00:00:00"/>
    <s v="Full_8h"/>
    <m/>
    <m/>
    <n v="3"/>
    <m/>
    <n v="11"/>
    <m/>
    <n v="350"/>
    <m/>
    <m/>
    <m/>
    <n v="20"/>
    <m/>
    <m/>
    <n v="4"/>
    <n v="207.25"/>
    <n v="0"/>
    <n v="11"/>
    <n v="31"/>
    <m/>
    <m/>
    <m/>
    <x v="1"/>
  </r>
  <r>
    <n v="1137"/>
    <n v="8"/>
    <x v="7"/>
    <x v="1"/>
    <d v="2014-12-01T00:00:00"/>
    <s v="Full_8h"/>
    <m/>
    <m/>
    <n v="4"/>
    <m/>
    <n v="11"/>
    <m/>
    <n v="260"/>
    <m/>
    <m/>
    <m/>
    <n v="16"/>
    <m/>
    <m/>
    <n v="3"/>
    <n v="207.25"/>
    <n v="0"/>
    <n v="11"/>
    <n v="27"/>
    <m/>
    <m/>
    <m/>
    <x v="1"/>
  </r>
  <r>
    <n v="1161"/>
    <n v="8"/>
    <x v="7"/>
    <x v="1"/>
    <d v="2014-12-01T00:00:00"/>
    <s v="Full_8h"/>
    <m/>
    <n v="1161"/>
    <n v="1"/>
    <m/>
    <n v="11"/>
    <m/>
    <n v="390"/>
    <m/>
    <m/>
    <m/>
    <n v="19"/>
    <m/>
    <m/>
    <n v="4"/>
    <n v="207.25"/>
    <n v="0"/>
    <n v="11"/>
    <n v="30"/>
    <m/>
    <m/>
    <m/>
    <x v="1"/>
  </r>
  <r>
    <n v="1161"/>
    <n v="8"/>
    <x v="7"/>
    <x v="1"/>
    <d v="2014-12-01T00:00:00"/>
    <s v="Full_8h"/>
    <m/>
    <m/>
    <n v="2"/>
    <m/>
    <n v="12"/>
    <m/>
    <n v="333"/>
    <m/>
    <m/>
    <m/>
    <m/>
    <m/>
    <m/>
    <n v="4"/>
    <n v="207.25"/>
    <n v="0"/>
    <n v="12"/>
    <s v=""/>
    <m/>
    <m/>
    <m/>
    <x v="1"/>
  </r>
  <r>
    <n v="1161"/>
    <n v="8"/>
    <x v="7"/>
    <x v="1"/>
    <d v="2014-12-01T00:00:00"/>
    <s v="Full_8h"/>
    <m/>
    <m/>
    <n v="3"/>
    <m/>
    <n v="14"/>
    <m/>
    <n v="293"/>
    <m/>
    <m/>
    <m/>
    <m/>
    <m/>
    <m/>
    <n v="3"/>
    <n v="207.25"/>
    <n v="0"/>
    <n v="14"/>
    <s v=""/>
    <m/>
    <m/>
    <m/>
    <x v="1"/>
  </r>
  <r>
    <n v="1161"/>
    <n v="8"/>
    <x v="7"/>
    <x v="1"/>
    <d v="2014-12-01T00:00:00"/>
    <s v="Full_8h"/>
    <m/>
    <m/>
    <n v="4"/>
    <m/>
    <n v="13"/>
    <m/>
    <n v="215"/>
    <m/>
    <m/>
    <m/>
    <m/>
    <m/>
    <m/>
    <n v="3"/>
    <n v="207.25"/>
    <n v="0"/>
    <n v="13"/>
    <s v=""/>
    <m/>
    <m/>
    <m/>
    <x v="1"/>
  </r>
  <r>
    <n v="1164"/>
    <n v="8"/>
    <x v="7"/>
    <x v="1"/>
    <d v="2014-12-01T00:00:00"/>
    <s v="Full_8h"/>
    <m/>
    <n v="1164"/>
    <n v="1"/>
    <m/>
    <n v="11"/>
    <m/>
    <n v="355"/>
    <m/>
    <m/>
    <m/>
    <n v="17"/>
    <m/>
    <m/>
    <n v="4"/>
    <n v="207.25"/>
    <n v="0"/>
    <n v="11"/>
    <n v="28"/>
    <m/>
    <m/>
    <m/>
    <x v="1"/>
  </r>
  <r>
    <n v="1164"/>
    <n v="8"/>
    <x v="7"/>
    <x v="1"/>
    <d v="2014-12-01T00:00:00"/>
    <s v="Full_8h"/>
    <m/>
    <m/>
    <n v="2"/>
    <m/>
    <n v="11"/>
    <m/>
    <n v="360"/>
    <m/>
    <m/>
    <m/>
    <n v="20"/>
    <m/>
    <m/>
    <n v="4"/>
    <n v="207.25"/>
    <n v="0"/>
    <n v="11"/>
    <n v="31"/>
    <m/>
    <m/>
    <m/>
    <x v="1"/>
  </r>
  <r>
    <n v="1164"/>
    <n v="8"/>
    <x v="7"/>
    <x v="1"/>
    <d v="2014-12-01T00:00:00"/>
    <s v="Full_8h"/>
    <m/>
    <m/>
    <n v="3"/>
    <m/>
    <n v="11"/>
    <m/>
    <n v="334"/>
    <m/>
    <m/>
    <m/>
    <n v="19"/>
    <m/>
    <m/>
    <n v="4"/>
    <n v="207.25"/>
    <n v="0"/>
    <n v="11"/>
    <n v="30"/>
    <m/>
    <m/>
    <m/>
    <x v="1"/>
  </r>
  <r>
    <n v="1164"/>
    <n v="8"/>
    <x v="7"/>
    <x v="1"/>
    <d v="2014-12-01T00:00:00"/>
    <s v="Full_8h"/>
    <m/>
    <m/>
    <n v="4"/>
    <m/>
    <n v="12"/>
    <m/>
    <n v="260"/>
    <m/>
    <m/>
    <m/>
    <m/>
    <m/>
    <m/>
    <n v="3"/>
    <n v="207.25"/>
    <n v="0"/>
    <n v="12"/>
    <s v=""/>
    <m/>
    <m/>
    <m/>
    <x v="1"/>
  </r>
  <r>
    <n v="1127"/>
    <n v="8"/>
    <x v="7"/>
    <x v="1"/>
    <d v="2014-12-11T00:00:00"/>
    <s v="Full_8h"/>
    <m/>
    <s v="Amarok 1127"/>
    <n v="1"/>
    <m/>
    <n v="12"/>
    <m/>
    <n v="336"/>
    <m/>
    <m/>
    <m/>
    <n v="25"/>
    <m/>
    <m/>
    <n v="3"/>
    <n v="207.25"/>
    <n v="0"/>
    <n v="12"/>
    <n v="37"/>
    <m/>
    <m/>
    <m/>
    <x v="1"/>
  </r>
  <r>
    <n v="1127"/>
    <n v="8"/>
    <x v="7"/>
    <x v="1"/>
    <d v="2014-12-11T00:00:00"/>
    <s v="Full_8h"/>
    <m/>
    <m/>
    <n v="2"/>
    <m/>
    <n v="12"/>
    <m/>
    <n v="298"/>
    <m/>
    <m/>
    <m/>
    <n v="24"/>
    <m/>
    <m/>
    <n v="3"/>
    <n v="207.25"/>
    <n v="0"/>
    <n v="12"/>
    <n v="36"/>
    <m/>
    <m/>
    <m/>
    <x v="1"/>
  </r>
  <r>
    <n v="1127"/>
    <n v="8"/>
    <x v="7"/>
    <x v="1"/>
    <d v="2014-12-11T00:00:00"/>
    <s v="Full_8h"/>
    <m/>
    <m/>
    <n v="3"/>
    <m/>
    <n v="13"/>
    <m/>
    <n v="365"/>
    <m/>
    <m/>
    <m/>
    <m/>
    <m/>
    <m/>
    <n v="4"/>
    <n v="207.25"/>
    <n v="0"/>
    <n v="13"/>
    <s v=""/>
    <m/>
    <m/>
    <m/>
    <x v="1"/>
  </r>
  <r>
    <n v="1059"/>
    <n v="8"/>
    <x v="7"/>
    <x v="10"/>
    <d v="2014-09-23T00:00:00"/>
    <s v="Full_8h"/>
    <m/>
    <n v="1059"/>
    <n v="1"/>
    <n v="0"/>
    <n v="2"/>
    <n v="3"/>
    <n v="37"/>
    <m/>
    <n v="52"/>
    <n v="3"/>
    <n v="2"/>
    <m/>
    <s v="V"/>
    <m/>
    <e v="#N/A"/>
    <e v="#N/A"/>
    <e v="#N/A"/>
    <n v="7"/>
    <m/>
    <m/>
    <m/>
    <x v="2"/>
  </r>
  <r>
    <n v="1059"/>
    <n v="8"/>
    <x v="7"/>
    <x v="10"/>
    <d v="2014-09-23T00:00:00"/>
    <s v="Full_8h"/>
    <m/>
    <m/>
    <n v="2"/>
    <n v="0"/>
    <n v="2"/>
    <n v="3"/>
    <n v="44"/>
    <n v="127"/>
    <n v="47"/>
    <n v="2"/>
    <n v="3"/>
    <m/>
    <s v="V"/>
    <m/>
    <e v="#N/A"/>
    <e v="#N/A"/>
    <e v="#N/A"/>
    <n v="7"/>
    <m/>
    <m/>
    <m/>
    <x v="2"/>
  </r>
  <r>
    <n v="1059"/>
    <n v="8"/>
    <x v="7"/>
    <x v="10"/>
    <d v="2014-09-23T00:00:00"/>
    <s v="Full_8h"/>
    <m/>
    <m/>
    <n v="3"/>
    <n v="0"/>
    <n v="2"/>
    <n v="3"/>
    <n v="37"/>
    <n v="104"/>
    <n v="24"/>
    <n v="3"/>
    <n v="3"/>
    <m/>
    <s v="V"/>
    <m/>
    <e v="#N/A"/>
    <e v="#N/A"/>
    <e v="#N/A"/>
    <n v="8"/>
    <m/>
    <m/>
    <m/>
    <x v="2"/>
  </r>
  <r>
    <n v="1059"/>
    <n v="8"/>
    <x v="7"/>
    <x v="10"/>
    <d v="2014-09-23T00:00:00"/>
    <s v="Full_8h"/>
    <m/>
    <m/>
    <n v="4"/>
    <n v="0"/>
    <n v="1"/>
    <n v="2"/>
    <n v="36"/>
    <n v="40"/>
    <n v="88"/>
    <n v="3"/>
    <n v="2"/>
    <m/>
    <s v="V"/>
    <m/>
    <e v="#N/A"/>
    <e v="#N/A"/>
    <e v="#N/A"/>
    <n v="6"/>
    <m/>
    <m/>
    <m/>
    <x v="2"/>
  </r>
  <r>
    <n v="1064"/>
    <n v="8"/>
    <x v="7"/>
    <x v="10"/>
    <d v="2014-09-23T00:00:00"/>
    <s v="Full_8h"/>
    <m/>
    <n v="1064"/>
    <n v="1"/>
    <n v="0"/>
    <n v="2"/>
    <n v="3"/>
    <n v="35"/>
    <m/>
    <n v="69"/>
    <n v="3"/>
    <n v="3"/>
    <m/>
    <s v="V"/>
    <m/>
    <e v="#N/A"/>
    <e v="#N/A"/>
    <e v="#N/A"/>
    <n v="8"/>
    <m/>
    <m/>
    <m/>
    <x v="2"/>
  </r>
  <r>
    <n v="1064"/>
    <n v="8"/>
    <x v="7"/>
    <x v="10"/>
    <d v="2014-09-23T00:00:00"/>
    <s v="Full_8h"/>
    <m/>
    <m/>
    <n v="2"/>
    <n v="0"/>
    <n v="2"/>
    <n v="3"/>
    <n v="45"/>
    <n v="132"/>
    <n v="47"/>
    <n v="2"/>
    <n v="3"/>
    <m/>
    <s v="V"/>
    <m/>
    <e v="#N/A"/>
    <e v="#N/A"/>
    <e v="#N/A"/>
    <n v="7"/>
    <m/>
    <m/>
    <m/>
    <x v="2"/>
  </r>
  <r>
    <n v="1064"/>
    <n v="8"/>
    <x v="7"/>
    <x v="10"/>
    <d v="2014-09-23T00:00:00"/>
    <s v="Full_8h"/>
    <m/>
    <m/>
    <n v="3"/>
    <n v="0"/>
    <n v="1"/>
    <n v="2"/>
    <n v="64"/>
    <n v="65"/>
    <n v="93"/>
    <n v="3"/>
    <n v="2"/>
    <m/>
    <s v="V"/>
    <m/>
    <e v="#N/A"/>
    <e v="#N/A"/>
    <e v="#N/A"/>
    <n v="6"/>
    <m/>
    <m/>
    <m/>
    <x v="2"/>
  </r>
  <r>
    <n v="1064"/>
    <n v="8"/>
    <x v="7"/>
    <x v="10"/>
    <d v="2014-09-23T00:00:00"/>
    <s v="Full_8h"/>
    <m/>
    <m/>
    <n v="4"/>
    <n v="0"/>
    <n v="2"/>
    <n v="3"/>
    <n v="40"/>
    <n v="117"/>
    <n v="56"/>
    <n v="2"/>
    <n v="2"/>
    <m/>
    <s v="V"/>
    <m/>
    <e v="#N/A"/>
    <e v="#N/A"/>
    <e v="#N/A"/>
    <n v="6"/>
    <m/>
    <m/>
    <m/>
    <x v="2"/>
  </r>
  <r>
    <n v="1069"/>
    <n v="8"/>
    <x v="7"/>
    <x v="10"/>
    <d v="2014-09-23T00:00:00"/>
    <s v="Full_8h"/>
    <m/>
    <n v="1069"/>
    <n v="1"/>
    <n v="0"/>
    <n v="2"/>
    <n v="3"/>
    <n v="34"/>
    <m/>
    <n v="43"/>
    <n v="3"/>
    <n v="2"/>
    <m/>
    <s v="V"/>
    <m/>
    <e v="#N/A"/>
    <e v="#N/A"/>
    <e v="#N/A"/>
    <n v="7"/>
    <m/>
    <m/>
    <m/>
    <x v="2"/>
  </r>
  <r>
    <n v="1069"/>
    <n v="8"/>
    <x v="7"/>
    <x v="10"/>
    <d v="2014-09-23T00:00:00"/>
    <s v="Full_8h"/>
    <m/>
    <m/>
    <n v="2"/>
    <n v="0"/>
    <n v="2"/>
    <n v="3"/>
    <n v="41"/>
    <n v="98"/>
    <n v="55"/>
    <n v="3"/>
    <n v="2"/>
    <m/>
    <s v="V"/>
    <m/>
    <e v="#N/A"/>
    <e v="#N/A"/>
    <e v="#N/A"/>
    <n v="7"/>
    <m/>
    <m/>
    <m/>
    <x v="2"/>
  </r>
  <r>
    <n v="1069"/>
    <n v="8"/>
    <x v="7"/>
    <x v="10"/>
    <d v="2014-09-23T00:00:00"/>
    <s v="Full_8h"/>
    <m/>
    <m/>
    <n v="3"/>
    <n v="0"/>
    <n v="2"/>
    <n v="3"/>
    <n v="43"/>
    <n v="97"/>
    <n v="52"/>
    <n v="3"/>
    <n v="2"/>
    <m/>
    <s v="V"/>
    <m/>
    <e v="#N/A"/>
    <e v="#N/A"/>
    <e v="#N/A"/>
    <n v="7"/>
    <m/>
    <m/>
    <m/>
    <x v="2"/>
  </r>
  <r>
    <n v="1069"/>
    <n v="8"/>
    <x v="7"/>
    <x v="10"/>
    <d v="2014-09-23T00:00:00"/>
    <s v="Full_8h"/>
    <m/>
    <m/>
    <n v="4"/>
    <n v="0"/>
    <n v="1"/>
    <n v="3"/>
    <n v="45"/>
    <n v="125"/>
    <n v="17"/>
    <n v="3"/>
    <n v="2"/>
    <m/>
    <s v="V"/>
    <m/>
    <e v="#N/A"/>
    <e v="#N/A"/>
    <e v="#N/A"/>
    <n v="6"/>
    <m/>
    <m/>
    <m/>
    <x v="2"/>
  </r>
  <r>
    <n v="1060"/>
    <n v="8"/>
    <x v="7"/>
    <x v="10"/>
    <d v="2014-09-30T00:00:00"/>
    <s v="Full_8h"/>
    <m/>
    <n v="1060"/>
    <n v="1"/>
    <n v="1"/>
    <n v="3"/>
    <n v="4"/>
    <n v="51"/>
    <m/>
    <n v="168"/>
    <n v="4"/>
    <n v="5"/>
    <m/>
    <s v="V"/>
    <m/>
    <e v="#N/A"/>
    <e v="#N/A"/>
    <e v="#N/A"/>
    <n v="12"/>
    <m/>
    <m/>
    <m/>
    <x v="2"/>
  </r>
  <r>
    <n v="1060"/>
    <n v="8"/>
    <x v="7"/>
    <x v="10"/>
    <d v="2014-09-30T00:00:00"/>
    <s v="Full_8h"/>
    <m/>
    <m/>
    <n v="2"/>
    <n v="1"/>
    <n v="3"/>
    <n v="4"/>
    <n v="51"/>
    <n v="212"/>
    <n v="163"/>
    <n v="4"/>
    <n v="5"/>
    <m/>
    <s v="V"/>
    <m/>
    <e v="#N/A"/>
    <e v="#N/A"/>
    <e v="#N/A"/>
    <n v="12"/>
    <m/>
    <m/>
    <m/>
    <x v="2"/>
  </r>
  <r>
    <n v="1060"/>
    <n v="8"/>
    <x v="7"/>
    <x v="10"/>
    <d v="2014-09-30T00:00:00"/>
    <s v="Full_8h"/>
    <m/>
    <m/>
    <n v="3"/>
    <n v="0"/>
    <n v="3"/>
    <n v="4"/>
    <n v="47"/>
    <n v="181"/>
    <n v="50"/>
    <n v="4"/>
    <n v="4"/>
    <m/>
    <s v="V"/>
    <m/>
    <e v="#N/A"/>
    <e v="#N/A"/>
    <e v="#N/A"/>
    <n v="11"/>
    <m/>
    <m/>
    <m/>
    <x v="2"/>
  </r>
  <r>
    <n v="1060"/>
    <n v="8"/>
    <x v="7"/>
    <x v="10"/>
    <d v="2014-09-30T00:00:00"/>
    <s v="Full_8h"/>
    <m/>
    <m/>
    <n v="4"/>
    <n v="0"/>
    <n v="3"/>
    <n v="4"/>
    <n v="58"/>
    <n v="252"/>
    <n v="46"/>
    <n v="4"/>
    <n v="4"/>
    <m/>
    <s v="V"/>
    <m/>
    <e v="#N/A"/>
    <e v="#N/A"/>
    <e v="#N/A"/>
    <n v="11"/>
    <m/>
    <m/>
    <m/>
    <x v="2"/>
  </r>
  <r>
    <n v="1063"/>
    <n v="8"/>
    <x v="7"/>
    <x v="10"/>
    <d v="2014-09-30T00:00:00"/>
    <s v="Full_8h"/>
    <m/>
    <n v="1063"/>
    <n v="1"/>
    <n v="0"/>
    <n v="3"/>
    <n v="4"/>
    <n v="51"/>
    <m/>
    <n v="66"/>
    <n v="4"/>
    <n v="3"/>
    <m/>
    <s v="V"/>
    <m/>
    <e v="#N/A"/>
    <e v="#N/A"/>
    <e v="#N/A"/>
    <n v="10"/>
    <m/>
    <m/>
    <m/>
    <x v="2"/>
  </r>
  <r>
    <n v="1063"/>
    <n v="8"/>
    <x v="7"/>
    <x v="10"/>
    <d v="2014-09-30T00:00:00"/>
    <s v="Full_8h"/>
    <m/>
    <m/>
    <n v="2"/>
    <n v="0"/>
    <n v="3"/>
    <n v="4"/>
    <n v="47"/>
    <n v="212"/>
    <n v="61"/>
    <n v="4"/>
    <n v="4"/>
    <m/>
    <s v="V"/>
    <m/>
    <e v="#N/A"/>
    <e v="#N/A"/>
    <e v="#N/A"/>
    <n v="11"/>
    <m/>
    <m/>
    <m/>
    <x v="2"/>
  </r>
  <r>
    <n v="1063"/>
    <n v="8"/>
    <x v="7"/>
    <x v="10"/>
    <d v="2014-09-30T00:00:00"/>
    <s v="Full_8h"/>
    <m/>
    <m/>
    <n v="3"/>
    <n v="1"/>
    <n v="3"/>
    <n v="4"/>
    <n v="50"/>
    <n v="222"/>
    <n v="72"/>
    <n v="5"/>
    <n v="4"/>
    <m/>
    <s v="V"/>
    <m/>
    <e v="#N/A"/>
    <e v="#N/A"/>
    <e v="#N/A"/>
    <n v="12"/>
    <m/>
    <m/>
    <m/>
    <x v="2"/>
  </r>
  <r>
    <n v="1063"/>
    <n v="8"/>
    <x v="7"/>
    <x v="10"/>
    <d v="2014-09-30T00:00:00"/>
    <s v="Full_8h"/>
    <m/>
    <m/>
    <n v="4"/>
    <n v="0"/>
    <n v="3"/>
    <n v="4"/>
    <n v="57"/>
    <n v="218"/>
    <n v="108"/>
    <n v="4"/>
    <n v="5"/>
    <m/>
    <s v="V"/>
    <m/>
    <e v="#N/A"/>
    <e v="#N/A"/>
    <e v="#N/A"/>
    <n v="12"/>
    <m/>
    <m/>
    <m/>
    <x v="2"/>
  </r>
  <r>
    <n v="1065"/>
    <n v="8"/>
    <x v="7"/>
    <x v="10"/>
    <d v="2014-09-30T00:00:00"/>
    <s v="Full_8h"/>
    <m/>
    <n v="1065"/>
    <n v="1"/>
    <n v="2"/>
    <n v="3"/>
    <n v="4"/>
    <n v="51"/>
    <m/>
    <n v="105"/>
    <n v="5"/>
    <n v="5"/>
    <m/>
    <s v="V"/>
    <m/>
    <e v="#N/A"/>
    <e v="#N/A"/>
    <e v="#N/A"/>
    <n v="13"/>
    <m/>
    <m/>
    <m/>
    <x v="2"/>
  </r>
  <r>
    <n v="1065"/>
    <n v="8"/>
    <x v="7"/>
    <x v="10"/>
    <d v="2014-09-30T00:00:00"/>
    <s v="Full_8h"/>
    <m/>
    <m/>
    <n v="2"/>
    <n v="1"/>
    <n v="3"/>
    <n v="4"/>
    <n v="41"/>
    <n v="206"/>
    <n v="170"/>
    <n v="5"/>
    <n v="4"/>
    <m/>
    <s v="V"/>
    <m/>
    <e v="#N/A"/>
    <e v="#N/A"/>
    <e v="#N/A"/>
    <n v="12"/>
    <m/>
    <m/>
    <m/>
    <x v="2"/>
  </r>
  <r>
    <n v="1065"/>
    <n v="8"/>
    <x v="7"/>
    <x v="10"/>
    <d v="2014-09-30T00:00:00"/>
    <s v="Full_8h"/>
    <m/>
    <m/>
    <n v="3"/>
    <n v="1"/>
    <n v="3"/>
    <n v="4"/>
    <n v="45"/>
    <n v="195"/>
    <n v="65"/>
    <n v="5"/>
    <n v="3"/>
    <m/>
    <s v="V"/>
    <m/>
    <e v="#N/A"/>
    <e v="#N/A"/>
    <e v="#N/A"/>
    <n v="11"/>
    <m/>
    <m/>
    <m/>
    <x v="2"/>
  </r>
  <r>
    <n v="1065"/>
    <n v="8"/>
    <x v="7"/>
    <x v="10"/>
    <d v="2014-09-30T00:00:00"/>
    <s v="Full_8h"/>
    <m/>
    <m/>
    <n v="4"/>
    <n v="0"/>
    <n v="2"/>
    <n v="3"/>
    <n v="33"/>
    <n v="124"/>
    <n v="155"/>
    <n v="5"/>
    <n v="3"/>
    <m/>
    <s v="V"/>
    <m/>
    <e v="#N/A"/>
    <e v="#N/A"/>
    <e v="#N/A"/>
    <n v="10"/>
    <m/>
    <m/>
    <m/>
    <x v="2"/>
  </r>
  <r>
    <n v="1056"/>
    <n v="8"/>
    <x v="7"/>
    <x v="10"/>
    <d v="2014-10-07T00:00:00"/>
    <s v="Full_8h"/>
    <m/>
    <n v="1056"/>
    <n v="1"/>
    <n v="2"/>
    <n v="4"/>
    <n v="5"/>
    <n v="72"/>
    <m/>
    <n v="208"/>
    <n v="4"/>
    <n v="9"/>
    <m/>
    <s v="V"/>
    <m/>
    <e v="#N/A"/>
    <e v="#N/A"/>
    <e v="#N/A"/>
    <n v="17"/>
    <m/>
    <m/>
    <m/>
    <x v="2"/>
  </r>
  <r>
    <n v="1056"/>
    <n v="8"/>
    <x v="7"/>
    <x v="10"/>
    <d v="2014-10-07T00:00:00"/>
    <s v="Full_8h"/>
    <m/>
    <m/>
    <n v="2"/>
    <n v="1"/>
    <n v="4"/>
    <n v="5"/>
    <n v="68"/>
    <n v="235"/>
    <n v="144"/>
    <n v="4"/>
    <n v="6"/>
    <m/>
    <s v="V"/>
    <m/>
    <e v="#N/A"/>
    <e v="#N/A"/>
    <e v="#N/A"/>
    <n v="14"/>
    <m/>
    <m/>
    <m/>
    <x v="2"/>
  </r>
  <r>
    <n v="1056"/>
    <n v="8"/>
    <x v="7"/>
    <x v="10"/>
    <d v="2014-10-07T00:00:00"/>
    <s v="Full_8h"/>
    <m/>
    <m/>
    <n v="3"/>
    <n v="2"/>
    <n v="4"/>
    <n v="5"/>
    <n v="71"/>
    <n v="240"/>
    <n v="183"/>
    <n v="5"/>
    <n v="7"/>
    <m/>
    <s v="V"/>
    <m/>
    <e v="#N/A"/>
    <e v="#N/A"/>
    <e v="#N/A"/>
    <n v="16"/>
    <m/>
    <m/>
    <m/>
    <x v="2"/>
  </r>
  <r>
    <n v="1056"/>
    <n v="8"/>
    <x v="7"/>
    <x v="10"/>
    <d v="2014-10-07T00:00:00"/>
    <s v="Full_8h"/>
    <m/>
    <m/>
    <n v="4"/>
    <n v="1"/>
    <n v="4"/>
    <n v="5"/>
    <n v="65"/>
    <n v="237"/>
    <n v="140"/>
    <n v="5"/>
    <n v="6"/>
    <m/>
    <s v="V"/>
    <m/>
    <e v="#N/A"/>
    <e v="#N/A"/>
    <e v="#N/A"/>
    <n v="15"/>
    <m/>
    <m/>
    <m/>
    <x v="2"/>
  </r>
  <r>
    <n v="1066"/>
    <n v="8"/>
    <x v="7"/>
    <x v="10"/>
    <d v="2014-10-07T00:00:00"/>
    <s v="Full_8h"/>
    <m/>
    <n v="1066"/>
    <n v="1"/>
    <n v="1"/>
    <n v="4"/>
    <n v="5"/>
    <n v="63"/>
    <m/>
    <n v="163"/>
    <n v="5"/>
    <n v="6"/>
    <m/>
    <s v="V"/>
    <m/>
    <e v="#N/A"/>
    <e v="#N/A"/>
    <e v="#N/A"/>
    <n v="15"/>
    <m/>
    <m/>
    <m/>
    <x v="2"/>
  </r>
  <r>
    <n v="1066"/>
    <n v="8"/>
    <x v="7"/>
    <x v="10"/>
    <d v="2014-10-07T00:00:00"/>
    <s v="Full_8h"/>
    <m/>
    <m/>
    <n v="2"/>
    <n v="2"/>
    <n v="4"/>
    <n v="5"/>
    <n v="65"/>
    <n v="233"/>
    <n v="191"/>
    <n v="5"/>
    <n v="7"/>
    <m/>
    <s v="V"/>
    <m/>
    <e v="#N/A"/>
    <e v="#N/A"/>
    <e v="#N/A"/>
    <n v="16"/>
    <m/>
    <m/>
    <m/>
    <x v="2"/>
  </r>
  <r>
    <n v="1066"/>
    <n v="8"/>
    <x v="7"/>
    <x v="10"/>
    <d v="2014-10-07T00:00:00"/>
    <s v="Full_8h"/>
    <m/>
    <m/>
    <n v="3"/>
    <n v="2"/>
    <n v="4"/>
    <n v="5"/>
    <n v="54"/>
    <n v="220"/>
    <n v="194"/>
    <n v="4"/>
    <n v="7"/>
    <m/>
    <s v="V"/>
    <m/>
    <e v="#N/A"/>
    <e v="#N/A"/>
    <e v="#N/A"/>
    <n v="15"/>
    <m/>
    <m/>
    <m/>
    <x v="2"/>
  </r>
  <r>
    <n v="1066"/>
    <n v="8"/>
    <x v="7"/>
    <x v="10"/>
    <d v="2014-10-07T00:00:00"/>
    <s v="Full_8h"/>
    <m/>
    <m/>
    <n v="4"/>
    <n v="2"/>
    <n v="4"/>
    <n v="5"/>
    <n v="63"/>
    <n v="240"/>
    <n v="218"/>
    <n v="4"/>
    <n v="7"/>
    <m/>
    <s v="V"/>
    <m/>
    <e v="#N/A"/>
    <e v="#N/A"/>
    <e v="#N/A"/>
    <n v="15"/>
    <m/>
    <m/>
    <m/>
    <x v="2"/>
  </r>
  <r>
    <n v="1068"/>
    <n v="8"/>
    <x v="7"/>
    <x v="10"/>
    <d v="2014-10-07T00:00:00"/>
    <s v="Full_8h"/>
    <m/>
    <n v="1068"/>
    <n v="1"/>
    <n v="2"/>
    <n v="4"/>
    <n v="5"/>
    <n v="65"/>
    <m/>
    <n v="231"/>
    <n v="5"/>
    <n v="8"/>
    <m/>
    <s v="V"/>
    <m/>
    <e v="#N/A"/>
    <e v="#N/A"/>
    <e v="#N/A"/>
    <n v="17"/>
    <m/>
    <m/>
    <m/>
    <x v="2"/>
  </r>
  <r>
    <n v="1068"/>
    <n v="8"/>
    <x v="7"/>
    <x v="10"/>
    <d v="2014-10-07T00:00:00"/>
    <s v="Full_8h"/>
    <m/>
    <m/>
    <n v="2"/>
    <n v="2"/>
    <n v="4"/>
    <n v="5"/>
    <n v="65"/>
    <n v="248"/>
    <n v="171"/>
    <n v="5"/>
    <n v="7"/>
    <m/>
    <s v="V"/>
    <m/>
    <e v="#N/A"/>
    <e v="#N/A"/>
    <e v="#N/A"/>
    <n v="16"/>
    <m/>
    <m/>
    <m/>
    <x v="2"/>
  </r>
  <r>
    <n v="1068"/>
    <n v="8"/>
    <x v="7"/>
    <x v="10"/>
    <d v="2014-10-07T00:00:00"/>
    <s v="Full_8h"/>
    <m/>
    <m/>
    <n v="3"/>
    <n v="1"/>
    <n v="4"/>
    <n v="5"/>
    <n v="62"/>
    <n v="243"/>
    <n v="189"/>
    <n v="5"/>
    <n v="7"/>
    <m/>
    <s v="V"/>
    <m/>
    <e v="#N/A"/>
    <e v="#N/A"/>
    <e v="#N/A"/>
    <n v="16"/>
    <m/>
    <m/>
    <m/>
    <x v="2"/>
  </r>
  <r>
    <n v="1068"/>
    <n v="8"/>
    <x v="7"/>
    <x v="10"/>
    <d v="2014-10-07T00:00:00"/>
    <s v="Full_8h"/>
    <m/>
    <m/>
    <n v="4"/>
    <n v="1"/>
    <n v="4"/>
    <n v="5"/>
    <n v="66"/>
    <n v="235"/>
    <n v="221"/>
    <n v="5"/>
    <n v="7"/>
    <m/>
    <s v="V"/>
    <m/>
    <e v="#N/A"/>
    <e v="#N/A"/>
    <e v="#N/A"/>
    <n v="16"/>
    <m/>
    <m/>
    <m/>
    <x v="2"/>
  </r>
  <r>
    <n v="1054"/>
    <n v="8"/>
    <x v="7"/>
    <x v="10"/>
    <d v="2014-10-15T00:00:00"/>
    <s v="Full_8h"/>
    <m/>
    <n v="1054"/>
    <n v="1"/>
    <n v="3"/>
    <n v="5"/>
    <n v="6"/>
    <n v="63"/>
    <m/>
    <n v="269"/>
    <n v="5"/>
    <n v="9"/>
    <m/>
    <s v="E"/>
    <m/>
    <e v="#N/A"/>
    <e v="#N/A"/>
    <e v="#N/A"/>
    <n v="19"/>
    <m/>
    <m/>
    <m/>
    <x v="2"/>
  </r>
  <r>
    <n v="1054"/>
    <n v="8"/>
    <x v="7"/>
    <x v="10"/>
    <d v="2014-10-15T00:00:00"/>
    <s v="Full_8h"/>
    <m/>
    <m/>
    <n v="2"/>
    <n v="4"/>
    <n v="6"/>
    <n v="7"/>
    <n v="70"/>
    <n v="242"/>
    <n v="65"/>
    <n v="4"/>
    <n v="13"/>
    <m/>
    <s v="DR"/>
    <m/>
    <e v="#N/A"/>
    <e v="#N/A"/>
    <e v="#N/A"/>
    <n v="23"/>
    <m/>
    <m/>
    <m/>
    <x v="2"/>
  </r>
  <r>
    <n v="1054"/>
    <n v="8"/>
    <x v="7"/>
    <x v="10"/>
    <d v="2014-10-15T00:00:00"/>
    <s v="Full_8h"/>
    <m/>
    <m/>
    <n v="3"/>
    <n v="2"/>
    <n v="5"/>
    <n v="6"/>
    <n v="63"/>
    <n v="268"/>
    <n v="231"/>
    <n v="5"/>
    <n v="11"/>
    <m/>
    <s v="E"/>
    <m/>
    <e v="#N/A"/>
    <e v="#N/A"/>
    <e v="#N/A"/>
    <n v="21"/>
    <m/>
    <m/>
    <m/>
    <x v="2"/>
  </r>
  <r>
    <n v="1054"/>
    <n v="8"/>
    <x v="7"/>
    <x v="10"/>
    <d v="2014-10-15T00:00:00"/>
    <s v="Full_8h"/>
    <m/>
    <m/>
    <n v="4"/>
    <n v="2"/>
    <n v="5"/>
    <n v="6"/>
    <n v="70"/>
    <n v="266"/>
    <n v="264"/>
    <n v="5"/>
    <n v="11"/>
    <m/>
    <s v="E"/>
    <m/>
    <e v="#N/A"/>
    <e v="#N/A"/>
    <e v="#N/A"/>
    <n v="21"/>
    <m/>
    <m/>
    <m/>
    <x v="2"/>
  </r>
  <r>
    <n v="1055"/>
    <n v="8"/>
    <x v="7"/>
    <x v="10"/>
    <d v="2014-10-15T00:00:00"/>
    <s v="Full_8h"/>
    <m/>
    <n v="1055"/>
    <n v="1"/>
    <n v="2"/>
    <n v="5"/>
    <n v="6"/>
    <n v="71"/>
    <m/>
    <n v="280"/>
    <n v="5"/>
    <n v="12"/>
    <m/>
    <s v="V"/>
    <m/>
    <e v="#N/A"/>
    <e v="#N/A"/>
    <e v="#N/A"/>
    <n v="22"/>
    <m/>
    <m/>
    <m/>
    <x v="2"/>
  </r>
  <r>
    <n v="1055"/>
    <n v="8"/>
    <x v="7"/>
    <x v="10"/>
    <d v="2014-10-15T00:00:00"/>
    <s v="Full_8h"/>
    <m/>
    <m/>
    <n v="2"/>
    <n v="2"/>
    <n v="5"/>
    <n v="6"/>
    <n v="77"/>
    <n v="282"/>
    <n v="266"/>
    <n v="5"/>
    <n v="11"/>
    <m/>
    <s v="E"/>
    <m/>
    <e v="#N/A"/>
    <e v="#N/A"/>
    <e v="#N/A"/>
    <n v="21"/>
    <m/>
    <m/>
    <m/>
    <x v="2"/>
  </r>
  <r>
    <n v="1055"/>
    <n v="8"/>
    <x v="7"/>
    <x v="10"/>
    <d v="2014-10-15T00:00:00"/>
    <s v="Full_8h"/>
    <m/>
    <m/>
    <n v="3"/>
    <n v="3"/>
    <n v="5"/>
    <n v="6"/>
    <n v="70"/>
    <n v="265"/>
    <n v="268"/>
    <n v="5"/>
    <n v="12"/>
    <m/>
    <s v="DR"/>
    <m/>
    <e v="#N/A"/>
    <e v="#N/A"/>
    <e v="#N/A"/>
    <n v="22"/>
    <m/>
    <m/>
    <m/>
    <x v="2"/>
  </r>
  <r>
    <n v="1055"/>
    <n v="8"/>
    <x v="7"/>
    <x v="10"/>
    <d v="2014-10-15T00:00:00"/>
    <s v="Full_8h"/>
    <m/>
    <m/>
    <n v="4"/>
    <n v="3"/>
    <n v="5"/>
    <n v="6"/>
    <n v="72"/>
    <n v="247"/>
    <n v="267"/>
    <n v="5"/>
    <n v="11"/>
    <m/>
    <s v="E"/>
    <m/>
    <e v="#N/A"/>
    <e v="#N/A"/>
    <e v="#N/A"/>
    <n v="21"/>
    <m/>
    <m/>
    <m/>
    <x v="2"/>
  </r>
  <r>
    <n v="1061"/>
    <n v="8"/>
    <x v="7"/>
    <x v="10"/>
    <d v="2014-10-15T00:00:00"/>
    <s v="Full_8h"/>
    <m/>
    <n v="1061"/>
    <n v="1"/>
    <n v="3"/>
    <n v="6"/>
    <n v="7"/>
    <n v="67"/>
    <m/>
    <n v="38"/>
    <n v="5"/>
    <n v="10"/>
    <m/>
    <s v="E"/>
    <m/>
    <e v="#N/A"/>
    <e v="#N/A"/>
    <e v="#N/A"/>
    <n v="21"/>
    <m/>
    <m/>
    <m/>
    <x v="2"/>
  </r>
  <r>
    <n v="1061"/>
    <n v="8"/>
    <x v="7"/>
    <x v="10"/>
    <d v="2014-10-15T00:00:00"/>
    <s v="Full_8h"/>
    <m/>
    <m/>
    <n v="2"/>
    <n v="1"/>
    <n v="5"/>
    <n v="6"/>
    <n v="75"/>
    <n v="234"/>
    <n v="275"/>
    <n v="5"/>
    <n v="11"/>
    <m/>
    <s v="E"/>
    <m/>
    <e v="#N/A"/>
    <e v="#N/A"/>
    <e v="#N/A"/>
    <n v="21"/>
    <m/>
    <m/>
    <m/>
    <x v="2"/>
  </r>
  <r>
    <n v="1061"/>
    <n v="8"/>
    <x v="7"/>
    <x v="10"/>
    <d v="2014-10-15T00:00:00"/>
    <s v="Full_8h"/>
    <m/>
    <m/>
    <n v="3"/>
    <n v="0"/>
    <n v="4"/>
    <n v="5"/>
    <n v="67"/>
    <n v="248"/>
    <n v="173"/>
    <n v="5"/>
    <n v="9"/>
    <m/>
    <s v="V"/>
    <m/>
    <e v="#N/A"/>
    <e v="#N/A"/>
    <e v="#N/A"/>
    <n v="18"/>
    <m/>
    <m/>
    <m/>
    <x v="2"/>
  </r>
  <r>
    <n v="1061"/>
    <n v="8"/>
    <x v="7"/>
    <x v="10"/>
    <d v="2014-10-15T00:00:00"/>
    <s v="Full_8h"/>
    <m/>
    <m/>
    <n v="4"/>
    <n v="2"/>
    <n v="5"/>
    <n v="6"/>
    <n v="73"/>
    <n v="265"/>
    <n v="252"/>
    <n v="4"/>
    <n v="11"/>
    <m/>
    <s v="E"/>
    <m/>
    <e v="#N/A"/>
    <e v="#N/A"/>
    <e v="#N/A"/>
    <n v="20"/>
    <m/>
    <m/>
    <m/>
    <x v="2"/>
  </r>
  <r>
    <n v="1067"/>
    <n v="8"/>
    <x v="7"/>
    <x v="10"/>
    <d v="2014-10-21T00:00:00"/>
    <s v="Full_8h"/>
    <m/>
    <n v="1067"/>
    <n v="1"/>
    <n v="3"/>
    <n v="6"/>
    <n v="7"/>
    <n v="89"/>
    <m/>
    <n v="280"/>
    <n v="4"/>
    <n v="16"/>
    <m/>
    <s v="DR"/>
    <m/>
    <e v="#N/A"/>
    <e v="#N/A"/>
    <e v="#N/A"/>
    <n v="26"/>
    <m/>
    <m/>
    <m/>
    <x v="2"/>
  </r>
  <r>
    <n v="1067"/>
    <n v="8"/>
    <x v="7"/>
    <x v="10"/>
    <d v="2014-10-21T00:00:00"/>
    <s v="Full_8h"/>
    <m/>
    <m/>
    <n v="2"/>
    <n v="2"/>
    <n v="6"/>
    <n v="7"/>
    <n v="83"/>
    <n v="324"/>
    <n v="156"/>
    <n v="6"/>
    <n v="11"/>
    <m/>
    <s v="DR"/>
    <m/>
    <e v="#N/A"/>
    <e v="#N/A"/>
    <e v="#N/A"/>
    <n v="23"/>
    <m/>
    <m/>
    <m/>
    <x v="2"/>
  </r>
  <r>
    <n v="1067"/>
    <n v="8"/>
    <x v="7"/>
    <x v="10"/>
    <d v="2014-10-21T00:00:00"/>
    <s v="Full_8h"/>
    <m/>
    <m/>
    <n v="3"/>
    <n v="3"/>
    <n v="6"/>
    <n v="7"/>
    <n v="105"/>
    <n v="331"/>
    <n v="209"/>
    <n v="5"/>
    <n v="16"/>
    <m/>
    <s v="DR"/>
    <m/>
    <e v="#N/A"/>
    <e v="#N/A"/>
    <e v="#N/A"/>
    <n v="27"/>
    <m/>
    <m/>
    <m/>
    <x v="2"/>
  </r>
  <r>
    <n v="1067"/>
    <n v="8"/>
    <x v="7"/>
    <x v="10"/>
    <d v="2014-10-21T00:00:00"/>
    <s v="Full_8h"/>
    <m/>
    <m/>
    <n v="4"/>
    <n v="2"/>
    <n v="6"/>
    <n v="7"/>
    <n v="90"/>
    <n v="300"/>
    <n v="226"/>
    <n v="5"/>
    <n v="14"/>
    <m/>
    <s v="DR"/>
    <m/>
    <e v="#N/A"/>
    <e v="#N/A"/>
    <e v="#N/A"/>
    <n v="25"/>
    <m/>
    <m/>
    <m/>
    <x v="2"/>
  </r>
  <r>
    <n v="1070"/>
    <n v="8"/>
    <x v="7"/>
    <x v="10"/>
    <d v="2014-10-21T00:00:00"/>
    <s v="Full_8h"/>
    <m/>
    <n v="1070"/>
    <n v="1"/>
    <n v="2"/>
    <n v="6"/>
    <n v="7"/>
    <n v="80"/>
    <m/>
    <n v="64"/>
    <n v="5"/>
    <n v="12"/>
    <m/>
    <s v="DR"/>
    <m/>
    <e v="#N/A"/>
    <e v="#N/A"/>
    <e v="#N/A"/>
    <n v="23"/>
    <m/>
    <m/>
    <m/>
    <x v="2"/>
  </r>
  <r>
    <n v="1070"/>
    <n v="8"/>
    <x v="7"/>
    <x v="10"/>
    <d v="2014-10-21T00:00:00"/>
    <s v="Full_8h"/>
    <m/>
    <m/>
    <n v="2"/>
    <n v="2"/>
    <n v="6"/>
    <n v="7"/>
    <n v="88"/>
    <n v="283"/>
    <n v="271"/>
    <n v="5"/>
    <n v="12"/>
    <m/>
    <s v="DR"/>
    <m/>
    <e v="#N/A"/>
    <e v="#N/A"/>
    <e v="#N/A"/>
    <n v="23"/>
    <m/>
    <m/>
    <m/>
    <x v="2"/>
  </r>
  <r>
    <n v="1070"/>
    <n v="8"/>
    <x v="7"/>
    <x v="10"/>
    <d v="2014-10-21T00:00:00"/>
    <s v="Full_8h"/>
    <m/>
    <m/>
    <n v="3"/>
    <n v="2"/>
    <n v="6"/>
    <n v="7"/>
    <n v="93"/>
    <n v="350"/>
    <n v="223"/>
    <n v="5"/>
    <n v="14"/>
    <m/>
    <s v="DR"/>
    <m/>
    <e v="#N/A"/>
    <e v="#N/A"/>
    <e v="#N/A"/>
    <n v="25"/>
    <m/>
    <m/>
    <m/>
    <x v="2"/>
  </r>
  <r>
    <n v="1070"/>
    <n v="8"/>
    <x v="7"/>
    <x v="10"/>
    <d v="2014-10-21T00:00:00"/>
    <s v="Full_8h"/>
    <m/>
    <m/>
    <n v="4"/>
    <n v="1"/>
    <n v="6"/>
    <n v="7"/>
    <n v="90"/>
    <n v="325"/>
    <n v="332"/>
    <n v="5"/>
    <n v="14"/>
    <m/>
    <s v="DR"/>
    <m/>
    <e v="#N/A"/>
    <e v="#N/A"/>
    <e v="#N/A"/>
    <n v="25"/>
    <m/>
    <m/>
    <m/>
    <x v="2"/>
  </r>
  <r>
    <n v="1074"/>
    <n v="8"/>
    <x v="7"/>
    <x v="10"/>
    <d v="2014-10-21T00:00:00"/>
    <s v="Full_8h"/>
    <m/>
    <n v="1074"/>
    <n v="1"/>
    <n v="2"/>
    <n v="6"/>
    <n v="7"/>
    <n v="103"/>
    <m/>
    <n v="159"/>
    <n v="5"/>
    <n v="12"/>
    <m/>
    <s v="DR"/>
    <m/>
    <e v="#N/A"/>
    <e v="#N/A"/>
    <e v="#N/A"/>
    <n v="23"/>
    <m/>
    <m/>
    <m/>
    <x v="2"/>
  </r>
  <r>
    <n v="1074"/>
    <n v="8"/>
    <x v="7"/>
    <x v="10"/>
    <d v="2014-10-21T00:00:00"/>
    <s v="Full_8h"/>
    <m/>
    <m/>
    <n v="2"/>
    <n v="3"/>
    <n v="6"/>
    <n v="7"/>
    <n v="97"/>
    <n v="310"/>
    <n v="334"/>
    <n v="5"/>
    <n v="14"/>
    <m/>
    <s v="DR"/>
    <m/>
    <e v="#N/A"/>
    <e v="#N/A"/>
    <e v="#N/A"/>
    <n v="25"/>
    <m/>
    <m/>
    <m/>
    <x v="2"/>
  </r>
  <r>
    <n v="1074"/>
    <n v="8"/>
    <x v="7"/>
    <x v="10"/>
    <d v="2014-10-21T00:00:00"/>
    <s v="Full_8h"/>
    <m/>
    <m/>
    <n v="3"/>
    <n v="2"/>
    <n v="6"/>
    <n v="7"/>
    <n v="99"/>
    <n v="357"/>
    <n v="169"/>
    <n v="5"/>
    <n v="13"/>
    <m/>
    <s v="DR"/>
    <m/>
    <e v="#N/A"/>
    <e v="#N/A"/>
    <e v="#N/A"/>
    <n v="24"/>
    <m/>
    <m/>
    <m/>
    <x v="2"/>
  </r>
  <r>
    <n v="1074"/>
    <n v="8"/>
    <x v="7"/>
    <x v="10"/>
    <d v="2014-10-21T00:00:00"/>
    <s v="Full_8h"/>
    <m/>
    <m/>
    <n v="4"/>
    <n v="2"/>
    <n v="6"/>
    <n v="7"/>
    <n v="116"/>
    <n v="350"/>
    <n v="154"/>
    <n v="5"/>
    <n v="11"/>
    <m/>
    <s v="DR"/>
    <m/>
    <e v="#N/A"/>
    <e v="#N/A"/>
    <e v="#N/A"/>
    <n v="22"/>
    <m/>
    <m/>
    <m/>
    <x v="2"/>
  </r>
  <r>
    <n v="1048"/>
    <n v="8"/>
    <x v="7"/>
    <x v="10"/>
    <d v="2014-10-28T00:00:00"/>
    <s v="Full_8h"/>
    <m/>
    <n v="1048"/>
    <n v="1"/>
    <n v="3"/>
    <n v="7"/>
    <n v="8"/>
    <n v="85"/>
    <m/>
    <n v="38"/>
    <n v="5"/>
    <n v="15"/>
    <m/>
    <s v="DR"/>
    <m/>
    <e v="#N/A"/>
    <e v="#N/A"/>
    <e v="#N/A"/>
    <n v="27"/>
    <m/>
    <m/>
    <m/>
    <x v="2"/>
  </r>
  <r>
    <n v="1048"/>
    <n v="8"/>
    <x v="7"/>
    <x v="10"/>
    <d v="2014-10-28T00:00:00"/>
    <s v="Full_8h"/>
    <m/>
    <m/>
    <n v="2"/>
    <n v="2"/>
    <n v="7"/>
    <n v="8"/>
    <n v="105"/>
    <n v="327"/>
    <n v="60"/>
    <n v="5"/>
    <n v="18"/>
    <m/>
    <s v="DR"/>
    <m/>
    <e v="#N/A"/>
    <e v="#N/A"/>
    <e v="#N/A"/>
    <n v="30"/>
    <m/>
    <m/>
    <m/>
    <x v="2"/>
  </r>
  <r>
    <n v="1048"/>
    <n v="8"/>
    <x v="7"/>
    <x v="10"/>
    <d v="2014-10-28T00:00:00"/>
    <s v="Full_8h"/>
    <m/>
    <m/>
    <n v="3"/>
    <n v="2"/>
    <n v="7"/>
    <n v="8"/>
    <n v="100"/>
    <n v="324"/>
    <n v="82"/>
    <n v="5"/>
    <n v="15"/>
    <m/>
    <s v="DR"/>
    <m/>
    <e v="#N/A"/>
    <e v="#N/A"/>
    <e v="#N/A"/>
    <n v="27"/>
    <m/>
    <m/>
    <m/>
    <x v="2"/>
  </r>
  <r>
    <n v="1048"/>
    <n v="8"/>
    <x v="7"/>
    <x v="10"/>
    <d v="2014-10-28T00:00:00"/>
    <s v="Full_8h"/>
    <m/>
    <m/>
    <n v="4"/>
    <n v="2"/>
    <n v="7"/>
    <n v="8"/>
    <n v="95"/>
    <n v="323"/>
    <n v="52"/>
    <n v="5"/>
    <n v="15"/>
    <m/>
    <s v="DR"/>
    <m/>
    <e v="#N/A"/>
    <e v="#N/A"/>
    <e v="#N/A"/>
    <n v="27"/>
    <m/>
    <m/>
    <m/>
    <x v="2"/>
  </r>
  <r>
    <n v="1049"/>
    <n v="8"/>
    <x v="7"/>
    <x v="10"/>
    <d v="2014-10-28T00:00:00"/>
    <s v="Full_8h"/>
    <m/>
    <n v="1049"/>
    <n v="1"/>
    <n v="2"/>
    <n v="8"/>
    <n v="9"/>
    <n v="104"/>
    <m/>
    <n v="74"/>
    <n v="4"/>
    <n v="15"/>
    <m/>
    <s v="TS"/>
    <m/>
    <e v="#N/A"/>
    <e v="#N/A"/>
    <e v="#N/A"/>
    <n v="27"/>
    <m/>
    <m/>
    <m/>
    <x v="2"/>
  </r>
  <r>
    <n v="1049"/>
    <n v="8"/>
    <x v="7"/>
    <x v="10"/>
    <d v="2014-10-28T00:00:00"/>
    <s v="Full_8h"/>
    <m/>
    <m/>
    <n v="2"/>
    <n v="2"/>
    <n v="7"/>
    <n v="8"/>
    <n v="112"/>
    <n v="361"/>
    <n v="211"/>
    <n v="3"/>
    <n v="18"/>
    <m/>
    <s v="TS"/>
    <m/>
    <e v="#N/A"/>
    <e v="#N/A"/>
    <e v="#N/A"/>
    <n v="28"/>
    <m/>
    <m/>
    <m/>
    <x v="2"/>
  </r>
  <r>
    <n v="1049"/>
    <n v="8"/>
    <x v="7"/>
    <x v="10"/>
    <d v="2014-10-28T00:00:00"/>
    <s v="Full_8h"/>
    <m/>
    <m/>
    <n v="3"/>
    <n v="2"/>
    <n v="7"/>
    <n v="8"/>
    <n v="100"/>
    <n v="359"/>
    <n v="137"/>
    <n v="3"/>
    <n v="17"/>
    <m/>
    <s v="TS"/>
    <m/>
    <e v="#N/A"/>
    <e v="#N/A"/>
    <e v="#N/A"/>
    <n v="27"/>
    <m/>
    <m/>
    <m/>
    <x v="2"/>
  </r>
  <r>
    <n v="1049"/>
    <n v="8"/>
    <x v="7"/>
    <x v="10"/>
    <d v="2014-10-28T00:00:00"/>
    <s v="Full_8h"/>
    <m/>
    <m/>
    <n v="4"/>
    <n v="3"/>
    <n v="7"/>
    <n v="8"/>
    <n v="115"/>
    <n v="394"/>
    <n v="115"/>
    <n v="3"/>
    <n v="20"/>
    <m/>
    <s v="TS"/>
    <m/>
    <e v="#N/A"/>
    <e v="#N/A"/>
    <e v="#N/A"/>
    <n v="30"/>
    <m/>
    <m/>
    <m/>
    <x v="2"/>
  </r>
  <r>
    <n v="1072"/>
    <n v="8"/>
    <x v="7"/>
    <x v="10"/>
    <d v="2014-10-28T00:00:00"/>
    <s v="Full_8h"/>
    <m/>
    <n v="1072"/>
    <n v="1"/>
    <n v="1"/>
    <n v="6"/>
    <n v="7"/>
    <n v="115"/>
    <m/>
    <n v="337"/>
    <n v="4"/>
    <n v="15"/>
    <m/>
    <s v="DR"/>
    <m/>
    <e v="#N/A"/>
    <e v="#N/A"/>
    <e v="#N/A"/>
    <n v="25"/>
    <m/>
    <m/>
    <m/>
    <x v="2"/>
  </r>
  <r>
    <n v="1072"/>
    <n v="8"/>
    <x v="7"/>
    <x v="10"/>
    <d v="2014-10-28T00:00:00"/>
    <s v="Full_8h"/>
    <m/>
    <m/>
    <n v="2"/>
    <n v="1"/>
    <n v="7"/>
    <n v="8"/>
    <n v="95"/>
    <n v="353"/>
    <n v="37"/>
    <n v="4"/>
    <n v="15"/>
    <m/>
    <s v="DR"/>
    <m/>
    <e v="#N/A"/>
    <e v="#N/A"/>
    <e v="#N/A"/>
    <n v="26"/>
    <m/>
    <m/>
    <m/>
    <x v="2"/>
  </r>
  <r>
    <n v="1072"/>
    <n v="8"/>
    <x v="7"/>
    <x v="10"/>
    <d v="2014-10-28T00:00:00"/>
    <s v="Full_8h"/>
    <m/>
    <m/>
    <n v="3"/>
    <n v="2"/>
    <n v="7"/>
    <n v="8"/>
    <n v="120"/>
    <n v="385"/>
    <n v="125"/>
    <n v="4"/>
    <n v="16"/>
    <m/>
    <s v="DR"/>
    <m/>
    <e v="#N/A"/>
    <e v="#N/A"/>
    <e v="#N/A"/>
    <n v="27"/>
    <m/>
    <m/>
    <m/>
    <x v="2"/>
  </r>
  <r>
    <n v="1072"/>
    <n v="8"/>
    <x v="7"/>
    <x v="10"/>
    <d v="2014-10-28T00:00:00"/>
    <s v="Full_8h"/>
    <m/>
    <m/>
    <n v="4"/>
    <n v="2"/>
    <n v="6"/>
    <n v="7"/>
    <n v="113"/>
    <n v="359"/>
    <n v="353"/>
    <n v="4"/>
    <n v="17"/>
    <m/>
    <s v="DR"/>
    <m/>
    <e v="#N/A"/>
    <e v="#N/A"/>
    <e v="#N/A"/>
    <n v="27"/>
    <m/>
    <m/>
    <m/>
    <x v="2"/>
  </r>
  <r>
    <n v="1051"/>
    <n v="8"/>
    <x v="7"/>
    <x v="10"/>
    <d v="2014-11-04T00:00:00"/>
    <s v="Full_8h"/>
    <m/>
    <n v="1051"/>
    <n v="1"/>
    <n v="3"/>
    <n v="8"/>
    <n v="9"/>
    <n v="125"/>
    <m/>
    <n v="80"/>
    <n v="3"/>
    <n v="17"/>
    <n v="15"/>
    <s v="TS"/>
    <n v="2"/>
    <e v="#N/A"/>
    <e v="#N/A"/>
    <e v="#N/A"/>
    <n v="28"/>
    <m/>
    <m/>
    <m/>
    <x v="2"/>
  </r>
  <r>
    <n v="1051"/>
    <n v="8"/>
    <x v="7"/>
    <x v="10"/>
    <d v="2014-11-04T00:00:00"/>
    <s v="Full_8h"/>
    <m/>
    <m/>
    <n v="2"/>
    <n v="2"/>
    <n v="7"/>
    <n v="8"/>
    <n v="110"/>
    <n v="390"/>
    <n v="310"/>
    <n v="3"/>
    <n v="15"/>
    <n v="9"/>
    <s v="TS"/>
    <n v="1"/>
    <e v="#N/A"/>
    <e v="#N/A"/>
    <e v="#N/A"/>
    <n v="25"/>
    <m/>
    <m/>
    <m/>
    <x v="2"/>
  </r>
  <r>
    <n v="1051"/>
    <n v="8"/>
    <x v="7"/>
    <x v="10"/>
    <d v="2014-11-04T00:00:00"/>
    <s v="Full_8h"/>
    <m/>
    <m/>
    <n v="3"/>
    <n v="2"/>
    <n v="7"/>
    <n v="8"/>
    <n v="128"/>
    <n v="428"/>
    <n v="284"/>
    <n v="4"/>
    <n v="16"/>
    <n v="8"/>
    <s v="TS"/>
    <n v="1"/>
    <e v="#N/A"/>
    <e v="#N/A"/>
    <e v="#N/A"/>
    <n v="27"/>
    <m/>
    <m/>
    <m/>
    <x v="2"/>
  </r>
  <r>
    <n v="1051"/>
    <n v="8"/>
    <x v="7"/>
    <x v="10"/>
    <d v="2014-11-04T00:00:00"/>
    <s v="Full_8h"/>
    <m/>
    <m/>
    <n v="4"/>
    <n v="2"/>
    <n v="8"/>
    <n v="9"/>
    <n v="123"/>
    <n v="410"/>
    <n v="301"/>
    <n v="4"/>
    <n v="16"/>
    <n v="10"/>
    <s v="TS"/>
    <n v="1"/>
    <e v="#N/A"/>
    <e v="#N/A"/>
    <e v="#N/A"/>
    <n v="28"/>
    <m/>
    <m/>
    <m/>
    <x v="2"/>
  </r>
  <r>
    <n v="1058"/>
    <n v="8"/>
    <x v="7"/>
    <x v="10"/>
    <d v="2014-11-04T00:00:00"/>
    <s v="Full_8h"/>
    <d v="2014-11-04T00:00:00"/>
    <n v="1058"/>
    <n v="1"/>
    <n v="3"/>
    <n v="8"/>
    <n v="9"/>
    <n v="124"/>
    <m/>
    <n v="62"/>
    <n v="4"/>
    <n v="17"/>
    <n v="12"/>
    <s v="TS"/>
    <n v="1"/>
    <e v="#N/A"/>
    <e v="#N/A"/>
    <e v="#N/A"/>
    <n v="29"/>
    <m/>
    <m/>
    <m/>
    <x v="2"/>
  </r>
  <r>
    <n v="1058"/>
    <n v="8"/>
    <x v="7"/>
    <x v="10"/>
    <d v="2014-11-04T00:00:00"/>
    <s v="Full_8h"/>
    <m/>
    <m/>
    <n v="2"/>
    <n v="2"/>
    <n v="8"/>
    <n v="9"/>
    <n v="132"/>
    <n v="336"/>
    <n v="69"/>
    <n v="4"/>
    <n v="16"/>
    <n v="9"/>
    <s v="TS"/>
    <n v="1"/>
    <e v="#N/A"/>
    <e v="#N/A"/>
    <e v="#N/A"/>
    <n v="28"/>
    <m/>
    <m/>
    <m/>
    <x v="2"/>
  </r>
  <r>
    <n v="1058"/>
    <n v="8"/>
    <x v="7"/>
    <x v="10"/>
    <d v="2014-11-04T00:00:00"/>
    <s v="Full_8h"/>
    <m/>
    <m/>
    <n v="3"/>
    <n v="2"/>
    <n v="7"/>
    <n v="8"/>
    <n v="125"/>
    <n v="385"/>
    <n v="136"/>
    <n v="4"/>
    <n v="15"/>
    <m/>
    <s v="TS"/>
    <m/>
    <e v="#N/A"/>
    <e v="#N/A"/>
    <e v="#N/A"/>
    <n v="26"/>
    <m/>
    <m/>
    <m/>
    <x v="2"/>
  </r>
  <r>
    <n v="1058"/>
    <n v="8"/>
    <x v="7"/>
    <x v="10"/>
    <d v="2014-11-04T00:00:00"/>
    <s v="Full_8h"/>
    <m/>
    <m/>
    <n v="4"/>
    <n v="2"/>
    <n v="7"/>
    <n v="8"/>
    <n v="120"/>
    <n v="354"/>
    <n v="155"/>
    <n v="4"/>
    <n v="15"/>
    <n v="9"/>
    <s v="TS"/>
    <n v="1"/>
    <e v="#N/A"/>
    <e v="#N/A"/>
    <e v="#N/A"/>
    <n v="26"/>
    <m/>
    <m/>
    <m/>
    <x v="2"/>
  </r>
  <r>
    <n v="1073"/>
    <n v="8"/>
    <x v="7"/>
    <x v="10"/>
    <d v="2014-11-04T00:00:00"/>
    <s v="Full_8h"/>
    <m/>
    <n v="1073"/>
    <n v="1"/>
    <n v="2"/>
    <n v="8"/>
    <n v="9"/>
    <n v="125"/>
    <m/>
    <n v="405"/>
    <n v="3"/>
    <n v="18"/>
    <n v="12"/>
    <s v="TS"/>
    <n v="2"/>
    <e v="#N/A"/>
    <e v="#N/A"/>
    <e v="#N/A"/>
    <n v="29"/>
    <m/>
    <m/>
    <m/>
    <x v="2"/>
  </r>
  <r>
    <n v="1073"/>
    <n v="8"/>
    <x v="7"/>
    <x v="10"/>
    <d v="2014-11-04T00:00:00"/>
    <s v="Full_8h"/>
    <m/>
    <m/>
    <n v="2"/>
    <n v="3"/>
    <n v="9"/>
    <n v="10"/>
    <n v="120"/>
    <n v="288"/>
    <n v="35"/>
    <n v="4"/>
    <n v="17"/>
    <n v="13"/>
    <s v="TS"/>
    <n v="2"/>
    <e v="#N/A"/>
    <e v="#N/A"/>
    <e v="#N/A"/>
    <n v="30"/>
    <m/>
    <m/>
    <m/>
    <x v="2"/>
  </r>
  <r>
    <n v="1073"/>
    <n v="8"/>
    <x v="7"/>
    <x v="10"/>
    <d v="2014-11-04T00:00:00"/>
    <s v="Full_8h"/>
    <m/>
    <m/>
    <n v="3"/>
    <n v="3"/>
    <n v="7"/>
    <n v="9"/>
    <n v="127"/>
    <n v="412"/>
    <n v="325"/>
    <n v="3"/>
    <n v="16"/>
    <n v="10"/>
    <s v="TS"/>
    <n v="1"/>
    <e v="#N/A"/>
    <e v="#N/A"/>
    <e v="#N/A"/>
    <n v="26"/>
    <m/>
    <m/>
    <m/>
    <x v="2"/>
  </r>
  <r>
    <n v="1073"/>
    <n v="8"/>
    <x v="7"/>
    <x v="10"/>
    <d v="2014-11-04T00:00:00"/>
    <s v="Full_8h"/>
    <m/>
    <m/>
    <n v="4"/>
    <n v="2"/>
    <n v="7"/>
    <n v="8"/>
    <n v="125"/>
    <n v="287"/>
    <n v="293"/>
    <n v="3"/>
    <n v="17"/>
    <n v="11"/>
    <s v="TS"/>
    <n v="1"/>
    <e v="#N/A"/>
    <e v="#N/A"/>
    <e v="#N/A"/>
    <n v="27"/>
    <m/>
    <m/>
    <m/>
    <x v="2"/>
  </r>
  <r>
    <n v="1035"/>
    <n v="8"/>
    <x v="7"/>
    <x v="10"/>
    <d v="2014-12-12T00:00:00"/>
    <s v="Full_8h"/>
    <m/>
    <s v="Batten S 1035"/>
    <n v="1"/>
    <m/>
    <n v="11"/>
    <m/>
    <n v="215"/>
    <m/>
    <m/>
    <m/>
    <m/>
    <m/>
    <m/>
    <n v="3"/>
    <e v="#N/A"/>
    <n v="0"/>
    <n v="11"/>
    <s v=""/>
    <m/>
    <m/>
    <m/>
    <x v="1"/>
  </r>
  <r>
    <n v="1035"/>
    <n v="8"/>
    <x v="7"/>
    <x v="10"/>
    <d v="2014-12-12T00:00:00"/>
    <s v="Full_8h"/>
    <m/>
    <m/>
    <n v="2"/>
    <m/>
    <n v="12"/>
    <m/>
    <n v="240"/>
    <m/>
    <m/>
    <m/>
    <m/>
    <m/>
    <m/>
    <n v="3"/>
    <e v="#N/A"/>
    <n v="0"/>
    <n v="12"/>
    <s v=""/>
    <m/>
    <m/>
    <m/>
    <x v="1"/>
  </r>
  <r>
    <n v="1035"/>
    <n v="8"/>
    <x v="7"/>
    <x v="10"/>
    <d v="2014-12-12T00:00:00"/>
    <s v="Full_8h"/>
    <m/>
    <m/>
    <n v="3"/>
    <m/>
    <n v="12"/>
    <m/>
    <n v="335"/>
    <m/>
    <m/>
    <m/>
    <m/>
    <m/>
    <m/>
    <n v="4"/>
    <e v="#N/A"/>
    <n v="0"/>
    <n v="12"/>
    <s v=""/>
    <m/>
    <m/>
    <m/>
    <x v="1"/>
  </r>
  <r>
    <n v="1035"/>
    <n v="8"/>
    <x v="7"/>
    <x v="10"/>
    <d v="2014-12-12T00:00:00"/>
    <s v="Full_8h"/>
    <m/>
    <m/>
    <n v="4"/>
    <m/>
    <n v="12"/>
    <m/>
    <n v="330"/>
    <m/>
    <m/>
    <m/>
    <m/>
    <m/>
    <m/>
    <n v="4"/>
    <e v="#N/A"/>
    <n v="0"/>
    <n v="12"/>
    <s v=""/>
    <m/>
    <m/>
    <m/>
    <x v="1"/>
  </r>
  <r>
    <n v="1042"/>
    <n v="8"/>
    <x v="7"/>
    <x v="10"/>
    <d v="2014-12-12T00:00:00"/>
    <s v="Full_8h"/>
    <m/>
    <s v="Batten S 1042"/>
    <n v="1"/>
    <m/>
    <n v="12"/>
    <m/>
    <n v="250"/>
    <m/>
    <m/>
    <m/>
    <m/>
    <m/>
    <m/>
    <n v="3"/>
    <e v="#N/A"/>
    <n v="0"/>
    <n v="12"/>
    <s v=""/>
    <m/>
    <m/>
    <m/>
    <x v="1"/>
  </r>
  <r>
    <n v="1042"/>
    <n v="8"/>
    <x v="7"/>
    <x v="10"/>
    <d v="2014-12-12T00:00:00"/>
    <s v="Full_8h"/>
    <m/>
    <m/>
    <n v="2"/>
    <m/>
    <n v="12"/>
    <m/>
    <n v="210"/>
    <m/>
    <m/>
    <m/>
    <m/>
    <m/>
    <m/>
    <n v="3"/>
    <e v="#N/A"/>
    <n v="0"/>
    <n v="12"/>
    <s v=""/>
    <m/>
    <m/>
    <m/>
    <x v="1"/>
  </r>
  <r>
    <n v="1042"/>
    <n v="8"/>
    <x v="7"/>
    <x v="10"/>
    <d v="2014-12-12T00:00:00"/>
    <s v="Full_8h"/>
    <m/>
    <m/>
    <n v="3"/>
    <m/>
    <n v="11"/>
    <m/>
    <n v="210"/>
    <m/>
    <m/>
    <m/>
    <m/>
    <m/>
    <m/>
    <n v="3"/>
    <e v="#N/A"/>
    <n v="0"/>
    <n v="11"/>
    <s v=""/>
    <m/>
    <m/>
    <m/>
    <x v="1"/>
  </r>
  <r>
    <n v="1042"/>
    <n v="8"/>
    <x v="7"/>
    <x v="10"/>
    <d v="2014-12-12T00:00:00"/>
    <s v="Full_8h"/>
    <m/>
    <m/>
    <n v="4"/>
    <m/>
    <n v="12"/>
    <m/>
    <n v="285"/>
    <m/>
    <m/>
    <m/>
    <m/>
    <m/>
    <m/>
    <n v="4"/>
    <e v="#N/A"/>
    <n v="0"/>
    <n v="12"/>
    <s v=""/>
    <m/>
    <m/>
    <m/>
    <x v="1"/>
  </r>
  <r>
    <n v="1043"/>
    <n v="8"/>
    <x v="7"/>
    <x v="10"/>
    <d v="2014-12-12T00:00:00"/>
    <s v="Full_8h"/>
    <m/>
    <s v="Batten S 1043"/>
    <n v="1"/>
    <m/>
    <n v="12"/>
    <m/>
    <n v="403"/>
    <m/>
    <m/>
    <m/>
    <m/>
    <m/>
    <m/>
    <n v="5"/>
    <e v="#N/A"/>
    <n v="0"/>
    <n v="12"/>
    <s v=""/>
    <m/>
    <m/>
    <m/>
    <x v="1"/>
  </r>
  <r>
    <n v="1043"/>
    <n v="8"/>
    <x v="7"/>
    <x v="10"/>
    <d v="2014-12-12T00:00:00"/>
    <s v="Full_8h"/>
    <m/>
    <m/>
    <n v="2"/>
    <m/>
    <n v="12"/>
    <m/>
    <n v="375"/>
    <m/>
    <m/>
    <m/>
    <m/>
    <m/>
    <m/>
    <n v="4"/>
    <e v="#N/A"/>
    <n v="0"/>
    <n v="12"/>
    <s v=""/>
    <m/>
    <m/>
    <m/>
    <x v="1"/>
  </r>
  <r>
    <n v="1043"/>
    <n v="8"/>
    <x v="7"/>
    <x v="10"/>
    <d v="2014-12-12T00:00:00"/>
    <s v="Full_8h"/>
    <m/>
    <m/>
    <n v="3"/>
    <m/>
    <n v="12"/>
    <m/>
    <n v="340"/>
    <m/>
    <m/>
    <m/>
    <m/>
    <m/>
    <m/>
    <n v="5"/>
    <e v="#N/A"/>
    <n v="0"/>
    <n v="12"/>
    <s v=""/>
    <m/>
    <m/>
    <m/>
    <x v="1"/>
  </r>
  <r>
    <n v="1043"/>
    <n v="8"/>
    <x v="7"/>
    <x v="10"/>
    <d v="2014-12-12T00:00:00"/>
    <s v="Full_8h"/>
    <m/>
    <m/>
    <n v="4"/>
    <m/>
    <n v="12"/>
    <m/>
    <n v="315"/>
    <m/>
    <m/>
    <m/>
    <m/>
    <m/>
    <m/>
    <n v="3"/>
    <e v="#N/A"/>
    <n v="0"/>
    <n v="12"/>
    <s v=""/>
    <m/>
    <m/>
    <m/>
    <x v="1"/>
  </r>
  <r>
    <n v="1045"/>
    <n v="8"/>
    <x v="7"/>
    <x v="10"/>
    <d v="2014-12-12T00:00:00"/>
    <s v="Full_8h"/>
    <d v="2014-12-12T00:00:00"/>
    <s v="Batten S 1045"/>
    <n v="1"/>
    <m/>
    <n v="11"/>
    <m/>
    <n v="270"/>
    <m/>
    <m/>
    <m/>
    <m/>
    <m/>
    <m/>
    <n v="4"/>
    <e v="#N/A"/>
    <n v="0"/>
    <n v="11"/>
    <s v=""/>
    <m/>
    <m/>
    <m/>
    <x v="1"/>
  </r>
  <r>
    <n v="1045"/>
    <n v="8"/>
    <x v="7"/>
    <x v="10"/>
    <d v="2014-12-12T00:00:00"/>
    <s v="Full_8h"/>
    <m/>
    <m/>
    <n v="2"/>
    <m/>
    <n v="12"/>
    <m/>
    <n v="292"/>
    <m/>
    <m/>
    <m/>
    <m/>
    <m/>
    <m/>
    <n v="3"/>
    <e v="#N/A"/>
    <n v="0"/>
    <n v="12"/>
    <s v=""/>
    <m/>
    <m/>
    <m/>
    <x v="1"/>
  </r>
  <r>
    <n v="1045"/>
    <n v="8"/>
    <x v="7"/>
    <x v="10"/>
    <d v="2014-12-12T00:00:00"/>
    <s v="Full_8h"/>
    <m/>
    <m/>
    <n v="3"/>
    <m/>
    <n v="12"/>
    <m/>
    <n v="250"/>
    <m/>
    <m/>
    <m/>
    <m/>
    <m/>
    <m/>
    <n v="4"/>
    <e v="#N/A"/>
    <n v="0"/>
    <n v="12"/>
    <s v=""/>
    <m/>
    <m/>
    <m/>
    <x v="1"/>
  </r>
  <r>
    <n v="1045"/>
    <n v="8"/>
    <x v="7"/>
    <x v="10"/>
    <d v="2014-12-12T00:00:00"/>
    <s v="Full_8h"/>
    <m/>
    <m/>
    <n v="4"/>
    <m/>
    <n v="12"/>
    <m/>
    <n v="290"/>
    <m/>
    <m/>
    <m/>
    <m/>
    <m/>
    <m/>
    <n v="4"/>
    <e v="#N/A"/>
    <n v="0"/>
    <n v="12"/>
    <s v=""/>
    <m/>
    <m/>
    <m/>
    <x v="1"/>
  </r>
  <r>
    <n v="1057"/>
    <n v="8"/>
    <x v="7"/>
    <x v="10"/>
    <d v="2014-12-12T00:00:00"/>
    <s v="Full_8h"/>
    <m/>
    <s v="Batten S 1057"/>
    <n v="1"/>
    <m/>
    <n v="12"/>
    <m/>
    <n v="310"/>
    <m/>
    <m/>
    <m/>
    <m/>
    <m/>
    <m/>
    <n v="4"/>
    <e v="#N/A"/>
    <n v="0"/>
    <n v="12"/>
    <s v=""/>
    <m/>
    <m/>
    <m/>
    <x v="1"/>
  </r>
  <r>
    <n v="1057"/>
    <n v="8"/>
    <x v="7"/>
    <x v="10"/>
    <d v="2014-12-12T00:00:00"/>
    <s v="Full_8h"/>
    <m/>
    <m/>
    <n v="2"/>
    <m/>
    <n v="13"/>
    <m/>
    <n v="283"/>
    <m/>
    <m/>
    <m/>
    <m/>
    <m/>
    <m/>
    <n v="4"/>
    <e v="#N/A"/>
    <n v="0"/>
    <n v="13"/>
    <s v=""/>
    <m/>
    <m/>
    <m/>
    <x v="1"/>
  </r>
  <r>
    <n v="1057"/>
    <n v="8"/>
    <x v="7"/>
    <x v="10"/>
    <d v="2014-12-12T00:00:00"/>
    <s v="Full_8h"/>
    <m/>
    <m/>
    <n v="3"/>
    <m/>
    <n v="13"/>
    <m/>
    <n v="290"/>
    <m/>
    <m/>
    <m/>
    <m/>
    <m/>
    <m/>
    <n v="4"/>
    <e v="#N/A"/>
    <n v="0"/>
    <n v="13"/>
    <s v=""/>
    <m/>
    <m/>
    <m/>
    <x v="1"/>
  </r>
  <r>
    <n v="1057"/>
    <n v="8"/>
    <x v="7"/>
    <x v="10"/>
    <d v="2014-12-12T00:00:00"/>
    <s v="Full_8h"/>
    <m/>
    <m/>
    <n v="4"/>
    <m/>
    <n v="12"/>
    <m/>
    <n v="390"/>
    <m/>
    <m/>
    <m/>
    <m/>
    <m/>
    <m/>
    <n v="5"/>
    <e v="#N/A"/>
    <n v="0"/>
    <n v="12"/>
    <s v=""/>
    <m/>
    <m/>
    <m/>
    <x v="1"/>
  </r>
  <r>
    <n v="1037"/>
    <n v="8"/>
    <x v="7"/>
    <x v="10"/>
    <d v="2014-12-15T00:00:00"/>
    <s v="Full_8h"/>
    <d v="2014-12-15T00:00:00"/>
    <s v="Batten S 1037"/>
    <n v="1"/>
    <m/>
    <n v="10"/>
    <m/>
    <n v="380"/>
    <m/>
    <m/>
    <m/>
    <m/>
    <m/>
    <m/>
    <n v="4"/>
    <e v="#N/A"/>
    <n v="0"/>
    <n v="10"/>
    <s v=""/>
    <m/>
    <m/>
    <m/>
    <x v="1"/>
  </r>
  <r>
    <n v="1037"/>
    <n v="8"/>
    <x v="7"/>
    <x v="10"/>
    <d v="2014-12-15T00:00:00"/>
    <s v="Full_8h"/>
    <m/>
    <m/>
    <n v="2"/>
    <m/>
    <n v="11"/>
    <m/>
    <n v="405"/>
    <m/>
    <m/>
    <m/>
    <m/>
    <m/>
    <m/>
    <n v="5"/>
    <e v="#N/A"/>
    <n v="0"/>
    <n v="11"/>
    <s v=""/>
    <m/>
    <m/>
    <m/>
    <x v="1"/>
  </r>
  <r>
    <n v="1037"/>
    <n v="8"/>
    <x v="7"/>
    <x v="10"/>
    <d v="2014-12-15T00:00:00"/>
    <s v="Full_8h"/>
    <m/>
    <m/>
    <n v="3"/>
    <m/>
    <n v="11"/>
    <m/>
    <n v="384"/>
    <m/>
    <m/>
    <m/>
    <m/>
    <m/>
    <m/>
    <n v="5"/>
    <e v="#N/A"/>
    <n v="0"/>
    <n v="11"/>
    <s v=""/>
    <m/>
    <m/>
    <m/>
    <x v="1"/>
  </r>
  <r>
    <n v="1037"/>
    <n v="8"/>
    <x v="7"/>
    <x v="10"/>
    <d v="2014-12-15T00:00:00"/>
    <s v="Full_8h"/>
    <m/>
    <m/>
    <n v="4"/>
    <m/>
    <n v="11"/>
    <m/>
    <n v="385"/>
    <m/>
    <m/>
    <m/>
    <m/>
    <m/>
    <m/>
    <n v="4"/>
    <e v="#N/A"/>
    <n v="0"/>
    <n v="11"/>
    <s v=""/>
    <m/>
    <m/>
    <m/>
    <x v="1"/>
  </r>
  <r>
    <n v="1044"/>
    <n v="8"/>
    <x v="7"/>
    <x v="10"/>
    <d v="2014-12-15T00:00:00"/>
    <s v="Full_8h"/>
    <m/>
    <s v="Batten S 1044"/>
    <n v="1"/>
    <m/>
    <n v="13"/>
    <m/>
    <n v="395"/>
    <m/>
    <m/>
    <m/>
    <m/>
    <m/>
    <m/>
    <n v="4"/>
    <e v="#N/A"/>
    <n v="0"/>
    <n v="13"/>
    <s v=""/>
    <m/>
    <m/>
    <m/>
    <x v="1"/>
  </r>
  <r>
    <n v="1044"/>
    <n v="8"/>
    <x v="7"/>
    <x v="10"/>
    <d v="2014-12-15T00:00:00"/>
    <s v="Full_8h"/>
    <m/>
    <m/>
    <n v="2"/>
    <m/>
    <n v="12"/>
    <m/>
    <n v="420"/>
    <m/>
    <m/>
    <m/>
    <m/>
    <m/>
    <m/>
    <n v="4"/>
    <e v="#N/A"/>
    <n v="0"/>
    <n v="12"/>
    <s v=""/>
    <m/>
    <m/>
    <m/>
    <x v="1"/>
  </r>
  <r>
    <n v="1044"/>
    <n v="8"/>
    <x v="7"/>
    <x v="10"/>
    <d v="2014-12-15T00:00:00"/>
    <s v="Full_8h"/>
    <m/>
    <m/>
    <n v="3"/>
    <m/>
    <n v="12"/>
    <m/>
    <n v="390"/>
    <m/>
    <m/>
    <m/>
    <m/>
    <m/>
    <m/>
    <n v="4"/>
    <e v="#N/A"/>
    <n v="0"/>
    <n v="12"/>
    <s v=""/>
    <m/>
    <m/>
    <m/>
    <x v="1"/>
  </r>
  <r>
    <n v="1044"/>
    <n v="8"/>
    <x v="7"/>
    <x v="10"/>
    <d v="2014-12-15T00:00:00"/>
    <s v="Full_8h"/>
    <m/>
    <m/>
    <n v="4"/>
    <m/>
    <n v="12"/>
    <m/>
    <n v="430"/>
    <m/>
    <m/>
    <m/>
    <m/>
    <m/>
    <m/>
    <n v="4"/>
    <e v="#N/A"/>
    <n v="0"/>
    <n v="12"/>
    <s v=""/>
    <m/>
    <m/>
    <m/>
    <x v="1"/>
  </r>
  <r>
    <n v="1047"/>
    <n v="8"/>
    <x v="7"/>
    <x v="10"/>
    <d v="2014-12-15T00:00:00"/>
    <s v="Full_8h"/>
    <m/>
    <s v="Batten S 1047"/>
    <n v="1"/>
    <m/>
    <n v="13"/>
    <m/>
    <n v="333"/>
    <m/>
    <m/>
    <m/>
    <m/>
    <m/>
    <m/>
    <n v="4"/>
    <e v="#N/A"/>
    <n v="0"/>
    <n v="13"/>
    <s v=""/>
    <m/>
    <m/>
    <m/>
    <x v="1"/>
  </r>
  <r>
    <n v="1047"/>
    <n v="8"/>
    <x v="7"/>
    <x v="10"/>
    <d v="2014-12-15T00:00:00"/>
    <s v="Full_8h"/>
    <m/>
    <m/>
    <n v="2"/>
    <m/>
    <n v="12"/>
    <m/>
    <n v="330"/>
    <m/>
    <m/>
    <m/>
    <m/>
    <m/>
    <m/>
    <n v="4"/>
    <e v="#N/A"/>
    <n v="0"/>
    <n v="12"/>
    <s v=""/>
    <m/>
    <m/>
    <m/>
    <x v="1"/>
  </r>
  <r>
    <n v="1047"/>
    <n v="8"/>
    <x v="7"/>
    <x v="10"/>
    <d v="2014-12-15T00:00:00"/>
    <s v="Full_8h"/>
    <m/>
    <m/>
    <n v="3"/>
    <m/>
    <n v="11"/>
    <m/>
    <n v="335"/>
    <m/>
    <m/>
    <m/>
    <m/>
    <m/>
    <m/>
    <n v="4"/>
    <e v="#N/A"/>
    <n v="0"/>
    <n v="11"/>
    <s v=""/>
    <m/>
    <m/>
    <m/>
    <x v="1"/>
  </r>
  <r>
    <n v="1047"/>
    <n v="8"/>
    <x v="7"/>
    <x v="10"/>
    <d v="2014-12-15T00:00:00"/>
    <s v="Full_8h"/>
    <m/>
    <m/>
    <n v="4"/>
    <m/>
    <n v="12"/>
    <m/>
    <n v="315"/>
    <m/>
    <m/>
    <m/>
    <m/>
    <m/>
    <m/>
    <n v="4"/>
    <e v="#N/A"/>
    <n v="0"/>
    <n v="12"/>
    <s v=""/>
    <m/>
    <m/>
    <m/>
    <x v="1"/>
  </r>
  <r>
    <n v="1050"/>
    <n v="8"/>
    <x v="7"/>
    <x v="10"/>
    <d v="2014-12-15T00:00:00"/>
    <s v="Full_8h"/>
    <m/>
    <s v="Batten S 1050"/>
    <n v="1"/>
    <m/>
    <n v="12"/>
    <m/>
    <n v="380"/>
    <m/>
    <m/>
    <m/>
    <m/>
    <m/>
    <m/>
    <n v="5"/>
    <e v="#N/A"/>
    <n v="0"/>
    <n v="12"/>
    <s v=""/>
    <m/>
    <m/>
    <m/>
    <x v="1"/>
  </r>
  <r>
    <n v="1050"/>
    <n v="8"/>
    <x v="7"/>
    <x v="10"/>
    <d v="2014-12-15T00:00:00"/>
    <s v="Full_8h"/>
    <m/>
    <m/>
    <n v="2"/>
    <m/>
    <n v="10"/>
    <m/>
    <n v="355"/>
    <m/>
    <m/>
    <m/>
    <m/>
    <m/>
    <m/>
    <n v="4"/>
    <e v="#N/A"/>
    <n v="0"/>
    <n v="10"/>
    <s v=""/>
    <m/>
    <m/>
    <m/>
    <x v="1"/>
  </r>
  <r>
    <n v="1050"/>
    <n v="8"/>
    <x v="7"/>
    <x v="10"/>
    <d v="2014-12-15T00:00:00"/>
    <s v="Full_8h"/>
    <m/>
    <m/>
    <n v="3"/>
    <m/>
    <n v="12"/>
    <m/>
    <n v="440"/>
    <m/>
    <m/>
    <m/>
    <m/>
    <m/>
    <m/>
    <n v="4"/>
    <e v="#N/A"/>
    <n v="0"/>
    <n v="12"/>
    <s v=""/>
    <m/>
    <m/>
    <m/>
    <x v="1"/>
  </r>
  <r>
    <n v="1050"/>
    <n v="8"/>
    <x v="7"/>
    <x v="10"/>
    <d v="2014-12-15T00:00:00"/>
    <s v="Full_8h"/>
    <m/>
    <m/>
    <n v="4"/>
    <m/>
    <n v="12"/>
    <m/>
    <n v="385"/>
    <m/>
    <m/>
    <m/>
    <m/>
    <m/>
    <m/>
    <n v="4"/>
    <e v="#N/A"/>
    <n v="0"/>
    <n v="12"/>
    <s v=""/>
    <m/>
    <m/>
    <m/>
    <x v="1"/>
  </r>
  <r>
    <n v="1053"/>
    <n v="8"/>
    <x v="7"/>
    <x v="10"/>
    <d v="2014-12-15T00:00:00"/>
    <s v="Full_8h"/>
    <m/>
    <s v="Batten S 1053"/>
    <n v="1"/>
    <m/>
    <n v="12"/>
    <m/>
    <n v="390"/>
    <m/>
    <m/>
    <m/>
    <m/>
    <m/>
    <m/>
    <n v="4"/>
    <e v="#N/A"/>
    <n v="0"/>
    <n v="12"/>
    <s v=""/>
    <m/>
    <m/>
    <m/>
    <x v="1"/>
  </r>
  <r>
    <n v="1053"/>
    <n v="8"/>
    <x v="7"/>
    <x v="10"/>
    <d v="2014-12-15T00:00:00"/>
    <s v="Full_8h"/>
    <m/>
    <m/>
    <n v="2"/>
    <m/>
    <n v="10"/>
    <m/>
    <n v="330"/>
    <m/>
    <m/>
    <m/>
    <m/>
    <m/>
    <m/>
    <n v="5"/>
    <e v="#N/A"/>
    <n v="0"/>
    <n v="10"/>
    <s v=""/>
    <m/>
    <m/>
    <m/>
    <x v="1"/>
  </r>
  <r>
    <n v="1053"/>
    <n v="8"/>
    <x v="7"/>
    <x v="10"/>
    <d v="2014-12-15T00:00:00"/>
    <s v="Full_8h"/>
    <m/>
    <m/>
    <n v="3"/>
    <m/>
    <n v="11"/>
    <m/>
    <n v="390"/>
    <m/>
    <m/>
    <m/>
    <m/>
    <m/>
    <m/>
    <n v="4"/>
    <e v="#N/A"/>
    <n v="0"/>
    <n v="11"/>
    <s v=""/>
    <m/>
    <m/>
    <m/>
    <x v="1"/>
  </r>
  <r>
    <n v="1053"/>
    <n v="8"/>
    <x v="7"/>
    <x v="10"/>
    <d v="2014-12-15T00:00:00"/>
    <s v="Full_8h"/>
    <m/>
    <m/>
    <n v="4"/>
    <m/>
    <n v="12"/>
    <m/>
    <n v="368"/>
    <m/>
    <m/>
    <m/>
    <m/>
    <m/>
    <m/>
    <n v="5"/>
    <e v="#N/A"/>
    <n v="0"/>
    <n v="12"/>
    <s v=""/>
    <m/>
    <m/>
    <m/>
    <x v="1"/>
  </r>
  <r>
    <n v="1170"/>
    <n v="8"/>
    <x v="7"/>
    <x v="3"/>
    <d v="2014-09-23T00:00:00"/>
    <s v="Full_8h"/>
    <m/>
    <n v="1170"/>
    <n v="1"/>
    <n v="0"/>
    <n v="2"/>
    <n v="3"/>
    <n v="38"/>
    <m/>
    <n v="52"/>
    <n v="2"/>
    <n v="3"/>
    <m/>
    <s v="V"/>
    <m/>
    <e v="#N/A"/>
    <e v="#N/A"/>
    <e v="#N/A"/>
    <n v="7"/>
    <m/>
    <m/>
    <m/>
    <x v="2"/>
  </r>
  <r>
    <n v="1170"/>
    <n v="8"/>
    <x v="7"/>
    <x v="3"/>
    <d v="2014-09-23T00:00:00"/>
    <s v="Full_8h"/>
    <m/>
    <m/>
    <n v="2"/>
    <n v="0"/>
    <n v="2"/>
    <n v="3"/>
    <n v="48"/>
    <n v="124"/>
    <n v="62"/>
    <n v="3"/>
    <n v="3"/>
    <m/>
    <s v="V"/>
    <m/>
    <e v="#N/A"/>
    <e v="#N/A"/>
    <e v="#N/A"/>
    <n v="8"/>
    <m/>
    <m/>
    <m/>
    <x v="2"/>
  </r>
  <r>
    <n v="1170"/>
    <n v="8"/>
    <x v="7"/>
    <x v="3"/>
    <d v="2014-09-23T00:00:00"/>
    <s v="Full_8h"/>
    <m/>
    <m/>
    <n v="3"/>
    <n v="0"/>
    <n v="2"/>
    <n v="3"/>
    <n v="33"/>
    <n v="119"/>
    <n v="63"/>
    <n v="3"/>
    <n v="2"/>
    <m/>
    <s v="V"/>
    <m/>
    <e v="#N/A"/>
    <e v="#N/A"/>
    <e v="#N/A"/>
    <n v="7"/>
    <m/>
    <m/>
    <m/>
    <x v="2"/>
  </r>
  <r>
    <n v="1170"/>
    <n v="8"/>
    <x v="7"/>
    <x v="3"/>
    <d v="2014-09-23T00:00:00"/>
    <s v="Full_8h"/>
    <m/>
    <m/>
    <n v="4"/>
    <n v="0"/>
    <n v="2"/>
    <n v="3"/>
    <n v="42"/>
    <n v="120"/>
    <n v="78"/>
    <n v="4"/>
    <n v="3"/>
    <m/>
    <s v="V"/>
    <m/>
    <e v="#N/A"/>
    <e v="#N/A"/>
    <e v="#N/A"/>
    <n v="9"/>
    <m/>
    <m/>
    <m/>
    <x v="2"/>
  </r>
  <r>
    <n v="1175"/>
    <n v="8"/>
    <x v="7"/>
    <x v="3"/>
    <d v="2014-09-23T00:00:00"/>
    <s v="Full_8h"/>
    <m/>
    <n v="1175"/>
    <n v="1"/>
    <n v="0"/>
    <n v="2"/>
    <n v="3"/>
    <n v="35"/>
    <m/>
    <n v="60"/>
    <n v="3"/>
    <n v="3"/>
    <m/>
    <s v="V"/>
    <m/>
    <e v="#N/A"/>
    <e v="#N/A"/>
    <e v="#N/A"/>
    <n v="8"/>
    <m/>
    <m/>
    <m/>
    <x v="2"/>
  </r>
  <r>
    <n v="1175"/>
    <n v="8"/>
    <x v="7"/>
    <x v="3"/>
    <d v="2014-09-23T00:00:00"/>
    <s v="Full_8h"/>
    <m/>
    <m/>
    <n v="2"/>
    <n v="0"/>
    <n v="2"/>
    <n v="3"/>
    <n v="40"/>
    <n v="137"/>
    <n v="45"/>
    <n v="3"/>
    <n v="3"/>
    <m/>
    <s v="V"/>
    <m/>
    <e v="#N/A"/>
    <e v="#N/A"/>
    <e v="#N/A"/>
    <n v="8"/>
    <m/>
    <m/>
    <m/>
    <x v="2"/>
  </r>
  <r>
    <n v="1175"/>
    <n v="8"/>
    <x v="7"/>
    <x v="3"/>
    <d v="2014-09-23T00:00:00"/>
    <s v="Full_8h"/>
    <m/>
    <m/>
    <n v="3"/>
    <n v="0"/>
    <n v="2"/>
    <n v="3"/>
    <n v="40"/>
    <n v="140"/>
    <n v="46"/>
    <n v="2"/>
    <n v="3"/>
    <m/>
    <s v="V"/>
    <m/>
    <e v="#N/A"/>
    <e v="#N/A"/>
    <e v="#N/A"/>
    <n v="7"/>
    <m/>
    <m/>
    <m/>
    <x v="2"/>
  </r>
  <r>
    <n v="1175"/>
    <n v="8"/>
    <x v="7"/>
    <x v="3"/>
    <d v="2014-09-23T00:00:00"/>
    <s v="Full_8h"/>
    <m/>
    <m/>
    <n v="4"/>
    <n v="0"/>
    <n v="2"/>
    <n v="3"/>
    <n v="38"/>
    <n v="149"/>
    <n v="70"/>
    <n v="3"/>
    <n v="2"/>
    <m/>
    <s v="V"/>
    <m/>
    <e v="#N/A"/>
    <e v="#N/A"/>
    <e v="#N/A"/>
    <n v="7"/>
    <m/>
    <m/>
    <m/>
    <x v="2"/>
  </r>
  <r>
    <n v="1180"/>
    <n v="8"/>
    <x v="7"/>
    <x v="3"/>
    <d v="2014-09-23T00:00:00"/>
    <s v="Full_8h"/>
    <m/>
    <n v="1180"/>
    <n v="1"/>
    <n v="0"/>
    <n v="2"/>
    <n v="3"/>
    <n v="46"/>
    <n v="152"/>
    <n v="64"/>
    <n v="3"/>
    <n v="4"/>
    <m/>
    <s v="V"/>
    <m/>
    <e v="#N/A"/>
    <e v="#N/A"/>
    <e v="#N/A"/>
    <n v="9"/>
    <m/>
    <m/>
    <m/>
    <x v="2"/>
  </r>
  <r>
    <n v="1180"/>
    <n v="8"/>
    <x v="7"/>
    <x v="3"/>
    <d v="2014-09-23T00:00:00"/>
    <s v="Full_8h"/>
    <m/>
    <m/>
    <n v="2"/>
    <n v="0"/>
    <n v="2"/>
    <n v="3"/>
    <n v="41"/>
    <n v="137"/>
    <n v="40"/>
    <n v="3"/>
    <n v="3"/>
    <m/>
    <s v="V"/>
    <m/>
    <e v="#N/A"/>
    <e v="#N/A"/>
    <e v="#N/A"/>
    <n v="8"/>
    <m/>
    <m/>
    <m/>
    <x v="2"/>
  </r>
  <r>
    <n v="1180"/>
    <n v="8"/>
    <x v="7"/>
    <x v="3"/>
    <d v="2014-09-23T00:00:00"/>
    <s v="Full_8h"/>
    <m/>
    <m/>
    <n v="3"/>
    <n v="0"/>
    <n v="2"/>
    <n v="3"/>
    <n v="46"/>
    <n v="141"/>
    <n v="64"/>
    <n v="3"/>
    <n v="3"/>
    <m/>
    <s v="V"/>
    <m/>
    <e v="#N/A"/>
    <e v="#N/A"/>
    <e v="#N/A"/>
    <n v="8"/>
    <m/>
    <m/>
    <m/>
    <x v="2"/>
  </r>
  <r>
    <n v="1180"/>
    <n v="8"/>
    <x v="7"/>
    <x v="3"/>
    <d v="2014-09-23T00:00:00"/>
    <s v="Full_8h"/>
    <m/>
    <m/>
    <n v="4"/>
    <n v="0"/>
    <n v="2"/>
    <n v="3"/>
    <n v="46"/>
    <n v="140"/>
    <n v="40"/>
    <n v="2"/>
    <n v="3"/>
    <m/>
    <s v="V"/>
    <m/>
    <e v="#N/A"/>
    <e v="#N/A"/>
    <e v="#N/A"/>
    <n v="7"/>
    <m/>
    <m/>
    <m/>
    <x v="2"/>
  </r>
  <r>
    <n v="1183"/>
    <n v="8"/>
    <x v="7"/>
    <x v="3"/>
    <d v="2014-09-30T00:00:00"/>
    <s v="Full_8h"/>
    <m/>
    <n v="1183"/>
    <n v="1"/>
    <n v="1"/>
    <n v="3"/>
    <n v="4"/>
    <n v="55"/>
    <m/>
    <n v="131"/>
    <n v="4"/>
    <n v="5"/>
    <m/>
    <s v="V"/>
    <m/>
    <e v="#N/A"/>
    <e v="#N/A"/>
    <e v="#N/A"/>
    <n v="12"/>
    <m/>
    <m/>
    <m/>
    <x v="2"/>
  </r>
  <r>
    <n v="1183"/>
    <n v="8"/>
    <x v="7"/>
    <x v="3"/>
    <d v="2014-09-30T00:00:00"/>
    <s v="Full_8h"/>
    <m/>
    <m/>
    <n v="2"/>
    <n v="2"/>
    <n v="3"/>
    <n v="4"/>
    <n v="56"/>
    <n v="240"/>
    <n v="89"/>
    <n v="4"/>
    <n v="5"/>
    <m/>
    <s v="V"/>
    <m/>
    <e v="#N/A"/>
    <e v="#N/A"/>
    <e v="#N/A"/>
    <n v="12"/>
    <m/>
    <m/>
    <m/>
    <x v="2"/>
  </r>
  <r>
    <n v="1183"/>
    <n v="8"/>
    <x v="7"/>
    <x v="3"/>
    <d v="2014-09-30T00:00:00"/>
    <s v="Full_8h"/>
    <m/>
    <m/>
    <n v="3"/>
    <n v="1"/>
    <n v="3"/>
    <n v="4"/>
    <n v="54"/>
    <n v="253"/>
    <n v="173"/>
    <n v="4"/>
    <n v="6"/>
    <m/>
    <s v="V"/>
    <m/>
    <e v="#N/A"/>
    <e v="#N/A"/>
    <e v="#N/A"/>
    <n v="13"/>
    <m/>
    <m/>
    <m/>
    <x v="2"/>
  </r>
  <r>
    <n v="1183"/>
    <n v="8"/>
    <x v="7"/>
    <x v="3"/>
    <d v="2014-09-30T00:00:00"/>
    <s v="Full_8h"/>
    <m/>
    <m/>
    <n v="4"/>
    <n v="2"/>
    <n v="3"/>
    <n v="4"/>
    <n v="52"/>
    <n v="220"/>
    <n v="172"/>
    <n v="4"/>
    <n v="5"/>
    <m/>
    <s v="V"/>
    <m/>
    <e v="#N/A"/>
    <e v="#N/A"/>
    <e v="#N/A"/>
    <n v="12"/>
    <m/>
    <m/>
    <m/>
    <x v="2"/>
  </r>
  <r>
    <n v="1184"/>
    <n v="8"/>
    <x v="7"/>
    <x v="3"/>
    <d v="2014-09-30T00:00:00"/>
    <s v="Full_8h"/>
    <m/>
    <n v="1184"/>
    <n v="1"/>
    <n v="2"/>
    <n v="3"/>
    <n v="4"/>
    <n v="39"/>
    <m/>
    <n v="159"/>
    <n v="4"/>
    <n v="5"/>
    <m/>
    <s v="V"/>
    <m/>
    <e v="#N/A"/>
    <e v="#N/A"/>
    <e v="#N/A"/>
    <n v="12"/>
    <m/>
    <m/>
    <m/>
    <x v="2"/>
  </r>
  <r>
    <n v="1184"/>
    <n v="8"/>
    <x v="7"/>
    <x v="3"/>
    <d v="2014-09-30T00:00:00"/>
    <s v="Full_8h"/>
    <m/>
    <m/>
    <n v="2"/>
    <n v="2"/>
    <n v="3"/>
    <n v="4"/>
    <n v="48"/>
    <n v="220"/>
    <n v="117"/>
    <n v="4"/>
    <n v="6"/>
    <m/>
    <s v="V"/>
    <m/>
    <e v="#N/A"/>
    <e v="#N/A"/>
    <e v="#N/A"/>
    <n v="13"/>
    <m/>
    <m/>
    <m/>
    <x v="2"/>
  </r>
  <r>
    <n v="1184"/>
    <n v="8"/>
    <x v="7"/>
    <x v="3"/>
    <d v="2014-09-30T00:00:00"/>
    <s v="Full_8h"/>
    <m/>
    <m/>
    <n v="3"/>
    <n v="1"/>
    <n v="3"/>
    <n v="4"/>
    <n v="50"/>
    <n v="219"/>
    <n v="101"/>
    <n v="4"/>
    <n v="5"/>
    <m/>
    <s v="V"/>
    <m/>
    <e v="#N/A"/>
    <e v="#N/A"/>
    <e v="#N/A"/>
    <n v="12"/>
    <m/>
    <m/>
    <m/>
    <x v="2"/>
  </r>
  <r>
    <n v="1184"/>
    <n v="8"/>
    <x v="7"/>
    <x v="3"/>
    <d v="2014-09-30T00:00:00"/>
    <s v="Full_8h"/>
    <m/>
    <m/>
    <n v="4"/>
    <n v="2"/>
    <n v="3"/>
    <n v="4"/>
    <n v="45"/>
    <n v="224"/>
    <n v="119"/>
    <n v="4"/>
    <n v="4"/>
    <m/>
    <s v="V"/>
    <m/>
    <e v="#N/A"/>
    <e v="#N/A"/>
    <e v="#N/A"/>
    <n v="11"/>
    <m/>
    <m/>
    <m/>
    <x v="2"/>
  </r>
  <r>
    <n v="1190"/>
    <n v="8"/>
    <x v="7"/>
    <x v="3"/>
    <d v="2014-09-30T00:00:00"/>
    <s v="Full_8h"/>
    <m/>
    <n v="1190"/>
    <n v="1"/>
    <n v="2"/>
    <n v="3"/>
    <n v="4"/>
    <n v="42"/>
    <m/>
    <n v="105"/>
    <n v="4"/>
    <n v="5"/>
    <m/>
    <s v="V"/>
    <m/>
    <e v="#N/A"/>
    <e v="#N/A"/>
    <e v="#N/A"/>
    <n v="12"/>
    <m/>
    <m/>
    <m/>
    <x v="2"/>
  </r>
  <r>
    <n v="1190"/>
    <n v="8"/>
    <x v="7"/>
    <x v="3"/>
    <d v="2014-09-30T00:00:00"/>
    <s v="Full_8h"/>
    <m/>
    <m/>
    <n v="2"/>
    <n v="1"/>
    <n v="3"/>
    <n v="4"/>
    <n v="55"/>
    <n v="214"/>
    <n v="91"/>
    <n v="5"/>
    <n v="3"/>
    <m/>
    <s v="V"/>
    <m/>
    <e v="#N/A"/>
    <e v="#N/A"/>
    <e v="#N/A"/>
    <n v="11"/>
    <m/>
    <m/>
    <m/>
    <x v="2"/>
  </r>
  <r>
    <n v="1190"/>
    <n v="8"/>
    <x v="7"/>
    <x v="3"/>
    <d v="2014-09-30T00:00:00"/>
    <s v="Full_8h"/>
    <m/>
    <m/>
    <n v="3"/>
    <n v="1"/>
    <n v="3"/>
    <n v="4"/>
    <n v="57"/>
    <n v="230"/>
    <n v="102"/>
    <n v="4"/>
    <n v="5"/>
    <m/>
    <s v="V"/>
    <m/>
    <e v="#N/A"/>
    <e v="#N/A"/>
    <e v="#N/A"/>
    <n v="12"/>
    <m/>
    <m/>
    <m/>
    <x v="2"/>
  </r>
  <r>
    <n v="1190"/>
    <n v="8"/>
    <x v="7"/>
    <x v="3"/>
    <d v="2014-09-30T00:00:00"/>
    <s v="Full_8h"/>
    <m/>
    <m/>
    <n v="4"/>
    <n v="1"/>
    <n v="3"/>
    <n v="4"/>
    <n v="51"/>
    <n v="224"/>
    <n v="63"/>
    <n v="5"/>
    <n v="3"/>
    <m/>
    <s v="V"/>
    <m/>
    <e v="#N/A"/>
    <e v="#N/A"/>
    <e v="#N/A"/>
    <n v="11"/>
    <m/>
    <m/>
    <m/>
    <x v="2"/>
  </r>
  <r>
    <n v="1176"/>
    <n v="8"/>
    <x v="7"/>
    <x v="3"/>
    <d v="2014-10-07T00:00:00"/>
    <s v="Full_8h"/>
    <m/>
    <n v="1176"/>
    <n v="1"/>
    <n v="2"/>
    <n v="4"/>
    <n v="5"/>
    <n v="52"/>
    <m/>
    <n v="146"/>
    <n v="5"/>
    <n v="6"/>
    <m/>
    <s v="V"/>
    <m/>
    <e v="#N/A"/>
    <e v="#N/A"/>
    <e v="#N/A"/>
    <n v="15"/>
    <m/>
    <m/>
    <m/>
    <x v="2"/>
  </r>
  <r>
    <n v="1176"/>
    <n v="8"/>
    <x v="7"/>
    <x v="3"/>
    <d v="2014-10-07T00:00:00"/>
    <s v="Full_8h"/>
    <m/>
    <m/>
    <n v="2"/>
    <n v="4"/>
    <n v="4"/>
    <n v="5"/>
    <n v="60"/>
    <n v="237"/>
    <n v="165"/>
    <n v="6"/>
    <n v="7"/>
    <m/>
    <s v="V"/>
    <m/>
    <e v="#N/A"/>
    <e v="#N/A"/>
    <e v="#N/A"/>
    <n v="17"/>
    <m/>
    <m/>
    <m/>
    <x v="2"/>
  </r>
  <r>
    <n v="1176"/>
    <n v="8"/>
    <x v="7"/>
    <x v="3"/>
    <d v="2014-10-07T00:00:00"/>
    <s v="Full_8h"/>
    <m/>
    <m/>
    <n v="3"/>
    <n v="2"/>
    <n v="4"/>
    <n v="5"/>
    <n v="59"/>
    <n v="237"/>
    <n v="194"/>
    <n v="6"/>
    <n v="7"/>
    <m/>
    <s v="V"/>
    <m/>
    <e v="#N/A"/>
    <e v="#N/A"/>
    <e v="#N/A"/>
    <n v="17"/>
    <m/>
    <m/>
    <m/>
    <x v="2"/>
  </r>
  <r>
    <n v="1176"/>
    <n v="8"/>
    <x v="7"/>
    <x v="3"/>
    <d v="2014-10-07T00:00:00"/>
    <s v="Full_8h"/>
    <m/>
    <m/>
    <n v="4"/>
    <n v="2"/>
    <n v="4"/>
    <n v="5"/>
    <n v="65"/>
    <n v="232"/>
    <n v="176"/>
    <n v="5"/>
    <n v="8"/>
    <m/>
    <s v="V"/>
    <m/>
    <e v="#N/A"/>
    <e v="#N/A"/>
    <e v="#N/A"/>
    <n v="17"/>
    <m/>
    <m/>
    <m/>
    <x v="2"/>
  </r>
  <r>
    <n v="1181"/>
    <n v="8"/>
    <x v="7"/>
    <x v="3"/>
    <d v="2014-10-07T00:00:00"/>
    <s v="Full_8h"/>
    <m/>
    <n v="1181"/>
    <n v="1"/>
    <n v="2"/>
    <n v="4"/>
    <n v="5"/>
    <n v="58"/>
    <m/>
    <n v="132"/>
    <n v="5"/>
    <n v="5"/>
    <m/>
    <s v="V"/>
    <m/>
    <e v="#N/A"/>
    <e v="#N/A"/>
    <e v="#N/A"/>
    <n v="14"/>
    <m/>
    <m/>
    <m/>
    <x v="2"/>
  </r>
  <r>
    <n v="1181"/>
    <n v="8"/>
    <x v="7"/>
    <x v="3"/>
    <d v="2014-10-07T00:00:00"/>
    <s v="Full_8h"/>
    <m/>
    <m/>
    <n v="2"/>
    <n v="3"/>
    <n v="4"/>
    <n v="5"/>
    <n v="59"/>
    <n v="222"/>
    <n v="154"/>
    <n v="4"/>
    <n v="8"/>
    <m/>
    <s v="V"/>
    <m/>
    <e v="#N/A"/>
    <e v="#N/A"/>
    <e v="#N/A"/>
    <n v="16"/>
    <m/>
    <m/>
    <m/>
    <x v="2"/>
  </r>
  <r>
    <n v="1181"/>
    <n v="8"/>
    <x v="7"/>
    <x v="3"/>
    <d v="2014-10-07T00:00:00"/>
    <s v="Full_8h"/>
    <m/>
    <m/>
    <n v="3"/>
    <n v="2"/>
    <n v="4"/>
    <n v="5"/>
    <n v="62"/>
    <n v="232"/>
    <n v="185"/>
    <n v="4"/>
    <n v="7"/>
    <m/>
    <s v="V"/>
    <m/>
    <e v="#N/A"/>
    <e v="#N/A"/>
    <e v="#N/A"/>
    <n v="15"/>
    <m/>
    <m/>
    <m/>
    <x v="2"/>
  </r>
  <r>
    <n v="1181"/>
    <n v="8"/>
    <x v="7"/>
    <x v="3"/>
    <d v="2014-10-07T00:00:00"/>
    <s v="Full_8h"/>
    <m/>
    <m/>
    <n v="4"/>
    <n v="1"/>
    <n v="4"/>
    <n v="5"/>
    <n v="55"/>
    <n v="215"/>
    <n v="184"/>
    <n v="4"/>
    <n v="7"/>
    <m/>
    <s v="V"/>
    <m/>
    <e v="#N/A"/>
    <e v="#N/A"/>
    <e v="#N/A"/>
    <n v="15"/>
    <m/>
    <m/>
    <m/>
    <x v="2"/>
  </r>
  <r>
    <n v="1186"/>
    <n v="8"/>
    <x v="7"/>
    <x v="3"/>
    <d v="2014-10-07T00:00:00"/>
    <s v="Full_8h"/>
    <m/>
    <n v="1186"/>
    <n v="1"/>
    <n v="2"/>
    <n v="4"/>
    <n v="5"/>
    <n v="54"/>
    <m/>
    <n v="165"/>
    <n v="5"/>
    <n v="7"/>
    <m/>
    <s v="V"/>
    <m/>
    <e v="#N/A"/>
    <e v="#N/A"/>
    <e v="#N/A"/>
    <n v="16"/>
    <m/>
    <m/>
    <m/>
    <x v="2"/>
  </r>
  <r>
    <n v="1186"/>
    <n v="8"/>
    <x v="7"/>
    <x v="3"/>
    <d v="2014-10-07T00:00:00"/>
    <s v="Full_8h"/>
    <m/>
    <m/>
    <n v="2"/>
    <n v="1"/>
    <n v="4"/>
    <n v="5"/>
    <n v="51"/>
    <n v="216"/>
    <n v="160"/>
    <n v="4"/>
    <n v="7"/>
    <m/>
    <s v="V"/>
    <m/>
    <e v="#N/A"/>
    <e v="#N/A"/>
    <e v="#N/A"/>
    <n v="15"/>
    <m/>
    <m/>
    <m/>
    <x v="2"/>
  </r>
  <r>
    <n v="1186"/>
    <n v="8"/>
    <x v="7"/>
    <x v="3"/>
    <d v="2014-10-07T00:00:00"/>
    <s v="Full_8h"/>
    <m/>
    <m/>
    <n v="3"/>
    <n v="2"/>
    <n v="4"/>
    <n v="5"/>
    <n v="48"/>
    <n v="218"/>
    <n v="137"/>
    <n v="4"/>
    <n v="8"/>
    <m/>
    <s v="V"/>
    <m/>
    <e v="#N/A"/>
    <e v="#N/A"/>
    <e v="#N/A"/>
    <n v="16"/>
    <m/>
    <m/>
    <m/>
    <x v="2"/>
  </r>
  <r>
    <n v="1186"/>
    <n v="8"/>
    <x v="7"/>
    <x v="3"/>
    <d v="2014-10-07T00:00:00"/>
    <s v="Full_8h"/>
    <m/>
    <m/>
    <n v="4"/>
    <n v="3"/>
    <n v="4"/>
    <n v="5"/>
    <n v="52"/>
    <n v="232"/>
    <n v="150"/>
    <n v="5"/>
    <n v="7"/>
    <m/>
    <s v="V"/>
    <m/>
    <e v="#N/A"/>
    <e v="#N/A"/>
    <e v="#N/A"/>
    <n v="16"/>
    <m/>
    <m/>
    <m/>
    <x v="2"/>
  </r>
  <r>
    <n v="1171"/>
    <n v="8"/>
    <x v="7"/>
    <x v="3"/>
    <d v="2014-10-15T00:00:00"/>
    <s v="Full_8h"/>
    <m/>
    <n v="1171"/>
    <n v="1"/>
    <n v="3"/>
    <n v="5"/>
    <n v="6"/>
    <n v="74"/>
    <m/>
    <n v="202"/>
    <n v="5"/>
    <n v="10"/>
    <m/>
    <s v="V"/>
    <m/>
    <e v="#N/A"/>
    <e v="#N/A"/>
    <e v="#N/A"/>
    <n v="20"/>
    <m/>
    <m/>
    <m/>
    <x v="2"/>
  </r>
  <r>
    <n v="1171"/>
    <n v="8"/>
    <x v="7"/>
    <x v="3"/>
    <d v="2014-10-15T00:00:00"/>
    <s v="Full_8h"/>
    <m/>
    <m/>
    <n v="2"/>
    <n v="2"/>
    <n v="5"/>
    <n v="6"/>
    <n v="78"/>
    <n v="257"/>
    <n v="233"/>
    <n v="5"/>
    <n v="10"/>
    <m/>
    <s v="V"/>
    <m/>
    <e v="#N/A"/>
    <e v="#N/A"/>
    <e v="#N/A"/>
    <n v="20"/>
    <m/>
    <m/>
    <m/>
    <x v="2"/>
  </r>
  <r>
    <n v="1171"/>
    <n v="8"/>
    <x v="7"/>
    <x v="3"/>
    <d v="2014-10-15T00:00:00"/>
    <s v="Full_8h"/>
    <m/>
    <m/>
    <n v="3"/>
    <n v="2"/>
    <n v="5"/>
    <n v="6"/>
    <n v="88"/>
    <n v="303"/>
    <n v="263"/>
    <n v="5"/>
    <n v="13"/>
    <m/>
    <s v="DR"/>
    <m/>
    <e v="#N/A"/>
    <e v="#N/A"/>
    <e v="#N/A"/>
    <n v="23"/>
    <m/>
    <m/>
    <m/>
    <x v="2"/>
  </r>
  <r>
    <n v="1171"/>
    <n v="8"/>
    <x v="7"/>
    <x v="3"/>
    <d v="2014-10-15T00:00:00"/>
    <s v="Full_8h"/>
    <m/>
    <m/>
    <n v="4"/>
    <n v="2"/>
    <n v="5"/>
    <n v="6"/>
    <n v="71"/>
    <n v="259"/>
    <n v="262"/>
    <n v="5"/>
    <n v="11"/>
    <m/>
    <s v="V"/>
    <m/>
    <e v="#N/A"/>
    <e v="#N/A"/>
    <e v="#N/A"/>
    <n v="21"/>
    <m/>
    <m/>
    <m/>
    <x v="2"/>
  </r>
  <r>
    <n v="1182"/>
    <n v="8"/>
    <x v="7"/>
    <x v="3"/>
    <d v="2014-10-15T00:00:00"/>
    <s v="Full_8h"/>
    <m/>
    <n v="1182"/>
    <n v="1"/>
    <n v="4"/>
    <n v="5"/>
    <n v="6"/>
    <n v="70"/>
    <m/>
    <n v="210"/>
    <n v="5"/>
    <n v="11"/>
    <m/>
    <s v="V"/>
    <m/>
    <e v="#N/A"/>
    <e v="#N/A"/>
    <e v="#N/A"/>
    <n v="21"/>
    <m/>
    <m/>
    <m/>
    <x v="2"/>
  </r>
  <r>
    <n v="1182"/>
    <n v="8"/>
    <x v="7"/>
    <x v="3"/>
    <d v="2014-10-15T00:00:00"/>
    <s v="Full_8h"/>
    <m/>
    <m/>
    <n v="2"/>
    <n v="5"/>
    <n v="5"/>
    <n v="6"/>
    <n v="75"/>
    <n v="245"/>
    <n v="265"/>
    <n v="5"/>
    <n v="11"/>
    <m/>
    <s v="V"/>
    <m/>
    <e v="#N/A"/>
    <e v="#N/A"/>
    <e v="#N/A"/>
    <n v="21"/>
    <m/>
    <m/>
    <m/>
    <x v="2"/>
  </r>
  <r>
    <n v="1182"/>
    <n v="8"/>
    <x v="7"/>
    <x v="3"/>
    <d v="2014-10-15T00:00:00"/>
    <s v="Full_8h"/>
    <m/>
    <m/>
    <n v="3"/>
    <n v="3"/>
    <n v="5"/>
    <n v="6"/>
    <n v="75"/>
    <n v="246"/>
    <n v="94"/>
    <n v="5"/>
    <n v="10"/>
    <m/>
    <s v="V"/>
    <m/>
    <e v="#N/A"/>
    <e v="#N/A"/>
    <e v="#N/A"/>
    <n v="20"/>
    <m/>
    <m/>
    <m/>
    <x v="2"/>
  </r>
  <r>
    <n v="1182"/>
    <n v="8"/>
    <x v="7"/>
    <x v="3"/>
    <d v="2014-10-15T00:00:00"/>
    <s v="Full_8h"/>
    <m/>
    <m/>
    <n v="4"/>
    <n v="4"/>
    <n v="5"/>
    <n v="6"/>
    <n v="75"/>
    <n v="266"/>
    <n v="175"/>
    <n v="5"/>
    <n v="10"/>
    <m/>
    <s v="V"/>
    <m/>
    <e v="#N/A"/>
    <e v="#N/A"/>
    <e v="#N/A"/>
    <n v="20"/>
    <m/>
    <m/>
    <m/>
    <x v="2"/>
  </r>
  <r>
    <n v="1185"/>
    <n v="8"/>
    <x v="7"/>
    <x v="3"/>
    <d v="2014-10-15T00:00:00"/>
    <s v="Full_8h"/>
    <m/>
    <n v="1185"/>
    <n v="1"/>
    <n v="2"/>
    <n v="5"/>
    <n v="6"/>
    <n v="83"/>
    <m/>
    <n v="209"/>
    <n v="5"/>
    <n v="12"/>
    <m/>
    <s v="DR"/>
    <m/>
    <e v="#N/A"/>
    <e v="#N/A"/>
    <e v="#N/A"/>
    <n v="22"/>
    <m/>
    <m/>
    <m/>
    <x v="2"/>
  </r>
  <r>
    <n v="1185"/>
    <n v="8"/>
    <x v="7"/>
    <x v="3"/>
    <d v="2014-10-15T00:00:00"/>
    <s v="Full_8h"/>
    <m/>
    <m/>
    <n v="2"/>
    <n v="2"/>
    <n v="5"/>
    <n v="6"/>
    <n v="80"/>
    <n v="275"/>
    <n v="209"/>
    <n v="5"/>
    <n v="11"/>
    <m/>
    <s v="E"/>
    <m/>
    <e v="#N/A"/>
    <e v="#N/A"/>
    <e v="#N/A"/>
    <n v="21"/>
    <m/>
    <m/>
    <m/>
    <x v="2"/>
  </r>
  <r>
    <n v="1185"/>
    <n v="8"/>
    <x v="7"/>
    <x v="3"/>
    <d v="2014-10-15T00:00:00"/>
    <s v="Full_8h"/>
    <m/>
    <m/>
    <n v="3"/>
    <n v="2"/>
    <n v="5"/>
    <n v="6"/>
    <n v="68"/>
    <n v="275"/>
    <n v="273"/>
    <n v="5"/>
    <n v="10"/>
    <m/>
    <s v="E"/>
    <m/>
    <e v="#N/A"/>
    <e v="#N/A"/>
    <e v="#N/A"/>
    <n v="20"/>
    <m/>
    <m/>
    <m/>
    <x v="2"/>
  </r>
  <r>
    <n v="1185"/>
    <n v="8"/>
    <x v="7"/>
    <x v="3"/>
    <d v="2014-10-15T00:00:00"/>
    <s v="Full_8h"/>
    <m/>
    <m/>
    <n v="4"/>
    <n v="2"/>
    <n v="5"/>
    <n v="6"/>
    <n v="83"/>
    <n v="299"/>
    <n v="222"/>
    <n v="5"/>
    <n v="8"/>
    <m/>
    <s v="V"/>
    <m/>
    <e v="#N/A"/>
    <e v="#N/A"/>
    <e v="#N/A"/>
    <n v="18"/>
    <m/>
    <m/>
    <m/>
    <x v="2"/>
  </r>
  <r>
    <n v="1211"/>
    <n v="8"/>
    <x v="7"/>
    <x v="3"/>
    <d v="2014-10-21T00:00:00"/>
    <s v="Full_8h"/>
    <m/>
    <n v="1211"/>
    <n v="1"/>
    <n v="1"/>
    <n v="6"/>
    <n v="7"/>
    <n v="95"/>
    <m/>
    <n v="80"/>
    <n v="5"/>
    <n v="12"/>
    <m/>
    <s v="DR"/>
    <m/>
    <e v="#N/A"/>
    <e v="#N/A"/>
    <e v="#N/A"/>
    <n v="23"/>
    <m/>
    <m/>
    <m/>
    <x v="2"/>
  </r>
  <r>
    <n v="1211"/>
    <n v="8"/>
    <x v="7"/>
    <x v="3"/>
    <d v="2014-10-21T00:00:00"/>
    <s v="Full_8h"/>
    <m/>
    <m/>
    <n v="2"/>
    <n v="2"/>
    <n v="6"/>
    <n v="7"/>
    <n v="92"/>
    <n v="349"/>
    <n v="63"/>
    <n v="4"/>
    <n v="12"/>
    <m/>
    <s v="DR"/>
    <m/>
    <e v="#N/A"/>
    <e v="#N/A"/>
    <e v="#N/A"/>
    <n v="22"/>
    <m/>
    <m/>
    <m/>
    <x v="2"/>
  </r>
  <r>
    <n v="1211"/>
    <n v="8"/>
    <x v="7"/>
    <x v="3"/>
    <d v="2014-10-21T00:00:00"/>
    <s v="Full_8h"/>
    <m/>
    <m/>
    <n v="3"/>
    <n v="4"/>
    <n v="7"/>
    <n v="8"/>
    <n v="98"/>
    <n v="358"/>
    <n v="67"/>
    <n v="5"/>
    <n v="13"/>
    <m/>
    <s v="DR"/>
    <m/>
    <e v="#N/A"/>
    <e v="#N/A"/>
    <e v="#N/A"/>
    <n v="25"/>
    <m/>
    <m/>
    <m/>
    <x v="2"/>
  </r>
  <r>
    <n v="1211"/>
    <n v="8"/>
    <x v="7"/>
    <x v="3"/>
    <d v="2014-10-21T00:00:00"/>
    <s v="Full_8h"/>
    <m/>
    <m/>
    <n v="4"/>
    <n v="3"/>
    <n v="6"/>
    <n v="7"/>
    <n v="102"/>
    <n v="363"/>
    <n v="68"/>
    <n v="5"/>
    <n v="13"/>
    <m/>
    <s v="DR"/>
    <m/>
    <e v="#N/A"/>
    <e v="#N/A"/>
    <e v="#N/A"/>
    <n v="24"/>
    <m/>
    <m/>
    <m/>
    <x v="2"/>
  </r>
  <r>
    <n v="1214"/>
    <n v="8"/>
    <x v="7"/>
    <x v="3"/>
    <d v="2014-10-21T00:00:00"/>
    <s v="Full_8h"/>
    <m/>
    <n v="1214"/>
    <n v="1"/>
    <n v="4"/>
    <n v="6"/>
    <n v="7"/>
    <n v="83"/>
    <m/>
    <n v="179"/>
    <n v="5"/>
    <n v="13"/>
    <m/>
    <s v="DR"/>
    <m/>
    <e v="#N/A"/>
    <e v="#N/A"/>
    <e v="#N/A"/>
    <n v="24"/>
    <m/>
    <m/>
    <m/>
    <x v="2"/>
  </r>
  <r>
    <n v="1214"/>
    <n v="8"/>
    <x v="7"/>
    <x v="3"/>
    <d v="2014-10-21T00:00:00"/>
    <s v="Full_8h"/>
    <m/>
    <m/>
    <n v="2"/>
    <n v="4"/>
    <n v="6"/>
    <n v="7"/>
    <n v="68"/>
    <n v="235"/>
    <n v="179"/>
    <n v="4"/>
    <n v="12"/>
    <m/>
    <s v="DR"/>
    <m/>
    <e v="#N/A"/>
    <e v="#N/A"/>
    <e v="#N/A"/>
    <n v="22"/>
    <m/>
    <m/>
    <m/>
    <x v="2"/>
  </r>
  <r>
    <n v="1214"/>
    <n v="8"/>
    <x v="7"/>
    <x v="3"/>
    <d v="2014-10-21T00:00:00"/>
    <s v="Full_8h"/>
    <m/>
    <m/>
    <n v="3"/>
    <n v="4"/>
    <n v="6"/>
    <n v="7"/>
    <n v="78"/>
    <n v="290"/>
    <n v="105"/>
    <n v="4"/>
    <n v="12"/>
    <m/>
    <s v="DR"/>
    <m/>
    <e v="#N/A"/>
    <e v="#N/A"/>
    <e v="#N/A"/>
    <n v="22"/>
    <m/>
    <m/>
    <m/>
    <x v="2"/>
  </r>
  <r>
    <n v="1214"/>
    <n v="8"/>
    <x v="7"/>
    <x v="3"/>
    <d v="2014-10-21T00:00:00"/>
    <s v="Full_8h"/>
    <m/>
    <m/>
    <n v="4"/>
    <n v="3"/>
    <n v="6"/>
    <n v="7"/>
    <n v="67"/>
    <n v="229"/>
    <n v="264"/>
    <n v="5"/>
    <n v="11"/>
    <m/>
    <s v="DR"/>
    <m/>
    <e v="#N/A"/>
    <e v="#N/A"/>
    <e v="#N/A"/>
    <n v="22"/>
    <m/>
    <m/>
    <m/>
    <x v="2"/>
  </r>
  <r>
    <n v="1215"/>
    <n v="8"/>
    <x v="7"/>
    <x v="3"/>
    <d v="2014-10-21T00:00:00"/>
    <s v="Full_8h"/>
    <m/>
    <n v="1215"/>
    <n v="1"/>
    <n v="2"/>
    <n v="6"/>
    <n v="7"/>
    <n v="78"/>
    <m/>
    <n v="47"/>
    <n v="5"/>
    <n v="12"/>
    <m/>
    <s v="DR"/>
    <m/>
    <e v="#N/A"/>
    <e v="#N/A"/>
    <e v="#N/A"/>
    <n v="23"/>
    <m/>
    <m/>
    <m/>
    <x v="2"/>
  </r>
  <r>
    <n v="1215"/>
    <n v="8"/>
    <x v="7"/>
    <x v="3"/>
    <d v="2014-10-21T00:00:00"/>
    <s v="Full_8h"/>
    <m/>
    <m/>
    <n v="2"/>
    <n v="3"/>
    <n v="6"/>
    <n v="7"/>
    <n v="88"/>
    <n v="332"/>
    <n v="58"/>
    <n v="5"/>
    <n v="13"/>
    <m/>
    <s v="DR"/>
    <m/>
    <e v="#N/A"/>
    <e v="#N/A"/>
    <e v="#N/A"/>
    <n v="24"/>
    <m/>
    <m/>
    <m/>
    <x v="2"/>
  </r>
  <r>
    <n v="1215"/>
    <n v="8"/>
    <x v="7"/>
    <x v="3"/>
    <d v="2014-10-21T00:00:00"/>
    <s v="Full_8h"/>
    <m/>
    <m/>
    <n v="3"/>
    <n v="3"/>
    <n v="6"/>
    <n v="7"/>
    <n v="88"/>
    <n v="310"/>
    <n v="197"/>
    <n v="5"/>
    <n v="11"/>
    <m/>
    <s v="DR"/>
    <m/>
    <e v="#N/A"/>
    <e v="#N/A"/>
    <e v="#N/A"/>
    <n v="22"/>
    <m/>
    <m/>
    <m/>
    <x v="2"/>
  </r>
  <r>
    <n v="1215"/>
    <n v="8"/>
    <x v="7"/>
    <x v="3"/>
    <d v="2014-10-21T00:00:00"/>
    <s v="Full_8h"/>
    <m/>
    <m/>
    <n v="4"/>
    <n v="2"/>
    <n v="6"/>
    <n v="7"/>
    <n v="96"/>
    <n v="359"/>
    <n v="80"/>
    <n v="5"/>
    <n v="12"/>
    <m/>
    <s v="DR"/>
    <m/>
    <e v="#N/A"/>
    <e v="#N/A"/>
    <e v="#N/A"/>
    <n v="23"/>
    <m/>
    <m/>
    <m/>
    <x v="2"/>
  </r>
  <r>
    <n v="1165"/>
    <n v="8"/>
    <x v="7"/>
    <x v="3"/>
    <d v="2014-10-28T00:00:00"/>
    <s v="Full_8h"/>
    <m/>
    <n v="1165"/>
    <n v="1"/>
    <n v="3"/>
    <n v="6"/>
    <n v="7"/>
    <n v="105"/>
    <m/>
    <n v="317"/>
    <n v="4"/>
    <n v="16"/>
    <m/>
    <s v="DR"/>
    <m/>
    <e v="#N/A"/>
    <e v="#N/A"/>
    <e v="#N/A"/>
    <n v="26"/>
    <m/>
    <m/>
    <m/>
    <x v="2"/>
  </r>
  <r>
    <n v="1165"/>
    <n v="8"/>
    <x v="7"/>
    <x v="3"/>
    <d v="2014-10-28T00:00:00"/>
    <s v="Full_8h"/>
    <m/>
    <m/>
    <n v="2"/>
    <n v="2"/>
    <n v="6"/>
    <n v="7"/>
    <n v="100"/>
    <n v="341"/>
    <n v="364"/>
    <n v="4"/>
    <n v="15"/>
    <m/>
    <s v="DR"/>
    <m/>
    <e v="#N/A"/>
    <e v="#N/A"/>
    <e v="#N/A"/>
    <n v="25"/>
    <m/>
    <m/>
    <m/>
    <x v="2"/>
  </r>
  <r>
    <n v="1165"/>
    <n v="8"/>
    <x v="7"/>
    <x v="3"/>
    <d v="2014-10-28T00:00:00"/>
    <s v="Full_8h"/>
    <m/>
    <m/>
    <n v="3"/>
    <n v="3"/>
    <n v="6"/>
    <n v="7"/>
    <n v="105"/>
    <n v="371"/>
    <n v="347"/>
    <n v="5"/>
    <n v="15"/>
    <m/>
    <s v="DR"/>
    <m/>
    <e v="#N/A"/>
    <e v="#N/A"/>
    <e v="#N/A"/>
    <n v="26"/>
    <m/>
    <m/>
    <m/>
    <x v="2"/>
  </r>
  <r>
    <n v="1165"/>
    <n v="8"/>
    <x v="7"/>
    <x v="3"/>
    <d v="2014-10-28T00:00:00"/>
    <s v="Full_8h"/>
    <m/>
    <m/>
    <n v="4"/>
    <n v="4"/>
    <n v="7"/>
    <n v="8"/>
    <n v="105"/>
    <n v="365"/>
    <n v="336"/>
    <n v="5"/>
    <n v="15"/>
    <m/>
    <s v="DR"/>
    <m/>
    <e v="#N/A"/>
    <e v="#N/A"/>
    <e v="#N/A"/>
    <n v="27"/>
    <m/>
    <m/>
    <m/>
    <x v="2"/>
  </r>
  <r>
    <n v="1172"/>
    <n v="8"/>
    <x v="7"/>
    <x v="3"/>
    <d v="2014-10-28T00:00:00"/>
    <s v="Full_8h"/>
    <m/>
    <n v="1172"/>
    <n v="1"/>
    <n v="5"/>
    <n v="7"/>
    <n v="8"/>
    <n v="71"/>
    <m/>
    <n v="47"/>
    <n v="5"/>
    <n v="14"/>
    <m/>
    <s v="DR"/>
    <m/>
    <e v="#N/A"/>
    <e v="#N/A"/>
    <e v="#N/A"/>
    <n v="26"/>
    <m/>
    <m/>
    <m/>
    <x v="2"/>
  </r>
  <r>
    <n v="1172"/>
    <n v="8"/>
    <x v="7"/>
    <x v="3"/>
    <d v="2014-10-28T00:00:00"/>
    <s v="Full_8h"/>
    <m/>
    <m/>
    <n v="2"/>
    <n v="3"/>
    <n v="7"/>
    <n v="8"/>
    <n v="79"/>
    <n v="293"/>
    <n v="57"/>
    <n v="5"/>
    <n v="14"/>
    <m/>
    <s v="DR"/>
    <m/>
    <e v="#N/A"/>
    <e v="#N/A"/>
    <e v="#N/A"/>
    <n v="26"/>
    <m/>
    <m/>
    <m/>
    <x v="2"/>
  </r>
  <r>
    <n v="1172"/>
    <n v="8"/>
    <x v="7"/>
    <x v="3"/>
    <d v="2014-10-28T00:00:00"/>
    <s v="Full_8h"/>
    <m/>
    <m/>
    <n v="3"/>
    <n v="2"/>
    <n v="6"/>
    <n v="7"/>
    <n v="91"/>
    <n v="302"/>
    <n v="317"/>
    <n v="5"/>
    <n v="15"/>
    <m/>
    <s v="DR"/>
    <m/>
    <e v="#N/A"/>
    <e v="#N/A"/>
    <e v="#N/A"/>
    <n v="26"/>
    <m/>
    <m/>
    <m/>
    <x v="2"/>
  </r>
  <r>
    <n v="1172"/>
    <n v="8"/>
    <x v="7"/>
    <x v="3"/>
    <d v="2014-10-28T00:00:00"/>
    <s v="Full_8h"/>
    <m/>
    <m/>
    <n v="4"/>
    <n v="5"/>
    <n v="7"/>
    <n v="8"/>
    <n v="100"/>
    <n v="334"/>
    <n v="90"/>
    <n v="5"/>
    <n v="17"/>
    <m/>
    <s v="DR"/>
    <m/>
    <e v="#N/A"/>
    <e v="#N/A"/>
    <e v="#N/A"/>
    <n v="29"/>
    <m/>
    <m/>
    <m/>
    <x v="2"/>
  </r>
  <r>
    <n v="1177"/>
    <n v="8"/>
    <x v="7"/>
    <x v="3"/>
    <d v="2014-10-28T00:00:00"/>
    <s v="Full_8h"/>
    <m/>
    <n v="1177"/>
    <n v="1"/>
    <n v="2"/>
    <n v="6"/>
    <n v="7"/>
    <n v="105"/>
    <m/>
    <n v="327"/>
    <n v="5"/>
    <n v="15"/>
    <m/>
    <s v="DR"/>
    <m/>
    <e v="#N/A"/>
    <e v="#N/A"/>
    <e v="#N/A"/>
    <n v="26"/>
    <m/>
    <m/>
    <m/>
    <x v="2"/>
  </r>
  <r>
    <n v="1177"/>
    <n v="8"/>
    <x v="7"/>
    <x v="3"/>
    <d v="2014-10-28T00:00:00"/>
    <s v="Full_8h"/>
    <m/>
    <m/>
    <n v="2"/>
    <n v="3"/>
    <n v="7"/>
    <n v="8"/>
    <n v="107"/>
    <n v="388"/>
    <n v="299"/>
    <n v="4"/>
    <n v="14"/>
    <m/>
    <s v="DR"/>
    <m/>
    <e v="#N/A"/>
    <e v="#N/A"/>
    <e v="#N/A"/>
    <n v="25"/>
    <m/>
    <m/>
    <m/>
    <x v="2"/>
  </r>
  <r>
    <n v="1177"/>
    <n v="8"/>
    <x v="7"/>
    <x v="3"/>
    <d v="2014-10-28T00:00:00"/>
    <s v="Full_8h"/>
    <m/>
    <m/>
    <n v="3"/>
    <n v="3"/>
    <n v="6"/>
    <n v="7"/>
    <n v="114"/>
    <n v="383"/>
    <n v="382"/>
    <n v="5"/>
    <n v="15"/>
    <m/>
    <s v="DR"/>
    <m/>
    <e v="#N/A"/>
    <e v="#N/A"/>
    <e v="#N/A"/>
    <n v="26"/>
    <m/>
    <m/>
    <m/>
    <x v="2"/>
  </r>
  <r>
    <n v="1177"/>
    <n v="8"/>
    <x v="7"/>
    <x v="3"/>
    <d v="2014-10-28T00:00:00"/>
    <s v="Full_8h"/>
    <m/>
    <m/>
    <n v="4"/>
    <n v="3"/>
    <n v="6"/>
    <n v="7"/>
    <n v="105"/>
    <n v="350"/>
    <n v="372"/>
    <n v="5"/>
    <n v="14"/>
    <m/>
    <s v="DR"/>
    <m/>
    <e v="#N/A"/>
    <e v="#N/A"/>
    <e v="#N/A"/>
    <n v="25"/>
    <m/>
    <m/>
    <m/>
    <x v="2"/>
  </r>
  <r>
    <n v="1166"/>
    <n v="8"/>
    <x v="7"/>
    <x v="3"/>
    <d v="2014-11-04T00:00:00"/>
    <s v="Full_8h"/>
    <m/>
    <n v="1166"/>
    <n v="1"/>
    <n v="2"/>
    <n v="7"/>
    <n v="8"/>
    <n v="114"/>
    <m/>
    <n v="268"/>
    <n v="4"/>
    <n v="16"/>
    <n v="9"/>
    <s v="TS"/>
    <n v="1"/>
    <e v="#N/A"/>
    <e v="#N/A"/>
    <e v="#N/A"/>
    <n v="27"/>
    <m/>
    <m/>
    <m/>
    <x v="2"/>
  </r>
  <r>
    <n v="1166"/>
    <n v="8"/>
    <x v="7"/>
    <x v="3"/>
    <d v="2014-11-04T00:00:00"/>
    <s v="Full_8h"/>
    <m/>
    <m/>
    <n v="2"/>
    <n v="5"/>
    <n v="7"/>
    <n v="9"/>
    <n v="115"/>
    <n v="383"/>
    <n v="313"/>
    <n v="4"/>
    <n v="17"/>
    <n v="9"/>
    <s v="TS"/>
    <n v="1"/>
    <e v="#N/A"/>
    <e v="#N/A"/>
    <e v="#N/A"/>
    <n v="28"/>
    <m/>
    <m/>
    <m/>
    <x v="2"/>
  </r>
  <r>
    <n v="1166"/>
    <n v="8"/>
    <x v="7"/>
    <x v="3"/>
    <d v="2014-11-04T00:00:00"/>
    <s v="Full_8h"/>
    <m/>
    <m/>
    <n v="3"/>
    <n v="3"/>
    <n v="7"/>
    <n v="9"/>
    <n v="122"/>
    <n v="413"/>
    <n v="350"/>
    <n v="4"/>
    <n v="17"/>
    <n v="12"/>
    <s v="TS"/>
    <n v="1"/>
    <e v="#N/A"/>
    <e v="#N/A"/>
    <e v="#N/A"/>
    <n v="28"/>
    <m/>
    <m/>
    <m/>
    <x v="2"/>
  </r>
  <r>
    <n v="1166"/>
    <n v="8"/>
    <x v="7"/>
    <x v="3"/>
    <d v="2014-11-04T00:00:00"/>
    <s v="Full_8h"/>
    <m/>
    <m/>
    <n v="4"/>
    <n v="2"/>
    <n v="8"/>
    <n v="9"/>
    <n v="130"/>
    <n v="355"/>
    <n v="89"/>
    <n v="3"/>
    <n v="17"/>
    <n v="10"/>
    <s v="TS"/>
    <n v="1"/>
    <e v="#N/A"/>
    <e v="#N/A"/>
    <e v="#N/A"/>
    <n v="28"/>
    <m/>
    <m/>
    <m/>
    <x v="2"/>
  </r>
  <r>
    <n v="1178"/>
    <n v="8"/>
    <x v="7"/>
    <x v="3"/>
    <d v="2014-11-04T00:00:00"/>
    <s v="Full_8h"/>
    <m/>
    <n v="1178"/>
    <n v="1"/>
    <n v="1"/>
    <n v="9"/>
    <n v="10"/>
    <n v="122"/>
    <m/>
    <n v="106"/>
    <n v="2"/>
    <n v="18"/>
    <n v="42"/>
    <s v="TS"/>
    <n v="3"/>
    <e v="#N/A"/>
    <e v="#N/A"/>
    <e v="#N/A"/>
    <n v="29"/>
    <m/>
    <m/>
    <m/>
    <x v="2"/>
  </r>
  <r>
    <n v="1178"/>
    <n v="8"/>
    <x v="7"/>
    <x v="3"/>
    <d v="2014-11-04T00:00:00"/>
    <s v="Full_8h"/>
    <m/>
    <m/>
    <n v="2"/>
    <n v="3"/>
    <n v="7"/>
    <n v="8"/>
    <n v="130"/>
    <n v="405"/>
    <n v="333"/>
    <n v="4"/>
    <n v="16"/>
    <n v="11"/>
    <s v="TS"/>
    <n v="1"/>
    <e v="#N/A"/>
    <e v="#N/A"/>
    <e v="#N/A"/>
    <n v="27"/>
    <m/>
    <m/>
    <m/>
    <x v="2"/>
  </r>
  <r>
    <n v="1178"/>
    <n v="8"/>
    <x v="7"/>
    <x v="3"/>
    <d v="2014-11-04T00:00:00"/>
    <s v="Full_8h"/>
    <m/>
    <m/>
    <n v="3"/>
    <n v="3"/>
    <n v="7"/>
    <n v="9"/>
    <n v="115"/>
    <n v="412"/>
    <n v="342"/>
    <n v="4"/>
    <n v="15"/>
    <n v="8"/>
    <s v="TS"/>
    <n v="1"/>
    <e v="#N/A"/>
    <e v="#N/A"/>
    <e v="#N/A"/>
    <n v="26"/>
    <m/>
    <m/>
    <m/>
    <x v="2"/>
  </r>
  <r>
    <n v="1178"/>
    <n v="8"/>
    <x v="7"/>
    <x v="3"/>
    <d v="2014-11-04T00:00:00"/>
    <s v="Full_8h"/>
    <m/>
    <m/>
    <n v="4"/>
    <n v="2"/>
    <n v="6"/>
    <n v="7"/>
    <n v="140"/>
    <n v="398"/>
    <n v="164"/>
    <n v="4"/>
    <n v="15"/>
    <m/>
    <s v="TS"/>
    <m/>
    <e v="#N/A"/>
    <e v="#N/A"/>
    <e v="#N/A"/>
    <n v="25"/>
    <m/>
    <m/>
    <m/>
    <x v="2"/>
  </r>
  <r>
    <n v="1187"/>
    <n v="8"/>
    <x v="7"/>
    <x v="3"/>
    <d v="2014-11-04T00:00:00"/>
    <s v="Full_8h"/>
    <m/>
    <n v="1187"/>
    <n v="1"/>
    <n v="5"/>
    <n v="7"/>
    <n v="8"/>
    <n v="117"/>
    <m/>
    <n v="82"/>
    <n v="4"/>
    <n v="15"/>
    <m/>
    <s v="DR"/>
    <m/>
    <e v="#N/A"/>
    <e v="#N/A"/>
    <e v="#N/A"/>
    <n v="26"/>
    <m/>
    <m/>
    <m/>
    <x v="2"/>
  </r>
  <r>
    <n v="1187"/>
    <n v="8"/>
    <x v="7"/>
    <x v="3"/>
    <d v="2014-11-04T00:00:00"/>
    <s v="Full_8h"/>
    <m/>
    <m/>
    <n v="2"/>
    <n v="3"/>
    <n v="8"/>
    <n v="9"/>
    <n v="120"/>
    <n v="400"/>
    <n v="280"/>
    <n v="3"/>
    <n v="17"/>
    <n v="8"/>
    <s v="TS"/>
    <n v="1"/>
    <e v="#N/A"/>
    <e v="#N/A"/>
    <e v="#N/A"/>
    <n v="28"/>
    <m/>
    <m/>
    <m/>
    <x v="2"/>
  </r>
  <r>
    <n v="1187"/>
    <n v="8"/>
    <x v="7"/>
    <x v="3"/>
    <d v="2014-11-04T00:00:00"/>
    <s v="Full_8h"/>
    <m/>
    <m/>
    <n v="3"/>
    <n v="4"/>
    <n v="7"/>
    <n v="8"/>
    <n v="118"/>
    <n v="398"/>
    <n v="298"/>
    <n v="3"/>
    <n v="16"/>
    <n v="9"/>
    <s v="TS"/>
    <n v="1"/>
    <e v="#N/A"/>
    <e v="#N/A"/>
    <e v="#N/A"/>
    <n v="26"/>
    <m/>
    <m/>
    <m/>
    <x v="2"/>
  </r>
  <r>
    <n v="1187"/>
    <n v="8"/>
    <x v="7"/>
    <x v="3"/>
    <d v="2014-11-04T00:00:00"/>
    <s v="Full_8h"/>
    <m/>
    <m/>
    <n v="4"/>
    <n v="4"/>
    <n v="8"/>
    <n v="9"/>
    <n v="113"/>
    <n v="330"/>
    <n v="59"/>
    <n v="4"/>
    <n v="16"/>
    <n v="7"/>
    <s v="TS"/>
    <n v="1"/>
    <e v="#N/A"/>
    <e v="#N/A"/>
    <e v="#N/A"/>
    <n v="28"/>
    <m/>
    <m/>
    <m/>
    <x v="2"/>
  </r>
  <r>
    <n v="1167"/>
    <n v="8"/>
    <x v="7"/>
    <x v="3"/>
    <d v="2014-12-15T00:00:00"/>
    <s v="Full_8h"/>
    <m/>
    <s v="Batten W1167"/>
    <n v="1"/>
    <m/>
    <n v="12"/>
    <m/>
    <n v="345"/>
    <m/>
    <m/>
    <m/>
    <m/>
    <m/>
    <m/>
    <n v="5"/>
    <e v="#N/A"/>
    <n v="0"/>
    <n v="12"/>
    <s v=""/>
    <m/>
    <m/>
    <m/>
    <x v="1"/>
  </r>
  <r>
    <n v="1167"/>
    <n v="8"/>
    <x v="7"/>
    <x v="3"/>
    <d v="2014-12-15T00:00:00"/>
    <s v="Full_8h"/>
    <m/>
    <m/>
    <n v="2"/>
    <m/>
    <n v="11"/>
    <m/>
    <n v="370"/>
    <m/>
    <m/>
    <m/>
    <m/>
    <m/>
    <m/>
    <n v="5"/>
    <e v="#N/A"/>
    <n v="0"/>
    <n v="11"/>
    <s v=""/>
    <m/>
    <m/>
    <m/>
    <x v="1"/>
  </r>
  <r>
    <n v="1167"/>
    <n v="8"/>
    <x v="7"/>
    <x v="3"/>
    <d v="2014-12-15T00:00:00"/>
    <s v="Full_8h"/>
    <m/>
    <m/>
    <n v="3"/>
    <m/>
    <n v="13"/>
    <m/>
    <n v="315"/>
    <m/>
    <m/>
    <m/>
    <m/>
    <m/>
    <m/>
    <n v="4"/>
    <e v="#N/A"/>
    <n v="0"/>
    <n v="13"/>
    <s v=""/>
    <m/>
    <m/>
    <m/>
    <x v="1"/>
  </r>
  <r>
    <n v="1167"/>
    <n v="8"/>
    <x v="7"/>
    <x v="3"/>
    <d v="2014-12-15T00:00:00"/>
    <s v="Full_8h"/>
    <m/>
    <m/>
    <n v="4"/>
    <m/>
    <n v="12"/>
    <m/>
    <n v="395"/>
    <m/>
    <m/>
    <m/>
    <m/>
    <m/>
    <m/>
    <n v="4"/>
    <e v="#N/A"/>
    <n v="0"/>
    <n v="12"/>
    <s v=""/>
    <m/>
    <m/>
    <m/>
    <x v="1"/>
  </r>
  <r>
    <n v="1169"/>
    <n v="8"/>
    <x v="7"/>
    <x v="3"/>
    <d v="2014-12-15T00:00:00"/>
    <s v="Full_8h"/>
    <m/>
    <s v="Batten W1169"/>
    <n v="1"/>
    <m/>
    <n v="12"/>
    <m/>
    <n v="333"/>
    <m/>
    <m/>
    <m/>
    <m/>
    <m/>
    <m/>
    <n v="4"/>
    <e v="#N/A"/>
    <n v="0"/>
    <n v="12"/>
    <s v=""/>
    <m/>
    <m/>
    <m/>
    <x v="1"/>
  </r>
  <r>
    <n v="1169"/>
    <n v="8"/>
    <x v="7"/>
    <x v="3"/>
    <d v="2014-12-15T00:00:00"/>
    <s v="Full_8h"/>
    <m/>
    <m/>
    <n v="2"/>
    <m/>
    <n v="12"/>
    <m/>
    <n v="350"/>
    <m/>
    <m/>
    <m/>
    <m/>
    <m/>
    <m/>
    <n v="4"/>
    <e v="#N/A"/>
    <n v="0"/>
    <n v="12"/>
    <s v=""/>
    <m/>
    <m/>
    <m/>
    <x v="1"/>
  </r>
  <r>
    <n v="1169"/>
    <n v="8"/>
    <x v="7"/>
    <x v="3"/>
    <d v="2014-12-15T00:00:00"/>
    <s v="Full_8h"/>
    <m/>
    <m/>
    <n v="3"/>
    <m/>
    <n v="12"/>
    <m/>
    <n v="350"/>
    <m/>
    <m/>
    <m/>
    <m/>
    <m/>
    <m/>
    <n v="4"/>
    <e v="#N/A"/>
    <n v="0"/>
    <n v="12"/>
    <s v=""/>
    <m/>
    <m/>
    <m/>
    <x v="1"/>
  </r>
  <r>
    <n v="1169"/>
    <n v="8"/>
    <x v="7"/>
    <x v="3"/>
    <d v="2014-12-15T00:00:00"/>
    <s v="Full_8h"/>
    <m/>
    <m/>
    <n v="4"/>
    <m/>
    <n v="11"/>
    <m/>
    <n v="350"/>
    <m/>
    <m/>
    <m/>
    <m/>
    <m/>
    <m/>
    <n v="3"/>
    <e v="#N/A"/>
    <n v="0"/>
    <n v="11"/>
    <s v=""/>
    <m/>
    <m/>
    <m/>
    <x v="1"/>
  </r>
  <r>
    <n v="1191"/>
    <n v="8"/>
    <x v="7"/>
    <x v="3"/>
    <d v="2014-12-15T00:00:00"/>
    <s v="Full_8h"/>
    <m/>
    <s v="Batten W1191"/>
    <n v="1"/>
    <m/>
    <n v="12"/>
    <m/>
    <n v="450"/>
    <m/>
    <m/>
    <m/>
    <n v="17"/>
    <m/>
    <m/>
    <n v="4"/>
    <e v="#N/A"/>
    <n v="0"/>
    <n v="12"/>
    <n v="29"/>
    <m/>
    <m/>
    <m/>
    <x v="1"/>
  </r>
  <r>
    <n v="1191"/>
    <n v="8"/>
    <x v="7"/>
    <x v="3"/>
    <d v="2014-12-15T00:00:00"/>
    <s v="Full_8h"/>
    <m/>
    <m/>
    <n v="2"/>
    <m/>
    <n v="12"/>
    <m/>
    <n v="337"/>
    <m/>
    <m/>
    <m/>
    <m/>
    <m/>
    <m/>
    <n v="5"/>
    <e v="#N/A"/>
    <n v="0"/>
    <n v="12"/>
    <s v=""/>
    <m/>
    <m/>
    <m/>
    <x v="1"/>
  </r>
  <r>
    <n v="1191"/>
    <n v="8"/>
    <x v="7"/>
    <x v="3"/>
    <d v="2014-12-15T00:00:00"/>
    <s v="Full_8h"/>
    <m/>
    <m/>
    <n v="3"/>
    <m/>
    <n v="11"/>
    <m/>
    <n v="350"/>
    <m/>
    <m/>
    <m/>
    <m/>
    <m/>
    <m/>
    <n v="4"/>
    <e v="#N/A"/>
    <n v="0"/>
    <n v="11"/>
    <s v=""/>
    <m/>
    <m/>
    <m/>
    <x v="1"/>
  </r>
  <r>
    <n v="1191"/>
    <n v="8"/>
    <x v="7"/>
    <x v="3"/>
    <d v="2014-12-15T00:00:00"/>
    <s v="Full_8h"/>
    <m/>
    <m/>
    <n v="4"/>
    <m/>
    <n v="12"/>
    <m/>
    <n v="315"/>
    <m/>
    <m/>
    <m/>
    <m/>
    <m/>
    <m/>
    <n v="4"/>
    <e v="#N/A"/>
    <n v="0"/>
    <n v="12"/>
    <s v=""/>
    <m/>
    <m/>
    <m/>
    <x v="1"/>
  </r>
  <r>
    <n v="1192"/>
    <n v="8"/>
    <x v="7"/>
    <x v="3"/>
    <d v="2014-12-15T00:00:00"/>
    <s v="Full_8h"/>
    <m/>
    <s v="Batten W1192"/>
    <n v="1"/>
    <m/>
    <n v="12"/>
    <m/>
    <n v="285"/>
    <m/>
    <m/>
    <m/>
    <m/>
    <m/>
    <m/>
    <n v="4"/>
    <e v="#N/A"/>
    <n v="0"/>
    <n v="12"/>
    <s v=""/>
    <m/>
    <m/>
    <m/>
    <x v="1"/>
  </r>
  <r>
    <n v="1192"/>
    <n v="8"/>
    <x v="7"/>
    <x v="3"/>
    <d v="2014-12-15T00:00:00"/>
    <s v="Full_8h"/>
    <m/>
    <m/>
    <n v="2"/>
    <m/>
    <n v="12"/>
    <m/>
    <n v="270"/>
    <m/>
    <m/>
    <m/>
    <m/>
    <m/>
    <m/>
    <n v="4"/>
    <e v="#N/A"/>
    <n v="0"/>
    <n v="12"/>
    <s v=""/>
    <m/>
    <m/>
    <m/>
    <x v="1"/>
  </r>
  <r>
    <n v="1192"/>
    <n v="8"/>
    <x v="7"/>
    <x v="3"/>
    <d v="2014-12-15T00:00:00"/>
    <s v="Full_8h"/>
    <m/>
    <m/>
    <n v="3"/>
    <m/>
    <n v="12"/>
    <m/>
    <n v="270"/>
    <m/>
    <m/>
    <m/>
    <m/>
    <m/>
    <m/>
    <n v="4"/>
    <e v="#N/A"/>
    <n v="0"/>
    <n v="12"/>
    <s v=""/>
    <m/>
    <m/>
    <m/>
    <x v="1"/>
  </r>
  <r>
    <n v="1192"/>
    <n v="8"/>
    <x v="7"/>
    <x v="3"/>
    <d v="2014-12-15T00:00:00"/>
    <s v="Full_8h"/>
    <m/>
    <m/>
    <n v="4"/>
    <m/>
    <n v="11"/>
    <m/>
    <n v="277"/>
    <m/>
    <m/>
    <m/>
    <m/>
    <m/>
    <m/>
    <n v="4"/>
    <e v="#N/A"/>
    <n v="0"/>
    <n v="11"/>
    <s v=""/>
    <m/>
    <m/>
    <m/>
    <x v="1"/>
  </r>
  <r>
    <n v="1195"/>
    <n v="8"/>
    <x v="7"/>
    <x v="3"/>
    <d v="2014-12-15T00:00:00"/>
    <s v="Full_8h"/>
    <m/>
    <s v="Batten W1195"/>
    <n v="1"/>
    <m/>
    <n v="12"/>
    <m/>
    <n v="330"/>
    <m/>
    <m/>
    <m/>
    <m/>
    <m/>
    <m/>
    <n v="4"/>
    <e v="#N/A"/>
    <n v="0"/>
    <n v="12"/>
    <s v=""/>
    <m/>
    <m/>
    <m/>
    <x v="1"/>
  </r>
  <r>
    <n v="1195"/>
    <n v="8"/>
    <x v="7"/>
    <x v="3"/>
    <d v="2014-12-15T00:00:00"/>
    <s v="Full_8h"/>
    <m/>
    <m/>
    <n v="2"/>
    <m/>
    <n v="12"/>
    <m/>
    <n v="355"/>
    <m/>
    <m/>
    <m/>
    <m/>
    <m/>
    <m/>
    <n v="4"/>
    <e v="#N/A"/>
    <n v="0"/>
    <n v="12"/>
    <s v=""/>
    <m/>
    <m/>
    <m/>
    <x v="1"/>
  </r>
  <r>
    <n v="1195"/>
    <n v="8"/>
    <x v="7"/>
    <x v="3"/>
    <d v="2014-12-15T00:00:00"/>
    <s v="Full_8h"/>
    <m/>
    <m/>
    <n v="3"/>
    <m/>
    <n v="12"/>
    <m/>
    <n v="338"/>
    <m/>
    <m/>
    <m/>
    <m/>
    <m/>
    <m/>
    <n v="5"/>
    <e v="#N/A"/>
    <n v="0"/>
    <n v="12"/>
    <s v=""/>
    <m/>
    <m/>
    <m/>
    <x v="1"/>
  </r>
  <r>
    <n v="1195"/>
    <n v="8"/>
    <x v="7"/>
    <x v="3"/>
    <d v="2014-12-15T00:00:00"/>
    <s v="Full_8h"/>
    <m/>
    <m/>
    <n v="4"/>
    <m/>
    <n v="12"/>
    <m/>
    <n v="315"/>
    <m/>
    <m/>
    <m/>
    <m/>
    <m/>
    <m/>
    <n v="5"/>
    <e v="#N/A"/>
    <n v="0"/>
    <n v="12"/>
    <s v=""/>
    <m/>
    <m/>
    <m/>
    <x v="1"/>
  </r>
  <r>
    <n v="1198"/>
    <n v="8"/>
    <x v="7"/>
    <x v="3"/>
    <d v="2014-12-15T00:00:00"/>
    <s v="Full_8h"/>
    <m/>
    <s v="Batten W1198"/>
    <n v="1"/>
    <m/>
    <n v="12"/>
    <m/>
    <n v="355"/>
    <m/>
    <m/>
    <m/>
    <m/>
    <m/>
    <m/>
    <n v="4"/>
    <e v="#N/A"/>
    <n v="0"/>
    <n v="12"/>
    <s v=""/>
    <m/>
    <m/>
    <m/>
    <x v="1"/>
  </r>
  <r>
    <n v="1198"/>
    <n v="8"/>
    <x v="7"/>
    <x v="3"/>
    <d v="2014-12-15T00:00:00"/>
    <s v="Full_8h"/>
    <m/>
    <m/>
    <n v="2"/>
    <m/>
    <n v="12"/>
    <m/>
    <n v="316"/>
    <m/>
    <m/>
    <m/>
    <m/>
    <m/>
    <m/>
    <n v="4"/>
    <e v="#N/A"/>
    <n v="0"/>
    <n v="12"/>
    <s v=""/>
    <m/>
    <m/>
    <m/>
    <x v="1"/>
  </r>
  <r>
    <n v="1198"/>
    <n v="8"/>
    <x v="7"/>
    <x v="3"/>
    <d v="2014-12-15T00:00:00"/>
    <s v="Full_8h"/>
    <m/>
    <m/>
    <n v="3"/>
    <m/>
    <n v="13"/>
    <m/>
    <n v="323"/>
    <m/>
    <m/>
    <m/>
    <m/>
    <m/>
    <m/>
    <n v="4"/>
    <e v="#N/A"/>
    <n v="0"/>
    <n v="13"/>
    <s v=""/>
    <m/>
    <m/>
    <m/>
    <x v="1"/>
  </r>
  <r>
    <n v="1198"/>
    <n v="8"/>
    <x v="7"/>
    <x v="3"/>
    <d v="2014-12-15T00:00:00"/>
    <s v="Full_8h"/>
    <m/>
    <m/>
    <n v="4"/>
    <m/>
    <n v="12"/>
    <m/>
    <n v="370"/>
    <m/>
    <m/>
    <m/>
    <m/>
    <m/>
    <m/>
    <n v="5"/>
    <e v="#N/A"/>
    <n v="0"/>
    <n v="12"/>
    <s v=""/>
    <m/>
    <m/>
    <m/>
    <x v="1"/>
  </r>
  <r>
    <n v="1199"/>
    <n v="8"/>
    <x v="7"/>
    <x v="3"/>
    <d v="2014-12-15T00:00:00"/>
    <s v="Full_8h"/>
    <m/>
    <s v="Batten W1199"/>
    <n v="1"/>
    <m/>
    <n v="12"/>
    <m/>
    <n v="395"/>
    <m/>
    <m/>
    <m/>
    <m/>
    <m/>
    <m/>
    <n v="4"/>
    <e v="#N/A"/>
    <n v="0"/>
    <n v="12"/>
    <s v=""/>
    <m/>
    <m/>
    <m/>
    <x v="1"/>
  </r>
  <r>
    <n v="1199"/>
    <n v="8"/>
    <x v="7"/>
    <x v="3"/>
    <d v="2014-12-15T00:00:00"/>
    <s v="Full_8h"/>
    <m/>
    <m/>
    <n v="2"/>
    <m/>
    <n v="12"/>
    <m/>
    <n v="355"/>
    <m/>
    <m/>
    <m/>
    <m/>
    <m/>
    <m/>
    <n v="4"/>
    <e v="#N/A"/>
    <n v="0"/>
    <n v="12"/>
    <s v=""/>
    <m/>
    <m/>
    <m/>
    <x v="1"/>
  </r>
  <r>
    <n v="1199"/>
    <n v="8"/>
    <x v="7"/>
    <x v="3"/>
    <d v="2014-12-15T00:00:00"/>
    <s v="Full_8h"/>
    <m/>
    <m/>
    <n v="3"/>
    <m/>
    <n v="12"/>
    <m/>
    <n v="325"/>
    <m/>
    <m/>
    <m/>
    <m/>
    <m/>
    <m/>
    <n v="4"/>
    <e v="#N/A"/>
    <n v="0"/>
    <n v="12"/>
    <s v=""/>
    <m/>
    <m/>
    <m/>
    <x v="1"/>
  </r>
  <r>
    <n v="1199"/>
    <n v="8"/>
    <x v="7"/>
    <x v="3"/>
    <d v="2014-12-15T00:00:00"/>
    <s v="Full_8h"/>
    <m/>
    <m/>
    <n v="4"/>
    <m/>
    <n v="12"/>
    <m/>
    <n v="355"/>
    <m/>
    <m/>
    <m/>
    <m/>
    <m/>
    <m/>
    <n v="4"/>
    <e v="#N/A"/>
    <n v="0"/>
    <n v="12"/>
    <s v=""/>
    <m/>
    <m/>
    <m/>
    <x v="1"/>
  </r>
  <r>
    <n v="1202"/>
    <n v="8"/>
    <x v="7"/>
    <x v="3"/>
    <d v="2014-12-15T00:00:00"/>
    <s v="Full_8h"/>
    <m/>
    <s v="Batten W1202"/>
    <n v="1"/>
    <m/>
    <n v="13"/>
    <m/>
    <n v="295"/>
    <m/>
    <m/>
    <m/>
    <m/>
    <m/>
    <m/>
    <n v="4"/>
    <e v="#N/A"/>
    <n v="0"/>
    <n v="13"/>
    <s v=""/>
    <m/>
    <m/>
    <m/>
    <x v="1"/>
  </r>
  <r>
    <n v="1202"/>
    <n v="8"/>
    <x v="7"/>
    <x v="3"/>
    <d v="2014-12-15T00:00:00"/>
    <s v="Full_8h"/>
    <m/>
    <m/>
    <n v="2"/>
    <m/>
    <n v="13"/>
    <m/>
    <n v="285"/>
    <m/>
    <m/>
    <m/>
    <m/>
    <m/>
    <m/>
    <n v="3"/>
    <e v="#N/A"/>
    <n v="0"/>
    <n v="13"/>
    <s v=""/>
    <m/>
    <m/>
    <m/>
    <x v="1"/>
  </r>
  <r>
    <n v="1202"/>
    <n v="8"/>
    <x v="7"/>
    <x v="3"/>
    <d v="2014-12-15T00:00:00"/>
    <s v="Full_8h"/>
    <m/>
    <m/>
    <n v="3"/>
    <m/>
    <n v="12"/>
    <m/>
    <n v="300"/>
    <m/>
    <m/>
    <m/>
    <m/>
    <m/>
    <m/>
    <n v="4"/>
    <e v="#N/A"/>
    <n v="0"/>
    <n v="12"/>
    <s v=""/>
    <m/>
    <m/>
    <m/>
    <x v="1"/>
  </r>
  <r>
    <n v="1202"/>
    <n v="8"/>
    <x v="7"/>
    <x v="3"/>
    <d v="2014-12-15T00:00:00"/>
    <s v="Full_8h"/>
    <m/>
    <m/>
    <n v="4"/>
    <m/>
    <n v="13"/>
    <m/>
    <n v="330"/>
    <m/>
    <m/>
    <m/>
    <m/>
    <m/>
    <m/>
    <n v="4"/>
    <e v="#N/A"/>
    <n v="0"/>
    <n v="13"/>
    <s v=""/>
    <m/>
    <m/>
    <m/>
    <x v="1"/>
  </r>
  <r>
    <n v="1209"/>
    <n v="8"/>
    <x v="7"/>
    <x v="3"/>
    <d v="2014-12-15T00:00:00"/>
    <s v="Full_8h"/>
    <m/>
    <s v="Batten W1209"/>
    <n v="1"/>
    <m/>
    <n v="12"/>
    <m/>
    <n v="215"/>
    <m/>
    <m/>
    <m/>
    <m/>
    <m/>
    <m/>
    <n v="3"/>
    <e v="#N/A"/>
    <n v="0"/>
    <n v="12"/>
    <s v=""/>
    <m/>
    <m/>
    <m/>
    <x v="1"/>
  </r>
  <r>
    <n v="1209"/>
    <n v="8"/>
    <x v="7"/>
    <x v="3"/>
    <d v="2014-12-15T00:00:00"/>
    <s v="Full_8h"/>
    <m/>
    <m/>
    <n v="2"/>
    <m/>
    <n v="12"/>
    <m/>
    <n v="292"/>
    <m/>
    <m/>
    <m/>
    <m/>
    <m/>
    <m/>
    <n v="4"/>
    <e v="#N/A"/>
    <n v="0"/>
    <n v="12"/>
    <s v=""/>
    <m/>
    <m/>
    <m/>
    <x v="1"/>
  </r>
  <r>
    <n v="1209"/>
    <n v="8"/>
    <x v="7"/>
    <x v="3"/>
    <d v="2014-12-15T00:00:00"/>
    <s v="Full_8h"/>
    <m/>
    <m/>
    <n v="3"/>
    <m/>
    <n v="12"/>
    <m/>
    <n v="258"/>
    <m/>
    <m/>
    <m/>
    <m/>
    <m/>
    <m/>
    <n v="3"/>
    <e v="#N/A"/>
    <n v="0"/>
    <n v="12"/>
    <s v=""/>
    <m/>
    <m/>
    <m/>
    <x v="1"/>
  </r>
  <r>
    <n v="1209"/>
    <n v="8"/>
    <x v="7"/>
    <x v="3"/>
    <d v="2014-12-15T00:00:00"/>
    <s v="Full_8h"/>
    <m/>
    <m/>
    <n v="4"/>
    <m/>
    <n v="12"/>
    <m/>
    <n v="292"/>
    <m/>
    <m/>
    <m/>
    <m/>
    <m/>
    <m/>
    <n v="3"/>
    <e v="#N/A"/>
    <n v="0"/>
    <n v="12"/>
    <s v=""/>
    <m/>
    <m/>
    <m/>
    <x v="1"/>
  </r>
  <r>
    <n v="1210"/>
    <n v="8"/>
    <x v="7"/>
    <x v="3"/>
    <d v="2014-12-15T00:00:00"/>
    <s v="Full_8h"/>
    <m/>
    <s v="Batten W1210"/>
    <n v="1"/>
    <m/>
    <n v="12"/>
    <m/>
    <n v="315"/>
    <m/>
    <m/>
    <m/>
    <m/>
    <m/>
    <m/>
    <n v="4"/>
    <e v="#N/A"/>
    <n v="0"/>
    <n v="12"/>
    <s v=""/>
    <m/>
    <m/>
    <m/>
    <x v="1"/>
  </r>
  <r>
    <n v="1210"/>
    <n v="8"/>
    <x v="7"/>
    <x v="3"/>
    <d v="2014-12-15T00:00:00"/>
    <s v="Full_8h"/>
    <m/>
    <m/>
    <n v="2"/>
    <m/>
    <n v="12"/>
    <m/>
    <n v="290"/>
    <m/>
    <m/>
    <m/>
    <m/>
    <m/>
    <m/>
    <n v="3"/>
    <e v="#N/A"/>
    <n v="0"/>
    <n v="12"/>
    <s v=""/>
    <m/>
    <m/>
    <m/>
    <x v="1"/>
  </r>
  <r>
    <n v="1210"/>
    <n v="8"/>
    <x v="7"/>
    <x v="3"/>
    <d v="2014-12-15T00:00:00"/>
    <s v="Full_8h"/>
    <m/>
    <m/>
    <n v="3"/>
    <m/>
    <n v="12"/>
    <m/>
    <n v="307"/>
    <m/>
    <m/>
    <m/>
    <m/>
    <m/>
    <m/>
    <n v="4"/>
    <e v="#N/A"/>
    <n v="0"/>
    <n v="12"/>
    <s v=""/>
    <m/>
    <m/>
    <m/>
    <x v="1"/>
  </r>
  <r>
    <n v="1210"/>
    <n v="8"/>
    <x v="7"/>
    <x v="3"/>
    <d v="2014-12-15T00:00:00"/>
    <s v="Full_8h"/>
    <m/>
    <m/>
    <n v="4"/>
    <m/>
    <n v="12"/>
    <m/>
    <n v="310"/>
    <m/>
    <m/>
    <m/>
    <m/>
    <m/>
    <m/>
    <n v="4"/>
    <e v="#N/A"/>
    <n v="0"/>
    <n v="12"/>
    <s v=""/>
    <m/>
    <m/>
    <m/>
    <x v="1"/>
  </r>
  <r>
    <n v="1255"/>
    <n v="8"/>
    <x v="7"/>
    <x v="9"/>
    <d v="2014-09-23T00:00:00"/>
    <s v="Full_8h"/>
    <m/>
    <n v="1255"/>
    <n v="1"/>
    <n v="0"/>
    <n v="3"/>
    <n v="4"/>
    <n v="33"/>
    <m/>
    <n v="37"/>
    <n v="3"/>
    <n v="2"/>
    <m/>
    <s v="V"/>
    <m/>
    <n v="184.85714285714286"/>
    <n v="0.20015455950540958"/>
    <n v="3.2001545595054095"/>
    <n v="8"/>
    <m/>
    <m/>
    <m/>
    <x v="2"/>
  </r>
  <r>
    <n v="1255"/>
    <n v="8"/>
    <x v="7"/>
    <x v="9"/>
    <d v="2014-09-23T00:00:00"/>
    <s v="Full_8h"/>
    <m/>
    <m/>
    <n v="2"/>
    <n v="0"/>
    <n v="3"/>
    <n v="4"/>
    <n v="30"/>
    <n v="33"/>
    <n v="45"/>
    <n v="3"/>
    <n v="2"/>
    <m/>
    <s v="V"/>
    <m/>
    <n v="184.85714285714286"/>
    <n v="0.24343122102009274"/>
    <n v="3.2434312210200926"/>
    <n v="8"/>
    <m/>
    <m/>
    <m/>
    <x v="2"/>
  </r>
  <r>
    <n v="1255"/>
    <n v="8"/>
    <x v="7"/>
    <x v="9"/>
    <d v="2014-09-23T00:00:00"/>
    <s v="Full_8h"/>
    <m/>
    <m/>
    <n v="3"/>
    <n v="0"/>
    <n v="3"/>
    <n v="4"/>
    <n v="27"/>
    <n v="38"/>
    <n v="9"/>
    <n v="3"/>
    <n v="2"/>
    <m/>
    <s v="V"/>
    <m/>
    <n v="184.85714285714286"/>
    <n v="4.8686244204018549E-2"/>
    <n v="3.0486862442040183"/>
    <n v="8"/>
    <m/>
    <m/>
    <m/>
    <x v="2"/>
  </r>
  <r>
    <n v="1255"/>
    <n v="8"/>
    <x v="7"/>
    <x v="9"/>
    <d v="2014-09-23T00:00:00"/>
    <s v="Full_8h"/>
    <m/>
    <m/>
    <n v="4"/>
    <n v="0"/>
    <n v="3"/>
    <n v="4"/>
    <n v="34"/>
    <n v="14"/>
    <n v="47"/>
    <n v="3"/>
    <n v="2"/>
    <m/>
    <s v="V"/>
    <m/>
    <n v="184.85714285714286"/>
    <n v="0.25425038639876352"/>
    <n v="3.2542503863987635"/>
    <n v="8"/>
    <m/>
    <m/>
    <m/>
    <x v="2"/>
  </r>
  <r>
    <n v="1259"/>
    <n v="8"/>
    <x v="7"/>
    <x v="9"/>
    <d v="2014-09-23T00:00:00"/>
    <s v="Full_8h"/>
    <m/>
    <n v="1259"/>
    <n v="1"/>
    <n v="0"/>
    <n v="2"/>
    <n v="3"/>
    <n v="34"/>
    <m/>
    <n v="57"/>
    <n v="3"/>
    <n v="3"/>
    <m/>
    <s v="V"/>
    <m/>
    <n v="64.5"/>
    <n v="0.88372093023255816"/>
    <n v="2.8837209302325579"/>
    <n v="8"/>
    <m/>
    <m/>
    <m/>
    <x v="2"/>
  </r>
  <r>
    <n v="1259"/>
    <n v="8"/>
    <x v="7"/>
    <x v="9"/>
    <d v="2014-09-23T00:00:00"/>
    <s v="Full_8h"/>
    <m/>
    <m/>
    <n v="2"/>
    <n v="0"/>
    <n v="2"/>
    <n v="3"/>
    <n v="42"/>
    <n v="52"/>
    <n v="105"/>
    <n v="3"/>
    <n v="3"/>
    <m/>
    <s v="V"/>
    <m/>
    <n v="64.5"/>
    <n v="1.6279069767441861"/>
    <n v="3.6279069767441863"/>
    <n v="8"/>
    <m/>
    <m/>
    <m/>
    <x v="2"/>
  </r>
  <r>
    <n v="1259"/>
    <n v="8"/>
    <x v="7"/>
    <x v="9"/>
    <d v="2014-09-23T00:00:00"/>
    <s v="Full_8h"/>
    <m/>
    <m/>
    <n v="3"/>
    <n v="0"/>
    <n v="3"/>
    <n v="4"/>
    <n v="28"/>
    <n v="53"/>
    <n v="32"/>
    <n v="4"/>
    <n v="1"/>
    <m/>
    <s v="V"/>
    <m/>
    <n v="184.85714285714286"/>
    <n v="0.17310664605873261"/>
    <n v="3.1731066460587325"/>
    <n v="8"/>
    <m/>
    <m/>
    <m/>
    <x v="2"/>
  </r>
  <r>
    <n v="1259"/>
    <n v="8"/>
    <x v="7"/>
    <x v="9"/>
    <d v="2014-09-23T00:00:00"/>
    <s v="Full_8h"/>
    <m/>
    <m/>
    <n v="4"/>
    <n v="0"/>
    <n v="2"/>
    <n v="3"/>
    <n v="25"/>
    <n v="20"/>
    <n v="63"/>
    <n v="3"/>
    <n v="2"/>
    <m/>
    <s v="V"/>
    <m/>
    <n v="64.5"/>
    <n v="0.97674418604651159"/>
    <n v="2.9767441860465116"/>
    <n v="7"/>
    <m/>
    <m/>
    <m/>
    <x v="2"/>
  </r>
  <r>
    <n v="1260"/>
    <n v="8"/>
    <x v="7"/>
    <x v="9"/>
    <d v="2014-09-23T00:00:00"/>
    <s v="Full_8h"/>
    <m/>
    <n v="1260"/>
    <n v="1"/>
    <n v="0"/>
    <n v="2"/>
    <n v="3"/>
    <n v="23"/>
    <m/>
    <n v="55"/>
    <n v="3"/>
    <n v="2"/>
    <m/>
    <s v="V"/>
    <m/>
    <n v="64.5"/>
    <n v="0.8527131782945736"/>
    <n v="2.8527131782945734"/>
    <n v="7"/>
    <m/>
    <m/>
    <m/>
    <x v="2"/>
  </r>
  <r>
    <n v="1260"/>
    <n v="8"/>
    <x v="7"/>
    <x v="9"/>
    <d v="2014-09-23T00:00:00"/>
    <s v="Full_8h"/>
    <m/>
    <m/>
    <n v="2"/>
    <n v="1"/>
    <n v="2"/>
    <n v="3"/>
    <n v="37"/>
    <n v="26"/>
    <n v="71"/>
    <n v="3"/>
    <n v="2"/>
    <m/>
    <s v="V"/>
    <m/>
    <n v="64.5"/>
    <n v="1.1007751937984496"/>
    <n v="3.1007751937984498"/>
    <n v="7"/>
    <m/>
    <m/>
    <m/>
    <x v="2"/>
  </r>
  <r>
    <n v="1260"/>
    <n v="8"/>
    <x v="7"/>
    <x v="9"/>
    <d v="2014-09-23T00:00:00"/>
    <s v="Full_8h"/>
    <m/>
    <m/>
    <n v="3"/>
    <n v="0"/>
    <n v="2"/>
    <n v="3"/>
    <n v="20"/>
    <n v="21"/>
    <n v="62"/>
    <n v="4"/>
    <n v="2"/>
    <m/>
    <s v="V"/>
    <m/>
    <n v="64.5"/>
    <n v="0.96124031007751942"/>
    <n v="2.9612403100775193"/>
    <n v="8"/>
    <m/>
    <m/>
    <m/>
    <x v="2"/>
  </r>
  <r>
    <n v="1256"/>
    <n v="8"/>
    <x v="7"/>
    <x v="9"/>
    <d v="2014-09-30T00:00:00"/>
    <s v="Full_8h"/>
    <m/>
    <n v="1256"/>
    <n v="1"/>
    <n v="1"/>
    <n v="3"/>
    <n v="4"/>
    <n v="42"/>
    <m/>
    <n v="83"/>
    <n v="4"/>
    <n v="4"/>
    <m/>
    <s v="V"/>
    <m/>
    <n v="184.85714285714286"/>
    <n v="0.44899536321483768"/>
    <n v="3.4489953632148378"/>
    <n v="11"/>
    <m/>
    <m/>
    <m/>
    <x v="2"/>
  </r>
  <r>
    <n v="1256"/>
    <n v="8"/>
    <x v="7"/>
    <x v="9"/>
    <d v="2014-09-30T00:00:00"/>
    <s v="Full_8h"/>
    <m/>
    <m/>
    <n v="2"/>
    <n v="1"/>
    <n v="4"/>
    <n v="5"/>
    <n v="58"/>
    <n v="166"/>
    <n v="65"/>
    <n v="3"/>
    <n v="5"/>
    <m/>
    <s v="V"/>
    <m/>
    <n v="205.23529411764707"/>
    <n v="0.31670965892805958"/>
    <n v="4.31670965892806"/>
    <n v="12"/>
    <m/>
    <m/>
    <m/>
    <x v="2"/>
  </r>
  <r>
    <n v="1256"/>
    <n v="8"/>
    <x v="7"/>
    <x v="9"/>
    <d v="2014-09-30T00:00:00"/>
    <s v="Full_8h"/>
    <m/>
    <m/>
    <n v="3"/>
    <n v="0"/>
    <n v="4"/>
    <n v="5"/>
    <n v="43"/>
    <n v="197"/>
    <n v="67"/>
    <n v="4"/>
    <n v="4"/>
    <m/>
    <s v="V"/>
    <m/>
    <n v="205.23529411764707"/>
    <n v="0.32645457151046142"/>
    <n v="4.3264545715104612"/>
    <n v="12"/>
    <m/>
    <m/>
    <m/>
    <x v="2"/>
  </r>
  <r>
    <n v="1256"/>
    <n v="8"/>
    <x v="7"/>
    <x v="9"/>
    <d v="2014-09-30T00:00:00"/>
    <s v="Full_8h"/>
    <m/>
    <m/>
    <n v="4"/>
    <n v="0"/>
    <n v="3"/>
    <n v="5"/>
    <n v="35"/>
    <n v="149"/>
    <n v="25"/>
    <n v="4"/>
    <n v="4"/>
    <m/>
    <s v="V"/>
    <m/>
    <n v="184.85714285714286"/>
    <n v="0.13523956723338484"/>
    <n v="3.135239567233385"/>
    <n v="11"/>
    <m/>
    <m/>
    <m/>
    <x v="2"/>
  </r>
  <r>
    <n v="1257"/>
    <n v="8"/>
    <x v="7"/>
    <x v="9"/>
    <d v="2014-09-30T00:00:00"/>
    <s v="Full_8h"/>
    <m/>
    <n v="1257"/>
    <n v="1"/>
    <n v="1"/>
    <n v="4"/>
    <n v="5"/>
    <n v="31"/>
    <n v="146"/>
    <n v="98"/>
    <n v="4"/>
    <n v="3"/>
    <m/>
    <s v="V"/>
    <m/>
    <n v="205.23529411764707"/>
    <n v="0.47750071653768983"/>
    <n v="4.4775007165376897"/>
    <n v="11"/>
    <m/>
    <m/>
    <m/>
    <x v="2"/>
  </r>
  <r>
    <n v="1257"/>
    <n v="8"/>
    <x v="7"/>
    <x v="9"/>
    <d v="2014-09-30T00:00:00"/>
    <s v="Full_8h"/>
    <m/>
    <m/>
    <n v="2"/>
    <n v="0"/>
    <n v="5"/>
    <n v="6"/>
    <n v="35"/>
    <n v="166"/>
    <n v="45"/>
    <n v="4"/>
    <n v="3"/>
    <m/>
    <s v="V"/>
    <m/>
    <n v="249.33333333333334"/>
    <n v="0.18048128342245989"/>
    <n v="5.1804812834224601"/>
    <n v="12"/>
    <m/>
    <m/>
    <m/>
    <x v="2"/>
  </r>
  <r>
    <n v="1257"/>
    <n v="8"/>
    <x v="7"/>
    <x v="9"/>
    <d v="2014-09-30T00:00:00"/>
    <s v="Full_8h"/>
    <m/>
    <m/>
    <n v="3"/>
    <n v="1"/>
    <n v="4"/>
    <n v="5"/>
    <n v="50"/>
    <n v="137"/>
    <n v="36"/>
    <n v="3"/>
    <n v="4"/>
    <m/>
    <s v="V"/>
    <m/>
    <n v="205.23529411764707"/>
    <n v="0.17540842648323302"/>
    <n v="4.1754084264832327"/>
    <n v="11"/>
    <m/>
    <m/>
    <m/>
    <x v="2"/>
  </r>
  <r>
    <n v="1257"/>
    <n v="8"/>
    <x v="7"/>
    <x v="9"/>
    <d v="2014-09-30T00:00:00"/>
    <s v="Full_8h"/>
    <m/>
    <m/>
    <n v="4"/>
    <n v="1"/>
    <n v="5"/>
    <n v="6"/>
    <n v="29"/>
    <n v="131"/>
    <n v="81"/>
    <n v="3"/>
    <n v="4"/>
    <m/>
    <s v="V"/>
    <m/>
    <n v="249.33333333333334"/>
    <n v="0.32486631016042777"/>
    <n v="5.3248663101604281"/>
    <n v="12"/>
    <m/>
    <m/>
    <m/>
    <x v="2"/>
  </r>
  <r>
    <n v="1269"/>
    <n v="8"/>
    <x v="7"/>
    <x v="9"/>
    <d v="2014-09-30T00:00:00"/>
    <s v="Full_8h"/>
    <m/>
    <n v="1269"/>
    <n v="1"/>
    <n v="0"/>
    <n v="3"/>
    <n v="4"/>
    <n v="57"/>
    <m/>
    <n v="139"/>
    <n v="3"/>
    <n v="4"/>
    <m/>
    <s v="V"/>
    <m/>
    <n v="184.85714285714286"/>
    <n v="0.75193199381761977"/>
    <n v="3.7519319938176197"/>
    <n v="10"/>
    <m/>
    <m/>
    <m/>
    <x v="2"/>
  </r>
  <r>
    <n v="1269"/>
    <n v="8"/>
    <x v="7"/>
    <x v="9"/>
    <d v="2014-09-30T00:00:00"/>
    <s v="Full_8h"/>
    <m/>
    <m/>
    <n v="2"/>
    <n v="1"/>
    <n v="4"/>
    <n v="5"/>
    <n v="61"/>
    <n v="181"/>
    <n v="107"/>
    <n v="4"/>
    <n v="4"/>
    <m/>
    <s v="V"/>
    <m/>
    <n v="205.23529411764707"/>
    <n v="0.52135282315849807"/>
    <n v="4.5213528231584981"/>
    <n v="12"/>
    <m/>
    <m/>
    <m/>
    <x v="2"/>
  </r>
  <r>
    <n v="1269"/>
    <n v="8"/>
    <x v="7"/>
    <x v="9"/>
    <d v="2014-09-30T00:00:00"/>
    <s v="Full_8h"/>
    <m/>
    <m/>
    <n v="3"/>
    <n v="1"/>
    <n v="3"/>
    <n v="4"/>
    <n v="41"/>
    <n v="100"/>
    <n v="92"/>
    <n v="4"/>
    <n v="3"/>
    <m/>
    <s v="V"/>
    <m/>
    <n v="184.85714285714286"/>
    <n v="0.49768160741885625"/>
    <n v="3.4976816074188561"/>
    <n v="10"/>
    <m/>
    <m/>
    <m/>
    <x v="2"/>
  </r>
  <r>
    <n v="1269"/>
    <n v="8"/>
    <x v="7"/>
    <x v="9"/>
    <d v="2014-09-30T00:00:00"/>
    <s v="Full_8h"/>
    <m/>
    <m/>
    <n v="4"/>
    <n v="1"/>
    <n v="5"/>
    <n v="6"/>
    <n v="42"/>
    <n v="162"/>
    <n v="52"/>
    <n v="3"/>
    <n v="4"/>
    <m/>
    <s v="V"/>
    <m/>
    <n v="249.33333333333334"/>
    <n v="0.20855614973262032"/>
    <n v="5.2085561497326207"/>
    <n v="12"/>
    <m/>
    <m/>
    <m/>
    <x v="2"/>
  </r>
  <r>
    <n v="1246"/>
    <n v="8"/>
    <x v="7"/>
    <x v="9"/>
    <d v="2014-10-07T00:00:00"/>
    <s v="Full_8h"/>
    <m/>
    <n v="1246"/>
    <n v="1"/>
    <n v="2"/>
    <n v="5"/>
    <n v="6"/>
    <n v="49"/>
    <m/>
    <n v="75"/>
    <n v="5"/>
    <n v="5"/>
    <m/>
    <s v="V"/>
    <m/>
    <n v="249.33333333333334"/>
    <n v="0.30080213903743314"/>
    <n v="5.3008021390374331"/>
    <n v="15"/>
    <m/>
    <m/>
    <m/>
    <x v="2"/>
  </r>
  <r>
    <n v="1246"/>
    <n v="8"/>
    <x v="7"/>
    <x v="9"/>
    <d v="2014-10-07T00:00:00"/>
    <s v="Full_8h"/>
    <m/>
    <m/>
    <n v="2"/>
    <n v="2"/>
    <n v="4"/>
    <n v="5"/>
    <n v="55"/>
    <n v="238"/>
    <n v="93"/>
    <n v="5"/>
    <n v="5"/>
    <m/>
    <s v="V"/>
    <m/>
    <n v="205.23529411764707"/>
    <n v="0.45313843508168528"/>
    <n v="4.4531384350816854"/>
    <n v="14"/>
    <m/>
    <m/>
    <m/>
    <x v="2"/>
  </r>
  <r>
    <n v="1246"/>
    <n v="8"/>
    <x v="7"/>
    <x v="9"/>
    <d v="2014-10-07T00:00:00"/>
    <s v="Full_8h"/>
    <m/>
    <m/>
    <n v="3"/>
    <n v="4"/>
    <n v="4"/>
    <n v="5"/>
    <n v="56"/>
    <n v="229"/>
    <n v="175"/>
    <n v="4"/>
    <n v="6"/>
    <m/>
    <s v="V"/>
    <m/>
    <n v="205.23529411764707"/>
    <n v="0.85267985096016041"/>
    <n v="4.8526798509601603"/>
    <n v="14"/>
    <m/>
    <m/>
    <m/>
    <x v="2"/>
  </r>
  <r>
    <n v="1246"/>
    <n v="8"/>
    <x v="7"/>
    <x v="9"/>
    <d v="2014-10-07T00:00:00"/>
    <s v="Full_8h"/>
    <m/>
    <m/>
    <n v="4"/>
    <n v="1"/>
    <n v="5"/>
    <n v="6"/>
    <n v="50"/>
    <n v="175"/>
    <n v="40"/>
    <n v="5"/>
    <n v="4"/>
    <m/>
    <s v="V"/>
    <m/>
    <n v="249.33333333333334"/>
    <n v="0.16042780748663102"/>
    <n v="5.1604278074866308"/>
    <n v="14"/>
    <m/>
    <m/>
    <m/>
    <x v="2"/>
  </r>
  <r>
    <n v="1253"/>
    <n v="8"/>
    <x v="7"/>
    <x v="9"/>
    <d v="2014-10-07T00:00:00"/>
    <s v="Full_8h"/>
    <m/>
    <n v="1253"/>
    <n v="1"/>
    <n v="3"/>
    <n v="5"/>
    <n v="6"/>
    <n v="52"/>
    <m/>
    <n v="166"/>
    <n v="5"/>
    <n v="5"/>
    <m/>
    <s v="V"/>
    <m/>
    <n v="249.33333333333334"/>
    <n v="0.66577540106951871"/>
    <n v="5.6657754010695189"/>
    <n v="15"/>
    <m/>
    <m/>
    <m/>
    <x v="2"/>
  </r>
  <r>
    <n v="1253"/>
    <n v="8"/>
    <x v="7"/>
    <x v="9"/>
    <d v="2014-10-07T00:00:00"/>
    <s v="Full_8h"/>
    <m/>
    <m/>
    <n v="2"/>
    <n v="2"/>
    <n v="5"/>
    <n v="6"/>
    <n v="51"/>
    <n v="215"/>
    <n v="156"/>
    <n v="5"/>
    <n v="5"/>
    <m/>
    <s v="V"/>
    <m/>
    <n v="249.33333333333334"/>
    <n v="0.62566844919786091"/>
    <n v="5.6256684491978612"/>
    <n v="15"/>
    <m/>
    <m/>
    <m/>
    <x v="2"/>
  </r>
  <r>
    <n v="1253"/>
    <n v="8"/>
    <x v="7"/>
    <x v="9"/>
    <d v="2014-10-07T00:00:00"/>
    <s v="Full_8h"/>
    <m/>
    <m/>
    <n v="3"/>
    <n v="1"/>
    <n v="5"/>
    <n v="6"/>
    <n v="54"/>
    <n v="202"/>
    <n v="146"/>
    <n v="5"/>
    <n v="4"/>
    <m/>
    <s v="V"/>
    <m/>
    <n v="249.33333333333334"/>
    <n v="0.58556149732620322"/>
    <n v="5.5855614973262036"/>
    <n v="14"/>
    <m/>
    <m/>
    <m/>
    <x v="2"/>
  </r>
  <r>
    <n v="1253"/>
    <n v="8"/>
    <x v="7"/>
    <x v="9"/>
    <d v="2014-10-07T00:00:00"/>
    <s v="Full_8h"/>
    <m/>
    <m/>
    <n v="4"/>
    <n v="1"/>
    <n v="5"/>
    <n v="6"/>
    <n v="45"/>
    <n v="165"/>
    <n v="156"/>
    <n v="5"/>
    <n v="4"/>
    <m/>
    <s v="V"/>
    <m/>
    <n v="249.33333333333334"/>
    <n v="0.62566844919786091"/>
    <n v="5.6256684491978612"/>
    <n v="14"/>
    <m/>
    <m/>
    <m/>
    <x v="2"/>
  </r>
  <r>
    <n v="1258"/>
    <n v="8"/>
    <x v="7"/>
    <x v="9"/>
    <d v="2014-10-07T00:00:00"/>
    <s v="Full_8h"/>
    <m/>
    <n v="1258"/>
    <n v="1"/>
    <n v="3"/>
    <n v="5"/>
    <n v="6"/>
    <n v="55"/>
    <m/>
    <n v="164"/>
    <n v="5"/>
    <n v="5"/>
    <m/>
    <s v="V"/>
    <m/>
    <n v="249.33333333333334"/>
    <n v="0.65775401069518713"/>
    <n v="5.6577540106951876"/>
    <n v="15"/>
    <m/>
    <m/>
    <m/>
    <x v="2"/>
  </r>
  <r>
    <n v="1258"/>
    <n v="8"/>
    <x v="7"/>
    <x v="9"/>
    <d v="2014-10-07T00:00:00"/>
    <s v="Full_8h"/>
    <m/>
    <m/>
    <n v="2"/>
    <n v="2"/>
    <n v="5"/>
    <n v="6"/>
    <n v="53"/>
    <n v="207"/>
    <n v="156"/>
    <n v="5"/>
    <n v="6"/>
    <m/>
    <s v="V"/>
    <m/>
    <n v="249.33333333333334"/>
    <n v="0.62566844919786091"/>
    <n v="5.6256684491978612"/>
    <n v="16"/>
    <m/>
    <m/>
    <m/>
    <x v="2"/>
  </r>
  <r>
    <n v="1258"/>
    <n v="8"/>
    <x v="7"/>
    <x v="9"/>
    <d v="2014-10-07T00:00:00"/>
    <s v="Full_8h"/>
    <m/>
    <m/>
    <n v="3"/>
    <n v="3"/>
    <n v="5"/>
    <n v="6"/>
    <n v="50"/>
    <n v="208"/>
    <n v="85"/>
    <n v="4"/>
    <n v="6"/>
    <m/>
    <s v="V"/>
    <m/>
    <n v="249.33333333333334"/>
    <n v="0.34090909090909088"/>
    <n v="5.3409090909090908"/>
    <n v="15"/>
    <m/>
    <m/>
    <m/>
    <x v="2"/>
  </r>
  <r>
    <n v="1258"/>
    <n v="8"/>
    <x v="7"/>
    <x v="9"/>
    <d v="2014-10-07T00:00:00"/>
    <s v="Full_8h"/>
    <m/>
    <m/>
    <n v="4"/>
    <n v="2"/>
    <n v="5"/>
    <n v="6"/>
    <n v="45"/>
    <n v="173"/>
    <n v="103"/>
    <n v="5"/>
    <n v="5"/>
    <m/>
    <s v="V"/>
    <m/>
    <n v="249.33333333333334"/>
    <n v="0.41310160427807485"/>
    <n v="5.4131016042780749"/>
    <n v="15"/>
    <m/>
    <m/>
    <m/>
    <x v="2"/>
  </r>
  <r>
    <n v="1245"/>
    <n v="8"/>
    <x v="7"/>
    <x v="9"/>
    <d v="2014-10-15T00:00:00"/>
    <s v="Full_8h"/>
    <m/>
    <n v="1245"/>
    <n v="1"/>
    <n v="3"/>
    <n v="5"/>
    <n v="6"/>
    <n v="62"/>
    <m/>
    <n v="193"/>
    <n v="5"/>
    <n v="6"/>
    <m/>
    <s v="V"/>
    <m/>
    <n v="249.33333333333334"/>
    <n v="0.77406417112299464"/>
    <n v="5.774064171122995"/>
    <n v="16"/>
    <m/>
    <m/>
    <m/>
    <x v="2"/>
  </r>
  <r>
    <n v="1245"/>
    <n v="8"/>
    <x v="7"/>
    <x v="9"/>
    <d v="2014-10-15T00:00:00"/>
    <s v="Full_8h"/>
    <m/>
    <m/>
    <n v="2"/>
    <n v="2"/>
    <n v="5"/>
    <n v="6"/>
    <n v="70"/>
    <n v="251"/>
    <n v="186"/>
    <n v="5"/>
    <n v="8"/>
    <m/>
    <s v="V"/>
    <m/>
    <n v="249.33333333333334"/>
    <n v="0.74598930481283421"/>
    <n v="5.7459893048128343"/>
    <n v="18"/>
    <m/>
    <m/>
    <m/>
    <x v="2"/>
  </r>
  <r>
    <n v="1245"/>
    <n v="8"/>
    <x v="7"/>
    <x v="9"/>
    <d v="2014-10-15T00:00:00"/>
    <s v="Full_8h"/>
    <m/>
    <m/>
    <n v="3"/>
    <n v="4"/>
    <n v="5"/>
    <n v="6"/>
    <n v="65"/>
    <n v="259"/>
    <n v="217"/>
    <n v="4"/>
    <n v="8"/>
    <m/>
    <s v="V"/>
    <m/>
    <n v="249.33333333333334"/>
    <n v="0.87032085561497319"/>
    <n v="5.8703208556149731"/>
    <n v="17"/>
    <m/>
    <m/>
    <m/>
    <x v="2"/>
  </r>
  <r>
    <n v="1245"/>
    <n v="8"/>
    <x v="7"/>
    <x v="9"/>
    <d v="2014-10-15T00:00:00"/>
    <s v="Full_8h"/>
    <m/>
    <m/>
    <n v="4"/>
    <n v="2"/>
    <n v="5"/>
    <n v="6"/>
    <n v="71"/>
    <n v="263"/>
    <n v="246"/>
    <n v="5"/>
    <n v="8"/>
    <m/>
    <s v="V"/>
    <m/>
    <n v="249.33333333333334"/>
    <n v="0.9866310160427807"/>
    <n v="5.9866310160427805"/>
    <n v="18"/>
    <m/>
    <m/>
    <m/>
    <x v="2"/>
  </r>
  <r>
    <n v="1262"/>
    <n v="8"/>
    <x v="7"/>
    <x v="9"/>
    <d v="2014-10-15T00:00:00"/>
    <s v="Full_8h"/>
    <m/>
    <n v="1262"/>
    <n v="1"/>
    <n v="2"/>
    <n v="5"/>
    <n v="6"/>
    <n v="65"/>
    <n v="217"/>
    <n v="143"/>
    <n v="5"/>
    <n v="9"/>
    <m/>
    <s v="V"/>
    <m/>
    <n v="249.33333333333334"/>
    <n v="0.57352941176470584"/>
    <n v="5.5735294117647056"/>
    <n v="19"/>
    <m/>
    <m/>
    <m/>
    <x v="2"/>
  </r>
  <r>
    <n v="1262"/>
    <n v="8"/>
    <x v="7"/>
    <x v="9"/>
    <d v="2014-10-15T00:00:00"/>
    <s v="Full_8h"/>
    <m/>
    <m/>
    <n v="2"/>
    <n v="2"/>
    <n v="6"/>
    <n v="7"/>
    <n v="57"/>
    <n v="213"/>
    <n v="182"/>
    <n v="4"/>
    <n v="9"/>
    <m/>
    <s v="V"/>
    <m/>
    <n v="304.46153846153845"/>
    <n v="0.59777665487620013"/>
    <n v="6.5977766548762"/>
    <n v="19"/>
    <m/>
    <m/>
    <m/>
    <x v="2"/>
  </r>
  <r>
    <n v="1262"/>
    <n v="8"/>
    <x v="7"/>
    <x v="9"/>
    <d v="2014-10-15T00:00:00"/>
    <s v="Full_8h"/>
    <m/>
    <m/>
    <n v="3"/>
    <n v="1"/>
    <n v="5"/>
    <n v="6"/>
    <n v="58"/>
    <n v="204"/>
    <n v="141"/>
    <n v="5"/>
    <n v="7"/>
    <m/>
    <s v="V"/>
    <m/>
    <n v="249.33333333333334"/>
    <n v="0.56550802139037426"/>
    <n v="5.5655080213903743"/>
    <n v="17"/>
    <m/>
    <m/>
    <m/>
    <x v="2"/>
  </r>
  <r>
    <n v="1262"/>
    <n v="8"/>
    <x v="7"/>
    <x v="9"/>
    <d v="2014-10-15T00:00:00"/>
    <s v="Full_8h"/>
    <m/>
    <m/>
    <n v="4"/>
    <n v="2"/>
    <n v="5"/>
    <n v="6"/>
    <n v="60"/>
    <n v="231"/>
    <n v="171"/>
    <n v="5"/>
    <n v="7"/>
    <m/>
    <s v="V"/>
    <m/>
    <n v="249.33333333333334"/>
    <n v="0.68582887700534756"/>
    <n v="5.6858288770053473"/>
    <n v="17"/>
    <m/>
    <m/>
    <m/>
    <x v="2"/>
  </r>
  <r>
    <n v="1267"/>
    <n v="8"/>
    <x v="7"/>
    <x v="9"/>
    <d v="2014-10-15T00:00:00"/>
    <s v="Full_8h"/>
    <m/>
    <n v="1267"/>
    <n v="1"/>
    <n v="3"/>
    <n v="6"/>
    <n v="7"/>
    <n v="72"/>
    <m/>
    <n v="143"/>
    <n v="5"/>
    <n v="8"/>
    <m/>
    <s v="V"/>
    <m/>
    <n v="304.46153846153845"/>
    <n v="0.46968165740272866"/>
    <n v="6.4696816574027283"/>
    <n v="19"/>
    <m/>
    <m/>
    <m/>
    <x v="2"/>
  </r>
  <r>
    <n v="1267"/>
    <n v="8"/>
    <x v="7"/>
    <x v="9"/>
    <d v="2014-10-15T00:00:00"/>
    <s v="Full_8h"/>
    <m/>
    <m/>
    <n v="2"/>
    <n v="3"/>
    <n v="6"/>
    <n v="7"/>
    <n v="75"/>
    <n v="263"/>
    <n v="59"/>
    <n v="5"/>
    <n v="7"/>
    <m/>
    <s v="V"/>
    <m/>
    <n v="304.46153846153845"/>
    <n v="0.19378473976755939"/>
    <n v="6.1937847397675592"/>
    <n v="18"/>
    <m/>
    <m/>
    <m/>
    <x v="2"/>
  </r>
  <r>
    <n v="1267"/>
    <n v="8"/>
    <x v="7"/>
    <x v="9"/>
    <d v="2014-10-15T00:00:00"/>
    <s v="Full_8h"/>
    <m/>
    <m/>
    <n v="3"/>
    <n v="4"/>
    <n v="5"/>
    <n v="6"/>
    <n v="72"/>
    <n v="260"/>
    <n v="198"/>
    <n v="5"/>
    <n v="7"/>
    <m/>
    <s v="V"/>
    <m/>
    <n v="249.33333333333334"/>
    <n v="0.79411764705882348"/>
    <n v="5.7941176470588234"/>
    <n v="17"/>
    <m/>
    <m/>
    <m/>
    <x v="2"/>
  </r>
  <r>
    <n v="1267"/>
    <n v="8"/>
    <x v="7"/>
    <x v="9"/>
    <d v="2014-10-15T00:00:00"/>
    <s v="Full_8h"/>
    <m/>
    <m/>
    <n v="4"/>
    <n v="2"/>
    <n v="6"/>
    <n v="7"/>
    <n v="72"/>
    <n v="231"/>
    <n v="119"/>
    <n v="5"/>
    <n v="8"/>
    <m/>
    <s v="V"/>
    <m/>
    <n v="304.46153846153845"/>
    <n v="0.39085396664982314"/>
    <n v="6.3908539666498232"/>
    <n v="19"/>
    <m/>
    <m/>
    <m/>
    <x v="2"/>
  </r>
  <r>
    <n v="1238"/>
    <n v="8"/>
    <x v="7"/>
    <x v="9"/>
    <d v="2014-10-21T00:00:00"/>
    <s v="Full_8h"/>
    <m/>
    <n v="1238"/>
    <n v="1"/>
    <n v="2"/>
    <n v="7"/>
    <n v="8"/>
    <n v="77"/>
    <m/>
    <n v="181"/>
    <n v="5"/>
    <n v="9"/>
    <m/>
    <s v="DR"/>
    <m/>
    <n v="281.75"/>
    <n v="0.64241348713398405"/>
    <n v="7.6424134871339842"/>
    <n v="21"/>
    <m/>
    <m/>
    <m/>
    <x v="2"/>
  </r>
  <r>
    <n v="1238"/>
    <n v="8"/>
    <x v="7"/>
    <x v="9"/>
    <d v="2014-10-21T00:00:00"/>
    <s v="Full_8h"/>
    <m/>
    <m/>
    <n v="2"/>
    <n v="1"/>
    <n v="6"/>
    <n v="8"/>
    <n v="71"/>
    <n v="249"/>
    <n v="245"/>
    <n v="5"/>
    <n v="10"/>
    <m/>
    <s v="V"/>
    <m/>
    <n v="304.46153846153845"/>
    <n v="0.80469934310257707"/>
    <n v="6.8046993431025768"/>
    <n v="21"/>
    <m/>
    <m/>
    <m/>
    <x v="2"/>
  </r>
  <r>
    <n v="1238"/>
    <n v="8"/>
    <x v="7"/>
    <x v="9"/>
    <d v="2014-10-21T00:00:00"/>
    <s v="Full_8h"/>
    <m/>
    <m/>
    <n v="3"/>
    <n v="4"/>
    <n v="7"/>
    <n v="8"/>
    <n v="82"/>
    <n v="266"/>
    <n v="96"/>
    <n v="5"/>
    <n v="10"/>
    <m/>
    <s v="V"/>
    <m/>
    <n v="281.75"/>
    <n v="0.34072759538598046"/>
    <n v="7.3407275953859807"/>
    <n v="22"/>
    <m/>
    <m/>
    <m/>
    <x v="2"/>
  </r>
  <r>
    <n v="1238"/>
    <n v="8"/>
    <x v="7"/>
    <x v="9"/>
    <d v="2014-10-21T00:00:00"/>
    <s v="Full_8h"/>
    <m/>
    <m/>
    <n v="4"/>
    <n v="5"/>
    <n v="7"/>
    <n v="8"/>
    <n v="78"/>
    <n v="290"/>
    <n v="94"/>
    <n v="5"/>
    <n v="8"/>
    <m/>
    <s v="V"/>
    <m/>
    <n v="281.75"/>
    <n v="0.3336291038154392"/>
    <n v="7.3336291038154391"/>
    <n v="20"/>
    <m/>
    <m/>
    <m/>
    <x v="2"/>
  </r>
  <r>
    <n v="1252"/>
    <n v="8"/>
    <x v="7"/>
    <x v="9"/>
    <d v="2014-10-21T00:00:00"/>
    <s v="Full_8h"/>
    <m/>
    <n v="1252"/>
    <n v="1"/>
    <n v="6"/>
    <n v="7"/>
    <n v="8"/>
    <n v="82"/>
    <m/>
    <n v="147"/>
    <n v="5"/>
    <n v="12"/>
    <m/>
    <s v="Early DR"/>
    <m/>
    <n v="281.75"/>
    <n v="0.52173913043478259"/>
    <n v="7.5217391304347823"/>
    <n v="24"/>
    <m/>
    <m/>
    <m/>
    <x v="2"/>
  </r>
  <r>
    <n v="1252"/>
    <n v="8"/>
    <x v="7"/>
    <x v="9"/>
    <d v="2014-10-21T00:00:00"/>
    <s v="Full_8h"/>
    <m/>
    <m/>
    <n v="2"/>
    <n v="2"/>
    <n v="7"/>
    <n v="8"/>
    <n v="73"/>
    <n v="247"/>
    <n v="166"/>
    <n v="4"/>
    <n v="10"/>
    <m/>
    <s v="V"/>
    <m/>
    <n v="281.75"/>
    <n v="0.58917480035492453"/>
    <n v="7.5891748003549244"/>
    <n v="21"/>
    <m/>
    <m/>
    <m/>
    <x v="2"/>
  </r>
  <r>
    <n v="1252"/>
    <n v="8"/>
    <x v="7"/>
    <x v="9"/>
    <d v="2014-10-21T00:00:00"/>
    <s v="Full_8h"/>
    <m/>
    <m/>
    <n v="3"/>
    <n v="2"/>
    <n v="6"/>
    <n v="7"/>
    <n v="73"/>
    <n v="272"/>
    <n v="83"/>
    <n v="4"/>
    <n v="8"/>
    <m/>
    <s v="V"/>
    <m/>
    <n v="304.46153846153845"/>
    <n v="0.27261243052046491"/>
    <n v="6.2726124305204651"/>
    <n v="18"/>
    <m/>
    <m/>
    <m/>
    <x v="2"/>
  </r>
  <r>
    <n v="1252"/>
    <n v="8"/>
    <x v="7"/>
    <x v="9"/>
    <d v="2014-10-21T00:00:00"/>
    <s v="Full_8h"/>
    <m/>
    <m/>
    <n v="4"/>
    <n v="3"/>
    <n v="7"/>
    <n v="8"/>
    <n v="65"/>
    <n v="284"/>
    <n v="56"/>
    <n v="4"/>
    <n v="9"/>
    <m/>
    <s v="V"/>
    <m/>
    <n v="281.75"/>
    <n v="0.19875776397515527"/>
    <n v="7.1987577639751557"/>
    <n v="20"/>
    <m/>
    <m/>
    <m/>
    <x v="2"/>
  </r>
  <r>
    <n v="1254"/>
    <n v="8"/>
    <x v="7"/>
    <x v="9"/>
    <d v="2014-10-21T00:00:00"/>
    <s v="Full_8h"/>
    <m/>
    <n v="1254"/>
    <n v="1"/>
    <n v="3"/>
    <n v="7"/>
    <n v="8"/>
    <n v="82"/>
    <m/>
    <n v="110"/>
    <n v="5"/>
    <n v="9"/>
    <m/>
    <s v="V"/>
    <m/>
    <n v="281.75"/>
    <n v="0.39041703637976932"/>
    <n v="7.3904170363797697"/>
    <n v="21"/>
    <m/>
    <m/>
    <m/>
    <x v="2"/>
  </r>
  <r>
    <n v="1254"/>
    <n v="8"/>
    <x v="7"/>
    <x v="9"/>
    <d v="2014-10-21T00:00:00"/>
    <s v="Full_8h"/>
    <m/>
    <m/>
    <n v="2"/>
    <n v="2"/>
    <n v="7"/>
    <n v="8"/>
    <n v="90"/>
    <n v="301"/>
    <n v="130"/>
    <n v="5"/>
    <n v="11"/>
    <m/>
    <s v="V"/>
    <m/>
    <n v="281.75"/>
    <n v="0.46140195208518192"/>
    <n v="7.4614019520851818"/>
    <n v="23"/>
    <m/>
    <m/>
    <m/>
    <x v="2"/>
  </r>
  <r>
    <n v="1254"/>
    <n v="8"/>
    <x v="7"/>
    <x v="9"/>
    <d v="2014-10-21T00:00:00"/>
    <s v="Full_8h"/>
    <m/>
    <m/>
    <n v="3"/>
    <n v="3"/>
    <n v="7"/>
    <n v="8"/>
    <n v="79"/>
    <n v="269"/>
    <n v="241"/>
    <n v="4"/>
    <n v="9"/>
    <m/>
    <s v="V"/>
    <m/>
    <n v="281.75"/>
    <n v="0.85536823425022179"/>
    <n v="7.8553682342502213"/>
    <n v="20"/>
    <m/>
    <m/>
    <m/>
    <x v="2"/>
  </r>
  <r>
    <n v="1254"/>
    <n v="8"/>
    <x v="7"/>
    <x v="9"/>
    <d v="2014-10-21T00:00:00"/>
    <s v="Full_8h"/>
    <m/>
    <m/>
    <n v="4"/>
    <n v="2"/>
    <n v="7"/>
    <n v="8"/>
    <n v="94"/>
    <n v="304"/>
    <n v="167"/>
    <n v="5"/>
    <n v="11"/>
    <m/>
    <s v="V"/>
    <m/>
    <n v="281.75"/>
    <n v="0.59272404614019525"/>
    <n v="7.5927240461401952"/>
    <n v="23"/>
    <m/>
    <m/>
    <m/>
    <x v="2"/>
  </r>
  <r>
    <n v="1241"/>
    <n v="8"/>
    <x v="7"/>
    <x v="9"/>
    <d v="2014-10-28T00:00:00"/>
    <s v="Full_8h"/>
    <m/>
    <n v="1241"/>
    <n v="1"/>
    <n v="3"/>
    <n v="8"/>
    <n v="9"/>
    <n v="88"/>
    <m/>
    <n v="90"/>
    <n v="5"/>
    <n v="12"/>
    <m/>
    <s v="DR"/>
    <m/>
    <n v="242"/>
    <n v="0.37190082644628097"/>
    <n v="8.3719008264462804"/>
    <n v="25"/>
    <m/>
    <m/>
    <m/>
    <x v="2"/>
  </r>
  <r>
    <n v="1241"/>
    <n v="8"/>
    <x v="7"/>
    <x v="9"/>
    <d v="2014-10-28T00:00:00"/>
    <s v="Full_8h"/>
    <m/>
    <m/>
    <n v="2"/>
    <n v="4"/>
    <n v="8"/>
    <n v="9"/>
    <n v="70"/>
    <n v="304"/>
    <n v="57"/>
    <n v="5"/>
    <n v="14"/>
    <m/>
    <s v="DR"/>
    <m/>
    <n v="242"/>
    <n v="0.23553719008264462"/>
    <n v="8.2355371900826455"/>
    <n v="27"/>
    <m/>
    <m/>
    <m/>
    <x v="2"/>
  </r>
  <r>
    <n v="1241"/>
    <n v="8"/>
    <x v="7"/>
    <x v="9"/>
    <d v="2014-10-28T00:00:00"/>
    <s v="Full_8h"/>
    <m/>
    <m/>
    <n v="3"/>
    <n v="2"/>
    <n v="7"/>
    <n v="8"/>
    <n v="83"/>
    <n v="311"/>
    <n v="235"/>
    <n v="5"/>
    <n v="10"/>
    <m/>
    <s v="E "/>
    <m/>
    <n v="281.75"/>
    <n v="0.83407275953859805"/>
    <n v="7.8340727595385982"/>
    <n v="22"/>
    <m/>
    <m/>
    <m/>
    <x v="2"/>
  </r>
  <r>
    <n v="1241"/>
    <n v="8"/>
    <x v="7"/>
    <x v="9"/>
    <d v="2014-10-28T00:00:00"/>
    <s v="Full_8h"/>
    <m/>
    <m/>
    <n v="4"/>
    <n v="2"/>
    <n v="7"/>
    <n v="8"/>
    <n v="88"/>
    <n v="305"/>
    <n v="270"/>
    <n v="6"/>
    <n v="11"/>
    <m/>
    <s v="V"/>
    <m/>
    <n v="281.75"/>
    <n v="0.95829636202307011"/>
    <n v="7.95829636202307"/>
    <n v="24"/>
    <m/>
    <m/>
    <m/>
    <x v="2"/>
  </r>
  <r>
    <n v="1247"/>
    <n v="8"/>
    <x v="7"/>
    <x v="9"/>
    <d v="2014-10-28T00:00:00"/>
    <s v="Full_8h"/>
    <d v="2014-10-28T00:00:00"/>
    <n v="1247"/>
    <n v="1"/>
    <n v="3"/>
    <n v="7"/>
    <n v="8"/>
    <n v="80"/>
    <m/>
    <n v="270"/>
    <n v="5"/>
    <n v="10"/>
    <m/>
    <s v="V"/>
    <m/>
    <n v="281.75"/>
    <n v="0.95829636202307011"/>
    <n v="7.95829636202307"/>
    <n v="22"/>
    <m/>
    <m/>
    <m/>
    <x v="2"/>
  </r>
  <r>
    <n v="1247"/>
    <n v="8"/>
    <x v="7"/>
    <x v="9"/>
    <d v="2014-10-28T00:00:00"/>
    <s v="Full_8h"/>
    <m/>
    <m/>
    <n v="2"/>
    <n v="5"/>
    <n v="7"/>
    <n v="8"/>
    <n v="90"/>
    <n v="334"/>
    <n v="252"/>
    <n v="6"/>
    <n v="10"/>
    <m/>
    <s v="V"/>
    <m/>
    <n v="281.75"/>
    <n v="0.89440993788819878"/>
    <n v="7.8944099378881987"/>
    <n v="23"/>
    <m/>
    <m/>
    <m/>
    <x v="2"/>
  </r>
  <r>
    <n v="1247"/>
    <n v="8"/>
    <x v="7"/>
    <x v="9"/>
    <d v="2014-10-28T00:00:00"/>
    <s v="Full_8h"/>
    <m/>
    <m/>
    <n v="3"/>
    <n v="5"/>
    <n v="7"/>
    <n v="8"/>
    <n v="105"/>
    <n v="363"/>
    <n v="222"/>
    <n v="5"/>
    <n v="15"/>
    <m/>
    <s v="DR"/>
    <m/>
    <n v="281.75"/>
    <n v="0.78793256433007985"/>
    <n v="7.7879325643300801"/>
    <n v="27"/>
    <m/>
    <m/>
    <m/>
    <x v="2"/>
  </r>
  <r>
    <n v="1247"/>
    <n v="8"/>
    <x v="7"/>
    <x v="9"/>
    <d v="2014-10-28T00:00:00"/>
    <s v="Full_8h"/>
    <m/>
    <m/>
    <n v="4"/>
    <n v="4"/>
    <n v="8"/>
    <n v="9"/>
    <n v="83"/>
    <n v="320"/>
    <n v="227"/>
    <n v="4"/>
    <n v="8"/>
    <m/>
    <s v="V"/>
    <m/>
    <n v="242"/>
    <n v="0.93801652892561982"/>
    <n v="8.938016528925619"/>
    <n v="20"/>
    <m/>
    <m/>
    <m/>
    <x v="2"/>
  </r>
  <r>
    <n v="1265"/>
    <n v="8"/>
    <x v="7"/>
    <x v="9"/>
    <d v="2014-10-28T00:00:00"/>
    <s v="Full_8h"/>
    <m/>
    <n v="1265"/>
    <n v="1"/>
    <n v="4"/>
    <n v="7"/>
    <n v="8"/>
    <n v="83"/>
    <m/>
    <n v="201"/>
    <n v="5"/>
    <n v="11"/>
    <m/>
    <s v="V"/>
    <m/>
    <n v="281.75"/>
    <n v="0.71339840283939659"/>
    <n v="7.7133984028393963"/>
    <n v="23"/>
    <m/>
    <m/>
    <m/>
    <x v="2"/>
  </r>
  <r>
    <n v="1265"/>
    <n v="8"/>
    <x v="7"/>
    <x v="9"/>
    <d v="2014-10-28T00:00:00"/>
    <s v="Full_8h"/>
    <m/>
    <m/>
    <n v="2"/>
    <n v="2"/>
    <n v="6"/>
    <n v="7"/>
    <n v="74"/>
    <n v="268"/>
    <n v="226"/>
    <n v="5"/>
    <n v="10"/>
    <m/>
    <s v="V"/>
    <m/>
    <n v="304.46153846153845"/>
    <n v="0.74229408792319351"/>
    <n v="6.7422940879231934"/>
    <n v="21"/>
    <m/>
    <m/>
    <m/>
    <x v="2"/>
  </r>
  <r>
    <n v="1265"/>
    <n v="8"/>
    <x v="7"/>
    <x v="9"/>
    <d v="2014-10-28T00:00:00"/>
    <s v="Full_8h"/>
    <m/>
    <m/>
    <n v="3"/>
    <n v="3"/>
    <n v="7"/>
    <n v="8"/>
    <n v="85"/>
    <n v="315"/>
    <n v="103"/>
    <n v="4"/>
    <n v="16"/>
    <m/>
    <s v="V"/>
    <m/>
    <n v="281.75"/>
    <n v="0.36557231588287487"/>
    <n v="7.3655723158828748"/>
    <n v="27"/>
    <m/>
    <m/>
    <m/>
    <x v="2"/>
  </r>
  <r>
    <n v="1265"/>
    <n v="8"/>
    <x v="7"/>
    <x v="9"/>
    <d v="2014-10-28T00:00:00"/>
    <s v="Full_8h"/>
    <m/>
    <m/>
    <n v="4"/>
    <n v="2"/>
    <n v="8"/>
    <n v="9"/>
    <n v="74"/>
    <n v="306"/>
    <n v="113"/>
    <n v="5"/>
    <n v="11"/>
    <m/>
    <s v="V"/>
    <m/>
    <n v="242"/>
    <n v="0.46694214876033058"/>
    <n v="8.4669421487603298"/>
    <n v="24"/>
    <m/>
    <m/>
    <m/>
    <x v="2"/>
  </r>
  <r>
    <n v="1242"/>
    <n v="8"/>
    <x v="7"/>
    <x v="9"/>
    <d v="2014-11-04T00:00:00"/>
    <s v="Full_8h"/>
    <m/>
    <n v="1242"/>
    <n v="1"/>
    <n v="2"/>
    <n v="8"/>
    <n v="9"/>
    <n v="84"/>
    <n v="294"/>
    <n v="96"/>
    <n v="5"/>
    <n v="12"/>
    <m/>
    <s v="DR"/>
    <m/>
    <n v="242"/>
    <n v="0.39669421487603307"/>
    <n v="8.3966942148760335"/>
    <n v="25"/>
    <m/>
    <m/>
    <m/>
    <x v="2"/>
  </r>
  <r>
    <n v="1242"/>
    <n v="8"/>
    <x v="7"/>
    <x v="9"/>
    <d v="2014-11-04T00:00:00"/>
    <s v="Full_8h"/>
    <m/>
    <m/>
    <n v="2"/>
    <n v="2"/>
    <n v="8"/>
    <n v="9"/>
    <n v="86"/>
    <n v="259"/>
    <n v="71"/>
    <n v="5"/>
    <n v="15"/>
    <m/>
    <s v="DR"/>
    <m/>
    <n v="242"/>
    <n v="0.29338842975206614"/>
    <n v="8.293388429752067"/>
    <n v="28"/>
    <m/>
    <m/>
    <m/>
    <x v="2"/>
  </r>
  <r>
    <n v="1242"/>
    <n v="8"/>
    <x v="7"/>
    <x v="9"/>
    <d v="2014-11-04T00:00:00"/>
    <s v="Full_8h"/>
    <m/>
    <m/>
    <n v="3"/>
    <n v="2"/>
    <n v="7"/>
    <n v="9"/>
    <n v="92"/>
    <n v="369"/>
    <n v="229"/>
    <n v="5"/>
    <n v="11"/>
    <m/>
    <s v="DR"/>
    <m/>
    <n v="281.75"/>
    <n v="0.81277728482697431"/>
    <n v="7.8127772848269741"/>
    <n v="23"/>
    <m/>
    <m/>
    <m/>
    <x v="2"/>
  </r>
  <r>
    <n v="1242"/>
    <n v="8"/>
    <x v="7"/>
    <x v="9"/>
    <d v="2014-11-04T00:00:00"/>
    <s v="Full_8h"/>
    <m/>
    <m/>
    <n v="4"/>
    <n v="4"/>
    <n v="9"/>
    <n v="10"/>
    <n v="90"/>
    <n v="297"/>
    <n v="160"/>
    <n v="5"/>
    <n v="16"/>
    <m/>
    <s v="DR"/>
    <m/>
    <n v="192"/>
    <n v="0.83333333333333337"/>
    <n v="9.8333333333333339"/>
    <n v="30"/>
    <m/>
    <m/>
    <m/>
    <x v="2"/>
  </r>
  <r>
    <n v="1244"/>
    <n v="8"/>
    <x v="7"/>
    <x v="9"/>
    <d v="2014-11-04T00:00:00"/>
    <s v="Full_8h"/>
    <m/>
    <n v="1244"/>
    <n v="1"/>
    <n v="4"/>
    <n v="8"/>
    <n v="9"/>
    <n v="95"/>
    <m/>
    <n v="200"/>
    <n v="5"/>
    <n v="16"/>
    <m/>
    <s v="DR"/>
    <m/>
    <n v="242"/>
    <n v="0.82644628099173556"/>
    <n v="8.8264462809917354"/>
    <n v="29"/>
    <m/>
    <m/>
    <m/>
    <x v="2"/>
  </r>
  <r>
    <n v="1244"/>
    <n v="8"/>
    <x v="7"/>
    <x v="9"/>
    <d v="2014-11-04T00:00:00"/>
    <s v="Full_8h"/>
    <m/>
    <m/>
    <n v="2"/>
    <n v="5"/>
    <n v="9"/>
    <n v="10"/>
    <n v="91"/>
    <n v="230"/>
    <n v="58"/>
    <n v="5"/>
    <n v="15"/>
    <m/>
    <s v="DR"/>
    <m/>
    <n v="192"/>
    <n v="0.30208333333333331"/>
    <n v="9.3020833333333339"/>
    <n v="29"/>
    <m/>
    <m/>
    <m/>
    <x v="2"/>
  </r>
  <r>
    <n v="1244"/>
    <n v="8"/>
    <x v="7"/>
    <x v="9"/>
    <d v="2014-11-04T00:00:00"/>
    <s v="Full_8h"/>
    <m/>
    <m/>
    <n v="3"/>
    <n v="3"/>
    <n v="8"/>
    <n v="9"/>
    <n v="100"/>
    <n v="292"/>
    <n v="175"/>
    <n v="5"/>
    <n v="17"/>
    <m/>
    <s v="DR"/>
    <m/>
    <n v="242"/>
    <n v="0.72314049586776863"/>
    <n v="8.723140495867769"/>
    <n v="30"/>
    <m/>
    <m/>
    <m/>
    <x v="2"/>
  </r>
  <r>
    <n v="1244"/>
    <n v="8"/>
    <x v="7"/>
    <x v="9"/>
    <d v="2014-11-04T00:00:00"/>
    <s v="Full_8h"/>
    <m/>
    <m/>
    <n v="4"/>
    <n v="2"/>
    <n v="8"/>
    <n v="9"/>
    <n v="91"/>
    <n v="302"/>
    <n v="127"/>
    <n v="5"/>
    <n v="11"/>
    <m/>
    <s v="DR"/>
    <m/>
    <n v="242"/>
    <n v="0.52479338842975209"/>
    <n v="8.5247933884297513"/>
    <n v="24"/>
    <m/>
    <m/>
    <m/>
    <x v="2"/>
  </r>
  <r>
    <n v="1251"/>
    <n v="8"/>
    <x v="7"/>
    <x v="9"/>
    <d v="2014-11-04T00:00:00"/>
    <s v="Full_8h"/>
    <m/>
    <n v="1251"/>
    <n v="1"/>
    <n v="3"/>
    <n v="9"/>
    <n v="10"/>
    <n v="95"/>
    <m/>
    <n v="290"/>
    <n v="4"/>
    <n v="18"/>
    <m/>
    <s v="DR"/>
    <m/>
    <n v="192"/>
    <n v="1.5104166666666667"/>
    <n v="10.510416666666666"/>
    <n v="31"/>
    <m/>
    <m/>
    <m/>
    <x v="2"/>
  </r>
  <r>
    <n v="1251"/>
    <n v="8"/>
    <x v="7"/>
    <x v="9"/>
    <d v="2014-11-04T00:00:00"/>
    <s v="Full_8h"/>
    <m/>
    <m/>
    <n v="2"/>
    <n v="3"/>
    <n v="9"/>
    <n v="10"/>
    <n v="110"/>
    <n v="257"/>
    <n v="111"/>
    <n v="4"/>
    <n v="19"/>
    <m/>
    <s v="DR"/>
    <m/>
    <n v="192"/>
    <n v="0.578125"/>
    <n v="9.578125"/>
    <n v="32"/>
    <m/>
    <m/>
    <m/>
    <x v="2"/>
  </r>
  <r>
    <n v="1251"/>
    <n v="8"/>
    <x v="7"/>
    <x v="9"/>
    <d v="2014-11-04T00:00:00"/>
    <s v="Full_8h"/>
    <m/>
    <m/>
    <n v="3"/>
    <n v="3"/>
    <n v="8"/>
    <n v="9"/>
    <n v="94"/>
    <n v="280"/>
    <n v="172"/>
    <n v="5"/>
    <n v="14"/>
    <m/>
    <s v="DR"/>
    <m/>
    <n v="242"/>
    <n v="0.71074380165289253"/>
    <n v="8.7107438016528924"/>
    <n v="27"/>
    <m/>
    <m/>
    <m/>
    <x v="2"/>
  </r>
  <r>
    <n v="1251"/>
    <n v="8"/>
    <x v="7"/>
    <x v="9"/>
    <d v="2014-11-04T00:00:00"/>
    <s v="Full_8h"/>
    <m/>
    <m/>
    <n v="4"/>
    <n v="2"/>
    <n v="8"/>
    <n v="9"/>
    <n v="87"/>
    <n v="272"/>
    <n v="143"/>
    <n v="5"/>
    <n v="13"/>
    <m/>
    <s v="DR"/>
    <m/>
    <n v="242"/>
    <n v="0.59090909090909094"/>
    <n v="8.5909090909090917"/>
    <n v="26"/>
    <m/>
    <m/>
    <m/>
    <x v="2"/>
  </r>
  <r>
    <n v="1240"/>
    <n v="8"/>
    <x v="7"/>
    <x v="9"/>
    <d v="2014-11-11T00:00:00"/>
    <s v="Full_8h"/>
    <d v="2014-11-11T00:00:00"/>
    <n v="1240"/>
    <n v="1"/>
    <n v="1"/>
    <n v="8"/>
    <n v="9"/>
    <n v="108"/>
    <m/>
    <n v="222"/>
    <n v="5"/>
    <n v="13"/>
    <m/>
    <s v="DR"/>
    <m/>
    <n v="242"/>
    <n v="0.9173553719008265"/>
    <n v="8.9173553719008272"/>
    <n v="26"/>
    <m/>
    <m/>
    <m/>
    <x v="2"/>
  </r>
  <r>
    <n v="1240"/>
    <n v="8"/>
    <x v="7"/>
    <x v="9"/>
    <d v="2014-11-11T00:00:00"/>
    <s v="Full_8h"/>
    <m/>
    <m/>
    <n v="2"/>
    <n v="5"/>
    <n v="10"/>
    <n v="11"/>
    <n v="115"/>
    <n v="314"/>
    <n v="64"/>
    <n v="4"/>
    <n v="17"/>
    <m/>
    <s v="DR"/>
    <m/>
    <n v="192"/>
    <n v="0.33333333333333331"/>
    <n v="10.333333333333334"/>
    <n v="31"/>
    <m/>
    <m/>
    <m/>
    <x v="2"/>
  </r>
  <r>
    <n v="1240"/>
    <n v="8"/>
    <x v="7"/>
    <x v="9"/>
    <d v="2014-11-11T00:00:00"/>
    <s v="Full_8h"/>
    <m/>
    <m/>
    <n v="3"/>
    <n v="3"/>
    <n v="9"/>
    <n v="10"/>
    <n v="106"/>
    <n v="316"/>
    <n v="160"/>
    <n v="4"/>
    <n v="13"/>
    <m/>
    <s v="DR"/>
    <m/>
    <n v="192"/>
    <n v="0.83333333333333337"/>
    <n v="9.8333333333333339"/>
    <n v="26"/>
    <m/>
    <m/>
    <m/>
    <x v="2"/>
  </r>
  <r>
    <n v="1240"/>
    <n v="8"/>
    <x v="7"/>
    <x v="9"/>
    <d v="2014-11-11T00:00:00"/>
    <s v="Full_8h"/>
    <m/>
    <m/>
    <n v="4"/>
    <n v="1"/>
    <n v="8"/>
    <n v="9"/>
    <n v="99"/>
    <n v="334"/>
    <n v="253"/>
    <n v="5"/>
    <n v="10"/>
    <m/>
    <s v="V"/>
    <m/>
    <n v="242"/>
    <n v="1.0454545454545454"/>
    <n v="9.045454545454545"/>
    <n v="23"/>
    <m/>
    <m/>
    <m/>
    <x v="2"/>
  </r>
  <r>
    <n v="1263"/>
    <n v="8"/>
    <x v="7"/>
    <x v="9"/>
    <d v="2014-11-11T00:00:00"/>
    <s v="Full_8h"/>
    <m/>
    <n v="1263"/>
    <n v="1"/>
    <n v="6"/>
    <n v="8"/>
    <n v="9"/>
    <n v="105"/>
    <m/>
    <n v="120"/>
    <n v="4"/>
    <n v="16"/>
    <m/>
    <s v="DR"/>
    <m/>
    <n v="242"/>
    <n v="0.49586776859504134"/>
    <n v="8.4958677685950406"/>
    <n v="28"/>
    <m/>
    <m/>
    <m/>
    <x v="2"/>
  </r>
  <r>
    <n v="1263"/>
    <n v="8"/>
    <x v="7"/>
    <x v="9"/>
    <d v="2014-11-11T00:00:00"/>
    <s v="Full_8h"/>
    <m/>
    <m/>
    <n v="2"/>
    <n v="4"/>
    <n v="9"/>
    <n v="10"/>
    <n v="84"/>
    <n v="203"/>
    <n v="186"/>
    <n v="5"/>
    <n v="13"/>
    <m/>
    <s v="DR"/>
    <m/>
    <n v="192"/>
    <n v="0.96875"/>
    <n v="9.96875"/>
    <n v="27"/>
    <m/>
    <m/>
    <m/>
    <x v="2"/>
  </r>
  <r>
    <n v="1263"/>
    <n v="8"/>
    <x v="7"/>
    <x v="9"/>
    <d v="2014-11-11T00:00:00"/>
    <s v="Full_8h"/>
    <m/>
    <m/>
    <n v="3"/>
    <n v="3"/>
    <n v="8"/>
    <n v="9"/>
    <n v="92"/>
    <n v="201"/>
    <n v="185"/>
    <n v="4"/>
    <n v="15"/>
    <m/>
    <s v="DR"/>
    <m/>
    <n v="242"/>
    <n v="0.76446280991735538"/>
    <n v="8.7644628099173545"/>
    <n v="27"/>
    <m/>
    <m/>
    <m/>
    <x v="2"/>
  </r>
  <r>
    <n v="1263"/>
    <n v="8"/>
    <x v="7"/>
    <x v="9"/>
    <d v="2014-11-11T00:00:00"/>
    <s v="Full_8h"/>
    <m/>
    <m/>
    <n v="4"/>
    <n v="2"/>
    <n v="10"/>
    <n v="11"/>
    <n v="100"/>
    <n v="216"/>
    <n v="52"/>
    <n v="4"/>
    <n v="15"/>
    <m/>
    <s v="DR"/>
    <m/>
    <n v="192"/>
    <n v="0.27083333333333331"/>
    <n v="10.270833333333334"/>
    <n v="29"/>
    <m/>
    <m/>
    <m/>
    <x v="2"/>
  </r>
  <r>
    <n v="1268"/>
    <n v="8"/>
    <x v="7"/>
    <x v="9"/>
    <d v="2014-11-11T00:00:00"/>
    <s v="Full_8h"/>
    <m/>
    <n v="1268"/>
    <n v="1"/>
    <n v="4"/>
    <n v="9"/>
    <n v="10"/>
    <n v="94"/>
    <m/>
    <n v="76"/>
    <n v="4"/>
    <n v="13"/>
    <m/>
    <s v="DR"/>
    <m/>
    <n v="192"/>
    <n v="0.39583333333333331"/>
    <n v="9.3958333333333339"/>
    <n v="26"/>
    <m/>
    <m/>
    <m/>
    <x v="2"/>
  </r>
  <r>
    <n v="1268"/>
    <n v="8"/>
    <x v="7"/>
    <x v="9"/>
    <d v="2014-11-11T00:00:00"/>
    <s v="Full_8h"/>
    <m/>
    <m/>
    <n v="2"/>
    <n v="5"/>
    <n v="9"/>
    <n v="10"/>
    <n v="100"/>
    <n v="206"/>
    <n v="196"/>
    <n v="4"/>
    <n v="16"/>
    <m/>
    <s v="TS"/>
    <m/>
    <n v="192"/>
    <n v="1.0208333333333333"/>
    <n v="10.020833333333334"/>
    <n v="29"/>
    <m/>
    <m/>
    <m/>
    <x v="2"/>
  </r>
  <r>
    <n v="1268"/>
    <n v="8"/>
    <x v="7"/>
    <x v="9"/>
    <d v="2014-11-11T00:00:00"/>
    <s v="Full_8h"/>
    <m/>
    <m/>
    <n v="3"/>
    <n v="2"/>
    <n v="9"/>
    <n v="11"/>
    <n v="89"/>
    <n v="185"/>
    <n v="176"/>
    <n v="5"/>
    <n v="12"/>
    <m/>
    <s v="DR"/>
    <m/>
    <n v="192"/>
    <n v="0.91666666666666663"/>
    <n v="9.9166666666666661"/>
    <n v="26"/>
    <m/>
    <m/>
    <m/>
    <x v="2"/>
  </r>
  <r>
    <n v="1268"/>
    <n v="8"/>
    <x v="7"/>
    <x v="9"/>
    <d v="2014-11-11T00:00:00"/>
    <s v="Full_8h"/>
    <m/>
    <m/>
    <n v="4"/>
    <n v="8"/>
    <n v="8"/>
    <n v="9"/>
    <n v="85"/>
    <n v="217"/>
    <n v="166"/>
    <n v="5"/>
    <n v="11"/>
    <m/>
    <s v="DR"/>
    <m/>
    <n v="242"/>
    <n v="0.68595041322314054"/>
    <n v="8.6859504132231411"/>
    <n v="24"/>
    <m/>
    <m/>
    <m/>
    <x v="2"/>
  </r>
  <r>
    <n v="1217"/>
    <n v="8"/>
    <x v="7"/>
    <x v="9"/>
    <d v="2014-12-17T00:00:00"/>
    <s v="Full_8h"/>
    <m/>
    <n v="1217"/>
    <n v="1"/>
    <m/>
    <n v="11"/>
    <n v="13"/>
    <m/>
    <m/>
    <m/>
    <n v="1"/>
    <m/>
    <m/>
    <m/>
    <m/>
    <n v="192"/>
    <n v="0"/>
    <n v="11"/>
    <s v=""/>
    <m/>
    <m/>
    <m/>
    <x v="2"/>
  </r>
  <r>
    <n v="1217"/>
    <n v="8"/>
    <x v="7"/>
    <x v="9"/>
    <d v="2014-12-17T00:00:00"/>
    <s v="Full_8h"/>
    <m/>
    <m/>
    <n v="2"/>
    <m/>
    <n v="13"/>
    <n v="14"/>
    <m/>
    <m/>
    <m/>
    <m/>
    <m/>
    <m/>
    <m/>
    <m/>
    <n v="192"/>
    <n v="0"/>
    <n v="13"/>
    <s v=""/>
    <m/>
    <m/>
    <m/>
    <x v="2"/>
  </r>
  <r>
    <n v="1217"/>
    <n v="8"/>
    <x v="7"/>
    <x v="9"/>
    <d v="2014-12-17T00:00:00"/>
    <s v="Full_8h"/>
    <m/>
    <m/>
    <n v="3"/>
    <m/>
    <n v="13"/>
    <n v="14"/>
    <m/>
    <m/>
    <m/>
    <m/>
    <m/>
    <m/>
    <m/>
    <m/>
    <n v="192"/>
    <n v="0"/>
    <n v="13"/>
    <s v=""/>
    <m/>
    <m/>
    <m/>
    <x v="2"/>
  </r>
  <r>
    <n v="1217"/>
    <n v="8"/>
    <x v="7"/>
    <x v="9"/>
    <d v="2014-12-17T00:00:00"/>
    <s v="Full_8h"/>
    <m/>
    <m/>
    <n v="4"/>
    <m/>
    <n v="13"/>
    <n v="14"/>
    <m/>
    <m/>
    <m/>
    <n v="1"/>
    <m/>
    <m/>
    <m/>
    <m/>
    <n v="192"/>
    <n v="0"/>
    <n v="13"/>
    <s v=""/>
    <m/>
    <m/>
    <m/>
    <x v="2"/>
  </r>
  <r>
    <n v="1220"/>
    <n v="8"/>
    <x v="7"/>
    <x v="9"/>
    <d v="2014-12-17T00:00:00"/>
    <s v="Full_8h"/>
    <m/>
    <n v="1220"/>
    <n v="1"/>
    <m/>
    <n v="12"/>
    <n v="13"/>
    <m/>
    <m/>
    <m/>
    <n v="3"/>
    <m/>
    <m/>
    <m/>
    <m/>
    <n v="192"/>
    <n v="0"/>
    <n v="12"/>
    <s v=""/>
    <m/>
    <m/>
    <m/>
    <x v="2"/>
  </r>
  <r>
    <n v="1220"/>
    <n v="8"/>
    <x v="7"/>
    <x v="9"/>
    <d v="2014-12-17T00:00:00"/>
    <s v="Full_8h"/>
    <m/>
    <m/>
    <n v="2"/>
    <m/>
    <n v="13"/>
    <n v="14"/>
    <m/>
    <m/>
    <m/>
    <m/>
    <m/>
    <m/>
    <m/>
    <m/>
    <n v="192"/>
    <n v="0"/>
    <n v="13"/>
    <s v=""/>
    <m/>
    <m/>
    <m/>
    <x v="2"/>
  </r>
  <r>
    <n v="1220"/>
    <n v="8"/>
    <x v="7"/>
    <x v="9"/>
    <d v="2014-12-17T00:00:00"/>
    <s v="Full_8h"/>
    <m/>
    <m/>
    <n v="3"/>
    <m/>
    <n v="14"/>
    <n v="16"/>
    <m/>
    <m/>
    <m/>
    <n v="2"/>
    <m/>
    <m/>
    <m/>
    <m/>
    <n v="192"/>
    <n v="0"/>
    <n v="14"/>
    <s v=""/>
    <m/>
    <m/>
    <m/>
    <x v="2"/>
  </r>
  <r>
    <n v="1220"/>
    <n v="8"/>
    <x v="7"/>
    <x v="9"/>
    <d v="2014-12-17T00:00:00"/>
    <s v="Full_8h"/>
    <m/>
    <m/>
    <n v="4"/>
    <m/>
    <n v="10"/>
    <n v="11"/>
    <m/>
    <m/>
    <m/>
    <n v="3"/>
    <m/>
    <m/>
    <m/>
    <m/>
    <n v="192"/>
    <n v="0"/>
    <n v="10"/>
    <s v=""/>
    <m/>
    <m/>
    <m/>
    <x v="2"/>
  </r>
  <r>
    <n v="1221"/>
    <n v="8"/>
    <x v="7"/>
    <x v="9"/>
    <d v="2014-12-17T00:00:00"/>
    <s v="Full_8h"/>
    <m/>
    <n v="1221"/>
    <n v="1"/>
    <m/>
    <n v="12"/>
    <n v="13"/>
    <m/>
    <m/>
    <m/>
    <m/>
    <m/>
    <m/>
    <m/>
    <m/>
    <n v="192"/>
    <n v="0"/>
    <n v="12"/>
    <s v=""/>
    <m/>
    <m/>
    <m/>
    <x v="2"/>
  </r>
  <r>
    <n v="1221"/>
    <n v="8"/>
    <x v="7"/>
    <x v="9"/>
    <d v="2014-12-17T00:00:00"/>
    <s v="Full_8h"/>
    <m/>
    <m/>
    <n v="2"/>
    <m/>
    <n v="12"/>
    <n v="14"/>
    <m/>
    <m/>
    <m/>
    <n v="1"/>
    <m/>
    <m/>
    <m/>
    <m/>
    <n v="192"/>
    <n v="0"/>
    <n v="12"/>
    <s v=""/>
    <m/>
    <m/>
    <m/>
    <x v="2"/>
  </r>
  <r>
    <n v="1221"/>
    <n v="8"/>
    <x v="7"/>
    <x v="9"/>
    <d v="2014-12-17T00:00:00"/>
    <s v="Full_8h"/>
    <m/>
    <m/>
    <n v="3"/>
    <m/>
    <n v="12"/>
    <n v="13"/>
    <m/>
    <m/>
    <m/>
    <n v="1"/>
    <m/>
    <m/>
    <m/>
    <m/>
    <n v="192"/>
    <n v="0"/>
    <n v="12"/>
    <s v=""/>
    <m/>
    <m/>
    <m/>
    <x v="2"/>
  </r>
  <r>
    <n v="1221"/>
    <n v="8"/>
    <x v="7"/>
    <x v="9"/>
    <d v="2014-12-17T00:00:00"/>
    <s v="Full_8h"/>
    <m/>
    <m/>
    <n v="4"/>
    <m/>
    <n v="13"/>
    <n v="14"/>
    <m/>
    <m/>
    <m/>
    <m/>
    <m/>
    <m/>
    <m/>
    <m/>
    <n v="192"/>
    <n v="0"/>
    <n v="13"/>
    <s v=""/>
    <m/>
    <m/>
    <m/>
    <x v="2"/>
  </r>
  <r>
    <n v="1225"/>
    <n v="8"/>
    <x v="7"/>
    <x v="9"/>
    <d v="2014-12-17T00:00:00"/>
    <s v="Full_8h"/>
    <d v="2014-12-17T00:00:00"/>
    <n v="1225"/>
    <n v="1"/>
    <m/>
    <n v="12"/>
    <n v="13"/>
    <m/>
    <m/>
    <m/>
    <n v="1"/>
    <m/>
    <m/>
    <m/>
    <m/>
    <n v="192"/>
    <n v="0"/>
    <n v="12"/>
    <s v=""/>
    <m/>
    <m/>
    <m/>
    <x v="2"/>
  </r>
  <r>
    <n v="1225"/>
    <n v="8"/>
    <x v="7"/>
    <x v="9"/>
    <d v="2014-12-17T00:00:00"/>
    <s v="Full_8h"/>
    <m/>
    <m/>
    <n v="2"/>
    <m/>
    <n v="11"/>
    <n v="12"/>
    <m/>
    <m/>
    <m/>
    <m/>
    <m/>
    <m/>
    <m/>
    <m/>
    <n v="192"/>
    <n v="0"/>
    <n v="11"/>
    <s v=""/>
    <m/>
    <m/>
    <m/>
    <x v="2"/>
  </r>
  <r>
    <n v="1225"/>
    <n v="8"/>
    <x v="7"/>
    <x v="9"/>
    <d v="2014-12-17T00:00:00"/>
    <s v="Full_8h"/>
    <m/>
    <m/>
    <n v="3"/>
    <m/>
    <n v="11"/>
    <n v="12"/>
    <m/>
    <m/>
    <m/>
    <n v="2"/>
    <m/>
    <m/>
    <m/>
    <m/>
    <n v="192"/>
    <n v="0"/>
    <n v="11"/>
    <s v=""/>
    <m/>
    <m/>
    <m/>
    <x v="2"/>
  </r>
  <r>
    <n v="1225"/>
    <n v="8"/>
    <x v="7"/>
    <x v="9"/>
    <d v="2014-12-17T00:00:00"/>
    <s v="Full_8h"/>
    <m/>
    <m/>
    <n v="4"/>
    <m/>
    <n v="11"/>
    <n v="13"/>
    <m/>
    <m/>
    <m/>
    <m/>
    <m/>
    <m/>
    <m/>
    <m/>
    <n v="192"/>
    <n v="0"/>
    <n v="11"/>
    <s v=""/>
    <m/>
    <m/>
    <m/>
    <x v="2"/>
  </r>
  <r>
    <n v="1227"/>
    <n v="8"/>
    <x v="7"/>
    <x v="9"/>
    <d v="2014-12-17T00:00:00"/>
    <s v="Full_8h"/>
    <m/>
    <n v="1227"/>
    <n v="1"/>
    <m/>
    <n v="11"/>
    <n v="13"/>
    <m/>
    <m/>
    <m/>
    <m/>
    <m/>
    <m/>
    <m/>
    <m/>
    <n v="192"/>
    <n v="0"/>
    <n v="11"/>
    <s v=""/>
    <m/>
    <m/>
    <m/>
    <x v="2"/>
  </r>
  <r>
    <n v="1227"/>
    <n v="8"/>
    <x v="7"/>
    <x v="9"/>
    <d v="2014-12-17T00:00:00"/>
    <s v="Full_8h"/>
    <m/>
    <m/>
    <n v="2"/>
    <m/>
    <n v="11"/>
    <n v="12"/>
    <m/>
    <m/>
    <m/>
    <n v="1"/>
    <m/>
    <m/>
    <m/>
    <m/>
    <n v="192"/>
    <n v="0"/>
    <n v="11"/>
    <s v=""/>
    <m/>
    <m/>
    <m/>
    <x v="2"/>
  </r>
  <r>
    <n v="1227"/>
    <n v="8"/>
    <x v="7"/>
    <x v="9"/>
    <d v="2014-12-17T00:00:00"/>
    <s v="Full_8h"/>
    <m/>
    <m/>
    <n v="3"/>
    <m/>
    <n v="13"/>
    <n v="14"/>
    <m/>
    <m/>
    <m/>
    <m/>
    <m/>
    <m/>
    <m/>
    <m/>
    <n v="192"/>
    <n v="0"/>
    <n v="13"/>
    <s v=""/>
    <m/>
    <m/>
    <m/>
    <x v="2"/>
  </r>
  <r>
    <n v="1227"/>
    <n v="8"/>
    <x v="7"/>
    <x v="9"/>
    <d v="2014-12-17T00:00:00"/>
    <s v="Full_8h"/>
    <m/>
    <m/>
    <n v="4"/>
    <m/>
    <n v="13"/>
    <n v="14"/>
    <m/>
    <m/>
    <m/>
    <n v="1"/>
    <m/>
    <m/>
    <m/>
    <m/>
    <n v="192"/>
    <n v="0"/>
    <n v="13"/>
    <s v=""/>
    <m/>
    <m/>
    <m/>
    <x v="2"/>
  </r>
  <r>
    <n v="1228"/>
    <n v="8"/>
    <x v="7"/>
    <x v="9"/>
    <d v="2014-12-17T00:00:00"/>
    <s v="Full_8h"/>
    <m/>
    <n v="1228"/>
    <n v="1"/>
    <m/>
    <n v="13"/>
    <n v="14"/>
    <m/>
    <m/>
    <m/>
    <n v="2"/>
    <m/>
    <m/>
    <m/>
    <m/>
    <n v="192"/>
    <n v="0"/>
    <n v="13"/>
    <s v=""/>
    <m/>
    <m/>
    <m/>
    <x v="2"/>
  </r>
  <r>
    <n v="1228"/>
    <n v="8"/>
    <x v="7"/>
    <x v="9"/>
    <d v="2014-12-17T00:00:00"/>
    <s v="Full_8h"/>
    <m/>
    <m/>
    <n v="2"/>
    <m/>
    <n v="11"/>
    <n v="12"/>
    <m/>
    <m/>
    <m/>
    <n v="1"/>
    <m/>
    <m/>
    <m/>
    <m/>
    <n v="192"/>
    <n v="0"/>
    <n v="11"/>
    <s v=""/>
    <m/>
    <m/>
    <m/>
    <x v="2"/>
  </r>
  <r>
    <n v="1228"/>
    <n v="8"/>
    <x v="7"/>
    <x v="9"/>
    <d v="2014-12-17T00:00:00"/>
    <s v="Full_8h"/>
    <m/>
    <m/>
    <n v="3"/>
    <m/>
    <n v="13"/>
    <n v="14"/>
    <m/>
    <m/>
    <m/>
    <m/>
    <m/>
    <m/>
    <m/>
    <m/>
    <n v="192"/>
    <n v="0"/>
    <n v="13"/>
    <s v=""/>
    <m/>
    <m/>
    <m/>
    <x v="2"/>
  </r>
  <r>
    <n v="1228"/>
    <n v="8"/>
    <x v="7"/>
    <x v="9"/>
    <d v="2014-12-17T00:00:00"/>
    <s v="Full_8h"/>
    <m/>
    <m/>
    <n v="4"/>
    <m/>
    <n v="12"/>
    <n v="14"/>
    <m/>
    <m/>
    <m/>
    <n v="1"/>
    <m/>
    <m/>
    <m/>
    <m/>
    <n v="192"/>
    <n v="0"/>
    <n v="12"/>
    <s v=""/>
    <m/>
    <m/>
    <m/>
    <x v="2"/>
  </r>
  <r>
    <n v="1230"/>
    <n v="8"/>
    <x v="7"/>
    <x v="9"/>
    <d v="2014-12-17T00:00:00"/>
    <s v="Full_8h"/>
    <m/>
    <n v="1230"/>
    <n v="1"/>
    <m/>
    <n v="13"/>
    <n v="14"/>
    <m/>
    <m/>
    <m/>
    <n v="1"/>
    <m/>
    <m/>
    <m/>
    <m/>
    <n v="192"/>
    <n v="0"/>
    <n v="13"/>
    <s v=""/>
    <m/>
    <m/>
    <m/>
    <x v="2"/>
  </r>
  <r>
    <n v="1230"/>
    <n v="8"/>
    <x v="7"/>
    <x v="9"/>
    <d v="2014-12-17T00:00:00"/>
    <s v="Full_8h"/>
    <m/>
    <m/>
    <n v="2"/>
    <m/>
    <n v="12"/>
    <n v="13"/>
    <m/>
    <m/>
    <m/>
    <n v="2"/>
    <m/>
    <m/>
    <m/>
    <m/>
    <n v="192"/>
    <n v="0"/>
    <n v="12"/>
    <s v=""/>
    <m/>
    <m/>
    <m/>
    <x v="2"/>
  </r>
  <r>
    <n v="1230"/>
    <n v="8"/>
    <x v="7"/>
    <x v="9"/>
    <d v="2014-12-17T00:00:00"/>
    <s v="Full_8h"/>
    <m/>
    <m/>
    <n v="3"/>
    <m/>
    <n v="11"/>
    <n v="12"/>
    <m/>
    <m/>
    <m/>
    <n v="3"/>
    <m/>
    <m/>
    <m/>
    <m/>
    <n v="192"/>
    <n v="0"/>
    <n v="11"/>
    <s v=""/>
    <m/>
    <m/>
    <m/>
    <x v="2"/>
  </r>
  <r>
    <n v="1230"/>
    <n v="8"/>
    <x v="7"/>
    <x v="9"/>
    <d v="2014-12-17T00:00:00"/>
    <s v="Full_8h"/>
    <m/>
    <m/>
    <n v="4"/>
    <m/>
    <n v="12"/>
    <n v="13"/>
    <m/>
    <m/>
    <m/>
    <n v="1"/>
    <m/>
    <m/>
    <m/>
    <m/>
    <n v="192"/>
    <n v="0"/>
    <n v="12"/>
    <s v=""/>
    <m/>
    <m/>
    <m/>
    <x v="2"/>
  </r>
  <r>
    <n v="1232"/>
    <n v="8"/>
    <x v="7"/>
    <x v="9"/>
    <d v="2014-12-17T00:00:00"/>
    <s v="Full_8h"/>
    <m/>
    <n v="1232"/>
    <n v="1"/>
    <m/>
    <n v="13"/>
    <n v="14"/>
    <m/>
    <m/>
    <m/>
    <n v="2"/>
    <m/>
    <m/>
    <m/>
    <m/>
    <n v="192"/>
    <n v="0"/>
    <n v="13"/>
    <s v=""/>
    <m/>
    <m/>
    <m/>
    <x v="2"/>
  </r>
  <r>
    <n v="1232"/>
    <n v="8"/>
    <x v="7"/>
    <x v="9"/>
    <d v="2014-12-17T00:00:00"/>
    <s v="Full_8h"/>
    <m/>
    <m/>
    <n v="2"/>
    <m/>
    <n v="11"/>
    <n v="12"/>
    <m/>
    <m/>
    <m/>
    <n v="2"/>
    <m/>
    <m/>
    <m/>
    <m/>
    <n v="192"/>
    <n v="0"/>
    <n v="11"/>
    <s v=""/>
    <m/>
    <m/>
    <m/>
    <x v="2"/>
  </r>
  <r>
    <n v="1232"/>
    <n v="8"/>
    <x v="7"/>
    <x v="9"/>
    <d v="2014-12-17T00:00:00"/>
    <s v="Full_8h"/>
    <m/>
    <m/>
    <n v="3"/>
    <m/>
    <n v="11"/>
    <n v="12"/>
    <m/>
    <m/>
    <m/>
    <n v="1"/>
    <m/>
    <m/>
    <m/>
    <m/>
    <n v="192"/>
    <n v="0"/>
    <n v="11"/>
    <s v=""/>
    <m/>
    <m/>
    <m/>
    <x v="2"/>
  </r>
  <r>
    <n v="1235"/>
    <n v="8"/>
    <x v="7"/>
    <x v="9"/>
    <d v="2014-12-17T00:00:00"/>
    <s v="Full_8h"/>
    <m/>
    <n v="1235"/>
    <n v="1"/>
    <m/>
    <n v="11"/>
    <n v="12"/>
    <m/>
    <m/>
    <m/>
    <n v="1"/>
    <m/>
    <m/>
    <m/>
    <m/>
    <n v="192"/>
    <n v="0"/>
    <n v="11"/>
    <s v=""/>
    <m/>
    <m/>
    <m/>
    <x v="2"/>
  </r>
  <r>
    <n v="1235"/>
    <n v="8"/>
    <x v="7"/>
    <x v="9"/>
    <d v="2014-12-17T00:00:00"/>
    <s v="Full_8h"/>
    <m/>
    <m/>
    <n v="2"/>
    <m/>
    <n v="10"/>
    <n v="14"/>
    <m/>
    <m/>
    <m/>
    <n v="2"/>
    <m/>
    <m/>
    <m/>
    <m/>
    <n v="192"/>
    <n v="0"/>
    <n v="10"/>
    <s v=""/>
    <m/>
    <m/>
    <m/>
    <x v="2"/>
  </r>
  <r>
    <n v="1235"/>
    <n v="8"/>
    <x v="7"/>
    <x v="9"/>
    <d v="2014-12-17T00:00:00"/>
    <s v="Full_8h"/>
    <m/>
    <m/>
    <n v="3"/>
    <m/>
    <n v="12"/>
    <n v="13"/>
    <m/>
    <m/>
    <m/>
    <n v="1"/>
    <m/>
    <m/>
    <m/>
    <m/>
    <n v="192"/>
    <n v="0"/>
    <n v="12"/>
    <s v=""/>
    <m/>
    <m/>
    <m/>
    <x v="2"/>
  </r>
  <r>
    <n v="1236"/>
    <n v="8"/>
    <x v="7"/>
    <x v="9"/>
    <d v="2014-12-17T00:00:00"/>
    <s v="Full_8h"/>
    <m/>
    <n v="1236"/>
    <n v="1"/>
    <m/>
    <n v="13"/>
    <n v="14"/>
    <m/>
    <m/>
    <m/>
    <m/>
    <m/>
    <m/>
    <m/>
    <m/>
    <n v="192"/>
    <n v="0"/>
    <n v="13"/>
    <s v=""/>
    <m/>
    <m/>
    <m/>
    <x v="2"/>
  </r>
  <r>
    <n v="1236"/>
    <n v="8"/>
    <x v="7"/>
    <x v="9"/>
    <d v="2014-12-17T00:00:00"/>
    <s v="Full_8h"/>
    <m/>
    <m/>
    <n v="2"/>
    <m/>
    <n v="13"/>
    <n v="14"/>
    <m/>
    <m/>
    <m/>
    <m/>
    <m/>
    <m/>
    <m/>
    <m/>
    <n v="192"/>
    <n v="0"/>
    <n v="13"/>
    <s v=""/>
    <m/>
    <m/>
    <m/>
    <x v="2"/>
  </r>
  <r>
    <n v="1236"/>
    <n v="8"/>
    <x v="7"/>
    <x v="9"/>
    <d v="2014-12-17T00:00:00"/>
    <s v="Full_8h"/>
    <m/>
    <m/>
    <n v="3"/>
    <m/>
    <n v="13"/>
    <m/>
    <m/>
    <m/>
    <m/>
    <m/>
    <m/>
    <m/>
    <m/>
    <m/>
    <n v="192"/>
    <n v="0"/>
    <n v="13"/>
    <s v=""/>
    <m/>
    <m/>
    <m/>
    <x v="1"/>
  </r>
  <r>
    <n v="1236"/>
    <n v="8"/>
    <x v="7"/>
    <x v="9"/>
    <d v="2014-12-17T00:00:00"/>
    <s v="Full_8h"/>
    <m/>
    <m/>
    <n v="4"/>
    <m/>
    <n v="13"/>
    <n v="14"/>
    <m/>
    <m/>
    <m/>
    <m/>
    <m/>
    <m/>
    <m/>
    <m/>
    <n v="192"/>
    <n v="0"/>
    <n v="13"/>
    <s v=""/>
    <m/>
    <m/>
    <m/>
    <x v="2"/>
  </r>
  <r>
    <n v="1248"/>
    <n v="8"/>
    <x v="7"/>
    <x v="9"/>
    <d v="2014-12-17T00:00:00"/>
    <s v="Full_8h"/>
    <m/>
    <n v="1248"/>
    <n v="1"/>
    <m/>
    <n v="12"/>
    <n v="14"/>
    <m/>
    <m/>
    <m/>
    <n v="1"/>
    <m/>
    <m/>
    <m/>
    <m/>
    <n v="192"/>
    <n v="0"/>
    <n v="12"/>
    <s v=""/>
    <m/>
    <m/>
    <m/>
    <x v="2"/>
  </r>
  <r>
    <n v="1248"/>
    <n v="8"/>
    <x v="7"/>
    <x v="9"/>
    <d v="2014-12-17T00:00:00"/>
    <s v="Full_8h"/>
    <m/>
    <m/>
    <n v="2"/>
    <m/>
    <n v="14"/>
    <n v="15"/>
    <m/>
    <m/>
    <m/>
    <n v="1"/>
    <m/>
    <m/>
    <m/>
    <m/>
    <n v="192"/>
    <n v="0"/>
    <n v="14"/>
    <s v=""/>
    <m/>
    <m/>
    <m/>
    <x v="2"/>
  </r>
  <r>
    <n v="1248"/>
    <n v="8"/>
    <x v="7"/>
    <x v="9"/>
    <d v="2014-12-17T00:00:00"/>
    <s v="Full_8h"/>
    <m/>
    <m/>
    <n v="3"/>
    <m/>
    <n v="12"/>
    <n v="13"/>
    <m/>
    <m/>
    <m/>
    <n v="2"/>
    <m/>
    <m/>
    <m/>
    <m/>
    <n v="192"/>
    <n v="0"/>
    <n v="12"/>
    <s v=""/>
    <m/>
    <m/>
    <m/>
    <x v="2"/>
  </r>
  <r>
    <n v="1248"/>
    <n v="8"/>
    <x v="7"/>
    <x v="9"/>
    <d v="2014-12-17T00:00:00"/>
    <s v="Full_8h"/>
    <m/>
    <m/>
    <n v="4"/>
    <m/>
    <n v="13"/>
    <n v="14"/>
    <m/>
    <m/>
    <m/>
    <m/>
    <m/>
    <m/>
    <m/>
    <m/>
    <n v="192"/>
    <n v="0"/>
    <n v="13"/>
    <s v=""/>
    <m/>
    <m/>
    <m/>
    <x v="2"/>
  </r>
  <r>
    <n v="1261"/>
    <n v="8"/>
    <x v="7"/>
    <x v="9"/>
    <d v="2014-12-17T00:00:00"/>
    <s v="Full_8h"/>
    <m/>
    <n v="1261"/>
    <n v="1"/>
    <m/>
    <n v="13"/>
    <n v="14"/>
    <m/>
    <m/>
    <m/>
    <m/>
    <m/>
    <m/>
    <m/>
    <m/>
    <n v="192"/>
    <n v="0"/>
    <n v="13"/>
    <s v=""/>
    <m/>
    <m/>
    <m/>
    <x v="2"/>
  </r>
  <r>
    <n v="1261"/>
    <n v="8"/>
    <x v="7"/>
    <x v="9"/>
    <d v="2014-12-17T00:00:00"/>
    <s v="Full_8h"/>
    <m/>
    <m/>
    <n v="2"/>
    <m/>
    <n v="12"/>
    <n v="13"/>
    <m/>
    <m/>
    <m/>
    <m/>
    <m/>
    <m/>
    <m/>
    <m/>
    <n v="192"/>
    <n v="0"/>
    <n v="12"/>
    <s v=""/>
    <m/>
    <m/>
    <m/>
    <x v="2"/>
  </r>
  <r>
    <n v="1261"/>
    <n v="8"/>
    <x v="7"/>
    <x v="9"/>
    <d v="2014-12-17T00:00:00"/>
    <s v="Full_8h"/>
    <m/>
    <m/>
    <n v="3"/>
    <m/>
    <n v="12"/>
    <n v="13"/>
    <m/>
    <m/>
    <m/>
    <m/>
    <m/>
    <m/>
    <m/>
    <m/>
    <n v="192"/>
    <n v="0"/>
    <n v="12"/>
    <s v=""/>
    <m/>
    <m/>
    <m/>
    <x v="2"/>
  </r>
  <r>
    <n v="1217"/>
    <n v="8"/>
    <x v="7"/>
    <x v="9"/>
    <d v="2015-01-07T00:00:00"/>
    <s v="Full_8h"/>
    <m/>
    <n v="1217"/>
    <n v="1"/>
    <m/>
    <m/>
    <m/>
    <m/>
    <m/>
    <m/>
    <m/>
    <m/>
    <m/>
    <m/>
    <m/>
    <m/>
    <m/>
    <n v="14"/>
    <m/>
    <m/>
    <m/>
    <m/>
    <x v="1"/>
  </r>
  <r>
    <n v="1217"/>
    <n v="8"/>
    <x v="7"/>
    <x v="9"/>
    <d v="2014-12-24T00:00:00"/>
    <s v="Full_8h"/>
    <m/>
    <m/>
    <n v="2"/>
    <m/>
    <m/>
    <m/>
    <m/>
    <m/>
    <m/>
    <m/>
    <m/>
    <m/>
    <m/>
    <m/>
    <m/>
    <m/>
    <n v="14"/>
    <m/>
    <m/>
    <m/>
    <m/>
    <x v="1"/>
  </r>
  <r>
    <n v="1217"/>
    <n v="8"/>
    <x v="7"/>
    <x v="9"/>
    <d v="2014-12-24T00:00:00"/>
    <s v="Full_8h"/>
    <m/>
    <m/>
    <n v="3"/>
    <m/>
    <m/>
    <m/>
    <m/>
    <m/>
    <m/>
    <m/>
    <m/>
    <m/>
    <m/>
    <m/>
    <m/>
    <m/>
    <n v="14"/>
    <m/>
    <m/>
    <m/>
    <m/>
    <x v="1"/>
  </r>
  <r>
    <n v="1217"/>
    <n v="8"/>
    <x v="7"/>
    <x v="9"/>
    <d v="2014-12-31T00:00:00"/>
    <s v="Full_8h"/>
    <m/>
    <m/>
    <n v="4"/>
    <m/>
    <m/>
    <m/>
    <m/>
    <m/>
    <m/>
    <m/>
    <m/>
    <m/>
    <m/>
    <m/>
    <m/>
    <m/>
    <n v="15"/>
    <m/>
    <m/>
    <m/>
    <m/>
    <x v="1"/>
  </r>
  <r>
    <n v="1220"/>
    <n v="8"/>
    <x v="7"/>
    <x v="9"/>
    <d v="2015-01-14T00:00:00"/>
    <s v="Full_8h"/>
    <m/>
    <n v="1220"/>
    <n v="1"/>
    <m/>
    <m/>
    <m/>
    <m/>
    <m/>
    <m/>
    <m/>
    <m/>
    <m/>
    <m/>
    <m/>
    <m/>
    <m/>
    <n v="16"/>
    <m/>
    <m/>
    <m/>
    <m/>
    <x v="1"/>
  </r>
  <r>
    <n v="1220"/>
    <n v="8"/>
    <x v="7"/>
    <x v="9"/>
    <d v="2014-12-24T00:00:00"/>
    <s v="Full_8h"/>
    <m/>
    <m/>
    <n v="2"/>
    <m/>
    <m/>
    <m/>
    <m/>
    <m/>
    <m/>
    <m/>
    <m/>
    <m/>
    <m/>
    <m/>
    <m/>
    <m/>
    <n v="14"/>
    <m/>
    <m/>
    <m/>
    <m/>
    <x v="1"/>
  </r>
  <r>
    <n v="1220"/>
    <n v="8"/>
    <x v="7"/>
    <x v="9"/>
    <d v="2015-01-14T00:00:00"/>
    <s v="Full_8h"/>
    <m/>
    <m/>
    <n v="3"/>
    <m/>
    <m/>
    <m/>
    <m/>
    <m/>
    <m/>
    <m/>
    <m/>
    <m/>
    <m/>
    <m/>
    <m/>
    <m/>
    <n v="18"/>
    <m/>
    <m/>
    <m/>
    <m/>
    <x v="1"/>
  </r>
  <r>
    <n v="1220"/>
    <n v="8"/>
    <x v="7"/>
    <x v="9"/>
    <d v="2015-01-14T00:00:00"/>
    <s v="Full_8h"/>
    <m/>
    <m/>
    <n v="4"/>
    <m/>
    <m/>
    <m/>
    <m/>
    <m/>
    <m/>
    <m/>
    <m/>
    <m/>
    <m/>
    <m/>
    <m/>
    <m/>
    <n v="14"/>
    <m/>
    <m/>
    <m/>
    <m/>
    <x v="1"/>
  </r>
  <r>
    <n v="1221"/>
    <n v="8"/>
    <x v="7"/>
    <x v="9"/>
    <d v="2014-12-24T00:00:00"/>
    <s v="Full_8h"/>
    <m/>
    <n v="1221"/>
    <n v="1"/>
    <m/>
    <m/>
    <m/>
    <m/>
    <m/>
    <m/>
    <m/>
    <m/>
    <m/>
    <m/>
    <m/>
    <m/>
    <m/>
    <n v="13"/>
    <m/>
    <m/>
    <m/>
    <m/>
    <x v="1"/>
  </r>
  <r>
    <n v="1221"/>
    <n v="8"/>
    <x v="7"/>
    <x v="9"/>
    <d v="2015-01-07T00:00:00"/>
    <s v="Full_8h"/>
    <m/>
    <m/>
    <n v="2"/>
    <m/>
    <m/>
    <m/>
    <m/>
    <m/>
    <m/>
    <m/>
    <m/>
    <m/>
    <m/>
    <m/>
    <m/>
    <m/>
    <n v="15"/>
    <m/>
    <m/>
    <m/>
    <m/>
    <x v="1"/>
  </r>
  <r>
    <n v="1221"/>
    <n v="8"/>
    <x v="7"/>
    <x v="9"/>
    <d v="2014-12-31T00:00:00"/>
    <s v="Full_8h"/>
    <m/>
    <m/>
    <n v="3"/>
    <m/>
    <m/>
    <m/>
    <m/>
    <m/>
    <m/>
    <m/>
    <m/>
    <m/>
    <m/>
    <m/>
    <m/>
    <m/>
    <n v="14"/>
    <m/>
    <m/>
    <m/>
    <m/>
    <x v="1"/>
  </r>
  <r>
    <n v="1221"/>
    <n v="8"/>
    <x v="7"/>
    <x v="9"/>
    <d v="2014-12-24T00:00:00"/>
    <s v="Full_8h"/>
    <m/>
    <m/>
    <n v="4"/>
    <m/>
    <m/>
    <m/>
    <m/>
    <m/>
    <m/>
    <m/>
    <m/>
    <m/>
    <m/>
    <m/>
    <m/>
    <m/>
    <n v="14"/>
    <m/>
    <m/>
    <m/>
    <m/>
    <x v="1"/>
  </r>
  <r>
    <n v="1225"/>
    <n v="8"/>
    <x v="7"/>
    <x v="9"/>
    <d v="2014-12-31T00:00:00"/>
    <s v="Full_8h"/>
    <d v="2014-12-17T00:00:00"/>
    <n v="1225"/>
    <n v="1"/>
    <m/>
    <m/>
    <m/>
    <m/>
    <m/>
    <m/>
    <m/>
    <m/>
    <m/>
    <m/>
    <m/>
    <m/>
    <m/>
    <n v="14"/>
    <m/>
    <m/>
    <m/>
    <m/>
    <x v="1"/>
  </r>
  <r>
    <n v="1225"/>
    <n v="8"/>
    <x v="7"/>
    <x v="9"/>
    <d v="2014-12-24T00:00:00"/>
    <s v="Full_8h"/>
    <m/>
    <m/>
    <n v="2"/>
    <m/>
    <m/>
    <m/>
    <m/>
    <m/>
    <m/>
    <m/>
    <m/>
    <m/>
    <m/>
    <m/>
    <m/>
    <m/>
    <n v="12"/>
    <m/>
    <m/>
    <m/>
    <m/>
    <x v="1"/>
  </r>
  <r>
    <n v="1225"/>
    <n v="8"/>
    <x v="7"/>
    <x v="9"/>
    <d v="2015-01-07T00:00:00"/>
    <s v="Full_8h"/>
    <m/>
    <m/>
    <n v="3"/>
    <m/>
    <m/>
    <m/>
    <m/>
    <m/>
    <m/>
    <m/>
    <m/>
    <m/>
    <m/>
    <m/>
    <m/>
    <m/>
    <n v="14"/>
    <m/>
    <m/>
    <m/>
    <m/>
    <x v="1"/>
  </r>
  <r>
    <n v="1225"/>
    <n v="8"/>
    <x v="7"/>
    <x v="9"/>
    <d v="2014-12-31T00:00:00"/>
    <s v="Full_8h"/>
    <m/>
    <m/>
    <n v="4"/>
    <m/>
    <m/>
    <m/>
    <m/>
    <m/>
    <m/>
    <m/>
    <m/>
    <m/>
    <m/>
    <m/>
    <m/>
    <m/>
    <n v="13"/>
    <m/>
    <m/>
    <m/>
    <m/>
    <x v="1"/>
  </r>
  <r>
    <n v="1227"/>
    <n v="8"/>
    <x v="7"/>
    <x v="9"/>
    <d v="2014-12-31T00:00:00"/>
    <s v="Full_8h"/>
    <m/>
    <n v="1227"/>
    <n v="1"/>
    <m/>
    <m/>
    <m/>
    <m/>
    <m/>
    <m/>
    <m/>
    <m/>
    <m/>
    <m/>
    <m/>
    <m/>
    <m/>
    <n v="13"/>
    <m/>
    <m/>
    <m/>
    <m/>
    <x v="1"/>
  </r>
  <r>
    <n v="1227"/>
    <n v="8"/>
    <x v="7"/>
    <x v="9"/>
    <d v="2014-12-31T00:00:00"/>
    <s v="Full_8h"/>
    <m/>
    <m/>
    <n v="2"/>
    <m/>
    <m/>
    <m/>
    <m/>
    <m/>
    <m/>
    <m/>
    <m/>
    <m/>
    <m/>
    <m/>
    <m/>
    <m/>
    <n v="13"/>
    <m/>
    <m/>
    <m/>
    <m/>
    <x v="1"/>
  </r>
  <r>
    <n v="1227"/>
    <n v="8"/>
    <x v="7"/>
    <x v="9"/>
    <d v="2014-12-24T00:00:00"/>
    <s v="Full_8h"/>
    <m/>
    <m/>
    <n v="3"/>
    <m/>
    <m/>
    <m/>
    <m/>
    <m/>
    <m/>
    <m/>
    <m/>
    <m/>
    <m/>
    <m/>
    <m/>
    <m/>
    <n v="14"/>
    <m/>
    <m/>
    <m/>
    <m/>
    <x v="1"/>
  </r>
  <r>
    <n v="1227"/>
    <n v="8"/>
    <x v="7"/>
    <x v="9"/>
    <d v="2014-12-31T00:00:00"/>
    <s v="Full_8h"/>
    <m/>
    <m/>
    <n v="4"/>
    <m/>
    <m/>
    <m/>
    <m/>
    <m/>
    <m/>
    <m/>
    <m/>
    <m/>
    <m/>
    <m/>
    <m/>
    <m/>
    <n v="15"/>
    <m/>
    <m/>
    <m/>
    <m/>
    <x v="1"/>
  </r>
  <r>
    <n v="1228"/>
    <n v="8"/>
    <x v="7"/>
    <x v="9"/>
    <d v="2015-01-07T00:00:00"/>
    <s v="Full_8h"/>
    <m/>
    <n v="1228"/>
    <n v="1"/>
    <m/>
    <m/>
    <m/>
    <m/>
    <m/>
    <m/>
    <m/>
    <m/>
    <m/>
    <m/>
    <m/>
    <m/>
    <m/>
    <n v="16"/>
    <m/>
    <m/>
    <m/>
    <m/>
    <x v="1"/>
  </r>
  <r>
    <n v="1228"/>
    <n v="8"/>
    <x v="7"/>
    <x v="9"/>
    <d v="2014-12-31T00:00:00"/>
    <s v="Full_8h"/>
    <m/>
    <m/>
    <n v="2"/>
    <m/>
    <m/>
    <m/>
    <m/>
    <m/>
    <m/>
    <m/>
    <m/>
    <m/>
    <m/>
    <m/>
    <m/>
    <m/>
    <n v="13"/>
    <m/>
    <m/>
    <m/>
    <m/>
    <x v="1"/>
  </r>
  <r>
    <n v="1228"/>
    <n v="8"/>
    <x v="7"/>
    <x v="9"/>
    <d v="2014-12-24T00:00:00"/>
    <s v="Full_8h"/>
    <m/>
    <m/>
    <n v="3"/>
    <m/>
    <m/>
    <m/>
    <m/>
    <m/>
    <m/>
    <m/>
    <m/>
    <m/>
    <m/>
    <m/>
    <m/>
    <m/>
    <n v="14"/>
    <m/>
    <m/>
    <m/>
    <m/>
    <x v="1"/>
  </r>
  <r>
    <n v="1228"/>
    <n v="8"/>
    <x v="7"/>
    <x v="9"/>
    <d v="2015-01-07T00:00:00"/>
    <s v="Full_8h"/>
    <m/>
    <m/>
    <n v="4"/>
    <m/>
    <m/>
    <m/>
    <m/>
    <m/>
    <m/>
    <m/>
    <m/>
    <m/>
    <m/>
    <m/>
    <m/>
    <m/>
    <n v="15"/>
    <m/>
    <m/>
    <m/>
    <m/>
    <x v="1"/>
  </r>
  <r>
    <n v="1230"/>
    <n v="8"/>
    <x v="7"/>
    <x v="9"/>
    <d v="2014-12-31T00:00:00"/>
    <s v="Full_8h"/>
    <m/>
    <n v="1230"/>
    <n v="1"/>
    <m/>
    <m/>
    <m/>
    <m/>
    <m/>
    <m/>
    <m/>
    <m/>
    <m/>
    <m/>
    <m/>
    <m/>
    <m/>
    <n v="15"/>
    <m/>
    <m/>
    <m/>
    <m/>
    <x v="1"/>
  </r>
  <r>
    <n v="1230"/>
    <n v="8"/>
    <x v="7"/>
    <x v="9"/>
    <d v="2015-01-07T00:00:00"/>
    <s v="Full_8h"/>
    <m/>
    <m/>
    <n v="2"/>
    <m/>
    <m/>
    <m/>
    <m/>
    <m/>
    <m/>
    <m/>
    <m/>
    <m/>
    <m/>
    <m/>
    <m/>
    <m/>
    <n v="15"/>
    <m/>
    <m/>
    <m/>
    <m/>
    <x v="1"/>
  </r>
  <r>
    <n v="1230"/>
    <n v="8"/>
    <x v="7"/>
    <x v="9"/>
    <d v="2015-01-14T00:00:00"/>
    <s v="Full_8h"/>
    <m/>
    <m/>
    <n v="3"/>
    <m/>
    <m/>
    <m/>
    <m/>
    <m/>
    <m/>
    <m/>
    <m/>
    <m/>
    <m/>
    <m/>
    <m/>
    <m/>
    <n v="15"/>
    <m/>
    <m/>
    <m/>
    <m/>
    <x v="1"/>
  </r>
  <r>
    <n v="1230"/>
    <n v="8"/>
    <x v="7"/>
    <x v="9"/>
    <d v="2014-12-31T00:00:00"/>
    <s v="Full_8h"/>
    <m/>
    <m/>
    <n v="4"/>
    <m/>
    <m/>
    <m/>
    <m/>
    <m/>
    <m/>
    <m/>
    <m/>
    <m/>
    <m/>
    <m/>
    <m/>
    <m/>
    <n v="14"/>
    <m/>
    <m/>
    <m/>
    <m/>
    <x v="1"/>
  </r>
  <r>
    <n v="1232"/>
    <n v="8"/>
    <x v="7"/>
    <x v="9"/>
    <d v="2015-01-07T00:00:00"/>
    <s v="Full_8h"/>
    <m/>
    <n v="1232"/>
    <n v="1"/>
    <m/>
    <m/>
    <m/>
    <m/>
    <m/>
    <m/>
    <m/>
    <m/>
    <m/>
    <m/>
    <m/>
    <m/>
    <m/>
    <n v="16"/>
    <m/>
    <m/>
    <m/>
    <m/>
    <x v="1"/>
  </r>
  <r>
    <n v="1232"/>
    <n v="8"/>
    <x v="7"/>
    <x v="9"/>
    <d v="2015-01-07T00:00:00"/>
    <s v="Full_8h"/>
    <m/>
    <m/>
    <n v="2"/>
    <m/>
    <m/>
    <m/>
    <m/>
    <m/>
    <m/>
    <m/>
    <m/>
    <m/>
    <m/>
    <m/>
    <m/>
    <m/>
    <n v="14"/>
    <m/>
    <m/>
    <m/>
    <m/>
    <x v="1"/>
  </r>
  <r>
    <n v="1232"/>
    <n v="8"/>
    <x v="7"/>
    <x v="9"/>
    <d v="2014-12-31T00:00:00"/>
    <s v="Full_8h"/>
    <m/>
    <m/>
    <n v="3"/>
    <m/>
    <m/>
    <m/>
    <m/>
    <m/>
    <m/>
    <m/>
    <m/>
    <m/>
    <m/>
    <m/>
    <m/>
    <m/>
    <n v="13"/>
    <m/>
    <m/>
    <m/>
    <m/>
    <x v="1"/>
  </r>
  <r>
    <n v="1235"/>
    <n v="8"/>
    <x v="7"/>
    <x v="9"/>
    <d v="2014-12-31T00:00:00"/>
    <s v="Full_8h"/>
    <m/>
    <n v="1235"/>
    <n v="1"/>
    <m/>
    <m/>
    <m/>
    <m/>
    <m/>
    <m/>
    <m/>
    <m/>
    <m/>
    <m/>
    <m/>
    <m/>
    <m/>
    <n v="13"/>
    <m/>
    <m/>
    <m/>
    <m/>
    <x v="1"/>
  </r>
  <r>
    <n v="1235"/>
    <n v="8"/>
    <x v="7"/>
    <x v="9"/>
    <d v="2015-01-28T00:00:00"/>
    <s v="Full_8h"/>
    <m/>
    <m/>
    <n v="2"/>
    <m/>
    <m/>
    <m/>
    <m/>
    <m/>
    <m/>
    <m/>
    <m/>
    <m/>
    <m/>
    <m/>
    <m/>
    <m/>
    <n v="16"/>
    <m/>
    <m/>
    <m/>
    <m/>
    <x v="1"/>
  </r>
  <r>
    <n v="1235"/>
    <n v="8"/>
    <x v="7"/>
    <x v="9"/>
    <d v="2014-12-31T00:00:00"/>
    <s v="Full_8h"/>
    <m/>
    <m/>
    <n v="3"/>
    <m/>
    <m/>
    <m/>
    <m/>
    <m/>
    <m/>
    <m/>
    <m/>
    <m/>
    <m/>
    <m/>
    <m/>
    <m/>
    <n v="14"/>
    <m/>
    <m/>
    <m/>
    <m/>
    <x v="1"/>
  </r>
  <r>
    <n v="1236"/>
    <n v="8"/>
    <x v="7"/>
    <x v="9"/>
    <d v="2014-12-24T00:00:00"/>
    <s v="Full_8h"/>
    <m/>
    <n v="1236"/>
    <n v="1"/>
    <m/>
    <m/>
    <m/>
    <m/>
    <m/>
    <m/>
    <m/>
    <m/>
    <m/>
    <m/>
    <m/>
    <m/>
    <m/>
    <n v="14"/>
    <m/>
    <m/>
    <m/>
    <m/>
    <x v="1"/>
  </r>
  <r>
    <n v="1236"/>
    <n v="8"/>
    <x v="7"/>
    <x v="9"/>
    <d v="2014-12-24T00:00:00"/>
    <s v="Full_8h"/>
    <m/>
    <m/>
    <n v="2"/>
    <m/>
    <m/>
    <m/>
    <m/>
    <m/>
    <m/>
    <m/>
    <m/>
    <m/>
    <m/>
    <m/>
    <m/>
    <m/>
    <n v="14"/>
    <m/>
    <m/>
    <m/>
    <m/>
    <x v="1"/>
  </r>
  <r>
    <n v="1236"/>
    <n v="8"/>
    <x v="7"/>
    <x v="9"/>
    <d v="2014-12-24T00:00:00"/>
    <s v="Full_8h"/>
    <m/>
    <m/>
    <n v="4"/>
    <m/>
    <m/>
    <m/>
    <m/>
    <m/>
    <m/>
    <m/>
    <m/>
    <m/>
    <m/>
    <m/>
    <m/>
    <m/>
    <n v="14"/>
    <m/>
    <m/>
    <m/>
    <m/>
    <x v="1"/>
  </r>
  <r>
    <n v="1248"/>
    <n v="8"/>
    <x v="7"/>
    <x v="9"/>
    <d v="2015-01-07T00:00:00"/>
    <s v="Full_8h"/>
    <m/>
    <n v="1248"/>
    <n v="1"/>
    <m/>
    <m/>
    <m/>
    <m/>
    <m/>
    <m/>
    <m/>
    <m/>
    <m/>
    <m/>
    <m/>
    <m/>
    <m/>
    <n v="15"/>
    <m/>
    <m/>
    <m/>
    <m/>
    <x v="1"/>
  </r>
  <r>
    <n v="1248"/>
    <n v="8"/>
    <x v="7"/>
    <x v="9"/>
    <d v="2014-12-31T00:00:00"/>
    <s v="Full_8h"/>
    <m/>
    <m/>
    <n v="2"/>
    <m/>
    <m/>
    <m/>
    <m/>
    <m/>
    <m/>
    <m/>
    <m/>
    <m/>
    <m/>
    <m/>
    <m/>
    <m/>
    <n v="16"/>
    <m/>
    <m/>
    <m/>
    <m/>
    <x v="1"/>
  </r>
  <r>
    <n v="1248"/>
    <n v="8"/>
    <x v="7"/>
    <x v="9"/>
    <d v="2015-01-07T00:00:00"/>
    <s v="Full_8h"/>
    <m/>
    <m/>
    <n v="3"/>
    <m/>
    <m/>
    <m/>
    <m/>
    <m/>
    <m/>
    <m/>
    <m/>
    <m/>
    <m/>
    <m/>
    <m/>
    <m/>
    <n v="15"/>
    <m/>
    <m/>
    <m/>
    <m/>
    <x v="1"/>
  </r>
  <r>
    <n v="1248"/>
    <n v="8"/>
    <x v="7"/>
    <x v="9"/>
    <d v="2014-12-24T00:00:00"/>
    <s v="Full_8h"/>
    <m/>
    <m/>
    <n v="4"/>
    <m/>
    <m/>
    <m/>
    <m/>
    <m/>
    <m/>
    <m/>
    <m/>
    <m/>
    <m/>
    <m/>
    <m/>
    <m/>
    <n v="14"/>
    <m/>
    <m/>
    <m/>
    <m/>
    <x v="1"/>
  </r>
  <r>
    <n v="1261"/>
    <n v="8"/>
    <x v="7"/>
    <x v="9"/>
    <d v="2014-12-24T00:00:00"/>
    <s v="Full_8h"/>
    <m/>
    <n v="1261"/>
    <n v="1"/>
    <m/>
    <m/>
    <m/>
    <m/>
    <m/>
    <m/>
    <m/>
    <m/>
    <m/>
    <m/>
    <m/>
    <m/>
    <m/>
    <n v="14"/>
    <m/>
    <m/>
    <m/>
    <m/>
    <x v="1"/>
  </r>
  <r>
    <n v="1261"/>
    <n v="8"/>
    <x v="7"/>
    <x v="9"/>
    <d v="2014-12-24T00:00:00"/>
    <s v="Full_8h"/>
    <m/>
    <m/>
    <n v="2"/>
    <m/>
    <m/>
    <m/>
    <m/>
    <m/>
    <m/>
    <m/>
    <m/>
    <m/>
    <m/>
    <m/>
    <m/>
    <m/>
    <n v="13"/>
    <m/>
    <m/>
    <m/>
    <m/>
    <x v="1"/>
  </r>
  <r>
    <n v="1261"/>
    <n v="8"/>
    <x v="7"/>
    <x v="9"/>
    <d v="2014-12-24T00:00:00"/>
    <s v="Full_8h"/>
    <m/>
    <m/>
    <n v="3"/>
    <m/>
    <m/>
    <m/>
    <m/>
    <m/>
    <m/>
    <m/>
    <m/>
    <m/>
    <m/>
    <m/>
    <m/>
    <m/>
    <n v="13"/>
    <m/>
    <m/>
    <m/>
    <m/>
    <x v="1"/>
  </r>
  <r>
    <n v="1011"/>
    <n v="8"/>
    <x v="7"/>
    <x v="11"/>
    <d v="2014-09-23T00:00:00"/>
    <s v="Full_8h"/>
    <m/>
    <n v="1011"/>
    <n v="1"/>
    <n v="0"/>
    <n v="2"/>
    <n v="3"/>
    <n v="40"/>
    <m/>
    <n v="74"/>
    <n v="3"/>
    <n v="4"/>
    <m/>
    <s v="V"/>
    <m/>
    <n v="200"/>
    <n v="0.37"/>
    <n v="2.37"/>
    <n v="9"/>
    <m/>
    <m/>
    <m/>
    <x v="2"/>
  </r>
  <r>
    <n v="1011"/>
    <n v="8"/>
    <x v="7"/>
    <x v="11"/>
    <d v="2014-09-23T00:00:00"/>
    <s v="Full_8h"/>
    <m/>
    <m/>
    <n v="2"/>
    <n v="0"/>
    <n v="2"/>
    <n v="3"/>
    <n v="33"/>
    <n v="81"/>
    <n v="58"/>
    <n v="3"/>
    <n v="4"/>
    <m/>
    <s v="V"/>
    <m/>
    <n v="200"/>
    <n v="0.28999999999999998"/>
    <n v="2.29"/>
    <n v="9"/>
    <m/>
    <m/>
    <m/>
    <x v="2"/>
  </r>
  <r>
    <n v="1011"/>
    <n v="8"/>
    <x v="7"/>
    <x v="11"/>
    <d v="2014-09-23T00:00:00"/>
    <s v="Full_8h"/>
    <m/>
    <m/>
    <n v="3"/>
    <n v="0"/>
    <n v="1"/>
    <n v="2"/>
    <n v="39"/>
    <n v="48"/>
    <n v="101"/>
    <n v="4"/>
    <n v="3"/>
    <m/>
    <s v="V"/>
    <m/>
    <n v="90.285714285714292"/>
    <n v="1.1186708860759493"/>
    <n v="2.1186708860759493"/>
    <n v="8"/>
    <m/>
    <m/>
    <m/>
    <x v="2"/>
  </r>
  <r>
    <n v="1011"/>
    <n v="8"/>
    <x v="7"/>
    <x v="11"/>
    <d v="2014-09-23T00:00:00"/>
    <s v="Full_8h"/>
    <m/>
    <m/>
    <n v="4"/>
    <n v="0"/>
    <n v="2"/>
    <n v="3"/>
    <n v="27"/>
    <n v="85"/>
    <n v="38"/>
    <n v="4"/>
    <n v="3"/>
    <m/>
    <s v="V"/>
    <m/>
    <n v="200"/>
    <n v="0.19"/>
    <n v="2.19"/>
    <n v="9"/>
    <m/>
    <m/>
    <m/>
    <x v="2"/>
  </r>
  <r>
    <n v="1017"/>
    <n v="8"/>
    <x v="7"/>
    <x v="11"/>
    <d v="2014-09-23T00:00:00"/>
    <s v="Full_8h"/>
    <m/>
    <n v="1017"/>
    <n v="1"/>
    <n v="0"/>
    <n v="2"/>
    <n v="3"/>
    <n v="38"/>
    <m/>
    <n v="38"/>
    <n v="3"/>
    <n v="4"/>
    <m/>
    <s v="V"/>
    <m/>
    <n v="200"/>
    <n v="0.19"/>
    <n v="2.19"/>
    <n v="9"/>
    <m/>
    <m/>
    <m/>
    <x v="2"/>
  </r>
  <r>
    <n v="1017"/>
    <n v="8"/>
    <x v="7"/>
    <x v="11"/>
    <d v="2014-09-23T00:00:00"/>
    <s v="Full_8h"/>
    <m/>
    <m/>
    <n v="2"/>
    <n v="0"/>
    <n v="2"/>
    <n v="3"/>
    <n v="35"/>
    <n v="132"/>
    <n v="56"/>
    <n v="3"/>
    <n v="5"/>
    <m/>
    <s v="V"/>
    <m/>
    <n v="200"/>
    <n v="0.28000000000000003"/>
    <n v="2.2800000000000002"/>
    <n v="10"/>
    <m/>
    <m/>
    <m/>
    <x v="2"/>
  </r>
  <r>
    <n v="1017"/>
    <n v="8"/>
    <x v="7"/>
    <x v="11"/>
    <d v="2014-09-23T00:00:00"/>
    <s v="Full_8h"/>
    <m/>
    <m/>
    <n v="3"/>
    <n v="0"/>
    <n v="2"/>
    <n v="3"/>
    <n v="43"/>
    <n v="107"/>
    <n v="60"/>
    <n v="3"/>
    <n v="4"/>
    <m/>
    <s v="V"/>
    <m/>
    <n v="200"/>
    <n v="0.3"/>
    <n v="2.2999999999999998"/>
    <n v="9"/>
    <m/>
    <m/>
    <m/>
    <x v="2"/>
  </r>
  <r>
    <n v="1017"/>
    <n v="8"/>
    <x v="7"/>
    <x v="11"/>
    <d v="2014-09-23T00:00:00"/>
    <s v="Full_8h"/>
    <m/>
    <m/>
    <n v="4"/>
    <n v="0"/>
    <n v="2"/>
    <n v="3"/>
    <n v="25"/>
    <n v="39"/>
    <n v="49"/>
    <n v="3"/>
    <n v="3"/>
    <m/>
    <s v="V"/>
    <m/>
    <n v="200"/>
    <n v="0.245"/>
    <n v="2.2450000000000001"/>
    <n v="8"/>
    <m/>
    <m/>
    <m/>
    <x v="2"/>
  </r>
  <r>
    <n v="1025"/>
    <n v="8"/>
    <x v="7"/>
    <x v="11"/>
    <d v="2014-09-23T00:00:00"/>
    <s v="Full_8h"/>
    <m/>
    <n v="1025"/>
    <n v="1"/>
    <n v="0"/>
    <n v="2"/>
    <n v="3"/>
    <n v="50"/>
    <m/>
    <n v="96"/>
    <n v="3"/>
    <n v="3"/>
    <m/>
    <s v="V"/>
    <m/>
    <n v="200"/>
    <n v="0.48"/>
    <n v="2.48"/>
    <n v="8"/>
    <m/>
    <m/>
    <m/>
    <x v="2"/>
  </r>
  <r>
    <n v="1025"/>
    <n v="8"/>
    <x v="7"/>
    <x v="11"/>
    <d v="2014-09-23T00:00:00"/>
    <s v="Full_8h"/>
    <m/>
    <m/>
    <n v="2"/>
    <n v="0"/>
    <n v="1"/>
    <n v="3"/>
    <n v="33"/>
    <n v="108"/>
    <n v="24"/>
    <n v="3"/>
    <n v="4"/>
    <m/>
    <s v="V"/>
    <m/>
    <n v="90.285714285714292"/>
    <n v="0.26582278481012656"/>
    <n v="1.2658227848101267"/>
    <n v="8"/>
    <m/>
    <m/>
    <m/>
    <x v="2"/>
  </r>
  <r>
    <n v="1025"/>
    <n v="8"/>
    <x v="7"/>
    <x v="11"/>
    <d v="2014-09-23T00:00:00"/>
    <s v="Full_8h"/>
    <m/>
    <m/>
    <n v="3"/>
    <n v="0"/>
    <n v="2"/>
    <n v="3"/>
    <n v="39"/>
    <n v="118"/>
    <n v="71"/>
    <n v="4"/>
    <n v="3"/>
    <m/>
    <s v="V"/>
    <m/>
    <n v="200"/>
    <n v="0.35499999999999998"/>
    <n v="2.355"/>
    <n v="9"/>
    <m/>
    <m/>
    <m/>
    <x v="2"/>
  </r>
  <r>
    <n v="1025"/>
    <n v="8"/>
    <x v="7"/>
    <x v="11"/>
    <d v="2014-09-23T00:00:00"/>
    <s v="Full_8h"/>
    <m/>
    <m/>
    <n v="4"/>
    <n v="0"/>
    <n v="2"/>
    <n v="3"/>
    <n v="22"/>
    <n v="70"/>
    <n v="37"/>
    <n v="3"/>
    <n v="3"/>
    <m/>
    <s v="V"/>
    <m/>
    <n v="200"/>
    <n v="0.185"/>
    <n v="2.1850000000000001"/>
    <n v="8"/>
    <m/>
    <m/>
    <m/>
    <x v="2"/>
  </r>
  <r>
    <n v="1012"/>
    <n v="8"/>
    <x v="7"/>
    <x v="11"/>
    <d v="2014-09-30T00:00:00"/>
    <s v="Full_8h"/>
    <m/>
    <n v="1012"/>
    <n v="1"/>
    <n v="1"/>
    <n v="3"/>
    <n v="4"/>
    <n v="60"/>
    <m/>
    <n v="85"/>
    <n v="5"/>
    <n v="5"/>
    <m/>
    <s v="V"/>
    <m/>
    <n v="204.42857142857142"/>
    <n v="0.41579315164220826"/>
    <n v="3.4157931516422084"/>
    <n v="13"/>
    <m/>
    <m/>
    <m/>
    <x v="2"/>
  </r>
  <r>
    <n v="1012"/>
    <n v="8"/>
    <x v="7"/>
    <x v="11"/>
    <d v="2014-09-30T00:00:00"/>
    <s v="Full_8h"/>
    <m/>
    <m/>
    <n v="2"/>
    <n v="1"/>
    <n v="3"/>
    <n v="4"/>
    <n v="58"/>
    <n v="209"/>
    <n v="93"/>
    <n v="5"/>
    <n v="6"/>
    <m/>
    <s v="V"/>
    <m/>
    <n v="204.42857142857142"/>
    <n v="0.45492662473794554"/>
    <n v="3.4549266247379453"/>
    <n v="14"/>
    <m/>
    <m/>
    <m/>
    <x v="2"/>
  </r>
  <r>
    <n v="1012"/>
    <n v="8"/>
    <x v="7"/>
    <x v="11"/>
    <d v="2014-09-30T00:00:00"/>
    <s v="Full_8h"/>
    <m/>
    <m/>
    <n v="3"/>
    <n v="1"/>
    <n v="3"/>
    <n v="4"/>
    <n v="52"/>
    <n v="182"/>
    <n v="44"/>
    <n v="4"/>
    <n v="5"/>
    <m/>
    <s v="V"/>
    <m/>
    <n v="204.42857142857142"/>
    <n v="0.21523410202655488"/>
    <n v="3.2152341020265549"/>
    <n v="12"/>
    <m/>
    <m/>
    <m/>
    <x v="2"/>
  </r>
  <r>
    <n v="1012"/>
    <n v="8"/>
    <x v="7"/>
    <x v="11"/>
    <d v="2014-09-30T00:00:00"/>
    <s v="Full_8h"/>
    <m/>
    <m/>
    <n v="4"/>
    <n v="1"/>
    <n v="3"/>
    <n v="4"/>
    <n v="46"/>
    <n v="176"/>
    <n v="36"/>
    <n v="4"/>
    <n v="6"/>
    <m/>
    <s v="V"/>
    <m/>
    <n v="204.42857142857142"/>
    <n v="0.17610062893081763"/>
    <n v="3.1761006289308176"/>
    <n v="13"/>
    <m/>
    <m/>
    <m/>
    <x v="2"/>
  </r>
  <r>
    <n v="1013"/>
    <n v="8"/>
    <x v="7"/>
    <x v="11"/>
    <d v="2014-09-30T00:00:00"/>
    <s v="Full_8h"/>
    <m/>
    <n v="1013"/>
    <n v="1"/>
    <n v="1"/>
    <n v="3"/>
    <n v="4"/>
    <n v="60"/>
    <m/>
    <n v="93"/>
    <n v="5"/>
    <n v="5"/>
    <m/>
    <s v="V"/>
    <m/>
    <n v="204.42857142857142"/>
    <n v="0.45492662473794554"/>
    <n v="3.4549266247379453"/>
    <n v="13"/>
    <m/>
    <m/>
    <m/>
    <x v="2"/>
  </r>
  <r>
    <n v="1013"/>
    <n v="8"/>
    <x v="7"/>
    <x v="11"/>
    <d v="2014-09-30T00:00:00"/>
    <s v="Full_8h"/>
    <m/>
    <m/>
    <n v="2"/>
    <n v="0"/>
    <n v="3"/>
    <n v="4"/>
    <n v="60"/>
    <n v="189"/>
    <n v="100"/>
    <n v="5"/>
    <n v="5"/>
    <m/>
    <s v="V"/>
    <m/>
    <n v="204.42857142857142"/>
    <n v="0.4891684136967156"/>
    <n v="3.4891684136967154"/>
    <n v="13"/>
    <m/>
    <m/>
    <m/>
    <x v="2"/>
  </r>
  <r>
    <n v="1013"/>
    <n v="8"/>
    <x v="7"/>
    <x v="11"/>
    <d v="2014-09-30T00:00:00"/>
    <s v="Full_8h"/>
    <m/>
    <m/>
    <n v="3"/>
    <n v="1"/>
    <n v="3"/>
    <n v="4"/>
    <n v="61"/>
    <n v="224"/>
    <n v="81"/>
    <n v="4"/>
    <n v="6"/>
    <m/>
    <s v="V"/>
    <m/>
    <n v="204.42857142857142"/>
    <n v="0.39622641509433965"/>
    <n v="3.3962264150943398"/>
    <n v="13"/>
    <m/>
    <m/>
    <m/>
    <x v="2"/>
  </r>
  <r>
    <n v="1013"/>
    <n v="8"/>
    <x v="7"/>
    <x v="11"/>
    <d v="2014-09-30T00:00:00"/>
    <s v="Full_8h"/>
    <m/>
    <m/>
    <n v="4"/>
    <n v="1"/>
    <n v="3"/>
    <n v="4"/>
    <n v="61"/>
    <n v="210"/>
    <n v="93"/>
    <n v="4"/>
    <n v="7"/>
    <m/>
    <s v="V"/>
    <m/>
    <n v="204.42857142857142"/>
    <n v="0.45492662473794554"/>
    <n v="3.4549266247379453"/>
    <n v="14"/>
    <m/>
    <m/>
    <m/>
    <x v="2"/>
  </r>
  <r>
    <n v="1015"/>
    <n v="8"/>
    <x v="7"/>
    <x v="11"/>
    <d v="2014-09-30T00:00:00"/>
    <s v="Full_8h"/>
    <d v="2014-09-30T00:00:00"/>
    <n v="1015"/>
    <n v="1"/>
    <n v="2"/>
    <n v="3"/>
    <n v="4"/>
    <n v="57"/>
    <m/>
    <n v="133"/>
    <n v="4"/>
    <n v="8"/>
    <m/>
    <s v="V"/>
    <m/>
    <n v="204.42857142857142"/>
    <n v="0.65059399021663178"/>
    <n v="3.650593990216632"/>
    <n v="15"/>
    <m/>
    <m/>
    <m/>
    <x v="2"/>
  </r>
  <r>
    <n v="1015"/>
    <n v="8"/>
    <x v="7"/>
    <x v="11"/>
    <d v="2014-09-30T00:00:00"/>
    <s v="Full_8h"/>
    <m/>
    <m/>
    <n v="2"/>
    <n v="1"/>
    <n v="3"/>
    <n v="4"/>
    <n v="54"/>
    <n v="186"/>
    <n v="111"/>
    <n v="5"/>
    <n v="5"/>
    <m/>
    <s v="V"/>
    <m/>
    <n v="204.42857142857142"/>
    <n v="0.54297693920335433"/>
    <n v="3.5429769392033545"/>
    <n v="13"/>
    <m/>
    <m/>
    <m/>
    <x v="2"/>
  </r>
  <r>
    <n v="1015"/>
    <n v="8"/>
    <x v="7"/>
    <x v="11"/>
    <d v="2014-09-30T00:00:00"/>
    <s v="Full_8h"/>
    <m/>
    <m/>
    <n v="3"/>
    <n v="1"/>
    <n v="3"/>
    <n v="4"/>
    <n v="57"/>
    <n v="214"/>
    <n v="106"/>
    <n v="5"/>
    <n v="6"/>
    <m/>
    <s v="V"/>
    <m/>
    <n v="204.42857142857142"/>
    <n v="0.5185185185185186"/>
    <n v="3.5185185185185186"/>
    <n v="14"/>
    <m/>
    <m/>
    <m/>
    <x v="2"/>
  </r>
  <r>
    <n v="1015"/>
    <n v="8"/>
    <x v="7"/>
    <x v="11"/>
    <d v="2014-09-30T00:00:00"/>
    <s v="Full_8h"/>
    <m/>
    <m/>
    <n v="4"/>
    <n v="1"/>
    <n v="3"/>
    <n v="4"/>
    <n v="58"/>
    <n v="210"/>
    <n v="78"/>
    <n v="4"/>
    <n v="7"/>
    <m/>
    <s v="V"/>
    <m/>
    <n v="204.42857142857142"/>
    <n v="0.3815513626834382"/>
    <n v="3.3815513626834384"/>
    <n v="14"/>
    <m/>
    <m/>
    <m/>
    <x v="2"/>
  </r>
  <r>
    <n v="1019"/>
    <n v="8"/>
    <x v="7"/>
    <x v="11"/>
    <d v="2014-10-07T00:00:00"/>
    <s v="Full_8h"/>
    <m/>
    <n v="1019"/>
    <n v="1"/>
    <n v="2"/>
    <n v="4"/>
    <n v="5"/>
    <n v="70"/>
    <m/>
    <n v="177"/>
    <n v="5"/>
    <n v="13"/>
    <m/>
    <s v="E"/>
    <m/>
    <n v="220.57142857142858"/>
    <n v="0.80246113989637302"/>
    <n v="4.8024611398963728"/>
    <n v="22"/>
    <m/>
    <m/>
    <m/>
    <x v="2"/>
  </r>
  <r>
    <n v="1019"/>
    <n v="8"/>
    <x v="7"/>
    <x v="11"/>
    <d v="2014-10-07T00:00:00"/>
    <s v="Full_8h"/>
    <m/>
    <m/>
    <n v="2"/>
    <n v="2"/>
    <n v="4"/>
    <n v="5"/>
    <n v="67"/>
    <n v="213"/>
    <n v="177"/>
    <n v="5"/>
    <n v="13"/>
    <m/>
    <s v="E"/>
    <m/>
    <n v="220.57142857142858"/>
    <n v="0.80246113989637302"/>
    <n v="4.8024611398963728"/>
    <n v="22"/>
    <m/>
    <m/>
    <m/>
    <x v="2"/>
  </r>
  <r>
    <n v="1019"/>
    <n v="8"/>
    <x v="7"/>
    <x v="11"/>
    <d v="2014-10-07T00:00:00"/>
    <s v="Full_8h"/>
    <m/>
    <m/>
    <n v="3"/>
    <n v="2"/>
    <n v="4"/>
    <n v="5"/>
    <n v="65"/>
    <n v="216"/>
    <n v="171"/>
    <n v="5"/>
    <n v="13"/>
    <m/>
    <s v="E"/>
    <m/>
    <n v="220.57142857142858"/>
    <n v="0.77525906735751293"/>
    <n v="4.7752590673575126"/>
    <n v="22"/>
    <m/>
    <m/>
    <m/>
    <x v="2"/>
  </r>
  <r>
    <n v="1019"/>
    <n v="8"/>
    <x v="7"/>
    <x v="11"/>
    <d v="2014-10-07T00:00:00"/>
    <s v="Full_8h"/>
    <m/>
    <m/>
    <n v="4"/>
    <n v="2"/>
    <n v="4"/>
    <n v="5"/>
    <n v="61"/>
    <n v="200"/>
    <n v="159"/>
    <n v="5"/>
    <n v="11"/>
    <m/>
    <s v="E"/>
    <m/>
    <n v="220.57142857142858"/>
    <n v="0.72085492227979275"/>
    <n v="4.7208549222797931"/>
    <n v="20"/>
    <m/>
    <m/>
    <m/>
    <x v="2"/>
  </r>
  <r>
    <n v="1024"/>
    <n v="8"/>
    <x v="7"/>
    <x v="11"/>
    <d v="2014-10-07T00:00:00"/>
    <s v="Full_8h"/>
    <d v="2014-10-07T00:00:00"/>
    <n v="1024"/>
    <n v="1"/>
    <n v="1"/>
    <n v="4"/>
    <n v="5"/>
    <n v="64"/>
    <m/>
    <n v="163"/>
    <n v="5"/>
    <n v="16"/>
    <m/>
    <s v="E"/>
    <m/>
    <n v="220.57142857142858"/>
    <n v="0.73898963730569944"/>
    <n v="4.7389896373056999"/>
    <n v="25"/>
    <m/>
    <m/>
    <m/>
    <x v="2"/>
  </r>
  <r>
    <n v="1024"/>
    <n v="8"/>
    <x v="7"/>
    <x v="11"/>
    <d v="2014-10-07T00:00:00"/>
    <s v="Full_8h"/>
    <m/>
    <m/>
    <n v="2"/>
    <n v="3"/>
    <n v="5"/>
    <n v="6"/>
    <n v="75"/>
    <n v="216"/>
    <n v="205"/>
    <n v="5"/>
    <n v="11"/>
    <m/>
    <s v="E"/>
    <n v="1"/>
    <n v="234.66666666666666"/>
    <n v="0.87357954545454553"/>
    <n v="5.8735795454545459"/>
    <n v="21"/>
    <m/>
    <m/>
    <m/>
    <x v="2"/>
  </r>
  <r>
    <n v="1024"/>
    <n v="8"/>
    <x v="7"/>
    <x v="11"/>
    <d v="2014-10-07T00:00:00"/>
    <s v="Full_8h"/>
    <m/>
    <m/>
    <n v="3"/>
    <n v="2"/>
    <n v="5"/>
    <n v="6"/>
    <n v="71"/>
    <n v="207"/>
    <n v="71"/>
    <n v="5"/>
    <n v="14"/>
    <m/>
    <s v="E"/>
    <m/>
    <n v="234.66666666666666"/>
    <n v="0.30255681818181818"/>
    <n v="5.3025568181818183"/>
    <n v="24"/>
    <m/>
    <m/>
    <m/>
    <x v="2"/>
  </r>
  <r>
    <n v="1024"/>
    <n v="8"/>
    <x v="7"/>
    <x v="11"/>
    <d v="2014-10-07T00:00:00"/>
    <s v="Full_8h"/>
    <m/>
    <m/>
    <n v="4"/>
    <n v="2"/>
    <n v="4"/>
    <n v="5"/>
    <n v="61"/>
    <n v="194"/>
    <n v="170"/>
    <n v="5"/>
    <n v="11"/>
    <m/>
    <s v="E"/>
    <m/>
    <n v="220.57142857142858"/>
    <n v="0.77072538860103623"/>
    <n v="4.7707253886010363"/>
    <n v="20"/>
    <m/>
    <m/>
    <m/>
    <x v="2"/>
  </r>
  <r>
    <n v="1027"/>
    <n v="8"/>
    <x v="7"/>
    <x v="11"/>
    <d v="2014-10-07T00:00:00"/>
    <s v="Full_8h"/>
    <m/>
    <n v="1027"/>
    <n v="1"/>
    <n v="2"/>
    <n v="5"/>
    <n v="7"/>
    <n v="67"/>
    <n v="219"/>
    <n v="43"/>
    <n v="5"/>
    <n v="12"/>
    <m/>
    <s v="E"/>
    <m/>
    <n v="234.66666666666666"/>
    <n v="0.18323863636363638"/>
    <n v="5.1832386363636367"/>
    <n v="22"/>
    <m/>
    <m/>
    <m/>
    <x v="2"/>
  </r>
  <r>
    <n v="1027"/>
    <n v="8"/>
    <x v="7"/>
    <x v="11"/>
    <d v="2014-10-07T00:00:00"/>
    <s v="Full_8h"/>
    <m/>
    <m/>
    <n v="2"/>
    <n v="2"/>
    <n v="4"/>
    <n v="5"/>
    <n v="65"/>
    <n v="198"/>
    <n v="202"/>
    <n v="5"/>
    <n v="12"/>
    <m/>
    <s v="E"/>
    <m/>
    <n v="220.57142857142858"/>
    <n v="0.91580310880829008"/>
    <n v="4.9158031088082899"/>
    <n v="21"/>
    <m/>
    <m/>
    <m/>
    <x v="2"/>
  </r>
  <r>
    <n v="1027"/>
    <n v="8"/>
    <x v="7"/>
    <x v="11"/>
    <d v="2014-10-07T00:00:00"/>
    <s v="Full_8h"/>
    <m/>
    <m/>
    <n v="3"/>
    <n v="2"/>
    <n v="4"/>
    <n v="5"/>
    <n v="72"/>
    <n v="219"/>
    <n v="177"/>
    <n v="5"/>
    <n v="11"/>
    <m/>
    <s v="E"/>
    <m/>
    <n v="220.57142857142858"/>
    <n v="0.80246113989637302"/>
    <n v="4.8024611398963728"/>
    <n v="20"/>
    <m/>
    <m/>
    <m/>
    <x v="2"/>
  </r>
  <r>
    <n v="1027"/>
    <n v="8"/>
    <x v="7"/>
    <x v="11"/>
    <d v="2014-10-07T00:00:00"/>
    <s v="Full_8h"/>
    <m/>
    <m/>
    <n v="4"/>
    <n v="0"/>
    <n v="4"/>
    <n v="5"/>
    <n v="62"/>
    <n v="191"/>
    <n v="122"/>
    <n v="5"/>
    <n v="9"/>
    <m/>
    <s v="E"/>
    <m/>
    <n v="220.57142857142858"/>
    <n v="0.55310880829015541"/>
    <n v="4.5531088082901556"/>
    <n v="18"/>
    <m/>
    <m/>
    <m/>
    <x v="2"/>
  </r>
  <r>
    <n v="1028"/>
    <n v="8"/>
    <x v="7"/>
    <x v="11"/>
    <d v="2014-10-15T00:00:00"/>
    <s v="Full_8h"/>
    <m/>
    <n v="1028"/>
    <n v="1"/>
    <n v="2"/>
    <n v="6"/>
    <n v="7"/>
    <n v="99"/>
    <m/>
    <n v="57"/>
    <n v="4"/>
    <n v="18"/>
    <n v="10"/>
    <s v="TS"/>
    <n v="2"/>
    <n v="225"/>
    <n v="0.25333333333333335"/>
    <n v="6.253333333333333"/>
    <n v="28"/>
    <m/>
    <m/>
    <m/>
    <x v="2"/>
  </r>
  <r>
    <n v="1028"/>
    <n v="8"/>
    <x v="7"/>
    <x v="11"/>
    <d v="2014-10-15T00:00:00"/>
    <s v="Full_8h"/>
    <m/>
    <m/>
    <n v="2"/>
    <n v="1"/>
    <n v="6"/>
    <n v="7"/>
    <n v="102"/>
    <n v="229"/>
    <n v="139"/>
    <n v="3"/>
    <n v="19"/>
    <n v="20"/>
    <s v="TS"/>
    <n v="2"/>
    <n v="225"/>
    <n v="0.61777777777777776"/>
    <n v="6.6177777777777775"/>
    <n v="28"/>
    <m/>
    <m/>
    <m/>
    <x v="2"/>
  </r>
  <r>
    <n v="1028"/>
    <n v="8"/>
    <x v="7"/>
    <x v="11"/>
    <d v="2014-10-15T00:00:00"/>
    <s v="Full_8h"/>
    <m/>
    <m/>
    <n v="3"/>
    <n v="1"/>
    <n v="5"/>
    <n v="6"/>
    <n v="73"/>
    <n v="205"/>
    <n v="214"/>
    <n v="4"/>
    <n v="16"/>
    <m/>
    <s v="TS"/>
    <n v="2"/>
    <n v="234.66666666666666"/>
    <n v="0.91193181818181823"/>
    <n v="5.9119318181818183"/>
    <n v="25"/>
    <m/>
    <m/>
    <m/>
    <x v="2"/>
  </r>
  <r>
    <n v="1028"/>
    <n v="8"/>
    <x v="7"/>
    <x v="11"/>
    <d v="2014-10-15T00:00:00"/>
    <s v="Full_8h"/>
    <m/>
    <m/>
    <n v="4"/>
    <n v="1"/>
    <n v="5"/>
    <n v="6"/>
    <n v="80"/>
    <n v="213"/>
    <n v="217"/>
    <n v="3"/>
    <n v="16"/>
    <m/>
    <s v="DR"/>
    <n v="1"/>
    <n v="234.66666666666666"/>
    <n v="0.92471590909090917"/>
    <n v="5.9247159090909092"/>
    <n v="24"/>
    <m/>
    <m/>
    <m/>
    <x v="2"/>
  </r>
  <r>
    <n v="1029"/>
    <n v="8"/>
    <x v="7"/>
    <x v="11"/>
    <d v="2014-10-15T00:00:00"/>
    <s v="Full_8h"/>
    <d v="2014-10-15T00:00:00"/>
    <n v="1029"/>
    <n v="1"/>
    <n v="2"/>
    <n v="5"/>
    <n v="6"/>
    <n v="93"/>
    <m/>
    <n v="237"/>
    <n v="4"/>
    <n v="18"/>
    <n v="12"/>
    <s v="TS"/>
    <n v="2"/>
    <n v="234.66666666666666"/>
    <n v="1.0099431818181819"/>
    <n v="6.0099431818181817"/>
    <n v="27"/>
    <m/>
    <m/>
    <m/>
    <x v="2"/>
  </r>
  <r>
    <n v="1029"/>
    <n v="8"/>
    <x v="7"/>
    <x v="11"/>
    <d v="2014-10-15T00:00:00"/>
    <s v="Full_8h"/>
    <m/>
    <m/>
    <n v="2"/>
    <n v="2"/>
    <n v="5"/>
    <n v="6"/>
    <n v="97"/>
    <n v="257"/>
    <n v="231"/>
    <n v="3"/>
    <n v="18"/>
    <n v="10"/>
    <s v="TS"/>
    <n v="1"/>
    <n v="234.66666666666666"/>
    <n v="0.984375"/>
    <n v="5.984375"/>
    <n v="26"/>
    <m/>
    <m/>
    <m/>
    <x v="2"/>
  </r>
  <r>
    <n v="1029"/>
    <n v="8"/>
    <x v="7"/>
    <x v="11"/>
    <d v="2014-10-15T00:00:00"/>
    <s v="Full_8h"/>
    <m/>
    <m/>
    <n v="3"/>
    <n v="2"/>
    <n v="6"/>
    <n v="7"/>
    <n v="75"/>
    <n v="222"/>
    <n v="164"/>
    <n v="4"/>
    <n v="18"/>
    <n v="8"/>
    <s v="TS"/>
    <n v="1"/>
    <n v="225"/>
    <n v="0.72888888888888892"/>
    <n v="6.7288888888888891"/>
    <n v="28"/>
    <m/>
    <m/>
    <m/>
    <x v="2"/>
  </r>
  <r>
    <n v="1029"/>
    <n v="8"/>
    <x v="7"/>
    <x v="11"/>
    <d v="2014-10-15T00:00:00"/>
    <s v="Full_8h"/>
    <m/>
    <m/>
    <n v="4"/>
    <n v="3"/>
    <n v="6"/>
    <n v="7"/>
    <n v="92"/>
    <n v="227"/>
    <n v="93"/>
    <n v="3"/>
    <n v="18"/>
    <n v="18"/>
    <s v="TS"/>
    <n v="2"/>
    <n v="225"/>
    <n v="0.41333333333333333"/>
    <n v="6.4133333333333331"/>
    <n v="27"/>
    <m/>
    <m/>
    <m/>
    <x v="2"/>
  </r>
  <r>
    <n v="1032"/>
    <n v="8"/>
    <x v="7"/>
    <x v="11"/>
    <d v="2014-10-15T00:00:00"/>
    <s v="Full_8h"/>
    <m/>
    <n v="1032"/>
    <n v="1"/>
    <n v="2"/>
    <n v="6"/>
    <n v="7"/>
    <n v="93"/>
    <m/>
    <n v="82"/>
    <n v="4"/>
    <n v="17"/>
    <n v="12"/>
    <s v="TS"/>
    <n v="2"/>
    <n v="225"/>
    <n v="0.36444444444444446"/>
    <n v="6.3644444444444446"/>
    <n v="27"/>
    <m/>
    <m/>
    <m/>
    <x v="2"/>
  </r>
  <r>
    <n v="1032"/>
    <n v="8"/>
    <x v="7"/>
    <x v="11"/>
    <d v="2014-10-15T00:00:00"/>
    <s v="Full_8h"/>
    <m/>
    <m/>
    <n v="2"/>
    <n v="1"/>
    <n v="6"/>
    <n v="7"/>
    <n v="92"/>
    <n v="241"/>
    <n v="69"/>
    <n v="3"/>
    <n v="17"/>
    <n v="10"/>
    <s v="TS"/>
    <n v="1"/>
    <n v="225"/>
    <n v="0.30666666666666664"/>
    <n v="6.3066666666666666"/>
    <n v="26"/>
    <m/>
    <m/>
    <m/>
    <x v="2"/>
  </r>
  <r>
    <n v="1032"/>
    <n v="8"/>
    <x v="7"/>
    <x v="11"/>
    <d v="2014-10-15T00:00:00"/>
    <s v="Full_8h"/>
    <m/>
    <m/>
    <n v="3"/>
    <n v="2"/>
    <n v="6"/>
    <n v="7"/>
    <n v="100"/>
    <n v="234"/>
    <n v="110"/>
    <n v="3"/>
    <n v="19"/>
    <n v="15"/>
    <s v="TS"/>
    <n v="1"/>
    <n v="225"/>
    <n v="0.48888888888888887"/>
    <n v="6.4888888888888889"/>
    <n v="28"/>
    <m/>
    <m/>
    <m/>
    <x v="2"/>
  </r>
  <r>
    <n v="1032"/>
    <n v="8"/>
    <x v="7"/>
    <x v="11"/>
    <d v="2014-10-15T00:00:00"/>
    <s v="Full_8h"/>
    <m/>
    <m/>
    <n v="4"/>
    <n v="2"/>
    <n v="5"/>
    <n v="6"/>
    <n v="90"/>
    <n v="227"/>
    <n v="231"/>
    <n v="3"/>
    <n v="16"/>
    <n v="8"/>
    <s v="TS"/>
    <n v="1"/>
    <n v="234.66666666666666"/>
    <n v="0.984375"/>
    <n v="5.984375"/>
    <n v="24"/>
    <m/>
    <m/>
    <m/>
    <x v="2"/>
  </r>
  <r>
    <n v="1016"/>
    <n v="8"/>
    <x v="7"/>
    <x v="11"/>
    <d v="2014-10-21T00:00:00"/>
    <s v="Full_8h"/>
    <m/>
    <n v="1016"/>
    <n v="1"/>
    <n v="2"/>
    <n v="7"/>
    <n v="8"/>
    <n v="131"/>
    <m/>
    <n v="26"/>
    <n v="2"/>
    <n v="19"/>
    <n v="43"/>
    <s v="TS"/>
    <n v="3"/>
    <n v="175"/>
    <n v="0.14857142857142858"/>
    <n v="7.1485714285714286"/>
    <n v="28"/>
    <m/>
    <m/>
    <m/>
    <x v="2"/>
  </r>
  <r>
    <n v="1016"/>
    <n v="8"/>
    <x v="7"/>
    <x v="11"/>
    <d v="2014-10-21T00:00:00"/>
    <s v="Full_8h"/>
    <m/>
    <m/>
    <n v="2"/>
    <n v="2"/>
    <n v="7"/>
    <n v="8"/>
    <n v="141"/>
    <n v="211"/>
    <n v="56"/>
    <n v="2"/>
    <n v="18"/>
    <n v="60"/>
    <s v="TS"/>
    <n v="2"/>
    <n v="175"/>
    <n v="0.32"/>
    <n v="7.32"/>
    <n v="27"/>
    <m/>
    <m/>
    <m/>
    <x v="2"/>
  </r>
  <r>
    <n v="1016"/>
    <n v="8"/>
    <x v="7"/>
    <x v="11"/>
    <d v="2014-10-21T00:00:00"/>
    <s v="Full_8h"/>
    <m/>
    <m/>
    <n v="3"/>
    <n v="2"/>
    <n v="6"/>
    <n v="7"/>
    <n v="118"/>
    <n v="264"/>
    <n v="169"/>
    <n v="3"/>
    <n v="17"/>
    <n v="30"/>
    <s v="TS"/>
    <n v="2"/>
    <n v="225"/>
    <n v="0.75111111111111106"/>
    <n v="6.7511111111111113"/>
    <n v="26"/>
    <m/>
    <m/>
    <m/>
    <x v="2"/>
  </r>
  <r>
    <n v="1016"/>
    <n v="8"/>
    <x v="7"/>
    <x v="11"/>
    <d v="2014-10-21T00:00:00"/>
    <s v="Full_8h"/>
    <m/>
    <m/>
    <n v="4"/>
    <n v="2"/>
    <n v="6"/>
    <n v="7"/>
    <n v="152"/>
    <n v="253"/>
    <n v="212"/>
    <n v="2"/>
    <n v="18"/>
    <n v="65"/>
    <s v="TS"/>
    <n v="2"/>
    <n v="225"/>
    <n v="0.94222222222222218"/>
    <n v="6.9422222222222221"/>
    <n v="26"/>
    <m/>
    <m/>
    <m/>
    <x v="2"/>
  </r>
  <r>
    <n v="1026"/>
    <n v="8"/>
    <x v="7"/>
    <x v="11"/>
    <d v="2014-10-21T00:00:00"/>
    <s v="Full_8h"/>
    <m/>
    <n v="1026"/>
    <n v="1"/>
    <n v="3"/>
    <n v="7"/>
    <n v="8"/>
    <n v="135"/>
    <m/>
    <n v="115"/>
    <n v="3"/>
    <n v="20"/>
    <m/>
    <s v="TS"/>
    <m/>
    <n v="175"/>
    <n v="0.65714285714285714"/>
    <n v="7.6571428571428575"/>
    <n v="30"/>
    <m/>
    <m/>
    <m/>
    <x v="2"/>
  </r>
  <r>
    <n v="1026"/>
    <n v="8"/>
    <x v="7"/>
    <x v="11"/>
    <d v="2014-10-21T00:00:00"/>
    <s v="Full_8h"/>
    <m/>
    <m/>
    <n v="2"/>
    <n v="2"/>
    <n v="7"/>
    <n v="8"/>
    <n v="145"/>
    <n v="221"/>
    <n v="138"/>
    <n v="2"/>
    <n v="20"/>
    <n v="55"/>
    <s v="TS"/>
    <n v="3"/>
    <n v="175"/>
    <n v="0.78857142857142859"/>
    <n v="7.7885714285714283"/>
    <n v="29"/>
    <m/>
    <m/>
    <m/>
    <x v="2"/>
  </r>
  <r>
    <n v="1026"/>
    <n v="8"/>
    <x v="7"/>
    <x v="11"/>
    <d v="2014-10-21T00:00:00"/>
    <s v="Full_8h"/>
    <m/>
    <m/>
    <n v="3"/>
    <n v="2"/>
    <n v="7"/>
    <n v="8"/>
    <n v="120"/>
    <n v="226"/>
    <n v="74"/>
    <n v="2"/>
    <n v="18"/>
    <n v="35"/>
    <s v="TS"/>
    <n v="2"/>
    <n v="175"/>
    <n v="0.42285714285714288"/>
    <n v="7.4228571428571426"/>
    <n v="27"/>
    <m/>
    <m/>
    <m/>
    <x v="2"/>
  </r>
  <r>
    <n v="1026"/>
    <n v="8"/>
    <x v="7"/>
    <x v="11"/>
    <d v="2014-10-21T00:00:00"/>
    <s v="Full_8h"/>
    <m/>
    <m/>
    <n v="4"/>
    <n v="1"/>
    <n v="6"/>
    <n v="7"/>
    <n v="110"/>
    <n v="169"/>
    <n v="144"/>
    <n v="3"/>
    <n v="19"/>
    <n v="15"/>
    <s v="TS"/>
    <n v="2"/>
    <n v="225"/>
    <n v="0.64"/>
    <n v="6.64"/>
    <n v="28"/>
    <m/>
    <m/>
    <m/>
    <x v="2"/>
  </r>
  <r>
    <n v="1031"/>
    <n v="8"/>
    <x v="7"/>
    <x v="11"/>
    <d v="2014-10-21T00:00:00"/>
    <s v="Full_8h"/>
    <m/>
    <n v="1031"/>
    <n v="1"/>
    <n v="2"/>
    <n v="7"/>
    <n v="8"/>
    <n v="115"/>
    <m/>
    <n v="66"/>
    <n v="3"/>
    <n v="19"/>
    <n v="25"/>
    <s v="TS"/>
    <n v="3"/>
    <n v="175"/>
    <n v="0.37714285714285717"/>
    <n v="7.3771428571428572"/>
    <n v="29"/>
    <m/>
    <m/>
    <m/>
    <x v="2"/>
  </r>
  <r>
    <n v="1031"/>
    <n v="8"/>
    <x v="7"/>
    <x v="11"/>
    <d v="2014-10-21T00:00:00"/>
    <s v="Full_8h"/>
    <m/>
    <m/>
    <n v="2"/>
    <n v="2"/>
    <n v="7"/>
    <n v="8"/>
    <n v="110"/>
    <n v="262"/>
    <n v="39"/>
    <n v="2"/>
    <n v="19"/>
    <n v="15"/>
    <s v="TS"/>
    <n v="2"/>
    <n v="175"/>
    <n v="0.22285714285714286"/>
    <n v="7.2228571428571424"/>
    <n v="28"/>
    <m/>
    <m/>
    <m/>
    <x v="2"/>
  </r>
  <r>
    <n v="1031"/>
    <n v="8"/>
    <x v="7"/>
    <x v="11"/>
    <d v="2014-10-21T00:00:00"/>
    <s v="Full_8h"/>
    <m/>
    <m/>
    <n v="3"/>
    <n v="2"/>
    <n v="7"/>
    <n v="8"/>
    <n v="141"/>
    <n v="205"/>
    <n v="31"/>
    <n v="2"/>
    <n v="19"/>
    <n v="55"/>
    <s v="TS"/>
    <n v="2"/>
    <n v="175"/>
    <n v="0.17714285714285713"/>
    <n v="7.177142857142857"/>
    <n v="28"/>
    <m/>
    <m/>
    <m/>
    <x v="2"/>
  </r>
  <r>
    <n v="1031"/>
    <n v="8"/>
    <x v="7"/>
    <x v="11"/>
    <d v="2014-10-21T00:00:00"/>
    <s v="Full_8h"/>
    <m/>
    <m/>
    <n v="4"/>
    <n v="1"/>
    <n v="6"/>
    <n v="7"/>
    <n v="108"/>
    <n v="273"/>
    <n v="150"/>
    <n v="2"/>
    <n v="18"/>
    <n v="20"/>
    <s v="TS"/>
    <n v="2"/>
    <n v="225"/>
    <n v="0.66666666666666663"/>
    <n v="6.666666666666667"/>
    <n v="26"/>
    <m/>
    <m/>
    <m/>
    <x v="2"/>
  </r>
  <r>
    <n v="1021"/>
    <n v="8"/>
    <x v="7"/>
    <x v="11"/>
    <d v="2014-10-28T00:00:00"/>
    <s v="Full_8h"/>
    <m/>
    <n v="1021"/>
    <n v="1"/>
    <n v="2"/>
    <n v="8"/>
    <n v="9"/>
    <n v="222"/>
    <m/>
    <n v="85"/>
    <n v="1"/>
    <n v="18"/>
    <n v="130"/>
    <s v="TS"/>
    <n v="4"/>
    <n v="175"/>
    <n v="0.48571428571428571"/>
    <n v="8.4857142857142858"/>
    <n v="27"/>
    <m/>
    <m/>
    <m/>
    <x v="2"/>
  </r>
  <r>
    <n v="1021"/>
    <n v="8"/>
    <x v="7"/>
    <x v="11"/>
    <d v="2014-10-28T00:00:00"/>
    <s v="Full_8h"/>
    <m/>
    <m/>
    <n v="2"/>
    <n v="1"/>
    <n v="8"/>
    <n v="9"/>
    <n v="167"/>
    <n v="175"/>
    <n v="42"/>
    <n v="2"/>
    <n v="17"/>
    <n v="95"/>
    <s v="TS"/>
    <n v="3"/>
    <n v="175"/>
    <n v="0.24"/>
    <n v="8.24"/>
    <n v="27"/>
    <m/>
    <m/>
    <m/>
    <x v="2"/>
  </r>
  <r>
    <n v="1021"/>
    <n v="8"/>
    <x v="7"/>
    <x v="11"/>
    <d v="2014-10-28T00:00:00"/>
    <s v="Full_8h"/>
    <m/>
    <m/>
    <n v="3"/>
    <n v="2"/>
    <n v="8"/>
    <n v="9"/>
    <n v="228"/>
    <n v="172"/>
    <n v="118"/>
    <n v="1"/>
    <n v="18"/>
    <n v="120"/>
    <s v="TS"/>
    <n v="4"/>
    <n v="175"/>
    <n v="0.67428571428571427"/>
    <n v="8.6742857142857144"/>
    <n v="27"/>
    <m/>
    <m/>
    <m/>
    <x v="2"/>
  </r>
  <r>
    <n v="1021"/>
    <n v="8"/>
    <x v="7"/>
    <x v="11"/>
    <d v="2014-10-28T00:00:00"/>
    <s v="Full_8h"/>
    <m/>
    <m/>
    <n v="4"/>
    <n v="2"/>
    <n v="8"/>
    <n v="9"/>
    <n v="230"/>
    <n v="177"/>
    <n v="95"/>
    <n v="1"/>
    <n v="18"/>
    <n v="130"/>
    <s v="TS"/>
    <n v="4"/>
    <n v="175"/>
    <n v="0.54285714285714282"/>
    <n v="8.5428571428571427"/>
    <n v="27"/>
    <m/>
    <m/>
    <m/>
    <x v="2"/>
  </r>
  <r>
    <n v="1023"/>
    <n v="8"/>
    <x v="7"/>
    <x v="11"/>
    <d v="2014-10-28T00:00:00"/>
    <s v="Full_8h"/>
    <m/>
    <n v="1023"/>
    <n v="1"/>
    <n v="2"/>
    <n v="8"/>
    <n v="9"/>
    <n v="237"/>
    <m/>
    <n v="85"/>
    <n v="1"/>
    <n v="20"/>
    <n v="150"/>
    <s v="TS"/>
    <n v="4"/>
    <n v="175"/>
    <n v="0.48571428571428571"/>
    <n v="8.4857142857142858"/>
    <n v="29"/>
    <m/>
    <m/>
    <m/>
    <x v="2"/>
  </r>
  <r>
    <n v="1023"/>
    <n v="8"/>
    <x v="7"/>
    <x v="11"/>
    <d v="2014-10-28T00:00:00"/>
    <s v="Full_8h"/>
    <m/>
    <m/>
    <n v="2"/>
    <n v="2"/>
    <n v="8"/>
    <n v="9"/>
    <n v="208"/>
    <n v="230"/>
    <n v="45"/>
    <n v="1"/>
    <n v="20"/>
    <n v="125"/>
    <s v="TS"/>
    <n v="4"/>
    <n v="175"/>
    <n v="0.25714285714285712"/>
    <n v="8.2571428571428562"/>
    <n v="29"/>
    <m/>
    <m/>
    <m/>
    <x v="2"/>
  </r>
  <r>
    <n v="1023"/>
    <n v="8"/>
    <x v="7"/>
    <x v="11"/>
    <d v="2014-10-28T00:00:00"/>
    <s v="Full_8h"/>
    <m/>
    <m/>
    <n v="3"/>
    <n v="2"/>
    <n v="8"/>
    <n v="9"/>
    <n v="230"/>
    <n v="231"/>
    <n v="91"/>
    <n v="1"/>
    <n v="19"/>
    <n v="150"/>
    <s v="TS"/>
    <n v="4"/>
    <n v="175"/>
    <n v="0.52"/>
    <n v="8.52"/>
    <n v="28"/>
    <m/>
    <m/>
    <m/>
    <x v="2"/>
  </r>
  <r>
    <n v="1023"/>
    <n v="8"/>
    <x v="7"/>
    <x v="11"/>
    <d v="2014-10-28T00:00:00"/>
    <s v="Full_8h"/>
    <m/>
    <m/>
    <n v="4"/>
    <n v="2"/>
    <n v="8"/>
    <n v="9"/>
    <n v="385"/>
    <n v="232"/>
    <n v="139"/>
    <n v="1"/>
    <n v="19"/>
    <n v="250"/>
    <s v="TS"/>
    <n v="4"/>
    <n v="175"/>
    <n v="0.79428571428571426"/>
    <n v="8.7942857142857136"/>
    <n v="28"/>
    <m/>
    <m/>
    <m/>
    <x v="2"/>
  </r>
  <r>
    <n v="1030"/>
    <n v="8"/>
    <x v="7"/>
    <x v="11"/>
    <d v="2014-10-28T00:00:00"/>
    <s v="Full_8h"/>
    <m/>
    <n v="1030"/>
    <n v="1"/>
    <n v="2"/>
    <n v="8"/>
    <n v="8"/>
    <n v="225"/>
    <m/>
    <n v="186"/>
    <m/>
    <n v="18"/>
    <n v="130"/>
    <s v="FL"/>
    <n v="3"/>
    <n v="175"/>
    <n v="0"/>
    <n v="8"/>
    <n v="26"/>
    <m/>
    <m/>
    <m/>
    <x v="1"/>
  </r>
  <r>
    <n v="1030"/>
    <n v="8"/>
    <x v="7"/>
    <x v="11"/>
    <d v="2014-10-28T00:00:00"/>
    <s v="Full_8h"/>
    <m/>
    <m/>
    <n v="2"/>
    <n v="2"/>
    <n v="8"/>
    <n v="9"/>
    <n v="217"/>
    <n v="192"/>
    <n v="45"/>
    <n v="2"/>
    <n v="18"/>
    <n v="130"/>
    <s v="TS"/>
    <n v="3"/>
    <n v="175"/>
    <n v="0.25714285714285712"/>
    <n v="8.2571428571428562"/>
    <n v="28"/>
    <m/>
    <m/>
    <m/>
    <x v="2"/>
  </r>
  <r>
    <n v="1030"/>
    <n v="8"/>
    <x v="7"/>
    <x v="11"/>
    <d v="2014-10-28T00:00:00"/>
    <s v="Full_8h"/>
    <m/>
    <m/>
    <n v="3"/>
    <n v="2"/>
    <n v="8"/>
    <n v="9"/>
    <n v="221"/>
    <n v="191"/>
    <n v="96"/>
    <n v="1"/>
    <n v="17"/>
    <n v="130"/>
    <s v="TS"/>
    <n v="4"/>
    <n v="175"/>
    <n v="0.5485714285714286"/>
    <n v="8.548571428571428"/>
    <n v="26"/>
    <m/>
    <m/>
    <m/>
    <x v="2"/>
  </r>
  <r>
    <n v="1030"/>
    <n v="8"/>
    <x v="7"/>
    <x v="11"/>
    <d v="2014-10-28T00:00:00"/>
    <s v="Full_8h"/>
    <m/>
    <m/>
    <n v="4"/>
    <n v="1"/>
    <n v="8"/>
    <n v="9"/>
    <n v="180"/>
    <n v="226"/>
    <n v="49"/>
    <n v="1"/>
    <n v="17"/>
    <n v="110"/>
    <s v="TS"/>
    <n v="3"/>
    <n v="175"/>
    <n v="0.28000000000000003"/>
    <n v="8.2799999999999994"/>
    <n v="26"/>
    <m/>
    <m/>
    <m/>
    <x v="2"/>
  </r>
  <r>
    <n v="1014"/>
    <n v="8"/>
    <x v="7"/>
    <x v="11"/>
    <d v="2014-11-04T00:00:00"/>
    <s v="Full_8h"/>
    <m/>
    <n v="1014"/>
    <n v="1"/>
    <n v="2"/>
    <n v="8"/>
    <n v="9"/>
    <n v="110"/>
    <m/>
    <m/>
    <n v="2"/>
    <m/>
    <n v="45"/>
    <s v="TS"/>
    <n v="2"/>
    <n v="175"/>
    <n v="0"/>
    <n v="8"/>
    <s v=""/>
    <m/>
    <m/>
    <m/>
    <x v="2"/>
  </r>
  <r>
    <n v="1014"/>
    <n v="8"/>
    <x v="7"/>
    <x v="11"/>
    <d v="2014-11-04T00:00:00"/>
    <s v="Full_8h"/>
    <m/>
    <m/>
    <n v="2"/>
    <m/>
    <n v="9"/>
    <m/>
    <m/>
    <m/>
    <m/>
    <m/>
    <m/>
    <m/>
    <s v="B2"/>
    <n v="3"/>
    <n v="175"/>
    <n v="0"/>
    <n v="9"/>
    <s v=""/>
    <m/>
    <m/>
    <m/>
    <x v="1"/>
  </r>
  <r>
    <n v="1014"/>
    <n v="8"/>
    <x v="7"/>
    <x v="11"/>
    <d v="2014-11-04T00:00:00"/>
    <s v="Full_8h"/>
    <m/>
    <m/>
    <n v="3"/>
    <m/>
    <n v="10"/>
    <m/>
    <m/>
    <m/>
    <m/>
    <m/>
    <m/>
    <m/>
    <s v="EE10"/>
    <n v="5"/>
    <n v="175"/>
    <n v="0"/>
    <n v="10"/>
    <s v=""/>
    <m/>
    <m/>
    <m/>
    <x v="1"/>
  </r>
  <r>
    <n v="1014"/>
    <n v="8"/>
    <x v="7"/>
    <x v="11"/>
    <d v="2014-11-04T00:00:00"/>
    <s v="Full_8h"/>
    <m/>
    <m/>
    <n v="4"/>
    <m/>
    <n v="9"/>
    <m/>
    <m/>
    <m/>
    <m/>
    <m/>
    <m/>
    <m/>
    <s v="B2"/>
    <n v="3"/>
    <n v="175"/>
    <n v="0"/>
    <n v="9"/>
    <s v=""/>
    <m/>
    <m/>
    <m/>
    <x v="1"/>
  </r>
  <r>
    <n v="1018"/>
    <n v="8"/>
    <x v="7"/>
    <x v="11"/>
    <d v="2014-11-04T00:00:00"/>
    <s v="Full_8h"/>
    <m/>
    <n v="1018"/>
    <n v="1"/>
    <m/>
    <n v="10"/>
    <m/>
    <m/>
    <m/>
    <m/>
    <m/>
    <n v="18"/>
    <m/>
    <s v="EE90"/>
    <n v="4"/>
    <n v="175"/>
    <n v="0"/>
    <n v="10"/>
    <n v="28"/>
    <m/>
    <m/>
    <m/>
    <x v="1"/>
  </r>
  <r>
    <n v="1018"/>
    <n v="8"/>
    <x v="7"/>
    <x v="11"/>
    <d v="2014-11-04T00:00:00"/>
    <s v="Full_8h"/>
    <m/>
    <m/>
    <n v="2"/>
    <m/>
    <n v="10"/>
    <m/>
    <m/>
    <m/>
    <m/>
    <m/>
    <m/>
    <m/>
    <s v="B2"/>
    <n v="4"/>
    <n v="175"/>
    <n v="0"/>
    <n v="10"/>
    <s v=""/>
    <m/>
    <m/>
    <m/>
    <x v="1"/>
  </r>
  <r>
    <n v="1018"/>
    <n v="8"/>
    <x v="7"/>
    <x v="11"/>
    <d v="2014-11-04T00:00:00"/>
    <s v="Full_8h"/>
    <m/>
    <m/>
    <n v="3"/>
    <m/>
    <n v="10"/>
    <m/>
    <m/>
    <m/>
    <m/>
    <m/>
    <m/>
    <m/>
    <s v="B2"/>
    <n v="4"/>
    <n v="175"/>
    <n v="0"/>
    <n v="10"/>
    <s v=""/>
    <m/>
    <m/>
    <m/>
    <x v="1"/>
  </r>
  <r>
    <n v="1018"/>
    <n v="8"/>
    <x v="7"/>
    <x v="11"/>
    <d v="2014-11-04T00:00:00"/>
    <s v="Full_8h"/>
    <m/>
    <m/>
    <n v="4"/>
    <m/>
    <n v="9"/>
    <m/>
    <m/>
    <m/>
    <m/>
    <m/>
    <m/>
    <m/>
    <s v="B2"/>
    <n v="4"/>
    <n v="175"/>
    <n v="0"/>
    <n v="9"/>
    <s v=""/>
    <m/>
    <m/>
    <m/>
    <x v="1"/>
  </r>
  <r>
    <n v="1022"/>
    <n v="8"/>
    <x v="7"/>
    <x v="11"/>
    <d v="2014-11-04T00:00:00"/>
    <s v="Full_8h"/>
    <m/>
    <n v="1022"/>
    <n v="1"/>
    <m/>
    <n v="9"/>
    <m/>
    <m/>
    <m/>
    <m/>
    <m/>
    <m/>
    <m/>
    <s v="B1"/>
    <n v="4"/>
    <n v="175"/>
    <n v="0"/>
    <n v="9"/>
    <s v=""/>
    <m/>
    <m/>
    <m/>
    <x v="1"/>
  </r>
  <r>
    <n v="1022"/>
    <n v="8"/>
    <x v="7"/>
    <x v="11"/>
    <d v="2014-11-04T00:00:00"/>
    <s v="Full_8h"/>
    <m/>
    <m/>
    <n v="2"/>
    <m/>
    <n v="9"/>
    <m/>
    <m/>
    <m/>
    <m/>
    <m/>
    <m/>
    <m/>
    <s v="B1"/>
    <n v="4"/>
    <n v="175"/>
    <n v="0"/>
    <n v="9"/>
    <s v=""/>
    <m/>
    <m/>
    <m/>
    <x v="1"/>
  </r>
  <r>
    <n v="1022"/>
    <n v="8"/>
    <x v="7"/>
    <x v="11"/>
    <d v="2014-11-04T00:00:00"/>
    <s v="Full_8h"/>
    <m/>
    <m/>
    <n v="3"/>
    <m/>
    <n v="9"/>
    <m/>
    <m/>
    <m/>
    <m/>
    <m/>
    <m/>
    <m/>
    <s v="B1"/>
    <n v="4"/>
    <n v="175"/>
    <n v="0"/>
    <n v="9"/>
    <s v=""/>
    <m/>
    <m/>
    <m/>
    <x v="1"/>
  </r>
  <r>
    <n v="1022"/>
    <n v="8"/>
    <x v="7"/>
    <x v="11"/>
    <d v="2014-11-04T00:00:00"/>
    <s v="Full_8h"/>
    <m/>
    <m/>
    <n v="4"/>
    <m/>
    <n v="10"/>
    <m/>
    <m/>
    <m/>
    <m/>
    <m/>
    <m/>
    <m/>
    <s v="B2"/>
    <n v="4"/>
    <n v="175"/>
    <n v="0"/>
    <n v="10"/>
    <s v=""/>
    <m/>
    <m/>
    <m/>
    <x v="1"/>
  </r>
  <r>
    <n v="1003"/>
    <n v="8"/>
    <x v="7"/>
    <x v="11"/>
    <d v="2014-12-01T00:00:00"/>
    <s v="Full_8h"/>
    <m/>
    <n v="1003"/>
    <n v="1"/>
    <m/>
    <n v="10"/>
    <m/>
    <n v="480"/>
    <m/>
    <m/>
    <m/>
    <n v="21"/>
    <m/>
    <m/>
    <n v="5"/>
    <n v="175"/>
    <n v="0"/>
    <n v="10"/>
    <n v="31"/>
    <m/>
    <m/>
    <m/>
    <x v="1"/>
  </r>
  <r>
    <n v="1003"/>
    <n v="8"/>
    <x v="7"/>
    <x v="11"/>
    <d v="2014-12-01T00:00:00"/>
    <s v="Full_8h"/>
    <m/>
    <m/>
    <n v="2"/>
    <m/>
    <n v="9"/>
    <m/>
    <n v="435"/>
    <m/>
    <m/>
    <m/>
    <n v="20"/>
    <m/>
    <m/>
    <n v="4"/>
    <n v="175"/>
    <n v="0"/>
    <n v="9"/>
    <n v="29"/>
    <m/>
    <m/>
    <m/>
    <x v="1"/>
  </r>
  <r>
    <n v="1003"/>
    <n v="8"/>
    <x v="7"/>
    <x v="11"/>
    <d v="2014-12-01T00:00:00"/>
    <s v="Full_8h"/>
    <m/>
    <m/>
    <n v="3"/>
    <m/>
    <n v="9"/>
    <m/>
    <n v="420"/>
    <m/>
    <m/>
    <m/>
    <n v="20"/>
    <m/>
    <m/>
    <n v="5"/>
    <n v="175"/>
    <n v="0"/>
    <n v="9"/>
    <n v="29"/>
    <m/>
    <m/>
    <m/>
    <x v="1"/>
  </r>
  <r>
    <n v="1003"/>
    <n v="8"/>
    <x v="7"/>
    <x v="11"/>
    <d v="2014-12-01T00:00:00"/>
    <s v="Full_8h"/>
    <m/>
    <m/>
    <n v="4"/>
    <m/>
    <n v="9"/>
    <m/>
    <n v="440"/>
    <m/>
    <m/>
    <m/>
    <n v="19"/>
    <m/>
    <m/>
    <n v="4"/>
    <n v="175"/>
    <n v="0"/>
    <n v="9"/>
    <n v="28"/>
    <m/>
    <m/>
    <m/>
    <x v="1"/>
  </r>
  <r>
    <n v="1004"/>
    <n v="8"/>
    <x v="7"/>
    <x v="11"/>
    <d v="2014-12-01T00:00:00"/>
    <s v="Full_8h"/>
    <m/>
    <n v="1004"/>
    <n v="1"/>
    <m/>
    <n v="9"/>
    <m/>
    <n v="370"/>
    <m/>
    <m/>
    <m/>
    <n v="17"/>
    <m/>
    <m/>
    <n v="4"/>
    <n v="175"/>
    <n v="0"/>
    <n v="9"/>
    <n v="26"/>
    <m/>
    <m/>
    <m/>
    <x v="1"/>
  </r>
  <r>
    <n v="1004"/>
    <n v="8"/>
    <x v="7"/>
    <x v="11"/>
    <d v="2014-12-01T00:00:00"/>
    <s v="Full_8h"/>
    <m/>
    <m/>
    <n v="2"/>
    <m/>
    <n v="9"/>
    <m/>
    <n v="360"/>
    <m/>
    <m/>
    <m/>
    <n v="18"/>
    <m/>
    <m/>
    <n v="4"/>
    <n v="175"/>
    <n v="0"/>
    <n v="9"/>
    <n v="27"/>
    <m/>
    <m/>
    <m/>
    <x v="1"/>
  </r>
  <r>
    <n v="1004"/>
    <n v="8"/>
    <x v="7"/>
    <x v="11"/>
    <d v="2014-12-01T00:00:00"/>
    <s v="Full_8h"/>
    <m/>
    <m/>
    <n v="3"/>
    <m/>
    <n v="9"/>
    <m/>
    <n v="397"/>
    <m/>
    <m/>
    <m/>
    <n v="18"/>
    <m/>
    <m/>
    <n v="4"/>
    <n v="175"/>
    <n v="0"/>
    <n v="9"/>
    <n v="27"/>
    <m/>
    <m/>
    <m/>
    <x v="1"/>
  </r>
  <r>
    <n v="1004"/>
    <n v="8"/>
    <x v="7"/>
    <x v="11"/>
    <d v="2014-12-01T00:00:00"/>
    <s v="Full_8h"/>
    <m/>
    <m/>
    <n v="4"/>
    <m/>
    <n v="10"/>
    <m/>
    <n v="435"/>
    <m/>
    <m/>
    <m/>
    <n v="19"/>
    <m/>
    <m/>
    <n v="4"/>
    <n v="175"/>
    <n v="0"/>
    <n v="10"/>
    <n v="29"/>
    <m/>
    <m/>
    <m/>
    <x v="1"/>
  </r>
  <r>
    <n v="1008"/>
    <n v="8"/>
    <x v="7"/>
    <x v="11"/>
    <d v="2014-12-01T00:00:00"/>
    <s v="Full_8h"/>
    <m/>
    <n v="1008"/>
    <n v="1"/>
    <m/>
    <n v="9"/>
    <m/>
    <n v="440"/>
    <m/>
    <m/>
    <m/>
    <n v="21"/>
    <m/>
    <m/>
    <n v="4"/>
    <n v="175"/>
    <n v="0"/>
    <n v="9"/>
    <n v="30"/>
    <m/>
    <m/>
    <m/>
    <x v="1"/>
  </r>
  <r>
    <n v="1008"/>
    <n v="8"/>
    <x v="7"/>
    <x v="11"/>
    <d v="2014-12-01T00:00:00"/>
    <s v="Full_8h"/>
    <m/>
    <m/>
    <n v="2"/>
    <m/>
    <n v="9"/>
    <m/>
    <n v="405"/>
    <m/>
    <m/>
    <m/>
    <n v="20"/>
    <m/>
    <m/>
    <n v="4"/>
    <n v="175"/>
    <n v="0"/>
    <n v="9"/>
    <n v="29"/>
    <m/>
    <m/>
    <m/>
    <x v="1"/>
  </r>
  <r>
    <n v="1008"/>
    <n v="8"/>
    <x v="7"/>
    <x v="11"/>
    <d v="2014-12-01T00:00:00"/>
    <s v="Full_8h"/>
    <m/>
    <m/>
    <n v="3"/>
    <m/>
    <n v="9"/>
    <m/>
    <n v="400"/>
    <m/>
    <m/>
    <m/>
    <n v="19"/>
    <m/>
    <m/>
    <n v="4"/>
    <n v="175"/>
    <n v="0"/>
    <n v="9"/>
    <n v="28"/>
    <m/>
    <m/>
    <m/>
    <x v="1"/>
  </r>
  <r>
    <n v="1008"/>
    <n v="8"/>
    <x v="7"/>
    <x v="11"/>
    <d v="2014-12-01T00:00:00"/>
    <s v="Full_8h"/>
    <m/>
    <m/>
    <n v="4"/>
    <m/>
    <n v="8"/>
    <m/>
    <n v="435"/>
    <m/>
    <m/>
    <m/>
    <n v="21"/>
    <m/>
    <m/>
    <n v="4"/>
    <n v="175"/>
    <n v="0"/>
    <n v="8"/>
    <n v="29"/>
    <m/>
    <m/>
    <m/>
    <x v="1"/>
  </r>
  <r>
    <n v="1009"/>
    <n v="8"/>
    <x v="7"/>
    <x v="11"/>
    <d v="2014-12-01T00:00:00"/>
    <s v="Full_8h"/>
    <m/>
    <n v="1009"/>
    <n v="1"/>
    <m/>
    <n v="9"/>
    <m/>
    <n v="405"/>
    <m/>
    <m/>
    <m/>
    <n v="18"/>
    <m/>
    <m/>
    <n v="4"/>
    <n v="175"/>
    <n v="0"/>
    <n v="9"/>
    <n v="27"/>
    <m/>
    <m/>
    <m/>
    <x v="1"/>
  </r>
  <r>
    <n v="1009"/>
    <n v="8"/>
    <x v="7"/>
    <x v="11"/>
    <d v="2014-12-01T00:00:00"/>
    <s v="Full_8h"/>
    <m/>
    <m/>
    <n v="2"/>
    <m/>
    <n v="9"/>
    <m/>
    <n v="400"/>
    <m/>
    <m/>
    <m/>
    <n v="18"/>
    <m/>
    <m/>
    <n v="4"/>
    <n v="175"/>
    <n v="0"/>
    <n v="9"/>
    <n v="27"/>
    <m/>
    <m/>
    <m/>
    <x v="1"/>
  </r>
  <r>
    <n v="1009"/>
    <n v="8"/>
    <x v="7"/>
    <x v="11"/>
    <d v="2014-12-01T00:00:00"/>
    <s v="Full_8h"/>
    <m/>
    <m/>
    <n v="3"/>
    <m/>
    <n v="9"/>
    <m/>
    <n v="395"/>
    <m/>
    <m/>
    <m/>
    <n v="17"/>
    <m/>
    <m/>
    <n v="4"/>
    <n v="175"/>
    <n v="0"/>
    <n v="9"/>
    <n v="26"/>
    <m/>
    <m/>
    <m/>
    <x v="1"/>
  </r>
  <r>
    <n v="1009"/>
    <n v="8"/>
    <x v="7"/>
    <x v="11"/>
    <d v="2014-12-01T00:00:00"/>
    <s v="Full_8h"/>
    <m/>
    <m/>
    <n v="4"/>
    <m/>
    <n v="9"/>
    <m/>
    <n v="435"/>
    <m/>
    <m/>
    <m/>
    <n v="18"/>
    <m/>
    <m/>
    <n v="4"/>
    <n v="175"/>
    <n v="0"/>
    <n v="9"/>
    <n v="27"/>
    <m/>
    <m/>
    <m/>
    <x v="1"/>
  </r>
  <r>
    <n v="1010"/>
    <n v="8"/>
    <x v="7"/>
    <x v="11"/>
    <d v="2014-12-01T00:00:00"/>
    <s v="Full_8h"/>
    <m/>
    <n v="1010"/>
    <n v="1"/>
    <m/>
    <n v="8"/>
    <m/>
    <n v="440"/>
    <m/>
    <m/>
    <m/>
    <n v="19"/>
    <m/>
    <m/>
    <n v="4"/>
    <n v="175"/>
    <n v="0"/>
    <n v="8"/>
    <n v="27"/>
    <m/>
    <m/>
    <m/>
    <x v="1"/>
  </r>
  <r>
    <n v="1010"/>
    <n v="8"/>
    <x v="7"/>
    <x v="11"/>
    <d v="2014-12-01T00:00:00"/>
    <s v="Full_8h"/>
    <m/>
    <m/>
    <n v="2"/>
    <m/>
    <n v="9"/>
    <m/>
    <n v="448"/>
    <m/>
    <m/>
    <m/>
    <n v="20"/>
    <m/>
    <m/>
    <n v="4"/>
    <n v="175"/>
    <n v="0"/>
    <n v="9"/>
    <n v="29"/>
    <m/>
    <m/>
    <m/>
    <x v="1"/>
  </r>
  <r>
    <n v="1010"/>
    <n v="8"/>
    <x v="7"/>
    <x v="11"/>
    <d v="2014-12-01T00:00:00"/>
    <s v="Full_8h"/>
    <m/>
    <m/>
    <n v="3"/>
    <m/>
    <n v="9"/>
    <m/>
    <n v="378"/>
    <m/>
    <m/>
    <m/>
    <n v="19"/>
    <m/>
    <m/>
    <n v="4"/>
    <n v="175"/>
    <n v="0"/>
    <n v="9"/>
    <n v="28"/>
    <m/>
    <m/>
    <m/>
    <x v="1"/>
  </r>
  <r>
    <n v="1010"/>
    <n v="8"/>
    <x v="7"/>
    <x v="11"/>
    <d v="2014-12-01T00:00:00"/>
    <s v="Full_8h"/>
    <m/>
    <m/>
    <n v="4"/>
    <m/>
    <n v="9"/>
    <m/>
    <n v="465"/>
    <m/>
    <m/>
    <m/>
    <n v="19"/>
    <m/>
    <m/>
    <n v="4"/>
    <n v="175"/>
    <n v="0"/>
    <n v="9"/>
    <n v="28"/>
    <m/>
    <m/>
    <m/>
    <x v="1"/>
  </r>
  <r>
    <n v="1020"/>
    <n v="8"/>
    <x v="7"/>
    <x v="11"/>
    <d v="2014-12-01T00:00:00"/>
    <s v="Full_8h"/>
    <m/>
    <n v="1020"/>
    <n v="1"/>
    <m/>
    <n v="9"/>
    <m/>
    <n v="400"/>
    <m/>
    <m/>
    <m/>
    <n v="19"/>
    <m/>
    <m/>
    <n v="4"/>
    <n v="175"/>
    <n v="0"/>
    <n v="9"/>
    <n v="28"/>
    <m/>
    <m/>
    <m/>
    <x v="1"/>
  </r>
  <r>
    <n v="1020"/>
    <n v="8"/>
    <x v="7"/>
    <x v="11"/>
    <d v="2014-12-01T00:00:00"/>
    <s v="Full_8h"/>
    <m/>
    <m/>
    <n v="2"/>
    <m/>
    <n v="10"/>
    <m/>
    <n v="430"/>
    <m/>
    <m/>
    <m/>
    <n v="20"/>
    <m/>
    <m/>
    <n v="4"/>
    <n v="175"/>
    <n v="0"/>
    <n v="10"/>
    <n v="30"/>
    <m/>
    <m/>
    <m/>
    <x v="1"/>
  </r>
  <r>
    <n v="1020"/>
    <n v="8"/>
    <x v="7"/>
    <x v="11"/>
    <d v="2014-12-01T00:00:00"/>
    <s v="Full_8h"/>
    <m/>
    <m/>
    <n v="3"/>
    <m/>
    <n v="9"/>
    <m/>
    <n v="395"/>
    <m/>
    <m/>
    <m/>
    <n v="19"/>
    <m/>
    <m/>
    <n v="4"/>
    <n v="175"/>
    <n v="0"/>
    <n v="9"/>
    <n v="28"/>
    <m/>
    <m/>
    <m/>
    <x v="1"/>
  </r>
  <r>
    <n v="1020"/>
    <n v="8"/>
    <x v="7"/>
    <x v="11"/>
    <d v="2014-12-01T00:00:00"/>
    <s v="Full_8h"/>
    <m/>
    <m/>
    <n v="4"/>
    <m/>
    <n v="8"/>
    <m/>
    <n v="440"/>
    <m/>
    <m/>
    <m/>
    <n v="19"/>
    <m/>
    <m/>
    <n v="4"/>
    <n v="175"/>
    <n v="0"/>
    <n v="8"/>
    <n v="27"/>
    <m/>
    <m/>
    <m/>
    <x v="1"/>
  </r>
  <r>
    <n v="1076"/>
    <n v="8"/>
    <x v="7"/>
    <x v="7"/>
    <d v="2014-09-23T00:00:00"/>
    <s v="Full_8h"/>
    <m/>
    <n v="1076"/>
    <n v="1"/>
    <n v="0"/>
    <n v="2"/>
    <n v="3"/>
    <n v="35"/>
    <m/>
    <n v="37"/>
    <n v="4"/>
    <n v="3"/>
    <m/>
    <s v="V"/>
    <m/>
    <n v="187.44444444444446"/>
    <n v="0.1973918197984588"/>
    <n v="2.197391819798459"/>
    <n v="9"/>
    <m/>
    <m/>
    <m/>
    <x v="2"/>
  </r>
  <r>
    <n v="1076"/>
    <n v="8"/>
    <x v="7"/>
    <x v="7"/>
    <d v="2014-09-23T00:00:00"/>
    <s v="Full_8h"/>
    <m/>
    <m/>
    <n v="2"/>
    <n v="0"/>
    <n v="2"/>
    <n v="3"/>
    <n v="30"/>
    <n v="108"/>
    <n v="34"/>
    <n v="3"/>
    <n v="3"/>
    <m/>
    <s v="V"/>
    <m/>
    <n v="187.44444444444446"/>
    <n v="0.18138707765263781"/>
    <n v="2.1813870776526376"/>
    <n v="8"/>
    <m/>
    <m/>
    <m/>
    <x v="2"/>
  </r>
  <r>
    <n v="1076"/>
    <n v="8"/>
    <x v="7"/>
    <x v="7"/>
    <d v="2014-09-23T00:00:00"/>
    <s v="Full_8h"/>
    <m/>
    <m/>
    <n v="3"/>
    <n v="0"/>
    <n v="2"/>
    <n v="3"/>
    <n v="35"/>
    <n v="107"/>
    <n v="21"/>
    <n v="3"/>
    <n v="3"/>
    <m/>
    <s v="V"/>
    <m/>
    <n v="187.44444444444446"/>
    <n v="0.11203319502074688"/>
    <n v="2.1120331950207469"/>
    <n v="8"/>
    <m/>
    <m/>
    <m/>
    <x v="2"/>
  </r>
  <r>
    <n v="1076"/>
    <n v="8"/>
    <x v="7"/>
    <x v="7"/>
    <d v="2014-09-23T00:00:00"/>
    <s v="Full_8h"/>
    <m/>
    <m/>
    <n v="4"/>
    <n v="0"/>
    <n v="1"/>
    <n v="3"/>
    <n v="34"/>
    <n v="103"/>
    <n v="29"/>
    <n v="3"/>
    <n v="3"/>
    <m/>
    <s v="V"/>
    <m/>
    <n v="106"/>
    <n v="0.27358490566037735"/>
    <n v="1.2735849056603774"/>
    <n v="7"/>
    <m/>
    <m/>
    <m/>
    <x v="2"/>
  </r>
  <r>
    <n v="1081"/>
    <n v="8"/>
    <x v="7"/>
    <x v="7"/>
    <d v="2014-09-23T00:00:00"/>
    <s v="Full_8h"/>
    <m/>
    <n v="1081"/>
    <n v="1"/>
    <n v="0"/>
    <n v="2"/>
    <n v="3"/>
    <n v="38"/>
    <m/>
    <n v="41"/>
    <n v="3"/>
    <n v="4"/>
    <m/>
    <s v="V"/>
    <m/>
    <n v="187.44444444444446"/>
    <n v="0.21873147599288675"/>
    <n v="2.2187314759928869"/>
    <n v="9"/>
    <m/>
    <m/>
    <m/>
    <x v="2"/>
  </r>
  <r>
    <n v="1081"/>
    <n v="8"/>
    <x v="7"/>
    <x v="7"/>
    <d v="2014-09-23T00:00:00"/>
    <s v="Full_8h"/>
    <m/>
    <m/>
    <n v="2"/>
    <n v="0"/>
    <n v="2"/>
    <n v="3"/>
    <n v="36"/>
    <n v="121"/>
    <n v="38"/>
    <n v="3"/>
    <n v="4"/>
    <m/>
    <s v="V"/>
    <m/>
    <n v="187.44444444444446"/>
    <n v="0.20272673384706577"/>
    <n v="2.202726733847066"/>
    <n v="9"/>
    <m/>
    <m/>
    <m/>
    <x v="2"/>
  </r>
  <r>
    <n v="1081"/>
    <n v="8"/>
    <x v="7"/>
    <x v="7"/>
    <d v="2014-09-23T00:00:00"/>
    <s v="Full_8h"/>
    <m/>
    <m/>
    <n v="3"/>
    <n v="0"/>
    <n v="2"/>
    <n v="3"/>
    <n v="35"/>
    <n v="104"/>
    <n v="17"/>
    <n v="3"/>
    <n v="2"/>
    <m/>
    <s v="V"/>
    <m/>
    <n v="187.44444444444446"/>
    <n v="9.0693538826318906E-2"/>
    <n v="2.090693538826319"/>
    <n v="7"/>
    <m/>
    <m/>
    <m/>
    <x v="2"/>
  </r>
  <r>
    <n v="1081"/>
    <n v="8"/>
    <x v="7"/>
    <x v="7"/>
    <d v="2014-09-23T00:00:00"/>
    <s v="Full_8h"/>
    <m/>
    <m/>
    <n v="4"/>
    <n v="0"/>
    <n v="2"/>
    <n v="3"/>
    <n v="32"/>
    <n v="96"/>
    <n v="28"/>
    <n v="3"/>
    <n v="3"/>
    <m/>
    <s v="V"/>
    <m/>
    <n v="187.44444444444446"/>
    <n v="0.14937759336099585"/>
    <n v="2.1493775933609958"/>
    <n v="8"/>
    <m/>
    <m/>
    <m/>
    <x v="2"/>
  </r>
  <r>
    <n v="1092"/>
    <n v="8"/>
    <x v="7"/>
    <x v="7"/>
    <d v="2014-09-23T00:00:00"/>
    <s v="Full_8h"/>
    <m/>
    <n v="1092"/>
    <n v="1"/>
    <n v="0"/>
    <n v="1"/>
    <n v="2"/>
    <m/>
    <m/>
    <n v="100"/>
    <n v="3"/>
    <n v="3"/>
    <m/>
    <s v="V"/>
    <m/>
    <n v="106"/>
    <n v="0.94339622641509435"/>
    <n v="1.9433962264150944"/>
    <n v="7"/>
    <m/>
    <m/>
    <m/>
    <x v="2"/>
  </r>
  <r>
    <n v="1092"/>
    <n v="8"/>
    <x v="7"/>
    <x v="7"/>
    <d v="2014-09-23T00:00:00"/>
    <s v="Full_8h"/>
    <m/>
    <m/>
    <n v="2"/>
    <n v="0"/>
    <n v="2"/>
    <n v="3"/>
    <n v="35"/>
    <n v="111"/>
    <n v="36"/>
    <n v="4"/>
    <n v="3"/>
    <m/>
    <s v="V"/>
    <m/>
    <n v="187.44444444444446"/>
    <n v="0.19205690574985179"/>
    <n v="2.192056905749852"/>
    <n v="9"/>
    <m/>
    <m/>
    <m/>
    <x v="2"/>
  </r>
  <r>
    <n v="1092"/>
    <n v="8"/>
    <x v="7"/>
    <x v="7"/>
    <d v="2014-09-23T00:00:00"/>
    <s v="Full_8h"/>
    <m/>
    <m/>
    <n v="3"/>
    <n v="0"/>
    <n v="2"/>
    <n v="3"/>
    <n v="35"/>
    <n v="95"/>
    <n v="28"/>
    <n v="3"/>
    <n v="2"/>
    <m/>
    <s v="V"/>
    <m/>
    <n v="187.44444444444446"/>
    <n v="0.14937759336099585"/>
    <n v="2.1493775933609958"/>
    <n v="7"/>
    <m/>
    <m/>
    <m/>
    <x v="2"/>
  </r>
  <r>
    <n v="1092"/>
    <n v="8"/>
    <x v="7"/>
    <x v="7"/>
    <d v="2014-09-23T00:00:00"/>
    <s v="Full_8h"/>
    <m/>
    <m/>
    <n v="4"/>
    <n v="0"/>
    <n v="1"/>
    <n v="2"/>
    <n v="28"/>
    <n v="44"/>
    <n v="98"/>
    <n v="3"/>
    <n v="2"/>
    <m/>
    <s v="V"/>
    <m/>
    <n v="106"/>
    <n v="0.92452830188679247"/>
    <n v="1.9245283018867925"/>
    <n v="6"/>
    <m/>
    <m/>
    <m/>
    <x v="2"/>
  </r>
  <r>
    <n v="1082"/>
    <n v="8"/>
    <x v="7"/>
    <x v="7"/>
    <d v="2014-09-30T00:00:00"/>
    <s v="Full_8h"/>
    <m/>
    <n v="1082"/>
    <n v="1"/>
    <n v="1"/>
    <n v="3"/>
    <n v="4"/>
    <n v="40"/>
    <m/>
    <n v="115"/>
    <n v="4"/>
    <n v="5"/>
    <m/>
    <s v="V"/>
    <m/>
    <n v="196"/>
    <n v="0.58673469387755106"/>
    <n v="3.5867346938775508"/>
    <n v="12"/>
    <m/>
    <m/>
    <m/>
    <x v="2"/>
  </r>
  <r>
    <n v="1082"/>
    <n v="8"/>
    <x v="7"/>
    <x v="7"/>
    <d v="2014-09-30T00:00:00"/>
    <s v="Full_8h"/>
    <m/>
    <m/>
    <n v="2"/>
    <n v="2"/>
    <n v="3"/>
    <n v="4"/>
    <n v="41"/>
    <n v="184"/>
    <n v="96"/>
    <n v="4"/>
    <n v="4"/>
    <m/>
    <s v="V"/>
    <m/>
    <n v="196"/>
    <n v="0.48979591836734693"/>
    <n v="3.489795918367347"/>
    <n v="11"/>
    <m/>
    <m/>
    <m/>
    <x v="2"/>
  </r>
  <r>
    <n v="1082"/>
    <n v="8"/>
    <x v="7"/>
    <x v="7"/>
    <d v="2014-09-30T00:00:00"/>
    <s v="Full_8h"/>
    <m/>
    <m/>
    <n v="3"/>
    <n v="2"/>
    <n v="3"/>
    <n v="4"/>
    <n v="43"/>
    <n v="184"/>
    <n v="106"/>
    <n v="4"/>
    <n v="4"/>
    <m/>
    <s v="V"/>
    <m/>
    <n v="196"/>
    <n v="0.54081632653061229"/>
    <n v="3.5408163265306123"/>
    <n v="11"/>
    <m/>
    <m/>
    <m/>
    <x v="2"/>
  </r>
  <r>
    <n v="1082"/>
    <n v="8"/>
    <x v="7"/>
    <x v="7"/>
    <d v="2014-09-30T00:00:00"/>
    <s v="Full_8h"/>
    <m/>
    <m/>
    <n v="4"/>
    <n v="0"/>
    <n v="3"/>
    <n v="4"/>
    <n v="44"/>
    <n v="191"/>
    <n v="114"/>
    <n v="4"/>
    <n v="5"/>
    <m/>
    <s v="V"/>
    <m/>
    <n v="196"/>
    <n v="0.58163265306122447"/>
    <n v="3.5816326530612246"/>
    <n v="12"/>
    <m/>
    <m/>
    <m/>
    <x v="2"/>
  </r>
  <r>
    <n v="1109"/>
    <n v="8"/>
    <x v="7"/>
    <x v="7"/>
    <d v="2014-09-30T00:00:00"/>
    <s v="Full_8h"/>
    <m/>
    <n v="1109"/>
    <n v="1"/>
    <n v="1"/>
    <n v="3"/>
    <n v="4"/>
    <n v="46"/>
    <m/>
    <n v="74"/>
    <n v="4"/>
    <n v="4"/>
    <m/>
    <s v="V"/>
    <m/>
    <n v="196"/>
    <n v="0.37755102040816324"/>
    <n v="3.3775510204081631"/>
    <n v="11"/>
    <m/>
    <m/>
    <m/>
    <x v="2"/>
  </r>
  <r>
    <n v="1109"/>
    <n v="8"/>
    <x v="7"/>
    <x v="7"/>
    <d v="2014-09-30T00:00:00"/>
    <s v="Full_8h"/>
    <m/>
    <m/>
    <n v="2"/>
    <n v="1"/>
    <n v="3"/>
    <n v="4"/>
    <n v="47"/>
    <n v="205"/>
    <n v="55"/>
    <n v="3"/>
    <n v="4"/>
    <m/>
    <s v="V"/>
    <m/>
    <n v="196"/>
    <n v="0.28061224489795916"/>
    <n v="3.2806122448979593"/>
    <n v="10"/>
    <m/>
    <m/>
    <m/>
    <x v="2"/>
  </r>
  <r>
    <n v="1109"/>
    <n v="8"/>
    <x v="7"/>
    <x v="7"/>
    <d v="2014-09-30T00:00:00"/>
    <s v="Full_8h"/>
    <m/>
    <m/>
    <n v="3"/>
    <n v="0"/>
    <n v="3"/>
    <n v="4"/>
    <n v="47"/>
    <n v="179"/>
    <n v="83"/>
    <n v="3"/>
    <n v="4"/>
    <m/>
    <s v="V"/>
    <m/>
    <n v="196"/>
    <n v="0.42346938775510207"/>
    <n v="3.4234693877551021"/>
    <n v="10"/>
    <m/>
    <m/>
    <m/>
    <x v="2"/>
  </r>
  <r>
    <n v="1109"/>
    <n v="8"/>
    <x v="7"/>
    <x v="7"/>
    <d v="2014-09-30T00:00:00"/>
    <s v="Full_8h"/>
    <m/>
    <m/>
    <n v="4"/>
    <n v="2"/>
    <n v="3"/>
    <n v="4"/>
    <n v="49"/>
    <n v="207"/>
    <n v="107"/>
    <n v="4"/>
    <n v="5"/>
    <m/>
    <s v="V"/>
    <m/>
    <n v="196"/>
    <n v="0.54591836734693877"/>
    <n v="3.545918367346939"/>
    <n v="12"/>
    <m/>
    <m/>
    <m/>
    <x v="2"/>
  </r>
  <r>
    <n v="1113"/>
    <n v="8"/>
    <x v="7"/>
    <x v="7"/>
    <d v="2014-09-30T00:00:00"/>
    <s v="Full_8h"/>
    <m/>
    <n v="1113"/>
    <n v="1"/>
    <n v="2"/>
    <n v="3"/>
    <n v="4"/>
    <n v="46"/>
    <m/>
    <n v="126"/>
    <n v="5"/>
    <n v="5"/>
    <m/>
    <s v="V"/>
    <m/>
    <n v="196"/>
    <n v="0.6428571428571429"/>
    <n v="3.6428571428571428"/>
    <n v="13"/>
    <m/>
    <m/>
    <m/>
    <x v="2"/>
  </r>
  <r>
    <n v="1113"/>
    <n v="8"/>
    <x v="7"/>
    <x v="7"/>
    <d v="2014-09-30T00:00:00"/>
    <s v="Full_8h"/>
    <m/>
    <m/>
    <n v="2"/>
    <n v="1"/>
    <n v="3"/>
    <n v="4"/>
    <n v="50"/>
    <n v="186"/>
    <n v="95"/>
    <n v="4"/>
    <n v="5"/>
    <m/>
    <s v="V"/>
    <m/>
    <n v="196"/>
    <n v="0.48469387755102039"/>
    <n v="3.4846938775510203"/>
    <n v="12"/>
    <m/>
    <m/>
    <m/>
    <x v="2"/>
  </r>
  <r>
    <n v="1113"/>
    <n v="8"/>
    <x v="7"/>
    <x v="7"/>
    <d v="2014-09-30T00:00:00"/>
    <s v="Full_8h"/>
    <m/>
    <m/>
    <n v="3"/>
    <n v="2"/>
    <n v="3"/>
    <n v="4"/>
    <n v="45"/>
    <n v="159"/>
    <n v="141"/>
    <n v="4"/>
    <n v="5"/>
    <m/>
    <s v="V"/>
    <m/>
    <n v="196"/>
    <n v="0.71938775510204078"/>
    <n v="3.7193877551020407"/>
    <n v="12"/>
    <m/>
    <m/>
    <m/>
    <x v="2"/>
  </r>
  <r>
    <n v="1113"/>
    <n v="8"/>
    <x v="7"/>
    <x v="7"/>
    <d v="2014-09-30T00:00:00"/>
    <s v="Full_8h"/>
    <m/>
    <m/>
    <n v="4"/>
    <n v="1"/>
    <n v="3"/>
    <n v="4"/>
    <n v="57"/>
    <n v="192"/>
    <n v="67"/>
    <n v="4"/>
    <n v="4"/>
    <m/>
    <s v="V"/>
    <m/>
    <n v="196"/>
    <n v="0.34183673469387754"/>
    <n v="3.3418367346938775"/>
    <n v="11"/>
    <m/>
    <m/>
    <m/>
    <x v="2"/>
  </r>
  <r>
    <n v="1093"/>
    <n v="8"/>
    <x v="7"/>
    <x v="7"/>
    <d v="2014-10-07T00:00:00"/>
    <s v="Full_8h"/>
    <m/>
    <n v="1093"/>
    <n v="1"/>
    <n v="2"/>
    <n v="4"/>
    <n v="5"/>
    <n v="52"/>
    <m/>
    <n v="166"/>
    <n v="5"/>
    <n v="7"/>
    <m/>
    <s v="V"/>
    <m/>
    <n v="235.55555555555554"/>
    <n v="0.70471698113207548"/>
    <n v="4.7047169811320755"/>
    <n v="16"/>
    <m/>
    <m/>
    <m/>
    <x v="2"/>
  </r>
  <r>
    <n v="1093"/>
    <n v="8"/>
    <x v="7"/>
    <x v="7"/>
    <d v="2014-10-07T00:00:00"/>
    <s v="Full_8h"/>
    <m/>
    <m/>
    <n v="2"/>
    <n v="2"/>
    <n v="4"/>
    <n v="5"/>
    <n v="45"/>
    <n v="180"/>
    <n v="141"/>
    <n v="5"/>
    <n v="7"/>
    <m/>
    <s v="V"/>
    <m/>
    <n v="235.55555555555554"/>
    <n v="0.59858490566037736"/>
    <n v="4.5985849056603776"/>
    <n v="16"/>
    <m/>
    <m/>
    <m/>
    <x v="2"/>
  </r>
  <r>
    <n v="1093"/>
    <n v="8"/>
    <x v="7"/>
    <x v="7"/>
    <d v="2014-10-07T00:00:00"/>
    <s v="Full_8h"/>
    <m/>
    <m/>
    <n v="3"/>
    <n v="2"/>
    <n v="4"/>
    <n v="5"/>
    <n v="47"/>
    <n v="184"/>
    <n v="85"/>
    <n v="5"/>
    <n v="6"/>
    <m/>
    <s v="V"/>
    <m/>
    <n v="235.55555555555554"/>
    <n v="0.36084905660377359"/>
    <n v="4.3608490566037732"/>
    <n v="15"/>
    <m/>
    <m/>
    <m/>
    <x v="2"/>
  </r>
  <r>
    <n v="1093"/>
    <n v="8"/>
    <x v="7"/>
    <x v="7"/>
    <d v="2014-10-07T00:00:00"/>
    <s v="Full_8h"/>
    <m/>
    <m/>
    <n v="4"/>
    <n v="1"/>
    <n v="4"/>
    <n v="5"/>
    <n v="54"/>
    <n v="225"/>
    <n v="126"/>
    <n v="5"/>
    <n v="7"/>
    <m/>
    <s v="V"/>
    <m/>
    <n v="235.55555555555554"/>
    <n v="0.53490566037735854"/>
    <n v="4.5349056603773583"/>
    <n v="16"/>
    <m/>
    <m/>
    <m/>
    <x v="2"/>
  </r>
  <r>
    <n v="1104"/>
    <n v="8"/>
    <x v="7"/>
    <x v="7"/>
    <d v="2014-10-07T00:00:00"/>
    <s v="Full_8h"/>
    <m/>
    <n v="1104"/>
    <n v="1"/>
    <n v="1"/>
    <n v="4"/>
    <n v="5"/>
    <n v="48"/>
    <m/>
    <n v="120"/>
    <n v="4"/>
    <n v="6"/>
    <m/>
    <s v="V"/>
    <m/>
    <n v="235.55555555555554"/>
    <n v="0.50943396226415094"/>
    <n v="4.5094339622641506"/>
    <n v="14"/>
    <m/>
    <m/>
    <m/>
    <x v="2"/>
  </r>
  <r>
    <n v="1104"/>
    <n v="8"/>
    <x v="7"/>
    <x v="7"/>
    <d v="2014-10-07T00:00:00"/>
    <s v="Full_8h"/>
    <m/>
    <m/>
    <n v="2"/>
    <n v="2"/>
    <n v="4"/>
    <n v="5"/>
    <n v="48"/>
    <n v="181"/>
    <n v="192"/>
    <n v="4"/>
    <n v="6"/>
    <m/>
    <s v="V"/>
    <m/>
    <n v="235.55555555555554"/>
    <n v="0.81509433962264155"/>
    <n v="4.8150943396226413"/>
    <n v="14"/>
    <m/>
    <m/>
    <m/>
    <x v="2"/>
  </r>
  <r>
    <n v="1104"/>
    <n v="8"/>
    <x v="7"/>
    <x v="7"/>
    <d v="2014-10-07T00:00:00"/>
    <s v="Full_8h"/>
    <m/>
    <m/>
    <n v="3"/>
    <n v="2"/>
    <n v="4"/>
    <n v="5"/>
    <n v="51"/>
    <n v="195"/>
    <n v="135"/>
    <n v="4"/>
    <n v="7"/>
    <m/>
    <s v="V"/>
    <m/>
    <n v="235.55555555555554"/>
    <n v="0.57311320754716988"/>
    <n v="4.5731132075471699"/>
    <n v="15"/>
    <m/>
    <m/>
    <m/>
    <x v="2"/>
  </r>
  <r>
    <n v="1104"/>
    <n v="8"/>
    <x v="7"/>
    <x v="7"/>
    <d v="2014-10-07T00:00:00"/>
    <s v="Full_8h"/>
    <m/>
    <m/>
    <n v="4"/>
    <n v="3"/>
    <n v="4"/>
    <n v="5"/>
    <n v="57"/>
    <n v="211"/>
    <n v="138"/>
    <n v="4"/>
    <n v="9"/>
    <m/>
    <s v="E"/>
    <m/>
    <n v="235.55555555555554"/>
    <n v="0.58584905660377362"/>
    <n v="4.5858490566037737"/>
    <n v="17"/>
    <m/>
    <m/>
    <m/>
    <x v="2"/>
  </r>
  <r>
    <n v="1107"/>
    <n v="8"/>
    <x v="7"/>
    <x v="7"/>
    <d v="2014-10-07T00:00:00"/>
    <s v="Full_8h"/>
    <m/>
    <n v="1107"/>
    <n v="1"/>
    <n v="2"/>
    <n v="4"/>
    <n v="5"/>
    <n v="53"/>
    <m/>
    <n v="135"/>
    <n v="5"/>
    <n v="7"/>
    <m/>
    <s v="V"/>
    <m/>
    <n v="235.55555555555554"/>
    <n v="0.57311320754716988"/>
    <n v="4.5731132075471699"/>
    <n v="16"/>
    <m/>
    <m/>
    <m/>
    <x v="2"/>
  </r>
  <r>
    <n v="1107"/>
    <n v="8"/>
    <x v="7"/>
    <x v="7"/>
    <d v="2014-10-07T00:00:00"/>
    <s v="Full_8h"/>
    <m/>
    <m/>
    <n v="2"/>
    <n v="4"/>
    <n v="4"/>
    <n v="5"/>
    <n v="50"/>
    <n v="207"/>
    <n v="157"/>
    <n v="5"/>
    <n v="7"/>
    <m/>
    <s v="V"/>
    <m/>
    <n v="235.55555555555554"/>
    <n v="0.66650943396226414"/>
    <n v="4.6665094339622639"/>
    <n v="16"/>
    <m/>
    <m/>
    <m/>
    <x v="2"/>
  </r>
  <r>
    <n v="1107"/>
    <n v="8"/>
    <x v="7"/>
    <x v="7"/>
    <d v="2014-10-07T00:00:00"/>
    <s v="Full_8h"/>
    <m/>
    <m/>
    <n v="3"/>
    <n v="3"/>
    <n v="4"/>
    <n v="5"/>
    <n v="53"/>
    <n v="194"/>
    <n v="150"/>
    <n v="5"/>
    <n v="7"/>
    <m/>
    <s v="V"/>
    <m/>
    <n v="235.55555555555554"/>
    <n v="0.6367924528301887"/>
    <n v="4.6367924528301891"/>
    <n v="16"/>
    <m/>
    <m/>
    <m/>
    <x v="2"/>
  </r>
  <r>
    <n v="1107"/>
    <n v="8"/>
    <x v="7"/>
    <x v="7"/>
    <d v="2014-10-07T00:00:00"/>
    <s v="Full_8h"/>
    <m/>
    <m/>
    <n v="4"/>
    <n v="2"/>
    <n v="4"/>
    <n v="5"/>
    <n v="49"/>
    <n v="187"/>
    <n v="135"/>
    <n v="5"/>
    <n v="8"/>
    <m/>
    <s v="V"/>
    <m/>
    <n v="235.55555555555554"/>
    <n v="0.57311320754716988"/>
    <n v="4.5731132075471699"/>
    <n v="17"/>
    <m/>
    <m/>
    <m/>
    <x v="2"/>
  </r>
  <r>
    <n v="1078"/>
    <n v="8"/>
    <x v="7"/>
    <x v="7"/>
    <d v="2014-10-15T00:00:00"/>
    <s v="Full_8h"/>
    <m/>
    <n v="1078"/>
    <n v="1"/>
    <n v="2"/>
    <n v="5"/>
    <n v="6"/>
    <n v="70"/>
    <m/>
    <n v="156"/>
    <n v="4"/>
    <n v="12"/>
    <m/>
    <s v="DR"/>
    <m/>
    <n v="275.54545454545456"/>
    <n v="0.5661497855493236"/>
    <n v="5.5661497855493236"/>
    <n v="21"/>
    <m/>
    <m/>
    <m/>
    <x v="2"/>
  </r>
  <r>
    <n v="1078"/>
    <n v="8"/>
    <x v="7"/>
    <x v="7"/>
    <d v="2014-10-15T00:00:00"/>
    <s v="Full_8h"/>
    <m/>
    <m/>
    <n v="2"/>
    <n v="3"/>
    <n v="5"/>
    <n v="6"/>
    <n v="76"/>
    <n v="248"/>
    <n v="223"/>
    <n v="5"/>
    <n v="11"/>
    <m/>
    <s v="E"/>
    <m/>
    <n v="275.54545454545456"/>
    <n v="0.80930386011217414"/>
    <n v="5.8093038601121743"/>
    <n v="21"/>
    <m/>
    <m/>
    <m/>
    <x v="2"/>
  </r>
  <r>
    <n v="1078"/>
    <n v="8"/>
    <x v="7"/>
    <x v="7"/>
    <d v="2014-10-15T00:00:00"/>
    <s v="Full_8h"/>
    <m/>
    <m/>
    <n v="3"/>
    <n v="3"/>
    <n v="5"/>
    <n v="6"/>
    <n v="66"/>
    <n v="249"/>
    <n v="127"/>
    <n v="5"/>
    <n v="10"/>
    <m/>
    <s v="DR"/>
    <m/>
    <n v="275.54545454545456"/>
    <n v="0.46090399208182115"/>
    <n v="5.4609039920818212"/>
    <n v="20"/>
    <m/>
    <m/>
    <m/>
    <x v="2"/>
  </r>
  <r>
    <n v="1078"/>
    <n v="8"/>
    <x v="7"/>
    <x v="7"/>
    <d v="2014-10-15T00:00:00"/>
    <s v="Full_8h"/>
    <m/>
    <m/>
    <n v="4"/>
    <n v="3"/>
    <n v="5"/>
    <n v="6"/>
    <n v="73"/>
    <n v="236"/>
    <n v="185"/>
    <n v="5"/>
    <n v="12"/>
    <m/>
    <s v="DR"/>
    <m/>
    <n v="275.54545454545456"/>
    <n v="0.67139557901682612"/>
    <n v="5.671395579016826"/>
    <n v="22"/>
    <m/>
    <m/>
    <m/>
    <x v="2"/>
  </r>
  <r>
    <n v="1110"/>
    <n v="8"/>
    <x v="7"/>
    <x v="7"/>
    <d v="2014-10-15T00:00:00"/>
    <s v="Full_8h"/>
    <m/>
    <n v="1110"/>
    <n v="1"/>
    <n v="2"/>
    <n v="5"/>
    <n v="6"/>
    <n v="54"/>
    <m/>
    <n v="125"/>
    <n v="4"/>
    <n v="10"/>
    <m/>
    <s v="E"/>
    <m/>
    <n v="275.54545454545456"/>
    <n v="0.45364566149785546"/>
    <n v="5.4536456614978555"/>
    <n v="19"/>
    <m/>
    <m/>
    <m/>
    <x v="2"/>
  </r>
  <r>
    <n v="1110"/>
    <n v="8"/>
    <x v="7"/>
    <x v="7"/>
    <d v="2014-10-15T00:00:00"/>
    <s v="Full_8h"/>
    <m/>
    <m/>
    <n v="2"/>
    <n v="2"/>
    <n v="5"/>
    <n v="6"/>
    <n v="59"/>
    <n v="221"/>
    <n v="113"/>
    <n v="4"/>
    <n v="9"/>
    <m/>
    <s v="E"/>
    <m/>
    <n v="275.54545454545456"/>
    <n v="0.41009567799406133"/>
    <n v="5.410095677994061"/>
    <n v="18"/>
    <m/>
    <m/>
    <m/>
    <x v="2"/>
  </r>
  <r>
    <n v="1110"/>
    <n v="8"/>
    <x v="7"/>
    <x v="7"/>
    <d v="2014-10-15T00:00:00"/>
    <s v="Full_8h"/>
    <m/>
    <m/>
    <n v="3"/>
    <n v="3"/>
    <n v="5"/>
    <n v="6"/>
    <n v="59"/>
    <n v="238"/>
    <n v="152"/>
    <n v="5"/>
    <n v="10"/>
    <m/>
    <s v="E"/>
    <m/>
    <n v="275.54545454545456"/>
    <n v="0.55163312438139223"/>
    <n v="5.5516331243813921"/>
    <n v="20"/>
    <m/>
    <m/>
    <m/>
    <x v="2"/>
  </r>
  <r>
    <n v="1110"/>
    <n v="8"/>
    <x v="7"/>
    <x v="7"/>
    <d v="2014-10-15T00:00:00"/>
    <s v="Full_8h"/>
    <m/>
    <m/>
    <n v="4"/>
    <n v="2"/>
    <n v="5"/>
    <n v="6"/>
    <n v="70"/>
    <n v="243"/>
    <n v="132"/>
    <n v="4"/>
    <n v="14"/>
    <m/>
    <s v="E"/>
    <m/>
    <n v="275.54545454545456"/>
    <n v="0.47904981854173539"/>
    <n v="5.4790498185417356"/>
    <n v="23"/>
    <m/>
    <m/>
    <m/>
    <x v="2"/>
  </r>
  <r>
    <n v="1116"/>
    <n v="8"/>
    <x v="7"/>
    <x v="7"/>
    <d v="2014-10-15T00:00:00"/>
    <s v="Full_8h"/>
    <m/>
    <n v="1116"/>
    <n v="1"/>
    <n v="4"/>
    <n v="5"/>
    <n v="6"/>
    <n v="63"/>
    <m/>
    <n v="188"/>
    <n v="4"/>
    <n v="13"/>
    <m/>
    <s v="DR"/>
    <m/>
    <n v="275.54545454545456"/>
    <n v="0.68228307489277462"/>
    <n v="5.6822830748927746"/>
    <n v="22"/>
    <m/>
    <m/>
    <m/>
    <x v="2"/>
  </r>
  <r>
    <n v="1116"/>
    <n v="8"/>
    <x v="7"/>
    <x v="7"/>
    <d v="2014-10-15T00:00:00"/>
    <s v="Full_8h"/>
    <m/>
    <m/>
    <n v="2"/>
    <n v="3"/>
    <n v="5"/>
    <n v="6"/>
    <n v="64"/>
    <n v="232"/>
    <n v="172"/>
    <n v="5"/>
    <n v="12"/>
    <m/>
    <s v="DR"/>
    <m/>
    <n v="275.54545454545456"/>
    <n v="0.62421643022104911"/>
    <n v="5.6242164302210487"/>
    <n v="22"/>
    <m/>
    <m/>
    <m/>
    <x v="2"/>
  </r>
  <r>
    <n v="1116"/>
    <n v="8"/>
    <x v="7"/>
    <x v="7"/>
    <d v="2014-10-15T00:00:00"/>
    <s v="Full_8h"/>
    <m/>
    <m/>
    <n v="3"/>
    <n v="2"/>
    <n v="5"/>
    <n v="6"/>
    <n v="60"/>
    <n v="231"/>
    <n v="130"/>
    <n v="5"/>
    <n v="9"/>
    <m/>
    <s v="V"/>
    <m/>
    <n v="275.54545454545456"/>
    <n v="0.47179148795776971"/>
    <n v="5.4717914879577698"/>
    <n v="19"/>
    <m/>
    <m/>
    <m/>
    <x v="2"/>
  </r>
  <r>
    <n v="1116"/>
    <n v="8"/>
    <x v="7"/>
    <x v="7"/>
    <d v="2014-10-15T00:00:00"/>
    <s v="Full_8h"/>
    <m/>
    <m/>
    <n v="4"/>
    <n v="1"/>
    <n v="5"/>
    <n v="6"/>
    <n v="63"/>
    <n v="222"/>
    <n v="64"/>
    <n v="5"/>
    <n v="9"/>
    <m/>
    <s v="V"/>
    <m/>
    <n v="275.54545454545456"/>
    <n v="0.23226657868690201"/>
    <n v="5.232266578686902"/>
    <n v="19"/>
    <m/>
    <m/>
    <m/>
    <x v="2"/>
  </r>
  <r>
    <n v="1086"/>
    <n v="8"/>
    <x v="7"/>
    <x v="7"/>
    <d v="2014-10-21T00:00:00"/>
    <s v="Full_8h"/>
    <m/>
    <n v="1086"/>
    <n v="1"/>
    <n v="2"/>
    <n v="7"/>
    <n v="8"/>
    <n v="78"/>
    <m/>
    <n v="149"/>
    <n v="4"/>
    <n v="12"/>
    <m/>
    <s v="DR"/>
    <m/>
    <n v="254.73333333333335"/>
    <n v="0.58492541219576022"/>
    <n v="7.5849254121957603"/>
    <n v="23"/>
    <m/>
    <m/>
    <m/>
    <x v="2"/>
  </r>
  <r>
    <n v="1086"/>
    <n v="8"/>
    <x v="7"/>
    <x v="7"/>
    <d v="2014-10-21T00:00:00"/>
    <s v="Full_8h"/>
    <m/>
    <m/>
    <n v="2"/>
    <n v="3"/>
    <n v="8"/>
    <n v="9"/>
    <n v="70"/>
    <n v="241"/>
    <n v="55"/>
    <n v="4"/>
    <n v="11"/>
    <m/>
    <s v="DR"/>
    <m/>
    <n v="254.73333333333335"/>
    <n v="0.21591206490447526"/>
    <n v="8.2159120649044759"/>
    <n v="23"/>
    <m/>
    <m/>
    <m/>
    <x v="2"/>
  </r>
  <r>
    <n v="1086"/>
    <n v="8"/>
    <x v="7"/>
    <x v="7"/>
    <d v="2014-10-21T00:00:00"/>
    <s v="Full_8h"/>
    <m/>
    <m/>
    <n v="3"/>
    <n v="4"/>
    <n v="6"/>
    <n v="7"/>
    <n v="77"/>
    <n v="231"/>
    <n v="155"/>
    <n v="4"/>
    <n v="15"/>
    <m/>
    <s v="DR"/>
    <m/>
    <n v="304.73333333333335"/>
    <n v="0.50864143513454385"/>
    <n v="6.5086414351345443"/>
    <n v="25"/>
    <m/>
    <m/>
    <m/>
    <x v="2"/>
  </r>
  <r>
    <n v="1086"/>
    <n v="8"/>
    <x v="7"/>
    <x v="7"/>
    <d v="2014-10-21T00:00:00"/>
    <s v="Full_8h"/>
    <m/>
    <m/>
    <n v="4"/>
    <n v="2"/>
    <n v="8"/>
    <n v="9"/>
    <n v="80"/>
    <n v="251"/>
    <n v="129"/>
    <n v="4"/>
    <n v="15"/>
    <m/>
    <s v="DR"/>
    <m/>
    <n v="254.73333333333335"/>
    <n v="0.50641193404867835"/>
    <n v="8.5064119340486783"/>
    <n v="27"/>
    <m/>
    <m/>
    <m/>
    <x v="2"/>
  </r>
  <r>
    <n v="1105"/>
    <n v="8"/>
    <x v="7"/>
    <x v="7"/>
    <d v="2014-10-21T00:00:00"/>
    <s v="Full_8h"/>
    <m/>
    <n v="1105"/>
    <n v="1"/>
    <n v="2"/>
    <n v="6"/>
    <n v="7"/>
    <n v="93"/>
    <m/>
    <n v="112"/>
    <n v="4"/>
    <n v="12"/>
    <m/>
    <s v="DR"/>
    <m/>
    <n v="304.73333333333335"/>
    <n v="0.36753445635528331"/>
    <n v="6.3675344563552834"/>
    <n v="22"/>
    <m/>
    <m/>
    <m/>
    <x v="2"/>
  </r>
  <r>
    <n v="1105"/>
    <n v="8"/>
    <x v="7"/>
    <x v="7"/>
    <d v="2014-10-21T00:00:00"/>
    <s v="Full_8h"/>
    <m/>
    <m/>
    <n v="2"/>
    <n v="3"/>
    <n v="6"/>
    <n v="7"/>
    <n v="93"/>
    <n v="272"/>
    <n v="155"/>
    <n v="4"/>
    <n v="17"/>
    <m/>
    <s v="DR"/>
    <m/>
    <n v="304.73333333333335"/>
    <n v="0.50864143513454385"/>
    <n v="6.5086414351345443"/>
    <n v="27"/>
    <m/>
    <m/>
    <m/>
    <x v="2"/>
  </r>
  <r>
    <n v="1105"/>
    <n v="8"/>
    <x v="7"/>
    <x v="7"/>
    <d v="2014-10-21T00:00:00"/>
    <s v="Full_8h"/>
    <m/>
    <m/>
    <n v="3"/>
    <n v="2"/>
    <n v="6"/>
    <n v="7"/>
    <n v="88"/>
    <n v="274"/>
    <n v="65"/>
    <n v="3"/>
    <n v="15"/>
    <m/>
    <s v="DR"/>
    <m/>
    <n v="304.73333333333335"/>
    <n v="0.21330124699190547"/>
    <n v="6.2133012469919056"/>
    <n v="24"/>
    <m/>
    <m/>
    <m/>
    <x v="2"/>
  </r>
  <r>
    <n v="1105"/>
    <n v="8"/>
    <x v="7"/>
    <x v="7"/>
    <d v="2014-10-21T00:00:00"/>
    <s v="Full_8h"/>
    <m/>
    <m/>
    <n v="4"/>
    <n v="1"/>
    <n v="6"/>
    <n v="7"/>
    <n v="90"/>
    <n v="312"/>
    <n v="42"/>
    <n v="4"/>
    <n v="14"/>
    <m/>
    <s v="DR"/>
    <m/>
    <n v="304.73333333333335"/>
    <n v="0.13782542113323124"/>
    <n v="6.1378254211332308"/>
    <n v="24"/>
    <m/>
    <m/>
    <m/>
    <x v="2"/>
  </r>
  <r>
    <n v="1112"/>
    <n v="8"/>
    <x v="7"/>
    <x v="7"/>
    <d v="2014-10-21T00:00:00"/>
    <s v="Full_8h"/>
    <d v="2014-10-21T00:00:00"/>
    <n v="1112"/>
    <n v="1"/>
    <n v="3"/>
    <n v="6"/>
    <n v="7"/>
    <n v="92"/>
    <m/>
    <n v="90"/>
    <n v="4"/>
    <n v="15"/>
    <m/>
    <s v="DR"/>
    <m/>
    <n v="304.73333333333335"/>
    <n v="0.29534018814263835"/>
    <n v="6.2953401881426387"/>
    <n v="25"/>
    <m/>
    <m/>
    <m/>
    <x v="2"/>
  </r>
  <r>
    <n v="1112"/>
    <n v="8"/>
    <x v="7"/>
    <x v="7"/>
    <d v="2014-10-21T00:00:00"/>
    <s v="Full_8h"/>
    <m/>
    <m/>
    <n v="2"/>
    <n v="3"/>
    <n v="6"/>
    <n v="7"/>
    <n v="93"/>
    <n v="284"/>
    <n v="84"/>
    <n v="4"/>
    <n v="14"/>
    <m/>
    <s v="DR"/>
    <m/>
    <n v="304.73333333333335"/>
    <n v="0.27565084226646247"/>
    <n v="6.2756508422664625"/>
    <n v="24"/>
    <m/>
    <m/>
    <m/>
    <x v="2"/>
  </r>
  <r>
    <n v="1112"/>
    <n v="8"/>
    <x v="7"/>
    <x v="7"/>
    <d v="2014-10-21T00:00:00"/>
    <s v="Full_8h"/>
    <m/>
    <m/>
    <n v="3"/>
    <n v="4"/>
    <n v="6"/>
    <n v="7"/>
    <n v="88"/>
    <n v="284"/>
    <n v="50"/>
    <n v="4"/>
    <n v="16"/>
    <m/>
    <s v="DR"/>
    <m/>
    <n v="304.73333333333335"/>
    <n v="0.16407788230146575"/>
    <n v="6.1640778823014655"/>
    <n v="26"/>
    <m/>
    <m/>
    <m/>
    <x v="2"/>
  </r>
  <r>
    <n v="1112"/>
    <n v="8"/>
    <x v="7"/>
    <x v="7"/>
    <d v="2014-10-21T00:00:00"/>
    <s v="Full_8h"/>
    <m/>
    <m/>
    <n v="4"/>
    <n v="1"/>
    <n v="6"/>
    <n v="7"/>
    <n v="78"/>
    <n v="297"/>
    <n v="30"/>
    <n v="4"/>
    <n v="14"/>
    <m/>
    <s v="DR"/>
    <m/>
    <n v="304.73333333333335"/>
    <n v="9.844672938087945E-2"/>
    <n v="6.0984467293808793"/>
    <n v="24"/>
    <m/>
    <m/>
    <m/>
    <x v="2"/>
  </r>
  <r>
    <n v="1100"/>
    <n v="8"/>
    <x v="7"/>
    <x v="7"/>
    <d v="2014-10-28T00:00:00"/>
    <s v="Full_8h"/>
    <m/>
    <n v="1100"/>
    <n v="1"/>
    <n v="4"/>
    <n v="7"/>
    <n v="8"/>
    <n v="70"/>
    <n v="288"/>
    <n v="17"/>
    <n v="4"/>
    <n v="20"/>
    <m/>
    <s v="DR"/>
    <m/>
    <n v="254.73333333333335"/>
    <n v="6.673645642501963E-2"/>
    <n v="7.0667364564250192"/>
    <n v="31"/>
    <m/>
    <m/>
    <m/>
    <x v="2"/>
  </r>
  <r>
    <n v="1100"/>
    <n v="8"/>
    <x v="7"/>
    <x v="7"/>
    <d v="2014-10-28T00:00:00"/>
    <s v="Full_8h"/>
    <m/>
    <m/>
    <n v="2"/>
    <n v="3"/>
    <n v="6"/>
    <n v="7"/>
    <n v="95"/>
    <n v="299"/>
    <n v="260"/>
    <n v="4"/>
    <n v="17"/>
    <m/>
    <s v="DR"/>
    <m/>
    <n v="304.73333333333335"/>
    <n v="0.8532049879676219"/>
    <n v="6.8532049879676222"/>
    <n v="27"/>
    <m/>
    <m/>
    <m/>
    <x v="2"/>
  </r>
  <r>
    <n v="1100"/>
    <n v="8"/>
    <x v="7"/>
    <x v="7"/>
    <d v="2014-10-28T00:00:00"/>
    <s v="Full_8h"/>
    <m/>
    <m/>
    <n v="3"/>
    <n v="3"/>
    <n v="7"/>
    <n v="8"/>
    <n v="90"/>
    <n v="332"/>
    <n v="46"/>
    <n v="4"/>
    <n v="18"/>
    <m/>
    <s v="TS"/>
    <m/>
    <n v="254.73333333333335"/>
    <n v="0.18058099973828839"/>
    <n v="7.1805809997382886"/>
    <n v="29"/>
    <m/>
    <m/>
    <m/>
    <x v="2"/>
  </r>
  <r>
    <n v="1100"/>
    <n v="8"/>
    <x v="7"/>
    <x v="7"/>
    <d v="2014-10-28T00:00:00"/>
    <s v="Full_8h"/>
    <m/>
    <m/>
    <n v="4"/>
    <n v="2"/>
    <n v="7"/>
    <n v="8"/>
    <n v="83"/>
    <n v="322"/>
    <n v="37"/>
    <n v="4"/>
    <n v="19"/>
    <m/>
    <s v="DR"/>
    <m/>
    <n v="254.73333333333335"/>
    <n v="0.14524993457210153"/>
    <n v="7.1452499345721012"/>
    <n v="30"/>
    <m/>
    <m/>
    <m/>
    <x v="2"/>
  </r>
  <r>
    <n v="1108"/>
    <n v="8"/>
    <x v="7"/>
    <x v="7"/>
    <d v="2014-10-28T00:00:00"/>
    <s v="Full_8h"/>
    <m/>
    <n v="1108"/>
    <n v="1"/>
    <n v="2"/>
    <n v="7"/>
    <n v="8"/>
    <n v="90"/>
    <m/>
    <n v="26"/>
    <n v="4"/>
    <n v="19"/>
    <m/>
    <s v="DR"/>
    <m/>
    <n v="254.73333333333335"/>
    <n v="0.10206752159120648"/>
    <n v="7.1020675215912066"/>
    <n v="30"/>
    <m/>
    <m/>
    <m/>
    <x v="2"/>
  </r>
  <r>
    <n v="1108"/>
    <n v="8"/>
    <x v="7"/>
    <x v="7"/>
    <d v="2014-10-28T00:00:00"/>
    <s v="Full_8h"/>
    <m/>
    <m/>
    <n v="2"/>
    <n v="2"/>
    <n v="6"/>
    <n v="7"/>
    <n v="92"/>
    <n v="263"/>
    <n v="207"/>
    <n v="4"/>
    <n v="17"/>
    <m/>
    <s v="DR"/>
    <m/>
    <n v="304.73333333333335"/>
    <n v="0.67928243272806821"/>
    <n v="6.6792824327280682"/>
    <n v="27"/>
    <m/>
    <m/>
    <m/>
    <x v="2"/>
  </r>
  <r>
    <n v="1108"/>
    <n v="8"/>
    <x v="7"/>
    <x v="7"/>
    <d v="2014-10-28T00:00:00"/>
    <s v="Full_8h"/>
    <m/>
    <m/>
    <n v="3"/>
    <n v="3"/>
    <n v="7"/>
    <n v="8"/>
    <n v="91"/>
    <n v="272"/>
    <n v="40"/>
    <n v="4"/>
    <n v="17"/>
    <m/>
    <s v="DR"/>
    <m/>
    <n v="254.73333333333335"/>
    <n v="0.15702695629416383"/>
    <n v="7.157026956294164"/>
    <n v="28"/>
    <m/>
    <m/>
    <m/>
    <x v="2"/>
  </r>
  <r>
    <n v="1108"/>
    <n v="8"/>
    <x v="7"/>
    <x v="7"/>
    <d v="2014-10-28T00:00:00"/>
    <s v="Full_8h"/>
    <m/>
    <m/>
    <n v="4"/>
    <n v="3"/>
    <n v="6"/>
    <n v="7"/>
    <n v="84"/>
    <n v="243"/>
    <n v="198"/>
    <n v="4"/>
    <n v="14"/>
    <m/>
    <s v="DR"/>
    <m/>
    <n v="304.73333333333335"/>
    <n v="0.64974841391380433"/>
    <n v="6.6497484139138043"/>
    <n v="24"/>
    <m/>
    <m/>
    <m/>
    <x v="2"/>
  </r>
  <r>
    <n v="1115"/>
    <n v="8"/>
    <x v="7"/>
    <x v="7"/>
    <d v="2014-10-28T00:00:00"/>
    <s v="Full_8h"/>
    <m/>
    <n v="1115"/>
    <n v="1"/>
    <n v="2"/>
    <n v="6"/>
    <n v="7"/>
    <n v="100"/>
    <m/>
    <n v="255"/>
    <n v="4"/>
    <n v="20"/>
    <m/>
    <s v="DR"/>
    <m/>
    <n v="304.73333333333335"/>
    <n v="0.83679719973747535"/>
    <n v="6.8367971997374752"/>
    <n v="30"/>
    <m/>
    <m/>
    <m/>
    <x v="2"/>
  </r>
  <r>
    <n v="1115"/>
    <n v="8"/>
    <x v="7"/>
    <x v="7"/>
    <d v="2014-10-28T00:00:00"/>
    <s v="Full_8h"/>
    <m/>
    <m/>
    <n v="2"/>
    <n v="4"/>
    <n v="7"/>
    <n v="8"/>
    <n v="85"/>
    <n v="287"/>
    <n v="40"/>
    <n v="3"/>
    <n v="17"/>
    <m/>
    <s v="TS"/>
    <s v="photo"/>
    <n v="254.73333333333335"/>
    <n v="0.15702695629416383"/>
    <n v="7.157026956294164"/>
    <n v="27"/>
    <m/>
    <m/>
    <m/>
    <x v="2"/>
  </r>
  <r>
    <n v="1115"/>
    <n v="8"/>
    <x v="7"/>
    <x v="7"/>
    <d v="2014-10-28T00:00:00"/>
    <s v="Full_8h"/>
    <m/>
    <m/>
    <n v="3"/>
    <n v="4"/>
    <n v="6"/>
    <n v="7"/>
    <n v="92"/>
    <n v="272"/>
    <n v="239"/>
    <n v="3"/>
    <n v="18"/>
    <m/>
    <s v="TS"/>
    <m/>
    <n v="304.73333333333335"/>
    <n v="0.78429227740100627"/>
    <n v="6.7842922774010059"/>
    <n v="27"/>
    <m/>
    <m/>
    <m/>
    <x v="2"/>
  </r>
  <r>
    <n v="1115"/>
    <n v="8"/>
    <x v="7"/>
    <x v="7"/>
    <d v="2014-10-28T00:00:00"/>
    <s v="Full_8h"/>
    <m/>
    <m/>
    <n v="4"/>
    <n v="3"/>
    <n v="7"/>
    <n v="8"/>
    <n v="88"/>
    <n v="284"/>
    <n v="70"/>
    <n v="3"/>
    <n v="18"/>
    <m/>
    <s v="TS"/>
    <m/>
    <n v="254.73333333333335"/>
    <n v="0.27479717351478666"/>
    <n v="7.2747971735147869"/>
    <n v="28"/>
    <m/>
    <m/>
    <m/>
    <x v="2"/>
  </r>
  <r>
    <n v="1102"/>
    <n v="8"/>
    <x v="7"/>
    <x v="7"/>
    <d v="2014-11-04T00:00:00"/>
    <s v="Full_8h"/>
    <m/>
    <n v="1102"/>
    <n v="1"/>
    <n v="2"/>
    <n v="7"/>
    <n v="8"/>
    <n v="105"/>
    <m/>
    <n v="209"/>
    <n v="3"/>
    <n v="16"/>
    <n v="12"/>
    <s v="TS"/>
    <n v="1"/>
    <n v="254.73333333333335"/>
    <n v="0.82046584663700595"/>
    <n v="7.8204658466370063"/>
    <n v="26"/>
    <m/>
    <m/>
    <m/>
    <x v="2"/>
  </r>
  <r>
    <n v="1102"/>
    <n v="8"/>
    <x v="7"/>
    <x v="7"/>
    <d v="2014-11-04T00:00:00"/>
    <s v="Full_8h"/>
    <m/>
    <m/>
    <n v="2"/>
    <n v="4"/>
    <n v="7"/>
    <n v="8"/>
    <n v="103"/>
    <n v="308"/>
    <n v="208"/>
    <n v="3"/>
    <n v="16"/>
    <n v="9"/>
    <s v="TS"/>
    <n v="1"/>
    <n v="254.73333333333335"/>
    <n v="0.81654017272965185"/>
    <n v="7.8165401727296517"/>
    <n v="26"/>
    <m/>
    <m/>
    <m/>
    <x v="2"/>
  </r>
  <r>
    <n v="1102"/>
    <n v="8"/>
    <x v="7"/>
    <x v="7"/>
    <d v="2014-11-04T00:00:00"/>
    <s v="Full_8h"/>
    <m/>
    <m/>
    <n v="3"/>
    <n v="3"/>
    <n v="7"/>
    <n v="8"/>
    <n v="107"/>
    <n v="317"/>
    <n v="166"/>
    <n v="3"/>
    <n v="20"/>
    <m/>
    <s v="TS"/>
    <m/>
    <n v="254.73333333333335"/>
    <n v="0.6516618686207799"/>
    <n v="7.6516618686207796"/>
    <n v="30"/>
    <m/>
    <m/>
    <m/>
    <x v="2"/>
  </r>
  <r>
    <n v="1102"/>
    <n v="8"/>
    <x v="7"/>
    <x v="7"/>
    <d v="2014-11-04T00:00:00"/>
    <s v="Full_8h"/>
    <m/>
    <m/>
    <n v="4"/>
    <n v="3"/>
    <n v="7"/>
    <n v="8"/>
    <n v="107"/>
    <n v="324"/>
    <n v="283"/>
    <n v="2"/>
    <n v="21"/>
    <n v="12"/>
    <s v="TS"/>
    <n v="2"/>
    <n v="254.73333333333335"/>
    <n v="1.110965715781209"/>
    <n v="8.1109657157812087"/>
    <n v="30"/>
    <m/>
    <m/>
    <m/>
    <x v="2"/>
  </r>
  <r>
    <n v="1103"/>
    <n v="8"/>
    <x v="7"/>
    <x v="7"/>
    <d v="2014-11-04T00:00:00"/>
    <s v="Full_8h"/>
    <m/>
    <n v="1103"/>
    <n v="1"/>
    <n v="4"/>
    <n v="7"/>
    <n v="8"/>
    <n v="98"/>
    <m/>
    <n v="192"/>
    <n v="3"/>
    <n v="15"/>
    <n v="12"/>
    <s v="TS"/>
    <n v="1"/>
    <n v="254.73333333333335"/>
    <n v="0.75372939021198637"/>
    <n v="7.7537293902119861"/>
    <n v="25"/>
    <m/>
    <m/>
    <m/>
    <x v="2"/>
  </r>
  <r>
    <n v="1103"/>
    <n v="8"/>
    <x v="7"/>
    <x v="7"/>
    <d v="2014-11-04T00:00:00"/>
    <s v="Full_8h"/>
    <m/>
    <m/>
    <n v="2"/>
    <n v="3"/>
    <n v="7"/>
    <n v="8"/>
    <n v="100"/>
    <n v="318"/>
    <n v="152"/>
    <n v="3"/>
    <n v="15"/>
    <n v="10"/>
    <s v="TS"/>
    <n v="1"/>
    <n v="254.73333333333335"/>
    <n v="0.59670243391782252"/>
    <n v="7.5967024339178222"/>
    <n v="25"/>
    <m/>
    <m/>
    <m/>
    <x v="2"/>
  </r>
  <r>
    <n v="1103"/>
    <n v="8"/>
    <x v="7"/>
    <x v="7"/>
    <d v="2014-11-04T00:00:00"/>
    <s v="Full_8h"/>
    <m/>
    <m/>
    <n v="3"/>
    <n v="2"/>
    <n v="7"/>
    <n v="8"/>
    <n v="96"/>
    <n v="305"/>
    <n v="148"/>
    <n v="3"/>
    <n v="18"/>
    <n v="10"/>
    <s v="TS"/>
    <n v="1"/>
    <n v="254.73333333333335"/>
    <n v="0.58099973828840612"/>
    <n v="7.5809997382884058"/>
    <n v="28"/>
    <m/>
    <m/>
    <m/>
    <x v="2"/>
  </r>
  <r>
    <n v="1103"/>
    <n v="8"/>
    <x v="7"/>
    <x v="7"/>
    <d v="2014-11-04T00:00:00"/>
    <s v="Full_8h"/>
    <m/>
    <m/>
    <n v="4"/>
    <n v="2"/>
    <n v="7"/>
    <n v="8"/>
    <n v="101"/>
    <n v="315"/>
    <n v="150"/>
    <n v="3"/>
    <n v="19"/>
    <n v="9"/>
    <s v="TS"/>
    <n v="1"/>
    <n v="254.73333333333335"/>
    <n v="0.58885108610311432"/>
    <n v="7.588851086103114"/>
    <n v="29"/>
    <m/>
    <m/>
    <m/>
    <x v="2"/>
  </r>
  <r>
    <n v="1111"/>
    <n v="8"/>
    <x v="7"/>
    <x v="7"/>
    <d v="2014-11-04T00:00:00"/>
    <s v="Full_8h"/>
    <m/>
    <n v="1111"/>
    <n v="1"/>
    <n v="2"/>
    <n v="7"/>
    <n v="8"/>
    <n v="101"/>
    <m/>
    <n v="139"/>
    <n v="2"/>
    <n v="16"/>
    <n v="8"/>
    <s v="TS"/>
    <n v="2"/>
    <n v="254.73333333333335"/>
    <n v="0.54566867312221923"/>
    <n v="7.5456686731222193"/>
    <n v="25"/>
    <m/>
    <m/>
    <m/>
    <x v="2"/>
  </r>
  <r>
    <n v="1111"/>
    <n v="8"/>
    <x v="7"/>
    <x v="7"/>
    <d v="2014-11-04T00:00:00"/>
    <s v="Full_8h"/>
    <m/>
    <m/>
    <n v="2"/>
    <n v="2"/>
    <n v="7"/>
    <n v="8"/>
    <n v="108"/>
    <n v="306"/>
    <n v="230"/>
    <n v="3"/>
    <n v="19"/>
    <n v="9"/>
    <s v="TS"/>
    <n v="1"/>
    <n v="254.73333333333335"/>
    <n v="0.90290499869144203"/>
    <n v="7.9029049986914419"/>
    <n v="29"/>
    <m/>
    <m/>
    <m/>
    <x v="2"/>
  </r>
  <r>
    <n v="1111"/>
    <n v="8"/>
    <x v="7"/>
    <x v="7"/>
    <d v="2014-11-04T00:00:00"/>
    <s v="Full_8h"/>
    <m/>
    <m/>
    <n v="3"/>
    <n v="3"/>
    <n v="7"/>
    <n v="8"/>
    <n v="100"/>
    <n v="292"/>
    <n v="168"/>
    <n v="3"/>
    <n v="18"/>
    <n v="6"/>
    <s v="TS"/>
    <n v="1"/>
    <n v="254.73333333333335"/>
    <n v="0.6595132164354881"/>
    <n v="7.6595132164354878"/>
    <n v="28"/>
    <m/>
    <m/>
    <m/>
    <x v="2"/>
  </r>
  <r>
    <n v="1111"/>
    <n v="8"/>
    <x v="7"/>
    <x v="7"/>
    <d v="2014-11-04T00:00:00"/>
    <s v="Full_8h"/>
    <m/>
    <m/>
    <n v="4"/>
    <n v="4"/>
    <n v="7"/>
    <n v="8"/>
    <n v="100"/>
    <n v="301"/>
    <n v="199"/>
    <n v="3"/>
    <n v="17"/>
    <n v="10"/>
    <s v="TS"/>
    <n v="1"/>
    <n v="254.73333333333335"/>
    <n v="0.78120910756346507"/>
    <n v="7.7812091075634653"/>
    <n v="27"/>
    <m/>
    <m/>
    <m/>
    <x v="2"/>
  </r>
  <r>
    <n v="1087"/>
    <n v="8"/>
    <x v="7"/>
    <x v="7"/>
    <d v="2014-12-12T00:00:00"/>
    <s v="Full_8h"/>
    <m/>
    <s v="Saracen 1087"/>
    <n v="1"/>
    <m/>
    <n v="11"/>
    <m/>
    <n v="218"/>
    <m/>
    <m/>
    <m/>
    <m/>
    <m/>
    <m/>
    <n v="3"/>
    <n v="254.73333333333335"/>
    <n v="0"/>
    <n v="11"/>
    <s v=""/>
    <m/>
    <m/>
    <m/>
    <x v="1"/>
  </r>
  <r>
    <n v="1087"/>
    <n v="8"/>
    <x v="7"/>
    <x v="7"/>
    <d v="2014-12-12T00:00:00"/>
    <s v="Full_8h"/>
    <m/>
    <m/>
    <n v="2"/>
    <m/>
    <n v="10"/>
    <m/>
    <n v="240"/>
    <m/>
    <m/>
    <m/>
    <m/>
    <m/>
    <m/>
    <n v="3"/>
    <n v="254.73333333333335"/>
    <n v="0"/>
    <n v="10"/>
    <s v=""/>
    <m/>
    <m/>
    <m/>
    <x v="1"/>
  </r>
  <r>
    <n v="1087"/>
    <n v="8"/>
    <x v="7"/>
    <x v="7"/>
    <d v="2014-12-12T00:00:00"/>
    <s v="Full_8h"/>
    <m/>
    <m/>
    <n v="3"/>
    <m/>
    <n v="10"/>
    <m/>
    <n v="177"/>
    <m/>
    <m/>
    <m/>
    <m/>
    <m/>
    <m/>
    <n v="2"/>
    <n v="254.73333333333335"/>
    <n v="0"/>
    <n v="10"/>
    <s v=""/>
    <m/>
    <m/>
    <m/>
    <x v="1"/>
  </r>
  <r>
    <n v="1087"/>
    <n v="8"/>
    <x v="7"/>
    <x v="7"/>
    <d v="2014-12-12T00:00:00"/>
    <s v="Full_8h"/>
    <m/>
    <m/>
    <n v="4"/>
    <m/>
    <n v="11"/>
    <m/>
    <n v="210"/>
    <m/>
    <m/>
    <m/>
    <m/>
    <m/>
    <m/>
    <n v="4"/>
    <n v="254.73333333333335"/>
    <n v="0"/>
    <n v="11"/>
    <s v=""/>
    <m/>
    <m/>
    <m/>
    <x v="1"/>
  </r>
  <r>
    <n v="1088"/>
    <n v="8"/>
    <x v="7"/>
    <x v="7"/>
    <d v="2014-12-12T00:00:00"/>
    <s v="Full_8h"/>
    <m/>
    <s v="Saracen 1088"/>
    <n v="1"/>
    <m/>
    <n v="11"/>
    <m/>
    <n v="168"/>
    <m/>
    <m/>
    <m/>
    <m/>
    <m/>
    <m/>
    <n v="3"/>
    <n v="254.73333333333335"/>
    <n v="0"/>
    <n v="11"/>
    <s v=""/>
    <m/>
    <m/>
    <m/>
    <x v="1"/>
  </r>
  <r>
    <n v="1088"/>
    <n v="8"/>
    <x v="7"/>
    <x v="7"/>
    <d v="2014-12-12T00:00:00"/>
    <s v="Full_8h"/>
    <m/>
    <m/>
    <n v="2"/>
    <m/>
    <n v="10"/>
    <m/>
    <n v="240"/>
    <m/>
    <m/>
    <m/>
    <m/>
    <m/>
    <m/>
    <n v="4"/>
    <n v="254.73333333333335"/>
    <n v="0"/>
    <n v="10"/>
    <s v=""/>
    <m/>
    <m/>
    <m/>
    <x v="1"/>
  </r>
  <r>
    <n v="1088"/>
    <n v="8"/>
    <x v="7"/>
    <x v="7"/>
    <d v="2014-12-12T00:00:00"/>
    <s v="Full_8h"/>
    <m/>
    <m/>
    <n v="3"/>
    <m/>
    <n v="10"/>
    <m/>
    <n v="208"/>
    <m/>
    <m/>
    <m/>
    <m/>
    <m/>
    <m/>
    <n v="3"/>
    <n v="254.73333333333335"/>
    <n v="0"/>
    <n v="10"/>
    <s v=""/>
    <m/>
    <m/>
    <m/>
    <x v="1"/>
  </r>
  <r>
    <n v="1088"/>
    <n v="8"/>
    <x v="7"/>
    <x v="7"/>
    <d v="2014-12-12T00:00:00"/>
    <s v="Full_8h"/>
    <m/>
    <m/>
    <n v="4"/>
    <m/>
    <n v="10"/>
    <m/>
    <n v="265"/>
    <m/>
    <m/>
    <m/>
    <m/>
    <m/>
    <m/>
    <n v="4"/>
    <n v="254.73333333333335"/>
    <n v="0"/>
    <n v="10"/>
    <s v=""/>
    <m/>
    <m/>
    <m/>
    <x v="1"/>
  </r>
  <r>
    <n v="1089"/>
    <n v="8"/>
    <x v="7"/>
    <x v="7"/>
    <d v="2014-12-12T00:00:00"/>
    <s v="Full_8h"/>
    <m/>
    <s v="Saracen 1089"/>
    <n v="1"/>
    <m/>
    <n v="10"/>
    <m/>
    <n v="220"/>
    <m/>
    <m/>
    <m/>
    <m/>
    <m/>
    <m/>
    <n v="3"/>
    <n v="254.73333333333335"/>
    <n v="0"/>
    <n v="10"/>
    <s v=""/>
    <m/>
    <m/>
    <m/>
    <x v="1"/>
  </r>
  <r>
    <n v="1089"/>
    <n v="8"/>
    <x v="7"/>
    <x v="7"/>
    <d v="2014-12-12T00:00:00"/>
    <s v="Full_8h"/>
    <m/>
    <m/>
    <n v="2"/>
    <m/>
    <n v="10"/>
    <m/>
    <n v="225"/>
    <m/>
    <m/>
    <m/>
    <m/>
    <m/>
    <m/>
    <n v="3"/>
    <n v="254.73333333333335"/>
    <n v="0"/>
    <n v="10"/>
    <s v=""/>
    <m/>
    <m/>
    <m/>
    <x v="1"/>
  </r>
  <r>
    <n v="1089"/>
    <n v="8"/>
    <x v="7"/>
    <x v="7"/>
    <d v="2014-12-12T00:00:00"/>
    <s v="Full_8h"/>
    <m/>
    <m/>
    <n v="3"/>
    <m/>
    <n v="10"/>
    <m/>
    <n v="275"/>
    <m/>
    <m/>
    <m/>
    <m/>
    <m/>
    <m/>
    <n v="3"/>
    <n v="254.73333333333335"/>
    <n v="0"/>
    <n v="10"/>
    <s v=""/>
    <m/>
    <m/>
    <m/>
    <x v="1"/>
  </r>
  <r>
    <n v="1089"/>
    <n v="8"/>
    <x v="7"/>
    <x v="7"/>
    <d v="2014-12-12T00:00:00"/>
    <s v="Full_8h"/>
    <m/>
    <m/>
    <n v="4"/>
    <m/>
    <n v="10"/>
    <m/>
    <n v="245"/>
    <m/>
    <m/>
    <m/>
    <m/>
    <m/>
    <m/>
    <n v="3"/>
    <n v="254.73333333333335"/>
    <n v="0"/>
    <n v="10"/>
    <s v=""/>
    <m/>
    <m/>
    <m/>
    <x v="1"/>
  </r>
  <r>
    <n v="1096"/>
    <n v="8"/>
    <x v="7"/>
    <x v="7"/>
    <d v="2014-12-12T00:00:00"/>
    <s v="Full_8h"/>
    <m/>
    <s v="Saracen 1096"/>
    <n v="1"/>
    <m/>
    <n v="10"/>
    <m/>
    <n v="165"/>
    <m/>
    <m/>
    <m/>
    <m/>
    <m/>
    <m/>
    <n v="3"/>
    <n v="254.73333333333335"/>
    <n v="0"/>
    <n v="10"/>
    <s v=""/>
    <m/>
    <m/>
    <m/>
    <x v="1"/>
  </r>
  <r>
    <n v="1096"/>
    <n v="8"/>
    <x v="7"/>
    <x v="7"/>
    <d v="2014-12-12T00:00:00"/>
    <s v="Full_8h"/>
    <m/>
    <m/>
    <n v="2"/>
    <m/>
    <n v="10"/>
    <m/>
    <n v="198"/>
    <m/>
    <m/>
    <m/>
    <m/>
    <m/>
    <m/>
    <n v="3"/>
    <n v="254.73333333333335"/>
    <n v="0"/>
    <n v="10"/>
    <s v=""/>
    <m/>
    <m/>
    <m/>
    <x v="1"/>
  </r>
  <r>
    <n v="1096"/>
    <n v="8"/>
    <x v="7"/>
    <x v="7"/>
    <d v="2014-12-12T00:00:00"/>
    <s v="Full_8h"/>
    <m/>
    <m/>
    <n v="3"/>
    <m/>
    <n v="12"/>
    <m/>
    <n v="215"/>
    <m/>
    <m/>
    <m/>
    <m/>
    <m/>
    <m/>
    <n v="3"/>
    <n v="254.73333333333335"/>
    <n v="0"/>
    <n v="12"/>
    <s v=""/>
    <m/>
    <m/>
    <m/>
    <x v="1"/>
  </r>
  <r>
    <n v="1096"/>
    <n v="8"/>
    <x v="7"/>
    <x v="7"/>
    <d v="2014-12-12T00:00:00"/>
    <s v="Full_8h"/>
    <m/>
    <m/>
    <n v="4"/>
    <m/>
    <n v="11"/>
    <m/>
    <n v="175"/>
    <m/>
    <m/>
    <m/>
    <m/>
    <m/>
    <m/>
    <n v="3"/>
    <n v="254.73333333333335"/>
    <n v="0"/>
    <n v="11"/>
    <s v=""/>
    <m/>
    <m/>
    <m/>
    <x v="1"/>
  </r>
  <r>
    <n v="1101"/>
    <n v="8"/>
    <x v="7"/>
    <x v="7"/>
    <d v="2014-12-12T00:00:00"/>
    <s v="Full_8h"/>
    <m/>
    <s v="Saracen 1101"/>
    <n v="1"/>
    <m/>
    <n v="10"/>
    <m/>
    <n v="200"/>
    <m/>
    <m/>
    <m/>
    <m/>
    <m/>
    <m/>
    <n v="3"/>
    <n v="254.73333333333335"/>
    <n v="0"/>
    <n v="10"/>
    <s v=""/>
    <m/>
    <m/>
    <m/>
    <x v="1"/>
  </r>
  <r>
    <n v="1101"/>
    <n v="8"/>
    <x v="7"/>
    <x v="7"/>
    <d v="2014-12-12T00:00:00"/>
    <s v="Full_8h"/>
    <m/>
    <m/>
    <n v="2"/>
    <m/>
    <n v="11"/>
    <m/>
    <n v="240"/>
    <m/>
    <m/>
    <m/>
    <m/>
    <m/>
    <m/>
    <n v="3"/>
    <n v="254.73333333333335"/>
    <n v="0"/>
    <n v="11"/>
    <s v=""/>
    <m/>
    <m/>
    <m/>
    <x v="1"/>
  </r>
  <r>
    <n v="1101"/>
    <n v="8"/>
    <x v="7"/>
    <x v="7"/>
    <d v="2014-12-12T00:00:00"/>
    <s v="Full_8h"/>
    <m/>
    <m/>
    <n v="3"/>
    <m/>
    <n v="10"/>
    <m/>
    <n v="205"/>
    <m/>
    <m/>
    <m/>
    <m/>
    <m/>
    <m/>
    <n v="3"/>
    <n v="254.73333333333335"/>
    <n v="0"/>
    <n v="10"/>
    <s v=""/>
    <m/>
    <m/>
    <m/>
    <x v="1"/>
  </r>
  <r>
    <n v="1101"/>
    <n v="8"/>
    <x v="7"/>
    <x v="7"/>
    <d v="2014-12-12T00:00:00"/>
    <s v="Full_8h"/>
    <m/>
    <m/>
    <n v="4"/>
    <m/>
    <n v="10"/>
    <m/>
    <n v="225"/>
    <m/>
    <m/>
    <m/>
    <m/>
    <m/>
    <m/>
    <n v="3"/>
    <n v="254.73333333333335"/>
    <n v="0"/>
    <n v="10"/>
    <s v=""/>
    <m/>
    <m/>
    <m/>
    <x v="1"/>
  </r>
  <r>
    <n v="1077"/>
    <n v="8"/>
    <x v="7"/>
    <x v="7"/>
    <d v="2014-12-15T00:00:00"/>
    <s v="Full_8h"/>
    <m/>
    <s v="Saracen 1077"/>
    <n v="1"/>
    <m/>
    <n v="9"/>
    <m/>
    <n v="270"/>
    <m/>
    <m/>
    <m/>
    <m/>
    <m/>
    <m/>
    <n v="3"/>
    <n v="254.73333333333335"/>
    <n v="0"/>
    <n v="9"/>
    <s v=""/>
    <m/>
    <m/>
    <m/>
    <x v="1"/>
  </r>
  <r>
    <n v="1077"/>
    <n v="8"/>
    <x v="7"/>
    <x v="7"/>
    <d v="2014-12-15T00:00:00"/>
    <s v="Full_8h"/>
    <m/>
    <m/>
    <n v="2"/>
    <m/>
    <n v="10"/>
    <m/>
    <n v="285"/>
    <m/>
    <m/>
    <m/>
    <m/>
    <m/>
    <m/>
    <n v="3"/>
    <n v="254.73333333333335"/>
    <n v="0"/>
    <n v="10"/>
    <s v=""/>
    <m/>
    <m/>
    <m/>
    <x v="1"/>
  </r>
  <r>
    <n v="1077"/>
    <n v="8"/>
    <x v="7"/>
    <x v="7"/>
    <d v="2014-12-15T00:00:00"/>
    <s v="Full_8h"/>
    <m/>
    <m/>
    <n v="3"/>
    <m/>
    <n v="9"/>
    <m/>
    <n v="310"/>
    <m/>
    <m/>
    <m/>
    <m/>
    <m/>
    <m/>
    <n v="3"/>
    <n v="254.73333333333335"/>
    <n v="0"/>
    <n v="9"/>
    <s v=""/>
    <m/>
    <m/>
    <m/>
    <x v="1"/>
  </r>
  <r>
    <n v="1077"/>
    <n v="8"/>
    <x v="7"/>
    <x v="7"/>
    <d v="2014-12-15T00:00:00"/>
    <s v="Full_8h"/>
    <m/>
    <m/>
    <n v="4"/>
    <m/>
    <n v="10"/>
    <m/>
    <n v="280"/>
    <m/>
    <m/>
    <m/>
    <m/>
    <m/>
    <m/>
    <n v="3"/>
    <n v="254.73333333333335"/>
    <n v="0"/>
    <n v="10"/>
    <s v=""/>
    <m/>
    <m/>
    <m/>
    <x v="1"/>
  </r>
  <r>
    <n v="1091"/>
    <n v="8"/>
    <x v="7"/>
    <x v="7"/>
    <d v="2014-12-15T00:00:00"/>
    <s v="Full_8h"/>
    <m/>
    <s v="Saracen1091"/>
    <n v="1"/>
    <m/>
    <n v="10"/>
    <m/>
    <n v="295"/>
    <m/>
    <m/>
    <m/>
    <m/>
    <m/>
    <m/>
    <n v="3"/>
    <n v="254.73333333333335"/>
    <n v="0"/>
    <n v="10"/>
    <s v=""/>
    <m/>
    <m/>
    <m/>
    <x v="1"/>
  </r>
  <r>
    <n v="1091"/>
    <n v="8"/>
    <x v="7"/>
    <x v="7"/>
    <d v="2014-12-15T00:00:00"/>
    <s v="Full_8h"/>
    <m/>
    <m/>
    <n v="2"/>
    <m/>
    <n v="10"/>
    <m/>
    <n v="305"/>
    <m/>
    <m/>
    <m/>
    <m/>
    <m/>
    <m/>
    <n v="4"/>
    <n v="254.73333333333335"/>
    <n v="0"/>
    <n v="10"/>
    <s v=""/>
    <m/>
    <m/>
    <m/>
    <x v="1"/>
  </r>
  <r>
    <n v="1091"/>
    <n v="8"/>
    <x v="7"/>
    <x v="7"/>
    <d v="2014-12-15T00:00:00"/>
    <s v="Full_8h"/>
    <m/>
    <m/>
    <n v="3"/>
    <m/>
    <n v="9"/>
    <m/>
    <n v="242"/>
    <m/>
    <m/>
    <m/>
    <m/>
    <m/>
    <m/>
    <n v="3"/>
    <n v="254.73333333333335"/>
    <n v="0"/>
    <n v="9"/>
    <s v=""/>
    <m/>
    <m/>
    <m/>
    <x v="1"/>
  </r>
  <r>
    <n v="1091"/>
    <n v="8"/>
    <x v="7"/>
    <x v="7"/>
    <d v="2014-12-15T00:00:00"/>
    <s v="Full_8h"/>
    <m/>
    <m/>
    <n v="4"/>
    <m/>
    <n v="9"/>
    <m/>
    <n v="238"/>
    <m/>
    <m/>
    <m/>
    <m/>
    <m/>
    <m/>
    <n v="3"/>
    <n v="254.73333333333335"/>
    <n v="0"/>
    <n v="9"/>
    <s v=""/>
    <m/>
    <m/>
    <m/>
    <x v="1"/>
  </r>
  <r>
    <n v="1098"/>
    <n v="8"/>
    <x v="7"/>
    <x v="7"/>
    <d v="2014-12-15T00:00:00"/>
    <s v="Full_8h"/>
    <m/>
    <s v="Saracen1098"/>
    <n v="1"/>
    <m/>
    <n v="11"/>
    <m/>
    <n v="215"/>
    <m/>
    <m/>
    <m/>
    <m/>
    <m/>
    <m/>
    <n v="3"/>
    <n v="254.73333333333335"/>
    <n v="0"/>
    <n v="11"/>
    <s v=""/>
    <m/>
    <m/>
    <m/>
    <x v="1"/>
  </r>
  <r>
    <n v="1098"/>
    <n v="8"/>
    <x v="7"/>
    <x v="7"/>
    <d v="2014-12-15T00:00:00"/>
    <s v="Full_8h"/>
    <m/>
    <m/>
    <n v="2"/>
    <m/>
    <n v="11"/>
    <m/>
    <n v="233"/>
    <m/>
    <m/>
    <m/>
    <m/>
    <m/>
    <m/>
    <n v="3"/>
    <n v="254.73333333333335"/>
    <n v="0"/>
    <n v="11"/>
    <s v=""/>
    <m/>
    <m/>
    <m/>
    <x v="1"/>
  </r>
  <r>
    <n v="1098"/>
    <n v="8"/>
    <x v="7"/>
    <x v="7"/>
    <d v="2014-12-15T00:00:00"/>
    <s v="Full_8h"/>
    <m/>
    <m/>
    <n v="3"/>
    <m/>
    <n v="12"/>
    <m/>
    <n v="175"/>
    <m/>
    <m/>
    <m/>
    <m/>
    <m/>
    <m/>
    <n v="3"/>
    <n v="254.73333333333335"/>
    <n v="0"/>
    <n v="12"/>
    <s v=""/>
    <m/>
    <m/>
    <m/>
    <x v="1"/>
  </r>
  <r>
    <n v="1099"/>
    <n v="8"/>
    <x v="7"/>
    <x v="7"/>
    <d v="2014-12-15T00:00:00"/>
    <s v="Full_8h"/>
    <m/>
    <s v="Saracen 1099"/>
    <n v="1"/>
    <m/>
    <n v="10"/>
    <m/>
    <n v="220"/>
    <m/>
    <m/>
    <m/>
    <m/>
    <m/>
    <m/>
    <n v="3"/>
    <n v="254.73333333333335"/>
    <n v="0"/>
    <n v="10"/>
    <s v=""/>
    <m/>
    <m/>
    <m/>
    <x v="1"/>
  </r>
  <r>
    <n v="1099"/>
    <n v="8"/>
    <x v="7"/>
    <x v="7"/>
    <d v="2014-12-15T00:00:00"/>
    <s v="Full_8h"/>
    <m/>
    <m/>
    <n v="2"/>
    <m/>
    <n v="11"/>
    <m/>
    <n v="230"/>
    <m/>
    <m/>
    <m/>
    <m/>
    <m/>
    <m/>
    <n v="3"/>
    <n v="254.73333333333335"/>
    <n v="0"/>
    <n v="11"/>
    <s v=""/>
    <m/>
    <m/>
    <m/>
    <x v="1"/>
  </r>
  <r>
    <n v="1099"/>
    <n v="8"/>
    <x v="7"/>
    <x v="7"/>
    <d v="2014-12-15T00:00:00"/>
    <s v="Full_8h"/>
    <m/>
    <m/>
    <n v="3"/>
    <m/>
    <n v="10"/>
    <m/>
    <n v="210"/>
    <m/>
    <m/>
    <m/>
    <m/>
    <m/>
    <m/>
    <n v="3"/>
    <n v="254.73333333333335"/>
    <n v="0"/>
    <n v="10"/>
    <s v=""/>
    <m/>
    <m/>
    <m/>
    <x v="1"/>
  </r>
  <r>
    <n v="1099"/>
    <n v="8"/>
    <x v="7"/>
    <x v="7"/>
    <d v="2014-12-15T00:00:00"/>
    <s v="Full_8h"/>
    <m/>
    <m/>
    <n v="4"/>
    <m/>
    <n v="10"/>
    <m/>
    <n v="230"/>
    <m/>
    <m/>
    <m/>
    <m/>
    <m/>
    <m/>
    <n v="3"/>
    <n v="254.73333333333335"/>
    <n v="0"/>
    <n v="10"/>
    <s v=""/>
    <m/>
    <m/>
    <m/>
    <x v="1"/>
  </r>
  <r>
    <n v="1114"/>
    <n v="8"/>
    <x v="7"/>
    <x v="7"/>
    <d v="2014-12-15T00:00:00"/>
    <s v="Full_8h"/>
    <d v="2014-12-15T00:00:00"/>
    <s v="Saracen1114"/>
    <n v="1"/>
    <m/>
    <n v="10"/>
    <m/>
    <n v="275"/>
    <m/>
    <m/>
    <m/>
    <m/>
    <m/>
    <m/>
    <n v="3"/>
    <n v="254.73333333333335"/>
    <n v="0"/>
    <n v="10"/>
    <s v=""/>
    <m/>
    <m/>
    <m/>
    <x v="1"/>
  </r>
  <r>
    <n v="1114"/>
    <n v="8"/>
    <x v="7"/>
    <x v="7"/>
    <d v="2014-12-15T00:00:00"/>
    <s v="Full_8h"/>
    <m/>
    <m/>
    <n v="2"/>
    <m/>
    <n v="10"/>
    <m/>
    <n v="220"/>
    <m/>
    <m/>
    <m/>
    <m/>
    <m/>
    <m/>
    <n v="3"/>
    <n v="254.73333333333335"/>
    <n v="0"/>
    <n v="10"/>
    <s v=""/>
    <m/>
    <m/>
    <m/>
    <x v="1"/>
  </r>
  <r>
    <n v="1114"/>
    <n v="8"/>
    <x v="7"/>
    <x v="7"/>
    <d v="2014-12-15T00:00:00"/>
    <s v="Full_8h"/>
    <m/>
    <m/>
    <n v="3"/>
    <m/>
    <n v="11"/>
    <m/>
    <n v="195"/>
    <m/>
    <m/>
    <m/>
    <m/>
    <m/>
    <m/>
    <n v="3"/>
    <n v="254.73333333333335"/>
    <n v="0"/>
    <n v="11"/>
    <s v=""/>
    <m/>
    <m/>
    <m/>
    <x v="1"/>
  </r>
  <r>
    <n v="1114"/>
    <n v="8"/>
    <x v="7"/>
    <x v="7"/>
    <d v="2014-12-15T00:00:00"/>
    <s v="Full_8h"/>
    <m/>
    <m/>
    <n v="4"/>
    <m/>
    <n v="11"/>
    <m/>
    <n v="225"/>
    <m/>
    <m/>
    <m/>
    <m/>
    <m/>
    <m/>
    <n v="3"/>
    <n v="254.73333333333335"/>
    <n v="0"/>
    <n v="11"/>
    <s v=""/>
    <m/>
    <m/>
    <m/>
    <x v="1"/>
  </r>
  <r>
    <n v="154"/>
    <n v="8"/>
    <x v="8"/>
    <x v="1"/>
    <d v="2014-08-11T00:00:00"/>
    <s v="None_8h"/>
    <m/>
    <n v="154"/>
    <n v="1"/>
    <n v="1"/>
    <n v="2"/>
    <n v="4"/>
    <n v="48"/>
    <m/>
    <n v="88"/>
    <n v="4"/>
    <n v="4"/>
    <m/>
    <s v="V"/>
    <m/>
    <n v="179.9"/>
    <n v="0.48916064480266813"/>
    <n v="2.4891606448026682"/>
    <n v="10"/>
    <m/>
    <m/>
    <m/>
    <x v="2"/>
  </r>
  <r>
    <n v="154"/>
    <n v="8"/>
    <x v="8"/>
    <x v="1"/>
    <d v="2014-08-11T00:00:00"/>
    <s v="None_8h"/>
    <m/>
    <m/>
    <n v="2"/>
    <n v="1"/>
    <n v="2"/>
    <n v="4"/>
    <n v="41"/>
    <n v="163"/>
    <n v="42"/>
    <n v="4"/>
    <n v="3"/>
    <m/>
    <s v="V"/>
    <m/>
    <n v="179.9"/>
    <n v="0.23346303501945526"/>
    <n v="2.2334630350194553"/>
    <n v="9"/>
    <m/>
    <m/>
    <m/>
    <x v="2"/>
  </r>
  <r>
    <n v="154"/>
    <n v="8"/>
    <x v="8"/>
    <x v="1"/>
    <d v="2014-08-11T00:00:00"/>
    <s v="None_8h"/>
    <m/>
    <m/>
    <n v="3"/>
    <n v="1"/>
    <n v="3"/>
    <n v="4"/>
    <n v="48"/>
    <n v="173"/>
    <n v="141"/>
    <n v="4"/>
    <n v="4"/>
    <m/>
    <s v="V"/>
    <m/>
    <n v="197.875"/>
    <n v="0.71257106759317757"/>
    <n v="3.7125710675931778"/>
    <n v="11"/>
    <m/>
    <m/>
    <m/>
    <x v="2"/>
  </r>
  <r>
    <n v="154"/>
    <n v="8"/>
    <x v="8"/>
    <x v="1"/>
    <d v="2014-08-11T00:00:00"/>
    <s v="None_8h"/>
    <m/>
    <m/>
    <n v="4"/>
    <n v="0"/>
    <n v="2"/>
    <n v="3"/>
    <n v="32"/>
    <n v="122"/>
    <n v="116"/>
    <n v="4"/>
    <n v="4"/>
    <m/>
    <s v="V"/>
    <m/>
    <n v="179.9"/>
    <n v="0.64480266814897158"/>
    <n v="2.6448026681489716"/>
    <n v="10"/>
    <m/>
    <m/>
    <m/>
    <x v="2"/>
  </r>
  <r>
    <n v="160"/>
    <n v="8"/>
    <x v="8"/>
    <x v="1"/>
    <d v="2014-08-11T00:00:00"/>
    <s v="None_8h"/>
    <d v="2014-08-11T00:00:00"/>
    <n v="160"/>
    <n v="1"/>
    <n v="0"/>
    <n v="3"/>
    <n v="4"/>
    <n v="51"/>
    <m/>
    <n v="111"/>
    <n v="4"/>
    <n v="4"/>
    <m/>
    <s v="V"/>
    <m/>
    <n v="197.875"/>
    <n v="0.56096020214782061"/>
    <n v="3.5609602021478208"/>
    <n v="11"/>
    <m/>
    <m/>
    <m/>
    <x v="2"/>
  </r>
  <r>
    <n v="160"/>
    <n v="8"/>
    <x v="8"/>
    <x v="1"/>
    <d v="2014-08-11T00:00:00"/>
    <s v="None_8h"/>
    <m/>
    <m/>
    <n v="2"/>
    <n v="1"/>
    <n v="3"/>
    <n v="4"/>
    <n v="49"/>
    <n v="184"/>
    <n v="151"/>
    <n v="5"/>
    <n v="4"/>
    <m/>
    <s v="V"/>
    <m/>
    <n v="197.875"/>
    <n v="0.76310802274162981"/>
    <n v="3.7631080227416298"/>
    <n v="12"/>
    <m/>
    <m/>
    <m/>
    <x v="2"/>
  </r>
  <r>
    <n v="160"/>
    <n v="8"/>
    <x v="8"/>
    <x v="1"/>
    <d v="2014-08-11T00:00:00"/>
    <s v="None_8h"/>
    <m/>
    <m/>
    <n v="3"/>
    <n v="1"/>
    <n v="2"/>
    <n v="4"/>
    <n v="42"/>
    <n v="191"/>
    <n v="76"/>
    <n v="3"/>
    <n v="4"/>
    <m/>
    <s v="V"/>
    <m/>
    <n v="179.9"/>
    <n v="0.42245692051139522"/>
    <n v="2.4224569205113951"/>
    <n v="9"/>
    <m/>
    <m/>
    <m/>
    <x v="2"/>
  </r>
  <r>
    <n v="160"/>
    <n v="8"/>
    <x v="8"/>
    <x v="1"/>
    <d v="2014-08-11T00:00:00"/>
    <s v="None_8h"/>
    <m/>
    <m/>
    <n v="4"/>
    <n v="2"/>
    <n v="3"/>
    <n v="4"/>
    <n v="54"/>
    <n v="187"/>
    <n v="26"/>
    <n v="4"/>
    <n v="6"/>
    <m/>
    <s v="V"/>
    <m/>
    <n v="197.875"/>
    <n v="0.131396083385976"/>
    <n v="3.131396083385976"/>
    <n v="13"/>
    <m/>
    <m/>
    <m/>
    <x v="2"/>
  </r>
  <r>
    <n v="193"/>
    <n v="8"/>
    <x v="8"/>
    <x v="1"/>
    <d v="2014-08-11T00:00:00"/>
    <s v="None_8h"/>
    <m/>
    <n v="193"/>
    <n v="1"/>
    <n v="1"/>
    <n v="3"/>
    <n v="4"/>
    <n v="58"/>
    <m/>
    <n v="121"/>
    <n v="4"/>
    <n v="4"/>
    <m/>
    <s v="V"/>
    <m/>
    <n v="197.875"/>
    <n v="0.61149715729627285"/>
    <n v="3.6114971572962729"/>
    <n v="11"/>
    <m/>
    <m/>
    <m/>
    <x v="2"/>
  </r>
  <r>
    <n v="193"/>
    <n v="8"/>
    <x v="8"/>
    <x v="1"/>
    <d v="2014-08-11T00:00:00"/>
    <s v="None_8h"/>
    <m/>
    <m/>
    <n v="2"/>
    <n v="0"/>
    <n v="3"/>
    <n v="4"/>
    <n v="48"/>
    <n v="194"/>
    <n v="94"/>
    <n v="4"/>
    <n v="5"/>
    <m/>
    <s v="V"/>
    <m/>
    <n v="197.875"/>
    <n v="0.47504737839545169"/>
    <n v="3.4750473783954519"/>
    <n v="12"/>
    <m/>
    <m/>
    <m/>
    <x v="2"/>
  </r>
  <r>
    <n v="193"/>
    <n v="8"/>
    <x v="8"/>
    <x v="1"/>
    <d v="2014-08-11T00:00:00"/>
    <s v="None_8h"/>
    <m/>
    <m/>
    <n v="3"/>
    <n v="1"/>
    <n v="3"/>
    <n v="4"/>
    <n v="49"/>
    <n v="171"/>
    <n v="149"/>
    <n v="5"/>
    <n v="4"/>
    <m/>
    <s v="V"/>
    <m/>
    <n v="197.875"/>
    <n v="0.75300063171193932"/>
    <n v="3.7530006317119393"/>
    <n v="12"/>
    <m/>
    <m/>
    <m/>
    <x v="2"/>
  </r>
  <r>
    <n v="193"/>
    <n v="8"/>
    <x v="8"/>
    <x v="1"/>
    <d v="2014-08-11T00:00:00"/>
    <s v="None_8h"/>
    <m/>
    <m/>
    <n v="4"/>
    <n v="0"/>
    <n v="2"/>
    <n v="4"/>
    <n v="41"/>
    <n v="158"/>
    <n v="48"/>
    <n v="4"/>
    <n v="4"/>
    <m/>
    <s v="V"/>
    <m/>
    <n v="179.9"/>
    <n v="0.26681489716509171"/>
    <n v="2.2668148971650917"/>
    <n v="10"/>
    <m/>
    <m/>
    <m/>
    <x v="2"/>
  </r>
  <r>
    <n v="181"/>
    <n v="8"/>
    <x v="8"/>
    <x v="1"/>
    <d v="2014-08-18T00:00:00"/>
    <s v="None_8h"/>
    <m/>
    <n v="181"/>
    <n v="1"/>
    <n v="2"/>
    <n v="4"/>
    <n v="5"/>
    <n v="56"/>
    <m/>
    <n v="172"/>
    <n v="5"/>
    <n v="6"/>
    <m/>
    <m/>
    <m/>
    <n v="204.81818181818181"/>
    <n v="0.83976919662672"/>
    <n v="4.8397691966267198"/>
    <n v="15"/>
    <m/>
    <m/>
    <m/>
    <x v="2"/>
  </r>
  <r>
    <n v="181"/>
    <n v="8"/>
    <x v="8"/>
    <x v="1"/>
    <d v="2014-08-18T00:00:00"/>
    <s v="None_8h"/>
    <m/>
    <m/>
    <n v="2"/>
    <n v="2"/>
    <n v="4"/>
    <n v="5"/>
    <n v="54"/>
    <n v="214"/>
    <n v="151"/>
    <n v="5"/>
    <n v="6"/>
    <m/>
    <m/>
    <m/>
    <n v="204.81818181818181"/>
    <n v="0.73723923657345758"/>
    <n v="4.7372392365734575"/>
    <n v="15"/>
    <m/>
    <m/>
    <m/>
    <x v="2"/>
  </r>
  <r>
    <n v="181"/>
    <n v="8"/>
    <x v="8"/>
    <x v="1"/>
    <d v="2014-08-18T00:00:00"/>
    <s v="None_8h"/>
    <m/>
    <m/>
    <n v="3"/>
    <n v="0"/>
    <n v="4"/>
    <n v="5"/>
    <n v="55"/>
    <n v="196"/>
    <n v="125"/>
    <n v="4"/>
    <n v="6"/>
    <m/>
    <m/>
    <m/>
    <n v="204.81818181818181"/>
    <n v="0.61029738126941857"/>
    <n v="4.6102973812694188"/>
    <n v="14"/>
    <m/>
    <m/>
    <m/>
    <x v="2"/>
  </r>
  <r>
    <n v="181"/>
    <n v="8"/>
    <x v="8"/>
    <x v="1"/>
    <d v="2014-08-18T00:00:00"/>
    <s v="None_8h"/>
    <m/>
    <m/>
    <n v="4"/>
    <n v="1"/>
    <n v="3"/>
    <n v="4"/>
    <n v="45"/>
    <n v="196"/>
    <n v="140"/>
    <n v="4"/>
    <n v="5"/>
    <m/>
    <m/>
    <m/>
    <n v="197.875"/>
    <n v="0.70751737207833232"/>
    <n v="3.7075173720783323"/>
    <n v="12"/>
    <m/>
    <m/>
    <m/>
    <x v="2"/>
  </r>
  <r>
    <n v="206"/>
    <n v="8"/>
    <x v="8"/>
    <x v="1"/>
    <d v="2014-08-18T00:00:00"/>
    <s v="None_8h"/>
    <m/>
    <n v="206"/>
    <n v="1"/>
    <n v="2"/>
    <n v="4"/>
    <n v="5"/>
    <n v="52"/>
    <m/>
    <n v="165"/>
    <n v="4"/>
    <n v="6"/>
    <m/>
    <m/>
    <m/>
    <n v="204.81818181818181"/>
    <n v="0.80559254327563246"/>
    <n v="4.8055925432756323"/>
    <n v="14"/>
    <m/>
    <m/>
    <m/>
    <x v="2"/>
  </r>
  <r>
    <n v="206"/>
    <n v="8"/>
    <x v="8"/>
    <x v="1"/>
    <d v="2014-08-18T00:00:00"/>
    <s v="None_8h"/>
    <m/>
    <m/>
    <n v="2"/>
    <n v="1"/>
    <n v="4"/>
    <n v="5"/>
    <n v="50"/>
    <n v="185"/>
    <n v="159"/>
    <n v="4"/>
    <n v="6"/>
    <m/>
    <m/>
    <m/>
    <n v="204.81818181818181"/>
    <n v="0.77629826897470044"/>
    <n v="4.7762982689747009"/>
    <n v="14"/>
    <m/>
    <m/>
    <m/>
    <x v="2"/>
  </r>
  <r>
    <n v="206"/>
    <n v="8"/>
    <x v="8"/>
    <x v="1"/>
    <d v="2014-08-18T00:00:00"/>
    <s v="None_8h"/>
    <m/>
    <m/>
    <n v="3"/>
    <n v="0"/>
    <n v="3"/>
    <n v="4"/>
    <n v="37"/>
    <n v="172"/>
    <n v="165"/>
    <n v="5"/>
    <n v="5"/>
    <m/>
    <m/>
    <m/>
    <n v="197.875"/>
    <n v="0.83385975994946304"/>
    <n v="3.8338597599494628"/>
    <n v="13"/>
    <m/>
    <m/>
    <m/>
    <x v="2"/>
  </r>
  <r>
    <n v="206"/>
    <n v="8"/>
    <x v="8"/>
    <x v="1"/>
    <d v="2014-08-18T00:00:00"/>
    <s v="None_8h"/>
    <m/>
    <m/>
    <n v="4"/>
    <n v="0"/>
    <n v="3"/>
    <n v="4"/>
    <n v="36"/>
    <n v="161"/>
    <n v="133"/>
    <n v="5"/>
    <n v="4"/>
    <m/>
    <m/>
    <m/>
    <n v="197.875"/>
    <n v="0.6721415034744157"/>
    <n v="3.6721415034744158"/>
    <n v="12"/>
    <m/>
    <m/>
    <m/>
    <x v="2"/>
  </r>
  <r>
    <n v="215"/>
    <n v="8"/>
    <x v="8"/>
    <x v="1"/>
    <d v="2014-08-18T00:00:00"/>
    <s v="None_8h"/>
    <m/>
    <n v="215"/>
    <n v="1"/>
    <n v="2"/>
    <n v="4"/>
    <n v="6"/>
    <n v="52"/>
    <m/>
    <n v="42"/>
    <n v="4"/>
    <n v="7"/>
    <m/>
    <m/>
    <m/>
    <n v="204.81818181818181"/>
    <n v="0.20505992010652463"/>
    <n v="4.2050599201065246"/>
    <n v="15"/>
    <m/>
    <m/>
    <m/>
    <x v="2"/>
  </r>
  <r>
    <n v="215"/>
    <n v="8"/>
    <x v="8"/>
    <x v="1"/>
    <d v="2014-08-18T00:00:00"/>
    <s v="None_8h"/>
    <m/>
    <m/>
    <n v="2"/>
    <n v="1"/>
    <n v="5"/>
    <n v="6"/>
    <n v="55"/>
    <n v="198"/>
    <n v="89"/>
    <n v="4"/>
    <n v="4"/>
    <m/>
    <m/>
    <m/>
    <n v="232.625"/>
    <n v="0.38259000537345511"/>
    <n v="5.382590005373455"/>
    <n v="13"/>
    <m/>
    <m/>
    <m/>
    <x v="2"/>
  </r>
  <r>
    <n v="215"/>
    <n v="8"/>
    <x v="8"/>
    <x v="1"/>
    <d v="2014-08-18T00:00:00"/>
    <s v="None_8h"/>
    <m/>
    <m/>
    <n v="3"/>
    <n v="1"/>
    <n v="4"/>
    <n v="5"/>
    <n v="54"/>
    <n v="180"/>
    <n v="140"/>
    <n v="4"/>
    <n v="5"/>
    <m/>
    <m/>
    <m/>
    <n v="204.81818181818181"/>
    <n v="0.68353306702174876"/>
    <n v="4.6835330670217488"/>
    <n v="13"/>
    <m/>
    <m/>
    <m/>
    <x v="2"/>
  </r>
  <r>
    <n v="215"/>
    <n v="8"/>
    <x v="8"/>
    <x v="1"/>
    <d v="2014-08-18T00:00:00"/>
    <s v="None_8h"/>
    <m/>
    <m/>
    <n v="4"/>
    <n v="0"/>
    <n v="3"/>
    <n v="5"/>
    <n v="40"/>
    <n v="171"/>
    <n v="25"/>
    <n v="5"/>
    <n v="4"/>
    <m/>
    <m/>
    <m/>
    <n v="197.875"/>
    <n v="0.12634238787113075"/>
    <n v="3.1263423878711309"/>
    <n v="12"/>
    <m/>
    <m/>
    <m/>
    <x v="2"/>
  </r>
  <r>
    <n v="164"/>
    <n v="8"/>
    <x v="8"/>
    <x v="1"/>
    <d v="2014-08-23T00:00:00"/>
    <s v="None_8h"/>
    <m/>
    <n v="164"/>
    <n v="1"/>
    <n v="2"/>
    <n v="5"/>
    <n v="6"/>
    <n v="55"/>
    <m/>
    <n v="170"/>
    <n v="4"/>
    <n v="5"/>
    <m/>
    <s v="V"/>
    <m/>
    <n v="232.625"/>
    <n v="0.73078989790435245"/>
    <n v="5.7307898979043523"/>
    <n v="14"/>
    <m/>
    <m/>
    <m/>
    <x v="2"/>
  </r>
  <r>
    <n v="164"/>
    <n v="8"/>
    <x v="8"/>
    <x v="1"/>
    <d v="2014-08-23T00:00:00"/>
    <s v="None_8h"/>
    <m/>
    <m/>
    <n v="2"/>
    <n v="1"/>
    <n v="4"/>
    <n v="5"/>
    <n v="51"/>
    <n v="188"/>
    <n v="117"/>
    <n v="5"/>
    <n v="6"/>
    <m/>
    <s v="V"/>
    <m/>
    <n v="204.81818181818181"/>
    <n v="0.57123834886817582"/>
    <n v="4.5712383488681763"/>
    <n v="15"/>
    <m/>
    <m/>
    <m/>
    <x v="2"/>
  </r>
  <r>
    <n v="164"/>
    <n v="8"/>
    <x v="8"/>
    <x v="1"/>
    <d v="2014-08-23T00:00:00"/>
    <s v="None_8h"/>
    <m/>
    <m/>
    <n v="3"/>
    <n v="2"/>
    <n v="5"/>
    <n v="6"/>
    <n v="59"/>
    <n v="196"/>
    <n v="70"/>
    <n v="5"/>
    <n v="6"/>
    <m/>
    <s v="V"/>
    <m/>
    <n v="232.625"/>
    <n v="0.30091348737238044"/>
    <n v="5.3009134873723802"/>
    <n v="16"/>
    <m/>
    <m/>
    <m/>
    <x v="2"/>
  </r>
  <r>
    <n v="164"/>
    <n v="8"/>
    <x v="8"/>
    <x v="1"/>
    <d v="2014-08-23T00:00:00"/>
    <s v="None_8h"/>
    <m/>
    <m/>
    <n v="4"/>
    <n v="0"/>
    <n v="4"/>
    <n v="5"/>
    <n v="50"/>
    <n v="196"/>
    <n v="158"/>
    <n v="5"/>
    <n v="6"/>
    <n v="10"/>
    <s v="ETS"/>
    <n v="1"/>
    <n v="204.81818181818181"/>
    <n v="0.77141588992454502"/>
    <n v="4.7714158899245449"/>
    <n v="15"/>
    <m/>
    <m/>
    <m/>
    <x v="2"/>
  </r>
  <r>
    <n v="183"/>
    <n v="8"/>
    <x v="8"/>
    <x v="1"/>
    <d v="2014-08-23T00:00:00"/>
    <s v="None_8h"/>
    <m/>
    <n v="183"/>
    <n v="1"/>
    <n v="0"/>
    <n v="4"/>
    <n v="6"/>
    <n v="62"/>
    <m/>
    <n v="220"/>
    <n v="5"/>
    <n v="7"/>
    <m/>
    <s v="V"/>
    <m/>
    <n v="204.81818181818181"/>
    <n v="1.0741233910341768"/>
    <n v="5.0741233910341768"/>
    <n v="16"/>
    <m/>
    <m/>
    <m/>
    <x v="2"/>
  </r>
  <r>
    <n v="183"/>
    <n v="8"/>
    <x v="8"/>
    <x v="1"/>
    <d v="2014-08-23T00:00:00"/>
    <s v="None_8h"/>
    <m/>
    <m/>
    <n v="2"/>
    <n v="0"/>
    <n v="5"/>
    <n v="6"/>
    <n v="68"/>
    <n v="145"/>
    <n v="210"/>
    <n v="5"/>
    <n v="7"/>
    <m/>
    <s v="V"/>
    <m/>
    <n v="232.625"/>
    <n v="0.90274046211714132"/>
    <n v="5.9027404621171415"/>
    <n v="17"/>
    <m/>
    <m/>
    <m/>
    <x v="2"/>
  </r>
  <r>
    <n v="183"/>
    <n v="8"/>
    <x v="8"/>
    <x v="1"/>
    <d v="2014-08-23T00:00:00"/>
    <s v="None_8h"/>
    <m/>
    <m/>
    <n v="3"/>
    <n v="1"/>
    <n v="4"/>
    <n v="5"/>
    <n v="50"/>
    <n v="208"/>
    <n v="85"/>
    <n v="4"/>
    <n v="6"/>
    <m/>
    <s v="V"/>
    <m/>
    <n v="204.81818181818181"/>
    <n v="0.41500221926320463"/>
    <n v="4.4150022192632044"/>
    <n v="14"/>
    <m/>
    <m/>
    <m/>
    <x v="2"/>
  </r>
  <r>
    <n v="183"/>
    <n v="8"/>
    <x v="8"/>
    <x v="1"/>
    <d v="2014-08-23T00:00:00"/>
    <s v="None_8h"/>
    <m/>
    <m/>
    <n v="4"/>
    <n v="1"/>
    <n v="4"/>
    <n v="5"/>
    <n v="56"/>
    <n v="216"/>
    <n v="166"/>
    <n v="5"/>
    <n v="6"/>
    <m/>
    <s v="V"/>
    <m/>
    <n v="204.81818181818181"/>
    <n v="0.81047492232578788"/>
    <n v="4.8104749223257883"/>
    <n v="15"/>
    <m/>
    <m/>
    <m/>
    <x v="2"/>
  </r>
  <r>
    <n v="204"/>
    <n v="8"/>
    <x v="8"/>
    <x v="1"/>
    <d v="2014-08-23T00:00:00"/>
    <s v="None_8h"/>
    <m/>
    <n v="204"/>
    <n v="1"/>
    <n v="2"/>
    <n v="5"/>
    <n v="6"/>
    <n v="65"/>
    <m/>
    <n v="71"/>
    <n v="4"/>
    <n v="6"/>
    <m/>
    <s v="V"/>
    <m/>
    <n v="232.625"/>
    <n v="0.30521225147770015"/>
    <n v="5.3052122514777"/>
    <n v="15"/>
    <m/>
    <m/>
    <m/>
    <x v="2"/>
  </r>
  <r>
    <n v="204"/>
    <n v="8"/>
    <x v="8"/>
    <x v="1"/>
    <d v="2014-08-23T00:00:00"/>
    <s v="None_8h"/>
    <m/>
    <m/>
    <n v="2"/>
    <n v="2"/>
    <n v="5"/>
    <n v="6"/>
    <n v="71"/>
    <n v="238"/>
    <n v="101"/>
    <n v="5"/>
    <n v="7"/>
    <m/>
    <s v="V"/>
    <m/>
    <n v="232.625"/>
    <n v="0.43417517463729177"/>
    <n v="5.4341751746372919"/>
    <n v="17"/>
    <m/>
    <m/>
    <m/>
    <x v="2"/>
  </r>
  <r>
    <n v="204"/>
    <n v="8"/>
    <x v="8"/>
    <x v="1"/>
    <d v="2014-08-23T00:00:00"/>
    <s v="None_8h"/>
    <m/>
    <m/>
    <n v="3"/>
    <n v="0"/>
    <n v="3"/>
    <n v="4"/>
    <n v="50"/>
    <n v="190"/>
    <n v="186"/>
    <n v="5"/>
    <n v="5"/>
    <m/>
    <s v="V"/>
    <m/>
    <n v="197.875"/>
    <n v="0.93998736576121289"/>
    <n v="3.9399873657612128"/>
    <n v="13"/>
    <m/>
    <m/>
    <m/>
    <x v="2"/>
  </r>
  <r>
    <n v="163"/>
    <n v="8"/>
    <x v="8"/>
    <x v="1"/>
    <d v="2014-09-01T00:00:00"/>
    <s v="None_8h"/>
    <d v="2014-09-01T00:00:00"/>
    <n v="163"/>
    <n v="1"/>
    <n v="2"/>
    <n v="6"/>
    <n v="7"/>
    <n v="70"/>
    <m/>
    <n v="138"/>
    <n v="4"/>
    <n v="8"/>
    <m/>
    <s v="E"/>
    <m/>
    <n v="238.75"/>
    <n v="0.57801047120418847"/>
    <n v="6.5780104712041885"/>
    <n v="18"/>
    <m/>
    <m/>
    <m/>
    <x v="2"/>
  </r>
  <r>
    <n v="163"/>
    <n v="8"/>
    <x v="8"/>
    <x v="1"/>
    <d v="2014-09-01T00:00:00"/>
    <s v="None_8h"/>
    <m/>
    <m/>
    <n v="2"/>
    <n v="2"/>
    <n v="6"/>
    <n v="7"/>
    <n v="63"/>
    <n v="217"/>
    <n v="114"/>
    <n v="4"/>
    <n v="7"/>
    <m/>
    <s v="V"/>
    <m/>
    <n v="238.75"/>
    <n v="0.47748691099476442"/>
    <n v="6.4774869109947648"/>
    <n v="17"/>
    <m/>
    <m/>
    <m/>
    <x v="2"/>
  </r>
  <r>
    <n v="163"/>
    <n v="8"/>
    <x v="8"/>
    <x v="1"/>
    <d v="2014-09-01T00:00:00"/>
    <s v="None_8h"/>
    <m/>
    <m/>
    <n v="3"/>
    <n v="1"/>
    <n v="5"/>
    <n v="6"/>
    <n v="61"/>
    <n v="206"/>
    <n v="55"/>
    <n v="4"/>
    <n v="8"/>
    <m/>
    <s v="V"/>
    <m/>
    <n v="232.625"/>
    <n v="0.23643202579258463"/>
    <n v="5.2364320257925847"/>
    <n v="17"/>
    <m/>
    <m/>
    <m/>
    <x v="2"/>
  </r>
  <r>
    <n v="163"/>
    <n v="8"/>
    <x v="8"/>
    <x v="1"/>
    <d v="2014-09-01T00:00:00"/>
    <s v="None_8h"/>
    <m/>
    <m/>
    <n v="4"/>
    <n v="1"/>
    <n v="5"/>
    <n v="6"/>
    <n v="70"/>
    <n v="211"/>
    <n v="174"/>
    <n v="4"/>
    <n v="9"/>
    <m/>
    <s v="E"/>
    <m/>
    <n v="232.625"/>
    <n v="0.74798495432563139"/>
    <n v="5.7479849543256316"/>
    <n v="18"/>
    <m/>
    <m/>
    <m/>
    <x v="2"/>
  </r>
  <r>
    <n v="174"/>
    <n v="8"/>
    <x v="8"/>
    <x v="1"/>
    <d v="2014-09-01T00:00:00"/>
    <s v="None_8h"/>
    <m/>
    <n v="174"/>
    <n v="1"/>
    <n v="2"/>
    <n v="6"/>
    <n v="7"/>
    <n v="65"/>
    <m/>
    <n v="47"/>
    <n v="5"/>
    <n v="7"/>
    <m/>
    <s v="V"/>
    <m/>
    <n v="238.75"/>
    <n v="0.19685863874345549"/>
    <n v="6.1968586387434552"/>
    <n v="18"/>
    <m/>
    <m/>
    <m/>
    <x v="2"/>
  </r>
  <r>
    <n v="174"/>
    <n v="8"/>
    <x v="8"/>
    <x v="1"/>
    <d v="2014-09-01T00:00:00"/>
    <s v="None_8h"/>
    <m/>
    <m/>
    <n v="2"/>
    <n v="1"/>
    <n v="5"/>
    <n v="6"/>
    <n v="54"/>
    <n v="192"/>
    <n v="130"/>
    <n v="4"/>
    <n v="7"/>
    <m/>
    <s v="V"/>
    <m/>
    <n v="232.625"/>
    <n v="0.55883933369156369"/>
    <n v="5.558839333691564"/>
    <n v="16"/>
    <m/>
    <m/>
    <m/>
    <x v="2"/>
  </r>
  <r>
    <n v="174"/>
    <n v="8"/>
    <x v="8"/>
    <x v="1"/>
    <d v="2014-09-01T00:00:00"/>
    <s v="None_8h"/>
    <m/>
    <m/>
    <n v="3"/>
    <n v="2"/>
    <n v="6"/>
    <n v="7"/>
    <n v="65"/>
    <n v="206"/>
    <n v="63"/>
    <n v="5"/>
    <n v="6"/>
    <m/>
    <s v="V"/>
    <m/>
    <n v="238.75"/>
    <n v="0.26387434554973821"/>
    <n v="6.2638743455497385"/>
    <n v="17"/>
    <m/>
    <m/>
    <m/>
    <x v="2"/>
  </r>
  <r>
    <n v="174"/>
    <n v="8"/>
    <x v="8"/>
    <x v="1"/>
    <d v="2014-09-01T00:00:00"/>
    <s v="None_8h"/>
    <m/>
    <m/>
    <n v="4"/>
    <n v="2"/>
    <n v="5"/>
    <n v="6"/>
    <n v="52"/>
    <n v="203"/>
    <n v="166"/>
    <n v="4"/>
    <n v="7"/>
    <m/>
    <s v="V"/>
    <m/>
    <n v="232.625"/>
    <n v="0.71359484148307362"/>
    <n v="5.7135948414830739"/>
    <n v="16"/>
    <m/>
    <m/>
    <m/>
    <x v="2"/>
  </r>
  <r>
    <n v="191"/>
    <n v="8"/>
    <x v="8"/>
    <x v="1"/>
    <d v="2014-09-01T00:00:00"/>
    <s v="None_8h"/>
    <m/>
    <n v="191"/>
    <n v="1"/>
    <n v="1"/>
    <n v="5"/>
    <n v="6"/>
    <n v="65"/>
    <m/>
    <n v="181"/>
    <n v="5"/>
    <n v="7"/>
    <m/>
    <s v="V"/>
    <m/>
    <n v="232.625"/>
    <n v="0.77807630306286946"/>
    <n v="5.7780763030628695"/>
    <n v="17"/>
    <m/>
    <m/>
    <m/>
    <x v="2"/>
  </r>
  <r>
    <n v="191"/>
    <n v="8"/>
    <x v="8"/>
    <x v="1"/>
    <d v="2014-09-01T00:00:00"/>
    <s v="None_8h"/>
    <m/>
    <m/>
    <n v="2"/>
    <n v="3"/>
    <n v="6"/>
    <n v="8"/>
    <n v="70"/>
    <n v="231"/>
    <n v="55"/>
    <n v="5"/>
    <n v="9"/>
    <m/>
    <s v="E"/>
    <m/>
    <n v="238.75"/>
    <n v="0.23036649214659685"/>
    <n v="6.2303664921465964"/>
    <n v="20"/>
    <m/>
    <m/>
    <m/>
    <x v="2"/>
  </r>
  <r>
    <n v="191"/>
    <n v="8"/>
    <x v="8"/>
    <x v="1"/>
    <d v="2014-09-01T00:00:00"/>
    <s v="None_8h"/>
    <m/>
    <m/>
    <n v="3"/>
    <n v="1"/>
    <n v="5"/>
    <n v="7"/>
    <n v="61"/>
    <n v="212"/>
    <n v="23"/>
    <n v="4"/>
    <n v="8"/>
    <m/>
    <s v="V"/>
    <m/>
    <n v="232.625"/>
    <n v="9.8871574422353573E-2"/>
    <n v="5.0988715744223532"/>
    <n v="17"/>
    <m/>
    <m/>
    <m/>
    <x v="2"/>
  </r>
  <r>
    <n v="191"/>
    <n v="8"/>
    <x v="8"/>
    <x v="1"/>
    <d v="2014-09-01T00:00:00"/>
    <s v="None_8h"/>
    <m/>
    <m/>
    <n v="4"/>
    <n v="1"/>
    <n v="5"/>
    <n v="6"/>
    <n v="69"/>
    <n v="218"/>
    <n v="50"/>
    <n v="5"/>
    <n v="6"/>
    <m/>
    <s v="V"/>
    <m/>
    <n v="232.625"/>
    <n v="0.21493820526598603"/>
    <n v="5.2149382052659856"/>
    <n v="16"/>
    <m/>
    <m/>
    <m/>
    <x v="2"/>
  </r>
  <r>
    <n v="156"/>
    <n v="8"/>
    <x v="8"/>
    <x v="1"/>
    <d v="2014-09-08T00:00:00"/>
    <s v="None_8h"/>
    <m/>
    <n v="156"/>
    <n v="1"/>
    <n v="1"/>
    <n v="7"/>
    <n v="8"/>
    <n v="84"/>
    <m/>
    <n v="111"/>
    <n v="5"/>
    <n v="8"/>
    <m/>
    <s v="V"/>
    <m/>
    <n v="244.25"/>
    <n v="0.45445240532241554"/>
    <n v="7.4544524053224155"/>
    <n v="20"/>
    <m/>
    <m/>
    <m/>
    <x v="2"/>
  </r>
  <r>
    <n v="156"/>
    <n v="8"/>
    <x v="8"/>
    <x v="1"/>
    <d v="2014-09-08T00:00:00"/>
    <s v="None_8h"/>
    <m/>
    <m/>
    <n v="2"/>
    <n v="2"/>
    <n v="7"/>
    <n v="8"/>
    <n v="90"/>
    <n v="240"/>
    <n v="132"/>
    <n v="5"/>
    <n v="10"/>
    <m/>
    <s v="E"/>
    <m/>
    <n v="244.25"/>
    <n v="0.54042988741044007"/>
    <n v="7.5404298874104398"/>
    <n v="22"/>
    <m/>
    <m/>
    <m/>
    <x v="2"/>
  </r>
  <r>
    <n v="156"/>
    <n v="8"/>
    <x v="8"/>
    <x v="1"/>
    <d v="2014-09-08T00:00:00"/>
    <s v="None_8h"/>
    <m/>
    <m/>
    <n v="3"/>
    <n v="1"/>
    <n v="6"/>
    <n v="7"/>
    <n v="81"/>
    <n v="261"/>
    <n v="162"/>
    <n v="5"/>
    <n v="10"/>
    <m/>
    <s v="V"/>
    <m/>
    <n v="238.75"/>
    <n v="0.67853403141361257"/>
    <n v="6.6785340314136121"/>
    <n v="21"/>
    <m/>
    <m/>
    <m/>
    <x v="2"/>
  </r>
  <r>
    <n v="156"/>
    <n v="8"/>
    <x v="8"/>
    <x v="1"/>
    <d v="2014-09-08T00:00:00"/>
    <s v="None_8h"/>
    <m/>
    <m/>
    <n v="4"/>
    <n v="1"/>
    <n v="6"/>
    <n v="7"/>
    <n v="65"/>
    <n v="205"/>
    <n v="40"/>
    <n v="5"/>
    <n v="6"/>
    <m/>
    <s v="V"/>
    <m/>
    <n v="238.75"/>
    <n v="0.16753926701570682"/>
    <n v="6.167539267015707"/>
    <n v="17"/>
    <m/>
    <m/>
    <m/>
    <x v="2"/>
  </r>
  <r>
    <n v="179"/>
    <n v="8"/>
    <x v="8"/>
    <x v="1"/>
    <d v="2014-09-08T00:00:00"/>
    <s v="None_8h"/>
    <m/>
    <n v="179"/>
    <n v="1"/>
    <n v="0"/>
    <n v="7"/>
    <n v="8"/>
    <n v="89"/>
    <n v="201"/>
    <n v="30"/>
    <n v="5"/>
    <n v="12"/>
    <m/>
    <s v="E"/>
    <m/>
    <n v="244.25"/>
    <n v="0.12282497441146366"/>
    <n v="7.122824974411464"/>
    <n v="24"/>
    <m/>
    <m/>
    <m/>
    <x v="2"/>
  </r>
  <r>
    <n v="179"/>
    <n v="8"/>
    <x v="8"/>
    <x v="1"/>
    <d v="2014-09-08T00:00:00"/>
    <s v="None_8h"/>
    <m/>
    <m/>
    <n v="2"/>
    <n v="0"/>
    <n v="7"/>
    <n v="8"/>
    <n v="78"/>
    <n v="238"/>
    <n v="57"/>
    <n v="5"/>
    <n v="8"/>
    <m/>
    <s v="V"/>
    <m/>
    <n v="244.25"/>
    <n v="0.23336745138178097"/>
    <n v="7.2333674513817812"/>
    <n v="20"/>
    <m/>
    <m/>
    <m/>
    <x v="2"/>
  </r>
  <r>
    <n v="179"/>
    <n v="8"/>
    <x v="8"/>
    <x v="1"/>
    <d v="2014-09-08T00:00:00"/>
    <s v="None_8h"/>
    <m/>
    <m/>
    <n v="3"/>
    <n v="0"/>
    <n v="7"/>
    <n v="8"/>
    <n v="80"/>
    <n v="240"/>
    <n v="143"/>
    <n v="6"/>
    <n v="10"/>
    <m/>
    <s v="V"/>
    <m/>
    <n v="244.25"/>
    <n v="0.58546571136131009"/>
    <n v="7.5854657113613104"/>
    <n v="23"/>
    <m/>
    <m/>
    <m/>
    <x v="2"/>
  </r>
  <r>
    <n v="179"/>
    <n v="8"/>
    <x v="8"/>
    <x v="1"/>
    <d v="2014-09-08T00:00:00"/>
    <s v="None_8h"/>
    <m/>
    <m/>
    <n v="4"/>
    <n v="0"/>
    <n v="6"/>
    <n v="8"/>
    <n v="75"/>
    <n v="224"/>
    <n v="47"/>
    <n v="4"/>
    <n v="9"/>
    <m/>
    <s v="V"/>
    <m/>
    <n v="238.75"/>
    <n v="0.19685863874345549"/>
    <n v="6.1968586387434552"/>
    <n v="19"/>
    <m/>
    <m/>
    <m/>
    <x v="2"/>
  </r>
  <r>
    <n v="180"/>
    <n v="8"/>
    <x v="8"/>
    <x v="1"/>
    <d v="2014-09-08T00:00:00"/>
    <s v="None_8h"/>
    <m/>
    <n v="180"/>
    <n v="1"/>
    <n v="1"/>
    <n v="7"/>
    <n v="8"/>
    <n v="91"/>
    <m/>
    <n v="211"/>
    <n v="5"/>
    <n v="11"/>
    <m/>
    <s v="DR"/>
    <m/>
    <n v="244.25"/>
    <n v="0.86386898669396106"/>
    <n v="7.8638689866939613"/>
    <n v="23"/>
    <m/>
    <m/>
    <m/>
    <x v="2"/>
  </r>
  <r>
    <n v="180"/>
    <n v="8"/>
    <x v="8"/>
    <x v="1"/>
    <d v="2014-09-08T00:00:00"/>
    <s v="None_8h"/>
    <m/>
    <m/>
    <n v="2"/>
    <n v="2"/>
    <n v="5"/>
    <n v="7"/>
    <n v="76"/>
    <n v="234"/>
    <n v="48"/>
    <n v="5"/>
    <n v="9"/>
    <m/>
    <s v="E"/>
    <m/>
    <n v="232.625"/>
    <n v="0.20634067705534659"/>
    <n v="5.2063406770553469"/>
    <n v="19"/>
    <m/>
    <m/>
    <m/>
    <x v="2"/>
  </r>
  <r>
    <n v="180"/>
    <n v="8"/>
    <x v="8"/>
    <x v="1"/>
    <d v="2014-09-08T00:00:00"/>
    <s v="None_8h"/>
    <m/>
    <m/>
    <n v="3"/>
    <n v="2"/>
    <n v="7"/>
    <n v="8"/>
    <n v="80"/>
    <n v="230"/>
    <n v="170"/>
    <n v="5"/>
    <n v="9"/>
    <m/>
    <s v="E"/>
    <m/>
    <n v="244.25"/>
    <n v="0.69600818833162748"/>
    <n v="7.6960081883316276"/>
    <n v="21"/>
    <m/>
    <m/>
    <m/>
    <x v="2"/>
  </r>
  <r>
    <n v="180"/>
    <n v="8"/>
    <x v="8"/>
    <x v="1"/>
    <d v="2014-09-08T00:00:00"/>
    <s v="None_8h"/>
    <m/>
    <m/>
    <n v="4"/>
    <n v="0"/>
    <n v="6"/>
    <n v="7"/>
    <n v="79"/>
    <n v="257"/>
    <n v="202"/>
    <n v="6"/>
    <n v="7"/>
    <m/>
    <s v="V"/>
    <m/>
    <n v="238.75"/>
    <n v="0.84607329842931933"/>
    <n v="6.8460732984293191"/>
    <n v="19"/>
    <m/>
    <m/>
    <m/>
    <x v="2"/>
  </r>
  <r>
    <n v="158"/>
    <n v="8"/>
    <x v="8"/>
    <x v="1"/>
    <d v="2014-09-15T00:00:00"/>
    <s v="None_8h"/>
    <m/>
    <n v="158"/>
    <n v="1"/>
    <n v="2"/>
    <n v="7"/>
    <n v="8"/>
    <n v="92"/>
    <m/>
    <n v="194"/>
    <n v="5"/>
    <n v="11"/>
    <m/>
    <s v="E"/>
    <m/>
    <n v="244.25"/>
    <n v="0.79426816786079835"/>
    <n v="7.7942681678607979"/>
    <n v="23"/>
    <m/>
    <m/>
    <m/>
    <x v="2"/>
  </r>
  <r>
    <n v="158"/>
    <n v="8"/>
    <x v="8"/>
    <x v="1"/>
    <d v="2014-09-15T00:00:00"/>
    <s v="None_8h"/>
    <m/>
    <m/>
    <n v="2"/>
    <n v="1"/>
    <n v="8"/>
    <n v="9"/>
    <n v="100"/>
    <n v="261"/>
    <n v="200"/>
    <n v="6"/>
    <n v="12"/>
    <m/>
    <s v="E"/>
    <m/>
    <n v="243.5"/>
    <n v="0.82135523613963035"/>
    <n v="8.821355236139631"/>
    <n v="26"/>
    <m/>
    <m/>
    <m/>
    <x v="2"/>
  </r>
  <r>
    <n v="158"/>
    <n v="8"/>
    <x v="8"/>
    <x v="1"/>
    <d v="2014-09-15T00:00:00"/>
    <s v="None_8h"/>
    <m/>
    <m/>
    <n v="3"/>
    <n v="0"/>
    <n v="8"/>
    <n v="9"/>
    <n v="93"/>
    <n v="241"/>
    <n v="82"/>
    <n v="5"/>
    <n v="10"/>
    <m/>
    <s v="E"/>
    <m/>
    <n v="243.5"/>
    <n v="0.33675564681724846"/>
    <n v="8.3367556468172488"/>
    <n v="23"/>
    <m/>
    <m/>
    <m/>
    <x v="2"/>
  </r>
  <r>
    <n v="158"/>
    <n v="8"/>
    <x v="8"/>
    <x v="1"/>
    <d v="2014-09-15T00:00:00"/>
    <s v="None_8h"/>
    <m/>
    <m/>
    <n v="4"/>
    <n v="0"/>
    <n v="7"/>
    <n v="8"/>
    <n v="80"/>
    <n v="257"/>
    <n v="192"/>
    <n v="5"/>
    <n v="8"/>
    <m/>
    <s v="V"/>
    <m/>
    <n v="244.25"/>
    <n v="0.78607983623336741"/>
    <n v="7.7860798362333679"/>
    <n v="20"/>
    <m/>
    <m/>
    <m/>
    <x v="2"/>
  </r>
  <r>
    <n v="196"/>
    <n v="8"/>
    <x v="8"/>
    <x v="1"/>
    <d v="2014-09-15T00:00:00"/>
    <s v="None_8h"/>
    <m/>
    <n v="196"/>
    <n v="1"/>
    <n v="2"/>
    <n v="7"/>
    <n v="8"/>
    <n v="90"/>
    <m/>
    <n v="205"/>
    <n v="4"/>
    <n v="11"/>
    <m/>
    <s v="E"/>
    <m/>
    <n v="244.25"/>
    <n v="0.83930399181166837"/>
    <n v="7.8393039918116685"/>
    <n v="22"/>
    <m/>
    <m/>
    <m/>
    <x v="2"/>
  </r>
  <r>
    <n v="196"/>
    <n v="8"/>
    <x v="8"/>
    <x v="1"/>
    <d v="2014-09-15T00:00:00"/>
    <s v="None_8h"/>
    <m/>
    <m/>
    <n v="2"/>
    <n v="2"/>
    <n v="8"/>
    <n v="9"/>
    <n v="94"/>
    <n v="264"/>
    <n v="89"/>
    <n v="6"/>
    <n v="13"/>
    <m/>
    <s v="E"/>
    <m/>
    <n v="243.5"/>
    <n v="0.3655030800821355"/>
    <n v="8.3655030800821351"/>
    <n v="27"/>
    <m/>
    <m/>
    <m/>
    <x v="2"/>
  </r>
  <r>
    <n v="196"/>
    <n v="8"/>
    <x v="8"/>
    <x v="1"/>
    <d v="2014-09-15T00:00:00"/>
    <s v="None_8h"/>
    <m/>
    <m/>
    <n v="3"/>
    <n v="1"/>
    <n v="7"/>
    <n v="8"/>
    <n v="95"/>
    <n v="255"/>
    <n v="195"/>
    <n v="4"/>
    <n v="12"/>
    <m/>
    <s v="E"/>
    <m/>
    <n v="244.25"/>
    <n v="0.79836233367451381"/>
    <n v="7.7983623336745138"/>
    <n v="23"/>
    <m/>
    <m/>
    <m/>
    <x v="2"/>
  </r>
  <r>
    <n v="196"/>
    <n v="8"/>
    <x v="8"/>
    <x v="1"/>
    <d v="2014-09-15T00:00:00"/>
    <s v="None_8h"/>
    <m/>
    <m/>
    <n v="4"/>
    <n v="1"/>
    <n v="6"/>
    <n v="7"/>
    <n v="85"/>
    <n v="260"/>
    <n v="228"/>
    <n v="6"/>
    <n v="8"/>
    <m/>
    <s v="E"/>
    <m/>
    <n v="238.75"/>
    <n v="0.95497382198952885"/>
    <n v="6.9549738219895287"/>
    <n v="20"/>
    <m/>
    <m/>
    <m/>
    <x v="2"/>
  </r>
  <r>
    <n v="214"/>
    <n v="8"/>
    <x v="8"/>
    <x v="1"/>
    <d v="2014-09-15T00:00:00"/>
    <s v="None_8h"/>
    <m/>
    <n v="214"/>
    <n v="1"/>
    <n v="2"/>
    <n v="7"/>
    <n v="8"/>
    <n v="75"/>
    <m/>
    <n v="181"/>
    <n v="6"/>
    <n v="10"/>
    <m/>
    <s v="E"/>
    <m/>
    <n v="244.25"/>
    <n v="0.74104401228249739"/>
    <n v="7.7410440122824973"/>
    <n v="23"/>
    <m/>
    <m/>
    <m/>
    <x v="2"/>
  </r>
  <r>
    <n v="214"/>
    <n v="8"/>
    <x v="8"/>
    <x v="1"/>
    <d v="2014-09-15T00:00:00"/>
    <s v="None_8h"/>
    <m/>
    <m/>
    <n v="2"/>
    <n v="1"/>
    <n v="7"/>
    <n v="8"/>
    <n v="82"/>
    <n v="216"/>
    <n v="190"/>
    <n v="5"/>
    <n v="12"/>
    <m/>
    <s v="E"/>
    <m/>
    <n v="244.25"/>
    <n v="0.77789150460593659"/>
    <n v="7.7778915046059369"/>
    <n v="24"/>
    <m/>
    <m/>
    <m/>
    <x v="2"/>
  </r>
  <r>
    <n v="214"/>
    <n v="8"/>
    <x v="8"/>
    <x v="1"/>
    <d v="2014-09-15T00:00:00"/>
    <s v="None_8h"/>
    <m/>
    <m/>
    <n v="3"/>
    <n v="0"/>
    <n v="8"/>
    <n v="9"/>
    <n v="91"/>
    <n v="236"/>
    <n v="74"/>
    <n v="5"/>
    <n v="12"/>
    <m/>
    <s v="Early DR"/>
    <m/>
    <n v="243.5"/>
    <n v="0.30390143737166325"/>
    <n v="8.303901437371664"/>
    <n v="25"/>
    <m/>
    <m/>
    <m/>
    <x v="2"/>
  </r>
  <r>
    <n v="214"/>
    <n v="8"/>
    <x v="8"/>
    <x v="1"/>
    <d v="2014-09-15T00:00:00"/>
    <s v="None_8h"/>
    <m/>
    <m/>
    <n v="4"/>
    <n v="0"/>
    <n v="8"/>
    <n v="9"/>
    <n v="88"/>
    <n v="225"/>
    <n v="90"/>
    <n v="5"/>
    <n v="14"/>
    <m/>
    <s v="E"/>
    <m/>
    <n v="243.5"/>
    <n v="0.36960985626283366"/>
    <n v="8.3696098562628336"/>
    <n v="27"/>
    <m/>
    <m/>
    <m/>
    <x v="2"/>
  </r>
  <r>
    <n v="185"/>
    <n v="8"/>
    <x v="8"/>
    <x v="1"/>
    <d v="2014-09-22T00:00:00"/>
    <s v="None_8h"/>
    <m/>
    <n v="185"/>
    <n v="1"/>
    <n v="2"/>
    <n v="8"/>
    <n v="9"/>
    <n v="83"/>
    <m/>
    <n v="130"/>
    <n v="5"/>
    <n v="10"/>
    <m/>
    <s v="E"/>
    <m/>
    <n v="243.5"/>
    <n v="0.53388090349075978"/>
    <n v="8.5338809034907595"/>
    <n v="23"/>
    <m/>
    <m/>
    <m/>
    <x v="2"/>
  </r>
  <r>
    <n v="185"/>
    <n v="8"/>
    <x v="8"/>
    <x v="1"/>
    <d v="2014-09-22T00:00:00"/>
    <s v="None_8h"/>
    <m/>
    <m/>
    <n v="2"/>
    <n v="1"/>
    <n v="9"/>
    <n v="10"/>
    <n v="103"/>
    <n v="250"/>
    <n v="79"/>
    <n v="5"/>
    <n v="15"/>
    <m/>
    <s v="very early DR"/>
    <m/>
    <n v="240"/>
    <n v="0.32916666666666666"/>
    <n v="9.3291666666666675"/>
    <n v="29"/>
    <m/>
    <m/>
    <m/>
    <x v="2"/>
  </r>
  <r>
    <n v="185"/>
    <n v="8"/>
    <x v="8"/>
    <x v="1"/>
    <d v="2014-09-22T00:00:00"/>
    <s v="None_8h"/>
    <m/>
    <m/>
    <n v="3"/>
    <n v="1"/>
    <n v="8"/>
    <n v="9"/>
    <n v="95"/>
    <n v="240"/>
    <n v="116"/>
    <n v="5"/>
    <n v="12"/>
    <m/>
    <s v="E"/>
    <m/>
    <n v="243.5"/>
    <n v="0.47638603696098564"/>
    <n v="8.4763860369609851"/>
    <n v="25"/>
    <m/>
    <m/>
    <m/>
    <x v="2"/>
  </r>
  <r>
    <n v="185"/>
    <n v="8"/>
    <x v="8"/>
    <x v="1"/>
    <d v="2014-09-22T00:00:00"/>
    <s v="None_8h"/>
    <m/>
    <m/>
    <n v="4"/>
    <n v="1"/>
    <n v="7"/>
    <n v="8"/>
    <n v="82"/>
    <n v="226"/>
    <n v="218"/>
    <n v="5"/>
    <n v="10"/>
    <m/>
    <s v="Early DR"/>
    <m/>
    <n v="244.25"/>
    <n v="0.89252814738996933"/>
    <n v="7.8925281473899691"/>
    <n v="22"/>
    <m/>
    <m/>
    <m/>
    <x v="2"/>
  </r>
  <r>
    <n v="202"/>
    <n v="8"/>
    <x v="8"/>
    <x v="1"/>
    <d v="2014-09-22T00:00:00"/>
    <s v="None_8h"/>
    <m/>
    <n v="202"/>
    <n v="1"/>
    <n v="1"/>
    <n v="8"/>
    <n v="9"/>
    <n v="92"/>
    <m/>
    <n v="183"/>
    <n v="5"/>
    <n v="11"/>
    <m/>
    <s v="E"/>
    <m/>
    <n v="243.5"/>
    <n v="0.75154004106776184"/>
    <n v="8.7515400410677611"/>
    <n v="24"/>
    <m/>
    <m/>
    <m/>
    <x v="2"/>
  </r>
  <r>
    <n v="202"/>
    <n v="8"/>
    <x v="8"/>
    <x v="1"/>
    <d v="2014-09-22T00:00:00"/>
    <s v="None_8h"/>
    <m/>
    <m/>
    <n v="2"/>
    <n v="1"/>
    <n v="7"/>
    <n v="8"/>
    <n v="86"/>
    <n v="249"/>
    <n v="190"/>
    <n v="5"/>
    <n v="10"/>
    <m/>
    <s v="E"/>
    <m/>
    <n v="244.25"/>
    <n v="0.77789150460593659"/>
    <n v="7.7778915046059369"/>
    <n v="22"/>
    <m/>
    <m/>
    <m/>
    <x v="2"/>
  </r>
  <r>
    <n v="202"/>
    <n v="8"/>
    <x v="8"/>
    <x v="1"/>
    <d v="2014-09-22T00:00:00"/>
    <s v="None_8h"/>
    <m/>
    <m/>
    <n v="3"/>
    <n v="1"/>
    <n v="7"/>
    <n v="8"/>
    <n v="93"/>
    <n v="251"/>
    <n v="219"/>
    <n v="5"/>
    <n v="9"/>
    <m/>
    <s v="E"/>
    <m/>
    <n v="244.25"/>
    <n v="0.8966223132036848"/>
    <n v="7.896622313203685"/>
    <n v="21"/>
    <m/>
    <m/>
    <m/>
    <x v="2"/>
  </r>
  <r>
    <n v="202"/>
    <n v="8"/>
    <x v="8"/>
    <x v="1"/>
    <d v="2014-09-22T00:00:00"/>
    <s v="None_8h"/>
    <m/>
    <m/>
    <n v="4"/>
    <n v="1"/>
    <n v="7"/>
    <n v="8"/>
    <n v="91"/>
    <n v="262"/>
    <n v="215"/>
    <n v="6"/>
    <n v="9"/>
    <m/>
    <s v="V"/>
    <m/>
    <n v="244.25"/>
    <n v="0.88024564994882293"/>
    <n v="7.8802456499488232"/>
    <n v="22"/>
    <m/>
    <m/>
    <m/>
    <x v="2"/>
  </r>
  <r>
    <n v="212"/>
    <n v="8"/>
    <x v="8"/>
    <x v="1"/>
    <d v="2014-09-22T00:00:00"/>
    <s v="None_8h"/>
    <m/>
    <n v="212"/>
    <n v="1"/>
    <n v="1"/>
    <n v="9"/>
    <n v="10"/>
    <n v="90"/>
    <m/>
    <n v="85"/>
    <n v="4"/>
    <n v="15"/>
    <m/>
    <s v="DR"/>
    <m/>
    <n v="240"/>
    <n v="0.35416666666666669"/>
    <n v="9.3541666666666661"/>
    <n v="28"/>
    <m/>
    <m/>
    <m/>
    <x v="2"/>
  </r>
  <r>
    <n v="212"/>
    <n v="8"/>
    <x v="8"/>
    <x v="1"/>
    <d v="2014-09-22T00:00:00"/>
    <s v="None_8h"/>
    <m/>
    <m/>
    <n v="2"/>
    <n v="2"/>
    <n v="9"/>
    <n v="10"/>
    <n v="72"/>
    <n v="192"/>
    <n v="154"/>
    <n v="5"/>
    <n v="11"/>
    <m/>
    <s v="E"/>
    <m/>
    <n v="240"/>
    <n v="0.64166666666666672"/>
    <n v="9.6416666666666675"/>
    <n v="25"/>
    <m/>
    <m/>
    <m/>
    <x v="2"/>
  </r>
  <r>
    <n v="212"/>
    <n v="8"/>
    <x v="8"/>
    <x v="1"/>
    <d v="2014-09-22T00:00:00"/>
    <s v="None_8h"/>
    <m/>
    <m/>
    <n v="3"/>
    <n v="1"/>
    <n v="9"/>
    <n v="10"/>
    <n v="83"/>
    <n v="195"/>
    <n v="115"/>
    <n v="4"/>
    <n v="14"/>
    <m/>
    <s v="DR"/>
    <m/>
    <n v="240"/>
    <n v="0.47916666666666669"/>
    <n v="9.4791666666666661"/>
    <n v="27"/>
    <m/>
    <m/>
    <m/>
    <x v="2"/>
  </r>
  <r>
    <n v="212"/>
    <n v="8"/>
    <x v="8"/>
    <x v="1"/>
    <d v="2014-09-22T00:00:00"/>
    <s v="None_8h"/>
    <m/>
    <m/>
    <n v="4"/>
    <n v="1"/>
    <n v="8"/>
    <n v="9"/>
    <n v="75"/>
    <n v="222"/>
    <n v="142"/>
    <n v="6"/>
    <n v="9"/>
    <m/>
    <s v="E"/>
    <m/>
    <n v="243.5"/>
    <n v="0.58316221765913756"/>
    <n v="8.5831622176591367"/>
    <n v="23"/>
    <m/>
    <m/>
    <m/>
    <x v="2"/>
  </r>
  <r>
    <n v="188"/>
    <n v="8"/>
    <x v="8"/>
    <x v="1"/>
    <d v="2014-09-29T00:00:00"/>
    <s v="None_8h"/>
    <m/>
    <n v="188"/>
    <n v="1"/>
    <n v="2"/>
    <n v="10"/>
    <n v="11"/>
    <n v="108"/>
    <m/>
    <n v="65"/>
    <n v="5"/>
    <n v="15"/>
    <m/>
    <s v="DR"/>
    <m/>
    <n v="215.45454545454547"/>
    <n v="0.30168776371308015"/>
    <n v="10.30168776371308"/>
    <n v="30"/>
    <m/>
    <m/>
    <m/>
    <x v="2"/>
  </r>
  <r>
    <n v="188"/>
    <n v="8"/>
    <x v="8"/>
    <x v="1"/>
    <d v="2014-09-29T00:00:00"/>
    <s v="None_8h"/>
    <m/>
    <m/>
    <n v="2"/>
    <n v="1"/>
    <n v="8"/>
    <n v="9"/>
    <n v="105"/>
    <n v="265"/>
    <n v="198"/>
    <n v="5"/>
    <n v="12"/>
    <m/>
    <s v="E"/>
    <m/>
    <n v="243.5"/>
    <n v="0.81314168377823404"/>
    <n v="8.8131416837782339"/>
    <n v="25"/>
    <m/>
    <m/>
    <m/>
    <x v="2"/>
  </r>
  <r>
    <n v="188"/>
    <n v="8"/>
    <x v="8"/>
    <x v="1"/>
    <d v="2014-09-29T00:00:00"/>
    <s v="None_8h"/>
    <m/>
    <m/>
    <n v="3"/>
    <n v="0"/>
    <n v="9"/>
    <n v="10"/>
    <n v="102"/>
    <n v="267"/>
    <n v="102"/>
    <n v="5"/>
    <n v="11"/>
    <m/>
    <s v="E"/>
    <m/>
    <n v="240"/>
    <n v="0.42499999999999999"/>
    <n v="9.4250000000000007"/>
    <n v="25"/>
    <m/>
    <m/>
    <m/>
    <x v="2"/>
  </r>
  <r>
    <n v="188"/>
    <n v="8"/>
    <x v="8"/>
    <x v="1"/>
    <d v="2014-09-29T00:00:00"/>
    <s v="None_8h"/>
    <m/>
    <m/>
    <n v="4"/>
    <n v="1"/>
    <n v="9"/>
    <n v="10"/>
    <n v="99"/>
    <n v="262"/>
    <n v="175"/>
    <n v="5"/>
    <n v="11"/>
    <m/>
    <s v="DR"/>
    <m/>
    <n v="240"/>
    <n v="0.72916666666666663"/>
    <n v="9.7291666666666661"/>
    <n v="25"/>
    <m/>
    <m/>
    <m/>
    <x v="2"/>
  </r>
  <r>
    <n v="198"/>
    <n v="8"/>
    <x v="8"/>
    <x v="1"/>
    <d v="2014-09-29T00:00:00"/>
    <s v="None_8h"/>
    <m/>
    <n v="198"/>
    <n v="1"/>
    <n v="2"/>
    <n v="10"/>
    <n v="11"/>
    <n v="95"/>
    <m/>
    <n v="176"/>
    <n v="4"/>
    <n v="19"/>
    <n v="0"/>
    <s v="late DR"/>
    <m/>
    <n v="215.45454545454547"/>
    <n v="0.81687763713080164"/>
    <n v="10.816877637130801"/>
    <n v="33"/>
    <m/>
    <m/>
    <m/>
    <x v="2"/>
  </r>
  <r>
    <n v="198"/>
    <n v="8"/>
    <x v="8"/>
    <x v="1"/>
    <d v="2014-09-29T00:00:00"/>
    <s v="None_8h"/>
    <m/>
    <m/>
    <n v="2"/>
    <n v="1"/>
    <n v="10"/>
    <n v="11"/>
    <n v="95"/>
    <n v="202"/>
    <n v="81"/>
    <n v="4"/>
    <n v="17"/>
    <n v="0"/>
    <s v="late DR"/>
    <m/>
    <n v="215.45454545454547"/>
    <n v="0.3759493670886076"/>
    <n v="10.375949367088607"/>
    <n v="31"/>
    <m/>
    <m/>
    <m/>
    <x v="2"/>
  </r>
  <r>
    <n v="198"/>
    <n v="8"/>
    <x v="8"/>
    <x v="1"/>
    <d v="2014-09-29T00:00:00"/>
    <s v="None_8h"/>
    <m/>
    <m/>
    <n v="3"/>
    <n v="1"/>
    <n v="10"/>
    <n v="11"/>
    <n v="65"/>
    <n v="150"/>
    <n v="76"/>
    <n v="4"/>
    <n v="13"/>
    <m/>
    <s v="Early DR"/>
    <m/>
    <n v="215.45454545454547"/>
    <n v="0.35274261603375523"/>
    <n v="10.352742616033755"/>
    <n v="27"/>
    <m/>
    <m/>
    <m/>
    <x v="2"/>
  </r>
  <r>
    <n v="198"/>
    <n v="8"/>
    <x v="8"/>
    <x v="1"/>
    <d v="2014-09-29T00:00:00"/>
    <s v="None_8h"/>
    <m/>
    <m/>
    <n v="4"/>
    <n v="2"/>
    <n v="10"/>
    <n v="11"/>
    <n v="85"/>
    <n v="174"/>
    <n v="140"/>
    <n v="4"/>
    <n v="17"/>
    <m/>
    <s v="DR"/>
    <m/>
    <n v="215.45454545454547"/>
    <n v="0.64978902953586493"/>
    <n v="10.649789029535865"/>
    <n v="31"/>
    <m/>
    <m/>
    <m/>
    <x v="2"/>
  </r>
  <r>
    <n v="199"/>
    <n v="8"/>
    <x v="8"/>
    <x v="1"/>
    <d v="2014-09-29T00:00:00"/>
    <s v="None_8h"/>
    <m/>
    <n v="199"/>
    <n v="1"/>
    <n v="1"/>
    <n v="9"/>
    <n v="10"/>
    <n v="124"/>
    <m/>
    <n v="192"/>
    <n v="5"/>
    <n v="17"/>
    <m/>
    <s v="DR"/>
    <m/>
    <n v="240"/>
    <n v="0.8"/>
    <n v="9.8000000000000007"/>
    <n v="31"/>
    <m/>
    <m/>
    <m/>
    <x v="2"/>
  </r>
  <r>
    <n v="199"/>
    <n v="8"/>
    <x v="8"/>
    <x v="1"/>
    <d v="2014-09-29T00:00:00"/>
    <s v="None_8h"/>
    <m/>
    <m/>
    <n v="2"/>
    <n v="1"/>
    <n v="9"/>
    <n v="10"/>
    <n v="98"/>
    <n v="258"/>
    <n v="75"/>
    <n v="5"/>
    <n v="13"/>
    <m/>
    <s v="DR"/>
    <m/>
    <n v="240"/>
    <n v="0.3125"/>
    <n v="9.3125"/>
    <n v="27"/>
    <m/>
    <m/>
    <m/>
    <x v="2"/>
  </r>
  <r>
    <n v="199"/>
    <n v="8"/>
    <x v="8"/>
    <x v="1"/>
    <d v="2014-09-29T00:00:00"/>
    <s v="None_8h"/>
    <m/>
    <m/>
    <n v="3"/>
    <n v="2"/>
    <n v="9"/>
    <n v="10"/>
    <n v="100"/>
    <n v="260"/>
    <n v="58"/>
    <n v="5"/>
    <n v="14"/>
    <m/>
    <s v="DR"/>
    <m/>
    <n v="240"/>
    <n v="0.24166666666666667"/>
    <n v="9.2416666666666671"/>
    <n v="28"/>
    <m/>
    <m/>
    <m/>
    <x v="2"/>
  </r>
  <r>
    <n v="199"/>
    <n v="8"/>
    <x v="8"/>
    <x v="1"/>
    <d v="2014-09-29T00:00:00"/>
    <s v="None_8h"/>
    <m/>
    <m/>
    <n v="4"/>
    <n v="1"/>
    <n v="9"/>
    <n v="10"/>
    <n v="105"/>
    <n v="264"/>
    <n v="120"/>
    <n v="5"/>
    <n v="13"/>
    <m/>
    <s v="DR"/>
    <m/>
    <n v="240"/>
    <n v="0.5"/>
    <n v="9.5"/>
    <n v="27"/>
    <m/>
    <m/>
    <m/>
    <x v="2"/>
  </r>
  <r>
    <n v="176"/>
    <n v="8"/>
    <x v="8"/>
    <x v="1"/>
    <d v="2014-10-06T00:00:00"/>
    <s v="None_8h"/>
    <m/>
    <n v="176"/>
    <n v="1"/>
    <n v="2"/>
    <n v="11"/>
    <n v="12"/>
    <n v="101"/>
    <m/>
    <n v="69"/>
    <n v="4"/>
    <n v="23"/>
    <m/>
    <s v="late DR"/>
    <m/>
    <n v="229.45454545454547"/>
    <n v="0.30071315372424723"/>
    <n v="11.300713153724248"/>
    <n v="38"/>
    <m/>
    <m/>
    <m/>
    <x v="2"/>
  </r>
  <r>
    <n v="176"/>
    <n v="8"/>
    <x v="8"/>
    <x v="1"/>
    <d v="2014-10-06T00:00:00"/>
    <s v="None_8h"/>
    <m/>
    <m/>
    <n v="2"/>
    <n v="0"/>
    <n v="10"/>
    <n v="11"/>
    <n v="87"/>
    <n v="174"/>
    <n v="68"/>
    <n v="5"/>
    <n v="14"/>
    <m/>
    <s v="DR"/>
    <m/>
    <n v="215.45454545454547"/>
    <n v="0.31561181434599156"/>
    <n v="10.315611814345992"/>
    <n v="29"/>
    <m/>
    <m/>
    <m/>
    <x v="2"/>
  </r>
  <r>
    <n v="176"/>
    <n v="8"/>
    <x v="8"/>
    <x v="1"/>
    <d v="2014-10-06T00:00:00"/>
    <s v="None_8h"/>
    <m/>
    <m/>
    <n v="3"/>
    <n v="1"/>
    <n v="12"/>
    <n v="13"/>
    <n v="110"/>
    <n v="203"/>
    <n v="65"/>
    <n v="4"/>
    <n v="22"/>
    <m/>
    <s v="DR"/>
    <m/>
    <n v="229.2"/>
    <n v="0.28359511343804539"/>
    <n v="12.283595113438045"/>
    <n v="38"/>
    <m/>
    <m/>
    <m/>
    <x v="2"/>
  </r>
  <r>
    <n v="176"/>
    <n v="8"/>
    <x v="8"/>
    <x v="1"/>
    <d v="2014-10-06T00:00:00"/>
    <s v="None_8h"/>
    <m/>
    <m/>
    <n v="4"/>
    <n v="2"/>
    <n v="11"/>
    <n v="12"/>
    <n v="81"/>
    <n v="148"/>
    <n v="93"/>
    <n v="5"/>
    <n v="19"/>
    <m/>
    <s v="DR"/>
    <m/>
    <n v="229.45454545454547"/>
    <n v="0.4053090332805071"/>
    <n v="11.405309033280506"/>
    <n v="35"/>
    <m/>
    <m/>
    <m/>
    <x v="2"/>
  </r>
  <r>
    <n v="184"/>
    <n v="8"/>
    <x v="8"/>
    <x v="1"/>
    <d v="2014-10-06T00:00:00"/>
    <s v="None_8h"/>
    <m/>
    <n v="184"/>
    <n v="1"/>
    <n v="2"/>
    <n v="12"/>
    <n v="13"/>
    <n v="100"/>
    <m/>
    <n v="101"/>
    <n v="4"/>
    <n v="24"/>
    <m/>
    <s v="late DR"/>
    <m/>
    <n v="229.2"/>
    <n v="0.44066317626527052"/>
    <n v="12.44066317626527"/>
    <n v="40"/>
    <m/>
    <m/>
    <m/>
    <x v="2"/>
  </r>
  <r>
    <n v="184"/>
    <n v="8"/>
    <x v="8"/>
    <x v="1"/>
    <d v="2014-10-06T00:00:00"/>
    <s v="None_8h"/>
    <m/>
    <m/>
    <n v="2"/>
    <n v="3"/>
    <n v="11"/>
    <n v="12"/>
    <n v="103"/>
    <n v="189"/>
    <n v="142"/>
    <n v="4"/>
    <n v="20"/>
    <m/>
    <s v="late DR"/>
    <m/>
    <n v="229.45454545454547"/>
    <n v="0.61885895404120439"/>
    <n v="11.618858954041205"/>
    <n v="35"/>
    <m/>
    <m/>
    <m/>
    <x v="2"/>
  </r>
  <r>
    <n v="184"/>
    <n v="8"/>
    <x v="8"/>
    <x v="1"/>
    <d v="2014-10-06T00:00:00"/>
    <s v="None_8h"/>
    <m/>
    <m/>
    <n v="3"/>
    <n v="1"/>
    <n v="11"/>
    <n v="12"/>
    <n v="94"/>
    <n v="164"/>
    <n v="89"/>
    <n v="4"/>
    <n v="19"/>
    <m/>
    <s v="late DR"/>
    <m/>
    <n v="229.45454545454547"/>
    <n v="0.38787638668779711"/>
    <n v="11.387876386687797"/>
    <n v="34"/>
    <m/>
    <m/>
    <m/>
    <x v="2"/>
  </r>
  <r>
    <n v="184"/>
    <n v="8"/>
    <x v="8"/>
    <x v="1"/>
    <d v="2014-10-06T00:00:00"/>
    <s v="None_8h"/>
    <m/>
    <m/>
    <n v="4"/>
    <n v="2"/>
    <n v="11"/>
    <n v="12"/>
    <n v="82"/>
    <n v="160"/>
    <n v="85"/>
    <n v="4"/>
    <n v="20"/>
    <m/>
    <s v="late DR"/>
    <m/>
    <n v="229.45454545454547"/>
    <n v="0.37044374009508713"/>
    <n v="11.370443740095087"/>
    <n v="35"/>
    <m/>
    <m/>
    <m/>
    <x v="2"/>
  </r>
  <r>
    <n v="210"/>
    <n v="8"/>
    <x v="8"/>
    <x v="1"/>
    <d v="2014-10-06T00:00:00"/>
    <s v="None_8h"/>
    <m/>
    <n v="210"/>
    <n v="1"/>
    <n v="1"/>
    <n v="10"/>
    <n v="11"/>
    <n v="123"/>
    <m/>
    <n v="146"/>
    <n v="4"/>
    <n v="21"/>
    <m/>
    <s v="DR"/>
    <m/>
    <n v="215.45454545454547"/>
    <n v="0.67763713080168775"/>
    <n v="10.677637130801688"/>
    <n v="35"/>
    <m/>
    <m/>
    <m/>
    <x v="2"/>
  </r>
  <r>
    <n v="210"/>
    <n v="8"/>
    <x v="8"/>
    <x v="1"/>
    <d v="2014-10-06T00:00:00"/>
    <s v="None_8h"/>
    <m/>
    <m/>
    <n v="2"/>
    <n v="2"/>
    <n v="10"/>
    <n v="12"/>
    <n v="124"/>
    <n v="233"/>
    <n v="40"/>
    <n v="5"/>
    <n v="21"/>
    <m/>
    <s v="DR"/>
    <m/>
    <n v="215.45454545454547"/>
    <n v="0.18565400843881855"/>
    <n v="10.185654008438819"/>
    <n v="36"/>
    <m/>
    <m/>
    <m/>
    <x v="2"/>
  </r>
  <r>
    <n v="210"/>
    <n v="8"/>
    <x v="8"/>
    <x v="1"/>
    <d v="2014-10-06T00:00:00"/>
    <s v="None_8h"/>
    <m/>
    <m/>
    <n v="3"/>
    <n v="2"/>
    <n v="10"/>
    <n v="11"/>
    <n v="112"/>
    <n v="267"/>
    <n v="144"/>
    <n v="4"/>
    <n v="16"/>
    <m/>
    <s v="DR"/>
    <m/>
    <n v="215.45454545454547"/>
    <n v="0.66835443037974684"/>
    <n v="10.668354430379747"/>
    <n v="30"/>
    <m/>
    <m/>
    <m/>
    <x v="2"/>
  </r>
  <r>
    <n v="210"/>
    <n v="8"/>
    <x v="8"/>
    <x v="1"/>
    <d v="2014-10-06T00:00:00"/>
    <s v="None_8h"/>
    <m/>
    <m/>
    <n v="4"/>
    <n v="2"/>
    <n v="10"/>
    <n v="11"/>
    <n v="125"/>
    <n v="291"/>
    <n v="234"/>
    <n v="4"/>
    <n v="19"/>
    <m/>
    <s v="DR"/>
    <m/>
    <n v="215.45454545454547"/>
    <n v="1.0860759493670886"/>
    <n v="11.086075949367089"/>
    <n v="33"/>
    <m/>
    <m/>
    <m/>
    <x v="2"/>
  </r>
  <r>
    <n v="153"/>
    <n v="8"/>
    <x v="8"/>
    <x v="1"/>
    <d v="2014-10-14T00:00:00"/>
    <s v="None_8h"/>
    <m/>
    <n v="153"/>
    <n v="1"/>
    <n v="2"/>
    <n v="12"/>
    <n v="13"/>
    <n v="103"/>
    <m/>
    <n v="142"/>
    <n v="4"/>
    <n v="23"/>
    <m/>
    <s v="TS"/>
    <n v="0"/>
    <n v="229.2"/>
    <n v="0.61954624781849921"/>
    <n v="12.6195462478185"/>
    <n v="39"/>
    <m/>
    <m/>
    <m/>
    <x v="2"/>
  </r>
  <r>
    <n v="153"/>
    <n v="8"/>
    <x v="8"/>
    <x v="1"/>
    <d v="2014-10-14T00:00:00"/>
    <s v="None_8h"/>
    <m/>
    <m/>
    <n v="2"/>
    <n v="1"/>
    <n v="12"/>
    <n v="13"/>
    <n v="102"/>
    <n v="178"/>
    <n v="95"/>
    <n v="5"/>
    <n v="19"/>
    <m/>
    <s v="DR"/>
    <m/>
    <n v="229.2"/>
    <n v="0.41448516579406636"/>
    <n v="12.414485165794066"/>
    <n v="36"/>
    <m/>
    <m/>
    <m/>
    <x v="2"/>
  </r>
  <r>
    <n v="153"/>
    <n v="8"/>
    <x v="8"/>
    <x v="1"/>
    <d v="2014-10-14T00:00:00"/>
    <s v="None_8h"/>
    <m/>
    <m/>
    <n v="3"/>
    <n v="3"/>
    <n v="13"/>
    <n v="14"/>
    <n v="122"/>
    <n v="190"/>
    <n v="98"/>
    <n v="4"/>
    <n v="24"/>
    <n v="10"/>
    <s v="TS"/>
    <n v="1"/>
    <n v="224.33333333333334"/>
    <n v="0.43684992570579495"/>
    <n v="13.436849925705795"/>
    <n v="41"/>
    <m/>
    <m/>
    <m/>
    <x v="2"/>
  </r>
  <r>
    <n v="153"/>
    <n v="8"/>
    <x v="8"/>
    <x v="1"/>
    <d v="2014-10-14T00:00:00"/>
    <s v="None_8h"/>
    <m/>
    <m/>
    <n v="4"/>
    <n v="2"/>
    <n v="12"/>
    <n v="13"/>
    <n v="100"/>
    <n v="175"/>
    <n v="127"/>
    <n v="5"/>
    <n v="17"/>
    <m/>
    <s v="DR"/>
    <m/>
    <n v="229.2"/>
    <n v="0.55410122164048869"/>
    <n v="12.554101221640488"/>
    <n v="34"/>
    <m/>
    <m/>
    <m/>
    <x v="2"/>
  </r>
  <r>
    <n v="172"/>
    <n v="8"/>
    <x v="8"/>
    <x v="1"/>
    <d v="2014-10-14T00:00:00"/>
    <s v="None_8h"/>
    <m/>
    <n v="172"/>
    <n v="1"/>
    <n v="1"/>
    <n v="12"/>
    <n v="13"/>
    <n v="113"/>
    <m/>
    <n v="88"/>
    <n v="5"/>
    <n v="20"/>
    <m/>
    <s v="DR"/>
    <m/>
    <n v="229.2"/>
    <n v="0.38394415357766143"/>
    <n v="12.383944153577662"/>
    <n v="37"/>
    <m/>
    <m/>
    <m/>
    <x v="2"/>
  </r>
  <r>
    <n v="172"/>
    <n v="8"/>
    <x v="8"/>
    <x v="1"/>
    <d v="2014-10-14T00:00:00"/>
    <s v="None_8h"/>
    <m/>
    <m/>
    <n v="2"/>
    <n v="1"/>
    <n v="10"/>
    <n v="11"/>
    <n v="105"/>
    <n v="194"/>
    <n v="40"/>
    <n v="5"/>
    <n v="17"/>
    <m/>
    <s v="DR"/>
    <m/>
    <n v="215.45454545454547"/>
    <n v="0.18565400843881855"/>
    <n v="10.185654008438819"/>
    <n v="32"/>
    <m/>
    <m/>
    <m/>
    <x v="2"/>
  </r>
  <r>
    <n v="172"/>
    <n v="8"/>
    <x v="8"/>
    <x v="1"/>
    <d v="2014-10-14T00:00:00"/>
    <s v="None_8h"/>
    <m/>
    <m/>
    <n v="3"/>
    <n v="3"/>
    <n v="13"/>
    <n v="14"/>
    <n v="138"/>
    <n v="262"/>
    <n v="107"/>
    <n v="3"/>
    <n v="24"/>
    <n v="12"/>
    <s v="TS (DR at the bottom but not top)"/>
    <n v="1"/>
    <n v="224.33333333333334"/>
    <n v="0.47696879643387813"/>
    <n v="13.476968796433878"/>
    <n v="40"/>
    <m/>
    <m/>
    <m/>
    <x v="2"/>
  </r>
  <r>
    <n v="172"/>
    <n v="8"/>
    <x v="8"/>
    <x v="1"/>
    <d v="2014-10-14T00:00:00"/>
    <s v="None_8h"/>
    <m/>
    <m/>
    <n v="4"/>
    <n v="2"/>
    <n v="12"/>
    <n v="13"/>
    <n v="124"/>
    <n v="234"/>
    <n v="95"/>
    <n v="4"/>
    <n v="21"/>
    <m/>
    <s v="DR"/>
    <n v="0"/>
    <n v="229.2"/>
    <n v="0.41448516579406636"/>
    <n v="12.414485165794066"/>
    <n v="37"/>
    <m/>
    <m/>
    <m/>
    <x v="2"/>
  </r>
  <r>
    <n v="203"/>
    <n v="8"/>
    <x v="8"/>
    <x v="1"/>
    <d v="2014-10-14T00:00:00"/>
    <s v="None_8h"/>
    <m/>
    <n v="203"/>
    <n v="1"/>
    <n v="2"/>
    <n v="13"/>
    <n v="14"/>
    <n v="122"/>
    <m/>
    <n v="132"/>
    <n v="4"/>
    <n v="23"/>
    <m/>
    <s v="DR"/>
    <m/>
    <n v="224.33333333333334"/>
    <n v="0.58841010401188709"/>
    <n v="13.588410104011887"/>
    <n v="40"/>
    <m/>
    <m/>
    <m/>
    <x v="2"/>
  </r>
  <r>
    <n v="203"/>
    <n v="8"/>
    <x v="8"/>
    <x v="1"/>
    <d v="2014-10-14T00:00:00"/>
    <s v="None_8h"/>
    <m/>
    <m/>
    <n v="2"/>
    <n v="2"/>
    <n v="12"/>
    <n v="13"/>
    <n v="110"/>
    <n v="228"/>
    <n v="87"/>
    <n v="5"/>
    <n v="20"/>
    <m/>
    <s v="DR"/>
    <m/>
    <n v="229.2"/>
    <n v="0.37958115183246077"/>
    <n v="12.379581151832461"/>
    <n v="37"/>
    <m/>
    <m/>
    <m/>
    <x v="2"/>
  </r>
  <r>
    <n v="203"/>
    <n v="8"/>
    <x v="8"/>
    <x v="1"/>
    <d v="2014-10-14T00:00:00"/>
    <s v="None_8h"/>
    <m/>
    <m/>
    <n v="3"/>
    <n v="0"/>
    <n v="11"/>
    <n v="12"/>
    <n v="110"/>
    <n v="245"/>
    <n v="198"/>
    <n v="5"/>
    <n v="20"/>
    <m/>
    <s v="DR"/>
    <m/>
    <n v="229.45454545454547"/>
    <n v="0.86291600633914411"/>
    <n v="11.862916006339145"/>
    <n v="36"/>
    <m/>
    <m/>
    <m/>
    <x v="2"/>
  </r>
  <r>
    <n v="203"/>
    <n v="8"/>
    <x v="8"/>
    <x v="1"/>
    <d v="2014-10-14T00:00:00"/>
    <s v="None_8h"/>
    <m/>
    <m/>
    <n v="4"/>
    <n v="0"/>
    <n v="12"/>
    <n v="13"/>
    <n v="115"/>
    <n v="226"/>
    <n v="187"/>
    <n v="4"/>
    <n v="21"/>
    <m/>
    <s v="DR"/>
    <m/>
    <n v="229.2"/>
    <n v="0.81588132635253063"/>
    <n v="12.81588132635253"/>
    <n v="37"/>
    <m/>
    <m/>
    <m/>
    <x v="2"/>
  </r>
  <r>
    <n v="157"/>
    <n v="8"/>
    <x v="8"/>
    <x v="1"/>
    <d v="2014-10-20T00:00:00"/>
    <s v="None_8h"/>
    <m/>
    <n v="157"/>
    <n v="1"/>
    <n v="1"/>
    <n v="12"/>
    <n v="13"/>
    <n v="140"/>
    <m/>
    <n v="154"/>
    <n v="4"/>
    <n v="20"/>
    <m/>
    <s v="DR"/>
    <m/>
    <n v="229.2"/>
    <n v="0.67190226876090753"/>
    <n v="12.671902268760908"/>
    <n v="36"/>
    <m/>
    <m/>
    <m/>
    <x v="2"/>
  </r>
  <r>
    <n v="157"/>
    <n v="8"/>
    <x v="8"/>
    <x v="1"/>
    <d v="2014-10-20T00:00:00"/>
    <s v="None_8h"/>
    <m/>
    <m/>
    <n v="2"/>
    <n v="1"/>
    <n v="12"/>
    <n v="13"/>
    <n v="124"/>
    <n v="275"/>
    <n v="80"/>
    <n v="4"/>
    <n v="19"/>
    <m/>
    <s v="DR"/>
    <m/>
    <n v="229.2"/>
    <n v="0.34904013961605584"/>
    <n v="12.349040139616056"/>
    <n v="35"/>
    <m/>
    <m/>
    <m/>
    <x v="2"/>
  </r>
  <r>
    <n v="157"/>
    <n v="8"/>
    <x v="8"/>
    <x v="1"/>
    <d v="2014-10-20T00:00:00"/>
    <s v="None_8h"/>
    <m/>
    <m/>
    <n v="3"/>
    <n v="1"/>
    <n v="12"/>
    <n v="13"/>
    <n v="138"/>
    <n v="272"/>
    <n v="74"/>
    <n v="4"/>
    <n v="21"/>
    <m/>
    <s v="DR"/>
    <m/>
    <n v="229.2"/>
    <n v="0.32286212914485168"/>
    <n v="12.322862129144852"/>
    <n v="37"/>
    <m/>
    <m/>
    <m/>
    <x v="2"/>
  </r>
  <r>
    <n v="157"/>
    <n v="8"/>
    <x v="8"/>
    <x v="1"/>
    <d v="2014-10-20T00:00:00"/>
    <s v="None_8h"/>
    <m/>
    <m/>
    <n v="4"/>
    <n v="1"/>
    <n v="11"/>
    <n v="12"/>
    <n v="123"/>
    <n v="261"/>
    <n v="221"/>
    <n v="4"/>
    <n v="16"/>
    <m/>
    <s v="DR"/>
    <m/>
    <n v="229.45454545454547"/>
    <n v="0.96315372424722656"/>
    <n v="11.963153724247226"/>
    <n v="31"/>
    <m/>
    <m/>
    <m/>
    <x v="2"/>
  </r>
  <r>
    <n v="161"/>
    <n v="8"/>
    <x v="8"/>
    <x v="1"/>
    <d v="2014-10-20T00:00:00"/>
    <s v="None_8h"/>
    <m/>
    <n v="161"/>
    <n v="1"/>
    <n v="2"/>
    <n v="13"/>
    <n v="14"/>
    <n v="140"/>
    <m/>
    <n v="115"/>
    <n v="4"/>
    <n v="20"/>
    <n v="12"/>
    <s v="TS"/>
    <n v="1"/>
    <n v="224.33333333333334"/>
    <n v="0.51263001485884097"/>
    <n v="13.512630014858841"/>
    <n v="37"/>
    <m/>
    <m/>
    <m/>
    <x v="2"/>
  </r>
  <r>
    <n v="161"/>
    <n v="8"/>
    <x v="8"/>
    <x v="1"/>
    <d v="2014-10-20T00:00:00"/>
    <s v="None_8h"/>
    <m/>
    <m/>
    <n v="2"/>
    <n v="1"/>
    <n v="11"/>
    <n v="12"/>
    <n v="115"/>
    <n v="233"/>
    <n v="215"/>
    <n v="5"/>
    <n v="16"/>
    <m/>
    <s v="DR"/>
    <m/>
    <n v="229.45454545454547"/>
    <n v="0.93700475435816155"/>
    <n v="11.937004754358162"/>
    <n v="32"/>
    <m/>
    <m/>
    <m/>
    <x v="2"/>
  </r>
  <r>
    <n v="161"/>
    <n v="8"/>
    <x v="8"/>
    <x v="1"/>
    <d v="2014-10-20T00:00:00"/>
    <s v="None_8h"/>
    <m/>
    <m/>
    <n v="3"/>
    <n v="1"/>
    <n v="14"/>
    <n v="15"/>
    <n v="132"/>
    <n v="242"/>
    <n v="35"/>
    <n v="4"/>
    <n v="22"/>
    <m/>
    <s v="TS"/>
    <n v="1"/>
    <n v="224.33333333333334"/>
    <n v="0.15601783060921248"/>
    <n v="14.156017830609212"/>
    <n v="40"/>
    <m/>
    <m/>
    <m/>
    <x v="2"/>
  </r>
  <r>
    <n v="161"/>
    <n v="8"/>
    <x v="8"/>
    <x v="1"/>
    <d v="2014-10-20T00:00:00"/>
    <s v="None_8h"/>
    <m/>
    <m/>
    <n v="4"/>
    <n v="1"/>
    <n v="12"/>
    <n v="13"/>
    <n v="125"/>
    <n v="233"/>
    <n v="185"/>
    <n v="5"/>
    <n v="18"/>
    <m/>
    <s v="TS"/>
    <m/>
    <n v="229.2"/>
    <n v="0.80715532286212921"/>
    <n v="12.80715532286213"/>
    <n v="35"/>
    <m/>
    <m/>
    <m/>
    <x v="2"/>
  </r>
  <r>
    <n v="209"/>
    <n v="8"/>
    <x v="8"/>
    <x v="1"/>
    <d v="2014-10-20T00:00:00"/>
    <s v="None_8h"/>
    <m/>
    <n v="209"/>
    <n v="1"/>
    <n v="1"/>
    <n v="12"/>
    <n v="13"/>
    <n v="142"/>
    <m/>
    <n v="218"/>
    <n v="4"/>
    <n v="21"/>
    <m/>
    <s v="DR"/>
    <m/>
    <n v="229.2"/>
    <n v="0.9511343804537522"/>
    <n v="12.951134380453752"/>
    <n v="37"/>
    <m/>
    <m/>
    <m/>
    <x v="2"/>
  </r>
  <r>
    <n v="209"/>
    <n v="8"/>
    <x v="8"/>
    <x v="1"/>
    <d v="2014-10-20T00:00:00"/>
    <s v="None_8h"/>
    <m/>
    <m/>
    <n v="2"/>
    <n v="1"/>
    <n v="13"/>
    <n v="14"/>
    <n v="154"/>
    <n v="284"/>
    <n v="90"/>
    <n v="5"/>
    <n v="23"/>
    <m/>
    <s v="DR"/>
    <m/>
    <n v="224.33333333333334"/>
    <n v="0.40118870728083206"/>
    <n v="13.401188707280832"/>
    <n v="41"/>
    <m/>
    <m/>
    <m/>
    <x v="2"/>
  </r>
  <r>
    <n v="209"/>
    <n v="8"/>
    <x v="8"/>
    <x v="1"/>
    <d v="2014-10-20T00:00:00"/>
    <s v="None_8h"/>
    <m/>
    <m/>
    <n v="3"/>
    <n v="1"/>
    <n v="11"/>
    <n v="12"/>
    <n v="125"/>
    <n v="270"/>
    <n v="108"/>
    <n v="5"/>
    <n v="12"/>
    <m/>
    <s v="DR"/>
    <m/>
    <n v="229.45454545454547"/>
    <n v="0.47068145800316957"/>
    <n v="11.47068145800317"/>
    <n v="28"/>
    <m/>
    <m/>
    <m/>
    <x v="2"/>
  </r>
  <r>
    <n v="209"/>
    <n v="8"/>
    <x v="8"/>
    <x v="1"/>
    <d v="2014-10-20T00:00:00"/>
    <s v="None_8h"/>
    <m/>
    <m/>
    <n v="4"/>
    <n v="0"/>
    <n v="12"/>
    <n v="13"/>
    <n v="140"/>
    <n v="270"/>
    <n v="254"/>
    <n v="5"/>
    <n v="17"/>
    <m/>
    <s v="DR"/>
    <m/>
    <n v="229.2"/>
    <n v="1.1082024432809774"/>
    <n v="13.108202443280977"/>
    <n v="34"/>
    <m/>
    <m/>
    <m/>
    <x v="2"/>
  </r>
  <r>
    <n v="182"/>
    <n v="8"/>
    <x v="8"/>
    <x v="1"/>
    <d v="2014-11-03T00:00:00"/>
    <s v="None_8h"/>
    <m/>
    <n v="182"/>
    <n v="1"/>
    <n v="1"/>
    <n v="13"/>
    <n v="15"/>
    <n v="150"/>
    <m/>
    <n v="100"/>
    <n v="1"/>
    <n v="19"/>
    <n v="10"/>
    <s v="TS"/>
    <n v="1"/>
    <n v="224.33333333333334"/>
    <n v="0.44576523031203563"/>
    <n v="13.445765230312036"/>
    <n v="33"/>
    <m/>
    <m/>
    <m/>
    <x v="2"/>
  </r>
  <r>
    <n v="182"/>
    <n v="8"/>
    <x v="8"/>
    <x v="1"/>
    <d v="2014-11-03T00:00:00"/>
    <s v="None_8h"/>
    <m/>
    <m/>
    <n v="2"/>
    <n v="2"/>
    <n v="13"/>
    <n v="15"/>
    <n v="152"/>
    <n v="242"/>
    <n v="66"/>
    <n v="2"/>
    <n v="23"/>
    <n v="10"/>
    <s v="TS"/>
    <n v="1"/>
    <n v="224.33333333333334"/>
    <n v="0.29420505200594355"/>
    <n v="13.294205052005944"/>
    <n v="38"/>
    <m/>
    <m/>
    <m/>
    <x v="2"/>
  </r>
  <r>
    <n v="182"/>
    <n v="8"/>
    <x v="8"/>
    <x v="1"/>
    <d v="2014-11-03T00:00:00"/>
    <s v="None_8h"/>
    <m/>
    <m/>
    <n v="3"/>
    <n v="1"/>
    <n v="13"/>
    <n v="15"/>
    <n v="150"/>
    <n v="168"/>
    <n v="109"/>
    <n v="3"/>
    <n v="20"/>
    <n v="11"/>
    <s v="TS"/>
    <n v="1"/>
    <n v="224.33333333333334"/>
    <n v="0.48588410104011887"/>
    <n v="13.485884101040119"/>
    <n v="36"/>
    <m/>
    <m/>
    <m/>
    <x v="2"/>
  </r>
  <r>
    <n v="182"/>
    <n v="8"/>
    <x v="8"/>
    <x v="1"/>
    <d v="2014-11-03T00:00:00"/>
    <s v="None_8h"/>
    <m/>
    <m/>
    <n v="4"/>
    <m/>
    <n v="12"/>
    <n v="15"/>
    <n v="140"/>
    <m/>
    <m/>
    <n v="4"/>
    <n v="21"/>
    <n v="13"/>
    <s v="TS"/>
    <n v="1"/>
    <n v="229.2"/>
    <n v="0"/>
    <n v="12"/>
    <n v="37"/>
    <m/>
    <m/>
    <m/>
    <x v="2"/>
  </r>
  <r>
    <n v="186"/>
    <n v="8"/>
    <x v="8"/>
    <x v="1"/>
    <d v="2014-11-03T00:00:00"/>
    <s v="None_8h"/>
    <m/>
    <n v="186"/>
    <n v="1"/>
    <n v="2"/>
    <n v="14"/>
    <n v="16"/>
    <n v="142"/>
    <m/>
    <n v="15"/>
    <n v="2"/>
    <n v="23"/>
    <n v="14"/>
    <s v="TS"/>
    <n v="1"/>
    <n v="224.33333333333334"/>
    <n v="6.6864784546805348E-2"/>
    <n v="14.066864784546805"/>
    <n v="39"/>
    <m/>
    <m/>
    <m/>
    <x v="2"/>
  </r>
  <r>
    <n v="186"/>
    <n v="8"/>
    <x v="8"/>
    <x v="1"/>
    <d v="2014-11-03T00:00:00"/>
    <s v="None_8h"/>
    <m/>
    <m/>
    <n v="2"/>
    <n v="0"/>
    <n v="11"/>
    <n v="13"/>
    <n v="113"/>
    <n v="224"/>
    <n v="95"/>
    <n v="3"/>
    <n v="20"/>
    <m/>
    <s v="TS"/>
    <m/>
    <n v="229.45454545454547"/>
    <n v="0.41402535657686212"/>
    <n v="11.414025356576863"/>
    <n v="34"/>
    <m/>
    <m/>
    <m/>
    <x v="2"/>
  </r>
  <r>
    <n v="186"/>
    <n v="8"/>
    <x v="8"/>
    <x v="1"/>
    <d v="2014-11-03T00:00:00"/>
    <s v="None_8h"/>
    <m/>
    <m/>
    <n v="3"/>
    <n v="0"/>
    <n v="11"/>
    <n v="13"/>
    <n v="118"/>
    <n v="229"/>
    <n v="155"/>
    <n v="3"/>
    <n v="23"/>
    <m/>
    <s v="TS"/>
    <m/>
    <n v="229.45454545454547"/>
    <n v="0.67551505546751189"/>
    <n v="11.675515055467512"/>
    <n v="37"/>
    <m/>
    <m/>
    <m/>
    <x v="2"/>
  </r>
  <r>
    <n v="186"/>
    <n v="8"/>
    <x v="8"/>
    <x v="1"/>
    <d v="2014-11-03T00:00:00"/>
    <s v="None_8h"/>
    <m/>
    <m/>
    <n v="4"/>
    <n v="0"/>
    <n v="11"/>
    <n v="13"/>
    <n v="100"/>
    <n v="247"/>
    <n v="174"/>
    <n v="6"/>
    <n v="10"/>
    <m/>
    <s v="DR"/>
    <m/>
    <n v="229.45454545454547"/>
    <n v="0.7583201267828843"/>
    <n v="11.758320126782884"/>
    <n v="27"/>
    <m/>
    <m/>
    <m/>
    <x v="2"/>
  </r>
  <r>
    <n v="207"/>
    <n v="8"/>
    <x v="8"/>
    <x v="1"/>
    <d v="2014-11-03T00:00:00"/>
    <s v="None_8h"/>
    <d v="2014-11-03T00:00:00"/>
    <n v="207"/>
    <n v="1"/>
    <n v="1"/>
    <n v="12"/>
    <n v="14"/>
    <n v="112"/>
    <m/>
    <n v="142"/>
    <n v="5"/>
    <n v="20"/>
    <m/>
    <s v="TS"/>
    <m/>
    <n v="229.2"/>
    <n v="0.61954624781849921"/>
    <n v="12.6195462478185"/>
    <n v="37"/>
    <m/>
    <m/>
    <m/>
    <x v="2"/>
  </r>
  <r>
    <n v="207"/>
    <n v="8"/>
    <x v="8"/>
    <x v="1"/>
    <d v="2014-11-03T00:00:00"/>
    <s v="None_8h"/>
    <m/>
    <m/>
    <n v="2"/>
    <n v="1"/>
    <n v="12"/>
    <n v="14"/>
    <n v="110"/>
    <n v="230"/>
    <n v="140"/>
    <n v="4"/>
    <n v="21"/>
    <m/>
    <s v="TS"/>
    <m/>
    <n v="229.2"/>
    <n v="0.61082024432809778"/>
    <n v="12.610820244328098"/>
    <n v="37"/>
    <m/>
    <m/>
    <m/>
    <x v="2"/>
  </r>
  <r>
    <n v="207"/>
    <n v="8"/>
    <x v="8"/>
    <x v="1"/>
    <d v="2014-11-03T00:00:00"/>
    <s v="None_8h"/>
    <m/>
    <m/>
    <n v="3"/>
    <n v="2"/>
    <n v="14"/>
    <n v="16"/>
    <n v="136"/>
    <n v="187"/>
    <n v="44"/>
    <n v="3"/>
    <n v="22"/>
    <m/>
    <s v="TS"/>
    <n v="1"/>
    <n v="224.33333333333334"/>
    <n v="0.19613670133729569"/>
    <n v="14.196136701337295"/>
    <n v="39"/>
    <m/>
    <m/>
    <m/>
    <x v="2"/>
  </r>
  <r>
    <n v="207"/>
    <n v="8"/>
    <x v="8"/>
    <x v="1"/>
    <d v="2014-11-03T00:00:00"/>
    <s v="None_8h"/>
    <m/>
    <m/>
    <n v="4"/>
    <n v="2"/>
    <n v="14"/>
    <n v="16"/>
    <n v="130"/>
    <n v="244"/>
    <n v="166"/>
    <n v="3"/>
    <n v="23"/>
    <n v="11"/>
    <s v="TS"/>
    <n v="1"/>
    <n v="224.33333333333334"/>
    <n v="0.73997028231797912"/>
    <n v="14.739970282317978"/>
    <n v="40"/>
    <m/>
    <m/>
    <m/>
    <x v="2"/>
  </r>
  <r>
    <n v="171"/>
    <n v="8"/>
    <x v="8"/>
    <x v="1"/>
    <d v="2014-12-01T00:00:00"/>
    <s v="None_8h"/>
    <m/>
    <s v="Amarok 171"/>
    <n v="1"/>
    <m/>
    <n v="14"/>
    <m/>
    <n v="275"/>
    <m/>
    <m/>
    <m/>
    <n v="21"/>
    <m/>
    <m/>
    <n v="4"/>
    <n v="224.33333333333334"/>
    <n v="0"/>
    <n v="14"/>
    <n v="35"/>
    <m/>
    <m/>
    <m/>
    <x v="1"/>
  </r>
  <r>
    <n v="171"/>
    <n v="8"/>
    <x v="8"/>
    <x v="1"/>
    <d v="2014-12-01T00:00:00"/>
    <s v="None_8h"/>
    <m/>
    <m/>
    <n v="2"/>
    <m/>
    <n v="14"/>
    <m/>
    <n v="267"/>
    <m/>
    <m/>
    <m/>
    <n v="15"/>
    <m/>
    <m/>
    <n v="4"/>
    <n v="224.33333333333334"/>
    <n v="0"/>
    <n v="14"/>
    <n v="29"/>
    <m/>
    <m/>
    <m/>
    <x v="1"/>
  </r>
  <r>
    <n v="171"/>
    <n v="8"/>
    <x v="8"/>
    <x v="1"/>
    <d v="2014-12-01T00:00:00"/>
    <s v="None_8h"/>
    <m/>
    <m/>
    <n v="3"/>
    <m/>
    <n v="17"/>
    <m/>
    <n v="335"/>
    <m/>
    <m/>
    <m/>
    <m/>
    <m/>
    <m/>
    <n v="4"/>
    <n v="224.33333333333334"/>
    <n v="0"/>
    <n v="17"/>
    <s v=""/>
    <m/>
    <m/>
    <m/>
    <x v="1"/>
  </r>
  <r>
    <n v="171"/>
    <n v="8"/>
    <x v="8"/>
    <x v="1"/>
    <d v="2014-12-01T00:00:00"/>
    <s v="None_8h"/>
    <m/>
    <m/>
    <n v="4"/>
    <m/>
    <n v="15"/>
    <m/>
    <n v="255"/>
    <m/>
    <m/>
    <m/>
    <m/>
    <m/>
    <m/>
    <n v="3"/>
    <n v="224.33333333333334"/>
    <n v="0"/>
    <n v="15"/>
    <s v=""/>
    <m/>
    <m/>
    <m/>
    <x v="1"/>
  </r>
  <r>
    <n v="205"/>
    <n v="8"/>
    <x v="8"/>
    <x v="1"/>
    <d v="2014-12-01T00:00:00"/>
    <s v="None_8h"/>
    <m/>
    <s v="Amarok 205"/>
    <n v="1"/>
    <m/>
    <n v="16"/>
    <m/>
    <n v="380"/>
    <m/>
    <m/>
    <m/>
    <n v="21"/>
    <m/>
    <m/>
    <n v="4"/>
    <n v="224.33333333333334"/>
    <n v="0"/>
    <n v="16"/>
    <n v="37"/>
    <m/>
    <m/>
    <m/>
    <x v="1"/>
  </r>
  <r>
    <n v="205"/>
    <n v="8"/>
    <x v="8"/>
    <x v="1"/>
    <d v="2014-12-01T00:00:00"/>
    <s v="None_8h"/>
    <m/>
    <m/>
    <n v="2"/>
    <m/>
    <n v="17"/>
    <m/>
    <n v="324"/>
    <m/>
    <m/>
    <m/>
    <m/>
    <m/>
    <m/>
    <n v="5"/>
    <n v="224.33333333333334"/>
    <n v="0"/>
    <n v="17"/>
    <s v=""/>
    <m/>
    <m/>
    <m/>
    <x v="1"/>
  </r>
  <r>
    <n v="205"/>
    <n v="8"/>
    <x v="8"/>
    <x v="1"/>
    <d v="2014-12-01T00:00:00"/>
    <s v="None_8h"/>
    <m/>
    <m/>
    <n v="3"/>
    <m/>
    <n v="18"/>
    <m/>
    <n v="271"/>
    <m/>
    <m/>
    <m/>
    <m/>
    <m/>
    <m/>
    <n v="3"/>
    <n v="224.33333333333334"/>
    <n v="0"/>
    <n v="18"/>
    <s v=""/>
    <m/>
    <m/>
    <m/>
    <x v="1"/>
  </r>
  <r>
    <n v="205"/>
    <n v="8"/>
    <x v="8"/>
    <x v="1"/>
    <d v="2014-12-01T00:00:00"/>
    <s v="None_8h"/>
    <m/>
    <m/>
    <n v="4"/>
    <m/>
    <n v="16"/>
    <m/>
    <n v="198"/>
    <m/>
    <m/>
    <m/>
    <m/>
    <m/>
    <m/>
    <n v="3"/>
    <n v="224.33333333333334"/>
    <n v="0"/>
    <n v="16"/>
    <s v=""/>
    <m/>
    <m/>
    <m/>
    <x v="1"/>
  </r>
  <r>
    <n v="216"/>
    <n v="8"/>
    <x v="8"/>
    <x v="1"/>
    <d v="2014-12-01T00:00:00"/>
    <s v="None_8h"/>
    <m/>
    <s v="Amarok 216"/>
    <n v="1"/>
    <m/>
    <n v="16"/>
    <m/>
    <n v="270"/>
    <m/>
    <m/>
    <m/>
    <m/>
    <m/>
    <m/>
    <n v="4"/>
    <n v="224.33333333333334"/>
    <n v="0"/>
    <n v="16"/>
    <s v=""/>
    <m/>
    <m/>
    <m/>
    <x v="1"/>
  </r>
  <r>
    <n v="216"/>
    <n v="8"/>
    <x v="8"/>
    <x v="1"/>
    <d v="2014-12-01T00:00:00"/>
    <s v="None_8h"/>
    <m/>
    <m/>
    <n v="2"/>
    <m/>
    <n v="16"/>
    <m/>
    <n v="300"/>
    <m/>
    <m/>
    <m/>
    <m/>
    <m/>
    <m/>
    <n v="4"/>
    <n v="224.33333333333334"/>
    <n v="0"/>
    <n v="16"/>
    <s v=""/>
    <m/>
    <m/>
    <m/>
    <x v="1"/>
  </r>
  <r>
    <n v="216"/>
    <n v="8"/>
    <x v="8"/>
    <x v="1"/>
    <d v="2014-12-01T00:00:00"/>
    <s v="None_8h"/>
    <m/>
    <m/>
    <n v="3"/>
    <m/>
    <n v="13"/>
    <m/>
    <n v="353"/>
    <m/>
    <m/>
    <m/>
    <n v="18"/>
    <m/>
    <m/>
    <n v="4"/>
    <n v="224.33333333333334"/>
    <n v="0"/>
    <n v="13"/>
    <n v="31"/>
    <m/>
    <m/>
    <m/>
    <x v="1"/>
  </r>
  <r>
    <n v="216"/>
    <n v="8"/>
    <x v="8"/>
    <x v="1"/>
    <d v="2014-12-01T00:00:00"/>
    <s v="None_8h"/>
    <m/>
    <m/>
    <n v="4"/>
    <m/>
    <n v="14"/>
    <m/>
    <n v="262"/>
    <m/>
    <m/>
    <m/>
    <m/>
    <m/>
    <m/>
    <n v="3"/>
    <n v="224.33333333333334"/>
    <n v="0"/>
    <n v="14"/>
    <s v=""/>
    <m/>
    <m/>
    <m/>
    <x v="1"/>
  </r>
  <r>
    <n v="155"/>
    <n v="8"/>
    <x v="8"/>
    <x v="1"/>
    <d v="2014-12-12T00:00:00"/>
    <s v="None_8h"/>
    <m/>
    <s v="Amarok 155"/>
    <n v="1"/>
    <m/>
    <n v="18"/>
    <m/>
    <n v="320"/>
    <m/>
    <m/>
    <m/>
    <m/>
    <m/>
    <m/>
    <n v="3"/>
    <n v="224.33333333333334"/>
    <n v="0"/>
    <n v="18"/>
    <s v=""/>
    <m/>
    <m/>
    <m/>
    <x v="1"/>
  </r>
  <r>
    <n v="155"/>
    <n v="8"/>
    <x v="8"/>
    <x v="1"/>
    <d v="2014-12-12T00:00:00"/>
    <s v="None_8h"/>
    <m/>
    <m/>
    <n v="2"/>
    <m/>
    <n v="16"/>
    <m/>
    <n v="295"/>
    <m/>
    <m/>
    <m/>
    <n v="22"/>
    <m/>
    <m/>
    <n v="3"/>
    <n v="224.33333333333334"/>
    <n v="0"/>
    <n v="16"/>
    <n v="38"/>
    <m/>
    <m/>
    <m/>
    <x v="1"/>
  </r>
  <r>
    <n v="155"/>
    <n v="8"/>
    <x v="8"/>
    <x v="1"/>
    <d v="2014-12-12T00:00:00"/>
    <s v="None_8h"/>
    <m/>
    <m/>
    <n v="3"/>
    <m/>
    <n v="16"/>
    <m/>
    <n v="350"/>
    <m/>
    <m/>
    <m/>
    <m/>
    <m/>
    <m/>
    <n v="3"/>
    <n v="224.33333333333334"/>
    <n v="0"/>
    <n v="16"/>
    <s v=""/>
    <m/>
    <m/>
    <m/>
    <x v="1"/>
  </r>
  <r>
    <n v="155"/>
    <n v="8"/>
    <x v="8"/>
    <x v="1"/>
    <d v="2014-12-12T00:00:00"/>
    <s v="None_8h"/>
    <m/>
    <m/>
    <n v="4"/>
    <m/>
    <n v="15"/>
    <m/>
    <n v="253"/>
    <m/>
    <m/>
    <m/>
    <m/>
    <m/>
    <m/>
    <n v="3"/>
    <n v="224.33333333333334"/>
    <n v="0"/>
    <n v="15"/>
    <s v=""/>
    <m/>
    <m/>
    <m/>
    <x v="1"/>
  </r>
  <r>
    <n v="162"/>
    <n v="8"/>
    <x v="8"/>
    <x v="1"/>
    <d v="2014-12-12T00:00:00"/>
    <s v="None_8h"/>
    <m/>
    <s v="Amarok 162"/>
    <n v="1"/>
    <m/>
    <n v="17"/>
    <m/>
    <n v="255"/>
    <m/>
    <m/>
    <m/>
    <m/>
    <m/>
    <m/>
    <n v="3"/>
    <n v="224.33333333333334"/>
    <n v="0"/>
    <n v="17"/>
    <s v=""/>
    <m/>
    <m/>
    <m/>
    <x v="1"/>
  </r>
  <r>
    <n v="162"/>
    <n v="8"/>
    <x v="8"/>
    <x v="1"/>
    <d v="2014-12-12T00:00:00"/>
    <s v="None_8h"/>
    <m/>
    <m/>
    <n v="2"/>
    <m/>
    <n v="18"/>
    <m/>
    <n v="310"/>
    <m/>
    <m/>
    <m/>
    <m/>
    <m/>
    <m/>
    <n v="3"/>
    <n v="224.33333333333334"/>
    <n v="0"/>
    <n v="18"/>
    <s v=""/>
    <m/>
    <m/>
    <m/>
    <x v="1"/>
  </r>
  <r>
    <n v="162"/>
    <n v="8"/>
    <x v="8"/>
    <x v="1"/>
    <d v="2014-12-12T00:00:00"/>
    <s v="None_8h"/>
    <m/>
    <m/>
    <n v="3"/>
    <m/>
    <n v="17"/>
    <m/>
    <n v="295"/>
    <m/>
    <m/>
    <m/>
    <m/>
    <m/>
    <m/>
    <n v="3"/>
    <n v="224.33333333333334"/>
    <n v="0"/>
    <n v="17"/>
    <s v=""/>
    <m/>
    <m/>
    <m/>
    <x v="1"/>
  </r>
  <r>
    <n v="162"/>
    <n v="8"/>
    <x v="8"/>
    <x v="1"/>
    <d v="2014-12-12T00:00:00"/>
    <s v="None_8h"/>
    <m/>
    <m/>
    <n v="4"/>
    <m/>
    <n v="17"/>
    <m/>
    <n v="230"/>
    <m/>
    <m/>
    <m/>
    <m/>
    <m/>
    <m/>
    <n v="3"/>
    <n v="224.33333333333334"/>
    <n v="0"/>
    <n v="17"/>
    <s v=""/>
    <m/>
    <m/>
    <m/>
    <x v="1"/>
  </r>
  <r>
    <n v="175"/>
    <n v="8"/>
    <x v="8"/>
    <x v="1"/>
    <d v="2014-12-12T00:00:00"/>
    <s v="None_8h"/>
    <m/>
    <s v="Amarok 175"/>
    <n v="1"/>
    <m/>
    <n v="16"/>
    <m/>
    <n v="227"/>
    <m/>
    <m/>
    <m/>
    <m/>
    <m/>
    <m/>
    <n v="3"/>
    <n v="224.33333333333334"/>
    <n v="0"/>
    <n v="16"/>
    <s v=""/>
    <m/>
    <m/>
    <m/>
    <x v="1"/>
  </r>
  <r>
    <n v="175"/>
    <n v="8"/>
    <x v="8"/>
    <x v="1"/>
    <d v="2014-12-12T00:00:00"/>
    <s v="None_8h"/>
    <m/>
    <m/>
    <n v="2"/>
    <m/>
    <n v="16"/>
    <m/>
    <n v="210"/>
    <m/>
    <m/>
    <m/>
    <m/>
    <m/>
    <m/>
    <n v="3"/>
    <n v="224.33333333333334"/>
    <n v="0"/>
    <n v="16"/>
    <s v=""/>
    <m/>
    <m/>
    <m/>
    <x v="1"/>
  </r>
  <r>
    <n v="175"/>
    <n v="8"/>
    <x v="8"/>
    <x v="1"/>
    <d v="2014-12-12T00:00:00"/>
    <s v="None_8h"/>
    <m/>
    <m/>
    <n v="3"/>
    <m/>
    <n v="16"/>
    <m/>
    <n v="290"/>
    <m/>
    <m/>
    <m/>
    <m/>
    <m/>
    <m/>
    <n v="3"/>
    <n v="224.33333333333334"/>
    <n v="0"/>
    <n v="16"/>
    <s v=""/>
    <m/>
    <m/>
    <m/>
    <x v="1"/>
  </r>
  <r>
    <n v="175"/>
    <n v="8"/>
    <x v="8"/>
    <x v="1"/>
    <d v="2014-12-12T00:00:00"/>
    <s v="None_8h"/>
    <m/>
    <m/>
    <n v="4"/>
    <m/>
    <n v="14"/>
    <m/>
    <n v="240"/>
    <m/>
    <m/>
    <m/>
    <m/>
    <m/>
    <m/>
    <n v="3"/>
    <n v="224.33333333333334"/>
    <n v="0"/>
    <n v="14"/>
    <s v=""/>
    <m/>
    <m/>
    <m/>
    <x v="1"/>
  </r>
  <r>
    <n v="189"/>
    <n v="8"/>
    <x v="8"/>
    <x v="1"/>
    <d v="2014-12-12T00:00:00"/>
    <s v="None_8h"/>
    <m/>
    <s v="Amarok 189"/>
    <n v="1"/>
    <m/>
    <n v="18"/>
    <m/>
    <n v="190"/>
    <m/>
    <m/>
    <m/>
    <m/>
    <m/>
    <m/>
    <n v="3"/>
    <n v="224.33333333333334"/>
    <n v="0"/>
    <n v="18"/>
    <s v=""/>
    <m/>
    <m/>
    <m/>
    <x v="1"/>
  </r>
  <r>
    <n v="189"/>
    <n v="8"/>
    <x v="8"/>
    <x v="1"/>
    <d v="2014-12-12T00:00:00"/>
    <s v="None_8h"/>
    <m/>
    <m/>
    <n v="2"/>
    <m/>
    <n v="18"/>
    <m/>
    <n v="245"/>
    <m/>
    <m/>
    <m/>
    <m/>
    <m/>
    <m/>
    <n v="4"/>
    <n v="224.33333333333334"/>
    <n v="0"/>
    <n v="18"/>
    <s v=""/>
    <m/>
    <m/>
    <m/>
    <x v="1"/>
  </r>
  <r>
    <n v="189"/>
    <n v="8"/>
    <x v="8"/>
    <x v="1"/>
    <d v="2014-12-12T00:00:00"/>
    <s v="None_8h"/>
    <m/>
    <m/>
    <n v="3"/>
    <m/>
    <n v="18"/>
    <m/>
    <n v="255"/>
    <m/>
    <m/>
    <m/>
    <m/>
    <m/>
    <m/>
    <n v="2"/>
    <n v="224.33333333333334"/>
    <n v="0"/>
    <n v="18"/>
    <s v=""/>
    <m/>
    <m/>
    <m/>
    <x v="1"/>
  </r>
  <r>
    <n v="189"/>
    <n v="8"/>
    <x v="8"/>
    <x v="1"/>
    <d v="2014-12-12T00:00:00"/>
    <s v="None_8h"/>
    <m/>
    <m/>
    <n v="4"/>
    <m/>
    <n v="17"/>
    <m/>
    <n v="285"/>
    <m/>
    <m/>
    <m/>
    <m/>
    <m/>
    <m/>
    <n v="3"/>
    <n v="224.33333333333334"/>
    <n v="0"/>
    <n v="17"/>
    <s v=""/>
    <m/>
    <m/>
    <m/>
    <x v="1"/>
  </r>
  <r>
    <n v="190"/>
    <n v="8"/>
    <x v="8"/>
    <x v="1"/>
    <d v="2014-12-12T00:00:00"/>
    <s v="None_8h"/>
    <m/>
    <s v="Amarok 190"/>
    <n v="1"/>
    <m/>
    <n v="17"/>
    <m/>
    <n v="250"/>
    <m/>
    <m/>
    <m/>
    <m/>
    <m/>
    <m/>
    <n v="3"/>
    <n v="224.33333333333334"/>
    <n v="0"/>
    <n v="17"/>
    <s v=""/>
    <m/>
    <m/>
    <m/>
    <x v="1"/>
  </r>
  <r>
    <n v="190"/>
    <n v="8"/>
    <x v="8"/>
    <x v="1"/>
    <d v="2014-12-12T00:00:00"/>
    <s v="None_8h"/>
    <m/>
    <m/>
    <n v="2"/>
    <m/>
    <n v="16"/>
    <m/>
    <n v="270"/>
    <m/>
    <m/>
    <m/>
    <m/>
    <m/>
    <m/>
    <n v="3"/>
    <n v="224.33333333333334"/>
    <n v="0"/>
    <n v="16"/>
    <s v=""/>
    <m/>
    <m/>
    <m/>
    <x v="1"/>
  </r>
  <r>
    <n v="190"/>
    <n v="8"/>
    <x v="8"/>
    <x v="1"/>
    <d v="2014-12-12T00:00:00"/>
    <s v="None_8h"/>
    <m/>
    <m/>
    <n v="3"/>
    <m/>
    <n v="17"/>
    <m/>
    <n v="325"/>
    <m/>
    <m/>
    <m/>
    <m/>
    <m/>
    <m/>
    <n v="3"/>
    <n v="224.33333333333334"/>
    <n v="0"/>
    <n v="17"/>
    <s v=""/>
    <m/>
    <m/>
    <m/>
    <x v="1"/>
  </r>
  <r>
    <n v="190"/>
    <n v="8"/>
    <x v="8"/>
    <x v="1"/>
    <d v="2014-12-12T00:00:00"/>
    <s v="None_8h"/>
    <m/>
    <m/>
    <n v="4"/>
    <m/>
    <n v="18"/>
    <m/>
    <n v="210"/>
    <m/>
    <m/>
    <m/>
    <m/>
    <m/>
    <m/>
    <n v="3"/>
    <n v="224.33333333333334"/>
    <n v="0"/>
    <n v="18"/>
    <s v=""/>
    <m/>
    <m/>
    <m/>
    <x v="1"/>
  </r>
  <r>
    <n v="201"/>
    <n v="8"/>
    <x v="8"/>
    <x v="1"/>
    <d v="2014-12-12T00:00:00"/>
    <s v="None_8h"/>
    <m/>
    <s v="Amarok 201"/>
    <n v="1"/>
    <m/>
    <n v="16"/>
    <m/>
    <n v="277"/>
    <m/>
    <m/>
    <m/>
    <m/>
    <m/>
    <m/>
    <n v="3"/>
    <n v="224.33333333333334"/>
    <n v="0"/>
    <n v="16"/>
    <s v=""/>
    <m/>
    <m/>
    <m/>
    <x v="1"/>
  </r>
  <r>
    <n v="201"/>
    <n v="8"/>
    <x v="8"/>
    <x v="1"/>
    <d v="2014-12-12T00:00:00"/>
    <s v="None_8h"/>
    <m/>
    <m/>
    <n v="2"/>
    <m/>
    <n v="15"/>
    <m/>
    <n v="263"/>
    <m/>
    <m/>
    <m/>
    <m/>
    <m/>
    <m/>
    <n v="3"/>
    <n v="224.33333333333334"/>
    <n v="0"/>
    <n v="15"/>
    <s v=""/>
    <m/>
    <m/>
    <m/>
    <x v="1"/>
  </r>
  <r>
    <n v="201"/>
    <n v="8"/>
    <x v="8"/>
    <x v="1"/>
    <d v="2014-12-12T00:00:00"/>
    <s v="None_8h"/>
    <m/>
    <m/>
    <n v="3"/>
    <m/>
    <n v="18"/>
    <m/>
    <n v="270"/>
    <m/>
    <m/>
    <m/>
    <m/>
    <m/>
    <m/>
    <n v="3"/>
    <n v="224.33333333333334"/>
    <n v="0"/>
    <n v="18"/>
    <s v=""/>
    <m/>
    <m/>
    <m/>
    <x v="1"/>
  </r>
  <r>
    <n v="213"/>
    <n v="8"/>
    <x v="8"/>
    <x v="1"/>
    <d v="2014-12-12T00:00:00"/>
    <s v="None_8h"/>
    <m/>
    <s v="Amarok 213"/>
    <n v="1"/>
    <m/>
    <n v="17"/>
    <m/>
    <n v="220"/>
    <m/>
    <m/>
    <m/>
    <m/>
    <m/>
    <m/>
    <n v="3"/>
    <n v="224.33333333333334"/>
    <n v="0"/>
    <n v="17"/>
    <s v=""/>
    <m/>
    <m/>
    <m/>
    <x v="1"/>
  </r>
  <r>
    <n v="213"/>
    <n v="8"/>
    <x v="8"/>
    <x v="1"/>
    <d v="2014-12-12T00:00:00"/>
    <s v="None_8h"/>
    <m/>
    <m/>
    <n v="2"/>
    <m/>
    <n v="17"/>
    <m/>
    <n v="355"/>
    <m/>
    <m/>
    <m/>
    <n v="21"/>
    <m/>
    <m/>
    <n v="4"/>
    <n v="224.33333333333334"/>
    <n v="0"/>
    <n v="17"/>
    <n v="38"/>
    <m/>
    <m/>
    <m/>
    <x v="1"/>
  </r>
  <r>
    <n v="213"/>
    <n v="8"/>
    <x v="8"/>
    <x v="1"/>
    <d v="2014-12-12T00:00:00"/>
    <s v="None_8h"/>
    <m/>
    <m/>
    <n v="3"/>
    <m/>
    <n v="17"/>
    <m/>
    <n v="325"/>
    <m/>
    <m/>
    <m/>
    <m/>
    <m/>
    <m/>
    <n v="4"/>
    <n v="224.33333333333334"/>
    <n v="0"/>
    <n v="17"/>
    <s v=""/>
    <m/>
    <m/>
    <m/>
    <x v="1"/>
  </r>
  <r>
    <n v="213"/>
    <n v="8"/>
    <x v="8"/>
    <x v="1"/>
    <d v="2014-12-12T00:00:00"/>
    <s v="None_8h"/>
    <m/>
    <m/>
    <n v="4"/>
    <m/>
    <n v="17"/>
    <m/>
    <n v="220"/>
    <m/>
    <m/>
    <m/>
    <m/>
    <m/>
    <m/>
    <n v="3"/>
    <n v="224.33333333333334"/>
    <n v="0"/>
    <n v="17"/>
    <s v=""/>
    <m/>
    <m/>
    <m/>
    <x v="1"/>
  </r>
  <r>
    <n v="49"/>
    <n v="8"/>
    <x v="8"/>
    <x v="10"/>
    <d v="2014-08-11T00:00:00"/>
    <s v="None_8h"/>
    <m/>
    <n v="49"/>
    <n v="1"/>
    <n v="1"/>
    <n v="2"/>
    <n v="3"/>
    <n v="40"/>
    <m/>
    <n v="172"/>
    <n v="4"/>
    <n v="4"/>
    <m/>
    <s v="V"/>
    <m/>
    <e v="#N/A"/>
    <e v="#N/A"/>
    <e v="#N/A"/>
    <n v="10"/>
    <m/>
    <m/>
    <m/>
    <x v="2"/>
  </r>
  <r>
    <n v="49"/>
    <n v="8"/>
    <x v="8"/>
    <x v="10"/>
    <d v="2014-08-11T00:00:00"/>
    <s v="None_8h"/>
    <m/>
    <m/>
    <n v="2"/>
    <n v="1"/>
    <n v="2"/>
    <n v="3"/>
    <n v="42"/>
    <n v="180"/>
    <n v="154"/>
    <n v="4"/>
    <n v="4"/>
    <m/>
    <s v="V"/>
    <m/>
    <e v="#N/A"/>
    <e v="#N/A"/>
    <e v="#N/A"/>
    <n v="10"/>
    <m/>
    <m/>
    <m/>
    <x v="2"/>
  </r>
  <r>
    <n v="49"/>
    <n v="8"/>
    <x v="8"/>
    <x v="10"/>
    <d v="2014-08-11T00:00:00"/>
    <s v="None_8h"/>
    <m/>
    <m/>
    <n v="3"/>
    <n v="1"/>
    <n v="2"/>
    <n v="3"/>
    <n v="42"/>
    <n v="170"/>
    <n v="160"/>
    <n v="4"/>
    <n v="4"/>
    <m/>
    <s v="V"/>
    <m/>
    <e v="#N/A"/>
    <e v="#N/A"/>
    <e v="#N/A"/>
    <n v="10"/>
    <m/>
    <m/>
    <m/>
    <x v="2"/>
  </r>
  <r>
    <n v="49"/>
    <n v="8"/>
    <x v="8"/>
    <x v="10"/>
    <d v="2014-08-11T00:00:00"/>
    <s v="None_8h"/>
    <m/>
    <m/>
    <n v="4"/>
    <n v="1"/>
    <n v="2"/>
    <n v="3"/>
    <n v="36"/>
    <n v="164"/>
    <n v="149"/>
    <n v="4"/>
    <n v="3"/>
    <m/>
    <s v="V"/>
    <m/>
    <e v="#N/A"/>
    <e v="#N/A"/>
    <e v="#N/A"/>
    <n v="9"/>
    <m/>
    <m/>
    <m/>
    <x v="2"/>
  </r>
  <r>
    <n v="59"/>
    <n v="8"/>
    <x v="8"/>
    <x v="10"/>
    <d v="2014-08-11T00:00:00"/>
    <s v="None_8h"/>
    <m/>
    <n v="59"/>
    <n v="1"/>
    <n v="1"/>
    <n v="2"/>
    <n v="3"/>
    <n v="42"/>
    <m/>
    <n v="170"/>
    <n v="4"/>
    <n v="4"/>
    <m/>
    <s v="V"/>
    <m/>
    <e v="#N/A"/>
    <e v="#N/A"/>
    <e v="#N/A"/>
    <n v="10"/>
    <m/>
    <m/>
    <m/>
    <x v="2"/>
  </r>
  <r>
    <n v="59"/>
    <n v="8"/>
    <x v="8"/>
    <x v="10"/>
    <d v="2014-08-11T00:00:00"/>
    <s v="None_8h"/>
    <m/>
    <m/>
    <n v="2"/>
    <n v="1"/>
    <n v="2"/>
    <n v="3"/>
    <n v="43"/>
    <n v="176"/>
    <n v="180"/>
    <n v="4"/>
    <n v="4"/>
    <m/>
    <s v="V"/>
    <m/>
    <e v="#N/A"/>
    <e v="#N/A"/>
    <e v="#N/A"/>
    <n v="10"/>
    <m/>
    <m/>
    <m/>
    <x v="2"/>
  </r>
  <r>
    <n v="59"/>
    <n v="8"/>
    <x v="8"/>
    <x v="10"/>
    <d v="2014-08-11T00:00:00"/>
    <s v="None_8h"/>
    <m/>
    <m/>
    <n v="3"/>
    <n v="1"/>
    <n v="2"/>
    <n v="3"/>
    <n v="45"/>
    <n v="180"/>
    <n v="168"/>
    <n v="3"/>
    <n v="5"/>
    <m/>
    <s v="V"/>
    <m/>
    <e v="#N/A"/>
    <e v="#N/A"/>
    <e v="#N/A"/>
    <n v="10"/>
    <m/>
    <m/>
    <m/>
    <x v="2"/>
  </r>
  <r>
    <n v="59"/>
    <n v="8"/>
    <x v="8"/>
    <x v="10"/>
    <d v="2014-08-11T00:00:00"/>
    <s v="None_8h"/>
    <m/>
    <m/>
    <n v="4"/>
    <n v="1"/>
    <n v="2"/>
    <n v="3"/>
    <n v="45"/>
    <n v="197"/>
    <n v="187"/>
    <n v="4"/>
    <n v="4"/>
    <m/>
    <s v="V"/>
    <m/>
    <e v="#N/A"/>
    <e v="#N/A"/>
    <e v="#N/A"/>
    <n v="10"/>
    <m/>
    <m/>
    <m/>
    <x v="2"/>
  </r>
  <r>
    <n v="65"/>
    <n v="8"/>
    <x v="8"/>
    <x v="10"/>
    <d v="2014-08-11T00:00:00"/>
    <s v="None_8h"/>
    <m/>
    <n v="65"/>
    <n v="1"/>
    <n v="1"/>
    <n v="2"/>
    <n v="3"/>
    <n v="40"/>
    <m/>
    <n v="137"/>
    <n v="4"/>
    <n v="4"/>
    <m/>
    <s v="V"/>
    <m/>
    <e v="#N/A"/>
    <e v="#N/A"/>
    <e v="#N/A"/>
    <n v="10"/>
    <m/>
    <m/>
    <m/>
    <x v="2"/>
  </r>
  <r>
    <n v="65"/>
    <n v="8"/>
    <x v="8"/>
    <x v="10"/>
    <d v="2014-08-11T00:00:00"/>
    <s v="None_8h"/>
    <m/>
    <m/>
    <n v="2"/>
    <n v="1"/>
    <n v="2"/>
    <n v="3"/>
    <n v="40"/>
    <n v="177"/>
    <n v="146"/>
    <n v="4"/>
    <n v="3"/>
    <m/>
    <s v="V"/>
    <m/>
    <e v="#N/A"/>
    <e v="#N/A"/>
    <e v="#N/A"/>
    <n v="9"/>
    <m/>
    <m/>
    <m/>
    <x v="2"/>
  </r>
  <r>
    <n v="65"/>
    <n v="8"/>
    <x v="8"/>
    <x v="10"/>
    <d v="2014-08-11T00:00:00"/>
    <s v="None_8h"/>
    <m/>
    <m/>
    <n v="3"/>
    <n v="1"/>
    <n v="2"/>
    <n v="3"/>
    <n v="45"/>
    <n v="183"/>
    <n v="172"/>
    <n v="4"/>
    <n v="3"/>
    <m/>
    <s v="V"/>
    <m/>
    <e v="#N/A"/>
    <e v="#N/A"/>
    <e v="#N/A"/>
    <n v="9"/>
    <m/>
    <m/>
    <m/>
    <x v="2"/>
  </r>
  <r>
    <n v="65"/>
    <n v="8"/>
    <x v="8"/>
    <x v="10"/>
    <d v="2014-08-11T00:00:00"/>
    <s v="None_8h"/>
    <m/>
    <m/>
    <n v="4"/>
    <n v="1"/>
    <n v="2"/>
    <n v="3"/>
    <n v="45"/>
    <n v="197"/>
    <n v="164"/>
    <n v="4"/>
    <n v="4"/>
    <m/>
    <s v="V"/>
    <m/>
    <e v="#N/A"/>
    <e v="#N/A"/>
    <e v="#N/A"/>
    <n v="10"/>
    <m/>
    <m/>
    <m/>
    <x v="2"/>
  </r>
  <r>
    <n v="72"/>
    <n v="8"/>
    <x v="8"/>
    <x v="10"/>
    <d v="2014-08-18T00:00:00"/>
    <s v="None_8h"/>
    <m/>
    <n v="72"/>
    <n v="1"/>
    <n v="1"/>
    <n v="3"/>
    <n v="4"/>
    <n v="55"/>
    <m/>
    <n v="140"/>
    <n v="4"/>
    <n v="6"/>
    <m/>
    <m/>
    <m/>
    <e v="#N/A"/>
    <e v="#N/A"/>
    <e v="#N/A"/>
    <n v="13"/>
    <m/>
    <m/>
    <m/>
    <x v="2"/>
  </r>
  <r>
    <n v="72"/>
    <n v="8"/>
    <x v="8"/>
    <x v="10"/>
    <d v="2014-08-18T00:00:00"/>
    <s v="None_8h"/>
    <m/>
    <m/>
    <n v="2"/>
    <n v="1"/>
    <n v="3"/>
    <n v="4"/>
    <n v="45"/>
    <n v="198"/>
    <n v="144"/>
    <n v="4"/>
    <n v="6"/>
    <m/>
    <m/>
    <m/>
    <e v="#N/A"/>
    <e v="#N/A"/>
    <e v="#N/A"/>
    <n v="13"/>
    <m/>
    <m/>
    <m/>
    <x v="2"/>
  </r>
  <r>
    <n v="72"/>
    <n v="8"/>
    <x v="8"/>
    <x v="10"/>
    <d v="2014-08-18T00:00:00"/>
    <s v="None_8h"/>
    <m/>
    <m/>
    <n v="3"/>
    <n v="1"/>
    <n v="3"/>
    <n v="4"/>
    <n v="44"/>
    <n v="183"/>
    <n v="118"/>
    <n v="4"/>
    <n v="5"/>
    <m/>
    <m/>
    <m/>
    <e v="#N/A"/>
    <e v="#N/A"/>
    <e v="#N/A"/>
    <n v="12"/>
    <m/>
    <m/>
    <m/>
    <x v="2"/>
  </r>
  <r>
    <n v="72"/>
    <n v="8"/>
    <x v="8"/>
    <x v="10"/>
    <d v="2014-08-18T00:00:00"/>
    <s v="None_8h"/>
    <m/>
    <m/>
    <n v="4"/>
    <n v="1"/>
    <n v="3"/>
    <n v="4"/>
    <n v="47"/>
    <n v="219"/>
    <n v="134"/>
    <n v="4"/>
    <n v="6"/>
    <m/>
    <m/>
    <m/>
    <e v="#N/A"/>
    <e v="#N/A"/>
    <e v="#N/A"/>
    <n v="13"/>
    <m/>
    <m/>
    <m/>
    <x v="2"/>
  </r>
  <r>
    <n v="77"/>
    <n v="8"/>
    <x v="8"/>
    <x v="10"/>
    <d v="2014-08-18T00:00:00"/>
    <s v="None_8h"/>
    <m/>
    <n v="77"/>
    <n v="1"/>
    <n v="1"/>
    <n v="3"/>
    <n v="4"/>
    <n v="45"/>
    <m/>
    <n v="117"/>
    <n v="4"/>
    <n v="5"/>
    <m/>
    <m/>
    <m/>
    <e v="#N/A"/>
    <e v="#N/A"/>
    <e v="#N/A"/>
    <n v="12"/>
    <m/>
    <m/>
    <m/>
    <x v="2"/>
  </r>
  <r>
    <n v="77"/>
    <n v="8"/>
    <x v="8"/>
    <x v="10"/>
    <d v="2014-08-18T00:00:00"/>
    <s v="None_8h"/>
    <m/>
    <m/>
    <n v="2"/>
    <n v="1"/>
    <n v="3"/>
    <n v="4"/>
    <n v="48"/>
    <n v="212"/>
    <n v="145"/>
    <n v="4"/>
    <n v="6"/>
    <m/>
    <m/>
    <m/>
    <e v="#N/A"/>
    <e v="#N/A"/>
    <e v="#N/A"/>
    <n v="13"/>
    <m/>
    <m/>
    <m/>
    <x v="2"/>
  </r>
  <r>
    <n v="77"/>
    <n v="8"/>
    <x v="8"/>
    <x v="10"/>
    <d v="2014-08-18T00:00:00"/>
    <s v="None_8h"/>
    <m/>
    <m/>
    <n v="3"/>
    <n v="1"/>
    <n v="3"/>
    <n v="4"/>
    <n v="45"/>
    <n v="204"/>
    <n v="190"/>
    <n v="4"/>
    <n v="5"/>
    <m/>
    <m/>
    <m/>
    <e v="#N/A"/>
    <e v="#N/A"/>
    <e v="#N/A"/>
    <n v="12"/>
    <m/>
    <m/>
    <m/>
    <x v="2"/>
  </r>
  <r>
    <n v="77"/>
    <n v="8"/>
    <x v="8"/>
    <x v="10"/>
    <d v="2014-08-18T00:00:00"/>
    <s v="None_8h"/>
    <m/>
    <m/>
    <n v="4"/>
    <n v="2"/>
    <n v="4"/>
    <n v="5"/>
    <n v="55"/>
    <n v="232"/>
    <n v="84"/>
    <n v="4"/>
    <n v="7"/>
    <m/>
    <m/>
    <m/>
    <e v="#N/A"/>
    <e v="#N/A"/>
    <e v="#N/A"/>
    <n v="15"/>
    <m/>
    <m/>
    <m/>
    <x v="2"/>
  </r>
  <r>
    <n v="94"/>
    <n v="8"/>
    <x v="8"/>
    <x v="10"/>
    <d v="2014-08-18T00:00:00"/>
    <s v="None_8h"/>
    <m/>
    <n v="94"/>
    <n v="1"/>
    <n v="1"/>
    <n v="3"/>
    <n v="4"/>
    <n v="45"/>
    <m/>
    <n v="135"/>
    <n v="4"/>
    <n v="6"/>
    <m/>
    <m/>
    <m/>
    <e v="#N/A"/>
    <e v="#N/A"/>
    <e v="#N/A"/>
    <n v="13"/>
    <m/>
    <m/>
    <m/>
    <x v="2"/>
  </r>
  <r>
    <n v="94"/>
    <n v="8"/>
    <x v="8"/>
    <x v="10"/>
    <d v="2014-08-18T00:00:00"/>
    <s v="None_8h"/>
    <m/>
    <m/>
    <n v="2"/>
    <n v="1"/>
    <n v="3"/>
    <n v="4"/>
    <n v="43"/>
    <n v="205"/>
    <n v="142"/>
    <n v="4"/>
    <n v="6"/>
    <m/>
    <m/>
    <m/>
    <e v="#N/A"/>
    <e v="#N/A"/>
    <e v="#N/A"/>
    <n v="13"/>
    <m/>
    <m/>
    <m/>
    <x v="2"/>
  </r>
  <r>
    <n v="94"/>
    <n v="8"/>
    <x v="8"/>
    <x v="10"/>
    <d v="2014-08-18T00:00:00"/>
    <s v="None_8h"/>
    <m/>
    <m/>
    <n v="3"/>
    <n v="2"/>
    <n v="3"/>
    <n v="4"/>
    <n v="51"/>
    <n v="230"/>
    <n v="200"/>
    <n v="4"/>
    <n v="6"/>
    <m/>
    <m/>
    <m/>
    <e v="#N/A"/>
    <e v="#N/A"/>
    <e v="#N/A"/>
    <n v="13"/>
    <m/>
    <m/>
    <m/>
    <x v="2"/>
  </r>
  <r>
    <n v="94"/>
    <n v="8"/>
    <x v="8"/>
    <x v="10"/>
    <d v="2014-08-18T00:00:00"/>
    <s v="None_8h"/>
    <m/>
    <m/>
    <n v="4"/>
    <n v="2"/>
    <n v="3"/>
    <n v="4"/>
    <n v="50"/>
    <n v="208"/>
    <n v="205"/>
    <n v="4"/>
    <n v="6"/>
    <m/>
    <m/>
    <m/>
    <e v="#N/A"/>
    <e v="#N/A"/>
    <e v="#N/A"/>
    <n v="13"/>
    <m/>
    <m/>
    <m/>
    <x v="2"/>
  </r>
  <r>
    <n v="50"/>
    <n v="8"/>
    <x v="8"/>
    <x v="10"/>
    <d v="2014-08-23T00:00:00"/>
    <s v="None_8h"/>
    <m/>
    <n v="50"/>
    <n v="1"/>
    <n v="1"/>
    <n v="4"/>
    <n v="5"/>
    <n v="65"/>
    <m/>
    <n v="58"/>
    <n v="5"/>
    <n v="7"/>
    <m/>
    <s v="E"/>
    <m/>
    <e v="#N/A"/>
    <e v="#N/A"/>
    <e v="#N/A"/>
    <n v="16"/>
    <m/>
    <m/>
    <m/>
    <x v="2"/>
  </r>
  <r>
    <n v="50"/>
    <n v="8"/>
    <x v="8"/>
    <x v="10"/>
    <d v="2014-08-23T00:00:00"/>
    <s v="None_8h"/>
    <m/>
    <m/>
    <n v="2"/>
    <n v="1"/>
    <n v="4"/>
    <n v="5"/>
    <n v="53"/>
    <n v="235"/>
    <n v="68"/>
    <n v="4"/>
    <n v="7"/>
    <m/>
    <s v="E"/>
    <m/>
    <e v="#N/A"/>
    <e v="#N/A"/>
    <e v="#N/A"/>
    <n v="15"/>
    <m/>
    <m/>
    <m/>
    <x v="2"/>
  </r>
  <r>
    <n v="50"/>
    <n v="8"/>
    <x v="8"/>
    <x v="10"/>
    <d v="2014-08-23T00:00:00"/>
    <s v="None_8h"/>
    <m/>
    <m/>
    <n v="3"/>
    <n v="1"/>
    <n v="4"/>
    <n v="5"/>
    <n v="63"/>
    <n v="263"/>
    <n v="120"/>
    <n v="3"/>
    <n v="9"/>
    <m/>
    <s v="E"/>
    <m/>
    <e v="#N/A"/>
    <e v="#N/A"/>
    <e v="#N/A"/>
    <n v="16"/>
    <m/>
    <m/>
    <m/>
    <x v="2"/>
  </r>
  <r>
    <n v="50"/>
    <n v="8"/>
    <x v="8"/>
    <x v="10"/>
    <d v="2014-08-23T00:00:00"/>
    <s v="None_8h"/>
    <m/>
    <m/>
    <n v="4"/>
    <n v="1"/>
    <n v="4"/>
    <n v="5"/>
    <n v="55"/>
    <n v="227"/>
    <n v="36"/>
    <n v="3"/>
    <n v="7"/>
    <m/>
    <s v="V"/>
    <m/>
    <e v="#N/A"/>
    <e v="#N/A"/>
    <e v="#N/A"/>
    <n v="14"/>
    <m/>
    <m/>
    <m/>
    <x v="2"/>
  </r>
  <r>
    <n v="71"/>
    <n v="8"/>
    <x v="8"/>
    <x v="10"/>
    <d v="2014-08-23T00:00:00"/>
    <s v="None_8h"/>
    <m/>
    <n v="71"/>
    <n v="1"/>
    <n v="2"/>
    <n v="4"/>
    <n v="5"/>
    <n v="61"/>
    <m/>
    <n v="211"/>
    <n v="3"/>
    <n v="10"/>
    <m/>
    <s v="V"/>
    <m/>
    <e v="#N/A"/>
    <e v="#N/A"/>
    <e v="#N/A"/>
    <n v="17"/>
    <m/>
    <m/>
    <m/>
    <x v="2"/>
  </r>
  <r>
    <n v="71"/>
    <n v="8"/>
    <x v="8"/>
    <x v="10"/>
    <d v="2014-08-23T00:00:00"/>
    <s v="None_8h"/>
    <m/>
    <m/>
    <n v="2"/>
    <n v="2"/>
    <n v="4"/>
    <n v="5"/>
    <n v="58"/>
    <n v="260"/>
    <n v="65"/>
    <n v="4"/>
    <n v="8"/>
    <m/>
    <s v="V"/>
    <m/>
    <e v="#N/A"/>
    <e v="#N/A"/>
    <e v="#N/A"/>
    <n v="16"/>
    <m/>
    <m/>
    <m/>
    <x v="2"/>
  </r>
  <r>
    <n v="71"/>
    <n v="8"/>
    <x v="8"/>
    <x v="10"/>
    <d v="2014-08-23T00:00:00"/>
    <s v="None_8h"/>
    <m/>
    <m/>
    <n v="3"/>
    <n v="1"/>
    <n v="4"/>
    <n v="5"/>
    <n v="58"/>
    <n v="251"/>
    <n v="48"/>
    <n v="4"/>
    <n v="7"/>
    <m/>
    <s v="V"/>
    <m/>
    <e v="#N/A"/>
    <e v="#N/A"/>
    <e v="#N/A"/>
    <n v="15"/>
    <m/>
    <m/>
    <m/>
    <x v="2"/>
  </r>
  <r>
    <n v="71"/>
    <n v="8"/>
    <x v="8"/>
    <x v="10"/>
    <d v="2014-08-23T00:00:00"/>
    <s v="None_8h"/>
    <m/>
    <m/>
    <n v="4"/>
    <n v="2"/>
    <n v="4"/>
    <n v="5"/>
    <n v="60"/>
    <n v="238"/>
    <n v="158"/>
    <n v="4"/>
    <n v="7"/>
    <m/>
    <s v="V"/>
    <m/>
    <e v="#N/A"/>
    <e v="#N/A"/>
    <e v="#N/A"/>
    <n v="15"/>
    <m/>
    <m/>
    <m/>
    <x v="2"/>
  </r>
  <r>
    <n v="89"/>
    <n v="8"/>
    <x v="8"/>
    <x v="10"/>
    <d v="2014-08-23T00:00:00"/>
    <s v="None_8h"/>
    <m/>
    <n v="89"/>
    <n v="1"/>
    <n v="2"/>
    <n v="4"/>
    <n v="5"/>
    <n v="56"/>
    <m/>
    <n v="154"/>
    <n v="4"/>
    <n v="9"/>
    <m/>
    <s v="E"/>
    <m/>
    <e v="#N/A"/>
    <e v="#N/A"/>
    <e v="#N/A"/>
    <n v="17"/>
    <m/>
    <m/>
    <m/>
    <x v="2"/>
  </r>
  <r>
    <n v="89"/>
    <n v="8"/>
    <x v="8"/>
    <x v="10"/>
    <d v="2014-08-23T00:00:00"/>
    <s v="None_8h"/>
    <m/>
    <m/>
    <n v="2"/>
    <n v="1"/>
    <n v="3"/>
    <n v="4"/>
    <n v="55"/>
    <n v="220"/>
    <n v="229"/>
    <n v="5"/>
    <n v="6"/>
    <m/>
    <s v="V"/>
    <m/>
    <e v="#N/A"/>
    <e v="#N/A"/>
    <e v="#N/A"/>
    <n v="14"/>
    <m/>
    <m/>
    <m/>
    <x v="2"/>
  </r>
  <r>
    <n v="89"/>
    <n v="8"/>
    <x v="8"/>
    <x v="10"/>
    <d v="2014-08-23T00:00:00"/>
    <s v="None_8h"/>
    <m/>
    <m/>
    <n v="3"/>
    <n v="1"/>
    <n v="4"/>
    <n v="5"/>
    <n v="60"/>
    <n v="265"/>
    <n v="73"/>
    <n v="4"/>
    <n v="8"/>
    <m/>
    <s v="E"/>
    <m/>
    <e v="#N/A"/>
    <e v="#N/A"/>
    <e v="#N/A"/>
    <n v="16"/>
    <m/>
    <m/>
    <m/>
    <x v="2"/>
  </r>
  <r>
    <n v="89"/>
    <n v="8"/>
    <x v="8"/>
    <x v="10"/>
    <d v="2014-08-23T00:00:00"/>
    <s v="None_8h"/>
    <m/>
    <m/>
    <n v="4"/>
    <n v="1"/>
    <n v="4"/>
    <n v="5"/>
    <n v="50"/>
    <n v="234"/>
    <n v="25"/>
    <n v="4"/>
    <n v="7"/>
    <m/>
    <s v="E"/>
    <m/>
    <e v="#N/A"/>
    <e v="#N/A"/>
    <e v="#N/A"/>
    <n v="15"/>
    <m/>
    <m/>
    <m/>
    <x v="2"/>
  </r>
  <r>
    <n v="55"/>
    <n v="8"/>
    <x v="8"/>
    <x v="10"/>
    <d v="2014-09-01T00:00:00"/>
    <s v="None_8h"/>
    <m/>
    <n v="55"/>
    <n v="1"/>
    <n v="2"/>
    <n v="5"/>
    <n v="6"/>
    <n v="65"/>
    <m/>
    <n v="113"/>
    <n v="5"/>
    <n v="11"/>
    <m/>
    <s v="DR"/>
    <m/>
    <e v="#N/A"/>
    <e v="#N/A"/>
    <e v="#N/A"/>
    <n v="21"/>
    <m/>
    <m/>
    <m/>
    <x v="2"/>
  </r>
  <r>
    <n v="55"/>
    <n v="8"/>
    <x v="8"/>
    <x v="10"/>
    <d v="2014-09-01T00:00:00"/>
    <s v="None_8h"/>
    <m/>
    <m/>
    <n v="2"/>
    <n v="2"/>
    <n v="5"/>
    <n v="6"/>
    <n v="60"/>
    <n v="206"/>
    <n v="130"/>
    <n v="5"/>
    <n v="12"/>
    <m/>
    <s v="DR"/>
    <m/>
    <e v="#N/A"/>
    <e v="#N/A"/>
    <e v="#N/A"/>
    <n v="22"/>
    <m/>
    <m/>
    <m/>
    <x v="2"/>
  </r>
  <r>
    <n v="55"/>
    <n v="8"/>
    <x v="8"/>
    <x v="10"/>
    <d v="2014-09-01T00:00:00"/>
    <s v="None_8h"/>
    <m/>
    <m/>
    <n v="3"/>
    <n v="2"/>
    <n v="5"/>
    <n v="6"/>
    <n v="65"/>
    <n v="220"/>
    <n v="42"/>
    <n v="5"/>
    <n v="10"/>
    <m/>
    <s v="DR"/>
    <m/>
    <e v="#N/A"/>
    <e v="#N/A"/>
    <e v="#N/A"/>
    <n v="20"/>
    <m/>
    <m/>
    <m/>
    <x v="2"/>
  </r>
  <r>
    <n v="55"/>
    <n v="8"/>
    <x v="8"/>
    <x v="10"/>
    <d v="2014-09-01T00:00:00"/>
    <s v="None_8h"/>
    <m/>
    <m/>
    <n v="4"/>
    <n v="2"/>
    <n v="4"/>
    <n v="5"/>
    <n v="62"/>
    <n v="211"/>
    <n v="21"/>
    <n v="5"/>
    <n v="12"/>
    <m/>
    <s v="DR"/>
    <m/>
    <e v="#N/A"/>
    <e v="#N/A"/>
    <e v="#N/A"/>
    <n v="21"/>
    <m/>
    <m/>
    <m/>
    <x v="2"/>
  </r>
  <r>
    <n v="56"/>
    <n v="8"/>
    <x v="8"/>
    <x v="10"/>
    <d v="2014-09-01T00:00:00"/>
    <s v="None_8h"/>
    <m/>
    <n v="56"/>
    <n v="1"/>
    <n v="1"/>
    <n v="5"/>
    <n v="6"/>
    <n v="81"/>
    <m/>
    <n v="191"/>
    <n v="5"/>
    <n v="12"/>
    <m/>
    <s v="DR"/>
    <m/>
    <e v="#N/A"/>
    <e v="#N/A"/>
    <e v="#N/A"/>
    <n v="22"/>
    <m/>
    <m/>
    <m/>
    <x v="2"/>
  </r>
  <r>
    <n v="56"/>
    <n v="8"/>
    <x v="8"/>
    <x v="10"/>
    <d v="2014-09-01T00:00:00"/>
    <s v="None_8h"/>
    <m/>
    <m/>
    <n v="2"/>
    <n v="1"/>
    <n v="4"/>
    <n v="5"/>
    <n v="65"/>
    <n v="235"/>
    <n v="240"/>
    <n v="5"/>
    <n v="10"/>
    <m/>
    <s v="DR"/>
    <m/>
    <e v="#N/A"/>
    <e v="#N/A"/>
    <e v="#N/A"/>
    <n v="19"/>
    <m/>
    <m/>
    <m/>
    <x v="2"/>
  </r>
  <r>
    <n v="56"/>
    <n v="8"/>
    <x v="8"/>
    <x v="10"/>
    <d v="2014-09-01T00:00:00"/>
    <s v="None_8h"/>
    <m/>
    <m/>
    <n v="3"/>
    <n v="1"/>
    <n v="4"/>
    <n v="6"/>
    <n v="66"/>
    <n v="271"/>
    <n v="27"/>
    <n v="5"/>
    <n v="10"/>
    <m/>
    <s v="E"/>
    <m/>
    <e v="#N/A"/>
    <e v="#N/A"/>
    <e v="#N/A"/>
    <n v="19"/>
    <m/>
    <m/>
    <m/>
    <x v="2"/>
  </r>
  <r>
    <n v="56"/>
    <n v="8"/>
    <x v="8"/>
    <x v="10"/>
    <d v="2014-09-01T00:00:00"/>
    <s v="None_8h"/>
    <m/>
    <m/>
    <n v="4"/>
    <n v="1"/>
    <n v="5"/>
    <n v="6"/>
    <n v="70"/>
    <n v="251"/>
    <n v="102"/>
    <n v="5"/>
    <n v="10"/>
    <m/>
    <s v="DR"/>
    <m/>
    <e v="#N/A"/>
    <e v="#N/A"/>
    <e v="#N/A"/>
    <n v="20"/>
    <m/>
    <m/>
    <m/>
    <x v="2"/>
  </r>
  <r>
    <n v="96"/>
    <n v="8"/>
    <x v="8"/>
    <x v="10"/>
    <d v="2014-09-01T00:00:00"/>
    <s v="None_8h"/>
    <m/>
    <n v="96"/>
    <n v="1"/>
    <n v="1"/>
    <n v="5"/>
    <n v="6"/>
    <n v="66"/>
    <m/>
    <n v="44"/>
    <n v="6"/>
    <n v="8"/>
    <m/>
    <s v="DR"/>
    <m/>
    <e v="#N/A"/>
    <e v="#N/A"/>
    <e v="#N/A"/>
    <n v="19"/>
    <m/>
    <m/>
    <m/>
    <x v="2"/>
  </r>
  <r>
    <n v="96"/>
    <n v="8"/>
    <x v="8"/>
    <x v="10"/>
    <d v="2014-09-01T00:00:00"/>
    <s v="None_8h"/>
    <m/>
    <m/>
    <n v="2"/>
    <n v="1"/>
    <n v="4"/>
    <n v="5"/>
    <n v="56"/>
    <n v="215"/>
    <n v="201"/>
    <n v="6"/>
    <n v="8"/>
    <m/>
    <s v="E"/>
    <m/>
    <e v="#N/A"/>
    <e v="#N/A"/>
    <e v="#N/A"/>
    <n v="18"/>
    <m/>
    <m/>
    <m/>
    <x v="2"/>
  </r>
  <r>
    <n v="96"/>
    <n v="8"/>
    <x v="8"/>
    <x v="10"/>
    <d v="2014-09-01T00:00:00"/>
    <s v="None_8h"/>
    <m/>
    <m/>
    <n v="3"/>
    <n v="1"/>
    <n v="5"/>
    <n v="6"/>
    <n v="72"/>
    <n v="240"/>
    <n v="62"/>
    <n v="4"/>
    <n v="10"/>
    <m/>
    <s v="DR"/>
    <m/>
    <e v="#N/A"/>
    <e v="#N/A"/>
    <e v="#N/A"/>
    <n v="19"/>
    <m/>
    <m/>
    <m/>
    <x v="2"/>
  </r>
  <r>
    <n v="96"/>
    <n v="8"/>
    <x v="8"/>
    <x v="10"/>
    <d v="2014-09-01T00:00:00"/>
    <s v="None_8h"/>
    <m/>
    <m/>
    <n v="4"/>
    <n v="2"/>
    <n v="5"/>
    <n v="6"/>
    <n v="70"/>
    <n v="211"/>
    <n v="95"/>
    <n v="4"/>
    <n v="11"/>
    <m/>
    <s v="DR"/>
    <m/>
    <e v="#N/A"/>
    <e v="#N/A"/>
    <e v="#N/A"/>
    <n v="20"/>
    <m/>
    <m/>
    <m/>
    <x v="2"/>
  </r>
  <r>
    <n v="48"/>
    <n v="8"/>
    <x v="8"/>
    <x v="10"/>
    <d v="2014-09-08T00:00:00"/>
    <s v="None_8h"/>
    <m/>
    <n v="48"/>
    <n v="1"/>
    <n v="1"/>
    <n v="6"/>
    <n v="7"/>
    <n v="82"/>
    <m/>
    <n v="92"/>
    <n v="5"/>
    <n v="11"/>
    <m/>
    <s v="DR"/>
    <m/>
    <e v="#N/A"/>
    <e v="#N/A"/>
    <e v="#N/A"/>
    <n v="22"/>
    <m/>
    <m/>
    <m/>
    <x v="2"/>
  </r>
  <r>
    <n v="48"/>
    <n v="8"/>
    <x v="8"/>
    <x v="10"/>
    <d v="2014-09-08T00:00:00"/>
    <s v="None_8h"/>
    <m/>
    <m/>
    <n v="2"/>
    <n v="2"/>
    <n v="6"/>
    <n v="7"/>
    <n v="80"/>
    <n v="251"/>
    <n v="46"/>
    <n v="5"/>
    <n v="10"/>
    <m/>
    <s v="DR"/>
    <m/>
    <e v="#N/A"/>
    <e v="#N/A"/>
    <e v="#N/A"/>
    <n v="21"/>
    <m/>
    <m/>
    <m/>
    <x v="2"/>
  </r>
  <r>
    <n v="48"/>
    <n v="8"/>
    <x v="8"/>
    <x v="10"/>
    <d v="2014-09-08T00:00:00"/>
    <s v="None_8h"/>
    <m/>
    <m/>
    <n v="3"/>
    <n v="2"/>
    <n v="6"/>
    <n v="7"/>
    <n v="79"/>
    <n v="266"/>
    <n v="56"/>
    <n v="5"/>
    <n v="11"/>
    <m/>
    <s v="DR"/>
    <m/>
    <e v="#N/A"/>
    <e v="#N/A"/>
    <e v="#N/A"/>
    <n v="22"/>
    <m/>
    <m/>
    <m/>
    <x v="2"/>
  </r>
  <r>
    <n v="48"/>
    <n v="8"/>
    <x v="8"/>
    <x v="10"/>
    <d v="2014-09-08T00:00:00"/>
    <s v="None_8h"/>
    <m/>
    <m/>
    <n v="4"/>
    <n v="1"/>
    <n v="6"/>
    <n v="7"/>
    <n v="80"/>
    <n v="284"/>
    <n v="75"/>
    <n v="4"/>
    <n v="12"/>
    <m/>
    <s v="DR"/>
    <m/>
    <e v="#N/A"/>
    <e v="#N/A"/>
    <e v="#N/A"/>
    <n v="22"/>
    <m/>
    <m/>
    <m/>
    <x v="2"/>
  </r>
  <r>
    <n v="69"/>
    <n v="8"/>
    <x v="8"/>
    <x v="10"/>
    <d v="2014-09-08T00:00:00"/>
    <s v="None_8h"/>
    <m/>
    <n v="69"/>
    <n v="1"/>
    <n v="1"/>
    <n v="6"/>
    <n v="8"/>
    <n v="75"/>
    <n v="255"/>
    <n v="25"/>
    <n v="4"/>
    <n v="16"/>
    <m/>
    <s v="DR"/>
    <m/>
    <e v="#N/A"/>
    <e v="#N/A"/>
    <e v="#N/A"/>
    <n v="26"/>
    <m/>
    <m/>
    <m/>
    <x v="2"/>
  </r>
  <r>
    <n v="69"/>
    <n v="8"/>
    <x v="8"/>
    <x v="10"/>
    <d v="2014-09-08T00:00:00"/>
    <s v="None_8h"/>
    <m/>
    <m/>
    <n v="2"/>
    <n v="2"/>
    <n v="5"/>
    <n v="6"/>
    <n v="66"/>
    <n v="224"/>
    <n v="229"/>
    <n v="5"/>
    <n v="12"/>
    <m/>
    <s v="DR"/>
    <m/>
    <e v="#N/A"/>
    <e v="#N/A"/>
    <e v="#N/A"/>
    <n v="22"/>
    <m/>
    <m/>
    <m/>
    <x v="2"/>
  </r>
  <r>
    <n v="69"/>
    <n v="8"/>
    <x v="8"/>
    <x v="10"/>
    <d v="2014-09-08T00:00:00"/>
    <s v="None_8h"/>
    <m/>
    <m/>
    <n v="3"/>
    <n v="3"/>
    <n v="6"/>
    <n v="7"/>
    <n v="82"/>
    <n v="241"/>
    <n v="144"/>
    <n v="5"/>
    <n v="13"/>
    <m/>
    <s v="late DR"/>
    <m/>
    <e v="#N/A"/>
    <e v="#N/A"/>
    <e v="#N/A"/>
    <n v="24"/>
    <m/>
    <m/>
    <m/>
    <x v="2"/>
  </r>
  <r>
    <n v="69"/>
    <n v="8"/>
    <x v="8"/>
    <x v="10"/>
    <d v="2014-09-08T00:00:00"/>
    <s v="None_8h"/>
    <m/>
    <m/>
    <n v="4"/>
    <n v="2"/>
    <n v="7"/>
    <n v="8"/>
    <n v="72"/>
    <n v="270"/>
    <n v="45"/>
    <n v="5"/>
    <n v="13"/>
    <m/>
    <s v="DR"/>
    <m/>
    <e v="#N/A"/>
    <e v="#N/A"/>
    <e v="#N/A"/>
    <n v="25"/>
    <m/>
    <m/>
    <m/>
    <x v="2"/>
  </r>
  <r>
    <n v="74"/>
    <n v="8"/>
    <x v="8"/>
    <x v="10"/>
    <d v="2014-09-08T00:00:00"/>
    <s v="None_8h"/>
    <m/>
    <n v="74"/>
    <n v="1"/>
    <n v="3"/>
    <n v="6"/>
    <n v="7"/>
    <n v="65"/>
    <m/>
    <n v="99"/>
    <n v="6"/>
    <n v="12"/>
    <m/>
    <s v="DR"/>
    <m/>
    <e v="#N/A"/>
    <e v="#N/A"/>
    <e v="#N/A"/>
    <n v="24"/>
    <m/>
    <m/>
    <m/>
    <x v="2"/>
  </r>
  <r>
    <n v="74"/>
    <n v="8"/>
    <x v="8"/>
    <x v="10"/>
    <d v="2014-09-08T00:00:00"/>
    <s v="None_8h"/>
    <m/>
    <m/>
    <n v="2"/>
    <n v="2"/>
    <n v="6"/>
    <n v="7"/>
    <n v="73"/>
    <n v="250"/>
    <n v="136"/>
    <n v="5"/>
    <n v="12"/>
    <m/>
    <s v="DR"/>
    <m/>
    <e v="#N/A"/>
    <e v="#N/A"/>
    <e v="#N/A"/>
    <n v="23"/>
    <m/>
    <m/>
    <m/>
    <x v="2"/>
  </r>
  <r>
    <n v="74"/>
    <n v="8"/>
    <x v="8"/>
    <x v="10"/>
    <d v="2014-09-08T00:00:00"/>
    <s v="None_8h"/>
    <m/>
    <m/>
    <n v="3"/>
    <n v="2"/>
    <n v="6"/>
    <n v="7"/>
    <n v="60"/>
    <n v="179"/>
    <n v="22"/>
    <n v="5"/>
    <n v="12"/>
    <m/>
    <s v="DR"/>
    <m/>
    <e v="#N/A"/>
    <e v="#N/A"/>
    <e v="#N/A"/>
    <n v="23"/>
    <m/>
    <m/>
    <m/>
    <x v="2"/>
  </r>
  <r>
    <n v="74"/>
    <n v="8"/>
    <x v="8"/>
    <x v="10"/>
    <d v="2014-09-08T00:00:00"/>
    <s v="None_8h"/>
    <m/>
    <m/>
    <n v="4"/>
    <n v="1"/>
    <n v="5"/>
    <n v="6"/>
    <n v="66"/>
    <n v="254"/>
    <n v="123"/>
    <n v="5"/>
    <n v="12"/>
    <m/>
    <s v="DR"/>
    <m/>
    <e v="#N/A"/>
    <e v="#N/A"/>
    <e v="#N/A"/>
    <n v="22"/>
    <m/>
    <m/>
    <m/>
    <x v="2"/>
  </r>
  <r>
    <n v="58"/>
    <n v="8"/>
    <x v="8"/>
    <x v="10"/>
    <d v="2014-09-15T00:00:00"/>
    <s v="None_8h"/>
    <m/>
    <n v="58"/>
    <n v="1"/>
    <n v="1"/>
    <n v="6"/>
    <n v="7"/>
    <n v="92"/>
    <m/>
    <n v="205"/>
    <n v="5"/>
    <n v="14"/>
    <m/>
    <s v="late DR"/>
    <m/>
    <e v="#N/A"/>
    <e v="#N/A"/>
    <e v="#N/A"/>
    <n v="25"/>
    <m/>
    <m/>
    <m/>
    <x v="2"/>
  </r>
  <r>
    <n v="58"/>
    <n v="8"/>
    <x v="8"/>
    <x v="10"/>
    <d v="2014-09-15T00:00:00"/>
    <s v="None_8h"/>
    <m/>
    <m/>
    <n v="2"/>
    <n v="1"/>
    <n v="6"/>
    <n v="7"/>
    <n v="98"/>
    <n v="298"/>
    <n v="223"/>
    <n v="5"/>
    <n v="13"/>
    <m/>
    <s v="late DR"/>
    <m/>
    <e v="#N/A"/>
    <e v="#N/A"/>
    <e v="#N/A"/>
    <n v="24"/>
    <m/>
    <m/>
    <m/>
    <x v="2"/>
  </r>
  <r>
    <n v="58"/>
    <n v="8"/>
    <x v="8"/>
    <x v="10"/>
    <d v="2014-09-15T00:00:00"/>
    <s v="None_8h"/>
    <m/>
    <m/>
    <n v="3"/>
    <n v="1"/>
    <n v="6"/>
    <n v="7"/>
    <n v="95"/>
    <n v="296"/>
    <n v="244"/>
    <n v="5"/>
    <n v="12"/>
    <m/>
    <s v="late DR"/>
    <m/>
    <e v="#N/A"/>
    <e v="#N/A"/>
    <e v="#N/A"/>
    <n v="23"/>
    <m/>
    <m/>
    <m/>
    <x v="2"/>
  </r>
  <r>
    <n v="58"/>
    <n v="8"/>
    <x v="8"/>
    <x v="10"/>
    <d v="2014-09-15T00:00:00"/>
    <s v="None_8h"/>
    <m/>
    <m/>
    <n v="4"/>
    <n v="1"/>
    <n v="6"/>
    <n v="7"/>
    <n v="93"/>
    <n v="309"/>
    <n v="290"/>
    <n v="5"/>
    <n v="14"/>
    <m/>
    <s v="late DR"/>
    <m/>
    <e v="#N/A"/>
    <e v="#N/A"/>
    <e v="#N/A"/>
    <n v="25"/>
    <m/>
    <m/>
    <m/>
    <x v="2"/>
  </r>
  <r>
    <n v="66"/>
    <n v="8"/>
    <x v="8"/>
    <x v="10"/>
    <d v="2014-09-15T00:00:00"/>
    <s v="None_8h"/>
    <m/>
    <n v="66"/>
    <n v="1"/>
    <n v="2"/>
    <n v="6"/>
    <n v="7"/>
    <n v="80"/>
    <m/>
    <n v="220"/>
    <n v="5"/>
    <n v="13"/>
    <n v="5"/>
    <s v="late DR"/>
    <m/>
    <e v="#N/A"/>
    <e v="#N/A"/>
    <e v="#N/A"/>
    <n v="24"/>
    <m/>
    <m/>
    <m/>
    <x v="2"/>
  </r>
  <r>
    <n v="66"/>
    <n v="8"/>
    <x v="8"/>
    <x v="10"/>
    <d v="2014-09-15T00:00:00"/>
    <s v="None_8h"/>
    <m/>
    <m/>
    <n v="2"/>
    <n v="3"/>
    <n v="6"/>
    <n v="7"/>
    <n v="88"/>
    <n v="293"/>
    <n v="269"/>
    <n v="5"/>
    <n v="13"/>
    <m/>
    <s v="late DR"/>
    <m/>
    <e v="#N/A"/>
    <e v="#N/A"/>
    <e v="#N/A"/>
    <n v="24"/>
    <m/>
    <m/>
    <m/>
    <x v="2"/>
  </r>
  <r>
    <n v="66"/>
    <n v="8"/>
    <x v="8"/>
    <x v="10"/>
    <d v="2014-09-15T00:00:00"/>
    <s v="None_8h"/>
    <m/>
    <m/>
    <n v="3"/>
    <n v="1"/>
    <n v="6"/>
    <n v="7"/>
    <n v="91"/>
    <n v="305"/>
    <n v="241"/>
    <n v="5"/>
    <n v="13"/>
    <m/>
    <s v="late DR"/>
    <m/>
    <e v="#N/A"/>
    <e v="#N/A"/>
    <e v="#N/A"/>
    <n v="24"/>
    <m/>
    <m/>
    <m/>
    <x v="2"/>
  </r>
  <r>
    <n v="66"/>
    <n v="8"/>
    <x v="8"/>
    <x v="10"/>
    <d v="2014-09-15T00:00:00"/>
    <s v="None_8h"/>
    <m/>
    <m/>
    <n v="4"/>
    <n v="1"/>
    <n v="6"/>
    <n v="7"/>
    <n v="90"/>
    <n v="307"/>
    <n v="130"/>
    <n v="4"/>
    <n v="12"/>
    <m/>
    <s v="late DR"/>
    <m/>
    <e v="#N/A"/>
    <e v="#N/A"/>
    <e v="#N/A"/>
    <n v="22"/>
    <m/>
    <m/>
    <m/>
    <x v="2"/>
  </r>
  <r>
    <n v="90"/>
    <n v="8"/>
    <x v="8"/>
    <x v="10"/>
    <d v="2014-09-15T00:00:00"/>
    <s v="None_8h"/>
    <m/>
    <n v="90"/>
    <n v="1"/>
    <n v="1"/>
    <n v="6"/>
    <n v="8"/>
    <n v="95"/>
    <m/>
    <n v="31"/>
    <n v="5"/>
    <n v="13"/>
    <m/>
    <s v="late DR"/>
    <m/>
    <e v="#N/A"/>
    <e v="#N/A"/>
    <e v="#N/A"/>
    <n v="24"/>
    <m/>
    <m/>
    <m/>
    <x v="2"/>
  </r>
  <r>
    <n v="90"/>
    <n v="8"/>
    <x v="8"/>
    <x v="10"/>
    <d v="2014-09-15T00:00:00"/>
    <s v="None_8h"/>
    <m/>
    <m/>
    <n v="2"/>
    <n v="2"/>
    <n v="7"/>
    <n v="8"/>
    <n v="95"/>
    <n v="315"/>
    <n v="90"/>
    <n v="4"/>
    <n v="15"/>
    <m/>
    <s v="late DR"/>
    <m/>
    <e v="#N/A"/>
    <e v="#N/A"/>
    <e v="#N/A"/>
    <n v="26"/>
    <m/>
    <m/>
    <m/>
    <x v="2"/>
  </r>
  <r>
    <n v="90"/>
    <n v="8"/>
    <x v="8"/>
    <x v="10"/>
    <d v="2014-09-15T00:00:00"/>
    <s v="None_8h"/>
    <m/>
    <m/>
    <n v="3"/>
    <n v="1"/>
    <n v="6"/>
    <n v="7"/>
    <n v="94"/>
    <n v="279"/>
    <n v="232"/>
    <n v="4"/>
    <n v="13"/>
    <m/>
    <s v="late DR"/>
    <m/>
    <e v="#N/A"/>
    <e v="#N/A"/>
    <e v="#N/A"/>
    <n v="23"/>
    <m/>
    <m/>
    <m/>
    <x v="2"/>
  </r>
  <r>
    <n v="90"/>
    <n v="8"/>
    <x v="8"/>
    <x v="10"/>
    <d v="2014-09-15T00:00:00"/>
    <s v="None_8h"/>
    <m/>
    <m/>
    <n v="4"/>
    <n v="1"/>
    <n v="6"/>
    <n v="7"/>
    <n v="95"/>
    <n v="272"/>
    <n v="305"/>
    <n v="5"/>
    <n v="14"/>
    <m/>
    <s v="late DR"/>
    <m/>
    <e v="#N/A"/>
    <e v="#N/A"/>
    <e v="#N/A"/>
    <n v="25"/>
    <m/>
    <m/>
    <m/>
    <x v="2"/>
  </r>
  <r>
    <n v="54"/>
    <n v="8"/>
    <x v="8"/>
    <x v="10"/>
    <d v="2014-09-22T00:00:00"/>
    <s v="None_8h"/>
    <m/>
    <n v="54"/>
    <n v="1"/>
    <n v="1"/>
    <n v="7"/>
    <n v="8"/>
    <n v="110"/>
    <m/>
    <n v="240"/>
    <n v="4"/>
    <n v="13"/>
    <m/>
    <s v="nearly TS"/>
    <m/>
    <e v="#N/A"/>
    <e v="#N/A"/>
    <e v="#N/A"/>
    <n v="24"/>
    <m/>
    <m/>
    <m/>
    <x v="2"/>
  </r>
  <r>
    <n v="54"/>
    <n v="8"/>
    <x v="8"/>
    <x v="10"/>
    <d v="2014-09-22T00:00:00"/>
    <s v="None_8h"/>
    <m/>
    <m/>
    <n v="2"/>
    <n v="2"/>
    <n v="8"/>
    <n v="9"/>
    <n v="102"/>
    <n v="312"/>
    <n v="55"/>
    <n v="4"/>
    <n v="15"/>
    <m/>
    <s v="TS"/>
    <m/>
    <e v="#N/A"/>
    <e v="#N/A"/>
    <e v="#N/A"/>
    <n v="27"/>
    <m/>
    <m/>
    <m/>
    <x v="2"/>
  </r>
  <r>
    <n v="54"/>
    <n v="8"/>
    <x v="8"/>
    <x v="10"/>
    <d v="2014-09-22T00:00:00"/>
    <s v="None_8h"/>
    <m/>
    <m/>
    <n v="3"/>
    <n v="0"/>
    <n v="7"/>
    <n v="8"/>
    <n v="103"/>
    <n v="294"/>
    <n v="247"/>
    <n v="5"/>
    <n v="14"/>
    <m/>
    <s v="TS"/>
    <m/>
    <e v="#N/A"/>
    <e v="#N/A"/>
    <e v="#N/A"/>
    <n v="26"/>
    <m/>
    <m/>
    <m/>
    <x v="2"/>
  </r>
  <r>
    <n v="54"/>
    <n v="8"/>
    <x v="8"/>
    <x v="10"/>
    <d v="2014-09-22T00:00:00"/>
    <s v="None_8h"/>
    <m/>
    <m/>
    <n v="4"/>
    <n v="0"/>
    <n v="7"/>
    <n v="8"/>
    <n v="116"/>
    <n v="337"/>
    <n v="131"/>
    <n v="4"/>
    <n v="15"/>
    <m/>
    <s v="nearly TS"/>
    <m/>
    <e v="#N/A"/>
    <e v="#N/A"/>
    <e v="#N/A"/>
    <n v="26"/>
    <m/>
    <m/>
    <m/>
    <x v="2"/>
  </r>
  <r>
    <n v="73"/>
    <n v="8"/>
    <x v="8"/>
    <x v="10"/>
    <d v="2014-09-22T00:00:00"/>
    <s v="None_8h"/>
    <m/>
    <n v="73"/>
    <n v="1"/>
    <n v="1"/>
    <n v="7"/>
    <n v="8"/>
    <n v="110"/>
    <n v="308"/>
    <n v="45"/>
    <n v="4"/>
    <n v="14"/>
    <m/>
    <s v="TS"/>
    <m/>
    <e v="#N/A"/>
    <e v="#N/A"/>
    <e v="#N/A"/>
    <n v="25"/>
    <m/>
    <m/>
    <m/>
    <x v="2"/>
  </r>
  <r>
    <n v="73"/>
    <n v="8"/>
    <x v="8"/>
    <x v="10"/>
    <d v="2014-09-22T00:00:00"/>
    <s v="None_8h"/>
    <m/>
    <m/>
    <n v="2"/>
    <n v="2"/>
    <n v="7"/>
    <n v="8"/>
    <n v="95"/>
    <n v="325"/>
    <n v="135"/>
    <n v="4"/>
    <n v="13"/>
    <m/>
    <s v="TS"/>
    <m/>
    <e v="#N/A"/>
    <e v="#N/A"/>
    <e v="#N/A"/>
    <n v="24"/>
    <m/>
    <m/>
    <m/>
    <x v="2"/>
  </r>
  <r>
    <n v="73"/>
    <n v="8"/>
    <x v="8"/>
    <x v="10"/>
    <d v="2014-09-22T00:00:00"/>
    <s v="None_8h"/>
    <m/>
    <m/>
    <n v="3"/>
    <n v="1"/>
    <n v="7"/>
    <n v="8"/>
    <n v="95"/>
    <n v="335"/>
    <n v="219"/>
    <n v="3"/>
    <n v="16"/>
    <m/>
    <s v="TS"/>
    <m/>
    <e v="#N/A"/>
    <e v="#N/A"/>
    <e v="#N/A"/>
    <n v="26"/>
    <m/>
    <m/>
    <m/>
    <x v="2"/>
  </r>
  <r>
    <n v="73"/>
    <n v="8"/>
    <x v="8"/>
    <x v="10"/>
    <d v="2014-09-22T00:00:00"/>
    <s v="None_8h"/>
    <m/>
    <m/>
    <n v="4"/>
    <n v="1"/>
    <n v="7"/>
    <n v="8"/>
    <n v="120"/>
    <n v="368"/>
    <n v="215"/>
    <n v="4"/>
    <n v="14"/>
    <m/>
    <s v="TS"/>
    <m/>
    <e v="#N/A"/>
    <e v="#N/A"/>
    <e v="#N/A"/>
    <n v="25"/>
    <m/>
    <m/>
    <m/>
    <x v="2"/>
  </r>
  <r>
    <n v="91"/>
    <n v="8"/>
    <x v="8"/>
    <x v="10"/>
    <d v="2014-09-22T00:00:00"/>
    <s v="None_8h"/>
    <m/>
    <n v="91"/>
    <n v="1"/>
    <n v="3"/>
    <n v="7"/>
    <n v="8"/>
    <n v="80"/>
    <m/>
    <n v="165"/>
    <n v="3"/>
    <n v="13"/>
    <m/>
    <s v="TS"/>
    <m/>
    <e v="#N/A"/>
    <e v="#N/A"/>
    <e v="#N/A"/>
    <n v="23"/>
    <m/>
    <m/>
    <m/>
    <x v="2"/>
  </r>
  <r>
    <n v="91"/>
    <n v="8"/>
    <x v="8"/>
    <x v="10"/>
    <d v="2014-09-22T00:00:00"/>
    <s v="None_8h"/>
    <m/>
    <m/>
    <n v="2"/>
    <n v="2"/>
    <n v="7"/>
    <n v="8"/>
    <n v="85"/>
    <n v="211"/>
    <n v="175"/>
    <n v="3"/>
    <n v="13"/>
    <m/>
    <s v="TS"/>
    <m/>
    <e v="#N/A"/>
    <e v="#N/A"/>
    <e v="#N/A"/>
    <n v="23"/>
    <m/>
    <m/>
    <m/>
    <x v="2"/>
  </r>
  <r>
    <n v="91"/>
    <n v="8"/>
    <x v="8"/>
    <x v="10"/>
    <d v="2014-09-22T00:00:00"/>
    <s v="None_8h"/>
    <m/>
    <m/>
    <n v="3"/>
    <n v="2"/>
    <n v="7"/>
    <n v="8"/>
    <n v="78"/>
    <n v="186"/>
    <n v="45"/>
    <n v="4"/>
    <n v="13"/>
    <m/>
    <s v="late DR"/>
    <m/>
    <e v="#N/A"/>
    <e v="#N/A"/>
    <e v="#N/A"/>
    <n v="24"/>
    <m/>
    <m/>
    <m/>
    <x v="2"/>
  </r>
  <r>
    <n v="91"/>
    <n v="8"/>
    <x v="8"/>
    <x v="10"/>
    <d v="2014-09-22T00:00:00"/>
    <s v="None_8h"/>
    <m/>
    <m/>
    <n v="4"/>
    <n v="2"/>
    <n v="7"/>
    <n v="8"/>
    <n v="90"/>
    <n v="233"/>
    <n v="181"/>
    <n v="4"/>
    <n v="13"/>
    <m/>
    <s v="TS"/>
    <m/>
    <e v="#N/A"/>
    <e v="#N/A"/>
    <e v="#N/A"/>
    <n v="24"/>
    <m/>
    <m/>
    <m/>
    <x v="2"/>
  </r>
  <r>
    <n v="46"/>
    <n v="8"/>
    <x v="8"/>
    <x v="10"/>
    <d v="2014-09-29T00:00:00"/>
    <s v="None_8h"/>
    <m/>
    <n v="46"/>
    <n v="1"/>
    <n v="2"/>
    <n v="8"/>
    <n v="9"/>
    <n v="105"/>
    <m/>
    <n v="215"/>
    <n v="3"/>
    <n v="15"/>
    <n v="10"/>
    <s v="TS"/>
    <n v="1"/>
    <e v="#N/A"/>
    <e v="#N/A"/>
    <e v="#N/A"/>
    <n v="26"/>
    <m/>
    <m/>
    <m/>
    <x v="2"/>
  </r>
  <r>
    <n v="46"/>
    <n v="8"/>
    <x v="8"/>
    <x v="10"/>
    <d v="2014-09-29T00:00:00"/>
    <s v="None_8h"/>
    <m/>
    <m/>
    <n v="2"/>
    <n v="1"/>
    <n v="7"/>
    <n v="8"/>
    <n v="108"/>
    <n v="271"/>
    <n v="126"/>
    <n v="4"/>
    <n v="13"/>
    <n v="10"/>
    <s v="TS"/>
    <n v="1"/>
    <e v="#N/A"/>
    <e v="#N/A"/>
    <e v="#N/A"/>
    <n v="24"/>
    <m/>
    <m/>
    <m/>
    <x v="2"/>
  </r>
  <r>
    <n v="46"/>
    <n v="8"/>
    <x v="8"/>
    <x v="10"/>
    <d v="2014-09-29T00:00:00"/>
    <s v="None_8h"/>
    <m/>
    <m/>
    <n v="3"/>
    <n v="1"/>
    <n v="8"/>
    <n v="9"/>
    <n v="104"/>
    <n v="277"/>
    <n v="237"/>
    <n v="3"/>
    <n v="16"/>
    <n v="10"/>
    <s v="TS"/>
    <n v="1"/>
    <e v="#N/A"/>
    <e v="#N/A"/>
    <e v="#N/A"/>
    <n v="27"/>
    <m/>
    <m/>
    <m/>
    <x v="2"/>
  </r>
  <r>
    <n v="46"/>
    <n v="8"/>
    <x v="8"/>
    <x v="10"/>
    <d v="2014-09-29T00:00:00"/>
    <s v="None_8h"/>
    <m/>
    <m/>
    <n v="4"/>
    <n v="1"/>
    <n v="8"/>
    <n v="9"/>
    <n v="105"/>
    <n v="292"/>
    <n v="81"/>
    <n v="3"/>
    <n v="13"/>
    <m/>
    <s v="TS"/>
    <m/>
    <e v="#N/A"/>
    <e v="#N/A"/>
    <e v="#N/A"/>
    <n v="24"/>
    <m/>
    <m/>
    <m/>
    <x v="2"/>
  </r>
  <r>
    <n v="51"/>
    <n v="8"/>
    <x v="8"/>
    <x v="10"/>
    <d v="2014-09-29T00:00:00"/>
    <s v="None_8h"/>
    <m/>
    <n v="51"/>
    <n v="1"/>
    <n v="2"/>
    <n v="8"/>
    <n v="9"/>
    <n v="109"/>
    <m/>
    <n v="30"/>
    <n v="4"/>
    <n v="13"/>
    <n v="10"/>
    <s v="TS"/>
    <n v="1"/>
    <e v="#N/A"/>
    <e v="#N/A"/>
    <e v="#N/A"/>
    <n v="25"/>
    <m/>
    <m/>
    <m/>
    <x v="2"/>
  </r>
  <r>
    <n v="51"/>
    <n v="8"/>
    <x v="8"/>
    <x v="10"/>
    <d v="2014-09-29T00:00:00"/>
    <s v="None_8h"/>
    <m/>
    <m/>
    <n v="2"/>
    <n v="1"/>
    <n v="8"/>
    <n v="9"/>
    <n v="124"/>
    <n v="318"/>
    <n v="186"/>
    <n v="4"/>
    <n v="15"/>
    <n v="10"/>
    <s v="TS"/>
    <n v="1"/>
    <e v="#N/A"/>
    <e v="#N/A"/>
    <e v="#N/A"/>
    <n v="27"/>
    <m/>
    <m/>
    <m/>
    <x v="2"/>
  </r>
  <r>
    <n v="51"/>
    <n v="8"/>
    <x v="8"/>
    <x v="10"/>
    <d v="2014-09-29T00:00:00"/>
    <s v="None_8h"/>
    <m/>
    <m/>
    <n v="3"/>
    <n v="1"/>
    <n v="8"/>
    <n v="9"/>
    <n v="120"/>
    <n v="308"/>
    <n v="257"/>
    <n v="4"/>
    <n v="14"/>
    <n v="10"/>
    <s v="TS"/>
    <n v="1"/>
    <e v="#N/A"/>
    <e v="#N/A"/>
    <e v="#N/A"/>
    <n v="26"/>
    <m/>
    <m/>
    <m/>
    <x v="2"/>
  </r>
  <r>
    <n v="51"/>
    <n v="8"/>
    <x v="8"/>
    <x v="10"/>
    <d v="2014-09-29T00:00:00"/>
    <s v="None_8h"/>
    <m/>
    <m/>
    <n v="4"/>
    <n v="2"/>
    <n v="8"/>
    <n v="9"/>
    <n v="116"/>
    <n v="319"/>
    <n v="67"/>
    <n v="4"/>
    <n v="13"/>
    <n v="10"/>
    <s v="TS"/>
    <n v="1"/>
    <e v="#N/A"/>
    <e v="#N/A"/>
    <e v="#N/A"/>
    <n v="25"/>
    <m/>
    <m/>
    <m/>
    <x v="2"/>
  </r>
  <r>
    <n v="57"/>
    <n v="8"/>
    <x v="8"/>
    <x v="10"/>
    <d v="2014-09-29T00:00:00"/>
    <s v="None_8h"/>
    <m/>
    <n v="57"/>
    <n v="1"/>
    <n v="1"/>
    <n v="8"/>
    <n v="9"/>
    <n v="120"/>
    <m/>
    <n v="258"/>
    <n v="4"/>
    <n v="17"/>
    <m/>
    <s v="TS"/>
    <m/>
    <e v="#N/A"/>
    <e v="#N/A"/>
    <e v="#N/A"/>
    <n v="29"/>
    <m/>
    <m/>
    <m/>
    <x v="2"/>
  </r>
  <r>
    <n v="57"/>
    <n v="8"/>
    <x v="8"/>
    <x v="10"/>
    <d v="2014-09-29T00:00:00"/>
    <s v="None_8h"/>
    <m/>
    <m/>
    <n v="2"/>
    <n v="1"/>
    <n v="7"/>
    <n v="8"/>
    <n v="105"/>
    <n v="290"/>
    <n v="236"/>
    <n v="5"/>
    <n v="14"/>
    <m/>
    <s v="TS"/>
    <m/>
    <e v="#N/A"/>
    <e v="#N/A"/>
    <e v="#N/A"/>
    <n v="26"/>
    <m/>
    <m/>
    <m/>
    <x v="2"/>
  </r>
  <r>
    <n v="57"/>
    <n v="8"/>
    <x v="8"/>
    <x v="10"/>
    <d v="2014-09-29T00:00:00"/>
    <s v="None_8h"/>
    <m/>
    <m/>
    <n v="3"/>
    <n v="1"/>
    <n v="8"/>
    <n v="9"/>
    <n v="103"/>
    <n v="230"/>
    <n v="63"/>
    <n v="4"/>
    <n v="14"/>
    <m/>
    <s v="late DR"/>
    <m/>
    <e v="#N/A"/>
    <e v="#N/A"/>
    <e v="#N/A"/>
    <n v="26"/>
    <m/>
    <m/>
    <m/>
    <x v="2"/>
  </r>
  <r>
    <n v="57"/>
    <n v="8"/>
    <x v="8"/>
    <x v="10"/>
    <d v="2014-09-29T00:00:00"/>
    <s v="None_8h"/>
    <m/>
    <m/>
    <n v="4"/>
    <n v="1"/>
    <n v="8"/>
    <n v="9"/>
    <n v="130"/>
    <n v="311"/>
    <n v="220"/>
    <n v="4"/>
    <n v="16"/>
    <n v="10"/>
    <s v="TS"/>
    <n v="1"/>
    <e v="#N/A"/>
    <e v="#N/A"/>
    <e v="#N/A"/>
    <n v="28"/>
    <m/>
    <m/>
    <m/>
    <x v="2"/>
  </r>
  <r>
    <n v="61"/>
    <n v="8"/>
    <x v="8"/>
    <x v="10"/>
    <d v="2014-10-06T00:00:00"/>
    <s v="None_8h"/>
    <m/>
    <n v="61"/>
    <n v="1"/>
    <n v="2"/>
    <n v="9"/>
    <n v="10"/>
    <n v="118"/>
    <m/>
    <n v="86"/>
    <n v="3"/>
    <n v="13"/>
    <n v="10"/>
    <s v="&gt;TS"/>
    <n v="1"/>
    <e v="#N/A"/>
    <e v="#N/A"/>
    <e v="#N/A"/>
    <n v="25"/>
    <m/>
    <m/>
    <m/>
    <x v="2"/>
  </r>
  <r>
    <n v="61"/>
    <n v="8"/>
    <x v="8"/>
    <x v="10"/>
    <d v="2014-10-06T00:00:00"/>
    <s v="None_8h"/>
    <m/>
    <m/>
    <n v="2"/>
    <n v="2"/>
    <n v="9"/>
    <n v="10"/>
    <n v="115"/>
    <n v="260"/>
    <n v="70"/>
    <n v="3"/>
    <n v="14"/>
    <n v="10"/>
    <s v="&gt;TS"/>
    <n v="1"/>
    <e v="#N/A"/>
    <e v="#N/A"/>
    <e v="#N/A"/>
    <n v="26"/>
    <m/>
    <m/>
    <m/>
    <x v="2"/>
  </r>
  <r>
    <n v="61"/>
    <n v="8"/>
    <x v="8"/>
    <x v="10"/>
    <d v="2014-10-06T00:00:00"/>
    <s v="None_8h"/>
    <m/>
    <m/>
    <n v="3"/>
    <n v="3"/>
    <n v="8"/>
    <n v="10"/>
    <n v="116"/>
    <n v="282"/>
    <n v="21"/>
    <n v="3"/>
    <n v="14"/>
    <n v="15"/>
    <s v="&gt;TS"/>
    <n v="2"/>
    <e v="#N/A"/>
    <e v="#N/A"/>
    <e v="#N/A"/>
    <n v="25"/>
    <m/>
    <m/>
    <m/>
    <x v="2"/>
  </r>
  <r>
    <n v="61"/>
    <n v="8"/>
    <x v="8"/>
    <x v="10"/>
    <d v="2014-10-06T00:00:00"/>
    <s v="None_8h"/>
    <m/>
    <m/>
    <n v="4"/>
    <n v="2"/>
    <n v="8"/>
    <n v="9"/>
    <n v="116"/>
    <n v="252"/>
    <n v="64"/>
    <n v="4"/>
    <n v="13"/>
    <n v="10"/>
    <s v="&gt;TS"/>
    <n v="2"/>
    <e v="#N/A"/>
    <e v="#N/A"/>
    <e v="#N/A"/>
    <n v="25"/>
    <m/>
    <m/>
    <m/>
    <x v="2"/>
  </r>
  <r>
    <n v="62"/>
    <n v="8"/>
    <x v="8"/>
    <x v="10"/>
    <d v="2014-10-06T00:00:00"/>
    <s v="None_8h"/>
    <m/>
    <n v="62"/>
    <n v="1"/>
    <n v="2"/>
    <n v="9"/>
    <n v="10"/>
    <n v="130"/>
    <m/>
    <n v="190"/>
    <n v="4"/>
    <n v="13"/>
    <n v="10"/>
    <s v="TS"/>
    <n v="1"/>
    <e v="#N/A"/>
    <e v="#N/A"/>
    <e v="#N/A"/>
    <n v="26"/>
    <m/>
    <m/>
    <m/>
    <x v="2"/>
  </r>
  <r>
    <n v="62"/>
    <n v="8"/>
    <x v="8"/>
    <x v="10"/>
    <d v="2014-10-06T00:00:00"/>
    <s v="None_8h"/>
    <m/>
    <m/>
    <n v="2"/>
    <n v="2"/>
    <n v="9"/>
    <n v="10"/>
    <n v="124"/>
    <n v="292"/>
    <n v="49"/>
    <n v="3"/>
    <n v="14"/>
    <n v="10"/>
    <s v="TS"/>
    <n v="1"/>
    <e v="#N/A"/>
    <e v="#N/A"/>
    <e v="#N/A"/>
    <n v="26"/>
    <m/>
    <m/>
    <m/>
    <x v="2"/>
  </r>
  <r>
    <n v="62"/>
    <n v="8"/>
    <x v="8"/>
    <x v="10"/>
    <d v="2014-10-06T00:00:00"/>
    <s v="None_8h"/>
    <m/>
    <m/>
    <n v="3"/>
    <n v="1"/>
    <n v="8"/>
    <n v="9"/>
    <n v="120"/>
    <n v="299"/>
    <n v="269"/>
    <n v="4"/>
    <n v="13"/>
    <n v="10"/>
    <s v="TS"/>
    <n v="1"/>
    <e v="#N/A"/>
    <e v="#N/A"/>
    <e v="#N/A"/>
    <n v="25"/>
    <m/>
    <m/>
    <m/>
    <x v="2"/>
  </r>
  <r>
    <n v="62"/>
    <n v="8"/>
    <x v="8"/>
    <x v="10"/>
    <d v="2014-10-06T00:00:00"/>
    <s v="None_8h"/>
    <m/>
    <m/>
    <n v="4"/>
    <n v="1"/>
    <n v="8"/>
    <n v="9"/>
    <n v="120"/>
    <n v="284"/>
    <n v="201"/>
    <n v="4"/>
    <n v="12"/>
    <m/>
    <s v="TS"/>
    <m/>
    <e v="#N/A"/>
    <e v="#N/A"/>
    <e v="#N/A"/>
    <n v="24"/>
    <m/>
    <m/>
    <m/>
    <x v="2"/>
  </r>
  <r>
    <n v="80"/>
    <n v="8"/>
    <x v="8"/>
    <x v="10"/>
    <d v="2014-10-06T00:00:00"/>
    <s v="None_8h"/>
    <m/>
    <n v="80"/>
    <n v="1"/>
    <n v="2"/>
    <n v="9"/>
    <n v="10"/>
    <n v="115"/>
    <m/>
    <n v="144"/>
    <n v="3"/>
    <n v="14"/>
    <n v="10"/>
    <s v="&gt;TS"/>
    <n v="2"/>
    <e v="#N/A"/>
    <e v="#N/A"/>
    <e v="#N/A"/>
    <n v="26"/>
    <m/>
    <m/>
    <m/>
    <x v="2"/>
  </r>
  <r>
    <n v="80"/>
    <n v="8"/>
    <x v="8"/>
    <x v="10"/>
    <d v="2014-10-06T00:00:00"/>
    <s v="None_8h"/>
    <m/>
    <m/>
    <n v="2"/>
    <n v="2"/>
    <n v="9"/>
    <n v="10"/>
    <n v="120"/>
    <n v="248"/>
    <n v="77"/>
    <n v="3"/>
    <n v="13"/>
    <n v="10"/>
    <s v="&gt;TS"/>
    <n v="1"/>
    <e v="#N/A"/>
    <e v="#N/A"/>
    <e v="#N/A"/>
    <n v="25"/>
    <m/>
    <m/>
    <m/>
    <x v="2"/>
  </r>
  <r>
    <n v="80"/>
    <n v="8"/>
    <x v="8"/>
    <x v="10"/>
    <d v="2014-10-06T00:00:00"/>
    <s v="None_8h"/>
    <m/>
    <m/>
    <n v="3"/>
    <n v="2"/>
    <n v="9"/>
    <n v="10"/>
    <n v="108"/>
    <n v="258"/>
    <n v="39"/>
    <n v="3"/>
    <n v="13"/>
    <n v="10"/>
    <s v="&gt;TS"/>
    <n v="1"/>
    <e v="#N/A"/>
    <e v="#N/A"/>
    <e v="#N/A"/>
    <n v="25"/>
    <m/>
    <m/>
    <m/>
    <x v="2"/>
  </r>
  <r>
    <n v="80"/>
    <n v="8"/>
    <x v="8"/>
    <x v="10"/>
    <d v="2014-10-06T00:00:00"/>
    <s v="None_8h"/>
    <m/>
    <m/>
    <n v="4"/>
    <n v="1"/>
    <n v="8"/>
    <n v="9"/>
    <n v="118"/>
    <n v="237"/>
    <n v="248"/>
    <n v="3"/>
    <n v="14"/>
    <n v="15"/>
    <s v="&gt;TS"/>
    <n v="2"/>
    <e v="#N/A"/>
    <e v="#N/A"/>
    <e v="#N/A"/>
    <n v="25"/>
    <m/>
    <m/>
    <m/>
    <x v="2"/>
  </r>
  <r>
    <n v="45"/>
    <n v="8"/>
    <x v="8"/>
    <x v="10"/>
    <d v="2014-10-14T00:00:00"/>
    <s v="None_8h"/>
    <m/>
    <n v="45"/>
    <n v="1"/>
    <n v="3"/>
    <n v="10"/>
    <n v="11"/>
    <n v="118"/>
    <m/>
    <n v="74"/>
    <n v="3"/>
    <n v="12"/>
    <n v="20"/>
    <s v="TS"/>
    <n v="2"/>
    <e v="#N/A"/>
    <e v="#N/A"/>
    <e v="#N/A"/>
    <n v="25"/>
    <m/>
    <m/>
    <m/>
    <x v="2"/>
  </r>
  <r>
    <n v="45"/>
    <n v="8"/>
    <x v="8"/>
    <x v="10"/>
    <d v="2014-10-14T00:00:00"/>
    <s v="None_8h"/>
    <m/>
    <m/>
    <n v="2"/>
    <n v="2"/>
    <n v="9"/>
    <n v="10"/>
    <n v="130"/>
    <n v="278"/>
    <n v="256"/>
    <n v="3"/>
    <n v="12"/>
    <n v="30"/>
    <s v="TS"/>
    <n v="3"/>
    <e v="#N/A"/>
    <e v="#N/A"/>
    <e v="#N/A"/>
    <n v="24"/>
    <m/>
    <m/>
    <m/>
    <x v="2"/>
  </r>
  <r>
    <n v="45"/>
    <n v="8"/>
    <x v="8"/>
    <x v="10"/>
    <d v="2014-10-14T00:00:00"/>
    <s v="None_8h"/>
    <m/>
    <m/>
    <n v="3"/>
    <n v="1"/>
    <n v="10"/>
    <n v="11"/>
    <n v="137"/>
    <n v="264"/>
    <n v="125"/>
    <n v="3"/>
    <n v="13"/>
    <n v="31"/>
    <s v="TS"/>
    <n v="2"/>
    <e v="#N/A"/>
    <e v="#N/A"/>
    <e v="#N/A"/>
    <n v="26"/>
    <m/>
    <m/>
    <m/>
    <x v="2"/>
  </r>
  <r>
    <n v="45"/>
    <n v="8"/>
    <x v="8"/>
    <x v="10"/>
    <d v="2014-10-14T00:00:00"/>
    <s v="None_8h"/>
    <m/>
    <m/>
    <n v="4"/>
    <n v="1"/>
    <n v="10"/>
    <n v="11"/>
    <n v="134"/>
    <n v="267"/>
    <n v="43"/>
    <n v="2"/>
    <n v="12"/>
    <n v="30"/>
    <s v="TS"/>
    <n v="2"/>
    <e v="#N/A"/>
    <e v="#N/A"/>
    <e v="#N/A"/>
    <n v="24"/>
    <m/>
    <m/>
    <m/>
    <x v="2"/>
  </r>
  <r>
    <n v="63"/>
    <n v="8"/>
    <x v="8"/>
    <x v="10"/>
    <d v="2014-10-14T00:00:00"/>
    <s v="None_8h"/>
    <m/>
    <n v="63"/>
    <n v="1"/>
    <n v="1"/>
    <n v="9"/>
    <n v="10"/>
    <n v="145"/>
    <m/>
    <n v="234"/>
    <n v="2"/>
    <n v="14"/>
    <n v="31"/>
    <s v="TS"/>
    <n v="2"/>
    <e v="#N/A"/>
    <e v="#N/A"/>
    <e v="#N/A"/>
    <n v="25"/>
    <m/>
    <m/>
    <m/>
    <x v="2"/>
  </r>
  <r>
    <n v="63"/>
    <n v="8"/>
    <x v="8"/>
    <x v="10"/>
    <d v="2014-10-14T00:00:00"/>
    <s v="None_8h"/>
    <m/>
    <m/>
    <n v="2"/>
    <n v="1"/>
    <n v="9"/>
    <n v="10"/>
    <n v="140"/>
    <n v="316"/>
    <n v="191"/>
    <n v="3"/>
    <n v="13"/>
    <n v="33"/>
    <s v="TS"/>
    <n v="2"/>
    <e v="#N/A"/>
    <e v="#N/A"/>
    <e v="#N/A"/>
    <n v="25"/>
    <m/>
    <m/>
    <m/>
    <x v="2"/>
  </r>
  <r>
    <n v="63"/>
    <n v="8"/>
    <x v="8"/>
    <x v="10"/>
    <d v="2014-10-14T00:00:00"/>
    <s v="None_8h"/>
    <m/>
    <m/>
    <n v="3"/>
    <n v="2"/>
    <n v="10"/>
    <n v="11"/>
    <n v="152"/>
    <n v="322"/>
    <n v="75"/>
    <n v="2"/>
    <n v="10"/>
    <n v="45"/>
    <s v="TS"/>
    <n v="3"/>
    <e v="#N/A"/>
    <e v="#N/A"/>
    <e v="#N/A"/>
    <n v="22"/>
    <m/>
    <m/>
    <m/>
    <x v="2"/>
  </r>
  <r>
    <n v="63"/>
    <n v="8"/>
    <x v="8"/>
    <x v="10"/>
    <d v="2014-10-14T00:00:00"/>
    <s v="None_8h"/>
    <m/>
    <m/>
    <n v="4"/>
    <n v="1"/>
    <n v="10"/>
    <n v="11"/>
    <n v="151"/>
    <n v="356"/>
    <n v="207"/>
    <n v="3"/>
    <n v="13"/>
    <n v="28"/>
    <s v="TS"/>
    <n v="2"/>
    <e v="#N/A"/>
    <e v="#N/A"/>
    <e v="#N/A"/>
    <n v="26"/>
    <m/>
    <m/>
    <m/>
    <x v="2"/>
  </r>
  <r>
    <n v="93"/>
    <n v="8"/>
    <x v="8"/>
    <x v="10"/>
    <d v="2014-10-14T00:00:00"/>
    <s v="None_8h"/>
    <m/>
    <n v="93"/>
    <n v="1"/>
    <n v="2"/>
    <n v="10"/>
    <n v="11"/>
    <n v="130"/>
    <n v="320"/>
    <n v="290"/>
    <n v="3"/>
    <n v="16"/>
    <n v="16"/>
    <s v="TS"/>
    <n v="2"/>
    <e v="#N/A"/>
    <e v="#N/A"/>
    <e v="#N/A"/>
    <n v="29"/>
    <m/>
    <m/>
    <m/>
    <x v="2"/>
  </r>
  <r>
    <n v="93"/>
    <n v="8"/>
    <x v="8"/>
    <x v="10"/>
    <d v="2014-10-14T00:00:00"/>
    <s v="None_8h"/>
    <m/>
    <m/>
    <n v="2"/>
    <n v="2"/>
    <n v="9"/>
    <n v="11"/>
    <n v="135"/>
    <n v="345"/>
    <n v="328"/>
    <n v="2"/>
    <n v="15"/>
    <n v="25"/>
    <s v="TS"/>
    <n v="2"/>
    <e v="#N/A"/>
    <e v="#N/A"/>
    <e v="#N/A"/>
    <n v="26"/>
    <m/>
    <m/>
    <m/>
    <x v="2"/>
  </r>
  <r>
    <n v="93"/>
    <n v="8"/>
    <x v="8"/>
    <x v="10"/>
    <d v="2014-10-14T00:00:00"/>
    <s v="None_8h"/>
    <m/>
    <m/>
    <n v="3"/>
    <n v="1"/>
    <n v="9"/>
    <n v="10"/>
    <n v="137"/>
    <n v="314"/>
    <n v="61"/>
    <n v="3"/>
    <n v="14"/>
    <n v="25"/>
    <s v="TS"/>
    <n v="3"/>
    <e v="#N/A"/>
    <e v="#N/A"/>
    <e v="#N/A"/>
    <n v="26"/>
    <m/>
    <m/>
    <m/>
    <x v="2"/>
  </r>
  <r>
    <n v="93"/>
    <n v="8"/>
    <x v="8"/>
    <x v="10"/>
    <d v="2014-10-14T00:00:00"/>
    <s v="None_8h"/>
    <m/>
    <m/>
    <n v="4"/>
    <n v="2"/>
    <n v="10"/>
    <n v="11"/>
    <n v="134"/>
    <n v="343"/>
    <n v="28"/>
    <n v="3"/>
    <n v="13"/>
    <n v="28"/>
    <s v="TS"/>
    <n v="3"/>
    <e v="#N/A"/>
    <e v="#N/A"/>
    <e v="#N/A"/>
    <n v="26"/>
    <m/>
    <m/>
    <m/>
    <x v="2"/>
  </r>
  <r>
    <n v="60"/>
    <n v="8"/>
    <x v="8"/>
    <x v="10"/>
    <d v="2014-10-20T00:00:00"/>
    <s v="None_8h"/>
    <m/>
    <n v="60"/>
    <n v="1"/>
    <n v="2"/>
    <n v="10"/>
    <n v="11"/>
    <n v="145"/>
    <m/>
    <n v="270"/>
    <n v="2"/>
    <n v="14"/>
    <n v="56"/>
    <s v="TS"/>
    <n v="3"/>
    <e v="#N/A"/>
    <e v="#N/A"/>
    <e v="#N/A"/>
    <n v="26"/>
    <m/>
    <m/>
    <m/>
    <x v="2"/>
  </r>
  <r>
    <n v="60"/>
    <n v="8"/>
    <x v="8"/>
    <x v="10"/>
    <d v="2014-10-20T00:00:00"/>
    <s v="None_8h"/>
    <m/>
    <m/>
    <n v="2"/>
    <n v="2"/>
    <n v="10"/>
    <n v="11"/>
    <n v="188"/>
    <n v="346"/>
    <n v="285"/>
    <n v="3"/>
    <n v="17"/>
    <n v="70"/>
    <s v="TS"/>
    <n v="3"/>
    <e v="#N/A"/>
    <e v="#N/A"/>
    <e v="#N/A"/>
    <n v="30"/>
    <m/>
    <m/>
    <m/>
    <x v="2"/>
  </r>
  <r>
    <n v="60"/>
    <n v="8"/>
    <x v="8"/>
    <x v="10"/>
    <d v="2014-10-20T00:00:00"/>
    <s v="None_8h"/>
    <m/>
    <m/>
    <n v="3"/>
    <n v="2"/>
    <n v="10"/>
    <n v="11"/>
    <n v="158"/>
    <n v="308"/>
    <n v="115"/>
    <n v="2"/>
    <n v="13"/>
    <n v="45"/>
    <s v="TS"/>
    <n v="3"/>
    <e v="#N/A"/>
    <e v="#N/A"/>
    <e v="#N/A"/>
    <n v="25"/>
    <m/>
    <m/>
    <m/>
    <x v="2"/>
  </r>
  <r>
    <n v="60"/>
    <n v="8"/>
    <x v="8"/>
    <x v="10"/>
    <d v="2014-10-20T00:00:00"/>
    <s v="None_8h"/>
    <m/>
    <m/>
    <n v="4"/>
    <n v="1"/>
    <n v="10"/>
    <n v="11"/>
    <n v="183"/>
    <n v="306"/>
    <n v="170"/>
    <n v="2"/>
    <n v="14"/>
    <n v="80"/>
    <s v="TS"/>
    <n v="3"/>
    <e v="#N/A"/>
    <e v="#N/A"/>
    <e v="#N/A"/>
    <n v="26"/>
    <m/>
    <m/>
    <m/>
    <x v="2"/>
  </r>
  <r>
    <n v="68"/>
    <n v="8"/>
    <x v="8"/>
    <x v="10"/>
    <d v="2014-10-20T00:00:00"/>
    <s v="None_8h"/>
    <m/>
    <n v="68"/>
    <n v="1"/>
    <n v="1"/>
    <n v="9"/>
    <n v="10"/>
    <n v="150"/>
    <m/>
    <n v="316"/>
    <n v="3"/>
    <n v="14"/>
    <n v="45"/>
    <s v="TS"/>
    <n v="2"/>
    <e v="#N/A"/>
    <e v="#N/A"/>
    <e v="#N/A"/>
    <n v="26"/>
    <m/>
    <m/>
    <m/>
    <x v="2"/>
  </r>
  <r>
    <n v="68"/>
    <n v="8"/>
    <x v="8"/>
    <x v="10"/>
    <d v="2014-10-20T00:00:00"/>
    <s v="None_8h"/>
    <m/>
    <m/>
    <n v="2"/>
    <n v="1"/>
    <n v="10"/>
    <n v="11"/>
    <n v="143"/>
    <n v="331"/>
    <n v="25"/>
    <n v="2"/>
    <n v="13"/>
    <n v="40"/>
    <s v="TS"/>
    <n v="2"/>
    <e v="#N/A"/>
    <e v="#N/A"/>
    <e v="#N/A"/>
    <n v="25"/>
    <m/>
    <m/>
    <m/>
    <x v="2"/>
  </r>
  <r>
    <n v="68"/>
    <n v="8"/>
    <x v="8"/>
    <x v="10"/>
    <d v="2014-10-20T00:00:00"/>
    <s v="None_8h"/>
    <m/>
    <m/>
    <n v="3"/>
    <n v="1"/>
    <n v="9"/>
    <n v="10"/>
    <n v="153"/>
    <n v="318"/>
    <n v="247"/>
    <n v="2"/>
    <n v="14"/>
    <n v="40"/>
    <s v="TS"/>
    <n v="2"/>
    <e v="#N/A"/>
    <e v="#N/A"/>
    <e v="#N/A"/>
    <n v="25"/>
    <m/>
    <m/>
    <m/>
    <x v="2"/>
  </r>
  <r>
    <n v="68"/>
    <n v="8"/>
    <x v="8"/>
    <x v="10"/>
    <d v="2014-10-20T00:00:00"/>
    <s v="None_8h"/>
    <m/>
    <m/>
    <n v="4"/>
    <n v="0"/>
    <n v="10"/>
    <n v="11"/>
    <n v="155"/>
    <n v="308"/>
    <n v="284"/>
    <n v="2"/>
    <n v="13"/>
    <n v="45"/>
    <s v="TS"/>
    <n v="3"/>
    <e v="#N/A"/>
    <e v="#N/A"/>
    <e v="#N/A"/>
    <n v="25"/>
    <m/>
    <m/>
    <m/>
    <x v="2"/>
  </r>
  <r>
    <n v="78"/>
    <n v="8"/>
    <x v="8"/>
    <x v="10"/>
    <d v="2014-10-20T00:00:00"/>
    <s v="None_8h"/>
    <m/>
    <n v="78"/>
    <n v="1"/>
    <n v="2"/>
    <n v="10"/>
    <n v="11"/>
    <n v="153"/>
    <m/>
    <n v="240"/>
    <n v="2"/>
    <n v="15"/>
    <m/>
    <s v="&gt;TS"/>
    <n v="3"/>
    <e v="#N/A"/>
    <e v="#N/A"/>
    <e v="#N/A"/>
    <n v="27"/>
    <m/>
    <m/>
    <m/>
    <x v="2"/>
  </r>
  <r>
    <n v="78"/>
    <n v="8"/>
    <x v="8"/>
    <x v="10"/>
    <d v="2014-10-20T00:00:00"/>
    <s v="None_8h"/>
    <m/>
    <m/>
    <n v="2"/>
    <n v="1"/>
    <n v="11"/>
    <n v="12"/>
    <n v="146"/>
    <n v="330"/>
    <n v="106"/>
    <n v="1"/>
    <n v="13"/>
    <n v="35"/>
    <s v="TS"/>
    <n v="3"/>
    <e v="#N/A"/>
    <e v="#N/A"/>
    <e v="#N/A"/>
    <n v="25"/>
    <m/>
    <m/>
    <m/>
    <x v="2"/>
  </r>
  <r>
    <n v="78"/>
    <n v="8"/>
    <x v="8"/>
    <x v="10"/>
    <d v="2014-10-20T00:00:00"/>
    <s v="None_8h"/>
    <m/>
    <m/>
    <n v="3"/>
    <n v="1"/>
    <n v="10"/>
    <n v="11"/>
    <n v="157"/>
    <n v="333"/>
    <n v="131"/>
    <n v="1"/>
    <n v="15"/>
    <n v="40"/>
    <s v="TS"/>
    <n v="3"/>
    <e v="#N/A"/>
    <e v="#N/A"/>
    <e v="#N/A"/>
    <n v="26"/>
    <m/>
    <m/>
    <m/>
    <x v="2"/>
  </r>
  <r>
    <n v="78"/>
    <n v="8"/>
    <x v="8"/>
    <x v="10"/>
    <d v="2014-10-20T00:00:00"/>
    <s v="None_8h"/>
    <m/>
    <m/>
    <n v="4"/>
    <n v="1"/>
    <n v="10"/>
    <n v="11"/>
    <n v="157"/>
    <n v="329"/>
    <n v="127"/>
    <n v="2"/>
    <n v="15"/>
    <n v="45"/>
    <s v="TS"/>
    <n v="3"/>
    <e v="#N/A"/>
    <e v="#N/A"/>
    <e v="#N/A"/>
    <n v="27"/>
    <m/>
    <m/>
    <m/>
    <x v="2"/>
  </r>
  <r>
    <n v="67"/>
    <n v="8"/>
    <x v="8"/>
    <x v="10"/>
    <d v="2014-11-03T00:00:00"/>
    <s v="None_8h"/>
    <m/>
    <n v="67"/>
    <n v="1"/>
    <n v="1"/>
    <n v="12"/>
    <n v="12"/>
    <n v="265"/>
    <m/>
    <m/>
    <m/>
    <m/>
    <n v="155"/>
    <s v="FL"/>
    <n v="3"/>
    <e v="#N/A"/>
    <n v="0"/>
    <n v="12"/>
    <s v=""/>
    <m/>
    <m/>
    <m/>
    <x v="1"/>
  </r>
  <r>
    <n v="67"/>
    <n v="8"/>
    <x v="8"/>
    <x v="10"/>
    <d v="2014-11-03T00:00:00"/>
    <s v="None_8h"/>
    <m/>
    <m/>
    <n v="2"/>
    <n v="1"/>
    <n v="11"/>
    <n v="12"/>
    <n v="230"/>
    <n v="340"/>
    <n v="210"/>
    <n v="1"/>
    <m/>
    <n v="135"/>
    <s v="TS"/>
    <n v="4"/>
    <e v="#N/A"/>
    <e v="#N/A"/>
    <e v="#N/A"/>
    <s v=""/>
    <m/>
    <m/>
    <m/>
    <x v="2"/>
  </r>
  <r>
    <n v="67"/>
    <n v="8"/>
    <x v="8"/>
    <x v="10"/>
    <d v="2014-11-03T00:00:00"/>
    <s v="None_8h"/>
    <m/>
    <m/>
    <n v="3"/>
    <n v="1"/>
    <n v="12"/>
    <n v="12"/>
    <n v="288"/>
    <m/>
    <m/>
    <m/>
    <m/>
    <m/>
    <s v="FL"/>
    <m/>
    <e v="#N/A"/>
    <n v="0"/>
    <n v="12"/>
    <s v=""/>
    <m/>
    <m/>
    <m/>
    <x v="1"/>
  </r>
  <r>
    <n v="67"/>
    <n v="8"/>
    <x v="8"/>
    <x v="10"/>
    <d v="2014-11-03T00:00:00"/>
    <s v="None_8h"/>
    <m/>
    <m/>
    <n v="4"/>
    <n v="1"/>
    <n v="12"/>
    <n v="12"/>
    <n v="253"/>
    <m/>
    <m/>
    <m/>
    <m/>
    <m/>
    <s v="FL"/>
    <m/>
    <e v="#N/A"/>
    <n v="0"/>
    <n v="12"/>
    <s v=""/>
    <m/>
    <m/>
    <m/>
    <x v="1"/>
  </r>
  <r>
    <n v="79"/>
    <n v="8"/>
    <x v="8"/>
    <x v="10"/>
    <d v="2014-11-03T00:00:00"/>
    <s v="None_8h"/>
    <m/>
    <n v="79"/>
    <n v="1"/>
    <n v="3"/>
    <n v="12"/>
    <n v="13"/>
    <n v="162"/>
    <m/>
    <n v="15"/>
    <n v="1"/>
    <n v="12"/>
    <n v="65"/>
    <s v="TS"/>
    <n v="3"/>
    <e v="#N/A"/>
    <e v="#N/A"/>
    <e v="#N/A"/>
    <n v="25"/>
    <m/>
    <m/>
    <m/>
    <x v="2"/>
  </r>
  <r>
    <n v="79"/>
    <n v="8"/>
    <x v="8"/>
    <x v="10"/>
    <d v="2014-11-03T00:00:00"/>
    <s v="None_8h"/>
    <m/>
    <m/>
    <n v="2"/>
    <n v="1"/>
    <n v="12"/>
    <n v="13"/>
    <n v="167"/>
    <n v="260"/>
    <n v="10"/>
    <n v="1"/>
    <n v="13"/>
    <n v="62"/>
    <s v="TS"/>
    <n v="3"/>
    <e v="#N/A"/>
    <e v="#N/A"/>
    <e v="#N/A"/>
    <n v="26"/>
    <m/>
    <m/>
    <m/>
    <x v="2"/>
  </r>
  <r>
    <n v="79"/>
    <n v="8"/>
    <x v="8"/>
    <x v="10"/>
    <d v="2014-11-03T00:00:00"/>
    <s v="None_8h"/>
    <m/>
    <m/>
    <n v="3"/>
    <n v="2"/>
    <n v="11"/>
    <n v="12"/>
    <n v="147"/>
    <n v="276"/>
    <n v="158"/>
    <n v="1"/>
    <n v="13"/>
    <n v="51"/>
    <s v="TS"/>
    <n v="3"/>
    <e v="#N/A"/>
    <e v="#N/A"/>
    <e v="#N/A"/>
    <n v="25"/>
    <m/>
    <m/>
    <m/>
    <x v="2"/>
  </r>
  <r>
    <n v="79"/>
    <n v="8"/>
    <x v="8"/>
    <x v="10"/>
    <d v="2014-11-03T00:00:00"/>
    <s v="None_8h"/>
    <m/>
    <m/>
    <n v="4"/>
    <n v="1"/>
    <n v="12"/>
    <n v="12"/>
    <n v="167"/>
    <m/>
    <m/>
    <m/>
    <m/>
    <m/>
    <s v="FL"/>
    <m/>
    <e v="#N/A"/>
    <n v="0"/>
    <n v="12"/>
    <s v=""/>
    <m/>
    <m/>
    <m/>
    <x v="1"/>
  </r>
  <r>
    <n v="86"/>
    <n v="8"/>
    <x v="8"/>
    <x v="10"/>
    <d v="2014-11-03T00:00:00"/>
    <s v="None_8h"/>
    <m/>
    <n v="86"/>
    <n v="1"/>
    <n v="1"/>
    <n v="12"/>
    <n v="13"/>
    <n v="160"/>
    <m/>
    <n v="125"/>
    <n v="2"/>
    <n v="14"/>
    <n v="67"/>
    <s v="TS"/>
    <n v="3"/>
    <e v="#N/A"/>
    <e v="#N/A"/>
    <e v="#N/A"/>
    <n v="28"/>
    <m/>
    <m/>
    <m/>
    <x v="2"/>
  </r>
  <r>
    <n v="86"/>
    <n v="8"/>
    <x v="8"/>
    <x v="10"/>
    <d v="2014-11-03T00:00:00"/>
    <s v="None_8h"/>
    <m/>
    <m/>
    <n v="2"/>
    <n v="2"/>
    <n v="12"/>
    <n v="13"/>
    <n v="119"/>
    <n v="225"/>
    <n v="101"/>
    <n v="2"/>
    <n v="13"/>
    <n v="30"/>
    <s v="TS"/>
    <n v="2"/>
    <e v="#N/A"/>
    <e v="#N/A"/>
    <e v="#N/A"/>
    <n v="27"/>
    <m/>
    <m/>
    <m/>
    <x v="2"/>
  </r>
  <r>
    <n v="86"/>
    <n v="8"/>
    <x v="8"/>
    <x v="10"/>
    <d v="2014-11-03T00:00:00"/>
    <s v="None_8h"/>
    <m/>
    <m/>
    <n v="3"/>
    <n v="2"/>
    <n v="10"/>
    <n v="11"/>
    <n v="151"/>
    <n v="267"/>
    <n v="27"/>
    <n v="2"/>
    <n v="14"/>
    <n v="50"/>
    <s v="TS"/>
    <n v="2"/>
    <e v="#N/A"/>
    <e v="#N/A"/>
    <e v="#N/A"/>
    <n v="26"/>
    <m/>
    <m/>
    <m/>
    <x v="2"/>
  </r>
  <r>
    <n v="86"/>
    <n v="8"/>
    <x v="8"/>
    <x v="10"/>
    <d v="2014-11-03T00:00:00"/>
    <s v="None_8h"/>
    <m/>
    <m/>
    <n v="4"/>
    <n v="1"/>
    <n v="12"/>
    <n v="12"/>
    <n v="185"/>
    <m/>
    <m/>
    <m/>
    <m/>
    <m/>
    <s v="FL"/>
    <m/>
    <e v="#N/A"/>
    <n v="0"/>
    <n v="12"/>
    <s v=""/>
    <m/>
    <m/>
    <m/>
    <x v="1"/>
  </r>
  <r>
    <n v="47"/>
    <n v="8"/>
    <x v="8"/>
    <x v="10"/>
    <d v="2014-12-01T00:00:00"/>
    <s v="None_8h"/>
    <m/>
    <s v="Batten S 47"/>
    <n v="1"/>
    <m/>
    <n v="13"/>
    <m/>
    <n v="240"/>
    <m/>
    <m/>
    <m/>
    <n v="12"/>
    <m/>
    <m/>
    <n v="3"/>
    <e v="#N/A"/>
    <n v="0"/>
    <n v="13"/>
    <n v="25"/>
    <m/>
    <m/>
    <m/>
    <x v="1"/>
  </r>
  <r>
    <n v="47"/>
    <n v="8"/>
    <x v="8"/>
    <x v="10"/>
    <d v="2014-12-01T00:00:00"/>
    <s v="None_8h"/>
    <m/>
    <m/>
    <n v="2"/>
    <m/>
    <n v="12"/>
    <m/>
    <n v="220"/>
    <m/>
    <m/>
    <m/>
    <n v="10"/>
    <m/>
    <m/>
    <n v="4"/>
    <e v="#N/A"/>
    <n v="0"/>
    <n v="12"/>
    <n v="22"/>
    <m/>
    <m/>
    <m/>
    <x v="1"/>
  </r>
  <r>
    <n v="47"/>
    <n v="8"/>
    <x v="8"/>
    <x v="10"/>
    <d v="2014-12-01T00:00:00"/>
    <s v="None_8h"/>
    <m/>
    <m/>
    <n v="3"/>
    <m/>
    <n v="12"/>
    <m/>
    <n v="220"/>
    <m/>
    <m/>
    <m/>
    <m/>
    <m/>
    <m/>
    <n v="3"/>
    <e v="#N/A"/>
    <n v="0"/>
    <n v="12"/>
    <s v=""/>
    <m/>
    <m/>
    <m/>
    <x v="1"/>
  </r>
  <r>
    <n v="53"/>
    <n v="8"/>
    <x v="8"/>
    <x v="10"/>
    <d v="2014-12-01T00:00:00"/>
    <s v="None_8h"/>
    <m/>
    <s v="Batten S 53"/>
    <n v="1"/>
    <m/>
    <n v="12"/>
    <m/>
    <n v="365"/>
    <m/>
    <m/>
    <m/>
    <n v="11"/>
    <m/>
    <m/>
    <n v="5"/>
    <e v="#N/A"/>
    <n v="0"/>
    <n v="12"/>
    <n v="23"/>
    <m/>
    <m/>
    <m/>
    <x v="1"/>
  </r>
  <r>
    <n v="53"/>
    <n v="8"/>
    <x v="8"/>
    <x v="10"/>
    <d v="2014-12-01T00:00:00"/>
    <s v="None_8h"/>
    <m/>
    <m/>
    <n v="2"/>
    <m/>
    <n v="14"/>
    <m/>
    <n v="345"/>
    <m/>
    <m/>
    <m/>
    <m/>
    <m/>
    <m/>
    <n v="5"/>
    <e v="#N/A"/>
    <n v="0"/>
    <n v="14"/>
    <s v=""/>
    <m/>
    <m/>
    <m/>
    <x v="1"/>
  </r>
  <r>
    <n v="53"/>
    <n v="8"/>
    <x v="8"/>
    <x v="10"/>
    <d v="2014-12-01T00:00:00"/>
    <s v="None_8h"/>
    <m/>
    <m/>
    <n v="3"/>
    <m/>
    <n v="12"/>
    <m/>
    <n v="355"/>
    <m/>
    <m/>
    <m/>
    <m/>
    <m/>
    <m/>
    <n v="5"/>
    <e v="#N/A"/>
    <n v="0"/>
    <n v="12"/>
    <s v=""/>
    <m/>
    <m/>
    <m/>
    <x v="1"/>
  </r>
  <r>
    <n v="53"/>
    <n v="8"/>
    <x v="8"/>
    <x v="10"/>
    <d v="2014-12-01T00:00:00"/>
    <s v="None_8h"/>
    <m/>
    <m/>
    <n v="4"/>
    <m/>
    <n v="13"/>
    <m/>
    <n v="370"/>
    <m/>
    <m/>
    <m/>
    <m/>
    <m/>
    <m/>
    <n v="5"/>
    <e v="#N/A"/>
    <n v="0"/>
    <n v="13"/>
    <s v=""/>
    <m/>
    <m/>
    <m/>
    <x v="1"/>
  </r>
  <r>
    <n v="70"/>
    <n v="8"/>
    <x v="8"/>
    <x v="10"/>
    <d v="2014-12-01T00:00:00"/>
    <s v="None_8h"/>
    <m/>
    <s v="Batten S 70"/>
    <n v="1"/>
    <m/>
    <n v="12"/>
    <m/>
    <n v="331"/>
    <m/>
    <m/>
    <m/>
    <n v="16"/>
    <m/>
    <m/>
    <n v="4"/>
    <e v="#N/A"/>
    <n v="0"/>
    <n v="12"/>
    <n v="28"/>
    <m/>
    <m/>
    <m/>
    <x v="1"/>
  </r>
  <r>
    <n v="70"/>
    <n v="8"/>
    <x v="8"/>
    <x v="10"/>
    <d v="2014-12-01T00:00:00"/>
    <s v="None_8h"/>
    <m/>
    <m/>
    <n v="2"/>
    <m/>
    <n v="12"/>
    <m/>
    <n v="350"/>
    <m/>
    <m/>
    <m/>
    <n v="12"/>
    <m/>
    <m/>
    <n v="5"/>
    <e v="#N/A"/>
    <n v="0"/>
    <n v="12"/>
    <n v="24"/>
    <m/>
    <m/>
    <m/>
    <x v="1"/>
  </r>
  <r>
    <n v="70"/>
    <n v="8"/>
    <x v="8"/>
    <x v="10"/>
    <d v="2014-12-01T00:00:00"/>
    <s v="None_8h"/>
    <m/>
    <m/>
    <n v="3"/>
    <m/>
    <n v="14"/>
    <m/>
    <n v="340"/>
    <m/>
    <m/>
    <m/>
    <n v="12"/>
    <m/>
    <m/>
    <n v="5"/>
    <e v="#N/A"/>
    <n v="0"/>
    <n v="14"/>
    <n v="26"/>
    <m/>
    <m/>
    <m/>
    <x v="1"/>
  </r>
  <r>
    <n v="70"/>
    <n v="8"/>
    <x v="8"/>
    <x v="10"/>
    <d v="2014-12-01T00:00:00"/>
    <s v="None_8h"/>
    <m/>
    <m/>
    <n v="4"/>
    <m/>
    <n v="12"/>
    <m/>
    <n v="390"/>
    <m/>
    <m/>
    <m/>
    <n v="11"/>
    <m/>
    <m/>
    <n v="5"/>
    <e v="#N/A"/>
    <n v="0"/>
    <n v="12"/>
    <n v="23"/>
    <m/>
    <m/>
    <m/>
    <x v="1"/>
  </r>
  <r>
    <n v="76"/>
    <n v="8"/>
    <x v="8"/>
    <x v="10"/>
    <d v="2014-12-01T00:00:00"/>
    <s v="None_8h"/>
    <m/>
    <s v="Batten S 76"/>
    <n v="1"/>
    <m/>
    <n v="13"/>
    <m/>
    <n v="370"/>
    <m/>
    <m/>
    <m/>
    <n v="15"/>
    <m/>
    <m/>
    <n v="7"/>
    <e v="#N/A"/>
    <n v="0"/>
    <n v="13"/>
    <n v="28"/>
    <m/>
    <m/>
    <m/>
    <x v="1"/>
  </r>
  <r>
    <n v="76"/>
    <n v="8"/>
    <x v="8"/>
    <x v="10"/>
    <d v="2014-12-01T00:00:00"/>
    <s v="None_8h"/>
    <m/>
    <m/>
    <n v="2"/>
    <m/>
    <n v="12"/>
    <m/>
    <n v="314"/>
    <m/>
    <m/>
    <m/>
    <n v="13"/>
    <m/>
    <m/>
    <n v="7"/>
    <e v="#N/A"/>
    <n v="0"/>
    <n v="12"/>
    <n v="25"/>
    <m/>
    <m/>
    <m/>
    <x v="1"/>
  </r>
  <r>
    <n v="76"/>
    <n v="8"/>
    <x v="8"/>
    <x v="10"/>
    <d v="2014-12-01T00:00:00"/>
    <s v="None_8h"/>
    <m/>
    <m/>
    <n v="3"/>
    <m/>
    <n v="12"/>
    <m/>
    <n v="325"/>
    <m/>
    <m/>
    <m/>
    <n v="12"/>
    <m/>
    <m/>
    <n v="7"/>
    <e v="#N/A"/>
    <n v="0"/>
    <n v="12"/>
    <n v="24"/>
    <m/>
    <m/>
    <m/>
    <x v="1"/>
  </r>
  <r>
    <n v="76"/>
    <n v="8"/>
    <x v="8"/>
    <x v="10"/>
    <d v="2014-12-01T00:00:00"/>
    <s v="None_8h"/>
    <m/>
    <m/>
    <n v="4"/>
    <m/>
    <n v="11"/>
    <m/>
    <n v="300"/>
    <m/>
    <m/>
    <m/>
    <n v="13"/>
    <m/>
    <m/>
    <n v="5"/>
    <e v="#N/A"/>
    <n v="0"/>
    <n v="11"/>
    <n v="24"/>
    <m/>
    <m/>
    <m/>
    <x v="1"/>
  </r>
  <r>
    <n v="82"/>
    <n v="8"/>
    <x v="8"/>
    <x v="10"/>
    <d v="2014-12-01T00:00:00"/>
    <s v="None_8h"/>
    <m/>
    <s v="Batten S 82"/>
    <n v="1"/>
    <m/>
    <n v="12"/>
    <m/>
    <n v="361"/>
    <m/>
    <m/>
    <m/>
    <m/>
    <m/>
    <m/>
    <n v="5"/>
    <e v="#N/A"/>
    <n v="0"/>
    <n v="12"/>
    <s v=""/>
    <m/>
    <m/>
    <m/>
    <x v="1"/>
  </r>
  <r>
    <n v="82"/>
    <n v="8"/>
    <x v="8"/>
    <x v="10"/>
    <d v="2014-12-01T00:00:00"/>
    <s v="None_8h"/>
    <m/>
    <m/>
    <n v="2"/>
    <m/>
    <n v="13"/>
    <m/>
    <n v="400"/>
    <m/>
    <m/>
    <m/>
    <n v="12"/>
    <m/>
    <m/>
    <n v="7"/>
    <e v="#N/A"/>
    <n v="0"/>
    <n v="13"/>
    <n v="25"/>
    <m/>
    <m/>
    <m/>
    <x v="1"/>
  </r>
  <r>
    <n v="82"/>
    <n v="8"/>
    <x v="8"/>
    <x v="10"/>
    <d v="2014-12-01T00:00:00"/>
    <s v="None_8h"/>
    <m/>
    <m/>
    <n v="3"/>
    <m/>
    <n v="10"/>
    <m/>
    <n v="322"/>
    <m/>
    <m/>
    <m/>
    <m/>
    <m/>
    <m/>
    <n v="4"/>
    <e v="#N/A"/>
    <n v="0"/>
    <n v="10"/>
    <s v=""/>
    <m/>
    <m/>
    <m/>
    <x v="1"/>
  </r>
  <r>
    <n v="82"/>
    <n v="8"/>
    <x v="8"/>
    <x v="10"/>
    <d v="2014-12-01T00:00:00"/>
    <s v="None_8h"/>
    <m/>
    <m/>
    <n v="4"/>
    <m/>
    <n v="13"/>
    <m/>
    <n v="365"/>
    <m/>
    <m/>
    <m/>
    <m/>
    <m/>
    <m/>
    <n v="5"/>
    <e v="#N/A"/>
    <n v="0"/>
    <n v="13"/>
    <s v=""/>
    <m/>
    <m/>
    <m/>
    <x v="1"/>
  </r>
  <r>
    <n v="83"/>
    <n v="8"/>
    <x v="8"/>
    <x v="10"/>
    <d v="2014-12-01T00:00:00"/>
    <s v="None_8h"/>
    <m/>
    <s v="batten S 83"/>
    <n v="1"/>
    <m/>
    <n v="12"/>
    <m/>
    <n v="237"/>
    <m/>
    <m/>
    <m/>
    <n v="10"/>
    <m/>
    <m/>
    <n v="3"/>
    <e v="#N/A"/>
    <n v="0"/>
    <n v="12"/>
    <n v="22"/>
    <m/>
    <m/>
    <m/>
    <x v="1"/>
  </r>
  <r>
    <n v="83"/>
    <n v="8"/>
    <x v="8"/>
    <x v="10"/>
    <d v="2014-12-01T00:00:00"/>
    <s v="None_8h"/>
    <m/>
    <m/>
    <n v="2"/>
    <m/>
    <n v="12"/>
    <m/>
    <n v="330"/>
    <m/>
    <m/>
    <m/>
    <n v="11"/>
    <m/>
    <m/>
    <n v="5"/>
    <e v="#N/A"/>
    <n v="0"/>
    <n v="12"/>
    <n v="23"/>
    <m/>
    <m/>
    <m/>
    <x v="1"/>
  </r>
  <r>
    <n v="83"/>
    <n v="8"/>
    <x v="8"/>
    <x v="10"/>
    <d v="2014-12-01T00:00:00"/>
    <s v="None_8h"/>
    <m/>
    <m/>
    <n v="3"/>
    <m/>
    <n v="12"/>
    <m/>
    <n v="265"/>
    <m/>
    <m/>
    <m/>
    <n v="11"/>
    <m/>
    <m/>
    <n v="4"/>
    <e v="#N/A"/>
    <n v="0"/>
    <n v="12"/>
    <n v="23"/>
    <m/>
    <m/>
    <m/>
    <x v="1"/>
  </r>
  <r>
    <n v="83"/>
    <n v="8"/>
    <x v="8"/>
    <x v="10"/>
    <d v="2014-12-01T00:00:00"/>
    <s v="None_8h"/>
    <m/>
    <m/>
    <n v="4"/>
    <m/>
    <n v="12"/>
    <m/>
    <n v="275"/>
    <m/>
    <m/>
    <m/>
    <n v="11"/>
    <m/>
    <m/>
    <n v="5"/>
    <e v="#N/A"/>
    <n v="0"/>
    <n v="12"/>
    <n v="23"/>
    <m/>
    <m/>
    <m/>
    <x v="1"/>
  </r>
  <r>
    <n v="83"/>
    <n v="8"/>
    <x v="8"/>
    <x v="10"/>
    <d v="2014-12-01T00:00:00"/>
    <s v="None_8h"/>
    <m/>
    <s v="Batten S 52"/>
    <n v="1"/>
    <m/>
    <n v="13"/>
    <m/>
    <n v="305"/>
    <m/>
    <m/>
    <m/>
    <n v="12"/>
    <m/>
    <m/>
    <n v="6"/>
    <e v="#N/A"/>
    <n v="0"/>
    <n v="13"/>
    <n v="25"/>
    <m/>
    <m/>
    <m/>
    <x v="1"/>
  </r>
  <r>
    <n v="83"/>
    <n v="8"/>
    <x v="8"/>
    <x v="10"/>
    <d v="2014-12-01T00:00:00"/>
    <s v="None_8h"/>
    <m/>
    <m/>
    <n v="2"/>
    <m/>
    <n v="11"/>
    <m/>
    <n v="288"/>
    <m/>
    <m/>
    <m/>
    <n v="12"/>
    <m/>
    <m/>
    <n v="5"/>
    <e v="#N/A"/>
    <n v="0"/>
    <n v="11"/>
    <n v="23"/>
    <m/>
    <m/>
    <m/>
    <x v="1"/>
  </r>
  <r>
    <n v="83"/>
    <n v="8"/>
    <x v="8"/>
    <x v="10"/>
    <d v="2014-12-01T00:00:00"/>
    <s v="None_8h"/>
    <m/>
    <m/>
    <n v="3"/>
    <m/>
    <n v="12"/>
    <m/>
    <n v="268"/>
    <m/>
    <m/>
    <m/>
    <n v="13"/>
    <m/>
    <m/>
    <n v="4"/>
    <e v="#N/A"/>
    <n v="0"/>
    <n v="12"/>
    <n v="25"/>
    <m/>
    <m/>
    <m/>
    <x v="1"/>
  </r>
  <r>
    <n v="83"/>
    <n v="8"/>
    <x v="8"/>
    <x v="10"/>
    <d v="2014-12-01T00:00:00"/>
    <s v="None_8h"/>
    <m/>
    <m/>
    <n v="4"/>
    <m/>
    <n v="13"/>
    <m/>
    <n v="315"/>
    <m/>
    <m/>
    <m/>
    <m/>
    <m/>
    <m/>
    <n v="5"/>
    <e v="#N/A"/>
    <n v="0"/>
    <n v="13"/>
    <s v=""/>
    <m/>
    <m/>
    <m/>
    <x v="1"/>
  </r>
  <r>
    <n v="85"/>
    <n v="8"/>
    <x v="8"/>
    <x v="10"/>
    <d v="2014-12-01T00:00:00"/>
    <s v="None_8h"/>
    <m/>
    <s v="Batten S 85"/>
    <n v="1"/>
    <m/>
    <n v="11"/>
    <m/>
    <n v="354"/>
    <m/>
    <m/>
    <m/>
    <n v="14"/>
    <m/>
    <m/>
    <n v="4"/>
    <e v="#N/A"/>
    <n v="0"/>
    <n v="11"/>
    <n v="25"/>
    <m/>
    <m/>
    <m/>
    <x v="1"/>
  </r>
  <r>
    <n v="85"/>
    <n v="8"/>
    <x v="8"/>
    <x v="10"/>
    <d v="2014-12-01T00:00:00"/>
    <s v="None_8h"/>
    <m/>
    <m/>
    <n v="2"/>
    <m/>
    <n v="11"/>
    <m/>
    <n v="372"/>
    <m/>
    <m/>
    <m/>
    <n v="10"/>
    <m/>
    <m/>
    <n v="4"/>
    <e v="#N/A"/>
    <n v="0"/>
    <n v="11"/>
    <n v="21"/>
    <m/>
    <m/>
    <m/>
    <x v="1"/>
  </r>
  <r>
    <n v="85"/>
    <n v="8"/>
    <x v="8"/>
    <x v="10"/>
    <d v="2014-12-01T00:00:00"/>
    <s v="None_8h"/>
    <m/>
    <m/>
    <n v="3"/>
    <m/>
    <n v="12"/>
    <m/>
    <n v="368"/>
    <m/>
    <m/>
    <m/>
    <m/>
    <m/>
    <m/>
    <n v="4"/>
    <e v="#N/A"/>
    <n v="0"/>
    <n v="12"/>
    <s v=""/>
    <m/>
    <m/>
    <m/>
    <x v="1"/>
  </r>
  <r>
    <n v="85"/>
    <n v="8"/>
    <x v="8"/>
    <x v="10"/>
    <d v="2014-12-01T00:00:00"/>
    <s v="None_8h"/>
    <m/>
    <m/>
    <n v="4"/>
    <m/>
    <n v="12"/>
    <m/>
    <n v="330"/>
    <m/>
    <m/>
    <m/>
    <m/>
    <m/>
    <m/>
    <n v="4"/>
    <e v="#N/A"/>
    <n v="0"/>
    <n v="12"/>
    <s v=""/>
    <m/>
    <m/>
    <m/>
    <x v="1"/>
  </r>
  <r>
    <n v="87"/>
    <n v="8"/>
    <x v="8"/>
    <x v="10"/>
    <d v="2014-12-01T00:00:00"/>
    <s v="None_8h"/>
    <m/>
    <s v="Batten S 87"/>
    <n v="1"/>
    <m/>
    <n v="13"/>
    <m/>
    <n v="352"/>
    <m/>
    <m/>
    <m/>
    <n v="10"/>
    <m/>
    <m/>
    <n v="7"/>
    <e v="#N/A"/>
    <n v="0"/>
    <n v="13"/>
    <n v="23"/>
    <m/>
    <m/>
    <m/>
    <x v="1"/>
  </r>
  <r>
    <n v="87"/>
    <n v="8"/>
    <x v="8"/>
    <x v="10"/>
    <d v="2014-12-01T00:00:00"/>
    <s v="None_8h"/>
    <m/>
    <m/>
    <n v="2"/>
    <m/>
    <n v="11"/>
    <m/>
    <n v="330"/>
    <m/>
    <m/>
    <m/>
    <n v="14"/>
    <m/>
    <m/>
    <n v="5"/>
    <e v="#N/A"/>
    <n v="0"/>
    <n v="11"/>
    <n v="25"/>
    <m/>
    <m/>
    <m/>
    <x v="1"/>
  </r>
  <r>
    <n v="87"/>
    <n v="8"/>
    <x v="8"/>
    <x v="10"/>
    <d v="2014-12-01T00:00:00"/>
    <s v="None_8h"/>
    <m/>
    <m/>
    <n v="3"/>
    <m/>
    <n v="13"/>
    <m/>
    <n v="390"/>
    <m/>
    <m/>
    <m/>
    <m/>
    <m/>
    <m/>
    <n v="5"/>
    <e v="#N/A"/>
    <n v="0"/>
    <n v="13"/>
    <s v=""/>
    <m/>
    <m/>
    <m/>
    <x v="1"/>
  </r>
  <r>
    <n v="92"/>
    <n v="8"/>
    <x v="8"/>
    <x v="10"/>
    <d v="2014-12-12T00:00:00"/>
    <s v="None_8h"/>
    <m/>
    <s v="Batten S 92"/>
    <n v="1"/>
    <m/>
    <n v="12"/>
    <m/>
    <n v="300"/>
    <m/>
    <m/>
    <m/>
    <m/>
    <m/>
    <m/>
    <n v="4"/>
    <e v="#N/A"/>
    <n v="0"/>
    <n v="12"/>
    <s v=""/>
    <m/>
    <m/>
    <m/>
    <x v="1"/>
  </r>
  <r>
    <n v="92"/>
    <n v="8"/>
    <x v="8"/>
    <x v="10"/>
    <d v="2014-12-12T00:00:00"/>
    <s v="None_8h"/>
    <m/>
    <m/>
    <n v="2"/>
    <m/>
    <n v="13"/>
    <m/>
    <n v="365"/>
    <m/>
    <m/>
    <m/>
    <m/>
    <m/>
    <m/>
    <n v="5"/>
    <e v="#N/A"/>
    <n v="0"/>
    <n v="13"/>
    <s v=""/>
    <m/>
    <m/>
    <m/>
    <x v="1"/>
  </r>
  <r>
    <n v="92"/>
    <n v="8"/>
    <x v="8"/>
    <x v="10"/>
    <d v="2014-12-12T00:00:00"/>
    <s v="None_8h"/>
    <m/>
    <m/>
    <n v="3"/>
    <m/>
    <n v="11"/>
    <m/>
    <n v="340"/>
    <m/>
    <m/>
    <m/>
    <n v="12"/>
    <m/>
    <m/>
    <n v="4"/>
    <e v="#N/A"/>
    <n v="0"/>
    <n v="11"/>
    <n v="23"/>
    <m/>
    <m/>
    <m/>
    <x v="1"/>
  </r>
  <r>
    <n v="92"/>
    <n v="8"/>
    <x v="8"/>
    <x v="10"/>
    <d v="2014-12-12T00:00:00"/>
    <s v="None_8h"/>
    <m/>
    <m/>
    <n v="4"/>
    <m/>
    <n v="12"/>
    <m/>
    <n v="331"/>
    <m/>
    <m/>
    <m/>
    <m/>
    <m/>
    <m/>
    <n v="4"/>
    <e v="#N/A"/>
    <n v="0"/>
    <n v="12"/>
    <s v=""/>
    <m/>
    <m/>
    <m/>
    <x v="1"/>
  </r>
  <r>
    <n v="225"/>
    <n v="8"/>
    <x v="8"/>
    <x v="3"/>
    <d v="2014-08-11T00:00:00"/>
    <s v="None_8h"/>
    <m/>
    <n v="225"/>
    <n v="1"/>
    <n v="1"/>
    <n v="3"/>
    <n v="4"/>
    <n v="42"/>
    <m/>
    <n v="51"/>
    <n v="4"/>
    <n v="4"/>
    <m/>
    <s v="V"/>
    <m/>
    <e v="#N/A"/>
    <e v="#N/A"/>
    <e v="#N/A"/>
    <n v="11"/>
    <m/>
    <m/>
    <m/>
    <x v="2"/>
  </r>
  <r>
    <n v="225"/>
    <n v="8"/>
    <x v="8"/>
    <x v="3"/>
    <d v="2014-08-11T00:00:00"/>
    <s v="None_8h"/>
    <m/>
    <m/>
    <n v="2"/>
    <n v="1"/>
    <n v="2"/>
    <n v="3"/>
    <n v="40"/>
    <n v="172"/>
    <n v="167"/>
    <n v="4"/>
    <n v="4"/>
    <m/>
    <s v="V"/>
    <m/>
    <e v="#N/A"/>
    <e v="#N/A"/>
    <e v="#N/A"/>
    <n v="10"/>
    <m/>
    <m/>
    <m/>
    <x v="2"/>
  </r>
  <r>
    <n v="225"/>
    <n v="8"/>
    <x v="8"/>
    <x v="3"/>
    <d v="2014-08-11T00:00:00"/>
    <s v="None_8h"/>
    <m/>
    <m/>
    <n v="3"/>
    <n v="1"/>
    <n v="2"/>
    <n v="3"/>
    <n v="42"/>
    <n v="188"/>
    <n v="135"/>
    <n v="4"/>
    <n v="3"/>
    <m/>
    <s v="V"/>
    <m/>
    <e v="#N/A"/>
    <e v="#N/A"/>
    <e v="#N/A"/>
    <n v="9"/>
    <m/>
    <m/>
    <m/>
    <x v="2"/>
  </r>
  <r>
    <n v="225"/>
    <n v="8"/>
    <x v="8"/>
    <x v="3"/>
    <d v="2014-08-11T00:00:00"/>
    <s v="None_8h"/>
    <m/>
    <m/>
    <n v="4"/>
    <n v="0"/>
    <n v="2"/>
    <n v="3"/>
    <n v="36"/>
    <n v="154"/>
    <n v="108"/>
    <n v="4"/>
    <n v="3"/>
    <m/>
    <s v="V"/>
    <m/>
    <e v="#N/A"/>
    <e v="#N/A"/>
    <e v="#N/A"/>
    <n v="9"/>
    <m/>
    <m/>
    <m/>
    <x v="2"/>
  </r>
  <r>
    <n v="226"/>
    <n v="8"/>
    <x v="8"/>
    <x v="3"/>
    <d v="2014-08-11T00:00:00"/>
    <s v="None_8h"/>
    <m/>
    <n v="226"/>
    <n v="1"/>
    <n v="2"/>
    <n v="3"/>
    <n v="4"/>
    <n v="51"/>
    <m/>
    <n v="106"/>
    <n v="3"/>
    <n v="5"/>
    <m/>
    <s v="V"/>
    <m/>
    <e v="#N/A"/>
    <e v="#N/A"/>
    <e v="#N/A"/>
    <n v="11"/>
    <m/>
    <m/>
    <m/>
    <x v="2"/>
  </r>
  <r>
    <n v="226"/>
    <n v="8"/>
    <x v="8"/>
    <x v="3"/>
    <d v="2014-08-11T00:00:00"/>
    <s v="None_8h"/>
    <m/>
    <m/>
    <n v="2"/>
    <n v="1"/>
    <n v="3"/>
    <n v="4"/>
    <n v="45"/>
    <n v="235"/>
    <n v="89"/>
    <n v="3"/>
    <n v="6"/>
    <m/>
    <s v="V"/>
    <m/>
    <e v="#N/A"/>
    <e v="#N/A"/>
    <e v="#N/A"/>
    <n v="12"/>
    <m/>
    <m/>
    <m/>
    <x v="2"/>
  </r>
  <r>
    <n v="226"/>
    <n v="8"/>
    <x v="8"/>
    <x v="3"/>
    <d v="2014-08-11T00:00:00"/>
    <s v="None_8h"/>
    <m/>
    <m/>
    <n v="3"/>
    <n v="1"/>
    <n v="2"/>
    <n v="3"/>
    <n v="44"/>
    <n v="176"/>
    <n v="164"/>
    <n v="4"/>
    <n v="4"/>
    <m/>
    <s v="V"/>
    <m/>
    <e v="#N/A"/>
    <e v="#N/A"/>
    <e v="#N/A"/>
    <n v="10"/>
    <m/>
    <m/>
    <m/>
    <x v="2"/>
  </r>
  <r>
    <n v="226"/>
    <n v="8"/>
    <x v="8"/>
    <x v="3"/>
    <d v="2014-08-11T00:00:00"/>
    <s v="None_8h"/>
    <m/>
    <m/>
    <n v="4"/>
    <n v="1"/>
    <n v="2"/>
    <n v="4"/>
    <n v="41"/>
    <n v="215"/>
    <n v="111"/>
    <n v="4"/>
    <n v="4"/>
    <m/>
    <s v="V"/>
    <m/>
    <e v="#N/A"/>
    <e v="#N/A"/>
    <e v="#N/A"/>
    <n v="10"/>
    <m/>
    <m/>
    <m/>
    <x v="2"/>
  </r>
  <r>
    <n v="234"/>
    <n v="8"/>
    <x v="8"/>
    <x v="3"/>
    <d v="2014-08-11T00:00:00"/>
    <s v="None_8h"/>
    <m/>
    <n v="234"/>
    <n v="1"/>
    <n v="1"/>
    <n v="2"/>
    <n v="4"/>
    <n v="38"/>
    <n v="169"/>
    <n v="31"/>
    <n v="4"/>
    <n v="4"/>
    <m/>
    <s v="V"/>
    <m/>
    <e v="#N/A"/>
    <e v="#N/A"/>
    <e v="#N/A"/>
    <n v="10"/>
    <m/>
    <m/>
    <m/>
    <x v="2"/>
  </r>
  <r>
    <n v="234"/>
    <n v="8"/>
    <x v="8"/>
    <x v="3"/>
    <d v="2014-08-11T00:00:00"/>
    <s v="None_8h"/>
    <m/>
    <m/>
    <n v="2"/>
    <n v="1"/>
    <n v="3"/>
    <n v="4"/>
    <n v="42"/>
    <n v="200"/>
    <n v="75"/>
    <n v="4"/>
    <n v="4"/>
    <m/>
    <s v="V"/>
    <m/>
    <e v="#N/A"/>
    <e v="#N/A"/>
    <e v="#N/A"/>
    <n v="11"/>
    <m/>
    <m/>
    <m/>
    <x v="2"/>
  </r>
  <r>
    <n v="234"/>
    <n v="8"/>
    <x v="8"/>
    <x v="3"/>
    <d v="2014-08-11T00:00:00"/>
    <s v="None_8h"/>
    <m/>
    <m/>
    <n v="3"/>
    <n v="0"/>
    <n v="2"/>
    <n v="3"/>
    <n v="38"/>
    <n v="147"/>
    <n v="113"/>
    <n v="4"/>
    <n v="3"/>
    <m/>
    <s v="V"/>
    <m/>
    <e v="#N/A"/>
    <e v="#N/A"/>
    <e v="#N/A"/>
    <n v="9"/>
    <m/>
    <m/>
    <m/>
    <x v="2"/>
  </r>
  <r>
    <n v="234"/>
    <n v="8"/>
    <x v="8"/>
    <x v="3"/>
    <d v="2014-08-11T00:00:00"/>
    <s v="None_8h"/>
    <m/>
    <m/>
    <n v="4"/>
    <n v="1"/>
    <n v="2"/>
    <n v="3"/>
    <n v="38"/>
    <n v="167"/>
    <n v="125"/>
    <n v="4"/>
    <n v="3"/>
    <m/>
    <s v="V"/>
    <m/>
    <e v="#N/A"/>
    <e v="#N/A"/>
    <e v="#N/A"/>
    <n v="9"/>
    <m/>
    <m/>
    <m/>
    <x v="2"/>
  </r>
  <r>
    <n v="231"/>
    <n v="8"/>
    <x v="8"/>
    <x v="3"/>
    <d v="2014-08-18T00:00:00"/>
    <s v="None_8h"/>
    <m/>
    <n v="231"/>
    <n v="1"/>
    <n v="2"/>
    <n v="4"/>
    <n v="5"/>
    <n v="48"/>
    <m/>
    <n v="42"/>
    <n v="4"/>
    <n v="4"/>
    <m/>
    <m/>
    <m/>
    <e v="#N/A"/>
    <e v="#N/A"/>
    <e v="#N/A"/>
    <n v="12"/>
    <m/>
    <m/>
    <m/>
    <x v="2"/>
  </r>
  <r>
    <n v="231"/>
    <n v="8"/>
    <x v="8"/>
    <x v="3"/>
    <d v="2014-08-18T00:00:00"/>
    <s v="None_8h"/>
    <m/>
    <m/>
    <n v="2"/>
    <n v="2"/>
    <n v="3"/>
    <n v="4"/>
    <n v="47"/>
    <n v="224"/>
    <n v="205"/>
    <n v="4"/>
    <n v="5"/>
    <m/>
    <m/>
    <m/>
    <e v="#N/A"/>
    <e v="#N/A"/>
    <e v="#N/A"/>
    <n v="12"/>
    <m/>
    <m/>
    <m/>
    <x v="2"/>
  </r>
  <r>
    <n v="231"/>
    <n v="8"/>
    <x v="8"/>
    <x v="3"/>
    <d v="2014-08-18T00:00:00"/>
    <s v="None_8h"/>
    <m/>
    <m/>
    <n v="3"/>
    <n v="2"/>
    <n v="3"/>
    <n v="4"/>
    <n v="43"/>
    <n v="220"/>
    <n v="215"/>
    <n v="4"/>
    <n v="5"/>
    <m/>
    <m/>
    <m/>
    <e v="#N/A"/>
    <e v="#N/A"/>
    <e v="#N/A"/>
    <n v="12"/>
    <m/>
    <m/>
    <m/>
    <x v="2"/>
  </r>
  <r>
    <n v="231"/>
    <n v="8"/>
    <x v="8"/>
    <x v="3"/>
    <d v="2014-08-18T00:00:00"/>
    <s v="None_8h"/>
    <m/>
    <m/>
    <n v="4"/>
    <n v="2"/>
    <n v="3"/>
    <n v="4"/>
    <n v="43"/>
    <n v="191"/>
    <n v="180"/>
    <n v="4"/>
    <n v="5"/>
    <m/>
    <m/>
    <m/>
    <e v="#N/A"/>
    <e v="#N/A"/>
    <e v="#N/A"/>
    <n v="12"/>
    <m/>
    <m/>
    <m/>
    <x v="2"/>
  </r>
  <r>
    <n v="233"/>
    <n v="8"/>
    <x v="8"/>
    <x v="3"/>
    <d v="2014-08-18T00:00:00"/>
    <s v="None_8h"/>
    <m/>
    <n v="233"/>
    <n v="1"/>
    <n v="2"/>
    <n v="3"/>
    <n v="4"/>
    <n v="43"/>
    <m/>
    <n v="170"/>
    <n v="4"/>
    <n v="6"/>
    <m/>
    <m/>
    <m/>
    <e v="#N/A"/>
    <e v="#N/A"/>
    <e v="#N/A"/>
    <n v="13"/>
    <m/>
    <m/>
    <m/>
    <x v="2"/>
  </r>
  <r>
    <n v="233"/>
    <n v="8"/>
    <x v="8"/>
    <x v="3"/>
    <d v="2014-08-18T00:00:00"/>
    <s v="None_8h"/>
    <m/>
    <m/>
    <n v="2"/>
    <n v="2"/>
    <n v="3"/>
    <n v="5"/>
    <n v="44"/>
    <n v="224"/>
    <n v="31"/>
    <n v="4"/>
    <n v="6"/>
    <m/>
    <m/>
    <m/>
    <e v="#N/A"/>
    <e v="#N/A"/>
    <e v="#N/A"/>
    <n v="13"/>
    <m/>
    <m/>
    <m/>
    <x v="2"/>
  </r>
  <r>
    <n v="233"/>
    <n v="8"/>
    <x v="8"/>
    <x v="3"/>
    <d v="2014-08-18T00:00:00"/>
    <s v="None_8h"/>
    <m/>
    <m/>
    <n v="3"/>
    <n v="1"/>
    <n v="3"/>
    <n v="4"/>
    <n v="43"/>
    <n v="206"/>
    <n v="130"/>
    <n v="4"/>
    <n v="4"/>
    <m/>
    <m/>
    <m/>
    <e v="#N/A"/>
    <e v="#N/A"/>
    <e v="#N/A"/>
    <n v="11"/>
    <m/>
    <m/>
    <m/>
    <x v="2"/>
  </r>
  <r>
    <n v="233"/>
    <n v="8"/>
    <x v="8"/>
    <x v="3"/>
    <d v="2014-08-18T00:00:00"/>
    <s v="None_8h"/>
    <m/>
    <m/>
    <n v="4"/>
    <n v="2"/>
    <n v="3"/>
    <n v="4"/>
    <n v="40"/>
    <n v="187"/>
    <n v="150"/>
    <n v="4"/>
    <n v="5"/>
    <m/>
    <m/>
    <m/>
    <e v="#N/A"/>
    <e v="#N/A"/>
    <e v="#N/A"/>
    <n v="12"/>
    <m/>
    <m/>
    <m/>
    <x v="2"/>
  </r>
  <r>
    <n v="287"/>
    <n v="8"/>
    <x v="8"/>
    <x v="3"/>
    <d v="2014-08-18T00:00:00"/>
    <s v="None_8h"/>
    <m/>
    <n v="287"/>
    <n v="1"/>
    <n v="2"/>
    <n v="4"/>
    <n v="5"/>
    <n v="48"/>
    <m/>
    <n v="85"/>
    <n v="4"/>
    <n v="5"/>
    <m/>
    <m/>
    <m/>
    <e v="#N/A"/>
    <e v="#N/A"/>
    <e v="#N/A"/>
    <n v="13"/>
    <m/>
    <m/>
    <m/>
    <x v="2"/>
  </r>
  <r>
    <n v="287"/>
    <n v="8"/>
    <x v="8"/>
    <x v="3"/>
    <d v="2014-08-18T00:00:00"/>
    <s v="None_8h"/>
    <m/>
    <m/>
    <n v="2"/>
    <n v="2"/>
    <n v="3"/>
    <n v="4"/>
    <n v="44"/>
    <n v="197"/>
    <n v="190"/>
    <n v="4"/>
    <n v="6"/>
    <m/>
    <m/>
    <m/>
    <e v="#N/A"/>
    <e v="#N/A"/>
    <e v="#N/A"/>
    <n v="13"/>
    <m/>
    <m/>
    <m/>
    <x v="2"/>
  </r>
  <r>
    <n v="287"/>
    <n v="8"/>
    <x v="8"/>
    <x v="3"/>
    <d v="2014-08-18T00:00:00"/>
    <s v="None_8h"/>
    <m/>
    <m/>
    <n v="3"/>
    <n v="2"/>
    <n v="3"/>
    <n v="4"/>
    <n v="42"/>
    <n v="192"/>
    <n v="180"/>
    <n v="4"/>
    <n v="5"/>
    <m/>
    <m/>
    <m/>
    <e v="#N/A"/>
    <e v="#N/A"/>
    <e v="#N/A"/>
    <n v="12"/>
    <m/>
    <m/>
    <m/>
    <x v="2"/>
  </r>
  <r>
    <n v="287"/>
    <n v="8"/>
    <x v="8"/>
    <x v="3"/>
    <d v="2014-08-18T00:00:00"/>
    <s v="None_8h"/>
    <m/>
    <m/>
    <n v="4"/>
    <n v="2"/>
    <n v="3"/>
    <n v="4"/>
    <n v="42"/>
    <n v="195"/>
    <n v="159"/>
    <n v="4"/>
    <n v="5"/>
    <m/>
    <m/>
    <m/>
    <e v="#N/A"/>
    <e v="#N/A"/>
    <e v="#N/A"/>
    <n v="12"/>
    <m/>
    <m/>
    <m/>
    <x v="2"/>
  </r>
  <r>
    <n v="218"/>
    <n v="8"/>
    <x v="8"/>
    <x v="3"/>
    <d v="2014-08-23T00:00:00"/>
    <s v="None_8h"/>
    <m/>
    <n v="218"/>
    <n v="1"/>
    <n v="2"/>
    <n v="4"/>
    <n v="5"/>
    <n v="45"/>
    <m/>
    <n v="99"/>
    <n v="5"/>
    <n v="6"/>
    <m/>
    <s v="V"/>
    <m/>
    <e v="#N/A"/>
    <e v="#N/A"/>
    <e v="#N/A"/>
    <n v="15"/>
    <m/>
    <m/>
    <m/>
    <x v="2"/>
  </r>
  <r>
    <n v="218"/>
    <n v="8"/>
    <x v="8"/>
    <x v="3"/>
    <d v="2014-08-23T00:00:00"/>
    <s v="None_8h"/>
    <m/>
    <m/>
    <n v="2"/>
    <n v="4"/>
    <n v="4"/>
    <n v="5"/>
    <n v="46"/>
    <n v="202"/>
    <n v="159"/>
    <n v="5"/>
    <n v="5"/>
    <m/>
    <s v="V"/>
    <m/>
    <e v="#N/A"/>
    <e v="#N/A"/>
    <e v="#N/A"/>
    <n v="14"/>
    <m/>
    <m/>
    <m/>
    <x v="2"/>
  </r>
  <r>
    <n v="218"/>
    <n v="8"/>
    <x v="8"/>
    <x v="3"/>
    <d v="2014-08-23T00:00:00"/>
    <s v="None_8h"/>
    <m/>
    <m/>
    <n v="3"/>
    <n v="3"/>
    <n v="4"/>
    <n v="5"/>
    <n v="35"/>
    <n v="155"/>
    <n v="98"/>
    <n v="5"/>
    <n v="4"/>
    <m/>
    <s v="V"/>
    <m/>
    <e v="#N/A"/>
    <e v="#N/A"/>
    <e v="#N/A"/>
    <n v="13"/>
    <m/>
    <m/>
    <m/>
    <x v="2"/>
  </r>
  <r>
    <n v="218"/>
    <n v="8"/>
    <x v="8"/>
    <x v="3"/>
    <d v="2014-08-23T00:00:00"/>
    <s v="None_8h"/>
    <m/>
    <m/>
    <n v="4"/>
    <n v="2"/>
    <n v="4"/>
    <n v="5"/>
    <n v="44"/>
    <n v="189"/>
    <n v="118"/>
    <n v="5"/>
    <n v="5"/>
    <m/>
    <s v="V"/>
    <m/>
    <e v="#N/A"/>
    <e v="#N/A"/>
    <e v="#N/A"/>
    <n v="14"/>
    <m/>
    <m/>
    <m/>
    <x v="2"/>
  </r>
  <r>
    <n v="232"/>
    <n v="8"/>
    <x v="8"/>
    <x v="3"/>
    <d v="2014-08-23T00:00:00"/>
    <s v="None_8h"/>
    <d v="2014-08-23T00:00:00"/>
    <n v="232"/>
    <n v="1"/>
    <n v="1"/>
    <n v="3"/>
    <n v="4"/>
    <n v="33"/>
    <m/>
    <n v="93"/>
    <n v="4"/>
    <n v="4"/>
    <m/>
    <s v="V"/>
    <m/>
    <e v="#N/A"/>
    <e v="#N/A"/>
    <e v="#N/A"/>
    <n v="11"/>
    <m/>
    <m/>
    <m/>
    <x v="2"/>
  </r>
  <r>
    <n v="232"/>
    <n v="8"/>
    <x v="8"/>
    <x v="3"/>
    <d v="2014-08-23T00:00:00"/>
    <s v="None_8h"/>
    <m/>
    <m/>
    <n v="2"/>
    <n v="1"/>
    <n v="4"/>
    <n v="5"/>
    <n v="32"/>
    <n v="109"/>
    <n v="24"/>
    <n v="3"/>
    <n v="5"/>
    <m/>
    <s v="V"/>
    <m/>
    <e v="#N/A"/>
    <e v="#N/A"/>
    <e v="#N/A"/>
    <n v="12"/>
    <m/>
    <m/>
    <m/>
    <x v="2"/>
  </r>
  <r>
    <n v="232"/>
    <n v="8"/>
    <x v="8"/>
    <x v="3"/>
    <d v="2014-08-23T00:00:00"/>
    <s v="None_8h"/>
    <m/>
    <m/>
    <n v="3"/>
    <n v="2"/>
    <n v="4"/>
    <n v="5"/>
    <n v="38"/>
    <n v="170"/>
    <n v="35"/>
    <n v="4"/>
    <n v="4"/>
    <m/>
    <s v="V"/>
    <m/>
    <e v="#N/A"/>
    <e v="#N/A"/>
    <e v="#N/A"/>
    <n v="12"/>
    <m/>
    <m/>
    <m/>
    <x v="2"/>
  </r>
  <r>
    <n v="232"/>
    <n v="8"/>
    <x v="8"/>
    <x v="3"/>
    <d v="2014-08-23T00:00:00"/>
    <s v="None_8h"/>
    <m/>
    <m/>
    <n v="4"/>
    <n v="2"/>
    <n v="4"/>
    <n v="5"/>
    <n v="41"/>
    <n v="200"/>
    <n v="36"/>
    <n v="4"/>
    <n v="5"/>
    <m/>
    <s v="V"/>
    <m/>
    <e v="#N/A"/>
    <e v="#N/A"/>
    <e v="#N/A"/>
    <n v="13"/>
    <m/>
    <m/>
    <m/>
    <x v="2"/>
  </r>
  <r>
    <n v="277"/>
    <n v="8"/>
    <x v="8"/>
    <x v="3"/>
    <d v="2014-08-23T00:00:00"/>
    <s v="None_8h"/>
    <m/>
    <n v="277"/>
    <n v="1"/>
    <n v="2"/>
    <n v="4"/>
    <n v="5"/>
    <n v="48"/>
    <m/>
    <n v="122"/>
    <n v="4"/>
    <n v="6"/>
    <m/>
    <s v="V"/>
    <m/>
    <e v="#N/A"/>
    <e v="#N/A"/>
    <e v="#N/A"/>
    <n v="14"/>
    <m/>
    <m/>
    <m/>
    <x v="2"/>
  </r>
  <r>
    <n v="277"/>
    <n v="8"/>
    <x v="8"/>
    <x v="3"/>
    <d v="2014-08-23T00:00:00"/>
    <s v="None_8h"/>
    <m/>
    <m/>
    <n v="2"/>
    <n v="2"/>
    <n v="3"/>
    <n v="4"/>
    <n v="40"/>
    <n v="203"/>
    <n v="175"/>
    <n v="4"/>
    <n v="5"/>
    <m/>
    <s v="V"/>
    <m/>
    <e v="#N/A"/>
    <e v="#N/A"/>
    <e v="#N/A"/>
    <n v="12"/>
    <m/>
    <m/>
    <m/>
    <x v="2"/>
  </r>
  <r>
    <n v="277"/>
    <n v="8"/>
    <x v="8"/>
    <x v="3"/>
    <d v="2014-08-23T00:00:00"/>
    <s v="None_8h"/>
    <m/>
    <m/>
    <n v="3"/>
    <n v="2"/>
    <n v="4"/>
    <n v="5"/>
    <n v="55"/>
    <n v="210"/>
    <n v="86"/>
    <n v="4"/>
    <n v="5"/>
    <m/>
    <s v="V"/>
    <m/>
    <e v="#N/A"/>
    <e v="#N/A"/>
    <e v="#N/A"/>
    <n v="13"/>
    <m/>
    <m/>
    <m/>
    <x v="2"/>
  </r>
  <r>
    <n v="277"/>
    <n v="8"/>
    <x v="8"/>
    <x v="3"/>
    <d v="2014-08-23T00:00:00"/>
    <s v="None_8h"/>
    <m/>
    <m/>
    <n v="4"/>
    <n v="2"/>
    <n v="4"/>
    <n v="5"/>
    <n v="55"/>
    <n v="225"/>
    <n v="122"/>
    <n v="4"/>
    <n v="6"/>
    <m/>
    <s v="V"/>
    <m/>
    <e v="#N/A"/>
    <e v="#N/A"/>
    <e v="#N/A"/>
    <n v="14"/>
    <m/>
    <m/>
    <m/>
    <x v="2"/>
  </r>
  <r>
    <n v="238"/>
    <n v="8"/>
    <x v="8"/>
    <x v="3"/>
    <d v="2014-09-01T00:00:00"/>
    <s v="None_8h"/>
    <m/>
    <n v="238"/>
    <n v="1"/>
    <n v="3"/>
    <n v="5"/>
    <n v="6"/>
    <n v="57"/>
    <m/>
    <n v="155"/>
    <n v="4"/>
    <n v="8"/>
    <m/>
    <s v="V"/>
    <m/>
    <e v="#N/A"/>
    <e v="#N/A"/>
    <e v="#N/A"/>
    <n v="17"/>
    <m/>
    <m/>
    <m/>
    <x v="2"/>
  </r>
  <r>
    <n v="238"/>
    <n v="8"/>
    <x v="8"/>
    <x v="3"/>
    <d v="2014-09-01T00:00:00"/>
    <s v="None_8h"/>
    <m/>
    <m/>
    <n v="2"/>
    <n v="2"/>
    <n v="4"/>
    <n v="5"/>
    <n v="48"/>
    <n v="200"/>
    <n v="140"/>
    <n v="4"/>
    <n v="5"/>
    <m/>
    <s v="V"/>
    <m/>
    <e v="#N/A"/>
    <e v="#N/A"/>
    <e v="#N/A"/>
    <n v="13"/>
    <m/>
    <m/>
    <m/>
    <x v="2"/>
  </r>
  <r>
    <n v="238"/>
    <n v="8"/>
    <x v="8"/>
    <x v="3"/>
    <d v="2014-09-01T00:00:00"/>
    <s v="None_8h"/>
    <m/>
    <m/>
    <n v="3"/>
    <n v="4"/>
    <n v="5"/>
    <n v="6"/>
    <n v="50"/>
    <n v="201"/>
    <n v="107"/>
    <n v="4"/>
    <n v="8"/>
    <m/>
    <s v="V"/>
    <m/>
    <e v="#N/A"/>
    <e v="#N/A"/>
    <e v="#N/A"/>
    <n v="17"/>
    <m/>
    <m/>
    <m/>
    <x v="2"/>
  </r>
  <r>
    <n v="238"/>
    <n v="8"/>
    <x v="8"/>
    <x v="3"/>
    <d v="2014-09-01T00:00:00"/>
    <s v="None_8h"/>
    <m/>
    <m/>
    <n v="4"/>
    <n v="3"/>
    <n v="4"/>
    <n v="5"/>
    <n v="51"/>
    <n v="202"/>
    <n v="179"/>
    <n v="4"/>
    <n v="7"/>
    <m/>
    <s v="V"/>
    <m/>
    <e v="#N/A"/>
    <e v="#N/A"/>
    <e v="#N/A"/>
    <n v="15"/>
    <m/>
    <m/>
    <m/>
    <x v="2"/>
  </r>
  <r>
    <n v="241"/>
    <n v="8"/>
    <x v="8"/>
    <x v="3"/>
    <d v="2014-09-01T00:00:00"/>
    <s v="None_8h"/>
    <m/>
    <n v="241"/>
    <n v="1"/>
    <n v="3"/>
    <n v="4"/>
    <n v="5"/>
    <n v="46"/>
    <m/>
    <n v="200"/>
    <n v="3"/>
    <n v="7"/>
    <m/>
    <s v="V"/>
    <m/>
    <e v="#N/A"/>
    <e v="#N/A"/>
    <e v="#N/A"/>
    <n v="14"/>
    <m/>
    <m/>
    <m/>
    <x v="2"/>
  </r>
  <r>
    <n v="241"/>
    <n v="8"/>
    <x v="8"/>
    <x v="3"/>
    <d v="2014-09-01T00:00:00"/>
    <s v="None_8h"/>
    <m/>
    <m/>
    <n v="2"/>
    <n v="2"/>
    <n v="5"/>
    <n v="6"/>
    <n v="61"/>
    <n v="214"/>
    <n v="109"/>
    <n v="4"/>
    <n v="7"/>
    <m/>
    <s v="V"/>
    <m/>
    <e v="#N/A"/>
    <e v="#N/A"/>
    <e v="#N/A"/>
    <n v="16"/>
    <m/>
    <m/>
    <m/>
    <x v="2"/>
  </r>
  <r>
    <n v="241"/>
    <n v="8"/>
    <x v="8"/>
    <x v="3"/>
    <d v="2014-09-01T00:00:00"/>
    <s v="None_8h"/>
    <m/>
    <m/>
    <n v="3"/>
    <n v="3"/>
    <n v="5"/>
    <n v="6"/>
    <n v="55"/>
    <n v="202"/>
    <n v="227"/>
    <n v="4"/>
    <n v="7"/>
    <m/>
    <s v="V"/>
    <m/>
    <e v="#N/A"/>
    <e v="#N/A"/>
    <e v="#N/A"/>
    <n v="16"/>
    <m/>
    <m/>
    <m/>
    <x v="2"/>
  </r>
  <r>
    <n v="241"/>
    <n v="8"/>
    <x v="8"/>
    <x v="3"/>
    <d v="2014-09-01T00:00:00"/>
    <s v="None_8h"/>
    <m/>
    <m/>
    <n v="4"/>
    <n v="4"/>
    <n v="5"/>
    <n v="6"/>
    <n v="65"/>
    <n v="229"/>
    <n v="103"/>
    <n v="5"/>
    <n v="6"/>
    <m/>
    <s v="V"/>
    <m/>
    <e v="#N/A"/>
    <e v="#N/A"/>
    <e v="#N/A"/>
    <n v="16"/>
    <m/>
    <m/>
    <m/>
    <x v="2"/>
  </r>
  <r>
    <n v="257"/>
    <n v="8"/>
    <x v="8"/>
    <x v="3"/>
    <d v="2014-09-01T00:00:00"/>
    <s v="None_8h"/>
    <m/>
    <n v="257"/>
    <n v="1"/>
    <n v="4"/>
    <n v="5"/>
    <n v="6"/>
    <n v="61"/>
    <m/>
    <n v="206"/>
    <n v="3"/>
    <n v="9"/>
    <m/>
    <s v="V"/>
    <m/>
    <e v="#N/A"/>
    <e v="#N/A"/>
    <e v="#N/A"/>
    <n v="17"/>
    <m/>
    <m/>
    <m/>
    <x v="2"/>
  </r>
  <r>
    <n v="257"/>
    <n v="8"/>
    <x v="8"/>
    <x v="3"/>
    <d v="2014-09-01T00:00:00"/>
    <s v="None_8h"/>
    <m/>
    <m/>
    <n v="2"/>
    <n v="2"/>
    <n v="5"/>
    <n v="6"/>
    <n v="60"/>
    <n v="203"/>
    <n v="40"/>
    <n v="3"/>
    <n v="7"/>
    <m/>
    <s v="V"/>
    <m/>
    <e v="#N/A"/>
    <e v="#N/A"/>
    <e v="#N/A"/>
    <n v="15"/>
    <m/>
    <m/>
    <m/>
    <x v="2"/>
  </r>
  <r>
    <n v="257"/>
    <n v="8"/>
    <x v="8"/>
    <x v="3"/>
    <d v="2014-09-01T00:00:00"/>
    <s v="None_8h"/>
    <m/>
    <m/>
    <n v="3"/>
    <n v="3"/>
    <n v="4"/>
    <n v="5"/>
    <n v="50"/>
    <n v="215"/>
    <n v="219"/>
    <n v="5"/>
    <n v="5"/>
    <m/>
    <s v="V"/>
    <m/>
    <e v="#N/A"/>
    <e v="#N/A"/>
    <e v="#N/A"/>
    <n v="14"/>
    <m/>
    <m/>
    <m/>
    <x v="2"/>
  </r>
  <r>
    <n v="257"/>
    <n v="8"/>
    <x v="8"/>
    <x v="3"/>
    <d v="2014-09-01T00:00:00"/>
    <s v="None_8h"/>
    <m/>
    <m/>
    <n v="4"/>
    <n v="2"/>
    <n v="5"/>
    <n v="6"/>
    <n v="65"/>
    <n v="252"/>
    <n v="33"/>
    <n v="5"/>
    <n v="5"/>
    <m/>
    <s v="V"/>
    <m/>
    <e v="#N/A"/>
    <e v="#N/A"/>
    <e v="#N/A"/>
    <n v="15"/>
    <m/>
    <m/>
    <m/>
    <x v="2"/>
  </r>
  <r>
    <n v="237"/>
    <n v="8"/>
    <x v="8"/>
    <x v="3"/>
    <d v="2014-09-08T00:00:00"/>
    <s v="None_8h"/>
    <m/>
    <n v="237"/>
    <n v="1"/>
    <n v="6"/>
    <n v="6"/>
    <n v="7"/>
    <n v="57"/>
    <m/>
    <n v="134"/>
    <n v="4"/>
    <n v="9"/>
    <m/>
    <s v="E"/>
    <m/>
    <e v="#N/A"/>
    <e v="#N/A"/>
    <e v="#N/A"/>
    <n v="19"/>
    <m/>
    <m/>
    <m/>
    <x v="2"/>
  </r>
  <r>
    <n v="237"/>
    <n v="8"/>
    <x v="8"/>
    <x v="3"/>
    <d v="2014-09-08T00:00:00"/>
    <s v="None_8h"/>
    <m/>
    <m/>
    <n v="2"/>
    <n v="4"/>
    <n v="6"/>
    <n v="7"/>
    <n v="60"/>
    <n v="188"/>
    <n v="114"/>
    <n v="4"/>
    <n v="9"/>
    <m/>
    <s v="E"/>
    <m/>
    <e v="#N/A"/>
    <e v="#N/A"/>
    <e v="#N/A"/>
    <n v="19"/>
    <m/>
    <m/>
    <m/>
    <x v="2"/>
  </r>
  <r>
    <n v="237"/>
    <n v="8"/>
    <x v="8"/>
    <x v="3"/>
    <d v="2014-09-08T00:00:00"/>
    <s v="None_8h"/>
    <m/>
    <m/>
    <n v="3"/>
    <n v="3"/>
    <n v="6"/>
    <n v="7"/>
    <n v="46"/>
    <n v="162"/>
    <n v="27"/>
    <n v="4"/>
    <n v="6"/>
    <m/>
    <s v="V"/>
    <m/>
    <e v="#N/A"/>
    <e v="#N/A"/>
    <e v="#N/A"/>
    <n v="16"/>
    <m/>
    <m/>
    <m/>
    <x v="2"/>
  </r>
  <r>
    <n v="237"/>
    <n v="8"/>
    <x v="8"/>
    <x v="3"/>
    <d v="2014-09-08T00:00:00"/>
    <s v="None_8h"/>
    <m/>
    <m/>
    <n v="4"/>
    <n v="5"/>
    <n v="5"/>
    <n v="6"/>
    <n v="52"/>
    <n v="185"/>
    <n v="122"/>
    <n v="4"/>
    <n v="8"/>
    <m/>
    <s v="V"/>
    <m/>
    <e v="#N/A"/>
    <e v="#N/A"/>
    <e v="#N/A"/>
    <n v="17"/>
    <m/>
    <m/>
    <m/>
    <x v="2"/>
  </r>
  <r>
    <n v="244"/>
    <n v="8"/>
    <x v="8"/>
    <x v="3"/>
    <d v="2014-09-08T00:00:00"/>
    <s v="None_8h"/>
    <m/>
    <n v="244"/>
    <n v="1"/>
    <n v="1"/>
    <n v="6"/>
    <n v="7"/>
    <n v="80"/>
    <m/>
    <n v="139"/>
    <n v="4"/>
    <n v="9"/>
    <m/>
    <s v="V"/>
    <m/>
    <e v="#N/A"/>
    <e v="#N/A"/>
    <e v="#N/A"/>
    <n v="19"/>
    <m/>
    <m/>
    <m/>
    <x v="2"/>
  </r>
  <r>
    <n v="244"/>
    <n v="8"/>
    <x v="8"/>
    <x v="3"/>
    <d v="2014-09-08T00:00:00"/>
    <s v="None_8h"/>
    <m/>
    <m/>
    <n v="2"/>
    <n v="4"/>
    <n v="6"/>
    <n v="7"/>
    <n v="78"/>
    <n v="261"/>
    <n v="141"/>
    <n v="5"/>
    <n v="8"/>
    <m/>
    <s v="V"/>
    <m/>
    <e v="#N/A"/>
    <e v="#N/A"/>
    <e v="#N/A"/>
    <n v="19"/>
    <m/>
    <m/>
    <m/>
    <x v="2"/>
  </r>
  <r>
    <n v="244"/>
    <n v="8"/>
    <x v="8"/>
    <x v="3"/>
    <d v="2014-09-08T00:00:00"/>
    <s v="None_8h"/>
    <m/>
    <m/>
    <n v="3"/>
    <n v="2"/>
    <n v="5"/>
    <n v="6"/>
    <n v="64"/>
    <n v="204"/>
    <n v="230"/>
    <n v="4"/>
    <n v="7"/>
    <m/>
    <s v="V"/>
    <m/>
    <e v="#N/A"/>
    <e v="#N/A"/>
    <e v="#N/A"/>
    <n v="16"/>
    <m/>
    <m/>
    <m/>
    <x v="2"/>
  </r>
  <r>
    <n v="244"/>
    <n v="8"/>
    <x v="8"/>
    <x v="3"/>
    <d v="2014-09-08T00:00:00"/>
    <s v="None_8h"/>
    <m/>
    <m/>
    <n v="4"/>
    <n v="2"/>
    <n v="5"/>
    <n v="6"/>
    <n v="68"/>
    <n v="247"/>
    <n v="263"/>
    <n v="5"/>
    <n v="7"/>
    <m/>
    <s v="V"/>
    <m/>
    <e v="#N/A"/>
    <e v="#N/A"/>
    <e v="#N/A"/>
    <n v="17"/>
    <m/>
    <m/>
    <m/>
    <x v="2"/>
  </r>
  <r>
    <n v="265"/>
    <n v="8"/>
    <x v="8"/>
    <x v="3"/>
    <d v="2014-09-08T00:00:00"/>
    <s v="None_8h"/>
    <m/>
    <n v="265"/>
    <n v="1"/>
    <n v="4"/>
    <n v="6"/>
    <n v="7"/>
    <n v="66"/>
    <m/>
    <n v="98"/>
    <n v="4"/>
    <n v="10"/>
    <m/>
    <s v="E"/>
    <m/>
    <e v="#N/A"/>
    <e v="#N/A"/>
    <e v="#N/A"/>
    <n v="20"/>
    <m/>
    <m/>
    <m/>
    <x v="2"/>
  </r>
  <r>
    <n v="265"/>
    <n v="8"/>
    <x v="8"/>
    <x v="3"/>
    <d v="2014-09-08T00:00:00"/>
    <s v="None_8h"/>
    <m/>
    <m/>
    <n v="2"/>
    <n v="4"/>
    <n v="6"/>
    <n v="7"/>
    <n v="62"/>
    <n v="193"/>
    <n v="76"/>
    <n v="4"/>
    <n v="10"/>
    <m/>
    <s v="E"/>
    <m/>
    <e v="#N/A"/>
    <e v="#N/A"/>
    <e v="#N/A"/>
    <n v="20"/>
    <m/>
    <m/>
    <m/>
    <x v="2"/>
  </r>
  <r>
    <n v="265"/>
    <n v="8"/>
    <x v="8"/>
    <x v="3"/>
    <d v="2014-09-08T00:00:00"/>
    <s v="None_8h"/>
    <m/>
    <m/>
    <n v="3"/>
    <n v="4"/>
    <n v="5"/>
    <n v="6"/>
    <n v="56"/>
    <n v="191"/>
    <n v="205"/>
    <n v="4"/>
    <n v="8"/>
    <m/>
    <s v="V"/>
    <m/>
    <e v="#N/A"/>
    <e v="#N/A"/>
    <e v="#N/A"/>
    <n v="17"/>
    <m/>
    <m/>
    <m/>
    <x v="2"/>
  </r>
  <r>
    <n v="265"/>
    <n v="8"/>
    <x v="8"/>
    <x v="3"/>
    <d v="2014-09-08T00:00:00"/>
    <s v="None_8h"/>
    <m/>
    <m/>
    <n v="4"/>
    <n v="4"/>
    <n v="6"/>
    <n v="7"/>
    <n v="49"/>
    <n v="144"/>
    <n v="31"/>
    <n v="4"/>
    <n v="7"/>
    <m/>
    <s v="V"/>
    <m/>
    <e v="#N/A"/>
    <e v="#N/A"/>
    <e v="#N/A"/>
    <n v="17"/>
    <m/>
    <m/>
    <m/>
    <x v="2"/>
  </r>
  <r>
    <n v="228"/>
    <n v="8"/>
    <x v="8"/>
    <x v="3"/>
    <d v="2014-09-15T00:00:00"/>
    <s v="None_8h"/>
    <m/>
    <n v="228"/>
    <n v="1"/>
    <n v="3"/>
    <n v="7"/>
    <n v="8"/>
    <n v="68"/>
    <n v="197"/>
    <n v="69"/>
    <n v="5"/>
    <n v="9"/>
    <m/>
    <s v="E"/>
    <m/>
    <e v="#N/A"/>
    <e v="#N/A"/>
    <e v="#N/A"/>
    <n v="21"/>
    <m/>
    <m/>
    <m/>
    <x v="2"/>
  </r>
  <r>
    <n v="228"/>
    <n v="8"/>
    <x v="8"/>
    <x v="3"/>
    <d v="2014-09-15T00:00:00"/>
    <s v="None_8h"/>
    <m/>
    <m/>
    <n v="2"/>
    <n v="2"/>
    <n v="6"/>
    <n v="7"/>
    <n v="57"/>
    <n v="157"/>
    <n v="164"/>
    <n v="5"/>
    <n v="8"/>
    <m/>
    <s v="V"/>
    <m/>
    <e v="#N/A"/>
    <e v="#N/A"/>
    <e v="#N/A"/>
    <n v="19"/>
    <m/>
    <m/>
    <m/>
    <x v="2"/>
  </r>
  <r>
    <n v="228"/>
    <n v="8"/>
    <x v="8"/>
    <x v="3"/>
    <d v="2014-09-15T00:00:00"/>
    <s v="None_8h"/>
    <m/>
    <m/>
    <n v="3"/>
    <n v="4"/>
    <n v="7"/>
    <n v="8"/>
    <n v="65"/>
    <n v="219"/>
    <n v="35"/>
    <n v="4"/>
    <n v="11"/>
    <m/>
    <s v="Early DR"/>
    <m/>
    <e v="#N/A"/>
    <e v="#N/A"/>
    <e v="#N/A"/>
    <n v="22"/>
    <m/>
    <m/>
    <m/>
    <x v="2"/>
  </r>
  <r>
    <n v="228"/>
    <n v="8"/>
    <x v="8"/>
    <x v="3"/>
    <d v="2014-09-15T00:00:00"/>
    <s v="None_8h"/>
    <m/>
    <m/>
    <n v="4"/>
    <n v="3"/>
    <n v="6"/>
    <n v="7"/>
    <n v="65"/>
    <n v="189"/>
    <n v="196"/>
    <n v="4"/>
    <n v="9"/>
    <m/>
    <s v="E"/>
    <m/>
    <e v="#N/A"/>
    <e v="#N/A"/>
    <e v="#N/A"/>
    <n v="19"/>
    <m/>
    <m/>
    <m/>
    <x v="2"/>
  </r>
  <r>
    <n v="261"/>
    <n v="8"/>
    <x v="8"/>
    <x v="3"/>
    <d v="2014-09-15T00:00:00"/>
    <s v="None_8h"/>
    <m/>
    <n v="261"/>
    <n v="1"/>
    <n v="3"/>
    <n v="6"/>
    <n v="7"/>
    <n v="70"/>
    <m/>
    <n v="141"/>
    <n v="4"/>
    <n v="9"/>
    <m/>
    <s v="V"/>
    <m/>
    <e v="#N/A"/>
    <e v="#N/A"/>
    <e v="#N/A"/>
    <n v="19"/>
    <m/>
    <m/>
    <m/>
    <x v="2"/>
  </r>
  <r>
    <n v="261"/>
    <n v="8"/>
    <x v="8"/>
    <x v="3"/>
    <d v="2014-09-15T00:00:00"/>
    <s v="None_8h"/>
    <m/>
    <m/>
    <n v="2"/>
    <n v="4"/>
    <n v="6"/>
    <n v="7"/>
    <n v="72"/>
    <n v="249"/>
    <n v="172"/>
    <n v="5"/>
    <n v="9"/>
    <m/>
    <s v="V"/>
    <m/>
    <e v="#N/A"/>
    <e v="#N/A"/>
    <e v="#N/A"/>
    <n v="20"/>
    <m/>
    <m/>
    <m/>
    <x v="2"/>
  </r>
  <r>
    <n v="261"/>
    <n v="8"/>
    <x v="8"/>
    <x v="3"/>
    <d v="2014-09-15T00:00:00"/>
    <s v="None_8h"/>
    <m/>
    <m/>
    <n v="3"/>
    <n v="4"/>
    <n v="6"/>
    <n v="7"/>
    <n v="75"/>
    <n v="243"/>
    <n v="235"/>
    <n v="5"/>
    <n v="12"/>
    <m/>
    <s v="E"/>
    <m/>
    <e v="#N/A"/>
    <e v="#N/A"/>
    <e v="#N/A"/>
    <n v="23"/>
    <m/>
    <m/>
    <m/>
    <x v="2"/>
  </r>
  <r>
    <n v="261"/>
    <n v="8"/>
    <x v="8"/>
    <x v="3"/>
    <d v="2014-09-15T00:00:00"/>
    <s v="None_8h"/>
    <m/>
    <m/>
    <n v="4"/>
    <n v="3"/>
    <n v="6"/>
    <n v="7"/>
    <n v="70"/>
    <n v="262"/>
    <n v="193"/>
    <n v="4"/>
    <n v="9"/>
    <m/>
    <s v="V"/>
    <m/>
    <e v="#N/A"/>
    <e v="#N/A"/>
    <e v="#N/A"/>
    <n v="19"/>
    <m/>
    <m/>
    <m/>
    <x v="2"/>
  </r>
  <r>
    <n v="267"/>
    <n v="8"/>
    <x v="8"/>
    <x v="3"/>
    <d v="2014-09-15T00:00:00"/>
    <s v="None_8h"/>
    <m/>
    <n v="267"/>
    <n v="1"/>
    <n v="3"/>
    <n v="6"/>
    <n v="7"/>
    <n v="71"/>
    <n v="247"/>
    <n v="222"/>
    <n v="5"/>
    <n v="9"/>
    <m/>
    <s v="E"/>
    <m/>
    <e v="#N/A"/>
    <e v="#N/A"/>
    <e v="#N/A"/>
    <n v="20"/>
    <m/>
    <m/>
    <m/>
    <x v="2"/>
  </r>
  <r>
    <n v="267"/>
    <n v="8"/>
    <x v="8"/>
    <x v="3"/>
    <d v="2014-09-15T00:00:00"/>
    <s v="None_8h"/>
    <m/>
    <m/>
    <n v="2"/>
    <n v="2"/>
    <n v="6"/>
    <n v="7"/>
    <n v="65"/>
    <n v="250"/>
    <n v="255"/>
    <n v="4"/>
    <n v="10"/>
    <m/>
    <s v="E"/>
    <m/>
    <e v="#N/A"/>
    <e v="#N/A"/>
    <e v="#N/A"/>
    <n v="20"/>
    <m/>
    <m/>
    <m/>
    <x v="2"/>
  </r>
  <r>
    <n v="267"/>
    <n v="8"/>
    <x v="8"/>
    <x v="3"/>
    <d v="2014-09-15T00:00:00"/>
    <s v="None_8h"/>
    <m/>
    <m/>
    <n v="3"/>
    <n v="3"/>
    <n v="6"/>
    <n v="7"/>
    <n v="70"/>
    <n v="236"/>
    <n v="201"/>
    <n v="5"/>
    <n v="8"/>
    <m/>
    <s v="E"/>
    <m/>
    <e v="#N/A"/>
    <e v="#N/A"/>
    <e v="#N/A"/>
    <n v="19"/>
    <m/>
    <m/>
    <m/>
    <x v="2"/>
  </r>
  <r>
    <n v="267"/>
    <n v="8"/>
    <x v="8"/>
    <x v="3"/>
    <d v="2014-09-15T00:00:00"/>
    <s v="None_8h"/>
    <m/>
    <m/>
    <n v="4"/>
    <n v="4"/>
    <n v="7"/>
    <n v="8"/>
    <n v="67"/>
    <n v="249"/>
    <n v="227"/>
    <n v="5"/>
    <n v="9"/>
    <m/>
    <s v="E"/>
    <m/>
    <e v="#N/A"/>
    <e v="#N/A"/>
    <e v="#N/A"/>
    <n v="21"/>
    <m/>
    <m/>
    <m/>
    <x v="2"/>
  </r>
  <r>
    <n v="224"/>
    <n v="8"/>
    <x v="8"/>
    <x v="3"/>
    <d v="2014-09-22T00:00:00"/>
    <s v="None_8h"/>
    <m/>
    <n v="224"/>
    <n v="1"/>
    <n v="4"/>
    <n v="8"/>
    <n v="9"/>
    <n v="65"/>
    <m/>
    <n v="42"/>
    <n v="6"/>
    <n v="7"/>
    <m/>
    <s v="V"/>
    <m/>
    <e v="#N/A"/>
    <e v="#N/A"/>
    <e v="#N/A"/>
    <n v="21"/>
    <m/>
    <m/>
    <m/>
    <x v="2"/>
  </r>
  <r>
    <n v="224"/>
    <n v="8"/>
    <x v="8"/>
    <x v="3"/>
    <d v="2014-09-22T00:00:00"/>
    <s v="None_8h"/>
    <m/>
    <m/>
    <n v="2"/>
    <n v="2"/>
    <n v="7"/>
    <n v="8"/>
    <n v="67"/>
    <n v="160"/>
    <n v="133"/>
    <n v="5"/>
    <n v="7"/>
    <m/>
    <s v="V"/>
    <m/>
    <e v="#N/A"/>
    <e v="#N/A"/>
    <e v="#N/A"/>
    <n v="19"/>
    <m/>
    <m/>
    <m/>
    <x v="2"/>
  </r>
  <r>
    <n v="224"/>
    <n v="8"/>
    <x v="8"/>
    <x v="3"/>
    <d v="2014-09-22T00:00:00"/>
    <s v="None_8h"/>
    <m/>
    <m/>
    <n v="3"/>
    <n v="2"/>
    <n v="7"/>
    <n v="8"/>
    <n v="69"/>
    <n v="179"/>
    <n v="162"/>
    <n v="5"/>
    <n v="9"/>
    <m/>
    <s v="E"/>
    <m/>
    <e v="#N/A"/>
    <e v="#N/A"/>
    <e v="#N/A"/>
    <n v="21"/>
    <m/>
    <m/>
    <m/>
    <x v="2"/>
  </r>
  <r>
    <n v="224"/>
    <n v="8"/>
    <x v="8"/>
    <x v="3"/>
    <d v="2014-09-22T00:00:00"/>
    <s v="None_8h"/>
    <m/>
    <m/>
    <n v="4"/>
    <n v="3"/>
    <n v="8"/>
    <n v="9"/>
    <n v="75"/>
    <n v="230"/>
    <n v="52"/>
    <n v="5"/>
    <n v="12"/>
    <m/>
    <s v="DR"/>
    <m/>
    <e v="#N/A"/>
    <e v="#N/A"/>
    <e v="#N/A"/>
    <n v="25"/>
    <m/>
    <m/>
    <m/>
    <x v="2"/>
  </r>
  <r>
    <n v="264"/>
    <n v="8"/>
    <x v="8"/>
    <x v="3"/>
    <d v="2014-09-22T00:00:00"/>
    <s v="None_8h"/>
    <m/>
    <n v="264"/>
    <n v="1"/>
    <n v="2"/>
    <n v="7"/>
    <n v="8"/>
    <n v="85"/>
    <m/>
    <n v="65"/>
    <n v="4"/>
    <n v="9"/>
    <m/>
    <s v="DR"/>
    <m/>
    <e v="#N/A"/>
    <e v="#N/A"/>
    <e v="#N/A"/>
    <n v="20"/>
    <m/>
    <m/>
    <m/>
    <x v="2"/>
  </r>
  <r>
    <n v="264"/>
    <n v="8"/>
    <x v="8"/>
    <x v="3"/>
    <d v="2014-09-22T00:00:00"/>
    <s v="None_8h"/>
    <m/>
    <m/>
    <n v="2"/>
    <n v="3"/>
    <n v="7"/>
    <n v="8"/>
    <n v="83"/>
    <n v="280"/>
    <n v="152"/>
    <n v="5"/>
    <n v="11"/>
    <m/>
    <s v="DR"/>
    <m/>
    <e v="#N/A"/>
    <e v="#N/A"/>
    <e v="#N/A"/>
    <n v="23"/>
    <m/>
    <m/>
    <m/>
    <x v="2"/>
  </r>
  <r>
    <n v="264"/>
    <n v="8"/>
    <x v="8"/>
    <x v="3"/>
    <d v="2014-09-22T00:00:00"/>
    <s v="None_8h"/>
    <m/>
    <m/>
    <n v="3"/>
    <n v="2"/>
    <n v="7"/>
    <n v="8"/>
    <n v="71"/>
    <n v="271"/>
    <n v="42"/>
    <n v="5"/>
    <n v="10"/>
    <m/>
    <s v="E"/>
    <m/>
    <e v="#N/A"/>
    <e v="#N/A"/>
    <e v="#N/A"/>
    <n v="22"/>
    <m/>
    <m/>
    <m/>
    <x v="2"/>
  </r>
  <r>
    <n v="264"/>
    <n v="8"/>
    <x v="8"/>
    <x v="3"/>
    <d v="2014-09-22T00:00:00"/>
    <s v="None_8h"/>
    <m/>
    <m/>
    <n v="4"/>
    <n v="3"/>
    <n v="7"/>
    <n v="8"/>
    <n v="85"/>
    <n v="282"/>
    <n v="136"/>
    <n v="5"/>
    <n v="12"/>
    <m/>
    <s v="DR"/>
    <m/>
    <e v="#N/A"/>
    <e v="#N/A"/>
    <e v="#N/A"/>
    <n v="24"/>
    <m/>
    <m/>
    <m/>
    <x v="2"/>
  </r>
  <r>
    <n v="270"/>
    <n v="8"/>
    <x v="8"/>
    <x v="3"/>
    <d v="2014-09-22T00:00:00"/>
    <s v="None_8h"/>
    <m/>
    <n v="270"/>
    <n v="1"/>
    <n v="2"/>
    <n v="7"/>
    <n v="8"/>
    <n v="95"/>
    <n v="312"/>
    <n v="76"/>
    <n v="5"/>
    <n v="12"/>
    <m/>
    <s v="DR"/>
    <m/>
    <e v="#N/A"/>
    <e v="#N/A"/>
    <e v="#N/A"/>
    <n v="24"/>
    <m/>
    <m/>
    <m/>
    <x v="2"/>
  </r>
  <r>
    <n v="270"/>
    <n v="8"/>
    <x v="8"/>
    <x v="3"/>
    <d v="2014-09-22T00:00:00"/>
    <s v="None_8h"/>
    <m/>
    <m/>
    <n v="2"/>
    <n v="4"/>
    <n v="7"/>
    <n v="8"/>
    <n v="100"/>
    <n v="322"/>
    <n v="76"/>
    <n v="5"/>
    <n v="10"/>
    <m/>
    <s v="DR"/>
    <m/>
    <e v="#N/A"/>
    <e v="#N/A"/>
    <e v="#N/A"/>
    <n v="22"/>
    <m/>
    <m/>
    <m/>
    <x v="2"/>
  </r>
  <r>
    <n v="270"/>
    <n v="8"/>
    <x v="8"/>
    <x v="3"/>
    <d v="2014-09-22T00:00:00"/>
    <s v="None_8h"/>
    <m/>
    <m/>
    <n v="3"/>
    <n v="4"/>
    <n v="7"/>
    <n v="8"/>
    <n v="90"/>
    <n v="296"/>
    <n v="217"/>
    <n v="5"/>
    <n v="10"/>
    <m/>
    <s v="DR"/>
    <m/>
    <e v="#N/A"/>
    <e v="#N/A"/>
    <e v="#N/A"/>
    <n v="22"/>
    <m/>
    <m/>
    <m/>
    <x v="2"/>
  </r>
  <r>
    <n v="270"/>
    <n v="8"/>
    <x v="8"/>
    <x v="3"/>
    <d v="2014-09-22T00:00:00"/>
    <s v="None_8h"/>
    <m/>
    <m/>
    <n v="4"/>
    <n v="3"/>
    <n v="7"/>
    <n v="8"/>
    <n v="90"/>
    <n v="292"/>
    <n v="184"/>
    <n v="5"/>
    <n v="11"/>
    <m/>
    <s v="DR"/>
    <m/>
    <e v="#N/A"/>
    <e v="#N/A"/>
    <e v="#N/A"/>
    <n v="23"/>
    <m/>
    <m/>
    <m/>
    <x v="2"/>
  </r>
  <r>
    <n v="217"/>
    <n v="8"/>
    <x v="8"/>
    <x v="3"/>
    <d v="2014-09-29T00:00:00"/>
    <s v="None_8h"/>
    <m/>
    <n v="217"/>
    <n v="1"/>
    <n v="2"/>
    <n v="8"/>
    <n v="9"/>
    <n v="104"/>
    <m/>
    <n v="239"/>
    <n v="4"/>
    <n v="13"/>
    <m/>
    <s v="DR"/>
    <m/>
    <e v="#N/A"/>
    <e v="#N/A"/>
    <e v="#N/A"/>
    <n v="25"/>
    <m/>
    <m/>
    <m/>
    <x v="2"/>
  </r>
  <r>
    <n v="217"/>
    <n v="8"/>
    <x v="8"/>
    <x v="3"/>
    <d v="2014-09-29T00:00:00"/>
    <s v="None_8h"/>
    <m/>
    <m/>
    <n v="2"/>
    <n v="5"/>
    <n v="8"/>
    <n v="9"/>
    <n v="107"/>
    <n v="321"/>
    <n v="204"/>
    <n v="4"/>
    <n v="14"/>
    <m/>
    <s v="DR"/>
    <m/>
    <e v="#N/A"/>
    <e v="#N/A"/>
    <e v="#N/A"/>
    <n v="26"/>
    <m/>
    <m/>
    <m/>
    <x v="2"/>
  </r>
  <r>
    <n v="217"/>
    <n v="8"/>
    <x v="8"/>
    <x v="3"/>
    <d v="2014-09-29T00:00:00"/>
    <s v="None_8h"/>
    <m/>
    <m/>
    <n v="3"/>
    <n v="4"/>
    <n v="8"/>
    <n v="9"/>
    <n v="100"/>
    <n v="330"/>
    <n v="37"/>
    <n v="4"/>
    <n v="15"/>
    <m/>
    <s v="DR"/>
    <m/>
    <e v="#N/A"/>
    <e v="#N/A"/>
    <e v="#N/A"/>
    <n v="27"/>
    <m/>
    <m/>
    <m/>
    <x v="2"/>
  </r>
  <r>
    <n v="217"/>
    <n v="8"/>
    <x v="8"/>
    <x v="3"/>
    <d v="2014-09-29T00:00:00"/>
    <s v="None_8h"/>
    <m/>
    <m/>
    <n v="4"/>
    <n v="4"/>
    <n v="8"/>
    <n v="9"/>
    <n v="107"/>
    <n v="332"/>
    <n v="245"/>
    <n v="5"/>
    <n v="12"/>
    <m/>
    <s v="DR"/>
    <m/>
    <e v="#N/A"/>
    <e v="#N/A"/>
    <e v="#N/A"/>
    <n v="25"/>
    <m/>
    <m/>
    <m/>
    <x v="2"/>
  </r>
  <r>
    <n v="266"/>
    <n v="8"/>
    <x v="8"/>
    <x v="3"/>
    <d v="2014-09-29T00:00:00"/>
    <s v="None_8h"/>
    <m/>
    <n v="266"/>
    <n v="1"/>
    <n v="2"/>
    <n v="8"/>
    <n v="9"/>
    <n v="92"/>
    <m/>
    <n v="57"/>
    <n v="4"/>
    <n v="16"/>
    <m/>
    <s v="DR"/>
    <m/>
    <e v="#N/A"/>
    <e v="#N/A"/>
    <e v="#N/A"/>
    <n v="28"/>
    <m/>
    <m/>
    <m/>
    <x v="2"/>
  </r>
  <r>
    <n v="266"/>
    <n v="8"/>
    <x v="8"/>
    <x v="3"/>
    <d v="2014-09-29T00:00:00"/>
    <s v="None_8h"/>
    <m/>
    <m/>
    <n v="2"/>
    <n v="3"/>
    <n v="8"/>
    <n v="9"/>
    <n v="80"/>
    <n v="264"/>
    <n v="192"/>
    <n v="4"/>
    <n v="13"/>
    <m/>
    <s v="DR"/>
    <m/>
    <e v="#N/A"/>
    <e v="#N/A"/>
    <e v="#N/A"/>
    <n v="25"/>
    <m/>
    <m/>
    <m/>
    <x v="2"/>
  </r>
  <r>
    <n v="266"/>
    <n v="8"/>
    <x v="8"/>
    <x v="3"/>
    <d v="2014-09-29T00:00:00"/>
    <s v="None_8h"/>
    <m/>
    <m/>
    <n v="3"/>
    <n v="3"/>
    <n v="8"/>
    <n v="9"/>
    <n v="95"/>
    <n v="314"/>
    <n v="157"/>
    <n v="4"/>
    <n v="13"/>
    <m/>
    <s v="DR"/>
    <m/>
    <e v="#N/A"/>
    <e v="#N/A"/>
    <e v="#N/A"/>
    <n v="25"/>
    <m/>
    <m/>
    <m/>
    <x v="2"/>
  </r>
  <r>
    <n v="266"/>
    <n v="8"/>
    <x v="8"/>
    <x v="3"/>
    <d v="2014-09-29T00:00:00"/>
    <s v="None_8h"/>
    <m/>
    <m/>
    <n v="4"/>
    <n v="2"/>
    <n v="8"/>
    <n v="9"/>
    <n v="80"/>
    <n v="267"/>
    <n v="90"/>
    <n v="4"/>
    <n v="14"/>
    <m/>
    <s v="DR"/>
    <m/>
    <e v="#N/A"/>
    <e v="#N/A"/>
    <e v="#N/A"/>
    <n v="26"/>
    <m/>
    <m/>
    <m/>
    <x v="2"/>
  </r>
  <r>
    <n v="286"/>
    <n v="8"/>
    <x v="8"/>
    <x v="3"/>
    <d v="2014-09-29T00:00:00"/>
    <s v="None_8h"/>
    <d v="2014-09-29T00:00:00"/>
    <n v="286"/>
    <n v="1"/>
    <n v="3"/>
    <n v="8"/>
    <n v="9"/>
    <n v="80"/>
    <m/>
    <n v="190"/>
    <n v="5"/>
    <n v="12"/>
    <m/>
    <s v="DR"/>
    <m/>
    <e v="#N/A"/>
    <e v="#N/A"/>
    <e v="#N/A"/>
    <n v="25"/>
    <m/>
    <m/>
    <m/>
    <x v="2"/>
  </r>
  <r>
    <n v="286"/>
    <n v="8"/>
    <x v="8"/>
    <x v="3"/>
    <d v="2014-09-29T00:00:00"/>
    <s v="None_8h"/>
    <m/>
    <m/>
    <n v="2"/>
    <n v="2"/>
    <n v="8"/>
    <n v="9"/>
    <n v="80"/>
    <n v="255"/>
    <n v="54"/>
    <n v="4"/>
    <n v="11"/>
    <m/>
    <s v="DR"/>
    <m/>
    <e v="#N/A"/>
    <e v="#N/A"/>
    <e v="#N/A"/>
    <n v="23"/>
    <m/>
    <m/>
    <m/>
    <x v="2"/>
  </r>
  <r>
    <n v="286"/>
    <n v="8"/>
    <x v="8"/>
    <x v="3"/>
    <d v="2014-09-29T00:00:00"/>
    <s v="None_8h"/>
    <m/>
    <m/>
    <n v="3"/>
    <n v="2"/>
    <n v="8"/>
    <n v="9"/>
    <n v="98"/>
    <n v="274"/>
    <n v="78"/>
    <n v="4"/>
    <n v="12"/>
    <m/>
    <s v="Early DR"/>
    <m/>
    <e v="#N/A"/>
    <e v="#N/A"/>
    <e v="#N/A"/>
    <n v="24"/>
    <m/>
    <m/>
    <m/>
    <x v="2"/>
  </r>
  <r>
    <n v="286"/>
    <n v="8"/>
    <x v="8"/>
    <x v="3"/>
    <d v="2014-09-29T00:00:00"/>
    <s v="None_8h"/>
    <m/>
    <m/>
    <n v="4"/>
    <n v="4"/>
    <n v="8"/>
    <n v="9"/>
    <n v="95"/>
    <n v="255"/>
    <n v="121"/>
    <n v="4"/>
    <n v="13"/>
    <m/>
    <s v="DR"/>
    <m/>
    <e v="#N/A"/>
    <e v="#N/A"/>
    <e v="#N/A"/>
    <n v="25"/>
    <m/>
    <m/>
    <m/>
    <x v="2"/>
  </r>
  <r>
    <n v="245"/>
    <n v="8"/>
    <x v="8"/>
    <x v="3"/>
    <d v="2014-10-06T00:00:00"/>
    <s v="None_8h"/>
    <m/>
    <m/>
    <n v="2"/>
    <n v="3"/>
    <n v="9"/>
    <n v="10"/>
    <n v="82"/>
    <n v="301"/>
    <n v="67"/>
    <n v="4"/>
    <n v="14"/>
    <m/>
    <s v="DR"/>
    <m/>
    <e v="#N/A"/>
    <e v="#N/A"/>
    <e v="#N/A"/>
    <n v="27"/>
    <m/>
    <m/>
    <m/>
    <x v="2"/>
  </r>
  <r>
    <n v="245"/>
    <n v="8"/>
    <x v="8"/>
    <x v="3"/>
    <d v="2014-10-06T00:00:00"/>
    <s v="None_8h"/>
    <m/>
    <m/>
    <n v="3"/>
    <n v="4"/>
    <n v="8"/>
    <n v="9"/>
    <n v="95"/>
    <n v="278"/>
    <n v="250"/>
    <n v="5"/>
    <n v="12"/>
    <m/>
    <s v="E"/>
    <m/>
    <e v="#N/A"/>
    <e v="#N/A"/>
    <e v="#N/A"/>
    <n v="25"/>
    <m/>
    <m/>
    <m/>
    <x v="2"/>
  </r>
  <r>
    <n v="245"/>
    <n v="8"/>
    <x v="8"/>
    <x v="3"/>
    <d v="2014-10-06T00:00:00"/>
    <s v="None_8h"/>
    <m/>
    <m/>
    <n v="4"/>
    <n v="2"/>
    <n v="8"/>
    <n v="9"/>
    <n v="94"/>
    <n v="281"/>
    <n v="206"/>
    <n v="5"/>
    <n v="12"/>
    <m/>
    <s v="DR"/>
    <m/>
    <e v="#N/A"/>
    <e v="#N/A"/>
    <e v="#N/A"/>
    <n v="25"/>
    <m/>
    <m/>
    <m/>
    <x v="2"/>
  </r>
  <r>
    <n v="245"/>
    <n v="8"/>
    <x v="8"/>
    <x v="3"/>
    <d v="2014-10-06T00:00:00"/>
    <s v="None_8h"/>
    <m/>
    <n v="245"/>
    <n v="1"/>
    <n v="2"/>
    <n v="9"/>
    <n v="10"/>
    <n v="95"/>
    <m/>
    <n v="107"/>
    <n v="4"/>
    <n v="12"/>
    <m/>
    <s v="DR"/>
    <m/>
    <e v="#N/A"/>
    <e v="#N/A"/>
    <e v="#N/A"/>
    <n v="25"/>
    <m/>
    <m/>
    <m/>
    <x v="2"/>
  </r>
  <r>
    <n v="262"/>
    <n v="8"/>
    <x v="8"/>
    <x v="3"/>
    <d v="2014-10-06T00:00:00"/>
    <s v="None_8h"/>
    <m/>
    <n v="262"/>
    <n v="1"/>
    <n v="2"/>
    <n v="9"/>
    <n v="10"/>
    <n v="110"/>
    <m/>
    <n v="143"/>
    <n v="4"/>
    <n v="17"/>
    <m/>
    <s v="TS"/>
    <m/>
    <e v="#N/A"/>
    <e v="#N/A"/>
    <e v="#N/A"/>
    <n v="30"/>
    <m/>
    <m/>
    <m/>
    <x v="2"/>
  </r>
  <r>
    <n v="262"/>
    <n v="8"/>
    <x v="8"/>
    <x v="3"/>
    <d v="2014-10-06T00:00:00"/>
    <s v="None_8h"/>
    <m/>
    <m/>
    <n v="2"/>
    <n v="4"/>
    <n v="9"/>
    <n v="10"/>
    <n v="100"/>
    <n v="273"/>
    <n v="145"/>
    <n v="4"/>
    <n v="17"/>
    <m/>
    <s v="TS"/>
    <m/>
    <e v="#N/A"/>
    <e v="#N/A"/>
    <e v="#N/A"/>
    <n v="30"/>
    <m/>
    <m/>
    <m/>
    <x v="2"/>
  </r>
  <r>
    <n v="262"/>
    <n v="8"/>
    <x v="8"/>
    <x v="3"/>
    <d v="2014-10-06T00:00:00"/>
    <s v="None_8h"/>
    <m/>
    <m/>
    <n v="3"/>
    <n v="3"/>
    <n v="8"/>
    <n v="9"/>
    <n v="92"/>
    <n v="290"/>
    <n v="201"/>
    <n v="4"/>
    <n v="14"/>
    <m/>
    <s v="DR"/>
    <m/>
    <e v="#N/A"/>
    <e v="#N/A"/>
    <e v="#N/A"/>
    <n v="26"/>
    <m/>
    <m/>
    <m/>
    <x v="2"/>
  </r>
  <r>
    <n v="262"/>
    <n v="8"/>
    <x v="8"/>
    <x v="3"/>
    <d v="2014-10-06T00:00:00"/>
    <s v="None_8h"/>
    <m/>
    <m/>
    <n v="4"/>
    <n v="2"/>
    <n v="8"/>
    <n v="10"/>
    <n v="93"/>
    <n v="242"/>
    <n v="20"/>
    <n v="5"/>
    <n v="16"/>
    <m/>
    <s v="DR"/>
    <m/>
    <e v="#N/A"/>
    <e v="#N/A"/>
    <e v="#N/A"/>
    <n v="29"/>
    <m/>
    <m/>
    <m/>
    <x v="2"/>
  </r>
  <r>
    <n v="274"/>
    <n v="8"/>
    <x v="8"/>
    <x v="3"/>
    <d v="2014-10-06T00:00:00"/>
    <s v="None_8h"/>
    <m/>
    <n v="274"/>
    <n v="1"/>
    <n v="3"/>
    <n v="8"/>
    <n v="9"/>
    <n v="92"/>
    <m/>
    <n v="285"/>
    <n v="5"/>
    <n v="13"/>
    <m/>
    <s v="DR"/>
    <m/>
    <e v="#N/A"/>
    <e v="#N/A"/>
    <e v="#N/A"/>
    <n v="26"/>
    <m/>
    <m/>
    <m/>
    <x v="2"/>
  </r>
  <r>
    <n v="274"/>
    <n v="8"/>
    <x v="8"/>
    <x v="3"/>
    <d v="2014-10-06T00:00:00"/>
    <s v="None_8h"/>
    <m/>
    <m/>
    <n v="2"/>
    <n v="3"/>
    <n v="7"/>
    <n v="8"/>
    <n v="90"/>
    <n v="317"/>
    <n v="32"/>
    <n v="5"/>
    <n v="12"/>
    <m/>
    <s v="DR"/>
    <m/>
    <e v="#N/A"/>
    <e v="#N/A"/>
    <e v="#N/A"/>
    <n v="24"/>
    <m/>
    <m/>
    <m/>
    <x v="2"/>
  </r>
  <r>
    <n v="274"/>
    <n v="8"/>
    <x v="8"/>
    <x v="3"/>
    <d v="2014-10-06T00:00:00"/>
    <s v="None_8h"/>
    <m/>
    <m/>
    <n v="3"/>
    <n v="4"/>
    <n v="9"/>
    <n v="10"/>
    <n v="95"/>
    <n v="317"/>
    <n v="74"/>
    <n v="5"/>
    <n v="15"/>
    <m/>
    <s v="DR"/>
    <m/>
    <e v="#N/A"/>
    <e v="#N/A"/>
    <e v="#N/A"/>
    <n v="29"/>
    <m/>
    <m/>
    <m/>
    <x v="2"/>
  </r>
  <r>
    <n v="274"/>
    <n v="8"/>
    <x v="8"/>
    <x v="3"/>
    <d v="2014-10-06T00:00:00"/>
    <s v="None_8h"/>
    <m/>
    <m/>
    <n v="4"/>
    <n v="4"/>
    <n v="8"/>
    <n v="9"/>
    <n v="98"/>
    <n v="307"/>
    <n v="214"/>
    <n v="5"/>
    <n v="13"/>
    <m/>
    <s v="DR"/>
    <m/>
    <e v="#N/A"/>
    <e v="#N/A"/>
    <e v="#N/A"/>
    <n v="26"/>
    <m/>
    <m/>
    <m/>
    <x v="2"/>
  </r>
  <r>
    <n v="240"/>
    <n v="8"/>
    <x v="8"/>
    <x v="3"/>
    <d v="2014-10-14T00:00:00"/>
    <s v="None_8h"/>
    <d v="2014-10-14T00:00:00"/>
    <n v="240"/>
    <n v="1"/>
    <n v="6"/>
    <n v="10"/>
    <n v="11"/>
    <n v="115"/>
    <m/>
    <n v="250"/>
    <n v="5"/>
    <n v="18"/>
    <m/>
    <s v="DR"/>
    <m/>
    <e v="#N/A"/>
    <e v="#N/A"/>
    <e v="#N/A"/>
    <n v="33"/>
    <m/>
    <m/>
    <m/>
    <x v="2"/>
  </r>
  <r>
    <n v="240"/>
    <n v="8"/>
    <x v="8"/>
    <x v="3"/>
    <d v="2014-10-14T00:00:00"/>
    <s v="None_8h"/>
    <m/>
    <m/>
    <n v="2"/>
    <n v="2"/>
    <n v="11"/>
    <n v="12"/>
    <n v="115"/>
    <n v="306"/>
    <n v="61"/>
    <n v="4"/>
    <n v="17"/>
    <m/>
    <s v="DR"/>
    <m/>
    <e v="#N/A"/>
    <e v="#N/A"/>
    <e v="#N/A"/>
    <n v="32"/>
    <m/>
    <m/>
    <m/>
    <x v="2"/>
  </r>
  <r>
    <n v="240"/>
    <n v="8"/>
    <x v="8"/>
    <x v="3"/>
    <d v="2014-10-14T00:00:00"/>
    <s v="None_8h"/>
    <m/>
    <m/>
    <n v="3"/>
    <n v="2"/>
    <n v="10"/>
    <n v="11"/>
    <n v="107"/>
    <n v="288"/>
    <n v="227"/>
    <n v="4"/>
    <n v="16"/>
    <m/>
    <s v="DR"/>
    <m/>
    <e v="#N/A"/>
    <e v="#N/A"/>
    <e v="#N/A"/>
    <n v="30"/>
    <m/>
    <m/>
    <m/>
    <x v="2"/>
  </r>
  <r>
    <n v="240"/>
    <n v="8"/>
    <x v="8"/>
    <x v="3"/>
    <d v="2014-10-14T00:00:00"/>
    <s v="None_8h"/>
    <m/>
    <m/>
    <n v="4"/>
    <n v="4"/>
    <n v="9"/>
    <n v="10"/>
    <n v="92"/>
    <n v="278"/>
    <n v="232"/>
    <n v="4"/>
    <n v="12"/>
    <m/>
    <s v="DR"/>
    <m/>
    <e v="#N/A"/>
    <e v="#N/A"/>
    <e v="#N/A"/>
    <n v="25"/>
    <m/>
    <m/>
    <m/>
    <x v="2"/>
  </r>
  <r>
    <n v="248"/>
    <n v="8"/>
    <x v="8"/>
    <x v="3"/>
    <d v="2014-10-14T00:00:00"/>
    <s v="None_8h"/>
    <m/>
    <n v="248"/>
    <n v="1"/>
    <n v="3"/>
    <n v="10"/>
    <n v="11"/>
    <n v="123"/>
    <n v="349"/>
    <n v="130"/>
    <n v="4"/>
    <n v="14"/>
    <m/>
    <s v="DR"/>
    <m/>
    <e v="#N/A"/>
    <e v="#N/A"/>
    <e v="#N/A"/>
    <n v="28"/>
    <m/>
    <m/>
    <m/>
    <x v="2"/>
  </r>
  <r>
    <n v="248"/>
    <n v="8"/>
    <x v="8"/>
    <x v="3"/>
    <d v="2014-10-14T00:00:00"/>
    <s v="None_8h"/>
    <m/>
    <m/>
    <n v="2"/>
    <n v="3"/>
    <n v="9"/>
    <n v="10"/>
    <n v="122"/>
    <n v="346"/>
    <n v="159"/>
    <n v="5"/>
    <n v="14"/>
    <m/>
    <s v="DR"/>
    <m/>
    <e v="#N/A"/>
    <e v="#N/A"/>
    <e v="#N/A"/>
    <n v="28"/>
    <m/>
    <m/>
    <m/>
    <x v="2"/>
  </r>
  <r>
    <n v="248"/>
    <n v="8"/>
    <x v="8"/>
    <x v="3"/>
    <d v="2014-10-14T00:00:00"/>
    <s v="None_8h"/>
    <m/>
    <m/>
    <n v="3"/>
    <n v="4"/>
    <n v="9"/>
    <n v="10"/>
    <n v="123"/>
    <n v="354"/>
    <n v="287"/>
    <n v="5"/>
    <n v="15"/>
    <m/>
    <s v="TS"/>
    <m/>
    <e v="#N/A"/>
    <e v="#N/A"/>
    <e v="#N/A"/>
    <n v="29"/>
    <m/>
    <m/>
    <m/>
    <x v="2"/>
  </r>
  <r>
    <n v="248"/>
    <n v="8"/>
    <x v="8"/>
    <x v="3"/>
    <d v="2014-10-14T00:00:00"/>
    <s v="None_8h"/>
    <m/>
    <m/>
    <n v="4"/>
    <n v="2"/>
    <n v="9"/>
    <n v="10"/>
    <n v="127"/>
    <n v="343"/>
    <n v="127"/>
    <n v="4"/>
    <n v="15"/>
    <m/>
    <s v="TS"/>
    <m/>
    <e v="#N/A"/>
    <e v="#N/A"/>
    <e v="#N/A"/>
    <n v="28"/>
    <m/>
    <m/>
    <m/>
    <x v="2"/>
  </r>
  <r>
    <n v="271"/>
    <n v="8"/>
    <x v="8"/>
    <x v="3"/>
    <d v="2014-10-14T00:00:00"/>
    <s v="None_8h"/>
    <m/>
    <n v="271"/>
    <n v="1"/>
    <n v="4"/>
    <n v="10"/>
    <n v="11"/>
    <n v="130"/>
    <m/>
    <n v="153"/>
    <n v="4"/>
    <n v="14"/>
    <m/>
    <s v="TS"/>
    <m/>
    <e v="#N/A"/>
    <e v="#N/A"/>
    <e v="#N/A"/>
    <n v="28"/>
    <m/>
    <m/>
    <m/>
    <x v="2"/>
  </r>
  <r>
    <n v="271"/>
    <n v="8"/>
    <x v="8"/>
    <x v="3"/>
    <d v="2014-10-14T00:00:00"/>
    <s v="None_8h"/>
    <m/>
    <m/>
    <n v="2"/>
    <n v="3"/>
    <n v="9"/>
    <n v="10"/>
    <n v="105"/>
    <n v="310"/>
    <n v="266"/>
    <n v="4"/>
    <n v="13"/>
    <m/>
    <s v="TS"/>
    <m/>
    <e v="#N/A"/>
    <e v="#N/A"/>
    <e v="#N/A"/>
    <n v="26"/>
    <m/>
    <m/>
    <m/>
    <x v="2"/>
  </r>
  <r>
    <n v="271"/>
    <n v="8"/>
    <x v="8"/>
    <x v="3"/>
    <d v="2014-10-14T00:00:00"/>
    <s v="None_8h"/>
    <m/>
    <m/>
    <n v="3"/>
    <n v="4"/>
    <n v="10"/>
    <n v="11"/>
    <n v="117"/>
    <n v="297"/>
    <n v="86"/>
    <n v="5"/>
    <n v="13"/>
    <m/>
    <s v="TS"/>
    <m/>
    <e v="#N/A"/>
    <e v="#N/A"/>
    <e v="#N/A"/>
    <n v="28"/>
    <m/>
    <m/>
    <m/>
    <x v="2"/>
  </r>
  <r>
    <n v="271"/>
    <n v="8"/>
    <x v="8"/>
    <x v="3"/>
    <d v="2014-10-14T00:00:00"/>
    <s v="None_8h"/>
    <m/>
    <m/>
    <n v="4"/>
    <n v="4"/>
    <n v="9"/>
    <n v="10"/>
    <n v="104"/>
    <n v="322"/>
    <n v="71"/>
    <n v="3"/>
    <n v="14"/>
    <m/>
    <s v="TS"/>
    <m/>
    <e v="#N/A"/>
    <e v="#N/A"/>
    <e v="#N/A"/>
    <n v="26"/>
    <m/>
    <m/>
    <m/>
    <x v="2"/>
  </r>
  <r>
    <n v="254"/>
    <n v="8"/>
    <x v="8"/>
    <x v="3"/>
    <d v="2014-10-20T00:00:00"/>
    <s v="None_8h"/>
    <m/>
    <n v="254"/>
    <n v="1"/>
    <n v="3"/>
    <n v="10"/>
    <n v="11"/>
    <n v="100"/>
    <m/>
    <n v="94"/>
    <n v="5"/>
    <n v="12"/>
    <m/>
    <s v="DR"/>
    <m/>
    <e v="#N/A"/>
    <e v="#N/A"/>
    <e v="#N/A"/>
    <n v="27"/>
    <m/>
    <m/>
    <m/>
    <x v="2"/>
  </r>
  <r>
    <n v="254"/>
    <n v="8"/>
    <x v="8"/>
    <x v="3"/>
    <d v="2014-10-20T00:00:00"/>
    <s v="None_8h"/>
    <m/>
    <m/>
    <n v="2"/>
    <n v="4"/>
    <n v="10"/>
    <n v="11"/>
    <n v="123"/>
    <n v="307"/>
    <n v="249"/>
    <n v="4"/>
    <n v="15"/>
    <m/>
    <s v="DR"/>
    <m/>
    <e v="#N/A"/>
    <e v="#N/A"/>
    <e v="#N/A"/>
    <n v="29"/>
    <m/>
    <m/>
    <m/>
    <x v="2"/>
  </r>
  <r>
    <n v="254"/>
    <n v="8"/>
    <x v="8"/>
    <x v="3"/>
    <d v="2014-10-20T00:00:00"/>
    <s v="None_8h"/>
    <m/>
    <m/>
    <n v="3"/>
    <n v="4"/>
    <n v="11"/>
    <n v="12"/>
    <n v="110"/>
    <n v="271"/>
    <n v="108"/>
    <n v="5"/>
    <n v="15"/>
    <m/>
    <s v="DR"/>
    <m/>
    <e v="#N/A"/>
    <e v="#N/A"/>
    <e v="#N/A"/>
    <n v="31"/>
    <m/>
    <m/>
    <m/>
    <x v="2"/>
  </r>
  <r>
    <n v="254"/>
    <n v="8"/>
    <x v="8"/>
    <x v="3"/>
    <d v="2014-10-20T00:00:00"/>
    <s v="None_8h"/>
    <m/>
    <m/>
    <n v="4"/>
    <n v="2"/>
    <n v="8"/>
    <n v="9"/>
    <n v="93"/>
    <n v="290"/>
    <n v="269"/>
    <n v="5"/>
    <n v="12"/>
    <m/>
    <s v="DR"/>
    <m/>
    <e v="#N/A"/>
    <e v="#N/A"/>
    <e v="#N/A"/>
    <n v="25"/>
    <m/>
    <m/>
    <m/>
    <x v="2"/>
  </r>
  <r>
    <n v="256"/>
    <n v="8"/>
    <x v="8"/>
    <x v="3"/>
    <d v="2014-10-20T00:00:00"/>
    <s v="None_8h"/>
    <d v="2014-10-20T00:00:00"/>
    <n v="256"/>
    <n v="1"/>
    <n v="6"/>
    <n v="10"/>
    <n v="11"/>
    <n v="126"/>
    <n v="351"/>
    <n v="300"/>
    <n v="4"/>
    <n v="16"/>
    <m/>
    <s v="TS"/>
    <n v="1"/>
    <e v="#N/A"/>
    <e v="#N/A"/>
    <e v="#N/A"/>
    <n v="30"/>
    <m/>
    <m/>
    <m/>
    <x v="2"/>
  </r>
  <r>
    <n v="256"/>
    <n v="8"/>
    <x v="8"/>
    <x v="3"/>
    <d v="2014-10-20T00:00:00"/>
    <s v="None_8h"/>
    <m/>
    <m/>
    <n v="2"/>
    <n v="6"/>
    <n v="10"/>
    <n v="11"/>
    <n v="137"/>
    <n v="364"/>
    <n v="305"/>
    <n v="3"/>
    <n v="17"/>
    <n v="10"/>
    <s v="TS"/>
    <n v="1"/>
    <e v="#N/A"/>
    <e v="#N/A"/>
    <e v="#N/A"/>
    <n v="30"/>
    <m/>
    <m/>
    <m/>
    <x v="2"/>
  </r>
  <r>
    <n v="256"/>
    <n v="8"/>
    <x v="8"/>
    <x v="3"/>
    <d v="2014-10-20T00:00:00"/>
    <s v="None_8h"/>
    <m/>
    <m/>
    <n v="3"/>
    <n v="3"/>
    <n v="10"/>
    <n v="11"/>
    <n v="143"/>
    <n v="357"/>
    <n v="251"/>
    <n v="4"/>
    <n v="16"/>
    <n v="12"/>
    <s v="TS"/>
    <n v="1"/>
    <e v="#N/A"/>
    <e v="#N/A"/>
    <e v="#N/A"/>
    <n v="30"/>
    <m/>
    <m/>
    <m/>
    <x v="2"/>
  </r>
  <r>
    <n v="256"/>
    <n v="8"/>
    <x v="8"/>
    <x v="3"/>
    <d v="2014-10-20T00:00:00"/>
    <s v="None_8h"/>
    <m/>
    <m/>
    <n v="4"/>
    <n v="1"/>
    <n v="9"/>
    <n v="10"/>
    <n v="135"/>
    <n v="343"/>
    <n v="103"/>
    <n v="4"/>
    <n v="15"/>
    <n v="10"/>
    <s v="TS"/>
    <n v="1"/>
    <e v="#N/A"/>
    <e v="#N/A"/>
    <e v="#N/A"/>
    <n v="28"/>
    <m/>
    <m/>
    <m/>
    <x v="2"/>
  </r>
  <r>
    <n v="284"/>
    <n v="8"/>
    <x v="8"/>
    <x v="3"/>
    <d v="2014-10-20T00:00:00"/>
    <s v="None_8h"/>
    <m/>
    <n v="284"/>
    <n v="1"/>
    <n v="4"/>
    <n v="9"/>
    <n v="10"/>
    <n v="120"/>
    <m/>
    <n v="250"/>
    <n v="4"/>
    <n v="14"/>
    <m/>
    <s v="TS"/>
    <m/>
    <e v="#N/A"/>
    <e v="#N/A"/>
    <e v="#N/A"/>
    <n v="27"/>
    <m/>
    <m/>
    <m/>
    <x v="2"/>
  </r>
  <r>
    <n v="284"/>
    <n v="8"/>
    <x v="8"/>
    <x v="3"/>
    <d v="2014-10-20T00:00:00"/>
    <s v="None_8h"/>
    <m/>
    <m/>
    <n v="2"/>
    <n v="3"/>
    <n v="9"/>
    <n v="10"/>
    <n v="124"/>
    <n v="320"/>
    <n v="249"/>
    <n v="4"/>
    <n v="16"/>
    <m/>
    <s v="TS"/>
    <m/>
    <e v="#N/A"/>
    <e v="#N/A"/>
    <e v="#N/A"/>
    <n v="29"/>
    <m/>
    <m/>
    <m/>
    <x v="2"/>
  </r>
  <r>
    <n v="284"/>
    <n v="8"/>
    <x v="8"/>
    <x v="3"/>
    <d v="2014-10-20T00:00:00"/>
    <s v="None_8h"/>
    <m/>
    <m/>
    <n v="3"/>
    <n v="2"/>
    <n v="10"/>
    <n v="11"/>
    <n v="115"/>
    <n v="330"/>
    <n v="47"/>
    <n v="5"/>
    <n v="16"/>
    <m/>
    <s v="TS"/>
    <m/>
    <e v="#N/A"/>
    <e v="#N/A"/>
    <e v="#N/A"/>
    <n v="31"/>
    <m/>
    <m/>
    <m/>
    <x v="2"/>
  </r>
  <r>
    <n v="284"/>
    <n v="8"/>
    <x v="8"/>
    <x v="3"/>
    <d v="2014-10-20T00:00:00"/>
    <s v="None_8h"/>
    <m/>
    <m/>
    <n v="4"/>
    <n v="3"/>
    <n v="10"/>
    <n v="11"/>
    <n v="128"/>
    <n v="318"/>
    <n v="185"/>
    <n v="4"/>
    <n v="15"/>
    <m/>
    <s v="TS"/>
    <n v="1"/>
    <e v="#N/A"/>
    <e v="#N/A"/>
    <e v="#N/A"/>
    <n v="29"/>
    <m/>
    <m/>
    <m/>
    <x v="2"/>
  </r>
  <r>
    <n v="239"/>
    <n v="8"/>
    <x v="8"/>
    <x v="3"/>
    <d v="2014-11-03T00:00:00"/>
    <s v="None_8h"/>
    <m/>
    <n v="239"/>
    <n v="1"/>
    <n v="3"/>
    <n v="12"/>
    <n v="13"/>
    <n v="115"/>
    <m/>
    <n v="290"/>
    <n v="2"/>
    <n v="13"/>
    <n v="21"/>
    <s v="TS"/>
    <n v="2"/>
    <e v="#N/A"/>
    <e v="#N/A"/>
    <e v="#N/A"/>
    <n v="27"/>
    <m/>
    <m/>
    <m/>
    <x v="2"/>
  </r>
  <r>
    <n v="239"/>
    <n v="8"/>
    <x v="8"/>
    <x v="3"/>
    <d v="2014-11-03T00:00:00"/>
    <s v="None_8h"/>
    <m/>
    <m/>
    <n v="2"/>
    <n v="7"/>
    <n v="11"/>
    <n v="12"/>
    <n v="115"/>
    <n v="307"/>
    <n v="164"/>
    <n v="4"/>
    <n v="15"/>
    <m/>
    <s v="DR"/>
    <m/>
    <e v="#N/A"/>
    <e v="#N/A"/>
    <e v="#N/A"/>
    <n v="30"/>
    <m/>
    <m/>
    <m/>
    <x v="2"/>
  </r>
  <r>
    <n v="239"/>
    <n v="8"/>
    <x v="8"/>
    <x v="3"/>
    <d v="2014-11-03T00:00:00"/>
    <s v="None_8h"/>
    <m/>
    <m/>
    <n v="3"/>
    <n v="5"/>
    <n v="12"/>
    <n v="13"/>
    <n v="125"/>
    <n v="260"/>
    <n v="150"/>
    <n v="3"/>
    <n v="16"/>
    <n v="9"/>
    <s v="TS"/>
    <n v="1"/>
    <e v="#N/A"/>
    <e v="#N/A"/>
    <e v="#N/A"/>
    <n v="31"/>
    <m/>
    <m/>
    <m/>
    <x v="2"/>
  </r>
  <r>
    <n v="239"/>
    <n v="8"/>
    <x v="8"/>
    <x v="3"/>
    <d v="2014-11-03T00:00:00"/>
    <s v="None_8h"/>
    <m/>
    <m/>
    <n v="4"/>
    <n v="3"/>
    <n v="12"/>
    <n v="13"/>
    <n v="136"/>
    <n v="289"/>
    <n v="67"/>
    <n v="2"/>
    <n v="14"/>
    <n v="16"/>
    <s v="TS"/>
    <n v="1"/>
    <e v="#N/A"/>
    <e v="#N/A"/>
    <e v="#N/A"/>
    <n v="28"/>
    <m/>
    <m/>
    <m/>
    <x v="2"/>
  </r>
  <r>
    <n v="249"/>
    <n v="8"/>
    <x v="8"/>
    <x v="3"/>
    <d v="2014-11-03T00:00:00"/>
    <s v="None_8h"/>
    <m/>
    <n v="249"/>
    <n v="1"/>
    <n v="1"/>
    <n v="13"/>
    <n v="14"/>
    <n v="115"/>
    <m/>
    <n v="260"/>
    <n v="5"/>
    <n v="18"/>
    <m/>
    <s v="DR (lower prim at DR)"/>
    <n v="1"/>
    <e v="#N/A"/>
    <e v="#N/A"/>
    <e v="#N/A"/>
    <n v="36"/>
    <m/>
    <m/>
    <m/>
    <x v="2"/>
  </r>
  <r>
    <n v="249"/>
    <n v="8"/>
    <x v="8"/>
    <x v="3"/>
    <d v="2014-11-03T00:00:00"/>
    <s v="None_8h"/>
    <m/>
    <m/>
    <n v="2"/>
    <n v="4"/>
    <n v="12"/>
    <n v="13"/>
    <n v="153"/>
    <n v="330"/>
    <n v="189"/>
    <n v="4"/>
    <n v="20"/>
    <n v="15"/>
    <s v="TS"/>
    <n v="1"/>
    <e v="#N/A"/>
    <e v="#N/A"/>
    <e v="#N/A"/>
    <n v="36"/>
    <m/>
    <m/>
    <m/>
    <x v="2"/>
  </r>
  <r>
    <n v="249"/>
    <n v="8"/>
    <x v="8"/>
    <x v="3"/>
    <d v="2014-11-03T00:00:00"/>
    <s v="None_8h"/>
    <m/>
    <m/>
    <n v="3"/>
    <n v="2"/>
    <n v="12"/>
    <n v="13"/>
    <n v="157"/>
    <n v="336"/>
    <n v="15"/>
    <n v="4"/>
    <n v="23"/>
    <n v="30"/>
    <s v="TS"/>
    <n v="2"/>
    <e v="#N/A"/>
    <e v="#N/A"/>
    <e v="#N/A"/>
    <n v="39"/>
    <m/>
    <m/>
    <m/>
    <x v="2"/>
  </r>
  <r>
    <n v="249"/>
    <n v="8"/>
    <x v="8"/>
    <x v="3"/>
    <d v="2014-11-03T00:00:00"/>
    <s v="None_8h"/>
    <m/>
    <m/>
    <n v="4"/>
    <n v="1"/>
    <n v="12"/>
    <n v="13"/>
    <n v="135"/>
    <n v="298"/>
    <n v="231"/>
    <n v="4"/>
    <n v="16"/>
    <m/>
    <s v="DR"/>
    <m/>
    <e v="#N/A"/>
    <e v="#N/A"/>
    <e v="#N/A"/>
    <n v="32"/>
    <m/>
    <m/>
    <m/>
    <x v="2"/>
  </r>
  <r>
    <n v="258"/>
    <n v="8"/>
    <x v="8"/>
    <x v="3"/>
    <d v="2014-11-03T00:00:00"/>
    <s v="None_8h"/>
    <m/>
    <n v="258"/>
    <n v="1"/>
    <n v="4"/>
    <n v="11"/>
    <n v="12"/>
    <n v="125"/>
    <m/>
    <n v="250"/>
    <n v="2"/>
    <n v="15"/>
    <n v="15"/>
    <s v="TS"/>
    <n v="1"/>
    <e v="#N/A"/>
    <e v="#N/A"/>
    <e v="#N/A"/>
    <n v="28"/>
    <m/>
    <m/>
    <m/>
    <x v="2"/>
  </r>
  <r>
    <n v="258"/>
    <n v="8"/>
    <x v="8"/>
    <x v="3"/>
    <d v="2014-11-03T00:00:00"/>
    <s v="None_8h"/>
    <m/>
    <m/>
    <n v="2"/>
    <n v="2"/>
    <n v="11"/>
    <n v="12"/>
    <n v="120"/>
    <n v="280"/>
    <n v="235"/>
    <n v="3"/>
    <n v="13"/>
    <n v="18"/>
    <s v="TS"/>
    <n v="1"/>
    <e v="#N/A"/>
    <e v="#N/A"/>
    <e v="#N/A"/>
    <n v="27"/>
    <m/>
    <m/>
    <m/>
    <x v="2"/>
  </r>
  <r>
    <n v="258"/>
    <n v="8"/>
    <x v="8"/>
    <x v="3"/>
    <d v="2014-11-03T00:00:00"/>
    <s v="None_8h"/>
    <m/>
    <m/>
    <n v="3"/>
    <n v="2"/>
    <n v="12"/>
    <n v="13"/>
    <n v="123"/>
    <n v="287"/>
    <n v="160"/>
    <n v="3"/>
    <n v="14"/>
    <n v="11"/>
    <s v="TS"/>
    <n v="1"/>
    <e v="#N/A"/>
    <e v="#N/A"/>
    <e v="#N/A"/>
    <n v="29"/>
    <m/>
    <m/>
    <m/>
    <x v="2"/>
  </r>
  <r>
    <n v="258"/>
    <n v="8"/>
    <x v="8"/>
    <x v="3"/>
    <d v="2014-11-03T00:00:00"/>
    <s v="None_8h"/>
    <m/>
    <m/>
    <n v="4"/>
    <n v="3"/>
    <n v="11"/>
    <n v="12"/>
    <n v="122"/>
    <n v="322"/>
    <n v="194"/>
    <n v="4"/>
    <n v="16"/>
    <m/>
    <s v="TS"/>
    <m/>
    <e v="#N/A"/>
    <e v="#N/A"/>
    <e v="#N/A"/>
    <n v="31"/>
    <m/>
    <m/>
    <m/>
    <x v="2"/>
  </r>
  <r>
    <n v="268"/>
    <n v="8"/>
    <x v="8"/>
    <x v="3"/>
    <d v="2014-11-03T00:00:00"/>
    <s v="None_8h"/>
    <m/>
    <n v="268"/>
    <n v="1"/>
    <n v="4"/>
    <n v="11"/>
    <n v="12"/>
    <n v="142"/>
    <m/>
    <n v="190"/>
    <n v="3"/>
    <n v="14"/>
    <n v="30"/>
    <s v="TS"/>
    <n v="2"/>
    <e v="#N/A"/>
    <e v="#N/A"/>
    <e v="#N/A"/>
    <n v="28"/>
    <m/>
    <m/>
    <m/>
    <x v="2"/>
  </r>
  <r>
    <n v="268"/>
    <n v="8"/>
    <x v="8"/>
    <x v="3"/>
    <d v="2014-11-03T00:00:00"/>
    <s v="None_8h"/>
    <m/>
    <m/>
    <n v="2"/>
    <n v="3"/>
    <n v="11"/>
    <n v="12"/>
    <n v="135"/>
    <n v="200"/>
    <n v="280"/>
    <n v="2"/>
    <n v="14"/>
    <n v="32"/>
    <s v="TS"/>
    <n v="2"/>
    <e v="#N/A"/>
    <e v="#N/A"/>
    <e v="#N/A"/>
    <n v="27"/>
    <m/>
    <m/>
    <m/>
    <x v="2"/>
  </r>
  <r>
    <n v="268"/>
    <n v="8"/>
    <x v="8"/>
    <x v="3"/>
    <d v="2014-11-03T00:00:00"/>
    <s v="None_8h"/>
    <m/>
    <m/>
    <n v="3"/>
    <n v="3"/>
    <n v="12"/>
    <n v="13"/>
    <n v="152"/>
    <n v="349"/>
    <n v="211"/>
    <n v="2"/>
    <n v="15"/>
    <n v="31"/>
    <s v="TS"/>
    <n v="2"/>
    <e v="#N/A"/>
    <e v="#N/A"/>
    <e v="#N/A"/>
    <n v="29"/>
    <m/>
    <m/>
    <m/>
    <x v="2"/>
  </r>
  <r>
    <n v="268"/>
    <n v="8"/>
    <x v="8"/>
    <x v="3"/>
    <d v="2014-11-03T00:00:00"/>
    <s v="None_8h"/>
    <m/>
    <m/>
    <n v="4"/>
    <n v="4"/>
    <n v="11"/>
    <n v="12"/>
    <n v="140"/>
    <n v="304"/>
    <n v="143"/>
    <n v="2"/>
    <n v="14"/>
    <n v="35"/>
    <s v="TS"/>
    <n v="2"/>
    <e v="#N/A"/>
    <e v="#N/A"/>
    <e v="#N/A"/>
    <n v="27"/>
    <m/>
    <m/>
    <m/>
    <x v="2"/>
  </r>
  <r>
    <n v="219"/>
    <n v="8"/>
    <x v="8"/>
    <x v="3"/>
    <d v="2014-12-11T00:00:00"/>
    <s v="None_8h"/>
    <m/>
    <s v="Batten W 219"/>
    <n v="1"/>
    <m/>
    <n v="13"/>
    <m/>
    <n v="338"/>
    <m/>
    <m/>
    <m/>
    <m/>
    <m/>
    <m/>
    <n v="4"/>
    <e v="#N/A"/>
    <n v="0"/>
    <n v="13"/>
    <s v=""/>
    <m/>
    <m/>
    <m/>
    <x v="1"/>
  </r>
  <r>
    <n v="219"/>
    <n v="8"/>
    <x v="8"/>
    <x v="3"/>
    <d v="2014-12-11T00:00:00"/>
    <s v="None_8h"/>
    <m/>
    <m/>
    <n v="2"/>
    <m/>
    <n v="13"/>
    <m/>
    <n v="238"/>
    <m/>
    <m/>
    <m/>
    <m/>
    <m/>
    <m/>
    <n v="4"/>
    <e v="#N/A"/>
    <n v="0"/>
    <n v="13"/>
    <s v=""/>
    <m/>
    <m/>
    <m/>
    <x v="1"/>
  </r>
  <r>
    <n v="219"/>
    <n v="8"/>
    <x v="8"/>
    <x v="3"/>
    <d v="2014-12-11T00:00:00"/>
    <s v="None_8h"/>
    <m/>
    <m/>
    <n v="3"/>
    <m/>
    <n v="15"/>
    <m/>
    <n v="332"/>
    <m/>
    <m/>
    <m/>
    <m/>
    <m/>
    <m/>
    <n v="5"/>
    <e v="#N/A"/>
    <n v="0"/>
    <n v="15"/>
    <s v=""/>
    <m/>
    <m/>
    <m/>
    <x v="1"/>
  </r>
  <r>
    <n v="219"/>
    <n v="8"/>
    <x v="8"/>
    <x v="3"/>
    <d v="2014-12-11T00:00:00"/>
    <s v="None_8h"/>
    <m/>
    <m/>
    <n v="4"/>
    <m/>
    <n v="14"/>
    <m/>
    <n v="313"/>
    <m/>
    <m/>
    <m/>
    <m/>
    <m/>
    <m/>
    <n v="5"/>
    <e v="#N/A"/>
    <n v="0"/>
    <n v="14"/>
    <s v=""/>
    <m/>
    <m/>
    <m/>
    <x v="1"/>
  </r>
  <r>
    <n v="221"/>
    <n v="8"/>
    <x v="8"/>
    <x v="3"/>
    <d v="2014-12-11T00:00:00"/>
    <s v="None_8h"/>
    <d v="2014-12-11T00:00:00"/>
    <s v="Batten W 221"/>
    <n v="1"/>
    <m/>
    <n v="14"/>
    <m/>
    <n v="218"/>
    <m/>
    <m/>
    <m/>
    <n v="14"/>
    <m/>
    <m/>
    <n v="4"/>
    <e v="#N/A"/>
    <n v="0"/>
    <n v="14"/>
    <n v="28"/>
    <m/>
    <m/>
    <m/>
    <x v="1"/>
  </r>
  <r>
    <n v="221"/>
    <n v="8"/>
    <x v="8"/>
    <x v="3"/>
    <d v="2014-12-11T00:00:00"/>
    <s v="None_8h"/>
    <m/>
    <m/>
    <n v="2"/>
    <m/>
    <n v="14"/>
    <m/>
    <n v="207"/>
    <m/>
    <m/>
    <m/>
    <n v="13"/>
    <m/>
    <m/>
    <n v="3"/>
    <e v="#N/A"/>
    <n v="0"/>
    <n v="14"/>
    <n v="27"/>
    <m/>
    <m/>
    <m/>
    <x v="1"/>
  </r>
  <r>
    <n v="221"/>
    <n v="8"/>
    <x v="8"/>
    <x v="3"/>
    <d v="2014-12-11T00:00:00"/>
    <s v="None_8h"/>
    <m/>
    <m/>
    <n v="3"/>
    <m/>
    <n v="15"/>
    <m/>
    <n v="260"/>
    <m/>
    <m/>
    <m/>
    <m/>
    <m/>
    <m/>
    <n v="3"/>
    <e v="#N/A"/>
    <n v="0"/>
    <n v="15"/>
    <s v=""/>
    <m/>
    <m/>
    <m/>
    <x v="1"/>
  </r>
  <r>
    <n v="221"/>
    <n v="8"/>
    <x v="8"/>
    <x v="3"/>
    <d v="2014-12-11T00:00:00"/>
    <s v="None_8h"/>
    <m/>
    <m/>
    <n v="4"/>
    <m/>
    <n v="14"/>
    <m/>
    <n v="243"/>
    <m/>
    <m/>
    <m/>
    <m/>
    <m/>
    <m/>
    <n v="3"/>
    <e v="#N/A"/>
    <n v="0"/>
    <n v="14"/>
    <s v=""/>
    <m/>
    <m/>
    <m/>
    <x v="1"/>
  </r>
  <r>
    <n v="242"/>
    <n v="8"/>
    <x v="8"/>
    <x v="3"/>
    <d v="2014-12-11T00:00:00"/>
    <s v="None_8h"/>
    <m/>
    <s v="Batten W 242"/>
    <n v="1"/>
    <m/>
    <n v="13"/>
    <m/>
    <n v="313"/>
    <m/>
    <m/>
    <m/>
    <m/>
    <m/>
    <m/>
    <n v="6"/>
    <e v="#N/A"/>
    <n v="0"/>
    <n v="13"/>
    <s v=""/>
    <m/>
    <m/>
    <m/>
    <x v="1"/>
  </r>
  <r>
    <n v="242"/>
    <n v="8"/>
    <x v="8"/>
    <x v="3"/>
    <d v="2014-12-11T00:00:00"/>
    <s v="None_8h"/>
    <m/>
    <m/>
    <n v="2"/>
    <m/>
    <n v="13"/>
    <m/>
    <n v="352"/>
    <m/>
    <m/>
    <m/>
    <m/>
    <m/>
    <m/>
    <n v="5"/>
    <e v="#N/A"/>
    <n v="0"/>
    <n v="13"/>
    <s v=""/>
    <m/>
    <m/>
    <m/>
    <x v="1"/>
  </r>
  <r>
    <n v="242"/>
    <n v="8"/>
    <x v="8"/>
    <x v="3"/>
    <d v="2014-12-11T00:00:00"/>
    <s v="None_8h"/>
    <m/>
    <m/>
    <n v="3"/>
    <m/>
    <n v="15"/>
    <m/>
    <n v="327"/>
    <m/>
    <m/>
    <m/>
    <m/>
    <m/>
    <m/>
    <n v="4"/>
    <e v="#N/A"/>
    <n v="0"/>
    <n v="15"/>
    <s v=""/>
    <m/>
    <m/>
    <m/>
    <x v="1"/>
  </r>
  <r>
    <n v="242"/>
    <n v="8"/>
    <x v="8"/>
    <x v="3"/>
    <d v="2014-12-11T00:00:00"/>
    <s v="None_8h"/>
    <m/>
    <m/>
    <n v="4"/>
    <m/>
    <n v="14"/>
    <m/>
    <n v="290"/>
    <m/>
    <m/>
    <m/>
    <n v="11"/>
    <m/>
    <m/>
    <n v="5"/>
    <e v="#N/A"/>
    <n v="0"/>
    <n v="14"/>
    <n v="25"/>
    <m/>
    <m/>
    <m/>
    <x v="1"/>
  </r>
  <r>
    <n v="243"/>
    <n v="8"/>
    <x v="8"/>
    <x v="3"/>
    <d v="2014-12-11T00:00:00"/>
    <s v="None_8h"/>
    <m/>
    <s v="Batten W 243"/>
    <n v="1"/>
    <m/>
    <n v="13"/>
    <m/>
    <n v="279"/>
    <m/>
    <m/>
    <m/>
    <n v="13"/>
    <m/>
    <m/>
    <n v="5"/>
    <e v="#N/A"/>
    <n v="0"/>
    <n v="13"/>
    <n v="26"/>
    <m/>
    <m/>
    <m/>
    <x v="1"/>
  </r>
  <r>
    <n v="243"/>
    <n v="8"/>
    <x v="8"/>
    <x v="3"/>
    <d v="2014-12-11T00:00:00"/>
    <s v="None_8h"/>
    <m/>
    <m/>
    <n v="2"/>
    <m/>
    <n v="12"/>
    <m/>
    <n v="200"/>
    <m/>
    <m/>
    <m/>
    <n v="15"/>
    <m/>
    <m/>
    <n v="4"/>
    <e v="#N/A"/>
    <n v="0"/>
    <n v="12"/>
    <n v="27"/>
    <m/>
    <m/>
    <m/>
    <x v="1"/>
  </r>
  <r>
    <n v="243"/>
    <n v="8"/>
    <x v="8"/>
    <x v="3"/>
    <d v="2014-12-11T00:00:00"/>
    <s v="None_8h"/>
    <m/>
    <m/>
    <n v="3"/>
    <m/>
    <n v="14"/>
    <m/>
    <n v="230"/>
    <m/>
    <m/>
    <m/>
    <m/>
    <m/>
    <m/>
    <n v="4"/>
    <e v="#N/A"/>
    <n v="0"/>
    <n v="14"/>
    <s v=""/>
    <m/>
    <m/>
    <m/>
    <x v="1"/>
  </r>
  <r>
    <n v="243"/>
    <n v="8"/>
    <x v="8"/>
    <x v="3"/>
    <d v="2014-12-11T00:00:00"/>
    <s v="None_8h"/>
    <m/>
    <m/>
    <n v="4"/>
    <m/>
    <n v="14"/>
    <m/>
    <n v="252"/>
    <m/>
    <m/>
    <m/>
    <n v="17"/>
    <m/>
    <m/>
    <n v="4"/>
    <e v="#N/A"/>
    <n v="0"/>
    <n v="14"/>
    <n v="31"/>
    <m/>
    <m/>
    <m/>
    <x v="1"/>
  </r>
  <r>
    <n v="247"/>
    <n v="8"/>
    <x v="8"/>
    <x v="3"/>
    <d v="2014-12-11T00:00:00"/>
    <s v="None_8h"/>
    <m/>
    <s v="Batten W 247"/>
    <n v="1"/>
    <m/>
    <n v="14"/>
    <m/>
    <n v="292"/>
    <m/>
    <m/>
    <m/>
    <n v="14"/>
    <m/>
    <m/>
    <n v="4"/>
    <e v="#N/A"/>
    <n v="0"/>
    <n v="14"/>
    <n v="28"/>
    <m/>
    <m/>
    <m/>
    <x v="1"/>
  </r>
  <r>
    <n v="247"/>
    <n v="8"/>
    <x v="8"/>
    <x v="3"/>
    <d v="2014-12-11T00:00:00"/>
    <s v="None_8h"/>
    <m/>
    <m/>
    <n v="2"/>
    <m/>
    <n v="13"/>
    <m/>
    <n v="300"/>
    <m/>
    <m/>
    <m/>
    <n v="16"/>
    <m/>
    <m/>
    <n v="6"/>
    <e v="#N/A"/>
    <n v="0"/>
    <n v="13"/>
    <n v="29"/>
    <m/>
    <m/>
    <m/>
    <x v="1"/>
  </r>
  <r>
    <n v="247"/>
    <n v="8"/>
    <x v="8"/>
    <x v="3"/>
    <d v="2014-12-11T00:00:00"/>
    <s v="None_8h"/>
    <m/>
    <m/>
    <n v="3"/>
    <m/>
    <n v="13"/>
    <m/>
    <n v="292"/>
    <m/>
    <m/>
    <m/>
    <m/>
    <m/>
    <m/>
    <n v="4"/>
    <e v="#N/A"/>
    <n v="0"/>
    <n v="13"/>
    <s v=""/>
    <m/>
    <m/>
    <m/>
    <x v="1"/>
  </r>
  <r>
    <n v="247"/>
    <n v="8"/>
    <x v="8"/>
    <x v="3"/>
    <d v="2014-12-11T00:00:00"/>
    <s v="None_8h"/>
    <m/>
    <m/>
    <n v="4"/>
    <m/>
    <n v="14"/>
    <m/>
    <n v="265"/>
    <m/>
    <m/>
    <m/>
    <n v="16"/>
    <m/>
    <m/>
    <n v="4"/>
    <e v="#N/A"/>
    <n v="0"/>
    <n v="14"/>
    <n v="30"/>
    <m/>
    <m/>
    <m/>
    <x v="1"/>
  </r>
  <r>
    <n v="251"/>
    <n v="8"/>
    <x v="8"/>
    <x v="3"/>
    <d v="2014-12-11T00:00:00"/>
    <s v="None_8h"/>
    <m/>
    <s v="Batten W 251"/>
    <n v="1"/>
    <m/>
    <n v="14"/>
    <m/>
    <n v="357"/>
    <m/>
    <m/>
    <m/>
    <n v="11"/>
    <m/>
    <m/>
    <n v="7"/>
    <e v="#N/A"/>
    <n v="0"/>
    <n v="14"/>
    <n v="25"/>
    <m/>
    <m/>
    <m/>
    <x v="1"/>
  </r>
  <r>
    <n v="251"/>
    <n v="8"/>
    <x v="8"/>
    <x v="3"/>
    <d v="2014-12-11T00:00:00"/>
    <s v="None_8h"/>
    <m/>
    <m/>
    <n v="2"/>
    <m/>
    <n v="13"/>
    <m/>
    <n v="330"/>
    <m/>
    <m/>
    <m/>
    <m/>
    <m/>
    <m/>
    <n v="5"/>
    <e v="#N/A"/>
    <n v="0"/>
    <n v="13"/>
    <s v=""/>
    <m/>
    <m/>
    <m/>
    <x v="1"/>
  </r>
  <r>
    <n v="251"/>
    <n v="8"/>
    <x v="8"/>
    <x v="3"/>
    <d v="2014-12-11T00:00:00"/>
    <s v="None_8h"/>
    <m/>
    <m/>
    <n v="3"/>
    <m/>
    <n v="13"/>
    <m/>
    <n v="370"/>
    <m/>
    <m/>
    <m/>
    <m/>
    <m/>
    <m/>
    <n v="5"/>
    <e v="#N/A"/>
    <n v="0"/>
    <n v="13"/>
    <s v=""/>
    <m/>
    <m/>
    <m/>
    <x v="1"/>
  </r>
  <r>
    <n v="251"/>
    <n v="8"/>
    <x v="8"/>
    <x v="3"/>
    <d v="2014-12-11T00:00:00"/>
    <s v="None_8h"/>
    <m/>
    <m/>
    <n v="4"/>
    <m/>
    <n v="14"/>
    <m/>
    <n v="353"/>
    <m/>
    <m/>
    <m/>
    <m/>
    <m/>
    <m/>
    <n v="5"/>
    <e v="#N/A"/>
    <n v="0"/>
    <n v="14"/>
    <s v=""/>
    <m/>
    <m/>
    <m/>
    <x v="1"/>
  </r>
  <r>
    <n v="227"/>
    <n v="8"/>
    <x v="8"/>
    <x v="3"/>
    <d v="2014-12-12T00:00:00"/>
    <s v="None_8h"/>
    <m/>
    <s v="Batten W 227"/>
    <n v="1"/>
    <m/>
    <n v="14"/>
    <m/>
    <n v="310"/>
    <m/>
    <m/>
    <m/>
    <m/>
    <m/>
    <m/>
    <n v="4"/>
    <e v="#N/A"/>
    <n v="0"/>
    <n v="14"/>
    <s v=""/>
    <m/>
    <m/>
    <m/>
    <x v="1"/>
  </r>
  <r>
    <n v="227"/>
    <n v="8"/>
    <x v="8"/>
    <x v="3"/>
    <d v="2014-12-12T00:00:00"/>
    <s v="None_8h"/>
    <m/>
    <m/>
    <n v="2"/>
    <m/>
    <n v="12"/>
    <m/>
    <n v="335"/>
    <m/>
    <m/>
    <m/>
    <m/>
    <m/>
    <m/>
    <n v="4"/>
    <e v="#N/A"/>
    <n v="0"/>
    <n v="12"/>
    <s v=""/>
    <m/>
    <m/>
    <m/>
    <x v="1"/>
  </r>
  <r>
    <n v="227"/>
    <n v="8"/>
    <x v="8"/>
    <x v="3"/>
    <d v="2014-12-12T00:00:00"/>
    <s v="None_8h"/>
    <m/>
    <m/>
    <n v="3"/>
    <m/>
    <n v="14"/>
    <m/>
    <n v="340"/>
    <m/>
    <m/>
    <m/>
    <m/>
    <m/>
    <m/>
    <n v="4"/>
    <e v="#N/A"/>
    <n v="0"/>
    <n v="14"/>
    <s v=""/>
    <m/>
    <m/>
    <m/>
    <x v="1"/>
  </r>
  <r>
    <n v="227"/>
    <n v="8"/>
    <x v="8"/>
    <x v="3"/>
    <d v="2014-12-12T00:00:00"/>
    <s v="None_8h"/>
    <m/>
    <m/>
    <n v="4"/>
    <m/>
    <n v="13"/>
    <m/>
    <n v="325"/>
    <m/>
    <m/>
    <m/>
    <m/>
    <m/>
    <m/>
    <n v="4"/>
    <e v="#N/A"/>
    <n v="0"/>
    <n v="13"/>
    <s v=""/>
    <m/>
    <m/>
    <m/>
    <x v="1"/>
  </r>
  <r>
    <n v="246"/>
    <n v="8"/>
    <x v="8"/>
    <x v="3"/>
    <d v="2014-12-12T00:00:00"/>
    <s v="None_8h"/>
    <m/>
    <s v="Batten W 246"/>
    <n v="1"/>
    <m/>
    <n v="12"/>
    <m/>
    <n v="297"/>
    <m/>
    <m/>
    <m/>
    <m/>
    <m/>
    <m/>
    <n v="4"/>
    <e v="#N/A"/>
    <n v="0"/>
    <n v="12"/>
    <s v=""/>
    <m/>
    <m/>
    <m/>
    <x v="1"/>
  </r>
  <r>
    <n v="246"/>
    <n v="8"/>
    <x v="8"/>
    <x v="3"/>
    <d v="2014-12-12T00:00:00"/>
    <s v="None_8h"/>
    <m/>
    <m/>
    <n v="2"/>
    <m/>
    <n v="15"/>
    <m/>
    <n v="340"/>
    <m/>
    <m/>
    <m/>
    <m/>
    <m/>
    <m/>
    <n v="4"/>
    <e v="#N/A"/>
    <n v="0"/>
    <n v="15"/>
    <s v=""/>
    <m/>
    <m/>
    <m/>
    <x v="1"/>
  </r>
  <r>
    <n v="246"/>
    <n v="8"/>
    <x v="8"/>
    <x v="3"/>
    <d v="2014-12-12T00:00:00"/>
    <s v="None_8h"/>
    <m/>
    <m/>
    <n v="3"/>
    <m/>
    <n v="13"/>
    <m/>
    <n v="352"/>
    <m/>
    <m/>
    <m/>
    <m/>
    <m/>
    <m/>
    <n v="4"/>
    <e v="#N/A"/>
    <n v="0"/>
    <n v="13"/>
    <s v=""/>
    <m/>
    <m/>
    <m/>
    <x v="1"/>
  </r>
  <r>
    <n v="246"/>
    <n v="8"/>
    <x v="8"/>
    <x v="3"/>
    <d v="2014-12-12T00:00:00"/>
    <s v="None_8h"/>
    <m/>
    <m/>
    <n v="4"/>
    <m/>
    <n v="13"/>
    <m/>
    <n v="310"/>
    <m/>
    <m/>
    <m/>
    <m/>
    <m/>
    <m/>
    <n v="4"/>
    <e v="#N/A"/>
    <n v="0"/>
    <n v="13"/>
    <s v=""/>
    <m/>
    <m/>
    <m/>
    <x v="1"/>
  </r>
  <r>
    <n v="253"/>
    <n v="8"/>
    <x v="8"/>
    <x v="3"/>
    <d v="2014-12-12T00:00:00"/>
    <s v="None_8h"/>
    <m/>
    <s v="Batten W 253"/>
    <n v="1"/>
    <m/>
    <n v="12"/>
    <m/>
    <n v="335"/>
    <m/>
    <m/>
    <m/>
    <m/>
    <m/>
    <m/>
    <n v="4"/>
    <e v="#N/A"/>
    <n v="0"/>
    <n v="12"/>
    <s v=""/>
    <m/>
    <m/>
    <m/>
    <x v="1"/>
  </r>
  <r>
    <n v="253"/>
    <n v="8"/>
    <x v="8"/>
    <x v="3"/>
    <d v="2014-12-12T00:00:00"/>
    <s v="None_8h"/>
    <m/>
    <m/>
    <n v="2"/>
    <m/>
    <n v="14"/>
    <m/>
    <n v="301"/>
    <m/>
    <m/>
    <m/>
    <m/>
    <m/>
    <m/>
    <n v="4"/>
    <e v="#N/A"/>
    <n v="0"/>
    <n v="14"/>
    <s v=""/>
    <m/>
    <m/>
    <m/>
    <x v="1"/>
  </r>
  <r>
    <n v="253"/>
    <n v="8"/>
    <x v="8"/>
    <x v="3"/>
    <d v="2014-12-12T00:00:00"/>
    <s v="None_8h"/>
    <m/>
    <m/>
    <n v="3"/>
    <m/>
    <n v="13"/>
    <m/>
    <n v="401"/>
    <m/>
    <m/>
    <m/>
    <m/>
    <m/>
    <m/>
    <n v="5"/>
    <e v="#N/A"/>
    <n v="0"/>
    <n v="13"/>
    <s v=""/>
    <m/>
    <m/>
    <m/>
    <x v="1"/>
  </r>
  <r>
    <n v="253"/>
    <n v="8"/>
    <x v="8"/>
    <x v="3"/>
    <d v="2014-12-12T00:00:00"/>
    <s v="None_8h"/>
    <m/>
    <m/>
    <n v="4"/>
    <m/>
    <n v="14"/>
    <m/>
    <n v="355"/>
    <m/>
    <m/>
    <m/>
    <m/>
    <m/>
    <m/>
    <n v="4"/>
    <e v="#N/A"/>
    <n v="0"/>
    <n v="14"/>
    <s v=""/>
    <m/>
    <m/>
    <m/>
    <x v="1"/>
  </r>
  <r>
    <n v="259"/>
    <n v="8"/>
    <x v="8"/>
    <x v="3"/>
    <d v="2014-12-12T00:00:00"/>
    <s v="None_8h"/>
    <m/>
    <s v="Batten W 259"/>
    <n v="1"/>
    <m/>
    <n v="13"/>
    <m/>
    <n v="280"/>
    <m/>
    <m/>
    <m/>
    <m/>
    <m/>
    <m/>
    <n v="4"/>
    <e v="#N/A"/>
    <n v="0"/>
    <n v="13"/>
    <s v=""/>
    <m/>
    <m/>
    <m/>
    <x v="1"/>
  </r>
  <r>
    <n v="259"/>
    <n v="8"/>
    <x v="8"/>
    <x v="3"/>
    <d v="2014-12-12T00:00:00"/>
    <s v="None_8h"/>
    <m/>
    <m/>
    <n v="2"/>
    <m/>
    <n v="14"/>
    <m/>
    <n v="314"/>
    <m/>
    <m/>
    <m/>
    <m/>
    <m/>
    <m/>
    <n v="4"/>
    <e v="#N/A"/>
    <n v="0"/>
    <n v="14"/>
    <s v=""/>
    <m/>
    <m/>
    <m/>
    <x v="1"/>
  </r>
  <r>
    <n v="259"/>
    <n v="8"/>
    <x v="8"/>
    <x v="3"/>
    <d v="2014-12-12T00:00:00"/>
    <s v="None_8h"/>
    <m/>
    <m/>
    <n v="3"/>
    <m/>
    <n v="14"/>
    <m/>
    <n v="315"/>
    <m/>
    <m/>
    <m/>
    <m/>
    <m/>
    <m/>
    <n v="4"/>
    <e v="#N/A"/>
    <n v="0"/>
    <n v="14"/>
    <s v=""/>
    <m/>
    <m/>
    <m/>
    <x v="1"/>
  </r>
  <r>
    <n v="259"/>
    <n v="8"/>
    <x v="8"/>
    <x v="3"/>
    <d v="2014-12-12T00:00:00"/>
    <s v="None_8h"/>
    <m/>
    <m/>
    <n v="4"/>
    <m/>
    <n v="12"/>
    <m/>
    <n v="340"/>
    <m/>
    <m/>
    <m/>
    <m/>
    <m/>
    <m/>
    <n v="4"/>
    <e v="#N/A"/>
    <n v="0"/>
    <n v="12"/>
    <s v=""/>
    <m/>
    <m/>
    <m/>
    <x v="1"/>
  </r>
  <r>
    <n v="325"/>
    <n v="8"/>
    <x v="8"/>
    <x v="9"/>
    <d v="2014-08-11T00:00:00"/>
    <s v="None_8h"/>
    <m/>
    <n v="325"/>
    <n v="1"/>
    <n v="1"/>
    <n v="3"/>
    <n v="4"/>
    <n v="45"/>
    <m/>
    <n v="82"/>
    <n v="3"/>
    <n v="4"/>
    <m/>
    <s v="V"/>
    <m/>
    <n v="196.75"/>
    <n v="0.41677255400254132"/>
    <n v="3.4167725540025415"/>
    <n v="10"/>
    <m/>
    <m/>
    <m/>
    <x v="2"/>
  </r>
  <r>
    <n v="325"/>
    <n v="8"/>
    <x v="8"/>
    <x v="9"/>
    <d v="2014-08-11T00:00:00"/>
    <s v="None_8h"/>
    <m/>
    <m/>
    <n v="2"/>
    <n v="2"/>
    <n v="3"/>
    <n v="4"/>
    <n v="49"/>
    <n v="209"/>
    <n v="124"/>
    <n v="4"/>
    <n v="4"/>
    <m/>
    <s v="V"/>
    <m/>
    <n v="196.75"/>
    <n v="0.63024142312579412"/>
    <n v="3.6302414231257942"/>
    <n v="11"/>
    <m/>
    <m/>
    <m/>
    <x v="2"/>
  </r>
  <r>
    <n v="325"/>
    <n v="8"/>
    <x v="8"/>
    <x v="9"/>
    <d v="2014-08-11T00:00:00"/>
    <s v="None_8h"/>
    <m/>
    <m/>
    <n v="3"/>
    <n v="2"/>
    <n v="3"/>
    <n v="4"/>
    <n v="48"/>
    <n v="174"/>
    <n v="111"/>
    <n v="3"/>
    <n v="4"/>
    <m/>
    <s v="V"/>
    <m/>
    <n v="196.75"/>
    <n v="0.56416772554002537"/>
    <n v="3.5641677255400253"/>
    <n v="10"/>
    <m/>
    <m/>
    <m/>
    <x v="2"/>
  </r>
  <r>
    <n v="325"/>
    <n v="8"/>
    <x v="8"/>
    <x v="9"/>
    <d v="2014-08-11T00:00:00"/>
    <s v="None_8h"/>
    <m/>
    <m/>
    <n v="4"/>
    <n v="1"/>
    <n v="3"/>
    <n v="4"/>
    <n v="43"/>
    <n v="175"/>
    <n v="87"/>
    <n v="4"/>
    <n v="3"/>
    <m/>
    <s v="V"/>
    <m/>
    <n v="196.75"/>
    <n v="0.44218551461245237"/>
    <n v="3.4421855146124525"/>
    <n v="10"/>
    <m/>
    <m/>
    <m/>
    <x v="2"/>
  </r>
  <r>
    <n v="339"/>
    <n v="8"/>
    <x v="8"/>
    <x v="9"/>
    <d v="2014-08-11T00:00:00"/>
    <s v="None_8h"/>
    <m/>
    <n v="339"/>
    <n v="1"/>
    <n v="2"/>
    <n v="3"/>
    <n v="4"/>
    <n v="38"/>
    <m/>
    <n v="135"/>
    <n v="3"/>
    <n v="4"/>
    <m/>
    <s v="V"/>
    <m/>
    <n v="196.75"/>
    <n v="0.68614993646759848"/>
    <n v="3.6861499364675985"/>
    <n v="10"/>
    <m/>
    <m/>
    <m/>
    <x v="2"/>
  </r>
  <r>
    <n v="339"/>
    <n v="8"/>
    <x v="8"/>
    <x v="9"/>
    <d v="2014-08-11T00:00:00"/>
    <s v="None_8h"/>
    <m/>
    <m/>
    <n v="2"/>
    <n v="1"/>
    <n v="2"/>
    <n v="4"/>
    <n v="34"/>
    <n v="162"/>
    <n v="56"/>
    <n v="4"/>
    <n v="3"/>
    <m/>
    <s v="V"/>
    <m/>
    <n v="171.85714285714286"/>
    <n v="0.3258520365752286"/>
    <n v="2.3258520365752284"/>
    <n v="9"/>
    <m/>
    <m/>
    <m/>
    <x v="2"/>
  </r>
  <r>
    <n v="339"/>
    <n v="8"/>
    <x v="8"/>
    <x v="9"/>
    <d v="2014-08-11T00:00:00"/>
    <s v="None_8h"/>
    <m/>
    <m/>
    <n v="3"/>
    <n v="1"/>
    <n v="2"/>
    <n v="4"/>
    <n v="37"/>
    <n v="180"/>
    <n v="66"/>
    <n v="4"/>
    <n v="4"/>
    <m/>
    <s v="V"/>
    <m/>
    <n v="171.85714285714286"/>
    <n v="0.38403990024937656"/>
    <n v="2.3840399002493764"/>
    <n v="10"/>
    <m/>
    <m/>
    <m/>
    <x v="2"/>
  </r>
  <r>
    <n v="339"/>
    <n v="8"/>
    <x v="8"/>
    <x v="9"/>
    <d v="2014-08-11T00:00:00"/>
    <s v="None_8h"/>
    <m/>
    <m/>
    <n v="4"/>
    <n v="0"/>
    <n v="2"/>
    <n v="3"/>
    <n v="29"/>
    <n v="144"/>
    <n v="77"/>
    <n v="4"/>
    <n v="3"/>
    <m/>
    <s v="V"/>
    <m/>
    <n v="171.85714285714286"/>
    <n v="0.44804655029093932"/>
    <n v="2.4480465502909392"/>
    <n v="9"/>
    <m/>
    <m/>
    <m/>
    <x v="2"/>
  </r>
  <r>
    <n v="339"/>
    <n v="8"/>
    <x v="8"/>
    <x v="9"/>
    <d v="2014-08-11T00:00:00"/>
    <s v="None_8h"/>
    <m/>
    <m/>
    <n v="5"/>
    <n v="0"/>
    <n v="2"/>
    <n v="3"/>
    <n v="31"/>
    <n v="130"/>
    <n v="89"/>
    <n v="3"/>
    <n v="3"/>
    <m/>
    <s v="V"/>
    <m/>
    <n v="171.85714285714286"/>
    <n v="0.51787198669991685"/>
    <n v="2.5178719866999169"/>
    <n v="8"/>
    <m/>
    <m/>
    <m/>
    <x v="2"/>
  </r>
  <r>
    <n v="353"/>
    <n v="8"/>
    <x v="8"/>
    <x v="9"/>
    <d v="2014-08-11T00:00:00"/>
    <s v="None_8h"/>
    <m/>
    <n v="353"/>
    <n v="1"/>
    <n v="1"/>
    <n v="3"/>
    <n v="4"/>
    <n v="35"/>
    <n v="156"/>
    <n v="54"/>
    <m/>
    <m/>
    <m/>
    <m/>
    <m/>
    <n v="196.75"/>
    <n v="0.27445997458703941"/>
    <n v="3.2744599745870393"/>
    <s v=""/>
    <m/>
    <m/>
    <m/>
    <x v="2"/>
  </r>
  <r>
    <n v="353"/>
    <n v="8"/>
    <x v="8"/>
    <x v="9"/>
    <d v="2014-08-11T00:00:00"/>
    <s v="None_8h"/>
    <m/>
    <m/>
    <n v="2"/>
    <n v="1"/>
    <n v="3"/>
    <n v="4"/>
    <n v="35"/>
    <n v="142"/>
    <n v="77"/>
    <n v="3"/>
    <n v="3"/>
    <m/>
    <s v="V"/>
    <m/>
    <n v="196.75"/>
    <n v="0.39135959339263027"/>
    <n v="3.3913595933926302"/>
    <n v="9"/>
    <m/>
    <m/>
    <m/>
    <x v="2"/>
  </r>
  <r>
    <n v="353"/>
    <n v="8"/>
    <x v="8"/>
    <x v="9"/>
    <d v="2014-08-11T00:00:00"/>
    <s v="None_8h"/>
    <m/>
    <m/>
    <n v="3"/>
    <n v="1"/>
    <n v="3"/>
    <n v="4"/>
    <n v="39"/>
    <n v="165"/>
    <n v="80"/>
    <n v="3"/>
    <n v="3"/>
    <m/>
    <s v="V"/>
    <m/>
    <n v="196.75"/>
    <n v="0.40660736975857686"/>
    <n v="3.4066073697585768"/>
    <n v="9"/>
    <m/>
    <m/>
    <m/>
    <x v="2"/>
  </r>
  <r>
    <n v="353"/>
    <n v="8"/>
    <x v="8"/>
    <x v="9"/>
    <d v="2014-08-11T00:00:00"/>
    <s v="None_8h"/>
    <m/>
    <m/>
    <n v="4"/>
    <n v="1"/>
    <n v="2"/>
    <n v="4"/>
    <n v="35"/>
    <n v="167"/>
    <n v="60"/>
    <n v="3"/>
    <n v="4"/>
    <m/>
    <s v="V"/>
    <m/>
    <n v="171.85714285714286"/>
    <n v="0.3491271820448878"/>
    <n v="2.3491271820448878"/>
    <n v="9"/>
    <m/>
    <m/>
    <m/>
    <x v="2"/>
  </r>
  <r>
    <n v="294"/>
    <n v="8"/>
    <x v="8"/>
    <x v="9"/>
    <d v="2014-08-18T00:00:00"/>
    <s v="None_8h"/>
    <m/>
    <n v="294"/>
    <n v="1"/>
    <n v="2"/>
    <n v="3"/>
    <n v="5"/>
    <n v="40"/>
    <m/>
    <n v="22"/>
    <n v="4"/>
    <n v="5"/>
    <m/>
    <m/>
    <m/>
    <n v="196.75"/>
    <n v="0.11181702668360864"/>
    <n v="3.1118170266836085"/>
    <n v="12"/>
    <m/>
    <m/>
    <m/>
    <x v="2"/>
  </r>
  <r>
    <n v="294"/>
    <n v="8"/>
    <x v="8"/>
    <x v="9"/>
    <d v="2014-08-18T00:00:00"/>
    <s v="None_8h"/>
    <m/>
    <m/>
    <n v="2"/>
    <n v="2"/>
    <n v="4"/>
    <n v="5"/>
    <n v="42"/>
    <n v="195"/>
    <n v="69"/>
    <n v="5"/>
    <n v="5"/>
    <m/>
    <m/>
    <m/>
    <n v="187.81818181818181"/>
    <n v="0.36737657308809296"/>
    <n v="4.3673765730880927"/>
    <n v="14"/>
    <m/>
    <m/>
    <m/>
    <x v="2"/>
  </r>
  <r>
    <n v="294"/>
    <n v="8"/>
    <x v="8"/>
    <x v="9"/>
    <d v="2014-08-18T00:00:00"/>
    <s v="None_8h"/>
    <m/>
    <m/>
    <n v="3"/>
    <n v="2"/>
    <n v="4"/>
    <n v="5"/>
    <n v="40"/>
    <n v="183"/>
    <n v="69"/>
    <n v="4"/>
    <n v="5"/>
    <m/>
    <m/>
    <m/>
    <n v="187.81818181818181"/>
    <n v="0.36737657308809296"/>
    <n v="4.3673765730880927"/>
    <n v="13"/>
    <m/>
    <m/>
    <m/>
    <x v="2"/>
  </r>
  <r>
    <n v="294"/>
    <n v="8"/>
    <x v="8"/>
    <x v="9"/>
    <d v="2014-08-18T00:00:00"/>
    <s v="None_8h"/>
    <m/>
    <m/>
    <n v="4"/>
    <n v="2"/>
    <n v="3"/>
    <n v="5"/>
    <n v="42"/>
    <n v="182"/>
    <n v="35"/>
    <n v="5"/>
    <n v="4"/>
    <m/>
    <m/>
    <m/>
    <n v="196.75"/>
    <n v="0.17789072426937738"/>
    <n v="3.1778907242693775"/>
    <n v="12"/>
    <m/>
    <m/>
    <m/>
    <x v="2"/>
  </r>
  <r>
    <n v="333"/>
    <n v="8"/>
    <x v="8"/>
    <x v="9"/>
    <d v="2014-08-18T00:00:00"/>
    <s v="None_8h"/>
    <m/>
    <n v="333"/>
    <n v="1"/>
    <n v="2"/>
    <n v="4"/>
    <n v="5"/>
    <n v="44"/>
    <m/>
    <n v="84"/>
    <n v="4"/>
    <n v="5"/>
    <m/>
    <m/>
    <m/>
    <n v="187.81818181818181"/>
    <n v="0.44724104549854793"/>
    <n v="4.447241045498548"/>
    <n v="13"/>
    <m/>
    <m/>
    <m/>
    <x v="2"/>
  </r>
  <r>
    <n v="333"/>
    <n v="8"/>
    <x v="8"/>
    <x v="9"/>
    <d v="2014-08-18T00:00:00"/>
    <s v="None_8h"/>
    <m/>
    <m/>
    <n v="2"/>
    <n v="2"/>
    <n v="4"/>
    <n v="5"/>
    <n v="50"/>
    <n v="201"/>
    <n v="106"/>
    <n v="4"/>
    <n v="5"/>
    <m/>
    <m/>
    <m/>
    <n v="187.81818181818181"/>
    <n v="0.56437560503388196"/>
    <n v="4.5643756050338817"/>
    <n v="13"/>
    <m/>
    <m/>
    <m/>
    <x v="2"/>
  </r>
  <r>
    <n v="333"/>
    <n v="8"/>
    <x v="8"/>
    <x v="9"/>
    <d v="2014-08-18T00:00:00"/>
    <s v="None_8h"/>
    <m/>
    <m/>
    <n v="3"/>
    <n v="2"/>
    <n v="4"/>
    <n v="5"/>
    <n v="55"/>
    <n v="220"/>
    <n v="97"/>
    <n v="4"/>
    <n v="5"/>
    <m/>
    <m/>
    <m/>
    <n v="187.81818181818181"/>
    <n v="0.51645692158760892"/>
    <n v="4.5164569215876087"/>
    <n v="13"/>
    <m/>
    <m/>
    <m/>
    <x v="2"/>
  </r>
  <r>
    <n v="333"/>
    <n v="8"/>
    <x v="8"/>
    <x v="9"/>
    <d v="2014-08-18T00:00:00"/>
    <s v="None_8h"/>
    <m/>
    <m/>
    <n v="4"/>
    <n v="2"/>
    <n v="4"/>
    <n v="5"/>
    <n v="54"/>
    <n v="220"/>
    <n v="86"/>
    <n v="4"/>
    <n v="5"/>
    <m/>
    <m/>
    <m/>
    <n v="187.81818181818181"/>
    <n v="0.45788964181994191"/>
    <n v="4.4578896418199419"/>
    <n v="13"/>
    <m/>
    <m/>
    <m/>
    <x v="2"/>
  </r>
  <r>
    <n v="298"/>
    <n v="8"/>
    <x v="8"/>
    <x v="9"/>
    <d v="2014-08-23T00:00:00"/>
    <s v="None_8h"/>
    <m/>
    <n v="298"/>
    <n v="1"/>
    <n v="2"/>
    <n v="4"/>
    <n v="5"/>
    <n v="40"/>
    <m/>
    <n v="67"/>
    <n v="4"/>
    <n v="5"/>
    <m/>
    <s v="V"/>
    <m/>
    <n v="187.81818181818181"/>
    <n v="0.35672797676669893"/>
    <n v="4.3567279767666989"/>
    <n v="13"/>
    <m/>
    <m/>
    <m/>
    <x v="2"/>
  </r>
  <r>
    <n v="298"/>
    <n v="8"/>
    <x v="8"/>
    <x v="9"/>
    <d v="2014-08-23T00:00:00"/>
    <s v="None_8h"/>
    <m/>
    <m/>
    <n v="2"/>
    <n v="2"/>
    <n v="4"/>
    <n v="5"/>
    <n v="44"/>
    <n v="196"/>
    <n v="144"/>
    <n v="5"/>
    <n v="5"/>
    <m/>
    <s v="V"/>
    <m/>
    <n v="187.81818181818181"/>
    <n v="0.76669893514036791"/>
    <n v="4.7666989351403677"/>
    <n v="14"/>
    <m/>
    <m/>
    <m/>
    <x v="2"/>
  </r>
  <r>
    <n v="298"/>
    <n v="8"/>
    <x v="8"/>
    <x v="9"/>
    <d v="2014-08-23T00:00:00"/>
    <s v="None_8h"/>
    <m/>
    <m/>
    <n v="3"/>
    <n v="2"/>
    <n v="4"/>
    <n v="5"/>
    <n v="41"/>
    <n v="173"/>
    <n v="134"/>
    <n v="4"/>
    <n v="5"/>
    <m/>
    <s v="V"/>
    <m/>
    <n v="187.81818181818181"/>
    <n v="0.71345595353339786"/>
    <n v="4.7134559535333977"/>
    <n v="13"/>
    <m/>
    <m/>
    <m/>
    <x v="2"/>
  </r>
  <r>
    <n v="298"/>
    <n v="8"/>
    <x v="8"/>
    <x v="9"/>
    <d v="2014-08-23T00:00:00"/>
    <s v="None_8h"/>
    <m/>
    <m/>
    <n v="4"/>
    <n v="3"/>
    <n v="5"/>
    <n v="6"/>
    <n v="44"/>
    <n v="196"/>
    <n v="148"/>
    <n v="4"/>
    <n v="6"/>
    <m/>
    <s v="V"/>
    <m/>
    <n v="203.25"/>
    <n v="0.72816728167281675"/>
    <n v="5.7281672816728166"/>
    <n v="15"/>
    <m/>
    <m/>
    <m/>
    <x v="2"/>
  </r>
  <r>
    <n v="346"/>
    <n v="8"/>
    <x v="8"/>
    <x v="9"/>
    <d v="2014-08-23T00:00:00"/>
    <s v="None_8h"/>
    <m/>
    <n v="346"/>
    <n v="1"/>
    <n v="2"/>
    <n v="4"/>
    <n v="5"/>
    <n v="42"/>
    <m/>
    <n v="142"/>
    <n v="4"/>
    <n v="5"/>
    <m/>
    <s v="V"/>
    <m/>
    <n v="187.81818181818181"/>
    <n v="0.75605033881897388"/>
    <n v="4.7560503388189739"/>
    <n v="13"/>
    <m/>
    <m/>
    <m/>
    <x v="2"/>
  </r>
  <r>
    <n v="346"/>
    <n v="8"/>
    <x v="8"/>
    <x v="9"/>
    <d v="2014-08-23T00:00:00"/>
    <s v="None_8h"/>
    <m/>
    <m/>
    <n v="2"/>
    <n v="2"/>
    <n v="5"/>
    <n v="6"/>
    <n v="45"/>
    <n v="201"/>
    <n v="36"/>
    <n v="4"/>
    <n v="5"/>
    <m/>
    <s v="V"/>
    <m/>
    <n v="203.25"/>
    <n v="0.17712177121771217"/>
    <n v="5.1771217712177124"/>
    <n v="14"/>
    <m/>
    <m/>
    <m/>
    <x v="2"/>
  </r>
  <r>
    <n v="346"/>
    <n v="8"/>
    <x v="8"/>
    <x v="9"/>
    <d v="2014-08-23T00:00:00"/>
    <s v="None_8h"/>
    <m/>
    <m/>
    <n v="3"/>
    <n v="2"/>
    <n v="4"/>
    <n v="5"/>
    <n v="53"/>
    <n v="211"/>
    <n v="187"/>
    <n v="4"/>
    <n v="6"/>
    <m/>
    <s v="V"/>
    <m/>
    <n v="187.81818181818181"/>
    <n v="0.99564375605033884"/>
    <n v="4.9956437560503391"/>
    <n v="14"/>
    <m/>
    <m/>
    <m/>
    <x v="2"/>
  </r>
  <r>
    <n v="346"/>
    <n v="8"/>
    <x v="8"/>
    <x v="9"/>
    <d v="2014-08-23T00:00:00"/>
    <s v="None_8h"/>
    <m/>
    <m/>
    <n v="4"/>
    <n v="2"/>
    <n v="4"/>
    <n v="5"/>
    <n v="42"/>
    <n v="170"/>
    <n v="65"/>
    <n v="4"/>
    <n v="5"/>
    <m/>
    <s v="V"/>
    <m/>
    <n v="187.81818181818181"/>
    <n v="0.34607938044530495"/>
    <n v="4.3460793804453051"/>
    <n v="13"/>
    <m/>
    <m/>
    <m/>
    <x v="2"/>
  </r>
  <r>
    <n v="355"/>
    <n v="8"/>
    <x v="8"/>
    <x v="9"/>
    <d v="2014-08-23T00:00:00"/>
    <s v="None_8h"/>
    <m/>
    <n v="355"/>
    <n v="1"/>
    <n v="2"/>
    <n v="4"/>
    <n v="5"/>
    <n v="43"/>
    <m/>
    <n v="138"/>
    <n v="3"/>
    <n v="5"/>
    <m/>
    <s v="V"/>
    <m/>
    <n v="187.81818181818181"/>
    <n v="0.73475314617618592"/>
    <n v="4.7347531461761863"/>
    <n v="12"/>
    <m/>
    <m/>
    <m/>
    <x v="2"/>
  </r>
  <r>
    <n v="355"/>
    <n v="8"/>
    <x v="8"/>
    <x v="9"/>
    <d v="2014-08-23T00:00:00"/>
    <s v="None_8h"/>
    <m/>
    <m/>
    <n v="2"/>
    <n v="2"/>
    <n v="4"/>
    <n v="5"/>
    <n v="45"/>
    <n v="185"/>
    <n v="164"/>
    <n v="5"/>
    <n v="4"/>
    <m/>
    <s v="V"/>
    <m/>
    <n v="187.81818181818181"/>
    <n v="0.8731848983543079"/>
    <n v="4.8731848983543076"/>
    <n v="13"/>
    <m/>
    <m/>
    <m/>
    <x v="2"/>
  </r>
  <r>
    <n v="355"/>
    <n v="8"/>
    <x v="8"/>
    <x v="9"/>
    <d v="2014-08-23T00:00:00"/>
    <s v="None_8h"/>
    <m/>
    <m/>
    <n v="3"/>
    <n v="2"/>
    <n v="4"/>
    <n v="5"/>
    <n v="51"/>
    <n v="224"/>
    <n v="175"/>
    <n v="5"/>
    <n v="5"/>
    <m/>
    <s v="V"/>
    <m/>
    <n v="187.81818181818181"/>
    <n v="0.93175217812197486"/>
    <n v="4.9317521781219753"/>
    <n v="14"/>
    <m/>
    <m/>
    <m/>
    <x v="2"/>
  </r>
  <r>
    <n v="355"/>
    <n v="8"/>
    <x v="8"/>
    <x v="9"/>
    <d v="2014-08-23T00:00:00"/>
    <s v="None_8h"/>
    <m/>
    <m/>
    <n v="4"/>
    <n v="2"/>
    <n v="4"/>
    <n v="5"/>
    <n v="48"/>
    <n v="183"/>
    <n v="175"/>
    <n v="4"/>
    <n v="5"/>
    <m/>
    <s v="V"/>
    <m/>
    <n v="187.81818181818181"/>
    <n v="0.93175217812197486"/>
    <n v="4.9317521781219753"/>
    <n v="13"/>
    <m/>
    <m/>
    <m/>
    <x v="2"/>
  </r>
  <r>
    <n v="291"/>
    <n v="8"/>
    <x v="8"/>
    <x v="9"/>
    <d v="2014-09-01T00:00:00"/>
    <s v="None_8h"/>
    <m/>
    <n v="291"/>
    <n v="1"/>
    <n v="2"/>
    <n v="5"/>
    <n v="6"/>
    <n v="53"/>
    <m/>
    <n v="107"/>
    <n v="5"/>
    <n v="6"/>
    <m/>
    <s v="V"/>
    <m/>
    <n v="203.25"/>
    <n v="0.5264452644526445"/>
    <n v="5.5264452644526445"/>
    <n v="16"/>
    <m/>
    <m/>
    <m/>
    <x v="2"/>
  </r>
  <r>
    <n v="291"/>
    <n v="8"/>
    <x v="8"/>
    <x v="9"/>
    <d v="2014-09-01T00:00:00"/>
    <s v="None_8h"/>
    <m/>
    <m/>
    <n v="2"/>
    <n v="3"/>
    <n v="5"/>
    <n v="6"/>
    <n v="47"/>
    <n v="185"/>
    <n v="141"/>
    <n v="5"/>
    <n v="6"/>
    <m/>
    <s v="V"/>
    <m/>
    <n v="203.25"/>
    <n v="0.69372693726937273"/>
    <n v="5.6937269372693731"/>
    <n v="16"/>
    <m/>
    <m/>
    <m/>
    <x v="2"/>
  </r>
  <r>
    <n v="291"/>
    <n v="8"/>
    <x v="8"/>
    <x v="9"/>
    <d v="2014-09-01T00:00:00"/>
    <s v="None_8h"/>
    <m/>
    <m/>
    <n v="3"/>
    <n v="2"/>
    <n v="5"/>
    <n v="6"/>
    <n v="46"/>
    <n v="179"/>
    <n v="165"/>
    <n v="4"/>
    <n v="6"/>
    <m/>
    <s v="V"/>
    <m/>
    <n v="203.25"/>
    <n v="0.81180811808118081"/>
    <n v="5.8118081180811805"/>
    <n v="15"/>
    <m/>
    <m/>
    <m/>
    <x v="2"/>
  </r>
  <r>
    <n v="291"/>
    <n v="8"/>
    <x v="8"/>
    <x v="9"/>
    <d v="2014-09-01T00:00:00"/>
    <s v="None_8h"/>
    <m/>
    <m/>
    <n v="4"/>
    <n v="2"/>
    <n v="5"/>
    <n v="6"/>
    <n v="46"/>
    <n v="172"/>
    <n v="109"/>
    <n v="4"/>
    <n v="6"/>
    <m/>
    <s v="V"/>
    <m/>
    <n v="203.25"/>
    <n v="0.53628536285362849"/>
    <n v="5.5362853628536284"/>
    <n v="15"/>
    <m/>
    <m/>
    <m/>
    <x v="2"/>
  </r>
  <r>
    <n v="317"/>
    <n v="8"/>
    <x v="8"/>
    <x v="9"/>
    <d v="2014-09-01T00:00:00"/>
    <s v="None_8h"/>
    <m/>
    <n v="317"/>
    <n v="1"/>
    <n v="2"/>
    <n v="5"/>
    <n v="6"/>
    <n v="62"/>
    <m/>
    <n v="86"/>
    <n v="4"/>
    <n v="6"/>
    <m/>
    <s v="V"/>
    <m/>
    <n v="203.25"/>
    <n v="0.42312423124231241"/>
    <n v="5.423124231242312"/>
    <n v="15"/>
    <m/>
    <m/>
    <m/>
    <x v="2"/>
  </r>
  <r>
    <n v="317"/>
    <n v="8"/>
    <x v="8"/>
    <x v="9"/>
    <d v="2014-09-01T00:00:00"/>
    <s v="None_8h"/>
    <m/>
    <m/>
    <n v="2"/>
    <n v="2"/>
    <n v="5"/>
    <n v="6"/>
    <n v="55"/>
    <n v="204"/>
    <n v="156"/>
    <n v="4"/>
    <n v="7"/>
    <m/>
    <s v="V"/>
    <m/>
    <n v="203.25"/>
    <n v="0.76752767527675281"/>
    <n v="5.767527675276753"/>
    <n v="16"/>
    <m/>
    <m/>
    <m/>
    <x v="2"/>
  </r>
  <r>
    <n v="317"/>
    <n v="8"/>
    <x v="8"/>
    <x v="9"/>
    <d v="2014-09-01T00:00:00"/>
    <s v="None_8h"/>
    <m/>
    <m/>
    <n v="3"/>
    <n v="2"/>
    <n v="5"/>
    <n v="6"/>
    <n v="60"/>
    <n v="190"/>
    <n v="173"/>
    <n v="4"/>
    <n v="6"/>
    <m/>
    <s v="V"/>
    <m/>
    <n v="203.25"/>
    <n v="0.85116851168511687"/>
    <n v="5.8511685116851169"/>
    <n v="15"/>
    <m/>
    <m/>
    <m/>
    <x v="2"/>
  </r>
  <r>
    <n v="317"/>
    <n v="8"/>
    <x v="8"/>
    <x v="9"/>
    <d v="2014-09-01T00:00:00"/>
    <s v="None_8h"/>
    <m/>
    <m/>
    <n v="4"/>
    <n v="3"/>
    <n v="6"/>
    <n v="7"/>
    <n v="58"/>
    <n v="214"/>
    <n v="50"/>
    <n v="5"/>
    <n v="6"/>
    <m/>
    <s v="V"/>
    <m/>
    <n v="230.16666666666666"/>
    <n v="0.21723388848660391"/>
    <n v="6.2172338884866036"/>
    <n v="17"/>
    <m/>
    <m/>
    <m/>
    <x v="2"/>
  </r>
  <r>
    <n v="356"/>
    <n v="8"/>
    <x v="8"/>
    <x v="9"/>
    <d v="2014-09-01T00:00:00"/>
    <s v="None_8h"/>
    <m/>
    <n v="356"/>
    <n v="1"/>
    <n v="3"/>
    <n v="5"/>
    <n v="6"/>
    <n v="50"/>
    <n v="163"/>
    <n v="147"/>
    <n v="4"/>
    <n v="6"/>
    <m/>
    <s v="V"/>
    <m/>
    <n v="203.25"/>
    <n v="0.7232472324723247"/>
    <n v="5.7232472324723247"/>
    <n v="15"/>
    <m/>
    <m/>
    <m/>
    <x v="2"/>
  </r>
  <r>
    <n v="356"/>
    <n v="8"/>
    <x v="8"/>
    <x v="9"/>
    <d v="2014-09-01T00:00:00"/>
    <s v="None_8h"/>
    <m/>
    <m/>
    <n v="2"/>
    <n v="2"/>
    <n v="5"/>
    <n v="7"/>
    <n v="60"/>
    <n v="194"/>
    <n v="38"/>
    <n v="4"/>
    <n v="7"/>
    <m/>
    <s v="V"/>
    <m/>
    <n v="203.25"/>
    <n v="0.18696186961869618"/>
    <n v="5.1869618696186963"/>
    <n v="16"/>
    <m/>
    <m/>
    <m/>
    <x v="2"/>
  </r>
  <r>
    <n v="356"/>
    <n v="8"/>
    <x v="8"/>
    <x v="9"/>
    <d v="2014-09-01T00:00:00"/>
    <s v="None_8h"/>
    <m/>
    <m/>
    <n v="3"/>
    <n v="2"/>
    <n v="5"/>
    <n v="7"/>
    <n v="50"/>
    <n v="189"/>
    <n v="37"/>
    <n v="4"/>
    <n v="6"/>
    <m/>
    <s v="V"/>
    <m/>
    <n v="203.25"/>
    <n v="0.18204182041820419"/>
    <n v="5.1820418204182044"/>
    <n v="15"/>
    <m/>
    <m/>
    <m/>
    <x v="2"/>
  </r>
  <r>
    <n v="356"/>
    <n v="8"/>
    <x v="8"/>
    <x v="9"/>
    <d v="2014-09-01T00:00:00"/>
    <s v="None_8h"/>
    <m/>
    <m/>
    <n v="4"/>
    <n v="3"/>
    <n v="5"/>
    <n v="6"/>
    <n v="55"/>
    <n v="193"/>
    <n v="147"/>
    <n v="4"/>
    <n v="6"/>
    <m/>
    <s v="V"/>
    <m/>
    <n v="203.25"/>
    <n v="0.7232472324723247"/>
    <n v="5.7232472324723247"/>
    <n v="15"/>
    <m/>
    <m/>
    <m/>
    <x v="2"/>
  </r>
  <r>
    <n v="293"/>
    <n v="8"/>
    <x v="8"/>
    <x v="9"/>
    <d v="2014-09-08T00:00:00"/>
    <s v="None_8h"/>
    <m/>
    <n v="293"/>
    <n v="1"/>
    <n v="3"/>
    <n v="6"/>
    <n v="7"/>
    <n v="70"/>
    <m/>
    <n v="211"/>
    <n v="3"/>
    <n v="9"/>
    <m/>
    <s v="V"/>
    <m/>
    <n v="230.16666666666666"/>
    <n v="0.91672700941346852"/>
    <n v="6.916727009413469"/>
    <n v="18"/>
    <m/>
    <m/>
    <m/>
    <x v="2"/>
  </r>
  <r>
    <n v="293"/>
    <n v="8"/>
    <x v="8"/>
    <x v="9"/>
    <d v="2014-09-08T00:00:00"/>
    <s v="None_8h"/>
    <m/>
    <m/>
    <n v="2"/>
    <n v="3"/>
    <n v="7"/>
    <n v="8"/>
    <n v="68"/>
    <n v="223"/>
    <n v="57"/>
    <n v="6"/>
    <n v="7"/>
    <m/>
    <s v="V"/>
    <m/>
    <n v="254.14285714285714"/>
    <n v="0.22428330522765599"/>
    <n v="7.2242833052276563"/>
    <n v="20"/>
    <m/>
    <m/>
    <m/>
    <x v="2"/>
  </r>
  <r>
    <n v="293"/>
    <n v="8"/>
    <x v="8"/>
    <x v="9"/>
    <d v="2014-09-08T00:00:00"/>
    <s v="None_8h"/>
    <m/>
    <m/>
    <n v="3"/>
    <n v="3"/>
    <n v="7"/>
    <n v="8"/>
    <n v="73"/>
    <n v="219"/>
    <n v="84"/>
    <n v="5"/>
    <n v="8"/>
    <m/>
    <s v="V"/>
    <m/>
    <n v="254.14285714285714"/>
    <n v="0.33052276559865096"/>
    <n v="7.3305227655986513"/>
    <n v="20"/>
    <m/>
    <m/>
    <m/>
    <x v="2"/>
  </r>
  <r>
    <n v="293"/>
    <n v="8"/>
    <x v="8"/>
    <x v="9"/>
    <d v="2014-09-08T00:00:00"/>
    <s v="None_8h"/>
    <m/>
    <m/>
    <n v="4"/>
    <n v="4"/>
    <n v="6"/>
    <n v="7"/>
    <n v="60"/>
    <n v="205"/>
    <n v="185"/>
    <n v="5"/>
    <n v="8"/>
    <m/>
    <s v="V"/>
    <m/>
    <n v="230.16666666666666"/>
    <n v="0.80376538740043446"/>
    <n v="6.8037653874004347"/>
    <n v="19"/>
    <m/>
    <m/>
    <m/>
    <x v="2"/>
  </r>
  <r>
    <n v="311"/>
    <n v="8"/>
    <x v="8"/>
    <x v="9"/>
    <d v="2014-09-08T00:00:00"/>
    <s v="None_8h"/>
    <m/>
    <n v="311"/>
    <n v="1"/>
    <n v="2"/>
    <n v="6"/>
    <n v="7"/>
    <n v="73"/>
    <m/>
    <n v="158"/>
    <n v="5"/>
    <n v="7"/>
    <m/>
    <s v="V"/>
    <m/>
    <n v="230.16666666666666"/>
    <n v="0.68645908761766838"/>
    <n v="6.6864590876176688"/>
    <n v="18"/>
    <m/>
    <m/>
    <m/>
    <x v="2"/>
  </r>
  <r>
    <n v="311"/>
    <n v="8"/>
    <x v="8"/>
    <x v="9"/>
    <d v="2014-09-08T00:00:00"/>
    <s v="None_8h"/>
    <m/>
    <m/>
    <n v="2"/>
    <n v="2"/>
    <n v="6"/>
    <n v="7"/>
    <n v="60"/>
    <n v="200"/>
    <n v="174"/>
    <n v="5"/>
    <n v="6"/>
    <m/>
    <s v="V"/>
    <m/>
    <n v="230.16666666666666"/>
    <n v="0.75597393193338169"/>
    <n v="6.755973931933382"/>
    <n v="17"/>
    <m/>
    <m/>
    <m/>
    <x v="2"/>
  </r>
  <r>
    <n v="311"/>
    <n v="8"/>
    <x v="8"/>
    <x v="9"/>
    <d v="2014-09-08T00:00:00"/>
    <s v="None_8h"/>
    <m/>
    <m/>
    <n v="3"/>
    <n v="2"/>
    <n v="6"/>
    <n v="7"/>
    <n v="74"/>
    <n v="205"/>
    <n v="170"/>
    <n v="6"/>
    <n v="7"/>
    <m/>
    <s v="V"/>
    <m/>
    <n v="230.16666666666666"/>
    <n v="0.73859522085445328"/>
    <n v="6.7385952208544531"/>
    <n v="19"/>
    <m/>
    <m/>
    <m/>
    <x v="2"/>
  </r>
  <r>
    <n v="311"/>
    <n v="8"/>
    <x v="8"/>
    <x v="9"/>
    <d v="2014-09-08T00:00:00"/>
    <s v="None_8h"/>
    <m/>
    <m/>
    <n v="4"/>
    <n v="2"/>
    <n v="6"/>
    <n v="7"/>
    <n v="70"/>
    <n v="214"/>
    <n v="192"/>
    <n v="6"/>
    <n v="7"/>
    <m/>
    <s v="V"/>
    <m/>
    <n v="230.16666666666666"/>
    <n v="0.83417813178855904"/>
    <n v="6.8341781317885593"/>
    <n v="19"/>
    <m/>
    <m/>
    <m/>
    <x v="2"/>
  </r>
  <r>
    <n v="345"/>
    <n v="8"/>
    <x v="8"/>
    <x v="9"/>
    <d v="2014-09-08T00:00:00"/>
    <s v="None_8h"/>
    <m/>
    <n v="345"/>
    <n v="1"/>
    <n v="3"/>
    <n v="7"/>
    <n v="8"/>
    <n v="62"/>
    <m/>
    <n v="80"/>
    <n v="6"/>
    <n v="7"/>
    <m/>
    <s v="V"/>
    <m/>
    <n v="254.14285714285714"/>
    <n v="0.31478358628442948"/>
    <n v="7.3147835862844293"/>
    <n v="20"/>
    <m/>
    <m/>
    <m/>
    <x v="2"/>
  </r>
  <r>
    <n v="345"/>
    <n v="8"/>
    <x v="8"/>
    <x v="9"/>
    <d v="2014-09-08T00:00:00"/>
    <s v="None_8h"/>
    <m/>
    <m/>
    <n v="2"/>
    <n v="2"/>
    <n v="6"/>
    <n v="7"/>
    <n v="60"/>
    <n v="185"/>
    <n v="161"/>
    <n v="6"/>
    <n v="7"/>
    <m/>
    <s v="V"/>
    <m/>
    <n v="230.16666666666666"/>
    <n v="0.69949312092686466"/>
    <n v="6.6994931209268644"/>
    <n v="19"/>
    <m/>
    <m/>
    <m/>
    <x v="2"/>
  </r>
  <r>
    <n v="345"/>
    <n v="8"/>
    <x v="8"/>
    <x v="9"/>
    <d v="2014-09-08T00:00:00"/>
    <s v="None_8h"/>
    <m/>
    <m/>
    <n v="3"/>
    <n v="4"/>
    <n v="6"/>
    <n v="7"/>
    <n v="63"/>
    <n v="208"/>
    <n v="152"/>
    <n v="5"/>
    <n v="7"/>
    <m/>
    <s v="V"/>
    <m/>
    <n v="230.16666666666666"/>
    <n v="0.66039102099927594"/>
    <n v="6.6603910209992758"/>
    <n v="18"/>
    <m/>
    <m/>
    <m/>
    <x v="2"/>
  </r>
  <r>
    <n v="345"/>
    <n v="8"/>
    <x v="8"/>
    <x v="9"/>
    <d v="2014-09-08T00:00:00"/>
    <s v="None_8h"/>
    <m/>
    <m/>
    <n v="4"/>
    <n v="2"/>
    <n v="6"/>
    <n v="7"/>
    <n v="64"/>
    <n v="195"/>
    <n v="176"/>
    <n v="6"/>
    <n v="8"/>
    <m/>
    <s v="V"/>
    <m/>
    <n v="230.16666666666666"/>
    <n v="0.76466328747284584"/>
    <n v="6.7646632874728461"/>
    <n v="20"/>
    <m/>
    <m/>
    <m/>
    <x v="2"/>
  </r>
  <r>
    <n v="316"/>
    <n v="8"/>
    <x v="8"/>
    <x v="9"/>
    <d v="2014-09-15T00:00:00"/>
    <s v="None_8h"/>
    <m/>
    <n v="316"/>
    <n v="1"/>
    <n v="2"/>
    <n v="7"/>
    <n v="8"/>
    <n v="69"/>
    <m/>
    <n v="225"/>
    <n v="5"/>
    <n v="9"/>
    <m/>
    <s v="V"/>
    <m/>
    <n v="254.14285714285714"/>
    <n v="0.88532883642495785"/>
    <n v="7.8853288364249581"/>
    <n v="21"/>
    <m/>
    <m/>
    <m/>
    <x v="2"/>
  </r>
  <r>
    <n v="316"/>
    <n v="8"/>
    <x v="8"/>
    <x v="9"/>
    <d v="2014-09-15T00:00:00"/>
    <s v="None_8h"/>
    <m/>
    <m/>
    <n v="2"/>
    <n v="2"/>
    <n v="7"/>
    <n v="8"/>
    <n v="61"/>
    <n v="226"/>
    <n v="69"/>
    <n v="5"/>
    <n v="8"/>
    <m/>
    <s v="V"/>
    <m/>
    <n v="254.14285714285714"/>
    <n v="0.27150084317032042"/>
    <n v="7.2715008431703207"/>
    <n v="20"/>
    <m/>
    <m/>
    <m/>
    <x v="2"/>
  </r>
  <r>
    <n v="316"/>
    <n v="8"/>
    <x v="8"/>
    <x v="9"/>
    <d v="2014-09-15T00:00:00"/>
    <s v="None_8h"/>
    <m/>
    <m/>
    <n v="3"/>
    <n v="4"/>
    <n v="7"/>
    <n v="8"/>
    <n v="75"/>
    <n v="231"/>
    <n v="122"/>
    <n v="5"/>
    <n v="8"/>
    <m/>
    <s v="V"/>
    <m/>
    <n v="254.14285714285714"/>
    <n v="0.48004496908375494"/>
    <n v="7.4800449690837549"/>
    <n v="20"/>
    <m/>
    <m/>
    <m/>
    <x v="2"/>
  </r>
  <r>
    <n v="316"/>
    <n v="8"/>
    <x v="8"/>
    <x v="9"/>
    <d v="2014-09-15T00:00:00"/>
    <s v="None_8h"/>
    <m/>
    <m/>
    <n v="4"/>
    <n v="3"/>
    <n v="7"/>
    <n v="8"/>
    <n v="76"/>
    <n v="239"/>
    <n v="168"/>
    <n v="5"/>
    <n v="9"/>
    <m/>
    <s v="V"/>
    <m/>
    <n v="254.14285714285714"/>
    <n v="0.66104553119730192"/>
    <n v="7.6610455311973018"/>
    <n v="21"/>
    <m/>
    <m/>
    <m/>
    <x v="2"/>
  </r>
  <r>
    <n v="322"/>
    <n v="8"/>
    <x v="8"/>
    <x v="9"/>
    <d v="2014-09-15T00:00:00"/>
    <s v="None_8h"/>
    <m/>
    <n v="322"/>
    <n v="1"/>
    <n v="2"/>
    <n v="7"/>
    <n v="8"/>
    <n v="72"/>
    <m/>
    <n v="160"/>
    <n v="5"/>
    <n v="8"/>
    <m/>
    <s v="V"/>
    <m/>
    <n v="254.14285714285714"/>
    <n v="0.62956717256885897"/>
    <n v="7.6295671725688585"/>
    <n v="20"/>
    <m/>
    <m/>
    <m/>
    <x v="2"/>
  </r>
  <r>
    <n v="322"/>
    <n v="8"/>
    <x v="8"/>
    <x v="9"/>
    <d v="2014-09-15T00:00:00"/>
    <s v="None_8h"/>
    <m/>
    <m/>
    <n v="2"/>
    <n v="2"/>
    <n v="7"/>
    <n v="9"/>
    <n v="68"/>
    <n v="215"/>
    <n v="55"/>
    <n v="6"/>
    <n v="8"/>
    <m/>
    <s v="V"/>
    <m/>
    <n v="254.14285714285714"/>
    <n v="0.21641371557054526"/>
    <n v="7.2164137155705452"/>
    <n v="21"/>
    <m/>
    <m/>
    <m/>
    <x v="2"/>
  </r>
  <r>
    <n v="322"/>
    <n v="8"/>
    <x v="8"/>
    <x v="9"/>
    <d v="2014-09-15T00:00:00"/>
    <s v="None_8h"/>
    <m/>
    <m/>
    <n v="3"/>
    <n v="2"/>
    <n v="7"/>
    <n v="8"/>
    <n v="75"/>
    <n v="228"/>
    <n v="161"/>
    <n v="6"/>
    <n v="7"/>
    <m/>
    <s v="V"/>
    <m/>
    <n v="254.14285714285714"/>
    <n v="0.63350196739741427"/>
    <n v="7.6335019673974145"/>
    <n v="20"/>
    <m/>
    <m/>
    <m/>
    <x v="2"/>
  </r>
  <r>
    <n v="322"/>
    <n v="8"/>
    <x v="8"/>
    <x v="9"/>
    <d v="2014-09-15T00:00:00"/>
    <s v="None_8h"/>
    <m/>
    <m/>
    <n v="4"/>
    <n v="2"/>
    <n v="7"/>
    <n v="8"/>
    <n v="85"/>
    <n v="247"/>
    <n v="132"/>
    <n v="6"/>
    <n v="7"/>
    <m/>
    <s v="V"/>
    <m/>
    <n v="254.14285714285714"/>
    <n v="0.51939291736930859"/>
    <n v="7.5193929173693084"/>
    <n v="20"/>
    <m/>
    <m/>
    <m/>
    <x v="2"/>
  </r>
  <r>
    <n v="336"/>
    <n v="8"/>
    <x v="8"/>
    <x v="9"/>
    <d v="2014-09-15T00:00:00"/>
    <s v="None_8h"/>
    <m/>
    <n v="336"/>
    <n v="1"/>
    <n v="2"/>
    <n v="7"/>
    <n v="9"/>
    <n v="70"/>
    <m/>
    <n v="27"/>
    <n v="5"/>
    <n v="9"/>
    <m/>
    <s v="V"/>
    <m/>
    <n v="254.14285714285714"/>
    <n v="0.10623946037099494"/>
    <n v="7.1062394603709951"/>
    <n v="21"/>
    <m/>
    <m/>
    <m/>
    <x v="2"/>
  </r>
  <r>
    <n v="336"/>
    <n v="8"/>
    <x v="8"/>
    <x v="9"/>
    <d v="2014-09-15T00:00:00"/>
    <s v="None_8h"/>
    <m/>
    <m/>
    <n v="2"/>
    <n v="2"/>
    <n v="7"/>
    <n v="8"/>
    <n v="65"/>
    <n v="207"/>
    <n v="186"/>
    <n v="5"/>
    <n v="9"/>
    <m/>
    <s v="V"/>
    <m/>
    <n v="254.14285714285714"/>
    <n v="0.73187183811129852"/>
    <n v="7.7318718381112985"/>
    <n v="21"/>
    <m/>
    <m/>
    <m/>
    <x v="2"/>
  </r>
  <r>
    <n v="336"/>
    <n v="8"/>
    <x v="8"/>
    <x v="9"/>
    <d v="2014-09-15T00:00:00"/>
    <s v="None_8h"/>
    <m/>
    <m/>
    <n v="3"/>
    <n v="2"/>
    <n v="7"/>
    <n v="8"/>
    <n v="66"/>
    <n v="227"/>
    <n v="154"/>
    <n v="4"/>
    <n v="9"/>
    <m/>
    <s v="V"/>
    <m/>
    <n v="254.14285714285714"/>
    <n v="0.60595840359752673"/>
    <n v="7.6059584035975263"/>
    <n v="20"/>
    <m/>
    <m/>
    <m/>
    <x v="2"/>
  </r>
  <r>
    <n v="336"/>
    <n v="8"/>
    <x v="8"/>
    <x v="9"/>
    <d v="2014-09-15T00:00:00"/>
    <s v="None_8h"/>
    <m/>
    <m/>
    <n v="4"/>
    <n v="1"/>
    <n v="7"/>
    <n v="8"/>
    <n v="80"/>
    <n v="240"/>
    <n v="185"/>
    <n v="6"/>
    <n v="8"/>
    <m/>
    <s v="V"/>
    <m/>
    <n v="254.14285714285714"/>
    <n v="0.72793704328274311"/>
    <n v="7.7279370432827434"/>
    <n v="21"/>
    <m/>
    <m/>
    <m/>
    <x v="2"/>
  </r>
  <r>
    <n v="289"/>
    <n v="8"/>
    <x v="8"/>
    <x v="9"/>
    <d v="2014-09-22T00:00:00"/>
    <s v="None_8h"/>
    <m/>
    <n v="289"/>
    <n v="1"/>
    <n v="2"/>
    <n v="8"/>
    <n v="9"/>
    <n v="97"/>
    <m/>
    <n v="229"/>
    <n v="5"/>
    <n v="11"/>
    <m/>
    <s v="E"/>
    <m/>
    <n v="247"/>
    <n v="0.92712550607287447"/>
    <n v="8.9271255060728745"/>
    <n v="24"/>
    <m/>
    <m/>
    <m/>
    <x v="2"/>
  </r>
  <r>
    <n v="289"/>
    <n v="8"/>
    <x v="8"/>
    <x v="9"/>
    <d v="2014-09-22T00:00:00"/>
    <s v="None_8h"/>
    <m/>
    <m/>
    <n v="2"/>
    <n v="2"/>
    <n v="8"/>
    <n v="9"/>
    <n v="85"/>
    <n v="256"/>
    <n v="204"/>
    <n v="4"/>
    <n v="9"/>
    <m/>
    <s v="V"/>
    <m/>
    <n v="247"/>
    <n v="0.82591093117408909"/>
    <n v="8.8259109311740893"/>
    <n v="21"/>
    <m/>
    <m/>
    <m/>
    <x v="2"/>
  </r>
  <r>
    <n v="289"/>
    <n v="8"/>
    <x v="8"/>
    <x v="9"/>
    <d v="2014-09-22T00:00:00"/>
    <s v="None_8h"/>
    <m/>
    <m/>
    <n v="3"/>
    <n v="2"/>
    <n v="8"/>
    <n v="9"/>
    <n v="90"/>
    <n v="250"/>
    <n v="57"/>
    <n v="5"/>
    <n v="8"/>
    <m/>
    <s v="V"/>
    <m/>
    <n v="247"/>
    <n v="0.23076923076923078"/>
    <n v="8.2307692307692299"/>
    <n v="21"/>
    <m/>
    <m/>
    <m/>
    <x v="2"/>
  </r>
  <r>
    <n v="289"/>
    <n v="8"/>
    <x v="8"/>
    <x v="9"/>
    <d v="2014-09-22T00:00:00"/>
    <s v="None_8h"/>
    <m/>
    <m/>
    <n v="4"/>
    <n v="2"/>
    <n v="9"/>
    <n v="10"/>
    <n v="90"/>
    <n v="245"/>
    <n v="239"/>
    <n v="5"/>
    <n v="11"/>
    <m/>
    <s v="E"/>
    <m/>
    <n v="262.77777777777777"/>
    <n v="0.90951374207188163"/>
    <n v="9.9095137420718817"/>
    <n v="25"/>
    <m/>
    <m/>
    <m/>
    <x v="2"/>
  </r>
  <r>
    <n v="304"/>
    <n v="8"/>
    <x v="8"/>
    <x v="9"/>
    <d v="2014-09-22T00:00:00"/>
    <s v="None_8h"/>
    <m/>
    <n v="304"/>
    <n v="1"/>
    <n v="2"/>
    <n v="7"/>
    <n v="9"/>
    <n v="78"/>
    <m/>
    <n v="51"/>
    <n v="5"/>
    <n v="9"/>
    <m/>
    <s v="V"/>
    <m/>
    <n v="254.14285714285714"/>
    <n v="0.20067453625632378"/>
    <n v="7.200674536256324"/>
    <n v="21"/>
    <m/>
    <m/>
    <m/>
    <x v="2"/>
  </r>
  <r>
    <n v="304"/>
    <n v="8"/>
    <x v="8"/>
    <x v="9"/>
    <d v="2014-09-22T00:00:00"/>
    <s v="None_8h"/>
    <m/>
    <m/>
    <n v="2"/>
    <n v="2"/>
    <n v="8"/>
    <n v="9"/>
    <n v="95"/>
    <n v="225"/>
    <n v="117"/>
    <n v="5"/>
    <n v="12"/>
    <m/>
    <s v="V"/>
    <m/>
    <n v="247"/>
    <n v="0.47368421052631576"/>
    <n v="8.473684210526315"/>
    <n v="25"/>
    <m/>
    <m/>
    <m/>
    <x v="2"/>
  </r>
  <r>
    <n v="304"/>
    <n v="8"/>
    <x v="8"/>
    <x v="9"/>
    <d v="2014-09-22T00:00:00"/>
    <s v="None_8h"/>
    <m/>
    <m/>
    <n v="3"/>
    <n v="1"/>
    <n v="7"/>
    <n v="8"/>
    <n v="80"/>
    <n v="260"/>
    <n v="197"/>
    <n v="5"/>
    <n v="8"/>
    <m/>
    <s v="V"/>
    <m/>
    <n v="254.14285714285714"/>
    <n v="0.77515458122540759"/>
    <n v="7.7751545812254079"/>
    <n v="20"/>
    <m/>
    <m/>
    <m/>
    <x v="2"/>
  </r>
  <r>
    <n v="304"/>
    <n v="8"/>
    <x v="8"/>
    <x v="9"/>
    <d v="2014-09-22T00:00:00"/>
    <s v="None_8h"/>
    <m/>
    <m/>
    <n v="4"/>
    <n v="2"/>
    <n v="8"/>
    <n v="9"/>
    <n v="80"/>
    <n v="262"/>
    <n v="66"/>
    <n v="5"/>
    <n v="10"/>
    <m/>
    <s v="V"/>
    <m/>
    <n v="247"/>
    <n v="0.26720647773279355"/>
    <n v="8.2672064777327936"/>
    <n v="23"/>
    <m/>
    <m/>
    <m/>
    <x v="2"/>
  </r>
  <r>
    <n v="310"/>
    <n v="8"/>
    <x v="8"/>
    <x v="9"/>
    <d v="2014-09-22T00:00:00"/>
    <s v="None_8h"/>
    <m/>
    <n v="310"/>
    <n v="1"/>
    <n v="2"/>
    <n v="8"/>
    <n v="9"/>
    <n v="85"/>
    <m/>
    <n v="123"/>
    <n v="5"/>
    <n v="11"/>
    <m/>
    <s v="V"/>
    <m/>
    <n v="247"/>
    <n v="0.49797570850202427"/>
    <n v="8.4979757085020236"/>
    <n v="24"/>
    <m/>
    <m/>
    <m/>
    <x v="2"/>
  </r>
  <r>
    <n v="310"/>
    <n v="8"/>
    <x v="8"/>
    <x v="9"/>
    <d v="2014-09-22T00:00:00"/>
    <s v="None_8h"/>
    <m/>
    <m/>
    <n v="2"/>
    <n v="2"/>
    <n v="8"/>
    <n v="9"/>
    <n v="93"/>
    <n v="291"/>
    <n v="149"/>
    <n v="5"/>
    <n v="11"/>
    <m/>
    <s v="V"/>
    <m/>
    <n v="247"/>
    <n v="0.60323886639676116"/>
    <n v="8.6032388663967616"/>
    <n v="24"/>
    <m/>
    <m/>
    <m/>
    <x v="2"/>
  </r>
  <r>
    <n v="310"/>
    <n v="8"/>
    <x v="8"/>
    <x v="9"/>
    <d v="2014-09-22T00:00:00"/>
    <s v="None_8h"/>
    <m/>
    <m/>
    <n v="3"/>
    <n v="1"/>
    <n v="10"/>
    <n v="11"/>
    <n v="90"/>
    <n v="291"/>
    <n v="105"/>
    <n v="5"/>
    <n v="11"/>
    <m/>
    <s v="E"/>
    <m/>
    <n v="272.69230769230768"/>
    <n v="0.38504936530324402"/>
    <n v="10.385049365303244"/>
    <n v="26"/>
    <m/>
    <m/>
    <m/>
    <x v="2"/>
  </r>
  <r>
    <n v="310"/>
    <n v="8"/>
    <x v="8"/>
    <x v="9"/>
    <d v="2014-09-22T00:00:00"/>
    <s v="None_8h"/>
    <m/>
    <m/>
    <n v="4"/>
    <n v="2"/>
    <n v="8"/>
    <n v="9"/>
    <n v="75"/>
    <n v="224"/>
    <n v="134"/>
    <n v="5"/>
    <n v="9"/>
    <m/>
    <s v="V"/>
    <m/>
    <n v="247"/>
    <n v="0.54251012145748989"/>
    <n v="8.5425101214574894"/>
    <n v="22"/>
    <m/>
    <m/>
    <m/>
    <x v="2"/>
  </r>
  <r>
    <n v="300"/>
    <n v="8"/>
    <x v="8"/>
    <x v="9"/>
    <d v="2014-09-29T00:00:00"/>
    <s v="None_8h"/>
    <m/>
    <n v="300"/>
    <n v="1"/>
    <n v="3"/>
    <n v="8"/>
    <n v="9"/>
    <n v="95"/>
    <m/>
    <n v="71"/>
    <n v="5"/>
    <n v="11"/>
    <m/>
    <s v="E"/>
    <m/>
    <n v="247"/>
    <n v="0.2874493927125506"/>
    <n v="8.287449392712551"/>
    <n v="24"/>
    <m/>
    <m/>
    <m/>
    <x v="2"/>
  </r>
  <r>
    <n v="300"/>
    <n v="8"/>
    <x v="8"/>
    <x v="9"/>
    <d v="2014-09-29T00:00:00"/>
    <s v="None_8h"/>
    <m/>
    <m/>
    <n v="2"/>
    <n v="4"/>
    <n v="9"/>
    <n v="10"/>
    <n v="100"/>
    <n v="266"/>
    <n v="58"/>
    <n v="5"/>
    <n v="10"/>
    <m/>
    <s v="DR"/>
    <m/>
    <n v="262.77777777777777"/>
    <n v="0.22071881606765328"/>
    <n v="9.2207188160676541"/>
    <n v="24"/>
    <m/>
    <m/>
    <m/>
    <x v="2"/>
  </r>
  <r>
    <n v="300"/>
    <n v="8"/>
    <x v="8"/>
    <x v="9"/>
    <d v="2014-09-29T00:00:00"/>
    <s v="None_8h"/>
    <m/>
    <m/>
    <n v="3"/>
    <n v="3"/>
    <n v="9"/>
    <n v="10"/>
    <n v="130"/>
    <n v="248"/>
    <n v="110"/>
    <n v="4"/>
    <n v="12"/>
    <m/>
    <s v="DR"/>
    <m/>
    <n v="262.77777777777777"/>
    <n v="0.41860465116279072"/>
    <n v="9.4186046511627914"/>
    <n v="25"/>
    <m/>
    <m/>
    <m/>
    <x v="2"/>
  </r>
  <r>
    <n v="300"/>
    <n v="8"/>
    <x v="8"/>
    <x v="9"/>
    <d v="2014-09-29T00:00:00"/>
    <s v="None_8h"/>
    <m/>
    <m/>
    <n v="4"/>
    <n v="2"/>
    <n v="9"/>
    <n v="10"/>
    <n v="90"/>
    <n v="247"/>
    <n v="160"/>
    <n v="5"/>
    <n v="12"/>
    <m/>
    <s v="DR"/>
    <m/>
    <n v="262.77777777777777"/>
    <n v="0.60887949260042284"/>
    <n v="9.6088794926004226"/>
    <n v="26"/>
    <m/>
    <m/>
    <m/>
    <x v="2"/>
  </r>
  <r>
    <n v="305"/>
    <n v="8"/>
    <x v="8"/>
    <x v="9"/>
    <d v="2014-09-29T00:00:00"/>
    <s v="None_8h"/>
    <m/>
    <n v="305"/>
    <n v="1"/>
    <n v="2"/>
    <n v="8"/>
    <n v="9"/>
    <n v="90"/>
    <m/>
    <n v="250"/>
    <n v="5"/>
    <n v="12"/>
    <m/>
    <s v="DR"/>
    <m/>
    <n v="247"/>
    <n v="1.0121457489878543"/>
    <n v="9.0121457489878551"/>
    <n v="25"/>
    <m/>
    <m/>
    <m/>
    <x v="2"/>
  </r>
  <r>
    <n v="305"/>
    <n v="8"/>
    <x v="8"/>
    <x v="9"/>
    <d v="2014-09-29T00:00:00"/>
    <s v="None_8h"/>
    <m/>
    <m/>
    <n v="2"/>
    <n v="2"/>
    <n v="9"/>
    <n v="10"/>
    <n v="66"/>
    <n v="222"/>
    <n v="58"/>
    <n v="5"/>
    <n v="10"/>
    <m/>
    <s v="Early DR"/>
    <m/>
    <n v="262.77777777777777"/>
    <n v="0.22071881606765328"/>
    <n v="9.2207188160676541"/>
    <n v="24"/>
    <m/>
    <m/>
    <m/>
    <x v="2"/>
  </r>
  <r>
    <n v="305"/>
    <n v="8"/>
    <x v="8"/>
    <x v="9"/>
    <d v="2014-09-29T00:00:00"/>
    <s v="None_8h"/>
    <m/>
    <m/>
    <n v="3"/>
    <n v="2"/>
    <n v="8"/>
    <n v="9"/>
    <n v="105"/>
    <n v="271"/>
    <n v="141"/>
    <n v="6"/>
    <n v="12"/>
    <m/>
    <s v="E"/>
    <m/>
    <n v="247"/>
    <n v="0.57085020242914974"/>
    <n v="8.5708502024291491"/>
    <n v="26"/>
    <m/>
    <m/>
    <m/>
    <x v="2"/>
  </r>
  <r>
    <n v="305"/>
    <n v="8"/>
    <x v="8"/>
    <x v="9"/>
    <d v="2014-09-29T00:00:00"/>
    <s v="None_8h"/>
    <m/>
    <m/>
    <n v="4"/>
    <n v="1"/>
    <n v="9"/>
    <n v="10"/>
    <n v="75"/>
    <n v="230"/>
    <n v="137"/>
    <n v="5"/>
    <n v="12"/>
    <m/>
    <s v="Early DR"/>
    <m/>
    <n v="262.77777777777777"/>
    <n v="0.52135306553911209"/>
    <n v="9.5213530655391114"/>
    <n v="26"/>
    <m/>
    <m/>
    <m/>
    <x v="2"/>
  </r>
  <r>
    <n v="341"/>
    <n v="8"/>
    <x v="8"/>
    <x v="9"/>
    <d v="2014-09-29T00:00:00"/>
    <s v="None_8h"/>
    <m/>
    <n v="341"/>
    <n v="1"/>
    <n v="1"/>
    <n v="8"/>
    <n v="9"/>
    <n v="95"/>
    <m/>
    <n v="136"/>
    <n v="5"/>
    <n v="11"/>
    <m/>
    <s v="DR"/>
    <m/>
    <n v="247"/>
    <n v="0.55060728744939269"/>
    <n v="8.5506072874493935"/>
    <n v="24"/>
    <m/>
    <m/>
    <m/>
    <x v="2"/>
  </r>
  <r>
    <n v="341"/>
    <n v="8"/>
    <x v="8"/>
    <x v="9"/>
    <d v="2014-09-29T00:00:00"/>
    <s v="None_8h"/>
    <m/>
    <m/>
    <n v="2"/>
    <n v="4"/>
    <n v="9"/>
    <n v="10"/>
    <n v="85"/>
    <n v="227"/>
    <n v="145"/>
    <n v="6"/>
    <n v="13"/>
    <m/>
    <s v="DR"/>
    <m/>
    <n v="262.77777777777777"/>
    <n v="0.55179704016913322"/>
    <n v="9.5517970401691326"/>
    <n v="28"/>
    <m/>
    <m/>
    <m/>
    <x v="2"/>
  </r>
  <r>
    <n v="341"/>
    <n v="8"/>
    <x v="8"/>
    <x v="9"/>
    <d v="2014-09-29T00:00:00"/>
    <s v="None_8h"/>
    <m/>
    <m/>
    <n v="3"/>
    <n v="3"/>
    <n v="9"/>
    <n v="10"/>
    <n v="100"/>
    <n v="301"/>
    <n v="171"/>
    <n v="5"/>
    <n v="12"/>
    <m/>
    <s v="E"/>
    <m/>
    <n v="262.77777777777777"/>
    <n v="0.6507399577167019"/>
    <n v="9.6507399577167021"/>
    <n v="26"/>
    <m/>
    <m/>
    <m/>
    <x v="2"/>
  </r>
  <r>
    <n v="341"/>
    <n v="8"/>
    <x v="8"/>
    <x v="9"/>
    <d v="2014-09-29T00:00:00"/>
    <s v="None_8h"/>
    <m/>
    <m/>
    <n v="4"/>
    <n v="4"/>
    <n v="9"/>
    <n v="10"/>
    <n v="89"/>
    <n v="260"/>
    <n v="144"/>
    <n v="4"/>
    <n v="11"/>
    <m/>
    <s v="E"/>
    <m/>
    <n v="262.77777777777777"/>
    <n v="0.54799154334038058"/>
    <n v="9.5479915433403804"/>
    <n v="24"/>
    <m/>
    <m/>
    <m/>
    <x v="2"/>
  </r>
  <r>
    <n v="329"/>
    <n v="8"/>
    <x v="8"/>
    <x v="9"/>
    <d v="2014-10-06T00:00:00"/>
    <s v="None_8h"/>
    <m/>
    <m/>
    <n v="4"/>
    <n v="2"/>
    <n v="10"/>
    <n v="11"/>
    <n v="98"/>
    <n v="222"/>
    <n v="218"/>
    <n v="6"/>
    <n v="12"/>
    <m/>
    <s v="DR"/>
    <m/>
    <n v="272.69230769230768"/>
    <n v="0.79943582510578282"/>
    <n v="10.799435825105784"/>
    <n v="28"/>
    <m/>
    <m/>
    <m/>
    <x v="2"/>
  </r>
  <r>
    <n v="329"/>
    <n v="8"/>
    <x v="8"/>
    <x v="9"/>
    <d v="2014-10-06T00:00:00"/>
    <s v="None_8h"/>
    <m/>
    <n v="329"/>
    <n v="1"/>
    <n v="2"/>
    <n v="11"/>
    <n v="12"/>
    <n v="96"/>
    <m/>
    <n v="35"/>
    <n v="5"/>
    <n v="13"/>
    <m/>
    <s v="DR"/>
    <m/>
    <n v="250.6"/>
    <n v="0.13966480446927373"/>
    <n v="11.139664804469273"/>
    <n v="29"/>
    <m/>
    <m/>
    <m/>
    <x v="2"/>
  </r>
  <r>
    <n v="329"/>
    <n v="8"/>
    <x v="8"/>
    <x v="9"/>
    <d v="2014-10-06T00:00:00"/>
    <s v="None_8h"/>
    <m/>
    <m/>
    <n v="2"/>
    <n v="3"/>
    <n v="12"/>
    <n v="13"/>
    <n v="105"/>
    <n v="266"/>
    <n v="116"/>
    <n v="4"/>
    <n v="14"/>
    <m/>
    <s v="DR"/>
    <m/>
    <n v="261.39999999999998"/>
    <n v="0.4437643458301454"/>
    <n v="12.443764345830145"/>
    <n v="30"/>
    <m/>
    <m/>
    <m/>
    <x v="2"/>
  </r>
  <r>
    <n v="329"/>
    <n v="8"/>
    <x v="8"/>
    <x v="9"/>
    <d v="2014-10-06T00:00:00"/>
    <s v="None_8h"/>
    <m/>
    <m/>
    <n v="3"/>
    <n v="4"/>
    <n v="10"/>
    <n v="11"/>
    <n v="105"/>
    <n v="241"/>
    <n v="181"/>
    <n v="5"/>
    <n v="16"/>
    <m/>
    <s v="DR"/>
    <m/>
    <n v="272.69230769230768"/>
    <n v="0.66375176304654449"/>
    <n v="10.663751763046545"/>
    <n v="31"/>
    <m/>
    <m/>
    <m/>
    <x v="2"/>
  </r>
  <r>
    <n v="334"/>
    <n v="8"/>
    <x v="8"/>
    <x v="9"/>
    <d v="2014-10-06T00:00:00"/>
    <s v="None_8h"/>
    <m/>
    <n v="334"/>
    <n v="1"/>
    <n v="2"/>
    <n v="9"/>
    <n v="10"/>
    <n v="89"/>
    <m/>
    <n v="173"/>
    <n v="5"/>
    <n v="12"/>
    <m/>
    <s v="DR"/>
    <m/>
    <n v="262.77777777777777"/>
    <n v="0.65835095137420718"/>
    <n v="9.6583509513742065"/>
    <n v="26"/>
    <m/>
    <m/>
    <m/>
    <x v="2"/>
  </r>
  <r>
    <n v="334"/>
    <n v="8"/>
    <x v="8"/>
    <x v="9"/>
    <d v="2014-10-06T00:00:00"/>
    <s v="None_8h"/>
    <m/>
    <m/>
    <n v="2"/>
    <n v="2"/>
    <n v="10"/>
    <n v="11"/>
    <n v="103"/>
    <n v="253"/>
    <n v="50"/>
    <n v="5"/>
    <n v="12"/>
    <m/>
    <s v="DR"/>
    <m/>
    <n v="272.69230769230768"/>
    <n v="0.1833568406205924"/>
    <n v="10.183356840620592"/>
    <n v="27"/>
    <m/>
    <m/>
    <m/>
    <x v="2"/>
  </r>
  <r>
    <n v="334"/>
    <n v="8"/>
    <x v="8"/>
    <x v="9"/>
    <d v="2014-10-06T00:00:00"/>
    <s v="None_8h"/>
    <m/>
    <m/>
    <n v="3"/>
    <n v="2"/>
    <n v="11"/>
    <n v="12"/>
    <n v="91"/>
    <n v="274"/>
    <n v="90"/>
    <n v="6"/>
    <n v="10"/>
    <m/>
    <s v="DR"/>
    <m/>
    <n v="250.6"/>
    <n v="0.35913806863527536"/>
    <n v="11.359138068635275"/>
    <n v="27"/>
    <m/>
    <m/>
    <m/>
    <x v="2"/>
  </r>
  <r>
    <n v="334"/>
    <n v="8"/>
    <x v="8"/>
    <x v="9"/>
    <d v="2014-10-06T00:00:00"/>
    <s v="None_8h"/>
    <m/>
    <m/>
    <n v="4"/>
    <n v="2"/>
    <n v="11"/>
    <n v="12"/>
    <n v="100"/>
    <n v="293"/>
    <n v="207"/>
    <n v="5"/>
    <n v="11"/>
    <m/>
    <s v="DR"/>
    <m/>
    <n v="250.6"/>
    <n v="0.82601755786113329"/>
    <n v="11.826017557861134"/>
    <n v="27"/>
    <m/>
    <m/>
    <m/>
    <x v="2"/>
  </r>
  <r>
    <n v="350"/>
    <n v="8"/>
    <x v="8"/>
    <x v="9"/>
    <d v="2014-10-06T00:00:00"/>
    <s v="None_8h"/>
    <m/>
    <n v="350"/>
    <n v="1"/>
    <n v="3"/>
    <n v="10"/>
    <n v="11"/>
    <n v="107"/>
    <m/>
    <n v="125"/>
    <n v="6"/>
    <n v="12"/>
    <m/>
    <s v="DR"/>
    <m/>
    <n v="272.69230769230768"/>
    <n v="0.45839210155148097"/>
    <n v="10.458392101551482"/>
    <n v="28"/>
    <m/>
    <m/>
    <m/>
    <x v="2"/>
  </r>
  <r>
    <n v="350"/>
    <n v="8"/>
    <x v="8"/>
    <x v="9"/>
    <d v="2014-10-06T00:00:00"/>
    <s v="None_8h"/>
    <m/>
    <m/>
    <n v="2"/>
    <n v="2"/>
    <n v="10"/>
    <n v="11"/>
    <n v="92"/>
    <n v="282"/>
    <n v="137"/>
    <n v="6"/>
    <n v="13"/>
    <m/>
    <s v="E"/>
    <m/>
    <n v="272.69230769230768"/>
    <n v="0.50239774330042319"/>
    <n v="10.502397743300424"/>
    <n v="29"/>
    <m/>
    <m/>
    <m/>
    <x v="2"/>
  </r>
  <r>
    <n v="350"/>
    <n v="8"/>
    <x v="8"/>
    <x v="9"/>
    <d v="2014-10-06T00:00:00"/>
    <s v="None_8h"/>
    <m/>
    <m/>
    <n v="3"/>
    <n v="2"/>
    <n v="10"/>
    <n v="11"/>
    <n v="104"/>
    <n v="261"/>
    <n v="186"/>
    <n v="6"/>
    <n v="12"/>
    <m/>
    <s v="DR"/>
    <m/>
    <n v="272.69230769230768"/>
    <n v="0.68208744710860369"/>
    <n v="10.682087447108604"/>
    <n v="28"/>
    <m/>
    <m/>
    <m/>
    <x v="2"/>
  </r>
  <r>
    <n v="350"/>
    <n v="8"/>
    <x v="8"/>
    <x v="9"/>
    <d v="2014-10-06T00:00:00"/>
    <s v="None_8h"/>
    <m/>
    <m/>
    <n v="4"/>
    <n v="2"/>
    <n v="9"/>
    <n v="10"/>
    <n v="78"/>
    <n v="224"/>
    <n v="93"/>
    <n v="4"/>
    <n v="12"/>
    <m/>
    <s v="E"/>
    <m/>
    <n v="262.77777777777777"/>
    <n v="0.35391120507399576"/>
    <n v="9.3539112050739952"/>
    <n v="25"/>
    <m/>
    <m/>
    <m/>
    <x v="2"/>
  </r>
  <r>
    <n v="324"/>
    <n v="8"/>
    <x v="8"/>
    <x v="9"/>
    <d v="2014-10-14T00:00:00"/>
    <s v="None_8h"/>
    <m/>
    <n v="324"/>
    <n v="1"/>
    <n v="2"/>
    <n v="12"/>
    <n v="13"/>
    <n v="112"/>
    <m/>
    <n v="87"/>
    <n v="5"/>
    <n v="15"/>
    <m/>
    <s v="DR"/>
    <m/>
    <n v="261.39999999999998"/>
    <n v="0.33282325937260904"/>
    <n v="12.33282325937261"/>
    <n v="32"/>
    <m/>
    <m/>
    <m/>
    <x v="2"/>
  </r>
  <r>
    <n v="324"/>
    <n v="8"/>
    <x v="8"/>
    <x v="9"/>
    <d v="2014-10-14T00:00:00"/>
    <s v="None_8h"/>
    <m/>
    <m/>
    <n v="2"/>
    <n v="2"/>
    <n v="11"/>
    <n v="12"/>
    <n v="107"/>
    <n v="248"/>
    <n v="114"/>
    <n v="4"/>
    <n v="13"/>
    <m/>
    <s v="DR"/>
    <m/>
    <n v="250.6"/>
    <n v="0.45490822027134875"/>
    <n v="11.454908220271349"/>
    <n v="28"/>
    <m/>
    <m/>
    <m/>
    <x v="2"/>
  </r>
  <r>
    <n v="324"/>
    <n v="8"/>
    <x v="8"/>
    <x v="9"/>
    <d v="2014-10-14T00:00:00"/>
    <s v="None_8h"/>
    <m/>
    <m/>
    <n v="3"/>
    <n v="2"/>
    <n v="10"/>
    <n v="11"/>
    <n v="100"/>
    <n v="312"/>
    <n v="212"/>
    <n v="5"/>
    <n v="12"/>
    <m/>
    <s v="E"/>
    <m/>
    <n v="272.69230769230768"/>
    <n v="0.77743300423131179"/>
    <n v="10.777433004231312"/>
    <n v="27"/>
    <m/>
    <m/>
    <m/>
    <x v="2"/>
  </r>
  <r>
    <n v="324"/>
    <n v="8"/>
    <x v="8"/>
    <x v="9"/>
    <d v="2014-10-14T00:00:00"/>
    <s v="None_8h"/>
    <m/>
    <m/>
    <n v="4"/>
    <n v="3"/>
    <n v="11"/>
    <n v="12"/>
    <n v="120"/>
    <n v="287"/>
    <n v="135"/>
    <n v="5"/>
    <n v="14"/>
    <m/>
    <s v="DR"/>
    <m/>
    <n v="250.6"/>
    <n v="0.53870710295291302"/>
    <n v="11.538707102952912"/>
    <n v="30"/>
    <m/>
    <m/>
    <m/>
    <x v="2"/>
  </r>
  <r>
    <n v="342"/>
    <n v="8"/>
    <x v="8"/>
    <x v="9"/>
    <d v="2014-10-14T00:00:00"/>
    <s v="None_8h"/>
    <m/>
    <n v="342"/>
    <n v="1"/>
    <n v="1"/>
    <n v="11"/>
    <n v="12"/>
    <n v="120"/>
    <m/>
    <n v="136"/>
    <n v="5"/>
    <n v="12"/>
    <m/>
    <s v="E"/>
    <m/>
    <n v="250.6"/>
    <n v="0.54269752593774945"/>
    <n v="11.542697525937749"/>
    <n v="28"/>
    <m/>
    <m/>
    <m/>
    <x v="2"/>
  </r>
  <r>
    <n v="342"/>
    <n v="8"/>
    <x v="8"/>
    <x v="9"/>
    <d v="2014-10-14T00:00:00"/>
    <s v="None_8h"/>
    <m/>
    <m/>
    <n v="2"/>
    <n v="0"/>
    <n v="12"/>
    <n v="13"/>
    <n v="112"/>
    <n v="255"/>
    <n v="215"/>
    <n v="5"/>
    <n v="13"/>
    <m/>
    <s v="E"/>
    <m/>
    <n v="261.39999999999998"/>
    <n v="0.82249426166794193"/>
    <n v="12.822494261667941"/>
    <n v="30"/>
    <m/>
    <m/>
    <m/>
    <x v="2"/>
  </r>
  <r>
    <n v="342"/>
    <n v="8"/>
    <x v="8"/>
    <x v="9"/>
    <d v="2014-10-14T00:00:00"/>
    <s v="None_8h"/>
    <m/>
    <m/>
    <n v="3"/>
    <n v="1"/>
    <n v="10"/>
    <n v="11"/>
    <n v="115"/>
    <n v="248"/>
    <n v="70"/>
    <n v="5"/>
    <n v="14"/>
    <m/>
    <s v="DR"/>
    <m/>
    <n v="272.69230769230768"/>
    <n v="0.25669957686882933"/>
    <n v="10.256699576868829"/>
    <n v="29"/>
    <m/>
    <m/>
    <m/>
    <x v="2"/>
  </r>
  <r>
    <n v="342"/>
    <n v="8"/>
    <x v="8"/>
    <x v="9"/>
    <d v="2014-10-14T00:00:00"/>
    <s v="None_8h"/>
    <m/>
    <m/>
    <n v="4"/>
    <n v="1"/>
    <n v="12"/>
    <n v="13"/>
    <n v="123"/>
    <n v="258"/>
    <n v="133"/>
    <n v="4"/>
    <n v="15"/>
    <m/>
    <s v="DR"/>
    <m/>
    <n v="261.39999999999998"/>
    <n v="0.50879877582249433"/>
    <n v="12.508798775822495"/>
    <n v="31"/>
    <m/>
    <m/>
    <m/>
    <x v="2"/>
  </r>
  <r>
    <n v="359"/>
    <n v="8"/>
    <x v="8"/>
    <x v="9"/>
    <d v="2014-10-14T00:00:00"/>
    <s v="None_8h"/>
    <m/>
    <n v="359"/>
    <n v="1"/>
    <n v="2"/>
    <n v="10"/>
    <n v="11"/>
    <n v="97"/>
    <n v="255"/>
    <n v="48"/>
    <n v="5"/>
    <n v="12"/>
    <m/>
    <s v="DR"/>
    <m/>
    <n v="272.69230769230768"/>
    <n v="0.17602256699576871"/>
    <n v="10.176022566995769"/>
    <n v="27"/>
    <m/>
    <m/>
    <m/>
    <x v="2"/>
  </r>
  <r>
    <n v="359"/>
    <n v="8"/>
    <x v="8"/>
    <x v="9"/>
    <d v="2014-10-14T00:00:00"/>
    <s v="None_8h"/>
    <m/>
    <m/>
    <n v="2"/>
    <n v="1"/>
    <n v="11"/>
    <n v="12"/>
    <n v="100"/>
    <n v="260"/>
    <n v="130"/>
    <n v="5"/>
    <n v="13"/>
    <m/>
    <s v="DR"/>
    <m/>
    <n v="250.6"/>
    <n v="0.5187549880287311"/>
    <n v="11.51875498802873"/>
    <n v="29"/>
    <m/>
    <m/>
    <m/>
    <x v="2"/>
  </r>
  <r>
    <n v="359"/>
    <n v="8"/>
    <x v="8"/>
    <x v="9"/>
    <d v="2014-10-14T00:00:00"/>
    <s v="None_8h"/>
    <m/>
    <m/>
    <n v="3"/>
    <n v="1"/>
    <n v="11"/>
    <n v="12"/>
    <n v="93"/>
    <n v="228"/>
    <n v="69"/>
    <n v="5"/>
    <n v="12"/>
    <m/>
    <s v="DR"/>
    <m/>
    <n v="250.6"/>
    <n v="0.2753391859537111"/>
    <n v="11.275339185953712"/>
    <n v="28"/>
    <m/>
    <m/>
    <m/>
    <x v="2"/>
  </r>
  <r>
    <n v="359"/>
    <n v="8"/>
    <x v="8"/>
    <x v="9"/>
    <d v="2014-10-14T00:00:00"/>
    <s v="None_8h"/>
    <m/>
    <m/>
    <n v="4"/>
    <n v="2"/>
    <n v="11"/>
    <n v="12"/>
    <n v="110"/>
    <n v="276"/>
    <n v="167"/>
    <n v="5"/>
    <n v="14"/>
    <m/>
    <s v="DR"/>
    <m/>
    <n v="250.6"/>
    <n v="0.66640063846767761"/>
    <n v="11.666400638467678"/>
    <n v="30"/>
    <m/>
    <m/>
    <m/>
    <x v="2"/>
  </r>
  <r>
    <n v="327"/>
    <n v="8"/>
    <x v="8"/>
    <x v="9"/>
    <d v="2014-10-20T00:00:00"/>
    <s v="None_8h"/>
    <m/>
    <n v="327"/>
    <n v="1"/>
    <n v="1"/>
    <n v="11"/>
    <n v="12"/>
    <n v="120"/>
    <m/>
    <n v="170"/>
    <n v="5"/>
    <n v="14"/>
    <m/>
    <s v="DR"/>
    <m/>
    <n v="250.6"/>
    <n v="0.67837190742218678"/>
    <n v="11.678371907422187"/>
    <n v="30"/>
    <m/>
    <m/>
    <m/>
    <x v="2"/>
  </r>
  <r>
    <n v="327"/>
    <n v="8"/>
    <x v="8"/>
    <x v="9"/>
    <d v="2014-10-20T00:00:00"/>
    <s v="None_8h"/>
    <m/>
    <m/>
    <n v="2"/>
    <n v="2"/>
    <n v="12"/>
    <n v="13"/>
    <n v="108"/>
    <n v="248"/>
    <n v="66"/>
    <n v="5"/>
    <n v="13"/>
    <m/>
    <s v="DR"/>
    <m/>
    <n v="261.39999999999998"/>
    <n v="0.252486610558531"/>
    <n v="12.252486610558531"/>
    <n v="30"/>
    <m/>
    <m/>
    <m/>
    <x v="2"/>
  </r>
  <r>
    <n v="327"/>
    <n v="8"/>
    <x v="8"/>
    <x v="9"/>
    <d v="2014-10-20T00:00:00"/>
    <s v="None_8h"/>
    <m/>
    <m/>
    <n v="3"/>
    <n v="1"/>
    <n v="12"/>
    <n v="13"/>
    <n v="122"/>
    <n v="283"/>
    <n v="105"/>
    <n v="4"/>
    <n v="16"/>
    <m/>
    <s v="DR"/>
    <m/>
    <n v="261.39999999999998"/>
    <n v="0.40168324407039024"/>
    <n v="12.401683244070391"/>
    <n v="32"/>
    <m/>
    <m/>
    <m/>
    <x v="2"/>
  </r>
  <r>
    <n v="327"/>
    <n v="8"/>
    <x v="8"/>
    <x v="9"/>
    <d v="2014-10-20T00:00:00"/>
    <s v="None_8h"/>
    <m/>
    <m/>
    <n v="4"/>
    <n v="2"/>
    <n v="11"/>
    <n v="12"/>
    <n v="111"/>
    <n v="252"/>
    <n v="244"/>
    <n v="5"/>
    <n v="12"/>
    <m/>
    <s v="DR"/>
    <m/>
    <n v="250.6"/>
    <n v="0.9736632083000798"/>
    <n v="11.97366320830008"/>
    <n v="28"/>
    <m/>
    <m/>
    <m/>
    <x v="2"/>
  </r>
  <r>
    <n v="335"/>
    <n v="8"/>
    <x v="8"/>
    <x v="9"/>
    <d v="2014-10-20T00:00:00"/>
    <s v="None_8h"/>
    <m/>
    <n v="335"/>
    <n v="1"/>
    <n v="2"/>
    <n v="12"/>
    <n v="13"/>
    <n v="125"/>
    <m/>
    <n v="224"/>
    <n v="4"/>
    <n v="15"/>
    <m/>
    <s v="DR"/>
    <m/>
    <n v="261.39999999999998"/>
    <n v="0.85692425401683248"/>
    <n v="12.856924254016832"/>
    <n v="31"/>
    <m/>
    <m/>
    <m/>
    <x v="2"/>
  </r>
  <r>
    <n v="335"/>
    <n v="8"/>
    <x v="8"/>
    <x v="9"/>
    <d v="2014-10-20T00:00:00"/>
    <s v="None_8h"/>
    <m/>
    <m/>
    <n v="2"/>
    <n v="2"/>
    <n v="11"/>
    <n v="12"/>
    <n v="124"/>
    <n v="284"/>
    <n v="160"/>
    <n v="5"/>
    <n v="13"/>
    <m/>
    <s v="DR"/>
    <m/>
    <n v="250.6"/>
    <n v="0.63846767757382283"/>
    <n v="11.638467677573823"/>
    <n v="29"/>
    <m/>
    <m/>
    <m/>
    <x v="2"/>
  </r>
  <r>
    <n v="335"/>
    <n v="8"/>
    <x v="8"/>
    <x v="9"/>
    <d v="2014-10-20T00:00:00"/>
    <s v="None_8h"/>
    <m/>
    <m/>
    <n v="3"/>
    <n v="2"/>
    <n v="11"/>
    <n v="12"/>
    <n v="130"/>
    <n v="299"/>
    <n v="195"/>
    <n v="5"/>
    <n v="13"/>
    <m/>
    <s v="DR"/>
    <m/>
    <n v="250.6"/>
    <n v="0.7781324820430966"/>
    <n v="11.778132482043096"/>
    <n v="29"/>
    <m/>
    <m/>
    <m/>
    <x v="2"/>
  </r>
  <r>
    <n v="335"/>
    <n v="8"/>
    <x v="8"/>
    <x v="9"/>
    <d v="2014-10-20T00:00:00"/>
    <s v="None_8h"/>
    <m/>
    <m/>
    <n v="4"/>
    <n v="2"/>
    <n v="11"/>
    <n v="12"/>
    <n v="125"/>
    <n v="295"/>
    <n v="274"/>
    <n v="4"/>
    <n v="16"/>
    <m/>
    <s v="DR"/>
    <m/>
    <n v="250.6"/>
    <n v="1.0933758978451715"/>
    <n v="12.093375897845171"/>
    <n v="31"/>
    <m/>
    <m/>
    <m/>
    <x v="2"/>
  </r>
  <r>
    <n v="358"/>
    <n v="8"/>
    <x v="8"/>
    <x v="9"/>
    <d v="2014-10-20T00:00:00"/>
    <s v="None_8h"/>
    <m/>
    <n v="358"/>
    <n v="1"/>
    <n v="3"/>
    <n v="12"/>
    <n v="13"/>
    <n v="84"/>
    <m/>
    <n v="161"/>
    <n v="5"/>
    <n v="11"/>
    <m/>
    <s v="DR"/>
    <m/>
    <n v="261.39999999999998"/>
    <n v="0.61591430757459842"/>
    <n v="12.615914307574599"/>
    <n v="28"/>
    <m/>
    <m/>
    <m/>
    <x v="2"/>
  </r>
  <r>
    <n v="358"/>
    <n v="8"/>
    <x v="8"/>
    <x v="9"/>
    <d v="2014-10-20T00:00:00"/>
    <s v="None_8h"/>
    <m/>
    <m/>
    <n v="2"/>
    <n v="5"/>
    <n v="12"/>
    <n v="13"/>
    <n v="98"/>
    <n v="200"/>
    <n v="101"/>
    <n v="5"/>
    <n v="14"/>
    <m/>
    <s v="DR"/>
    <m/>
    <n v="261.39999999999998"/>
    <n v="0.38638102524866108"/>
    <n v="12.386381025248662"/>
    <n v="31"/>
    <m/>
    <m/>
    <m/>
    <x v="2"/>
  </r>
  <r>
    <n v="358"/>
    <n v="8"/>
    <x v="8"/>
    <x v="9"/>
    <d v="2014-10-20T00:00:00"/>
    <s v="None_8h"/>
    <m/>
    <m/>
    <n v="3"/>
    <n v="2"/>
    <n v="12"/>
    <n v="13"/>
    <n v="127"/>
    <n v="240"/>
    <n v="108"/>
    <n v="5"/>
    <n v="15"/>
    <m/>
    <s v="DR"/>
    <m/>
    <n v="261.39999999999998"/>
    <n v="0.41315990818668713"/>
    <n v="12.413159908186687"/>
    <n v="32"/>
    <m/>
    <m/>
    <m/>
    <x v="2"/>
  </r>
  <r>
    <n v="358"/>
    <n v="8"/>
    <x v="8"/>
    <x v="9"/>
    <d v="2014-10-20T00:00:00"/>
    <s v="None_8h"/>
    <m/>
    <m/>
    <n v="4"/>
    <n v="2"/>
    <n v="12"/>
    <n v="13"/>
    <n v="104"/>
    <n v="206"/>
    <n v="143"/>
    <n v="5"/>
    <n v="15"/>
    <m/>
    <s v="DR"/>
    <m/>
    <n v="261.39999999999998"/>
    <n v="0.54705432287681721"/>
    <n v="12.547054322876818"/>
    <n v="32"/>
    <m/>
    <m/>
    <m/>
    <x v="2"/>
  </r>
  <r>
    <n v="302"/>
    <n v="8"/>
    <x v="8"/>
    <x v="9"/>
    <d v="2014-11-03T00:00:00"/>
    <s v="None_8h"/>
    <m/>
    <n v="302"/>
    <n v="1"/>
    <n v="2"/>
    <n v="13"/>
    <n v="14"/>
    <n v="135"/>
    <m/>
    <n v="116"/>
    <n v="4"/>
    <n v="20"/>
    <n v="11"/>
    <s v="DR (lower prim at DR)"/>
    <n v="1"/>
    <n v="220"/>
    <n v="0.52727272727272723"/>
    <n v="13.527272727272727"/>
    <n v="37"/>
    <m/>
    <m/>
    <m/>
    <x v="2"/>
  </r>
  <r>
    <n v="302"/>
    <n v="8"/>
    <x v="8"/>
    <x v="9"/>
    <d v="2014-11-03T00:00:00"/>
    <s v="None_8h"/>
    <m/>
    <m/>
    <n v="2"/>
    <n v="3"/>
    <n v="13"/>
    <n v="14"/>
    <n v="145"/>
    <n v="290"/>
    <n v="243"/>
    <n v="3"/>
    <n v="18"/>
    <n v="18"/>
    <s v="TS"/>
    <n v="2"/>
    <n v="220"/>
    <n v="1.1045454545454545"/>
    <n v="14.104545454545455"/>
    <n v="34"/>
    <m/>
    <m/>
    <m/>
    <x v="2"/>
  </r>
  <r>
    <n v="302"/>
    <n v="8"/>
    <x v="8"/>
    <x v="9"/>
    <d v="2014-11-03T00:00:00"/>
    <s v="None_8h"/>
    <m/>
    <m/>
    <n v="3"/>
    <n v="2"/>
    <n v="13"/>
    <n v="14"/>
    <n v="128"/>
    <n v="250"/>
    <n v="182"/>
    <n v="4"/>
    <n v="19"/>
    <n v="18"/>
    <s v="TS"/>
    <n v="1"/>
    <n v="220"/>
    <n v="0.82727272727272727"/>
    <n v="13.827272727272728"/>
    <n v="36"/>
    <m/>
    <m/>
    <m/>
    <x v="2"/>
  </r>
  <r>
    <n v="302"/>
    <n v="8"/>
    <x v="8"/>
    <x v="9"/>
    <d v="2014-11-03T00:00:00"/>
    <s v="None_8h"/>
    <m/>
    <m/>
    <n v="4"/>
    <n v="2"/>
    <n v="14"/>
    <n v="15"/>
    <n v="138"/>
    <n v="290"/>
    <n v="235"/>
    <n v="4"/>
    <n v="18"/>
    <m/>
    <s v="DR"/>
    <m/>
    <n v="220"/>
    <n v="1.0681818181818181"/>
    <n v="15.068181818181818"/>
    <n v="36"/>
    <m/>
    <m/>
    <m/>
    <x v="2"/>
  </r>
  <r>
    <n v="352"/>
    <n v="8"/>
    <x v="8"/>
    <x v="9"/>
    <d v="2014-11-03T00:00:00"/>
    <s v="None_8h"/>
    <m/>
    <n v="352"/>
    <n v="1"/>
    <n v="1"/>
    <n v="13"/>
    <n v="14"/>
    <n v="115"/>
    <n v="206"/>
    <n v="28"/>
    <n v="4"/>
    <n v="18"/>
    <m/>
    <s v="TS"/>
    <m/>
    <n v="220"/>
    <n v="0.12727272727272726"/>
    <n v="13.127272727272727"/>
    <n v="35"/>
    <m/>
    <m/>
    <m/>
    <x v="2"/>
  </r>
  <r>
    <n v="352"/>
    <n v="8"/>
    <x v="8"/>
    <x v="9"/>
    <d v="2014-11-03T00:00:00"/>
    <s v="None_8h"/>
    <m/>
    <m/>
    <n v="2"/>
    <n v="2"/>
    <n v="12"/>
    <n v="13"/>
    <n v="121"/>
    <m/>
    <n v="135"/>
    <n v="4"/>
    <n v="21"/>
    <n v="11"/>
    <s v="TS"/>
    <n v="1"/>
    <n v="261.39999999999998"/>
    <n v="0.51644988523335889"/>
    <n v="12.516449885233358"/>
    <n v="37"/>
    <m/>
    <m/>
    <m/>
    <x v="2"/>
  </r>
  <r>
    <n v="352"/>
    <n v="8"/>
    <x v="8"/>
    <x v="9"/>
    <d v="2014-11-03T00:00:00"/>
    <s v="None_8h"/>
    <m/>
    <m/>
    <n v="3"/>
    <n v="2"/>
    <n v="13"/>
    <n v="14"/>
    <n v="116"/>
    <n v="219"/>
    <n v="113"/>
    <n v="4"/>
    <n v="16"/>
    <m/>
    <s v="TS"/>
    <m/>
    <n v="220"/>
    <n v="0.51363636363636367"/>
    <n v="13.513636363636364"/>
    <n v="33"/>
    <m/>
    <m/>
    <m/>
    <x v="2"/>
  </r>
  <r>
    <n v="352"/>
    <n v="8"/>
    <x v="8"/>
    <x v="9"/>
    <d v="2014-11-03T00:00:00"/>
    <s v="None_8h"/>
    <m/>
    <m/>
    <n v="4"/>
    <n v="1"/>
    <n v="13"/>
    <n v="14"/>
    <n v="108"/>
    <n v="197"/>
    <n v="26"/>
    <n v="3"/>
    <n v="18"/>
    <m/>
    <s v="DR"/>
    <m/>
    <n v="220"/>
    <n v="0.11818181818181818"/>
    <n v="13.118181818181819"/>
    <n v="34"/>
    <m/>
    <m/>
    <m/>
    <x v="2"/>
  </r>
  <r>
    <n v="296"/>
    <n v="8"/>
    <x v="8"/>
    <x v="9"/>
    <d v="2014-11-11T00:00:00"/>
    <s v="None_8h"/>
    <m/>
    <n v="296"/>
    <n v="1"/>
    <n v="2"/>
    <n v="13"/>
    <n v="15"/>
    <n v="149"/>
    <n v="290"/>
    <m/>
    <n v="3"/>
    <n v="18"/>
    <n v="20"/>
    <s v="TS"/>
    <n v="2"/>
    <n v="220"/>
    <n v="0"/>
    <n v="13"/>
    <n v="34"/>
    <m/>
    <m/>
    <m/>
    <x v="2"/>
  </r>
  <r>
    <n v="296"/>
    <n v="8"/>
    <x v="8"/>
    <x v="9"/>
    <d v="2014-11-11T00:00:00"/>
    <s v="None_8h"/>
    <m/>
    <m/>
    <n v="2"/>
    <n v="2"/>
    <n v="13"/>
    <n v="14"/>
    <n v="134"/>
    <n v="272"/>
    <n v="249"/>
    <n v="3"/>
    <n v="20"/>
    <n v="12"/>
    <s v="TS"/>
    <n v="1"/>
    <n v="220"/>
    <n v="1.1318181818181818"/>
    <n v="14.131818181818183"/>
    <n v="36"/>
    <m/>
    <m/>
    <m/>
    <x v="2"/>
  </r>
  <r>
    <n v="296"/>
    <n v="8"/>
    <x v="8"/>
    <x v="9"/>
    <d v="2014-11-11T00:00:00"/>
    <s v="None_8h"/>
    <m/>
    <m/>
    <n v="3"/>
    <n v="2"/>
    <n v="14"/>
    <n v="15"/>
    <n v="150"/>
    <n v="325"/>
    <n v="162"/>
    <n v="4"/>
    <n v="16"/>
    <n v="14"/>
    <s v="TS"/>
    <n v="1"/>
    <n v="220"/>
    <n v="0.73636363636363633"/>
    <n v="14.736363636363636"/>
    <n v="34"/>
    <m/>
    <m/>
    <m/>
    <x v="2"/>
  </r>
  <r>
    <n v="296"/>
    <n v="8"/>
    <x v="8"/>
    <x v="9"/>
    <d v="2014-11-11T00:00:00"/>
    <s v="None_8h"/>
    <m/>
    <m/>
    <n v="4"/>
    <n v="1"/>
    <n v="13"/>
    <n v="15"/>
    <n v="150"/>
    <n v="305"/>
    <n v="306"/>
    <n v="4"/>
    <n v="17"/>
    <n v="12"/>
    <s v="TS"/>
    <n v="1"/>
    <n v="220"/>
    <n v="1.3909090909090909"/>
    <n v="14.390909090909091"/>
    <n v="34"/>
    <m/>
    <m/>
    <m/>
    <x v="2"/>
  </r>
  <r>
    <n v="306"/>
    <n v="8"/>
    <x v="8"/>
    <x v="9"/>
    <d v="2014-11-11T00:00:00"/>
    <s v="None_8h"/>
    <m/>
    <n v="306"/>
    <n v="1"/>
    <n v="2"/>
    <n v="11"/>
    <n v="13"/>
    <n v="143"/>
    <m/>
    <n v="270"/>
    <n v="5"/>
    <n v="17"/>
    <n v="11"/>
    <s v="TS"/>
    <n v="1"/>
    <n v="250.6"/>
    <n v="1.077414205905826"/>
    <n v="12.077414205905827"/>
    <n v="33"/>
    <m/>
    <m/>
    <m/>
    <x v="2"/>
  </r>
  <r>
    <n v="306"/>
    <n v="8"/>
    <x v="8"/>
    <x v="9"/>
    <d v="2014-11-11T00:00:00"/>
    <s v="None_8h"/>
    <m/>
    <m/>
    <n v="2"/>
    <n v="2"/>
    <n v="11"/>
    <n v="13"/>
    <n v="125"/>
    <n v="291"/>
    <n v="279"/>
    <n v="7"/>
    <n v="15"/>
    <m/>
    <s v="DR"/>
    <m/>
    <n v="250.6"/>
    <n v="1.1133280127693537"/>
    <n v="12.113328012769355"/>
    <n v="33"/>
    <m/>
    <m/>
    <m/>
    <x v="2"/>
  </r>
  <r>
    <n v="306"/>
    <n v="8"/>
    <x v="8"/>
    <x v="9"/>
    <d v="2014-11-11T00:00:00"/>
    <s v="None_8h"/>
    <m/>
    <m/>
    <n v="3"/>
    <n v="1"/>
    <n v="11"/>
    <n v="14"/>
    <n v="133"/>
    <n v="258"/>
    <n v="316"/>
    <n v="5"/>
    <n v="17"/>
    <m/>
    <s v="TS"/>
    <m/>
    <n v="250.6"/>
    <n v="1.2609736632083002"/>
    <n v="12.260973663208301"/>
    <n v="33"/>
    <m/>
    <m/>
    <m/>
    <x v="2"/>
  </r>
  <r>
    <n v="306"/>
    <n v="8"/>
    <x v="8"/>
    <x v="9"/>
    <d v="2014-11-11T00:00:00"/>
    <s v="None_8h"/>
    <m/>
    <m/>
    <n v="4"/>
    <n v="3"/>
    <n v="13"/>
    <n v="15"/>
    <n v="155"/>
    <n v="300"/>
    <n v="298"/>
    <n v="5"/>
    <n v="18"/>
    <n v="21"/>
    <s v="TS"/>
    <n v="2"/>
    <n v="220"/>
    <n v="1.3545454545454545"/>
    <n v="14.354545454545455"/>
    <n v="36"/>
    <m/>
    <m/>
    <m/>
    <x v="2"/>
  </r>
  <r>
    <n v="337"/>
    <n v="8"/>
    <x v="8"/>
    <x v="9"/>
    <d v="2014-11-11T00:00:00"/>
    <s v="None_8h"/>
    <m/>
    <n v="337"/>
    <n v="1"/>
    <n v="1"/>
    <n v="13"/>
    <n v="14"/>
    <n v="141"/>
    <m/>
    <n v="141"/>
    <n v="5"/>
    <n v="14"/>
    <m/>
    <s v="DR"/>
    <n v="1"/>
    <n v="220"/>
    <n v="0.64090909090909087"/>
    <n v="13.640909090909091"/>
    <n v="32"/>
    <m/>
    <m/>
    <m/>
    <x v="2"/>
  </r>
  <r>
    <n v="337"/>
    <n v="8"/>
    <x v="8"/>
    <x v="9"/>
    <d v="2014-11-11T00:00:00"/>
    <s v="None_8h"/>
    <m/>
    <m/>
    <n v="2"/>
    <n v="2"/>
    <n v="12"/>
    <n v="14"/>
    <n v="146"/>
    <n v="294"/>
    <n v="298"/>
    <n v="4"/>
    <n v="19"/>
    <n v="14"/>
    <s v="TS"/>
    <n v="1"/>
    <n v="261.39999999999998"/>
    <n v="1.1400153022188217"/>
    <n v="13.140015302218822"/>
    <n v="35"/>
    <m/>
    <m/>
    <m/>
    <x v="2"/>
  </r>
  <r>
    <n v="337"/>
    <n v="8"/>
    <x v="8"/>
    <x v="9"/>
    <d v="2014-11-11T00:00:00"/>
    <s v="None_8h"/>
    <m/>
    <m/>
    <n v="3"/>
    <n v="1"/>
    <n v="12"/>
    <n v="14"/>
    <n v="127"/>
    <n v="256"/>
    <n v="258"/>
    <n v="5"/>
    <n v="16"/>
    <n v="11"/>
    <s v="DR"/>
    <n v="1"/>
    <n v="261.39999999999998"/>
    <n v="0.98699311400153034"/>
    <n v="12.98699311400153"/>
    <n v="33"/>
    <m/>
    <m/>
    <m/>
    <x v="2"/>
  </r>
  <r>
    <n v="337"/>
    <n v="8"/>
    <x v="8"/>
    <x v="9"/>
    <d v="2014-11-11T00:00:00"/>
    <s v="None_8h"/>
    <m/>
    <m/>
    <n v="4"/>
    <n v="1"/>
    <n v="13"/>
    <n v="14"/>
    <n v="135"/>
    <n v="285"/>
    <n v="250"/>
    <n v="5"/>
    <n v="17"/>
    <n v="11"/>
    <s v="DR"/>
    <n v="1"/>
    <n v="220"/>
    <n v="1.1363636363636365"/>
    <n v="14.136363636363637"/>
    <n v="35"/>
    <m/>
    <m/>
    <m/>
    <x v="2"/>
  </r>
  <r>
    <n v="290"/>
    <n v="8"/>
    <x v="8"/>
    <x v="9"/>
    <d v="2014-12-17T00:00:00"/>
    <s v="None_8h"/>
    <m/>
    <n v="290"/>
    <n v="1"/>
    <m/>
    <n v="18"/>
    <m/>
    <n v="200"/>
    <m/>
    <m/>
    <m/>
    <m/>
    <m/>
    <m/>
    <n v="3"/>
    <n v="220"/>
    <n v="0"/>
    <n v="18"/>
    <s v=""/>
    <m/>
    <m/>
    <m/>
    <x v="1"/>
  </r>
  <r>
    <n v="290"/>
    <n v="8"/>
    <x v="8"/>
    <x v="9"/>
    <d v="2014-12-17T00:00:00"/>
    <s v="None_8h"/>
    <m/>
    <m/>
    <n v="2"/>
    <m/>
    <n v="18"/>
    <m/>
    <m/>
    <m/>
    <m/>
    <m/>
    <m/>
    <m/>
    <m/>
    <m/>
    <n v="220"/>
    <n v="0"/>
    <n v="18"/>
    <s v=""/>
    <m/>
    <m/>
    <m/>
    <x v="1"/>
  </r>
  <r>
    <n v="290"/>
    <n v="8"/>
    <x v="8"/>
    <x v="9"/>
    <d v="2014-12-17T00:00:00"/>
    <s v="None_8h"/>
    <m/>
    <m/>
    <n v="3"/>
    <m/>
    <n v="17"/>
    <n v="18"/>
    <n v="130"/>
    <m/>
    <m/>
    <m/>
    <m/>
    <m/>
    <m/>
    <m/>
    <n v="220"/>
    <n v="0"/>
    <n v="17"/>
    <s v=""/>
    <m/>
    <m/>
    <m/>
    <x v="2"/>
  </r>
  <r>
    <n v="290"/>
    <n v="8"/>
    <x v="8"/>
    <x v="9"/>
    <d v="2014-12-17T00:00:00"/>
    <s v="None_8h"/>
    <m/>
    <m/>
    <n v="4"/>
    <m/>
    <n v="15"/>
    <m/>
    <m/>
    <m/>
    <m/>
    <m/>
    <m/>
    <m/>
    <m/>
    <m/>
    <n v="220"/>
    <n v="0"/>
    <n v="15"/>
    <s v=""/>
    <m/>
    <m/>
    <m/>
    <x v="1"/>
  </r>
  <r>
    <n v="303"/>
    <n v="8"/>
    <x v="8"/>
    <x v="9"/>
    <d v="2014-12-17T00:00:00"/>
    <s v="None_8h"/>
    <m/>
    <n v="303"/>
    <n v="1"/>
    <m/>
    <n v="16"/>
    <n v="17"/>
    <m/>
    <m/>
    <m/>
    <m/>
    <m/>
    <m/>
    <m/>
    <m/>
    <n v="220"/>
    <n v="0"/>
    <n v="16"/>
    <s v=""/>
    <m/>
    <m/>
    <m/>
    <x v="2"/>
  </r>
  <r>
    <n v="303"/>
    <n v="8"/>
    <x v="8"/>
    <x v="9"/>
    <d v="2014-12-17T00:00:00"/>
    <s v="None_8h"/>
    <m/>
    <m/>
    <n v="2"/>
    <m/>
    <n v="16"/>
    <n v="17"/>
    <m/>
    <m/>
    <m/>
    <n v="1"/>
    <m/>
    <m/>
    <m/>
    <m/>
    <n v="220"/>
    <n v="0"/>
    <n v="16"/>
    <s v=""/>
    <m/>
    <m/>
    <m/>
    <x v="2"/>
  </r>
  <r>
    <n v="303"/>
    <n v="8"/>
    <x v="8"/>
    <x v="9"/>
    <d v="2014-12-17T00:00:00"/>
    <s v="None_8h"/>
    <m/>
    <m/>
    <n v="3"/>
    <m/>
    <n v="16"/>
    <n v="17"/>
    <m/>
    <m/>
    <m/>
    <n v="2"/>
    <m/>
    <m/>
    <m/>
    <m/>
    <n v="220"/>
    <n v="0"/>
    <n v="16"/>
    <s v=""/>
    <m/>
    <m/>
    <m/>
    <x v="2"/>
  </r>
  <r>
    <n v="303"/>
    <n v="8"/>
    <x v="8"/>
    <x v="9"/>
    <d v="2014-12-17T00:00:00"/>
    <s v="None_8h"/>
    <m/>
    <m/>
    <n v="4"/>
    <m/>
    <n v="17"/>
    <n v="18"/>
    <m/>
    <m/>
    <m/>
    <n v="2"/>
    <m/>
    <m/>
    <m/>
    <m/>
    <n v="220"/>
    <n v="0"/>
    <n v="17"/>
    <s v=""/>
    <m/>
    <m/>
    <m/>
    <x v="2"/>
  </r>
  <r>
    <n v="312"/>
    <n v="8"/>
    <x v="8"/>
    <x v="9"/>
    <d v="2014-12-17T00:00:00"/>
    <s v="None_8h"/>
    <m/>
    <n v="312"/>
    <n v="1"/>
    <m/>
    <n v="15"/>
    <m/>
    <m/>
    <m/>
    <m/>
    <m/>
    <m/>
    <m/>
    <m/>
    <m/>
    <n v="220"/>
    <n v="0"/>
    <n v="15"/>
    <s v=""/>
    <m/>
    <m/>
    <m/>
    <x v="1"/>
  </r>
  <r>
    <n v="312"/>
    <n v="8"/>
    <x v="8"/>
    <x v="9"/>
    <d v="2014-12-17T00:00:00"/>
    <s v="None_8h"/>
    <m/>
    <m/>
    <n v="2"/>
    <m/>
    <n v="17"/>
    <n v="16"/>
    <m/>
    <m/>
    <m/>
    <m/>
    <m/>
    <m/>
    <m/>
    <m/>
    <n v="220"/>
    <n v="0"/>
    <n v="17"/>
    <s v=""/>
    <m/>
    <m/>
    <m/>
    <x v="2"/>
  </r>
  <r>
    <n v="312"/>
    <n v="8"/>
    <x v="8"/>
    <x v="9"/>
    <d v="2014-12-17T00:00:00"/>
    <s v="None_8h"/>
    <m/>
    <m/>
    <n v="3"/>
    <m/>
    <n v="14"/>
    <n v="15"/>
    <m/>
    <m/>
    <m/>
    <n v="1"/>
    <m/>
    <m/>
    <m/>
    <m/>
    <n v="220"/>
    <n v="0"/>
    <n v="14"/>
    <s v=""/>
    <m/>
    <m/>
    <m/>
    <x v="2"/>
  </r>
  <r>
    <n v="319"/>
    <n v="8"/>
    <x v="8"/>
    <x v="9"/>
    <d v="2014-12-17T00:00:00"/>
    <s v="None_8h"/>
    <m/>
    <n v="319"/>
    <n v="1"/>
    <m/>
    <n v="16"/>
    <n v="17"/>
    <m/>
    <m/>
    <m/>
    <m/>
    <m/>
    <m/>
    <m/>
    <m/>
    <n v="220"/>
    <n v="0"/>
    <n v="16"/>
    <s v=""/>
    <m/>
    <m/>
    <m/>
    <x v="2"/>
  </r>
  <r>
    <n v="319"/>
    <n v="8"/>
    <x v="8"/>
    <x v="9"/>
    <d v="2014-12-17T00:00:00"/>
    <s v="None_8h"/>
    <m/>
    <m/>
    <n v="2"/>
    <m/>
    <n v="15"/>
    <n v="16"/>
    <m/>
    <m/>
    <m/>
    <n v="1"/>
    <m/>
    <m/>
    <m/>
    <m/>
    <n v="220"/>
    <n v="0"/>
    <n v="15"/>
    <s v=""/>
    <m/>
    <m/>
    <m/>
    <x v="2"/>
  </r>
  <r>
    <n v="319"/>
    <n v="8"/>
    <x v="8"/>
    <x v="9"/>
    <d v="2014-12-17T00:00:00"/>
    <s v="None_8h"/>
    <m/>
    <m/>
    <n v="3"/>
    <m/>
    <n v="18"/>
    <n v="19"/>
    <m/>
    <m/>
    <m/>
    <m/>
    <m/>
    <m/>
    <m/>
    <m/>
    <n v="220"/>
    <n v="0"/>
    <n v="18"/>
    <s v=""/>
    <m/>
    <m/>
    <m/>
    <x v="2"/>
  </r>
  <r>
    <n v="319"/>
    <n v="8"/>
    <x v="8"/>
    <x v="9"/>
    <d v="2014-12-17T00:00:00"/>
    <s v="None_8h"/>
    <m/>
    <m/>
    <n v="4"/>
    <m/>
    <n v="15"/>
    <m/>
    <m/>
    <m/>
    <m/>
    <m/>
    <m/>
    <m/>
    <m/>
    <m/>
    <n v="220"/>
    <n v="0"/>
    <n v="15"/>
    <s v=""/>
    <m/>
    <m/>
    <m/>
    <x v="1"/>
  </r>
  <r>
    <n v="319"/>
    <n v="8"/>
    <x v="8"/>
    <x v="9"/>
    <d v="2014-12-17T00:00:00"/>
    <s v="None_8h"/>
    <m/>
    <m/>
    <m/>
    <m/>
    <m/>
    <m/>
    <m/>
    <m/>
    <m/>
    <m/>
    <m/>
    <m/>
    <m/>
    <m/>
    <e v="#N/A"/>
    <n v="0"/>
    <n v="0"/>
    <s v=""/>
    <m/>
    <m/>
    <m/>
    <x v="1"/>
  </r>
  <r>
    <n v="321"/>
    <n v="8"/>
    <x v="8"/>
    <x v="9"/>
    <d v="2014-12-17T00:00:00"/>
    <s v="None_8h"/>
    <m/>
    <n v="321"/>
    <n v="1"/>
    <m/>
    <n v="16"/>
    <m/>
    <m/>
    <m/>
    <m/>
    <m/>
    <m/>
    <m/>
    <m/>
    <m/>
    <n v="220"/>
    <n v="0"/>
    <n v="16"/>
    <s v=""/>
    <m/>
    <m/>
    <m/>
    <x v="1"/>
  </r>
  <r>
    <n v="321"/>
    <n v="8"/>
    <x v="8"/>
    <x v="9"/>
    <d v="2014-12-17T00:00:00"/>
    <s v="None_8h"/>
    <m/>
    <m/>
    <n v="2"/>
    <m/>
    <n v="16"/>
    <m/>
    <m/>
    <m/>
    <m/>
    <m/>
    <m/>
    <m/>
    <m/>
    <m/>
    <n v="220"/>
    <n v="0"/>
    <n v="16"/>
    <s v=""/>
    <m/>
    <m/>
    <m/>
    <x v="1"/>
  </r>
  <r>
    <n v="321"/>
    <n v="8"/>
    <x v="8"/>
    <x v="9"/>
    <d v="2014-12-17T00:00:00"/>
    <s v="None_8h"/>
    <m/>
    <m/>
    <n v="3"/>
    <m/>
    <n v="16"/>
    <m/>
    <m/>
    <m/>
    <m/>
    <m/>
    <m/>
    <m/>
    <m/>
    <m/>
    <n v="220"/>
    <n v="0"/>
    <n v="16"/>
    <s v=""/>
    <m/>
    <m/>
    <m/>
    <x v="1"/>
  </r>
  <r>
    <n v="321"/>
    <n v="8"/>
    <x v="8"/>
    <x v="9"/>
    <d v="2014-12-17T00:00:00"/>
    <s v="None_8h"/>
    <m/>
    <m/>
    <n v="4"/>
    <m/>
    <n v="12"/>
    <n v="13"/>
    <m/>
    <m/>
    <m/>
    <n v="3"/>
    <m/>
    <m/>
    <m/>
    <m/>
    <n v="261.39999999999998"/>
    <n v="0"/>
    <n v="12"/>
    <s v=""/>
    <m/>
    <m/>
    <m/>
    <x v="2"/>
  </r>
  <r>
    <n v="328"/>
    <n v="8"/>
    <x v="8"/>
    <x v="9"/>
    <d v="2014-12-17T00:00:00"/>
    <s v="None_8h"/>
    <m/>
    <n v="328"/>
    <n v="1"/>
    <m/>
    <n v="17"/>
    <m/>
    <m/>
    <m/>
    <m/>
    <m/>
    <m/>
    <m/>
    <m/>
    <m/>
    <n v="220"/>
    <n v="0"/>
    <n v="17"/>
    <s v=""/>
    <m/>
    <m/>
    <m/>
    <x v="1"/>
  </r>
  <r>
    <n v="328"/>
    <n v="8"/>
    <x v="8"/>
    <x v="9"/>
    <d v="2014-12-17T00:00:00"/>
    <s v="None_8h"/>
    <m/>
    <m/>
    <n v="2"/>
    <m/>
    <n v="17"/>
    <n v="18"/>
    <m/>
    <m/>
    <m/>
    <m/>
    <m/>
    <m/>
    <m/>
    <m/>
    <n v="220"/>
    <n v="0"/>
    <n v="17"/>
    <s v=""/>
    <m/>
    <m/>
    <m/>
    <x v="2"/>
  </r>
  <r>
    <n v="328"/>
    <n v="8"/>
    <x v="8"/>
    <x v="9"/>
    <d v="2014-12-17T00:00:00"/>
    <s v="None_8h"/>
    <m/>
    <m/>
    <n v="3"/>
    <m/>
    <n v="14"/>
    <n v="15"/>
    <m/>
    <m/>
    <m/>
    <n v="2"/>
    <m/>
    <m/>
    <m/>
    <m/>
    <n v="220"/>
    <n v="0"/>
    <n v="14"/>
    <s v=""/>
    <m/>
    <m/>
    <m/>
    <x v="2"/>
  </r>
  <r>
    <n v="338"/>
    <n v="8"/>
    <x v="8"/>
    <x v="9"/>
    <d v="2014-12-17T00:00:00"/>
    <s v="None_8h"/>
    <m/>
    <n v="338"/>
    <n v="1"/>
    <m/>
    <n v="18"/>
    <n v="19"/>
    <m/>
    <m/>
    <m/>
    <m/>
    <m/>
    <m/>
    <m/>
    <m/>
    <n v="220"/>
    <n v="0"/>
    <n v="18"/>
    <s v=""/>
    <m/>
    <m/>
    <m/>
    <x v="2"/>
  </r>
  <r>
    <n v="338"/>
    <n v="8"/>
    <x v="8"/>
    <x v="9"/>
    <d v="2014-12-17T00:00:00"/>
    <s v="None_8h"/>
    <m/>
    <m/>
    <n v="2"/>
    <m/>
    <n v="16"/>
    <n v="17"/>
    <m/>
    <m/>
    <m/>
    <m/>
    <m/>
    <m/>
    <m/>
    <m/>
    <n v="220"/>
    <n v="0"/>
    <n v="16"/>
    <s v=""/>
    <m/>
    <m/>
    <m/>
    <x v="2"/>
  </r>
  <r>
    <n v="338"/>
    <n v="8"/>
    <x v="8"/>
    <x v="9"/>
    <d v="2014-12-17T00:00:00"/>
    <s v="None_8h"/>
    <m/>
    <m/>
    <n v="3"/>
    <m/>
    <n v="15"/>
    <n v="16"/>
    <m/>
    <m/>
    <m/>
    <m/>
    <m/>
    <m/>
    <m/>
    <m/>
    <n v="220"/>
    <n v="0"/>
    <n v="15"/>
    <s v=""/>
    <m/>
    <m/>
    <m/>
    <x v="2"/>
  </r>
  <r>
    <n v="338"/>
    <n v="8"/>
    <x v="8"/>
    <x v="9"/>
    <d v="2014-12-17T00:00:00"/>
    <s v="None_8h"/>
    <m/>
    <m/>
    <n v="4"/>
    <m/>
    <n v="16"/>
    <n v="17"/>
    <m/>
    <m/>
    <m/>
    <m/>
    <m/>
    <m/>
    <m/>
    <m/>
    <n v="220"/>
    <n v="0"/>
    <n v="16"/>
    <s v=""/>
    <m/>
    <m/>
    <m/>
    <x v="2"/>
  </r>
  <r>
    <n v="343"/>
    <n v="8"/>
    <x v="8"/>
    <x v="9"/>
    <d v="2014-12-17T00:00:00"/>
    <s v="None_8h"/>
    <m/>
    <s v="CRWT153 343"/>
    <n v="1"/>
    <m/>
    <n v="16"/>
    <n v="17"/>
    <m/>
    <m/>
    <m/>
    <m/>
    <m/>
    <m/>
    <m/>
    <m/>
    <n v="220"/>
    <n v="0"/>
    <n v="16"/>
    <s v=""/>
    <m/>
    <m/>
    <m/>
    <x v="2"/>
  </r>
  <r>
    <n v="343"/>
    <n v="8"/>
    <x v="8"/>
    <x v="9"/>
    <d v="2014-12-17T00:00:00"/>
    <s v="None_8h"/>
    <m/>
    <m/>
    <n v="2"/>
    <m/>
    <n v="14"/>
    <m/>
    <m/>
    <m/>
    <m/>
    <m/>
    <m/>
    <m/>
    <m/>
    <m/>
    <n v="220"/>
    <n v="0"/>
    <n v="14"/>
    <s v=""/>
    <m/>
    <m/>
    <m/>
    <x v="1"/>
  </r>
  <r>
    <n v="343"/>
    <n v="8"/>
    <x v="8"/>
    <x v="9"/>
    <d v="2014-12-17T00:00:00"/>
    <s v="None_8h"/>
    <m/>
    <m/>
    <n v="3"/>
    <m/>
    <n v="18"/>
    <n v="19"/>
    <m/>
    <m/>
    <m/>
    <m/>
    <m/>
    <m/>
    <m/>
    <m/>
    <n v="220"/>
    <n v="0"/>
    <n v="18"/>
    <s v=""/>
    <m/>
    <m/>
    <m/>
    <x v="2"/>
  </r>
  <r>
    <n v="343"/>
    <n v="8"/>
    <x v="8"/>
    <x v="9"/>
    <d v="2014-12-17T00:00:00"/>
    <s v="None_8h"/>
    <m/>
    <m/>
    <n v="4"/>
    <m/>
    <n v="18"/>
    <m/>
    <m/>
    <m/>
    <m/>
    <m/>
    <m/>
    <m/>
    <m/>
    <m/>
    <n v="220"/>
    <n v="0"/>
    <n v="18"/>
    <s v=""/>
    <m/>
    <m/>
    <m/>
    <x v="1"/>
  </r>
  <r>
    <n v="347"/>
    <n v="8"/>
    <x v="8"/>
    <x v="9"/>
    <d v="2014-12-17T00:00:00"/>
    <s v="None_8h"/>
    <m/>
    <n v="347"/>
    <n v="1"/>
    <m/>
    <n v="16"/>
    <n v="17"/>
    <m/>
    <m/>
    <m/>
    <m/>
    <m/>
    <m/>
    <m/>
    <m/>
    <n v="220"/>
    <n v="0"/>
    <n v="16"/>
    <s v=""/>
    <m/>
    <m/>
    <m/>
    <x v="2"/>
  </r>
  <r>
    <n v="347"/>
    <n v="8"/>
    <x v="8"/>
    <x v="9"/>
    <d v="2014-12-17T00:00:00"/>
    <s v="None_8h"/>
    <m/>
    <m/>
    <n v="2"/>
    <m/>
    <n v="14"/>
    <m/>
    <m/>
    <m/>
    <m/>
    <m/>
    <m/>
    <m/>
    <m/>
    <m/>
    <n v="220"/>
    <n v="0"/>
    <n v="14"/>
    <s v=""/>
    <m/>
    <m/>
    <m/>
    <x v="1"/>
  </r>
  <r>
    <n v="347"/>
    <n v="8"/>
    <x v="8"/>
    <x v="9"/>
    <d v="2014-12-17T00:00:00"/>
    <s v="None_8h"/>
    <m/>
    <m/>
    <n v="3"/>
    <m/>
    <n v="15"/>
    <n v="16"/>
    <m/>
    <m/>
    <m/>
    <m/>
    <m/>
    <m/>
    <m/>
    <m/>
    <n v="220"/>
    <n v="0"/>
    <n v="15"/>
    <s v=""/>
    <m/>
    <m/>
    <m/>
    <x v="2"/>
  </r>
  <r>
    <n v="349"/>
    <n v="8"/>
    <x v="8"/>
    <x v="9"/>
    <d v="2014-12-17T00:00:00"/>
    <s v="None_8h"/>
    <m/>
    <n v="349"/>
    <n v="1"/>
    <m/>
    <n v="13"/>
    <n v="14"/>
    <m/>
    <m/>
    <m/>
    <n v="2"/>
    <m/>
    <m/>
    <m/>
    <m/>
    <n v="220"/>
    <n v="0"/>
    <n v="13"/>
    <s v=""/>
    <m/>
    <m/>
    <m/>
    <x v="2"/>
  </r>
  <r>
    <n v="349"/>
    <n v="8"/>
    <x v="8"/>
    <x v="9"/>
    <d v="2014-12-17T00:00:00"/>
    <s v="None_8h"/>
    <m/>
    <m/>
    <n v="2"/>
    <m/>
    <n v="15"/>
    <n v="16"/>
    <m/>
    <m/>
    <m/>
    <m/>
    <m/>
    <m/>
    <m/>
    <m/>
    <n v="220"/>
    <n v="0"/>
    <n v="15"/>
    <s v=""/>
    <m/>
    <m/>
    <m/>
    <x v="2"/>
  </r>
  <r>
    <n v="349"/>
    <n v="8"/>
    <x v="8"/>
    <x v="9"/>
    <d v="2014-12-17T00:00:00"/>
    <s v="None_8h"/>
    <m/>
    <m/>
    <n v="3"/>
    <m/>
    <n v="13"/>
    <n v="15"/>
    <m/>
    <m/>
    <m/>
    <n v="2"/>
    <m/>
    <m/>
    <m/>
    <m/>
    <n v="220"/>
    <n v="0"/>
    <n v="13"/>
    <s v=""/>
    <m/>
    <m/>
    <m/>
    <x v="2"/>
  </r>
  <r>
    <n v="349"/>
    <n v="8"/>
    <x v="8"/>
    <x v="9"/>
    <d v="2014-12-17T00:00:00"/>
    <s v="None_8h"/>
    <m/>
    <m/>
    <n v="4"/>
    <m/>
    <n v="17"/>
    <n v="18"/>
    <m/>
    <m/>
    <m/>
    <m/>
    <m/>
    <m/>
    <m/>
    <m/>
    <n v="220"/>
    <n v="0"/>
    <n v="17"/>
    <s v=""/>
    <m/>
    <m/>
    <m/>
    <x v="2"/>
  </r>
  <r>
    <n v="351"/>
    <n v="8"/>
    <x v="8"/>
    <x v="9"/>
    <d v="2014-12-17T00:00:00"/>
    <s v="None_8h"/>
    <m/>
    <n v="351"/>
    <n v="1"/>
    <m/>
    <n v="17"/>
    <n v="18"/>
    <m/>
    <m/>
    <m/>
    <m/>
    <m/>
    <m/>
    <m/>
    <m/>
    <n v="220"/>
    <n v="0"/>
    <n v="17"/>
    <s v=""/>
    <m/>
    <m/>
    <m/>
    <x v="2"/>
  </r>
  <r>
    <n v="351"/>
    <n v="8"/>
    <x v="8"/>
    <x v="9"/>
    <d v="2014-12-17T00:00:00"/>
    <s v="None_8h"/>
    <m/>
    <m/>
    <n v="2"/>
    <m/>
    <n v="17"/>
    <m/>
    <m/>
    <m/>
    <m/>
    <m/>
    <m/>
    <m/>
    <m/>
    <m/>
    <n v="220"/>
    <n v="0"/>
    <n v="17"/>
    <s v=""/>
    <m/>
    <m/>
    <m/>
    <x v="1"/>
  </r>
  <r>
    <n v="351"/>
    <n v="8"/>
    <x v="8"/>
    <x v="9"/>
    <d v="2014-12-17T00:00:00"/>
    <s v="None_8h"/>
    <m/>
    <m/>
    <n v="3"/>
    <m/>
    <n v="17"/>
    <n v="18"/>
    <m/>
    <m/>
    <m/>
    <m/>
    <m/>
    <m/>
    <m/>
    <m/>
    <n v="220"/>
    <n v="0"/>
    <n v="17"/>
    <s v=""/>
    <m/>
    <m/>
    <m/>
    <x v="2"/>
  </r>
  <r>
    <n v="351"/>
    <n v="8"/>
    <x v="8"/>
    <x v="9"/>
    <d v="2014-12-17T00:00:00"/>
    <s v="None_8h"/>
    <m/>
    <m/>
    <n v="4"/>
    <m/>
    <n v="17"/>
    <m/>
    <m/>
    <m/>
    <m/>
    <m/>
    <m/>
    <m/>
    <m/>
    <m/>
    <n v="220"/>
    <n v="0"/>
    <n v="17"/>
    <s v=""/>
    <m/>
    <m/>
    <m/>
    <x v="1"/>
  </r>
  <r>
    <n v="357"/>
    <n v="8"/>
    <x v="8"/>
    <x v="9"/>
    <d v="2014-12-17T00:00:00"/>
    <s v="None_8h"/>
    <m/>
    <n v="357"/>
    <n v="1"/>
    <m/>
    <n v="17"/>
    <n v="18"/>
    <m/>
    <m/>
    <m/>
    <m/>
    <m/>
    <m/>
    <m/>
    <m/>
    <n v="220"/>
    <n v="0"/>
    <n v="17"/>
    <s v=""/>
    <m/>
    <m/>
    <m/>
    <x v="2"/>
  </r>
  <r>
    <n v="357"/>
    <n v="8"/>
    <x v="8"/>
    <x v="9"/>
    <d v="2014-12-17T00:00:00"/>
    <s v="None_8h"/>
    <m/>
    <m/>
    <n v="2"/>
    <m/>
    <n v="14"/>
    <m/>
    <m/>
    <m/>
    <m/>
    <m/>
    <m/>
    <m/>
    <m/>
    <m/>
    <n v="220"/>
    <n v="0"/>
    <n v="14"/>
    <s v=""/>
    <m/>
    <m/>
    <m/>
    <x v="1"/>
  </r>
  <r>
    <n v="357"/>
    <n v="8"/>
    <x v="8"/>
    <x v="9"/>
    <d v="2014-12-17T00:00:00"/>
    <s v="None_8h"/>
    <m/>
    <m/>
    <n v="3"/>
    <m/>
    <n v="14"/>
    <m/>
    <m/>
    <m/>
    <m/>
    <m/>
    <m/>
    <m/>
    <m/>
    <m/>
    <n v="220"/>
    <n v="0"/>
    <n v="14"/>
    <s v=""/>
    <m/>
    <m/>
    <m/>
    <x v="1"/>
  </r>
  <r>
    <n v="357"/>
    <n v="8"/>
    <x v="8"/>
    <x v="9"/>
    <d v="2014-12-17T00:00:00"/>
    <s v="None_8h"/>
    <m/>
    <m/>
    <n v="4"/>
    <m/>
    <n v="16"/>
    <m/>
    <m/>
    <m/>
    <m/>
    <m/>
    <m/>
    <m/>
    <m/>
    <m/>
    <n v="220"/>
    <n v="0"/>
    <n v="16"/>
    <s v=""/>
    <m/>
    <m/>
    <m/>
    <x v="1"/>
  </r>
  <r>
    <n v="290"/>
    <n v="8"/>
    <x v="8"/>
    <x v="9"/>
    <d v="2014-12-17T00:00:00"/>
    <s v="None_8h"/>
    <m/>
    <n v="290"/>
    <n v="1"/>
    <m/>
    <m/>
    <m/>
    <m/>
    <m/>
    <m/>
    <m/>
    <m/>
    <m/>
    <m/>
    <m/>
    <m/>
    <m/>
    <n v="18"/>
    <s v=""/>
    <m/>
    <m/>
    <m/>
    <x v="1"/>
  </r>
  <r>
    <n v="290"/>
    <n v="8"/>
    <x v="8"/>
    <x v="9"/>
    <d v="2014-12-17T00:00:00"/>
    <s v="None_8h"/>
    <m/>
    <m/>
    <n v="2"/>
    <m/>
    <m/>
    <m/>
    <m/>
    <m/>
    <m/>
    <m/>
    <m/>
    <m/>
    <m/>
    <m/>
    <m/>
    <m/>
    <n v="18"/>
    <s v=""/>
    <m/>
    <m/>
    <m/>
    <x v="1"/>
  </r>
  <r>
    <n v="290"/>
    <n v="8"/>
    <x v="8"/>
    <x v="9"/>
    <d v="2014-12-24T00:00:00"/>
    <s v="None_8h"/>
    <m/>
    <m/>
    <n v="3"/>
    <m/>
    <m/>
    <m/>
    <m/>
    <m/>
    <m/>
    <m/>
    <m/>
    <m/>
    <m/>
    <m/>
    <m/>
    <m/>
    <n v="18"/>
    <s v=""/>
    <m/>
    <m/>
    <m/>
    <x v="1"/>
  </r>
  <r>
    <n v="290"/>
    <n v="8"/>
    <x v="8"/>
    <x v="9"/>
    <d v="2014-12-17T00:00:00"/>
    <s v="None_8h"/>
    <m/>
    <m/>
    <n v="4"/>
    <m/>
    <m/>
    <m/>
    <m/>
    <m/>
    <m/>
    <m/>
    <m/>
    <m/>
    <m/>
    <m/>
    <m/>
    <m/>
    <n v="15"/>
    <s v=""/>
    <m/>
    <m/>
    <m/>
    <x v="1"/>
  </r>
  <r>
    <n v="303"/>
    <n v="8"/>
    <x v="8"/>
    <x v="9"/>
    <d v="2014-12-24T00:00:00"/>
    <s v="None_8h"/>
    <m/>
    <n v="303"/>
    <n v="1"/>
    <m/>
    <m/>
    <m/>
    <m/>
    <m/>
    <m/>
    <m/>
    <m/>
    <m/>
    <m/>
    <m/>
    <m/>
    <m/>
    <n v="17"/>
    <s v=""/>
    <m/>
    <m/>
    <m/>
    <x v="1"/>
  </r>
  <r>
    <n v="303"/>
    <n v="8"/>
    <x v="8"/>
    <x v="9"/>
    <d v="2014-12-31T00:00:00"/>
    <s v="None_8h"/>
    <m/>
    <m/>
    <n v="2"/>
    <m/>
    <m/>
    <m/>
    <m/>
    <m/>
    <m/>
    <m/>
    <m/>
    <m/>
    <m/>
    <m/>
    <m/>
    <m/>
    <n v="18"/>
    <s v=""/>
    <m/>
    <m/>
    <m/>
    <x v="1"/>
  </r>
  <r>
    <n v="303"/>
    <n v="8"/>
    <x v="8"/>
    <x v="9"/>
    <d v="2015-01-07T00:00:00"/>
    <s v="None_8h"/>
    <m/>
    <m/>
    <n v="3"/>
    <m/>
    <m/>
    <m/>
    <m/>
    <m/>
    <m/>
    <m/>
    <m/>
    <m/>
    <m/>
    <m/>
    <m/>
    <m/>
    <n v="19"/>
    <s v=""/>
    <m/>
    <m/>
    <m/>
    <x v="1"/>
  </r>
  <r>
    <n v="303"/>
    <n v="8"/>
    <x v="8"/>
    <x v="9"/>
    <d v="2015-01-07T00:00:00"/>
    <s v="None_8h"/>
    <m/>
    <m/>
    <n v="4"/>
    <m/>
    <m/>
    <m/>
    <m/>
    <m/>
    <m/>
    <m/>
    <m/>
    <m/>
    <m/>
    <m/>
    <m/>
    <m/>
    <n v="20"/>
    <s v=""/>
    <m/>
    <m/>
    <m/>
    <x v="1"/>
  </r>
  <r>
    <n v="312"/>
    <n v="8"/>
    <x v="8"/>
    <x v="9"/>
    <d v="2014-12-17T00:00:00"/>
    <s v="None_8h"/>
    <m/>
    <n v="312"/>
    <n v="1"/>
    <m/>
    <m/>
    <m/>
    <m/>
    <m/>
    <m/>
    <m/>
    <m/>
    <m/>
    <m/>
    <m/>
    <m/>
    <m/>
    <n v="15"/>
    <s v=""/>
    <m/>
    <m/>
    <m/>
    <x v="1"/>
  </r>
  <r>
    <n v="312"/>
    <n v="8"/>
    <x v="8"/>
    <x v="9"/>
    <d v="2014-12-17T00:00:00"/>
    <s v="None_8h"/>
    <m/>
    <m/>
    <n v="2"/>
    <m/>
    <m/>
    <m/>
    <m/>
    <m/>
    <m/>
    <m/>
    <m/>
    <m/>
    <m/>
    <m/>
    <m/>
    <m/>
    <n v="17"/>
    <s v=""/>
    <m/>
    <m/>
    <m/>
    <x v="1"/>
  </r>
  <r>
    <n v="312"/>
    <n v="8"/>
    <x v="8"/>
    <x v="9"/>
    <d v="2014-12-31T00:00:00"/>
    <s v="None_8h"/>
    <m/>
    <m/>
    <n v="3"/>
    <m/>
    <m/>
    <m/>
    <m/>
    <m/>
    <m/>
    <m/>
    <m/>
    <m/>
    <m/>
    <m/>
    <m/>
    <m/>
    <n v="16"/>
    <s v=""/>
    <m/>
    <m/>
    <m/>
    <x v="1"/>
  </r>
  <r>
    <n v="319"/>
    <n v="8"/>
    <x v="8"/>
    <x v="9"/>
    <d v="2014-12-24T00:00:00"/>
    <s v="None_8h"/>
    <m/>
    <n v="319"/>
    <n v="1"/>
    <m/>
    <m/>
    <m/>
    <m/>
    <m/>
    <m/>
    <m/>
    <m/>
    <m/>
    <m/>
    <m/>
    <m/>
    <m/>
    <n v="17"/>
    <s v=""/>
    <m/>
    <m/>
    <m/>
    <x v="1"/>
  </r>
  <r>
    <n v="319"/>
    <n v="8"/>
    <x v="8"/>
    <x v="9"/>
    <d v="2014-12-31T00:00:00"/>
    <s v="None_8h"/>
    <m/>
    <m/>
    <n v="2"/>
    <m/>
    <m/>
    <m/>
    <m/>
    <m/>
    <m/>
    <m/>
    <m/>
    <m/>
    <m/>
    <m/>
    <m/>
    <m/>
    <n v="17"/>
    <s v=""/>
    <m/>
    <m/>
    <m/>
    <x v="1"/>
  </r>
  <r>
    <n v="319"/>
    <n v="8"/>
    <x v="8"/>
    <x v="9"/>
    <d v="2014-12-24T00:00:00"/>
    <s v="None_8h"/>
    <m/>
    <m/>
    <n v="3"/>
    <m/>
    <m/>
    <m/>
    <m/>
    <m/>
    <m/>
    <m/>
    <m/>
    <m/>
    <m/>
    <m/>
    <m/>
    <m/>
    <n v="19"/>
    <s v=""/>
    <m/>
    <m/>
    <m/>
    <x v="1"/>
  </r>
  <r>
    <n v="319"/>
    <n v="8"/>
    <x v="8"/>
    <x v="9"/>
    <d v="2014-12-17T00:00:00"/>
    <s v="None_8h"/>
    <m/>
    <m/>
    <n v="4"/>
    <m/>
    <m/>
    <m/>
    <m/>
    <m/>
    <m/>
    <m/>
    <m/>
    <m/>
    <m/>
    <m/>
    <m/>
    <m/>
    <n v="15"/>
    <s v=""/>
    <m/>
    <m/>
    <m/>
    <x v="1"/>
  </r>
  <r>
    <n v="321"/>
    <n v="8"/>
    <x v="8"/>
    <x v="9"/>
    <d v="2014-12-17T00:00:00"/>
    <s v="None_8h"/>
    <m/>
    <n v="321"/>
    <n v="1"/>
    <m/>
    <m/>
    <m/>
    <m/>
    <m/>
    <m/>
    <m/>
    <m/>
    <m/>
    <m/>
    <m/>
    <m/>
    <m/>
    <n v="16"/>
    <s v=""/>
    <m/>
    <m/>
    <m/>
    <x v="1"/>
  </r>
  <r>
    <n v="321"/>
    <n v="8"/>
    <x v="8"/>
    <x v="9"/>
    <d v="2014-12-17T00:00:00"/>
    <s v="None_8h"/>
    <m/>
    <m/>
    <n v="2"/>
    <m/>
    <m/>
    <m/>
    <m/>
    <m/>
    <m/>
    <m/>
    <m/>
    <m/>
    <m/>
    <m/>
    <m/>
    <m/>
    <n v="16"/>
    <s v=""/>
    <m/>
    <m/>
    <m/>
    <x v="1"/>
  </r>
  <r>
    <n v="321"/>
    <n v="8"/>
    <x v="8"/>
    <x v="9"/>
    <d v="2014-12-17T00:00:00"/>
    <s v="None_8h"/>
    <m/>
    <m/>
    <n v="3"/>
    <m/>
    <m/>
    <m/>
    <m/>
    <m/>
    <m/>
    <m/>
    <m/>
    <m/>
    <m/>
    <m/>
    <m/>
    <m/>
    <n v="16"/>
    <s v=""/>
    <m/>
    <m/>
    <m/>
    <x v="1"/>
  </r>
  <r>
    <n v="321"/>
    <n v="8"/>
    <x v="8"/>
    <x v="9"/>
    <d v="2015-01-14T00:00:00"/>
    <s v="None_8h"/>
    <m/>
    <m/>
    <n v="4"/>
    <m/>
    <m/>
    <m/>
    <m/>
    <m/>
    <m/>
    <m/>
    <m/>
    <m/>
    <m/>
    <m/>
    <m/>
    <m/>
    <n v="16"/>
    <s v=""/>
    <m/>
    <m/>
    <m/>
    <x v="1"/>
  </r>
  <r>
    <n v="328"/>
    <n v="8"/>
    <x v="8"/>
    <x v="9"/>
    <d v="2014-12-17T00:00:00"/>
    <s v="None_8h"/>
    <m/>
    <n v="328"/>
    <n v="1"/>
    <m/>
    <m/>
    <m/>
    <m/>
    <m/>
    <m/>
    <m/>
    <m/>
    <m/>
    <m/>
    <m/>
    <m/>
    <m/>
    <n v="17"/>
    <s v=""/>
    <m/>
    <m/>
    <m/>
    <x v="1"/>
  </r>
  <r>
    <n v="328"/>
    <n v="8"/>
    <x v="8"/>
    <x v="9"/>
    <d v="2014-12-24T00:00:00"/>
    <s v="None_8h"/>
    <m/>
    <m/>
    <n v="2"/>
    <m/>
    <m/>
    <m/>
    <m/>
    <m/>
    <m/>
    <m/>
    <m/>
    <m/>
    <m/>
    <m/>
    <m/>
    <m/>
    <n v="18"/>
    <s v=""/>
    <m/>
    <m/>
    <m/>
    <x v="1"/>
  </r>
  <r>
    <n v="328"/>
    <n v="8"/>
    <x v="8"/>
    <x v="9"/>
    <d v="2015-01-07T00:00:00"/>
    <s v="None_8h"/>
    <m/>
    <m/>
    <n v="3"/>
    <m/>
    <m/>
    <m/>
    <m/>
    <m/>
    <m/>
    <m/>
    <m/>
    <m/>
    <m/>
    <m/>
    <m/>
    <m/>
    <n v="17"/>
    <s v=""/>
    <m/>
    <m/>
    <m/>
    <x v="1"/>
  </r>
  <r>
    <n v="338"/>
    <n v="8"/>
    <x v="8"/>
    <x v="9"/>
    <d v="2014-12-24T00:00:00"/>
    <s v="None_8h"/>
    <m/>
    <n v="338"/>
    <n v="1"/>
    <m/>
    <m/>
    <m/>
    <m/>
    <m/>
    <m/>
    <m/>
    <m/>
    <m/>
    <m/>
    <m/>
    <m/>
    <m/>
    <n v="19"/>
    <s v=""/>
    <m/>
    <m/>
    <m/>
    <x v="1"/>
  </r>
  <r>
    <n v="338"/>
    <n v="8"/>
    <x v="8"/>
    <x v="9"/>
    <d v="2014-12-24T00:00:00"/>
    <s v="None_8h"/>
    <m/>
    <m/>
    <n v="2"/>
    <m/>
    <m/>
    <m/>
    <m/>
    <m/>
    <m/>
    <m/>
    <m/>
    <m/>
    <m/>
    <m/>
    <m/>
    <m/>
    <n v="17"/>
    <s v=""/>
    <m/>
    <m/>
    <m/>
    <x v="1"/>
  </r>
  <r>
    <n v="338"/>
    <n v="8"/>
    <x v="8"/>
    <x v="9"/>
    <d v="2014-12-24T00:00:00"/>
    <s v="None_8h"/>
    <m/>
    <m/>
    <n v="3"/>
    <m/>
    <m/>
    <m/>
    <m/>
    <m/>
    <m/>
    <m/>
    <m/>
    <m/>
    <m/>
    <m/>
    <m/>
    <m/>
    <n v="16"/>
    <s v=""/>
    <m/>
    <m/>
    <m/>
    <x v="1"/>
  </r>
  <r>
    <n v="338"/>
    <n v="8"/>
    <x v="8"/>
    <x v="9"/>
    <d v="2014-12-24T00:00:00"/>
    <s v="None_8h"/>
    <m/>
    <m/>
    <n v="4"/>
    <m/>
    <m/>
    <m/>
    <m/>
    <m/>
    <m/>
    <m/>
    <m/>
    <m/>
    <m/>
    <m/>
    <m/>
    <m/>
    <n v="17"/>
    <s v=""/>
    <m/>
    <m/>
    <m/>
    <x v="1"/>
  </r>
  <r>
    <n v="343"/>
    <n v="8"/>
    <x v="8"/>
    <x v="9"/>
    <d v="2014-12-24T00:00:00"/>
    <s v="None_8h"/>
    <m/>
    <s v="CRWT153 343"/>
    <n v="1"/>
    <m/>
    <m/>
    <m/>
    <m/>
    <m/>
    <m/>
    <m/>
    <m/>
    <m/>
    <m/>
    <m/>
    <m/>
    <m/>
    <n v="17"/>
    <s v=""/>
    <m/>
    <m/>
    <m/>
    <x v="1"/>
  </r>
  <r>
    <n v="343"/>
    <n v="8"/>
    <x v="8"/>
    <x v="9"/>
    <d v="2014-12-17T00:00:00"/>
    <s v="None_8h"/>
    <m/>
    <m/>
    <n v="2"/>
    <m/>
    <m/>
    <m/>
    <m/>
    <m/>
    <m/>
    <m/>
    <m/>
    <m/>
    <m/>
    <m/>
    <m/>
    <m/>
    <n v="14"/>
    <s v=""/>
    <m/>
    <m/>
    <m/>
    <x v="1"/>
  </r>
  <r>
    <n v="343"/>
    <n v="8"/>
    <x v="8"/>
    <x v="9"/>
    <d v="2014-12-24T00:00:00"/>
    <s v="None_8h"/>
    <m/>
    <m/>
    <n v="3"/>
    <m/>
    <m/>
    <m/>
    <m/>
    <m/>
    <m/>
    <m/>
    <m/>
    <m/>
    <m/>
    <m/>
    <m/>
    <m/>
    <n v="19"/>
    <s v=""/>
    <m/>
    <m/>
    <m/>
    <x v="1"/>
  </r>
  <r>
    <n v="343"/>
    <n v="8"/>
    <x v="8"/>
    <x v="9"/>
    <d v="2014-12-17T00:00:00"/>
    <s v="None_8h"/>
    <m/>
    <m/>
    <n v="4"/>
    <m/>
    <m/>
    <m/>
    <m/>
    <m/>
    <m/>
    <m/>
    <m/>
    <m/>
    <m/>
    <m/>
    <m/>
    <m/>
    <n v="18"/>
    <s v=""/>
    <m/>
    <m/>
    <m/>
    <x v="1"/>
  </r>
  <r>
    <n v="347"/>
    <n v="8"/>
    <x v="8"/>
    <x v="9"/>
    <d v="2014-12-24T00:00:00"/>
    <s v="None_8h"/>
    <m/>
    <n v="347"/>
    <n v="1"/>
    <m/>
    <m/>
    <m/>
    <m/>
    <m/>
    <m/>
    <m/>
    <m/>
    <m/>
    <m/>
    <m/>
    <m/>
    <m/>
    <n v="17"/>
    <s v=""/>
    <m/>
    <m/>
    <m/>
    <x v="1"/>
  </r>
  <r>
    <n v="347"/>
    <n v="8"/>
    <x v="8"/>
    <x v="9"/>
    <d v="2014-12-17T00:00:00"/>
    <s v="None_8h"/>
    <m/>
    <m/>
    <n v="2"/>
    <m/>
    <m/>
    <m/>
    <m/>
    <m/>
    <m/>
    <m/>
    <m/>
    <m/>
    <m/>
    <m/>
    <m/>
    <m/>
    <n v="14"/>
    <s v=""/>
    <m/>
    <m/>
    <m/>
    <x v="1"/>
  </r>
  <r>
    <n v="347"/>
    <n v="8"/>
    <x v="8"/>
    <x v="9"/>
    <d v="2014-12-24T00:00:00"/>
    <s v="None_8h"/>
    <m/>
    <m/>
    <n v="3"/>
    <m/>
    <m/>
    <m/>
    <m/>
    <m/>
    <m/>
    <m/>
    <m/>
    <m/>
    <m/>
    <m/>
    <m/>
    <m/>
    <n v="16"/>
    <s v=""/>
    <m/>
    <m/>
    <m/>
    <x v="1"/>
  </r>
  <r>
    <n v="349"/>
    <n v="8"/>
    <x v="8"/>
    <x v="9"/>
    <d v="2015-01-07T00:00:00"/>
    <s v="None_8h"/>
    <m/>
    <n v="349"/>
    <n v="1"/>
    <m/>
    <m/>
    <m/>
    <m/>
    <m/>
    <m/>
    <m/>
    <m/>
    <m/>
    <m/>
    <m/>
    <m/>
    <m/>
    <n v="16"/>
    <s v=""/>
    <m/>
    <m/>
    <m/>
    <x v="1"/>
  </r>
  <r>
    <n v="349"/>
    <n v="8"/>
    <x v="8"/>
    <x v="9"/>
    <d v="2014-12-24T00:00:00"/>
    <s v="None_8h"/>
    <m/>
    <m/>
    <n v="2"/>
    <m/>
    <m/>
    <m/>
    <m/>
    <m/>
    <m/>
    <m/>
    <m/>
    <m/>
    <m/>
    <m/>
    <m/>
    <m/>
    <n v="16"/>
    <s v=""/>
    <m/>
    <m/>
    <m/>
    <x v="1"/>
  </r>
  <r>
    <n v="349"/>
    <n v="8"/>
    <x v="8"/>
    <x v="9"/>
    <d v="2015-01-14T00:00:00"/>
    <s v="None_8h"/>
    <m/>
    <m/>
    <n v="3"/>
    <m/>
    <m/>
    <m/>
    <m/>
    <m/>
    <m/>
    <m/>
    <m/>
    <m/>
    <m/>
    <m/>
    <m/>
    <m/>
    <n v="17"/>
    <s v=""/>
    <m/>
    <m/>
    <m/>
    <x v="1"/>
  </r>
  <r>
    <n v="349"/>
    <n v="8"/>
    <x v="8"/>
    <x v="9"/>
    <d v="2014-12-24T00:00:00"/>
    <s v="None_8h"/>
    <m/>
    <m/>
    <n v="4"/>
    <m/>
    <m/>
    <m/>
    <m/>
    <m/>
    <m/>
    <m/>
    <m/>
    <m/>
    <m/>
    <m/>
    <m/>
    <m/>
    <n v="18"/>
    <s v=""/>
    <m/>
    <m/>
    <m/>
    <x v="1"/>
  </r>
  <r>
    <n v="351"/>
    <n v="8"/>
    <x v="8"/>
    <x v="9"/>
    <d v="2014-12-24T00:00:00"/>
    <s v="None_8h"/>
    <m/>
    <n v="351"/>
    <n v="1"/>
    <m/>
    <m/>
    <m/>
    <m/>
    <m/>
    <m/>
    <m/>
    <m/>
    <m/>
    <m/>
    <m/>
    <m/>
    <m/>
    <n v="18"/>
    <s v=""/>
    <m/>
    <m/>
    <m/>
    <x v="1"/>
  </r>
  <r>
    <n v="351"/>
    <n v="8"/>
    <x v="8"/>
    <x v="9"/>
    <d v="2014-12-17T00:00:00"/>
    <s v="None_8h"/>
    <m/>
    <m/>
    <n v="2"/>
    <m/>
    <m/>
    <m/>
    <m/>
    <m/>
    <m/>
    <m/>
    <m/>
    <m/>
    <m/>
    <m/>
    <m/>
    <m/>
    <n v="17"/>
    <s v=""/>
    <m/>
    <m/>
    <m/>
    <x v="1"/>
  </r>
  <r>
    <n v="351"/>
    <n v="8"/>
    <x v="8"/>
    <x v="9"/>
    <d v="2014-12-24T00:00:00"/>
    <s v="None_8h"/>
    <m/>
    <m/>
    <n v="3"/>
    <m/>
    <m/>
    <m/>
    <m/>
    <m/>
    <m/>
    <m/>
    <m/>
    <m/>
    <m/>
    <m/>
    <m/>
    <m/>
    <n v="18"/>
    <s v=""/>
    <m/>
    <m/>
    <m/>
    <x v="1"/>
  </r>
  <r>
    <n v="351"/>
    <n v="8"/>
    <x v="8"/>
    <x v="9"/>
    <d v="2014-12-17T00:00:00"/>
    <s v="None_8h"/>
    <m/>
    <m/>
    <n v="4"/>
    <m/>
    <m/>
    <m/>
    <m/>
    <m/>
    <m/>
    <m/>
    <m/>
    <m/>
    <m/>
    <m/>
    <m/>
    <m/>
    <n v="17"/>
    <s v=""/>
    <m/>
    <m/>
    <m/>
    <x v="1"/>
  </r>
  <r>
    <n v="357"/>
    <n v="8"/>
    <x v="8"/>
    <x v="9"/>
    <d v="2014-12-24T00:00:00"/>
    <s v="None_8h"/>
    <m/>
    <n v="357"/>
    <n v="1"/>
    <m/>
    <m/>
    <m/>
    <m/>
    <m/>
    <m/>
    <m/>
    <m/>
    <m/>
    <m/>
    <m/>
    <m/>
    <m/>
    <n v="18"/>
    <s v=""/>
    <m/>
    <m/>
    <m/>
    <x v="1"/>
  </r>
  <r>
    <n v="357"/>
    <n v="8"/>
    <x v="8"/>
    <x v="9"/>
    <d v="2014-12-17T00:00:00"/>
    <s v="None_8h"/>
    <m/>
    <m/>
    <n v="2"/>
    <m/>
    <m/>
    <m/>
    <m/>
    <m/>
    <m/>
    <m/>
    <m/>
    <m/>
    <m/>
    <m/>
    <m/>
    <m/>
    <n v="14"/>
    <s v=""/>
    <m/>
    <m/>
    <m/>
    <x v="1"/>
  </r>
  <r>
    <n v="357"/>
    <n v="8"/>
    <x v="8"/>
    <x v="9"/>
    <d v="2014-12-17T00:00:00"/>
    <s v="None_8h"/>
    <m/>
    <m/>
    <n v="3"/>
    <m/>
    <m/>
    <m/>
    <m/>
    <m/>
    <m/>
    <m/>
    <m/>
    <m/>
    <m/>
    <m/>
    <m/>
    <m/>
    <n v="14"/>
    <s v=""/>
    <m/>
    <m/>
    <m/>
    <x v="1"/>
  </r>
  <r>
    <n v="357"/>
    <n v="8"/>
    <x v="8"/>
    <x v="9"/>
    <d v="2014-12-17T00:00:00"/>
    <s v="None_8h"/>
    <m/>
    <m/>
    <n v="4"/>
    <m/>
    <m/>
    <m/>
    <m/>
    <m/>
    <m/>
    <m/>
    <m/>
    <m/>
    <m/>
    <m/>
    <m/>
    <m/>
    <n v="16"/>
    <s v=""/>
    <m/>
    <m/>
    <m/>
    <x v="1"/>
  </r>
  <r>
    <n v="13"/>
    <n v="8"/>
    <x v="8"/>
    <x v="11"/>
    <d v="2014-08-11T00:00:00"/>
    <s v="None_8h"/>
    <m/>
    <n v="13"/>
    <n v="1"/>
    <n v="1"/>
    <n v="4"/>
    <n v="5"/>
    <n v="67"/>
    <m/>
    <n v="35"/>
    <n v="4"/>
    <n v="11"/>
    <m/>
    <s v="DR"/>
    <m/>
    <n v="204"/>
    <n v="0.17156862745098039"/>
    <n v="4.1715686274509807"/>
    <n v="19"/>
    <m/>
    <m/>
    <m/>
    <x v="2"/>
  </r>
  <r>
    <n v="13"/>
    <n v="8"/>
    <x v="8"/>
    <x v="11"/>
    <d v="2014-08-11T00:00:00"/>
    <s v="None_8h"/>
    <m/>
    <m/>
    <n v="2"/>
    <n v="0"/>
    <n v="4"/>
    <n v="5"/>
    <n v="64"/>
    <n v="205"/>
    <n v="137"/>
    <n v="4"/>
    <n v="9"/>
    <m/>
    <s v="E"/>
    <m/>
    <n v="204"/>
    <n v="0.67156862745098034"/>
    <n v="4.6715686274509807"/>
    <n v="17"/>
    <m/>
    <m/>
    <m/>
    <x v="2"/>
  </r>
  <r>
    <n v="13"/>
    <n v="8"/>
    <x v="8"/>
    <x v="11"/>
    <d v="2014-08-11T00:00:00"/>
    <s v="None_8h"/>
    <m/>
    <m/>
    <n v="3"/>
    <n v="1"/>
    <n v="4"/>
    <n v="5"/>
    <n v="60"/>
    <n v="195"/>
    <n v="144"/>
    <n v="5"/>
    <n v="6"/>
    <m/>
    <m/>
    <m/>
    <n v="204"/>
    <n v="0.70588235294117652"/>
    <n v="4.7058823529411766"/>
    <n v="15"/>
    <m/>
    <m/>
    <m/>
    <x v="2"/>
  </r>
  <r>
    <n v="13"/>
    <n v="8"/>
    <x v="8"/>
    <x v="11"/>
    <d v="2014-08-11T00:00:00"/>
    <s v="None_8h"/>
    <m/>
    <m/>
    <n v="4"/>
    <n v="2"/>
    <n v="4"/>
    <n v="5"/>
    <n v="68"/>
    <n v="229"/>
    <n v="57"/>
    <n v="4"/>
    <n v="10"/>
    <m/>
    <s v="E"/>
    <m/>
    <n v="204"/>
    <n v="0.27941176470588236"/>
    <n v="4.2794117647058822"/>
    <n v="18"/>
    <m/>
    <m/>
    <m/>
    <x v="2"/>
  </r>
  <r>
    <n v="36"/>
    <n v="8"/>
    <x v="8"/>
    <x v="11"/>
    <d v="2014-08-11T00:00:00"/>
    <s v="None_8h"/>
    <m/>
    <n v="36"/>
    <n v="1"/>
    <n v="1"/>
    <n v="3"/>
    <n v="4"/>
    <n v="66"/>
    <m/>
    <n v="116"/>
    <n v="4"/>
    <n v="6"/>
    <m/>
    <s v="V"/>
    <m/>
    <n v="209.8"/>
    <n v="0.5529075309818875"/>
    <n v="3.5529075309818876"/>
    <n v="13"/>
    <m/>
    <m/>
    <m/>
    <x v="2"/>
  </r>
  <r>
    <n v="36"/>
    <n v="8"/>
    <x v="8"/>
    <x v="11"/>
    <d v="2014-08-11T00:00:00"/>
    <s v="None_8h"/>
    <m/>
    <m/>
    <n v="2"/>
    <n v="1"/>
    <n v="3"/>
    <n v="4"/>
    <n v="51"/>
    <n v="175"/>
    <n v="123"/>
    <n v="5"/>
    <n v="5"/>
    <m/>
    <s v="V"/>
    <m/>
    <n v="209.8"/>
    <n v="0.58627264061010487"/>
    <n v="3.5862726406101046"/>
    <n v="13"/>
    <m/>
    <m/>
    <m/>
    <x v="2"/>
  </r>
  <r>
    <n v="36"/>
    <n v="8"/>
    <x v="8"/>
    <x v="11"/>
    <d v="2014-08-11T00:00:00"/>
    <s v="None_8h"/>
    <m/>
    <m/>
    <n v="3"/>
    <n v="1"/>
    <n v="3"/>
    <n v="4"/>
    <n v="45"/>
    <n v="198"/>
    <n v="45"/>
    <n v="5"/>
    <n v="5"/>
    <m/>
    <s v="E"/>
    <m/>
    <n v="209.8"/>
    <n v="0.21448999046711154"/>
    <n v="3.2144899904671114"/>
    <n v="13"/>
    <m/>
    <m/>
    <m/>
    <x v="2"/>
  </r>
  <r>
    <n v="36"/>
    <n v="8"/>
    <x v="8"/>
    <x v="11"/>
    <d v="2014-08-11T00:00:00"/>
    <s v="None_8h"/>
    <m/>
    <m/>
    <n v="4"/>
    <n v="1"/>
    <n v="2"/>
    <n v="4"/>
    <n v="50"/>
    <n v="209"/>
    <n v="36"/>
    <n v="5"/>
    <n v="4"/>
    <m/>
    <s v="V"/>
    <m/>
    <n v="183.25"/>
    <n v="0.19645293315143247"/>
    <n v="2.1964529331514324"/>
    <n v="11"/>
    <m/>
    <m/>
    <m/>
    <x v="2"/>
  </r>
  <r>
    <n v="38"/>
    <n v="8"/>
    <x v="8"/>
    <x v="11"/>
    <d v="2014-08-11T00:00:00"/>
    <s v="None_8h"/>
    <m/>
    <n v="38"/>
    <n v="1"/>
    <n v="0"/>
    <n v="2"/>
    <n v="3"/>
    <n v="45"/>
    <m/>
    <n v="150"/>
    <n v="4"/>
    <n v="5"/>
    <m/>
    <s v="V"/>
    <m/>
    <n v="183.25"/>
    <n v="0.81855388813096863"/>
    <n v="2.8185538881309684"/>
    <n v="11"/>
    <m/>
    <m/>
    <m/>
    <x v="2"/>
  </r>
  <r>
    <n v="38"/>
    <n v="8"/>
    <x v="8"/>
    <x v="11"/>
    <d v="2014-08-11T00:00:00"/>
    <s v="None_8h"/>
    <m/>
    <m/>
    <n v="2"/>
    <n v="1"/>
    <n v="3"/>
    <n v="4"/>
    <n v="64"/>
    <n v="209"/>
    <n v="80"/>
    <n v="4"/>
    <n v="6"/>
    <m/>
    <s v="V"/>
    <m/>
    <n v="209.8"/>
    <n v="0.38131553860819828"/>
    <n v="3.3813155386081983"/>
    <n v="13"/>
    <m/>
    <m/>
    <m/>
    <x v="2"/>
  </r>
  <r>
    <n v="38"/>
    <n v="8"/>
    <x v="8"/>
    <x v="11"/>
    <d v="2014-08-11T00:00:00"/>
    <s v="None_8h"/>
    <m/>
    <m/>
    <n v="3"/>
    <n v="2"/>
    <n v="4"/>
    <n v="5"/>
    <n v="50"/>
    <n v="182"/>
    <n v="50"/>
    <n v="4"/>
    <n v="5"/>
    <m/>
    <s v="V"/>
    <m/>
    <n v="204"/>
    <n v="0.24509803921568626"/>
    <n v="4.2450980392156863"/>
    <n v="13"/>
    <m/>
    <m/>
    <m/>
    <x v="2"/>
  </r>
  <r>
    <n v="38"/>
    <n v="8"/>
    <x v="8"/>
    <x v="11"/>
    <d v="2014-08-11T00:00:00"/>
    <s v="None_8h"/>
    <m/>
    <m/>
    <n v="4"/>
    <n v="1"/>
    <n v="2"/>
    <n v="4"/>
    <n v="47"/>
    <n v="205"/>
    <n v="31"/>
    <n v="6"/>
    <n v="5"/>
    <m/>
    <s v="V"/>
    <m/>
    <n v="183.25"/>
    <n v="0.16916780354706684"/>
    <n v="2.169167803547067"/>
    <n v="13"/>
    <m/>
    <m/>
    <m/>
    <x v="2"/>
  </r>
  <r>
    <n v="11"/>
    <n v="8"/>
    <x v="8"/>
    <x v="11"/>
    <d v="2014-08-18T00:00:00"/>
    <s v="None_8h"/>
    <m/>
    <n v="11"/>
    <n v="1"/>
    <n v="1"/>
    <n v="3"/>
    <n v="4"/>
    <n v="56"/>
    <m/>
    <n v="63"/>
    <n v="5"/>
    <n v="4"/>
    <m/>
    <s v="V"/>
    <m/>
    <n v="209.8"/>
    <n v="0.30028598665395612"/>
    <n v="3.300285986653956"/>
    <n v="12"/>
    <m/>
    <m/>
    <m/>
    <x v="2"/>
  </r>
  <r>
    <n v="11"/>
    <n v="8"/>
    <x v="8"/>
    <x v="11"/>
    <d v="2014-08-18T00:00:00"/>
    <s v="None_8h"/>
    <m/>
    <m/>
    <n v="2"/>
    <n v="0"/>
    <n v="3"/>
    <n v="4"/>
    <n v="36"/>
    <n v="155"/>
    <n v="30"/>
    <n v="4"/>
    <n v="4"/>
    <m/>
    <s v="V"/>
    <m/>
    <n v="209.8"/>
    <n v="0.14299332697807435"/>
    <n v="3.1429933269780745"/>
    <n v="11"/>
    <m/>
    <m/>
    <m/>
    <x v="2"/>
  </r>
  <r>
    <n v="11"/>
    <n v="8"/>
    <x v="8"/>
    <x v="11"/>
    <d v="2014-08-18T00:00:00"/>
    <s v="None_8h"/>
    <m/>
    <m/>
    <n v="3"/>
    <n v="0"/>
    <n v="3"/>
    <n v="4"/>
    <n v="64"/>
    <n v="209"/>
    <n v="117"/>
    <n v="4"/>
    <n v="6"/>
    <m/>
    <s v="V"/>
    <m/>
    <n v="209.8"/>
    <n v="0.55767397521448991"/>
    <n v="3.5576739752144899"/>
    <n v="13"/>
    <m/>
    <m/>
    <m/>
    <x v="2"/>
  </r>
  <r>
    <n v="11"/>
    <n v="8"/>
    <x v="8"/>
    <x v="11"/>
    <d v="2014-08-18T00:00:00"/>
    <s v="None_8h"/>
    <m/>
    <m/>
    <n v="4"/>
    <n v="1"/>
    <n v="3"/>
    <n v="4"/>
    <n v="42"/>
    <n v="162"/>
    <n v="35"/>
    <n v="4"/>
    <n v="5"/>
    <m/>
    <s v="V"/>
    <m/>
    <n v="209.8"/>
    <n v="0.16682554814108674"/>
    <n v="3.1668255481410865"/>
    <n v="12"/>
    <m/>
    <m/>
    <m/>
    <x v="2"/>
  </r>
  <r>
    <n v="11"/>
    <n v="8"/>
    <x v="8"/>
    <x v="11"/>
    <d v="2014-08-18T00:00:00"/>
    <s v="None_8h"/>
    <m/>
    <m/>
    <n v="5"/>
    <n v="1"/>
    <n v="2"/>
    <n v="4"/>
    <n v="33"/>
    <n v="140"/>
    <n v="12"/>
    <n v="4"/>
    <n v="3"/>
    <m/>
    <s v="V"/>
    <m/>
    <n v="183.25"/>
    <n v="6.5484311050477487E-2"/>
    <n v="2.0654843110504775"/>
    <n v="9"/>
    <m/>
    <m/>
    <m/>
    <x v="2"/>
  </r>
  <r>
    <n v="11"/>
    <n v="8"/>
    <x v="8"/>
    <x v="11"/>
    <d v="2014-08-18T00:00:00"/>
    <s v="None_8h"/>
    <m/>
    <m/>
    <n v="6"/>
    <n v="0"/>
    <n v="2"/>
    <n v="3"/>
    <n v="43"/>
    <n v="145"/>
    <n v="179"/>
    <n v="4"/>
    <n v="6"/>
    <m/>
    <s v="V"/>
    <m/>
    <n v="183.25"/>
    <n v="0.97680763983628927"/>
    <n v="2.9768076398362893"/>
    <n v="12"/>
    <m/>
    <m/>
    <m/>
    <x v="2"/>
  </r>
  <r>
    <n v="16"/>
    <n v="8"/>
    <x v="8"/>
    <x v="11"/>
    <d v="2014-08-18T00:00:00"/>
    <s v="None_8h"/>
    <m/>
    <n v="16"/>
    <n v="1"/>
    <n v="0"/>
    <n v="4"/>
    <n v="5"/>
    <n v="57"/>
    <n v="190"/>
    <n v="200"/>
    <n v="4"/>
    <n v="11"/>
    <m/>
    <s v="DR"/>
    <m/>
    <n v="204"/>
    <n v="0.98039215686274506"/>
    <n v="4.9803921568627452"/>
    <n v="19"/>
    <m/>
    <m/>
    <m/>
    <x v="2"/>
  </r>
  <r>
    <n v="16"/>
    <n v="8"/>
    <x v="8"/>
    <x v="11"/>
    <d v="2014-08-18T00:00:00"/>
    <s v="None_8h"/>
    <m/>
    <m/>
    <n v="2"/>
    <n v="2"/>
    <n v="3"/>
    <n v="5"/>
    <n v="70"/>
    <m/>
    <n v="24"/>
    <n v="5"/>
    <n v="12"/>
    <m/>
    <s v="E"/>
    <m/>
    <n v="209.8"/>
    <n v="0.11439466158245948"/>
    <n v="3.1143946615824594"/>
    <n v="20"/>
    <m/>
    <m/>
    <m/>
    <x v="2"/>
  </r>
  <r>
    <n v="16"/>
    <n v="8"/>
    <x v="8"/>
    <x v="11"/>
    <d v="2014-08-18T00:00:00"/>
    <s v="None_8h"/>
    <m/>
    <m/>
    <n v="3"/>
    <n v="1"/>
    <n v="3"/>
    <n v="4"/>
    <n v="45"/>
    <n v="161"/>
    <n v="150"/>
    <n v="5"/>
    <n v="9"/>
    <m/>
    <s v="E"/>
    <m/>
    <n v="209.8"/>
    <n v="0.71496663489037171"/>
    <n v="3.7149666348903718"/>
    <n v="17"/>
    <m/>
    <m/>
    <m/>
    <x v="2"/>
  </r>
  <r>
    <n v="16"/>
    <n v="8"/>
    <x v="8"/>
    <x v="11"/>
    <d v="2014-08-18T00:00:00"/>
    <s v="None_8h"/>
    <m/>
    <m/>
    <n v="4"/>
    <n v="0"/>
    <n v="3"/>
    <n v="4"/>
    <n v="61"/>
    <n v="197"/>
    <n v="214"/>
    <n v="4"/>
    <n v="10"/>
    <m/>
    <s v="E"/>
    <m/>
    <n v="209.8"/>
    <n v="1.0200190657769304"/>
    <n v="4.0200190657769301"/>
    <n v="17"/>
    <m/>
    <m/>
    <m/>
    <x v="2"/>
  </r>
  <r>
    <n v="24"/>
    <n v="8"/>
    <x v="8"/>
    <x v="11"/>
    <d v="2014-08-18T00:00:00"/>
    <s v="None_8h"/>
    <m/>
    <n v="24"/>
    <n v="1"/>
    <n v="2"/>
    <n v="4"/>
    <n v="5"/>
    <n v="77"/>
    <m/>
    <n v="64"/>
    <n v="4"/>
    <n v="11"/>
    <m/>
    <s v="DR"/>
    <m/>
    <n v="204"/>
    <n v="0.31372549019607843"/>
    <n v="4.3137254901960782"/>
    <n v="19"/>
    <m/>
    <m/>
    <m/>
    <x v="2"/>
  </r>
  <r>
    <n v="24"/>
    <n v="8"/>
    <x v="8"/>
    <x v="11"/>
    <d v="2014-08-18T00:00:00"/>
    <s v="None_8h"/>
    <m/>
    <m/>
    <n v="2"/>
    <n v="1"/>
    <n v="4"/>
    <n v="5"/>
    <n v="75"/>
    <n v="201"/>
    <n v="66"/>
    <n v="4"/>
    <n v="14"/>
    <m/>
    <s v="DR"/>
    <m/>
    <n v="204"/>
    <n v="0.3235294117647059"/>
    <n v="4.3235294117647056"/>
    <n v="22"/>
    <m/>
    <m/>
    <m/>
    <x v="2"/>
  </r>
  <r>
    <n v="24"/>
    <n v="8"/>
    <x v="8"/>
    <x v="11"/>
    <d v="2014-08-18T00:00:00"/>
    <s v="None_8h"/>
    <m/>
    <m/>
    <n v="3"/>
    <n v="0"/>
    <n v="4"/>
    <n v="5"/>
    <n v="64"/>
    <n v="194"/>
    <n v="25"/>
    <n v="4"/>
    <n v="10"/>
    <m/>
    <s v="E"/>
    <m/>
    <n v="204"/>
    <n v="0.12254901960784313"/>
    <n v="4.1225490196078427"/>
    <n v="18"/>
    <m/>
    <m/>
    <m/>
    <x v="2"/>
  </r>
  <r>
    <n v="24"/>
    <n v="8"/>
    <x v="8"/>
    <x v="11"/>
    <d v="2014-08-18T00:00:00"/>
    <s v="None_8h"/>
    <m/>
    <m/>
    <n v="4"/>
    <n v="1"/>
    <n v="4"/>
    <n v="5"/>
    <n v="77"/>
    <n v="232"/>
    <n v="30"/>
    <n v="4"/>
    <n v="10"/>
    <m/>
    <s v="DR"/>
    <m/>
    <n v="204"/>
    <n v="0.14705882352941177"/>
    <n v="4.1470588235294121"/>
    <n v="18"/>
    <m/>
    <m/>
    <m/>
    <x v="2"/>
  </r>
  <r>
    <n v="18"/>
    <n v="8"/>
    <x v="8"/>
    <x v="11"/>
    <d v="2014-08-23T00:00:00"/>
    <s v="None_8h"/>
    <m/>
    <n v="18"/>
    <n v="1"/>
    <n v="1"/>
    <n v="4"/>
    <n v="5"/>
    <n v="74"/>
    <m/>
    <n v="190"/>
    <n v="4"/>
    <n v="17"/>
    <n v="10"/>
    <s v="ETS"/>
    <n v="1"/>
    <n v="204"/>
    <n v="0.93137254901960786"/>
    <n v="4.9313725490196081"/>
    <n v="25"/>
    <m/>
    <m/>
    <m/>
    <x v="2"/>
  </r>
  <r>
    <n v="18"/>
    <n v="8"/>
    <x v="8"/>
    <x v="11"/>
    <d v="2014-08-23T00:00:00"/>
    <s v="None_8h"/>
    <m/>
    <m/>
    <n v="2"/>
    <n v="0"/>
    <n v="4"/>
    <n v="5"/>
    <n v="90"/>
    <n v="218"/>
    <n v="109"/>
    <n v="3"/>
    <n v="16"/>
    <n v="10"/>
    <s v="DR"/>
    <n v="1"/>
    <n v="204"/>
    <n v="0.53431372549019607"/>
    <n v="4.534313725490196"/>
    <n v="23"/>
    <m/>
    <m/>
    <m/>
    <x v="2"/>
  </r>
  <r>
    <n v="18"/>
    <n v="8"/>
    <x v="8"/>
    <x v="11"/>
    <d v="2014-08-23T00:00:00"/>
    <s v="None_8h"/>
    <m/>
    <m/>
    <n v="3"/>
    <n v="0"/>
    <n v="4"/>
    <n v="5"/>
    <n v="80"/>
    <n v="215"/>
    <n v="133"/>
    <n v="5"/>
    <n v="13"/>
    <n v="10"/>
    <s v="TS"/>
    <n v="1"/>
    <n v="204"/>
    <n v="0.65196078431372551"/>
    <n v="4.6519607843137258"/>
    <n v="22"/>
    <m/>
    <m/>
    <m/>
    <x v="2"/>
  </r>
  <r>
    <n v="18"/>
    <n v="8"/>
    <x v="8"/>
    <x v="11"/>
    <d v="2014-08-23T00:00:00"/>
    <s v="None_8h"/>
    <m/>
    <m/>
    <n v="4"/>
    <n v="0"/>
    <n v="4"/>
    <n v="5"/>
    <n v="85"/>
    <n v="229"/>
    <n v="195"/>
    <n v="3"/>
    <n v="15"/>
    <m/>
    <s v="V"/>
    <m/>
    <n v="204"/>
    <n v="0.95588235294117652"/>
    <n v="4.9558823529411766"/>
    <n v="22"/>
    <m/>
    <m/>
    <m/>
    <x v="2"/>
  </r>
  <r>
    <n v="23"/>
    <n v="8"/>
    <x v="8"/>
    <x v="11"/>
    <d v="2014-08-23T00:00:00"/>
    <s v="None_8h"/>
    <m/>
    <n v="23"/>
    <n v="1"/>
    <n v="1"/>
    <n v="4"/>
    <n v="5"/>
    <n v="76"/>
    <m/>
    <n v="170"/>
    <n v="4"/>
    <n v="14"/>
    <n v="10"/>
    <s v="TS"/>
    <n v="2"/>
    <n v="204"/>
    <n v="0.83333333333333337"/>
    <n v="4.833333333333333"/>
    <n v="22"/>
    <m/>
    <m/>
    <m/>
    <x v="2"/>
  </r>
  <r>
    <n v="23"/>
    <n v="8"/>
    <x v="8"/>
    <x v="11"/>
    <d v="2014-08-23T00:00:00"/>
    <s v="None_8h"/>
    <m/>
    <m/>
    <n v="2"/>
    <n v="1"/>
    <n v="4"/>
    <n v="6"/>
    <n v="85"/>
    <n v="205"/>
    <n v="22"/>
    <n v="4"/>
    <n v="15"/>
    <n v="10"/>
    <s v="TS"/>
    <n v="2"/>
    <n v="204"/>
    <n v="0.10784313725490197"/>
    <n v="4.1078431372549016"/>
    <n v="23"/>
    <m/>
    <m/>
    <m/>
    <x v="2"/>
  </r>
  <r>
    <n v="23"/>
    <n v="8"/>
    <x v="8"/>
    <x v="11"/>
    <d v="2014-08-23T00:00:00"/>
    <s v="None_8h"/>
    <m/>
    <m/>
    <n v="3"/>
    <n v="0"/>
    <n v="5"/>
    <n v="6"/>
    <n v="73"/>
    <n v="197"/>
    <n v="100"/>
    <n v="4"/>
    <n v="15"/>
    <n v="10"/>
    <s v="TS"/>
    <n v="1"/>
    <n v="170.33333333333334"/>
    <n v="0.58708414872798431"/>
    <n v="5.5870841487279845"/>
    <n v="24"/>
    <m/>
    <m/>
    <m/>
    <x v="2"/>
  </r>
  <r>
    <n v="23"/>
    <n v="8"/>
    <x v="8"/>
    <x v="11"/>
    <d v="2014-08-23T00:00:00"/>
    <s v="None_8h"/>
    <m/>
    <m/>
    <n v="4"/>
    <n v="1"/>
    <n v="4"/>
    <n v="5"/>
    <n v="80"/>
    <n v="232"/>
    <n v="201"/>
    <n v="4"/>
    <n v="15"/>
    <n v="10"/>
    <s v="TS"/>
    <n v="2"/>
    <n v="204"/>
    <n v="0.98529411764705888"/>
    <n v="4.9852941176470589"/>
    <n v="23"/>
    <m/>
    <m/>
    <m/>
    <x v="2"/>
  </r>
  <r>
    <n v="26"/>
    <n v="8"/>
    <x v="8"/>
    <x v="11"/>
    <d v="2014-08-23T00:00:00"/>
    <s v="None_8h"/>
    <m/>
    <n v="26"/>
    <n v="1"/>
    <n v="1"/>
    <n v="4"/>
    <n v="5"/>
    <n v="78"/>
    <m/>
    <n v="199"/>
    <n v="3"/>
    <n v="16"/>
    <n v="10"/>
    <s v="TS"/>
    <n v="2"/>
    <n v="204"/>
    <n v="0.97549019607843135"/>
    <n v="4.9754901960784315"/>
    <n v="23"/>
    <m/>
    <m/>
    <m/>
    <x v="2"/>
  </r>
  <r>
    <n v="26"/>
    <n v="8"/>
    <x v="8"/>
    <x v="11"/>
    <d v="2014-08-23T00:00:00"/>
    <s v="None_8h"/>
    <m/>
    <m/>
    <n v="2"/>
    <n v="0"/>
    <n v="4"/>
    <n v="5"/>
    <n v="79"/>
    <n v="205"/>
    <n v="147"/>
    <n v="3"/>
    <n v="16"/>
    <n v="10"/>
    <s v="TS"/>
    <n v="1"/>
    <n v="204"/>
    <n v="0.72058823529411764"/>
    <n v="4.7205882352941178"/>
    <n v="23"/>
    <m/>
    <m/>
    <m/>
    <x v="2"/>
  </r>
  <r>
    <n v="26"/>
    <n v="8"/>
    <x v="8"/>
    <x v="11"/>
    <d v="2014-08-23T00:00:00"/>
    <s v="None_8h"/>
    <m/>
    <m/>
    <n v="3"/>
    <n v="1"/>
    <n v="4"/>
    <n v="5"/>
    <n v="82"/>
    <n v="215"/>
    <n v="207"/>
    <n v="5"/>
    <n v="14"/>
    <n v="10"/>
    <s v="late DR"/>
    <n v="2"/>
    <n v="204"/>
    <n v="1.0147058823529411"/>
    <n v="5.0147058823529411"/>
    <n v="23"/>
    <m/>
    <m/>
    <m/>
    <x v="2"/>
  </r>
  <r>
    <n v="26"/>
    <n v="8"/>
    <x v="8"/>
    <x v="11"/>
    <d v="2014-08-23T00:00:00"/>
    <s v="None_8h"/>
    <m/>
    <m/>
    <n v="4"/>
    <n v="1"/>
    <n v="5"/>
    <n v="6"/>
    <n v="90"/>
    <n v="211"/>
    <n v="34"/>
    <n v="4"/>
    <n v="16"/>
    <n v="10"/>
    <s v="TS"/>
    <n v="1"/>
    <n v="170.33333333333334"/>
    <n v="0.19960861056751467"/>
    <n v="5.1996086105675143"/>
    <n v="25"/>
    <m/>
    <m/>
    <m/>
    <x v="2"/>
  </r>
  <r>
    <n v="33"/>
    <n v="8"/>
    <x v="8"/>
    <x v="11"/>
    <d v="2014-09-01T00:00:00"/>
    <s v="None_8h"/>
    <m/>
    <n v="33"/>
    <n v="1"/>
    <n v="0"/>
    <n v="6"/>
    <n v="7"/>
    <n v="110"/>
    <m/>
    <n v="83"/>
    <n v="2"/>
    <n v="14"/>
    <n v="25"/>
    <s v="&gt;TS"/>
    <n v="2"/>
    <n v="144.66666666666666"/>
    <n v="0.57373271889400923"/>
    <n v="6.5737327188940089"/>
    <n v="22"/>
    <m/>
    <m/>
    <m/>
    <x v="2"/>
  </r>
  <r>
    <n v="33"/>
    <n v="8"/>
    <x v="8"/>
    <x v="11"/>
    <d v="2014-09-01T00:00:00"/>
    <s v="None_8h"/>
    <m/>
    <m/>
    <n v="2"/>
    <n v="0"/>
    <n v="6"/>
    <n v="7"/>
    <n v="121"/>
    <n v="180"/>
    <n v="112"/>
    <n v="3"/>
    <n v="16"/>
    <n v="45"/>
    <s v="&gt;TS"/>
    <n v="2"/>
    <n v="144.66666666666666"/>
    <n v="0.77419354838709686"/>
    <n v="6.774193548387097"/>
    <n v="25"/>
    <m/>
    <m/>
    <m/>
    <x v="2"/>
  </r>
  <r>
    <n v="33"/>
    <n v="8"/>
    <x v="8"/>
    <x v="11"/>
    <d v="2014-09-01T00:00:00"/>
    <s v="None_8h"/>
    <m/>
    <m/>
    <n v="3"/>
    <n v="2"/>
    <n v="6"/>
    <n v="7"/>
    <n v="122"/>
    <n v="182"/>
    <n v="105"/>
    <n v="2"/>
    <n v="16"/>
    <n v="40"/>
    <s v="&gt;TS"/>
    <n v="2"/>
    <n v="144.66666666666666"/>
    <n v="0.72580645161290325"/>
    <n v="6.725806451612903"/>
    <n v="24"/>
    <m/>
    <m/>
    <m/>
    <x v="2"/>
  </r>
  <r>
    <n v="33"/>
    <n v="8"/>
    <x v="8"/>
    <x v="11"/>
    <d v="2014-09-01T00:00:00"/>
    <s v="None_8h"/>
    <m/>
    <m/>
    <n v="4"/>
    <n v="0"/>
    <n v="6"/>
    <n v="7"/>
    <n v="123"/>
    <n v="177"/>
    <n v="121"/>
    <n v="2"/>
    <n v="15"/>
    <n v="47"/>
    <s v="&gt;TS"/>
    <n v="2"/>
    <n v="144.66666666666666"/>
    <n v="0.83640552995391715"/>
    <n v="6.8364055299539173"/>
    <n v="23"/>
    <m/>
    <m/>
    <m/>
    <x v="2"/>
  </r>
  <r>
    <n v="39"/>
    <n v="8"/>
    <x v="8"/>
    <x v="11"/>
    <d v="2014-09-01T00:00:00"/>
    <s v="None_8h"/>
    <m/>
    <n v="39"/>
    <n v="1"/>
    <n v="0"/>
    <n v="6"/>
    <n v="7"/>
    <n v="115"/>
    <m/>
    <n v="162"/>
    <n v="2"/>
    <n v="16"/>
    <n v="39"/>
    <s v="&gt;TS"/>
    <n v="2"/>
    <n v="144.66666666666666"/>
    <n v="1.1198156682027651"/>
    <n v="7.1198156682027651"/>
    <n v="24"/>
    <m/>
    <m/>
    <m/>
    <x v="2"/>
  </r>
  <r>
    <n v="39"/>
    <n v="8"/>
    <x v="8"/>
    <x v="11"/>
    <d v="2014-09-01T00:00:00"/>
    <s v="None_8h"/>
    <m/>
    <m/>
    <n v="2"/>
    <n v="0"/>
    <n v="6"/>
    <n v="7"/>
    <n v="107"/>
    <n v="185"/>
    <n v="91"/>
    <n v="2"/>
    <n v="15"/>
    <n v="26"/>
    <s v="&gt;TS"/>
    <n v="2"/>
    <n v="144.66666666666666"/>
    <n v="0.62903225806451613"/>
    <n v="6.629032258064516"/>
    <n v="23"/>
    <m/>
    <m/>
    <m/>
    <x v="2"/>
  </r>
  <r>
    <n v="39"/>
    <n v="8"/>
    <x v="8"/>
    <x v="11"/>
    <d v="2014-09-01T00:00:00"/>
    <s v="None_8h"/>
    <m/>
    <m/>
    <n v="3"/>
    <n v="1"/>
    <n v="6"/>
    <n v="7"/>
    <n v="114"/>
    <n v="149"/>
    <n v="91"/>
    <n v="2"/>
    <n v="15"/>
    <n v="45"/>
    <s v="&gt;TS"/>
    <n v="3"/>
    <n v="144.66666666666666"/>
    <n v="0.62903225806451613"/>
    <n v="6.629032258064516"/>
    <n v="23"/>
    <m/>
    <m/>
    <m/>
    <x v="2"/>
  </r>
  <r>
    <n v="39"/>
    <n v="8"/>
    <x v="8"/>
    <x v="11"/>
    <d v="2014-09-01T00:00:00"/>
    <s v="None_8h"/>
    <m/>
    <m/>
    <n v="4"/>
    <n v="1"/>
    <n v="6"/>
    <n v="7"/>
    <n v="119"/>
    <n v="149"/>
    <n v="89"/>
    <n v="2"/>
    <n v="14"/>
    <n v="55"/>
    <s v="&gt;TS"/>
    <n v="3"/>
    <n v="144.66666666666666"/>
    <n v="0.61520737327188946"/>
    <n v="6.6152073732718897"/>
    <n v="22"/>
    <m/>
    <m/>
    <m/>
    <x v="2"/>
  </r>
  <r>
    <n v="41"/>
    <n v="8"/>
    <x v="8"/>
    <x v="11"/>
    <d v="2014-09-01T00:00:00"/>
    <s v="None_8h"/>
    <m/>
    <n v="41"/>
    <n v="1"/>
    <n v="2"/>
    <n v="6"/>
    <n v="7"/>
    <n v="113"/>
    <m/>
    <n v="107"/>
    <n v="2"/>
    <n v="16"/>
    <n v="49"/>
    <s v="&gt;TS"/>
    <n v="2"/>
    <n v="144.66666666666666"/>
    <n v="0.73963133640553003"/>
    <n v="6.7396313364055302"/>
    <n v="24"/>
    <m/>
    <m/>
    <m/>
    <x v="2"/>
  </r>
  <r>
    <n v="41"/>
    <n v="8"/>
    <x v="8"/>
    <x v="11"/>
    <d v="2014-09-01T00:00:00"/>
    <s v="None_8h"/>
    <m/>
    <m/>
    <n v="2"/>
    <n v="1"/>
    <n v="7"/>
    <n v="8"/>
    <n v="162"/>
    <n v="128"/>
    <n v="34"/>
    <n v="1"/>
    <n v="15"/>
    <n v="90"/>
    <s v="&gt;TS"/>
    <n v="3"/>
    <n v="104"/>
    <n v="0.32692307692307693"/>
    <n v="7.3269230769230766"/>
    <n v="23"/>
    <m/>
    <m/>
    <m/>
    <x v="2"/>
  </r>
  <r>
    <n v="41"/>
    <n v="8"/>
    <x v="8"/>
    <x v="11"/>
    <d v="2014-09-01T00:00:00"/>
    <s v="None_8h"/>
    <m/>
    <m/>
    <n v="3"/>
    <n v="0"/>
    <n v="7"/>
    <n v="7"/>
    <n v="126"/>
    <n v="143"/>
    <n v="118"/>
    <n v="1"/>
    <n v="15"/>
    <n v="60"/>
    <s v="&gt;TS"/>
    <n v="3"/>
    <n v="104"/>
    <n v="0"/>
    <n v="7"/>
    <n v="23"/>
    <m/>
    <m/>
    <m/>
    <x v="1"/>
  </r>
  <r>
    <n v="41"/>
    <n v="8"/>
    <x v="8"/>
    <x v="11"/>
    <d v="2014-09-01T00:00:00"/>
    <s v="None_8h"/>
    <m/>
    <m/>
    <n v="4"/>
    <n v="1"/>
    <n v="7"/>
    <n v="7"/>
    <n v="122"/>
    <n v="129"/>
    <n v="98"/>
    <n v="1"/>
    <n v="14"/>
    <n v="56"/>
    <s v="&gt;TS"/>
    <n v="3"/>
    <n v="104"/>
    <n v="0"/>
    <n v="7"/>
    <n v="22"/>
    <m/>
    <m/>
    <m/>
    <x v="1"/>
  </r>
  <r>
    <n v="21"/>
    <n v="8"/>
    <x v="8"/>
    <x v="11"/>
    <d v="2014-09-08T00:00:00"/>
    <s v="None_8h"/>
    <m/>
    <n v="21"/>
    <n v="1"/>
    <n v="0"/>
    <n v="8"/>
    <n v="9"/>
    <n v="267"/>
    <m/>
    <n v="144"/>
    <n v="1"/>
    <n v="17"/>
    <n v="170"/>
    <s v="&gt;TS"/>
    <n v="3"/>
    <n v="102.33333333333333"/>
    <n v="1.4071661237785016"/>
    <n v="9.4071661237785023"/>
    <n v="26"/>
    <m/>
    <m/>
    <m/>
    <x v="2"/>
  </r>
  <r>
    <n v="21"/>
    <n v="8"/>
    <x v="8"/>
    <x v="11"/>
    <d v="2014-09-08T00:00:00"/>
    <s v="None_8h"/>
    <m/>
    <m/>
    <n v="2"/>
    <n v="1"/>
    <n v="7"/>
    <n v="8"/>
    <n v="203"/>
    <n v="146"/>
    <n v="112"/>
    <n v="1"/>
    <m/>
    <n v="200"/>
    <s v="&gt;TS"/>
    <n v="3"/>
    <n v="104"/>
    <n v="1.0769230769230769"/>
    <n v="8.0769230769230766"/>
    <s v=""/>
    <m/>
    <m/>
    <m/>
    <x v="2"/>
  </r>
  <r>
    <n v="21"/>
    <n v="8"/>
    <x v="8"/>
    <x v="11"/>
    <d v="2014-09-08T00:00:00"/>
    <s v="None_8h"/>
    <m/>
    <m/>
    <n v="3"/>
    <n v="0"/>
    <n v="7"/>
    <n v="8"/>
    <n v="139"/>
    <n v="160"/>
    <n v="42"/>
    <n v="2"/>
    <m/>
    <n v="60"/>
    <s v="&gt;TS"/>
    <n v="2"/>
    <n v="104"/>
    <n v="0.40384615384615385"/>
    <n v="7.4038461538461542"/>
    <s v=""/>
    <m/>
    <m/>
    <m/>
    <x v="2"/>
  </r>
  <r>
    <n v="21"/>
    <n v="8"/>
    <x v="8"/>
    <x v="11"/>
    <d v="2014-09-08T00:00:00"/>
    <s v="None_8h"/>
    <m/>
    <m/>
    <n v="4"/>
    <n v="1"/>
    <n v="7"/>
    <n v="8"/>
    <n v="200"/>
    <n v="162"/>
    <n v="122"/>
    <n v="1"/>
    <m/>
    <n v="190"/>
    <s v="&gt;TS"/>
    <n v="3"/>
    <n v="104"/>
    <n v="1.1730769230769231"/>
    <n v="8.1730769230769234"/>
    <s v=""/>
    <m/>
    <m/>
    <m/>
    <x v="2"/>
  </r>
  <r>
    <n v="30"/>
    <n v="8"/>
    <x v="8"/>
    <x v="11"/>
    <d v="2014-09-08T00:00:00"/>
    <s v="None_8h"/>
    <m/>
    <n v="30"/>
    <n v="1"/>
    <n v="1"/>
    <n v="8"/>
    <n v="8"/>
    <n v="240"/>
    <m/>
    <m/>
    <n v="0"/>
    <m/>
    <n v="150"/>
    <s v="FL"/>
    <n v="3"/>
    <n v="102.33333333333333"/>
    <n v="0"/>
    <n v="8"/>
    <s v=""/>
    <m/>
    <m/>
    <m/>
    <x v="1"/>
  </r>
  <r>
    <n v="30"/>
    <n v="8"/>
    <x v="8"/>
    <x v="11"/>
    <d v="2014-09-08T00:00:00"/>
    <s v="None_8h"/>
    <m/>
    <m/>
    <n v="2"/>
    <n v="2"/>
    <n v="9"/>
    <n v="9"/>
    <n v="284"/>
    <n v="84"/>
    <m/>
    <n v="0"/>
    <m/>
    <n v="220"/>
    <s v="FL"/>
    <n v="3"/>
    <n v="102.33333333333333"/>
    <n v="0"/>
    <n v="9"/>
    <s v=""/>
    <m/>
    <m/>
    <m/>
    <x v="1"/>
  </r>
  <r>
    <n v="30"/>
    <n v="8"/>
    <x v="8"/>
    <x v="11"/>
    <d v="2014-09-08T00:00:00"/>
    <s v="None_8h"/>
    <m/>
    <m/>
    <n v="3"/>
    <n v="2"/>
    <n v="9"/>
    <n v="9"/>
    <n v="263"/>
    <n v="107"/>
    <m/>
    <n v="0"/>
    <m/>
    <n v="180"/>
    <s v="FL"/>
    <n v="4"/>
    <n v="102.33333333333333"/>
    <n v="0"/>
    <n v="9"/>
    <s v=""/>
    <m/>
    <m/>
    <m/>
    <x v="1"/>
  </r>
  <r>
    <n v="30"/>
    <n v="8"/>
    <x v="8"/>
    <x v="11"/>
    <d v="2014-09-08T00:00:00"/>
    <s v="None_8h"/>
    <m/>
    <m/>
    <n v="4"/>
    <n v="1"/>
    <n v="8"/>
    <n v="8"/>
    <n v="215"/>
    <n v="71"/>
    <m/>
    <n v="0"/>
    <m/>
    <n v="150"/>
    <s v="FL"/>
    <n v="3"/>
    <n v="102.33333333333333"/>
    <n v="0"/>
    <n v="8"/>
    <s v=""/>
    <m/>
    <m/>
    <m/>
    <x v="1"/>
  </r>
  <r>
    <n v="32"/>
    <n v="8"/>
    <x v="8"/>
    <x v="11"/>
    <d v="2014-09-08T00:00:00"/>
    <s v="None_8h"/>
    <m/>
    <n v="32"/>
    <n v="1"/>
    <n v="2"/>
    <n v="10"/>
    <n v="10"/>
    <n v="330"/>
    <m/>
    <m/>
    <n v="0"/>
    <m/>
    <n v="290"/>
    <s v="FL"/>
    <n v="4"/>
    <n v="102.33333333333333"/>
    <n v="0"/>
    <n v="10"/>
    <s v=""/>
    <m/>
    <m/>
    <m/>
    <x v="1"/>
  </r>
  <r>
    <n v="32"/>
    <n v="8"/>
    <x v="8"/>
    <x v="11"/>
    <d v="2014-09-08T00:00:00"/>
    <s v="None_8h"/>
    <m/>
    <m/>
    <n v="2"/>
    <n v="2"/>
    <n v="9"/>
    <n v="9"/>
    <n v="245"/>
    <n v="116"/>
    <m/>
    <n v="0"/>
    <m/>
    <n v="220"/>
    <s v="FL"/>
    <n v="4"/>
    <n v="102.33333333333333"/>
    <n v="0"/>
    <n v="9"/>
    <s v=""/>
    <m/>
    <m/>
    <m/>
    <x v="1"/>
  </r>
  <r>
    <n v="32"/>
    <n v="8"/>
    <x v="8"/>
    <x v="11"/>
    <d v="2014-09-08T00:00:00"/>
    <s v="None_8h"/>
    <m/>
    <m/>
    <n v="3"/>
    <n v="1"/>
    <n v="8"/>
    <n v="8"/>
    <n v="250"/>
    <n v="104"/>
    <m/>
    <n v="0"/>
    <m/>
    <n v="190"/>
    <s v="FL"/>
    <n v="4"/>
    <n v="102.33333333333333"/>
    <n v="0"/>
    <n v="8"/>
    <s v=""/>
    <m/>
    <m/>
    <m/>
    <x v="1"/>
  </r>
  <r>
    <n v="32"/>
    <n v="8"/>
    <x v="8"/>
    <x v="11"/>
    <d v="2014-09-08T00:00:00"/>
    <s v="None_8h"/>
    <m/>
    <m/>
    <n v="4"/>
    <n v="1"/>
    <n v="8"/>
    <n v="9"/>
    <n v="175"/>
    <n v="137"/>
    <n v="17"/>
    <n v="1"/>
    <n v="15"/>
    <n v="90"/>
    <s v="&gt;TS"/>
    <n v="3"/>
    <n v="102.33333333333333"/>
    <n v="0.16612377850162868"/>
    <n v="8.1661237785016283"/>
    <n v="24"/>
    <m/>
    <m/>
    <m/>
    <x v="2"/>
  </r>
  <r>
    <n v="8"/>
    <n v="8"/>
    <x v="8"/>
    <x v="11"/>
    <d v="2014-09-15T00:00:00"/>
    <s v="None_8h"/>
    <m/>
    <n v="8"/>
    <n v="1"/>
    <m/>
    <n v="9"/>
    <n v="9"/>
    <m/>
    <m/>
    <m/>
    <m/>
    <m/>
    <m/>
    <m/>
    <n v="4"/>
    <n v="102.33333333333333"/>
    <n v="0"/>
    <n v="9"/>
    <s v=""/>
    <m/>
    <m/>
    <m/>
    <x v="1"/>
  </r>
  <r>
    <n v="8"/>
    <n v="8"/>
    <x v="8"/>
    <x v="11"/>
    <d v="2014-09-15T00:00:00"/>
    <s v="None_8h"/>
    <m/>
    <m/>
    <n v="2"/>
    <m/>
    <n v="8"/>
    <n v="8"/>
    <m/>
    <m/>
    <m/>
    <m/>
    <m/>
    <m/>
    <m/>
    <n v="3"/>
    <n v="102.33333333333333"/>
    <n v="0"/>
    <n v="8"/>
    <s v=""/>
    <m/>
    <m/>
    <m/>
    <x v="1"/>
  </r>
  <r>
    <n v="8"/>
    <n v="8"/>
    <x v="8"/>
    <x v="11"/>
    <d v="2014-09-15T00:00:00"/>
    <s v="None_8h"/>
    <m/>
    <m/>
    <n v="3"/>
    <m/>
    <n v="8"/>
    <n v="8"/>
    <m/>
    <m/>
    <m/>
    <m/>
    <m/>
    <m/>
    <m/>
    <n v="4"/>
    <n v="102.33333333333333"/>
    <n v="0"/>
    <n v="8"/>
    <s v=""/>
    <m/>
    <m/>
    <m/>
    <x v="1"/>
  </r>
  <r>
    <n v="8"/>
    <n v="8"/>
    <x v="8"/>
    <x v="11"/>
    <d v="2014-09-15T00:00:00"/>
    <s v="None_8h"/>
    <m/>
    <m/>
    <n v="4"/>
    <m/>
    <n v="8"/>
    <n v="8"/>
    <m/>
    <m/>
    <m/>
    <m/>
    <m/>
    <m/>
    <m/>
    <n v="3"/>
    <n v="102.33333333333333"/>
    <n v="0"/>
    <n v="8"/>
    <s v=""/>
    <m/>
    <m/>
    <m/>
    <x v="1"/>
  </r>
  <r>
    <n v="14"/>
    <n v="8"/>
    <x v="8"/>
    <x v="11"/>
    <d v="2014-09-15T00:00:00"/>
    <s v="None_8h"/>
    <m/>
    <n v="14"/>
    <n v="1"/>
    <n v="0"/>
    <n v="8"/>
    <n v="8"/>
    <m/>
    <m/>
    <m/>
    <m/>
    <m/>
    <m/>
    <s v="&gt;FL"/>
    <n v="4"/>
    <n v="102.33333333333333"/>
    <n v="0"/>
    <n v="8"/>
    <s v=""/>
    <m/>
    <m/>
    <m/>
    <x v="1"/>
  </r>
  <r>
    <n v="14"/>
    <n v="8"/>
    <x v="8"/>
    <x v="11"/>
    <d v="2014-09-15T00:00:00"/>
    <s v="None_8h"/>
    <m/>
    <m/>
    <n v="2"/>
    <n v="0"/>
    <n v="7"/>
    <n v="7"/>
    <m/>
    <m/>
    <m/>
    <m/>
    <m/>
    <m/>
    <s v="&gt;FL"/>
    <n v="3"/>
    <n v="104"/>
    <n v="0"/>
    <n v="7"/>
    <s v=""/>
    <m/>
    <m/>
    <m/>
    <x v="1"/>
  </r>
  <r>
    <n v="14"/>
    <n v="8"/>
    <x v="8"/>
    <x v="11"/>
    <d v="2014-09-15T00:00:00"/>
    <s v="None_8h"/>
    <m/>
    <m/>
    <n v="3"/>
    <n v="0"/>
    <n v="7"/>
    <n v="8"/>
    <m/>
    <m/>
    <m/>
    <n v="3"/>
    <m/>
    <m/>
    <s v="&gt;TS"/>
    <n v="3"/>
    <n v="104"/>
    <n v="0"/>
    <n v="7"/>
    <s v=""/>
    <m/>
    <m/>
    <m/>
    <x v="2"/>
  </r>
  <r>
    <n v="14"/>
    <n v="8"/>
    <x v="8"/>
    <x v="11"/>
    <d v="2014-09-15T00:00:00"/>
    <s v="None_8h"/>
    <m/>
    <m/>
    <n v="4"/>
    <n v="0"/>
    <n v="8"/>
    <n v="8"/>
    <m/>
    <m/>
    <m/>
    <m/>
    <m/>
    <m/>
    <s v="&gt;FL"/>
    <n v="4"/>
    <n v="102.33333333333333"/>
    <n v="0"/>
    <n v="8"/>
    <s v=""/>
    <m/>
    <m/>
    <m/>
    <x v="1"/>
  </r>
  <r>
    <n v="37"/>
    <n v="8"/>
    <x v="8"/>
    <x v="11"/>
    <d v="2014-09-15T00:00:00"/>
    <s v="None_8h"/>
    <m/>
    <n v="37"/>
    <n v="1"/>
    <m/>
    <n v="8"/>
    <n v="8"/>
    <m/>
    <m/>
    <m/>
    <m/>
    <m/>
    <m/>
    <m/>
    <n v="4"/>
    <n v="102.33333333333333"/>
    <n v="0"/>
    <n v="8"/>
    <s v=""/>
    <m/>
    <m/>
    <m/>
    <x v="1"/>
  </r>
  <r>
    <n v="37"/>
    <n v="8"/>
    <x v="8"/>
    <x v="11"/>
    <d v="2014-09-15T00:00:00"/>
    <s v="None_8h"/>
    <m/>
    <m/>
    <n v="2"/>
    <m/>
    <n v="8"/>
    <n v="9"/>
    <m/>
    <m/>
    <m/>
    <m/>
    <m/>
    <m/>
    <m/>
    <n v="4"/>
    <n v="102.33333333333333"/>
    <n v="0"/>
    <n v="8"/>
    <s v=""/>
    <m/>
    <m/>
    <m/>
    <x v="2"/>
  </r>
  <r>
    <n v="37"/>
    <n v="8"/>
    <x v="8"/>
    <x v="11"/>
    <d v="2014-09-15T00:00:00"/>
    <s v="None_8h"/>
    <m/>
    <m/>
    <n v="3"/>
    <m/>
    <n v="8"/>
    <n v="8"/>
    <m/>
    <m/>
    <m/>
    <m/>
    <m/>
    <m/>
    <m/>
    <n v="2"/>
    <n v="102.33333333333333"/>
    <n v="0"/>
    <n v="8"/>
    <s v=""/>
    <m/>
    <m/>
    <m/>
    <x v="1"/>
  </r>
  <r>
    <n v="37"/>
    <n v="8"/>
    <x v="8"/>
    <x v="11"/>
    <d v="2014-09-15T00:00:00"/>
    <s v="None_8h"/>
    <m/>
    <m/>
    <n v="4"/>
    <m/>
    <n v="8"/>
    <n v="8"/>
    <m/>
    <m/>
    <m/>
    <m/>
    <m/>
    <m/>
    <m/>
    <n v="4"/>
    <n v="102.33333333333333"/>
    <n v="0"/>
    <n v="8"/>
    <s v=""/>
    <m/>
    <m/>
    <m/>
    <x v="1"/>
  </r>
  <r>
    <n v="37"/>
    <n v="8"/>
    <x v="8"/>
    <x v="11"/>
    <d v="2014-09-15T00:00:00"/>
    <s v="None_8h"/>
    <m/>
    <m/>
    <n v="5"/>
    <m/>
    <n v="8"/>
    <n v="8"/>
    <m/>
    <m/>
    <m/>
    <m/>
    <m/>
    <m/>
    <m/>
    <n v="3"/>
    <n v="102.33333333333333"/>
    <n v="0"/>
    <n v="8"/>
    <s v=""/>
    <m/>
    <m/>
    <m/>
    <x v="1"/>
  </r>
  <r>
    <n v="37"/>
    <n v="8"/>
    <x v="8"/>
    <x v="11"/>
    <d v="2014-09-15T00:00:00"/>
    <s v="None_8h"/>
    <m/>
    <m/>
    <n v="6"/>
    <m/>
    <n v="8"/>
    <n v="8"/>
    <m/>
    <m/>
    <m/>
    <m/>
    <m/>
    <m/>
    <m/>
    <n v="4"/>
    <n v="102.33333333333333"/>
    <n v="0"/>
    <n v="8"/>
    <s v=""/>
    <m/>
    <m/>
    <m/>
    <x v="1"/>
  </r>
  <r>
    <n v="28"/>
    <n v="8"/>
    <x v="8"/>
    <x v="11"/>
    <d v="2014-09-22T00:00:00"/>
    <s v="None_8h"/>
    <m/>
    <n v="28"/>
    <n v="1"/>
    <m/>
    <n v="8"/>
    <m/>
    <m/>
    <m/>
    <m/>
    <m/>
    <n v="16"/>
    <m/>
    <m/>
    <n v="4"/>
    <n v="102.33333333333333"/>
    <n v="0"/>
    <n v="8"/>
    <n v="24"/>
    <m/>
    <m/>
    <m/>
    <x v="1"/>
  </r>
  <r>
    <n v="28"/>
    <n v="8"/>
    <x v="8"/>
    <x v="11"/>
    <d v="2014-09-22T00:00:00"/>
    <s v="None_8h"/>
    <m/>
    <m/>
    <n v="2"/>
    <m/>
    <n v="8"/>
    <m/>
    <m/>
    <m/>
    <m/>
    <m/>
    <n v="16"/>
    <m/>
    <m/>
    <n v="4"/>
    <n v="102.33333333333333"/>
    <n v="0"/>
    <n v="8"/>
    <n v="24"/>
    <m/>
    <m/>
    <m/>
    <x v="1"/>
  </r>
  <r>
    <n v="28"/>
    <n v="8"/>
    <x v="8"/>
    <x v="11"/>
    <d v="2014-09-22T00:00:00"/>
    <s v="None_8h"/>
    <m/>
    <m/>
    <n v="3"/>
    <m/>
    <n v="8"/>
    <m/>
    <m/>
    <m/>
    <m/>
    <m/>
    <n v="11"/>
    <m/>
    <m/>
    <n v="3"/>
    <n v="102.33333333333333"/>
    <n v="0"/>
    <n v="8"/>
    <n v="19"/>
    <m/>
    <m/>
    <m/>
    <x v="1"/>
  </r>
  <r>
    <n v="28"/>
    <n v="8"/>
    <x v="8"/>
    <x v="11"/>
    <d v="2014-09-22T00:00:00"/>
    <s v="None_8h"/>
    <m/>
    <m/>
    <n v="4"/>
    <m/>
    <n v="8"/>
    <m/>
    <m/>
    <m/>
    <m/>
    <m/>
    <n v="16"/>
    <m/>
    <m/>
    <n v="4"/>
    <n v="102.33333333333333"/>
    <n v="0"/>
    <n v="8"/>
    <n v="24"/>
    <m/>
    <m/>
    <m/>
    <x v="1"/>
  </r>
  <r>
    <n v="29"/>
    <n v="8"/>
    <x v="8"/>
    <x v="11"/>
    <d v="2014-09-22T00:00:00"/>
    <s v="None_8h"/>
    <m/>
    <n v="29"/>
    <n v="1"/>
    <m/>
    <n v="8"/>
    <m/>
    <m/>
    <m/>
    <m/>
    <m/>
    <n v="16"/>
    <m/>
    <m/>
    <n v="4"/>
    <n v="102.33333333333333"/>
    <n v="0"/>
    <n v="8"/>
    <n v="24"/>
    <m/>
    <m/>
    <m/>
    <x v="1"/>
  </r>
  <r>
    <n v="29"/>
    <n v="8"/>
    <x v="8"/>
    <x v="11"/>
    <d v="2014-09-22T00:00:00"/>
    <s v="None_8h"/>
    <m/>
    <m/>
    <n v="2"/>
    <m/>
    <n v="9"/>
    <m/>
    <m/>
    <m/>
    <m/>
    <m/>
    <n v="17"/>
    <m/>
    <m/>
    <n v="4"/>
    <n v="102.33333333333333"/>
    <n v="0"/>
    <n v="9"/>
    <n v="26"/>
    <m/>
    <m/>
    <m/>
    <x v="1"/>
  </r>
  <r>
    <n v="29"/>
    <n v="8"/>
    <x v="8"/>
    <x v="11"/>
    <d v="2014-09-22T00:00:00"/>
    <s v="None_8h"/>
    <m/>
    <m/>
    <n v="3"/>
    <m/>
    <n v="8"/>
    <m/>
    <m/>
    <m/>
    <m/>
    <m/>
    <m/>
    <m/>
    <m/>
    <n v="4"/>
    <n v="102.33333333333333"/>
    <n v="0"/>
    <n v="8"/>
    <s v=""/>
    <m/>
    <m/>
    <m/>
    <x v="1"/>
  </r>
  <r>
    <n v="29"/>
    <n v="8"/>
    <x v="8"/>
    <x v="11"/>
    <d v="2014-09-22T00:00:00"/>
    <s v="None_8h"/>
    <m/>
    <m/>
    <n v="4"/>
    <m/>
    <n v="8"/>
    <m/>
    <m/>
    <m/>
    <m/>
    <m/>
    <n v="10"/>
    <m/>
    <m/>
    <n v="4"/>
    <n v="102.33333333333333"/>
    <n v="0"/>
    <n v="8"/>
    <n v="18"/>
    <m/>
    <m/>
    <m/>
    <x v="1"/>
  </r>
  <r>
    <n v="15"/>
    <n v="8"/>
    <x v="8"/>
    <x v="11"/>
    <d v="2014-09-29T00:00:00"/>
    <s v="None_8h"/>
    <m/>
    <n v="15"/>
    <n v="1"/>
    <m/>
    <n v="9"/>
    <m/>
    <n v="413"/>
    <m/>
    <m/>
    <m/>
    <n v="16"/>
    <m/>
    <m/>
    <n v="4"/>
    <n v="102.33333333333333"/>
    <n v="0"/>
    <n v="9"/>
    <n v="25"/>
    <m/>
    <m/>
    <m/>
    <x v="1"/>
  </r>
  <r>
    <n v="15"/>
    <n v="8"/>
    <x v="8"/>
    <x v="11"/>
    <d v="2014-09-29T00:00:00"/>
    <s v="None_8h"/>
    <m/>
    <m/>
    <n v="2"/>
    <m/>
    <n v="8"/>
    <m/>
    <n v="375"/>
    <m/>
    <m/>
    <m/>
    <n v="16"/>
    <m/>
    <m/>
    <n v="4"/>
    <n v="102.33333333333333"/>
    <n v="0"/>
    <n v="8"/>
    <n v="24"/>
    <m/>
    <m/>
    <m/>
    <x v="1"/>
  </r>
  <r>
    <n v="15"/>
    <n v="8"/>
    <x v="8"/>
    <x v="11"/>
    <d v="2014-09-29T00:00:00"/>
    <s v="None_8h"/>
    <m/>
    <m/>
    <n v="3"/>
    <m/>
    <n v="9"/>
    <m/>
    <n v="430"/>
    <m/>
    <m/>
    <m/>
    <n v="16"/>
    <m/>
    <m/>
    <n v="5"/>
    <n v="102.33333333333333"/>
    <n v="0"/>
    <n v="9"/>
    <n v="25"/>
    <m/>
    <m/>
    <m/>
    <x v="1"/>
  </r>
  <r>
    <n v="15"/>
    <n v="8"/>
    <x v="8"/>
    <x v="11"/>
    <d v="2014-09-29T00:00:00"/>
    <s v="None_8h"/>
    <m/>
    <m/>
    <n v="4"/>
    <m/>
    <n v="9"/>
    <m/>
    <n v="400"/>
    <m/>
    <m/>
    <m/>
    <n v="15"/>
    <m/>
    <m/>
    <n v="4"/>
    <n v="102.33333333333333"/>
    <n v="0"/>
    <n v="9"/>
    <n v="24"/>
    <m/>
    <m/>
    <m/>
    <x v="1"/>
  </r>
  <r>
    <n v="22"/>
    <n v="8"/>
    <x v="8"/>
    <x v="11"/>
    <d v="2014-09-29T00:00:00"/>
    <s v="None_8h"/>
    <m/>
    <n v="22"/>
    <n v="1"/>
    <m/>
    <n v="8"/>
    <m/>
    <n v="405"/>
    <m/>
    <m/>
    <m/>
    <n v="15"/>
    <m/>
    <m/>
    <n v="4"/>
    <n v="102.33333333333333"/>
    <n v="0"/>
    <n v="8"/>
    <n v="23"/>
    <m/>
    <m/>
    <m/>
    <x v="1"/>
  </r>
  <r>
    <n v="22"/>
    <n v="8"/>
    <x v="8"/>
    <x v="11"/>
    <d v="2014-09-29T00:00:00"/>
    <s v="None_8h"/>
    <m/>
    <m/>
    <n v="2"/>
    <m/>
    <n v="8"/>
    <m/>
    <n v="360"/>
    <m/>
    <m/>
    <m/>
    <n v="14"/>
    <m/>
    <m/>
    <n v="4"/>
    <n v="102.33333333333333"/>
    <n v="0"/>
    <n v="8"/>
    <n v="22"/>
    <m/>
    <m/>
    <m/>
    <x v="1"/>
  </r>
  <r>
    <n v="22"/>
    <n v="8"/>
    <x v="8"/>
    <x v="11"/>
    <d v="2014-09-29T00:00:00"/>
    <s v="None_8h"/>
    <m/>
    <m/>
    <n v="3"/>
    <m/>
    <n v="8"/>
    <m/>
    <n v="378"/>
    <m/>
    <m/>
    <m/>
    <n v="15"/>
    <m/>
    <m/>
    <n v="4"/>
    <n v="102.33333333333333"/>
    <n v="0"/>
    <n v="8"/>
    <n v="23"/>
    <m/>
    <m/>
    <m/>
    <x v="1"/>
  </r>
  <r>
    <n v="22"/>
    <n v="8"/>
    <x v="8"/>
    <x v="11"/>
    <d v="2014-09-29T00:00:00"/>
    <s v="None_8h"/>
    <m/>
    <m/>
    <n v="4"/>
    <m/>
    <n v="8"/>
    <m/>
    <n v="377"/>
    <m/>
    <m/>
    <m/>
    <n v="14"/>
    <m/>
    <m/>
    <n v="4"/>
    <n v="102.33333333333333"/>
    <n v="0"/>
    <n v="8"/>
    <n v="22"/>
    <m/>
    <m/>
    <m/>
    <x v="1"/>
  </r>
  <r>
    <n v="42"/>
    <n v="8"/>
    <x v="8"/>
    <x v="11"/>
    <d v="2014-09-29T00:00:00"/>
    <s v="None_8h"/>
    <m/>
    <n v="42"/>
    <n v="1"/>
    <m/>
    <n v="8"/>
    <m/>
    <n v="375"/>
    <m/>
    <m/>
    <m/>
    <n v="15"/>
    <m/>
    <m/>
    <n v="3"/>
    <n v="102.33333333333333"/>
    <n v="0"/>
    <n v="8"/>
    <n v="23"/>
    <m/>
    <m/>
    <m/>
    <x v="1"/>
  </r>
  <r>
    <n v="42"/>
    <n v="8"/>
    <x v="8"/>
    <x v="11"/>
    <d v="2014-09-29T00:00:00"/>
    <s v="None_8h"/>
    <m/>
    <m/>
    <n v="2"/>
    <m/>
    <n v="9"/>
    <m/>
    <n v="374"/>
    <m/>
    <m/>
    <m/>
    <n v="16"/>
    <m/>
    <m/>
    <n v="4"/>
    <n v="102.33333333333333"/>
    <n v="0"/>
    <n v="9"/>
    <n v="25"/>
    <m/>
    <m/>
    <m/>
    <x v="1"/>
  </r>
  <r>
    <n v="42"/>
    <n v="8"/>
    <x v="8"/>
    <x v="11"/>
    <d v="2014-09-29T00:00:00"/>
    <s v="None_8h"/>
    <m/>
    <m/>
    <n v="3"/>
    <m/>
    <n v="9"/>
    <m/>
    <n v="432"/>
    <m/>
    <m/>
    <m/>
    <n v="16"/>
    <m/>
    <m/>
    <n v="4"/>
    <n v="102.33333333333333"/>
    <n v="0"/>
    <n v="9"/>
    <n v="25"/>
    <m/>
    <m/>
    <m/>
    <x v="1"/>
  </r>
  <r>
    <n v="42"/>
    <n v="8"/>
    <x v="8"/>
    <x v="11"/>
    <d v="2014-09-29T00:00:00"/>
    <s v="None_8h"/>
    <m/>
    <m/>
    <n v="4"/>
    <m/>
    <n v="8"/>
    <m/>
    <n v="362"/>
    <m/>
    <m/>
    <m/>
    <n v="12"/>
    <m/>
    <m/>
    <n v="4"/>
    <n v="102.33333333333333"/>
    <n v="0"/>
    <n v="8"/>
    <n v="20"/>
    <m/>
    <m/>
    <m/>
    <x v="1"/>
  </r>
  <r>
    <n v="4"/>
    <n v="8"/>
    <x v="8"/>
    <x v="11"/>
    <d v="2014-10-06T00:00:00"/>
    <s v="None_8h"/>
    <m/>
    <n v="4"/>
    <n v="1"/>
    <m/>
    <n v="9"/>
    <m/>
    <n v="430"/>
    <m/>
    <m/>
    <m/>
    <n v="16"/>
    <m/>
    <m/>
    <n v="4"/>
    <n v="102.33333333333333"/>
    <n v="0"/>
    <n v="9"/>
    <n v="25"/>
    <m/>
    <m/>
    <m/>
    <x v="1"/>
  </r>
  <r>
    <n v="4"/>
    <n v="8"/>
    <x v="8"/>
    <x v="11"/>
    <d v="2014-10-06T00:00:00"/>
    <s v="None_8h"/>
    <m/>
    <m/>
    <n v="2"/>
    <m/>
    <n v="8"/>
    <m/>
    <n v="380"/>
    <m/>
    <m/>
    <m/>
    <n v="16"/>
    <m/>
    <m/>
    <n v="3"/>
    <n v="102.33333333333333"/>
    <n v="0"/>
    <n v="8"/>
    <n v="24"/>
    <m/>
    <m/>
    <m/>
    <x v="1"/>
  </r>
  <r>
    <n v="4"/>
    <n v="8"/>
    <x v="8"/>
    <x v="11"/>
    <d v="2014-10-06T00:00:00"/>
    <s v="None_8h"/>
    <m/>
    <m/>
    <n v="3"/>
    <m/>
    <n v="9"/>
    <m/>
    <n v="435"/>
    <m/>
    <m/>
    <m/>
    <n v="15"/>
    <m/>
    <m/>
    <n v="4"/>
    <n v="102.33333333333333"/>
    <n v="0"/>
    <n v="9"/>
    <n v="24"/>
    <m/>
    <m/>
    <m/>
    <x v="1"/>
  </r>
  <r>
    <n v="4"/>
    <n v="8"/>
    <x v="8"/>
    <x v="11"/>
    <d v="2014-10-06T00:00:00"/>
    <s v="None_8h"/>
    <m/>
    <m/>
    <n v="4"/>
    <m/>
    <n v="8"/>
    <m/>
    <n v="361"/>
    <m/>
    <m/>
    <m/>
    <n v="15"/>
    <m/>
    <m/>
    <n v="3"/>
    <n v="102.33333333333333"/>
    <n v="0"/>
    <n v="8"/>
    <n v="23"/>
    <m/>
    <m/>
    <m/>
    <x v="1"/>
  </r>
  <r>
    <n v="20"/>
    <n v="8"/>
    <x v="8"/>
    <x v="11"/>
    <d v="2014-10-06T00:00:00"/>
    <s v="None_8h"/>
    <m/>
    <n v="20"/>
    <n v="1"/>
    <m/>
    <n v="8"/>
    <m/>
    <n v="370"/>
    <m/>
    <m/>
    <m/>
    <n v="16"/>
    <m/>
    <m/>
    <n v="3"/>
    <n v="102.33333333333333"/>
    <n v="0"/>
    <n v="8"/>
    <n v="24"/>
    <m/>
    <m/>
    <m/>
    <x v="1"/>
  </r>
  <r>
    <n v="20"/>
    <n v="8"/>
    <x v="8"/>
    <x v="11"/>
    <d v="2014-10-06T00:00:00"/>
    <s v="None_8h"/>
    <m/>
    <m/>
    <n v="2"/>
    <m/>
    <n v="9"/>
    <m/>
    <n v="390"/>
    <m/>
    <m/>
    <m/>
    <n v="17"/>
    <m/>
    <m/>
    <n v="4"/>
    <n v="102.33333333333333"/>
    <n v="0"/>
    <n v="9"/>
    <n v="26"/>
    <m/>
    <m/>
    <m/>
    <x v="1"/>
  </r>
  <r>
    <n v="20"/>
    <n v="8"/>
    <x v="8"/>
    <x v="11"/>
    <d v="2014-10-06T00:00:00"/>
    <s v="None_8h"/>
    <m/>
    <m/>
    <n v="3"/>
    <m/>
    <n v="10"/>
    <m/>
    <n v="350"/>
    <m/>
    <m/>
    <m/>
    <n v="13"/>
    <m/>
    <m/>
    <n v="4"/>
    <n v="102.33333333333333"/>
    <n v="0"/>
    <n v="10"/>
    <n v="23"/>
    <m/>
    <m/>
    <m/>
    <x v="1"/>
  </r>
  <r>
    <n v="20"/>
    <n v="8"/>
    <x v="8"/>
    <x v="11"/>
    <d v="2014-10-06T00:00:00"/>
    <s v="None_8h"/>
    <m/>
    <m/>
    <n v="4"/>
    <m/>
    <n v="9"/>
    <m/>
    <n v="400"/>
    <m/>
    <m/>
    <m/>
    <n v="14"/>
    <m/>
    <m/>
    <n v="4"/>
    <n v="102.33333333333333"/>
    <n v="0"/>
    <n v="9"/>
    <n v="23"/>
    <m/>
    <m/>
    <m/>
    <x v="1"/>
  </r>
  <r>
    <n v="34"/>
    <n v="8"/>
    <x v="8"/>
    <x v="11"/>
    <d v="2014-10-06T00:00:00"/>
    <s v="None_8h"/>
    <m/>
    <n v="34"/>
    <n v="1"/>
    <m/>
    <n v="9"/>
    <m/>
    <n v="410"/>
    <m/>
    <m/>
    <m/>
    <n v="16"/>
    <m/>
    <m/>
    <n v="4"/>
    <n v="102.33333333333333"/>
    <n v="0"/>
    <n v="9"/>
    <n v="25"/>
    <m/>
    <m/>
    <m/>
    <x v="1"/>
  </r>
  <r>
    <n v="34"/>
    <n v="8"/>
    <x v="8"/>
    <x v="11"/>
    <d v="2014-10-06T00:00:00"/>
    <s v="None_8h"/>
    <m/>
    <m/>
    <n v="2"/>
    <m/>
    <n v="8"/>
    <m/>
    <n v="345"/>
    <m/>
    <m/>
    <m/>
    <n v="17"/>
    <m/>
    <m/>
    <n v="3"/>
    <n v="102.33333333333333"/>
    <n v="0"/>
    <n v="8"/>
    <n v="25"/>
    <m/>
    <m/>
    <m/>
    <x v="1"/>
  </r>
  <r>
    <n v="34"/>
    <n v="8"/>
    <x v="8"/>
    <x v="11"/>
    <d v="2014-10-06T00:00:00"/>
    <s v="None_8h"/>
    <m/>
    <m/>
    <n v="3"/>
    <m/>
    <n v="8"/>
    <m/>
    <n v="344"/>
    <m/>
    <m/>
    <m/>
    <n v="17"/>
    <m/>
    <m/>
    <n v="3"/>
    <n v="102.33333333333333"/>
    <n v="0"/>
    <n v="8"/>
    <n v="25"/>
    <m/>
    <m/>
    <m/>
    <x v="1"/>
  </r>
  <r>
    <n v="34"/>
    <n v="8"/>
    <x v="8"/>
    <x v="11"/>
    <d v="2014-10-06T00:00:00"/>
    <s v="None_8h"/>
    <m/>
    <m/>
    <n v="4"/>
    <m/>
    <n v="9"/>
    <m/>
    <n v="385"/>
    <m/>
    <m/>
    <m/>
    <n v="16"/>
    <m/>
    <m/>
    <n v="4"/>
    <n v="102.33333333333333"/>
    <n v="0"/>
    <n v="9"/>
    <n v="25"/>
    <m/>
    <m/>
    <m/>
    <x v="1"/>
  </r>
  <r>
    <n v="6"/>
    <n v="8"/>
    <x v="8"/>
    <x v="11"/>
    <d v="2014-10-14T00:00:00"/>
    <s v="None_8h"/>
    <m/>
    <n v="6"/>
    <n v="1"/>
    <m/>
    <n v="9"/>
    <m/>
    <n v="430"/>
    <m/>
    <m/>
    <m/>
    <n v="14"/>
    <m/>
    <m/>
    <n v="4"/>
    <n v="102.33333333333333"/>
    <n v="0"/>
    <n v="9"/>
    <n v="23"/>
    <m/>
    <m/>
    <m/>
    <x v="1"/>
  </r>
  <r>
    <n v="6"/>
    <n v="8"/>
    <x v="8"/>
    <x v="11"/>
    <d v="2014-10-14T00:00:00"/>
    <s v="None_8h"/>
    <m/>
    <m/>
    <n v="2"/>
    <m/>
    <n v="9"/>
    <m/>
    <n v="370"/>
    <m/>
    <m/>
    <m/>
    <n v="14"/>
    <m/>
    <m/>
    <n v="3"/>
    <n v="102.33333333333333"/>
    <n v="0"/>
    <n v="9"/>
    <n v="23"/>
    <m/>
    <m/>
    <m/>
    <x v="1"/>
  </r>
  <r>
    <n v="6"/>
    <n v="8"/>
    <x v="8"/>
    <x v="11"/>
    <d v="2014-10-14T00:00:00"/>
    <s v="None_8h"/>
    <m/>
    <m/>
    <n v="3"/>
    <m/>
    <n v="9"/>
    <m/>
    <n v="440"/>
    <m/>
    <m/>
    <m/>
    <n v="14"/>
    <m/>
    <m/>
    <n v="4"/>
    <n v="102.33333333333333"/>
    <n v="0"/>
    <n v="9"/>
    <n v="23"/>
    <m/>
    <m/>
    <m/>
    <x v="1"/>
  </r>
  <r>
    <n v="6"/>
    <n v="8"/>
    <x v="8"/>
    <x v="11"/>
    <d v="2014-10-14T00:00:00"/>
    <s v="None_8h"/>
    <m/>
    <m/>
    <n v="4"/>
    <m/>
    <n v="8"/>
    <m/>
    <n v="370"/>
    <m/>
    <m/>
    <m/>
    <n v="12"/>
    <m/>
    <m/>
    <n v="4"/>
    <n v="102.33333333333333"/>
    <n v="0"/>
    <n v="8"/>
    <n v="20"/>
    <m/>
    <m/>
    <m/>
    <x v="1"/>
  </r>
  <r>
    <n v="27"/>
    <n v="8"/>
    <x v="8"/>
    <x v="11"/>
    <d v="2014-10-14T00:00:00"/>
    <s v="None_8h"/>
    <m/>
    <s v="Otane"/>
    <n v="1"/>
    <m/>
    <n v="8"/>
    <m/>
    <m/>
    <m/>
    <m/>
    <m/>
    <n v="16"/>
    <m/>
    <m/>
    <n v="4"/>
    <n v="102.33333333333333"/>
    <n v="0"/>
    <n v="8"/>
    <n v="24"/>
    <m/>
    <m/>
    <m/>
    <x v="1"/>
  </r>
  <r>
    <n v="27"/>
    <n v="8"/>
    <x v="8"/>
    <x v="11"/>
    <d v="2014-10-14T00:00:00"/>
    <s v="None_8h"/>
    <m/>
    <m/>
    <n v="2"/>
    <m/>
    <n v="8"/>
    <m/>
    <m/>
    <m/>
    <m/>
    <m/>
    <n v="14"/>
    <m/>
    <m/>
    <n v="3"/>
    <n v="102.33333333333333"/>
    <n v="0"/>
    <n v="8"/>
    <n v="22"/>
    <m/>
    <m/>
    <m/>
    <x v="1"/>
  </r>
  <r>
    <n v="27"/>
    <n v="8"/>
    <x v="8"/>
    <x v="11"/>
    <d v="2014-10-14T00:00:00"/>
    <s v="None_8h"/>
    <m/>
    <m/>
    <n v="3"/>
    <m/>
    <n v="8"/>
    <m/>
    <m/>
    <m/>
    <m/>
    <m/>
    <n v="15"/>
    <m/>
    <m/>
    <n v="4"/>
    <n v="102.33333333333333"/>
    <n v="0"/>
    <n v="8"/>
    <n v="23"/>
    <m/>
    <m/>
    <m/>
    <x v="1"/>
  </r>
  <r>
    <n v="27"/>
    <n v="8"/>
    <x v="8"/>
    <x v="11"/>
    <d v="2014-10-14T00:00:00"/>
    <s v="None_8h"/>
    <m/>
    <m/>
    <n v="4"/>
    <m/>
    <n v="8"/>
    <m/>
    <m/>
    <m/>
    <m/>
    <m/>
    <n v="13"/>
    <m/>
    <m/>
    <n v="4"/>
    <n v="102.33333333333333"/>
    <n v="0"/>
    <n v="8"/>
    <n v="21"/>
    <m/>
    <m/>
    <m/>
    <x v="1"/>
  </r>
  <r>
    <n v="27"/>
    <n v="8"/>
    <x v="8"/>
    <x v="11"/>
    <d v="2014-10-14T00:00:00"/>
    <s v="None_8h"/>
    <m/>
    <m/>
    <n v="5"/>
    <m/>
    <n v="8"/>
    <m/>
    <m/>
    <m/>
    <m/>
    <m/>
    <n v="13"/>
    <m/>
    <m/>
    <n v="3"/>
    <n v="102.33333333333333"/>
    <n v="0"/>
    <n v="8"/>
    <n v="21"/>
    <m/>
    <m/>
    <m/>
    <x v="1"/>
  </r>
  <r>
    <n v="27"/>
    <n v="8"/>
    <x v="8"/>
    <x v="11"/>
    <d v="2014-10-14T00:00:00"/>
    <s v="None_8h"/>
    <m/>
    <n v="27"/>
    <n v="1"/>
    <m/>
    <n v="8"/>
    <m/>
    <n v="360"/>
    <m/>
    <m/>
    <m/>
    <n v="14"/>
    <m/>
    <m/>
    <n v="4"/>
    <n v="102.33333333333333"/>
    <n v="0"/>
    <n v="8"/>
    <n v="22"/>
    <m/>
    <m/>
    <m/>
    <x v="1"/>
  </r>
  <r>
    <n v="27"/>
    <n v="8"/>
    <x v="8"/>
    <x v="11"/>
    <d v="2014-10-14T00:00:00"/>
    <s v="None_8h"/>
    <m/>
    <m/>
    <n v="2"/>
    <m/>
    <n v="9"/>
    <m/>
    <n v="410"/>
    <m/>
    <m/>
    <m/>
    <n v="14"/>
    <m/>
    <m/>
    <n v="4"/>
    <n v="102.33333333333333"/>
    <n v="0"/>
    <n v="9"/>
    <n v="23"/>
    <m/>
    <m/>
    <m/>
    <x v="1"/>
  </r>
  <r>
    <n v="27"/>
    <n v="8"/>
    <x v="8"/>
    <x v="11"/>
    <d v="2014-10-14T00:00:00"/>
    <s v="None_8h"/>
    <m/>
    <m/>
    <n v="3"/>
    <m/>
    <n v="8"/>
    <m/>
    <n v="350"/>
    <m/>
    <m/>
    <m/>
    <n v="12"/>
    <m/>
    <m/>
    <n v="3"/>
    <n v="102.33333333333333"/>
    <n v="0"/>
    <n v="8"/>
    <n v="20"/>
    <m/>
    <m/>
    <m/>
    <x v="1"/>
  </r>
  <r>
    <n v="27"/>
    <n v="8"/>
    <x v="8"/>
    <x v="11"/>
    <d v="2014-10-14T00:00:00"/>
    <s v="None_8h"/>
    <m/>
    <m/>
    <n v="4"/>
    <m/>
    <n v="8"/>
    <m/>
    <n v="335"/>
    <m/>
    <m/>
    <m/>
    <n v="13"/>
    <m/>
    <m/>
    <n v="3"/>
    <n v="102.33333333333333"/>
    <n v="0"/>
    <n v="8"/>
    <n v="21"/>
    <m/>
    <m/>
    <m/>
    <x v="1"/>
  </r>
  <r>
    <n v="31"/>
    <n v="8"/>
    <x v="8"/>
    <x v="11"/>
    <d v="2014-10-14T00:00:00"/>
    <s v="None_8h"/>
    <m/>
    <n v="31"/>
    <n v="1"/>
    <m/>
    <n v="8"/>
    <m/>
    <n v="330"/>
    <m/>
    <m/>
    <m/>
    <n v="13"/>
    <m/>
    <m/>
    <n v="3"/>
    <n v="102.33333333333333"/>
    <n v="0"/>
    <n v="8"/>
    <n v="21"/>
    <m/>
    <m/>
    <m/>
    <x v="1"/>
  </r>
  <r>
    <n v="31"/>
    <n v="8"/>
    <x v="8"/>
    <x v="11"/>
    <d v="2014-10-14T00:00:00"/>
    <s v="None_8h"/>
    <m/>
    <m/>
    <n v="2"/>
    <m/>
    <n v="8"/>
    <m/>
    <n v="375"/>
    <m/>
    <m/>
    <m/>
    <n v="14"/>
    <m/>
    <m/>
    <n v="4"/>
    <n v="102.33333333333333"/>
    <n v="0"/>
    <n v="8"/>
    <n v="22"/>
    <m/>
    <m/>
    <m/>
    <x v="1"/>
  </r>
  <r>
    <n v="31"/>
    <n v="8"/>
    <x v="8"/>
    <x v="11"/>
    <d v="2014-10-14T00:00:00"/>
    <s v="None_8h"/>
    <m/>
    <m/>
    <n v="3"/>
    <m/>
    <n v="9"/>
    <m/>
    <n v="395"/>
    <m/>
    <m/>
    <m/>
    <n v="14"/>
    <m/>
    <m/>
    <n v="4"/>
    <n v="102.33333333333333"/>
    <n v="0"/>
    <n v="9"/>
    <n v="23"/>
    <m/>
    <m/>
    <m/>
    <x v="1"/>
  </r>
  <r>
    <n v="31"/>
    <n v="8"/>
    <x v="8"/>
    <x v="11"/>
    <d v="2014-10-14T00:00:00"/>
    <s v="None_8h"/>
    <m/>
    <m/>
    <n v="4"/>
    <m/>
    <n v="8"/>
    <m/>
    <n v="420"/>
    <m/>
    <m/>
    <m/>
    <n v="15"/>
    <m/>
    <m/>
    <n v="4"/>
    <n v="102.33333333333333"/>
    <n v="0"/>
    <n v="8"/>
    <n v="23"/>
    <m/>
    <m/>
    <m/>
    <x v="1"/>
  </r>
  <r>
    <n v="1"/>
    <n v="8"/>
    <x v="8"/>
    <x v="11"/>
    <d v="2014-10-20T00:00:00"/>
    <s v="None_8h"/>
    <m/>
    <n v="1"/>
    <n v="1"/>
    <m/>
    <n v="8"/>
    <m/>
    <n v="390"/>
    <m/>
    <m/>
    <m/>
    <n v="15"/>
    <m/>
    <m/>
    <n v="4"/>
    <n v="102.33333333333333"/>
    <n v="0"/>
    <n v="8"/>
    <n v="23"/>
    <m/>
    <m/>
    <m/>
    <x v="1"/>
  </r>
  <r>
    <n v="1"/>
    <n v="8"/>
    <x v="8"/>
    <x v="11"/>
    <d v="2014-10-20T00:00:00"/>
    <s v="None_8h"/>
    <m/>
    <m/>
    <n v="2"/>
    <m/>
    <n v="9"/>
    <m/>
    <n v="515"/>
    <m/>
    <m/>
    <m/>
    <n v="15"/>
    <m/>
    <m/>
    <n v="4"/>
    <n v="102.33333333333333"/>
    <n v="0"/>
    <n v="9"/>
    <n v="24"/>
    <m/>
    <m/>
    <m/>
    <x v="1"/>
  </r>
  <r>
    <n v="1"/>
    <n v="8"/>
    <x v="8"/>
    <x v="11"/>
    <d v="2014-10-20T00:00:00"/>
    <s v="None_8h"/>
    <m/>
    <m/>
    <n v="3"/>
    <m/>
    <n v="8"/>
    <m/>
    <n v="392"/>
    <m/>
    <m/>
    <m/>
    <n v="16"/>
    <m/>
    <m/>
    <n v="4"/>
    <n v="102.33333333333333"/>
    <n v="0"/>
    <n v="8"/>
    <n v="24"/>
    <m/>
    <m/>
    <m/>
    <x v="1"/>
  </r>
  <r>
    <n v="1"/>
    <n v="8"/>
    <x v="8"/>
    <x v="11"/>
    <d v="2014-10-20T00:00:00"/>
    <s v="None_8h"/>
    <m/>
    <m/>
    <n v="4"/>
    <m/>
    <n v="9"/>
    <m/>
    <n v="445"/>
    <m/>
    <m/>
    <m/>
    <n v="16"/>
    <m/>
    <m/>
    <n v="5"/>
    <n v="102.33333333333333"/>
    <n v="0"/>
    <n v="9"/>
    <n v="25"/>
    <m/>
    <m/>
    <m/>
    <x v="1"/>
  </r>
  <r>
    <n v="3"/>
    <n v="8"/>
    <x v="8"/>
    <x v="11"/>
    <d v="2014-10-20T00:00:00"/>
    <s v="None_8h"/>
    <m/>
    <n v="3"/>
    <n v="1"/>
    <m/>
    <n v="8"/>
    <m/>
    <n v="390"/>
    <m/>
    <m/>
    <m/>
    <n v="13"/>
    <m/>
    <m/>
    <n v="4"/>
    <n v="102.33333333333333"/>
    <n v="0"/>
    <n v="8"/>
    <n v="21"/>
    <m/>
    <m/>
    <m/>
    <x v="1"/>
  </r>
  <r>
    <n v="3"/>
    <n v="8"/>
    <x v="8"/>
    <x v="11"/>
    <d v="2014-10-20T00:00:00"/>
    <s v="None_8h"/>
    <m/>
    <m/>
    <n v="2"/>
    <m/>
    <n v="8"/>
    <m/>
    <n v="385"/>
    <m/>
    <m/>
    <m/>
    <n v="16"/>
    <m/>
    <m/>
    <n v="4"/>
    <n v="102.33333333333333"/>
    <n v="0"/>
    <n v="8"/>
    <n v="24"/>
    <m/>
    <m/>
    <m/>
    <x v="1"/>
  </r>
  <r>
    <n v="3"/>
    <n v="8"/>
    <x v="8"/>
    <x v="11"/>
    <d v="2014-10-20T00:00:00"/>
    <s v="None_8h"/>
    <m/>
    <m/>
    <n v="3"/>
    <m/>
    <n v="8"/>
    <m/>
    <n v="375"/>
    <m/>
    <m/>
    <m/>
    <n v="12"/>
    <m/>
    <m/>
    <n v="4"/>
    <n v="102.33333333333333"/>
    <n v="0"/>
    <n v="8"/>
    <n v="20"/>
    <m/>
    <m/>
    <m/>
    <x v="1"/>
  </r>
  <r>
    <n v="3"/>
    <n v="8"/>
    <x v="8"/>
    <x v="11"/>
    <d v="2014-10-20T00:00:00"/>
    <s v="None_8h"/>
    <m/>
    <m/>
    <n v="4"/>
    <m/>
    <n v="8"/>
    <m/>
    <n v="393"/>
    <m/>
    <m/>
    <m/>
    <n v="15"/>
    <m/>
    <m/>
    <n v="4"/>
    <n v="102.33333333333333"/>
    <n v="0"/>
    <n v="8"/>
    <n v="23"/>
    <m/>
    <m/>
    <m/>
    <x v="1"/>
  </r>
  <r>
    <n v="43"/>
    <n v="8"/>
    <x v="8"/>
    <x v="11"/>
    <d v="2014-10-20T00:00:00"/>
    <s v="None_8h"/>
    <m/>
    <n v="43"/>
    <n v="1"/>
    <m/>
    <n v="8"/>
    <m/>
    <n v="410"/>
    <m/>
    <m/>
    <m/>
    <n v="13"/>
    <m/>
    <m/>
    <n v="4"/>
    <n v="102.33333333333333"/>
    <n v="0"/>
    <n v="8"/>
    <n v="21"/>
    <m/>
    <m/>
    <m/>
    <x v="1"/>
  </r>
  <r>
    <n v="43"/>
    <n v="8"/>
    <x v="8"/>
    <x v="11"/>
    <d v="2014-10-20T00:00:00"/>
    <s v="None_8h"/>
    <m/>
    <m/>
    <n v="2"/>
    <m/>
    <n v="9"/>
    <m/>
    <n v="350"/>
    <m/>
    <m/>
    <m/>
    <n v="15"/>
    <m/>
    <m/>
    <n v="3"/>
    <n v="102.33333333333333"/>
    <n v="0"/>
    <n v="9"/>
    <n v="24"/>
    <m/>
    <m/>
    <m/>
    <x v="1"/>
  </r>
  <r>
    <n v="43"/>
    <n v="8"/>
    <x v="8"/>
    <x v="11"/>
    <d v="2014-10-20T00:00:00"/>
    <s v="None_8h"/>
    <m/>
    <m/>
    <n v="3"/>
    <m/>
    <n v="8"/>
    <m/>
    <n v="395"/>
    <m/>
    <m/>
    <m/>
    <n v="15"/>
    <m/>
    <m/>
    <n v="4"/>
    <n v="102.33333333333333"/>
    <n v="0"/>
    <n v="8"/>
    <n v="23"/>
    <m/>
    <m/>
    <m/>
    <x v="1"/>
  </r>
  <r>
    <n v="43"/>
    <n v="8"/>
    <x v="8"/>
    <x v="11"/>
    <d v="2014-10-20T00:00:00"/>
    <s v="None_8h"/>
    <m/>
    <m/>
    <n v="4"/>
    <m/>
    <n v="9"/>
    <m/>
    <n v="410"/>
    <m/>
    <m/>
    <m/>
    <n v="14"/>
    <m/>
    <m/>
    <n v="4"/>
    <n v="102.33333333333333"/>
    <n v="0"/>
    <n v="9"/>
    <n v="23"/>
    <m/>
    <m/>
    <m/>
    <x v="1"/>
  </r>
  <r>
    <n v="2"/>
    <n v="8"/>
    <x v="8"/>
    <x v="11"/>
    <d v="2014-11-03T00:00:00"/>
    <s v="None_8h"/>
    <m/>
    <n v="2"/>
    <n v="1"/>
    <m/>
    <n v="8"/>
    <m/>
    <n v="360"/>
    <m/>
    <m/>
    <m/>
    <n v="12"/>
    <m/>
    <m/>
    <n v="4"/>
    <n v="102.33333333333333"/>
    <n v="0"/>
    <n v="8"/>
    <n v="20"/>
    <m/>
    <m/>
    <m/>
    <x v="1"/>
  </r>
  <r>
    <n v="2"/>
    <n v="8"/>
    <x v="8"/>
    <x v="11"/>
    <d v="2014-11-03T00:00:00"/>
    <s v="None_8h"/>
    <m/>
    <m/>
    <n v="2"/>
    <m/>
    <n v="9"/>
    <m/>
    <n v="415"/>
    <m/>
    <m/>
    <m/>
    <n v="15"/>
    <m/>
    <m/>
    <n v="4"/>
    <n v="102.33333333333333"/>
    <n v="0"/>
    <n v="9"/>
    <n v="24"/>
    <m/>
    <m/>
    <m/>
    <x v="1"/>
  </r>
  <r>
    <n v="2"/>
    <n v="8"/>
    <x v="8"/>
    <x v="11"/>
    <d v="2014-11-03T00:00:00"/>
    <s v="None_8h"/>
    <m/>
    <m/>
    <n v="3"/>
    <m/>
    <n v="13"/>
    <m/>
    <m/>
    <m/>
    <m/>
    <m/>
    <n v="11"/>
    <m/>
    <m/>
    <n v="5"/>
    <n v="102.33333333333333"/>
    <n v="0"/>
    <n v="13"/>
    <n v="24"/>
    <m/>
    <m/>
    <m/>
    <x v="1"/>
  </r>
  <r>
    <n v="2"/>
    <n v="8"/>
    <x v="8"/>
    <x v="11"/>
    <d v="2014-11-03T00:00:00"/>
    <s v="None_8h"/>
    <m/>
    <m/>
    <n v="4"/>
    <m/>
    <n v="8"/>
    <m/>
    <n v="393"/>
    <m/>
    <m/>
    <m/>
    <n v="15"/>
    <m/>
    <m/>
    <n v="4"/>
    <n v="102.33333333333333"/>
    <n v="0"/>
    <n v="8"/>
    <n v="23"/>
    <m/>
    <m/>
    <m/>
    <x v="1"/>
  </r>
  <r>
    <n v="5"/>
    <n v="8"/>
    <x v="8"/>
    <x v="11"/>
    <d v="2014-11-03T00:00:00"/>
    <s v="None_8h"/>
    <m/>
    <n v="5"/>
    <n v="1"/>
    <m/>
    <n v="8"/>
    <m/>
    <m/>
    <m/>
    <m/>
    <m/>
    <n v="15"/>
    <m/>
    <m/>
    <n v="4"/>
    <n v="102.33333333333333"/>
    <n v="0"/>
    <n v="8"/>
    <n v="23"/>
    <m/>
    <m/>
    <m/>
    <x v="1"/>
  </r>
  <r>
    <n v="5"/>
    <n v="8"/>
    <x v="8"/>
    <x v="11"/>
    <d v="2014-11-03T00:00:00"/>
    <s v="None_8h"/>
    <m/>
    <m/>
    <n v="2"/>
    <m/>
    <n v="9"/>
    <m/>
    <m/>
    <m/>
    <m/>
    <m/>
    <n v="13"/>
    <m/>
    <m/>
    <n v="4"/>
    <n v="102.33333333333333"/>
    <n v="0"/>
    <n v="9"/>
    <n v="22"/>
    <m/>
    <m/>
    <m/>
    <x v="1"/>
  </r>
  <r>
    <n v="5"/>
    <n v="8"/>
    <x v="8"/>
    <x v="11"/>
    <d v="2014-11-03T00:00:00"/>
    <s v="None_8h"/>
    <m/>
    <m/>
    <n v="3"/>
    <m/>
    <n v="9"/>
    <m/>
    <m/>
    <m/>
    <m/>
    <m/>
    <n v="16"/>
    <m/>
    <m/>
    <n v="4"/>
    <n v="102.33333333333333"/>
    <n v="0"/>
    <n v="9"/>
    <n v="25"/>
    <m/>
    <m/>
    <m/>
    <x v="1"/>
  </r>
  <r>
    <n v="5"/>
    <n v="8"/>
    <x v="8"/>
    <x v="11"/>
    <d v="2014-11-03T00:00:00"/>
    <s v="None_8h"/>
    <m/>
    <m/>
    <n v="4"/>
    <m/>
    <n v="8"/>
    <m/>
    <m/>
    <m/>
    <m/>
    <m/>
    <n v="14"/>
    <m/>
    <m/>
    <n v="3"/>
    <n v="102.33333333333333"/>
    <n v="0"/>
    <n v="8"/>
    <n v="22"/>
    <m/>
    <m/>
    <m/>
    <x v="1"/>
  </r>
  <r>
    <n v="35"/>
    <n v="8"/>
    <x v="8"/>
    <x v="11"/>
    <d v="2014-11-03T00:00:00"/>
    <s v="None_8h"/>
    <m/>
    <n v="35"/>
    <n v="1"/>
    <m/>
    <n v="8"/>
    <m/>
    <n v="400"/>
    <m/>
    <m/>
    <m/>
    <n v="14"/>
    <m/>
    <m/>
    <n v="4"/>
    <n v="102.33333333333333"/>
    <n v="0"/>
    <n v="8"/>
    <n v="22"/>
    <m/>
    <m/>
    <m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836">
  <r>
    <m/>
    <m/>
    <m/>
    <x v="0"/>
    <x v="0"/>
    <x v="0"/>
    <m/>
    <m/>
    <m/>
    <m/>
    <m/>
    <s v="#"/>
    <x v="0"/>
    <s v="#"/>
    <s v="mm"/>
    <s v="mm"/>
    <s v="mm"/>
    <s v="#"/>
    <s v="#"/>
    <s v="mm"/>
    <s v="V, &gt;=DR, &gt;=TS"/>
    <m/>
    <m/>
    <m/>
    <m/>
    <m/>
    <m/>
    <m/>
    <m/>
    <m/>
    <s v="#"/>
  </r>
  <r>
    <s v="Exp2"/>
    <m/>
    <s v="Amarok R1 0D"/>
    <x v="0"/>
    <x v="1"/>
    <x v="1"/>
    <d v="2014-05-20T00:00:00"/>
    <m/>
    <m/>
    <s v="Amarok R1 0D"/>
    <n v="1"/>
    <m/>
    <x v="1"/>
    <m/>
    <n v="408"/>
    <m/>
    <m/>
    <m/>
    <n v="20"/>
    <m/>
    <m/>
    <m/>
    <m/>
    <m/>
    <m/>
    <n v="36"/>
    <m/>
    <m/>
    <m/>
    <s v="FLN"/>
    <n v="16"/>
  </r>
  <r>
    <s v="Exp2"/>
    <m/>
    <s v="Amarok R1 0D"/>
    <x v="0"/>
    <x v="1"/>
    <x v="1"/>
    <d v="2014-05-20T00:00:00"/>
    <m/>
    <m/>
    <m/>
    <n v="2"/>
    <m/>
    <x v="1"/>
    <m/>
    <n v="450"/>
    <m/>
    <m/>
    <m/>
    <n v="23"/>
    <m/>
    <m/>
    <m/>
    <m/>
    <m/>
    <m/>
    <n v="39"/>
    <m/>
    <m/>
    <m/>
    <s v="FLN"/>
    <n v="16"/>
  </r>
  <r>
    <s v="Exp2"/>
    <m/>
    <s v="Amarok R1 0D"/>
    <x v="0"/>
    <x v="1"/>
    <x v="1"/>
    <d v="2014-05-20T00:00:00"/>
    <m/>
    <m/>
    <m/>
    <n v="3"/>
    <m/>
    <x v="2"/>
    <m/>
    <n v="455"/>
    <m/>
    <m/>
    <m/>
    <n v="22"/>
    <m/>
    <m/>
    <m/>
    <m/>
    <m/>
    <m/>
    <n v="35"/>
    <m/>
    <m/>
    <m/>
    <s v="FLN"/>
    <n v="13"/>
  </r>
  <r>
    <s v="Exp2"/>
    <m/>
    <s v="Amarok R1 0D"/>
    <x v="0"/>
    <x v="1"/>
    <x v="1"/>
    <d v="2014-05-20T00:00:00"/>
    <m/>
    <m/>
    <m/>
    <n v="4"/>
    <m/>
    <x v="3"/>
    <m/>
    <n v="380"/>
    <m/>
    <m/>
    <m/>
    <n v="23"/>
    <m/>
    <m/>
    <m/>
    <m/>
    <m/>
    <m/>
    <n v="40"/>
    <m/>
    <m/>
    <m/>
    <s v="FLN"/>
    <n v="17"/>
  </r>
  <r>
    <s v="Exp2"/>
    <m/>
    <s v="Amarok R2 0D"/>
    <x v="0"/>
    <x v="1"/>
    <x v="1"/>
    <d v="2014-05-20T00:00:00"/>
    <m/>
    <m/>
    <s v="Amarok R2 0D"/>
    <n v="1"/>
    <m/>
    <x v="4"/>
    <m/>
    <n v="334"/>
    <m/>
    <m/>
    <m/>
    <n v="17"/>
    <m/>
    <m/>
    <m/>
    <m/>
    <m/>
    <m/>
    <n v="31"/>
    <m/>
    <m/>
    <m/>
    <s v="FLN"/>
    <n v="14"/>
  </r>
  <r>
    <s v="Exp2"/>
    <m/>
    <s v="Amarok R2 0D"/>
    <x v="0"/>
    <x v="1"/>
    <x v="1"/>
    <d v="2014-05-20T00:00:00"/>
    <m/>
    <m/>
    <m/>
    <n v="2"/>
    <m/>
    <x v="4"/>
    <m/>
    <n v="384"/>
    <m/>
    <m/>
    <m/>
    <n v="20"/>
    <m/>
    <m/>
    <m/>
    <m/>
    <m/>
    <m/>
    <n v="34"/>
    <m/>
    <m/>
    <m/>
    <s v="FLN"/>
    <n v="14"/>
  </r>
  <r>
    <s v="Exp2"/>
    <m/>
    <s v="Amarok R2 0D"/>
    <x v="0"/>
    <x v="1"/>
    <x v="1"/>
    <d v="2014-05-20T00:00:00"/>
    <m/>
    <m/>
    <m/>
    <n v="3"/>
    <m/>
    <x v="5"/>
    <m/>
    <n v="408"/>
    <m/>
    <m/>
    <m/>
    <n v="23"/>
    <m/>
    <m/>
    <m/>
    <m/>
    <m/>
    <m/>
    <n v="38"/>
    <m/>
    <m/>
    <m/>
    <s v="FLN"/>
    <n v="15"/>
  </r>
  <r>
    <s v="Exp2"/>
    <m/>
    <s v="Amarok R2 0D"/>
    <x v="0"/>
    <x v="1"/>
    <x v="1"/>
    <d v="2014-05-20T00:00:00"/>
    <m/>
    <m/>
    <m/>
    <n v="4"/>
    <m/>
    <x v="1"/>
    <m/>
    <n v="446"/>
    <m/>
    <m/>
    <m/>
    <n v="22"/>
    <m/>
    <m/>
    <m/>
    <m/>
    <m/>
    <m/>
    <n v="38"/>
    <m/>
    <m/>
    <m/>
    <s v="FLN"/>
    <n v="16"/>
  </r>
  <r>
    <s v="Exp2"/>
    <m/>
    <s v="Amarok R3 0D"/>
    <x v="0"/>
    <x v="1"/>
    <x v="1"/>
    <d v="2014-05-20T00:00:00"/>
    <m/>
    <m/>
    <s v="Amarok R3 0D"/>
    <n v="1"/>
    <m/>
    <x v="6"/>
    <m/>
    <n v="455"/>
    <m/>
    <m/>
    <m/>
    <n v="17"/>
    <m/>
    <m/>
    <m/>
    <m/>
    <m/>
    <m/>
    <n v="27"/>
    <m/>
    <m/>
    <m/>
    <s v="FLN"/>
    <n v="10"/>
  </r>
  <r>
    <s v="Exp2"/>
    <m/>
    <s v="Amarok R3 0D"/>
    <x v="0"/>
    <x v="1"/>
    <x v="1"/>
    <d v="2014-05-20T00:00:00"/>
    <m/>
    <m/>
    <m/>
    <n v="2"/>
    <m/>
    <x v="4"/>
    <m/>
    <n v="430"/>
    <m/>
    <m/>
    <m/>
    <n v="18"/>
    <m/>
    <m/>
    <m/>
    <m/>
    <m/>
    <m/>
    <n v="32"/>
    <m/>
    <m/>
    <m/>
    <s v="FLN"/>
    <n v="14"/>
  </r>
  <r>
    <s v="Exp2"/>
    <m/>
    <s v="Amarok R3 0D"/>
    <x v="0"/>
    <x v="1"/>
    <x v="1"/>
    <d v="2014-05-20T00:00:00"/>
    <m/>
    <m/>
    <m/>
    <n v="3"/>
    <m/>
    <x v="7"/>
    <m/>
    <n v="470"/>
    <m/>
    <m/>
    <m/>
    <n v="17"/>
    <m/>
    <m/>
    <m/>
    <m/>
    <m/>
    <m/>
    <n v="28"/>
    <m/>
    <m/>
    <m/>
    <s v="FLN"/>
    <n v="11"/>
  </r>
  <r>
    <s v="Exp2"/>
    <m/>
    <s v="Amarok R3 0D"/>
    <x v="0"/>
    <x v="1"/>
    <x v="1"/>
    <d v="2014-05-20T00:00:00"/>
    <m/>
    <m/>
    <m/>
    <n v="4"/>
    <m/>
    <x v="4"/>
    <m/>
    <n v="440"/>
    <m/>
    <m/>
    <m/>
    <n v="19"/>
    <m/>
    <m/>
    <m/>
    <m/>
    <m/>
    <m/>
    <n v="33"/>
    <m/>
    <m/>
    <m/>
    <s v="FLN"/>
    <n v="14"/>
  </r>
  <r>
    <s v="Exp2"/>
    <m/>
    <s v="Amarok R40D"/>
    <x v="0"/>
    <x v="1"/>
    <x v="1"/>
    <d v="2014-05-20T00:00:00"/>
    <m/>
    <m/>
    <s v="Amarok R40D"/>
    <n v="1"/>
    <m/>
    <x v="7"/>
    <m/>
    <n v="364"/>
    <m/>
    <m/>
    <m/>
    <n v="24"/>
    <m/>
    <m/>
    <m/>
    <m/>
    <m/>
    <m/>
    <n v="35"/>
    <m/>
    <m/>
    <m/>
    <s v="FLN"/>
    <n v="11"/>
  </r>
  <r>
    <s v="Exp2"/>
    <m/>
    <s v="Amarok R40D"/>
    <x v="0"/>
    <x v="1"/>
    <x v="1"/>
    <d v="2014-05-20T00:00:00"/>
    <m/>
    <m/>
    <m/>
    <n v="2"/>
    <m/>
    <x v="8"/>
    <m/>
    <n v="300"/>
    <m/>
    <m/>
    <m/>
    <n v="19"/>
    <m/>
    <m/>
    <m/>
    <m/>
    <m/>
    <m/>
    <n v="38"/>
    <m/>
    <m/>
    <m/>
    <s v="FLN"/>
    <n v="19"/>
  </r>
  <r>
    <s v="Exp2"/>
    <m/>
    <s v="Amarok R40D"/>
    <x v="0"/>
    <x v="1"/>
    <x v="1"/>
    <d v="2014-05-20T00:00:00"/>
    <m/>
    <m/>
    <m/>
    <n v="3"/>
    <m/>
    <x v="2"/>
    <m/>
    <n v="325"/>
    <m/>
    <m/>
    <m/>
    <n v="23"/>
    <m/>
    <m/>
    <m/>
    <m/>
    <m/>
    <m/>
    <n v="36"/>
    <m/>
    <m/>
    <m/>
    <s v="FLN"/>
    <n v="13"/>
  </r>
  <r>
    <s v="Exp2"/>
    <m/>
    <s v="Amarok R40D"/>
    <x v="0"/>
    <x v="1"/>
    <x v="1"/>
    <d v="2014-05-20T00:00:00"/>
    <m/>
    <m/>
    <m/>
    <n v="4"/>
    <m/>
    <x v="1"/>
    <m/>
    <n v="435"/>
    <m/>
    <m/>
    <m/>
    <n v="21"/>
    <m/>
    <m/>
    <m/>
    <m/>
    <m/>
    <m/>
    <n v="37"/>
    <m/>
    <m/>
    <m/>
    <s v="FLN"/>
    <n v="16"/>
  </r>
  <r>
    <s v="Exp2"/>
    <m/>
    <s v="Aspring R3 0D"/>
    <x v="0"/>
    <x v="1"/>
    <x v="2"/>
    <d v="2014-05-21T00:00:00"/>
    <m/>
    <m/>
    <s v="Aspring R3 0D"/>
    <n v="1"/>
    <m/>
    <x v="1"/>
    <m/>
    <n v="393"/>
    <m/>
    <m/>
    <m/>
    <n v="22"/>
    <m/>
    <m/>
    <n v="3"/>
    <m/>
    <m/>
    <m/>
    <n v="38"/>
    <m/>
    <m/>
    <m/>
    <s v="FLN"/>
    <n v="16"/>
  </r>
  <r>
    <s v="Exp2"/>
    <m/>
    <s v="Aspring R3 0D"/>
    <x v="0"/>
    <x v="1"/>
    <x v="2"/>
    <d v="2014-05-21T00:00:00"/>
    <m/>
    <m/>
    <m/>
    <n v="2"/>
    <m/>
    <x v="1"/>
    <m/>
    <n v="483"/>
    <m/>
    <m/>
    <m/>
    <n v="27"/>
    <m/>
    <m/>
    <n v="4"/>
    <m/>
    <m/>
    <m/>
    <n v="43"/>
    <m/>
    <m/>
    <m/>
    <s v="FLN"/>
    <n v="16"/>
  </r>
  <r>
    <s v="Exp2"/>
    <m/>
    <s v="Aspring R3 0D"/>
    <x v="0"/>
    <x v="1"/>
    <x v="2"/>
    <d v="2014-05-21T00:00:00"/>
    <m/>
    <m/>
    <m/>
    <n v="3"/>
    <m/>
    <x v="3"/>
    <m/>
    <n v="265"/>
    <m/>
    <m/>
    <m/>
    <m/>
    <m/>
    <m/>
    <n v="4"/>
    <m/>
    <m/>
    <m/>
    <s v=""/>
    <m/>
    <m/>
    <m/>
    <s v="FLN"/>
    <n v="17"/>
  </r>
  <r>
    <s v="Exp2"/>
    <m/>
    <s v="Aspring R4 0D"/>
    <x v="0"/>
    <x v="1"/>
    <x v="2"/>
    <d v="2014-05-21T00:00:00"/>
    <m/>
    <m/>
    <s v="Aspring R4 0D"/>
    <n v="1"/>
    <m/>
    <x v="4"/>
    <m/>
    <n v="337"/>
    <m/>
    <m/>
    <m/>
    <n v="23"/>
    <m/>
    <m/>
    <n v="4"/>
    <m/>
    <m/>
    <m/>
    <n v="37"/>
    <m/>
    <m/>
    <m/>
    <s v="FLN"/>
    <n v="14"/>
  </r>
  <r>
    <s v="Exp2"/>
    <m/>
    <s v="Aspring R4 0D"/>
    <x v="0"/>
    <x v="1"/>
    <x v="2"/>
    <d v="2014-05-21T00:00:00"/>
    <m/>
    <m/>
    <m/>
    <n v="2"/>
    <m/>
    <x v="4"/>
    <m/>
    <n v="440"/>
    <m/>
    <m/>
    <m/>
    <n v="22"/>
    <m/>
    <m/>
    <n v="5"/>
    <m/>
    <m/>
    <m/>
    <n v="36"/>
    <m/>
    <m/>
    <m/>
    <s v="FLN"/>
    <n v="14"/>
  </r>
  <r>
    <s v="Exp2"/>
    <m/>
    <s v="Aspring R4 0D"/>
    <x v="0"/>
    <x v="1"/>
    <x v="2"/>
    <d v="2014-05-21T00:00:00"/>
    <m/>
    <m/>
    <m/>
    <n v="3"/>
    <m/>
    <x v="3"/>
    <m/>
    <n v="400"/>
    <m/>
    <m/>
    <m/>
    <n v="26"/>
    <m/>
    <m/>
    <n v="5"/>
    <m/>
    <m/>
    <m/>
    <n v="43"/>
    <m/>
    <m/>
    <m/>
    <s v="FLN"/>
    <n v="17"/>
  </r>
  <r>
    <s v="Exp2"/>
    <m/>
    <s v="Aspring R4 0D"/>
    <x v="0"/>
    <x v="1"/>
    <x v="2"/>
    <d v="2014-05-21T00:00:00"/>
    <m/>
    <m/>
    <m/>
    <n v="4"/>
    <m/>
    <x v="1"/>
    <m/>
    <n v="380"/>
    <m/>
    <m/>
    <m/>
    <n v="22"/>
    <m/>
    <m/>
    <n v="4"/>
    <m/>
    <m/>
    <m/>
    <n v="38"/>
    <m/>
    <m/>
    <m/>
    <s v="FLN"/>
    <n v="16"/>
  </r>
  <r>
    <s v="Exp2"/>
    <m/>
    <s v="Aspiring R10D"/>
    <x v="0"/>
    <x v="1"/>
    <x v="2"/>
    <d v="2014-06-12T00:00:00"/>
    <m/>
    <m/>
    <s v="Aspiring R10D"/>
    <n v="1"/>
    <m/>
    <x v="3"/>
    <m/>
    <n v="465"/>
    <m/>
    <m/>
    <m/>
    <n v="20"/>
    <m/>
    <m/>
    <n v="5"/>
    <m/>
    <m/>
    <m/>
    <n v="37"/>
    <m/>
    <m/>
    <m/>
    <s v="FLN"/>
    <n v="17"/>
  </r>
  <r>
    <s v="Exp2"/>
    <m/>
    <s v="Aspiring R10D"/>
    <x v="0"/>
    <x v="1"/>
    <x v="2"/>
    <d v="2014-06-12T00:00:00"/>
    <m/>
    <m/>
    <m/>
    <n v="2"/>
    <m/>
    <x v="1"/>
    <m/>
    <n v="460"/>
    <m/>
    <m/>
    <m/>
    <n v="18"/>
    <m/>
    <m/>
    <n v="5"/>
    <m/>
    <m/>
    <m/>
    <n v="34"/>
    <m/>
    <m/>
    <m/>
    <s v="FLN"/>
    <n v="16"/>
  </r>
  <r>
    <s v="Exp2"/>
    <m/>
    <s v="Aspiring R10D"/>
    <x v="0"/>
    <x v="1"/>
    <x v="2"/>
    <d v="2014-06-12T00:00:00"/>
    <m/>
    <m/>
    <m/>
    <n v="3"/>
    <m/>
    <x v="5"/>
    <m/>
    <n v="370"/>
    <m/>
    <m/>
    <m/>
    <n v="21"/>
    <m/>
    <m/>
    <n v="4"/>
    <m/>
    <m/>
    <m/>
    <n v="36"/>
    <m/>
    <m/>
    <m/>
    <s v="FLN"/>
    <n v="15"/>
  </r>
  <r>
    <s v="Exp2"/>
    <m/>
    <s v="Aspiring R10D"/>
    <x v="0"/>
    <x v="1"/>
    <x v="2"/>
    <d v="2014-06-12T00:00:00"/>
    <m/>
    <m/>
    <m/>
    <n v="4"/>
    <m/>
    <x v="1"/>
    <m/>
    <n v="375"/>
    <m/>
    <m/>
    <m/>
    <n v="25"/>
    <m/>
    <m/>
    <n v="4"/>
    <m/>
    <m/>
    <m/>
    <n v="41"/>
    <m/>
    <m/>
    <m/>
    <s v="FLN"/>
    <n v="16"/>
  </r>
  <r>
    <s v="Exp2"/>
    <m/>
    <s v="Aspiring R20D"/>
    <x v="0"/>
    <x v="1"/>
    <x v="2"/>
    <d v="2014-06-12T00:00:00"/>
    <m/>
    <m/>
    <s v="Aspiring R20D"/>
    <n v="1"/>
    <m/>
    <x v="3"/>
    <m/>
    <n v="415"/>
    <m/>
    <m/>
    <m/>
    <n v="18"/>
    <m/>
    <m/>
    <n v="6"/>
    <m/>
    <m/>
    <m/>
    <n v="35"/>
    <m/>
    <m/>
    <m/>
    <s v="FLN"/>
    <n v="17"/>
  </r>
  <r>
    <s v="Exp2"/>
    <m/>
    <s v="Aspiring R20D"/>
    <x v="0"/>
    <x v="1"/>
    <x v="2"/>
    <d v="2014-06-12T00:00:00"/>
    <m/>
    <m/>
    <m/>
    <n v="2"/>
    <m/>
    <x v="5"/>
    <m/>
    <n v="435"/>
    <m/>
    <m/>
    <m/>
    <n v="18"/>
    <m/>
    <m/>
    <n v="4"/>
    <m/>
    <m/>
    <m/>
    <n v="33"/>
    <m/>
    <m/>
    <m/>
    <s v="FLN"/>
    <n v="15"/>
  </r>
  <r>
    <s v="Exp2"/>
    <m/>
    <s v="Aspiring R20D"/>
    <x v="0"/>
    <x v="1"/>
    <x v="2"/>
    <d v="2014-06-12T00:00:00"/>
    <m/>
    <m/>
    <m/>
    <n v="3"/>
    <m/>
    <x v="5"/>
    <m/>
    <n v="440"/>
    <m/>
    <m/>
    <m/>
    <n v="23"/>
    <m/>
    <m/>
    <n v="4"/>
    <m/>
    <m/>
    <m/>
    <n v="38"/>
    <m/>
    <m/>
    <m/>
    <s v="FLN"/>
    <n v="15"/>
  </r>
  <r>
    <s v="Exp2"/>
    <m/>
    <s v="Aspiring R20D"/>
    <x v="0"/>
    <x v="1"/>
    <x v="2"/>
    <d v="2014-06-12T00:00:00"/>
    <m/>
    <m/>
    <m/>
    <n v="4"/>
    <m/>
    <x v="3"/>
    <m/>
    <n v="402"/>
    <m/>
    <m/>
    <m/>
    <n v="25"/>
    <m/>
    <m/>
    <n v="6"/>
    <m/>
    <m/>
    <m/>
    <n v="42"/>
    <m/>
    <m/>
    <m/>
    <s v="FLN"/>
    <n v="17"/>
  </r>
  <r>
    <s v="Exp2"/>
    <m/>
    <s v="Batten W R20D"/>
    <x v="0"/>
    <x v="1"/>
    <x v="3"/>
    <d v="2014-06-17T00:00:00"/>
    <m/>
    <m/>
    <s v="Batten W R20D"/>
    <n v="1"/>
    <m/>
    <x v="9"/>
    <m/>
    <n v="415"/>
    <m/>
    <m/>
    <m/>
    <n v="19"/>
    <m/>
    <m/>
    <n v="5"/>
    <m/>
    <m/>
    <m/>
    <n v="31"/>
    <m/>
    <m/>
    <m/>
    <s v="FLN"/>
    <n v="12"/>
  </r>
  <r>
    <s v="Exp2"/>
    <m/>
    <s v="Batten W R20D"/>
    <x v="0"/>
    <x v="1"/>
    <x v="3"/>
    <d v="2014-06-17T00:00:00"/>
    <m/>
    <m/>
    <m/>
    <n v="2"/>
    <m/>
    <x v="4"/>
    <m/>
    <n v="470"/>
    <m/>
    <m/>
    <m/>
    <n v="18"/>
    <m/>
    <m/>
    <n v="5"/>
    <m/>
    <m/>
    <m/>
    <n v="32"/>
    <m/>
    <m/>
    <m/>
    <s v="FLN"/>
    <n v="14"/>
  </r>
  <r>
    <s v="Exp2"/>
    <m/>
    <s v="Batten W R20D"/>
    <x v="0"/>
    <x v="1"/>
    <x v="3"/>
    <d v="2014-06-17T00:00:00"/>
    <m/>
    <m/>
    <m/>
    <n v="3"/>
    <m/>
    <x v="5"/>
    <m/>
    <n v="325"/>
    <m/>
    <m/>
    <m/>
    <n v="19"/>
    <m/>
    <m/>
    <n v="4"/>
    <m/>
    <m/>
    <m/>
    <n v="34"/>
    <m/>
    <m/>
    <m/>
    <s v="FLN"/>
    <n v="15"/>
  </r>
  <r>
    <s v="Exp2"/>
    <m/>
    <s v="Batten W R20D"/>
    <x v="0"/>
    <x v="1"/>
    <x v="3"/>
    <d v="2014-06-17T00:00:00"/>
    <m/>
    <m/>
    <m/>
    <n v="4"/>
    <m/>
    <x v="1"/>
    <m/>
    <n v="375"/>
    <m/>
    <m/>
    <m/>
    <n v="18"/>
    <m/>
    <m/>
    <n v="5"/>
    <m/>
    <m/>
    <m/>
    <n v="34"/>
    <m/>
    <m/>
    <m/>
    <s v="FLN"/>
    <n v="16"/>
  </r>
  <r>
    <s v="Exp2"/>
    <m/>
    <s v="Batten W R30D"/>
    <x v="0"/>
    <x v="1"/>
    <x v="3"/>
    <d v="2014-07-22T00:00:00"/>
    <m/>
    <m/>
    <s v="Batten W R30D"/>
    <n v="1"/>
    <m/>
    <x v="4"/>
    <m/>
    <m/>
    <m/>
    <m/>
    <m/>
    <m/>
    <m/>
    <m/>
    <m/>
    <m/>
    <m/>
    <m/>
    <s v=""/>
    <m/>
    <m/>
    <m/>
    <s v="FLN"/>
    <n v="14"/>
  </r>
  <r>
    <s v="Exp2"/>
    <m/>
    <s v="Batten W R30D"/>
    <x v="0"/>
    <x v="1"/>
    <x v="3"/>
    <d v="2014-07-22T00:00:00"/>
    <m/>
    <m/>
    <m/>
    <n v="2"/>
    <m/>
    <x v="1"/>
    <m/>
    <m/>
    <m/>
    <m/>
    <m/>
    <m/>
    <m/>
    <m/>
    <m/>
    <m/>
    <m/>
    <m/>
    <s v=""/>
    <m/>
    <m/>
    <m/>
    <s v="FLN"/>
    <n v="16"/>
  </r>
  <r>
    <s v="Exp2"/>
    <m/>
    <s v="Batten W R30D"/>
    <x v="0"/>
    <x v="1"/>
    <x v="3"/>
    <d v="2014-07-22T00:00:00"/>
    <m/>
    <m/>
    <m/>
    <n v="3"/>
    <m/>
    <x v="5"/>
    <m/>
    <m/>
    <m/>
    <m/>
    <m/>
    <m/>
    <m/>
    <m/>
    <m/>
    <m/>
    <m/>
    <m/>
    <s v=""/>
    <m/>
    <m/>
    <m/>
    <s v="FLN"/>
    <n v="15"/>
  </r>
  <r>
    <s v="Exp2"/>
    <m/>
    <s v="Batten W R40D"/>
    <x v="0"/>
    <x v="1"/>
    <x v="3"/>
    <d v="2014-07-22T00:00:00"/>
    <m/>
    <m/>
    <s v="Batten W R40D"/>
    <n v="1"/>
    <m/>
    <x v="5"/>
    <m/>
    <m/>
    <m/>
    <m/>
    <m/>
    <m/>
    <m/>
    <m/>
    <m/>
    <m/>
    <m/>
    <m/>
    <s v=""/>
    <m/>
    <m/>
    <m/>
    <s v="FLN"/>
    <n v="15"/>
  </r>
  <r>
    <s v="Exp2"/>
    <m/>
    <s v="Batten W R40D"/>
    <x v="0"/>
    <x v="1"/>
    <x v="3"/>
    <d v="2014-07-22T00:00:00"/>
    <m/>
    <m/>
    <m/>
    <n v="2"/>
    <m/>
    <x v="1"/>
    <m/>
    <m/>
    <m/>
    <m/>
    <m/>
    <m/>
    <m/>
    <m/>
    <m/>
    <m/>
    <m/>
    <m/>
    <s v=""/>
    <m/>
    <m/>
    <m/>
    <s v="FLN"/>
    <n v="16"/>
  </r>
  <r>
    <s v="Exp2"/>
    <m/>
    <s v="Batten W R40D"/>
    <x v="0"/>
    <x v="1"/>
    <x v="3"/>
    <d v="2014-07-22T00:00:00"/>
    <m/>
    <m/>
    <m/>
    <n v="3"/>
    <m/>
    <x v="1"/>
    <m/>
    <m/>
    <m/>
    <m/>
    <m/>
    <m/>
    <m/>
    <m/>
    <m/>
    <m/>
    <m/>
    <m/>
    <s v=""/>
    <m/>
    <m/>
    <m/>
    <s v="FLN"/>
    <n v="16"/>
  </r>
  <r>
    <s v="Exp2"/>
    <m/>
    <s v="Batten W R40D"/>
    <x v="0"/>
    <x v="1"/>
    <x v="3"/>
    <d v="2014-07-22T00:00:00"/>
    <m/>
    <m/>
    <m/>
    <n v="4"/>
    <m/>
    <x v="5"/>
    <m/>
    <m/>
    <m/>
    <m/>
    <m/>
    <m/>
    <m/>
    <m/>
    <m/>
    <m/>
    <m/>
    <m/>
    <s v=""/>
    <m/>
    <m/>
    <m/>
    <s v="FLN"/>
    <n v="15"/>
  </r>
  <r>
    <s v="Exp2"/>
    <m/>
    <s v="Consort R20D"/>
    <x v="0"/>
    <x v="1"/>
    <x v="4"/>
    <d v="2014-06-12T00:00:00"/>
    <m/>
    <m/>
    <s v="Consort R20D"/>
    <n v="1"/>
    <m/>
    <x v="5"/>
    <m/>
    <n v="276"/>
    <m/>
    <m/>
    <m/>
    <m/>
    <m/>
    <m/>
    <n v="3"/>
    <m/>
    <m/>
    <m/>
    <s v=""/>
    <m/>
    <m/>
    <m/>
    <s v="FLN"/>
    <n v="15"/>
  </r>
  <r>
    <s v="Exp2"/>
    <m/>
    <s v="Consort R20D"/>
    <x v="0"/>
    <x v="1"/>
    <x v="4"/>
    <d v="2014-06-12T00:00:00"/>
    <m/>
    <m/>
    <m/>
    <n v="2"/>
    <m/>
    <x v="2"/>
    <m/>
    <n v="240"/>
    <m/>
    <m/>
    <m/>
    <m/>
    <m/>
    <m/>
    <n v="2"/>
    <m/>
    <m/>
    <m/>
    <s v=""/>
    <m/>
    <m/>
    <m/>
    <s v="FLN"/>
    <n v="13"/>
  </r>
  <r>
    <s v="Exp2"/>
    <m/>
    <s v="Consort R20D"/>
    <x v="0"/>
    <x v="1"/>
    <x v="4"/>
    <d v="2014-06-12T00:00:00"/>
    <m/>
    <m/>
    <m/>
    <n v="3"/>
    <m/>
    <x v="5"/>
    <m/>
    <n v="263"/>
    <m/>
    <m/>
    <m/>
    <n v="23"/>
    <m/>
    <m/>
    <n v="3"/>
    <m/>
    <m/>
    <m/>
    <n v="38"/>
    <m/>
    <m/>
    <m/>
    <s v="FLN"/>
    <n v="15"/>
  </r>
  <r>
    <s v="Exp2"/>
    <m/>
    <s v="Consort R30D"/>
    <x v="0"/>
    <x v="1"/>
    <x v="4"/>
    <d v="2014-06-12T00:00:00"/>
    <m/>
    <m/>
    <s v="Consort R30D"/>
    <n v="1"/>
    <m/>
    <x v="4"/>
    <m/>
    <n v="375"/>
    <m/>
    <m/>
    <m/>
    <n v="23"/>
    <m/>
    <m/>
    <n v="3"/>
    <m/>
    <m/>
    <m/>
    <n v="37"/>
    <m/>
    <m/>
    <m/>
    <s v="FLN"/>
    <n v="14"/>
  </r>
  <r>
    <s v="Exp2"/>
    <m/>
    <s v="Consort R30D"/>
    <x v="0"/>
    <x v="1"/>
    <x v="4"/>
    <d v="2014-06-12T00:00:00"/>
    <m/>
    <m/>
    <m/>
    <n v="2"/>
    <m/>
    <x v="5"/>
    <m/>
    <n v="435"/>
    <m/>
    <m/>
    <m/>
    <n v="21"/>
    <m/>
    <m/>
    <n v="4"/>
    <m/>
    <m/>
    <m/>
    <n v="36"/>
    <m/>
    <m/>
    <m/>
    <s v="FLN"/>
    <n v="15"/>
  </r>
  <r>
    <s v="Exp2"/>
    <m/>
    <s v="Consort R30D"/>
    <x v="0"/>
    <x v="1"/>
    <x v="4"/>
    <d v="2014-06-12T00:00:00"/>
    <m/>
    <m/>
    <m/>
    <n v="3"/>
    <m/>
    <x v="5"/>
    <m/>
    <n v="410"/>
    <m/>
    <m/>
    <m/>
    <n v="19"/>
    <m/>
    <m/>
    <n v="4"/>
    <m/>
    <m/>
    <m/>
    <n v="34"/>
    <m/>
    <m/>
    <m/>
    <s v="FLN"/>
    <n v="15"/>
  </r>
  <r>
    <s v="Exp2"/>
    <m/>
    <s v="Consort R30D"/>
    <x v="0"/>
    <x v="1"/>
    <x v="4"/>
    <d v="2014-06-12T00:00:00"/>
    <m/>
    <m/>
    <m/>
    <n v="4"/>
    <m/>
    <x v="4"/>
    <m/>
    <n v="314"/>
    <m/>
    <m/>
    <m/>
    <n v="21"/>
    <m/>
    <m/>
    <n v="3"/>
    <m/>
    <m/>
    <m/>
    <n v="35"/>
    <m/>
    <m/>
    <m/>
    <s v="FLN"/>
    <n v="14"/>
  </r>
  <r>
    <s v="Exp2"/>
    <m/>
    <s v="Consort R40D"/>
    <x v="0"/>
    <x v="1"/>
    <x v="4"/>
    <d v="2014-07-22T00:00:00"/>
    <m/>
    <m/>
    <s v="Consort R40D"/>
    <n v="1"/>
    <m/>
    <x v="4"/>
    <m/>
    <m/>
    <m/>
    <m/>
    <m/>
    <m/>
    <m/>
    <m/>
    <m/>
    <m/>
    <m/>
    <m/>
    <s v=""/>
    <m/>
    <m/>
    <m/>
    <s v="FLN"/>
    <n v="14"/>
  </r>
  <r>
    <s v="Exp2"/>
    <m/>
    <s v="Consort R40D"/>
    <x v="0"/>
    <x v="1"/>
    <x v="4"/>
    <d v="2014-07-22T00:00:00"/>
    <m/>
    <m/>
    <m/>
    <n v="2"/>
    <m/>
    <x v="4"/>
    <m/>
    <m/>
    <m/>
    <m/>
    <m/>
    <m/>
    <m/>
    <m/>
    <m/>
    <m/>
    <m/>
    <m/>
    <s v=""/>
    <m/>
    <m/>
    <m/>
    <s v="FLN"/>
    <n v="14"/>
  </r>
  <r>
    <s v="Exp2"/>
    <m/>
    <s v="Macro R10D"/>
    <x v="0"/>
    <x v="1"/>
    <x v="5"/>
    <d v="2014-05-20T00:00:00"/>
    <m/>
    <m/>
    <s v="Macro R10D"/>
    <n v="1"/>
    <m/>
    <x v="4"/>
    <m/>
    <n v="373"/>
    <m/>
    <m/>
    <m/>
    <n v="19"/>
    <m/>
    <m/>
    <m/>
    <m/>
    <m/>
    <m/>
    <n v="33"/>
    <m/>
    <m/>
    <m/>
    <s v="FLN"/>
    <n v="14"/>
  </r>
  <r>
    <s v="Exp2"/>
    <m/>
    <s v="Macro R10D"/>
    <x v="0"/>
    <x v="1"/>
    <x v="5"/>
    <d v="2014-05-20T00:00:00"/>
    <m/>
    <m/>
    <m/>
    <n v="2"/>
    <m/>
    <x v="5"/>
    <m/>
    <n v="350"/>
    <m/>
    <m/>
    <m/>
    <n v="23"/>
    <m/>
    <m/>
    <m/>
    <m/>
    <m/>
    <m/>
    <n v="38"/>
    <m/>
    <m/>
    <m/>
    <s v="FLN"/>
    <n v="15"/>
  </r>
  <r>
    <s v="Exp2"/>
    <m/>
    <s v="Macro R10D"/>
    <x v="0"/>
    <x v="1"/>
    <x v="5"/>
    <d v="2014-05-20T00:00:00"/>
    <m/>
    <m/>
    <m/>
    <n v="3"/>
    <m/>
    <x v="2"/>
    <m/>
    <n v="280"/>
    <m/>
    <m/>
    <m/>
    <n v="20"/>
    <m/>
    <m/>
    <m/>
    <m/>
    <m/>
    <m/>
    <n v="33"/>
    <m/>
    <m/>
    <m/>
    <s v="FLN"/>
    <n v="13"/>
  </r>
  <r>
    <s v="Exp2"/>
    <m/>
    <s v="Macro R10D"/>
    <x v="0"/>
    <x v="1"/>
    <x v="5"/>
    <d v="2014-05-20T00:00:00"/>
    <m/>
    <m/>
    <m/>
    <n v="4"/>
    <m/>
    <x v="4"/>
    <m/>
    <n v="335"/>
    <m/>
    <m/>
    <m/>
    <n v="16"/>
    <m/>
    <m/>
    <m/>
    <m/>
    <m/>
    <m/>
    <n v="30"/>
    <m/>
    <m/>
    <m/>
    <s v="FLN"/>
    <n v="14"/>
  </r>
  <r>
    <s v="Exp2"/>
    <m/>
    <s v="Macro R40D"/>
    <x v="0"/>
    <x v="1"/>
    <x v="5"/>
    <d v="2014-05-20T00:00:00"/>
    <m/>
    <d v="2014-05-20T00:00:00"/>
    <s v="Macro R40D"/>
    <n v="1"/>
    <m/>
    <x v="9"/>
    <m/>
    <n v="307"/>
    <m/>
    <m/>
    <m/>
    <n v="17"/>
    <m/>
    <m/>
    <m/>
    <m/>
    <m/>
    <m/>
    <n v="29"/>
    <m/>
    <m/>
    <m/>
    <s v="FLN"/>
    <n v="12"/>
  </r>
  <r>
    <s v="Exp2"/>
    <m/>
    <s v="Macro R40D"/>
    <x v="0"/>
    <x v="1"/>
    <x v="5"/>
    <d v="2014-05-20T00:00:00"/>
    <m/>
    <m/>
    <m/>
    <n v="2"/>
    <m/>
    <x v="2"/>
    <m/>
    <n v="398"/>
    <m/>
    <m/>
    <m/>
    <n v="17"/>
    <m/>
    <m/>
    <m/>
    <m/>
    <m/>
    <m/>
    <n v="30"/>
    <m/>
    <m/>
    <m/>
    <s v="FLN"/>
    <n v="13"/>
  </r>
  <r>
    <s v="Exp2"/>
    <m/>
    <s v="Macro R40D"/>
    <x v="0"/>
    <x v="1"/>
    <x v="5"/>
    <d v="2014-05-20T00:00:00"/>
    <m/>
    <m/>
    <m/>
    <n v="3"/>
    <m/>
    <x v="5"/>
    <m/>
    <n v="380"/>
    <m/>
    <m/>
    <m/>
    <n v="19"/>
    <m/>
    <m/>
    <m/>
    <m/>
    <m/>
    <m/>
    <n v="34"/>
    <m/>
    <m/>
    <m/>
    <s v="FLN"/>
    <n v="15"/>
  </r>
  <r>
    <s v="Exp2"/>
    <m/>
    <s v="Macro R40D"/>
    <x v="0"/>
    <x v="1"/>
    <x v="5"/>
    <d v="2014-05-20T00:00:00"/>
    <m/>
    <m/>
    <m/>
    <n v="4"/>
    <m/>
    <x v="2"/>
    <m/>
    <n v="340"/>
    <m/>
    <m/>
    <m/>
    <n v="17"/>
    <m/>
    <m/>
    <m/>
    <m/>
    <m/>
    <m/>
    <n v="30"/>
    <m/>
    <m/>
    <m/>
    <s v="FLN"/>
    <n v="13"/>
  </r>
  <r>
    <s v="Exp2"/>
    <m/>
    <s v="Macro R40D"/>
    <x v="0"/>
    <x v="1"/>
    <x v="5"/>
    <d v="2014-05-20T00:00:00"/>
    <m/>
    <m/>
    <m/>
    <n v="5"/>
    <m/>
    <x v="2"/>
    <m/>
    <n v="370"/>
    <m/>
    <m/>
    <m/>
    <n v="17"/>
    <m/>
    <m/>
    <m/>
    <m/>
    <m/>
    <m/>
    <n v="30"/>
    <m/>
    <m/>
    <m/>
    <s v="FLN"/>
    <n v="13"/>
  </r>
  <r>
    <s v="Exp2"/>
    <m/>
    <s v="Macro 0dR3"/>
    <x v="0"/>
    <x v="1"/>
    <x v="5"/>
    <d v="2014-06-12T00:00:00"/>
    <m/>
    <m/>
    <s v="Macro 0dR3"/>
    <n v="1"/>
    <m/>
    <x v="1"/>
    <m/>
    <n v="420"/>
    <m/>
    <m/>
    <m/>
    <n v="21"/>
    <m/>
    <m/>
    <n v="3"/>
    <m/>
    <m/>
    <m/>
    <n v="37"/>
    <m/>
    <m/>
    <m/>
    <s v="FLN"/>
    <n v="16"/>
  </r>
  <r>
    <s v="Exp2"/>
    <m/>
    <s v="Macro 0dR3"/>
    <x v="0"/>
    <x v="1"/>
    <x v="5"/>
    <d v="2014-06-12T00:00:00"/>
    <m/>
    <m/>
    <m/>
    <n v="2"/>
    <m/>
    <x v="10"/>
    <m/>
    <n v="300"/>
    <m/>
    <m/>
    <m/>
    <n v="16"/>
    <m/>
    <m/>
    <n v="3"/>
    <m/>
    <m/>
    <m/>
    <n v="34"/>
    <m/>
    <m/>
    <m/>
    <s v="FLN"/>
    <n v="18"/>
  </r>
  <r>
    <s v="Exp2"/>
    <m/>
    <s v="Macro 0dR3"/>
    <x v="0"/>
    <x v="1"/>
    <x v="5"/>
    <d v="2014-06-12T00:00:00"/>
    <m/>
    <m/>
    <m/>
    <n v="3"/>
    <m/>
    <x v="1"/>
    <m/>
    <n v="345"/>
    <m/>
    <m/>
    <m/>
    <n v="18"/>
    <m/>
    <m/>
    <n v="3"/>
    <m/>
    <m/>
    <m/>
    <n v="34"/>
    <m/>
    <m/>
    <m/>
    <s v="FLN"/>
    <n v="16"/>
  </r>
  <r>
    <s v="Exp2"/>
    <m/>
    <s v="Macro 0dR3"/>
    <x v="0"/>
    <x v="1"/>
    <x v="5"/>
    <d v="2014-06-12T00:00:00"/>
    <m/>
    <m/>
    <m/>
    <n v="4"/>
    <m/>
    <x v="1"/>
    <m/>
    <n v="250"/>
    <m/>
    <m/>
    <m/>
    <n v="17"/>
    <m/>
    <m/>
    <n v="2"/>
    <m/>
    <m/>
    <m/>
    <n v="33"/>
    <m/>
    <m/>
    <m/>
    <s v="FLN"/>
    <n v="16"/>
  </r>
  <r>
    <s v="Exp2"/>
    <m/>
    <s v="Macro R20D"/>
    <x v="0"/>
    <x v="1"/>
    <x v="5"/>
    <d v="2014-06-12T00:00:00"/>
    <m/>
    <m/>
    <s v="Macro R20D"/>
    <n v="1"/>
    <m/>
    <x v="1"/>
    <m/>
    <n v="390"/>
    <m/>
    <m/>
    <m/>
    <n v="17"/>
    <m/>
    <m/>
    <n v="4"/>
    <m/>
    <m/>
    <m/>
    <n v="33"/>
    <m/>
    <m/>
    <m/>
    <s v="FLN"/>
    <n v="16"/>
  </r>
  <r>
    <s v="Exp2"/>
    <m/>
    <s v="Macro R20D"/>
    <x v="0"/>
    <x v="1"/>
    <x v="5"/>
    <d v="2014-06-12T00:00:00"/>
    <m/>
    <m/>
    <m/>
    <n v="2"/>
    <m/>
    <x v="5"/>
    <m/>
    <n v="420"/>
    <m/>
    <m/>
    <m/>
    <n v="19"/>
    <m/>
    <m/>
    <n v="4"/>
    <m/>
    <m/>
    <m/>
    <n v="34"/>
    <m/>
    <m/>
    <m/>
    <s v="FLN"/>
    <n v="15"/>
  </r>
  <r>
    <s v="Exp2"/>
    <m/>
    <s v="Macro R20D"/>
    <x v="0"/>
    <x v="1"/>
    <x v="5"/>
    <d v="2014-06-12T00:00:00"/>
    <m/>
    <m/>
    <m/>
    <n v="3"/>
    <m/>
    <x v="1"/>
    <m/>
    <n v="360"/>
    <m/>
    <m/>
    <m/>
    <n v="18"/>
    <m/>
    <m/>
    <n v="4"/>
    <m/>
    <m/>
    <m/>
    <n v="34"/>
    <m/>
    <m/>
    <m/>
    <s v="FLN"/>
    <n v="16"/>
  </r>
  <r>
    <s v="Exp2"/>
    <m/>
    <s v="Macro R20D"/>
    <x v="0"/>
    <x v="1"/>
    <x v="5"/>
    <d v="2014-06-12T00:00:00"/>
    <m/>
    <m/>
    <m/>
    <n v="4"/>
    <m/>
    <x v="3"/>
    <m/>
    <n v="447"/>
    <m/>
    <m/>
    <m/>
    <n v="19"/>
    <m/>
    <m/>
    <n v="4"/>
    <m/>
    <m/>
    <m/>
    <n v="36"/>
    <m/>
    <m/>
    <m/>
    <s v="FLN"/>
    <n v="17"/>
  </r>
  <r>
    <s v="Exp2"/>
    <m/>
    <s v="Option R20D"/>
    <x v="0"/>
    <x v="1"/>
    <x v="6"/>
    <d v="2014-06-12T00:00:00"/>
    <m/>
    <m/>
    <s v="Option R20D"/>
    <n v="1"/>
    <m/>
    <x v="1"/>
    <m/>
    <n v="430"/>
    <m/>
    <m/>
    <m/>
    <n v="25"/>
    <m/>
    <m/>
    <n v="4"/>
    <m/>
    <m/>
    <m/>
    <n v="41"/>
    <m/>
    <m/>
    <m/>
    <s v="FLN"/>
    <n v="16"/>
  </r>
  <r>
    <s v="Exp2"/>
    <m/>
    <s v="Option R20D"/>
    <x v="0"/>
    <x v="1"/>
    <x v="6"/>
    <d v="2014-06-12T00:00:00"/>
    <m/>
    <m/>
    <m/>
    <n v="2"/>
    <m/>
    <x v="1"/>
    <m/>
    <n v="470"/>
    <m/>
    <m/>
    <m/>
    <n v="23"/>
    <m/>
    <m/>
    <n v="4"/>
    <m/>
    <m/>
    <m/>
    <n v="39"/>
    <m/>
    <m/>
    <m/>
    <s v="FLN"/>
    <n v="16"/>
  </r>
  <r>
    <s v="Exp2"/>
    <m/>
    <s v="Option R20D"/>
    <x v="0"/>
    <x v="1"/>
    <x v="6"/>
    <d v="2014-06-12T00:00:00"/>
    <m/>
    <m/>
    <m/>
    <n v="3"/>
    <m/>
    <x v="1"/>
    <m/>
    <n v="475"/>
    <m/>
    <m/>
    <m/>
    <n v="23"/>
    <m/>
    <m/>
    <n v="4"/>
    <m/>
    <m/>
    <m/>
    <n v="39"/>
    <m/>
    <m/>
    <m/>
    <s v="FLN"/>
    <n v="16"/>
  </r>
  <r>
    <s v="Exp2"/>
    <m/>
    <s v="Option R20D"/>
    <x v="0"/>
    <x v="1"/>
    <x v="6"/>
    <d v="2014-06-12T00:00:00"/>
    <m/>
    <m/>
    <m/>
    <n v="4"/>
    <m/>
    <x v="1"/>
    <m/>
    <n v="460"/>
    <m/>
    <m/>
    <m/>
    <n v="24"/>
    <m/>
    <m/>
    <n v="4"/>
    <m/>
    <m/>
    <m/>
    <n v="40"/>
    <m/>
    <m/>
    <m/>
    <s v="FLN"/>
    <n v="16"/>
  </r>
  <r>
    <s v="Exp2"/>
    <m/>
    <s v="Option R30D"/>
    <x v="0"/>
    <x v="1"/>
    <x v="6"/>
    <d v="2014-06-12T00:00:00"/>
    <m/>
    <m/>
    <s v="Option R30D"/>
    <n v="1"/>
    <m/>
    <x v="5"/>
    <m/>
    <n v="475"/>
    <m/>
    <m/>
    <m/>
    <n v="20"/>
    <m/>
    <m/>
    <n v="5"/>
    <m/>
    <m/>
    <m/>
    <n v="35"/>
    <m/>
    <m/>
    <m/>
    <s v="FLN"/>
    <n v="15"/>
  </r>
  <r>
    <s v="Exp2"/>
    <m/>
    <s v="Option R30D"/>
    <x v="0"/>
    <x v="1"/>
    <x v="6"/>
    <d v="2014-06-12T00:00:00"/>
    <m/>
    <m/>
    <m/>
    <n v="2"/>
    <m/>
    <x v="5"/>
    <m/>
    <n v="461"/>
    <m/>
    <m/>
    <m/>
    <n v="20"/>
    <m/>
    <m/>
    <n v="4"/>
    <m/>
    <m/>
    <m/>
    <n v="35"/>
    <m/>
    <m/>
    <m/>
    <s v="FLN"/>
    <n v="15"/>
  </r>
  <r>
    <s v="Exp2"/>
    <m/>
    <s v="Option R30D"/>
    <x v="0"/>
    <x v="1"/>
    <x v="6"/>
    <d v="2014-06-12T00:00:00"/>
    <m/>
    <m/>
    <m/>
    <n v="3"/>
    <m/>
    <x v="4"/>
    <m/>
    <n v="480"/>
    <m/>
    <m/>
    <m/>
    <n v="19"/>
    <m/>
    <m/>
    <n v="4"/>
    <m/>
    <m/>
    <m/>
    <n v="33"/>
    <m/>
    <m/>
    <m/>
    <s v="FLN"/>
    <n v="14"/>
  </r>
  <r>
    <s v="Exp2"/>
    <m/>
    <s v="Option R30D"/>
    <x v="0"/>
    <x v="1"/>
    <x v="6"/>
    <d v="2014-06-12T00:00:00"/>
    <m/>
    <m/>
    <m/>
    <n v="4"/>
    <m/>
    <x v="1"/>
    <m/>
    <n v="495"/>
    <m/>
    <m/>
    <m/>
    <n v="22"/>
    <m/>
    <m/>
    <n v="5"/>
    <m/>
    <m/>
    <m/>
    <n v="38"/>
    <m/>
    <m/>
    <m/>
    <s v="FLN"/>
    <n v="16"/>
  </r>
  <r>
    <s v="Exp2"/>
    <m/>
    <s v="Option R40D"/>
    <x v="0"/>
    <x v="1"/>
    <x v="6"/>
    <d v="2014-06-12T00:00:00"/>
    <m/>
    <d v="2014-06-12T00:00:00"/>
    <s v="Option R40D"/>
    <n v="1"/>
    <m/>
    <x v="5"/>
    <m/>
    <n v="490"/>
    <m/>
    <m/>
    <m/>
    <n v="20"/>
    <m/>
    <m/>
    <n v="4"/>
    <m/>
    <m/>
    <m/>
    <n v="35"/>
    <m/>
    <m/>
    <m/>
    <s v="FLN"/>
    <n v="15"/>
  </r>
  <r>
    <s v="Exp2"/>
    <m/>
    <s v="Option R40D"/>
    <x v="0"/>
    <x v="1"/>
    <x v="6"/>
    <d v="2014-06-12T00:00:00"/>
    <m/>
    <m/>
    <m/>
    <n v="2"/>
    <m/>
    <x v="5"/>
    <m/>
    <n v="465"/>
    <m/>
    <m/>
    <m/>
    <n v="24"/>
    <m/>
    <m/>
    <n v="4"/>
    <m/>
    <m/>
    <m/>
    <n v="39"/>
    <m/>
    <m/>
    <m/>
    <s v="FLN"/>
    <n v="15"/>
  </r>
  <r>
    <s v="Exp2"/>
    <m/>
    <s v="Option R40D"/>
    <x v="0"/>
    <x v="1"/>
    <x v="6"/>
    <d v="2014-06-12T00:00:00"/>
    <m/>
    <m/>
    <m/>
    <n v="3"/>
    <m/>
    <x v="1"/>
    <m/>
    <n v="455"/>
    <m/>
    <m/>
    <m/>
    <n v="24"/>
    <m/>
    <m/>
    <n v="4"/>
    <m/>
    <m/>
    <m/>
    <n v="40"/>
    <m/>
    <m/>
    <m/>
    <s v="FLN"/>
    <n v="16"/>
  </r>
  <r>
    <s v="Exp2"/>
    <m/>
    <s v="Option R40D"/>
    <x v="0"/>
    <x v="1"/>
    <x v="6"/>
    <d v="2014-06-12T00:00:00"/>
    <m/>
    <m/>
    <m/>
    <n v="4"/>
    <m/>
    <x v="1"/>
    <m/>
    <n v="425"/>
    <m/>
    <m/>
    <m/>
    <n v="25"/>
    <m/>
    <m/>
    <n v="4"/>
    <m/>
    <m/>
    <m/>
    <n v="41"/>
    <m/>
    <m/>
    <m/>
    <s v="FLN"/>
    <n v="16"/>
  </r>
  <r>
    <s v="Exp2"/>
    <m/>
    <s v="Sa R1 0D"/>
    <x v="0"/>
    <x v="1"/>
    <x v="7"/>
    <d v="2014-05-20T00:00:00"/>
    <m/>
    <m/>
    <s v="Sa R1 0D"/>
    <n v="1"/>
    <m/>
    <x v="7"/>
    <m/>
    <n v="405"/>
    <m/>
    <m/>
    <m/>
    <n v="21"/>
    <m/>
    <m/>
    <m/>
    <m/>
    <m/>
    <m/>
    <n v="32"/>
    <m/>
    <m/>
    <m/>
    <s v="FLN"/>
    <n v="11"/>
  </r>
  <r>
    <s v="Exp2"/>
    <m/>
    <s v="Sa R1 0D"/>
    <x v="0"/>
    <x v="1"/>
    <x v="7"/>
    <d v="2014-05-20T00:00:00"/>
    <m/>
    <m/>
    <m/>
    <n v="2"/>
    <m/>
    <x v="9"/>
    <m/>
    <n v="450"/>
    <m/>
    <m/>
    <m/>
    <n v="21"/>
    <m/>
    <m/>
    <m/>
    <m/>
    <m/>
    <m/>
    <n v="33"/>
    <m/>
    <m/>
    <m/>
    <s v="FLN"/>
    <n v="12"/>
  </r>
  <r>
    <s v="Exp2"/>
    <m/>
    <s v="Sa R1 0D"/>
    <x v="0"/>
    <x v="1"/>
    <x v="7"/>
    <d v="2014-05-20T00:00:00"/>
    <m/>
    <m/>
    <m/>
    <n v="3"/>
    <m/>
    <x v="11"/>
    <m/>
    <n v="405"/>
    <m/>
    <m/>
    <m/>
    <n v="18"/>
    <m/>
    <m/>
    <m/>
    <m/>
    <m/>
    <m/>
    <n v="26"/>
    <m/>
    <m/>
    <m/>
    <s v="FLN"/>
    <n v="8"/>
  </r>
  <r>
    <s v="Exp2"/>
    <m/>
    <s v="Sa R20D"/>
    <x v="0"/>
    <x v="1"/>
    <x v="7"/>
    <d v="2014-05-20T00:00:00"/>
    <m/>
    <m/>
    <s v="Sa R20D"/>
    <n v="1"/>
    <m/>
    <x v="7"/>
    <m/>
    <n v="375"/>
    <m/>
    <m/>
    <m/>
    <n v="19"/>
    <m/>
    <m/>
    <m/>
    <m/>
    <m/>
    <m/>
    <n v="30"/>
    <m/>
    <m/>
    <m/>
    <s v="FLN"/>
    <n v="11"/>
  </r>
  <r>
    <s v="Exp2"/>
    <m/>
    <s v="Sa R20D"/>
    <x v="0"/>
    <x v="1"/>
    <x v="7"/>
    <d v="2014-05-20T00:00:00"/>
    <m/>
    <m/>
    <m/>
    <n v="2"/>
    <m/>
    <x v="12"/>
    <m/>
    <n v="345"/>
    <m/>
    <m/>
    <m/>
    <n v="19"/>
    <m/>
    <m/>
    <m/>
    <m/>
    <m/>
    <m/>
    <n v="28"/>
    <m/>
    <m/>
    <m/>
    <s v="FLN"/>
    <n v="9"/>
  </r>
  <r>
    <s v="Exp2"/>
    <m/>
    <s v="Sa R20D"/>
    <x v="0"/>
    <x v="1"/>
    <x v="7"/>
    <d v="2014-05-20T00:00:00"/>
    <m/>
    <m/>
    <m/>
    <n v="3"/>
    <m/>
    <x v="9"/>
    <m/>
    <n v="477"/>
    <m/>
    <m/>
    <m/>
    <n v="22"/>
    <m/>
    <m/>
    <m/>
    <m/>
    <m/>
    <m/>
    <n v="34"/>
    <m/>
    <m/>
    <m/>
    <s v="FLN"/>
    <n v="12"/>
  </r>
  <r>
    <s v="Exp2"/>
    <m/>
    <s v="Sa R20D"/>
    <x v="0"/>
    <x v="1"/>
    <x v="7"/>
    <d v="2014-05-20T00:00:00"/>
    <m/>
    <m/>
    <m/>
    <n v="4"/>
    <m/>
    <x v="9"/>
    <m/>
    <n v="408"/>
    <m/>
    <m/>
    <m/>
    <n v="20"/>
    <m/>
    <m/>
    <m/>
    <m/>
    <m/>
    <m/>
    <n v="32"/>
    <m/>
    <m/>
    <m/>
    <s v="FLN"/>
    <n v="12"/>
  </r>
  <r>
    <s v="Exp2"/>
    <m/>
    <s v="Sa R3 0D"/>
    <x v="0"/>
    <x v="1"/>
    <x v="7"/>
    <d v="2014-05-20T00:00:00"/>
    <m/>
    <m/>
    <s v="Sa R3 0D"/>
    <n v="1"/>
    <m/>
    <x v="2"/>
    <m/>
    <n v="460"/>
    <m/>
    <m/>
    <m/>
    <n v="23"/>
    <m/>
    <m/>
    <m/>
    <m/>
    <m/>
    <m/>
    <n v="36"/>
    <m/>
    <m/>
    <m/>
    <s v="FLN"/>
    <n v="13"/>
  </r>
  <r>
    <s v="Exp2"/>
    <m/>
    <s v="Sa R3 0D"/>
    <x v="0"/>
    <x v="1"/>
    <x v="7"/>
    <d v="2014-05-20T00:00:00"/>
    <m/>
    <m/>
    <m/>
    <n v="2"/>
    <m/>
    <x v="7"/>
    <m/>
    <n v="360"/>
    <m/>
    <m/>
    <m/>
    <n v="23"/>
    <m/>
    <m/>
    <m/>
    <m/>
    <m/>
    <m/>
    <n v="34"/>
    <m/>
    <m/>
    <m/>
    <s v="FLN"/>
    <n v="11"/>
  </r>
  <r>
    <s v="Exp2"/>
    <m/>
    <s v="Sa R3 0D"/>
    <x v="0"/>
    <x v="1"/>
    <x v="7"/>
    <d v="2014-05-20T00:00:00"/>
    <m/>
    <m/>
    <m/>
    <n v="3"/>
    <m/>
    <x v="6"/>
    <m/>
    <n v="446"/>
    <m/>
    <m/>
    <m/>
    <n v="18"/>
    <m/>
    <m/>
    <m/>
    <m/>
    <m/>
    <m/>
    <n v="28"/>
    <m/>
    <m/>
    <m/>
    <s v="FLN"/>
    <n v="10"/>
  </r>
  <r>
    <s v="Exp2"/>
    <m/>
    <s v="Sa R3 0D"/>
    <x v="0"/>
    <x v="1"/>
    <x v="7"/>
    <d v="2014-05-20T00:00:00"/>
    <m/>
    <m/>
    <m/>
    <n v="4"/>
    <m/>
    <x v="12"/>
    <m/>
    <n v="377"/>
    <m/>
    <m/>
    <m/>
    <n v="18"/>
    <m/>
    <m/>
    <m/>
    <m/>
    <m/>
    <m/>
    <n v="27"/>
    <m/>
    <m/>
    <m/>
    <s v="FLN"/>
    <n v="9"/>
  </r>
  <r>
    <s v="Exp2"/>
    <m/>
    <s v="Sa R3 0D"/>
    <x v="0"/>
    <x v="1"/>
    <x v="7"/>
    <d v="2014-05-20T00:00:00"/>
    <m/>
    <m/>
    <m/>
    <n v="5"/>
    <m/>
    <x v="2"/>
    <m/>
    <n v="377"/>
    <m/>
    <m/>
    <m/>
    <n v="21"/>
    <m/>
    <m/>
    <m/>
    <m/>
    <m/>
    <m/>
    <n v="34"/>
    <m/>
    <m/>
    <m/>
    <s v="FLN"/>
    <n v="13"/>
  </r>
  <r>
    <s v="Exp2"/>
    <m/>
    <s v="Sa R40D"/>
    <x v="0"/>
    <x v="1"/>
    <x v="7"/>
    <d v="2014-05-20T00:00:00"/>
    <m/>
    <m/>
    <s v="Sa R40D"/>
    <n v="1"/>
    <m/>
    <x v="9"/>
    <m/>
    <n v="347"/>
    <m/>
    <m/>
    <m/>
    <n v="20"/>
    <m/>
    <m/>
    <m/>
    <m/>
    <m/>
    <m/>
    <n v="32"/>
    <m/>
    <m/>
    <m/>
    <s v="FLN"/>
    <n v="12"/>
  </r>
  <r>
    <s v="Exp2"/>
    <m/>
    <s v="Sa R40D"/>
    <x v="0"/>
    <x v="1"/>
    <x v="7"/>
    <d v="2014-05-20T00:00:00"/>
    <m/>
    <m/>
    <m/>
    <n v="2"/>
    <m/>
    <x v="9"/>
    <m/>
    <n v="417"/>
    <m/>
    <m/>
    <m/>
    <n v="21"/>
    <m/>
    <m/>
    <m/>
    <m/>
    <m/>
    <m/>
    <n v="33"/>
    <m/>
    <m/>
    <m/>
    <s v="FLN"/>
    <n v="12"/>
  </r>
  <r>
    <s v="Exp2"/>
    <m/>
    <s v="Sa R40D"/>
    <x v="0"/>
    <x v="1"/>
    <x v="7"/>
    <d v="2014-05-20T00:00:00"/>
    <m/>
    <m/>
    <m/>
    <n v="3"/>
    <m/>
    <x v="7"/>
    <m/>
    <n v="355"/>
    <m/>
    <m/>
    <m/>
    <n v="19"/>
    <m/>
    <m/>
    <m/>
    <m/>
    <m/>
    <m/>
    <n v="30"/>
    <m/>
    <m/>
    <m/>
    <s v="FLN"/>
    <n v="11"/>
  </r>
  <r>
    <s v="Exp2"/>
    <m/>
    <s v="Sa R40D"/>
    <x v="0"/>
    <x v="1"/>
    <x v="7"/>
    <d v="2014-05-20T00:00:00"/>
    <m/>
    <m/>
    <m/>
    <n v="4"/>
    <m/>
    <x v="2"/>
    <m/>
    <n v="400"/>
    <m/>
    <m/>
    <m/>
    <n v="22"/>
    <m/>
    <m/>
    <m/>
    <m/>
    <m/>
    <m/>
    <n v="35"/>
    <m/>
    <m/>
    <m/>
    <s v="FLN"/>
    <n v="13"/>
  </r>
  <r>
    <s v="Exp2"/>
    <m/>
    <s v="Wakanui R10D"/>
    <x v="0"/>
    <x v="1"/>
    <x v="8"/>
    <d v="2014-06-12T00:00:00"/>
    <m/>
    <m/>
    <s v="Wakanui R10D"/>
    <n v="1"/>
    <m/>
    <x v="1"/>
    <m/>
    <n v="425"/>
    <m/>
    <m/>
    <m/>
    <n v="20"/>
    <m/>
    <m/>
    <n v="6"/>
    <m/>
    <m/>
    <m/>
    <n v="36"/>
    <m/>
    <m/>
    <m/>
    <s v="FLN"/>
    <n v="16"/>
  </r>
  <r>
    <s v="Exp2"/>
    <m/>
    <s v="Wakanui R10D"/>
    <x v="0"/>
    <x v="1"/>
    <x v="8"/>
    <d v="2014-06-12T00:00:00"/>
    <m/>
    <m/>
    <m/>
    <n v="2"/>
    <m/>
    <x v="1"/>
    <m/>
    <n v="400"/>
    <m/>
    <m/>
    <m/>
    <n v="18"/>
    <m/>
    <m/>
    <n v="4"/>
    <m/>
    <m/>
    <m/>
    <n v="34"/>
    <m/>
    <m/>
    <m/>
    <s v="FLN"/>
    <n v="16"/>
  </r>
  <r>
    <s v="Exp2"/>
    <m/>
    <s v="Wakanui R10D"/>
    <x v="0"/>
    <x v="1"/>
    <x v="8"/>
    <d v="2014-06-12T00:00:00"/>
    <m/>
    <m/>
    <m/>
    <n v="3"/>
    <m/>
    <x v="1"/>
    <m/>
    <n v="395"/>
    <m/>
    <m/>
    <m/>
    <n v="20"/>
    <m/>
    <m/>
    <n v="5"/>
    <m/>
    <m/>
    <m/>
    <n v="36"/>
    <m/>
    <m/>
    <m/>
    <s v="FLN"/>
    <n v="16"/>
  </r>
  <r>
    <s v="Exp2"/>
    <m/>
    <s v="Wakanui R10D"/>
    <x v="0"/>
    <x v="1"/>
    <x v="8"/>
    <d v="2014-06-12T00:00:00"/>
    <m/>
    <m/>
    <m/>
    <n v="4"/>
    <m/>
    <x v="5"/>
    <m/>
    <n v="390"/>
    <m/>
    <m/>
    <m/>
    <n v="21"/>
    <m/>
    <m/>
    <n v="5"/>
    <m/>
    <m/>
    <m/>
    <n v="36"/>
    <m/>
    <m/>
    <m/>
    <s v="FLN"/>
    <n v="15"/>
  </r>
  <r>
    <s v="Exp2"/>
    <m/>
    <s v="Wakanui R20D"/>
    <x v="0"/>
    <x v="1"/>
    <x v="8"/>
    <d v="2014-06-12T00:00:00"/>
    <m/>
    <m/>
    <s v="Wakanui R20D"/>
    <n v="1"/>
    <m/>
    <x v="1"/>
    <m/>
    <n v="340"/>
    <m/>
    <m/>
    <m/>
    <n v="21"/>
    <m/>
    <m/>
    <n v="5"/>
    <m/>
    <m/>
    <m/>
    <n v="37"/>
    <m/>
    <m/>
    <m/>
    <s v="FLN"/>
    <n v="16"/>
  </r>
  <r>
    <s v="Exp2"/>
    <m/>
    <s v="Wakanui R20D"/>
    <x v="0"/>
    <x v="1"/>
    <x v="8"/>
    <d v="2014-06-12T00:00:00"/>
    <m/>
    <m/>
    <m/>
    <n v="2"/>
    <m/>
    <x v="5"/>
    <m/>
    <n v="410"/>
    <m/>
    <m/>
    <m/>
    <n v="21"/>
    <m/>
    <m/>
    <n v="5"/>
    <m/>
    <m/>
    <m/>
    <n v="36"/>
    <m/>
    <m/>
    <m/>
    <s v="FLN"/>
    <n v="15"/>
  </r>
  <r>
    <s v="Exp2"/>
    <m/>
    <s v="Wakanui R20D"/>
    <x v="0"/>
    <x v="1"/>
    <x v="8"/>
    <d v="2014-06-12T00:00:00"/>
    <m/>
    <m/>
    <m/>
    <n v="3"/>
    <m/>
    <x v="4"/>
    <m/>
    <n v="463"/>
    <m/>
    <m/>
    <m/>
    <n v="23"/>
    <m/>
    <m/>
    <n v="5"/>
    <m/>
    <m/>
    <m/>
    <n v="37"/>
    <m/>
    <m/>
    <m/>
    <s v="FLN"/>
    <n v="14"/>
  </r>
  <r>
    <s v="Exp2"/>
    <m/>
    <s v="Wakanui R20D"/>
    <x v="0"/>
    <x v="1"/>
    <x v="8"/>
    <d v="2014-06-12T00:00:00"/>
    <m/>
    <m/>
    <m/>
    <n v="4"/>
    <m/>
    <x v="4"/>
    <m/>
    <n v="410"/>
    <m/>
    <m/>
    <m/>
    <n v="23"/>
    <m/>
    <m/>
    <n v="4"/>
    <m/>
    <m/>
    <m/>
    <n v="37"/>
    <m/>
    <m/>
    <m/>
    <s v="FLN"/>
    <n v="14"/>
  </r>
  <r>
    <s v="Exp2"/>
    <m/>
    <s v="Wakanui R30D"/>
    <x v="0"/>
    <x v="1"/>
    <x v="8"/>
    <d v="2014-06-12T00:00:00"/>
    <m/>
    <m/>
    <s v="Wakanui R30D"/>
    <n v="1"/>
    <m/>
    <x v="1"/>
    <m/>
    <n v="480"/>
    <m/>
    <m/>
    <m/>
    <n v="20"/>
    <m/>
    <m/>
    <n v="6"/>
    <m/>
    <m/>
    <m/>
    <n v="36"/>
    <m/>
    <m/>
    <m/>
    <s v="FLN"/>
    <n v="16"/>
  </r>
  <r>
    <s v="Exp2"/>
    <m/>
    <s v="Wakanui R30D"/>
    <x v="0"/>
    <x v="1"/>
    <x v="8"/>
    <d v="2014-06-12T00:00:00"/>
    <m/>
    <m/>
    <m/>
    <n v="2"/>
    <m/>
    <x v="5"/>
    <m/>
    <n v="395"/>
    <m/>
    <m/>
    <m/>
    <n v="22"/>
    <m/>
    <m/>
    <n v="5"/>
    <m/>
    <m/>
    <m/>
    <n v="37"/>
    <m/>
    <m/>
    <m/>
    <s v="FLN"/>
    <n v="15"/>
  </r>
  <r>
    <s v="Exp2"/>
    <m/>
    <s v="Wakanui R30D"/>
    <x v="0"/>
    <x v="1"/>
    <x v="8"/>
    <d v="2014-06-12T00:00:00"/>
    <m/>
    <m/>
    <m/>
    <n v="3"/>
    <m/>
    <x v="3"/>
    <m/>
    <n v="330"/>
    <m/>
    <m/>
    <m/>
    <n v="19"/>
    <m/>
    <m/>
    <n v="5"/>
    <m/>
    <m/>
    <m/>
    <n v="36"/>
    <m/>
    <m/>
    <m/>
    <s v="FLN"/>
    <n v="17"/>
  </r>
  <r>
    <s v="Exp2"/>
    <m/>
    <s v="Wakanui R30D"/>
    <x v="0"/>
    <x v="1"/>
    <x v="8"/>
    <d v="2014-06-12T00:00:00"/>
    <m/>
    <m/>
    <m/>
    <n v="4"/>
    <m/>
    <x v="3"/>
    <m/>
    <n v="390"/>
    <m/>
    <m/>
    <m/>
    <n v="20"/>
    <m/>
    <m/>
    <n v="6"/>
    <m/>
    <m/>
    <m/>
    <n v="37"/>
    <m/>
    <m/>
    <m/>
    <s v="FLN"/>
    <n v="17"/>
  </r>
  <r>
    <s v="Exp2"/>
    <m/>
    <s v="Wakanui R40D"/>
    <x v="0"/>
    <x v="1"/>
    <x v="8"/>
    <d v="2014-06-17T00:00:00"/>
    <m/>
    <m/>
    <s v="Wakanui R40D"/>
    <n v="1"/>
    <m/>
    <x v="5"/>
    <m/>
    <n v="380"/>
    <m/>
    <m/>
    <m/>
    <n v="19"/>
    <m/>
    <m/>
    <n v="5"/>
    <m/>
    <m/>
    <m/>
    <n v="34"/>
    <m/>
    <m/>
    <m/>
    <s v="FLN"/>
    <n v="15"/>
  </r>
  <r>
    <s v="Exp2"/>
    <m/>
    <s v="Wakanui R40D"/>
    <x v="0"/>
    <x v="1"/>
    <x v="8"/>
    <d v="2014-06-17T00:00:00"/>
    <m/>
    <m/>
    <m/>
    <n v="2"/>
    <m/>
    <x v="5"/>
    <m/>
    <n v="390"/>
    <m/>
    <m/>
    <m/>
    <n v="19"/>
    <m/>
    <m/>
    <n v="5"/>
    <m/>
    <m/>
    <m/>
    <n v="34"/>
    <m/>
    <m/>
    <m/>
    <s v="FLN"/>
    <n v="15"/>
  </r>
  <r>
    <s v="Exp2"/>
    <m/>
    <s v="Wakanui R40D"/>
    <x v="0"/>
    <x v="1"/>
    <x v="8"/>
    <d v="2014-06-17T00:00:00"/>
    <m/>
    <m/>
    <m/>
    <n v="3"/>
    <m/>
    <x v="4"/>
    <m/>
    <n v="320"/>
    <m/>
    <m/>
    <m/>
    <n v="21"/>
    <m/>
    <m/>
    <n v="5"/>
    <m/>
    <m/>
    <m/>
    <n v="35"/>
    <m/>
    <m/>
    <m/>
    <s v="FLN"/>
    <n v="14"/>
  </r>
  <r>
    <s v="Exp2"/>
    <m/>
    <s v="Wakanui R40D"/>
    <x v="0"/>
    <x v="1"/>
    <x v="8"/>
    <d v="2014-06-17T00:00:00"/>
    <m/>
    <m/>
    <m/>
    <n v="4"/>
    <m/>
    <x v="2"/>
    <m/>
    <n v="357"/>
    <m/>
    <m/>
    <m/>
    <n v="13"/>
    <m/>
    <m/>
    <n v="3"/>
    <m/>
    <m/>
    <m/>
    <n v="26"/>
    <m/>
    <m/>
    <m/>
    <s v="FLN"/>
    <n v="13"/>
  </r>
  <r>
    <s v="Exp2"/>
    <m/>
    <s v="Amarok 10D R3"/>
    <x v="0"/>
    <x v="2"/>
    <x v="1"/>
    <d v="2014-05-21T00:00:00"/>
    <m/>
    <m/>
    <s v="Amarok 10D R3"/>
    <n v="1"/>
    <m/>
    <x v="4"/>
    <m/>
    <n v="340"/>
    <m/>
    <m/>
    <m/>
    <n v="20"/>
    <m/>
    <m/>
    <n v="4"/>
    <m/>
    <m/>
    <m/>
    <n v="34"/>
    <m/>
    <m/>
    <m/>
    <s v="FLN"/>
    <n v="14"/>
  </r>
  <r>
    <s v="Exp2"/>
    <m/>
    <s v="Amarok 10D R3"/>
    <x v="0"/>
    <x v="2"/>
    <x v="1"/>
    <d v="2014-05-21T00:00:00"/>
    <m/>
    <m/>
    <m/>
    <n v="2"/>
    <m/>
    <x v="4"/>
    <m/>
    <n v="280"/>
    <m/>
    <m/>
    <m/>
    <m/>
    <m/>
    <m/>
    <n v="3"/>
    <m/>
    <m/>
    <m/>
    <s v=""/>
    <m/>
    <m/>
    <m/>
    <s v="FLN"/>
    <n v="14"/>
  </r>
  <r>
    <s v="Exp2"/>
    <m/>
    <s v="Amarok 10D R3"/>
    <x v="0"/>
    <x v="2"/>
    <x v="1"/>
    <d v="2014-05-21T00:00:00"/>
    <m/>
    <m/>
    <m/>
    <n v="3"/>
    <m/>
    <x v="3"/>
    <m/>
    <n v="347"/>
    <m/>
    <m/>
    <m/>
    <n v="19"/>
    <m/>
    <m/>
    <n v="3"/>
    <m/>
    <m/>
    <m/>
    <n v="36"/>
    <m/>
    <m/>
    <m/>
    <s v="FLN"/>
    <n v="17"/>
  </r>
  <r>
    <s v="Exp2"/>
    <m/>
    <s v="Amarok 10dR4"/>
    <x v="0"/>
    <x v="2"/>
    <x v="1"/>
    <d v="2014-06-12T00:00:00"/>
    <m/>
    <m/>
    <s v="Amarok 10dR4"/>
    <n v="1"/>
    <m/>
    <x v="1"/>
    <m/>
    <n v="385"/>
    <m/>
    <n v="124"/>
    <m/>
    <n v="22"/>
    <m/>
    <m/>
    <n v="3"/>
    <m/>
    <m/>
    <m/>
    <n v="38"/>
    <m/>
    <m/>
    <m/>
    <s v="FLN"/>
    <n v="16"/>
  </r>
  <r>
    <s v="Exp2"/>
    <m/>
    <s v="Amarok 10dR4"/>
    <x v="0"/>
    <x v="2"/>
    <x v="1"/>
    <d v="2014-06-12T00:00:00"/>
    <m/>
    <m/>
    <m/>
    <n v="2"/>
    <m/>
    <x v="5"/>
    <m/>
    <n v="350"/>
    <m/>
    <n v="152"/>
    <m/>
    <n v="20"/>
    <m/>
    <m/>
    <n v="4"/>
    <m/>
    <m/>
    <m/>
    <n v="35"/>
    <m/>
    <m/>
    <m/>
    <s v="FLN"/>
    <n v="15"/>
  </r>
  <r>
    <s v="Exp2"/>
    <m/>
    <s v="Amarok 10dR4"/>
    <x v="0"/>
    <x v="2"/>
    <x v="1"/>
    <d v="2014-06-12T00:00:00"/>
    <m/>
    <m/>
    <m/>
    <n v="3"/>
    <m/>
    <x v="1"/>
    <m/>
    <n v="385"/>
    <m/>
    <n v="98"/>
    <m/>
    <n v="21"/>
    <m/>
    <m/>
    <n v="4"/>
    <m/>
    <m/>
    <m/>
    <n v="37"/>
    <m/>
    <m/>
    <m/>
    <s v="FLN"/>
    <n v="16"/>
  </r>
  <r>
    <s v="Exp2"/>
    <m/>
    <s v="Amarok 10dR4"/>
    <x v="0"/>
    <x v="2"/>
    <x v="1"/>
    <d v="2014-06-12T00:00:00"/>
    <m/>
    <m/>
    <m/>
    <n v="4"/>
    <m/>
    <x v="5"/>
    <m/>
    <n v="405"/>
    <m/>
    <n v="122"/>
    <m/>
    <n v="21"/>
    <m/>
    <m/>
    <n v="4"/>
    <m/>
    <m/>
    <m/>
    <n v="36"/>
    <m/>
    <m/>
    <m/>
    <s v="FLN"/>
    <n v="15"/>
  </r>
  <r>
    <s v="Exp2"/>
    <m/>
    <s v="Amarok 10dR4"/>
    <x v="0"/>
    <x v="2"/>
    <x v="1"/>
    <d v="2014-06-12T00:00:00"/>
    <m/>
    <m/>
    <m/>
    <n v="5"/>
    <m/>
    <x v="1"/>
    <m/>
    <n v="400"/>
    <m/>
    <n v="103"/>
    <m/>
    <n v="22"/>
    <m/>
    <m/>
    <n v="3"/>
    <m/>
    <m/>
    <m/>
    <n v="38"/>
    <m/>
    <m/>
    <m/>
    <s v="FLN"/>
    <n v="16"/>
  </r>
  <r>
    <s v="Exp2"/>
    <m/>
    <s v="Amarok10dR1"/>
    <x v="0"/>
    <x v="2"/>
    <x v="1"/>
    <d v="2014-06-12T00:00:00"/>
    <m/>
    <m/>
    <s v="Amarok10dR1"/>
    <n v="1"/>
    <m/>
    <x v="4"/>
    <m/>
    <n v="375"/>
    <m/>
    <m/>
    <m/>
    <n v="19"/>
    <m/>
    <m/>
    <n v="3"/>
    <m/>
    <m/>
    <m/>
    <n v="33"/>
    <m/>
    <m/>
    <m/>
    <s v="FLN"/>
    <n v="14"/>
  </r>
  <r>
    <s v="Exp2"/>
    <m/>
    <s v="Amarok10dR1"/>
    <x v="0"/>
    <x v="2"/>
    <x v="1"/>
    <d v="2014-06-12T00:00:00"/>
    <m/>
    <m/>
    <m/>
    <n v="2"/>
    <m/>
    <x v="5"/>
    <m/>
    <n v="445"/>
    <m/>
    <m/>
    <m/>
    <n v="19"/>
    <m/>
    <m/>
    <n v="4"/>
    <m/>
    <m/>
    <m/>
    <n v="34"/>
    <m/>
    <m/>
    <m/>
    <s v="FLN"/>
    <n v="15"/>
  </r>
  <r>
    <s v="Exp2"/>
    <m/>
    <s v="Amarok10dR1"/>
    <x v="0"/>
    <x v="2"/>
    <x v="1"/>
    <d v="2014-06-12T00:00:00"/>
    <m/>
    <m/>
    <m/>
    <n v="3"/>
    <m/>
    <x v="10"/>
    <m/>
    <n v="225"/>
    <m/>
    <m/>
    <m/>
    <m/>
    <m/>
    <m/>
    <n v="2"/>
    <m/>
    <m/>
    <m/>
    <s v=""/>
    <m/>
    <m/>
    <m/>
    <s v="FLN"/>
    <n v="18"/>
  </r>
  <r>
    <s v="Exp2"/>
    <m/>
    <s v="Amarok 10dR2"/>
    <x v="0"/>
    <x v="2"/>
    <x v="1"/>
    <d v="2014-06-17T00:00:00"/>
    <m/>
    <m/>
    <s v="Amarok 10dR2"/>
    <n v="1"/>
    <m/>
    <x v="1"/>
    <m/>
    <n v="374"/>
    <m/>
    <m/>
    <m/>
    <n v="22"/>
    <m/>
    <m/>
    <n v="4"/>
    <m/>
    <m/>
    <m/>
    <n v="38"/>
    <m/>
    <m/>
    <m/>
    <s v="FLN"/>
    <n v="16"/>
  </r>
  <r>
    <s v="Exp2"/>
    <m/>
    <s v="Amarok 10dR2"/>
    <x v="0"/>
    <x v="2"/>
    <x v="1"/>
    <d v="2014-06-17T00:00:00"/>
    <m/>
    <m/>
    <m/>
    <n v="2"/>
    <m/>
    <x v="1"/>
    <m/>
    <n v="410"/>
    <m/>
    <m/>
    <m/>
    <n v="17"/>
    <m/>
    <m/>
    <n v="4"/>
    <m/>
    <m/>
    <m/>
    <n v="33"/>
    <m/>
    <m/>
    <m/>
    <s v="FLN"/>
    <n v="16"/>
  </r>
  <r>
    <s v="Exp2"/>
    <m/>
    <s v="Amarok 10dR2"/>
    <x v="0"/>
    <x v="2"/>
    <x v="1"/>
    <d v="2014-06-17T00:00:00"/>
    <m/>
    <m/>
    <m/>
    <n v="3"/>
    <m/>
    <x v="1"/>
    <m/>
    <n v="240"/>
    <m/>
    <m/>
    <m/>
    <n v="20"/>
    <m/>
    <m/>
    <n v="3"/>
    <m/>
    <m/>
    <m/>
    <n v="36"/>
    <m/>
    <m/>
    <m/>
    <s v="FLN"/>
    <n v="16"/>
  </r>
  <r>
    <s v="Exp2"/>
    <m/>
    <s v="Amarok 10dR2"/>
    <x v="0"/>
    <x v="2"/>
    <x v="1"/>
    <d v="2014-06-17T00:00:00"/>
    <m/>
    <m/>
    <m/>
    <n v="4"/>
    <m/>
    <x v="10"/>
    <m/>
    <m/>
    <m/>
    <m/>
    <m/>
    <m/>
    <m/>
    <m/>
    <n v="3"/>
    <m/>
    <m/>
    <m/>
    <s v=""/>
    <m/>
    <m/>
    <m/>
    <s v="FLN"/>
    <n v="18"/>
  </r>
  <r>
    <s v="Exp2"/>
    <m/>
    <s v="Aspiring 10dR1"/>
    <x v="0"/>
    <x v="2"/>
    <x v="2"/>
    <d v="2014-06-12T00:00:00"/>
    <m/>
    <m/>
    <s v="Aspiring 10dR1"/>
    <n v="1"/>
    <m/>
    <x v="5"/>
    <m/>
    <n v="440"/>
    <m/>
    <n v="102"/>
    <m/>
    <n v="27"/>
    <m/>
    <m/>
    <n v="4"/>
    <m/>
    <m/>
    <m/>
    <n v="42"/>
    <m/>
    <m/>
    <m/>
    <s v="FLN"/>
    <n v="15"/>
  </r>
  <r>
    <s v="Exp2"/>
    <m/>
    <s v="Aspiring 10dR1"/>
    <x v="0"/>
    <x v="2"/>
    <x v="2"/>
    <d v="2014-06-12T00:00:00"/>
    <m/>
    <m/>
    <m/>
    <n v="2"/>
    <m/>
    <x v="3"/>
    <m/>
    <n v="400"/>
    <m/>
    <n v="111"/>
    <m/>
    <n v="23"/>
    <m/>
    <m/>
    <n v="4"/>
    <m/>
    <m/>
    <m/>
    <n v="40"/>
    <m/>
    <m/>
    <m/>
    <s v="FLN"/>
    <n v="17"/>
  </r>
  <r>
    <s v="Exp2"/>
    <m/>
    <s v="Aspiring 10dR1"/>
    <x v="0"/>
    <x v="2"/>
    <x v="2"/>
    <d v="2014-06-12T00:00:00"/>
    <m/>
    <m/>
    <m/>
    <n v="3"/>
    <m/>
    <x v="1"/>
    <m/>
    <n v="215"/>
    <m/>
    <n v="111"/>
    <m/>
    <m/>
    <m/>
    <m/>
    <n v="3"/>
    <m/>
    <m/>
    <m/>
    <s v=""/>
    <m/>
    <m/>
    <m/>
    <s v="FLN"/>
    <n v="16"/>
  </r>
  <r>
    <s v="Exp2"/>
    <m/>
    <s v="Aspiring 10dR2"/>
    <x v="0"/>
    <x v="2"/>
    <x v="2"/>
    <d v="2014-06-17T00:00:00"/>
    <m/>
    <m/>
    <s v="Aspiring 10dR2"/>
    <n v="1"/>
    <m/>
    <x v="5"/>
    <m/>
    <n v="435"/>
    <m/>
    <m/>
    <m/>
    <n v="19"/>
    <m/>
    <m/>
    <n v="5"/>
    <m/>
    <m/>
    <m/>
    <n v="34"/>
    <m/>
    <m/>
    <m/>
    <s v="FLN"/>
    <n v="15"/>
  </r>
  <r>
    <s v="Exp2"/>
    <m/>
    <s v="Aspiring 10dR2"/>
    <x v="0"/>
    <x v="2"/>
    <x v="2"/>
    <d v="2014-06-17T00:00:00"/>
    <m/>
    <m/>
    <m/>
    <n v="2"/>
    <m/>
    <x v="1"/>
    <m/>
    <n v="470"/>
    <m/>
    <m/>
    <m/>
    <n v="18"/>
    <m/>
    <m/>
    <n v="5"/>
    <m/>
    <m/>
    <m/>
    <n v="34"/>
    <m/>
    <m/>
    <m/>
    <s v="FLN"/>
    <n v="16"/>
  </r>
  <r>
    <s v="Exp2"/>
    <m/>
    <s v="Aspiring 10dR2"/>
    <x v="0"/>
    <x v="2"/>
    <x v="2"/>
    <d v="2014-06-17T00:00:00"/>
    <m/>
    <m/>
    <m/>
    <n v="3"/>
    <m/>
    <x v="4"/>
    <m/>
    <n v="310"/>
    <m/>
    <m/>
    <m/>
    <n v="21"/>
    <m/>
    <m/>
    <n v="4"/>
    <m/>
    <m/>
    <m/>
    <n v="35"/>
    <m/>
    <m/>
    <m/>
    <s v="FLN"/>
    <n v="14"/>
  </r>
  <r>
    <s v="Exp2"/>
    <m/>
    <s v="Aspiring 10dR3"/>
    <x v="0"/>
    <x v="2"/>
    <x v="2"/>
    <d v="2014-06-17T00:00:00"/>
    <m/>
    <m/>
    <s v="Aspiring 10dR3"/>
    <n v="1"/>
    <m/>
    <x v="3"/>
    <m/>
    <n v="380"/>
    <m/>
    <m/>
    <m/>
    <n v="22"/>
    <m/>
    <m/>
    <n v="5"/>
    <m/>
    <m/>
    <m/>
    <n v="39"/>
    <m/>
    <m/>
    <m/>
    <s v="FLN"/>
    <n v="17"/>
  </r>
  <r>
    <s v="Exp2"/>
    <m/>
    <s v="Aspiring 10dR3"/>
    <x v="0"/>
    <x v="2"/>
    <x v="2"/>
    <d v="2014-06-17T00:00:00"/>
    <m/>
    <m/>
    <m/>
    <n v="2"/>
    <m/>
    <x v="1"/>
    <m/>
    <n v="445"/>
    <m/>
    <m/>
    <m/>
    <n v="25"/>
    <m/>
    <m/>
    <n v="5"/>
    <m/>
    <m/>
    <m/>
    <n v="41"/>
    <m/>
    <m/>
    <m/>
    <s v="FLN"/>
    <n v="16"/>
  </r>
  <r>
    <s v="Exp2"/>
    <m/>
    <s v="Aspiring 10dR3"/>
    <x v="0"/>
    <x v="2"/>
    <x v="2"/>
    <d v="2014-06-17T00:00:00"/>
    <m/>
    <m/>
    <m/>
    <n v="3"/>
    <m/>
    <x v="1"/>
    <m/>
    <n v="370"/>
    <m/>
    <m/>
    <m/>
    <n v="23"/>
    <m/>
    <m/>
    <n v="4"/>
    <m/>
    <m/>
    <m/>
    <n v="39"/>
    <m/>
    <m/>
    <m/>
    <s v="FLN"/>
    <n v="16"/>
  </r>
  <r>
    <s v="Exp2"/>
    <m/>
    <s v="Aspiring 10dR3"/>
    <x v="0"/>
    <x v="2"/>
    <x v="2"/>
    <d v="2014-06-17T00:00:00"/>
    <m/>
    <m/>
    <m/>
    <n v="4"/>
    <m/>
    <x v="1"/>
    <m/>
    <m/>
    <m/>
    <m/>
    <m/>
    <m/>
    <m/>
    <m/>
    <n v="3"/>
    <m/>
    <m/>
    <m/>
    <s v=""/>
    <m/>
    <m/>
    <m/>
    <s v="FLN"/>
    <n v="16"/>
  </r>
  <r>
    <s v="Exp2"/>
    <m/>
    <s v="Aspiring 10dR4"/>
    <x v="0"/>
    <x v="2"/>
    <x v="2"/>
    <d v="2014-06-17T00:00:00"/>
    <m/>
    <m/>
    <s v="Aspiring 10dR4"/>
    <n v="1"/>
    <m/>
    <x v="5"/>
    <m/>
    <n v="360"/>
    <m/>
    <m/>
    <m/>
    <n v="23"/>
    <m/>
    <m/>
    <n v="4"/>
    <m/>
    <m/>
    <m/>
    <n v="38"/>
    <m/>
    <m/>
    <m/>
    <s v="FLN"/>
    <n v="15"/>
  </r>
  <r>
    <s v="Exp2"/>
    <m/>
    <s v="Aspiring 10dR4"/>
    <x v="0"/>
    <x v="2"/>
    <x v="2"/>
    <d v="2014-06-17T00:00:00"/>
    <m/>
    <m/>
    <m/>
    <n v="2"/>
    <m/>
    <x v="1"/>
    <m/>
    <n v="400"/>
    <m/>
    <m/>
    <m/>
    <n v="22"/>
    <m/>
    <m/>
    <n v="4"/>
    <m/>
    <m/>
    <m/>
    <n v="38"/>
    <m/>
    <m/>
    <m/>
    <s v="FLN"/>
    <n v="16"/>
  </r>
  <r>
    <s v="Exp2"/>
    <m/>
    <s v="Aspiring 10dR4"/>
    <x v="0"/>
    <x v="2"/>
    <x v="2"/>
    <d v="2014-06-17T00:00:00"/>
    <m/>
    <m/>
    <m/>
    <n v="3"/>
    <m/>
    <x v="1"/>
    <m/>
    <n v="350"/>
    <m/>
    <m/>
    <m/>
    <n v="21"/>
    <m/>
    <m/>
    <n v="4"/>
    <m/>
    <m/>
    <m/>
    <n v="37"/>
    <m/>
    <m/>
    <m/>
    <s v="FLN"/>
    <n v="16"/>
  </r>
  <r>
    <s v="Exp2"/>
    <m/>
    <s v="Aspiring 10dR4"/>
    <x v="0"/>
    <x v="2"/>
    <x v="2"/>
    <d v="2014-06-17T00:00:00"/>
    <m/>
    <m/>
    <m/>
    <n v="4"/>
    <m/>
    <x v="1"/>
    <m/>
    <n v="276"/>
    <m/>
    <m/>
    <m/>
    <m/>
    <m/>
    <m/>
    <n v="4"/>
    <m/>
    <m/>
    <m/>
    <s v=""/>
    <m/>
    <m/>
    <m/>
    <s v="FLN"/>
    <n v="16"/>
  </r>
  <r>
    <s v="Exp2"/>
    <m/>
    <s v="Batten W R10D"/>
    <x v="0"/>
    <x v="2"/>
    <x v="3"/>
    <d v="2014-06-12T00:00:00"/>
    <m/>
    <m/>
    <s v="Batten W R10D"/>
    <n v="1"/>
    <m/>
    <x v="5"/>
    <m/>
    <n v="475"/>
    <m/>
    <m/>
    <m/>
    <n v="21"/>
    <m/>
    <m/>
    <n v="5"/>
    <m/>
    <m/>
    <m/>
    <n v="36"/>
    <m/>
    <m/>
    <m/>
    <s v="FLN"/>
    <n v="15"/>
  </r>
  <r>
    <s v="Exp2"/>
    <m/>
    <s v="Batten W R10D"/>
    <x v="0"/>
    <x v="2"/>
    <x v="3"/>
    <d v="2014-06-12T00:00:00"/>
    <m/>
    <m/>
    <m/>
    <n v="2"/>
    <m/>
    <x v="3"/>
    <m/>
    <n v="340"/>
    <m/>
    <m/>
    <m/>
    <n v="19"/>
    <m/>
    <m/>
    <n v="4"/>
    <m/>
    <m/>
    <m/>
    <n v="36"/>
    <m/>
    <m/>
    <m/>
    <s v="FLN"/>
    <n v="17"/>
  </r>
  <r>
    <s v="Exp2"/>
    <m/>
    <s v="Batten W R10D"/>
    <x v="0"/>
    <x v="2"/>
    <x v="3"/>
    <d v="2014-06-12T00:00:00"/>
    <m/>
    <m/>
    <m/>
    <n v="3"/>
    <m/>
    <x v="1"/>
    <m/>
    <n v="315"/>
    <m/>
    <m/>
    <m/>
    <n v="20"/>
    <m/>
    <m/>
    <n v="4"/>
    <m/>
    <m/>
    <m/>
    <n v="36"/>
    <m/>
    <m/>
    <m/>
    <s v="FLN"/>
    <n v="16"/>
  </r>
  <r>
    <s v="Exp2"/>
    <m/>
    <s v="Batten W 10dR1"/>
    <x v="0"/>
    <x v="2"/>
    <x v="3"/>
    <d v="2014-07-23T00:00:00"/>
    <m/>
    <m/>
    <s v="Batten W 10dR1"/>
    <n v="1"/>
    <m/>
    <x v="5"/>
    <m/>
    <n v="360"/>
    <m/>
    <m/>
    <m/>
    <n v="23"/>
    <m/>
    <m/>
    <n v="6"/>
    <m/>
    <m/>
    <m/>
    <n v="38"/>
    <m/>
    <m/>
    <m/>
    <s v="FLN"/>
    <n v="15"/>
  </r>
  <r>
    <s v="Exp2"/>
    <m/>
    <s v="Batten W 10dR1"/>
    <x v="0"/>
    <x v="2"/>
    <x v="3"/>
    <d v="2014-07-23T00:00:00"/>
    <m/>
    <m/>
    <m/>
    <n v="2"/>
    <m/>
    <x v="5"/>
    <m/>
    <n v="425"/>
    <m/>
    <m/>
    <m/>
    <n v="24"/>
    <m/>
    <m/>
    <n v="8"/>
    <m/>
    <m/>
    <m/>
    <n v="39"/>
    <m/>
    <m/>
    <m/>
    <s v="FLN"/>
    <n v="15"/>
  </r>
  <r>
    <s v="Exp2"/>
    <m/>
    <s v="Batten W 10dR2"/>
    <x v="0"/>
    <x v="2"/>
    <x v="3"/>
    <d v="2014-07-23T00:00:00"/>
    <m/>
    <m/>
    <s v="Batten W 10dR2"/>
    <n v="1"/>
    <m/>
    <x v="3"/>
    <m/>
    <n v="370"/>
    <m/>
    <m/>
    <m/>
    <n v="17"/>
    <m/>
    <m/>
    <n v="6"/>
    <m/>
    <m/>
    <m/>
    <n v="34"/>
    <m/>
    <m/>
    <m/>
    <s v="FLN"/>
    <n v="17"/>
  </r>
  <r>
    <s v="Exp2"/>
    <m/>
    <s v="Batten W 10dR2"/>
    <x v="0"/>
    <x v="2"/>
    <x v="3"/>
    <d v="2014-07-23T00:00:00"/>
    <m/>
    <m/>
    <m/>
    <n v="2"/>
    <m/>
    <x v="8"/>
    <m/>
    <n v="335"/>
    <m/>
    <m/>
    <m/>
    <n v="19"/>
    <m/>
    <m/>
    <n v="7"/>
    <m/>
    <m/>
    <m/>
    <n v="38"/>
    <m/>
    <m/>
    <m/>
    <s v="FLN"/>
    <n v="19"/>
  </r>
  <r>
    <s v="Exp2"/>
    <m/>
    <s v="Batten W 10dR2"/>
    <x v="0"/>
    <x v="2"/>
    <x v="3"/>
    <d v="2014-07-23T00:00:00"/>
    <m/>
    <m/>
    <m/>
    <n v="3"/>
    <m/>
    <x v="5"/>
    <m/>
    <n v="380"/>
    <m/>
    <m/>
    <m/>
    <n v="19"/>
    <m/>
    <m/>
    <n v="6"/>
    <m/>
    <m/>
    <m/>
    <n v="34"/>
    <m/>
    <m/>
    <m/>
    <s v="FLN"/>
    <n v="15"/>
  </r>
  <r>
    <s v="Exp2"/>
    <m/>
    <s v="Batten W 10dR2"/>
    <x v="0"/>
    <x v="2"/>
    <x v="3"/>
    <d v="2014-07-23T00:00:00"/>
    <m/>
    <m/>
    <m/>
    <n v="4"/>
    <m/>
    <x v="2"/>
    <m/>
    <n v="335"/>
    <m/>
    <m/>
    <m/>
    <n v="20"/>
    <m/>
    <m/>
    <n v="6"/>
    <m/>
    <m/>
    <m/>
    <n v="33"/>
    <m/>
    <m/>
    <m/>
    <s v="FLN"/>
    <n v="13"/>
  </r>
  <r>
    <s v="Exp2"/>
    <m/>
    <s v="Batten W 10dR2"/>
    <x v="0"/>
    <x v="2"/>
    <x v="3"/>
    <d v="2014-07-23T00:00:00"/>
    <m/>
    <m/>
    <m/>
    <n v="5"/>
    <m/>
    <x v="5"/>
    <m/>
    <n v="322"/>
    <m/>
    <m/>
    <m/>
    <n v="17"/>
    <m/>
    <m/>
    <n v="7"/>
    <m/>
    <m/>
    <m/>
    <n v="32"/>
    <m/>
    <m/>
    <m/>
    <s v="FLN"/>
    <n v="15"/>
  </r>
  <r>
    <s v="Exp2"/>
    <m/>
    <s v="Batten W 10dR3"/>
    <x v="0"/>
    <x v="2"/>
    <x v="3"/>
    <d v="2014-07-23T00:00:00"/>
    <m/>
    <m/>
    <s v="Batten W 10dR3"/>
    <n v="1"/>
    <m/>
    <x v="1"/>
    <m/>
    <n v="390"/>
    <m/>
    <m/>
    <m/>
    <m/>
    <m/>
    <m/>
    <m/>
    <m/>
    <m/>
    <m/>
    <s v=""/>
    <m/>
    <m/>
    <m/>
    <s v="FLN"/>
    <n v="16"/>
  </r>
  <r>
    <s v="Exp2"/>
    <m/>
    <s v="Batten W 10dR3"/>
    <x v="0"/>
    <x v="2"/>
    <x v="3"/>
    <d v="2014-07-23T00:00:00"/>
    <m/>
    <m/>
    <m/>
    <n v="2"/>
    <m/>
    <x v="5"/>
    <m/>
    <n v="410"/>
    <m/>
    <m/>
    <m/>
    <n v="21"/>
    <m/>
    <m/>
    <n v="7"/>
    <m/>
    <m/>
    <m/>
    <n v="36"/>
    <m/>
    <m/>
    <m/>
    <s v="FLN"/>
    <n v="15"/>
  </r>
  <r>
    <s v="Exp2"/>
    <m/>
    <s v="Batten W 10dR3"/>
    <x v="0"/>
    <x v="2"/>
    <x v="3"/>
    <d v="2014-07-23T00:00:00"/>
    <m/>
    <m/>
    <m/>
    <n v="3"/>
    <m/>
    <x v="3"/>
    <m/>
    <n v="430"/>
    <m/>
    <m/>
    <m/>
    <n v="19"/>
    <m/>
    <m/>
    <n v="8"/>
    <m/>
    <m/>
    <m/>
    <n v="36"/>
    <m/>
    <m/>
    <m/>
    <s v="FLN"/>
    <n v="17"/>
  </r>
  <r>
    <s v="Exp2"/>
    <m/>
    <s v="Batten W 10dR4"/>
    <x v="0"/>
    <x v="2"/>
    <x v="3"/>
    <d v="2014-07-29T00:00:00"/>
    <m/>
    <m/>
    <s v="Batten W 10dR4"/>
    <n v="1"/>
    <m/>
    <x v="10"/>
    <m/>
    <n v="350"/>
    <m/>
    <m/>
    <m/>
    <m/>
    <m/>
    <m/>
    <n v="6"/>
    <m/>
    <m/>
    <m/>
    <s v=""/>
    <m/>
    <m/>
    <m/>
    <s v="FLN"/>
    <n v="18"/>
  </r>
  <r>
    <s v="Exp2"/>
    <m/>
    <s v="Batten W 10dR4"/>
    <x v="0"/>
    <x v="2"/>
    <x v="3"/>
    <d v="2014-07-29T00:00:00"/>
    <m/>
    <m/>
    <m/>
    <n v="2"/>
    <m/>
    <x v="1"/>
    <m/>
    <n v="295"/>
    <m/>
    <m/>
    <m/>
    <n v="17"/>
    <m/>
    <m/>
    <n v="6"/>
    <m/>
    <m/>
    <m/>
    <n v="33"/>
    <m/>
    <m/>
    <m/>
    <s v="FLN"/>
    <n v="16"/>
  </r>
  <r>
    <s v="Exp2"/>
    <m/>
    <s v="Batten W 10dR4"/>
    <x v="0"/>
    <x v="2"/>
    <x v="3"/>
    <d v="2014-07-29T00:00:00"/>
    <m/>
    <m/>
    <m/>
    <n v="3"/>
    <m/>
    <x v="1"/>
    <m/>
    <n v="300"/>
    <m/>
    <m/>
    <m/>
    <n v="18"/>
    <m/>
    <m/>
    <n v="7"/>
    <m/>
    <m/>
    <m/>
    <n v="34"/>
    <m/>
    <m/>
    <m/>
    <s v="FLN"/>
    <n v="16"/>
  </r>
  <r>
    <s v="Exp2"/>
    <m/>
    <s v="Batten W 10dR4"/>
    <x v="0"/>
    <x v="2"/>
    <x v="3"/>
    <d v="2014-07-29T00:00:00"/>
    <m/>
    <m/>
    <m/>
    <n v="4"/>
    <m/>
    <x v="8"/>
    <m/>
    <m/>
    <m/>
    <m/>
    <m/>
    <m/>
    <m/>
    <m/>
    <m/>
    <m/>
    <m/>
    <m/>
    <s v=""/>
    <m/>
    <m/>
    <m/>
    <s v="FLN"/>
    <n v="19"/>
  </r>
  <r>
    <s v="Exp2"/>
    <m/>
    <s v="Consort 10dR1"/>
    <x v="0"/>
    <x v="2"/>
    <x v="4"/>
    <d v="2014-06-17T00:00:00"/>
    <m/>
    <m/>
    <s v="Consort 10dR1"/>
    <n v="1"/>
    <m/>
    <x v="9"/>
    <m/>
    <n v="350"/>
    <m/>
    <m/>
    <m/>
    <m/>
    <m/>
    <m/>
    <n v="4"/>
    <m/>
    <m/>
    <m/>
    <s v=""/>
    <m/>
    <m/>
    <m/>
    <s v="FLN"/>
    <n v="12"/>
  </r>
  <r>
    <s v="Exp2"/>
    <m/>
    <s v="Consort 10dR1"/>
    <x v="0"/>
    <x v="2"/>
    <x v="4"/>
    <d v="2014-06-17T00:00:00"/>
    <m/>
    <m/>
    <m/>
    <n v="2"/>
    <m/>
    <x v="9"/>
    <m/>
    <n v="390"/>
    <m/>
    <m/>
    <m/>
    <n v="19"/>
    <m/>
    <m/>
    <n v="4"/>
    <m/>
    <m/>
    <m/>
    <n v="31"/>
    <m/>
    <m/>
    <m/>
    <s v="FLN"/>
    <n v="12"/>
  </r>
  <r>
    <s v="Exp2"/>
    <m/>
    <s v="Consort 10dR1"/>
    <x v="0"/>
    <x v="2"/>
    <x v="4"/>
    <d v="2014-06-17T00:00:00"/>
    <m/>
    <m/>
    <m/>
    <n v="3"/>
    <m/>
    <x v="5"/>
    <m/>
    <n v="367"/>
    <m/>
    <m/>
    <m/>
    <n v="23"/>
    <m/>
    <m/>
    <n v="5"/>
    <m/>
    <m/>
    <m/>
    <n v="38"/>
    <m/>
    <m/>
    <m/>
    <s v="FLN"/>
    <n v="15"/>
  </r>
  <r>
    <s v="Exp2"/>
    <m/>
    <s v="Consort 10dR1"/>
    <x v="0"/>
    <x v="2"/>
    <x v="4"/>
    <d v="2014-06-17T00:00:00"/>
    <m/>
    <m/>
    <m/>
    <n v="4"/>
    <m/>
    <x v="4"/>
    <m/>
    <n v="200"/>
    <m/>
    <m/>
    <m/>
    <m/>
    <m/>
    <m/>
    <n v="4"/>
    <m/>
    <m/>
    <m/>
    <s v=""/>
    <m/>
    <m/>
    <m/>
    <s v="FLN"/>
    <n v="14"/>
  </r>
  <r>
    <s v="Exp2"/>
    <m/>
    <s v="Consort R10D"/>
    <x v="0"/>
    <x v="2"/>
    <x v="4"/>
    <d v="2014-06-17T00:00:00"/>
    <m/>
    <m/>
    <s v="Consort R10D"/>
    <n v="1"/>
    <m/>
    <x v="5"/>
    <m/>
    <n v="383"/>
    <m/>
    <m/>
    <m/>
    <n v="24"/>
    <m/>
    <m/>
    <n v="4"/>
    <m/>
    <m/>
    <m/>
    <n v="39"/>
    <m/>
    <m/>
    <m/>
    <s v="FLN"/>
    <n v="15"/>
  </r>
  <r>
    <s v="Exp2"/>
    <m/>
    <s v="Consort R10D"/>
    <x v="0"/>
    <x v="2"/>
    <x v="4"/>
    <d v="2014-06-17T00:00:00"/>
    <m/>
    <m/>
    <m/>
    <n v="2"/>
    <m/>
    <x v="4"/>
    <m/>
    <n v="335"/>
    <m/>
    <m/>
    <m/>
    <n v="25"/>
    <m/>
    <m/>
    <n v="3"/>
    <m/>
    <m/>
    <m/>
    <n v="39"/>
    <m/>
    <m/>
    <m/>
    <s v="FLN"/>
    <n v="14"/>
  </r>
  <r>
    <s v="Exp2"/>
    <m/>
    <s v="Consort R10D"/>
    <x v="0"/>
    <x v="2"/>
    <x v="4"/>
    <d v="2014-06-17T00:00:00"/>
    <m/>
    <m/>
    <m/>
    <n v="3"/>
    <m/>
    <x v="5"/>
    <m/>
    <n v="420"/>
    <m/>
    <m/>
    <m/>
    <n v="24"/>
    <m/>
    <m/>
    <n v="4"/>
    <m/>
    <m/>
    <m/>
    <n v="39"/>
    <m/>
    <m/>
    <m/>
    <s v="FLN"/>
    <n v="15"/>
  </r>
  <r>
    <s v="Exp2"/>
    <m/>
    <s v="Consort R10D"/>
    <x v="0"/>
    <x v="2"/>
    <x v="4"/>
    <d v="2014-06-17T00:00:00"/>
    <m/>
    <m/>
    <m/>
    <n v="4"/>
    <m/>
    <x v="4"/>
    <m/>
    <n v="280"/>
    <m/>
    <m/>
    <m/>
    <n v="23"/>
    <m/>
    <m/>
    <n v="3"/>
    <m/>
    <m/>
    <m/>
    <n v="37"/>
    <m/>
    <m/>
    <m/>
    <s v="FLN"/>
    <n v="14"/>
  </r>
  <r>
    <s v="Exp2"/>
    <m/>
    <s v="Consort 10dR2"/>
    <x v="0"/>
    <x v="2"/>
    <x v="4"/>
    <d v="2014-07-23T00:00:00"/>
    <m/>
    <m/>
    <s v="Consort 10dR2"/>
    <n v="1"/>
    <m/>
    <x v="4"/>
    <m/>
    <n v="320"/>
    <m/>
    <m/>
    <m/>
    <n v="22"/>
    <m/>
    <m/>
    <n v="4"/>
    <m/>
    <m/>
    <m/>
    <n v="36"/>
    <m/>
    <m/>
    <m/>
    <s v="FLN"/>
    <n v="14"/>
  </r>
  <r>
    <s v="Exp2"/>
    <m/>
    <s v="Consort 10dR2"/>
    <x v="0"/>
    <x v="2"/>
    <x v="4"/>
    <d v="2014-07-23T00:00:00"/>
    <m/>
    <m/>
    <m/>
    <n v="2"/>
    <m/>
    <x v="5"/>
    <m/>
    <n v="380"/>
    <m/>
    <m/>
    <m/>
    <n v="20"/>
    <m/>
    <m/>
    <n v="5"/>
    <m/>
    <m/>
    <m/>
    <n v="35"/>
    <m/>
    <m/>
    <m/>
    <s v="FLN"/>
    <n v="15"/>
  </r>
  <r>
    <s v="Exp2"/>
    <m/>
    <s v="Consort 10dR2"/>
    <x v="0"/>
    <x v="2"/>
    <x v="4"/>
    <d v="2014-07-23T00:00:00"/>
    <m/>
    <m/>
    <m/>
    <n v="3"/>
    <m/>
    <x v="5"/>
    <m/>
    <n v="386"/>
    <m/>
    <m/>
    <m/>
    <n v="22"/>
    <m/>
    <m/>
    <n v="5"/>
    <m/>
    <m/>
    <m/>
    <n v="37"/>
    <m/>
    <m/>
    <m/>
    <s v="FLN"/>
    <n v="15"/>
  </r>
  <r>
    <s v="Exp2"/>
    <m/>
    <s v="Consort 10dR2"/>
    <x v="0"/>
    <x v="2"/>
    <x v="4"/>
    <d v="2014-07-23T00:00:00"/>
    <m/>
    <m/>
    <m/>
    <n v="4"/>
    <m/>
    <x v="4"/>
    <m/>
    <n v="345"/>
    <m/>
    <m/>
    <m/>
    <n v="22"/>
    <m/>
    <m/>
    <n v="5"/>
    <m/>
    <m/>
    <m/>
    <n v="36"/>
    <m/>
    <m/>
    <m/>
    <s v="FLN"/>
    <n v="14"/>
  </r>
  <r>
    <s v="Exp2"/>
    <m/>
    <s v="Consort 10dR3"/>
    <x v="0"/>
    <x v="2"/>
    <x v="4"/>
    <d v="2014-07-23T00:00:00"/>
    <m/>
    <m/>
    <s v="Consort 10dR3"/>
    <n v="1"/>
    <m/>
    <x v="4"/>
    <m/>
    <n v="460"/>
    <m/>
    <m/>
    <m/>
    <n v="20"/>
    <m/>
    <m/>
    <n v="5"/>
    <m/>
    <m/>
    <m/>
    <n v="34"/>
    <m/>
    <m/>
    <m/>
    <s v="FLN"/>
    <n v="14"/>
  </r>
  <r>
    <s v="Exp2"/>
    <m/>
    <s v="Consort 10dR3"/>
    <x v="0"/>
    <x v="2"/>
    <x v="4"/>
    <d v="2014-07-23T00:00:00"/>
    <m/>
    <m/>
    <m/>
    <n v="2"/>
    <m/>
    <x v="2"/>
    <m/>
    <n v="415"/>
    <m/>
    <m/>
    <m/>
    <n v="20"/>
    <m/>
    <m/>
    <n v="4"/>
    <m/>
    <m/>
    <m/>
    <n v="33"/>
    <m/>
    <m/>
    <m/>
    <s v="FLN"/>
    <n v="13"/>
  </r>
  <r>
    <s v="Exp2"/>
    <m/>
    <s v="Consort 10dR3"/>
    <x v="0"/>
    <x v="2"/>
    <x v="4"/>
    <d v="2014-07-23T00:00:00"/>
    <m/>
    <m/>
    <m/>
    <n v="3"/>
    <m/>
    <x v="4"/>
    <m/>
    <n v="340"/>
    <m/>
    <m/>
    <m/>
    <n v="21"/>
    <m/>
    <m/>
    <n v="5"/>
    <m/>
    <m/>
    <m/>
    <n v="35"/>
    <m/>
    <m/>
    <m/>
    <s v="FLN"/>
    <n v="14"/>
  </r>
  <r>
    <s v="Exp2"/>
    <m/>
    <s v="Consort 10dR3"/>
    <x v="0"/>
    <x v="2"/>
    <x v="4"/>
    <d v="2014-07-23T00:00:00"/>
    <m/>
    <m/>
    <m/>
    <n v="4"/>
    <m/>
    <x v="4"/>
    <m/>
    <n v="310"/>
    <m/>
    <m/>
    <m/>
    <n v="22"/>
    <m/>
    <m/>
    <n v="4"/>
    <m/>
    <m/>
    <m/>
    <n v="36"/>
    <m/>
    <m/>
    <m/>
    <s v="FLN"/>
    <n v="14"/>
  </r>
  <r>
    <s v="Exp2"/>
    <m/>
    <s v="Consort 10dR3"/>
    <x v="0"/>
    <x v="2"/>
    <x v="4"/>
    <d v="2014-07-23T00:00:00"/>
    <m/>
    <m/>
    <m/>
    <n v="5"/>
    <m/>
    <x v="5"/>
    <m/>
    <n v="385"/>
    <m/>
    <m/>
    <m/>
    <n v="24"/>
    <m/>
    <m/>
    <n v="5"/>
    <m/>
    <m/>
    <m/>
    <n v="39"/>
    <m/>
    <m/>
    <m/>
    <s v="FLN"/>
    <n v="15"/>
  </r>
  <r>
    <s v="Exp2"/>
    <m/>
    <s v="Consort 10dR4"/>
    <x v="0"/>
    <x v="2"/>
    <x v="4"/>
    <d v="2014-07-23T00:00:00"/>
    <m/>
    <m/>
    <s v="Consort 10dR4"/>
    <n v="1"/>
    <m/>
    <x v="4"/>
    <m/>
    <n v="405"/>
    <m/>
    <m/>
    <m/>
    <n v="22"/>
    <m/>
    <m/>
    <n v="5"/>
    <m/>
    <m/>
    <m/>
    <n v="36"/>
    <m/>
    <m/>
    <m/>
    <s v="FLN"/>
    <n v="14"/>
  </r>
  <r>
    <s v="Exp2"/>
    <m/>
    <s v="Consort 10dR4"/>
    <x v="0"/>
    <x v="2"/>
    <x v="4"/>
    <d v="2014-07-23T00:00:00"/>
    <m/>
    <m/>
    <m/>
    <n v="2"/>
    <m/>
    <x v="4"/>
    <m/>
    <n v="355"/>
    <m/>
    <m/>
    <m/>
    <n v="26"/>
    <m/>
    <m/>
    <n v="4"/>
    <m/>
    <m/>
    <m/>
    <n v="40"/>
    <m/>
    <m/>
    <m/>
    <s v="FLN"/>
    <n v="14"/>
  </r>
  <r>
    <s v="Exp2"/>
    <m/>
    <s v="Consort 10dR4"/>
    <x v="0"/>
    <x v="2"/>
    <x v="4"/>
    <d v="2014-07-23T00:00:00"/>
    <m/>
    <m/>
    <m/>
    <n v="3"/>
    <m/>
    <x v="2"/>
    <m/>
    <n v="270"/>
    <m/>
    <m/>
    <m/>
    <n v="20"/>
    <m/>
    <m/>
    <n v="4"/>
    <m/>
    <m/>
    <m/>
    <n v="33"/>
    <m/>
    <m/>
    <m/>
    <s v="FLN"/>
    <n v="13"/>
  </r>
  <r>
    <s v="Exp2"/>
    <m/>
    <s v="CRWT153 10dR1"/>
    <x v="0"/>
    <x v="2"/>
    <x v="9"/>
    <d v="2014-07-29T00:00:00"/>
    <m/>
    <m/>
    <s v="CRWT153 10dR1"/>
    <n v="1"/>
    <m/>
    <x v="1"/>
    <m/>
    <n v="380"/>
    <m/>
    <m/>
    <m/>
    <n v="22"/>
    <m/>
    <m/>
    <n v="6"/>
    <m/>
    <m/>
    <m/>
    <n v="38"/>
    <m/>
    <m/>
    <m/>
    <s v="FLN"/>
    <n v="16"/>
  </r>
  <r>
    <s v="Exp2"/>
    <m/>
    <s v="CRWT153 10dR1"/>
    <x v="0"/>
    <x v="2"/>
    <x v="9"/>
    <d v="2014-07-29T00:00:00"/>
    <m/>
    <m/>
    <m/>
    <n v="2"/>
    <m/>
    <x v="1"/>
    <m/>
    <n v="345"/>
    <m/>
    <m/>
    <m/>
    <n v="21"/>
    <m/>
    <m/>
    <n v="6"/>
    <m/>
    <m/>
    <m/>
    <n v="37"/>
    <m/>
    <m/>
    <m/>
    <s v="FLN"/>
    <n v="16"/>
  </r>
  <r>
    <s v="Exp2"/>
    <m/>
    <s v="CRWT153 10dR1"/>
    <x v="0"/>
    <x v="2"/>
    <x v="9"/>
    <d v="2014-07-29T00:00:00"/>
    <m/>
    <m/>
    <m/>
    <n v="3"/>
    <m/>
    <x v="3"/>
    <m/>
    <m/>
    <m/>
    <m/>
    <m/>
    <m/>
    <m/>
    <m/>
    <m/>
    <m/>
    <m/>
    <m/>
    <s v=""/>
    <m/>
    <m/>
    <m/>
    <s v="FLN"/>
    <n v="17"/>
  </r>
  <r>
    <s v="Exp2"/>
    <m/>
    <s v="CRWT153 10dR1"/>
    <x v="0"/>
    <x v="2"/>
    <x v="9"/>
    <d v="2014-07-29T00:00:00"/>
    <m/>
    <m/>
    <m/>
    <n v="4"/>
    <m/>
    <x v="3"/>
    <m/>
    <m/>
    <m/>
    <m/>
    <m/>
    <m/>
    <m/>
    <m/>
    <m/>
    <m/>
    <m/>
    <m/>
    <s v=""/>
    <m/>
    <m/>
    <m/>
    <s v="FLN"/>
    <n v="17"/>
  </r>
  <r>
    <s v="Exp2"/>
    <m/>
    <s v="CRWT153 10dR2"/>
    <x v="0"/>
    <x v="2"/>
    <x v="9"/>
    <d v="2014-07-29T00:00:00"/>
    <m/>
    <m/>
    <s v="CRWT153 10dR2"/>
    <n v="1"/>
    <m/>
    <x v="1"/>
    <m/>
    <n v="340"/>
    <m/>
    <m/>
    <m/>
    <m/>
    <m/>
    <m/>
    <m/>
    <m/>
    <m/>
    <m/>
    <s v=""/>
    <m/>
    <m/>
    <m/>
    <s v="FLN"/>
    <n v="16"/>
  </r>
  <r>
    <s v="Exp2"/>
    <m/>
    <s v="CRWT153 10dR2"/>
    <x v="0"/>
    <x v="2"/>
    <x v="9"/>
    <d v="2014-07-29T00:00:00"/>
    <m/>
    <m/>
    <m/>
    <n v="2"/>
    <m/>
    <x v="10"/>
    <m/>
    <n v="340"/>
    <m/>
    <m/>
    <m/>
    <m/>
    <m/>
    <m/>
    <m/>
    <m/>
    <m/>
    <m/>
    <s v=""/>
    <m/>
    <m/>
    <m/>
    <s v="FLN"/>
    <n v="18"/>
  </r>
  <r>
    <s v="Exp2"/>
    <m/>
    <s v="CRWT153 10dR2"/>
    <x v="0"/>
    <x v="2"/>
    <x v="9"/>
    <d v="2014-07-29T00:00:00"/>
    <m/>
    <m/>
    <m/>
    <n v="3"/>
    <m/>
    <x v="8"/>
    <m/>
    <m/>
    <m/>
    <m/>
    <m/>
    <m/>
    <m/>
    <m/>
    <m/>
    <m/>
    <m/>
    <m/>
    <s v=""/>
    <m/>
    <m/>
    <m/>
    <s v="FLN"/>
    <n v="19"/>
  </r>
  <r>
    <s v="Exp2"/>
    <m/>
    <s v="CRWT153 10dR3"/>
    <x v="0"/>
    <x v="2"/>
    <x v="9"/>
    <d v="2014-07-29T00:00:00"/>
    <m/>
    <m/>
    <s v="CRWT153 10dR3"/>
    <n v="1"/>
    <m/>
    <x v="10"/>
    <m/>
    <n v="390"/>
    <m/>
    <m/>
    <m/>
    <n v="19"/>
    <m/>
    <m/>
    <n v="7"/>
    <m/>
    <m/>
    <m/>
    <n v="37"/>
    <m/>
    <m/>
    <m/>
    <s v="FLN"/>
    <n v="18"/>
  </r>
  <r>
    <s v="Exp2"/>
    <m/>
    <s v="CRWT153 10dR3"/>
    <x v="0"/>
    <x v="2"/>
    <x v="9"/>
    <d v="2014-07-29T00:00:00"/>
    <m/>
    <m/>
    <m/>
    <n v="2"/>
    <m/>
    <x v="10"/>
    <m/>
    <n v="300"/>
    <m/>
    <m/>
    <m/>
    <m/>
    <m/>
    <m/>
    <n v="8"/>
    <m/>
    <m/>
    <m/>
    <s v=""/>
    <m/>
    <m/>
    <m/>
    <s v="FLN"/>
    <n v="18"/>
  </r>
  <r>
    <s v="Exp2"/>
    <m/>
    <s v="CRWT153 10dR3"/>
    <x v="0"/>
    <x v="2"/>
    <x v="9"/>
    <d v="2014-07-29T00:00:00"/>
    <m/>
    <m/>
    <m/>
    <n v="3"/>
    <m/>
    <x v="3"/>
    <m/>
    <m/>
    <m/>
    <m/>
    <m/>
    <m/>
    <m/>
    <m/>
    <m/>
    <m/>
    <m/>
    <m/>
    <s v=""/>
    <m/>
    <m/>
    <m/>
    <s v="FLN"/>
    <n v="17"/>
  </r>
  <r>
    <s v="Exp2"/>
    <m/>
    <s v="CRWT153 10dR4"/>
    <x v="0"/>
    <x v="2"/>
    <x v="9"/>
    <d v="2014-07-29T00:00:00"/>
    <m/>
    <m/>
    <s v="CRWT153 10dR4"/>
    <n v="1"/>
    <m/>
    <x v="3"/>
    <m/>
    <n v="295"/>
    <m/>
    <m/>
    <m/>
    <n v="21"/>
    <m/>
    <m/>
    <n v="6"/>
    <m/>
    <m/>
    <m/>
    <n v="38"/>
    <m/>
    <m/>
    <m/>
    <s v="FLN"/>
    <n v="17"/>
  </r>
  <r>
    <s v="Exp2"/>
    <m/>
    <s v="CRWT153 10dR4"/>
    <x v="0"/>
    <x v="2"/>
    <x v="9"/>
    <d v="2014-07-29T00:00:00"/>
    <m/>
    <m/>
    <m/>
    <n v="2"/>
    <m/>
    <x v="8"/>
    <m/>
    <n v="290"/>
    <m/>
    <m/>
    <m/>
    <m/>
    <m/>
    <m/>
    <m/>
    <m/>
    <m/>
    <m/>
    <s v=""/>
    <m/>
    <m/>
    <m/>
    <s v="FLN"/>
    <n v="19"/>
  </r>
  <r>
    <s v="Exp2"/>
    <m/>
    <s v="Macro 10dR1"/>
    <x v="0"/>
    <x v="2"/>
    <x v="5"/>
    <d v="2014-06-12T00:00:00"/>
    <m/>
    <m/>
    <s v="Macro 10dR1"/>
    <n v="1"/>
    <m/>
    <x v="4"/>
    <m/>
    <n v="470"/>
    <m/>
    <m/>
    <m/>
    <n v="20"/>
    <m/>
    <m/>
    <n v="4"/>
    <m/>
    <m/>
    <m/>
    <n v="34"/>
    <m/>
    <m/>
    <m/>
    <s v="FLN"/>
    <n v="14"/>
  </r>
  <r>
    <s v="Exp2"/>
    <m/>
    <s v="Macro 10dR1"/>
    <x v="0"/>
    <x v="2"/>
    <x v="5"/>
    <d v="2014-06-12T00:00:00"/>
    <m/>
    <m/>
    <m/>
    <n v="2"/>
    <m/>
    <x v="5"/>
    <m/>
    <n v="475"/>
    <m/>
    <m/>
    <m/>
    <n v="19"/>
    <m/>
    <m/>
    <n v="4"/>
    <m/>
    <m/>
    <m/>
    <n v="34"/>
    <m/>
    <m/>
    <m/>
    <s v="FLN"/>
    <n v="15"/>
  </r>
  <r>
    <s v="Exp2"/>
    <m/>
    <s v="Macro 10dR1"/>
    <x v="0"/>
    <x v="2"/>
    <x v="5"/>
    <d v="2014-06-12T00:00:00"/>
    <m/>
    <m/>
    <m/>
    <n v="3"/>
    <m/>
    <x v="5"/>
    <m/>
    <n v="425"/>
    <m/>
    <m/>
    <m/>
    <n v="20"/>
    <m/>
    <m/>
    <n v="4"/>
    <m/>
    <m/>
    <m/>
    <n v="35"/>
    <m/>
    <m/>
    <m/>
    <s v="FLN"/>
    <n v="15"/>
  </r>
  <r>
    <s v="Exp2"/>
    <m/>
    <s v="Macro 10dR1"/>
    <x v="0"/>
    <x v="2"/>
    <x v="5"/>
    <d v="2014-06-12T00:00:00"/>
    <m/>
    <m/>
    <m/>
    <n v="4"/>
    <m/>
    <x v="5"/>
    <m/>
    <n v="340"/>
    <m/>
    <m/>
    <m/>
    <n v="18"/>
    <m/>
    <m/>
    <n v="4"/>
    <m/>
    <m/>
    <m/>
    <n v="33"/>
    <m/>
    <m/>
    <m/>
    <s v="FLN"/>
    <n v="15"/>
  </r>
  <r>
    <s v="Exp2"/>
    <m/>
    <s v="Macro 10dR2"/>
    <x v="0"/>
    <x v="2"/>
    <x v="5"/>
    <d v="2014-06-12T00:00:00"/>
    <m/>
    <m/>
    <s v="Macro 10dR2"/>
    <n v="1"/>
    <m/>
    <x v="1"/>
    <m/>
    <n v="490"/>
    <m/>
    <n v="142"/>
    <m/>
    <n v="22"/>
    <m/>
    <m/>
    <n v="4"/>
    <m/>
    <m/>
    <m/>
    <n v="38"/>
    <m/>
    <m/>
    <m/>
    <s v="FLN"/>
    <n v="16"/>
  </r>
  <r>
    <s v="Exp2"/>
    <m/>
    <s v="Macro 10dR2"/>
    <x v="0"/>
    <x v="2"/>
    <x v="5"/>
    <d v="2014-06-12T00:00:00"/>
    <m/>
    <m/>
    <m/>
    <n v="2"/>
    <m/>
    <x v="2"/>
    <m/>
    <n v="380"/>
    <m/>
    <n v="162"/>
    <m/>
    <n v="19"/>
    <m/>
    <m/>
    <n v="4"/>
    <m/>
    <m/>
    <m/>
    <n v="32"/>
    <m/>
    <m/>
    <m/>
    <s v="FLN"/>
    <n v="13"/>
  </r>
  <r>
    <s v="Exp2"/>
    <m/>
    <s v="Macro 10dR2"/>
    <x v="0"/>
    <x v="2"/>
    <x v="5"/>
    <d v="2014-06-12T00:00:00"/>
    <m/>
    <m/>
    <m/>
    <n v="3"/>
    <m/>
    <x v="3"/>
    <m/>
    <n v="203"/>
    <m/>
    <n v="152"/>
    <m/>
    <m/>
    <m/>
    <m/>
    <n v="3"/>
    <m/>
    <m/>
    <m/>
    <s v=""/>
    <m/>
    <m/>
    <m/>
    <s v="FLN"/>
    <n v="17"/>
  </r>
  <r>
    <s v="Exp2"/>
    <m/>
    <s v="Macro 10dR3"/>
    <x v="0"/>
    <x v="2"/>
    <x v="5"/>
    <d v="2014-06-12T00:00:00"/>
    <m/>
    <m/>
    <s v="Macro 10dR3"/>
    <n v="1"/>
    <m/>
    <x v="5"/>
    <m/>
    <n v="475"/>
    <m/>
    <m/>
    <m/>
    <n v="20"/>
    <m/>
    <m/>
    <n v="4"/>
    <m/>
    <m/>
    <m/>
    <n v="35"/>
    <m/>
    <m/>
    <m/>
    <s v="FLN"/>
    <n v="15"/>
  </r>
  <r>
    <s v="Exp2"/>
    <m/>
    <s v="Macro 10dR3"/>
    <x v="0"/>
    <x v="2"/>
    <x v="5"/>
    <d v="2014-06-12T00:00:00"/>
    <m/>
    <m/>
    <m/>
    <n v="2"/>
    <m/>
    <x v="4"/>
    <m/>
    <n v="425"/>
    <m/>
    <m/>
    <m/>
    <n v="20"/>
    <m/>
    <m/>
    <n v="4"/>
    <m/>
    <m/>
    <m/>
    <n v="34"/>
    <m/>
    <m/>
    <m/>
    <s v="FLN"/>
    <n v="14"/>
  </r>
  <r>
    <s v="Exp2"/>
    <m/>
    <s v="Macro 10dR3"/>
    <x v="0"/>
    <x v="2"/>
    <x v="5"/>
    <d v="2014-06-12T00:00:00"/>
    <m/>
    <m/>
    <m/>
    <n v="3"/>
    <m/>
    <x v="4"/>
    <m/>
    <n v="503"/>
    <m/>
    <m/>
    <m/>
    <n v="20"/>
    <m/>
    <m/>
    <n v="4"/>
    <m/>
    <m/>
    <m/>
    <n v="34"/>
    <m/>
    <m/>
    <m/>
    <s v="FLN"/>
    <n v="14"/>
  </r>
  <r>
    <s v="Exp2"/>
    <m/>
    <s v="Macro 10DR4"/>
    <x v="0"/>
    <x v="2"/>
    <x v="5"/>
    <d v="2014-06-17T00:00:00"/>
    <m/>
    <m/>
    <s v="Macro 10DR4"/>
    <n v="1"/>
    <m/>
    <x v="5"/>
    <m/>
    <n v="365"/>
    <m/>
    <m/>
    <m/>
    <n v="20"/>
    <m/>
    <m/>
    <n v="3"/>
    <m/>
    <m/>
    <m/>
    <n v="35"/>
    <m/>
    <m/>
    <m/>
    <s v="FLN"/>
    <n v="15"/>
  </r>
  <r>
    <s v="Exp2"/>
    <m/>
    <s v="Macro 10DR4"/>
    <x v="0"/>
    <x v="2"/>
    <x v="5"/>
    <d v="2014-06-17T00:00:00"/>
    <m/>
    <m/>
    <m/>
    <n v="2"/>
    <m/>
    <x v="4"/>
    <m/>
    <m/>
    <m/>
    <m/>
    <m/>
    <m/>
    <m/>
    <m/>
    <m/>
    <m/>
    <m/>
    <m/>
    <s v=""/>
    <m/>
    <m/>
    <m/>
    <s v="FLN"/>
    <n v="14"/>
  </r>
  <r>
    <s v="Exp2"/>
    <m/>
    <s v="Macro 10DR4"/>
    <x v="0"/>
    <x v="2"/>
    <x v="5"/>
    <d v="2014-06-17T00:00:00"/>
    <m/>
    <m/>
    <m/>
    <n v="3"/>
    <m/>
    <x v="5"/>
    <m/>
    <n v="390"/>
    <m/>
    <m/>
    <m/>
    <n v="22"/>
    <m/>
    <m/>
    <n v="4"/>
    <m/>
    <m/>
    <m/>
    <n v="37"/>
    <m/>
    <m/>
    <m/>
    <s v="FLN"/>
    <n v="15"/>
  </r>
  <r>
    <s v="Exp2"/>
    <m/>
    <s v="Macro 10DR4"/>
    <x v="0"/>
    <x v="2"/>
    <x v="5"/>
    <d v="2014-06-17T00:00:00"/>
    <m/>
    <m/>
    <m/>
    <n v="4"/>
    <m/>
    <x v="5"/>
    <m/>
    <n v="400"/>
    <m/>
    <m/>
    <m/>
    <n v="15"/>
    <m/>
    <m/>
    <n v="4"/>
    <m/>
    <m/>
    <m/>
    <n v="30"/>
    <m/>
    <m/>
    <m/>
    <s v="FLN"/>
    <n v="15"/>
  </r>
  <r>
    <s v="Exp2"/>
    <m/>
    <s v="Option R10D"/>
    <x v="0"/>
    <x v="2"/>
    <x v="6"/>
    <d v="2014-06-12T00:00:00"/>
    <m/>
    <m/>
    <s v="Option R10D"/>
    <n v="1"/>
    <m/>
    <x v="5"/>
    <m/>
    <n v="480"/>
    <m/>
    <m/>
    <m/>
    <n v="21"/>
    <m/>
    <m/>
    <n v="4"/>
    <m/>
    <m/>
    <m/>
    <n v="36"/>
    <m/>
    <m/>
    <m/>
    <s v="FLN"/>
    <n v="15"/>
  </r>
  <r>
    <s v="Exp2"/>
    <m/>
    <s v="Option R10D"/>
    <x v="0"/>
    <x v="2"/>
    <x v="6"/>
    <d v="2014-06-12T00:00:00"/>
    <m/>
    <m/>
    <m/>
    <n v="2"/>
    <m/>
    <x v="2"/>
    <m/>
    <n v="520"/>
    <m/>
    <m/>
    <m/>
    <n v="22"/>
    <m/>
    <m/>
    <n v="5"/>
    <m/>
    <m/>
    <m/>
    <n v="35"/>
    <m/>
    <m/>
    <m/>
    <s v="FLN"/>
    <n v="13"/>
  </r>
  <r>
    <s v="Exp2"/>
    <m/>
    <s v="Option R10D"/>
    <x v="0"/>
    <x v="2"/>
    <x v="6"/>
    <d v="2014-06-12T00:00:00"/>
    <m/>
    <m/>
    <m/>
    <n v="3"/>
    <m/>
    <x v="1"/>
    <m/>
    <n v="520"/>
    <m/>
    <m/>
    <m/>
    <n v="24"/>
    <m/>
    <m/>
    <n v="5"/>
    <m/>
    <m/>
    <m/>
    <n v="40"/>
    <m/>
    <m/>
    <m/>
    <s v="FLN"/>
    <n v="16"/>
  </r>
  <r>
    <s v="Exp2"/>
    <m/>
    <s v="Option R10D"/>
    <x v="0"/>
    <x v="2"/>
    <x v="6"/>
    <d v="2014-06-12T00:00:00"/>
    <m/>
    <m/>
    <m/>
    <n v="4"/>
    <m/>
    <x v="1"/>
    <m/>
    <n v="480"/>
    <m/>
    <m/>
    <m/>
    <n v="25"/>
    <m/>
    <m/>
    <n v="4"/>
    <m/>
    <m/>
    <m/>
    <n v="41"/>
    <m/>
    <m/>
    <m/>
    <s v="FLN"/>
    <n v="16"/>
  </r>
  <r>
    <s v="Exp2"/>
    <m/>
    <s v="Sa 10D R1"/>
    <x v="0"/>
    <x v="2"/>
    <x v="7"/>
    <d v="2014-05-21T00:00:00"/>
    <m/>
    <m/>
    <s v="Sa 10D R1"/>
    <n v="1"/>
    <m/>
    <x v="12"/>
    <m/>
    <n v="365"/>
    <m/>
    <m/>
    <m/>
    <n v="19"/>
    <m/>
    <m/>
    <n v="3"/>
    <m/>
    <m/>
    <m/>
    <n v="28"/>
    <m/>
    <m/>
    <m/>
    <s v="FLN"/>
    <n v="9"/>
  </r>
  <r>
    <s v="Exp2"/>
    <m/>
    <s v="Sa 10D R1"/>
    <x v="0"/>
    <x v="2"/>
    <x v="7"/>
    <d v="2014-05-21T00:00:00"/>
    <m/>
    <m/>
    <m/>
    <n v="2"/>
    <m/>
    <x v="7"/>
    <m/>
    <n v="443"/>
    <m/>
    <m/>
    <m/>
    <n v="20"/>
    <m/>
    <m/>
    <n v="3"/>
    <m/>
    <m/>
    <m/>
    <n v="31"/>
    <m/>
    <m/>
    <m/>
    <s v="FLN"/>
    <n v="11"/>
  </r>
  <r>
    <s v="Exp2"/>
    <m/>
    <s v="Sa 10D R2"/>
    <x v="0"/>
    <x v="2"/>
    <x v="7"/>
    <d v="2014-05-21T00:00:00"/>
    <m/>
    <m/>
    <s v="Sa 10D R2"/>
    <n v="1"/>
    <m/>
    <x v="6"/>
    <m/>
    <n v="460"/>
    <m/>
    <m/>
    <m/>
    <n v="21"/>
    <m/>
    <m/>
    <n v="3"/>
    <m/>
    <m/>
    <m/>
    <n v="31"/>
    <m/>
    <m/>
    <m/>
    <s v="FLN"/>
    <n v="10"/>
  </r>
  <r>
    <s v="Exp2"/>
    <m/>
    <s v="Sa 10D R2"/>
    <x v="0"/>
    <x v="2"/>
    <x v="7"/>
    <d v="2014-05-21T00:00:00"/>
    <m/>
    <m/>
    <m/>
    <n v="2"/>
    <m/>
    <x v="6"/>
    <m/>
    <n v="375"/>
    <m/>
    <m/>
    <m/>
    <n v="20"/>
    <m/>
    <m/>
    <n v="3"/>
    <m/>
    <m/>
    <m/>
    <n v="30"/>
    <m/>
    <m/>
    <m/>
    <s v="FLN"/>
    <n v="10"/>
  </r>
  <r>
    <s v="Exp2"/>
    <m/>
    <s v="Sa 10D R2"/>
    <x v="0"/>
    <x v="2"/>
    <x v="7"/>
    <d v="2014-05-21T00:00:00"/>
    <m/>
    <m/>
    <m/>
    <n v="3"/>
    <m/>
    <x v="6"/>
    <m/>
    <n v="445"/>
    <m/>
    <m/>
    <m/>
    <n v="22"/>
    <m/>
    <m/>
    <n v="3"/>
    <m/>
    <m/>
    <m/>
    <n v="32"/>
    <m/>
    <m/>
    <m/>
    <s v="FLN"/>
    <n v="10"/>
  </r>
  <r>
    <s v="Exp2"/>
    <m/>
    <s v="Sa 10D R3"/>
    <x v="0"/>
    <x v="2"/>
    <x v="7"/>
    <d v="2014-05-21T00:00:00"/>
    <m/>
    <m/>
    <s v="Sa 10D R3"/>
    <n v="1"/>
    <m/>
    <x v="7"/>
    <m/>
    <n v="220"/>
    <m/>
    <m/>
    <m/>
    <m/>
    <m/>
    <m/>
    <n v="3"/>
    <m/>
    <m/>
    <m/>
    <s v=""/>
    <m/>
    <m/>
    <m/>
    <s v="FLN"/>
    <n v="11"/>
  </r>
  <r>
    <s v="Exp2"/>
    <m/>
    <s v="Sa 10D R3"/>
    <x v="0"/>
    <x v="2"/>
    <x v="7"/>
    <d v="2014-05-21T00:00:00"/>
    <m/>
    <m/>
    <m/>
    <n v="2"/>
    <m/>
    <x v="12"/>
    <m/>
    <n v="385"/>
    <m/>
    <m/>
    <m/>
    <n v="20"/>
    <m/>
    <m/>
    <n v="3"/>
    <m/>
    <m/>
    <m/>
    <n v="29"/>
    <m/>
    <m/>
    <m/>
    <s v="FLN"/>
    <n v="9"/>
  </r>
  <r>
    <s v="Exp2"/>
    <m/>
    <s v="Sa 10D R3"/>
    <x v="0"/>
    <x v="2"/>
    <x v="7"/>
    <d v="2014-05-21T00:00:00"/>
    <m/>
    <m/>
    <m/>
    <n v="3"/>
    <m/>
    <x v="6"/>
    <m/>
    <n v="400"/>
    <m/>
    <m/>
    <m/>
    <n v="20"/>
    <m/>
    <m/>
    <n v="3"/>
    <m/>
    <m/>
    <m/>
    <n v="30"/>
    <m/>
    <m/>
    <m/>
    <s v="FLN"/>
    <n v="10"/>
  </r>
  <r>
    <s v="Exp2"/>
    <m/>
    <s v="Sa 10D R4"/>
    <x v="0"/>
    <x v="2"/>
    <x v="7"/>
    <d v="2014-05-21T00:00:00"/>
    <m/>
    <m/>
    <s v="Sa 10D R4"/>
    <n v="1"/>
    <m/>
    <x v="12"/>
    <m/>
    <n v="170"/>
    <m/>
    <m/>
    <m/>
    <m/>
    <m/>
    <m/>
    <n v="3"/>
    <m/>
    <m/>
    <m/>
    <s v=""/>
    <m/>
    <m/>
    <m/>
    <s v="FLN"/>
    <n v="9"/>
  </r>
  <r>
    <s v="Exp2"/>
    <m/>
    <s v="Sa 10D R4"/>
    <x v="0"/>
    <x v="2"/>
    <x v="7"/>
    <d v="2014-05-21T00:00:00"/>
    <m/>
    <m/>
    <m/>
    <n v="2"/>
    <m/>
    <x v="6"/>
    <m/>
    <n v="380"/>
    <m/>
    <m/>
    <m/>
    <n v="20"/>
    <m/>
    <m/>
    <n v="3"/>
    <m/>
    <m/>
    <m/>
    <n v="30"/>
    <m/>
    <m/>
    <m/>
    <s v="FLN"/>
    <n v="10"/>
  </r>
  <r>
    <s v="Exp2"/>
    <m/>
    <s v="Sa 10D R4"/>
    <x v="0"/>
    <x v="2"/>
    <x v="7"/>
    <d v="2014-05-21T00:00:00"/>
    <m/>
    <m/>
    <m/>
    <n v="3"/>
    <m/>
    <x v="6"/>
    <m/>
    <n v="384"/>
    <m/>
    <m/>
    <m/>
    <n v="18"/>
    <m/>
    <m/>
    <n v="3"/>
    <m/>
    <m/>
    <m/>
    <n v="28"/>
    <m/>
    <m/>
    <m/>
    <s v="FLN"/>
    <n v="10"/>
  </r>
  <r>
    <s v="Exp2"/>
    <m/>
    <s v="Sa 10D R4"/>
    <x v="0"/>
    <x v="2"/>
    <x v="7"/>
    <d v="2014-05-21T00:00:00"/>
    <m/>
    <m/>
    <m/>
    <n v="4"/>
    <m/>
    <x v="12"/>
    <m/>
    <n v="340"/>
    <m/>
    <m/>
    <m/>
    <n v="14"/>
    <m/>
    <m/>
    <n v="3"/>
    <m/>
    <m/>
    <m/>
    <n v="23"/>
    <m/>
    <m/>
    <m/>
    <s v="FLN"/>
    <n v="9"/>
  </r>
  <r>
    <s v="Exp2"/>
    <m/>
    <s v="Wakanui 10dR3"/>
    <x v="0"/>
    <x v="2"/>
    <x v="8"/>
    <d v="2014-06-17T00:00:00"/>
    <m/>
    <m/>
    <s v="Wakanui 10dR3"/>
    <n v="1"/>
    <m/>
    <x v="5"/>
    <m/>
    <n v="400"/>
    <m/>
    <m/>
    <m/>
    <n v="20"/>
    <m/>
    <m/>
    <n v="6"/>
    <m/>
    <m/>
    <m/>
    <n v="35"/>
    <m/>
    <m/>
    <m/>
    <s v="FLN"/>
    <n v="15"/>
  </r>
  <r>
    <s v="Exp2"/>
    <m/>
    <s v="Wakanui 10dR3"/>
    <x v="0"/>
    <x v="2"/>
    <x v="8"/>
    <d v="2014-06-17T00:00:00"/>
    <m/>
    <m/>
    <m/>
    <n v="2"/>
    <m/>
    <x v="2"/>
    <m/>
    <n v="392"/>
    <m/>
    <m/>
    <m/>
    <n v="20"/>
    <m/>
    <m/>
    <n v="6"/>
    <m/>
    <m/>
    <m/>
    <n v="33"/>
    <m/>
    <m/>
    <m/>
    <s v="FLN"/>
    <n v="13"/>
  </r>
  <r>
    <s v="Exp2"/>
    <m/>
    <s v="Wakanui 10dR3"/>
    <x v="0"/>
    <x v="2"/>
    <x v="8"/>
    <d v="2014-06-17T00:00:00"/>
    <m/>
    <m/>
    <m/>
    <n v="3"/>
    <m/>
    <x v="5"/>
    <m/>
    <n v="345"/>
    <m/>
    <m/>
    <m/>
    <n v="20"/>
    <m/>
    <m/>
    <n v="5"/>
    <m/>
    <m/>
    <m/>
    <n v="35"/>
    <m/>
    <m/>
    <m/>
    <s v="FLN"/>
    <n v="15"/>
  </r>
  <r>
    <s v="Exp2"/>
    <m/>
    <s v="Wakanui 10dR3"/>
    <x v="0"/>
    <x v="2"/>
    <x v="8"/>
    <d v="2014-06-17T00:00:00"/>
    <m/>
    <m/>
    <m/>
    <n v="4"/>
    <m/>
    <x v="5"/>
    <m/>
    <n v="355"/>
    <m/>
    <m/>
    <m/>
    <n v="22"/>
    <m/>
    <m/>
    <n v="6"/>
    <m/>
    <m/>
    <m/>
    <n v="37"/>
    <m/>
    <m/>
    <m/>
    <s v="FLN"/>
    <n v="15"/>
  </r>
  <r>
    <s v="Exp2"/>
    <m/>
    <s v="Wakanui 10dR4"/>
    <x v="0"/>
    <x v="2"/>
    <x v="8"/>
    <d v="2014-06-17T00:00:00"/>
    <m/>
    <m/>
    <s v="Wakanui 10dR4"/>
    <n v="1"/>
    <m/>
    <x v="9"/>
    <m/>
    <n v="410"/>
    <m/>
    <m/>
    <m/>
    <n v="23"/>
    <m/>
    <m/>
    <n v="5"/>
    <m/>
    <m/>
    <m/>
    <n v="35"/>
    <m/>
    <m/>
    <m/>
    <s v="FLN"/>
    <n v="12"/>
  </r>
  <r>
    <s v="Exp2"/>
    <m/>
    <s v="Wakanui 10dR4"/>
    <x v="0"/>
    <x v="2"/>
    <x v="8"/>
    <d v="2014-06-17T00:00:00"/>
    <m/>
    <m/>
    <m/>
    <n v="2"/>
    <m/>
    <x v="4"/>
    <m/>
    <n v="400"/>
    <m/>
    <m/>
    <m/>
    <n v="23"/>
    <m/>
    <m/>
    <n v="6"/>
    <m/>
    <m/>
    <m/>
    <n v="37"/>
    <m/>
    <m/>
    <m/>
    <s v="FLN"/>
    <n v="14"/>
  </r>
  <r>
    <s v="Exp2"/>
    <m/>
    <s v="Wakanui 10dR4"/>
    <x v="0"/>
    <x v="2"/>
    <x v="8"/>
    <d v="2014-06-17T00:00:00"/>
    <m/>
    <m/>
    <m/>
    <n v="3"/>
    <m/>
    <x v="4"/>
    <m/>
    <n v="330"/>
    <m/>
    <m/>
    <m/>
    <n v="20"/>
    <m/>
    <m/>
    <n v="5"/>
    <m/>
    <m/>
    <m/>
    <n v="34"/>
    <m/>
    <m/>
    <m/>
    <s v="FLN"/>
    <n v="14"/>
  </r>
  <r>
    <s v="Exp2"/>
    <m/>
    <s v="Wakanui 10dR4"/>
    <x v="0"/>
    <x v="2"/>
    <x v="8"/>
    <d v="2014-06-17T00:00:00"/>
    <m/>
    <m/>
    <m/>
    <n v="4"/>
    <m/>
    <x v="4"/>
    <m/>
    <n v="225"/>
    <m/>
    <m/>
    <m/>
    <m/>
    <m/>
    <m/>
    <n v="4"/>
    <m/>
    <m/>
    <m/>
    <s v=""/>
    <m/>
    <m/>
    <m/>
    <s v="FLN"/>
    <n v="14"/>
  </r>
  <r>
    <s v="Exp2"/>
    <m/>
    <s v="Wakanui 10dR2"/>
    <x v="0"/>
    <x v="2"/>
    <x v="8"/>
    <d v="2014-07-23T00:00:00"/>
    <m/>
    <m/>
    <s v="Wakanui 10dR2"/>
    <n v="1"/>
    <m/>
    <x v="4"/>
    <m/>
    <n v="410"/>
    <m/>
    <m/>
    <m/>
    <m/>
    <m/>
    <m/>
    <n v="6"/>
    <m/>
    <m/>
    <m/>
    <s v=""/>
    <m/>
    <m/>
    <m/>
    <s v="FLN"/>
    <n v="14"/>
  </r>
  <r>
    <s v="Exp2"/>
    <m/>
    <s v="Wakanui 10dR2"/>
    <x v="0"/>
    <x v="2"/>
    <x v="8"/>
    <d v="2014-07-23T00:00:00"/>
    <m/>
    <m/>
    <m/>
    <n v="2"/>
    <m/>
    <x v="5"/>
    <m/>
    <n v="392"/>
    <m/>
    <m/>
    <m/>
    <m/>
    <m/>
    <m/>
    <n v="6"/>
    <m/>
    <m/>
    <m/>
    <s v=""/>
    <m/>
    <m/>
    <m/>
    <s v="FLN"/>
    <n v="15"/>
  </r>
  <r>
    <s v="Exp2"/>
    <m/>
    <s v="Wakanui 10dR2"/>
    <x v="0"/>
    <x v="2"/>
    <x v="8"/>
    <d v="2014-07-23T00:00:00"/>
    <m/>
    <m/>
    <m/>
    <n v="3"/>
    <m/>
    <x v="1"/>
    <m/>
    <n v="410"/>
    <m/>
    <m/>
    <m/>
    <m/>
    <m/>
    <m/>
    <n v="7"/>
    <m/>
    <m/>
    <m/>
    <s v=""/>
    <m/>
    <m/>
    <m/>
    <s v="FLN"/>
    <n v="16"/>
  </r>
  <r>
    <s v="Exp2"/>
    <m/>
    <s v="Wakanui 10dR2"/>
    <x v="0"/>
    <x v="2"/>
    <x v="8"/>
    <d v="2014-07-23T00:00:00"/>
    <m/>
    <m/>
    <m/>
    <n v="4"/>
    <m/>
    <x v="1"/>
    <m/>
    <n v="385"/>
    <m/>
    <m/>
    <m/>
    <n v="23"/>
    <m/>
    <m/>
    <n v="7"/>
    <m/>
    <m/>
    <m/>
    <n v="39"/>
    <m/>
    <m/>
    <m/>
    <s v="FLN"/>
    <n v="16"/>
  </r>
  <r>
    <s v="Exp2"/>
    <m/>
    <s v="Wakanui 10dR1"/>
    <x v="0"/>
    <x v="2"/>
    <x v="8"/>
    <d v="2014-07-29T00:00:00"/>
    <m/>
    <m/>
    <s v="Wakanui 10dR1"/>
    <n v="1"/>
    <m/>
    <x v="4"/>
    <m/>
    <n v="340"/>
    <m/>
    <m/>
    <m/>
    <m/>
    <m/>
    <m/>
    <m/>
    <m/>
    <m/>
    <m/>
    <s v=""/>
    <m/>
    <m/>
    <m/>
    <s v="FLN"/>
    <n v="14"/>
  </r>
  <r>
    <s v="Exp2"/>
    <m/>
    <s v="Wakanui 10dR1"/>
    <x v="0"/>
    <x v="2"/>
    <x v="8"/>
    <d v="2014-07-29T00:00:00"/>
    <m/>
    <m/>
    <m/>
    <n v="2"/>
    <m/>
    <x v="2"/>
    <m/>
    <n v="390"/>
    <m/>
    <m/>
    <m/>
    <m/>
    <m/>
    <m/>
    <m/>
    <m/>
    <m/>
    <m/>
    <s v=""/>
    <m/>
    <m/>
    <m/>
    <s v="FLN"/>
    <n v="13"/>
  </r>
  <r>
    <s v="Exp2"/>
    <m/>
    <s v="Wakanui 10dR1"/>
    <x v="0"/>
    <x v="2"/>
    <x v="8"/>
    <d v="2014-07-29T00:00:00"/>
    <m/>
    <m/>
    <m/>
    <n v="3"/>
    <m/>
    <x v="5"/>
    <m/>
    <n v="370"/>
    <m/>
    <m/>
    <m/>
    <m/>
    <m/>
    <m/>
    <m/>
    <m/>
    <m/>
    <m/>
    <s v=""/>
    <m/>
    <m/>
    <m/>
    <s v="FLN"/>
    <n v="15"/>
  </r>
  <r>
    <s v="Exp2"/>
    <m/>
    <s v="Wakanui 10dR1"/>
    <x v="0"/>
    <x v="2"/>
    <x v="8"/>
    <d v="2014-07-29T00:00:00"/>
    <m/>
    <m/>
    <m/>
    <n v="4"/>
    <m/>
    <x v="4"/>
    <m/>
    <n v="290"/>
    <m/>
    <m/>
    <m/>
    <m/>
    <m/>
    <m/>
    <m/>
    <m/>
    <m/>
    <m/>
    <s v=""/>
    <m/>
    <m/>
    <m/>
    <s v="FLN"/>
    <n v="14"/>
  </r>
  <r>
    <s v="Exp2"/>
    <m/>
    <s v="Am 24-2"/>
    <x v="0"/>
    <x v="3"/>
    <x v="1"/>
    <d v="2014-07-29T00:00:00"/>
    <m/>
    <d v="2014-07-29T00:00:00"/>
    <s v="Am 24-2"/>
    <n v="1"/>
    <m/>
    <x v="1"/>
    <m/>
    <n v="325"/>
    <m/>
    <m/>
    <m/>
    <m/>
    <m/>
    <m/>
    <m/>
    <m/>
    <m/>
    <m/>
    <s v=""/>
    <m/>
    <m/>
    <m/>
    <s v="FLN"/>
    <n v="16"/>
  </r>
  <r>
    <s v="Exp2"/>
    <m/>
    <s v="Am 24-2"/>
    <x v="0"/>
    <x v="3"/>
    <x v="1"/>
    <d v="2014-07-29T00:00:00"/>
    <m/>
    <m/>
    <m/>
    <n v="2"/>
    <m/>
    <x v="1"/>
    <m/>
    <m/>
    <m/>
    <m/>
    <m/>
    <m/>
    <m/>
    <m/>
    <m/>
    <m/>
    <m/>
    <m/>
    <s v=""/>
    <m/>
    <m/>
    <m/>
    <s v="FLN"/>
    <s v="14+"/>
  </r>
  <r>
    <s v="Exp2"/>
    <m/>
    <s v="Am 24-2"/>
    <x v="0"/>
    <x v="3"/>
    <x v="1"/>
    <d v="2014-07-29T00:00:00"/>
    <m/>
    <m/>
    <m/>
    <n v="3"/>
    <m/>
    <x v="10"/>
    <m/>
    <m/>
    <m/>
    <m/>
    <m/>
    <m/>
    <m/>
    <m/>
    <m/>
    <m/>
    <m/>
    <m/>
    <s v=""/>
    <m/>
    <m/>
    <m/>
    <s v="FLN"/>
    <s v="17+"/>
  </r>
  <r>
    <s v="Exp2"/>
    <m/>
    <s v="Am 24-2"/>
    <x v="0"/>
    <x v="3"/>
    <x v="1"/>
    <d v="2014-07-29T00:00:00"/>
    <m/>
    <m/>
    <m/>
    <n v="4"/>
    <m/>
    <x v="1"/>
    <m/>
    <m/>
    <m/>
    <m/>
    <m/>
    <m/>
    <m/>
    <m/>
    <m/>
    <m/>
    <m/>
    <m/>
    <s v=""/>
    <m/>
    <m/>
    <m/>
    <s v="FLN"/>
    <s v="15+"/>
  </r>
  <r>
    <s v="Exp2"/>
    <m/>
    <s v="Am 24-1"/>
    <x v="0"/>
    <x v="3"/>
    <x v="1"/>
    <d v="2014-08-07T00:00:00"/>
    <m/>
    <m/>
    <s v="Am 24-1"/>
    <n v="1"/>
    <m/>
    <x v="1"/>
    <m/>
    <n v="395"/>
    <m/>
    <m/>
    <m/>
    <m/>
    <m/>
    <m/>
    <n v="5"/>
    <m/>
    <m/>
    <m/>
    <s v=""/>
    <m/>
    <m/>
    <m/>
    <s v="FLN"/>
    <m/>
  </r>
  <r>
    <s v="Exp2"/>
    <m/>
    <s v="Am 24-1"/>
    <x v="0"/>
    <x v="3"/>
    <x v="1"/>
    <d v="2014-08-07T00:00:00"/>
    <m/>
    <m/>
    <m/>
    <n v="2"/>
    <m/>
    <x v="3"/>
    <m/>
    <n v="425"/>
    <m/>
    <m/>
    <m/>
    <m/>
    <m/>
    <m/>
    <n v="4"/>
    <m/>
    <m/>
    <m/>
    <s v=""/>
    <m/>
    <m/>
    <m/>
    <s v="FLN"/>
    <m/>
  </r>
  <r>
    <s v="Exp2"/>
    <m/>
    <s v="Am 24-1"/>
    <x v="0"/>
    <x v="3"/>
    <x v="1"/>
    <d v="2014-08-07T00:00:00"/>
    <m/>
    <m/>
    <m/>
    <n v="3"/>
    <m/>
    <x v="1"/>
    <m/>
    <n v="415"/>
    <m/>
    <m/>
    <m/>
    <n v="25"/>
    <m/>
    <m/>
    <n v="4"/>
    <m/>
    <m/>
    <m/>
    <n v="41"/>
    <m/>
    <m/>
    <m/>
    <s v="FLN"/>
    <m/>
  </r>
  <r>
    <s v="Exp2"/>
    <m/>
    <s v="Am 24-1"/>
    <x v="0"/>
    <x v="3"/>
    <x v="1"/>
    <d v="2014-08-07T00:00:00"/>
    <m/>
    <m/>
    <m/>
    <n v="4"/>
    <m/>
    <x v="10"/>
    <m/>
    <n v="320"/>
    <m/>
    <m/>
    <m/>
    <n v="17"/>
    <m/>
    <m/>
    <n v="3"/>
    <m/>
    <m/>
    <m/>
    <n v="35"/>
    <m/>
    <m/>
    <m/>
    <s v="FLN"/>
    <m/>
  </r>
  <r>
    <s v="Exp2"/>
    <m/>
    <s v="Am 24-3"/>
    <x v="0"/>
    <x v="3"/>
    <x v="1"/>
    <d v="2014-08-07T00:00:00"/>
    <m/>
    <m/>
    <s v="Am 24-3"/>
    <n v="1"/>
    <m/>
    <x v="3"/>
    <m/>
    <n v="415"/>
    <m/>
    <m/>
    <m/>
    <n v="23"/>
    <m/>
    <m/>
    <n v="5"/>
    <m/>
    <m/>
    <m/>
    <n v="40"/>
    <m/>
    <m/>
    <m/>
    <s v="FLN"/>
    <m/>
  </r>
  <r>
    <s v="Exp2"/>
    <m/>
    <s v="Am 24-3"/>
    <x v="0"/>
    <x v="3"/>
    <x v="1"/>
    <d v="2014-08-07T00:00:00"/>
    <m/>
    <m/>
    <m/>
    <n v="2"/>
    <m/>
    <x v="3"/>
    <m/>
    <n v="395"/>
    <m/>
    <m/>
    <m/>
    <m/>
    <m/>
    <m/>
    <n v="4"/>
    <m/>
    <m/>
    <m/>
    <s v=""/>
    <m/>
    <m/>
    <m/>
    <s v="FLN"/>
    <m/>
  </r>
  <r>
    <s v="Exp2"/>
    <m/>
    <s v="Am 24-3"/>
    <x v="0"/>
    <x v="3"/>
    <x v="1"/>
    <d v="2014-08-07T00:00:00"/>
    <m/>
    <m/>
    <m/>
    <n v="3"/>
    <m/>
    <x v="5"/>
    <m/>
    <n v="380"/>
    <m/>
    <m/>
    <m/>
    <m/>
    <m/>
    <m/>
    <n v="4"/>
    <m/>
    <m/>
    <m/>
    <s v=""/>
    <m/>
    <m/>
    <m/>
    <s v="FLN"/>
    <m/>
  </r>
  <r>
    <s v="Exp2"/>
    <m/>
    <s v="Am 24-3"/>
    <x v="0"/>
    <x v="3"/>
    <x v="1"/>
    <d v="2014-08-07T00:00:00"/>
    <m/>
    <m/>
    <m/>
    <n v="4"/>
    <m/>
    <x v="1"/>
    <m/>
    <n v="290"/>
    <m/>
    <m/>
    <m/>
    <m/>
    <m/>
    <m/>
    <n v="4"/>
    <m/>
    <m/>
    <m/>
    <s v=""/>
    <m/>
    <m/>
    <m/>
    <s v="FLN"/>
    <m/>
  </r>
  <r>
    <s v="Exp2"/>
    <m/>
    <s v="Am 24-4"/>
    <x v="0"/>
    <x v="3"/>
    <x v="1"/>
    <d v="2014-08-07T00:00:00"/>
    <m/>
    <m/>
    <s v="Am 24-4"/>
    <n v="1"/>
    <m/>
    <x v="3"/>
    <m/>
    <n v="495"/>
    <m/>
    <m/>
    <m/>
    <m/>
    <m/>
    <m/>
    <n v="5"/>
    <m/>
    <m/>
    <m/>
    <s v=""/>
    <m/>
    <m/>
    <m/>
    <s v="FLN"/>
    <m/>
  </r>
  <r>
    <s v="Exp2"/>
    <m/>
    <s v="Am 24-4"/>
    <x v="0"/>
    <x v="3"/>
    <x v="1"/>
    <d v="2014-08-07T00:00:00"/>
    <m/>
    <m/>
    <m/>
    <n v="2"/>
    <m/>
    <x v="3"/>
    <m/>
    <n v="385"/>
    <m/>
    <m/>
    <m/>
    <n v="18"/>
    <m/>
    <m/>
    <n v="4"/>
    <m/>
    <m/>
    <m/>
    <n v="35"/>
    <m/>
    <m/>
    <m/>
    <s v="FLN"/>
    <m/>
  </r>
  <r>
    <s v="Exp2"/>
    <m/>
    <s v="Am 24-4"/>
    <x v="0"/>
    <x v="3"/>
    <x v="1"/>
    <d v="2014-08-07T00:00:00"/>
    <m/>
    <m/>
    <m/>
    <n v="3"/>
    <m/>
    <x v="10"/>
    <m/>
    <n v="440"/>
    <m/>
    <m/>
    <m/>
    <m/>
    <m/>
    <m/>
    <n v="5"/>
    <m/>
    <m/>
    <m/>
    <s v=""/>
    <m/>
    <m/>
    <m/>
    <s v="FLN"/>
    <m/>
  </r>
  <r>
    <s v="Exp2"/>
    <m/>
    <s v="Am 24-4"/>
    <x v="0"/>
    <x v="3"/>
    <x v="1"/>
    <d v="2014-08-07T00:00:00"/>
    <m/>
    <m/>
    <m/>
    <n v="4"/>
    <m/>
    <x v="3"/>
    <m/>
    <n v="445"/>
    <m/>
    <m/>
    <m/>
    <m/>
    <m/>
    <m/>
    <n v="5"/>
    <m/>
    <m/>
    <m/>
    <s v=""/>
    <m/>
    <m/>
    <m/>
    <s v="FLN"/>
    <m/>
  </r>
  <r>
    <s v="Exp2"/>
    <m/>
    <s v="Am 24-4"/>
    <x v="0"/>
    <x v="3"/>
    <x v="1"/>
    <d v="2014-08-07T00:00:00"/>
    <m/>
    <m/>
    <m/>
    <n v="5"/>
    <m/>
    <x v="1"/>
    <m/>
    <n v="330"/>
    <m/>
    <m/>
    <m/>
    <n v="19"/>
    <m/>
    <m/>
    <n v="3"/>
    <m/>
    <m/>
    <m/>
    <n v="35"/>
    <m/>
    <m/>
    <m/>
    <s v="FLN"/>
    <m/>
  </r>
  <r>
    <s v="Exp2"/>
    <m/>
    <s v="As 24-1"/>
    <x v="0"/>
    <x v="3"/>
    <x v="2"/>
    <d v="2014-07-29T00:00:00"/>
    <m/>
    <m/>
    <s v="As 24-1"/>
    <n v="1"/>
    <m/>
    <x v="3"/>
    <m/>
    <n v="445"/>
    <m/>
    <m/>
    <m/>
    <n v="22"/>
    <m/>
    <m/>
    <n v="7"/>
    <m/>
    <m/>
    <m/>
    <n v="39"/>
    <m/>
    <m/>
    <m/>
    <s v="FLN"/>
    <n v="17"/>
  </r>
  <r>
    <s v="Exp2"/>
    <m/>
    <s v="As 24-1"/>
    <x v="0"/>
    <x v="3"/>
    <x v="2"/>
    <d v="2014-07-29T00:00:00"/>
    <m/>
    <m/>
    <m/>
    <n v="2"/>
    <m/>
    <x v="3"/>
    <m/>
    <n v="440"/>
    <m/>
    <m/>
    <m/>
    <n v="26"/>
    <m/>
    <m/>
    <n v="6"/>
    <m/>
    <m/>
    <m/>
    <n v="43"/>
    <m/>
    <m/>
    <m/>
    <s v="FLN"/>
    <n v="17"/>
  </r>
  <r>
    <s v="Exp2"/>
    <m/>
    <s v="As 24-1"/>
    <x v="0"/>
    <x v="3"/>
    <x v="2"/>
    <d v="2014-07-29T00:00:00"/>
    <m/>
    <m/>
    <m/>
    <n v="3"/>
    <m/>
    <x v="3"/>
    <m/>
    <n v="375"/>
    <m/>
    <m/>
    <m/>
    <n v="23"/>
    <m/>
    <m/>
    <n v="6"/>
    <m/>
    <m/>
    <m/>
    <n v="40"/>
    <m/>
    <m/>
    <m/>
    <s v="FLN"/>
    <n v="17"/>
  </r>
  <r>
    <s v="Exp2"/>
    <m/>
    <s v="As 24-1"/>
    <x v="0"/>
    <x v="3"/>
    <x v="2"/>
    <d v="2014-07-29T00:00:00"/>
    <m/>
    <m/>
    <m/>
    <n v="4"/>
    <m/>
    <x v="1"/>
    <m/>
    <n v="445"/>
    <m/>
    <m/>
    <m/>
    <n v="25"/>
    <m/>
    <m/>
    <n v="6"/>
    <m/>
    <m/>
    <m/>
    <n v="41"/>
    <m/>
    <m/>
    <m/>
    <s v="FLN"/>
    <n v="16"/>
  </r>
  <r>
    <s v="Exp2"/>
    <m/>
    <s v="As 24-2"/>
    <x v="0"/>
    <x v="3"/>
    <x v="2"/>
    <d v="2014-08-07T00:00:00"/>
    <m/>
    <m/>
    <s v="As 24-2"/>
    <n v="1"/>
    <m/>
    <x v="3"/>
    <m/>
    <n v="450"/>
    <m/>
    <m/>
    <m/>
    <n v="27"/>
    <m/>
    <m/>
    <n v="6"/>
    <m/>
    <m/>
    <m/>
    <n v="44"/>
    <m/>
    <m/>
    <m/>
    <s v="FLN"/>
    <m/>
  </r>
  <r>
    <s v="Exp2"/>
    <m/>
    <s v="As 24-2"/>
    <x v="0"/>
    <x v="3"/>
    <x v="2"/>
    <d v="2014-08-07T00:00:00"/>
    <m/>
    <m/>
    <m/>
    <n v="2"/>
    <m/>
    <x v="10"/>
    <m/>
    <n v="435"/>
    <m/>
    <m/>
    <m/>
    <n v="22"/>
    <m/>
    <m/>
    <n v="6"/>
    <m/>
    <m/>
    <m/>
    <n v="40"/>
    <m/>
    <m/>
    <m/>
    <s v="FLN"/>
    <m/>
  </r>
  <r>
    <s v="Exp2"/>
    <m/>
    <s v="As 24-2"/>
    <x v="0"/>
    <x v="3"/>
    <x v="2"/>
    <d v="2014-08-07T00:00:00"/>
    <m/>
    <m/>
    <m/>
    <n v="3"/>
    <m/>
    <x v="3"/>
    <m/>
    <n v="390"/>
    <m/>
    <m/>
    <m/>
    <n v="23"/>
    <m/>
    <m/>
    <n v="5"/>
    <m/>
    <m/>
    <m/>
    <n v="40"/>
    <m/>
    <m/>
    <m/>
    <s v="FLN"/>
    <m/>
  </r>
  <r>
    <s v="Exp2"/>
    <m/>
    <s v="As 24-2"/>
    <x v="0"/>
    <x v="3"/>
    <x v="2"/>
    <d v="2014-08-07T00:00:00"/>
    <m/>
    <m/>
    <m/>
    <n v="4"/>
    <m/>
    <x v="3"/>
    <m/>
    <n v="345"/>
    <m/>
    <m/>
    <m/>
    <n v="22"/>
    <m/>
    <m/>
    <n v="5"/>
    <m/>
    <m/>
    <m/>
    <n v="39"/>
    <m/>
    <m/>
    <m/>
    <s v="FLN"/>
    <m/>
  </r>
  <r>
    <s v="Exp2"/>
    <m/>
    <s v="As 24-2"/>
    <x v="0"/>
    <x v="3"/>
    <x v="2"/>
    <d v="2014-08-07T00:00:00"/>
    <m/>
    <m/>
    <m/>
    <n v="5"/>
    <m/>
    <x v="10"/>
    <m/>
    <n v="395"/>
    <m/>
    <m/>
    <m/>
    <n v="22"/>
    <m/>
    <m/>
    <n v="8"/>
    <m/>
    <m/>
    <m/>
    <n v="40"/>
    <m/>
    <m/>
    <m/>
    <s v="FLN"/>
    <m/>
  </r>
  <r>
    <s v="Exp2"/>
    <m/>
    <s v="As 24-3"/>
    <x v="0"/>
    <x v="3"/>
    <x v="2"/>
    <d v="2014-08-07T00:00:00"/>
    <m/>
    <m/>
    <s v="As 24-3"/>
    <n v="1"/>
    <m/>
    <x v="8"/>
    <m/>
    <n v="435"/>
    <m/>
    <m/>
    <m/>
    <n v="25"/>
    <m/>
    <m/>
    <n v="6"/>
    <m/>
    <m/>
    <m/>
    <n v="44"/>
    <m/>
    <m/>
    <m/>
    <s v="FLN"/>
    <m/>
  </r>
  <r>
    <s v="Exp2"/>
    <m/>
    <s v="As 24-3"/>
    <x v="0"/>
    <x v="3"/>
    <x v="2"/>
    <d v="2014-08-07T00:00:00"/>
    <m/>
    <m/>
    <m/>
    <n v="2"/>
    <m/>
    <x v="10"/>
    <m/>
    <n v="385"/>
    <m/>
    <m/>
    <m/>
    <n v="19"/>
    <m/>
    <m/>
    <n v="5"/>
    <m/>
    <m/>
    <m/>
    <n v="37"/>
    <m/>
    <m/>
    <m/>
    <s v="FLN"/>
    <m/>
  </r>
  <r>
    <s v="Exp2"/>
    <m/>
    <s v="As 24-3"/>
    <x v="0"/>
    <x v="3"/>
    <x v="2"/>
    <d v="2014-08-07T00:00:00"/>
    <m/>
    <m/>
    <m/>
    <n v="3"/>
    <m/>
    <x v="4"/>
    <m/>
    <n v="435"/>
    <m/>
    <m/>
    <m/>
    <n v="27"/>
    <m/>
    <m/>
    <n v="5"/>
    <m/>
    <m/>
    <m/>
    <n v="41"/>
    <m/>
    <m/>
    <m/>
    <s v="FLN"/>
    <m/>
  </r>
  <r>
    <s v="Exp2"/>
    <m/>
    <s v="As 24-4"/>
    <x v="0"/>
    <x v="3"/>
    <x v="2"/>
    <d v="2014-08-07T00:00:00"/>
    <m/>
    <m/>
    <s v="As 24-4"/>
    <n v="1"/>
    <m/>
    <x v="10"/>
    <m/>
    <n v="413"/>
    <m/>
    <m/>
    <m/>
    <n v="28"/>
    <m/>
    <m/>
    <n v="5"/>
    <m/>
    <m/>
    <m/>
    <n v="46"/>
    <m/>
    <m/>
    <m/>
    <s v="FLN"/>
    <m/>
  </r>
  <r>
    <s v="Exp2"/>
    <m/>
    <s v="As 24-4"/>
    <x v="0"/>
    <x v="3"/>
    <x v="2"/>
    <d v="2014-08-07T00:00:00"/>
    <m/>
    <m/>
    <m/>
    <n v="2"/>
    <m/>
    <x v="3"/>
    <m/>
    <n v="400"/>
    <m/>
    <m/>
    <m/>
    <n v="26"/>
    <m/>
    <m/>
    <n v="5"/>
    <m/>
    <m/>
    <m/>
    <n v="43"/>
    <m/>
    <m/>
    <m/>
    <s v="FLN"/>
    <m/>
  </r>
  <r>
    <s v="Exp2"/>
    <m/>
    <s v="As 24-4"/>
    <x v="0"/>
    <x v="3"/>
    <x v="2"/>
    <d v="2014-08-07T00:00:00"/>
    <m/>
    <m/>
    <m/>
    <n v="3"/>
    <m/>
    <x v="1"/>
    <m/>
    <n v="395"/>
    <m/>
    <m/>
    <m/>
    <n v="26"/>
    <m/>
    <m/>
    <n v="5"/>
    <m/>
    <m/>
    <m/>
    <n v="42"/>
    <m/>
    <m/>
    <m/>
    <s v="FLN"/>
    <m/>
  </r>
  <r>
    <s v="Exp2"/>
    <m/>
    <s v="As 24-4"/>
    <x v="0"/>
    <x v="3"/>
    <x v="2"/>
    <d v="2014-08-07T00:00:00"/>
    <m/>
    <m/>
    <m/>
    <n v="4"/>
    <m/>
    <x v="8"/>
    <m/>
    <n v="450"/>
    <m/>
    <m/>
    <m/>
    <n v="22"/>
    <m/>
    <m/>
    <n v="6"/>
    <m/>
    <m/>
    <m/>
    <n v="41"/>
    <m/>
    <m/>
    <m/>
    <s v="FLN"/>
    <m/>
  </r>
  <r>
    <s v="Exp2"/>
    <m/>
    <s v="As 24-4"/>
    <x v="0"/>
    <x v="3"/>
    <x v="2"/>
    <d v="2014-08-07T00:00:00"/>
    <m/>
    <m/>
    <m/>
    <n v="5"/>
    <m/>
    <x v="10"/>
    <m/>
    <n v="345"/>
    <m/>
    <m/>
    <m/>
    <n v="26"/>
    <m/>
    <m/>
    <n v="5"/>
    <m/>
    <m/>
    <m/>
    <n v="44"/>
    <m/>
    <m/>
    <m/>
    <s v="FLN"/>
    <m/>
  </r>
  <r>
    <s v="Exp2"/>
    <m/>
    <s v="Batten W 24-1"/>
    <x v="0"/>
    <x v="3"/>
    <x v="3"/>
    <d v="2014-07-29T00:00:00"/>
    <m/>
    <m/>
    <s v="Batten W 24-1"/>
    <n v="1"/>
    <m/>
    <x v="3"/>
    <m/>
    <n v="420"/>
    <m/>
    <m/>
    <m/>
    <m/>
    <m/>
    <m/>
    <n v="7"/>
    <m/>
    <m/>
    <m/>
    <s v=""/>
    <m/>
    <m/>
    <m/>
    <s v="FLN"/>
    <n v="17"/>
  </r>
  <r>
    <s v="Exp2"/>
    <m/>
    <s v="Batten W 24-1"/>
    <x v="0"/>
    <x v="3"/>
    <x v="3"/>
    <d v="2014-07-29T00:00:00"/>
    <m/>
    <m/>
    <m/>
    <n v="2"/>
    <m/>
    <x v="3"/>
    <m/>
    <n v="335"/>
    <m/>
    <m/>
    <m/>
    <m/>
    <m/>
    <m/>
    <n v="6"/>
    <m/>
    <m/>
    <m/>
    <s v=""/>
    <m/>
    <m/>
    <m/>
    <s v="FLN"/>
    <n v="17"/>
  </r>
  <r>
    <s v="Exp2"/>
    <m/>
    <s v="Batten W 24-1"/>
    <x v="0"/>
    <x v="3"/>
    <x v="3"/>
    <d v="2014-07-29T00:00:00"/>
    <m/>
    <m/>
    <m/>
    <n v="3"/>
    <m/>
    <x v="3"/>
    <m/>
    <n v="445"/>
    <m/>
    <m/>
    <m/>
    <n v="19"/>
    <m/>
    <m/>
    <n v="5"/>
    <m/>
    <m/>
    <m/>
    <n v="36"/>
    <m/>
    <m/>
    <m/>
    <s v="FLN"/>
    <n v="17"/>
  </r>
  <r>
    <s v="Exp2"/>
    <m/>
    <s v="Batten W 24-1"/>
    <x v="0"/>
    <x v="3"/>
    <x v="3"/>
    <d v="2014-07-29T00:00:00"/>
    <m/>
    <m/>
    <m/>
    <n v="4"/>
    <m/>
    <x v="5"/>
    <m/>
    <n v="485"/>
    <m/>
    <m/>
    <m/>
    <n v="22"/>
    <m/>
    <m/>
    <n v="5"/>
    <m/>
    <m/>
    <m/>
    <n v="37"/>
    <m/>
    <m/>
    <m/>
    <s v="FLN"/>
    <n v="15"/>
  </r>
  <r>
    <s v="Exp2"/>
    <m/>
    <s v="BW 24-2"/>
    <x v="0"/>
    <x v="3"/>
    <x v="3"/>
    <d v="2014-08-07T00:00:00"/>
    <m/>
    <m/>
    <s v="BW 24-2"/>
    <n v="1"/>
    <m/>
    <x v="1"/>
    <m/>
    <n v="385"/>
    <m/>
    <m/>
    <m/>
    <n v="19"/>
    <m/>
    <m/>
    <n v="5"/>
    <m/>
    <m/>
    <m/>
    <n v="35"/>
    <m/>
    <m/>
    <m/>
    <s v="FLN"/>
    <m/>
  </r>
  <r>
    <s v="Exp2"/>
    <m/>
    <s v="BW 24-2"/>
    <x v="0"/>
    <x v="3"/>
    <x v="3"/>
    <d v="2014-08-07T00:00:00"/>
    <m/>
    <m/>
    <m/>
    <n v="2"/>
    <m/>
    <x v="1"/>
    <m/>
    <n v="485"/>
    <m/>
    <m/>
    <m/>
    <n v="21"/>
    <m/>
    <m/>
    <n v="6"/>
    <m/>
    <m/>
    <m/>
    <n v="37"/>
    <m/>
    <m/>
    <m/>
    <s v="FLN"/>
    <m/>
  </r>
  <r>
    <s v="Exp2"/>
    <m/>
    <s v="BW 24-2"/>
    <x v="0"/>
    <x v="3"/>
    <x v="3"/>
    <d v="2014-08-07T00:00:00"/>
    <m/>
    <m/>
    <m/>
    <n v="3"/>
    <m/>
    <x v="10"/>
    <m/>
    <n v="370"/>
    <m/>
    <m/>
    <m/>
    <n v="18"/>
    <m/>
    <m/>
    <n v="6"/>
    <m/>
    <m/>
    <m/>
    <n v="36"/>
    <m/>
    <m/>
    <m/>
    <s v="FLN"/>
    <m/>
  </r>
  <r>
    <s v="Exp2"/>
    <m/>
    <s v="BW 24-2"/>
    <x v="0"/>
    <x v="3"/>
    <x v="3"/>
    <d v="2014-08-07T00:00:00"/>
    <m/>
    <m/>
    <m/>
    <n v="4"/>
    <m/>
    <x v="1"/>
    <m/>
    <n v="440"/>
    <m/>
    <m/>
    <m/>
    <n v="17"/>
    <m/>
    <m/>
    <n v="5"/>
    <m/>
    <m/>
    <m/>
    <n v="33"/>
    <m/>
    <m/>
    <m/>
    <s v="FLN"/>
    <m/>
  </r>
  <r>
    <s v="Exp2"/>
    <m/>
    <s v="BW 24-2"/>
    <x v="0"/>
    <x v="3"/>
    <x v="3"/>
    <d v="2014-08-07T00:00:00"/>
    <m/>
    <m/>
    <m/>
    <n v="5"/>
    <m/>
    <x v="3"/>
    <m/>
    <n v="352"/>
    <m/>
    <m/>
    <m/>
    <n v="19"/>
    <m/>
    <m/>
    <n v="6"/>
    <m/>
    <m/>
    <m/>
    <n v="36"/>
    <m/>
    <m/>
    <m/>
    <s v="FLN"/>
    <m/>
  </r>
  <r>
    <s v="Exp2"/>
    <m/>
    <s v="BW 24-3"/>
    <x v="0"/>
    <x v="3"/>
    <x v="3"/>
    <d v="2014-08-07T00:00:00"/>
    <m/>
    <m/>
    <s v="BW 24-3"/>
    <n v="1"/>
    <m/>
    <x v="3"/>
    <m/>
    <n v="350"/>
    <m/>
    <m/>
    <m/>
    <n v="21"/>
    <m/>
    <m/>
    <n v="6"/>
    <m/>
    <m/>
    <m/>
    <n v="38"/>
    <m/>
    <m/>
    <m/>
    <s v="FLN"/>
    <m/>
  </r>
  <r>
    <s v="Exp2"/>
    <m/>
    <s v="BW 24-3"/>
    <x v="0"/>
    <x v="3"/>
    <x v="3"/>
    <d v="2014-08-07T00:00:00"/>
    <m/>
    <m/>
    <m/>
    <n v="2"/>
    <m/>
    <x v="10"/>
    <m/>
    <n v="320"/>
    <m/>
    <m/>
    <m/>
    <n v="18"/>
    <m/>
    <m/>
    <n v="7"/>
    <m/>
    <m/>
    <m/>
    <n v="36"/>
    <m/>
    <m/>
    <m/>
    <s v="FLN"/>
    <m/>
  </r>
  <r>
    <s v="Exp2"/>
    <m/>
    <s v="BW 24-3"/>
    <x v="0"/>
    <x v="3"/>
    <x v="3"/>
    <d v="2014-08-07T00:00:00"/>
    <m/>
    <m/>
    <m/>
    <n v="3"/>
    <m/>
    <x v="10"/>
    <m/>
    <n v="435"/>
    <m/>
    <m/>
    <m/>
    <n v="17"/>
    <m/>
    <m/>
    <n v="7"/>
    <m/>
    <m/>
    <m/>
    <n v="35"/>
    <m/>
    <m/>
    <m/>
    <s v="FLN"/>
    <m/>
  </r>
  <r>
    <s v="Exp2"/>
    <m/>
    <s v="BW 24-3"/>
    <x v="0"/>
    <x v="3"/>
    <x v="3"/>
    <d v="2014-08-07T00:00:00"/>
    <m/>
    <m/>
    <m/>
    <n v="4"/>
    <m/>
    <x v="10"/>
    <m/>
    <n v="535"/>
    <m/>
    <m/>
    <m/>
    <n v="24"/>
    <m/>
    <m/>
    <n v="11"/>
    <m/>
    <m/>
    <m/>
    <n v="42"/>
    <m/>
    <m/>
    <m/>
    <s v="FLN"/>
    <m/>
  </r>
  <r>
    <s v="Exp2"/>
    <m/>
    <s v="BW 24-4"/>
    <x v="0"/>
    <x v="3"/>
    <x v="3"/>
    <d v="2014-08-07T00:00:00"/>
    <m/>
    <m/>
    <s v="BW 24-4"/>
    <n v="1"/>
    <m/>
    <x v="10"/>
    <m/>
    <n v="400"/>
    <m/>
    <m/>
    <m/>
    <n v="23"/>
    <m/>
    <m/>
    <n v="7"/>
    <m/>
    <m/>
    <m/>
    <n v="41"/>
    <m/>
    <m/>
    <m/>
    <s v="FLN"/>
    <m/>
  </r>
  <r>
    <s v="Exp2"/>
    <m/>
    <s v="BW 24-4"/>
    <x v="0"/>
    <x v="3"/>
    <x v="3"/>
    <d v="2014-08-07T00:00:00"/>
    <m/>
    <m/>
    <m/>
    <n v="2"/>
    <m/>
    <x v="3"/>
    <m/>
    <n v="350"/>
    <m/>
    <m/>
    <m/>
    <n v="22"/>
    <m/>
    <m/>
    <n v="7"/>
    <m/>
    <m/>
    <m/>
    <n v="39"/>
    <m/>
    <m/>
    <m/>
    <s v="FLN"/>
    <m/>
  </r>
  <r>
    <s v="Exp2"/>
    <m/>
    <s v="BW 24-4"/>
    <x v="0"/>
    <x v="3"/>
    <x v="3"/>
    <d v="2014-08-07T00:00:00"/>
    <m/>
    <m/>
    <m/>
    <n v="3"/>
    <m/>
    <x v="1"/>
    <m/>
    <n v="385"/>
    <m/>
    <m/>
    <m/>
    <n v="21"/>
    <m/>
    <m/>
    <n v="6"/>
    <m/>
    <m/>
    <m/>
    <n v="37"/>
    <m/>
    <m/>
    <m/>
    <s v="FLN"/>
    <m/>
  </r>
  <r>
    <s v="Exp2"/>
    <m/>
    <s v="BW 24-4"/>
    <x v="0"/>
    <x v="3"/>
    <x v="3"/>
    <d v="2014-08-07T00:00:00"/>
    <m/>
    <m/>
    <m/>
    <n v="4"/>
    <m/>
    <x v="3"/>
    <m/>
    <n v="385"/>
    <m/>
    <m/>
    <m/>
    <n v="19"/>
    <m/>
    <m/>
    <n v="6"/>
    <m/>
    <m/>
    <m/>
    <n v="36"/>
    <m/>
    <m/>
    <m/>
    <s v="FLN"/>
    <m/>
  </r>
  <r>
    <s v="Exp2"/>
    <m/>
    <s v="Co 24-4"/>
    <x v="0"/>
    <x v="3"/>
    <x v="4"/>
    <d v="2014-07-29T00:00:00"/>
    <m/>
    <m/>
    <s v="Co 24-4"/>
    <n v="1"/>
    <m/>
    <x v="3"/>
    <m/>
    <n v="250"/>
    <m/>
    <m/>
    <m/>
    <n v="21"/>
    <m/>
    <m/>
    <n v="4"/>
    <m/>
    <m/>
    <m/>
    <n v="38"/>
    <m/>
    <m/>
    <m/>
    <s v="FLN"/>
    <n v="17"/>
  </r>
  <r>
    <s v="Exp2"/>
    <m/>
    <s v="Co 24-4"/>
    <x v="0"/>
    <x v="3"/>
    <x v="4"/>
    <d v="2014-07-29T00:00:00"/>
    <m/>
    <m/>
    <m/>
    <n v="2"/>
    <m/>
    <x v="3"/>
    <m/>
    <m/>
    <m/>
    <m/>
    <m/>
    <m/>
    <m/>
    <m/>
    <m/>
    <m/>
    <m/>
    <m/>
    <s v=""/>
    <m/>
    <m/>
    <m/>
    <s v="FLN"/>
    <s v="10+"/>
  </r>
  <r>
    <s v="Exp2"/>
    <m/>
    <s v="Co 24-4"/>
    <x v="0"/>
    <x v="3"/>
    <x v="4"/>
    <d v="2014-07-29T00:00:00"/>
    <m/>
    <m/>
    <m/>
    <n v="3"/>
    <m/>
    <x v="1"/>
    <m/>
    <m/>
    <m/>
    <m/>
    <m/>
    <m/>
    <m/>
    <m/>
    <m/>
    <m/>
    <m/>
    <m/>
    <s v=""/>
    <m/>
    <m/>
    <m/>
    <s v="FLN"/>
    <s v="14+"/>
  </r>
  <r>
    <s v="Exp2"/>
    <m/>
    <s v="Co 24-1"/>
    <x v="0"/>
    <x v="3"/>
    <x v="4"/>
    <d v="2014-08-07T00:00:00"/>
    <m/>
    <m/>
    <s v="Co 24-1"/>
    <n v="1"/>
    <m/>
    <x v="1"/>
    <m/>
    <n v="310"/>
    <m/>
    <m/>
    <m/>
    <n v="22"/>
    <m/>
    <m/>
    <n v="5"/>
    <m/>
    <m/>
    <m/>
    <n v="38"/>
    <m/>
    <m/>
    <m/>
    <s v="FLN"/>
    <m/>
  </r>
  <r>
    <s v="Exp2"/>
    <m/>
    <s v="Co 24-1"/>
    <x v="0"/>
    <x v="3"/>
    <x v="4"/>
    <d v="2014-08-07T00:00:00"/>
    <m/>
    <m/>
    <m/>
    <n v="2"/>
    <m/>
    <x v="5"/>
    <m/>
    <n v="375"/>
    <m/>
    <m/>
    <m/>
    <n v="24"/>
    <m/>
    <m/>
    <n v="6"/>
    <m/>
    <m/>
    <m/>
    <n v="39"/>
    <m/>
    <m/>
    <m/>
    <s v="FLN"/>
    <m/>
  </r>
  <r>
    <s v="Exp2"/>
    <m/>
    <s v="Co 24-1"/>
    <x v="0"/>
    <x v="3"/>
    <x v="4"/>
    <d v="2014-08-07T00:00:00"/>
    <m/>
    <m/>
    <m/>
    <n v="3"/>
    <m/>
    <x v="5"/>
    <m/>
    <n v="400"/>
    <m/>
    <m/>
    <m/>
    <n v="23"/>
    <m/>
    <m/>
    <n v="5"/>
    <m/>
    <m/>
    <m/>
    <n v="38"/>
    <m/>
    <m/>
    <m/>
    <s v="FLN"/>
    <m/>
  </r>
  <r>
    <s v="Exp2"/>
    <m/>
    <s v="Co 24-1"/>
    <x v="0"/>
    <x v="3"/>
    <x v="4"/>
    <d v="2014-08-07T00:00:00"/>
    <m/>
    <m/>
    <m/>
    <n v="4"/>
    <m/>
    <x v="1"/>
    <m/>
    <n v="350"/>
    <m/>
    <m/>
    <m/>
    <n v="22"/>
    <m/>
    <m/>
    <n v="5"/>
    <m/>
    <m/>
    <m/>
    <n v="38"/>
    <m/>
    <m/>
    <m/>
    <s v="FLN"/>
    <m/>
  </r>
  <r>
    <s v="Exp2"/>
    <m/>
    <s v="Co 24-2"/>
    <x v="0"/>
    <x v="3"/>
    <x v="4"/>
    <d v="2014-08-07T00:00:00"/>
    <m/>
    <m/>
    <s v="Co 24-2"/>
    <n v="1"/>
    <m/>
    <x v="1"/>
    <m/>
    <n v="380"/>
    <m/>
    <m/>
    <m/>
    <n v="24"/>
    <m/>
    <m/>
    <n v="5"/>
    <m/>
    <m/>
    <m/>
    <n v="40"/>
    <m/>
    <m/>
    <m/>
    <s v="FLN"/>
    <m/>
  </r>
  <r>
    <s v="Exp2"/>
    <m/>
    <s v="Co 24-2"/>
    <x v="0"/>
    <x v="3"/>
    <x v="4"/>
    <d v="2014-08-07T00:00:00"/>
    <m/>
    <m/>
    <m/>
    <n v="2"/>
    <m/>
    <x v="1"/>
    <m/>
    <n v="280"/>
    <m/>
    <m/>
    <m/>
    <m/>
    <m/>
    <m/>
    <m/>
    <m/>
    <m/>
    <m/>
    <s v=""/>
    <m/>
    <m/>
    <m/>
    <s v="FLN"/>
    <m/>
  </r>
  <r>
    <s v="Exp2"/>
    <m/>
    <s v="Co 24-2"/>
    <x v="0"/>
    <x v="3"/>
    <x v="4"/>
    <d v="2014-08-07T00:00:00"/>
    <m/>
    <m/>
    <m/>
    <n v="3"/>
    <m/>
    <x v="1"/>
    <m/>
    <n v="405"/>
    <m/>
    <m/>
    <m/>
    <n v="22"/>
    <m/>
    <m/>
    <n v="5"/>
    <m/>
    <m/>
    <m/>
    <n v="38"/>
    <m/>
    <m/>
    <m/>
    <s v="FLN"/>
    <m/>
  </r>
  <r>
    <s v="Exp2"/>
    <m/>
    <s v="Co 24-2"/>
    <x v="0"/>
    <x v="3"/>
    <x v="4"/>
    <d v="2014-08-07T00:00:00"/>
    <m/>
    <m/>
    <m/>
    <n v="4"/>
    <m/>
    <x v="1"/>
    <m/>
    <n v="370"/>
    <m/>
    <m/>
    <m/>
    <n v="23"/>
    <m/>
    <m/>
    <n v="5"/>
    <m/>
    <m/>
    <m/>
    <n v="39"/>
    <m/>
    <m/>
    <m/>
    <s v="FLN"/>
    <m/>
  </r>
  <r>
    <s v="Exp2"/>
    <m/>
    <s v="Co 24-2"/>
    <x v="0"/>
    <x v="3"/>
    <x v="4"/>
    <d v="2014-08-07T00:00:00"/>
    <m/>
    <m/>
    <m/>
    <n v="5"/>
    <m/>
    <x v="5"/>
    <m/>
    <n v="345"/>
    <m/>
    <m/>
    <m/>
    <n v="22"/>
    <m/>
    <m/>
    <n v="5"/>
    <m/>
    <m/>
    <m/>
    <n v="37"/>
    <m/>
    <m/>
    <m/>
    <s v="FLN"/>
    <m/>
  </r>
  <r>
    <s v="Exp2"/>
    <m/>
    <s v="Co 24-3"/>
    <x v="0"/>
    <x v="3"/>
    <x v="4"/>
    <d v="2014-08-07T00:00:00"/>
    <m/>
    <m/>
    <s v="Co 24-3"/>
    <n v="1"/>
    <m/>
    <x v="5"/>
    <m/>
    <n v="330"/>
    <m/>
    <m/>
    <m/>
    <n v="22"/>
    <m/>
    <m/>
    <n v="5"/>
    <m/>
    <m/>
    <m/>
    <n v="37"/>
    <m/>
    <m/>
    <m/>
    <s v="FLN"/>
    <m/>
  </r>
  <r>
    <s v="Exp2"/>
    <m/>
    <s v="Co 24-3"/>
    <x v="0"/>
    <x v="3"/>
    <x v="4"/>
    <d v="2014-08-07T00:00:00"/>
    <m/>
    <m/>
    <m/>
    <n v="2"/>
    <m/>
    <x v="3"/>
    <m/>
    <n v="397"/>
    <m/>
    <m/>
    <m/>
    <n v="20"/>
    <m/>
    <m/>
    <n v="6"/>
    <m/>
    <m/>
    <m/>
    <n v="37"/>
    <m/>
    <m/>
    <m/>
    <s v="FLN"/>
    <m/>
  </r>
  <r>
    <s v="Exp2"/>
    <m/>
    <s v="Co 24-3"/>
    <x v="0"/>
    <x v="3"/>
    <x v="4"/>
    <d v="2014-08-07T00:00:00"/>
    <m/>
    <m/>
    <m/>
    <n v="3"/>
    <m/>
    <x v="1"/>
    <m/>
    <n v="370"/>
    <m/>
    <m/>
    <m/>
    <n v="20"/>
    <m/>
    <m/>
    <n v="5"/>
    <m/>
    <m/>
    <m/>
    <n v="36"/>
    <m/>
    <m/>
    <m/>
    <s v="FLN"/>
    <m/>
  </r>
  <r>
    <s v="Exp2"/>
    <m/>
    <s v="Co 24-3"/>
    <x v="0"/>
    <x v="3"/>
    <x v="4"/>
    <d v="2014-08-07T00:00:00"/>
    <m/>
    <m/>
    <m/>
    <n v="4"/>
    <m/>
    <x v="5"/>
    <m/>
    <n v="330"/>
    <m/>
    <m/>
    <m/>
    <n v="22"/>
    <m/>
    <m/>
    <n v="4"/>
    <m/>
    <m/>
    <m/>
    <n v="37"/>
    <m/>
    <m/>
    <m/>
    <s v="FLN"/>
    <m/>
  </r>
  <r>
    <s v="Exp2"/>
    <m/>
    <s v="CR 24-1"/>
    <x v="0"/>
    <x v="3"/>
    <x v="9"/>
    <d v="2014-08-07T00:00:00"/>
    <m/>
    <m/>
    <s v="CR 24-1"/>
    <n v="1"/>
    <m/>
    <x v="8"/>
    <m/>
    <n v="295"/>
    <m/>
    <m/>
    <m/>
    <m/>
    <m/>
    <m/>
    <n v="6"/>
    <m/>
    <m/>
    <m/>
    <s v=""/>
    <m/>
    <m/>
    <m/>
    <s v="FLN"/>
    <m/>
  </r>
  <r>
    <s v="Exp2"/>
    <m/>
    <s v="CR 24-1"/>
    <x v="0"/>
    <x v="3"/>
    <x v="9"/>
    <d v="2014-08-07T00:00:00"/>
    <m/>
    <m/>
    <m/>
    <n v="2"/>
    <m/>
    <x v="10"/>
    <m/>
    <n v="360"/>
    <m/>
    <m/>
    <m/>
    <n v="18"/>
    <m/>
    <m/>
    <n v="8"/>
    <m/>
    <m/>
    <m/>
    <n v="36"/>
    <m/>
    <m/>
    <m/>
    <s v="FLN"/>
    <m/>
  </r>
  <r>
    <s v="Exp2"/>
    <m/>
    <s v="CR 24-1"/>
    <x v="0"/>
    <x v="3"/>
    <x v="9"/>
    <d v="2014-08-07T00:00:00"/>
    <m/>
    <m/>
    <m/>
    <n v="3"/>
    <m/>
    <x v="8"/>
    <m/>
    <m/>
    <m/>
    <m/>
    <m/>
    <m/>
    <m/>
    <m/>
    <m/>
    <m/>
    <m/>
    <m/>
    <s v=""/>
    <m/>
    <m/>
    <m/>
    <s v="FLN"/>
    <s v="18+"/>
  </r>
  <r>
    <s v="Exp2"/>
    <m/>
    <s v="CR 24-2"/>
    <x v="0"/>
    <x v="3"/>
    <x v="9"/>
    <d v="2014-08-07T00:00:00"/>
    <m/>
    <m/>
    <s v="CR 24-2"/>
    <n v="1"/>
    <m/>
    <x v="3"/>
    <m/>
    <n v="315"/>
    <m/>
    <m/>
    <m/>
    <m/>
    <m/>
    <m/>
    <n v="5"/>
    <m/>
    <m/>
    <m/>
    <s v=""/>
    <m/>
    <m/>
    <m/>
    <s v="FLN"/>
    <m/>
  </r>
  <r>
    <s v="Exp2"/>
    <m/>
    <s v="CR 24-2"/>
    <x v="0"/>
    <x v="3"/>
    <x v="9"/>
    <d v="2014-08-07T00:00:00"/>
    <m/>
    <m/>
    <m/>
    <n v="2"/>
    <m/>
    <x v="3"/>
    <m/>
    <n v="325"/>
    <m/>
    <m/>
    <m/>
    <n v="24"/>
    <m/>
    <m/>
    <n v="7"/>
    <m/>
    <m/>
    <m/>
    <n v="41"/>
    <m/>
    <m/>
    <m/>
    <s v="FLN"/>
    <m/>
  </r>
  <r>
    <s v="Exp2"/>
    <m/>
    <s v="CR 24-3"/>
    <x v="0"/>
    <x v="3"/>
    <x v="9"/>
    <d v="2014-08-07T00:00:00"/>
    <m/>
    <m/>
    <s v="CR 24-3"/>
    <n v="1"/>
    <m/>
    <x v="8"/>
    <m/>
    <n v="320"/>
    <m/>
    <m/>
    <m/>
    <m/>
    <m/>
    <m/>
    <m/>
    <m/>
    <m/>
    <m/>
    <s v=""/>
    <m/>
    <m/>
    <m/>
    <s v="FLN"/>
    <m/>
  </r>
  <r>
    <s v="Exp2"/>
    <m/>
    <s v="CR 24-3"/>
    <x v="0"/>
    <x v="3"/>
    <x v="9"/>
    <d v="2014-08-07T00:00:00"/>
    <m/>
    <m/>
    <m/>
    <n v="2"/>
    <m/>
    <x v="3"/>
    <m/>
    <m/>
    <m/>
    <m/>
    <m/>
    <m/>
    <m/>
    <m/>
    <m/>
    <m/>
    <m/>
    <m/>
    <s v=""/>
    <m/>
    <m/>
    <m/>
    <s v="FLN"/>
    <m/>
  </r>
  <r>
    <s v="Exp2"/>
    <m/>
    <s v="CR 24-3"/>
    <x v="0"/>
    <x v="3"/>
    <x v="9"/>
    <d v="2014-08-07T00:00:00"/>
    <m/>
    <m/>
    <m/>
    <n v="3"/>
    <m/>
    <x v="13"/>
    <m/>
    <m/>
    <m/>
    <m/>
    <m/>
    <m/>
    <m/>
    <m/>
    <m/>
    <m/>
    <m/>
    <m/>
    <s v=""/>
    <m/>
    <m/>
    <m/>
    <s v="FLN"/>
    <m/>
  </r>
  <r>
    <s v="Exp2"/>
    <m/>
    <s v="CR 24-4"/>
    <x v="0"/>
    <x v="3"/>
    <x v="9"/>
    <d v="2014-08-07T00:00:00"/>
    <m/>
    <m/>
    <s v="CR 24-4"/>
    <n v="1"/>
    <m/>
    <x v="13"/>
    <m/>
    <n v="295"/>
    <m/>
    <m/>
    <m/>
    <n v="23"/>
    <m/>
    <m/>
    <n v="5"/>
    <m/>
    <m/>
    <m/>
    <n v="43"/>
    <m/>
    <m/>
    <m/>
    <s v="FLN"/>
    <m/>
  </r>
  <r>
    <s v="Exp2"/>
    <m/>
    <s v="CR 24-4"/>
    <x v="0"/>
    <x v="3"/>
    <x v="9"/>
    <d v="2014-08-07T00:00:00"/>
    <m/>
    <m/>
    <m/>
    <n v="2"/>
    <m/>
    <x v="3"/>
    <m/>
    <n v="295"/>
    <m/>
    <m/>
    <m/>
    <m/>
    <m/>
    <m/>
    <m/>
    <m/>
    <m/>
    <m/>
    <s v=""/>
    <m/>
    <m/>
    <m/>
    <s v="FLN"/>
    <m/>
  </r>
  <r>
    <s v="Exp2"/>
    <m/>
    <s v="CR 24-4"/>
    <x v="0"/>
    <x v="3"/>
    <x v="9"/>
    <d v="2014-08-07T00:00:00"/>
    <m/>
    <m/>
    <m/>
    <n v="3"/>
    <m/>
    <x v="10"/>
    <m/>
    <n v="265"/>
    <m/>
    <m/>
    <m/>
    <m/>
    <m/>
    <m/>
    <m/>
    <m/>
    <m/>
    <m/>
    <s v=""/>
    <m/>
    <m/>
    <m/>
    <s v="FLN"/>
    <m/>
  </r>
  <r>
    <s v="Exp2"/>
    <m/>
    <s v="Ma 24-1"/>
    <x v="0"/>
    <x v="3"/>
    <x v="5"/>
    <d v="2014-08-07T00:00:00"/>
    <m/>
    <m/>
    <s v="Ma 24-1"/>
    <n v="1"/>
    <m/>
    <x v="3"/>
    <m/>
    <n v="360"/>
    <m/>
    <m/>
    <m/>
    <n v="19"/>
    <m/>
    <m/>
    <n v="4"/>
    <m/>
    <m/>
    <m/>
    <n v="36"/>
    <m/>
    <m/>
    <m/>
    <s v="FLN"/>
    <m/>
  </r>
  <r>
    <s v="Exp2"/>
    <m/>
    <s v="Ma 24-1"/>
    <x v="0"/>
    <x v="3"/>
    <x v="5"/>
    <d v="2014-08-07T00:00:00"/>
    <m/>
    <m/>
    <m/>
    <n v="2"/>
    <m/>
    <x v="1"/>
    <m/>
    <n v="310"/>
    <m/>
    <m/>
    <m/>
    <n v="20"/>
    <m/>
    <m/>
    <n v="5"/>
    <m/>
    <m/>
    <m/>
    <n v="36"/>
    <m/>
    <m/>
    <m/>
    <s v="FLN"/>
    <m/>
  </r>
  <r>
    <s v="Exp2"/>
    <m/>
    <s v="Ma 24-1"/>
    <x v="0"/>
    <x v="3"/>
    <x v="5"/>
    <d v="2014-08-07T00:00:00"/>
    <m/>
    <m/>
    <m/>
    <n v="3"/>
    <m/>
    <x v="3"/>
    <m/>
    <n v="380"/>
    <m/>
    <m/>
    <m/>
    <n v="20"/>
    <m/>
    <m/>
    <n v="5"/>
    <m/>
    <m/>
    <m/>
    <n v="37"/>
    <m/>
    <m/>
    <m/>
    <s v="FLN"/>
    <m/>
  </r>
  <r>
    <s v="Exp2"/>
    <m/>
    <s v="Ma 24-1"/>
    <x v="0"/>
    <x v="3"/>
    <x v="5"/>
    <d v="2014-08-07T00:00:00"/>
    <m/>
    <m/>
    <m/>
    <n v="4"/>
    <m/>
    <x v="5"/>
    <m/>
    <n v="400"/>
    <m/>
    <m/>
    <m/>
    <n v="21"/>
    <m/>
    <m/>
    <n v="5"/>
    <m/>
    <m/>
    <m/>
    <n v="36"/>
    <m/>
    <m/>
    <m/>
    <s v="FLN"/>
    <m/>
  </r>
  <r>
    <s v="Exp2"/>
    <m/>
    <s v="Ma 24-1"/>
    <x v="0"/>
    <x v="3"/>
    <x v="5"/>
    <d v="2014-08-07T00:00:00"/>
    <m/>
    <m/>
    <m/>
    <n v="5"/>
    <m/>
    <x v="3"/>
    <m/>
    <n v="340"/>
    <m/>
    <m/>
    <m/>
    <n v="19"/>
    <m/>
    <m/>
    <n v="3"/>
    <m/>
    <m/>
    <m/>
    <n v="36"/>
    <m/>
    <m/>
    <m/>
    <s v="FLN"/>
    <m/>
  </r>
  <r>
    <s v="Exp2"/>
    <m/>
    <s v="Ma 24-2"/>
    <x v="0"/>
    <x v="3"/>
    <x v="5"/>
    <d v="2014-08-07T00:00:00"/>
    <m/>
    <m/>
    <s v="Ma 24-2"/>
    <n v="1"/>
    <m/>
    <x v="1"/>
    <m/>
    <n v="465"/>
    <m/>
    <m/>
    <m/>
    <n v="23"/>
    <m/>
    <m/>
    <n v="4"/>
    <m/>
    <m/>
    <m/>
    <n v="39"/>
    <m/>
    <m/>
    <m/>
    <s v="FLN"/>
    <m/>
  </r>
  <r>
    <s v="Exp2"/>
    <m/>
    <s v="Ma 24-2"/>
    <x v="0"/>
    <x v="3"/>
    <x v="5"/>
    <d v="2014-08-07T00:00:00"/>
    <m/>
    <m/>
    <m/>
    <n v="2"/>
    <m/>
    <x v="3"/>
    <m/>
    <n v="403"/>
    <m/>
    <m/>
    <m/>
    <n v="21"/>
    <m/>
    <m/>
    <n v="4"/>
    <m/>
    <m/>
    <m/>
    <n v="38"/>
    <m/>
    <m/>
    <m/>
    <s v="FLN"/>
    <m/>
  </r>
  <r>
    <s v="Exp2"/>
    <m/>
    <s v="Ma 24-2"/>
    <x v="0"/>
    <x v="3"/>
    <x v="5"/>
    <d v="2014-08-07T00:00:00"/>
    <m/>
    <m/>
    <m/>
    <n v="3"/>
    <m/>
    <x v="3"/>
    <m/>
    <n v="410"/>
    <m/>
    <m/>
    <m/>
    <n v="21"/>
    <m/>
    <m/>
    <n v="4"/>
    <m/>
    <m/>
    <m/>
    <n v="38"/>
    <m/>
    <m/>
    <m/>
    <s v="FLN"/>
    <m/>
  </r>
  <r>
    <s v="Exp2"/>
    <m/>
    <s v="Ma 24-2"/>
    <x v="0"/>
    <x v="3"/>
    <x v="5"/>
    <d v="2014-08-07T00:00:00"/>
    <m/>
    <m/>
    <m/>
    <n v="4"/>
    <m/>
    <x v="1"/>
    <m/>
    <n v="330"/>
    <m/>
    <m/>
    <m/>
    <n v="17"/>
    <m/>
    <m/>
    <n v="4"/>
    <m/>
    <m/>
    <m/>
    <n v="33"/>
    <m/>
    <m/>
    <m/>
    <s v="FLN"/>
    <m/>
  </r>
  <r>
    <s v="Exp2"/>
    <m/>
    <s v="Ma 24-2"/>
    <x v="0"/>
    <x v="3"/>
    <x v="5"/>
    <d v="2014-08-07T00:00:00"/>
    <m/>
    <m/>
    <m/>
    <n v="5"/>
    <m/>
    <x v="3"/>
    <m/>
    <n v="387"/>
    <m/>
    <m/>
    <m/>
    <n v="19"/>
    <m/>
    <m/>
    <n v="4"/>
    <m/>
    <m/>
    <m/>
    <n v="36"/>
    <m/>
    <m/>
    <m/>
    <s v="FLN"/>
    <m/>
  </r>
  <r>
    <s v="Exp2"/>
    <m/>
    <s v="Ma 24-3"/>
    <x v="0"/>
    <x v="3"/>
    <x v="5"/>
    <d v="2014-08-07T00:00:00"/>
    <m/>
    <m/>
    <s v="Ma 24-3"/>
    <n v="1"/>
    <m/>
    <x v="3"/>
    <m/>
    <n v="412"/>
    <m/>
    <m/>
    <m/>
    <n v="21"/>
    <m/>
    <m/>
    <n v="5"/>
    <m/>
    <m/>
    <m/>
    <n v="38"/>
    <m/>
    <m/>
    <m/>
    <s v="FLN"/>
    <m/>
  </r>
  <r>
    <s v="Exp2"/>
    <m/>
    <s v="Ma 24-3"/>
    <x v="0"/>
    <x v="3"/>
    <x v="5"/>
    <d v="2014-08-07T00:00:00"/>
    <m/>
    <m/>
    <m/>
    <n v="2"/>
    <m/>
    <x v="10"/>
    <m/>
    <n v="400"/>
    <m/>
    <m/>
    <m/>
    <n v="18"/>
    <m/>
    <m/>
    <n v="5"/>
    <m/>
    <m/>
    <m/>
    <n v="36"/>
    <m/>
    <m/>
    <m/>
    <s v="FLN"/>
    <m/>
  </r>
  <r>
    <s v="Exp2"/>
    <m/>
    <s v="Ma 24-3"/>
    <x v="0"/>
    <x v="3"/>
    <x v="5"/>
    <d v="2014-08-07T00:00:00"/>
    <m/>
    <m/>
    <m/>
    <n v="3"/>
    <m/>
    <x v="10"/>
    <m/>
    <n v="403"/>
    <m/>
    <m/>
    <m/>
    <n v="20"/>
    <m/>
    <m/>
    <n v="5"/>
    <m/>
    <m/>
    <m/>
    <n v="38"/>
    <m/>
    <m/>
    <m/>
    <s v="FLN"/>
    <m/>
  </r>
  <r>
    <s v="Exp2"/>
    <m/>
    <s v="Ma 24-3"/>
    <x v="0"/>
    <x v="3"/>
    <x v="5"/>
    <d v="2014-08-07T00:00:00"/>
    <m/>
    <m/>
    <m/>
    <n v="4"/>
    <m/>
    <x v="3"/>
    <m/>
    <n v="360"/>
    <m/>
    <m/>
    <m/>
    <n v="19"/>
    <m/>
    <m/>
    <n v="4"/>
    <m/>
    <m/>
    <m/>
    <n v="36"/>
    <m/>
    <m/>
    <m/>
    <s v="FLN"/>
    <m/>
  </r>
  <r>
    <s v="Exp2"/>
    <m/>
    <s v="Ma 24-4"/>
    <x v="0"/>
    <x v="3"/>
    <x v="5"/>
    <d v="2014-08-07T00:00:00"/>
    <m/>
    <m/>
    <s v="Ma 24-4"/>
    <n v="1"/>
    <m/>
    <x v="1"/>
    <m/>
    <n v="410"/>
    <m/>
    <m/>
    <m/>
    <n v="19"/>
    <m/>
    <m/>
    <n v="4"/>
    <m/>
    <m/>
    <m/>
    <n v="35"/>
    <m/>
    <m/>
    <m/>
    <s v="FLN"/>
    <m/>
  </r>
  <r>
    <s v="Exp2"/>
    <m/>
    <s v="Ma 24-4"/>
    <x v="0"/>
    <x v="3"/>
    <x v="5"/>
    <d v="2014-08-07T00:00:00"/>
    <m/>
    <m/>
    <m/>
    <n v="2"/>
    <m/>
    <x v="10"/>
    <m/>
    <n v="445"/>
    <m/>
    <m/>
    <m/>
    <n v="19"/>
    <m/>
    <m/>
    <n v="4"/>
    <m/>
    <m/>
    <m/>
    <n v="37"/>
    <m/>
    <m/>
    <m/>
    <s v="FLN"/>
    <m/>
  </r>
  <r>
    <s v="Exp2"/>
    <m/>
    <s v="Ma 24-4"/>
    <x v="0"/>
    <x v="3"/>
    <x v="5"/>
    <d v="2014-08-07T00:00:00"/>
    <m/>
    <m/>
    <m/>
    <n v="3"/>
    <m/>
    <x v="10"/>
    <m/>
    <m/>
    <m/>
    <m/>
    <m/>
    <m/>
    <m/>
    <m/>
    <m/>
    <m/>
    <m/>
    <m/>
    <s v=""/>
    <m/>
    <m/>
    <m/>
    <s v="FLN"/>
    <m/>
  </r>
  <r>
    <s v="Exp2"/>
    <m/>
    <s v="Ma 24-4"/>
    <x v="0"/>
    <x v="3"/>
    <x v="5"/>
    <d v="2014-08-07T00:00:00"/>
    <m/>
    <m/>
    <m/>
    <n v="4"/>
    <m/>
    <x v="10"/>
    <m/>
    <n v="430"/>
    <m/>
    <m/>
    <m/>
    <n v="19"/>
    <m/>
    <m/>
    <n v="5"/>
    <m/>
    <m/>
    <m/>
    <n v="37"/>
    <m/>
    <m/>
    <m/>
    <s v="FLN"/>
    <m/>
  </r>
  <r>
    <s v="Exp2"/>
    <m/>
    <s v="Sa 24-1"/>
    <x v="0"/>
    <x v="3"/>
    <x v="7"/>
    <d v="2014-05-20T00:00:00"/>
    <m/>
    <m/>
    <s v="Sa 24-1"/>
    <n v="1"/>
    <m/>
    <x v="12"/>
    <m/>
    <n v="392"/>
    <m/>
    <m/>
    <m/>
    <n v="17"/>
    <m/>
    <m/>
    <m/>
    <m/>
    <m/>
    <m/>
    <n v="26"/>
    <m/>
    <m/>
    <m/>
    <s v="FLN"/>
    <n v="9"/>
  </r>
  <r>
    <s v="Exp2"/>
    <m/>
    <s v="Sa 24-1"/>
    <x v="0"/>
    <x v="3"/>
    <x v="7"/>
    <d v="2014-05-20T00:00:00"/>
    <m/>
    <m/>
    <m/>
    <n v="2"/>
    <m/>
    <x v="7"/>
    <m/>
    <n v="380"/>
    <m/>
    <m/>
    <m/>
    <n v="20"/>
    <m/>
    <m/>
    <m/>
    <m/>
    <m/>
    <m/>
    <n v="31"/>
    <m/>
    <m/>
    <m/>
    <s v="FLN"/>
    <n v="11"/>
  </r>
  <r>
    <s v="Exp2"/>
    <m/>
    <s v="Sa 24-1"/>
    <x v="0"/>
    <x v="3"/>
    <x v="7"/>
    <d v="2014-05-20T00:00:00"/>
    <m/>
    <m/>
    <m/>
    <n v="3"/>
    <m/>
    <x v="12"/>
    <m/>
    <n v="410"/>
    <m/>
    <m/>
    <m/>
    <n v="19"/>
    <m/>
    <m/>
    <m/>
    <m/>
    <m/>
    <m/>
    <n v="28"/>
    <m/>
    <m/>
    <m/>
    <s v="FLN"/>
    <n v="9"/>
  </r>
  <r>
    <s v="Exp2"/>
    <m/>
    <s v="Sa 24-1"/>
    <x v="0"/>
    <x v="3"/>
    <x v="7"/>
    <d v="2014-05-20T00:00:00"/>
    <m/>
    <m/>
    <m/>
    <n v="4"/>
    <m/>
    <x v="12"/>
    <m/>
    <n v="364"/>
    <m/>
    <m/>
    <m/>
    <n v="16"/>
    <m/>
    <m/>
    <m/>
    <m/>
    <m/>
    <m/>
    <n v="25"/>
    <m/>
    <m/>
    <m/>
    <s v="FLN"/>
    <n v="9"/>
  </r>
  <r>
    <s v="Exp2"/>
    <m/>
    <s v="Sa 24-2"/>
    <x v="0"/>
    <x v="3"/>
    <x v="7"/>
    <d v="2014-05-20T00:00:00"/>
    <m/>
    <m/>
    <s v="Sa 24-2"/>
    <n v="1"/>
    <m/>
    <x v="6"/>
    <m/>
    <n v="400"/>
    <m/>
    <m/>
    <m/>
    <n v="16"/>
    <m/>
    <m/>
    <m/>
    <m/>
    <m/>
    <m/>
    <n v="26"/>
    <m/>
    <m/>
    <m/>
    <s v="FLN"/>
    <n v="10"/>
  </r>
  <r>
    <s v="Exp2"/>
    <m/>
    <s v="Sa 24-2"/>
    <x v="0"/>
    <x v="3"/>
    <x v="7"/>
    <d v="2014-05-20T00:00:00"/>
    <m/>
    <m/>
    <m/>
    <n v="2"/>
    <m/>
    <x v="7"/>
    <m/>
    <n v="400"/>
    <m/>
    <m/>
    <m/>
    <n v="19"/>
    <m/>
    <m/>
    <m/>
    <m/>
    <m/>
    <m/>
    <n v="30"/>
    <m/>
    <m/>
    <m/>
    <s v="FLN"/>
    <n v="11"/>
  </r>
  <r>
    <s v="Exp2"/>
    <m/>
    <s v="Sa 24-2"/>
    <x v="0"/>
    <x v="3"/>
    <x v="7"/>
    <d v="2014-05-20T00:00:00"/>
    <m/>
    <m/>
    <m/>
    <n v="3"/>
    <m/>
    <x v="12"/>
    <m/>
    <n v="410"/>
    <m/>
    <m/>
    <m/>
    <n v="21"/>
    <m/>
    <m/>
    <m/>
    <m/>
    <m/>
    <m/>
    <n v="30"/>
    <m/>
    <m/>
    <m/>
    <s v="FLN"/>
    <n v="9"/>
  </r>
  <r>
    <s v="Exp2"/>
    <m/>
    <s v="Sa 24-2"/>
    <x v="0"/>
    <x v="3"/>
    <x v="7"/>
    <d v="2014-05-20T00:00:00"/>
    <m/>
    <m/>
    <m/>
    <n v="4"/>
    <m/>
    <x v="12"/>
    <m/>
    <n v="360"/>
    <m/>
    <m/>
    <m/>
    <n v="18"/>
    <m/>
    <m/>
    <m/>
    <m/>
    <m/>
    <m/>
    <n v="27"/>
    <m/>
    <m/>
    <m/>
    <s v="FLN"/>
    <n v="9"/>
  </r>
  <r>
    <s v="Exp2"/>
    <m/>
    <s v="Sa 24-4"/>
    <x v="0"/>
    <x v="3"/>
    <x v="7"/>
    <d v="2014-05-20T00:00:00"/>
    <m/>
    <m/>
    <s v="Sa 24-4"/>
    <n v="1"/>
    <m/>
    <x v="11"/>
    <m/>
    <n v="325"/>
    <m/>
    <m/>
    <m/>
    <n v="16"/>
    <m/>
    <m/>
    <m/>
    <m/>
    <m/>
    <m/>
    <n v="24"/>
    <m/>
    <m/>
    <m/>
    <s v="FLN"/>
    <n v="8"/>
  </r>
  <r>
    <s v="Exp2"/>
    <m/>
    <s v="Sa 24-4"/>
    <x v="0"/>
    <x v="3"/>
    <x v="7"/>
    <d v="2014-05-20T00:00:00"/>
    <m/>
    <m/>
    <m/>
    <n v="2"/>
    <m/>
    <x v="12"/>
    <m/>
    <n v="410"/>
    <m/>
    <m/>
    <m/>
    <n v="19"/>
    <m/>
    <m/>
    <m/>
    <m/>
    <m/>
    <m/>
    <n v="28"/>
    <m/>
    <m/>
    <m/>
    <s v="FLN"/>
    <n v="9"/>
  </r>
  <r>
    <s v="Exp2"/>
    <m/>
    <s v="Sa 24-4"/>
    <x v="0"/>
    <x v="3"/>
    <x v="7"/>
    <d v="2014-05-20T00:00:00"/>
    <m/>
    <m/>
    <m/>
    <n v="3"/>
    <m/>
    <x v="12"/>
    <m/>
    <n v="395"/>
    <m/>
    <m/>
    <m/>
    <n v="17"/>
    <m/>
    <m/>
    <m/>
    <m/>
    <m/>
    <m/>
    <n v="26"/>
    <m/>
    <m/>
    <m/>
    <s v="FLN"/>
    <n v="9"/>
  </r>
  <r>
    <s v="Exp2"/>
    <m/>
    <s v="Sa 24-4"/>
    <x v="0"/>
    <x v="3"/>
    <x v="7"/>
    <d v="2014-05-20T00:00:00"/>
    <m/>
    <m/>
    <m/>
    <n v="4"/>
    <m/>
    <x v="6"/>
    <m/>
    <n v="367"/>
    <m/>
    <m/>
    <m/>
    <n v="17"/>
    <m/>
    <m/>
    <m/>
    <m/>
    <m/>
    <m/>
    <n v="27"/>
    <m/>
    <m/>
    <m/>
    <s v="FLN"/>
    <n v="10"/>
  </r>
  <r>
    <s v="Exp2"/>
    <m/>
    <s v="Sa 24-3"/>
    <x v="0"/>
    <x v="3"/>
    <x v="7"/>
    <d v="2014-05-21T00:00:00"/>
    <m/>
    <m/>
    <s v="Sa 24-3"/>
    <n v="1"/>
    <m/>
    <x v="6"/>
    <m/>
    <n v="385"/>
    <m/>
    <m/>
    <m/>
    <n v="19"/>
    <m/>
    <m/>
    <n v="3"/>
    <m/>
    <m/>
    <m/>
    <n v="29"/>
    <m/>
    <m/>
    <m/>
    <s v="FLN"/>
    <n v="10"/>
  </r>
  <r>
    <s v="Exp2"/>
    <m/>
    <s v="Sa 24-3"/>
    <x v="0"/>
    <x v="3"/>
    <x v="7"/>
    <d v="2014-05-21T00:00:00"/>
    <m/>
    <m/>
    <m/>
    <n v="2"/>
    <m/>
    <x v="6"/>
    <m/>
    <n v="375"/>
    <m/>
    <m/>
    <m/>
    <n v="18"/>
    <m/>
    <m/>
    <n v="3"/>
    <m/>
    <m/>
    <m/>
    <n v="28"/>
    <m/>
    <m/>
    <m/>
    <s v="FLN"/>
    <n v="10"/>
  </r>
  <r>
    <s v="Exp2"/>
    <m/>
    <s v="Sa 24-3"/>
    <x v="0"/>
    <x v="3"/>
    <x v="7"/>
    <d v="2014-05-21T00:00:00"/>
    <m/>
    <m/>
    <m/>
    <n v="3"/>
    <m/>
    <x v="11"/>
    <m/>
    <n v="370"/>
    <m/>
    <m/>
    <m/>
    <n v="18"/>
    <m/>
    <m/>
    <n v="3"/>
    <m/>
    <m/>
    <m/>
    <n v="26"/>
    <m/>
    <m/>
    <m/>
    <s v="FLN"/>
    <n v="8"/>
  </r>
  <r>
    <s v="Exp2"/>
    <m/>
    <s v="Sa 24-3"/>
    <x v="0"/>
    <x v="3"/>
    <x v="7"/>
    <d v="2014-05-21T00:00:00"/>
    <m/>
    <m/>
    <m/>
    <n v="4"/>
    <m/>
    <x v="6"/>
    <m/>
    <n v="405"/>
    <m/>
    <m/>
    <m/>
    <n v="17"/>
    <m/>
    <m/>
    <n v="3"/>
    <m/>
    <m/>
    <m/>
    <n v="27"/>
    <m/>
    <m/>
    <m/>
    <s v="FLN"/>
    <n v="10"/>
  </r>
  <r>
    <s v="Exp2"/>
    <m/>
    <s v="Wa 24-1"/>
    <x v="0"/>
    <x v="3"/>
    <x v="8"/>
    <d v="2014-07-29T00:00:00"/>
    <m/>
    <m/>
    <s v="Wa 24-1"/>
    <n v="1"/>
    <m/>
    <x v="3"/>
    <m/>
    <n v="375"/>
    <m/>
    <m/>
    <m/>
    <n v="20"/>
    <m/>
    <m/>
    <n v="6"/>
    <m/>
    <m/>
    <m/>
    <n v="37"/>
    <m/>
    <m/>
    <m/>
    <s v="FLN"/>
    <n v="17"/>
  </r>
  <r>
    <s v="Exp2"/>
    <m/>
    <s v="Wa 24-1"/>
    <x v="0"/>
    <x v="3"/>
    <x v="8"/>
    <d v="2014-07-29T00:00:00"/>
    <m/>
    <m/>
    <m/>
    <n v="2"/>
    <m/>
    <x v="1"/>
    <m/>
    <n v="420"/>
    <m/>
    <m/>
    <m/>
    <n v="22"/>
    <m/>
    <m/>
    <n v="6"/>
    <m/>
    <m/>
    <m/>
    <n v="38"/>
    <m/>
    <m/>
    <m/>
    <s v="FLN"/>
    <n v="16"/>
  </r>
  <r>
    <s v="Exp2"/>
    <m/>
    <s v="Wa 24-1"/>
    <x v="0"/>
    <x v="3"/>
    <x v="8"/>
    <d v="2014-07-29T00:00:00"/>
    <m/>
    <m/>
    <m/>
    <n v="3"/>
    <m/>
    <x v="13"/>
    <m/>
    <n v="370"/>
    <m/>
    <m/>
    <m/>
    <n v="23"/>
    <m/>
    <m/>
    <n v="6"/>
    <m/>
    <m/>
    <m/>
    <n v="43"/>
    <m/>
    <m/>
    <m/>
    <s v="FLN"/>
    <n v="20"/>
  </r>
  <r>
    <s v="Exp2"/>
    <m/>
    <s v="Wa 24-1"/>
    <x v="0"/>
    <x v="3"/>
    <x v="8"/>
    <d v="2014-07-29T00:00:00"/>
    <m/>
    <m/>
    <m/>
    <n v="4"/>
    <m/>
    <x v="10"/>
    <m/>
    <n v="315"/>
    <m/>
    <m/>
    <m/>
    <n v="17"/>
    <m/>
    <m/>
    <n v="7"/>
    <m/>
    <m/>
    <m/>
    <n v="35"/>
    <m/>
    <m/>
    <m/>
    <s v="FLN"/>
    <n v="18"/>
  </r>
  <r>
    <s v="Exp2"/>
    <m/>
    <s v="Wa 24-2"/>
    <x v="0"/>
    <x v="3"/>
    <x v="8"/>
    <d v="2014-07-29T00:00:00"/>
    <m/>
    <m/>
    <s v="Wa 24-2"/>
    <n v="1"/>
    <m/>
    <x v="1"/>
    <m/>
    <n v="370"/>
    <m/>
    <m/>
    <m/>
    <n v="22"/>
    <m/>
    <m/>
    <n v="6"/>
    <m/>
    <m/>
    <m/>
    <n v="38"/>
    <m/>
    <m/>
    <m/>
    <s v="FLN"/>
    <n v="16"/>
  </r>
  <r>
    <s v="Exp2"/>
    <m/>
    <s v="Wa 24-2"/>
    <x v="0"/>
    <x v="3"/>
    <x v="8"/>
    <d v="2014-07-29T00:00:00"/>
    <m/>
    <m/>
    <m/>
    <n v="2"/>
    <m/>
    <x v="3"/>
    <m/>
    <n v="380"/>
    <m/>
    <m/>
    <m/>
    <n v="24"/>
    <m/>
    <m/>
    <n v="6"/>
    <m/>
    <m/>
    <m/>
    <n v="41"/>
    <m/>
    <m/>
    <m/>
    <s v="FLN"/>
    <n v="17"/>
  </r>
  <r>
    <s v="Exp2"/>
    <m/>
    <s v="Wa 24-3"/>
    <x v="0"/>
    <x v="3"/>
    <x v="8"/>
    <d v="2014-08-07T00:00:00"/>
    <m/>
    <d v="2014-08-07T00:00:00"/>
    <s v="Wa 24-3"/>
    <n v="1"/>
    <m/>
    <x v="5"/>
    <m/>
    <n v="445"/>
    <m/>
    <m/>
    <m/>
    <n v="28"/>
    <m/>
    <m/>
    <n v="5"/>
    <m/>
    <m/>
    <m/>
    <n v="43"/>
    <m/>
    <m/>
    <m/>
    <s v="FLN"/>
    <m/>
  </r>
  <r>
    <s v="Exp2"/>
    <m/>
    <s v="Wa 24-3"/>
    <x v="0"/>
    <x v="3"/>
    <x v="8"/>
    <d v="2014-08-07T00:00:00"/>
    <m/>
    <m/>
    <m/>
    <n v="2"/>
    <m/>
    <x v="3"/>
    <m/>
    <n v="345"/>
    <m/>
    <m/>
    <m/>
    <n v="25"/>
    <m/>
    <m/>
    <n v="6"/>
    <m/>
    <m/>
    <m/>
    <n v="42"/>
    <m/>
    <m/>
    <m/>
    <s v="FLN"/>
    <m/>
  </r>
  <r>
    <s v="Exp2"/>
    <m/>
    <s v="Wa 24-4"/>
    <x v="0"/>
    <x v="3"/>
    <x v="8"/>
    <d v="2014-08-07T00:00:00"/>
    <m/>
    <m/>
    <s v="Wa 24-4"/>
    <n v="1"/>
    <m/>
    <x v="3"/>
    <m/>
    <n v="433"/>
    <m/>
    <m/>
    <m/>
    <n v="23"/>
    <m/>
    <m/>
    <n v="7"/>
    <m/>
    <m/>
    <m/>
    <n v="40"/>
    <m/>
    <m/>
    <m/>
    <s v="FLN"/>
    <m/>
  </r>
  <r>
    <s v="Exp2"/>
    <m/>
    <s v="Wa 24-4"/>
    <x v="0"/>
    <x v="3"/>
    <x v="8"/>
    <d v="2014-08-07T00:00:00"/>
    <m/>
    <m/>
    <m/>
    <n v="2"/>
    <m/>
    <x v="3"/>
    <m/>
    <n v="405"/>
    <m/>
    <m/>
    <m/>
    <n v="25"/>
    <m/>
    <m/>
    <n v="7"/>
    <m/>
    <m/>
    <m/>
    <n v="42"/>
    <m/>
    <m/>
    <m/>
    <s v="FLN"/>
    <m/>
  </r>
  <r>
    <s v="Exp2"/>
    <m/>
    <s v="Amarok 52-1"/>
    <x v="0"/>
    <x v="4"/>
    <x v="1"/>
    <d v="2014-07-29T00:00:00"/>
    <m/>
    <m/>
    <s v="Amarok 52-1"/>
    <n v="1"/>
    <m/>
    <x v="1"/>
    <m/>
    <n v="420"/>
    <m/>
    <m/>
    <m/>
    <m/>
    <m/>
    <m/>
    <n v="5"/>
    <m/>
    <m/>
    <m/>
    <s v=""/>
    <m/>
    <m/>
    <m/>
    <s v="FLN"/>
    <n v="16"/>
  </r>
  <r>
    <s v="Exp2"/>
    <m/>
    <s v="Amarok 52-1"/>
    <x v="0"/>
    <x v="4"/>
    <x v="1"/>
    <d v="2014-07-29T00:00:00"/>
    <m/>
    <m/>
    <m/>
    <n v="2"/>
    <m/>
    <x v="5"/>
    <m/>
    <n v="440"/>
    <m/>
    <m/>
    <m/>
    <n v="23"/>
    <m/>
    <m/>
    <n v="5"/>
    <m/>
    <m/>
    <m/>
    <n v="38"/>
    <m/>
    <m/>
    <m/>
    <s v="FLN"/>
    <n v="15"/>
  </r>
  <r>
    <s v="Exp2"/>
    <m/>
    <s v="Amarok 52-1"/>
    <x v="0"/>
    <x v="4"/>
    <x v="1"/>
    <d v="2014-07-29T00:00:00"/>
    <m/>
    <m/>
    <m/>
    <n v="3"/>
    <m/>
    <x v="5"/>
    <m/>
    <n v="375"/>
    <m/>
    <m/>
    <m/>
    <n v="19"/>
    <m/>
    <m/>
    <n v="5"/>
    <m/>
    <m/>
    <m/>
    <n v="34"/>
    <m/>
    <m/>
    <m/>
    <s v="FLN"/>
    <n v="15"/>
  </r>
  <r>
    <s v="Exp2"/>
    <m/>
    <s v="Amarok 52-1"/>
    <x v="0"/>
    <x v="4"/>
    <x v="1"/>
    <d v="2014-07-29T00:00:00"/>
    <m/>
    <m/>
    <m/>
    <n v="4"/>
    <m/>
    <x v="3"/>
    <m/>
    <n v="360"/>
    <m/>
    <m/>
    <m/>
    <n v="19"/>
    <m/>
    <m/>
    <n v="5"/>
    <m/>
    <m/>
    <m/>
    <n v="36"/>
    <m/>
    <m/>
    <m/>
    <s v="FLN"/>
    <n v="17"/>
  </r>
  <r>
    <s v="Exp2"/>
    <m/>
    <s v="Amarok 52-2"/>
    <x v="0"/>
    <x v="4"/>
    <x v="1"/>
    <d v="2014-07-29T00:00:00"/>
    <m/>
    <m/>
    <s v="Amarok 52-2"/>
    <n v="1"/>
    <m/>
    <x v="1"/>
    <m/>
    <n v="445"/>
    <m/>
    <m/>
    <m/>
    <n v="23"/>
    <m/>
    <m/>
    <n v="5"/>
    <m/>
    <m/>
    <m/>
    <n v="39"/>
    <m/>
    <m/>
    <m/>
    <s v="FLN"/>
    <n v="16"/>
  </r>
  <r>
    <s v="Exp2"/>
    <m/>
    <s v="Amarok 52-2"/>
    <x v="0"/>
    <x v="4"/>
    <x v="1"/>
    <d v="2014-07-29T00:00:00"/>
    <m/>
    <m/>
    <m/>
    <n v="2"/>
    <m/>
    <x v="2"/>
    <m/>
    <n v="395"/>
    <m/>
    <m/>
    <m/>
    <n v="21"/>
    <m/>
    <m/>
    <n v="4"/>
    <m/>
    <m/>
    <m/>
    <n v="34"/>
    <m/>
    <m/>
    <m/>
    <s v="FLN"/>
    <n v="13"/>
  </r>
  <r>
    <s v="Exp2"/>
    <m/>
    <s v="Amarok 52-2"/>
    <x v="0"/>
    <x v="4"/>
    <x v="1"/>
    <d v="2014-07-29T00:00:00"/>
    <m/>
    <m/>
    <m/>
    <n v="3"/>
    <m/>
    <x v="3"/>
    <m/>
    <n v="470"/>
    <m/>
    <m/>
    <m/>
    <n v="19"/>
    <m/>
    <m/>
    <n v="5"/>
    <m/>
    <m/>
    <m/>
    <n v="36"/>
    <m/>
    <m/>
    <m/>
    <s v="FLN"/>
    <n v="17"/>
  </r>
  <r>
    <s v="Exp2"/>
    <m/>
    <s v="Amarok 52-2"/>
    <x v="0"/>
    <x v="4"/>
    <x v="1"/>
    <d v="2014-07-29T00:00:00"/>
    <m/>
    <m/>
    <m/>
    <n v="4"/>
    <m/>
    <x v="4"/>
    <m/>
    <n v="403"/>
    <m/>
    <m/>
    <m/>
    <m/>
    <m/>
    <m/>
    <m/>
    <m/>
    <m/>
    <m/>
    <s v=""/>
    <m/>
    <m/>
    <m/>
    <s v="FLN"/>
    <n v="14"/>
  </r>
  <r>
    <s v="Exp2"/>
    <m/>
    <s v="Amarok 52-3"/>
    <x v="0"/>
    <x v="4"/>
    <x v="1"/>
    <d v="2014-07-29T00:00:00"/>
    <m/>
    <m/>
    <s v="Amarok 52-3"/>
    <n v="1"/>
    <m/>
    <x v="1"/>
    <m/>
    <n v="425"/>
    <m/>
    <m/>
    <m/>
    <n v="19"/>
    <m/>
    <m/>
    <n v="4"/>
    <m/>
    <m/>
    <m/>
    <n v="35"/>
    <m/>
    <m/>
    <m/>
    <s v="FLN"/>
    <n v="16"/>
  </r>
  <r>
    <s v="Exp2"/>
    <m/>
    <s v="Amarok 52-3"/>
    <x v="0"/>
    <x v="4"/>
    <x v="1"/>
    <d v="2014-07-29T00:00:00"/>
    <m/>
    <m/>
    <m/>
    <n v="2"/>
    <m/>
    <x v="4"/>
    <m/>
    <n v="400"/>
    <m/>
    <m/>
    <m/>
    <n v="20"/>
    <m/>
    <m/>
    <n v="4"/>
    <m/>
    <m/>
    <m/>
    <n v="34"/>
    <m/>
    <m/>
    <m/>
    <s v="FLN"/>
    <n v="14"/>
  </r>
  <r>
    <s v="Exp2"/>
    <m/>
    <s v="Amarok 52-3"/>
    <x v="0"/>
    <x v="4"/>
    <x v="1"/>
    <d v="2014-07-29T00:00:00"/>
    <m/>
    <m/>
    <m/>
    <n v="3"/>
    <m/>
    <x v="3"/>
    <m/>
    <n v="405"/>
    <m/>
    <m/>
    <m/>
    <n v="22"/>
    <m/>
    <m/>
    <n v="5"/>
    <m/>
    <m/>
    <m/>
    <n v="39"/>
    <m/>
    <m/>
    <m/>
    <s v="FLN"/>
    <n v="17"/>
  </r>
  <r>
    <s v="Exp2"/>
    <m/>
    <s v="Amarok 52-3"/>
    <x v="0"/>
    <x v="4"/>
    <x v="1"/>
    <d v="2014-07-29T00:00:00"/>
    <m/>
    <m/>
    <m/>
    <n v="4"/>
    <m/>
    <x v="1"/>
    <m/>
    <n v="345"/>
    <m/>
    <m/>
    <m/>
    <n v="24"/>
    <m/>
    <m/>
    <n v="4"/>
    <m/>
    <m/>
    <m/>
    <n v="40"/>
    <m/>
    <m/>
    <m/>
    <s v="FLN"/>
    <n v="16"/>
  </r>
  <r>
    <s v="Exp2"/>
    <m/>
    <s v="Amarok 52-4"/>
    <x v="0"/>
    <x v="4"/>
    <x v="1"/>
    <d v="2014-07-29T00:00:00"/>
    <m/>
    <m/>
    <s v="Amarok 52-4"/>
    <n v="1"/>
    <m/>
    <x v="3"/>
    <m/>
    <n v="445"/>
    <m/>
    <m/>
    <m/>
    <n v="19"/>
    <m/>
    <m/>
    <n v="5"/>
    <m/>
    <m/>
    <m/>
    <n v="36"/>
    <m/>
    <m/>
    <m/>
    <s v="FLN"/>
    <n v="17"/>
  </r>
  <r>
    <s v="Exp2"/>
    <m/>
    <s v="Amarok 52-4"/>
    <x v="0"/>
    <x v="4"/>
    <x v="1"/>
    <d v="2014-07-29T00:00:00"/>
    <m/>
    <m/>
    <m/>
    <n v="2"/>
    <m/>
    <x v="5"/>
    <m/>
    <n v="400"/>
    <m/>
    <m/>
    <m/>
    <n v="23"/>
    <m/>
    <m/>
    <n v="4"/>
    <m/>
    <m/>
    <m/>
    <n v="38"/>
    <m/>
    <m/>
    <m/>
    <s v="FLN"/>
    <n v="15"/>
  </r>
  <r>
    <s v="Exp2"/>
    <m/>
    <s v="Amarok 52-4"/>
    <x v="0"/>
    <x v="4"/>
    <x v="1"/>
    <d v="2014-07-29T00:00:00"/>
    <m/>
    <m/>
    <m/>
    <n v="3"/>
    <m/>
    <x v="3"/>
    <m/>
    <n v="380"/>
    <m/>
    <m/>
    <m/>
    <n v="18"/>
    <m/>
    <m/>
    <n v="4"/>
    <m/>
    <m/>
    <m/>
    <n v="35"/>
    <m/>
    <m/>
    <m/>
    <s v="FLN"/>
    <n v="17"/>
  </r>
  <r>
    <s v="Exp2"/>
    <m/>
    <s v="Amarok 52-4"/>
    <x v="0"/>
    <x v="4"/>
    <x v="1"/>
    <d v="2014-07-29T00:00:00"/>
    <m/>
    <m/>
    <m/>
    <n v="4"/>
    <m/>
    <x v="1"/>
    <m/>
    <n v="365"/>
    <m/>
    <m/>
    <m/>
    <n v="17"/>
    <m/>
    <m/>
    <n v="4"/>
    <m/>
    <m/>
    <m/>
    <n v="33"/>
    <m/>
    <m/>
    <m/>
    <s v="FLN"/>
    <n v="16"/>
  </r>
  <r>
    <s v="Exp2"/>
    <m/>
    <s v="Aspiring 52-1"/>
    <x v="0"/>
    <x v="4"/>
    <x v="2"/>
    <d v="2014-07-29T00:00:00"/>
    <m/>
    <m/>
    <s v="Aspiring 52-1"/>
    <n v="1"/>
    <m/>
    <x v="1"/>
    <m/>
    <n v="435"/>
    <m/>
    <m/>
    <m/>
    <n v="24"/>
    <m/>
    <m/>
    <n v="5"/>
    <m/>
    <m/>
    <m/>
    <n v="40"/>
    <m/>
    <m/>
    <m/>
    <s v="FLN"/>
    <n v="16"/>
  </r>
  <r>
    <s v="Exp2"/>
    <m/>
    <s v="Aspiring 52-1"/>
    <x v="0"/>
    <x v="4"/>
    <x v="2"/>
    <d v="2014-07-29T00:00:00"/>
    <m/>
    <m/>
    <m/>
    <n v="2"/>
    <m/>
    <x v="4"/>
    <m/>
    <n v="450"/>
    <m/>
    <m/>
    <m/>
    <n v="26"/>
    <m/>
    <m/>
    <n v="6"/>
    <m/>
    <m/>
    <m/>
    <n v="40"/>
    <m/>
    <m/>
    <m/>
    <s v="FLN"/>
    <n v="14"/>
  </r>
  <r>
    <s v="Exp2"/>
    <m/>
    <s v="Aspiring 52-1"/>
    <x v="0"/>
    <x v="4"/>
    <x v="2"/>
    <d v="2014-07-29T00:00:00"/>
    <m/>
    <m/>
    <m/>
    <n v="3"/>
    <m/>
    <x v="1"/>
    <m/>
    <n v="455"/>
    <m/>
    <m/>
    <m/>
    <n v="24"/>
    <m/>
    <m/>
    <n v="7"/>
    <m/>
    <m/>
    <m/>
    <n v="40"/>
    <m/>
    <m/>
    <m/>
    <s v="FLN"/>
    <n v="16"/>
  </r>
  <r>
    <s v="Exp2"/>
    <m/>
    <s v="Aspiring 52-1"/>
    <x v="0"/>
    <x v="4"/>
    <x v="2"/>
    <d v="2014-07-29T00:00:00"/>
    <m/>
    <m/>
    <m/>
    <n v="4"/>
    <m/>
    <x v="4"/>
    <m/>
    <n v="495"/>
    <m/>
    <m/>
    <m/>
    <n v="23"/>
    <m/>
    <m/>
    <n v="5"/>
    <m/>
    <m/>
    <m/>
    <n v="37"/>
    <m/>
    <m/>
    <m/>
    <s v="FLN"/>
    <n v="14"/>
  </r>
  <r>
    <s v="Exp2"/>
    <m/>
    <s v="Aspiring 52-2"/>
    <x v="0"/>
    <x v="4"/>
    <x v="2"/>
    <d v="2014-07-29T00:00:00"/>
    <m/>
    <m/>
    <s v="Aspiring 52-2"/>
    <n v="1"/>
    <m/>
    <x v="3"/>
    <m/>
    <n v="405"/>
    <m/>
    <m/>
    <m/>
    <n v="25"/>
    <m/>
    <m/>
    <n v="5"/>
    <m/>
    <m/>
    <m/>
    <n v="42"/>
    <m/>
    <m/>
    <m/>
    <s v="FLN"/>
    <n v="17"/>
  </r>
  <r>
    <s v="Exp2"/>
    <m/>
    <s v="Aspiring 52-2"/>
    <x v="0"/>
    <x v="4"/>
    <x v="2"/>
    <d v="2014-07-29T00:00:00"/>
    <m/>
    <m/>
    <m/>
    <n v="2"/>
    <m/>
    <x v="1"/>
    <m/>
    <n v="403"/>
    <m/>
    <m/>
    <m/>
    <n v="23"/>
    <m/>
    <m/>
    <n v="5"/>
    <m/>
    <m/>
    <m/>
    <n v="39"/>
    <m/>
    <m/>
    <m/>
    <s v="FLN"/>
    <n v="16"/>
  </r>
  <r>
    <s v="Exp2"/>
    <m/>
    <s v="Aspiring 52-2"/>
    <x v="0"/>
    <x v="4"/>
    <x v="2"/>
    <d v="2014-07-29T00:00:00"/>
    <m/>
    <m/>
    <m/>
    <n v="3"/>
    <m/>
    <x v="3"/>
    <m/>
    <m/>
    <m/>
    <m/>
    <m/>
    <m/>
    <m/>
    <m/>
    <m/>
    <m/>
    <m/>
    <m/>
    <s v=""/>
    <m/>
    <m/>
    <m/>
    <s v="FLN"/>
    <n v="17"/>
  </r>
  <r>
    <s v="Exp2"/>
    <m/>
    <s v="Aspiring 52-3"/>
    <x v="0"/>
    <x v="4"/>
    <x v="2"/>
    <d v="2014-07-29T00:00:00"/>
    <m/>
    <m/>
    <s v="Aspiring 52-3"/>
    <n v="1"/>
    <m/>
    <x v="4"/>
    <m/>
    <n v="400"/>
    <m/>
    <m/>
    <m/>
    <n v="21"/>
    <m/>
    <m/>
    <n v="4"/>
    <m/>
    <m/>
    <m/>
    <n v="35"/>
    <m/>
    <m/>
    <m/>
    <s v="FLN"/>
    <n v="14"/>
  </r>
  <r>
    <s v="Exp2"/>
    <m/>
    <s v="Aspiring 52-3"/>
    <x v="0"/>
    <x v="4"/>
    <x v="2"/>
    <d v="2014-07-29T00:00:00"/>
    <m/>
    <m/>
    <m/>
    <n v="2"/>
    <m/>
    <x v="5"/>
    <m/>
    <n v="420"/>
    <m/>
    <m/>
    <m/>
    <n v="22"/>
    <m/>
    <m/>
    <n v="5"/>
    <m/>
    <m/>
    <m/>
    <n v="37"/>
    <m/>
    <m/>
    <m/>
    <s v="FLN"/>
    <n v="15"/>
  </r>
  <r>
    <s v="Exp2"/>
    <m/>
    <s v="Aspiring 52-3"/>
    <x v="0"/>
    <x v="4"/>
    <x v="2"/>
    <d v="2014-07-29T00:00:00"/>
    <m/>
    <m/>
    <m/>
    <n v="3"/>
    <m/>
    <x v="9"/>
    <m/>
    <n v="360"/>
    <m/>
    <m/>
    <m/>
    <m/>
    <m/>
    <m/>
    <n v="3"/>
    <m/>
    <m/>
    <m/>
    <s v=""/>
    <m/>
    <m/>
    <m/>
    <s v="FLN"/>
    <n v="12"/>
  </r>
  <r>
    <s v="Exp2"/>
    <m/>
    <s v="Aspiring 52-3"/>
    <x v="0"/>
    <x v="4"/>
    <x v="2"/>
    <d v="2014-07-29T00:00:00"/>
    <m/>
    <m/>
    <m/>
    <n v="4"/>
    <m/>
    <x v="10"/>
    <m/>
    <m/>
    <m/>
    <m/>
    <m/>
    <m/>
    <m/>
    <m/>
    <m/>
    <m/>
    <m/>
    <m/>
    <s v=""/>
    <m/>
    <m/>
    <m/>
    <s v="FLN"/>
    <n v="18"/>
  </r>
  <r>
    <s v="Exp2"/>
    <m/>
    <s v="Aspiring 52-4"/>
    <x v="0"/>
    <x v="4"/>
    <x v="2"/>
    <d v="2014-07-29T00:00:00"/>
    <m/>
    <m/>
    <s v="Aspiring 52-4"/>
    <n v="1"/>
    <m/>
    <x v="9"/>
    <m/>
    <n v="380"/>
    <m/>
    <m/>
    <m/>
    <m/>
    <m/>
    <m/>
    <n v="4"/>
    <m/>
    <m/>
    <m/>
    <s v=""/>
    <m/>
    <m/>
    <m/>
    <s v="FLN"/>
    <n v="12"/>
  </r>
  <r>
    <s v="Exp2"/>
    <m/>
    <s v="Aspiring 52-4"/>
    <x v="0"/>
    <x v="4"/>
    <x v="2"/>
    <d v="2014-07-29T00:00:00"/>
    <m/>
    <m/>
    <m/>
    <n v="2"/>
    <m/>
    <x v="4"/>
    <m/>
    <n v="360"/>
    <m/>
    <m/>
    <m/>
    <n v="17"/>
    <m/>
    <m/>
    <n v="4"/>
    <m/>
    <m/>
    <m/>
    <n v="31"/>
    <m/>
    <m/>
    <m/>
    <s v="FLN"/>
    <n v="14"/>
  </r>
  <r>
    <s v="Exp2"/>
    <m/>
    <s v="Aspiring 52-4"/>
    <x v="0"/>
    <x v="4"/>
    <x v="2"/>
    <d v="2014-07-29T00:00:00"/>
    <m/>
    <m/>
    <m/>
    <n v="3"/>
    <m/>
    <x v="3"/>
    <m/>
    <n v="385"/>
    <m/>
    <m/>
    <m/>
    <n v="24"/>
    <m/>
    <m/>
    <n v="6"/>
    <m/>
    <m/>
    <m/>
    <n v="41"/>
    <m/>
    <m/>
    <m/>
    <s v="FLN"/>
    <n v="17"/>
  </r>
  <r>
    <s v="Exp2"/>
    <m/>
    <s v="Aspiring 52-4"/>
    <x v="0"/>
    <x v="4"/>
    <x v="2"/>
    <d v="2014-07-29T00:00:00"/>
    <m/>
    <m/>
    <m/>
    <n v="4"/>
    <m/>
    <x v="3"/>
    <m/>
    <m/>
    <m/>
    <m/>
    <m/>
    <m/>
    <m/>
    <m/>
    <m/>
    <m/>
    <m/>
    <m/>
    <s v=""/>
    <m/>
    <m/>
    <m/>
    <s v="FLN"/>
    <n v="17"/>
  </r>
  <r>
    <s v="Exp2"/>
    <m/>
    <s v="Batten Winter 52-1"/>
    <x v="0"/>
    <x v="4"/>
    <x v="3"/>
    <d v="2014-05-21T00:00:00"/>
    <m/>
    <m/>
    <s v="Batten Winter 52-1"/>
    <n v="1"/>
    <m/>
    <x v="6"/>
    <m/>
    <n v="400"/>
    <m/>
    <m/>
    <m/>
    <n v="17"/>
    <m/>
    <m/>
    <n v="3"/>
    <m/>
    <m/>
    <m/>
    <n v="27"/>
    <m/>
    <m/>
    <m/>
    <s v="FLN"/>
    <n v="10"/>
  </r>
  <r>
    <s v="Exp2"/>
    <m/>
    <s v="Batten Winter 52-1"/>
    <x v="0"/>
    <x v="4"/>
    <x v="3"/>
    <d v="2014-05-21T00:00:00"/>
    <m/>
    <m/>
    <m/>
    <n v="2"/>
    <m/>
    <x v="11"/>
    <m/>
    <n v="487"/>
    <m/>
    <m/>
    <m/>
    <n v="15"/>
    <m/>
    <m/>
    <n v="3"/>
    <m/>
    <m/>
    <m/>
    <n v="23"/>
    <m/>
    <m/>
    <m/>
    <s v="FLN"/>
    <n v="8"/>
  </r>
  <r>
    <s v="Exp2"/>
    <m/>
    <s v="Batten Winter 52-1"/>
    <x v="0"/>
    <x v="4"/>
    <x v="3"/>
    <d v="2014-05-21T00:00:00"/>
    <m/>
    <m/>
    <m/>
    <n v="3"/>
    <m/>
    <x v="12"/>
    <m/>
    <n v="350"/>
    <m/>
    <m/>
    <m/>
    <m/>
    <m/>
    <m/>
    <n v="3"/>
    <m/>
    <m/>
    <m/>
    <s v=""/>
    <m/>
    <m/>
    <m/>
    <s v="FLN"/>
    <n v="9"/>
  </r>
  <r>
    <s v="Exp2"/>
    <m/>
    <s v="Batten Winter 52-4"/>
    <x v="0"/>
    <x v="4"/>
    <x v="3"/>
    <d v="2014-05-21T00:00:00"/>
    <m/>
    <m/>
    <s v="Batten Winter 52-4"/>
    <n v="1"/>
    <m/>
    <x v="6"/>
    <m/>
    <n v="374"/>
    <m/>
    <m/>
    <m/>
    <n v="16"/>
    <m/>
    <m/>
    <n v="3"/>
    <m/>
    <m/>
    <m/>
    <n v="26"/>
    <m/>
    <m/>
    <m/>
    <s v="FLN"/>
    <n v="10"/>
  </r>
  <r>
    <s v="Exp2"/>
    <m/>
    <s v="Batten Winter 52-4"/>
    <x v="0"/>
    <x v="4"/>
    <x v="3"/>
    <d v="2014-05-21T00:00:00"/>
    <m/>
    <m/>
    <m/>
    <n v="2"/>
    <m/>
    <x v="6"/>
    <m/>
    <n v="440"/>
    <m/>
    <m/>
    <m/>
    <n v="16"/>
    <m/>
    <m/>
    <n v="4"/>
    <m/>
    <m/>
    <m/>
    <n v="26"/>
    <m/>
    <m/>
    <m/>
    <s v="FLN"/>
    <n v="10"/>
  </r>
  <r>
    <s v="Exp2"/>
    <m/>
    <s v="Batten W 52-3"/>
    <x v="0"/>
    <x v="4"/>
    <x v="3"/>
    <d v="2014-06-17T00:00:00"/>
    <m/>
    <m/>
    <s v="Batten W 52-3"/>
    <n v="1"/>
    <m/>
    <x v="7"/>
    <m/>
    <n v="440"/>
    <m/>
    <m/>
    <m/>
    <n v="18"/>
    <m/>
    <m/>
    <n v="4"/>
    <m/>
    <m/>
    <m/>
    <n v="29"/>
    <m/>
    <m/>
    <m/>
    <s v="FLN"/>
    <n v="11"/>
  </r>
  <r>
    <s v="Exp2"/>
    <m/>
    <s v="Batten W 52-3"/>
    <x v="0"/>
    <x v="4"/>
    <x v="3"/>
    <d v="2014-06-17T00:00:00"/>
    <m/>
    <m/>
    <m/>
    <n v="2"/>
    <m/>
    <x v="7"/>
    <m/>
    <n v="460"/>
    <m/>
    <m/>
    <m/>
    <n v="16"/>
    <m/>
    <m/>
    <n v="4"/>
    <m/>
    <m/>
    <m/>
    <n v="27"/>
    <m/>
    <m/>
    <m/>
    <s v="FLN"/>
    <n v="11"/>
  </r>
  <r>
    <s v="Exp2"/>
    <m/>
    <s v="Batten W 52-3"/>
    <x v="0"/>
    <x v="4"/>
    <x v="3"/>
    <d v="2014-06-17T00:00:00"/>
    <m/>
    <m/>
    <m/>
    <n v="3"/>
    <m/>
    <x v="2"/>
    <m/>
    <n v="500"/>
    <m/>
    <m/>
    <m/>
    <n v="17"/>
    <m/>
    <m/>
    <n v="5"/>
    <m/>
    <m/>
    <m/>
    <n v="30"/>
    <m/>
    <m/>
    <m/>
    <s v="FLN"/>
    <n v="13"/>
  </r>
  <r>
    <s v="Exp2"/>
    <m/>
    <s v="Batten W 52-3"/>
    <x v="0"/>
    <x v="4"/>
    <x v="3"/>
    <d v="2014-06-17T00:00:00"/>
    <m/>
    <m/>
    <m/>
    <n v="4"/>
    <m/>
    <x v="7"/>
    <m/>
    <n v="430"/>
    <m/>
    <m/>
    <m/>
    <n v="17"/>
    <m/>
    <m/>
    <m/>
    <m/>
    <m/>
    <m/>
    <n v="28"/>
    <m/>
    <m/>
    <m/>
    <s v="FLN"/>
    <n v="11"/>
  </r>
  <r>
    <s v="Exp2"/>
    <m/>
    <s v="Batten W 52-2"/>
    <x v="0"/>
    <x v="4"/>
    <x v="3"/>
    <d v="2014-07-29T00:00:00"/>
    <m/>
    <m/>
    <s v="Batten W 52-2"/>
    <n v="1"/>
    <m/>
    <x v="9"/>
    <m/>
    <n v="411"/>
    <m/>
    <m/>
    <m/>
    <m/>
    <m/>
    <m/>
    <n v="4"/>
    <m/>
    <m/>
    <m/>
    <s v=""/>
    <m/>
    <m/>
    <m/>
    <s v="FLN"/>
    <n v="12"/>
  </r>
  <r>
    <s v="Exp2"/>
    <m/>
    <s v="Batten W 52-2"/>
    <x v="0"/>
    <x v="4"/>
    <x v="3"/>
    <d v="2014-07-29T00:00:00"/>
    <m/>
    <m/>
    <m/>
    <n v="2"/>
    <m/>
    <x v="2"/>
    <m/>
    <n v="485"/>
    <m/>
    <m/>
    <m/>
    <n v="21"/>
    <m/>
    <m/>
    <n v="4"/>
    <m/>
    <m/>
    <m/>
    <n v="34"/>
    <m/>
    <m/>
    <m/>
    <s v="FLN"/>
    <n v="13"/>
  </r>
  <r>
    <s v="Exp2"/>
    <m/>
    <s v="Batten W 52-2"/>
    <x v="0"/>
    <x v="4"/>
    <x v="3"/>
    <d v="2014-07-29T00:00:00"/>
    <m/>
    <m/>
    <m/>
    <n v="3"/>
    <m/>
    <x v="4"/>
    <m/>
    <n v="410"/>
    <m/>
    <m/>
    <m/>
    <n v="19"/>
    <m/>
    <m/>
    <n v="5"/>
    <m/>
    <m/>
    <m/>
    <n v="33"/>
    <m/>
    <m/>
    <m/>
    <s v="FLN"/>
    <n v="14"/>
  </r>
  <r>
    <s v="Exp2"/>
    <m/>
    <s v="Batten W 52-2"/>
    <x v="0"/>
    <x v="4"/>
    <x v="3"/>
    <d v="2014-07-29T00:00:00"/>
    <m/>
    <m/>
    <m/>
    <n v="4"/>
    <m/>
    <x v="7"/>
    <m/>
    <n v="409"/>
    <m/>
    <m/>
    <m/>
    <n v="17"/>
    <m/>
    <m/>
    <n v="3"/>
    <m/>
    <m/>
    <m/>
    <n v="28"/>
    <m/>
    <m/>
    <m/>
    <s v="FLN"/>
    <n v="11"/>
  </r>
  <r>
    <s v="Exp2"/>
    <m/>
    <s v="Consort 52-1"/>
    <x v="0"/>
    <x v="4"/>
    <x v="4"/>
    <d v="2014-07-29T00:00:00"/>
    <m/>
    <m/>
    <s v="Consort 52-1"/>
    <n v="1"/>
    <m/>
    <x v="4"/>
    <m/>
    <n v="400"/>
    <m/>
    <m/>
    <m/>
    <n v="21"/>
    <m/>
    <m/>
    <n v="5"/>
    <m/>
    <m/>
    <m/>
    <n v="35"/>
    <m/>
    <m/>
    <m/>
    <s v="FLN"/>
    <n v="14"/>
  </r>
  <r>
    <s v="Exp2"/>
    <m/>
    <s v="Consort 52-1"/>
    <x v="0"/>
    <x v="4"/>
    <x v="4"/>
    <d v="2014-07-29T00:00:00"/>
    <m/>
    <m/>
    <m/>
    <n v="2"/>
    <m/>
    <x v="4"/>
    <m/>
    <m/>
    <m/>
    <m/>
    <m/>
    <m/>
    <m/>
    <m/>
    <m/>
    <m/>
    <m/>
    <m/>
    <s v=""/>
    <m/>
    <m/>
    <m/>
    <s v="FLN"/>
    <n v="14"/>
  </r>
  <r>
    <s v="Exp2"/>
    <m/>
    <s v="Consort 52-1"/>
    <x v="0"/>
    <x v="4"/>
    <x v="4"/>
    <d v="2014-07-29T00:00:00"/>
    <m/>
    <m/>
    <m/>
    <n v="3"/>
    <m/>
    <x v="3"/>
    <m/>
    <m/>
    <m/>
    <m/>
    <m/>
    <m/>
    <m/>
    <m/>
    <m/>
    <m/>
    <m/>
    <m/>
    <s v=""/>
    <m/>
    <m/>
    <m/>
    <s v="FLN"/>
    <n v="17"/>
  </r>
  <r>
    <s v="Exp2"/>
    <m/>
    <s v="Consort 52-1"/>
    <x v="0"/>
    <x v="4"/>
    <x v="4"/>
    <d v="2014-07-29T00:00:00"/>
    <m/>
    <m/>
    <m/>
    <n v="4"/>
    <m/>
    <x v="5"/>
    <m/>
    <m/>
    <m/>
    <m/>
    <m/>
    <m/>
    <m/>
    <m/>
    <m/>
    <m/>
    <m/>
    <m/>
    <s v=""/>
    <m/>
    <m/>
    <m/>
    <s v="FLN"/>
    <n v="15"/>
  </r>
  <r>
    <s v="Exp2"/>
    <m/>
    <s v="Consort 52-2"/>
    <x v="0"/>
    <x v="4"/>
    <x v="4"/>
    <d v="2014-07-29T00:00:00"/>
    <m/>
    <m/>
    <s v="Consort 52-2"/>
    <n v="1"/>
    <m/>
    <x v="5"/>
    <m/>
    <m/>
    <m/>
    <m/>
    <m/>
    <m/>
    <m/>
    <m/>
    <m/>
    <m/>
    <m/>
    <m/>
    <s v=""/>
    <m/>
    <m/>
    <m/>
    <s v="FLN"/>
    <s v="13+"/>
  </r>
  <r>
    <s v="Exp2"/>
    <m/>
    <s v="Consort 52-2"/>
    <x v="0"/>
    <x v="4"/>
    <x v="4"/>
    <d v="2014-07-29T00:00:00"/>
    <m/>
    <m/>
    <m/>
    <n v="2"/>
    <m/>
    <x v="1"/>
    <m/>
    <m/>
    <m/>
    <m/>
    <m/>
    <m/>
    <m/>
    <m/>
    <m/>
    <m/>
    <m/>
    <m/>
    <s v=""/>
    <m/>
    <m/>
    <m/>
    <s v="FLN"/>
    <s v="14+"/>
  </r>
  <r>
    <s v="Exp2"/>
    <m/>
    <s v="Consort 52-2"/>
    <x v="0"/>
    <x v="4"/>
    <x v="4"/>
    <d v="2014-07-29T00:00:00"/>
    <m/>
    <m/>
    <m/>
    <n v="3"/>
    <m/>
    <x v="3"/>
    <m/>
    <m/>
    <m/>
    <m/>
    <m/>
    <m/>
    <m/>
    <m/>
    <m/>
    <m/>
    <m/>
    <m/>
    <s v=""/>
    <m/>
    <m/>
    <m/>
    <s v="FLN"/>
    <s v="16+"/>
  </r>
  <r>
    <s v="Exp2"/>
    <m/>
    <s v="Consort 52-2"/>
    <x v="0"/>
    <x v="4"/>
    <x v="4"/>
    <d v="2014-07-29T00:00:00"/>
    <m/>
    <m/>
    <m/>
    <n v="4"/>
    <m/>
    <x v="3"/>
    <m/>
    <m/>
    <m/>
    <m/>
    <m/>
    <m/>
    <m/>
    <m/>
    <m/>
    <m/>
    <m/>
    <m/>
    <s v=""/>
    <m/>
    <m/>
    <m/>
    <s v="FLN"/>
    <s v="16+"/>
  </r>
  <r>
    <s v="Exp2"/>
    <m/>
    <s v="Consort 52-3"/>
    <x v="0"/>
    <x v="4"/>
    <x v="4"/>
    <d v="2014-07-29T00:00:00"/>
    <m/>
    <m/>
    <s v="Consort 52-3"/>
    <n v="1"/>
    <m/>
    <x v="5"/>
    <m/>
    <n v="355"/>
    <m/>
    <m/>
    <m/>
    <m/>
    <m/>
    <m/>
    <m/>
    <m/>
    <m/>
    <m/>
    <s v=""/>
    <m/>
    <m/>
    <m/>
    <s v="FLN"/>
    <n v="15"/>
  </r>
  <r>
    <s v="Exp2"/>
    <m/>
    <s v="Consort 52-3"/>
    <x v="0"/>
    <x v="4"/>
    <x v="4"/>
    <d v="2014-07-29T00:00:00"/>
    <m/>
    <m/>
    <m/>
    <n v="2"/>
    <m/>
    <x v="5"/>
    <m/>
    <m/>
    <m/>
    <m/>
    <m/>
    <m/>
    <m/>
    <m/>
    <m/>
    <m/>
    <m/>
    <m/>
    <s v=""/>
    <m/>
    <m/>
    <m/>
    <s v="FLN"/>
    <n v="15"/>
  </r>
  <r>
    <s v="Exp2"/>
    <m/>
    <s v="Consort 52-3"/>
    <x v="0"/>
    <x v="4"/>
    <x v="4"/>
    <d v="2014-07-29T00:00:00"/>
    <m/>
    <m/>
    <m/>
    <n v="3"/>
    <m/>
    <x v="5"/>
    <m/>
    <m/>
    <m/>
    <m/>
    <m/>
    <m/>
    <m/>
    <m/>
    <m/>
    <m/>
    <m/>
    <m/>
    <s v=""/>
    <m/>
    <m/>
    <m/>
    <s v="FLN"/>
    <s v="14+"/>
  </r>
  <r>
    <s v="Exp2"/>
    <m/>
    <s v="Consort 52-4"/>
    <x v="0"/>
    <x v="4"/>
    <x v="4"/>
    <d v="2014-08-07T00:00:00"/>
    <m/>
    <m/>
    <s v="Consort 52-4"/>
    <n v="1"/>
    <m/>
    <x v="5"/>
    <m/>
    <n v="330"/>
    <m/>
    <m/>
    <m/>
    <n v="20"/>
    <m/>
    <m/>
    <n v="5"/>
    <m/>
    <m/>
    <m/>
    <n v="35"/>
    <m/>
    <m/>
    <m/>
    <s v="FLN"/>
    <m/>
  </r>
  <r>
    <s v="Exp2"/>
    <m/>
    <s v="Consort 52-4"/>
    <x v="0"/>
    <x v="4"/>
    <x v="4"/>
    <d v="2014-08-07T00:00:00"/>
    <m/>
    <m/>
    <m/>
    <n v="2"/>
    <m/>
    <x v="4"/>
    <m/>
    <n v="315"/>
    <m/>
    <m/>
    <m/>
    <n v="20"/>
    <m/>
    <m/>
    <n v="4"/>
    <m/>
    <m/>
    <m/>
    <n v="34"/>
    <m/>
    <m/>
    <m/>
    <s v="FLN"/>
    <m/>
  </r>
  <r>
    <s v="Exp2"/>
    <m/>
    <s v="CRWT 153 52-1"/>
    <x v="1"/>
    <x v="4"/>
    <x v="9"/>
    <d v="2014-08-07T00:00:00"/>
    <m/>
    <m/>
    <s v="CRWT 153 52-1"/>
    <n v="1"/>
    <m/>
    <x v="10"/>
    <n v="18"/>
    <m/>
    <m/>
    <m/>
    <m/>
    <m/>
    <m/>
    <s v="FL"/>
    <n v="5"/>
    <m/>
    <m/>
    <m/>
    <s v=""/>
    <m/>
    <m/>
    <m/>
    <s v="FLN"/>
    <m/>
  </r>
  <r>
    <s v="Exp2"/>
    <m/>
    <s v="CRWT 153 52-1"/>
    <x v="1"/>
    <x v="4"/>
    <x v="9"/>
    <d v="2014-08-07T00:00:00"/>
    <m/>
    <m/>
    <m/>
    <n v="2"/>
    <m/>
    <x v="13"/>
    <n v="20"/>
    <m/>
    <m/>
    <m/>
    <m/>
    <m/>
    <m/>
    <s v="FL"/>
    <n v="5"/>
    <m/>
    <m/>
    <m/>
    <s v=""/>
    <m/>
    <m/>
    <m/>
    <s v="FLN"/>
    <m/>
  </r>
  <r>
    <s v="Exp2"/>
    <m/>
    <s v="CRWT 153 52-1"/>
    <x v="1"/>
    <x v="4"/>
    <x v="9"/>
    <d v="2014-08-07T00:00:00"/>
    <m/>
    <m/>
    <m/>
    <n v="3"/>
    <m/>
    <x v="3"/>
    <n v="17"/>
    <m/>
    <m/>
    <m/>
    <m/>
    <m/>
    <m/>
    <s v="FL"/>
    <n v="5"/>
    <m/>
    <m/>
    <m/>
    <s v=""/>
    <m/>
    <m/>
    <m/>
    <s v="FLN"/>
    <m/>
  </r>
  <r>
    <s v="Exp2"/>
    <m/>
    <s v="CRWT 153 52-1"/>
    <x v="1"/>
    <x v="4"/>
    <x v="9"/>
    <d v="2014-08-07T00:00:00"/>
    <m/>
    <m/>
    <m/>
    <n v="4"/>
    <m/>
    <x v="13"/>
    <n v="20"/>
    <m/>
    <m/>
    <m/>
    <m/>
    <m/>
    <m/>
    <s v="TS"/>
    <n v="3"/>
    <m/>
    <m/>
    <m/>
    <s v=""/>
    <m/>
    <m/>
    <m/>
    <s v="FLN"/>
    <n v="19"/>
  </r>
  <r>
    <s v="Exp2"/>
    <m/>
    <s v="CRWT 153 52-2"/>
    <x v="1"/>
    <x v="4"/>
    <x v="9"/>
    <d v="2014-08-07T00:00:00"/>
    <m/>
    <m/>
    <s v="CRWT 153 52-2"/>
    <n v="1"/>
    <m/>
    <x v="10"/>
    <n v="18"/>
    <m/>
    <m/>
    <m/>
    <m/>
    <m/>
    <m/>
    <s v="TS"/>
    <n v="5"/>
    <m/>
    <m/>
    <m/>
    <s v=""/>
    <m/>
    <m/>
    <m/>
    <s v="FLN"/>
    <n v="18"/>
  </r>
  <r>
    <s v="Exp2"/>
    <m/>
    <s v="CRWT 153 52-2"/>
    <x v="1"/>
    <x v="4"/>
    <x v="9"/>
    <d v="2014-08-07T00:00:00"/>
    <m/>
    <m/>
    <m/>
    <n v="2"/>
    <m/>
    <x v="3"/>
    <n v="17"/>
    <m/>
    <m/>
    <m/>
    <m/>
    <m/>
    <m/>
    <s v="FL"/>
    <n v="4"/>
    <m/>
    <m/>
    <m/>
    <s v=""/>
    <m/>
    <m/>
    <m/>
    <s v="FLN"/>
    <m/>
  </r>
  <r>
    <s v="Exp2"/>
    <m/>
    <s v="CRWT 153 52-2"/>
    <x v="1"/>
    <x v="4"/>
    <x v="9"/>
    <d v="2014-08-07T00:00:00"/>
    <m/>
    <m/>
    <m/>
    <n v="3"/>
    <m/>
    <x v="14"/>
    <n v="22"/>
    <m/>
    <m/>
    <m/>
    <n v="5"/>
    <m/>
    <m/>
    <s v="TS"/>
    <m/>
    <m/>
    <m/>
    <m/>
    <s v=""/>
    <m/>
    <m/>
    <m/>
    <s v="FLN"/>
    <n v="17"/>
  </r>
  <r>
    <s v="Exp2"/>
    <m/>
    <s v="CRWT 153 52-2"/>
    <x v="1"/>
    <x v="4"/>
    <x v="9"/>
    <d v="2014-08-07T00:00:00"/>
    <m/>
    <m/>
    <m/>
    <n v="4"/>
    <m/>
    <x v="13"/>
    <n v="20"/>
    <m/>
    <m/>
    <m/>
    <n v="1"/>
    <m/>
    <m/>
    <s v="TS"/>
    <n v="4"/>
    <m/>
    <m/>
    <m/>
    <s v=""/>
    <m/>
    <m/>
    <m/>
    <s v="FLN"/>
    <n v="19"/>
  </r>
  <r>
    <s v="Exp2"/>
    <m/>
    <s v="CRWT 153 52-3"/>
    <x v="1"/>
    <x v="4"/>
    <x v="9"/>
    <d v="2014-08-07T00:00:00"/>
    <m/>
    <m/>
    <s v="CRWT 153 52-3"/>
    <n v="1"/>
    <m/>
    <x v="8"/>
    <n v="19"/>
    <m/>
    <m/>
    <m/>
    <n v="2"/>
    <m/>
    <m/>
    <s v="&gt;TS"/>
    <n v="4"/>
    <m/>
    <m/>
    <m/>
    <s v=""/>
    <m/>
    <m/>
    <m/>
    <s v="FLN"/>
    <n v="17"/>
  </r>
  <r>
    <s v="Exp2"/>
    <m/>
    <s v="CRWT 153 52-3"/>
    <x v="1"/>
    <x v="4"/>
    <x v="9"/>
    <d v="2014-08-07T00:00:00"/>
    <m/>
    <m/>
    <m/>
    <n v="2"/>
    <m/>
    <x v="1"/>
    <n v="16"/>
    <m/>
    <m/>
    <m/>
    <m/>
    <m/>
    <m/>
    <s v="&gt;FL"/>
    <n v="4"/>
    <m/>
    <m/>
    <m/>
    <s v=""/>
    <m/>
    <m/>
    <m/>
    <s v="FLN"/>
    <m/>
  </r>
  <r>
    <s v="Exp2"/>
    <m/>
    <s v="CRWT 153 52-3"/>
    <x v="1"/>
    <x v="4"/>
    <x v="9"/>
    <d v="2014-08-07T00:00:00"/>
    <m/>
    <m/>
    <m/>
    <n v="3"/>
    <m/>
    <x v="8"/>
    <n v="19"/>
    <m/>
    <m/>
    <m/>
    <n v="1"/>
    <m/>
    <m/>
    <s v="&gt;TS"/>
    <n v="5"/>
    <m/>
    <m/>
    <m/>
    <s v=""/>
    <m/>
    <m/>
    <m/>
    <s v="FLN"/>
    <n v="19"/>
  </r>
  <r>
    <s v="Exp2"/>
    <m/>
    <s v="CRWT 153 52-3"/>
    <x v="1"/>
    <x v="4"/>
    <x v="9"/>
    <d v="2014-08-07T00:00:00"/>
    <m/>
    <m/>
    <m/>
    <n v="4"/>
    <m/>
    <x v="10"/>
    <n v="18"/>
    <m/>
    <m/>
    <m/>
    <m/>
    <m/>
    <m/>
    <m/>
    <n v="4"/>
    <m/>
    <m/>
    <m/>
    <s v=""/>
    <m/>
    <m/>
    <m/>
    <s v="FLN"/>
    <m/>
  </r>
  <r>
    <s v="Exp2"/>
    <m/>
    <s v="CRWT 153 52-4"/>
    <x v="1"/>
    <x v="4"/>
    <x v="9"/>
    <d v="2014-08-07T00:00:00"/>
    <m/>
    <m/>
    <s v="CRWT 153 52-4"/>
    <n v="1"/>
    <m/>
    <x v="8"/>
    <n v="19"/>
    <m/>
    <m/>
    <m/>
    <n v="1"/>
    <m/>
    <m/>
    <s v="&gt;TS"/>
    <n v="5"/>
    <m/>
    <m/>
    <m/>
    <s v=""/>
    <m/>
    <m/>
    <m/>
    <s v="FLN"/>
    <n v="18"/>
  </r>
  <r>
    <s v="Exp2"/>
    <m/>
    <s v="CRWT 153 52-4"/>
    <x v="1"/>
    <x v="4"/>
    <x v="9"/>
    <d v="2014-08-07T00:00:00"/>
    <m/>
    <m/>
    <m/>
    <n v="2"/>
    <m/>
    <x v="10"/>
    <n v="18"/>
    <m/>
    <m/>
    <m/>
    <m/>
    <m/>
    <m/>
    <s v="FL"/>
    <n v="5"/>
    <m/>
    <m/>
    <m/>
    <s v=""/>
    <m/>
    <m/>
    <m/>
    <s v="FLN"/>
    <m/>
  </r>
  <r>
    <s v="Exp2"/>
    <m/>
    <s v="CRWT 153 52-4"/>
    <x v="1"/>
    <x v="4"/>
    <x v="9"/>
    <d v="2014-08-07T00:00:00"/>
    <m/>
    <m/>
    <m/>
    <n v="3"/>
    <m/>
    <x v="8"/>
    <n v="19"/>
    <m/>
    <m/>
    <m/>
    <m/>
    <m/>
    <m/>
    <s v="FL"/>
    <n v="6"/>
    <m/>
    <m/>
    <m/>
    <s v=""/>
    <m/>
    <m/>
    <m/>
    <s v="FLN"/>
    <m/>
  </r>
  <r>
    <s v="Exp2"/>
    <m/>
    <s v="CRWT 153 52-4"/>
    <x v="1"/>
    <x v="4"/>
    <x v="9"/>
    <d v="2014-08-07T00:00:00"/>
    <m/>
    <m/>
    <m/>
    <n v="4"/>
    <m/>
    <x v="13"/>
    <n v="20"/>
    <m/>
    <m/>
    <m/>
    <m/>
    <m/>
    <m/>
    <s v="FL"/>
    <n v="6"/>
    <m/>
    <m/>
    <m/>
    <s v=""/>
    <m/>
    <m/>
    <m/>
    <s v="FLN"/>
    <m/>
  </r>
  <r>
    <s v="Exp2"/>
    <m/>
    <s v="Macro 52-1"/>
    <x v="0"/>
    <x v="4"/>
    <x v="5"/>
    <d v="2014-07-29T00:00:00"/>
    <m/>
    <m/>
    <s v="Macro 52-1"/>
    <n v="1"/>
    <m/>
    <x v="3"/>
    <m/>
    <n v="395"/>
    <m/>
    <m/>
    <m/>
    <n v="22"/>
    <m/>
    <m/>
    <n v="6"/>
    <m/>
    <m/>
    <m/>
    <n v="39"/>
    <m/>
    <m/>
    <m/>
    <s v="FLN"/>
    <n v="17"/>
  </r>
  <r>
    <s v="Exp2"/>
    <m/>
    <s v="Macro 52-1"/>
    <x v="0"/>
    <x v="4"/>
    <x v="5"/>
    <d v="2014-07-29T00:00:00"/>
    <m/>
    <m/>
    <m/>
    <n v="2"/>
    <m/>
    <x v="5"/>
    <m/>
    <n v="370"/>
    <m/>
    <m/>
    <m/>
    <n v="20"/>
    <m/>
    <m/>
    <n v="6"/>
    <m/>
    <m/>
    <m/>
    <n v="35"/>
    <m/>
    <m/>
    <m/>
    <s v="FLN"/>
    <n v="15"/>
  </r>
  <r>
    <s v="Exp2"/>
    <m/>
    <s v="Macro 52-1"/>
    <x v="0"/>
    <x v="4"/>
    <x v="5"/>
    <d v="2014-07-29T00:00:00"/>
    <m/>
    <m/>
    <m/>
    <n v="3"/>
    <m/>
    <x v="1"/>
    <m/>
    <m/>
    <m/>
    <m/>
    <m/>
    <m/>
    <m/>
    <m/>
    <m/>
    <m/>
    <m/>
    <m/>
    <s v=""/>
    <m/>
    <m/>
    <m/>
    <s v="FLN"/>
    <n v="16"/>
  </r>
  <r>
    <s v="Exp2"/>
    <m/>
    <s v="Macro 52-1"/>
    <x v="0"/>
    <x v="4"/>
    <x v="5"/>
    <d v="2014-07-29T00:00:00"/>
    <m/>
    <m/>
    <m/>
    <n v="4"/>
    <m/>
    <x v="1"/>
    <m/>
    <m/>
    <m/>
    <m/>
    <m/>
    <m/>
    <m/>
    <m/>
    <m/>
    <m/>
    <m/>
    <m/>
    <s v=""/>
    <m/>
    <m/>
    <m/>
    <s v="FLN"/>
    <n v="16"/>
  </r>
  <r>
    <s v="Exp2"/>
    <m/>
    <s v="Macro 52-2"/>
    <x v="0"/>
    <x v="4"/>
    <x v="5"/>
    <d v="2014-07-29T00:00:00"/>
    <m/>
    <m/>
    <s v="Macro 52-2"/>
    <n v="1"/>
    <m/>
    <x v="1"/>
    <m/>
    <n v="350"/>
    <m/>
    <m/>
    <m/>
    <n v="20"/>
    <m/>
    <m/>
    <n v="4"/>
    <m/>
    <m/>
    <m/>
    <n v="36"/>
    <m/>
    <m/>
    <m/>
    <s v="FLN"/>
    <n v="16"/>
  </r>
  <r>
    <s v="Exp2"/>
    <m/>
    <s v="Macro 52-2"/>
    <x v="0"/>
    <x v="4"/>
    <x v="5"/>
    <d v="2014-07-29T00:00:00"/>
    <m/>
    <m/>
    <m/>
    <n v="2"/>
    <m/>
    <x v="3"/>
    <m/>
    <m/>
    <m/>
    <m/>
    <m/>
    <m/>
    <m/>
    <m/>
    <m/>
    <m/>
    <m/>
    <m/>
    <s v=""/>
    <m/>
    <m/>
    <m/>
    <s v="FLN"/>
    <n v="17"/>
  </r>
  <r>
    <s v="Exp2"/>
    <m/>
    <s v="Macro 52-2"/>
    <x v="0"/>
    <x v="4"/>
    <x v="5"/>
    <d v="2014-07-29T00:00:00"/>
    <m/>
    <m/>
    <m/>
    <n v="3"/>
    <m/>
    <x v="1"/>
    <m/>
    <m/>
    <m/>
    <m/>
    <m/>
    <m/>
    <m/>
    <m/>
    <m/>
    <m/>
    <m/>
    <m/>
    <s v=""/>
    <m/>
    <m/>
    <m/>
    <s v="FLN"/>
    <n v="16"/>
  </r>
  <r>
    <s v="Exp2"/>
    <m/>
    <s v="Macro 52-2"/>
    <x v="0"/>
    <x v="4"/>
    <x v="5"/>
    <d v="2014-07-29T00:00:00"/>
    <m/>
    <m/>
    <m/>
    <n v="4"/>
    <m/>
    <x v="3"/>
    <m/>
    <m/>
    <m/>
    <m/>
    <m/>
    <m/>
    <m/>
    <m/>
    <m/>
    <m/>
    <m/>
    <m/>
    <s v=""/>
    <m/>
    <m/>
    <m/>
    <s v="FLN"/>
    <s v="15+"/>
  </r>
  <r>
    <s v="Exp2"/>
    <m/>
    <s v="Macro 52-3"/>
    <x v="0"/>
    <x v="4"/>
    <x v="5"/>
    <d v="2014-07-29T00:00:00"/>
    <m/>
    <m/>
    <s v="Macro 52-3"/>
    <n v="1"/>
    <m/>
    <x v="3"/>
    <m/>
    <n v="440"/>
    <m/>
    <m/>
    <m/>
    <n v="20"/>
    <m/>
    <m/>
    <n v="5"/>
    <m/>
    <m/>
    <m/>
    <n v="37"/>
    <m/>
    <m/>
    <m/>
    <s v="FLN"/>
    <n v="17"/>
  </r>
  <r>
    <s v="Exp2"/>
    <m/>
    <s v="Macro 52-3"/>
    <x v="0"/>
    <x v="4"/>
    <x v="5"/>
    <d v="2014-07-29T00:00:00"/>
    <m/>
    <m/>
    <m/>
    <n v="2"/>
    <m/>
    <x v="3"/>
    <m/>
    <n v="360"/>
    <m/>
    <m/>
    <m/>
    <n v="19"/>
    <m/>
    <m/>
    <n v="6"/>
    <m/>
    <m/>
    <m/>
    <n v="36"/>
    <m/>
    <m/>
    <m/>
    <s v="FLN"/>
    <n v="17"/>
  </r>
  <r>
    <s v="Exp2"/>
    <m/>
    <s v="Macro 52-3"/>
    <x v="0"/>
    <x v="4"/>
    <x v="5"/>
    <d v="2014-07-29T00:00:00"/>
    <m/>
    <m/>
    <m/>
    <n v="3"/>
    <m/>
    <x v="1"/>
    <m/>
    <m/>
    <m/>
    <m/>
    <m/>
    <m/>
    <m/>
    <m/>
    <m/>
    <m/>
    <m/>
    <m/>
    <s v=""/>
    <m/>
    <m/>
    <m/>
    <s v="FLN"/>
    <n v="16"/>
  </r>
  <r>
    <s v="Exp2"/>
    <m/>
    <s v="Macro 52-3"/>
    <x v="0"/>
    <x v="4"/>
    <x v="5"/>
    <d v="2014-07-29T00:00:00"/>
    <m/>
    <m/>
    <m/>
    <n v="4"/>
    <m/>
    <x v="3"/>
    <m/>
    <m/>
    <m/>
    <m/>
    <m/>
    <m/>
    <m/>
    <m/>
    <m/>
    <m/>
    <m/>
    <m/>
    <s v=""/>
    <m/>
    <m/>
    <m/>
    <s v="FLN"/>
    <n v="17"/>
  </r>
  <r>
    <s v="Exp2"/>
    <m/>
    <s v="Macro 52-4"/>
    <x v="0"/>
    <x v="4"/>
    <x v="5"/>
    <d v="2014-07-29T00:00:00"/>
    <m/>
    <m/>
    <s v="Macro 52-4"/>
    <n v="1"/>
    <m/>
    <x v="3"/>
    <m/>
    <n v="360"/>
    <m/>
    <m/>
    <m/>
    <n v="18"/>
    <m/>
    <m/>
    <n v="5"/>
    <m/>
    <m/>
    <m/>
    <n v="35"/>
    <m/>
    <m/>
    <m/>
    <s v="FLN"/>
    <n v="17"/>
  </r>
  <r>
    <s v="Exp2"/>
    <m/>
    <s v="Macro 52-4"/>
    <x v="0"/>
    <x v="4"/>
    <x v="5"/>
    <d v="2014-07-29T00:00:00"/>
    <m/>
    <m/>
    <m/>
    <n v="2"/>
    <m/>
    <x v="5"/>
    <m/>
    <n v="320"/>
    <m/>
    <m/>
    <m/>
    <n v="18"/>
    <m/>
    <m/>
    <n v="3"/>
    <m/>
    <m/>
    <m/>
    <n v="33"/>
    <m/>
    <m/>
    <m/>
    <s v="FLN"/>
    <n v="15"/>
  </r>
  <r>
    <s v="Exp2"/>
    <m/>
    <s v="Macro 52-4"/>
    <x v="0"/>
    <x v="4"/>
    <x v="5"/>
    <d v="2014-07-29T00:00:00"/>
    <m/>
    <m/>
    <m/>
    <n v="3"/>
    <m/>
    <x v="3"/>
    <m/>
    <n v="370"/>
    <m/>
    <m/>
    <m/>
    <n v="19"/>
    <m/>
    <m/>
    <n v="4"/>
    <m/>
    <m/>
    <m/>
    <n v="36"/>
    <m/>
    <m/>
    <m/>
    <s v="FLN"/>
    <n v="17"/>
  </r>
  <r>
    <s v="Exp2"/>
    <m/>
    <s v="Macro 52-4"/>
    <x v="0"/>
    <x v="4"/>
    <x v="5"/>
    <d v="2014-07-29T00:00:00"/>
    <m/>
    <m/>
    <m/>
    <n v="4"/>
    <m/>
    <x v="3"/>
    <m/>
    <m/>
    <m/>
    <m/>
    <m/>
    <m/>
    <m/>
    <m/>
    <m/>
    <m/>
    <m/>
    <m/>
    <s v=""/>
    <m/>
    <m/>
    <m/>
    <s v="FLN"/>
    <s v="15+"/>
  </r>
  <r>
    <s v="Exp2"/>
    <m/>
    <s v="Sa 52-1"/>
    <x v="0"/>
    <x v="4"/>
    <x v="7"/>
    <d v="2014-05-20T00:00:00"/>
    <m/>
    <m/>
    <s v="Sa 52-1"/>
    <n v="1"/>
    <m/>
    <x v="12"/>
    <m/>
    <n v="435"/>
    <m/>
    <m/>
    <m/>
    <n v="17"/>
    <m/>
    <m/>
    <m/>
    <m/>
    <m/>
    <m/>
    <n v="26"/>
    <m/>
    <m/>
    <m/>
    <s v="FLN"/>
    <n v="9"/>
  </r>
  <r>
    <s v="Exp2"/>
    <m/>
    <s v="Sa 52-1"/>
    <x v="0"/>
    <x v="4"/>
    <x v="7"/>
    <d v="2014-05-20T00:00:00"/>
    <m/>
    <m/>
    <m/>
    <n v="2"/>
    <m/>
    <x v="11"/>
    <m/>
    <n v="410"/>
    <m/>
    <m/>
    <m/>
    <n v="18"/>
    <m/>
    <m/>
    <m/>
    <m/>
    <m/>
    <m/>
    <n v="26"/>
    <m/>
    <m/>
    <m/>
    <s v="FLN"/>
    <n v="8"/>
  </r>
  <r>
    <s v="Exp2"/>
    <m/>
    <s v="Sa 52-1"/>
    <x v="0"/>
    <x v="4"/>
    <x v="7"/>
    <d v="2014-05-20T00:00:00"/>
    <m/>
    <m/>
    <m/>
    <n v="3"/>
    <m/>
    <x v="11"/>
    <m/>
    <n v="380"/>
    <m/>
    <m/>
    <m/>
    <n v="18"/>
    <m/>
    <m/>
    <m/>
    <m/>
    <m/>
    <m/>
    <n v="26"/>
    <m/>
    <m/>
    <m/>
    <s v="FLN"/>
    <n v="8"/>
  </r>
  <r>
    <s v="Exp2"/>
    <m/>
    <s v="Sa 52-1"/>
    <x v="0"/>
    <x v="4"/>
    <x v="7"/>
    <d v="2014-05-20T00:00:00"/>
    <m/>
    <m/>
    <m/>
    <n v="4"/>
    <m/>
    <x v="12"/>
    <m/>
    <n v="405"/>
    <m/>
    <m/>
    <m/>
    <n v="19"/>
    <m/>
    <m/>
    <m/>
    <m/>
    <m/>
    <m/>
    <n v="28"/>
    <m/>
    <m/>
    <m/>
    <s v="FLN"/>
    <n v="9"/>
  </r>
  <r>
    <s v="Exp2"/>
    <m/>
    <s v="Sa 52-1"/>
    <x v="0"/>
    <x v="4"/>
    <x v="7"/>
    <d v="2014-05-20T00:00:00"/>
    <m/>
    <m/>
    <m/>
    <n v="5"/>
    <m/>
    <x v="12"/>
    <m/>
    <n v="395"/>
    <m/>
    <m/>
    <m/>
    <n v="17"/>
    <m/>
    <m/>
    <m/>
    <m/>
    <m/>
    <m/>
    <n v="26"/>
    <m/>
    <m/>
    <m/>
    <s v="FLN"/>
    <n v="9"/>
  </r>
  <r>
    <s v="Exp2"/>
    <m/>
    <s v="Sa 52-2"/>
    <x v="0"/>
    <x v="4"/>
    <x v="7"/>
    <d v="2014-05-20T00:00:00"/>
    <m/>
    <m/>
    <s v="Sa 52-2"/>
    <n v="1"/>
    <m/>
    <x v="11"/>
    <m/>
    <n v="397"/>
    <m/>
    <m/>
    <m/>
    <n v="17"/>
    <m/>
    <m/>
    <m/>
    <m/>
    <m/>
    <m/>
    <n v="25"/>
    <m/>
    <m/>
    <m/>
    <s v="FLN"/>
    <n v="8"/>
  </r>
  <r>
    <s v="Exp2"/>
    <m/>
    <s v="Sa 52-2"/>
    <x v="0"/>
    <x v="4"/>
    <x v="7"/>
    <d v="2014-05-20T00:00:00"/>
    <m/>
    <m/>
    <m/>
    <n v="2"/>
    <m/>
    <x v="12"/>
    <m/>
    <n v="438"/>
    <m/>
    <m/>
    <m/>
    <n v="18"/>
    <m/>
    <m/>
    <m/>
    <m/>
    <m/>
    <m/>
    <n v="27"/>
    <m/>
    <m/>
    <m/>
    <s v="FLN"/>
    <n v="9"/>
  </r>
  <r>
    <s v="Exp2"/>
    <m/>
    <s v="Sa 52-2"/>
    <x v="0"/>
    <x v="4"/>
    <x v="7"/>
    <d v="2014-05-20T00:00:00"/>
    <m/>
    <m/>
    <m/>
    <n v="3"/>
    <m/>
    <x v="12"/>
    <m/>
    <n v="406"/>
    <m/>
    <m/>
    <m/>
    <n v="18"/>
    <m/>
    <m/>
    <m/>
    <m/>
    <m/>
    <m/>
    <n v="27"/>
    <m/>
    <m/>
    <m/>
    <s v="FLN"/>
    <n v="9"/>
  </r>
  <r>
    <s v="Exp2"/>
    <m/>
    <s v="Sa 52-2"/>
    <x v="0"/>
    <x v="4"/>
    <x v="7"/>
    <d v="2014-05-20T00:00:00"/>
    <m/>
    <m/>
    <m/>
    <n v="4"/>
    <m/>
    <x v="11"/>
    <m/>
    <n v="385"/>
    <m/>
    <m/>
    <m/>
    <n v="18"/>
    <m/>
    <m/>
    <m/>
    <m/>
    <m/>
    <m/>
    <n v="26"/>
    <m/>
    <m/>
    <m/>
    <s v="FLN"/>
    <n v="8"/>
  </r>
  <r>
    <s v="Exp2"/>
    <m/>
    <s v="Sa 52-2"/>
    <x v="0"/>
    <x v="4"/>
    <x v="7"/>
    <d v="2014-05-20T00:00:00"/>
    <m/>
    <m/>
    <m/>
    <n v="5"/>
    <m/>
    <x v="11"/>
    <m/>
    <n v="425"/>
    <m/>
    <m/>
    <m/>
    <n v="19"/>
    <m/>
    <m/>
    <m/>
    <m/>
    <m/>
    <m/>
    <n v="27"/>
    <m/>
    <m/>
    <m/>
    <s v="FLN"/>
    <n v="8"/>
  </r>
  <r>
    <s v="Exp2"/>
    <m/>
    <s v="Sa 52-3"/>
    <x v="0"/>
    <x v="4"/>
    <x v="7"/>
    <d v="2014-05-20T00:00:00"/>
    <m/>
    <m/>
    <s v="Sa 52-3"/>
    <n v="1"/>
    <m/>
    <x v="12"/>
    <m/>
    <n v="445"/>
    <m/>
    <m/>
    <m/>
    <n v="17"/>
    <m/>
    <m/>
    <m/>
    <m/>
    <m/>
    <m/>
    <n v="26"/>
    <m/>
    <m/>
    <m/>
    <s v="FLN"/>
    <n v="9"/>
  </r>
  <r>
    <s v="Exp2"/>
    <m/>
    <s v="Sa 52-3"/>
    <x v="0"/>
    <x v="4"/>
    <x v="7"/>
    <d v="2014-05-20T00:00:00"/>
    <m/>
    <m/>
    <m/>
    <n v="2"/>
    <m/>
    <x v="12"/>
    <m/>
    <n v="400"/>
    <m/>
    <m/>
    <m/>
    <n v="17"/>
    <m/>
    <m/>
    <m/>
    <m/>
    <m/>
    <m/>
    <n v="26"/>
    <m/>
    <m/>
    <m/>
    <s v="FLN"/>
    <n v="9"/>
  </r>
  <r>
    <s v="Exp2"/>
    <m/>
    <s v="Sa 52-3"/>
    <x v="0"/>
    <x v="4"/>
    <x v="7"/>
    <d v="2014-05-20T00:00:00"/>
    <m/>
    <m/>
    <m/>
    <n v="3"/>
    <m/>
    <x v="12"/>
    <m/>
    <n v="467"/>
    <m/>
    <m/>
    <m/>
    <n v="19"/>
    <m/>
    <m/>
    <m/>
    <m/>
    <m/>
    <m/>
    <n v="28"/>
    <m/>
    <m/>
    <m/>
    <s v="FLN"/>
    <n v="9"/>
  </r>
  <r>
    <s v="Exp2"/>
    <m/>
    <s v="Sa 52-3"/>
    <x v="0"/>
    <x v="4"/>
    <x v="7"/>
    <d v="2014-05-20T00:00:00"/>
    <m/>
    <m/>
    <m/>
    <n v="4"/>
    <m/>
    <x v="12"/>
    <m/>
    <n v="455"/>
    <m/>
    <m/>
    <m/>
    <n v="19"/>
    <m/>
    <m/>
    <m/>
    <m/>
    <m/>
    <m/>
    <n v="28"/>
    <m/>
    <m/>
    <m/>
    <s v="FLN"/>
    <n v="9"/>
  </r>
  <r>
    <s v="Exp2"/>
    <m/>
    <s v="Sa 52-4"/>
    <x v="0"/>
    <x v="4"/>
    <x v="7"/>
    <d v="2014-05-20T00:00:00"/>
    <m/>
    <m/>
    <s v="Sa 52-4"/>
    <n v="1"/>
    <m/>
    <x v="12"/>
    <m/>
    <n v="395"/>
    <m/>
    <m/>
    <m/>
    <n v="18"/>
    <m/>
    <m/>
    <m/>
    <m/>
    <m/>
    <m/>
    <n v="27"/>
    <m/>
    <m/>
    <m/>
    <s v="FLN"/>
    <n v="9"/>
  </r>
  <r>
    <s v="Exp2"/>
    <m/>
    <s v="Sa 52-4"/>
    <x v="0"/>
    <x v="4"/>
    <x v="7"/>
    <d v="2014-05-20T00:00:00"/>
    <m/>
    <m/>
    <m/>
    <n v="2"/>
    <m/>
    <x v="12"/>
    <m/>
    <n v="385"/>
    <m/>
    <m/>
    <m/>
    <n v="19"/>
    <m/>
    <m/>
    <m/>
    <m/>
    <m/>
    <m/>
    <n v="28"/>
    <m/>
    <m/>
    <m/>
    <s v="FLN"/>
    <n v="9"/>
  </r>
  <r>
    <s v="Exp2"/>
    <m/>
    <s v="Sa 52-4"/>
    <x v="0"/>
    <x v="4"/>
    <x v="7"/>
    <d v="2014-05-20T00:00:00"/>
    <m/>
    <m/>
    <m/>
    <n v="3"/>
    <m/>
    <x v="12"/>
    <m/>
    <n v="362"/>
    <m/>
    <m/>
    <m/>
    <n v="18"/>
    <m/>
    <m/>
    <m/>
    <m/>
    <m/>
    <m/>
    <n v="27"/>
    <m/>
    <m/>
    <m/>
    <s v="FLN"/>
    <n v="9"/>
  </r>
  <r>
    <s v="Exp2"/>
    <m/>
    <s v="Sa 52-4"/>
    <x v="0"/>
    <x v="4"/>
    <x v="7"/>
    <d v="2014-05-20T00:00:00"/>
    <m/>
    <m/>
    <m/>
    <n v="4"/>
    <m/>
    <x v="11"/>
    <m/>
    <n v="340"/>
    <m/>
    <m/>
    <m/>
    <n v="18"/>
    <m/>
    <m/>
    <m/>
    <m/>
    <m/>
    <m/>
    <n v="26"/>
    <m/>
    <m/>
    <m/>
    <s v="FLN"/>
    <n v="8"/>
  </r>
  <r>
    <s v="Exp2"/>
    <m/>
    <s v="Sa 52-4"/>
    <x v="0"/>
    <x v="4"/>
    <x v="7"/>
    <d v="2014-05-20T00:00:00"/>
    <m/>
    <m/>
    <m/>
    <n v="5"/>
    <m/>
    <x v="12"/>
    <m/>
    <n v="300"/>
    <m/>
    <m/>
    <m/>
    <n v="15"/>
    <m/>
    <m/>
    <m/>
    <m/>
    <m/>
    <m/>
    <n v="24"/>
    <m/>
    <m/>
    <m/>
    <s v="FLN"/>
    <n v="9"/>
  </r>
  <r>
    <s v="Exp2"/>
    <m/>
    <s v="Wakanui 52-1"/>
    <x v="0"/>
    <x v="4"/>
    <x v="8"/>
    <d v="2014-07-29T00:00:00"/>
    <m/>
    <m/>
    <s v="Wakanui 52-1"/>
    <n v="1"/>
    <m/>
    <x v="3"/>
    <m/>
    <m/>
    <m/>
    <m/>
    <m/>
    <m/>
    <m/>
    <m/>
    <m/>
    <m/>
    <m/>
    <m/>
    <s v=""/>
    <m/>
    <m/>
    <m/>
    <s v="FLN"/>
    <n v="17"/>
  </r>
  <r>
    <s v="Exp2"/>
    <m/>
    <s v="Wakanui 52-1"/>
    <x v="0"/>
    <x v="4"/>
    <x v="8"/>
    <d v="2014-07-29T00:00:00"/>
    <m/>
    <m/>
    <m/>
    <n v="2"/>
    <m/>
    <x v="1"/>
    <m/>
    <m/>
    <m/>
    <m/>
    <m/>
    <m/>
    <m/>
    <m/>
    <m/>
    <m/>
    <m/>
    <m/>
    <s v=""/>
    <m/>
    <m/>
    <m/>
    <s v="FLN"/>
    <n v="16"/>
  </r>
  <r>
    <s v="Exp2"/>
    <m/>
    <s v="Wakanui 52-4"/>
    <x v="0"/>
    <x v="4"/>
    <x v="8"/>
    <d v="2014-07-29T00:00:00"/>
    <m/>
    <m/>
    <s v="Wakanui 52-4"/>
    <n v="1"/>
    <m/>
    <x v="1"/>
    <m/>
    <n v="443"/>
    <m/>
    <m/>
    <m/>
    <n v="20"/>
    <m/>
    <m/>
    <n v="7"/>
    <m/>
    <m/>
    <m/>
    <n v="36"/>
    <m/>
    <m/>
    <m/>
    <s v="FLN"/>
    <n v="16"/>
  </r>
  <r>
    <s v="Exp2"/>
    <m/>
    <s v="Wakanui 52-4"/>
    <x v="0"/>
    <x v="4"/>
    <x v="8"/>
    <d v="2014-07-29T00:00:00"/>
    <m/>
    <m/>
    <m/>
    <n v="2"/>
    <m/>
    <x v="3"/>
    <m/>
    <m/>
    <m/>
    <m/>
    <m/>
    <m/>
    <m/>
    <m/>
    <m/>
    <m/>
    <m/>
    <m/>
    <s v=""/>
    <m/>
    <m/>
    <m/>
    <s v="FLN"/>
    <n v="17"/>
  </r>
  <r>
    <s v="Exp2"/>
    <m/>
    <s v="Wakanui 52-4"/>
    <x v="0"/>
    <x v="4"/>
    <x v="8"/>
    <d v="2014-07-29T00:00:00"/>
    <m/>
    <m/>
    <m/>
    <n v="3"/>
    <m/>
    <x v="3"/>
    <m/>
    <m/>
    <m/>
    <m/>
    <m/>
    <m/>
    <m/>
    <m/>
    <m/>
    <m/>
    <m/>
    <m/>
    <s v=""/>
    <m/>
    <m/>
    <m/>
    <s v="FLN"/>
    <s v="15+"/>
  </r>
  <r>
    <s v="Exp2"/>
    <m/>
    <s v="Waka 52-2"/>
    <x v="1"/>
    <x v="4"/>
    <x v="8"/>
    <d v="2014-08-07T00:00:00"/>
    <m/>
    <m/>
    <s v="Waka 52-2"/>
    <n v="1"/>
    <m/>
    <x v="3"/>
    <n v="17"/>
    <m/>
    <m/>
    <m/>
    <m/>
    <m/>
    <m/>
    <s v="FL"/>
    <n v="6"/>
    <m/>
    <m/>
    <m/>
    <s v=""/>
    <m/>
    <m/>
    <m/>
    <s v="FLN"/>
    <m/>
  </r>
  <r>
    <s v="Exp2"/>
    <m/>
    <s v="Waka 52-2"/>
    <x v="1"/>
    <x v="4"/>
    <x v="8"/>
    <d v="2014-08-07T00:00:00"/>
    <m/>
    <m/>
    <m/>
    <n v="2"/>
    <m/>
    <x v="1"/>
    <n v="16"/>
    <m/>
    <m/>
    <m/>
    <m/>
    <m/>
    <m/>
    <s v="FL"/>
    <n v="7"/>
    <m/>
    <m/>
    <m/>
    <s v=""/>
    <m/>
    <m/>
    <m/>
    <s v="FLN"/>
    <m/>
  </r>
  <r>
    <s v="Exp2"/>
    <m/>
    <s v="Waka 52-2"/>
    <x v="1"/>
    <x v="4"/>
    <x v="8"/>
    <d v="2014-08-07T00:00:00"/>
    <m/>
    <m/>
    <m/>
    <n v="3"/>
    <m/>
    <x v="1"/>
    <n v="16"/>
    <m/>
    <m/>
    <m/>
    <m/>
    <m/>
    <m/>
    <s v="FL"/>
    <n v="6"/>
    <m/>
    <m/>
    <m/>
    <s v=""/>
    <m/>
    <m/>
    <m/>
    <s v="FLN"/>
    <m/>
  </r>
  <r>
    <s v="Exp2"/>
    <m/>
    <s v="Waka 52-2"/>
    <x v="1"/>
    <x v="4"/>
    <x v="8"/>
    <d v="2014-08-07T00:00:00"/>
    <m/>
    <m/>
    <m/>
    <n v="4"/>
    <m/>
    <x v="1"/>
    <n v="16"/>
    <m/>
    <m/>
    <m/>
    <m/>
    <m/>
    <m/>
    <s v="FL"/>
    <n v="7"/>
    <m/>
    <m/>
    <m/>
    <s v=""/>
    <m/>
    <m/>
    <m/>
    <s v="FLN"/>
    <m/>
  </r>
  <r>
    <s v="Exp2"/>
    <m/>
    <s v="Wakanui 52-3"/>
    <x v="1"/>
    <x v="4"/>
    <x v="8"/>
    <d v="2014-08-07T00:00:00"/>
    <m/>
    <m/>
    <s v="Wakanui 52-3"/>
    <n v="1"/>
    <m/>
    <x v="5"/>
    <n v="15"/>
    <m/>
    <m/>
    <m/>
    <m/>
    <m/>
    <m/>
    <m/>
    <m/>
    <m/>
    <m/>
    <m/>
    <s v=""/>
    <m/>
    <m/>
    <m/>
    <s v="FLN"/>
    <m/>
  </r>
  <r>
    <s v="Exp2"/>
    <m/>
    <s v="Wakanui 52-3"/>
    <x v="1"/>
    <x v="4"/>
    <x v="8"/>
    <d v="2014-08-07T00:00:00"/>
    <m/>
    <m/>
    <m/>
    <n v="2"/>
    <m/>
    <x v="3"/>
    <n v="17"/>
    <m/>
    <m/>
    <m/>
    <m/>
    <m/>
    <m/>
    <s v="FL"/>
    <n v="4"/>
    <m/>
    <m/>
    <m/>
    <s v=""/>
    <m/>
    <m/>
    <m/>
    <s v="FLN"/>
    <m/>
  </r>
  <r>
    <s v="Exp2"/>
    <m/>
    <s v="Wakanui 52-3"/>
    <x v="1"/>
    <x v="4"/>
    <x v="8"/>
    <d v="2014-08-07T00:00:00"/>
    <m/>
    <m/>
    <m/>
    <n v="3"/>
    <m/>
    <x v="10"/>
    <n v="18"/>
    <m/>
    <m/>
    <m/>
    <m/>
    <m/>
    <m/>
    <s v="FL"/>
    <n v="5"/>
    <m/>
    <m/>
    <m/>
    <s v=""/>
    <m/>
    <m/>
    <m/>
    <s v="FLN"/>
    <m/>
  </r>
  <r>
    <s v="Exp2"/>
    <m/>
    <s v="Wakanui 52-3"/>
    <x v="1"/>
    <x v="4"/>
    <x v="8"/>
    <d v="2014-08-07T00:00:00"/>
    <m/>
    <m/>
    <m/>
    <n v="4"/>
    <m/>
    <x v="3"/>
    <n v="17"/>
    <m/>
    <m/>
    <m/>
    <m/>
    <m/>
    <m/>
    <s v="FL"/>
    <n v="6"/>
    <m/>
    <m/>
    <m/>
    <s v=""/>
    <m/>
    <m/>
    <m/>
    <s v="FLN"/>
    <m/>
  </r>
  <r>
    <s v="Exp2"/>
    <m/>
    <s v="Am 72d1"/>
    <x v="0"/>
    <x v="5"/>
    <x v="1"/>
    <d v="2014-06-03T00:00:00"/>
    <m/>
    <m/>
    <s v="Am 72d1"/>
    <n v="1"/>
    <m/>
    <x v="6"/>
    <m/>
    <n v="500"/>
    <m/>
    <m/>
    <m/>
    <n v="18"/>
    <m/>
    <m/>
    <n v="4"/>
    <m/>
    <m/>
    <m/>
    <n v="28"/>
    <m/>
    <m/>
    <m/>
    <s v="FLN"/>
    <n v="10"/>
  </r>
  <r>
    <s v="Exp2"/>
    <m/>
    <s v="Am 72d1"/>
    <x v="0"/>
    <x v="5"/>
    <x v="1"/>
    <d v="2014-06-03T00:00:00"/>
    <m/>
    <m/>
    <m/>
    <n v="2"/>
    <m/>
    <x v="6"/>
    <m/>
    <n v="354"/>
    <m/>
    <m/>
    <m/>
    <n v="18"/>
    <m/>
    <m/>
    <n v="3"/>
    <m/>
    <m/>
    <m/>
    <n v="28"/>
    <m/>
    <m/>
    <m/>
    <s v="FLN"/>
    <n v="10"/>
  </r>
  <r>
    <s v="Exp2"/>
    <m/>
    <s v="Am 72d1"/>
    <x v="0"/>
    <x v="5"/>
    <x v="1"/>
    <d v="2014-06-03T00:00:00"/>
    <m/>
    <m/>
    <m/>
    <n v="3"/>
    <m/>
    <x v="6"/>
    <m/>
    <n v="425"/>
    <m/>
    <m/>
    <m/>
    <n v="19"/>
    <m/>
    <m/>
    <n v="4"/>
    <m/>
    <m/>
    <m/>
    <n v="29"/>
    <m/>
    <m/>
    <m/>
    <s v="FLN"/>
    <n v="10"/>
  </r>
  <r>
    <s v="Exp2"/>
    <m/>
    <s v="Am 72d1"/>
    <x v="0"/>
    <x v="5"/>
    <x v="1"/>
    <d v="2014-06-03T00:00:00"/>
    <m/>
    <m/>
    <m/>
    <n v="4"/>
    <m/>
    <x v="6"/>
    <m/>
    <n v="277"/>
    <m/>
    <m/>
    <m/>
    <n v="17"/>
    <m/>
    <m/>
    <n v="3"/>
    <m/>
    <m/>
    <m/>
    <n v="27"/>
    <m/>
    <m/>
    <m/>
    <s v="FLN"/>
    <n v="10"/>
  </r>
  <r>
    <s v="Exp2"/>
    <m/>
    <s v="Am 72d1"/>
    <x v="0"/>
    <x v="5"/>
    <x v="1"/>
    <d v="2014-06-03T00:00:00"/>
    <m/>
    <m/>
    <m/>
    <n v="5"/>
    <m/>
    <x v="12"/>
    <m/>
    <n v="287"/>
    <m/>
    <m/>
    <m/>
    <n v="13"/>
    <m/>
    <m/>
    <n v="4"/>
    <m/>
    <m/>
    <m/>
    <n v="22"/>
    <m/>
    <m/>
    <m/>
    <s v="FLN"/>
    <n v="9"/>
  </r>
  <r>
    <s v="Exp2"/>
    <m/>
    <s v="Am 72d2"/>
    <x v="0"/>
    <x v="5"/>
    <x v="1"/>
    <d v="2014-06-03T00:00:00"/>
    <m/>
    <m/>
    <s v="Am 72d2"/>
    <n v="1"/>
    <m/>
    <x v="6"/>
    <m/>
    <n v="340"/>
    <m/>
    <m/>
    <m/>
    <n v="18"/>
    <m/>
    <m/>
    <n v="3"/>
    <m/>
    <m/>
    <m/>
    <n v="28"/>
    <m/>
    <m/>
    <m/>
    <s v="FLN"/>
    <n v="10"/>
  </r>
  <r>
    <s v="Exp2"/>
    <m/>
    <s v="Am 72d2"/>
    <x v="0"/>
    <x v="5"/>
    <x v="1"/>
    <d v="2014-06-03T00:00:00"/>
    <m/>
    <m/>
    <m/>
    <n v="2"/>
    <m/>
    <x v="12"/>
    <m/>
    <n v="363"/>
    <m/>
    <m/>
    <m/>
    <n v="20"/>
    <m/>
    <m/>
    <n v="3"/>
    <m/>
    <m/>
    <m/>
    <n v="29"/>
    <m/>
    <m/>
    <m/>
    <s v="FLN"/>
    <n v="9"/>
  </r>
  <r>
    <s v="Exp2"/>
    <m/>
    <s v="Am 72d2"/>
    <x v="0"/>
    <x v="5"/>
    <x v="1"/>
    <d v="2014-06-03T00:00:00"/>
    <m/>
    <m/>
    <m/>
    <n v="3"/>
    <m/>
    <x v="12"/>
    <m/>
    <n v="350"/>
    <m/>
    <m/>
    <m/>
    <n v="16"/>
    <m/>
    <m/>
    <n v="4"/>
    <m/>
    <m/>
    <m/>
    <n v="25"/>
    <m/>
    <m/>
    <m/>
    <s v="FLN"/>
    <n v="9"/>
  </r>
  <r>
    <s v="Exp2"/>
    <m/>
    <s v="Am 72d2"/>
    <x v="0"/>
    <x v="5"/>
    <x v="1"/>
    <d v="2014-06-03T00:00:00"/>
    <m/>
    <m/>
    <m/>
    <n v="4"/>
    <m/>
    <x v="6"/>
    <m/>
    <n v="315"/>
    <m/>
    <m/>
    <m/>
    <n v="19"/>
    <m/>
    <m/>
    <n v="4"/>
    <m/>
    <m/>
    <m/>
    <n v="29"/>
    <m/>
    <m/>
    <m/>
    <s v="FLN"/>
    <n v="10"/>
  </r>
  <r>
    <s v="Exp2"/>
    <m/>
    <s v="Am 72d4"/>
    <x v="0"/>
    <x v="5"/>
    <x v="1"/>
    <d v="2014-06-03T00:00:00"/>
    <m/>
    <m/>
    <s v="Am 72d4"/>
    <n v="1"/>
    <m/>
    <x v="6"/>
    <m/>
    <n v="370"/>
    <m/>
    <m/>
    <m/>
    <n v="19"/>
    <m/>
    <m/>
    <n v="4"/>
    <m/>
    <m/>
    <m/>
    <n v="29"/>
    <m/>
    <m/>
    <m/>
    <s v="FLN"/>
    <n v="10"/>
  </r>
  <r>
    <s v="Exp2"/>
    <m/>
    <s v="Am 72d4"/>
    <x v="0"/>
    <x v="5"/>
    <x v="1"/>
    <d v="2014-06-03T00:00:00"/>
    <m/>
    <m/>
    <m/>
    <n v="2"/>
    <m/>
    <x v="6"/>
    <m/>
    <n v="383"/>
    <m/>
    <m/>
    <m/>
    <n v="18"/>
    <m/>
    <m/>
    <n v="4"/>
    <m/>
    <m/>
    <m/>
    <n v="28"/>
    <m/>
    <m/>
    <m/>
    <s v="FLN"/>
    <n v="10"/>
  </r>
  <r>
    <s v="Exp2"/>
    <m/>
    <s v="Am 72d4"/>
    <x v="0"/>
    <x v="5"/>
    <x v="1"/>
    <d v="2014-06-03T00:00:00"/>
    <m/>
    <m/>
    <m/>
    <n v="3"/>
    <m/>
    <x v="6"/>
    <m/>
    <n v="275"/>
    <m/>
    <m/>
    <m/>
    <n v="18"/>
    <m/>
    <m/>
    <n v="3"/>
    <m/>
    <m/>
    <m/>
    <n v="28"/>
    <m/>
    <m/>
    <m/>
    <s v="FLN"/>
    <n v="10"/>
  </r>
  <r>
    <s v="Exp2"/>
    <m/>
    <s v="Am 72d4"/>
    <x v="0"/>
    <x v="5"/>
    <x v="1"/>
    <d v="2014-06-03T00:00:00"/>
    <m/>
    <m/>
    <m/>
    <n v="4"/>
    <m/>
    <x v="6"/>
    <m/>
    <n v="310"/>
    <m/>
    <m/>
    <m/>
    <n v="17"/>
    <m/>
    <m/>
    <n v="4"/>
    <m/>
    <m/>
    <m/>
    <n v="27"/>
    <m/>
    <m/>
    <m/>
    <s v="FLN"/>
    <n v="10"/>
  </r>
  <r>
    <s v="Exp2"/>
    <m/>
    <s v="Am 72d3"/>
    <x v="0"/>
    <x v="5"/>
    <x v="1"/>
    <d v="2014-06-17T00:00:00"/>
    <m/>
    <m/>
    <s v="Am 72d3"/>
    <n v="1"/>
    <m/>
    <x v="6"/>
    <m/>
    <n v="260"/>
    <m/>
    <m/>
    <m/>
    <n v="17"/>
    <m/>
    <m/>
    <n v="3"/>
    <m/>
    <m/>
    <m/>
    <n v="27"/>
    <m/>
    <m/>
    <m/>
    <s v="FLN"/>
    <n v="10"/>
  </r>
  <r>
    <s v="Exp2"/>
    <m/>
    <s v="Am 72d3"/>
    <x v="0"/>
    <x v="5"/>
    <x v="1"/>
    <d v="2014-06-17T00:00:00"/>
    <m/>
    <m/>
    <m/>
    <n v="2"/>
    <m/>
    <x v="6"/>
    <m/>
    <n v="305"/>
    <m/>
    <m/>
    <m/>
    <n v="20"/>
    <m/>
    <m/>
    <n v="3"/>
    <m/>
    <m/>
    <m/>
    <n v="30"/>
    <m/>
    <m/>
    <m/>
    <s v="FLN"/>
    <n v="10"/>
  </r>
  <r>
    <s v="Exp2"/>
    <m/>
    <s v="Am 72d3"/>
    <x v="0"/>
    <x v="5"/>
    <x v="1"/>
    <d v="2014-06-17T00:00:00"/>
    <m/>
    <m/>
    <m/>
    <n v="3"/>
    <m/>
    <x v="12"/>
    <m/>
    <n v="247"/>
    <m/>
    <m/>
    <m/>
    <n v="17"/>
    <m/>
    <m/>
    <n v="2"/>
    <m/>
    <m/>
    <m/>
    <n v="26"/>
    <m/>
    <m/>
    <m/>
    <s v="FLN"/>
    <n v="9"/>
  </r>
  <r>
    <s v="Exp2"/>
    <m/>
    <s v="Am 72d3"/>
    <x v="0"/>
    <x v="5"/>
    <x v="1"/>
    <d v="2014-06-17T00:00:00"/>
    <m/>
    <m/>
    <m/>
    <n v="4"/>
    <m/>
    <x v="12"/>
    <m/>
    <n v="280"/>
    <m/>
    <m/>
    <m/>
    <n v="15"/>
    <m/>
    <m/>
    <n v="3"/>
    <m/>
    <m/>
    <m/>
    <n v="24"/>
    <m/>
    <m/>
    <m/>
    <s v="FLN"/>
    <n v="9"/>
  </r>
  <r>
    <s v="Exp2"/>
    <m/>
    <s v="As 72d4"/>
    <x v="0"/>
    <x v="5"/>
    <x v="2"/>
    <d v="2014-06-03T00:00:00"/>
    <m/>
    <m/>
    <s v="As 72d4"/>
    <n v="1"/>
    <m/>
    <x v="7"/>
    <m/>
    <m/>
    <m/>
    <m/>
    <m/>
    <m/>
    <m/>
    <m/>
    <n v="3"/>
    <m/>
    <m/>
    <m/>
    <s v=""/>
    <m/>
    <m/>
    <m/>
    <s v="FLN"/>
    <n v="11"/>
  </r>
  <r>
    <s v="Exp2"/>
    <m/>
    <s v="As 72d4"/>
    <x v="0"/>
    <x v="5"/>
    <x v="2"/>
    <d v="2014-06-03T00:00:00"/>
    <m/>
    <m/>
    <m/>
    <n v="2"/>
    <m/>
    <x v="11"/>
    <m/>
    <n v="295"/>
    <m/>
    <m/>
    <m/>
    <n v="16"/>
    <m/>
    <m/>
    <n v="3"/>
    <m/>
    <m/>
    <m/>
    <n v="24"/>
    <m/>
    <m/>
    <m/>
    <s v="FLN"/>
    <n v="8"/>
  </r>
  <r>
    <s v="Exp2"/>
    <m/>
    <s v="As 72d4"/>
    <x v="0"/>
    <x v="5"/>
    <x v="2"/>
    <d v="2014-06-03T00:00:00"/>
    <m/>
    <m/>
    <m/>
    <n v="3"/>
    <m/>
    <x v="15"/>
    <m/>
    <n v="225"/>
    <m/>
    <m/>
    <m/>
    <m/>
    <m/>
    <m/>
    <n v="3"/>
    <m/>
    <m/>
    <m/>
    <s v=""/>
    <m/>
    <m/>
    <m/>
    <s v="FLN"/>
    <n v="7"/>
  </r>
  <r>
    <s v="Exp2"/>
    <m/>
    <s v="As 72d4"/>
    <x v="0"/>
    <x v="5"/>
    <x v="2"/>
    <d v="2014-06-03T00:00:00"/>
    <m/>
    <m/>
    <m/>
    <n v="4"/>
    <m/>
    <x v="11"/>
    <m/>
    <n v="303"/>
    <m/>
    <m/>
    <m/>
    <n v="17"/>
    <m/>
    <m/>
    <n v="4"/>
    <m/>
    <m/>
    <m/>
    <n v="25"/>
    <m/>
    <m/>
    <m/>
    <s v="FLN"/>
    <n v="8"/>
  </r>
  <r>
    <s v="Exp2"/>
    <m/>
    <s v="As 72d1"/>
    <x v="0"/>
    <x v="5"/>
    <x v="2"/>
    <d v="2014-06-17T00:00:00"/>
    <m/>
    <m/>
    <s v="As 72d1"/>
    <n v="1"/>
    <m/>
    <x v="6"/>
    <m/>
    <n v="338"/>
    <m/>
    <m/>
    <m/>
    <n v="18"/>
    <m/>
    <m/>
    <n v="4"/>
    <m/>
    <m/>
    <m/>
    <n v="28"/>
    <m/>
    <m/>
    <m/>
    <s v="FLN"/>
    <n v="10"/>
  </r>
  <r>
    <s v="Exp2"/>
    <m/>
    <s v="As 72d1"/>
    <x v="0"/>
    <x v="5"/>
    <x v="2"/>
    <d v="2014-06-17T00:00:00"/>
    <m/>
    <m/>
    <m/>
    <n v="2"/>
    <m/>
    <x v="6"/>
    <m/>
    <n v="316"/>
    <m/>
    <m/>
    <m/>
    <n v="19"/>
    <m/>
    <m/>
    <n v="3"/>
    <m/>
    <m/>
    <m/>
    <n v="29"/>
    <m/>
    <m/>
    <m/>
    <s v="FLN"/>
    <n v="10"/>
  </r>
  <r>
    <s v="Exp2"/>
    <m/>
    <s v="As 72d3"/>
    <x v="0"/>
    <x v="5"/>
    <x v="2"/>
    <d v="2014-06-17T00:00:00"/>
    <m/>
    <m/>
    <s v="As 72d3"/>
    <n v="1"/>
    <m/>
    <x v="12"/>
    <m/>
    <n v="350"/>
    <m/>
    <m/>
    <m/>
    <n v="19"/>
    <m/>
    <m/>
    <n v="4"/>
    <m/>
    <m/>
    <m/>
    <n v="28"/>
    <m/>
    <m/>
    <m/>
    <s v="FLN"/>
    <n v="9"/>
  </r>
  <r>
    <s v="Exp2"/>
    <m/>
    <s v="As 72d3"/>
    <x v="0"/>
    <x v="5"/>
    <x v="2"/>
    <d v="2014-06-17T00:00:00"/>
    <m/>
    <m/>
    <m/>
    <n v="2"/>
    <m/>
    <x v="11"/>
    <m/>
    <n v="330"/>
    <m/>
    <m/>
    <m/>
    <n v="18"/>
    <m/>
    <m/>
    <n v="3"/>
    <m/>
    <m/>
    <m/>
    <n v="26"/>
    <m/>
    <m/>
    <m/>
    <s v="FLN"/>
    <n v="8"/>
  </r>
  <r>
    <s v="Exp2"/>
    <m/>
    <s v="As 72d3"/>
    <x v="0"/>
    <x v="5"/>
    <x v="2"/>
    <d v="2014-06-17T00:00:00"/>
    <m/>
    <m/>
    <m/>
    <n v="3"/>
    <m/>
    <x v="6"/>
    <m/>
    <n v="250"/>
    <m/>
    <m/>
    <m/>
    <m/>
    <m/>
    <m/>
    <n v="3"/>
    <m/>
    <m/>
    <m/>
    <s v=""/>
    <m/>
    <m/>
    <m/>
    <s v="FLN"/>
    <n v="10"/>
  </r>
  <r>
    <s v="Exp2"/>
    <m/>
    <s v="As 72d-2"/>
    <x v="0"/>
    <x v="5"/>
    <x v="2"/>
    <d v="2014-07-22T00:00:00"/>
    <m/>
    <m/>
    <s v="As 72d-2"/>
    <n v="1"/>
    <m/>
    <x v="7"/>
    <m/>
    <n v="290"/>
    <m/>
    <m/>
    <m/>
    <n v="15"/>
    <m/>
    <m/>
    <n v="3"/>
    <m/>
    <m/>
    <m/>
    <n v="26"/>
    <m/>
    <m/>
    <m/>
    <s v="FLN"/>
    <n v="11"/>
  </r>
  <r>
    <s v="Exp2"/>
    <m/>
    <s v="As 72d-2"/>
    <x v="0"/>
    <x v="5"/>
    <x v="2"/>
    <d v="2014-07-22T00:00:00"/>
    <m/>
    <m/>
    <m/>
    <n v="2"/>
    <m/>
    <x v="7"/>
    <m/>
    <n v="265"/>
    <m/>
    <m/>
    <m/>
    <n v="15"/>
    <m/>
    <m/>
    <n v="4"/>
    <m/>
    <m/>
    <m/>
    <n v="26"/>
    <m/>
    <m/>
    <m/>
    <s v="FLN"/>
    <n v="11"/>
  </r>
  <r>
    <s v="Exp2"/>
    <m/>
    <s v="As 72d-2"/>
    <x v="0"/>
    <x v="5"/>
    <x v="2"/>
    <d v="2014-07-22T00:00:00"/>
    <m/>
    <m/>
    <m/>
    <n v="3"/>
    <m/>
    <x v="12"/>
    <m/>
    <n v="275"/>
    <m/>
    <m/>
    <m/>
    <n v="16"/>
    <m/>
    <m/>
    <n v="4"/>
    <m/>
    <m/>
    <m/>
    <n v="25"/>
    <m/>
    <m/>
    <m/>
    <s v="FLN"/>
    <n v="9"/>
  </r>
  <r>
    <s v="Exp2"/>
    <m/>
    <s v="Batten 72d2"/>
    <x v="0"/>
    <x v="5"/>
    <x v="3"/>
    <d v="2014-06-03T00:00:00"/>
    <m/>
    <m/>
    <s v="Batten 72d2"/>
    <n v="1"/>
    <m/>
    <x v="12"/>
    <m/>
    <n v="226"/>
    <m/>
    <m/>
    <m/>
    <n v="16"/>
    <m/>
    <m/>
    <n v="3"/>
    <m/>
    <m/>
    <m/>
    <n v="25"/>
    <m/>
    <m/>
    <m/>
    <s v="FLN"/>
    <n v="9"/>
  </r>
  <r>
    <s v="Exp2"/>
    <m/>
    <s v="Batten 72d2"/>
    <x v="0"/>
    <x v="5"/>
    <x v="3"/>
    <d v="2014-06-03T00:00:00"/>
    <m/>
    <m/>
    <m/>
    <n v="2"/>
    <m/>
    <x v="11"/>
    <m/>
    <n v="304"/>
    <m/>
    <m/>
    <m/>
    <n v="16"/>
    <m/>
    <m/>
    <n v="3"/>
    <m/>
    <m/>
    <m/>
    <n v="24"/>
    <m/>
    <m/>
    <m/>
    <s v="FLN"/>
    <n v="8"/>
  </r>
  <r>
    <s v="Exp2"/>
    <m/>
    <s v="Batten 72d2"/>
    <x v="0"/>
    <x v="5"/>
    <x v="3"/>
    <d v="2014-06-03T00:00:00"/>
    <m/>
    <m/>
    <m/>
    <n v="3"/>
    <m/>
    <x v="6"/>
    <m/>
    <n v="291"/>
    <m/>
    <m/>
    <m/>
    <n v="16"/>
    <m/>
    <m/>
    <n v="3"/>
    <m/>
    <m/>
    <m/>
    <n v="26"/>
    <m/>
    <m/>
    <m/>
    <s v="FLN"/>
    <n v="10"/>
  </r>
  <r>
    <s v="Exp2"/>
    <m/>
    <s v="Batten 72d2"/>
    <x v="0"/>
    <x v="5"/>
    <x v="3"/>
    <d v="2014-06-03T00:00:00"/>
    <m/>
    <m/>
    <m/>
    <n v="4"/>
    <m/>
    <x v="12"/>
    <m/>
    <n v="190"/>
    <m/>
    <m/>
    <m/>
    <m/>
    <m/>
    <m/>
    <n v="2"/>
    <m/>
    <m/>
    <m/>
    <s v=""/>
    <m/>
    <m/>
    <m/>
    <s v="FLN"/>
    <n v="9"/>
  </r>
  <r>
    <s v="Exp2"/>
    <m/>
    <s v="Butten 72d1"/>
    <x v="0"/>
    <x v="5"/>
    <x v="3"/>
    <d v="2014-06-03T00:00:00"/>
    <m/>
    <m/>
    <s v="Butten 72d1"/>
    <n v="1"/>
    <m/>
    <x v="11"/>
    <m/>
    <n v="365"/>
    <m/>
    <m/>
    <m/>
    <n v="15"/>
    <m/>
    <m/>
    <n v="4"/>
    <m/>
    <m/>
    <m/>
    <n v="23"/>
    <m/>
    <m/>
    <m/>
    <s v="FLN"/>
    <n v="8"/>
  </r>
  <r>
    <s v="Exp2"/>
    <m/>
    <s v="Butten 72d1"/>
    <x v="0"/>
    <x v="5"/>
    <x v="3"/>
    <d v="2014-06-03T00:00:00"/>
    <m/>
    <m/>
    <m/>
    <n v="2"/>
    <m/>
    <x v="11"/>
    <m/>
    <n v="350"/>
    <m/>
    <m/>
    <m/>
    <n v="17"/>
    <m/>
    <m/>
    <n v="3"/>
    <m/>
    <m/>
    <m/>
    <n v="25"/>
    <m/>
    <m/>
    <m/>
    <s v="FLN"/>
    <n v="8"/>
  </r>
  <r>
    <s v="Exp2"/>
    <m/>
    <s v="Butten 72d1"/>
    <x v="0"/>
    <x v="5"/>
    <x v="3"/>
    <d v="2014-06-03T00:00:00"/>
    <m/>
    <m/>
    <m/>
    <n v="3"/>
    <m/>
    <x v="11"/>
    <m/>
    <n v="375"/>
    <m/>
    <m/>
    <m/>
    <n v="16"/>
    <m/>
    <m/>
    <n v="3"/>
    <m/>
    <m/>
    <m/>
    <n v="24"/>
    <m/>
    <m/>
    <m/>
    <s v="FLN"/>
    <n v="8"/>
  </r>
  <r>
    <s v="Exp2"/>
    <m/>
    <s v="Butten 72d1"/>
    <x v="0"/>
    <x v="5"/>
    <x v="3"/>
    <d v="2014-06-03T00:00:00"/>
    <m/>
    <m/>
    <m/>
    <n v="4"/>
    <m/>
    <x v="15"/>
    <m/>
    <n v="303"/>
    <m/>
    <m/>
    <m/>
    <n v="15"/>
    <m/>
    <m/>
    <n v="3"/>
    <m/>
    <m/>
    <m/>
    <n v="22"/>
    <m/>
    <m/>
    <m/>
    <s v="FLN"/>
    <n v="7"/>
  </r>
  <r>
    <s v="Exp2"/>
    <m/>
    <s v="Butten 72d1"/>
    <x v="0"/>
    <x v="5"/>
    <x v="3"/>
    <d v="2014-06-03T00:00:00"/>
    <m/>
    <m/>
    <m/>
    <n v="5"/>
    <m/>
    <x v="12"/>
    <m/>
    <n v="280"/>
    <m/>
    <m/>
    <m/>
    <m/>
    <m/>
    <m/>
    <n v="4"/>
    <m/>
    <m/>
    <m/>
    <s v=""/>
    <m/>
    <m/>
    <m/>
    <s v="FLN"/>
    <n v="9"/>
  </r>
  <r>
    <s v="Exp2"/>
    <m/>
    <s v="BW 72d3"/>
    <x v="0"/>
    <x v="5"/>
    <x v="3"/>
    <d v="2014-06-03T00:00:00"/>
    <m/>
    <m/>
    <s v="BW 72d3"/>
    <n v="1"/>
    <m/>
    <x v="11"/>
    <m/>
    <n v="395"/>
    <m/>
    <m/>
    <m/>
    <n v="15"/>
    <m/>
    <m/>
    <n v="3"/>
    <m/>
    <m/>
    <m/>
    <n v="23"/>
    <m/>
    <m/>
    <m/>
    <s v="FLN"/>
    <n v="8"/>
  </r>
  <r>
    <s v="Exp2"/>
    <m/>
    <s v="BW 72d3"/>
    <x v="0"/>
    <x v="5"/>
    <x v="3"/>
    <d v="2014-06-03T00:00:00"/>
    <m/>
    <m/>
    <m/>
    <n v="2"/>
    <m/>
    <x v="11"/>
    <m/>
    <n v="402"/>
    <m/>
    <m/>
    <m/>
    <n v="15"/>
    <m/>
    <m/>
    <n v="3"/>
    <m/>
    <m/>
    <m/>
    <n v="23"/>
    <m/>
    <m/>
    <m/>
    <s v="FLN"/>
    <n v="8"/>
  </r>
  <r>
    <s v="Exp2"/>
    <m/>
    <s v="BW 72d3"/>
    <x v="0"/>
    <x v="5"/>
    <x v="3"/>
    <d v="2014-06-03T00:00:00"/>
    <m/>
    <m/>
    <m/>
    <n v="3"/>
    <m/>
    <x v="11"/>
    <m/>
    <n v="380"/>
    <m/>
    <m/>
    <m/>
    <n v="16"/>
    <m/>
    <m/>
    <n v="3"/>
    <m/>
    <m/>
    <m/>
    <n v="24"/>
    <m/>
    <m/>
    <m/>
    <s v="FLN"/>
    <n v="8"/>
  </r>
  <r>
    <s v="Exp2"/>
    <m/>
    <s v="BW 72d3"/>
    <x v="0"/>
    <x v="5"/>
    <x v="3"/>
    <d v="2014-06-03T00:00:00"/>
    <m/>
    <m/>
    <m/>
    <n v="4"/>
    <m/>
    <x v="11"/>
    <m/>
    <n v="430"/>
    <m/>
    <m/>
    <m/>
    <n v="16"/>
    <m/>
    <m/>
    <n v="3"/>
    <m/>
    <m/>
    <m/>
    <n v="24"/>
    <m/>
    <m/>
    <m/>
    <s v="FLN"/>
    <n v="8"/>
  </r>
  <r>
    <s v="Exp2"/>
    <m/>
    <s v="BW 72d4"/>
    <x v="0"/>
    <x v="5"/>
    <x v="3"/>
    <d v="2014-06-03T00:00:00"/>
    <m/>
    <m/>
    <s v="BW 72d4"/>
    <n v="1"/>
    <m/>
    <x v="11"/>
    <m/>
    <n v="350"/>
    <m/>
    <m/>
    <m/>
    <n v="15"/>
    <m/>
    <m/>
    <n v="4"/>
    <m/>
    <m/>
    <m/>
    <n v="23"/>
    <m/>
    <m/>
    <m/>
    <s v="FLN"/>
    <n v="8"/>
  </r>
  <r>
    <s v="Exp2"/>
    <m/>
    <s v="BW 72d4"/>
    <x v="0"/>
    <x v="5"/>
    <x v="3"/>
    <d v="2014-06-03T00:00:00"/>
    <m/>
    <m/>
    <m/>
    <n v="2"/>
    <m/>
    <x v="11"/>
    <m/>
    <n v="355"/>
    <m/>
    <m/>
    <m/>
    <n v="15"/>
    <m/>
    <m/>
    <n v="3"/>
    <m/>
    <m/>
    <m/>
    <n v="23"/>
    <m/>
    <m/>
    <m/>
    <s v="FLN"/>
    <n v="8"/>
  </r>
  <r>
    <s v="Exp2"/>
    <m/>
    <s v="BW 72d4"/>
    <x v="0"/>
    <x v="5"/>
    <x v="3"/>
    <d v="2014-06-03T00:00:00"/>
    <m/>
    <m/>
    <m/>
    <n v="3"/>
    <m/>
    <x v="11"/>
    <m/>
    <n v="362"/>
    <m/>
    <m/>
    <m/>
    <n v="16"/>
    <m/>
    <m/>
    <n v="3"/>
    <m/>
    <m/>
    <m/>
    <n v="24"/>
    <m/>
    <m/>
    <m/>
    <s v="FLN"/>
    <n v="8"/>
  </r>
  <r>
    <s v="Exp2"/>
    <m/>
    <s v="BW 72d4"/>
    <x v="0"/>
    <x v="5"/>
    <x v="3"/>
    <d v="2014-06-03T00:00:00"/>
    <m/>
    <m/>
    <m/>
    <n v="4"/>
    <m/>
    <x v="11"/>
    <m/>
    <n v="347"/>
    <m/>
    <m/>
    <m/>
    <n v="14"/>
    <m/>
    <m/>
    <n v="4"/>
    <m/>
    <m/>
    <m/>
    <n v="22"/>
    <m/>
    <m/>
    <m/>
    <s v="FLN"/>
    <n v="8"/>
  </r>
  <r>
    <s v="Exp2"/>
    <m/>
    <s v="Con 72d2"/>
    <x v="0"/>
    <x v="5"/>
    <x v="4"/>
    <d v="2014-06-17T00:00:00"/>
    <m/>
    <m/>
    <s v="Con 72d2"/>
    <n v="1"/>
    <m/>
    <x v="6"/>
    <m/>
    <n v="365"/>
    <m/>
    <m/>
    <m/>
    <n v="16"/>
    <m/>
    <m/>
    <n v="4"/>
    <m/>
    <m/>
    <m/>
    <n v="26"/>
    <m/>
    <m/>
    <m/>
    <s v="FLN"/>
    <n v="10"/>
  </r>
  <r>
    <s v="Exp2"/>
    <m/>
    <s v="Con 72d2"/>
    <x v="0"/>
    <x v="5"/>
    <x v="4"/>
    <d v="2014-06-17T00:00:00"/>
    <m/>
    <m/>
    <m/>
    <n v="2"/>
    <m/>
    <x v="12"/>
    <m/>
    <n v="356"/>
    <m/>
    <m/>
    <m/>
    <n v="17"/>
    <m/>
    <m/>
    <n v="4"/>
    <m/>
    <m/>
    <m/>
    <n v="26"/>
    <m/>
    <m/>
    <m/>
    <s v="FLN"/>
    <n v="9"/>
  </r>
  <r>
    <s v="Exp2"/>
    <m/>
    <s v="Con 72d2"/>
    <x v="0"/>
    <x v="5"/>
    <x v="4"/>
    <d v="2014-06-17T00:00:00"/>
    <m/>
    <m/>
    <m/>
    <n v="3"/>
    <m/>
    <x v="6"/>
    <m/>
    <n v="240"/>
    <m/>
    <m/>
    <m/>
    <m/>
    <m/>
    <m/>
    <n v="3"/>
    <m/>
    <m/>
    <m/>
    <s v=""/>
    <m/>
    <m/>
    <m/>
    <s v="FLN"/>
    <n v="10"/>
  </r>
  <r>
    <s v="Exp2"/>
    <m/>
    <s v="Con 72d2"/>
    <x v="0"/>
    <x v="5"/>
    <x v="4"/>
    <d v="2014-06-17T00:00:00"/>
    <m/>
    <m/>
    <m/>
    <n v="4"/>
    <m/>
    <x v="6"/>
    <m/>
    <n v="255"/>
    <m/>
    <m/>
    <m/>
    <m/>
    <m/>
    <m/>
    <n v="3"/>
    <m/>
    <m/>
    <m/>
    <s v=""/>
    <m/>
    <m/>
    <m/>
    <s v="FLN"/>
    <n v="10"/>
  </r>
  <r>
    <s v="Exp2"/>
    <m/>
    <s v="Con 72-1"/>
    <x v="0"/>
    <x v="5"/>
    <x v="4"/>
    <d v="2014-07-22T00:00:00"/>
    <m/>
    <m/>
    <s v="Con 72-1"/>
    <n v="1"/>
    <m/>
    <x v="6"/>
    <m/>
    <n v="305"/>
    <m/>
    <m/>
    <m/>
    <n v="19"/>
    <m/>
    <m/>
    <n v="4"/>
    <m/>
    <m/>
    <m/>
    <n v="29"/>
    <m/>
    <m/>
    <m/>
    <s v="FLN"/>
    <n v="10"/>
  </r>
  <r>
    <s v="Exp2"/>
    <m/>
    <s v="Con 72-1"/>
    <x v="0"/>
    <x v="5"/>
    <x v="4"/>
    <d v="2014-07-22T00:00:00"/>
    <m/>
    <m/>
    <m/>
    <n v="2"/>
    <m/>
    <x v="11"/>
    <m/>
    <n v="306"/>
    <m/>
    <m/>
    <m/>
    <n v="17"/>
    <m/>
    <m/>
    <n v="3"/>
    <m/>
    <m/>
    <m/>
    <n v="25"/>
    <m/>
    <m/>
    <m/>
    <s v="FLN"/>
    <n v="8"/>
  </r>
  <r>
    <s v="Exp2"/>
    <m/>
    <s v="Con 72-1"/>
    <x v="0"/>
    <x v="5"/>
    <x v="4"/>
    <d v="2014-07-22T00:00:00"/>
    <m/>
    <m/>
    <m/>
    <n v="3"/>
    <m/>
    <x v="6"/>
    <m/>
    <n v="244"/>
    <m/>
    <m/>
    <m/>
    <n v="17"/>
    <m/>
    <m/>
    <m/>
    <m/>
    <m/>
    <m/>
    <n v="27"/>
    <m/>
    <m/>
    <m/>
    <s v="FLN"/>
    <n v="10"/>
  </r>
  <r>
    <s v="Exp2"/>
    <m/>
    <s v="Con 72-1"/>
    <x v="0"/>
    <x v="5"/>
    <x v="4"/>
    <d v="2014-07-22T00:00:00"/>
    <m/>
    <m/>
    <m/>
    <n v="4"/>
    <m/>
    <x v="6"/>
    <m/>
    <n v="264"/>
    <m/>
    <m/>
    <m/>
    <n v="13"/>
    <m/>
    <m/>
    <n v="4"/>
    <m/>
    <m/>
    <m/>
    <n v="23"/>
    <m/>
    <m/>
    <m/>
    <s v="FLN"/>
    <n v="10"/>
  </r>
  <r>
    <s v="Exp2"/>
    <m/>
    <s v="Con 72-3"/>
    <x v="0"/>
    <x v="5"/>
    <x v="4"/>
    <d v="2014-07-22T00:00:00"/>
    <m/>
    <m/>
    <s v="Con 72-3"/>
    <n v="1"/>
    <m/>
    <x v="6"/>
    <m/>
    <n v="335"/>
    <m/>
    <m/>
    <m/>
    <n v="16"/>
    <m/>
    <m/>
    <n v="4"/>
    <m/>
    <m/>
    <m/>
    <n v="26"/>
    <m/>
    <m/>
    <m/>
    <s v="FLN"/>
    <n v="10"/>
  </r>
  <r>
    <s v="Exp2"/>
    <m/>
    <s v="Con 72-3"/>
    <x v="0"/>
    <x v="5"/>
    <x v="4"/>
    <d v="2014-07-22T00:00:00"/>
    <m/>
    <m/>
    <m/>
    <n v="2"/>
    <m/>
    <x v="11"/>
    <m/>
    <n v="315"/>
    <m/>
    <m/>
    <m/>
    <n v="15"/>
    <m/>
    <m/>
    <n v="4"/>
    <m/>
    <m/>
    <m/>
    <n v="23"/>
    <m/>
    <m/>
    <m/>
    <s v="FLN"/>
    <n v="8"/>
  </r>
  <r>
    <s v="Exp2"/>
    <m/>
    <s v="Con 72-3"/>
    <x v="0"/>
    <x v="5"/>
    <x v="4"/>
    <d v="2014-07-22T00:00:00"/>
    <m/>
    <m/>
    <m/>
    <n v="3"/>
    <m/>
    <x v="12"/>
    <m/>
    <n v="297"/>
    <m/>
    <m/>
    <m/>
    <n v="16"/>
    <m/>
    <m/>
    <n v="3"/>
    <m/>
    <m/>
    <m/>
    <n v="25"/>
    <m/>
    <m/>
    <m/>
    <s v="FLN"/>
    <n v="9"/>
  </r>
  <r>
    <s v="Exp2"/>
    <m/>
    <s v="Con 72-3"/>
    <x v="0"/>
    <x v="5"/>
    <x v="4"/>
    <d v="2014-07-22T00:00:00"/>
    <m/>
    <m/>
    <m/>
    <n v="4"/>
    <m/>
    <x v="6"/>
    <m/>
    <n v="266"/>
    <m/>
    <m/>
    <m/>
    <n v="16"/>
    <m/>
    <m/>
    <n v="3"/>
    <m/>
    <m/>
    <m/>
    <n v="26"/>
    <m/>
    <m/>
    <m/>
    <s v="FLN"/>
    <n v="10"/>
  </r>
  <r>
    <s v="Exp2"/>
    <m/>
    <s v="Con 72-4"/>
    <x v="0"/>
    <x v="5"/>
    <x v="4"/>
    <d v="2014-07-22T00:00:00"/>
    <m/>
    <m/>
    <s v="Con 72-4"/>
    <n v="1"/>
    <m/>
    <x v="6"/>
    <m/>
    <n v="335"/>
    <m/>
    <m/>
    <m/>
    <n v="18"/>
    <m/>
    <m/>
    <n v="4"/>
    <m/>
    <m/>
    <m/>
    <n v="28"/>
    <m/>
    <m/>
    <m/>
    <s v="FLN"/>
    <n v="10"/>
  </r>
  <r>
    <s v="Exp2"/>
    <m/>
    <s v="Con 72-4"/>
    <x v="0"/>
    <x v="5"/>
    <x v="4"/>
    <d v="2014-07-22T00:00:00"/>
    <m/>
    <m/>
    <m/>
    <n v="2"/>
    <m/>
    <x v="6"/>
    <m/>
    <n v="280"/>
    <m/>
    <m/>
    <m/>
    <n v="13"/>
    <m/>
    <m/>
    <n v="4"/>
    <m/>
    <m/>
    <m/>
    <n v="23"/>
    <m/>
    <m/>
    <m/>
    <s v="FLN"/>
    <n v="10"/>
  </r>
  <r>
    <s v="Exp2"/>
    <m/>
    <s v="Con 72-4"/>
    <x v="0"/>
    <x v="5"/>
    <x v="4"/>
    <d v="2014-07-22T00:00:00"/>
    <m/>
    <m/>
    <m/>
    <n v="3"/>
    <m/>
    <x v="6"/>
    <m/>
    <n v="305"/>
    <m/>
    <m/>
    <m/>
    <n v="15"/>
    <m/>
    <m/>
    <n v="4"/>
    <m/>
    <m/>
    <m/>
    <n v="25"/>
    <m/>
    <m/>
    <m/>
    <s v="FLN"/>
    <n v="10"/>
  </r>
  <r>
    <s v="Exp2"/>
    <m/>
    <s v="Con 72-4"/>
    <x v="0"/>
    <x v="5"/>
    <x v="4"/>
    <d v="2014-07-22T00:00:00"/>
    <m/>
    <m/>
    <m/>
    <n v="4"/>
    <m/>
    <x v="9"/>
    <m/>
    <n v="295"/>
    <m/>
    <m/>
    <m/>
    <n v="15"/>
    <m/>
    <m/>
    <n v="5"/>
    <m/>
    <m/>
    <m/>
    <n v="27"/>
    <m/>
    <m/>
    <m/>
    <s v="FLN"/>
    <n v="12"/>
  </r>
  <r>
    <s v="Exp2"/>
    <m/>
    <s v="CR 72d1"/>
    <x v="0"/>
    <x v="5"/>
    <x v="9"/>
    <d v="2014-07-28T00:00:00"/>
    <m/>
    <m/>
    <s v="CR 72d1"/>
    <n v="1"/>
    <m/>
    <x v="9"/>
    <m/>
    <n v="260"/>
    <m/>
    <m/>
    <m/>
    <n v="16"/>
    <m/>
    <m/>
    <n v="4"/>
    <m/>
    <m/>
    <m/>
    <n v="28"/>
    <m/>
    <m/>
    <m/>
    <s v="FLN"/>
    <n v="12"/>
  </r>
  <r>
    <s v="Exp2"/>
    <m/>
    <s v="CR 72d1"/>
    <x v="0"/>
    <x v="5"/>
    <x v="9"/>
    <d v="2014-07-28T00:00:00"/>
    <m/>
    <m/>
    <m/>
    <n v="2"/>
    <m/>
    <x v="1"/>
    <m/>
    <m/>
    <m/>
    <m/>
    <m/>
    <m/>
    <m/>
    <m/>
    <m/>
    <m/>
    <m/>
    <m/>
    <s v=""/>
    <m/>
    <m/>
    <m/>
    <s v="FLN"/>
    <s v="14+"/>
  </r>
  <r>
    <s v="Exp2"/>
    <m/>
    <s v="CR 72d1"/>
    <x v="0"/>
    <x v="5"/>
    <x v="9"/>
    <d v="2014-07-28T00:00:00"/>
    <m/>
    <m/>
    <m/>
    <n v="3"/>
    <m/>
    <x v="1"/>
    <m/>
    <m/>
    <m/>
    <m/>
    <m/>
    <m/>
    <m/>
    <m/>
    <m/>
    <m/>
    <m/>
    <m/>
    <s v=""/>
    <m/>
    <m/>
    <m/>
    <s v="FLN"/>
    <s v="14+"/>
  </r>
  <r>
    <s v="Exp2"/>
    <m/>
    <s v="CR 72d1"/>
    <x v="0"/>
    <x v="5"/>
    <x v="9"/>
    <d v="2014-07-28T00:00:00"/>
    <m/>
    <m/>
    <m/>
    <n v="4"/>
    <m/>
    <x v="1"/>
    <m/>
    <m/>
    <m/>
    <m/>
    <m/>
    <m/>
    <m/>
    <m/>
    <m/>
    <m/>
    <m/>
    <m/>
    <s v=""/>
    <m/>
    <m/>
    <m/>
    <s v="FLN"/>
    <s v="15+"/>
  </r>
  <r>
    <s v="Exp2"/>
    <m/>
    <s v="CR 72d2"/>
    <x v="0"/>
    <x v="5"/>
    <x v="9"/>
    <d v="2014-07-28T00:00:00"/>
    <m/>
    <m/>
    <s v="CR 72d2"/>
    <n v="1"/>
    <m/>
    <x v="1"/>
    <m/>
    <m/>
    <m/>
    <m/>
    <m/>
    <m/>
    <m/>
    <m/>
    <m/>
    <m/>
    <m/>
    <m/>
    <s v=""/>
    <m/>
    <m/>
    <m/>
    <s v="FLN"/>
    <s v="14+"/>
  </r>
  <r>
    <s v="Exp2"/>
    <m/>
    <s v="CR 72d2"/>
    <x v="0"/>
    <x v="5"/>
    <x v="9"/>
    <d v="2014-07-28T00:00:00"/>
    <m/>
    <m/>
    <m/>
    <n v="2"/>
    <m/>
    <x v="5"/>
    <m/>
    <m/>
    <m/>
    <m/>
    <m/>
    <m/>
    <m/>
    <m/>
    <m/>
    <m/>
    <m/>
    <m/>
    <s v=""/>
    <m/>
    <m/>
    <m/>
    <s v="FLN"/>
    <s v="13+"/>
  </r>
  <r>
    <s v="Exp2"/>
    <m/>
    <s v="CR 72d3"/>
    <x v="0"/>
    <x v="5"/>
    <x v="9"/>
    <d v="2014-07-28T00:00:00"/>
    <m/>
    <m/>
    <s v="CR 72d3"/>
    <n v="1"/>
    <m/>
    <x v="10"/>
    <m/>
    <m/>
    <m/>
    <m/>
    <m/>
    <m/>
    <m/>
    <m/>
    <m/>
    <m/>
    <m/>
    <m/>
    <s v=""/>
    <m/>
    <m/>
    <m/>
    <s v="FLN"/>
    <n v="18"/>
  </r>
  <r>
    <s v="Exp2"/>
    <m/>
    <s v="CR 72d3"/>
    <x v="0"/>
    <x v="5"/>
    <x v="9"/>
    <d v="2014-07-28T00:00:00"/>
    <m/>
    <m/>
    <m/>
    <n v="2"/>
    <m/>
    <x v="1"/>
    <m/>
    <m/>
    <m/>
    <m/>
    <m/>
    <m/>
    <m/>
    <m/>
    <m/>
    <m/>
    <m/>
    <m/>
    <s v=""/>
    <m/>
    <m/>
    <m/>
    <s v="FLN"/>
    <s v="14+"/>
  </r>
  <r>
    <s v="Exp2"/>
    <m/>
    <s v="CR 72d4"/>
    <x v="0"/>
    <x v="5"/>
    <x v="9"/>
    <d v="2014-07-28T00:00:00"/>
    <m/>
    <m/>
    <s v="CR 72d4"/>
    <n v="1"/>
    <m/>
    <x v="4"/>
    <m/>
    <n v="285"/>
    <m/>
    <m/>
    <m/>
    <n v="19"/>
    <m/>
    <m/>
    <n v="4"/>
    <m/>
    <m/>
    <m/>
    <n v="33"/>
    <m/>
    <m/>
    <m/>
    <s v="FLN"/>
    <n v="14"/>
  </r>
  <r>
    <s v="Exp2"/>
    <m/>
    <s v="CR 72d4"/>
    <x v="0"/>
    <x v="5"/>
    <x v="9"/>
    <d v="2014-07-28T00:00:00"/>
    <m/>
    <m/>
    <m/>
    <n v="2"/>
    <m/>
    <x v="1"/>
    <m/>
    <m/>
    <m/>
    <m/>
    <m/>
    <m/>
    <m/>
    <m/>
    <m/>
    <m/>
    <m/>
    <m/>
    <s v=""/>
    <m/>
    <m/>
    <m/>
    <s v="FLN"/>
    <s v="15+"/>
  </r>
  <r>
    <s v="Exp2"/>
    <m/>
    <s v="Ma 72d-1"/>
    <x v="0"/>
    <x v="5"/>
    <x v="5"/>
    <d v="2014-07-22T00:00:00"/>
    <m/>
    <m/>
    <s v="Ma 72d-1"/>
    <n v="1"/>
    <m/>
    <x v="12"/>
    <m/>
    <n v="335"/>
    <m/>
    <m/>
    <m/>
    <n v="17"/>
    <m/>
    <m/>
    <n v="3"/>
    <m/>
    <m/>
    <m/>
    <n v="26"/>
    <m/>
    <m/>
    <m/>
    <s v="FLN"/>
    <n v="9"/>
  </r>
  <r>
    <s v="Exp2"/>
    <m/>
    <s v="Ma 72d-1"/>
    <x v="0"/>
    <x v="5"/>
    <x v="5"/>
    <d v="2014-07-22T00:00:00"/>
    <m/>
    <m/>
    <m/>
    <n v="2"/>
    <m/>
    <x v="9"/>
    <m/>
    <n v="397"/>
    <m/>
    <m/>
    <m/>
    <n v="17"/>
    <m/>
    <m/>
    <n v="4"/>
    <m/>
    <m/>
    <m/>
    <n v="29"/>
    <m/>
    <m/>
    <m/>
    <s v="FLN"/>
    <n v="12"/>
  </r>
  <r>
    <s v="Exp2"/>
    <m/>
    <s v="Ma 72d-1"/>
    <x v="0"/>
    <x v="5"/>
    <x v="5"/>
    <d v="2014-07-22T00:00:00"/>
    <m/>
    <m/>
    <m/>
    <n v="3"/>
    <m/>
    <x v="9"/>
    <m/>
    <n v="340"/>
    <m/>
    <m/>
    <m/>
    <n v="17"/>
    <m/>
    <m/>
    <n v="3"/>
    <m/>
    <m/>
    <m/>
    <n v="29"/>
    <m/>
    <m/>
    <m/>
    <s v="FLN"/>
    <n v="12"/>
  </r>
  <r>
    <s v="Exp2"/>
    <m/>
    <s v="Ma 72d-1"/>
    <x v="0"/>
    <x v="5"/>
    <x v="5"/>
    <d v="2014-07-22T00:00:00"/>
    <m/>
    <m/>
    <m/>
    <n v="4"/>
    <m/>
    <x v="7"/>
    <m/>
    <n v="350"/>
    <m/>
    <m/>
    <m/>
    <n v="16"/>
    <m/>
    <m/>
    <n v="3"/>
    <m/>
    <m/>
    <m/>
    <n v="27"/>
    <m/>
    <m/>
    <m/>
    <s v="FLN"/>
    <n v="11"/>
  </r>
  <r>
    <s v="Exp2"/>
    <m/>
    <s v="Ma 72d-1"/>
    <x v="0"/>
    <x v="5"/>
    <x v="5"/>
    <d v="2014-07-22T00:00:00"/>
    <m/>
    <m/>
    <m/>
    <n v="5"/>
    <m/>
    <x v="9"/>
    <m/>
    <n v="390"/>
    <m/>
    <m/>
    <m/>
    <n v="17"/>
    <m/>
    <m/>
    <n v="4"/>
    <m/>
    <m/>
    <m/>
    <n v="29"/>
    <m/>
    <m/>
    <m/>
    <s v="FLN"/>
    <n v="12"/>
  </r>
  <r>
    <s v="Exp2"/>
    <m/>
    <s v="Ma 72d-2"/>
    <x v="0"/>
    <x v="5"/>
    <x v="5"/>
    <d v="2014-07-22T00:00:00"/>
    <m/>
    <m/>
    <s v="Ma 72d-2"/>
    <n v="1"/>
    <m/>
    <x v="7"/>
    <m/>
    <n v="363"/>
    <m/>
    <m/>
    <m/>
    <n v="16"/>
    <m/>
    <m/>
    <n v="4"/>
    <m/>
    <m/>
    <m/>
    <n v="27"/>
    <m/>
    <m/>
    <m/>
    <s v="FLN"/>
    <n v="11"/>
  </r>
  <r>
    <s v="Exp2"/>
    <m/>
    <s v="Ma 72d-2"/>
    <x v="0"/>
    <x v="5"/>
    <x v="5"/>
    <d v="2014-07-22T00:00:00"/>
    <m/>
    <m/>
    <m/>
    <n v="2"/>
    <m/>
    <x v="2"/>
    <m/>
    <n v="318"/>
    <m/>
    <m/>
    <m/>
    <n v="14"/>
    <m/>
    <m/>
    <n v="4"/>
    <m/>
    <m/>
    <m/>
    <n v="27"/>
    <m/>
    <m/>
    <m/>
    <s v="FLN"/>
    <n v="13"/>
  </r>
  <r>
    <s v="Exp2"/>
    <m/>
    <s v="Ma 72d-2"/>
    <x v="0"/>
    <x v="5"/>
    <x v="5"/>
    <d v="2014-07-22T00:00:00"/>
    <m/>
    <m/>
    <m/>
    <n v="3"/>
    <m/>
    <x v="9"/>
    <m/>
    <n v="367"/>
    <m/>
    <m/>
    <m/>
    <n v="16"/>
    <m/>
    <m/>
    <n v="4"/>
    <m/>
    <m/>
    <m/>
    <n v="28"/>
    <m/>
    <m/>
    <m/>
    <s v="FLN"/>
    <n v="12"/>
  </r>
  <r>
    <s v="Exp2"/>
    <m/>
    <s v="Ma 72d-2"/>
    <x v="0"/>
    <x v="5"/>
    <x v="5"/>
    <d v="2014-07-22T00:00:00"/>
    <m/>
    <m/>
    <m/>
    <n v="4"/>
    <m/>
    <x v="2"/>
    <m/>
    <n v="366"/>
    <m/>
    <m/>
    <m/>
    <n v="18"/>
    <m/>
    <m/>
    <n v="5"/>
    <m/>
    <m/>
    <m/>
    <n v="31"/>
    <m/>
    <m/>
    <m/>
    <s v="FLN"/>
    <n v="13"/>
  </r>
  <r>
    <s v="Exp2"/>
    <m/>
    <s v="Ma 72d-2"/>
    <x v="0"/>
    <x v="5"/>
    <x v="5"/>
    <d v="2014-07-22T00:00:00"/>
    <m/>
    <m/>
    <s v="Ma 72d-2"/>
    <n v="1"/>
    <m/>
    <x v="12"/>
    <m/>
    <n v="273"/>
    <m/>
    <m/>
    <m/>
    <n v="15"/>
    <m/>
    <m/>
    <n v="4"/>
    <m/>
    <m/>
    <m/>
    <n v="24"/>
    <m/>
    <m/>
    <m/>
    <s v="FLN"/>
    <n v="9"/>
  </r>
  <r>
    <s v="Exp2"/>
    <m/>
    <s v="Ma 72d-3"/>
    <x v="0"/>
    <x v="5"/>
    <x v="5"/>
    <d v="2014-07-22T00:00:00"/>
    <m/>
    <m/>
    <s v="Ma 72d-3"/>
    <n v="1"/>
    <m/>
    <x v="7"/>
    <m/>
    <n v="325"/>
    <m/>
    <m/>
    <m/>
    <n v="14"/>
    <m/>
    <m/>
    <n v="3"/>
    <m/>
    <m/>
    <m/>
    <n v="25"/>
    <m/>
    <m/>
    <m/>
    <s v="FLN"/>
    <n v="11"/>
  </r>
  <r>
    <s v="Exp2"/>
    <m/>
    <s v="Ma 72d-3"/>
    <x v="0"/>
    <x v="5"/>
    <x v="5"/>
    <d v="2014-07-22T00:00:00"/>
    <m/>
    <m/>
    <m/>
    <n v="2"/>
    <m/>
    <x v="7"/>
    <m/>
    <n v="315"/>
    <m/>
    <m/>
    <m/>
    <n v="18"/>
    <m/>
    <m/>
    <n v="3"/>
    <m/>
    <m/>
    <m/>
    <n v="29"/>
    <m/>
    <m/>
    <m/>
    <s v="FLN"/>
    <n v="11"/>
  </r>
  <r>
    <s v="Exp2"/>
    <m/>
    <s v="Ma 72d-4"/>
    <x v="0"/>
    <x v="5"/>
    <x v="5"/>
    <d v="2014-07-22T00:00:00"/>
    <m/>
    <m/>
    <s v="Ma 72d-4"/>
    <n v="1"/>
    <m/>
    <x v="7"/>
    <m/>
    <n v="360"/>
    <m/>
    <m/>
    <m/>
    <n v="17"/>
    <m/>
    <m/>
    <n v="4"/>
    <m/>
    <m/>
    <m/>
    <n v="28"/>
    <m/>
    <m/>
    <m/>
    <s v="FLN"/>
    <n v="11"/>
  </r>
  <r>
    <s v="Exp2"/>
    <m/>
    <s v="Ma 72d-4"/>
    <x v="0"/>
    <x v="5"/>
    <x v="5"/>
    <d v="2014-07-22T00:00:00"/>
    <m/>
    <m/>
    <m/>
    <n v="2"/>
    <m/>
    <x v="6"/>
    <m/>
    <n v="345"/>
    <m/>
    <m/>
    <m/>
    <n v="18"/>
    <m/>
    <m/>
    <n v="3"/>
    <m/>
    <m/>
    <m/>
    <n v="28"/>
    <m/>
    <m/>
    <m/>
    <s v="FLN"/>
    <n v="10"/>
  </r>
  <r>
    <s v="Exp2"/>
    <m/>
    <s v="Ma 72d-4"/>
    <x v="0"/>
    <x v="5"/>
    <x v="5"/>
    <d v="2014-07-22T00:00:00"/>
    <m/>
    <m/>
    <m/>
    <n v="3"/>
    <m/>
    <x v="4"/>
    <m/>
    <m/>
    <m/>
    <m/>
    <m/>
    <m/>
    <m/>
    <m/>
    <m/>
    <m/>
    <m/>
    <m/>
    <s v=""/>
    <m/>
    <m/>
    <m/>
    <s v="FLN"/>
    <n v="14"/>
  </r>
  <r>
    <s v="Exp2"/>
    <m/>
    <s v="Sa 72d1"/>
    <x v="0"/>
    <x v="5"/>
    <x v="7"/>
    <d v="2014-06-03T00:00:00"/>
    <m/>
    <m/>
    <s v="Sa 72d1"/>
    <n v="1"/>
    <m/>
    <x v="7"/>
    <m/>
    <n v="500"/>
    <m/>
    <m/>
    <m/>
    <n v="20"/>
    <m/>
    <m/>
    <n v="4"/>
    <m/>
    <m/>
    <m/>
    <n v="31"/>
    <m/>
    <m/>
    <m/>
    <s v="FLN"/>
    <n v="11"/>
  </r>
  <r>
    <s v="Exp2"/>
    <m/>
    <s v="Sa 72d1"/>
    <x v="0"/>
    <x v="5"/>
    <x v="7"/>
    <d v="2014-06-03T00:00:00"/>
    <m/>
    <m/>
    <m/>
    <n v="2"/>
    <m/>
    <x v="11"/>
    <m/>
    <n v="293"/>
    <m/>
    <m/>
    <m/>
    <n v="16"/>
    <m/>
    <m/>
    <n v="3"/>
    <m/>
    <m/>
    <m/>
    <n v="24"/>
    <m/>
    <m/>
    <m/>
    <s v="FLN"/>
    <n v="8"/>
  </r>
  <r>
    <s v="Exp2"/>
    <m/>
    <s v="Sa 72d2"/>
    <x v="0"/>
    <x v="5"/>
    <x v="7"/>
    <d v="2014-06-03T00:00:00"/>
    <m/>
    <m/>
    <s v="Sa 72d2"/>
    <n v="1"/>
    <m/>
    <x v="11"/>
    <m/>
    <n v="343"/>
    <m/>
    <m/>
    <m/>
    <n v="16"/>
    <m/>
    <m/>
    <n v="4"/>
    <m/>
    <m/>
    <m/>
    <n v="24"/>
    <m/>
    <m/>
    <m/>
    <s v="FLN"/>
    <n v="8"/>
  </r>
  <r>
    <s v="Exp2"/>
    <m/>
    <s v="Sa 72d2"/>
    <x v="0"/>
    <x v="5"/>
    <x v="7"/>
    <d v="2014-06-03T00:00:00"/>
    <m/>
    <m/>
    <m/>
    <n v="2"/>
    <m/>
    <x v="11"/>
    <m/>
    <n v="306"/>
    <m/>
    <m/>
    <m/>
    <n v="16"/>
    <m/>
    <m/>
    <n v="3"/>
    <m/>
    <m/>
    <m/>
    <n v="24"/>
    <m/>
    <m/>
    <m/>
    <s v="FLN"/>
    <n v="8"/>
  </r>
  <r>
    <s v="Exp2"/>
    <m/>
    <s v="Sa 72d2"/>
    <x v="0"/>
    <x v="5"/>
    <x v="7"/>
    <d v="2014-06-03T00:00:00"/>
    <m/>
    <m/>
    <m/>
    <n v="3"/>
    <m/>
    <x v="11"/>
    <m/>
    <n v="340"/>
    <m/>
    <m/>
    <m/>
    <n v="16"/>
    <m/>
    <m/>
    <n v="3"/>
    <m/>
    <m/>
    <m/>
    <n v="24"/>
    <m/>
    <m/>
    <m/>
    <s v="FLN"/>
    <n v="8"/>
  </r>
  <r>
    <s v="Exp2"/>
    <m/>
    <s v="Sa 72d2"/>
    <x v="0"/>
    <x v="5"/>
    <x v="7"/>
    <d v="2014-06-03T00:00:00"/>
    <m/>
    <m/>
    <m/>
    <n v="4"/>
    <m/>
    <x v="15"/>
    <m/>
    <n v="308"/>
    <m/>
    <m/>
    <m/>
    <n v="17"/>
    <m/>
    <m/>
    <n v="3"/>
    <m/>
    <m/>
    <m/>
    <n v="24"/>
    <m/>
    <m/>
    <m/>
    <s v="FLN"/>
    <n v="7"/>
  </r>
  <r>
    <s v="Exp2"/>
    <m/>
    <s v="Sa 72d2"/>
    <x v="0"/>
    <x v="5"/>
    <x v="7"/>
    <d v="2014-06-03T00:00:00"/>
    <m/>
    <m/>
    <m/>
    <n v="5"/>
    <m/>
    <x v="11"/>
    <m/>
    <n v="301"/>
    <m/>
    <m/>
    <m/>
    <n v="16"/>
    <m/>
    <m/>
    <n v="3"/>
    <m/>
    <m/>
    <m/>
    <n v="24"/>
    <m/>
    <m/>
    <m/>
    <s v="FLN"/>
    <n v="8"/>
  </r>
  <r>
    <s v="Exp2"/>
    <m/>
    <s v="Sa 72d3"/>
    <x v="0"/>
    <x v="5"/>
    <x v="7"/>
    <d v="2014-06-03T00:00:00"/>
    <m/>
    <m/>
    <s v="Sa 72d3"/>
    <n v="1"/>
    <m/>
    <x v="11"/>
    <m/>
    <n v="380"/>
    <m/>
    <m/>
    <m/>
    <n v="14"/>
    <m/>
    <m/>
    <n v="3"/>
    <m/>
    <m/>
    <m/>
    <n v="22"/>
    <m/>
    <m/>
    <m/>
    <s v="FLN"/>
    <n v="8"/>
  </r>
  <r>
    <s v="Exp2"/>
    <m/>
    <s v="Sa 72d3"/>
    <x v="0"/>
    <x v="5"/>
    <x v="7"/>
    <d v="2014-06-03T00:00:00"/>
    <m/>
    <m/>
    <m/>
    <n v="2"/>
    <m/>
    <x v="11"/>
    <m/>
    <n v="362"/>
    <m/>
    <m/>
    <m/>
    <n v="18"/>
    <m/>
    <m/>
    <n v="3"/>
    <m/>
    <m/>
    <m/>
    <n v="26"/>
    <m/>
    <m/>
    <m/>
    <s v="FLN"/>
    <n v="8"/>
  </r>
  <r>
    <s v="Exp2"/>
    <m/>
    <s v="Sa 72d3"/>
    <x v="0"/>
    <x v="5"/>
    <x v="7"/>
    <d v="2014-06-03T00:00:00"/>
    <m/>
    <m/>
    <m/>
    <n v="3"/>
    <m/>
    <x v="15"/>
    <m/>
    <n v="305"/>
    <m/>
    <m/>
    <m/>
    <n v="16"/>
    <m/>
    <m/>
    <n v="3"/>
    <m/>
    <m/>
    <m/>
    <n v="23"/>
    <m/>
    <m/>
    <m/>
    <s v="FLN"/>
    <n v="7"/>
  </r>
  <r>
    <s v="Exp2"/>
    <m/>
    <s v="Sa 72d3"/>
    <x v="0"/>
    <x v="5"/>
    <x v="7"/>
    <d v="2014-06-03T00:00:00"/>
    <m/>
    <m/>
    <m/>
    <n v="4"/>
    <m/>
    <x v="16"/>
    <m/>
    <n v="335"/>
    <m/>
    <m/>
    <m/>
    <n v="15"/>
    <m/>
    <m/>
    <n v="4"/>
    <m/>
    <m/>
    <m/>
    <n v="21"/>
    <m/>
    <m/>
    <m/>
    <s v="FLN"/>
    <n v="6"/>
  </r>
  <r>
    <s v="Exp2"/>
    <m/>
    <s v="Sa 72d3"/>
    <x v="0"/>
    <x v="5"/>
    <x v="7"/>
    <d v="2014-06-03T00:00:00"/>
    <m/>
    <m/>
    <m/>
    <n v="5"/>
    <m/>
    <x v="15"/>
    <m/>
    <n v="305"/>
    <m/>
    <m/>
    <m/>
    <n v="15"/>
    <m/>
    <m/>
    <n v="4"/>
    <m/>
    <m/>
    <m/>
    <n v="22"/>
    <m/>
    <m/>
    <m/>
    <s v="FLN"/>
    <n v="7"/>
  </r>
  <r>
    <s v="Exp2"/>
    <m/>
    <s v="Sa 72d4"/>
    <x v="0"/>
    <x v="5"/>
    <x v="7"/>
    <d v="2014-06-03T00:00:00"/>
    <m/>
    <m/>
    <s v="Sa 72d4"/>
    <n v="1"/>
    <m/>
    <x v="15"/>
    <m/>
    <n v="335"/>
    <m/>
    <m/>
    <m/>
    <n v="17"/>
    <m/>
    <m/>
    <n v="3"/>
    <m/>
    <m/>
    <m/>
    <n v="24"/>
    <m/>
    <m/>
    <m/>
    <s v="FLN"/>
    <n v="7"/>
  </r>
  <r>
    <s v="Exp2"/>
    <m/>
    <s v="Sa 72d4"/>
    <x v="0"/>
    <x v="5"/>
    <x v="7"/>
    <d v="2014-06-03T00:00:00"/>
    <m/>
    <m/>
    <m/>
    <n v="2"/>
    <m/>
    <x v="11"/>
    <m/>
    <n v="365"/>
    <m/>
    <m/>
    <m/>
    <n v="18"/>
    <m/>
    <m/>
    <n v="3"/>
    <m/>
    <m/>
    <m/>
    <n v="26"/>
    <m/>
    <m/>
    <m/>
    <s v="FLN"/>
    <n v="8"/>
  </r>
  <r>
    <s v="Exp2"/>
    <m/>
    <s v="Sa 72d4"/>
    <x v="0"/>
    <x v="5"/>
    <x v="7"/>
    <d v="2014-06-03T00:00:00"/>
    <m/>
    <m/>
    <m/>
    <n v="3"/>
    <m/>
    <x v="11"/>
    <m/>
    <n v="345"/>
    <m/>
    <m/>
    <m/>
    <n v="16"/>
    <m/>
    <m/>
    <n v="3"/>
    <m/>
    <m/>
    <m/>
    <n v="24"/>
    <m/>
    <m/>
    <m/>
    <s v="FLN"/>
    <n v="8"/>
  </r>
  <r>
    <s v="Exp2"/>
    <m/>
    <s v="Sa 72d4"/>
    <x v="0"/>
    <x v="5"/>
    <x v="7"/>
    <d v="2014-06-03T00:00:00"/>
    <m/>
    <m/>
    <m/>
    <n v="4"/>
    <m/>
    <x v="11"/>
    <m/>
    <n v="343"/>
    <m/>
    <m/>
    <m/>
    <n v="13"/>
    <m/>
    <m/>
    <n v="4"/>
    <m/>
    <m/>
    <m/>
    <n v="21"/>
    <m/>
    <m/>
    <m/>
    <s v="FLN"/>
    <n v="8"/>
  </r>
  <r>
    <s v="Exp2"/>
    <m/>
    <s v="Wa 72d-3"/>
    <x v="0"/>
    <x v="5"/>
    <x v="8"/>
    <d v="2014-07-22T00:00:00"/>
    <m/>
    <m/>
    <s v="Wa 72d-3"/>
    <n v="1"/>
    <m/>
    <x v="7"/>
    <m/>
    <n v="335"/>
    <m/>
    <m/>
    <m/>
    <n v="19"/>
    <m/>
    <m/>
    <n v="4"/>
    <m/>
    <m/>
    <m/>
    <n v="30"/>
    <m/>
    <m/>
    <m/>
    <s v="FLN"/>
    <n v="11"/>
  </r>
  <r>
    <s v="Exp2"/>
    <m/>
    <s v="Wa 72d-3"/>
    <x v="0"/>
    <x v="5"/>
    <x v="8"/>
    <d v="2014-07-22T00:00:00"/>
    <m/>
    <m/>
    <m/>
    <n v="2"/>
    <m/>
    <x v="4"/>
    <m/>
    <m/>
    <m/>
    <m/>
    <m/>
    <m/>
    <m/>
    <m/>
    <m/>
    <m/>
    <m/>
    <m/>
    <s v=""/>
    <m/>
    <m/>
    <m/>
    <s v="FLN"/>
    <n v="14"/>
  </r>
  <r>
    <s v="Exp2"/>
    <m/>
    <s v="Wa 72d-3"/>
    <x v="0"/>
    <x v="5"/>
    <x v="8"/>
    <d v="2014-07-22T00:00:00"/>
    <m/>
    <m/>
    <m/>
    <n v="3"/>
    <m/>
    <x v="2"/>
    <m/>
    <m/>
    <m/>
    <m/>
    <m/>
    <m/>
    <m/>
    <m/>
    <m/>
    <m/>
    <m/>
    <m/>
    <s v=""/>
    <m/>
    <m/>
    <m/>
    <s v="FLN"/>
    <n v="13"/>
  </r>
  <r>
    <s v="Exp2"/>
    <m/>
    <s v="Wa 72d1"/>
    <x v="0"/>
    <x v="5"/>
    <x v="8"/>
    <d v="2014-07-28T00:00:00"/>
    <m/>
    <m/>
    <s v="Wa 72d1"/>
    <n v="1"/>
    <m/>
    <x v="1"/>
    <m/>
    <m/>
    <m/>
    <m/>
    <m/>
    <m/>
    <m/>
    <m/>
    <m/>
    <m/>
    <m/>
    <m/>
    <s v=""/>
    <m/>
    <m/>
    <m/>
    <s v="FLN"/>
    <s v="14+"/>
  </r>
  <r>
    <s v="Exp2"/>
    <m/>
    <s v="Wa 72d1"/>
    <x v="0"/>
    <x v="5"/>
    <x v="8"/>
    <d v="2014-07-28T00:00:00"/>
    <m/>
    <m/>
    <m/>
    <n v="2"/>
    <m/>
    <x v="5"/>
    <m/>
    <m/>
    <m/>
    <m/>
    <m/>
    <m/>
    <m/>
    <m/>
    <m/>
    <m/>
    <m/>
    <m/>
    <s v=""/>
    <m/>
    <m/>
    <m/>
    <s v="FLN"/>
    <s v="13+"/>
  </r>
  <r>
    <s v="Exp2"/>
    <m/>
    <s v="Wa 72d1"/>
    <x v="0"/>
    <x v="5"/>
    <x v="8"/>
    <d v="2014-07-28T00:00:00"/>
    <m/>
    <m/>
    <m/>
    <n v="3"/>
    <m/>
    <x v="1"/>
    <m/>
    <m/>
    <m/>
    <m/>
    <m/>
    <m/>
    <m/>
    <m/>
    <m/>
    <m/>
    <m/>
    <m/>
    <s v=""/>
    <m/>
    <m/>
    <m/>
    <s v="FLN"/>
    <s v="14+"/>
  </r>
  <r>
    <s v="Exp2"/>
    <m/>
    <s v="Wa 72d4"/>
    <x v="0"/>
    <x v="5"/>
    <x v="8"/>
    <d v="2014-07-28T00:00:00"/>
    <m/>
    <m/>
    <s v="Wa 72d4"/>
    <n v="1"/>
    <m/>
    <x v="1"/>
    <m/>
    <m/>
    <m/>
    <m/>
    <m/>
    <m/>
    <m/>
    <m/>
    <m/>
    <m/>
    <m/>
    <m/>
    <s v=""/>
    <m/>
    <m/>
    <m/>
    <s v="FLN"/>
    <s v="15+"/>
  </r>
  <r>
    <s v="Exp2"/>
    <m/>
    <s v="Wa 72d4"/>
    <x v="0"/>
    <x v="5"/>
    <x v="8"/>
    <d v="2014-07-28T00:00:00"/>
    <m/>
    <m/>
    <m/>
    <n v="2"/>
    <m/>
    <x v="5"/>
    <m/>
    <m/>
    <m/>
    <m/>
    <m/>
    <m/>
    <m/>
    <m/>
    <m/>
    <m/>
    <m/>
    <m/>
    <s v=""/>
    <m/>
    <m/>
    <m/>
    <s v="FLN"/>
    <s v="13+"/>
  </r>
  <r>
    <s v="Exp2"/>
    <m/>
    <s v="Wa 72d4"/>
    <x v="0"/>
    <x v="5"/>
    <x v="8"/>
    <d v="2014-07-28T00:00:00"/>
    <m/>
    <m/>
    <m/>
    <n v="3"/>
    <m/>
    <x v="5"/>
    <m/>
    <m/>
    <m/>
    <m/>
    <m/>
    <m/>
    <m/>
    <m/>
    <m/>
    <m/>
    <m/>
    <m/>
    <s v=""/>
    <m/>
    <m/>
    <m/>
    <s v="FLN"/>
    <n v="15"/>
  </r>
  <r>
    <s v="Exp2"/>
    <m/>
    <s v="Asp 96-3"/>
    <x v="0"/>
    <x v="6"/>
    <x v="2"/>
    <d v="2014-07-22T00:00:00"/>
    <m/>
    <m/>
    <s v="Asp 96-3"/>
    <n v="1"/>
    <m/>
    <x v="11"/>
    <m/>
    <n v="355"/>
    <m/>
    <m/>
    <m/>
    <n v="15"/>
    <m/>
    <m/>
    <n v="3"/>
    <m/>
    <m/>
    <m/>
    <n v="23"/>
    <m/>
    <m/>
    <m/>
    <s v="FLN"/>
    <n v="8"/>
  </r>
  <r>
    <s v="Exp2"/>
    <m/>
    <s v="Asp 96-3"/>
    <x v="0"/>
    <x v="6"/>
    <x v="2"/>
    <d v="2014-07-22T00:00:00"/>
    <m/>
    <m/>
    <m/>
    <n v="2"/>
    <m/>
    <x v="11"/>
    <m/>
    <n v="265"/>
    <m/>
    <m/>
    <m/>
    <n v="12"/>
    <m/>
    <m/>
    <n v="4"/>
    <m/>
    <m/>
    <m/>
    <n v="20"/>
    <m/>
    <m/>
    <m/>
    <s v="FLN"/>
    <n v="8"/>
  </r>
  <r>
    <s v="Exp2"/>
    <m/>
    <s v="Asp 96-3"/>
    <x v="0"/>
    <x v="6"/>
    <x v="2"/>
    <d v="2014-07-22T00:00:00"/>
    <m/>
    <m/>
    <m/>
    <n v="3"/>
    <m/>
    <x v="11"/>
    <m/>
    <n v="295"/>
    <m/>
    <m/>
    <m/>
    <n v="14"/>
    <m/>
    <m/>
    <n v="3"/>
    <m/>
    <m/>
    <m/>
    <n v="22"/>
    <m/>
    <m/>
    <m/>
    <s v="FLN"/>
    <n v="8"/>
  </r>
  <r>
    <s v="Exp2"/>
    <m/>
    <s v="Asp 96-3"/>
    <x v="0"/>
    <x v="6"/>
    <x v="2"/>
    <d v="2014-07-22T00:00:00"/>
    <m/>
    <m/>
    <m/>
    <n v="4"/>
    <m/>
    <x v="6"/>
    <m/>
    <n v="325"/>
    <m/>
    <m/>
    <m/>
    <n v="13"/>
    <m/>
    <m/>
    <n v="4"/>
    <m/>
    <m/>
    <m/>
    <n v="23"/>
    <m/>
    <m/>
    <m/>
    <s v="FLN"/>
    <n v="10"/>
  </r>
  <r>
    <s v="Exp2"/>
    <m/>
    <s v="Asp 96-4"/>
    <x v="0"/>
    <x v="6"/>
    <x v="2"/>
    <d v="2014-07-22T00:00:00"/>
    <m/>
    <m/>
    <s v="Asp 96-4"/>
    <n v="1"/>
    <m/>
    <x v="12"/>
    <m/>
    <n v="340"/>
    <m/>
    <m/>
    <m/>
    <n v="16"/>
    <m/>
    <m/>
    <n v="3"/>
    <m/>
    <m/>
    <m/>
    <n v="25"/>
    <m/>
    <m/>
    <m/>
    <s v="FLN"/>
    <n v="9"/>
  </r>
  <r>
    <s v="Exp2"/>
    <m/>
    <s v="Asp 96-4"/>
    <x v="0"/>
    <x v="6"/>
    <x v="2"/>
    <d v="2014-07-22T00:00:00"/>
    <m/>
    <m/>
    <m/>
    <n v="2"/>
    <m/>
    <x v="12"/>
    <m/>
    <n v="300"/>
    <m/>
    <m/>
    <m/>
    <n v="14"/>
    <m/>
    <m/>
    <n v="3"/>
    <m/>
    <m/>
    <m/>
    <n v="23"/>
    <m/>
    <m/>
    <m/>
    <s v="FLN"/>
    <n v="9"/>
  </r>
  <r>
    <s v="Exp2"/>
    <m/>
    <s v="Asp 96-4"/>
    <x v="0"/>
    <x v="6"/>
    <x v="2"/>
    <d v="2014-07-22T00:00:00"/>
    <m/>
    <m/>
    <m/>
    <n v="3"/>
    <m/>
    <x v="12"/>
    <m/>
    <n v="260"/>
    <m/>
    <m/>
    <m/>
    <n v="15"/>
    <m/>
    <m/>
    <n v="3"/>
    <m/>
    <m/>
    <m/>
    <n v="24"/>
    <m/>
    <m/>
    <m/>
    <s v="FLN"/>
    <n v="9"/>
  </r>
  <r>
    <s v="Exp2"/>
    <m/>
    <s v="Asp 96-4"/>
    <x v="0"/>
    <x v="6"/>
    <x v="2"/>
    <d v="2014-07-22T00:00:00"/>
    <m/>
    <m/>
    <m/>
    <n v="4"/>
    <m/>
    <x v="12"/>
    <m/>
    <n v="291"/>
    <m/>
    <m/>
    <m/>
    <n v="14"/>
    <m/>
    <m/>
    <n v="3"/>
    <m/>
    <m/>
    <m/>
    <n v="23"/>
    <m/>
    <m/>
    <m/>
    <s v="FLN"/>
    <n v="9"/>
  </r>
  <r>
    <s v="Exp2"/>
    <m/>
    <s v="Asp 96-4"/>
    <x v="0"/>
    <x v="6"/>
    <x v="2"/>
    <d v="2014-07-22T00:00:00"/>
    <m/>
    <m/>
    <m/>
    <n v="5"/>
    <m/>
    <x v="12"/>
    <m/>
    <n v="281"/>
    <m/>
    <m/>
    <m/>
    <m/>
    <m/>
    <m/>
    <m/>
    <m/>
    <m/>
    <m/>
    <s v=""/>
    <m/>
    <m/>
    <m/>
    <s v="FLN"/>
    <n v="9"/>
  </r>
  <r>
    <s v="Exp2"/>
    <m/>
    <s v="Aspiring 96-1"/>
    <x v="0"/>
    <x v="6"/>
    <x v="2"/>
    <d v="2014-07-22T00:00:00"/>
    <m/>
    <m/>
    <s v="Aspiring 96-1"/>
    <n v="1"/>
    <m/>
    <x v="11"/>
    <m/>
    <n v="270"/>
    <m/>
    <m/>
    <m/>
    <n v="13"/>
    <m/>
    <m/>
    <n v="3"/>
    <m/>
    <m/>
    <m/>
    <n v="21"/>
    <m/>
    <m/>
    <m/>
    <s v="FLN"/>
    <n v="8"/>
  </r>
  <r>
    <s v="Exp2"/>
    <m/>
    <s v="Aspiring 96-1"/>
    <x v="0"/>
    <x v="6"/>
    <x v="2"/>
    <d v="2014-07-22T00:00:00"/>
    <m/>
    <m/>
    <m/>
    <n v="2"/>
    <m/>
    <x v="6"/>
    <m/>
    <n v="300"/>
    <m/>
    <m/>
    <m/>
    <n v="15"/>
    <m/>
    <m/>
    <n v="4"/>
    <m/>
    <m/>
    <m/>
    <n v="25"/>
    <m/>
    <m/>
    <m/>
    <s v="FLN"/>
    <n v="10"/>
  </r>
  <r>
    <s v="Exp2"/>
    <m/>
    <s v="Aspiring 96-1"/>
    <x v="0"/>
    <x v="6"/>
    <x v="2"/>
    <d v="2014-07-22T00:00:00"/>
    <m/>
    <m/>
    <m/>
    <n v="3"/>
    <m/>
    <x v="12"/>
    <m/>
    <n v="260"/>
    <m/>
    <m/>
    <m/>
    <n v="13"/>
    <m/>
    <m/>
    <n v="3"/>
    <m/>
    <m/>
    <m/>
    <n v="22"/>
    <m/>
    <m/>
    <m/>
    <s v="FLN"/>
    <n v="9"/>
  </r>
  <r>
    <s v="Exp2"/>
    <m/>
    <s v="Aspiring 96-1"/>
    <x v="0"/>
    <x v="6"/>
    <x v="2"/>
    <d v="2014-07-22T00:00:00"/>
    <m/>
    <m/>
    <m/>
    <n v="4"/>
    <m/>
    <x v="11"/>
    <m/>
    <n v="245"/>
    <m/>
    <m/>
    <m/>
    <n v="12"/>
    <m/>
    <m/>
    <n v="3"/>
    <m/>
    <m/>
    <m/>
    <n v="20"/>
    <m/>
    <m/>
    <m/>
    <s v="FLN"/>
    <n v="8"/>
  </r>
  <r>
    <s v="Exp2"/>
    <m/>
    <s v="Aspiring 96-1"/>
    <x v="0"/>
    <x v="6"/>
    <x v="2"/>
    <d v="2014-07-22T00:00:00"/>
    <m/>
    <m/>
    <m/>
    <n v="5"/>
    <m/>
    <x v="12"/>
    <m/>
    <n v="295"/>
    <m/>
    <m/>
    <m/>
    <n v="13"/>
    <m/>
    <m/>
    <n v="3"/>
    <m/>
    <m/>
    <m/>
    <n v="22"/>
    <m/>
    <m/>
    <m/>
    <s v="FLN"/>
    <n v="9"/>
  </r>
  <r>
    <s v="Exp2"/>
    <m/>
    <s v="Aspiring 96-2"/>
    <x v="0"/>
    <x v="6"/>
    <x v="2"/>
    <d v="2014-07-22T00:00:00"/>
    <m/>
    <m/>
    <s v="Aspiring 96-2"/>
    <n v="1"/>
    <m/>
    <x v="11"/>
    <m/>
    <m/>
    <m/>
    <m/>
    <m/>
    <m/>
    <m/>
    <m/>
    <m/>
    <m/>
    <m/>
    <m/>
    <s v=""/>
    <m/>
    <m/>
    <m/>
    <s v="FLN"/>
    <n v="8"/>
  </r>
  <r>
    <s v="Exp2"/>
    <m/>
    <s v="Aspiring 96-2"/>
    <x v="0"/>
    <x v="6"/>
    <x v="2"/>
    <d v="2014-07-22T00:00:00"/>
    <m/>
    <m/>
    <m/>
    <n v="2"/>
    <m/>
    <x v="12"/>
    <m/>
    <m/>
    <m/>
    <m/>
    <m/>
    <m/>
    <m/>
    <m/>
    <m/>
    <m/>
    <m/>
    <m/>
    <s v=""/>
    <m/>
    <m/>
    <m/>
    <s v="FLN"/>
    <n v="9"/>
  </r>
  <r>
    <s v="Exp2"/>
    <m/>
    <s v="Aspiring 96-2"/>
    <x v="0"/>
    <x v="6"/>
    <x v="2"/>
    <d v="2014-07-22T00:00:00"/>
    <m/>
    <m/>
    <m/>
    <n v="3"/>
    <m/>
    <x v="12"/>
    <m/>
    <m/>
    <m/>
    <m/>
    <m/>
    <m/>
    <m/>
    <m/>
    <m/>
    <m/>
    <m/>
    <m/>
    <s v=""/>
    <m/>
    <m/>
    <m/>
    <s v="FLN"/>
    <n v="9"/>
  </r>
  <r>
    <s v="Exp2"/>
    <m/>
    <s v="Aspiring 96-2"/>
    <x v="0"/>
    <x v="6"/>
    <x v="2"/>
    <d v="2014-07-22T00:00:00"/>
    <m/>
    <m/>
    <m/>
    <n v="4"/>
    <m/>
    <x v="6"/>
    <m/>
    <m/>
    <m/>
    <m/>
    <m/>
    <m/>
    <m/>
    <m/>
    <m/>
    <m/>
    <m/>
    <m/>
    <s v=""/>
    <m/>
    <m/>
    <m/>
    <s v="FLN"/>
    <n v="10"/>
  </r>
  <r>
    <s v="Exp2"/>
    <m/>
    <s v="Aspiring 96-2"/>
    <x v="0"/>
    <x v="6"/>
    <x v="2"/>
    <d v="2014-07-22T00:00:00"/>
    <m/>
    <m/>
    <m/>
    <n v="5"/>
    <m/>
    <x v="12"/>
    <m/>
    <m/>
    <m/>
    <m/>
    <m/>
    <m/>
    <m/>
    <m/>
    <m/>
    <m/>
    <m/>
    <m/>
    <s v=""/>
    <m/>
    <m/>
    <m/>
    <s v="FLN"/>
    <n v="9"/>
  </r>
  <r>
    <s v="Exp2"/>
    <m/>
    <s v="Con 96-3"/>
    <x v="0"/>
    <x v="6"/>
    <x v="4"/>
    <d v="2014-07-22T00:00:00"/>
    <m/>
    <m/>
    <s v="Con 96-3"/>
    <n v="1"/>
    <m/>
    <x v="12"/>
    <m/>
    <n v="385"/>
    <m/>
    <m/>
    <m/>
    <n v="21"/>
    <m/>
    <m/>
    <n v="4"/>
    <m/>
    <m/>
    <m/>
    <n v="30"/>
    <m/>
    <m/>
    <m/>
    <s v="FLN"/>
    <n v="9"/>
  </r>
  <r>
    <s v="Exp2"/>
    <m/>
    <s v="Consort 96-1"/>
    <x v="0"/>
    <x v="6"/>
    <x v="4"/>
    <d v="2014-07-22T00:00:00"/>
    <m/>
    <m/>
    <s v="Consort 96-1"/>
    <n v="1"/>
    <m/>
    <x v="6"/>
    <m/>
    <n v="270"/>
    <m/>
    <m/>
    <m/>
    <n v="19"/>
    <m/>
    <m/>
    <m/>
    <m/>
    <m/>
    <m/>
    <n v="29"/>
    <m/>
    <m/>
    <m/>
    <s v="FLN"/>
    <n v="10"/>
  </r>
  <r>
    <s v="Exp2"/>
    <m/>
    <s v="Consort 96-1"/>
    <x v="0"/>
    <x v="6"/>
    <x v="4"/>
    <d v="2014-07-22T00:00:00"/>
    <m/>
    <m/>
    <m/>
    <n v="2"/>
    <m/>
    <x v="12"/>
    <m/>
    <n v="280"/>
    <m/>
    <m/>
    <m/>
    <n v="18"/>
    <m/>
    <m/>
    <m/>
    <m/>
    <m/>
    <m/>
    <n v="27"/>
    <m/>
    <m/>
    <m/>
    <s v="FLN"/>
    <n v="9"/>
  </r>
  <r>
    <s v="Exp2"/>
    <m/>
    <s v="Macro 96-1"/>
    <x v="0"/>
    <x v="6"/>
    <x v="5"/>
    <d v="2014-07-22T00:00:00"/>
    <m/>
    <m/>
    <s v="Macro 96-1"/>
    <n v="1"/>
    <m/>
    <x v="12"/>
    <m/>
    <n v="340"/>
    <m/>
    <m/>
    <m/>
    <n v="15"/>
    <m/>
    <m/>
    <n v="4"/>
    <m/>
    <m/>
    <m/>
    <n v="24"/>
    <m/>
    <m/>
    <m/>
    <s v="FLN"/>
    <n v="9"/>
  </r>
  <r>
    <s v="Exp2"/>
    <m/>
    <s v="Macro 96-1"/>
    <x v="0"/>
    <x v="6"/>
    <x v="5"/>
    <d v="2014-07-22T00:00:00"/>
    <m/>
    <m/>
    <m/>
    <n v="2"/>
    <m/>
    <x v="6"/>
    <m/>
    <n v="342"/>
    <m/>
    <m/>
    <m/>
    <n v="14"/>
    <m/>
    <m/>
    <n v="3"/>
    <m/>
    <m/>
    <m/>
    <n v="24"/>
    <m/>
    <m/>
    <m/>
    <s v="FLN"/>
    <n v="10"/>
  </r>
  <r>
    <s v="Exp2"/>
    <m/>
    <s v="Macro 96-1"/>
    <x v="0"/>
    <x v="6"/>
    <x v="5"/>
    <d v="2014-07-22T00:00:00"/>
    <m/>
    <m/>
    <m/>
    <n v="3"/>
    <m/>
    <x v="12"/>
    <m/>
    <n v="260"/>
    <m/>
    <m/>
    <m/>
    <n v="18"/>
    <m/>
    <m/>
    <n v="3"/>
    <m/>
    <m/>
    <m/>
    <n v="27"/>
    <m/>
    <m/>
    <m/>
    <s v="FLN"/>
    <n v="9"/>
  </r>
  <r>
    <s v="Exp2"/>
    <m/>
    <s v="Mac 96-3"/>
    <x v="1"/>
    <x v="6"/>
    <x v="5"/>
    <d v="2014-08-07T00:00:00"/>
    <m/>
    <m/>
    <s v="Mac 96-3"/>
    <n v="1"/>
    <m/>
    <x v="9"/>
    <n v="12"/>
    <m/>
    <m/>
    <m/>
    <m/>
    <m/>
    <m/>
    <m/>
    <n v="3"/>
    <m/>
    <m/>
    <m/>
    <s v=""/>
    <m/>
    <m/>
    <m/>
    <s v="FLN"/>
    <m/>
  </r>
  <r>
    <s v="Exp2"/>
    <m/>
    <s v="Mac 96-3"/>
    <x v="1"/>
    <x v="6"/>
    <x v="5"/>
    <d v="2014-08-07T00:00:00"/>
    <m/>
    <m/>
    <m/>
    <n v="2"/>
    <m/>
    <x v="9"/>
    <n v="12"/>
    <m/>
    <m/>
    <m/>
    <m/>
    <m/>
    <m/>
    <m/>
    <n v="3"/>
    <m/>
    <m/>
    <m/>
    <s v=""/>
    <m/>
    <m/>
    <m/>
    <s v="FLN"/>
    <m/>
  </r>
  <r>
    <s v="Exp2"/>
    <m/>
    <s v="Mac 96-3"/>
    <x v="1"/>
    <x v="6"/>
    <x v="5"/>
    <d v="2014-08-07T00:00:00"/>
    <m/>
    <m/>
    <m/>
    <n v="3"/>
    <m/>
    <x v="3"/>
    <n v="17"/>
    <m/>
    <m/>
    <m/>
    <m/>
    <m/>
    <m/>
    <m/>
    <n v="3"/>
    <m/>
    <m/>
    <m/>
    <s v=""/>
    <m/>
    <m/>
    <m/>
    <s v="FLN"/>
    <m/>
  </r>
  <r>
    <s v="Exp2"/>
    <m/>
    <s v="Mac 96-3"/>
    <x v="1"/>
    <x v="6"/>
    <x v="5"/>
    <d v="2014-08-07T00:00:00"/>
    <m/>
    <m/>
    <m/>
    <n v="4"/>
    <m/>
    <x v="10"/>
    <n v="18"/>
    <m/>
    <m/>
    <m/>
    <n v="2"/>
    <m/>
    <m/>
    <s v="&gt;TS"/>
    <m/>
    <m/>
    <m/>
    <m/>
    <s v=""/>
    <m/>
    <m/>
    <m/>
    <s v="FLN"/>
    <n v="16"/>
  </r>
  <r>
    <s v="Exp2"/>
    <m/>
    <s v="Mac 96-4"/>
    <x v="1"/>
    <x v="6"/>
    <x v="5"/>
    <d v="2014-08-07T00:00:00"/>
    <m/>
    <m/>
    <s v="Mac 96-4"/>
    <n v="1"/>
    <m/>
    <x v="9"/>
    <n v="12"/>
    <m/>
    <m/>
    <m/>
    <m/>
    <m/>
    <m/>
    <s v="FL"/>
    <n v="3"/>
    <m/>
    <m/>
    <m/>
    <s v=""/>
    <m/>
    <m/>
    <m/>
    <s v="FLN"/>
    <m/>
  </r>
  <r>
    <s v="Exp2"/>
    <m/>
    <s v="Mac 96-4"/>
    <x v="1"/>
    <x v="6"/>
    <x v="5"/>
    <d v="2014-08-07T00:00:00"/>
    <m/>
    <m/>
    <m/>
    <n v="2"/>
    <m/>
    <x v="2"/>
    <n v="13"/>
    <m/>
    <m/>
    <m/>
    <m/>
    <m/>
    <m/>
    <s v="FL"/>
    <n v="4"/>
    <m/>
    <m/>
    <m/>
    <s v=""/>
    <m/>
    <m/>
    <m/>
    <s v="FLN"/>
    <m/>
  </r>
  <r>
    <s v="Exp2"/>
    <m/>
    <s v="Mac 96-4"/>
    <x v="1"/>
    <x v="6"/>
    <x v="5"/>
    <d v="2014-08-07T00:00:00"/>
    <m/>
    <m/>
    <m/>
    <n v="3"/>
    <m/>
    <x v="1"/>
    <n v="16"/>
    <m/>
    <m/>
    <m/>
    <n v="2"/>
    <m/>
    <m/>
    <s v="&gt;TS"/>
    <m/>
    <m/>
    <m/>
    <m/>
    <s v=""/>
    <m/>
    <m/>
    <m/>
    <s v="FLN"/>
    <n v="14"/>
  </r>
  <r>
    <s v="Exp2"/>
    <m/>
    <s v="Mac 96-4"/>
    <x v="1"/>
    <x v="6"/>
    <x v="5"/>
    <d v="2014-08-07T00:00:00"/>
    <m/>
    <m/>
    <m/>
    <n v="4"/>
    <m/>
    <x v="10"/>
    <n v="18"/>
    <m/>
    <m/>
    <m/>
    <n v="4"/>
    <m/>
    <m/>
    <s v="&gt;TS"/>
    <m/>
    <m/>
    <m/>
    <m/>
    <s v=""/>
    <m/>
    <m/>
    <m/>
    <s v="FLN"/>
    <n v="14"/>
  </r>
  <r>
    <s v="Exp2"/>
    <m/>
    <s v="Macro 96-2"/>
    <x v="0"/>
    <x v="6"/>
    <x v="5"/>
    <d v="2014-08-07T00:00:00"/>
    <m/>
    <m/>
    <s v="Macro 96-2"/>
    <n v="1"/>
    <m/>
    <x v="7"/>
    <m/>
    <n v="350"/>
    <m/>
    <m/>
    <m/>
    <n v="15"/>
    <m/>
    <m/>
    <n v="4"/>
    <m/>
    <m/>
    <m/>
    <n v="26"/>
    <m/>
    <m/>
    <m/>
    <s v="FLN"/>
    <m/>
  </r>
  <r>
    <s v="Exp2"/>
    <m/>
    <s v="Macro 96-2"/>
    <x v="0"/>
    <x v="6"/>
    <x v="5"/>
    <d v="2014-08-07T00:00:00"/>
    <m/>
    <m/>
    <m/>
    <n v="2"/>
    <m/>
    <x v="12"/>
    <m/>
    <n v="260"/>
    <m/>
    <m/>
    <m/>
    <n v="11"/>
    <m/>
    <m/>
    <n v="5"/>
    <m/>
    <m/>
    <m/>
    <n v="20"/>
    <m/>
    <m/>
    <m/>
    <s v="FLN"/>
    <m/>
  </r>
  <r>
    <s v="Exp2"/>
    <m/>
    <s v="Macro 96-2"/>
    <x v="0"/>
    <x v="6"/>
    <x v="5"/>
    <d v="2014-08-07T00:00:00"/>
    <m/>
    <m/>
    <m/>
    <n v="3"/>
    <m/>
    <x v="5"/>
    <m/>
    <m/>
    <m/>
    <m/>
    <m/>
    <m/>
    <m/>
    <m/>
    <m/>
    <m/>
    <m/>
    <m/>
    <s v=""/>
    <m/>
    <m/>
    <m/>
    <s v="FLN"/>
    <m/>
  </r>
  <r>
    <s v="Exp3"/>
    <n v="300072"/>
    <n v="72"/>
    <x v="1"/>
    <x v="7"/>
    <x v="1"/>
    <d v="2014-05-16T00:00:00"/>
    <s v="Full_16h"/>
    <m/>
    <n v="72"/>
    <n v="1"/>
    <n v="0"/>
    <x v="17"/>
    <n v="3"/>
    <n v="53"/>
    <m/>
    <n v="51"/>
    <n v="3"/>
    <n v="2"/>
    <n v="0"/>
    <s v="V"/>
    <m/>
    <n v="137.14285714285714"/>
    <n v="0.37187500000000001"/>
    <n v="2.3718750000000002"/>
    <n v="7"/>
    <m/>
    <m/>
    <m/>
    <s v=""/>
    <n v="2"/>
  </r>
  <r>
    <s v="Exp3"/>
    <n v="300072"/>
    <n v="72"/>
    <x v="1"/>
    <x v="7"/>
    <x v="1"/>
    <d v="2014-05-16T00:00:00"/>
    <s v="Full_16h"/>
    <m/>
    <m/>
    <n v="2"/>
    <n v="0"/>
    <x v="17"/>
    <n v="3"/>
    <n v="44"/>
    <n v="58"/>
    <n v="106"/>
    <m/>
    <m/>
    <m/>
    <m/>
    <m/>
    <n v="137.14285714285714"/>
    <n v="0.7729166666666667"/>
    <n v="2.7729166666666667"/>
    <s v=""/>
    <m/>
    <m/>
    <m/>
    <s v=""/>
    <n v="2"/>
  </r>
  <r>
    <s v="Exp3"/>
    <n v="300072"/>
    <n v="72"/>
    <x v="1"/>
    <x v="7"/>
    <x v="1"/>
    <d v="2014-05-16T00:00:00"/>
    <s v="Full_16h"/>
    <m/>
    <m/>
    <n v="3"/>
    <n v="0"/>
    <x v="17"/>
    <n v="3"/>
    <n v="32"/>
    <n v="32"/>
    <n v="40"/>
    <n v="3"/>
    <n v="2"/>
    <n v="0"/>
    <s v="V"/>
    <m/>
    <n v="137.14285714285714"/>
    <n v="0.29166666666666669"/>
    <n v="2.2916666666666665"/>
    <n v="7"/>
    <m/>
    <m/>
    <m/>
    <s v=""/>
    <n v="2"/>
  </r>
  <r>
    <s v="Exp3"/>
    <n v="300091"/>
    <n v="91"/>
    <x v="1"/>
    <x v="7"/>
    <x v="1"/>
    <d v="2014-05-16T00:00:00"/>
    <s v="Full_16h"/>
    <m/>
    <n v="91"/>
    <n v="1"/>
    <n v="0"/>
    <x v="18"/>
    <n v="4"/>
    <n v="52"/>
    <m/>
    <n v="111"/>
    <n v="3"/>
    <n v="4"/>
    <n v="0"/>
    <s v="V"/>
    <m/>
    <n v="161.4"/>
    <n v="0.68773234200743494"/>
    <n v="3.6877323420074348"/>
    <n v="10"/>
    <m/>
    <m/>
    <m/>
    <s v=""/>
    <n v="3"/>
  </r>
  <r>
    <s v="Exp3"/>
    <n v="300091"/>
    <n v="91"/>
    <x v="1"/>
    <x v="7"/>
    <x v="1"/>
    <d v="2014-05-16T00:00:00"/>
    <s v="Full_16h"/>
    <m/>
    <m/>
    <n v="2"/>
    <n v="0"/>
    <x v="18"/>
    <n v="4"/>
    <n v="50"/>
    <n v="170"/>
    <n v="75"/>
    <n v="3"/>
    <n v="3"/>
    <n v="0"/>
    <s v="V"/>
    <m/>
    <n v="161.4"/>
    <n v="0.46468401486988847"/>
    <n v="3.4646840148698885"/>
    <n v="9"/>
    <m/>
    <m/>
    <m/>
    <s v=""/>
    <n v="3"/>
  </r>
  <r>
    <s v="Exp3"/>
    <n v="300091"/>
    <n v="91"/>
    <x v="1"/>
    <x v="7"/>
    <x v="1"/>
    <d v="2014-05-16T00:00:00"/>
    <s v="Full_16h"/>
    <m/>
    <m/>
    <n v="3"/>
    <n v="0"/>
    <x v="18"/>
    <n v="4"/>
    <n v="31"/>
    <n v="65"/>
    <n v="46"/>
    <n v="3"/>
    <n v="2"/>
    <n v="0"/>
    <s v="V"/>
    <m/>
    <n v="161.4"/>
    <n v="0.28500619578686492"/>
    <n v="3.285006195786865"/>
    <n v="8"/>
    <m/>
    <m/>
    <m/>
    <s v=""/>
    <n v="3"/>
  </r>
  <r>
    <s v="Exp3"/>
    <n v="300245"/>
    <n v="245"/>
    <x v="1"/>
    <x v="7"/>
    <x v="1"/>
    <d v="2014-05-16T00:00:00"/>
    <s v="Full_16h"/>
    <m/>
    <n v="245"/>
    <n v="1"/>
    <n v="0"/>
    <x v="18"/>
    <n v="4"/>
    <n v="61"/>
    <m/>
    <n v="118"/>
    <n v="3"/>
    <n v="4"/>
    <n v="0"/>
    <s v="V"/>
    <m/>
    <n v="161.4"/>
    <n v="0.73110285006195785"/>
    <n v="3.7311028500619576"/>
    <n v="10"/>
    <m/>
    <m/>
    <m/>
    <s v=""/>
    <n v="3"/>
  </r>
  <r>
    <s v="Exp3"/>
    <n v="300245"/>
    <n v="245"/>
    <x v="1"/>
    <x v="7"/>
    <x v="1"/>
    <d v="2014-05-16T00:00:00"/>
    <s v="Full_16h"/>
    <m/>
    <m/>
    <n v="2"/>
    <n v="1"/>
    <x v="18"/>
    <n v="4"/>
    <n v="61"/>
    <n v="160"/>
    <n v="126"/>
    <n v="3"/>
    <n v="4"/>
    <n v="0"/>
    <s v="V"/>
    <m/>
    <n v="161.4"/>
    <n v="0.7806691449814126"/>
    <n v="3.7806691449814127"/>
    <n v="10"/>
    <m/>
    <m/>
    <m/>
    <s v=""/>
    <n v="3"/>
  </r>
  <r>
    <s v="Exp3"/>
    <n v="300245"/>
    <n v="245"/>
    <x v="1"/>
    <x v="7"/>
    <x v="1"/>
    <d v="2014-05-16T00:00:00"/>
    <s v="Full_16h"/>
    <m/>
    <m/>
    <n v="3"/>
    <n v="0"/>
    <x v="18"/>
    <n v="4"/>
    <n v="61"/>
    <n v="159"/>
    <n v="89"/>
    <n v="3"/>
    <n v="3"/>
    <n v="0"/>
    <s v="V"/>
    <m/>
    <n v="161.4"/>
    <n v="0.55142503097893436"/>
    <n v="3.5514250309789341"/>
    <n v="9"/>
    <m/>
    <m/>
    <m/>
    <s v=""/>
    <n v="3"/>
  </r>
  <r>
    <s v="Exp3"/>
    <n v="300245"/>
    <n v="245"/>
    <x v="1"/>
    <x v="7"/>
    <x v="1"/>
    <d v="2014-05-16T00:00:00"/>
    <s v="Full_16h"/>
    <m/>
    <m/>
    <n v="4"/>
    <n v="0"/>
    <x v="18"/>
    <n v="4"/>
    <n v="62"/>
    <n v="151"/>
    <n v="79"/>
    <n v="3"/>
    <n v="3"/>
    <n v="0"/>
    <s v="V"/>
    <m/>
    <n v="161.4"/>
    <n v="0.48946716232961585"/>
    <n v="3.4894671623296158"/>
    <n v="9"/>
    <m/>
    <m/>
    <m/>
    <s v=""/>
    <n v="3"/>
  </r>
  <r>
    <s v="Exp3"/>
    <n v="300003"/>
    <n v="3"/>
    <x v="1"/>
    <x v="7"/>
    <x v="1"/>
    <d v="2014-05-23T00:00:00"/>
    <s v="Full_16h"/>
    <m/>
    <n v="3"/>
    <n v="1"/>
    <n v="1"/>
    <x v="19"/>
    <n v="6"/>
    <n v="75"/>
    <m/>
    <n v="131"/>
    <n v="4"/>
    <n v="10"/>
    <m/>
    <s v="DR"/>
    <m/>
    <n v="229"/>
    <n v="0.57205240174672489"/>
    <n v="5.572052401746725"/>
    <n v="19"/>
    <m/>
    <m/>
    <m/>
    <s v=""/>
    <n v="5"/>
  </r>
  <r>
    <s v="Exp3"/>
    <n v="300003"/>
    <n v="3"/>
    <x v="1"/>
    <x v="7"/>
    <x v="1"/>
    <d v="2014-05-23T00:00:00"/>
    <s v="Full_16h"/>
    <m/>
    <m/>
    <n v="2"/>
    <n v="0"/>
    <x v="20"/>
    <n v="6"/>
    <n v="45"/>
    <n v="147"/>
    <n v="50"/>
    <n v="4"/>
    <n v="4"/>
    <m/>
    <s v="V"/>
    <m/>
    <n v="191.55555555555554"/>
    <n v="0.26102088167053367"/>
    <n v="4.2610208816705333"/>
    <n v="12"/>
    <m/>
    <m/>
    <m/>
    <s v=""/>
    <n v="4"/>
  </r>
  <r>
    <s v="Exp3"/>
    <n v="300146"/>
    <n v="146"/>
    <x v="1"/>
    <x v="7"/>
    <x v="1"/>
    <d v="2014-05-23T00:00:00"/>
    <s v="Full_16h"/>
    <m/>
    <n v="146"/>
    <n v="1"/>
    <n v="0"/>
    <x v="19"/>
    <n v="6"/>
    <n v="67"/>
    <m/>
    <n v="61"/>
    <n v="3"/>
    <n v="10"/>
    <m/>
    <s v="DR"/>
    <m/>
    <n v="229"/>
    <n v="0.26637554585152839"/>
    <n v="5.2663755458515285"/>
    <n v="18"/>
    <m/>
    <m/>
    <m/>
    <s v=""/>
    <n v="5"/>
  </r>
  <r>
    <s v="Exp3"/>
    <n v="300146"/>
    <n v="146"/>
    <x v="1"/>
    <x v="7"/>
    <x v="1"/>
    <d v="2014-05-23T00:00:00"/>
    <s v="Full_16h"/>
    <m/>
    <m/>
    <n v="2"/>
    <n v="0"/>
    <x v="20"/>
    <n v="6"/>
    <n v="56"/>
    <n v="160"/>
    <n v="20"/>
    <n v="4"/>
    <n v="8"/>
    <m/>
    <s v="DR"/>
    <m/>
    <n v="191.55555555555554"/>
    <n v="0.10440835266821347"/>
    <n v="4.1044083526682131"/>
    <n v="16"/>
    <m/>
    <m/>
    <m/>
    <s v=""/>
    <n v="4"/>
  </r>
  <r>
    <s v="Exp3"/>
    <n v="300146"/>
    <n v="146"/>
    <x v="1"/>
    <x v="7"/>
    <x v="1"/>
    <d v="2014-05-23T00:00:00"/>
    <s v="Full_16h"/>
    <m/>
    <m/>
    <n v="3"/>
    <n v="0"/>
    <x v="20"/>
    <n v="5"/>
    <n v="61"/>
    <n v="170"/>
    <n v="150"/>
    <n v="3"/>
    <n v="7"/>
    <m/>
    <s v="DR"/>
    <m/>
    <n v="191.55555555555554"/>
    <n v="0.78306264501160094"/>
    <n v="4.7830626450116007"/>
    <n v="14"/>
    <m/>
    <m/>
    <m/>
    <s v=""/>
    <n v="4"/>
  </r>
  <r>
    <s v="Exp3"/>
    <n v="300183"/>
    <n v="183"/>
    <x v="1"/>
    <x v="7"/>
    <x v="1"/>
    <d v="2014-05-23T00:00:00"/>
    <s v="Full_16h"/>
    <m/>
    <n v="183"/>
    <n v="1"/>
    <n v="0"/>
    <x v="20"/>
    <n v="5"/>
    <n v="60"/>
    <m/>
    <n v="164"/>
    <n v="5"/>
    <n v="7"/>
    <m/>
    <s v="E"/>
    <m/>
    <n v="191.55555555555554"/>
    <n v="0.85614849187935038"/>
    <n v="4.8561484918793507"/>
    <n v="16"/>
    <m/>
    <m/>
    <m/>
    <s v=""/>
    <n v="4"/>
  </r>
  <r>
    <s v="Exp3"/>
    <n v="300183"/>
    <n v="183"/>
    <x v="1"/>
    <x v="7"/>
    <x v="1"/>
    <d v="2014-05-23T00:00:00"/>
    <s v="Full_16h"/>
    <m/>
    <m/>
    <n v="2"/>
    <n v="0"/>
    <x v="18"/>
    <n v="4"/>
    <n v="55"/>
    <n v="132"/>
    <n v="129"/>
    <n v="4"/>
    <n v="3"/>
    <m/>
    <s v="V"/>
    <m/>
    <n v="161.4"/>
    <n v="0.7992565055762082"/>
    <n v="3.7992565055762082"/>
    <n v="10"/>
    <m/>
    <m/>
    <m/>
    <s v=""/>
    <n v="3"/>
  </r>
  <r>
    <s v="Exp3"/>
    <n v="300183"/>
    <n v="183"/>
    <x v="1"/>
    <x v="7"/>
    <x v="1"/>
    <d v="2014-05-23T00:00:00"/>
    <s v="Full_16h"/>
    <m/>
    <m/>
    <n v="3"/>
    <n v="0"/>
    <x v="18"/>
    <n v="4"/>
    <n v="73"/>
    <n v="123"/>
    <n v="40"/>
    <n v="4"/>
    <n v="2"/>
    <m/>
    <s v="V"/>
    <m/>
    <n v="161.4"/>
    <n v="0.24783147459727384"/>
    <n v="3.2478314745972741"/>
    <n v="9"/>
    <m/>
    <m/>
    <m/>
    <s v=""/>
    <n v="3"/>
  </r>
  <r>
    <s v="Exp3"/>
    <n v="300022"/>
    <n v="22"/>
    <x v="1"/>
    <x v="7"/>
    <x v="1"/>
    <d v="2014-05-28T00:00:00"/>
    <s v="Full_16h"/>
    <m/>
    <n v="22"/>
    <n v="1"/>
    <n v="2"/>
    <x v="19"/>
    <n v="6"/>
    <n v="66"/>
    <m/>
    <n v="86"/>
    <n v="3"/>
    <n v="6"/>
    <m/>
    <s v="V"/>
    <m/>
    <n v="229"/>
    <n v="0.37554585152838427"/>
    <n v="5.3755458515283845"/>
    <n v="14"/>
    <m/>
    <m/>
    <m/>
    <s v=""/>
    <n v="5"/>
  </r>
  <r>
    <s v="Exp3"/>
    <n v="300022"/>
    <n v="22"/>
    <x v="1"/>
    <x v="7"/>
    <x v="1"/>
    <d v="2014-05-28T00:00:00"/>
    <s v="Full_16h"/>
    <m/>
    <m/>
    <n v="2"/>
    <n v="1"/>
    <x v="19"/>
    <n v="6"/>
    <n v="83"/>
    <n v="216"/>
    <n v="172"/>
    <n v="3"/>
    <n v="14"/>
    <n v="10"/>
    <s v="TS"/>
    <n v="1"/>
    <n v="229"/>
    <n v="0.75109170305676853"/>
    <n v="5.751091703056769"/>
    <n v="22"/>
    <m/>
    <m/>
    <m/>
    <s v=""/>
    <n v="5"/>
  </r>
  <r>
    <s v="Exp3"/>
    <n v="300022"/>
    <n v="22"/>
    <x v="1"/>
    <x v="7"/>
    <x v="1"/>
    <d v="2014-05-28T00:00:00"/>
    <s v="Full_16h"/>
    <m/>
    <m/>
    <n v="3"/>
    <n v="0"/>
    <x v="19"/>
    <n v="6"/>
    <n v="87"/>
    <n v="185"/>
    <n v="25"/>
    <n v="3"/>
    <n v="14"/>
    <n v="15"/>
    <s v="TS"/>
    <n v="2"/>
    <n v="229"/>
    <n v="0.1091703056768559"/>
    <n v="5.109170305676856"/>
    <n v="22"/>
    <m/>
    <m/>
    <m/>
    <s v=""/>
    <n v="5"/>
  </r>
  <r>
    <s v="Exp3"/>
    <n v="300022"/>
    <n v="22"/>
    <x v="1"/>
    <x v="7"/>
    <x v="1"/>
    <d v="2014-05-28T00:00:00"/>
    <s v="Full_16h"/>
    <m/>
    <m/>
    <n v="4"/>
    <n v="0"/>
    <x v="19"/>
    <n v="6"/>
    <n v="57"/>
    <n v="177"/>
    <n v="162"/>
    <n v="4"/>
    <n v="14"/>
    <m/>
    <s v="DR nearly TS"/>
    <n v="0"/>
    <n v="229"/>
    <n v="0.70742358078602618"/>
    <n v="5.7074235807860259"/>
    <n v="23"/>
    <m/>
    <m/>
    <m/>
    <s v=""/>
    <n v="5"/>
  </r>
  <r>
    <s v="Exp3"/>
    <n v="300079"/>
    <n v="79"/>
    <x v="1"/>
    <x v="7"/>
    <x v="1"/>
    <d v="2014-05-28T00:00:00"/>
    <s v="Full_16h"/>
    <m/>
    <n v="79"/>
    <n v="1"/>
    <n v="1"/>
    <x v="19"/>
    <n v="6"/>
    <n v="77"/>
    <m/>
    <n v="181"/>
    <n v="4"/>
    <n v="12"/>
    <m/>
    <s v="DR"/>
    <m/>
    <n v="229"/>
    <n v="0.79039301310043664"/>
    <n v="5.7903930131004362"/>
    <n v="21"/>
    <m/>
    <m/>
    <m/>
    <s v=""/>
    <n v="5"/>
  </r>
  <r>
    <s v="Exp3"/>
    <n v="300079"/>
    <n v="79"/>
    <x v="1"/>
    <x v="7"/>
    <x v="1"/>
    <d v="2014-05-28T00:00:00"/>
    <s v="Full_16h"/>
    <m/>
    <m/>
    <n v="2"/>
    <n v="0"/>
    <x v="20"/>
    <n v="5"/>
    <n v="60"/>
    <n v="157"/>
    <n v="143"/>
    <n v="4"/>
    <n v="13"/>
    <m/>
    <s v="DR"/>
    <m/>
    <n v="191.55555555555554"/>
    <n v="0.74651972157772628"/>
    <n v="4.7465197215777266"/>
    <n v="21"/>
    <m/>
    <m/>
    <m/>
    <s v=""/>
    <n v="4"/>
  </r>
  <r>
    <s v="Exp3"/>
    <n v="300079"/>
    <n v="79"/>
    <x v="1"/>
    <x v="7"/>
    <x v="1"/>
    <d v="2014-05-28T00:00:00"/>
    <s v="Full_16h"/>
    <m/>
    <m/>
    <n v="3"/>
    <n v="0"/>
    <x v="20"/>
    <n v="5"/>
    <n v="55"/>
    <n v="173"/>
    <n v="146"/>
    <n v="5"/>
    <n v="6"/>
    <m/>
    <s v="V"/>
    <m/>
    <n v="191.55555555555554"/>
    <n v="0.7621809744779583"/>
    <n v="4.7621809744779586"/>
    <n v="15"/>
    <m/>
    <m/>
    <m/>
    <s v=""/>
    <n v="4"/>
  </r>
  <r>
    <s v="Exp3"/>
    <n v="300122"/>
    <n v="122"/>
    <x v="1"/>
    <x v="7"/>
    <x v="1"/>
    <d v="2014-05-28T00:00:00"/>
    <s v="Full_16h"/>
    <m/>
    <n v="122"/>
    <n v="1"/>
    <n v="0"/>
    <x v="16"/>
    <n v="7"/>
    <n v="90"/>
    <m/>
    <n v="73"/>
    <n v="3"/>
    <n v="14"/>
    <n v="15"/>
    <s v="TS"/>
    <n v="2"/>
    <n v="173.2"/>
    <n v="0.42147806004618943"/>
    <n v="6.4214780600461898"/>
    <n v="23"/>
    <m/>
    <m/>
    <m/>
    <s v=""/>
    <n v="6"/>
  </r>
  <r>
    <s v="Exp3"/>
    <n v="300122"/>
    <n v="122"/>
    <x v="1"/>
    <x v="7"/>
    <x v="1"/>
    <d v="2014-05-28T00:00:00"/>
    <s v="Full_16h"/>
    <m/>
    <m/>
    <n v="2"/>
    <n v="1"/>
    <x v="19"/>
    <n v="6"/>
    <n v="73"/>
    <n v="211"/>
    <n v="183"/>
    <n v="5"/>
    <n v="11"/>
    <n v="8"/>
    <s v="DR nearly TS"/>
    <n v="1"/>
    <n v="229"/>
    <n v="0.79912663755458513"/>
    <n v="5.7991266375545854"/>
    <n v="21"/>
    <m/>
    <m/>
    <m/>
    <s v=""/>
    <n v="5"/>
  </r>
  <r>
    <s v="Exp3"/>
    <n v="300122"/>
    <n v="122"/>
    <x v="1"/>
    <x v="7"/>
    <x v="1"/>
    <d v="2014-05-28T00:00:00"/>
    <s v="Full_16h"/>
    <m/>
    <m/>
    <n v="3"/>
    <n v="0"/>
    <x v="19"/>
    <n v="6"/>
    <n v="60"/>
    <n v="210"/>
    <n v="55"/>
    <n v="4"/>
    <n v="6"/>
    <m/>
    <s v="V"/>
    <m/>
    <n v="229"/>
    <n v="0.24017467248908297"/>
    <n v="5.2401746724890828"/>
    <n v="15"/>
    <m/>
    <m/>
    <m/>
    <s v=""/>
    <n v="5"/>
  </r>
  <r>
    <s v="Exp3"/>
    <n v="300122"/>
    <n v="122"/>
    <x v="1"/>
    <x v="7"/>
    <x v="1"/>
    <d v="2014-05-28T00:00:00"/>
    <s v="Full_16h"/>
    <m/>
    <m/>
    <n v="4"/>
    <n v="0"/>
    <x v="19"/>
    <n v="6"/>
    <n v="56"/>
    <n v="140"/>
    <n v="43"/>
    <n v="3"/>
    <n v="10"/>
    <m/>
    <s v="DR"/>
    <m/>
    <n v="229"/>
    <n v="0.18777292576419213"/>
    <n v="5.1877729257641922"/>
    <n v="18"/>
    <m/>
    <m/>
    <m/>
    <s v=""/>
    <n v="5"/>
  </r>
  <r>
    <s v="Exp3"/>
    <n v="300114"/>
    <n v="114"/>
    <x v="1"/>
    <x v="7"/>
    <x v="1"/>
    <d v="2014-06-03T00:00:00"/>
    <s v="Full_16h"/>
    <m/>
    <n v="114"/>
    <n v="1"/>
    <n v="1"/>
    <x v="11"/>
    <n v="9"/>
    <n v="116"/>
    <m/>
    <n v="50"/>
    <n v="2"/>
    <n v="19"/>
    <n v="23"/>
    <s v="&gt;TS"/>
    <n v="3"/>
    <n v="154"/>
    <n v="0.32467532467532467"/>
    <n v="8.324675324675324"/>
    <n v="29"/>
    <m/>
    <m/>
    <m/>
    <s v=""/>
    <n v="8"/>
  </r>
  <r>
    <s v="Exp3"/>
    <n v="300114"/>
    <n v="114"/>
    <x v="1"/>
    <x v="7"/>
    <x v="1"/>
    <d v="2014-06-03T00:00:00"/>
    <s v="Full_16h"/>
    <m/>
    <m/>
    <n v="2"/>
    <n v="0"/>
    <x v="19"/>
    <n v="7"/>
    <n v="77"/>
    <n v="229"/>
    <n v="35"/>
    <n v="3"/>
    <n v="15"/>
    <m/>
    <s v="DR nearly TS"/>
    <n v="0"/>
    <n v="229"/>
    <n v="0.15283842794759825"/>
    <n v="5.1528384279475983"/>
    <n v="23"/>
    <m/>
    <m/>
    <m/>
    <s v=""/>
    <n v="5"/>
  </r>
  <r>
    <s v="Exp3"/>
    <n v="300114"/>
    <n v="114"/>
    <x v="1"/>
    <x v="7"/>
    <x v="1"/>
    <d v="2014-06-03T00:00:00"/>
    <s v="Full_16h"/>
    <m/>
    <m/>
    <n v="3"/>
    <n v="0"/>
    <x v="15"/>
    <n v="8"/>
    <n v="100"/>
    <n v="192"/>
    <n v="49"/>
    <n v="2"/>
    <n v="17"/>
    <n v="19"/>
    <s v="&gt;TS"/>
    <n v="2"/>
    <n v="193.66666666666666"/>
    <n v="0.25301204819277112"/>
    <n v="7.2530120481927707"/>
    <n v="26"/>
    <m/>
    <m/>
    <m/>
    <s v=""/>
    <n v="7"/>
  </r>
  <r>
    <s v="Exp3"/>
    <n v="300114"/>
    <n v="114"/>
    <x v="1"/>
    <x v="7"/>
    <x v="1"/>
    <d v="2014-06-03T00:00:00"/>
    <s v="Full_16h"/>
    <m/>
    <m/>
    <n v="4"/>
    <n v="0"/>
    <x v="19"/>
    <n v="6"/>
    <n v="85"/>
    <n v="200"/>
    <n v="206"/>
    <n v="2"/>
    <n v="15"/>
    <n v="12"/>
    <s v="&gt;TS"/>
    <n v="1"/>
    <n v="229"/>
    <n v="0.89956331877729256"/>
    <n v="5.8995633187772922"/>
    <n v="22"/>
    <m/>
    <m/>
    <m/>
    <s v=""/>
    <n v="5"/>
  </r>
  <r>
    <s v="Exp3"/>
    <n v="300121"/>
    <n v="121"/>
    <x v="1"/>
    <x v="7"/>
    <x v="1"/>
    <d v="2014-06-03T00:00:00"/>
    <s v="Full_16h"/>
    <m/>
    <n v="121"/>
    <n v="1"/>
    <n v="1"/>
    <x v="15"/>
    <n v="8"/>
    <n v="130"/>
    <m/>
    <n v="149"/>
    <n v="2"/>
    <n v="19"/>
    <n v="40"/>
    <s v="&gt;TS"/>
    <n v="2"/>
    <n v="193.66666666666666"/>
    <n v="0.76936316695352847"/>
    <n v="7.7693631669535286"/>
    <n v="28"/>
    <m/>
    <m/>
    <m/>
    <s v=""/>
    <n v="7"/>
  </r>
  <r>
    <s v="Exp3"/>
    <n v="300121"/>
    <n v="121"/>
    <x v="1"/>
    <x v="7"/>
    <x v="1"/>
    <d v="2014-06-03T00:00:00"/>
    <s v="Full_16h"/>
    <m/>
    <m/>
    <n v="2"/>
    <n v="0"/>
    <x v="15"/>
    <n v="8"/>
    <n v="113"/>
    <n v="189"/>
    <n v="110"/>
    <n v="2"/>
    <n v="17"/>
    <n v="34"/>
    <s v="&gt;TS"/>
    <n v="2"/>
    <n v="193.66666666666666"/>
    <n v="0.56798623063683307"/>
    <n v="7.5679862306368335"/>
    <n v="26"/>
    <m/>
    <m/>
    <m/>
    <s v=""/>
    <n v="7"/>
  </r>
  <r>
    <s v="Exp3"/>
    <n v="300121"/>
    <n v="121"/>
    <x v="1"/>
    <x v="7"/>
    <x v="1"/>
    <d v="2014-06-03T00:00:00"/>
    <s v="Full_16h"/>
    <m/>
    <m/>
    <n v="3"/>
    <n v="0"/>
    <x v="16"/>
    <n v="7"/>
    <n v="91"/>
    <n v="160"/>
    <n v="40"/>
    <n v="3"/>
    <n v="15"/>
    <n v="30"/>
    <s v="&gt;TS"/>
    <n v="2"/>
    <n v="173.2"/>
    <n v="0.23094688221709009"/>
    <n v="6.2309468822170899"/>
    <n v="24"/>
    <m/>
    <m/>
    <m/>
    <s v=""/>
    <n v="6"/>
  </r>
  <r>
    <s v="Exp3"/>
    <n v="300250"/>
    <n v="250"/>
    <x v="1"/>
    <x v="7"/>
    <x v="1"/>
    <d v="2014-06-03T00:00:00"/>
    <s v="Full_16h"/>
    <m/>
    <n v="250"/>
    <n v="1"/>
    <n v="1"/>
    <x v="16"/>
    <n v="8"/>
    <n v="90"/>
    <m/>
    <n v="45"/>
    <n v="3"/>
    <n v="16"/>
    <n v="10"/>
    <s v="TS"/>
    <n v="1"/>
    <n v="173.2"/>
    <n v="0.25981524249422633"/>
    <n v="6.2598152424942262"/>
    <n v="25"/>
    <m/>
    <m/>
    <m/>
    <s v=""/>
    <n v="6"/>
  </r>
  <r>
    <s v="Exp3"/>
    <n v="300250"/>
    <n v="250"/>
    <x v="1"/>
    <x v="7"/>
    <x v="1"/>
    <d v="2014-06-03T00:00:00"/>
    <s v="Full_16h"/>
    <m/>
    <m/>
    <n v="2"/>
    <n v="3"/>
    <x v="16"/>
    <n v="7"/>
    <n v="88"/>
    <n v="281"/>
    <n v="200"/>
    <n v="5"/>
    <n v="10"/>
    <m/>
    <s v="E"/>
    <m/>
    <n v="173.2"/>
    <n v="1.1547344110854505"/>
    <n v="7.1547344110854505"/>
    <n v="21"/>
    <m/>
    <m/>
    <m/>
    <s v=""/>
    <n v="6"/>
  </r>
  <r>
    <s v="Exp3"/>
    <n v="300250"/>
    <n v="250"/>
    <x v="1"/>
    <x v="7"/>
    <x v="1"/>
    <d v="2014-06-03T00:00:00"/>
    <s v="Full_16h"/>
    <m/>
    <m/>
    <n v="3"/>
    <n v="0"/>
    <x v="19"/>
    <n v="6"/>
    <n v="46"/>
    <n v="156"/>
    <n v="82"/>
    <n v="4"/>
    <n v="10"/>
    <m/>
    <s v="DR"/>
    <m/>
    <n v="229"/>
    <n v="0.35807860262008734"/>
    <n v="5.3580786026200871"/>
    <n v="19"/>
    <m/>
    <m/>
    <m/>
    <s v=""/>
    <n v="5"/>
  </r>
  <r>
    <s v="Exp3"/>
    <n v="300109"/>
    <n v="109"/>
    <x v="1"/>
    <x v="7"/>
    <x v="1"/>
    <d v="2014-06-10T00:00:00"/>
    <s v="Full_16h"/>
    <m/>
    <n v="109"/>
    <n v="1"/>
    <n v="1"/>
    <x v="12"/>
    <n v="9"/>
    <n v="214"/>
    <n v="182"/>
    <m/>
    <n v="0"/>
    <n v="20"/>
    <n v="210"/>
    <s v="FL"/>
    <n v="3"/>
    <n v="154"/>
    <n v="0"/>
    <n v="9"/>
    <n v="29"/>
    <m/>
    <m/>
    <m/>
    <s v="FLN"/>
    <n v="9"/>
  </r>
  <r>
    <s v="Exp3"/>
    <n v="300109"/>
    <n v="109"/>
    <x v="1"/>
    <x v="7"/>
    <x v="1"/>
    <d v="2014-06-10T00:00:00"/>
    <s v="Full_16h"/>
    <m/>
    <m/>
    <n v="2"/>
    <n v="0"/>
    <x v="15"/>
    <n v="8"/>
    <n v="110"/>
    <n v="150"/>
    <n v="50"/>
    <n v="1"/>
    <n v="16"/>
    <m/>
    <s v="&gt;TS"/>
    <n v="3"/>
    <n v="193.66666666666666"/>
    <n v="0.25817555938037867"/>
    <n v="7.2581755593803789"/>
    <n v="24"/>
    <m/>
    <m/>
    <m/>
    <s v=""/>
    <n v="7"/>
  </r>
  <r>
    <s v="Exp3"/>
    <n v="300110"/>
    <n v="110"/>
    <x v="1"/>
    <x v="7"/>
    <x v="1"/>
    <d v="2014-06-10T00:00:00"/>
    <s v="Full_16h"/>
    <d v="2014-06-10T00:00:00"/>
    <n v="110"/>
    <n v="1"/>
    <n v="0"/>
    <x v="11"/>
    <n v="9"/>
    <n v="135"/>
    <m/>
    <n v="140"/>
    <n v="1"/>
    <n v="18"/>
    <n v="120"/>
    <s v="&gt;TS"/>
    <n v="3"/>
    <n v="154"/>
    <n v="0.90909090909090906"/>
    <n v="8.9090909090909083"/>
    <n v="27"/>
    <m/>
    <m/>
    <m/>
    <s v=""/>
    <n v="8"/>
  </r>
  <r>
    <s v="Exp3"/>
    <n v="300110"/>
    <n v="110"/>
    <x v="1"/>
    <x v="7"/>
    <x v="1"/>
    <d v="2014-06-10T00:00:00"/>
    <s v="Full_16h"/>
    <m/>
    <m/>
    <n v="2"/>
    <n v="0"/>
    <x v="15"/>
    <n v="8"/>
    <n v="195"/>
    <n v="147"/>
    <n v="114"/>
    <n v="1"/>
    <n v="15"/>
    <n v="130"/>
    <s v="&gt;TS"/>
    <n v="4"/>
    <n v="193.66666666666666"/>
    <n v="0.58864027538726338"/>
    <n v="7.588640275387263"/>
    <n v="23"/>
    <m/>
    <m/>
    <m/>
    <s v=""/>
    <n v="7"/>
  </r>
  <r>
    <s v="Exp3"/>
    <n v="300110"/>
    <n v="110"/>
    <x v="1"/>
    <x v="7"/>
    <x v="1"/>
    <d v="2014-06-10T00:00:00"/>
    <s v="Full_16h"/>
    <m/>
    <m/>
    <n v="3"/>
    <n v="0"/>
    <x v="11"/>
    <n v="9"/>
    <n v="133"/>
    <n v="180"/>
    <n v="133"/>
    <n v="2"/>
    <n v="17"/>
    <n v="50"/>
    <s v="&gt;TS"/>
    <n v="2"/>
    <n v="154"/>
    <n v="0.86363636363636365"/>
    <n v="8.8636363636363633"/>
    <n v="27"/>
    <m/>
    <m/>
    <m/>
    <s v=""/>
    <n v="8"/>
  </r>
  <r>
    <s v="Exp3"/>
    <n v="300110"/>
    <n v="110"/>
    <x v="1"/>
    <x v="7"/>
    <x v="1"/>
    <d v="2014-06-10T00:00:00"/>
    <s v="Full_16h"/>
    <m/>
    <m/>
    <n v="4"/>
    <n v="0"/>
    <x v="15"/>
    <n v="8"/>
    <n v="92"/>
    <n v="188"/>
    <n v="140"/>
    <n v="3"/>
    <n v="14"/>
    <n v="30"/>
    <s v="&gt;TS"/>
    <n v="2"/>
    <n v="193.66666666666666"/>
    <n v="0.72289156626506024"/>
    <n v="7.7228915662650603"/>
    <n v="24"/>
    <m/>
    <m/>
    <m/>
    <s v=""/>
    <n v="7"/>
  </r>
  <r>
    <s v="Exp3"/>
    <n v="300237"/>
    <n v="237"/>
    <x v="1"/>
    <x v="7"/>
    <x v="1"/>
    <d v="2014-06-10T00:00:00"/>
    <s v="Full_16h"/>
    <m/>
    <n v="237"/>
    <n v="1"/>
    <n v="1"/>
    <x v="12"/>
    <n v="9"/>
    <n v="290"/>
    <n v="145"/>
    <m/>
    <n v="0"/>
    <n v="16"/>
    <n v="260"/>
    <s v="FL"/>
    <n v="4"/>
    <n v="154"/>
    <n v="0"/>
    <n v="9"/>
    <n v="25"/>
    <m/>
    <m/>
    <m/>
    <s v="FLN"/>
    <n v="9"/>
  </r>
  <r>
    <s v="Exp3"/>
    <n v="300237"/>
    <n v="237"/>
    <x v="1"/>
    <x v="7"/>
    <x v="1"/>
    <d v="2014-06-10T00:00:00"/>
    <s v="Full_16h"/>
    <m/>
    <m/>
    <n v="2"/>
    <n v="1"/>
    <x v="12"/>
    <n v="9"/>
    <n v="280"/>
    <n v="135"/>
    <m/>
    <n v="0"/>
    <m/>
    <n v="130"/>
    <s v="FL (Bronched apex still V)"/>
    <n v="4"/>
    <n v="154"/>
    <n v="0"/>
    <n v="9"/>
    <s v=""/>
    <m/>
    <m/>
    <m/>
    <s v="FLN"/>
    <n v="9"/>
  </r>
  <r>
    <s v="Exp3"/>
    <n v="300237"/>
    <n v="237"/>
    <x v="1"/>
    <x v="7"/>
    <x v="1"/>
    <d v="2014-06-10T00:00:00"/>
    <s v="Full_16h"/>
    <m/>
    <m/>
    <n v="3"/>
    <n v="0"/>
    <x v="11"/>
    <n v="9"/>
    <n v="107"/>
    <n v="257"/>
    <n v="21"/>
    <n v="3"/>
    <n v="19"/>
    <n v="15"/>
    <s v="&gt;TS"/>
    <n v="1"/>
    <n v="154"/>
    <n v="0.13636363636363635"/>
    <n v="8.1363636363636367"/>
    <n v="30"/>
    <m/>
    <m/>
    <m/>
    <s v=""/>
    <n v="8"/>
  </r>
  <r>
    <s v="Exp3"/>
    <n v="300237"/>
    <n v="237"/>
    <x v="1"/>
    <x v="7"/>
    <x v="1"/>
    <d v="2014-06-10T00:00:00"/>
    <s v="Full_16h"/>
    <m/>
    <m/>
    <n v="4"/>
    <n v="0"/>
    <x v="11"/>
    <n v="9"/>
    <n v="182"/>
    <n v="144"/>
    <n v="88"/>
    <n v="1"/>
    <n v="13"/>
    <n v="120"/>
    <s v="&gt;TS"/>
    <n v="4"/>
    <n v="154"/>
    <n v="0.5714285714285714"/>
    <n v="8.5714285714285712"/>
    <n v="22"/>
    <m/>
    <m/>
    <m/>
    <s v=""/>
    <n v="8"/>
  </r>
  <r>
    <s v="Exp3"/>
    <n v="300285"/>
    <n v="285"/>
    <x v="1"/>
    <x v="7"/>
    <x v="1"/>
    <d v="2014-06-10T00:00:00"/>
    <s v="Full_16h"/>
    <m/>
    <n v="285"/>
    <n v="1"/>
    <n v="2"/>
    <x v="16"/>
    <n v="7"/>
    <n v="143"/>
    <n v="246"/>
    <n v="30"/>
    <n v="1"/>
    <n v="18"/>
    <n v="45"/>
    <s v="&gt;TS"/>
    <n v="2"/>
    <n v="173.2"/>
    <n v="0.17321016166281755"/>
    <n v="6.1732101616628174"/>
    <n v="25"/>
    <m/>
    <m/>
    <m/>
    <s v=""/>
    <n v="6"/>
  </r>
  <r>
    <s v="Exp3"/>
    <n v="300044"/>
    <n v="44"/>
    <x v="1"/>
    <x v="7"/>
    <x v="1"/>
    <d v="2014-07-23T00:00:00"/>
    <s v="Full_16h"/>
    <m/>
    <n v="44"/>
    <n v="1"/>
    <m/>
    <x v="11"/>
    <m/>
    <n v="390"/>
    <m/>
    <m/>
    <m/>
    <n v="23"/>
    <m/>
    <m/>
    <n v="3"/>
    <n v="154"/>
    <n v="0"/>
    <n v="8"/>
    <n v="31"/>
    <m/>
    <m/>
    <m/>
    <s v="FLN"/>
    <n v="8"/>
  </r>
  <r>
    <s v="Exp3"/>
    <n v="300044"/>
    <n v="44"/>
    <x v="1"/>
    <x v="7"/>
    <x v="1"/>
    <d v="2014-07-23T00:00:00"/>
    <s v="Full_16h"/>
    <m/>
    <m/>
    <n v="2"/>
    <m/>
    <x v="11"/>
    <m/>
    <n v="370"/>
    <m/>
    <m/>
    <m/>
    <n v="18"/>
    <m/>
    <m/>
    <n v="3"/>
    <n v="154"/>
    <n v="0"/>
    <n v="8"/>
    <n v="26"/>
    <m/>
    <m/>
    <m/>
    <s v="FLN"/>
    <n v="8"/>
  </r>
  <r>
    <s v="Exp3"/>
    <n v="300044"/>
    <n v="44"/>
    <x v="1"/>
    <x v="7"/>
    <x v="1"/>
    <d v="2014-07-23T00:00:00"/>
    <s v="Full_16h"/>
    <m/>
    <m/>
    <n v="3"/>
    <m/>
    <x v="12"/>
    <m/>
    <n v="300"/>
    <m/>
    <m/>
    <m/>
    <n v="15"/>
    <m/>
    <m/>
    <n v="3"/>
    <n v="154"/>
    <n v="0"/>
    <n v="9"/>
    <n v="24"/>
    <m/>
    <m/>
    <m/>
    <s v="FLN"/>
    <n v="9"/>
  </r>
  <r>
    <s v="Exp3"/>
    <n v="300221"/>
    <n v="221"/>
    <x v="1"/>
    <x v="7"/>
    <x v="1"/>
    <d v="2014-07-23T00:00:00"/>
    <s v="Full_16h"/>
    <m/>
    <n v="221"/>
    <n v="1"/>
    <m/>
    <x v="9"/>
    <m/>
    <n v="425"/>
    <m/>
    <m/>
    <m/>
    <n v="21"/>
    <m/>
    <m/>
    <n v="3"/>
    <n v="154"/>
    <n v="0"/>
    <n v="12"/>
    <n v="33"/>
    <m/>
    <m/>
    <m/>
    <s v="FLN"/>
    <n v="12"/>
  </r>
  <r>
    <s v="Exp3"/>
    <n v="300221"/>
    <n v="221"/>
    <x v="1"/>
    <x v="7"/>
    <x v="1"/>
    <d v="2014-07-23T00:00:00"/>
    <s v="Full_16h"/>
    <m/>
    <m/>
    <n v="2"/>
    <m/>
    <x v="7"/>
    <m/>
    <n v="405"/>
    <m/>
    <m/>
    <m/>
    <n v="18"/>
    <m/>
    <m/>
    <n v="4"/>
    <n v="154"/>
    <n v="0"/>
    <n v="11"/>
    <n v="29"/>
    <m/>
    <m/>
    <m/>
    <s v="FLN"/>
    <n v="11"/>
  </r>
  <r>
    <s v="Exp3"/>
    <n v="300221"/>
    <n v="221"/>
    <x v="1"/>
    <x v="7"/>
    <x v="1"/>
    <d v="2014-07-23T00:00:00"/>
    <s v="Full_16h"/>
    <m/>
    <m/>
    <n v="3"/>
    <m/>
    <x v="15"/>
    <m/>
    <n v="305"/>
    <m/>
    <m/>
    <m/>
    <n v="15"/>
    <m/>
    <m/>
    <n v="3"/>
    <n v="193.66666666666666"/>
    <n v="0"/>
    <n v="7"/>
    <n v="22"/>
    <m/>
    <m/>
    <m/>
    <s v="FLN"/>
    <n v="7"/>
  </r>
  <r>
    <s v="Exp3"/>
    <n v="300221"/>
    <n v="221"/>
    <x v="1"/>
    <x v="7"/>
    <x v="1"/>
    <d v="2014-07-23T00:00:00"/>
    <s v="Full_16h"/>
    <m/>
    <m/>
    <n v="4"/>
    <m/>
    <x v="12"/>
    <m/>
    <n v="290"/>
    <m/>
    <m/>
    <m/>
    <n v="14"/>
    <m/>
    <m/>
    <n v="3"/>
    <n v="154"/>
    <n v="0"/>
    <n v="9"/>
    <n v="23"/>
    <m/>
    <m/>
    <m/>
    <s v="FLN"/>
    <n v="9"/>
  </r>
  <r>
    <s v="Exp3"/>
    <n v="300266"/>
    <n v="266"/>
    <x v="1"/>
    <x v="7"/>
    <x v="1"/>
    <d v="2014-07-23T00:00:00"/>
    <s v="Full_16h"/>
    <m/>
    <n v="266"/>
    <n v="1"/>
    <m/>
    <x v="6"/>
    <m/>
    <n v="335"/>
    <m/>
    <m/>
    <m/>
    <n v="17"/>
    <m/>
    <m/>
    <n v="4"/>
    <n v="154"/>
    <n v="0"/>
    <n v="10"/>
    <n v="27"/>
    <m/>
    <m/>
    <m/>
    <s v="FLN"/>
    <n v="10"/>
  </r>
  <r>
    <s v="Exp3"/>
    <n v="300266"/>
    <n v="266"/>
    <x v="1"/>
    <x v="7"/>
    <x v="1"/>
    <d v="2014-07-23T00:00:00"/>
    <s v="Full_16h"/>
    <m/>
    <m/>
    <n v="2"/>
    <m/>
    <x v="12"/>
    <m/>
    <n v="335"/>
    <m/>
    <m/>
    <m/>
    <n v="15"/>
    <m/>
    <m/>
    <n v="4"/>
    <n v="154"/>
    <n v="0"/>
    <n v="9"/>
    <n v="24"/>
    <m/>
    <m/>
    <m/>
    <s v="FLN"/>
    <n v="9"/>
  </r>
  <r>
    <s v="Exp3"/>
    <n v="300266"/>
    <n v="266"/>
    <x v="1"/>
    <x v="7"/>
    <x v="1"/>
    <d v="2014-07-23T00:00:00"/>
    <s v="Full_16h"/>
    <m/>
    <m/>
    <n v="3"/>
    <m/>
    <x v="12"/>
    <m/>
    <n v="375"/>
    <m/>
    <m/>
    <m/>
    <n v="14"/>
    <m/>
    <m/>
    <n v="5"/>
    <n v="154"/>
    <n v="0"/>
    <n v="9"/>
    <n v="23"/>
    <m/>
    <m/>
    <m/>
    <s v="FLN"/>
    <n v="9"/>
  </r>
  <r>
    <s v="Exp3"/>
    <n v="300266"/>
    <n v="266"/>
    <x v="1"/>
    <x v="7"/>
    <x v="1"/>
    <d v="2014-07-23T00:00:00"/>
    <s v="Full_16h"/>
    <m/>
    <m/>
    <n v="4"/>
    <m/>
    <x v="12"/>
    <m/>
    <n v="345"/>
    <m/>
    <m/>
    <m/>
    <n v="17"/>
    <m/>
    <m/>
    <n v="3"/>
    <n v="154"/>
    <n v="0"/>
    <n v="9"/>
    <n v="26"/>
    <m/>
    <m/>
    <m/>
    <s v="FLN"/>
    <n v="9"/>
  </r>
  <r>
    <s v="Exp3"/>
    <n v="300281"/>
    <n v="281"/>
    <x v="1"/>
    <x v="7"/>
    <x v="1"/>
    <d v="2014-07-23T00:00:00"/>
    <s v="Full_16h"/>
    <m/>
    <n v="281"/>
    <n v="1"/>
    <m/>
    <x v="12"/>
    <m/>
    <n v="385"/>
    <m/>
    <m/>
    <m/>
    <n v="19"/>
    <m/>
    <m/>
    <n v="4"/>
    <n v="154"/>
    <n v="0"/>
    <n v="9"/>
    <n v="28"/>
    <m/>
    <m/>
    <m/>
    <s v="FLN"/>
    <n v="9"/>
  </r>
  <r>
    <s v="Exp3"/>
    <n v="300281"/>
    <n v="281"/>
    <x v="1"/>
    <x v="7"/>
    <x v="1"/>
    <d v="2014-07-23T00:00:00"/>
    <s v="Full_16h"/>
    <m/>
    <m/>
    <n v="2"/>
    <m/>
    <x v="12"/>
    <m/>
    <n v="330"/>
    <m/>
    <m/>
    <m/>
    <n v="16"/>
    <m/>
    <m/>
    <n v="4"/>
    <n v="154"/>
    <n v="0"/>
    <n v="9"/>
    <n v="25"/>
    <m/>
    <m/>
    <m/>
    <s v="FLN"/>
    <n v="9"/>
  </r>
  <r>
    <s v="Exp3"/>
    <n v="300307"/>
    <n v="307"/>
    <x v="1"/>
    <x v="7"/>
    <x v="1"/>
    <d v="2014-07-23T00:00:00"/>
    <s v="Full_16h"/>
    <m/>
    <n v="307"/>
    <n v="1"/>
    <m/>
    <x v="12"/>
    <m/>
    <n v="345"/>
    <m/>
    <m/>
    <m/>
    <n v="14"/>
    <m/>
    <m/>
    <n v="4"/>
    <n v="154"/>
    <n v="0"/>
    <n v="9"/>
    <n v="23"/>
    <m/>
    <m/>
    <m/>
    <s v="FLN"/>
    <n v="9"/>
  </r>
  <r>
    <s v="Exp3"/>
    <n v="300307"/>
    <n v="307"/>
    <x v="1"/>
    <x v="7"/>
    <x v="1"/>
    <d v="2014-07-23T00:00:00"/>
    <s v="Full_16h"/>
    <m/>
    <m/>
    <n v="2"/>
    <m/>
    <x v="12"/>
    <m/>
    <n v="330"/>
    <m/>
    <m/>
    <m/>
    <n v="15"/>
    <m/>
    <m/>
    <n v="3"/>
    <n v="154"/>
    <n v="0"/>
    <n v="9"/>
    <n v="24"/>
    <m/>
    <m/>
    <m/>
    <s v="FLN"/>
    <n v="9"/>
  </r>
  <r>
    <s v="Exp3"/>
    <n v="300307"/>
    <n v="307"/>
    <x v="1"/>
    <x v="7"/>
    <x v="1"/>
    <d v="2014-07-23T00:00:00"/>
    <s v="Full_16h"/>
    <m/>
    <m/>
    <n v="3"/>
    <m/>
    <x v="6"/>
    <m/>
    <n v="400"/>
    <m/>
    <m/>
    <m/>
    <n v="18"/>
    <m/>
    <m/>
    <n v="4"/>
    <n v="154"/>
    <n v="0"/>
    <n v="10"/>
    <n v="28"/>
    <m/>
    <m/>
    <m/>
    <s v="FLN"/>
    <n v="10"/>
  </r>
  <r>
    <s v="Exp3"/>
    <n v="300331"/>
    <n v="331"/>
    <x v="1"/>
    <x v="7"/>
    <x v="1"/>
    <d v="2014-07-23T00:00:00"/>
    <s v="Full_16h"/>
    <m/>
    <n v="331"/>
    <n v="1"/>
    <m/>
    <x v="12"/>
    <m/>
    <n v="370"/>
    <m/>
    <m/>
    <m/>
    <n v="19"/>
    <m/>
    <m/>
    <n v="3"/>
    <n v="154"/>
    <n v="0"/>
    <n v="9"/>
    <n v="28"/>
    <m/>
    <m/>
    <m/>
    <s v="FLN"/>
    <n v="9"/>
  </r>
  <r>
    <s v="Exp3"/>
    <n v="300331"/>
    <n v="331"/>
    <x v="1"/>
    <x v="7"/>
    <x v="1"/>
    <d v="2014-07-23T00:00:00"/>
    <s v="Full_16h"/>
    <m/>
    <m/>
    <n v="2"/>
    <m/>
    <x v="12"/>
    <m/>
    <n v="323"/>
    <m/>
    <m/>
    <m/>
    <n v="18"/>
    <m/>
    <m/>
    <n v="3"/>
    <n v="154"/>
    <n v="0"/>
    <n v="9"/>
    <n v="27"/>
    <m/>
    <m/>
    <m/>
    <s v="FLN"/>
    <n v="9"/>
  </r>
  <r>
    <s v="Exp3"/>
    <n v="300331"/>
    <n v="331"/>
    <x v="1"/>
    <x v="7"/>
    <x v="1"/>
    <d v="2014-07-23T00:00:00"/>
    <s v="Full_16h"/>
    <m/>
    <m/>
    <n v="3"/>
    <m/>
    <x v="12"/>
    <m/>
    <n v="390"/>
    <m/>
    <m/>
    <m/>
    <n v="19"/>
    <m/>
    <m/>
    <n v="3"/>
    <n v="154"/>
    <n v="0"/>
    <n v="9"/>
    <n v="28"/>
    <m/>
    <m/>
    <m/>
    <s v="FLN"/>
    <n v="9"/>
  </r>
  <r>
    <s v="Exp3"/>
    <n v="300046"/>
    <n v="46"/>
    <x v="1"/>
    <x v="7"/>
    <x v="10"/>
    <d v="2014-05-16T00:00:00"/>
    <s v="Full_16h"/>
    <m/>
    <n v="46"/>
    <n v="1"/>
    <n v="0"/>
    <x v="17"/>
    <n v="3"/>
    <n v="92"/>
    <m/>
    <n v="112"/>
    <n v="3"/>
    <n v="2"/>
    <n v="0"/>
    <s v="V"/>
    <m/>
    <n v="160"/>
    <n v="0.7"/>
    <n v="2.7"/>
    <n v="7"/>
    <m/>
    <m/>
    <m/>
    <s v=""/>
    <n v="2"/>
  </r>
  <r>
    <s v="Exp3"/>
    <n v="300046"/>
    <n v="46"/>
    <x v="1"/>
    <x v="7"/>
    <x v="10"/>
    <d v="2014-05-16T00:00:00"/>
    <s v="Full_16h"/>
    <m/>
    <m/>
    <n v="2"/>
    <n v="0"/>
    <x v="17"/>
    <n v="3"/>
    <n v="94"/>
    <n v="78"/>
    <n v="71"/>
    <n v="3"/>
    <n v="2"/>
    <n v="0"/>
    <s v="V"/>
    <m/>
    <n v="160"/>
    <n v="0.44374999999999998"/>
    <n v="2.4437500000000001"/>
    <n v="7"/>
    <m/>
    <m/>
    <m/>
    <s v=""/>
    <n v="2"/>
  </r>
  <r>
    <s v="Exp3"/>
    <n v="300046"/>
    <n v="46"/>
    <x v="1"/>
    <x v="7"/>
    <x v="10"/>
    <d v="2014-05-16T00:00:00"/>
    <s v="Full_16h"/>
    <m/>
    <m/>
    <n v="3"/>
    <n v="0"/>
    <x v="17"/>
    <n v="3"/>
    <n v="103"/>
    <n v="106"/>
    <n v="112"/>
    <n v="3"/>
    <n v="2"/>
    <n v="0"/>
    <s v="V"/>
    <m/>
    <n v="160"/>
    <n v="0.7"/>
    <n v="2.7"/>
    <n v="7"/>
    <m/>
    <m/>
    <m/>
    <s v=""/>
    <n v="2"/>
  </r>
  <r>
    <s v="Exp3"/>
    <n v="300129"/>
    <n v="129"/>
    <x v="1"/>
    <x v="7"/>
    <x v="10"/>
    <d v="2014-05-16T00:00:00"/>
    <s v="Full_16h"/>
    <m/>
    <n v="129"/>
    <n v="1"/>
    <n v="0"/>
    <x v="17"/>
    <n v="3"/>
    <n v="75"/>
    <m/>
    <n v="160"/>
    <n v="3"/>
    <n v="5"/>
    <n v="0"/>
    <s v="V"/>
    <m/>
    <n v="160"/>
    <n v="1"/>
    <n v="3"/>
    <n v="10"/>
    <m/>
    <m/>
    <m/>
    <s v=""/>
    <n v="2"/>
  </r>
  <r>
    <s v="Exp3"/>
    <n v="300129"/>
    <n v="129"/>
    <x v="1"/>
    <x v="7"/>
    <x v="10"/>
    <d v="2014-05-16T00:00:00"/>
    <s v="Full_16h"/>
    <m/>
    <m/>
    <n v="2"/>
    <n v="0"/>
    <x v="17"/>
    <n v="3"/>
    <n v="55"/>
    <n v="97"/>
    <n v="135"/>
    <n v="3"/>
    <n v="2"/>
    <n v="0"/>
    <s v="V"/>
    <m/>
    <n v="160"/>
    <n v="0.84375"/>
    <n v="2.84375"/>
    <n v="7"/>
    <m/>
    <m/>
    <m/>
    <s v=""/>
    <n v="2"/>
  </r>
  <r>
    <s v="Exp3"/>
    <n v="300129"/>
    <n v="129"/>
    <x v="1"/>
    <x v="7"/>
    <x v="10"/>
    <d v="2014-05-16T00:00:00"/>
    <s v="Full_16h"/>
    <m/>
    <m/>
    <n v="3"/>
    <n v="0"/>
    <x v="17"/>
    <n v="3"/>
    <n v="86"/>
    <n v="64"/>
    <n v="143"/>
    <n v="4"/>
    <n v="2"/>
    <n v="0"/>
    <s v="V"/>
    <m/>
    <n v="160"/>
    <n v="0.89375000000000004"/>
    <n v="2.8937499999999998"/>
    <n v="8"/>
    <m/>
    <m/>
    <m/>
    <s v=""/>
    <n v="2"/>
  </r>
  <r>
    <s v="Exp3"/>
    <n v="300129"/>
    <n v="129"/>
    <x v="1"/>
    <x v="7"/>
    <x v="10"/>
    <d v="2014-05-16T00:00:00"/>
    <s v="Full_16h"/>
    <m/>
    <m/>
    <n v="4"/>
    <n v="0"/>
    <x v="17"/>
    <n v="3"/>
    <n v="63"/>
    <n v="95"/>
    <n v="110"/>
    <n v="4"/>
    <n v="3"/>
    <n v="0"/>
    <s v="V"/>
    <m/>
    <n v="160"/>
    <n v="0.6875"/>
    <n v="2.6875"/>
    <n v="9"/>
    <m/>
    <m/>
    <m/>
    <s v=""/>
    <n v="2"/>
  </r>
  <r>
    <s v="Exp3"/>
    <n v="300329"/>
    <n v="329"/>
    <x v="1"/>
    <x v="7"/>
    <x v="10"/>
    <d v="2014-05-16T00:00:00"/>
    <s v="Full_16h"/>
    <m/>
    <n v="329"/>
    <n v="1"/>
    <n v="0"/>
    <x v="17"/>
    <n v="3"/>
    <n v="72"/>
    <m/>
    <n v="207"/>
    <n v="3"/>
    <n v="4"/>
    <n v="0"/>
    <s v="V"/>
    <m/>
    <n v="160"/>
    <n v="1.29375"/>
    <n v="3.2937500000000002"/>
    <n v="9"/>
    <m/>
    <m/>
    <m/>
    <s v=""/>
    <n v="2"/>
  </r>
  <r>
    <s v="Exp3"/>
    <n v="300329"/>
    <n v="329"/>
    <x v="1"/>
    <x v="7"/>
    <x v="10"/>
    <d v="2014-05-16T00:00:00"/>
    <s v="Full_16h"/>
    <m/>
    <m/>
    <n v="2"/>
    <n v="0"/>
    <x v="17"/>
    <n v="3"/>
    <n v="86"/>
    <n v="57"/>
    <n v="99"/>
    <n v="3"/>
    <n v="2"/>
    <n v="0"/>
    <s v="V"/>
    <m/>
    <n v="160"/>
    <n v="0.61875000000000002"/>
    <n v="2.6187499999999999"/>
    <n v="7"/>
    <m/>
    <m/>
    <m/>
    <s v=""/>
    <n v="2"/>
  </r>
  <r>
    <s v="Exp3"/>
    <n v="300329"/>
    <n v="329"/>
    <x v="1"/>
    <x v="7"/>
    <x v="10"/>
    <d v="2014-05-16T00:00:00"/>
    <s v="Full_16h"/>
    <m/>
    <m/>
    <n v="3"/>
    <n v="0"/>
    <x v="17"/>
    <n v="3"/>
    <n v="80"/>
    <n v="62"/>
    <n v="97"/>
    <n v="3"/>
    <n v="3"/>
    <n v="0"/>
    <s v="V"/>
    <m/>
    <n v="160"/>
    <n v="0.60624999999999996"/>
    <n v="2.6062500000000002"/>
    <n v="8"/>
    <m/>
    <m/>
    <m/>
    <s v=""/>
    <n v="2"/>
  </r>
  <r>
    <s v="Exp3"/>
    <n v="300077"/>
    <n v="77"/>
    <x v="1"/>
    <x v="7"/>
    <x v="10"/>
    <d v="2014-05-23T00:00:00"/>
    <s v="Full_16h"/>
    <m/>
    <n v="77"/>
    <n v="1"/>
    <n v="1"/>
    <x v="20"/>
    <n v="5"/>
    <n v="89"/>
    <m/>
    <n v="97"/>
    <n v="4"/>
    <n v="9"/>
    <m/>
    <s v="DR"/>
    <m/>
    <n v="250"/>
    <n v="0.38800000000000001"/>
    <n v="4.3879999999999999"/>
    <n v="17"/>
    <m/>
    <m/>
    <m/>
    <s v=""/>
    <n v="4"/>
  </r>
  <r>
    <s v="Exp3"/>
    <n v="300077"/>
    <n v="77"/>
    <x v="1"/>
    <x v="7"/>
    <x v="10"/>
    <d v="2014-05-23T00:00:00"/>
    <s v="Full_16h"/>
    <m/>
    <m/>
    <n v="2"/>
    <n v="1"/>
    <x v="18"/>
    <n v="5"/>
    <n v="70"/>
    <n v="25"/>
    <n v="60"/>
    <n v="4"/>
    <n v="10"/>
    <m/>
    <s v="DR"/>
    <m/>
    <n v="191.25"/>
    <n v="0.31372549019607843"/>
    <n v="3.3137254901960782"/>
    <n v="17"/>
    <m/>
    <m/>
    <m/>
    <s v=""/>
    <n v="3"/>
  </r>
  <r>
    <s v="Exp3"/>
    <n v="300152"/>
    <n v="152"/>
    <x v="1"/>
    <x v="7"/>
    <x v="10"/>
    <d v="2014-05-23T00:00:00"/>
    <s v="Full_16h"/>
    <m/>
    <n v="152"/>
    <n v="1"/>
    <n v="1"/>
    <x v="20"/>
    <n v="6"/>
    <n v="80"/>
    <n v="229"/>
    <n v="55"/>
    <n v="4"/>
    <n v="10"/>
    <m/>
    <s v="DR"/>
    <m/>
    <n v="250"/>
    <n v="0.22"/>
    <n v="4.22"/>
    <n v="18"/>
    <m/>
    <m/>
    <m/>
    <s v=""/>
    <n v="4"/>
  </r>
  <r>
    <s v="Exp3"/>
    <n v="300152"/>
    <n v="152"/>
    <x v="1"/>
    <x v="7"/>
    <x v="10"/>
    <d v="2014-05-23T00:00:00"/>
    <s v="Full_16h"/>
    <m/>
    <m/>
    <n v="2"/>
    <n v="0"/>
    <x v="20"/>
    <n v="5"/>
    <n v="45"/>
    <n v="112"/>
    <n v="111"/>
    <n v="3"/>
    <n v="3"/>
    <m/>
    <s v="V"/>
    <m/>
    <n v="250"/>
    <n v="0.44400000000000001"/>
    <n v="4.444"/>
    <n v="10"/>
    <m/>
    <m/>
    <m/>
    <s v=""/>
    <n v="4"/>
  </r>
  <r>
    <s v="Exp3"/>
    <n v="300169"/>
    <n v="169"/>
    <x v="1"/>
    <x v="7"/>
    <x v="10"/>
    <d v="2014-05-23T00:00:00"/>
    <s v="Full_16h"/>
    <m/>
    <n v="169"/>
    <n v="1"/>
    <n v="1"/>
    <x v="19"/>
    <n v="6"/>
    <n v="86"/>
    <m/>
    <n v="89"/>
    <n v="4"/>
    <n v="10"/>
    <m/>
    <s v="DR"/>
    <m/>
    <n v="200"/>
    <n v="0.44500000000000001"/>
    <n v="5.4450000000000003"/>
    <n v="19"/>
    <m/>
    <m/>
    <m/>
    <s v=""/>
    <n v="5"/>
  </r>
  <r>
    <s v="Exp3"/>
    <n v="300169"/>
    <n v="169"/>
    <x v="1"/>
    <x v="7"/>
    <x v="10"/>
    <d v="2014-05-23T00:00:00"/>
    <s v="Full_16h"/>
    <m/>
    <m/>
    <n v="2"/>
    <n v="2"/>
    <x v="20"/>
    <n v="5"/>
    <n v="90"/>
    <n v="270"/>
    <n v="149"/>
    <n v="4"/>
    <n v="12"/>
    <m/>
    <s v="DR"/>
    <m/>
    <n v="250"/>
    <n v="0.59599999999999997"/>
    <n v="4.5960000000000001"/>
    <n v="20"/>
    <m/>
    <m/>
    <m/>
    <s v=""/>
    <n v="4"/>
  </r>
  <r>
    <s v="Exp3"/>
    <n v="300169"/>
    <n v="169"/>
    <x v="1"/>
    <x v="7"/>
    <x v="10"/>
    <d v="2014-05-23T00:00:00"/>
    <s v="Full_16h"/>
    <m/>
    <m/>
    <n v="3"/>
    <n v="0"/>
    <x v="20"/>
    <n v="5"/>
    <n v="85"/>
    <n v="249"/>
    <n v="109"/>
    <n v="4"/>
    <n v="10"/>
    <m/>
    <s v="DR"/>
    <m/>
    <n v="250"/>
    <n v="0.436"/>
    <n v="4.4359999999999999"/>
    <n v="18"/>
    <m/>
    <m/>
    <m/>
    <s v=""/>
    <n v="4"/>
  </r>
  <r>
    <s v="Exp3"/>
    <n v="300169"/>
    <n v="169"/>
    <x v="1"/>
    <x v="7"/>
    <x v="10"/>
    <d v="2014-05-23T00:00:00"/>
    <s v="Full_16h"/>
    <m/>
    <m/>
    <n v="4"/>
    <n v="0"/>
    <x v="20"/>
    <n v="6"/>
    <n v="67"/>
    <n v="229"/>
    <n v="43"/>
    <n v="3"/>
    <n v="7"/>
    <m/>
    <s v="DR"/>
    <m/>
    <n v="250"/>
    <n v="0.17199999999999999"/>
    <n v="4.1719999999999997"/>
    <n v="14"/>
    <m/>
    <m/>
    <m/>
    <s v=""/>
    <n v="4"/>
  </r>
  <r>
    <s v="Exp3"/>
    <n v="300324"/>
    <n v="324"/>
    <x v="1"/>
    <x v="7"/>
    <x v="10"/>
    <d v="2014-05-23T00:00:00"/>
    <s v="Full_16h"/>
    <m/>
    <n v="324"/>
    <n v="1"/>
    <n v="0"/>
    <x v="20"/>
    <n v="5"/>
    <n v="75"/>
    <n v="270"/>
    <n v="107"/>
    <n v="3"/>
    <n v="10"/>
    <m/>
    <s v="E"/>
    <m/>
    <n v="250"/>
    <n v="0.42799999999999999"/>
    <n v="4.4279999999999999"/>
    <n v="17"/>
    <m/>
    <m/>
    <m/>
    <s v=""/>
    <n v="4"/>
  </r>
  <r>
    <s v="Exp3"/>
    <n v="300324"/>
    <n v="324"/>
    <x v="1"/>
    <x v="7"/>
    <x v="10"/>
    <d v="2014-05-23T00:00:00"/>
    <s v="Full_16h"/>
    <m/>
    <m/>
    <n v="2"/>
    <n v="0"/>
    <x v="20"/>
    <n v="5"/>
    <n v="47"/>
    <n v="118"/>
    <n v="26"/>
    <n v="4"/>
    <n v="2"/>
    <m/>
    <s v="V"/>
    <m/>
    <n v="250"/>
    <n v="0.104"/>
    <n v="4.1040000000000001"/>
    <n v="10"/>
    <m/>
    <m/>
    <m/>
    <s v=""/>
    <n v="4"/>
  </r>
  <r>
    <s v="Exp3"/>
    <n v="300222"/>
    <n v="222"/>
    <x v="1"/>
    <x v="7"/>
    <x v="10"/>
    <d v="2014-05-28T00:00:00"/>
    <s v="Full_16h"/>
    <m/>
    <n v="222"/>
    <n v="1"/>
    <n v="1"/>
    <x v="20"/>
    <n v="5"/>
    <n v="95"/>
    <n v="275"/>
    <n v="115"/>
    <n v="3"/>
    <n v="14"/>
    <m/>
    <s v="DR nearly TS"/>
    <n v="0"/>
    <n v="250"/>
    <n v="0.46"/>
    <n v="4.46"/>
    <n v="21"/>
    <m/>
    <m/>
    <m/>
    <s v=""/>
    <n v="4"/>
  </r>
  <r>
    <s v="Exp3"/>
    <n v="300249"/>
    <n v="249"/>
    <x v="1"/>
    <x v="7"/>
    <x v="10"/>
    <d v="2014-05-28T00:00:00"/>
    <s v="Full_16h"/>
    <m/>
    <n v="249"/>
    <n v="1"/>
    <n v="1"/>
    <x v="20"/>
    <n v="5"/>
    <n v="102"/>
    <m/>
    <n v="120"/>
    <n v="3"/>
    <n v="15"/>
    <m/>
    <s v="DR nearly TS"/>
    <m/>
    <n v="250"/>
    <n v="0.48"/>
    <n v="4.4800000000000004"/>
    <n v="22"/>
    <m/>
    <m/>
    <m/>
    <s v=""/>
    <n v="4"/>
  </r>
  <r>
    <s v="Exp3"/>
    <n v="300300"/>
    <n v="300"/>
    <x v="1"/>
    <x v="7"/>
    <x v="10"/>
    <d v="2014-05-28T00:00:00"/>
    <s v="Full_16h"/>
    <m/>
    <n v="300"/>
    <n v="1"/>
    <n v="2"/>
    <x v="20"/>
    <n v="5"/>
    <n v="107"/>
    <n v="291"/>
    <n v="102"/>
    <n v="3"/>
    <n v="15"/>
    <m/>
    <s v="DR nearly TS"/>
    <n v="1"/>
    <n v="250"/>
    <n v="0.40799999999999997"/>
    <n v="4.4080000000000004"/>
    <n v="22"/>
    <m/>
    <m/>
    <m/>
    <s v=""/>
    <n v="4"/>
  </r>
  <r>
    <s v="Exp3"/>
    <n v="300300"/>
    <n v="300"/>
    <x v="1"/>
    <x v="7"/>
    <x v="10"/>
    <d v="2014-05-28T00:00:00"/>
    <s v="Full_16h"/>
    <m/>
    <m/>
    <n v="2"/>
    <n v="0"/>
    <x v="20"/>
    <n v="6"/>
    <n v="74"/>
    <n v="252"/>
    <n v="40"/>
    <n v="4"/>
    <n v="11"/>
    <m/>
    <s v="DR"/>
    <m/>
    <n v="250"/>
    <n v="0.16"/>
    <n v="4.16"/>
    <n v="19"/>
    <m/>
    <m/>
    <m/>
    <s v=""/>
    <n v="4"/>
  </r>
  <r>
    <s v="Exp3"/>
    <n v="300302"/>
    <n v="302"/>
    <x v="1"/>
    <x v="7"/>
    <x v="10"/>
    <d v="2014-05-28T00:00:00"/>
    <s v="Full_16h"/>
    <m/>
    <n v="302"/>
    <n v="1"/>
    <n v="2"/>
    <x v="19"/>
    <n v="6"/>
    <n v="120"/>
    <m/>
    <n v="154"/>
    <n v="4"/>
    <n v="10"/>
    <m/>
    <s v="DR"/>
    <m/>
    <n v="200"/>
    <n v="0.77"/>
    <n v="5.77"/>
    <n v="19"/>
    <m/>
    <m/>
    <m/>
    <s v=""/>
    <n v="5"/>
  </r>
  <r>
    <s v="Exp3"/>
    <n v="300319"/>
    <n v="319"/>
    <x v="1"/>
    <x v="7"/>
    <x v="10"/>
    <d v="2014-05-28T00:00:00"/>
    <s v="Full_16h"/>
    <m/>
    <n v="319"/>
    <n v="1"/>
    <n v="2"/>
    <x v="20"/>
    <n v="5"/>
    <n v="107"/>
    <m/>
    <n v="84"/>
    <n v="3"/>
    <n v="14"/>
    <n v="8"/>
    <s v="DR nearly TS"/>
    <n v="1"/>
    <n v="250"/>
    <n v="0.33600000000000002"/>
    <n v="4.3360000000000003"/>
    <n v="21"/>
    <m/>
    <m/>
    <m/>
    <s v=""/>
    <n v="4"/>
  </r>
  <r>
    <s v="Exp3"/>
    <n v="300016"/>
    <n v="16"/>
    <x v="1"/>
    <x v="7"/>
    <x v="10"/>
    <d v="2014-07-23T00:00:00"/>
    <s v="Full_16h"/>
    <m/>
    <n v="16"/>
    <n v="1"/>
    <m/>
    <x v="11"/>
    <m/>
    <n v="400"/>
    <m/>
    <m/>
    <m/>
    <n v="16"/>
    <m/>
    <m/>
    <n v="4"/>
    <n v="150"/>
    <n v="0"/>
    <n v="8"/>
    <n v="24"/>
    <m/>
    <m/>
    <m/>
    <s v="FLN"/>
    <n v="8"/>
  </r>
  <r>
    <s v="Exp3"/>
    <n v="300016"/>
    <n v="16"/>
    <x v="1"/>
    <x v="7"/>
    <x v="10"/>
    <d v="2014-07-23T00:00:00"/>
    <s v="Full_16h"/>
    <m/>
    <m/>
    <n v="2"/>
    <m/>
    <x v="11"/>
    <m/>
    <n v="300"/>
    <m/>
    <m/>
    <m/>
    <n v="13"/>
    <m/>
    <m/>
    <n v="3"/>
    <n v="150"/>
    <n v="0"/>
    <n v="8"/>
    <n v="21"/>
    <m/>
    <m/>
    <m/>
    <s v="FLN"/>
    <n v="8"/>
  </r>
  <r>
    <s v="Exp3"/>
    <n v="300040"/>
    <n v="40"/>
    <x v="1"/>
    <x v="7"/>
    <x v="10"/>
    <d v="2014-07-23T00:00:00"/>
    <s v="Full_16h"/>
    <m/>
    <n v="40"/>
    <n v="1"/>
    <m/>
    <x v="11"/>
    <m/>
    <n v="420"/>
    <m/>
    <m/>
    <m/>
    <n v="16"/>
    <m/>
    <m/>
    <n v="3"/>
    <n v="150"/>
    <n v="0"/>
    <n v="8"/>
    <n v="24"/>
    <m/>
    <m/>
    <m/>
    <s v="FLN"/>
    <n v="8"/>
  </r>
  <r>
    <s v="Exp3"/>
    <n v="300106"/>
    <n v="106"/>
    <x v="1"/>
    <x v="7"/>
    <x v="10"/>
    <d v="2014-07-23T00:00:00"/>
    <s v="Full_16h"/>
    <m/>
    <n v="106"/>
    <n v="1"/>
    <m/>
    <x v="11"/>
    <m/>
    <n v="357"/>
    <m/>
    <m/>
    <m/>
    <n v="14"/>
    <m/>
    <m/>
    <n v="3"/>
    <n v="150"/>
    <n v="0"/>
    <n v="8"/>
    <n v="22"/>
    <m/>
    <m/>
    <m/>
    <s v="FLN"/>
    <n v="8"/>
  </r>
  <r>
    <s v="Exp3"/>
    <n v="300106"/>
    <n v="106"/>
    <x v="1"/>
    <x v="7"/>
    <x v="10"/>
    <d v="2014-07-23T00:00:00"/>
    <s v="Full_16h"/>
    <m/>
    <m/>
    <n v="2"/>
    <m/>
    <x v="12"/>
    <m/>
    <n v="470"/>
    <m/>
    <m/>
    <m/>
    <n v="16"/>
    <m/>
    <m/>
    <n v="4"/>
    <n v="150"/>
    <n v="0"/>
    <n v="9"/>
    <n v="25"/>
    <m/>
    <m/>
    <m/>
    <s v="FLN"/>
    <n v="9"/>
  </r>
  <r>
    <s v="Exp3"/>
    <n v="300106"/>
    <n v="106"/>
    <x v="1"/>
    <x v="7"/>
    <x v="10"/>
    <d v="2014-07-23T00:00:00"/>
    <s v="Full_16h"/>
    <m/>
    <m/>
    <n v="3"/>
    <m/>
    <x v="15"/>
    <m/>
    <n v="315"/>
    <m/>
    <m/>
    <m/>
    <n v="11"/>
    <m/>
    <m/>
    <n v="3"/>
    <n v="150"/>
    <n v="0"/>
    <n v="7"/>
    <n v="18"/>
    <m/>
    <m/>
    <m/>
    <s v="FLN"/>
    <n v="7"/>
  </r>
  <r>
    <s v="Exp3"/>
    <n v="300106"/>
    <n v="106"/>
    <x v="1"/>
    <x v="7"/>
    <x v="10"/>
    <d v="2014-07-23T00:00:00"/>
    <s v="Full_16h"/>
    <m/>
    <m/>
    <n v="4"/>
    <m/>
    <x v="11"/>
    <m/>
    <n v="320"/>
    <m/>
    <m/>
    <m/>
    <n v="12"/>
    <m/>
    <m/>
    <n v="4"/>
    <n v="150"/>
    <n v="0"/>
    <n v="8"/>
    <n v="20"/>
    <m/>
    <m/>
    <m/>
    <s v="FLN"/>
    <n v="8"/>
  </r>
  <r>
    <s v="Exp3"/>
    <n v="300106"/>
    <n v="106"/>
    <x v="1"/>
    <x v="7"/>
    <x v="10"/>
    <d v="2014-07-23T00:00:00"/>
    <s v="Full_16h"/>
    <m/>
    <m/>
    <n v="5"/>
    <m/>
    <x v="15"/>
    <m/>
    <n v="270"/>
    <m/>
    <m/>
    <m/>
    <n v="9"/>
    <m/>
    <m/>
    <n v="3"/>
    <n v="150"/>
    <n v="0"/>
    <n v="7"/>
    <n v="16"/>
    <m/>
    <m/>
    <m/>
    <s v="FLN"/>
    <n v="7"/>
  </r>
  <r>
    <s v="Exp3"/>
    <n v="300124"/>
    <n v="124"/>
    <x v="1"/>
    <x v="7"/>
    <x v="10"/>
    <d v="2014-07-23T00:00:00"/>
    <s v="Full_16h"/>
    <m/>
    <n v="124"/>
    <n v="1"/>
    <m/>
    <x v="15"/>
    <m/>
    <n v="312"/>
    <m/>
    <m/>
    <m/>
    <n v="16"/>
    <m/>
    <m/>
    <n v="3"/>
    <n v="150"/>
    <n v="0"/>
    <n v="7"/>
    <n v="23"/>
    <m/>
    <m/>
    <m/>
    <s v="FLN"/>
    <n v="7"/>
  </r>
  <r>
    <s v="Exp3"/>
    <n v="300124"/>
    <n v="124"/>
    <x v="1"/>
    <x v="7"/>
    <x v="10"/>
    <d v="2014-07-23T00:00:00"/>
    <s v="Full_16h"/>
    <m/>
    <m/>
    <n v="2"/>
    <m/>
    <x v="15"/>
    <m/>
    <n v="333"/>
    <m/>
    <m/>
    <m/>
    <n v="16"/>
    <m/>
    <m/>
    <n v="4"/>
    <n v="150"/>
    <n v="0"/>
    <n v="7"/>
    <n v="23"/>
    <m/>
    <m/>
    <m/>
    <s v="FLN"/>
    <n v="7"/>
  </r>
  <r>
    <s v="Exp3"/>
    <n v="300149"/>
    <n v="149"/>
    <x v="1"/>
    <x v="7"/>
    <x v="10"/>
    <d v="2014-07-23T00:00:00"/>
    <s v="Full_16h"/>
    <m/>
    <n v="149"/>
    <n v="1"/>
    <m/>
    <x v="6"/>
    <m/>
    <n v="415"/>
    <m/>
    <m/>
    <m/>
    <n v="18"/>
    <m/>
    <m/>
    <n v="3"/>
    <n v="150"/>
    <n v="0"/>
    <n v="10"/>
    <n v="28"/>
    <m/>
    <m/>
    <m/>
    <s v="FLN"/>
    <n v="10"/>
  </r>
  <r>
    <s v="Exp3"/>
    <n v="300182"/>
    <n v="182"/>
    <x v="1"/>
    <x v="7"/>
    <x v="10"/>
    <d v="2014-07-23T00:00:00"/>
    <s v="Full_16h"/>
    <m/>
    <n v="182"/>
    <n v="1"/>
    <m/>
    <x v="12"/>
    <m/>
    <n v="465"/>
    <m/>
    <m/>
    <m/>
    <n v="16"/>
    <m/>
    <m/>
    <n v="4"/>
    <n v="150"/>
    <n v="0"/>
    <n v="9"/>
    <n v="25"/>
    <m/>
    <m/>
    <m/>
    <s v="FLN"/>
    <n v="9"/>
  </r>
  <r>
    <s v="Exp3"/>
    <n v="300182"/>
    <n v="182"/>
    <x v="1"/>
    <x v="7"/>
    <x v="10"/>
    <d v="2014-07-23T00:00:00"/>
    <s v="Full_16h"/>
    <m/>
    <m/>
    <n v="2"/>
    <m/>
    <x v="6"/>
    <m/>
    <n v="425"/>
    <m/>
    <m/>
    <m/>
    <n v="15"/>
    <m/>
    <m/>
    <n v="3"/>
    <n v="150"/>
    <n v="0"/>
    <n v="10"/>
    <n v="25"/>
    <m/>
    <m/>
    <m/>
    <s v="FLN"/>
    <n v="10"/>
  </r>
  <r>
    <s v="Exp3"/>
    <n v="300182"/>
    <n v="182"/>
    <x v="1"/>
    <x v="7"/>
    <x v="10"/>
    <d v="2014-07-23T00:00:00"/>
    <s v="Full_16h"/>
    <m/>
    <m/>
    <n v="3"/>
    <m/>
    <x v="15"/>
    <m/>
    <n v="445"/>
    <m/>
    <m/>
    <m/>
    <n v="15"/>
    <m/>
    <m/>
    <n v="3"/>
    <n v="150"/>
    <n v="0"/>
    <n v="7"/>
    <n v="22"/>
    <m/>
    <m/>
    <m/>
    <s v="FLN"/>
    <n v="7"/>
  </r>
  <r>
    <s v="Exp3"/>
    <n v="300313"/>
    <n v="313"/>
    <x v="1"/>
    <x v="7"/>
    <x v="10"/>
    <d v="2014-07-23T00:00:00"/>
    <s v="Full_16h"/>
    <m/>
    <n v="313"/>
    <n v="1"/>
    <m/>
    <x v="11"/>
    <m/>
    <n v="360"/>
    <m/>
    <m/>
    <m/>
    <n v="14"/>
    <m/>
    <m/>
    <n v="4"/>
    <n v="150"/>
    <n v="0"/>
    <n v="8"/>
    <n v="22"/>
    <m/>
    <m/>
    <m/>
    <s v="FLN"/>
    <n v="8"/>
  </r>
  <r>
    <s v="Exp3"/>
    <n v="300313"/>
    <n v="313"/>
    <x v="1"/>
    <x v="7"/>
    <x v="10"/>
    <d v="2014-07-23T00:00:00"/>
    <s v="Full_16h"/>
    <m/>
    <m/>
    <n v="2"/>
    <m/>
    <x v="15"/>
    <m/>
    <n v="335"/>
    <m/>
    <m/>
    <m/>
    <n v="13"/>
    <m/>
    <m/>
    <n v="3"/>
    <n v="150"/>
    <n v="0"/>
    <n v="7"/>
    <n v="20"/>
    <m/>
    <m/>
    <m/>
    <s v="FLN"/>
    <n v="7"/>
  </r>
  <r>
    <s v="Exp3"/>
    <n v="300313"/>
    <n v="313"/>
    <x v="1"/>
    <x v="7"/>
    <x v="10"/>
    <d v="2014-07-23T00:00:00"/>
    <s v="Full_16h"/>
    <m/>
    <m/>
    <n v="3"/>
    <m/>
    <x v="11"/>
    <m/>
    <n v="370"/>
    <m/>
    <m/>
    <m/>
    <n v="14"/>
    <m/>
    <m/>
    <n v="4"/>
    <n v="150"/>
    <n v="0"/>
    <n v="8"/>
    <n v="22"/>
    <m/>
    <m/>
    <m/>
    <s v="FLN"/>
    <n v="8"/>
  </r>
  <r>
    <s v="Exp3"/>
    <n v="300313"/>
    <n v="313"/>
    <x v="1"/>
    <x v="7"/>
    <x v="10"/>
    <d v="2014-07-23T00:00:00"/>
    <s v="Full_16h"/>
    <m/>
    <m/>
    <n v="4"/>
    <m/>
    <x v="11"/>
    <m/>
    <n v="395"/>
    <m/>
    <m/>
    <m/>
    <n v="14"/>
    <m/>
    <m/>
    <n v="4"/>
    <n v="150"/>
    <n v="0"/>
    <n v="8"/>
    <n v="22"/>
    <m/>
    <m/>
    <m/>
    <s v="FLN"/>
    <n v="8"/>
  </r>
  <r>
    <s v="Exp3"/>
    <n v="300313"/>
    <n v="313"/>
    <x v="1"/>
    <x v="7"/>
    <x v="10"/>
    <d v="2014-07-23T00:00:00"/>
    <s v="Full_16h"/>
    <m/>
    <m/>
    <n v="5"/>
    <m/>
    <x v="15"/>
    <m/>
    <n v="305"/>
    <m/>
    <m/>
    <m/>
    <n v="9"/>
    <m/>
    <m/>
    <n v="4"/>
    <n v="150"/>
    <n v="0"/>
    <n v="7"/>
    <n v="16"/>
    <m/>
    <m/>
    <m/>
    <s v="FLN"/>
    <n v="7"/>
  </r>
  <r>
    <s v="Exp3"/>
    <n v="300025"/>
    <n v="25"/>
    <x v="1"/>
    <x v="7"/>
    <x v="3"/>
    <d v="2014-05-16T00:00:00"/>
    <s v="Full_16h"/>
    <m/>
    <n v="25"/>
    <n v="1"/>
    <n v="1"/>
    <x v="17"/>
    <n v="3"/>
    <n v="72"/>
    <m/>
    <n v="264"/>
    <n v="4"/>
    <n v="5"/>
    <n v="0"/>
    <s v="V"/>
    <m/>
    <n v="148"/>
    <n v="1.7837837837837838"/>
    <n v="3.7837837837837838"/>
    <n v="11"/>
    <m/>
    <m/>
    <m/>
    <s v=""/>
    <n v="2"/>
  </r>
  <r>
    <s v="Exp3"/>
    <n v="300025"/>
    <n v="25"/>
    <x v="1"/>
    <x v="7"/>
    <x v="3"/>
    <d v="2014-05-16T00:00:00"/>
    <s v="Full_16h"/>
    <m/>
    <m/>
    <n v="2"/>
    <n v="1"/>
    <x v="17"/>
    <n v="3"/>
    <n v="89"/>
    <n v="176"/>
    <n v="235"/>
    <n v="4"/>
    <n v="3"/>
    <n v="0"/>
    <s v="V"/>
    <m/>
    <n v="148"/>
    <n v="1.5878378378378379"/>
    <n v="3.5878378378378377"/>
    <n v="9"/>
    <m/>
    <m/>
    <m/>
    <s v=""/>
    <n v="2"/>
  </r>
  <r>
    <s v="Exp3"/>
    <n v="300025"/>
    <n v="25"/>
    <x v="1"/>
    <x v="7"/>
    <x v="3"/>
    <d v="2014-05-16T00:00:00"/>
    <s v="Full_16h"/>
    <m/>
    <m/>
    <n v="3"/>
    <n v="0"/>
    <x v="17"/>
    <n v="3"/>
    <n v="82"/>
    <n v="139"/>
    <n v="171"/>
    <n v="3"/>
    <n v="2"/>
    <n v="0"/>
    <s v="V"/>
    <m/>
    <n v="148"/>
    <n v="1.1554054054054055"/>
    <n v="3.1554054054054053"/>
    <n v="7"/>
    <m/>
    <m/>
    <m/>
    <s v=""/>
    <n v="2"/>
  </r>
  <r>
    <s v="Exp3"/>
    <n v="300025"/>
    <n v="25"/>
    <x v="1"/>
    <x v="7"/>
    <x v="3"/>
    <d v="2014-05-16T00:00:00"/>
    <s v="Full_16h"/>
    <m/>
    <m/>
    <n v="4"/>
    <n v="0"/>
    <x v="17"/>
    <n v="3"/>
    <n v="105"/>
    <n v="118"/>
    <n v="172"/>
    <n v="3"/>
    <n v="3"/>
    <n v="0"/>
    <s v="V"/>
    <m/>
    <n v="148"/>
    <n v="1.1621621621621621"/>
    <n v="3.1621621621621623"/>
    <n v="8"/>
    <m/>
    <m/>
    <m/>
    <s v=""/>
    <n v="2"/>
  </r>
  <r>
    <s v="Exp3"/>
    <n v="300115"/>
    <n v="115"/>
    <x v="1"/>
    <x v="7"/>
    <x v="3"/>
    <d v="2014-05-16T00:00:00"/>
    <s v="Full_16h"/>
    <m/>
    <n v="115"/>
    <n v="1"/>
    <n v="1"/>
    <x v="18"/>
    <n v="4"/>
    <n v="65"/>
    <m/>
    <n v="108"/>
    <n v="3"/>
    <n v="2"/>
    <n v="0"/>
    <s v="V"/>
    <m/>
    <n v="176.2"/>
    <n v="0.61293984108967092"/>
    <n v="3.6129398410896707"/>
    <n v="8"/>
    <m/>
    <m/>
    <m/>
    <s v=""/>
    <n v="3"/>
  </r>
  <r>
    <s v="Exp3"/>
    <n v="300115"/>
    <n v="115"/>
    <x v="1"/>
    <x v="7"/>
    <x v="3"/>
    <d v="2014-05-16T00:00:00"/>
    <s v="Full_16h"/>
    <m/>
    <m/>
    <n v="2"/>
    <n v="1"/>
    <x v="17"/>
    <n v="3"/>
    <n v="90"/>
    <n v="168"/>
    <n v="227"/>
    <n v="3"/>
    <n v="4"/>
    <n v="0"/>
    <s v="V"/>
    <m/>
    <n v="148"/>
    <n v="1.5337837837837838"/>
    <n v="3.5337837837837838"/>
    <n v="9"/>
    <m/>
    <m/>
    <m/>
    <s v=""/>
    <n v="2"/>
  </r>
  <r>
    <s v="Exp3"/>
    <n v="300115"/>
    <n v="115"/>
    <x v="1"/>
    <x v="7"/>
    <x v="3"/>
    <d v="2014-05-16T00:00:00"/>
    <s v="Full_16h"/>
    <m/>
    <m/>
    <n v="3"/>
    <n v="0"/>
    <x v="17"/>
    <n v="3"/>
    <n v="70"/>
    <n v="145"/>
    <n v="217"/>
    <n v="3"/>
    <n v="4"/>
    <n v="0"/>
    <s v="V"/>
    <m/>
    <n v="148"/>
    <n v="1.4662162162162162"/>
    <n v="3.4662162162162162"/>
    <n v="9"/>
    <m/>
    <m/>
    <m/>
    <s v=""/>
    <n v="2"/>
  </r>
  <r>
    <s v="Exp3"/>
    <n v="300115"/>
    <n v="115"/>
    <x v="1"/>
    <x v="7"/>
    <x v="3"/>
    <d v="2014-05-16T00:00:00"/>
    <s v="Full_16h"/>
    <m/>
    <m/>
    <n v="4"/>
    <n v="0"/>
    <x v="18"/>
    <n v="4"/>
    <n v="74"/>
    <n v="201"/>
    <n v="118"/>
    <n v="4"/>
    <n v="3"/>
    <n v="0"/>
    <s v="V"/>
    <m/>
    <n v="176.2"/>
    <n v="0.6696935300794552"/>
    <n v="3.6696935300794551"/>
    <n v="10"/>
    <m/>
    <m/>
    <m/>
    <s v=""/>
    <n v="3"/>
  </r>
  <r>
    <s v="Exp3"/>
    <n v="300218"/>
    <n v="218"/>
    <x v="1"/>
    <x v="7"/>
    <x v="3"/>
    <d v="2014-05-16T00:00:00"/>
    <s v="Full_16h"/>
    <m/>
    <n v="218"/>
    <n v="1"/>
    <n v="1"/>
    <x v="18"/>
    <n v="4"/>
    <n v="70"/>
    <m/>
    <n v="137"/>
    <n v="4"/>
    <n v="4"/>
    <n v="0"/>
    <s v="V"/>
    <m/>
    <n v="176.2"/>
    <n v="0.77752553916004541"/>
    <n v="3.7775255391600453"/>
    <n v="11"/>
    <m/>
    <m/>
    <m/>
    <s v=""/>
    <n v="3"/>
  </r>
  <r>
    <s v="Exp3"/>
    <n v="300218"/>
    <n v="218"/>
    <x v="1"/>
    <x v="7"/>
    <x v="3"/>
    <d v="2014-05-16T00:00:00"/>
    <s v="Full_16h"/>
    <m/>
    <m/>
    <n v="2"/>
    <n v="1"/>
    <x v="17"/>
    <n v="3"/>
    <n v="86"/>
    <n v="175"/>
    <n v="251"/>
    <n v="3"/>
    <n v="3"/>
    <n v="0"/>
    <s v="V"/>
    <m/>
    <n v="148"/>
    <n v="1.6959459459459461"/>
    <n v="3.6959459459459461"/>
    <n v="8"/>
    <m/>
    <m/>
    <m/>
    <s v=""/>
    <n v="2"/>
  </r>
  <r>
    <s v="Exp3"/>
    <n v="300218"/>
    <n v="218"/>
    <x v="1"/>
    <x v="7"/>
    <x v="3"/>
    <d v="2014-05-16T00:00:00"/>
    <s v="Full_16h"/>
    <m/>
    <m/>
    <n v="3"/>
    <n v="0"/>
    <x v="17"/>
    <n v="3"/>
    <n v="66"/>
    <n v="146"/>
    <n v="228"/>
    <n v="3"/>
    <n v="4"/>
    <n v="0"/>
    <s v="V"/>
    <m/>
    <n v="148"/>
    <n v="1.5405405405405406"/>
    <n v="3.5405405405405403"/>
    <n v="9"/>
    <m/>
    <m/>
    <m/>
    <s v=""/>
    <n v="2"/>
  </r>
  <r>
    <s v="Exp3"/>
    <n v="300218"/>
    <n v="218"/>
    <x v="1"/>
    <x v="7"/>
    <x v="3"/>
    <d v="2014-05-16T00:00:00"/>
    <s v="Full_16h"/>
    <m/>
    <m/>
    <n v="4"/>
    <n v="1"/>
    <x v="18"/>
    <n v="4"/>
    <n v="71"/>
    <n v="235"/>
    <n v="31"/>
    <n v="3"/>
    <n v="4"/>
    <n v="0"/>
    <s v="V"/>
    <m/>
    <n v="176.2"/>
    <n v="0.17593643586833146"/>
    <n v="3.1759364358683313"/>
    <n v="10"/>
    <m/>
    <m/>
    <m/>
    <s v=""/>
    <n v="3"/>
  </r>
  <r>
    <s v="Exp3"/>
    <n v="300015"/>
    <n v="15"/>
    <x v="1"/>
    <x v="7"/>
    <x v="3"/>
    <d v="2014-05-23T00:00:00"/>
    <s v="Full_16h"/>
    <m/>
    <n v="15"/>
    <n v="1"/>
    <n v="1"/>
    <x v="19"/>
    <n v="6"/>
    <n v="73"/>
    <m/>
    <n v="140"/>
    <n v="3"/>
    <n v="7"/>
    <m/>
    <s v="E"/>
    <m/>
    <n v="181"/>
    <n v="0.77348066298342544"/>
    <n v="5.7734806629834257"/>
    <n v="15"/>
    <m/>
    <m/>
    <m/>
    <s v=""/>
    <n v="5"/>
  </r>
  <r>
    <s v="Exp3"/>
    <n v="300015"/>
    <n v="15"/>
    <x v="1"/>
    <x v="7"/>
    <x v="3"/>
    <d v="2014-05-23T00:00:00"/>
    <s v="Full_16h"/>
    <m/>
    <m/>
    <n v="2"/>
    <n v="0"/>
    <x v="18"/>
    <n v="5"/>
    <n v="57"/>
    <n v="223"/>
    <n v="38"/>
    <n v="3"/>
    <n v="10"/>
    <m/>
    <s v="DR"/>
    <m/>
    <n v="176.2"/>
    <n v="0.2156640181611805"/>
    <n v="3.2156640181611804"/>
    <n v="16"/>
    <m/>
    <m/>
    <m/>
    <s v=""/>
    <n v="3"/>
  </r>
  <r>
    <s v="Exp3"/>
    <n v="300015"/>
    <n v="15"/>
    <x v="1"/>
    <x v="7"/>
    <x v="3"/>
    <d v="2014-05-23T00:00:00"/>
    <s v="Full_16h"/>
    <m/>
    <m/>
    <n v="3"/>
    <n v="0"/>
    <x v="20"/>
    <n v="5"/>
    <n v="48"/>
    <n v="168"/>
    <n v="56"/>
    <m/>
    <m/>
    <m/>
    <m/>
    <m/>
    <n v="190.33333333333334"/>
    <n v="0.29422066549912435"/>
    <n v="4.2942206654991244"/>
    <s v=""/>
    <m/>
    <m/>
    <m/>
    <s v=""/>
    <n v="4"/>
  </r>
  <r>
    <s v="Exp3"/>
    <n v="300160"/>
    <n v="160"/>
    <x v="1"/>
    <x v="7"/>
    <x v="3"/>
    <d v="2014-05-23T00:00:00"/>
    <s v="Full_16h"/>
    <m/>
    <n v="160"/>
    <n v="1"/>
    <n v="0"/>
    <x v="19"/>
    <n v="6"/>
    <n v="80"/>
    <m/>
    <n v="164"/>
    <n v="3"/>
    <n v="9"/>
    <m/>
    <s v="V"/>
    <m/>
    <n v="181"/>
    <n v="0.90607734806629836"/>
    <n v="5.9060773480662982"/>
    <n v="17"/>
    <m/>
    <m/>
    <m/>
    <s v=""/>
    <n v="5"/>
  </r>
  <r>
    <s v="Exp3"/>
    <n v="300160"/>
    <n v="160"/>
    <x v="1"/>
    <x v="7"/>
    <x v="3"/>
    <d v="2014-05-23T00:00:00"/>
    <s v="Full_16h"/>
    <m/>
    <m/>
    <n v="2"/>
    <n v="0"/>
    <x v="20"/>
    <n v="6"/>
    <n v="66"/>
    <n v="222"/>
    <n v="39"/>
    <n v="4"/>
    <n v="5"/>
    <m/>
    <s v="E"/>
    <m/>
    <n v="190.33333333333334"/>
    <n v="0.20490367775831872"/>
    <n v="4.2049036777583186"/>
    <n v="13"/>
    <m/>
    <m/>
    <m/>
    <s v=""/>
    <n v="4"/>
  </r>
  <r>
    <s v="Exp3"/>
    <n v="300160"/>
    <n v="160"/>
    <x v="1"/>
    <x v="7"/>
    <x v="3"/>
    <d v="2014-05-23T00:00:00"/>
    <s v="Full_16h"/>
    <m/>
    <m/>
    <n v="3"/>
    <n v="0"/>
    <x v="19"/>
    <n v="6"/>
    <n v="60"/>
    <n v="177"/>
    <n v="116"/>
    <m/>
    <m/>
    <m/>
    <m/>
    <m/>
    <n v="181"/>
    <n v="0.64088397790055252"/>
    <n v="5.6408839779005522"/>
    <s v=""/>
    <m/>
    <m/>
    <m/>
    <s v=""/>
    <n v="5"/>
  </r>
  <r>
    <s v="Exp3"/>
    <n v="300315"/>
    <n v="315"/>
    <x v="1"/>
    <x v="7"/>
    <x v="3"/>
    <d v="2014-05-23T00:00:00"/>
    <s v="Full_16h"/>
    <m/>
    <n v="315"/>
    <n v="1"/>
    <n v="1"/>
    <x v="20"/>
    <n v="5"/>
    <n v="107"/>
    <m/>
    <n v="160"/>
    <n v="4"/>
    <n v="12"/>
    <m/>
    <s v="DR"/>
    <m/>
    <n v="190.33333333333334"/>
    <n v="0.84063047285464099"/>
    <n v="4.8406304728546408"/>
    <n v="20"/>
    <m/>
    <m/>
    <m/>
    <s v=""/>
    <n v="4"/>
  </r>
  <r>
    <s v="Exp3"/>
    <n v="300315"/>
    <n v="315"/>
    <x v="1"/>
    <x v="7"/>
    <x v="3"/>
    <d v="2014-05-23T00:00:00"/>
    <s v="Full_16h"/>
    <m/>
    <m/>
    <n v="2"/>
    <n v="1"/>
    <x v="20"/>
    <n v="5"/>
    <n v="90"/>
    <n v="224"/>
    <n v="134"/>
    <n v="4"/>
    <n v="9"/>
    <m/>
    <s v="DR"/>
    <m/>
    <n v="190.33333333333334"/>
    <n v="0.70402802101576178"/>
    <n v="4.7040280210157617"/>
    <n v="17"/>
    <m/>
    <m/>
    <m/>
    <s v=""/>
    <n v="4"/>
  </r>
  <r>
    <s v="Exp3"/>
    <n v="300315"/>
    <n v="315"/>
    <x v="1"/>
    <x v="7"/>
    <x v="3"/>
    <d v="2014-05-23T00:00:00"/>
    <s v="Full_16h"/>
    <m/>
    <m/>
    <n v="3"/>
    <n v="1"/>
    <x v="20"/>
    <n v="5"/>
    <n v="88"/>
    <n v="283"/>
    <n v="89"/>
    <n v="4"/>
    <n v="10"/>
    <m/>
    <s v="DR"/>
    <m/>
    <n v="190.33333333333334"/>
    <n v="0.46760070052539404"/>
    <n v="4.4676007005253942"/>
    <n v="18"/>
    <m/>
    <m/>
    <m/>
    <s v=""/>
    <n v="4"/>
  </r>
  <r>
    <s v="Exp3"/>
    <n v="300315"/>
    <n v="315"/>
    <x v="1"/>
    <x v="7"/>
    <x v="3"/>
    <d v="2014-05-23T00:00:00"/>
    <s v="Full_16h"/>
    <m/>
    <m/>
    <n v="4"/>
    <n v="2"/>
    <x v="19"/>
    <n v="6"/>
    <n v="77"/>
    <n v="270"/>
    <n v="117"/>
    <n v="4"/>
    <n v="11"/>
    <m/>
    <s v="DR"/>
    <m/>
    <n v="181"/>
    <n v="0.64640883977900554"/>
    <n v="5.6464088397790055"/>
    <n v="20"/>
    <m/>
    <m/>
    <m/>
    <s v=""/>
    <n v="5"/>
  </r>
  <r>
    <s v="Exp3"/>
    <n v="300162"/>
    <n v="162"/>
    <x v="1"/>
    <x v="7"/>
    <x v="3"/>
    <d v="2014-05-28T00:00:00"/>
    <s v="Full_16h"/>
    <m/>
    <n v="162"/>
    <n v="1"/>
    <n v="2"/>
    <x v="19"/>
    <n v="6"/>
    <n v="90"/>
    <m/>
    <n v="106"/>
    <n v="3"/>
    <n v="14"/>
    <n v="10"/>
    <s v="TS"/>
    <n v="1"/>
    <n v="181"/>
    <n v="0.58563535911602205"/>
    <n v="5.5856353591160222"/>
    <n v="22"/>
    <m/>
    <m/>
    <m/>
    <s v=""/>
    <n v="5"/>
  </r>
  <r>
    <s v="Exp3"/>
    <n v="300162"/>
    <n v="162"/>
    <x v="1"/>
    <x v="7"/>
    <x v="3"/>
    <d v="2014-05-28T00:00:00"/>
    <s v="Full_16h"/>
    <m/>
    <m/>
    <n v="2"/>
    <n v="1"/>
    <x v="19"/>
    <n v="6"/>
    <n v="115"/>
    <n v="267"/>
    <n v="116"/>
    <n v="3"/>
    <n v="12"/>
    <n v="18"/>
    <s v="TS"/>
    <n v="2"/>
    <n v="181"/>
    <n v="0.64088397790055252"/>
    <n v="5.6408839779005522"/>
    <n v="20"/>
    <m/>
    <m/>
    <m/>
    <s v=""/>
    <n v="5"/>
  </r>
  <r>
    <s v="Exp3"/>
    <n v="300162"/>
    <n v="162"/>
    <x v="1"/>
    <x v="7"/>
    <x v="3"/>
    <d v="2014-05-28T00:00:00"/>
    <s v="Full_16h"/>
    <m/>
    <m/>
    <n v="3"/>
    <n v="1"/>
    <x v="20"/>
    <n v="5"/>
    <n v="80"/>
    <n v="255"/>
    <n v="169"/>
    <n v="4"/>
    <n v="10"/>
    <n v="8"/>
    <s v="DR"/>
    <n v="1"/>
    <n v="190.33333333333334"/>
    <n v="0.88791593695271454"/>
    <n v="4.8879159369527141"/>
    <n v="18"/>
    <m/>
    <m/>
    <m/>
    <s v=""/>
    <n v="4"/>
  </r>
  <r>
    <s v="Exp3"/>
    <n v="300162"/>
    <n v="162"/>
    <x v="1"/>
    <x v="7"/>
    <x v="3"/>
    <d v="2014-05-28T00:00:00"/>
    <s v="Full_16h"/>
    <m/>
    <m/>
    <n v="4"/>
    <n v="2"/>
    <x v="19"/>
    <n v="6"/>
    <n v="85"/>
    <n v="260"/>
    <n v="71"/>
    <n v="3"/>
    <n v="13"/>
    <n v="10"/>
    <s v="TS"/>
    <n v="1"/>
    <n v="181"/>
    <n v="0.39226519337016574"/>
    <n v="5.3922651933701662"/>
    <n v="21"/>
    <m/>
    <m/>
    <m/>
    <s v=""/>
    <n v="5"/>
  </r>
  <r>
    <s v="Exp3"/>
    <n v="300217"/>
    <n v="217"/>
    <x v="1"/>
    <x v="7"/>
    <x v="3"/>
    <d v="2014-05-28T00:00:00"/>
    <s v="Full_16h"/>
    <m/>
    <n v="217"/>
    <n v="1"/>
    <n v="2"/>
    <x v="19"/>
    <n v="6"/>
    <n v="100"/>
    <m/>
    <n v="164"/>
    <n v="3"/>
    <n v="13"/>
    <n v="8"/>
    <s v="TS"/>
    <n v="1"/>
    <n v="181"/>
    <n v="0.90607734806629836"/>
    <n v="5.9060773480662982"/>
    <n v="21"/>
    <m/>
    <m/>
    <m/>
    <s v=""/>
    <n v="5"/>
  </r>
  <r>
    <s v="Exp3"/>
    <n v="300217"/>
    <n v="217"/>
    <x v="1"/>
    <x v="7"/>
    <x v="3"/>
    <d v="2014-05-28T00:00:00"/>
    <s v="Full_16h"/>
    <m/>
    <m/>
    <n v="2"/>
    <n v="1"/>
    <x v="20"/>
    <n v="5"/>
    <n v="75"/>
    <n v="260"/>
    <n v="245"/>
    <n v="4"/>
    <n v="11"/>
    <m/>
    <s v="DR"/>
    <m/>
    <n v="190.33333333333334"/>
    <n v="1.2872154115586689"/>
    <n v="5.2872154115586687"/>
    <n v="19"/>
    <m/>
    <m/>
    <m/>
    <s v=""/>
    <n v="4"/>
  </r>
  <r>
    <s v="Exp3"/>
    <n v="300217"/>
    <n v="217"/>
    <x v="1"/>
    <x v="7"/>
    <x v="3"/>
    <d v="2014-05-28T00:00:00"/>
    <s v="Full_16h"/>
    <m/>
    <m/>
    <n v="3"/>
    <n v="1"/>
    <x v="19"/>
    <n v="6"/>
    <n v="90"/>
    <n v="266"/>
    <n v="150"/>
    <n v="4"/>
    <n v="12"/>
    <n v="8"/>
    <s v="TS"/>
    <n v="0"/>
    <n v="181"/>
    <n v="0.82872928176795579"/>
    <n v="5.8287292817679557"/>
    <n v="21"/>
    <m/>
    <m/>
    <m/>
    <s v=""/>
    <n v="5"/>
  </r>
  <r>
    <s v="Exp3"/>
    <n v="300248"/>
    <n v="248"/>
    <x v="1"/>
    <x v="7"/>
    <x v="3"/>
    <d v="2014-05-28T00:00:00"/>
    <s v="Full_16h"/>
    <m/>
    <n v="248"/>
    <n v="1"/>
    <n v="1"/>
    <x v="20"/>
    <n v="6"/>
    <n v="87"/>
    <m/>
    <n v="69"/>
    <n v="3"/>
    <n v="11"/>
    <n v="10"/>
    <s v="TS"/>
    <n v="1"/>
    <n v="190.33333333333334"/>
    <n v="0.36252189141856389"/>
    <n v="4.3625218914185639"/>
    <n v="18"/>
    <m/>
    <m/>
    <m/>
    <s v=""/>
    <n v="4"/>
  </r>
  <r>
    <s v="Exp3"/>
    <n v="300248"/>
    <n v="248"/>
    <x v="1"/>
    <x v="7"/>
    <x v="3"/>
    <d v="2014-05-28T00:00:00"/>
    <s v="Full_16h"/>
    <m/>
    <m/>
    <n v="2"/>
    <n v="2"/>
    <x v="20"/>
    <n v="6"/>
    <n v="70"/>
    <n v="254"/>
    <n v="43"/>
    <n v="3"/>
    <n v="13"/>
    <n v="5"/>
    <s v="TS"/>
    <n v="1"/>
    <n v="190.33333333333334"/>
    <n v="0.22591943957968474"/>
    <n v="4.2259194395796849"/>
    <n v="20"/>
    <m/>
    <m/>
    <m/>
    <s v=""/>
    <n v="4"/>
  </r>
  <r>
    <s v="Exp3"/>
    <n v="300248"/>
    <n v="248"/>
    <x v="1"/>
    <x v="7"/>
    <x v="3"/>
    <d v="2014-05-28T00:00:00"/>
    <s v="Full_16h"/>
    <m/>
    <m/>
    <n v="3"/>
    <n v="1"/>
    <x v="20"/>
    <n v="5"/>
    <n v="79"/>
    <n v="268"/>
    <n v="252"/>
    <n v="3"/>
    <n v="13"/>
    <n v="8"/>
    <s v="TS"/>
    <n v="1"/>
    <n v="190.33333333333334"/>
    <n v="1.3239929947460596"/>
    <n v="5.3239929947460594"/>
    <n v="20"/>
    <m/>
    <m/>
    <m/>
    <s v=""/>
    <n v="4"/>
  </r>
  <r>
    <s v="Exp3"/>
    <n v="300248"/>
    <n v="248"/>
    <x v="1"/>
    <x v="7"/>
    <x v="3"/>
    <d v="2014-05-28T00:00:00"/>
    <s v="Full_16h"/>
    <m/>
    <m/>
    <n v="4"/>
    <n v="3"/>
    <x v="20"/>
    <n v="5"/>
    <n v="80"/>
    <n v="215"/>
    <n v="225"/>
    <n v="4"/>
    <n v="10"/>
    <m/>
    <s v="DR"/>
    <n v="0"/>
    <n v="190.33333333333334"/>
    <n v="1.1821366024518387"/>
    <n v="5.1821366024518385"/>
    <n v="18"/>
    <m/>
    <m/>
    <m/>
    <s v=""/>
    <n v="4"/>
  </r>
  <r>
    <s v="Exp3"/>
    <n v="300004"/>
    <n v="4"/>
    <x v="1"/>
    <x v="7"/>
    <x v="3"/>
    <d v="2014-06-03T00:00:00"/>
    <s v="Full_16h"/>
    <m/>
    <n v="4"/>
    <n v="1"/>
    <n v="1"/>
    <x v="16"/>
    <n v="7"/>
    <n v="126"/>
    <m/>
    <n v="160"/>
    <n v="2"/>
    <n v="13"/>
    <n v="30"/>
    <s v="TS"/>
    <n v="2"/>
    <n v="0"/>
    <e v="#DIV/0!"/>
    <e v="#DIV/0!"/>
    <n v="21"/>
    <m/>
    <m/>
    <m/>
    <s v=""/>
    <n v="6"/>
  </r>
  <r>
    <s v="Exp3"/>
    <n v="300004"/>
    <n v="4"/>
    <x v="1"/>
    <x v="7"/>
    <x v="3"/>
    <d v="2014-06-03T00:00:00"/>
    <s v="Full_16h"/>
    <m/>
    <m/>
    <n v="2"/>
    <n v="2"/>
    <x v="16"/>
    <n v="7"/>
    <n v="100"/>
    <n v="268"/>
    <n v="61"/>
    <n v="2"/>
    <n v="15"/>
    <n v="18"/>
    <s v="TS"/>
    <n v="2"/>
    <n v="0"/>
    <e v="#DIV/0!"/>
    <e v="#DIV/0!"/>
    <n v="23"/>
    <m/>
    <m/>
    <m/>
    <s v=""/>
    <n v="6"/>
  </r>
  <r>
    <s v="Exp3"/>
    <n v="300004"/>
    <n v="4"/>
    <x v="1"/>
    <x v="7"/>
    <x v="3"/>
    <d v="2014-06-03T00:00:00"/>
    <s v="Full_16h"/>
    <m/>
    <m/>
    <n v="3"/>
    <n v="1"/>
    <x v="16"/>
    <n v="7"/>
    <n v="96"/>
    <n v="238"/>
    <n v="106"/>
    <n v="2"/>
    <n v="13"/>
    <n v="21"/>
    <s v="TS"/>
    <n v="2"/>
    <n v="0"/>
    <e v="#DIV/0!"/>
    <e v="#DIV/0!"/>
    <n v="21"/>
    <m/>
    <m/>
    <m/>
    <s v=""/>
    <n v="6"/>
  </r>
  <r>
    <s v="Exp3"/>
    <n v="300004"/>
    <n v="4"/>
    <x v="1"/>
    <x v="7"/>
    <x v="3"/>
    <d v="2014-06-03T00:00:00"/>
    <s v="Full_16h"/>
    <m/>
    <m/>
    <n v="4"/>
    <n v="0"/>
    <x v="19"/>
    <n v="6"/>
    <n v="105"/>
    <n v="266"/>
    <n v="198"/>
    <n v="2"/>
    <n v="11"/>
    <n v="25"/>
    <s v="TS"/>
    <n v="2"/>
    <n v="181"/>
    <n v="1.0939226519337018"/>
    <n v="6.0939226519337018"/>
    <n v="18"/>
    <m/>
    <m/>
    <m/>
    <s v=""/>
    <n v="5"/>
  </r>
  <r>
    <s v="Exp3"/>
    <n v="300004"/>
    <n v="4"/>
    <x v="1"/>
    <x v="7"/>
    <x v="3"/>
    <d v="2014-06-03T00:00:00"/>
    <s v="Full_16h"/>
    <m/>
    <m/>
    <n v="5"/>
    <n v="0"/>
    <x v="19"/>
    <n v="6"/>
    <n v="95"/>
    <n v="275"/>
    <n v="230"/>
    <n v="2"/>
    <n v="10"/>
    <n v="16"/>
    <s v="TS"/>
    <n v="2"/>
    <n v="181"/>
    <n v="1.270718232044199"/>
    <n v="6.2707182320441994"/>
    <n v="17"/>
    <m/>
    <m/>
    <m/>
    <s v=""/>
    <n v="5"/>
  </r>
  <r>
    <s v="Exp3"/>
    <n v="300208"/>
    <n v="208"/>
    <x v="1"/>
    <x v="7"/>
    <x v="3"/>
    <d v="2014-06-03T00:00:00"/>
    <s v="Full_16h"/>
    <m/>
    <n v="208"/>
    <n v="1"/>
    <n v="2"/>
    <x v="16"/>
    <n v="7"/>
    <n v="97"/>
    <m/>
    <n v="234"/>
    <n v="3"/>
    <n v="17"/>
    <n v="13"/>
    <s v="TS"/>
    <n v="1"/>
    <n v="0"/>
    <e v="#DIV/0!"/>
    <e v="#DIV/0!"/>
    <n v="26"/>
    <m/>
    <m/>
    <m/>
    <s v=""/>
    <n v="6"/>
  </r>
  <r>
    <s v="Exp3"/>
    <n v="300208"/>
    <n v="208"/>
    <x v="1"/>
    <x v="7"/>
    <x v="3"/>
    <d v="2014-06-03T00:00:00"/>
    <s v="Full_16h"/>
    <m/>
    <m/>
    <n v="2"/>
    <n v="1"/>
    <x v="16"/>
    <n v="7"/>
    <n v="105"/>
    <n v="300"/>
    <n v="180"/>
    <n v="3"/>
    <n v="17"/>
    <n v="15"/>
    <s v="TS"/>
    <n v="2"/>
    <n v="0"/>
    <e v="#DIV/0!"/>
    <e v="#DIV/0!"/>
    <n v="26"/>
    <m/>
    <m/>
    <m/>
    <s v=""/>
    <n v="6"/>
  </r>
  <r>
    <s v="Exp3"/>
    <n v="300327"/>
    <n v="327"/>
    <x v="1"/>
    <x v="7"/>
    <x v="3"/>
    <d v="2014-06-03T00:00:00"/>
    <s v="Full_16h"/>
    <m/>
    <n v="327"/>
    <n v="1"/>
    <n v="0"/>
    <x v="16"/>
    <n v="7"/>
    <n v="90"/>
    <m/>
    <n v="190"/>
    <n v="3"/>
    <n v="13"/>
    <m/>
    <s v="DR"/>
    <n v="0"/>
    <n v="0"/>
    <e v="#DIV/0!"/>
    <e v="#DIV/0!"/>
    <n v="22"/>
    <m/>
    <m/>
    <m/>
    <s v=""/>
    <n v="6"/>
  </r>
  <r>
    <s v="Exp3"/>
    <n v="300327"/>
    <n v="327"/>
    <x v="1"/>
    <x v="7"/>
    <x v="3"/>
    <d v="2014-06-03T00:00:00"/>
    <s v="Full_16h"/>
    <m/>
    <m/>
    <n v="2"/>
    <n v="0"/>
    <x v="19"/>
    <n v="6"/>
    <n v="71"/>
    <n v="235"/>
    <n v="68"/>
    <n v="4"/>
    <n v="9"/>
    <m/>
    <s v="V"/>
    <m/>
    <n v="181"/>
    <n v="0.37569060773480661"/>
    <n v="5.375690607734807"/>
    <n v="18"/>
    <m/>
    <m/>
    <m/>
    <s v=""/>
    <n v="5"/>
  </r>
  <r>
    <s v="Exp3"/>
    <n v="300327"/>
    <n v="327"/>
    <x v="1"/>
    <x v="7"/>
    <x v="3"/>
    <d v="2014-06-03T00:00:00"/>
    <s v="Full_16h"/>
    <m/>
    <m/>
    <n v="3"/>
    <n v="0"/>
    <x v="16"/>
    <n v="7"/>
    <n v="85"/>
    <n v="221"/>
    <n v="66"/>
    <n v="4"/>
    <n v="13"/>
    <m/>
    <s v="DR"/>
    <m/>
    <n v="0"/>
    <e v="#DIV/0!"/>
    <e v="#DIV/0!"/>
    <n v="23"/>
    <m/>
    <m/>
    <m/>
    <s v=""/>
    <n v="6"/>
  </r>
  <r>
    <s v="Exp3"/>
    <n v="300056"/>
    <n v="56"/>
    <x v="1"/>
    <x v="7"/>
    <x v="3"/>
    <d v="2014-06-10T00:00:00"/>
    <s v="Full_16h"/>
    <m/>
    <n v="56"/>
    <n v="1"/>
    <n v="0"/>
    <x v="11"/>
    <n v="9"/>
    <n v="165"/>
    <n v="209"/>
    <m/>
    <n v="1"/>
    <n v="16"/>
    <n v="70"/>
    <s v="&gt;TS"/>
    <n v="3"/>
    <n v="0"/>
    <e v="#DIV/0!"/>
    <e v="#DIV/0!"/>
    <n v="25"/>
    <m/>
    <m/>
    <m/>
    <s v=""/>
    <n v="8"/>
  </r>
  <r>
    <s v="Exp3"/>
    <n v="300056"/>
    <n v="56"/>
    <x v="1"/>
    <x v="7"/>
    <x v="3"/>
    <d v="2014-06-10T00:00:00"/>
    <s v="Full_16h"/>
    <m/>
    <m/>
    <n v="2"/>
    <n v="2"/>
    <x v="15"/>
    <n v="8"/>
    <n v="167"/>
    <n v="255"/>
    <n v="137"/>
    <n v="1"/>
    <n v="15"/>
    <n v="70"/>
    <s v="&gt;TS"/>
    <n v="3"/>
    <n v="0"/>
    <e v="#DIV/0!"/>
    <e v="#DIV/0!"/>
    <n v="23"/>
    <m/>
    <m/>
    <m/>
    <s v=""/>
    <n v="7"/>
  </r>
  <r>
    <s v="Exp3"/>
    <n v="300056"/>
    <n v="56"/>
    <x v="1"/>
    <x v="7"/>
    <x v="3"/>
    <d v="2014-06-10T00:00:00"/>
    <s v="Full_16h"/>
    <m/>
    <m/>
    <n v="3"/>
    <n v="1"/>
    <x v="16"/>
    <n v="7"/>
    <n v="110"/>
    <n v="235"/>
    <n v="204"/>
    <n v="1"/>
    <n v="13"/>
    <n v="40"/>
    <s v="&gt;TS"/>
    <n v="2"/>
    <n v="0"/>
    <e v="#DIV/0!"/>
    <e v="#DIV/0!"/>
    <n v="20"/>
    <m/>
    <m/>
    <m/>
    <s v=""/>
    <n v="6"/>
  </r>
  <r>
    <s v="Exp3"/>
    <n v="300257"/>
    <n v="257"/>
    <x v="1"/>
    <x v="7"/>
    <x v="3"/>
    <d v="2014-06-10T00:00:00"/>
    <s v="Full_16h"/>
    <m/>
    <n v="257"/>
    <n v="1"/>
    <n v="2"/>
    <x v="11"/>
    <n v="8"/>
    <n v="250"/>
    <n v="176"/>
    <m/>
    <n v="0"/>
    <n v="14"/>
    <n v="150"/>
    <s v="FL"/>
    <n v="4"/>
    <n v="0"/>
    <n v="0"/>
    <n v="8"/>
    <n v="22"/>
    <m/>
    <m/>
    <m/>
    <s v="FLN"/>
    <n v="8"/>
  </r>
  <r>
    <s v="Exp3"/>
    <n v="300257"/>
    <n v="257"/>
    <x v="1"/>
    <x v="7"/>
    <x v="3"/>
    <d v="2014-06-10T00:00:00"/>
    <s v="Full_16h"/>
    <m/>
    <m/>
    <n v="2"/>
    <n v="1"/>
    <x v="15"/>
    <n v="8"/>
    <n v="190"/>
    <n v="219"/>
    <n v="173"/>
    <n v="1"/>
    <n v="13"/>
    <n v="85"/>
    <s v="&gt;TS"/>
    <n v="4"/>
    <n v="0"/>
    <e v="#DIV/0!"/>
    <e v="#DIV/0!"/>
    <n v="21"/>
    <m/>
    <m/>
    <m/>
    <s v=""/>
    <n v="7"/>
  </r>
  <r>
    <s v="Exp3"/>
    <n v="300257"/>
    <n v="257"/>
    <x v="1"/>
    <x v="7"/>
    <x v="3"/>
    <d v="2014-06-10T00:00:00"/>
    <s v="Full_16h"/>
    <m/>
    <m/>
    <n v="3"/>
    <n v="1"/>
    <x v="16"/>
    <n v="7"/>
    <n v="181"/>
    <n v="185"/>
    <n v="146"/>
    <n v="2"/>
    <n v="13"/>
    <n v="90"/>
    <s v="&gt;TS"/>
    <n v="3"/>
    <n v="0"/>
    <e v="#DIV/0!"/>
    <e v="#DIV/0!"/>
    <n v="21"/>
    <m/>
    <m/>
    <m/>
    <s v=""/>
    <n v="6"/>
  </r>
  <r>
    <s v="Exp3"/>
    <n v="300257"/>
    <n v="257"/>
    <x v="1"/>
    <x v="7"/>
    <x v="3"/>
    <d v="2014-06-10T00:00:00"/>
    <s v="Full_16h"/>
    <m/>
    <m/>
    <n v="4"/>
    <n v="0"/>
    <x v="15"/>
    <n v="8"/>
    <n v="188"/>
    <n v="145"/>
    <n v="96"/>
    <n v="1"/>
    <n v="11"/>
    <n v="100"/>
    <s v="&gt;TS"/>
    <n v="3"/>
    <n v="0"/>
    <e v="#DIV/0!"/>
    <e v="#DIV/0!"/>
    <n v="19"/>
    <m/>
    <m/>
    <m/>
    <s v=""/>
    <n v="7"/>
  </r>
  <r>
    <s v="Exp3"/>
    <n v="300257"/>
    <n v="257"/>
    <x v="1"/>
    <x v="7"/>
    <x v="3"/>
    <d v="2014-06-10T00:00:00"/>
    <s v="Full_16h"/>
    <m/>
    <m/>
    <n v="5"/>
    <n v="0"/>
    <x v="15"/>
    <n v="8"/>
    <n v="175"/>
    <n v="172"/>
    <n v="64"/>
    <n v="1"/>
    <n v="9"/>
    <n v="95"/>
    <s v="&gt;TS"/>
    <n v="3"/>
    <n v="0"/>
    <e v="#DIV/0!"/>
    <e v="#DIV/0!"/>
    <n v="17"/>
    <m/>
    <m/>
    <m/>
    <s v=""/>
    <n v="7"/>
  </r>
  <r>
    <s v="Exp3"/>
    <n v="300277"/>
    <n v="277"/>
    <x v="1"/>
    <x v="7"/>
    <x v="3"/>
    <d v="2014-06-10T00:00:00"/>
    <s v="Full_16h"/>
    <m/>
    <n v="277"/>
    <n v="1"/>
    <n v="2"/>
    <x v="11"/>
    <n v="8"/>
    <n v="250"/>
    <n v="169"/>
    <m/>
    <n v="0"/>
    <n v="13"/>
    <n v="240"/>
    <s v="FL"/>
    <n v="3"/>
    <n v="0"/>
    <n v="0"/>
    <n v="8"/>
    <n v="21"/>
    <m/>
    <m/>
    <m/>
    <s v="FLN"/>
    <n v="8"/>
  </r>
  <r>
    <s v="Exp3"/>
    <n v="300277"/>
    <n v="277"/>
    <x v="1"/>
    <x v="7"/>
    <x v="3"/>
    <d v="2014-06-10T00:00:00"/>
    <s v="Full_16h"/>
    <m/>
    <m/>
    <n v="2"/>
    <n v="1"/>
    <x v="11"/>
    <n v="8"/>
    <n v="280"/>
    <n v="171"/>
    <m/>
    <n v="0"/>
    <n v="13"/>
    <n v="180"/>
    <s v="FL"/>
    <n v="3"/>
    <n v="0"/>
    <n v="0"/>
    <n v="8"/>
    <n v="21"/>
    <m/>
    <m/>
    <m/>
    <s v="FLN"/>
    <n v="8"/>
  </r>
  <r>
    <s v="Exp3"/>
    <n v="300277"/>
    <n v="277"/>
    <x v="1"/>
    <x v="7"/>
    <x v="3"/>
    <d v="2014-06-10T00:00:00"/>
    <s v="Full_16h"/>
    <m/>
    <m/>
    <n v="3"/>
    <n v="1"/>
    <x v="15"/>
    <n v="8"/>
    <n v="214"/>
    <n v="190"/>
    <n v="130"/>
    <n v="1"/>
    <n v="13"/>
    <n v="120"/>
    <s v="&gt;TS"/>
    <n v="3"/>
    <n v="0"/>
    <e v="#DIV/0!"/>
    <e v="#DIV/0!"/>
    <n v="21"/>
    <m/>
    <m/>
    <m/>
    <s v=""/>
    <n v="7"/>
  </r>
  <r>
    <s v="Exp3"/>
    <n v="300277"/>
    <n v="277"/>
    <x v="1"/>
    <x v="7"/>
    <x v="3"/>
    <d v="2014-06-10T00:00:00"/>
    <s v="Full_16h"/>
    <m/>
    <m/>
    <n v="4"/>
    <n v="0"/>
    <x v="15"/>
    <n v="8"/>
    <n v="150"/>
    <n v="140"/>
    <n v="45"/>
    <n v="1"/>
    <n v="10"/>
    <n v="90"/>
    <s v="&gt;TS"/>
    <n v="3"/>
    <n v="0"/>
    <e v="#DIV/0!"/>
    <e v="#DIV/0!"/>
    <n v="18"/>
    <m/>
    <m/>
    <m/>
    <s v=""/>
    <n v="7"/>
  </r>
  <r>
    <s v="Exp3"/>
    <n v="300177"/>
    <n v="177"/>
    <x v="1"/>
    <x v="7"/>
    <x v="11"/>
    <d v="2014-06-17T00:00:00"/>
    <s v="Full_16h"/>
    <m/>
    <m/>
    <n v="4"/>
    <m/>
    <x v="19"/>
    <m/>
    <n v="270"/>
    <m/>
    <m/>
    <m/>
    <n v="10"/>
    <m/>
    <m/>
    <n v="3"/>
    <n v="241.16666666666666"/>
    <n v="0"/>
    <n v="5"/>
    <n v="15"/>
    <m/>
    <m/>
    <m/>
    <s v="FLN"/>
    <n v="5"/>
  </r>
  <r>
    <s v="Exp3"/>
    <n v="300006"/>
    <n v="6"/>
    <x v="1"/>
    <x v="7"/>
    <x v="3"/>
    <d v="2014-07-23T00:00:00"/>
    <s v="Full_16h"/>
    <m/>
    <n v="6"/>
    <n v="1"/>
    <m/>
    <x v="12"/>
    <m/>
    <n v="420"/>
    <m/>
    <m/>
    <m/>
    <n v="17"/>
    <m/>
    <m/>
    <n v="3"/>
    <n v="0"/>
    <n v="0"/>
    <n v="9"/>
    <n v="26"/>
    <m/>
    <m/>
    <m/>
    <s v="FLN"/>
    <n v="9"/>
  </r>
  <r>
    <s v="Exp3"/>
    <n v="300006"/>
    <n v="6"/>
    <x v="1"/>
    <x v="7"/>
    <x v="3"/>
    <d v="2014-07-23T00:00:00"/>
    <s v="Full_16h"/>
    <m/>
    <m/>
    <n v="2"/>
    <m/>
    <x v="6"/>
    <m/>
    <n v="470"/>
    <m/>
    <m/>
    <m/>
    <n v="16"/>
    <m/>
    <m/>
    <n v="4"/>
    <n v="0"/>
    <n v="0"/>
    <n v="10"/>
    <n v="26"/>
    <m/>
    <m/>
    <m/>
    <s v="FLN"/>
    <n v="10"/>
  </r>
  <r>
    <s v="Exp3"/>
    <n v="300006"/>
    <n v="6"/>
    <x v="1"/>
    <x v="7"/>
    <x v="3"/>
    <d v="2014-07-23T00:00:00"/>
    <s v="Full_16h"/>
    <m/>
    <m/>
    <n v="3"/>
    <m/>
    <x v="11"/>
    <m/>
    <n v="360"/>
    <m/>
    <m/>
    <m/>
    <n v="12"/>
    <m/>
    <m/>
    <n v="3"/>
    <n v="0"/>
    <n v="0"/>
    <n v="8"/>
    <n v="20"/>
    <m/>
    <m/>
    <m/>
    <s v="FLN"/>
    <n v="8"/>
  </r>
  <r>
    <s v="Exp3"/>
    <n v="300011"/>
    <n v="11"/>
    <x v="1"/>
    <x v="7"/>
    <x v="3"/>
    <d v="2014-07-23T00:00:00"/>
    <s v="Full_16h"/>
    <m/>
    <n v="11"/>
    <n v="1"/>
    <m/>
    <x v="12"/>
    <m/>
    <n v="405"/>
    <m/>
    <m/>
    <m/>
    <n v="14"/>
    <m/>
    <m/>
    <n v="3"/>
    <n v="0"/>
    <n v="0"/>
    <n v="9"/>
    <n v="23"/>
    <m/>
    <m/>
    <m/>
    <s v="FLN"/>
    <n v="9"/>
  </r>
  <r>
    <s v="Exp3"/>
    <n v="300011"/>
    <n v="11"/>
    <x v="1"/>
    <x v="7"/>
    <x v="3"/>
    <d v="2014-07-23T00:00:00"/>
    <s v="Full_16h"/>
    <m/>
    <m/>
    <n v="2"/>
    <m/>
    <x v="11"/>
    <m/>
    <n v="375"/>
    <m/>
    <m/>
    <m/>
    <n v="15"/>
    <m/>
    <m/>
    <n v="3"/>
    <n v="0"/>
    <n v="0"/>
    <n v="8"/>
    <n v="23"/>
    <m/>
    <m/>
    <m/>
    <s v="FLN"/>
    <n v="8"/>
  </r>
  <r>
    <s v="Exp3"/>
    <n v="300011"/>
    <n v="11"/>
    <x v="1"/>
    <x v="7"/>
    <x v="3"/>
    <d v="2014-07-23T00:00:00"/>
    <s v="Full_16h"/>
    <m/>
    <m/>
    <n v="3"/>
    <m/>
    <x v="11"/>
    <m/>
    <n v="370"/>
    <m/>
    <m/>
    <m/>
    <n v="14"/>
    <m/>
    <m/>
    <n v="3"/>
    <n v="0"/>
    <n v="0"/>
    <n v="8"/>
    <n v="22"/>
    <m/>
    <m/>
    <m/>
    <s v="FLN"/>
    <n v="8"/>
  </r>
  <r>
    <s v="Exp3"/>
    <n v="300011"/>
    <n v="11"/>
    <x v="1"/>
    <x v="7"/>
    <x v="3"/>
    <d v="2014-07-23T00:00:00"/>
    <s v="Full_16h"/>
    <m/>
    <m/>
    <n v="4"/>
    <m/>
    <x v="11"/>
    <m/>
    <n v="390"/>
    <m/>
    <m/>
    <m/>
    <n v="14"/>
    <m/>
    <m/>
    <n v="3"/>
    <n v="0"/>
    <n v="0"/>
    <n v="8"/>
    <n v="22"/>
    <m/>
    <m/>
    <m/>
    <s v="FLN"/>
    <n v="8"/>
  </r>
  <r>
    <s v="Exp3"/>
    <n v="300070"/>
    <n v="70"/>
    <x v="1"/>
    <x v="7"/>
    <x v="3"/>
    <d v="2014-07-23T00:00:00"/>
    <s v="Full_16h"/>
    <m/>
    <n v="70"/>
    <n v="1"/>
    <m/>
    <x v="11"/>
    <m/>
    <n v="350"/>
    <m/>
    <m/>
    <m/>
    <n v="14"/>
    <m/>
    <m/>
    <n v="3"/>
    <n v="0"/>
    <n v="0"/>
    <n v="8"/>
    <n v="22"/>
    <m/>
    <m/>
    <m/>
    <s v="FLN"/>
    <n v="8"/>
  </r>
  <r>
    <s v="Exp3"/>
    <n v="300070"/>
    <n v="70"/>
    <x v="1"/>
    <x v="7"/>
    <x v="3"/>
    <d v="2014-07-23T00:00:00"/>
    <s v="Full_16h"/>
    <m/>
    <m/>
    <n v="2"/>
    <m/>
    <x v="11"/>
    <m/>
    <n v="360"/>
    <m/>
    <m/>
    <m/>
    <n v="14"/>
    <m/>
    <m/>
    <n v="3"/>
    <n v="0"/>
    <n v="0"/>
    <n v="8"/>
    <n v="22"/>
    <m/>
    <m/>
    <m/>
    <s v="FLN"/>
    <n v="8"/>
  </r>
  <r>
    <s v="Exp3"/>
    <n v="300070"/>
    <n v="70"/>
    <x v="1"/>
    <x v="7"/>
    <x v="3"/>
    <d v="2014-07-23T00:00:00"/>
    <s v="Full_16h"/>
    <m/>
    <m/>
    <n v="3"/>
    <m/>
    <x v="12"/>
    <m/>
    <n v="365"/>
    <m/>
    <m/>
    <m/>
    <n v="12"/>
    <m/>
    <m/>
    <n v="4"/>
    <n v="0"/>
    <n v="0"/>
    <n v="9"/>
    <n v="21"/>
    <m/>
    <m/>
    <m/>
    <s v="FLN"/>
    <n v="9"/>
  </r>
  <r>
    <s v="Exp3"/>
    <n v="300111"/>
    <n v="111"/>
    <x v="1"/>
    <x v="7"/>
    <x v="3"/>
    <d v="2014-07-23T00:00:00"/>
    <s v="Full_16h"/>
    <m/>
    <n v="111"/>
    <n v="1"/>
    <m/>
    <x v="11"/>
    <m/>
    <n v="400"/>
    <m/>
    <m/>
    <m/>
    <n v="13"/>
    <m/>
    <m/>
    <n v="4"/>
    <n v="0"/>
    <n v="0"/>
    <n v="8"/>
    <n v="21"/>
    <m/>
    <m/>
    <m/>
    <s v="FLN"/>
    <n v="8"/>
  </r>
  <r>
    <s v="Exp3"/>
    <n v="300111"/>
    <n v="111"/>
    <x v="1"/>
    <x v="7"/>
    <x v="3"/>
    <d v="2014-07-23T00:00:00"/>
    <s v="Full_16h"/>
    <m/>
    <m/>
    <n v="2"/>
    <m/>
    <x v="11"/>
    <m/>
    <n v="395"/>
    <m/>
    <m/>
    <m/>
    <n v="14"/>
    <m/>
    <m/>
    <n v="3"/>
    <n v="0"/>
    <n v="0"/>
    <n v="8"/>
    <n v="22"/>
    <m/>
    <m/>
    <m/>
    <s v="FLN"/>
    <n v="8"/>
  </r>
  <r>
    <s v="Exp3"/>
    <n v="300111"/>
    <n v="111"/>
    <x v="1"/>
    <x v="7"/>
    <x v="3"/>
    <d v="2014-07-23T00:00:00"/>
    <s v="Full_16h"/>
    <m/>
    <m/>
    <n v="3"/>
    <m/>
    <x v="11"/>
    <m/>
    <n v="420"/>
    <m/>
    <m/>
    <m/>
    <n v="15"/>
    <m/>
    <m/>
    <n v="3"/>
    <n v="0"/>
    <n v="0"/>
    <n v="8"/>
    <n v="23"/>
    <m/>
    <m/>
    <m/>
    <s v="FLN"/>
    <n v="8"/>
  </r>
  <r>
    <s v="Exp3"/>
    <n v="300113"/>
    <n v="113"/>
    <x v="1"/>
    <x v="7"/>
    <x v="3"/>
    <d v="2014-07-23T00:00:00"/>
    <s v="Full_16h"/>
    <d v="2014-07-23T00:00:00"/>
    <n v="113"/>
    <n v="1"/>
    <m/>
    <x v="12"/>
    <m/>
    <n v="425"/>
    <m/>
    <m/>
    <m/>
    <n v="14"/>
    <m/>
    <m/>
    <n v="4"/>
    <n v="0"/>
    <n v="0"/>
    <n v="9"/>
    <n v="23"/>
    <m/>
    <m/>
    <m/>
    <s v="FLN"/>
    <n v="9"/>
  </r>
  <r>
    <s v="Exp3"/>
    <n v="300113"/>
    <n v="113"/>
    <x v="1"/>
    <x v="7"/>
    <x v="3"/>
    <d v="2014-07-23T00:00:00"/>
    <s v="Full_16h"/>
    <m/>
    <m/>
    <n v="2"/>
    <m/>
    <x v="15"/>
    <m/>
    <n v="365"/>
    <m/>
    <m/>
    <m/>
    <n v="12"/>
    <m/>
    <m/>
    <n v="3"/>
    <n v="0"/>
    <n v="0"/>
    <n v="7"/>
    <n v="19"/>
    <m/>
    <m/>
    <m/>
    <s v="FLN"/>
    <n v="7"/>
  </r>
  <r>
    <s v="Exp3"/>
    <n v="300181"/>
    <n v="181"/>
    <x v="1"/>
    <x v="7"/>
    <x v="3"/>
    <d v="2014-07-23T00:00:00"/>
    <s v="Full_16h"/>
    <m/>
    <n v="181"/>
    <n v="1"/>
    <m/>
    <x v="12"/>
    <m/>
    <n v="435"/>
    <m/>
    <m/>
    <m/>
    <n v="15"/>
    <m/>
    <m/>
    <n v="4"/>
    <n v="0"/>
    <n v="0"/>
    <n v="9"/>
    <n v="24"/>
    <m/>
    <m/>
    <m/>
    <s v="FLN"/>
    <n v="9"/>
  </r>
  <r>
    <s v="Exp3"/>
    <n v="300181"/>
    <n v="181"/>
    <x v="1"/>
    <x v="7"/>
    <x v="3"/>
    <d v="2014-07-23T00:00:00"/>
    <s v="Full_16h"/>
    <m/>
    <m/>
    <n v="2"/>
    <m/>
    <x v="15"/>
    <m/>
    <n v="400"/>
    <m/>
    <m/>
    <m/>
    <n v="14"/>
    <m/>
    <m/>
    <n v="3"/>
    <n v="0"/>
    <n v="0"/>
    <n v="7"/>
    <n v="21"/>
    <m/>
    <m/>
    <m/>
    <s v="FLN"/>
    <n v="7"/>
  </r>
  <r>
    <s v="Exp3"/>
    <n v="300181"/>
    <n v="181"/>
    <x v="1"/>
    <x v="7"/>
    <x v="3"/>
    <d v="2014-07-23T00:00:00"/>
    <s v="Full_16h"/>
    <m/>
    <m/>
    <n v="3"/>
    <m/>
    <x v="15"/>
    <m/>
    <n v="400"/>
    <m/>
    <m/>
    <m/>
    <n v="13"/>
    <m/>
    <m/>
    <n v="3"/>
    <n v="0"/>
    <n v="0"/>
    <n v="7"/>
    <n v="20"/>
    <m/>
    <m/>
    <m/>
    <s v="FLN"/>
    <n v="7"/>
  </r>
  <r>
    <s v="Exp3"/>
    <n v="300181"/>
    <n v="181"/>
    <x v="1"/>
    <x v="7"/>
    <x v="3"/>
    <d v="2014-07-23T00:00:00"/>
    <s v="Full_16h"/>
    <m/>
    <m/>
    <n v="4"/>
    <m/>
    <x v="11"/>
    <m/>
    <n v="410"/>
    <m/>
    <m/>
    <m/>
    <n v="13"/>
    <m/>
    <m/>
    <n v="4"/>
    <n v="0"/>
    <n v="0"/>
    <n v="8"/>
    <n v="21"/>
    <m/>
    <m/>
    <m/>
    <s v="FLN"/>
    <n v="8"/>
  </r>
  <r>
    <s v="Exp3"/>
    <n v="300181"/>
    <n v="181"/>
    <x v="1"/>
    <x v="7"/>
    <x v="3"/>
    <d v="2014-07-23T00:00:00"/>
    <s v="Full_16h"/>
    <m/>
    <m/>
    <n v="5"/>
    <m/>
    <x v="11"/>
    <m/>
    <n v="345"/>
    <m/>
    <m/>
    <m/>
    <n v="11"/>
    <m/>
    <m/>
    <n v="4"/>
    <n v="0"/>
    <n v="0"/>
    <n v="8"/>
    <n v="19"/>
    <m/>
    <m/>
    <m/>
    <s v="FLN"/>
    <n v="8"/>
  </r>
  <r>
    <s v="Exp3"/>
    <n v="300234"/>
    <n v="234"/>
    <x v="1"/>
    <x v="7"/>
    <x v="3"/>
    <d v="2014-07-23T00:00:00"/>
    <s v="Full_16h"/>
    <m/>
    <n v="234"/>
    <n v="1"/>
    <m/>
    <x v="11"/>
    <m/>
    <n v="395"/>
    <m/>
    <m/>
    <m/>
    <n v="15"/>
    <m/>
    <m/>
    <n v="3"/>
    <n v="0"/>
    <n v="0"/>
    <n v="8"/>
    <n v="23"/>
    <m/>
    <m/>
    <m/>
    <s v="FLN"/>
    <n v="8"/>
  </r>
  <r>
    <s v="Exp3"/>
    <n v="300234"/>
    <n v="234"/>
    <x v="1"/>
    <x v="7"/>
    <x v="3"/>
    <d v="2014-07-23T00:00:00"/>
    <s v="Full_16h"/>
    <m/>
    <m/>
    <n v="2"/>
    <m/>
    <x v="12"/>
    <m/>
    <n v="415"/>
    <m/>
    <m/>
    <m/>
    <n v="14"/>
    <m/>
    <m/>
    <n v="3"/>
    <n v="0"/>
    <n v="0"/>
    <n v="9"/>
    <n v="23"/>
    <m/>
    <m/>
    <m/>
    <s v="FLN"/>
    <n v="9"/>
  </r>
  <r>
    <s v="Exp3"/>
    <n v="300234"/>
    <n v="234"/>
    <x v="1"/>
    <x v="7"/>
    <x v="3"/>
    <d v="2014-07-23T00:00:00"/>
    <s v="Full_16h"/>
    <m/>
    <m/>
    <n v="3"/>
    <m/>
    <x v="6"/>
    <m/>
    <n v="380"/>
    <m/>
    <m/>
    <m/>
    <n v="13"/>
    <m/>
    <m/>
    <n v="3"/>
    <n v="0"/>
    <n v="0"/>
    <n v="10"/>
    <n v="23"/>
    <m/>
    <m/>
    <m/>
    <s v="FLN"/>
    <n v="10"/>
  </r>
  <r>
    <s v="Exp3"/>
    <n v="300234"/>
    <n v="234"/>
    <x v="1"/>
    <x v="7"/>
    <x v="3"/>
    <d v="2014-07-23T00:00:00"/>
    <s v="Full_16h"/>
    <m/>
    <m/>
    <n v="4"/>
    <m/>
    <x v="15"/>
    <m/>
    <n v="360"/>
    <m/>
    <m/>
    <m/>
    <n v="13"/>
    <m/>
    <m/>
    <n v="3"/>
    <n v="0"/>
    <n v="0"/>
    <n v="7"/>
    <n v="20"/>
    <m/>
    <m/>
    <m/>
    <s v="FLN"/>
    <n v="7"/>
  </r>
  <r>
    <s v="Exp3"/>
    <n v="300234"/>
    <n v="234"/>
    <x v="1"/>
    <x v="7"/>
    <x v="3"/>
    <d v="2014-07-23T00:00:00"/>
    <s v="Full_16h"/>
    <m/>
    <m/>
    <n v="5"/>
    <m/>
    <x v="11"/>
    <m/>
    <n v="320"/>
    <m/>
    <m/>
    <m/>
    <n v="10"/>
    <m/>
    <m/>
    <n v="3"/>
    <n v="0"/>
    <n v="0"/>
    <n v="8"/>
    <n v="18"/>
    <m/>
    <m/>
    <m/>
    <s v="FLN"/>
    <n v="8"/>
  </r>
  <r>
    <s v="Exp3"/>
    <n v="300236"/>
    <n v="236"/>
    <x v="1"/>
    <x v="7"/>
    <x v="3"/>
    <d v="2014-07-23T00:00:00"/>
    <s v="Full_16h"/>
    <m/>
    <n v="236"/>
    <n v="1"/>
    <m/>
    <x v="11"/>
    <m/>
    <n v="405"/>
    <m/>
    <m/>
    <m/>
    <n v="15"/>
    <m/>
    <m/>
    <n v="3"/>
    <n v="0"/>
    <n v="0"/>
    <n v="8"/>
    <n v="23"/>
    <m/>
    <m/>
    <m/>
    <s v="FLN"/>
    <n v="8"/>
  </r>
  <r>
    <s v="Exp3"/>
    <n v="300236"/>
    <n v="236"/>
    <x v="1"/>
    <x v="7"/>
    <x v="3"/>
    <d v="2014-07-23T00:00:00"/>
    <s v="Full_16h"/>
    <m/>
    <m/>
    <n v="2"/>
    <m/>
    <x v="11"/>
    <m/>
    <n v="400"/>
    <m/>
    <m/>
    <m/>
    <n v="14"/>
    <m/>
    <m/>
    <n v="3"/>
    <n v="0"/>
    <n v="0"/>
    <n v="8"/>
    <n v="22"/>
    <m/>
    <m/>
    <m/>
    <s v="FLN"/>
    <n v="8"/>
  </r>
  <r>
    <s v="Exp3"/>
    <n v="300236"/>
    <n v="236"/>
    <x v="1"/>
    <x v="7"/>
    <x v="3"/>
    <d v="2014-07-23T00:00:00"/>
    <s v="Full_16h"/>
    <m/>
    <m/>
    <n v="3"/>
    <m/>
    <x v="11"/>
    <m/>
    <n v="330"/>
    <m/>
    <m/>
    <m/>
    <n v="11"/>
    <m/>
    <m/>
    <n v="3"/>
    <n v="0"/>
    <n v="0"/>
    <n v="8"/>
    <n v="19"/>
    <m/>
    <m/>
    <m/>
    <s v="FLN"/>
    <n v="8"/>
  </r>
  <r>
    <s v="Exp3"/>
    <n v="300236"/>
    <n v="236"/>
    <x v="1"/>
    <x v="7"/>
    <x v="3"/>
    <d v="2014-07-23T00:00:00"/>
    <s v="Full_16h"/>
    <m/>
    <m/>
    <n v="4"/>
    <m/>
    <x v="11"/>
    <m/>
    <n v="320"/>
    <m/>
    <m/>
    <m/>
    <n v="10"/>
    <m/>
    <m/>
    <n v="3"/>
    <n v="0"/>
    <n v="0"/>
    <n v="8"/>
    <n v="18"/>
    <m/>
    <m/>
    <m/>
    <s v="FLN"/>
    <n v="8"/>
  </r>
  <r>
    <s v="Exp3"/>
    <n v="300259"/>
    <n v="259"/>
    <x v="1"/>
    <x v="7"/>
    <x v="3"/>
    <d v="2014-07-23T00:00:00"/>
    <s v="Full_16h"/>
    <m/>
    <n v="259"/>
    <n v="1"/>
    <m/>
    <x v="12"/>
    <m/>
    <n v="400"/>
    <m/>
    <m/>
    <m/>
    <n v="14"/>
    <m/>
    <m/>
    <n v="3"/>
    <n v="0"/>
    <n v="0"/>
    <n v="9"/>
    <n v="23"/>
    <m/>
    <m/>
    <m/>
    <s v="FLN"/>
    <n v="9"/>
  </r>
  <r>
    <s v="Exp3"/>
    <n v="300259"/>
    <n v="259"/>
    <x v="1"/>
    <x v="7"/>
    <x v="3"/>
    <d v="2014-07-23T00:00:00"/>
    <s v="Full_16h"/>
    <m/>
    <m/>
    <n v="2"/>
    <m/>
    <x v="12"/>
    <m/>
    <n v="365"/>
    <m/>
    <m/>
    <m/>
    <n v="14"/>
    <m/>
    <m/>
    <n v="3"/>
    <n v="0"/>
    <n v="0"/>
    <n v="9"/>
    <n v="23"/>
    <m/>
    <m/>
    <m/>
    <s v="FLN"/>
    <n v="9"/>
  </r>
  <r>
    <s v="Exp3"/>
    <n v="300259"/>
    <n v="259"/>
    <x v="1"/>
    <x v="7"/>
    <x v="3"/>
    <d v="2014-07-23T00:00:00"/>
    <s v="Full_16h"/>
    <m/>
    <m/>
    <n v="3"/>
    <m/>
    <x v="12"/>
    <m/>
    <n v="375"/>
    <m/>
    <m/>
    <m/>
    <n v="14"/>
    <m/>
    <m/>
    <n v="4"/>
    <n v="0"/>
    <n v="0"/>
    <n v="9"/>
    <n v="23"/>
    <m/>
    <m/>
    <m/>
    <s v="FLN"/>
    <n v="9"/>
  </r>
  <r>
    <s v="Exp3"/>
    <n v="300259"/>
    <n v="259"/>
    <x v="1"/>
    <x v="7"/>
    <x v="3"/>
    <d v="2014-07-23T00:00:00"/>
    <s v="Full_16h"/>
    <m/>
    <m/>
    <n v="4"/>
    <m/>
    <x v="12"/>
    <m/>
    <n v="375"/>
    <m/>
    <m/>
    <m/>
    <n v="12"/>
    <m/>
    <m/>
    <n v="4"/>
    <n v="0"/>
    <n v="0"/>
    <n v="9"/>
    <n v="21"/>
    <m/>
    <m/>
    <m/>
    <s v="FLN"/>
    <n v="9"/>
  </r>
  <r>
    <s v="Exp3"/>
    <n v="300045"/>
    <n v="45"/>
    <x v="1"/>
    <x v="7"/>
    <x v="9"/>
    <d v="2014-05-16T00:00:00"/>
    <s v="Full_16h"/>
    <m/>
    <n v="45"/>
    <n v="1"/>
    <n v="1"/>
    <x v="17"/>
    <n v="3"/>
    <n v="47"/>
    <m/>
    <n v="149"/>
    <n v="4"/>
    <n v="2"/>
    <n v="0"/>
    <s v="V"/>
    <m/>
    <n v="168.6"/>
    <n v="0.88374851720047454"/>
    <n v="2.8837485172004746"/>
    <n v="8"/>
    <m/>
    <m/>
    <m/>
    <s v=""/>
    <n v="2"/>
  </r>
  <r>
    <s v="Exp3"/>
    <n v="300045"/>
    <n v="45"/>
    <x v="1"/>
    <x v="7"/>
    <x v="9"/>
    <d v="2014-05-16T00:00:00"/>
    <s v="Full_16h"/>
    <m/>
    <m/>
    <n v="2"/>
    <n v="0"/>
    <x v="17"/>
    <n v="3"/>
    <n v="52"/>
    <n v="149"/>
    <n v="153"/>
    <n v="4"/>
    <n v="3"/>
    <n v="0"/>
    <s v="V"/>
    <m/>
    <n v="168.6"/>
    <n v="0.907473309608541"/>
    <n v="2.907473309608541"/>
    <n v="9"/>
    <m/>
    <m/>
    <m/>
    <s v=""/>
    <n v="2"/>
  </r>
  <r>
    <s v="Exp3"/>
    <n v="300274"/>
    <n v="274"/>
    <x v="1"/>
    <x v="7"/>
    <x v="9"/>
    <d v="2014-05-16T00:00:00"/>
    <s v="Full_16h"/>
    <m/>
    <n v="274"/>
    <n v="1"/>
    <n v="1"/>
    <x v="18"/>
    <n v="4"/>
    <n v="76"/>
    <m/>
    <n v="56"/>
    <n v="3"/>
    <n v="3"/>
    <n v="0"/>
    <s v="V"/>
    <m/>
    <n v="212.4"/>
    <n v="0.26365348399246702"/>
    <n v="3.2636534839924671"/>
    <n v="9"/>
    <m/>
    <m/>
    <m/>
    <s v=""/>
    <n v="3"/>
  </r>
  <r>
    <s v="Exp3"/>
    <n v="300274"/>
    <n v="274"/>
    <x v="1"/>
    <x v="7"/>
    <x v="9"/>
    <d v="2014-05-16T00:00:00"/>
    <s v="Full_16h"/>
    <m/>
    <m/>
    <n v="2"/>
    <n v="0"/>
    <x v="17"/>
    <n v="3"/>
    <n v="51"/>
    <n v="77"/>
    <n v="65"/>
    <n v="3"/>
    <n v="2"/>
    <n v="0"/>
    <s v="V"/>
    <m/>
    <n v="168.6"/>
    <n v="0.38552787663107951"/>
    <n v="2.3855278766310795"/>
    <n v="7"/>
    <m/>
    <m/>
    <m/>
    <s v=""/>
    <n v="2"/>
  </r>
  <r>
    <s v="Exp3"/>
    <n v="300308"/>
    <n v="308"/>
    <x v="1"/>
    <x v="7"/>
    <x v="9"/>
    <d v="2014-05-16T00:00:00"/>
    <s v="Full_16h"/>
    <m/>
    <n v="308"/>
    <n v="1"/>
    <n v="0"/>
    <x v="17"/>
    <n v="3"/>
    <n v="77"/>
    <m/>
    <n v="187"/>
    <n v="4"/>
    <n v="3"/>
    <n v="0"/>
    <s v="V"/>
    <m/>
    <n v="168.6"/>
    <n v="1.1091340450771057"/>
    <n v="3.1091340450771057"/>
    <n v="9"/>
    <m/>
    <m/>
    <m/>
    <s v=""/>
    <n v="2"/>
  </r>
  <r>
    <s v="Exp3"/>
    <n v="300028"/>
    <n v="28"/>
    <x v="1"/>
    <x v="7"/>
    <x v="9"/>
    <d v="2014-05-23T00:00:00"/>
    <s v="Full_16h"/>
    <m/>
    <n v="28"/>
    <n v="1"/>
    <n v="0"/>
    <x v="20"/>
    <n v="5"/>
    <n v="51"/>
    <m/>
    <n v="130"/>
    <n v="3"/>
    <n v="3"/>
    <m/>
    <s v="V"/>
    <m/>
    <n v="214"/>
    <n v="0.60747663551401865"/>
    <n v="4.6074766355140184"/>
    <n v="10"/>
    <m/>
    <m/>
    <m/>
    <s v=""/>
    <n v="4"/>
  </r>
  <r>
    <s v="Exp3"/>
    <n v="300028"/>
    <n v="28"/>
    <x v="1"/>
    <x v="7"/>
    <x v="9"/>
    <d v="2014-05-23T00:00:00"/>
    <s v="Full_16h"/>
    <m/>
    <m/>
    <n v="2"/>
    <n v="0"/>
    <x v="20"/>
    <n v="5"/>
    <n v="50"/>
    <n v="106"/>
    <n v="81"/>
    <n v="3"/>
    <n v="2"/>
    <m/>
    <s v="V"/>
    <m/>
    <n v="214"/>
    <n v="0.37850467289719625"/>
    <n v="4.3785046728971961"/>
    <n v="9"/>
    <m/>
    <m/>
    <m/>
    <s v=""/>
    <n v="4"/>
  </r>
  <r>
    <s v="Exp3"/>
    <n v="300067"/>
    <n v="67"/>
    <x v="1"/>
    <x v="7"/>
    <x v="9"/>
    <d v="2014-05-23T00:00:00"/>
    <s v="Full_16h"/>
    <d v="2014-05-23T00:00:00"/>
    <n v="67"/>
    <n v="1"/>
    <n v="2"/>
    <x v="20"/>
    <n v="6"/>
    <n v="58"/>
    <n v="210"/>
    <n v="54"/>
    <n v="4"/>
    <n v="4"/>
    <m/>
    <s v="V"/>
    <m/>
    <n v="214"/>
    <n v="0.25233644859813081"/>
    <n v="4.2523364485981308"/>
    <n v="12"/>
    <m/>
    <m/>
    <m/>
    <s v=""/>
    <n v="4"/>
  </r>
  <r>
    <s v="Exp3"/>
    <n v="300067"/>
    <n v="67"/>
    <x v="1"/>
    <x v="7"/>
    <x v="9"/>
    <d v="2014-05-23T00:00:00"/>
    <s v="Full_16h"/>
    <m/>
    <m/>
    <n v="2"/>
    <n v="0"/>
    <x v="18"/>
    <n v="4"/>
    <n v="50"/>
    <n v="104"/>
    <n v="125"/>
    <n v="5"/>
    <n v="2"/>
    <m/>
    <s v="V"/>
    <m/>
    <n v="212.4"/>
    <n v="0.58851224105461397"/>
    <n v="3.5885122410546142"/>
    <n v="10"/>
    <m/>
    <m/>
    <m/>
    <s v=""/>
    <n v="3"/>
  </r>
  <r>
    <s v="Exp3"/>
    <n v="300163"/>
    <n v="163"/>
    <x v="1"/>
    <x v="7"/>
    <x v="9"/>
    <d v="2014-05-23T00:00:00"/>
    <s v="Full_16h"/>
    <m/>
    <n v="163"/>
    <n v="1"/>
    <n v="0"/>
    <x v="20"/>
    <n v="5"/>
    <n v="47"/>
    <m/>
    <n v="146"/>
    <n v="4"/>
    <n v="3"/>
    <m/>
    <s v="V"/>
    <m/>
    <n v="214"/>
    <n v="0.68224299065420557"/>
    <n v="4.6822429906542054"/>
    <n v="11"/>
    <m/>
    <m/>
    <m/>
    <s v=""/>
    <n v="4"/>
  </r>
  <r>
    <s v="Exp3"/>
    <n v="300205"/>
    <n v="205"/>
    <x v="1"/>
    <x v="7"/>
    <x v="9"/>
    <d v="2014-05-23T00:00:00"/>
    <s v="Full_16h"/>
    <m/>
    <n v="205"/>
    <n v="1"/>
    <n v="1"/>
    <x v="20"/>
    <n v="5"/>
    <n v="71"/>
    <m/>
    <n v="202"/>
    <n v="5"/>
    <n v="4"/>
    <m/>
    <s v="V"/>
    <m/>
    <n v="214"/>
    <n v="0.94392523364485981"/>
    <n v="4.94392523364486"/>
    <n v="13"/>
    <m/>
    <m/>
    <m/>
    <s v=""/>
    <n v="4"/>
  </r>
  <r>
    <s v="Exp3"/>
    <n v="300205"/>
    <n v="205"/>
    <x v="1"/>
    <x v="7"/>
    <x v="9"/>
    <d v="2014-05-23T00:00:00"/>
    <s v="Full_16h"/>
    <m/>
    <m/>
    <n v="2"/>
    <n v="2"/>
    <x v="20"/>
    <n v="5"/>
    <n v="70"/>
    <n v="233"/>
    <n v="184"/>
    <n v="4"/>
    <n v="6"/>
    <m/>
    <s v="V"/>
    <m/>
    <n v="214"/>
    <n v="0.85981308411214952"/>
    <n v="4.8598130841121492"/>
    <n v="14"/>
    <m/>
    <m/>
    <m/>
    <s v=""/>
    <n v="4"/>
  </r>
  <r>
    <s v="Exp3"/>
    <n v="300205"/>
    <n v="205"/>
    <x v="1"/>
    <x v="7"/>
    <x v="9"/>
    <d v="2014-05-23T00:00:00"/>
    <s v="Full_16h"/>
    <m/>
    <m/>
    <n v="3"/>
    <n v="1"/>
    <x v="20"/>
    <n v="5"/>
    <n v="65"/>
    <n v="225"/>
    <n v="149"/>
    <n v="4"/>
    <n v="4"/>
    <m/>
    <s v="V"/>
    <m/>
    <n v="214"/>
    <n v="0.69626168224299068"/>
    <n v="4.6962616822429908"/>
    <n v="12"/>
    <m/>
    <m/>
    <m/>
    <s v=""/>
    <n v="4"/>
  </r>
  <r>
    <s v="Exp3"/>
    <n v="300205"/>
    <n v="205"/>
    <x v="1"/>
    <x v="7"/>
    <x v="9"/>
    <d v="2014-05-23T00:00:00"/>
    <s v="Full_16h"/>
    <m/>
    <m/>
    <n v="4"/>
    <n v="1"/>
    <x v="20"/>
    <n v="5"/>
    <n v="50"/>
    <n v="72"/>
    <n v="111"/>
    <n v="4"/>
    <n v="3"/>
    <m/>
    <s v="V"/>
    <m/>
    <n v="214"/>
    <n v="0.51869158878504673"/>
    <n v="4.518691588785047"/>
    <n v="11"/>
    <m/>
    <m/>
    <m/>
    <s v=""/>
    <n v="4"/>
  </r>
  <r>
    <s v="Exp3"/>
    <n v="300001"/>
    <n v="1"/>
    <x v="1"/>
    <x v="7"/>
    <x v="9"/>
    <d v="2014-05-28T00:00:00"/>
    <s v="Full_16h"/>
    <m/>
    <n v="1"/>
    <n v="1"/>
    <n v="1"/>
    <x v="19"/>
    <n v="6"/>
    <n v="90"/>
    <m/>
    <n v="205"/>
    <n v="4"/>
    <n v="10"/>
    <m/>
    <s v="V"/>
    <m/>
    <n v="196.375"/>
    <n v="1.0439210693825589"/>
    <n v="6.0439210693825594"/>
    <n v="19"/>
    <m/>
    <m/>
    <m/>
    <s v=""/>
    <n v="5"/>
  </r>
  <r>
    <s v="Exp3"/>
    <n v="300001"/>
    <n v="1"/>
    <x v="1"/>
    <x v="7"/>
    <x v="9"/>
    <d v="2014-05-28T00:00:00"/>
    <s v="Full_16h"/>
    <m/>
    <m/>
    <n v="2"/>
    <n v="1"/>
    <x v="19"/>
    <n v="6"/>
    <n v="85"/>
    <n v="252"/>
    <n v="135"/>
    <n v="4"/>
    <n v="6"/>
    <m/>
    <s v="V"/>
    <m/>
    <n v="196.375"/>
    <n v="0.68746021642266075"/>
    <n v="5.6874602164226609"/>
    <n v="15"/>
    <m/>
    <m/>
    <m/>
    <s v=""/>
    <n v="5"/>
  </r>
  <r>
    <s v="Exp3"/>
    <n v="300001"/>
    <n v="1"/>
    <x v="1"/>
    <x v="7"/>
    <x v="9"/>
    <d v="2014-05-28T00:00:00"/>
    <s v="Full_16h"/>
    <m/>
    <m/>
    <n v="3"/>
    <n v="0"/>
    <x v="19"/>
    <n v="6"/>
    <n v="78"/>
    <n v="240"/>
    <n v="253"/>
    <n v="4"/>
    <n v="5"/>
    <m/>
    <s v="V"/>
    <m/>
    <n v="196.375"/>
    <n v="1.2883513685550605"/>
    <n v="6.2883513685550607"/>
    <n v="14"/>
    <m/>
    <m/>
    <m/>
    <s v=""/>
    <n v="5"/>
  </r>
  <r>
    <s v="Exp3"/>
    <n v="300087"/>
    <n v="87"/>
    <x v="1"/>
    <x v="7"/>
    <x v="9"/>
    <d v="2014-05-28T00:00:00"/>
    <s v="Full_16h"/>
    <m/>
    <n v="87"/>
    <n v="1"/>
    <n v="1"/>
    <x v="19"/>
    <n v="6"/>
    <n v="85"/>
    <m/>
    <n v="54"/>
    <n v="4"/>
    <n v="8"/>
    <m/>
    <s v="V"/>
    <m/>
    <n v="196.375"/>
    <n v="0.27498408656906431"/>
    <n v="5.2749840865690647"/>
    <n v="17"/>
    <m/>
    <m/>
    <m/>
    <s v=""/>
    <n v="5"/>
  </r>
  <r>
    <s v="Exp3"/>
    <n v="300087"/>
    <n v="87"/>
    <x v="1"/>
    <x v="7"/>
    <x v="9"/>
    <d v="2014-05-28T00:00:00"/>
    <s v="Full_16h"/>
    <m/>
    <m/>
    <n v="2"/>
    <n v="2"/>
    <x v="19"/>
    <n v="6"/>
    <n v="73"/>
    <n v="274"/>
    <n v="45"/>
    <n v="5"/>
    <n v="6"/>
    <m/>
    <s v="V"/>
    <m/>
    <n v="196.375"/>
    <n v="0.22915340547422025"/>
    <n v="5.2291534054742206"/>
    <n v="16"/>
    <m/>
    <m/>
    <m/>
    <s v=""/>
    <n v="5"/>
  </r>
  <r>
    <s v="Exp3"/>
    <n v="300087"/>
    <n v="87"/>
    <x v="1"/>
    <x v="7"/>
    <x v="9"/>
    <d v="2014-05-28T00:00:00"/>
    <s v="Full_16h"/>
    <m/>
    <m/>
    <n v="3"/>
    <n v="2"/>
    <x v="20"/>
    <n v="5"/>
    <n v="60"/>
    <n v="220"/>
    <n v="226"/>
    <n v="4"/>
    <n v="6"/>
    <m/>
    <s v="V"/>
    <m/>
    <n v="214"/>
    <n v="1.0560747663551402"/>
    <n v="5.05607476635514"/>
    <n v="14"/>
    <m/>
    <m/>
    <m/>
    <s v=""/>
    <n v="4"/>
  </r>
  <r>
    <s v="Exp3"/>
    <n v="300087"/>
    <n v="87"/>
    <x v="1"/>
    <x v="7"/>
    <x v="9"/>
    <d v="2014-05-28T00:00:00"/>
    <s v="Full_16h"/>
    <m/>
    <m/>
    <n v="4"/>
    <n v="1"/>
    <x v="19"/>
    <n v="6"/>
    <n v="73"/>
    <n v="255"/>
    <n v="50"/>
    <n v="4"/>
    <n v="9"/>
    <m/>
    <s v="V"/>
    <m/>
    <n v="196.375"/>
    <n v="0.25461489497135581"/>
    <n v="5.2546148949713558"/>
    <n v="18"/>
    <m/>
    <m/>
    <m/>
    <s v=""/>
    <n v="5"/>
  </r>
  <r>
    <s v="Exp3"/>
    <n v="300087"/>
    <n v="87"/>
    <x v="1"/>
    <x v="7"/>
    <x v="9"/>
    <d v="2014-05-28T00:00:00"/>
    <s v="Full_16h"/>
    <m/>
    <m/>
    <n v="5"/>
    <n v="1"/>
    <x v="19"/>
    <n v="6"/>
    <n v="78"/>
    <n v="232"/>
    <n v="119"/>
    <n v="4"/>
    <n v="3"/>
    <m/>
    <s v="V"/>
    <m/>
    <n v="196.375"/>
    <n v="0.60598345003182685"/>
    <n v="5.6059834500318271"/>
    <n v="12"/>
    <m/>
    <m/>
    <m/>
    <s v=""/>
    <n v="5"/>
  </r>
  <r>
    <s v="Exp3"/>
    <n v="300198"/>
    <n v="198"/>
    <x v="1"/>
    <x v="7"/>
    <x v="9"/>
    <d v="2014-05-28T00:00:00"/>
    <s v="Full_16h"/>
    <m/>
    <n v="198"/>
    <n v="1"/>
    <n v="1"/>
    <x v="19"/>
    <n v="6"/>
    <n v="73"/>
    <m/>
    <n v="183"/>
    <n v="4"/>
    <n v="4"/>
    <m/>
    <s v="V"/>
    <m/>
    <n v="196.375"/>
    <n v="0.93189051559516234"/>
    <n v="5.9318905155951622"/>
    <n v="13"/>
    <m/>
    <m/>
    <m/>
    <s v=""/>
    <n v="5"/>
  </r>
  <r>
    <s v="Exp3"/>
    <n v="300198"/>
    <n v="198"/>
    <x v="1"/>
    <x v="7"/>
    <x v="9"/>
    <d v="2014-05-28T00:00:00"/>
    <s v="Full_16h"/>
    <m/>
    <m/>
    <n v="2"/>
    <n v="1"/>
    <x v="20"/>
    <n v="5"/>
    <n v="75"/>
    <n v="267"/>
    <n v="170"/>
    <n v="5"/>
    <n v="4"/>
    <m/>
    <s v="V"/>
    <m/>
    <n v="214"/>
    <n v="0.79439252336448596"/>
    <n v="4.7943925233644862"/>
    <n v="13"/>
    <m/>
    <m/>
    <m/>
    <s v=""/>
    <n v="4"/>
  </r>
  <r>
    <s v="Exp3"/>
    <n v="300198"/>
    <n v="198"/>
    <x v="1"/>
    <x v="7"/>
    <x v="9"/>
    <d v="2014-05-28T00:00:00"/>
    <s v="Full_16h"/>
    <m/>
    <m/>
    <n v="3"/>
    <n v="2"/>
    <x v="20"/>
    <n v="5"/>
    <n v="56"/>
    <n v="197"/>
    <n v="183"/>
    <n v="5"/>
    <n v="5"/>
    <m/>
    <s v="V"/>
    <m/>
    <n v="214"/>
    <n v="0.85514018691588789"/>
    <n v="4.8551401869158877"/>
    <n v="14"/>
    <m/>
    <m/>
    <m/>
    <s v=""/>
    <n v="4"/>
  </r>
  <r>
    <s v="Exp3"/>
    <n v="300137"/>
    <n v="137"/>
    <x v="1"/>
    <x v="7"/>
    <x v="9"/>
    <d v="2014-06-03T00:00:00"/>
    <s v="Full_16h"/>
    <m/>
    <n v="137"/>
    <n v="1"/>
    <n v="2"/>
    <x v="19"/>
    <n v="6"/>
    <n v="88"/>
    <m/>
    <n v="220"/>
    <n v="5"/>
    <n v="9"/>
    <m/>
    <s v="DR"/>
    <n v="0"/>
    <n v="196.375"/>
    <n v="1.1203055378739657"/>
    <n v="6.1203055378739659"/>
    <n v="19"/>
    <m/>
    <m/>
    <m/>
    <s v=""/>
    <n v="5"/>
  </r>
  <r>
    <s v="Exp3"/>
    <n v="300137"/>
    <n v="137"/>
    <x v="1"/>
    <x v="7"/>
    <x v="9"/>
    <d v="2014-06-03T00:00:00"/>
    <s v="Full_16h"/>
    <m/>
    <m/>
    <n v="2"/>
    <n v="1"/>
    <x v="16"/>
    <n v="7"/>
    <n v="90"/>
    <n v="300"/>
    <n v="210"/>
    <n v="4"/>
    <n v="10"/>
    <m/>
    <s v="E"/>
    <m/>
    <n v="196"/>
    <n v="1.0714285714285714"/>
    <n v="7.0714285714285712"/>
    <n v="20"/>
    <m/>
    <m/>
    <m/>
    <s v=""/>
    <n v="6"/>
  </r>
  <r>
    <s v="Exp3"/>
    <n v="300137"/>
    <n v="137"/>
    <x v="1"/>
    <x v="7"/>
    <x v="9"/>
    <d v="2014-06-03T00:00:00"/>
    <s v="Full_16h"/>
    <m/>
    <m/>
    <n v="3"/>
    <n v="2"/>
    <x v="19"/>
    <n v="6"/>
    <n v="80"/>
    <n v="281"/>
    <n v="202"/>
    <n v="5"/>
    <n v="10"/>
    <m/>
    <s v="DR"/>
    <m/>
    <n v="196.375"/>
    <n v="1.0286441756842775"/>
    <n v="6.0286441756842777"/>
    <n v="20"/>
    <m/>
    <m/>
    <m/>
    <s v=""/>
    <n v="5"/>
  </r>
  <r>
    <s v="Exp3"/>
    <n v="300137"/>
    <n v="137"/>
    <x v="1"/>
    <x v="7"/>
    <x v="9"/>
    <d v="2014-06-03T00:00:00"/>
    <s v="Full_16h"/>
    <m/>
    <m/>
    <n v="4"/>
    <n v="0"/>
    <x v="16"/>
    <n v="7"/>
    <n v="93"/>
    <n v="282"/>
    <n v="91"/>
    <n v="4"/>
    <n v="10"/>
    <m/>
    <s v="DR"/>
    <m/>
    <n v="196"/>
    <n v="0.4642857142857143"/>
    <n v="6.4642857142857144"/>
    <n v="20"/>
    <m/>
    <m/>
    <m/>
    <s v=""/>
    <n v="6"/>
  </r>
  <r>
    <s v="Exp3"/>
    <n v="300216"/>
    <n v="216"/>
    <x v="1"/>
    <x v="7"/>
    <x v="9"/>
    <d v="2014-06-03T00:00:00"/>
    <s v="Full_16h"/>
    <m/>
    <n v="216"/>
    <n v="1"/>
    <n v="1"/>
    <x v="16"/>
    <n v="7"/>
    <n v="93"/>
    <m/>
    <n v="182"/>
    <n v="4"/>
    <n v="9"/>
    <m/>
    <s v="E"/>
    <m/>
    <n v="196"/>
    <n v="0.9285714285714286"/>
    <n v="6.9285714285714288"/>
    <n v="19"/>
    <m/>
    <m/>
    <m/>
    <s v=""/>
    <n v="6"/>
  </r>
  <r>
    <s v="Exp3"/>
    <n v="300216"/>
    <n v="216"/>
    <x v="1"/>
    <x v="7"/>
    <x v="9"/>
    <d v="2014-06-03T00:00:00"/>
    <s v="Full_16h"/>
    <m/>
    <m/>
    <n v="2"/>
    <n v="2"/>
    <x v="19"/>
    <n v="6"/>
    <n v="100"/>
    <n v="310"/>
    <n v="156"/>
    <n v="4"/>
    <n v="10"/>
    <m/>
    <s v="DR"/>
    <m/>
    <n v="196.375"/>
    <n v="0.79439847231063021"/>
    <n v="5.7943984723106299"/>
    <n v="19"/>
    <m/>
    <m/>
    <m/>
    <s v=""/>
    <n v="5"/>
  </r>
  <r>
    <s v="Exp3"/>
    <n v="300283"/>
    <n v="283"/>
    <x v="1"/>
    <x v="7"/>
    <x v="9"/>
    <d v="2014-06-03T00:00:00"/>
    <s v="Full_16h"/>
    <m/>
    <n v="283"/>
    <n v="1"/>
    <n v="1"/>
    <x v="16"/>
    <n v="7"/>
    <n v="93"/>
    <m/>
    <n v="98"/>
    <n v="4"/>
    <n v="10"/>
    <m/>
    <s v="DR"/>
    <m/>
    <n v="196"/>
    <n v="0.5"/>
    <n v="6.5"/>
    <n v="20"/>
    <m/>
    <m/>
    <m/>
    <s v=""/>
    <n v="6"/>
  </r>
  <r>
    <s v="Exp3"/>
    <n v="300283"/>
    <n v="283"/>
    <x v="1"/>
    <x v="7"/>
    <x v="9"/>
    <d v="2014-06-03T00:00:00"/>
    <s v="Full_16h"/>
    <m/>
    <m/>
    <n v="2"/>
    <n v="0"/>
    <x v="16"/>
    <n v="7"/>
    <n v="90"/>
    <n v="264"/>
    <n v="122"/>
    <n v="4"/>
    <n v="8"/>
    <m/>
    <s v="E"/>
    <m/>
    <n v="196"/>
    <n v="0.62244897959183676"/>
    <n v="6.6224489795918364"/>
    <n v="18"/>
    <m/>
    <m/>
    <m/>
    <s v=""/>
    <n v="6"/>
  </r>
  <r>
    <s v="Exp3"/>
    <n v="300283"/>
    <n v="283"/>
    <x v="1"/>
    <x v="7"/>
    <x v="9"/>
    <d v="2014-06-03T00:00:00"/>
    <s v="Full_16h"/>
    <m/>
    <m/>
    <n v="3"/>
    <n v="0"/>
    <x v="19"/>
    <n v="6"/>
    <n v="73"/>
    <n v="270"/>
    <n v="214"/>
    <n v="5"/>
    <n v="6"/>
    <m/>
    <s v="V"/>
    <m/>
    <n v="196.375"/>
    <n v="1.089751750477403"/>
    <n v="6.0897517504774026"/>
    <n v="16"/>
    <m/>
    <m/>
    <m/>
    <s v=""/>
    <n v="5"/>
  </r>
  <r>
    <s v="Exp3"/>
    <n v="300283"/>
    <n v="283"/>
    <x v="1"/>
    <x v="7"/>
    <x v="9"/>
    <d v="2014-06-03T00:00:00"/>
    <s v="Full_16h"/>
    <m/>
    <m/>
    <n v="4"/>
    <n v="1"/>
    <x v="19"/>
    <n v="7"/>
    <n v="91"/>
    <n v="265"/>
    <n v="30"/>
    <n v="4"/>
    <n v="11"/>
    <m/>
    <s v="DR"/>
    <m/>
    <n v="196.375"/>
    <n v="0.15276893698281349"/>
    <n v="5.1527689369828131"/>
    <n v="20"/>
    <m/>
    <m/>
    <m/>
    <s v=""/>
    <n v="5"/>
  </r>
  <r>
    <s v="Exp3"/>
    <n v="300094"/>
    <n v="94"/>
    <x v="1"/>
    <x v="7"/>
    <x v="9"/>
    <d v="2014-06-10T00:00:00"/>
    <s v="Full_16h"/>
    <m/>
    <n v="94"/>
    <n v="1"/>
    <n v="4"/>
    <x v="19"/>
    <n v="6"/>
    <n v="85"/>
    <m/>
    <n v="120"/>
    <n v="4"/>
    <n v="8"/>
    <m/>
    <s v="V"/>
    <m/>
    <n v="196.375"/>
    <n v="0.61107574793125397"/>
    <n v="5.6110757479312543"/>
    <n v="17"/>
    <m/>
    <m/>
    <m/>
    <s v=""/>
    <n v="5"/>
  </r>
  <r>
    <s v="Exp3"/>
    <n v="300201"/>
    <n v="201"/>
    <x v="1"/>
    <x v="7"/>
    <x v="9"/>
    <d v="2014-06-10T00:00:00"/>
    <s v="Full_16h"/>
    <m/>
    <n v="201"/>
    <n v="1"/>
    <n v="3"/>
    <x v="16"/>
    <n v="8"/>
    <n v="70"/>
    <m/>
    <n v="252"/>
    <n v="4"/>
    <n v="6"/>
    <m/>
    <s v="V"/>
    <m/>
    <n v="196"/>
    <n v="1.2857142857142858"/>
    <n v="7.2857142857142856"/>
    <n v="16"/>
    <m/>
    <m/>
    <m/>
    <s v=""/>
    <n v="6"/>
  </r>
  <r>
    <s v="Exp3"/>
    <n v="300201"/>
    <n v="201"/>
    <x v="1"/>
    <x v="7"/>
    <x v="9"/>
    <d v="2014-06-10T00:00:00"/>
    <s v="Full_16h"/>
    <m/>
    <m/>
    <n v="2"/>
    <n v="1"/>
    <x v="15"/>
    <n v="8"/>
    <n v="80"/>
    <n v="265"/>
    <n v="112"/>
    <n v="4"/>
    <n v="8"/>
    <m/>
    <s v="V"/>
    <m/>
    <n v="230"/>
    <n v="0.48695652173913045"/>
    <n v="7.4869565217391303"/>
    <n v="19"/>
    <m/>
    <m/>
    <m/>
    <s v=""/>
    <n v="7"/>
  </r>
  <r>
    <s v="Exp3"/>
    <n v="300201"/>
    <n v="201"/>
    <x v="1"/>
    <x v="7"/>
    <x v="9"/>
    <d v="2014-06-10T00:00:00"/>
    <s v="Full_16h"/>
    <m/>
    <m/>
    <n v="3"/>
    <n v="1"/>
    <x v="19"/>
    <n v="7"/>
    <n v="74"/>
    <n v="264"/>
    <n v="246"/>
    <n v="5"/>
    <n v="7"/>
    <m/>
    <s v="V"/>
    <m/>
    <n v="196.375"/>
    <n v="1.2527052832590706"/>
    <n v="6.2527052832590702"/>
    <n v="17"/>
    <m/>
    <m/>
    <m/>
    <s v=""/>
    <n v="5"/>
  </r>
  <r>
    <s v="Exp3"/>
    <n v="300316"/>
    <n v="316"/>
    <x v="1"/>
    <x v="7"/>
    <x v="9"/>
    <d v="2014-06-10T00:00:00"/>
    <s v="Full_16h"/>
    <m/>
    <n v="316"/>
    <n v="1"/>
    <n v="2"/>
    <x v="15"/>
    <n v="8"/>
    <n v="100"/>
    <m/>
    <n v="105"/>
    <n v="4"/>
    <n v="12"/>
    <m/>
    <s v="DR"/>
    <m/>
    <n v="230"/>
    <n v="0.45652173913043476"/>
    <n v="7.4565217391304346"/>
    <n v="23"/>
    <m/>
    <m/>
    <m/>
    <s v=""/>
    <n v="7"/>
  </r>
  <r>
    <s v="Exp3"/>
    <n v="300316"/>
    <n v="316"/>
    <x v="1"/>
    <x v="7"/>
    <x v="9"/>
    <d v="2014-06-10T00:00:00"/>
    <s v="Full_16h"/>
    <m/>
    <m/>
    <n v="2"/>
    <n v="1"/>
    <x v="19"/>
    <n v="6"/>
    <n v="100"/>
    <n v="288"/>
    <n v="290"/>
    <n v="5"/>
    <n v="8"/>
    <m/>
    <s v="V"/>
    <m/>
    <n v="196.375"/>
    <n v="1.4767663908338637"/>
    <n v="6.4767663908338635"/>
    <n v="18"/>
    <m/>
    <m/>
    <m/>
    <s v=""/>
    <n v="5"/>
  </r>
  <r>
    <s v="Exp3"/>
    <n v="300316"/>
    <n v="316"/>
    <x v="1"/>
    <x v="7"/>
    <x v="9"/>
    <d v="2014-06-10T00:00:00"/>
    <s v="Full_16h"/>
    <m/>
    <m/>
    <n v="3"/>
    <n v="0"/>
    <x v="16"/>
    <n v="7"/>
    <n v="78"/>
    <n v="298"/>
    <n v="205"/>
    <n v="5"/>
    <n v="6"/>
    <m/>
    <s v="V"/>
    <m/>
    <n v="196"/>
    <n v="1.0459183673469388"/>
    <n v="7.045918367346939"/>
    <n v="17"/>
    <m/>
    <m/>
    <m/>
    <s v=""/>
    <n v="6"/>
  </r>
  <r>
    <s v="Exp3"/>
    <n v="300010"/>
    <n v="10"/>
    <x v="1"/>
    <x v="7"/>
    <x v="9"/>
    <d v="2014-07-28T00:00:00"/>
    <s v="Full_16h"/>
    <m/>
    <n v="10"/>
    <n v="1"/>
    <m/>
    <x v="5"/>
    <m/>
    <m/>
    <m/>
    <m/>
    <m/>
    <m/>
    <m/>
    <m/>
    <m/>
    <n v="160"/>
    <n v="0"/>
    <n v="15"/>
    <s v=""/>
    <m/>
    <m/>
    <m/>
    <s v="FLN"/>
    <s v="14+"/>
  </r>
  <r>
    <s v="Exp3"/>
    <n v="300010"/>
    <n v="10"/>
    <x v="1"/>
    <x v="7"/>
    <x v="9"/>
    <d v="2014-07-28T00:00:00"/>
    <s v="Full_16h"/>
    <m/>
    <m/>
    <n v="2"/>
    <m/>
    <x v="4"/>
    <m/>
    <m/>
    <m/>
    <m/>
    <m/>
    <m/>
    <m/>
    <m/>
    <m/>
    <n v="160"/>
    <n v="0"/>
    <n v="14"/>
    <s v=""/>
    <m/>
    <m/>
    <m/>
    <s v="FLN"/>
    <s v="12+"/>
  </r>
  <r>
    <s v="Exp3"/>
    <n v="300041"/>
    <n v="41"/>
    <x v="1"/>
    <x v="7"/>
    <x v="9"/>
    <d v="2014-07-28T00:00:00"/>
    <s v="Full_16h"/>
    <m/>
    <n v="41"/>
    <n v="1"/>
    <m/>
    <x v="2"/>
    <m/>
    <m/>
    <m/>
    <m/>
    <m/>
    <m/>
    <m/>
    <m/>
    <m/>
    <n v="160"/>
    <n v="0"/>
    <n v="13"/>
    <s v=""/>
    <m/>
    <m/>
    <m/>
    <s v="FLN"/>
    <s v="11+"/>
  </r>
  <r>
    <s v="Exp3"/>
    <n v="300041"/>
    <n v="41"/>
    <x v="1"/>
    <x v="7"/>
    <x v="9"/>
    <d v="2014-07-28T00:00:00"/>
    <s v="Full_16h"/>
    <m/>
    <m/>
    <n v="2"/>
    <m/>
    <x v="4"/>
    <m/>
    <m/>
    <m/>
    <m/>
    <m/>
    <m/>
    <m/>
    <m/>
    <m/>
    <n v="160"/>
    <n v="0"/>
    <n v="14"/>
    <s v=""/>
    <m/>
    <m/>
    <m/>
    <s v="FLN"/>
    <n v="14"/>
  </r>
  <r>
    <s v="Exp3"/>
    <n v="300173"/>
    <n v="173"/>
    <x v="1"/>
    <x v="7"/>
    <x v="9"/>
    <d v="2014-07-28T00:00:00"/>
    <s v="Full_16h"/>
    <m/>
    <n v="173"/>
    <n v="1"/>
    <m/>
    <x v="7"/>
    <m/>
    <n v="360"/>
    <m/>
    <m/>
    <m/>
    <n v="20"/>
    <m/>
    <m/>
    <n v="3"/>
    <n v="160"/>
    <n v="0"/>
    <n v="11"/>
    <n v="31"/>
    <m/>
    <m/>
    <m/>
    <s v="FLN"/>
    <n v="11"/>
  </r>
  <r>
    <s v="Exp3"/>
    <n v="300173"/>
    <n v="173"/>
    <x v="1"/>
    <x v="7"/>
    <x v="9"/>
    <d v="2014-07-28T00:00:00"/>
    <s v="Full_16h"/>
    <m/>
    <m/>
    <n v="2"/>
    <m/>
    <x v="2"/>
    <m/>
    <n v="350"/>
    <m/>
    <m/>
    <m/>
    <n v="22"/>
    <m/>
    <m/>
    <n v="5"/>
    <n v="160"/>
    <n v="0"/>
    <n v="13"/>
    <n v="35"/>
    <m/>
    <m/>
    <m/>
    <s v="FLN"/>
    <n v="13"/>
  </r>
  <r>
    <s v="Exp3"/>
    <n v="300295"/>
    <n v="295"/>
    <x v="1"/>
    <x v="7"/>
    <x v="9"/>
    <d v="2014-07-28T00:00:00"/>
    <s v="Full_16h"/>
    <m/>
    <n v="295"/>
    <n v="1"/>
    <m/>
    <x v="1"/>
    <m/>
    <m/>
    <m/>
    <m/>
    <m/>
    <m/>
    <m/>
    <m/>
    <m/>
    <n v="160"/>
    <n v="0"/>
    <n v="16"/>
    <s v=""/>
    <m/>
    <m/>
    <m/>
    <s v="FLN"/>
    <s v="14+"/>
  </r>
  <r>
    <s v="Exp3"/>
    <n v="300295"/>
    <n v="295"/>
    <x v="1"/>
    <x v="7"/>
    <x v="9"/>
    <d v="2014-07-28T00:00:00"/>
    <s v="Full_16h"/>
    <m/>
    <m/>
    <n v="2"/>
    <m/>
    <x v="5"/>
    <m/>
    <m/>
    <m/>
    <m/>
    <m/>
    <m/>
    <m/>
    <m/>
    <m/>
    <n v="160"/>
    <n v="0"/>
    <n v="15"/>
    <s v=""/>
    <m/>
    <m/>
    <m/>
    <s v="FLN"/>
    <s v="13+"/>
  </r>
  <r>
    <s v="Exp3"/>
    <n v="300299"/>
    <n v="299"/>
    <x v="1"/>
    <x v="7"/>
    <x v="9"/>
    <d v="2014-07-28T00:00:00"/>
    <s v="Full_16h"/>
    <d v="2014-07-28T00:00:00"/>
    <n v="299"/>
    <n v="1"/>
    <m/>
    <x v="1"/>
    <m/>
    <m/>
    <m/>
    <m/>
    <m/>
    <m/>
    <m/>
    <m/>
    <m/>
    <n v="160"/>
    <n v="0"/>
    <n v="16"/>
    <s v=""/>
    <m/>
    <m/>
    <m/>
    <s v="FLN"/>
    <s v="14+"/>
  </r>
  <r>
    <s v="Exp3"/>
    <n v="300299"/>
    <n v="299"/>
    <x v="1"/>
    <x v="7"/>
    <x v="9"/>
    <d v="2014-07-28T00:00:00"/>
    <s v="Full_16h"/>
    <m/>
    <m/>
    <n v="2"/>
    <m/>
    <x v="5"/>
    <m/>
    <m/>
    <m/>
    <m/>
    <m/>
    <m/>
    <m/>
    <m/>
    <m/>
    <n v="160"/>
    <n v="0"/>
    <n v="15"/>
    <s v=""/>
    <m/>
    <m/>
    <m/>
    <s v="FLN"/>
    <s v="13+"/>
  </r>
  <r>
    <s v="Exp3"/>
    <n v="300299"/>
    <n v="299"/>
    <x v="1"/>
    <x v="7"/>
    <x v="9"/>
    <d v="2014-07-28T00:00:00"/>
    <s v="Full_16h"/>
    <m/>
    <m/>
    <n v="3"/>
    <m/>
    <x v="5"/>
    <m/>
    <m/>
    <m/>
    <m/>
    <m/>
    <m/>
    <m/>
    <m/>
    <m/>
    <n v="160"/>
    <n v="0"/>
    <n v="15"/>
    <s v=""/>
    <m/>
    <m/>
    <m/>
    <s v="FLN"/>
    <s v="13+"/>
  </r>
  <r>
    <s v="Exp3"/>
    <n v="300049"/>
    <n v="49"/>
    <x v="1"/>
    <x v="7"/>
    <x v="11"/>
    <d v="2014-05-16T00:00:00"/>
    <s v="Full_16h"/>
    <m/>
    <n v="49"/>
    <n v="1"/>
    <n v="1"/>
    <x v="18"/>
    <n v="4"/>
    <n v="75"/>
    <m/>
    <n v="46"/>
    <n v="3"/>
    <n v="4"/>
    <n v="0"/>
    <s v="V"/>
    <m/>
    <n v="238.77777777777777"/>
    <n v="0.1926477431363425"/>
    <n v="3.1926477431363427"/>
    <n v="10"/>
    <m/>
    <m/>
    <m/>
    <s v=""/>
    <n v="3"/>
  </r>
  <r>
    <s v="Exp3"/>
    <n v="300049"/>
    <n v="49"/>
    <x v="1"/>
    <x v="7"/>
    <x v="11"/>
    <d v="2014-05-16T00:00:00"/>
    <s v="Full_16h"/>
    <m/>
    <m/>
    <n v="2"/>
    <n v="0"/>
    <x v="17"/>
    <n v="3"/>
    <n v="50"/>
    <n v="60"/>
    <n v="141"/>
    <n v="4"/>
    <n v="3"/>
    <n v="0"/>
    <s v="V"/>
    <m/>
    <n v="219.66666666666666"/>
    <n v="0.64188163884673755"/>
    <n v="2.6418816388467374"/>
    <n v="9"/>
    <m/>
    <m/>
    <m/>
    <s v=""/>
    <n v="2"/>
  </r>
  <r>
    <s v="Exp3"/>
    <n v="300049"/>
    <n v="49"/>
    <x v="1"/>
    <x v="7"/>
    <x v="11"/>
    <d v="2014-05-16T00:00:00"/>
    <s v="Full_16h"/>
    <m/>
    <m/>
    <n v="3"/>
    <n v="0"/>
    <x v="17"/>
    <n v="3"/>
    <n v="31"/>
    <n v="37"/>
    <n v="61"/>
    <n v="3"/>
    <n v="2"/>
    <n v="0"/>
    <s v="V"/>
    <m/>
    <n v="219.66666666666666"/>
    <n v="0.27769347496206376"/>
    <n v="2.2776934749620636"/>
    <n v="7"/>
    <m/>
    <m/>
    <m/>
    <s v=""/>
    <n v="2"/>
  </r>
  <r>
    <s v="Exp3"/>
    <n v="300049"/>
    <n v="49"/>
    <x v="1"/>
    <x v="7"/>
    <x v="11"/>
    <d v="2014-05-16T00:00:00"/>
    <s v="Full_16h"/>
    <m/>
    <m/>
    <n v="4"/>
    <n v="0"/>
    <x v="17"/>
    <n v="3"/>
    <n v="33"/>
    <n v="61"/>
    <n v="28"/>
    <n v="3"/>
    <n v="3"/>
    <n v="0"/>
    <s v="V"/>
    <m/>
    <n v="219.66666666666666"/>
    <n v="0.12746585735963581"/>
    <n v="2.1274658573596357"/>
    <n v="8"/>
    <m/>
    <m/>
    <m/>
    <s v=""/>
    <n v="2"/>
  </r>
  <r>
    <s v="Exp3"/>
    <n v="300143"/>
    <n v="143"/>
    <x v="1"/>
    <x v="7"/>
    <x v="11"/>
    <d v="2014-05-16T00:00:00"/>
    <s v="Full_16h"/>
    <m/>
    <n v="143"/>
    <n v="1"/>
    <n v="0"/>
    <x v="18"/>
    <n v="4"/>
    <n v="65"/>
    <n v="164"/>
    <n v="34"/>
    <n v="4"/>
    <n v="5"/>
    <n v="0"/>
    <s v="V"/>
    <m/>
    <n v="238.77777777777777"/>
    <n v="0.14239181014425314"/>
    <n v="3.142391810144253"/>
    <n v="12"/>
    <m/>
    <m/>
    <m/>
    <s v=""/>
    <n v="3"/>
  </r>
  <r>
    <s v="Exp3"/>
    <n v="300210"/>
    <n v="210"/>
    <x v="1"/>
    <x v="7"/>
    <x v="11"/>
    <d v="2014-05-16T00:00:00"/>
    <s v="Full_16h"/>
    <m/>
    <n v="210"/>
    <n v="1"/>
    <n v="1"/>
    <x v="17"/>
    <n v="3"/>
    <n v="60"/>
    <m/>
    <n v="194"/>
    <n v="4"/>
    <n v="10"/>
    <n v="0"/>
    <s v="E"/>
    <m/>
    <n v="219.66666666666666"/>
    <n v="0.88315629742033386"/>
    <n v="2.8831562974203337"/>
    <n v="16"/>
    <m/>
    <m/>
    <m/>
    <s v=""/>
    <n v="2"/>
  </r>
  <r>
    <s v="Exp3"/>
    <n v="300210"/>
    <n v="210"/>
    <x v="1"/>
    <x v="7"/>
    <x v="11"/>
    <d v="2014-05-16T00:00:00"/>
    <s v="Full_16h"/>
    <m/>
    <m/>
    <n v="2"/>
    <n v="0"/>
    <x v="18"/>
    <n v="4"/>
    <n v="80"/>
    <n v="203"/>
    <n v="23"/>
    <n v="3"/>
    <n v="4"/>
    <n v="0"/>
    <s v="V"/>
    <m/>
    <n v="238.77777777777777"/>
    <n v="9.6323871568171252E-2"/>
    <n v="3.0963238715681713"/>
    <n v="10"/>
    <m/>
    <m/>
    <m/>
    <s v=""/>
    <n v="3"/>
  </r>
  <r>
    <s v="Exp3"/>
    <n v="300210"/>
    <n v="210"/>
    <x v="1"/>
    <x v="7"/>
    <x v="11"/>
    <d v="2014-05-16T00:00:00"/>
    <s v="Full_16h"/>
    <m/>
    <m/>
    <n v="3"/>
    <n v="0"/>
    <x v="17"/>
    <n v="3"/>
    <n v="60"/>
    <n v="153"/>
    <n v="119"/>
    <n v="4"/>
    <n v="3"/>
    <n v="0"/>
    <s v="V"/>
    <m/>
    <n v="219.66666666666666"/>
    <n v="0.54172989377845226"/>
    <n v="2.5417298937784523"/>
    <n v="9"/>
    <m/>
    <m/>
    <m/>
    <s v=""/>
    <n v="2"/>
  </r>
  <r>
    <s v="Exp3"/>
    <n v="300210"/>
    <n v="210"/>
    <x v="1"/>
    <x v="7"/>
    <x v="11"/>
    <d v="2014-05-16T00:00:00"/>
    <s v="Full_16h"/>
    <m/>
    <m/>
    <n v="4"/>
    <n v="0"/>
    <x v="17"/>
    <n v="3"/>
    <n v="65"/>
    <n v="120"/>
    <n v="146"/>
    <n v="4"/>
    <n v="7"/>
    <n v="0"/>
    <s v="E"/>
    <m/>
    <n v="219.66666666666666"/>
    <n v="0.66464339908952963"/>
    <n v="2.6646433990895297"/>
    <n v="13"/>
    <m/>
    <m/>
    <m/>
    <s v=""/>
    <n v="2"/>
  </r>
  <r>
    <s v="Exp3"/>
    <n v="300097"/>
    <n v="97"/>
    <x v="1"/>
    <x v="7"/>
    <x v="11"/>
    <d v="2014-05-23T00:00:00"/>
    <s v="Full_16h"/>
    <m/>
    <n v="97"/>
    <n v="1"/>
    <n v="1"/>
    <x v="19"/>
    <n v="6"/>
    <n v="80"/>
    <m/>
    <n v="90"/>
    <n v="3"/>
    <n v="16"/>
    <n v="15"/>
    <s v="TS"/>
    <n v="1"/>
    <n v="241.16666666666666"/>
    <n v="0.37318590186592954"/>
    <n v="5.3731859018659298"/>
    <n v="24"/>
    <m/>
    <m/>
    <m/>
    <s v=""/>
    <n v="5"/>
  </r>
  <r>
    <s v="Exp3"/>
    <n v="300097"/>
    <n v="97"/>
    <x v="1"/>
    <x v="7"/>
    <x v="11"/>
    <d v="2014-05-23T00:00:00"/>
    <s v="Full_16h"/>
    <m/>
    <m/>
    <n v="2"/>
    <n v="1"/>
    <x v="19"/>
    <n v="6"/>
    <n v="70"/>
    <n v="196"/>
    <n v="41"/>
    <n v="3"/>
    <n v="14"/>
    <n v="15"/>
    <s v="TS"/>
    <n v="1"/>
    <n v="241.16666666666666"/>
    <n v="0.17000691085003455"/>
    <n v="5.1700069108500344"/>
    <n v="22"/>
    <m/>
    <m/>
    <m/>
    <s v=""/>
    <n v="5"/>
  </r>
  <r>
    <s v="Exp3"/>
    <n v="300097"/>
    <n v="97"/>
    <x v="1"/>
    <x v="7"/>
    <x v="11"/>
    <d v="2014-05-23T00:00:00"/>
    <s v="Full_16h"/>
    <m/>
    <m/>
    <n v="3"/>
    <n v="1"/>
    <x v="20"/>
    <n v="5"/>
    <n v="70"/>
    <n v="184"/>
    <n v="102"/>
    <n v="3"/>
    <n v="16"/>
    <n v="11"/>
    <s v="TS"/>
    <n v="1"/>
    <n v="252"/>
    <n v="0.40476190476190477"/>
    <n v="4.4047619047619051"/>
    <n v="23"/>
    <m/>
    <m/>
    <m/>
    <s v=""/>
    <n v="4"/>
  </r>
  <r>
    <s v="Exp3"/>
    <n v="300097"/>
    <n v="97"/>
    <x v="1"/>
    <x v="7"/>
    <x v="11"/>
    <d v="2014-05-23T00:00:00"/>
    <s v="Full_16h"/>
    <m/>
    <m/>
    <n v="4"/>
    <n v="1"/>
    <x v="19"/>
    <n v="6"/>
    <n v="82"/>
    <n v="209"/>
    <n v="84"/>
    <n v="3"/>
    <n v="15"/>
    <n v="14"/>
    <s v="TS"/>
    <n v="2"/>
    <n v="241.16666666666666"/>
    <n v="0.3483068417415342"/>
    <n v="5.3483068417415343"/>
    <n v="23"/>
    <m/>
    <m/>
    <m/>
    <s v=""/>
    <n v="5"/>
  </r>
  <r>
    <s v="Exp3"/>
    <n v="300097"/>
    <n v="97"/>
    <x v="1"/>
    <x v="7"/>
    <x v="11"/>
    <d v="2014-05-23T00:00:00"/>
    <s v="Full_16h"/>
    <m/>
    <m/>
    <n v="5"/>
    <n v="1"/>
    <x v="20"/>
    <n v="6"/>
    <n v="70"/>
    <n v="211"/>
    <n v="27"/>
    <n v="3"/>
    <n v="14"/>
    <n v="10"/>
    <s v="TS"/>
    <n v="1"/>
    <n v="252"/>
    <n v="0.10714285714285714"/>
    <n v="4.1071428571428568"/>
    <n v="21"/>
    <m/>
    <m/>
    <m/>
    <s v=""/>
    <n v="4"/>
  </r>
  <r>
    <s v="Exp3"/>
    <n v="300097"/>
    <n v="97"/>
    <x v="1"/>
    <x v="7"/>
    <x v="11"/>
    <d v="2014-05-23T00:00:00"/>
    <s v="Full_16h"/>
    <m/>
    <m/>
    <n v="6"/>
    <n v="1"/>
    <x v="19"/>
    <n v="6"/>
    <n v="66"/>
    <n v="175"/>
    <n v="70"/>
    <n v="3"/>
    <n v="13"/>
    <n v="10"/>
    <s v="TS"/>
    <n v="1"/>
    <n v="241.16666666666666"/>
    <n v="0.29025570145127849"/>
    <n v="5.2902557014512785"/>
    <n v="21"/>
    <m/>
    <m/>
    <m/>
    <s v=""/>
    <n v="5"/>
  </r>
  <r>
    <s v="Exp3"/>
    <n v="300165"/>
    <n v="165"/>
    <x v="1"/>
    <x v="7"/>
    <x v="11"/>
    <d v="2014-05-23T00:00:00"/>
    <s v="Full_16h"/>
    <m/>
    <n v="165"/>
    <n v="1"/>
    <n v="2"/>
    <x v="20"/>
    <n v="5"/>
    <n v="90"/>
    <m/>
    <n v="128"/>
    <n v="3"/>
    <n v="16"/>
    <n v="21"/>
    <s v="TS"/>
    <n v="2"/>
    <n v="252"/>
    <n v="0.50793650793650791"/>
    <n v="4.5079365079365079"/>
    <n v="23"/>
    <m/>
    <m/>
    <m/>
    <s v=""/>
    <n v="4"/>
  </r>
  <r>
    <s v="Exp3"/>
    <n v="300165"/>
    <n v="165"/>
    <x v="1"/>
    <x v="7"/>
    <x v="11"/>
    <d v="2014-05-23T00:00:00"/>
    <s v="Full_16h"/>
    <m/>
    <m/>
    <n v="2"/>
    <n v="2"/>
    <x v="20"/>
    <n v="5"/>
    <n v="85"/>
    <n v="201"/>
    <n v="159"/>
    <n v="3"/>
    <n v="15"/>
    <n v="24"/>
    <s v="TS"/>
    <n v="2"/>
    <n v="252"/>
    <n v="0.63095238095238093"/>
    <n v="4.6309523809523814"/>
    <n v="22"/>
    <m/>
    <m/>
    <m/>
    <s v=""/>
    <n v="4"/>
  </r>
  <r>
    <s v="Exp3"/>
    <n v="300165"/>
    <n v="165"/>
    <x v="1"/>
    <x v="7"/>
    <x v="11"/>
    <d v="2014-05-23T00:00:00"/>
    <s v="Full_16h"/>
    <m/>
    <m/>
    <n v="3"/>
    <n v="0"/>
    <x v="18"/>
    <n v="4"/>
    <n v="47"/>
    <n v="100"/>
    <n v="117"/>
    <n v="4"/>
    <n v="7"/>
    <m/>
    <s v="E"/>
    <m/>
    <n v="238.77777777777777"/>
    <n v="0.48999534667287109"/>
    <n v="3.4899953466728713"/>
    <n v="14"/>
    <m/>
    <m/>
    <m/>
    <s v=""/>
    <n v="3"/>
  </r>
  <r>
    <s v="Exp3"/>
    <n v="300282"/>
    <n v="282"/>
    <x v="1"/>
    <x v="7"/>
    <x v="11"/>
    <d v="2014-05-23T00:00:00"/>
    <s v="Full_16h"/>
    <m/>
    <n v="282"/>
    <n v="1"/>
    <n v="2"/>
    <x v="19"/>
    <n v="6"/>
    <n v="80"/>
    <m/>
    <n v="106"/>
    <n v="3"/>
    <n v="14"/>
    <n v="15"/>
    <s v="TS"/>
    <n v="1"/>
    <n v="241.16666666666666"/>
    <n v="0.43953006219765034"/>
    <n v="5.4395300621976501"/>
    <n v="22"/>
    <m/>
    <m/>
    <m/>
    <s v=""/>
    <n v="5"/>
  </r>
  <r>
    <s v="Exp3"/>
    <n v="300282"/>
    <n v="282"/>
    <x v="1"/>
    <x v="7"/>
    <x v="11"/>
    <d v="2014-05-23T00:00:00"/>
    <s v="Full_16h"/>
    <m/>
    <m/>
    <n v="2"/>
    <n v="2"/>
    <x v="20"/>
    <n v="5"/>
    <n v="90"/>
    <n v="195"/>
    <n v="160"/>
    <n v="3"/>
    <n v="15"/>
    <n v="16"/>
    <s v="TS"/>
    <n v="2"/>
    <n v="252"/>
    <n v="0.63492063492063489"/>
    <n v="4.6349206349206344"/>
    <n v="22"/>
    <m/>
    <m/>
    <m/>
    <s v=""/>
    <n v="4"/>
  </r>
  <r>
    <s v="Exp3"/>
    <n v="300282"/>
    <n v="282"/>
    <x v="1"/>
    <x v="7"/>
    <x v="11"/>
    <d v="2014-05-23T00:00:00"/>
    <s v="Full_16h"/>
    <m/>
    <m/>
    <n v="3"/>
    <n v="0"/>
    <x v="18"/>
    <n v="4"/>
    <n v="46"/>
    <n v="125"/>
    <n v="136"/>
    <n v="3"/>
    <n v="9"/>
    <m/>
    <s v="DR"/>
    <m/>
    <n v="238.77777777777777"/>
    <n v="0.56956724057701258"/>
    <n v="3.5695672405770127"/>
    <n v="15"/>
    <m/>
    <m/>
    <m/>
    <s v=""/>
    <n v="3"/>
  </r>
  <r>
    <s v="Exp3"/>
    <n v="300282"/>
    <n v="282"/>
    <x v="1"/>
    <x v="7"/>
    <x v="11"/>
    <d v="2014-05-23T00:00:00"/>
    <s v="Full_16h"/>
    <m/>
    <m/>
    <n v="4"/>
    <n v="0"/>
    <x v="20"/>
    <n v="5"/>
    <n v="63"/>
    <n v="90"/>
    <n v="7"/>
    <n v="4"/>
    <n v="3"/>
    <m/>
    <s v="V"/>
    <m/>
    <n v="252"/>
    <n v="2.7777777777777776E-2"/>
    <n v="4.0277777777777777"/>
    <n v="11"/>
    <m/>
    <m/>
    <m/>
    <s v=""/>
    <n v="4"/>
  </r>
  <r>
    <s v="Exp3"/>
    <n v="300141"/>
    <n v="141"/>
    <x v="1"/>
    <x v="7"/>
    <x v="11"/>
    <d v="2014-05-28T00:00:00"/>
    <s v="Full_16h"/>
    <m/>
    <n v="141"/>
    <n v="1"/>
    <n v="1"/>
    <x v="19"/>
    <n v="6"/>
    <n v="105"/>
    <m/>
    <n v="145"/>
    <n v="2"/>
    <n v="13"/>
    <n v="40"/>
    <s v="&gt;TS"/>
    <n v="3"/>
    <n v="241.16666666666666"/>
    <n v="0.6012439530062198"/>
    <n v="5.6012439530062199"/>
    <n v="20"/>
    <m/>
    <m/>
    <m/>
    <s v=""/>
    <n v="5"/>
  </r>
  <r>
    <s v="Exp3"/>
    <n v="300141"/>
    <n v="141"/>
    <x v="1"/>
    <x v="7"/>
    <x v="11"/>
    <d v="2014-05-28T00:00:00"/>
    <s v="Full_16h"/>
    <m/>
    <m/>
    <n v="2"/>
    <n v="1"/>
    <x v="19"/>
    <n v="6"/>
    <n v="115"/>
    <n v="205"/>
    <n v="104"/>
    <n v="2"/>
    <n v="15"/>
    <n v="30"/>
    <s v="&gt;TS"/>
    <n v="3"/>
    <n v="241.16666666666666"/>
    <n v="0.43123704215618525"/>
    <n v="5.4312370421561855"/>
    <n v="22"/>
    <m/>
    <m/>
    <m/>
    <s v=""/>
    <n v="5"/>
  </r>
  <r>
    <s v="Exp3"/>
    <n v="300187"/>
    <n v="187"/>
    <x v="1"/>
    <x v="7"/>
    <x v="11"/>
    <d v="2014-05-28T00:00:00"/>
    <s v="Full_16h"/>
    <m/>
    <n v="187"/>
    <n v="1"/>
    <n v="1"/>
    <x v="19"/>
    <n v="6"/>
    <n v="125"/>
    <m/>
    <n v="152"/>
    <n v="2"/>
    <n v="14"/>
    <n v="50"/>
    <s v="&gt;TS"/>
    <n v="3"/>
    <n v="241.16666666666666"/>
    <n v="0.63026952315134765"/>
    <n v="5.6302695231513473"/>
    <n v="21"/>
    <m/>
    <m/>
    <m/>
    <s v=""/>
    <n v="5"/>
  </r>
  <r>
    <s v="Exp3"/>
    <n v="300187"/>
    <n v="187"/>
    <x v="1"/>
    <x v="7"/>
    <x v="11"/>
    <d v="2014-05-28T00:00:00"/>
    <s v="Full_16h"/>
    <m/>
    <m/>
    <n v="2"/>
    <n v="1"/>
    <x v="19"/>
    <n v="6"/>
    <n v="115"/>
    <n v="183"/>
    <n v="116"/>
    <n v="2"/>
    <n v="14"/>
    <n v="50"/>
    <s v="&gt;TS"/>
    <n v="3"/>
    <n v="241.16666666666666"/>
    <n v="0.48099516240497581"/>
    <n v="5.4809951624049758"/>
    <n v="21"/>
    <m/>
    <m/>
    <m/>
    <s v=""/>
    <n v="5"/>
  </r>
  <r>
    <s v="Exp3"/>
    <n v="300187"/>
    <n v="187"/>
    <x v="1"/>
    <x v="7"/>
    <x v="11"/>
    <d v="2014-05-28T00:00:00"/>
    <s v="Full_16h"/>
    <m/>
    <m/>
    <n v="3"/>
    <n v="1"/>
    <x v="19"/>
    <n v="6"/>
    <n v="115"/>
    <n v="189"/>
    <n v="144"/>
    <n v="2"/>
    <n v="14"/>
    <n v="45"/>
    <s v="&gt;TS"/>
    <n v="3"/>
    <n v="241.16666666666666"/>
    <n v="0.59709744298548728"/>
    <n v="5.5970974429854872"/>
    <n v="21"/>
    <m/>
    <m/>
    <m/>
    <s v=""/>
    <n v="5"/>
  </r>
  <r>
    <s v="Exp3"/>
    <n v="300189"/>
    <n v="189"/>
    <x v="1"/>
    <x v="7"/>
    <x v="11"/>
    <d v="2014-05-28T00:00:00"/>
    <s v="Full_16h"/>
    <m/>
    <n v="189"/>
    <n v="1"/>
    <n v="1"/>
    <x v="16"/>
    <n v="7"/>
    <n v="160"/>
    <n v="181"/>
    <n v="24"/>
    <n v="2"/>
    <n v="16"/>
    <n v="88"/>
    <s v="&gt;TS"/>
    <n v="3"/>
    <n v="241.16666666666666"/>
    <n v="9.9516240497581204E-2"/>
    <n v="6.0995162404975813"/>
    <n v="24"/>
    <m/>
    <m/>
    <m/>
    <s v=""/>
    <n v="6"/>
  </r>
  <r>
    <s v="Exp3"/>
    <n v="300189"/>
    <n v="189"/>
    <x v="1"/>
    <x v="7"/>
    <x v="11"/>
    <d v="2014-05-28T00:00:00"/>
    <s v="Full_16h"/>
    <m/>
    <m/>
    <n v="2"/>
    <n v="1"/>
    <x v="19"/>
    <n v="6"/>
    <n v="126"/>
    <n v="191"/>
    <n v="158"/>
    <n v="2"/>
    <n v="14"/>
    <n v="55"/>
    <s v="&gt;TS"/>
    <n v="3"/>
    <n v="241.16666666666666"/>
    <n v="0.65514858327574299"/>
    <n v="5.6551485832757429"/>
    <n v="21"/>
    <m/>
    <m/>
    <m/>
    <s v=""/>
    <n v="5"/>
  </r>
  <r>
    <s v="Exp3"/>
    <n v="300189"/>
    <n v="189"/>
    <x v="1"/>
    <x v="7"/>
    <x v="11"/>
    <d v="2014-05-28T00:00:00"/>
    <s v="Full_16h"/>
    <m/>
    <m/>
    <n v="3"/>
    <n v="1"/>
    <x v="16"/>
    <n v="7"/>
    <n v="150"/>
    <n v="176"/>
    <n v="26"/>
    <n v="2"/>
    <n v="16"/>
    <n v="65"/>
    <s v="&gt;TS"/>
    <n v="3"/>
    <n v="241.16666666666666"/>
    <n v="0.10780926053904631"/>
    <n v="6.1078092605390459"/>
    <n v="24"/>
    <m/>
    <m/>
    <m/>
    <s v=""/>
    <n v="6"/>
  </r>
  <r>
    <s v="Exp3"/>
    <n v="300189"/>
    <n v="189"/>
    <x v="1"/>
    <x v="7"/>
    <x v="11"/>
    <d v="2014-05-28T00:00:00"/>
    <s v="Full_16h"/>
    <m/>
    <m/>
    <n v="4"/>
    <n v="0"/>
    <x v="19"/>
    <n v="6"/>
    <n v="95"/>
    <n v="159"/>
    <n v="57"/>
    <n v="2"/>
    <n v="12"/>
    <n v="40"/>
    <s v="&gt;TS"/>
    <n v="3"/>
    <n v="241.16666666666666"/>
    <n v="0.23635107118175536"/>
    <n v="5.2363510711817556"/>
    <n v="19"/>
    <m/>
    <m/>
    <m/>
    <s v=""/>
    <n v="5"/>
  </r>
  <r>
    <s v="Exp3"/>
    <n v="300294"/>
    <n v="294"/>
    <x v="1"/>
    <x v="7"/>
    <x v="11"/>
    <d v="2014-05-28T00:00:00"/>
    <s v="Full_16h"/>
    <m/>
    <n v="294"/>
    <n v="1"/>
    <n v="2"/>
    <x v="16"/>
    <n v="7"/>
    <n v="154"/>
    <n v="186"/>
    <n v="15"/>
    <n v="2"/>
    <n v="16"/>
    <n v="80"/>
    <s v="&gt;TS"/>
    <n v="3"/>
    <n v="241.16666666666666"/>
    <n v="6.2197650310988256E-2"/>
    <n v="6.0621976503109885"/>
    <n v="24"/>
    <m/>
    <m/>
    <m/>
    <s v=""/>
    <n v="6"/>
  </r>
  <r>
    <s v="Exp3"/>
    <n v="300294"/>
    <n v="294"/>
    <x v="1"/>
    <x v="7"/>
    <x v="11"/>
    <d v="2014-05-28T00:00:00"/>
    <s v="Full_16h"/>
    <m/>
    <m/>
    <n v="2"/>
    <n v="1"/>
    <x v="19"/>
    <n v="6"/>
    <n v="137"/>
    <n v="206"/>
    <n v="174"/>
    <n v="2"/>
    <n v="15"/>
    <n v="65"/>
    <s v="&gt;TS"/>
    <n v="3"/>
    <n v="241.16666666666666"/>
    <n v="0.72149274360746374"/>
    <n v="5.7214927436074641"/>
    <n v="22"/>
    <m/>
    <m/>
    <m/>
    <s v=""/>
    <n v="5"/>
  </r>
  <r>
    <s v="Exp3"/>
    <n v="300005"/>
    <n v="5"/>
    <x v="1"/>
    <x v="7"/>
    <x v="11"/>
    <d v="2014-06-17T00:00:00"/>
    <s v="Full_16h"/>
    <m/>
    <n v="5"/>
    <n v="1"/>
    <m/>
    <x v="16"/>
    <m/>
    <n v="373"/>
    <m/>
    <m/>
    <m/>
    <n v="13"/>
    <m/>
    <m/>
    <n v="3"/>
    <n v="241.16666666666666"/>
    <n v="0"/>
    <n v="6"/>
    <n v="19"/>
    <m/>
    <m/>
    <m/>
    <s v="FLN"/>
    <n v="6"/>
  </r>
  <r>
    <s v="Exp3"/>
    <n v="300005"/>
    <n v="5"/>
    <x v="1"/>
    <x v="7"/>
    <x v="11"/>
    <d v="2014-06-17T00:00:00"/>
    <s v="Full_16h"/>
    <m/>
    <m/>
    <n v="2"/>
    <m/>
    <x v="16"/>
    <m/>
    <n v="368"/>
    <m/>
    <m/>
    <m/>
    <n v="16"/>
    <m/>
    <m/>
    <n v="3"/>
    <n v="241.16666666666666"/>
    <n v="0"/>
    <n v="6"/>
    <n v="22"/>
    <m/>
    <m/>
    <m/>
    <s v="FLN"/>
    <n v="6"/>
  </r>
  <r>
    <s v="Exp3"/>
    <n v="300005"/>
    <n v="5"/>
    <x v="1"/>
    <x v="7"/>
    <x v="11"/>
    <d v="2014-06-17T00:00:00"/>
    <s v="Full_16h"/>
    <m/>
    <m/>
    <n v="3"/>
    <m/>
    <x v="19"/>
    <m/>
    <n v="248"/>
    <m/>
    <m/>
    <m/>
    <n v="15"/>
    <m/>
    <m/>
    <n v="3"/>
    <n v="241.16666666666666"/>
    <n v="0"/>
    <n v="5"/>
    <n v="20"/>
    <m/>
    <m/>
    <m/>
    <s v="FLN"/>
    <n v="5"/>
  </r>
  <r>
    <s v="Exp3"/>
    <n v="300177"/>
    <n v="177"/>
    <x v="1"/>
    <x v="7"/>
    <x v="11"/>
    <d v="2014-06-17T00:00:00"/>
    <s v="Full_16h"/>
    <m/>
    <n v="6"/>
    <n v="1"/>
    <m/>
    <x v="11"/>
    <m/>
    <n v="400"/>
    <m/>
    <m/>
    <m/>
    <n v="14"/>
    <m/>
    <m/>
    <n v="5"/>
    <n v="241.16666666666666"/>
    <n v="0"/>
    <n v="8"/>
    <n v="22"/>
    <m/>
    <m/>
    <m/>
    <s v="FLN"/>
    <n v="8"/>
  </r>
  <r>
    <s v="Exp3"/>
    <n v="300177"/>
    <n v="177"/>
    <x v="1"/>
    <x v="7"/>
    <x v="11"/>
    <d v="2014-06-17T00:00:00"/>
    <s v="Full_16h"/>
    <m/>
    <m/>
    <n v="2"/>
    <m/>
    <x v="15"/>
    <m/>
    <n v="385"/>
    <m/>
    <m/>
    <m/>
    <n v="16"/>
    <m/>
    <m/>
    <n v="3"/>
    <n v="241.16666666666666"/>
    <n v="0"/>
    <n v="7"/>
    <n v="23"/>
    <m/>
    <m/>
    <m/>
    <s v="FLN"/>
    <n v="7"/>
  </r>
  <r>
    <s v="Exp3"/>
    <n v="300177"/>
    <n v="177"/>
    <x v="1"/>
    <x v="7"/>
    <x v="11"/>
    <d v="2014-06-17T00:00:00"/>
    <s v="Full_16h"/>
    <m/>
    <m/>
    <n v="3"/>
    <m/>
    <x v="16"/>
    <m/>
    <n v="353"/>
    <m/>
    <m/>
    <m/>
    <n v="16"/>
    <m/>
    <m/>
    <n v="3"/>
    <n v="241.16666666666666"/>
    <n v="0"/>
    <n v="6"/>
    <n v="22"/>
    <m/>
    <m/>
    <m/>
    <s v="FLN"/>
    <n v="6"/>
  </r>
  <r>
    <s v="Exp3"/>
    <n v="300007"/>
    <n v="7"/>
    <x v="1"/>
    <x v="7"/>
    <x v="11"/>
    <d v="2014-06-17T00:00:00"/>
    <s v="Full_16h"/>
    <m/>
    <n v="7"/>
    <n v="1"/>
    <m/>
    <x v="16"/>
    <m/>
    <n v="295"/>
    <m/>
    <m/>
    <m/>
    <n v="12"/>
    <m/>
    <m/>
    <n v="3"/>
    <n v="241.16666666666666"/>
    <n v="0"/>
    <n v="6"/>
    <n v="18"/>
    <m/>
    <m/>
    <m/>
    <s v="FLN"/>
    <n v="6"/>
  </r>
  <r>
    <s v="Exp3"/>
    <n v="300007"/>
    <n v="7"/>
    <x v="1"/>
    <x v="7"/>
    <x v="11"/>
    <d v="2014-06-17T00:00:00"/>
    <s v="Full_16h"/>
    <m/>
    <m/>
    <n v="2"/>
    <m/>
    <x v="16"/>
    <m/>
    <n v="365"/>
    <m/>
    <m/>
    <m/>
    <n v="16"/>
    <m/>
    <m/>
    <n v="3"/>
    <n v="241.16666666666666"/>
    <n v="0"/>
    <n v="6"/>
    <n v="22"/>
    <m/>
    <m/>
    <m/>
    <s v="FLN"/>
    <n v="6"/>
  </r>
  <r>
    <s v="Exp3"/>
    <n v="300007"/>
    <n v="7"/>
    <x v="1"/>
    <x v="7"/>
    <x v="11"/>
    <d v="2014-06-17T00:00:00"/>
    <s v="Full_16h"/>
    <m/>
    <m/>
    <n v="3"/>
    <m/>
    <x v="19"/>
    <m/>
    <n v="295"/>
    <m/>
    <m/>
    <m/>
    <n v="16"/>
    <m/>
    <m/>
    <n v="3"/>
    <n v="241.16666666666666"/>
    <n v="0"/>
    <n v="5"/>
    <n v="21"/>
    <m/>
    <m/>
    <m/>
    <s v="FLN"/>
    <n v="5"/>
  </r>
  <r>
    <s v="Exp3"/>
    <n v="300007"/>
    <n v="7"/>
    <x v="1"/>
    <x v="7"/>
    <x v="11"/>
    <d v="2014-06-17T00:00:00"/>
    <s v="Full_16h"/>
    <m/>
    <m/>
    <n v="4"/>
    <m/>
    <x v="15"/>
    <m/>
    <n v="275"/>
    <m/>
    <m/>
    <m/>
    <n v="13"/>
    <m/>
    <m/>
    <n v="3"/>
    <n v="241.16666666666666"/>
    <n v="0"/>
    <n v="7"/>
    <n v="20"/>
    <m/>
    <m/>
    <m/>
    <s v="FLN"/>
    <n v="7"/>
  </r>
  <r>
    <s v="Exp3"/>
    <n v="300026"/>
    <n v="26"/>
    <x v="1"/>
    <x v="7"/>
    <x v="11"/>
    <d v="2014-06-17T00:00:00"/>
    <s v="Full_16h"/>
    <d v="2014-06-17T00:00:00"/>
    <n v="26"/>
    <n v="1"/>
    <m/>
    <x v="15"/>
    <m/>
    <n v="365"/>
    <m/>
    <m/>
    <m/>
    <n v="15"/>
    <m/>
    <m/>
    <n v="4"/>
    <n v="241.16666666666666"/>
    <n v="0"/>
    <n v="7"/>
    <n v="22"/>
    <m/>
    <m/>
    <m/>
    <s v="FLN"/>
    <n v="7"/>
  </r>
  <r>
    <s v="Exp3"/>
    <n v="300026"/>
    <n v="26"/>
    <x v="1"/>
    <x v="7"/>
    <x v="11"/>
    <d v="2014-06-17T00:00:00"/>
    <s v="Full_16h"/>
    <m/>
    <m/>
    <n v="2"/>
    <m/>
    <x v="15"/>
    <m/>
    <n v="390"/>
    <m/>
    <m/>
    <m/>
    <n v="16"/>
    <m/>
    <m/>
    <n v="4"/>
    <n v="241.16666666666666"/>
    <n v="0"/>
    <n v="7"/>
    <n v="23"/>
    <m/>
    <m/>
    <m/>
    <s v="FLN"/>
    <n v="7"/>
  </r>
  <r>
    <s v="Exp3"/>
    <n v="300054"/>
    <n v="54"/>
    <x v="1"/>
    <x v="7"/>
    <x v="11"/>
    <d v="2014-06-17T00:00:00"/>
    <s v="Full_16h"/>
    <m/>
    <n v="54"/>
    <n v="1"/>
    <m/>
    <x v="15"/>
    <m/>
    <n v="370"/>
    <m/>
    <m/>
    <m/>
    <n v="15"/>
    <m/>
    <m/>
    <n v="4"/>
    <n v="241.16666666666666"/>
    <n v="0"/>
    <n v="7"/>
    <n v="22"/>
    <m/>
    <m/>
    <m/>
    <s v="FLN"/>
    <n v="7"/>
  </r>
  <r>
    <s v="Exp3"/>
    <n v="300054"/>
    <n v="54"/>
    <x v="1"/>
    <x v="7"/>
    <x v="11"/>
    <d v="2014-06-17T00:00:00"/>
    <s v="Full_16h"/>
    <m/>
    <m/>
    <n v="2"/>
    <m/>
    <x v="15"/>
    <m/>
    <n v="390"/>
    <m/>
    <m/>
    <m/>
    <n v="14"/>
    <m/>
    <m/>
    <n v="4"/>
    <n v="241.16666666666666"/>
    <n v="0"/>
    <n v="7"/>
    <n v="21"/>
    <m/>
    <m/>
    <m/>
    <s v="FLN"/>
    <n v="7"/>
  </r>
  <r>
    <s v="Exp3"/>
    <n v="300054"/>
    <n v="54"/>
    <x v="1"/>
    <x v="7"/>
    <x v="11"/>
    <d v="2014-06-17T00:00:00"/>
    <s v="Full_16h"/>
    <m/>
    <m/>
    <n v="3"/>
    <m/>
    <x v="16"/>
    <m/>
    <n v="385"/>
    <m/>
    <m/>
    <m/>
    <n v="15"/>
    <m/>
    <m/>
    <n v="4"/>
    <n v="241.16666666666666"/>
    <n v="0"/>
    <n v="6"/>
    <n v="21"/>
    <m/>
    <m/>
    <m/>
    <s v="FLN"/>
    <n v="6"/>
  </r>
  <r>
    <s v="Exp3"/>
    <n v="300078"/>
    <n v="78"/>
    <x v="1"/>
    <x v="7"/>
    <x v="11"/>
    <d v="2014-06-17T00:00:00"/>
    <s v="Full_16h"/>
    <m/>
    <n v="78"/>
    <n v="1"/>
    <m/>
    <x v="15"/>
    <m/>
    <n v="360"/>
    <m/>
    <m/>
    <m/>
    <n v="13"/>
    <m/>
    <m/>
    <n v="4"/>
    <n v="241.16666666666666"/>
    <n v="0"/>
    <n v="7"/>
    <n v="20"/>
    <m/>
    <m/>
    <m/>
    <s v="FLN"/>
    <n v="7"/>
  </r>
  <r>
    <s v="Exp3"/>
    <n v="300078"/>
    <n v="78"/>
    <x v="1"/>
    <x v="7"/>
    <x v="11"/>
    <d v="2014-06-17T00:00:00"/>
    <s v="Full_16h"/>
    <m/>
    <m/>
    <n v="2"/>
    <m/>
    <x v="15"/>
    <m/>
    <n v="375"/>
    <m/>
    <m/>
    <m/>
    <n v="15"/>
    <m/>
    <m/>
    <n v="4"/>
    <n v="241.16666666666666"/>
    <n v="0"/>
    <n v="7"/>
    <n v="22"/>
    <m/>
    <m/>
    <m/>
    <s v="FLN"/>
    <n v="7"/>
  </r>
  <r>
    <s v="Exp3"/>
    <n v="300078"/>
    <n v="78"/>
    <x v="1"/>
    <x v="7"/>
    <x v="11"/>
    <d v="2014-06-17T00:00:00"/>
    <s v="Full_16h"/>
    <m/>
    <m/>
    <n v="3"/>
    <m/>
    <x v="15"/>
    <m/>
    <n v="370"/>
    <m/>
    <m/>
    <m/>
    <n v="13"/>
    <m/>
    <m/>
    <n v="4"/>
    <n v="241.16666666666666"/>
    <n v="0"/>
    <n v="7"/>
    <n v="20"/>
    <m/>
    <m/>
    <m/>
    <s v="FLN"/>
    <n v="7"/>
  </r>
  <r>
    <s v="Exp3"/>
    <n v="300078"/>
    <n v="78"/>
    <x v="1"/>
    <x v="7"/>
    <x v="11"/>
    <d v="2014-06-17T00:00:00"/>
    <s v="Full_16h"/>
    <m/>
    <m/>
    <n v="4"/>
    <m/>
    <x v="15"/>
    <m/>
    <n v="345"/>
    <m/>
    <m/>
    <m/>
    <n v="14"/>
    <m/>
    <m/>
    <n v="4"/>
    <n v="241.16666666666666"/>
    <n v="0"/>
    <n v="7"/>
    <n v="21"/>
    <m/>
    <m/>
    <m/>
    <s v="FLN"/>
    <n v="7"/>
  </r>
  <r>
    <s v="Exp3"/>
    <n v="300078"/>
    <n v="78"/>
    <x v="1"/>
    <x v="7"/>
    <x v="11"/>
    <d v="2014-06-17T00:00:00"/>
    <s v="Full_16h"/>
    <m/>
    <m/>
    <n v="5"/>
    <m/>
    <x v="15"/>
    <m/>
    <n v="357"/>
    <m/>
    <m/>
    <m/>
    <n v="12"/>
    <m/>
    <m/>
    <n v="4"/>
    <n v="241.16666666666666"/>
    <n v="0"/>
    <n v="7"/>
    <n v="19"/>
    <m/>
    <m/>
    <m/>
    <s v="FLN"/>
    <n v="7"/>
  </r>
  <r>
    <s v="Exp3"/>
    <n v="300104"/>
    <n v="104"/>
    <x v="1"/>
    <x v="7"/>
    <x v="11"/>
    <d v="2014-06-17T00:00:00"/>
    <s v="Full_16h"/>
    <m/>
    <n v="104"/>
    <n v="1"/>
    <m/>
    <x v="15"/>
    <m/>
    <n v="335"/>
    <m/>
    <m/>
    <m/>
    <n v="15"/>
    <m/>
    <m/>
    <n v="3"/>
    <n v="241.16666666666666"/>
    <n v="0"/>
    <n v="7"/>
    <n v="22"/>
    <m/>
    <m/>
    <m/>
    <s v="FLN"/>
    <n v="7"/>
  </r>
  <r>
    <s v="Exp3"/>
    <n v="300104"/>
    <n v="104"/>
    <x v="1"/>
    <x v="7"/>
    <x v="11"/>
    <d v="2014-06-17T00:00:00"/>
    <s v="Full_16h"/>
    <m/>
    <m/>
    <n v="2"/>
    <m/>
    <x v="15"/>
    <m/>
    <n v="375"/>
    <m/>
    <m/>
    <m/>
    <n v="15"/>
    <m/>
    <m/>
    <n v="4"/>
    <n v="241.16666666666666"/>
    <n v="0"/>
    <n v="7"/>
    <n v="22"/>
    <m/>
    <m/>
    <m/>
    <s v="FLN"/>
    <n v="7"/>
  </r>
  <r>
    <s v="Exp3"/>
    <n v="300104"/>
    <n v="104"/>
    <x v="1"/>
    <x v="7"/>
    <x v="11"/>
    <d v="2014-06-17T00:00:00"/>
    <s v="Full_16h"/>
    <m/>
    <m/>
    <n v="3"/>
    <m/>
    <x v="15"/>
    <m/>
    <n v="300"/>
    <m/>
    <m/>
    <m/>
    <n v="14"/>
    <m/>
    <m/>
    <n v="3"/>
    <n v="241.16666666666666"/>
    <n v="0"/>
    <n v="7"/>
    <n v="21"/>
    <m/>
    <m/>
    <m/>
    <s v="FLN"/>
    <n v="7"/>
  </r>
  <r>
    <s v="Exp3"/>
    <n v="300104"/>
    <n v="104"/>
    <x v="1"/>
    <x v="7"/>
    <x v="11"/>
    <d v="2014-06-17T00:00:00"/>
    <s v="Full_16h"/>
    <m/>
    <m/>
    <n v="4"/>
    <m/>
    <x v="15"/>
    <m/>
    <n v="240"/>
    <m/>
    <m/>
    <m/>
    <n v="8"/>
    <m/>
    <m/>
    <n v="3"/>
    <n v="241.16666666666666"/>
    <n v="0"/>
    <n v="7"/>
    <n v="15"/>
    <m/>
    <m/>
    <m/>
    <s v="FLN"/>
    <n v="7"/>
  </r>
  <r>
    <s v="Exp3"/>
    <n v="300127"/>
    <n v="127"/>
    <x v="1"/>
    <x v="7"/>
    <x v="11"/>
    <d v="2014-06-17T00:00:00"/>
    <s v="Full_16h"/>
    <m/>
    <n v="127"/>
    <n v="1"/>
    <m/>
    <x v="11"/>
    <m/>
    <n v="360"/>
    <m/>
    <m/>
    <m/>
    <n v="15"/>
    <m/>
    <m/>
    <n v="4"/>
    <n v="241.16666666666666"/>
    <n v="0"/>
    <n v="8"/>
    <n v="23"/>
    <m/>
    <m/>
    <m/>
    <s v="FLN"/>
    <n v="8"/>
  </r>
  <r>
    <s v="Exp3"/>
    <n v="300127"/>
    <n v="127"/>
    <x v="1"/>
    <x v="7"/>
    <x v="11"/>
    <d v="2014-06-17T00:00:00"/>
    <s v="Full_16h"/>
    <m/>
    <m/>
    <n v="2"/>
    <m/>
    <x v="11"/>
    <m/>
    <n v="335"/>
    <m/>
    <m/>
    <m/>
    <n v="12"/>
    <m/>
    <m/>
    <n v="4"/>
    <n v="241.16666666666666"/>
    <n v="0"/>
    <n v="8"/>
    <n v="20"/>
    <m/>
    <m/>
    <m/>
    <s v="FLN"/>
    <n v="8"/>
  </r>
  <r>
    <s v="Exp3"/>
    <n v="300127"/>
    <n v="127"/>
    <x v="1"/>
    <x v="7"/>
    <x v="11"/>
    <d v="2014-06-17T00:00:00"/>
    <s v="Full_16h"/>
    <m/>
    <m/>
    <n v="3"/>
    <m/>
    <x v="16"/>
    <m/>
    <n v="327"/>
    <m/>
    <m/>
    <m/>
    <n v="12"/>
    <m/>
    <m/>
    <n v="4"/>
    <n v="241.16666666666666"/>
    <n v="0"/>
    <n v="6"/>
    <n v="18"/>
    <m/>
    <m/>
    <m/>
    <s v="FLN"/>
    <n v="6"/>
  </r>
  <r>
    <s v="Exp3"/>
    <n v="300127"/>
    <n v="127"/>
    <x v="1"/>
    <x v="7"/>
    <x v="11"/>
    <d v="2014-06-17T00:00:00"/>
    <s v="Full_16h"/>
    <m/>
    <m/>
    <n v="4"/>
    <m/>
    <x v="15"/>
    <m/>
    <n v="272"/>
    <m/>
    <m/>
    <m/>
    <n v="10"/>
    <m/>
    <m/>
    <n v="4"/>
    <n v="241.16666666666666"/>
    <n v="0"/>
    <n v="7"/>
    <n v="17"/>
    <m/>
    <m/>
    <m/>
    <s v="FLN"/>
    <n v="7"/>
  </r>
  <r>
    <s v="Exp3"/>
    <n v="300231"/>
    <n v="231"/>
    <x v="1"/>
    <x v="7"/>
    <x v="11"/>
    <d v="2014-06-17T00:00:00"/>
    <s v="Full_16h"/>
    <m/>
    <n v="231"/>
    <n v="1"/>
    <m/>
    <x v="16"/>
    <m/>
    <n v="385"/>
    <m/>
    <m/>
    <m/>
    <n v="17"/>
    <m/>
    <m/>
    <n v="4"/>
    <n v="241.16666666666666"/>
    <n v="0"/>
    <n v="6"/>
    <n v="23"/>
    <m/>
    <m/>
    <m/>
    <s v="FLN"/>
    <n v="6"/>
  </r>
  <r>
    <s v="Exp3"/>
    <n v="300231"/>
    <n v="231"/>
    <x v="1"/>
    <x v="7"/>
    <x v="11"/>
    <d v="2014-06-17T00:00:00"/>
    <s v="Full_16h"/>
    <m/>
    <m/>
    <n v="2"/>
    <m/>
    <x v="16"/>
    <m/>
    <n v="345"/>
    <m/>
    <m/>
    <m/>
    <n v="17"/>
    <m/>
    <m/>
    <n v="3"/>
    <n v="241.16666666666666"/>
    <n v="0"/>
    <n v="6"/>
    <n v="23"/>
    <m/>
    <m/>
    <m/>
    <s v="FLN"/>
    <n v="6"/>
  </r>
  <r>
    <s v="Exp3"/>
    <n v="300231"/>
    <n v="231"/>
    <x v="1"/>
    <x v="7"/>
    <x v="11"/>
    <d v="2014-06-17T00:00:00"/>
    <s v="Full_16h"/>
    <m/>
    <m/>
    <n v="3"/>
    <m/>
    <x v="16"/>
    <m/>
    <n v="315"/>
    <m/>
    <m/>
    <m/>
    <n v="17"/>
    <m/>
    <m/>
    <n v="3"/>
    <n v="241.16666666666666"/>
    <n v="0"/>
    <n v="6"/>
    <n v="23"/>
    <m/>
    <m/>
    <m/>
    <s v="FLN"/>
    <n v="6"/>
  </r>
  <r>
    <s v="Exp3"/>
    <n v="300231"/>
    <n v="231"/>
    <x v="1"/>
    <x v="7"/>
    <x v="11"/>
    <d v="2014-06-17T00:00:00"/>
    <s v="Full_16h"/>
    <m/>
    <m/>
    <n v="4"/>
    <m/>
    <x v="16"/>
    <m/>
    <n v="247"/>
    <m/>
    <m/>
    <m/>
    <n v="13"/>
    <m/>
    <m/>
    <n v="3"/>
    <n v="241.16666666666666"/>
    <n v="0"/>
    <n v="6"/>
    <n v="19"/>
    <m/>
    <m/>
    <m/>
    <s v="FLN"/>
    <n v="6"/>
  </r>
  <r>
    <s v="Exp3"/>
    <n v="300272"/>
    <n v="272"/>
    <x v="1"/>
    <x v="7"/>
    <x v="11"/>
    <d v="2014-06-17T00:00:00"/>
    <s v="Full_16h"/>
    <m/>
    <n v="272"/>
    <n v="1"/>
    <m/>
    <x v="15"/>
    <m/>
    <n v="427"/>
    <m/>
    <m/>
    <m/>
    <n v="14"/>
    <m/>
    <m/>
    <n v="4"/>
    <n v="241.16666666666666"/>
    <n v="0"/>
    <n v="7"/>
    <n v="21"/>
    <m/>
    <m/>
    <m/>
    <s v="FLN"/>
    <n v="7"/>
  </r>
  <r>
    <s v="Exp3"/>
    <n v="300272"/>
    <n v="272"/>
    <x v="1"/>
    <x v="7"/>
    <x v="11"/>
    <d v="2014-06-17T00:00:00"/>
    <s v="Full_16h"/>
    <m/>
    <m/>
    <n v="2"/>
    <m/>
    <x v="16"/>
    <m/>
    <n v="360"/>
    <m/>
    <m/>
    <m/>
    <n v="15"/>
    <m/>
    <m/>
    <n v="4"/>
    <n v="241.16666666666666"/>
    <n v="0"/>
    <n v="6"/>
    <n v="21"/>
    <m/>
    <m/>
    <m/>
    <s v="FLN"/>
    <n v="6"/>
  </r>
  <r>
    <s v="Exp3"/>
    <n v="300272"/>
    <n v="272"/>
    <x v="1"/>
    <x v="7"/>
    <x v="11"/>
    <d v="2014-06-17T00:00:00"/>
    <s v="Full_16h"/>
    <m/>
    <m/>
    <n v="3"/>
    <m/>
    <x v="16"/>
    <m/>
    <n v="337"/>
    <m/>
    <m/>
    <m/>
    <n v="15"/>
    <m/>
    <m/>
    <n v="3"/>
    <n v="241.16666666666666"/>
    <n v="0"/>
    <n v="6"/>
    <n v="21"/>
    <m/>
    <m/>
    <m/>
    <s v="FLN"/>
    <n v="6"/>
  </r>
  <r>
    <s v="Exp3"/>
    <n v="300272"/>
    <n v="272"/>
    <x v="1"/>
    <x v="7"/>
    <x v="11"/>
    <d v="2014-06-17T00:00:00"/>
    <s v="Full_16h"/>
    <m/>
    <m/>
    <n v="4"/>
    <m/>
    <x v="16"/>
    <m/>
    <n v="340"/>
    <m/>
    <m/>
    <m/>
    <n v="11"/>
    <m/>
    <m/>
    <n v="4"/>
    <n v="241.16666666666666"/>
    <n v="0"/>
    <n v="6"/>
    <n v="17"/>
    <m/>
    <m/>
    <m/>
    <s v="FLN"/>
    <n v="6"/>
  </r>
  <r>
    <s v="Exp3"/>
    <n v="300289"/>
    <n v="289"/>
    <x v="1"/>
    <x v="7"/>
    <x v="11"/>
    <d v="2014-06-17T00:00:00"/>
    <s v="Full_16h"/>
    <m/>
    <n v="289"/>
    <n v="1"/>
    <m/>
    <x v="16"/>
    <m/>
    <n v="325"/>
    <m/>
    <m/>
    <m/>
    <n v="15"/>
    <m/>
    <m/>
    <n v="3"/>
    <n v="241.16666666666666"/>
    <n v="0"/>
    <n v="6"/>
    <n v="21"/>
    <m/>
    <m/>
    <m/>
    <s v="FLN"/>
    <n v="6"/>
  </r>
  <r>
    <s v="Exp3"/>
    <n v="300305"/>
    <n v="305"/>
    <x v="1"/>
    <x v="7"/>
    <x v="11"/>
    <d v="2014-06-17T00:00:00"/>
    <s v="Full_16h"/>
    <m/>
    <n v="305"/>
    <n v="1"/>
    <m/>
    <x v="15"/>
    <m/>
    <n v="380"/>
    <m/>
    <m/>
    <m/>
    <n v="15"/>
    <m/>
    <m/>
    <n v="4"/>
    <n v="241.16666666666666"/>
    <n v="0"/>
    <n v="7"/>
    <n v="22"/>
    <m/>
    <m/>
    <m/>
    <s v="FLN"/>
    <n v="7"/>
  </r>
  <r>
    <s v="Exp3"/>
    <n v="300305"/>
    <n v="305"/>
    <x v="1"/>
    <x v="7"/>
    <x v="11"/>
    <d v="2014-06-17T00:00:00"/>
    <s v="Full_16h"/>
    <m/>
    <m/>
    <n v="2"/>
    <m/>
    <x v="15"/>
    <m/>
    <n v="390"/>
    <m/>
    <m/>
    <m/>
    <n v="16"/>
    <m/>
    <m/>
    <n v="4"/>
    <n v="241.16666666666666"/>
    <n v="0"/>
    <n v="7"/>
    <n v="23"/>
    <m/>
    <m/>
    <m/>
    <s v="FLN"/>
    <n v="7"/>
  </r>
  <r>
    <s v="Exp3"/>
    <n v="300305"/>
    <n v="305"/>
    <x v="1"/>
    <x v="7"/>
    <x v="11"/>
    <d v="2014-06-17T00:00:00"/>
    <s v="Full_16h"/>
    <m/>
    <m/>
    <n v="3"/>
    <m/>
    <x v="15"/>
    <m/>
    <n v="375"/>
    <m/>
    <m/>
    <m/>
    <n v="14"/>
    <m/>
    <m/>
    <n v="4"/>
    <n v="241.16666666666666"/>
    <n v="0"/>
    <n v="7"/>
    <n v="21"/>
    <m/>
    <m/>
    <m/>
    <s v="FLN"/>
    <n v="7"/>
  </r>
  <r>
    <s v="Exp3"/>
    <n v="300305"/>
    <n v="305"/>
    <x v="1"/>
    <x v="7"/>
    <x v="11"/>
    <d v="2014-06-17T00:00:00"/>
    <s v="Full_16h"/>
    <m/>
    <m/>
    <n v="4"/>
    <m/>
    <x v="11"/>
    <m/>
    <n v="402"/>
    <m/>
    <m/>
    <m/>
    <n v="16"/>
    <m/>
    <m/>
    <n v="4"/>
    <n v="241.16666666666666"/>
    <n v="0"/>
    <n v="8"/>
    <n v="24"/>
    <m/>
    <m/>
    <m/>
    <s v="FLN"/>
    <n v="8"/>
  </r>
  <r>
    <s v="Exp3"/>
    <n v="300321"/>
    <n v="321"/>
    <x v="1"/>
    <x v="7"/>
    <x v="11"/>
    <d v="2014-06-17T00:00:00"/>
    <s v="Full_16h"/>
    <m/>
    <n v="321"/>
    <n v="1"/>
    <m/>
    <x v="11"/>
    <m/>
    <n v="400"/>
    <m/>
    <m/>
    <m/>
    <n v="17"/>
    <m/>
    <m/>
    <n v="4"/>
    <n v="241.16666666666666"/>
    <n v="0"/>
    <n v="8"/>
    <n v="25"/>
    <m/>
    <m/>
    <m/>
    <s v="FLN"/>
    <n v="8"/>
  </r>
  <r>
    <s v="Exp3"/>
    <n v="300321"/>
    <n v="321"/>
    <x v="1"/>
    <x v="7"/>
    <x v="11"/>
    <d v="2014-06-17T00:00:00"/>
    <s v="Full_16h"/>
    <m/>
    <m/>
    <n v="2"/>
    <m/>
    <x v="15"/>
    <m/>
    <n v="325"/>
    <m/>
    <m/>
    <m/>
    <n v="16"/>
    <m/>
    <m/>
    <n v="4"/>
    <n v="241.16666666666666"/>
    <n v="0"/>
    <n v="7"/>
    <n v="23"/>
    <m/>
    <m/>
    <m/>
    <s v="FLN"/>
    <n v="7"/>
  </r>
  <r>
    <s v="Exp3"/>
    <n v="300321"/>
    <n v="321"/>
    <x v="1"/>
    <x v="7"/>
    <x v="11"/>
    <d v="2014-06-17T00:00:00"/>
    <s v="Full_16h"/>
    <m/>
    <m/>
    <n v="3"/>
    <m/>
    <x v="15"/>
    <m/>
    <n v="330"/>
    <m/>
    <m/>
    <m/>
    <n v="16"/>
    <m/>
    <m/>
    <n v="4"/>
    <n v="241.16666666666666"/>
    <n v="0"/>
    <n v="7"/>
    <n v="23"/>
    <m/>
    <m/>
    <m/>
    <s v="FLN"/>
    <n v="7"/>
  </r>
  <r>
    <s v="Exp3"/>
    <n v="300321"/>
    <n v="321"/>
    <x v="1"/>
    <x v="7"/>
    <x v="11"/>
    <d v="2014-06-17T00:00:00"/>
    <s v="Full_16h"/>
    <m/>
    <m/>
    <n v="4"/>
    <m/>
    <x v="15"/>
    <m/>
    <n v="360"/>
    <m/>
    <m/>
    <m/>
    <n v="14"/>
    <m/>
    <m/>
    <n v="4"/>
    <n v="241.16666666666666"/>
    <n v="0"/>
    <n v="7"/>
    <n v="21"/>
    <m/>
    <m/>
    <m/>
    <s v="FLN"/>
    <n v="7"/>
  </r>
  <r>
    <s v="Exp3"/>
    <n v="300050"/>
    <n v="50"/>
    <x v="1"/>
    <x v="7"/>
    <x v="7"/>
    <d v="2014-05-16T00:00:00"/>
    <s v="Full_16h"/>
    <m/>
    <n v="50"/>
    <n v="1"/>
    <n v="0"/>
    <x v="17"/>
    <n v="3"/>
    <n v="40"/>
    <m/>
    <n v="147"/>
    <n v="4"/>
    <n v="3"/>
    <n v="0"/>
    <s v="V"/>
    <m/>
    <n v="25"/>
    <n v="5.88"/>
    <n v="7.88"/>
    <n v="9"/>
    <m/>
    <m/>
    <m/>
    <s v=""/>
    <n v="2"/>
  </r>
  <r>
    <s v="Exp3"/>
    <n v="300050"/>
    <n v="50"/>
    <x v="1"/>
    <x v="7"/>
    <x v="7"/>
    <d v="2014-05-16T00:00:00"/>
    <s v="Full_16h"/>
    <m/>
    <m/>
    <n v="2"/>
    <n v="0"/>
    <x v="17"/>
    <n v="3"/>
    <n v="55"/>
    <n v="104"/>
    <n v="182"/>
    <n v="3"/>
    <n v="3"/>
    <n v="0"/>
    <s v="V"/>
    <m/>
    <n v="25"/>
    <n v="7.28"/>
    <n v="9.2800000000000011"/>
    <n v="8"/>
    <m/>
    <m/>
    <m/>
    <s v=""/>
    <n v="2"/>
  </r>
  <r>
    <s v="Exp3"/>
    <n v="300050"/>
    <n v="50"/>
    <x v="1"/>
    <x v="7"/>
    <x v="7"/>
    <d v="2014-05-16T00:00:00"/>
    <s v="Full_16h"/>
    <m/>
    <m/>
    <n v="3"/>
    <n v="0"/>
    <x v="17"/>
    <n v="3"/>
    <n v="56"/>
    <n v="100"/>
    <n v="161"/>
    <n v="3"/>
    <n v="3"/>
    <n v="0"/>
    <s v="V"/>
    <m/>
    <n v="25"/>
    <n v="6.44"/>
    <n v="8.4400000000000013"/>
    <n v="8"/>
    <m/>
    <m/>
    <m/>
    <s v=""/>
    <n v="2"/>
  </r>
  <r>
    <s v="Exp3"/>
    <n v="300050"/>
    <n v="50"/>
    <x v="1"/>
    <x v="7"/>
    <x v="7"/>
    <d v="2014-05-16T00:00:00"/>
    <s v="Full_16h"/>
    <m/>
    <m/>
    <n v="4"/>
    <n v="0"/>
    <x v="17"/>
    <n v="3"/>
    <n v="51"/>
    <n v="124"/>
    <n v="92"/>
    <n v="3"/>
    <n v="2"/>
    <n v="0"/>
    <s v="V"/>
    <m/>
    <n v="25"/>
    <n v="3.68"/>
    <n v="5.68"/>
    <n v="7"/>
    <m/>
    <m/>
    <m/>
    <s v=""/>
    <n v="2"/>
  </r>
  <r>
    <s v="Exp3"/>
    <n v="300144"/>
    <n v="144"/>
    <x v="1"/>
    <x v="7"/>
    <x v="7"/>
    <d v="2014-05-16T00:00:00"/>
    <s v="Full_16h"/>
    <m/>
    <n v="144"/>
    <n v="1"/>
    <n v="1"/>
    <x v="17"/>
    <n v="3"/>
    <n v="42"/>
    <m/>
    <n v="151"/>
    <n v="3"/>
    <n v="3"/>
    <n v="0"/>
    <s v="V"/>
    <m/>
    <n v="25"/>
    <n v="6.04"/>
    <n v="8.0399999999999991"/>
    <n v="8"/>
    <m/>
    <m/>
    <m/>
    <s v=""/>
    <n v="2"/>
  </r>
  <r>
    <s v="Exp3"/>
    <n v="300144"/>
    <n v="144"/>
    <x v="1"/>
    <x v="7"/>
    <x v="7"/>
    <d v="2014-05-16T00:00:00"/>
    <s v="Full_16h"/>
    <m/>
    <m/>
    <n v="2"/>
    <n v="0"/>
    <x v="17"/>
    <n v="3"/>
    <n v="68"/>
    <n v="101"/>
    <n v="150"/>
    <n v="3"/>
    <n v="2"/>
    <n v="0"/>
    <s v="V"/>
    <m/>
    <n v="25"/>
    <n v="6"/>
    <n v="8"/>
    <n v="7"/>
    <m/>
    <m/>
    <m/>
    <s v=""/>
    <n v="2"/>
  </r>
  <r>
    <s v="Exp3"/>
    <n v="300144"/>
    <n v="144"/>
    <x v="1"/>
    <x v="7"/>
    <x v="7"/>
    <d v="2014-05-16T00:00:00"/>
    <s v="Full_16h"/>
    <m/>
    <m/>
    <n v="3"/>
    <n v="0"/>
    <x v="17"/>
    <n v="3"/>
    <n v="42"/>
    <n v="67"/>
    <n v="87"/>
    <n v="3"/>
    <n v="3"/>
    <n v="0"/>
    <s v="V"/>
    <m/>
    <n v="25"/>
    <n v="3.48"/>
    <n v="5.48"/>
    <n v="8"/>
    <m/>
    <m/>
    <m/>
    <s v=""/>
    <n v="2"/>
  </r>
  <r>
    <s v="Exp3"/>
    <n v="300144"/>
    <n v="144"/>
    <x v="1"/>
    <x v="7"/>
    <x v="7"/>
    <d v="2014-05-16T00:00:00"/>
    <s v="Full_16h"/>
    <m/>
    <m/>
    <n v="4"/>
    <n v="0"/>
    <x v="17"/>
    <n v="3"/>
    <n v="54"/>
    <n v="86"/>
    <n v="29"/>
    <n v="4"/>
    <n v="2"/>
    <n v="0"/>
    <s v="V"/>
    <m/>
    <n v="25"/>
    <n v="1.1599999999999999"/>
    <n v="3.16"/>
    <n v="8"/>
    <m/>
    <m/>
    <m/>
    <s v=""/>
    <n v="2"/>
  </r>
  <r>
    <s v="Exp3"/>
    <n v="300314"/>
    <n v="314"/>
    <x v="1"/>
    <x v="7"/>
    <x v="7"/>
    <d v="2014-05-16T00:00:00"/>
    <s v="Full_16h"/>
    <d v="2014-05-16T00:00:00"/>
    <n v="314"/>
    <n v="1"/>
    <n v="0"/>
    <x v="18"/>
    <n v="4"/>
    <n v="55"/>
    <n v="180"/>
    <n v="35"/>
    <n v="3"/>
    <n v="3"/>
    <n v="0"/>
    <s v="V"/>
    <m/>
    <n v="229.5"/>
    <n v="0.15250544662309368"/>
    <n v="3.1525054466230937"/>
    <n v="9"/>
    <m/>
    <m/>
    <m/>
    <s v=""/>
    <n v="3"/>
  </r>
  <r>
    <s v="Exp3"/>
    <n v="300314"/>
    <n v="314"/>
    <x v="1"/>
    <x v="7"/>
    <x v="7"/>
    <d v="2014-05-16T00:00:00"/>
    <s v="Full_16h"/>
    <m/>
    <m/>
    <n v="2"/>
    <n v="1"/>
    <x v="17"/>
    <n v="3"/>
    <n v="49"/>
    <n v="134"/>
    <n v="139"/>
    <n v="3"/>
    <n v="2"/>
    <n v="0"/>
    <s v="V"/>
    <m/>
    <n v="25"/>
    <n v="5.56"/>
    <n v="7.56"/>
    <n v="7"/>
    <m/>
    <m/>
    <m/>
    <s v=""/>
    <n v="2"/>
  </r>
  <r>
    <s v="Exp3"/>
    <n v="300314"/>
    <n v="314"/>
    <x v="1"/>
    <x v="7"/>
    <x v="7"/>
    <d v="2014-05-16T00:00:00"/>
    <s v="Full_16h"/>
    <m/>
    <m/>
    <n v="3"/>
    <n v="0"/>
    <x v="17"/>
    <n v="3"/>
    <n v="60"/>
    <n v="124"/>
    <n v="199"/>
    <n v="3"/>
    <n v="3"/>
    <n v="0"/>
    <s v="V"/>
    <m/>
    <n v="25"/>
    <n v="7.96"/>
    <n v="9.9600000000000009"/>
    <n v="8"/>
    <m/>
    <m/>
    <m/>
    <s v=""/>
    <n v="2"/>
  </r>
  <r>
    <s v="Exp3"/>
    <n v="300314"/>
    <n v="314"/>
    <x v="1"/>
    <x v="7"/>
    <x v="7"/>
    <d v="2014-05-16T00:00:00"/>
    <s v="Full_16h"/>
    <m/>
    <m/>
    <n v="4"/>
    <n v="0"/>
    <x v="17"/>
    <n v="3"/>
    <n v="51"/>
    <n v="92"/>
    <n v="116"/>
    <n v="3"/>
    <n v="3"/>
    <n v="0"/>
    <s v="V"/>
    <m/>
    <n v="25"/>
    <n v="4.6399999999999997"/>
    <n v="6.64"/>
    <n v="8"/>
    <m/>
    <m/>
    <m/>
    <s v=""/>
    <n v="2"/>
  </r>
  <r>
    <s v="Exp3"/>
    <n v="300059"/>
    <n v="59"/>
    <x v="1"/>
    <x v="7"/>
    <x v="7"/>
    <d v="2014-05-23T00:00:00"/>
    <s v="Full_16h"/>
    <m/>
    <n v="59"/>
    <n v="1"/>
    <n v="2"/>
    <x v="20"/>
    <n v="5"/>
    <n v="70"/>
    <m/>
    <n v="125"/>
    <n v="4"/>
    <n v="9"/>
    <m/>
    <s v="DR"/>
    <m/>
    <n v="0"/>
    <e v="#DIV/0!"/>
    <e v="#DIV/0!"/>
    <n v="17"/>
    <m/>
    <m/>
    <m/>
    <s v=""/>
    <n v="4"/>
  </r>
  <r>
    <s v="Exp3"/>
    <n v="300059"/>
    <n v="59"/>
    <x v="1"/>
    <x v="7"/>
    <x v="7"/>
    <d v="2014-05-23T00:00:00"/>
    <s v="Full_16h"/>
    <m/>
    <m/>
    <n v="2"/>
    <n v="2"/>
    <x v="20"/>
    <n v="5"/>
    <n v="66"/>
    <n v="238"/>
    <n v="40"/>
    <n v="5"/>
    <n v="9"/>
    <m/>
    <s v="DR"/>
    <m/>
    <n v="0"/>
    <e v="#DIV/0!"/>
    <e v="#DIV/0!"/>
    <n v="18"/>
    <m/>
    <m/>
    <m/>
    <s v=""/>
    <n v="4"/>
  </r>
  <r>
    <s v="Exp3"/>
    <n v="300059"/>
    <n v="59"/>
    <x v="1"/>
    <x v="7"/>
    <x v="7"/>
    <d v="2014-05-23T00:00:00"/>
    <s v="Full_16h"/>
    <m/>
    <m/>
    <n v="3"/>
    <n v="0"/>
    <x v="18"/>
    <n v="4"/>
    <n v="50"/>
    <n v="164"/>
    <n v="138"/>
    <n v="4"/>
    <n v="3"/>
    <m/>
    <s v="V"/>
    <m/>
    <n v="229.5"/>
    <n v="0.60130718954248363"/>
    <n v="3.6013071895424837"/>
    <n v="10"/>
    <m/>
    <m/>
    <m/>
    <s v=""/>
    <n v="3"/>
  </r>
  <r>
    <s v="Exp3"/>
    <n v="300059"/>
    <n v="59"/>
    <x v="1"/>
    <x v="7"/>
    <x v="7"/>
    <d v="2014-05-23T00:00:00"/>
    <s v="Full_16h"/>
    <m/>
    <m/>
    <n v="4"/>
    <n v="0"/>
    <x v="18"/>
    <n v="4"/>
    <n v="80"/>
    <n v="115"/>
    <n v="63"/>
    <n v="3"/>
    <n v="3"/>
    <m/>
    <s v="V"/>
    <m/>
    <n v="229.5"/>
    <n v="0.27450980392156865"/>
    <n v="3.2745098039215685"/>
    <n v="9"/>
    <m/>
    <m/>
    <m/>
    <s v=""/>
    <n v="3"/>
  </r>
  <r>
    <s v="Exp3"/>
    <n v="300085"/>
    <n v="85"/>
    <x v="1"/>
    <x v="7"/>
    <x v="7"/>
    <d v="2014-05-23T00:00:00"/>
    <s v="Full_16h"/>
    <m/>
    <n v="85"/>
    <n v="1"/>
    <n v="1"/>
    <x v="20"/>
    <n v="5"/>
    <n v="72"/>
    <m/>
    <n v="92"/>
    <n v="5"/>
    <n v="9"/>
    <m/>
    <s v="E"/>
    <m/>
    <n v="0"/>
    <e v="#DIV/0!"/>
    <e v="#DIV/0!"/>
    <n v="18"/>
    <m/>
    <m/>
    <m/>
    <s v=""/>
    <n v="4"/>
  </r>
  <r>
    <s v="Exp3"/>
    <n v="300085"/>
    <n v="85"/>
    <x v="1"/>
    <x v="7"/>
    <x v="7"/>
    <d v="2014-05-23T00:00:00"/>
    <s v="Full_16h"/>
    <m/>
    <m/>
    <n v="2"/>
    <n v="2"/>
    <x v="20"/>
    <n v="5"/>
    <n v="74"/>
    <n v="215"/>
    <n v="134"/>
    <m/>
    <m/>
    <m/>
    <m/>
    <m/>
    <n v="0"/>
    <e v="#DIV/0!"/>
    <e v="#DIV/0!"/>
    <s v=""/>
    <m/>
    <m/>
    <m/>
    <s v=""/>
    <n v="4"/>
  </r>
  <r>
    <s v="Exp3"/>
    <n v="300085"/>
    <n v="85"/>
    <x v="1"/>
    <x v="7"/>
    <x v="7"/>
    <d v="2014-05-23T00:00:00"/>
    <s v="Full_16h"/>
    <m/>
    <m/>
    <n v="3"/>
    <n v="0"/>
    <x v="19"/>
    <n v="6"/>
    <n v="60"/>
    <n v="158"/>
    <n v="47"/>
    <n v="5"/>
    <n v="4"/>
    <m/>
    <s v="E"/>
    <m/>
    <n v="0"/>
    <e v="#DIV/0!"/>
    <e v="#DIV/0!"/>
    <n v="14"/>
    <m/>
    <m/>
    <m/>
    <s v=""/>
    <n v="5"/>
  </r>
  <r>
    <s v="Exp3"/>
    <n v="300296"/>
    <n v="296"/>
    <x v="1"/>
    <x v="7"/>
    <x v="7"/>
    <d v="2014-05-23T00:00:00"/>
    <s v="Full_16h"/>
    <m/>
    <n v="296"/>
    <n v="1"/>
    <n v="2"/>
    <x v="20"/>
    <n v="5"/>
    <n v="55"/>
    <m/>
    <n v="220"/>
    <n v="4"/>
    <n v="6"/>
    <m/>
    <s v="E"/>
    <m/>
    <n v="0"/>
    <e v="#DIV/0!"/>
    <e v="#DIV/0!"/>
    <n v="14"/>
    <m/>
    <m/>
    <m/>
    <s v=""/>
    <n v="4"/>
  </r>
  <r>
    <s v="Exp3"/>
    <n v="300296"/>
    <n v="296"/>
    <x v="1"/>
    <x v="7"/>
    <x v="7"/>
    <d v="2014-05-23T00:00:00"/>
    <s v="Full_16h"/>
    <m/>
    <m/>
    <n v="2"/>
    <n v="1"/>
    <x v="18"/>
    <n v="4"/>
    <n v="78"/>
    <n v="220"/>
    <n v="236"/>
    <n v="5"/>
    <n v="9"/>
    <m/>
    <s v="DR"/>
    <m/>
    <n v="229.5"/>
    <n v="1.028322440087146"/>
    <n v="4.0283224400871465"/>
    <n v="17"/>
    <m/>
    <m/>
    <m/>
    <s v=""/>
    <n v="3"/>
  </r>
  <r>
    <s v="Exp3"/>
    <n v="300296"/>
    <n v="296"/>
    <x v="1"/>
    <x v="7"/>
    <x v="7"/>
    <d v="2014-05-23T00:00:00"/>
    <s v="Full_16h"/>
    <m/>
    <m/>
    <n v="3"/>
    <n v="2"/>
    <x v="20"/>
    <n v="5"/>
    <n v="73"/>
    <n v="235"/>
    <n v="133"/>
    <n v="4"/>
    <n v="8"/>
    <m/>
    <s v="E"/>
    <m/>
    <n v="0"/>
    <e v="#DIV/0!"/>
    <e v="#DIV/0!"/>
    <n v="16"/>
    <m/>
    <m/>
    <m/>
    <s v=""/>
    <n v="4"/>
  </r>
  <r>
    <s v="Exp3"/>
    <n v="300296"/>
    <n v="296"/>
    <x v="1"/>
    <x v="7"/>
    <x v="7"/>
    <d v="2014-05-23T00:00:00"/>
    <s v="Full_16h"/>
    <m/>
    <m/>
    <n v="4"/>
    <n v="0"/>
    <x v="18"/>
    <n v="4"/>
    <n v="50"/>
    <n v="164"/>
    <n v="165"/>
    <n v="4"/>
    <n v="6"/>
    <m/>
    <s v="E"/>
    <m/>
    <n v="229.5"/>
    <n v="0.71895424836601307"/>
    <n v="3.7189542483660132"/>
    <n v="13"/>
    <m/>
    <m/>
    <m/>
    <s v=""/>
    <n v="3"/>
  </r>
  <r>
    <s v="Exp3"/>
    <n v="300099"/>
    <n v="99"/>
    <x v="1"/>
    <x v="7"/>
    <x v="7"/>
    <d v="2014-05-28T00:00:00"/>
    <s v="Full_16h"/>
    <m/>
    <n v="99"/>
    <n v="1"/>
    <n v="1"/>
    <x v="20"/>
    <n v="5"/>
    <n v="66"/>
    <n v="238"/>
    <n v="196"/>
    <n v="4"/>
    <n v="14"/>
    <m/>
    <s v="DR"/>
    <n v="0"/>
    <n v="0"/>
    <e v="#DIV/0!"/>
    <e v="#DIV/0!"/>
    <n v="22"/>
    <m/>
    <m/>
    <m/>
    <s v=""/>
    <n v="4"/>
  </r>
  <r>
    <s v="Exp3"/>
    <n v="300099"/>
    <n v="99"/>
    <x v="1"/>
    <x v="7"/>
    <x v="7"/>
    <d v="2014-05-28T00:00:00"/>
    <s v="Full_16h"/>
    <m/>
    <m/>
    <n v="2"/>
    <n v="1"/>
    <x v="20"/>
    <n v="5"/>
    <n v="74"/>
    <n v="234"/>
    <n v="213"/>
    <n v="4"/>
    <n v="12"/>
    <m/>
    <s v="DR"/>
    <n v="0"/>
    <n v="0"/>
    <e v="#DIV/0!"/>
    <e v="#DIV/0!"/>
    <n v="20"/>
    <m/>
    <m/>
    <m/>
    <s v=""/>
    <n v="4"/>
  </r>
  <r>
    <s v="Exp3"/>
    <n v="300099"/>
    <n v="99"/>
    <x v="1"/>
    <x v="7"/>
    <x v="7"/>
    <d v="2014-05-28T00:00:00"/>
    <s v="Full_16h"/>
    <m/>
    <m/>
    <n v="3"/>
    <n v="2"/>
    <x v="19"/>
    <n v="6"/>
    <n v="70"/>
    <n v="225"/>
    <n v="52"/>
    <n v="3"/>
    <n v="15"/>
    <m/>
    <s v="DR nearly TS"/>
    <n v="1"/>
    <n v="0"/>
    <e v="#DIV/0!"/>
    <e v="#DIV/0!"/>
    <n v="23"/>
    <m/>
    <m/>
    <m/>
    <s v=""/>
    <n v="5"/>
  </r>
  <r>
    <s v="Exp3"/>
    <n v="300099"/>
    <n v="99"/>
    <x v="1"/>
    <x v="7"/>
    <x v="7"/>
    <d v="2014-05-28T00:00:00"/>
    <s v="Full_16h"/>
    <m/>
    <m/>
    <n v="4"/>
    <n v="1"/>
    <x v="20"/>
    <n v="6"/>
    <n v="80"/>
    <n v="207"/>
    <n v="20"/>
    <n v="3"/>
    <n v="14"/>
    <n v="11"/>
    <s v="DR nearly TS"/>
    <n v="2"/>
    <n v="0"/>
    <e v="#DIV/0!"/>
    <e v="#DIV/0!"/>
    <n v="21"/>
    <m/>
    <m/>
    <m/>
    <s v=""/>
    <n v="4"/>
  </r>
  <r>
    <s v="Exp3"/>
    <n v="300247"/>
    <n v="247"/>
    <x v="1"/>
    <x v="7"/>
    <x v="7"/>
    <d v="2014-05-28T00:00:00"/>
    <s v="Full_16h"/>
    <d v="2014-05-28T00:00:00"/>
    <n v="247"/>
    <n v="1"/>
    <n v="1"/>
    <x v="19"/>
    <n v="6"/>
    <n v="73"/>
    <m/>
    <n v="47"/>
    <n v="4"/>
    <n v="11"/>
    <m/>
    <s v="DR"/>
    <m/>
    <n v="0"/>
    <e v="#DIV/0!"/>
    <e v="#DIV/0!"/>
    <n v="20"/>
    <m/>
    <m/>
    <m/>
    <s v=""/>
    <n v="5"/>
  </r>
  <r>
    <s v="Exp3"/>
    <n v="300247"/>
    <n v="247"/>
    <x v="1"/>
    <x v="7"/>
    <x v="7"/>
    <d v="2014-05-28T00:00:00"/>
    <s v="Full_16h"/>
    <m/>
    <m/>
    <n v="2"/>
    <n v="2"/>
    <x v="20"/>
    <n v="5"/>
    <n v="65"/>
    <n v="220"/>
    <n v="225"/>
    <n v="4"/>
    <n v="14"/>
    <m/>
    <s v="DR nearly TS"/>
    <m/>
    <n v="0"/>
    <e v="#DIV/0!"/>
    <e v="#DIV/0!"/>
    <n v="22"/>
    <m/>
    <m/>
    <m/>
    <s v=""/>
    <n v="4"/>
  </r>
  <r>
    <s v="Exp3"/>
    <n v="300247"/>
    <n v="247"/>
    <x v="1"/>
    <x v="7"/>
    <x v="7"/>
    <d v="2014-05-28T00:00:00"/>
    <s v="Full_16h"/>
    <m/>
    <m/>
    <n v="3"/>
    <n v="0"/>
    <x v="19"/>
    <n v="6"/>
    <n v="85"/>
    <n v="240"/>
    <n v="66"/>
    <n v="4"/>
    <n v="9"/>
    <m/>
    <s v="DR"/>
    <m/>
    <n v="0"/>
    <e v="#DIV/0!"/>
    <e v="#DIV/0!"/>
    <n v="18"/>
    <m/>
    <m/>
    <m/>
    <s v=""/>
    <n v="5"/>
  </r>
  <r>
    <s v="Exp3"/>
    <n v="300247"/>
    <n v="247"/>
    <x v="1"/>
    <x v="7"/>
    <x v="7"/>
    <d v="2014-05-28T00:00:00"/>
    <s v="Full_16h"/>
    <m/>
    <m/>
    <n v="4"/>
    <n v="0"/>
    <x v="20"/>
    <n v="5"/>
    <n v="72"/>
    <n v="150"/>
    <n v="202"/>
    <n v="4"/>
    <n v="8"/>
    <m/>
    <s v="DR"/>
    <m/>
    <n v="0"/>
    <e v="#DIV/0!"/>
    <e v="#DIV/0!"/>
    <n v="16"/>
    <m/>
    <m/>
    <m/>
    <s v=""/>
    <n v="4"/>
  </r>
  <r>
    <s v="Exp3"/>
    <n v="300290"/>
    <n v="290"/>
    <x v="1"/>
    <x v="7"/>
    <x v="7"/>
    <d v="2014-05-28T00:00:00"/>
    <s v="Full_16h"/>
    <m/>
    <n v="290"/>
    <n v="1"/>
    <n v="2"/>
    <x v="20"/>
    <n v="5"/>
    <n v="70"/>
    <m/>
    <n v="227"/>
    <n v="4"/>
    <n v="13"/>
    <m/>
    <s v="DR nearly TS"/>
    <n v="0"/>
    <n v="0"/>
    <e v="#DIV/0!"/>
    <e v="#DIV/0!"/>
    <n v="21"/>
    <m/>
    <m/>
    <m/>
    <s v=""/>
    <n v="4"/>
  </r>
  <r>
    <s v="Exp3"/>
    <n v="300290"/>
    <n v="290"/>
    <x v="1"/>
    <x v="7"/>
    <x v="7"/>
    <d v="2014-05-28T00:00:00"/>
    <s v="Full_16h"/>
    <m/>
    <m/>
    <n v="2"/>
    <n v="2"/>
    <x v="19"/>
    <n v="6"/>
    <n v="84"/>
    <n v="250"/>
    <n v="111"/>
    <n v="3"/>
    <n v="16"/>
    <n v="8"/>
    <s v="TS"/>
    <n v="1"/>
    <n v="0"/>
    <e v="#DIV/0!"/>
    <e v="#DIV/0!"/>
    <n v="24"/>
    <m/>
    <m/>
    <m/>
    <s v=""/>
    <n v="5"/>
  </r>
  <r>
    <s v="Exp3"/>
    <n v="300290"/>
    <n v="290"/>
    <x v="1"/>
    <x v="7"/>
    <x v="7"/>
    <d v="2014-05-28T00:00:00"/>
    <s v="Full_16h"/>
    <m/>
    <m/>
    <n v="3"/>
    <n v="1"/>
    <x v="19"/>
    <n v="6"/>
    <n v="70"/>
    <n v="225"/>
    <n v="80"/>
    <n v="4"/>
    <n v="12"/>
    <m/>
    <s v="DR"/>
    <n v="0"/>
    <n v="0"/>
    <e v="#DIV/0!"/>
    <e v="#DIV/0!"/>
    <n v="21"/>
    <m/>
    <m/>
    <m/>
    <s v=""/>
    <n v="5"/>
  </r>
  <r>
    <s v="Exp3"/>
    <n v="300290"/>
    <n v="290"/>
    <x v="1"/>
    <x v="7"/>
    <x v="7"/>
    <d v="2014-05-28T00:00:00"/>
    <s v="Full_16h"/>
    <m/>
    <m/>
    <n v="4"/>
    <n v="0"/>
    <x v="20"/>
    <n v="5"/>
    <n v="73"/>
    <n v="190"/>
    <n v="173"/>
    <n v="4"/>
    <n v="11"/>
    <m/>
    <s v="DR"/>
    <n v="0"/>
    <n v="0"/>
    <e v="#DIV/0!"/>
    <e v="#DIV/0!"/>
    <n v="19"/>
    <m/>
    <m/>
    <m/>
    <s v=""/>
    <n v="4"/>
  </r>
  <r>
    <s v="Exp3"/>
    <n v="300171"/>
    <n v="171"/>
    <x v="1"/>
    <x v="7"/>
    <x v="7"/>
    <d v="2014-06-03T00:00:00"/>
    <s v="Full_16h"/>
    <m/>
    <n v="171"/>
    <n v="1"/>
    <n v="1"/>
    <x v="16"/>
    <n v="7"/>
    <n v="105"/>
    <m/>
    <n v="62"/>
    <n v="2"/>
    <n v="15"/>
    <n v="25"/>
    <s v="TS"/>
    <n v="2"/>
    <n v="0"/>
    <e v="#DIV/0!"/>
    <e v="#DIV/0!"/>
    <n v="23"/>
    <m/>
    <m/>
    <m/>
    <s v=""/>
    <n v="6"/>
  </r>
  <r>
    <s v="Exp3"/>
    <n v="300171"/>
    <n v="171"/>
    <x v="1"/>
    <x v="7"/>
    <x v="7"/>
    <d v="2014-06-03T00:00:00"/>
    <s v="Full_16h"/>
    <m/>
    <m/>
    <n v="2"/>
    <n v="2"/>
    <x v="16"/>
    <n v="7"/>
    <n v="101"/>
    <n v="220"/>
    <n v="166"/>
    <n v="3"/>
    <n v="15"/>
    <n v="20"/>
    <s v="TS"/>
    <n v="2"/>
    <n v="0"/>
    <e v="#DIV/0!"/>
    <e v="#DIV/0!"/>
    <n v="24"/>
    <m/>
    <m/>
    <m/>
    <s v=""/>
    <n v="6"/>
  </r>
  <r>
    <s v="Exp3"/>
    <n v="300171"/>
    <n v="171"/>
    <x v="1"/>
    <x v="7"/>
    <x v="7"/>
    <d v="2014-06-03T00:00:00"/>
    <s v="Full_16h"/>
    <m/>
    <m/>
    <n v="3"/>
    <n v="1"/>
    <x v="16"/>
    <n v="7"/>
    <n v="100"/>
    <n v="164"/>
    <n v="13"/>
    <n v="2"/>
    <n v="16"/>
    <n v="25"/>
    <s v="TS"/>
    <n v="2"/>
    <n v="0"/>
    <e v="#DIV/0!"/>
    <e v="#DIV/0!"/>
    <n v="24"/>
    <m/>
    <m/>
    <m/>
    <s v=""/>
    <n v="6"/>
  </r>
  <r>
    <s v="Exp3"/>
    <n v="300171"/>
    <n v="171"/>
    <x v="1"/>
    <x v="7"/>
    <x v="7"/>
    <d v="2014-06-03T00:00:00"/>
    <s v="Full_16h"/>
    <m/>
    <m/>
    <n v="4"/>
    <n v="1"/>
    <x v="19"/>
    <n v="6"/>
    <n v="83"/>
    <n v="219"/>
    <n v="166"/>
    <n v="2"/>
    <n v="16"/>
    <n v="22"/>
    <s v="TS"/>
    <n v="2"/>
    <n v="0"/>
    <e v="#DIV/0!"/>
    <e v="#DIV/0!"/>
    <n v="23"/>
    <m/>
    <m/>
    <m/>
    <s v=""/>
    <n v="5"/>
  </r>
  <r>
    <s v="Exp3"/>
    <n v="300229"/>
    <n v="229"/>
    <x v="1"/>
    <x v="7"/>
    <x v="7"/>
    <d v="2014-06-03T00:00:00"/>
    <s v="Full_16h"/>
    <m/>
    <n v="229"/>
    <n v="1"/>
    <n v="2"/>
    <x v="16"/>
    <n v="7"/>
    <n v="105"/>
    <m/>
    <n v="75"/>
    <n v="2"/>
    <n v="17"/>
    <n v="30"/>
    <s v="&gt;TS"/>
    <n v="2"/>
    <n v="0"/>
    <e v="#DIV/0!"/>
    <e v="#DIV/0!"/>
    <n v="25"/>
    <m/>
    <m/>
    <m/>
    <s v=""/>
    <n v="6"/>
  </r>
  <r>
    <s v="Exp3"/>
    <n v="300229"/>
    <n v="229"/>
    <x v="1"/>
    <x v="7"/>
    <x v="7"/>
    <d v="2014-06-03T00:00:00"/>
    <s v="Full_16h"/>
    <m/>
    <m/>
    <n v="2"/>
    <n v="3"/>
    <x v="16"/>
    <n v="7"/>
    <n v="85"/>
    <n v="197"/>
    <n v="45"/>
    <n v="2"/>
    <n v="17"/>
    <n v="12"/>
    <s v="&gt;TS"/>
    <n v="1"/>
    <n v="0"/>
    <e v="#DIV/0!"/>
    <e v="#DIV/0!"/>
    <n v="25"/>
    <m/>
    <m/>
    <m/>
    <s v=""/>
    <n v="6"/>
  </r>
  <r>
    <s v="Exp3"/>
    <n v="300229"/>
    <n v="229"/>
    <x v="1"/>
    <x v="7"/>
    <x v="7"/>
    <d v="2014-06-03T00:00:00"/>
    <s v="Full_16h"/>
    <m/>
    <m/>
    <n v="3"/>
    <n v="1"/>
    <x v="19"/>
    <n v="7"/>
    <n v="70"/>
    <n v="200"/>
    <n v="70"/>
    <n v="2"/>
    <n v="15"/>
    <n v="10"/>
    <s v="&gt;TS"/>
    <n v="1"/>
    <n v="0"/>
    <e v="#DIV/0!"/>
    <e v="#DIV/0!"/>
    <n v="22"/>
    <m/>
    <m/>
    <m/>
    <s v=""/>
    <n v="5"/>
  </r>
  <r>
    <s v="Exp3"/>
    <n v="300229"/>
    <n v="229"/>
    <x v="1"/>
    <x v="7"/>
    <x v="7"/>
    <d v="2014-06-03T00:00:00"/>
    <s v="Full_16h"/>
    <m/>
    <m/>
    <n v="4"/>
    <n v="0"/>
    <x v="19"/>
    <n v="6"/>
    <n v="66"/>
    <n v="195"/>
    <n v="96"/>
    <n v="3"/>
    <n v="15"/>
    <m/>
    <s v="DR"/>
    <n v="0"/>
    <n v="0"/>
    <e v="#DIV/0!"/>
    <e v="#DIV/0!"/>
    <n v="23"/>
    <m/>
    <m/>
    <m/>
    <s v=""/>
    <n v="5"/>
  </r>
  <r>
    <s v="Exp3"/>
    <n v="300303"/>
    <n v="303"/>
    <x v="1"/>
    <x v="7"/>
    <x v="7"/>
    <d v="2014-06-03T00:00:00"/>
    <s v="Full_16h"/>
    <m/>
    <n v="303"/>
    <n v="1"/>
    <n v="2"/>
    <x v="20"/>
    <n v="5"/>
    <n v="80"/>
    <m/>
    <n v="215"/>
    <n v="3"/>
    <n v="15"/>
    <m/>
    <s v="DR nearly TS"/>
    <n v="1"/>
    <n v="0"/>
    <e v="#DIV/0!"/>
    <e v="#DIV/0!"/>
    <n v="22"/>
    <m/>
    <m/>
    <m/>
    <s v=""/>
    <n v="4"/>
  </r>
  <r>
    <s v="Exp3"/>
    <n v="300303"/>
    <n v="303"/>
    <x v="1"/>
    <x v="7"/>
    <x v="7"/>
    <d v="2014-06-03T00:00:00"/>
    <s v="Full_16h"/>
    <m/>
    <m/>
    <n v="2"/>
    <n v="1"/>
    <x v="16"/>
    <n v="7"/>
    <n v="70"/>
    <n v="200"/>
    <n v="46"/>
    <n v="3"/>
    <n v="13"/>
    <m/>
    <s v="TS"/>
    <n v="0"/>
    <n v="0"/>
    <e v="#DIV/0!"/>
    <e v="#DIV/0!"/>
    <n v="22"/>
    <m/>
    <m/>
    <m/>
    <s v=""/>
    <n v="6"/>
  </r>
  <r>
    <s v="Exp3"/>
    <n v="300303"/>
    <n v="303"/>
    <x v="1"/>
    <x v="7"/>
    <x v="7"/>
    <d v="2014-06-03T00:00:00"/>
    <s v="Full_16h"/>
    <m/>
    <m/>
    <n v="3"/>
    <n v="1"/>
    <x v="20"/>
    <n v="5"/>
    <n v="60"/>
    <n v="197"/>
    <n v="196"/>
    <n v="3"/>
    <n v="11"/>
    <m/>
    <s v="DR"/>
    <n v="0"/>
    <n v="0"/>
    <e v="#DIV/0!"/>
    <e v="#DIV/0!"/>
    <n v="18"/>
    <m/>
    <m/>
    <m/>
    <s v=""/>
    <n v="4"/>
  </r>
  <r>
    <s v="Exp3"/>
    <n v="300185"/>
    <n v="185"/>
    <x v="1"/>
    <x v="7"/>
    <x v="7"/>
    <d v="2014-06-10T00:00:00"/>
    <s v="Full_16h"/>
    <m/>
    <n v="185"/>
    <n v="1"/>
    <n v="2"/>
    <x v="19"/>
    <n v="6"/>
    <n v="125"/>
    <m/>
    <n v="183"/>
    <n v="2"/>
    <n v="17"/>
    <n v="45"/>
    <s v="&gt;TS"/>
    <n v="2"/>
    <n v="0"/>
    <e v="#DIV/0!"/>
    <e v="#DIV/0!"/>
    <n v="24"/>
    <m/>
    <m/>
    <m/>
    <s v=""/>
    <n v="5"/>
  </r>
  <r>
    <s v="Exp3"/>
    <n v="300185"/>
    <n v="185"/>
    <x v="1"/>
    <x v="7"/>
    <x v="7"/>
    <d v="2014-06-10T00:00:00"/>
    <s v="Full_16h"/>
    <m/>
    <m/>
    <n v="2"/>
    <n v="1"/>
    <x v="16"/>
    <n v="7"/>
    <n v="140"/>
    <n v="203"/>
    <n v="4"/>
    <n v="2"/>
    <n v="17"/>
    <n v="50"/>
    <s v="&gt;TS"/>
    <n v="2"/>
    <n v="0"/>
    <e v="#DIV/0!"/>
    <e v="#DIV/0!"/>
    <n v="25"/>
    <m/>
    <m/>
    <m/>
    <s v=""/>
    <n v="6"/>
  </r>
  <r>
    <s v="Exp3"/>
    <n v="300185"/>
    <n v="185"/>
    <x v="1"/>
    <x v="7"/>
    <x v="7"/>
    <d v="2014-06-10T00:00:00"/>
    <s v="Full_16h"/>
    <m/>
    <m/>
    <n v="3"/>
    <n v="1"/>
    <x v="16"/>
    <n v="6"/>
    <n v="113"/>
    <n v="187"/>
    <m/>
    <n v="1"/>
    <n v="17"/>
    <n v="35"/>
    <s v="&gt;TS"/>
    <n v="2"/>
    <n v="0"/>
    <n v="0"/>
    <n v="6"/>
    <n v="24"/>
    <m/>
    <m/>
    <m/>
    <s v="FLN"/>
    <n v="6"/>
  </r>
  <r>
    <s v="Exp3"/>
    <n v="300194"/>
    <n v="194"/>
    <x v="1"/>
    <x v="7"/>
    <x v="7"/>
    <d v="2014-06-10T00:00:00"/>
    <s v="Full_16h"/>
    <m/>
    <n v="194"/>
    <n v="1"/>
    <n v="2"/>
    <x v="15"/>
    <n v="8"/>
    <n v="135"/>
    <n v="190"/>
    <n v="20"/>
    <n v="1"/>
    <n v="17"/>
    <n v="40"/>
    <s v="&gt;TS"/>
    <n v="2"/>
    <n v="160"/>
    <n v="0.125"/>
    <n v="7.125"/>
    <n v="25"/>
    <m/>
    <m/>
    <m/>
    <s v=""/>
    <n v="7"/>
  </r>
  <r>
    <s v="Exp3"/>
    <n v="300194"/>
    <n v="194"/>
    <x v="1"/>
    <x v="7"/>
    <x v="7"/>
    <d v="2014-06-10T00:00:00"/>
    <s v="Full_16h"/>
    <m/>
    <m/>
    <n v="2"/>
    <n v="1"/>
    <x v="15"/>
    <n v="8"/>
    <n v="150"/>
    <n v="214"/>
    <n v="70"/>
    <n v="2"/>
    <n v="17"/>
    <n v="60"/>
    <s v="&gt;TS"/>
    <n v="3"/>
    <n v="160"/>
    <n v="0.4375"/>
    <n v="7.4375"/>
    <n v="26"/>
    <m/>
    <m/>
    <m/>
    <s v=""/>
    <n v="7"/>
  </r>
  <r>
    <s v="Exp3"/>
    <n v="300209"/>
    <n v="209"/>
    <x v="1"/>
    <x v="7"/>
    <x v="7"/>
    <d v="2014-06-10T00:00:00"/>
    <s v="Full_16h"/>
    <m/>
    <n v="209"/>
    <n v="1"/>
    <n v="1"/>
    <x v="15"/>
    <n v="8"/>
    <n v="157"/>
    <n v="192"/>
    <n v="50"/>
    <n v="1"/>
    <n v="17"/>
    <n v="50"/>
    <s v="&gt;TS"/>
    <n v="2"/>
    <n v="160"/>
    <n v="0.3125"/>
    <n v="7.3125"/>
    <n v="25"/>
    <m/>
    <m/>
    <m/>
    <s v=""/>
    <n v="7"/>
  </r>
  <r>
    <s v="Exp3"/>
    <n v="300209"/>
    <n v="209"/>
    <x v="1"/>
    <x v="7"/>
    <x v="7"/>
    <d v="2014-06-10T00:00:00"/>
    <s v="Full_16h"/>
    <m/>
    <m/>
    <n v="2"/>
    <n v="2"/>
    <x v="16"/>
    <n v="7"/>
    <n v="145"/>
    <m/>
    <n v="231"/>
    <n v="2"/>
    <n v="16"/>
    <n v="45"/>
    <s v="&gt;TS"/>
    <n v="2"/>
    <n v="0"/>
    <e v="#DIV/0!"/>
    <e v="#DIV/0!"/>
    <n v="24"/>
    <m/>
    <m/>
    <m/>
    <s v=""/>
    <n v="6"/>
  </r>
  <r>
    <s v="Exp3"/>
    <n v="300209"/>
    <n v="209"/>
    <x v="1"/>
    <x v="7"/>
    <x v="7"/>
    <d v="2014-06-10T00:00:00"/>
    <s v="Full_16h"/>
    <m/>
    <m/>
    <n v="3"/>
    <n v="1"/>
    <x v="16"/>
    <n v="7"/>
    <n v="150"/>
    <n v="215"/>
    <n v="75"/>
    <n v="1"/>
    <n v="17"/>
    <n v="52"/>
    <s v="&gt;TS"/>
    <n v="3"/>
    <n v="0"/>
    <e v="#DIV/0!"/>
    <e v="#DIV/0!"/>
    <n v="24"/>
    <m/>
    <m/>
    <m/>
    <s v=""/>
    <n v="6"/>
  </r>
  <r>
    <s v="Exp3"/>
    <n v="300209"/>
    <n v="209"/>
    <x v="1"/>
    <x v="7"/>
    <x v="7"/>
    <d v="2014-06-10T00:00:00"/>
    <s v="Full_16h"/>
    <m/>
    <m/>
    <n v="4"/>
    <n v="0"/>
    <x v="16"/>
    <n v="7"/>
    <n v="83"/>
    <n v="185"/>
    <n v="44"/>
    <n v="2"/>
    <n v="15"/>
    <n v="12"/>
    <s v="&gt;TS"/>
    <n v="1"/>
    <n v="0"/>
    <e v="#DIV/0!"/>
    <e v="#DIV/0!"/>
    <n v="23"/>
    <m/>
    <m/>
    <m/>
    <s v=""/>
    <n v="6"/>
  </r>
  <r>
    <s v="Exp3"/>
    <n v="300322"/>
    <n v="322"/>
    <x v="1"/>
    <x v="7"/>
    <x v="7"/>
    <d v="2014-06-10T00:00:00"/>
    <s v="Full_16h"/>
    <m/>
    <n v="322"/>
    <n v="1"/>
    <n v="5"/>
    <x v="15"/>
    <n v="8"/>
    <n v="180"/>
    <m/>
    <n v="95"/>
    <n v="1"/>
    <n v="19"/>
    <n v="80"/>
    <s v="&gt;TS"/>
    <n v="3"/>
    <n v="160"/>
    <n v="0.59375"/>
    <n v="7.59375"/>
    <n v="27"/>
    <m/>
    <m/>
    <m/>
    <s v=""/>
    <n v="7"/>
  </r>
  <r>
    <s v="Exp3"/>
    <n v="300322"/>
    <n v="322"/>
    <x v="1"/>
    <x v="7"/>
    <x v="7"/>
    <d v="2014-06-10T00:00:00"/>
    <s v="Full_16h"/>
    <m/>
    <m/>
    <n v="2"/>
    <n v="1"/>
    <x v="15"/>
    <n v="7"/>
    <n v="130"/>
    <n v="188"/>
    <m/>
    <n v="1"/>
    <n v="17"/>
    <n v="45"/>
    <s v="&gt;TS"/>
    <n v="2"/>
    <n v="160"/>
    <n v="0"/>
    <n v="7"/>
    <n v="25"/>
    <m/>
    <m/>
    <m/>
    <s v="FLN"/>
    <n v="7"/>
  </r>
  <r>
    <s v="Exp3"/>
    <n v="300035"/>
    <n v="35"/>
    <x v="1"/>
    <x v="7"/>
    <x v="7"/>
    <d v="2014-07-23T00:00:00"/>
    <s v="Full_16h"/>
    <m/>
    <n v="35"/>
    <n v="1"/>
    <m/>
    <x v="11"/>
    <m/>
    <n v="310"/>
    <m/>
    <m/>
    <m/>
    <n v="16"/>
    <m/>
    <m/>
    <n v="3"/>
    <n v="160"/>
    <n v="0"/>
    <n v="8"/>
    <n v="24"/>
    <m/>
    <m/>
    <m/>
    <s v="FLN"/>
    <n v="8"/>
  </r>
  <r>
    <s v="Exp3"/>
    <n v="300035"/>
    <n v="35"/>
    <x v="1"/>
    <x v="7"/>
    <x v="7"/>
    <d v="2014-07-23T00:00:00"/>
    <s v="Full_16h"/>
    <m/>
    <m/>
    <n v="2"/>
    <m/>
    <x v="11"/>
    <m/>
    <n v="320"/>
    <m/>
    <m/>
    <m/>
    <n v="18"/>
    <m/>
    <m/>
    <n v="3"/>
    <n v="160"/>
    <n v="0"/>
    <n v="8"/>
    <n v="26"/>
    <m/>
    <m/>
    <m/>
    <s v="FLN"/>
    <n v="8"/>
  </r>
  <r>
    <s v="Exp3"/>
    <n v="300035"/>
    <n v="35"/>
    <x v="1"/>
    <x v="7"/>
    <x v="7"/>
    <d v="2014-07-23T00:00:00"/>
    <s v="Full_16h"/>
    <m/>
    <m/>
    <n v="3"/>
    <m/>
    <x v="11"/>
    <m/>
    <n v="325"/>
    <m/>
    <m/>
    <m/>
    <n v="17"/>
    <m/>
    <m/>
    <n v="3"/>
    <n v="160"/>
    <n v="0"/>
    <n v="8"/>
    <n v="25"/>
    <m/>
    <m/>
    <m/>
    <s v="FLN"/>
    <n v="8"/>
  </r>
  <r>
    <s v="Exp3"/>
    <n v="300035"/>
    <n v="35"/>
    <x v="1"/>
    <x v="7"/>
    <x v="7"/>
    <d v="2014-07-23T00:00:00"/>
    <s v="Full_16h"/>
    <m/>
    <m/>
    <n v="4"/>
    <m/>
    <x v="15"/>
    <m/>
    <n v="235"/>
    <m/>
    <m/>
    <m/>
    <n v="10"/>
    <m/>
    <m/>
    <n v="3"/>
    <n v="160"/>
    <n v="0"/>
    <n v="7"/>
    <n v="17"/>
    <m/>
    <m/>
    <m/>
    <s v="FLN"/>
    <n v="7"/>
  </r>
  <r>
    <s v="Exp3"/>
    <n v="300057"/>
    <n v="57"/>
    <x v="1"/>
    <x v="7"/>
    <x v="7"/>
    <d v="2014-07-23T00:00:00"/>
    <s v="Full_16h"/>
    <m/>
    <n v="57"/>
    <n v="1"/>
    <m/>
    <x v="15"/>
    <m/>
    <n v="350"/>
    <m/>
    <m/>
    <m/>
    <n v="18"/>
    <m/>
    <m/>
    <n v="3"/>
    <n v="160"/>
    <n v="0"/>
    <n v="7"/>
    <n v="25"/>
    <m/>
    <m/>
    <m/>
    <s v="FLN"/>
    <n v="7"/>
  </r>
  <r>
    <s v="Exp3"/>
    <n v="300057"/>
    <n v="57"/>
    <x v="1"/>
    <x v="7"/>
    <x v="7"/>
    <d v="2014-07-23T00:00:00"/>
    <s v="Full_16h"/>
    <m/>
    <m/>
    <n v="2"/>
    <m/>
    <x v="11"/>
    <m/>
    <n v="360"/>
    <m/>
    <m/>
    <m/>
    <n v="16"/>
    <m/>
    <m/>
    <n v="3"/>
    <n v="160"/>
    <n v="0"/>
    <n v="8"/>
    <n v="24"/>
    <m/>
    <m/>
    <m/>
    <s v="FLN"/>
    <n v="8"/>
  </r>
  <r>
    <s v="Exp3"/>
    <n v="300057"/>
    <n v="57"/>
    <x v="1"/>
    <x v="7"/>
    <x v="7"/>
    <d v="2014-07-23T00:00:00"/>
    <s v="Full_16h"/>
    <m/>
    <m/>
    <n v="3"/>
    <m/>
    <x v="15"/>
    <m/>
    <n v="340"/>
    <m/>
    <m/>
    <m/>
    <n v="17"/>
    <m/>
    <m/>
    <n v="3"/>
    <n v="160"/>
    <n v="0"/>
    <n v="7"/>
    <n v="24"/>
    <m/>
    <m/>
    <m/>
    <s v="FLN"/>
    <n v="7"/>
  </r>
  <r>
    <s v="Exp3"/>
    <n v="300057"/>
    <n v="57"/>
    <x v="1"/>
    <x v="7"/>
    <x v="7"/>
    <d v="2014-07-23T00:00:00"/>
    <s v="Full_16h"/>
    <m/>
    <m/>
    <n v="4"/>
    <m/>
    <x v="11"/>
    <m/>
    <n v="340"/>
    <m/>
    <m/>
    <m/>
    <n v="15"/>
    <m/>
    <m/>
    <n v="3"/>
    <n v="160"/>
    <n v="0"/>
    <n v="8"/>
    <n v="23"/>
    <m/>
    <m/>
    <m/>
    <s v="FLN"/>
    <n v="8"/>
  </r>
  <r>
    <s v="Exp3"/>
    <n v="300074"/>
    <n v="74"/>
    <x v="1"/>
    <x v="7"/>
    <x v="7"/>
    <d v="2014-07-23T00:00:00"/>
    <s v="Full_16h"/>
    <m/>
    <n v="74"/>
    <n v="1"/>
    <m/>
    <x v="15"/>
    <m/>
    <n v="340"/>
    <m/>
    <m/>
    <m/>
    <n v="16"/>
    <m/>
    <m/>
    <n v="3"/>
    <n v="160"/>
    <n v="0"/>
    <n v="7"/>
    <n v="23"/>
    <m/>
    <m/>
    <m/>
    <s v="FLN"/>
    <n v="7"/>
  </r>
  <r>
    <s v="Exp3"/>
    <n v="300074"/>
    <n v="74"/>
    <x v="1"/>
    <x v="7"/>
    <x v="7"/>
    <d v="2014-07-23T00:00:00"/>
    <s v="Full_16h"/>
    <m/>
    <m/>
    <n v="2"/>
    <m/>
    <x v="11"/>
    <m/>
    <n v="325"/>
    <m/>
    <m/>
    <m/>
    <n v="17"/>
    <m/>
    <m/>
    <n v="3"/>
    <n v="160"/>
    <n v="0"/>
    <n v="8"/>
    <n v="25"/>
    <m/>
    <m/>
    <m/>
    <s v="FLN"/>
    <n v="8"/>
  </r>
  <r>
    <s v="Exp3"/>
    <n v="300074"/>
    <n v="74"/>
    <x v="1"/>
    <x v="7"/>
    <x v="7"/>
    <d v="2014-07-23T00:00:00"/>
    <s v="Full_16h"/>
    <m/>
    <m/>
    <n v="3"/>
    <m/>
    <x v="11"/>
    <m/>
    <n v="355"/>
    <m/>
    <m/>
    <m/>
    <n v="15"/>
    <m/>
    <m/>
    <n v="4"/>
    <n v="160"/>
    <n v="0"/>
    <n v="8"/>
    <n v="23"/>
    <m/>
    <m/>
    <m/>
    <s v="FLN"/>
    <n v="8"/>
  </r>
  <r>
    <s v="Exp3"/>
    <n v="300134"/>
    <n v="134"/>
    <x v="1"/>
    <x v="7"/>
    <x v="7"/>
    <d v="2014-07-23T00:00:00"/>
    <s v="Full_16h"/>
    <m/>
    <n v="134"/>
    <n v="1"/>
    <m/>
    <x v="15"/>
    <m/>
    <n v="315"/>
    <m/>
    <m/>
    <m/>
    <n v="17"/>
    <m/>
    <m/>
    <n v="3"/>
    <n v="160"/>
    <n v="0"/>
    <n v="7"/>
    <n v="24"/>
    <m/>
    <m/>
    <m/>
    <s v="FLN"/>
    <n v="7"/>
  </r>
  <r>
    <s v="Exp3"/>
    <n v="300134"/>
    <n v="134"/>
    <x v="1"/>
    <x v="7"/>
    <x v="7"/>
    <d v="2014-07-23T00:00:00"/>
    <s v="Full_16h"/>
    <m/>
    <m/>
    <n v="2"/>
    <m/>
    <x v="12"/>
    <m/>
    <n v="320"/>
    <m/>
    <m/>
    <m/>
    <n v="16"/>
    <m/>
    <m/>
    <n v="3"/>
    <n v="160"/>
    <n v="0"/>
    <n v="9"/>
    <n v="25"/>
    <m/>
    <m/>
    <m/>
    <s v="FLN"/>
    <n v="9"/>
  </r>
  <r>
    <s v="Exp3"/>
    <n v="300134"/>
    <n v="134"/>
    <x v="1"/>
    <x v="7"/>
    <x v="7"/>
    <d v="2014-07-23T00:00:00"/>
    <s v="Full_16h"/>
    <m/>
    <m/>
    <n v="3"/>
    <m/>
    <x v="11"/>
    <m/>
    <n v="323"/>
    <m/>
    <m/>
    <m/>
    <n v="17"/>
    <m/>
    <m/>
    <n v="3"/>
    <n v="160"/>
    <n v="0"/>
    <n v="8"/>
    <n v="25"/>
    <m/>
    <m/>
    <m/>
    <s v="FLN"/>
    <n v="8"/>
  </r>
  <r>
    <s v="Exp3"/>
    <n v="300134"/>
    <n v="134"/>
    <x v="1"/>
    <x v="7"/>
    <x v="7"/>
    <d v="2014-07-23T00:00:00"/>
    <s v="Full_16h"/>
    <m/>
    <m/>
    <n v="4"/>
    <m/>
    <x v="11"/>
    <m/>
    <n v="280"/>
    <m/>
    <m/>
    <m/>
    <n v="15"/>
    <m/>
    <m/>
    <n v="3"/>
    <n v="160"/>
    <n v="0"/>
    <n v="8"/>
    <n v="23"/>
    <m/>
    <m/>
    <m/>
    <s v="FLN"/>
    <n v="8"/>
  </r>
  <r>
    <s v="Exp3"/>
    <n v="300179"/>
    <n v="179"/>
    <x v="1"/>
    <x v="7"/>
    <x v="7"/>
    <d v="2014-07-23T00:00:00"/>
    <s v="Full_16h"/>
    <m/>
    <n v="179"/>
    <n v="1"/>
    <m/>
    <x v="15"/>
    <m/>
    <n v="340"/>
    <m/>
    <m/>
    <m/>
    <n v="18"/>
    <m/>
    <m/>
    <n v="3"/>
    <n v="160"/>
    <n v="0"/>
    <n v="7"/>
    <n v="25"/>
    <m/>
    <m/>
    <m/>
    <s v="FLN"/>
    <n v="7"/>
  </r>
  <r>
    <s v="Exp3"/>
    <n v="300179"/>
    <n v="179"/>
    <x v="1"/>
    <x v="7"/>
    <x v="7"/>
    <d v="2014-07-23T00:00:00"/>
    <s v="Full_16h"/>
    <m/>
    <m/>
    <n v="2"/>
    <m/>
    <x v="11"/>
    <m/>
    <n v="395"/>
    <m/>
    <m/>
    <m/>
    <n v="18"/>
    <m/>
    <m/>
    <n v="4"/>
    <n v="160"/>
    <n v="0"/>
    <n v="8"/>
    <n v="26"/>
    <m/>
    <m/>
    <m/>
    <s v="FLN"/>
    <n v="8"/>
  </r>
  <r>
    <s v="Exp3"/>
    <n v="300200"/>
    <n v="200"/>
    <x v="1"/>
    <x v="7"/>
    <x v="7"/>
    <d v="2014-07-23T00:00:00"/>
    <s v="Full_16h"/>
    <m/>
    <n v="200"/>
    <n v="1"/>
    <m/>
    <x v="11"/>
    <m/>
    <n v="330"/>
    <m/>
    <m/>
    <m/>
    <n v="18"/>
    <m/>
    <m/>
    <n v="3"/>
    <n v="160"/>
    <n v="0"/>
    <n v="8"/>
    <n v="26"/>
    <m/>
    <m/>
    <m/>
    <s v="FLN"/>
    <n v="8"/>
  </r>
  <r>
    <s v="Exp3"/>
    <n v="300200"/>
    <n v="200"/>
    <x v="1"/>
    <x v="7"/>
    <x v="7"/>
    <d v="2014-07-23T00:00:00"/>
    <s v="Full_16h"/>
    <m/>
    <m/>
    <n v="2"/>
    <m/>
    <x v="15"/>
    <m/>
    <n v="340"/>
    <m/>
    <m/>
    <m/>
    <n v="17"/>
    <m/>
    <m/>
    <n v="3"/>
    <n v="160"/>
    <n v="0"/>
    <n v="7"/>
    <n v="24"/>
    <m/>
    <m/>
    <m/>
    <s v="FLN"/>
    <n v="7"/>
  </r>
  <r>
    <s v="Exp3"/>
    <n v="300200"/>
    <n v="200"/>
    <x v="1"/>
    <x v="7"/>
    <x v="7"/>
    <d v="2014-07-23T00:00:00"/>
    <s v="Full_16h"/>
    <m/>
    <m/>
    <n v="3"/>
    <m/>
    <x v="15"/>
    <m/>
    <n v="280"/>
    <m/>
    <m/>
    <m/>
    <n v="14"/>
    <m/>
    <m/>
    <n v="3"/>
    <n v="160"/>
    <n v="0"/>
    <n v="7"/>
    <n v="21"/>
    <m/>
    <m/>
    <m/>
    <s v="FLN"/>
    <n v="7"/>
  </r>
  <r>
    <s v="Exp3"/>
    <n v="300105"/>
    <n v="105"/>
    <x v="1"/>
    <x v="8"/>
    <x v="1"/>
    <d v="2014-02-04T00:00:00"/>
    <s v="None_16h"/>
    <d v="2014-02-04T00:00:00"/>
    <n v="105"/>
    <n v="1"/>
    <n v="0"/>
    <x v="21"/>
    <n v="2"/>
    <m/>
    <m/>
    <m/>
    <n v="3"/>
    <n v="3"/>
    <m/>
    <s v="v "/>
    <m/>
    <n v="136.33333333333334"/>
    <n v="0.67726161369193161"/>
    <n v="1.6772616136919316"/>
    <n v="7"/>
    <m/>
    <m/>
    <m/>
    <s v=""/>
    <n v="1"/>
  </r>
  <r>
    <s v="Exp3"/>
    <n v="300105"/>
    <n v="105"/>
    <x v="1"/>
    <x v="8"/>
    <x v="1"/>
    <d v="2014-02-04T00:00:00"/>
    <s v="None_16h"/>
    <m/>
    <m/>
    <n v="2"/>
    <n v="0"/>
    <x v="21"/>
    <n v="2"/>
    <m/>
    <m/>
    <n v="90"/>
    <n v="3"/>
    <n v="3"/>
    <m/>
    <s v="V"/>
    <m/>
    <n v="136.33333333333334"/>
    <n v="0.6601466992665036"/>
    <n v="1.6601466992665035"/>
    <n v="7"/>
    <m/>
    <m/>
    <m/>
    <s v=""/>
    <n v="1"/>
  </r>
  <r>
    <s v="Exp3"/>
    <n v="300105"/>
    <n v="105"/>
    <x v="1"/>
    <x v="8"/>
    <x v="1"/>
    <d v="2014-02-04T00:00:00"/>
    <s v="None_16h"/>
    <m/>
    <m/>
    <n v="3"/>
    <n v="0"/>
    <x v="21"/>
    <n v="2"/>
    <m/>
    <m/>
    <n v="93"/>
    <m/>
    <m/>
    <m/>
    <m/>
    <m/>
    <n v="136.33333333333334"/>
    <n v="0.68215158924205377"/>
    <n v="1.6821515892420538"/>
    <s v=""/>
    <m/>
    <m/>
    <m/>
    <s v=""/>
    <n v="1"/>
  </r>
  <r>
    <s v="Exp3"/>
    <n v="300105"/>
    <n v="105"/>
    <x v="1"/>
    <x v="8"/>
    <x v="1"/>
    <d v="2014-02-04T00:00:00"/>
    <s v="None_16h"/>
    <m/>
    <m/>
    <n v="4"/>
    <n v="0"/>
    <x v="21"/>
    <n v="2"/>
    <m/>
    <m/>
    <n v="94"/>
    <m/>
    <m/>
    <m/>
    <m/>
    <m/>
    <n v="136.33333333333334"/>
    <n v="0.68948655256723712"/>
    <n v="1.6894865525672371"/>
    <s v=""/>
    <m/>
    <m/>
    <m/>
    <s v=""/>
    <n v="1"/>
  </r>
  <r>
    <s v="Exp3"/>
    <n v="300157"/>
    <n v="157"/>
    <x v="1"/>
    <x v="8"/>
    <x v="1"/>
    <d v="2014-02-04T00:00:00"/>
    <s v="None_16h"/>
    <m/>
    <n v="157"/>
    <n v="1"/>
    <n v="0"/>
    <x v="21"/>
    <n v="2"/>
    <m/>
    <m/>
    <m/>
    <n v="3"/>
    <n v="3"/>
    <m/>
    <s v="V"/>
    <m/>
    <n v="136.33333333333334"/>
    <n v="0.66381418092909539"/>
    <n v="1.6638141809290954"/>
    <n v="7"/>
    <m/>
    <m/>
    <m/>
    <s v=""/>
    <n v="1"/>
  </r>
  <r>
    <s v="Exp3"/>
    <n v="300157"/>
    <n v="157"/>
    <x v="1"/>
    <x v="8"/>
    <x v="1"/>
    <d v="2014-02-04T00:00:00"/>
    <s v="None_16h"/>
    <m/>
    <m/>
    <n v="2"/>
    <n v="0"/>
    <x v="21"/>
    <n v="2"/>
    <m/>
    <m/>
    <n v="93"/>
    <n v="3"/>
    <n v="3"/>
    <m/>
    <s v="V"/>
    <m/>
    <n v="136.33333333333334"/>
    <n v="0.68215158924205377"/>
    <n v="1.6821515892420538"/>
    <n v="7"/>
    <m/>
    <m/>
    <m/>
    <s v=""/>
    <n v="1"/>
  </r>
  <r>
    <s v="Exp3"/>
    <n v="300157"/>
    <n v="157"/>
    <x v="1"/>
    <x v="8"/>
    <x v="1"/>
    <d v="2014-02-04T00:00:00"/>
    <s v="None_16h"/>
    <m/>
    <m/>
    <n v="3"/>
    <n v="0"/>
    <x v="21"/>
    <n v="2"/>
    <m/>
    <m/>
    <n v="88"/>
    <m/>
    <m/>
    <m/>
    <m/>
    <m/>
    <n v="136.33333333333334"/>
    <n v="0.6454767726161369"/>
    <n v="1.6454767726161368"/>
    <s v=""/>
    <m/>
    <m/>
    <m/>
    <s v=""/>
    <n v="1"/>
  </r>
  <r>
    <s v="Exp3"/>
    <n v="300212"/>
    <n v="212"/>
    <x v="1"/>
    <x v="8"/>
    <x v="1"/>
    <d v="2014-02-04T00:00:00"/>
    <s v="None_16h"/>
    <m/>
    <n v="212"/>
    <n v="1"/>
    <n v="1"/>
    <x v="18"/>
    <n v="4"/>
    <n v="64"/>
    <m/>
    <n v="143"/>
    <n v="4"/>
    <n v="3"/>
    <m/>
    <s v="V"/>
    <m/>
    <n v="236.1"/>
    <n v="0.60567556120288013"/>
    <n v="3.6056755612028804"/>
    <n v="10"/>
    <m/>
    <m/>
    <m/>
    <s v=""/>
    <n v="3"/>
  </r>
  <r>
    <s v="Exp3"/>
    <n v="300212"/>
    <n v="212"/>
    <x v="1"/>
    <x v="8"/>
    <x v="1"/>
    <d v="2014-02-04T00:00:00"/>
    <s v="None_16h"/>
    <m/>
    <m/>
    <n v="2"/>
    <n v="0"/>
    <x v="17"/>
    <n v="4"/>
    <n v="59"/>
    <n v="147"/>
    <n v="199"/>
    <n v="4"/>
    <n v="3"/>
    <m/>
    <s v="V"/>
    <m/>
    <n v="185"/>
    <n v="1.0756756756756756"/>
    <n v="3.0756756756756758"/>
    <n v="9"/>
    <m/>
    <m/>
    <m/>
    <s v=""/>
    <n v="2"/>
  </r>
  <r>
    <s v="Exp3"/>
    <n v="300212"/>
    <n v="212"/>
    <x v="1"/>
    <x v="8"/>
    <x v="1"/>
    <d v="2014-02-04T00:00:00"/>
    <s v="None_16h"/>
    <m/>
    <m/>
    <n v="3"/>
    <n v="0"/>
    <x v="17"/>
    <n v="4"/>
    <n v="47"/>
    <n v="130"/>
    <n v="181"/>
    <n v="3"/>
    <n v="5"/>
    <m/>
    <s v="V"/>
    <m/>
    <n v="185"/>
    <n v="0.97837837837837838"/>
    <n v="2.9783783783783786"/>
    <n v="10"/>
    <m/>
    <m/>
    <m/>
    <s v=""/>
    <n v="2"/>
  </r>
  <r>
    <s v="Exp3"/>
    <n v="300212"/>
    <n v="212"/>
    <x v="1"/>
    <x v="8"/>
    <x v="1"/>
    <d v="2014-02-04T00:00:00"/>
    <s v="None_16h"/>
    <m/>
    <m/>
    <n v="4"/>
    <n v="0"/>
    <x v="17"/>
    <n v="3"/>
    <n v="64"/>
    <n v="132"/>
    <n v="146"/>
    <m/>
    <m/>
    <m/>
    <m/>
    <m/>
    <n v="185"/>
    <n v="0.78918918918918923"/>
    <n v="2.7891891891891891"/>
    <s v=""/>
    <m/>
    <m/>
    <m/>
    <s v=""/>
    <n v="2"/>
  </r>
  <r>
    <s v="Exp3"/>
    <n v="300306"/>
    <n v="306"/>
    <x v="1"/>
    <x v="8"/>
    <x v="1"/>
    <d v="2014-02-04T00:00:00"/>
    <s v="None_16h"/>
    <m/>
    <n v="306"/>
    <n v="1"/>
    <n v="0"/>
    <x v="21"/>
    <n v="2"/>
    <m/>
    <m/>
    <m/>
    <n v="3"/>
    <n v="2"/>
    <m/>
    <s v="V"/>
    <m/>
    <n v="136.33333333333334"/>
    <n v="0.71882640586797064"/>
    <n v="1.7188264058679708"/>
    <n v="6"/>
    <m/>
    <m/>
    <m/>
    <s v=""/>
    <n v="1"/>
  </r>
  <r>
    <s v="Exp3"/>
    <n v="300306"/>
    <n v="306"/>
    <x v="1"/>
    <x v="8"/>
    <x v="1"/>
    <d v="2014-02-04T00:00:00"/>
    <s v="None_16h"/>
    <m/>
    <m/>
    <n v="2"/>
    <n v="0"/>
    <x v="21"/>
    <n v="2"/>
    <m/>
    <m/>
    <n v="120"/>
    <n v="3"/>
    <n v="3"/>
    <m/>
    <s v="V"/>
    <m/>
    <n v="136.33333333333334"/>
    <n v="0.88019559902200484"/>
    <n v="1.8801955990220049"/>
    <n v="7"/>
    <m/>
    <m/>
    <m/>
    <s v=""/>
    <n v="1"/>
  </r>
  <r>
    <s v="Exp3"/>
    <n v="300306"/>
    <n v="306"/>
    <x v="1"/>
    <x v="8"/>
    <x v="1"/>
    <d v="2014-02-04T00:00:00"/>
    <s v="None_16h"/>
    <m/>
    <m/>
    <n v="3"/>
    <n v="0"/>
    <x v="21"/>
    <n v="2"/>
    <m/>
    <m/>
    <n v="86"/>
    <m/>
    <m/>
    <m/>
    <m/>
    <m/>
    <n v="136.33333333333334"/>
    <n v="0.63080684596577008"/>
    <n v="1.6308068459657701"/>
    <s v=""/>
    <m/>
    <m/>
    <m/>
    <s v=""/>
    <n v="1"/>
  </r>
  <r>
    <s v="Exp3"/>
    <n v="300306"/>
    <n v="306"/>
    <x v="1"/>
    <x v="8"/>
    <x v="1"/>
    <d v="2014-02-04T00:00:00"/>
    <s v="None_16h"/>
    <m/>
    <m/>
    <n v="4"/>
    <n v="0"/>
    <x v="21"/>
    <n v="2"/>
    <m/>
    <m/>
    <n v="88"/>
    <m/>
    <m/>
    <m/>
    <m/>
    <m/>
    <n v="136.33333333333334"/>
    <n v="0.6454767726161369"/>
    <n v="1.6454767726161368"/>
    <s v=""/>
    <m/>
    <m/>
    <m/>
    <s v=""/>
    <n v="1"/>
  </r>
  <r>
    <s v="Exp3"/>
    <n v="300036"/>
    <n v="36"/>
    <x v="1"/>
    <x v="8"/>
    <x v="1"/>
    <d v="2014-02-11T00:00:00"/>
    <s v="None_16h"/>
    <m/>
    <n v="36"/>
    <n v="1"/>
    <n v="1"/>
    <x v="18"/>
    <n v="4"/>
    <n v="61"/>
    <m/>
    <n v="146"/>
    <n v="4"/>
    <n v="4"/>
    <m/>
    <s v="V"/>
    <m/>
    <n v="236.1"/>
    <n v="0.61838204150783571"/>
    <n v="3.6183820415078358"/>
    <n v="11"/>
    <m/>
    <m/>
    <m/>
    <s v=""/>
    <n v="3"/>
  </r>
  <r>
    <s v="Exp3"/>
    <n v="300036"/>
    <n v="36"/>
    <x v="1"/>
    <x v="8"/>
    <x v="1"/>
    <d v="2014-02-11T00:00:00"/>
    <s v="None_16h"/>
    <m/>
    <m/>
    <n v="2"/>
    <n v="1"/>
    <x v="18"/>
    <n v="4"/>
    <n v="54"/>
    <n v="200"/>
    <n v="208"/>
    <n v="4"/>
    <n v="3"/>
    <m/>
    <s v="V"/>
    <m/>
    <n v="236.1"/>
    <n v="0.8809826344769166"/>
    <n v="3.8809826344769167"/>
    <n v="10"/>
    <m/>
    <m/>
    <m/>
    <s v=""/>
    <n v="3"/>
  </r>
  <r>
    <s v="Exp3"/>
    <n v="300036"/>
    <n v="36"/>
    <x v="1"/>
    <x v="8"/>
    <x v="1"/>
    <d v="2014-02-11T00:00:00"/>
    <s v="None_16h"/>
    <m/>
    <m/>
    <n v="3"/>
    <n v="0"/>
    <x v="18"/>
    <n v="4"/>
    <n v="61"/>
    <n v="204"/>
    <n v="209"/>
    <n v="3"/>
    <n v="4"/>
    <m/>
    <s v="V"/>
    <m/>
    <n v="236.1"/>
    <n v="0.8852181279119018"/>
    <n v="3.8852181279119016"/>
    <n v="10"/>
    <m/>
    <m/>
    <m/>
    <s v=""/>
    <n v="3"/>
  </r>
  <r>
    <s v="Exp3"/>
    <n v="300278"/>
    <n v="278"/>
    <x v="1"/>
    <x v="8"/>
    <x v="1"/>
    <d v="2014-02-11T00:00:00"/>
    <s v="None_16h"/>
    <m/>
    <n v="278"/>
    <n v="1"/>
    <n v="1"/>
    <x v="18"/>
    <n v="4"/>
    <n v="61"/>
    <m/>
    <n v="134"/>
    <n v="4"/>
    <n v="4"/>
    <m/>
    <s v="V"/>
    <m/>
    <n v="236.1"/>
    <n v="0.56755612028801361"/>
    <n v="3.5675561202880135"/>
    <n v="11"/>
    <m/>
    <m/>
    <m/>
    <s v=""/>
    <n v="3"/>
  </r>
  <r>
    <s v="Exp3"/>
    <n v="300278"/>
    <n v="278"/>
    <x v="1"/>
    <x v="8"/>
    <x v="1"/>
    <d v="2014-02-11T00:00:00"/>
    <s v="None_16h"/>
    <m/>
    <m/>
    <n v="2"/>
    <n v="1"/>
    <x v="18"/>
    <n v="4"/>
    <n v="48"/>
    <n v="167"/>
    <n v="168"/>
    <n v="4"/>
    <n v="4"/>
    <m/>
    <s v="V"/>
    <m/>
    <n v="236.1"/>
    <n v="0.71156289707750953"/>
    <n v="3.7115628970775094"/>
    <n v="11"/>
    <m/>
    <m/>
    <m/>
    <s v=""/>
    <n v="3"/>
  </r>
  <r>
    <s v="Exp3"/>
    <n v="300278"/>
    <n v="278"/>
    <x v="1"/>
    <x v="8"/>
    <x v="1"/>
    <d v="2014-02-11T00:00:00"/>
    <s v="None_16h"/>
    <m/>
    <m/>
    <n v="3"/>
    <n v="1"/>
    <x v="18"/>
    <n v="4"/>
    <n v="60"/>
    <n v="185"/>
    <n v="185"/>
    <n v="4"/>
    <n v="4"/>
    <m/>
    <s v="V"/>
    <m/>
    <n v="236.1"/>
    <n v="0.78356628547225748"/>
    <n v="3.7835662854722574"/>
    <n v="11"/>
    <m/>
    <m/>
    <m/>
    <s v=""/>
    <n v="3"/>
  </r>
  <r>
    <s v="Exp3"/>
    <n v="300278"/>
    <n v="278"/>
    <x v="1"/>
    <x v="8"/>
    <x v="1"/>
    <d v="2014-02-11T00:00:00"/>
    <s v="None_16h"/>
    <m/>
    <m/>
    <n v="4"/>
    <n v="0"/>
    <x v="18"/>
    <n v="4"/>
    <n v="58"/>
    <n v="169"/>
    <n v="171"/>
    <m/>
    <m/>
    <m/>
    <m/>
    <m/>
    <n v="236.1"/>
    <n v="0.72426937738246511"/>
    <n v="3.7242693773824653"/>
    <s v=""/>
    <m/>
    <m/>
    <m/>
    <s v=""/>
    <n v="3"/>
  </r>
  <r>
    <s v="Exp3"/>
    <n v="300063"/>
    <n v="63"/>
    <x v="1"/>
    <x v="8"/>
    <x v="1"/>
    <d v="2014-02-18T00:00:00"/>
    <s v="None_16h"/>
    <m/>
    <n v="63"/>
    <n v="1"/>
    <n v="2"/>
    <x v="20"/>
    <n v="5"/>
    <n v="67"/>
    <m/>
    <n v="189"/>
    <n v="5"/>
    <n v="5"/>
    <m/>
    <s v="V"/>
    <m/>
    <n v="256.77777777777777"/>
    <n v="0.73604500216356561"/>
    <n v="4.7360450021635661"/>
    <n v="14"/>
    <m/>
    <m/>
    <m/>
    <s v=""/>
    <n v="4"/>
  </r>
  <r>
    <s v="Exp3"/>
    <n v="300063"/>
    <n v="63"/>
    <x v="1"/>
    <x v="8"/>
    <x v="1"/>
    <d v="2014-02-18T00:00:00"/>
    <s v="None_16h"/>
    <m/>
    <m/>
    <n v="2"/>
    <n v="2"/>
    <x v="20"/>
    <n v="5"/>
    <n v="64"/>
    <n v="215"/>
    <n v="236"/>
    <n v="5"/>
    <n v="4"/>
    <m/>
    <s v="V"/>
    <m/>
    <n v="256.77777777777777"/>
    <n v="0.91908264820424057"/>
    <n v="4.9190826482042409"/>
    <n v="13"/>
    <m/>
    <m/>
    <m/>
    <s v=""/>
    <n v="4"/>
  </r>
  <r>
    <s v="Exp3"/>
    <n v="300063"/>
    <n v="63"/>
    <x v="1"/>
    <x v="8"/>
    <x v="1"/>
    <d v="2014-02-18T00:00:00"/>
    <s v="None_16h"/>
    <m/>
    <m/>
    <n v="3"/>
    <n v="2"/>
    <x v="20"/>
    <n v="5"/>
    <n v="70"/>
    <n v="233"/>
    <n v="230"/>
    <n v="5"/>
    <n v="5"/>
    <m/>
    <s v="V"/>
    <m/>
    <n v="256.77777777777777"/>
    <n v="0.89571614019904811"/>
    <n v="4.8957161401990481"/>
    <n v="14"/>
    <m/>
    <m/>
    <m/>
    <s v=""/>
    <n v="4"/>
  </r>
  <r>
    <s v="Exp3"/>
    <n v="300063"/>
    <n v="63"/>
    <x v="1"/>
    <x v="8"/>
    <x v="1"/>
    <d v="2014-02-18T00:00:00"/>
    <s v="None_16h"/>
    <m/>
    <m/>
    <n v="4"/>
    <n v="1"/>
    <x v="20"/>
    <n v="5"/>
    <n v="72"/>
    <n v="242"/>
    <n v="246"/>
    <n v="5"/>
    <n v="5"/>
    <m/>
    <s v="V"/>
    <m/>
    <n v="256.77777777777777"/>
    <n v="0.95802682821289487"/>
    <n v="4.958026828212895"/>
    <n v="14"/>
    <m/>
    <m/>
    <m/>
    <s v=""/>
    <n v="4"/>
  </r>
  <r>
    <s v="Exp3"/>
    <n v="300193"/>
    <n v="193"/>
    <x v="1"/>
    <x v="8"/>
    <x v="1"/>
    <d v="2014-02-18T00:00:00"/>
    <s v="None_16h"/>
    <m/>
    <n v="193"/>
    <n v="1"/>
    <n v="2"/>
    <x v="20"/>
    <n v="5"/>
    <n v="67"/>
    <m/>
    <n v="162"/>
    <n v="4"/>
    <n v="5"/>
    <m/>
    <s v="V"/>
    <m/>
    <n v="256.77777777777777"/>
    <n v="0.63089571614019901"/>
    <n v="4.6308957161401993"/>
    <n v="13"/>
    <m/>
    <m/>
    <m/>
    <s v=""/>
    <n v="4"/>
  </r>
  <r>
    <s v="Exp3"/>
    <n v="300193"/>
    <n v="193"/>
    <x v="1"/>
    <x v="8"/>
    <x v="1"/>
    <d v="2014-02-18T00:00:00"/>
    <s v="None_16h"/>
    <m/>
    <m/>
    <n v="2"/>
    <n v="3"/>
    <x v="20"/>
    <n v="5"/>
    <n v="70"/>
    <n v="236"/>
    <n v="235"/>
    <n v="4"/>
    <n v="5"/>
    <m/>
    <s v="V"/>
    <m/>
    <n v="256.77777777777777"/>
    <n v="0.91518823020337514"/>
    <n v="4.9151882302033751"/>
    <n v="13"/>
    <m/>
    <m/>
    <m/>
    <s v=""/>
    <n v="4"/>
  </r>
  <r>
    <s v="Exp3"/>
    <n v="300193"/>
    <n v="193"/>
    <x v="1"/>
    <x v="8"/>
    <x v="1"/>
    <d v="2014-02-18T00:00:00"/>
    <s v="None_16h"/>
    <m/>
    <m/>
    <n v="3"/>
    <n v="2"/>
    <x v="20"/>
    <n v="5"/>
    <n v="65"/>
    <n v="230"/>
    <n v="230"/>
    <n v="4"/>
    <n v="6"/>
    <m/>
    <s v="V"/>
    <m/>
    <n v="256.77777777777777"/>
    <n v="0.89571614019904811"/>
    <n v="4.8957161401990481"/>
    <n v="14"/>
    <m/>
    <m/>
    <m/>
    <s v=""/>
    <n v="4"/>
  </r>
  <r>
    <s v="Exp3"/>
    <n v="300193"/>
    <n v="193"/>
    <x v="1"/>
    <x v="8"/>
    <x v="1"/>
    <d v="2014-02-18T00:00:00"/>
    <s v="None_16h"/>
    <m/>
    <m/>
    <n v="4"/>
    <n v="2"/>
    <x v="20"/>
    <n v="5"/>
    <n v="70"/>
    <n v="240"/>
    <n v="240"/>
    <n v="4"/>
    <n v="5"/>
    <m/>
    <s v="V"/>
    <m/>
    <n v="256.77777777777777"/>
    <n v="0.93466032020770229"/>
    <n v="4.9346603202077022"/>
    <n v="13"/>
    <m/>
    <m/>
    <m/>
    <s v=""/>
    <n v="4"/>
  </r>
  <r>
    <s v="Exp3"/>
    <n v="300239"/>
    <n v="239"/>
    <x v="1"/>
    <x v="8"/>
    <x v="1"/>
    <d v="2014-02-18T00:00:00"/>
    <s v="None_16h"/>
    <m/>
    <n v="239"/>
    <n v="1"/>
    <n v="2"/>
    <x v="20"/>
    <n v="5"/>
    <n v="70"/>
    <m/>
    <n v="193"/>
    <n v="4"/>
    <n v="5"/>
    <m/>
    <s v="V"/>
    <m/>
    <n v="256.77777777777777"/>
    <n v="0.75162267416702733"/>
    <n v="4.7516226741670273"/>
    <n v="13"/>
    <m/>
    <m/>
    <m/>
    <s v=""/>
    <n v="4"/>
  </r>
  <r>
    <s v="Exp3"/>
    <n v="300239"/>
    <n v="239"/>
    <x v="1"/>
    <x v="8"/>
    <x v="1"/>
    <d v="2014-02-18T00:00:00"/>
    <s v="None_16h"/>
    <m/>
    <m/>
    <n v="2"/>
    <n v="2"/>
    <x v="20"/>
    <n v="5"/>
    <n v="73"/>
    <n v="254"/>
    <n v="252"/>
    <n v="5"/>
    <n v="5"/>
    <m/>
    <s v="V"/>
    <m/>
    <n v="256.77777777777777"/>
    <n v="0.98139333621808744"/>
    <n v="4.9813933362180878"/>
    <n v="14"/>
    <m/>
    <m/>
    <m/>
    <s v=""/>
    <n v="4"/>
  </r>
  <r>
    <s v="Exp3"/>
    <n v="300239"/>
    <n v="239"/>
    <x v="1"/>
    <x v="8"/>
    <x v="1"/>
    <d v="2014-02-18T00:00:00"/>
    <s v="None_16h"/>
    <m/>
    <m/>
    <n v="3"/>
    <n v="3"/>
    <x v="20"/>
    <n v="5"/>
    <n v="65"/>
    <n v="227"/>
    <n v="221"/>
    <n v="4"/>
    <n v="5"/>
    <m/>
    <s v="V"/>
    <m/>
    <n v="256.77777777777777"/>
    <n v="0.86066637819125924"/>
    <n v="4.8606663781912589"/>
    <n v="13"/>
    <m/>
    <m/>
    <m/>
    <s v=""/>
    <n v="4"/>
  </r>
  <r>
    <s v="Exp3"/>
    <n v="300239"/>
    <n v="239"/>
    <x v="1"/>
    <x v="8"/>
    <x v="1"/>
    <d v="2014-02-18T00:00:00"/>
    <s v="None_16h"/>
    <m/>
    <m/>
    <n v="4"/>
    <n v="1"/>
    <x v="20"/>
    <n v="5"/>
    <n v="68"/>
    <n v="227"/>
    <n v="228"/>
    <n v="5"/>
    <n v="4"/>
    <m/>
    <s v="V"/>
    <m/>
    <n v="256.77777777777777"/>
    <n v="0.88792730419731725"/>
    <n v="4.8879273041973175"/>
    <n v="13"/>
    <m/>
    <m/>
    <m/>
    <s v=""/>
    <n v="4"/>
  </r>
  <r>
    <s v="Exp3"/>
    <n v="300075"/>
    <n v="75"/>
    <x v="1"/>
    <x v="8"/>
    <x v="1"/>
    <d v="2014-02-25T00:00:00"/>
    <s v="None_16h"/>
    <m/>
    <n v="75"/>
    <n v="1"/>
    <n v="2"/>
    <x v="19"/>
    <n v="6"/>
    <n v="85"/>
    <m/>
    <n v="115"/>
    <n v="5"/>
    <n v="7"/>
    <m/>
    <s v="V"/>
    <m/>
    <n v="239.11111111111111"/>
    <n v="0.48094795539033458"/>
    <n v="5.4809479553903344"/>
    <n v="17"/>
    <m/>
    <m/>
    <m/>
    <s v=""/>
    <n v="5"/>
  </r>
  <r>
    <s v="Exp3"/>
    <n v="300075"/>
    <n v="75"/>
    <x v="1"/>
    <x v="8"/>
    <x v="1"/>
    <d v="2014-02-25T00:00:00"/>
    <s v="None_16h"/>
    <m/>
    <m/>
    <n v="2"/>
    <n v="0"/>
    <x v="20"/>
    <n v="6"/>
    <n v="80"/>
    <n v="257"/>
    <n v="141"/>
    <n v="5"/>
    <n v="6"/>
    <m/>
    <s v="V"/>
    <m/>
    <n v="256.77777777777777"/>
    <n v="0.54911293812202511"/>
    <n v="4.5491129381220254"/>
    <n v="15"/>
    <m/>
    <m/>
    <m/>
    <s v=""/>
    <n v="4"/>
  </r>
  <r>
    <s v="Exp3"/>
    <n v="300075"/>
    <n v="75"/>
    <x v="1"/>
    <x v="8"/>
    <x v="1"/>
    <d v="2014-02-25T00:00:00"/>
    <s v="None_16h"/>
    <m/>
    <m/>
    <n v="3"/>
    <n v="2"/>
    <x v="19"/>
    <n v="6"/>
    <n v="79"/>
    <n v="275"/>
    <n v="126"/>
    <n v="5"/>
    <n v="6"/>
    <m/>
    <s v="V"/>
    <m/>
    <n v="239.11111111111111"/>
    <n v="0.52695167286245348"/>
    <n v="5.5269516728624533"/>
    <n v="16"/>
    <m/>
    <m/>
    <m/>
    <s v=""/>
    <n v="5"/>
  </r>
  <r>
    <s v="Exp3"/>
    <n v="300075"/>
    <n v="75"/>
    <x v="1"/>
    <x v="8"/>
    <x v="1"/>
    <d v="2014-02-25T00:00:00"/>
    <s v="None_16h"/>
    <m/>
    <m/>
    <n v="4"/>
    <n v="2"/>
    <x v="19"/>
    <n v="6"/>
    <n v="61"/>
    <n v="259"/>
    <n v="53"/>
    <n v="5"/>
    <n v="5"/>
    <m/>
    <s v="V"/>
    <m/>
    <n v="239.11111111111111"/>
    <n v="0.22165427509293681"/>
    <n v="5.2216542750929369"/>
    <n v="15"/>
    <m/>
    <m/>
    <m/>
    <s v=""/>
    <n v="5"/>
  </r>
  <r>
    <s v="Exp3"/>
    <n v="300159"/>
    <n v="159"/>
    <x v="1"/>
    <x v="8"/>
    <x v="1"/>
    <d v="2014-02-25T00:00:00"/>
    <s v="None_16h"/>
    <m/>
    <n v="159"/>
    <n v="1"/>
    <n v="1"/>
    <x v="19"/>
    <n v="6"/>
    <n v="75"/>
    <m/>
    <n v="96"/>
    <n v="4"/>
    <n v="7"/>
    <m/>
    <s v="V"/>
    <m/>
    <n v="239.11111111111111"/>
    <n v="0.40148698884758366"/>
    <n v="5.4014869888475836"/>
    <n v="16"/>
    <m/>
    <m/>
    <m/>
    <s v=""/>
    <n v="5"/>
  </r>
  <r>
    <s v="Exp3"/>
    <n v="300159"/>
    <n v="159"/>
    <x v="1"/>
    <x v="8"/>
    <x v="1"/>
    <d v="2014-02-25T00:00:00"/>
    <s v="None_16h"/>
    <m/>
    <m/>
    <n v="2"/>
    <n v="1"/>
    <x v="19"/>
    <n v="6"/>
    <n v="70"/>
    <n v="260"/>
    <n v="186"/>
    <n v="5"/>
    <n v="7"/>
    <m/>
    <s v="V"/>
    <m/>
    <n v="239.11111111111111"/>
    <n v="0.77788104089219334"/>
    <n v="5.7778810408921935"/>
    <n v="17"/>
    <m/>
    <m/>
    <m/>
    <s v=""/>
    <n v="5"/>
  </r>
  <r>
    <s v="Exp3"/>
    <n v="300159"/>
    <n v="159"/>
    <x v="1"/>
    <x v="8"/>
    <x v="1"/>
    <d v="2014-02-25T00:00:00"/>
    <s v="None_16h"/>
    <m/>
    <m/>
    <n v="3"/>
    <n v="2"/>
    <x v="19"/>
    <n v="6"/>
    <n v="70"/>
    <n v="269"/>
    <n v="95"/>
    <n v="5"/>
    <n v="6"/>
    <m/>
    <s v="V"/>
    <m/>
    <n v="239.11111111111111"/>
    <n v="0.39730483271375466"/>
    <n v="5.3973048327137549"/>
    <n v="16"/>
    <m/>
    <m/>
    <m/>
    <s v=""/>
    <n v="5"/>
  </r>
  <r>
    <s v="Exp3"/>
    <n v="300159"/>
    <n v="159"/>
    <x v="1"/>
    <x v="8"/>
    <x v="1"/>
    <d v="2014-02-25T00:00:00"/>
    <s v="None_16h"/>
    <m/>
    <m/>
    <n v="4"/>
    <n v="2"/>
    <x v="19"/>
    <n v="6"/>
    <n v="73"/>
    <n v="262"/>
    <n v="161"/>
    <n v="5"/>
    <n v="7"/>
    <m/>
    <s v="V"/>
    <m/>
    <n v="239.11111111111111"/>
    <n v="0.67332713754646845"/>
    <n v="5.6733271375464689"/>
    <n v="17"/>
    <m/>
    <m/>
    <m/>
    <s v=""/>
    <n v="5"/>
  </r>
  <r>
    <s v="Exp3"/>
    <n v="300227"/>
    <n v="227"/>
    <x v="1"/>
    <x v="8"/>
    <x v="1"/>
    <d v="2014-02-25T00:00:00"/>
    <s v="None_16h"/>
    <m/>
    <n v="227"/>
    <n v="1"/>
    <n v="3"/>
    <x v="19"/>
    <n v="6"/>
    <n v="77"/>
    <m/>
    <n v="147"/>
    <n v="5"/>
    <n v="7"/>
    <m/>
    <s v="V"/>
    <m/>
    <n v="239.11111111111111"/>
    <n v="0.61477695167286239"/>
    <n v="5.6147769516728623"/>
    <n v="17"/>
    <m/>
    <m/>
    <m/>
    <s v=""/>
    <n v="5"/>
  </r>
  <r>
    <s v="Exp3"/>
    <n v="300227"/>
    <n v="227"/>
    <x v="1"/>
    <x v="8"/>
    <x v="1"/>
    <d v="2014-02-25T00:00:00"/>
    <s v="None_16h"/>
    <m/>
    <m/>
    <n v="2"/>
    <n v="2"/>
    <x v="19"/>
    <n v="6"/>
    <n v="75"/>
    <n v="266"/>
    <n v="154"/>
    <n v="5"/>
    <n v="8"/>
    <m/>
    <s v="V"/>
    <m/>
    <n v="239.11111111111111"/>
    <n v="0.64405204460966536"/>
    <n v="5.6440520446096656"/>
    <n v="18"/>
    <m/>
    <m/>
    <m/>
    <s v=""/>
    <n v="5"/>
  </r>
  <r>
    <s v="Exp3"/>
    <n v="300227"/>
    <n v="227"/>
    <x v="1"/>
    <x v="8"/>
    <x v="1"/>
    <d v="2014-02-25T00:00:00"/>
    <s v="None_16h"/>
    <m/>
    <m/>
    <n v="3"/>
    <n v="4"/>
    <x v="19"/>
    <n v="6"/>
    <n v="67"/>
    <n v="242"/>
    <n v="184"/>
    <n v="5"/>
    <n v="7"/>
    <m/>
    <s v="V"/>
    <m/>
    <n v="239.11111111111111"/>
    <n v="0.76951672862453535"/>
    <n v="5.7695167286245352"/>
    <n v="17"/>
    <m/>
    <m/>
    <m/>
    <s v=""/>
    <n v="5"/>
  </r>
  <r>
    <s v="Exp3"/>
    <n v="300088"/>
    <n v="88"/>
    <x v="1"/>
    <x v="8"/>
    <x v="1"/>
    <d v="2014-03-04T00:00:00"/>
    <s v="None_16h"/>
    <m/>
    <n v="88"/>
    <n v="1"/>
    <n v="2"/>
    <x v="16"/>
    <n v="7"/>
    <n v="100"/>
    <m/>
    <n v="206"/>
    <n v="3"/>
    <n v="11"/>
    <m/>
    <s v="E"/>
    <m/>
    <n v="212.3"/>
    <n v="0.97032501177578889"/>
    <n v="6.9703250117757891"/>
    <n v="20"/>
    <m/>
    <m/>
    <m/>
    <s v=""/>
    <n v="6"/>
  </r>
  <r>
    <s v="Exp3"/>
    <n v="300088"/>
    <n v="88"/>
    <x v="1"/>
    <x v="8"/>
    <x v="1"/>
    <d v="2014-03-04T00:00:00"/>
    <s v="None_16h"/>
    <m/>
    <m/>
    <n v="2"/>
    <n v="2"/>
    <x v="16"/>
    <n v="7"/>
    <n v="95"/>
    <n v="255"/>
    <n v="95"/>
    <n v="4"/>
    <n v="8"/>
    <m/>
    <s v="V"/>
    <m/>
    <n v="212.3"/>
    <n v="0.44747998115873761"/>
    <n v="6.4474799811587378"/>
    <n v="18"/>
    <m/>
    <m/>
    <m/>
    <s v=""/>
    <n v="6"/>
  </r>
  <r>
    <s v="Exp3"/>
    <n v="300088"/>
    <n v="88"/>
    <x v="1"/>
    <x v="8"/>
    <x v="1"/>
    <d v="2014-03-04T00:00:00"/>
    <s v="None_16h"/>
    <m/>
    <m/>
    <n v="3"/>
    <n v="2"/>
    <x v="16"/>
    <n v="7"/>
    <n v="100"/>
    <n v="276"/>
    <n v="124"/>
    <n v="4"/>
    <n v="9"/>
    <m/>
    <s v="V"/>
    <m/>
    <n v="212.3"/>
    <n v="0.58407913330193117"/>
    <n v="6.5840791333019313"/>
    <n v="19"/>
    <m/>
    <m/>
    <m/>
    <s v=""/>
    <n v="6"/>
  </r>
  <r>
    <s v="Exp3"/>
    <n v="300088"/>
    <n v="88"/>
    <x v="1"/>
    <x v="8"/>
    <x v="1"/>
    <d v="2014-03-04T00:00:00"/>
    <s v="None_16h"/>
    <m/>
    <m/>
    <n v="4"/>
    <n v="2"/>
    <x v="16"/>
    <n v="7"/>
    <n v="98"/>
    <n v="261"/>
    <n v="120"/>
    <n v="4"/>
    <n v="9"/>
    <m/>
    <s v="V"/>
    <m/>
    <n v="212.3"/>
    <n v="0.56523787093735278"/>
    <n v="6.5652378709373531"/>
    <n v="19"/>
    <m/>
    <m/>
    <m/>
    <s v=""/>
    <n v="6"/>
  </r>
  <r>
    <s v="Exp3"/>
    <n v="300190"/>
    <n v="190"/>
    <x v="1"/>
    <x v="8"/>
    <x v="1"/>
    <d v="2014-03-04T00:00:00"/>
    <s v="None_16h"/>
    <m/>
    <n v="190"/>
    <n v="1"/>
    <n v="3"/>
    <x v="16"/>
    <n v="7"/>
    <n v="75"/>
    <m/>
    <n v="102"/>
    <n v="5"/>
    <n v="8"/>
    <m/>
    <s v="V"/>
    <m/>
    <n v="212.3"/>
    <n v="0.48045219029674985"/>
    <n v="6.4804521902967496"/>
    <n v="19"/>
    <m/>
    <m/>
    <m/>
    <s v=""/>
    <n v="6"/>
  </r>
  <r>
    <s v="Exp3"/>
    <n v="300190"/>
    <n v="190"/>
    <x v="1"/>
    <x v="8"/>
    <x v="1"/>
    <d v="2014-03-04T00:00:00"/>
    <s v="None_16h"/>
    <m/>
    <m/>
    <n v="2"/>
    <n v="2"/>
    <x v="16"/>
    <n v="7"/>
    <n v="74"/>
    <n v="215"/>
    <n v="46"/>
    <n v="5"/>
    <n v="8"/>
    <m/>
    <s v="V"/>
    <m/>
    <n v="212.3"/>
    <n v="0.21667451719265191"/>
    <n v="6.2166745171926516"/>
    <n v="19"/>
    <m/>
    <m/>
    <m/>
    <s v=""/>
    <n v="6"/>
  </r>
  <r>
    <s v="Exp3"/>
    <n v="300190"/>
    <n v="190"/>
    <x v="1"/>
    <x v="8"/>
    <x v="1"/>
    <d v="2014-03-04T00:00:00"/>
    <s v="None_16h"/>
    <m/>
    <m/>
    <n v="3"/>
    <n v="2"/>
    <x v="19"/>
    <n v="6"/>
    <n v="86"/>
    <n v="241"/>
    <n v="161"/>
    <n v="5"/>
    <n v="9"/>
    <m/>
    <s v="V"/>
    <m/>
    <n v="239.11111111111111"/>
    <n v="0.67332713754646845"/>
    <n v="5.6733271375464689"/>
    <n v="19"/>
    <m/>
    <m/>
    <m/>
    <s v=""/>
    <n v="5"/>
  </r>
  <r>
    <s v="Exp3"/>
    <n v="300190"/>
    <n v="190"/>
    <x v="1"/>
    <x v="8"/>
    <x v="1"/>
    <d v="2014-03-04T00:00:00"/>
    <s v="None_16h"/>
    <m/>
    <m/>
    <n v="4"/>
    <n v="1"/>
    <x v="19"/>
    <n v="6"/>
    <n v="82"/>
    <n v="237"/>
    <n v="126"/>
    <n v="5"/>
    <n v="10"/>
    <m/>
    <s v="V"/>
    <m/>
    <n v="239.11111111111111"/>
    <n v="0.52695167286245348"/>
    <n v="5.5269516728624533"/>
    <n v="20"/>
    <m/>
    <m/>
    <m/>
    <s v=""/>
    <n v="5"/>
  </r>
  <r>
    <s v="Exp3"/>
    <n v="300304"/>
    <n v="304"/>
    <x v="1"/>
    <x v="8"/>
    <x v="1"/>
    <d v="2014-03-04T00:00:00"/>
    <s v="None_16h"/>
    <d v="2014-03-04T00:00:00"/>
    <n v="304"/>
    <n v="1"/>
    <n v="3"/>
    <x v="15"/>
    <n v="8"/>
    <n v="77"/>
    <m/>
    <n v="150"/>
    <n v="4"/>
    <n v="14"/>
    <m/>
    <s v="E"/>
    <m/>
    <n v="192"/>
    <n v="0.78125"/>
    <n v="7.78125"/>
    <n v="25"/>
    <m/>
    <m/>
    <m/>
    <s v=""/>
    <n v="7"/>
  </r>
  <r>
    <s v="Exp3"/>
    <n v="300304"/>
    <n v="304"/>
    <x v="1"/>
    <x v="8"/>
    <x v="1"/>
    <d v="2014-03-04T00:00:00"/>
    <s v="None_16h"/>
    <m/>
    <m/>
    <n v="2"/>
    <n v="3"/>
    <x v="16"/>
    <n v="7"/>
    <n v="80"/>
    <n v="229"/>
    <n v="148"/>
    <n v="5"/>
    <n v="11"/>
    <m/>
    <s v="E"/>
    <m/>
    <n v="212.3"/>
    <n v="0.69712670748940175"/>
    <n v="6.6971267074894021"/>
    <n v="22"/>
    <m/>
    <m/>
    <m/>
    <s v=""/>
    <n v="6"/>
  </r>
  <r>
    <s v="Exp3"/>
    <n v="300304"/>
    <n v="304"/>
    <x v="1"/>
    <x v="8"/>
    <x v="1"/>
    <d v="2014-03-04T00:00:00"/>
    <s v="None_16h"/>
    <m/>
    <m/>
    <n v="3"/>
    <n v="2"/>
    <x v="16"/>
    <n v="7"/>
    <n v="75"/>
    <n v="201"/>
    <n v="101"/>
    <n v="5"/>
    <n v="11"/>
    <m/>
    <s v="E"/>
    <m/>
    <n v="212.3"/>
    <n v="0.47574187470560525"/>
    <n v="6.475741874705605"/>
    <n v="22"/>
    <m/>
    <m/>
    <m/>
    <s v=""/>
    <n v="6"/>
  </r>
  <r>
    <s v="Exp3"/>
    <n v="300304"/>
    <n v="304"/>
    <x v="1"/>
    <x v="8"/>
    <x v="1"/>
    <d v="2014-03-04T00:00:00"/>
    <s v="None_16h"/>
    <m/>
    <m/>
    <n v="4"/>
    <n v="3"/>
    <x v="16"/>
    <n v="7"/>
    <n v="82"/>
    <n v="222"/>
    <n v="164"/>
    <n v="5"/>
    <n v="11"/>
    <m/>
    <s v="E"/>
    <m/>
    <n v="212.3"/>
    <n v="0.77249175694771544"/>
    <n v="6.7724917569477157"/>
    <n v="22"/>
    <m/>
    <m/>
    <m/>
    <s v=""/>
    <n v="6"/>
  </r>
  <r>
    <s v="Exp3"/>
    <n v="300009"/>
    <n v="9"/>
    <x v="1"/>
    <x v="8"/>
    <x v="1"/>
    <d v="2014-03-11T00:00:00"/>
    <s v="None_16h"/>
    <m/>
    <n v="9"/>
    <n v="1"/>
    <n v="3"/>
    <x v="15"/>
    <n v="8"/>
    <n v="86"/>
    <m/>
    <n v="119"/>
    <n v="5"/>
    <n v="12"/>
    <m/>
    <s v="E"/>
    <n v="4"/>
    <n v="192"/>
    <n v="0.61979166666666663"/>
    <n v="7.619791666666667"/>
    <n v="24"/>
    <m/>
    <m/>
    <m/>
    <s v=""/>
    <n v="7"/>
  </r>
  <r>
    <s v="Exp3"/>
    <n v="300009"/>
    <n v="9"/>
    <x v="1"/>
    <x v="8"/>
    <x v="1"/>
    <d v="2014-03-11T00:00:00"/>
    <s v="None_16h"/>
    <m/>
    <m/>
    <n v="2"/>
    <n v="5"/>
    <x v="15"/>
    <n v="8"/>
    <n v="95"/>
    <n v="236"/>
    <n v="163"/>
    <n v="7"/>
    <n v="11"/>
    <m/>
    <s v="E"/>
    <n v="4"/>
    <n v="192"/>
    <n v="0.84895833333333337"/>
    <n v="7.848958333333333"/>
    <n v="25"/>
    <m/>
    <m/>
    <m/>
    <s v=""/>
    <n v="7"/>
  </r>
  <r>
    <s v="Exp3"/>
    <n v="300009"/>
    <n v="9"/>
    <x v="1"/>
    <x v="8"/>
    <x v="1"/>
    <d v="2014-03-11T00:00:00"/>
    <s v="None_16h"/>
    <m/>
    <m/>
    <n v="3"/>
    <n v="2"/>
    <x v="15"/>
    <n v="8"/>
    <n v="84"/>
    <n v="265"/>
    <n v="113"/>
    <n v="6"/>
    <n v="11"/>
    <m/>
    <s v="E"/>
    <n v="4"/>
    <n v="192"/>
    <n v="0.58854166666666663"/>
    <n v="7.588541666666667"/>
    <n v="24"/>
    <m/>
    <m/>
    <m/>
    <s v=""/>
    <n v="7"/>
  </r>
  <r>
    <s v="Exp3"/>
    <n v="300117"/>
    <n v="117"/>
    <x v="1"/>
    <x v="8"/>
    <x v="1"/>
    <d v="2014-03-11T00:00:00"/>
    <s v="None_16h"/>
    <m/>
    <n v="117"/>
    <n v="1"/>
    <n v="1"/>
    <x v="15"/>
    <n v="8"/>
    <n v="103"/>
    <m/>
    <n v="151"/>
    <n v="6"/>
    <n v="12"/>
    <m/>
    <s v="E"/>
    <n v="4"/>
    <n v="192"/>
    <n v="0.78645833333333337"/>
    <n v="7.786458333333333"/>
    <n v="25"/>
    <m/>
    <m/>
    <m/>
    <s v=""/>
    <n v="7"/>
  </r>
  <r>
    <s v="Exp3"/>
    <n v="300117"/>
    <n v="117"/>
    <x v="1"/>
    <x v="8"/>
    <x v="1"/>
    <d v="2014-03-11T00:00:00"/>
    <s v="None_16h"/>
    <m/>
    <m/>
    <n v="2"/>
    <n v="2"/>
    <x v="16"/>
    <n v="7"/>
    <n v="105"/>
    <n v="272"/>
    <n v="111"/>
    <n v="5"/>
    <n v="12"/>
    <m/>
    <s v="E"/>
    <n v="4"/>
    <n v="212.3"/>
    <n v="0.52284503061705134"/>
    <n v="6.5228450306170513"/>
    <n v="23"/>
    <m/>
    <m/>
    <m/>
    <s v=""/>
    <n v="6"/>
  </r>
  <r>
    <s v="Exp3"/>
    <n v="300117"/>
    <n v="117"/>
    <x v="1"/>
    <x v="8"/>
    <x v="1"/>
    <d v="2014-03-11T00:00:00"/>
    <s v="None_16h"/>
    <m/>
    <m/>
    <n v="3"/>
    <n v="2"/>
    <x v="15"/>
    <n v="8"/>
    <n v="85"/>
    <n v="210"/>
    <n v="130"/>
    <n v="6"/>
    <n v="9"/>
    <m/>
    <s v="V"/>
    <n v="4"/>
    <n v="192"/>
    <n v="0.67708333333333337"/>
    <n v="7.677083333333333"/>
    <n v="22"/>
    <m/>
    <m/>
    <m/>
    <s v=""/>
    <n v="7"/>
  </r>
  <r>
    <s v="Exp3"/>
    <n v="300117"/>
    <n v="117"/>
    <x v="1"/>
    <x v="8"/>
    <x v="1"/>
    <d v="2014-03-11T00:00:00"/>
    <s v="None_16h"/>
    <m/>
    <m/>
    <n v="4"/>
    <n v="0"/>
    <x v="15"/>
    <n v="8"/>
    <n v="95"/>
    <n v="230"/>
    <n v="62"/>
    <n v="5"/>
    <n v="9"/>
    <m/>
    <s v="v E"/>
    <n v="4"/>
    <n v="192"/>
    <n v="0.32291666666666669"/>
    <n v="7.322916666666667"/>
    <n v="21"/>
    <m/>
    <m/>
    <m/>
    <s v=""/>
    <n v="7"/>
  </r>
  <r>
    <s v="Exp3"/>
    <n v="300258"/>
    <n v="258"/>
    <x v="1"/>
    <x v="8"/>
    <x v="1"/>
    <d v="2014-03-11T00:00:00"/>
    <s v="None_16h"/>
    <m/>
    <n v="258"/>
    <n v="1"/>
    <n v="2"/>
    <x v="15"/>
    <n v="8"/>
    <n v="106"/>
    <m/>
    <n v="88"/>
    <n v="6"/>
    <n v="13"/>
    <m/>
    <s v="E"/>
    <n v="4"/>
    <n v="192"/>
    <n v="0.45833333333333331"/>
    <n v="7.458333333333333"/>
    <n v="26"/>
    <m/>
    <m/>
    <m/>
    <s v=""/>
    <n v="7"/>
  </r>
  <r>
    <s v="Exp3"/>
    <n v="300258"/>
    <n v="258"/>
    <x v="1"/>
    <x v="8"/>
    <x v="1"/>
    <d v="2014-03-11T00:00:00"/>
    <s v="None_16h"/>
    <m/>
    <m/>
    <n v="2"/>
    <n v="2"/>
    <x v="15"/>
    <n v="8"/>
    <n v="82"/>
    <n v="210"/>
    <n v="107"/>
    <n v="5"/>
    <n v="11"/>
    <m/>
    <s v="E"/>
    <n v="4"/>
    <n v="192"/>
    <n v="0.55729166666666663"/>
    <n v="7.557291666666667"/>
    <n v="23"/>
    <m/>
    <m/>
    <m/>
    <s v=""/>
    <n v="7"/>
  </r>
  <r>
    <s v="Exp3"/>
    <n v="300258"/>
    <n v="258"/>
    <x v="1"/>
    <x v="8"/>
    <x v="1"/>
    <d v="2014-03-11T00:00:00"/>
    <s v="None_16h"/>
    <m/>
    <m/>
    <n v="3"/>
    <n v="4"/>
    <x v="15"/>
    <n v="8"/>
    <n v="93"/>
    <n v="205"/>
    <n v="56"/>
    <n v="5"/>
    <n v="15"/>
    <n v="10"/>
    <s v="DR"/>
    <n v="4"/>
    <n v="192"/>
    <n v="0.29166666666666669"/>
    <n v="7.291666666666667"/>
    <n v="27"/>
    <m/>
    <m/>
    <m/>
    <s v=""/>
    <n v="7"/>
  </r>
  <r>
    <s v="Exp3"/>
    <n v="300017"/>
    <n v="17"/>
    <x v="1"/>
    <x v="8"/>
    <x v="1"/>
    <d v="2014-03-18T00:00:00"/>
    <s v="None_16h"/>
    <m/>
    <n v="17"/>
    <n v="1"/>
    <n v="2"/>
    <x v="11"/>
    <n v="9"/>
    <n v="101"/>
    <m/>
    <n v="81"/>
    <n v="4"/>
    <n v="15"/>
    <m/>
    <s v="DR"/>
    <n v="4"/>
    <n v="169.93333333333334"/>
    <n v="0.47665751275009804"/>
    <n v="8.4766575127500978"/>
    <n v="27"/>
    <m/>
    <m/>
    <m/>
    <s v=""/>
    <n v="8"/>
  </r>
  <r>
    <s v="Exp3"/>
    <n v="300017"/>
    <n v="17"/>
    <x v="1"/>
    <x v="8"/>
    <x v="1"/>
    <d v="2014-03-18T00:00:00"/>
    <s v="None_16h"/>
    <m/>
    <m/>
    <n v="2"/>
    <n v="1"/>
    <x v="16"/>
    <n v="9"/>
    <n v="101"/>
    <n v="221"/>
    <n v="115"/>
    <n v="5"/>
    <n v="11"/>
    <m/>
    <s v="DR"/>
    <n v="4"/>
    <n v="212.3"/>
    <n v="0.54168629298162974"/>
    <n v="6.5416862929816295"/>
    <n v="22"/>
    <m/>
    <m/>
    <m/>
    <s v=""/>
    <n v="6"/>
  </r>
  <r>
    <s v="Exp3"/>
    <n v="300017"/>
    <n v="17"/>
    <x v="1"/>
    <x v="8"/>
    <x v="1"/>
    <d v="2014-03-18T00:00:00"/>
    <s v="None_16h"/>
    <m/>
    <m/>
    <n v="3"/>
    <n v="0"/>
    <x v="15"/>
    <n v="9"/>
    <n v="89"/>
    <n v="218"/>
    <n v="41"/>
    <n v="5"/>
    <n v="12"/>
    <m/>
    <s v="V"/>
    <n v="4"/>
    <n v="192"/>
    <n v="0.21354166666666666"/>
    <n v="7.213541666666667"/>
    <n v="24"/>
    <m/>
    <m/>
    <m/>
    <s v=""/>
    <n v="7"/>
  </r>
  <r>
    <s v="Exp3"/>
    <n v="300191"/>
    <n v="191"/>
    <x v="1"/>
    <x v="8"/>
    <x v="1"/>
    <d v="2014-03-18T00:00:00"/>
    <s v="None_16h"/>
    <m/>
    <n v="191"/>
    <n v="1"/>
    <n v="4"/>
    <x v="11"/>
    <n v="9"/>
    <n v="101"/>
    <m/>
    <n v="130"/>
    <n v="5"/>
    <n v="14"/>
    <m/>
    <s v="E"/>
    <n v="4"/>
    <n v="169.93333333333334"/>
    <n v="0.76500588466065123"/>
    <n v="8.7650058846606509"/>
    <n v="27"/>
    <m/>
    <m/>
    <m/>
    <s v=""/>
    <n v="8"/>
  </r>
  <r>
    <s v="Exp3"/>
    <n v="300191"/>
    <n v="191"/>
    <x v="1"/>
    <x v="8"/>
    <x v="1"/>
    <d v="2014-03-18T00:00:00"/>
    <s v="None_16h"/>
    <m/>
    <m/>
    <n v="2"/>
    <n v="2"/>
    <x v="11"/>
    <n v="9"/>
    <n v="101"/>
    <n v="211"/>
    <n v="162"/>
    <n v="6"/>
    <n v="13"/>
    <m/>
    <s v="E"/>
    <n v="4"/>
    <n v="169.93333333333334"/>
    <n v="0.95331502550019609"/>
    <n v="8.9533150255001956"/>
    <n v="27"/>
    <m/>
    <m/>
    <m/>
    <s v=""/>
    <n v="8"/>
  </r>
  <r>
    <s v="Exp3"/>
    <n v="300191"/>
    <n v="191"/>
    <x v="1"/>
    <x v="8"/>
    <x v="1"/>
    <d v="2014-03-18T00:00:00"/>
    <s v="None_16h"/>
    <m/>
    <m/>
    <n v="3"/>
    <n v="1"/>
    <x v="11"/>
    <n v="9"/>
    <n v="98"/>
    <n v="202"/>
    <n v="125"/>
    <n v="4"/>
    <n v="13"/>
    <m/>
    <s v="E"/>
    <n v="4"/>
    <n v="169.93333333333334"/>
    <n v="0.7355825814044723"/>
    <n v="8.7355825814044721"/>
    <n v="25"/>
    <m/>
    <m/>
    <m/>
    <s v=""/>
    <n v="8"/>
  </r>
  <r>
    <s v="Exp3"/>
    <n v="300191"/>
    <n v="191"/>
    <x v="1"/>
    <x v="8"/>
    <x v="1"/>
    <d v="2014-03-18T00:00:00"/>
    <s v="None_16h"/>
    <m/>
    <m/>
    <n v="4"/>
    <n v="0"/>
    <x v="15"/>
    <n v="8"/>
    <n v="71"/>
    <n v="201"/>
    <n v="38"/>
    <n v="5"/>
    <n v="7"/>
    <m/>
    <s v="V"/>
    <n v="4"/>
    <n v="192"/>
    <n v="0.19791666666666666"/>
    <n v="7.197916666666667"/>
    <n v="19"/>
    <m/>
    <m/>
    <m/>
    <s v=""/>
    <n v="7"/>
  </r>
  <r>
    <s v="Exp3"/>
    <n v="300320"/>
    <n v="320"/>
    <x v="1"/>
    <x v="8"/>
    <x v="1"/>
    <d v="2014-03-18T00:00:00"/>
    <s v="None_16h"/>
    <m/>
    <n v="320"/>
    <n v="1"/>
    <n v="2"/>
    <x v="15"/>
    <n v="8"/>
    <n v="98"/>
    <m/>
    <n v="96"/>
    <n v="5"/>
    <n v="16"/>
    <m/>
    <s v="DR"/>
    <n v="4"/>
    <n v="192"/>
    <n v="0.5"/>
    <n v="7.5"/>
    <n v="28"/>
    <m/>
    <m/>
    <m/>
    <s v=""/>
    <n v="7"/>
  </r>
  <r>
    <s v="Exp3"/>
    <n v="300320"/>
    <n v="320"/>
    <x v="1"/>
    <x v="8"/>
    <x v="1"/>
    <d v="2014-03-18T00:00:00"/>
    <s v="None_16h"/>
    <m/>
    <m/>
    <n v="2"/>
    <n v="3"/>
    <x v="12"/>
    <n v="10"/>
    <n v="98"/>
    <n v="172"/>
    <n v="51"/>
    <n v="5"/>
    <n v="16"/>
    <m/>
    <s v="DR"/>
    <n v="4"/>
    <n v="178.4"/>
    <n v="0.2858744394618834"/>
    <n v="9.2858744394618835"/>
    <n v="30"/>
    <m/>
    <m/>
    <m/>
    <s v=""/>
    <n v="9"/>
  </r>
  <r>
    <s v="Exp3"/>
    <n v="300320"/>
    <n v="320"/>
    <x v="1"/>
    <x v="8"/>
    <x v="1"/>
    <d v="2014-03-18T00:00:00"/>
    <s v="None_16h"/>
    <m/>
    <m/>
    <n v="3"/>
    <n v="2"/>
    <x v="12"/>
    <n v="10"/>
    <n v="105"/>
    <n v="180"/>
    <n v="71"/>
    <n v="5"/>
    <n v="16"/>
    <m/>
    <s v="DR"/>
    <n v="4"/>
    <n v="178.4"/>
    <n v="0.39798206278026904"/>
    <n v="9.3979820627802688"/>
    <n v="30"/>
    <m/>
    <m/>
    <m/>
    <s v=""/>
    <n v="9"/>
  </r>
  <r>
    <s v="Exp3"/>
    <n v="300320"/>
    <n v="320"/>
    <x v="1"/>
    <x v="8"/>
    <x v="1"/>
    <d v="2014-03-18T00:00:00"/>
    <s v="None_16h"/>
    <m/>
    <m/>
    <n v="4"/>
    <n v="0"/>
    <x v="15"/>
    <n v="8"/>
    <n v="65"/>
    <n v="171"/>
    <n v="118"/>
    <n v="4"/>
    <n v="6"/>
    <m/>
    <s v="V"/>
    <n v="4"/>
    <n v="192"/>
    <n v="0.61458333333333337"/>
    <n v="7.614583333333333"/>
    <n v="17"/>
    <m/>
    <m/>
    <m/>
    <s v=""/>
    <n v="7"/>
  </r>
  <r>
    <s v="Exp3"/>
    <n v="300019"/>
    <n v="19"/>
    <x v="1"/>
    <x v="8"/>
    <x v="1"/>
    <d v="2014-03-25T00:00:00"/>
    <s v="None_16h"/>
    <m/>
    <n v="19"/>
    <n v="1"/>
    <n v="2"/>
    <x v="12"/>
    <n v="10"/>
    <n v="106"/>
    <m/>
    <n v="92"/>
    <n v="6"/>
    <n v="19"/>
    <m/>
    <s v="E"/>
    <n v="4"/>
    <n v="178.4"/>
    <n v="0.51569506726457393"/>
    <n v="9.5156950672645735"/>
    <n v="34"/>
    <m/>
    <m/>
    <m/>
    <s v=""/>
    <n v="9"/>
  </r>
  <r>
    <s v="Exp3"/>
    <n v="300019"/>
    <n v="19"/>
    <x v="1"/>
    <x v="8"/>
    <x v="1"/>
    <d v="2014-03-25T00:00:00"/>
    <s v="None_16h"/>
    <m/>
    <m/>
    <n v="2"/>
    <n v="2"/>
    <x v="11"/>
    <n v="9"/>
    <n v="92"/>
    <n v="179"/>
    <n v="132"/>
    <n v="7"/>
    <n v="15"/>
    <m/>
    <s v="E"/>
    <n v="4"/>
    <n v="169.93333333333334"/>
    <n v="0.77677520596312277"/>
    <n v="8.7767752059631228"/>
    <n v="30"/>
    <m/>
    <m/>
    <m/>
    <s v=""/>
    <n v="8"/>
  </r>
  <r>
    <s v="Exp3"/>
    <n v="300019"/>
    <n v="19"/>
    <x v="1"/>
    <x v="8"/>
    <x v="1"/>
    <d v="2014-03-25T00:00:00"/>
    <s v="None_16h"/>
    <m/>
    <m/>
    <n v="3"/>
    <n v="2"/>
    <x v="11"/>
    <n v="9"/>
    <n v="100"/>
    <n v="176"/>
    <n v="60"/>
    <n v="5"/>
    <n v="20"/>
    <m/>
    <s v="DR"/>
    <n v="4"/>
    <n v="169.93333333333334"/>
    <n v="0.35307963907414669"/>
    <n v="8.3530796390741475"/>
    <n v="33"/>
    <m/>
    <m/>
    <m/>
    <s v=""/>
    <n v="8"/>
  </r>
  <r>
    <s v="Exp3"/>
    <n v="300019"/>
    <n v="19"/>
    <x v="1"/>
    <x v="8"/>
    <x v="1"/>
    <d v="2014-03-25T00:00:00"/>
    <s v="None_16h"/>
    <m/>
    <m/>
    <n v="4"/>
    <n v="1"/>
    <x v="15"/>
    <n v="8"/>
    <n v="98"/>
    <n v="177"/>
    <n v="111"/>
    <n v="7"/>
    <n v="15"/>
    <m/>
    <s v="E"/>
    <n v="4"/>
    <n v="192"/>
    <n v="0.578125"/>
    <n v="7.578125"/>
    <n v="29"/>
    <m/>
    <m/>
    <m/>
    <s v=""/>
    <n v="7"/>
  </r>
  <r>
    <s v="Exp3"/>
    <n v="300147"/>
    <n v="147"/>
    <x v="1"/>
    <x v="8"/>
    <x v="1"/>
    <d v="2014-03-25T00:00:00"/>
    <s v="None_16h"/>
    <m/>
    <n v="147"/>
    <n v="1"/>
    <n v="2"/>
    <x v="12"/>
    <n v="10"/>
    <n v="107"/>
    <m/>
    <n v="120"/>
    <n v="6"/>
    <n v="17"/>
    <m/>
    <s v="DR"/>
    <n v="4"/>
    <n v="178.4"/>
    <n v="0.67264573991031384"/>
    <n v="9.6726457399103136"/>
    <n v="32"/>
    <m/>
    <m/>
    <m/>
    <s v=""/>
    <n v="9"/>
  </r>
  <r>
    <s v="Exp3"/>
    <n v="300147"/>
    <n v="147"/>
    <x v="1"/>
    <x v="8"/>
    <x v="1"/>
    <d v="2014-03-25T00:00:00"/>
    <s v="None_16h"/>
    <m/>
    <m/>
    <n v="2"/>
    <n v="2"/>
    <x v="12"/>
    <n v="10"/>
    <n v="94"/>
    <n v="170"/>
    <n v="49"/>
    <n v="6"/>
    <n v="16"/>
    <m/>
    <s v="E"/>
    <n v="4"/>
    <n v="178.4"/>
    <n v="0.27466367713004486"/>
    <n v="9.2746636771300448"/>
    <n v="31"/>
    <m/>
    <m/>
    <m/>
    <s v=""/>
    <n v="9"/>
  </r>
  <r>
    <s v="Exp3"/>
    <n v="300147"/>
    <n v="147"/>
    <x v="1"/>
    <x v="8"/>
    <x v="1"/>
    <d v="2014-03-25T00:00:00"/>
    <s v="None_16h"/>
    <m/>
    <m/>
    <n v="3"/>
    <n v="2"/>
    <x v="12"/>
    <n v="10"/>
    <n v="110"/>
    <n v="180"/>
    <n v="71"/>
    <n v="5"/>
    <n v="15"/>
    <m/>
    <s v="E"/>
    <n v="4"/>
    <n v="178.4"/>
    <n v="0.39798206278026904"/>
    <n v="9.3979820627802688"/>
    <n v="29"/>
    <m/>
    <m/>
    <m/>
    <s v=""/>
    <n v="9"/>
  </r>
  <r>
    <s v="Exp3"/>
    <n v="300147"/>
    <n v="147"/>
    <x v="1"/>
    <x v="8"/>
    <x v="1"/>
    <d v="2014-03-25T00:00:00"/>
    <s v="None_16h"/>
    <m/>
    <m/>
    <n v="4"/>
    <n v="1"/>
    <x v="12"/>
    <n v="10"/>
    <n v="104"/>
    <n v="181"/>
    <n v="36"/>
    <n v="5"/>
    <n v="18"/>
    <m/>
    <s v="E"/>
    <n v="4"/>
    <n v="178.4"/>
    <n v="0.20179372197309417"/>
    <n v="9.201793721973095"/>
    <n v="32"/>
    <m/>
    <m/>
    <m/>
    <s v=""/>
    <n v="9"/>
  </r>
  <r>
    <s v="Exp3"/>
    <n v="300268"/>
    <n v="268"/>
    <x v="1"/>
    <x v="8"/>
    <x v="1"/>
    <d v="2014-03-25T00:00:00"/>
    <s v="None_16h"/>
    <m/>
    <n v="268"/>
    <n v="1"/>
    <n v="2"/>
    <x v="12"/>
    <n v="10"/>
    <n v="130"/>
    <m/>
    <n v="177"/>
    <n v="5"/>
    <n v="17"/>
    <m/>
    <s v="DR"/>
    <n v="4"/>
    <n v="178.4"/>
    <n v="0.99215246636771293"/>
    <n v="9.9921524663677133"/>
    <n v="31"/>
    <m/>
    <m/>
    <m/>
    <s v=""/>
    <n v="9"/>
  </r>
  <r>
    <s v="Exp3"/>
    <n v="300268"/>
    <n v="268"/>
    <x v="1"/>
    <x v="8"/>
    <x v="1"/>
    <d v="2014-03-25T00:00:00"/>
    <s v="None_16h"/>
    <m/>
    <m/>
    <n v="2"/>
    <n v="2"/>
    <x v="12"/>
    <n v="10"/>
    <n v="130"/>
    <n v="195"/>
    <n v="119"/>
    <n v="6"/>
    <n v="16"/>
    <m/>
    <s v="E"/>
    <n v="4"/>
    <n v="178.4"/>
    <n v="0.6670403587443946"/>
    <n v="9.6670403587443943"/>
    <n v="31"/>
    <m/>
    <m/>
    <m/>
    <s v=""/>
    <n v="9"/>
  </r>
  <r>
    <s v="Exp3"/>
    <n v="300268"/>
    <n v="268"/>
    <x v="1"/>
    <x v="8"/>
    <x v="1"/>
    <d v="2014-03-25T00:00:00"/>
    <s v="None_16h"/>
    <m/>
    <m/>
    <n v="3"/>
    <n v="6"/>
    <x v="12"/>
    <n v="10"/>
    <n v="104"/>
    <n v="166"/>
    <n v="35"/>
    <n v="7"/>
    <n v="17"/>
    <m/>
    <s v="E"/>
    <n v="4"/>
    <n v="178.4"/>
    <n v="0.19618834080717487"/>
    <n v="9.1961883408071756"/>
    <n v="33"/>
    <m/>
    <m/>
    <m/>
    <s v=""/>
    <n v="9"/>
  </r>
  <r>
    <s v="Exp3"/>
    <n v="300069"/>
    <n v="69"/>
    <x v="1"/>
    <x v="8"/>
    <x v="1"/>
    <d v="2014-04-01T00:00:00"/>
    <s v="None_16h"/>
    <m/>
    <n v="69"/>
    <n v="1"/>
    <n v="4"/>
    <x v="6"/>
    <n v="11"/>
    <n v="123"/>
    <m/>
    <n v="62"/>
    <n v="5"/>
    <n v="19"/>
    <m/>
    <s v="DR"/>
    <n v="12"/>
    <n v="178.5"/>
    <n v="0.34733893557422968"/>
    <n v="10.34733893557423"/>
    <n v="34"/>
    <m/>
    <m/>
    <m/>
    <s v=""/>
    <n v="10"/>
  </r>
  <r>
    <s v="Exp3"/>
    <n v="300069"/>
    <n v="69"/>
    <x v="1"/>
    <x v="8"/>
    <x v="1"/>
    <d v="2014-04-01T00:00:00"/>
    <s v="None_16h"/>
    <m/>
    <m/>
    <n v="2"/>
    <n v="4"/>
    <x v="6"/>
    <n v="11"/>
    <n v="110"/>
    <n v="173"/>
    <n v="159"/>
    <n v="4"/>
    <n v="20"/>
    <m/>
    <s v="DR"/>
    <n v="13"/>
    <n v="178.5"/>
    <n v="0.89075630252100846"/>
    <n v="10.890756302521009"/>
    <n v="34"/>
    <m/>
    <m/>
    <m/>
    <s v=""/>
    <n v="10"/>
  </r>
  <r>
    <s v="Exp3"/>
    <n v="300069"/>
    <n v="69"/>
    <x v="1"/>
    <x v="8"/>
    <x v="1"/>
    <d v="2014-04-01T00:00:00"/>
    <s v="None_16h"/>
    <m/>
    <m/>
    <n v="3"/>
    <n v="5"/>
    <x v="6"/>
    <n v="11"/>
    <n v="114"/>
    <n v="170"/>
    <n v="82"/>
    <n v="4"/>
    <n v="19"/>
    <m/>
    <s v="DR"/>
    <n v="14"/>
    <n v="178.5"/>
    <n v="0.45938375350140054"/>
    <n v="10.459383753501401"/>
    <n v="33"/>
    <m/>
    <m/>
    <m/>
    <s v=""/>
    <n v="10"/>
  </r>
  <r>
    <s v="Exp3"/>
    <n v="300126"/>
    <n v="126"/>
    <x v="1"/>
    <x v="8"/>
    <x v="1"/>
    <d v="2014-04-01T00:00:00"/>
    <s v="None_16h"/>
    <m/>
    <n v="126"/>
    <n v="1"/>
    <n v="2"/>
    <x v="6"/>
    <n v="11"/>
    <n v="120"/>
    <m/>
    <n v="123"/>
    <n v="5"/>
    <n v="18"/>
    <m/>
    <s v="DR"/>
    <n v="9"/>
    <n v="178.5"/>
    <n v="0.68907563025210083"/>
    <n v="10.6890756302521"/>
    <n v="33"/>
    <m/>
    <m/>
    <m/>
    <s v=""/>
    <n v="10"/>
  </r>
  <r>
    <s v="Exp3"/>
    <n v="300126"/>
    <n v="126"/>
    <x v="1"/>
    <x v="8"/>
    <x v="1"/>
    <d v="2014-04-01T00:00:00"/>
    <s v="None_16h"/>
    <m/>
    <m/>
    <n v="2"/>
    <n v="4"/>
    <x v="6"/>
    <n v="11"/>
    <n v="121"/>
    <n v="190"/>
    <n v="82"/>
    <n v="4"/>
    <n v="18"/>
    <m/>
    <s v="DR"/>
    <n v="10"/>
    <n v="178.5"/>
    <n v="0.45938375350140054"/>
    <n v="10.459383753501401"/>
    <n v="32"/>
    <m/>
    <m/>
    <m/>
    <s v=""/>
    <n v="10"/>
  </r>
  <r>
    <s v="Exp3"/>
    <n v="300126"/>
    <n v="126"/>
    <x v="1"/>
    <x v="8"/>
    <x v="1"/>
    <d v="2014-04-01T00:00:00"/>
    <s v="None_16h"/>
    <m/>
    <m/>
    <n v="3"/>
    <n v="2"/>
    <x v="12"/>
    <n v="10"/>
    <n v="109"/>
    <n v="180"/>
    <n v="106"/>
    <n v="5"/>
    <n v="17"/>
    <m/>
    <s v="DR"/>
    <n v="11"/>
    <n v="178.4"/>
    <n v="0.59417040358744388"/>
    <n v="9.5941704035874444"/>
    <n v="31"/>
    <m/>
    <m/>
    <m/>
    <s v=""/>
    <n v="9"/>
  </r>
  <r>
    <s v="Exp3"/>
    <n v="300275"/>
    <n v="275"/>
    <x v="1"/>
    <x v="8"/>
    <x v="1"/>
    <d v="2014-04-01T00:00:00"/>
    <s v="None_16h"/>
    <m/>
    <n v="275"/>
    <n v="1"/>
    <n v="2"/>
    <x v="6"/>
    <n v="11"/>
    <n v="120"/>
    <m/>
    <n v="75"/>
    <n v="4"/>
    <n v="18"/>
    <m/>
    <s v="DR"/>
    <n v="5"/>
    <n v="178.5"/>
    <n v="0.42016806722689076"/>
    <n v="10.420168067226891"/>
    <n v="32"/>
    <m/>
    <m/>
    <m/>
    <s v=""/>
    <n v="10"/>
  </r>
  <r>
    <s v="Exp3"/>
    <n v="300275"/>
    <n v="275"/>
    <x v="1"/>
    <x v="8"/>
    <x v="1"/>
    <d v="2014-04-01T00:00:00"/>
    <s v="None_16h"/>
    <m/>
    <m/>
    <n v="2"/>
    <n v="3"/>
    <x v="12"/>
    <n v="10"/>
    <n v="118"/>
    <n v="175"/>
    <n v="61"/>
    <n v="4"/>
    <n v="17"/>
    <m/>
    <s v="DR"/>
    <n v="6"/>
    <n v="178.4"/>
    <n v="0.34192825112107622"/>
    <n v="9.3419282511210771"/>
    <n v="30"/>
    <m/>
    <m/>
    <m/>
    <s v=""/>
    <n v="9"/>
  </r>
  <r>
    <s v="Exp3"/>
    <n v="300275"/>
    <n v="275"/>
    <x v="1"/>
    <x v="8"/>
    <x v="1"/>
    <d v="2014-04-01T00:00:00"/>
    <s v="None_16h"/>
    <m/>
    <m/>
    <n v="3"/>
    <n v="5"/>
    <x v="12"/>
    <n v="10"/>
    <n v="119"/>
    <n v="182"/>
    <n v="120"/>
    <n v="5"/>
    <n v="17"/>
    <m/>
    <s v="DR"/>
    <n v="7"/>
    <n v="178.4"/>
    <n v="0.67264573991031384"/>
    <n v="9.6726457399103136"/>
    <n v="31"/>
    <m/>
    <m/>
    <m/>
    <s v=""/>
    <n v="9"/>
  </r>
  <r>
    <s v="Exp3"/>
    <n v="300275"/>
    <n v="275"/>
    <x v="1"/>
    <x v="8"/>
    <x v="1"/>
    <d v="2014-04-01T00:00:00"/>
    <s v="None_16h"/>
    <m/>
    <m/>
    <n v="4"/>
    <n v="2"/>
    <x v="12"/>
    <n v="10"/>
    <n v="106"/>
    <n v="171"/>
    <n v="51"/>
    <n v="6"/>
    <n v="12"/>
    <m/>
    <s v="V"/>
    <n v="8"/>
    <n v="178.4"/>
    <n v="0.2858744394618834"/>
    <n v="9.2858744394618835"/>
    <n v="27"/>
    <m/>
    <m/>
    <m/>
    <s v=""/>
    <n v="9"/>
  </r>
  <r>
    <s v="Exp3"/>
    <n v="300020"/>
    <n v="20"/>
    <x v="1"/>
    <x v="8"/>
    <x v="1"/>
    <d v="2014-04-09T00:00:00"/>
    <s v="None_16h"/>
    <m/>
    <n v="20"/>
    <n v="1"/>
    <n v="2"/>
    <x v="7"/>
    <n v="12"/>
    <n v="114"/>
    <m/>
    <n v="122"/>
    <n v="4"/>
    <n v="20"/>
    <m/>
    <s v="DR"/>
    <m/>
    <n v="178.5"/>
    <n v="0.68347338935574231"/>
    <n v="11.683473389355742"/>
    <n v="35"/>
    <m/>
    <m/>
    <m/>
    <s v=""/>
    <n v="11"/>
  </r>
  <r>
    <s v="Exp3"/>
    <n v="300020"/>
    <n v="20"/>
    <x v="1"/>
    <x v="8"/>
    <x v="1"/>
    <d v="2014-04-09T00:00:00"/>
    <s v="None_16h"/>
    <m/>
    <m/>
    <n v="2"/>
    <n v="3"/>
    <x v="7"/>
    <n v="12"/>
    <n v="121"/>
    <n v="187"/>
    <n v="89"/>
    <n v="4"/>
    <n v="20"/>
    <m/>
    <s v="DR"/>
    <m/>
    <n v="178.5"/>
    <n v="0.49859943977591037"/>
    <n v="11.49859943977591"/>
    <n v="35"/>
    <m/>
    <m/>
    <m/>
    <s v=""/>
    <n v="11"/>
  </r>
  <r>
    <s v="Exp3"/>
    <n v="300020"/>
    <n v="20"/>
    <x v="1"/>
    <x v="8"/>
    <x v="1"/>
    <d v="2014-04-09T00:00:00"/>
    <s v="None_16h"/>
    <m/>
    <m/>
    <n v="3"/>
    <n v="1"/>
    <x v="6"/>
    <n v="11"/>
    <n v="115"/>
    <n v="192"/>
    <n v="131"/>
    <m/>
    <m/>
    <m/>
    <m/>
    <m/>
    <n v="178.5"/>
    <n v="0.73389355742296913"/>
    <n v="10.733893557422968"/>
    <s v=""/>
    <m/>
    <m/>
    <m/>
    <s v=""/>
    <n v="10"/>
  </r>
  <r>
    <s v="Exp3"/>
    <n v="300020"/>
    <n v="20"/>
    <x v="1"/>
    <x v="8"/>
    <x v="1"/>
    <d v="2014-04-09T00:00:00"/>
    <s v="None_16h"/>
    <m/>
    <m/>
    <n v="4"/>
    <n v="1"/>
    <x v="6"/>
    <n v="11"/>
    <n v="108"/>
    <n v="167"/>
    <n v="65"/>
    <n v="5"/>
    <n v="18"/>
    <m/>
    <s v="DR"/>
    <m/>
    <n v="178.5"/>
    <n v="0.36414565826330531"/>
    <n v="10.364145658263306"/>
    <n v="33"/>
    <m/>
    <m/>
    <m/>
    <s v=""/>
    <n v="10"/>
  </r>
  <r>
    <s v="Exp3"/>
    <n v="300204"/>
    <n v="204"/>
    <x v="1"/>
    <x v="8"/>
    <x v="1"/>
    <d v="2014-04-09T00:00:00"/>
    <s v="None_16h"/>
    <m/>
    <n v="204"/>
    <n v="1"/>
    <n v="6"/>
    <x v="6"/>
    <n v="11"/>
    <n v="128"/>
    <m/>
    <n v="72"/>
    <n v="4"/>
    <n v="23"/>
    <m/>
    <s v="TS"/>
    <m/>
    <n v="178.5"/>
    <n v="0.40336134453781514"/>
    <n v="10.403361344537815"/>
    <n v="37"/>
    <m/>
    <m/>
    <m/>
    <s v=""/>
    <n v="10"/>
  </r>
  <r>
    <s v="Exp3"/>
    <n v="300204"/>
    <n v="204"/>
    <x v="1"/>
    <x v="8"/>
    <x v="1"/>
    <d v="2014-04-09T00:00:00"/>
    <s v="None_16h"/>
    <m/>
    <m/>
    <n v="2"/>
    <n v="12"/>
    <x v="7"/>
    <n v="12"/>
    <n v="108"/>
    <n v="170"/>
    <n v="127"/>
    <n v="5"/>
    <n v="21"/>
    <m/>
    <s v="TS"/>
    <m/>
    <n v="178.5"/>
    <n v="0.71148459383753504"/>
    <n v="11.711484593837534"/>
    <n v="37"/>
    <m/>
    <m/>
    <m/>
    <s v=""/>
    <n v="11"/>
  </r>
  <r>
    <s v="Exp3"/>
    <n v="300204"/>
    <n v="204"/>
    <x v="1"/>
    <x v="8"/>
    <x v="1"/>
    <d v="2014-04-09T00:00:00"/>
    <s v="None_16h"/>
    <m/>
    <m/>
    <n v="3"/>
    <n v="0"/>
    <x v="12"/>
    <n v="10"/>
    <n v="75"/>
    <n v="132"/>
    <n v="76"/>
    <n v="5"/>
    <n v="9"/>
    <m/>
    <s v="V"/>
    <m/>
    <n v="178.4"/>
    <n v="0.42600896860986548"/>
    <n v="9.4260089686098656"/>
    <n v="23"/>
    <m/>
    <m/>
    <m/>
    <s v=""/>
    <n v="9"/>
  </r>
  <r>
    <s v="Exp3"/>
    <n v="300325"/>
    <n v="325"/>
    <x v="1"/>
    <x v="8"/>
    <x v="1"/>
    <d v="2014-04-09T00:00:00"/>
    <s v="None_16h"/>
    <m/>
    <n v="325"/>
    <n v="1"/>
    <n v="4"/>
    <x v="6"/>
    <n v="11"/>
    <n v="132"/>
    <m/>
    <n v="36"/>
    <n v="4"/>
    <n v="20"/>
    <m/>
    <s v="TS"/>
    <m/>
    <n v="178.5"/>
    <n v="0.20168067226890757"/>
    <n v="10.201680672268907"/>
    <n v="34"/>
    <m/>
    <m/>
    <m/>
    <s v=""/>
    <n v="10"/>
  </r>
  <r>
    <s v="Exp3"/>
    <n v="300325"/>
    <n v="325"/>
    <x v="1"/>
    <x v="8"/>
    <x v="1"/>
    <d v="2014-04-09T00:00:00"/>
    <s v="None_16h"/>
    <m/>
    <m/>
    <n v="2"/>
    <n v="10"/>
    <x v="12"/>
    <n v="10"/>
    <n v="125"/>
    <n v="127"/>
    <n v="72"/>
    <n v="4"/>
    <n v="19"/>
    <m/>
    <s v="DR"/>
    <m/>
    <n v="178.4"/>
    <n v="0.40358744394618834"/>
    <n v="9.4035874439461882"/>
    <n v="32"/>
    <m/>
    <m/>
    <m/>
    <s v=""/>
    <n v="9"/>
  </r>
  <r>
    <s v="Exp3"/>
    <n v="300325"/>
    <n v="325"/>
    <x v="1"/>
    <x v="8"/>
    <x v="1"/>
    <d v="2014-04-09T00:00:00"/>
    <s v="None_16h"/>
    <m/>
    <m/>
    <n v="3"/>
    <n v="3"/>
    <x v="12"/>
    <n v="10"/>
    <n v="124"/>
    <n v="175"/>
    <n v="167"/>
    <n v="4"/>
    <n v="20"/>
    <n v="11"/>
    <s v="TS"/>
    <m/>
    <n v="178.4"/>
    <n v="0.93609865470852016"/>
    <n v="9.9360986547085197"/>
    <n v="33"/>
    <m/>
    <m/>
    <m/>
    <s v=""/>
    <n v="9"/>
  </r>
  <r>
    <s v="Exp3"/>
    <n v="300325"/>
    <n v="325"/>
    <x v="1"/>
    <x v="8"/>
    <x v="1"/>
    <d v="2014-04-09T00:00:00"/>
    <s v="None_16h"/>
    <m/>
    <m/>
    <n v="4"/>
    <n v="4"/>
    <x v="12"/>
    <n v="10"/>
    <n v="123"/>
    <n v="163"/>
    <n v="100"/>
    <n v="5"/>
    <n v="22"/>
    <m/>
    <s v="DR"/>
    <m/>
    <n v="178.4"/>
    <n v="0.5605381165919282"/>
    <n v="9.5605381165919283"/>
    <n v="36"/>
    <m/>
    <m/>
    <m/>
    <s v=""/>
    <n v="9"/>
  </r>
  <r>
    <s v="Exp3"/>
    <n v="300330"/>
    <n v="330"/>
    <x v="1"/>
    <x v="8"/>
    <x v="1"/>
    <d v="2014-05-16T00:00:00"/>
    <s v="None_16h"/>
    <m/>
    <n v="330"/>
    <n v="1"/>
    <m/>
    <x v="1"/>
    <m/>
    <n v="380"/>
    <m/>
    <n v="100"/>
    <m/>
    <n v="16"/>
    <m/>
    <m/>
    <m/>
    <n v="178.5"/>
    <n v="0"/>
    <n v="16"/>
    <n v="32"/>
    <n v="160"/>
    <n v="170"/>
    <m/>
    <s v="FLN"/>
    <n v="16"/>
  </r>
  <r>
    <s v="Exp3"/>
    <n v="300330"/>
    <n v="330"/>
    <x v="1"/>
    <x v="8"/>
    <x v="1"/>
    <d v="2014-05-16T00:00:00"/>
    <s v="None_16h"/>
    <m/>
    <m/>
    <n v="2"/>
    <m/>
    <x v="1"/>
    <m/>
    <n v="273"/>
    <m/>
    <m/>
    <m/>
    <m/>
    <m/>
    <m/>
    <m/>
    <n v="178.5"/>
    <n v="0"/>
    <n v="16"/>
    <s v=""/>
    <n v="142"/>
    <n v="168"/>
    <m/>
    <s v="FLN"/>
    <n v="16"/>
  </r>
  <r>
    <s v="Exp3"/>
    <n v="300330"/>
    <n v="330"/>
    <x v="1"/>
    <x v="8"/>
    <x v="1"/>
    <d v="2014-05-16T00:00:00"/>
    <s v="None_16h"/>
    <m/>
    <m/>
    <n v="3"/>
    <m/>
    <x v="9"/>
    <m/>
    <n v="437"/>
    <m/>
    <n v="62"/>
    <m/>
    <n v="25"/>
    <m/>
    <m/>
    <m/>
    <n v="178.5"/>
    <n v="0"/>
    <n v="12"/>
    <n v="37"/>
    <n v="120"/>
    <n v="158"/>
    <m/>
    <s v="FLN"/>
    <n v="12"/>
  </r>
  <r>
    <s v="Exp3"/>
    <n v="300330"/>
    <n v="330"/>
    <x v="1"/>
    <x v="8"/>
    <x v="1"/>
    <d v="2014-05-16T00:00:00"/>
    <s v="None_16h"/>
    <m/>
    <m/>
    <n v="4"/>
    <m/>
    <x v="1"/>
    <m/>
    <n v="275"/>
    <m/>
    <n v="103"/>
    <m/>
    <m/>
    <m/>
    <m/>
    <m/>
    <n v="178.5"/>
    <n v="0"/>
    <n v="16"/>
    <s v=""/>
    <n v="152"/>
    <n v="170"/>
    <m/>
    <s v="FLN"/>
    <n v="16"/>
  </r>
  <r>
    <s v="Exp3"/>
    <n v="300076"/>
    <n v="76"/>
    <x v="1"/>
    <x v="8"/>
    <x v="1"/>
    <d v="2014-05-21T00:00:00"/>
    <s v="None_16h"/>
    <m/>
    <n v="76"/>
    <n v="1"/>
    <m/>
    <x v="4"/>
    <m/>
    <n v="363"/>
    <m/>
    <m/>
    <m/>
    <n v="24"/>
    <m/>
    <m/>
    <n v="3"/>
    <n v="178.5"/>
    <n v="0"/>
    <n v="14"/>
    <n v="38"/>
    <m/>
    <m/>
    <m/>
    <s v="FLN"/>
    <n v="14"/>
  </r>
  <r>
    <s v="Exp3"/>
    <n v="300076"/>
    <n v="76"/>
    <x v="1"/>
    <x v="8"/>
    <x v="1"/>
    <d v="2014-05-21T00:00:00"/>
    <s v="None_16h"/>
    <m/>
    <m/>
    <n v="2"/>
    <m/>
    <x v="1"/>
    <m/>
    <n v="335"/>
    <m/>
    <m/>
    <m/>
    <n v="19"/>
    <m/>
    <m/>
    <n v="3"/>
    <n v="178.5"/>
    <n v="0"/>
    <n v="16"/>
    <n v="35"/>
    <m/>
    <m/>
    <m/>
    <s v="FLN"/>
    <n v="16"/>
  </r>
  <r>
    <s v="Exp3"/>
    <n v="300076"/>
    <n v="76"/>
    <x v="1"/>
    <x v="8"/>
    <x v="1"/>
    <d v="2014-05-21T00:00:00"/>
    <s v="None_16h"/>
    <m/>
    <m/>
    <n v="3"/>
    <m/>
    <x v="10"/>
    <m/>
    <n v="333"/>
    <m/>
    <m/>
    <m/>
    <n v="22"/>
    <m/>
    <m/>
    <n v="3"/>
    <n v="178.5"/>
    <n v="0"/>
    <n v="18"/>
    <n v="40"/>
    <m/>
    <m/>
    <m/>
    <s v="FLN"/>
    <n v="18"/>
  </r>
  <r>
    <s v="Exp3"/>
    <n v="300076"/>
    <n v="76"/>
    <x v="1"/>
    <x v="8"/>
    <x v="1"/>
    <d v="2014-05-21T00:00:00"/>
    <s v="None_16h"/>
    <m/>
    <m/>
    <n v="4"/>
    <m/>
    <x v="1"/>
    <m/>
    <n v="310"/>
    <m/>
    <m/>
    <m/>
    <n v="21"/>
    <m/>
    <m/>
    <n v="2"/>
    <n v="178.5"/>
    <n v="0"/>
    <n v="16"/>
    <n v="37"/>
    <m/>
    <m/>
    <m/>
    <s v="FLN"/>
    <n v="16"/>
  </r>
  <r>
    <s v="Exp3"/>
    <n v="300153"/>
    <n v="153"/>
    <x v="1"/>
    <x v="8"/>
    <x v="1"/>
    <d v="2014-05-21T00:00:00"/>
    <s v="None_16h"/>
    <d v="2014-05-21T00:00:00"/>
    <n v="153"/>
    <n v="1"/>
    <m/>
    <x v="1"/>
    <m/>
    <n v="415"/>
    <m/>
    <m/>
    <m/>
    <n v="22"/>
    <m/>
    <m/>
    <n v="3"/>
    <n v="178.5"/>
    <n v="0"/>
    <n v="16"/>
    <n v="38"/>
    <m/>
    <m/>
    <m/>
    <s v="FLN"/>
    <n v="16"/>
  </r>
  <r>
    <s v="Exp3"/>
    <n v="300153"/>
    <n v="153"/>
    <x v="1"/>
    <x v="8"/>
    <x v="1"/>
    <d v="2014-05-21T00:00:00"/>
    <s v="None_16h"/>
    <m/>
    <m/>
    <n v="2"/>
    <m/>
    <x v="5"/>
    <m/>
    <n v="354"/>
    <m/>
    <m/>
    <m/>
    <n v="24"/>
    <m/>
    <m/>
    <n v="2"/>
    <n v="178.5"/>
    <n v="0"/>
    <n v="15"/>
    <n v="39"/>
    <m/>
    <m/>
    <m/>
    <s v="FLN"/>
    <n v="15"/>
  </r>
  <r>
    <s v="Exp3"/>
    <n v="300153"/>
    <n v="153"/>
    <x v="1"/>
    <x v="8"/>
    <x v="1"/>
    <d v="2014-05-21T00:00:00"/>
    <s v="None_16h"/>
    <m/>
    <m/>
    <n v="3"/>
    <m/>
    <x v="1"/>
    <m/>
    <n v="420"/>
    <m/>
    <m/>
    <m/>
    <n v="21"/>
    <m/>
    <m/>
    <n v="3"/>
    <n v="178.5"/>
    <n v="0"/>
    <n v="16"/>
    <n v="37"/>
    <m/>
    <m/>
    <m/>
    <s v="FLN"/>
    <n v="16"/>
  </r>
  <r>
    <s v="Exp3"/>
    <n v="300153"/>
    <n v="153"/>
    <x v="1"/>
    <x v="8"/>
    <x v="1"/>
    <d v="2014-05-21T00:00:00"/>
    <s v="None_16h"/>
    <m/>
    <m/>
    <n v="4"/>
    <m/>
    <x v="1"/>
    <m/>
    <n v="416"/>
    <m/>
    <m/>
    <m/>
    <n v="22"/>
    <m/>
    <m/>
    <n v="3"/>
    <n v="178.5"/>
    <n v="0"/>
    <n v="16"/>
    <n v="38"/>
    <m/>
    <m/>
    <m/>
    <s v="FLN"/>
    <n v="16"/>
  </r>
  <r>
    <s v="Exp3"/>
    <n v="300197"/>
    <n v="197"/>
    <x v="1"/>
    <x v="8"/>
    <x v="1"/>
    <d v="2014-05-21T00:00:00"/>
    <s v="None_16h"/>
    <m/>
    <n v="197"/>
    <n v="1"/>
    <m/>
    <x v="2"/>
    <m/>
    <n v="383"/>
    <m/>
    <m/>
    <m/>
    <n v="20"/>
    <m/>
    <m/>
    <n v="3"/>
    <n v="178.5"/>
    <n v="0"/>
    <n v="13"/>
    <n v="33"/>
    <m/>
    <m/>
    <m/>
    <s v="FLN"/>
    <n v="13"/>
  </r>
  <r>
    <s v="Exp3"/>
    <n v="300197"/>
    <n v="197"/>
    <x v="1"/>
    <x v="8"/>
    <x v="1"/>
    <d v="2014-05-21T00:00:00"/>
    <s v="None_16h"/>
    <m/>
    <m/>
    <n v="2"/>
    <m/>
    <x v="2"/>
    <m/>
    <n v="345"/>
    <m/>
    <m/>
    <m/>
    <n v="18"/>
    <m/>
    <m/>
    <n v="3"/>
    <n v="178.5"/>
    <n v="0"/>
    <n v="13"/>
    <n v="31"/>
    <m/>
    <m/>
    <m/>
    <s v="FLN"/>
    <n v="13"/>
  </r>
  <r>
    <s v="Exp3"/>
    <n v="300197"/>
    <n v="197"/>
    <x v="1"/>
    <x v="8"/>
    <x v="1"/>
    <d v="2014-05-21T00:00:00"/>
    <s v="None_16h"/>
    <m/>
    <m/>
    <n v="3"/>
    <m/>
    <x v="1"/>
    <m/>
    <n v="405"/>
    <m/>
    <m/>
    <m/>
    <n v="20"/>
    <m/>
    <m/>
    <n v="3"/>
    <n v="178.5"/>
    <n v="0"/>
    <n v="16"/>
    <n v="36"/>
    <m/>
    <m/>
    <m/>
    <s v="FLN"/>
    <n v="16"/>
  </r>
  <r>
    <s v="Exp3"/>
    <n v="300197"/>
    <n v="197"/>
    <x v="1"/>
    <x v="8"/>
    <x v="1"/>
    <d v="2014-05-21T00:00:00"/>
    <s v="None_16h"/>
    <m/>
    <m/>
    <n v="4"/>
    <m/>
    <x v="4"/>
    <m/>
    <n v="420"/>
    <m/>
    <m/>
    <m/>
    <n v="22"/>
    <m/>
    <m/>
    <n v="3"/>
    <n v="178.5"/>
    <n v="0"/>
    <n v="14"/>
    <n v="36"/>
    <m/>
    <m/>
    <m/>
    <s v="FLN"/>
    <n v="14"/>
  </r>
  <r>
    <s v="Exp3"/>
    <n v="300293"/>
    <n v="293"/>
    <x v="1"/>
    <x v="8"/>
    <x v="1"/>
    <d v="2014-05-21T00:00:00"/>
    <s v="None_16h"/>
    <m/>
    <n v="293"/>
    <n v="1"/>
    <m/>
    <x v="1"/>
    <m/>
    <n v="290"/>
    <m/>
    <m/>
    <m/>
    <n v="19"/>
    <m/>
    <m/>
    <n v="3"/>
    <n v="178.5"/>
    <n v="0"/>
    <n v="16"/>
    <n v="35"/>
    <m/>
    <m/>
    <m/>
    <s v="FLN"/>
    <n v="16"/>
  </r>
  <r>
    <s v="Exp3"/>
    <n v="300293"/>
    <n v="293"/>
    <x v="1"/>
    <x v="8"/>
    <x v="1"/>
    <d v="2014-05-21T00:00:00"/>
    <s v="None_16h"/>
    <m/>
    <m/>
    <n v="2"/>
    <m/>
    <x v="5"/>
    <m/>
    <n v="280"/>
    <m/>
    <m/>
    <m/>
    <n v="21"/>
    <m/>
    <m/>
    <n v="2"/>
    <n v="178.5"/>
    <n v="0"/>
    <n v="15"/>
    <n v="36"/>
    <m/>
    <m/>
    <m/>
    <s v="FLN"/>
    <n v="15"/>
  </r>
  <r>
    <s v="Exp3"/>
    <n v="300293"/>
    <n v="293"/>
    <x v="1"/>
    <x v="8"/>
    <x v="1"/>
    <d v="2014-05-21T00:00:00"/>
    <s v="None_16h"/>
    <m/>
    <m/>
    <n v="3"/>
    <m/>
    <x v="1"/>
    <m/>
    <n v="280"/>
    <m/>
    <m/>
    <m/>
    <n v="20"/>
    <m/>
    <m/>
    <n v="2"/>
    <n v="178.5"/>
    <n v="0"/>
    <n v="16"/>
    <n v="36"/>
    <m/>
    <m/>
    <m/>
    <s v="FLN"/>
    <n v="16"/>
  </r>
  <r>
    <s v="Exp3"/>
    <n v="300086"/>
    <n v="86"/>
    <x v="1"/>
    <x v="8"/>
    <x v="1"/>
    <d v="2014-07-22T00:00:00"/>
    <s v="None_16h"/>
    <m/>
    <n v="86"/>
    <n v="1"/>
    <m/>
    <x v="5"/>
    <m/>
    <n v="335"/>
    <m/>
    <m/>
    <m/>
    <n v="22"/>
    <m/>
    <m/>
    <n v="4"/>
    <n v="178.5"/>
    <n v="0"/>
    <n v="15"/>
    <n v="37"/>
    <m/>
    <m/>
    <m/>
    <s v="FLN"/>
    <n v="15"/>
  </r>
  <r>
    <s v="Exp3"/>
    <n v="300086"/>
    <n v="86"/>
    <x v="1"/>
    <x v="8"/>
    <x v="1"/>
    <d v="2014-07-22T00:00:00"/>
    <s v="None_16h"/>
    <m/>
    <m/>
    <n v="2"/>
    <m/>
    <x v="4"/>
    <m/>
    <n v="390"/>
    <m/>
    <m/>
    <m/>
    <n v="22"/>
    <m/>
    <m/>
    <n v="4"/>
    <n v="178.5"/>
    <n v="0"/>
    <n v="14"/>
    <n v="36"/>
    <m/>
    <m/>
    <m/>
    <s v="FLN"/>
    <n v="14"/>
  </r>
  <r>
    <s v="Exp3"/>
    <n v="300030"/>
    <n v="30"/>
    <x v="1"/>
    <x v="8"/>
    <x v="10"/>
    <d v="2014-02-04T00:00:00"/>
    <s v="None_16h"/>
    <m/>
    <n v="30"/>
    <n v="1"/>
    <n v="0"/>
    <x v="22"/>
    <n v="2"/>
    <m/>
    <m/>
    <m/>
    <n v="4"/>
    <n v="2"/>
    <m/>
    <s v="V"/>
    <m/>
    <n v="143"/>
    <n v="0.8601398601398601"/>
    <n v="0.8601398601398601"/>
    <n v="6"/>
    <m/>
    <m/>
    <m/>
    <s v=""/>
    <n v="0"/>
  </r>
  <r>
    <s v="Exp3"/>
    <n v="300030"/>
    <n v="30"/>
    <x v="1"/>
    <x v="8"/>
    <x v="10"/>
    <d v="2014-02-04T00:00:00"/>
    <s v="None_16h"/>
    <m/>
    <m/>
    <n v="2"/>
    <n v="0"/>
    <x v="22"/>
    <n v="2"/>
    <m/>
    <m/>
    <n v="123"/>
    <n v="4"/>
    <n v="2"/>
    <m/>
    <s v="V"/>
    <m/>
    <n v="143"/>
    <n v="0.8601398601398601"/>
    <n v="0.8601398601398601"/>
    <n v="6"/>
    <m/>
    <m/>
    <m/>
    <s v=""/>
    <n v="0"/>
  </r>
  <r>
    <s v="Exp3"/>
    <n v="300167"/>
    <n v="167"/>
    <x v="1"/>
    <x v="8"/>
    <x v="10"/>
    <d v="2014-02-04T00:00:00"/>
    <s v="None_16h"/>
    <m/>
    <n v="167"/>
    <n v="1"/>
    <n v="0"/>
    <x v="22"/>
    <n v="2"/>
    <m/>
    <m/>
    <m/>
    <n v="3"/>
    <n v="2"/>
    <m/>
    <s v="V"/>
    <m/>
    <n v="143"/>
    <n v="0.76588164431780803"/>
    <n v="0.76588164431780803"/>
    <n v="5"/>
    <m/>
    <m/>
    <m/>
    <s v=""/>
    <n v="0"/>
  </r>
  <r>
    <s v="Exp3"/>
    <n v="300167"/>
    <n v="167"/>
    <x v="1"/>
    <x v="8"/>
    <x v="10"/>
    <d v="2014-02-04T00:00:00"/>
    <s v="None_16h"/>
    <m/>
    <m/>
    <n v="2"/>
    <n v="0"/>
    <x v="21"/>
    <n v="2"/>
    <m/>
    <m/>
    <n v="144"/>
    <m/>
    <m/>
    <m/>
    <m/>
    <m/>
    <n v="204.625"/>
    <n v="0.70372632864996942"/>
    <n v="1.7037263286499695"/>
    <s v=""/>
    <m/>
    <m/>
    <m/>
    <s v=""/>
    <n v="1"/>
  </r>
  <r>
    <s v="Exp3"/>
    <n v="300167"/>
    <n v="167"/>
    <x v="1"/>
    <x v="8"/>
    <x v="10"/>
    <d v="2014-02-04T00:00:00"/>
    <s v="None_16h"/>
    <m/>
    <m/>
    <n v="3"/>
    <n v="0"/>
    <x v="22"/>
    <n v="2"/>
    <m/>
    <m/>
    <n v="138"/>
    <n v="3"/>
    <n v="2"/>
    <m/>
    <s v="V"/>
    <m/>
    <n v="143"/>
    <n v="0.965034965034965"/>
    <n v="0.965034965034965"/>
    <n v="5"/>
    <m/>
    <m/>
    <m/>
    <s v=""/>
    <n v="0"/>
  </r>
  <r>
    <s v="Exp3"/>
    <n v="300167"/>
    <n v="167"/>
    <x v="1"/>
    <x v="8"/>
    <x v="10"/>
    <d v="2014-02-04T00:00:00"/>
    <s v="None_16h"/>
    <m/>
    <m/>
    <n v="4"/>
    <n v="0"/>
    <x v="21"/>
    <n v="2"/>
    <m/>
    <m/>
    <n v="128"/>
    <m/>
    <m/>
    <m/>
    <m/>
    <m/>
    <n v="204.625"/>
    <n v="0.62553451435552843"/>
    <n v="1.6255345143555284"/>
    <s v=""/>
    <m/>
    <m/>
    <m/>
    <s v=""/>
    <n v="1"/>
  </r>
  <r>
    <s v="Exp3"/>
    <n v="300167"/>
    <n v="167"/>
    <x v="1"/>
    <x v="8"/>
    <x v="10"/>
    <d v="2014-02-04T00:00:00"/>
    <s v="None_16h"/>
    <m/>
    <m/>
    <n v="5"/>
    <n v="0"/>
    <x v="22"/>
    <n v="2"/>
    <m/>
    <m/>
    <n v="110"/>
    <m/>
    <m/>
    <m/>
    <m/>
    <m/>
    <n v="143"/>
    <n v="0.76923076923076927"/>
    <n v="0.76923076923076927"/>
    <s v=""/>
    <m/>
    <m/>
    <m/>
    <s v=""/>
    <n v="0"/>
  </r>
  <r>
    <s v="Exp3"/>
    <n v="300243"/>
    <n v="243"/>
    <x v="1"/>
    <x v="8"/>
    <x v="10"/>
    <d v="2014-02-04T00:00:00"/>
    <s v="None_16h"/>
    <m/>
    <n v="243"/>
    <n v="1"/>
    <n v="0"/>
    <x v="21"/>
    <n v="2"/>
    <m/>
    <m/>
    <m/>
    <n v="3"/>
    <n v="2"/>
    <m/>
    <s v="V"/>
    <m/>
    <n v="204.625"/>
    <n v="0.86209209239142037"/>
    <n v="1.8620920923914204"/>
    <n v="6"/>
    <m/>
    <m/>
    <m/>
    <s v=""/>
    <n v="1"/>
  </r>
  <r>
    <s v="Exp3"/>
    <n v="300243"/>
    <n v="243"/>
    <x v="1"/>
    <x v="8"/>
    <x v="10"/>
    <d v="2014-02-04T00:00:00"/>
    <s v="None_16h"/>
    <m/>
    <m/>
    <n v="2"/>
    <n v="0"/>
    <x v="21"/>
    <n v="2"/>
    <m/>
    <m/>
    <n v="140"/>
    <m/>
    <m/>
    <m/>
    <m/>
    <m/>
    <n v="204.625"/>
    <n v="0.68417837507635915"/>
    <n v="1.684178375076359"/>
    <s v=""/>
    <m/>
    <m/>
    <m/>
    <s v=""/>
    <n v="1"/>
  </r>
  <r>
    <s v="Exp3"/>
    <n v="300243"/>
    <n v="243"/>
    <x v="1"/>
    <x v="8"/>
    <x v="10"/>
    <d v="2014-02-04T00:00:00"/>
    <s v="None_16h"/>
    <m/>
    <m/>
    <n v="3"/>
    <n v="0"/>
    <x v="22"/>
    <n v="2"/>
    <m/>
    <m/>
    <n v="136"/>
    <m/>
    <m/>
    <m/>
    <m/>
    <m/>
    <n v="143"/>
    <n v="0.95104895104895104"/>
    <n v="0.95104895104895104"/>
    <s v=""/>
    <m/>
    <m/>
    <m/>
    <s v=""/>
    <n v="0"/>
  </r>
  <r>
    <s v="Exp3"/>
    <n v="300243"/>
    <n v="243"/>
    <x v="1"/>
    <x v="8"/>
    <x v="10"/>
    <d v="2014-02-04T00:00:00"/>
    <s v="None_16h"/>
    <m/>
    <m/>
    <n v="4"/>
    <n v="0"/>
    <x v="22"/>
    <n v="2"/>
    <m/>
    <m/>
    <n v="136"/>
    <m/>
    <m/>
    <m/>
    <m/>
    <m/>
    <n v="143"/>
    <n v="0.95104895104895104"/>
    <n v="0.95104895104895104"/>
    <s v=""/>
    <m/>
    <m/>
    <m/>
    <s v=""/>
    <n v="0"/>
  </r>
  <r>
    <s v="Exp3"/>
    <n v="300080"/>
    <n v="80"/>
    <x v="1"/>
    <x v="8"/>
    <x v="10"/>
    <d v="2014-02-11T00:00:00"/>
    <s v="None_16h"/>
    <m/>
    <n v="80"/>
    <n v="1"/>
    <n v="1"/>
    <x v="17"/>
    <n v="3"/>
    <n v="78"/>
    <m/>
    <n v="189"/>
    <n v="4"/>
    <n v="4"/>
    <m/>
    <s v="V"/>
    <m/>
    <n v="284"/>
    <n v="0.66549295774647887"/>
    <n v="2.665492957746479"/>
    <n v="10"/>
    <m/>
    <m/>
    <m/>
    <s v=""/>
    <n v="2"/>
  </r>
  <r>
    <s v="Exp3"/>
    <n v="300080"/>
    <n v="80"/>
    <x v="1"/>
    <x v="8"/>
    <x v="10"/>
    <d v="2014-02-11T00:00:00"/>
    <s v="None_16h"/>
    <m/>
    <m/>
    <n v="2"/>
    <n v="1"/>
    <x v="17"/>
    <n v="3"/>
    <n v="80"/>
    <n v="217"/>
    <n v="231"/>
    <n v="4"/>
    <n v="4"/>
    <m/>
    <s v="V"/>
    <m/>
    <n v="284"/>
    <n v="0.81338028169014087"/>
    <n v="2.813380281690141"/>
    <n v="10"/>
    <m/>
    <m/>
    <m/>
    <s v=""/>
    <n v="2"/>
  </r>
  <r>
    <s v="Exp3"/>
    <n v="300080"/>
    <n v="80"/>
    <x v="1"/>
    <x v="8"/>
    <x v="10"/>
    <d v="2014-02-11T00:00:00"/>
    <s v="None_16h"/>
    <m/>
    <m/>
    <n v="3"/>
    <n v="0"/>
    <x v="17"/>
    <n v="3"/>
    <n v="73"/>
    <n v="232"/>
    <n v="232"/>
    <n v="4"/>
    <n v="3"/>
    <m/>
    <s v="V"/>
    <m/>
    <n v="284"/>
    <n v="0.81690140845070425"/>
    <n v="2.816901408450704"/>
    <n v="9"/>
    <m/>
    <m/>
    <m/>
    <s v=""/>
    <n v="2"/>
  </r>
  <r>
    <s v="Exp3"/>
    <n v="300080"/>
    <n v="80"/>
    <x v="1"/>
    <x v="8"/>
    <x v="10"/>
    <d v="2014-02-11T00:00:00"/>
    <s v="None_16h"/>
    <m/>
    <m/>
    <n v="4"/>
    <n v="0"/>
    <x v="17"/>
    <n v="3"/>
    <n v="75"/>
    <n v="195"/>
    <n v="195"/>
    <m/>
    <m/>
    <m/>
    <m/>
    <m/>
    <n v="284"/>
    <n v="0.68661971830985913"/>
    <n v="2.686619718309859"/>
    <s v=""/>
    <m/>
    <m/>
    <m/>
    <s v=""/>
    <n v="2"/>
  </r>
  <r>
    <s v="Exp3"/>
    <n v="300164"/>
    <n v="164"/>
    <x v="1"/>
    <x v="8"/>
    <x v="10"/>
    <d v="2014-02-11T00:00:00"/>
    <s v="None_16h"/>
    <d v="2014-02-11T00:00:00"/>
    <n v="164"/>
    <n v="1"/>
    <n v="1"/>
    <x v="17"/>
    <n v="3"/>
    <n v="67"/>
    <m/>
    <m/>
    <n v="4"/>
    <n v="4"/>
    <m/>
    <s v="V"/>
    <m/>
    <n v="284"/>
    <n v="0.79997762998270616"/>
    <n v="2.7999776299827062"/>
    <n v="10"/>
    <m/>
    <m/>
    <m/>
    <s v=""/>
    <n v="2"/>
  </r>
  <r>
    <s v="Exp3"/>
    <n v="300164"/>
    <n v="164"/>
    <x v="1"/>
    <x v="8"/>
    <x v="10"/>
    <d v="2014-02-11T00:00:00"/>
    <s v="None_16h"/>
    <m/>
    <m/>
    <n v="2"/>
    <n v="1"/>
    <x v="17"/>
    <n v="3"/>
    <n v="72"/>
    <n v="202"/>
    <n v="203"/>
    <n v="4"/>
    <n v="4"/>
    <m/>
    <s v="V"/>
    <m/>
    <n v="284"/>
    <n v="0.71478873239436624"/>
    <n v="2.714788732394366"/>
    <n v="10"/>
    <m/>
    <m/>
    <m/>
    <s v=""/>
    <n v="2"/>
  </r>
  <r>
    <s v="Exp3"/>
    <n v="300164"/>
    <n v="164"/>
    <x v="1"/>
    <x v="8"/>
    <x v="10"/>
    <d v="2014-02-11T00:00:00"/>
    <s v="None_16h"/>
    <m/>
    <m/>
    <n v="3"/>
    <n v="1"/>
    <x v="17"/>
    <n v="3"/>
    <n v="69"/>
    <n v="197"/>
    <n v="201"/>
    <n v="4"/>
    <n v="3"/>
    <m/>
    <s v="V"/>
    <m/>
    <n v="284"/>
    <n v="0.70774647887323938"/>
    <n v="2.7077464788732395"/>
    <n v="9"/>
    <m/>
    <m/>
    <m/>
    <s v=""/>
    <n v="2"/>
  </r>
  <r>
    <s v="Exp3"/>
    <n v="300164"/>
    <n v="164"/>
    <x v="1"/>
    <x v="8"/>
    <x v="10"/>
    <d v="2014-02-11T00:00:00"/>
    <s v="None_16h"/>
    <m/>
    <m/>
    <n v="4"/>
    <n v="0"/>
    <x v="21"/>
    <n v="3"/>
    <n v="44"/>
    <n v="143"/>
    <n v="200"/>
    <m/>
    <m/>
    <m/>
    <m/>
    <m/>
    <n v="204.625"/>
    <n v="0.97739767868051308"/>
    <n v="1.977397678680513"/>
    <s v=""/>
    <m/>
    <m/>
    <m/>
    <s v=""/>
    <n v="1"/>
  </r>
  <r>
    <s v="Exp3"/>
    <n v="300297"/>
    <n v="297"/>
    <x v="1"/>
    <x v="8"/>
    <x v="10"/>
    <d v="2014-02-11T00:00:00"/>
    <s v="None_16h"/>
    <m/>
    <n v="297"/>
    <n v="1"/>
    <n v="1"/>
    <x v="17"/>
    <n v="3"/>
    <n v="73"/>
    <m/>
    <n v="232"/>
    <m/>
    <m/>
    <m/>
    <s v="V"/>
    <m/>
    <n v="284"/>
    <n v="0.81690140845070425"/>
    <n v="2.816901408450704"/>
    <s v=""/>
    <m/>
    <m/>
    <m/>
    <s v=""/>
    <n v="2"/>
  </r>
  <r>
    <s v="Exp3"/>
    <n v="300297"/>
    <n v="297"/>
    <x v="1"/>
    <x v="8"/>
    <x v="10"/>
    <d v="2014-02-11T00:00:00"/>
    <s v="None_16h"/>
    <m/>
    <m/>
    <n v="2"/>
    <n v="1"/>
    <x v="17"/>
    <n v="3"/>
    <n v="71"/>
    <n v="223"/>
    <n v="259"/>
    <n v="4"/>
    <n v="5"/>
    <m/>
    <s v="V"/>
    <m/>
    <n v="284"/>
    <n v="0.9119718309859155"/>
    <n v="2.9119718309859155"/>
    <n v="11"/>
    <m/>
    <m/>
    <m/>
    <s v=""/>
    <n v="2"/>
  </r>
  <r>
    <s v="Exp3"/>
    <n v="300297"/>
    <n v="297"/>
    <x v="1"/>
    <x v="8"/>
    <x v="10"/>
    <d v="2014-02-11T00:00:00"/>
    <s v="None_16h"/>
    <m/>
    <m/>
    <n v="3"/>
    <n v="1"/>
    <x v="17"/>
    <n v="3"/>
    <n v="61"/>
    <n v="185"/>
    <n v="256"/>
    <n v="4"/>
    <n v="4"/>
    <m/>
    <s v="V"/>
    <m/>
    <n v="284"/>
    <n v="0.90140845070422537"/>
    <n v="2.9014084507042255"/>
    <n v="10"/>
    <m/>
    <m/>
    <m/>
    <s v=""/>
    <n v="2"/>
  </r>
  <r>
    <s v="Exp3"/>
    <n v="300297"/>
    <n v="297"/>
    <x v="1"/>
    <x v="8"/>
    <x v="10"/>
    <d v="2014-02-11T00:00:00"/>
    <s v="None_16h"/>
    <m/>
    <m/>
    <n v="4"/>
    <n v="1"/>
    <x v="17"/>
    <n v="3"/>
    <n v="61"/>
    <n v="186"/>
    <n v="193"/>
    <m/>
    <m/>
    <m/>
    <m/>
    <m/>
    <n v="284"/>
    <n v="0.67957746478873238"/>
    <n v="2.6795774647887325"/>
    <s v=""/>
    <m/>
    <m/>
    <m/>
    <s v=""/>
    <n v="2"/>
  </r>
  <r>
    <s v="Exp3"/>
    <n v="300108"/>
    <n v="108"/>
    <x v="1"/>
    <x v="8"/>
    <x v="10"/>
    <d v="2014-02-18T00:00:00"/>
    <s v="None_16h"/>
    <m/>
    <n v="108"/>
    <n v="1"/>
    <n v="2"/>
    <x v="18"/>
    <n v="4"/>
    <n v="86"/>
    <n v="286"/>
    <n v="290"/>
    <n v="4"/>
    <n v="8"/>
    <m/>
    <s v="DR"/>
    <m/>
    <n v="310"/>
    <n v="0.93548387096774188"/>
    <n v="3.935483870967742"/>
    <n v="15"/>
    <m/>
    <m/>
    <m/>
    <s v=""/>
    <n v="3"/>
  </r>
  <r>
    <s v="Exp3"/>
    <n v="300108"/>
    <n v="108"/>
    <x v="1"/>
    <x v="8"/>
    <x v="10"/>
    <d v="2014-02-18T00:00:00"/>
    <s v="None_16h"/>
    <m/>
    <m/>
    <n v="2"/>
    <n v="2"/>
    <x v="18"/>
    <n v="4"/>
    <n v="87"/>
    <n v="276"/>
    <n v="308"/>
    <n v="4"/>
    <n v="9"/>
    <m/>
    <s v="V"/>
    <m/>
    <n v="310"/>
    <n v="0.99354838709677418"/>
    <n v="3.9935483870967743"/>
    <n v="16"/>
    <m/>
    <m/>
    <m/>
    <s v=""/>
    <n v="3"/>
  </r>
  <r>
    <s v="Exp3"/>
    <n v="300108"/>
    <n v="108"/>
    <x v="1"/>
    <x v="8"/>
    <x v="10"/>
    <d v="2014-02-18T00:00:00"/>
    <s v="None_16h"/>
    <m/>
    <m/>
    <n v="3"/>
    <n v="2"/>
    <x v="18"/>
    <n v="4"/>
    <n v="88"/>
    <m/>
    <n v="312"/>
    <n v="4"/>
    <n v="8"/>
    <m/>
    <s v="V"/>
    <m/>
    <n v="310"/>
    <n v="1.0064516129032257"/>
    <n v="4.0064516129032253"/>
    <n v="15"/>
    <m/>
    <m/>
    <m/>
    <s v=""/>
    <n v="3"/>
  </r>
  <r>
    <s v="Exp3"/>
    <n v="300139"/>
    <n v="139"/>
    <x v="1"/>
    <x v="8"/>
    <x v="10"/>
    <d v="2014-02-18T00:00:00"/>
    <s v="None_16h"/>
    <d v="2014-02-18T00:00:00"/>
    <n v="139"/>
    <n v="1"/>
    <n v="2"/>
    <x v="18"/>
    <n v="4"/>
    <n v="79"/>
    <m/>
    <n v="311"/>
    <n v="4"/>
    <n v="7"/>
    <m/>
    <s v="V"/>
    <m/>
    <n v="310"/>
    <n v="1.0032258064516129"/>
    <n v="4.0032258064516126"/>
    <n v="14"/>
    <m/>
    <m/>
    <m/>
    <s v=""/>
    <n v="3"/>
  </r>
  <r>
    <s v="Exp3"/>
    <n v="300139"/>
    <n v="139"/>
    <x v="1"/>
    <x v="8"/>
    <x v="10"/>
    <d v="2014-02-18T00:00:00"/>
    <s v="None_16h"/>
    <m/>
    <m/>
    <n v="2"/>
    <n v="2"/>
    <x v="18"/>
    <n v="4"/>
    <n v="88"/>
    <n v="261"/>
    <n v="253"/>
    <n v="4"/>
    <n v="7"/>
    <m/>
    <s v="V"/>
    <m/>
    <n v="310"/>
    <n v="0.81612903225806455"/>
    <n v="3.8161290322580648"/>
    <n v="14"/>
    <m/>
    <m/>
    <m/>
    <s v=""/>
    <n v="3"/>
  </r>
  <r>
    <s v="Exp3"/>
    <n v="300139"/>
    <n v="139"/>
    <x v="1"/>
    <x v="8"/>
    <x v="10"/>
    <d v="2014-02-18T00:00:00"/>
    <s v="None_16h"/>
    <m/>
    <m/>
    <n v="3"/>
    <n v="2"/>
    <x v="18"/>
    <n v="4"/>
    <n v="93"/>
    <n v="308"/>
    <n v="303"/>
    <n v="4"/>
    <n v="8"/>
    <m/>
    <s v="V"/>
    <m/>
    <n v="310"/>
    <n v="0.97741935483870968"/>
    <n v="3.9774193548387098"/>
    <n v="15"/>
    <m/>
    <m/>
    <m/>
    <s v=""/>
    <n v="3"/>
  </r>
  <r>
    <s v="Exp3"/>
    <n v="300139"/>
    <n v="139"/>
    <x v="1"/>
    <x v="8"/>
    <x v="10"/>
    <d v="2014-02-18T00:00:00"/>
    <s v="None_16h"/>
    <m/>
    <m/>
    <n v="4"/>
    <n v="0"/>
    <x v="18"/>
    <n v="4"/>
    <n v="84"/>
    <n v="276"/>
    <n v="277"/>
    <n v="4"/>
    <n v="8"/>
    <m/>
    <s v="DR"/>
    <m/>
    <n v="310"/>
    <n v="0.8935483870967742"/>
    <n v="3.8935483870967742"/>
    <n v="15"/>
    <m/>
    <m/>
    <m/>
    <s v=""/>
    <n v="3"/>
  </r>
  <r>
    <s v="Exp3"/>
    <n v="300225"/>
    <n v="225"/>
    <x v="1"/>
    <x v="8"/>
    <x v="10"/>
    <d v="2014-02-18T00:00:00"/>
    <s v="None_16h"/>
    <m/>
    <n v="225"/>
    <n v="1"/>
    <n v="0"/>
    <x v="18"/>
    <n v="4"/>
    <n v="94"/>
    <m/>
    <n v="219"/>
    <n v="5"/>
    <n v="10"/>
    <m/>
    <s v="DR"/>
    <m/>
    <n v="310"/>
    <n v="0.70645161290322578"/>
    <n v="3.7064516129032259"/>
    <n v="18"/>
    <m/>
    <m/>
    <m/>
    <s v=""/>
    <n v="3"/>
  </r>
  <r>
    <s v="Exp3"/>
    <n v="300225"/>
    <n v="225"/>
    <x v="1"/>
    <x v="8"/>
    <x v="10"/>
    <d v="2014-02-18T00:00:00"/>
    <s v="None_16h"/>
    <m/>
    <m/>
    <n v="2"/>
    <n v="1"/>
    <x v="18"/>
    <n v="4"/>
    <n v="87"/>
    <n v="294"/>
    <n v="293"/>
    <n v="4"/>
    <n v="10"/>
    <m/>
    <s v="DR"/>
    <m/>
    <n v="310"/>
    <n v="0.94516129032258067"/>
    <n v="3.9451612903225808"/>
    <n v="17"/>
    <m/>
    <m/>
    <m/>
    <s v=""/>
    <n v="3"/>
  </r>
  <r>
    <s v="Exp3"/>
    <n v="300225"/>
    <n v="225"/>
    <x v="1"/>
    <x v="8"/>
    <x v="10"/>
    <d v="2014-02-18T00:00:00"/>
    <s v="None_16h"/>
    <m/>
    <m/>
    <n v="3"/>
    <n v="1"/>
    <x v="18"/>
    <n v="4"/>
    <n v="89"/>
    <n v="285"/>
    <n v="286"/>
    <n v="4"/>
    <n v="10"/>
    <m/>
    <s v="DR"/>
    <m/>
    <n v="310"/>
    <n v="0.92258064516129035"/>
    <n v="3.9225806451612906"/>
    <n v="17"/>
    <m/>
    <m/>
    <m/>
    <s v=""/>
    <n v="3"/>
  </r>
  <r>
    <s v="Exp3"/>
    <n v="300225"/>
    <n v="225"/>
    <x v="1"/>
    <x v="8"/>
    <x v="10"/>
    <d v="2014-02-18T00:00:00"/>
    <s v="None_16h"/>
    <m/>
    <m/>
    <n v="4"/>
    <n v="1"/>
    <x v="18"/>
    <n v="4"/>
    <n v="86"/>
    <n v="286"/>
    <n v="314"/>
    <n v="4"/>
    <n v="11"/>
    <m/>
    <s v="DR"/>
    <m/>
    <n v="310"/>
    <n v="1.0129032258064516"/>
    <n v="4.0129032258064514"/>
    <n v="18"/>
    <m/>
    <m/>
    <m/>
    <s v=""/>
    <n v="3"/>
  </r>
  <r>
    <s v="Exp3"/>
    <n v="300100"/>
    <n v="100"/>
    <x v="1"/>
    <x v="8"/>
    <x v="10"/>
    <d v="2014-02-25T00:00:00"/>
    <s v="None_16h"/>
    <m/>
    <n v="100"/>
    <n v="1"/>
    <n v="3"/>
    <x v="19"/>
    <n v="6"/>
    <n v="115"/>
    <m/>
    <n v="100"/>
    <n v="3"/>
    <n v="17"/>
    <n v="8"/>
    <s v="TS"/>
    <m/>
    <n v="208.6"/>
    <n v="0.4793863854266539"/>
    <n v="5.479386385426654"/>
    <n v="25"/>
    <m/>
    <m/>
    <m/>
    <s v=""/>
    <n v="5"/>
  </r>
  <r>
    <s v="Exp3"/>
    <n v="300100"/>
    <n v="100"/>
    <x v="1"/>
    <x v="8"/>
    <x v="10"/>
    <d v="2014-02-25T00:00:00"/>
    <s v="None_16h"/>
    <m/>
    <m/>
    <n v="2"/>
    <n v="2"/>
    <x v="19"/>
    <n v="6"/>
    <n v="95"/>
    <n v="311"/>
    <n v="34"/>
    <n v="4"/>
    <n v="16"/>
    <n v="10"/>
    <s v="TS"/>
    <m/>
    <n v="208.6"/>
    <n v="0.16299137104506231"/>
    <n v="5.1629913710450621"/>
    <n v="25"/>
    <m/>
    <m/>
    <m/>
    <s v=""/>
    <n v="5"/>
  </r>
  <r>
    <s v="Exp3"/>
    <n v="300100"/>
    <n v="100"/>
    <x v="1"/>
    <x v="8"/>
    <x v="10"/>
    <d v="2014-02-25T00:00:00"/>
    <s v="None_16h"/>
    <m/>
    <m/>
    <n v="3"/>
    <n v="0"/>
    <x v="19"/>
    <n v="6"/>
    <n v="96"/>
    <n v="281"/>
    <n v="51"/>
    <n v="4"/>
    <n v="17"/>
    <n v="9"/>
    <s v="TS"/>
    <m/>
    <n v="208.6"/>
    <n v="0.24448705656759348"/>
    <n v="5.2444870565675936"/>
    <n v="26"/>
    <m/>
    <m/>
    <m/>
    <s v=""/>
    <n v="5"/>
  </r>
  <r>
    <s v="Exp3"/>
    <n v="300132"/>
    <n v="132"/>
    <x v="1"/>
    <x v="8"/>
    <x v="10"/>
    <d v="2014-02-25T00:00:00"/>
    <s v="None_16h"/>
    <m/>
    <n v="132"/>
    <n v="1"/>
    <n v="2"/>
    <x v="19"/>
    <n v="6"/>
    <n v="115"/>
    <m/>
    <n v="85"/>
    <n v="1"/>
    <n v="15"/>
    <n v="14"/>
    <s v="TS"/>
    <n v="1"/>
    <n v="208.6"/>
    <n v="0.40747842761265579"/>
    <n v="5.4074784276126557"/>
    <n v="21"/>
    <m/>
    <m/>
    <m/>
    <s v=""/>
    <n v="5"/>
  </r>
  <r>
    <s v="Exp3"/>
    <n v="300132"/>
    <n v="132"/>
    <x v="1"/>
    <x v="8"/>
    <x v="10"/>
    <d v="2014-02-25T00:00:00"/>
    <s v="None_16h"/>
    <m/>
    <m/>
    <n v="2"/>
    <n v="2"/>
    <x v="19"/>
    <n v="6"/>
    <n v="110"/>
    <n v="300"/>
    <n v="41"/>
    <n v="3"/>
    <n v="17"/>
    <n v="10"/>
    <s v="TS"/>
    <n v="0"/>
    <n v="208.6"/>
    <n v="0.19654841802492809"/>
    <n v="5.1965484180249284"/>
    <n v="25"/>
    <m/>
    <m/>
    <m/>
    <s v=""/>
    <n v="5"/>
  </r>
  <r>
    <s v="Exp3"/>
    <n v="300132"/>
    <n v="132"/>
    <x v="1"/>
    <x v="8"/>
    <x v="10"/>
    <d v="2014-02-25T00:00:00"/>
    <s v="None_16h"/>
    <m/>
    <m/>
    <n v="3"/>
    <n v="2"/>
    <x v="19"/>
    <n v="6"/>
    <n v="109"/>
    <n v="260"/>
    <n v="66"/>
    <n v="3"/>
    <n v="16"/>
    <n v="11"/>
    <s v="TS"/>
    <n v="0"/>
    <n v="208.6"/>
    <n v="0.31639501438159157"/>
    <n v="5.3163950143815919"/>
    <n v="24"/>
    <m/>
    <m/>
    <m/>
    <s v=""/>
    <n v="5"/>
  </r>
  <r>
    <s v="Exp3"/>
    <n v="300132"/>
    <n v="132"/>
    <x v="1"/>
    <x v="8"/>
    <x v="10"/>
    <d v="2014-02-25T00:00:00"/>
    <s v="None_16h"/>
    <m/>
    <m/>
    <n v="4"/>
    <n v="2"/>
    <x v="19"/>
    <n v="6"/>
    <n v="117"/>
    <n v="320"/>
    <n v="115"/>
    <n v="3"/>
    <n v="15"/>
    <n v="12"/>
    <s v="TS"/>
    <n v="0"/>
    <n v="208.6"/>
    <n v="0.55129434324065196"/>
    <n v="5.5512943432406523"/>
    <n v="23"/>
    <m/>
    <m/>
    <m/>
    <s v=""/>
    <n v="5"/>
  </r>
  <r>
    <s v="Exp3"/>
    <n v="300246"/>
    <n v="246"/>
    <x v="1"/>
    <x v="8"/>
    <x v="10"/>
    <d v="2014-02-25T00:00:00"/>
    <s v="None_16h"/>
    <m/>
    <n v="246"/>
    <n v="1"/>
    <n v="4"/>
    <x v="19"/>
    <n v="6"/>
    <n v="107"/>
    <m/>
    <n v="151"/>
    <n v="3"/>
    <n v="17"/>
    <m/>
    <s v="TS"/>
    <s v="none"/>
    <n v="208.6"/>
    <n v="0.72387344199424741"/>
    <n v="5.7238734419942476"/>
    <n v="25"/>
    <m/>
    <m/>
    <m/>
    <s v=""/>
    <n v="5"/>
  </r>
  <r>
    <s v="Exp3"/>
    <n v="300246"/>
    <n v="246"/>
    <x v="1"/>
    <x v="8"/>
    <x v="10"/>
    <d v="2014-02-25T00:00:00"/>
    <s v="None_16h"/>
    <m/>
    <m/>
    <n v="2"/>
    <n v="0"/>
    <x v="20"/>
    <n v="5"/>
    <n v="81"/>
    <n v="310"/>
    <n v="214"/>
    <n v="4"/>
    <n v="14"/>
    <m/>
    <s v="DR"/>
    <s v="none"/>
    <n v="294.39999999999998"/>
    <n v="0.72690217391304357"/>
    <n v="4.7269021739130439"/>
    <n v="22"/>
    <m/>
    <m/>
    <m/>
    <s v=""/>
    <n v="4"/>
  </r>
  <r>
    <s v="Exp3"/>
    <n v="300093"/>
    <n v="93"/>
    <x v="1"/>
    <x v="8"/>
    <x v="10"/>
    <d v="2014-03-04T00:00:00"/>
    <s v="None_16h"/>
    <m/>
    <n v="93"/>
    <n v="1"/>
    <n v="2"/>
    <x v="15"/>
    <n v="8"/>
    <n v="213"/>
    <m/>
    <n v="64"/>
    <n v="1"/>
    <n v="14"/>
    <n v="106"/>
    <s v="TS"/>
    <n v="3"/>
    <n v="125.61111111111111"/>
    <n v="0.50950906678460861"/>
    <n v="7.5095090667846085"/>
    <n v="22"/>
    <m/>
    <m/>
    <m/>
    <s v=""/>
    <n v="7"/>
  </r>
  <r>
    <s v="Exp3"/>
    <n v="300093"/>
    <n v="93"/>
    <x v="1"/>
    <x v="8"/>
    <x v="10"/>
    <d v="2014-03-04T00:00:00"/>
    <s v="None_16h"/>
    <m/>
    <m/>
    <n v="2"/>
    <n v="2"/>
    <x v="15"/>
    <n v="8"/>
    <n v="232"/>
    <n v="175"/>
    <n v="70"/>
    <n v="1"/>
    <n v="15"/>
    <n v="126"/>
    <s v="TS"/>
    <n v="3"/>
    <n v="125.61111111111111"/>
    <n v="0.55727554179566563"/>
    <n v="7.5572755417956659"/>
    <n v="23"/>
    <m/>
    <m/>
    <m/>
    <s v=""/>
    <n v="7"/>
  </r>
  <r>
    <s v="Exp3"/>
    <n v="300093"/>
    <n v="93"/>
    <x v="1"/>
    <x v="8"/>
    <x v="10"/>
    <d v="2014-03-04T00:00:00"/>
    <s v="None_16h"/>
    <m/>
    <m/>
    <n v="3"/>
    <n v="2"/>
    <x v="15"/>
    <n v="8"/>
    <n v="234"/>
    <n v="152"/>
    <n v="98"/>
    <n v="1"/>
    <n v="15"/>
    <n v="134"/>
    <s v="TS"/>
    <n v="3"/>
    <n v="125.61111111111111"/>
    <n v="0.7801857585139319"/>
    <n v="7.780185758513932"/>
    <n v="23"/>
    <m/>
    <m/>
    <m/>
    <s v=""/>
    <n v="7"/>
  </r>
  <r>
    <s v="Exp3"/>
    <n v="300168"/>
    <n v="168"/>
    <x v="1"/>
    <x v="8"/>
    <x v="10"/>
    <d v="2014-03-04T00:00:00"/>
    <s v="None_16h"/>
    <m/>
    <n v="168"/>
    <n v="1"/>
    <n v="2"/>
    <x v="16"/>
    <n v="7"/>
    <n v="144"/>
    <m/>
    <n v="170"/>
    <n v="2"/>
    <n v="15"/>
    <n v="50"/>
    <s v="TS"/>
    <n v="2"/>
    <n v="163.5"/>
    <n v="1.0397553516819571"/>
    <n v="7.0397553516819569"/>
    <n v="23"/>
    <m/>
    <m/>
    <m/>
    <s v=""/>
    <n v="6"/>
  </r>
  <r>
    <s v="Exp3"/>
    <n v="300168"/>
    <n v="168"/>
    <x v="1"/>
    <x v="8"/>
    <x v="10"/>
    <d v="2014-03-04T00:00:00"/>
    <s v="None_16h"/>
    <m/>
    <m/>
    <n v="2"/>
    <n v="2"/>
    <x v="16"/>
    <n v="7"/>
    <n v="142"/>
    <n v="216"/>
    <n v="144"/>
    <n v="2"/>
    <n v="15"/>
    <n v="35"/>
    <s v="TS"/>
    <n v="2"/>
    <n v="163.5"/>
    <n v="0.88073394495412849"/>
    <n v="6.8807339449541285"/>
    <n v="23"/>
    <m/>
    <m/>
    <m/>
    <s v=""/>
    <n v="6"/>
  </r>
  <r>
    <s v="Exp3"/>
    <n v="300168"/>
    <n v="168"/>
    <x v="1"/>
    <x v="8"/>
    <x v="10"/>
    <d v="2014-03-04T00:00:00"/>
    <s v="None_16h"/>
    <m/>
    <m/>
    <n v="3"/>
    <n v="1"/>
    <x v="16"/>
    <n v="7"/>
    <n v="149"/>
    <n v="208"/>
    <n v="150"/>
    <n v="3"/>
    <n v="15"/>
    <n v="57"/>
    <s v="TS"/>
    <n v="1"/>
    <n v="163.5"/>
    <n v="0.91743119266055051"/>
    <n v="6.9174311926605503"/>
    <n v="24"/>
    <m/>
    <m/>
    <m/>
    <s v=""/>
    <n v="6"/>
  </r>
  <r>
    <s v="Exp3"/>
    <n v="300168"/>
    <n v="168"/>
    <x v="1"/>
    <x v="8"/>
    <x v="10"/>
    <d v="2014-03-04T00:00:00"/>
    <s v="None_16h"/>
    <m/>
    <m/>
    <n v="4"/>
    <n v="2"/>
    <x v="16"/>
    <n v="7"/>
    <n v="153"/>
    <n v="205"/>
    <n v="181"/>
    <n v="2"/>
    <n v="15"/>
    <n v="69"/>
    <s v="TS"/>
    <n v="2"/>
    <n v="163.5"/>
    <n v="1.107033639143731"/>
    <n v="7.1070336391437312"/>
    <n v="23"/>
    <m/>
    <m/>
    <m/>
    <s v=""/>
    <n v="6"/>
  </r>
  <r>
    <s v="Exp3"/>
    <n v="300252"/>
    <n v="252"/>
    <x v="1"/>
    <x v="8"/>
    <x v="10"/>
    <d v="2014-03-04T00:00:00"/>
    <s v="None_16h"/>
    <m/>
    <n v="252"/>
    <n v="1"/>
    <n v="2"/>
    <x v="16"/>
    <n v="7"/>
    <n v="142"/>
    <m/>
    <n v="164"/>
    <n v="2"/>
    <n v="16"/>
    <n v="60"/>
    <s v="TS"/>
    <n v="3"/>
    <n v="163.5"/>
    <n v="1.0030581039755351"/>
    <n v="7.0030581039755351"/>
    <n v="24"/>
    <m/>
    <m/>
    <m/>
    <s v=""/>
    <n v="6"/>
  </r>
  <r>
    <s v="Exp3"/>
    <n v="300252"/>
    <n v="252"/>
    <x v="1"/>
    <x v="8"/>
    <x v="10"/>
    <d v="2014-03-04T00:00:00"/>
    <s v="None_16h"/>
    <m/>
    <m/>
    <n v="2"/>
    <n v="3"/>
    <x v="16"/>
    <n v="7"/>
    <n v="145"/>
    <n v="212"/>
    <n v="141"/>
    <n v="2"/>
    <n v="17"/>
    <n v="52"/>
    <s v="TS"/>
    <n v="2"/>
    <n v="163.5"/>
    <n v="0.86238532110091748"/>
    <n v="6.8623853211009171"/>
    <n v="25"/>
    <m/>
    <m/>
    <m/>
    <s v=""/>
    <n v="6"/>
  </r>
  <r>
    <s v="Exp3"/>
    <n v="300252"/>
    <n v="252"/>
    <x v="1"/>
    <x v="8"/>
    <x v="10"/>
    <d v="2014-03-04T00:00:00"/>
    <s v="None_16h"/>
    <m/>
    <m/>
    <n v="3"/>
    <n v="2"/>
    <x v="16"/>
    <n v="7"/>
    <n v="128"/>
    <n v="202"/>
    <n v="93"/>
    <n v="3"/>
    <n v="16"/>
    <n v="38"/>
    <s v="TS"/>
    <n v="2"/>
    <n v="163.5"/>
    <n v="0.56880733944954132"/>
    <n v="6.568807339449541"/>
    <n v="25"/>
    <m/>
    <m/>
    <m/>
    <s v=""/>
    <n v="6"/>
  </r>
  <r>
    <s v="Exp3"/>
    <n v="300018"/>
    <n v="18"/>
    <x v="1"/>
    <x v="8"/>
    <x v="10"/>
    <d v="2014-03-25T00:00:00"/>
    <s v="None_16h"/>
    <m/>
    <n v="18"/>
    <n v="1"/>
    <m/>
    <x v="11"/>
    <m/>
    <m/>
    <n v="129"/>
    <m/>
    <m/>
    <n v="15"/>
    <m/>
    <m/>
    <n v="4"/>
    <n v="95"/>
    <n v="0"/>
    <n v="8"/>
    <n v="23"/>
    <m/>
    <m/>
    <m/>
    <s v="FLN"/>
    <n v="8"/>
  </r>
  <r>
    <s v="Exp3"/>
    <n v="300018"/>
    <n v="18"/>
    <x v="1"/>
    <x v="8"/>
    <x v="10"/>
    <d v="2014-03-25T00:00:00"/>
    <s v="None_16h"/>
    <m/>
    <m/>
    <n v="2"/>
    <m/>
    <x v="11"/>
    <m/>
    <m/>
    <m/>
    <m/>
    <m/>
    <n v="15"/>
    <m/>
    <m/>
    <n v="4"/>
    <n v="95"/>
    <n v="0"/>
    <n v="8"/>
    <n v="23"/>
    <m/>
    <m/>
    <m/>
    <s v="FLN"/>
    <n v="8"/>
  </r>
  <r>
    <s v="Exp3"/>
    <n v="300018"/>
    <n v="18"/>
    <x v="1"/>
    <x v="8"/>
    <x v="10"/>
    <d v="2014-03-25T00:00:00"/>
    <s v="None_16h"/>
    <m/>
    <m/>
    <n v="3"/>
    <m/>
    <x v="11"/>
    <m/>
    <m/>
    <n v="125"/>
    <m/>
    <m/>
    <n v="13"/>
    <m/>
    <m/>
    <n v="4"/>
    <n v="95"/>
    <n v="0"/>
    <n v="8"/>
    <n v="21"/>
    <m/>
    <m/>
    <m/>
    <s v="FLN"/>
    <n v="8"/>
  </r>
  <r>
    <s v="Exp3"/>
    <n v="300081"/>
    <n v="81"/>
    <x v="1"/>
    <x v="8"/>
    <x v="10"/>
    <d v="2014-03-25T00:00:00"/>
    <s v="None_16h"/>
    <m/>
    <n v="81"/>
    <n v="1"/>
    <m/>
    <x v="11"/>
    <m/>
    <m/>
    <m/>
    <m/>
    <m/>
    <n v="15"/>
    <m/>
    <m/>
    <n v="4"/>
    <n v="95"/>
    <n v="0"/>
    <n v="8"/>
    <n v="23"/>
    <m/>
    <m/>
    <m/>
    <s v="FLN"/>
    <n v="8"/>
  </r>
  <r>
    <s v="Exp3"/>
    <n v="300081"/>
    <n v="81"/>
    <x v="1"/>
    <x v="8"/>
    <x v="10"/>
    <d v="2014-03-25T00:00:00"/>
    <s v="None_16h"/>
    <m/>
    <m/>
    <n v="2"/>
    <m/>
    <x v="11"/>
    <m/>
    <m/>
    <n v="130"/>
    <m/>
    <m/>
    <n v="15"/>
    <m/>
    <m/>
    <n v="4"/>
    <n v="95"/>
    <n v="0"/>
    <n v="8"/>
    <n v="23"/>
    <m/>
    <m/>
    <m/>
    <s v="FLN"/>
    <n v="8"/>
  </r>
  <r>
    <s v="Exp3"/>
    <n v="300081"/>
    <n v="81"/>
    <x v="1"/>
    <x v="8"/>
    <x v="10"/>
    <d v="2014-03-25T00:00:00"/>
    <s v="None_16h"/>
    <m/>
    <m/>
    <n v="3"/>
    <m/>
    <x v="11"/>
    <m/>
    <m/>
    <n v="130"/>
    <m/>
    <m/>
    <n v="14"/>
    <m/>
    <m/>
    <n v="4"/>
    <n v="95"/>
    <n v="0"/>
    <n v="8"/>
    <n v="22"/>
    <m/>
    <m/>
    <m/>
    <s v="FLN"/>
    <n v="8"/>
  </r>
  <r>
    <s v="Exp3"/>
    <n v="300148"/>
    <n v="148"/>
    <x v="1"/>
    <x v="8"/>
    <x v="10"/>
    <d v="2014-03-25T00:00:00"/>
    <s v="None_16h"/>
    <m/>
    <n v="148"/>
    <n v="1"/>
    <m/>
    <x v="11"/>
    <m/>
    <m/>
    <n v="142"/>
    <m/>
    <m/>
    <n v="16"/>
    <m/>
    <m/>
    <n v="4"/>
    <n v="95"/>
    <n v="0"/>
    <n v="8"/>
    <n v="24"/>
    <m/>
    <m/>
    <m/>
    <s v="FLN"/>
    <n v="8"/>
  </r>
  <r>
    <s v="Exp3"/>
    <n v="300148"/>
    <n v="148"/>
    <x v="1"/>
    <x v="8"/>
    <x v="10"/>
    <d v="2014-03-25T00:00:00"/>
    <s v="None_16h"/>
    <m/>
    <m/>
    <n v="2"/>
    <m/>
    <x v="11"/>
    <m/>
    <m/>
    <n v="125"/>
    <m/>
    <m/>
    <n v="17"/>
    <m/>
    <m/>
    <n v="4"/>
    <n v="95"/>
    <n v="0"/>
    <n v="8"/>
    <n v="25"/>
    <m/>
    <m/>
    <m/>
    <s v="FLN"/>
    <n v="8"/>
  </r>
  <r>
    <s v="Exp3"/>
    <n v="300148"/>
    <n v="148"/>
    <x v="1"/>
    <x v="8"/>
    <x v="10"/>
    <d v="2014-03-25T00:00:00"/>
    <s v="None_16h"/>
    <m/>
    <m/>
    <n v="3"/>
    <m/>
    <x v="11"/>
    <m/>
    <m/>
    <n v="155"/>
    <m/>
    <m/>
    <n v="14"/>
    <m/>
    <m/>
    <n v="4"/>
    <n v="95"/>
    <n v="0"/>
    <n v="8"/>
    <n v="22"/>
    <m/>
    <m/>
    <m/>
    <s v="FLN"/>
    <n v="8"/>
  </r>
  <r>
    <s v="Exp3"/>
    <n v="300161"/>
    <n v="161"/>
    <x v="1"/>
    <x v="8"/>
    <x v="10"/>
    <d v="2014-03-25T00:00:00"/>
    <s v="None_16h"/>
    <m/>
    <n v="161"/>
    <n v="1"/>
    <m/>
    <x v="11"/>
    <m/>
    <m/>
    <n v="117"/>
    <m/>
    <m/>
    <n v="14"/>
    <m/>
    <m/>
    <n v="4"/>
    <n v="95"/>
    <n v="0"/>
    <n v="8"/>
    <n v="22"/>
    <m/>
    <m/>
    <m/>
    <s v="FLN"/>
    <n v="8"/>
  </r>
  <r>
    <s v="Exp3"/>
    <n v="300161"/>
    <n v="161"/>
    <x v="1"/>
    <x v="8"/>
    <x v="10"/>
    <d v="2014-03-25T00:00:00"/>
    <s v="None_16h"/>
    <m/>
    <m/>
    <n v="2"/>
    <m/>
    <x v="11"/>
    <m/>
    <m/>
    <n v="111"/>
    <m/>
    <m/>
    <n v="14"/>
    <m/>
    <m/>
    <n v="4"/>
    <n v="95"/>
    <n v="0"/>
    <n v="8"/>
    <n v="22"/>
    <m/>
    <m/>
    <m/>
    <s v="FLN"/>
    <n v="8"/>
  </r>
  <r>
    <s v="Exp3"/>
    <n v="300161"/>
    <n v="161"/>
    <x v="1"/>
    <x v="8"/>
    <x v="10"/>
    <d v="2014-03-25T00:00:00"/>
    <s v="None_16h"/>
    <m/>
    <m/>
    <n v="3"/>
    <m/>
    <x v="15"/>
    <m/>
    <m/>
    <m/>
    <m/>
    <m/>
    <n v="16"/>
    <m/>
    <m/>
    <n v="4"/>
    <n v="125.61111111111111"/>
    <n v="0"/>
    <n v="7"/>
    <n v="23"/>
    <m/>
    <m/>
    <m/>
    <s v="FLN"/>
    <n v="7"/>
  </r>
  <r>
    <s v="Exp3"/>
    <n v="300176"/>
    <n v="176"/>
    <x v="1"/>
    <x v="8"/>
    <x v="10"/>
    <d v="2014-03-25T00:00:00"/>
    <s v="None_16h"/>
    <m/>
    <n v="176"/>
    <n v="1"/>
    <m/>
    <x v="11"/>
    <m/>
    <m/>
    <n v="130"/>
    <m/>
    <m/>
    <n v="16"/>
    <m/>
    <m/>
    <n v="4"/>
    <n v="95"/>
    <n v="0"/>
    <n v="8"/>
    <n v="24"/>
    <m/>
    <m/>
    <m/>
    <s v="FLN"/>
    <n v="8"/>
  </r>
  <r>
    <s v="Exp3"/>
    <n v="300176"/>
    <n v="176"/>
    <x v="1"/>
    <x v="8"/>
    <x v="10"/>
    <d v="2014-03-25T00:00:00"/>
    <s v="None_16h"/>
    <m/>
    <m/>
    <n v="2"/>
    <m/>
    <x v="11"/>
    <m/>
    <m/>
    <n v="126"/>
    <m/>
    <m/>
    <n v="15"/>
    <m/>
    <m/>
    <n v="4"/>
    <n v="95"/>
    <n v="0"/>
    <n v="8"/>
    <n v="23"/>
    <m/>
    <m/>
    <m/>
    <s v="FLN"/>
    <n v="8"/>
  </r>
  <r>
    <s v="Exp3"/>
    <n v="300176"/>
    <n v="176"/>
    <x v="1"/>
    <x v="8"/>
    <x v="10"/>
    <d v="2014-03-25T00:00:00"/>
    <s v="None_16h"/>
    <m/>
    <m/>
    <n v="3"/>
    <m/>
    <x v="11"/>
    <m/>
    <m/>
    <n v="110"/>
    <m/>
    <m/>
    <n v="14"/>
    <m/>
    <m/>
    <n v="4"/>
    <n v="95"/>
    <n v="0"/>
    <n v="8"/>
    <n v="22"/>
    <m/>
    <m/>
    <m/>
    <s v="FLN"/>
    <n v="8"/>
  </r>
  <r>
    <s v="Exp3"/>
    <n v="300264"/>
    <n v="264"/>
    <x v="1"/>
    <x v="8"/>
    <x v="10"/>
    <d v="2014-03-25T00:00:00"/>
    <s v="None_16h"/>
    <m/>
    <n v="264"/>
    <n v="1"/>
    <m/>
    <x v="11"/>
    <m/>
    <m/>
    <m/>
    <m/>
    <m/>
    <n v="16"/>
    <m/>
    <m/>
    <n v="4"/>
    <n v="95"/>
    <n v="0"/>
    <n v="8"/>
    <n v="24"/>
    <m/>
    <m/>
    <m/>
    <s v="FLN"/>
    <n v="8"/>
  </r>
  <r>
    <s v="Exp3"/>
    <n v="300264"/>
    <n v="264"/>
    <x v="1"/>
    <x v="8"/>
    <x v="10"/>
    <d v="2014-03-25T00:00:00"/>
    <s v="None_16h"/>
    <m/>
    <m/>
    <n v="2"/>
    <m/>
    <x v="11"/>
    <m/>
    <m/>
    <n v="135"/>
    <m/>
    <m/>
    <n v="15"/>
    <m/>
    <m/>
    <n v="4"/>
    <n v="95"/>
    <n v="0"/>
    <n v="8"/>
    <n v="23"/>
    <m/>
    <m/>
    <m/>
    <s v="FLN"/>
    <n v="8"/>
  </r>
  <r>
    <s v="Exp3"/>
    <n v="300264"/>
    <n v="264"/>
    <x v="1"/>
    <x v="8"/>
    <x v="10"/>
    <d v="2014-03-25T00:00:00"/>
    <s v="None_16h"/>
    <m/>
    <m/>
    <n v="3"/>
    <m/>
    <x v="11"/>
    <m/>
    <m/>
    <n v="135"/>
    <m/>
    <m/>
    <n v="16"/>
    <m/>
    <m/>
    <n v="4"/>
    <n v="95"/>
    <n v="0"/>
    <n v="8"/>
    <n v="24"/>
    <m/>
    <m/>
    <m/>
    <s v="FLN"/>
    <n v="8"/>
  </r>
  <r>
    <s v="Exp3"/>
    <n v="300270"/>
    <n v="270"/>
    <x v="1"/>
    <x v="8"/>
    <x v="10"/>
    <d v="2014-03-25T00:00:00"/>
    <s v="None_16h"/>
    <m/>
    <n v="270"/>
    <n v="1"/>
    <m/>
    <x v="11"/>
    <m/>
    <m/>
    <m/>
    <m/>
    <m/>
    <n v="16"/>
    <m/>
    <m/>
    <n v="4"/>
    <n v="95"/>
    <n v="0"/>
    <n v="8"/>
    <n v="24"/>
    <m/>
    <m/>
    <m/>
    <s v="FLN"/>
    <n v="8"/>
  </r>
  <r>
    <s v="Exp3"/>
    <n v="300270"/>
    <n v="270"/>
    <x v="1"/>
    <x v="8"/>
    <x v="10"/>
    <d v="2014-03-25T00:00:00"/>
    <s v="None_16h"/>
    <m/>
    <m/>
    <n v="2"/>
    <m/>
    <x v="11"/>
    <m/>
    <m/>
    <n v="114"/>
    <m/>
    <m/>
    <n v="16"/>
    <m/>
    <m/>
    <n v="4"/>
    <n v="95"/>
    <n v="0"/>
    <n v="8"/>
    <n v="24"/>
    <m/>
    <m/>
    <m/>
    <s v="FLN"/>
    <n v="8"/>
  </r>
  <r>
    <s v="Exp3"/>
    <n v="300270"/>
    <n v="270"/>
    <x v="1"/>
    <x v="8"/>
    <x v="10"/>
    <d v="2014-03-25T00:00:00"/>
    <s v="None_16h"/>
    <m/>
    <m/>
    <n v="3"/>
    <m/>
    <x v="11"/>
    <m/>
    <m/>
    <n v="110"/>
    <m/>
    <m/>
    <n v="16"/>
    <m/>
    <m/>
    <n v="4"/>
    <n v="95"/>
    <n v="0"/>
    <n v="8"/>
    <n v="24"/>
    <m/>
    <m/>
    <m/>
    <s v="FLN"/>
    <n v="8"/>
  </r>
  <r>
    <s v="Exp3"/>
    <n v="300311"/>
    <n v="311"/>
    <x v="1"/>
    <x v="8"/>
    <x v="10"/>
    <d v="2014-03-25T00:00:00"/>
    <s v="None_16h"/>
    <m/>
    <n v="311"/>
    <n v="1"/>
    <m/>
    <x v="11"/>
    <m/>
    <m/>
    <n v="112"/>
    <m/>
    <m/>
    <n v="15"/>
    <m/>
    <m/>
    <n v="4"/>
    <n v="95"/>
    <n v="0"/>
    <n v="8"/>
    <n v="23"/>
    <m/>
    <m/>
    <m/>
    <s v="FLN"/>
    <n v="8"/>
  </r>
  <r>
    <s v="Exp3"/>
    <n v="300311"/>
    <n v="311"/>
    <x v="1"/>
    <x v="8"/>
    <x v="10"/>
    <d v="2014-03-25T00:00:00"/>
    <s v="None_16h"/>
    <m/>
    <m/>
    <n v="2"/>
    <m/>
    <x v="12"/>
    <m/>
    <m/>
    <n v="95"/>
    <m/>
    <m/>
    <n v="16"/>
    <m/>
    <m/>
    <n v="4"/>
    <n v="95"/>
    <n v="0"/>
    <n v="9"/>
    <n v="25"/>
    <m/>
    <m/>
    <m/>
    <s v="FLN"/>
    <n v="9"/>
  </r>
  <r>
    <s v="Exp3"/>
    <n v="300311"/>
    <n v="311"/>
    <x v="1"/>
    <x v="8"/>
    <x v="10"/>
    <d v="2014-03-25T00:00:00"/>
    <s v="None_16h"/>
    <m/>
    <m/>
    <n v="3"/>
    <m/>
    <x v="11"/>
    <m/>
    <m/>
    <n v="125"/>
    <m/>
    <m/>
    <n v="16"/>
    <m/>
    <m/>
    <n v="4"/>
    <n v="95"/>
    <n v="0"/>
    <n v="8"/>
    <n v="24"/>
    <m/>
    <m/>
    <m/>
    <s v="FLN"/>
    <n v="8"/>
  </r>
  <r>
    <s v="Exp3"/>
    <n v="300107"/>
    <n v="107"/>
    <x v="1"/>
    <x v="8"/>
    <x v="3"/>
    <d v="2014-02-04T00:00:00"/>
    <s v="None_16h"/>
    <m/>
    <n v="107"/>
    <n v="1"/>
    <n v="0"/>
    <x v="21"/>
    <n v="2"/>
    <m/>
    <m/>
    <m/>
    <n v="3"/>
    <n v="3"/>
    <m/>
    <s v="V"/>
    <m/>
    <n v="208.5"/>
    <n v="0.60567842022678153"/>
    <n v="1.6056784202267815"/>
    <n v="7"/>
    <m/>
    <m/>
    <m/>
    <s v=""/>
    <n v="1"/>
  </r>
  <r>
    <s v="Exp3"/>
    <n v="300107"/>
    <n v="107"/>
    <x v="1"/>
    <x v="8"/>
    <x v="3"/>
    <d v="2014-02-04T00:00:00"/>
    <s v="None_16h"/>
    <m/>
    <m/>
    <n v="2"/>
    <n v="0"/>
    <x v="21"/>
    <n v="2"/>
    <m/>
    <m/>
    <n v="116"/>
    <n v="3"/>
    <n v="3"/>
    <m/>
    <s v="V"/>
    <m/>
    <n v="208.5"/>
    <n v="0.55635491606714627"/>
    <n v="1.5563549160671464"/>
    <n v="7"/>
    <m/>
    <m/>
    <m/>
    <s v=""/>
    <n v="1"/>
  </r>
  <r>
    <s v="Exp3"/>
    <n v="300107"/>
    <n v="107"/>
    <x v="1"/>
    <x v="8"/>
    <x v="3"/>
    <d v="2014-02-04T00:00:00"/>
    <s v="None_16h"/>
    <m/>
    <m/>
    <n v="3"/>
    <n v="0"/>
    <x v="21"/>
    <n v="2"/>
    <m/>
    <m/>
    <n v="132"/>
    <m/>
    <m/>
    <m/>
    <m/>
    <m/>
    <n v="208.5"/>
    <n v="0.63309352517985606"/>
    <n v="1.6330935251798562"/>
    <s v=""/>
    <m/>
    <m/>
    <m/>
    <s v=""/>
    <n v="1"/>
  </r>
  <r>
    <s v="Exp3"/>
    <n v="300332"/>
    <n v="332"/>
    <x v="1"/>
    <x v="8"/>
    <x v="3"/>
    <d v="2014-02-04T00:00:00"/>
    <s v="None_16h"/>
    <m/>
    <n v="332"/>
    <n v="1"/>
    <n v="0"/>
    <x v="21"/>
    <n v="2"/>
    <m/>
    <m/>
    <m/>
    <n v="3"/>
    <n v="3"/>
    <m/>
    <s v="V"/>
    <m/>
    <n v="208.5"/>
    <n v="0.62758681943334216"/>
    <n v="1.627586819433342"/>
    <n v="7"/>
    <m/>
    <m/>
    <m/>
    <s v=""/>
    <n v="1"/>
  </r>
  <r>
    <s v="Exp3"/>
    <n v="300332"/>
    <n v="332"/>
    <x v="1"/>
    <x v="8"/>
    <x v="3"/>
    <d v="2014-02-04T00:00:00"/>
    <s v="None_16h"/>
    <m/>
    <m/>
    <n v="2"/>
    <n v="0"/>
    <x v="21"/>
    <n v="2"/>
    <m/>
    <m/>
    <n v="129"/>
    <m/>
    <m/>
    <m/>
    <m/>
    <m/>
    <n v="208.5"/>
    <n v="0.61870503597122306"/>
    <n v="1.6187050359712232"/>
    <s v=""/>
    <m/>
    <m/>
    <m/>
    <s v=""/>
    <n v="1"/>
  </r>
  <r>
    <s v="Exp3"/>
    <n v="300332"/>
    <n v="332"/>
    <x v="1"/>
    <x v="8"/>
    <x v="3"/>
    <d v="2014-02-04T00:00:00"/>
    <s v="None_16h"/>
    <m/>
    <m/>
    <n v="3"/>
    <n v="0"/>
    <x v="21"/>
    <n v="2"/>
    <m/>
    <m/>
    <n v="140"/>
    <m/>
    <m/>
    <m/>
    <m/>
    <m/>
    <n v="208.5"/>
    <n v="0.67146282973621108"/>
    <n v="1.6714628297362111"/>
    <s v=""/>
    <m/>
    <m/>
    <m/>
    <s v=""/>
    <n v="1"/>
  </r>
  <r>
    <s v="Exp3"/>
    <n v="300332"/>
    <n v="332"/>
    <x v="1"/>
    <x v="8"/>
    <x v="3"/>
    <d v="2014-02-04T00:00:00"/>
    <s v="None_16h"/>
    <m/>
    <m/>
    <n v="4"/>
    <n v="0"/>
    <x v="22"/>
    <n v="2"/>
    <m/>
    <m/>
    <n v="120"/>
    <m/>
    <m/>
    <m/>
    <m/>
    <m/>
    <n v="202.5"/>
    <n v="0.59259259259259256"/>
    <n v="0.59259259259259256"/>
    <s v=""/>
    <m/>
    <m/>
    <m/>
    <s v=""/>
    <n v="0"/>
  </r>
  <r>
    <s v="Exp3"/>
    <n v="300052"/>
    <n v="52"/>
    <x v="1"/>
    <x v="8"/>
    <x v="3"/>
    <d v="2014-02-11T00:00:00"/>
    <s v="None_16h"/>
    <m/>
    <n v="52"/>
    <n v="1"/>
    <n v="2"/>
    <x v="17"/>
    <n v="3"/>
    <n v="70"/>
    <m/>
    <n v="213"/>
    <n v="4"/>
    <n v="4"/>
    <m/>
    <s v="V"/>
    <m/>
    <n v="236"/>
    <n v="0.90254237288135597"/>
    <n v="2.902542372881356"/>
    <n v="10"/>
    <m/>
    <m/>
    <m/>
    <s v=""/>
    <n v="2"/>
  </r>
  <r>
    <s v="Exp3"/>
    <n v="300052"/>
    <n v="52"/>
    <x v="1"/>
    <x v="8"/>
    <x v="3"/>
    <d v="2014-02-11T00:00:00"/>
    <s v="None_16h"/>
    <m/>
    <m/>
    <n v="2"/>
    <n v="1"/>
    <x v="17"/>
    <n v="3"/>
    <n v="67"/>
    <n v="210"/>
    <n v="208"/>
    <n v="4"/>
    <n v="3"/>
    <m/>
    <s v="V"/>
    <m/>
    <n v="236"/>
    <n v="0.88135593220338981"/>
    <n v="2.8813559322033897"/>
    <n v="9"/>
    <m/>
    <m/>
    <m/>
    <s v=""/>
    <n v="2"/>
  </r>
  <r>
    <s v="Exp3"/>
    <n v="300052"/>
    <n v="52"/>
    <x v="1"/>
    <x v="8"/>
    <x v="3"/>
    <d v="2014-02-11T00:00:00"/>
    <s v="None_16h"/>
    <m/>
    <m/>
    <n v="3"/>
    <n v="1"/>
    <x v="17"/>
    <n v="3"/>
    <n v="69"/>
    <n v="209"/>
    <n v="229"/>
    <n v="4"/>
    <n v="4"/>
    <m/>
    <s v="V"/>
    <m/>
    <n v="236"/>
    <n v="0.97033898305084743"/>
    <n v="2.9703389830508473"/>
    <n v="10"/>
    <m/>
    <m/>
    <m/>
    <s v=""/>
    <n v="2"/>
  </r>
  <r>
    <s v="Exp3"/>
    <n v="300154"/>
    <n v="154"/>
    <x v="1"/>
    <x v="8"/>
    <x v="3"/>
    <d v="2014-02-11T00:00:00"/>
    <s v="None_16h"/>
    <m/>
    <n v="154"/>
    <n v="1"/>
    <n v="1"/>
    <x v="17"/>
    <n v="3"/>
    <n v="69"/>
    <m/>
    <n v="127"/>
    <n v="4"/>
    <n v="4"/>
    <m/>
    <s v="V"/>
    <m/>
    <n v="236"/>
    <n v="0.53813559322033899"/>
    <n v="2.5381355932203391"/>
    <n v="10"/>
    <m/>
    <m/>
    <m/>
    <s v=""/>
    <n v="2"/>
  </r>
  <r>
    <s v="Exp3"/>
    <n v="300154"/>
    <n v="154"/>
    <x v="1"/>
    <x v="8"/>
    <x v="3"/>
    <d v="2014-02-11T00:00:00"/>
    <s v="None_16h"/>
    <m/>
    <m/>
    <n v="2"/>
    <n v="0"/>
    <x v="21"/>
    <n v="3"/>
    <n v="70"/>
    <n v="222"/>
    <n v="225"/>
    <n v="4"/>
    <n v="3"/>
    <m/>
    <s v="V"/>
    <m/>
    <n v="208.5"/>
    <n v="1.079136690647482"/>
    <n v="2.079136690647482"/>
    <n v="8"/>
    <m/>
    <m/>
    <m/>
    <s v=""/>
    <n v="1"/>
  </r>
  <r>
    <s v="Exp3"/>
    <n v="300154"/>
    <n v="154"/>
    <x v="1"/>
    <x v="8"/>
    <x v="3"/>
    <d v="2014-02-11T00:00:00"/>
    <s v="None_16h"/>
    <m/>
    <m/>
    <n v="3"/>
    <n v="0"/>
    <x v="21"/>
    <n v="3"/>
    <n v="70"/>
    <n v="183"/>
    <n v="189"/>
    <n v="4"/>
    <n v="4"/>
    <m/>
    <m/>
    <m/>
    <n v="208.5"/>
    <n v="0.90647482014388492"/>
    <n v="1.906474820143885"/>
    <n v="9"/>
    <m/>
    <m/>
    <m/>
    <s v=""/>
    <n v="1"/>
  </r>
  <r>
    <s v="Exp3"/>
    <n v="300154"/>
    <n v="154"/>
    <x v="1"/>
    <x v="8"/>
    <x v="3"/>
    <d v="2014-02-11T00:00:00"/>
    <s v="None_16h"/>
    <m/>
    <m/>
    <n v="4"/>
    <n v="1"/>
    <x v="17"/>
    <n v="3"/>
    <n v="72"/>
    <n v="244"/>
    <n v="247"/>
    <m/>
    <m/>
    <m/>
    <m/>
    <m/>
    <n v="236"/>
    <n v="1.0466101694915255"/>
    <n v="3.0466101694915255"/>
    <s v=""/>
    <m/>
    <m/>
    <m/>
    <s v=""/>
    <n v="2"/>
  </r>
  <r>
    <s v="Exp3"/>
    <n v="300224"/>
    <n v="224"/>
    <x v="1"/>
    <x v="8"/>
    <x v="3"/>
    <d v="2014-02-11T00:00:00"/>
    <s v="None_16h"/>
    <m/>
    <n v="224"/>
    <n v="1"/>
    <n v="2"/>
    <x v="17"/>
    <n v="3"/>
    <n v="67"/>
    <m/>
    <n v="240"/>
    <n v="4"/>
    <n v="4"/>
    <m/>
    <s v="V"/>
    <m/>
    <n v="236"/>
    <n v="1.0169491525423728"/>
    <n v="3.0169491525423728"/>
    <n v="10"/>
    <m/>
    <m/>
    <m/>
    <s v=""/>
    <n v="2"/>
  </r>
  <r>
    <s v="Exp3"/>
    <n v="300224"/>
    <n v="224"/>
    <x v="1"/>
    <x v="8"/>
    <x v="3"/>
    <d v="2014-02-11T00:00:00"/>
    <s v="None_16h"/>
    <m/>
    <m/>
    <n v="2"/>
    <n v="2"/>
    <x v="17"/>
    <n v="3"/>
    <n v="57"/>
    <n v="186"/>
    <n v="225"/>
    <n v="4"/>
    <n v="4"/>
    <m/>
    <s v="V"/>
    <m/>
    <n v="236"/>
    <n v="0.95338983050847459"/>
    <n v="2.9533898305084745"/>
    <n v="10"/>
    <m/>
    <m/>
    <m/>
    <s v=""/>
    <n v="2"/>
  </r>
  <r>
    <s v="Exp3"/>
    <n v="300224"/>
    <n v="224"/>
    <x v="1"/>
    <x v="8"/>
    <x v="3"/>
    <d v="2014-02-11T00:00:00"/>
    <s v="None_16h"/>
    <m/>
    <m/>
    <n v="3"/>
    <n v="1"/>
    <x v="17"/>
    <n v="3"/>
    <n v="61"/>
    <n v="196"/>
    <n v="198"/>
    <n v="4"/>
    <n v="4"/>
    <m/>
    <s v="V"/>
    <m/>
    <n v="236"/>
    <n v="0.83898305084745761"/>
    <n v="2.8389830508474576"/>
    <n v="10"/>
    <m/>
    <m/>
    <m/>
    <s v=""/>
    <n v="2"/>
  </r>
  <r>
    <s v="Exp3"/>
    <n v="300224"/>
    <n v="224"/>
    <x v="1"/>
    <x v="8"/>
    <x v="3"/>
    <d v="2014-02-11T00:00:00"/>
    <s v="None_16h"/>
    <m/>
    <m/>
    <n v="4"/>
    <n v="2"/>
    <x v="17"/>
    <n v="3"/>
    <n v="78"/>
    <n v="206"/>
    <n v="232"/>
    <m/>
    <m/>
    <m/>
    <m/>
    <m/>
    <n v="236"/>
    <n v="0.98305084745762716"/>
    <n v="2.9830508474576272"/>
    <s v=""/>
    <m/>
    <m/>
    <m/>
    <s v=""/>
    <n v="2"/>
  </r>
  <r>
    <s v="Exp3"/>
    <n v="300096"/>
    <n v="96"/>
    <x v="1"/>
    <x v="8"/>
    <x v="3"/>
    <d v="2014-02-18T00:00:00"/>
    <s v="None_16h"/>
    <m/>
    <n v="96"/>
    <n v="1"/>
    <n v="2"/>
    <x v="18"/>
    <n v="5"/>
    <n v="80"/>
    <m/>
    <n v="520"/>
    <n v="5"/>
    <n v="6"/>
    <m/>
    <s v="V"/>
    <m/>
    <n v="328.6"/>
    <n v="1.5824710894704808"/>
    <n v="4.5824710894704808"/>
    <n v="14"/>
    <m/>
    <m/>
    <m/>
    <s v=""/>
    <n v="3"/>
  </r>
  <r>
    <s v="Exp3"/>
    <n v="300096"/>
    <n v="96"/>
    <x v="1"/>
    <x v="8"/>
    <x v="3"/>
    <d v="2014-02-18T00:00:00"/>
    <s v="None_16h"/>
    <m/>
    <m/>
    <n v="2"/>
    <n v="3"/>
    <x v="20"/>
    <n v="5"/>
    <n v="76"/>
    <n v="277"/>
    <n v="327"/>
    <n v="4"/>
    <n v="7"/>
    <m/>
    <s v="V"/>
    <m/>
    <n v="318.2"/>
    <n v="1.0276555625392836"/>
    <n v="5.0276555625392838"/>
    <n v="15"/>
    <m/>
    <m/>
    <m/>
    <s v=""/>
    <n v="4"/>
  </r>
  <r>
    <s v="Exp3"/>
    <n v="300096"/>
    <n v="96"/>
    <x v="1"/>
    <x v="8"/>
    <x v="3"/>
    <d v="2014-02-18T00:00:00"/>
    <s v="None_16h"/>
    <m/>
    <m/>
    <n v="3"/>
    <n v="3"/>
    <x v="20"/>
    <n v="5"/>
    <n v="81"/>
    <n v="296"/>
    <n v="303"/>
    <n v="4"/>
    <n v="7"/>
    <m/>
    <s v="v "/>
    <m/>
    <n v="318.2"/>
    <n v="0.95223130106851039"/>
    <n v="4.9522313010685099"/>
    <n v="15"/>
    <m/>
    <m/>
    <m/>
    <s v=""/>
    <n v="4"/>
  </r>
  <r>
    <s v="Exp3"/>
    <n v="300096"/>
    <n v="96"/>
    <x v="1"/>
    <x v="8"/>
    <x v="3"/>
    <d v="2014-02-18T00:00:00"/>
    <s v="None_16h"/>
    <m/>
    <m/>
    <n v="4"/>
    <n v="0"/>
    <x v="18"/>
    <n v="4"/>
    <n v="65"/>
    <n v="148"/>
    <n v="145"/>
    <n v="4"/>
    <n v="9"/>
    <m/>
    <s v="E"/>
    <m/>
    <n v="328.6"/>
    <n v="0.44126597687157637"/>
    <n v="3.4412659768715765"/>
    <n v="16"/>
    <m/>
    <m/>
    <m/>
    <s v=""/>
    <n v="3"/>
  </r>
  <r>
    <s v="Exp3"/>
    <n v="300207"/>
    <n v="207"/>
    <x v="1"/>
    <x v="8"/>
    <x v="3"/>
    <d v="2014-02-18T00:00:00"/>
    <s v="None_16h"/>
    <m/>
    <n v="207"/>
    <n v="1"/>
    <n v="3"/>
    <x v="20"/>
    <n v="5"/>
    <n v="92"/>
    <m/>
    <n v="252"/>
    <n v="4"/>
    <n v="6"/>
    <m/>
    <s v="V"/>
    <m/>
    <n v="318.2"/>
    <n v="0.79195474544311761"/>
    <n v="4.7919547454431175"/>
    <n v="14"/>
    <m/>
    <m/>
    <m/>
    <s v=""/>
    <n v="4"/>
  </r>
  <r>
    <s v="Exp3"/>
    <n v="300207"/>
    <n v="207"/>
    <x v="1"/>
    <x v="8"/>
    <x v="3"/>
    <d v="2014-02-18T00:00:00"/>
    <s v="None_16h"/>
    <m/>
    <m/>
    <n v="2"/>
    <n v="2"/>
    <x v="18"/>
    <n v="4"/>
    <n v="81"/>
    <n v="278"/>
    <n v="279"/>
    <n v="4"/>
    <n v="5"/>
    <m/>
    <s v="V"/>
    <m/>
    <n v="328.6"/>
    <n v="0.84905660377358483"/>
    <n v="3.8490566037735849"/>
    <n v="12"/>
    <m/>
    <m/>
    <m/>
    <s v=""/>
    <n v="3"/>
  </r>
  <r>
    <s v="Exp3"/>
    <n v="300207"/>
    <n v="207"/>
    <x v="1"/>
    <x v="8"/>
    <x v="3"/>
    <d v="2014-02-18T00:00:00"/>
    <s v="None_16h"/>
    <m/>
    <m/>
    <n v="3"/>
    <n v="1"/>
    <x v="18"/>
    <n v="4"/>
    <n v="75"/>
    <n v="282"/>
    <n v="284"/>
    <n v="4"/>
    <n v="5"/>
    <m/>
    <s v="V"/>
    <s v="pale green leaves"/>
    <n v="328.6"/>
    <n v="0.8642726719415702"/>
    <n v="3.8642726719415701"/>
    <n v="12"/>
    <m/>
    <m/>
    <m/>
    <s v=""/>
    <n v="3"/>
  </r>
  <r>
    <s v="Exp3"/>
    <n v="300328"/>
    <n v="328"/>
    <x v="1"/>
    <x v="8"/>
    <x v="3"/>
    <d v="2014-02-18T00:00:00"/>
    <s v="None_16h"/>
    <m/>
    <n v="328"/>
    <n v="1"/>
    <n v="2"/>
    <x v="20"/>
    <n v="5"/>
    <n v="89"/>
    <m/>
    <n v="511"/>
    <n v="4"/>
    <n v="5"/>
    <m/>
    <s v="V"/>
    <m/>
    <n v="318.2"/>
    <n v="1.6059082338152106"/>
    <n v="5.6059082338152102"/>
    <n v="13"/>
    <m/>
    <m/>
    <m/>
    <s v=""/>
    <n v="4"/>
  </r>
  <r>
    <s v="Exp3"/>
    <n v="300328"/>
    <n v="328"/>
    <x v="1"/>
    <x v="8"/>
    <x v="3"/>
    <d v="2014-02-18T00:00:00"/>
    <s v="None_16h"/>
    <m/>
    <m/>
    <n v="2"/>
    <n v="3"/>
    <x v="19"/>
    <n v="6"/>
    <n v="81"/>
    <n v="323"/>
    <n v="324"/>
    <n v="4"/>
    <n v="5"/>
    <m/>
    <s v="V"/>
    <m/>
    <n v="309.7"/>
    <n v="1.0461737164998386"/>
    <n v="6.0461737164998386"/>
    <n v="14"/>
    <m/>
    <m/>
    <m/>
    <s v=""/>
    <n v="5"/>
  </r>
  <r>
    <s v="Exp3"/>
    <n v="300328"/>
    <n v="328"/>
    <x v="1"/>
    <x v="8"/>
    <x v="3"/>
    <d v="2014-02-18T00:00:00"/>
    <s v="None_16h"/>
    <m/>
    <m/>
    <n v="3"/>
    <n v="3"/>
    <x v="19"/>
    <n v="6"/>
    <n v="85"/>
    <n v="305"/>
    <n v="309"/>
    <n v="4"/>
    <n v="5"/>
    <m/>
    <s v="V"/>
    <m/>
    <n v="309.7"/>
    <n v="0.99773974814336464"/>
    <n v="5.9977397481433643"/>
    <n v="14"/>
    <m/>
    <m/>
    <m/>
    <s v=""/>
    <n v="5"/>
  </r>
  <r>
    <s v="Exp3"/>
    <n v="300043"/>
    <n v="43"/>
    <x v="1"/>
    <x v="8"/>
    <x v="3"/>
    <d v="2014-02-25T00:00:00"/>
    <s v="None_16h"/>
    <m/>
    <n v="43"/>
    <n v="1"/>
    <n v="2"/>
    <x v="20"/>
    <n v="5"/>
    <n v="89"/>
    <m/>
    <n v="302"/>
    <n v="4"/>
    <n v="6"/>
    <m/>
    <s v="V"/>
    <m/>
    <n v="318.2"/>
    <n v="0.94908862350722822"/>
    <n v="4.9490886235072278"/>
    <n v="14"/>
    <m/>
    <m/>
    <m/>
    <s v=""/>
    <n v="4"/>
  </r>
  <r>
    <s v="Exp3"/>
    <n v="300043"/>
    <n v="43"/>
    <x v="1"/>
    <x v="8"/>
    <x v="3"/>
    <d v="2014-02-25T00:00:00"/>
    <s v="None_16h"/>
    <m/>
    <m/>
    <n v="2"/>
    <n v="2"/>
    <x v="20"/>
    <n v="5"/>
    <n v="85"/>
    <n v="369"/>
    <n v="327"/>
    <n v="4"/>
    <n v="6"/>
    <m/>
    <s v="V"/>
    <m/>
    <n v="318.2"/>
    <n v="1.0276555625392836"/>
    <n v="5.0276555625392838"/>
    <n v="14"/>
    <m/>
    <m/>
    <m/>
    <s v=""/>
    <n v="4"/>
  </r>
  <r>
    <s v="Exp3"/>
    <n v="300043"/>
    <n v="43"/>
    <x v="1"/>
    <x v="8"/>
    <x v="3"/>
    <d v="2014-02-25T00:00:00"/>
    <s v="None_16h"/>
    <m/>
    <m/>
    <n v="3"/>
    <n v="2"/>
    <x v="20"/>
    <n v="5"/>
    <n v="80"/>
    <n v="308"/>
    <n v="256"/>
    <n v="4"/>
    <n v="6"/>
    <m/>
    <s v="V"/>
    <m/>
    <n v="318.2"/>
    <n v="0.8045254556882464"/>
    <n v="4.8045254556882462"/>
    <n v="14"/>
    <m/>
    <m/>
    <m/>
    <s v=""/>
    <n v="4"/>
  </r>
  <r>
    <s v="Exp3"/>
    <n v="300043"/>
    <n v="43"/>
    <x v="1"/>
    <x v="8"/>
    <x v="3"/>
    <d v="2014-02-25T00:00:00"/>
    <s v="None_16h"/>
    <m/>
    <m/>
    <n v="4"/>
    <n v="2"/>
    <x v="20"/>
    <n v="5"/>
    <n v="85"/>
    <n v="325"/>
    <n v="189"/>
    <n v="3"/>
    <n v="7"/>
    <m/>
    <s v="V"/>
    <m/>
    <n v="318.2"/>
    <n v="0.59396605908233813"/>
    <n v="4.5939660590823381"/>
    <n v="14"/>
    <m/>
    <m/>
    <m/>
    <s v=""/>
    <n v="4"/>
  </r>
  <r>
    <s v="Exp3"/>
    <n v="300120"/>
    <n v="120"/>
    <x v="1"/>
    <x v="8"/>
    <x v="3"/>
    <d v="2014-02-25T00:00:00"/>
    <s v="None_16h"/>
    <m/>
    <n v="120"/>
    <n v="1"/>
    <n v="4"/>
    <x v="20"/>
    <n v="5"/>
    <n v="85"/>
    <m/>
    <n v="316"/>
    <n v="4"/>
    <n v="6"/>
    <m/>
    <s v="V"/>
    <m/>
    <n v="318.2"/>
    <n v="0.99308610936517916"/>
    <n v="4.993086109365179"/>
    <n v="14"/>
    <m/>
    <m/>
    <m/>
    <s v=""/>
    <n v="4"/>
  </r>
  <r>
    <s v="Exp3"/>
    <n v="300120"/>
    <n v="120"/>
    <x v="1"/>
    <x v="8"/>
    <x v="3"/>
    <d v="2014-02-25T00:00:00"/>
    <s v="None_16h"/>
    <m/>
    <m/>
    <n v="2"/>
    <n v="3"/>
    <x v="20"/>
    <n v="5"/>
    <n v="90"/>
    <n v="351"/>
    <n v="205"/>
    <n v="4"/>
    <n v="6"/>
    <m/>
    <s v="V"/>
    <m/>
    <n v="318.2"/>
    <n v="0.64424890006285362"/>
    <n v="4.6442489000628537"/>
    <n v="14"/>
    <m/>
    <m/>
    <m/>
    <s v=""/>
    <n v="4"/>
  </r>
  <r>
    <s v="Exp3"/>
    <n v="300120"/>
    <n v="120"/>
    <x v="1"/>
    <x v="8"/>
    <x v="3"/>
    <d v="2014-02-25T00:00:00"/>
    <s v="None_16h"/>
    <m/>
    <m/>
    <n v="3"/>
    <n v="2"/>
    <x v="20"/>
    <n v="5"/>
    <n v="85"/>
    <n v="325"/>
    <n v="261"/>
    <n v="5"/>
    <n v="6"/>
    <m/>
    <s v="V"/>
    <m/>
    <n v="318.2"/>
    <n v="0.82023884349465748"/>
    <n v="4.820238843494657"/>
    <n v="15"/>
    <m/>
    <m/>
    <m/>
    <s v=""/>
    <n v="4"/>
  </r>
  <r>
    <s v="Exp3"/>
    <n v="300238"/>
    <n v="238"/>
    <x v="1"/>
    <x v="8"/>
    <x v="3"/>
    <d v="2014-02-25T00:00:00"/>
    <s v="None_16h"/>
    <m/>
    <n v="238"/>
    <n v="1"/>
    <n v="5"/>
    <x v="19"/>
    <n v="6"/>
    <n v="95"/>
    <m/>
    <n v="75"/>
    <n v="4"/>
    <n v="7"/>
    <m/>
    <s v="V"/>
    <m/>
    <n v="309.7"/>
    <n v="0.24216984178237005"/>
    <n v="5.2421698417823697"/>
    <n v="16"/>
    <m/>
    <m/>
    <m/>
    <s v=""/>
    <n v="5"/>
  </r>
  <r>
    <s v="Exp3"/>
    <n v="300238"/>
    <n v="238"/>
    <x v="1"/>
    <x v="8"/>
    <x v="3"/>
    <d v="2014-02-25T00:00:00"/>
    <s v="None_16h"/>
    <m/>
    <m/>
    <n v="2"/>
    <n v="3"/>
    <x v="20"/>
    <n v="6"/>
    <n v="92"/>
    <n v="334"/>
    <n v="55"/>
    <n v="3"/>
    <n v="5"/>
    <m/>
    <s v="V"/>
    <m/>
    <n v="318.2"/>
    <n v="0.17284726587052168"/>
    <n v="4.172847265870522"/>
    <n v="12"/>
    <m/>
    <m/>
    <m/>
    <s v=""/>
    <n v="4"/>
  </r>
  <r>
    <s v="Exp3"/>
    <n v="300238"/>
    <n v="238"/>
    <x v="1"/>
    <x v="8"/>
    <x v="3"/>
    <d v="2014-02-25T00:00:00"/>
    <s v="None_16h"/>
    <m/>
    <m/>
    <n v="3"/>
    <n v="2"/>
    <x v="20"/>
    <n v="5"/>
    <n v="92"/>
    <n v="340"/>
    <n v="336"/>
    <n v="4"/>
    <n v="7"/>
    <m/>
    <s v="V"/>
    <m/>
    <n v="318.2"/>
    <n v="1.0559396605908233"/>
    <n v="5.0559396605908233"/>
    <n v="15"/>
    <m/>
    <m/>
    <m/>
    <s v=""/>
    <n v="4"/>
  </r>
  <r>
    <s v="Exp3"/>
    <n v="300039"/>
    <n v="39"/>
    <x v="1"/>
    <x v="8"/>
    <x v="3"/>
    <d v="2014-03-04T00:00:00"/>
    <s v="None_16h"/>
    <m/>
    <n v="39"/>
    <n v="1"/>
    <n v="5"/>
    <x v="16"/>
    <n v="7"/>
    <n v="126"/>
    <m/>
    <n v="85"/>
    <n v="4"/>
    <n v="7"/>
    <m/>
    <s v="V"/>
    <m/>
    <n v="269.66666666666669"/>
    <n v="0.31520395550061803"/>
    <n v="6.3152039555006176"/>
    <n v="17"/>
    <m/>
    <m/>
    <m/>
    <s v=""/>
    <n v="6"/>
  </r>
  <r>
    <s v="Exp3"/>
    <n v="300039"/>
    <n v="39"/>
    <x v="1"/>
    <x v="8"/>
    <x v="3"/>
    <d v="2014-03-04T00:00:00"/>
    <s v="None_16h"/>
    <m/>
    <m/>
    <n v="2"/>
    <n v="1"/>
    <x v="20"/>
    <n v="5"/>
    <n v="92"/>
    <n v="361"/>
    <n v="269"/>
    <n v="5"/>
    <n v="6"/>
    <m/>
    <s v="V"/>
    <m/>
    <n v="318.2"/>
    <n v="0.84538026398491517"/>
    <n v="4.8453802639849153"/>
    <n v="15"/>
    <m/>
    <m/>
    <m/>
    <s v=""/>
    <n v="4"/>
  </r>
  <r>
    <s v="Exp3"/>
    <n v="300039"/>
    <n v="39"/>
    <x v="1"/>
    <x v="8"/>
    <x v="3"/>
    <d v="2014-03-04T00:00:00"/>
    <s v="None_16h"/>
    <m/>
    <m/>
    <n v="3"/>
    <n v="5"/>
    <x v="19"/>
    <n v="6"/>
    <n v="120"/>
    <n v="416"/>
    <n v="261"/>
    <n v="5"/>
    <n v="6"/>
    <m/>
    <s v="V"/>
    <m/>
    <n v="309.7"/>
    <n v="0.84275104940264778"/>
    <n v="5.842751049402648"/>
    <n v="16"/>
    <m/>
    <m/>
    <m/>
    <s v=""/>
    <n v="5"/>
  </r>
  <r>
    <s v="Exp3"/>
    <n v="300039"/>
    <n v="39"/>
    <x v="1"/>
    <x v="8"/>
    <x v="3"/>
    <d v="2014-03-04T00:00:00"/>
    <s v="None_16h"/>
    <m/>
    <m/>
    <n v="4"/>
    <n v="3"/>
    <x v="19"/>
    <n v="6"/>
    <n v="95"/>
    <n v="334"/>
    <n v="295"/>
    <n v="4"/>
    <n v="7"/>
    <m/>
    <s v="V"/>
    <m/>
    <n v="309.7"/>
    <n v="0.95253471101065545"/>
    <n v="5.9525347110106557"/>
    <n v="16"/>
    <m/>
    <m/>
    <m/>
    <s v=""/>
    <n v="5"/>
  </r>
  <r>
    <s v="Exp3"/>
    <n v="300158"/>
    <n v="158"/>
    <x v="1"/>
    <x v="8"/>
    <x v="3"/>
    <d v="2014-03-04T00:00:00"/>
    <s v="None_16h"/>
    <m/>
    <n v="158"/>
    <n v="1"/>
    <n v="5"/>
    <x v="16"/>
    <n v="7"/>
    <n v="98"/>
    <m/>
    <n v="195"/>
    <n v="3"/>
    <n v="9"/>
    <m/>
    <s v="V"/>
    <m/>
    <n v="269.66666666666669"/>
    <n v="0.72311495673671189"/>
    <n v="6.7231149567367119"/>
    <n v="18"/>
    <m/>
    <m/>
    <m/>
    <s v=""/>
    <n v="6"/>
  </r>
  <r>
    <s v="Exp3"/>
    <n v="300158"/>
    <n v="158"/>
    <x v="1"/>
    <x v="8"/>
    <x v="3"/>
    <d v="2014-03-04T00:00:00"/>
    <s v="None_16h"/>
    <m/>
    <m/>
    <n v="2"/>
    <n v="6"/>
    <x v="19"/>
    <n v="6"/>
    <n v="76"/>
    <n v="297"/>
    <n v="250"/>
    <n v="5"/>
    <n v="7"/>
    <m/>
    <s v="V"/>
    <m/>
    <n v="309.7"/>
    <n v="0.80723280594123348"/>
    <n v="5.8072328059412337"/>
    <n v="17"/>
    <m/>
    <m/>
    <m/>
    <s v=""/>
    <n v="5"/>
  </r>
  <r>
    <s v="Exp3"/>
    <n v="300158"/>
    <n v="158"/>
    <x v="1"/>
    <x v="8"/>
    <x v="3"/>
    <d v="2014-03-04T00:00:00"/>
    <s v="None_16h"/>
    <m/>
    <m/>
    <n v="3"/>
    <n v="3"/>
    <x v="19"/>
    <n v="6"/>
    <n v="110"/>
    <n v="328"/>
    <n v="170"/>
    <n v="4"/>
    <n v="8"/>
    <m/>
    <s v="V"/>
    <m/>
    <n v="309.7"/>
    <n v="0.54891830804003872"/>
    <n v="5.5489183080400384"/>
    <n v="17"/>
    <m/>
    <m/>
    <m/>
    <s v=""/>
    <n v="5"/>
  </r>
  <r>
    <s v="Exp3"/>
    <n v="300158"/>
    <n v="158"/>
    <x v="1"/>
    <x v="8"/>
    <x v="3"/>
    <d v="2014-03-04T00:00:00"/>
    <s v="None_16h"/>
    <m/>
    <m/>
    <n v="4"/>
    <n v="2"/>
    <x v="19"/>
    <n v="6"/>
    <n v="98"/>
    <n v="307"/>
    <n v="153"/>
    <n v="5"/>
    <n v="8"/>
    <m/>
    <s v="V"/>
    <m/>
    <n v="309.7"/>
    <n v="0.49402647723603488"/>
    <n v="5.4940264772360345"/>
    <n v="18"/>
    <m/>
    <m/>
    <m/>
    <s v=""/>
    <n v="5"/>
  </r>
  <r>
    <s v="Exp3"/>
    <n v="300280"/>
    <n v="280"/>
    <x v="1"/>
    <x v="8"/>
    <x v="3"/>
    <d v="2014-03-04T00:00:00"/>
    <s v="None_16h"/>
    <m/>
    <n v="280"/>
    <n v="1"/>
    <n v="4"/>
    <x v="19"/>
    <n v="6"/>
    <n v="100"/>
    <m/>
    <n v="315"/>
    <n v="5"/>
    <n v="7"/>
    <m/>
    <s v="V"/>
    <m/>
    <n v="309.7"/>
    <n v="1.0171133354859543"/>
    <n v="6.0171133354859538"/>
    <n v="17"/>
    <m/>
    <m/>
    <m/>
    <s v=""/>
    <n v="5"/>
  </r>
  <r>
    <s v="Exp3"/>
    <n v="300280"/>
    <n v="280"/>
    <x v="1"/>
    <x v="8"/>
    <x v="3"/>
    <d v="2014-03-04T00:00:00"/>
    <s v="None_16h"/>
    <m/>
    <m/>
    <n v="2"/>
    <n v="3"/>
    <x v="19"/>
    <n v="6"/>
    <n v="93"/>
    <n v="306"/>
    <n v="100"/>
    <n v="3"/>
    <n v="8"/>
    <m/>
    <s v="V"/>
    <m/>
    <n v="309.7"/>
    <n v="0.32289312237649337"/>
    <n v="5.3228931223764935"/>
    <n v="16"/>
    <m/>
    <m/>
    <m/>
    <s v=""/>
    <n v="5"/>
  </r>
  <r>
    <s v="Exp3"/>
    <n v="300280"/>
    <n v="280"/>
    <x v="1"/>
    <x v="8"/>
    <x v="3"/>
    <d v="2014-03-04T00:00:00"/>
    <s v="None_16h"/>
    <m/>
    <m/>
    <n v="3"/>
    <n v="4"/>
    <x v="16"/>
    <n v="7"/>
    <n v="105"/>
    <n v="332"/>
    <n v="41"/>
    <n v="6"/>
    <n v="6"/>
    <m/>
    <s v="V"/>
    <m/>
    <n v="269.66666666666669"/>
    <n v="0.15203955500618047"/>
    <n v="6.1520395550061808"/>
    <n v="18"/>
    <m/>
    <m/>
    <m/>
    <s v=""/>
    <n v="6"/>
  </r>
  <r>
    <s v="Exp3"/>
    <n v="300280"/>
    <n v="280"/>
    <x v="1"/>
    <x v="8"/>
    <x v="3"/>
    <d v="2014-03-04T00:00:00"/>
    <s v="None_16h"/>
    <m/>
    <m/>
    <n v="4"/>
    <n v="2"/>
    <x v="19"/>
    <n v="6"/>
    <n v="95"/>
    <n v="272"/>
    <n v="89"/>
    <n v="4"/>
    <n v="8"/>
    <m/>
    <s v="V"/>
    <m/>
    <n v="309.7"/>
    <n v="0.28737487891507912"/>
    <n v="5.2873748789150792"/>
    <n v="17"/>
    <m/>
    <m/>
    <m/>
    <s v=""/>
    <n v="5"/>
  </r>
  <r>
    <s v="Exp3"/>
    <n v="300102"/>
    <n v="102"/>
    <x v="1"/>
    <x v="8"/>
    <x v="3"/>
    <d v="2014-03-11T00:00:00"/>
    <s v="None_16h"/>
    <m/>
    <n v="102"/>
    <n v="1"/>
    <n v="4"/>
    <x v="16"/>
    <n v="7"/>
    <n v="118"/>
    <n v="335"/>
    <n v="151"/>
    <n v="5"/>
    <n v="8"/>
    <m/>
    <s v="V"/>
    <n v="4"/>
    <n v="269.66666666666669"/>
    <n v="0.55995055624227441"/>
    <n v="6.5599505562422742"/>
    <n v="19"/>
    <m/>
    <m/>
    <m/>
    <s v=""/>
    <n v="6"/>
  </r>
  <r>
    <s v="Exp3"/>
    <n v="300102"/>
    <n v="102"/>
    <x v="1"/>
    <x v="8"/>
    <x v="3"/>
    <d v="2014-03-11T00:00:00"/>
    <s v="None_16h"/>
    <m/>
    <m/>
    <n v="2"/>
    <n v="3"/>
    <x v="19"/>
    <n v="6"/>
    <n v="101"/>
    <n v="294"/>
    <n v="238"/>
    <n v="5"/>
    <n v="8"/>
    <m/>
    <s v="V"/>
    <n v="4"/>
    <n v="309.7"/>
    <n v="0.76848563125605429"/>
    <n v="5.7684856312560546"/>
    <n v="18"/>
    <m/>
    <m/>
    <m/>
    <s v=""/>
    <n v="5"/>
  </r>
  <r>
    <s v="Exp3"/>
    <n v="300102"/>
    <n v="102"/>
    <x v="1"/>
    <x v="8"/>
    <x v="3"/>
    <d v="2014-03-11T00:00:00"/>
    <s v="None_16h"/>
    <m/>
    <m/>
    <n v="3"/>
    <n v="6"/>
    <x v="16"/>
    <n v="7"/>
    <n v="117"/>
    <n v="336"/>
    <n v="225"/>
    <n v="5"/>
    <n v="9"/>
    <m/>
    <s v="V"/>
    <n v="4"/>
    <n v="269.66666666666669"/>
    <n v="0.83436341161928296"/>
    <n v="6.8343634116192833"/>
    <n v="20"/>
    <m/>
    <m/>
    <m/>
    <s v=""/>
    <n v="6"/>
  </r>
  <r>
    <s v="Exp3"/>
    <n v="300102"/>
    <n v="102"/>
    <x v="1"/>
    <x v="8"/>
    <x v="3"/>
    <d v="2014-03-11T00:00:00"/>
    <s v="None_16h"/>
    <m/>
    <m/>
    <n v="4"/>
    <n v="4"/>
    <x v="16"/>
    <n v="7"/>
    <n v="108"/>
    <n v="322"/>
    <n v="251"/>
    <n v="5"/>
    <n v="9"/>
    <m/>
    <s v="V"/>
    <n v="4"/>
    <n v="269.66666666666669"/>
    <n v="0.93077873918417797"/>
    <n v="6.930778739184178"/>
    <n v="20"/>
    <m/>
    <m/>
    <m/>
    <s v=""/>
    <n v="6"/>
  </r>
  <r>
    <s v="Exp3"/>
    <n v="300192"/>
    <n v="192"/>
    <x v="1"/>
    <x v="8"/>
    <x v="3"/>
    <d v="2014-03-11T00:00:00"/>
    <s v="None_16h"/>
    <d v="2014-03-11T00:00:00"/>
    <n v="192"/>
    <n v="1"/>
    <n v="2"/>
    <x v="16"/>
    <n v="7"/>
    <n v="115"/>
    <m/>
    <n v="118"/>
    <n v="6"/>
    <n v="8"/>
    <m/>
    <s v="V"/>
    <n v="4"/>
    <n v="269.66666666666669"/>
    <n v="0.43757725587144619"/>
    <n v="6.4375772558714459"/>
    <n v="20"/>
    <m/>
    <m/>
    <m/>
    <s v=""/>
    <n v="6"/>
  </r>
  <r>
    <s v="Exp3"/>
    <n v="300192"/>
    <n v="192"/>
    <x v="1"/>
    <x v="8"/>
    <x v="3"/>
    <d v="2014-03-11T00:00:00"/>
    <s v="None_16h"/>
    <m/>
    <m/>
    <n v="2"/>
    <n v="6"/>
    <x v="16"/>
    <n v="7"/>
    <n v="111"/>
    <n v="306"/>
    <n v="198"/>
    <n v="5"/>
    <n v="9"/>
    <m/>
    <s v="V"/>
    <n v="4"/>
    <n v="269.66666666666669"/>
    <n v="0.7342398022249691"/>
    <n v="6.7342398022249688"/>
    <n v="20"/>
    <m/>
    <m/>
    <m/>
    <s v=""/>
    <n v="6"/>
  </r>
  <r>
    <s v="Exp3"/>
    <n v="300192"/>
    <n v="192"/>
    <x v="1"/>
    <x v="8"/>
    <x v="3"/>
    <d v="2014-03-11T00:00:00"/>
    <s v="None_16h"/>
    <m/>
    <m/>
    <n v="3"/>
    <n v="3"/>
    <x v="16"/>
    <n v="7"/>
    <n v="112"/>
    <n v="306"/>
    <n v="185"/>
    <n v="5"/>
    <n v="9"/>
    <m/>
    <s v="V"/>
    <n v="4"/>
    <n v="269.66666666666669"/>
    <n v="0.68603213844252153"/>
    <n v="6.6860321384425214"/>
    <n v="20"/>
    <m/>
    <m/>
    <m/>
    <s v=""/>
    <n v="6"/>
  </r>
  <r>
    <s v="Exp3"/>
    <n v="300317"/>
    <n v="317"/>
    <x v="1"/>
    <x v="8"/>
    <x v="3"/>
    <d v="2014-03-11T00:00:00"/>
    <s v="None_16h"/>
    <m/>
    <n v="317"/>
    <n v="1"/>
    <n v="3"/>
    <x v="15"/>
    <n v="8"/>
    <n v="115"/>
    <m/>
    <n v="45"/>
    <n v="6"/>
    <n v="9"/>
    <m/>
    <s v="V"/>
    <n v="4"/>
    <n v="251"/>
    <n v="0.17928286852589642"/>
    <n v="7.1792828685258963"/>
    <n v="22"/>
    <m/>
    <m/>
    <m/>
    <s v=""/>
    <n v="7"/>
  </r>
  <r>
    <s v="Exp3"/>
    <n v="300317"/>
    <n v="317"/>
    <x v="1"/>
    <x v="8"/>
    <x v="3"/>
    <d v="2014-03-11T00:00:00"/>
    <s v="None_16h"/>
    <m/>
    <m/>
    <n v="2"/>
    <n v="4"/>
    <x v="16"/>
    <n v="7"/>
    <n v="111"/>
    <n v="310"/>
    <n v="239"/>
    <n v="5"/>
    <n v="10"/>
    <m/>
    <s v="V"/>
    <n v="4"/>
    <n v="269.66666666666669"/>
    <n v="0.88627935723114948"/>
    <n v="6.8862793572311496"/>
    <n v="21"/>
    <m/>
    <m/>
    <m/>
    <s v=""/>
    <n v="6"/>
  </r>
  <r>
    <s v="Exp3"/>
    <n v="300317"/>
    <n v="317"/>
    <x v="1"/>
    <x v="8"/>
    <x v="3"/>
    <d v="2014-03-11T00:00:00"/>
    <s v="None_16h"/>
    <m/>
    <m/>
    <n v="3"/>
    <n v="3"/>
    <x v="16"/>
    <n v="7"/>
    <n v="110"/>
    <n v="309"/>
    <n v="196"/>
    <n v="5"/>
    <n v="8"/>
    <m/>
    <s v="V"/>
    <n v="4"/>
    <n v="269.66666666666669"/>
    <n v="0.72682323856613096"/>
    <n v="6.7268232385661308"/>
    <n v="19"/>
    <m/>
    <m/>
    <m/>
    <s v=""/>
    <n v="6"/>
  </r>
  <r>
    <s v="Exp3"/>
    <n v="300317"/>
    <n v="317"/>
    <x v="1"/>
    <x v="8"/>
    <x v="3"/>
    <d v="2014-03-11T00:00:00"/>
    <s v="None_16h"/>
    <m/>
    <m/>
    <n v="4"/>
    <n v="6"/>
    <x v="16"/>
    <n v="7"/>
    <n v="122"/>
    <n v="309"/>
    <n v="182"/>
    <n v="5"/>
    <n v="9"/>
    <m/>
    <s v="V"/>
    <n v="4"/>
    <n v="269.66666666666669"/>
    <n v="0.67490729295426444"/>
    <n v="6.6749072929542645"/>
    <n v="20"/>
    <m/>
    <m/>
    <m/>
    <s v=""/>
    <n v="6"/>
  </r>
  <r>
    <s v="Exp3"/>
    <n v="300047"/>
    <n v="47"/>
    <x v="1"/>
    <x v="8"/>
    <x v="3"/>
    <d v="2014-03-25T00:00:00"/>
    <s v="None_16h"/>
    <m/>
    <n v="47"/>
    <n v="1"/>
    <n v="10"/>
    <x v="15"/>
    <n v="8"/>
    <n v="144"/>
    <n v="290"/>
    <n v="225"/>
    <n v="4"/>
    <n v="13"/>
    <m/>
    <s v="E"/>
    <n v="4"/>
    <n v="251"/>
    <n v="0.89641434262948205"/>
    <n v="7.8964143426294822"/>
    <n v="24"/>
    <m/>
    <m/>
    <m/>
    <s v=""/>
    <n v="7"/>
  </r>
  <r>
    <s v="Exp3"/>
    <n v="300047"/>
    <n v="47"/>
    <x v="1"/>
    <x v="8"/>
    <x v="3"/>
    <d v="2014-03-25T00:00:00"/>
    <s v="None_16h"/>
    <m/>
    <m/>
    <n v="2"/>
    <n v="10"/>
    <x v="15"/>
    <n v="8"/>
    <n v="130"/>
    <n v="290"/>
    <n v="166"/>
    <n v="6"/>
    <n v="12"/>
    <m/>
    <s v="V"/>
    <n v="4"/>
    <n v="251"/>
    <n v="0.66135458167330674"/>
    <n v="7.6613545816733071"/>
    <n v="25"/>
    <m/>
    <m/>
    <m/>
    <s v=""/>
    <n v="7"/>
  </r>
  <r>
    <s v="Exp3"/>
    <n v="300219"/>
    <n v="219"/>
    <x v="1"/>
    <x v="8"/>
    <x v="3"/>
    <d v="2014-03-25T00:00:00"/>
    <s v="None_16h"/>
    <m/>
    <n v="219"/>
    <n v="1"/>
    <n v="4"/>
    <x v="11"/>
    <n v="9"/>
    <n v="115"/>
    <m/>
    <n v="96"/>
    <n v="5"/>
    <n v="10"/>
    <m/>
    <s v="V"/>
    <n v="4"/>
    <n v="254.33333333333334"/>
    <n v="0.37745740498034075"/>
    <n v="8.3774574049803405"/>
    <n v="23"/>
    <m/>
    <m/>
    <m/>
    <s v=""/>
    <n v="8"/>
  </r>
  <r>
    <s v="Exp3"/>
    <n v="300219"/>
    <n v="219"/>
    <x v="1"/>
    <x v="8"/>
    <x v="3"/>
    <d v="2014-03-25T00:00:00"/>
    <s v="None_16h"/>
    <m/>
    <m/>
    <n v="2"/>
    <n v="4"/>
    <x v="15"/>
    <n v="8"/>
    <n v="127"/>
    <n v="254"/>
    <n v="57"/>
    <n v="5"/>
    <n v="9"/>
    <m/>
    <s v="V"/>
    <n v="4"/>
    <n v="251"/>
    <n v="0.22709163346613545"/>
    <n v="7.2270916334661353"/>
    <n v="21"/>
    <m/>
    <m/>
    <m/>
    <s v=""/>
    <n v="7"/>
  </r>
  <r>
    <s v="Exp3"/>
    <n v="300219"/>
    <n v="219"/>
    <x v="1"/>
    <x v="8"/>
    <x v="3"/>
    <d v="2014-03-25T00:00:00"/>
    <s v="None_16h"/>
    <m/>
    <m/>
    <n v="3"/>
    <n v="3"/>
    <x v="15"/>
    <n v="8"/>
    <n v="128"/>
    <n v="266"/>
    <n v="127"/>
    <n v="5"/>
    <n v="10"/>
    <m/>
    <s v="V"/>
    <n v="4"/>
    <n v="251"/>
    <n v="0.50597609561752988"/>
    <n v="7.5059760956175303"/>
    <n v="22"/>
    <m/>
    <m/>
    <m/>
    <s v=""/>
    <n v="7"/>
  </r>
  <r>
    <s v="Exp3"/>
    <n v="300219"/>
    <n v="219"/>
    <x v="1"/>
    <x v="8"/>
    <x v="3"/>
    <d v="2014-03-25T00:00:00"/>
    <s v="None_16h"/>
    <m/>
    <m/>
    <n v="4"/>
    <n v="2"/>
    <x v="11"/>
    <n v="9"/>
    <n v="117"/>
    <n v="241"/>
    <n v="64"/>
    <n v="5"/>
    <n v="10"/>
    <m/>
    <s v="V"/>
    <n v="4"/>
    <n v="254.33333333333334"/>
    <n v="0.25163826998689381"/>
    <n v="8.2516382699868931"/>
    <n v="23"/>
    <m/>
    <m/>
    <m/>
    <s v=""/>
    <n v="8"/>
  </r>
  <r>
    <s v="Exp3"/>
    <n v="300256"/>
    <n v="256"/>
    <x v="1"/>
    <x v="8"/>
    <x v="3"/>
    <d v="2014-03-25T00:00:00"/>
    <s v="None_16h"/>
    <m/>
    <n v="256"/>
    <n v="1"/>
    <n v="6"/>
    <x v="11"/>
    <n v="9"/>
    <n v="133"/>
    <m/>
    <n v="160"/>
    <n v="7"/>
    <n v="10"/>
    <m/>
    <s v="V"/>
    <n v="4"/>
    <n v="254.33333333333334"/>
    <n v="0.62909567496723462"/>
    <n v="8.6290956749672354"/>
    <n v="25"/>
    <m/>
    <m/>
    <m/>
    <s v=""/>
    <n v="8"/>
  </r>
  <r>
    <s v="Exp3"/>
    <n v="300256"/>
    <n v="256"/>
    <x v="1"/>
    <x v="8"/>
    <x v="3"/>
    <d v="2014-03-25T00:00:00"/>
    <s v="None_16h"/>
    <m/>
    <m/>
    <n v="2"/>
    <n v="2"/>
    <x v="11"/>
    <n v="9"/>
    <n v="123"/>
    <n v="262"/>
    <n v="170"/>
    <n v="6"/>
    <n v="8"/>
    <m/>
    <s v="V"/>
    <n v="4"/>
    <n v="254.33333333333334"/>
    <n v="0.66841415465268672"/>
    <n v="8.6684141546526874"/>
    <n v="22"/>
    <m/>
    <m/>
    <m/>
    <s v=""/>
    <n v="8"/>
  </r>
  <r>
    <s v="Exp3"/>
    <n v="300256"/>
    <n v="256"/>
    <x v="1"/>
    <x v="8"/>
    <x v="3"/>
    <d v="2014-03-25T00:00:00"/>
    <s v="None_16h"/>
    <m/>
    <m/>
    <n v="3"/>
    <n v="2"/>
    <x v="15"/>
    <n v="8"/>
    <n v="137"/>
    <n v="267"/>
    <n v="113"/>
    <n v="6"/>
    <n v="8"/>
    <m/>
    <s v="V"/>
    <n v="4"/>
    <n v="251"/>
    <n v="0.45019920318725098"/>
    <n v="7.4501992031872506"/>
    <n v="21"/>
    <m/>
    <m/>
    <m/>
    <s v=""/>
    <n v="7"/>
  </r>
  <r>
    <s v="Exp3"/>
    <n v="300256"/>
    <n v="256"/>
    <x v="1"/>
    <x v="8"/>
    <x v="3"/>
    <d v="2014-03-25T00:00:00"/>
    <s v="None_16h"/>
    <m/>
    <m/>
    <n v="4"/>
    <n v="2"/>
    <x v="15"/>
    <n v="9"/>
    <n v="116"/>
    <n v="251"/>
    <n v="20"/>
    <n v="5"/>
    <n v="8"/>
    <m/>
    <s v="V"/>
    <n v="4"/>
    <n v="251"/>
    <n v="7.9681274900398405E-2"/>
    <n v="7.0796812749003983"/>
    <n v="20"/>
    <m/>
    <m/>
    <m/>
    <s v=""/>
    <n v="7"/>
  </r>
  <r>
    <s v="Exp3"/>
    <n v="300033"/>
    <n v="33"/>
    <x v="1"/>
    <x v="8"/>
    <x v="3"/>
    <d v="2014-04-09T00:00:00"/>
    <s v="None_16h"/>
    <d v="2014-04-09T00:00:00"/>
    <n v="33"/>
    <n v="1"/>
    <n v="2"/>
    <x v="12"/>
    <n v="10"/>
    <n v="137"/>
    <m/>
    <n v="184"/>
    <n v="5"/>
    <n v="11"/>
    <m/>
    <s v="V"/>
    <m/>
    <n v="220"/>
    <n v="0.83636363636363631"/>
    <n v="9.836363636363636"/>
    <n v="25"/>
    <m/>
    <m/>
    <m/>
    <s v=""/>
    <n v="9"/>
  </r>
  <r>
    <s v="Exp3"/>
    <n v="300033"/>
    <n v="33"/>
    <x v="1"/>
    <x v="8"/>
    <x v="3"/>
    <d v="2014-04-09T00:00:00"/>
    <s v="None_16h"/>
    <m/>
    <m/>
    <n v="2"/>
    <n v="3"/>
    <x v="12"/>
    <n v="10"/>
    <n v="136"/>
    <n v="270"/>
    <n v="174"/>
    <n v="5"/>
    <n v="11"/>
    <m/>
    <s v="V"/>
    <m/>
    <n v="220"/>
    <n v="0.79090909090909089"/>
    <n v="9.790909090909091"/>
    <n v="25"/>
    <m/>
    <m/>
    <m/>
    <s v=""/>
    <n v="9"/>
  </r>
  <r>
    <s v="Exp3"/>
    <n v="300033"/>
    <n v="33"/>
    <x v="1"/>
    <x v="8"/>
    <x v="3"/>
    <d v="2014-04-09T00:00:00"/>
    <s v="None_16h"/>
    <m/>
    <m/>
    <n v="3"/>
    <n v="4"/>
    <x v="11"/>
    <n v="10"/>
    <n v="145"/>
    <n v="268"/>
    <n v="171"/>
    <n v="5"/>
    <n v="13"/>
    <m/>
    <s v="V"/>
    <m/>
    <n v="254.33333333333334"/>
    <n v="0.67234600262123201"/>
    <n v="8.6723460026212322"/>
    <n v="26"/>
    <m/>
    <m/>
    <m/>
    <s v=""/>
    <n v="8"/>
  </r>
  <r>
    <s v="Exp3"/>
    <n v="300033"/>
    <n v="33"/>
    <x v="1"/>
    <x v="8"/>
    <x v="3"/>
    <d v="2014-04-09T00:00:00"/>
    <s v="None_16h"/>
    <m/>
    <m/>
    <n v="4"/>
    <n v="6"/>
    <x v="12"/>
    <n v="10"/>
    <n v="138"/>
    <n v="258"/>
    <n v="221"/>
    <n v="4"/>
    <n v="14"/>
    <m/>
    <s v="V"/>
    <m/>
    <n v="220"/>
    <n v="1.0045454545454546"/>
    <n v="10.004545454545454"/>
    <n v="27"/>
    <m/>
    <m/>
    <m/>
    <s v=""/>
    <n v="9"/>
  </r>
  <r>
    <s v="Exp3"/>
    <n v="300214"/>
    <n v="214"/>
    <x v="1"/>
    <x v="8"/>
    <x v="3"/>
    <d v="2014-04-09T00:00:00"/>
    <s v="None_16h"/>
    <m/>
    <n v="214"/>
    <n v="1"/>
    <n v="6"/>
    <x v="12"/>
    <n v="10"/>
    <n v="140"/>
    <m/>
    <n v="96"/>
    <n v="5"/>
    <n v="13"/>
    <m/>
    <s v="V"/>
    <m/>
    <n v="220"/>
    <n v="0.43636363636363634"/>
    <n v="9.4363636363636356"/>
    <n v="27"/>
    <m/>
    <m/>
    <m/>
    <s v=""/>
    <n v="9"/>
  </r>
  <r>
    <s v="Exp3"/>
    <n v="300214"/>
    <n v="214"/>
    <x v="1"/>
    <x v="8"/>
    <x v="3"/>
    <d v="2014-04-09T00:00:00"/>
    <s v="None_16h"/>
    <m/>
    <m/>
    <n v="2"/>
    <n v="7"/>
    <x v="11"/>
    <n v="9"/>
    <n v="144"/>
    <n v="245"/>
    <n v="67"/>
    <n v="4"/>
    <n v="15"/>
    <n v="10"/>
    <s v="V"/>
    <m/>
    <n v="254.33333333333334"/>
    <n v="0.26343381389252946"/>
    <n v="8.2634338138925294"/>
    <n v="27"/>
    <m/>
    <m/>
    <m/>
    <s v=""/>
    <n v="8"/>
  </r>
  <r>
    <s v="Exp3"/>
    <n v="300214"/>
    <n v="214"/>
    <x v="1"/>
    <x v="8"/>
    <x v="3"/>
    <d v="2014-04-09T00:00:00"/>
    <s v="None_16h"/>
    <m/>
    <m/>
    <n v="3"/>
    <n v="6"/>
    <x v="12"/>
    <n v="10"/>
    <n v="137"/>
    <n v="235"/>
    <n v="125"/>
    <n v="5"/>
    <n v="13"/>
    <m/>
    <s v="V"/>
    <m/>
    <n v="220"/>
    <n v="0.56818181818181823"/>
    <n v="9.5681818181818183"/>
    <n v="27"/>
    <m/>
    <m/>
    <m/>
    <s v=""/>
    <n v="9"/>
  </r>
  <r>
    <s v="Exp3"/>
    <n v="300214"/>
    <n v="214"/>
    <x v="1"/>
    <x v="8"/>
    <x v="3"/>
    <d v="2014-04-09T00:00:00"/>
    <s v="None_16h"/>
    <m/>
    <m/>
    <n v="4"/>
    <n v="3"/>
    <x v="11"/>
    <n v="9"/>
    <n v="125"/>
    <n v="232"/>
    <n v="69"/>
    <n v="5"/>
    <n v="9"/>
    <m/>
    <s v="V"/>
    <m/>
    <n v="254.33333333333334"/>
    <n v="0.27129750982961992"/>
    <n v="8.2712975098296191"/>
    <n v="22"/>
    <m/>
    <m/>
    <m/>
    <s v=""/>
    <n v="8"/>
  </r>
  <r>
    <s v="Exp3"/>
    <n v="300279"/>
    <n v="279"/>
    <x v="1"/>
    <x v="8"/>
    <x v="3"/>
    <d v="2014-04-09T00:00:00"/>
    <s v="None_16h"/>
    <m/>
    <n v="279"/>
    <n v="1"/>
    <n v="8"/>
    <x v="11"/>
    <n v="9"/>
    <n v="145"/>
    <m/>
    <n v="196"/>
    <n v="5"/>
    <n v="17"/>
    <m/>
    <s v="DR"/>
    <m/>
    <n v="254.33333333333334"/>
    <n v="0.77064220183486232"/>
    <n v="8.7706422018348622"/>
    <n v="30"/>
    <m/>
    <m/>
    <m/>
    <s v=""/>
    <n v="8"/>
  </r>
  <r>
    <s v="Exp3"/>
    <n v="300279"/>
    <n v="279"/>
    <x v="1"/>
    <x v="8"/>
    <x v="3"/>
    <d v="2014-04-09T00:00:00"/>
    <s v="None_16h"/>
    <m/>
    <m/>
    <n v="2"/>
    <n v="5"/>
    <x v="11"/>
    <n v="9"/>
    <n v="157"/>
    <n v="258"/>
    <n v="141"/>
    <n v="6"/>
    <n v="10"/>
    <m/>
    <s v="V"/>
    <m/>
    <n v="254.33333333333334"/>
    <n v="0.55439056356487548"/>
    <n v="8.5543905635648763"/>
    <n v="24"/>
    <m/>
    <m/>
    <m/>
    <s v=""/>
    <n v="8"/>
  </r>
  <r>
    <s v="Exp3"/>
    <n v="300279"/>
    <n v="279"/>
    <x v="1"/>
    <x v="8"/>
    <x v="3"/>
    <d v="2014-04-09T00:00:00"/>
    <s v="None_16h"/>
    <m/>
    <m/>
    <n v="3"/>
    <n v="2"/>
    <x v="16"/>
    <n v="7"/>
    <n v="127"/>
    <n v="232"/>
    <n v="218"/>
    <n v="5"/>
    <n v="18"/>
    <m/>
    <s v="TS"/>
    <m/>
    <n v="269.66666666666669"/>
    <n v="0.80840543881334981"/>
    <n v="6.8084054388133497"/>
    <n v="29"/>
    <m/>
    <m/>
    <m/>
    <s v=""/>
    <n v="6"/>
  </r>
  <r>
    <s v="Exp3"/>
    <n v="300092"/>
    <n v="92"/>
    <x v="1"/>
    <x v="8"/>
    <x v="3"/>
    <d v="2014-05-06T00:00:00"/>
    <s v="None_16h"/>
    <d v="2014-05-06T00:00:00"/>
    <n v="92"/>
    <n v="1"/>
    <n v="3"/>
    <x v="2"/>
    <n v="14"/>
    <n v="140"/>
    <n v="240"/>
    <n v="40"/>
    <n v="3"/>
    <n v="15"/>
    <m/>
    <s v="DR"/>
    <n v="0"/>
    <n v="250"/>
    <n v="0.16"/>
    <n v="13.16"/>
    <n v="31"/>
    <n v="230"/>
    <n v="260"/>
    <n v="260"/>
    <s v=""/>
    <n v="13"/>
  </r>
  <r>
    <s v="Exp3"/>
    <n v="300092"/>
    <n v="92"/>
    <x v="1"/>
    <x v="8"/>
    <x v="3"/>
    <d v="2014-05-06T00:00:00"/>
    <s v="None_16h"/>
    <m/>
    <m/>
    <n v="2"/>
    <n v="4"/>
    <x v="2"/>
    <n v="14"/>
    <n v="150"/>
    <n v="260"/>
    <n v="30"/>
    <n v="4"/>
    <n v="14"/>
    <m/>
    <s v="DR"/>
    <n v="0"/>
    <n v="250"/>
    <n v="0.12"/>
    <n v="13.12"/>
    <n v="31"/>
    <n v="260"/>
    <n v="280"/>
    <n v="280"/>
    <s v=""/>
    <n v="13"/>
  </r>
  <r>
    <s v="Exp3"/>
    <n v="300092"/>
    <n v="92"/>
    <x v="1"/>
    <x v="8"/>
    <x v="3"/>
    <d v="2014-05-06T00:00:00"/>
    <s v="None_16h"/>
    <m/>
    <m/>
    <n v="3"/>
    <n v="3"/>
    <x v="9"/>
    <n v="13"/>
    <n v="160"/>
    <n v="270"/>
    <n v="90"/>
    <n v="4"/>
    <n v="18"/>
    <n v="15"/>
    <s v="TS"/>
    <n v="1"/>
    <n v="250"/>
    <n v="0.36"/>
    <n v="12.36"/>
    <n v="34"/>
    <n v="266"/>
    <n v="270"/>
    <n v="280"/>
    <s v=""/>
    <n v="12"/>
  </r>
  <r>
    <s v="Exp3"/>
    <n v="300092"/>
    <n v="92"/>
    <x v="1"/>
    <x v="8"/>
    <x v="3"/>
    <d v="2014-05-06T00:00:00"/>
    <s v="None_16h"/>
    <m/>
    <m/>
    <n v="4"/>
    <n v="3"/>
    <x v="2"/>
    <n v="14"/>
    <n v="160"/>
    <n v="260"/>
    <n v="50"/>
    <n v="3"/>
    <n v="17"/>
    <n v="15"/>
    <s v="TS"/>
    <n v="1"/>
    <n v="250"/>
    <n v="0.2"/>
    <n v="13.2"/>
    <n v="33"/>
    <n v="280"/>
    <n v="270"/>
    <n v="290"/>
    <s v=""/>
    <n v="13"/>
  </r>
  <r>
    <s v="Exp3"/>
    <n v="300156"/>
    <n v="156"/>
    <x v="1"/>
    <x v="8"/>
    <x v="3"/>
    <d v="2014-05-06T00:00:00"/>
    <s v="None_16h"/>
    <m/>
    <n v="156"/>
    <n v="1"/>
    <n v="3"/>
    <x v="9"/>
    <n v="13"/>
    <n v="170"/>
    <m/>
    <n v="170"/>
    <m/>
    <m/>
    <m/>
    <s v="DR"/>
    <n v="0"/>
    <n v="250"/>
    <n v="0.68"/>
    <n v="12.68"/>
    <s v=""/>
    <n v="250"/>
    <n v="250"/>
    <n v="280"/>
    <s v=""/>
    <n v="12"/>
  </r>
  <r>
    <s v="Exp3"/>
    <n v="300156"/>
    <n v="156"/>
    <x v="1"/>
    <x v="8"/>
    <x v="3"/>
    <d v="2014-05-06T00:00:00"/>
    <s v="None_16h"/>
    <m/>
    <m/>
    <n v="2"/>
    <n v="3"/>
    <x v="2"/>
    <n v="14"/>
    <n v="150"/>
    <n v="230"/>
    <n v="160"/>
    <n v="5"/>
    <n v="15"/>
    <m/>
    <s v="DR nearly TS"/>
    <n v="0"/>
    <n v="250"/>
    <n v="0.64"/>
    <n v="13.64"/>
    <n v="33"/>
    <n v="230"/>
    <n v="260"/>
    <n v="270"/>
    <s v=""/>
    <n v="13"/>
  </r>
  <r>
    <s v="Exp3"/>
    <n v="300156"/>
    <n v="156"/>
    <x v="1"/>
    <x v="8"/>
    <x v="3"/>
    <d v="2014-05-06T00:00:00"/>
    <s v="None_16h"/>
    <m/>
    <m/>
    <n v="3"/>
    <n v="3"/>
    <x v="2"/>
    <n v="14"/>
    <n v="130"/>
    <n v="220"/>
    <n v="200"/>
    <n v="4"/>
    <n v="17"/>
    <m/>
    <s v="TS"/>
    <n v="0"/>
    <n v="250"/>
    <n v="0.8"/>
    <n v="13.8"/>
    <n v="34"/>
    <n v="240"/>
    <n v="240"/>
    <n v="240"/>
    <s v=""/>
    <n v="13"/>
  </r>
  <r>
    <s v="Exp3"/>
    <n v="300156"/>
    <n v="156"/>
    <x v="1"/>
    <x v="8"/>
    <x v="3"/>
    <d v="2014-05-06T00:00:00"/>
    <s v="None_16h"/>
    <m/>
    <m/>
    <n v="4"/>
    <n v="3"/>
    <x v="7"/>
    <n v="12"/>
    <n v="160"/>
    <n v="200"/>
    <n v="260"/>
    <n v="4"/>
    <n v="10"/>
    <m/>
    <s v="nearly TS"/>
    <n v="0"/>
    <n v="238.33333333333334"/>
    <n v="1.0909090909090908"/>
    <n v="12.09090909090909"/>
    <n v="25"/>
    <m/>
    <m/>
    <m/>
    <s v=""/>
    <n v="11"/>
  </r>
  <r>
    <s v="Exp3"/>
    <n v="300174"/>
    <n v="174"/>
    <x v="1"/>
    <x v="8"/>
    <x v="3"/>
    <d v="2014-05-06T00:00:00"/>
    <s v="None_16h"/>
    <m/>
    <n v="174"/>
    <n v="1"/>
    <n v="5"/>
    <x v="2"/>
    <n v="14"/>
    <n v="150"/>
    <n v="220"/>
    <n v="220"/>
    <n v="4"/>
    <n v="17"/>
    <n v="15"/>
    <s v="TS"/>
    <n v="1"/>
    <n v="250"/>
    <n v="0.88"/>
    <n v="13.88"/>
    <n v="34"/>
    <m/>
    <m/>
    <m/>
    <s v=""/>
    <n v="13"/>
  </r>
  <r>
    <s v="Exp3"/>
    <n v="300174"/>
    <n v="174"/>
    <x v="1"/>
    <x v="8"/>
    <x v="3"/>
    <d v="2014-05-06T00:00:00"/>
    <s v="None_16h"/>
    <m/>
    <m/>
    <n v="2"/>
    <n v="6"/>
    <x v="9"/>
    <n v="13"/>
    <n v="160"/>
    <m/>
    <n v="180"/>
    <n v="4"/>
    <n v="17"/>
    <n v="15"/>
    <s v="TS"/>
    <n v="1"/>
    <n v="250"/>
    <n v="0.72"/>
    <n v="12.72"/>
    <n v="33"/>
    <m/>
    <m/>
    <m/>
    <s v=""/>
    <n v="12"/>
  </r>
  <r>
    <s v="Exp3"/>
    <n v="300174"/>
    <n v="174"/>
    <x v="1"/>
    <x v="8"/>
    <x v="3"/>
    <d v="2014-05-06T00:00:00"/>
    <s v="None_16h"/>
    <m/>
    <m/>
    <n v="3"/>
    <n v="4"/>
    <x v="9"/>
    <n v="13"/>
    <n v="160"/>
    <n v="230"/>
    <n v="150"/>
    <n v="3"/>
    <n v="18"/>
    <n v="20"/>
    <s v="TS"/>
    <n v="1"/>
    <n v="250"/>
    <n v="0.6"/>
    <n v="12.6"/>
    <n v="33"/>
    <n v="230"/>
    <n v="230"/>
    <m/>
    <s v=""/>
    <n v="12"/>
  </r>
  <r>
    <s v="Exp3"/>
    <n v="300058"/>
    <n v="58"/>
    <x v="1"/>
    <x v="8"/>
    <x v="3"/>
    <d v="2014-06-03T00:00:00"/>
    <s v="None_16h"/>
    <d v="2014-06-03T00:00:00"/>
    <n v="58"/>
    <n v="1"/>
    <m/>
    <x v="4"/>
    <n v="15"/>
    <m/>
    <m/>
    <m/>
    <s v="4 _5"/>
    <m/>
    <m/>
    <m/>
    <m/>
    <n v="250"/>
    <n v="0"/>
    <n v="14"/>
    <s v=""/>
    <m/>
    <m/>
    <m/>
    <s v=""/>
    <n v="14"/>
  </r>
  <r>
    <s v="Exp3"/>
    <n v="300058"/>
    <n v="58"/>
    <x v="1"/>
    <x v="8"/>
    <x v="3"/>
    <d v="2014-06-03T00:00:00"/>
    <s v="None_16h"/>
    <m/>
    <m/>
    <n v="2"/>
    <m/>
    <x v="2"/>
    <n v="14"/>
    <m/>
    <m/>
    <m/>
    <s v="4_5"/>
    <m/>
    <m/>
    <m/>
    <m/>
    <n v="250"/>
    <n v="0"/>
    <n v="13"/>
    <s v=""/>
    <m/>
    <m/>
    <m/>
    <s v=""/>
    <n v="13"/>
  </r>
  <r>
    <s v="Exp3"/>
    <n v="300058"/>
    <n v="58"/>
    <x v="1"/>
    <x v="8"/>
    <x v="3"/>
    <d v="2014-06-03T00:00:00"/>
    <s v="None_16h"/>
    <m/>
    <m/>
    <n v="3"/>
    <m/>
    <x v="2"/>
    <n v="14"/>
    <m/>
    <m/>
    <m/>
    <s v="4_5"/>
    <m/>
    <m/>
    <m/>
    <m/>
    <n v="250"/>
    <n v="0"/>
    <n v="13"/>
    <s v=""/>
    <m/>
    <m/>
    <m/>
    <s v=""/>
    <n v="13"/>
  </r>
  <r>
    <s v="Exp3"/>
    <n v="300058"/>
    <n v="58"/>
    <x v="1"/>
    <x v="8"/>
    <x v="3"/>
    <d v="2014-06-03T00:00:00"/>
    <s v="None_16h"/>
    <m/>
    <m/>
    <n v="4"/>
    <m/>
    <x v="2"/>
    <n v="14"/>
    <m/>
    <m/>
    <m/>
    <s v="4_5"/>
    <m/>
    <m/>
    <m/>
    <m/>
    <n v="250"/>
    <n v="0"/>
    <n v="13"/>
    <s v=""/>
    <m/>
    <m/>
    <m/>
    <s v=""/>
    <n v="13"/>
  </r>
  <r>
    <s v="Exp3"/>
    <n v="300061"/>
    <n v="61"/>
    <x v="1"/>
    <x v="8"/>
    <x v="3"/>
    <d v="2014-06-03T00:00:00"/>
    <s v="None_16h"/>
    <m/>
    <n v="61"/>
    <n v="1"/>
    <m/>
    <x v="4"/>
    <n v="15"/>
    <m/>
    <m/>
    <m/>
    <s v="4_5"/>
    <m/>
    <m/>
    <m/>
    <m/>
    <n v="250"/>
    <n v="0"/>
    <n v="14"/>
    <s v=""/>
    <m/>
    <m/>
    <m/>
    <s v=""/>
    <n v="14"/>
  </r>
  <r>
    <s v="Exp3"/>
    <n v="300061"/>
    <n v="61"/>
    <x v="1"/>
    <x v="8"/>
    <x v="3"/>
    <d v="2014-06-03T00:00:00"/>
    <s v="None_16h"/>
    <m/>
    <m/>
    <n v="2"/>
    <m/>
    <x v="2"/>
    <n v="14"/>
    <m/>
    <m/>
    <m/>
    <s v="4_5"/>
    <m/>
    <m/>
    <m/>
    <m/>
    <n v="250"/>
    <n v="0"/>
    <n v="13"/>
    <s v=""/>
    <m/>
    <m/>
    <m/>
    <s v=""/>
    <n v="13"/>
  </r>
  <r>
    <s v="Exp3"/>
    <n v="300061"/>
    <n v="61"/>
    <x v="1"/>
    <x v="8"/>
    <x v="3"/>
    <d v="2014-06-03T00:00:00"/>
    <s v="None_16h"/>
    <m/>
    <m/>
    <n v="3"/>
    <m/>
    <x v="2"/>
    <n v="14"/>
    <m/>
    <m/>
    <m/>
    <s v="4_5"/>
    <m/>
    <m/>
    <m/>
    <m/>
    <n v="250"/>
    <n v="0"/>
    <n v="13"/>
    <s v=""/>
    <m/>
    <m/>
    <m/>
    <s v=""/>
    <n v="13"/>
  </r>
  <r>
    <s v="Exp3"/>
    <n v="300061"/>
    <n v="61"/>
    <x v="1"/>
    <x v="8"/>
    <x v="3"/>
    <d v="2014-06-03T00:00:00"/>
    <s v="None_16h"/>
    <m/>
    <m/>
    <n v="4"/>
    <m/>
    <x v="2"/>
    <n v="14"/>
    <m/>
    <m/>
    <m/>
    <s v="4_5"/>
    <m/>
    <m/>
    <m/>
    <m/>
    <n v="250"/>
    <n v="0"/>
    <n v="13"/>
    <s v=""/>
    <m/>
    <m/>
    <m/>
    <s v=""/>
    <n v="13"/>
  </r>
  <r>
    <s v="Exp3"/>
    <n v="300073"/>
    <n v="73"/>
    <x v="1"/>
    <x v="8"/>
    <x v="3"/>
    <d v="2014-07-22T00:00:00"/>
    <s v="None_16h"/>
    <m/>
    <n v="73"/>
    <n v="1"/>
    <m/>
    <x v="1"/>
    <m/>
    <n v="455"/>
    <m/>
    <m/>
    <m/>
    <n v="12"/>
    <m/>
    <m/>
    <n v="4"/>
    <n v="250"/>
    <n v="0"/>
    <n v="16"/>
    <n v="28"/>
    <m/>
    <m/>
    <m/>
    <s v="FLN"/>
    <n v="16"/>
  </r>
  <r>
    <s v="Exp3"/>
    <n v="300073"/>
    <n v="73"/>
    <x v="1"/>
    <x v="8"/>
    <x v="3"/>
    <d v="2014-07-22T00:00:00"/>
    <s v="None_16h"/>
    <m/>
    <m/>
    <n v="2"/>
    <m/>
    <x v="3"/>
    <m/>
    <n v="410"/>
    <m/>
    <m/>
    <m/>
    <n v="21"/>
    <m/>
    <m/>
    <n v="5"/>
    <n v="250"/>
    <n v="0"/>
    <n v="17"/>
    <n v="38"/>
    <m/>
    <m/>
    <m/>
    <s v="FLN"/>
    <n v="17"/>
  </r>
  <r>
    <s v="Exp3"/>
    <n v="300073"/>
    <n v="73"/>
    <x v="1"/>
    <x v="8"/>
    <x v="3"/>
    <d v="2014-07-22T00:00:00"/>
    <s v="None_16h"/>
    <m/>
    <m/>
    <n v="3"/>
    <m/>
    <x v="3"/>
    <m/>
    <m/>
    <m/>
    <m/>
    <m/>
    <m/>
    <m/>
    <m/>
    <m/>
    <n v="250"/>
    <n v="0"/>
    <n v="17"/>
    <s v=""/>
    <m/>
    <m/>
    <m/>
    <s v="FLN"/>
    <n v="17"/>
  </r>
  <r>
    <s v="Exp3"/>
    <n v="300073"/>
    <n v="73"/>
    <x v="1"/>
    <x v="8"/>
    <x v="3"/>
    <d v="2014-07-22T00:00:00"/>
    <s v="None_16h"/>
    <m/>
    <m/>
    <n v="4"/>
    <m/>
    <x v="4"/>
    <m/>
    <m/>
    <m/>
    <m/>
    <m/>
    <m/>
    <m/>
    <m/>
    <m/>
    <n v="250"/>
    <n v="0"/>
    <n v="14"/>
    <s v=""/>
    <m/>
    <m/>
    <m/>
    <s v="FLN"/>
    <n v="14"/>
  </r>
  <r>
    <s v="Exp3"/>
    <n v="300119"/>
    <n v="119"/>
    <x v="1"/>
    <x v="8"/>
    <x v="3"/>
    <d v="2014-07-22T00:00:00"/>
    <s v="None_16h"/>
    <m/>
    <n v="119"/>
    <n v="1"/>
    <m/>
    <x v="5"/>
    <m/>
    <m/>
    <m/>
    <m/>
    <m/>
    <m/>
    <m/>
    <m/>
    <m/>
    <n v="250"/>
    <n v="0"/>
    <n v="15"/>
    <s v=""/>
    <m/>
    <m/>
    <m/>
    <s v="FLN"/>
    <n v="15"/>
  </r>
  <r>
    <s v="Exp3"/>
    <n v="300119"/>
    <n v="119"/>
    <x v="1"/>
    <x v="8"/>
    <x v="3"/>
    <d v="2014-07-22T00:00:00"/>
    <s v="None_16h"/>
    <m/>
    <m/>
    <n v="2"/>
    <m/>
    <x v="5"/>
    <m/>
    <m/>
    <m/>
    <m/>
    <m/>
    <m/>
    <m/>
    <m/>
    <m/>
    <n v="250"/>
    <n v="0"/>
    <n v="15"/>
    <s v=""/>
    <m/>
    <m/>
    <m/>
    <s v="FLN"/>
    <n v="15"/>
  </r>
  <r>
    <s v="Exp3"/>
    <n v="300155"/>
    <n v="155"/>
    <x v="1"/>
    <x v="8"/>
    <x v="3"/>
    <d v="2014-07-22T00:00:00"/>
    <s v="None_16h"/>
    <m/>
    <n v="155"/>
    <n v="1"/>
    <m/>
    <x v="4"/>
    <m/>
    <n v="284"/>
    <m/>
    <m/>
    <m/>
    <n v="20"/>
    <m/>
    <m/>
    <n v="5"/>
    <n v="250"/>
    <n v="0"/>
    <n v="14"/>
    <n v="34"/>
    <m/>
    <m/>
    <m/>
    <s v="FLN"/>
    <n v="14"/>
  </r>
  <r>
    <s v="Exp3"/>
    <n v="300155"/>
    <n v="155"/>
    <x v="1"/>
    <x v="8"/>
    <x v="3"/>
    <d v="2014-07-22T00:00:00"/>
    <s v="None_16h"/>
    <m/>
    <m/>
    <n v="2"/>
    <m/>
    <x v="4"/>
    <m/>
    <n v="145"/>
    <m/>
    <m/>
    <m/>
    <n v="14"/>
    <m/>
    <m/>
    <n v="5"/>
    <n v="250"/>
    <n v="0"/>
    <n v="14"/>
    <n v="28"/>
    <m/>
    <m/>
    <m/>
    <s v="FLN"/>
    <n v="14"/>
  </r>
  <r>
    <s v="Exp3"/>
    <n v="300155"/>
    <n v="155"/>
    <x v="1"/>
    <x v="8"/>
    <x v="3"/>
    <d v="2014-07-22T00:00:00"/>
    <s v="None_16h"/>
    <m/>
    <m/>
    <n v="3"/>
    <m/>
    <x v="1"/>
    <m/>
    <n v="204"/>
    <m/>
    <m/>
    <m/>
    <n v="18"/>
    <m/>
    <m/>
    <n v="3"/>
    <n v="250"/>
    <n v="0"/>
    <n v="16"/>
    <n v="34"/>
    <m/>
    <m/>
    <m/>
    <s v="FLN"/>
    <n v="16"/>
  </r>
  <r>
    <s v="Exp3"/>
    <n v="300287"/>
    <n v="287"/>
    <x v="1"/>
    <x v="8"/>
    <x v="3"/>
    <d v="2014-07-22T00:00:00"/>
    <s v="None_16h"/>
    <d v="2014-07-22T00:00:00"/>
    <n v="287"/>
    <n v="1"/>
    <m/>
    <x v="4"/>
    <m/>
    <n v="240"/>
    <m/>
    <m/>
    <m/>
    <n v="18"/>
    <m/>
    <m/>
    <n v="5"/>
    <n v="250"/>
    <n v="0"/>
    <n v="14"/>
    <n v="32"/>
    <m/>
    <m/>
    <m/>
    <s v="FLN"/>
    <n v="14"/>
  </r>
  <r>
    <s v="Exp3"/>
    <n v="300287"/>
    <n v="287"/>
    <x v="1"/>
    <x v="8"/>
    <x v="3"/>
    <d v="2014-07-22T00:00:00"/>
    <s v="None_16h"/>
    <m/>
    <m/>
    <n v="2"/>
    <m/>
    <x v="1"/>
    <m/>
    <n v="316"/>
    <m/>
    <m/>
    <m/>
    <n v="19"/>
    <m/>
    <m/>
    <n v="6"/>
    <n v="250"/>
    <n v="0"/>
    <n v="16"/>
    <n v="35"/>
    <m/>
    <m/>
    <m/>
    <s v="FLN"/>
    <n v="16"/>
  </r>
  <r>
    <s v="Exp3"/>
    <n v="300287"/>
    <n v="287"/>
    <x v="1"/>
    <x v="8"/>
    <x v="3"/>
    <d v="2014-07-22T00:00:00"/>
    <s v="None_16h"/>
    <m/>
    <m/>
    <n v="3"/>
    <m/>
    <x v="4"/>
    <m/>
    <n v="287"/>
    <m/>
    <m/>
    <m/>
    <n v="17"/>
    <m/>
    <m/>
    <n v="5"/>
    <n v="250"/>
    <n v="0"/>
    <n v="14"/>
    <n v="31"/>
    <m/>
    <m/>
    <m/>
    <s v="FLN"/>
    <n v="14"/>
  </r>
  <r>
    <s v="Exp3"/>
    <n v="300288"/>
    <n v="288"/>
    <x v="1"/>
    <x v="8"/>
    <x v="3"/>
    <d v="2014-07-22T00:00:00"/>
    <s v="None_16h"/>
    <m/>
    <n v="288"/>
    <n v="1"/>
    <m/>
    <x v="3"/>
    <m/>
    <m/>
    <m/>
    <m/>
    <m/>
    <n v="19"/>
    <m/>
    <m/>
    <n v="6"/>
    <n v="250"/>
    <n v="0"/>
    <n v="17"/>
    <n v="36"/>
    <m/>
    <m/>
    <m/>
    <s v="FLN"/>
    <n v="17"/>
  </r>
  <r>
    <s v="Exp3"/>
    <n v="300288"/>
    <n v="288"/>
    <x v="1"/>
    <x v="8"/>
    <x v="3"/>
    <d v="2014-07-22T00:00:00"/>
    <s v="None_16h"/>
    <m/>
    <m/>
    <n v="2"/>
    <m/>
    <x v="5"/>
    <m/>
    <n v="333"/>
    <m/>
    <m/>
    <m/>
    <n v="21"/>
    <m/>
    <m/>
    <n v="5"/>
    <n v="250"/>
    <n v="0"/>
    <n v="15"/>
    <n v="36"/>
    <m/>
    <m/>
    <m/>
    <s v="FLN"/>
    <n v="15"/>
  </r>
  <r>
    <s v="Exp3"/>
    <n v="300288"/>
    <n v="288"/>
    <x v="1"/>
    <x v="8"/>
    <x v="3"/>
    <d v="2014-07-22T00:00:00"/>
    <s v="None_16h"/>
    <m/>
    <m/>
    <n v="3"/>
    <m/>
    <x v="1"/>
    <m/>
    <n v="270"/>
    <m/>
    <m/>
    <m/>
    <n v="18"/>
    <m/>
    <m/>
    <n v="6"/>
    <n v="250"/>
    <n v="0"/>
    <n v="16"/>
    <n v="34"/>
    <m/>
    <m/>
    <m/>
    <s v="FLN"/>
    <n v="16"/>
  </r>
  <r>
    <s v="Exp3"/>
    <n v="300301"/>
    <n v="301"/>
    <x v="1"/>
    <x v="8"/>
    <x v="3"/>
    <d v="2014-07-22T00:00:00"/>
    <s v="None_16h"/>
    <m/>
    <n v="301"/>
    <n v="1"/>
    <m/>
    <x v="4"/>
    <m/>
    <n v="245"/>
    <m/>
    <m/>
    <m/>
    <m/>
    <m/>
    <m/>
    <m/>
    <n v="250"/>
    <n v="0"/>
    <n v="14"/>
    <s v=""/>
    <m/>
    <m/>
    <m/>
    <s v="FLN"/>
    <n v="14"/>
  </r>
  <r>
    <s v="Exp3"/>
    <n v="300301"/>
    <n v="301"/>
    <x v="1"/>
    <x v="8"/>
    <x v="3"/>
    <d v="2014-07-22T00:00:00"/>
    <s v="None_16h"/>
    <m/>
    <m/>
    <n v="2"/>
    <m/>
    <x v="1"/>
    <m/>
    <m/>
    <m/>
    <m/>
    <m/>
    <m/>
    <m/>
    <m/>
    <m/>
    <n v="250"/>
    <n v="0"/>
    <n v="16"/>
    <s v=""/>
    <m/>
    <m/>
    <m/>
    <s v="FLN"/>
    <n v="16"/>
  </r>
  <r>
    <s v="Exp3"/>
    <n v="300301"/>
    <n v="301"/>
    <x v="1"/>
    <x v="8"/>
    <x v="3"/>
    <d v="2014-07-22T00:00:00"/>
    <s v="None_16h"/>
    <m/>
    <m/>
    <n v="3"/>
    <m/>
    <x v="3"/>
    <m/>
    <m/>
    <m/>
    <m/>
    <m/>
    <m/>
    <m/>
    <m/>
    <m/>
    <n v="250"/>
    <n v="0"/>
    <n v="17"/>
    <s v=""/>
    <m/>
    <m/>
    <m/>
    <s v="FLN"/>
    <n v="17"/>
  </r>
  <r>
    <s v="Exp3"/>
    <n v="300301"/>
    <n v="301"/>
    <x v="1"/>
    <x v="8"/>
    <x v="3"/>
    <d v="2014-07-22T00:00:00"/>
    <s v="None_16h"/>
    <m/>
    <m/>
    <n v="4"/>
    <m/>
    <x v="5"/>
    <m/>
    <m/>
    <m/>
    <m/>
    <m/>
    <m/>
    <m/>
    <m/>
    <m/>
    <n v="250"/>
    <n v="0"/>
    <n v="15"/>
    <s v=""/>
    <m/>
    <m/>
    <m/>
    <s v="FLN"/>
    <n v="15"/>
  </r>
  <r>
    <s v="Exp3"/>
    <n v="300206"/>
    <n v="206"/>
    <x v="1"/>
    <x v="8"/>
    <x v="3"/>
    <d v="2014-07-23T00:00:00"/>
    <s v="None_16h"/>
    <m/>
    <n v="206"/>
    <n v="1"/>
    <m/>
    <x v="1"/>
    <m/>
    <n v="275"/>
    <m/>
    <m/>
    <m/>
    <n v="20"/>
    <m/>
    <m/>
    <n v="5"/>
    <n v="250"/>
    <n v="0"/>
    <n v="16"/>
    <n v="36"/>
    <m/>
    <m/>
    <m/>
    <s v="FLN"/>
    <n v="16"/>
  </r>
  <r>
    <s v="Exp3"/>
    <n v="300206"/>
    <n v="206"/>
    <x v="1"/>
    <x v="8"/>
    <x v="3"/>
    <d v="2014-07-23T00:00:00"/>
    <s v="None_16h"/>
    <m/>
    <m/>
    <n v="2"/>
    <m/>
    <x v="10"/>
    <m/>
    <n v="250"/>
    <m/>
    <m/>
    <m/>
    <n v="18"/>
    <m/>
    <m/>
    <n v="6"/>
    <n v="250"/>
    <n v="0"/>
    <n v="18"/>
    <n v="36"/>
    <m/>
    <m/>
    <m/>
    <s v="FLN"/>
    <n v="18"/>
  </r>
  <r>
    <s v="Exp3"/>
    <n v="300206"/>
    <n v="206"/>
    <x v="1"/>
    <x v="8"/>
    <x v="3"/>
    <d v="2014-07-23T00:00:00"/>
    <s v="None_16h"/>
    <m/>
    <m/>
    <n v="3"/>
    <m/>
    <x v="1"/>
    <m/>
    <n v="280"/>
    <m/>
    <m/>
    <m/>
    <n v="14"/>
    <m/>
    <m/>
    <n v="6"/>
    <n v="250"/>
    <n v="0"/>
    <n v="16"/>
    <n v="30"/>
    <m/>
    <m/>
    <m/>
    <s v="FLN"/>
    <n v="16"/>
  </r>
  <r>
    <s v="Exp3"/>
    <n v="300263"/>
    <n v="263"/>
    <x v="1"/>
    <x v="8"/>
    <x v="3"/>
    <d v="2014-07-23T00:00:00"/>
    <s v="None_16h"/>
    <m/>
    <n v="263"/>
    <n v="1"/>
    <m/>
    <x v="3"/>
    <m/>
    <n v="310"/>
    <m/>
    <m/>
    <m/>
    <n v="16"/>
    <m/>
    <m/>
    <n v="6"/>
    <n v="250"/>
    <n v="0"/>
    <n v="17"/>
    <n v="33"/>
    <m/>
    <m/>
    <m/>
    <s v="FLN"/>
    <n v="17"/>
  </r>
  <r>
    <s v="Exp3"/>
    <n v="300263"/>
    <n v="263"/>
    <x v="1"/>
    <x v="8"/>
    <x v="3"/>
    <d v="2014-07-23T00:00:00"/>
    <s v="None_16h"/>
    <m/>
    <m/>
    <n v="2"/>
    <m/>
    <x v="3"/>
    <m/>
    <n v="267"/>
    <m/>
    <m/>
    <m/>
    <n v="22"/>
    <m/>
    <m/>
    <n v="6"/>
    <n v="250"/>
    <n v="0"/>
    <n v="17"/>
    <n v="39"/>
    <m/>
    <m/>
    <m/>
    <s v="FLN"/>
    <n v="17"/>
  </r>
  <r>
    <s v="Exp3"/>
    <n v="300263"/>
    <n v="263"/>
    <x v="1"/>
    <x v="8"/>
    <x v="3"/>
    <d v="2014-07-23T00:00:00"/>
    <s v="None_16h"/>
    <m/>
    <m/>
    <n v="3"/>
    <m/>
    <x v="4"/>
    <m/>
    <n v="255"/>
    <m/>
    <m/>
    <m/>
    <n v="19"/>
    <m/>
    <m/>
    <n v="6"/>
    <n v="250"/>
    <n v="0"/>
    <n v="14"/>
    <n v="33"/>
    <m/>
    <m/>
    <m/>
    <s v="FLN"/>
    <n v="14"/>
  </r>
  <r>
    <s v="Exp3"/>
    <n v="300263"/>
    <n v="263"/>
    <x v="1"/>
    <x v="8"/>
    <x v="3"/>
    <d v="2014-07-23T00:00:00"/>
    <s v="None_16h"/>
    <m/>
    <m/>
    <n v="4"/>
    <m/>
    <x v="2"/>
    <m/>
    <n v="250"/>
    <m/>
    <m/>
    <m/>
    <m/>
    <m/>
    <m/>
    <m/>
    <n v="250"/>
    <n v="0"/>
    <n v="13"/>
    <s v=""/>
    <m/>
    <m/>
    <m/>
    <s v="FLN"/>
    <n v="13"/>
  </r>
  <r>
    <s v="Exp3"/>
    <n v="300064"/>
    <n v="64"/>
    <x v="1"/>
    <x v="8"/>
    <x v="9"/>
    <d v="2014-02-04T00:00:00"/>
    <s v="None_16h"/>
    <m/>
    <n v="64"/>
    <n v="1"/>
    <n v="0"/>
    <x v="21"/>
    <n v="2"/>
    <m/>
    <m/>
    <m/>
    <n v="3"/>
    <n v="3"/>
    <m/>
    <s v="V"/>
    <m/>
    <n v="171.22222222222223"/>
    <n v="0.66068724699483949"/>
    <n v="1.6606872469948395"/>
    <n v="7"/>
    <m/>
    <m/>
    <m/>
    <s v=""/>
    <n v="1"/>
  </r>
  <r>
    <s v="Exp3"/>
    <n v="300064"/>
    <n v="64"/>
    <x v="1"/>
    <x v="8"/>
    <x v="9"/>
    <d v="2014-02-04T00:00:00"/>
    <s v="None_16h"/>
    <m/>
    <m/>
    <n v="2"/>
    <n v="0"/>
    <x v="22"/>
    <n v="2"/>
    <m/>
    <m/>
    <n v="115"/>
    <n v="4"/>
    <n v="3"/>
    <m/>
    <s v="V"/>
    <m/>
    <n v="154"/>
    <n v="0.74675324675324672"/>
    <n v="0.74675324675324672"/>
    <n v="7"/>
    <m/>
    <m/>
    <m/>
    <s v=""/>
    <n v="0"/>
  </r>
  <r>
    <s v="Exp3"/>
    <n v="300064"/>
    <n v="64"/>
    <x v="1"/>
    <x v="8"/>
    <x v="9"/>
    <d v="2014-02-04T00:00:00"/>
    <s v="None_16h"/>
    <m/>
    <m/>
    <n v="3"/>
    <n v="0"/>
    <x v="21"/>
    <n v="2"/>
    <m/>
    <m/>
    <n v="107"/>
    <m/>
    <m/>
    <m/>
    <m/>
    <m/>
    <n v="171.22222222222223"/>
    <n v="0.62491888384166128"/>
    <n v="1.6249188838416613"/>
    <s v=""/>
    <m/>
    <m/>
    <m/>
    <s v=""/>
    <n v="1"/>
  </r>
  <r>
    <s v="Exp3"/>
    <n v="300064"/>
    <n v="64"/>
    <x v="1"/>
    <x v="8"/>
    <x v="9"/>
    <d v="2014-02-04T00:00:00"/>
    <s v="None_16h"/>
    <m/>
    <m/>
    <n v="4"/>
    <n v="0"/>
    <x v="22"/>
    <n v="2"/>
    <m/>
    <m/>
    <n v="94"/>
    <m/>
    <m/>
    <m/>
    <m/>
    <m/>
    <n v="154"/>
    <n v="0.61038961038961037"/>
    <n v="0.61038961038961037"/>
    <s v=""/>
    <m/>
    <m/>
    <m/>
    <s v=""/>
    <n v="0"/>
  </r>
  <r>
    <s v="Exp3"/>
    <n v="300140"/>
    <n v="140"/>
    <x v="1"/>
    <x v="8"/>
    <x v="9"/>
    <d v="2014-02-04T00:00:00"/>
    <s v="None_16h"/>
    <m/>
    <n v="140"/>
    <n v="1"/>
    <n v="0"/>
    <x v="22"/>
    <n v="2"/>
    <m/>
    <m/>
    <m/>
    <n v="3"/>
    <n v="2"/>
    <m/>
    <s v="V"/>
    <m/>
    <n v="154"/>
    <n v="0.59090909090909094"/>
    <n v="0.59090909090909094"/>
    <n v="5"/>
    <m/>
    <m/>
    <m/>
    <s v=""/>
    <n v="0"/>
  </r>
  <r>
    <s v="Exp3"/>
    <n v="300140"/>
    <n v="140"/>
    <x v="1"/>
    <x v="8"/>
    <x v="9"/>
    <d v="2014-02-04T00:00:00"/>
    <s v="None_16h"/>
    <m/>
    <m/>
    <n v="2"/>
    <n v="0"/>
    <x v="22"/>
    <n v="2"/>
    <m/>
    <m/>
    <n v="95"/>
    <m/>
    <m/>
    <m/>
    <m/>
    <m/>
    <n v="154"/>
    <n v="0.61688311688311692"/>
    <n v="0.61688311688311692"/>
    <s v=""/>
    <m/>
    <m/>
    <m/>
    <s v=""/>
    <n v="0"/>
  </r>
  <r>
    <s v="Exp3"/>
    <n v="300140"/>
    <n v="140"/>
    <x v="1"/>
    <x v="8"/>
    <x v="9"/>
    <d v="2014-02-04T00:00:00"/>
    <s v="None_16h"/>
    <m/>
    <m/>
    <n v="3"/>
    <n v="0"/>
    <x v="22"/>
    <n v="2"/>
    <m/>
    <m/>
    <n v="87"/>
    <n v="3"/>
    <n v="2"/>
    <m/>
    <s v="V"/>
    <m/>
    <n v="154"/>
    <n v="0.56493506493506496"/>
    <n v="0.56493506493506496"/>
    <n v="5"/>
    <m/>
    <m/>
    <m/>
    <s v=""/>
    <n v="0"/>
  </r>
  <r>
    <s v="Exp3"/>
    <n v="300262"/>
    <n v="262"/>
    <x v="1"/>
    <x v="8"/>
    <x v="9"/>
    <d v="2014-02-04T00:00:00"/>
    <s v="None_16h"/>
    <m/>
    <n v="262"/>
    <n v="1"/>
    <n v="0"/>
    <x v="22"/>
    <n v="2"/>
    <m/>
    <m/>
    <m/>
    <n v="3"/>
    <n v="2"/>
    <m/>
    <s v="V"/>
    <m/>
    <n v="154"/>
    <n v="0.49494200370254876"/>
    <n v="0.49494200370254876"/>
    <n v="5"/>
    <m/>
    <m/>
    <m/>
    <s v=""/>
    <n v="0"/>
  </r>
  <r>
    <s v="Exp3"/>
    <n v="300262"/>
    <n v="262"/>
    <x v="1"/>
    <x v="8"/>
    <x v="9"/>
    <d v="2014-02-04T00:00:00"/>
    <s v="None_16h"/>
    <m/>
    <m/>
    <n v="2"/>
    <n v="0"/>
    <x v="22"/>
    <n v="2"/>
    <m/>
    <m/>
    <n v="96"/>
    <n v="3"/>
    <n v="3"/>
    <m/>
    <s v="V"/>
    <m/>
    <n v="154"/>
    <n v="0.62337662337662336"/>
    <n v="0.62337662337662336"/>
    <n v="6"/>
    <m/>
    <m/>
    <m/>
    <s v=""/>
    <n v="0"/>
  </r>
  <r>
    <s v="Exp3"/>
    <n v="300262"/>
    <n v="262"/>
    <x v="1"/>
    <x v="8"/>
    <x v="9"/>
    <d v="2014-02-04T00:00:00"/>
    <s v="None_16h"/>
    <m/>
    <m/>
    <n v="3"/>
    <n v="0"/>
    <x v="21"/>
    <n v="2"/>
    <m/>
    <m/>
    <n v="63"/>
    <m/>
    <m/>
    <m/>
    <m/>
    <m/>
    <n v="171.22222222222223"/>
    <n v="0.36794289422452953"/>
    <n v="1.3679428942245295"/>
    <s v=""/>
    <m/>
    <m/>
    <m/>
    <s v=""/>
    <n v="1"/>
  </r>
  <r>
    <s v="Exp3"/>
    <n v="300262"/>
    <n v="262"/>
    <x v="1"/>
    <x v="8"/>
    <x v="9"/>
    <d v="2014-02-04T00:00:00"/>
    <s v="None_16h"/>
    <m/>
    <m/>
    <n v="4"/>
    <n v="0"/>
    <x v="22"/>
    <n v="2"/>
    <m/>
    <m/>
    <n v="76"/>
    <m/>
    <m/>
    <m/>
    <m/>
    <m/>
    <n v="154"/>
    <n v="0.4935064935064935"/>
    <n v="0.4935064935064935"/>
    <s v=""/>
    <m/>
    <m/>
    <m/>
    <s v=""/>
    <n v="0"/>
  </r>
  <r>
    <s v="Exp3"/>
    <n v="300098"/>
    <n v="98"/>
    <x v="1"/>
    <x v="8"/>
    <x v="9"/>
    <d v="2014-02-11T00:00:00"/>
    <s v="None_16h"/>
    <m/>
    <n v="98"/>
    <n v="1"/>
    <n v="1"/>
    <x v="17"/>
    <n v="3"/>
    <n v="61"/>
    <m/>
    <n v="204"/>
    <n v="4"/>
    <n v="4"/>
    <m/>
    <s v="V"/>
    <m/>
    <n v="244.25"/>
    <n v="0.8352098259979529"/>
    <n v="2.835209825997953"/>
    <n v="10"/>
    <m/>
    <m/>
    <m/>
    <s v=""/>
    <n v="2"/>
  </r>
  <r>
    <s v="Exp3"/>
    <n v="300098"/>
    <n v="98"/>
    <x v="1"/>
    <x v="8"/>
    <x v="9"/>
    <d v="2014-02-11T00:00:00"/>
    <s v="None_16h"/>
    <m/>
    <m/>
    <n v="2"/>
    <n v="2"/>
    <x v="17"/>
    <n v="3"/>
    <n v="62"/>
    <n v="175"/>
    <n v="166"/>
    <n v="4"/>
    <n v="3"/>
    <m/>
    <s v="V"/>
    <m/>
    <n v="244.25"/>
    <n v="0.67963152507676561"/>
    <n v="2.6796315250767657"/>
    <n v="9"/>
    <m/>
    <m/>
    <m/>
    <s v=""/>
    <n v="2"/>
  </r>
  <r>
    <s v="Exp3"/>
    <n v="300098"/>
    <n v="98"/>
    <x v="1"/>
    <x v="8"/>
    <x v="9"/>
    <d v="2014-02-11T00:00:00"/>
    <s v="None_16h"/>
    <m/>
    <m/>
    <n v="3"/>
    <n v="1"/>
    <x v="17"/>
    <n v="3"/>
    <n v="60"/>
    <n v="168"/>
    <n v="167"/>
    <n v="4"/>
    <n v="3"/>
    <m/>
    <s v="V"/>
    <m/>
    <n v="244.25"/>
    <n v="0.68372569089048107"/>
    <n v="2.6837256908904812"/>
    <n v="9"/>
    <m/>
    <m/>
    <m/>
    <s v=""/>
    <n v="2"/>
  </r>
  <r>
    <s v="Exp3"/>
    <n v="300184"/>
    <n v="184"/>
    <x v="1"/>
    <x v="8"/>
    <x v="9"/>
    <d v="2014-02-11T00:00:00"/>
    <s v="None_16h"/>
    <m/>
    <n v="184"/>
    <n v="1"/>
    <n v="1"/>
    <x v="17"/>
    <n v="3"/>
    <n v="62"/>
    <m/>
    <n v="180"/>
    <n v="4"/>
    <n v="4"/>
    <m/>
    <s v="V"/>
    <m/>
    <n v="244.25"/>
    <n v="0.73694984646878203"/>
    <n v="2.7369498464687823"/>
    <n v="10"/>
    <m/>
    <m/>
    <m/>
    <s v=""/>
    <n v="2"/>
  </r>
  <r>
    <s v="Exp3"/>
    <n v="300184"/>
    <n v="184"/>
    <x v="1"/>
    <x v="8"/>
    <x v="9"/>
    <d v="2014-02-11T00:00:00"/>
    <s v="None_16h"/>
    <m/>
    <m/>
    <n v="2"/>
    <n v="1"/>
    <x v="17"/>
    <n v="3"/>
    <n v="62"/>
    <n v="195"/>
    <n v="193"/>
    <n v="3"/>
    <n v="4"/>
    <m/>
    <s v="V"/>
    <m/>
    <n v="244.25"/>
    <n v="0.79017400204708288"/>
    <n v="2.7901740020470829"/>
    <n v="9"/>
    <m/>
    <m/>
    <m/>
    <s v=""/>
    <n v="2"/>
  </r>
  <r>
    <s v="Exp3"/>
    <n v="300184"/>
    <n v="184"/>
    <x v="1"/>
    <x v="8"/>
    <x v="9"/>
    <d v="2014-02-11T00:00:00"/>
    <s v="None_16h"/>
    <m/>
    <m/>
    <n v="3"/>
    <n v="0"/>
    <x v="21"/>
    <n v="3"/>
    <n v="51"/>
    <n v="154"/>
    <n v="152"/>
    <n v="4"/>
    <n v="3"/>
    <m/>
    <s v="V"/>
    <m/>
    <n v="171.22222222222223"/>
    <n v="0.88773523685918232"/>
    <n v="1.8877352368591822"/>
    <n v="8"/>
    <m/>
    <m/>
    <m/>
    <s v=""/>
    <n v="1"/>
  </r>
  <r>
    <s v="Exp3"/>
    <n v="300261"/>
    <n v="261"/>
    <x v="1"/>
    <x v="8"/>
    <x v="9"/>
    <d v="2014-02-11T00:00:00"/>
    <s v="None_16h"/>
    <m/>
    <n v="261"/>
    <n v="1"/>
    <n v="1"/>
    <x v="17"/>
    <n v="3"/>
    <n v="68"/>
    <m/>
    <n v="200"/>
    <n v="4"/>
    <n v="3"/>
    <m/>
    <s v="V"/>
    <m/>
    <n v="244.25"/>
    <n v="0.81883316274309115"/>
    <n v="2.8188331627430911"/>
    <n v="9"/>
    <m/>
    <m/>
    <m/>
    <s v=""/>
    <n v="2"/>
  </r>
  <r>
    <s v="Exp3"/>
    <n v="300261"/>
    <n v="261"/>
    <x v="1"/>
    <x v="8"/>
    <x v="9"/>
    <d v="2014-02-11T00:00:00"/>
    <s v="None_16h"/>
    <m/>
    <m/>
    <n v="2"/>
    <n v="1"/>
    <x v="17"/>
    <n v="3"/>
    <n v="56"/>
    <n v="174"/>
    <n v="224"/>
    <n v="4"/>
    <n v="3"/>
    <m/>
    <s v="V"/>
    <m/>
    <n v="244.25"/>
    <n v="0.91709314227226202"/>
    <n v="2.9170931422722619"/>
    <n v="9"/>
    <m/>
    <m/>
    <m/>
    <s v=""/>
    <n v="2"/>
  </r>
  <r>
    <s v="Exp3"/>
    <n v="300261"/>
    <n v="261"/>
    <x v="1"/>
    <x v="8"/>
    <x v="9"/>
    <d v="2014-02-11T00:00:00"/>
    <s v="None_16h"/>
    <m/>
    <m/>
    <n v="3"/>
    <n v="1"/>
    <x v="17"/>
    <n v="4"/>
    <n v="55"/>
    <n v="170"/>
    <n v="207"/>
    <n v="4"/>
    <n v="3"/>
    <m/>
    <s v="V"/>
    <m/>
    <n v="244.25"/>
    <n v="0.8474923234390993"/>
    <n v="2.8474923234390994"/>
    <n v="9"/>
    <m/>
    <m/>
    <m/>
    <s v=""/>
    <n v="2"/>
  </r>
  <r>
    <s v="Exp3"/>
    <n v="300261"/>
    <n v="261"/>
    <x v="1"/>
    <x v="8"/>
    <x v="9"/>
    <d v="2014-02-11T00:00:00"/>
    <s v="None_16h"/>
    <m/>
    <m/>
    <n v="4"/>
    <n v="1"/>
    <x v="17"/>
    <n v="3"/>
    <n v="63"/>
    <n v="192"/>
    <n v="192"/>
    <m/>
    <m/>
    <m/>
    <m/>
    <m/>
    <n v="244.25"/>
    <n v="0.78607983623336741"/>
    <n v="2.7860798362333674"/>
    <s v=""/>
    <m/>
    <m/>
    <m/>
    <s v=""/>
    <n v="2"/>
  </r>
  <r>
    <s v="Exp3"/>
    <n v="300032"/>
    <n v="32"/>
    <x v="1"/>
    <x v="8"/>
    <x v="9"/>
    <d v="2014-02-18T00:00:00"/>
    <s v="None_16h"/>
    <m/>
    <n v="32"/>
    <n v="1"/>
    <n v="2"/>
    <x v="20"/>
    <n v="5"/>
    <n v="70"/>
    <m/>
    <n v="270"/>
    <n v="4"/>
    <n v="4"/>
    <m/>
    <s v="V"/>
    <m/>
    <n v="223"/>
    <n v="1.210762331838565"/>
    <n v="5.2107623318385645"/>
    <n v="12"/>
    <m/>
    <m/>
    <m/>
    <s v=""/>
    <n v="4"/>
  </r>
  <r>
    <s v="Exp3"/>
    <n v="300032"/>
    <n v="32"/>
    <x v="1"/>
    <x v="8"/>
    <x v="9"/>
    <d v="2014-02-18T00:00:00"/>
    <s v="None_16h"/>
    <m/>
    <m/>
    <n v="2"/>
    <n v="2"/>
    <x v="20"/>
    <n v="5"/>
    <n v="75"/>
    <n v="265"/>
    <n v="265"/>
    <n v="4"/>
    <n v="4"/>
    <m/>
    <s v="V"/>
    <m/>
    <n v="223"/>
    <n v="1.188340807174888"/>
    <n v="5.188340807174888"/>
    <n v="12"/>
    <m/>
    <m/>
    <m/>
    <s v=""/>
    <n v="4"/>
  </r>
  <r>
    <s v="Exp3"/>
    <n v="300032"/>
    <n v="32"/>
    <x v="1"/>
    <x v="8"/>
    <x v="9"/>
    <d v="2014-02-18T00:00:00"/>
    <s v="None_16h"/>
    <m/>
    <m/>
    <n v="3"/>
    <n v="1"/>
    <x v="18"/>
    <n v="4"/>
    <n v="77"/>
    <n v="215"/>
    <n v="248"/>
    <n v="4"/>
    <n v="4"/>
    <m/>
    <s v="V"/>
    <m/>
    <n v="258.8"/>
    <n v="0.95826893353941267"/>
    <n v="3.9582689335394128"/>
    <n v="11"/>
    <m/>
    <m/>
    <m/>
    <s v=""/>
    <n v="3"/>
  </r>
  <r>
    <s v="Exp3"/>
    <n v="300032"/>
    <n v="32"/>
    <x v="1"/>
    <x v="8"/>
    <x v="9"/>
    <d v="2014-02-18T00:00:00"/>
    <s v="None_16h"/>
    <m/>
    <m/>
    <n v="4"/>
    <n v="2"/>
    <x v="20"/>
    <n v="5"/>
    <n v="72"/>
    <n v="216"/>
    <n v="215"/>
    <n v="4"/>
    <n v="4"/>
    <m/>
    <s v="V"/>
    <m/>
    <n v="223"/>
    <n v="0.9641255605381166"/>
    <n v="4.9641255605381165"/>
    <n v="12"/>
    <m/>
    <m/>
    <m/>
    <s v=""/>
    <n v="4"/>
  </r>
  <r>
    <s v="Exp3"/>
    <n v="300175"/>
    <n v="175"/>
    <x v="1"/>
    <x v="8"/>
    <x v="9"/>
    <d v="2014-02-18T00:00:00"/>
    <s v="None_16h"/>
    <m/>
    <n v="175"/>
    <n v="1"/>
    <n v="2"/>
    <x v="20"/>
    <n v="5"/>
    <n v="86"/>
    <m/>
    <n v="228"/>
    <n v="3"/>
    <n v="5"/>
    <m/>
    <s v="V"/>
    <m/>
    <n v="223"/>
    <n v="1.0224215246636772"/>
    <n v="5.0224215246636774"/>
    <n v="12"/>
    <m/>
    <m/>
    <m/>
    <s v=""/>
    <n v="4"/>
  </r>
  <r>
    <s v="Exp3"/>
    <n v="300175"/>
    <n v="175"/>
    <x v="1"/>
    <x v="8"/>
    <x v="9"/>
    <d v="2014-02-18T00:00:00"/>
    <s v="None_16h"/>
    <m/>
    <m/>
    <n v="2"/>
    <n v="1"/>
    <x v="18"/>
    <n v="5"/>
    <n v="82"/>
    <n v="277"/>
    <n v="277"/>
    <n v="4"/>
    <n v="3"/>
    <m/>
    <s v="V"/>
    <m/>
    <n v="258.8"/>
    <n v="1.0703245749613601"/>
    <n v="4.0703245749613597"/>
    <n v="10"/>
    <m/>
    <m/>
    <m/>
    <s v=""/>
    <n v="3"/>
  </r>
  <r>
    <s v="Exp3"/>
    <n v="300175"/>
    <n v="175"/>
    <x v="1"/>
    <x v="8"/>
    <x v="9"/>
    <d v="2014-02-18T00:00:00"/>
    <s v="None_16h"/>
    <m/>
    <m/>
    <n v="3"/>
    <n v="1"/>
    <x v="17"/>
    <n v="5"/>
    <n v="61"/>
    <n v="215"/>
    <n v="215"/>
    <n v="4"/>
    <n v="3"/>
    <m/>
    <s v="V"/>
    <m/>
    <n v="244.25"/>
    <n v="0.88024564994882293"/>
    <n v="2.8802456499488232"/>
    <n v="9"/>
    <m/>
    <m/>
    <m/>
    <s v=""/>
    <n v="2"/>
  </r>
  <r>
    <s v="Exp3"/>
    <n v="300175"/>
    <n v="175"/>
    <x v="1"/>
    <x v="8"/>
    <x v="9"/>
    <d v="2014-02-18T00:00:00"/>
    <s v="None_16h"/>
    <m/>
    <m/>
    <n v="4"/>
    <n v="0"/>
    <x v="17"/>
    <n v="4"/>
    <n v="57"/>
    <n v="170"/>
    <n v="169"/>
    <n v="3"/>
    <n v="3"/>
    <m/>
    <s v="V"/>
    <m/>
    <n v="244.25"/>
    <n v="0.69191402251791201"/>
    <n v="2.6919140225179121"/>
    <n v="8"/>
    <m/>
    <m/>
    <m/>
    <s v=""/>
    <n v="2"/>
  </r>
  <r>
    <s v="Exp3"/>
    <n v="300230"/>
    <n v="230"/>
    <x v="1"/>
    <x v="8"/>
    <x v="9"/>
    <d v="2014-02-18T00:00:00"/>
    <s v="None_16h"/>
    <m/>
    <n v="230"/>
    <n v="1"/>
    <n v="1"/>
    <x v="18"/>
    <n v="5"/>
    <n v="68"/>
    <m/>
    <n v="264"/>
    <n v="4"/>
    <n v="4"/>
    <m/>
    <s v="V"/>
    <m/>
    <n v="258.8"/>
    <n v="1.0200927357032457"/>
    <n v="4.0200927357032459"/>
    <n v="11"/>
    <m/>
    <m/>
    <m/>
    <s v=""/>
    <n v="3"/>
  </r>
  <r>
    <s v="Exp3"/>
    <n v="300230"/>
    <n v="230"/>
    <x v="1"/>
    <x v="8"/>
    <x v="9"/>
    <d v="2014-02-18T00:00:00"/>
    <s v="None_16h"/>
    <m/>
    <m/>
    <n v="2"/>
    <n v="2"/>
    <x v="18"/>
    <n v="5"/>
    <n v="77"/>
    <n v="239"/>
    <n v="272"/>
    <n v="4"/>
    <n v="4"/>
    <m/>
    <s v="V"/>
    <m/>
    <n v="258.8"/>
    <n v="1.0510046367851622"/>
    <n v="4.0510046367851622"/>
    <n v="11"/>
    <m/>
    <m/>
    <m/>
    <s v=""/>
    <n v="3"/>
  </r>
  <r>
    <s v="Exp3"/>
    <n v="300230"/>
    <n v="230"/>
    <x v="1"/>
    <x v="8"/>
    <x v="9"/>
    <d v="2014-02-18T00:00:00"/>
    <s v="None_16h"/>
    <m/>
    <m/>
    <n v="3"/>
    <n v="2"/>
    <x v="18"/>
    <n v="4"/>
    <n v="75"/>
    <n v="246"/>
    <n v="279"/>
    <n v="4"/>
    <n v="5"/>
    <m/>
    <s v="V"/>
    <m/>
    <n v="258.8"/>
    <n v="1.0780525502318392"/>
    <n v="4.0780525502318392"/>
    <n v="12"/>
    <m/>
    <m/>
    <m/>
    <s v=""/>
    <n v="3"/>
  </r>
  <r>
    <s v="Exp3"/>
    <n v="300230"/>
    <n v="230"/>
    <x v="1"/>
    <x v="8"/>
    <x v="9"/>
    <d v="2014-02-18T00:00:00"/>
    <s v="None_16h"/>
    <m/>
    <m/>
    <n v="4"/>
    <n v="0"/>
    <x v="17"/>
    <n v="5"/>
    <n v="43"/>
    <n v="82"/>
    <n v="151"/>
    <n v="4"/>
    <n v="4"/>
    <m/>
    <s v="V"/>
    <m/>
    <n v="244.25"/>
    <n v="0.61821903787103383"/>
    <n v="2.6182190378710337"/>
    <n v="10"/>
    <m/>
    <m/>
    <m/>
    <s v=""/>
    <n v="2"/>
  </r>
  <r>
    <s v="Exp3"/>
    <n v="300037"/>
    <n v="37"/>
    <x v="1"/>
    <x v="8"/>
    <x v="9"/>
    <d v="2014-02-25T00:00:00"/>
    <s v="None_16h"/>
    <m/>
    <n v="37"/>
    <n v="1"/>
    <n v="2"/>
    <x v="20"/>
    <n v="5"/>
    <n v="76"/>
    <m/>
    <n v="260"/>
    <n v="5"/>
    <n v="6"/>
    <m/>
    <s v="V"/>
    <m/>
    <n v="223"/>
    <n v="1.1659192825112108"/>
    <n v="5.1659192825112106"/>
    <n v="15"/>
    <m/>
    <m/>
    <m/>
    <s v=""/>
    <n v="4"/>
  </r>
  <r>
    <s v="Exp3"/>
    <n v="300037"/>
    <n v="37"/>
    <x v="1"/>
    <x v="8"/>
    <x v="9"/>
    <d v="2014-02-25T00:00:00"/>
    <s v="None_16h"/>
    <m/>
    <m/>
    <n v="2"/>
    <n v="2"/>
    <x v="20"/>
    <n v="5"/>
    <n v="84"/>
    <n v="288"/>
    <n v="297"/>
    <n v="5"/>
    <n v="6"/>
    <m/>
    <s v="V"/>
    <m/>
    <n v="223"/>
    <n v="1.3318385650224216"/>
    <n v="5.3318385650224212"/>
    <n v="15"/>
    <m/>
    <m/>
    <m/>
    <s v=""/>
    <n v="4"/>
  </r>
  <r>
    <s v="Exp3"/>
    <n v="300037"/>
    <n v="37"/>
    <x v="1"/>
    <x v="8"/>
    <x v="9"/>
    <d v="2014-02-25T00:00:00"/>
    <s v="None_16h"/>
    <m/>
    <m/>
    <n v="3"/>
    <n v="2"/>
    <x v="20"/>
    <n v="5"/>
    <n v="85"/>
    <n v="290"/>
    <n v="280"/>
    <n v="5"/>
    <n v="5"/>
    <m/>
    <s v="V"/>
    <m/>
    <n v="223"/>
    <n v="1.2556053811659194"/>
    <n v="5.2556053811659194"/>
    <n v="14"/>
    <m/>
    <m/>
    <m/>
    <s v=""/>
    <n v="4"/>
  </r>
  <r>
    <s v="Exp3"/>
    <n v="300133"/>
    <n v="133"/>
    <x v="1"/>
    <x v="8"/>
    <x v="9"/>
    <d v="2014-02-25T00:00:00"/>
    <s v="None_16h"/>
    <m/>
    <n v="133"/>
    <n v="1"/>
    <n v="4"/>
    <x v="19"/>
    <n v="6"/>
    <n v="68"/>
    <m/>
    <n v="220"/>
    <n v="5"/>
    <n v="4"/>
    <m/>
    <s v="V"/>
    <m/>
    <n v="256.16666666666669"/>
    <n v="0.85881587508132717"/>
    <n v="5.8588158750813273"/>
    <n v="14"/>
    <m/>
    <m/>
    <m/>
    <s v=""/>
    <n v="5"/>
  </r>
  <r>
    <s v="Exp3"/>
    <n v="300133"/>
    <n v="133"/>
    <x v="1"/>
    <x v="8"/>
    <x v="9"/>
    <d v="2014-02-25T00:00:00"/>
    <s v="None_16h"/>
    <m/>
    <m/>
    <n v="2"/>
    <n v="4"/>
    <x v="19"/>
    <n v="6"/>
    <n v="80"/>
    <n v="120"/>
    <n v="270"/>
    <n v="5"/>
    <n v="4"/>
    <m/>
    <s v="V"/>
    <m/>
    <n v="256.16666666666669"/>
    <n v="1.0540013012361742"/>
    <n v="6.0540013012361742"/>
    <n v="14"/>
    <m/>
    <m/>
    <m/>
    <s v=""/>
    <n v="5"/>
  </r>
  <r>
    <s v="Exp3"/>
    <n v="300133"/>
    <n v="133"/>
    <x v="1"/>
    <x v="8"/>
    <x v="9"/>
    <d v="2014-02-25T00:00:00"/>
    <s v="None_16h"/>
    <m/>
    <m/>
    <n v="3"/>
    <n v="3"/>
    <x v="19"/>
    <n v="6"/>
    <n v="90"/>
    <n v="107"/>
    <n v="270"/>
    <n v="4"/>
    <n v="6"/>
    <m/>
    <s v="V"/>
    <m/>
    <n v="256.16666666666669"/>
    <n v="1.0540013012361742"/>
    <n v="6.0540013012361742"/>
    <n v="15"/>
    <m/>
    <m/>
    <m/>
    <s v=""/>
    <n v="5"/>
  </r>
  <r>
    <s v="Exp3"/>
    <n v="300253"/>
    <n v="253"/>
    <x v="1"/>
    <x v="8"/>
    <x v="9"/>
    <d v="2014-02-25T00:00:00"/>
    <s v="None_16h"/>
    <m/>
    <n v="253"/>
    <n v="1"/>
    <n v="2"/>
    <x v="19"/>
    <n v="6"/>
    <n v="85"/>
    <m/>
    <n v="65"/>
    <n v="5"/>
    <n v="6"/>
    <m/>
    <s v="V"/>
    <m/>
    <n v="256.16666666666669"/>
    <n v="0.2537410540013012"/>
    <n v="5.253741054001301"/>
    <n v="16"/>
    <m/>
    <m/>
    <m/>
    <s v=""/>
    <n v="5"/>
  </r>
  <r>
    <s v="Exp3"/>
    <n v="300253"/>
    <n v="253"/>
    <x v="1"/>
    <x v="8"/>
    <x v="9"/>
    <d v="2014-02-25T00:00:00"/>
    <s v="None_16h"/>
    <m/>
    <m/>
    <n v="2"/>
    <n v="4"/>
    <x v="19"/>
    <n v="6"/>
    <n v="85"/>
    <n v="275"/>
    <n v="110"/>
    <n v="5"/>
    <n v="6"/>
    <m/>
    <s v="V"/>
    <m/>
    <n v="256.16666666666669"/>
    <n v="0.42940793754066359"/>
    <n v="5.4294079375406632"/>
    <n v="16"/>
    <m/>
    <m/>
    <m/>
    <s v=""/>
    <n v="5"/>
  </r>
  <r>
    <s v="Exp3"/>
    <n v="300253"/>
    <n v="253"/>
    <x v="1"/>
    <x v="8"/>
    <x v="9"/>
    <d v="2014-02-25T00:00:00"/>
    <s v="None_16h"/>
    <m/>
    <m/>
    <n v="3"/>
    <n v="4"/>
    <x v="19"/>
    <n v="6"/>
    <n v="83"/>
    <n v="255"/>
    <n v="109"/>
    <n v="4"/>
    <n v="6"/>
    <m/>
    <s v="V"/>
    <m/>
    <n v="256.16666666666669"/>
    <n v="0.42550422901756668"/>
    <n v="5.4255042290175668"/>
    <n v="15"/>
    <m/>
    <m/>
    <m/>
    <s v=""/>
    <n v="5"/>
  </r>
  <r>
    <s v="Exp3"/>
    <n v="300253"/>
    <n v="253"/>
    <x v="1"/>
    <x v="8"/>
    <x v="9"/>
    <d v="2014-02-25T00:00:00"/>
    <s v="None_16h"/>
    <m/>
    <m/>
    <n v="4"/>
    <n v="0"/>
    <x v="20"/>
    <n v="5"/>
    <n v="70"/>
    <n v="235"/>
    <n v="61"/>
    <n v="4"/>
    <n v="5"/>
    <m/>
    <s v="V"/>
    <m/>
    <n v="223"/>
    <n v="0.273542600896861"/>
    <n v="4.2735426008968611"/>
    <n v="13"/>
    <m/>
    <m/>
    <m/>
    <s v=""/>
    <n v="4"/>
  </r>
  <r>
    <s v="Exp3"/>
    <n v="300008"/>
    <n v="8"/>
    <x v="1"/>
    <x v="8"/>
    <x v="9"/>
    <d v="2014-03-04T00:00:00"/>
    <s v="None_16h"/>
    <m/>
    <n v="8"/>
    <n v="1"/>
    <n v="3"/>
    <x v="16"/>
    <n v="7"/>
    <n v="81"/>
    <m/>
    <n v="66"/>
    <n v="4"/>
    <n v="8"/>
    <m/>
    <s v="V"/>
    <m/>
    <n v="209.33333333333334"/>
    <n v="0.31528662420382164"/>
    <n v="6.3152866242038215"/>
    <n v="18"/>
    <m/>
    <m/>
    <m/>
    <s v=""/>
    <n v="6"/>
  </r>
  <r>
    <s v="Exp3"/>
    <n v="300008"/>
    <n v="8"/>
    <x v="1"/>
    <x v="8"/>
    <x v="9"/>
    <d v="2014-03-04T00:00:00"/>
    <s v="None_16h"/>
    <m/>
    <m/>
    <n v="2"/>
    <n v="1"/>
    <x v="19"/>
    <n v="6"/>
    <n v="75"/>
    <n v="270"/>
    <n v="232"/>
    <n v="4"/>
    <n v="7"/>
    <m/>
    <s v="V"/>
    <m/>
    <n v="256.16666666666669"/>
    <n v="0.90566037735849048"/>
    <n v="5.9056603773584904"/>
    <n v="16"/>
    <m/>
    <m/>
    <m/>
    <s v=""/>
    <n v="5"/>
  </r>
  <r>
    <s v="Exp3"/>
    <n v="300008"/>
    <n v="8"/>
    <x v="1"/>
    <x v="8"/>
    <x v="9"/>
    <d v="2014-03-04T00:00:00"/>
    <s v="None_16h"/>
    <m/>
    <m/>
    <n v="3"/>
    <n v="4"/>
    <x v="16"/>
    <n v="7"/>
    <n v="93"/>
    <n v="242"/>
    <n v="60"/>
    <n v="5"/>
    <n v="6"/>
    <m/>
    <s v="V"/>
    <m/>
    <n v="209.33333333333334"/>
    <n v="0.28662420382165604"/>
    <n v="6.2866242038216562"/>
    <n v="17"/>
    <m/>
    <m/>
    <m/>
    <s v=""/>
    <n v="6"/>
  </r>
  <r>
    <s v="Exp3"/>
    <n v="300008"/>
    <n v="8"/>
    <x v="1"/>
    <x v="8"/>
    <x v="9"/>
    <d v="2014-03-04T00:00:00"/>
    <s v="None_16h"/>
    <m/>
    <m/>
    <n v="4"/>
    <n v="3"/>
    <x v="16"/>
    <n v="7"/>
    <n v="86"/>
    <n v="254"/>
    <n v="84"/>
    <n v="4"/>
    <n v="7"/>
    <m/>
    <s v="V"/>
    <m/>
    <n v="209.33333333333334"/>
    <n v="0.40127388535031844"/>
    <n v="6.4012738853503182"/>
    <n v="17"/>
    <m/>
    <m/>
    <m/>
    <s v=""/>
    <n v="6"/>
  </r>
  <r>
    <s v="Exp3"/>
    <n v="300186"/>
    <n v="186"/>
    <x v="1"/>
    <x v="8"/>
    <x v="9"/>
    <d v="2014-03-04T00:00:00"/>
    <s v="None_16h"/>
    <m/>
    <n v="186"/>
    <n v="1"/>
    <n v="5"/>
    <x v="19"/>
    <n v="6"/>
    <n v="87"/>
    <m/>
    <n v="156"/>
    <n v="5"/>
    <n v="6"/>
    <m/>
    <s v="V"/>
    <m/>
    <n v="256.16666666666669"/>
    <n v="0.60897852960312293"/>
    <n v="5.6089785296031227"/>
    <n v="16"/>
    <m/>
    <m/>
    <m/>
    <s v=""/>
    <n v="5"/>
  </r>
  <r>
    <s v="Exp3"/>
    <n v="300186"/>
    <n v="186"/>
    <x v="1"/>
    <x v="8"/>
    <x v="9"/>
    <d v="2014-03-04T00:00:00"/>
    <s v="None_16h"/>
    <m/>
    <m/>
    <n v="2"/>
    <n v="6"/>
    <x v="16"/>
    <n v="7"/>
    <n v="85"/>
    <n v="240"/>
    <n v="55"/>
    <n v="4"/>
    <n v="8"/>
    <m/>
    <s v="V"/>
    <m/>
    <n v="209.33333333333334"/>
    <n v="0.26273885350318471"/>
    <n v="6.2627388535031852"/>
    <n v="18"/>
    <m/>
    <m/>
    <m/>
    <s v=""/>
    <n v="6"/>
  </r>
  <r>
    <s v="Exp3"/>
    <n v="300186"/>
    <n v="186"/>
    <x v="1"/>
    <x v="8"/>
    <x v="9"/>
    <d v="2014-03-04T00:00:00"/>
    <s v="None_16h"/>
    <m/>
    <m/>
    <n v="3"/>
    <n v="4"/>
    <x v="16"/>
    <n v="7"/>
    <n v="85"/>
    <n v="263"/>
    <n v="45"/>
    <n v="5"/>
    <n v="6"/>
    <m/>
    <s v="V"/>
    <m/>
    <n v="209.33333333333334"/>
    <n v="0.21496815286624202"/>
    <n v="6.2149681528662422"/>
    <n v="17"/>
    <m/>
    <m/>
    <m/>
    <s v=""/>
    <n v="6"/>
  </r>
  <r>
    <s v="Exp3"/>
    <n v="300186"/>
    <n v="186"/>
    <x v="1"/>
    <x v="8"/>
    <x v="9"/>
    <d v="2014-03-04T00:00:00"/>
    <s v="None_16h"/>
    <m/>
    <m/>
    <n v="4"/>
    <n v="2"/>
    <x v="19"/>
    <n v="6"/>
    <n v="76"/>
    <n v="269"/>
    <n v="177"/>
    <n v="4"/>
    <n v="8"/>
    <m/>
    <s v="V"/>
    <m/>
    <n v="256.16666666666669"/>
    <n v="0.69095640858815865"/>
    <n v="5.6909564085881588"/>
    <n v="17"/>
    <m/>
    <m/>
    <m/>
    <s v=""/>
    <n v="5"/>
  </r>
  <r>
    <s v="Exp3"/>
    <n v="300244"/>
    <n v="244"/>
    <x v="1"/>
    <x v="8"/>
    <x v="9"/>
    <d v="2014-03-04T00:00:00"/>
    <s v="None_16h"/>
    <m/>
    <n v="244"/>
    <n v="1"/>
    <n v="4"/>
    <x v="19"/>
    <n v="6"/>
    <n v="88"/>
    <m/>
    <n v="200"/>
    <n v="4"/>
    <n v="6"/>
    <m/>
    <s v="V"/>
    <m/>
    <n v="256.16666666666669"/>
    <n v="0.78074170461938841"/>
    <n v="5.7807417046193885"/>
    <n v="15"/>
    <m/>
    <m/>
    <m/>
    <s v=""/>
    <n v="5"/>
  </r>
  <r>
    <s v="Exp3"/>
    <n v="300244"/>
    <n v="244"/>
    <x v="1"/>
    <x v="8"/>
    <x v="9"/>
    <d v="2014-03-04T00:00:00"/>
    <s v="None_16h"/>
    <m/>
    <m/>
    <n v="2"/>
    <n v="5"/>
    <x v="19"/>
    <n v="6"/>
    <n v="79"/>
    <n v="265"/>
    <n v="204"/>
    <n v="5"/>
    <n v="7"/>
    <m/>
    <s v="V"/>
    <m/>
    <n v="256.16666666666669"/>
    <n v="0.79635653871177614"/>
    <n v="5.7963565387117759"/>
    <n v="17"/>
    <m/>
    <m/>
    <m/>
    <s v=""/>
    <n v="5"/>
  </r>
  <r>
    <s v="Exp3"/>
    <n v="300023"/>
    <n v="23"/>
    <x v="1"/>
    <x v="8"/>
    <x v="9"/>
    <d v="2014-03-11T00:00:00"/>
    <s v="None_16h"/>
    <m/>
    <n v="23"/>
    <n v="1"/>
    <n v="1"/>
    <x v="16"/>
    <n v="7"/>
    <n v="92"/>
    <m/>
    <n v="198"/>
    <n v="5"/>
    <n v="8"/>
    <m/>
    <s v="V"/>
    <n v="4"/>
    <n v="209.33333333333334"/>
    <n v="0.94585987261146498"/>
    <n v="6.9458598726114653"/>
    <n v="19"/>
    <m/>
    <m/>
    <m/>
    <s v=""/>
    <n v="6"/>
  </r>
  <r>
    <s v="Exp3"/>
    <n v="300023"/>
    <n v="23"/>
    <x v="1"/>
    <x v="8"/>
    <x v="9"/>
    <d v="2014-03-11T00:00:00"/>
    <s v="None_16h"/>
    <m/>
    <m/>
    <n v="2"/>
    <n v="3"/>
    <x v="16"/>
    <n v="7"/>
    <n v="95"/>
    <n v="269"/>
    <n v="216"/>
    <n v="6"/>
    <n v="8"/>
    <m/>
    <s v="V"/>
    <n v="4"/>
    <n v="209.33333333333334"/>
    <n v="1.0318471337579618"/>
    <n v="7.031847133757962"/>
    <n v="20"/>
    <m/>
    <m/>
    <m/>
    <s v=""/>
    <n v="6"/>
  </r>
  <r>
    <s v="Exp3"/>
    <n v="300023"/>
    <n v="23"/>
    <x v="1"/>
    <x v="8"/>
    <x v="9"/>
    <d v="2014-03-11T00:00:00"/>
    <s v="None_16h"/>
    <m/>
    <m/>
    <n v="3"/>
    <n v="3"/>
    <x v="16"/>
    <n v="7"/>
    <n v="91"/>
    <n v="270"/>
    <n v="220"/>
    <n v="6"/>
    <n v="7"/>
    <m/>
    <s v="V"/>
    <n v="4"/>
    <n v="209.33333333333334"/>
    <n v="1.0509554140127388"/>
    <n v="7.0509554140127388"/>
    <n v="19"/>
    <m/>
    <m/>
    <m/>
    <s v=""/>
    <n v="6"/>
  </r>
  <r>
    <s v="Exp3"/>
    <n v="300023"/>
    <n v="23"/>
    <x v="1"/>
    <x v="8"/>
    <x v="9"/>
    <d v="2014-03-11T00:00:00"/>
    <s v="None_16h"/>
    <m/>
    <m/>
    <n v="4"/>
    <n v="5"/>
    <x v="16"/>
    <n v="7"/>
    <n v="89"/>
    <n v="271"/>
    <n v="179"/>
    <n v="6"/>
    <n v="8"/>
    <m/>
    <s v="V"/>
    <n v="4"/>
    <n v="209.33333333333334"/>
    <n v="0.85509554140127386"/>
    <n v="6.8550955414012735"/>
    <n v="20"/>
    <m/>
    <m/>
    <m/>
    <s v=""/>
    <n v="6"/>
  </r>
  <r>
    <s v="Exp3"/>
    <n v="300125"/>
    <n v="125"/>
    <x v="1"/>
    <x v="8"/>
    <x v="9"/>
    <d v="2014-03-11T00:00:00"/>
    <s v="None_16h"/>
    <m/>
    <n v="125"/>
    <n v="1"/>
    <n v="1"/>
    <x v="16"/>
    <n v="7"/>
    <n v="95"/>
    <m/>
    <n v="206"/>
    <n v="6"/>
    <n v="6"/>
    <m/>
    <s v="V"/>
    <n v="4"/>
    <n v="209.33333333333334"/>
    <n v="0.98407643312101911"/>
    <n v="6.984076433121019"/>
    <n v="18"/>
    <m/>
    <m/>
    <m/>
    <s v=""/>
    <n v="6"/>
  </r>
  <r>
    <s v="Exp3"/>
    <n v="300125"/>
    <n v="125"/>
    <x v="1"/>
    <x v="8"/>
    <x v="9"/>
    <d v="2014-03-11T00:00:00"/>
    <s v="None_16h"/>
    <m/>
    <m/>
    <n v="2"/>
    <n v="2"/>
    <x v="16"/>
    <n v="7"/>
    <n v="90"/>
    <n v="256"/>
    <n v="132"/>
    <n v="5"/>
    <n v="7"/>
    <m/>
    <s v="V"/>
    <n v="4"/>
    <n v="209.33333333333334"/>
    <n v="0.63057324840764328"/>
    <n v="6.630573248407643"/>
    <n v="18"/>
    <m/>
    <m/>
    <m/>
    <s v=""/>
    <n v="6"/>
  </r>
  <r>
    <s v="Exp3"/>
    <n v="300125"/>
    <n v="125"/>
    <x v="1"/>
    <x v="8"/>
    <x v="9"/>
    <d v="2014-03-11T00:00:00"/>
    <s v="None_16h"/>
    <m/>
    <m/>
    <n v="3"/>
    <n v="3"/>
    <x v="16"/>
    <n v="7"/>
    <n v="98"/>
    <n v="272"/>
    <n v="235"/>
    <n v="5"/>
    <n v="8"/>
    <m/>
    <s v="V"/>
    <n v="4"/>
    <n v="209.33333333333334"/>
    <n v="1.1226114649681529"/>
    <n v="7.1226114649681529"/>
    <n v="19"/>
    <m/>
    <m/>
    <m/>
    <s v=""/>
    <n v="6"/>
  </r>
  <r>
    <s v="Exp3"/>
    <n v="300125"/>
    <n v="125"/>
    <x v="1"/>
    <x v="8"/>
    <x v="9"/>
    <d v="2014-03-11T00:00:00"/>
    <s v="None_16h"/>
    <m/>
    <m/>
    <n v="4"/>
    <n v="3"/>
    <x v="16"/>
    <n v="7"/>
    <n v="97"/>
    <n v="285"/>
    <n v="201"/>
    <n v="7"/>
    <n v="7"/>
    <m/>
    <s v="V"/>
    <n v="4"/>
    <n v="209.33333333333334"/>
    <n v="0.96019108280254772"/>
    <n v="6.9601910828025479"/>
    <n v="20"/>
    <m/>
    <m/>
    <m/>
    <s v=""/>
    <n v="6"/>
  </r>
  <r>
    <s v="Exp3"/>
    <n v="300223"/>
    <n v="223"/>
    <x v="1"/>
    <x v="8"/>
    <x v="9"/>
    <d v="2014-03-11T00:00:00"/>
    <s v="None_16h"/>
    <m/>
    <n v="223"/>
    <n v="1"/>
    <n v="4"/>
    <x v="19"/>
    <n v="6"/>
    <n v="80"/>
    <m/>
    <n v="184"/>
    <n v="6"/>
    <n v="8"/>
    <m/>
    <s v="V"/>
    <n v="4"/>
    <n v="256.16666666666669"/>
    <n v="0.71828236824983727"/>
    <n v="5.7182823682498372"/>
    <n v="19"/>
    <m/>
    <m/>
    <m/>
    <s v=""/>
    <n v="5"/>
  </r>
  <r>
    <s v="Exp3"/>
    <n v="300223"/>
    <n v="223"/>
    <x v="1"/>
    <x v="8"/>
    <x v="9"/>
    <d v="2014-03-11T00:00:00"/>
    <s v="None_16h"/>
    <m/>
    <m/>
    <n v="2"/>
    <n v="1"/>
    <x v="16"/>
    <n v="7"/>
    <n v="80"/>
    <n v="227"/>
    <n v="115"/>
    <n v="7"/>
    <n v="5"/>
    <m/>
    <s v="V"/>
    <n v="4"/>
    <n v="209.33333333333334"/>
    <n v="0.5493630573248407"/>
    <n v="6.5493630573248405"/>
    <n v="18"/>
    <m/>
    <m/>
    <m/>
    <s v=""/>
    <n v="6"/>
  </r>
  <r>
    <s v="Exp3"/>
    <n v="300223"/>
    <n v="223"/>
    <x v="1"/>
    <x v="8"/>
    <x v="9"/>
    <d v="2014-03-11T00:00:00"/>
    <s v="None_16h"/>
    <m/>
    <m/>
    <n v="3"/>
    <n v="2"/>
    <x v="16"/>
    <n v="7"/>
    <n v="83"/>
    <n v="225"/>
    <n v="165"/>
    <n v="6"/>
    <n v="6"/>
    <m/>
    <s v="V"/>
    <n v="4"/>
    <n v="209.33333333333334"/>
    <n v="0.78821656050955413"/>
    <n v="6.7882165605095537"/>
    <n v="18"/>
    <m/>
    <m/>
    <m/>
    <s v=""/>
    <n v="6"/>
  </r>
  <r>
    <s v="Exp3"/>
    <n v="300223"/>
    <n v="223"/>
    <x v="1"/>
    <x v="8"/>
    <x v="9"/>
    <d v="2014-03-11T00:00:00"/>
    <s v="None_16h"/>
    <m/>
    <m/>
    <n v="4"/>
    <n v="6"/>
    <x v="15"/>
    <n v="8"/>
    <n v="90"/>
    <n v="247"/>
    <n v="125"/>
    <n v="5"/>
    <n v="10"/>
    <m/>
    <s v="V"/>
    <n v="4"/>
    <n v="192.125"/>
    <n v="0.65061808718282366"/>
    <n v="7.6506180871828233"/>
    <n v="22"/>
    <m/>
    <m/>
    <m/>
    <s v=""/>
    <n v="7"/>
  </r>
  <r>
    <s v="Exp3"/>
    <n v="300038"/>
    <n v="38"/>
    <x v="1"/>
    <x v="8"/>
    <x v="9"/>
    <d v="2014-03-25T00:00:00"/>
    <s v="None_16h"/>
    <d v="2014-03-25T00:00:00"/>
    <n v="38"/>
    <n v="1"/>
    <n v="2"/>
    <x v="11"/>
    <n v="9"/>
    <n v="98"/>
    <m/>
    <n v="98"/>
    <n v="5"/>
    <n v="9"/>
    <m/>
    <s v="V"/>
    <n v="4"/>
    <n v="184.33333333333334"/>
    <n v="0.53164556962025311"/>
    <n v="8.5316455696202524"/>
    <n v="22"/>
    <m/>
    <m/>
    <m/>
    <s v=""/>
    <n v="8"/>
  </r>
  <r>
    <s v="Exp3"/>
    <n v="300038"/>
    <n v="38"/>
    <x v="1"/>
    <x v="8"/>
    <x v="9"/>
    <d v="2014-03-25T00:00:00"/>
    <s v="None_16h"/>
    <m/>
    <m/>
    <n v="2"/>
    <n v="3"/>
    <x v="12"/>
    <n v="10"/>
    <n v="103"/>
    <n v="190"/>
    <n v="32"/>
    <n v="6"/>
    <n v="11"/>
    <m/>
    <s v="E"/>
    <n v="4"/>
    <n v="170.33333333333334"/>
    <n v="0.18786692759295498"/>
    <n v="9.187866927592955"/>
    <n v="26"/>
    <m/>
    <m/>
    <m/>
    <s v=""/>
    <n v="9"/>
  </r>
  <r>
    <s v="Exp3"/>
    <n v="300038"/>
    <n v="38"/>
    <x v="1"/>
    <x v="8"/>
    <x v="9"/>
    <d v="2014-03-25T00:00:00"/>
    <s v="None_16h"/>
    <m/>
    <m/>
    <n v="3"/>
    <n v="2"/>
    <x v="11"/>
    <n v="9"/>
    <n v="111"/>
    <n v="219"/>
    <n v="169"/>
    <n v="6"/>
    <n v="11"/>
    <m/>
    <s v="E"/>
    <n v="4"/>
    <n v="184.33333333333334"/>
    <n v="0.91681735985533452"/>
    <n v="8.9168173598553349"/>
    <n v="25"/>
    <m/>
    <m/>
    <m/>
    <s v=""/>
    <n v="8"/>
  </r>
  <r>
    <s v="Exp3"/>
    <n v="300038"/>
    <n v="38"/>
    <x v="1"/>
    <x v="8"/>
    <x v="9"/>
    <d v="2014-03-25T00:00:00"/>
    <s v="None_16h"/>
    <m/>
    <m/>
    <n v="4"/>
    <n v="2"/>
    <x v="11"/>
    <n v="10"/>
    <n v="102"/>
    <n v="176"/>
    <n v="34"/>
    <n v="5"/>
    <n v="11"/>
    <m/>
    <s v="E"/>
    <n v="4"/>
    <n v="184.33333333333334"/>
    <n v="0.18444846292947559"/>
    <n v="8.1844484629294758"/>
    <n v="24"/>
    <m/>
    <m/>
    <m/>
    <s v=""/>
    <n v="8"/>
  </r>
  <r>
    <s v="Exp3"/>
    <n v="300145"/>
    <n v="145"/>
    <x v="1"/>
    <x v="8"/>
    <x v="9"/>
    <d v="2014-03-25T00:00:00"/>
    <s v="None_16h"/>
    <m/>
    <n v="145"/>
    <n v="1"/>
    <n v="4"/>
    <x v="15"/>
    <n v="8"/>
    <n v="110"/>
    <n v="205"/>
    <n v="75"/>
    <n v="6"/>
    <n v="11"/>
    <m/>
    <s v="V"/>
    <n v="4"/>
    <n v="192.125"/>
    <n v="0.39037085230969421"/>
    <n v="7.3903708523096938"/>
    <n v="24"/>
    <m/>
    <m/>
    <m/>
    <s v=""/>
    <n v="7"/>
  </r>
  <r>
    <s v="Exp3"/>
    <n v="300145"/>
    <n v="145"/>
    <x v="1"/>
    <x v="8"/>
    <x v="9"/>
    <d v="2014-03-25T00:00:00"/>
    <s v="None_16h"/>
    <m/>
    <m/>
    <n v="2"/>
    <n v="5"/>
    <x v="11"/>
    <n v="9"/>
    <n v="102"/>
    <n v="210"/>
    <n v="119"/>
    <n v="4"/>
    <n v="13"/>
    <m/>
    <s v="V"/>
    <n v="4"/>
    <n v="184.33333333333334"/>
    <n v="0.64556962025316456"/>
    <n v="8.6455696202531644"/>
    <n v="25"/>
    <m/>
    <m/>
    <m/>
    <s v=""/>
    <n v="8"/>
  </r>
  <r>
    <s v="Exp3"/>
    <n v="300145"/>
    <n v="145"/>
    <x v="1"/>
    <x v="8"/>
    <x v="9"/>
    <d v="2014-03-25T00:00:00"/>
    <s v="None_16h"/>
    <m/>
    <m/>
    <n v="3"/>
    <n v="2"/>
    <x v="11"/>
    <n v="9"/>
    <n v="101"/>
    <n v="222"/>
    <n v="182"/>
    <n v="5"/>
    <n v="11"/>
    <m/>
    <s v="V"/>
    <n v="4"/>
    <n v="184.33333333333334"/>
    <n v="0.98734177215189867"/>
    <n v="8.9873417721518987"/>
    <n v="24"/>
    <m/>
    <m/>
    <m/>
    <s v=""/>
    <n v="8"/>
  </r>
  <r>
    <s v="Exp3"/>
    <n v="300145"/>
    <n v="145"/>
    <x v="1"/>
    <x v="8"/>
    <x v="9"/>
    <d v="2014-03-25T00:00:00"/>
    <s v="None_16h"/>
    <m/>
    <m/>
    <n v="4"/>
    <n v="9"/>
    <x v="15"/>
    <n v="8"/>
    <n v="91"/>
    <n v="176"/>
    <n v="141"/>
    <n v="5"/>
    <n v="12"/>
    <m/>
    <s v="V"/>
    <n v="4"/>
    <n v="192.125"/>
    <n v="0.73389720234222511"/>
    <n v="7.7338972023422254"/>
    <n v="24"/>
    <m/>
    <m/>
    <m/>
    <s v=""/>
    <n v="7"/>
  </r>
  <r>
    <s v="Exp3"/>
    <n v="300232"/>
    <n v="232"/>
    <x v="1"/>
    <x v="8"/>
    <x v="9"/>
    <d v="2014-03-25T00:00:00"/>
    <s v="None_16h"/>
    <m/>
    <n v="232"/>
    <n v="1"/>
    <n v="4"/>
    <x v="12"/>
    <n v="10"/>
    <n v="110"/>
    <m/>
    <n v="94"/>
    <n v="5"/>
    <n v="10"/>
    <m/>
    <s v="V"/>
    <n v="4"/>
    <n v="170.33333333333334"/>
    <n v="0.55185909980430525"/>
    <n v="9.5518590998043056"/>
    <n v="24"/>
    <m/>
    <m/>
    <m/>
    <s v=""/>
    <n v="9"/>
  </r>
  <r>
    <s v="Exp3"/>
    <n v="300232"/>
    <n v="232"/>
    <x v="1"/>
    <x v="8"/>
    <x v="9"/>
    <d v="2014-03-25T00:00:00"/>
    <s v="None_16h"/>
    <m/>
    <m/>
    <n v="2"/>
    <n v="4"/>
    <x v="11"/>
    <n v="9"/>
    <n v="92"/>
    <n v="196"/>
    <n v="139"/>
    <n v="6"/>
    <n v="11"/>
    <m/>
    <s v="V"/>
    <n v="4"/>
    <n v="184.33333333333334"/>
    <n v="0.75406871609403248"/>
    <n v="8.7540687160940323"/>
    <n v="25"/>
    <m/>
    <m/>
    <m/>
    <s v=""/>
    <n v="8"/>
  </r>
  <r>
    <s v="Exp3"/>
    <n v="300232"/>
    <n v="232"/>
    <x v="1"/>
    <x v="8"/>
    <x v="9"/>
    <d v="2014-03-25T00:00:00"/>
    <s v="None_16h"/>
    <m/>
    <m/>
    <n v="3"/>
    <n v="5"/>
    <x v="12"/>
    <n v="10"/>
    <n v="98"/>
    <n v="200"/>
    <n v="64"/>
    <n v="5"/>
    <n v="12"/>
    <m/>
    <s v="V"/>
    <n v="4"/>
    <n v="170.33333333333334"/>
    <n v="0.37573385518590996"/>
    <n v="9.37573385518591"/>
    <n v="26"/>
    <m/>
    <m/>
    <m/>
    <s v=""/>
    <n v="9"/>
  </r>
  <r>
    <s v="Exp3"/>
    <n v="300232"/>
    <n v="232"/>
    <x v="1"/>
    <x v="8"/>
    <x v="9"/>
    <d v="2014-03-25T00:00:00"/>
    <s v="None_16h"/>
    <m/>
    <m/>
    <n v="4"/>
    <n v="2"/>
    <x v="11"/>
    <n v="9"/>
    <n v="95"/>
    <n v="190"/>
    <n v="78"/>
    <n v="4"/>
    <n v="8"/>
    <m/>
    <s v="V"/>
    <n v="4"/>
    <n v="184.33333333333334"/>
    <n v="0.42314647377938513"/>
    <n v="8.4231464737793846"/>
    <n v="20"/>
    <m/>
    <m/>
    <m/>
    <s v=""/>
    <n v="8"/>
  </r>
  <r>
    <s v="Exp3"/>
    <n v="300042"/>
    <n v="42"/>
    <x v="1"/>
    <x v="8"/>
    <x v="9"/>
    <d v="2014-04-09T00:00:00"/>
    <s v="None_16h"/>
    <m/>
    <n v="42"/>
    <n v="1"/>
    <n v="8"/>
    <x v="12"/>
    <n v="10"/>
    <n v="117"/>
    <m/>
    <n v="173"/>
    <n v="5"/>
    <n v="12"/>
    <m/>
    <s v="V"/>
    <m/>
    <n v="170.33333333333334"/>
    <n v="1.0156555772994129"/>
    <n v="10.015655577299412"/>
    <n v="26"/>
    <m/>
    <m/>
    <m/>
    <s v=""/>
    <n v="9"/>
  </r>
  <r>
    <s v="Exp3"/>
    <n v="300042"/>
    <n v="42"/>
    <x v="1"/>
    <x v="8"/>
    <x v="9"/>
    <d v="2014-04-09T00:00:00"/>
    <s v="None_16h"/>
    <m/>
    <m/>
    <n v="2"/>
    <n v="5"/>
    <x v="6"/>
    <n v="11"/>
    <n v="120"/>
    <n v="198"/>
    <n v="133"/>
    <n v="5"/>
    <n v="14"/>
    <m/>
    <s v="V"/>
    <m/>
    <n v="200"/>
    <n v="0.66500000000000004"/>
    <n v="10.664999999999999"/>
    <n v="29"/>
    <m/>
    <m/>
    <m/>
    <s v=""/>
    <n v="10"/>
  </r>
  <r>
    <s v="Exp3"/>
    <n v="300042"/>
    <n v="42"/>
    <x v="1"/>
    <x v="8"/>
    <x v="9"/>
    <d v="2014-04-09T00:00:00"/>
    <s v="None_16h"/>
    <m/>
    <m/>
    <n v="3"/>
    <n v="6"/>
    <x v="6"/>
    <n v="11"/>
    <n v="127"/>
    <n v="187"/>
    <n v="70"/>
    <n v="5"/>
    <n v="11"/>
    <m/>
    <s v="V"/>
    <m/>
    <n v="200"/>
    <n v="0.35"/>
    <n v="10.35"/>
    <n v="26"/>
    <m/>
    <m/>
    <m/>
    <s v=""/>
    <n v="10"/>
  </r>
  <r>
    <s v="Exp3"/>
    <n v="300042"/>
    <n v="42"/>
    <x v="1"/>
    <x v="8"/>
    <x v="9"/>
    <d v="2014-04-09T00:00:00"/>
    <s v="None_16h"/>
    <m/>
    <m/>
    <n v="4"/>
    <n v="5"/>
    <x v="11"/>
    <n v="9"/>
    <n v="115"/>
    <n v="142"/>
    <n v="108"/>
    <n v="5"/>
    <n v="12"/>
    <m/>
    <s v="V"/>
    <m/>
    <n v="184.33333333333334"/>
    <n v="0.58589511754068713"/>
    <n v="8.5858951175406872"/>
    <n v="25"/>
    <m/>
    <m/>
    <m/>
    <s v=""/>
    <n v="8"/>
  </r>
  <r>
    <s v="Exp3"/>
    <n v="300151"/>
    <n v="151"/>
    <x v="1"/>
    <x v="8"/>
    <x v="9"/>
    <d v="2014-04-09T00:00:00"/>
    <s v="None_16h"/>
    <m/>
    <n v="151"/>
    <n v="1"/>
    <n v="7"/>
    <x v="12"/>
    <n v="10"/>
    <n v="122"/>
    <m/>
    <n v="170"/>
    <n v="5"/>
    <n v="12"/>
    <m/>
    <s v="V"/>
    <m/>
    <n v="170.33333333333334"/>
    <n v="0.99804305283757333"/>
    <n v="9.9980430528375734"/>
    <n v="26"/>
    <m/>
    <m/>
    <m/>
    <s v=""/>
    <n v="9"/>
  </r>
  <r>
    <s v="Exp3"/>
    <n v="300151"/>
    <n v="151"/>
    <x v="1"/>
    <x v="8"/>
    <x v="9"/>
    <d v="2014-04-09T00:00:00"/>
    <s v="None_16h"/>
    <m/>
    <m/>
    <n v="2"/>
    <n v="14"/>
    <x v="6"/>
    <n v="11"/>
    <n v="128"/>
    <n v="126"/>
    <n v="78"/>
    <n v="4"/>
    <n v="14"/>
    <m/>
    <s v="V"/>
    <m/>
    <n v="200"/>
    <n v="0.39"/>
    <n v="10.39"/>
    <n v="28"/>
    <m/>
    <m/>
    <m/>
    <s v=""/>
    <n v="10"/>
  </r>
  <r>
    <s v="Exp3"/>
    <n v="300151"/>
    <n v="151"/>
    <x v="1"/>
    <x v="8"/>
    <x v="9"/>
    <d v="2014-04-09T00:00:00"/>
    <s v="None_16h"/>
    <m/>
    <m/>
    <n v="3"/>
    <n v="6"/>
    <x v="12"/>
    <n v="10"/>
    <n v="120"/>
    <n v="220"/>
    <n v="171"/>
    <n v="5"/>
    <n v="10"/>
    <m/>
    <s v="V"/>
    <m/>
    <n v="170.33333333333334"/>
    <n v="1.0039138943248531"/>
    <n v="10.003913894324853"/>
    <n v="24"/>
    <m/>
    <m/>
    <m/>
    <s v=""/>
    <n v="9"/>
  </r>
  <r>
    <s v="Exp3"/>
    <n v="300151"/>
    <n v="151"/>
    <x v="1"/>
    <x v="8"/>
    <x v="9"/>
    <d v="2014-04-09T00:00:00"/>
    <s v="None_16h"/>
    <m/>
    <m/>
    <n v="4"/>
    <n v="2"/>
    <x v="12"/>
    <n v="10"/>
    <n v="115"/>
    <n v="153"/>
    <n v="171"/>
    <n v="6"/>
    <n v="10"/>
    <m/>
    <s v="V"/>
    <m/>
    <n v="170.33333333333334"/>
    <n v="1.0039138943248531"/>
    <n v="10.003913894324853"/>
    <n v="25"/>
    <m/>
    <m/>
    <m/>
    <s v=""/>
    <n v="9"/>
  </r>
  <r>
    <s v="Exp3"/>
    <n v="300271"/>
    <n v="271"/>
    <x v="1"/>
    <x v="8"/>
    <x v="9"/>
    <d v="2014-04-09T00:00:00"/>
    <s v="None_16h"/>
    <m/>
    <n v="271"/>
    <n v="1"/>
    <n v="8"/>
    <x v="11"/>
    <n v="9"/>
    <n v="125"/>
    <m/>
    <n v="180"/>
    <n v="5"/>
    <n v="13"/>
    <m/>
    <s v="V"/>
    <m/>
    <n v="184.33333333333334"/>
    <n v="0.97649186256781184"/>
    <n v="8.9764918625678121"/>
    <n v="26"/>
    <m/>
    <m/>
    <m/>
    <s v=""/>
    <n v="8"/>
  </r>
  <r>
    <s v="Exp3"/>
    <n v="300271"/>
    <n v="271"/>
    <x v="1"/>
    <x v="8"/>
    <x v="9"/>
    <d v="2014-04-09T00:00:00"/>
    <s v="None_16h"/>
    <m/>
    <m/>
    <n v="2"/>
    <n v="9"/>
    <x v="12"/>
    <n v="10"/>
    <n v="97"/>
    <n v="163"/>
    <n v="158"/>
    <n v="4"/>
    <n v="12"/>
    <m/>
    <s v="V"/>
    <m/>
    <n v="170.33333333333334"/>
    <n v="0.92759295499021521"/>
    <n v="9.9275929549902155"/>
    <n v="25"/>
    <m/>
    <m/>
    <m/>
    <s v=""/>
    <n v="9"/>
  </r>
  <r>
    <s v="Exp3"/>
    <n v="300271"/>
    <n v="271"/>
    <x v="1"/>
    <x v="8"/>
    <x v="9"/>
    <d v="2014-04-09T00:00:00"/>
    <s v="None_16h"/>
    <m/>
    <m/>
    <n v="3"/>
    <n v="8"/>
    <x v="12"/>
    <n v="10"/>
    <n v="115"/>
    <n v="180"/>
    <n v="72"/>
    <n v="6"/>
    <n v="10"/>
    <m/>
    <s v="V"/>
    <m/>
    <n v="170.33333333333334"/>
    <n v="0.4227005870841487"/>
    <n v="9.4227005870841491"/>
    <n v="25"/>
    <m/>
    <m/>
    <m/>
    <s v=""/>
    <n v="9"/>
  </r>
  <r>
    <s v="Exp3"/>
    <n v="300271"/>
    <n v="271"/>
    <x v="1"/>
    <x v="8"/>
    <x v="9"/>
    <d v="2014-04-09T00:00:00"/>
    <s v="None_16h"/>
    <m/>
    <m/>
    <n v="4"/>
    <n v="3"/>
    <x v="11"/>
    <n v="9"/>
    <n v="118"/>
    <n v="182"/>
    <n v="155"/>
    <n v="5"/>
    <n v="10"/>
    <m/>
    <s v="V"/>
    <m/>
    <n v="184.33333333333334"/>
    <n v="0.84086799276672686"/>
    <n v="8.8408679927667269"/>
    <n v="23"/>
    <m/>
    <m/>
    <m/>
    <s v=""/>
    <n v="8"/>
  </r>
  <r>
    <s v="Exp3"/>
    <n v="300012"/>
    <n v="12"/>
    <x v="1"/>
    <x v="8"/>
    <x v="9"/>
    <d v="2014-05-06T00:00:00"/>
    <s v="None_16h"/>
    <m/>
    <n v="12"/>
    <n v="1"/>
    <n v="2"/>
    <x v="9"/>
    <n v="13"/>
    <m/>
    <m/>
    <m/>
    <n v="4"/>
    <n v="16"/>
    <n v="10"/>
    <s v="DR nearly TS"/>
    <n v="1"/>
    <n v="180"/>
    <n v="0"/>
    <n v="12"/>
    <n v="32"/>
    <m/>
    <m/>
    <m/>
    <s v=""/>
    <n v="12"/>
  </r>
  <r>
    <s v="Exp3"/>
    <n v="300012"/>
    <n v="12"/>
    <x v="1"/>
    <x v="8"/>
    <x v="9"/>
    <d v="2014-05-06T00:00:00"/>
    <s v="None_16h"/>
    <m/>
    <m/>
    <n v="2"/>
    <s v="&gt;10"/>
    <x v="2"/>
    <n v="14"/>
    <n v="150"/>
    <n v="180"/>
    <n v="80"/>
    <n v="3"/>
    <n v="16"/>
    <n v="30"/>
    <s v="TS"/>
    <n v="2"/>
    <n v="220"/>
    <n v="0.36363636363636365"/>
    <n v="13.363636363636363"/>
    <n v="32"/>
    <n v="200"/>
    <n v="200"/>
    <n v="210"/>
    <s v=""/>
    <n v="13"/>
  </r>
  <r>
    <s v="Exp3"/>
    <n v="300012"/>
    <n v="12"/>
    <x v="1"/>
    <x v="8"/>
    <x v="9"/>
    <d v="2014-05-06T00:00:00"/>
    <s v="None_16h"/>
    <m/>
    <m/>
    <n v="3"/>
    <m/>
    <x v="2"/>
    <n v="14"/>
    <n v="120"/>
    <n v="170"/>
    <n v="60"/>
    <n v="4"/>
    <n v="15"/>
    <m/>
    <s v="DR nearly TS"/>
    <n v="0"/>
    <n v="220"/>
    <n v="0.27272727272727271"/>
    <n v="13.272727272727273"/>
    <n v="32"/>
    <n v="180"/>
    <m/>
    <m/>
    <s v=""/>
    <n v="13"/>
  </r>
  <r>
    <s v="Exp3"/>
    <n v="300027"/>
    <n v="27"/>
    <x v="1"/>
    <x v="8"/>
    <x v="9"/>
    <d v="2014-05-06T00:00:00"/>
    <s v="None_16h"/>
    <m/>
    <n v="27"/>
    <n v="1"/>
    <n v="7"/>
    <x v="4"/>
    <n v="15"/>
    <n v="150"/>
    <n v="220"/>
    <n v="20"/>
    <n v="3"/>
    <n v="21"/>
    <n v="20"/>
    <s v="TS nearly"/>
    <n v="1"/>
    <n v="220"/>
    <n v="9.0909090909090912E-2"/>
    <n v="14.090909090909092"/>
    <n v="38"/>
    <n v="220"/>
    <n v="230"/>
    <n v="210"/>
    <s v=""/>
    <n v="14"/>
  </r>
  <r>
    <s v="Exp3"/>
    <n v="300027"/>
    <n v="27"/>
    <x v="1"/>
    <x v="8"/>
    <x v="9"/>
    <d v="2014-05-06T00:00:00"/>
    <s v="None_16h"/>
    <m/>
    <m/>
    <n v="2"/>
    <n v="5"/>
    <x v="2"/>
    <n v="14"/>
    <n v="150"/>
    <m/>
    <n v="210"/>
    <n v="3"/>
    <n v="16"/>
    <n v="20"/>
    <s v="TS nearly"/>
    <n v="1"/>
    <n v="220"/>
    <n v="0.95454545454545459"/>
    <n v="13.954545454545455"/>
    <n v="32"/>
    <n v="230"/>
    <n v="220"/>
    <n v="230"/>
    <s v=""/>
    <n v="13"/>
  </r>
  <r>
    <s v="Exp3"/>
    <n v="300027"/>
    <n v="27"/>
    <x v="1"/>
    <x v="8"/>
    <x v="9"/>
    <d v="2014-05-06T00:00:00"/>
    <s v="None_16h"/>
    <m/>
    <m/>
    <n v="3"/>
    <n v="4"/>
    <x v="2"/>
    <n v="14"/>
    <n v="150"/>
    <n v="240"/>
    <n v="70"/>
    <n v="4"/>
    <n v="16"/>
    <n v="20"/>
    <s v="TS nearly"/>
    <n v="1"/>
    <n v="220"/>
    <n v="0.31818181818181818"/>
    <n v="13.318181818181818"/>
    <n v="33"/>
    <n v="240"/>
    <n v="230"/>
    <n v="240"/>
    <s v=""/>
    <n v="13"/>
  </r>
  <r>
    <s v="Exp3"/>
    <n v="300027"/>
    <n v="27"/>
    <x v="1"/>
    <x v="8"/>
    <x v="9"/>
    <d v="2014-05-06T00:00:00"/>
    <s v="None_16h"/>
    <m/>
    <m/>
    <n v="4"/>
    <n v="5"/>
    <x v="2"/>
    <n v="14"/>
    <n v="150"/>
    <n v="240"/>
    <n v="120"/>
    <n v="4"/>
    <n v="18"/>
    <n v="30"/>
    <s v="TS nearly"/>
    <n v="2"/>
    <n v="220"/>
    <n v="0.54545454545454541"/>
    <n v="13.545454545454545"/>
    <n v="35"/>
    <n v="240"/>
    <n v="250"/>
    <m/>
    <s v=""/>
    <n v="13"/>
  </r>
  <r>
    <s v="Exp3"/>
    <n v="300318"/>
    <n v="318"/>
    <x v="1"/>
    <x v="8"/>
    <x v="9"/>
    <d v="2014-05-06T00:00:00"/>
    <s v="None_16h"/>
    <m/>
    <n v="318"/>
    <n v="1"/>
    <n v="5"/>
    <x v="9"/>
    <n v="13"/>
    <n v="160"/>
    <n v="180"/>
    <n v="45"/>
    <n v="4"/>
    <n v="17"/>
    <n v="15"/>
    <s v="TS"/>
    <n v="1"/>
    <n v="180"/>
    <n v="0.25"/>
    <n v="12.25"/>
    <n v="33"/>
    <n v="170"/>
    <n v="170"/>
    <n v="190"/>
    <s v=""/>
    <n v="12"/>
  </r>
  <r>
    <s v="Exp3"/>
    <n v="300318"/>
    <n v="318"/>
    <x v="1"/>
    <x v="8"/>
    <x v="9"/>
    <d v="2014-05-06T00:00:00"/>
    <s v="None_16h"/>
    <m/>
    <m/>
    <n v="2"/>
    <n v="3"/>
    <x v="2"/>
    <n v="14"/>
    <n v="130"/>
    <n v="210"/>
    <n v="110"/>
    <n v="3"/>
    <n v="19"/>
    <n v="20"/>
    <s v="TS"/>
    <n v="1"/>
    <n v="220"/>
    <n v="0.5"/>
    <n v="13.5"/>
    <n v="35"/>
    <n v="180"/>
    <n v="190"/>
    <n v="190"/>
    <s v=""/>
    <n v="13"/>
  </r>
  <r>
    <s v="Exp3"/>
    <n v="300318"/>
    <n v="318"/>
    <x v="1"/>
    <x v="8"/>
    <x v="9"/>
    <d v="2014-05-06T00:00:00"/>
    <s v="None_16h"/>
    <m/>
    <m/>
    <n v="3"/>
    <n v="3"/>
    <x v="9"/>
    <n v="13"/>
    <n v="150"/>
    <n v="180"/>
    <n v="130"/>
    <n v="3"/>
    <n v="17"/>
    <n v="20"/>
    <s v="TS"/>
    <n v="1"/>
    <n v="180"/>
    <n v="0.72222222222222221"/>
    <n v="12.722222222222221"/>
    <n v="32"/>
    <n v="180"/>
    <n v="180"/>
    <n v="170"/>
    <s v=""/>
    <n v="12"/>
  </r>
  <r>
    <s v="Exp3"/>
    <n v="300065"/>
    <n v="65"/>
    <x v="1"/>
    <x v="8"/>
    <x v="9"/>
    <d v="2014-07-22T00:00:00"/>
    <s v="None_16h"/>
    <m/>
    <n v="65"/>
    <n v="1"/>
    <m/>
    <x v="8"/>
    <m/>
    <m/>
    <m/>
    <m/>
    <m/>
    <m/>
    <m/>
    <m/>
    <m/>
    <n v="220"/>
    <n v="0"/>
    <n v="19"/>
    <s v=""/>
    <m/>
    <m/>
    <m/>
    <s v="FLN"/>
    <n v="19"/>
  </r>
  <r>
    <s v="Exp3"/>
    <n v="300065"/>
    <n v="65"/>
    <x v="1"/>
    <x v="8"/>
    <x v="9"/>
    <d v="2014-07-22T00:00:00"/>
    <s v="None_16h"/>
    <m/>
    <m/>
    <n v="2"/>
    <m/>
    <x v="1"/>
    <m/>
    <m/>
    <m/>
    <m/>
    <m/>
    <m/>
    <m/>
    <m/>
    <m/>
    <n v="220"/>
    <n v="0"/>
    <n v="16"/>
    <s v=""/>
    <m/>
    <m/>
    <m/>
    <s v="FLN"/>
    <n v="16"/>
  </r>
  <r>
    <s v="Exp3"/>
    <n v="300065"/>
    <n v="65"/>
    <x v="1"/>
    <x v="8"/>
    <x v="9"/>
    <d v="2014-07-22T00:00:00"/>
    <s v="None_16h"/>
    <m/>
    <m/>
    <n v="3"/>
    <m/>
    <x v="1"/>
    <m/>
    <m/>
    <m/>
    <m/>
    <m/>
    <m/>
    <m/>
    <m/>
    <m/>
    <n v="220"/>
    <n v="0"/>
    <n v="16"/>
    <s v=""/>
    <m/>
    <m/>
    <m/>
    <s v="FLN"/>
    <n v="16"/>
  </r>
  <r>
    <s v="Exp3"/>
    <n v="300090"/>
    <n v="90"/>
    <x v="1"/>
    <x v="8"/>
    <x v="9"/>
    <d v="2014-07-22T00:00:00"/>
    <s v="None_16h"/>
    <m/>
    <n v="90"/>
    <n v="1"/>
    <m/>
    <x v="1"/>
    <m/>
    <n v="280"/>
    <m/>
    <m/>
    <m/>
    <n v="27"/>
    <m/>
    <m/>
    <n v="5"/>
    <n v="220"/>
    <n v="0"/>
    <n v="16"/>
    <n v="43"/>
    <m/>
    <m/>
    <m/>
    <s v="FLN"/>
    <n v="16"/>
  </r>
  <r>
    <s v="Exp3"/>
    <n v="300090"/>
    <n v="90"/>
    <x v="1"/>
    <x v="8"/>
    <x v="9"/>
    <d v="2014-07-22T00:00:00"/>
    <s v="None_16h"/>
    <m/>
    <m/>
    <n v="2"/>
    <m/>
    <x v="4"/>
    <m/>
    <n v="175"/>
    <m/>
    <m/>
    <m/>
    <m/>
    <m/>
    <m/>
    <m/>
    <n v="220"/>
    <n v="0"/>
    <n v="14"/>
    <s v=""/>
    <m/>
    <m/>
    <m/>
    <s v="FLN"/>
    <n v="14"/>
  </r>
  <r>
    <s v="Exp3"/>
    <n v="300090"/>
    <n v="90"/>
    <x v="1"/>
    <x v="8"/>
    <x v="9"/>
    <d v="2014-07-22T00:00:00"/>
    <s v="None_16h"/>
    <m/>
    <m/>
    <n v="3"/>
    <m/>
    <x v="3"/>
    <m/>
    <n v="245"/>
    <m/>
    <m/>
    <m/>
    <n v="21"/>
    <m/>
    <m/>
    <m/>
    <n v="220"/>
    <n v="0"/>
    <n v="17"/>
    <n v="38"/>
    <m/>
    <m/>
    <m/>
    <s v="FLN"/>
    <n v="17"/>
  </r>
  <r>
    <s v="Exp3"/>
    <n v="300135"/>
    <n v="135"/>
    <x v="1"/>
    <x v="8"/>
    <x v="9"/>
    <d v="2014-07-22T00:00:00"/>
    <s v="None_16h"/>
    <m/>
    <n v="135"/>
    <n v="1"/>
    <m/>
    <x v="4"/>
    <m/>
    <m/>
    <m/>
    <m/>
    <m/>
    <m/>
    <m/>
    <m/>
    <m/>
    <n v="220"/>
    <n v="0"/>
    <n v="14"/>
    <s v=""/>
    <m/>
    <m/>
    <m/>
    <s v="FLN"/>
    <n v="14"/>
  </r>
  <r>
    <s v="Exp3"/>
    <n v="300135"/>
    <n v="135"/>
    <x v="1"/>
    <x v="8"/>
    <x v="9"/>
    <d v="2014-07-22T00:00:00"/>
    <s v="None_16h"/>
    <m/>
    <m/>
    <n v="2"/>
    <m/>
    <x v="4"/>
    <m/>
    <m/>
    <m/>
    <m/>
    <m/>
    <m/>
    <m/>
    <m/>
    <m/>
    <n v="220"/>
    <n v="0"/>
    <n v="14"/>
    <s v=""/>
    <m/>
    <m/>
    <m/>
    <s v="FLN"/>
    <n v="14"/>
  </r>
  <r>
    <s v="Exp3"/>
    <n v="300135"/>
    <n v="135"/>
    <x v="1"/>
    <x v="8"/>
    <x v="9"/>
    <d v="2014-07-22T00:00:00"/>
    <s v="None_16h"/>
    <m/>
    <m/>
    <n v="3"/>
    <m/>
    <x v="2"/>
    <m/>
    <m/>
    <m/>
    <m/>
    <m/>
    <m/>
    <m/>
    <m/>
    <m/>
    <n v="220"/>
    <n v="0"/>
    <n v="13"/>
    <s v=""/>
    <m/>
    <m/>
    <m/>
    <s v="FLN"/>
    <n v="13"/>
  </r>
  <r>
    <s v="Exp3"/>
    <n v="300135"/>
    <n v="135"/>
    <x v="1"/>
    <x v="8"/>
    <x v="9"/>
    <d v="2014-07-22T00:00:00"/>
    <s v="None_16h"/>
    <m/>
    <m/>
    <n v="4"/>
    <m/>
    <x v="10"/>
    <m/>
    <m/>
    <m/>
    <m/>
    <m/>
    <m/>
    <m/>
    <m/>
    <m/>
    <n v="220"/>
    <n v="0"/>
    <n v="18"/>
    <s v=""/>
    <m/>
    <m/>
    <m/>
    <s v="FLN"/>
    <n v="18"/>
  </r>
  <r>
    <s v="Exp3"/>
    <n v="300172"/>
    <n v="172"/>
    <x v="1"/>
    <x v="8"/>
    <x v="9"/>
    <d v="2014-07-22T00:00:00"/>
    <s v="None_16h"/>
    <m/>
    <n v="172"/>
    <n v="1"/>
    <m/>
    <x v="1"/>
    <m/>
    <n v="267"/>
    <m/>
    <m/>
    <m/>
    <n v="25"/>
    <m/>
    <m/>
    <n v="6"/>
    <n v="220"/>
    <n v="0"/>
    <n v="16"/>
    <n v="41"/>
    <m/>
    <m/>
    <m/>
    <s v="FLN"/>
    <n v="16"/>
  </r>
  <r>
    <s v="Exp3"/>
    <n v="300172"/>
    <n v="172"/>
    <x v="1"/>
    <x v="8"/>
    <x v="9"/>
    <d v="2014-07-22T00:00:00"/>
    <s v="None_16h"/>
    <m/>
    <m/>
    <n v="2"/>
    <m/>
    <x v="3"/>
    <m/>
    <m/>
    <m/>
    <m/>
    <m/>
    <m/>
    <m/>
    <m/>
    <m/>
    <n v="220"/>
    <n v="0"/>
    <n v="17"/>
    <s v=""/>
    <m/>
    <m/>
    <m/>
    <s v="FLN"/>
    <n v="17"/>
  </r>
  <r>
    <s v="Exp3"/>
    <n v="300172"/>
    <n v="172"/>
    <x v="1"/>
    <x v="8"/>
    <x v="9"/>
    <d v="2014-07-22T00:00:00"/>
    <s v="None_16h"/>
    <m/>
    <m/>
    <n v="3"/>
    <m/>
    <x v="2"/>
    <m/>
    <m/>
    <m/>
    <m/>
    <m/>
    <m/>
    <m/>
    <m/>
    <m/>
    <n v="220"/>
    <n v="0"/>
    <n v="13"/>
    <s v=""/>
    <m/>
    <m/>
    <m/>
    <s v="FLN"/>
    <n v="13"/>
  </r>
  <r>
    <s v="Exp3"/>
    <n v="300196"/>
    <n v="196"/>
    <x v="1"/>
    <x v="8"/>
    <x v="9"/>
    <d v="2014-07-22T00:00:00"/>
    <s v="None_16h"/>
    <m/>
    <n v="196"/>
    <n v="1"/>
    <m/>
    <x v="9"/>
    <m/>
    <m/>
    <m/>
    <m/>
    <m/>
    <m/>
    <m/>
    <m/>
    <m/>
    <n v="180"/>
    <n v="0"/>
    <n v="12"/>
    <s v=""/>
    <m/>
    <m/>
    <m/>
    <s v="FLN"/>
    <n v="12"/>
  </r>
  <r>
    <s v="Exp3"/>
    <n v="300196"/>
    <n v="196"/>
    <x v="1"/>
    <x v="8"/>
    <x v="9"/>
    <d v="2014-07-22T00:00:00"/>
    <s v="None_16h"/>
    <m/>
    <m/>
    <n v="2"/>
    <m/>
    <x v="3"/>
    <m/>
    <n v="340"/>
    <m/>
    <m/>
    <m/>
    <n v="18"/>
    <m/>
    <m/>
    <n v="6"/>
    <n v="220"/>
    <n v="0"/>
    <n v="17"/>
    <n v="35"/>
    <m/>
    <m/>
    <m/>
    <s v="FLN"/>
    <n v="17"/>
  </r>
  <r>
    <s v="Exp3"/>
    <n v="300196"/>
    <n v="196"/>
    <x v="1"/>
    <x v="8"/>
    <x v="9"/>
    <d v="2014-07-22T00:00:00"/>
    <s v="None_16h"/>
    <m/>
    <m/>
    <n v="3"/>
    <m/>
    <x v="6"/>
    <m/>
    <n v="260"/>
    <m/>
    <m/>
    <m/>
    <n v="14"/>
    <m/>
    <m/>
    <n v="4"/>
    <n v="200"/>
    <n v="0"/>
    <n v="10"/>
    <n v="24"/>
    <m/>
    <m/>
    <m/>
    <s v="FLN"/>
    <n v="10"/>
  </r>
  <r>
    <s v="Exp3"/>
    <n v="300240"/>
    <n v="240"/>
    <x v="1"/>
    <x v="8"/>
    <x v="9"/>
    <d v="2014-07-22T00:00:00"/>
    <s v="None_16h"/>
    <m/>
    <n v="240"/>
    <n v="1"/>
    <m/>
    <x v="5"/>
    <m/>
    <n v="370"/>
    <m/>
    <m/>
    <m/>
    <n v="22"/>
    <m/>
    <m/>
    <n v="5"/>
    <n v="220"/>
    <n v="0"/>
    <n v="15"/>
    <n v="37"/>
    <m/>
    <m/>
    <m/>
    <s v="FLN"/>
    <n v="15"/>
  </r>
  <r>
    <s v="Exp3"/>
    <n v="300240"/>
    <n v="240"/>
    <x v="1"/>
    <x v="8"/>
    <x v="9"/>
    <d v="2014-07-22T00:00:00"/>
    <s v="None_16h"/>
    <m/>
    <m/>
    <n v="2"/>
    <m/>
    <x v="12"/>
    <m/>
    <n v="223"/>
    <m/>
    <m/>
    <m/>
    <n v="13"/>
    <m/>
    <m/>
    <m/>
    <n v="170.33333333333334"/>
    <n v="0"/>
    <n v="9"/>
    <n v="22"/>
    <m/>
    <m/>
    <m/>
    <s v="FLN"/>
    <n v="9"/>
  </r>
  <r>
    <s v="Exp3"/>
    <n v="300240"/>
    <n v="240"/>
    <x v="1"/>
    <x v="8"/>
    <x v="9"/>
    <d v="2014-07-22T00:00:00"/>
    <s v="None_16h"/>
    <m/>
    <m/>
    <n v="3"/>
    <m/>
    <x v="11"/>
    <m/>
    <m/>
    <m/>
    <m/>
    <m/>
    <m/>
    <m/>
    <m/>
    <m/>
    <n v="184.33333333333334"/>
    <n v="0"/>
    <n v="8"/>
    <s v=""/>
    <m/>
    <m/>
    <m/>
    <s v="FLN"/>
    <n v="8"/>
  </r>
  <r>
    <s v="Exp3"/>
    <n v="300333"/>
    <n v="333"/>
    <x v="1"/>
    <x v="8"/>
    <x v="9"/>
    <d v="2014-07-22T00:00:00"/>
    <s v="None_16h"/>
    <m/>
    <n v="333"/>
    <n v="1"/>
    <m/>
    <x v="5"/>
    <m/>
    <n v="335"/>
    <m/>
    <m/>
    <m/>
    <n v="15"/>
    <m/>
    <m/>
    <n v="5"/>
    <n v="220"/>
    <n v="0"/>
    <n v="15"/>
    <n v="30"/>
    <m/>
    <m/>
    <m/>
    <s v="FLN"/>
    <n v="15"/>
  </r>
  <r>
    <s v="Exp3"/>
    <n v="300333"/>
    <n v="333"/>
    <x v="1"/>
    <x v="8"/>
    <x v="9"/>
    <d v="2014-07-22T00:00:00"/>
    <s v="None_16h"/>
    <m/>
    <m/>
    <n v="2"/>
    <m/>
    <x v="4"/>
    <m/>
    <m/>
    <m/>
    <m/>
    <m/>
    <m/>
    <m/>
    <m/>
    <m/>
    <n v="220"/>
    <n v="0"/>
    <n v="14"/>
    <s v=""/>
    <m/>
    <m/>
    <m/>
    <s v="FLN"/>
    <n v="14"/>
  </r>
  <r>
    <s v="Exp3"/>
    <n v="300333"/>
    <n v="333"/>
    <x v="1"/>
    <x v="8"/>
    <x v="9"/>
    <d v="2014-07-22T00:00:00"/>
    <s v="None_16h"/>
    <m/>
    <m/>
    <n v="3"/>
    <m/>
    <x v="8"/>
    <m/>
    <n v="318"/>
    <m/>
    <m/>
    <m/>
    <n v="27"/>
    <m/>
    <m/>
    <m/>
    <n v="220"/>
    <n v="0"/>
    <n v="19"/>
    <n v="46"/>
    <m/>
    <m/>
    <m/>
    <s v="FLN"/>
    <n v="19"/>
  </r>
  <r>
    <s v="Exp3"/>
    <n v="300195"/>
    <n v="195"/>
    <x v="1"/>
    <x v="8"/>
    <x v="9"/>
    <d v="2014-07-28T00:00:00"/>
    <s v="None_16h"/>
    <m/>
    <n v="195"/>
    <n v="1"/>
    <m/>
    <x v="2"/>
    <m/>
    <n v="250"/>
    <m/>
    <m/>
    <m/>
    <n v="16"/>
    <m/>
    <m/>
    <n v="6"/>
    <n v="220"/>
    <n v="0"/>
    <n v="13"/>
    <n v="29"/>
    <m/>
    <m/>
    <m/>
    <s v="FLN"/>
    <n v="13"/>
  </r>
  <r>
    <s v="Exp3"/>
    <n v="300195"/>
    <n v="195"/>
    <x v="1"/>
    <x v="8"/>
    <x v="9"/>
    <d v="2014-07-28T00:00:00"/>
    <s v="None_16h"/>
    <m/>
    <m/>
    <n v="2"/>
    <m/>
    <x v="3"/>
    <m/>
    <m/>
    <m/>
    <m/>
    <m/>
    <m/>
    <m/>
    <m/>
    <m/>
    <n v="220"/>
    <n v="0"/>
    <n v="17"/>
    <s v=""/>
    <m/>
    <m/>
    <m/>
    <s v="FLN"/>
    <n v="17"/>
  </r>
  <r>
    <s v="Exp3"/>
    <n v="300228"/>
    <n v="228"/>
    <x v="1"/>
    <x v="8"/>
    <x v="9"/>
    <d v="2014-07-28T00:00:00"/>
    <s v="None_16h"/>
    <m/>
    <n v="228"/>
    <n v="1"/>
    <m/>
    <x v="1"/>
    <m/>
    <n v="265"/>
    <m/>
    <m/>
    <m/>
    <n v="17"/>
    <m/>
    <m/>
    <n v="6"/>
    <n v="220"/>
    <n v="0"/>
    <n v="16"/>
    <n v="33"/>
    <m/>
    <m/>
    <m/>
    <s v="FLN"/>
    <n v="16"/>
  </r>
  <r>
    <s v="Exp3"/>
    <n v="300228"/>
    <n v="228"/>
    <x v="1"/>
    <x v="8"/>
    <x v="9"/>
    <d v="2014-07-28T00:00:00"/>
    <s v="None_16h"/>
    <m/>
    <m/>
    <n v="2"/>
    <m/>
    <x v="5"/>
    <m/>
    <n v="245"/>
    <m/>
    <m/>
    <m/>
    <n v="23"/>
    <m/>
    <m/>
    <n v="5"/>
    <n v="220"/>
    <n v="0"/>
    <n v="15"/>
    <n v="38"/>
    <m/>
    <m/>
    <m/>
    <s v="FLN"/>
    <n v="15"/>
  </r>
  <r>
    <s v="Exp3"/>
    <n v="300228"/>
    <n v="228"/>
    <x v="1"/>
    <x v="8"/>
    <x v="9"/>
    <d v="2014-07-28T00:00:00"/>
    <s v="None_16h"/>
    <m/>
    <m/>
    <n v="3"/>
    <m/>
    <x v="8"/>
    <m/>
    <m/>
    <m/>
    <m/>
    <m/>
    <m/>
    <m/>
    <m/>
    <m/>
    <n v="220"/>
    <n v="0"/>
    <n v="19"/>
    <s v=""/>
    <m/>
    <m/>
    <m/>
    <s v="FLN"/>
    <s v="18+"/>
  </r>
  <r>
    <s v="Exp3"/>
    <n v="300031"/>
    <n v="31"/>
    <x v="1"/>
    <x v="8"/>
    <x v="11"/>
    <d v="2014-02-04T00:00:00"/>
    <s v="None_16h"/>
    <m/>
    <n v="31"/>
    <n v="1"/>
    <n v="0"/>
    <x v="21"/>
    <n v="2"/>
    <m/>
    <m/>
    <m/>
    <n v="3"/>
    <n v="5"/>
    <m/>
    <s v="V"/>
    <m/>
    <n v="172"/>
    <n v="0.78394409208362692"/>
    <n v="1.7839440920836269"/>
    <n v="9"/>
    <m/>
    <m/>
    <m/>
    <s v=""/>
    <n v="1"/>
  </r>
  <r>
    <s v="Exp3"/>
    <n v="300031"/>
    <n v="31"/>
    <x v="1"/>
    <x v="8"/>
    <x v="11"/>
    <d v="2014-02-04T00:00:00"/>
    <s v="None_16h"/>
    <m/>
    <m/>
    <n v="2"/>
    <n v="0"/>
    <x v="22"/>
    <n v="2"/>
    <m/>
    <m/>
    <n v="130"/>
    <n v="4"/>
    <n v="5"/>
    <m/>
    <s v="V"/>
    <m/>
    <n v="165"/>
    <n v="0.78787878787878785"/>
    <n v="0.78787878787878785"/>
    <n v="9"/>
    <m/>
    <m/>
    <m/>
    <s v=""/>
    <n v="0"/>
  </r>
  <r>
    <s v="Exp3"/>
    <n v="300031"/>
    <n v="31"/>
    <x v="1"/>
    <x v="8"/>
    <x v="11"/>
    <d v="2014-02-04T00:00:00"/>
    <s v="None_16h"/>
    <m/>
    <m/>
    <n v="3"/>
    <n v="0"/>
    <x v="21"/>
    <n v="2"/>
    <m/>
    <m/>
    <n v="132"/>
    <m/>
    <m/>
    <m/>
    <m/>
    <m/>
    <n v="172"/>
    <n v="0.76744186046511631"/>
    <n v="1.7674418604651163"/>
    <s v=""/>
    <m/>
    <m/>
    <m/>
    <s v=""/>
    <n v="1"/>
  </r>
  <r>
    <s v="Exp3"/>
    <n v="300031"/>
    <n v="31"/>
    <x v="1"/>
    <x v="8"/>
    <x v="11"/>
    <d v="2014-02-04T00:00:00"/>
    <s v="None_16h"/>
    <m/>
    <m/>
    <n v="4"/>
    <n v="0"/>
    <x v="21"/>
    <n v="2"/>
    <m/>
    <m/>
    <n v="137"/>
    <m/>
    <m/>
    <m/>
    <m/>
    <m/>
    <n v="172"/>
    <n v="0.79651162790697672"/>
    <n v="1.7965116279069768"/>
    <s v=""/>
    <m/>
    <m/>
    <m/>
    <s v=""/>
    <n v="1"/>
  </r>
  <r>
    <s v="Exp3"/>
    <n v="300211"/>
    <n v="211"/>
    <x v="1"/>
    <x v="8"/>
    <x v="11"/>
    <d v="2014-02-04T00:00:00"/>
    <s v="None_16h"/>
    <m/>
    <n v="211"/>
    <n v="1"/>
    <n v="0"/>
    <x v="21"/>
    <n v="2"/>
    <m/>
    <m/>
    <m/>
    <n v="3"/>
    <n v="3"/>
    <m/>
    <s v="V"/>
    <m/>
    <n v="172"/>
    <n v="0.72371388301620865"/>
    <n v="1.7237138830162086"/>
    <n v="7"/>
    <m/>
    <m/>
    <m/>
    <s v=""/>
    <n v="1"/>
  </r>
  <r>
    <s v="Exp3"/>
    <n v="300211"/>
    <n v="211"/>
    <x v="1"/>
    <x v="8"/>
    <x v="11"/>
    <d v="2014-02-04T00:00:00"/>
    <s v="None_16h"/>
    <m/>
    <m/>
    <n v="2"/>
    <n v="0"/>
    <x v="21"/>
    <n v="2"/>
    <m/>
    <m/>
    <n v="117"/>
    <n v="3"/>
    <n v="3"/>
    <m/>
    <s v="V"/>
    <m/>
    <n v="172"/>
    <n v="0.68023255813953487"/>
    <n v="1.6802325581395348"/>
    <n v="7"/>
    <m/>
    <m/>
    <m/>
    <s v=""/>
    <n v="1"/>
  </r>
  <r>
    <s v="Exp3"/>
    <n v="300211"/>
    <n v="211"/>
    <x v="1"/>
    <x v="8"/>
    <x v="11"/>
    <d v="2014-02-04T00:00:00"/>
    <s v="None_16h"/>
    <m/>
    <m/>
    <n v="3"/>
    <n v="0"/>
    <x v="22"/>
    <n v="2"/>
    <m/>
    <m/>
    <n v="120"/>
    <m/>
    <m/>
    <m/>
    <m/>
    <m/>
    <n v="165"/>
    <n v="0.72727272727272729"/>
    <n v="0.72727272727272729"/>
    <s v=""/>
    <m/>
    <m/>
    <m/>
    <s v=""/>
    <n v="0"/>
  </r>
  <r>
    <s v="Exp3"/>
    <n v="300211"/>
    <n v="211"/>
    <x v="1"/>
    <x v="8"/>
    <x v="11"/>
    <d v="2014-02-04T00:00:00"/>
    <s v="None_16h"/>
    <m/>
    <m/>
    <n v="4"/>
    <n v="0"/>
    <x v="22"/>
    <n v="2"/>
    <m/>
    <m/>
    <n v="126"/>
    <m/>
    <m/>
    <m/>
    <m/>
    <m/>
    <n v="165"/>
    <n v="0.76363636363636367"/>
    <n v="0.76363636363636367"/>
    <s v=""/>
    <m/>
    <m/>
    <m/>
    <s v=""/>
    <n v="0"/>
  </r>
  <r>
    <s v="Exp3"/>
    <n v="300235"/>
    <n v="235"/>
    <x v="1"/>
    <x v="8"/>
    <x v="11"/>
    <d v="2014-02-04T00:00:00"/>
    <s v="None_16h"/>
    <m/>
    <n v="235"/>
    <n v="1"/>
    <n v="0"/>
    <x v="21"/>
    <n v="2"/>
    <m/>
    <m/>
    <m/>
    <n v="3"/>
    <n v="3"/>
    <m/>
    <s v="V"/>
    <m/>
    <n v="172"/>
    <n v="0.73255813953488369"/>
    <n v="1.7325581395348837"/>
    <n v="7"/>
    <m/>
    <m/>
    <m/>
    <s v=""/>
    <n v="1"/>
  </r>
  <r>
    <s v="Exp3"/>
    <n v="300235"/>
    <n v="235"/>
    <x v="1"/>
    <x v="8"/>
    <x v="11"/>
    <d v="2014-02-04T00:00:00"/>
    <s v="None_16h"/>
    <m/>
    <m/>
    <n v="2"/>
    <n v="0"/>
    <x v="21"/>
    <n v="2"/>
    <m/>
    <m/>
    <n v="128"/>
    <n v="3"/>
    <n v="2"/>
    <m/>
    <s v="V"/>
    <m/>
    <n v="172"/>
    <n v="0.7441860465116279"/>
    <n v="1.7441860465116279"/>
    <n v="6"/>
    <m/>
    <m/>
    <m/>
    <s v=""/>
    <n v="1"/>
  </r>
  <r>
    <s v="Exp3"/>
    <n v="300235"/>
    <n v="235"/>
    <x v="1"/>
    <x v="8"/>
    <x v="11"/>
    <d v="2014-02-04T00:00:00"/>
    <s v="None_16h"/>
    <m/>
    <m/>
    <n v="3"/>
    <n v="0"/>
    <x v="21"/>
    <n v="2"/>
    <m/>
    <m/>
    <n v="123"/>
    <m/>
    <m/>
    <m/>
    <m/>
    <m/>
    <n v="172"/>
    <n v="0.71511627906976749"/>
    <n v="1.7151162790697674"/>
    <s v=""/>
    <m/>
    <m/>
    <m/>
    <s v=""/>
    <n v="1"/>
  </r>
  <r>
    <s v="Exp3"/>
    <n v="300235"/>
    <n v="235"/>
    <x v="1"/>
    <x v="8"/>
    <x v="11"/>
    <d v="2014-02-04T00:00:00"/>
    <s v="None_16h"/>
    <m/>
    <m/>
    <n v="4"/>
    <n v="0"/>
    <x v="21"/>
    <n v="2"/>
    <m/>
    <m/>
    <n v="127"/>
    <m/>
    <m/>
    <m/>
    <m/>
    <m/>
    <n v="172"/>
    <n v="0.73837209302325579"/>
    <n v="1.7383720930232558"/>
    <s v=""/>
    <m/>
    <m/>
    <m/>
    <s v=""/>
    <n v="1"/>
  </r>
  <r>
    <s v="Exp3"/>
    <n v="300055"/>
    <n v="55"/>
    <x v="1"/>
    <x v="8"/>
    <x v="11"/>
    <d v="2014-02-11T00:00:00"/>
    <s v="None_16h"/>
    <m/>
    <n v="55"/>
    <n v="1"/>
    <n v="1"/>
    <x v="17"/>
    <n v="3"/>
    <n v="70"/>
    <m/>
    <m/>
    <n v="5"/>
    <n v="4"/>
    <m/>
    <s v="E"/>
    <m/>
    <n v="200"/>
    <n v="0.92833333333333334"/>
    <n v="2.9283333333333332"/>
    <n v="11"/>
    <m/>
    <m/>
    <m/>
    <s v=""/>
    <n v="2"/>
  </r>
  <r>
    <s v="Exp3"/>
    <n v="300055"/>
    <n v="55"/>
    <x v="1"/>
    <x v="8"/>
    <x v="11"/>
    <d v="2014-02-11T00:00:00"/>
    <s v="None_16h"/>
    <m/>
    <m/>
    <n v="2"/>
    <n v="1"/>
    <x v="17"/>
    <n v="3"/>
    <n v="57"/>
    <n v="165"/>
    <n v="168"/>
    <n v="4"/>
    <n v="6"/>
    <m/>
    <s v="E"/>
    <m/>
    <n v="200"/>
    <n v="0.84"/>
    <n v="2.84"/>
    <n v="12"/>
    <m/>
    <m/>
    <m/>
    <s v=""/>
    <n v="2"/>
  </r>
  <r>
    <s v="Exp3"/>
    <n v="300055"/>
    <n v="55"/>
    <x v="1"/>
    <x v="8"/>
    <x v="11"/>
    <d v="2014-02-11T00:00:00"/>
    <s v="None_16h"/>
    <m/>
    <m/>
    <n v="3"/>
    <n v="2"/>
    <x v="17"/>
    <n v="3"/>
    <n v="68"/>
    <n v="195"/>
    <n v="198"/>
    <n v="4"/>
    <n v="7"/>
    <m/>
    <s v="DR"/>
    <m/>
    <n v="200"/>
    <n v="0.99"/>
    <n v="2.99"/>
    <n v="13"/>
    <m/>
    <m/>
    <m/>
    <s v=""/>
    <n v="2"/>
  </r>
  <r>
    <s v="Exp3"/>
    <n v="300055"/>
    <n v="55"/>
    <x v="1"/>
    <x v="8"/>
    <x v="11"/>
    <d v="2014-02-11T00:00:00"/>
    <s v="None_16h"/>
    <m/>
    <m/>
    <n v="4"/>
    <n v="1"/>
    <x v="17"/>
    <n v="3"/>
    <n v="57"/>
    <n v="171"/>
    <n v="191"/>
    <m/>
    <m/>
    <m/>
    <m/>
    <m/>
    <n v="200"/>
    <n v="0.95499999999999996"/>
    <n v="2.9550000000000001"/>
    <s v=""/>
    <m/>
    <m/>
    <m/>
    <s v=""/>
    <n v="2"/>
  </r>
  <r>
    <s v="Exp3"/>
    <n v="300213"/>
    <n v="213"/>
    <x v="1"/>
    <x v="8"/>
    <x v="11"/>
    <d v="2014-02-11T00:00:00"/>
    <s v="None_16h"/>
    <m/>
    <n v="213"/>
    <n v="1"/>
    <n v="0"/>
    <x v="21"/>
    <n v="3"/>
    <n v="72"/>
    <m/>
    <n v="141"/>
    <n v="4"/>
    <m/>
    <m/>
    <s v="E"/>
    <m/>
    <n v="172"/>
    <n v="0.81976744186046513"/>
    <n v="1.8197674418604652"/>
    <s v=""/>
    <m/>
    <m/>
    <m/>
    <s v=""/>
    <n v="1"/>
  </r>
  <r>
    <s v="Exp3"/>
    <n v="300213"/>
    <n v="213"/>
    <x v="1"/>
    <x v="8"/>
    <x v="11"/>
    <d v="2014-02-11T00:00:00"/>
    <s v="None_16h"/>
    <m/>
    <m/>
    <n v="2"/>
    <n v="1"/>
    <x v="17"/>
    <n v="3"/>
    <n v="65"/>
    <n v="185"/>
    <n v="184"/>
    <n v="4"/>
    <n v="7"/>
    <m/>
    <s v="E"/>
    <m/>
    <n v="200"/>
    <n v="0.92"/>
    <n v="2.92"/>
    <n v="13"/>
    <m/>
    <m/>
    <m/>
    <s v=""/>
    <n v="2"/>
  </r>
  <r>
    <s v="Exp3"/>
    <n v="300213"/>
    <n v="213"/>
    <x v="1"/>
    <x v="8"/>
    <x v="11"/>
    <d v="2014-02-11T00:00:00"/>
    <s v="None_16h"/>
    <m/>
    <m/>
    <n v="3"/>
    <n v="1"/>
    <x v="17"/>
    <n v="3"/>
    <n v="56"/>
    <n v="173"/>
    <n v="174"/>
    <n v="4"/>
    <n v="7"/>
    <m/>
    <s v="DR"/>
    <m/>
    <n v="200"/>
    <n v="0.87"/>
    <n v="2.87"/>
    <n v="13"/>
    <m/>
    <m/>
    <m/>
    <s v=""/>
    <n v="2"/>
  </r>
  <r>
    <s v="Exp3"/>
    <n v="300213"/>
    <n v="213"/>
    <x v="1"/>
    <x v="8"/>
    <x v="11"/>
    <d v="2014-02-11T00:00:00"/>
    <s v="None_16h"/>
    <m/>
    <m/>
    <n v="4"/>
    <n v="0"/>
    <x v="21"/>
    <n v="3"/>
    <n v="62"/>
    <n v="184"/>
    <n v="183"/>
    <m/>
    <m/>
    <m/>
    <m/>
    <m/>
    <n v="172"/>
    <n v="1.0639534883720929"/>
    <n v="2.0639534883720927"/>
    <s v=""/>
    <m/>
    <m/>
    <m/>
    <s v=""/>
    <n v="1"/>
  </r>
  <r>
    <s v="Exp3"/>
    <n v="300241"/>
    <n v="241"/>
    <x v="1"/>
    <x v="8"/>
    <x v="11"/>
    <d v="2014-02-11T00:00:00"/>
    <s v="None_16h"/>
    <m/>
    <n v="241"/>
    <n v="1"/>
    <n v="0"/>
    <x v="21"/>
    <n v="3"/>
    <n v="69"/>
    <m/>
    <n v="144"/>
    <m/>
    <m/>
    <m/>
    <m/>
    <m/>
    <n v="172"/>
    <n v="0.83720930232558144"/>
    <n v="1.8372093023255816"/>
    <s v=""/>
    <m/>
    <m/>
    <m/>
    <s v=""/>
    <n v="1"/>
  </r>
  <r>
    <s v="Exp3"/>
    <n v="300241"/>
    <n v="241"/>
    <x v="1"/>
    <x v="8"/>
    <x v="11"/>
    <d v="2014-02-11T00:00:00"/>
    <s v="None_16h"/>
    <m/>
    <m/>
    <n v="2"/>
    <n v="2"/>
    <x v="17"/>
    <n v="3"/>
    <n v="53"/>
    <n v="150"/>
    <n v="198"/>
    <n v="4"/>
    <n v="7"/>
    <m/>
    <s v="DR"/>
    <m/>
    <n v="200"/>
    <n v="0.99"/>
    <n v="2.99"/>
    <n v="13"/>
    <m/>
    <m/>
    <m/>
    <s v=""/>
    <n v="2"/>
  </r>
  <r>
    <s v="Exp3"/>
    <n v="300241"/>
    <n v="241"/>
    <x v="1"/>
    <x v="8"/>
    <x v="11"/>
    <d v="2014-02-11T00:00:00"/>
    <s v="None_16h"/>
    <m/>
    <m/>
    <n v="3"/>
    <n v="1"/>
    <x v="17"/>
    <n v="3"/>
    <n v="58"/>
    <n v="165"/>
    <n v="182"/>
    <n v="4"/>
    <n v="6"/>
    <m/>
    <s v="E"/>
    <m/>
    <n v="200"/>
    <n v="0.91"/>
    <n v="2.91"/>
    <n v="12"/>
    <m/>
    <m/>
    <m/>
    <s v=""/>
    <n v="2"/>
  </r>
  <r>
    <s v="Exp3"/>
    <n v="300241"/>
    <n v="241"/>
    <x v="1"/>
    <x v="8"/>
    <x v="11"/>
    <d v="2014-02-11T00:00:00"/>
    <s v="None_16h"/>
    <m/>
    <m/>
    <n v="4"/>
    <n v="1"/>
    <x v="21"/>
    <n v="3"/>
    <n v="51"/>
    <n v="146"/>
    <n v="158"/>
    <n v="4"/>
    <n v="7"/>
    <m/>
    <s v="DR"/>
    <m/>
    <n v="172"/>
    <n v="0.91860465116279066"/>
    <n v="1.9186046511627906"/>
    <n v="12"/>
    <m/>
    <m/>
    <m/>
    <s v=""/>
    <n v="1"/>
  </r>
  <r>
    <s v="Exp3"/>
    <n v="300048"/>
    <n v="48"/>
    <x v="1"/>
    <x v="8"/>
    <x v="11"/>
    <d v="2014-02-18T00:00:00"/>
    <s v="None_16h"/>
    <m/>
    <n v="48"/>
    <n v="1"/>
    <n v="2"/>
    <x v="20"/>
    <n v="5"/>
    <n v="98"/>
    <m/>
    <n v="207"/>
    <n v="3"/>
    <n v="18"/>
    <n v="29"/>
    <s v="TS"/>
    <n v="1"/>
    <n v="208.57142857142858"/>
    <n v="0.99246575342465748"/>
    <n v="4.992465753424657"/>
    <n v="25"/>
    <m/>
    <m/>
    <m/>
    <s v=""/>
    <n v="4"/>
  </r>
  <r>
    <s v="Exp3"/>
    <n v="300048"/>
    <n v="48"/>
    <x v="1"/>
    <x v="8"/>
    <x v="11"/>
    <d v="2014-02-18T00:00:00"/>
    <s v="None_16h"/>
    <m/>
    <m/>
    <n v="2"/>
    <n v="1"/>
    <x v="20"/>
    <n v="5"/>
    <n v="110"/>
    <n v="229"/>
    <n v="226"/>
    <n v="3"/>
    <n v="17"/>
    <n v="30"/>
    <s v="TS"/>
    <n v="1"/>
    <n v="208.57142857142858"/>
    <n v="1.0835616438356164"/>
    <n v="5.0835616438356164"/>
    <n v="24"/>
    <m/>
    <m/>
    <m/>
    <s v=""/>
    <n v="4"/>
  </r>
  <r>
    <s v="Exp3"/>
    <n v="300048"/>
    <n v="48"/>
    <x v="1"/>
    <x v="8"/>
    <x v="11"/>
    <d v="2014-02-18T00:00:00"/>
    <s v="None_16h"/>
    <m/>
    <m/>
    <n v="3"/>
    <n v="1"/>
    <x v="20"/>
    <n v="5"/>
    <n v="103"/>
    <n v="211"/>
    <n v="211"/>
    <n v="3"/>
    <n v="19"/>
    <n v="30"/>
    <s v="TS"/>
    <n v="1"/>
    <n v="208.57142857142858"/>
    <n v="1.0116438356164383"/>
    <n v="5.0116438356164386"/>
    <n v="26"/>
    <m/>
    <m/>
    <m/>
    <s v=""/>
    <n v="4"/>
  </r>
  <r>
    <s v="Exp3"/>
    <n v="300048"/>
    <n v="48"/>
    <x v="1"/>
    <x v="8"/>
    <x v="11"/>
    <d v="2014-02-18T00:00:00"/>
    <s v="None_16h"/>
    <m/>
    <m/>
    <n v="4"/>
    <n v="2"/>
    <x v="19"/>
    <n v="6"/>
    <n v="106"/>
    <n v="229"/>
    <n v="229"/>
    <n v="3"/>
    <n v="17"/>
    <n v="37"/>
    <s v="TS"/>
    <n v="1"/>
    <n v="106.66666666666667"/>
    <n v="2.1468750000000001"/>
    <n v="7.1468749999999996"/>
    <n v="25"/>
    <m/>
    <m/>
    <m/>
    <s v=""/>
    <n v="5"/>
  </r>
  <r>
    <s v="Exp3"/>
    <n v="300220"/>
    <n v="220"/>
    <x v="1"/>
    <x v="8"/>
    <x v="11"/>
    <d v="2014-02-18T00:00:00"/>
    <s v="None_16h"/>
    <m/>
    <n v="220"/>
    <n v="1"/>
    <n v="1"/>
    <x v="20"/>
    <n v="5"/>
    <n v="102"/>
    <m/>
    <n v="297"/>
    <n v="3"/>
    <n v="7"/>
    <m/>
    <s v="V"/>
    <m/>
    <n v="208.57142857142858"/>
    <n v="1.4239726027397259"/>
    <n v="5.4239726027397257"/>
    <n v="14"/>
    <m/>
    <m/>
    <m/>
    <s v=""/>
    <n v="4"/>
  </r>
  <r>
    <s v="Exp3"/>
    <n v="300220"/>
    <n v="220"/>
    <x v="1"/>
    <x v="8"/>
    <x v="11"/>
    <d v="2014-02-18T00:00:00"/>
    <s v="None_16h"/>
    <m/>
    <m/>
    <n v="2"/>
    <n v="2"/>
    <x v="19"/>
    <n v="6"/>
    <n v="88"/>
    <n v="206"/>
    <n v="206"/>
    <n v="3"/>
    <n v="17"/>
    <n v="20"/>
    <s v="TS"/>
    <n v="1"/>
    <n v="106.66666666666667"/>
    <n v="1.9312499999999999"/>
    <n v="6.9312500000000004"/>
    <n v="25"/>
    <m/>
    <m/>
    <m/>
    <s v=""/>
    <n v="5"/>
  </r>
  <r>
    <s v="Exp3"/>
    <n v="300220"/>
    <n v="220"/>
    <x v="1"/>
    <x v="8"/>
    <x v="11"/>
    <d v="2014-02-18T00:00:00"/>
    <s v="None_16h"/>
    <m/>
    <m/>
    <n v="3"/>
    <n v="2"/>
    <x v="19"/>
    <n v="6"/>
    <n v="95"/>
    <n v="229"/>
    <n v="230"/>
    <n v="3"/>
    <n v="19"/>
    <n v="29"/>
    <s v="TS"/>
    <n v="1"/>
    <n v="106.66666666666667"/>
    <n v="2.15625"/>
    <n v="7.15625"/>
    <n v="27"/>
    <m/>
    <m/>
    <m/>
    <s v=""/>
    <n v="5"/>
  </r>
  <r>
    <s v="Exp3"/>
    <n v="300220"/>
    <n v="220"/>
    <x v="1"/>
    <x v="8"/>
    <x v="11"/>
    <d v="2014-02-18T00:00:00"/>
    <s v="None_16h"/>
    <m/>
    <m/>
    <n v="4"/>
    <n v="2"/>
    <x v="19"/>
    <n v="6"/>
    <n v="101"/>
    <n v="199"/>
    <n v="199"/>
    <n v="3"/>
    <n v="18"/>
    <n v="36"/>
    <s v="TS"/>
    <n v="1"/>
    <n v="106.66666666666667"/>
    <n v="1.8656249999999999"/>
    <n v="6.8656249999999996"/>
    <n v="26"/>
    <m/>
    <m/>
    <m/>
    <s v=""/>
    <n v="5"/>
  </r>
  <r>
    <s v="Exp3"/>
    <n v="300242"/>
    <n v="242"/>
    <x v="1"/>
    <x v="8"/>
    <x v="11"/>
    <d v="2014-02-18T00:00:00"/>
    <s v="None_16h"/>
    <m/>
    <n v="242"/>
    <n v="1"/>
    <n v="2"/>
    <x v="19"/>
    <n v="6"/>
    <n v="105"/>
    <m/>
    <n v="157"/>
    <n v="3"/>
    <n v="18"/>
    <n v="35"/>
    <s v="TS"/>
    <n v="1"/>
    <n v="106.66666666666667"/>
    <n v="1.471875"/>
    <n v="6.4718749999999998"/>
    <n v="26"/>
    <m/>
    <m/>
    <m/>
    <s v=""/>
    <n v="5"/>
  </r>
  <r>
    <s v="Exp3"/>
    <n v="300242"/>
    <n v="242"/>
    <x v="1"/>
    <x v="8"/>
    <x v="11"/>
    <d v="2014-02-18T00:00:00"/>
    <s v="None_16h"/>
    <m/>
    <m/>
    <n v="2"/>
    <n v="2"/>
    <x v="19"/>
    <n v="6"/>
    <n v="89"/>
    <n v="210"/>
    <n v="211"/>
    <n v="3"/>
    <n v="18"/>
    <n v="18"/>
    <s v="TS"/>
    <n v="1"/>
    <n v="106.66666666666667"/>
    <n v="1.9781249999999999"/>
    <n v="6.9781250000000004"/>
    <n v="26"/>
    <m/>
    <m/>
    <m/>
    <s v=""/>
    <n v="5"/>
  </r>
  <r>
    <s v="Exp3"/>
    <n v="300242"/>
    <n v="242"/>
    <x v="1"/>
    <x v="8"/>
    <x v="11"/>
    <d v="2014-02-18T00:00:00"/>
    <s v="None_16h"/>
    <m/>
    <m/>
    <n v="3"/>
    <n v="2"/>
    <x v="19"/>
    <n v="6"/>
    <n v="94"/>
    <n v="212"/>
    <n v="212"/>
    <n v="3"/>
    <n v="18"/>
    <n v="23"/>
    <s v="TS"/>
    <n v="1"/>
    <n v="106.66666666666667"/>
    <n v="1.9874999999999998"/>
    <n v="6.9874999999999998"/>
    <n v="26"/>
    <m/>
    <m/>
    <m/>
    <s v=""/>
    <n v="5"/>
  </r>
  <r>
    <s v="Exp3"/>
    <n v="300242"/>
    <n v="242"/>
    <x v="1"/>
    <x v="8"/>
    <x v="11"/>
    <d v="2014-02-18T00:00:00"/>
    <s v="None_16h"/>
    <m/>
    <m/>
    <n v="4"/>
    <n v="2"/>
    <x v="19"/>
    <n v="6"/>
    <n v="91"/>
    <n v="175"/>
    <n v="184"/>
    <n v="3"/>
    <n v="18"/>
    <n v="24"/>
    <s v="TS"/>
    <n v="1"/>
    <n v="106.66666666666667"/>
    <n v="1.7249999999999999"/>
    <n v="6.7249999999999996"/>
    <n v="26"/>
    <m/>
    <m/>
    <m/>
    <s v=""/>
    <n v="5"/>
  </r>
  <r>
    <s v="Exp3"/>
    <n v="300084"/>
    <n v="84"/>
    <x v="1"/>
    <x v="8"/>
    <x v="11"/>
    <d v="2014-02-25T00:00:00"/>
    <s v="None_16h"/>
    <d v="2014-02-25T00:00:00"/>
    <n v="84"/>
    <n v="1"/>
    <n v="1"/>
    <x v="16"/>
    <n v="7"/>
    <n v="200"/>
    <m/>
    <n v="65"/>
    <n v="1"/>
    <n v="18"/>
    <n v="140"/>
    <s v="All primordia spiklets with awns"/>
    <n v="3"/>
    <n v="78.129032258064512"/>
    <n v="0.83195706028075977"/>
    <n v="6.83195706028076"/>
    <n v="25"/>
    <m/>
    <m/>
    <m/>
    <s v=""/>
    <n v="6"/>
  </r>
  <r>
    <s v="Exp3"/>
    <n v="300084"/>
    <n v="84"/>
    <x v="1"/>
    <x v="8"/>
    <x v="11"/>
    <d v="2014-02-25T00:00:00"/>
    <s v="None_16h"/>
    <m/>
    <m/>
    <n v="2"/>
    <n v="2"/>
    <x v="15"/>
    <n v="8"/>
    <n v="190"/>
    <n v="130"/>
    <n v="55"/>
    <n v="1"/>
    <n v="17"/>
    <n v="110"/>
    <s v="All primordia spiklets with awns "/>
    <n v="3"/>
    <n v="75.5"/>
    <n v="0.72847682119205293"/>
    <n v="7.7284768211920527"/>
    <n v="25"/>
    <m/>
    <m/>
    <m/>
    <s v=""/>
    <n v="7"/>
  </r>
  <r>
    <s v="Exp3"/>
    <n v="300084"/>
    <n v="84"/>
    <x v="1"/>
    <x v="8"/>
    <x v="11"/>
    <d v="2014-02-25T00:00:00"/>
    <s v="None_16h"/>
    <m/>
    <m/>
    <n v="3"/>
    <n v="2"/>
    <x v="15"/>
    <n v="8"/>
    <n v="165"/>
    <n v="121"/>
    <n v="22"/>
    <n v="1"/>
    <n v="16"/>
    <n v="90"/>
    <s v="All primordia spiklets with awns "/>
    <n v="3"/>
    <n v="75.5"/>
    <n v="0.29139072847682118"/>
    <n v="7.2913907284768209"/>
    <n v="24"/>
    <m/>
    <m/>
    <m/>
    <s v=""/>
    <n v="7"/>
  </r>
  <r>
    <s v="Exp3"/>
    <n v="300084"/>
    <n v="84"/>
    <x v="1"/>
    <x v="8"/>
    <x v="11"/>
    <d v="2014-02-25T00:00:00"/>
    <s v="None_16h"/>
    <m/>
    <m/>
    <n v="4"/>
    <n v="1"/>
    <x v="16"/>
    <n v="7"/>
    <n v="188"/>
    <n v="129"/>
    <n v="47"/>
    <n v="1"/>
    <n v="16"/>
    <n v="114"/>
    <s v="All primordia spiklets with awns "/>
    <n v="3"/>
    <n v="78.129032258064512"/>
    <n v="0.60156895127993393"/>
    <n v="6.6015689512799343"/>
    <n v="23"/>
    <m/>
    <m/>
    <m/>
    <s v=""/>
    <n v="6"/>
  </r>
  <r>
    <s v="Exp3"/>
    <n v="300202"/>
    <n v="202"/>
    <x v="1"/>
    <x v="8"/>
    <x v="11"/>
    <d v="2014-02-25T00:00:00"/>
    <s v="None_16h"/>
    <m/>
    <n v="202"/>
    <n v="1"/>
    <n v="1"/>
    <x v="16"/>
    <n v="7"/>
    <n v="150"/>
    <m/>
    <n v="15"/>
    <n v="1"/>
    <n v="12"/>
    <n v="82"/>
    <s v="All primordia spiklets with awns "/>
    <n v="3"/>
    <n v="78.129032258064512"/>
    <n v="0.19199009083402147"/>
    <n v="6.1919900908340217"/>
    <n v="19"/>
    <m/>
    <m/>
    <m/>
    <s v=""/>
    <n v="6"/>
  </r>
  <r>
    <s v="Exp3"/>
    <n v="300202"/>
    <n v="202"/>
    <x v="1"/>
    <x v="8"/>
    <x v="11"/>
    <d v="2014-02-25T00:00:00"/>
    <s v="None_16h"/>
    <m/>
    <m/>
    <n v="2"/>
    <n v="1"/>
    <x v="15"/>
    <n v="7"/>
    <n v="230"/>
    <n v="59"/>
    <m/>
    <n v="1"/>
    <n v="16"/>
    <n v="148"/>
    <s v="FL (Flag Leaf)"/>
    <n v="3"/>
    <n v="75.5"/>
    <n v="0"/>
    <n v="7"/>
    <n v="24"/>
    <m/>
    <m/>
    <m/>
    <s v="FLN"/>
    <n v="7"/>
  </r>
  <r>
    <s v="Exp3"/>
    <n v="300202"/>
    <n v="202"/>
    <x v="1"/>
    <x v="8"/>
    <x v="11"/>
    <d v="2014-02-25T00:00:00"/>
    <s v="None_16h"/>
    <m/>
    <m/>
    <n v="3"/>
    <n v="2"/>
    <x v="11"/>
    <n v="7"/>
    <n v="210"/>
    <n v="75"/>
    <m/>
    <n v="1"/>
    <n v="16"/>
    <n v="170"/>
    <s v="FL"/>
    <n v="3"/>
    <n v="75.5"/>
    <n v="0"/>
    <n v="8"/>
    <n v="25"/>
    <m/>
    <m/>
    <m/>
    <s v=""/>
    <n v="8"/>
  </r>
  <r>
    <s v="Exp3"/>
    <n v="300202"/>
    <n v="202"/>
    <x v="1"/>
    <x v="8"/>
    <x v="11"/>
    <d v="2014-02-25T00:00:00"/>
    <s v="None_16h"/>
    <m/>
    <m/>
    <n v="4"/>
    <n v="2"/>
    <x v="11"/>
    <n v="7"/>
    <n v="250"/>
    <n v="76"/>
    <m/>
    <n v="1"/>
    <n v="15"/>
    <n v="178"/>
    <s v="FL"/>
    <n v="3"/>
    <n v="75.5"/>
    <n v="0"/>
    <n v="8"/>
    <n v="24"/>
    <m/>
    <m/>
    <m/>
    <s v=""/>
    <n v="8"/>
  </r>
  <r>
    <s v="Exp3"/>
    <n v="300251"/>
    <n v="251"/>
    <x v="1"/>
    <x v="8"/>
    <x v="11"/>
    <d v="2014-02-25T00:00:00"/>
    <s v="None_16h"/>
    <m/>
    <n v="251"/>
    <n v="1"/>
    <n v="1"/>
    <x v="16"/>
    <n v="7"/>
    <n v="225"/>
    <m/>
    <n v="83"/>
    <n v="1"/>
    <n v="17"/>
    <n v="143"/>
    <s v="FL"/>
    <n v="3"/>
    <n v="78.129032258064512"/>
    <n v="1.0623451692815855"/>
    <n v="7.0623451692815857"/>
    <n v="24"/>
    <m/>
    <m/>
    <m/>
    <s v=""/>
    <n v="6"/>
  </r>
  <r>
    <s v="Exp3"/>
    <n v="300251"/>
    <n v="251"/>
    <x v="1"/>
    <x v="8"/>
    <x v="11"/>
    <d v="2014-02-25T00:00:00"/>
    <s v="None_16h"/>
    <m/>
    <m/>
    <n v="2"/>
    <n v="2"/>
    <x v="16"/>
    <n v="7"/>
    <n v="200"/>
    <n v="120"/>
    <n v="67"/>
    <n v="1"/>
    <n v="17"/>
    <n v="145"/>
    <s v="FL"/>
    <n v="3"/>
    <n v="78.129032258064512"/>
    <n v="0.85755573905862925"/>
    <n v="6.857555739058629"/>
    <n v="24"/>
    <m/>
    <m/>
    <m/>
    <s v=""/>
    <n v="6"/>
  </r>
  <r>
    <s v="Exp3"/>
    <n v="300251"/>
    <n v="251"/>
    <x v="1"/>
    <x v="8"/>
    <x v="11"/>
    <d v="2014-02-25T00:00:00"/>
    <s v="None_16h"/>
    <m/>
    <m/>
    <n v="3"/>
    <n v="1"/>
    <x v="16"/>
    <n v="7"/>
    <n v="168"/>
    <n v="106"/>
    <n v="64"/>
    <n v="1"/>
    <n v="16"/>
    <n v="143"/>
    <s v="FL"/>
    <n v="3"/>
    <n v="78.129032258064512"/>
    <n v="0.81915772089182493"/>
    <n v="6.819157720891825"/>
    <n v="23"/>
    <m/>
    <m/>
    <m/>
    <s v=""/>
    <n v="6"/>
  </r>
  <r>
    <s v="Exp3"/>
    <n v="300251"/>
    <n v="251"/>
    <x v="1"/>
    <x v="8"/>
    <x v="11"/>
    <d v="2014-02-25T00:00:00"/>
    <s v="None_16h"/>
    <m/>
    <m/>
    <n v="4"/>
    <n v="1"/>
    <x v="16"/>
    <n v="7"/>
    <n v="205"/>
    <n v="120"/>
    <n v="66"/>
    <n v="1"/>
    <n v="18"/>
    <n v="141"/>
    <s v="allspiklets with "/>
    <n v="3"/>
    <n v="78.129032258064512"/>
    <n v="0.84475639966969451"/>
    <n v="6.844756399669695"/>
    <n v="25"/>
    <m/>
    <m/>
    <m/>
    <s v=""/>
    <n v="6"/>
  </r>
  <r>
    <s v="Exp3"/>
    <n v="300062"/>
    <n v="62"/>
    <x v="1"/>
    <x v="8"/>
    <x v="11"/>
    <d v="2014-03-04T00:00:00"/>
    <s v="None_16h"/>
    <m/>
    <n v="62"/>
    <n v="1"/>
    <n v="1"/>
    <x v="15"/>
    <m/>
    <n v="350"/>
    <n v="80"/>
    <m/>
    <m/>
    <n v="15"/>
    <m/>
    <s v="heads emerging"/>
    <n v="4"/>
    <n v="75.5"/>
    <n v="0"/>
    <n v="7"/>
    <n v="22"/>
    <m/>
    <m/>
    <m/>
    <s v="FLN"/>
    <n v="7"/>
  </r>
  <r>
    <s v="Exp3"/>
    <n v="300062"/>
    <n v="62"/>
    <x v="1"/>
    <x v="8"/>
    <x v="11"/>
    <d v="2014-03-04T00:00:00"/>
    <s v="None_16h"/>
    <m/>
    <m/>
    <n v="2"/>
    <n v="1"/>
    <x v="15"/>
    <m/>
    <n v="380"/>
    <n v="90"/>
    <m/>
    <m/>
    <n v="14"/>
    <m/>
    <s v="heads emerging"/>
    <n v="3"/>
    <n v="75.5"/>
    <n v="0"/>
    <n v="7"/>
    <n v="21"/>
    <m/>
    <m/>
    <m/>
    <s v="FLN"/>
    <n v="7"/>
  </r>
  <r>
    <s v="Exp3"/>
    <n v="300062"/>
    <n v="62"/>
    <x v="1"/>
    <x v="8"/>
    <x v="11"/>
    <d v="2014-03-04T00:00:00"/>
    <s v="None_16h"/>
    <m/>
    <m/>
    <n v="3"/>
    <n v="2"/>
    <x v="15"/>
    <m/>
    <n v="380"/>
    <n v="90"/>
    <m/>
    <m/>
    <n v="16"/>
    <m/>
    <s v="heads emerging"/>
    <n v="4"/>
    <n v="75.5"/>
    <n v="0"/>
    <n v="7"/>
    <n v="23"/>
    <m/>
    <m/>
    <m/>
    <s v="FLN"/>
    <n v="7"/>
  </r>
  <r>
    <s v="Exp3"/>
    <n v="300062"/>
    <n v="62"/>
    <x v="1"/>
    <x v="8"/>
    <x v="11"/>
    <d v="2014-03-04T00:00:00"/>
    <s v="None_16h"/>
    <m/>
    <m/>
    <n v="4"/>
    <n v="2"/>
    <x v="15"/>
    <m/>
    <n v="390"/>
    <n v="95"/>
    <m/>
    <m/>
    <n v="16"/>
    <m/>
    <s v="heads emerging"/>
    <n v="4"/>
    <n v="75.5"/>
    <n v="0"/>
    <n v="7"/>
    <n v="23"/>
    <m/>
    <m/>
    <m/>
    <s v="FLN"/>
    <n v="7"/>
  </r>
  <r>
    <s v="Exp3"/>
    <n v="300062"/>
    <n v="62"/>
    <x v="1"/>
    <x v="8"/>
    <x v="11"/>
    <d v="2014-03-04T00:00:00"/>
    <s v="None_16h"/>
    <m/>
    <m/>
    <n v="5"/>
    <n v="1"/>
    <x v="15"/>
    <m/>
    <n v="345"/>
    <n v="88"/>
    <m/>
    <m/>
    <n v="15"/>
    <m/>
    <s v="heads emerging"/>
    <n v="4"/>
    <n v="75.5"/>
    <n v="0"/>
    <n v="7"/>
    <n v="22"/>
    <m/>
    <m/>
    <m/>
    <s v="FLN"/>
    <n v="7"/>
  </r>
  <r>
    <s v="Exp3"/>
    <n v="300083"/>
    <n v="83"/>
    <x v="1"/>
    <x v="8"/>
    <x v="11"/>
    <d v="2014-03-04T00:00:00"/>
    <s v="None_16h"/>
    <m/>
    <n v="83"/>
    <n v="1"/>
    <n v="2"/>
    <x v="15"/>
    <m/>
    <n v="355"/>
    <n v="80"/>
    <m/>
    <m/>
    <n v="17"/>
    <m/>
    <s v="heads emerging"/>
    <n v="4"/>
    <n v="75.5"/>
    <n v="0"/>
    <n v="7"/>
    <n v="24"/>
    <m/>
    <m/>
    <m/>
    <s v="FLN"/>
    <n v="7"/>
  </r>
  <r>
    <s v="Exp3"/>
    <n v="300083"/>
    <n v="83"/>
    <x v="1"/>
    <x v="8"/>
    <x v="11"/>
    <d v="2014-03-04T00:00:00"/>
    <s v="None_16h"/>
    <m/>
    <m/>
    <n v="2"/>
    <n v="2"/>
    <x v="15"/>
    <m/>
    <n v="350"/>
    <n v="90"/>
    <m/>
    <m/>
    <n v="17"/>
    <m/>
    <s v="heads emerging"/>
    <n v="4"/>
    <n v="75.5"/>
    <n v="0"/>
    <n v="7"/>
    <n v="24"/>
    <m/>
    <m/>
    <m/>
    <s v="FLN"/>
    <n v="7"/>
  </r>
  <r>
    <s v="Exp3"/>
    <n v="300083"/>
    <n v="83"/>
    <x v="1"/>
    <x v="8"/>
    <x v="11"/>
    <d v="2014-03-04T00:00:00"/>
    <s v="None_16h"/>
    <m/>
    <m/>
    <n v="3"/>
    <n v="1"/>
    <x v="15"/>
    <m/>
    <n v="340"/>
    <n v="72"/>
    <m/>
    <m/>
    <n v="15"/>
    <m/>
    <s v="heads emerging"/>
    <n v="4"/>
    <n v="75.5"/>
    <n v="0"/>
    <n v="7"/>
    <n v="22"/>
    <m/>
    <m/>
    <m/>
    <s v="FLN"/>
    <n v="7"/>
  </r>
  <r>
    <s v="Exp3"/>
    <n v="300083"/>
    <n v="83"/>
    <x v="1"/>
    <x v="8"/>
    <x v="11"/>
    <d v="2014-03-04T00:00:00"/>
    <s v="None_16h"/>
    <m/>
    <m/>
    <n v="4"/>
    <n v="2"/>
    <x v="15"/>
    <m/>
    <n v="330"/>
    <n v="90"/>
    <m/>
    <m/>
    <n v="18"/>
    <m/>
    <s v="heads emerging"/>
    <n v="4"/>
    <n v="75.5"/>
    <n v="0"/>
    <n v="7"/>
    <n v="25"/>
    <m/>
    <m/>
    <m/>
    <s v="FLN"/>
    <n v="7"/>
  </r>
  <r>
    <s v="Exp3"/>
    <n v="300083"/>
    <n v="83"/>
    <x v="1"/>
    <x v="8"/>
    <x v="11"/>
    <d v="2014-03-04T00:00:00"/>
    <s v="None_16h"/>
    <m/>
    <m/>
    <n v="5"/>
    <n v="2"/>
    <x v="15"/>
    <m/>
    <n v="330"/>
    <n v="80"/>
    <m/>
    <m/>
    <n v="17"/>
    <m/>
    <s v="heads emerging"/>
    <n v="4"/>
    <n v="75.5"/>
    <n v="0"/>
    <n v="7"/>
    <n v="24"/>
    <m/>
    <m/>
    <m/>
    <s v="FLN"/>
    <n v="7"/>
  </r>
  <r>
    <s v="Exp3"/>
    <n v="300089"/>
    <n v="89"/>
    <x v="1"/>
    <x v="8"/>
    <x v="11"/>
    <d v="2014-03-04T00:00:00"/>
    <s v="None_16h"/>
    <m/>
    <n v="89"/>
    <n v="1"/>
    <n v="0"/>
    <x v="15"/>
    <m/>
    <n v="370"/>
    <n v="50"/>
    <m/>
    <m/>
    <n v="14"/>
    <m/>
    <s v="heads emerging"/>
    <n v="4"/>
    <n v="75.5"/>
    <n v="0"/>
    <n v="7"/>
    <n v="21"/>
    <m/>
    <m/>
    <m/>
    <s v="FLN"/>
    <n v="7"/>
  </r>
  <r>
    <s v="Exp3"/>
    <n v="300089"/>
    <n v="89"/>
    <x v="1"/>
    <x v="8"/>
    <x v="11"/>
    <d v="2014-03-04T00:00:00"/>
    <s v="None_16h"/>
    <m/>
    <m/>
    <n v="2"/>
    <n v="2"/>
    <x v="15"/>
    <m/>
    <n v="350"/>
    <n v="65"/>
    <m/>
    <m/>
    <n v="13"/>
    <m/>
    <s v="heads emerging"/>
    <n v="4"/>
    <n v="75.5"/>
    <n v="0"/>
    <n v="7"/>
    <n v="20"/>
    <m/>
    <m/>
    <m/>
    <s v="FLN"/>
    <n v="7"/>
  </r>
  <r>
    <s v="Exp3"/>
    <n v="300089"/>
    <n v="89"/>
    <x v="1"/>
    <x v="8"/>
    <x v="11"/>
    <d v="2014-03-04T00:00:00"/>
    <s v="None_16h"/>
    <m/>
    <m/>
    <n v="3"/>
    <n v="0"/>
    <x v="15"/>
    <m/>
    <n v="355"/>
    <n v="60"/>
    <m/>
    <m/>
    <n v="14"/>
    <m/>
    <s v="heads emerging"/>
    <n v="4"/>
    <n v="75.5"/>
    <n v="0"/>
    <n v="7"/>
    <n v="21"/>
    <m/>
    <m/>
    <m/>
    <s v="FLN"/>
    <n v="7"/>
  </r>
  <r>
    <s v="Exp3"/>
    <n v="300089"/>
    <n v="89"/>
    <x v="1"/>
    <x v="8"/>
    <x v="11"/>
    <d v="2014-03-04T00:00:00"/>
    <s v="None_16h"/>
    <m/>
    <m/>
    <n v="4"/>
    <n v="0"/>
    <x v="16"/>
    <m/>
    <n v="330"/>
    <n v="60"/>
    <m/>
    <m/>
    <n v="12"/>
    <m/>
    <s v="heads emerging"/>
    <n v="3"/>
    <n v="78.129032258064512"/>
    <n v="0"/>
    <n v="6"/>
    <n v="18"/>
    <m/>
    <m/>
    <m/>
    <s v="FLN"/>
    <n v="6"/>
  </r>
  <r>
    <s v="Exp3"/>
    <n v="300089"/>
    <n v="89"/>
    <x v="1"/>
    <x v="8"/>
    <x v="11"/>
    <d v="2014-03-04T00:00:00"/>
    <s v="None_16h"/>
    <m/>
    <m/>
    <n v="5"/>
    <n v="1"/>
    <x v="15"/>
    <m/>
    <n v="370"/>
    <n v="60"/>
    <m/>
    <m/>
    <n v="14"/>
    <m/>
    <s v="heads emerging"/>
    <n v="4"/>
    <n v="75.5"/>
    <n v="0"/>
    <n v="7"/>
    <n v="21"/>
    <m/>
    <m/>
    <m/>
    <s v="FLN"/>
    <n v="7"/>
  </r>
  <r>
    <s v="Exp3"/>
    <n v="300112"/>
    <n v="112"/>
    <x v="1"/>
    <x v="8"/>
    <x v="11"/>
    <d v="2014-03-04T00:00:00"/>
    <s v="None_16h"/>
    <m/>
    <n v="112"/>
    <n v="1"/>
    <n v="0"/>
    <x v="15"/>
    <m/>
    <n v="350"/>
    <n v="80"/>
    <m/>
    <m/>
    <n v="16"/>
    <m/>
    <s v="heads emerging"/>
    <n v="4"/>
    <n v="75.5"/>
    <n v="0"/>
    <n v="7"/>
    <n v="23"/>
    <m/>
    <m/>
    <m/>
    <s v="FLN"/>
    <n v="7"/>
  </r>
  <r>
    <s v="Exp3"/>
    <n v="300112"/>
    <n v="112"/>
    <x v="1"/>
    <x v="8"/>
    <x v="11"/>
    <d v="2014-03-04T00:00:00"/>
    <s v="None_16h"/>
    <m/>
    <m/>
    <n v="2"/>
    <n v="1"/>
    <x v="15"/>
    <m/>
    <n v="350"/>
    <n v="80"/>
    <m/>
    <m/>
    <n v="15"/>
    <m/>
    <s v="heads emerging"/>
    <n v="4"/>
    <n v="75.5"/>
    <n v="0"/>
    <n v="7"/>
    <n v="22"/>
    <m/>
    <m/>
    <m/>
    <s v="FLN"/>
    <n v="7"/>
  </r>
  <r>
    <s v="Exp3"/>
    <n v="300112"/>
    <n v="112"/>
    <x v="1"/>
    <x v="8"/>
    <x v="11"/>
    <d v="2014-03-04T00:00:00"/>
    <s v="None_16h"/>
    <m/>
    <m/>
    <n v="3"/>
    <n v="1"/>
    <x v="15"/>
    <m/>
    <n v="345"/>
    <n v="75"/>
    <m/>
    <m/>
    <n v="13"/>
    <m/>
    <s v="heads emerging"/>
    <n v="4"/>
    <n v="75.5"/>
    <n v="0"/>
    <n v="7"/>
    <n v="20"/>
    <m/>
    <m/>
    <m/>
    <s v="FLN"/>
    <n v="7"/>
  </r>
  <r>
    <s v="Exp3"/>
    <n v="300112"/>
    <n v="112"/>
    <x v="1"/>
    <x v="8"/>
    <x v="11"/>
    <d v="2014-03-04T00:00:00"/>
    <s v="None_16h"/>
    <m/>
    <m/>
    <n v="4"/>
    <n v="0"/>
    <x v="15"/>
    <m/>
    <n v="360"/>
    <n v="60"/>
    <m/>
    <m/>
    <n v="15"/>
    <m/>
    <s v="heads emerging"/>
    <n v="4"/>
    <n v="75.5"/>
    <n v="0"/>
    <n v="7"/>
    <n v="22"/>
    <m/>
    <m/>
    <m/>
    <s v="FLN"/>
    <n v="7"/>
  </r>
  <r>
    <s v="Exp3"/>
    <n v="300150"/>
    <n v="150"/>
    <x v="1"/>
    <x v="8"/>
    <x v="11"/>
    <d v="2014-03-04T00:00:00"/>
    <s v="None_16h"/>
    <m/>
    <n v="150"/>
    <n v="1"/>
    <n v="1"/>
    <x v="15"/>
    <m/>
    <n v="315"/>
    <n v="55"/>
    <m/>
    <m/>
    <n v="14"/>
    <m/>
    <s v="heads emerging"/>
    <n v="4"/>
    <n v="75.5"/>
    <n v="0"/>
    <n v="7"/>
    <n v="21"/>
    <m/>
    <m/>
    <m/>
    <s v="FLN"/>
    <n v="7"/>
  </r>
  <r>
    <s v="Exp3"/>
    <n v="300150"/>
    <n v="150"/>
    <x v="1"/>
    <x v="8"/>
    <x v="11"/>
    <d v="2014-03-04T00:00:00"/>
    <s v="None_16h"/>
    <m/>
    <m/>
    <n v="2"/>
    <n v="1"/>
    <x v="15"/>
    <m/>
    <n v="350"/>
    <n v="74"/>
    <m/>
    <m/>
    <n v="16"/>
    <m/>
    <s v="heads emerging"/>
    <n v="4"/>
    <n v="75.5"/>
    <n v="0"/>
    <n v="7"/>
    <n v="23"/>
    <m/>
    <m/>
    <m/>
    <s v="FLN"/>
    <n v="7"/>
  </r>
  <r>
    <s v="Exp3"/>
    <n v="300150"/>
    <n v="150"/>
    <x v="1"/>
    <x v="8"/>
    <x v="11"/>
    <d v="2014-03-04T00:00:00"/>
    <s v="None_16h"/>
    <m/>
    <m/>
    <n v="3"/>
    <n v="0"/>
    <x v="15"/>
    <m/>
    <n v="320"/>
    <n v="65"/>
    <m/>
    <m/>
    <n v="15"/>
    <m/>
    <s v="heads emerging"/>
    <n v="4"/>
    <n v="75.5"/>
    <n v="0"/>
    <n v="7"/>
    <n v="22"/>
    <m/>
    <m/>
    <m/>
    <s v="FLN"/>
    <n v="7"/>
  </r>
  <r>
    <s v="Exp3"/>
    <n v="300150"/>
    <n v="150"/>
    <x v="1"/>
    <x v="8"/>
    <x v="11"/>
    <d v="2014-03-04T00:00:00"/>
    <s v="None_16h"/>
    <m/>
    <m/>
    <n v="4"/>
    <n v="0"/>
    <x v="16"/>
    <m/>
    <n v="330"/>
    <n v="105"/>
    <m/>
    <m/>
    <n v="15"/>
    <m/>
    <s v="heads emerging"/>
    <n v="4"/>
    <n v="78.129032258064512"/>
    <n v="0"/>
    <n v="6"/>
    <n v="21"/>
    <m/>
    <m/>
    <m/>
    <s v="FLN"/>
    <n v="6"/>
  </r>
  <r>
    <s v="Exp3"/>
    <n v="300150"/>
    <n v="150"/>
    <x v="1"/>
    <x v="8"/>
    <x v="11"/>
    <d v="2014-03-04T00:00:00"/>
    <s v="None_16h"/>
    <m/>
    <m/>
    <n v="5"/>
    <n v="0"/>
    <x v="15"/>
    <m/>
    <n v="320"/>
    <n v="58"/>
    <m/>
    <m/>
    <n v="17"/>
    <m/>
    <s v="heads emerging"/>
    <n v="4"/>
    <n v="75.5"/>
    <n v="0"/>
    <n v="7"/>
    <n v="24"/>
    <m/>
    <m/>
    <m/>
    <s v="FLN"/>
    <n v="7"/>
  </r>
  <r>
    <s v="Exp3"/>
    <n v="300150"/>
    <n v="150"/>
    <x v="1"/>
    <x v="8"/>
    <x v="11"/>
    <d v="2014-03-04T00:00:00"/>
    <s v="None_16h"/>
    <m/>
    <m/>
    <n v="6"/>
    <n v="1"/>
    <x v="15"/>
    <m/>
    <n v="315"/>
    <n v="60"/>
    <m/>
    <m/>
    <n v="15"/>
    <m/>
    <s v="heads emerging"/>
    <n v="4"/>
    <n v="75.5"/>
    <n v="0"/>
    <n v="7"/>
    <n v="22"/>
    <m/>
    <m/>
    <m/>
    <s v="FLN"/>
    <n v="7"/>
  </r>
  <r>
    <s v="Exp3"/>
    <n v="300298"/>
    <n v="298"/>
    <x v="1"/>
    <x v="8"/>
    <x v="11"/>
    <d v="2014-03-04T00:00:00"/>
    <s v="None_16h"/>
    <m/>
    <n v="298"/>
    <n v="1"/>
    <n v="1"/>
    <x v="15"/>
    <m/>
    <n v="370"/>
    <n v="85"/>
    <m/>
    <m/>
    <n v="16"/>
    <m/>
    <s v="heads emerging"/>
    <n v="4"/>
    <n v="75.5"/>
    <n v="0"/>
    <n v="7"/>
    <n v="23"/>
    <m/>
    <m/>
    <m/>
    <s v="FLN"/>
    <n v="7"/>
  </r>
  <r>
    <s v="Exp3"/>
    <n v="300298"/>
    <n v="298"/>
    <x v="1"/>
    <x v="8"/>
    <x v="11"/>
    <d v="2014-03-04T00:00:00"/>
    <s v="None_16h"/>
    <m/>
    <m/>
    <n v="2"/>
    <n v="1"/>
    <x v="15"/>
    <m/>
    <n v="360"/>
    <n v="85"/>
    <m/>
    <m/>
    <n v="16"/>
    <m/>
    <s v="heads emerging"/>
    <n v="4"/>
    <n v="75.5"/>
    <n v="0"/>
    <n v="7"/>
    <n v="23"/>
    <m/>
    <m/>
    <m/>
    <s v="FLN"/>
    <n v="7"/>
  </r>
  <r>
    <s v="Exp3"/>
    <n v="300298"/>
    <n v="298"/>
    <x v="1"/>
    <x v="8"/>
    <x v="11"/>
    <d v="2014-03-04T00:00:00"/>
    <s v="None_16h"/>
    <m/>
    <m/>
    <n v="3"/>
    <n v="0"/>
    <x v="15"/>
    <m/>
    <n v="340"/>
    <n v="75"/>
    <m/>
    <m/>
    <n v="15"/>
    <m/>
    <s v="heads emerging"/>
    <n v="4"/>
    <n v="75.5"/>
    <n v="0"/>
    <n v="7"/>
    <n v="22"/>
    <m/>
    <m/>
    <m/>
    <s v="FLN"/>
    <n v="7"/>
  </r>
  <r>
    <s v="Exp3"/>
    <n v="300298"/>
    <n v="298"/>
    <x v="1"/>
    <x v="8"/>
    <x v="11"/>
    <d v="2014-03-04T00:00:00"/>
    <s v="None_16h"/>
    <m/>
    <m/>
    <n v="4"/>
    <n v="1"/>
    <x v="15"/>
    <m/>
    <n v="345"/>
    <n v="85"/>
    <m/>
    <m/>
    <n v="17"/>
    <m/>
    <s v="heads emerging"/>
    <n v="4"/>
    <n v="75.5"/>
    <n v="0"/>
    <n v="7"/>
    <n v="24"/>
    <m/>
    <m/>
    <m/>
    <s v="FLN"/>
    <n v="7"/>
  </r>
  <r>
    <s v="Exp3"/>
    <n v="300298"/>
    <n v="298"/>
    <x v="1"/>
    <x v="8"/>
    <x v="11"/>
    <d v="2014-03-04T00:00:00"/>
    <s v="None_16h"/>
    <m/>
    <m/>
    <n v="5"/>
    <n v="1"/>
    <x v="15"/>
    <m/>
    <n v="360"/>
    <n v="85"/>
    <m/>
    <m/>
    <n v="16"/>
    <m/>
    <s v="heads emerging"/>
    <n v="4"/>
    <n v="75.5"/>
    <n v="0"/>
    <n v="7"/>
    <n v="23"/>
    <m/>
    <m/>
    <m/>
    <s v="FLN"/>
    <n v="7"/>
  </r>
  <r>
    <s v="Exp3"/>
    <n v="300267"/>
    <n v="267"/>
    <x v="1"/>
    <x v="8"/>
    <x v="7"/>
    <d v="2014-02-04T00:00:00"/>
    <s v="None_16h"/>
    <m/>
    <n v="267"/>
    <n v="1"/>
    <n v="0"/>
    <x v="22"/>
    <n v="2"/>
    <m/>
    <m/>
    <m/>
    <n v="3"/>
    <n v="2"/>
    <m/>
    <s v="V"/>
    <m/>
    <n v="160"/>
    <n v="0.62518939393939399"/>
    <n v="0.62518939393939399"/>
    <n v="5"/>
    <m/>
    <m/>
    <m/>
    <s v=""/>
    <n v="0"/>
  </r>
  <r>
    <s v="Exp3"/>
    <n v="300267"/>
    <n v="267"/>
    <x v="1"/>
    <x v="8"/>
    <x v="7"/>
    <d v="2014-02-04T00:00:00"/>
    <s v="None_16h"/>
    <m/>
    <m/>
    <n v="2"/>
    <n v="0"/>
    <x v="22"/>
    <n v="2"/>
    <m/>
    <m/>
    <n v="108"/>
    <n v="3"/>
    <n v="2"/>
    <m/>
    <s v="V"/>
    <m/>
    <n v="160"/>
    <n v="0.67500000000000004"/>
    <n v="0.67500000000000004"/>
    <n v="5"/>
    <m/>
    <m/>
    <m/>
    <s v=""/>
    <n v="0"/>
  </r>
  <r>
    <s v="Exp3"/>
    <n v="300267"/>
    <n v="267"/>
    <x v="1"/>
    <x v="8"/>
    <x v="7"/>
    <d v="2014-02-04T00:00:00"/>
    <s v="None_16h"/>
    <m/>
    <m/>
    <n v="3"/>
    <n v="0"/>
    <x v="21"/>
    <n v="2"/>
    <m/>
    <m/>
    <n v="115"/>
    <m/>
    <m/>
    <m/>
    <m/>
    <m/>
    <n v="168.66666666666666"/>
    <n v="0.68181818181818188"/>
    <n v="1.6818181818181819"/>
    <s v=""/>
    <m/>
    <m/>
    <m/>
    <s v=""/>
    <n v="1"/>
  </r>
  <r>
    <s v="Exp3"/>
    <n v="300267"/>
    <n v="267"/>
    <x v="1"/>
    <x v="8"/>
    <x v="7"/>
    <d v="2014-02-04T00:00:00"/>
    <s v="None_16h"/>
    <m/>
    <m/>
    <n v="4"/>
    <n v="0"/>
    <x v="22"/>
    <n v="2"/>
    <m/>
    <m/>
    <n v="83"/>
    <m/>
    <m/>
    <m/>
    <m/>
    <m/>
    <n v="160"/>
    <n v="0.51875000000000004"/>
    <n v="0.51875000000000004"/>
    <s v=""/>
    <m/>
    <m/>
    <m/>
    <s v=""/>
    <n v="0"/>
  </r>
  <r>
    <s v="Exp3"/>
    <n v="300291"/>
    <n v="291"/>
    <x v="1"/>
    <x v="8"/>
    <x v="7"/>
    <d v="2014-02-04T00:00:00"/>
    <s v="None_16h"/>
    <m/>
    <n v="291"/>
    <n v="1"/>
    <n v="0"/>
    <x v="21"/>
    <n v="2"/>
    <m/>
    <m/>
    <m/>
    <n v="3"/>
    <n v="2"/>
    <m/>
    <s v="V"/>
    <m/>
    <n v="168.66666666666666"/>
    <n v="0.65171277997364963"/>
    <n v="1.6517127799736495"/>
    <n v="6"/>
    <m/>
    <m/>
    <m/>
    <s v=""/>
    <n v="1"/>
  </r>
  <r>
    <s v="Exp3"/>
    <n v="300291"/>
    <n v="291"/>
    <x v="1"/>
    <x v="8"/>
    <x v="7"/>
    <d v="2014-02-04T00:00:00"/>
    <s v="None_16h"/>
    <m/>
    <m/>
    <n v="2"/>
    <n v="0"/>
    <x v="21"/>
    <n v="2"/>
    <m/>
    <m/>
    <n v="133"/>
    <n v="3"/>
    <n v="2"/>
    <m/>
    <s v="V"/>
    <m/>
    <n v="168.66666666666666"/>
    <n v="0.78853754940711462"/>
    <n v="1.7885375494071147"/>
    <n v="6"/>
    <m/>
    <m/>
    <m/>
    <s v=""/>
    <n v="1"/>
  </r>
  <r>
    <s v="Exp3"/>
    <n v="300291"/>
    <n v="291"/>
    <x v="1"/>
    <x v="8"/>
    <x v="7"/>
    <d v="2014-02-04T00:00:00"/>
    <s v="None_16h"/>
    <m/>
    <m/>
    <n v="3"/>
    <n v="0"/>
    <x v="21"/>
    <n v="2"/>
    <m/>
    <m/>
    <n v="104"/>
    <m/>
    <m/>
    <m/>
    <m/>
    <m/>
    <n v="168.66666666666666"/>
    <n v="0.61660079051383399"/>
    <n v="1.616600790513834"/>
    <s v=""/>
    <m/>
    <m/>
    <m/>
    <s v=""/>
    <n v="1"/>
  </r>
  <r>
    <s v="Exp3"/>
    <n v="300291"/>
    <n v="291"/>
    <x v="1"/>
    <x v="8"/>
    <x v="7"/>
    <d v="2014-02-04T00:00:00"/>
    <s v="None_16h"/>
    <m/>
    <m/>
    <n v="4"/>
    <n v="0"/>
    <x v="22"/>
    <n v="2"/>
    <m/>
    <m/>
    <n v="88"/>
    <m/>
    <m/>
    <m/>
    <m/>
    <m/>
    <n v="160"/>
    <n v="0.55000000000000004"/>
    <n v="0.55000000000000004"/>
    <s v=""/>
    <m/>
    <m/>
    <m/>
    <s v=""/>
    <n v="0"/>
  </r>
  <r>
    <s v="Exp3"/>
    <n v="300053"/>
    <n v="53"/>
    <x v="1"/>
    <x v="8"/>
    <x v="7"/>
    <d v="2014-02-11T00:00:00"/>
    <s v="None_16h"/>
    <m/>
    <n v="53"/>
    <n v="1"/>
    <n v="1"/>
    <x v="17"/>
    <n v="3"/>
    <n v="51"/>
    <m/>
    <n v="156"/>
    <n v="4"/>
    <n v="3"/>
    <m/>
    <s v="V"/>
    <m/>
    <n v="226"/>
    <n v="0.69026548672566368"/>
    <n v="2.6902654867256635"/>
    <n v="9"/>
    <m/>
    <m/>
    <m/>
    <s v=""/>
    <n v="2"/>
  </r>
  <r>
    <s v="Exp3"/>
    <n v="300053"/>
    <n v="53"/>
    <x v="1"/>
    <x v="8"/>
    <x v="7"/>
    <d v="2014-02-11T00:00:00"/>
    <s v="None_16h"/>
    <m/>
    <m/>
    <n v="2"/>
    <n v="1"/>
    <x v="17"/>
    <n v="4"/>
    <n v="47"/>
    <n v="154"/>
    <n v="207"/>
    <m/>
    <m/>
    <m/>
    <m/>
    <m/>
    <n v="226"/>
    <n v="0.91592920353982299"/>
    <n v="2.915929203539823"/>
    <s v=""/>
    <m/>
    <m/>
    <m/>
    <s v=""/>
    <n v="2"/>
  </r>
  <r>
    <s v="Exp3"/>
    <n v="300053"/>
    <n v="53"/>
    <x v="1"/>
    <x v="8"/>
    <x v="7"/>
    <d v="2014-02-11T00:00:00"/>
    <s v="None_16h"/>
    <m/>
    <m/>
    <n v="3"/>
    <n v="1"/>
    <x v="17"/>
    <n v="3"/>
    <n v="50"/>
    <n v="165"/>
    <n v="175"/>
    <n v="4"/>
    <n v="3"/>
    <m/>
    <s v="V"/>
    <m/>
    <n v="226"/>
    <n v="0.77433628318584069"/>
    <n v="2.7743362831858409"/>
    <n v="9"/>
    <m/>
    <m/>
    <m/>
    <s v=""/>
    <n v="2"/>
  </r>
  <r>
    <s v="Exp3"/>
    <n v="300053"/>
    <n v="53"/>
    <x v="1"/>
    <x v="8"/>
    <x v="7"/>
    <d v="2014-02-11T00:00:00"/>
    <s v="None_16h"/>
    <m/>
    <m/>
    <n v="4"/>
    <n v="1"/>
    <x v="17"/>
    <n v="3"/>
    <n v="49"/>
    <n v="166"/>
    <n v="205"/>
    <m/>
    <m/>
    <m/>
    <m/>
    <m/>
    <n v="226"/>
    <n v="0.90707964601769908"/>
    <n v="2.9070796460176993"/>
    <s v=""/>
    <m/>
    <m/>
    <m/>
    <s v=""/>
    <n v="2"/>
  </r>
  <r>
    <s v="Exp3"/>
    <n v="300118"/>
    <n v="118"/>
    <x v="1"/>
    <x v="8"/>
    <x v="7"/>
    <d v="2014-02-11T00:00:00"/>
    <s v="None_16h"/>
    <m/>
    <n v="118"/>
    <n v="1"/>
    <n v="1"/>
    <x v="17"/>
    <n v="3"/>
    <n v="53"/>
    <m/>
    <n v="187"/>
    <n v="4"/>
    <n v="4"/>
    <m/>
    <s v="V"/>
    <m/>
    <n v="226"/>
    <n v="0.82743362831858402"/>
    <n v="2.8274336283185839"/>
    <n v="10"/>
    <m/>
    <m/>
    <m/>
    <s v=""/>
    <n v="2"/>
  </r>
  <r>
    <s v="Exp3"/>
    <n v="300118"/>
    <n v="118"/>
    <x v="1"/>
    <x v="8"/>
    <x v="7"/>
    <d v="2014-02-11T00:00:00"/>
    <s v="None_16h"/>
    <m/>
    <m/>
    <n v="2"/>
    <n v="1"/>
    <x v="17"/>
    <n v="3"/>
    <n v="52"/>
    <n v="184"/>
    <n v="184"/>
    <n v="4"/>
    <n v="4"/>
    <m/>
    <s v="V"/>
    <m/>
    <n v="226"/>
    <n v="0.81415929203539827"/>
    <n v="2.8141592920353982"/>
    <n v="10"/>
    <m/>
    <m/>
    <m/>
    <s v=""/>
    <n v="2"/>
  </r>
  <r>
    <s v="Exp3"/>
    <n v="300118"/>
    <n v="118"/>
    <x v="1"/>
    <x v="8"/>
    <x v="7"/>
    <d v="2014-02-11T00:00:00"/>
    <s v="None_16h"/>
    <m/>
    <m/>
    <n v="3"/>
    <n v="1"/>
    <x v="17"/>
    <n v="3"/>
    <n v="52"/>
    <n v="172"/>
    <n v="188"/>
    <n v="4"/>
    <n v="3"/>
    <m/>
    <s v="V"/>
    <m/>
    <n v="226"/>
    <n v="0.83185840707964598"/>
    <n v="2.831858407079646"/>
    <n v="9"/>
    <m/>
    <m/>
    <m/>
    <s v=""/>
    <n v="2"/>
  </r>
  <r>
    <s v="Exp3"/>
    <n v="300118"/>
    <n v="118"/>
    <x v="1"/>
    <x v="8"/>
    <x v="7"/>
    <d v="2014-02-11T00:00:00"/>
    <s v="None_16h"/>
    <m/>
    <m/>
    <n v="4"/>
    <n v="0"/>
    <x v="17"/>
    <n v="3"/>
    <n v="56"/>
    <n v="181"/>
    <n v="181"/>
    <m/>
    <m/>
    <m/>
    <m/>
    <m/>
    <n v="226"/>
    <n v="0.80088495575221241"/>
    <n v="2.8008849557522124"/>
    <s v=""/>
    <m/>
    <m/>
    <m/>
    <s v=""/>
    <n v="2"/>
  </r>
  <r>
    <s v="Exp3"/>
    <n v="300326"/>
    <n v="326"/>
    <x v="1"/>
    <x v="8"/>
    <x v="7"/>
    <d v="2014-02-11T00:00:00"/>
    <s v="None_16h"/>
    <m/>
    <n v="326"/>
    <n v="1"/>
    <n v="1"/>
    <x v="17"/>
    <n v="3"/>
    <n v="52"/>
    <m/>
    <m/>
    <n v="4"/>
    <n v="4"/>
    <m/>
    <s v="V"/>
    <m/>
    <n v="226"/>
    <n v="0.77138643067846602"/>
    <n v="2.7713864306784659"/>
    <n v="10"/>
    <m/>
    <m/>
    <m/>
    <s v=""/>
    <n v="2"/>
  </r>
  <r>
    <s v="Exp3"/>
    <n v="300326"/>
    <n v="326"/>
    <x v="1"/>
    <x v="8"/>
    <x v="7"/>
    <d v="2014-02-11T00:00:00"/>
    <s v="None_16h"/>
    <m/>
    <m/>
    <n v="2"/>
    <n v="1"/>
    <x v="17"/>
    <n v="3"/>
    <n v="44"/>
    <n v="158"/>
    <n v="187"/>
    <n v="4"/>
    <n v="4"/>
    <m/>
    <s v="V"/>
    <m/>
    <n v="226"/>
    <n v="0.82743362831858402"/>
    <n v="2.8274336283185839"/>
    <n v="10"/>
    <m/>
    <m/>
    <m/>
    <s v=""/>
    <n v="2"/>
  </r>
  <r>
    <s v="Exp3"/>
    <n v="300326"/>
    <n v="326"/>
    <x v="1"/>
    <x v="8"/>
    <x v="7"/>
    <d v="2014-02-11T00:00:00"/>
    <s v="None_16h"/>
    <m/>
    <m/>
    <n v="3"/>
    <n v="1"/>
    <x v="17"/>
    <n v="3"/>
    <n v="47"/>
    <n v="165"/>
    <n v="165"/>
    <n v="4"/>
    <n v="3"/>
    <m/>
    <s v="V"/>
    <m/>
    <n v="226"/>
    <n v="0.73008849557522126"/>
    <n v="2.7300884955752212"/>
    <n v="9"/>
    <m/>
    <m/>
    <m/>
    <s v=""/>
    <n v="2"/>
  </r>
  <r>
    <s v="Exp3"/>
    <n v="300326"/>
    <n v="326"/>
    <x v="1"/>
    <x v="8"/>
    <x v="7"/>
    <d v="2014-02-11T00:00:00"/>
    <s v="None_16h"/>
    <m/>
    <m/>
    <n v="4"/>
    <n v="1"/>
    <x v="17"/>
    <n v="3"/>
    <n v="52"/>
    <n v="173"/>
    <n v="171"/>
    <m/>
    <m/>
    <m/>
    <m/>
    <m/>
    <n v="226"/>
    <n v="0.75663716814159288"/>
    <n v="2.7566371681415927"/>
    <s v=""/>
    <m/>
    <m/>
    <m/>
    <s v=""/>
    <n v="2"/>
  </r>
  <r>
    <s v="Exp3"/>
    <n v="300101"/>
    <n v="101"/>
    <x v="1"/>
    <x v="8"/>
    <x v="7"/>
    <d v="2014-02-18T00:00:00"/>
    <s v="None_16h"/>
    <m/>
    <n v="101"/>
    <n v="1"/>
    <n v="2"/>
    <x v="18"/>
    <n v="4"/>
    <n v="67"/>
    <m/>
    <n v="210"/>
    <n v="3"/>
    <n v="4"/>
    <m/>
    <s v="V"/>
    <m/>
    <n v="264.33333333333331"/>
    <n v="0.79445145018915519"/>
    <n v="3.7944514501891553"/>
    <n v="10"/>
    <m/>
    <m/>
    <m/>
    <s v=""/>
    <n v="3"/>
  </r>
  <r>
    <s v="Exp3"/>
    <n v="300101"/>
    <n v="101"/>
    <x v="1"/>
    <x v="8"/>
    <x v="7"/>
    <d v="2014-02-18T00:00:00"/>
    <s v="None_16h"/>
    <m/>
    <m/>
    <n v="2"/>
    <n v="2"/>
    <x v="20"/>
    <n v="5"/>
    <n v="72"/>
    <n v="265"/>
    <n v="267"/>
    <n v="4"/>
    <n v="4"/>
    <m/>
    <s v="V"/>
    <m/>
    <n v="258.625"/>
    <n v="1.0323827936201064"/>
    <n v="5.0323827936201067"/>
    <n v="12"/>
    <m/>
    <m/>
    <m/>
    <s v=""/>
    <n v="4"/>
  </r>
  <r>
    <s v="Exp3"/>
    <n v="300101"/>
    <n v="101"/>
    <x v="1"/>
    <x v="8"/>
    <x v="7"/>
    <d v="2014-02-18T00:00:00"/>
    <s v="None_16h"/>
    <m/>
    <m/>
    <n v="3"/>
    <n v="2"/>
    <x v="20"/>
    <n v="5"/>
    <n v="74"/>
    <n v="270"/>
    <n v="271"/>
    <n v="3"/>
    <n v="5"/>
    <m/>
    <s v="V"/>
    <m/>
    <n v="258.625"/>
    <n v="1.0478492025132915"/>
    <n v="5.0478492025132917"/>
    <n v="12"/>
    <m/>
    <m/>
    <m/>
    <s v=""/>
    <n v="4"/>
  </r>
  <r>
    <s v="Exp3"/>
    <n v="300101"/>
    <n v="101"/>
    <x v="1"/>
    <x v="8"/>
    <x v="7"/>
    <d v="2014-02-18T00:00:00"/>
    <s v="None_16h"/>
    <m/>
    <m/>
    <n v="4"/>
    <n v="2"/>
    <x v="18"/>
    <n v="4"/>
    <n v="60"/>
    <n v="213"/>
    <n v="212"/>
    <n v="3"/>
    <n v="5"/>
    <m/>
    <s v="V"/>
    <m/>
    <n v="264.33333333333331"/>
    <n v="0.80201765447667095"/>
    <n v="3.8020176544766708"/>
    <n v="11"/>
    <m/>
    <m/>
    <m/>
    <s v=""/>
    <n v="3"/>
  </r>
  <r>
    <s v="Exp3"/>
    <n v="300130"/>
    <n v="130"/>
    <x v="1"/>
    <x v="8"/>
    <x v="7"/>
    <d v="2014-02-18T00:00:00"/>
    <s v="None_16h"/>
    <m/>
    <n v="130"/>
    <n v="1"/>
    <n v="2"/>
    <x v="18"/>
    <n v="4"/>
    <n v="65"/>
    <m/>
    <n v="241"/>
    <n v="4"/>
    <n v="4"/>
    <m/>
    <s v="V"/>
    <m/>
    <n v="264.33333333333331"/>
    <n v="0.9117276166456495"/>
    <n v="3.9117276166456496"/>
    <n v="11"/>
    <m/>
    <m/>
    <m/>
    <s v=""/>
    <n v="3"/>
  </r>
  <r>
    <s v="Exp3"/>
    <n v="300130"/>
    <n v="130"/>
    <x v="1"/>
    <x v="8"/>
    <x v="7"/>
    <d v="2014-02-18T00:00:00"/>
    <s v="None_16h"/>
    <m/>
    <m/>
    <n v="2"/>
    <n v="2"/>
    <x v="20"/>
    <n v="5"/>
    <n v="70"/>
    <n v="281"/>
    <n v="289"/>
    <n v="4"/>
    <n v="6"/>
    <m/>
    <s v="V"/>
    <m/>
    <n v="258.625"/>
    <n v="1.1174480425326245"/>
    <n v="5.1174480425326241"/>
    <n v="14"/>
    <m/>
    <m/>
    <m/>
    <s v=""/>
    <n v="4"/>
  </r>
  <r>
    <s v="Exp3"/>
    <n v="300130"/>
    <n v="130"/>
    <x v="1"/>
    <x v="8"/>
    <x v="7"/>
    <d v="2014-02-18T00:00:00"/>
    <s v="None_16h"/>
    <m/>
    <m/>
    <n v="3"/>
    <n v="2"/>
    <x v="20"/>
    <n v="5"/>
    <n v="67"/>
    <n v="276"/>
    <n v="283"/>
    <n v="3"/>
    <n v="5"/>
    <m/>
    <s v="V"/>
    <m/>
    <n v="258.625"/>
    <n v="1.0942484291928467"/>
    <n v="5.0942484291928469"/>
    <n v="12"/>
    <m/>
    <m/>
    <m/>
    <s v=""/>
    <n v="4"/>
  </r>
  <r>
    <s v="Exp3"/>
    <n v="300130"/>
    <n v="130"/>
    <x v="1"/>
    <x v="8"/>
    <x v="7"/>
    <d v="2014-02-18T00:00:00"/>
    <s v="None_16h"/>
    <m/>
    <m/>
    <n v="4"/>
    <n v="2"/>
    <x v="20"/>
    <n v="5"/>
    <n v="77"/>
    <n v="277"/>
    <n v="272"/>
    <n v="3"/>
    <n v="4"/>
    <m/>
    <s v="V"/>
    <m/>
    <n v="258.625"/>
    <n v="1.0517158047365878"/>
    <n v="5.0517158047365882"/>
    <n v="11"/>
    <m/>
    <m/>
    <m/>
    <s v=""/>
    <n v="4"/>
  </r>
  <r>
    <s v="Exp3"/>
    <n v="300312"/>
    <n v="312"/>
    <x v="1"/>
    <x v="8"/>
    <x v="7"/>
    <d v="2014-02-18T00:00:00"/>
    <s v="None_16h"/>
    <m/>
    <n v="312"/>
    <n v="1"/>
    <n v="2"/>
    <x v="18"/>
    <n v="5"/>
    <n v="66"/>
    <m/>
    <n v="279"/>
    <n v="4"/>
    <n v="5"/>
    <m/>
    <s v="V"/>
    <m/>
    <n v="264.33333333333331"/>
    <n v="1.0554854981084489"/>
    <n v="4.0554854981084487"/>
    <n v="12"/>
    <m/>
    <m/>
    <m/>
    <s v=""/>
    <n v="3"/>
  </r>
  <r>
    <s v="Exp3"/>
    <n v="300312"/>
    <n v="312"/>
    <x v="1"/>
    <x v="8"/>
    <x v="7"/>
    <d v="2014-02-18T00:00:00"/>
    <s v="None_16h"/>
    <m/>
    <m/>
    <n v="2"/>
    <n v="2"/>
    <x v="18"/>
    <n v="5"/>
    <n v="66"/>
    <n v="239"/>
    <n v="249"/>
    <n v="4"/>
    <n v="5"/>
    <m/>
    <s v="V"/>
    <m/>
    <n v="264.33333333333331"/>
    <n v="0.94199243379571251"/>
    <n v="3.9419924337957126"/>
    <n v="12"/>
    <m/>
    <m/>
    <m/>
    <s v=""/>
    <n v="3"/>
  </r>
  <r>
    <s v="Exp3"/>
    <n v="300312"/>
    <n v="312"/>
    <x v="1"/>
    <x v="8"/>
    <x v="7"/>
    <d v="2014-02-18T00:00:00"/>
    <s v="None_16h"/>
    <m/>
    <m/>
    <n v="3"/>
    <n v="2"/>
    <x v="20"/>
    <n v="5"/>
    <n v="72"/>
    <n v="266"/>
    <n v="266"/>
    <n v="4"/>
    <n v="5"/>
    <m/>
    <s v="V"/>
    <m/>
    <n v="258.625"/>
    <n v="1.0285161913968099"/>
    <n v="5.0285161913968102"/>
    <n v="13"/>
    <m/>
    <m/>
    <m/>
    <s v=""/>
    <n v="4"/>
  </r>
  <r>
    <s v="Exp3"/>
    <n v="300103"/>
    <n v="103"/>
    <x v="1"/>
    <x v="8"/>
    <x v="7"/>
    <d v="2014-02-25T00:00:00"/>
    <s v="None_16h"/>
    <m/>
    <n v="103"/>
    <n v="1"/>
    <n v="4"/>
    <x v="19"/>
    <n v="6"/>
    <n v="81"/>
    <m/>
    <n v="56"/>
    <n v="5"/>
    <n v="6"/>
    <m/>
    <s v="V"/>
    <m/>
    <n v="233.8"/>
    <n v="0.23952095808383234"/>
    <n v="5.2395209580838324"/>
    <n v="16"/>
    <m/>
    <m/>
    <m/>
    <s v=""/>
    <n v="5"/>
  </r>
  <r>
    <s v="Exp3"/>
    <n v="300103"/>
    <n v="103"/>
    <x v="1"/>
    <x v="8"/>
    <x v="7"/>
    <d v="2014-02-25T00:00:00"/>
    <s v="None_16h"/>
    <m/>
    <m/>
    <n v="2"/>
    <n v="3"/>
    <x v="20"/>
    <n v="5"/>
    <n v="76"/>
    <n v="265"/>
    <n v="225"/>
    <n v="4"/>
    <n v="6"/>
    <m/>
    <s v="V"/>
    <m/>
    <n v="258.625"/>
    <n v="0.86998550024166266"/>
    <n v="4.869985500241663"/>
    <n v="14"/>
    <m/>
    <m/>
    <m/>
    <s v=""/>
    <n v="4"/>
  </r>
  <r>
    <s v="Exp3"/>
    <n v="300103"/>
    <n v="103"/>
    <x v="1"/>
    <x v="8"/>
    <x v="7"/>
    <d v="2014-02-25T00:00:00"/>
    <s v="None_16h"/>
    <m/>
    <m/>
    <n v="3"/>
    <n v="2"/>
    <x v="20"/>
    <n v="5"/>
    <n v="71"/>
    <n v="261"/>
    <n v="209"/>
    <n v="3"/>
    <n v="7"/>
    <m/>
    <s v="V"/>
    <m/>
    <n v="258.625"/>
    <n v="0.80811986466892216"/>
    <n v="4.8081198646689218"/>
    <n v="14"/>
    <m/>
    <m/>
    <m/>
    <s v=""/>
    <n v="4"/>
  </r>
  <r>
    <s v="Exp3"/>
    <n v="300103"/>
    <n v="103"/>
    <x v="1"/>
    <x v="8"/>
    <x v="7"/>
    <d v="2014-02-25T00:00:00"/>
    <s v="None_16h"/>
    <m/>
    <m/>
    <n v="4"/>
    <n v="2"/>
    <x v="20"/>
    <n v="5"/>
    <n v="80"/>
    <n v="286"/>
    <n v="155"/>
    <n v="4"/>
    <n v="6"/>
    <m/>
    <s v="V"/>
    <m/>
    <n v="258.625"/>
    <n v="0.59932334461092318"/>
    <n v="4.599323344610923"/>
    <n v="14"/>
    <m/>
    <m/>
    <m/>
    <s v=""/>
    <n v="4"/>
  </r>
  <r>
    <s v="Exp3"/>
    <n v="300180"/>
    <n v="180"/>
    <x v="1"/>
    <x v="8"/>
    <x v="7"/>
    <d v="2014-02-25T00:00:00"/>
    <s v="None_16h"/>
    <m/>
    <n v="180"/>
    <n v="1"/>
    <n v="4"/>
    <x v="20"/>
    <n v="6"/>
    <n v="65"/>
    <m/>
    <n v="240"/>
    <n v="5"/>
    <n v="6"/>
    <m/>
    <s v="V"/>
    <m/>
    <n v="258.625"/>
    <n v="0.92798453359110677"/>
    <n v="4.9279845335911068"/>
    <n v="15"/>
    <m/>
    <m/>
    <m/>
    <s v=""/>
    <n v="4"/>
  </r>
  <r>
    <s v="Exp3"/>
    <n v="300180"/>
    <n v="180"/>
    <x v="1"/>
    <x v="8"/>
    <x v="7"/>
    <d v="2014-02-25T00:00:00"/>
    <s v="None_16h"/>
    <m/>
    <m/>
    <n v="2"/>
    <n v="2"/>
    <x v="20"/>
    <n v="5"/>
    <n v="68"/>
    <n v="236"/>
    <n v="190"/>
    <n v="4"/>
    <n v="6"/>
    <m/>
    <s v="V"/>
    <m/>
    <n v="258.625"/>
    <n v="0.73465442242629286"/>
    <n v="4.734654422426293"/>
    <n v="14"/>
    <m/>
    <m/>
    <m/>
    <s v=""/>
    <n v="4"/>
  </r>
  <r>
    <s v="Exp3"/>
    <n v="300180"/>
    <n v="180"/>
    <x v="1"/>
    <x v="8"/>
    <x v="7"/>
    <d v="2014-02-25T00:00:00"/>
    <s v="None_16h"/>
    <m/>
    <m/>
    <n v="3"/>
    <n v="2"/>
    <x v="20"/>
    <n v="5"/>
    <n v="66"/>
    <n v="235"/>
    <n v="221"/>
    <n v="4"/>
    <n v="6"/>
    <m/>
    <s v="V"/>
    <m/>
    <n v="258.625"/>
    <n v="0.85451909134847748"/>
    <n v="4.854519091348477"/>
    <n v="14"/>
    <m/>
    <m/>
    <m/>
    <s v=""/>
    <n v="4"/>
  </r>
  <r>
    <s v="Exp3"/>
    <n v="300286"/>
    <n v="286"/>
    <x v="1"/>
    <x v="8"/>
    <x v="7"/>
    <d v="2014-02-25T00:00:00"/>
    <s v="None_16h"/>
    <m/>
    <n v="286"/>
    <n v="1"/>
    <n v="4"/>
    <x v="20"/>
    <n v="6"/>
    <n v="79"/>
    <m/>
    <n v="35"/>
    <n v="4"/>
    <n v="6"/>
    <m/>
    <s v="V"/>
    <m/>
    <n v="258.625"/>
    <n v="0.13533107781536974"/>
    <n v="4.13533107781537"/>
    <n v="14"/>
    <m/>
    <m/>
    <m/>
    <s v=""/>
    <n v="4"/>
  </r>
  <r>
    <s v="Exp3"/>
    <n v="300286"/>
    <n v="286"/>
    <x v="1"/>
    <x v="8"/>
    <x v="7"/>
    <d v="2014-02-25T00:00:00"/>
    <s v="None_16h"/>
    <m/>
    <m/>
    <n v="2"/>
    <n v="4"/>
    <x v="19"/>
    <n v="6"/>
    <n v="80"/>
    <n v="292"/>
    <n v="55"/>
    <n v="4"/>
    <n v="7"/>
    <m/>
    <s v="V"/>
    <m/>
    <n v="233.8"/>
    <n v="0.2352437981180496"/>
    <n v="5.2352437981180495"/>
    <n v="16"/>
    <m/>
    <m/>
    <m/>
    <s v=""/>
    <n v="5"/>
  </r>
  <r>
    <s v="Exp3"/>
    <n v="300286"/>
    <n v="286"/>
    <x v="1"/>
    <x v="8"/>
    <x v="7"/>
    <d v="2014-02-25T00:00:00"/>
    <s v="None_16h"/>
    <m/>
    <m/>
    <n v="3"/>
    <n v="3"/>
    <x v="20"/>
    <n v="5"/>
    <n v="68"/>
    <n v="254"/>
    <n v="215"/>
    <n v="4"/>
    <n v="6"/>
    <m/>
    <s v="V"/>
    <m/>
    <n v="258.625"/>
    <n v="0.83131947800869987"/>
    <n v="4.8313194780086999"/>
    <n v="14"/>
    <m/>
    <m/>
    <m/>
    <s v=""/>
    <n v="4"/>
  </r>
  <r>
    <s v="Exp3"/>
    <n v="300002"/>
    <n v="2"/>
    <x v="1"/>
    <x v="8"/>
    <x v="7"/>
    <d v="2014-03-04T00:00:00"/>
    <s v="None_16h"/>
    <m/>
    <n v="2"/>
    <n v="1"/>
    <n v="4"/>
    <x v="19"/>
    <n v="6"/>
    <n v="75"/>
    <m/>
    <n v="179"/>
    <n v="4"/>
    <n v="7"/>
    <m/>
    <s v="V"/>
    <m/>
    <n v="233.8"/>
    <n v="0.76561163387510689"/>
    <n v="5.7656116338751069"/>
    <n v="16"/>
    <m/>
    <m/>
    <m/>
    <s v=""/>
    <n v="5"/>
  </r>
  <r>
    <s v="Exp3"/>
    <n v="300002"/>
    <n v="2"/>
    <x v="1"/>
    <x v="8"/>
    <x v="7"/>
    <d v="2014-03-04T00:00:00"/>
    <s v="None_16h"/>
    <m/>
    <m/>
    <n v="2"/>
    <n v="5"/>
    <x v="19"/>
    <n v="6"/>
    <n v="79"/>
    <n v="257"/>
    <n v="150"/>
    <n v="4"/>
    <n v="7"/>
    <m/>
    <s v="V"/>
    <m/>
    <n v="233.8"/>
    <n v="0.64157399486740796"/>
    <n v="5.6415739948674082"/>
    <n v="16"/>
    <m/>
    <m/>
    <m/>
    <s v=""/>
    <n v="5"/>
  </r>
  <r>
    <s v="Exp3"/>
    <n v="300002"/>
    <n v="2"/>
    <x v="1"/>
    <x v="8"/>
    <x v="7"/>
    <d v="2014-03-04T00:00:00"/>
    <s v="None_16h"/>
    <m/>
    <m/>
    <n v="3"/>
    <n v="5"/>
    <x v="19"/>
    <n v="6"/>
    <n v="82"/>
    <n v="271"/>
    <n v="185"/>
    <n v="5"/>
    <n v="8"/>
    <m/>
    <s v="V"/>
    <m/>
    <n v="233.8"/>
    <n v="0.79127459366980324"/>
    <n v="5.7912745936698036"/>
    <n v="18"/>
    <m/>
    <m/>
    <m/>
    <s v=""/>
    <n v="5"/>
  </r>
  <r>
    <s v="Exp3"/>
    <n v="300199"/>
    <n v="199"/>
    <x v="1"/>
    <x v="8"/>
    <x v="7"/>
    <d v="2014-03-04T00:00:00"/>
    <s v="None_16h"/>
    <m/>
    <n v="199"/>
    <n v="1"/>
    <n v="4"/>
    <x v="19"/>
    <n v="6"/>
    <n v="69"/>
    <m/>
    <n v="132"/>
    <n v="4"/>
    <n v="8"/>
    <m/>
    <s v="V"/>
    <m/>
    <n v="233.8"/>
    <n v="0.56458511548331902"/>
    <n v="5.564585115483319"/>
    <n v="17"/>
    <m/>
    <m/>
    <m/>
    <s v=""/>
    <n v="5"/>
  </r>
  <r>
    <s v="Exp3"/>
    <n v="300199"/>
    <n v="199"/>
    <x v="1"/>
    <x v="8"/>
    <x v="7"/>
    <d v="2014-03-04T00:00:00"/>
    <s v="None_16h"/>
    <m/>
    <m/>
    <n v="2"/>
    <n v="4"/>
    <x v="19"/>
    <n v="6"/>
    <n v="68"/>
    <n v="236"/>
    <n v="150"/>
    <n v="5"/>
    <n v="7"/>
    <m/>
    <s v="V"/>
    <m/>
    <n v="233.8"/>
    <n v="0.64157399486740796"/>
    <n v="5.6415739948674082"/>
    <n v="17"/>
    <m/>
    <m/>
    <m/>
    <s v=""/>
    <n v="5"/>
  </r>
  <r>
    <s v="Exp3"/>
    <n v="300199"/>
    <n v="199"/>
    <x v="1"/>
    <x v="8"/>
    <x v="7"/>
    <d v="2014-03-04T00:00:00"/>
    <s v="None_16h"/>
    <m/>
    <m/>
    <n v="3"/>
    <n v="5"/>
    <x v="19"/>
    <n v="6"/>
    <n v="78"/>
    <n v="260"/>
    <n v="176"/>
    <n v="4"/>
    <n v="8"/>
    <m/>
    <s v="V"/>
    <m/>
    <n v="233.8"/>
    <n v="0.75278015397775877"/>
    <n v="5.752780153977759"/>
    <n v="17"/>
    <m/>
    <m/>
    <m/>
    <s v=""/>
    <n v="5"/>
  </r>
  <r>
    <s v="Exp3"/>
    <n v="300199"/>
    <n v="199"/>
    <x v="1"/>
    <x v="8"/>
    <x v="7"/>
    <d v="2014-03-04T00:00:00"/>
    <s v="None_16h"/>
    <m/>
    <m/>
    <n v="4"/>
    <n v="4"/>
    <x v="19"/>
    <n v="6"/>
    <n v="60"/>
    <n v="235"/>
    <n v="156"/>
    <n v="5"/>
    <n v="6"/>
    <m/>
    <s v="V"/>
    <m/>
    <n v="233.8"/>
    <n v="0.66723695466210431"/>
    <n v="5.667236954662104"/>
    <n v="16"/>
    <m/>
    <m/>
    <m/>
    <s v=""/>
    <n v="5"/>
  </r>
  <r>
    <s v="Exp3"/>
    <n v="300309"/>
    <n v="309"/>
    <x v="1"/>
    <x v="8"/>
    <x v="7"/>
    <d v="2014-03-04T00:00:00"/>
    <s v="None_16h"/>
    <m/>
    <n v="309"/>
    <n v="1"/>
    <n v="2"/>
    <x v="19"/>
    <n v="6"/>
    <n v="68"/>
    <m/>
    <n v="81"/>
    <n v="4"/>
    <n v="8"/>
    <m/>
    <s v="V"/>
    <m/>
    <n v="233.8"/>
    <n v="0.34644995722840033"/>
    <n v="5.3464499572284003"/>
    <n v="17"/>
    <m/>
    <m/>
    <m/>
    <s v=""/>
    <n v="5"/>
  </r>
  <r>
    <s v="Exp3"/>
    <n v="300309"/>
    <n v="309"/>
    <x v="1"/>
    <x v="8"/>
    <x v="7"/>
    <d v="2014-03-04T00:00:00"/>
    <s v="None_16h"/>
    <m/>
    <m/>
    <n v="2"/>
    <n v="2"/>
    <x v="19"/>
    <n v="6"/>
    <n v="75"/>
    <n v="268"/>
    <n v="141"/>
    <n v="5"/>
    <n v="6"/>
    <m/>
    <s v="V"/>
    <m/>
    <n v="233.8"/>
    <n v="0.60307955517536349"/>
    <n v="5.6030795551753636"/>
    <n v="16"/>
    <m/>
    <m/>
    <m/>
    <s v=""/>
    <n v="5"/>
  </r>
  <r>
    <s v="Exp3"/>
    <n v="300309"/>
    <n v="309"/>
    <x v="1"/>
    <x v="8"/>
    <x v="7"/>
    <d v="2014-03-04T00:00:00"/>
    <s v="None_16h"/>
    <m/>
    <m/>
    <n v="3"/>
    <n v="3"/>
    <x v="19"/>
    <n v="6"/>
    <n v="82"/>
    <n v="250"/>
    <n v="90"/>
    <n v="4"/>
    <n v="7"/>
    <m/>
    <s v="V"/>
    <m/>
    <n v="233.8"/>
    <n v="0.3849443969204448"/>
    <n v="5.3849443969204449"/>
    <n v="16"/>
    <m/>
    <m/>
    <m/>
    <s v=""/>
    <n v="5"/>
  </r>
  <r>
    <s v="Exp3"/>
    <n v="300309"/>
    <n v="309"/>
    <x v="1"/>
    <x v="8"/>
    <x v="7"/>
    <d v="2014-03-04T00:00:00"/>
    <s v="None_16h"/>
    <m/>
    <m/>
    <n v="4"/>
    <n v="3"/>
    <x v="16"/>
    <n v="7"/>
    <n v="102"/>
    <n v="227"/>
    <n v="115"/>
    <n v="2"/>
    <n v="19"/>
    <n v="14"/>
    <s v="TS"/>
    <m/>
    <n v="215.42857142857142"/>
    <n v="0.53381962864721488"/>
    <n v="6.5338196286472146"/>
    <n v="27"/>
    <m/>
    <m/>
    <m/>
    <s v=""/>
    <n v="6"/>
  </r>
  <r>
    <s v="Exp3"/>
    <n v="300095"/>
    <n v="95"/>
    <x v="1"/>
    <x v="8"/>
    <x v="7"/>
    <d v="2014-03-11T00:00:00"/>
    <s v="None_16h"/>
    <m/>
    <n v="95"/>
    <n v="1"/>
    <n v="2"/>
    <x v="19"/>
    <n v="6"/>
    <n v="90"/>
    <m/>
    <n v="260"/>
    <n v="5"/>
    <n v="9"/>
    <m/>
    <s v="V"/>
    <n v="4"/>
    <n v="233.8"/>
    <n v="1.1120615911035072"/>
    <n v="6.1120615911035072"/>
    <n v="19"/>
    <m/>
    <m/>
    <m/>
    <s v=""/>
    <n v="5"/>
  </r>
  <r>
    <s v="Exp3"/>
    <n v="300095"/>
    <n v="95"/>
    <x v="1"/>
    <x v="8"/>
    <x v="7"/>
    <d v="2014-03-11T00:00:00"/>
    <s v="None_16h"/>
    <m/>
    <m/>
    <n v="2"/>
    <n v="5"/>
    <x v="16"/>
    <n v="7"/>
    <n v="98"/>
    <n v="250"/>
    <n v="122"/>
    <n v="6"/>
    <n v="11"/>
    <m/>
    <s v="E"/>
    <n v="4"/>
    <n v="215.42857142857142"/>
    <n v="0.56631299734748008"/>
    <n v="6.5663129973474801"/>
    <n v="23"/>
    <m/>
    <m/>
    <m/>
    <s v=""/>
    <n v="6"/>
  </r>
  <r>
    <s v="Exp3"/>
    <n v="300095"/>
    <n v="95"/>
    <x v="1"/>
    <x v="8"/>
    <x v="7"/>
    <d v="2014-03-11T00:00:00"/>
    <s v="None_16h"/>
    <m/>
    <m/>
    <n v="3"/>
    <n v="4"/>
    <x v="16"/>
    <n v="7"/>
    <n v="87"/>
    <n v="245"/>
    <n v="28"/>
    <n v="5"/>
    <n v="9"/>
    <m/>
    <s v="V"/>
    <n v="4"/>
    <n v="215.42857142857142"/>
    <n v="0.12997347480106103"/>
    <n v="6.1299734748010613"/>
    <n v="20"/>
    <m/>
    <m/>
    <m/>
    <s v=""/>
    <n v="6"/>
  </r>
  <r>
    <s v="Exp3"/>
    <n v="300095"/>
    <n v="95"/>
    <x v="1"/>
    <x v="8"/>
    <x v="7"/>
    <d v="2014-03-11T00:00:00"/>
    <s v="None_16h"/>
    <m/>
    <m/>
    <n v="4"/>
    <n v="4"/>
    <x v="16"/>
    <n v="7"/>
    <n v="98"/>
    <n v="262"/>
    <n v="153"/>
    <n v="5"/>
    <n v="12"/>
    <m/>
    <s v="E"/>
    <n v="4"/>
    <n v="215.42857142857142"/>
    <n v="0.71021220159151199"/>
    <n v="6.7102122015915118"/>
    <n v="23"/>
    <m/>
    <m/>
    <m/>
    <s v=""/>
    <n v="6"/>
  </r>
  <r>
    <s v="Exp3"/>
    <n v="300123"/>
    <n v="123"/>
    <x v="1"/>
    <x v="8"/>
    <x v="7"/>
    <d v="2014-03-11T00:00:00"/>
    <s v="None_16h"/>
    <m/>
    <n v="123"/>
    <n v="1"/>
    <n v="2"/>
    <x v="19"/>
    <n v="6"/>
    <n v="87"/>
    <m/>
    <n v="260"/>
    <n v="5"/>
    <n v="7"/>
    <m/>
    <s v="V"/>
    <n v="4"/>
    <n v="233.8"/>
    <n v="1.1120615911035072"/>
    <n v="6.1120615911035072"/>
    <n v="17"/>
    <m/>
    <m/>
    <m/>
    <s v=""/>
    <n v="5"/>
  </r>
  <r>
    <s v="Exp3"/>
    <n v="300123"/>
    <n v="123"/>
    <x v="1"/>
    <x v="8"/>
    <x v="7"/>
    <d v="2014-03-11T00:00:00"/>
    <s v="None_16h"/>
    <m/>
    <m/>
    <n v="2"/>
    <n v="2"/>
    <x v="16"/>
    <n v="7"/>
    <n v="101"/>
    <n v="236"/>
    <n v="71"/>
    <n v="4"/>
    <n v="10"/>
    <m/>
    <s v="V"/>
    <n v="4"/>
    <n v="215.42857142857142"/>
    <n v="0.32957559681697612"/>
    <n v="6.3295755968169765"/>
    <n v="20"/>
    <m/>
    <m/>
    <m/>
    <s v=""/>
    <n v="6"/>
  </r>
  <r>
    <s v="Exp3"/>
    <n v="300123"/>
    <n v="123"/>
    <x v="1"/>
    <x v="8"/>
    <x v="7"/>
    <d v="2014-03-11T00:00:00"/>
    <s v="None_16h"/>
    <m/>
    <m/>
    <n v="3"/>
    <n v="2"/>
    <x v="16"/>
    <n v="7"/>
    <n v="102"/>
    <n v="228"/>
    <n v="91"/>
    <n v="6"/>
    <n v="14"/>
    <m/>
    <s v="DR"/>
    <n v="4"/>
    <n v="215.42857142857142"/>
    <n v="0.42241379310344829"/>
    <n v="6.4224137931034484"/>
    <n v="26"/>
    <m/>
    <m/>
    <m/>
    <s v=""/>
    <n v="6"/>
  </r>
  <r>
    <s v="Exp3"/>
    <n v="300123"/>
    <n v="123"/>
    <x v="1"/>
    <x v="8"/>
    <x v="7"/>
    <d v="2014-03-11T00:00:00"/>
    <s v="None_16h"/>
    <m/>
    <m/>
    <n v="4"/>
    <n v="4"/>
    <x v="16"/>
    <n v="7"/>
    <n v="95"/>
    <n v="235"/>
    <n v="94"/>
    <n v="6"/>
    <n v="8"/>
    <m/>
    <s v="V"/>
    <n v="4"/>
    <n v="215.42857142857142"/>
    <n v="0.43633952254641911"/>
    <n v="6.4363395225464188"/>
    <n v="20"/>
    <m/>
    <m/>
    <m/>
    <s v=""/>
    <n v="6"/>
  </r>
  <r>
    <s v="Exp3"/>
    <n v="300226"/>
    <n v="226"/>
    <x v="1"/>
    <x v="8"/>
    <x v="7"/>
    <d v="2014-03-11T00:00:00"/>
    <s v="None_16h"/>
    <m/>
    <n v="226"/>
    <n v="1"/>
    <n v="4"/>
    <x v="16"/>
    <n v="7"/>
    <n v="91"/>
    <m/>
    <n v="81"/>
    <n v="5"/>
    <n v="11"/>
    <m/>
    <s v="E"/>
    <n v="4"/>
    <n v="215.42857142857142"/>
    <n v="0.37599469496021221"/>
    <n v="6.3759946949602124"/>
    <n v="22"/>
    <m/>
    <m/>
    <m/>
    <s v=""/>
    <n v="6"/>
  </r>
  <r>
    <s v="Exp3"/>
    <n v="300226"/>
    <n v="226"/>
    <x v="1"/>
    <x v="8"/>
    <x v="7"/>
    <d v="2014-03-11T00:00:00"/>
    <s v="None_16h"/>
    <m/>
    <m/>
    <n v="2"/>
    <n v="4"/>
    <x v="16"/>
    <n v="7"/>
    <n v="93"/>
    <n v="220"/>
    <n v="93"/>
    <n v="6"/>
    <n v="11"/>
    <m/>
    <s v="E"/>
    <n v="4"/>
    <n v="215.42857142857142"/>
    <n v="0.4316976127320955"/>
    <n v="6.4316976127320959"/>
    <n v="23"/>
    <m/>
    <m/>
    <m/>
    <s v=""/>
    <n v="6"/>
  </r>
  <r>
    <s v="Exp3"/>
    <n v="300226"/>
    <n v="226"/>
    <x v="1"/>
    <x v="8"/>
    <x v="7"/>
    <d v="2014-03-11T00:00:00"/>
    <s v="None_16h"/>
    <m/>
    <m/>
    <n v="3"/>
    <n v="3"/>
    <x v="16"/>
    <n v="7"/>
    <n v="98"/>
    <n v="227"/>
    <n v="55"/>
    <n v="5"/>
    <n v="10"/>
    <m/>
    <s v="V"/>
    <n v="4"/>
    <n v="215.42857142857142"/>
    <n v="0.25530503978779845"/>
    <n v="6.2553050397877987"/>
    <n v="21"/>
    <m/>
    <m/>
    <m/>
    <s v=""/>
    <n v="6"/>
  </r>
  <r>
    <s v="Exp3"/>
    <n v="300226"/>
    <n v="226"/>
    <x v="1"/>
    <x v="8"/>
    <x v="7"/>
    <d v="2014-03-11T00:00:00"/>
    <s v="None_16h"/>
    <m/>
    <m/>
    <n v="4"/>
    <n v="3"/>
    <x v="16"/>
    <n v="7"/>
    <n v="101"/>
    <n v="234"/>
    <n v="85"/>
    <n v="5"/>
    <n v="8"/>
    <m/>
    <s v="V"/>
    <n v="4"/>
    <n v="215.42857142857142"/>
    <n v="0.39456233421750664"/>
    <n v="6.3945623342175066"/>
    <n v="19"/>
    <m/>
    <m/>
    <m/>
    <s v=""/>
    <n v="6"/>
  </r>
  <r>
    <s v="Exp3"/>
    <n v="300013"/>
    <n v="13"/>
    <x v="1"/>
    <x v="8"/>
    <x v="7"/>
    <d v="2014-03-18T00:00:00"/>
    <s v="None_16h"/>
    <m/>
    <n v="13"/>
    <n v="1"/>
    <n v="2"/>
    <x v="15"/>
    <n v="8"/>
    <n v="102"/>
    <m/>
    <n v="30"/>
    <n v="5"/>
    <n v="8"/>
    <m/>
    <s v="V"/>
    <n v="4"/>
    <n v="204.66666666666666"/>
    <n v="0.1465798045602606"/>
    <n v="7.1465798045602602"/>
    <n v="20"/>
    <m/>
    <m/>
    <m/>
    <s v=""/>
    <n v="7"/>
  </r>
  <r>
    <s v="Exp3"/>
    <n v="300013"/>
    <n v="13"/>
    <x v="1"/>
    <x v="8"/>
    <x v="7"/>
    <d v="2014-03-18T00:00:00"/>
    <s v="None_16h"/>
    <m/>
    <m/>
    <n v="2"/>
    <n v="3"/>
    <x v="15"/>
    <n v="8"/>
    <n v="102"/>
    <n v="244"/>
    <n v="42"/>
    <n v="5"/>
    <n v="10"/>
    <m/>
    <s v="V"/>
    <n v="4"/>
    <n v="204.66666666666666"/>
    <n v="0.20521172638436483"/>
    <n v="7.2052117263843645"/>
    <n v="22"/>
    <m/>
    <m/>
    <m/>
    <s v=""/>
    <n v="7"/>
  </r>
  <r>
    <s v="Exp3"/>
    <n v="300013"/>
    <n v="13"/>
    <x v="1"/>
    <x v="8"/>
    <x v="7"/>
    <d v="2014-03-18T00:00:00"/>
    <s v="None_16h"/>
    <m/>
    <m/>
    <n v="3"/>
    <n v="4"/>
    <x v="15"/>
    <n v="8"/>
    <n v="119"/>
    <n v="242"/>
    <n v="44"/>
    <n v="3"/>
    <n v="18"/>
    <m/>
    <s v="DR"/>
    <n v="4"/>
    <n v="204.66666666666666"/>
    <n v="0.21498371335504887"/>
    <n v="7.214983713355049"/>
    <n v="28"/>
    <m/>
    <m/>
    <m/>
    <s v=""/>
    <n v="7"/>
  </r>
  <r>
    <s v="Exp3"/>
    <n v="300013"/>
    <n v="13"/>
    <x v="1"/>
    <x v="8"/>
    <x v="7"/>
    <d v="2014-03-18T00:00:00"/>
    <s v="None_16h"/>
    <m/>
    <m/>
    <n v="4"/>
    <n v="2"/>
    <x v="16"/>
    <n v="7"/>
    <n v="91"/>
    <n v="239"/>
    <n v="192"/>
    <n v="4"/>
    <n v="10"/>
    <m/>
    <s v="V"/>
    <n v="4"/>
    <n v="215.42857142857142"/>
    <n v="0.89124668435013266"/>
    <n v="6.8912466843501328"/>
    <n v="20"/>
    <m/>
    <m/>
    <m/>
    <s v=""/>
    <n v="6"/>
  </r>
  <r>
    <s v="Exp3"/>
    <n v="300170"/>
    <n v="170"/>
    <x v="1"/>
    <x v="8"/>
    <x v="7"/>
    <d v="2014-03-18T00:00:00"/>
    <s v="None_16h"/>
    <d v="2014-03-18T00:00:00"/>
    <n v="170"/>
    <n v="1"/>
    <n v="6"/>
    <x v="15"/>
    <n v="8"/>
    <n v="104"/>
    <m/>
    <n v="54"/>
    <n v="4"/>
    <n v="12"/>
    <m/>
    <s v="E"/>
    <n v="4"/>
    <n v="204.66666666666666"/>
    <n v="0.26384364820846906"/>
    <n v="7.2638436482084687"/>
    <n v="23"/>
    <m/>
    <m/>
    <m/>
    <s v=""/>
    <n v="7"/>
  </r>
  <r>
    <s v="Exp3"/>
    <n v="300170"/>
    <n v="170"/>
    <x v="1"/>
    <x v="8"/>
    <x v="7"/>
    <d v="2014-03-18T00:00:00"/>
    <s v="None_16h"/>
    <m/>
    <m/>
    <n v="2"/>
    <n v="3"/>
    <x v="15"/>
    <n v="8"/>
    <n v="98"/>
    <n v="210"/>
    <n v="29"/>
    <n v="4"/>
    <n v="11"/>
    <m/>
    <s v="V"/>
    <n v="4"/>
    <n v="204.66666666666666"/>
    <n v="0.14169381107491857"/>
    <n v="7.1416938110749184"/>
    <n v="22"/>
    <m/>
    <m/>
    <m/>
    <s v=""/>
    <n v="7"/>
  </r>
  <r>
    <s v="Exp3"/>
    <n v="300170"/>
    <n v="170"/>
    <x v="1"/>
    <x v="8"/>
    <x v="7"/>
    <d v="2014-03-18T00:00:00"/>
    <s v="None_16h"/>
    <m/>
    <m/>
    <n v="3"/>
    <n v="5"/>
    <x v="16"/>
    <n v="8"/>
    <n v="92"/>
    <n v="215"/>
    <n v="15"/>
    <n v="4"/>
    <n v="11"/>
    <m/>
    <s v="E"/>
    <n v="4"/>
    <n v="215.42857142857142"/>
    <n v="6.9628647214854109E-2"/>
    <n v="6.069628647214854"/>
    <n v="21"/>
    <m/>
    <m/>
    <m/>
    <s v=""/>
    <n v="6"/>
  </r>
  <r>
    <s v="Exp3"/>
    <n v="300170"/>
    <n v="170"/>
    <x v="1"/>
    <x v="8"/>
    <x v="7"/>
    <d v="2014-03-18T00:00:00"/>
    <s v="None_16h"/>
    <m/>
    <m/>
    <n v="4"/>
    <n v="2"/>
    <x v="16"/>
    <n v="7"/>
    <n v="82"/>
    <n v="219"/>
    <n v="154"/>
    <n v="5"/>
    <n v="8"/>
    <m/>
    <s v="V"/>
    <n v="4"/>
    <n v="215.42857142857142"/>
    <n v="0.71485411140583555"/>
    <n v="6.7148541114058355"/>
    <n v="19"/>
    <m/>
    <m/>
    <m/>
    <s v=""/>
    <n v="6"/>
  </r>
  <r>
    <s v="Exp3"/>
    <n v="300265"/>
    <n v="265"/>
    <x v="1"/>
    <x v="8"/>
    <x v="7"/>
    <d v="2014-03-18T00:00:00"/>
    <s v="None_16h"/>
    <m/>
    <n v="265"/>
    <n v="1"/>
    <n v="7"/>
    <x v="15"/>
    <n v="8"/>
    <n v="98"/>
    <m/>
    <n v="41"/>
    <n v="5"/>
    <n v="11"/>
    <m/>
    <s v="E"/>
    <n v="4"/>
    <n v="204.66666666666666"/>
    <n v="0.20032573289902281"/>
    <n v="7.2003257328990227"/>
    <n v="23"/>
    <m/>
    <m/>
    <m/>
    <s v=""/>
    <n v="7"/>
  </r>
  <r>
    <s v="Exp3"/>
    <n v="300265"/>
    <n v="265"/>
    <x v="1"/>
    <x v="8"/>
    <x v="7"/>
    <d v="2014-03-18T00:00:00"/>
    <s v="None_16h"/>
    <m/>
    <m/>
    <n v="2"/>
    <n v="6"/>
    <x v="15"/>
    <n v="8"/>
    <n v="97"/>
    <n v="228"/>
    <n v="171"/>
    <n v="5"/>
    <n v="15"/>
    <m/>
    <s v="E"/>
    <n v="4"/>
    <n v="204.66666666666666"/>
    <n v="0.83550488599348538"/>
    <n v="7.835504885993485"/>
    <n v="27"/>
    <m/>
    <m/>
    <m/>
    <s v=""/>
    <n v="7"/>
  </r>
  <r>
    <s v="Exp3"/>
    <n v="300265"/>
    <n v="265"/>
    <x v="1"/>
    <x v="8"/>
    <x v="7"/>
    <d v="2014-03-18T00:00:00"/>
    <s v="None_16h"/>
    <m/>
    <m/>
    <n v="3"/>
    <n v="5"/>
    <x v="15"/>
    <n v="8"/>
    <n v="99"/>
    <n v="209"/>
    <n v="44"/>
    <n v="4"/>
    <n v="11"/>
    <m/>
    <s v="E"/>
    <n v="4"/>
    <n v="204.66666666666666"/>
    <n v="0.21498371335504887"/>
    <n v="7.214983713355049"/>
    <n v="22"/>
    <m/>
    <m/>
    <m/>
    <s v=""/>
    <n v="7"/>
  </r>
  <r>
    <s v="Exp3"/>
    <n v="300265"/>
    <n v="265"/>
    <x v="1"/>
    <x v="8"/>
    <x v="7"/>
    <d v="2014-03-18T00:00:00"/>
    <s v="None_16h"/>
    <m/>
    <m/>
    <n v="4"/>
    <n v="2"/>
    <x v="16"/>
    <n v="7"/>
    <n v="89"/>
    <n v="226"/>
    <n v="172"/>
    <n v="4"/>
    <n v="15"/>
    <m/>
    <s v="DR"/>
    <n v="4"/>
    <n v="215.42857142857142"/>
    <n v="0.79840848806366049"/>
    <n v="6.7984084880636608"/>
    <n v="25"/>
    <m/>
    <m/>
    <m/>
    <s v=""/>
    <n v="6"/>
  </r>
  <r>
    <s v="Exp3"/>
    <n v="300034"/>
    <n v="34"/>
    <x v="1"/>
    <x v="8"/>
    <x v="7"/>
    <d v="2014-03-25T00:00:00"/>
    <s v="None_16h"/>
    <m/>
    <n v="34"/>
    <n v="1"/>
    <n v="5"/>
    <x v="15"/>
    <n v="8"/>
    <n v="103"/>
    <m/>
    <n v="188"/>
    <n v="4"/>
    <n v="18"/>
    <m/>
    <s v="E"/>
    <n v="4"/>
    <n v="204.66666666666666"/>
    <n v="0.91856677524429975"/>
    <n v="7.9185667752443001"/>
    <n v="29"/>
    <m/>
    <m/>
    <m/>
    <s v=""/>
    <n v="7"/>
  </r>
  <r>
    <s v="Exp3"/>
    <n v="300034"/>
    <n v="34"/>
    <x v="1"/>
    <x v="8"/>
    <x v="7"/>
    <d v="2014-03-25T00:00:00"/>
    <s v="None_16h"/>
    <m/>
    <m/>
    <n v="2"/>
    <n v="5"/>
    <x v="15"/>
    <n v="8"/>
    <n v="106"/>
    <n v="229"/>
    <n v="184"/>
    <n v="5"/>
    <n v="12"/>
    <m/>
    <s v="E"/>
    <n v="4"/>
    <n v="204.66666666666666"/>
    <n v="0.89902280130293166"/>
    <n v="7.899022801302932"/>
    <n v="24"/>
    <m/>
    <m/>
    <m/>
    <s v=""/>
    <n v="7"/>
  </r>
  <r>
    <s v="Exp3"/>
    <n v="300034"/>
    <n v="34"/>
    <x v="1"/>
    <x v="8"/>
    <x v="7"/>
    <d v="2014-03-25T00:00:00"/>
    <s v="None_16h"/>
    <m/>
    <m/>
    <n v="3"/>
    <n v="4"/>
    <x v="12"/>
    <n v="9"/>
    <n v="126"/>
    <n v="149"/>
    <n v="0"/>
    <n v="1"/>
    <n v="17"/>
    <n v="30"/>
    <s v="TS"/>
    <n v="4"/>
    <n v="196.83333333333334"/>
    <n v="0"/>
    <n v="9"/>
    <n v="27"/>
    <m/>
    <m/>
    <m/>
    <s v="FLN"/>
    <n v="9"/>
  </r>
  <r>
    <s v="Exp3"/>
    <n v="300034"/>
    <n v="34"/>
    <x v="1"/>
    <x v="8"/>
    <x v="7"/>
    <d v="2014-03-25T00:00:00"/>
    <s v="None_16h"/>
    <m/>
    <m/>
    <n v="4"/>
    <n v="2"/>
    <x v="15"/>
    <n v="8"/>
    <n v="98"/>
    <n v="227"/>
    <n v="42"/>
    <m/>
    <m/>
    <m/>
    <m/>
    <n v="4"/>
    <n v="204.66666666666666"/>
    <n v="0.20521172638436483"/>
    <n v="7.2052117263843645"/>
    <s v=""/>
    <m/>
    <m/>
    <m/>
    <s v=""/>
    <n v="7"/>
  </r>
  <r>
    <s v="Exp3"/>
    <n v="300142"/>
    <n v="142"/>
    <x v="1"/>
    <x v="8"/>
    <x v="7"/>
    <d v="2014-03-25T00:00:00"/>
    <s v="None_16h"/>
    <m/>
    <n v="142"/>
    <n v="1"/>
    <n v="5"/>
    <x v="15"/>
    <n v="8"/>
    <n v="110"/>
    <m/>
    <n v="167"/>
    <n v="5"/>
    <n v="11"/>
    <m/>
    <s v="E"/>
    <n v="4"/>
    <n v="204.66666666666666"/>
    <n v="0.81596091205211729"/>
    <n v="7.815960912052117"/>
    <n v="23"/>
    <m/>
    <m/>
    <m/>
    <s v=""/>
    <n v="7"/>
  </r>
  <r>
    <s v="Exp3"/>
    <n v="300142"/>
    <n v="142"/>
    <x v="1"/>
    <x v="8"/>
    <x v="7"/>
    <d v="2014-03-25T00:00:00"/>
    <s v="None_16h"/>
    <m/>
    <m/>
    <n v="2"/>
    <n v="4"/>
    <x v="16"/>
    <n v="7"/>
    <n v="113"/>
    <n v="244"/>
    <n v="194"/>
    <n v="4"/>
    <n v="15"/>
    <m/>
    <s v="E"/>
    <n v="4"/>
    <n v="215.42857142857142"/>
    <n v="0.90053050397877987"/>
    <n v="6.9005305039787803"/>
    <n v="25"/>
    <m/>
    <m/>
    <m/>
    <s v=""/>
    <n v="6"/>
  </r>
  <r>
    <s v="Exp3"/>
    <n v="300142"/>
    <n v="142"/>
    <x v="1"/>
    <x v="8"/>
    <x v="7"/>
    <d v="2014-03-25T00:00:00"/>
    <s v="None_16h"/>
    <m/>
    <m/>
    <n v="3"/>
    <n v="3"/>
    <x v="11"/>
    <n v="9"/>
    <n v="122"/>
    <n v="197"/>
    <n v="64"/>
    <n v="2"/>
    <n v="19"/>
    <m/>
    <s v="TS"/>
    <n v="4"/>
    <n v="196.83333333333334"/>
    <n v="0.32514817950889074"/>
    <n v="8.32514817950889"/>
    <n v="29"/>
    <m/>
    <m/>
    <m/>
    <s v=""/>
    <n v="8"/>
  </r>
  <r>
    <s v="Exp3"/>
    <n v="300142"/>
    <n v="142"/>
    <x v="1"/>
    <x v="8"/>
    <x v="7"/>
    <d v="2014-03-25T00:00:00"/>
    <s v="None_16h"/>
    <m/>
    <m/>
    <n v="4"/>
    <n v="1"/>
    <x v="15"/>
    <n v="8"/>
    <n v="98"/>
    <n v="234"/>
    <n v="145"/>
    <n v="4"/>
    <n v="12"/>
    <m/>
    <s v="V"/>
    <n v="4"/>
    <n v="204.66666666666666"/>
    <n v="0.70846905537459282"/>
    <n v="7.7084690553745929"/>
    <n v="23"/>
    <m/>
    <m/>
    <m/>
    <s v=""/>
    <n v="7"/>
  </r>
  <r>
    <s v="Exp3"/>
    <n v="300292"/>
    <n v="292"/>
    <x v="1"/>
    <x v="8"/>
    <x v="7"/>
    <d v="2014-03-25T00:00:00"/>
    <s v="None_16h"/>
    <m/>
    <n v="292"/>
    <n v="1"/>
    <n v="4"/>
    <x v="11"/>
    <n v="9"/>
    <n v="100"/>
    <n v="211"/>
    <n v="126"/>
    <n v="6"/>
    <n v="12"/>
    <m/>
    <s v="E"/>
    <n v="4"/>
    <n v="196.83333333333334"/>
    <n v="0.64013547840812868"/>
    <n v="8.6401354784081281"/>
    <n v="26"/>
    <m/>
    <m/>
    <m/>
    <s v=""/>
    <n v="8"/>
  </r>
  <r>
    <s v="Exp3"/>
    <n v="300292"/>
    <n v="292"/>
    <x v="1"/>
    <x v="8"/>
    <x v="7"/>
    <d v="2014-03-25T00:00:00"/>
    <s v="None_16h"/>
    <m/>
    <m/>
    <n v="2"/>
    <n v="8"/>
    <x v="11"/>
    <n v="9"/>
    <n v="111"/>
    <n v="206"/>
    <n v="130"/>
    <n v="4"/>
    <n v="14"/>
    <m/>
    <s v="E"/>
    <n v="4"/>
    <n v="196.83333333333334"/>
    <n v="0.6604572396274343"/>
    <n v="8.6604572396274335"/>
    <n v="26"/>
    <m/>
    <m/>
    <m/>
    <s v=""/>
    <n v="8"/>
  </r>
  <r>
    <s v="Exp3"/>
    <n v="300292"/>
    <n v="292"/>
    <x v="1"/>
    <x v="8"/>
    <x v="7"/>
    <d v="2014-03-25T00:00:00"/>
    <s v="None_16h"/>
    <m/>
    <m/>
    <n v="3"/>
    <n v="4"/>
    <x v="15"/>
    <n v="8"/>
    <n v="106"/>
    <n v="216"/>
    <n v="202"/>
    <n v="4"/>
    <n v="18"/>
    <m/>
    <s v="DR"/>
    <n v="4"/>
    <n v="204.66666666666666"/>
    <n v="0.98697068403908794"/>
    <n v="7.9869706840390879"/>
    <n v="29"/>
    <m/>
    <m/>
    <m/>
    <s v=""/>
    <n v="7"/>
  </r>
  <r>
    <s v="Exp3"/>
    <n v="300292"/>
    <n v="292"/>
    <x v="1"/>
    <x v="8"/>
    <x v="7"/>
    <d v="2014-03-25T00:00:00"/>
    <s v="None_16h"/>
    <m/>
    <m/>
    <n v="4"/>
    <n v="5"/>
    <x v="15"/>
    <n v="9"/>
    <n v="106"/>
    <n v="195"/>
    <n v="11"/>
    <n v="5"/>
    <n v="16"/>
    <m/>
    <s v="E"/>
    <n v="4"/>
    <n v="204.66666666666666"/>
    <n v="5.3745928338762218E-2"/>
    <n v="7.0537459283387625"/>
    <n v="28"/>
    <m/>
    <m/>
    <m/>
    <s v=""/>
    <n v="7"/>
  </r>
  <r>
    <s v="Exp3"/>
    <n v="300071"/>
    <n v="71"/>
    <x v="1"/>
    <x v="8"/>
    <x v="7"/>
    <d v="2014-04-09T00:00:00"/>
    <s v="None_16h"/>
    <m/>
    <n v="71"/>
    <n v="1"/>
    <n v="4"/>
    <x v="11"/>
    <n v="9"/>
    <n v="130"/>
    <m/>
    <n v="91"/>
    <n v="3"/>
    <n v="20"/>
    <m/>
    <s v="DR"/>
    <m/>
    <n v="196.83333333333334"/>
    <n v="0.46232006773920403"/>
    <n v="8.4623200677392045"/>
    <n v="31"/>
    <m/>
    <m/>
    <m/>
    <s v=""/>
    <n v="8"/>
  </r>
  <r>
    <s v="Exp3"/>
    <n v="300071"/>
    <n v="71"/>
    <x v="1"/>
    <x v="8"/>
    <x v="7"/>
    <d v="2014-04-09T00:00:00"/>
    <s v="None_16h"/>
    <m/>
    <m/>
    <n v="2"/>
    <n v="7"/>
    <x v="12"/>
    <n v="10"/>
    <n v="131"/>
    <n v="229"/>
    <n v="135"/>
    <n v="4"/>
    <n v="20"/>
    <m/>
    <s v="DR"/>
    <m/>
    <n v="196.83333333333334"/>
    <n v="0.68585944115156638"/>
    <n v="9.6858594411515657"/>
    <n v="33"/>
    <m/>
    <m/>
    <m/>
    <s v=""/>
    <n v="9"/>
  </r>
  <r>
    <s v="Exp3"/>
    <n v="300071"/>
    <n v="71"/>
    <x v="1"/>
    <x v="8"/>
    <x v="7"/>
    <d v="2014-04-09T00:00:00"/>
    <s v="None_16h"/>
    <m/>
    <m/>
    <n v="3"/>
    <n v="7"/>
    <x v="15"/>
    <n v="8"/>
    <n v="120"/>
    <n v="225"/>
    <n v="210"/>
    <n v="4"/>
    <n v="18"/>
    <m/>
    <s v="DR"/>
    <m/>
    <n v="204.66666666666666"/>
    <n v="1.0260586319218241"/>
    <n v="8.0260586319218241"/>
    <n v="29"/>
    <m/>
    <m/>
    <m/>
    <s v=""/>
    <n v="7"/>
  </r>
  <r>
    <s v="Exp3"/>
    <n v="300071"/>
    <n v="71"/>
    <x v="1"/>
    <x v="8"/>
    <x v="7"/>
    <d v="2014-04-09T00:00:00"/>
    <s v="None_16h"/>
    <m/>
    <m/>
    <n v="4"/>
    <n v="2"/>
    <x v="12"/>
    <n v="10"/>
    <n v="123"/>
    <n v="235"/>
    <n v="70"/>
    <n v="4"/>
    <n v="17"/>
    <m/>
    <s v="DR"/>
    <m/>
    <n v="196.83333333333334"/>
    <n v="0.35563082133784929"/>
    <n v="9.355630821337849"/>
    <n v="30"/>
    <m/>
    <m/>
    <m/>
    <s v=""/>
    <n v="9"/>
  </r>
  <r>
    <s v="Exp3"/>
    <n v="300131"/>
    <n v="131"/>
    <x v="1"/>
    <x v="8"/>
    <x v="7"/>
    <d v="2014-04-09T00:00:00"/>
    <s v="None_16h"/>
    <m/>
    <n v="131"/>
    <n v="1"/>
    <n v="12"/>
    <x v="11"/>
    <n v="9"/>
    <n v="130"/>
    <m/>
    <n v="216"/>
    <n v="5"/>
    <n v="21"/>
    <m/>
    <s v="V"/>
    <m/>
    <n v="196.83333333333334"/>
    <n v="1.0973751058425063"/>
    <n v="9.0973751058425059"/>
    <n v="34"/>
    <m/>
    <m/>
    <m/>
    <s v=""/>
    <n v="8"/>
  </r>
  <r>
    <s v="Exp3"/>
    <n v="300131"/>
    <n v="131"/>
    <x v="1"/>
    <x v="8"/>
    <x v="7"/>
    <d v="2014-04-09T00:00:00"/>
    <s v="None_16h"/>
    <m/>
    <m/>
    <n v="2"/>
    <n v="6"/>
    <x v="15"/>
    <n v="8"/>
    <n v="125"/>
    <n v="234"/>
    <n v="86"/>
    <n v="4"/>
    <n v="19"/>
    <m/>
    <s v="TS"/>
    <m/>
    <n v="204.66666666666666"/>
    <n v="0.4201954397394137"/>
    <n v="7.4201954397394134"/>
    <n v="30"/>
    <m/>
    <m/>
    <m/>
    <s v=""/>
    <n v="7"/>
  </r>
  <r>
    <s v="Exp3"/>
    <n v="300131"/>
    <n v="131"/>
    <x v="1"/>
    <x v="8"/>
    <x v="7"/>
    <d v="2014-04-09T00:00:00"/>
    <s v="None_16h"/>
    <m/>
    <m/>
    <n v="3"/>
    <n v="3"/>
    <x v="15"/>
    <n v="8"/>
    <n v="102"/>
    <n v="182"/>
    <n v="44"/>
    <n v="6"/>
    <n v="16"/>
    <m/>
    <s v="DR"/>
    <m/>
    <n v="204.66666666666666"/>
    <n v="0.21498371335504887"/>
    <n v="7.214983713355049"/>
    <n v="29"/>
    <m/>
    <m/>
    <m/>
    <s v=""/>
    <n v="7"/>
  </r>
  <r>
    <s v="Exp3"/>
    <n v="300131"/>
    <n v="131"/>
    <x v="1"/>
    <x v="8"/>
    <x v="7"/>
    <d v="2014-04-09T00:00:00"/>
    <s v="None_16h"/>
    <m/>
    <m/>
    <n v="4"/>
    <n v="10"/>
    <x v="15"/>
    <n v="7"/>
    <n v="360"/>
    <n v="141"/>
    <m/>
    <m/>
    <n v="17"/>
    <m/>
    <s v="FL"/>
    <m/>
    <n v="204.66666666666666"/>
    <n v="0"/>
    <n v="7"/>
    <n v="24"/>
    <m/>
    <m/>
    <m/>
    <s v="FLN"/>
    <n v="7"/>
  </r>
  <r>
    <s v="Exp3"/>
    <n v="300310"/>
    <n v="310"/>
    <x v="1"/>
    <x v="8"/>
    <x v="7"/>
    <d v="2014-04-09T00:00:00"/>
    <s v="None_16h"/>
    <m/>
    <n v="310"/>
    <n v="1"/>
    <n v="5"/>
    <x v="11"/>
    <n v="8"/>
    <n v="365"/>
    <m/>
    <m/>
    <m/>
    <n v="18"/>
    <m/>
    <s v="FL"/>
    <m/>
    <n v="196.83333333333334"/>
    <n v="0"/>
    <n v="8"/>
    <n v="26"/>
    <m/>
    <m/>
    <m/>
    <s v="FLN"/>
    <n v="8"/>
  </r>
  <r>
    <s v="Exp3"/>
    <n v="300310"/>
    <n v="310"/>
    <x v="1"/>
    <x v="8"/>
    <x v="7"/>
    <d v="2014-04-09T00:00:00"/>
    <s v="None_16h"/>
    <m/>
    <m/>
    <n v="2"/>
    <n v="8"/>
    <x v="12"/>
    <n v="10"/>
    <n v="115"/>
    <n v="183"/>
    <n v="188"/>
    <n v="5"/>
    <n v="18"/>
    <m/>
    <s v="V"/>
    <m/>
    <n v="196.83333333333334"/>
    <n v="0.95512277730736661"/>
    <n v="9.9551227773073663"/>
    <n v="32"/>
    <m/>
    <m/>
    <m/>
    <s v=""/>
    <n v="9"/>
  </r>
  <r>
    <s v="Exp3"/>
    <n v="300310"/>
    <n v="310"/>
    <x v="1"/>
    <x v="8"/>
    <x v="7"/>
    <d v="2014-04-09T00:00:00"/>
    <s v="None_16h"/>
    <m/>
    <m/>
    <n v="3"/>
    <n v="10"/>
    <x v="12"/>
    <n v="10"/>
    <n v="114"/>
    <n v="193"/>
    <n v="166"/>
    <n v="4"/>
    <n v="20"/>
    <m/>
    <s v="DR"/>
    <m/>
    <n v="196.83333333333334"/>
    <n v="0.84335309060118535"/>
    <n v="9.8433530906011857"/>
    <n v="33"/>
    <m/>
    <m/>
    <m/>
    <s v=""/>
    <n v="9"/>
  </r>
  <r>
    <s v="Exp3"/>
    <n v="300310"/>
    <n v="310"/>
    <x v="1"/>
    <x v="8"/>
    <x v="7"/>
    <d v="2014-04-09T00:00:00"/>
    <s v="None_16h"/>
    <m/>
    <m/>
    <n v="4"/>
    <n v="12"/>
    <x v="12"/>
    <n v="10"/>
    <n v="112"/>
    <n v="192"/>
    <n v="157"/>
    <n v="4"/>
    <n v="17"/>
    <m/>
    <s v="V"/>
    <m/>
    <n v="196.83333333333334"/>
    <n v="0.79762912785774764"/>
    <n v="9.7976291278577481"/>
    <n v="30"/>
    <m/>
    <m/>
    <m/>
    <s v=""/>
    <n v="9"/>
  </r>
  <r>
    <s v="Exp3"/>
    <n v="300116"/>
    <n v="116"/>
    <x v="1"/>
    <x v="8"/>
    <x v="7"/>
    <d v="2014-05-16T00:00:00"/>
    <s v="None_16h"/>
    <m/>
    <n v="116"/>
    <n v="1"/>
    <m/>
    <x v="9"/>
    <m/>
    <n v="430"/>
    <m/>
    <n v="120"/>
    <m/>
    <n v="25"/>
    <m/>
    <m/>
    <m/>
    <n v="196.83333333333334"/>
    <n v="0"/>
    <n v="12"/>
    <n v="37"/>
    <n v="161"/>
    <n v="203"/>
    <m/>
    <s v="FLN"/>
    <n v="12"/>
  </r>
  <r>
    <s v="Exp3"/>
    <n v="300116"/>
    <n v="116"/>
    <x v="1"/>
    <x v="8"/>
    <x v="7"/>
    <d v="2014-05-16T00:00:00"/>
    <s v="None_16h"/>
    <m/>
    <m/>
    <n v="2"/>
    <m/>
    <x v="7"/>
    <m/>
    <n v="368"/>
    <m/>
    <n v="133"/>
    <m/>
    <n v="24"/>
    <m/>
    <m/>
    <m/>
    <n v="196.83333333333334"/>
    <n v="0"/>
    <n v="11"/>
    <n v="35"/>
    <n v="156"/>
    <n v="185"/>
    <m/>
    <s v="FLN"/>
    <n v="11"/>
  </r>
  <r>
    <s v="Exp3"/>
    <n v="300116"/>
    <n v="116"/>
    <x v="1"/>
    <x v="8"/>
    <x v="7"/>
    <d v="2014-05-16T00:00:00"/>
    <s v="None_16h"/>
    <m/>
    <m/>
    <n v="3"/>
    <m/>
    <x v="7"/>
    <m/>
    <n v="365"/>
    <m/>
    <n v="124"/>
    <m/>
    <n v="21"/>
    <m/>
    <m/>
    <m/>
    <n v="196.83333333333334"/>
    <n v="0"/>
    <n v="11"/>
    <n v="32"/>
    <n v="152"/>
    <n v="185"/>
    <m/>
    <s v="FLN"/>
    <n v="11"/>
  </r>
  <r>
    <s v="Exp3"/>
    <n v="300068"/>
    <n v="68"/>
    <x v="1"/>
    <x v="8"/>
    <x v="7"/>
    <d v="2014-05-20T00:00:00"/>
    <s v="None_16h"/>
    <m/>
    <n v="68"/>
    <n v="1"/>
    <m/>
    <x v="7"/>
    <m/>
    <n v="440"/>
    <m/>
    <m/>
    <m/>
    <n v="24"/>
    <m/>
    <m/>
    <m/>
    <n v="196.83333333333334"/>
    <n v="0"/>
    <n v="11"/>
    <n v="35"/>
    <m/>
    <m/>
    <m/>
    <s v="FLN"/>
    <n v="11"/>
  </r>
  <r>
    <s v="Exp3"/>
    <n v="300068"/>
    <n v="68"/>
    <x v="1"/>
    <x v="8"/>
    <x v="7"/>
    <d v="2014-05-20T00:00:00"/>
    <s v="None_16h"/>
    <m/>
    <m/>
    <n v="2"/>
    <m/>
    <x v="9"/>
    <m/>
    <n v="387"/>
    <m/>
    <m/>
    <m/>
    <n v="21"/>
    <m/>
    <m/>
    <m/>
    <n v="196.83333333333334"/>
    <n v="0"/>
    <n v="12"/>
    <n v="33"/>
    <m/>
    <m/>
    <m/>
    <s v="FLN"/>
    <n v="12"/>
  </r>
  <r>
    <s v="Exp3"/>
    <n v="300068"/>
    <n v="68"/>
    <x v="1"/>
    <x v="8"/>
    <x v="7"/>
    <d v="2014-05-20T00:00:00"/>
    <s v="None_16h"/>
    <m/>
    <m/>
    <n v="3"/>
    <m/>
    <x v="12"/>
    <m/>
    <n v="400"/>
    <m/>
    <m/>
    <m/>
    <n v="23"/>
    <m/>
    <m/>
    <m/>
    <n v="196.83333333333334"/>
    <n v="0"/>
    <n v="9"/>
    <n v="32"/>
    <m/>
    <m/>
    <m/>
    <s v="FLN"/>
    <n v="9"/>
  </r>
  <r>
    <s v="Exp3"/>
    <n v="300068"/>
    <n v="68"/>
    <x v="1"/>
    <x v="8"/>
    <x v="7"/>
    <d v="2014-05-20T00:00:00"/>
    <s v="None_16h"/>
    <m/>
    <m/>
    <n v="4"/>
    <m/>
    <x v="9"/>
    <m/>
    <n v="375"/>
    <m/>
    <m/>
    <m/>
    <n v="24"/>
    <m/>
    <m/>
    <m/>
    <n v="196.83333333333334"/>
    <n v="0"/>
    <n v="12"/>
    <n v="36"/>
    <m/>
    <m/>
    <m/>
    <s v="FLN"/>
    <n v="12"/>
  </r>
  <r>
    <s v="Exp3"/>
    <n v="300082"/>
    <n v="82"/>
    <x v="1"/>
    <x v="8"/>
    <x v="7"/>
    <d v="2014-05-21T00:00:00"/>
    <s v="None_16h"/>
    <m/>
    <n v="82"/>
    <n v="1"/>
    <m/>
    <x v="7"/>
    <m/>
    <n v="365"/>
    <m/>
    <m/>
    <m/>
    <n v="21"/>
    <m/>
    <m/>
    <n v="3"/>
    <n v="196.83333333333334"/>
    <n v="0"/>
    <n v="11"/>
    <n v="32"/>
    <m/>
    <m/>
    <m/>
    <s v="FLN"/>
    <n v="11"/>
  </r>
  <r>
    <s v="Exp3"/>
    <n v="300082"/>
    <n v="82"/>
    <x v="1"/>
    <x v="8"/>
    <x v="7"/>
    <d v="2014-05-21T00:00:00"/>
    <s v="None_16h"/>
    <m/>
    <m/>
    <n v="2"/>
    <m/>
    <x v="9"/>
    <m/>
    <n v="320"/>
    <m/>
    <m/>
    <m/>
    <n v="24"/>
    <m/>
    <m/>
    <n v="3"/>
    <n v="196.83333333333334"/>
    <n v="0"/>
    <n v="12"/>
    <n v="36"/>
    <m/>
    <m/>
    <m/>
    <s v="FLN"/>
    <n v="12"/>
  </r>
  <r>
    <s v="Exp3"/>
    <n v="300082"/>
    <n v="82"/>
    <x v="1"/>
    <x v="8"/>
    <x v="7"/>
    <d v="2014-05-21T00:00:00"/>
    <s v="None_16h"/>
    <m/>
    <m/>
    <n v="3"/>
    <m/>
    <x v="7"/>
    <m/>
    <n v="305"/>
    <m/>
    <m/>
    <m/>
    <n v="28"/>
    <m/>
    <m/>
    <n v="2"/>
    <n v="196.83333333333334"/>
    <n v="0"/>
    <n v="11"/>
    <n v="39"/>
    <m/>
    <m/>
    <m/>
    <s v="FLN"/>
    <n v="11"/>
  </r>
  <r>
    <s v="Exp3"/>
    <n v="300166"/>
    <n v="166"/>
    <x v="1"/>
    <x v="8"/>
    <x v="7"/>
    <d v="2014-05-21T00:00:00"/>
    <s v="None_16h"/>
    <m/>
    <n v="166"/>
    <n v="1"/>
    <m/>
    <x v="6"/>
    <m/>
    <n v="360"/>
    <m/>
    <m/>
    <m/>
    <n v="15"/>
    <m/>
    <m/>
    <n v="3"/>
    <n v="196.83333333333334"/>
    <n v="0"/>
    <n v="10"/>
    <n v="25"/>
    <m/>
    <m/>
    <m/>
    <s v="FLN"/>
    <n v="10"/>
  </r>
  <r>
    <s v="Exp3"/>
    <n v="300166"/>
    <n v="166"/>
    <x v="1"/>
    <x v="8"/>
    <x v="7"/>
    <d v="2014-05-21T00:00:00"/>
    <s v="None_16h"/>
    <m/>
    <m/>
    <n v="2"/>
    <m/>
    <x v="6"/>
    <m/>
    <n v="177"/>
    <m/>
    <m/>
    <m/>
    <m/>
    <m/>
    <m/>
    <n v="1"/>
    <n v="196.83333333333334"/>
    <n v="0"/>
    <n v="10"/>
    <s v=""/>
    <m/>
    <m/>
    <m/>
    <s v="FLN"/>
    <n v="10"/>
  </r>
  <r>
    <s v="Exp3"/>
    <n v="300166"/>
    <n v="166"/>
    <x v="1"/>
    <x v="8"/>
    <x v="7"/>
    <d v="2014-05-21T00:00:00"/>
    <s v="None_16h"/>
    <m/>
    <m/>
    <n v="3"/>
    <m/>
    <x v="7"/>
    <m/>
    <n v="275"/>
    <m/>
    <m/>
    <m/>
    <n v="26"/>
    <m/>
    <m/>
    <n v="2"/>
    <n v="196.83333333333334"/>
    <n v="0"/>
    <n v="11"/>
    <n v="37"/>
    <m/>
    <m/>
    <m/>
    <s v="FLN"/>
    <n v="11"/>
  </r>
  <r>
    <s v="Exp3"/>
    <n v="300166"/>
    <n v="166"/>
    <x v="1"/>
    <x v="8"/>
    <x v="7"/>
    <d v="2014-05-21T00:00:00"/>
    <s v="None_16h"/>
    <m/>
    <m/>
    <n v="4"/>
    <m/>
    <x v="2"/>
    <m/>
    <n v="290"/>
    <m/>
    <m/>
    <m/>
    <n v="23"/>
    <m/>
    <m/>
    <n v="2"/>
    <n v="196.83333333333334"/>
    <n v="0"/>
    <n v="13"/>
    <n v="36"/>
    <m/>
    <m/>
    <m/>
    <s v="FLN"/>
    <n v="13"/>
  </r>
  <r>
    <s v="Exp3"/>
    <n v="300254"/>
    <n v="254"/>
    <x v="1"/>
    <x v="8"/>
    <x v="7"/>
    <d v="2014-05-21T00:00:00"/>
    <s v="None_16h"/>
    <m/>
    <n v="254"/>
    <n v="1"/>
    <m/>
    <x v="9"/>
    <m/>
    <n v="325"/>
    <m/>
    <m/>
    <m/>
    <n v="23"/>
    <m/>
    <m/>
    <n v="3"/>
    <n v="196.83333333333334"/>
    <n v="0"/>
    <n v="12"/>
    <n v="35"/>
    <m/>
    <m/>
    <m/>
    <s v="FLN"/>
    <n v="12"/>
  </r>
  <r>
    <s v="Exp3"/>
    <n v="300254"/>
    <n v="254"/>
    <x v="1"/>
    <x v="8"/>
    <x v="7"/>
    <d v="2014-05-21T00:00:00"/>
    <s v="None_16h"/>
    <m/>
    <m/>
    <n v="2"/>
    <m/>
    <x v="7"/>
    <m/>
    <n v="410"/>
    <m/>
    <m/>
    <m/>
    <n v="22"/>
    <m/>
    <m/>
    <n v="3"/>
    <n v="196.83333333333334"/>
    <n v="0"/>
    <n v="11"/>
    <n v="33"/>
    <m/>
    <m/>
    <m/>
    <s v="FLN"/>
    <n v="11"/>
  </r>
  <r>
    <s v="Exp3"/>
    <n v="300254"/>
    <n v="254"/>
    <x v="1"/>
    <x v="8"/>
    <x v="7"/>
    <d v="2014-05-21T00:00:00"/>
    <s v="None_16h"/>
    <m/>
    <m/>
    <n v="3"/>
    <m/>
    <x v="7"/>
    <m/>
    <n v="397"/>
    <m/>
    <m/>
    <m/>
    <n v="23"/>
    <m/>
    <m/>
    <n v="3"/>
    <n v="196.83333333333334"/>
    <n v="0"/>
    <n v="11"/>
    <n v="34"/>
    <m/>
    <m/>
    <m/>
    <s v="FLN"/>
    <n v="11"/>
  </r>
  <r>
    <s v="Exp3"/>
    <n v="300254"/>
    <n v="254"/>
    <x v="1"/>
    <x v="8"/>
    <x v="7"/>
    <d v="2014-05-21T00:00:00"/>
    <s v="None_16h"/>
    <m/>
    <m/>
    <n v="4"/>
    <m/>
    <x v="7"/>
    <m/>
    <n v="380"/>
    <m/>
    <m/>
    <m/>
    <n v="20"/>
    <m/>
    <m/>
    <n v="3"/>
    <n v="196.83333333333334"/>
    <n v="0"/>
    <n v="11"/>
    <n v="31"/>
    <m/>
    <m/>
    <m/>
    <s v="FLN"/>
    <n v="11"/>
  </r>
  <r>
    <s v="Exp4"/>
    <n v="401150"/>
    <n v="1150"/>
    <x v="2"/>
    <x v="7"/>
    <x v="1"/>
    <d v="2014-09-23T00:00:00"/>
    <s v="Full_8h"/>
    <m/>
    <n v="1150"/>
    <n v="1"/>
    <n v="0"/>
    <x v="17"/>
    <n v="3"/>
    <n v="40"/>
    <n v="120"/>
    <n v="30"/>
    <n v="3"/>
    <n v="4"/>
    <m/>
    <s v="V"/>
    <m/>
    <n v="120"/>
    <n v="0.25"/>
    <n v="2.25"/>
    <n v="9"/>
    <m/>
    <m/>
    <m/>
    <s v=""/>
    <m/>
  </r>
  <r>
    <s v="Exp4"/>
    <n v="401150"/>
    <n v="1150"/>
    <x v="2"/>
    <x v="7"/>
    <x v="1"/>
    <d v="2014-09-23T00:00:00"/>
    <s v="Full_8h"/>
    <m/>
    <m/>
    <n v="2"/>
    <n v="0"/>
    <x v="17"/>
    <n v="3"/>
    <n v="37"/>
    <n v="47"/>
    <n v="39"/>
    <n v="4"/>
    <n v="2"/>
    <m/>
    <s v="V"/>
    <m/>
    <n v="120"/>
    <n v="0.32500000000000001"/>
    <n v="2.3250000000000002"/>
    <n v="8"/>
    <m/>
    <m/>
    <m/>
    <s v=""/>
    <m/>
  </r>
  <r>
    <s v="Exp4"/>
    <n v="401150"/>
    <n v="1150"/>
    <x v="2"/>
    <x v="7"/>
    <x v="1"/>
    <d v="2014-09-23T00:00:00"/>
    <s v="Full_8h"/>
    <m/>
    <m/>
    <n v="3"/>
    <n v="0"/>
    <x v="17"/>
    <n v="4"/>
    <n v="27"/>
    <n v="81"/>
    <n v="34"/>
    <n v="3"/>
    <n v="2"/>
    <m/>
    <s v="V"/>
    <m/>
    <n v="120"/>
    <n v="0.28333333333333333"/>
    <n v="2.2833333333333332"/>
    <n v="7"/>
    <m/>
    <m/>
    <m/>
    <s v=""/>
    <m/>
  </r>
  <r>
    <s v="Exp4"/>
    <n v="401150"/>
    <n v="1150"/>
    <x v="2"/>
    <x v="7"/>
    <x v="1"/>
    <d v="2014-09-23T00:00:00"/>
    <s v="Full_8h"/>
    <m/>
    <m/>
    <n v="4"/>
    <n v="0"/>
    <x v="17"/>
    <n v="3"/>
    <n v="37"/>
    <m/>
    <n v="75"/>
    <n v="3"/>
    <n v="2"/>
    <m/>
    <s v="V"/>
    <m/>
    <n v="120"/>
    <n v="0.625"/>
    <n v="2.625"/>
    <n v="7"/>
    <m/>
    <m/>
    <m/>
    <s v=""/>
    <m/>
  </r>
  <r>
    <s v="Exp4"/>
    <n v="401154"/>
    <n v="1154"/>
    <x v="2"/>
    <x v="7"/>
    <x v="1"/>
    <d v="2014-09-23T00:00:00"/>
    <s v="Full_8h"/>
    <d v="2014-09-23T00:00:00"/>
    <n v="1154"/>
    <n v="1"/>
    <n v="0"/>
    <x v="17"/>
    <n v="3"/>
    <n v="39"/>
    <m/>
    <n v="98"/>
    <n v="3"/>
    <n v="2"/>
    <m/>
    <s v="V"/>
    <m/>
    <n v="120"/>
    <n v="0.81666666666666665"/>
    <n v="2.8166666666666664"/>
    <n v="7"/>
    <m/>
    <m/>
    <m/>
    <s v=""/>
    <m/>
  </r>
  <r>
    <s v="Exp4"/>
    <n v="401154"/>
    <n v="1154"/>
    <x v="2"/>
    <x v="7"/>
    <x v="1"/>
    <d v="2014-09-23T00:00:00"/>
    <s v="Full_8h"/>
    <m/>
    <m/>
    <n v="2"/>
    <n v="0"/>
    <x v="17"/>
    <n v="3"/>
    <n v="45"/>
    <n v="77"/>
    <n v="83"/>
    <n v="4"/>
    <n v="2"/>
    <m/>
    <s v="V"/>
    <m/>
    <n v="120"/>
    <n v="0.69166666666666665"/>
    <n v="2.6916666666666664"/>
    <n v="8"/>
    <m/>
    <m/>
    <m/>
    <s v=""/>
    <m/>
  </r>
  <r>
    <s v="Exp4"/>
    <n v="401154"/>
    <n v="1154"/>
    <x v="2"/>
    <x v="7"/>
    <x v="1"/>
    <d v="2014-09-23T00:00:00"/>
    <s v="Full_8h"/>
    <m/>
    <m/>
    <n v="3"/>
    <n v="0"/>
    <x v="17"/>
    <n v="3"/>
    <m/>
    <m/>
    <m/>
    <n v="3"/>
    <n v="2"/>
    <m/>
    <s v="V"/>
    <m/>
    <n v="120"/>
    <n v="0"/>
    <n v="2"/>
    <n v="7"/>
    <m/>
    <m/>
    <m/>
    <s v=""/>
    <m/>
  </r>
  <r>
    <s v="Exp4"/>
    <n v="401155"/>
    <n v="1155"/>
    <x v="2"/>
    <x v="7"/>
    <x v="1"/>
    <d v="2014-09-23T00:00:00"/>
    <s v="Full_8h"/>
    <m/>
    <n v="1155"/>
    <n v="1"/>
    <n v="0"/>
    <x v="17"/>
    <n v="3"/>
    <n v="45"/>
    <m/>
    <n v="81"/>
    <n v="3"/>
    <n v="3"/>
    <m/>
    <s v="V"/>
    <m/>
    <n v="120"/>
    <n v="0.67500000000000004"/>
    <n v="2.6749999999999998"/>
    <n v="8"/>
    <m/>
    <m/>
    <m/>
    <s v=""/>
    <m/>
  </r>
  <r>
    <s v="Exp4"/>
    <n v="401155"/>
    <n v="1155"/>
    <x v="2"/>
    <x v="7"/>
    <x v="1"/>
    <d v="2014-09-23T00:00:00"/>
    <s v="Full_8h"/>
    <m/>
    <m/>
    <n v="2"/>
    <n v="0"/>
    <x v="17"/>
    <n v="3"/>
    <n v="43"/>
    <n v="59"/>
    <n v="145"/>
    <n v="3"/>
    <n v="3"/>
    <m/>
    <s v="V"/>
    <m/>
    <n v="120"/>
    <n v="1.2083333333333333"/>
    <n v="3.208333333333333"/>
    <n v="8"/>
    <m/>
    <m/>
    <m/>
    <s v=""/>
    <m/>
  </r>
  <r>
    <s v="Exp4"/>
    <n v="401155"/>
    <n v="1155"/>
    <x v="2"/>
    <x v="7"/>
    <x v="1"/>
    <d v="2014-09-23T00:00:00"/>
    <s v="Full_8h"/>
    <m/>
    <m/>
    <n v="3"/>
    <n v="0"/>
    <x v="17"/>
    <n v="3"/>
    <n v="35"/>
    <n v="51"/>
    <n v="73"/>
    <n v="3"/>
    <n v="2"/>
    <m/>
    <s v="V"/>
    <m/>
    <n v="120"/>
    <n v="0.60833333333333328"/>
    <n v="2.6083333333333334"/>
    <n v="7"/>
    <m/>
    <m/>
    <m/>
    <s v=""/>
    <m/>
  </r>
  <r>
    <s v="Exp4"/>
    <n v="401141"/>
    <n v="1141"/>
    <x v="2"/>
    <x v="7"/>
    <x v="1"/>
    <d v="2014-09-30T00:00:00"/>
    <s v="Full_8h"/>
    <m/>
    <n v="1141"/>
    <n v="1"/>
    <n v="0"/>
    <x v="20"/>
    <n v="5"/>
    <n v="44"/>
    <m/>
    <n v="47"/>
    <n v="4"/>
    <n v="4"/>
    <m/>
    <s v="V"/>
    <m/>
    <n v="220.85714285714286"/>
    <n v="0.2128072445019405"/>
    <n v="4.2128072445019402"/>
    <n v="12"/>
    <m/>
    <m/>
    <m/>
    <s v=""/>
    <m/>
  </r>
  <r>
    <s v="Exp4"/>
    <n v="401141"/>
    <n v="1141"/>
    <x v="2"/>
    <x v="7"/>
    <x v="1"/>
    <d v="2014-09-30T00:00:00"/>
    <s v="Full_8h"/>
    <m/>
    <m/>
    <n v="2"/>
    <n v="0"/>
    <x v="20"/>
    <n v="5"/>
    <n v="44"/>
    <n v="166"/>
    <n v="25"/>
    <n v="4"/>
    <n v="4"/>
    <m/>
    <s v="V"/>
    <m/>
    <n v="220.85714285714286"/>
    <n v="0.11319534282018111"/>
    <n v="4.1131953428201813"/>
    <n v="12"/>
    <m/>
    <m/>
    <m/>
    <s v=""/>
    <m/>
  </r>
  <r>
    <s v="Exp4"/>
    <n v="401141"/>
    <n v="1141"/>
    <x v="2"/>
    <x v="7"/>
    <x v="1"/>
    <d v="2014-09-30T00:00:00"/>
    <s v="Full_8h"/>
    <m/>
    <m/>
    <n v="3"/>
    <n v="1"/>
    <x v="20"/>
    <n v="5"/>
    <n v="47"/>
    <n v="183"/>
    <n v="69"/>
    <n v="4"/>
    <n v="5"/>
    <m/>
    <s v="V"/>
    <m/>
    <n v="220.85714285714286"/>
    <n v="0.31241914618369987"/>
    <n v="4.3124191461837"/>
    <n v="13"/>
    <m/>
    <m/>
    <m/>
    <s v=""/>
    <m/>
  </r>
  <r>
    <s v="Exp4"/>
    <n v="401141"/>
    <n v="1141"/>
    <x v="2"/>
    <x v="7"/>
    <x v="1"/>
    <d v="2014-09-30T00:00:00"/>
    <s v="Full_8h"/>
    <m/>
    <m/>
    <n v="4"/>
    <n v="0"/>
    <x v="20"/>
    <n v="5"/>
    <n v="47"/>
    <n v="167"/>
    <n v="31"/>
    <n v="4"/>
    <n v="5"/>
    <m/>
    <s v="V"/>
    <m/>
    <n v="220.85714285714286"/>
    <n v="0.14036222509702459"/>
    <n v="4.1403622250970242"/>
    <n v="13"/>
    <m/>
    <m/>
    <m/>
    <s v=""/>
    <m/>
  </r>
  <r>
    <s v="Exp4"/>
    <n v="401152"/>
    <n v="1152"/>
    <x v="2"/>
    <x v="7"/>
    <x v="1"/>
    <d v="2014-09-30T00:00:00"/>
    <s v="Full_8h"/>
    <m/>
    <n v="1152"/>
    <n v="1"/>
    <n v="0"/>
    <x v="20"/>
    <n v="5"/>
    <n v="47"/>
    <m/>
    <n v="44"/>
    <n v="4"/>
    <n v="5"/>
    <m/>
    <s v="V"/>
    <m/>
    <n v="220.85714285714286"/>
    <n v="0.19922380336351875"/>
    <n v="4.1992238033635187"/>
    <n v="13"/>
    <m/>
    <m/>
    <m/>
    <s v=""/>
    <m/>
  </r>
  <r>
    <s v="Exp4"/>
    <n v="401152"/>
    <n v="1152"/>
    <x v="2"/>
    <x v="7"/>
    <x v="1"/>
    <d v="2014-09-30T00:00:00"/>
    <s v="Full_8h"/>
    <m/>
    <m/>
    <n v="2"/>
    <n v="1"/>
    <x v="20"/>
    <n v="6"/>
    <n v="43"/>
    <n v="138"/>
    <n v="25"/>
    <n v="5"/>
    <n v="5"/>
    <m/>
    <s v="V"/>
    <m/>
    <n v="220.85714285714286"/>
    <n v="0.11319534282018111"/>
    <n v="4.1131953428201813"/>
    <n v="14"/>
    <m/>
    <m/>
    <m/>
    <s v=""/>
    <m/>
  </r>
  <r>
    <s v="Exp4"/>
    <n v="401152"/>
    <n v="1152"/>
    <x v="2"/>
    <x v="7"/>
    <x v="1"/>
    <d v="2014-09-30T00:00:00"/>
    <s v="Full_8h"/>
    <m/>
    <m/>
    <n v="3"/>
    <n v="1"/>
    <x v="20"/>
    <n v="5"/>
    <n v="58"/>
    <n v="198"/>
    <n v="111"/>
    <n v="5"/>
    <n v="5"/>
    <m/>
    <s v="V"/>
    <m/>
    <n v="220.85714285714286"/>
    <n v="0.50258732212160417"/>
    <n v="4.5025873221216042"/>
    <n v="14"/>
    <m/>
    <m/>
    <m/>
    <s v=""/>
    <m/>
  </r>
  <r>
    <s v="Exp4"/>
    <n v="401152"/>
    <n v="1152"/>
    <x v="2"/>
    <x v="7"/>
    <x v="1"/>
    <d v="2014-09-30T00:00:00"/>
    <s v="Full_8h"/>
    <m/>
    <m/>
    <n v="4"/>
    <n v="0"/>
    <x v="20"/>
    <n v="5"/>
    <n v="41"/>
    <n v="120"/>
    <n v="84"/>
    <n v="5"/>
    <n v="3"/>
    <m/>
    <s v="V"/>
    <m/>
    <n v="220.85714285714286"/>
    <n v="0.38033635187580855"/>
    <n v="4.3803363518758083"/>
    <n v="12"/>
    <m/>
    <m/>
    <m/>
    <s v=""/>
    <m/>
  </r>
  <r>
    <s v="Exp4"/>
    <n v="401153"/>
    <n v="1153"/>
    <x v="2"/>
    <x v="7"/>
    <x v="1"/>
    <d v="2014-09-30T00:00:00"/>
    <s v="Full_8h"/>
    <m/>
    <n v="1153"/>
    <n v="1"/>
    <n v="0"/>
    <x v="20"/>
    <n v="5"/>
    <n v="47"/>
    <m/>
    <n v="61"/>
    <n v="4"/>
    <n v="5"/>
    <m/>
    <s v="V"/>
    <m/>
    <n v="220.85714285714286"/>
    <n v="0.27619663648124193"/>
    <n v="4.2761966364812416"/>
    <n v="13"/>
    <m/>
    <m/>
    <m/>
    <s v=""/>
    <m/>
  </r>
  <r>
    <s v="Exp4"/>
    <n v="401153"/>
    <n v="1153"/>
    <x v="2"/>
    <x v="7"/>
    <x v="1"/>
    <d v="2014-09-30T00:00:00"/>
    <s v="Full_8h"/>
    <m/>
    <m/>
    <n v="2"/>
    <n v="1"/>
    <x v="20"/>
    <n v="5"/>
    <n v="47"/>
    <n v="176"/>
    <n v="104"/>
    <n v="5"/>
    <n v="4"/>
    <m/>
    <s v="V"/>
    <m/>
    <n v="220.85714285714286"/>
    <n v="0.47089262613195343"/>
    <n v="4.4708926261319535"/>
    <n v="13"/>
    <m/>
    <m/>
    <m/>
    <s v=""/>
    <m/>
  </r>
  <r>
    <s v="Exp4"/>
    <n v="401153"/>
    <n v="1153"/>
    <x v="2"/>
    <x v="7"/>
    <x v="1"/>
    <d v="2014-09-30T00:00:00"/>
    <s v="Full_8h"/>
    <m/>
    <m/>
    <n v="3"/>
    <n v="1"/>
    <x v="20"/>
    <n v="5"/>
    <n v="50"/>
    <n v="180"/>
    <n v="89"/>
    <n v="4"/>
    <n v="5"/>
    <m/>
    <s v="V"/>
    <m/>
    <n v="220.85714285714286"/>
    <n v="0.40297542043984474"/>
    <n v="4.4029754204398444"/>
    <n v="13"/>
    <m/>
    <m/>
    <m/>
    <s v=""/>
    <m/>
  </r>
  <r>
    <s v="Exp4"/>
    <n v="401153"/>
    <n v="1153"/>
    <x v="2"/>
    <x v="7"/>
    <x v="1"/>
    <d v="2014-09-30T00:00:00"/>
    <s v="Full_8h"/>
    <m/>
    <m/>
    <n v="4"/>
    <n v="0"/>
    <x v="20"/>
    <n v="5"/>
    <n v="51"/>
    <n v="177"/>
    <n v="64"/>
    <n v="4"/>
    <n v="5"/>
    <m/>
    <s v="V"/>
    <m/>
    <n v="220.85714285714286"/>
    <n v="0.28978007761966362"/>
    <n v="4.289780077619664"/>
    <n v="13"/>
    <m/>
    <m/>
    <m/>
    <s v=""/>
    <m/>
  </r>
  <r>
    <s v="Exp4"/>
    <n v="401147"/>
    <n v="1147"/>
    <x v="2"/>
    <x v="7"/>
    <x v="1"/>
    <d v="2014-10-07T00:00:00"/>
    <s v="Full_8h"/>
    <m/>
    <n v="1147"/>
    <n v="1"/>
    <n v="2"/>
    <x v="19"/>
    <n v="7"/>
    <n v="56"/>
    <m/>
    <n v="52"/>
    <n v="5"/>
    <n v="8"/>
    <m/>
    <s v="V"/>
    <m/>
    <n v="270.5"/>
    <n v="0.19223659889094269"/>
    <n v="5.1922365988909425"/>
    <n v="18"/>
    <m/>
    <m/>
    <m/>
    <s v=""/>
    <m/>
  </r>
  <r>
    <s v="Exp4"/>
    <n v="401147"/>
    <n v="1147"/>
    <x v="2"/>
    <x v="7"/>
    <x v="1"/>
    <d v="2014-10-07T00:00:00"/>
    <s v="Full_8h"/>
    <m/>
    <m/>
    <n v="2"/>
    <n v="2"/>
    <x v="19"/>
    <n v="6"/>
    <n v="60"/>
    <n v="206"/>
    <n v="160"/>
    <n v="5"/>
    <n v="10"/>
    <m/>
    <s v="V"/>
    <m/>
    <n v="270.5"/>
    <n v="0.59149722735674681"/>
    <n v="5.5914972273567471"/>
    <n v="20"/>
    <m/>
    <m/>
    <m/>
    <s v=""/>
    <m/>
  </r>
  <r>
    <s v="Exp4"/>
    <n v="401147"/>
    <n v="1147"/>
    <x v="2"/>
    <x v="7"/>
    <x v="1"/>
    <d v="2014-10-07T00:00:00"/>
    <s v="Full_8h"/>
    <m/>
    <m/>
    <n v="3"/>
    <n v="2"/>
    <x v="19"/>
    <n v="6"/>
    <n v="60"/>
    <n v="217"/>
    <n v="119"/>
    <n v="6"/>
    <n v="8"/>
    <m/>
    <s v="V"/>
    <m/>
    <n v="270.5"/>
    <n v="0.43992606284658042"/>
    <n v="5.4399260628465802"/>
    <n v="19"/>
    <m/>
    <m/>
    <m/>
    <s v=""/>
    <m/>
  </r>
  <r>
    <s v="Exp4"/>
    <n v="401147"/>
    <n v="1147"/>
    <x v="2"/>
    <x v="7"/>
    <x v="1"/>
    <d v="2014-10-07T00:00:00"/>
    <s v="Full_8h"/>
    <m/>
    <m/>
    <n v="4"/>
    <n v="2"/>
    <x v="19"/>
    <n v="6"/>
    <n v="60"/>
    <n v="211"/>
    <n v="119"/>
    <n v="5"/>
    <n v="10"/>
    <m/>
    <s v="V"/>
    <m/>
    <n v="270.5"/>
    <n v="0.43992606284658042"/>
    <n v="5.4399260628465802"/>
    <n v="20"/>
    <m/>
    <m/>
    <m/>
    <s v=""/>
    <m/>
  </r>
  <r>
    <s v="Exp4"/>
    <n v="401148"/>
    <n v="1148"/>
    <x v="2"/>
    <x v="7"/>
    <x v="1"/>
    <d v="2014-10-07T00:00:00"/>
    <s v="Full_8h"/>
    <m/>
    <n v="1148"/>
    <n v="1"/>
    <n v="3"/>
    <x v="19"/>
    <n v="7"/>
    <n v="62"/>
    <m/>
    <n v="48"/>
    <n v="5"/>
    <n v="9"/>
    <m/>
    <s v="V"/>
    <m/>
    <n v="270.5"/>
    <n v="0.17744916820702403"/>
    <n v="5.1774491682070236"/>
    <n v="19"/>
    <m/>
    <m/>
    <m/>
    <s v=""/>
    <m/>
  </r>
  <r>
    <s v="Exp4"/>
    <n v="401148"/>
    <n v="1148"/>
    <x v="2"/>
    <x v="7"/>
    <x v="1"/>
    <d v="2014-10-07T00:00:00"/>
    <s v="Full_8h"/>
    <m/>
    <m/>
    <n v="2"/>
    <n v="2"/>
    <x v="19"/>
    <n v="6"/>
    <n v="58"/>
    <n v="217"/>
    <n v="73"/>
    <n v="5"/>
    <n v="6"/>
    <m/>
    <s v="V"/>
    <m/>
    <n v="270.5"/>
    <n v="0.26987060998151569"/>
    <n v="5.269870609981516"/>
    <n v="16"/>
    <m/>
    <m/>
    <m/>
    <s v=""/>
    <m/>
  </r>
  <r>
    <s v="Exp4"/>
    <n v="401148"/>
    <n v="1148"/>
    <x v="2"/>
    <x v="7"/>
    <x v="1"/>
    <d v="2014-10-07T00:00:00"/>
    <s v="Full_8h"/>
    <m/>
    <m/>
    <n v="3"/>
    <n v="0"/>
    <x v="20"/>
    <n v="6"/>
    <n v="55"/>
    <n v="165"/>
    <n v="28"/>
    <n v="5"/>
    <n v="7"/>
    <m/>
    <s v="V"/>
    <m/>
    <n v="220.85714285714286"/>
    <n v="0.12677878395860284"/>
    <n v="4.1267787839586028"/>
    <n v="16"/>
    <m/>
    <m/>
    <m/>
    <s v=""/>
    <m/>
  </r>
  <r>
    <s v="Exp4"/>
    <n v="401148"/>
    <n v="1148"/>
    <x v="2"/>
    <x v="7"/>
    <x v="1"/>
    <d v="2014-10-07T00:00:00"/>
    <s v="Full_8h"/>
    <m/>
    <m/>
    <n v="4"/>
    <n v="2"/>
    <x v="20"/>
    <n v="5"/>
    <n v="40"/>
    <n v="115"/>
    <n v="62"/>
    <n v="3"/>
    <n v="5"/>
    <m/>
    <s v="V"/>
    <m/>
    <n v="220.85714285714286"/>
    <n v="0.28072445019404918"/>
    <n v="4.2807244501940493"/>
    <n v="12"/>
    <m/>
    <m/>
    <m/>
    <s v=""/>
    <m/>
  </r>
  <r>
    <s v="Exp4"/>
    <n v="401149"/>
    <n v="1149"/>
    <x v="2"/>
    <x v="7"/>
    <x v="1"/>
    <d v="2014-10-07T00:00:00"/>
    <s v="Full_8h"/>
    <m/>
    <n v="1149"/>
    <n v="1"/>
    <n v="2"/>
    <x v="19"/>
    <n v="6"/>
    <n v="56"/>
    <m/>
    <n v="35"/>
    <n v="4"/>
    <n v="7"/>
    <m/>
    <s v="V"/>
    <m/>
    <n v="270.5"/>
    <n v="0.12939001848428835"/>
    <n v="5.1293900184842887"/>
    <n v="16"/>
    <m/>
    <m/>
    <m/>
    <s v=""/>
    <m/>
  </r>
  <r>
    <s v="Exp4"/>
    <n v="401149"/>
    <n v="1149"/>
    <x v="2"/>
    <x v="7"/>
    <x v="1"/>
    <d v="2014-10-07T00:00:00"/>
    <s v="Full_8h"/>
    <m/>
    <m/>
    <n v="2"/>
    <n v="2"/>
    <x v="19"/>
    <n v="6"/>
    <n v="62"/>
    <n v="225"/>
    <n v="143"/>
    <n v="4"/>
    <n v="9"/>
    <m/>
    <s v="V"/>
    <m/>
    <n v="270.5"/>
    <n v="0.52865064695009245"/>
    <n v="5.5286506469500925"/>
    <n v="18"/>
    <m/>
    <m/>
    <m/>
    <s v=""/>
    <m/>
  </r>
  <r>
    <s v="Exp4"/>
    <n v="401149"/>
    <n v="1149"/>
    <x v="2"/>
    <x v="7"/>
    <x v="1"/>
    <d v="2014-10-07T00:00:00"/>
    <s v="Full_8h"/>
    <m/>
    <m/>
    <n v="3"/>
    <n v="2"/>
    <x v="20"/>
    <n v="6"/>
    <n v="50"/>
    <n v="194"/>
    <n v="51"/>
    <n v="5"/>
    <n v="7"/>
    <m/>
    <s v="V"/>
    <m/>
    <n v="220.85714285714286"/>
    <n v="0.23091849935316947"/>
    <n v="4.2309184993531694"/>
    <n v="16"/>
    <m/>
    <m/>
    <m/>
    <s v=""/>
    <m/>
  </r>
  <r>
    <s v="Exp4"/>
    <n v="401149"/>
    <n v="1149"/>
    <x v="2"/>
    <x v="7"/>
    <x v="1"/>
    <d v="2014-10-07T00:00:00"/>
    <s v="Full_8h"/>
    <m/>
    <m/>
    <n v="4"/>
    <n v="2"/>
    <x v="19"/>
    <n v="6"/>
    <n v="51"/>
    <n v="207"/>
    <n v="124"/>
    <n v="5"/>
    <n v="6"/>
    <m/>
    <s v="V"/>
    <m/>
    <n v="270.5"/>
    <n v="0.45841035120147872"/>
    <n v="5.4584103512014783"/>
    <n v="16"/>
    <m/>
    <m/>
    <m/>
    <s v=""/>
    <m/>
  </r>
  <r>
    <s v="Exp4"/>
    <n v="401144"/>
    <n v="1144"/>
    <x v="2"/>
    <x v="7"/>
    <x v="1"/>
    <d v="2014-10-15T00:00:00"/>
    <s v="Full_8h"/>
    <m/>
    <n v="1144"/>
    <n v="1"/>
    <n v="2"/>
    <x v="16"/>
    <n v="7"/>
    <n v="73"/>
    <m/>
    <n v="175"/>
    <n v="5"/>
    <n v="10"/>
    <m/>
    <s v="E"/>
    <m/>
    <n v="265.89999999999998"/>
    <n v="0.65814215870628057"/>
    <n v="6.6581421587062808"/>
    <n v="21"/>
    <m/>
    <m/>
    <m/>
    <s v=""/>
    <m/>
  </r>
  <r>
    <s v="Exp4"/>
    <n v="401144"/>
    <n v="1144"/>
    <x v="2"/>
    <x v="7"/>
    <x v="1"/>
    <d v="2014-10-15T00:00:00"/>
    <s v="Full_8h"/>
    <m/>
    <m/>
    <n v="2"/>
    <n v="1"/>
    <x v="15"/>
    <n v="8"/>
    <n v="70"/>
    <n v="276"/>
    <n v="70"/>
    <n v="5"/>
    <n v="13"/>
    <m/>
    <s v="DR"/>
    <m/>
    <n v="279.3"/>
    <n v="0.25062656641604009"/>
    <n v="7.2506265664160399"/>
    <n v="25"/>
    <m/>
    <m/>
    <m/>
    <s v=""/>
    <m/>
  </r>
  <r>
    <s v="Exp4"/>
    <n v="401144"/>
    <n v="1144"/>
    <x v="2"/>
    <x v="7"/>
    <x v="1"/>
    <d v="2014-10-15T00:00:00"/>
    <s v="Full_8h"/>
    <m/>
    <m/>
    <n v="3"/>
    <n v="3"/>
    <x v="15"/>
    <n v="8"/>
    <n v="81"/>
    <n v="271"/>
    <n v="124"/>
    <n v="5"/>
    <n v="16"/>
    <m/>
    <s v="DR"/>
    <m/>
    <n v="279.3"/>
    <n v="0.44396706050841389"/>
    <n v="7.4439670605084141"/>
    <n v="28"/>
    <m/>
    <m/>
    <m/>
    <s v=""/>
    <m/>
  </r>
  <r>
    <s v="Exp4"/>
    <n v="401144"/>
    <n v="1144"/>
    <x v="2"/>
    <x v="7"/>
    <x v="1"/>
    <d v="2014-10-15T00:00:00"/>
    <s v="Full_8h"/>
    <m/>
    <m/>
    <n v="4"/>
    <n v="1"/>
    <x v="16"/>
    <n v="7"/>
    <n v="77"/>
    <n v="249"/>
    <n v="233"/>
    <n v="5"/>
    <n v="12"/>
    <m/>
    <s v="E"/>
    <m/>
    <n v="265.89999999999998"/>
    <n v="0.87626927416321931"/>
    <n v="6.876269274163219"/>
    <n v="23"/>
    <m/>
    <m/>
    <m/>
    <s v=""/>
    <m/>
  </r>
  <r>
    <s v="Exp4"/>
    <n v="401145"/>
    <n v="1145"/>
    <x v="2"/>
    <x v="7"/>
    <x v="1"/>
    <d v="2014-10-15T00:00:00"/>
    <s v="Full_8h"/>
    <m/>
    <n v="1145"/>
    <n v="1"/>
    <n v="1"/>
    <x v="16"/>
    <n v="7"/>
    <n v="79"/>
    <m/>
    <n v="98"/>
    <n v="5"/>
    <n v="15"/>
    <m/>
    <s v="DR"/>
    <m/>
    <n v="265.89999999999998"/>
    <n v="0.36855960887551714"/>
    <n v="6.3685596088755174"/>
    <n v="26"/>
    <m/>
    <m/>
    <m/>
    <s v=""/>
    <m/>
  </r>
  <r>
    <s v="Exp4"/>
    <n v="401145"/>
    <n v="1145"/>
    <x v="2"/>
    <x v="7"/>
    <x v="1"/>
    <d v="2014-10-15T00:00:00"/>
    <s v="Full_8h"/>
    <m/>
    <m/>
    <n v="2"/>
    <n v="1"/>
    <x v="15"/>
    <n v="8"/>
    <n v="63"/>
    <n v="221"/>
    <n v="145"/>
    <n v="5"/>
    <n v="8"/>
    <m/>
    <s v="V"/>
    <m/>
    <n v="279.3"/>
    <n v="0.51915503043322586"/>
    <n v="7.5191550304332262"/>
    <n v="20"/>
    <m/>
    <m/>
    <m/>
    <s v=""/>
    <m/>
  </r>
  <r>
    <s v="Exp4"/>
    <n v="401145"/>
    <n v="1145"/>
    <x v="2"/>
    <x v="7"/>
    <x v="1"/>
    <d v="2014-10-15T00:00:00"/>
    <s v="Full_8h"/>
    <m/>
    <m/>
    <n v="3"/>
    <n v="2"/>
    <x v="15"/>
    <n v="8"/>
    <n v="78"/>
    <n v="251"/>
    <n v="81"/>
    <n v="5"/>
    <n v="17"/>
    <m/>
    <s v="DR"/>
    <m/>
    <n v="279.3"/>
    <n v="0.29001074113856068"/>
    <n v="7.2900107411385608"/>
    <n v="29"/>
    <m/>
    <m/>
    <m/>
    <s v=""/>
    <m/>
  </r>
  <r>
    <s v="Exp4"/>
    <n v="401145"/>
    <n v="1145"/>
    <x v="2"/>
    <x v="7"/>
    <x v="1"/>
    <d v="2014-10-15T00:00:00"/>
    <s v="Full_8h"/>
    <m/>
    <m/>
    <n v="4"/>
    <n v="1"/>
    <x v="16"/>
    <n v="7"/>
    <n v="64"/>
    <n v="245"/>
    <n v="76"/>
    <n v="5"/>
    <n v="10"/>
    <m/>
    <s v="V"/>
    <m/>
    <n v="265.89999999999998"/>
    <n v="0.28582173749529899"/>
    <n v="6.2858217374952989"/>
    <n v="21"/>
    <m/>
    <m/>
    <m/>
    <s v=""/>
    <m/>
  </r>
  <r>
    <s v="Exp4"/>
    <n v="401146"/>
    <n v="1146"/>
    <x v="2"/>
    <x v="7"/>
    <x v="1"/>
    <d v="2014-10-15T00:00:00"/>
    <s v="Full_8h"/>
    <m/>
    <n v="1146"/>
    <n v="1"/>
    <n v="1"/>
    <x v="16"/>
    <n v="7"/>
    <n v="81"/>
    <m/>
    <n v="229"/>
    <n v="5"/>
    <n v="12"/>
    <m/>
    <s v="V"/>
    <m/>
    <n v="265.89999999999998"/>
    <n v="0.86122602482136146"/>
    <n v="6.8612260248213612"/>
    <n v="23"/>
    <m/>
    <m/>
    <m/>
    <s v=""/>
    <m/>
  </r>
  <r>
    <s v="Exp4"/>
    <n v="401146"/>
    <n v="1146"/>
    <x v="2"/>
    <x v="7"/>
    <x v="1"/>
    <d v="2014-10-15T00:00:00"/>
    <s v="Full_8h"/>
    <m/>
    <m/>
    <n v="2"/>
    <n v="3"/>
    <x v="19"/>
    <n v="6"/>
    <n v="79"/>
    <n v="263"/>
    <n v="92"/>
    <n v="5"/>
    <n v="11"/>
    <m/>
    <s v="V"/>
    <m/>
    <n v="270.5"/>
    <n v="0.34011090573012936"/>
    <n v="5.3401109057301293"/>
    <n v="21"/>
    <m/>
    <m/>
    <m/>
    <s v=""/>
    <m/>
  </r>
  <r>
    <s v="Exp4"/>
    <n v="401146"/>
    <n v="1146"/>
    <x v="2"/>
    <x v="7"/>
    <x v="1"/>
    <d v="2014-10-15T00:00:00"/>
    <s v="Full_8h"/>
    <m/>
    <m/>
    <n v="3"/>
    <n v="4"/>
    <x v="16"/>
    <n v="8"/>
    <n v="82"/>
    <n v="278"/>
    <n v="281"/>
    <n v="5"/>
    <n v="18"/>
    <m/>
    <s v="DR"/>
    <m/>
    <n v="265.89999999999998"/>
    <n v="1.0567882662655135"/>
    <n v="7.0567882662655137"/>
    <n v="29"/>
    <m/>
    <m/>
    <m/>
    <s v=""/>
    <m/>
  </r>
  <r>
    <s v="Exp4"/>
    <n v="401146"/>
    <n v="1146"/>
    <x v="2"/>
    <x v="7"/>
    <x v="1"/>
    <d v="2014-10-15T00:00:00"/>
    <s v="Full_8h"/>
    <m/>
    <m/>
    <n v="4"/>
    <n v="2"/>
    <x v="15"/>
    <n v="8"/>
    <n v="67"/>
    <n v="275"/>
    <n v="68"/>
    <n v="5"/>
    <n v="8"/>
    <m/>
    <s v="V"/>
    <m/>
    <n v="279.3"/>
    <n v="0.24346580737558179"/>
    <n v="7.243465807375582"/>
    <n v="20"/>
    <m/>
    <m/>
    <m/>
    <s v=""/>
    <m/>
  </r>
  <r>
    <s v="Exp4"/>
    <n v="401139"/>
    <n v="1139"/>
    <x v="2"/>
    <x v="7"/>
    <x v="1"/>
    <d v="2014-10-21T00:00:00"/>
    <s v="Full_8h"/>
    <m/>
    <n v="1139"/>
    <n v="1"/>
    <n v="2"/>
    <x v="15"/>
    <n v="8"/>
    <n v="80"/>
    <m/>
    <n v="49"/>
    <n v="4"/>
    <n v="15"/>
    <m/>
    <s v="DR"/>
    <m/>
    <n v="279.3"/>
    <n v="0.17543859649122806"/>
    <n v="7.1754385964912277"/>
    <n v="26"/>
    <m/>
    <m/>
    <m/>
    <s v=""/>
    <m/>
  </r>
  <r>
    <s v="Exp4"/>
    <n v="401139"/>
    <n v="1139"/>
    <x v="2"/>
    <x v="7"/>
    <x v="1"/>
    <d v="2014-10-21T00:00:00"/>
    <s v="Full_8h"/>
    <m/>
    <m/>
    <n v="2"/>
    <n v="2"/>
    <x v="16"/>
    <n v="7"/>
    <n v="83"/>
    <n v="262"/>
    <n v="164"/>
    <n v="5"/>
    <n v="14"/>
    <m/>
    <s v="DR"/>
    <m/>
    <n v="265.89999999999998"/>
    <n v="0.61677322301617155"/>
    <n v="6.6167732230161711"/>
    <n v="25"/>
    <m/>
    <m/>
    <m/>
    <s v=""/>
    <m/>
  </r>
  <r>
    <s v="Exp4"/>
    <n v="401139"/>
    <n v="1139"/>
    <x v="2"/>
    <x v="7"/>
    <x v="1"/>
    <d v="2014-10-21T00:00:00"/>
    <s v="Full_8h"/>
    <m/>
    <m/>
    <n v="3"/>
    <n v="1"/>
    <x v="15"/>
    <n v="8"/>
    <n v="90"/>
    <n v="261"/>
    <n v="173"/>
    <n v="5"/>
    <n v="14"/>
    <m/>
    <s v="DR"/>
    <m/>
    <n v="279.3"/>
    <n v="0.6194056569996419"/>
    <n v="7.6194056569996418"/>
    <n v="26"/>
    <m/>
    <m/>
    <m/>
    <s v=""/>
    <m/>
  </r>
  <r>
    <s v="Exp4"/>
    <n v="401139"/>
    <n v="1139"/>
    <x v="2"/>
    <x v="7"/>
    <x v="1"/>
    <d v="2014-10-21T00:00:00"/>
    <s v="Full_8h"/>
    <m/>
    <m/>
    <n v="4"/>
    <n v="2"/>
    <x v="15"/>
    <n v="8"/>
    <n v="92"/>
    <n v="253"/>
    <n v="172"/>
    <n v="5"/>
    <n v="19"/>
    <m/>
    <s v="DR"/>
    <m/>
    <n v="279.3"/>
    <n v="0.61582527747941285"/>
    <n v="7.6158252774794128"/>
    <n v="31"/>
    <m/>
    <m/>
    <m/>
    <s v=""/>
    <m/>
  </r>
  <r>
    <s v="Exp4"/>
    <n v="401140"/>
    <n v="1140"/>
    <x v="2"/>
    <x v="7"/>
    <x v="1"/>
    <d v="2014-10-21T00:00:00"/>
    <s v="Full_8h"/>
    <m/>
    <n v="1140"/>
    <n v="1"/>
    <n v="2"/>
    <x v="15"/>
    <n v="8"/>
    <n v="80"/>
    <m/>
    <n v="230"/>
    <n v="5"/>
    <n v="12"/>
    <m/>
    <s v="E "/>
    <m/>
    <n v="279.3"/>
    <n v="0.82348728965270312"/>
    <n v="7.8234872896527028"/>
    <n v="24"/>
    <m/>
    <m/>
    <m/>
    <s v=""/>
    <m/>
  </r>
  <r>
    <s v="Exp4"/>
    <n v="401140"/>
    <n v="1140"/>
    <x v="2"/>
    <x v="7"/>
    <x v="1"/>
    <d v="2014-10-21T00:00:00"/>
    <s v="Full_8h"/>
    <m/>
    <m/>
    <n v="2"/>
    <n v="1"/>
    <x v="11"/>
    <n v="9"/>
    <n v="95"/>
    <n v="260"/>
    <n v="84"/>
    <n v="4"/>
    <n v="21"/>
    <m/>
    <s v="DR"/>
    <m/>
    <n v="257.25"/>
    <n v="0.32653061224489793"/>
    <n v="8.3265306122448983"/>
    <n v="33"/>
    <m/>
    <m/>
    <m/>
    <s v=""/>
    <m/>
  </r>
  <r>
    <s v="Exp4"/>
    <n v="401140"/>
    <n v="1140"/>
    <x v="2"/>
    <x v="7"/>
    <x v="1"/>
    <d v="2014-10-21T00:00:00"/>
    <s v="Full_8h"/>
    <m/>
    <m/>
    <n v="3"/>
    <n v="1"/>
    <x v="11"/>
    <n v="9"/>
    <n v="90"/>
    <n v="241"/>
    <n v="93"/>
    <n v="3"/>
    <n v="20"/>
    <m/>
    <s v="DR"/>
    <m/>
    <n v="257.25"/>
    <n v="0.36151603498542273"/>
    <n v="8.3615160349854225"/>
    <n v="31"/>
    <m/>
    <m/>
    <m/>
    <s v=""/>
    <m/>
  </r>
  <r>
    <s v="Exp4"/>
    <n v="401140"/>
    <n v="1140"/>
    <x v="2"/>
    <x v="7"/>
    <x v="1"/>
    <d v="2014-10-21T00:00:00"/>
    <s v="Full_8h"/>
    <m/>
    <m/>
    <n v="4"/>
    <n v="1"/>
    <x v="15"/>
    <n v="8"/>
    <n v="86"/>
    <n v="251"/>
    <n v="192"/>
    <n v="4"/>
    <n v="10"/>
    <m/>
    <s v="DR"/>
    <m/>
    <n v="279.3"/>
    <n v="0.68743286788399571"/>
    <n v="7.687432867883996"/>
    <n v="21"/>
    <m/>
    <m/>
    <m/>
    <s v=""/>
    <m/>
  </r>
  <r>
    <s v="Exp4"/>
    <n v="401143"/>
    <n v="1143"/>
    <x v="2"/>
    <x v="7"/>
    <x v="1"/>
    <d v="2014-10-21T00:00:00"/>
    <s v="Full_8h"/>
    <m/>
    <n v="1143"/>
    <n v="1"/>
    <n v="2"/>
    <x v="16"/>
    <n v="7"/>
    <n v="95"/>
    <n v="303"/>
    <n v="236"/>
    <n v="5"/>
    <n v="15"/>
    <m/>
    <s v="DR"/>
    <m/>
    <n v="265.89999999999998"/>
    <n v="0.88755171116961273"/>
    <n v="6.8875517111696123"/>
    <n v="26"/>
    <m/>
    <m/>
    <m/>
    <s v=""/>
    <m/>
  </r>
  <r>
    <s v="Exp4"/>
    <n v="401143"/>
    <n v="1143"/>
    <x v="2"/>
    <x v="7"/>
    <x v="1"/>
    <d v="2014-10-21T00:00:00"/>
    <s v="Full_8h"/>
    <m/>
    <m/>
    <n v="2"/>
    <n v="1"/>
    <x v="11"/>
    <n v="9"/>
    <n v="85"/>
    <n v="274"/>
    <n v="48"/>
    <n v="5"/>
    <n v="20"/>
    <m/>
    <s v="DR"/>
    <m/>
    <n v="257.25"/>
    <n v="0.18658892128279883"/>
    <n v="8.186588921282798"/>
    <n v="33"/>
    <m/>
    <m/>
    <m/>
    <s v=""/>
    <m/>
  </r>
  <r>
    <s v="Exp4"/>
    <n v="401143"/>
    <n v="1143"/>
    <x v="2"/>
    <x v="7"/>
    <x v="1"/>
    <d v="2014-10-21T00:00:00"/>
    <s v="Full_8h"/>
    <m/>
    <m/>
    <n v="3"/>
    <n v="1"/>
    <x v="15"/>
    <n v="8"/>
    <n v="95"/>
    <n v="302"/>
    <n v="204"/>
    <n v="5"/>
    <n v="13"/>
    <m/>
    <s v="V"/>
    <m/>
    <n v="279.3"/>
    <n v="0.73039742212674541"/>
    <n v="7.7303974221267451"/>
    <n v="25"/>
    <m/>
    <m/>
    <m/>
    <s v=""/>
    <m/>
  </r>
  <r>
    <s v="Exp4"/>
    <n v="401143"/>
    <n v="1143"/>
    <x v="2"/>
    <x v="7"/>
    <x v="1"/>
    <d v="2014-10-21T00:00:00"/>
    <s v="Full_8h"/>
    <m/>
    <m/>
    <n v="4"/>
    <n v="1"/>
    <x v="16"/>
    <n v="7"/>
    <n v="82"/>
    <n v="286"/>
    <n v="55"/>
    <n v="5"/>
    <n v="11"/>
    <m/>
    <s v="V"/>
    <m/>
    <n v="265.89999999999998"/>
    <n v="0.20684467845054533"/>
    <n v="6.2068446784505458"/>
    <n v="22"/>
    <m/>
    <m/>
    <m/>
    <s v=""/>
    <m/>
  </r>
  <r>
    <s v="Exp4"/>
    <n v="401136"/>
    <n v="1136"/>
    <x v="2"/>
    <x v="7"/>
    <x v="1"/>
    <d v="2014-10-28T00:00:00"/>
    <s v="Full_8h"/>
    <m/>
    <n v="1136"/>
    <n v="1"/>
    <n v="1"/>
    <x v="15"/>
    <n v="8"/>
    <n v="88"/>
    <m/>
    <n v="140"/>
    <n v="3"/>
    <n v="18"/>
    <n v="11"/>
    <s v="TS"/>
    <n v="1"/>
    <n v="279.3"/>
    <n v="0.50125313283208017"/>
    <n v="7.5012531328320797"/>
    <n v="28"/>
    <m/>
    <m/>
    <m/>
    <s v=""/>
    <m/>
  </r>
  <r>
    <s v="Exp4"/>
    <n v="401136"/>
    <n v="1136"/>
    <x v="2"/>
    <x v="7"/>
    <x v="1"/>
    <d v="2014-10-28T00:00:00"/>
    <s v="Full_8h"/>
    <m/>
    <m/>
    <n v="2"/>
    <n v="2"/>
    <x v="11"/>
    <n v="9"/>
    <n v="94"/>
    <n v="295"/>
    <n v="199"/>
    <n v="4"/>
    <n v="17"/>
    <m/>
    <s v="DR"/>
    <m/>
    <n v="257.25"/>
    <n v="0.77356656948493685"/>
    <n v="8.7735665694849363"/>
    <n v="29"/>
    <m/>
    <m/>
    <m/>
    <s v=""/>
    <m/>
  </r>
  <r>
    <s v="Exp4"/>
    <n v="401136"/>
    <n v="1136"/>
    <x v="2"/>
    <x v="7"/>
    <x v="1"/>
    <d v="2014-10-28T00:00:00"/>
    <s v="Full_8h"/>
    <m/>
    <m/>
    <n v="3"/>
    <n v="2"/>
    <x v="11"/>
    <n v="9"/>
    <n v="87"/>
    <n v="244"/>
    <n v="103"/>
    <n v="3"/>
    <n v="17"/>
    <n v="17"/>
    <s v="TS"/>
    <n v="2"/>
    <n v="257.25"/>
    <n v="0.40038872691933919"/>
    <n v="8.4003887269193385"/>
    <n v="28"/>
    <m/>
    <m/>
    <m/>
    <s v=""/>
    <m/>
  </r>
  <r>
    <s v="Exp4"/>
    <n v="401136"/>
    <n v="1136"/>
    <x v="2"/>
    <x v="7"/>
    <x v="1"/>
    <d v="2014-10-28T00:00:00"/>
    <s v="Full_8h"/>
    <m/>
    <m/>
    <n v="4"/>
    <n v="2"/>
    <x v="12"/>
    <n v="10"/>
    <n v="120"/>
    <n v="244"/>
    <n v="136"/>
    <n v="3"/>
    <n v="22"/>
    <n v="45"/>
    <s v="TS"/>
    <n v="2"/>
    <n v="207.25"/>
    <n v="0.65621230398069963"/>
    <n v="9.6562123039807002"/>
    <n v="34"/>
    <m/>
    <m/>
    <m/>
    <s v=""/>
    <m/>
  </r>
  <r>
    <s v="Exp4"/>
    <n v="401142"/>
    <n v="1142"/>
    <x v="2"/>
    <x v="7"/>
    <x v="1"/>
    <d v="2014-10-28T00:00:00"/>
    <s v="Full_8h"/>
    <m/>
    <n v="1142"/>
    <n v="1"/>
    <n v="2"/>
    <x v="11"/>
    <n v="9"/>
    <n v="103"/>
    <m/>
    <n v="137"/>
    <n v="3"/>
    <n v="21"/>
    <n v="10"/>
    <s v="TS"/>
    <n v="1"/>
    <n v="257.25"/>
    <n v="0.53255587949465499"/>
    <n v="8.5325558794946552"/>
    <n v="32"/>
    <m/>
    <m/>
    <m/>
    <s v=""/>
    <m/>
  </r>
  <r>
    <s v="Exp4"/>
    <n v="401142"/>
    <n v="1142"/>
    <x v="2"/>
    <x v="7"/>
    <x v="1"/>
    <d v="2014-10-28T00:00:00"/>
    <s v="Full_8h"/>
    <m/>
    <m/>
    <n v="2"/>
    <n v="2"/>
    <x v="15"/>
    <n v="8"/>
    <n v="101"/>
    <n v="298"/>
    <n v="119"/>
    <n v="3"/>
    <n v="18"/>
    <n v="10"/>
    <s v="TS"/>
    <n v="1"/>
    <n v="279.3"/>
    <n v="0.42606516290726815"/>
    <n v="7.4260651629072685"/>
    <n v="28"/>
    <m/>
    <m/>
    <m/>
    <s v=""/>
    <m/>
  </r>
  <r>
    <s v="Exp4"/>
    <n v="401142"/>
    <n v="1142"/>
    <x v="2"/>
    <x v="7"/>
    <x v="1"/>
    <d v="2014-10-28T00:00:00"/>
    <s v="Full_8h"/>
    <m/>
    <m/>
    <n v="3"/>
    <n v="1"/>
    <x v="12"/>
    <n v="10"/>
    <n v="102"/>
    <n v="319"/>
    <n v="86"/>
    <n v="4"/>
    <n v="18"/>
    <m/>
    <s v="DR"/>
    <m/>
    <n v="207.25"/>
    <n v="0.41495778045838361"/>
    <n v="9.4149577804583835"/>
    <n v="31"/>
    <m/>
    <m/>
    <m/>
    <s v=""/>
    <m/>
  </r>
  <r>
    <s v="Exp4"/>
    <n v="401142"/>
    <n v="1142"/>
    <x v="2"/>
    <x v="7"/>
    <x v="1"/>
    <d v="2014-10-28T00:00:00"/>
    <s v="Full_8h"/>
    <m/>
    <m/>
    <n v="4"/>
    <n v="1"/>
    <x v="11"/>
    <n v="9"/>
    <n v="110"/>
    <n v="303"/>
    <n v="248"/>
    <n v="3"/>
    <n v="21"/>
    <n v="19"/>
    <s v="TS"/>
    <n v="1"/>
    <n v="257.25"/>
    <n v="0.96404275996112732"/>
    <n v="8.9640427599611279"/>
    <n v="32"/>
    <m/>
    <m/>
    <m/>
    <s v=""/>
    <m/>
  </r>
  <r>
    <s v="Exp4"/>
    <n v="401158"/>
    <n v="1158"/>
    <x v="2"/>
    <x v="7"/>
    <x v="1"/>
    <d v="2014-10-28T00:00:00"/>
    <s v="Full_8h"/>
    <m/>
    <n v="1158"/>
    <n v="1"/>
    <n v="1"/>
    <x v="11"/>
    <n v="9"/>
    <n v="105"/>
    <m/>
    <n v="232"/>
    <n v="4"/>
    <n v="20"/>
    <n v="11"/>
    <s v="TS"/>
    <n v="1"/>
    <n v="257.25"/>
    <n v="0.90184645286686105"/>
    <n v="8.9018464528668613"/>
    <n v="32"/>
    <m/>
    <m/>
    <m/>
    <s v=""/>
    <m/>
  </r>
  <r>
    <s v="Exp4"/>
    <n v="401158"/>
    <n v="1158"/>
    <x v="2"/>
    <x v="7"/>
    <x v="1"/>
    <d v="2014-10-28T00:00:00"/>
    <s v="Full_8h"/>
    <m/>
    <m/>
    <n v="2"/>
    <n v="2"/>
    <x v="12"/>
    <n v="10"/>
    <n v="102"/>
    <n v="290"/>
    <n v="45"/>
    <n v="4"/>
    <n v="22"/>
    <n v="11"/>
    <s v="TS"/>
    <n v="1"/>
    <n v="207.25"/>
    <n v="0.21712907117008443"/>
    <n v="9.2171290711700848"/>
    <n v="35"/>
    <m/>
    <m/>
    <m/>
    <s v=""/>
    <m/>
  </r>
  <r>
    <s v="Exp4"/>
    <n v="401158"/>
    <n v="1158"/>
    <x v="2"/>
    <x v="7"/>
    <x v="1"/>
    <d v="2014-10-28T00:00:00"/>
    <s v="Full_8h"/>
    <m/>
    <m/>
    <n v="3"/>
    <n v="1"/>
    <x v="12"/>
    <n v="10"/>
    <n v="105"/>
    <n v="261"/>
    <n v="162"/>
    <n v="3"/>
    <n v="19"/>
    <n v="15"/>
    <s v="TS"/>
    <n v="1"/>
    <n v="207.25"/>
    <n v="0.78166465621230397"/>
    <n v="9.7816646562123033"/>
    <n v="31"/>
    <m/>
    <m/>
    <m/>
    <s v=""/>
    <m/>
  </r>
  <r>
    <s v="Exp4"/>
    <n v="401158"/>
    <n v="1158"/>
    <x v="2"/>
    <x v="7"/>
    <x v="1"/>
    <d v="2014-10-28T00:00:00"/>
    <s v="Full_8h"/>
    <m/>
    <m/>
    <n v="4"/>
    <n v="1"/>
    <x v="12"/>
    <n v="10"/>
    <n v="102"/>
    <n v="233"/>
    <n v="56"/>
    <n v="3"/>
    <n v="22"/>
    <n v="21"/>
    <s v="TS"/>
    <n v="2"/>
    <n v="207.25"/>
    <n v="0.27020506634499397"/>
    <n v="9.2702050663449942"/>
    <n v="34"/>
    <m/>
    <m/>
    <m/>
    <s v=""/>
    <m/>
  </r>
  <r>
    <s v="Exp4"/>
    <n v="401156"/>
    <n v="1156"/>
    <x v="2"/>
    <x v="7"/>
    <x v="1"/>
    <d v="2014-11-04T00:00:00"/>
    <s v="Full_8h"/>
    <m/>
    <n v="1156"/>
    <n v="1"/>
    <n v="2"/>
    <x v="12"/>
    <n v="10"/>
    <n v="125"/>
    <m/>
    <n v="230"/>
    <n v="4"/>
    <n v="23"/>
    <n v="10"/>
    <s v="TS"/>
    <n v="1"/>
    <n v="207.25"/>
    <n v="1.1097708082026538"/>
    <n v="10.109770808202654"/>
    <n v="36"/>
    <m/>
    <m/>
    <m/>
    <s v=""/>
    <m/>
  </r>
  <r>
    <s v="Exp4"/>
    <n v="401156"/>
    <n v="1156"/>
    <x v="2"/>
    <x v="7"/>
    <x v="1"/>
    <d v="2014-11-04T00:00:00"/>
    <s v="Full_8h"/>
    <m/>
    <m/>
    <n v="2"/>
    <n v="1"/>
    <x v="12"/>
    <n v="10"/>
    <n v="121"/>
    <n v="258"/>
    <n v="155"/>
    <n v="3"/>
    <n v="20"/>
    <n v="30"/>
    <s v="TS"/>
    <n v="2"/>
    <n v="207.25"/>
    <n v="0.74788902291917969"/>
    <n v="9.7478890229191801"/>
    <n v="32"/>
    <m/>
    <m/>
    <m/>
    <s v=""/>
    <m/>
  </r>
  <r>
    <s v="Exp4"/>
    <n v="401156"/>
    <n v="1156"/>
    <x v="2"/>
    <x v="7"/>
    <x v="1"/>
    <d v="2014-11-04T00:00:00"/>
    <s v="Full_8h"/>
    <m/>
    <m/>
    <n v="3"/>
    <n v="0"/>
    <x v="12"/>
    <n v="10"/>
    <n v="125"/>
    <n v="265"/>
    <n v="166"/>
    <n v="3"/>
    <n v="21"/>
    <n v="35"/>
    <s v="TS"/>
    <n v="2"/>
    <n v="207.25"/>
    <n v="0.80096501809408926"/>
    <n v="9.8009650180940895"/>
    <n v="33"/>
    <m/>
    <m/>
    <m/>
    <s v=""/>
    <m/>
  </r>
  <r>
    <s v="Exp4"/>
    <n v="401156"/>
    <n v="1156"/>
    <x v="2"/>
    <x v="7"/>
    <x v="1"/>
    <d v="2014-11-04T00:00:00"/>
    <s v="Full_8h"/>
    <m/>
    <m/>
    <n v="4"/>
    <n v="1"/>
    <x v="11"/>
    <n v="9"/>
    <n v="107"/>
    <n v="338"/>
    <n v="188"/>
    <n v="3"/>
    <n v="17"/>
    <n v="7"/>
    <s v="TS"/>
    <m/>
    <n v="257.25"/>
    <n v="0.73080660835762878"/>
    <n v="8.7308066083576286"/>
    <n v="28"/>
    <m/>
    <m/>
    <m/>
    <s v=""/>
    <m/>
  </r>
  <r>
    <s v="Exp4"/>
    <n v="401157"/>
    <n v="1157"/>
    <x v="2"/>
    <x v="7"/>
    <x v="1"/>
    <d v="2014-11-04T00:00:00"/>
    <s v="Full_8h"/>
    <m/>
    <n v="1157"/>
    <n v="1"/>
    <n v="3"/>
    <x v="12"/>
    <n v="10"/>
    <n v="118"/>
    <m/>
    <n v="160"/>
    <n v="2"/>
    <n v="21"/>
    <n v="40"/>
    <s v="TS"/>
    <n v="2"/>
    <n v="207.25"/>
    <n v="0.77201447527141132"/>
    <n v="9.772014475271412"/>
    <n v="32"/>
    <m/>
    <m/>
    <m/>
    <s v=""/>
    <m/>
  </r>
  <r>
    <s v="Exp4"/>
    <n v="401157"/>
    <n v="1157"/>
    <x v="2"/>
    <x v="7"/>
    <x v="1"/>
    <d v="2014-11-04T00:00:00"/>
    <s v="Full_8h"/>
    <m/>
    <m/>
    <n v="2"/>
    <n v="3"/>
    <x v="6"/>
    <n v="11"/>
    <n v="113"/>
    <n v="201"/>
    <n v="88"/>
    <n v="2"/>
    <n v="24"/>
    <n v="24"/>
    <s v="TS"/>
    <n v="3"/>
    <n v="207.25"/>
    <n v="0.42460796139927626"/>
    <n v="10.424607961399277"/>
    <n v="36"/>
    <m/>
    <m/>
    <m/>
    <s v=""/>
    <m/>
  </r>
  <r>
    <s v="Exp4"/>
    <n v="401157"/>
    <n v="1157"/>
    <x v="2"/>
    <x v="7"/>
    <x v="1"/>
    <d v="2014-11-04T00:00:00"/>
    <s v="Full_8h"/>
    <m/>
    <m/>
    <n v="3"/>
    <n v="2"/>
    <x v="6"/>
    <n v="11"/>
    <n v="123"/>
    <n v="196"/>
    <n v="105"/>
    <n v="2"/>
    <n v="22"/>
    <n v="35"/>
    <s v="TS"/>
    <n v="3"/>
    <n v="207.25"/>
    <n v="0.50663449939686367"/>
    <n v="10.506634499396863"/>
    <n v="34"/>
    <m/>
    <m/>
    <m/>
    <s v=""/>
    <m/>
  </r>
  <r>
    <s v="Exp4"/>
    <n v="401157"/>
    <n v="1157"/>
    <x v="2"/>
    <x v="7"/>
    <x v="1"/>
    <d v="2014-11-04T00:00:00"/>
    <s v="Full_8h"/>
    <m/>
    <m/>
    <n v="4"/>
    <n v="1"/>
    <x v="11"/>
    <n v="10"/>
    <n v="91"/>
    <n v="291"/>
    <n v="210"/>
    <n v="4"/>
    <n v="19"/>
    <n v="12"/>
    <s v="TS"/>
    <n v="2"/>
    <n v="257.25"/>
    <n v="0.81632653061224492"/>
    <n v="8.816326530612244"/>
    <n v="31"/>
    <m/>
    <m/>
    <m/>
    <s v=""/>
    <m/>
  </r>
  <r>
    <s v="Exp4"/>
    <n v="401160"/>
    <n v="1160"/>
    <x v="2"/>
    <x v="7"/>
    <x v="1"/>
    <d v="2014-11-04T00:00:00"/>
    <s v="Full_8h"/>
    <m/>
    <n v="1160"/>
    <n v="1"/>
    <n v="2"/>
    <x v="12"/>
    <n v="10"/>
    <n v="117"/>
    <m/>
    <n v="66"/>
    <n v="2"/>
    <n v="23"/>
    <n v="29"/>
    <s v="TS"/>
    <n v="3"/>
    <n v="207.25"/>
    <n v="0.31845597104945716"/>
    <n v="9.3184559710494579"/>
    <n v="34"/>
    <m/>
    <m/>
    <m/>
    <s v=""/>
    <m/>
  </r>
  <r>
    <s v="Exp4"/>
    <n v="401160"/>
    <n v="1160"/>
    <x v="2"/>
    <x v="7"/>
    <x v="1"/>
    <d v="2014-11-04T00:00:00"/>
    <s v="Full_8h"/>
    <m/>
    <m/>
    <n v="2"/>
    <n v="2"/>
    <x v="11"/>
    <n v="9"/>
    <n v="130"/>
    <n v="270"/>
    <n v="220"/>
    <n v="3"/>
    <n v="23"/>
    <n v="42"/>
    <s v="TS"/>
    <n v="2"/>
    <n v="257.25"/>
    <n v="0.85519922254616132"/>
    <n v="8.8551992225461618"/>
    <n v="34"/>
    <m/>
    <m/>
    <m/>
    <s v=""/>
    <m/>
  </r>
  <r>
    <s v="Exp4"/>
    <n v="401160"/>
    <n v="1160"/>
    <x v="2"/>
    <x v="7"/>
    <x v="1"/>
    <d v="2014-11-04T00:00:00"/>
    <s v="Full_8h"/>
    <m/>
    <m/>
    <n v="3"/>
    <n v="0"/>
    <x v="12"/>
    <n v="10"/>
    <n v="180"/>
    <n v="188"/>
    <n v="34"/>
    <n v="2"/>
    <n v="21"/>
    <n v="84"/>
    <s v="TS"/>
    <n v="3"/>
    <n v="207.25"/>
    <n v="0.16405307599517491"/>
    <n v="9.1640530759951755"/>
    <n v="32"/>
    <m/>
    <m/>
    <m/>
    <s v=""/>
    <m/>
  </r>
  <r>
    <s v="Exp4"/>
    <n v="401160"/>
    <n v="1160"/>
    <x v="2"/>
    <x v="7"/>
    <x v="1"/>
    <d v="2014-11-04T00:00:00"/>
    <s v="Full_8h"/>
    <m/>
    <m/>
    <n v="4"/>
    <n v="0"/>
    <x v="11"/>
    <n v="9"/>
    <n v="106"/>
    <n v="277"/>
    <n v="83"/>
    <n v="5"/>
    <n v="17"/>
    <m/>
    <s v="DR"/>
    <m/>
    <n v="257.25"/>
    <n v="0.32264334305150633"/>
    <n v="8.3226433430515065"/>
    <n v="30"/>
    <m/>
    <m/>
    <m/>
    <s v=""/>
    <m/>
  </r>
  <r>
    <s v="Exp4"/>
    <n v="401121"/>
    <n v="1121"/>
    <x v="2"/>
    <x v="7"/>
    <x v="1"/>
    <d v="2014-12-01T00:00:00"/>
    <s v="Full_8h"/>
    <d v="2014-12-01T00:00:00"/>
    <n v="1121"/>
    <n v="1"/>
    <m/>
    <x v="7"/>
    <m/>
    <n v="325"/>
    <m/>
    <m/>
    <m/>
    <n v="20"/>
    <m/>
    <m/>
    <n v="3"/>
    <n v="207.25"/>
    <n v="0"/>
    <n v="11"/>
    <n v="31"/>
    <m/>
    <m/>
    <m/>
    <s v="FLN"/>
    <m/>
  </r>
  <r>
    <s v="Exp4"/>
    <n v="401121"/>
    <n v="1121"/>
    <x v="2"/>
    <x v="7"/>
    <x v="1"/>
    <d v="2014-12-01T00:00:00"/>
    <s v="Full_8h"/>
    <m/>
    <m/>
    <n v="2"/>
    <m/>
    <x v="7"/>
    <m/>
    <n v="347"/>
    <m/>
    <m/>
    <m/>
    <n v="20"/>
    <m/>
    <m/>
    <n v="4"/>
    <n v="207.25"/>
    <n v="0"/>
    <n v="11"/>
    <n v="31"/>
    <m/>
    <m/>
    <m/>
    <s v="FLN"/>
    <m/>
  </r>
  <r>
    <s v="Exp4"/>
    <n v="401121"/>
    <n v="1121"/>
    <x v="2"/>
    <x v="7"/>
    <x v="1"/>
    <d v="2014-12-01T00:00:00"/>
    <s v="Full_8h"/>
    <m/>
    <m/>
    <n v="3"/>
    <m/>
    <x v="6"/>
    <m/>
    <n v="335"/>
    <m/>
    <m/>
    <m/>
    <n v="19"/>
    <m/>
    <m/>
    <n v="3"/>
    <n v="207.25"/>
    <n v="0"/>
    <n v="10"/>
    <n v="29"/>
    <m/>
    <m/>
    <m/>
    <s v="FLN"/>
    <m/>
  </r>
  <r>
    <s v="Exp4"/>
    <n v="401121"/>
    <n v="1121"/>
    <x v="2"/>
    <x v="7"/>
    <x v="1"/>
    <d v="2014-12-01T00:00:00"/>
    <s v="Full_8h"/>
    <m/>
    <m/>
    <n v="4"/>
    <m/>
    <x v="6"/>
    <m/>
    <n v="320"/>
    <m/>
    <m/>
    <m/>
    <m/>
    <m/>
    <m/>
    <n v="3"/>
    <n v="207.25"/>
    <n v="0"/>
    <n v="10"/>
    <s v=""/>
    <m/>
    <m/>
    <m/>
    <s v="FLN"/>
    <m/>
  </r>
  <r>
    <s v="Exp4"/>
    <n v="401124"/>
    <n v="1124"/>
    <x v="2"/>
    <x v="7"/>
    <x v="1"/>
    <d v="2014-12-01T00:00:00"/>
    <s v="Full_8h"/>
    <m/>
    <n v="1124"/>
    <n v="1"/>
    <m/>
    <x v="6"/>
    <m/>
    <n v="355"/>
    <m/>
    <m/>
    <m/>
    <n v="20"/>
    <m/>
    <m/>
    <n v="4"/>
    <n v="207.25"/>
    <n v="0"/>
    <n v="10"/>
    <n v="30"/>
    <m/>
    <m/>
    <m/>
    <s v="FLN"/>
    <m/>
  </r>
  <r>
    <s v="Exp4"/>
    <n v="401124"/>
    <n v="1124"/>
    <x v="2"/>
    <x v="7"/>
    <x v="1"/>
    <d v="2014-12-01T00:00:00"/>
    <s v="Full_8h"/>
    <m/>
    <m/>
    <n v="2"/>
    <m/>
    <x v="9"/>
    <m/>
    <n v="293"/>
    <m/>
    <m/>
    <m/>
    <n v="19"/>
    <m/>
    <m/>
    <n v="3"/>
    <n v="207.25"/>
    <n v="0"/>
    <n v="12"/>
    <n v="31"/>
    <m/>
    <m/>
    <m/>
    <s v="FLN"/>
    <m/>
  </r>
  <r>
    <s v="Exp4"/>
    <n v="401124"/>
    <n v="1124"/>
    <x v="2"/>
    <x v="7"/>
    <x v="1"/>
    <d v="2014-12-01T00:00:00"/>
    <s v="Full_8h"/>
    <m/>
    <m/>
    <n v="3"/>
    <m/>
    <x v="9"/>
    <m/>
    <n v="358"/>
    <m/>
    <m/>
    <m/>
    <n v="19"/>
    <m/>
    <m/>
    <n v="4"/>
    <n v="207.25"/>
    <n v="0"/>
    <n v="12"/>
    <n v="31"/>
    <m/>
    <m/>
    <m/>
    <s v="FLN"/>
    <m/>
  </r>
  <r>
    <s v="Exp4"/>
    <n v="401124"/>
    <n v="1124"/>
    <x v="2"/>
    <x v="7"/>
    <x v="1"/>
    <d v="2014-12-01T00:00:00"/>
    <s v="Full_8h"/>
    <m/>
    <m/>
    <n v="4"/>
    <m/>
    <x v="7"/>
    <m/>
    <n v="320"/>
    <m/>
    <m/>
    <m/>
    <n v="18"/>
    <m/>
    <m/>
    <n v="4"/>
    <n v="207.25"/>
    <n v="0"/>
    <n v="11"/>
    <n v="29"/>
    <m/>
    <m/>
    <m/>
    <s v="FLN"/>
    <m/>
  </r>
  <r>
    <s v="Exp4"/>
    <n v="401125"/>
    <n v="1125"/>
    <x v="2"/>
    <x v="7"/>
    <x v="1"/>
    <d v="2014-12-01T00:00:00"/>
    <s v="Full_8h"/>
    <m/>
    <n v="1125"/>
    <n v="1"/>
    <m/>
    <x v="9"/>
    <m/>
    <n v="350"/>
    <m/>
    <m/>
    <m/>
    <n v="23"/>
    <m/>
    <m/>
    <n v="4"/>
    <n v="207.25"/>
    <n v="0"/>
    <n v="12"/>
    <n v="35"/>
    <m/>
    <m/>
    <m/>
    <s v="FLN"/>
    <m/>
  </r>
  <r>
    <s v="Exp4"/>
    <n v="401125"/>
    <n v="1125"/>
    <x v="2"/>
    <x v="7"/>
    <x v="1"/>
    <d v="2014-12-01T00:00:00"/>
    <s v="Full_8h"/>
    <m/>
    <m/>
    <n v="2"/>
    <m/>
    <x v="9"/>
    <m/>
    <n v="375"/>
    <m/>
    <m/>
    <m/>
    <n v="21"/>
    <m/>
    <m/>
    <n v="4"/>
    <n v="207.25"/>
    <n v="0"/>
    <n v="12"/>
    <n v="33"/>
    <m/>
    <m/>
    <m/>
    <s v="FLN"/>
    <m/>
  </r>
  <r>
    <s v="Exp4"/>
    <n v="401125"/>
    <n v="1125"/>
    <x v="2"/>
    <x v="7"/>
    <x v="1"/>
    <d v="2014-12-01T00:00:00"/>
    <s v="Full_8h"/>
    <m/>
    <m/>
    <n v="3"/>
    <m/>
    <x v="9"/>
    <m/>
    <n v="370"/>
    <m/>
    <m/>
    <m/>
    <n v="24"/>
    <m/>
    <m/>
    <n v="4"/>
    <n v="207.25"/>
    <n v="0"/>
    <n v="12"/>
    <n v="36"/>
    <m/>
    <m/>
    <m/>
    <s v="FLN"/>
    <m/>
  </r>
  <r>
    <s v="Exp4"/>
    <n v="401125"/>
    <n v="1125"/>
    <x v="2"/>
    <x v="7"/>
    <x v="1"/>
    <d v="2014-12-01T00:00:00"/>
    <s v="Full_8h"/>
    <m/>
    <m/>
    <n v="4"/>
    <m/>
    <x v="9"/>
    <m/>
    <n v="290"/>
    <m/>
    <m/>
    <m/>
    <m/>
    <m/>
    <m/>
    <n v="4"/>
    <n v="207.25"/>
    <n v="0"/>
    <n v="12"/>
    <s v=""/>
    <m/>
    <m/>
    <m/>
    <s v="FLN"/>
    <m/>
  </r>
  <r>
    <s v="Exp4"/>
    <n v="401126"/>
    <n v="1126"/>
    <x v="2"/>
    <x v="7"/>
    <x v="1"/>
    <d v="2014-12-01T00:00:00"/>
    <s v="Full_8h"/>
    <m/>
    <n v="1126"/>
    <n v="1"/>
    <m/>
    <x v="7"/>
    <m/>
    <n v="360"/>
    <m/>
    <m/>
    <m/>
    <n v="21"/>
    <m/>
    <m/>
    <n v="4"/>
    <n v="207.25"/>
    <n v="0"/>
    <n v="11"/>
    <n v="32"/>
    <m/>
    <m/>
    <m/>
    <s v="FLN"/>
    <m/>
  </r>
  <r>
    <s v="Exp4"/>
    <n v="401126"/>
    <n v="1126"/>
    <x v="2"/>
    <x v="7"/>
    <x v="1"/>
    <d v="2014-12-01T00:00:00"/>
    <s v="Full_8h"/>
    <m/>
    <m/>
    <n v="2"/>
    <m/>
    <x v="7"/>
    <m/>
    <n v="405"/>
    <m/>
    <m/>
    <m/>
    <n v="19"/>
    <m/>
    <m/>
    <n v="4"/>
    <n v="207.25"/>
    <n v="0"/>
    <n v="11"/>
    <n v="30"/>
    <m/>
    <m/>
    <m/>
    <s v="FLN"/>
    <m/>
  </r>
  <r>
    <s v="Exp4"/>
    <n v="401126"/>
    <n v="1126"/>
    <x v="2"/>
    <x v="7"/>
    <x v="1"/>
    <d v="2014-12-01T00:00:00"/>
    <s v="Full_8h"/>
    <m/>
    <m/>
    <n v="3"/>
    <m/>
    <x v="7"/>
    <m/>
    <n v="387"/>
    <m/>
    <m/>
    <m/>
    <n v="20"/>
    <m/>
    <m/>
    <n v="4"/>
    <n v="207.25"/>
    <n v="0"/>
    <n v="11"/>
    <n v="31"/>
    <m/>
    <m/>
    <m/>
    <s v="FLN"/>
    <m/>
  </r>
  <r>
    <s v="Exp4"/>
    <n v="401126"/>
    <n v="1126"/>
    <x v="2"/>
    <x v="7"/>
    <x v="1"/>
    <d v="2014-12-01T00:00:00"/>
    <s v="Full_8h"/>
    <m/>
    <m/>
    <n v="4"/>
    <m/>
    <x v="6"/>
    <m/>
    <n v="350"/>
    <m/>
    <m/>
    <m/>
    <n v="20"/>
    <m/>
    <m/>
    <n v="3"/>
    <n v="207.25"/>
    <n v="0"/>
    <n v="10"/>
    <n v="30"/>
    <m/>
    <m/>
    <m/>
    <s v="FLN"/>
    <m/>
  </r>
  <r>
    <s v="Exp4"/>
    <n v="401128"/>
    <n v="1128"/>
    <x v="2"/>
    <x v="7"/>
    <x v="1"/>
    <d v="2014-12-01T00:00:00"/>
    <s v="Full_8h"/>
    <m/>
    <n v="1128"/>
    <n v="1"/>
    <m/>
    <x v="7"/>
    <m/>
    <n v="390"/>
    <m/>
    <m/>
    <m/>
    <n v="24"/>
    <m/>
    <m/>
    <n v="4"/>
    <n v="207.25"/>
    <n v="0"/>
    <n v="11"/>
    <n v="35"/>
    <m/>
    <m/>
    <m/>
    <s v="FLN"/>
    <m/>
  </r>
  <r>
    <s v="Exp4"/>
    <n v="401128"/>
    <n v="1128"/>
    <x v="2"/>
    <x v="7"/>
    <x v="1"/>
    <d v="2014-12-01T00:00:00"/>
    <s v="Full_8h"/>
    <m/>
    <m/>
    <n v="2"/>
    <m/>
    <x v="7"/>
    <m/>
    <n v="405"/>
    <m/>
    <m/>
    <m/>
    <n v="23"/>
    <m/>
    <m/>
    <n v="4"/>
    <n v="207.25"/>
    <n v="0"/>
    <n v="11"/>
    <n v="34"/>
    <m/>
    <m/>
    <m/>
    <s v="FLN"/>
    <m/>
  </r>
  <r>
    <s v="Exp4"/>
    <n v="401128"/>
    <n v="1128"/>
    <x v="2"/>
    <x v="7"/>
    <x v="1"/>
    <d v="2014-12-01T00:00:00"/>
    <s v="Full_8h"/>
    <m/>
    <m/>
    <n v="3"/>
    <m/>
    <x v="7"/>
    <m/>
    <n v="320"/>
    <m/>
    <m/>
    <m/>
    <n v="19"/>
    <m/>
    <m/>
    <n v="4"/>
    <n v="207.25"/>
    <n v="0"/>
    <n v="11"/>
    <n v="30"/>
    <m/>
    <m/>
    <m/>
    <s v="FLN"/>
    <m/>
  </r>
  <r>
    <s v="Exp4"/>
    <n v="401128"/>
    <n v="1128"/>
    <x v="2"/>
    <x v="7"/>
    <x v="1"/>
    <d v="2014-12-01T00:00:00"/>
    <s v="Full_8h"/>
    <m/>
    <m/>
    <n v="4"/>
    <m/>
    <x v="7"/>
    <m/>
    <n v="276"/>
    <m/>
    <m/>
    <m/>
    <m/>
    <m/>
    <m/>
    <n v="3"/>
    <n v="207.25"/>
    <n v="0"/>
    <n v="11"/>
    <s v=""/>
    <m/>
    <m/>
    <m/>
    <s v="FLN"/>
    <m/>
  </r>
  <r>
    <s v="Exp4"/>
    <n v="401137"/>
    <n v="1137"/>
    <x v="2"/>
    <x v="7"/>
    <x v="1"/>
    <d v="2014-12-01T00:00:00"/>
    <s v="Full_8h"/>
    <m/>
    <n v="1137"/>
    <n v="1"/>
    <m/>
    <x v="7"/>
    <m/>
    <n v="355"/>
    <m/>
    <m/>
    <m/>
    <n v="20"/>
    <m/>
    <m/>
    <n v="4"/>
    <n v="207.25"/>
    <n v="0"/>
    <n v="11"/>
    <n v="31"/>
    <m/>
    <m/>
    <m/>
    <s v="FLN"/>
    <m/>
  </r>
  <r>
    <s v="Exp4"/>
    <n v="401137"/>
    <n v="1137"/>
    <x v="2"/>
    <x v="7"/>
    <x v="1"/>
    <d v="2014-12-01T00:00:00"/>
    <s v="Full_8h"/>
    <m/>
    <m/>
    <n v="2"/>
    <m/>
    <x v="6"/>
    <m/>
    <n v="375"/>
    <m/>
    <m/>
    <m/>
    <n v="22"/>
    <m/>
    <m/>
    <n v="4"/>
    <n v="207.25"/>
    <n v="0"/>
    <n v="10"/>
    <n v="32"/>
    <m/>
    <m/>
    <m/>
    <s v="FLN"/>
    <m/>
  </r>
  <r>
    <s v="Exp4"/>
    <n v="401137"/>
    <n v="1137"/>
    <x v="2"/>
    <x v="7"/>
    <x v="1"/>
    <d v="2014-12-01T00:00:00"/>
    <s v="Full_8h"/>
    <m/>
    <m/>
    <n v="3"/>
    <m/>
    <x v="7"/>
    <m/>
    <n v="350"/>
    <m/>
    <m/>
    <m/>
    <n v="20"/>
    <m/>
    <m/>
    <n v="4"/>
    <n v="207.25"/>
    <n v="0"/>
    <n v="11"/>
    <n v="31"/>
    <m/>
    <m/>
    <m/>
    <s v="FLN"/>
    <m/>
  </r>
  <r>
    <s v="Exp4"/>
    <n v="401137"/>
    <n v="1137"/>
    <x v="2"/>
    <x v="7"/>
    <x v="1"/>
    <d v="2014-12-01T00:00:00"/>
    <s v="Full_8h"/>
    <m/>
    <m/>
    <n v="4"/>
    <m/>
    <x v="7"/>
    <m/>
    <n v="260"/>
    <m/>
    <m/>
    <m/>
    <n v="16"/>
    <m/>
    <m/>
    <n v="3"/>
    <n v="207.25"/>
    <n v="0"/>
    <n v="11"/>
    <n v="27"/>
    <m/>
    <m/>
    <m/>
    <s v="FLN"/>
    <m/>
  </r>
  <r>
    <s v="Exp4"/>
    <n v="401161"/>
    <n v="1161"/>
    <x v="2"/>
    <x v="7"/>
    <x v="1"/>
    <d v="2014-12-01T00:00:00"/>
    <s v="Full_8h"/>
    <m/>
    <n v="1161"/>
    <n v="1"/>
    <m/>
    <x v="7"/>
    <m/>
    <n v="390"/>
    <m/>
    <m/>
    <m/>
    <n v="19"/>
    <m/>
    <m/>
    <n v="4"/>
    <n v="207.25"/>
    <n v="0"/>
    <n v="11"/>
    <n v="30"/>
    <m/>
    <m/>
    <m/>
    <s v="FLN"/>
    <m/>
  </r>
  <r>
    <s v="Exp4"/>
    <n v="401161"/>
    <n v="1161"/>
    <x v="2"/>
    <x v="7"/>
    <x v="1"/>
    <d v="2014-12-01T00:00:00"/>
    <s v="Full_8h"/>
    <m/>
    <m/>
    <n v="2"/>
    <m/>
    <x v="9"/>
    <m/>
    <n v="333"/>
    <m/>
    <m/>
    <m/>
    <m/>
    <m/>
    <m/>
    <n v="4"/>
    <n v="207.25"/>
    <n v="0"/>
    <n v="12"/>
    <s v=""/>
    <m/>
    <m/>
    <m/>
    <s v="FLN"/>
    <m/>
  </r>
  <r>
    <s v="Exp4"/>
    <n v="401161"/>
    <n v="1161"/>
    <x v="2"/>
    <x v="7"/>
    <x v="1"/>
    <d v="2014-12-01T00:00:00"/>
    <s v="Full_8h"/>
    <m/>
    <m/>
    <n v="3"/>
    <m/>
    <x v="4"/>
    <m/>
    <n v="293"/>
    <m/>
    <m/>
    <m/>
    <m/>
    <m/>
    <m/>
    <n v="3"/>
    <n v="207.25"/>
    <n v="0"/>
    <n v="14"/>
    <s v=""/>
    <m/>
    <m/>
    <m/>
    <s v="FLN"/>
    <m/>
  </r>
  <r>
    <s v="Exp4"/>
    <n v="401161"/>
    <n v="1161"/>
    <x v="2"/>
    <x v="7"/>
    <x v="1"/>
    <d v="2014-12-01T00:00:00"/>
    <s v="Full_8h"/>
    <m/>
    <m/>
    <n v="4"/>
    <m/>
    <x v="2"/>
    <m/>
    <n v="215"/>
    <m/>
    <m/>
    <m/>
    <m/>
    <m/>
    <m/>
    <n v="3"/>
    <n v="207.25"/>
    <n v="0"/>
    <n v="13"/>
    <s v=""/>
    <m/>
    <m/>
    <m/>
    <s v="FLN"/>
    <m/>
  </r>
  <r>
    <s v="Exp4"/>
    <n v="401164"/>
    <n v="1164"/>
    <x v="2"/>
    <x v="7"/>
    <x v="1"/>
    <d v="2014-12-01T00:00:00"/>
    <s v="Full_8h"/>
    <m/>
    <n v="1164"/>
    <n v="1"/>
    <m/>
    <x v="7"/>
    <m/>
    <n v="355"/>
    <m/>
    <m/>
    <m/>
    <n v="17"/>
    <m/>
    <m/>
    <n v="4"/>
    <n v="207.25"/>
    <n v="0"/>
    <n v="11"/>
    <n v="28"/>
    <m/>
    <m/>
    <m/>
    <s v="FLN"/>
    <m/>
  </r>
  <r>
    <s v="Exp4"/>
    <n v="401164"/>
    <n v="1164"/>
    <x v="2"/>
    <x v="7"/>
    <x v="1"/>
    <d v="2014-12-01T00:00:00"/>
    <s v="Full_8h"/>
    <m/>
    <m/>
    <n v="2"/>
    <m/>
    <x v="7"/>
    <m/>
    <n v="360"/>
    <m/>
    <m/>
    <m/>
    <n v="20"/>
    <m/>
    <m/>
    <n v="4"/>
    <n v="207.25"/>
    <n v="0"/>
    <n v="11"/>
    <n v="31"/>
    <m/>
    <m/>
    <m/>
    <s v="FLN"/>
    <m/>
  </r>
  <r>
    <s v="Exp4"/>
    <n v="401164"/>
    <n v="1164"/>
    <x v="2"/>
    <x v="7"/>
    <x v="1"/>
    <d v="2014-12-01T00:00:00"/>
    <s v="Full_8h"/>
    <m/>
    <m/>
    <n v="3"/>
    <m/>
    <x v="7"/>
    <m/>
    <n v="334"/>
    <m/>
    <m/>
    <m/>
    <n v="19"/>
    <m/>
    <m/>
    <n v="4"/>
    <n v="207.25"/>
    <n v="0"/>
    <n v="11"/>
    <n v="30"/>
    <m/>
    <m/>
    <m/>
    <s v="FLN"/>
    <m/>
  </r>
  <r>
    <s v="Exp4"/>
    <n v="401164"/>
    <n v="1164"/>
    <x v="2"/>
    <x v="7"/>
    <x v="1"/>
    <d v="2014-12-01T00:00:00"/>
    <s v="Full_8h"/>
    <m/>
    <m/>
    <n v="4"/>
    <m/>
    <x v="9"/>
    <m/>
    <n v="260"/>
    <m/>
    <m/>
    <m/>
    <m/>
    <m/>
    <m/>
    <n v="3"/>
    <n v="207.25"/>
    <n v="0"/>
    <n v="12"/>
    <s v=""/>
    <m/>
    <m/>
    <m/>
    <s v="FLN"/>
    <m/>
  </r>
  <r>
    <s v="Exp4"/>
    <n v="401127"/>
    <n v="1127"/>
    <x v="2"/>
    <x v="7"/>
    <x v="1"/>
    <d v="2014-12-11T00:00:00"/>
    <s v="Full_8h"/>
    <m/>
    <s v="Amarok 1127"/>
    <n v="1"/>
    <m/>
    <x v="9"/>
    <m/>
    <n v="336"/>
    <m/>
    <m/>
    <m/>
    <n v="25"/>
    <m/>
    <m/>
    <n v="3"/>
    <n v="207.25"/>
    <n v="0"/>
    <n v="12"/>
    <n v="37"/>
    <m/>
    <m/>
    <m/>
    <s v="FLN"/>
    <m/>
  </r>
  <r>
    <s v="Exp4"/>
    <n v="401127"/>
    <n v="1127"/>
    <x v="2"/>
    <x v="7"/>
    <x v="1"/>
    <d v="2014-12-11T00:00:00"/>
    <s v="Full_8h"/>
    <m/>
    <m/>
    <n v="2"/>
    <m/>
    <x v="9"/>
    <m/>
    <n v="298"/>
    <m/>
    <m/>
    <m/>
    <n v="24"/>
    <m/>
    <m/>
    <n v="3"/>
    <n v="207.25"/>
    <n v="0"/>
    <n v="12"/>
    <n v="36"/>
    <m/>
    <m/>
    <m/>
    <s v="FLN"/>
    <m/>
  </r>
  <r>
    <s v="Exp4"/>
    <n v="401127"/>
    <n v="1127"/>
    <x v="2"/>
    <x v="7"/>
    <x v="1"/>
    <d v="2014-12-11T00:00:00"/>
    <s v="Full_8h"/>
    <m/>
    <m/>
    <n v="3"/>
    <m/>
    <x v="2"/>
    <m/>
    <n v="365"/>
    <m/>
    <m/>
    <m/>
    <m/>
    <m/>
    <m/>
    <n v="4"/>
    <n v="207.25"/>
    <n v="0"/>
    <n v="13"/>
    <s v=""/>
    <m/>
    <m/>
    <m/>
    <s v="FLN"/>
    <m/>
  </r>
  <r>
    <s v="Exp4"/>
    <n v="401059"/>
    <n v="1059"/>
    <x v="2"/>
    <x v="7"/>
    <x v="10"/>
    <d v="2014-09-23T00:00:00"/>
    <s v="Full_8h"/>
    <m/>
    <n v="1059"/>
    <n v="1"/>
    <n v="0"/>
    <x v="17"/>
    <n v="3"/>
    <n v="37"/>
    <m/>
    <n v="52"/>
    <n v="3"/>
    <n v="2"/>
    <m/>
    <s v="V"/>
    <m/>
    <n v="64.5"/>
    <n v="0.80620155038759689"/>
    <n v="2.806201550387597"/>
    <n v="7"/>
    <m/>
    <m/>
    <m/>
    <s v=""/>
    <m/>
  </r>
  <r>
    <s v="Exp4"/>
    <n v="401059"/>
    <n v="1059"/>
    <x v="2"/>
    <x v="7"/>
    <x v="10"/>
    <d v="2014-09-23T00:00:00"/>
    <s v="Full_8h"/>
    <m/>
    <m/>
    <n v="2"/>
    <n v="0"/>
    <x v="17"/>
    <n v="3"/>
    <n v="44"/>
    <n v="127"/>
    <n v="47"/>
    <n v="2"/>
    <n v="3"/>
    <m/>
    <s v="V"/>
    <m/>
    <n v="64.5"/>
    <n v="0.72868217054263562"/>
    <n v="2.7286821705426356"/>
    <n v="7"/>
    <m/>
    <m/>
    <m/>
    <s v=""/>
    <m/>
  </r>
  <r>
    <s v="Exp4"/>
    <n v="401059"/>
    <n v="1059"/>
    <x v="2"/>
    <x v="7"/>
    <x v="10"/>
    <d v="2014-09-23T00:00:00"/>
    <s v="Full_8h"/>
    <m/>
    <m/>
    <n v="3"/>
    <n v="0"/>
    <x v="17"/>
    <n v="3"/>
    <n v="37"/>
    <n v="104"/>
    <n v="24"/>
    <n v="3"/>
    <n v="3"/>
    <m/>
    <s v="V"/>
    <m/>
    <n v="64.5"/>
    <n v="0.37209302325581395"/>
    <n v="2.3720930232558137"/>
    <n v="8"/>
    <m/>
    <m/>
    <m/>
    <s v=""/>
    <m/>
  </r>
  <r>
    <s v="Exp4"/>
    <n v="401059"/>
    <n v="1059"/>
    <x v="2"/>
    <x v="7"/>
    <x v="10"/>
    <d v="2014-09-23T00:00:00"/>
    <s v="Full_8h"/>
    <m/>
    <m/>
    <n v="4"/>
    <n v="0"/>
    <x v="21"/>
    <n v="2"/>
    <n v="36"/>
    <n v="40"/>
    <n v="88"/>
    <n v="3"/>
    <n v="2"/>
    <m/>
    <s v="V"/>
    <m/>
    <n v="160"/>
    <n v="0.55000000000000004"/>
    <n v="1.55"/>
    <n v="6"/>
    <m/>
    <m/>
    <m/>
    <s v=""/>
    <m/>
  </r>
  <r>
    <s v="Exp4"/>
    <n v="401064"/>
    <n v="1064"/>
    <x v="2"/>
    <x v="7"/>
    <x v="10"/>
    <d v="2014-09-23T00:00:00"/>
    <s v="Full_8h"/>
    <m/>
    <n v="1064"/>
    <n v="1"/>
    <n v="0"/>
    <x v="17"/>
    <n v="3"/>
    <n v="35"/>
    <m/>
    <n v="69"/>
    <n v="3"/>
    <n v="3"/>
    <m/>
    <s v="V"/>
    <m/>
    <n v="64.5"/>
    <n v="1.069767441860465"/>
    <n v="3.0697674418604652"/>
    <n v="8"/>
    <m/>
    <m/>
    <m/>
    <s v=""/>
    <m/>
  </r>
  <r>
    <s v="Exp4"/>
    <n v="401064"/>
    <n v="1064"/>
    <x v="2"/>
    <x v="7"/>
    <x v="10"/>
    <d v="2014-09-23T00:00:00"/>
    <s v="Full_8h"/>
    <m/>
    <m/>
    <n v="2"/>
    <n v="0"/>
    <x v="17"/>
    <n v="3"/>
    <n v="45"/>
    <n v="132"/>
    <n v="47"/>
    <n v="2"/>
    <n v="3"/>
    <m/>
    <s v="V"/>
    <m/>
    <n v="64.5"/>
    <n v="0.72868217054263562"/>
    <n v="2.7286821705426356"/>
    <n v="7"/>
    <m/>
    <m/>
    <m/>
    <s v=""/>
    <m/>
  </r>
  <r>
    <s v="Exp4"/>
    <n v="401064"/>
    <n v="1064"/>
    <x v="2"/>
    <x v="7"/>
    <x v="10"/>
    <d v="2014-09-23T00:00:00"/>
    <s v="Full_8h"/>
    <m/>
    <m/>
    <n v="3"/>
    <n v="0"/>
    <x v="21"/>
    <n v="2"/>
    <n v="64"/>
    <n v="65"/>
    <n v="93"/>
    <n v="3"/>
    <n v="2"/>
    <m/>
    <s v="V"/>
    <m/>
    <n v="160"/>
    <n v="0.58125000000000004"/>
    <n v="1.58125"/>
    <n v="6"/>
    <m/>
    <m/>
    <m/>
    <s v=""/>
    <m/>
  </r>
  <r>
    <s v="Exp4"/>
    <n v="401064"/>
    <n v="1064"/>
    <x v="2"/>
    <x v="7"/>
    <x v="10"/>
    <d v="2014-09-23T00:00:00"/>
    <s v="Full_8h"/>
    <m/>
    <m/>
    <n v="4"/>
    <n v="0"/>
    <x v="17"/>
    <n v="3"/>
    <n v="40"/>
    <n v="117"/>
    <n v="56"/>
    <n v="2"/>
    <n v="2"/>
    <m/>
    <s v="V"/>
    <m/>
    <n v="64.5"/>
    <n v="0.86821705426356588"/>
    <n v="2.8682170542635657"/>
    <n v="6"/>
    <m/>
    <m/>
    <m/>
    <s v=""/>
    <m/>
  </r>
  <r>
    <s v="Exp4"/>
    <n v="401069"/>
    <n v="1069"/>
    <x v="2"/>
    <x v="7"/>
    <x v="10"/>
    <d v="2014-09-23T00:00:00"/>
    <s v="Full_8h"/>
    <m/>
    <n v="1069"/>
    <n v="1"/>
    <n v="0"/>
    <x v="17"/>
    <n v="3"/>
    <n v="34"/>
    <m/>
    <n v="43"/>
    <n v="3"/>
    <n v="2"/>
    <m/>
    <s v="V"/>
    <m/>
    <n v="64.5"/>
    <n v="0.66666666666666663"/>
    <n v="2.6666666666666665"/>
    <n v="7"/>
    <m/>
    <m/>
    <m/>
    <s v=""/>
    <m/>
  </r>
  <r>
    <s v="Exp4"/>
    <n v="401069"/>
    <n v="1069"/>
    <x v="2"/>
    <x v="7"/>
    <x v="10"/>
    <d v="2014-09-23T00:00:00"/>
    <s v="Full_8h"/>
    <m/>
    <m/>
    <n v="2"/>
    <n v="0"/>
    <x v="17"/>
    <n v="3"/>
    <n v="41"/>
    <n v="98"/>
    <n v="55"/>
    <n v="3"/>
    <n v="2"/>
    <m/>
    <s v="V"/>
    <m/>
    <n v="64.5"/>
    <n v="0.8527131782945736"/>
    <n v="2.8527131782945734"/>
    <n v="7"/>
    <m/>
    <m/>
    <m/>
    <s v=""/>
    <m/>
  </r>
  <r>
    <s v="Exp4"/>
    <n v="401069"/>
    <n v="1069"/>
    <x v="2"/>
    <x v="7"/>
    <x v="10"/>
    <d v="2014-09-23T00:00:00"/>
    <s v="Full_8h"/>
    <m/>
    <m/>
    <n v="3"/>
    <n v="0"/>
    <x v="17"/>
    <n v="3"/>
    <n v="43"/>
    <n v="97"/>
    <n v="52"/>
    <n v="3"/>
    <n v="2"/>
    <m/>
    <s v="V"/>
    <m/>
    <n v="64.5"/>
    <n v="0.80620155038759689"/>
    <n v="2.806201550387597"/>
    <n v="7"/>
    <m/>
    <m/>
    <m/>
    <s v=""/>
    <m/>
  </r>
  <r>
    <s v="Exp4"/>
    <n v="401069"/>
    <n v="1069"/>
    <x v="2"/>
    <x v="7"/>
    <x v="10"/>
    <d v="2014-09-23T00:00:00"/>
    <s v="Full_8h"/>
    <m/>
    <m/>
    <n v="4"/>
    <n v="0"/>
    <x v="21"/>
    <n v="3"/>
    <n v="45"/>
    <n v="125"/>
    <n v="17"/>
    <n v="3"/>
    <n v="2"/>
    <m/>
    <s v="V"/>
    <m/>
    <n v="160"/>
    <n v="0.10625"/>
    <n v="1.10625"/>
    <n v="6"/>
    <m/>
    <m/>
    <m/>
    <s v=""/>
    <m/>
  </r>
  <r>
    <s v="Exp4"/>
    <n v="401060"/>
    <n v="1060"/>
    <x v="2"/>
    <x v="7"/>
    <x v="10"/>
    <d v="2014-09-30T00:00:00"/>
    <s v="Full_8h"/>
    <m/>
    <n v="1060"/>
    <n v="1"/>
    <n v="1"/>
    <x v="18"/>
    <n v="4"/>
    <n v="51"/>
    <m/>
    <n v="168"/>
    <n v="4"/>
    <n v="5"/>
    <m/>
    <s v="V"/>
    <m/>
    <n v="184.85714285714286"/>
    <n v="0.90880989180834615"/>
    <n v="3.908809891808346"/>
    <n v="12"/>
    <m/>
    <m/>
    <m/>
    <s v=""/>
    <m/>
  </r>
  <r>
    <s v="Exp4"/>
    <n v="401060"/>
    <n v="1060"/>
    <x v="2"/>
    <x v="7"/>
    <x v="10"/>
    <d v="2014-09-30T00:00:00"/>
    <s v="Full_8h"/>
    <m/>
    <m/>
    <n v="2"/>
    <n v="1"/>
    <x v="18"/>
    <n v="4"/>
    <n v="51"/>
    <n v="212"/>
    <n v="163"/>
    <n v="4"/>
    <n v="5"/>
    <m/>
    <s v="V"/>
    <m/>
    <n v="184.85714285714286"/>
    <n v="0.88176197836166925"/>
    <n v="3.881761978361669"/>
    <n v="12"/>
    <m/>
    <m/>
    <m/>
    <s v=""/>
    <m/>
  </r>
  <r>
    <s v="Exp4"/>
    <n v="401060"/>
    <n v="1060"/>
    <x v="2"/>
    <x v="7"/>
    <x v="10"/>
    <d v="2014-09-30T00:00:00"/>
    <s v="Full_8h"/>
    <m/>
    <m/>
    <n v="3"/>
    <n v="0"/>
    <x v="18"/>
    <n v="4"/>
    <n v="47"/>
    <n v="181"/>
    <n v="50"/>
    <n v="4"/>
    <n v="4"/>
    <m/>
    <s v="V"/>
    <m/>
    <n v="184.85714285714286"/>
    <n v="0.27047913446676969"/>
    <n v="3.2704791344667696"/>
    <n v="11"/>
    <m/>
    <m/>
    <m/>
    <s v=""/>
    <m/>
  </r>
  <r>
    <s v="Exp4"/>
    <n v="401060"/>
    <n v="1060"/>
    <x v="2"/>
    <x v="7"/>
    <x v="10"/>
    <d v="2014-09-30T00:00:00"/>
    <s v="Full_8h"/>
    <m/>
    <m/>
    <n v="4"/>
    <n v="0"/>
    <x v="18"/>
    <n v="4"/>
    <n v="58"/>
    <n v="252"/>
    <n v="46"/>
    <n v="4"/>
    <n v="4"/>
    <m/>
    <s v="V"/>
    <m/>
    <n v="184.85714285714286"/>
    <n v="0.24884080370942813"/>
    <n v="3.2488408037094283"/>
    <n v="11"/>
    <m/>
    <m/>
    <m/>
    <s v=""/>
    <m/>
  </r>
  <r>
    <s v="Exp4"/>
    <n v="401063"/>
    <n v="1063"/>
    <x v="2"/>
    <x v="7"/>
    <x v="10"/>
    <d v="2014-09-30T00:00:00"/>
    <s v="Full_8h"/>
    <m/>
    <n v="1063"/>
    <n v="1"/>
    <n v="0"/>
    <x v="18"/>
    <n v="4"/>
    <n v="51"/>
    <m/>
    <n v="66"/>
    <n v="4"/>
    <n v="3"/>
    <m/>
    <s v="V"/>
    <m/>
    <n v="184.85714285714286"/>
    <n v="0.35703245749613599"/>
    <n v="3.3570324574961359"/>
    <n v="10"/>
    <m/>
    <m/>
    <m/>
    <s v=""/>
    <m/>
  </r>
  <r>
    <s v="Exp4"/>
    <n v="401063"/>
    <n v="1063"/>
    <x v="2"/>
    <x v="7"/>
    <x v="10"/>
    <d v="2014-09-30T00:00:00"/>
    <s v="Full_8h"/>
    <m/>
    <m/>
    <n v="2"/>
    <n v="0"/>
    <x v="18"/>
    <n v="4"/>
    <n v="47"/>
    <n v="212"/>
    <n v="61"/>
    <n v="4"/>
    <n v="4"/>
    <m/>
    <s v="V"/>
    <m/>
    <n v="184.85714285714286"/>
    <n v="0.32998454404945904"/>
    <n v="3.3299845440494589"/>
    <n v="11"/>
    <m/>
    <m/>
    <m/>
    <s v=""/>
    <m/>
  </r>
  <r>
    <s v="Exp4"/>
    <n v="401063"/>
    <n v="1063"/>
    <x v="2"/>
    <x v="7"/>
    <x v="10"/>
    <d v="2014-09-30T00:00:00"/>
    <s v="Full_8h"/>
    <m/>
    <m/>
    <n v="3"/>
    <n v="1"/>
    <x v="18"/>
    <n v="4"/>
    <n v="50"/>
    <n v="222"/>
    <n v="72"/>
    <n v="5"/>
    <n v="4"/>
    <m/>
    <s v="V"/>
    <m/>
    <n v="184.85714285714286"/>
    <n v="0.38948995363214839"/>
    <n v="3.3894899536321486"/>
    <n v="12"/>
    <m/>
    <m/>
    <m/>
    <s v=""/>
    <m/>
  </r>
  <r>
    <s v="Exp4"/>
    <n v="401063"/>
    <n v="1063"/>
    <x v="2"/>
    <x v="7"/>
    <x v="10"/>
    <d v="2014-09-30T00:00:00"/>
    <s v="Full_8h"/>
    <m/>
    <m/>
    <n v="4"/>
    <n v="0"/>
    <x v="18"/>
    <n v="4"/>
    <n v="57"/>
    <n v="218"/>
    <n v="108"/>
    <n v="4"/>
    <n v="5"/>
    <m/>
    <s v="V"/>
    <m/>
    <n v="184.85714285714286"/>
    <n v="0.5842349304482225"/>
    <n v="3.5842349304482224"/>
    <n v="12"/>
    <m/>
    <m/>
    <m/>
    <s v=""/>
    <m/>
  </r>
  <r>
    <s v="Exp4"/>
    <n v="401065"/>
    <n v="1065"/>
    <x v="2"/>
    <x v="7"/>
    <x v="10"/>
    <d v="2014-09-30T00:00:00"/>
    <s v="Full_8h"/>
    <m/>
    <n v="1065"/>
    <n v="1"/>
    <n v="2"/>
    <x v="18"/>
    <n v="4"/>
    <n v="51"/>
    <m/>
    <n v="105"/>
    <n v="5"/>
    <n v="5"/>
    <m/>
    <s v="V"/>
    <m/>
    <n v="184.85714285714286"/>
    <n v="0.56800618238021638"/>
    <n v="3.5680061823802163"/>
    <n v="13"/>
    <m/>
    <m/>
    <m/>
    <s v=""/>
    <m/>
  </r>
  <r>
    <s v="Exp4"/>
    <n v="401065"/>
    <n v="1065"/>
    <x v="2"/>
    <x v="7"/>
    <x v="10"/>
    <d v="2014-09-30T00:00:00"/>
    <s v="Full_8h"/>
    <m/>
    <m/>
    <n v="2"/>
    <n v="1"/>
    <x v="18"/>
    <n v="4"/>
    <n v="41"/>
    <n v="206"/>
    <n v="170"/>
    <n v="5"/>
    <n v="4"/>
    <m/>
    <s v="V"/>
    <m/>
    <n v="184.85714285714286"/>
    <n v="0.91962905718701693"/>
    <n v="3.9196290571870169"/>
    <n v="12"/>
    <m/>
    <m/>
    <m/>
    <s v=""/>
    <m/>
  </r>
  <r>
    <s v="Exp4"/>
    <n v="401065"/>
    <n v="1065"/>
    <x v="2"/>
    <x v="7"/>
    <x v="10"/>
    <d v="2014-09-30T00:00:00"/>
    <s v="Full_8h"/>
    <m/>
    <m/>
    <n v="3"/>
    <n v="1"/>
    <x v="18"/>
    <n v="4"/>
    <n v="45"/>
    <n v="195"/>
    <n v="65"/>
    <n v="5"/>
    <n v="3"/>
    <m/>
    <s v="V"/>
    <m/>
    <n v="184.85714285714286"/>
    <n v="0.3516228748068006"/>
    <n v="3.3516228748068007"/>
    <n v="11"/>
    <m/>
    <m/>
    <m/>
    <s v=""/>
    <m/>
  </r>
  <r>
    <s v="Exp4"/>
    <n v="401065"/>
    <n v="1065"/>
    <x v="2"/>
    <x v="7"/>
    <x v="10"/>
    <d v="2014-09-30T00:00:00"/>
    <s v="Full_8h"/>
    <m/>
    <m/>
    <n v="4"/>
    <n v="0"/>
    <x v="17"/>
    <n v="3"/>
    <n v="33"/>
    <n v="124"/>
    <n v="155"/>
    <n v="5"/>
    <n v="3"/>
    <m/>
    <s v="V"/>
    <m/>
    <n v="64.5"/>
    <n v="2.4031007751937983"/>
    <n v="4.4031007751937983"/>
    <n v="10"/>
    <m/>
    <m/>
    <m/>
    <s v=""/>
    <m/>
  </r>
  <r>
    <s v="Exp4"/>
    <n v="401056"/>
    <n v="1056"/>
    <x v="2"/>
    <x v="7"/>
    <x v="10"/>
    <d v="2014-10-07T00:00:00"/>
    <s v="Full_8h"/>
    <m/>
    <n v="1056"/>
    <n v="1"/>
    <n v="2"/>
    <x v="20"/>
    <n v="5"/>
    <n v="72"/>
    <m/>
    <n v="208"/>
    <n v="4"/>
    <n v="9"/>
    <m/>
    <s v="V"/>
    <m/>
    <n v="205.23529411764707"/>
    <n v="1.0134709085697906"/>
    <n v="5.0134709085697908"/>
    <n v="17"/>
    <m/>
    <m/>
    <m/>
    <s v=""/>
    <m/>
  </r>
  <r>
    <s v="Exp4"/>
    <n v="401056"/>
    <n v="1056"/>
    <x v="2"/>
    <x v="7"/>
    <x v="10"/>
    <d v="2014-10-07T00:00:00"/>
    <s v="Full_8h"/>
    <m/>
    <m/>
    <n v="2"/>
    <n v="1"/>
    <x v="20"/>
    <n v="5"/>
    <n v="68"/>
    <n v="235"/>
    <n v="144"/>
    <n v="4"/>
    <n v="6"/>
    <m/>
    <s v="V"/>
    <m/>
    <n v="205.23529411764707"/>
    <n v="0.70163370593293206"/>
    <n v="4.7016337059329318"/>
    <n v="14"/>
    <m/>
    <m/>
    <m/>
    <s v=""/>
    <m/>
  </r>
  <r>
    <s v="Exp4"/>
    <n v="401056"/>
    <n v="1056"/>
    <x v="2"/>
    <x v="7"/>
    <x v="10"/>
    <d v="2014-10-07T00:00:00"/>
    <s v="Full_8h"/>
    <m/>
    <m/>
    <n v="3"/>
    <n v="2"/>
    <x v="20"/>
    <n v="5"/>
    <n v="71"/>
    <n v="240"/>
    <n v="183"/>
    <n v="5"/>
    <n v="7"/>
    <m/>
    <s v="V"/>
    <m/>
    <n v="205.23529411764707"/>
    <n v="0.89165950128976779"/>
    <n v="4.8916595012897677"/>
    <n v="16"/>
    <m/>
    <m/>
    <m/>
    <s v=""/>
    <m/>
  </r>
  <r>
    <s v="Exp4"/>
    <n v="401056"/>
    <n v="1056"/>
    <x v="2"/>
    <x v="7"/>
    <x v="10"/>
    <d v="2014-10-07T00:00:00"/>
    <s v="Full_8h"/>
    <m/>
    <m/>
    <n v="4"/>
    <n v="1"/>
    <x v="20"/>
    <n v="5"/>
    <n v="65"/>
    <n v="237"/>
    <n v="140"/>
    <n v="5"/>
    <n v="6"/>
    <m/>
    <s v="V"/>
    <m/>
    <n v="205.23529411764707"/>
    <n v="0.68214388076812837"/>
    <n v="4.6821438807681286"/>
    <n v="15"/>
    <m/>
    <m/>
    <m/>
    <s v=""/>
    <m/>
  </r>
  <r>
    <s v="Exp4"/>
    <n v="401066"/>
    <n v="1066"/>
    <x v="2"/>
    <x v="7"/>
    <x v="10"/>
    <d v="2014-10-07T00:00:00"/>
    <s v="Full_8h"/>
    <m/>
    <n v="1066"/>
    <n v="1"/>
    <n v="1"/>
    <x v="20"/>
    <n v="5"/>
    <n v="63"/>
    <m/>
    <n v="163"/>
    <n v="5"/>
    <n v="6"/>
    <m/>
    <s v="V"/>
    <m/>
    <n v="205.23529411764707"/>
    <n v="0.79421037546574946"/>
    <n v="4.7942103754657497"/>
    <n v="15"/>
    <m/>
    <m/>
    <m/>
    <s v=""/>
    <m/>
  </r>
  <r>
    <s v="Exp4"/>
    <n v="401066"/>
    <n v="1066"/>
    <x v="2"/>
    <x v="7"/>
    <x v="10"/>
    <d v="2014-10-07T00:00:00"/>
    <s v="Full_8h"/>
    <m/>
    <m/>
    <n v="2"/>
    <n v="2"/>
    <x v="20"/>
    <n v="5"/>
    <n v="65"/>
    <n v="233"/>
    <n v="191"/>
    <n v="5"/>
    <n v="7"/>
    <m/>
    <s v="V"/>
    <m/>
    <n v="205.23529411764707"/>
    <n v="0.93063915161937516"/>
    <n v="4.930639151619375"/>
    <n v="16"/>
    <m/>
    <m/>
    <m/>
    <s v=""/>
    <m/>
  </r>
  <r>
    <s v="Exp4"/>
    <n v="401066"/>
    <n v="1066"/>
    <x v="2"/>
    <x v="7"/>
    <x v="10"/>
    <d v="2014-10-07T00:00:00"/>
    <s v="Full_8h"/>
    <m/>
    <m/>
    <n v="3"/>
    <n v="2"/>
    <x v="20"/>
    <n v="5"/>
    <n v="54"/>
    <n v="220"/>
    <n v="194"/>
    <n v="4"/>
    <n v="7"/>
    <m/>
    <s v="V"/>
    <m/>
    <n v="205.23529411764707"/>
    <n v="0.94525652049297781"/>
    <n v="4.9452565204929781"/>
    <n v="15"/>
    <m/>
    <m/>
    <m/>
    <s v=""/>
    <m/>
  </r>
  <r>
    <s v="Exp4"/>
    <n v="401066"/>
    <n v="1066"/>
    <x v="2"/>
    <x v="7"/>
    <x v="10"/>
    <d v="2014-10-07T00:00:00"/>
    <s v="Full_8h"/>
    <m/>
    <m/>
    <n v="4"/>
    <n v="2"/>
    <x v="20"/>
    <n v="5"/>
    <n v="63"/>
    <n v="240"/>
    <n v="218"/>
    <n v="4"/>
    <n v="7"/>
    <m/>
    <s v="V"/>
    <m/>
    <n v="205.23529411764707"/>
    <n v="1.0621954714817998"/>
    <n v="5.0621954714818003"/>
    <n v="15"/>
    <m/>
    <m/>
    <m/>
    <s v=""/>
    <m/>
  </r>
  <r>
    <s v="Exp4"/>
    <n v="401068"/>
    <n v="1068"/>
    <x v="2"/>
    <x v="7"/>
    <x v="10"/>
    <d v="2014-10-07T00:00:00"/>
    <s v="Full_8h"/>
    <m/>
    <n v="1068"/>
    <n v="1"/>
    <n v="2"/>
    <x v="20"/>
    <n v="5"/>
    <n v="65"/>
    <m/>
    <n v="231"/>
    <n v="5"/>
    <n v="8"/>
    <m/>
    <s v="V"/>
    <m/>
    <n v="205.23529411764707"/>
    <n v="1.1255374032674117"/>
    <n v="5.1255374032674119"/>
    <n v="17"/>
    <m/>
    <m/>
    <m/>
    <s v=""/>
    <m/>
  </r>
  <r>
    <s v="Exp4"/>
    <n v="401068"/>
    <n v="1068"/>
    <x v="2"/>
    <x v="7"/>
    <x v="10"/>
    <d v="2014-10-07T00:00:00"/>
    <s v="Full_8h"/>
    <m/>
    <m/>
    <n v="2"/>
    <n v="2"/>
    <x v="20"/>
    <n v="5"/>
    <n v="65"/>
    <n v="248"/>
    <n v="171"/>
    <n v="5"/>
    <n v="7"/>
    <m/>
    <s v="V"/>
    <m/>
    <n v="205.23529411764707"/>
    <n v="0.83319002579535684"/>
    <n v="4.8331900257953571"/>
    <n v="16"/>
    <m/>
    <m/>
    <m/>
    <s v=""/>
    <m/>
  </r>
  <r>
    <s v="Exp4"/>
    <n v="401068"/>
    <n v="1068"/>
    <x v="2"/>
    <x v="7"/>
    <x v="10"/>
    <d v="2014-10-07T00:00:00"/>
    <s v="Full_8h"/>
    <m/>
    <m/>
    <n v="3"/>
    <n v="1"/>
    <x v="20"/>
    <n v="5"/>
    <n v="62"/>
    <n v="243"/>
    <n v="189"/>
    <n v="5"/>
    <n v="7"/>
    <m/>
    <s v="V"/>
    <m/>
    <n v="205.23529411764707"/>
    <n v="0.92089423903697332"/>
    <n v="4.920894239036973"/>
    <n v="16"/>
    <m/>
    <m/>
    <m/>
    <s v=""/>
    <m/>
  </r>
  <r>
    <s v="Exp4"/>
    <n v="401068"/>
    <n v="1068"/>
    <x v="2"/>
    <x v="7"/>
    <x v="10"/>
    <d v="2014-10-07T00:00:00"/>
    <s v="Full_8h"/>
    <m/>
    <m/>
    <n v="4"/>
    <n v="1"/>
    <x v="20"/>
    <n v="5"/>
    <n v="66"/>
    <n v="235"/>
    <n v="221"/>
    <n v="5"/>
    <n v="7"/>
    <m/>
    <s v="V"/>
    <m/>
    <n v="205.23529411764707"/>
    <n v="1.0768128403554027"/>
    <n v="5.0768128403554025"/>
    <n v="16"/>
    <m/>
    <m/>
    <m/>
    <s v=""/>
    <m/>
  </r>
  <r>
    <s v="Exp4"/>
    <n v="401054"/>
    <n v="1054"/>
    <x v="2"/>
    <x v="7"/>
    <x v="10"/>
    <d v="2014-10-15T00:00:00"/>
    <s v="Full_8h"/>
    <m/>
    <n v="1054"/>
    <n v="1"/>
    <n v="3"/>
    <x v="19"/>
    <n v="6"/>
    <n v="63"/>
    <m/>
    <n v="269"/>
    <n v="5"/>
    <n v="9"/>
    <m/>
    <s v="E"/>
    <m/>
    <n v="249.33333333333334"/>
    <n v="1.0788770053475936"/>
    <n v="6.0788770053475938"/>
    <n v="19"/>
    <m/>
    <m/>
    <m/>
    <s v=""/>
    <m/>
  </r>
  <r>
    <s v="Exp4"/>
    <n v="401054"/>
    <n v="1054"/>
    <x v="2"/>
    <x v="7"/>
    <x v="10"/>
    <d v="2014-10-15T00:00:00"/>
    <s v="Full_8h"/>
    <m/>
    <m/>
    <n v="2"/>
    <n v="4"/>
    <x v="16"/>
    <n v="7"/>
    <n v="70"/>
    <n v="242"/>
    <n v="65"/>
    <n v="4"/>
    <n v="13"/>
    <m/>
    <s v="DR"/>
    <m/>
    <n v="304.46153846153845"/>
    <n v="0.21349166245578577"/>
    <n v="6.2134916624557857"/>
    <n v="23"/>
    <m/>
    <m/>
    <m/>
    <s v=""/>
    <m/>
  </r>
  <r>
    <s v="Exp4"/>
    <n v="401054"/>
    <n v="1054"/>
    <x v="2"/>
    <x v="7"/>
    <x v="10"/>
    <d v="2014-10-15T00:00:00"/>
    <s v="Full_8h"/>
    <m/>
    <m/>
    <n v="3"/>
    <n v="2"/>
    <x v="19"/>
    <n v="6"/>
    <n v="63"/>
    <n v="268"/>
    <n v="231"/>
    <n v="5"/>
    <n v="11"/>
    <m/>
    <s v="E"/>
    <m/>
    <n v="249.33333333333334"/>
    <n v="0.92647058823529405"/>
    <n v="5.9264705882352944"/>
    <n v="21"/>
    <m/>
    <m/>
    <m/>
    <s v=""/>
    <m/>
  </r>
  <r>
    <s v="Exp4"/>
    <n v="401054"/>
    <n v="1054"/>
    <x v="2"/>
    <x v="7"/>
    <x v="10"/>
    <d v="2014-10-15T00:00:00"/>
    <s v="Full_8h"/>
    <m/>
    <m/>
    <n v="4"/>
    <n v="2"/>
    <x v="19"/>
    <n v="6"/>
    <n v="70"/>
    <n v="266"/>
    <n v="264"/>
    <n v="5"/>
    <n v="11"/>
    <m/>
    <s v="E"/>
    <m/>
    <n v="249.33333333333334"/>
    <n v="1.0588235294117647"/>
    <n v="6.0588235294117645"/>
    <n v="21"/>
    <m/>
    <m/>
    <m/>
    <s v=""/>
    <m/>
  </r>
  <r>
    <s v="Exp4"/>
    <n v="401055"/>
    <n v="1055"/>
    <x v="2"/>
    <x v="7"/>
    <x v="10"/>
    <d v="2014-10-15T00:00:00"/>
    <s v="Full_8h"/>
    <m/>
    <n v="1055"/>
    <n v="1"/>
    <n v="2"/>
    <x v="19"/>
    <n v="6"/>
    <n v="71"/>
    <m/>
    <n v="280"/>
    <n v="5"/>
    <n v="12"/>
    <m/>
    <s v="V"/>
    <m/>
    <n v="249.33333333333334"/>
    <n v="1.1229946524064172"/>
    <n v="6.1229946524064172"/>
    <n v="22"/>
    <m/>
    <m/>
    <m/>
    <s v=""/>
    <m/>
  </r>
  <r>
    <s v="Exp4"/>
    <n v="401055"/>
    <n v="1055"/>
    <x v="2"/>
    <x v="7"/>
    <x v="10"/>
    <d v="2014-10-15T00:00:00"/>
    <s v="Full_8h"/>
    <m/>
    <m/>
    <n v="2"/>
    <n v="2"/>
    <x v="19"/>
    <n v="6"/>
    <n v="77"/>
    <n v="282"/>
    <n v="266"/>
    <n v="5"/>
    <n v="11"/>
    <m/>
    <s v="E"/>
    <m/>
    <n v="249.33333333333334"/>
    <n v="1.0668449197860963"/>
    <n v="6.0668449197860959"/>
    <n v="21"/>
    <m/>
    <m/>
    <m/>
    <s v=""/>
    <m/>
  </r>
  <r>
    <s v="Exp4"/>
    <n v="401055"/>
    <n v="1055"/>
    <x v="2"/>
    <x v="7"/>
    <x v="10"/>
    <d v="2014-10-15T00:00:00"/>
    <s v="Full_8h"/>
    <m/>
    <m/>
    <n v="3"/>
    <n v="3"/>
    <x v="19"/>
    <n v="6"/>
    <n v="70"/>
    <n v="265"/>
    <n v="268"/>
    <n v="5"/>
    <n v="12"/>
    <m/>
    <s v="DR"/>
    <m/>
    <n v="249.33333333333334"/>
    <n v="1.0748663101604277"/>
    <n v="6.0748663101604272"/>
    <n v="22"/>
    <m/>
    <m/>
    <m/>
    <s v=""/>
    <m/>
  </r>
  <r>
    <s v="Exp4"/>
    <n v="401055"/>
    <n v="1055"/>
    <x v="2"/>
    <x v="7"/>
    <x v="10"/>
    <d v="2014-10-15T00:00:00"/>
    <s v="Full_8h"/>
    <m/>
    <m/>
    <n v="4"/>
    <n v="3"/>
    <x v="19"/>
    <n v="6"/>
    <n v="72"/>
    <n v="247"/>
    <n v="267"/>
    <n v="5"/>
    <n v="11"/>
    <m/>
    <s v="E"/>
    <m/>
    <n v="249.33333333333334"/>
    <n v="1.070855614973262"/>
    <n v="6.0708556149732615"/>
    <n v="21"/>
    <m/>
    <m/>
    <m/>
    <s v=""/>
    <m/>
  </r>
  <r>
    <s v="Exp4"/>
    <n v="401061"/>
    <n v="1061"/>
    <x v="2"/>
    <x v="7"/>
    <x v="10"/>
    <d v="2014-10-15T00:00:00"/>
    <s v="Full_8h"/>
    <m/>
    <n v="1061"/>
    <n v="1"/>
    <n v="3"/>
    <x v="16"/>
    <n v="7"/>
    <n v="67"/>
    <m/>
    <n v="38"/>
    <n v="5"/>
    <n v="10"/>
    <m/>
    <s v="E"/>
    <m/>
    <n v="304.46153846153845"/>
    <n v="0.12481051035876706"/>
    <n v="6.1248105103587669"/>
    <n v="21"/>
    <m/>
    <m/>
    <m/>
    <s v=""/>
    <m/>
  </r>
  <r>
    <s v="Exp4"/>
    <n v="401061"/>
    <n v="1061"/>
    <x v="2"/>
    <x v="7"/>
    <x v="10"/>
    <d v="2014-10-15T00:00:00"/>
    <s v="Full_8h"/>
    <m/>
    <m/>
    <n v="2"/>
    <n v="1"/>
    <x v="19"/>
    <n v="6"/>
    <n v="75"/>
    <n v="234"/>
    <n v="275"/>
    <n v="5"/>
    <n v="11"/>
    <m/>
    <s v="E"/>
    <m/>
    <n v="249.33333333333334"/>
    <n v="1.1029411764705881"/>
    <n v="6.1029411764705879"/>
    <n v="21"/>
    <m/>
    <m/>
    <m/>
    <s v=""/>
    <m/>
  </r>
  <r>
    <s v="Exp4"/>
    <n v="401061"/>
    <n v="1061"/>
    <x v="2"/>
    <x v="7"/>
    <x v="10"/>
    <d v="2014-10-15T00:00:00"/>
    <s v="Full_8h"/>
    <m/>
    <m/>
    <n v="3"/>
    <n v="0"/>
    <x v="20"/>
    <n v="5"/>
    <n v="67"/>
    <n v="248"/>
    <n v="173"/>
    <n v="5"/>
    <n v="9"/>
    <m/>
    <s v="V"/>
    <m/>
    <n v="205.23529411764707"/>
    <n v="0.84293493837775857"/>
    <n v="4.8429349383777582"/>
    <n v="18"/>
    <m/>
    <m/>
    <m/>
    <s v=""/>
    <m/>
  </r>
  <r>
    <s v="Exp4"/>
    <n v="401061"/>
    <n v="1061"/>
    <x v="2"/>
    <x v="7"/>
    <x v="10"/>
    <d v="2014-10-15T00:00:00"/>
    <s v="Full_8h"/>
    <m/>
    <m/>
    <n v="4"/>
    <n v="2"/>
    <x v="19"/>
    <n v="6"/>
    <n v="73"/>
    <n v="265"/>
    <n v="252"/>
    <n v="4"/>
    <n v="11"/>
    <m/>
    <s v="E"/>
    <m/>
    <n v="249.33333333333334"/>
    <n v="1.0106951871657754"/>
    <n v="6.0106951871657754"/>
    <n v="20"/>
    <m/>
    <m/>
    <m/>
    <s v=""/>
    <m/>
  </r>
  <r>
    <s v="Exp4"/>
    <n v="401067"/>
    <n v="1067"/>
    <x v="2"/>
    <x v="7"/>
    <x v="10"/>
    <d v="2014-10-21T00:00:00"/>
    <s v="Full_8h"/>
    <m/>
    <n v="1067"/>
    <n v="1"/>
    <n v="3"/>
    <x v="16"/>
    <n v="7"/>
    <n v="89"/>
    <m/>
    <n v="280"/>
    <n v="4"/>
    <n v="16"/>
    <m/>
    <s v="DR"/>
    <m/>
    <n v="304.46153846153845"/>
    <n v="0.91965639211723094"/>
    <n v="6.9196563921172309"/>
    <n v="26"/>
    <m/>
    <m/>
    <m/>
    <s v=""/>
    <m/>
  </r>
  <r>
    <s v="Exp4"/>
    <n v="401067"/>
    <n v="1067"/>
    <x v="2"/>
    <x v="7"/>
    <x v="10"/>
    <d v="2014-10-21T00:00:00"/>
    <s v="Full_8h"/>
    <m/>
    <m/>
    <n v="2"/>
    <n v="2"/>
    <x v="16"/>
    <n v="7"/>
    <n v="83"/>
    <n v="324"/>
    <n v="156"/>
    <n v="6"/>
    <n v="11"/>
    <m/>
    <s v="DR"/>
    <m/>
    <n v="304.46153846153845"/>
    <n v="0.51237998989388578"/>
    <n v="6.5123799898938861"/>
    <n v="23"/>
    <m/>
    <m/>
    <m/>
    <s v=""/>
    <m/>
  </r>
  <r>
    <s v="Exp4"/>
    <n v="401067"/>
    <n v="1067"/>
    <x v="2"/>
    <x v="7"/>
    <x v="10"/>
    <d v="2014-10-21T00:00:00"/>
    <s v="Full_8h"/>
    <m/>
    <m/>
    <n v="3"/>
    <n v="3"/>
    <x v="16"/>
    <n v="7"/>
    <n v="105"/>
    <n v="331"/>
    <n v="209"/>
    <n v="5"/>
    <n v="16"/>
    <m/>
    <s v="DR"/>
    <m/>
    <n v="304.46153846153845"/>
    <n v="0.68645780697321879"/>
    <n v="6.6864578069732188"/>
    <n v="27"/>
    <m/>
    <m/>
    <m/>
    <s v=""/>
    <m/>
  </r>
  <r>
    <s v="Exp4"/>
    <n v="401067"/>
    <n v="1067"/>
    <x v="2"/>
    <x v="7"/>
    <x v="10"/>
    <d v="2014-10-21T00:00:00"/>
    <s v="Full_8h"/>
    <m/>
    <m/>
    <n v="4"/>
    <n v="2"/>
    <x v="16"/>
    <n v="7"/>
    <n v="90"/>
    <n v="300"/>
    <n v="226"/>
    <n v="5"/>
    <n v="14"/>
    <m/>
    <s v="DR"/>
    <m/>
    <n v="304.46153846153845"/>
    <n v="0.74229408792319351"/>
    <n v="6.7422940879231934"/>
    <n v="25"/>
    <m/>
    <m/>
    <m/>
    <s v=""/>
    <m/>
  </r>
  <r>
    <s v="Exp4"/>
    <n v="401070"/>
    <n v="1070"/>
    <x v="2"/>
    <x v="7"/>
    <x v="10"/>
    <d v="2014-10-21T00:00:00"/>
    <s v="Full_8h"/>
    <m/>
    <n v="1070"/>
    <n v="1"/>
    <n v="2"/>
    <x v="16"/>
    <n v="7"/>
    <n v="80"/>
    <m/>
    <n v="64"/>
    <n v="5"/>
    <n v="12"/>
    <m/>
    <s v="DR"/>
    <m/>
    <n v="304.46153846153845"/>
    <n v="0.21020717534108135"/>
    <n v="6.2102071753410817"/>
    <n v="23"/>
    <m/>
    <m/>
    <m/>
    <s v=""/>
    <m/>
  </r>
  <r>
    <s v="Exp4"/>
    <n v="401070"/>
    <n v="1070"/>
    <x v="2"/>
    <x v="7"/>
    <x v="10"/>
    <d v="2014-10-21T00:00:00"/>
    <s v="Full_8h"/>
    <m/>
    <m/>
    <n v="2"/>
    <n v="2"/>
    <x v="16"/>
    <n v="7"/>
    <n v="88"/>
    <n v="283"/>
    <n v="271"/>
    <n v="5"/>
    <n v="12"/>
    <m/>
    <s v="DR"/>
    <m/>
    <n v="304.46153846153845"/>
    <n v="0.89009600808489142"/>
    <n v="6.8900960080848916"/>
    <n v="23"/>
    <m/>
    <m/>
    <m/>
    <s v=""/>
    <m/>
  </r>
  <r>
    <s v="Exp4"/>
    <n v="401070"/>
    <n v="1070"/>
    <x v="2"/>
    <x v="7"/>
    <x v="10"/>
    <d v="2014-10-21T00:00:00"/>
    <s v="Full_8h"/>
    <m/>
    <m/>
    <n v="3"/>
    <n v="2"/>
    <x v="16"/>
    <n v="7"/>
    <n v="93"/>
    <n v="350"/>
    <n v="223"/>
    <n v="5"/>
    <n v="14"/>
    <m/>
    <s v="DR"/>
    <m/>
    <n v="304.46153846153845"/>
    <n v="0.73244062657908038"/>
    <n v="6.7324406265790806"/>
    <n v="25"/>
    <m/>
    <m/>
    <m/>
    <s v=""/>
    <m/>
  </r>
  <r>
    <s v="Exp4"/>
    <n v="401070"/>
    <n v="1070"/>
    <x v="2"/>
    <x v="7"/>
    <x v="10"/>
    <d v="2014-10-21T00:00:00"/>
    <s v="Full_8h"/>
    <m/>
    <m/>
    <n v="4"/>
    <n v="1"/>
    <x v="16"/>
    <n v="7"/>
    <n v="90"/>
    <n v="325"/>
    <n v="332"/>
    <n v="5"/>
    <n v="14"/>
    <m/>
    <s v="DR"/>
    <m/>
    <n v="304.46153846153845"/>
    <n v="1.0904497220818596"/>
    <n v="7.0904497220818596"/>
    <n v="25"/>
    <m/>
    <m/>
    <m/>
    <s v=""/>
    <m/>
  </r>
  <r>
    <s v="Exp4"/>
    <n v="401074"/>
    <n v="1074"/>
    <x v="2"/>
    <x v="7"/>
    <x v="10"/>
    <d v="2014-10-21T00:00:00"/>
    <s v="Full_8h"/>
    <m/>
    <n v="1074"/>
    <n v="1"/>
    <n v="2"/>
    <x v="16"/>
    <n v="7"/>
    <n v="103"/>
    <m/>
    <n v="159"/>
    <n v="5"/>
    <n v="12"/>
    <m/>
    <s v="DR"/>
    <m/>
    <n v="304.46153846153845"/>
    <n v="0.52223345123799902"/>
    <n v="6.5222334512379989"/>
    <n v="23"/>
    <m/>
    <m/>
    <m/>
    <s v=""/>
    <m/>
  </r>
  <r>
    <s v="Exp4"/>
    <n v="401074"/>
    <n v="1074"/>
    <x v="2"/>
    <x v="7"/>
    <x v="10"/>
    <d v="2014-10-21T00:00:00"/>
    <s v="Full_8h"/>
    <m/>
    <m/>
    <n v="2"/>
    <n v="3"/>
    <x v="16"/>
    <n v="7"/>
    <n v="97"/>
    <n v="310"/>
    <n v="334"/>
    <n v="5"/>
    <n v="14"/>
    <m/>
    <s v="DR"/>
    <m/>
    <n v="304.46153846153845"/>
    <n v="1.0970186963112682"/>
    <n v="7.0970186963112685"/>
    <n v="25"/>
    <m/>
    <m/>
    <m/>
    <s v=""/>
    <m/>
  </r>
  <r>
    <s v="Exp4"/>
    <n v="401074"/>
    <n v="1074"/>
    <x v="2"/>
    <x v="7"/>
    <x v="10"/>
    <d v="2014-10-21T00:00:00"/>
    <s v="Full_8h"/>
    <m/>
    <m/>
    <n v="3"/>
    <n v="2"/>
    <x v="16"/>
    <n v="7"/>
    <n v="99"/>
    <n v="357"/>
    <n v="169"/>
    <n v="5"/>
    <n v="13"/>
    <m/>
    <s v="DR"/>
    <m/>
    <n v="304.46153846153845"/>
    <n v="0.55507832238504295"/>
    <n v="6.5550783223850431"/>
    <n v="24"/>
    <m/>
    <m/>
    <m/>
    <s v=""/>
    <m/>
  </r>
  <r>
    <s v="Exp4"/>
    <n v="401074"/>
    <n v="1074"/>
    <x v="2"/>
    <x v="7"/>
    <x v="10"/>
    <d v="2014-10-21T00:00:00"/>
    <s v="Full_8h"/>
    <m/>
    <m/>
    <n v="4"/>
    <n v="2"/>
    <x v="16"/>
    <n v="7"/>
    <n v="116"/>
    <n v="350"/>
    <n v="154"/>
    <n v="5"/>
    <n v="11"/>
    <m/>
    <s v="DR"/>
    <m/>
    <n v="304.46153846153845"/>
    <n v="0.50581101566447706"/>
    <n v="6.5058110156644773"/>
    <n v="22"/>
    <m/>
    <m/>
    <m/>
    <s v=""/>
    <m/>
  </r>
  <r>
    <s v="Exp4"/>
    <n v="401048"/>
    <n v="1048"/>
    <x v="2"/>
    <x v="7"/>
    <x v="10"/>
    <d v="2014-10-28T00:00:00"/>
    <s v="Full_8h"/>
    <m/>
    <n v="1048"/>
    <n v="1"/>
    <n v="3"/>
    <x v="15"/>
    <n v="8"/>
    <n v="85"/>
    <m/>
    <n v="38"/>
    <n v="5"/>
    <n v="15"/>
    <m/>
    <s v="DR"/>
    <m/>
    <n v="281.75"/>
    <n v="0.13487133984028393"/>
    <n v="7.1348713398402843"/>
    <n v="27"/>
    <m/>
    <m/>
    <m/>
    <s v=""/>
    <m/>
  </r>
  <r>
    <s v="Exp4"/>
    <n v="401048"/>
    <n v="1048"/>
    <x v="2"/>
    <x v="7"/>
    <x v="10"/>
    <d v="2014-10-28T00:00:00"/>
    <s v="Full_8h"/>
    <m/>
    <m/>
    <n v="2"/>
    <n v="2"/>
    <x v="15"/>
    <n v="8"/>
    <n v="105"/>
    <n v="327"/>
    <n v="60"/>
    <n v="5"/>
    <n v="18"/>
    <m/>
    <s v="DR"/>
    <m/>
    <n v="281.75"/>
    <n v="0.2129547471162378"/>
    <n v="7.2129547471162381"/>
    <n v="30"/>
    <m/>
    <m/>
    <m/>
    <s v=""/>
    <m/>
  </r>
  <r>
    <s v="Exp4"/>
    <n v="401048"/>
    <n v="1048"/>
    <x v="2"/>
    <x v="7"/>
    <x v="10"/>
    <d v="2014-10-28T00:00:00"/>
    <s v="Full_8h"/>
    <m/>
    <m/>
    <n v="3"/>
    <n v="2"/>
    <x v="15"/>
    <n v="8"/>
    <n v="100"/>
    <n v="324"/>
    <n v="82"/>
    <n v="5"/>
    <n v="15"/>
    <m/>
    <s v="DR"/>
    <m/>
    <n v="281.75"/>
    <n v="0.29103815439219166"/>
    <n v="7.2910381543921918"/>
    <n v="27"/>
    <m/>
    <m/>
    <m/>
    <s v=""/>
    <m/>
  </r>
  <r>
    <s v="Exp4"/>
    <n v="401048"/>
    <n v="1048"/>
    <x v="2"/>
    <x v="7"/>
    <x v="10"/>
    <d v="2014-10-28T00:00:00"/>
    <s v="Full_8h"/>
    <m/>
    <m/>
    <n v="4"/>
    <n v="2"/>
    <x v="15"/>
    <n v="8"/>
    <n v="95"/>
    <n v="323"/>
    <n v="52"/>
    <n v="5"/>
    <n v="15"/>
    <m/>
    <s v="DR"/>
    <m/>
    <n v="281.75"/>
    <n v="0.18456078083407276"/>
    <n v="7.1845607808340723"/>
    <n v="27"/>
    <m/>
    <m/>
    <m/>
    <s v=""/>
    <m/>
  </r>
  <r>
    <s v="Exp4"/>
    <n v="401049"/>
    <n v="1049"/>
    <x v="2"/>
    <x v="7"/>
    <x v="10"/>
    <d v="2014-10-28T00:00:00"/>
    <s v="Full_8h"/>
    <m/>
    <n v="1049"/>
    <n v="1"/>
    <n v="2"/>
    <x v="11"/>
    <n v="9"/>
    <n v="104"/>
    <m/>
    <n v="74"/>
    <n v="4"/>
    <n v="15"/>
    <m/>
    <s v="TS"/>
    <m/>
    <n v="231.75"/>
    <n v="0.31930960086299892"/>
    <n v="8.319309600862999"/>
    <n v="27"/>
    <m/>
    <m/>
    <m/>
    <s v=""/>
    <m/>
  </r>
  <r>
    <s v="Exp4"/>
    <n v="401049"/>
    <n v="1049"/>
    <x v="2"/>
    <x v="7"/>
    <x v="10"/>
    <d v="2014-10-28T00:00:00"/>
    <s v="Full_8h"/>
    <m/>
    <m/>
    <n v="2"/>
    <n v="2"/>
    <x v="15"/>
    <n v="8"/>
    <n v="112"/>
    <n v="361"/>
    <n v="211"/>
    <n v="3"/>
    <n v="18"/>
    <m/>
    <s v="TS"/>
    <m/>
    <n v="281.75"/>
    <n v="0.74889086069210298"/>
    <n v="7.7488908606921028"/>
    <n v="28"/>
    <m/>
    <m/>
    <m/>
    <s v=""/>
    <m/>
  </r>
  <r>
    <s v="Exp4"/>
    <n v="401049"/>
    <n v="1049"/>
    <x v="2"/>
    <x v="7"/>
    <x v="10"/>
    <d v="2014-10-28T00:00:00"/>
    <s v="Full_8h"/>
    <m/>
    <m/>
    <n v="3"/>
    <n v="2"/>
    <x v="15"/>
    <n v="8"/>
    <n v="100"/>
    <n v="359"/>
    <n v="137"/>
    <n v="3"/>
    <n v="17"/>
    <m/>
    <s v="TS"/>
    <m/>
    <n v="281.75"/>
    <n v="0.48624667258207632"/>
    <n v="7.4862466725820767"/>
    <n v="27"/>
    <m/>
    <m/>
    <m/>
    <s v=""/>
    <m/>
  </r>
  <r>
    <s v="Exp4"/>
    <n v="401049"/>
    <n v="1049"/>
    <x v="2"/>
    <x v="7"/>
    <x v="10"/>
    <d v="2014-10-28T00:00:00"/>
    <s v="Full_8h"/>
    <m/>
    <m/>
    <n v="4"/>
    <n v="3"/>
    <x v="15"/>
    <n v="8"/>
    <n v="115"/>
    <n v="394"/>
    <n v="115"/>
    <n v="3"/>
    <n v="20"/>
    <m/>
    <s v="TS"/>
    <m/>
    <n v="281.75"/>
    <n v="0.40816326530612246"/>
    <n v="7.408163265306122"/>
    <n v="30"/>
    <m/>
    <m/>
    <m/>
    <s v=""/>
    <m/>
  </r>
  <r>
    <s v="Exp4"/>
    <n v="401072"/>
    <n v="1072"/>
    <x v="2"/>
    <x v="7"/>
    <x v="10"/>
    <d v="2014-10-28T00:00:00"/>
    <s v="Full_8h"/>
    <m/>
    <n v="1072"/>
    <n v="1"/>
    <n v="1"/>
    <x v="16"/>
    <n v="7"/>
    <n v="115"/>
    <m/>
    <n v="337"/>
    <n v="4"/>
    <n v="15"/>
    <m/>
    <s v="DR"/>
    <m/>
    <n v="304.46153846153845"/>
    <n v="1.1068721576553815"/>
    <n v="7.1068721576553813"/>
    <n v="25"/>
    <m/>
    <m/>
    <m/>
    <s v=""/>
    <m/>
  </r>
  <r>
    <s v="Exp4"/>
    <n v="401072"/>
    <n v="1072"/>
    <x v="2"/>
    <x v="7"/>
    <x v="10"/>
    <d v="2014-10-28T00:00:00"/>
    <s v="Full_8h"/>
    <m/>
    <m/>
    <n v="2"/>
    <n v="1"/>
    <x v="15"/>
    <n v="8"/>
    <n v="95"/>
    <n v="353"/>
    <n v="37"/>
    <n v="4"/>
    <n v="15"/>
    <m/>
    <s v="DR"/>
    <m/>
    <n v="281.75"/>
    <n v="0.1313220940550133"/>
    <n v="7.1313220940550135"/>
    <n v="26"/>
    <m/>
    <m/>
    <m/>
    <s v=""/>
    <m/>
  </r>
  <r>
    <s v="Exp4"/>
    <n v="401072"/>
    <n v="1072"/>
    <x v="2"/>
    <x v="7"/>
    <x v="10"/>
    <d v="2014-10-28T00:00:00"/>
    <s v="Full_8h"/>
    <m/>
    <m/>
    <n v="3"/>
    <n v="2"/>
    <x v="15"/>
    <n v="8"/>
    <n v="120"/>
    <n v="385"/>
    <n v="125"/>
    <n v="4"/>
    <n v="16"/>
    <m/>
    <s v="DR"/>
    <m/>
    <n v="281.75"/>
    <n v="0.44365572315882873"/>
    <n v="7.4436557231588285"/>
    <n v="27"/>
    <m/>
    <m/>
    <m/>
    <s v=""/>
    <m/>
  </r>
  <r>
    <s v="Exp4"/>
    <n v="401072"/>
    <n v="1072"/>
    <x v="2"/>
    <x v="7"/>
    <x v="10"/>
    <d v="2014-10-28T00:00:00"/>
    <s v="Full_8h"/>
    <m/>
    <m/>
    <n v="4"/>
    <n v="2"/>
    <x v="16"/>
    <n v="7"/>
    <n v="113"/>
    <n v="359"/>
    <n v="353"/>
    <n v="4"/>
    <n v="17"/>
    <m/>
    <s v="DR"/>
    <m/>
    <n v="304.46153846153845"/>
    <n v="1.1594239514906519"/>
    <n v="7.1594239514906519"/>
    <n v="27"/>
    <m/>
    <m/>
    <m/>
    <s v=""/>
    <m/>
  </r>
  <r>
    <s v="Exp4"/>
    <n v="401051"/>
    <n v="1051"/>
    <x v="2"/>
    <x v="7"/>
    <x v="10"/>
    <d v="2014-11-04T00:00:00"/>
    <s v="Full_8h"/>
    <m/>
    <n v="1051"/>
    <n v="1"/>
    <n v="3"/>
    <x v="11"/>
    <n v="9"/>
    <n v="125"/>
    <m/>
    <n v="80"/>
    <n v="3"/>
    <n v="17"/>
    <n v="15"/>
    <s v="TS"/>
    <n v="2"/>
    <n v="231.75"/>
    <n v="0.3451995685005394"/>
    <n v="8.34519956850054"/>
    <n v="28"/>
    <m/>
    <m/>
    <m/>
    <s v=""/>
    <m/>
  </r>
  <r>
    <s v="Exp4"/>
    <n v="401051"/>
    <n v="1051"/>
    <x v="2"/>
    <x v="7"/>
    <x v="10"/>
    <d v="2014-11-04T00:00:00"/>
    <s v="Full_8h"/>
    <m/>
    <m/>
    <n v="2"/>
    <n v="2"/>
    <x v="15"/>
    <n v="8"/>
    <n v="110"/>
    <n v="390"/>
    <n v="310"/>
    <n v="3"/>
    <n v="15"/>
    <n v="9"/>
    <s v="TS"/>
    <n v="1"/>
    <n v="281.75"/>
    <n v="1.1002661934338953"/>
    <n v="8.100266193433896"/>
    <n v="25"/>
    <m/>
    <m/>
    <m/>
    <s v=""/>
    <m/>
  </r>
  <r>
    <s v="Exp4"/>
    <n v="401051"/>
    <n v="1051"/>
    <x v="2"/>
    <x v="7"/>
    <x v="10"/>
    <d v="2014-11-04T00:00:00"/>
    <s v="Full_8h"/>
    <m/>
    <m/>
    <n v="3"/>
    <n v="2"/>
    <x v="15"/>
    <n v="8"/>
    <n v="128"/>
    <n v="428"/>
    <n v="284"/>
    <n v="4"/>
    <n v="16"/>
    <n v="8"/>
    <s v="TS"/>
    <n v="1"/>
    <n v="281.75"/>
    <n v="1.0079858030168589"/>
    <n v="8.007985803016858"/>
    <n v="27"/>
    <m/>
    <m/>
    <m/>
    <s v=""/>
    <m/>
  </r>
  <r>
    <s v="Exp4"/>
    <n v="401051"/>
    <n v="1051"/>
    <x v="2"/>
    <x v="7"/>
    <x v="10"/>
    <d v="2014-11-04T00:00:00"/>
    <s v="Full_8h"/>
    <m/>
    <m/>
    <n v="4"/>
    <n v="2"/>
    <x v="11"/>
    <n v="9"/>
    <n v="123"/>
    <n v="410"/>
    <n v="301"/>
    <n v="4"/>
    <n v="16"/>
    <n v="10"/>
    <s v="TS"/>
    <n v="1"/>
    <n v="231.75"/>
    <n v="1.2988133764832794"/>
    <n v="9.2988133764832792"/>
    <n v="28"/>
    <m/>
    <m/>
    <m/>
    <s v=""/>
    <m/>
  </r>
  <r>
    <s v="Exp4"/>
    <n v="401058"/>
    <n v="1058"/>
    <x v="2"/>
    <x v="7"/>
    <x v="10"/>
    <d v="2014-11-04T00:00:00"/>
    <s v="Full_8h"/>
    <d v="2014-11-04T00:00:00"/>
    <n v="1058"/>
    <n v="1"/>
    <n v="3"/>
    <x v="11"/>
    <n v="9"/>
    <n v="124"/>
    <m/>
    <n v="62"/>
    <n v="4"/>
    <n v="17"/>
    <n v="12"/>
    <s v="TS"/>
    <n v="1"/>
    <n v="231.75"/>
    <n v="0.26752966558791802"/>
    <n v="8.2675296655879187"/>
    <n v="29"/>
    <m/>
    <m/>
    <m/>
    <s v=""/>
    <m/>
  </r>
  <r>
    <s v="Exp4"/>
    <n v="401058"/>
    <n v="1058"/>
    <x v="2"/>
    <x v="7"/>
    <x v="10"/>
    <d v="2014-11-04T00:00:00"/>
    <s v="Full_8h"/>
    <m/>
    <m/>
    <n v="2"/>
    <n v="2"/>
    <x v="11"/>
    <n v="9"/>
    <n v="132"/>
    <n v="336"/>
    <n v="69"/>
    <n v="4"/>
    <n v="16"/>
    <n v="9"/>
    <s v="TS"/>
    <n v="1"/>
    <n v="231.75"/>
    <n v="0.29773462783171523"/>
    <n v="8.2977346278317157"/>
    <n v="28"/>
    <m/>
    <m/>
    <m/>
    <s v=""/>
    <m/>
  </r>
  <r>
    <s v="Exp4"/>
    <n v="401058"/>
    <n v="1058"/>
    <x v="2"/>
    <x v="7"/>
    <x v="10"/>
    <d v="2014-11-04T00:00:00"/>
    <s v="Full_8h"/>
    <m/>
    <m/>
    <n v="3"/>
    <n v="2"/>
    <x v="15"/>
    <n v="8"/>
    <n v="125"/>
    <n v="385"/>
    <n v="136"/>
    <n v="4"/>
    <n v="15"/>
    <m/>
    <s v="TS"/>
    <m/>
    <n v="281.75"/>
    <n v="0.48269742679680566"/>
    <n v="7.4826974267968058"/>
    <n v="26"/>
    <m/>
    <m/>
    <m/>
    <s v=""/>
    <m/>
  </r>
  <r>
    <s v="Exp4"/>
    <n v="401058"/>
    <n v="1058"/>
    <x v="2"/>
    <x v="7"/>
    <x v="10"/>
    <d v="2014-11-04T00:00:00"/>
    <s v="Full_8h"/>
    <m/>
    <m/>
    <n v="4"/>
    <n v="2"/>
    <x v="15"/>
    <n v="8"/>
    <n v="120"/>
    <n v="354"/>
    <n v="155"/>
    <n v="4"/>
    <n v="15"/>
    <n v="9"/>
    <s v="TS"/>
    <n v="1"/>
    <n v="281.75"/>
    <n v="0.55013309671694766"/>
    <n v="7.550133096716948"/>
    <n v="26"/>
    <m/>
    <m/>
    <m/>
    <s v=""/>
    <m/>
  </r>
  <r>
    <s v="Exp4"/>
    <n v="401073"/>
    <n v="1073"/>
    <x v="2"/>
    <x v="7"/>
    <x v="10"/>
    <d v="2014-11-04T00:00:00"/>
    <s v="Full_8h"/>
    <m/>
    <n v="1073"/>
    <n v="1"/>
    <n v="2"/>
    <x v="11"/>
    <n v="9"/>
    <n v="125"/>
    <m/>
    <n v="405"/>
    <n v="3"/>
    <n v="18"/>
    <n v="12"/>
    <s v="TS"/>
    <n v="2"/>
    <n v="231.75"/>
    <n v="1.7475728155339805"/>
    <n v="9.7475728155339798"/>
    <n v="29"/>
    <m/>
    <m/>
    <m/>
    <s v=""/>
    <m/>
  </r>
  <r>
    <s v="Exp4"/>
    <n v="401073"/>
    <n v="1073"/>
    <x v="2"/>
    <x v="7"/>
    <x v="10"/>
    <d v="2014-11-04T00:00:00"/>
    <s v="Full_8h"/>
    <m/>
    <m/>
    <n v="2"/>
    <n v="3"/>
    <x v="12"/>
    <n v="10"/>
    <n v="120"/>
    <n v="288"/>
    <n v="35"/>
    <n v="4"/>
    <n v="17"/>
    <n v="13"/>
    <s v="TS"/>
    <n v="2"/>
    <n v="231.75"/>
    <n v="0.15102481121898598"/>
    <n v="9.1510248112189867"/>
    <n v="30"/>
    <m/>
    <m/>
    <m/>
    <s v=""/>
    <m/>
  </r>
  <r>
    <s v="Exp4"/>
    <n v="401073"/>
    <n v="1073"/>
    <x v="2"/>
    <x v="7"/>
    <x v="10"/>
    <d v="2014-11-04T00:00:00"/>
    <s v="Full_8h"/>
    <m/>
    <m/>
    <n v="3"/>
    <n v="3"/>
    <x v="15"/>
    <n v="9"/>
    <n v="127"/>
    <n v="412"/>
    <n v="325"/>
    <n v="3"/>
    <n v="16"/>
    <n v="10"/>
    <s v="TS"/>
    <n v="1"/>
    <n v="281.75"/>
    <n v="1.1535048802129548"/>
    <n v="8.1535048802129548"/>
    <n v="26"/>
    <m/>
    <m/>
    <m/>
    <s v=""/>
    <m/>
  </r>
  <r>
    <s v="Exp4"/>
    <n v="401073"/>
    <n v="1073"/>
    <x v="2"/>
    <x v="7"/>
    <x v="10"/>
    <d v="2014-11-04T00:00:00"/>
    <s v="Full_8h"/>
    <m/>
    <m/>
    <n v="4"/>
    <n v="2"/>
    <x v="15"/>
    <n v="8"/>
    <n v="125"/>
    <n v="287"/>
    <n v="293"/>
    <n v="3"/>
    <n v="17"/>
    <n v="11"/>
    <s v="TS"/>
    <n v="1"/>
    <n v="281.75"/>
    <n v="1.0399290150842946"/>
    <n v="8.0399290150842937"/>
    <n v="27"/>
    <m/>
    <m/>
    <m/>
    <s v=""/>
    <m/>
  </r>
  <r>
    <s v="Exp4"/>
    <n v="401035"/>
    <n v="1035"/>
    <x v="2"/>
    <x v="7"/>
    <x v="10"/>
    <d v="2014-12-12T00:00:00"/>
    <s v="Full_8h"/>
    <m/>
    <s v="Batten S 1035"/>
    <n v="1"/>
    <m/>
    <x v="7"/>
    <m/>
    <n v="215"/>
    <m/>
    <m/>
    <m/>
    <m/>
    <m/>
    <m/>
    <n v="3"/>
    <n v="231.75"/>
    <n v="0"/>
    <n v="11"/>
    <s v=""/>
    <m/>
    <m/>
    <m/>
    <s v="FLN"/>
    <m/>
  </r>
  <r>
    <s v="Exp4"/>
    <n v="401035"/>
    <n v="1035"/>
    <x v="2"/>
    <x v="7"/>
    <x v="10"/>
    <d v="2014-12-12T00:00:00"/>
    <s v="Full_8h"/>
    <m/>
    <m/>
    <n v="2"/>
    <m/>
    <x v="9"/>
    <m/>
    <n v="240"/>
    <m/>
    <m/>
    <m/>
    <m/>
    <m/>
    <m/>
    <n v="3"/>
    <n v="231.75"/>
    <n v="0"/>
    <n v="12"/>
    <s v=""/>
    <m/>
    <m/>
    <m/>
    <s v="FLN"/>
    <m/>
  </r>
  <r>
    <s v="Exp4"/>
    <n v="401035"/>
    <n v="1035"/>
    <x v="2"/>
    <x v="7"/>
    <x v="10"/>
    <d v="2014-12-12T00:00:00"/>
    <s v="Full_8h"/>
    <m/>
    <m/>
    <n v="3"/>
    <m/>
    <x v="9"/>
    <m/>
    <n v="335"/>
    <m/>
    <m/>
    <m/>
    <m/>
    <m/>
    <m/>
    <n v="4"/>
    <n v="231.75"/>
    <n v="0"/>
    <n v="12"/>
    <s v=""/>
    <m/>
    <m/>
    <m/>
    <s v="FLN"/>
    <m/>
  </r>
  <r>
    <s v="Exp4"/>
    <n v="401035"/>
    <n v="1035"/>
    <x v="2"/>
    <x v="7"/>
    <x v="10"/>
    <d v="2014-12-12T00:00:00"/>
    <s v="Full_8h"/>
    <m/>
    <m/>
    <n v="4"/>
    <m/>
    <x v="9"/>
    <m/>
    <n v="330"/>
    <m/>
    <m/>
    <m/>
    <m/>
    <m/>
    <m/>
    <n v="4"/>
    <n v="231.75"/>
    <n v="0"/>
    <n v="12"/>
    <s v=""/>
    <m/>
    <m/>
    <m/>
    <s v="FLN"/>
    <m/>
  </r>
  <r>
    <s v="Exp4"/>
    <n v="401042"/>
    <n v="1042"/>
    <x v="2"/>
    <x v="7"/>
    <x v="10"/>
    <d v="2014-12-12T00:00:00"/>
    <s v="Full_8h"/>
    <m/>
    <s v="Batten S 1042"/>
    <n v="1"/>
    <m/>
    <x v="9"/>
    <m/>
    <n v="250"/>
    <m/>
    <m/>
    <m/>
    <m/>
    <m/>
    <m/>
    <n v="3"/>
    <n v="231.75"/>
    <n v="0"/>
    <n v="12"/>
    <s v=""/>
    <m/>
    <m/>
    <m/>
    <s v="FLN"/>
    <m/>
  </r>
  <r>
    <s v="Exp4"/>
    <n v="401042"/>
    <n v="1042"/>
    <x v="2"/>
    <x v="7"/>
    <x v="10"/>
    <d v="2014-12-12T00:00:00"/>
    <s v="Full_8h"/>
    <m/>
    <m/>
    <n v="2"/>
    <m/>
    <x v="9"/>
    <m/>
    <n v="210"/>
    <m/>
    <m/>
    <m/>
    <m/>
    <m/>
    <m/>
    <n v="3"/>
    <n v="231.75"/>
    <n v="0"/>
    <n v="12"/>
    <s v=""/>
    <m/>
    <m/>
    <m/>
    <s v="FLN"/>
    <m/>
  </r>
  <r>
    <s v="Exp4"/>
    <n v="401042"/>
    <n v="1042"/>
    <x v="2"/>
    <x v="7"/>
    <x v="10"/>
    <d v="2014-12-12T00:00:00"/>
    <s v="Full_8h"/>
    <m/>
    <m/>
    <n v="3"/>
    <m/>
    <x v="7"/>
    <m/>
    <n v="210"/>
    <m/>
    <m/>
    <m/>
    <m/>
    <m/>
    <m/>
    <n v="3"/>
    <n v="231.75"/>
    <n v="0"/>
    <n v="11"/>
    <s v=""/>
    <m/>
    <m/>
    <m/>
    <s v="FLN"/>
    <m/>
  </r>
  <r>
    <s v="Exp4"/>
    <n v="401042"/>
    <n v="1042"/>
    <x v="2"/>
    <x v="7"/>
    <x v="10"/>
    <d v="2014-12-12T00:00:00"/>
    <s v="Full_8h"/>
    <m/>
    <m/>
    <n v="4"/>
    <m/>
    <x v="9"/>
    <m/>
    <n v="285"/>
    <m/>
    <m/>
    <m/>
    <m/>
    <m/>
    <m/>
    <n v="4"/>
    <n v="231.75"/>
    <n v="0"/>
    <n v="12"/>
    <s v=""/>
    <m/>
    <m/>
    <m/>
    <s v="FLN"/>
    <m/>
  </r>
  <r>
    <s v="Exp4"/>
    <n v="401043"/>
    <n v="1043"/>
    <x v="2"/>
    <x v="7"/>
    <x v="10"/>
    <d v="2014-12-12T00:00:00"/>
    <s v="Full_8h"/>
    <m/>
    <s v="Batten S 1043"/>
    <n v="1"/>
    <m/>
    <x v="9"/>
    <m/>
    <n v="403"/>
    <m/>
    <m/>
    <m/>
    <m/>
    <m/>
    <m/>
    <n v="5"/>
    <n v="231.75"/>
    <n v="0"/>
    <n v="12"/>
    <s v=""/>
    <m/>
    <m/>
    <m/>
    <s v="FLN"/>
    <m/>
  </r>
  <r>
    <s v="Exp4"/>
    <n v="401043"/>
    <n v="1043"/>
    <x v="2"/>
    <x v="7"/>
    <x v="10"/>
    <d v="2014-12-12T00:00:00"/>
    <s v="Full_8h"/>
    <m/>
    <m/>
    <n v="2"/>
    <m/>
    <x v="9"/>
    <m/>
    <n v="375"/>
    <m/>
    <m/>
    <m/>
    <m/>
    <m/>
    <m/>
    <n v="4"/>
    <n v="231.75"/>
    <n v="0"/>
    <n v="12"/>
    <s v=""/>
    <m/>
    <m/>
    <m/>
    <s v="FLN"/>
    <m/>
  </r>
  <r>
    <s v="Exp4"/>
    <n v="401043"/>
    <n v="1043"/>
    <x v="2"/>
    <x v="7"/>
    <x v="10"/>
    <d v="2014-12-12T00:00:00"/>
    <s v="Full_8h"/>
    <m/>
    <m/>
    <n v="3"/>
    <m/>
    <x v="9"/>
    <m/>
    <n v="340"/>
    <m/>
    <m/>
    <m/>
    <m/>
    <m/>
    <m/>
    <n v="5"/>
    <n v="231.75"/>
    <n v="0"/>
    <n v="12"/>
    <s v=""/>
    <m/>
    <m/>
    <m/>
    <s v="FLN"/>
    <m/>
  </r>
  <r>
    <s v="Exp4"/>
    <n v="401043"/>
    <n v="1043"/>
    <x v="2"/>
    <x v="7"/>
    <x v="10"/>
    <d v="2014-12-12T00:00:00"/>
    <s v="Full_8h"/>
    <m/>
    <m/>
    <n v="4"/>
    <m/>
    <x v="9"/>
    <m/>
    <n v="315"/>
    <m/>
    <m/>
    <m/>
    <m/>
    <m/>
    <m/>
    <n v="3"/>
    <n v="231.75"/>
    <n v="0"/>
    <n v="12"/>
    <s v=""/>
    <m/>
    <m/>
    <m/>
    <s v="FLN"/>
    <m/>
  </r>
  <r>
    <s v="Exp4"/>
    <n v="401045"/>
    <n v="1045"/>
    <x v="2"/>
    <x v="7"/>
    <x v="10"/>
    <d v="2014-12-12T00:00:00"/>
    <s v="Full_8h"/>
    <d v="2014-12-12T00:00:00"/>
    <s v="Batten S 1045"/>
    <n v="1"/>
    <m/>
    <x v="7"/>
    <m/>
    <n v="270"/>
    <m/>
    <m/>
    <m/>
    <m/>
    <m/>
    <m/>
    <n v="4"/>
    <n v="231.75"/>
    <n v="0"/>
    <n v="11"/>
    <s v=""/>
    <m/>
    <m/>
    <m/>
    <s v="FLN"/>
    <m/>
  </r>
  <r>
    <s v="Exp4"/>
    <n v="401045"/>
    <n v="1045"/>
    <x v="2"/>
    <x v="7"/>
    <x v="10"/>
    <d v="2014-12-12T00:00:00"/>
    <s v="Full_8h"/>
    <m/>
    <m/>
    <n v="2"/>
    <m/>
    <x v="9"/>
    <m/>
    <n v="292"/>
    <m/>
    <m/>
    <m/>
    <m/>
    <m/>
    <m/>
    <n v="3"/>
    <n v="231.75"/>
    <n v="0"/>
    <n v="12"/>
    <s v=""/>
    <m/>
    <m/>
    <m/>
    <s v="FLN"/>
    <m/>
  </r>
  <r>
    <s v="Exp4"/>
    <n v="401045"/>
    <n v="1045"/>
    <x v="2"/>
    <x v="7"/>
    <x v="10"/>
    <d v="2014-12-12T00:00:00"/>
    <s v="Full_8h"/>
    <m/>
    <m/>
    <n v="3"/>
    <m/>
    <x v="9"/>
    <m/>
    <n v="250"/>
    <m/>
    <m/>
    <m/>
    <m/>
    <m/>
    <m/>
    <n v="4"/>
    <n v="231.75"/>
    <n v="0"/>
    <n v="12"/>
    <s v=""/>
    <m/>
    <m/>
    <m/>
    <s v="FLN"/>
    <m/>
  </r>
  <r>
    <s v="Exp4"/>
    <n v="401045"/>
    <n v="1045"/>
    <x v="2"/>
    <x v="7"/>
    <x v="10"/>
    <d v="2014-12-12T00:00:00"/>
    <s v="Full_8h"/>
    <m/>
    <m/>
    <n v="4"/>
    <m/>
    <x v="9"/>
    <m/>
    <n v="290"/>
    <m/>
    <m/>
    <m/>
    <m/>
    <m/>
    <m/>
    <n v="4"/>
    <n v="231.75"/>
    <n v="0"/>
    <n v="12"/>
    <s v=""/>
    <m/>
    <m/>
    <m/>
    <s v="FLN"/>
    <m/>
  </r>
  <r>
    <s v="Exp4"/>
    <n v="401057"/>
    <n v="1057"/>
    <x v="2"/>
    <x v="7"/>
    <x v="10"/>
    <d v="2014-12-12T00:00:00"/>
    <s v="Full_8h"/>
    <m/>
    <s v="Batten S 1057"/>
    <n v="1"/>
    <m/>
    <x v="9"/>
    <m/>
    <n v="310"/>
    <m/>
    <m/>
    <m/>
    <m/>
    <m/>
    <m/>
    <n v="4"/>
    <n v="231.75"/>
    <n v="0"/>
    <n v="12"/>
    <s v=""/>
    <m/>
    <m/>
    <m/>
    <s v="FLN"/>
    <m/>
  </r>
  <r>
    <s v="Exp4"/>
    <n v="401057"/>
    <n v="1057"/>
    <x v="2"/>
    <x v="7"/>
    <x v="10"/>
    <d v="2014-12-12T00:00:00"/>
    <s v="Full_8h"/>
    <m/>
    <m/>
    <n v="2"/>
    <m/>
    <x v="2"/>
    <m/>
    <n v="283"/>
    <m/>
    <m/>
    <m/>
    <m/>
    <m/>
    <m/>
    <n v="4"/>
    <n v="231.75"/>
    <n v="0"/>
    <n v="13"/>
    <s v=""/>
    <m/>
    <m/>
    <m/>
    <s v="FLN"/>
    <m/>
  </r>
  <r>
    <s v="Exp4"/>
    <n v="401057"/>
    <n v="1057"/>
    <x v="2"/>
    <x v="7"/>
    <x v="10"/>
    <d v="2014-12-12T00:00:00"/>
    <s v="Full_8h"/>
    <m/>
    <m/>
    <n v="3"/>
    <m/>
    <x v="2"/>
    <m/>
    <n v="290"/>
    <m/>
    <m/>
    <m/>
    <m/>
    <m/>
    <m/>
    <n v="4"/>
    <n v="231.75"/>
    <n v="0"/>
    <n v="13"/>
    <s v=""/>
    <m/>
    <m/>
    <m/>
    <s v="FLN"/>
    <m/>
  </r>
  <r>
    <s v="Exp4"/>
    <n v="401057"/>
    <n v="1057"/>
    <x v="2"/>
    <x v="7"/>
    <x v="10"/>
    <d v="2014-12-12T00:00:00"/>
    <s v="Full_8h"/>
    <m/>
    <m/>
    <n v="4"/>
    <m/>
    <x v="9"/>
    <m/>
    <n v="390"/>
    <m/>
    <m/>
    <m/>
    <m/>
    <m/>
    <m/>
    <n v="5"/>
    <n v="231.75"/>
    <n v="0"/>
    <n v="12"/>
    <s v=""/>
    <m/>
    <m/>
    <m/>
    <s v="FLN"/>
    <m/>
  </r>
  <r>
    <s v="Exp4"/>
    <n v="401037"/>
    <n v="1037"/>
    <x v="2"/>
    <x v="7"/>
    <x v="10"/>
    <d v="2014-12-15T00:00:00"/>
    <s v="Full_8h"/>
    <d v="2014-12-15T00:00:00"/>
    <s v="Batten S 1037"/>
    <n v="1"/>
    <m/>
    <x v="6"/>
    <m/>
    <n v="380"/>
    <m/>
    <m/>
    <m/>
    <m/>
    <m/>
    <m/>
    <n v="4"/>
    <n v="231.75"/>
    <n v="0"/>
    <n v="10"/>
    <s v=""/>
    <m/>
    <m/>
    <m/>
    <s v="FLN"/>
    <m/>
  </r>
  <r>
    <s v="Exp4"/>
    <n v="401037"/>
    <n v="1037"/>
    <x v="2"/>
    <x v="7"/>
    <x v="10"/>
    <d v="2014-12-15T00:00:00"/>
    <s v="Full_8h"/>
    <m/>
    <m/>
    <n v="2"/>
    <m/>
    <x v="7"/>
    <m/>
    <n v="405"/>
    <m/>
    <m/>
    <m/>
    <m/>
    <m/>
    <m/>
    <n v="5"/>
    <n v="231.75"/>
    <n v="0"/>
    <n v="11"/>
    <s v=""/>
    <m/>
    <m/>
    <m/>
    <s v="FLN"/>
    <m/>
  </r>
  <r>
    <s v="Exp4"/>
    <n v="401037"/>
    <n v="1037"/>
    <x v="2"/>
    <x v="7"/>
    <x v="10"/>
    <d v="2014-12-15T00:00:00"/>
    <s v="Full_8h"/>
    <m/>
    <m/>
    <n v="3"/>
    <m/>
    <x v="7"/>
    <m/>
    <n v="384"/>
    <m/>
    <m/>
    <m/>
    <m/>
    <m/>
    <m/>
    <n v="5"/>
    <n v="231.75"/>
    <n v="0"/>
    <n v="11"/>
    <s v=""/>
    <m/>
    <m/>
    <m/>
    <s v="FLN"/>
    <m/>
  </r>
  <r>
    <s v="Exp4"/>
    <n v="401037"/>
    <n v="1037"/>
    <x v="2"/>
    <x v="7"/>
    <x v="10"/>
    <d v="2014-12-15T00:00:00"/>
    <s v="Full_8h"/>
    <m/>
    <m/>
    <n v="4"/>
    <m/>
    <x v="7"/>
    <m/>
    <n v="385"/>
    <m/>
    <m/>
    <m/>
    <m/>
    <m/>
    <m/>
    <n v="4"/>
    <n v="231.75"/>
    <n v="0"/>
    <n v="11"/>
    <s v=""/>
    <m/>
    <m/>
    <m/>
    <s v="FLN"/>
    <m/>
  </r>
  <r>
    <s v="Exp4"/>
    <n v="401044"/>
    <n v="1044"/>
    <x v="2"/>
    <x v="7"/>
    <x v="10"/>
    <d v="2014-12-15T00:00:00"/>
    <s v="Full_8h"/>
    <m/>
    <s v="Batten S 1044"/>
    <n v="1"/>
    <m/>
    <x v="2"/>
    <m/>
    <n v="395"/>
    <m/>
    <m/>
    <m/>
    <m/>
    <m/>
    <m/>
    <n v="4"/>
    <n v="231.75"/>
    <n v="0"/>
    <n v="13"/>
    <s v=""/>
    <m/>
    <m/>
    <m/>
    <s v="FLN"/>
    <m/>
  </r>
  <r>
    <s v="Exp4"/>
    <n v="401044"/>
    <n v="1044"/>
    <x v="2"/>
    <x v="7"/>
    <x v="10"/>
    <d v="2014-12-15T00:00:00"/>
    <s v="Full_8h"/>
    <m/>
    <m/>
    <n v="2"/>
    <m/>
    <x v="9"/>
    <m/>
    <n v="420"/>
    <m/>
    <m/>
    <m/>
    <m/>
    <m/>
    <m/>
    <n v="4"/>
    <n v="231.75"/>
    <n v="0"/>
    <n v="12"/>
    <s v=""/>
    <m/>
    <m/>
    <m/>
    <s v="FLN"/>
    <m/>
  </r>
  <r>
    <s v="Exp4"/>
    <n v="401044"/>
    <n v="1044"/>
    <x v="2"/>
    <x v="7"/>
    <x v="10"/>
    <d v="2014-12-15T00:00:00"/>
    <s v="Full_8h"/>
    <m/>
    <m/>
    <n v="3"/>
    <m/>
    <x v="9"/>
    <m/>
    <n v="390"/>
    <m/>
    <m/>
    <m/>
    <m/>
    <m/>
    <m/>
    <n v="4"/>
    <n v="231.75"/>
    <n v="0"/>
    <n v="12"/>
    <s v=""/>
    <m/>
    <m/>
    <m/>
    <s v="FLN"/>
    <m/>
  </r>
  <r>
    <s v="Exp4"/>
    <n v="401044"/>
    <n v="1044"/>
    <x v="2"/>
    <x v="7"/>
    <x v="10"/>
    <d v="2014-12-15T00:00:00"/>
    <s v="Full_8h"/>
    <m/>
    <m/>
    <n v="4"/>
    <m/>
    <x v="9"/>
    <m/>
    <n v="430"/>
    <m/>
    <m/>
    <m/>
    <m/>
    <m/>
    <m/>
    <n v="4"/>
    <n v="231.75"/>
    <n v="0"/>
    <n v="12"/>
    <s v=""/>
    <m/>
    <m/>
    <m/>
    <s v="FLN"/>
    <m/>
  </r>
  <r>
    <s v="Exp4"/>
    <n v="401047"/>
    <n v="1047"/>
    <x v="2"/>
    <x v="7"/>
    <x v="10"/>
    <d v="2014-12-15T00:00:00"/>
    <s v="Full_8h"/>
    <m/>
    <s v="Batten S 1047"/>
    <n v="1"/>
    <m/>
    <x v="2"/>
    <m/>
    <n v="333"/>
    <m/>
    <m/>
    <m/>
    <m/>
    <m/>
    <m/>
    <n v="4"/>
    <n v="231.75"/>
    <n v="0"/>
    <n v="13"/>
    <s v=""/>
    <m/>
    <m/>
    <m/>
    <s v="FLN"/>
    <m/>
  </r>
  <r>
    <s v="Exp4"/>
    <n v="401047"/>
    <n v="1047"/>
    <x v="2"/>
    <x v="7"/>
    <x v="10"/>
    <d v="2014-12-15T00:00:00"/>
    <s v="Full_8h"/>
    <m/>
    <m/>
    <n v="2"/>
    <m/>
    <x v="9"/>
    <m/>
    <n v="330"/>
    <m/>
    <m/>
    <m/>
    <m/>
    <m/>
    <m/>
    <n v="4"/>
    <n v="231.75"/>
    <n v="0"/>
    <n v="12"/>
    <s v=""/>
    <m/>
    <m/>
    <m/>
    <s v="FLN"/>
    <m/>
  </r>
  <r>
    <s v="Exp4"/>
    <n v="401047"/>
    <n v="1047"/>
    <x v="2"/>
    <x v="7"/>
    <x v="10"/>
    <d v="2014-12-15T00:00:00"/>
    <s v="Full_8h"/>
    <m/>
    <m/>
    <n v="3"/>
    <m/>
    <x v="7"/>
    <m/>
    <n v="335"/>
    <m/>
    <m/>
    <m/>
    <m/>
    <m/>
    <m/>
    <n v="4"/>
    <n v="231.75"/>
    <n v="0"/>
    <n v="11"/>
    <s v=""/>
    <m/>
    <m/>
    <m/>
    <s v="FLN"/>
    <m/>
  </r>
  <r>
    <s v="Exp4"/>
    <n v="401047"/>
    <n v="1047"/>
    <x v="2"/>
    <x v="7"/>
    <x v="10"/>
    <d v="2014-12-15T00:00:00"/>
    <s v="Full_8h"/>
    <m/>
    <m/>
    <n v="4"/>
    <m/>
    <x v="9"/>
    <m/>
    <n v="315"/>
    <m/>
    <m/>
    <m/>
    <m/>
    <m/>
    <m/>
    <n v="4"/>
    <n v="231.75"/>
    <n v="0"/>
    <n v="12"/>
    <s v=""/>
    <m/>
    <m/>
    <m/>
    <s v="FLN"/>
    <m/>
  </r>
  <r>
    <s v="Exp4"/>
    <n v="401050"/>
    <n v="1050"/>
    <x v="2"/>
    <x v="7"/>
    <x v="10"/>
    <d v="2014-12-15T00:00:00"/>
    <s v="Full_8h"/>
    <m/>
    <s v="Batten S 1050"/>
    <n v="1"/>
    <m/>
    <x v="9"/>
    <m/>
    <n v="380"/>
    <m/>
    <m/>
    <m/>
    <m/>
    <m/>
    <m/>
    <n v="5"/>
    <n v="231.75"/>
    <n v="0"/>
    <n v="12"/>
    <s v=""/>
    <m/>
    <m/>
    <m/>
    <s v="FLN"/>
    <m/>
  </r>
  <r>
    <s v="Exp4"/>
    <n v="401050"/>
    <n v="1050"/>
    <x v="2"/>
    <x v="7"/>
    <x v="10"/>
    <d v="2014-12-15T00:00:00"/>
    <s v="Full_8h"/>
    <m/>
    <m/>
    <n v="2"/>
    <m/>
    <x v="6"/>
    <m/>
    <n v="355"/>
    <m/>
    <m/>
    <m/>
    <m/>
    <m/>
    <m/>
    <n v="4"/>
    <n v="231.75"/>
    <n v="0"/>
    <n v="10"/>
    <s v=""/>
    <m/>
    <m/>
    <m/>
    <s v="FLN"/>
    <m/>
  </r>
  <r>
    <s v="Exp4"/>
    <n v="401050"/>
    <n v="1050"/>
    <x v="2"/>
    <x v="7"/>
    <x v="10"/>
    <d v="2014-12-15T00:00:00"/>
    <s v="Full_8h"/>
    <m/>
    <m/>
    <n v="3"/>
    <m/>
    <x v="9"/>
    <m/>
    <n v="440"/>
    <m/>
    <m/>
    <m/>
    <m/>
    <m/>
    <m/>
    <n v="4"/>
    <n v="231.75"/>
    <n v="0"/>
    <n v="12"/>
    <s v=""/>
    <m/>
    <m/>
    <m/>
    <s v="FLN"/>
    <m/>
  </r>
  <r>
    <s v="Exp4"/>
    <n v="401050"/>
    <n v="1050"/>
    <x v="2"/>
    <x v="7"/>
    <x v="10"/>
    <d v="2014-12-15T00:00:00"/>
    <s v="Full_8h"/>
    <m/>
    <m/>
    <n v="4"/>
    <m/>
    <x v="9"/>
    <m/>
    <n v="385"/>
    <m/>
    <m/>
    <m/>
    <m/>
    <m/>
    <m/>
    <n v="4"/>
    <n v="231.75"/>
    <n v="0"/>
    <n v="12"/>
    <s v=""/>
    <m/>
    <m/>
    <m/>
    <s v="FLN"/>
    <m/>
  </r>
  <r>
    <s v="Exp4"/>
    <n v="401053"/>
    <n v="1053"/>
    <x v="2"/>
    <x v="7"/>
    <x v="10"/>
    <d v="2014-12-15T00:00:00"/>
    <s v="Full_8h"/>
    <m/>
    <s v="Batten S 1053"/>
    <n v="1"/>
    <m/>
    <x v="9"/>
    <m/>
    <n v="390"/>
    <m/>
    <m/>
    <m/>
    <m/>
    <m/>
    <m/>
    <n v="4"/>
    <n v="231.75"/>
    <n v="0"/>
    <n v="12"/>
    <s v=""/>
    <m/>
    <m/>
    <m/>
    <s v="FLN"/>
    <m/>
  </r>
  <r>
    <s v="Exp4"/>
    <n v="401053"/>
    <n v="1053"/>
    <x v="2"/>
    <x v="7"/>
    <x v="10"/>
    <d v="2014-12-15T00:00:00"/>
    <s v="Full_8h"/>
    <m/>
    <m/>
    <n v="2"/>
    <m/>
    <x v="6"/>
    <m/>
    <n v="330"/>
    <m/>
    <m/>
    <m/>
    <m/>
    <m/>
    <m/>
    <n v="5"/>
    <n v="231.75"/>
    <n v="0"/>
    <n v="10"/>
    <s v=""/>
    <m/>
    <m/>
    <m/>
    <s v="FLN"/>
    <m/>
  </r>
  <r>
    <s v="Exp4"/>
    <n v="401053"/>
    <n v="1053"/>
    <x v="2"/>
    <x v="7"/>
    <x v="10"/>
    <d v="2014-12-15T00:00:00"/>
    <s v="Full_8h"/>
    <m/>
    <m/>
    <n v="3"/>
    <m/>
    <x v="7"/>
    <m/>
    <n v="390"/>
    <m/>
    <m/>
    <m/>
    <m/>
    <m/>
    <m/>
    <n v="4"/>
    <n v="231.75"/>
    <n v="0"/>
    <n v="11"/>
    <s v=""/>
    <m/>
    <m/>
    <m/>
    <s v="FLN"/>
    <m/>
  </r>
  <r>
    <s v="Exp4"/>
    <n v="401053"/>
    <n v="1053"/>
    <x v="2"/>
    <x v="7"/>
    <x v="10"/>
    <d v="2014-12-15T00:00:00"/>
    <s v="Full_8h"/>
    <m/>
    <m/>
    <n v="4"/>
    <m/>
    <x v="9"/>
    <m/>
    <n v="368"/>
    <m/>
    <m/>
    <m/>
    <m/>
    <m/>
    <m/>
    <n v="5"/>
    <n v="231.75"/>
    <n v="0"/>
    <n v="12"/>
    <s v=""/>
    <m/>
    <m/>
    <m/>
    <s v="FLN"/>
    <m/>
  </r>
  <r>
    <s v="Exp4"/>
    <n v="401170"/>
    <n v="1170"/>
    <x v="2"/>
    <x v="7"/>
    <x v="3"/>
    <d v="2014-09-23T00:00:00"/>
    <s v="Full_8h"/>
    <m/>
    <n v="1170"/>
    <n v="1"/>
    <n v="0"/>
    <x v="17"/>
    <n v="3"/>
    <n v="38"/>
    <m/>
    <n v="52"/>
    <n v="2"/>
    <n v="3"/>
    <m/>
    <s v="V"/>
    <m/>
    <n v="200"/>
    <n v="0.26"/>
    <n v="2.2599999999999998"/>
    <n v="7"/>
    <m/>
    <m/>
    <m/>
    <s v=""/>
    <m/>
  </r>
  <r>
    <s v="Exp4"/>
    <n v="401170"/>
    <n v="1170"/>
    <x v="2"/>
    <x v="7"/>
    <x v="3"/>
    <d v="2014-09-23T00:00:00"/>
    <s v="Full_8h"/>
    <m/>
    <m/>
    <n v="2"/>
    <n v="0"/>
    <x v="17"/>
    <n v="3"/>
    <n v="48"/>
    <n v="124"/>
    <n v="62"/>
    <n v="3"/>
    <n v="3"/>
    <m/>
    <s v="V"/>
    <m/>
    <n v="200"/>
    <n v="0.31"/>
    <n v="2.31"/>
    <n v="8"/>
    <m/>
    <m/>
    <m/>
    <s v=""/>
    <m/>
  </r>
  <r>
    <s v="Exp4"/>
    <n v="401170"/>
    <n v="1170"/>
    <x v="2"/>
    <x v="7"/>
    <x v="3"/>
    <d v="2014-09-23T00:00:00"/>
    <s v="Full_8h"/>
    <m/>
    <m/>
    <n v="3"/>
    <n v="0"/>
    <x v="17"/>
    <n v="3"/>
    <n v="33"/>
    <n v="119"/>
    <n v="63"/>
    <n v="3"/>
    <n v="2"/>
    <m/>
    <s v="V"/>
    <m/>
    <n v="200"/>
    <n v="0.315"/>
    <n v="2.3149999999999999"/>
    <n v="7"/>
    <m/>
    <m/>
    <m/>
    <s v=""/>
    <m/>
  </r>
  <r>
    <s v="Exp4"/>
    <n v="401170"/>
    <n v="1170"/>
    <x v="2"/>
    <x v="7"/>
    <x v="3"/>
    <d v="2014-09-23T00:00:00"/>
    <s v="Full_8h"/>
    <m/>
    <m/>
    <n v="4"/>
    <n v="0"/>
    <x v="17"/>
    <n v="3"/>
    <n v="42"/>
    <n v="120"/>
    <n v="78"/>
    <n v="4"/>
    <n v="3"/>
    <m/>
    <s v="V"/>
    <m/>
    <n v="200"/>
    <n v="0.39"/>
    <n v="2.39"/>
    <n v="9"/>
    <m/>
    <m/>
    <m/>
    <s v=""/>
    <m/>
  </r>
  <r>
    <s v="Exp4"/>
    <n v="401175"/>
    <n v="1175"/>
    <x v="2"/>
    <x v="7"/>
    <x v="3"/>
    <d v="2014-09-23T00:00:00"/>
    <s v="Full_8h"/>
    <m/>
    <n v="1175"/>
    <n v="1"/>
    <n v="0"/>
    <x v="17"/>
    <n v="3"/>
    <n v="35"/>
    <m/>
    <n v="60"/>
    <n v="3"/>
    <n v="3"/>
    <m/>
    <s v="V"/>
    <m/>
    <n v="200"/>
    <n v="0.3"/>
    <n v="2.2999999999999998"/>
    <n v="8"/>
    <m/>
    <m/>
    <m/>
    <s v=""/>
    <m/>
  </r>
  <r>
    <s v="Exp4"/>
    <n v="401175"/>
    <n v="1175"/>
    <x v="2"/>
    <x v="7"/>
    <x v="3"/>
    <d v="2014-09-23T00:00:00"/>
    <s v="Full_8h"/>
    <m/>
    <m/>
    <n v="2"/>
    <n v="0"/>
    <x v="17"/>
    <n v="3"/>
    <n v="40"/>
    <n v="137"/>
    <n v="45"/>
    <n v="3"/>
    <n v="3"/>
    <m/>
    <s v="V"/>
    <m/>
    <n v="200"/>
    <n v="0.22500000000000001"/>
    <n v="2.2250000000000001"/>
    <n v="8"/>
    <m/>
    <m/>
    <m/>
    <s v=""/>
    <m/>
  </r>
  <r>
    <s v="Exp4"/>
    <n v="401175"/>
    <n v="1175"/>
    <x v="2"/>
    <x v="7"/>
    <x v="3"/>
    <d v="2014-09-23T00:00:00"/>
    <s v="Full_8h"/>
    <m/>
    <m/>
    <n v="3"/>
    <n v="0"/>
    <x v="17"/>
    <n v="3"/>
    <n v="40"/>
    <n v="140"/>
    <n v="46"/>
    <n v="2"/>
    <n v="3"/>
    <m/>
    <s v="V"/>
    <m/>
    <n v="200"/>
    <n v="0.23"/>
    <n v="2.23"/>
    <n v="7"/>
    <m/>
    <m/>
    <m/>
    <s v=""/>
    <m/>
  </r>
  <r>
    <s v="Exp4"/>
    <n v="401175"/>
    <n v="1175"/>
    <x v="2"/>
    <x v="7"/>
    <x v="3"/>
    <d v="2014-09-23T00:00:00"/>
    <s v="Full_8h"/>
    <m/>
    <m/>
    <n v="4"/>
    <n v="0"/>
    <x v="17"/>
    <n v="3"/>
    <n v="38"/>
    <n v="149"/>
    <n v="70"/>
    <n v="3"/>
    <n v="2"/>
    <m/>
    <s v="V"/>
    <m/>
    <n v="200"/>
    <n v="0.35"/>
    <n v="2.35"/>
    <n v="7"/>
    <m/>
    <m/>
    <m/>
    <s v=""/>
    <m/>
  </r>
  <r>
    <s v="Exp4"/>
    <n v="401180"/>
    <n v="1180"/>
    <x v="2"/>
    <x v="7"/>
    <x v="3"/>
    <d v="2014-09-23T00:00:00"/>
    <s v="Full_8h"/>
    <m/>
    <n v="1180"/>
    <n v="1"/>
    <n v="0"/>
    <x v="17"/>
    <n v="3"/>
    <n v="46"/>
    <n v="152"/>
    <n v="64"/>
    <n v="3"/>
    <n v="4"/>
    <m/>
    <s v="V"/>
    <m/>
    <n v="200"/>
    <n v="0.32"/>
    <n v="2.3199999999999998"/>
    <n v="9"/>
    <m/>
    <m/>
    <m/>
    <s v=""/>
    <m/>
  </r>
  <r>
    <s v="Exp4"/>
    <n v="401180"/>
    <n v="1180"/>
    <x v="2"/>
    <x v="7"/>
    <x v="3"/>
    <d v="2014-09-23T00:00:00"/>
    <s v="Full_8h"/>
    <m/>
    <m/>
    <n v="2"/>
    <n v="0"/>
    <x v="17"/>
    <n v="3"/>
    <n v="41"/>
    <n v="137"/>
    <n v="40"/>
    <n v="3"/>
    <n v="3"/>
    <m/>
    <s v="V"/>
    <m/>
    <n v="200"/>
    <n v="0.2"/>
    <n v="2.2000000000000002"/>
    <n v="8"/>
    <m/>
    <m/>
    <m/>
    <s v=""/>
    <m/>
  </r>
  <r>
    <s v="Exp4"/>
    <n v="401180"/>
    <n v="1180"/>
    <x v="2"/>
    <x v="7"/>
    <x v="3"/>
    <d v="2014-09-23T00:00:00"/>
    <s v="Full_8h"/>
    <m/>
    <m/>
    <n v="3"/>
    <n v="0"/>
    <x v="17"/>
    <n v="3"/>
    <n v="46"/>
    <n v="141"/>
    <n v="64"/>
    <n v="3"/>
    <n v="3"/>
    <m/>
    <s v="V"/>
    <m/>
    <n v="200"/>
    <n v="0.32"/>
    <n v="2.3199999999999998"/>
    <n v="8"/>
    <m/>
    <m/>
    <m/>
    <s v=""/>
    <m/>
  </r>
  <r>
    <s v="Exp4"/>
    <n v="401180"/>
    <n v="1180"/>
    <x v="2"/>
    <x v="7"/>
    <x v="3"/>
    <d v="2014-09-23T00:00:00"/>
    <s v="Full_8h"/>
    <m/>
    <m/>
    <n v="4"/>
    <n v="0"/>
    <x v="17"/>
    <n v="3"/>
    <n v="46"/>
    <n v="140"/>
    <n v="40"/>
    <n v="2"/>
    <n v="3"/>
    <m/>
    <s v="V"/>
    <m/>
    <n v="200"/>
    <n v="0.2"/>
    <n v="2.2000000000000002"/>
    <n v="7"/>
    <m/>
    <m/>
    <m/>
    <s v=""/>
    <m/>
  </r>
  <r>
    <s v="Exp4"/>
    <n v="401183"/>
    <n v="1183"/>
    <x v="2"/>
    <x v="7"/>
    <x v="3"/>
    <d v="2014-09-30T00:00:00"/>
    <s v="Full_8h"/>
    <m/>
    <n v="1183"/>
    <n v="1"/>
    <n v="1"/>
    <x v="18"/>
    <n v="4"/>
    <n v="55"/>
    <m/>
    <n v="131"/>
    <n v="4"/>
    <n v="5"/>
    <m/>
    <s v="V"/>
    <m/>
    <n v="204.42857142857142"/>
    <n v="0.64081062194269744"/>
    <n v="3.6408106219426974"/>
    <n v="12"/>
    <m/>
    <m/>
    <m/>
    <s v=""/>
    <m/>
  </r>
  <r>
    <s v="Exp4"/>
    <n v="401183"/>
    <n v="1183"/>
    <x v="2"/>
    <x v="7"/>
    <x v="3"/>
    <d v="2014-09-30T00:00:00"/>
    <s v="Full_8h"/>
    <m/>
    <m/>
    <n v="2"/>
    <n v="2"/>
    <x v="18"/>
    <n v="4"/>
    <n v="56"/>
    <n v="240"/>
    <n v="89"/>
    <n v="4"/>
    <n v="5"/>
    <m/>
    <s v="V"/>
    <m/>
    <n v="204.42857142857142"/>
    <n v="0.43535988819007687"/>
    <n v="3.4353598881900771"/>
    <n v="12"/>
    <m/>
    <m/>
    <m/>
    <s v=""/>
    <m/>
  </r>
  <r>
    <s v="Exp4"/>
    <n v="401183"/>
    <n v="1183"/>
    <x v="2"/>
    <x v="7"/>
    <x v="3"/>
    <d v="2014-09-30T00:00:00"/>
    <s v="Full_8h"/>
    <m/>
    <m/>
    <n v="3"/>
    <n v="1"/>
    <x v="18"/>
    <n v="4"/>
    <n v="54"/>
    <n v="253"/>
    <n v="173"/>
    <n v="4"/>
    <n v="6"/>
    <m/>
    <s v="V"/>
    <m/>
    <n v="204.42857142857142"/>
    <n v="0.84626135569531802"/>
    <n v="3.8462613556953178"/>
    <n v="13"/>
    <m/>
    <m/>
    <m/>
    <s v=""/>
    <m/>
  </r>
  <r>
    <s v="Exp4"/>
    <n v="401183"/>
    <n v="1183"/>
    <x v="2"/>
    <x v="7"/>
    <x v="3"/>
    <d v="2014-09-30T00:00:00"/>
    <s v="Full_8h"/>
    <m/>
    <m/>
    <n v="4"/>
    <n v="2"/>
    <x v="18"/>
    <n v="4"/>
    <n v="52"/>
    <n v="220"/>
    <n v="172"/>
    <n v="4"/>
    <n v="5"/>
    <m/>
    <s v="V"/>
    <m/>
    <n v="204.42857142857142"/>
    <n v="0.84136967155835085"/>
    <n v="3.841369671558351"/>
    <n v="12"/>
    <m/>
    <m/>
    <m/>
    <s v=""/>
    <m/>
  </r>
  <r>
    <s v="Exp4"/>
    <n v="401184"/>
    <n v="1184"/>
    <x v="2"/>
    <x v="7"/>
    <x v="3"/>
    <d v="2014-09-30T00:00:00"/>
    <s v="Full_8h"/>
    <m/>
    <n v="1184"/>
    <n v="1"/>
    <n v="2"/>
    <x v="18"/>
    <n v="4"/>
    <n v="39"/>
    <m/>
    <n v="159"/>
    <n v="4"/>
    <n v="5"/>
    <m/>
    <s v="V"/>
    <m/>
    <n v="204.42857142857142"/>
    <n v="0.77777777777777779"/>
    <n v="3.7777777777777777"/>
    <n v="12"/>
    <m/>
    <m/>
    <m/>
    <s v=""/>
    <m/>
  </r>
  <r>
    <s v="Exp4"/>
    <n v="401184"/>
    <n v="1184"/>
    <x v="2"/>
    <x v="7"/>
    <x v="3"/>
    <d v="2014-09-30T00:00:00"/>
    <s v="Full_8h"/>
    <m/>
    <m/>
    <n v="2"/>
    <n v="2"/>
    <x v="18"/>
    <n v="4"/>
    <n v="48"/>
    <n v="220"/>
    <n v="117"/>
    <n v="4"/>
    <n v="6"/>
    <m/>
    <s v="V"/>
    <m/>
    <n v="204.42857142857142"/>
    <n v="0.57232704402515722"/>
    <n v="3.5723270440251573"/>
    <n v="13"/>
    <m/>
    <m/>
    <m/>
    <s v=""/>
    <m/>
  </r>
  <r>
    <s v="Exp4"/>
    <n v="401184"/>
    <n v="1184"/>
    <x v="2"/>
    <x v="7"/>
    <x v="3"/>
    <d v="2014-09-30T00:00:00"/>
    <s v="Full_8h"/>
    <m/>
    <m/>
    <n v="3"/>
    <n v="1"/>
    <x v="18"/>
    <n v="4"/>
    <n v="50"/>
    <n v="219"/>
    <n v="101"/>
    <n v="4"/>
    <n v="5"/>
    <m/>
    <s v="V"/>
    <m/>
    <n v="204.42857142857142"/>
    <n v="0.49406009783368277"/>
    <n v="3.4940600978336827"/>
    <n v="12"/>
    <m/>
    <m/>
    <m/>
    <s v=""/>
    <m/>
  </r>
  <r>
    <s v="Exp4"/>
    <n v="401184"/>
    <n v="1184"/>
    <x v="2"/>
    <x v="7"/>
    <x v="3"/>
    <d v="2014-09-30T00:00:00"/>
    <s v="Full_8h"/>
    <m/>
    <m/>
    <n v="4"/>
    <n v="2"/>
    <x v="18"/>
    <n v="4"/>
    <n v="45"/>
    <n v="224"/>
    <n v="119"/>
    <n v="4"/>
    <n v="4"/>
    <m/>
    <s v="V"/>
    <m/>
    <n v="204.42857142857142"/>
    <n v="0.58211041229909155"/>
    <n v="3.5821104122990914"/>
    <n v="11"/>
    <m/>
    <m/>
    <m/>
    <s v=""/>
    <m/>
  </r>
  <r>
    <s v="Exp4"/>
    <n v="401190"/>
    <n v="1190"/>
    <x v="2"/>
    <x v="7"/>
    <x v="3"/>
    <d v="2014-09-30T00:00:00"/>
    <s v="Full_8h"/>
    <m/>
    <n v="1190"/>
    <n v="1"/>
    <n v="2"/>
    <x v="18"/>
    <n v="4"/>
    <n v="42"/>
    <m/>
    <n v="105"/>
    <n v="4"/>
    <n v="5"/>
    <m/>
    <s v="V"/>
    <m/>
    <n v="204.42857142857142"/>
    <n v="0.51362683438155143"/>
    <n v="3.5136268343815513"/>
    <n v="12"/>
    <m/>
    <m/>
    <m/>
    <s v=""/>
    <m/>
  </r>
  <r>
    <s v="Exp4"/>
    <n v="401190"/>
    <n v="1190"/>
    <x v="2"/>
    <x v="7"/>
    <x v="3"/>
    <d v="2014-09-30T00:00:00"/>
    <s v="Full_8h"/>
    <m/>
    <m/>
    <n v="2"/>
    <n v="1"/>
    <x v="18"/>
    <n v="4"/>
    <n v="55"/>
    <n v="214"/>
    <n v="91"/>
    <n v="5"/>
    <n v="3"/>
    <m/>
    <s v="V"/>
    <m/>
    <n v="204.42857142857142"/>
    <n v="0.44514325646401121"/>
    <n v="3.4451432564640112"/>
    <n v="11"/>
    <m/>
    <m/>
    <m/>
    <s v=""/>
    <m/>
  </r>
  <r>
    <s v="Exp4"/>
    <n v="401190"/>
    <n v="1190"/>
    <x v="2"/>
    <x v="7"/>
    <x v="3"/>
    <d v="2014-09-30T00:00:00"/>
    <s v="Full_8h"/>
    <m/>
    <m/>
    <n v="3"/>
    <n v="1"/>
    <x v="18"/>
    <n v="4"/>
    <n v="57"/>
    <n v="230"/>
    <n v="102"/>
    <n v="4"/>
    <n v="5"/>
    <m/>
    <s v="V"/>
    <m/>
    <n v="204.42857142857142"/>
    <n v="0.49895178197064993"/>
    <n v="3.4989517819706499"/>
    <n v="12"/>
    <m/>
    <m/>
    <m/>
    <s v=""/>
    <m/>
  </r>
  <r>
    <s v="Exp4"/>
    <n v="401190"/>
    <n v="1190"/>
    <x v="2"/>
    <x v="7"/>
    <x v="3"/>
    <d v="2014-09-30T00:00:00"/>
    <s v="Full_8h"/>
    <m/>
    <m/>
    <n v="4"/>
    <n v="1"/>
    <x v="18"/>
    <n v="4"/>
    <n v="51"/>
    <n v="224"/>
    <n v="63"/>
    <n v="5"/>
    <n v="3"/>
    <m/>
    <s v="V"/>
    <m/>
    <n v="204.42857142857142"/>
    <n v="0.30817610062893086"/>
    <n v="3.308176100628931"/>
    <n v="11"/>
    <m/>
    <m/>
    <m/>
    <s v=""/>
    <m/>
  </r>
  <r>
    <s v="Exp4"/>
    <n v="401176"/>
    <n v="1176"/>
    <x v="2"/>
    <x v="7"/>
    <x v="3"/>
    <d v="2014-10-07T00:00:00"/>
    <s v="Full_8h"/>
    <m/>
    <n v="1176"/>
    <n v="1"/>
    <n v="2"/>
    <x v="20"/>
    <n v="5"/>
    <n v="52"/>
    <m/>
    <n v="146"/>
    <n v="5"/>
    <n v="6"/>
    <m/>
    <s v="V"/>
    <m/>
    <n v="220.57142857142858"/>
    <n v="0.66191709844559576"/>
    <n v="4.6619170984455955"/>
    <n v="15"/>
    <m/>
    <m/>
    <m/>
    <s v=""/>
    <m/>
  </r>
  <r>
    <s v="Exp4"/>
    <n v="401176"/>
    <n v="1176"/>
    <x v="2"/>
    <x v="7"/>
    <x v="3"/>
    <d v="2014-10-07T00:00:00"/>
    <s v="Full_8h"/>
    <m/>
    <m/>
    <n v="2"/>
    <n v="4"/>
    <x v="20"/>
    <n v="5"/>
    <n v="60"/>
    <n v="237"/>
    <n v="165"/>
    <n v="6"/>
    <n v="7"/>
    <m/>
    <s v="V"/>
    <m/>
    <n v="220.57142857142858"/>
    <n v="0.74805699481865284"/>
    <n v="4.7480569948186524"/>
    <n v="17"/>
    <m/>
    <m/>
    <m/>
    <s v=""/>
    <m/>
  </r>
  <r>
    <s v="Exp4"/>
    <n v="401176"/>
    <n v="1176"/>
    <x v="2"/>
    <x v="7"/>
    <x v="3"/>
    <d v="2014-10-07T00:00:00"/>
    <s v="Full_8h"/>
    <m/>
    <m/>
    <n v="3"/>
    <n v="2"/>
    <x v="20"/>
    <n v="5"/>
    <n v="59"/>
    <n v="237"/>
    <n v="194"/>
    <n v="6"/>
    <n v="7"/>
    <m/>
    <s v="V"/>
    <m/>
    <n v="220.57142857142858"/>
    <n v="0.87953367875647659"/>
    <n v="4.8795336787564763"/>
    <n v="17"/>
    <m/>
    <m/>
    <m/>
    <s v=""/>
    <m/>
  </r>
  <r>
    <s v="Exp4"/>
    <n v="401176"/>
    <n v="1176"/>
    <x v="2"/>
    <x v="7"/>
    <x v="3"/>
    <d v="2014-10-07T00:00:00"/>
    <s v="Full_8h"/>
    <m/>
    <m/>
    <n v="4"/>
    <n v="2"/>
    <x v="20"/>
    <n v="5"/>
    <n v="65"/>
    <n v="232"/>
    <n v="176"/>
    <n v="5"/>
    <n v="8"/>
    <m/>
    <s v="V"/>
    <m/>
    <n v="220.57142857142858"/>
    <n v="0.79792746113989632"/>
    <n v="4.7979274611398965"/>
    <n v="17"/>
    <m/>
    <m/>
    <m/>
    <s v=""/>
    <m/>
  </r>
  <r>
    <s v="Exp4"/>
    <n v="401181"/>
    <n v="1181"/>
    <x v="2"/>
    <x v="7"/>
    <x v="3"/>
    <d v="2014-10-07T00:00:00"/>
    <s v="Full_8h"/>
    <m/>
    <n v="1181"/>
    <n v="1"/>
    <n v="2"/>
    <x v="20"/>
    <n v="5"/>
    <n v="58"/>
    <m/>
    <n v="132"/>
    <n v="5"/>
    <n v="5"/>
    <m/>
    <s v="V"/>
    <m/>
    <n v="220.57142857142858"/>
    <n v="0.5984455958549223"/>
    <n v="4.5984455958549226"/>
    <n v="14"/>
    <m/>
    <m/>
    <m/>
    <s v=""/>
    <m/>
  </r>
  <r>
    <s v="Exp4"/>
    <n v="401181"/>
    <n v="1181"/>
    <x v="2"/>
    <x v="7"/>
    <x v="3"/>
    <d v="2014-10-07T00:00:00"/>
    <s v="Full_8h"/>
    <m/>
    <m/>
    <n v="2"/>
    <n v="3"/>
    <x v="20"/>
    <n v="5"/>
    <n v="59"/>
    <n v="222"/>
    <n v="154"/>
    <n v="4"/>
    <n v="8"/>
    <m/>
    <s v="V"/>
    <m/>
    <n v="220.57142857142858"/>
    <n v="0.69818652849740925"/>
    <n v="4.6981865284974091"/>
    <n v="16"/>
    <m/>
    <m/>
    <m/>
    <s v=""/>
    <m/>
  </r>
  <r>
    <s v="Exp4"/>
    <n v="401181"/>
    <n v="1181"/>
    <x v="2"/>
    <x v="7"/>
    <x v="3"/>
    <d v="2014-10-07T00:00:00"/>
    <s v="Full_8h"/>
    <m/>
    <m/>
    <n v="3"/>
    <n v="2"/>
    <x v="20"/>
    <n v="5"/>
    <n v="62"/>
    <n v="232"/>
    <n v="185"/>
    <n v="4"/>
    <n v="7"/>
    <m/>
    <s v="V"/>
    <m/>
    <n v="220.57142857142858"/>
    <n v="0.83873056994818651"/>
    <n v="4.8387305699481864"/>
    <n v="15"/>
    <m/>
    <m/>
    <m/>
    <s v=""/>
    <m/>
  </r>
  <r>
    <s v="Exp4"/>
    <n v="401181"/>
    <n v="1181"/>
    <x v="2"/>
    <x v="7"/>
    <x v="3"/>
    <d v="2014-10-07T00:00:00"/>
    <s v="Full_8h"/>
    <m/>
    <m/>
    <n v="4"/>
    <n v="1"/>
    <x v="20"/>
    <n v="5"/>
    <n v="55"/>
    <n v="215"/>
    <n v="184"/>
    <n v="4"/>
    <n v="7"/>
    <m/>
    <s v="V"/>
    <m/>
    <n v="220.57142857142858"/>
    <n v="0.83419689119170981"/>
    <n v="4.8341968911917101"/>
    <n v="15"/>
    <m/>
    <m/>
    <m/>
    <s v=""/>
    <m/>
  </r>
  <r>
    <s v="Exp4"/>
    <n v="401186"/>
    <n v="1186"/>
    <x v="2"/>
    <x v="7"/>
    <x v="3"/>
    <d v="2014-10-07T00:00:00"/>
    <s v="Full_8h"/>
    <m/>
    <n v="1186"/>
    <n v="1"/>
    <n v="2"/>
    <x v="20"/>
    <n v="5"/>
    <n v="54"/>
    <m/>
    <n v="165"/>
    <n v="5"/>
    <n v="7"/>
    <m/>
    <s v="V"/>
    <m/>
    <n v="220.57142857142858"/>
    <n v="0.74805699481865284"/>
    <n v="4.7480569948186524"/>
    <n v="16"/>
    <m/>
    <m/>
    <m/>
    <s v=""/>
    <m/>
  </r>
  <r>
    <s v="Exp4"/>
    <n v="401186"/>
    <n v="1186"/>
    <x v="2"/>
    <x v="7"/>
    <x v="3"/>
    <d v="2014-10-07T00:00:00"/>
    <s v="Full_8h"/>
    <m/>
    <m/>
    <n v="2"/>
    <n v="1"/>
    <x v="20"/>
    <n v="5"/>
    <n v="51"/>
    <n v="216"/>
    <n v="160"/>
    <n v="4"/>
    <n v="7"/>
    <m/>
    <s v="V"/>
    <m/>
    <n v="220.57142857142858"/>
    <n v="0.72538860103626934"/>
    <n v="4.7253886010362693"/>
    <n v="15"/>
    <m/>
    <m/>
    <m/>
    <s v=""/>
    <m/>
  </r>
  <r>
    <s v="Exp4"/>
    <n v="401186"/>
    <n v="1186"/>
    <x v="2"/>
    <x v="7"/>
    <x v="3"/>
    <d v="2014-10-07T00:00:00"/>
    <s v="Full_8h"/>
    <m/>
    <m/>
    <n v="3"/>
    <n v="2"/>
    <x v="20"/>
    <n v="5"/>
    <n v="48"/>
    <n v="218"/>
    <n v="137"/>
    <n v="4"/>
    <n v="8"/>
    <m/>
    <s v="V"/>
    <m/>
    <n v="220.57142857142858"/>
    <n v="0.62111398963730569"/>
    <n v="4.6211139896373057"/>
    <n v="16"/>
    <m/>
    <m/>
    <m/>
    <s v=""/>
    <m/>
  </r>
  <r>
    <s v="Exp4"/>
    <n v="401186"/>
    <n v="1186"/>
    <x v="2"/>
    <x v="7"/>
    <x v="3"/>
    <d v="2014-10-07T00:00:00"/>
    <s v="Full_8h"/>
    <m/>
    <m/>
    <n v="4"/>
    <n v="3"/>
    <x v="20"/>
    <n v="5"/>
    <n v="52"/>
    <n v="232"/>
    <n v="150"/>
    <n v="5"/>
    <n v="7"/>
    <m/>
    <s v="V"/>
    <m/>
    <n v="220.57142857142858"/>
    <n v="0.68005181347150256"/>
    <n v="4.6800518134715023"/>
    <n v="16"/>
    <m/>
    <m/>
    <m/>
    <s v=""/>
    <m/>
  </r>
  <r>
    <s v="Exp4"/>
    <n v="401171"/>
    <n v="1171"/>
    <x v="2"/>
    <x v="7"/>
    <x v="3"/>
    <d v="2014-10-15T00:00:00"/>
    <s v="Full_8h"/>
    <m/>
    <n v="1171"/>
    <n v="1"/>
    <n v="3"/>
    <x v="19"/>
    <n v="6"/>
    <n v="74"/>
    <m/>
    <n v="202"/>
    <n v="5"/>
    <n v="10"/>
    <m/>
    <s v="V"/>
    <m/>
    <n v="234.66666666666666"/>
    <n v="0.86079545454545459"/>
    <n v="5.860795454545455"/>
    <n v="20"/>
    <m/>
    <m/>
    <m/>
    <s v=""/>
    <m/>
  </r>
  <r>
    <s v="Exp4"/>
    <n v="401171"/>
    <n v="1171"/>
    <x v="2"/>
    <x v="7"/>
    <x v="3"/>
    <d v="2014-10-15T00:00:00"/>
    <s v="Full_8h"/>
    <m/>
    <m/>
    <n v="2"/>
    <n v="2"/>
    <x v="19"/>
    <n v="6"/>
    <n v="78"/>
    <n v="257"/>
    <n v="233"/>
    <n v="5"/>
    <n v="10"/>
    <m/>
    <s v="V"/>
    <m/>
    <n v="234.66666666666666"/>
    <n v="0.99289772727272729"/>
    <n v="5.9928977272727275"/>
    <n v="20"/>
    <m/>
    <m/>
    <m/>
    <s v=""/>
    <m/>
  </r>
  <r>
    <s v="Exp4"/>
    <n v="401171"/>
    <n v="1171"/>
    <x v="2"/>
    <x v="7"/>
    <x v="3"/>
    <d v="2014-10-15T00:00:00"/>
    <s v="Full_8h"/>
    <m/>
    <m/>
    <n v="3"/>
    <n v="2"/>
    <x v="19"/>
    <n v="6"/>
    <n v="88"/>
    <n v="303"/>
    <n v="263"/>
    <n v="5"/>
    <n v="13"/>
    <m/>
    <s v="DR"/>
    <m/>
    <n v="234.66666666666666"/>
    <n v="1.1207386363636365"/>
    <n v="6.1207386363636367"/>
    <n v="23"/>
    <m/>
    <m/>
    <m/>
    <s v=""/>
    <m/>
  </r>
  <r>
    <s v="Exp4"/>
    <n v="401171"/>
    <n v="1171"/>
    <x v="2"/>
    <x v="7"/>
    <x v="3"/>
    <d v="2014-10-15T00:00:00"/>
    <s v="Full_8h"/>
    <m/>
    <m/>
    <n v="4"/>
    <n v="2"/>
    <x v="19"/>
    <n v="6"/>
    <n v="71"/>
    <n v="259"/>
    <n v="262"/>
    <n v="5"/>
    <n v="11"/>
    <m/>
    <s v="V"/>
    <m/>
    <n v="234.66666666666666"/>
    <n v="1.1164772727272727"/>
    <n v="6.1164772727272725"/>
    <n v="21"/>
    <m/>
    <m/>
    <m/>
    <s v=""/>
    <m/>
  </r>
  <r>
    <s v="Exp4"/>
    <n v="401182"/>
    <n v="1182"/>
    <x v="2"/>
    <x v="7"/>
    <x v="3"/>
    <d v="2014-10-15T00:00:00"/>
    <s v="Full_8h"/>
    <m/>
    <n v="1182"/>
    <n v="1"/>
    <n v="4"/>
    <x v="19"/>
    <n v="6"/>
    <n v="70"/>
    <m/>
    <n v="210"/>
    <n v="5"/>
    <n v="11"/>
    <m/>
    <s v="V"/>
    <m/>
    <n v="234.66666666666666"/>
    <n v="0.89488636363636365"/>
    <n v="5.8948863636363633"/>
    <n v="21"/>
    <m/>
    <m/>
    <m/>
    <s v=""/>
    <m/>
  </r>
  <r>
    <s v="Exp4"/>
    <n v="401182"/>
    <n v="1182"/>
    <x v="2"/>
    <x v="7"/>
    <x v="3"/>
    <d v="2014-10-15T00:00:00"/>
    <s v="Full_8h"/>
    <m/>
    <m/>
    <n v="2"/>
    <n v="5"/>
    <x v="19"/>
    <n v="6"/>
    <n v="75"/>
    <n v="245"/>
    <n v="265"/>
    <n v="5"/>
    <n v="11"/>
    <m/>
    <s v="V"/>
    <m/>
    <n v="234.66666666666666"/>
    <n v="1.1292613636363638"/>
    <n v="6.1292613636363633"/>
    <n v="21"/>
    <m/>
    <m/>
    <m/>
    <s v=""/>
    <m/>
  </r>
  <r>
    <s v="Exp4"/>
    <n v="401182"/>
    <n v="1182"/>
    <x v="2"/>
    <x v="7"/>
    <x v="3"/>
    <d v="2014-10-15T00:00:00"/>
    <s v="Full_8h"/>
    <m/>
    <m/>
    <n v="3"/>
    <n v="3"/>
    <x v="19"/>
    <n v="6"/>
    <n v="75"/>
    <n v="246"/>
    <n v="94"/>
    <n v="5"/>
    <n v="10"/>
    <m/>
    <s v="V"/>
    <m/>
    <n v="234.66666666666666"/>
    <n v="0.40056818181818182"/>
    <n v="5.4005681818181817"/>
    <n v="20"/>
    <m/>
    <m/>
    <m/>
    <s v=""/>
    <m/>
  </r>
  <r>
    <s v="Exp4"/>
    <n v="401182"/>
    <n v="1182"/>
    <x v="2"/>
    <x v="7"/>
    <x v="3"/>
    <d v="2014-10-15T00:00:00"/>
    <s v="Full_8h"/>
    <m/>
    <m/>
    <n v="4"/>
    <n v="4"/>
    <x v="19"/>
    <n v="6"/>
    <n v="75"/>
    <n v="266"/>
    <n v="175"/>
    <n v="5"/>
    <n v="10"/>
    <m/>
    <s v="V"/>
    <m/>
    <n v="234.66666666666666"/>
    <n v="0.74573863636363635"/>
    <n v="5.7457386363636367"/>
    <n v="20"/>
    <m/>
    <m/>
    <m/>
    <s v=""/>
    <m/>
  </r>
  <r>
    <s v="Exp4"/>
    <n v="401185"/>
    <n v="1185"/>
    <x v="2"/>
    <x v="7"/>
    <x v="3"/>
    <d v="2014-10-15T00:00:00"/>
    <s v="Full_8h"/>
    <m/>
    <n v="1185"/>
    <n v="1"/>
    <n v="2"/>
    <x v="19"/>
    <n v="6"/>
    <n v="83"/>
    <m/>
    <n v="209"/>
    <n v="5"/>
    <n v="12"/>
    <m/>
    <s v="DR"/>
    <m/>
    <n v="234.66666666666666"/>
    <n v="0.890625"/>
    <n v="5.890625"/>
    <n v="22"/>
    <m/>
    <m/>
    <m/>
    <s v=""/>
    <m/>
  </r>
  <r>
    <s v="Exp4"/>
    <n v="401185"/>
    <n v="1185"/>
    <x v="2"/>
    <x v="7"/>
    <x v="3"/>
    <d v="2014-10-15T00:00:00"/>
    <s v="Full_8h"/>
    <m/>
    <m/>
    <n v="2"/>
    <n v="2"/>
    <x v="19"/>
    <n v="6"/>
    <n v="80"/>
    <n v="275"/>
    <n v="209"/>
    <n v="5"/>
    <n v="11"/>
    <m/>
    <s v="E"/>
    <m/>
    <n v="234.66666666666666"/>
    <n v="0.890625"/>
    <n v="5.890625"/>
    <n v="21"/>
    <m/>
    <m/>
    <m/>
    <s v=""/>
    <m/>
  </r>
  <r>
    <s v="Exp4"/>
    <n v="401185"/>
    <n v="1185"/>
    <x v="2"/>
    <x v="7"/>
    <x v="3"/>
    <d v="2014-10-15T00:00:00"/>
    <s v="Full_8h"/>
    <m/>
    <m/>
    <n v="3"/>
    <n v="2"/>
    <x v="19"/>
    <n v="6"/>
    <n v="68"/>
    <n v="275"/>
    <n v="273"/>
    <n v="5"/>
    <n v="10"/>
    <m/>
    <s v="E"/>
    <m/>
    <n v="234.66666666666666"/>
    <n v="1.1633522727272727"/>
    <n v="6.1633522727272725"/>
    <n v="20"/>
    <m/>
    <m/>
    <m/>
    <s v=""/>
    <m/>
  </r>
  <r>
    <s v="Exp4"/>
    <n v="401185"/>
    <n v="1185"/>
    <x v="2"/>
    <x v="7"/>
    <x v="3"/>
    <d v="2014-10-15T00:00:00"/>
    <s v="Full_8h"/>
    <m/>
    <m/>
    <n v="4"/>
    <n v="2"/>
    <x v="19"/>
    <n v="6"/>
    <n v="83"/>
    <n v="299"/>
    <n v="222"/>
    <n v="5"/>
    <n v="8"/>
    <m/>
    <s v="V"/>
    <m/>
    <n v="234.66666666666666"/>
    <n v="0.94602272727272729"/>
    <n v="5.9460227272727275"/>
    <n v="18"/>
    <m/>
    <m/>
    <m/>
    <s v=""/>
    <m/>
  </r>
  <r>
    <s v="Exp4"/>
    <n v="401211"/>
    <n v="1211"/>
    <x v="2"/>
    <x v="7"/>
    <x v="3"/>
    <d v="2014-10-21T00:00:00"/>
    <s v="Full_8h"/>
    <m/>
    <n v="1211"/>
    <n v="1"/>
    <n v="1"/>
    <x v="16"/>
    <n v="7"/>
    <n v="95"/>
    <m/>
    <n v="80"/>
    <n v="5"/>
    <n v="12"/>
    <m/>
    <s v="DR"/>
    <m/>
    <n v="225"/>
    <n v="0.35555555555555557"/>
    <n v="6.3555555555555552"/>
    <n v="23"/>
    <m/>
    <m/>
    <m/>
    <s v=""/>
    <m/>
  </r>
  <r>
    <s v="Exp4"/>
    <n v="401211"/>
    <n v="1211"/>
    <x v="2"/>
    <x v="7"/>
    <x v="3"/>
    <d v="2014-10-21T00:00:00"/>
    <s v="Full_8h"/>
    <m/>
    <m/>
    <n v="2"/>
    <n v="2"/>
    <x v="16"/>
    <n v="7"/>
    <n v="92"/>
    <n v="349"/>
    <n v="63"/>
    <n v="4"/>
    <n v="12"/>
    <m/>
    <s v="DR"/>
    <m/>
    <n v="225"/>
    <n v="0.28000000000000003"/>
    <n v="6.28"/>
    <n v="22"/>
    <m/>
    <m/>
    <m/>
    <s v=""/>
    <m/>
  </r>
  <r>
    <s v="Exp4"/>
    <n v="401211"/>
    <n v="1211"/>
    <x v="2"/>
    <x v="7"/>
    <x v="3"/>
    <d v="2014-10-21T00:00:00"/>
    <s v="Full_8h"/>
    <m/>
    <m/>
    <n v="3"/>
    <n v="4"/>
    <x v="15"/>
    <n v="8"/>
    <n v="98"/>
    <n v="358"/>
    <n v="67"/>
    <n v="5"/>
    <n v="13"/>
    <m/>
    <s v="DR"/>
    <m/>
    <n v="175"/>
    <n v="0.38285714285714284"/>
    <n v="7.3828571428571426"/>
    <n v="25"/>
    <m/>
    <m/>
    <m/>
    <s v=""/>
    <m/>
  </r>
  <r>
    <s v="Exp4"/>
    <n v="401211"/>
    <n v="1211"/>
    <x v="2"/>
    <x v="7"/>
    <x v="3"/>
    <d v="2014-10-21T00:00:00"/>
    <s v="Full_8h"/>
    <m/>
    <m/>
    <n v="4"/>
    <n v="3"/>
    <x v="16"/>
    <n v="7"/>
    <n v="102"/>
    <n v="363"/>
    <n v="68"/>
    <n v="5"/>
    <n v="13"/>
    <m/>
    <s v="DR"/>
    <m/>
    <n v="225"/>
    <n v="0.30222222222222223"/>
    <n v="6.3022222222222224"/>
    <n v="24"/>
    <m/>
    <m/>
    <m/>
    <s v=""/>
    <m/>
  </r>
  <r>
    <s v="Exp4"/>
    <n v="401214"/>
    <n v="1214"/>
    <x v="2"/>
    <x v="7"/>
    <x v="3"/>
    <d v="2014-10-21T00:00:00"/>
    <s v="Full_8h"/>
    <m/>
    <n v="1214"/>
    <n v="1"/>
    <n v="4"/>
    <x v="16"/>
    <n v="7"/>
    <n v="83"/>
    <m/>
    <n v="179"/>
    <n v="5"/>
    <n v="13"/>
    <m/>
    <s v="DR"/>
    <m/>
    <n v="225"/>
    <n v="0.79555555555555557"/>
    <n v="6.7955555555555556"/>
    <n v="24"/>
    <m/>
    <m/>
    <m/>
    <s v=""/>
    <m/>
  </r>
  <r>
    <s v="Exp4"/>
    <n v="401214"/>
    <n v="1214"/>
    <x v="2"/>
    <x v="7"/>
    <x v="3"/>
    <d v="2014-10-21T00:00:00"/>
    <s v="Full_8h"/>
    <m/>
    <m/>
    <n v="2"/>
    <n v="4"/>
    <x v="16"/>
    <n v="7"/>
    <n v="68"/>
    <n v="235"/>
    <n v="179"/>
    <n v="4"/>
    <n v="12"/>
    <m/>
    <s v="DR"/>
    <m/>
    <n v="225"/>
    <n v="0.79555555555555557"/>
    <n v="6.7955555555555556"/>
    <n v="22"/>
    <m/>
    <m/>
    <m/>
    <s v=""/>
    <m/>
  </r>
  <r>
    <s v="Exp4"/>
    <n v="401214"/>
    <n v="1214"/>
    <x v="2"/>
    <x v="7"/>
    <x v="3"/>
    <d v="2014-10-21T00:00:00"/>
    <s v="Full_8h"/>
    <m/>
    <m/>
    <n v="3"/>
    <n v="4"/>
    <x v="16"/>
    <n v="7"/>
    <n v="78"/>
    <n v="290"/>
    <n v="105"/>
    <n v="4"/>
    <n v="12"/>
    <m/>
    <s v="DR"/>
    <m/>
    <n v="225"/>
    <n v="0.46666666666666667"/>
    <n v="6.4666666666666668"/>
    <n v="22"/>
    <m/>
    <m/>
    <m/>
    <s v=""/>
    <m/>
  </r>
  <r>
    <s v="Exp4"/>
    <n v="401214"/>
    <n v="1214"/>
    <x v="2"/>
    <x v="7"/>
    <x v="3"/>
    <d v="2014-10-21T00:00:00"/>
    <s v="Full_8h"/>
    <m/>
    <m/>
    <n v="4"/>
    <n v="3"/>
    <x v="16"/>
    <n v="7"/>
    <n v="67"/>
    <n v="229"/>
    <n v="264"/>
    <n v="5"/>
    <n v="11"/>
    <m/>
    <s v="DR"/>
    <m/>
    <n v="225"/>
    <n v="1.1733333333333333"/>
    <n v="7.1733333333333338"/>
    <n v="22"/>
    <m/>
    <m/>
    <m/>
    <s v=""/>
    <m/>
  </r>
  <r>
    <s v="Exp4"/>
    <n v="401215"/>
    <n v="1215"/>
    <x v="2"/>
    <x v="7"/>
    <x v="3"/>
    <d v="2014-10-21T00:00:00"/>
    <s v="Full_8h"/>
    <m/>
    <n v="1215"/>
    <n v="1"/>
    <n v="2"/>
    <x v="16"/>
    <n v="7"/>
    <n v="78"/>
    <m/>
    <n v="47"/>
    <n v="5"/>
    <n v="12"/>
    <m/>
    <s v="DR"/>
    <m/>
    <n v="225"/>
    <n v="0.2088888888888889"/>
    <n v="6.2088888888888887"/>
    <n v="23"/>
    <m/>
    <m/>
    <m/>
    <s v=""/>
    <m/>
  </r>
  <r>
    <s v="Exp4"/>
    <n v="401215"/>
    <n v="1215"/>
    <x v="2"/>
    <x v="7"/>
    <x v="3"/>
    <d v="2014-10-21T00:00:00"/>
    <s v="Full_8h"/>
    <m/>
    <m/>
    <n v="2"/>
    <n v="3"/>
    <x v="16"/>
    <n v="7"/>
    <n v="88"/>
    <n v="332"/>
    <n v="58"/>
    <n v="5"/>
    <n v="13"/>
    <m/>
    <s v="DR"/>
    <m/>
    <n v="225"/>
    <n v="0.25777777777777777"/>
    <n v="6.2577777777777781"/>
    <n v="24"/>
    <m/>
    <m/>
    <m/>
    <s v=""/>
    <m/>
  </r>
  <r>
    <s v="Exp4"/>
    <n v="401215"/>
    <n v="1215"/>
    <x v="2"/>
    <x v="7"/>
    <x v="3"/>
    <d v="2014-10-21T00:00:00"/>
    <s v="Full_8h"/>
    <m/>
    <m/>
    <n v="3"/>
    <n v="3"/>
    <x v="16"/>
    <n v="7"/>
    <n v="88"/>
    <n v="310"/>
    <n v="197"/>
    <n v="5"/>
    <n v="11"/>
    <m/>
    <s v="DR"/>
    <m/>
    <n v="225"/>
    <n v="0.87555555555555553"/>
    <n v="6.8755555555555556"/>
    <n v="22"/>
    <m/>
    <m/>
    <m/>
    <s v=""/>
    <m/>
  </r>
  <r>
    <s v="Exp4"/>
    <n v="401215"/>
    <n v="1215"/>
    <x v="2"/>
    <x v="7"/>
    <x v="3"/>
    <d v="2014-10-21T00:00:00"/>
    <s v="Full_8h"/>
    <m/>
    <m/>
    <n v="4"/>
    <n v="2"/>
    <x v="16"/>
    <n v="7"/>
    <n v="96"/>
    <n v="359"/>
    <n v="80"/>
    <n v="5"/>
    <n v="12"/>
    <m/>
    <s v="DR"/>
    <m/>
    <n v="225"/>
    <n v="0.35555555555555557"/>
    <n v="6.3555555555555552"/>
    <n v="23"/>
    <m/>
    <m/>
    <m/>
    <s v=""/>
    <m/>
  </r>
  <r>
    <s v="Exp4"/>
    <n v="401165"/>
    <n v="1165"/>
    <x v="2"/>
    <x v="7"/>
    <x v="3"/>
    <d v="2014-10-28T00:00:00"/>
    <s v="Full_8h"/>
    <m/>
    <n v="1165"/>
    <n v="1"/>
    <n v="3"/>
    <x v="16"/>
    <n v="7"/>
    <n v="105"/>
    <m/>
    <n v="317"/>
    <n v="4"/>
    <n v="16"/>
    <m/>
    <s v="DR"/>
    <m/>
    <n v="225"/>
    <n v="1.4088888888888889"/>
    <n v="7.4088888888888889"/>
    <n v="26"/>
    <m/>
    <m/>
    <m/>
    <s v=""/>
    <m/>
  </r>
  <r>
    <s v="Exp4"/>
    <n v="401165"/>
    <n v="1165"/>
    <x v="2"/>
    <x v="7"/>
    <x v="3"/>
    <d v="2014-10-28T00:00:00"/>
    <s v="Full_8h"/>
    <m/>
    <m/>
    <n v="2"/>
    <n v="2"/>
    <x v="16"/>
    <n v="7"/>
    <n v="100"/>
    <n v="341"/>
    <n v="364"/>
    <n v="4"/>
    <n v="15"/>
    <m/>
    <s v="DR"/>
    <m/>
    <n v="225"/>
    <n v="1.6177777777777778"/>
    <n v="7.6177777777777775"/>
    <n v="25"/>
    <m/>
    <m/>
    <m/>
    <s v=""/>
    <m/>
  </r>
  <r>
    <s v="Exp4"/>
    <n v="401165"/>
    <n v="1165"/>
    <x v="2"/>
    <x v="7"/>
    <x v="3"/>
    <d v="2014-10-28T00:00:00"/>
    <s v="Full_8h"/>
    <m/>
    <m/>
    <n v="3"/>
    <n v="3"/>
    <x v="16"/>
    <n v="7"/>
    <n v="105"/>
    <n v="371"/>
    <n v="347"/>
    <n v="5"/>
    <n v="15"/>
    <m/>
    <s v="DR"/>
    <m/>
    <n v="225"/>
    <n v="1.5422222222222222"/>
    <n v="7.5422222222222217"/>
    <n v="26"/>
    <m/>
    <m/>
    <m/>
    <s v=""/>
    <m/>
  </r>
  <r>
    <s v="Exp4"/>
    <n v="401165"/>
    <n v="1165"/>
    <x v="2"/>
    <x v="7"/>
    <x v="3"/>
    <d v="2014-10-28T00:00:00"/>
    <s v="Full_8h"/>
    <m/>
    <m/>
    <n v="4"/>
    <n v="4"/>
    <x v="15"/>
    <n v="8"/>
    <n v="105"/>
    <n v="365"/>
    <n v="336"/>
    <n v="5"/>
    <n v="15"/>
    <m/>
    <s v="DR"/>
    <m/>
    <n v="175"/>
    <n v="1.92"/>
    <n v="8.92"/>
    <n v="27"/>
    <m/>
    <m/>
    <m/>
    <s v=""/>
    <m/>
  </r>
  <r>
    <s v="Exp4"/>
    <n v="401172"/>
    <n v="1172"/>
    <x v="2"/>
    <x v="7"/>
    <x v="3"/>
    <d v="2014-10-28T00:00:00"/>
    <s v="Full_8h"/>
    <m/>
    <n v="1172"/>
    <n v="1"/>
    <n v="5"/>
    <x v="15"/>
    <n v="8"/>
    <n v="71"/>
    <m/>
    <n v="47"/>
    <n v="5"/>
    <n v="14"/>
    <m/>
    <s v="DR"/>
    <m/>
    <n v="175"/>
    <n v="0.26857142857142857"/>
    <n v="7.2685714285714287"/>
    <n v="26"/>
    <m/>
    <m/>
    <m/>
    <s v=""/>
    <m/>
  </r>
  <r>
    <s v="Exp4"/>
    <n v="401172"/>
    <n v="1172"/>
    <x v="2"/>
    <x v="7"/>
    <x v="3"/>
    <d v="2014-10-28T00:00:00"/>
    <s v="Full_8h"/>
    <m/>
    <m/>
    <n v="2"/>
    <n v="3"/>
    <x v="15"/>
    <n v="8"/>
    <n v="79"/>
    <n v="293"/>
    <n v="57"/>
    <n v="5"/>
    <n v="14"/>
    <m/>
    <s v="DR"/>
    <m/>
    <n v="175"/>
    <n v="0.32571428571428573"/>
    <n v="7.3257142857142856"/>
    <n v="26"/>
    <m/>
    <m/>
    <m/>
    <s v=""/>
    <m/>
  </r>
  <r>
    <s v="Exp4"/>
    <n v="401172"/>
    <n v="1172"/>
    <x v="2"/>
    <x v="7"/>
    <x v="3"/>
    <d v="2014-10-28T00:00:00"/>
    <s v="Full_8h"/>
    <m/>
    <m/>
    <n v="3"/>
    <n v="2"/>
    <x v="16"/>
    <n v="7"/>
    <n v="91"/>
    <n v="302"/>
    <n v="317"/>
    <n v="5"/>
    <n v="15"/>
    <m/>
    <s v="DR"/>
    <m/>
    <n v="225"/>
    <n v="1.4088888888888889"/>
    <n v="7.4088888888888889"/>
    <n v="26"/>
    <m/>
    <m/>
    <m/>
    <s v=""/>
    <m/>
  </r>
  <r>
    <s v="Exp4"/>
    <n v="401172"/>
    <n v="1172"/>
    <x v="2"/>
    <x v="7"/>
    <x v="3"/>
    <d v="2014-10-28T00:00:00"/>
    <s v="Full_8h"/>
    <m/>
    <m/>
    <n v="4"/>
    <n v="5"/>
    <x v="15"/>
    <n v="8"/>
    <n v="100"/>
    <n v="334"/>
    <n v="90"/>
    <n v="5"/>
    <n v="17"/>
    <m/>
    <s v="DR"/>
    <m/>
    <n v="175"/>
    <n v="0.51428571428571423"/>
    <n v="7.5142857142857142"/>
    <n v="29"/>
    <m/>
    <m/>
    <m/>
    <s v=""/>
    <m/>
  </r>
  <r>
    <s v="Exp4"/>
    <n v="401177"/>
    <n v="1177"/>
    <x v="2"/>
    <x v="7"/>
    <x v="3"/>
    <d v="2014-10-28T00:00:00"/>
    <s v="Full_8h"/>
    <m/>
    <n v="1177"/>
    <n v="1"/>
    <n v="2"/>
    <x v="16"/>
    <n v="7"/>
    <n v="105"/>
    <m/>
    <n v="327"/>
    <n v="5"/>
    <n v="15"/>
    <m/>
    <s v="DR"/>
    <m/>
    <n v="225"/>
    <n v="1.4533333333333334"/>
    <n v="7.4533333333333331"/>
    <n v="26"/>
    <m/>
    <m/>
    <m/>
    <s v=""/>
    <m/>
  </r>
  <r>
    <s v="Exp4"/>
    <n v="401177"/>
    <n v="1177"/>
    <x v="2"/>
    <x v="7"/>
    <x v="3"/>
    <d v="2014-10-28T00:00:00"/>
    <s v="Full_8h"/>
    <m/>
    <m/>
    <n v="2"/>
    <n v="3"/>
    <x v="15"/>
    <n v="8"/>
    <n v="107"/>
    <n v="388"/>
    <n v="299"/>
    <n v="4"/>
    <n v="14"/>
    <m/>
    <s v="DR"/>
    <m/>
    <n v="175"/>
    <n v="1.7085714285714286"/>
    <n v="8.7085714285714282"/>
    <n v="25"/>
    <m/>
    <m/>
    <m/>
    <s v=""/>
    <m/>
  </r>
  <r>
    <s v="Exp4"/>
    <n v="401177"/>
    <n v="1177"/>
    <x v="2"/>
    <x v="7"/>
    <x v="3"/>
    <d v="2014-10-28T00:00:00"/>
    <s v="Full_8h"/>
    <m/>
    <m/>
    <n v="3"/>
    <n v="3"/>
    <x v="16"/>
    <n v="7"/>
    <n v="114"/>
    <n v="383"/>
    <n v="382"/>
    <n v="5"/>
    <n v="15"/>
    <m/>
    <s v="DR"/>
    <m/>
    <n v="225"/>
    <n v="1.6977777777777778"/>
    <n v="7.6977777777777776"/>
    <n v="26"/>
    <m/>
    <m/>
    <m/>
    <s v=""/>
    <m/>
  </r>
  <r>
    <s v="Exp4"/>
    <n v="401177"/>
    <n v="1177"/>
    <x v="2"/>
    <x v="7"/>
    <x v="3"/>
    <d v="2014-10-28T00:00:00"/>
    <s v="Full_8h"/>
    <m/>
    <m/>
    <n v="4"/>
    <n v="3"/>
    <x v="16"/>
    <n v="7"/>
    <n v="105"/>
    <n v="350"/>
    <n v="372"/>
    <n v="5"/>
    <n v="14"/>
    <m/>
    <s v="DR"/>
    <m/>
    <n v="225"/>
    <n v="1.6533333333333333"/>
    <n v="7.6533333333333333"/>
    <n v="25"/>
    <m/>
    <m/>
    <m/>
    <s v=""/>
    <m/>
  </r>
  <r>
    <s v="Exp4"/>
    <n v="401166"/>
    <n v="1166"/>
    <x v="2"/>
    <x v="7"/>
    <x v="3"/>
    <d v="2014-11-04T00:00:00"/>
    <s v="Full_8h"/>
    <m/>
    <n v="1166"/>
    <n v="1"/>
    <n v="2"/>
    <x v="15"/>
    <n v="8"/>
    <n v="114"/>
    <m/>
    <n v="268"/>
    <n v="4"/>
    <n v="16"/>
    <n v="9"/>
    <s v="TS"/>
    <n v="1"/>
    <n v="175"/>
    <n v="1.5314285714285714"/>
    <n v="8.531428571428572"/>
    <n v="27"/>
    <m/>
    <m/>
    <m/>
    <s v=""/>
    <m/>
  </r>
  <r>
    <s v="Exp4"/>
    <n v="401166"/>
    <n v="1166"/>
    <x v="2"/>
    <x v="7"/>
    <x v="3"/>
    <d v="2014-11-04T00:00:00"/>
    <s v="Full_8h"/>
    <m/>
    <m/>
    <n v="2"/>
    <n v="5"/>
    <x v="15"/>
    <n v="9"/>
    <n v="115"/>
    <n v="383"/>
    <n v="313"/>
    <n v="4"/>
    <n v="17"/>
    <n v="9"/>
    <s v="TS"/>
    <n v="1"/>
    <n v="175"/>
    <n v="1.7885714285714285"/>
    <n v="8.7885714285714283"/>
    <n v="28"/>
    <m/>
    <m/>
    <m/>
    <s v=""/>
    <m/>
  </r>
  <r>
    <s v="Exp4"/>
    <n v="401166"/>
    <n v="1166"/>
    <x v="2"/>
    <x v="7"/>
    <x v="3"/>
    <d v="2014-11-04T00:00:00"/>
    <s v="Full_8h"/>
    <m/>
    <m/>
    <n v="3"/>
    <n v="3"/>
    <x v="15"/>
    <n v="9"/>
    <n v="122"/>
    <n v="413"/>
    <n v="350"/>
    <n v="4"/>
    <n v="17"/>
    <n v="12"/>
    <s v="TS"/>
    <n v="1"/>
    <n v="175"/>
    <n v="2"/>
    <n v="9"/>
    <n v="28"/>
    <m/>
    <m/>
    <m/>
    <s v=""/>
    <m/>
  </r>
  <r>
    <s v="Exp4"/>
    <n v="401166"/>
    <n v="1166"/>
    <x v="2"/>
    <x v="7"/>
    <x v="3"/>
    <d v="2014-11-04T00:00:00"/>
    <s v="Full_8h"/>
    <m/>
    <m/>
    <n v="4"/>
    <n v="2"/>
    <x v="11"/>
    <n v="9"/>
    <n v="130"/>
    <n v="355"/>
    <n v="89"/>
    <n v="3"/>
    <n v="17"/>
    <n v="10"/>
    <s v="TS"/>
    <n v="1"/>
    <n v="175"/>
    <n v="0.50857142857142856"/>
    <n v="8.5085714285714289"/>
    <n v="28"/>
    <m/>
    <m/>
    <m/>
    <s v=""/>
    <m/>
  </r>
  <r>
    <s v="Exp4"/>
    <n v="401178"/>
    <n v="1178"/>
    <x v="2"/>
    <x v="7"/>
    <x v="3"/>
    <d v="2014-11-04T00:00:00"/>
    <s v="Full_8h"/>
    <m/>
    <n v="1178"/>
    <n v="1"/>
    <n v="1"/>
    <x v="12"/>
    <n v="10"/>
    <n v="122"/>
    <m/>
    <n v="106"/>
    <n v="2"/>
    <n v="18"/>
    <n v="42"/>
    <s v="TS"/>
    <n v="3"/>
    <n v="175"/>
    <n v="0.60571428571428576"/>
    <n v="9.605714285714285"/>
    <n v="29"/>
    <m/>
    <m/>
    <m/>
    <s v=""/>
    <m/>
  </r>
  <r>
    <s v="Exp4"/>
    <n v="401178"/>
    <n v="1178"/>
    <x v="2"/>
    <x v="7"/>
    <x v="3"/>
    <d v="2014-11-04T00:00:00"/>
    <s v="Full_8h"/>
    <m/>
    <m/>
    <n v="2"/>
    <n v="3"/>
    <x v="15"/>
    <n v="8"/>
    <n v="130"/>
    <n v="405"/>
    <n v="333"/>
    <n v="4"/>
    <n v="16"/>
    <n v="11"/>
    <s v="TS"/>
    <n v="1"/>
    <n v="175"/>
    <n v="1.9028571428571428"/>
    <n v="8.9028571428571421"/>
    <n v="27"/>
    <m/>
    <m/>
    <m/>
    <s v=""/>
    <m/>
  </r>
  <r>
    <s v="Exp4"/>
    <n v="401178"/>
    <n v="1178"/>
    <x v="2"/>
    <x v="7"/>
    <x v="3"/>
    <d v="2014-11-04T00:00:00"/>
    <s v="Full_8h"/>
    <m/>
    <m/>
    <n v="3"/>
    <n v="3"/>
    <x v="15"/>
    <n v="9"/>
    <n v="115"/>
    <n v="412"/>
    <n v="342"/>
    <n v="4"/>
    <n v="15"/>
    <n v="8"/>
    <s v="TS"/>
    <n v="1"/>
    <n v="175"/>
    <n v="1.9542857142857142"/>
    <n v="8.9542857142857137"/>
    <n v="26"/>
    <m/>
    <m/>
    <m/>
    <s v=""/>
    <m/>
  </r>
  <r>
    <s v="Exp4"/>
    <n v="401178"/>
    <n v="1178"/>
    <x v="2"/>
    <x v="7"/>
    <x v="3"/>
    <d v="2014-11-04T00:00:00"/>
    <s v="Full_8h"/>
    <m/>
    <m/>
    <n v="4"/>
    <n v="2"/>
    <x v="16"/>
    <n v="7"/>
    <n v="140"/>
    <n v="398"/>
    <n v="164"/>
    <n v="4"/>
    <n v="15"/>
    <m/>
    <s v="TS"/>
    <m/>
    <n v="225"/>
    <n v="0.72888888888888892"/>
    <n v="6.7288888888888891"/>
    <n v="25"/>
    <m/>
    <m/>
    <m/>
    <s v=""/>
    <m/>
  </r>
  <r>
    <s v="Exp4"/>
    <n v="401187"/>
    <n v="1187"/>
    <x v="2"/>
    <x v="7"/>
    <x v="3"/>
    <d v="2014-11-04T00:00:00"/>
    <s v="Full_8h"/>
    <m/>
    <n v="1187"/>
    <n v="1"/>
    <n v="5"/>
    <x v="15"/>
    <n v="8"/>
    <n v="117"/>
    <m/>
    <n v="82"/>
    <n v="4"/>
    <n v="15"/>
    <m/>
    <s v="DR"/>
    <m/>
    <n v="175"/>
    <n v="0.46857142857142858"/>
    <n v="7.4685714285714289"/>
    <n v="26"/>
    <m/>
    <m/>
    <m/>
    <s v=""/>
    <m/>
  </r>
  <r>
    <s v="Exp4"/>
    <n v="401187"/>
    <n v="1187"/>
    <x v="2"/>
    <x v="7"/>
    <x v="3"/>
    <d v="2014-11-04T00:00:00"/>
    <s v="Full_8h"/>
    <m/>
    <m/>
    <n v="2"/>
    <n v="3"/>
    <x v="11"/>
    <n v="9"/>
    <n v="120"/>
    <n v="400"/>
    <n v="280"/>
    <n v="3"/>
    <n v="17"/>
    <n v="8"/>
    <s v="TS"/>
    <n v="1"/>
    <n v="175"/>
    <n v="1.6"/>
    <n v="9.6"/>
    <n v="28"/>
    <m/>
    <m/>
    <m/>
    <s v=""/>
    <m/>
  </r>
  <r>
    <s v="Exp4"/>
    <n v="401187"/>
    <n v="1187"/>
    <x v="2"/>
    <x v="7"/>
    <x v="3"/>
    <d v="2014-11-04T00:00:00"/>
    <s v="Full_8h"/>
    <m/>
    <m/>
    <n v="3"/>
    <n v="4"/>
    <x v="15"/>
    <n v="8"/>
    <n v="118"/>
    <n v="398"/>
    <n v="298"/>
    <n v="3"/>
    <n v="16"/>
    <n v="9"/>
    <s v="TS"/>
    <n v="1"/>
    <n v="175"/>
    <n v="1.7028571428571428"/>
    <n v="8.7028571428571428"/>
    <n v="26"/>
    <m/>
    <m/>
    <m/>
    <s v=""/>
    <m/>
  </r>
  <r>
    <s v="Exp4"/>
    <n v="401187"/>
    <n v="1187"/>
    <x v="2"/>
    <x v="7"/>
    <x v="3"/>
    <d v="2014-11-04T00:00:00"/>
    <s v="Full_8h"/>
    <m/>
    <m/>
    <n v="4"/>
    <n v="4"/>
    <x v="11"/>
    <n v="9"/>
    <n v="113"/>
    <n v="330"/>
    <n v="59"/>
    <n v="4"/>
    <n v="16"/>
    <n v="7"/>
    <s v="TS"/>
    <n v="1"/>
    <n v="175"/>
    <n v="0.33714285714285713"/>
    <n v="8.3371428571428563"/>
    <n v="28"/>
    <m/>
    <m/>
    <m/>
    <s v=""/>
    <m/>
  </r>
  <r>
    <s v="Exp4"/>
    <n v="401167"/>
    <n v="1167"/>
    <x v="2"/>
    <x v="7"/>
    <x v="3"/>
    <d v="2014-12-15T00:00:00"/>
    <s v="Full_8h"/>
    <m/>
    <s v="Batten W1167"/>
    <n v="1"/>
    <m/>
    <x v="9"/>
    <m/>
    <n v="345"/>
    <m/>
    <m/>
    <m/>
    <m/>
    <m/>
    <m/>
    <n v="5"/>
    <n v="175"/>
    <n v="0"/>
    <n v="12"/>
    <s v=""/>
    <m/>
    <m/>
    <m/>
    <s v="FLN"/>
    <m/>
  </r>
  <r>
    <s v="Exp4"/>
    <n v="401167"/>
    <n v="1167"/>
    <x v="2"/>
    <x v="7"/>
    <x v="3"/>
    <d v="2014-12-15T00:00:00"/>
    <s v="Full_8h"/>
    <m/>
    <m/>
    <n v="2"/>
    <m/>
    <x v="7"/>
    <m/>
    <n v="370"/>
    <m/>
    <m/>
    <m/>
    <m/>
    <m/>
    <m/>
    <n v="5"/>
    <n v="175"/>
    <n v="0"/>
    <n v="11"/>
    <s v=""/>
    <m/>
    <m/>
    <m/>
    <s v="FLN"/>
    <m/>
  </r>
  <r>
    <s v="Exp4"/>
    <n v="401167"/>
    <n v="1167"/>
    <x v="2"/>
    <x v="7"/>
    <x v="3"/>
    <d v="2014-12-15T00:00:00"/>
    <s v="Full_8h"/>
    <m/>
    <m/>
    <n v="3"/>
    <m/>
    <x v="2"/>
    <m/>
    <n v="315"/>
    <m/>
    <m/>
    <m/>
    <m/>
    <m/>
    <m/>
    <n v="4"/>
    <n v="175"/>
    <n v="0"/>
    <n v="13"/>
    <s v=""/>
    <m/>
    <m/>
    <m/>
    <s v="FLN"/>
    <m/>
  </r>
  <r>
    <s v="Exp4"/>
    <n v="401167"/>
    <n v="1167"/>
    <x v="2"/>
    <x v="7"/>
    <x v="3"/>
    <d v="2014-12-15T00:00:00"/>
    <s v="Full_8h"/>
    <m/>
    <m/>
    <n v="4"/>
    <m/>
    <x v="9"/>
    <m/>
    <n v="395"/>
    <m/>
    <m/>
    <m/>
    <m/>
    <m/>
    <m/>
    <n v="4"/>
    <n v="175"/>
    <n v="0"/>
    <n v="12"/>
    <s v=""/>
    <m/>
    <m/>
    <m/>
    <s v="FLN"/>
    <m/>
  </r>
  <r>
    <s v="Exp4"/>
    <n v="401169"/>
    <n v="1169"/>
    <x v="2"/>
    <x v="7"/>
    <x v="3"/>
    <d v="2014-12-15T00:00:00"/>
    <s v="Full_8h"/>
    <m/>
    <s v="Batten W1169"/>
    <n v="1"/>
    <m/>
    <x v="9"/>
    <m/>
    <n v="333"/>
    <m/>
    <m/>
    <m/>
    <m/>
    <m/>
    <m/>
    <n v="4"/>
    <n v="175"/>
    <n v="0"/>
    <n v="12"/>
    <s v=""/>
    <m/>
    <m/>
    <m/>
    <s v="FLN"/>
    <m/>
  </r>
  <r>
    <s v="Exp4"/>
    <n v="401169"/>
    <n v="1169"/>
    <x v="2"/>
    <x v="7"/>
    <x v="3"/>
    <d v="2014-12-15T00:00:00"/>
    <s v="Full_8h"/>
    <m/>
    <m/>
    <n v="2"/>
    <m/>
    <x v="9"/>
    <m/>
    <n v="350"/>
    <m/>
    <m/>
    <m/>
    <m/>
    <m/>
    <m/>
    <n v="4"/>
    <n v="175"/>
    <n v="0"/>
    <n v="12"/>
    <s v=""/>
    <m/>
    <m/>
    <m/>
    <s v="FLN"/>
    <m/>
  </r>
  <r>
    <s v="Exp4"/>
    <n v="401169"/>
    <n v="1169"/>
    <x v="2"/>
    <x v="7"/>
    <x v="3"/>
    <d v="2014-12-15T00:00:00"/>
    <s v="Full_8h"/>
    <m/>
    <m/>
    <n v="3"/>
    <m/>
    <x v="9"/>
    <m/>
    <n v="350"/>
    <m/>
    <m/>
    <m/>
    <m/>
    <m/>
    <m/>
    <n v="4"/>
    <n v="175"/>
    <n v="0"/>
    <n v="12"/>
    <s v=""/>
    <m/>
    <m/>
    <m/>
    <s v="FLN"/>
    <m/>
  </r>
  <r>
    <s v="Exp4"/>
    <n v="401169"/>
    <n v="1169"/>
    <x v="2"/>
    <x v="7"/>
    <x v="3"/>
    <d v="2014-12-15T00:00:00"/>
    <s v="Full_8h"/>
    <m/>
    <m/>
    <n v="4"/>
    <m/>
    <x v="7"/>
    <m/>
    <n v="350"/>
    <m/>
    <m/>
    <m/>
    <m/>
    <m/>
    <m/>
    <n v="3"/>
    <n v="175"/>
    <n v="0"/>
    <n v="11"/>
    <s v=""/>
    <m/>
    <m/>
    <m/>
    <s v="FLN"/>
    <m/>
  </r>
  <r>
    <s v="Exp4"/>
    <n v="401191"/>
    <n v="1191"/>
    <x v="2"/>
    <x v="7"/>
    <x v="3"/>
    <d v="2014-12-15T00:00:00"/>
    <s v="Full_8h"/>
    <m/>
    <s v="Batten W1191"/>
    <n v="1"/>
    <m/>
    <x v="9"/>
    <m/>
    <n v="450"/>
    <m/>
    <m/>
    <m/>
    <n v="17"/>
    <m/>
    <m/>
    <n v="4"/>
    <n v="175"/>
    <n v="0"/>
    <n v="12"/>
    <n v="29"/>
    <m/>
    <m/>
    <m/>
    <s v="FLN"/>
    <m/>
  </r>
  <r>
    <s v="Exp4"/>
    <n v="401191"/>
    <n v="1191"/>
    <x v="2"/>
    <x v="7"/>
    <x v="3"/>
    <d v="2014-12-15T00:00:00"/>
    <s v="Full_8h"/>
    <m/>
    <m/>
    <n v="2"/>
    <m/>
    <x v="9"/>
    <m/>
    <n v="337"/>
    <m/>
    <m/>
    <m/>
    <m/>
    <m/>
    <m/>
    <n v="5"/>
    <n v="175"/>
    <n v="0"/>
    <n v="12"/>
    <s v=""/>
    <m/>
    <m/>
    <m/>
    <s v="FLN"/>
    <m/>
  </r>
  <r>
    <s v="Exp4"/>
    <n v="401191"/>
    <n v="1191"/>
    <x v="2"/>
    <x v="7"/>
    <x v="3"/>
    <d v="2014-12-15T00:00:00"/>
    <s v="Full_8h"/>
    <m/>
    <m/>
    <n v="3"/>
    <m/>
    <x v="7"/>
    <m/>
    <n v="350"/>
    <m/>
    <m/>
    <m/>
    <m/>
    <m/>
    <m/>
    <n v="4"/>
    <n v="175"/>
    <n v="0"/>
    <n v="11"/>
    <s v=""/>
    <m/>
    <m/>
    <m/>
    <s v="FLN"/>
    <m/>
  </r>
  <r>
    <s v="Exp4"/>
    <n v="401191"/>
    <n v="1191"/>
    <x v="2"/>
    <x v="7"/>
    <x v="3"/>
    <d v="2014-12-15T00:00:00"/>
    <s v="Full_8h"/>
    <m/>
    <m/>
    <n v="4"/>
    <m/>
    <x v="9"/>
    <m/>
    <n v="315"/>
    <m/>
    <m/>
    <m/>
    <m/>
    <m/>
    <m/>
    <n v="4"/>
    <n v="175"/>
    <n v="0"/>
    <n v="12"/>
    <s v=""/>
    <m/>
    <m/>
    <m/>
    <s v="FLN"/>
    <m/>
  </r>
  <r>
    <s v="Exp4"/>
    <n v="401192"/>
    <n v="1192"/>
    <x v="2"/>
    <x v="7"/>
    <x v="3"/>
    <d v="2014-12-15T00:00:00"/>
    <s v="Full_8h"/>
    <m/>
    <s v="Batten W1192"/>
    <n v="1"/>
    <m/>
    <x v="9"/>
    <m/>
    <n v="285"/>
    <m/>
    <m/>
    <m/>
    <m/>
    <m/>
    <m/>
    <n v="4"/>
    <n v="175"/>
    <n v="0"/>
    <n v="12"/>
    <s v=""/>
    <m/>
    <m/>
    <m/>
    <s v="FLN"/>
    <m/>
  </r>
  <r>
    <s v="Exp4"/>
    <n v="401192"/>
    <n v="1192"/>
    <x v="2"/>
    <x v="7"/>
    <x v="3"/>
    <d v="2014-12-15T00:00:00"/>
    <s v="Full_8h"/>
    <m/>
    <m/>
    <n v="2"/>
    <m/>
    <x v="9"/>
    <m/>
    <n v="270"/>
    <m/>
    <m/>
    <m/>
    <m/>
    <m/>
    <m/>
    <n v="4"/>
    <n v="175"/>
    <n v="0"/>
    <n v="12"/>
    <s v=""/>
    <m/>
    <m/>
    <m/>
    <s v="FLN"/>
    <m/>
  </r>
  <r>
    <s v="Exp4"/>
    <n v="401192"/>
    <n v="1192"/>
    <x v="2"/>
    <x v="7"/>
    <x v="3"/>
    <d v="2014-12-15T00:00:00"/>
    <s v="Full_8h"/>
    <m/>
    <m/>
    <n v="3"/>
    <m/>
    <x v="9"/>
    <m/>
    <n v="270"/>
    <m/>
    <m/>
    <m/>
    <m/>
    <m/>
    <m/>
    <n v="4"/>
    <n v="175"/>
    <n v="0"/>
    <n v="12"/>
    <s v=""/>
    <m/>
    <m/>
    <m/>
    <s v="FLN"/>
    <m/>
  </r>
  <r>
    <s v="Exp4"/>
    <n v="401192"/>
    <n v="1192"/>
    <x v="2"/>
    <x v="7"/>
    <x v="3"/>
    <d v="2014-12-15T00:00:00"/>
    <s v="Full_8h"/>
    <m/>
    <m/>
    <n v="4"/>
    <m/>
    <x v="7"/>
    <m/>
    <n v="277"/>
    <m/>
    <m/>
    <m/>
    <m/>
    <m/>
    <m/>
    <n v="4"/>
    <n v="175"/>
    <n v="0"/>
    <n v="11"/>
    <s v=""/>
    <m/>
    <m/>
    <m/>
    <s v="FLN"/>
    <m/>
  </r>
  <r>
    <s v="Exp4"/>
    <n v="401195"/>
    <n v="1195"/>
    <x v="2"/>
    <x v="7"/>
    <x v="3"/>
    <d v="2014-12-15T00:00:00"/>
    <s v="Full_8h"/>
    <m/>
    <s v="Batten W1195"/>
    <n v="1"/>
    <m/>
    <x v="9"/>
    <m/>
    <n v="330"/>
    <m/>
    <m/>
    <m/>
    <m/>
    <m/>
    <m/>
    <n v="4"/>
    <n v="175"/>
    <n v="0"/>
    <n v="12"/>
    <s v=""/>
    <m/>
    <m/>
    <m/>
    <s v="FLN"/>
    <m/>
  </r>
  <r>
    <s v="Exp4"/>
    <n v="401195"/>
    <n v="1195"/>
    <x v="2"/>
    <x v="7"/>
    <x v="3"/>
    <d v="2014-12-15T00:00:00"/>
    <s v="Full_8h"/>
    <m/>
    <m/>
    <n v="2"/>
    <m/>
    <x v="9"/>
    <m/>
    <n v="355"/>
    <m/>
    <m/>
    <m/>
    <m/>
    <m/>
    <m/>
    <n v="4"/>
    <n v="175"/>
    <n v="0"/>
    <n v="12"/>
    <s v=""/>
    <m/>
    <m/>
    <m/>
    <s v="FLN"/>
    <m/>
  </r>
  <r>
    <s v="Exp4"/>
    <n v="401195"/>
    <n v="1195"/>
    <x v="2"/>
    <x v="7"/>
    <x v="3"/>
    <d v="2014-12-15T00:00:00"/>
    <s v="Full_8h"/>
    <m/>
    <m/>
    <n v="3"/>
    <m/>
    <x v="9"/>
    <m/>
    <n v="338"/>
    <m/>
    <m/>
    <m/>
    <m/>
    <m/>
    <m/>
    <n v="5"/>
    <n v="175"/>
    <n v="0"/>
    <n v="12"/>
    <s v=""/>
    <m/>
    <m/>
    <m/>
    <s v="FLN"/>
    <m/>
  </r>
  <r>
    <s v="Exp4"/>
    <n v="401195"/>
    <n v="1195"/>
    <x v="2"/>
    <x v="7"/>
    <x v="3"/>
    <d v="2014-12-15T00:00:00"/>
    <s v="Full_8h"/>
    <m/>
    <m/>
    <n v="4"/>
    <m/>
    <x v="9"/>
    <m/>
    <n v="315"/>
    <m/>
    <m/>
    <m/>
    <m/>
    <m/>
    <m/>
    <n v="5"/>
    <n v="175"/>
    <n v="0"/>
    <n v="12"/>
    <s v=""/>
    <m/>
    <m/>
    <m/>
    <s v="FLN"/>
    <m/>
  </r>
  <r>
    <s v="Exp4"/>
    <n v="401198"/>
    <n v="1198"/>
    <x v="2"/>
    <x v="7"/>
    <x v="3"/>
    <d v="2014-12-15T00:00:00"/>
    <s v="Full_8h"/>
    <m/>
    <s v="Batten W1198"/>
    <n v="1"/>
    <m/>
    <x v="9"/>
    <m/>
    <n v="355"/>
    <m/>
    <m/>
    <m/>
    <m/>
    <m/>
    <m/>
    <n v="4"/>
    <n v="175"/>
    <n v="0"/>
    <n v="12"/>
    <s v=""/>
    <m/>
    <m/>
    <m/>
    <s v="FLN"/>
    <m/>
  </r>
  <r>
    <s v="Exp4"/>
    <n v="401198"/>
    <n v="1198"/>
    <x v="2"/>
    <x v="7"/>
    <x v="3"/>
    <d v="2014-12-15T00:00:00"/>
    <s v="Full_8h"/>
    <m/>
    <m/>
    <n v="2"/>
    <m/>
    <x v="9"/>
    <m/>
    <n v="316"/>
    <m/>
    <m/>
    <m/>
    <m/>
    <m/>
    <m/>
    <n v="4"/>
    <n v="175"/>
    <n v="0"/>
    <n v="12"/>
    <s v=""/>
    <m/>
    <m/>
    <m/>
    <s v="FLN"/>
    <m/>
  </r>
  <r>
    <s v="Exp4"/>
    <n v="401198"/>
    <n v="1198"/>
    <x v="2"/>
    <x v="7"/>
    <x v="3"/>
    <d v="2014-12-15T00:00:00"/>
    <s v="Full_8h"/>
    <m/>
    <m/>
    <n v="3"/>
    <m/>
    <x v="2"/>
    <m/>
    <n v="323"/>
    <m/>
    <m/>
    <m/>
    <m/>
    <m/>
    <m/>
    <n v="4"/>
    <n v="175"/>
    <n v="0"/>
    <n v="13"/>
    <s v=""/>
    <m/>
    <m/>
    <m/>
    <s v="FLN"/>
    <m/>
  </r>
  <r>
    <s v="Exp4"/>
    <n v="401198"/>
    <n v="1198"/>
    <x v="2"/>
    <x v="7"/>
    <x v="3"/>
    <d v="2014-12-15T00:00:00"/>
    <s v="Full_8h"/>
    <m/>
    <m/>
    <n v="4"/>
    <m/>
    <x v="9"/>
    <m/>
    <n v="370"/>
    <m/>
    <m/>
    <m/>
    <m/>
    <m/>
    <m/>
    <n v="5"/>
    <n v="175"/>
    <n v="0"/>
    <n v="12"/>
    <s v=""/>
    <m/>
    <m/>
    <m/>
    <s v="FLN"/>
    <m/>
  </r>
  <r>
    <s v="Exp4"/>
    <n v="401199"/>
    <n v="1199"/>
    <x v="2"/>
    <x v="7"/>
    <x v="3"/>
    <d v="2014-12-15T00:00:00"/>
    <s v="Full_8h"/>
    <m/>
    <s v="Batten W1199"/>
    <n v="1"/>
    <m/>
    <x v="9"/>
    <m/>
    <n v="395"/>
    <m/>
    <m/>
    <m/>
    <m/>
    <m/>
    <m/>
    <n v="4"/>
    <n v="175"/>
    <n v="0"/>
    <n v="12"/>
    <s v=""/>
    <m/>
    <m/>
    <m/>
    <s v="FLN"/>
    <m/>
  </r>
  <r>
    <s v="Exp4"/>
    <n v="401199"/>
    <n v="1199"/>
    <x v="2"/>
    <x v="7"/>
    <x v="3"/>
    <d v="2014-12-15T00:00:00"/>
    <s v="Full_8h"/>
    <m/>
    <m/>
    <n v="2"/>
    <m/>
    <x v="9"/>
    <m/>
    <n v="355"/>
    <m/>
    <m/>
    <m/>
    <m/>
    <m/>
    <m/>
    <n v="4"/>
    <n v="175"/>
    <n v="0"/>
    <n v="12"/>
    <s v=""/>
    <m/>
    <m/>
    <m/>
    <s v="FLN"/>
    <m/>
  </r>
  <r>
    <s v="Exp4"/>
    <n v="401199"/>
    <n v="1199"/>
    <x v="2"/>
    <x v="7"/>
    <x v="3"/>
    <d v="2014-12-15T00:00:00"/>
    <s v="Full_8h"/>
    <m/>
    <m/>
    <n v="3"/>
    <m/>
    <x v="9"/>
    <m/>
    <n v="325"/>
    <m/>
    <m/>
    <m/>
    <m/>
    <m/>
    <m/>
    <n v="4"/>
    <n v="175"/>
    <n v="0"/>
    <n v="12"/>
    <s v=""/>
    <m/>
    <m/>
    <m/>
    <s v="FLN"/>
    <m/>
  </r>
  <r>
    <s v="Exp4"/>
    <n v="401199"/>
    <n v="1199"/>
    <x v="2"/>
    <x v="7"/>
    <x v="3"/>
    <d v="2014-12-15T00:00:00"/>
    <s v="Full_8h"/>
    <m/>
    <m/>
    <n v="4"/>
    <m/>
    <x v="9"/>
    <m/>
    <n v="355"/>
    <m/>
    <m/>
    <m/>
    <m/>
    <m/>
    <m/>
    <n v="4"/>
    <n v="175"/>
    <n v="0"/>
    <n v="12"/>
    <s v=""/>
    <m/>
    <m/>
    <m/>
    <s v="FLN"/>
    <m/>
  </r>
  <r>
    <s v="Exp4"/>
    <n v="401202"/>
    <n v="1202"/>
    <x v="2"/>
    <x v="7"/>
    <x v="3"/>
    <d v="2014-12-15T00:00:00"/>
    <s v="Full_8h"/>
    <m/>
    <s v="Batten W1202"/>
    <n v="1"/>
    <m/>
    <x v="2"/>
    <m/>
    <n v="295"/>
    <m/>
    <m/>
    <m/>
    <m/>
    <m/>
    <m/>
    <n v="4"/>
    <n v="175"/>
    <n v="0"/>
    <n v="13"/>
    <s v=""/>
    <m/>
    <m/>
    <m/>
    <s v="FLN"/>
    <m/>
  </r>
  <r>
    <s v="Exp4"/>
    <n v="401202"/>
    <n v="1202"/>
    <x v="2"/>
    <x v="7"/>
    <x v="3"/>
    <d v="2014-12-15T00:00:00"/>
    <s v="Full_8h"/>
    <m/>
    <m/>
    <n v="2"/>
    <m/>
    <x v="2"/>
    <m/>
    <n v="285"/>
    <m/>
    <m/>
    <m/>
    <m/>
    <m/>
    <m/>
    <n v="3"/>
    <n v="175"/>
    <n v="0"/>
    <n v="13"/>
    <s v=""/>
    <m/>
    <m/>
    <m/>
    <s v="FLN"/>
    <m/>
  </r>
  <r>
    <s v="Exp4"/>
    <n v="401202"/>
    <n v="1202"/>
    <x v="2"/>
    <x v="7"/>
    <x v="3"/>
    <d v="2014-12-15T00:00:00"/>
    <s v="Full_8h"/>
    <m/>
    <m/>
    <n v="3"/>
    <m/>
    <x v="9"/>
    <m/>
    <n v="300"/>
    <m/>
    <m/>
    <m/>
    <m/>
    <m/>
    <m/>
    <n v="4"/>
    <n v="175"/>
    <n v="0"/>
    <n v="12"/>
    <s v=""/>
    <m/>
    <m/>
    <m/>
    <s v="FLN"/>
    <m/>
  </r>
  <r>
    <s v="Exp4"/>
    <n v="401202"/>
    <n v="1202"/>
    <x v="2"/>
    <x v="7"/>
    <x v="3"/>
    <d v="2014-12-15T00:00:00"/>
    <s v="Full_8h"/>
    <m/>
    <m/>
    <n v="4"/>
    <m/>
    <x v="2"/>
    <m/>
    <n v="330"/>
    <m/>
    <m/>
    <m/>
    <m/>
    <m/>
    <m/>
    <n v="4"/>
    <n v="175"/>
    <n v="0"/>
    <n v="13"/>
    <s v=""/>
    <m/>
    <m/>
    <m/>
    <s v="FLN"/>
    <m/>
  </r>
  <r>
    <s v="Exp4"/>
    <n v="401209"/>
    <n v="1209"/>
    <x v="2"/>
    <x v="7"/>
    <x v="3"/>
    <d v="2014-12-15T00:00:00"/>
    <s v="Full_8h"/>
    <m/>
    <s v="Batten W1209"/>
    <n v="1"/>
    <m/>
    <x v="9"/>
    <m/>
    <n v="215"/>
    <m/>
    <m/>
    <m/>
    <m/>
    <m/>
    <m/>
    <n v="3"/>
    <n v="175"/>
    <n v="0"/>
    <n v="12"/>
    <s v=""/>
    <m/>
    <m/>
    <m/>
    <s v="FLN"/>
    <m/>
  </r>
  <r>
    <s v="Exp4"/>
    <n v="401209"/>
    <n v="1209"/>
    <x v="2"/>
    <x v="7"/>
    <x v="3"/>
    <d v="2014-12-15T00:00:00"/>
    <s v="Full_8h"/>
    <m/>
    <m/>
    <n v="2"/>
    <m/>
    <x v="9"/>
    <m/>
    <n v="292"/>
    <m/>
    <m/>
    <m/>
    <m/>
    <m/>
    <m/>
    <n v="4"/>
    <n v="175"/>
    <n v="0"/>
    <n v="12"/>
    <s v=""/>
    <m/>
    <m/>
    <m/>
    <s v="FLN"/>
    <m/>
  </r>
  <r>
    <s v="Exp4"/>
    <n v="401209"/>
    <n v="1209"/>
    <x v="2"/>
    <x v="7"/>
    <x v="3"/>
    <d v="2014-12-15T00:00:00"/>
    <s v="Full_8h"/>
    <m/>
    <m/>
    <n v="3"/>
    <m/>
    <x v="9"/>
    <m/>
    <n v="258"/>
    <m/>
    <m/>
    <m/>
    <m/>
    <m/>
    <m/>
    <n v="3"/>
    <n v="175"/>
    <n v="0"/>
    <n v="12"/>
    <s v=""/>
    <m/>
    <m/>
    <m/>
    <s v="FLN"/>
    <m/>
  </r>
  <r>
    <s v="Exp4"/>
    <n v="401209"/>
    <n v="1209"/>
    <x v="2"/>
    <x v="7"/>
    <x v="3"/>
    <d v="2014-12-15T00:00:00"/>
    <s v="Full_8h"/>
    <m/>
    <m/>
    <n v="4"/>
    <m/>
    <x v="9"/>
    <m/>
    <n v="292"/>
    <m/>
    <m/>
    <m/>
    <m/>
    <m/>
    <m/>
    <n v="3"/>
    <n v="175"/>
    <n v="0"/>
    <n v="12"/>
    <s v=""/>
    <m/>
    <m/>
    <m/>
    <s v="FLN"/>
    <m/>
  </r>
  <r>
    <s v="Exp4"/>
    <n v="401210"/>
    <n v="1210"/>
    <x v="2"/>
    <x v="7"/>
    <x v="3"/>
    <d v="2014-12-15T00:00:00"/>
    <s v="Full_8h"/>
    <m/>
    <s v="Batten W1210"/>
    <n v="1"/>
    <m/>
    <x v="9"/>
    <m/>
    <n v="315"/>
    <m/>
    <m/>
    <m/>
    <m/>
    <m/>
    <m/>
    <n v="4"/>
    <n v="175"/>
    <n v="0"/>
    <n v="12"/>
    <s v=""/>
    <m/>
    <m/>
    <m/>
    <s v="FLN"/>
    <m/>
  </r>
  <r>
    <s v="Exp4"/>
    <n v="401210"/>
    <n v="1210"/>
    <x v="2"/>
    <x v="7"/>
    <x v="3"/>
    <d v="2014-12-15T00:00:00"/>
    <s v="Full_8h"/>
    <m/>
    <m/>
    <n v="2"/>
    <m/>
    <x v="9"/>
    <m/>
    <n v="290"/>
    <m/>
    <m/>
    <m/>
    <m/>
    <m/>
    <m/>
    <n v="3"/>
    <n v="175"/>
    <n v="0"/>
    <n v="12"/>
    <s v=""/>
    <m/>
    <m/>
    <m/>
    <s v="FLN"/>
    <m/>
  </r>
  <r>
    <s v="Exp4"/>
    <n v="401210"/>
    <n v="1210"/>
    <x v="2"/>
    <x v="7"/>
    <x v="3"/>
    <d v="2014-12-15T00:00:00"/>
    <s v="Full_8h"/>
    <m/>
    <m/>
    <n v="3"/>
    <m/>
    <x v="9"/>
    <m/>
    <n v="307"/>
    <m/>
    <m/>
    <m/>
    <m/>
    <m/>
    <m/>
    <n v="4"/>
    <n v="175"/>
    <n v="0"/>
    <n v="12"/>
    <s v=""/>
    <m/>
    <m/>
    <m/>
    <s v="FLN"/>
    <m/>
  </r>
  <r>
    <s v="Exp4"/>
    <n v="401210"/>
    <n v="1210"/>
    <x v="2"/>
    <x v="7"/>
    <x v="3"/>
    <d v="2014-12-15T00:00:00"/>
    <s v="Full_8h"/>
    <m/>
    <m/>
    <n v="4"/>
    <m/>
    <x v="9"/>
    <m/>
    <n v="310"/>
    <m/>
    <m/>
    <m/>
    <m/>
    <m/>
    <m/>
    <n v="4"/>
    <n v="175"/>
    <n v="0"/>
    <n v="12"/>
    <s v=""/>
    <m/>
    <m/>
    <m/>
    <s v="FLN"/>
    <m/>
  </r>
  <r>
    <s v="Exp4"/>
    <n v="401255"/>
    <n v="1255"/>
    <x v="2"/>
    <x v="7"/>
    <x v="9"/>
    <d v="2014-09-23T00:00:00"/>
    <s v="Full_8h"/>
    <m/>
    <n v="1255"/>
    <n v="1"/>
    <n v="0"/>
    <x v="18"/>
    <n v="4"/>
    <n v="33"/>
    <m/>
    <n v="37"/>
    <n v="3"/>
    <n v="2"/>
    <m/>
    <s v="V"/>
    <m/>
    <n v="196"/>
    <n v="0.18877551020408162"/>
    <n v="3.1887755102040818"/>
    <n v="8"/>
    <m/>
    <m/>
    <m/>
    <s v=""/>
    <m/>
  </r>
  <r>
    <s v="Exp4"/>
    <n v="401255"/>
    <n v="1255"/>
    <x v="2"/>
    <x v="7"/>
    <x v="9"/>
    <d v="2014-09-23T00:00:00"/>
    <s v="Full_8h"/>
    <m/>
    <m/>
    <n v="2"/>
    <n v="0"/>
    <x v="18"/>
    <n v="4"/>
    <n v="30"/>
    <n v="33"/>
    <n v="45"/>
    <n v="3"/>
    <n v="2"/>
    <m/>
    <s v="V"/>
    <m/>
    <n v="196"/>
    <n v="0.22959183673469388"/>
    <n v="3.2295918367346941"/>
    <n v="8"/>
    <m/>
    <m/>
    <m/>
    <s v=""/>
    <m/>
  </r>
  <r>
    <s v="Exp4"/>
    <n v="401255"/>
    <n v="1255"/>
    <x v="2"/>
    <x v="7"/>
    <x v="9"/>
    <d v="2014-09-23T00:00:00"/>
    <s v="Full_8h"/>
    <m/>
    <m/>
    <n v="3"/>
    <n v="0"/>
    <x v="18"/>
    <n v="4"/>
    <n v="27"/>
    <n v="38"/>
    <n v="9"/>
    <n v="3"/>
    <n v="2"/>
    <m/>
    <s v="V"/>
    <m/>
    <n v="196"/>
    <n v="4.5918367346938778E-2"/>
    <n v="3.045918367346939"/>
    <n v="8"/>
    <m/>
    <m/>
    <m/>
    <s v=""/>
    <m/>
  </r>
  <r>
    <s v="Exp4"/>
    <n v="401255"/>
    <n v="1255"/>
    <x v="2"/>
    <x v="7"/>
    <x v="9"/>
    <d v="2014-09-23T00:00:00"/>
    <s v="Full_8h"/>
    <m/>
    <m/>
    <n v="4"/>
    <n v="0"/>
    <x v="18"/>
    <n v="4"/>
    <n v="34"/>
    <n v="14"/>
    <n v="47"/>
    <n v="3"/>
    <n v="2"/>
    <m/>
    <s v="V"/>
    <m/>
    <n v="196"/>
    <n v="0.23979591836734693"/>
    <n v="3.239795918367347"/>
    <n v="8"/>
    <m/>
    <m/>
    <m/>
    <s v=""/>
    <m/>
  </r>
  <r>
    <s v="Exp4"/>
    <n v="401259"/>
    <n v="1259"/>
    <x v="2"/>
    <x v="7"/>
    <x v="9"/>
    <d v="2014-09-23T00:00:00"/>
    <s v="Full_8h"/>
    <m/>
    <n v="1259"/>
    <n v="1"/>
    <n v="0"/>
    <x v="17"/>
    <n v="3"/>
    <n v="34"/>
    <m/>
    <n v="57"/>
    <n v="3"/>
    <n v="3"/>
    <m/>
    <s v="V"/>
    <m/>
    <n v="187.44444444444446"/>
    <n v="0.30409010077059867"/>
    <n v="2.3040901007705985"/>
    <n v="8"/>
    <m/>
    <m/>
    <m/>
    <s v=""/>
    <m/>
  </r>
  <r>
    <s v="Exp4"/>
    <n v="401259"/>
    <n v="1259"/>
    <x v="2"/>
    <x v="7"/>
    <x v="9"/>
    <d v="2014-09-23T00:00:00"/>
    <s v="Full_8h"/>
    <m/>
    <m/>
    <n v="2"/>
    <n v="0"/>
    <x v="17"/>
    <n v="3"/>
    <n v="42"/>
    <n v="52"/>
    <n v="105"/>
    <n v="3"/>
    <n v="3"/>
    <m/>
    <s v="V"/>
    <m/>
    <n v="187.44444444444446"/>
    <n v="0.56016597510373445"/>
    <n v="2.5601659751037342"/>
    <n v="8"/>
    <m/>
    <m/>
    <m/>
    <s v=""/>
    <m/>
  </r>
  <r>
    <s v="Exp4"/>
    <n v="401259"/>
    <n v="1259"/>
    <x v="2"/>
    <x v="7"/>
    <x v="9"/>
    <d v="2014-09-23T00:00:00"/>
    <s v="Full_8h"/>
    <m/>
    <m/>
    <n v="3"/>
    <n v="0"/>
    <x v="18"/>
    <n v="4"/>
    <n v="28"/>
    <n v="53"/>
    <n v="32"/>
    <n v="4"/>
    <n v="1"/>
    <m/>
    <s v="V"/>
    <m/>
    <n v="196"/>
    <n v="0.16326530612244897"/>
    <n v="3.1632653061224492"/>
    <n v="8"/>
    <m/>
    <m/>
    <m/>
    <s v=""/>
    <m/>
  </r>
  <r>
    <s v="Exp4"/>
    <n v="401259"/>
    <n v="1259"/>
    <x v="2"/>
    <x v="7"/>
    <x v="9"/>
    <d v="2014-09-23T00:00:00"/>
    <s v="Full_8h"/>
    <m/>
    <m/>
    <n v="4"/>
    <n v="0"/>
    <x v="17"/>
    <n v="3"/>
    <n v="25"/>
    <n v="20"/>
    <n v="63"/>
    <n v="3"/>
    <n v="2"/>
    <m/>
    <s v="V"/>
    <m/>
    <n v="187.44444444444446"/>
    <n v="0.33609958506224064"/>
    <n v="2.3360995850622408"/>
    <n v="7"/>
    <m/>
    <m/>
    <m/>
    <s v=""/>
    <m/>
  </r>
  <r>
    <s v="Exp4"/>
    <n v="401260"/>
    <n v="1260"/>
    <x v="2"/>
    <x v="7"/>
    <x v="9"/>
    <d v="2014-09-23T00:00:00"/>
    <s v="Full_8h"/>
    <m/>
    <n v="1260"/>
    <n v="1"/>
    <n v="0"/>
    <x v="17"/>
    <n v="3"/>
    <n v="23"/>
    <m/>
    <n v="55"/>
    <n v="3"/>
    <n v="2"/>
    <m/>
    <s v="V"/>
    <m/>
    <n v="187.44444444444446"/>
    <n v="0.29342027267338466"/>
    <n v="2.2934202726733846"/>
    <n v="7"/>
    <m/>
    <m/>
    <m/>
    <s v=""/>
    <m/>
  </r>
  <r>
    <s v="Exp4"/>
    <n v="401260"/>
    <n v="1260"/>
    <x v="2"/>
    <x v="7"/>
    <x v="9"/>
    <d v="2014-09-23T00:00:00"/>
    <s v="Full_8h"/>
    <m/>
    <m/>
    <n v="2"/>
    <n v="1"/>
    <x v="17"/>
    <n v="3"/>
    <n v="37"/>
    <n v="26"/>
    <n v="71"/>
    <n v="3"/>
    <n v="2"/>
    <m/>
    <s v="V"/>
    <m/>
    <n v="187.44444444444446"/>
    <n v="0.37877889745109661"/>
    <n v="2.3787788974510966"/>
    <n v="7"/>
    <m/>
    <m/>
    <m/>
    <s v=""/>
    <m/>
  </r>
  <r>
    <s v="Exp4"/>
    <n v="401260"/>
    <n v="1260"/>
    <x v="2"/>
    <x v="7"/>
    <x v="9"/>
    <d v="2014-09-23T00:00:00"/>
    <s v="Full_8h"/>
    <m/>
    <m/>
    <n v="3"/>
    <n v="0"/>
    <x v="17"/>
    <n v="3"/>
    <n v="20"/>
    <n v="21"/>
    <n v="62"/>
    <n v="4"/>
    <n v="2"/>
    <m/>
    <s v="V"/>
    <m/>
    <n v="187.44444444444446"/>
    <n v="0.33076467101363366"/>
    <n v="2.3307646710136338"/>
    <n v="8"/>
    <m/>
    <m/>
    <m/>
    <s v=""/>
    <m/>
  </r>
  <r>
    <s v="Exp4"/>
    <n v="401256"/>
    <n v="1256"/>
    <x v="2"/>
    <x v="7"/>
    <x v="9"/>
    <d v="2014-09-30T00:00:00"/>
    <s v="Full_8h"/>
    <m/>
    <n v="1256"/>
    <n v="1"/>
    <n v="1"/>
    <x v="18"/>
    <n v="4"/>
    <n v="42"/>
    <m/>
    <n v="83"/>
    <n v="4"/>
    <n v="4"/>
    <m/>
    <s v="V"/>
    <m/>
    <n v="196"/>
    <n v="0.42346938775510207"/>
    <n v="3.4234693877551021"/>
    <n v="11"/>
    <m/>
    <m/>
    <m/>
    <s v=""/>
    <m/>
  </r>
  <r>
    <s v="Exp4"/>
    <n v="401256"/>
    <n v="1256"/>
    <x v="2"/>
    <x v="7"/>
    <x v="9"/>
    <d v="2014-09-30T00:00:00"/>
    <s v="Full_8h"/>
    <m/>
    <m/>
    <n v="2"/>
    <n v="1"/>
    <x v="20"/>
    <n v="5"/>
    <n v="58"/>
    <n v="166"/>
    <n v="65"/>
    <n v="3"/>
    <n v="5"/>
    <m/>
    <s v="V"/>
    <m/>
    <n v="235.55555555555554"/>
    <n v="0.27594339622641512"/>
    <n v="4.2759433962264151"/>
    <n v="12"/>
    <m/>
    <m/>
    <m/>
    <s v=""/>
    <m/>
  </r>
  <r>
    <s v="Exp4"/>
    <n v="401256"/>
    <n v="1256"/>
    <x v="2"/>
    <x v="7"/>
    <x v="9"/>
    <d v="2014-09-30T00:00:00"/>
    <s v="Full_8h"/>
    <m/>
    <m/>
    <n v="3"/>
    <n v="0"/>
    <x v="20"/>
    <n v="5"/>
    <n v="43"/>
    <n v="197"/>
    <n v="67"/>
    <n v="4"/>
    <n v="4"/>
    <m/>
    <s v="V"/>
    <m/>
    <n v="235.55555555555554"/>
    <n v="0.28443396226415096"/>
    <n v="4.284433962264151"/>
    <n v="12"/>
    <m/>
    <m/>
    <m/>
    <s v=""/>
    <m/>
  </r>
  <r>
    <s v="Exp4"/>
    <n v="401256"/>
    <n v="1256"/>
    <x v="2"/>
    <x v="7"/>
    <x v="9"/>
    <d v="2014-09-30T00:00:00"/>
    <s v="Full_8h"/>
    <m/>
    <m/>
    <n v="4"/>
    <n v="0"/>
    <x v="18"/>
    <n v="5"/>
    <n v="35"/>
    <n v="149"/>
    <n v="25"/>
    <n v="4"/>
    <n v="4"/>
    <m/>
    <s v="V"/>
    <m/>
    <n v="196"/>
    <n v="0.12755102040816327"/>
    <n v="3.1275510204081631"/>
    <n v="11"/>
    <m/>
    <m/>
    <m/>
    <s v=""/>
    <m/>
  </r>
  <r>
    <s v="Exp4"/>
    <n v="401257"/>
    <n v="1257"/>
    <x v="2"/>
    <x v="7"/>
    <x v="9"/>
    <d v="2014-09-30T00:00:00"/>
    <s v="Full_8h"/>
    <m/>
    <n v="1257"/>
    <n v="1"/>
    <n v="1"/>
    <x v="20"/>
    <n v="5"/>
    <n v="31"/>
    <n v="146"/>
    <n v="98"/>
    <n v="4"/>
    <n v="3"/>
    <m/>
    <s v="V"/>
    <m/>
    <n v="235.55555555555554"/>
    <n v="0.41603773584905662"/>
    <n v="4.4160377358490566"/>
    <n v="11"/>
    <m/>
    <m/>
    <m/>
    <s v=""/>
    <m/>
  </r>
  <r>
    <s v="Exp4"/>
    <n v="401257"/>
    <n v="1257"/>
    <x v="2"/>
    <x v="7"/>
    <x v="9"/>
    <d v="2014-09-30T00:00:00"/>
    <s v="Full_8h"/>
    <m/>
    <m/>
    <n v="2"/>
    <n v="0"/>
    <x v="19"/>
    <n v="6"/>
    <n v="35"/>
    <n v="166"/>
    <n v="45"/>
    <n v="4"/>
    <n v="3"/>
    <m/>
    <s v="V"/>
    <m/>
    <n v="275.54545454545456"/>
    <n v="0.16331243813922797"/>
    <n v="5.1633124381392284"/>
    <n v="12"/>
    <m/>
    <m/>
    <m/>
    <s v=""/>
    <m/>
  </r>
  <r>
    <s v="Exp4"/>
    <n v="401257"/>
    <n v="1257"/>
    <x v="2"/>
    <x v="7"/>
    <x v="9"/>
    <d v="2014-09-30T00:00:00"/>
    <s v="Full_8h"/>
    <m/>
    <m/>
    <n v="3"/>
    <n v="1"/>
    <x v="20"/>
    <n v="5"/>
    <n v="50"/>
    <n v="137"/>
    <n v="36"/>
    <n v="3"/>
    <n v="4"/>
    <m/>
    <s v="V"/>
    <m/>
    <n v="235.55555555555554"/>
    <n v="0.1528301886792453"/>
    <n v="4.1528301886792454"/>
    <n v="11"/>
    <m/>
    <m/>
    <m/>
    <s v=""/>
    <m/>
  </r>
  <r>
    <s v="Exp4"/>
    <n v="401257"/>
    <n v="1257"/>
    <x v="2"/>
    <x v="7"/>
    <x v="9"/>
    <d v="2014-09-30T00:00:00"/>
    <s v="Full_8h"/>
    <m/>
    <m/>
    <n v="4"/>
    <n v="1"/>
    <x v="19"/>
    <n v="6"/>
    <n v="29"/>
    <n v="131"/>
    <n v="81"/>
    <n v="3"/>
    <n v="4"/>
    <m/>
    <s v="V"/>
    <m/>
    <n v="275.54545454545456"/>
    <n v="0.29396238865061036"/>
    <n v="5.29396238865061"/>
    <n v="12"/>
    <m/>
    <m/>
    <m/>
    <s v=""/>
    <m/>
  </r>
  <r>
    <s v="Exp4"/>
    <n v="401269"/>
    <n v="1269"/>
    <x v="2"/>
    <x v="7"/>
    <x v="9"/>
    <d v="2014-09-30T00:00:00"/>
    <s v="Full_8h"/>
    <m/>
    <n v="1269"/>
    <n v="1"/>
    <n v="0"/>
    <x v="18"/>
    <n v="4"/>
    <n v="57"/>
    <m/>
    <n v="139"/>
    <n v="3"/>
    <n v="4"/>
    <m/>
    <s v="V"/>
    <m/>
    <n v="196"/>
    <n v="0.70918367346938771"/>
    <n v="3.7091836734693877"/>
    <n v="10"/>
    <m/>
    <m/>
    <m/>
    <s v=""/>
    <m/>
  </r>
  <r>
    <s v="Exp4"/>
    <n v="401269"/>
    <n v="1269"/>
    <x v="2"/>
    <x v="7"/>
    <x v="9"/>
    <d v="2014-09-30T00:00:00"/>
    <s v="Full_8h"/>
    <m/>
    <m/>
    <n v="2"/>
    <n v="1"/>
    <x v="20"/>
    <n v="5"/>
    <n v="61"/>
    <n v="181"/>
    <n v="107"/>
    <n v="4"/>
    <n v="4"/>
    <m/>
    <s v="V"/>
    <m/>
    <n v="235.55555555555554"/>
    <n v="0.45424528301886796"/>
    <n v="4.4542452830188681"/>
    <n v="12"/>
    <m/>
    <m/>
    <m/>
    <s v=""/>
    <m/>
  </r>
  <r>
    <s v="Exp4"/>
    <n v="401269"/>
    <n v="1269"/>
    <x v="2"/>
    <x v="7"/>
    <x v="9"/>
    <d v="2014-09-30T00:00:00"/>
    <s v="Full_8h"/>
    <m/>
    <m/>
    <n v="3"/>
    <n v="1"/>
    <x v="18"/>
    <n v="4"/>
    <n v="41"/>
    <n v="100"/>
    <n v="92"/>
    <n v="4"/>
    <n v="3"/>
    <m/>
    <s v="V"/>
    <m/>
    <n v="196"/>
    <n v="0.46938775510204084"/>
    <n v="3.4693877551020407"/>
    <n v="10"/>
    <m/>
    <m/>
    <m/>
    <s v=""/>
    <m/>
  </r>
  <r>
    <s v="Exp4"/>
    <n v="401269"/>
    <n v="1269"/>
    <x v="2"/>
    <x v="7"/>
    <x v="9"/>
    <d v="2014-09-30T00:00:00"/>
    <s v="Full_8h"/>
    <m/>
    <m/>
    <n v="4"/>
    <n v="1"/>
    <x v="19"/>
    <n v="6"/>
    <n v="42"/>
    <n v="162"/>
    <n v="52"/>
    <n v="3"/>
    <n v="4"/>
    <m/>
    <s v="V"/>
    <m/>
    <n v="275.54545454545456"/>
    <n v="0.18871659518310788"/>
    <n v="5.1887165951831076"/>
    <n v="12"/>
    <m/>
    <m/>
    <m/>
    <s v=""/>
    <m/>
  </r>
  <r>
    <s v="Exp4"/>
    <n v="401246"/>
    <n v="1246"/>
    <x v="2"/>
    <x v="7"/>
    <x v="9"/>
    <d v="2014-10-07T00:00:00"/>
    <s v="Full_8h"/>
    <m/>
    <n v="1246"/>
    <n v="1"/>
    <n v="2"/>
    <x v="19"/>
    <n v="6"/>
    <n v="49"/>
    <m/>
    <n v="75"/>
    <n v="5"/>
    <n v="5"/>
    <m/>
    <s v="V"/>
    <m/>
    <n v="275.54545454545456"/>
    <n v="0.2721873968987133"/>
    <n v="5.2721873968987136"/>
    <n v="15"/>
    <m/>
    <m/>
    <m/>
    <s v=""/>
    <m/>
  </r>
  <r>
    <s v="Exp4"/>
    <n v="401246"/>
    <n v="1246"/>
    <x v="2"/>
    <x v="7"/>
    <x v="9"/>
    <d v="2014-10-07T00:00:00"/>
    <s v="Full_8h"/>
    <m/>
    <m/>
    <n v="2"/>
    <n v="2"/>
    <x v="20"/>
    <n v="5"/>
    <n v="55"/>
    <n v="238"/>
    <n v="93"/>
    <n v="5"/>
    <n v="5"/>
    <m/>
    <s v="V"/>
    <m/>
    <n v="235.55555555555554"/>
    <n v="0.39481132075471698"/>
    <n v="4.3948113207547168"/>
    <n v="14"/>
    <m/>
    <m/>
    <m/>
    <s v=""/>
    <m/>
  </r>
  <r>
    <s v="Exp4"/>
    <n v="401246"/>
    <n v="1246"/>
    <x v="2"/>
    <x v="7"/>
    <x v="9"/>
    <d v="2014-10-07T00:00:00"/>
    <s v="Full_8h"/>
    <m/>
    <m/>
    <n v="3"/>
    <n v="4"/>
    <x v="20"/>
    <n v="5"/>
    <n v="56"/>
    <n v="229"/>
    <n v="175"/>
    <n v="4"/>
    <n v="6"/>
    <m/>
    <s v="V"/>
    <m/>
    <n v="235.55555555555554"/>
    <n v="0.74292452830188682"/>
    <n v="4.742924528301887"/>
    <n v="14"/>
    <m/>
    <m/>
    <m/>
    <s v=""/>
    <m/>
  </r>
  <r>
    <s v="Exp4"/>
    <n v="401246"/>
    <n v="1246"/>
    <x v="2"/>
    <x v="7"/>
    <x v="9"/>
    <d v="2014-10-07T00:00:00"/>
    <s v="Full_8h"/>
    <m/>
    <m/>
    <n v="4"/>
    <n v="1"/>
    <x v="19"/>
    <n v="6"/>
    <n v="50"/>
    <n v="175"/>
    <n v="40"/>
    <n v="5"/>
    <n v="4"/>
    <m/>
    <s v="V"/>
    <m/>
    <n v="275.54545454545456"/>
    <n v="0.14516661167931375"/>
    <n v="5.145166611679314"/>
    <n v="14"/>
    <m/>
    <m/>
    <m/>
    <s v=""/>
    <m/>
  </r>
  <r>
    <s v="Exp4"/>
    <n v="401253"/>
    <n v="1253"/>
    <x v="2"/>
    <x v="7"/>
    <x v="9"/>
    <d v="2014-10-07T00:00:00"/>
    <s v="Full_8h"/>
    <m/>
    <n v="1253"/>
    <n v="1"/>
    <n v="3"/>
    <x v="19"/>
    <n v="6"/>
    <n v="52"/>
    <m/>
    <n v="166"/>
    <n v="5"/>
    <n v="5"/>
    <m/>
    <s v="V"/>
    <m/>
    <n v="275.54545454545456"/>
    <n v="0.6024414384691521"/>
    <n v="5.6024414384691523"/>
    <n v="15"/>
    <m/>
    <m/>
    <m/>
    <s v=""/>
    <m/>
  </r>
  <r>
    <s v="Exp4"/>
    <n v="401253"/>
    <n v="1253"/>
    <x v="2"/>
    <x v="7"/>
    <x v="9"/>
    <d v="2014-10-07T00:00:00"/>
    <s v="Full_8h"/>
    <m/>
    <m/>
    <n v="2"/>
    <n v="2"/>
    <x v="19"/>
    <n v="6"/>
    <n v="51"/>
    <n v="215"/>
    <n v="156"/>
    <n v="5"/>
    <n v="5"/>
    <m/>
    <s v="V"/>
    <m/>
    <n v="275.54545454545456"/>
    <n v="0.5661497855493236"/>
    <n v="5.5661497855493236"/>
    <n v="15"/>
    <m/>
    <m/>
    <m/>
    <s v=""/>
    <m/>
  </r>
  <r>
    <s v="Exp4"/>
    <n v="401253"/>
    <n v="1253"/>
    <x v="2"/>
    <x v="7"/>
    <x v="9"/>
    <d v="2014-10-07T00:00:00"/>
    <s v="Full_8h"/>
    <m/>
    <m/>
    <n v="3"/>
    <n v="1"/>
    <x v="19"/>
    <n v="6"/>
    <n v="54"/>
    <n v="202"/>
    <n v="146"/>
    <n v="5"/>
    <n v="4"/>
    <m/>
    <s v="V"/>
    <m/>
    <n v="275.54545454545456"/>
    <n v="0.52985813262949522"/>
    <n v="5.5298581326294949"/>
    <n v="14"/>
    <m/>
    <m/>
    <m/>
    <s v=""/>
    <m/>
  </r>
  <r>
    <s v="Exp4"/>
    <n v="401253"/>
    <n v="1253"/>
    <x v="2"/>
    <x v="7"/>
    <x v="9"/>
    <d v="2014-10-07T00:00:00"/>
    <s v="Full_8h"/>
    <m/>
    <m/>
    <n v="4"/>
    <n v="1"/>
    <x v="19"/>
    <n v="6"/>
    <n v="45"/>
    <n v="165"/>
    <n v="156"/>
    <n v="5"/>
    <n v="4"/>
    <m/>
    <s v="V"/>
    <m/>
    <n v="275.54545454545456"/>
    <n v="0.5661497855493236"/>
    <n v="5.5661497855493236"/>
    <n v="14"/>
    <m/>
    <m/>
    <m/>
    <s v=""/>
    <m/>
  </r>
  <r>
    <s v="Exp4"/>
    <n v="401258"/>
    <n v="1258"/>
    <x v="2"/>
    <x v="7"/>
    <x v="9"/>
    <d v="2014-10-07T00:00:00"/>
    <s v="Full_8h"/>
    <m/>
    <n v="1258"/>
    <n v="1"/>
    <n v="3"/>
    <x v="19"/>
    <n v="6"/>
    <n v="55"/>
    <m/>
    <n v="164"/>
    <n v="5"/>
    <n v="5"/>
    <m/>
    <s v="V"/>
    <m/>
    <n v="275.54545454545456"/>
    <n v="0.59518310788518636"/>
    <n v="5.5951831078851866"/>
    <n v="15"/>
    <m/>
    <m/>
    <m/>
    <s v=""/>
    <m/>
  </r>
  <r>
    <s v="Exp4"/>
    <n v="401258"/>
    <n v="1258"/>
    <x v="2"/>
    <x v="7"/>
    <x v="9"/>
    <d v="2014-10-07T00:00:00"/>
    <s v="Full_8h"/>
    <m/>
    <m/>
    <n v="2"/>
    <n v="2"/>
    <x v="19"/>
    <n v="6"/>
    <n v="53"/>
    <n v="207"/>
    <n v="156"/>
    <n v="5"/>
    <n v="6"/>
    <m/>
    <s v="V"/>
    <m/>
    <n v="275.54545454545456"/>
    <n v="0.5661497855493236"/>
    <n v="5.5661497855493236"/>
    <n v="16"/>
    <m/>
    <m/>
    <m/>
    <s v=""/>
    <m/>
  </r>
  <r>
    <s v="Exp4"/>
    <n v="401258"/>
    <n v="1258"/>
    <x v="2"/>
    <x v="7"/>
    <x v="9"/>
    <d v="2014-10-07T00:00:00"/>
    <s v="Full_8h"/>
    <m/>
    <m/>
    <n v="3"/>
    <n v="3"/>
    <x v="19"/>
    <n v="6"/>
    <n v="50"/>
    <n v="208"/>
    <n v="85"/>
    <n v="4"/>
    <n v="6"/>
    <m/>
    <s v="V"/>
    <m/>
    <n v="275.54545454545456"/>
    <n v="0.30847904981854174"/>
    <n v="5.3084790498185415"/>
    <n v="15"/>
    <m/>
    <m/>
    <m/>
    <s v=""/>
    <m/>
  </r>
  <r>
    <s v="Exp4"/>
    <n v="401258"/>
    <n v="1258"/>
    <x v="2"/>
    <x v="7"/>
    <x v="9"/>
    <d v="2014-10-07T00:00:00"/>
    <s v="Full_8h"/>
    <m/>
    <m/>
    <n v="4"/>
    <n v="2"/>
    <x v="19"/>
    <n v="6"/>
    <n v="45"/>
    <n v="173"/>
    <n v="103"/>
    <n v="5"/>
    <n v="5"/>
    <m/>
    <s v="V"/>
    <m/>
    <n v="275.54545454545456"/>
    <n v="0.37380402507423288"/>
    <n v="5.3738040250742332"/>
    <n v="15"/>
    <m/>
    <m/>
    <m/>
    <s v=""/>
    <m/>
  </r>
  <r>
    <s v="Exp4"/>
    <n v="401245"/>
    <n v="1245"/>
    <x v="2"/>
    <x v="7"/>
    <x v="9"/>
    <d v="2014-10-15T00:00:00"/>
    <s v="Full_8h"/>
    <m/>
    <n v="1245"/>
    <n v="1"/>
    <n v="3"/>
    <x v="19"/>
    <n v="6"/>
    <n v="62"/>
    <m/>
    <n v="193"/>
    <n v="5"/>
    <n v="6"/>
    <m/>
    <s v="V"/>
    <m/>
    <n v="275.54545454545456"/>
    <n v="0.70042890135268887"/>
    <n v="5.700428901352689"/>
    <n v="16"/>
    <m/>
    <m/>
    <m/>
    <s v=""/>
    <m/>
  </r>
  <r>
    <s v="Exp4"/>
    <n v="401245"/>
    <n v="1245"/>
    <x v="2"/>
    <x v="7"/>
    <x v="9"/>
    <d v="2014-10-15T00:00:00"/>
    <s v="Full_8h"/>
    <m/>
    <m/>
    <n v="2"/>
    <n v="2"/>
    <x v="19"/>
    <n v="6"/>
    <n v="70"/>
    <n v="251"/>
    <n v="186"/>
    <n v="5"/>
    <n v="8"/>
    <m/>
    <s v="V"/>
    <m/>
    <n v="275.54545454545456"/>
    <n v="0.67502474430880899"/>
    <n v="5.6750247443088089"/>
    <n v="18"/>
    <m/>
    <m/>
    <m/>
    <s v=""/>
    <m/>
  </r>
  <r>
    <s v="Exp4"/>
    <n v="401245"/>
    <n v="1245"/>
    <x v="2"/>
    <x v="7"/>
    <x v="9"/>
    <d v="2014-10-15T00:00:00"/>
    <s v="Full_8h"/>
    <m/>
    <m/>
    <n v="3"/>
    <n v="4"/>
    <x v="19"/>
    <n v="6"/>
    <n v="65"/>
    <n v="259"/>
    <n v="217"/>
    <n v="4"/>
    <n v="8"/>
    <m/>
    <s v="V"/>
    <m/>
    <n v="275.54545454545456"/>
    <n v="0.78752886836027713"/>
    <n v="5.787528868360277"/>
    <n v="17"/>
    <m/>
    <m/>
    <m/>
    <s v=""/>
    <m/>
  </r>
  <r>
    <s v="Exp4"/>
    <n v="401245"/>
    <n v="1245"/>
    <x v="2"/>
    <x v="7"/>
    <x v="9"/>
    <d v="2014-10-15T00:00:00"/>
    <s v="Full_8h"/>
    <m/>
    <m/>
    <n v="4"/>
    <n v="2"/>
    <x v="19"/>
    <n v="6"/>
    <n v="71"/>
    <n v="263"/>
    <n v="246"/>
    <n v="5"/>
    <n v="8"/>
    <m/>
    <s v="V"/>
    <m/>
    <n v="275.54545454545456"/>
    <n v="0.89277466182777954"/>
    <n v="5.8927746618277794"/>
    <n v="18"/>
    <m/>
    <m/>
    <m/>
    <s v=""/>
    <m/>
  </r>
  <r>
    <s v="Exp4"/>
    <n v="401262"/>
    <n v="1262"/>
    <x v="2"/>
    <x v="7"/>
    <x v="9"/>
    <d v="2014-10-15T00:00:00"/>
    <s v="Full_8h"/>
    <m/>
    <n v="1262"/>
    <n v="1"/>
    <n v="2"/>
    <x v="19"/>
    <n v="6"/>
    <n v="65"/>
    <n v="217"/>
    <n v="143"/>
    <n v="5"/>
    <n v="9"/>
    <m/>
    <s v="V"/>
    <m/>
    <n v="275.54545454545456"/>
    <n v="0.51897063675354671"/>
    <n v="5.5189706367535472"/>
    <n v="19"/>
    <m/>
    <m/>
    <m/>
    <s v=""/>
    <m/>
  </r>
  <r>
    <s v="Exp4"/>
    <n v="401262"/>
    <n v="1262"/>
    <x v="2"/>
    <x v="7"/>
    <x v="9"/>
    <d v="2014-10-15T00:00:00"/>
    <s v="Full_8h"/>
    <m/>
    <m/>
    <n v="2"/>
    <n v="2"/>
    <x v="16"/>
    <n v="7"/>
    <n v="57"/>
    <n v="213"/>
    <n v="182"/>
    <n v="4"/>
    <n v="9"/>
    <m/>
    <s v="V"/>
    <m/>
    <n v="304.73333333333335"/>
    <n v="0.59724349157733536"/>
    <n v="6.597243491577335"/>
    <n v="19"/>
    <m/>
    <m/>
    <m/>
    <s v=""/>
    <m/>
  </r>
  <r>
    <s v="Exp4"/>
    <n v="401262"/>
    <n v="1262"/>
    <x v="2"/>
    <x v="7"/>
    <x v="9"/>
    <d v="2014-10-15T00:00:00"/>
    <s v="Full_8h"/>
    <m/>
    <m/>
    <n v="3"/>
    <n v="1"/>
    <x v="19"/>
    <n v="6"/>
    <n v="58"/>
    <n v="204"/>
    <n v="141"/>
    <n v="5"/>
    <n v="7"/>
    <m/>
    <s v="V"/>
    <m/>
    <n v="275.54545454545456"/>
    <n v="0.51171230616958097"/>
    <n v="5.5117123061695814"/>
    <n v="17"/>
    <m/>
    <m/>
    <m/>
    <s v=""/>
    <m/>
  </r>
  <r>
    <s v="Exp4"/>
    <n v="401262"/>
    <n v="1262"/>
    <x v="2"/>
    <x v="7"/>
    <x v="9"/>
    <d v="2014-10-15T00:00:00"/>
    <s v="Full_8h"/>
    <m/>
    <m/>
    <n v="4"/>
    <n v="2"/>
    <x v="19"/>
    <n v="6"/>
    <n v="60"/>
    <n v="231"/>
    <n v="171"/>
    <n v="5"/>
    <n v="7"/>
    <m/>
    <s v="V"/>
    <m/>
    <n v="275.54545454545456"/>
    <n v="0.62058726492906624"/>
    <n v="5.6205872649290658"/>
    <n v="17"/>
    <m/>
    <m/>
    <m/>
    <s v=""/>
    <m/>
  </r>
  <r>
    <s v="Exp4"/>
    <n v="401267"/>
    <n v="1267"/>
    <x v="2"/>
    <x v="7"/>
    <x v="9"/>
    <d v="2014-10-15T00:00:00"/>
    <s v="Full_8h"/>
    <m/>
    <n v="1267"/>
    <n v="1"/>
    <n v="3"/>
    <x v="16"/>
    <n v="7"/>
    <n v="72"/>
    <m/>
    <n v="143"/>
    <n v="5"/>
    <n v="8"/>
    <m/>
    <s v="V"/>
    <m/>
    <n v="304.73333333333335"/>
    <n v="0.46926274338219204"/>
    <n v="6.4692627433821919"/>
    <n v="19"/>
    <m/>
    <m/>
    <m/>
    <s v=""/>
    <m/>
  </r>
  <r>
    <s v="Exp4"/>
    <n v="401267"/>
    <n v="1267"/>
    <x v="2"/>
    <x v="7"/>
    <x v="9"/>
    <d v="2014-10-15T00:00:00"/>
    <s v="Full_8h"/>
    <m/>
    <m/>
    <n v="2"/>
    <n v="3"/>
    <x v="16"/>
    <n v="7"/>
    <n v="75"/>
    <n v="263"/>
    <n v="59"/>
    <n v="5"/>
    <n v="7"/>
    <m/>
    <s v="V"/>
    <m/>
    <n v="304.73333333333335"/>
    <n v="0.1936119011157296"/>
    <n v="6.1936119011157293"/>
    <n v="18"/>
    <m/>
    <m/>
    <m/>
    <s v=""/>
    <m/>
  </r>
  <r>
    <s v="Exp4"/>
    <n v="401267"/>
    <n v="1267"/>
    <x v="2"/>
    <x v="7"/>
    <x v="9"/>
    <d v="2014-10-15T00:00:00"/>
    <s v="Full_8h"/>
    <m/>
    <m/>
    <n v="3"/>
    <n v="4"/>
    <x v="19"/>
    <n v="6"/>
    <n v="72"/>
    <n v="260"/>
    <n v="198"/>
    <n v="5"/>
    <n v="7"/>
    <m/>
    <s v="V"/>
    <m/>
    <n v="275.54545454545456"/>
    <n v="0.71857472781260301"/>
    <n v="5.7185747278126033"/>
    <n v="17"/>
    <m/>
    <m/>
    <m/>
    <s v=""/>
    <m/>
  </r>
  <r>
    <s v="Exp4"/>
    <n v="401267"/>
    <n v="1267"/>
    <x v="2"/>
    <x v="7"/>
    <x v="9"/>
    <d v="2014-10-15T00:00:00"/>
    <s v="Full_8h"/>
    <m/>
    <m/>
    <n v="4"/>
    <n v="2"/>
    <x v="16"/>
    <n v="7"/>
    <n v="72"/>
    <n v="231"/>
    <n v="119"/>
    <n v="5"/>
    <n v="8"/>
    <m/>
    <s v="V"/>
    <m/>
    <n v="304.73333333333335"/>
    <n v="0.39050535987748852"/>
    <n v="6.3905053598774888"/>
    <n v="19"/>
    <m/>
    <m/>
    <m/>
    <s v=""/>
    <m/>
  </r>
  <r>
    <s v="Exp4"/>
    <n v="401238"/>
    <n v="1238"/>
    <x v="2"/>
    <x v="7"/>
    <x v="9"/>
    <d v="2014-10-21T00:00:00"/>
    <s v="Full_8h"/>
    <m/>
    <n v="1238"/>
    <n v="1"/>
    <n v="2"/>
    <x v="15"/>
    <n v="8"/>
    <n v="77"/>
    <m/>
    <n v="181"/>
    <n v="5"/>
    <n v="9"/>
    <m/>
    <s v="DR"/>
    <m/>
    <n v="246"/>
    <n v="0.73577235772357719"/>
    <n v="7.7357723577235769"/>
    <n v="21"/>
    <m/>
    <m/>
    <m/>
    <s v=""/>
    <m/>
  </r>
  <r>
    <s v="Exp4"/>
    <n v="401238"/>
    <n v="1238"/>
    <x v="2"/>
    <x v="7"/>
    <x v="9"/>
    <d v="2014-10-21T00:00:00"/>
    <s v="Full_8h"/>
    <m/>
    <m/>
    <n v="2"/>
    <n v="1"/>
    <x v="16"/>
    <n v="8"/>
    <n v="71"/>
    <n v="249"/>
    <n v="245"/>
    <n v="5"/>
    <n v="10"/>
    <m/>
    <s v="V"/>
    <m/>
    <n v="304.73333333333335"/>
    <n v="0.80398162327718214"/>
    <n v="6.8039816232771821"/>
    <n v="21"/>
    <m/>
    <m/>
    <m/>
    <s v=""/>
    <m/>
  </r>
  <r>
    <s v="Exp4"/>
    <n v="401238"/>
    <n v="1238"/>
    <x v="2"/>
    <x v="7"/>
    <x v="9"/>
    <d v="2014-10-21T00:00:00"/>
    <s v="Full_8h"/>
    <m/>
    <m/>
    <n v="3"/>
    <n v="4"/>
    <x v="15"/>
    <n v="8"/>
    <n v="82"/>
    <n v="266"/>
    <n v="96"/>
    <n v="5"/>
    <n v="10"/>
    <m/>
    <s v="V"/>
    <m/>
    <n v="246"/>
    <n v="0.3902439024390244"/>
    <n v="7.3902439024390247"/>
    <n v="22"/>
    <m/>
    <m/>
    <m/>
    <s v=""/>
    <m/>
  </r>
  <r>
    <s v="Exp4"/>
    <n v="401238"/>
    <n v="1238"/>
    <x v="2"/>
    <x v="7"/>
    <x v="9"/>
    <d v="2014-10-21T00:00:00"/>
    <s v="Full_8h"/>
    <m/>
    <m/>
    <n v="4"/>
    <n v="5"/>
    <x v="15"/>
    <n v="8"/>
    <n v="78"/>
    <n v="290"/>
    <n v="94"/>
    <n v="5"/>
    <n v="8"/>
    <m/>
    <s v="V"/>
    <m/>
    <n v="246"/>
    <n v="0.38211382113821141"/>
    <n v="7.3821138211382111"/>
    <n v="20"/>
    <m/>
    <m/>
    <m/>
    <s v=""/>
    <m/>
  </r>
  <r>
    <s v="Exp4"/>
    <n v="401252"/>
    <n v="1252"/>
    <x v="2"/>
    <x v="7"/>
    <x v="9"/>
    <d v="2014-10-21T00:00:00"/>
    <s v="Full_8h"/>
    <m/>
    <n v="1252"/>
    <n v="1"/>
    <n v="6"/>
    <x v="15"/>
    <n v="8"/>
    <n v="82"/>
    <m/>
    <n v="147"/>
    <n v="5"/>
    <n v="12"/>
    <m/>
    <s v="Early DR"/>
    <m/>
    <n v="246"/>
    <n v="0.59756097560975607"/>
    <n v="7.5975609756097562"/>
    <n v="24"/>
    <m/>
    <m/>
    <m/>
    <s v=""/>
    <m/>
  </r>
  <r>
    <s v="Exp4"/>
    <n v="401252"/>
    <n v="1252"/>
    <x v="2"/>
    <x v="7"/>
    <x v="9"/>
    <d v="2014-10-21T00:00:00"/>
    <s v="Full_8h"/>
    <m/>
    <m/>
    <n v="2"/>
    <n v="2"/>
    <x v="15"/>
    <n v="8"/>
    <n v="73"/>
    <n v="247"/>
    <n v="166"/>
    <n v="4"/>
    <n v="10"/>
    <m/>
    <s v="V"/>
    <m/>
    <n v="246"/>
    <n v="0.67479674796747968"/>
    <n v="7.6747967479674797"/>
    <n v="21"/>
    <m/>
    <m/>
    <m/>
    <s v=""/>
    <m/>
  </r>
  <r>
    <s v="Exp4"/>
    <n v="401252"/>
    <n v="1252"/>
    <x v="2"/>
    <x v="7"/>
    <x v="9"/>
    <d v="2014-10-21T00:00:00"/>
    <s v="Full_8h"/>
    <m/>
    <m/>
    <n v="3"/>
    <n v="2"/>
    <x v="16"/>
    <n v="7"/>
    <n v="73"/>
    <n v="272"/>
    <n v="83"/>
    <n v="4"/>
    <n v="8"/>
    <m/>
    <s v="V"/>
    <m/>
    <n v="304.73333333333335"/>
    <n v="0.27236928462043314"/>
    <n v="6.2723692846204333"/>
    <n v="18"/>
    <m/>
    <m/>
    <m/>
    <s v=""/>
    <m/>
  </r>
  <r>
    <s v="Exp4"/>
    <n v="401252"/>
    <n v="1252"/>
    <x v="2"/>
    <x v="7"/>
    <x v="9"/>
    <d v="2014-10-21T00:00:00"/>
    <s v="Full_8h"/>
    <m/>
    <m/>
    <n v="4"/>
    <n v="3"/>
    <x v="15"/>
    <n v="8"/>
    <n v="65"/>
    <n v="284"/>
    <n v="56"/>
    <n v="4"/>
    <n v="9"/>
    <m/>
    <s v="V"/>
    <m/>
    <n v="246"/>
    <n v="0.22764227642276422"/>
    <n v="7.2276422764227641"/>
    <n v="20"/>
    <m/>
    <m/>
    <m/>
    <s v=""/>
    <m/>
  </r>
  <r>
    <s v="Exp4"/>
    <n v="401254"/>
    <n v="1254"/>
    <x v="2"/>
    <x v="7"/>
    <x v="9"/>
    <d v="2014-10-21T00:00:00"/>
    <s v="Full_8h"/>
    <m/>
    <n v="1254"/>
    <n v="1"/>
    <n v="3"/>
    <x v="15"/>
    <n v="8"/>
    <n v="82"/>
    <m/>
    <n v="110"/>
    <n v="5"/>
    <n v="9"/>
    <m/>
    <s v="V"/>
    <m/>
    <n v="246"/>
    <n v="0.44715447154471544"/>
    <n v="7.4471544715447155"/>
    <n v="21"/>
    <m/>
    <m/>
    <m/>
    <s v=""/>
    <m/>
  </r>
  <r>
    <s v="Exp4"/>
    <n v="401254"/>
    <n v="1254"/>
    <x v="2"/>
    <x v="7"/>
    <x v="9"/>
    <d v="2014-10-21T00:00:00"/>
    <s v="Full_8h"/>
    <m/>
    <m/>
    <n v="2"/>
    <n v="2"/>
    <x v="15"/>
    <n v="8"/>
    <n v="90"/>
    <n v="301"/>
    <n v="130"/>
    <n v="5"/>
    <n v="11"/>
    <m/>
    <s v="V"/>
    <m/>
    <n v="246"/>
    <n v="0.52845528455284552"/>
    <n v="7.5284552845528454"/>
    <n v="23"/>
    <m/>
    <m/>
    <m/>
    <s v=""/>
    <m/>
  </r>
  <r>
    <s v="Exp4"/>
    <n v="401254"/>
    <n v="1254"/>
    <x v="2"/>
    <x v="7"/>
    <x v="9"/>
    <d v="2014-10-21T00:00:00"/>
    <s v="Full_8h"/>
    <m/>
    <m/>
    <n v="3"/>
    <n v="3"/>
    <x v="15"/>
    <n v="8"/>
    <n v="79"/>
    <n v="269"/>
    <n v="241"/>
    <n v="4"/>
    <n v="9"/>
    <m/>
    <s v="V"/>
    <m/>
    <n v="246"/>
    <n v="0.97967479674796742"/>
    <n v="7.9796747967479673"/>
    <n v="20"/>
    <m/>
    <m/>
    <m/>
    <s v=""/>
    <m/>
  </r>
  <r>
    <s v="Exp4"/>
    <n v="401254"/>
    <n v="1254"/>
    <x v="2"/>
    <x v="7"/>
    <x v="9"/>
    <d v="2014-10-21T00:00:00"/>
    <s v="Full_8h"/>
    <m/>
    <m/>
    <n v="4"/>
    <n v="2"/>
    <x v="15"/>
    <n v="8"/>
    <n v="94"/>
    <n v="304"/>
    <n v="167"/>
    <n v="5"/>
    <n v="11"/>
    <m/>
    <s v="V"/>
    <m/>
    <n v="246"/>
    <n v="0.67886178861788615"/>
    <n v="7.678861788617886"/>
    <n v="23"/>
    <m/>
    <m/>
    <m/>
    <s v=""/>
    <m/>
  </r>
  <r>
    <s v="Exp4"/>
    <n v="401241"/>
    <n v="1241"/>
    <x v="2"/>
    <x v="7"/>
    <x v="9"/>
    <d v="2014-10-28T00:00:00"/>
    <s v="Full_8h"/>
    <m/>
    <n v="1241"/>
    <n v="1"/>
    <n v="3"/>
    <x v="11"/>
    <n v="9"/>
    <n v="88"/>
    <m/>
    <n v="90"/>
    <n v="5"/>
    <n v="12"/>
    <m/>
    <s v="DR"/>
    <m/>
    <n v="0"/>
    <e v="#DIV/0!"/>
    <e v="#DIV/0!"/>
    <n v="25"/>
    <m/>
    <m/>
    <m/>
    <s v=""/>
    <m/>
  </r>
  <r>
    <s v="Exp4"/>
    <n v="401241"/>
    <n v="1241"/>
    <x v="2"/>
    <x v="7"/>
    <x v="9"/>
    <d v="2014-10-28T00:00:00"/>
    <s v="Full_8h"/>
    <m/>
    <m/>
    <n v="2"/>
    <n v="4"/>
    <x v="11"/>
    <n v="9"/>
    <n v="70"/>
    <n v="304"/>
    <n v="57"/>
    <n v="5"/>
    <n v="14"/>
    <m/>
    <s v="DR"/>
    <m/>
    <n v="0"/>
    <e v="#DIV/0!"/>
    <e v="#DIV/0!"/>
    <n v="27"/>
    <m/>
    <m/>
    <m/>
    <s v=""/>
    <m/>
  </r>
  <r>
    <s v="Exp4"/>
    <n v="401241"/>
    <n v="1241"/>
    <x v="2"/>
    <x v="7"/>
    <x v="9"/>
    <d v="2014-10-28T00:00:00"/>
    <s v="Full_8h"/>
    <m/>
    <m/>
    <n v="3"/>
    <n v="2"/>
    <x v="15"/>
    <n v="8"/>
    <n v="83"/>
    <n v="311"/>
    <n v="235"/>
    <n v="5"/>
    <n v="10"/>
    <m/>
    <s v="E "/>
    <m/>
    <n v="246"/>
    <n v="0.95528455284552849"/>
    <n v="7.9552845528455283"/>
    <n v="22"/>
    <m/>
    <m/>
    <m/>
    <s v=""/>
    <m/>
  </r>
  <r>
    <s v="Exp4"/>
    <n v="401241"/>
    <n v="1241"/>
    <x v="2"/>
    <x v="7"/>
    <x v="9"/>
    <d v="2014-10-28T00:00:00"/>
    <s v="Full_8h"/>
    <m/>
    <m/>
    <n v="4"/>
    <n v="2"/>
    <x v="15"/>
    <n v="8"/>
    <n v="88"/>
    <n v="305"/>
    <n v="270"/>
    <n v="6"/>
    <n v="11"/>
    <m/>
    <s v="V"/>
    <m/>
    <n v="246"/>
    <n v="1.0975609756097562"/>
    <n v="8.0975609756097562"/>
    <n v="24"/>
    <m/>
    <m/>
    <m/>
    <s v=""/>
    <m/>
  </r>
  <r>
    <s v="Exp4"/>
    <n v="401247"/>
    <n v="1247"/>
    <x v="2"/>
    <x v="7"/>
    <x v="9"/>
    <d v="2014-10-28T00:00:00"/>
    <s v="Full_8h"/>
    <d v="2014-10-28T00:00:00"/>
    <n v="1247"/>
    <n v="1"/>
    <n v="3"/>
    <x v="15"/>
    <n v="8"/>
    <n v="80"/>
    <m/>
    <n v="270"/>
    <n v="5"/>
    <n v="10"/>
    <m/>
    <s v="V"/>
    <m/>
    <n v="246"/>
    <n v="1.0975609756097562"/>
    <n v="8.0975609756097562"/>
    <n v="22"/>
    <m/>
    <m/>
    <m/>
    <s v=""/>
    <m/>
  </r>
  <r>
    <s v="Exp4"/>
    <n v="401247"/>
    <n v="1247"/>
    <x v="2"/>
    <x v="7"/>
    <x v="9"/>
    <d v="2014-10-28T00:00:00"/>
    <s v="Full_8h"/>
    <m/>
    <m/>
    <n v="2"/>
    <n v="5"/>
    <x v="15"/>
    <n v="8"/>
    <n v="90"/>
    <n v="334"/>
    <n v="252"/>
    <n v="6"/>
    <n v="10"/>
    <m/>
    <s v="V"/>
    <m/>
    <n v="246"/>
    <n v="1.024390243902439"/>
    <n v="8.0243902439024382"/>
    <n v="23"/>
    <m/>
    <m/>
    <m/>
    <s v=""/>
    <m/>
  </r>
  <r>
    <s v="Exp4"/>
    <n v="401247"/>
    <n v="1247"/>
    <x v="2"/>
    <x v="7"/>
    <x v="9"/>
    <d v="2014-10-28T00:00:00"/>
    <s v="Full_8h"/>
    <m/>
    <m/>
    <n v="3"/>
    <n v="5"/>
    <x v="15"/>
    <n v="8"/>
    <n v="105"/>
    <n v="363"/>
    <n v="222"/>
    <n v="5"/>
    <n v="15"/>
    <m/>
    <s v="DR"/>
    <m/>
    <n v="246"/>
    <n v="0.90243902439024393"/>
    <n v="7.9024390243902438"/>
    <n v="27"/>
    <m/>
    <m/>
    <m/>
    <s v=""/>
    <m/>
  </r>
  <r>
    <s v="Exp4"/>
    <n v="401247"/>
    <n v="1247"/>
    <x v="2"/>
    <x v="7"/>
    <x v="9"/>
    <d v="2014-10-28T00:00:00"/>
    <s v="Full_8h"/>
    <m/>
    <m/>
    <n v="4"/>
    <n v="4"/>
    <x v="11"/>
    <n v="9"/>
    <n v="83"/>
    <n v="320"/>
    <n v="227"/>
    <n v="4"/>
    <n v="8"/>
    <m/>
    <s v="V"/>
    <m/>
    <n v="0"/>
    <e v="#DIV/0!"/>
    <e v="#DIV/0!"/>
    <n v="20"/>
    <m/>
    <m/>
    <m/>
    <s v=""/>
    <m/>
  </r>
  <r>
    <s v="Exp4"/>
    <n v="401265"/>
    <n v="1265"/>
    <x v="2"/>
    <x v="7"/>
    <x v="9"/>
    <d v="2014-10-28T00:00:00"/>
    <s v="Full_8h"/>
    <m/>
    <n v="1265"/>
    <n v="1"/>
    <n v="4"/>
    <x v="15"/>
    <n v="8"/>
    <n v="83"/>
    <m/>
    <n v="201"/>
    <n v="5"/>
    <n v="11"/>
    <m/>
    <s v="V"/>
    <m/>
    <n v="246"/>
    <n v="0.81707317073170727"/>
    <n v="7.8170731707317076"/>
    <n v="23"/>
    <m/>
    <m/>
    <m/>
    <s v=""/>
    <m/>
  </r>
  <r>
    <s v="Exp4"/>
    <n v="401265"/>
    <n v="1265"/>
    <x v="2"/>
    <x v="7"/>
    <x v="9"/>
    <d v="2014-10-28T00:00:00"/>
    <s v="Full_8h"/>
    <m/>
    <m/>
    <n v="2"/>
    <n v="2"/>
    <x v="16"/>
    <n v="7"/>
    <n v="74"/>
    <n v="268"/>
    <n v="226"/>
    <n v="5"/>
    <n v="10"/>
    <m/>
    <s v="V"/>
    <m/>
    <n v="304.73333333333335"/>
    <n v="0.74163202800262518"/>
    <n v="6.7416320280026252"/>
    <n v="21"/>
    <m/>
    <m/>
    <m/>
    <s v=""/>
    <m/>
  </r>
  <r>
    <s v="Exp4"/>
    <n v="401265"/>
    <n v="1265"/>
    <x v="2"/>
    <x v="7"/>
    <x v="9"/>
    <d v="2014-10-28T00:00:00"/>
    <s v="Full_8h"/>
    <m/>
    <m/>
    <n v="3"/>
    <n v="3"/>
    <x v="15"/>
    <n v="8"/>
    <n v="85"/>
    <n v="315"/>
    <n v="103"/>
    <n v="4"/>
    <n v="16"/>
    <m/>
    <s v="V"/>
    <m/>
    <n v="246"/>
    <n v="0.41869918699186992"/>
    <n v="7.4186991869918701"/>
    <n v="27"/>
    <m/>
    <m/>
    <m/>
    <s v=""/>
    <m/>
  </r>
  <r>
    <s v="Exp4"/>
    <n v="401265"/>
    <n v="1265"/>
    <x v="2"/>
    <x v="7"/>
    <x v="9"/>
    <d v="2014-10-28T00:00:00"/>
    <s v="Full_8h"/>
    <m/>
    <m/>
    <n v="4"/>
    <n v="2"/>
    <x v="11"/>
    <n v="9"/>
    <n v="74"/>
    <n v="306"/>
    <n v="113"/>
    <n v="5"/>
    <n v="11"/>
    <m/>
    <s v="V"/>
    <m/>
    <n v="0"/>
    <e v="#DIV/0!"/>
    <e v="#DIV/0!"/>
    <n v="24"/>
    <m/>
    <m/>
    <m/>
    <s v=""/>
    <m/>
  </r>
  <r>
    <s v="Exp4"/>
    <n v="401242"/>
    <n v="1242"/>
    <x v="2"/>
    <x v="7"/>
    <x v="9"/>
    <d v="2014-11-04T00:00:00"/>
    <s v="Full_8h"/>
    <m/>
    <n v="1242"/>
    <n v="1"/>
    <n v="2"/>
    <x v="11"/>
    <n v="9"/>
    <n v="84"/>
    <n v="294"/>
    <n v="96"/>
    <n v="5"/>
    <n v="12"/>
    <m/>
    <s v="DR"/>
    <m/>
    <n v="0"/>
    <e v="#DIV/0!"/>
    <e v="#DIV/0!"/>
    <n v="25"/>
    <m/>
    <m/>
    <m/>
    <s v=""/>
    <m/>
  </r>
  <r>
    <s v="Exp4"/>
    <n v="401242"/>
    <n v="1242"/>
    <x v="2"/>
    <x v="7"/>
    <x v="9"/>
    <d v="2014-11-04T00:00:00"/>
    <s v="Full_8h"/>
    <m/>
    <m/>
    <n v="2"/>
    <n v="2"/>
    <x v="11"/>
    <n v="9"/>
    <n v="86"/>
    <n v="259"/>
    <n v="71"/>
    <n v="5"/>
    <n v="15"/>
    <m/>
    <s v="DR"/>
    <m/>
    <n v="0"/>
    <e v="#DIV/0!"/>
    <e v="#DIV/0!"/>
    <n v="28"/>
    <m/>
    <m/>
    <m/>
    <s v=""/>
    <m/>
  </r>
  <r>
    <s v="Exp4"/>
    <n v="401242"/>
    <n v="1242"/>
    <x v="2"/>
    <x v="7"/>
    <x v="9"/>
    <d v="2014-11-04T00:00:00"/>
    <s v="Full_8h"/>
    <m/>
    <m/>
    <n v="3"/>
    <n v="2"/>
    <x v="15"/>
    <n v="9"/>
    <n v="92"/>
    <n v="369"/>
    <n v="229"/>
    <n v="5"/>
    <n v="11"/>
    <m/>
    <s v="DR"/>
    <m/>
    <n v="246"/>
    <n v="0.93089430894308944"/>
    <n v="7.9308943089430892"/>
    <n v="23"/>
    <m/>
    <m/>
    <m/>
    <s v=""/>
    <m/>
  </r>
  <r>
    <s v="Exp4"/>
    <n v="401242"/>
    <n v="1242"/>
    <x v="2"/>
    <x v="7"/>
    <x v="9"/>
    <d v="2014-11-04T00:00:00"/>
    <s v="Full_8h"/>
    <m/>
    <m/>
    <n v="4"/>
    <n v="4"/>
    <x v="12"/>
    <n v="10"/>
    <n v="90"/>
    <n v="297"/>
    <n v="160"/>
    <n v="5"/>
    <n v="16"/>
    <m/>
    <s v="DR"/>
    <m/>
    <n v="-50"/>
    <n v="-3.2"/>
    <n v="5.8"/>
    <n v="30"/>
    <m/>
    <m/>
    <m/>
    <s v=""/>
    <m/>
  </r>
  <r>
    <s v="Exp4"/>
    <n v="401244"/>
    <n v="1244"/>
    <x v="2"/>
    <x v="7"/>
    <x v="9"/>
    <d v="2014-11-04T00:00:00"/>
    <s v="Full_8h"/>
    <m/>
    <n v="1244"/>
    <n v="1"/>
    <n v="4"/>
    <x v="11"/>
    <n v="9"/>
    <n v="95"/>
    <m/>
    <n v="200"/>
    <n v="5"/>
    <n v="16"/>
    <m/>
    <s v="DR"/>
    <m/>
    <n v="0"/>
    <e v="#DIV/0!"/>
    <e v="#DIV/0!"/>
    <n v="29"/>
    <m/>
    <m/>
    <m/>
    <s v=""/>
    <m/>
  </r>
  <r>
    <s v="Exp4"/>
    <n v="401244"/>
    <n v="1244"/>
    <x v="2"/>
    <x v="7"/>
    <x v="9"/>
    <d v="2014-11-04T00:00:00"/>
    <s v="Full_8h"/>
    <m/>
    <m/>
    <n v="2"/>
    <n v="5"/>
    <x v="12"/>
    <n v="10"/>
    <n v="91"/>
    <n v="230"/>
    <n v="58"/>
    <n v="5"/>
    <n v="15"/>
    <m/>
    <s v="DR"/>
    <m/>
    <n v="-50"/>
    <n v="-1.1599999999999999"/>
    <n v="7.84"/>
    <n v="29"/>
    <m/>
    <m/>
    <m/>
    <s v=""/>
    <m/>
  </r>
  <r>
    <s v="Exp4"/>
    <n v="401244"/>
    <n v="1244"/>
    <x v="2"/>
    <x v="7"/>
    <x v="9"/>
    <d v="2014-11-04T00:00:00"/>
    <s v="Full_8h"/>
    <m/>
    <m/>
    <n v="3"/>
    <n v="3"/>
    <x v="11"/>
    <n v="9"/>
    <n v="100"/>
    <n v="292"/>
    <n v="175"/>
    <n v="5"/>
    <n v="17"/>
    <m/>
    <s v="DR"/>
    <m/>
    <n v="0"/>
    <e v="#DIV/0!"/>
    <e v="#DIV/0!"/>
    <n v="30"/>
    <m/>
    <m/>
    <m/>
    <s v=""/>
    <m/>
  </r>
  <r>
    <s v="Exp4"/>
    <n v="401244"/>
    <n v="1244"/>
    <x v="2"/>
    <x v="7"/>
    <x v="9"/>
    <d v="2014-11-04T00:00:00"/>
    <s v="Full_8h"/>
    <m/>
    <m/>
    <n v="4"/>
    <n v="2"/>
    <x v="11"/>
    <n v="9"/>
    <n v="91"/>
    <n v="302"/>
    <n v="127"/>
    <n v="5"/>
    <n v="11"/>
    <m/>
    <s v="DR"/>
    <m/>
    <n v="0"/>
    <e v="#DIV/0!"/>
    <e v="#DIV/0!"/>
    <n v="24"/>
    <m/>
    <m/>
    <m/>
    <s v=""/>
    <m/>
  </r>
  <r>
    <s v="Exp4"/>
    <n v="401251"/>
    <n v="1251"/>
    <x v="2"/>
    <x v="7"/>
    <x v="9"/>
    <d v="2014-11-04T00:00:00"/>
    <s v="Full_8h"/>
    <m/>
    <n v="1251"/>
    <n v="1"/>
    <n v="3"/>
    <x v="12"/>
    <n v="10"/>
    <n v="95"/>
    <m/>
    <n v="290"/>
    <n v="4"/>
    <n v="18"/>
    <m/>
    <s v="DR"/>
    <m/>
    <n v="-50"/>
    <n v="-5.8"/>
    <n v="3.2"/>
    <n v="31"/>
    <m/>
    <m/>
    <m/>
    <s v=""/>
    <m/>
  </r>
  <r>
    <s v="Exp4"/>
    <n v="401251"/>
    <n v="1251"/>
    <x v="2"/>
    <x v="7"/>
    <x v="9"/>
    <d v="2014-11-04T00:00:00"/>
    <s v="Full_8h"/>
    <m/>
    <m/>
    <n v="2"/>
    <n v="3"/>
    <x v="12"/>
    <n v="10"/>
    <n v="110"/>
    <n v="257"/>
    <n v="111"/>
    <n v="4"/>
    <n v="19"/>
    <m/>
    <s v="DR"/>
    <m/>
    <n v="-50"/>
    <n v="-2.2200000000000002"/>
    <n v="6.7799999999999994"/>
    <n v="32"/>
    <m/>
    <m/>
    <m/>
    <s v=""/>
    <m/>
  </r>
  <r>
    <s v="Exp4"/>
    <n v="401251"/>
    <n v="1251"/>
    <x v="2"/>
    <x v="7"/>
    <x v="9"/>
    <d v="2014-11-04T00:00:00"/>
    <s v="Full_8h"/>
    <m/>
    <m/>
    <n v="3"/>
    <n v="3"/>
    <x v="11"/>
    <n v="9"/>
    <n v="94"/>
    <n v="280"/>
    <n v="172"/>
    <n v="5"/>
    <n v="14"/>
    <m/>
    <s v="DR"/>
    <m/>
    <n v="0"/>
    <e v="#DIV/0!"/>
    <e v="#DIV/0!"/>
    <n v="27"/>
    <m/>
    <m/>
    <m/>
    <s v=""/>
    <m/>
  </r>
  <r>
    <s v="Exp4"/>
    <n v="401251"/>
    <n v="1251"/>
    <x v="2"/>
    <x v="7"/>
    <x v="9"/>
    <d v="2014-11-04T00:00:00"/>
    <s v="Full_8h"/>
    <m/>
    <m/>
    <n v="4"/>
    <n v="2"/>
    <x v="11"/>
    <n v="9"/>
    <n v="87"/>
    <n v="272"/>
    <n v="143"/>
    <n v="5"/>
    <n v="13"/>
    <m/>
    <s v="DR"/>
    <m/>
    <n v="0"/>
    <e v="#DIV/0!"/>
    <e v="#DIV/0!"/>
    <n v="26"/>
    <m/>
    <m/>
    <m/>
    <s v=""/>
    <m/>
  </r>
  <r>
    <s v="Exp4"/>
    <n v="401240"/>
    <n v="1240"/>
    <x v="2"/>
    <x v="7"/>
    <x v="9"/>
    <d v="2014-11-11T00:00:00"/>
    <s v="Full_8h"/>
    <d v="2014-11-11T00:00:00"/>
    <n v="1240"/>
    <n v="1"/>
    <n v="1"/>
    <x v="11"/>
    <n v="9"/>
    <n v="108"/>
    <m/>
    <n v="222"/>
    <n v="5"/>
    <n v="13"/>
    <m/>
    <s v="DR"/>
    <m/>
    <n v="0"/>
    <e v="#DIV/0!"/>
    <e v="#DIV/0!"/>
    <n v="26"/>
    <m/>
    <m/>
    <m/>
    <s v=""/>
    <m/>
  </r>
  <r>
    <s v="Exp4"/>
    <n v="401240"/>
    <n v="1240"/>
    <x v="2"/>
    <x v="7"/>
    <x v="9"/>
    <d v="2014-11-11T00:00:00"/>
    <s v="Full_8h"/>
    <m/>
    <m/>
    <n v="2"/>
    <n v="5"/>
    <x v="6"/>
    <n v="11"/>
    <n v="115"/>
    <n v="314"/>
    <n v="64"/>
    <n v="4"/>
    <n v="17"/>
    <m/>
    <s v="DR"/>
    <m/>
    <n v="-50"/>
    <n v="-1.28"/>
    <n v="8.7200000000000006"/>
    <n v="31"/>
    <m/>
    <m/>
    <m/>
    <s v=""/>
    <m/>
  </r>
  <r>
    <s v="Exp4"/>
    <n v="401240"/>
    <n v="1240"/>
    <x v="2"/>
    <x v="7"/>
    <x v="9"/>
    <d v="2014-11-11T00:00:00"/>
    <s v="Full_8h"/>
    <m/>
    <m/>
    <n v="3"/>
    <n v="3"/>
    <x v="12"/>
    <n v="10"/>
    <n v="106"/>
    <n v="316"/>
    <n v="160"/>
    <n v="4"/>
    <n v="13"/>
    <m/>
    <s v="DR"/>
    <m/>
    <n v="-50"/>
    <n v="-3.2"/>
    <n v="5.8"/>
    <n v="26"/>
    <m/>
    <m/>
    <m/>
    <s v=""/>
    <m/>
  </r>
  <r>
    <s v="Exp4"/>
    <n v="401240"/>
    <n v="1240"/>
    <x v="2"/>
    <x v="7"/>
    <x v="9"/>
    <d v="2014-11-11T00:00:00"/>
    <s v="Full_8h"/>
    <m/>
    <m/>
    <n v="4"/>
    <n v="1"/>
    <x v="11"/>
    <n v="9"/>
    <n v="99"/>
    <n v="334"/>
    <n v="253"/>
    <n v="5"/>
    <n v="10"/>
    <m/>
    <s v="V"/>
    <m/>
    <n v="0"/>
    <e v="#DIV/0!"/>
    <e v="#DIV/0!"/>
    <n v="23"/>
    <m/>
    <m/>
    <m/>
    <s v=""/>
    <m/>
  </r>
  <r>
    <s v="Exp4"/>
    <n v="401263"/>
    <n v="1263"/>
    <x v="2"/>
    <x v="7"/>
    <x v="9"/>
    <d v="2014-11-11T00:00:00"/>
    <s v="Full_8h"/>
    <m/>
    <n v="1263"/>
    <n v="1"/>
    <n v="6"/>
    <x v="11"/>
    <n v="9"/>
    <n v="105"/>
    <m/>
    <n v="120"/>
    <n v="4"/>
    <n v="16"/>
    <m/>
    <s v="DR"/>
    <m/>
    <n v="0"/>
    <e v="#DIV/0!"/>
    <e v="#DIV/0!"/>
    <n v="28"/>
    <m/>
    <m/>
    <m/>
    <s v=""/>
    <m/>
  </r>
  <r>
    <s v="Exp4"/>
    <n v="401263"/>
    <n v="1263"/>
    <x v="2"/>
    <x v="7"/>
    <x v="9"/>
    <d v="2014-11-11T00:00:00"/>
    <s v="Full_8h"/>
    <m/>
    <m/>
    <n v="2"/>
    <n v="4"/>
    <x v="12"/>
    <n v="10"/>
    <n v="84"/>
    <n v="203"/>
    <n v="186"/>
    <n v="5"/>
    <n v="13"/>
    <m/>
    <s v="DR"/>
    <m/>
    <n v="-50"/>
    <n v="-3.72"/>
    <n v="5.2799999999999994"/>
    <n v="27"/>
    <m/>
    <m/>
    <m/>
    <s v=""/>
    <m/>
  </r>
  <r>
    <s v="Exp4"/>
    <n v="401263"/>
    <n v="1263"/>
    <x v="2"/>
    <x v="7"/>
    <x v="9"/>
    <d v="2014-11-11T00:00:00"/>
    <s v="Full_8h"/>
    <m/>
    <m/>
    <n v="3"/>
    <n v="3"/>
    <x v="11"/>
    <n v="9"/>
    <n v="92"/>
    <n v="201"/>
    <n v="185"/>
    <n v="4"/>
    <n v="15"/>
    <m/>
    <s v="DR"/>
    <m/>
    <n v="0"/>
    <e v="#DIV/0!"/>
    <e v="#DIV/0!"/>
    <n v="27"/>
    <m/>
    <m/>
    <m/>
    <s v=""/>
    <m/>
  </r>
  <r>
    <s v="Exp4"/>
    <n v="401263"/>
    <n v="1263"/>
    <x v="2"/>
    <x v="7"/>
    <x v="9"/>
    <d v="2014-11-11T00:00:00"/>
    <s v="Full_8h"/>
    <m/>
    <m/>
    <n v="4"/>
    <n v="2"/>
    <x v="6"/>
    <n v="11"/>
    <n v="100"/>
    <n v="216"/>
    <n v="52"/>
    <n v="4"/>
    <n v="15"/>
    <m/>
    <s v="DR"/>
    <m/>
    <n v="-50"/>
    <n v="-1.04"/>
    <n v="8.9600000000000009"/>
    <n v="29"/>
    <m/>
    <m/>
    <m/>
    <s v=""/>
    <m/>
  </r>
  <r>
    <s v="Exp4"/>
    <n v="401268"/>
    <n v="1268"/>
    <x v="2"/>
    <x v="7"/>
    <x v="9"/>
    <d v="2014-11-11T00:00:00"/>
    <s v="Full_8h"/>
    <m/>
    <n v="1268"/>
    <n v="1"/>
    <n v="4"/>
    <x v="12"/>
    <n v="10"/>
    <n v="94"/>
    <m/>
    <n v="76"/>
    <n v="4"/>
    <n v="13"/>
    <m/>
    <s v="DR"/>
    <m/>
    <n v="-50"/>
    <n v="-1.52"/>
    <n v="7.48"/>
    <n v="26"/>
    <m/>
    <m/>
    <m/>
    <s v=""/>
    <m/>
  </r>
  <r>
    <s v="Exp4"/>
    <n v="401268"/>
    <n v="1268"/>
    <x v="2"/>
    <x v="7"/>
    <x v="9"/>
    <d v="2014-11-11T00:00:00"/>
    <s v="Full_8h"/>
    <m/>
    <m/>
    <n v="2"/>
    <n v="5"/>
    <x v="12"/>
    <n v="10"/>
    <n v="100"/>
    <n v="206"/>
    <n v="196"/>
    <n v="4"/>
    <n v="16"/>
    <m/>
    <s v="TS"/>
    <m/>
    <n v="-50"/>
    <n v="-3.92"/>
    <n v="5.08"/>
    <n v="29"/>
    <m/>
    <m/>
    <m/>
    <s v=""/>
    <m/>
  </r>
  <r>
    <s v="Exp4"/>
    <n v="401268"/>
    <n v="1268"/>
    <x v="2"/>
    <x v="7"/>
    <x v="9"/>
    <d v="2014-11-11T00:00:00"/>
    <s v="Full_8h"/>
    <m/>
    <m/>
    <n v="3"/>
    <n v="2"/>
    <x v="12"/>
    <n v="11"/>
    <n v="89"/>
    <n v="185"/>
    <n v="176"/>
    <n v="5"/>
    <n v="12"/>
    <m/>
    <s v="DR"/>
    <m/>
    <n v="-50"/>
    <n v="-3.52"/>
    <n v="5.48"/>
    <n v="26"/>
    <m/>
    <m/>
    <m/>
    <s v=""/>
    <m/>
  </r>
  <r>
    <s v="Exp4"/>
    <n v="401268"/>
    <n v="1268"/>
    <x v="2"/>
    <x v="7"/>
    <x v="9"/>
    <d v="2014-11-11T00:00:00"/>
    <s v="Full_8h"/>
    <m/>
    <m/>
    <n v="4"/>
    <n v="8"/>
    <x v="11"/>
    <n v="9"/>
    <n v="85"/>
    <n v="217"/>
    <n v="166"/>
    <n v="5"/>
    <n v="11"/>
    <m/>
    <s v="DR"/>
    <m/>
    <n v="0"/>
    <e v="#DIV/0!"/>
    <e v="#DIV/0!"/>
    <n v="24"/>
    <m/>
    <m/>
    <m/>
    <s v=""/>
    <m/>
  </r>
  <r>
    <s v="Exp4"/>
    <n v="401217"/>
    <n v="1217"/>
    <x v="2"/>
    <x v="7"/>
    <x v="9"/>
    <d v="2014-12-17T00:00:00"/>
    <s v="Full_8h"/>
    <m/>
    <n v="1217"/>
    <n v="1"/>
    <m/>
    <x v="7"/>
    <n v="13"/>
    <m/>
    <m/>
    <m/>
    <n v="1"/>
    <m/>
    <m/>
    <m/>
    <m/>
    <n v="-50"/>
    <n v="0"/>
    <n v="11"/>
    <s v=""/>
    <m/>
    <m/>
    <m/>
    <s v=""/>
    <m/>
  </r>
  <r>
    <s v="Exp4"/>
    <n v="401217"/>
    <n v="1217"/>
    <x v="2"/>
    <x v="7"/>
    <x v="9"/>
    <d v="2014-12-17T00:00:00"/>
    <s v="Full_8h"/>
    <m/>
    <m/>
    <n v="2"/>
    <m/>
    <x v="2"/>
    <n v="14"/>
    <m/>
    <m/>
    <m/>
    <m/>
    <m/>
    <m/>
    <m/>
    <m/>
    <n v="-50"/>
    <n v="0"/>
    <n v="13"/>
    <s v=""/>
    <m/>
    <m/>
    <m/>
    <s v=""/>
    <m/>
  </r>
  <r>
    <s v="Exp4"/>
    <n v="401217"/>
    <n v="1217"/>
    <x v="2"/>
    <x v="7"/>
    <x v="9"/>
    <d v="2014-12-17T00:00:00"/>
    <s v="Full_8h"/>
    <m/>
    <m/>
    <n v="3"/>
    <m/>
    <x v="2"/>
    <n v="14"/>
    <m/>
    <m/>
    <m/>
    <m/>
    <m/>
    <m/>
    <m/>
    <m/>
    <n v="-50"/>
    <n v="0"/>
    <n v="13"/>
    <s v=""/>
    <m/>
    <m/>
    <m/>
    <s v=""/>
    <m/>
  </r>
  <r>
    <s v="Exp4"/>
    <n v="401217"/>
    <n v="1217"/>
    <x v="2"/>
    <x v="7"/>
    <x v="9"/>
    <d v="2014-12-17T00:00:00"/>
    <s v="Full_8h"/>
    <m/>
    <m/>
    <n v="4"/>
    <m/>
    <x v="2"/>
    <n v="14"/>
    <m/>
    <m/>
    <m/>
    <n v="1"/>
    <m/>
    <m/>
    <m/>
    <m/>
    <n v="-50"/>
    <n v="0"/>
    <n v="13"/>
    <s v=""/>
    <m/>
    <m/>
    <m/>
    <s v=""/>
    <m/>
  </r>
  <r>
    <s v="Exp4"/>
    <n v="401220"/>
    <n v="1220"/>
    <x v="2"/>
    <x v="7"/>
    <x v="9"/>
    <d v="2014-12-17T00:00:00"/>
    <s v="Full_8h"/>
    <m/>
    <n v="1220"/>
    <n v="1"/>
    <m/>
    <x v="9"/>
    <n v="13"/>
    <m/>
    <m/>
    <m/>
    <n v="3"/>
    <m/>
    <m/>
    <m/>
    <m/>
    <n v="-50"/>
    <n v="0"/>
    <n v="12"/>
    <s v=""/>
    <m/>
    <m/>
    <m/>
    <s v=""/>
    <m/>
  </r>
  <r>
    <s v="Exp4"/>
    <n v="401220"/>
    <n v="1220"/>
    <x v="2"/>
    <x v="7"/>
    <x v="9"/>
    <d v="2014-12-17T00:00:00"/>
    <s v="Full_8h"/>
    <m/>
    <m/>
    <n v="2"/>
    <m/>
    <x v="2"/>
    <n v="14"/>
    <m/>
    <m/>
    <m/>
    <m/>
    <m/>
    <m/>
    <m/>
    <m/>
    <n v="-50"/>
    <n v="0"/>
    <n v="13"/>
    <s v=""/>
    <m/>
    <m/>
    <m/>
    <s v=""/>
    <m/>
  </r>
  <r>
    <s v="Exp4"/>
    <n v="401220"/>
    <n v="1220"/>
    <x v="2"/>
    <x v="7"/>
    <x v="9"/>
    <d v="2014-12-17T00:00:00"/>
    <s v="Full_8h"/>
    <m/>
    <m/>
    <n v="3"/>
    <m/>
    <x v="4"/>
    <n v="16"/>
    <m/>
    <m/>
    <m/>
    <n v="2"/>
    <m/>
    <m/>
    <m/>
    <m/>
    <n v="-50"/>
    <n v="0"/>
    <n v="14"/>
    <s v=""/>
    <m/>
    <m/>
    <m/>
    <s v=""/>
    <m/>
  </r>
  <r>
    <s v="Exp4"/>
    <n v="401220"/>
    <n v="1220"/>
    <x v="2"/>
    <x v="7"/>
    <x v="9"/>
    <d v="2014-12-17T00:00:00"/>
    <s v="Full_8h"/>
    <m/>
    <m/>
    <n v="4"/>
    <m/>
    <x v="6"/>
    <n v="11"/>
    <m/>
    <m/>
    <m/>
    <n v="3"/>
    <m/>
    <m/>
    <m/>
    <m/>
    <n v="-50"/>
    <n v="0"/>
    <n v="10"/>
    <s v=""/>
    <m/>
    <m/>
    <m/>
    <s v=""/>
    <m/>
  </r>
  <r>
    <s v="Exp4"/>
    <n v="401221"/>
    <n v="1221"/>
    <x v="2"/>
    <x v="7"/>
    <x v="9"/>
    <d v="2014-12-17T00:00:00"/>
    <s v="Full_8h"/>
    <m/>
    <n v="1221"/>
    <n v="1"/>
    <m/>
    <x v="9"/>
    <n v="13"/>
    <m/>
    <m/>
    <m/>
    <m/>
    <m/>
    <m/>
    <m/>
    <m/>
    <n v="-50"/>
    <n v="0"/>
    <n v="12"/>
    <s v=""/>
    <m/>
    <m/>
    <m/>
    <s v=""/>
    <m/>
  </r>
  <r>
    <s v="Exp4"/>
    <n v="401221"/>
    <n v="1221"/>
    <x v="2"/>
    <x v="7"/>
    <x v="9"/>
    <d v="2014-12-17T00:00:00"/>
    <s v="Full_8h"/>
    <m/>
    <m/>
    <n v="2"/>
    <m/>
    <x v="9"/>
    <n v="14"/>
    <m/>
    <m/>
    <m/>
    <n v="1"/>
    <m/>
    <m/>
    <m/>
    <m/>
    <n v="-50"/>
    <n v="0"/>
    <n v="12"/>
    <s v=""/>
    <m/>
    <m/>
    <m/>
    <s v=""/>
    <m/>
  </r>
  <r>
    <s v="Exp4"/>
    <n v="401221"/>
    <n v="1221"/>
    <x v="2"/>
    <x v="7"/>
    <x v="9"/>
    <d v="2014-12-17T00:00:00"/>
    <s v="Full_8h"/>
    <m/>
    <m/>
    <n v="3"/>
    <m/>
    <x v="9"/>
    <n v="13"/>
    <m/>
    <m/>
    <m/>
    <n v="1"/>
    <m/>
    <m/>
    <m/>
    <m/>
    <n v="-50"/>
    <n v="0"/>
    <n v="12"/>
    <s v=""/>
    <m/>
    <m/>
    <m/>
    <s v=""/>
    <m/>
  </r>
  <r>
    <s v="Exp4"/>
    <n v="401221"/>
    <n v="1221"/>
    <x v="2"/>
    <x v="7"/>
    <x v="9"/>
    <d v="2014-12-17T00:00:00"/>
    <s v="Full_8h"/>
    <m/>
    <m/>
    <n v="4"/>
    <m/>
    <x v="2"/>
    <n v="14"/>
    <m/>
    <m/>
    <m/>
    <m/>
    <m/>
    <m/>
    <m/>
    <m/>
    <n v="-50"/>
    <n v="0"/>
    <n v="13"/>
    <s v=""/>
    <m/>
    <m/>
    <m/>
    <s v=""/>
    <m/>
  </r>
  <r>
    <s v="Exp4"/>
    <n v="401225"/>
    <n v="1225"/>
    <x v="2"/>
    <x v="7"/>
    <x v="9"/>
    <d v="2014-12-17T00:00:00"/>
    <s v="Full_8h"/>
    <d v="2014-12-17T00:00:00"/>
    <n v="1225"/>
    <n v="1"/>
    <m/>
    <x v="9"/>
    <n v="13"/>
    <m/>
    <m/>
    <m/>
    <n v="1"/>
    <m/>
    <m/>
    <m/>
    <m/>
    <n v="-50"/>
    <n v="0"/>
    <n v="12"/>
    <s v=""/>
    <m/>
    <m/>
    <m/>
    <s v=""/>
    <m/>
  </r>
  <r>
    <s v="Exp4"/>
    <n v="401225"/>
    <n v="1225"/>
    <x v="2"/>
    <x v="7"/>
    <x v="9"/>
    <d v="2014-12-17T00:00:00"/>
    <s v="Full_8h"/>
    <m/>
    <m/>
    <n v="2"/>
    <m/>
    <x v="7"/>
    <n v="12"/>
    <m/>
    <m/>
    <m/>
    <m/>
    <m/>
    <m/>
    <m/>
    <m/>
    <n v="-50"/>
    <n v="0"/>
    <n v="11"/>
    <s v=""/>
    <m/>
    <m/>
    <m/>
    <s v=""/>
    <m/>
  </r>
  <r>
    <s v="Exp4"/>
    <n v="401225"/>
    <n v="1225"/>
    <x v="2"/>
    <x v="7"/>
    <x v="9"/>
    <d v="2014-12-17T00:00:00"/>
    <s v="Full_8h"/>
    <m/>
    <m/>
    <n v="3"/>
    <m/>
    <x v="7"/>
    <n v="12"/>
    <m/>
    <m/>
    <m/>
    <n v="2"/>
    <m/>
    <m/>
    <m/>
    <m/>
    <n v="-50"/>
    <n v="0"/>
    <n v="11"/>
    <s v=""/>
    <m/>
    <m/>
    <m/>
    <s v=""/>
    <m/>
  </r>
  <r>
    <s v="Exp4"/>
    <n v="401225"/>
    <n v="1225"/>
    <x v="2"/>
    <x v="7"/>
    <x v="9"/>
    <d v="2014-12-17T00:00:00"/>
    <s v="Full_8h"/>
    <m/>
    <m/>
    <n v="4"/>
    <m/>
    <x v="7"/>
    <n v="13"/>
    <m/>
    <m/>
    <m/>
    <m/>
    <m/>
    <m/>
    <m/>
    <m/>
    <n v="-50"/>
    <n v="0"/>
    <n v="11"/>
    <s v=""/>
    <m/>
    <m/>
    <m/>
    <s v=""/>
    <m/>
  </r>
  <r>
    <s v="Exp4"/>
    <n v="401227"/>
    <n v="1227"/>
    <x v="2"/>
    <x v="7"/>
    <x v="9"/>
    <d v="2014-12-17T00:00:00"/>
    <s v="Full_8h"/>
    <m/>
    <n v="1227"/>
    <n v="1"/>
    <m/>
    <x v="7"/>
    <n v="13"/>
    <m/>
    <m/>
    <m/>
    <m/>
    <m/>
    <m/>
    <m/>
    <m/>
    <n v="-50"/>
    <n v="0"/>
    <n v="11"/>
    <s v=""/>
    <m/>
    <m/>
    <m/>
    <s v=""/>
    <m/>
  </r>
  <r>
    <s v="Exp4"/>
    <n v="401227"/>
    <n v="1227"/>
    <x v="2"/>
    <x v="7"/>
    <x v="9"/>
    <d v="2014-12-17T00:00:00"/>
    <s v="Full_8h"/>
    <m/>
    <m/>
    <n v="2"/>
    <m/>
    <x v="7"/>
    <n v="12"/>
    <m/>
    <m/>
    <m/>
    <n v="1"/>
    <m/>
    <m/>
    <m/>
    <m/>
    <n v="-50"/>
    <n v="0"/>
    <n v="11"/>
    <s v=""/>
    <m/>
    <m/>
    <m/>
    <s v=""/>
    <m/>
  </r>
  <r>
    <s v="Exp4"/>
    <n v="401227"/>
    <n v="1227"/>
    <x v="2"/>
    <x v="7"/>
    <x v="9"/>
    <d v="2014-12-17T00:00:00"/>
    <s v="Full_8h"/>
    <m/>
    <m/>
    <n v="3"/>
    <m/>
    <x v="2"/>
    <n v="14"/>
    <m/>
    <m/>
    <m/>
    <m/>
    <m/>
    <m/>
    <m/>
    <m/>
    <n v="-50"/>
    <n v="0"/>
    <n v="13"/>
    <s v=""/>
    <m/>
    <m/>
    <m/>
    <s v=""/>
    <m/>
  </r>
  <r>
    <s v="Exp4"/>
    <n v="401227"/>
    <n v="1227"/>
    <x v="2"/>
    <x v="7"/>
    <x v="9"/>
    <d v="2014-12-17T00:00:00"/>
    <s v="Full_8h"/>
    <m/>
    <m/>
    <n v="4"/>
    <m/>
    <x v="2"/>
    <n v="14"/>
    <m/>
    <m/>
    <m/>
    <n v="1"/>
    <m/>
    <m/>
    <m/>
    <m/>
    <n v="-50"/>
    <n v="0"/>
    <n v="13"/>
    <s v=""/>
    <m/>
    <m/>
    <m/>
    <s v=""/>
    <m/>
  </r>
  <r>
    <s v="Exp4"/>
    <n v="401228"/>
    <n v="1228"/>
    <x v="2"/>
    <x v="7"/>
    <x v="9"/>
    <d v="2014-12-17T00:00:00"/>
    <s v="Full_8h"/>
    <m/>
    <n v="1228"/>
    <n v="1"/>
    <m/>
    <x v="2"/>
    <n v="14"/>
    <m/>
    <m/>
    <m/>
    <n v="2"/>
    <m/>
    <m/>
    <m/>
    <m/>
    <n v="-50"/>
    <n v="0"/>
    <n v="13"/>
    <s v=""/>
    <m/>
    <m/>
    <m/>
    <s v=""/>
    <m/>
  </r>
  <r>
    <s v="Exp4"/>
    <n v="401228"/>
    <n v="1228"/>
    <x v="2"/>
    <x v="7"/>
    <x v="9"/>
    <d v="2014-12-17T00:00:00"/>
    <s v="Full_8h"/>
    <m/>
    <m/>
    <n v="2"/>
    <m/>
    <x v="7"/>
    <n v="12"/>
    <m/>
    <m/>
    <m/>
    <n v="1"/>
    <m/>
    <m/>
    <m/>
    <m/>
    <n v="-50"/>
    <n v="0"/>
    <n v="11"/>
    <s v=""/>
    <m/>
    <m/>
    <m/>
    <s v=""/>
    <m/>
  </r>
  <r>
    <s v="Exp4"/>
    <n v="401228"/>
    <n v="1228"/>
    <x v="2"/>
    <x v="7"/>
    <x v="9"/>
    <d v="2014-12-17T00:00:00"/>
    <s v="Full_8h"/>
    <m/>
    <m/>
    <n v="3"/>
    <m/>
    <x v="2"/>
    <n v="14"/>
    <m/>
    <m/>
    <m/>
    <m/>
    <m/>
    <m/>
    <m/>
    <m/>
    <n v="-50"/>
    <n v="0"/>
    <n v="13"/>
    <s v=""/>
    <m/>
    <m/>
    <m/>
    <s v=""/>
    <m/>
  </r>
  <r>
    <s v="Exp4"/>
    <n v="401228"/>
    <n v="1228"/>
    <x v="2"/>
    <x v="7"/>
    <x v="9"/>
    <d v="2014-12-17T00:00:00"/>
    <s v="Full_8h"/>
    <m/>
    <m/>
    <n v="4"/>
    <m/>
    <x v="9"/>
    <n v="14"/>
    <m/>
    <m/>
    <m/>
    <n v="1"/>
    <m/>
    <m/>
    <m/>
    <m/>
    <n v="-50"/>
    <n v="0"/>
    <n v="12"/>
    <s v=""/>
    <m/>
    <m/>
    <m/>
    <s v=""/>
    <m/>
  </r>
  <r>
    <s v="Exp4"/>
    <n v="401230"/>
    <n v="1230"/>
    <x v="2"/>
    <x v="7"/>
    <x v="9"/>
    <d v="2014-12-17T00:00:00"/>
    <s v="Full_8h"/>
    <m/>
    <n v="1230"/>
    <n v="1"/>
    <m/>
    <x v="2"/>
    <n v="14"/>
    <m/>
    <m/>
    <m/>
    <n v="1"/>
    <m/>
    <m/>
    <m/>
    <m/>
    <n v="-50"/>
    <n v="0"/>
    <n v="13"/>
    <s v=""/>
    <m/>
    <m/>
    <m/>
    <s v=""/>
    <m/>
  </r>
  <r>
    <s v="Exp4"/>
    <n v="401230"/>
    <n v="1230"/>
    <x v="2"/>
    <x v="7"/>
    <x v="9"/>
    <d v="2014-12-17T00:00:00"/>
    <s v="Full_8h"/>
    <m/>
    <m/>
    <n v="2"/>
    <m/>
    <x v="9"/>
    <n v="13"/>
    <m/>
    <m/>
    <m/>
    <n v="2"/>
    <m/>
    <m/>
    <m/>
    <m/>
    <n v="-50"/>
    <n v="0"/>
    <n v="12"/>
    <s v=""/>
    <m/>
    <m/>
    <m/>
    <s v=""/>
    <m/>
  </r>
  <r>
    <s v="Exp4"/>
    <n v="401230"/>
    <n v="1230"/>
    <x v="2"/>
    <x v="7"/>
    <x v="9"/>
    <d v="2014-12-17T00:00:00"/>
    <s v="Full_8h"/>
    <m/>
    <m/>
    <n v="3"/>
    <m/>
    <x v="7"/>
    <n v="12"/>
    <m/>
    <m/>
    <m/>
    <n v="3"/>
    <m/>
    <m/>
    <m/>
    <m/>
    <n v="-50"/>
    <n v="0"/>
    <n v="11"/>
    <s v=""/>
    <m/>
    <m/>
    <m/>
    <s v=""/>
    <m/>
  </r>
  <r>
    <s v="Exp4"/>
    <n v="401230"/>
    <n v="1230"/>
    <x v="2"/>
    <x v="7"/>
    <x v="9"/>
    <d v="2014-12-17T00:00:00"/>
    <s v="Full_8h"/>
    <m/>
    <m/>
    <n v="4"/>
    <m/>
    <x v="9"/>
    <n v="13"/>
    <m/>
    <m/>
    <m/>
    <n v="1"/>
    <m/>
    <m/>
    <m/>
    <m/>
    <n v="-50"/>
    <n v="0"/>
    <n v="12"/>
    <s v=""/>
    <m/>
    <m/>
    <m/>
    <s v=""/>
    <m/>
  </r>
  <r>
    <s v="Exp4"/>
    <n v="401232"/>
    <n v="1232"/>
    <x v="2"/>
    <x v="7"/>
    <x v="9"/>
    <d v="2014-12-17T00:00:00"/>
    <s v="Full_8h"/>
    <m/>
    <n v="1232"/>
    <n v="1"/>
    <m/>
    <x v="2"/>
    <n v="14"/>
    <m/>
    <m/>
    <m/>
    <n v="2"/>
    <m/>
    <m/>
    <m/>
    <m/>
    <n v="-50"/>
    <n v="0"/>
    <n v="13"/>
    <s v=""/>
    <m/>
    <m/>
    <m/>
    <s v=""/>
    <m/>
  </r>
  <r>
    <s v="Exp4"/>
    <n v="401232"/>
    <n v="1232"/>
    <x v="2"/>
    <x v="7"/>
    <x v="9"/>
    <d v="2014-12-17T00:00:00"/>
    <s v="Full_8h"/>
    <m/>
    <m/>
    <n v="2"/>
    <m/>
    <x v="7"/>
    <n v="12"/>
    <m/>
    <m/>
    <m/>
    <n v="2"/>
    <m/>
    <m/>
    <m/>
    <m/>
    <n v="-50"/>
    <n v="0"/>
    <n v="11"/>
    <s v=""/>
    <m/>
    <m/>
    <m/>
    <s v=""/>
    <m/>
  </r>
  <r>
    <s v="Exp4"/>
    <n v="401232"/>
    <n v="1232"/>
    <x v="2"/>
    <x v="7"/>
    <x v="9"/>
    <d v="2014-12-17T00:00:00"/>
    <s v="Full_8h"/>
    <m/>
    <m/>
    <n v="3"/>
    <m/>
    <x v="7"/>
    <n v="12"/>
    <m/>
    <m/>
    <m/>
    <n v="1"/>
    <m/>
    <m/>
    <m/>
    <m/>
    <n v="-50"/>
    <n v="0"/>
    <n v="11"/>
    <s v=""/>
    <m/>
    <m/>
    <m/>
    <s v=""/>
    <m/>
  </r>
  <r>
    <s v="Exp4"/>
    <n v="401235"/>
    <n v="1235"/>
    <x v="2"/>
    <x v="7"/>
    <x v="9"/>
    <d v="2014-12-17T00:00:00"/>
    <s v="Full_8h"/>
    <m/>
    <n v="1235"/>
    <n v="1"/>
    <m/>
    <x v="7"/>
    <n v="12"/>
    <m/>
    <m/>
    <m/>
    <n v="1"/>
    <m/>
    <m/>
    <m/>
    <m/>
    <n v="-50"/>
    <n v="0"/>
    <n v="11"/>
    <s v=""/>
    <m/>
    <m/>
    <m/>
    <s v=""/>
    <m/>
  </r>
  <r>
    <s v="Exp4"/>
    <n v="401235"/>
    <n v="1235"/>
    <x v="2"/>
    <x v="7"/>
    <x v="9"/>
    <d v="2014-12-17T00:00:00"/>
    <s v="Full_8h"/>
    <m/>
    <m/>
    <n v="2"/>
    <m/>
    <x v="6"/>
    <n v="14"/>
    <m/>
    <m/>
    <m/>
    <n v="2"/>
    <m/>
    <m/>
    <m/>
    <m/>
    <n v="-50"/>
    <n v="0"/>
    <n v="10"/>
    <s v=""/>
    <m/>
    <m/>
    <m/>
    <s v=""/>
    <m/>
  </r>
  <r>
    <s v="Exp4"/>
    <n v="401235"/>
    <n v="1235"/>
    <x v="2"/>
    <x v="7"/>
    <x v="9"/>
    <d v="2014-12-17T00:00:00"/>
    <s v="Full_8h"/>
    <m/>
    <m/>
    <n v="3"/>
    <m/>
    <x v="9"/>
    <n v="13"/>
    <m/>
    <m/>
    <m/>
    <n v="1"/>
    <m/>
    <m/>
    <m/>
    <m/>
    <n v="-50"/>
    <n v="0"/>
    <n v="12"/>
    <s v=""/>
    <m/>
    <m/>
    <m/>
    <s v=""/>
    <m/>
  </r>
  <r>
    <s v="Exp4"/>
    <n v="401236"/>
    <n v="1236"/>
    <x v="2"/>
    <x v="7"/>
    <x v="9"/>
    <d v="2014-12-17T00:00:00"/>
    <s v="Full_8h"/>
    <m/>
    <n v="1236"/>
    <n v="1"/>
    <m/>
    <x v="2"/>
    <n v="14"/>
    <m/>
    <m/>
    <m/>
    <m/>
    <m/>
    <m/>
    <m/>
    <m/>
    <n v="-50"/>
    <n v="0"/>
    <n v="13"/>
    <s v=""/>
    <m/>
    <m/>
    <m/>
    <s v=""/>
    <m/>
  </r>
  <r>
    <s v="Exp4"/>
    <n v="401236"/>
    <n v="1236"/>
    <x v="2"/>
    <x v="7"/>
    <x v="9"/>
    <d v="2014-12-17T00:00:00"/>
    <s v="Full_8h"/>
    <m/>
    <m/>
    <n v="2"/>
    <m/>
    <x v="2"/>
    <n v="14"/>
    <m/>
    <m/>
    <m/>
    <m/>
    <m/>
    <m/>
    <m/>
    <m/>
    <n v="-50"/>
    <n v="0"/>
    <n v="13"/>
    <s v=""/>
    <m/>
    <m/>
    <m/>
    <s v=""/>
    <m/>
  </r>
  <r>
    <s v="Exp4"/>
    <n v="401236"/>
    <n v="1236"/>
    <x v="2"/>
    <x v="7"/>
    <x v="9"/>
    <d v="2014-12-17T00:00:00"/>
    <s v="Full_8h"/>
    <m/>
    <m/>
    <n v="3"/>
    <m/>
    <x v="2"/>
    <m/>
    <m/>
    <m/>
    <m/>
    <m/>
    <m/>
    <m/>
    <m/>
    <m/>
    <n v="-50"/>
    <n v="0"/>
    <n v="13"/>
    <s v=""/>
    <m/>
    <m/>
    <m/>
    <s v="FLN"/>
    <m/>
  </r>
  <r>
    <s v="Exp4"/>
    <n v="401236"/>
    <n v="1236"/>
    <x v="2"/>
    <x v="7"/>
    <x v="9"/>
    <d v="2014-12-17T00:00:00"/>
    <s v="Full_8h"/>
    <m/>
    <m/>
    <n v="4"/>
    <m/>
    <x v="2"/>
    <n v="14"/>
    <m/>
    <m/>
    <m/>
    <m/>
    <m/>
    <m/>
    <m/>
    <m/>
    <n v="-50"/>
    <n v="0"/>
    <n v="13"/>
    <s v=""/>
    <m/>
    <m/>
    <m/>
    <s v=""/>
    <m/>
  </r>
  <r>
    <s v="Exp4"/>
    <n v="401248"/>
    <n v="1248"/>
    <x v="2"/>
    <x v="7"/>
    <x v="9"/>
    <d v="2014-12-17T00:00:00"/>
    <s v="Full_8h"/>
    <m/>
    <n v="1248"/>
    <n v="1"/>
    <m/>
    <x v="9"/>
    <n v="14"/>
    <m/>
    <m/>
    <m/>
    <n v="1"/>
    <m/>
    <m/>
    <m/>
    <m/>
    <n v="-50"/>
    <n v="0"/>
    <n v="12"/>
    <s v=""/>
    <m/>
    <m/>
    <m/>
    <s v=""/>
    <m/>
  </r>
  <r>
    <s v="Exp4"/>
    <n v="401248"/>
    <n v="1248"/>
    <x v="2"/>
    <x v="7"/>
    <x v="9"/>
    <d v="2014-12-17T00:00:00"/>
    <s v="Full_8h"/>
    <m/>
    <m/>
    <n v="2"/>
    <m/>
    <x v="4"/>
    <n v="15"/>
    <m/>
    <m/>
    <m/>
    <n v="1"/>
    <m/>
    <m/>
    <m/>
    <m/>
    <n v="-50"/>
    <n v="0"/>
    <n v="14"/>
    <s v=""/>
    <m/>
    <m/>
    <m/>
    <s v=""/>
    <m/>
  </r>
  <r>
    <s v="Exp4"/>
    <n v="401248"/>
    <n v="1248"/>
    <x v="2"/>
    <x v="7"/>
    <x v="9"/>
    <d v="2014-12-17T00:00:00"/>
    <s v="Full_8h"/>
    <m/>
    <m/>
    <n v="3"/>
    <m/>
    <x v="9"/>
    <n v="13"/>
    <m/>
    <m/>
    <m/>
    <n v="2"/>
    <m/>
    <m/>
    <m/>
    <m/>
    <n v="-50"/>
    <n v="0"/>
    <n v="12"/>
    <s v=""/>
    <m/>
    <m/>
    <m/>
    <s v=""/>
    <m/>
  </r>
  <r>
    <s v="Exp4"/>
    <n v="401248"/>
    <n v="1248"/>
    <x v="2"/>
    <x v="7"/>
    <x v="9"/>
    <d v="2014-12-17T00:00:00"/>
    <s v="Full_8h"/>
    <m/>
    <m/>
    <n v="4"/>
    <m/>
    <x v="2"/>
    <n v="14"/>
    <m/>
    <m/>
    <m/>
    <m/>
    <m/>
    <m/>
    <m/>
    <m/>
    <n v="-50"/>
    <n v="0"/>
    <n v="13"/>
    <s v=""/>
    <m/>
    <m/>
    <m/>
    <s v=""/>
    <m/>
  </r>
  <r>
    <s v="Exp4"/>
    <n v="401261"/>
    <n v="1261"/>
    <x v="2"/>
    <x v="7"/>
    <x v="9"/>
    <d v="2014-12-17T00:00:00"/>
    <s v="Full_8h"/>
    <m/>
    <n v="1261"/>
    <n v="1"/>
    <m/>
    <x v="2"/>
    <n v="14"/>
    <m/>
    <m/>
    <m/>
    <m/>
    <m/>
    <m/>
    <m/>
    <m/>
    <n v="-50"/>
    <n v="0"/>
    <n v="13"/>
    <s v=""/>
    <m/>
    <m/>
    <m/>
    <s v=""/>
    <m/>
  </r>
  <r>
    <s v="Exp4"/>
    <n v="401261"/>
    <n v="1261"/>
    <x v="2"/>
    <x v="7"/>
    <x v="9"/>
    <d v="2014-12-17T00:00:00"/>
    <s v="Full_8h"/>
    <m/>
    <m/>
    <n v="2"/>
    <m/>
    <x v="9"/>
    <n v="13"/>
    <m/>
    <m/>
    <m/>
    <m/>
    <m/>
    <m/>
    <m/>
    <m/>
    <n v="-50"/>
    <n v="0"/>
    <n v="12"/>
    <s v=""/>
    <m/>
    <m/>
    <m/>
    <s v=""/>
    <m/>
  </r>
  <r>
    <s v="Exp4"/>
    <n v="401261"/>
    <n v="1261"/>
    <x v="2"/>
    <x v="7"/>
    <x v="9"/>
    <d v="2014-12-17T00:00:00"/>
    <s v="Full_8h"/>
    <m/>
    <m/>
    <n v="3"/>
    <m/>
    <x v="9"/>
    <n v="13"/>
    <m/>
    <m/>
    <m/>
    <m/>
    <m/>
    <m/>
    <m/>
    <m/>
    <n v="-50"/>
    <n v="0"/>
    <n v="12"/>
    <s v=""/>
    <m/>
    <m/>
    <m/>
    <s v=""/>
    <m/>
  </r>
  <r>
    <s v="Exp4"/>
    <n v="401217"/>
    <n v="1217"/>
    <x v="2"/>
    <x v="7"/>
    <x v="9"/>
    <d v="2015-01-07T00:00:00"/>
    <s v="Full_8h"/>
    <m/>
    <n v="1217"/>
    <n v="1"/>
    <m/>
    <x v="23"/>
    <m/>
    <m/>
    <m/>
    <m/>
    <m/>
    <m/>
    <m/>
    <m/>
    <m/>
    <m/>
    <m/>
    <n v="14"/>
    <m/>
    <m/>
    <m/>
    <m/>
    <s v="FLN"/>
    <m/>
  </r>
  <r>
    <s v="Exp4"/>
    <n v="401217"/>
    <n v="1217"/>
    <x v="2"/>
    <x v="7"/>
    <x v="9"/>
    <d v="2014-12-24T00:00:00"/>
    <s v="Full_8h"/>
    <m/>
    <m/>
    <n v="2"/>
    <m/>
    <x v="23"/>
    <m/>
    <m/>
    <m/>
    <m/>
    <m/>
    <m/>
    <m/>
    <m/>
    <m/>
    <m/>
    <m/>
    <n v="14"/>
    <m/>
    <m/>
    <m/>
    <m/>
    <s v="FLN"/>
    <m/>
  </r>
  <r>
    <s v="Exp4"/>
    <n v="401217"/>
    <n v="1217"/>
    <x v="2"/>
    <x v="7"/>
    <x v="9"/>
    <d v="2014-12-24T00:00:00"/>
    <s v="Full_8h"/>
    <m/>
    <m/>
    <n v="3"/>
    <m/>
    <x v="23"/>
    <m/>
    <m/>
    <m/>
    <m/>
    <m/>
    <m/>
    <m/>
    <m/>
    <m/>
    <m/>
    <m/>
    <n v="14"/>
    <m/>
    <m/>
    <m/>
    <m/>
    <s v="FLN"/>
    <m/>
  </r>
  <r>
    <s v="Exp4"/>
    <n v="401217"/>
    <n v="1217"/>
    <x v="2"/>
    <x v="7"/>
    <x v="9"/>
    <d v="2014-12-31T00:00:00"/>
    <s v="Full_8h"/>
    <m/>
    <m/>
    <n v="4"/>
    <m/>
    <x v="23"/>
    <m/>
    <m/>
    <m/>
    <m/>
    <m/>
    <m/>
    <m/>
    <m/>
    <m/>
    <m/>
    <m/>
    <n v="15"/>
    <m/>
    <m/>
    <m/>
    <m/>
    <s v="FLN"/>
    <m/>
  </r>
  <r>
    <s v="Exp4"/>
    <n v="401220"/>
    <n v="1220"/>
    <x v="2"/>
    <x v="7"/>
    <x v="9"/>
    <d v="2015-01-14T00:00:00"/>
    <s v="Full_8h"/>
    <m/>
    <n v="1220"/>
    <n v="1"/>
    <m/>
    <x v="23"/>
    <m/>
    <m/>
    <m/>
    <m/>
    <m/>
    <m/>
    <m/>
    <m/>
    <m/>
    <m/>
    <m/>
    <n v="16"/>
    <m/>
    <m/>
    <m/>
    <m/>
    <s v="FLN"/>
    <m/>
  </r>
  <r>
    <s v="Exp4"/>
    <n v="401220"/>
    <n v="1220"/>
    <x v="2"/>
    <x v="7"/>
    <x v="9"/>
    <d v="2014-12-24T00:00:00"/>
    <s v="Full_8h"/>
    <m/>
    <m/>
    <n v="2"/>
    <m/>
    <x v="23"/>
    <m/>
    <m/>
    <m/>
    <m/>
    <m/>
    <m/>
    <m/>
    <m/>
    <m/>
    <m/>
    <m/>
    <n v="14"/>
    <m/>
    <m/>
    <m/>
    <m/>
    <s v="FLN"/>
    <m/>
  </r>
  <r>
    <s v="Exp4"/>
    <n v="401220"/>
    <n v="1220"/>
    <x v="2"/>
    <x v="7"/>
    <x v="9"/>
    <d v="2015-01-14T00:00:00"/>
    <s v="Full_8h"/>
    <m/>
    <m/>
    <n v="3"/>
    <m/>
    <x v="23"/>
    <m/>
    <m/>
    <m/>
    <m/>
    <m/>
    <m/>
    <m/>
    <m/>
    <m/>
    <m/>
    <m/>
    <n v="18"/>
    <m/>
    <m/>
    <m/>
    <m/>
    <s v="FLN"/>
    <m/>
  </r>
  <r>
    <s v="Exp4"/>
    <n v="401220"/>
    <n v="1220"/>
    <x v="2"/>
    <x v="7"/>
    <x v="9"/>
    <d v="2015-01-14T00:00:00"/>
    <s v="Full_8h"/>
    <m/>
    <m/>
    <n v="4"/>
    <m/>
    <x v="23"/>
    <m/>
    <m/>
    <m/>
    <m/>
    <m/>
    <m/>
    <m/>
    <m/>
    <m/>
    <m/>
    <m/>
    <n v="14"/>
    <m/>
    <m/>
    <m/>
    <m/>
    <s v="FLN"/>
    <m/>
  </r>
  <r>
    <s v="Exp4"/>
    <n v="401221"/>
    <n v="1221"/>
    <x v="2"/>
    <x v="7"/>
    <x v="9"/>
    <d v="2014-12-24T00:00:00"/>
    <s v="Full_8h"/>
    <m/>
    <n v="1221"/>
    <n v="1"/>
    <m/>
    <x v="23"/>
    <m/>
    <m/>
    <m/>
    <m/>
    <m/>
    <m/>
    <m/>
    <m/>
    <m/>
    <m/>
    <m/>
    <n v="13"/>
    <m/>
    <m/>
    <m/>
    <m/>
    <s v="FLN"/>
    <m/>
  </r>
  <r>
    <s v="Exp4"/>
    <n v="401221"/>
    <n v="1221"/>
    <x v="2"/>
    <x v="7"/>
    <x v="9"/>
    <d v="2015-01-07T00:00:00"/>
    <s v="Full_8h"/>
    <m/>
    <m/>
    <n v="2"/>
    <m/>
    <x v="23"/>
    <m/>
    <m/>
    <m/>
    <m/>
    <m/>
    <m/>
    <m/>
    <m/>
    <m/>
    <m/>
    <m/>
    <n v="15"/>
    <m/>
    <m/>
    <m/>
    <m/>
    <s v="FLN"/>
    <m/>
  </r>
  <r>
    <s v="Exp4"/>
    <n v="401221"/>
    <n v="1221"/>
    <x v="2"/>
    <x v="7"/>
    <x v="9"/>
    <d v="2014-12-31T00:00:00"/>
    <s v="Full_8h"/>
    <m/>
    <m/>
    <n v="3"/>
    <m/>
    <x v="23"/>
    <m/>
    <m/>
    <m/>
    <m/>
    <m/>
    <m/>
    <m/>
    <m/>
    <m/>
    <m/>
    <m/>
    <n v="14"/>
    <m/>
    <m/>
    <m/>
    <m/>
    <s v="FLN"/>
    <m/>
  </r>
  <r>
    <s v="Exp4"/>
    <n v="401221"/>
    <n v="1221"/>
    <x v="2"/>
    <x v="7"/>
    <x v="9"/>
    <d v="2014-12-24T00:00:00"/>
    <s v="Full_8h"/>
    <m/>
    <m/>
    <n v="4"/>
    <m/>
    <x v="23"/>
    <m/>
    <m/>
    <m/>
    <m/>
    <m/>
    <m/>
    <m/>
    <m/>
    <m/>
    <m/>
    <m/>
    <n v="14"/>
    <m/>
    <m/>
    <m/>
    <m/>
    <s v="FLN"/>
    <m/>
  </r>
  <r>
    <s v="Exp4"/>
    <n v="401225"/>
    <n v="1225"/>
    <x v="2"/>
    <x v="7"/>
    <x v="9"/>
    <d v="2014-12-31T00:00:00"/>
    <s v="Full_8h"/>
    <d v="2014-12-17T00:00:00"/>
    <n v="1225"/>
    <n v="1"/>
    <m/>
    <x v="23"/>
    <m/>
    <m/>
    <m/>
    <m/>
    <m/>
    <m/>
    <m/>
    <m/>
    <m/>
    <m/>
    <m/>
    <n v="14"/>
    <m/>
    <m/>
    <m/>
    <m/>
    <s v="FLN"/>
    <m/>
  </r>
  <r>
    <s v="Exp4"/>
    <n v="401225"/>
    <n v="1225"/>
    <x v="2"/>
    <x v="7"/>
    <x v="9"/>
    <d v="2014-12-24T00:00:00"/>
    <s v="Full_8h"/>
    <m/>
    <m/>
    <n v="2"/>
    <m/>
    <x v="23"/>
    <m/>
    <m/>
    <m/>
    <m/>
    <m/>
    <m/>
    <m/>
    <m/>
    <m/>
    <m/>
    <m/>
    <n v="12"/>
    <m/>
    <m/>
    <m/>
    <m/>
    <s v="FLN"/>
    <m/>
  </r>
  <r>
    <s v="Exp4"/>
    <n v="401225"/>
    <n v="1225"/>
    <x v="2"/>
    <x v="7"/>
    <x v="9"/>
    <d v="2015-01-07T00:00:00"/>
    <s v="Full_8h"/>
    <m/>
    <m/>
    <n v="3"/>
    <m/>
    <x v="23"/>
    <m/>
    <m/>
    <m/>
    <m/>
    <m/>
    <m/>
    <m/>
    <m/>
    <m/>
    <m/>
    <m/>
    <n v="14"/>
    <m/>
    <m/>
    <m/>
    <m/>
    <s v="FLN"/>
    <m/>
  </r>
  <r>
    <s v="Exp4"/>
    <n v="401225"/>
    <n v="1225"/>
    <x v="2"/>
    <x v="7"/>
    <x v="9"/>
    <d v="2014-12-31T00:00:00"/>
    <s v="Full_8h"/>
    <m/>
    <m/>
    <n v="4"/>
    <m/>
    <x v="23"/>
    <m/>
    <m/>
    <m/>
    <m/>
    <m/>
    <m/>
    <m/>
    <m/>
    <m/>
    <m/>
    <m/>
    <n v="13"/>
    <m/>
    <m/>
    <m/>
    <m/>
    <s v="FLN"/>
    <m/>
  </r>
  <r>
    <s v="Exp4"/>
    <n v="401227"/>
    <n v="1227"/>
    <x v="2"/>
    <x v="7"/>
    <x v="9"/>
    <d v="2014-12-31T00:00:00"/>
    <s v="Full_8h"/>
    <m/>
    <n v="1227"/>
    <n v="1"/>
    <m/>
    <x v="23"/>
    <m/>
    <m/>
    <m/>
    <m/>
    <m/>
    <m/>
    <m/>
    <m/>
    <m/>
    <m/>
    <m/>
    <n v="13"/>
    <m/>
    <m/>
    <m/>
    <m/>
    <s v="FLN"/>
    <m/>
  </r>
  <r>
    <s v="Exp4"/>
    <n v="401227"/>
    <n v="1227"/>
    <x v="2"/>
    <x v="7"/>
    <x v="9"/>
    <d v="2014-12-31T00:00:00"/>
    <s v="Full_8h"/>
    <m/>
    <m/>
    <n v="2"/>
    <m/>
    <x v="23"/>
    <m/>
    <m/>
    <m/>
    <m/>
    <m/>
    <m/>
    <m/>
    <m/>
    <m/>
    <m/>
    <m/>
    <n v="13"/>
    <m/>
    <m/>
    <m/>
    <m/>
    <s v="FLN"/>
    <m/>
  </r>
  <r>
    <s v="Exp4"/>
    <n v="401227"/>
    <n v="1227"/>
    <x v="2"/>
    <x v="7"/>
    <x v="9"/>
    <d v="2014-12-24T00:00:00"/>
    <s v="Full_8h"/>
    <m/>
    <m/>
    <n v="3"/>
    <m/>
    <x v="23"/>
    <m/>
    <m/>
    <m/>
    <m/>
    <m/>
    <m/>
    <m/>
    <m/>
    <m/>
    <m/>
    <m/>
    <n v="14"/>
    <m/>
    <m/>
    <m/>
    <m/>
    <s v="FLN"/>
    <m/>
  </r>
  <r>
    <s v="Exp4"/>
    <n v="401227"/>
    <n v="1227"/>
    <x v="2"/>
    <x v="7"/>
    <x v="9"/>
    <d v="2014-12-31T00:00:00"/>
    <s v="Full_8h"/>
    <m/>
    <m/>
    <n v="4"/>
    <m/>
    <x v="23"/>
    <m/>
    <m/>
    <m/>
    <m/>
    <m/>
    <m/>
    <m/>
    <m/>
    <m/>
    <m/>
    <m/>
    <n v="15"/>
    <m/>
    <m/>
    <m/>
    <m/>
    <s v="FLN"/>
    <m/>
  </r>
  <r>
    <s v="Exp4"/>
    <n v="401228"/>
    <n v="1228"/>
    <x v="2"/>
    <x v="7"/>
    <x v="9"/>
    <d v="2015-01-07T00:00:00"/>
    <s v="Full_8h"/>
    <m/>
    <n v="1228"/>
    <n v="1"/>
    <m/>
    <x v="23"/>
    <m/>
    <m/>
    <m/>
    <m/>
    <m/>
    <m/>
    <m/>
    <m/>
    <m/>
    <m/>
    <m/>
    <n v="16"/>
    <m/>
    <m/>
    <m/>
    <m/>
    <s v="FLN"/>
    <m/>
  </r>
  <r>
    <s v="Exp4"/>
    <n v="401228"/>
    <n v="1228"/>
    <x v="2"/>
    <x v="7"/>
    <x v="9"/>
    <d v="2014-12-31T00:00:00"/>
    <s v="Full_8h"/>
    <m/>
    <m/>
    <n v="2"/>
    <m/>
    <x v="23"/>
    <m/>
    <m/>
    <m/>
    <m/>
    <m/>
    <m/>
    <m/>
    <m/>
    <m/>
    <m/>
    <m/>
    <n v="13"/>
    <m/>
    <m/>
    <m/>
    <m/>
    <s v="FLN"/>
    <m/>
  </r>
  <r>
    <s v="Exp4"/>
    <n v="401228"/>
    <n v="1228"/>
    <x v="2"/>
    <x v="7"/>
    <x v="9"/>
    <d v="2014-12-24T00:00:00"/>
    <s v="Full_8h"/>
    <m/>
    <m/>
    <n v="3"/>
    <m/>
    <x v="23"/>
    <m/>
    <m/>
    <m/>
    <m/>
    <m/>
    <m/>
    <m/>
    <m/>
    <m/>
    <m/>
    <m/>
    <n v="14"/>
    <m/>
    <m/>
    <m/>
    <m/>
    <s v="FLN"/>
    <m/>
  </r>
  <r>
    <s v="Exp4"/>
    <n v="401228"/>
    <n v="1228"/>
    <x v="2"/>
    <x v="7"/>
    <x v="9"/>
    <d v="2015-01-07T00:00:00"/>
    <s v="Full_8h"/>
    <m/>
    <m/>
    <n v="4"/>
    <m/>
    <x v="23"/>
    <m/>
    <m/>
    <m/>
    <m/>
    <m/>
    <m/>
    <m/>
    <m/>
    <m/>
    <m/>
    <m/>
    <n v="15"/>
    <m/>
    <m/>
    <m/>
    <m/>
    <s v="FLN"/>
    <m/>
  </r>
  <r>
    <s v="Exp4"/>
    <n v="401230"/>
    <n v="1230"/>
    <x v="2"/>
    <x v="7"/>
    <x v="9"/>
    <d v="2014-12-31T00:00:00"/>
    <s v="Full_8h"/>
    <m/>
    <n v="1230"/>
    <n v="1"/>
    <m/>
    <x v="23"/>
    <m/>
    <m/>
    <m/>
    <m/>
    <m/>
    <m/>
    <m/>
    <m/>
    <m/>
    <m/>
    <m/>
    <n v="15"/>
    <m/>
    <m/>
    <m/>
    <m/>
    <s v="FLN"/>
    <m/>
  </r>
  <r>
    <s v="Exp4"/>
    <n v="401230"/>
    <n v="1230"/>
    <x v="2"/>
    <x v="7"/>
    <x v="9"/>
    <d v="2015-01-07T00:00:00"/>
    <s v="Full_8h"/>
    <m/>
    <m/>
    <n v="2"/>
    <m/>
    <x v="23"/>
    <m/>
    <m/>
    <m/>
    <m/>
    <m/>
    <m/>
    <m/>
    <m/>
    <m/>
    <m/>
    <m/>
    <n v="15"/>
    <m/>
    <m/>
    <m/>
    <m/>
    <s v="FLN"/>
    <m/>
  </r>
  <r>
    <s v="Exp4"/>
    <n v="401230"/>
    <n v="1230"/>
    <x v="2"/>
    <x v="7"/>
    <x v="9"/>
    <d v="2015-01-14T00:00:00"/>
    <s v="Full_8h"/>
    <m/>
    <m/>
    <n v="3"/>
    <m/>
    <x v="23"/>
    <m/>
    <m/>
    <m/>
    <m/>
    <m/>
    <m/>
    <m/>
    <m/>
    <m/>
    <m/>
    <m/>
    <n v="15"/>
    <m/>
    <m/>
    <m/>
    <m/>
    <s v="FLN"/>
    <m/>
  </r>
  <r>
    <s v="Exp4"/>
    <n v="401230"/>
    <n v="1230"/>
    <x v="2"/>
    <x v="7"/>
    <x v="9"/>
    <d v="2014-12-31T00:00:00"/>
    <s v="Full_8h"/>
    <m/>
    <m/>
    <n v="4"/>
    <m/>
    <x v="23"/>
    <m/>
    <m/>
    <m/>
    <m/>
    <m/>
    <m/>
    <m/>
    <m/>
    <m/>
    <m/>
    <m/>
    <n v="14"/>
    <m/>
    <m/>
    <m/>
    <m/>
    <s v="FLN"/>
    <m/>
  </r>
  <r>
    <s v="Exp4"/>
    <n v="401232"/>
    <n v="1232"/>
    <x v="2"/>
    <x v="7"/>
    <x v="9"/>
    <d v="2015-01-07T00:00:00"/>
    <s v="Full_8h"/>
    <m/>
    <n v="1232"/>
    <n v="1"/>
    <m/>
    <x v="23"/>
    <m/>
    <m/>
    <m/>
    <m/>
    <m/>
    <m/>
    <m/>
    <m/>
    <m/>
    <m/>
    <m/>
    <n v="16"/>
    <m/>
    <m/>
    <m/>
    <m/>
    <s v="FLN"/>
    <m/>
  </r>
  <r>
    <s v="Exp4"/>
    <n v="401232"/>
    <n v="1232"/>
    <x v="2"/>
    <x v="7"/>
    <x v="9"/>
    <d v="2015-01-07T00:00:00"/>
    <s v="Full_8h"/>
    <m/>
    <m/>
    <n v="2"/>
    <m/>
    <x v="23"/>
    <m/>
    <m/>
    <m/>
    <m/>
    <m/>
    <m/>
    <m/>
    <m/>
    <m/>
    <m/>
    <m/>
    <n v="14"/>
    <m/>
    <m/>
    <m/>
    <m/>
    <s v="FLN"/>
    <m/>
  </r>
  <r>
    <s v="Exp4"/>
    <n v="401232"/>
    <n v="1232"/>
    <x v="2"/>
    <x v="7"/>
    <x v="9"/>
    <d v="2014-12-31T00:00:00"/>
    <s v="Full_8h"/>
    <m/>
    <m/>
    <n v="3"/>
    <m/>
    <x v="23"/>
    <m/>
    <m/>
    <m/>
    <m/>
    <m/>
    <m/>
    <m/>
    <m/>
    <m/>
    <m/>
    <m/>
    <n v="13"/>
    <m/>
    <m/>
    <m/>
    <m/>
    <s v="FLN"/>
    <m/>
  </r>
  <r>
    <s v="Exp4"/>
    <n v="401235"/>
    <n v="1235"/>
    <x v="2"/>
    <x v="7"/>
    <x v="9"/>
    <d v="2014-12-31T00:00:00"/>
    <s v="Full_8h"/>
    <m/>
    <n v="1235"/>
    <n v="1"/>
    <m/>
    <x v="23"/>
    <m/>
    <m/>
    <m/>
    <m/>
    <m/>
    <m/>
    <m/>
    <m/>
    <m/>
    <m/>
    <m/>
    <n v="13"/>
    <m/>
    <m/>
    <m/>
    <m/>
    <s v="FLN"/>
    <m/>
  </r>
  <r>
    <s v="Exp4"/>
    <n v="401235"/>
    <n v="1235"/>
    <x v="2"/>
    <x v="7"/>
    <x v="9"/>
    <d v="2015-01-28T00:00:00"/>
    <s v="Full_8h"/>
    <m/>
    <m/>
    <n v="2"/>
    <m/>
    <x v="23"/>
    <m/>
    <m/>
    <m/>
    <m/>
    <m/>
    <m/>
    <m/>
    <m/>
    <m/>
    <m/>
    <m/>
    <n v="16"/>
    <m/>
    <m/>
    <m/>
    <m/>
    <s v="FLN"/>
    <m/>
  </r>
  <r>
    <s v="Exp4"/>
    <n v="401235"/>
    <n v="1235"/>
    <x v="2"/>
    <x v="7"/>
    <x v="9"/>
    <d v="2014-12-31T00:00:00"/>
    <s v="Full_8h"/>
    <m/>
    <m/>
    <n v="3"/>
    <m/>
    <x v="23"/>
    <m/>
    <m/>
    <m/>
    <m/>
    <m/>
    <m/>
    <m/>
    <m/>
    <m/>
    <m/>
    <m/>
    <n v="14"/>
    <m/>
    <m/>
    <m/>
    <m/>
    <s v="FLN"/>
    <m/>
  </r>
  <r>
    <s v="Exp4"/>
    <n v="401236"/>
    <n v="1236"/>
    <x v="2"/>
    <x v="7"/>
    <x v="9"/>
    <d v="2014-12-24T00:00:00"/>
    <s v="Full_8h"/>
    <m/>
    <n v="1236"/>
    <n v="1"/>
    <m/>
    <x v="23"/>
    <m/>
    <m/>
    <m/>
    <m/>
    <m/>
    <m/>
    <m/>
    <m/>
    <m/>
    <m/>
    <m/>
    <n v="14"/>
    <m/>
    <m/>
    <m/>
    <m/>
    <s v="FLN"/>
    <m/>
  </r>
  <r>
    <s v="Exp4"/>
    <n v="401236"/>
    <n v="1236"/>
    <x v="2"/>
    <x v="7"/>
    <x v="9"/>
    <d v="2014-12-24T00:00:00"/>
    <s v="Full_8h"/>
    <m/>
    <m/>
    <n v="2"/>
    <m/>
    <x v="23"/>
    <m/>
    <m/>
    <m/>
    <m/>
    <m/>
    <m/>
    <m/>
    <m/>
    <m/>
    <m/>
    <m/>
    <n v="14"/>
    <m/>
    <m/>
    <m/>
    <m/>
    <s v="FLN"/>
    <m/>
  </r>
  <r>
    <s v="Exp4"/>
    <n v="401236"/>
    <n v="1236"/>
    <x v="2"/>
    <x v="7"/>
    <x v="9"/>
    <d v="2014-12-24T00:00:00"/>
    <s v="Full_8h"/>
    <m/>
    <m/>
    <n v="4"/>
    <m/>
    <x v="23"/>
    <m/>
    <m/>
    <m/>
    <m/>
    <m/>
    <m/>
    <m/>
    <m/>
    <m/>
    <m/>
    <m/>
    <n v="14"/>
    <m/>
    <m/>
    <m/>
    <m/>
    <s v="FLN"/>
    <m/>
  </r>
  <r>
    <s v="Exp4"/>
    <n v="401248"/>
    <n v="1248"/>
    <x v="2"/>
    <x v="7"/>
    <x v="9"/>
    <d v="2015-01-07T00:00:00"/>
    <s v="Full_8h"/>
    <m/>
    <n v="1248"/>
    <n v="1"/>
    <m/>
    <x v="23"/>
    <m/>
    <m/>
    <m/>
    <m/>
    <m/>
    <m/>
    <m/>
    <m/>
    <m/>
    <m/>
    <m/>
    <n v="15"/>
    <m/>
    <m/>
    <m/>
    <m/>
    <s v="FLN"/>
    <m/>
  </r>
  <r>
    <s v="Exp4"/>
    <n v="401248"/>
    <n v="1248"/>
    <x v="2"/>
    <x v="7"/>
    <x v="9"/>
    <d v="2014-12-31T00:00:00"/>
    <s v="Full_8h"/>
    <m/>
    <m/>
    <n v="2"/>
    <m/>
    <x v="23"/>
    <m/>
    <m/>
    <m/>
    <m/>
    <m/>
    <m/>
    <m/>
    <m/>
    <m/>
    <m/>
    <m/>
    <n v="16"/>
    <m/>
    <m/>
    <m/>
    <m/>
    <s v="FLN"/>
    <m/>
  </r>
  <r>
    <s v="Exp4"/>
    <n v="401248"/>
    <n v="1248"/>
    <x v="2"/>
    <x v="7"/>
    <x v="9"/>
    <d v="2015-01-07T00:00:00"/>
    <s v="Full_8h"/>
    <m/>
    <m/>
    <n v="3"/>
    <m/>
    <x v="23"/>
    <m/>
    <m/>
    <m/>
    <m/>
    <m/>
    <m/>
    <m/>
    <m/>
    <m/>
    <m/>
    <m/>
    <n v="15"/>
    <m/>
    <m/>
    <m/>
    <m/>
    <s v="FLN"/>
    <m/>
  </r>
  <r>
    <s v="Exp4"/>
    <n v="401248"/>
    <n v="1248"/>
    <x v="2"/>
    <x v="7"/>
    <x v="9"/>
    <d v="2014-12-24T00:00:00"/>
    <s v="Full_8h"/>
    <m/>
    <m/>
    <n v="4"/>
    <m/>
    <x v="23"/>
    <m/>
    <m/>
    <m/>
    <m/>
    <m/>
    <m/>
    <m/>
    <m/>
    <m/>
    <m/>
    <m/>
    <n v="14"/>
    <m/>
    <m/>
    <m/>
    <m/>
    <s v="FLN"/>
    <m/>
  </r>
  <r>
    <s v="Exp4"/>
    <n v="401261"/>
    <n v="1261"/>
    <x v="2"/>
    <x v="7"/>
    <x v="9"/>
    <d v="2014-12-24T00:00:00"/>
    <s v="Full_8h"/>
    <m/>
    <n v="1261"/>
    <n v="1"/>
    <m/>
    <x v="23"/>
    <m/>
    <m/>
    <m/>
    <m/>
    <m/>
    <m/>
    <m/>
    <m/>
    <m/>
    <m/>
    <m/>
    <n v="14"/>
    <m/>
    <m/>
    <m/>
    <m/>
    <s v="FLN"/>
    <m/>
  </r>
  <r>
    <s v="Exp4"/>
    <n v="401261"/>
    <n v="1261"/>
    <x v="2"/>
    <x v="7"/>
    <x v="9"/>
    <d v="2014-12-24T00:00:00"/>
    <s v="Full_8h"/>
    <m/>
    <m/>
    <n v="2"/>
    <m/>
    <x v="23"/>
    <m/>
    <m/>
    <m/>
    <m/>
    <m/>
    <m/>
    <m/>
    <m/>
    <m/>
    <m/>
    <m/>
    <n v="13"/>
    <m/>
    <m/>
    <m/>
    <m/>
    <s v="FLN"/>
    <m/>
  </r>
  <r>
    <s v="Exp4"/>
    <n v="401261"/>
    <n v="1261"/>
    <x v="2"/>
    <x v="7"/>
    <x v="9"/>
    <d v="2014-12-24T00:00:00"/>
    <s v="Full_8h"/>
    <m/>
    <m/>
    <n v="3"/>
    <m/>
    <x v="23"/>
    <m/>
    <m/>
    <m/>
    <m/>
    <m/>
    <m/>
    <m/>
    <m/>
    <m/>
    <m/>
    <m/>
    <n v="13"/>
    <m/>
    <m/>
    <m/>
    <m/>
    <s v="FLN"/>
    <m/>
  </r>
  <r>
    <s v="Exp4"/>
    <n v="401011"/>
    <n v="1011"/>
    <x v="2"/>
    <x v="7"/>
    <x v="11"/>
    <d v="2014-09-23T00:00:00"/>
    <s v="Full_8h"/>
    <m/>
    <n v="1011"/>
    <n v="1"/>
    <n v="0"/>
    <x v="17"/>
    <n v="3"/>
    <n v="40"/>
    <m/>
    <n v="74"/>
    <n v="3"/>
    <n v="4"/>
    <m/>
    <s v="V"/>
    <m/>
    <n v="227.11111111111111"/>
    <n v="0.32583170254403132"/>
    <n v="2.3258317025440314"/>
    <n v="9"/>
    <m/>
    <m/>
    <m/>
    <s v=""/>
    <m/>
  </r>
  <r>
    <s v="Exp4"/>
    <n v="401011"/>
    <n v="1011"/>
    <x v="2"/>
    <x v="7"/>
    <x v="11"/>
    <d v="2014-09-23T00:00:00"/>
    <s v="Full_8h"/>
    <m/>
    <m/>
    <n v="2"/>
    <n v="0"/>
    <x v="17"/>
    <n v="3"/>
    <n v="33"/>
    <n v="81"/>
    <n v="58"/>
    <n v="3"/>
    <n v="4"/>
    <m/>
    <s v="V"/>
    <m/>
    <n v="227.11111111111111"/>
    <n v="0.2553816046966732"/>
    <n v="2.255381604696673"/>
    <n v="9"/>
    <m/>
    <m/>
    <m/>
    <s v=""/>
    <m/>
  </r>
  <r>
    <s v="Exp4"/>
    <n v="401011"/>
    <n v="1011"/>
    <x v="2"/>
    <x v="7"/>
    <x v="11"/>
    <d v="2014-09-23T00:00:00"/>
    <s v="Full_8h"/>
    <m/>
    <m/>
    <n v="3"/>
    <n v="0"/>
    <x v="21"/>
    <n v="2"/>
    <n v="39"/>
    <n v="48"/>
    <n v="101"/>
    <n v="4"/>
    <n v="3"/>
    <m/>
    <s v="V"/>
    <m/>
    <n v="135.9"/>
    <n v="0.74319352465047828"/>
    <n v="1.7431935246504784"/>
    <n v="8"/>
    <m/>
    <m/>
    <m/>
    <s v=""/>
    <m/>
  </r>
  <r>
    <s v="Exp4"/>
    <n v="401011"/>
    <n v="1011"/>
    <x v="2"/>
    <x v="7"/>
    <x v="11"/>
    <d v="2014-09-23T00:00:00"/>
    <s v="Full_8h"/>
    <m/>
    <m/>
    <n v="4"/>
    <n v="0"/>
    <x v="17"/>
    <n v="3"/>
    <n v="27"/>
    <n v="85"/>
    <n v="38"/>
    <n v="4"/>
    <n v="3"/>
    <m/>
    <s v="V"/>
    <m/>
    <n v="227.11111111111111"/>
    <n v="0.16731898238747553"/>
    <n v="2.1673189823874757"/>
    <n v="9"/>
    <m/>
    <m/>
    <m/>
    <s v=""/>
    <m/>
  </r>
  <r>
    <s v="Exp4"/>
    <n v="401017"/>
    <n v="1017"/>
    <x v="2"/>
    <x v="7"/>
    <x v="11"/>
    <d v="2014-09-23T00:00:00"/>
    <s v="Full_8h"/>
    <m/>
    <n v="1017"/>
    <n v="1"/>
    <n v="0"/>
    <x v="17"/>
    <n v="3"/>
    <n v="38"/>
    <m/>
    <n v="38"/>
    <n v="3"/>
    <n v="4"/>
    <m/>
    <s v="V"/>
    <m/>
    <n v="227.11111111111111"/>
    <n v="0.16731898238747553"/>
    <n v="2.1673189823874757"/>
    <n v="9"/>
    <m/>
    <m/>
    <m/>
    <s v=""/>
    <m/>
  </r>
  <r>
    <s v="Exp4"/>
    <n v="401017"/>
    <n v="1017"/>
    <x v="2"/>
    <x v="7"/>
    <x v="11"/>
    <d v="2014-09-23T00:00:00"/>
    <s v="Full_8h"/>
    <m/>
    <m/>
    <n v="2"/>
    <n v="0"/>
    <x v="17"/>
    <n v="3"/>
    <n v="35"/>
    <n v="132"/>
    <n v="56"/>
    <n v="3"/>
    <n v="5"/>
    <m/>
    <s v="V"/>
    <m/>
    <n v="227.11111111111111"/>
    <n v="0.24657534246575341"/>
    <n v="2.2465753424657535"/>
    <n v="10"/>
    <m/>
    <m/>
    <m/>
    <s v=""/>
    <m/>
  </r>
  <r>
    <s v="Exp4"/>
    <n v="401017"/>
    <n v="1017"/>
    <x v="2"/>
    <x v="7"/>
    <x v="11"/>
    <d v="2014-09-23T00:00:00"/>
    <s v="Full_8h"/>
    <m/>
    <m/>
    <n v="3"/>
    <n v="0"/>
    <x v="17"/>
    <n v="3"/>
    <n v="43"/>
    <n v="107"/>
    <n v="60"/>
    <n v="3"/>
    <n v="4"/>
    <m/>
    <s v="V"/>
    <m/>
    <n v="227.11111111111111"/>
    <n v="0.26418786692759294"/>
    <n v="2.264187866927593"/>
    <n v="9"/>
    <m/>
    <m/>
    <m/>
    <s v=""/>
    <m/>
  </r>
  <r>
    <s v="Exp4"/>
    <n v="401017"/>
    <n v="1017"/>
    <x v="2"/>
    <x v="7"/>
    <x v="11"/>
    <d v="2014-09-23T00:00:00"/>
    <s v="Full_8h"/>
    <m/>
    <m/>
    <n v="4"/>
    <n v="0"/>
    <x v="17"/>
    <n v="3"/>
    <n v="25"/>
    <n v="39"/>
    <n v="49"/>
    <n v="3"/>
    <n v="3"/>
    <m/>
    <s v="V"/>
    <m/>
    <n v="227.11111111111111"/>
    <n v="0.21575342465753425"/>
    <n v="2.2157534246575343"/>
    <n v="8"/>
    <m/>
    <m/>
    <m/>
    <s v=""/>
    <m/>
  </r>
  <r>
    <s v="Exp4"/>
    <n v="401025"/>
    <n v="1025"/>
    <x v="2"/>
    <x v="7"/>
    <x v="11"/>
    <d v="2014-09-23T00:00:00"/>
    <s v="Full_8h"/>
    <m/>
    <n v="1025"/>
    <n v="1"/>
    <n v="0"/>
    <x v="17"/>
    <n v="3"/>
    <n v="50"/>
    <m/>
    <n v="96"/>
    <n v="3"/>
    <n v="3"/>
    <m/>
    <s v="V"/>
    <m/>
    <n v="227.11111111111111"/>
    <n v="0.4227005870841487"/>
    <n v="2.4227005870841487"/>
    <n v="8"/>
    <m/>
    <m/>
    <m/>
    <s v=""/>
    <m/>
  </r>
  <r>
    <s v="Exp4"/>
    <n v="401025"/>
    <n v="1025"/>
    <x v="2"/>
    <x v="7"/>
    <x v="11"/>
    <d v="2014-09-23T00:00:00"/>
    <s v="Full_8h"/>
    <m/>
    <m/>
    <n v="2"/>
    <n v="0"/>
    <x v="21"/>
    <n v="3"/>
    <n v="33"/>
    <n v="108"/>
    <n v="24"/>
    <n v="3"/>
    <n v="4"/>
    <m/>
    <s v="V"/>
    <m/>
    <n v="135.9"/>
    <n v="0.17660044150110374"/>
    <n v="1.1766004415011038"/>
    <n v="8"/>
    <m/>
    <m/>
    <m/>
    <s v=""/>
    <m/>
  </r>
  <r>
    <s v="Exp4"/>
    <n v="401025"/>
    <n v="1025"/>
    <x v="2"/>
    <x v="7"/>
    <x v="11"/>
    <d v="2014-09-23T00:00:00"/>
    <s v="Full_8h"/>
    <m/>
    <m/>
    <n v="3"/>
    <n v="0"/>
    <x v="17"/>
    <n v="3"/>
    <n v="39"/>
    <n v="118"/>
    <n v="71"/>
    <n v="4"/>
    <n v="3"/>
    <m/>
    <s v="V"/>
    <m/>
    <n v="227.11111111111111"/>
    <n v="0.31262230919765166"/>
    <n v="2.3126223091976517"/>
    <n v="9"/>
    <m/>
    <m/>
    <m/>
    <s v=""/>
    <m/>
  </r>
  <r>
    <s v="Exp4"/>
    <n v="401025"/>
    <n v="1025"/>
    <x v="2"/>
    <x v="7"/>
    <x v="11"/>
    <d v="2014-09-23T00:00:00"/>
    <s v="Full_8h"/>
    <m/>
    <m/>
    <n v="4"/>
    <n v="0"/>
    <x v="17"/>
    <n v="3"/>
    <n v="22"/>
    <n v="70"/>
    <n v="37"/>
    <n v="3"/>
    <n v="3"/>
    <m/>
    <s v="V"/>
    <m/>
    <n v="227.11111111111111"/>
    <n v="0.16291585127201566"/>
    <n v="2.1629158512720155"/>
    <n v="8"/>
    <m/>
    <m/>
    <m/>
    <s v=""/>
    <m/>
  </r>
  <r>
    <s v="Exp4"/>
    <n v="401012"/>
    <n v="1012"/>
    <x v="2"/>
    <x v="7"/>
    <x v="11"/>
    <d v="2014-09-30T00:00:00"/>
    <s v="Full_8h"/>
    <m/>
    <n v="1012"/>
    <n v="1"/>
    <n v="1"/>
    <x v="18"/>
    <n v="4"/>
    <n v="60"/>
    <m/>
    <n v="85"/>
    <n v="5"/>
    <n v="5"/>
    <m/>
    <s v="V"/>
    <m/>
    <n v="226.77777777777777"/>
    <n v="0.37481626653601174"/>
    <n v="3.374816266536012"/>
    <n v="13"/>
    <m/>
    <m/>
    <m/>
    <s v=""/>
    <m/>
  </r>
  <r>
    <s v="Exp4"/>
    <n v="401012"/>
    <n v="1012"/>
    <x v="2"/>
    <x v="7"/>
    <x v="11"/>
    <d v="2014-09-30T00:00:00"/>
    <s v="Full_8h"/>
    <m/>
    <m/>
    <n v="2"/>
    <n v="1"/>
    <x v="18"/>
    <n v="4"/>
    <n v="58"/>
    <n v="209"/>
    <n v="93"/>
    <n v="5"/>
    <n v="6"/>
    <m/>
    <s v="V"/>
    <m/>
    <n v="226.77777777777777"/>
    <n v="0.41009309162175406"/>
    <n v="3.410093091621754"/>
    <n v="14"/>
    <m/>
    <m/>
    <m/>
    <s v=""/>
    <m/>
  </r>
  <r>
    <s v="Exp4"/>
    <n v="401012"/>
    <n v="1012"/>
    <x v="2"/>
    <x v="7"/>
    <x v="11"/>
    <d v="2014-09-30T00:00:00"/>
    <s v="Full_8h"/>
    <m/>
    <m/>
    <n v="3"/>
    <n v="1"/>
    <x v="18"/>
    <n v="4"/>
    <n v="52"/>
    <n v="182"/>
    <n v="44"/>
    <n v="4"/>
    <n v="5"/>
    <m/>
    <s v="V"/>
    <m/>
    <n v="226.77777777777777"/>
    <n v="0.19402253797158256"/>
    <n v="3.1940225379715828"/>
    <n v="12"/>
    <m/>
    <m/>
    <m/>
    <s v=""/>
    <m/>
  </r>
  <r>
    <s v="Exp4"/>
    <n v="401012"/>
    <n v="1012"/>
    <x v="2"/>
    <x v="7"/>
    <x v="11"/>
    <d v="2014-09-30T00:00:00"/>
    <s v="Full_8h"/>
    <m/>
    <m/>
    <n v="4"/>
    <n v="1"/>
    <x v="18"/>
    <n v="4"/>
    <n v="46"/>
    <n v="176"/>
    <n v="36"/>
    <n v="4"/>
    <n v="6"/>
    <m/>
    <s v="V"/>
    <m/>
    <n v="226.77777777777777"/>
    <n v="0.15874571288584027"/>
    <n v="3.1587457128858403"/>
    <n v="13"/>
    <m/>
    <m/>
    <m/>
    <s v=""/>
    <m/>
  </r>
  <r>
    <s v="Exp4"/>
    <n v="401013"/>
    <n v="1013"/>
    <x v="2"/>
    <x v="7"/>
    <x v="11"/>
    <d v="2014-09-30T00:00:00"/>
    <s v="Full_8h"/>
    <m/>
    <n v="1013"/>
    <n v="1"/>
    <n v="1"/>
    <x v="18"/>
    <n v="4"/>
    <n v="60"/>
    <m/>
    <n v="93"/>
    <n v="5"/>
    <n v="5"/>
    <m/>
    <s v="V"/>
    <m/>
    <n v="226.77777777777777"/>
    <n v="0.41009309162175406"/>
    <n v="3.410093091621754"/>
    <n v="13"/>
    <m/>
    <m/>
    <m/>
    <s v=""/>
    <m/>
  </r>
  <r>
    <s v="Exp4"/>
    <n v="401013"/>
    <n v="1013"/>
    <x v="2"/>
    <x v="7"/>
    <x v="11"/>
    <d v="2014-09-30T00:00:00"/>
    <s v="Full_8h"/>
    <m/>
    <m/>
    <n v="2"/>
    <n v="0"/>
    <x v="18"/>
    <n v="4"/>
    <n v="60"/>
    <n v="189"/>
    <n v="100"/>
    <n v="5"/>
    <n v="5"/>
    <m/>
    <s v="V"/>
    <m/>
    <n v="226.77777777777777"/>
    <n v="0.44096031357177856"/>
    <n v="3.4409603135717788"/>
    <n v="13"/>
    <m/>
    <m/>
    <m/>
    <s v=""/>
    <m/>
  </r>
  <r>
    <s v="Exp4"/>
    <n v="401013"/>
    <n v="1013"/>
    <x v="2"/>
    <x v="7"/>
    <x v="11"/>
    <d v="2014-09-30T00:00:00"/>
    <s v="Full_8h"/>
    <m/>
    <m/>
    <n v="3"/>
    <n v="1"/>
    <x v="18"/>
    <n v="4"/>
    <n v="61"/>
    <n v="224"/>
    <n v="81"/>
    <n v="4"/>
    <n v="6"/>
    <m/>
    <s v="V"/>
    <m/>
    <n v="226.77777777777777"/>
    <n v="0.35717785399314061"/>
    <n v="3.3571778539931407"/>
    <n v="13"/>
    <m/>
    <m/>
    <m/>
    <s v=""/>
    <m/>
  </r>
  <r>
    <s v="Exp4"/>
    <n v="401013"/>
    <n v="1013"/>
    <x v="2"/>
    <x v="7"/>
    <x v="11"/>
    <d v="2014-09-30T00:00:00"/>
    <s v="Full_8h"/>
    <m/>
    <m/>
    <n v="4"/>
    <n v="1"/>
    <x v="18"/>
    <n v="4"/>
    <n v="61"/>
    <n v="210"/>
    <n v="93"/>
    <n v="4"/>
    <n v="7"/>
    <m/>
    <s v="V"/>
    <m/>
    <n v="226.77777777777777"/>
    <n v="0.41009309162175406"/>
    <n v="3.410093091621754"/>
    <n v="14"/>
    <m/>
    <m/>
    <m/>
    <s v=""/>
    <m/>
  </r>
  <r>
    <s v="Exp4"/>
    <n v="401015"/>
    <n v="1015"/>
    <x v="2"/>
    <x v="7"/>
    <x v="11"/>
    <d v="2014-09-30T00:00:00"/>
    <s v="Full_8h"/>
    <d v="2014-09-30T00:00:00"/>
    <n v="1015"/>
    <n v="1"/>
    <n v="2"/>
    <x v="18"/>
    <n v="4"/>
    <n v="57"/>
    <m/>
    <n v="133"/>
    <n v="4"/>
    <n v="8"/>
    <m/>
    <s v="V"/>
    <m/>
    <n v="226.77777777777777"/>
    <n v="0.58647721705046552"/>
    <n v="3.5864772170504655"/>
    <n v="15"/>
    <m/>
    <m/>
    <m/>
    <s v=""/>
    <m/>
  </r>
  <r>
    <s v="Exp4"/>
    <n v="401015"/>
    <n v="1015"/>
    <x v="2"/>
    <x v="7"/>
    <x v="11"/>
    <d v="2014-09-30T00:00:00"/>
    <s v="Full_8h"/>
    <m/>
    <m/>
    <n v="2"/>
    <n v="1"/>
    <x v="18"/>
    <n v="4"/>
    <n v="54"/>
    <n v="186"/>
    <n v="111"/>
    <n v="5"/>
    <n v="5"/>
    <m/>
    <s v="V"/>
    <m/>
    <n v="226.77777777777777"/>
    <n v="0.48946594806467419"/>
    <n v="3.4894659480646744"/>
    <n v="13"/>
    <m/>
    <m/>
    <m/>
    <s v=""/>
    <m/>
  </r>
  <r>
    <s v="Exp4"/>
    <n v="401015"/>
    <n v="1015"/>
    <x v="2"/>
    <x v="7"/>
    <x v="11"/>
    <d v="2014-09-30T00:00:00"/>
    <s v="Full_8h"/>
    <m/>
    <m/>
    <n v="3"/>
    <n v="1"/>
    <x v="18"/>
    <n v="4"/>
    <n v="57"/>
    <n v="214"/>
    <n v="106"/>
    <n v="5"/>
    <n v="6"/>
    <m/>
    <s v="V"/>
    <m/>
    <n v="226.77777777777777"/>
    <n v="0.46741793238608526"/>
    <n v="3.4674179323860854"/>
    <n v="14"/>
    <m/>
    <m/>
    <m/>
    <s v=""/>
    <m/>
  </r>
  <r>
    <s v="Exp4"/>
    <n v="401015"/>
    <n v="1015"/>
    <x v="2"/>
    <x v="7"/>
    <x v="11"/>
    <d v="2014-09-30T00:00:00"/>
    <s v="Full_8h"/>
    <m/>
    <m/>
    <n v="4"/>
    <n v="1"/>
    <x v="18"/>
    <n v="4"/>
    <n v="58"/>
    <n v="210"/>
    <n v="78"/>
    <n v="4"/>
    <n v="7"/>
    <m/>
    <s v="V"/>
    <m/>
    <n v="226.77777777777777"/>
    <n v="0.3439490445859873"/>
    <n v="3.3439490445859872"/>
    <n v="14"/>
    <m/>
    <m/>
    <m/>
    <s v=""/>
    <m/>
  </r>
  <r>
    <s v="Exp4"/>
    <n v="401019"/>
    <n v="1019"/>
    <x v="2"/>
    <x v="7"/>
    <x v="11"/>
    <d v="2014-10-07T00:00:00"/>
    <s v="Full_8h"/>
    <m/>
    <n v="1019"/>
    <n v="1"/>
    <n v="2"/>
    <x v="20"/>
    <n v="5"/>
    <n v="70"/>
    <m/>
    <n v="177"/>
    <n v="5"/>
    <n v="13"/>
    <m/>
    <s v="E"/>
    <m/>
    <n v="269.44444444444446"/>
    <n v="0.65690721649484529"/>
    <n v="4.6569072164948455"/>
    <n v="22"/>
    <m/>
    <m/>
    <m/>
    <s v=""/>
    <m/>
  </r>
  <r>
    <s v="Exp4"/>
    <n v="401019"/>
    <n v="1019"/>
    <x v="2"/>
    <x v="7"/>
    <x v="11"/>
    <d v="2014-10-07T00:00:00"/>
    <s v="Full_8h"/>
    <m/>
    <m/>
    <n v="2"/>
    <n v="2"/>
    <x v="20"/>
    <n v="5"/>
    <n v="67"/>
    <n v="213"/>
    <n v="177"/>
    <n v="5"/>
    <n v="13"/>
    <m/>
    <s v="E"/>
    <m/>
    <n v="269.44444444444446"/>
    <n v="0.65690721649484529"/>
    <n v="4.6569072164948455"/>
    <n v="22"/>
    <m/>
    <m/>
    <m/>
    <s v=""/>
    <m/>
  </r>
  <r>
    <s v="Exp4"/>
    <n v="401019"/>
    <n v="1019"/>
    <x v="2"/>
    <x v="7"/>
    <x v="11"/>
    <d v="2014-10-07T00:00:00"/>
    <s v="Full_8h"/>
    <m/>
    <m/>
    <n v="3"/>
    <n v="2"/>
    <x v="20"/>
    <n v="5"/>
    <n v="65"/>
    <n v="216"/>
    <n v="171"/>
    <n v="5"/>
    <n v="13"/>
    <m/>
    <s v="E"/>
    <m/>
    <n v="269.44444444444446"/>
    <n v="0.63463917525773195"/>
    <n v="4.6346391752577318"/>
    <n v="22"/>
    <m/>
    <m/>
    <m/>
    <s v=""/>
    <m/>
  </r>
  <r>
    <s v="Exp4"/>
    <n v="401019"/>
    <n v="1019"/>
    <x v="2"/>
    <x v="7"/>
    <x v="11"/>
    <d v="2014-10-07T00:00:00"/>
    <s v="Full_8h"/>
    <m/>
    <m/>
    <n v="4"/>
    <n v="2"/>
    <x v="20"/>
    <n v="5"/>
    <n v="61"/>
    <n v="200"/>
    <n v="159"/>
    <n v="5"/>
    <n v="11"/>
    <m/>
    <s v="E"/>
    <m/>
    <n v="269.44444444444446"/>
    <n v="0.59010309278350515"/>
    <n v="4.5901030927835054"/>
    <n v="20"/>
    <m/>
    <m/>
    <m/>
    <s v=""/>
    <m/>
  </r>
  <r>
    <s v="Exp4"/>
    <n v="401024"/>
    <n v="1024"/>
    <x v="2"/>
    <x v="7"/>
    <x v="11"/>
    <d v="2014-10-07T00:00:00"/>
    <s v="Full_8h"/>
    <d v="2014-10-07T00:00:00"/>
    <n v="1024"/>
    <n v="1"/>
    <n v="1"/>
    <x v="20"/>
    <n v="5"/>
    <n v="64"/>
    <m/>
    <n v="163"/>
    <n v="5"/>
    <n v="16"/>
    <m/>
    <s v="E"/>
    <m/>
    <n v="269.44444444444446"/>
    <n v="0.60494845360824745"/>
    <n v="4.6049484536082472"/>
    <n v="25"/>
    <m/>
    <m/>
    <m/>
    <s v=""/>
    <m/>
  </r>
  <r>
    <s v="Exp4"/>
    <n v="401024"/>
    <n v="1024"/>
    <x v="2"/>
    <x v="7"/>
    <x v="11"/>
    <d v="2014-10-07T00:00:00"/>
    <s v="Full_8h"/>
    <m/>
    <m/>
    <n v="2"/>
    <n v="3"/>
    <x v="19"/>
    <n v="6"/>
    <n v="75"/>
    <n v="216"/>
    <n v="205"/>
    <n v="5"/>
    <n v="11"/>
    <m/>
    <s v="E"/>
    <n v="1"/>
    <n v="329.42857142857144"/>
    <n v="0.62228967909800514"/>
    <n v="5.6222896790980048"/>
    <n v="21"/>
    <m/>
    <m/>
    <m/>
    <s v=""/>
    <m/>
  </r>
  <r>
    <s v="Exp4"/>
    <n v="401024"/>
    <n v="1024"/>
    <x v="2"/>
    <x v="7"/>
    <x v="11"/>
    <d v="2014-10-07T00:00:00"/>
    <s v="Full_8h"/>
    <m/>
    <m/>
    <n v="3"/>
    <n v="2"/>
    <x v="19"/>
    <n v="6"/>
    <n v="71"/>
    <n v="207"/>
    <n v="71"/>
    <n v="5"/>
    <n v="14"/>
    <m/>
    <s v="E"/>
    <m/>
    <n v="329.42857142857144"/>
    <n v="0.21552471812662619"/>
    <n v="5.215524718126626"/>
    <n v="24"/>
    <m/>
    <m/>
    <m/>
    <s v=""/>
    <m/>
  </r>
  <r>
    <s v="Exp4"/>
    <n v="401024"/>
    <n v="1024"/>
    <x v="2"/>
    <x v="7"/>
    <x v="11"/>
    <d v="2014-10-07T00:00:00"/>
    <s v="Full_8h"/>
    <m/>
    <m/>
    <n v="4"/>
    <n v="2"/>
    <x v="20"/>
    <n v="5"/>
    <n v="61"/>
    <n v="194"/>
    <n v="170"/>
    <n v="5"/>
    <n v="11"/>
    <m/>
    <s v="E"/>
    <m/>
    <n v="269.44444444444446"/>
    <n v="0.63092783505154637"/>
    <n v="4.6309278350515459"/>
    <n v="20"/>
    <m/>
    <m/>
    <m/>
    <s v=""/>
    <m/>
  </r>
  <r>
    <s v="Exp4"/>
    <n v="401027"/>
    <n v="1027"/>
    <x v="2"/>
    <x v="7"/>
    <x v="11"/>
    <d v="2014-10-07T00:00:00"/>
    <s v="Full_8h"/>
    <m/>
    <n v="1027"/>
    <n v="1"/>
    <n v="2"/>
    <x v="19"/>
    <n v="7"/>
    <n v="67"/>
    <n v="219"/>
    <n v="43"/>
    <n v="5"/>
    <n v="12"/>
    <m/>
    <s v="E"/>
    <m/>
    <n v="329.42857142857144"/>
    <n v="0.13052905464006936"/>
    <n v="5.1305290546400695"/>
    <n v="22"/>
    <m/>
    <m/>
    <m/>
    <s v=""/>
    <m/>
  </r>
  <r>
    <s v="Exp4"/>
    <n v="401027"/>
    <n v="1027"/>
    <x v="2"/>
    <x v="7"/>
    <x v="11"/>
    <d v="2014-10-07T00:00:00"/>
    <s v="Full_8h"/>
    <m/>
    <m/>
    <n v="2"/>
    <n v="2"/>
    <x v="20"/>
    <n v="5"/>
    <n v="65"/>
    <n v="198"/>
    <n v="202"/>
    <n v="5"/>
    <n v="12"/>
    <m/>
    <s v="E"/>
    <m/>
    <n v="269.44444444444446"/>
    <n v="0.74969072164948447"/>
    <n v="4.7496907216494844"/>
    <n v="21"/>
    <m/>
    <m/>
    <m/>
    <s v=""/>
    <m/>
  </r>
  <r>
    <s v="Exp4"/>
    <n v="401027"/>
    <n v="1027"/>
    <x v="2"/>
    <x v="7"/>
    <x v="11"/>
    <d v="2014-10-07T00:00:00"/>
    <s v="Full_8h"/>
    <m/>
    <m/>
    <n v="3"/>
    <n v="2"/>
    <x v="20"/>
    <n v="5"/>
    <n v="72"/>
    <n v="219"/>
    <n v="177"/>
    <n v="5"/>
    <n v="11"/>
    <m/>
    <s v="E"/>
    <m/>
    <n v="269.44444444444446"/>
    <n v="0.65690721649484529"/>
    <n v="4.6569072164948455"/>
    <n v="20"/>
    <m/>
    <m/>
    <m/>
    <s v=""/>
    <m/>
  </r>
  <r>
    <s v="Exp4"/>
    <n v="401027"/>
    <n v="1027"/>
    <x v="2"/>
    <x v="7"/>
    <x v="11"/>
    <d v="2014-10-07T00:00:00"/>
    <s v="Full_8h"/>
    <m/>
    <m/>
    <n v="4"/>
    <n v="0"/>
    <x v="20"/>
    <n v="5"/>
    <n v="62"/>
    <n v="191"/>
    <n v="122"/>
    <n v="5"/>
    <n v="9"/>
    <m/>
    <s v="E"/>
    <m/>
    <n v="269.44444444444446"/>
    <n v="0.45278350515463917"/>
    <n v="4.4527835051546392"/>
    <n v="18"/>
    <m/>
    <m/>
    <m/>
    <s v=""/>
    <m/>
  </r>
  <r>
    <s v="Exp4"/>
    <n v="401028"/>
    <n v="1028"/>
    <x v="2"/>
    <x v="7"/>
    <x v="11"/>
    <d v="2014-10-15T00:00:00"/>
    <s v="Full_8h"/>
    <m/>
    <n v="1028"/>
    <n v="1"/>
    <n v="2"/>
    <x v="16"/>
    <n v="7"/>
    <n v="99"/>
    <m/>
    <n v="57"/>
    <n v="4"/>
    <n v="18"/>
    <n v="10"/>
    <s v="TS"/>
    <n v="2"/>
    <n v="374.9"/>
    <n v="0.15204054414510537"/>
    <n v="6.1520405441451054"/>
    <n v="28"/>
    <m/>
    <m/>
    <m/>
    <s v=""/>
    <m/>
  </r>
  <r>
    <s v="Exp4"/>
    <n v="401028"/>
    <n v="1028"/>
    <x v="2"/>
    <x v="7"/>
    <x v="11"/>
    <d v="2014-10-15T00:00:00"/>
    <s v="Full_8h"/>
    <m/>
    <m/>
    <n v="2"/>
    <n v="1"/>
    <x v="16"/>
    <n v="7"/>
    <n v="102"/>
    <n v="229"/>
    <n v="139"/>
    <n v="3"/>
    <n v="19"/>
    <n v="20"/>
    <s v="TS"/>
    <n v="2"/>
    <n v="374.9"/>
    <n v="0.37076553747666047"/>
    <n v="6.3707655374766601"/>
    <n v="28"/>
    <m/>
    <m/>
    <m/>
    <s v=""/>
    <m/>
  </r>
  <r>
    <s v="Exp4"/>
    <n v="401028"/>
    <n v="1028"/>
    <x v="2"/>
    <x v="7"/>
    <x v="11"/>
    <d v="2014-10-15T00:00:00"/>
    <s v="Full_8h"/>
    <m/>
    <m/>
    <n v="3"/>
    <n v="1"/>
    <x v="19"/>
    <n v="6"/>
    <n v="73"/>
    <n v="205"/>
    <n v="214"/>
    <n v="4"/>
    <n v="16"/>
    <m/>
    <s v="TS"/>
    <n v="2"/>
    <n v="329.42857142857144"/>
    <n v="0.64960971379011268"/>
    <n v="5.6496097137901131"/>
    <n v="25"/>
    <m/>
    <m/>
    <m/>
    <s v=""/>
    <m/>
  </r>
  <r>
    <s v="Exp4"/>
    <n v="401028"/>
    <n v="1028"/>
    <x v="2"/>
    <x v="7"/>
    <x v="11"/>
    <d v="2014-10-15T00:00:00"/>
    <s v="Full_8h"/>
    <m/>
    <m/>
    <n v="4"/>
    <n v="1"/>
    <x v="19"/>
    <n v="6"/>
    <n v="80"/>
    <n v="213"/>
    <n v="217"/>
    <n v="3"/>
    <n v="16"/>
    <m/>
    <s v="DR"/>
    <n v="1"/>
    <n v="329.42857142857144"/>
    <n v="0.65871639202081522"/>
    <n v="5.658716392020815"/>
    <n v="24"/>
    <m/>
    <m/>
    <m/>
    <s v=""/>
    <m/>
  </r>
  <r>
    <s v="Exp4"/>
    <n v="401029"/>
    <n v="1029"/>
    <x v="2"/>
    <x v="7"/>
    <x v="11"/>
    <d v="2014-10-15T00:00:00"/>
    <s v="Full_8h"/>
    <d v="2014-10-15T00:00:00"/>
    <n v="1029"/>
    <n v="1"/>
    <n v="2"/>
    <x v="19"/>
    <n v="6"/>
    <n v="93"/>
    <m/>
    <n v="237"/>
    <n v="4"/>
    <n v="18"/>
    <n v="12"/>
    <s v="TS"/>
    <n v="2"/>
    <n v="329.42857142857144"/>
    <n v="0.71942758022549869"/>
    <n v="5.7194275802254984"/>
    <n v="27"/>
    <m/>
    <m/>
    <m/>
    <s v=""/>
    <m/>
  </r>
  <r>
    <s v="Exp4"/>
    <n v="401029"/>
    <n v="1029"/>
    <x v="2"/>
    <x v="7"/>
    <x v="11"/>
    <d v="2014-10-15T00:00:00"/>
    <s v="Full_8h"/>
    <m/>
    <m/>
    <n v="2"/>
    <n v="2"/>
    <x v="19"/>
    <n v="6"/>
    <n v="97"/>
    <n v="257"/>
    <n v="231"/>
    <n v="3"/>
    <n v="18"/>
    <n v="10"/>
    <s v="TS"/>
    <n v="1"/>
    <n v="329.42857142857144"/>
    <n v="0.70121422376409359"/>
    <n v="5.7012142237640937"/>
    <n v="26"/>
    <m/>
    <m/>
    <m/>
    <s v=""/>
    <m/>
  </r>
  <r>
    <s v="Exp4"/>
    <n v="401029"/>
    <n v="1029"/>
    <x v="2"/>
    <x v="7"/>
    <x v="11"/>
    <d v="2014-10-15T00:00:00"/>
    <s v="Full_8h"/>
    <m/>
    <m/>
    <n v="3"/>
    <n v="2"/>
    <x v="16"/>
    <n v="7"/>
    <n v="75"/>
    <n v="222"/>
    <n v="164"/>
    <n v="4"/>
    <n v="18"/>
    <n v="8"/>
    <s v="TS"/>
    <n v="1"/>
    <n v="374.9"/>
    <n v="0.43744998666311019"/>
    <n v="6.4374499866631103"/>
    <n v="28"/>
    <m/>
    <m/>
    <m/>
    <s v=""/>
    <m/>
  </r>
  <r>
    <s v="Exp4"/>
    <n v="401029"/>
    <n v="1029"/>
    <x v="2"/>
    <x v="7"/>
    <x v="11"/>
    <d v="2014-10-15T00:00:00"/>
    <s v="Full_8h"/>
    <m/>
    <m/>
    <n v="4"/>
    <n v="3"/>
    <x v="16"/>
    <n v="7"/>
    <n v="92"/>
    <n v="227"/>
    <n v="93"/>
    <n v="3"/>
    <n v="18"/>
    <n v="18"/>
    <s v="TS"/>
    <n v="2"/>
    <n v="374.9"/>
    <n v="0.24806615097359297"/>
    <n v="6.2480661509735933"/>
    <n v="27"/>
    <m/>
    <m/>
    <m/>
    <s v=""/>
    <m/>
  </r>
  <r>
    <s v="Exp4"/>
    <n v="401032"/>
    <n v="1032"/>
    <x v="2"/>
    <x v="7"/>
    <x v="11"/>
    <d v="2014-10-15T00:00:00"/>
    <s v="Full_8h"/>
    <m/>
    <n v="1032"/>
    <n v="1"/>
    <n v="2"/>
    <x v="16"/>
    <n v="7"/>
    <n v="93"/>
    <m/>
    <n v="82"/>
    <n v="4"/>
    <n v="17"/>
    <n v="12"/>
    <s v="TS"/>
    <n v="2"/>
    <n v="374.9"/>
    <n v="0.2187249933315551"/>
    <n v="6.2187249933315547"/>
    <n v="27"/>
    <m/>
    <m/>
    <m/>
    <s v=""/>
    <m/>
  </r>
  <r>
    <s v="Exp4"/>
    <n v="401032"/>
    <n v="1032"/>
    <x v="2"/>
    <x v="7"/>
    <x v="11"/>
    <d v="2014-10-15T00:00:00"/>
    <s v="Full_8h"/>
    <m/>
    <m/>
    <n v="2"/>
    <n v="1"/>
    <x v="16"/>
    <n v="7"/>
    <n v="92"/>
    <n v="241"/>
    <n v="69"/>
    <n v="3"/>
    <n v="17"/>
    <n v="10"/>
    <s v="TS"/>
    <n v="1"/>
    <n v="374.9"/>
    <n v="0.18404907975460125"/>
    <n v="6.1840490797546011"/>
    <n v="26"/>
    <m/>
    <m/>
    <m/>
    <s v=""/>
    <m/>
  </r>
  <r>
    <s v="Exp4"/>
    <n v="401032"/>
    <n v="1032"/>
    <x v="2"/>
    <x v="7"/>
    <x v="11"/>
    <d v="2014-10-15T00:00:00"/>
    <s v="Full_8h"/>
    <m/>
    <m/>
    <n v="3"/>
    <n v="2"/>
    <x v="16"/>
    <n v="7"/>
    <n v="100"/>
    <n v="234"/>
    <n v="110"/>
    <n v="3"/>
    <n v="19"/>
    <n v="15"/>
    <s v="TS"/>
    <n v="1"/>
    <n v="374.9"/>
    <n v="0.29341157642037879"/>
    <n v="6.2934115764203789"/>
    <n v="28"/>
    <m/>
    <m/>
    <m/>
    <s v=""/>
    <m/>
  </r>
  <r>
    <s v="Exp4"/>
    <n v="401032"/>
    <n v="1032"/>
    <x v="2"/>
    <x v="7"/>
    <x v="11"/>
    <d v="2014-10-15T00:00:00"/>
    <s v="Full_8h"/>
    <m/>
    <m/>
    <n v="4"/>
    <n v="2"/>
    <x v="19"/>
    <n v="6"/>
    <n v="90"/>
    <n v="227"/>
    <n v="231"/>
    <n v="3"/>
    <n v="16"/>
    <n v="8"/>
    <s v="TS"/>
    <n v="1"/>
    <n v="329.42857142857144"/>
    <n v="0.70121422376409359"/>
    <n v="5.7012142237640937"/>
    <n v="24"/>
    <m/>
    <m/>
    <m/>
    <s v=""/>
    <m/>
  </r>
  <r>
    <s v="Exp4"/>
    <n v="401016"/>
    <n v="1016"/>
    <x v="2"/>
    <x v="7"/>
    <x v="11"/>
    <d v="2014-10-21T00:00:00"/>
    <s v="Full_8h"/>
    <m/>
    <n v="1016"/>
    <n v="1"/>
    <n v="2"/>
    <x v="15"/>
    <n v="8"/>
    <n v="131"/>
    <m/>
    <n v="26"/>
    <n v="2"/>
    <n v="19"/>
    <n v="43"/>
    <s v="TS"/>
    <n v="3"/>
    <n v="324.89999999999998"/>
    <n v="8.0024622960911049E-2"/>
    <n v="7.0800246229609112"/>
    <n v="28"/>
    <m/>
    <m/>
    <m/>
    <s v=""/>
    <m/>
  </r>
  <r>
    <s v="Exp4"/>
    <n v="401016"/>
    <n v="1016"/>
    <x v="2"/>
    <x v="7"/>
    <x v="11"/>
    <d v="2014-10-21T00:00:00"/>
    <s v="Full_8h"/>
    <m/>
    <m/>
    <n v="2"/>
    <n v="2"/>
    <x v="15"/>
    <n v="8"/>
    <n v="141"/>
    <n v="211"/>
    <n v="56"/>
    <n v="2"/>
    <n v="18"/>
    <n v="60"/>
    <s v="TS"/>
    <n v="2"/>
    <n v="324.89999999999998"/>
    <n v="0.1723607263773469"/>
    <n v="7.172360726377347"/>
    <n v="27"/>
    <m/>
    <m/>
    <m/>
    <s v=""/>
    <m/>
  </r>
  <r>
    <s v="Exp4"/>
    <n v="401016"/>
    <n v="1016"/>
    <x v="2"/>
    <x v="7"/>
    <x v="11"/>
    <d v="2014-10-21T00:00:00"/>
    <s v="Full_8h"/>
    <m/>
    <m/>
    <n v="3"/>
    <n v="2"/>
    <x v="16"/>
    <n v="7"/>
    <n v="118"/>
    <n v="264"/>
    <n v="169"/>
    <n v="3"/>
    <n v="17"/>
    <n v="30"/>
    <s v="TS"/>
    <n v="2"/>
    <n v="374.9"/>
    <n v="0.45078687650040011"/>
    <n v="6.4507868765004002"/>
    <n v="26"/>
    <m/>
    <m/>
    <m/>
    <s v=""/>
    <m/>
  </r>
  <r>
    <s v="Exp4"/>
    <n v="401016"/>
    <n v="1016"/>
    <x v="2"/>
    <x v="7"/>
    <x v="11"/>
    <d v="2014-10-21T00:00:00"/>
    <s v="Full_8h"/>
    <m/>
    <m/>
    <n v="4"/>
    <n v="2"/>
    <x v="16"/>
    <n v="7"/>
    <n v="152"/>
    <n v="253"/>
    <n v="212"/>
    <n v="2"/>
    <n v="18"/>
    <n v="65"/>
    <s v="TS"/>
    <n v="2"/>
    <n v="374.9"/>
    <n v="0.56548412910109369"/>
    <n v="6.5654841291010939"/>
    <n v="26"/>
    <m/>
    <m/>
    <m/>
    <s v=""/>
    <m/>
  </r>
  <r>
    <s v="Exp4"/>
    <n v="401026"/>
    <n v="1026"/>
    <x v="2"/>
    <x v="7"/>
    <x v="11"/>
    <d v="2014-10-21T00:00:00"/>
    <s v="Full_8h"/>
    <m/>
    <n v="1026"/>
    <n v="1"/>
    <n v="3"/>
    <x v="15"/>
    <n v="8"/>
    <n v="135"/>
    <m/>
    <n v="115"/>
    <n v="3"/>
    <n v="20"/>
    <m/>
    <s v="TS"/>
    <m/>
    <n v="324.89999999999998"/>
    <n v="0.35395506309633734"/>
    <n v="7.3539550630963371"/>
    <n v="30"/>
    <m/>
    <m/>
    <m/>
    <s v=""/>
    <m/>
  </r>
  <r>
    <s v="Exp4"/>
    <n v="401026"/>
    <n v="1026"/>
    <x v="2"/>
    <x v="7"/>
    <x v="11"/>
    <d v="2014-10-21T00:00:00"/>
    <s v="Full_8h"/>
    <m/>
    <m/>
    <n v="2"/>
    <n v="2"/>
    <x v="15"/>
    <n v="8"/>
    <n v="145"/>
    <n v="221"/>
    <n v="138"/>
    <n v="2"/>
    <n v="20"/>
    <n v="55"/>
    <s v="TS"/>
    <n v="3"/>
    <n v="324.89999999999998"/>
    <n v="0.42474607571560485"/>
    <n v="7.4247460757156052"/>
    <n v="29"/>
    <m/>
    <m/>
    <m/>
    <s v=""/>
    <m/>
  </r>
  <r>
    <s v="Exp4"/>
    <n v="401026"/>
    <n v="1026"/>
    <x v="2"/>
    <x v="7"/>
    <x v="11"/>
    <d v="2014-10-21T00:00:00"/>
    <s v="Full_8h"/>
    <m/>
    <m/>
    <n v="3"/>
    <n v="2"/>
    <x v="15"/>
    <n v="8"/>
    <n v="120"/>
    <n v="226"/>
    <n v="74"/>
    <n v="2"/>
    <n v="18"/>
    <n v="35"/>
    <s v="TS"/>
    <n v="2"/>
    <n v="324.89999999999998"/>
    <n v="0.22776238842720839"/>
    <n v="7.227762388427208"/>
    <n v="27"/>
    <m/>
    <m/>
    <m/>
    <s v=""/>
    <m/>
  </r>
  <r>
    <s v="Exp4"/>
    <n v="401026"/>
    <n v="1026"/>
    <x v="2"/>
    <x v="7"/>
    <x v="11"/>
    <d v="2014-10-21T00:00:00"/>
    <s v="Full_8h"/>
    <m/>
    <m/>
    <n v="4"/>
    <n v="1"/>
    <x v="16"/>
    <n v="7"/>
    <n v="110"/>
    <n v="169"/>
    <n v="144"/>
    <n v="3"/>
    <n v="19"/>
    <n v="15"/>
    <s v="TS"/>
    <n v="2"/>
    <n v="374.9"/>
    <n v="0.38410242731395039"/>
    <n v="6.3841024273139499"/>
    <n v="28"/>
    <m/>
    <m/>
    <m/>
    <s v=""/>
    <m/>
  </r>
  <r>
    <s v="Exp4"/>
    <n v="401031"/>
    <n v="1031"/>
    <x v="2"/>
    <x v="7"/>
    <x v="11"/>
    <d v="2014-10-21T00:00:00"/>
    <s v="Full_8h"/>
    <m/>
    <n v="1031"/>
    <n v="1"/>
    <n v="2"/>
    <x v="15"/>
    <n v="8"/>
    <n v="115"/>
    <m/>
    <n v="66"/>
    <n v="3"/>
    <n v="19"/>
    <n v="25"/>
    <s v="TS"/>
    <n v="3"/>
    <n v="324.89999999999998"/>
    <n v="0.20313942751615882"/>
    <n v="7.2031394275161587"/>
    <n v="29"/>
    <m/>
    <m/>
    <m/>
    <s v=""/>
    <m/>
  </r>
  <r>
    <s v="Exp4"/>
    <n v="401031"/>
    <n v="1031"/>
    <x v="2"/>
    <x v="7"/>
    <x v="11"/>
    <d v="2014-10-21T00:00:00"/>
    <s v="Full_8h"/>
    <m/>
    <m/>
    <n v="2"/>
    <n v="2"/>
    <x v="15"/>
    <n v="8"/>
    <n v="110"/>
    <n v="262"/>
    <n v="39"/>
    <n v="2"/>
    <n v="19"/>
    <n v="15"/>
    <s v="TS"/>
    <n v="2"/>
    <n v="324.89999999999998"/>
    <n v="0.12003693444136658"/>
    <n v="7.1200369344413668"/>
    <n v="28"/>
    <m/>
    <m/>
    <m/>
    <s v=""/>
    <m/>
  </r>
  <r>
    <s v="Exp4"/>
    <n v="401031"/>
    <n v="1031"/>
    <x v="2"/>
    <x v="7"/>
    <x v="11"/>
    <d v="2014-10-21T00:00:00"/>
    <s v="Full_8h"/>
    <m/>
    <m/>
    <n v="3"/>
    <n v="2"/>
    <x v="15"/>
    <n v="8"/>
    <n v="141"/>
    <n v="205"/>
    <n v="31"/>
    <n v="2"/>
    <n v="19"/>
    <n v="55"/>
    <s v="TS"/>
    <n v="2"/>
    <n v="324.89999999999998"/>
    <n v="9.5413973530317026E-2"/>
    <n v="7.0954139735303174"/>
    <n v="28"/>
    <m/>
    <m/>
    <m/>
    <s v=""/>
    <m/>
  </r>
  <r>
    <s v="Exp4"/>
    <n v="401031"/>
    <n v="1031"/>
    <x v="2"/>
    <x v="7"/>
    <x v="11"/>
    <d v="2014-10-21T00:00:00"/>
    <s v="Full_8h"/>
    <m/>
    <m/>
    <n v="4"/>
    <n v="1"/>
    <x v="16"/>
    <n v="7"/>
    <n v="108"/>
    <n v="273"/>
    <n v="150"/>
    <n v="2"/>
    <n v="18"/>
    <n v="20"/>
    <s v="TS"/>
    <n v="2"/>
    <n v="374.9"/>
    <n v="0.40010669511869834"/>
    <n v="6.4001066951186987"/>
    <n v="26"/>
    <m/>
    <m/>
    <m/>
    <s v=""/>
    <m/>
  </r>
  <r>
    <s v="Exp4"/>
    <n v="401021"/>
    <n v="1021"/>
    <x v="2"/>
    <x v="7"/>
    <x v="11"/>
    <d v="2014-10-28T00:00:00"/>
    <s v="Full_8h"/>
    <m/>
    <n v="1021"/>
    <n v="1"/>
    <n v="2"/>
    <x v="11"/>
    <n v="9"/>
    <n v="222"/>
    <m/>
    <n v="85"/>
    <n v="1"/>
    <n v="18"/>
    <n v="130"/>
    <s v="TS"/>
    <n v="4"/>
    <n v="324.89999999999998"/>
    <n v="0.26161895967990151"/>
    <n v="8.2616189596799021"/>
    <n v="27"/>
    <m/>
    <m/>
    <m/>
    <s v=""/>
    <m/>
  </r>
  <r>
    <s v="Exp4"/>
    <n v="401021"/>
    <n v="1021"/>
    <x v="2"/>
    <x v="7"/>
    <x v="11"/>
    <d v="2014-10-28T00:00:00"/>
    <s v="Full_8h"/>
    <m/>
    <m/>
    <n v="2"/>
    <n v="1"/>
    <x v="11"/>
    <n v="9"/>
    <n v="167"/>
    <n v="175"/>
    <n v="42"/>
    <n v="2"/>
    <n v="17"/>
    <n v="95"/>
    <s v="TS"/>
    <n v="3"/>
    <n v="324.89999999999998"/>
    <n v="0.12927054478301017"/>
    <n v="8.1292705447830098"/>
    <n v="27"/>
    <m/>
    <m/>
    <m/>
    <s v=""/>
    <m/>
  </r>
  <r>
    <s v="Exp4"/>
    <n v="401021"/>
    <n v="1021"/>
    <x v="2"/>
    <x v="7"/>
    <x v="11"/>
    <d v="2014-10-28T00:00:00"/>
    <s v="Full_8h"/>
    <m/>
    <m/>
    <n v="3"/>
    <n v="2"/>
    <x v="11"/>
    <n v="9"/>
    <n v="228"/>
    <n v="172"/>
    <n v="118"/>
    <n v="1"/>
    <n v="18"/>
    <n v="120"/>
    <s v="TS"/>
    <n v="4"/>
    <n v="324.89999999999998"/>
    <n v="0.36318867343798095"/>
    <n v="8.3631886734379801"/>
    <n v="27"/>
    <m/>
    <m/>
    <m/>
    <s v=""/>
    <m/>
  </r>
  <r>
    <s v="Exp4"/>
    <n v="401021"/>
    <n v="1021"/>
    <x v="2"/>
    <x v="7"/>
    <x v="11"/>
    <d v="2014-10-28T00:00:00"/>
    <s v="Full_8h"/>
    <m/>
    <m/>
    <n v="4"/>
    <n v="2"/>
    <x v="11"/>
    <n v="9"/>
    <n v="230"/>
    <n v="177"/>
    <n v="95"/>
    <n v="1"/>
    <n v="18"/>
    <n v="130"/>
    <s v="TS"/>
    <n v="4"/>
    <n v="324.89999999999998"/>
    <n v="0.29239766081871349"/>
    <n v="8.2923976608187129"/>
    <n v="27"/>
    <m/>
    <m/>
    <m/>
    <s v=""/>
    <m/>
  </r>
  <r>
    <s v="Exp4"/>
    <n v="401023"/>
    <n v="1023"/>
    <x v="2"/>
    <x v="7"/>
    <x v="11"/>
    <d v="2014-10-28T00:00:00"/>
    <s v="Full_8h"/>
    <m/>
    <n v="1023"/>
    <n v="1"/>
    <n v="2"/>
    <x v="11"/>
    <n v="9"/>
    <n v="237"/>
    <m/>
    <n v="85"/>
    <n v="1"/>
    <n v="20"/>
    <n v="150"/>
    <s v="TS"/>
    <n v="4"/>
    <n v="324.89999999999998"/>
    <n v="0.26161895967990151"/>
    <n v="8.2616189596799021"/>
    <n v="29"/>
    <m/>
    <m/>
    <m/>
    <s v=""/>
    <m/>
  </r>
  <r>
    <s v="Exp4"/>
    <n v="401023"/>
    <n v="1023"/>
    <x v="2"/>
    <x v="7"/>
    <x v="11"/>
    <d v="2014-10-28T00:00:00"/>
    <s v="Full_8h"/>
    <m/>
    <m/>
    <n v="2"/>
    <n v="2"/>
    <x v="11"/>
    <n v="9"/>
    <n v="208"/>
    <n v="230"/>
    <n v="45"/>
    <n v="1"/>
    <n v="20"/>
    <n v="125"/>
    <s v="TS"/>
    <n v="4"/>
    <n v="324.89999999999998"/>
    <n v="0.13850415512465375"/>
    <n v="8.1385041551246537"/>
    <n v="29"/>
    <m/>
    <m/>
    <m/>
    <s v=""/>
    <m/>
  </r>
  <r>
    <s v="Exp4"/>
    <n v="401023"/>
    <n v="1023"/>
    <x v="2"/>
    <x v="7"/>
    <x v="11"/>
    <d v="2014-10-28T00:00:00"/>
    <s v="Full_8h"/>
    <m/>
    <m/>
    <n v="3"/>
    <n v="2"/>
    <x v="11"/>
    <n v="9"/>
    <n v="230"/>
    <n v="231"/>
    <n v="91"/>
    <n v="1"/>
    <n v="19"/>
    <n v="150"/>
    <s v="TS"/>
    <n v="4"/>
    <n v="324.89999999999998"/>
    <n v="0.28008618036318872"/>
    <n v="8.2800861803631882"/>
    <n v="28"/>
    <m/>
    <m/>
    <m/>
    <s v=""/>
    <m/>
  </r>
  <r>
    <s v="Exp4"/>
    <n v="401023"/>
    <n v="1023"/>
    <x v="2"/>
    <x v="7"/>
    <x v="11"/>
    <d v="2014-10-28T00:00:00"/>
    <s v="Full_8h"/>
    <m/>
    <m/>
    <n v="4"/>
    <n v="2"/>
    <x v="11"/>
    <n v="9"/>
    <n v="385"/>
    <n v="232"/>
    <n v="139"/>
    <n v="1"/>
    <n v="19"/>
    <n v="250"/>
    <s v="TS"/>
    <n v="4"/>
    <n v="324.89999999999998"/>
    <n v="0.42782394582948602"/>
    <n v="8.4278239458294859"/>
    <n v="28"/>
    <m/>
    <m/>
    <m/>
    <s v=""/>
    <m/>
  </r>
  <r>
    <s v="Exp4"/>
    <n v="401030"/>
    <n v="1030"/>
    <x v="2"/>
    <x v="7"/>
    <x v="11"/>
    <d v="2014-10-28T00:00:00"/>
    <s v="Full_8h"/>
    <m/>
    <n v="1030"/>
    <n v="1"/>
    <n v="2"/>
    <x v="11"/>
    <n v="8"/>
    <n v="225"/>
    <m/>
    <n v="186"/>
    <m/>
    <n v="18"/>
    <n v="130"/>
    <s v="FL"/>
    <n v="3"/>
    <n v="324.89999999999998"/>
    <n v="0"/>
    <n v="8"/>
    <n v="26"/>
    <m/>
    <m/>
    <m/>
    <s v="FLN"/>
    <m/>
  </r>
  <r>
    <s v="Exp4"/>
    <n v="401030"/>
    <n v="1030"/>
    <x v="2"/>
    <x v="7"/>
    <x v="11"/>
    <d v="2014-10-28T00:00:00"/>
    <s v="Full_8h"/>
    <m/>
    <m/>
    <n v="2"/>
    <n v="2"/>
    <x v="11"/>
    <n v="9"/>
    <n v="217"/>
    <n v="192"/>
    <n v="45"/>
    <n v="2"/>
    <n v="18"/>
    <n v="130"/>
    <s v="TS"/>
    <n v="3"/>
    <n v="324.89999999999998"/>
    <n v="0.13850415512465375"/>
    <n v="8.1385041551246537"/>
    <n v="28"/>
    <m/>
    <m/>
    <m/>
    <s v=""/>
    <m/>
  </r>
  <r>
    <s v="Exp4"/>
    <n v="401030"/>
    <n v="1030"/>
    <x v="2"/>
    <x v="7"/>
    <x v="11"/>
    <d v="2014-10-28T00:00:00"/>
    <s v="Full_8h"/>
    <m/>
    <m/>
    <n v="3"/>
    <n v="2"/>
    <x v="11"/>
    <n v="9"/>
    <n v="221"/>
    <n v="191"/>
    <n v="96"/>
    <n v="1"/>
    <n v="17"/>
    <n v="130"/>
    <s v="TS"/>
    <n v="4"/>
    <n v="324.89999999999998"/>
    <n v="0.29547553093259465"/>
    <n v="8.2954755309325954"/>
    <n v="26"/>
    <m/>
    <m/>
    <m/>
    <s v=""/>
    <m/>
  </r>
  <r>
    <s v="Exp4"/>
    <n v="401030"/>
    <n v="1030"/>
    <x v="2"/>
    <x v="7"/>
    <x v="11"/>
    <d v="2014-10-28T00:00:00"/>
    <s v="Full_8h"/>
    <m/>
    <m/>
    <n v="4"/>
    <n v="1"/>
    <x v="11"/>
    <n v="9"/>
    <n v="180"/>
    <n v="226"/>
    <n v="49"/>
    <n v="1"/>
    <n v="17"/>
    <n v="110"/>
    <s v="TS"/>
    <n v="3"/>
    <n v="324.89999999999998"/>
    <n v="0.15081563558017852"/>
    <n v="8.1508156355801784"/>
    <n v="26"/>
    <m/>
    <m/>
    <m/>
    <s v=""/>
    <m/>
  </r>
  <r>
    <s v="Exp4"/>
    <n v="401014"/>
    <n v="1014"/>
    <x v="2"/>
    <x v="7"/>
    <x v="11"/>
    <d v="2014-11-04T00:00:00"/>
    <s v="Full_8h"/>
    <m/>
    <n v="1014"/>
    <n v="1"/>
    <n v="2"/>
    <x v="11"/>
    <n v="9"/>
    <n v="110"/>
    <m/>
    <m/>
    <n v="2"/>
    <m/>
    <n v="45"/>
    <s v="TS"/>
    <n v="2"/>
    <n v="324.89999999999998"/>
    <n v="0"/>
    <n v="8"/>
    <s v=""/>
    <m/>
    <m/>
    <m/>
    <s v=""/>
    <m/>
  </r>
  <r>
    <s v="Exp4"/>
    <n v="401014"/>
    <n v="1014"/>
    <x v="2"/>
    <x v="7"/>
    <x v="11"/>
    <d v="2014-11-04T00:00:00"/>
    <s v="Full_8h"/>
    <m/>
    <m/>
    <n v="2"/>
    <m/>
    <x v="12"/>
    <m/>
    <m/>
    <m/>
    <m/>
    <m/>
    <m/>
    <m/>
    <s v="B2"/>
    <n v="3"/>
    <n v="324.89999999999998"/>
    <n v="0"/>
    <n v="9"/>
    <s v=""/>
    <m/>
    <m/>
    <m/>
    <s v="FLN"/>
    <m/>
  </r>
  <r>
    <s v="Exp4"/>
    <n v="401014"/>
    <n v="1014"/>
    <x v="2"/>
    <x v="7"/>
    <x v="11"/>
    <d v="2014-11-04T00:00:00"/>
    <s v="Full_8h"/>
    <m/>
    <m/>
    <n v="3"/>
    <m/>
    <x v="6"/>
    <m/>
    <m/>
    <m/>
    <m/>
    <m/>
    <m/>
    <m/>
    <s v="EE10"/>
    <n v="5"/>
    <n v="324.89999999999998"/>
    <n v="0"/>
    <n v="10"/>
    <s v=""/>
    <m/>
    <m/>
    <m/>
    <s v="FLN"/>
    <m/>
  </r>
  <r>
    <s v="Exp4"/>
    <n v="401014"/>
    <n v="1014"/>
    <x v="2"/>
    <x v="7"/>
    <x v="11"/>
    <d v="2014-11-04T00:00:00"/>
    <s v="Full_8h"/>
    <m/>
    <m/>
    <n v="4"/>
    <m/>
    <x v="12"/>
    <m/>
    <m/>
    <m/>
    <m/>
    <m/>
    <m/>
    <m/>
    <s v="B2"/>
    <n v="3"/>
    <n v="324.89999999999998"/>
    <n v="0"/>
    <n v="9"/>
    <s v=""/>
    <m/>
    <m/>
    <m/>
    <s v="FLN"/>
    <m/>
  </r>
  <r>
    <s v="Exp4"/>
    <n v="401018"/>
    <n v="1018"/>
    <x v="2"/>
    <x v="7"/>
    <x v="11"/>
    <d v="2014-11-04T00:00:00"/>
    <s v="Full_8h"/>
    <m/>
    <n v="1018"/>
    <n v="1"/>
    <m/>
    <x v="6"/>
    <m/>
    <m/>
    <m/>
    <m/>
    <m/>
    <n v="18"/>
    <m/>
    <s v="EE90"/>
    <n v="4"/>
    <n v="324.89999999999998"/>
    <n v="0"/>
    <n v="10"/>
    <n v="28"/>
    <m/>
    <m/>
    <m/>
    <s v="FLN"/>
    <m/>
  </r>
  <r>
    <s v="Exp4"/>
    <n v="401018"/>
    <n v="1018"/>
    <x v="2"/>
    <x v="7"/>
    <x v="11"/>
    <d v="2014-11-04T00:00:00"/>
    <s v="Full_8h"/>
    <m/>
    <m/>
    <n v="2"/>
    <m/>
    <x v="6"/>
    <m/>
    <m/>
    <m/>
    <m/>
    <m/>
    <m/>
    <m/>
    <s v="B2"/>
    <n v="4"/>
    <n v="324.89999999999998"/>
    <n v="0"/>
    <n v="10"/>
    <s v=""/>
    <m/>
    <m/>
    <m/>
    <s v="FLN"/>
    <m/>
  </r>
  <r>
    <s v="Exp4"/>
    <n v="401018"/>
    <n v="1018"/>
    <x v="2"/>
    <x v="7"/>
    <x v="11"/>
    <d v="2014-11-04T00:00:00"/>
    <s v="Full_8h"/>
    <m/>
    <m/>
    <n v="3"/>
    <m/>
    <x v="6"/>
    <m/>
    <m/>
    <m/>
    <m/>
    <m/>
    <m/>
    <m/>
    <s v="B2"/>
    <n v="4"/>
    <n v="324.89999999999998"/>
    <n v="0"/>
    <n v="10"/>
    <s v=""/>
    <m/>
    <m/>
    <m/>
    <s v="FLN"/>
    <m/>
  </r>
  <r>
    <s v="Exp4"/>
    <n v="401018"/>
    <n v="1018"/>
    <x v="2"/>
    <x v="7"/>
    <x v="11"/>
    <d v="2014-11-04T00:00:00"/>
    <s v="Full_8h"/>
    <m/>
    <m/>
    <n v="4"/>
    <m/>
    <x v="12"/>
    <m/>
    <m/>
    <m/>
    <m/>
    <m/>
    <m/>
    <m/>
    <s v="B2"/>
    <n v="4"/>
    <n v="324.89999999999998"/>
    <n v="0"/>
    <n v="9"/>
    <s v=""/>
    <m/>
    <m/>
    <m/>
    <s v="FLN"/>
    <m/>
  </r>
  <r>
    <s v="Exp4"/>
    <n v="401022"/>
    <n v="1022"/>
    <x v="2"/>
    <x v="7"/>
    <x v="11"/>
    <d v="2014-11-04T00:00:00"/>
    <s v="Full_8h"/>
    <m/>
    <n v="1022"/>
    <n v="1"/>
    <m/>
    <x v="12"/>
    <m/>
    <m/>
    <m/>
    <m/>
    <m/>
    <m/>
    <m/>
    <s v="B1"/>
    <n v="4"/>
    <n v="324.89999999999998"/>
    <n v="0"/>
    <n v="9"/>
    <s v=""/>
    <m/>
    <m/>
    <m/>
    <s v="FLN"/>
    <m/>
  </r>
  <r>
    <s v="Exp4"/>
    <n v="401022"/>
    <n v="1022"/>
    <x v="2"/>
    <x v="7"/>
    <x v="11"/>
    <d v="2014-11-04T00:00:00"/>
    <s v="Full_8h"/>
    <m/>
    <m/>
    <n v="2"/>
    <m/>
    <x v="12"/>
    <m/>
    <m/>
    <m/>
    <m/>
    <m/>
    <m/>
    <m/>
    <s v="B1"/>
    <n v="4"/>
    <n v="324.89999999999998"/>
    <n v="0"/>
    <n v="9"/>
    <s v=""/>
    <m/>
    <m/>
    <m/>
    <s v="FLN"/>
    <m/>
  </r>
  <r>
    <s v="Exp4"/>
    <n v="401022"/>
    <n v="1022"/>
    <x v="2"/>
    <x v="7"/>
    <x v="11"/>
    <d v="2014-11-04T00:00:00"/>
    <s v="Full_8h"/>
    <m/>
    <m/>
    <n v="3"/>
    <m/>
    <x v="12"/>
    <m/>
    <m/>
    <m/>
    <m/>
    <m/>
    <m/>
    <m/>
    <s v="B1"/>
    <n v="4"/>
    <n v="324.89999999999998"/>
    <n v="0"/>
    <n v="9"/>
    <s v=""/>
    <m/>
    <m/>
    <m/>
    <s v="FLN"/>
    <m/>
  </r>
  <r>
    <s v="Exp4"/>
    <n v="401022"/>
    <n v="1022"/>
    <x v="2"/>
    <x v="7"/>
    <x v="11"/>
    <d v="2014-11-04T00:00:00"/>
    <s v="Full_8h"/>
    <m/>
    <m/>
    <n v="4"/>
    <m/>
    <x v="6"/>
    <m/>
    <m/>
    <m/>
    <m/>
    <m/>
    <m/>
    <m/>
    <s v="B2"/>
    <n v="4"/>
    <n v="324.89999999999998"/>
    <n v="0"/>
    <n v="10"/>
    <s v=""/>
    <m/>
    <m/>
    <m/>
    <s v="FLN"/>
    <m/>
  </r>
  <r>
    <s v="Exp4"/>
    <n v="401003"/>
    <n v="1003"/>
    <x v="2"/>
    <x v="7"/>
    <x v="11"/>
    <d v="2014-12-01T00:00:00"/>
    <s v="Full_8h"/>
    <m/>
    <n v="1003"/>
    <n v="1"/>
    <m/>
    <x v="6"/>
    <m/>
    <n v="480"/>
    <m/>
    <m/>
    <m/>
    <n v="21"/>
    <m/>
    <m/>
    <n v="5"/>
    <n v="324.89999999999998"/>
    <n v="0"/>
    <n v="10"/>
    <n v="31"/>
    <m/>
    <m/>
    <m/>
    <s v="FLN"/>
    <m/>
  </r>
  <r>
    <s v="Exp4"/>
    <n v="401003"/>
    <n v="1003"/>
    <x v="2"/>
    <x v="7"/>
    <x v="11"/>
    <d v="2014-12-01T00:00:00"/>
    <s v="Full_8h"/>
    <m/>
    <m/>
    <n v="2"/>
    <m/>
    <x v="12"/>
    <m/>
    <n v="435"/>
    <m/>
    <m/>
    <m/>
    <n v="20"/>
    <m/>
    <m/>
    <n v="4"/>
    <n v="324.89999999999998"/>
    <n v="0"/>
    <n v="9"/>
    <n v="29"/>
    <m/>
    <m/>
    <m/>
    <s v="FLN"/>
    <m/>
  </r>
  <r>
    <s v="Exp4"/>
    <n v="401003"/>
    <n v="1003"/>
    <x v="2"/>
    <x v="7"/>
    <x v="11"/>
    <d v="2014-12-01T00:00:00"/>
    <s v="Full_8h"/>
    <m/>
    <m/>
    <n v="3"/>
    <m/>
    <x v="12"/>
    <m/>
    <n v="420"/>
    <m/>
    <m/>
    <m/>
    <n v="20"/>
    <m/>
    <m/>
    <n v="5"/>
    <n v="324.89999999999998"/>
    <n v="0"/>
    <n v="9"/>
    <n v="29"/>
    <m/>
    <m/>
    <m/>
    <s v="FLN"/>
    <m/>
  </r>
  <r>
    <s v="Exp4"/>
    <n v="401003"/>
    <n v="1003"/>
    <x v="2"/>
    <x v="7"/>
    <x v="11"/>
    <d v="2014-12-01T00:00:00"/>
    <s v="Full_8h"/>
    <m/>
    <m/>
    <n v="4"/>
    <m/>
    <x v="12"/>
    <m/>
    <n v="440"/>
    <m/>
    <m/>
    <m/>
    <n v="19"/>
    <m/>
    <m/>
    <n v="4"/>
    <n v="324.89999999999998"/>
    <n v="0"/>
    <n v="9"/>
    <n v="28"/>
    <m/>
    <m/>
    <m/>
    <s v="FLN"/>
    <m/>
  </r>
  <r>
    <s v="Exp4"/>
    <n v="401004"/>
    <n v="1004"/>
    <x v="2"/>
    <x v="7"/>
    <x v="11"/>
    <d v="2014-12-01T00:00:00"/>
    <s v="Full_8h"/>
    <m/>
    <n v="1004"/>
    <n v="1"/>
    <m/>
    <x v="12"/>
    <m/>
    <n v="370"/>
    <m/>
    <m/>
    <m/>
    <n v="17"/>
    <m/>
    <m/>
    <n v="4"/>
    <n v="324.89999999999998"/>
    <n v="0"/>
    <n v="9"/>
    <n v="26"/>
    <m/>
    <m/>
    <m/>
    <s v="FLN"/>
    <m/>
  </r>
  <r>
    <s v="Exp4"/>
    <n v="401004"/>
    <n v="1004"/>
    <x v="2"/>
    <x v="7"/>
    <x v="11"/>
    <d v="2014-12-01T00:00:00"/>
    <s v="Full_8h"/>
    <m/>
    <m/>
    <n v="2"/>
    <m/>
    <x v="12"/>
    <m/>
    <n v="360"/>
    <m/>
    <m/>
    <m/>
    <n v="18"/>
    <m/>
    <m/>
    <n v="4"/>
    <n v="324.89999999999998"/>
    <n v="0"/>
    <n v="9"/>
    <n v="27"/>
    <m/>
    <m/>
    <m/>
    <s v="FLN"/>
    <m/>
  </r>
  <r>
    <s v="Exp4"/>
    <n v="401004"/>
    <n v="1004"/>
    <x v="2"/>
    <x v="7"/>
    <x v="11"/>
    <d v="2014-12-01T00:00:00"/>
    <s v="Full_8h"/>
    <m/>
    <m/>
    <n v="3"/>
    <m/>
    <x v="12"/>
    <m/>
    <n v="397"/>
    <m/>
    <m/>
    <m/>
    <n v="18"/>
    <m/>
    <m/>
    <n v="4"/>
    <n v="324.89999999999998"/>
    <n v="0"/>
    <n v="9"/>
    <n v="27"/>
    <m/>
    <m/>
    <m/>
    <s v="FLN"/>
    <m/>
  </r>
  <r>
    <s v="Exp4"/>
    <n v="401004"/>
    <n v="1004"/>
    <x v="2"/>
    <x v="7"/>
    <x v="11"/>
    <d v="2014-12-01T00:00:00"/>
    <s v="Full_8h"/>
    <m/>
    <m/>
    <n v="4"/>
    <m/>
    <x v="6"/>
    <m/>
    <n v="435"/>
    <m/>
    <m/>
    <m/>
    <n v="19"/>
    <m/>
    <m/>
    <n v="4"/>
    <n v="324.89999999999998"/>
    <n v="0"/>
    <n v="10"/>
    <n v="29"/>
    <m/>
    <m/>
    <m/>
    <s v="FLN"/>
    <m/>
  </r>
  <r>
    <s v="Exp4"/>
    <n v="401008"/>
    <n v="1008"/>
    <x v="2"/>
    <x v="7"/>
    <x v="11"/>
    <d v="2014-12-01T00:00:00"/>
    <s v="Full_8h"/>
    <m/>
    <n v="1008"/>
    <n v="1"/>
    <m/>
    <x v="12"/>
    <m/>
    <n v="440"/>
    <m/>
    <m/>
    <m/>
    <n v="21"/>
    <m/>
    <m/>
    <n v="4"/>
    <n v="324.89999999999998"/>
    <n v="0"/>
    <n v="9"/>
    <n v="30"/>
    <m/>
    <m/>
    <m/>
    <s v="FLN"/>
    <m/>
  </r>
  <r>
    <s v="Exp4"/>
    <n v="401008"/>
    <n v="1008"/>
    <x v="2"/>
    <x v="7"/>
    <x v="11"/>
    <d v="2014-12-01T00:00:00"/>
    <s v="Full_8h"/>
    <m/>
    <m/>
    <n v="2"/>
    <m/>
    <x v="12"/>
    <m/>
    <n v="405"/>
    <m/>
    <m/>
    <m/>
    <n v="20"/>
    <m/>
    <m/>
    <n v="4"/>
    <n v="324.89999999999998"/>
    <n v="0"/>
    <n v="9"/>
    <n v="29"/>
    <m/>
    <m/>
    <m/>
    <s v="FLN"/>
    <m/>
  </r>
  <r>
    <s v="Exp4"/>
    <n v="401008"/>
    <n v="1008"/>
    <x v="2"/>
    <x v="7"/>
    <x v="11"/>
    <d v="2014-12-01T00:00:00"/>
    <s v="Full_8h"/>
    <m/>
    <m/>
    <n v="3"/>
    <m/>
    <x v="12"/>
    <m/>
    <n v="400"/>
    <m/>
    <m/>
    <m/>
    <n v="19"/>
    <m/>
    <m/>
    <n v="4"/>
    <n v="324.89999999999998"/>
    <n v="0"/>
    <n v="9"/>
    <n v="28"/>
    <m/>
    <m/>
    <m/>
    <s v="FLN"/>
    <m/>
  </r>
  <r>
    <s v="Exp4"/>
    <n v="401008"/>
    <n v="1008"/>
    <x v="2"/>
    <x v="7"/>
    <x v="11"/>
    <d v="2014-12-01T00:00:00"/>
    <s v="Full_8h"/>
    <m/>
    <m/>
    <n v="4"/>
    <m/>
    <x v="11"/>
    <m/>
    <n v="435"/>
    <m/>
    <m/>
    <m/>
    <n v="21"/>
    <m/>
    <m/>
    <n v="4"/>
    <n v="324.89999999999998"/>
    <n v="0"/>
    <n v="8"/>
    <n v="29"/>
    <m/>
    <m/>
    <m/>
    <s v="FLN"/>
    <m/>
  </r>
  <r>
    <s v="Exp4"/>
    <n v="401009"/>
    <n v="1009"/>
    <x v="2"/>
    <x v="7"/>
    <x v="11"/>
    <d v="2014-12-01T00:00:00"/>
    <s v="Full_8h"/>
    <m/>
    <n v="1009"/>
    <n v="1"/>
    <m/>
    <x v="12"/>
    <m/>
    <n v="405"/>
    <m/>
    <m/>
    <m/>
    <n v="18"/>
    <m/>
    <m/>
    <n v="4"/>
    <n v="324.89999999999998"/>
    <n v="0"/>
    <n v="9"/>
    <n v="27"/>
    <m/>
    <m/>
    <m/>
    <s v="FLN"/>
    <m/>
  </r>
  <r>
    <s v="Exp4"/>
    <n v="401009"/>
    <n v="1009"/>
    <x v="2"/>
    <x v="7"/>
    <x v="11"/>
    <d v="2014-12-01T00:00:00"/>
    <s v="Full_8h"/>
    <m/>
    <m/>
    <n v="2"/>
    <m/>
    <x v="12"/>
    <m/>
    <n v="400"/>
    <m/>
    <m/>
    <m/>
    <n v="18"/>
    <m/>
    <m/>
    <n v="4"/>
    <n v="324.89999999999998"/>
    <n v="0"/>
    <n v="9"/>
    <n v="27"/>
    <m/>
    <m/>
    <m/>
    <s v="FLN"/>
    <m/>
  </r>
  <r>
    <s v="Exp4"/>
    <n v="401009"/>
    <n v="1009"/>
    <x v="2"/>
    <x v="7"/>
    <x v="11"/>
    <d v="2014-12-01T00:00:00"/>
    <s v="Full_8h"/>
    <m/>
    <m/>
    <n v="3"/>
    <m/>
    <x v="12"/>
    <m/>
    <n v="395"/>
    <m/>
    <m/>
    <m/>
    <n v="17"/>
    <m/>
    <m/>
    <n v="4"/>
    <n v="324.89999999999998"/>
    <n v="0"/>
    <n v="9"/>
    <n v="26"/>
    <m/>
    <m/>
    <m/>
    <s v="FLN"/>
    <m/>
  </r>
  <r>
    <s v="Exp4"/>
    <n v="401009"/>
    <n v="1009"/>
    <x v="2"/>
    <x v="7"/>
    <x v="11"/>
    <d v="2014-12-01T00:00:00"/>
    <s v="Full_8h"/>
    <m/>
    <m/>
    <n v="4"/>
    <m/>
    <x v="12"/>
    <m/>
    <n v="435"/>
    <m/>
    <m/>
    <m/>
    <n v="18"/>
    <m/>
    <m/>
    <n v="4"/>
    <n v="324.89999999999998"/>
    <n v="0"/>
    <n v="9"/>
    <n v="27"/>
    <m/>
    <m/>
    <m/>
    <s v="FLN"/>
    <m/>
  </r>
  <r>
    <s v="Exp4"/>
    <n v="401010"/>
    <n v="1010"/>
    <x v="2"/>
    <x v="7"/>
    <x v="11"/>
    <d v="2014-12-01T00:00:00"/>
    <s v="Full_8h"/>
    <m/>
    <n v="1010"/>
    <n v="1"/>
    <m/>
    <x v="11"/>
    <m/>
    <n v="440"/>
    <m/>
    <m/>
    <m/>
    <n v="19"/>
    <m/>
    <m/>
    <n v="4"/>
    <n v="324.89999999999998"/>
    <n v="0"/>
    <n v="8"/>
    <n v="27"/>
    <m/>
    <m/>
    <m/>
    <s v="FLN"/>
    <m/>
  </r>
  <r>
    <s v="Exp4"/>
    <n v="401010"/>
    <n v="1010"/>
    <x v="2"/>
    <x v="7"/>
    <x v="11"/>
    <d v="2014-12-01T00:00:00"/>
    <s v="Full_8h"/>
    <m/>
    <m/>
    <n v="2"/>
    <m/>
    <x v="12"/>
    <m/>
    <n v="448"/>
    <m/>
    <m/>
    <m/>
    <n v="20"/>
    <m/>
    <m/>
    <n v="4"/>
    <n v="324.89999999999998"/>
    <n v="0"/>
    <n v="9"/>
    <n v="29"/>
    <m/>
    <m/>
    <m/>
    <s v="FLN"/>
    <m/>
  </r>
  <r>
    <s v="Exp4"/>
    <n v="401010"/>
    <n v="1010"/>
    <x v="2"/>
    <x v="7"/>
    <x v="11"/>
    <d v="2014-12-01T00:00:00"/>
    <s v="Full_8h"/>
    <m/>
    <m/>
    <n v="3"/>
    <m/>
    <x v="12"/>
    <m/>
    <n v="378"/>
    <m/>
    <m/>
    <m/>
    <n v="19"/>
    <m/>
    <m/>
    <n v="4"/>
    <n v="324.89999999999998"/>
    <n v="0"/>
    <n v="9"/>
    <n v="28"/>
    <m/>
    <m/>
    <m/>
    <s v="FLN"/>
    <m/>
  </r>
  <r>
    <s v="Exp4"/>
    <n v="401010"/>
    <n v="1010"/>
    <x v="2"/>
    <x v="7"/>
    <x v="11"/>
    <d v="2014-12-01T00:00:00"/>
    <s v="Full_8h"/>
    <m/>
    <m/>
    <n v="4"/>
    <m/>
    <x v="12"/>
    <m/>
    <n v="465"/>
    <m/>
    <m/>
    <m/>
    <n v="19"/>
    <m/>
    <m/>
    <n v="4"/>
    <n v="324.89999999999998"/>
    <n v="0"/>
    <n v="9"/>
    <n v="28"/>
    <m/>
    <m/>
    <m/>
    <s v="FLN"/>
    <m/>
  </r>
  <r>
    <s v="Exp4"/>
    <n v="401020"/>
    <n v="1020"/>
    <x v="2"/>
    <x v="7"/>
    <x v="11"/>
    <d v="2014-12-01T00:00:00"/>
    <s v="Full_8h"/>
    <m/>
    <n v="1020"/>
    <n v="1"/>
    <m/>
    <x v="12"/>
    <m/>
    <n v="400"/>
    <m/>
    <m/>
    <m/>
    <n v="19"/>
    <m/>
    <m/>
    <n v="4"/>
    <n v="324.89999999999998"/>
    <n v="0"/>
    <n v="9"/>
    <n v="28"/>
    <m/>
    <m/>
    <m/>
    <s v="FLN"/>
    <m/>
  </r>
  <r>
    <s v="Exp4"/>
    <n v="401020"/>
    <n v="1020"/>
    <x v="2"/>
    <x v="7"/>
    <x v="11"/>
    <d v="2014-12-01T00:00:00"/>
    <s v="Full_8h"/>
    <m/>
    <m/>
    <n v="2"/>
    <m/>
    <x v="6"/>
    <m/>
    <n v="430"/>
    <m/>
    <m/>
    <m/>
    <n v="20"/>
    <m/>
    <m/>
    <n v="4"/>
    <n v="324.89999999999998"/>
    <n v="0"/>
    <n v="10"/>
    <n v="30"/>
    <m/>
    <m/>
    <m/>
    <s v="FLN"/>
    <m/>
  </r>
  <r>
    <s v="Exp4"/>
    <n v="401020"/>
    <n v="1020"/>
    <x v="2"/>
    <x v="7"/>
    <x v="11"/>
    <d v="2014-12-01T00:00:00"/>
    <s v="Full_8h"/>
    <m/>
    <m/>
    <n v="3"/>
    <m/>
    <x v="12"/>
    <m/>
    <n v="395"/>
    <m/>
    <m/>
    <m/>
    <n v="19"/>
    <m/>
    <m/>
    <n v="4"/>
    <n v="324.89999999999998"/>
    <n v="0"/>
    <n v="9"/>
    <n v="28"/>
    <m/>
    <m/>
    <m/>
    <s v="FLN"/>
    <m/>
  </r>
  <r>
    <s v="Exp4"/>
    <n v="401020"/>
    <n v="1020"/>
    <x v="2"/>
    <x v="7"/>
    <x v="11"/>
    <d v="2014-12-01T00:00:00"/>
    <s v="Full_8h"/>
    <m/>
    <m/>
    <n v="4"/>
    <m/>
    <x v="11"/>
    <m/>
    <n v="440"/>
    <m/>
    <m/>
    <m/>
    <n v="19"/>
    <m/>
    <m/>
    <n v="4"/>
    <n v="324.89999999999998"/>
    <n v="0"/>
    <n v="8"/>
    <n v="27"/>
    <m/>
    <m/>
    <m/>
    <s v="FLN"/>
    <m/>
  </r>
  <r>
    <s v="Exp4"/>
    <n v="401076"/>
    <n v="1076"/>
    <x v="2"/>
    <x v="7"/>
    <x v="7"/>
    <d v="2014-09-23T00:00:00"/>
    <s v="Full_8h"/>
    <m/>
    <n v="1076"/>
    <n v="1"/>
    <n v="0"/>
    <x v="17"/>
    <n v="3"/>
    <n v="35"/>
    <m/>
    <n v="37"/>
    <n v="4"/>
    <n v="3"/>
    <m/>
    <s v="V"/>
    <m/>
    <n v="212.25"/>
    <n v="0.17432273262661954"/>
    <n v="2.1743227326266195"/>
    <n v="9"/>
    <m/>
    <m/>
    <m/>
    <s v=""/>
    <m/>
  </r>
  <r>
    <s v="Exp4"/>
    <n v="401076"/>
    <n v="1076"/>
    <x v="2"/>
    <x v="7"/>
    <x v="7"/>
    <d v="2014-09-23T00:00:00"/>
    <s v="Full_8h"/>
    <m/>
    <m/>
    <n v="2"/>
    <n v="0"/>
    <x v="17"/>
    <n v="3"/>
    <n v="30"/>
    <n v="108"/>
    <n v="34"/>
    <n v="3"/>
    <n v="3"/>
    <m/>
    <s v="V"/>
    <m/>
    <n v="212.25"/>
    <n v="0.16018845700824499"/>
    <n v="2.1601884570082448"/>
    <n v="8"/>
    <m/>
    <m/>
    <m/>
    <s v=""/>
    <m/>
  </r>
  <r>
    <s v="Exp4"/>
    <n v="401076"/>
    <n v="1076"/>
    <x v="2"/>
    <x v="7"/>
    <x v="7"/>
    <d v="2014-09-23T00:00:00"/>
    <s v="Full_8h"/>
    <m/>
    <m/>
    <n v="3"/>
    <n v="0"/>
    <x v="17"/>
    <n v="3"/>
    <n v="35"/>
    <n v="107"/>
    <n v="21"/>
    <n v="3"/>
    <n v="3"/>
    <m/>
    <s v="V"/>
    <m/>
    <n v="212.25"/>
    <n v="9.8939929328621903E-2"/>
    <n v="2.0989399293286217"/>
    <n v="8"/>
    <m/>
    <m/>
    <m/>
    <s v=""/>
    <m/>
  </r>
  <r>
    <s v="Exp4"/>
    <n v="401076"/>
    <n v="1076"/>
    <x v="2"/>
    <x v="7"/>
    <x v="7"/>
    <d v="2014-09-23T00:00:00"/>
    <s v="Full_8h"/>
    <m/>
    <m/>
    <n v="4"/>
    <n v="0"/>
    <x v="21"/>
    <n v="3"/>
    <n v="34"/>
    <n v="103"/>
    <n v="29"/>
    <n v="3"/>
    <n v="3"/>
    <m/>
    <s v="V"/>
    <m/>
    <n v="114.14285714285714"/>
    <n v="0.25406758448060074"/>
    <n v="1.2540675844806008"/>
    <n v="7"/>
    <m/>
    <m/>
    <m/>
    <s v=""/>
    <m/>
  </r>
  <r>
    <s v="Exp4"/>
    <n v="401081"/>
    <n v="1081"/>
    <x v="2"/>
    <x v="7"/>
    <x v="7"/>
    <d v="2014-09-23T00:00:00"/>
    <s v="Full_8h"/>
    <m/>
    <n v="1081"/>
    <n v="1"/>
    <n v="0"/>
    <x v="17"/>
    <n v="3"/>
    <n v="38"/>
    <m/>
    <n v="41"/>
    <n v="3"/>
    <n v="4"/>
    <m/>
    <s v="V"/>
    <m/>
    <n v="212.25"/>
    <n v="0.19316843345111898"/>
    <n v="2.193168433451119"/>
    <n v="9"/>
    <m/>
    <m/>
    <m/>
    <s v=""/>
    <m/>
  </r>
  <r>
    <s v="Exp4"/>
    <n v="401081"/>
    <n v="1081"/>
    <x v="2"/>
    <x v="7"/>
    <x v="7"/>
    <d v="2014-09-23T00:00:00"/>
    <s v="Full_8h"/>
    <m/>
    <m/>
    <n v="2"/>
    <n v="0"/>
    <x v="17"/>
    <n v="3"/>
    <n v="36"/>
    <n v="121"/>
    <n v="38"/>
    <n v="3"/>
    <n v="4"/>
    <m/>
    <s v="V"/>
    <m/>
    <n v="212.25"/>
    <n v="0.1790341578327444"/>
    <n v="2.1790341578327443"/>
    <n v="9"/>
    <m/>
    <m/>
    <m/>
    <s v=""/>
    <m/>
  </r>
  <r>
    <s v="Exp4"/>
    <n v="401081"/>
    <n v="1081"/>
    <x v="2"/>
    <x v="7"/>
    <x v="7"/>
    <d v="2014-09-23T00:00:00"/>
    <s v="Full_8h"/>
    <m/>
    <m/>
    <n v="3"/>
    <n v="0"/>
    <x v="17"/>
    <n v="3"/>
    <n v="35"/>
    <n v="104"/>
    <n v="17"/>
    <n v="3"/>
    <n v="2"/>
    <m/>
    <s v="V"/>
    <m/>
    <n v="212.25"/>
    <n v="8.0094228504122497E-2"/>
    <n v="2.0800942285041226"/>
    <n v="7"/>
    <m/>
    <m/>
    <m/>
    <s v=""/>
    <m/>
  </r>
  <r>
    <s v="Exp4"/>
    <n v="401081"/>
    <n v="1081"/>
    <x v="2"/>
    <x v="7"/>
    <x v="7"/>
    <d v="2014-09-23T00:00:00"/>
    <s v="Full_8h"/>
    <m/>
    <m/>
    <n v="4"/>
    <n v="0"/>
    <x v="17"/>
    <n v="3"/>
    <n v="32"/>
    <n v="96"/>
    <n v="28"/>
    <n v="3"/>
    <n v="3"/>
    <m/>
    <s v="V"/>
    <m/>
    <n v="212.25"/>
    <n v="0.13191990577149587"/>
    <n v="2.1319199057714959"/>
    <n v="8"/>
    <m/>
    <m/>
    <m/>
    <s v=""/>
    <m/>
  </r>
  <r>
    <s v="Exp4"/>
    <n v="401092"/>
    <n v="1092"/>
    <x v="2"/>
    <x v="7"/>
    <x v="7"/>
    <d v="2014-09-23T00:00:00"/>
    <s v="Full_8h"/>
    <m/>
    <n v="1092"/>
    <n v="1"/>
    <n v="0"/>
    <x v="21"/>
    <n v="2"/>
    <m/>
    <m/>
    <n v="100"/>
    <n v="3"/>
    <n v="3"/>
    <m/>
    <s v="V"/>
    <m/>
    <n v="114.14285714285714"/>
    <n v="0.87609511889862335"/>
    <n v="1.8760951188986232"/>
    <n v="7"/>
    <m/>
    <m/>
    <m/>
    <s v=""/>
    <m/>
  </r>
  <r>
    <s v="Exp4"/>
    <n v="401092"/>
    <n v="1092"/>
    <x v="2"/>
    <x v="7"/>
    <x v="7"/>
    <d v="2014-09-23T00:00:00"/>
    <s v="Full_8h"/>
    <m/>
    <m/>
    <n v="2"/>
    <n v="0"/>
    <x v="17"/>
    <n v="3"/>
    <n v="35"/>
    <n v="111"/>
    <n v="36"/>
    <n v="4"/>
    <n v="3"/>
    <m/>
    <s v="V"/>
    <m/>
    <n v="212.25"/>
    <n v="0.16961130742049471"/>
    <n v="2.1696113074204946"/>
    <n v="9"/>
    <m/>
    <m/>
    <m/>
    <s v=""/>
    <m/>
  </r>
  <r>
    <s v="Exp4"/>
    <n v="401092"/>
    <n v="1092"/>
    <x v="2"/>
    <x v="7"/>
    <x v="7"/>
    <d v="2014-09-23T00:00:00"/>
    <s v="Full_8h"/>
    <m/>
    <m/>
    <n v="3"/>
    <n v="0"/>
    <x v="17"/>
    <n v="3"/>
    <n v="35"/>
    <n v="95"/>
    <n v="28"/>
    <n v="3"/>
    <n v="2"/>
    <m/>
    <s v="V"/>
    <m/>
    <n v="212.25"/>
    <n v="0.13191990577149587"/>
    <n v="2.1319199057714959"/>
    <n v="7"/>
    <m/>
    <m/>
    <m/>
    <s v=""/>
    <m/>
  </r>
  <r>
    <s v="Exp4"/>
    <n v="401092"/>
    <n v="1092"/>
    <x v="2"/>
    <x v="7"/>
    <x v="7"/>
    <d v="2014-09-23T00:00:00"/>
    <s v="Full_8h"/>
    <m/>
    <m/>
    <n v="4"/>
    <n v="0"/>
    <x v="21"/>
    <n v="2"/>
    <n v="28"/>
    <n v="44"/>
    <n v="98"/>
    <n v="3"/>
    <n v="2"/>
    <m/>
    <s v="V"/>
    <m/>
    <n v="114.14285714285714"/>
    <n v="0.85857321652065088"/>
    <n v="1.858573216520651"/>
    <n v="6"/>
    <m/>
    <m/>
    <m/>
    <s v=""/>
    <m/>
  </r>
  <r>
    <s v="Exp4"/>
    <n v="401082"/>
    <n v="1082"/>
    <x v="2"/>
    <x v="7"/>
    <x v="7"/>
    <d v="2014-09-30T00:00:00"/>
    <s v="Full_8h"/>
    <m/>
    <n v="1082"/>
    <n v="1"/>
    <n v="1"/>
    <x v="18"/>
    <n v="4"/>
    <n v="40"/>
    <m/>
    <n v="115"/>
    <n v="4"/>
    <n v="5"/>
    <m/>
    <s v="V"/>
    <m/>
    <n v="237.9"/>
    <n v="0.48339638503572929"/>
    <n v="3.4833963850357295"/>
    <n v="12"/>
    <m/>
    <m/>
    <m/>
    <s v=""/>
    <m/>
  </r>
  <r>
    <s v="Exp4"/>
    <n v="401082"/>
    <n v="1082"/>
    <x v="2"/>
    <x v="7"/>
    <x v="7"/>
    <d v="2014-09-30T00:00:00"/>
    <s v="Full_8h"/>
    <m/>
    <m/>
    <n v="2"/>
    <n v="2"/>
    <x v="18"/>
    <n v="4"/>
    <n v="41"/>
    <n v="184"/>
    <n v="96"/>
    <n v="4"/>
    <n v="4"/>
    <m/>
    <s v="V"/>
    <m/>
    <n v="237.9"/>
    <n v="0.40353089533417402"/>
    <n v="3.4035308953341739"/>
    <n v="11"/>
    <m/>
    <m/>
    <m/>
    <s v=""/>
    <m/>
  </r>
  <r>
    <s v="Exp4"/>
    <n v="401082"/>
    <n v="1082"/>
    <x v="2"/>
    <x v="7"/>
    <x v="7"/>
    <d v="2014-09-30T00:00:00"/>
    <s v="Full_8h"/>
    <m/>
    <m/>
    <n v="3"/>
    <n v="2"/>
    <x v="18"/>
    <n v="4"/>
    <n v="43"/>
    <n v="184"/>
    <n v="106"/>
    <n v="4"/>
    <n v="4"/>
    <m/>
    <s v="V"/>
    <m/>
    <n v="237.9"/>
    <n v="0.44556536359815047"/>
    <n v="3.4455653635981505"/>
    <n v="11"/>
    <m/>
    <m/>
    <m/>
    <s v=""/>
    <m/>
  </r>
  <r>
    <s v="Exp4"/>
    <n v="401082"/>
    <n v="1082"/>
    <x v="2"/>
    <x v="7"/>
    <x v="7"/>
    <d v="2014-09-30T00:00:00"/>
    <s v="Full_8h"/>
    <m/>
    <m/>
    <n v="4"/>
    <n v="0"/>
    <x v="18"/>
    <n v="4"/>
    <n v="44"/>
    <n v="191"/>
    <n v="114"/>
    <n v="4"/>
    <n v="5"/>
    <m/>
    <s v="V"/>
    <m/>
    <n v="237.9"/>
    <n v="0.47919293820933162"/>
    <n v="3.4791929382093318"/>
    <n v="12"/>
    <m/>
    <m/>
    <m/>
    <s v=""/>
    <m/>
  </r>
  <r>
    <s v="Exp4"/>
    <n v="401109"/>
    <n v="1109"/>
    <x v="2"/>
    <x v="7"/>
    <x v="7"/>
    <d v="2014-09-30T00:00:00"/>
    <s v="Full_8h"/>
    <m/>
    <n v="1109"/>
    <n v="1"/>
    <n v="1"/>
    <x v="18"/>
    <n v="4"/>
    <n v="46"/>
    <m/>
    <n v="74"/>
    <n v="4"/>
    <n v="4"/>
    <m/>
    <s v="V"/>
    <m/>
    <n v="237.9"/>
    <n v="0.31105506515342579"/>
    <n v="3.3110550651534258"/>
    <n v="11"/>
    <m/>
    <m/>
    <m/>
    <s v=""/>
    <m/>
  </r>
  <r>
    <s v="Exp4"/>
    <n v="401109"/>
    <n v="1109"/>
    <x v="2"/>
    <x v="7"/>
    <x v="7"/>
    <d v="2014-09-30T00:00:00"/>
    <s v="Full_8h"/>
    <m/>
    <m/>
    <n v="2"/>
    <n v="1"/>
    <x v="18"/>
    <n v="4"/>
    <n v="47"/>
    <n v="205"/>
    <n v="55"/>
    <n v="3"/>
    <n v="4"/>
    <m/>
    <s v="V"/>
    <m/>
    <n v="237.9"/>
    <n v="0.23118957545187052"/>
    <n v="3.2311895754518707"/>
    <n v="10"/>
    <m/>
    <m/>
    <m/>
    <s v=""/>
    <m/>
  </r>
  <r>
    <s v="Exp4"/>
    <n v="401109"/>
    <n v="1109"/>
    <x v="2"/>
    <x v="7"/>
    <x v="7"/>
    <d v="2014-09-30T00:00:00"/>
    <s v="Full_8h"/>
    <m/>
    <m/>
    <n v="3"/>
    <n v="0"/>
    <x v="18"/>
    <n v="4"/>
    <n v="47"/>
    <n v="179"/>
    <n v="83"/>
    <n v="3"/>
    <n v="4"/>
    <m/>
    <s v="V"/>
    <m/>
    <n v="237.9"/>
    <n v="0.34888608659100462"/>
    <n v="3.3488860865910048"/>
    <n v="10"/>
    <m/>
    <m/>
    <m/>
    <s v=""/>
    <m/>
  </r>
  <r>
    <s v="Exp4"/>
    <n v="401109"/>
    <n v="1109"/>
    <x v="2"/>
    <x v="7"/>
    <x v="7"/>
    <d v="2014-09-30T00:00:00"/>
    <s v="Full_8h"/>
    <m/>
    <m/>
    <n v="4"/>
    <n v="2"/>
    <x v="18"/>
    <n v="4"/>
    <n v="49"/>
    <n v="207"/>
    <n v="107"/>
    <n v="4"/>
    <n v="5"/>
    <m/>
    <s v="V"/>
    <m/>
    <n v="237.9"/>
    <n v="0.44976881042454814"/>
    <n v="3.4497688104245481"/>
    <n v="12"/>
    <m/>
    <m/>
    <m/>
    <s v=""/>
    <m/>
  </r>
  <r>
    <s v="Exp4"/>
    <n v="401113"/>
    <n v="1113"/>
    <x v="2"/>
    <x v="7"/>
    <x v="7"/>
    <d v="2014-09-30T00:00:00"/>
    <s v="Full_8h"/>
    <m/>
    <n v="1113"/>
    <n v="1"/>
    <n v="2"/>
    <x v="18"/>
    <n v="4"/>
    <n v="46"/>
    <m/>
    <n v="126"/>
    <n v="5"/>
    <n v="5"/>
    <m/>
    <s v="V"/>
    <m/>
    <n v="237.9"/>
    <n v="0.52963430012610335"/>
    <n v="3.5296343001261032"/>
    <n v="13"/>
    <m/>
    <m/>
    <m/>
    <s v=""/>
    <m/>
  </r>
  <r>
    <s v="Exp4"/>
    <n v="401113"/>
    <n v="1113"/>
    <x v="2"/>
    <x v="7"/>
    <x v="7"/>
    <d v="2014-09-30T00:00:00"/>
    <s v="Full_8h"/>
    <m/>
    <m/>
    <n v="2"/>
    <n v="1"/>
    <x v="18"/>
    <n v="4"/>
    <n v="50"/>
    <n v="186"/>
    <n v="95"/>
    <n v="4"/>
    <n v="5"/>
    <m/>
    <s v="V"/>
    <m/>
    <n v="237.9"/>
    <n v="0.39932744850777635"/>
    <n v="3.3993274485077762"/>
    <n v="12"/>
    <m/>
    <m/>
    <m/>
    <s v=""/>
    <m/>
  </r>
  <r>
    <s v="Exp4"/>
    <n v="401113"/>
    <n v="1113"/>
    <x v="2"/>
    <x v="7"/>
    <x v="7"/>
    <d v="2014-09-30T00:00:00"/>
    <s v="Full_8h"/>
    <m/>
    <m/>
    <n v="3"/>
    <n v="2"/>
    <x v="18"/>
    <n v="4"/>
    <n v="45"/>
    <n v="159"/>
    <n v="141"/>
    <n v="4"/>
    <n v="5"/>
    <m/>
    <s v="V"/>
    <m/>
    <n v="237.9"/>
    <n v="0.59268600252206805"/>
    <n v="3.5926860025220679"/>
    <n v="12"/>
    <m/>
    <m/>
    <m/>
    <s v=""/>
    <m/>
  </r>
  <r>
    <s v="Exp4"/>
    <n v="401113"/>
    <n v="1113"/>
    <x v="2"/>
    <x v="7"/>
    <x v="7"/>
    <d v="2014-09-30T00:00:00"/>
    <s v="Full_8h"/>
    <m/>
    <m/>
    <n v="4"/>
    <n v="1"/>
    <x v="18"/>
    <n v="4"/>
    <n v="57"/>
    <n v="192"/>
    <n v="67"/>
    <n v="4"/>
    <n v="4"/>
    <m/>
    <s v="V"/>
    <m/>
    <n v="237.9"/>
    <n v="0.28163093736864225"/>
    <n v="3.2816309373686421"/>
    <n v="11"/>
    <m/>
    <m/>
    <m/>
    <s v=""/>
    <m/>
  </r>
  <r>
    <s v="Exp4"/>
    <n v="401093"/>
    <n v="1093"/>
    <x v="2"/>
    <x v="7"/>
    <x v="7"/>
    <d v="2014-10-07T00:00:00"/>
    <s v="Full_8h"/>
    <m/>
    <n v="1093"/>
    <n v="1"/>
    <n v="2"/>
    <x v="20"/>
    <n v="5"/>
    <n v="52"/>
    <m/>
    <n v="166"/>
    <n v="5"/>
    <n v="7"/>
    <m/>
    <s v="V"/>
    <m/>
    <n v="261"/>
    <n v="0.63601532567049812"/>
    <n v="4.6360153256704981"/>
    <n v="16"/>
    <m/>
    <m/>
    <m/>
    <s v=""/>
    <m/>
  </r>
  <r>
    <s v="Exp4"/>
    <n v="401093"/>
    <n v="1093"/>
    <x v="2"/>
    <x v="7"/>
    <x v="7"/>
    <d v="2014-10-07T00:00:00"/>
    <s v="Full_8h"/>
    <m/>
    <m/>
    <n v="2"/>
    <n v="2"/>
    <x v="20"/>
    <n v="5"/>
    <n v="45"/>
    <n v="180"/>
    <n v="141"/>
    <n v="5"/>
    <n v="7"/>
    <m/>
    <s v="V"/>
    <m/>
    <n v="261"/>
    <n v="0.54022988505747127"/>
    <n v="4.5402298850574709"/>
    <n v="16"/>
    <m/>
    <m/>
    <m/>
    <s v=""/>
    <m/>
  </r>
  <r>
    <s v="Exp4"/>
    <n v="401093"/>
    <n v="1093"/>
    <x v="2"/>
    <x v="7"/>
    <x v="7"/>
    <d v="2014-10-07T00:00:00"/>
    <s v="Full_8h"/>
    <m/>
    <m/>
    <n v="3"/>
    <n v="2"/>
    <x v="20"/>
    <n v="5"/>
    <n v="47"/>
    <n v="184"/>
    <n v="85"/>
    <n v="5"/>
    <n v="6"/>
    <m/>
    <s v="V"/>
    <m/>
    <n v="261"/>
    <n v="0.32567049808429116"/>
    <n v="4.3256704980842908"/>
    <n v="15"/>
    <m/>
    <m/>
    <m/>
    <s v=""/>
    <m/>
  </r>
  <r>
    <s v="Exp4"/>
    <n v="401093"/>
    <n v="1093"/>
    <x v="2"/>
    <x v="7"/>
    <x v="7"/>
    <d v="2014-10-07T00:00:00"/>
    <s v="Full_8h"/>
    <m/>
    <m/>
    <n v="4"/>
    <n v="1"/>
    <x v="20"/>
    <n v="5"/>
    <n v="54"/>
    <n v="225"/>
    <n v="126"/>
    <n v="5"/>
    <n v="7"/>
    <m/>
    <s v="V"/>
    <m/>
    <n v="261"/>
    <n v="0.48275862068965519"/>
    <n v="4.4827586206896548"/>
    <n v="16"/>
    <m/>
    <m/>
    <m/>
    <s v=""/>
    <m/>
  </r>
  <r>
    <s v="Exp4"/>
    <n v="401104"/>
    <n v="1104"/>
    <x v="2"/>
    <x v="7"/>
    <x v="7"/>
    <d v="2014-10-07T00:00:00"/>
    <s v="Full_8h"/>
    <m/>
    <n v="1104"/>
    <n v="1"/>
    <n v="1"/>
    <x v="20"/>
    <n v="5"/>
    <n v="48"/>
    <m/>
    <n v="120"/>
    <n v="4"/>
    <n v="6"/>
    <m/>
    <s v="V"/>
    <m/>
    <n v="261"/>
    <n v="0.45977011494252873"/>
    <n v="4.4597701149425291"/>
    <n v="14"/>
    <m/>
    <m/>
    <m/>
    <s v=""/>
    <m/>
  </r>
  <r>
    <s v="Exp4"/>
    <n v="401104"/>
    <n v="1104"/>
    <x v="2"/>
    <x v="7"/>
    <x v="7"/>
    <d v="2014-10-07T00:00:00"/>
    <s v="Full_8h"/>
    <m/>
    <m/>
    <n v="2"/>
    <n v="2"/>
    <x v="20"/>
    <n v="5"/>
    <n v="48"/>
    <n v="181"/>
    <n v="192"/>
    <n v="4"/>
    <n v="6"/>
    <m/>
    <s v="V"/>
    <m/>
    <n v="261"/>
    <n v="0.73563218390804597"/>
    <n v="4.735632183908046"/>
    <n v="14"/>
    <m/>
    <m/>
    <m/>
    <s v=""/>
    <m/>
  </r>
  <r>
    <s v="Exp4"/>
    <n v="401104"/>
    <n v="1104"/>
    <x v="2"/>
    <x v="7"/>
    <x v="7"/>
    <d v="2014-10-07T00:00:00"/>
    <s v="Full_8h"/>
    <m/>
    <m/>
    <n v="3"/>
    <n v="2"/>
    <x v="20"/>
    <n v="5"/>
    <n v="51"/>
    <n v="195"/>
    <n v="135"/>
    <n v="4"/>
    <n v="7"/>
    <m/>
    <s v="V"/>
    <m/>
    <n v="261"/>
    <n v="0.51724137931034486"/>
    <n v="4.5172413793103452"/>
    <n v="15"/>
    <m/>
    <m/>
    <m/>
    <s v=""/>
    <m/>
  </r>
  <r>
    <s v="Exp4"/>
    <n v="401104"/>
    <n v="1104"/>
    <x v="2"/>
    <x v="7"/>
    <x v="7"/>
    <d v="2014-10-07T00:00:00"/>
    <s v="Full_8h"/>
    <m/>
    <m/>
    <n v="4"/>
    <n v="3"/>
    <x v="20"/>
    <n v="5"/>
    <n v="57"/>
    <n v="211"/>
    <n v="138"/>
    <n v="4"/>
    <n v="9"/>
    <m/>
    <s v="E"/>
    <m/>
    <n v="261"/>
    <n v="0.52873563218390807"/>
    <n v="4.5287356321839081"/>
    <n v="17"/>
    <m/>
    <m/>
    <m/>
    <s v=""/>
    <m/>
  </r>
  <r>
    <s v="Exp4"/>
    <n v="401107"/>
    <n v="1107"/>
    <x v="2"/>
    <x v="7"/>
    <x v="7"/>
    <d v="2014-10-07T00:00:00"/>
    <s v="Full_8h"/>
    <m/>
    <n v="1107"/>
    <n v="1"/>
    <n v="2"/>
    <x v="20"/>
    <n v="5"/>
    <n v="53"/>
    <m/>
    <n v="135"/>
    <n v="5"/>
    <n v="7"/>
    <m/>
    <s v="V"/>
    <m/>
    <n v="261"/>
    <n v="0.51724137931034486"/>
    <n v="4.5172413793103452"/>
    <n v="16"/>
    <m/>
    <m/>
    <m/>
    <s v=""/>
    <m/>
  </r>
  <r>
    <s v="Exp4"/>
    <n v="401107"/>
    <n v="1107"/>
    <x v="2"/>
    <x v="7"/>
    <x v="7"/>
    <d v="2014-10-07T00:00:00"/>
    <s v="Full_8h"/>
    <m/>
    <m/>
    <n v="2"/>
    <n v="4"/>
    <x v="20"/>
    <n v="5"/>
    <n v="50"/>
    <n v="207"/>
    <n v="157"/>
    <n v="5"/>
    <n v="7"/>
    <m/>
    <s v="V"/>
    <m/>
    <n v="261"/>
    <n v="0.6015325670498084"/>
    <n v="4.6015325670498086"/>
    <n v="16"/>
    <m/>
    <m/>
    <m/>
    <s v=""/>
    <m/>
  </r>
  <r>
    <s v="Exp4"/>
    <n v="401107"/>
    <n v="1107"/>
    <x v="2"/>
    <x v="7"/>
    <x v="7"/>
    <d v="2014-10-07T00:00:00"/>
    <s v="Full_8h"/>
    <m/>
    <m/>
    <n v="3"/>
    <n v="3"/>
    <x v="20"/>
    <n v="5"/>
    <n v="53"/>
    <n v="194"/>
    <n v="150"/>
    <n v="5"/>
    <n v="7"/>
    <m/>
    <s v="V"/>
    <m/>
    <n v="261"/>
    <n v="0.57471264367816088"/>
    <n v="4.5747126436781613"/>
    <n v="16"/>
    <m/>
    <m/>
    <m/>
    <s v=""/>
    <m/>
  </r>
  <r>
    <s v="Exp4"/>
    <n v="401107"/>
    <n v="1107"/>
    <x v="2"/>
    <x v="7"/>
    <x v="7"/>
    <d v="2014-10-07T00:00:00"/>
    <s v="Full_8h"/>
    <m/>
    <m/>
    <n v="4"/>
    <n v="2"/>
    <x v="20"/>
    <n v="5"/>
    <n v="49"/>
    <n v="187"/>
    <n v="135"/>
    <n v="5"/>
    <n v="8"/>
    <m/>
    <s v="V"/>
    <m/>
    <n v="261"/>
    <n v="0.51724137931034486"/>
    <n v="4.5172413793103452"/>
    <n v="17"/>
    <m/>
    <m/>
    <m/>
    <s v=""/>
    <m/>
  </r>
  <r>
    <s v="Exp4"/>
    <n v="401078"/>
    <n v="1078"/>
    <x v="2"/>
    <x v="7"/>
    <x v="7"/>
    <d v="2014-10-15T00:00:00"/>
    <s v="Full_8h"/>
    <m/>
    <n v="1078"/>
    <n v="1"/>
    <n v="2"/>
    <x v="19"/>
    <n v="6"/>
    <n v="70"/>
    <m/>
    <n v="156"/>
    <n v="4"/>
    <n v="12"/>
    <m/>
    <s v="DR"/>
    <m/>
    <n v="321"/>
    <n v="0.48598130841121495"/>
    <n v="5.4859813084112146"/>
    <n v="21"/>
    <m/>
    <m/>
    <m/>
    <s v=""/>
    <m/>
  </r>
  <r>
    <s v="Exp4"/>
    <n v="401078"/>
    <n v="1078"/>
    <x v="2"/>
    <x v="7"/>
    <x v="7"/>
    <d v="2014-10-15T00:00:00"/>
    <s v="Full_8h"/>
    <m/>
    <m/>
    <n v="2"/>
    <n v="3"/>
    <x v="19"/>
    <n v="6"/>
    <n v="76"/>
    <n v="248"/>
    <n v="223"/>
    <n v="5"/>
    <n v="11"/>
    <m/>
    <s v="E"/>
    <m/>
    <n v="321"/>
    <n v="0.69470404984423673"/>
    <n v="5.6947040498442369"/>
    <n v="21"/>
    <m/>
    <m/>
    <m/>
    <s v=""/>
    <m/>
  </r>
  <r>
    <s v="Exp4"/>
    <n v="401078"/>
    <n v="1078"/>
    <x v="2"/>
    <x v="7"/>
    <x v="7"/>
    <d v="2014-10-15T00:00:00"/>
    <s v="Full_8h"/>
    <m/>
    <m/>
    <n v="3"/>
    <n v="3"/>
    <x v="19"/>
    <n v="6"/>
    <n v="66"/>
    <n v="249"/>
    <n v="127"/>
    <n v="5"/>
    <n v="10"/>
    <m/>
    <s v="DR"/>
    <m/>
    <n v="321"/>
    <n v="0.39563862928348908"/>
    <n v="5.3956386292834893"/>
    <n v="20"/>
    <m/>
    <m/>
    <m/>
    <s v=""/>
    <m/>
  </r>
  <r>
    <s v="Exp4"/>
    <n v="401078"/>
    <n v="1078"/>
    <x v="2"/>
    <x v="7"/>
    <x v="7"/>
    <d v="2014-10-15T00:00:00"/>
    <s v="Full_8h"/>
    <m/>
    <m/>
    <n v="4"/>
    <n v="3"/>
    <x v="19"/>
    <n v="6"/>
    <n v="73"/>
    <n v="236"/>
    <n v="185"/>
    <n v="5"/>
    <n v="12"/>
    <m/>
    <s v="DR"/>
    <m/>
    <n v="321"/>
    <n v="0.57632398753894076"/>
    <n v="5.5763239875389408"/>
    <n v="22"/>
    <m/>
    <m/>
    <m/>
    <s v=""/>
    <m/>
  </r>
  <r>
    <s v="Exp4"/>
    <n v="401110"/>
    <n v="1110"/>
    <x v="2"/>
    <x v="7"/>
    <x v="7"/>
    <d v="2014-10-15T00:00:00"/>
    <s v="Full_8h"/>
    <m/>
    <n v="1110"/>
    <n v="1"/>
    <n v="2"/>
    <x v="19"/>
    <n v="6"/>
    <n v="54"/>
    <m/>
    <n v="125"/>
    <n v="4"/>
    <n v="10"/>
    <m/>
    <s v="E"/>
    <m/>
    <n v="321"/>
    <n v="0.38940809968847351"/>
    <n v="5.3894080996884739"/>
    <n v="19"/>
    <m/>
    <m/>
    <m/>
    <s v=""/>
    <m/>
  </r>
  <r>
    <s v="Exp4"/>
    <n v="401110"/>
    <n v="1110"/>
    <x v="2"/>
    <x v="7"/>
    <x v="7"/>
    <d v="2014-10-15T00:00:00"/>
    <s v="Full_8h"/>
    <m/>
    <m/>
    <n v="2"/>
    <n v="2"/>
    <x v="19"/>
    <n v="6"/>
    <n v="59"/>
    <n v="221"/>
    <n v="113"/>
    <n v="4"/>
    <n v="9"/>
    <m/>
    <s v="E"/>
    <m/>
    <n v="321"/>
    <n v="0.35202492211838005"/>
    <n v="5.35202492211838"/>
    <n v="18"/>
    <m/>
    <m/>
    <m/>
    <s v=""/>
    <m/>
  </r>
  <r>
    <s v="Exp4"/>
    <n v="401110"/>
    <n v="1110"/>
    <x v="2"/>
    <x v="7"/>
    <x v="7"/>
    <d v="2014-10-15T00:00:00"/>
    <s v="Full_8h"/>
    <m/>
    <m/>
    <n v="3"/>
    <n v="3"/>
    <x v="19"/>
    <n v="6"/>
    <n v="59"/>
    <n v="238"/>
    <n v="152"/>
    <n v="5"/>
    <n v="10"/>
    <m/>
    <s v="E"/>
    <m/>
    <n v="321"/>
    <n v="0.4735202492211838"/>
    <n v="5.4735202492211839"/>
    <n v="20"/>
    <m/>
    <m/>
    <m/>
    <s v=""/>
    <m/>
  </r>
  <r>
    <s v="Exp4"/>
    <n v="401110"/>
    <n v="1110"/>
    <x v="2"/>
    <x v="7"/>
    <x v="7"/>
    <d v="2014-10-15T00:00:00"/>
    <s v="Full_8h"/>
    <m/>
    <m/>
    <n v="4"/>
    <n v="2"/>
    <x v="19"/>
    <n v="6"/>
    <n v="70"/>
    <n v="243"/>
    <n v="132"/>
    <n v="4"/>
    <n v="14"/>
    <m/>
    <s v="E"/>
    <m/>
    <n v="321"/>
    <n v="0.41121495327102803"/>
    <n v="5.4112149532710276"/>
    <n v="23"/>
    <m/>
    <m/>
    <m/>
    <s v=""/>
    <m/>
  </r>
  <r>
    <s v="Exp4"/>
    <n v="401116"/>
    <n v="1116"/>
    <x v="2"/>
    <x v="7"/>
    <x v="7"/>
    <d v="2014-10-15T00:00:00"/>
    <s v="Full_8h"/>
    <m/>
    <n v="1116"/>
    <n v="1"/>
    <n v="4"/>
    <x v="19"/>
    <n v="6"/>
    <n v="63"/>
    <m/>
    <n v="188"/>
    <n v="4"/>
    <n v="13"/>
    <m/>
    <s v="DR"/>
    <m/>
    <n v="321"/>
    <n v="0.58566978193146413"/>
    <n v="5.5856697819314638"/>
    <n v="22"/>
    <m/>
    <m/>
    <m/>
    <s v=""/>
    <m/>
  </r>
  <r>
    <s v="Exp4"/>
    <n v="401116"/>
    <n v="1116"/>
    <x v="2"/>
    <x v="7"/>
    <x v="7"/>
    <d v="2014-10-15T00:00:00"/>
    <s v="Full_8h"/>
    <m/>
    <m/>
    <n v="2"/>
    <n v="3"/>
    <x v="19"/>
    <n v="6"/>
    <n v="64"/>
    <n v="232"/>
    <n v="172"/>
    <n v="5"/>
    <n v="12"/>
    <m/>
    <s v="DR"/>
    <m/>
    <n v="321"/>
    <n v="0.53582554517133951"/>
    <n v="5.5358255451713392"/>
    <n v="22"/>
    <m/>
    <m/>
    <m/>
    <s v=""/>
    <m/>
  </r>
  <r>
    <s v="Exp4"/>
    <n v="401116"/>
    <n v="1116"/>
    <x v="2"/>
    <x v="7"/>
    <x v="7"/>
    <d v="2014-10-15T00:00:00"/>
    <s v="Full_8h"/>
    <m/>
    <m/>
    <n v="3"/>
    <n v="2"/>
    <x v="19"/>
    <n v="6"/>
    <n v="60"/>
    <n v="231"/>
    <n v="130"/>
    <n v="5"/>
    <n v="9"/>
    <m/>
    <s v="V"/>
    <m/>
    <n v="321"/>
    <n v="0.40498442367601245"/>
    <n v="5.4049844236760123"/>
    <n v="19"/>
    <m/>
    <m/>
    <m/>
    <s v=""/>
    <m/>
  </r>
  <r>
    <s v="Exp4"/>
    <n v="401116"/>
    <n v="1116"/>
    <x v="2"/>
    <x v="7"/>
    <x v="7"/>
    <d v="2014-10-15T00:00:00"/>
    <s v="Full_8h"/>
    <m/>
    <m/>
    <n v="4"/>
    <n v="1"/>
    <x v="19"/>
    <n v="6"/>
    <n v="63"/>
    <n v="222"/>
    <n v="64"/>
    <n v="5"/>
    <n v="9"/>
    <m/>
    <s v="V"/>
    <m/>
    <n v="321"/>
    <n v="0.19937694704049844"/>
    <n v="5.1993769470404985"/>
    <n v="19"/>
    <m/>
    <m/>
    <m/>
    <s v=""/>
    <m/>
  </r>
  <r>
    <s v="Exp4"/>
    <n v="401086"/>
    <n v="1086"/>
    <x v="2"/>
    <x v="7"/>
    <x v="7"/>
    <d v="2014-10-21T00:00:00"/>
    <s v="Full_8h"/>
    <m/>
    <n v="1086"/>
    <n v="1"/>
    <n v="2"/>
    <x v="15"/>
    <n v="8"/>
    <n v="78"/>
    <m/>
    <n v="149"/>
    <n v="4"/>
    <n v="12"/>
    <m/>
    <s v="DR"/>
    <m/>
    <n v="313"/>
    <n v="0.47603833865814699"/>
    <n v="7.4760383386581468"/>
    <n v="23"/>
    <m/>
    <m/>
    <m/>
    <s v=""/>
    <m/>
  </r>
  <r>
    <s v="Exp4"/>
    <n v="401086"/>
    <n v="1086"/>
    <x v="2"/>
    <x v="7"/>
    <x v="7"/>
    <d v="2014-10-21T00:00:00"/>
    <s v="Full_8h"/>
    <m/>
    <m/>
    <n v="2"/>
    <n v="3"/>
    <x v="11"/>
    <n v="9"/>
    <n v="70"/>
    <n v="241"/>
    <n v="55"/>
    <n v="4"/>
    <n v="11"/>
    <m/>
    <s v="DR"/>
    <m/>
    <n v="313"/>
    <n v="0.1757188498402556"/>
    <n v="8.1757188498402549"/>
    <n v="23"/>
    <m/>
    <m/>
    <m/>
    <s v=""/>
    <m/>
  </r>
  <r>
    <s v="Exp4"/>
    <n v="401086"/>
    <n v="1086"/>
    <x v="2"/>
    <x v="7"/>
    <x v="7"/>
    <d v="2014-10-21T00:00:00"/>
    <s v="Full_8h"/>
    <m/>
    <m/>
    <n v="3"/>
    <n v="4"/>
    <x v="16"/>
    <n v="7"/>
    <n v="77"/>
    <n v="231"/>
    <n v="155"/>
    <n v="4"/>
    <n v="15"/>
    <m/>
    <s v="DR"/>
    <m/>
    <n v="363"/>
    <n v="0.42699724517906334"/>
    <n v="6.4269972451790629"/>
    <n v="25"/>
    <m/>
    <m/>
    <m/>
    <s v=""/>
    <m/>
  </r>
  <r>
    <s v="Exp4"/>
    <n v="401086"/>
    <n v="1086"/>
    <x v="2"/>
    <x v="7"/>
    <x v="7"/>
    <d v="2014-10-21T00:00:00"/>
    <s v="Full_8h"/>
    <m/>
    <m/>
    <n v="4"/>
    <n v="2"/>
    <x v="11"/>
    <n v="9"/>
    <n v="80"/>
    <n v="251"/>
    <n v="129"/>
    <n v="4"/>
    <n v="15"/>
    <m/>
    <s v="DR"/>
    <m/>
    <n v="313"/>
    <n v="0.41214057507987223"/>
    <n v="8.4121405750798726"/>
    <n v="27"/>
    <m/>
    <m/>
    <m/>
    <s v=""/>
    <m/>
  </r>
  <r>
    <s v="Exp4"/>
    <n v="401105"/>
    <n v="1105"/>
    <x v="2"/>
    <x v="7"/>
    <x v="7"/>
    <d v="2014-10-21T00:00:00"/>
    <s v="Full_8h"/>
    <m/>
    <n v="1105"/>
    <n v="1"/>
    <n v="2"/>
    <x v="16"/>
    <n v="7"/>
    <n v="93"/>
    <m/>
    <n v="112"/>
    <n v="4"/>
    <n v="12"/>
    <m/>
    <s v="DR"/>
    <m/>
    <n v="363"/>
    <n v="0.30853994490358128"/>
    <n v="6.3085399449035808"/>
    <n v="22"/>
    <m/>
    <m/>
    <m/>
    <s v=""/>
    <m/>
  </r>
  <r>
    <s v="Exp4"/>
    <n v="401105"/>
    <n v="1105"/>
    <x v="2"/>
    <x v="7"/>
    <x v="7"/>
    <d v="2014-10-21T00:00:00"/>
    <s v="Full_8h"/>
    <m/>
    <m/>
    <n v="2"/>
    <n v="3"/>
    <x v="16"/>
    <n v="7"/>
    <n v="93"/>
    <n v="272"/>
    <n v="155"/>
    <n v="4"/>
    <n v="17"/>
    <m/>
    <s v="DR"/>
    <m/>
    <n v="363"/>
    <n v="0.42699724517906334"/>
    <n v="6.4269972451790629"/>
    <n v="27"/>
    <m/>
    <m/>
    <m/>
    <s v=""/>
    <m/>
  </r>
  <r>
    <s v="Exp4"/>
    <n v="401105"/>
    <n v="1105"/>
    <x v="2"/>
    <x v="7"/>
    <x v="7"/>
    <d v="2014-10-21T00:00:00"/>
    <s v="Full_8h"/>
    <m/>
    <m/>
    <n v="3"/>
    <n v="2"/>
    <x v="16"/>
    <n v="7"/>
    <n v="88"/>
    <n v="274"/>
    <n v="65"/>
    <n v="3"/>
    <n v="15"/>
    <m/>
    <s v="DR"/>
    <m/>
    <n v="363"/>
    <n v="0.1790633608815427"/>
    <n v="6.1790633608815426"/>
    <n v="24"/>
    <m/>
    <m/>
    <m/>
    <s v=""/>
    <m/>
  </r>
  <r>
    <s v="Exp4"/>
    <n v="401105"/>
    <n v="1105"/>
    <x v="2"/>
    <x v="7"/>
    <x v="7"/>
    <d v="2014-10-21T00:00:00"/>
    <s v="Full_8h"/>
    <m/>
    <m/>
    <n v="4"/>
    <n v="1"/>
    <x v="16"/>
    <n v="7"/>
    <n v="90"/>
    <n v="312"/>
    <n v="42"/>
    <n v="4"/>
    <n v="14"/>
    <m/>
    <s v="DR"/>
    <m/>
    <n v="363"/>
    <n v="0.11570247933884298"/>
    <n v="6.115702479338843"/>
    <n v="24"/>
    <m/>
    <m/>
    <m/>
    <s v=""/>
    <m/>
  </r>
  <r>
    <s v="Exp4"/>
    <n v="401112"/>
    <n v="1112"/>
    <x v="2"/>
    <x v="7"/>
    <x v="7"/>
    <d v="2014-10-21T00:00:00"/>
    <s v="Full_8h"/>
    <d v="2014-10-21T00:00:00"/>
    <n v="1112"/>
    <n v="1"/>
    <n v="3"/>
    <x v="16"/>
    <n v="7"/>
    <n v="92"/>
    <m/>
    <n v="90"/>
    <n v="4"/>
    <n v="15"/>
    <m/>
    <s v="DR"/>
    <m/>
    <n v="363"/>
    <n v="0.24793388429752067"/>
    <n v="6.2479338842975203"/>
    <n v="25"/>
    <m/>
    <m/>
    <m/>
    <s v=""/>
    <m/>
  </r>
  <r>
    <s v="Exp4"/>
    <n v="401112"/>
    <n v="1112"/>
    <x v="2"/>
    <x v="7"/>
    <x v="7"/>
    <d v="2014-10-21T00:00:00"/>
    <s v="Full_8h"/>
    <m/>
    <m/>
    <n v="2"/>
    <n v="3"/>
    <x v="16"/>
    <n v="7"/>
    <n v="93"/>
    <n v="284"/>
    <n v="84"/>
    <n v="4"/>
    <n v="14"/>
    <m/>
    <s v="DR"/>
    <m/>
    <n v="363"/>
    <n v="0.23140495867768596"/>
    <n v="6.2314049586776861"/>
    <n v="24"/>
    <m/>
    <m/>
    <m/>
    <s v=""/>
    <m/>
  </r>
  <r>
    <s v="Exp4"/>
    <n v="401112"/>
    <n v="1112"/>
    <x v="2"/>
    <x v="7"/>
    <x v="7"/>
    <d v="2014-10-21T00:00:00"/>
    <s v="Full_8h"/>
    <m/>
    <m/>
    <n v="3"/>
    <n v="4"/>
    <x v="16"/>
    <n v="7"/>
    <n v="88"/>
    <n v="284"/>
    <n v="50"/>
    <n v="4"/>
    <n v="16"/>
    <m/>
    <s v="DR"/>
    <m/>
    <n v="363"/>
    <n v="0.13774104683195593"/>
    <n v="6.1377410468319562"/>
    <n v="26"/>
    <m/>
    <m/>
    <m/>
    <s v=""/>
    <m/>
  </r>
  <r>
    <s v="Exp4"/>
    <n v="401112"/>
    <n v="1112"/>
    <x v="2"/>
    <x v="7"/>
    <x v="7"/>
    <d v="2014-10-21T00:00:00"/>
    <s v="Full_8h"/>
    <m/>
    <m/>
    <n v="4"/>
    <n v="1"/>
    <x v="16"/>
    <n v="7"/>
    <n v="78"/>
    <n v="297"/>
    <n v="30"/>
    <n v="4"/>
    <n v="14"/>
    <m/>
    <s v="DR"/>
    <m/>
    <n v="363"/>
    <n v="8.2644628099173556E-2"/>
    <n v="6.0826446280991737"/>
    <n v="24"/>
    <m/>
    <m/>
    <m/>
    <s v=""/>
    <m/>
  </r>
  <r>
    <s v="Exp4"/>
    <n v="401100"/>
    <n v="1100"/>
    <x v="2"/>
    <x v="7"/>
    <x v="7"/>
    <d v="2014-10-28T00:00:00"/>
    <s v="Full_8h"/>
    <m/>
    <n v="1100"/>
    <n v="1"/>
    <n v="4"/>
    <x v="15"/>
    <n v="8"/>
    <n v="70"/>
    <n v="288"/>
    <n v="17"/>
    <n v="4"/>
    <n v="20"/>
    <m/>
    <s v="DR"/>
    <m/>
    <n v="313"/>
    <n v="5.4313099041533544E-2"/>
    <n v="7.0543130990415337"/>
    <n v="31"/>
    <m/>
    <m/>
    <m/>
    <s v=""/>
    <m/>
  </r>
  <r>
    <s v="Exp4"/>
    <n v="401100"/>
    <n v="1100"/>
    <x v="2"/>
    <x v="7"/>
    <x v="7"/>
    <d v="2014-10-28T00:00:00"/>
    <s v="Full_8h"/>
    <m/>
    <m/>
    <n v="2"/>
    <n v="3"/>
    <x v="16"/>
    <n v="7"/>
    <n v="95"/>
    <n v="299"/>
    <n v="260"/>
    <n v="4"/>
    <n v="17"/>
    <m/>
    <s v="DR"/>
    <m/>
    <n v="363"/>
    <n v="0.71625344352617082"/>
    <n v="6.7162534435261705"/>
    <n v="27"/>
    <m/>
    <m/>
    <m/>
    <s v=""/>
    <m/>
  </r>
  <r>
    <s v="Exp4"/>
    <n v="401100"/>
    <n v="1100"/>
    <x v="2"/>
    <x v="7"/>
    <x v="7"/>
    <d v="2014-10-28T00:00:00"/>
    <s v="Full_8h"/>
    <m/>
    <m/>
    <n v="3"/>
    <n v="3"/>
    <x v="15"/>
    <n v="8"/>
    <n v="90"/>
    <n v="332"/>
    <n v="46"/>
    <n v="4"/>
    <n v="18"/>
    <m/>
    <s v="TS"/>
    <m/>
    <n v="313"/>
    <n v="0.14696485623003194"/>
    <n v="7.1469648562300323"/>
    <n v="29"/>
    <m/>
    <m/>
    <m/>
    <s v=""/>
    <m/>
  </r>
  <r>
    <s v="Exp4"/>
    <n v="401100"/>
    <n v="1100"/>
    <x v="2"/>
    <x v="7"/>
    <x v="7"/>
    <d v="2014-10-28T00:00:00"/>
    <s v="Full_8h"/>
    <m/>
    <m/>
    <n v="4"/>
    <n v="2"/>
    <x v="15"/>
    <n v="8"/>
    <n v="83"/>
    <n v="322"/>
    <n v="37"/>
    <n v="4"/>
    <n v="19"/>
    <m/>
    <s v="DR"/>
    <m/>
    <n v="313"/>
    <n v="0.1182108626198083"/>
    <n v="7.118210862619808"/>
    <n v="30"/>
    <m/>
    <m/>
    <m/>
    <s v=""/>
    <m/>
  </r>
  <r>
    <s v="Exp4"/>
    <n v="401108"/>
    <n v="1108"/>
    <x v="2"/>
    <x v="7"/>
    <x v="7"/>
    <d v="2014-10-28T00:00:00"/>
    <s v="Full_8h"/>
    <m/>
    <n v="1108"/>
    <n v="1"/>
    <n v="2"/>
    <x v="15"/>
    <n v="8"/>
    <n v="90"/>
    <m/>
    <n v="26"/>
    <n v="4"/>
    <n v="19"/>
    <m/>
    <s v="DR"/>
    <m/>
    <n v="313"/>
    <n v="8.3067092651757185E-2"/>
    <n v="7.0830670926517572"/>
    <n v="30"/>
    <m/>
    <m/>
    <m/>
    <s v=""/>
    <m/>
  </r>
  <r>
    <s v="Exp4"/>
    <n v="401108"/>
    <n v="1108"/>
    <x v="2"/>
    <x v="7"/>
    <x v="7"/>
    <d v="2014-10-28T00:00:00"/>
    <s v="Full_8h"/>
    <m/>
    <m/>
    <n v="2"/>
    <n v="2"/>
    <x v="16"/>
    <n v="7"/>
    <n v="92"/>
    <n v="263"/>
    <n v="207"/>
    <n v="4"/>
    <n v="17"/>
    <m/>
    <s v="DR"/>
    <m/>
    <n v="363"/>
    <n v="0.57024793388429751"/>
    <n v="6.5702479338842972"/>
    <n v="27"/>
    <m/>
    <m/>
    <m/>
    <s v=""/>
    <m/>
  </r>
  <r>
    <s v="Exp4"/>
    <n v="401108"/>
    <n v="1108"/>
    <x v="2"/>
    <x v="7"/>
    <x v="7"/>
    <d v="2014-10-28T00:00:00"/>
    <s v="Full_8h"/>
    <m/>
    <m/>
    <n v="3"/>
    <n v="3"/>
    <x v="15"/>
    <n v="8"/>
    <n v="91"/>
    <n v="272"/>
    <n v="40"/>
    <n v="4"/>
    <n v="17"/>
    <m/>
    <s v="DR"/>
    <m/>
    <n v="313"/>
    <n v="0.12779552715654952"/>
    <n v="7.1277955271565494"/>
    <n v="28"/>
    <m/>
    <m/>
    <m/>
    <s v=""/>
    <m/>
  </r>
  <r>
    <s v="Exp4"/>
    <n v="401108"/>
    <n v="1108"/>
    <x v="2"/>
    <x v="7"/>
    <x v="7"/>
    <d v="2014-10-28T00:00:00"/>
    <s v="Full_8h"/>
    <m/>
    <m/>
    <n v="4"/>
    <n v="3"/>
    <x v="16"/>
    <n v="7"/>
    <n v="84"/>
    <n v="243"/>
    <n v="198"/>
    <n v="4"/>
    <n v="14"/>
    <m/>
    <s v="DR"/>
    <m/>
    <n v="363"/>
    <n v="0.54545454545454541"/>
    <n v="6.545454545454545"/>
    <n v="24"/>
    <m/>
    <m/>
    <m/>
    <s v=""/>
    <m/>
  </r>
  <r>
    <s v="Exp4"/>
    <n v="401115"/>
    <n v="1115"/>
    <x v="2"/>
    <x v="7"/>
    <x v="7"/>
    <d v="2014-10-28T00:00:00"/>
    <s v="Full_8h"/>
    <m/>
    <n v="1115"/>
    <n v="1"/>
    <n v="2"/>
    <x v="16"/>
    <n v="7"/>
    <n v="100"/>
    <m/>
    <n v="255"/>
    <n v="4"/>
    <n v="20"/>
    <m/>
    <s v="DR"/>
    <m/>
    <n v="363"/>
    <n v="0.7024793388429752"/>
    <n v="6.7024793388429753"/>
    <n v="30"/>
    <m/>
    <m/>
    <m/>
    <s v=""/>
    <m/>
  </r>
  <r>
    <s v="Exp4"/>
    <n v="401115"/>
    <n v="1115"/>
    <x v="2"/>
    <x v="7"/>
    <x v="7"/>
    <d v="2014-10-28T00:00:00"/>
    <s v="Full_8h"/>
    <m/>
    <m/>
    <n v="2"/>
    <n v="4"/>
    <x v="15"/>
    <n v="8"/>
    <n v="85"/>
    <n v="287"/>
    <n v="40"/>
    <n v="3"/>
    <n v="17"/>
    <m/>
    <s v="TS"/>
    <s v="photo"/>
    <n v="313"/>
    <n v="0.12779552715654952"/>
    <n v="7.1277955271565494"/>
    <n v="27"/>
    <m/>
    <m/>
    <m/>
    <s v=""/>
    <m/>
  </r>
  <r>
    <s v="Exp4"/>
    <n v="401115"/>
    <n v="1115"/>
    <x v="2"/>
    <x v="7"/>
    <x v="7"/>
    <d v="2014-10-28T00:00:00"/>
    <s v="Full_8h"/>
    <m/>
    <m/>
    <n v="3"/>
    <n v="4"/>
    <x v="16"/>
    <n v="7"/>
    <n v="92"/>
    <n v="272"/>
    <n v="239"/>
    <n v="3"/>
    <n v="18"/>
    <m/>
    <s v="TS"/>
    <m/>
    <n v="363"/>
    <n v="0.6584022038567493"/>
    <n v="6.658402203856749"/>
    <n v="27"/>
    <m/>
    <m/>
    <m/>
    <s v=""/>
    <m/>
  </r>
  <r>
    <s v="Exp4"/>
    <n v="401115"/>
    <n v="1115"/>
    <x v="2"/>
    <x v="7"/>
    <x v="7"/>
    <d v="2014-10-28T00:00:00"/>
    <s v="Full_8h"/>
    <m/>
    <m/>
    <n v="4"/>
    <n v="3"/>
    <x v="15"/>
    <n v="8"/>
    <n v="88"/>
    <n v="284"/>
    <n v="70"/>
    <n v="3"/>
    <n v="18"/>
    <m/>
    <s v="TS"/>
    <m/>
    <n v="313"/>
    <n v="0.22364217252396165"/>
    <n v="7.2236421725239612"/>
    <n v="28"/>
    <m/>
    <m/>
    <m/>
    <s v=""/>
    <m/>
  </r>
  <r>
    <s v="Exp4"/>
    <n v="401102"/>
    <n v="1102"/>
    <x v="2"/>
    <x v="7"/>
    <x v="7"/>
    <d v="2014-11-04T00:00:00"/>
    <s v="Full_8h"/>
    <m/>
    <n v="1102"/>
    <n v="1"/>
    <n v="2"/>
    <x v="15"/>
    <n v="8"/>
    <n v="105"/>
    <m/>
    <n v="209"/>
    <n v="3"/>
    <n v="16"/>
    <n v="12"/>
    <s v="TS"/>
    <n v="1"/>
    <n v="313"/>
    <n v="0.66773162939297126"/>
    <n v="7.6677316293929714"/>
    <n v="26"/>
    <m/>
    <m/>
    <m/>
    <s v=""/>
    <m/>
  </r>
  <r>
    <s v="Exp4"/>
    <n v="401102"/>
    <n v="1102"/>
    <x v="2"/>
    <x v="7"/>
    <x v="7"/>
    <d v="2014-11-04T00:00:00"/>
    <s v="Full_8h"/>
    <m/>
    <m/>
    <n v="2"/>
    <n v="4"/>
    <x v="15"/>
    <n v="8"/>
    <n v="103"/>
    <n v="308"/>
    <n v="208"/>
    <n v="3"/>
    <n v="16"/>
    <n v="9"/>
    <s v="TS"/>
    <n v="1"/>
    <n v="313"/>
    <n v="0.66453674121405748"/>
    <n v="7.6645367412140573"/>
    <n v="26"/>
    <m/>
    <m/>
    <m/>
    <s v=""/>
    <m/>
  </r>
  <r>
    <s v="Exp4"/>
    <n v="401102"/>
    <n v="1102"/>
    <x v="2"/>
    <x v="7"/>
    <x v="7"/>
    <d v="2014-11-04T00:00:00"/>
    <s v="Full_8h"/>
    <m/>
    <m/>
    <n v="3"/>
    <n v="3"/>
    <x v="15"/>
    <n v="8"/>
    <n v="107"/>
    <n v="317"/>
    <n v="166"/>
    <n v="3"/>
    <n v="20"/>
    <m/>
    <s v="TS"/>
    <m/>
    <n v="313"/>
    <n v="0.53035143769968052"/>
    <n v="7.5303514376996805"/>
    <n v="30"/>
    <m/>
    <m/>
    <m/>
    <s v=""/>
    <m/>
  </r>
  <r>
    <s v="Exp4"/>
    <n v="401102"/>
    <n v="1102"/>
    <x v="2"/>
    <x v="7"/>
    <x v="7"/>
    <d v="2014-11-04T00:00:00"/>
    <s v="Full_8h"/>
    <m/>
    <m/>
    <n v="4"/>
    <n v="3"/>
    <x v="15"/>
    <n v="8"/>
    <n v="107"/>
    <n v="324"/>
    <n v="283"/>
    <n v="2"/>
    <n v="21"/>
    <n v="12"/>
    <s v="TS"/>
    <n v="2"/>
    <n v="313"/>
    <n v="0.90415335463258784"/>
    <n v="7.9041533546325882"/>
    <n v="30"/>
    <m/>
    <m/>
    <m/>
    <s v=""/>
    <m/>
  </r>
  <r>
    <s v="Exp4"/>
    <n v="401103"/>
    <n v="1103"/>
    <x v="2"/>
    <x v="7"/>
    <x v="7"/>
    <d v="2014-11-04T00:00:00"/>
    <s v="Full_8h"/>
    <m/>
    <n v="1103"/>
    <n v="1"/>
    <n v="4"/>
    <x v="15"/>
    <n v="8"/>
    <n v="98"/>
    <m/>
    <n v="192"/>
    <n v="3"/>
    <n v="15"/>
    <n v="12"/>
    <s v="TS"/>
    <n v="1"/>
    <n v="313"/>
    <n v="0.61341853035143767"/>
    <n v="7.6134185303514377"/>
    <n v="25"/>
    <m/>
    <m/>
    <m/>
    <s v=""/>
    <m/>
  </r>
  <r>
    <s v="Exp4"/>
    <n v="401103"/>
    <n v="1103"/>
    <x v="2"/>
    <x v="7"/>
    <x v="7"/>
    <d v="2014-11-04T00:00:00"/>
    <s v="Full_8h"/>
    <m/>
    <m/>
    <n v="2"/>
    <n v="3"/>
    <x v="15"/>
    <n v="8"/>
    <n v="100"/>
    <n v="318"/>
    <n v="152"/>
    <n v="3"/>
    <n v="15"/>
    <n v="10"/>
    <s v="TS"/>
    <n v="1"/>
    <n v="313"/>
    <n v="0.48562300319488816"/>
    <n v="7.4856230031948883"/>
    <n v="25"/>
    <m/>
    <m/>
    <m/>
    <s v=""/>
    <m/>
  </r>
  <r>
    <s v="Exp4"/>
    <n v="401103"/>
    <n v="1103"/>
    <x v="2"/>
    <x v="7"/>
    <x v="7"/>
    <d v="2014-11-04T00:00:00"/>
    <s v="Full_8h"/>
    <m/>
    <m/>
    <n v="3"/>
    <n v="2"/>
    <x v="15"/>
    <n v="8"/>
    <n v="96"/>
    <n v="305"/>
    <n v="148"/>
    <n v="3"/>
    <n v="18"/>
    <n v="10"/>
    <s v="TS"/>
    <n v="1"/>
    <n v="313"/>
    <n v="0.47284345047923321"/>
    <n v="7.4728434504792336"/>
    <n v="28"/>
    <m/>
    <m/>
    <m/>
    <s v=""/>
    <m/>
  </r>
  <r>
    <s v="Exp4"/>
    <n v="401103"/>
    <n v="1103"/>
    <x v="2"/>
    <x v="7"/>
    <x v="7"/>
    <d v="2014-11-04T00:00:00"/>
    <s v="Full_8h"/>
    <m/>
    <m/>
    <n v="4"/>
    <n v="2"/>
    <x v="15"/>
    <n v="8"/>
    <n v="101"/>
    <n v="315"/>
    <n v="150"/>
    <n v="3"/>
    <n v="19"/>
    <n v="9"/>
    <s v="TS"/>
    <n v="1"/>
    <n v="313"/>
    <n v="0.47923322683706071"/>
    <n v="7.4792332268370609"/>
    <n v="29"/>
    <m/>
    <m/>
    <m/>
    <s v=""/>
    <m/>
  </r>
  <r>
    <s v="Exp4"/>
    <n v="401111"/>
    <n v="1111"/>
    <x v="2"/>
    <x v="7"/>
    <x v="7"/>
    <d v="2014-11-04T00:00:00"/>
    <s v="Full_8h"/>
    <m/>
    <n v="1111"/>
    <n v="1"/>
    <n v="2"/>
    <x v="15"/>
    <n v="8"/>
    <n v="101"/>
    <m/>
    <n v="139"/>
    <n v="2"/>
    <n v="16"/>
    <n v="8"/>
    <s v="TS"/>
    <n v="2"/>
    <n v="313"/>
    <n v="0.44408945686900958"/>
    <n v="7.4440894568690092"/>
    <n v="25"/>
    <m/>
    <m/>
    <m/>
    <s v=""/>
    <m/>
  </r>
  <r>
    <s v="Exp4"/>
    <n v="401111"/>
    <n v="1111"/>
    <x v="2"/>
    <x v="7"/>
    <x v="7"/>
    <d v="2014-11-04T00:00:00"/>
    <s v="Full_8h"/>
    <m/>
    <m/>
    <n v="2"/>
    <n v="2"/>
    <x v="15"/>
    <n v="8"/>
    <n v="108"/>
    <n v="306"/>
    <n v="230"/>
    <n v="3"/>
    <n v="19"/>
    <n v="9"/>
    <s v="TS"/>
    <n v="1"/>
    <n v="313"/>
    <n v="0.73482428115015974"/>
    <n v="7.7348242811501597"/>
    <n v="29"/>
    <m/>
    <m/>
    <m/>
    <s v=""/>
    <m/>
  </r>
  <r>
    <s v="Exp4"/>
    <n v="401111"/>
    <n v="1111"/>
    <x v="2"/>
    <x v="7"/>
    <x v="7"/>
    <d v="2014-11-04T00:00:00"/>
    <s v="Full_8h"/>
    <m/>
    <m/>
    <n v="3"/>
    <n v="3"/>
    <x v="15"/>
    <n v="8"/>
    <n v="100"/>
    <n v="292"/>
    <n v="168"/>
    <n v="3"/>
    <n v="18"/>
    <n v="6"/>
    <s v="TS"/>
    <n v="1"/>
    <n v="313"/>
    <n v="0.53674121405750796"/>
    <n v="7.5367412140575079"/>
    <n v="28"/>
    <m/>
    <m/>
    <m/>
    <s v=""/>
    <m/>
  </r>
  <r>
    <s v="Exp4"/>
    <n v="401111"/>
    <n v="1111"/>
    <x v="2"/>
    <x v="7"/>
    <x v="7"/>
    <d v="2014-11-04T00:00:00"/>
    <s v="Full_8h"/>
    <m/>
    <m/>
    <n v="4"/>
    <n v="4"/>
    <x v="15"/>
    <n v="8"/>
    <n v="100"/>
    <n v="301"/>
    <n v="199"/>
    <n v="3"/>
    <n v="17"/>
    <n v="10"/>
    <s v="TS"/>
    <n v="1"/>
    <n v="313"/>
    <n v="0.63578274760383391"/>
    <n v="7.6357827476038338"/>
    <n v="27"/>
    <m/>
    <m/>
    <m/>
    <s v=""/>
    <m/>
  </r>
  <r>
    <s v="Exp4"/>
    <n v="401087"/>
    <n v="1087"/>
    <x v="2"/>
    <x v="7"/>
    <x v="7"/>
    <d v="2014-12-12T00:00:00"/>
    <s v="Full_8h"/>
    <m/>
    <s v="Saracen 1087"/>
    <n v="1"/>
    <m/>
    <x v="7"/>
    <m/>
    <n v="218"/>
    <m/>
    <m/>
    <m/>
    <m/>
    <m/>
    <m/>
    <n v="3"/>
    <n v="313"/>
    <n v="0"/>
    <n v="11"/>
    <s v=""/>
    <m/>
    <m/>
    <m/>
    <s v="FLN"/>
    <m/>
  </r>
  <r>
    <s v="Exp4"/>
    <n v="401087"/>
    <n v="1087"/>
    <x v="2"/>
    <x v="7"/>
    <x v="7"/>
    <d v="2014-12-12T00:00:00"/>
    <s v="Full_8h"/>
    <m/>
    <m/>
    <n v="2"/>
    <m/>
    <x v="6"/>
    <m/>
    <n v="240"/>
    <m/>
    <m/>
    <m/>
    <m/>
    <m/>
    <m/>
    <n v="3"/>
    <n v="313"/>
    <n v="0"/>
    <n v="10"/>
    <s v=""/>
    <m/>
    <m/>
    <m/>
    <s v="FLN"/>
    <m/>
  </r>
  <r>
    <s v="Exp4"/>
    <n v="401087"/>
    <n v="1087"/>
    <x v="2"/>
    <x v="7"/>
    <x v="7"/>
    <d v="2014-12-12T00:00:00"/>
    <s v="Full_8h"/>
    <m/>
    <m/>
    <n v="3"/>
    <m/>
    <x v="6"/>
    <m/>
    <n v="177"/>
    <m/>
    <m/>
    <m/>
    <m/>
    <m/>
    <m/>
    <n v="2"/>
    <n v="313"/>
    <n v="0"/>
    <n v="10"/>
    <s v=""/>
    <m/>
    <m/>
    <m/>
    <s v="FLN"/>
    <m/>
  </r>
  <r>
    <s v="Exp4"/>
    <n v="401087"/>
    <n v="1087"/>
    <x v="2"/>
    <x v="7"/>
    <x v="7"/>
    <d v="2014-12-12T00:00:00"/>
    <s v="Full_8h"/>
    <m/>
    <m/>
    <n v="4"/>
    <m/>
    <x v="7"/>
    <m/>
    <n v="210"/>
    <m/>
    <m/>
    <m/>
    <m/>
    <m/>
    <m/>
    <n v="4"/>
    <n v="313"/>
    <n v="0"/>
    <n v="11"/>
    <s v=""/>
    <m/>
    <m/>
    <m/>
    <s v="FLN"/>
    <m/>
  </r>
  <r>
    <s v="Exp4"/>
    <n v="401088"/>
    <n v="1088"/>
    <x v="2"/>
    <x v="7"/>
    <x v="7"/>
    <d v="2014-12-12T00:00:00"/>
    <s v="Full_8h"/>
    <m/>
    <s v="Saracen 1088"/>
    <n v="1"/>
    <m/>
    <x v="7"/>
    <m/>
    <n v="168"/>
    <m/>
    <m/>
    <m/>
    <m/>
    <m/>
    <m/>
    <n v="3"/>
    <n v="313"/>
    <n v="0"/>
    <n v="11"/>
    <s v=""/>
    <m/>
    <m/>
    <m/>
    <s v="FLN"/>
    <m/>
  </r>
  <r>
    <s v="Exp4"/>
    <n v="401088"/>
    <n v="1088"/>
    <x v="2"/>
    <x v="7"/>
    <x v="7"/>
    <d v="2014-12-12T00:00:00"/>
    <s v="Full_8h"/>
    <m/>
    <m/>
    <n v="2"/>
    <m/>
    <x v="6"/>
    <m/>
    <n v="240"/>
    <m/>
    <m/>
    <m/>
    <m/>
    <m/>
    <m/>
    <n v="4"/>
    <n v="313"/>
    <n v="0"/>
    <n v="10"/>
    <s v=""/>
    <m/>
    <m/>
    <m/>
    <s v="FLN"/>
    <m/>
  </r>
  <r>
    <s v="Exp4"/>
    <n v="401088"/>
    <n v="1088"/>
    <x v="2"/>
    <x v="7"/>
    <x v="7"/>
    <d v="2014-12-12T00:00:00"/>
    <s v="Full_8h"/>
    <m/>
    <m/>
    <n v="3"/>
    <m/>
    <x v="6"/>
    <m/>
    <n v="208"/>
    <m/>
    <m/>
    <m/>
    <m/>
    <m/>
    <m/>
    <n v="3"/>
    <n v="313"/>
    <n v="0"/>
    <n v="10"/>
    <s v=""/>
    <m/>
    <m/>
    <m/>
    <s v="FLN"/>
    <m/>
  </r>
  <r>
    <s v="Exp4"/>
    <n v="401088"/>
    <n v="1088"/>
    <x v="2"/>
    <x v="7"/>
    <x v="7"/>
    <d v="2014-12-12T00:00:00"/>
    <s v="Full_8h"/>
    <m/>
    <m/>
    <n v="4"/>
    <m/>
    <x v="6"/>
    <m/>
    <n v="265"/>
    <m/>
    <m/>
    <m/>
    <m/>
    <m/>
    <m/>
    <n v="4"/>
    <n v="313"/>
    <n v="0"/>
    <n v="10"/>
    <s v=""/>
    <m/>
    <m/>
    <m/>
    <s v="FLN"/>
    <m/>
  </r>
  <r>
    <s v="Exp4"/>
    <n v="401089"/>
    <n v="1089"/>
    <x v="2"/>
    <x v="7"/>
    <x v="7"/>
    <d v="2014-12-12T00:00:00"/>
    <s v="Full_8h"/>
    <m/>
    <s v="Saracen 1089"/>
    <n v="1"/>
    <m/>
    <x v="6"/>
    <m/>
    <n v="220"/>
    <m/>
    <m/>
    <m/>
    <m/>
    <m/>
    <m/>
    <n v="3"/>
    <n v="313"/>
    <n v="0"/>
    <n v="10"/>
    <s v=""/>
    <m/>
    <m/>
    <m/>
    <s v="FLN"/>
    <m/>
  </r>
  <r>
    <s v="Exp4"/>
    <n v="401089"/>
    <n v="1089"/>
    <x v="2"/>
    <x v="7"/>
    <x v="7"/>
    <d v="2014-12-12T00:00:00"/>
    <s v="Full_8h"/>
    <m/>
    <m/>
    <n v="2"/>
    <m/>
    <x v="6"/>
    <m/>
    <n v="225"/>
    <m/>
    <m/>
    <m/>
    <m/>
    <m/>
    <m/>
    <n v="3"/>
    <n v="313"/>
    <n v="0"/>
    <n v="10"/>
    <s v=""/>
    <m/>
    <m/>
    <m/>
    <s v="FLN"/>
    <m/>
  </r>
  <r>
    <s v="Exp4"/>
    <n v="401089"/>
    <n v="1089"/>
    <x v="2"/>
    <x v="7"/>
    <x v="7"/>
    <d v="2014-12-12T00:00:00"/>
    <s v="Full_8h"/>
    <m/>
    <m/>
    <n v="3"/>
    <m/>
    <x v="6"/>
    <m/>
    <n v="275"/>
    <m/>
    <m/>
    <m/>
    <m/>
    <m/>
    <m/>
    <n v="3"/>
    <n v="313"/>
    <n v="0"/>
    <n v="10"/>
    <s v=""/>
    <m/>
    <m/>
    <m/>
    <s v="FLN"/>
    <m/>
  </r>
  <r>
    <s v="Exp4"/>
    <n v="401089"/>
    <n v="1089"/>
    <x v="2"/>
    <x v="7"/>
    <x v="7"/>
    <d v="2014-12-12T00:00:00"/>
    <s v="Full_8h"/>
    <m/>
    <m/>
    <n v="4"/>
    <m/>
    <x v="6"/>
    <m/>
    <n v="245"/>
    <m/>
    <m/>
    <m/>
    <m/>
    <m/>
    <m/>
    <n v="3"/>
    <n v="313"/>
    <n v="0"/>
    <n v="10"/>
    <s v=""/>
    <m/>
    <m/>
    <m/>
    <s v="FLN"/>
    <m/>
  </r>
  <r>
    <s v="Exp4"/>
    <n v="401096"/>
    <n v="1096"/>
    <x v="2"/>
    <x v="7"/>
    <x v="7"/>
    <d v="2014-12-12T00:00:00"/>
    <s v="Full_8h"/>
    <m/>
    <s v="Saracen 1096"/>
    <n v="1"/>
    <m/>
    <x v="6"/>
    <m/>
    <n v="165"/>
    <m/>
    <m/>
    <m/>
    <m/>
    <m/>
    <m/>
    <n v="3"/>
    <n v="313"/>
    <n v="0"/>
    <n v="10"/>
    <s v=""/>
    <m/>
    <m/>
    <m/>
    <s v="FLN"/>
    <m/>
  </r>
  <r>
    <s v="Exp4"/>
    <n v="401096"/>
    <n v="1096"/>
    <x v="2"/>
    <x v="7"/>
    <x v="7"/>
    <d v="2014-12-12T00:00:00"/>
    <s v="Full_8h"/>
    <m/>
    <m/>
    <n v="2"/>
    <m/>
    <x v="6"/>
    <m/>
    <n v="198"/>
    <m/>
    <m/>
    <m/>
    <m/>
    <m/>
    <m/>
    <n v="3"/>
    <n v="313"/>
    <n v="0"/>
    <n v="10"/>
    <s v=""/>
    <m/>
    <m/>
    <m/>
    <s v="FLN"/>
    <m/>
  </r>
  <r>
    <s v="Exp4"/>
    <n v="401096"/>
    <n v="1096"/>
    <x v="2"/>
    <x v="7"/>
    <x v="7"/>
    <d v="2014-12-12T00:00:00"/>
    <s v="Full_8h"/>
    <m/>
    <m/>
    <n v="3"/>
    <m/>
    <x v="9"/>
    <m/>
    <n v="215"/>
    <m/>
    <m/>
    <m/>
    <m/>
    <m/>
    <m/>
    <n v="3"/>
    <n v="313"/>
    <n v="0"/>
    <n v="12"/>
    <s v=""/>
    <m/>
    <m/>
    <m/>
    <s v="FLN"/>
    <m/>
  </r>
  <r>
    <s v="Exp4"/>
    <n v="401096"/>
    <n v="1096"/>
    <x v="2"/>
    <x v="7"/>
    <x v="7"/>
    <d v="2014-12-12T00:00:00"/>
    <s v="Full_8h"/>
    <m/>
    <m/>
    <n v="4"/>
    <m/>
    <x v="7"/>
    <m/>
    <n v="175"/>
    <m/>
    <m/>
    <m/>
    <m/>
    <m/>
    <m/>
    <n v="3"/>
    <n v="313"/>
    <n v="0"/>
    <n v="11"/>
    <s v=""/>
    <m/>
    <m/>
    <m/>
    <s v="FLN"/>
    <m/>
  </r>
  <r>
    <s v="Exp4"/>
    <n v="401101"/>
    <n v="1101"/>
    <x v="2"/>
    <x v="7"/>
    <x v="7"/>
    <d v="2014-12-12T00:00:00"/>
    <s v="Full_8h"/>
    <m/>
    <s v="Saracen 1101"/>
    <n v="1"/>
    <m/>
    <x v="6"/>
    <m/>
    <n v="200"/>
    <m/>
    <m/>
    <m/>
    <m/>
    <m/>
    <m/>
    <n v="3"/>
    <n v="313"/>
    <n v="0"/>
    <n v="10"/>
    <s v=""/>
    <m/>
    <m/>
    <m/>
    <s v="FLN"/>
    <m/>
  </r>
  <r>
    <s v="Exp4"/>
    <n v="401101"/>
    <n v="1101"/>
    <x v="2"/>
    <x v="7"/>
    <x v="7"/>
    <d v="2014-12-12T00:00:00"/>
    <s v="Full_8h"/>
    <m/>
    <m/>
    <n v="2"/>
    <m/>
    <x v="7"/>
    <m/>
    <n v="240"/>
    <m/>
    <m/>
    <m/>
    <m/>
    <m/>
    <m/>
    <n v="3"/>
    <n v="313"/>
    <n v="0"/>
    <n v="11"/>
    <s v=""/>
    <m/>
    <m/>
    <m/>
    <s v="FLN"/>
    <m/>
  </r>
  <r>
    <s v="Exp4"/>
    <n v="401101"/>
    <n v="1101"/>
    <x v="2"/>
    <x v="7"/>
    <x v="7"/>
    <d v="2014-12-12T00:00:00"/>
    <s v="Full_8h"/>
    <m/>
    <m/>
    <n v="3"/>
    <m/>
    <x v="6"/>
    <m/>
    <n v="205"/>
    <m/>
    <m/>
    <m/>
    <m/>
    <m/>
    <m/>
    <n v="3"/>
    <n v="313"/>
    <n v="0"/>
    <n v="10"/>
    <s v=""/>
    <m/>
    <m/>
    <m/>
    <s v="FLN"/>
    <m/>
  </r>
  <r>
    <s v="Exp4"/>
    <n v="401101"/>
    <n v="1101"/>
    <x v="2"/>
    <x v="7"/>
    <x v="7"/>
    <d v="2014-12-12T00:00:00"/>
    <s v="Full_8h"/>
    <m/>
    <m/>
    <n v="4"/>
    <m/>
    <x v="6"/>
    <m/>
    <n v="225"/>
    <m/>
    <m/>
    <m/>
    <m/>
    <m/>
    <m/>
    <n v="3"/>
    <n v="313"/>
    <n v="0"/>
    <n v="10"/>
    <s v=""/>
    <m/>
    <m/>
    <m/>
    <s v="FLN"/>
    <m/>
  </r>
  <r>
    <s v="Exp4"/>
    <n v="401077"/>
    <n v="1077"/>
    <x v="2"/>
    <x v="7"/>
    <x v="7"/>
    <d v="2014-12-15T00:00:00"/>
    <s v="Full_8h"/>
    <m/>
    <s v="Saracen 1077"/>
    <n v="1"/>
    <m/>
    <x v="12"/>
    <m/>
    <n v="270"/>
    <m/>
    <m/>
    <m/>
    <m/>
    <m/>
    <m/>
    <n v="3"/>
    <n v="313"/>
    <n v="0"/>
    <n v="9"/>
    <s v=""/>
    <m/>
    <m/>
    <m/>
    <s v="FLN"/>
    <m/>
  </r>
  <r>
    <s v="Exp4"/>
    <n v="401077"/>
    <n v="1077"/>
    <x v="2"/>
    <x v="7"/>
    <x v="7"/>
    <d v="2014-12-15T00:00:00"/>
    <s v="Full_8h"/>
    <m/>
    <m/>
    <n v="2"/>
    <m/>
    <x v="6"/>
    <m/>
    <n v="285"/>
    <m/>
    <m/>
    <m/>
    <m/>
    <m/>
    <m/>
    <n v="3"/>
    <n v="313"/>
    <n v="0"/>
    <n v="10"/>
    <s v=""/>
    <m/>
    <m/>
    <m/>
    <s v="FLN"/>
    <m/>
  </r>
  <r>
    <s v="Exp4"/>
    <n v="401077"/>
    <n v="1077"/>
    <x v="2"/>
    <x v="7"/>
    <x v="7"/>
    <d v="2014-12-15T00:00:00"/>
    <s v="Full_8h"/>
    <m/>
    <m/>
    <n v="3"/>
    <m/>
    <x v="12"/>
    <m/>
    <n v="310"/>
    <m/>
    <m/>
    <m/>
    <m/>
    <m/>
    <m/>
    <n v="3"/>
    <n v="313"/>
    <n v="0"/>
    <n v="9"/>
    <s v=""/>
    <m/>
    <m/>
    <m/>
    <s v="FLN"/>
    <m/>
  </r>
  <r>
    <s v="Exp4"/>
    <n v="401077"/>
    <n v="1077"/>
    <x v="2"/>
    <x v="7"/>
    <x v="7"/>
    <d v="2014-12-15T00:00:00"/>
    <s v="Full_8h"/>
    <m/>
    <m/>
    <n v="4"/>
    <m/>
    <x v="6"/>
    <m/>
    <n v="280"/>
    <m/>
    <m/>
    <m/>
    <m/>
    <m/>
    <m/>
    <n v="3"/>
    <n v="313"/>
    <n v="0"/>
    <n v="10"/>
    <s v=""/>
    <m/>
    <m/>
    <m/>
    <s v="FLN"/>
    <m/>
  </r>
  <r>
    <s v="Exp4"/>
    <n v="401091"/>
    <n v="1091"/>
    <x v="2"/>
    <x v="7"/>
    <x v="7"/>
    <d v="2014-12-15T00:00:00"/>
    <s v="Full_8h"/>
    <m/>
    <s v="Saracen1091"/>
    <n v="1"/>
    <m/>
    <x v="6"/>
    <m/>
    <n v="295"/>
    <m/>
    <m/>
    <m/>
    <m/>
    <m/>
    <m/>
    <n v="3"/>
    <n v="313"/>
    <n v="0"/>
    <n v="10"/>
    <s v=""/>
    <m/>
    <m/>
    <m/>
    <s v="FLN"/>
    <m/>
  </r>
  <r>
    <s v="Exp4"/>
    <n v="401091"/>
    <n v="1091"/>
    <x v="2"/>
    <x v="7"/>
    <x v="7"/>
    <d v="2014-12-15T00:00:00"/>
    <s v="Full_8h"/>
    <m/>
    <m/>
    <n v="2"/>
    <m/>
    <x v="6"/>
    <m/>
    <n v="305"/>
    <m/>
    <m/>
    <m/>
    <m/>
    <m/>
    <m/>
    <n v="4"/>
    <n v="313"/>
    <n v="0"/>
    <n v="10"/>
    <s v=""/>
    <m/>
    <m/>
    <m/>
    <s v="FLN"/>
    <m/>
  </r>
  <r>
    <s v="Exp4"/>
    <n v="401091"/>
    <n v="1091"/>
    <x v="2"/>
    <x v="7"/>
    <x v="7"/>
    <d v="2014-12-15T00:00:00"/>
    <s v="Full_8h"/>
    <m/>
    <m/>
    <n v="3"/>
    <m/>
    <x v="12"/>
    <m/>
    <n v="242"/>
    <m/>
    <m/>
    <m/>
    <m/>
    <m/>
    <m/>
    <n v="3"/>
    <n v="313"/>
    <n v="0"/>
    <n v="9"/>
    <s v=""/>
    <m/>
    <m/>
    <m/>
    <s v="FLN"/>
    <m/>
  </r>
  <r>
    <s v="Exp4"/>
    <n v="401091"/>
    <n v="1091"/>
    <x v="2"/>
    <x v="7"/>
    <x v="7"/>
    <d v="2014-12-15T00:00:00"/>
    <s v="Full_8h"/>
    <m/>
    <m/>
    <n v="4"/>
    <m/>
    <x v="12"/>
    <m/>
    <n v="238"/>
    <m/>
    <m/>
    <m/>
    <m/>
    <m/>
    <m/>
    <n v="3"/>
    <n v="313"/>
    <n v="0"/>
    <n v="9"/>
    <s v=""/>
    <m/>
    <m/>
    <m/>
    <s v="FLN"/>
    <m/>
  </r>
  <r>
    <s v="Exp4"/>
    <n v="401098"/>
    <n v="1098"/>
    <x v="2"/>
    <x v="7"/>
    <x v="7"/>
    <d v="2014-12-15T00:00:00"/>
    <s v="Full_8h"/>
    <m/>
    <s v="Saracen1098"/>
    <n v="1"/>
    <m/>
    <x v="7"/>
    <m/>
    <n v="215"/>
    <m/>
    <m/>
    <m/>
    <m/>
    <m/>
    <m/>
    <n v="3"/>
    <n v="313"/>
    <n v="0"/>
    <n v="11"/>
    <s v=""/>
    <m/>
    <m/>
    <m/>
    <s v="FLN"/>
    <m/>
  </r>
  <r>
    <s v="Exp4"/>
    <n v="401098"/>
    <n v="1098"/>
    <x v="2"/>
    <x v="7"/>
    <x v="7"/>
    <d v="2014-12-15T00:00:00"/>
    <s v="Full_8h"/>
    <m/>
    <m/>
    <n v="2"/>
    <m/>
    <x v="7"/>
    <m/>
    <n v="233"/>
    <m/>
    <m/>
    <m/>
    <m/>
    <m/>
    <m/>
    <n v="3"/>
    <n v="313"/>
    <n v="0"/>
    <n v="11"/>
    <s v=""/>
    <m/>
    <m/>
    <m/>
    <s v="FLN"/>
    <m/>
  </r>
  <r>
    <s v="Exp4"/>
    <n v="401098"/>
    <n v="1098"/>
    <x v="2"/>
    <x v="7"/>
    <x v="7"/>
    <d v="2014-12-15T00:00:00"/>
    <s v="Full_8h"/>
    <m/>
    <m/>
    <n v="3"/>
    <m/>
    <x v="9"/>
    <m/>
    <n v="175"/>
    <m/>
    <m/>
    <m/>
    <m/>
    <m/>
    <m/>
    <n v="3"/>
    <n v="313"/>
    <n v="0"/>
    <n v="12"/>
    <s v=""/>
    <m/>
    <m/>
    <m/>
    <s v="FLN"/>
    <m/>
  </r>
  <r>
    <s v="Exp4"/>
    <n v="401099"/>
    <n v="1099"/>
    <x v="2"/>
    <x v="7"/>
    <x v="7"/>
    <d v="2014-12-15T00:00:00"/>
    <s v="Full_8h"/>
    <m/>
    <s v="Saracen 1099"/>
    <n v="1"/>
    <m/>
    <x v="6"/>
    <m/>
    <n v="220"/>
    <m/>
    <m/>
    <m/>
    <m/>
    <m/>
    <m/>
    <n v="3"/>
    <n v="313"/>
    <n v="0"/>
    <n v="10"/>
    <s v=""/>
    <m/>
    <m/>
    <m/>
    <s v="FLN"/>
    <m/>
  </r>
  <r>
    <s v="Exp4"/>
    <n v="401099"/>
    <n v="1099"/>
    <x v="2"/>
    <x v="7"/>
    <x v="7"/>
    <d v="2014-12-15T00:00:00"/>
    <s v="Full_8h"/>
    <m/>
    <m/>
    <n v="2"/>
    <m/>
    <x v="7"/>
    <m/>
    <n v="230"/>
    <m/>
    <m/>
    <m/>
    <m/>
    <m/>
    <m/>
    <n v="3"/>
    <n v="313"/>
    <n v="0"/>
    <n v="11"/>
    <s v=""/>
    <m/>
    <m/>
    <m/>
    <s v="FLN"/>
    <m/>
  </r>
  <r>
    <s v="Exp4"/>
    <n v="401099"/>
    <n v="1099"/>
    <x v="2"/>
    <x v="7"/>
    <x v="7"/>
    <d v="2014-12-15T00:00:00"/>
    <s v="Full_8h"/>
    <m/>
    <m/>
    <n v="3"/>
    <m/>
    <x v="6"/>
    <m/>
    <n v="210"/>
    <m/>
    <m/>
    <m/>
    <m/>
    <m/>
    <m/>
    <n v="3"/>
    <n v="313"/>
    <n v="0"/>
    <n v="10"/>
    <s v=""/>
    <m/>
    <m/>
    <m/>
    <s v="FLN"/>
    <m/>
  </r>
  <r>
    <s v="Exp4"/>
    <n v="401099"/>
    <n v="1099"/>
    <x v="2"/>
    <x v="7"/>
    <x v="7"/>
    <d v="2014-12-15T00:00:00"/>
    <s v="Full_8h"/>
    <m/>
    <m/>
    <n v="4"/>
    <m/>
    <x v="6"/>
    <m/>
    <n v="230"/>
    <m/>
    <m/>
    <m/>
    <m/>
    <m/>
    <m/>
    <n v="3"/>
    <n v="313"/>
    <n v="0"/>
    <n v="10"/>
    <s v=""/>
    <m/>
    <m/>
    <m/>
    <s v="FLN"/>
    <m/>
  </r>
  <r>
    <s v="Exp4"/>
    <n v="401114"/>
    <n v="1114"/>
    <x v="2"/>
    <x v="7"/>
    <x v="7"/>
    <d v="2014-12-15T00:00:00"/>
    <s v="Full_8h"/>
    <d v="2014-12-15T00:00:00"/>
    <s v="Saracen1114"/>
    <n v="1"/>
    <m/>
    <x v="6"/>
    <m/>
    <n v="275"/>
    <m/>
    <m/>
    <m/>
    <m/>
    <m/>
    <m/>
    <n v="3"/>
    <n v="313"/>
    <n v="0"/>
    <n v="10"/>
    <s v=""/>
    <m/>
    <m/>
    <m/>
    <s v="FLN"/>
    <m/>
  </r>
  <r>
    <s v="Exp4"/>
    <n v="401114"/>
    <n v="1114"/>
    <x v="2"/>
    <x v="7"/>
    <x v="7"/>
    <d v="2014-12-15T00:00:00"/>
    <s v="Full_8h"/>
    <m/>
    <m/>
    <n v="2"/>
    <m/>
    <x v="6"/>
    <m/>
    <n v="220"/>
    <m/>
    <m/>
    <m/>
    <m/>
    <m/>
    <m/>
    <n v="3"/>
    <n v="313"/>
    <n v="0"/>
    <n v="10"/>
    <s v=""/>
    <m/>
    <m/>
    <m/>
    <s v="FLN"/>
    <m/>
  </r>
  <r>
    <s v="Exp4"/>
    <n v="401114"/>
    <n v="1114"/>
    <x v="2"/>
    <x v="7"/>
    <x v="7"/>
    <d v="2014-12-15T00:00:00"/>
    <s v="Full_8h"/>
    <m/>
    <m/>
    <n v="3"/>
    <m/>
    <x v="7"/>
    <m/>
    <n v="195"/>
    <m/>
    <m/>
    <m/>
    <m/>
    <m/>
    <m/>
    <n v="3"/>
    <n v="313"/>
    <n v="0"/>
    <n v="11"/>
    <s v=""/>
    <m/>
    <m/>
    <m/>
    <s v="FLN"/>
    <m/>
  </r>
  <r>
    <s v="Exp4"/>
    <n v="401114"/>
    <n v="1114"/>
    <x v="2"/>
    <x v="7"/>
    <x v="7"/>
    <d v="2014-12-15T00:00:00"/>
    <s v="Full_8h"/>
    <m/>
    <m/>
    <n v="4"/>
    <m/>
    <x v="7"/>
    <m/>
    <n v="225"/>
    <m/>
    <m/>
    <m/>
    <m/>
    <m/>
    <m/>
    <n v="3"/>
    <n v="313"/>
    <n v="0"/>
    <n v="11"/>
    <s v=""/>
    <m/>
    <m/>
    <m/>
    <s v="FLN"/>
    <m/>
  </r>
  <r>
    <s v="Exp4"/>
    <n v="400154"/>
    <n v="154"/>
    <x v="2"/>
    <x v="8"/>
    <x v="1"/>
    <d v="2014-08-11T00:00:00"/>
    <s v="None_8h"/>
    <m/>
    <n v="154"/>
    <n v="1"/>
    <n v="1"/>
    <x v="17"/>
    <n v="4"/>
    <n v="48"/>
    <m/>
    <n v="88"/>
    <n v="4"/>
    <n v="4"/>
    <m/>
    <s v="V"/>
    <m/>
    <n v="179.9"/>
    <n v="0.48916064480266813"/>
    <n v="2.4891606448026682"/>
    <n v="10"/>
    <m/>
    <m/>
    <m/>
    <s v=""/>
    <m/>
  </r>
  <r>
    <s v="Exp4"/>
    <n v="400154"/>
    <n v="154"/>
    <x v="2"/>
    <x v="8"/>
    <x v="1"/>
    <d v="2014-08-11T00:00:00"/>
    <s v="None_8h"/>
    <m/>
    <m/>
    <n v="2"/>
    <n v="1"/>
    <x v="17"/>
    <n v="4"/>
    <n v="41"/>
    <n v="163"/>
    <n v="42"/>
    <n v="4"/>
    <n v="3"/>
    <m/>
    <s v="V"/>
    <m/>
    <n v="179.9"/>
    <n v="0.23346303501945526"/>
    <n v="2.2334630350194553"/>
    <n v="9"/>
    <m/>
    <m/>
    <m/>
    <s v=""/>
    <m/>
  </r>
  <r>
    <s v="Exp4"/>
    <n v="400154"/>
    <n v="154"/>
    <x v="2"/>
    <x v="8"/>
    <x v="1"/>
    <d v="2014-08-11T00:00:00"/>
    <s v="None_8h"/>
    <m/>
    <m/>
    <n v="3"/>
    <n v="1"/>
    <x v="18"/>
    <n v="4"/>
    <n v="48"/>
    <n v="173"/>
    <n v="141"/>
    <n v="4"/>
    <n v="4"/>
    <m/>
    <s v="V"/>
    <m/>
    <n v="197.875"/>
    <n v="0.71257106759317757"/>
    <n v="3.7125710675931778"/>
    <n v="11"/>
    <m/>
    <m/>
    <m/>
    <s v=""/>
    <m/>
  </r>
  <r>
    <s v="Exp4"/>
    <n v="400154"/>
    <n v="154"/>
    <x v="2"/>
    <x v="8"/>
    <x v="1"/>
    <d v="2014-08-11T00:00:00"/>
    <s v="None_8h"/>
    <m/>
    <m/>
    <n v="4"/>
    <n v="0"/>
    <x v="17"/>
    <n v="3"/>
    <n v="32"/>
    <n v="122"/>
    <n v="116"/>
    <n v="4"/>
    <n v="4"/>
    <m/>
    <s v="V"/>
    <m/>
    <n v="179.9"/>
    <n v="0.64480266814897158"/>
    <n v="2.6448026681489716"/>
    <n v="10"/>
    <m/>
    <m/>
    <m/>
    <s v=""/>
    <m/>
  </r>
  <r>
    <s v="Exp4"/>
    <n v="400160"/>
    <n v="160"/>
    <x v="2"/>
    <x v="8"/>
    <x v="1"/>
    <d v="2014-08-11T00:00:00"/>
    <s v="None_8h"/>
    <d v="2014-08-11T00:00:00"/>
    <n v="160"/>
    <n v="1"/>
    <n v="0"/>
    <x v="18"/>
    <n v="4"/>
    <n v="51"/>
    <m/>
    <n v="111"/>
    <n v="4"/>
    <n v="4"/>
    <m/>
    <s v="V"/>
    <m/>
    <n v="197.875"/>
    <n v="0.56096020214782061"/>
    <n v="3.5609602021478208"/>
    <n v="11"/>
    <m/>
    <m/>
    <m/>
    <s v=""/>
    <m/>
  </r>
  <r>
    <s v="Exp4"/>
    <n v="400160"/>
    <n v="160"/>
    <x v="2"/>
    <x v="8"/>
    <x v="1"/>
    <d v="2014-08-11T00:00:00"/>
    <s v="None_8h"/>
    <m/>
    <m/>
    <n v="2"/>
    <n v="1"/>
    <x v="18"/>
    <n v="4"/>
    <n v="49"/>
    <n v="184"/>
    <n v="151"/>
    <n v="5"/>
    <n v="4"/>
    <m/>
    <s v="V"/>
    <m/>
    <n v="197.875"/>
    <n v="0.76310802274162981"/>
    <n v="3.7631080227416298"/>
    <n v="12"/>
    <m/>
    <m/>
    <m/>
    <s v=""/>
    <m/>
  </r>
  <r>
    <s v="Exp4"/>
    <n v="400160"/>
    <n v="160"/>
    <x v="2"/>
    <x v="8"/>
    <x v="1"/>
    <d v="2014-08-11T00:00:00"/>
    <s v="None_8h"/>
    <m/>
    <m/>
    <n v="3"/>
    <n v="1"/>
    <x v="17"/>
    <n v="4"/>
    <n v="42"/>
    <n v="191"/>
    <n v="76"/>
    <n v="3"/>
    <n v="4"/>
    <m/>
    <s v="V"/>
    <m/>
    <n v="179.9"/>
    <n v="0.42245692051139522"/>
    <n v="2.4224569205113951"/>
    <n v="9"/>
    <m/>
    <m/>
    <m/>
    <s v=""/>
    <m/>
  </r>
  <r>
    <s v="Exp4"/>
    <n v="400160"/>
    <n v="160"/>
    <x v="2"/>
    <x v="8"/>
    <x v="1"/>
    <d v="2014-08-11T00:00:00"/>
    <s v="None_8h"/>
    <m/>
    <m/>
    <n v="4"/>
    <n v="2"/>
    <x v="18"/>
    <n v="4"/>
    <n v="54"/>
    <n v="187"/>
    <n v="26"/>
    <n v="4"/>
    <n v="6"/>
    <m/>
    <s v="V"/>
    <m/>
    <n v="197.875"/>
    <n v="0.131396083385976"/>
    <n v="3.131396083385976"/>
    <n v="13"/>
    <m/>
    <m/>
    <m/>
    <s v=""/>
    <m/>
  </r>
  <r>
    <s v="Exp4"/>
    <n v="400193"/>
    <n v="193"/>
    <x v="2"/>
    <x v="8"/>
    <x v="1"/>
    <d v="2014-08-11T00:00:00"/>
    <s v="None_8h"/>
    <m/>
    <n v="193"/>
    <n v="1"/>
    <n v="1"/>
    <x v="18"/>
    <n v="4"/>
    <n v="58"/>
    <m/>
    <n v="121"/>
    <n v="4"/>
    <n v="4"/>
    <m/>
    <s v="V"/>
    <m/>
    <n v="197.875"/>
    <n v="0.61149715729627285"/>
    <n v="3.6114971572962729"/>
    <n v="11"/>
    <m/>
    <m/>
    <m/>
    <s v=""/>
    <m/>
  </r>
  <r>
    <s v="Exp4"/>
    <n v="400193"/>
    <n v="193"/>
    <x v="2"/>
    <x v="8"/>
    <x v="1"/>
    <d v="2014-08-11T00:00:00"/>
    <s v="None_8h"/>
    <m/>
    <m/>
    <n v="2"/>
    <n v="0"/>
    <x v="18"/>
    <n v="4"/>
    <n v="48"/>
    <n v="194"/>
    <n v="94"/>
    <n v="4"/>
    <n v="5"/>
    <m/>
    <s v="V"/>
    <m/>
    <n v="197.875"/>
    <n v="0.47504737839545169"/>
    <n v="3.4750473783954519"/>
    <n v="12"/>
    <m/>
    <m/>
    <m/>
    <s v=""/>
    <m/>
  </r>
  <r>
    <s v="Exp4"/>
    <n v="400193"/>
    <n v="193"/>
    <x v="2"/>
    <x v="8"/>
    <x v="1"/>
    <d v="2014-08-11T00:00:00"/>
    <s v="None_8h"/>
    <m/>
    <m/>
    <n v="3"/>
    <n v="1"/>
    <x v="18"/>
    <n v="4"/>
    <n v="49"/>
    <n v="171"/>
    <n v="149"/>
    <n v="5"/>
    <n v="4"/>
    <m/>
    <s v="V"/>
    <m/>
    <n v="197.875"/>
    <n v="0.75300063171193932"/>
    <n v="3.7530006317119393"/>
    <n v="12"/>
    <m/>
    <m/>
    <m/>
    <s v=""/>
    <m/>
  </r>
  <r>
    <s v="Exp4"/>
    <n v="400193"/>
    <n v="193"/>
    <x v="2"/>
    <x v="8"/>
    <x v="1"/>
    <d v="2014-08-11T00:00:00"/>
    <s v="None_8h"/>
    <m/>
    <m/>
    <n v="4"/>
    <n v="0"/>
    <x v="17"/>
    <n v="4"/>
    <n v="41"/>
    <n v="158"/>
    <n v="48"/>
    <n v="4"/>
    <n v="4"/>
    <m/>
    <s v="V"/>
    <m/>
    <n v="179.9"/>
    <n v="0.26681489716509171"/>
    <n v="2.2668148971650917"/>
    <n v="10"/>
    <m/>
    <m/>
    <m/>
    <s v=""/>
    <m/>
  </r>
  <r>
    <s v="Exp4"/>
    <n v="400181"/>
    <n v="181"/>
    <x v="2"/>
    <x v="8"/>
    <x v="1"/>
    <d v="2014-08-18T00:00:00"/>
    <s v="None_8h"/>
    <m/>
    <n v="181"/>
    <n v="1"/>
    <n v="2"/>
    <x v="20"/>
    <n v="5"/>
    <n v="56"/>
    <m/>
    <n v="172"/>
    <n v="5"/>
    <n v="6"/>
    <m/>
    <m/>
    <m/>
    <n v="204.81818181818181"/>
    <n v="0.83976919662672"/>
    <n v="4.8397691966267198"/>
    <n v="15"/>
    <m/>
    <m/>
    <m/>
    <s v=""/>
    <m/>
  </r>
  <r>
    <s v="Exp4"/>
    <n v="400181"/>
    <n v="181"/>
    <x v="2"/>
    <x v="8"/>
    <x v="1"/>
    <d v="2014-08-18T00:00:00"/>
    <s v="None_8h"/>
    <m/>
    <m/>
    <n v="2"/>
    <n v="2"/>
    <x v="20"/>
    <n v="5"/>
    <n v="54"/>
    <n v="214"/>
    <n v="151"/>
    <n v="5"/>
    <n v="6"/>
    <m/>
    <m/>
    <m/>
    <n v="204.81818181818181"/>
    <n v="0.73723923657345758"/>
    <n v="4.7372392365734575"/>
    <n v="15"/>
    <m/>
    <m/>
    <m/>
    <s v=""/>
    <m/>
  </r>
  <r>
    <s v="Exp4"/>
    <n v="400181"/>
    <n v="181"/>
    <x v="2"/>
    <x v="8"/>
    <x v="1"/>
    <d v="2014-08-18T00:00:00"/>
    <s v="None_8h"/>
    <m/>
    <m/>
    <n v="3"/>
    <n v="0"/>
    <x v="20"/>
    <n v="5"/>
    <n v="55"/>
    <n v="196"/>
    <n v="125"/>
    <n v="4"/>
    <n v="6"/>
    <m/>
    <m/>
    <m/>
    <n v="204.81818181818181"/>
    <n v="0.61029738126941857"/>
    <n v="4.6102973812694188"/>
    <n v="14"/>
    <m/>
    <m/>
    <m/>
    <s v=""/>
    <m/>
  </r>
  <r>
    <s v="Exp4"/>
    <n v="400181"/>
    <n v="181"/>
    <x v="2"/>
    <x v="8"/>
    <x v="1"/>
    <d v="2014-08-18T00:00:00"/>
    <s v="None_8h"/>
    <m/>
    <m/>
    <n v="4"/>
    <n v="1"/>
    <x v="18"/>
    <n v="4"/>
    <n v="45"/>
    <n v="196"/>
    <n v="140"/>
    <n v="4"/>
    <n v="5"/>
    <m/>
    <m/>
    <m/>
    <n v="197.875"/>
    <n v="0.70751737207833232"/>
    <n v="3.7075173720783323"/>
    <n v="12"/>
    <m/>
    <m/>
    <m/>
    <s v=""/>
    <m/>
  </r>
  <r>
    <s v="Exp4"/>
    <n v="400206"/>
    <n v="206"/>
    <x v="2"/>
    <x v="8"/>
    <x v="1"/>
    <d v="2014-08-18T00:00:00"/>
    <s v="None_8h"/>
    <m/>
    <n v="206"/>
    <n v="1"/>
    <n v="2"/>
    <x v="20"/>
    <n v="5"/>
    <n v="52"/>
    <m/>
    <n v="165"/>
    <n v="4"/>
    <n v="6"/>
    <m/>
    <m/>
    <m/>
    <n v="204.81818181818181"/>
    <n v="0.80559254327563246"/>
    <n v="4.8055925432756323"/>
    <n v="14"/>
    <m/>
    <m/>
    <m/>
    <s v=""/>
    <m/>
  </r>
  <r>
    <s v="Exp4"/>
    <n v="400206"/>
    <n v="206"/>
    <x v="2"/>
    <x v="8"/>
    <x v="1"/>
    <d v="2014-08-18T00:00:00"/>
    <s v="None_8h"/>
    <m/>
    <m/>
    <n v="2"/>
    <n v="1"/>
    <x v="20"/>
    <n v="5"/>
    <n v="50"/>
    <n v="185"/>
    <n v="159"/>
    <n v="4"/>
    <n v="6"/>
    <m/>
    <m/>
    <m/>
    <n v="204.81818181818181"/>
    <n v="0.77629826897470044"/>
    <n v="4.7762982689747009"/>
    <n v="14"/>
    <m/>
    <m/>
    <m/>
    <s v=""/>
    <m/>
  </r>
  <r>
    <s v="Exp4"/>
    <n v="400206"/>
    <n v="206"/>
    <x v="2"/>
    <x v="8"/>
    <x v="1"/>
    <d v="2014-08-18T00:00:00"/>
    <s v="None_8h"/>
    <m/>
    <m/>
    <n v="3"/>
    <n v="0"/>
    <x v="18"/>
    <n v="4"/>
    <n v="37"/>
    <n v="172"/>
    <n v="165"/>
    <n v="5"/>
    <n v="5"/>
    <m/>
    <m/>
    <m/>
    <n v="197.875"/>
    <n v="0.83385975994946304"/>
    <n v="3.8338597599494628"/>
    <n v="13"/>
    <m/>
    <m/>
    <m/>
    <s v=""/>
    <m/>
  </r>
  <r>
    <s v="Exp4"/>
    <n v="400206"/>
    <n v="206"/>
    <x v="2"/>
    <x v="8"/>
    <x v="1"/>
    <d v="2014-08-18T00:00:00"/>
    <s v="None_8h"/>
    <m/>
    <m/>
    <n v="4"/>
    <n v="0"/>
    <x v="18"/>
    <n v="4"/>
    <n v="36"/>
    <n v="161"/>
    <n v="133"/>
    <n v="5"/>
    <n v="4"/>
    <m/>
    <m/>
    <m/>
    <n v="197.875"/>
    <n v="0.6721415034744157"/>
    <n v="3.6721415034744158"/>
    <n v="12"/>
    <m/>
    <m/>
    <m/>
    <s v=""/>
    <m/>
  </r>
  <r>
    <s v="Exp4"/>
    <n v="400215"/>
    <n v="215"/>
    <x v="2"/>
    <x v="8"/>
    <x v="1"/>
    <d v="2014-08-18T00:00:00"/>
    <s v="None_8h"/>
    <m/>
    <n v="215"/>
    <n v="1"/>
    <n v="2"/>
    <x v="20"/>
    <n v="6"/>
    <n v="52"/>
    <m/>
    <n v="42"/>
    <n v="4"/>
    <n v="7"/>
    <m/>
    <m/>
    <m/>
    <n v="204.81818181818181"/>
    <n v="0.20505992010652463"/>
    <n v="4.2050599201065246"/>
    <n v="15"/>
    <m/>
    <m/>
    <m/>
    <s v=""/>
    <m/>
  </r>
  <r>
    <s v="Exp4"/>
    <n v="400215"/>
    <n v="215"/>
    <x v="2"/>
    <x v="8"/>
    <x v="1"/>
    <d v="2014-08-18T00:00:00"/>
    <s v="None_8h"/>
    <m/>
    <m/>
    <n v="2"/>
    <n v="1"/>
    <x v="19"/>
    <n v="6"/>
    <n v="55"/>
    <n v="198"/>
    <n v="89"/>
    <n v="4"/>
    <n v="4"/>
    <m/>
    <m/>
    <m/>
    <n v="232.625"/>
    <n v="0.38259000537345511"/>
    <n v="5.382590005373455"/>
    <n v="13"/>
    <m/>
    <m/>
    <m/>
    <s v=""/>
    <m/>
  </r>
  <r>
    <s v="Exp4"/>
    <n v="400215"/>
    <n v="215"/>
    <x v="2"/>
    <x v="8"/>
    <x v="1"/>
    <d v="2014-08-18T00:00:00"/>
    <s v="None_8h"/>
    <m/>
    <m/>
    <n v="3"/>
    <n v="1"/>
    <x v="20"/>
    <n v="5"/>
    <n v="54"/>
    <n v="180"/>
    <n v="140"/>
    <n v="4"/>
    <n v="5"/>
    <m/>
    <m/>
    <m/>
    <n v="204.81818181818181"/>
    <n v="0.68353306702174876"/>
    <n v="4.6835330670217488"/>
    <n v="13"/>
    <m/>
    <m/>
    <m/>
    <s v=""/>
    <m/>
  </r>
  <r>
    <s v="Exp4"/>
    <n v="400215"/>
    <n v="215"/>
    <x v="2"/>
    <x v="8"/>
    <x v="1"/>
    <d v="2014-08-18T00:00:00"/>
    <s v="None_8h"/>
    <m/>
    <m/>
    <n v="4"/>
    <n v="0"/>
    <x v="18"/>
    <n v="5"/>
    <n v="40"/>
    <n v="171"/>
    <n v="25"/>
    <n v="5"/>
    <n v="4"/>
    <m/>
    <m/>
    <m/>
    <n v="197.875"/>
    <n v="0.12634238787113075"/>
    <n v="3.1263423878711309"/>
    <n v="12"/>
    <m/>
    <m/>
    <m/>
    <s v=""/>
    <m/>
  </r>
  <r>
    <s v="Exp4"/>
    <n v="400164"/>
    <n v="164"/>
    <x v="2"/>
    <x v="8"/>
    <x v="1"/>
    <d v="2014-08-23T00:00:00"/>
    <s v="None_8h"/>
    <m/>
    <n v="164"/>
    <n v="1"/>
    <n v="2"/>
    <x v="19"/>
    <n v="6"/>
    <n v="55"/>
    <m/>
    <n v="170"/>
    <n v="4"/>
    <n v="5"/>
    <m/>
    <s v="V"/>
    <m/>
    <n v="232.625"/>
    <n v="0.73078989790435245"/>
    <n v="5.7307898979043523"/>
    <n v="14"/>
    <m/>
    <m/>
    <m/>
    <s v=""/>
    <m/>
  </r>
  <r>
    <s v="Exp4"/>
    <n v="400164"/>
    <n v="164"/>
    <x v="2"/>
    <x v="8"/>
    <x v="1"/>
    <d v="2014-08-23T00:00:00"/>
    <s v="None_8h"/>
    <m/>
    <m/>
    <n v="2"/>
    <n v="1"/>
    <x v="20"/>
    <n v="5"/>
    <n v="51"/>
    <n v="188"/>
    <n v="117"/>
    <n v="5"/>
    <n v="6"/>
    <m/>
    <s v="V"/>
    <m/>
    <n v="204.81818181818181"/>
    <n v="0.57123834886817582"/>
    <n v="4.5712383488681763"/>
    <n v="15"/>
    <m/>
    <m/>
    <m/>
    <s v=""/>
    <m/>
  </r>
  <r>
    <s v="Exp4"/>
    <n v="400164"/>
    <n v="164"/>
    <x v="2"/>
    <x v="8"/>
    <x v="1"/>
    <d v="2014-08-23T00:00:00"/>
    <s v="None_8h"/>
    <m/>
    <m/>
    <n v="3"/>
    <n v="2"/>
    <x v="19"/>
    <n v="6"/>
    <n v="59"/>
    <n v="196"/>
    <n v="70"/>
    <n v="5"/>
    <n v="6"/>
    <m/>
    <s v="V"/>
    <m/>
    <n v="232.625"/>
    <n v="0.30091348737238044"/>
    <n v="5.3009134873723802"/>
    <n v="16"/>
    <m/>
    <m/>
    <m/>
    <s v=""/>
    <m/>
  </r>
  <r>
    <s v="Exp4"/>
    <n v="400164"/>
    <n v="164"/>
    <x v="2"/>
    <x v="8"/>
    <x v="1"/>
    <d v="2014-08-23T00:00:00"/>
    <s v="None_8h"/>
    <m/>
    <m/>
    <n v="4"/>
    <n v="0"/>
    <x v="20"/>
    <n v="5"/>
    <n v="50"/>
    <n v="196"/>
    <n v="158"/>
    <n v="5"/>
    <n v="6"/>
    <n v="10"/>
    <s v="ETS"/>
    <n v="1"/>
    <n v="204.81818181818181"/>
    <n v="0.77141588992454502"/>
    <n v="4.7714158899245449"/>
    <n v="15"/>
    <m/>
    <m/>
    <m/>
    <s v=""/>
    <m/>
  </r>
  <r>
    <s v="Exp4"/>
    <n v="400183"/>
    <n v="183"/>
    <x v="2"/>
    <x v="8"/>
    <x v="1"/>
    <d v="2014-08-23T00:00:00"/>
    <s v="None_8h"/>
    <m/>
    <n v="183"/>
    <n v="1"/>
    <n v="0"/>
    <x v="20"/>
    <n v="6"/>
    <n v="62"/>
    <m/>
    <n v="220"/>
    <n v="5"/>
    <n v="7"/>
    <m/>
    <s v="V"/>
    <m/>
    <n v="204.81818181818181"/>
    <n v="1.0741233910341768"/>
    <n v="5.0741233910341768"/>
    <n v="16"/>
    <m/>
    <m/>
    <m/>
    <s v=""/>
    <m/>
  </r>
  <r>
    <s v="Exp4"/>
    <n v="400183"/>
    <n v="183"/>
    <x v="2"/>
    <x v="8"/>
    <x v="1"/>
    <d v="2014-08-23T00:00:00"/>
    <s v="None_8h"/>
    <m/>
    <m/>
    <n v="2"/>
    <n v="0"/>
    <x v="19"/>
    <n v="6"/>
    <n v="68"/>
    <n v="145"/>
    <n v="210"/>
    <n v="5"/>
    <n v="7"/>
    <m/>
    <s v="V"/>
    <m/>
    <n v="232.625"/>
    <n v="0.90274046211714132"/>
    <n v="5.9027404621171415"/>
    <n v="17"/>
    <m/>
    <m/>
    <m/>
    <s v=""/>
    <m/>
  </r>
  <r>
    <s v="Exp4"/>
    <n v="400183"/>
    <n v="183"/>
    <x v="2"/>
    <x v="8"/>
    <x v="1"/>
    <d v="2014-08-23T00:00:00"/>
    <s v="None_8h"/>
    <m/>
    <m/>
    <n v="3"/>
    <n v="1"/>
    <x v="20"/>
    <n v="5"/>
    <n v="50"/>
    <n v="208"/>
    <n v="85"/>
    <n v="4"/>
    <n v="6"/>
    <m/>
    <s v="V"/>
    <m/>
    <n v="204.81818181818181"/>
    <n v="0.41500221926320463"/>
    <n v="4.4150022192632044"/>
    <n v="14"/>
    <m/>
    <m/>
    <m/>
    <s v=""/>
    <m/>
  </r>
  <r>
    <s v="Exp4"/>
    <n v="400183"/>
    <n v="183"/>
    <x v="2"/>
    <x v="8"/>
    <x v="1"/>
    <d v="2014-08-23T00:00:00"/>
    <s v="None_8h"/>
    <m/>
    <m/>
    <n v="4"/>
    <n v="1"/>
    <x v="20"/>
    <n v="5"/>
    <n v="56"/>
    <n v="216"/>
    <n v="166"/>
    <n v="5"/>
    <n v="6"/>
    <m/>
    <s v="V"/>
    <m/>
    <n v="204.81818181818181"/>
    <n v="0.81047492232578788"/>
    <n v="4.8104749223257883"/>
    <n v="15"/>
    <m/>
    <m/>
    <m/>
    <s v=""/>
    <m/>
  </r>
  <r>
    <s v="Exp4"/>
    <n v="400204"/>
    <n v="204"/>
    <x v="2"/>
    <x v="8"/>
    <x v="1"/>
    <d v="2014-08-23T00:00:00"/>
    <s v="None_8h"/>
    <m/>
    <n v="204"/>
    <n v="1"/>
    <n v="2"/>
    <x v="19"/>
    <n v="6"/>
    <n v="65"/>
    <m/>
    <n v="71"/>
    <n v="4"/>
    <n v="6"/>
    <m/>
    <s v="V"/>
    <m/>
    <n v="232.625"/>
    <n v="0.30521225147770015"/>
    <n v="5.3052122514777"/>
    <n v="15"/>
    <m/>
    <m/>
    <m/>
    <s v=""/>
    <m/>
  </r>
  <r>
    <s v="Exp4"/>
    <n v="400204"/>
    <n v="204"/>
    <x v="2"/>
    <x v="8"/>
    <x v="1"/>
    <d v="2014-08-23T00:00:00"/>
    <s v="None_8h"/>
    <m/>
    <m/>
    <n v="2"/>
    <n v="2"/>
    <x v="19"/>
    <n v="6"/>
    <n v="71"/>
    <n v="238"/>
    <n v="101"/>
    <n v="5"/>
    <n v="7"/>
    <m/>
    <s v="V"/>
    <m/>
    <n v="232.625"/>
    <n v="0.43417517463729177"/>
    <n v="5.4341751746372919"/>
    <n v="17"/>
    <m/>
    <m/>
    <m/>
    <s v=""/>
    <m/>
  </r>
  <r>
    <s v="Exp4"/>
    <n v="400204"/>
    <n v="204"/>
    <x v="2"/>
    <x v="8"/>
    <x v="1"/>
    <d v="2014-08-23T00:00:00"/>
    <s v="None_8h"/>
    <m/>
    <m/>
    <n v="3"/>
    <n v="0"/>
    <x v="18"/>
    <n v="4"/>
    <n v="50"/>
    <n v="190"/>
    <n v="186"/>
    <n v="5"/>
    <n v="5"/>
    <m/>
    <s v="V"/>
    <m/>
    <n v="197.875"/>
    <n v="0.93998736576121289"/>
    <n v="3.9399873657612128"/>
    <n v="13"/>
    <m/>
    <m/>
    <m/>
    <s v=""/>
    <m/>
  </r>
  <r>
    <s v="Exp4"/>
    <n v="400163"/>
    <n v="163"/>
    <x v="2"/>
    <x v="8"/>
    <x v="1"/>
    <d v="2014-09-01T00:00:00"/>
    <s v="None_8h"/>
    <d v="2014-09-01T00:00:00"/>
    <n v="163"/>
    <n v="1"/>
    <n v="2"/>
    <x v="16"/>
    <n v="7"/>
    <n v="70"/>
    <m/>
    <n v="138"/>
    <n v="4"/>
    <n v="8"/>
    <m/>
    <s v="E"/>
    <m/>
    <n v="238.75"/>
    <n v="0.57801047120418847"/>
    <n v="6.5780104712041885"/>
    <n v="18"/>
    <m/>
    <m/>
    <m/>
    <s v=""/>
    <m/>
  </r>
  <r>
    <s v="Exp4"/>
    <n v="400163"/>
    <n v="163"/>
    <x v="2"/>
    <x v="8"/>
    <x v="1"/>
    <d v="2014-09-01T00:00:00"/>
    <s v="None_8h"/>
    <m/>
    <m/>
    <n v="2"/>
    <n v="2"/>
    <x v="16"/>
    <n v="7"/>
    <n v="63"/>
    <n v="217"/>
    <n v="114"/>
    <n v="4"/>
    <n v="7"/>
    <m/>
    <s v="V"/>
    <m/>
    <n v="238.75"/>
    <n v="0.47748691099476442"/>
    <n v="6.4774869109947648"/>
    <n v="17"/>
    <m/>
    <m/>
    <m/>
    <s v=""/>
    <m/>
  </r>
  <r>
    <s v="Exp4"/>
    <n v="400163"/>
    <n v="163"/>
    <x v="2"/>
    <x v="8"/>
    <x v="1"/>
    <d v="2014-09-01T00:00:00"/>
    <s v="None_8h"/>
    <m/>
    <m/>
    <n v="3"/>
    <n v="1"/>
    <x v="19"/>
    <n v="6"/>
    <n v="61"/>
    <n v="206"/>
    <n v="55"/>
    <n v="4"/>
    <n v="8"/>
    <m/>
    <s v="V"/>
    <m/>
    <n v="232.625"/>
    <n v="0.23643202579258463"/>
    <n v="5.2364320257925847"/>
    <n v="17"/>
    <m/>
    <m/>
    <m/>
    <s v=""/>
    <m/>
  </r>
  <r>
    <s v="Exp4"/>
    <n v="400163"/>
    <n v="163"/>
    <x v="2"/>
    <x v="8"/>
    <x v="1"/>
    <d v="2014-09-01T00:00:00"/>
    <s v="None_8h"/>
    <m/>
    <m/>
    <n v="4"/>
    <n v="1"/>
    <x v="19"/>
    <n v="6"/>
    <n v="70"/>
    <n v="211"/>
    <n v="174"/>
    <n v="4"/>
    <n v="9"/>
    <m/>
    <s v="E"/>
    <m/>
    <n v="232.625"/>
    <n v="0.74798495432563139"/>
    <n v="5.7479849543256316"/>
    <n v="18"/>
    <m/>
    <m/>
    <m/>
    <s v=""/>
    <m/>
  </r>
  <r>
    <s v="Exp4"/>
    <n v="400174"/>
    <n v="174"/>
    <x v="2"/>
    <x v="8"/>
    <x v="1"/>
    <d v="2014-09-01T00:00:00"/>
    <s v="None_8h"/>
    <m/>
    <n v="174"/>
    <n v="1"/>
    <n v="2"/>
    <x v="16"/>
    <n v="7"/>
    <n v="65"/>
    <m/>
    <n v="47"/>
    <n v="5"/>
    <n v="7"/>
    <m/>
    <s v="V"/>
    <m/>
    <n v="238.75"/>
    <n v="0.19685863874345549"/>
    <n v="6.1968586387434552"/>
    <n v="18"/>
    <m/>
    <m/>
    <m/>
    <s v=""/>
    <m/>
  </r>
  <r>
    <s v="Exp4"/>
    <n v="400174"/>
    <n v="174"/>
    <x v="2"/>
    <x v="8"/>
    <x v="1"/>
    <d v="2014-09-01T00:00:00"/>
    <s v="None_8h"/>
    <m/>
    <m/>
    <n v="2"/>
    <n v="1"/>
    <x v="19"/>
    <n v="6"/>
    <n v="54"/>
    <n v="192"/>
    <n v="130"/>
    <n v="4"/>
    <n v="7"/>
    <m/>
    <s v="V"/>
    <m/>
    <n v="232.625"/>
    <n v="0.55883933369156369"/>
    <n v="5.558839333691564"/>
    <n v="16"/>
    <m/>
    <m/>
    <m/>
    <s v=""/>
    <m/>
  </r>
  <r>
    <s v="Exp4"/>
    <n v="400174"/>
    <n v="174"/>
    <x v="2"/>
    <x v="8"/>
    <x v="1"/>
    <d v="2014-09-01T00:00:00"/>
    <s v="None_8h"/>
    <m/>
    <m/>
    <n v="3"/>
    <n v="2"/>
    <x v="16"/>
    <n v="7"/>
    <n v="65"/>
    <n v="206"/>
    <n v="63"/>
    <n v="5"/>
    <n v="6"/>
    <m/>
    <s v="V"/>
    <m/>
    <n v="238.75"/>
    <n v="0.26387434554973821"/>
    <n v="6.2638743455497385"/>
    <n v="17"/>
    <m/>
    <m/>
    <m/>
    <s v=""/>
    <m/>
  </r>
  <r>
    <s v="Exp4"/>
    <n v="400174"/>
    <n v="174"/>
    <x v="2"/>
    <x v="8"/>
    <x v="1"/>
    <d v="2014-09-01T00:00:00"/>
    <s v="None_8h"/>
    <m/>
    <m/>
    <n v="4"/>
    <n v="2"/>
    <x v="19"/>
    <n v="6"/>
    <n v="52"/>
    <n v="203"/>
    <n v="166"/>
    <n v="4"/>
    <n v="7"/>
    <m/>
    <s v="V"/>
    <m/>
    <n v="232.625"/>
    <n v="0.71359484148307362"/>
    <n v="5.7135948414830739"/>
    <n v="16"/>
    <m/>
    <m/>
    <m/>
    <s v=""/>
    <m/>
  </r>
  <r>
    <s v="Exp4"/>
    <n v="400191"/>
    <n v="191"/>
    <x v="2"/>
    <x v="8"/>
    <x v="1"/>
    <d v="2014-09-01T00:00:00"/>
    <s v="None_8h"/>
    <m/>
    <n v="191"/>
    <n v="1"/>
    <n v="1"/>
    <x v="19"/>
    <n v="6"/>
    <n v="65"/>
    <m/>
    <n v="181"/>
    <n v="5"/>
    <n v="7"/>
    <m/>
    <s v="V"/>
    <m/>
    <n v="232.625"/>
    <n v="0.77807630306286946"/>
    <n v="5.7780763030628695"/>
    <n v="17"/>
    <m/>
    <m/>
    <m/>
    <s v=""/>
    <m/>
  </r>
  <r>
    <s v="Exp4"/>
    <n v="400191"/>
    <n v="191"/>
    <x v="2"/>
    <x v="8"/>
    <x v="1"/>
    <d v="2014-09-01T00:00:00"/>
    <s v="None_8h"/>
    <m/>
    <m/>
    <n v="2"/>
    <n v="3"/>
    <x v="16"/>
    <n v="8"/>
    <n v="70"/>
    <n v="231"/>
    <n v="55"/>
    <n v="5"/>
    <n v="9"/>
    <m/>
    <s v="E"/>
    <m/>
    <n v="238.75"/>
    <n v="0.23036649214659685"/>
    <n v="6.2303664921465964"/>
    <n v="20"/>
    <m/>
    <m/>
    <m/>
    <s v=""/>
    <m/>
  </r>
  <r>
    <s v="Exp4"/>
    <n v="400191"/>
    <n v="191"/>
    <x v="2"/>
    <x v="8"/>
    <x v="1"/>
    <d v="2014-09-01T00:00:00"/>
    <s v="None_8h"/>
    <m/>
    <m/>
    <n v="3"/>
    <n v="1"/>
    <x v="19"/>
    <n v="7"/>
    <n v="61"/>
    <n v="212"/>
    <n v="23"/>
    <n v="4"/>
    <n v="8"/>
    <m/>
    <s v="V"/>
    <m/>
    <n v="232.625"/>
    <n v="9.8871574422353573E-2"/>
    <n v="5.0988715744223532"/>
    <n v="17"/>
    <m/>
    <m/>
    <m/>
    <s v=""/>
    <m/>
  </r>
  <r>
    <s v="Exp4"/>
    <n v="400191"/>
    <n v="191"/>
    <x v="2"/>
    <x v="8"/>
    <x v="1"/>
    <d v="2014-09-01T00:00:00"/>
    <s v="None_8h"/>
    <m/>
    <m/>
    <n v="4"/>
    <n v="1"/>
    <x v="19"/>
    <n v="6"/>
    <n v="69"/>
    <n v="218"/>
    <n v="50"/>
    <n v="5"/>
    <n v="6"/>
    <m/>
    <s v="V"/>
    <m/>
    <n v="232.625"/>
    <n v="0.21493820526598603"/>
    <n v="5.2149382052659856"/>
    <n v="16"/>
    <m/>
    <m/>
    <m/>
    <s v=""/>
    <m/>
  </r>
  <r>
    <s v="Exp4"/>
    <n v="400156"/>
    <n v="156"/>
    <x v="2"/>
    <x v="8"/>
    <x v="1"/>
    <d v="2014-09-08T00:00:00"/>
    <s v="None_8h"/>
    <m/>
    <n v="156"/>
    <n v="1"/>
    <n v="1"/>
    <x v="15"/>
    <n v="8"/>
    <n v="84"/>
    <m/>
    <n v="111"/>
    <n v="5"/>
    <n v="8"/>
    <m/>
    <s v="V"/>
    <m/>
    <n v="244.25"/>
    <n v="0.45445240532241554"/>
    <n v="7.4544524053224155"/>
    <n v="20"/>
    <m/>
    <m/>
    <m/>
    <s v=""/>
    <m/>
  </r>
  <r>
    <s v="Exp4"/>
    <n v="400156"/>
    <n v="156"/>
    <x v="2"/>
    <x v="8"/>
    <x v="1"/>
    <d v="2014-09-08T00:00:00"/>
    <s v="None_8h"/>
    <m/>
    <m/>
    <n v="2"/>
    <n v="2"/>
    <x v="15"/>
    <n v="8"/>
    <n v="90"/>
    <n v="240"/>
    <n v="132"/>
    <n v="5"/>
    <n v="10"/>
    <m/>
    <s v="E"/>
    <m/>
    <n v="244.25"/>
    <n v="0.54042988741044007"/>
    <n v="7.5404298874104398"/>
    <n v="22"/>
    <m/>
    <m/>
    <m/>
    <s v=""/>
    <m/>
  </r>
  <r>
    <s v="Exp4"/>
    <n v="400156"/>
    <n v="156"/>
    <x v="2"/>
    <x v="8"/>
    <x v="1"/>
    <d v="2014-09-08T00:00:00"/>
    <s v="None_8h"/>
    <m/>
    <m/>
    <n v="3"/>
    <n v="1"/>
    <x v="16"/>
    <n v="7"/>
    <n v="81"/>
    <n v="261"/>
    <n v="162"/>
    <n v="5"/>
    <n v="10"/>
    <m/>
    <s v="V"/>
    <m/>
    <n v="238.75"/>
    <n v="0.67853403141361257"/>
    <n v="6.6785340314136121"/>
    <n v="21"/>
    <m/>
    <m/>
    <m/>
    <s v=""/>
    <m/>
  </r>
  <r>
    <s v="Exp4"/>
    <n v="400156"/>
    <n v="156"/>
    <x v="2"/>
    <x v="8"/>
    <x v="1"/>
    <d v="2014-09-08T00:00:00"/>
    <s v="None_8h"/>
    <m/>
    <m/>
    <n v="4"/>
    <n v="1"/>
    <x v="16"/>
    <n v="7"/>
    <n v="65"/>
    <n v="205"/>
    <n v="40"/>
    <n v="5"/>
    <n v="6"/>
    <m/>
    <s v="V"/>
    <m/>
    <n v="238.75"/>
    <n v="0.16753926701570682"/>
    <n v="6.167539267015707"/>
    <n v="17"/>
    <m/>
    <m/>
    <m/>
    <s v=""/>
    <m/>
  </r>
  <r>
    <s v="Exp4"/>
    <n v="400179"/>
    <n v="179"/>
    <x v="2"/>
    <x v="8"/>
    <x v="1"/>
    <d v="2014-09-08T00:00:00"/>
    <s v="None_8h"/>
    <m/>
    <n v="179"/>
    <n v="1"/>
    <n v="0"/>
    <x v="15"/>
    <n v="8"/>
    <n v="89"/>
    <n v="201"/>
    <n v="30"/>
    <n v="5"/>
    <n v="12"/>
    <m/>
    <s v="E"/>
    <m/>
    <n v="244.25"/>
    <n v="0.12282497441146366"/>
    <n v="7.122824974411464"/>
    <n v="24"/>
    <m/>
    <m/>
    <m/>
    <s v=""/>
    <m/>
  </r>
  <r>
    <s v="Exp4"/>
    <n v="400179"/>
    <n v="179"/>
    <x v="2"/>
    <x v="8"/>
    <x v="1"/>
    <d v="2014-09-08T00:00:00"/>
    <s v="None_8h"/>
    <m/>
    <m/>
    <n v="2"/>
    <n v="0"/>
    <x v="15"/>
    <n v="8"/>
    <n v="78"/>
    <n v="238"/>
    <n v="57"/>
    <n v="5"/>
    <n v="8"/>
    <m/>
    <s v="V"/>
    <m/>
    <n v="244.25"/>
    <n v="0.23336745138178097"/>
    <n v="7.2333674513817812"/>
    <n v="20"/>
    <m/>
    <m/>
    <m/>
    <s v=""/>
    <m/>
  </r>
  <r>
    <s v="Exp4"/>
    <n v="400179"/>
    <n v="179"/>
    <x v="2"/>
    <x v="8"/>
    <x v="1"/>
    <d v="2014-09-08T00:00:00"/>
    <s v="None_8h"/>
    <m/>
    <m/>
    <n v="3"/>
    <n v="0"/>
    <x v="15"/>
    <n v="8"/>
    <n v="80"/>
    <n v="240"/>
    <n v="143"/>
    <n v="6"/>
    <n v="10"/>
    <m/>
    <s v="V"/>
    <m/>
    <n v="244.25"/>
    <n v="0.58546571136131009"/>
    <n v="7.5854657113613104"/>
    <n v="23"/>
    <m/>
    <m/>
    <m/>
    <s v=""/>
    <m/>
  </r>
  <r>
    <s v="Exp4"/>
    <n v="400179"/>
    <n v="179"/>
    <x v="2"/>
    <x v="8"/>
    <x v="1"/>
    <d v="2014-09-08T00:00:00"/>
    <s v="None_8h"/>
    <m/>
    <m/>
    <n v="4"/>
    <n v="0"/>
    <x v="16"/>
    <n v="8"/>
    <n v="75"/>
    <n v="224"/>
    <n v="47"/>
    <n v="4"/>
    <n v="9"/>
    <m/>
    <s v="V"/>
    <m/>
    <n v="238.75"/>
    <n v="0.19685863874345549"/>
    <n v="6.1968586387434552"/>
    <n v="19"/>
    <m/>
    <m/>
    <m/>
    <s v=""/>
    <m/>
  </r>
  <r>
    <s v="Exp4"/>
    <n v="400180"/>
    <n v="180"/>
    <x v="2"/>
    <x v="8"/>
    <x v="1"/>
    <d v="2014-09-08T00:00:00"/>
    <s v="None_8h"/>
    <m/>
    <n v="180"/>
    <n v="1"/>
    <n v="1"/>
    <x v="15"/>
    <n v="8"/>
    <n v="91"/>
    <m/>
    <n v="211"/>
    <n v="5"/>
    <n v="11"/>
    <m/>
    <s v="DR"/>
    <m/>
    <n v="244.25"/>
    <n v="0.86386898669396106"/>
    <n v="7.8638689866939613"/>
    <n v="23"/>
    <m/>
    <m/>
    <m/>
    <s v=""/>
    <m/>
  </r>
  <r>
    <s v="Exp4"/>
    <n v="400180"/>
    <n v="180"/>
    <x v="2"/>
    <x v="8"/>
    <x v="1"/>
    <d v="2014-09-08T00:00:00"/>
    <s v="None_8h"/>
    <m/>
    <m/>
    <n v="2"/>
    <n v="2"/>
    <x v="19"/>
    <n v="7"/>
    <n v="76"/>
    <n v="234"/>
    <n v="48"/>
    <n v="5"/>
    <n v="9"/>
    <m/>
    <s v="E"/>
    <m/>
    <n v="232.625"/>
    <n v="0.20634067705534659"/>
    <n v="5.2063406770553469"/>
    <n v="19"/>
    <m/>
    <m/>
    <m/>
    <s v=""/>
    <m/>
  </r>
  <r>
    <s v="Exp4"/>
    <n v="400180"/>
    <n v="180"/>
    <x v="2"/>
    <x v="8"/>
    <x v="1"/>
    <d v="2014-09-08T00:00:00"/>
    <s v="None_8h"/>
    <m/>
    <m/>
    <n v="3"/>
    <n v="2"/>
    <x v="15"/>
    <n v="8"/>
    <n v="80"/>
    <n v="230"/>
    <n v="170"/>
    <n v="5"/>
    <n v="9"/>
    <m/>
    <s v="E"/>
    <m/>
    <n v="244.25"/>
    <n v="0.69600818833162748"/>
    <n v="7.6960081883316276"/>
    <n v="21"/>
    <m/>
    <m/>
    <m/>
    <s v=""/>
    <m/>
  </r>
  <r>
    <s v="Exp4"/>
    <n v="400180"/>
    <n v="180"/>
    <x v="2"/>
    <x v="8"/>
    <x v="1"/>
    <d v="2014-09-08T00:00:00"/>
    <s v="None_8h"/>
    <m/>
    <m/>
    <n v="4"/>
    <n v="0"/>
    <x v="16"/>
    <n v="7"/>
    <n v="79"/>
    <n v="257"/>
    <n v="202"/>
    <n v="6"/>
    <n v="7"/>
    <m/>
    <s v="V"/>
    <m/>
    <n v="238.75"/>
    <n v="0.84607329842931933"/>
    <n v="6.8460732984293191"/>
    <n v="19"/>
    <m/>
    <m/>
    <m/>
    <s v=""/>
    <m/>
  </r>
  <r>
    <s v="Exp4"/>
    <n v="400158"/>
    <n v="158"/>
    <x v="2"/>
    <x v="8"/>
    <x v="1"/>
    <d v="2014-09-15T00:00:00"/>
    <s v="None_8h"/>
    <m/>
    <n v="158"/>
    <n v="1"/>
    <n v="2"/>
    <x v="15"/>
    <n v="8"/>
    <n v="92"/>
    <m/>
    <n v="194"/>
    <n v="5"/>
    <n v="11"/>
    <m/>
    <s v="E"/>
    <m/>
    <n v="244.25"/>
    <n v="0.79426816786079835"/>
    <n v="7.7942681678607979"/>
    <n v="23"/>
    <m/>
    <m/>
    <m/>
    <s v=""/>
    <m/>
  </r>
  <r>
    <s v="Exp4"/>
    <n v="400158"/>
    <n v="158"/>
    <x v="2"/>
    <x v="8"/>
    <x v="1"/>
    <d v="2014-09-15T00:00:00"/>
    <s v="None_8h"/>
    <m/>
    <m/>
    <n v="2"/>
    <n v="1"/>
    <x v="11"/>
    <n v="9"/>
    <n v="100"/>
    <n v="261"/>
    <n v="200"/>
    <n v="6"/>
    <n v="12"/>
    <m/>
    <s v="E"/>
    <m/>
    <n v="243.5"/>
    <n v="0.82135523613963035"/>
    <n v="8.821355236139631"/>
    <n v="26"/>
    <m/>
    <m/>
    <m/>
    <s v=""/>
    <m/>
  </r>
  <r>
    <s v="Exp4"/>
    <n v="400158"/>
    <n v="158"/>
    <x v="2"/>
    <x v="8"/>
    <x v="1"/>
    <d v="2014-09-15T00:00:00"/>
    <s v="None_8h"/>
    <m/>
    <m/>
    <n v="3"/>
    <n v="0"/>
    <x v="11"/>
    <n v="9"/>
    <n v="93"/>
    <n v="241"/>
    <n v="82"/>
    <n v="5"/>
    <n v="10"/>
    <m/>
    <s v="E"/>
    <m/>
    <n v="243.5"/>
    <n v="0.33675564681724846"/>
    <n v="8.3367556468172488"/>
    <n v="23"/>
    <m/>
    <m/>
    <m/>
    <s v=""/>
    <m/>
  </r>
  <r>
    <s v="Exp4"/>
    <n v="400158"/>
    <n v="158"/>
    <x v="2"/>
    <x v="8"/>
    <x v="1"/>
    <d v="2014-09-15T00:00:00"/>
    <s v="None_8h"/>
    <m/>
    <m/>
    <n v="4"/>
    <n v="0"/>
    <x v="15"/>
    <n v="8"/>
    <n v="80"/>
    <n v="257"/>
    <n v="192"/>
    <n v="5"/>
    <n v="8"/>
    <m/>
    <s v="V"/>
    <m/>
    <n v="244.25"/>
    <n v="0.78607983623336741"/>
    <n v="7.7860798362333679"/>
    <n v="20"/>
    <m/>
    <m/>
    <m/>
    <s v=""/>
    <m/>
  </r>
  <r>
    <s v="Exp4"/>
    <n v="400196"/>
    <n v="196"/>
    <x v="2"/>
    <x v="8"/>
    <x v="1"/>
    <d v="2014-09-15T00:00:00"/>
    <s v="None_8h"/>
    <m/>
    <n v="196"/>
    <n v="1"/>
    <n v="2"/>
    <x v="15"/>
    <n v="8"/>
    <n v="90"/>
    <m/>
    <n v="205"/>
    <n v="4"/>
    <n v="11"/>
    <m/>
    <s v="E"/>
    <m/>
    <n v="244.25"/>
    <n v="0.83930399181166837"/>
    <n v="7.8393039918116685"/>
    <n v="22"/>
    <m/>
    <m/>
    <m/>
    <s v=""/>
    <m/>
  </r>
  <r>
    <s v="Exp4"/>
    <n v="400196"/>
    <n v="196"/>
    <x v="2"/>
    <x v="8"/>
    <x v="1"/>
    <d v="2014-09-15T00:00:00"/>
    <s v="None_8h"/>
    <m/>
    <m/>
    <n v="2"/>
    <n v="2"/>
    <x v="11"/>
    <n v="9"/>
    <n v="94"/>
    <n v="264"/>
    <n v="89"/>
    <n v="6"/>
    <n v="13"/>
    <m/>
    <s v="E"/>
    <m/>
    <n v="243.5"/>
    <n v="0.3655030800821355"/>
    <n v="8.3655030800821351"/>
    <n v="27"/>
    <m/>
    <m/>
    <m/>
    <s v=""/>
    <m/>
  </r>
  <r>
    <s v="Exp4"/>
    <n v="400196"/>
    <n v="196"/>
    <x v="2"/>
    <x v="8"/>
    <x v="1"/>
    <d v="2014-09-15T00:00:00"/>
    <s v="None_8h"/>
    <m/>
    <m/>
    <n v="3"/>
    <n v="1"/>
    <x v="15"/>
    <n v="8"/>
    <n v="95"/>
    <n v="255"/>
    <n v="195"/>
    <n v="4"/>
    <n v="12"/>
    <m/>
    <s v="E"/>
    <m/>
    <n v="244.25"/>
    <n v="0.79836233367451381"/>
    <n v="7.7983623336745138"/>
    <n v="23"/>
    <m/>
    <m/>
    <m/>
    <s v=""/>
    <m/>
  </r>
  <r>
    <s v="Exp4"/>
    <n v="400196"/>
    <n v="196"/>
    <x v="2"/>
    <x v="8"/>
    <x v="1"/>
    <d v="2014-09-15T00:00:00"/>
    <s v="None_8h"/>
    <m/>
    <m/>
    <n v="4"/>
    <n v="1"/>
    <x v="16"/>
    <n v="7"/>
    <n v="85"/>
    <n v="260"/>
    <n v="228"/>
    <n v="6"/>
    <n v="8"/>
    <m/>
    <s v="E"/>
    <m/>
    <n v="238.75"/>
    <n v="0.95497382198952885"/>
    <n v="6.9549738219895287"/>
    <n v="20"/>
    <m/>
    <m/>
    <m/>
    <s v=""/>
    <m/>
  </r>
  <r>
    <s v="Exp4"/>
    <n v="400214"/>
    <n v="214"/>
    <x v="2"/>
    <x v="8"/>
    <x v="1"/>
    <d v="2014-09-15T00:00:00"/>
    <s v="None_8h"/>
    <m/>
    <n v="214"/>
    <n v="1"/>
    <n v="2"/>
    <x v="15"/>
    <n v="8"/>
    <n v="75"/>
    <m/>
    <n v="181"/>
    <n v="6"/>
    <n v="10"/>
    <m/>
    <s v="E"/>
    <m/>
    <n v="244.25"/>
    <n v="0.74104401228249739"/>
    <n v="7.7410440122824973"/>
    <n v="23"/>
    <m/>
    <m/>
    <m/>
    <s v=""/>
    <m/>
  </r>
  <r>
    <s v="Exp4"/>
    <n v="400214"/>
    <n v="214"/>
    <x v="2"/>
    <x v="8"/>
    <x v="1"/>
    <d v="2014-09-15T00:00:00"/>
    <s v="None_8h"/>
    <m/>
    <m/>
    <n v="2"/>
    <n v="1"/>
    <x v="15"/>
    <n v="8"/>
    <n v="82"/>
    <n v="216"/>
    <n v="190"/>
    <n v="5"/>
    <n v="12"/>
    <m/>
    <s v="E"/>
    <m/>
    <n v="244.25"/>
    <n v="0.77789150460593659"/>
    <n v="7.7778915046059369"/>
    <n v="24"/>
    <m/>
    <m/>
    <m/>
    <s v=""/>
    <m/>
  </r>
  <r>
    <s v="Exp4"/>
    <n v="400214"/>
    <n v="214"/>
    <x v="2"/>
    <x v="8"/>
    <x v="1"/>
    <d v="2014-09-15T00:00:00"/>
    <s v="None_8h"/>
    <m/>
    <m/>
    <n v="3"/>
    <n v="0"/>
    <x v="11"/>
    <n v="9"/>
    <n v="91"/>
    <n v="236"/>
    <n v="74"/>
    <n v="5"/>
    <n v="12"/>
    <m/>
    <s v="Early DR"/>
    <m/>
    <n v="243.5"/>
    <n v="0.30390143737166325"/>
    <n v="8.303901437371664"/>
    <n v="25"/>
    <m/>
    <m/>
    <m/>
    <s v=""/>
    <m/>
  </r>
  <r>
    <s v="Exp4"/>
    <n v="400214"/>
    <n v="214"/>
    <x v="2"/>
    <x v="8"/>
    <x v="1"/>
    <d v="2014-09-15T00:00:00"/>
    <s v="None_8h"/>
    <m/>
    <m/>
    <n v="4"/>
    <n v="0"/>
    <x v="11"/>
    <n v="9"/>
    <n v="88"/>
    <n v="225"/>
    <n v="90"/>
    <n v="5"/>
    <n v="14"/>
    <m/>
    <s v="E"/>
    <m/>
    <n v="243.5"/>
    <n v="0.36960985626283366"/>
    <n v="8.3696098562628336"/>
    <n v="27"/>
    <m/>
    <m/>
    <m/>
    <s v=""/>
    <m/>
  </r>
  <r>
    <s v="Exp4"/>
    <n v="400185"/>
    <n v="185"/>
    <x v="2"/>
    <x v="8"/>
    <x v="1"/>
    <d v="2014-09-22T00:00:00"/>
    <s v="None_8h"/>
    <m/>
    <n v="185"/>
    <n v="1"/>
    <n v="2"/>
    <x v="11"/>
    <n v="9"/>
    <n v="83"/>
    <m/>
    <n v="130"/>
    <n v="5"/>
    <n v="10"/>
    <m/>
    <s v="E"/>
    <m/>
    <n v="243.5"/>
    <n v="0.53388090349075978"/>
    <n v="8.5338809034907595"/>
    <n v="23"/>
    <m/>
    <m/>
    <m/>
    <s v=""/>
    <m/>
  </r>
  <r>
    <s v="Exp4"/>
    <n v="400185"/>
    <n v="185"/>
    <x v="2"/>
    <x v="8"/>
    <x v="1"/>
    <d v="2014-09-22T00:00:00"/>
    <s v="None_8h"/>
    <m/>
    <m/>
    <n v="2"/>
    <n v="1"/>
    <x v="12"/>
    <n v="10"/>
    <n v="103"/>
    <n v="250"/>
    <n v="79"/>
    <n v="5"/>
    <n v="15"/>
    <m/>
    <s v="very early DR"/>
    <m/>
    <n v="240"/>
    <n v="0.32916666666666666"/>
    <n v="9.3291666666666675"/>
    <n v="29"/>
    <m/>
    <m/>
    <m/>
    <s v=""/>
    <m/>
  </r>
  <r>
    <s v="Exp4"/>
    <n v="400185"/>
    <n v="185"/>
    <x v="2"/>
    <x v="8"/>
    <x v="1"/>
    <d v="2014-09-22T00:00:00"/>
    <s v="None_8h"/>
    <m/>
    <m/>
    <n v="3"/>
    <n v="1"/>
    <x v="11"/>
    <n v="9"/>
    <n v="95"/>
    <n v="240"/>
    <n v="116"/>
    <n v="5"/>
    <n v="12"/>
    <m/>
    <s v="E"/>
    <m/>
    <n v="243.5"/>
    <n v="0.47638603696098564"/>
    <n v="8.4763860369609851"/>
    <n v="25"/>
    <m/>
    <m/>
    <m/>
    <s v=""/>
    <m/>
  </r>
  <r>
    <s v="Exp4"/>
    <n v="400185"/>
    <n v="185"/>
    <x v="2"/>
    <x v="8"/>
    <x v="1"/>
    <d v="2014-09-22T00:00:00"/>
    <s v="None_8h"/>
    <m/>
    <m/>
    <n v="4"/>
    <n v="1"/>
    <x v="15"/>
    <n v="8"/>
    <n v="82"/>
    <n v="226"/>
    <n v="218"/>
    <n v="5"/>
    <n v="10"/>
    <m/>
    <s v="Early DR"/>
    <m/>
    <n v="244.25"/>
    <n v="0.89252814738996933"/>
    <n v="7.8925281473899691"/>
    <n v="22"/>
    <m/>
    <m/>
    <m/>
    <s v=""/>
    <m/>
  </r>
  <r>
    <s v="Exp4"/>
    <n v="400202"/>
    <n v="202"/>
    <x v="2"/>
    <x v="8"/>
    <x v="1"/>
    <d v="2014-09-22T00:00:00"/>
    <s v="None_8h"/>
    <m/>
    <n v="202"/>
    <n v="1"/>
    <n v="1"/>
    <x v="11"/>
    <n v="9"/>
    <n v="92"/>
    <m/>
    <n v="183"/>
    <n v="5"/>
    <n v="11"/>
    <m/>
    <s v="E"/>
    <m/>
    <n v="243.5"/>
    <n v="0.75154004106776184"/>
    <n v="8.7515400410677611"/>
    <n v="24"/>
    <m/>
    <m/>
    <m/>
    <s v=""/>
    <m/>
  </r>
  <r>
    <s v="Exp4"/>
    <n v="400202"/>
    <n v="202"/>
    <x v="2"/>
    <x v="8"/>
    <x v="1"/>
    <d v="2014-09-22T00:00:00"/>
    <s v="None_8h"/>
    <m/>
    <m/>
    <n v="2"/>
    <n v="1"/>
    <x v="15"/>
    <n v="8"/>
    <n v="86"/>
    <n v="249"/>
    <n v="190"/>
    <n v="5"/>
    <n v="10"/>
    <m/>
    <s v="E"/>
    <m/>
    <n v="244.25"/>
    <n v="0.77789150460593659"/>
    <n v="7.7778915046059369"/>
    <n v="22"/>
    <m/>
    <m/>
    <m/>
    <s v=""/>
    <m/>
  </r>
  <r>
    <s v="Exp4"/>
    <n v="400202"/>
    <n v="202"/>
    <x v="2"/>
    <x v="8"/>
    <x v="1"/>
    <d v="2014-09-22T00:00:00"/>
    <s v="None_8h"/>
    <m/>
    <m/>
    <n v="3"/>
    <n v="1"/>
    <x v="15"/>
    <n v="8"/>
    <n v="93"/>
    <n v="251"/>
    <n v="219"/>
    <n v="5"/>
    <n v="9"/>
    <m/>
    <s v="E"/>
    <m/>
    <n v="244.25"/>
    <n v="0.8966223132036848"/>
    <n v="7.896622313203685"/>
    <n v="21"/>
    <m/>
    <m/>
    <m/>
    <s v=""/>
    <m/>
  </r>
  <r>
    <s v="Exp4"/>
    <n v="400202"/>
    <n v="202"/>
    <x v="2"/>
    <x v="8"/>
    <x v="1"/>
    <d v="2014-09-22T00:00:00"/>
    <s v="None_8h"/>
    <m/>
    <m/>
    <n v="4"/>
    <n v="1"/>
    <x v="15"/>
    <n v="8"/>
    <n v="91"/>
    <n v="262"/>
    <n v="215"/>
    <n v="6"/>
    <n v="9"/>
    <m/>
    <s v="V"/>
    <m/>
    <n v="244.25"/>
    <n v="0.88024564994882293"/>
    <n v="7.8802456499488232"/>
    <n v="22"/>
    <m/>
    <m/>
    <m/>
    <s v=""/>
    <m/>
  </r>
  <r>
    <s v="Exp4"/>
    <n v="400212"/>
    <n v="212"/>
    <x v="2"/>
    <x v="8"/>
    <x v="1"/>
    <d v="2014-09-22T00:00:00"/>
    <s v="None_8h"/>
    <m/>
    <n v="212"/>
    <n v="1"/>
    <n v="1"/>
    <x v="12"/>
    <n v="10"/>
    <n v="90"/>
    <m/>
    <n v="85"/>
    <n v="4"/>
    <n v="15"/>
    <m/>
    <s v="DR"/>
    <m/>
    <n v="240"/>
    <n v="0.35416666666666669"/>
    <n v="9.3541666666666661"/>
    <n v="28"/>
    <m/>
    <m/>
    <m/>
    <s v=""/>
    <m/>
  </r>
  <r>
    <s v="Exp4"/>
    <n v="400212"/>
    <n v="212"/>
    <x v="2"/>
    <x v="8"/>
    <x v="1"/>
    <d v="2014-09-22T00:00:00"/>
    <s v="None_8h"/>
    <m/>
    <m/>
    <n v="2"/>
    <n v="2"/>
    <x v="12"/>
    <n v="10"/>
    <n v="72"/>
    <n v="192"/>
    <n v="154"/>
    <n v="5"/>
    <n v="11"/>
    <m/>
    <s v="E"/>
    <m/>
    <n v="240"/>
    <n v="0.64166666666666672"/>
    <n v="9.6416666666666675"/>
    <n v="25"/>
    <m/>
    <m/>
    <m/>
    <s v=""/>
    <m/>
  </r>
  <r>
    <s v="Exp4"/>
    <n v="400212"/>
    <n v="212"/>
    <x v="2"/>
    <x v="8"/>
    <x v="1"/>
    <d v="2014-09-22T00:00:00"/>
    <s v="None_8h"/>
    <m/>
    <m/>
    <n v="3"/>
    <n v="1"/>
    <x v="12"/>
    <n v="10"/>
    <n v="83"/>
    <n v="195"/>
    <n v="115"/>
    <n v="4"/>
    <n v="14"/>
    <m/>
    <s v="DR"/>
    <m/>
    <n v="240"/>
    <n v="0.47916666666666669"/>
    <n v="9.4791666666666661"/>
    <n v="27"/>
    <m/>
    <m/>
    <m/>
    <s v=""/>
    <m/>
  </r>
  <r>
    <s v="Exp4"/>
    <n v="400212"/>
    <n v="212"/>
    <x v="2"/>
    <x v="8"/>
    <x v="1"/>
    <d v="2014-09-22T00:00:00"/>
    <s v="None_8h"/>
    <m/>
    <m/>
    <n v="4"/>
    <n v="1"/>
    <x v="11"/>
    <n v="9"/>
    <n v="75"/>
    <n v="222"/>
    <n v="142"/>
    <n v="6"/>
    <n v="9"/>
    <m/>
    <s v="E"/>
    <m/>
    <n v="243.5"/>
    <n v="0.58316221765913756"/>
    <n v="8.5831622176591367"/>
    <n v="23"/>
    <m/>
    <m/>
    <m/>
    <s v=""/>
    <m/>
  </r>
  <r>
    <s v="Exp4"/>
    <n v="400188"/>
    <n v="188"/>
    <x v="2"/>
    <x v="8"/>
    <x v="1"/>
    <d v="2014-09-29T00:00:00"/>
    <s v="None_8h"/>
    <m/>
    <n v="188"/>
    <n v="1"/>
    <n v="2"/>
    <x v="6"/>
    <n v="11"/>
    <n v="108"/>
    <m/>
    <n v="65"/>
    <n v="5"/>
    <n v="15"/>
    <m/>
    <s v="DR"/>
    <m/>
    <n v="215.45454545454547"/>
    <n v="0.30168776371308015"/>
    <n v="10.30168776371308"/>
    <n v="30"/>
    <m/>
    <m/>
    <m/>
    <s v=""/>
    <m/>
  </r>
  <r>
    <s v="Exp4"/>
    <n v="400188"/>
    <n v="188"/>
    <x v="2"/>
    <x v="8"/>
    <x v="1"/>
    <d v="2014-09-29T00:00:00"/>
    <s v="None_8h"/>
    <m/>
    <m/>
    <n v="2"/>
    <n v="1"/>
    <x v="11"/>
    <n v="9"/>
    <n v="105"/>
    <n v="265"/>
    <n v="198"/>
    <n v="5"/>
    <n v="12"/>
    <m/>
    <s v="E"/>
    <m/>
    <n v="243.5"/>
    <n v="0.81314168377823404"/>
    <n v="8.8131416837782339"/>
    <n v="25"/>
    <m/>
    <m/>
    <m/>
    <s v=""/>
    <m/>
  </r>
  <r>
    <s v="Exp4"/>
    <n v="400188"/>
    <n v="188"/>
    <x v="2"/>
    <x v="8"/>
    <x v="1"/>
    <d v="2014-09-29T00:00:00"/>
    <s v="None_8h"/>
    <m/>
    <m/>
    <n v="3"/>
    <n v="0"/>
    <x v="12"/>
    <n v="10"/>
    <n v="102"/>
    <n v="267"/>
    <n v="102"/>
    <n v="5"/>
    <n v="11"/>
    <m/>
    <s v="E"/>
    <m/>
    <n v="240"/>
    <n v="0.42499999999999999"/>
    <n v="9.4250000000000007"/>
    <n v="25"/>
    <m/>
    <m/>
    <m/>
    <s v=""/>
    <m/>
  </r>
  <r>
    <s v="Exp4"/>
    <n v="400188"/>
    <n v="188"/>
    <x v="2"/>
    <x v="8"/>
    <x v="1"/>
    <d v="2014-09-29T00:00:00"/>
    <s v="None_8h"/>
    <m/>
    <m/>
    <n v="4"/>
    <n v="1"/>
    <x v="12"/>
    <n v="10"/>
    <n v="99"/>
    <n v="262"/>
    <n v="175"/>
    <n v="5"/>
    <n v="11"/>
    <m/>
    <s v="DR"/>
    <m/>
    <n v="240"/>
    <n v="0.72916666666666663"/>
    <n v="9.7291666666666661"/>
    <n v="25"/>
    <m/>
    <m/>
    <m/>
    <s v=""/>
    <m/>
  </r>
  <r>
    <s v="Exp4"/>
    <n v="400198"/>
    <n v="198"/>
    <x v="2"/>
    <x v="8"/>
    <x v="1"/>
    <d v="2014-09-29T00:00:00"/>
    <s v="None_8h"/>
    <m/>
    <n v="198"/>
    <n v="1"/>
    <n v="2"/>
    <x v="6"/>
    <n v="11"/>
    <n v="95"/>
    <m/>
    <n v="176"/>
    <n v="4"/>
    <n v="19"/>
    <n v="0"/>
    <s v="late DR"/>
    <m/>
    <n v="215.45454545454547"/>
    <n v="0.81687763713080164"/>
    <n v="10.816877637130801"/>
    <n v="33"/>
    <m/>
    <m/>
    <m/>
    <s v=""/>
    <m/>
  </r>
  <r>
    <s v="Exp4"/>
    <n v="400198"/>
    <n v="198"/>
    <x v="2"/>
    <x v="8"/>
    <x v="1"/>
    <d v="2014-09-29T00:00:00"/>
    <s v="None_8h"/>
    <m/>
    <m/>
    <n v="2"/>
    <n v="1"/>
    <x v="6"/>
    <n v="11"/>
    <n v="95"/>
    <n v="202"/>
    <n v="81"/>
    <n v="4"/>
    <n v="17"/>
    <n v="0"/>
    <s v="late DR"/>
    <m/>
    <n v="215.45454545454547"/>
    <n v="0.3759493670886076"/>
    <n v="10.375949367088607"/>
    <n v="31"/>
    <m/>
    <m/>
    <m/>
    <s v=""/>
    <m/>
  </r>
  <r>
    <s v="Exp4"/>
    <n v="400198"/>
    <n v="198"/>
    <x v="2"/>
    <x v="8"/>
    <x v="1"/>
    <d v="2014-09-29T00:00:00"/>
    <s v="None_8h"/>
    <m/>
    <m/>
    <n v="3"/>
    <n v="1"/>
    <x v="6"/>
    <n v="11"/>
    <n v="65"/>
    <n v="150"/>
    <n v="76"/>
    <n v="4"/>
    <n v="13"/>
    <m/>
    <s v="Early DR"/>
    <m/>
    <n v="215.45454545454547"/>
    <n v="0.35274261603375523"/>
    <n v="10.352742616033755"/>
    <n v="27"/>
    <m/>
    <m/>
    <m/>
    <s v=""/>
    <m/>
  </r>
  <r>
    <s v="Exp4"/>
    <n v="400198"/>
    <n v="198"/>
    <x v="2"/>
    <x v="8"/>
    <x v="1"/>
    <d v="2014-09-29T00:00:00"/>
    <s v="None_8h"/>
    <m/>
    <m/>
    <n v="4"/>
    <n v="2"/>
    <x v="6"/>
    <n v="11"/>
    <n v="85"/>
    <n v="174"/>
    <n v="140"/>
    <n v="4"/>
    <n v="17"/>
    <m/>
    <s v="DR"/>
    <m/>
    <n v="215.45454545454547"/>
    <n v="0.64978902953586493"/>
    <n v="10.649789029535865"/>
    <n v="31"/>
    <m/>
    <m/>
    <m/>
    <s v=""/>
    <m/>
  </r>
  <r>
    <s v="Exp4"/>
    <n v="400199"/>
    <n v="199"/>
    <x v="2"/>
    <x v="8"/>
    <x v="1"/>
    <d v="2014-09-29T00:00:00"/>
    <s v="None_8h"/>
    <m/>
    <n v="199"/>
    <n v="1"/>
    <n v="1"/>
    <x v="12"/>
    <n v="10"/>
    <n v="124"/>
    <m/>
    <n v="192"/>
    <n v="5"/>
    <n v="17"/>
    <m/>
    <s v="DR"/>
    <m/>
    <n v="240"/>
    <n v="0.8"/>
    <n v="9.8000000000000007"/>
    <n v="31"/>
    <m/>
    <m/>
    <m/>
    <s v=""/>
    <m/>
  </r>
  <r>
    <s v="Exp4"/>
    <n v="400199"/>
    <n v="199"/>
    <x v="2"/>
    <x v="8"/>
    <x v="1"/>
    <d v="2014-09-29T00:00:00"/>
    <s v="None_8h"/>
    <m/>
    <m/>
    <n v="2"/>
    <n v="1"/>
    <x v="12"/>
    <n v="10"/>
    <n v="98"/>
    <n v="258"/>
    <n v="75"/>
    <n v="5"/>
    <n v="13"/>
    <m/>
    <s v="DR"/>
    <m/>
    <n v="240"/>
    <n v="0.3125"/>
    <n v="9.3125"/>
    <n v="27"/>
    <m/>
    <m/>
    <m/>
    <s v=""/>
    <m/>
  </r>
  <r>
    <s v="Exp4"/>
    <n v="400199"/>
    <n v="199"/>
    <x v="2"/>
    <x v="8"/>
    <x v="1"/>
    <d v="2014-09-29T00:00:00"/>
    <s v="None_8h"/>
    <m/>
    <m/>
    <n v="3"/>
    <n v="2"/>
    <x v="12"/>
    <n v="10"/>
    <n v="100"/>
    <n v="260"/>
    <n v="58"/>
    <n v="5"/>
    <n v="14"/>
    <m/>
    <s v="DR"/>
    <m/>
    <n v="240"/>
    <n v="0.24166666666666667"/>
    <n v="9.2416666666666671"/>
    <n v="28"/>
    <m/>
    <m/>
    <m/>
    <s v=""/>
    <m/>
  </r>
  <r>
    <s v="Exp4"/>
    <n v="400199"/>
    <n v="199"/>
    <x v="2"/>
    <x v="8"/>
    <x v="1"/>
    <d v="2014-09-29T00:00:00"/>
    <s v="None_8h"/>
    <m/>
    <m/>
    <n v="4"/>
    <n v="1"/>
    <x v="12"/>
    <n v="10"/>
    <n v="105"/>
    <n v="264"/>
    <n v="120"/>
    <n v="5"/>
    <n v="13"/>
    <m/>
    <s v="DR"/>
    <m/>
    <n v="240"/>
    <n v="0.5"/>
    <n v="9.5"/>
    <n v="27"/>
    <m/>
    <m/>
    <m/>
    <s v=""/>
    <m/>
  </r>
  <r>
    <s v="Exp4"/>
    <n v="400176"/>
    <n v="176"/>
    <x v="2"/>
    <x v="8"/>
    <x v="1"/>
    <d v="2014-10-06T00:00:00"/>
    <s v="None_8h"/>
    <m/>
    <n v="176"/>
    <n v="1"/>
    <n v="2"/>
    <x v="7"/>
    <n v="12"/>
    <n v="101"/>
    <m/>
    <n v="69"/>
    <n v="4"/>
    <n v="23"/>
    <m/>
    <s v="late DR"/>
    <m/>
    <n v="229.45454545454547"/>
    <n v="0.30071315372424723"/>
    <n v="11.300713153724248"/>
    <n v="38"/>
    <m/>
    <m/>
    <m/>
    <s v=""/>
    <m/>
  </r>
  <r>
    <s v="Exp4"/>
    <n v="400176"/>
    <n v="176"/>
    <x v="2"/>
    <x v="8"/>
    <x v="1"/>
    <d v="2014-10-06T00:00:00"/>
    <s v="None_8h"/>
    <m/>
    <m/>
    <n v="2"/>
    <n v="0"/>
    <x v="6"/>
    <n v="11"/>
    <n v="87"/>
    <n v="174"/>
    <n v="68"/>
    <n v="5"/>
    <n v="14"/>
    <m/>
    <s v="DR"/>
    <m/>
    <n v="215.45454545454547"/>
    <n v="0.31561181434599156"/>
    <n v="10.315611814345992"/>
    <n v="29"/>
    <m/>
    <m/>
    <m/>
    <s v=""/>
    <m/>
  </r>
  <r>
    <s v="Exp4"/>
    <n v="400176"/>
    <n v="176"/>
    <x v="2"/>
    <x v="8"/>
    <x v="1"/>
    <d v="2014-10-06T00:00:00"/>
    <s v="None_8h"/>
    <m/>
    <m/>
    <n v="3"/>
    <n v="1"/>
    <x v="9"/>
    <n v="13"/>
    <n v="110"/>
    <n v="203"/>
    <n v="65"/>
    <n v="4"/>
    <n v="22"/>
    <m/>
    <s v="DR"/>
    <m/>
    <n v="229.2"/>
    <n v="0.28359511343804539"/>
    <n v="12.283595113438045"/>
    <n v="38"/>
    <m/>
    <m/>
    <m/>
    <s v=""/>
    <m/>
  </r>
  <r>
    <s v="Exp4"/>
    <n v="400176"/>
    <n v="176"/>
    <x v="2"/>
    <x v="8"/>
    <x v="1"/>
    <d v="2014-10-06T00:00:00"/>
    <s v="None_8h"/>
    <m/>
    <m/>
    <n v="4"/>
    <n v="2"/>
    <x v="7"/>
    <n v="12"/>
    <n v="81"/>
    <n v="148"/>
    <n v="93"/>
    <n v="5"/>
    <n v="19"/>
    <m/>
    <s v="DR"/>
    <m/>
    <n v="229.45454545454547"/>
    <n v="0.4053090332805071"/>
    <n v="11.405309033280506"/>
    <n v="35"/>
    <m/>
    <m/>
    <m/>
    <s v=""/>
    <m/>
  </r>
  <r>
    <s v="Exp4"/>
    <n v="400184"/>
    <n v="184"/>
    <x v="2"/>
    <x v="8"/>
    <x v="1"/>
    <d v="2014-10-06T00:00:00"/>
    <s v="None_8h"/>
    <m/>
    <n v="184"/>
    <n v="1"/>
    <n v="2"/>
    <x v="9"/>
    <n v="13"/>
    <n v="100"/>
    <m/>
    <n v="101"/>
    <n v="4"/>
    <n v="24"/>
    <m/>
    <s v="late DR"/>
    <m/>
    <n v="229.2"/>
    <n v="0.44066317626527052"/>
    <n v="12.44066317626527"/>
    <n v="40"/>
    <m/>
    <m/>
    <m/>
    <s v=""/>
    <m/>
  </r>
  <r>
    <s v="Exp4"/>
    <n v="400184"/>
    <n v="184"/>
    <x v="2"/>
    <x v="8"/>
    <x v="1"/>
    <d v="2014-10-06T00:00:00"/>
    <s v="None_8h"/>
    <m/>
    <m/>
    <n v="2"/>
    <n v="3"/>
    <x v="7"/>
    <n v="12"/>
    <n v="103"/>
    <n v="189"/>
    <n v="142"/>
    <n v="4"/>
    <n v="20"/>
    <m/>
    <s v="late DR"/>
    <m/>
    <n v="229.45454545454547"/>
    <n v="0.61885895404120439"/>
    <n v="11.618858954041205"/>
    <n v="35"/>
    <m/>
    <m/>
    <m/>
    <s v=""/>
    <m/>
  </r>
  <r>
    <s v="Exp4"/>
    <n v="400184"/>
    <n v="184"/>
    <x v="2"/>
    <x v="8"/>
    <x v="1"/>
    <d v="2014-10-06T00:00:00"/>
    <s v="None_8h"/>
    <m/>
    <m/>
    <n v="3"/>
    <n v="1"/>
    <x v="7"/>
    <n v="12"/>
    <n v="94"/>
    <n v="164"/>
    <n v="89"/>
    <n v="4"/>
    <n v="19"/>
    <m/>
    <s v="late DR"/>
    <m/>
    <n v="229.45454545454547"/>
    <n v="0.38787638668779711"/>
    <n v="11.387876386687797"/>
    <n v="34"/>
    <m/>
    <m/>
    <m/>
    <s v=""/>
    <m/>
  </r>
  <r>
    <s v="Exp4"/>
    <n v="400184"/>
    <n v="184"/>
    <x v="2"/>
    <x v="8"/>
    <x v="1"/>
    <d v="2014-10-06T00:00:00"/>
    <s v="None_8h"/>
    <m/>
    <m/>
    <n v="4"/>
    <n v="2"/>
    <x v="7"/>
    <n v="12"/>
    <n v="82"/>
    <n v="160"/>
    <n v="85"/>
    <n v="4"/>
    <n v="20"/>
    <m/>
    <s v="late DR"/>
    <m/>
    <n v="229.45454545454547"/>
    <n v="0.37044374009508713"/>
    <n v="11.370443740095087"/>
    <n v="35"/>
    <m/>
    <m/>
    <m/>
    <s v=""/>
    <m/>
  </r>
  <r>
    <s v="Exp4"/>
    <n v="400210"/>
    <n v="210"/>
    <x v="2"/>
    <x v="8"/>
    <x v="1"/>
    <d v="2014-10-06T00:00:00"/>
    <s v="None_8h"/>
    <m/>
    <n v="210"/>
    <n v="1"/>
    <n v="1"/>
    <x v="6"/>
    <n v="11"/>
    <n v="123"/>
    <m/>
    <n v="146"/>
    <n v="4"/>
    <n v="21"/>
    <m/>
    <s v="DR"/>
    <m/>
    <n v="215.45454545454547"/>
    <n v="0.67763713080168775"/>
    <n v="10.677637130801688"/>
    <n v="35"/>
    <m/>
    <m/>
    <m/>
    <s v=""/>
    <m/>
  </r>
  <r>
    <s v="Exp4"/>
    <n v="400210"/>
    <n v="210"/>
    <x v="2"/>
    <x v="8"/>
    <x v="1"/>
    <d v="2014-10-06T00:00:00"/>
    <s v="None_8h"/>
    <m/>
    <m/>
    <n v="2"/>
    <n v="2"/>
    <x v="6"/>
    <n v="12"/>
    <n v="124"/>
    <n v="233"/>
    <n v="40"/>
    <n v="5"/>
    <n v="21"/>
    <m/>
    <s v="DR"/>
    <m/>
    <n v="215.45454545454547"/>
    <n v="0.18565400843881855"/>
    <n v="10.185654008438819"/>
    <n v="36"/>
    <m/>
    <m/>
    <m/>
    <s v=""/>
    <m/>
  </r>
  <r>
    <s v="Exp4"/>
    <n v="400210"/>
    <n v="210"/>
    <x v="2"/>
    <x v="8"/>
    <x v="1"/>
    <d v="2014-10-06T00:00:00"/>
    <s v="None_8h"/>
    <m/>
    <m/>
    <n v="3"/>
    <n v="2"/>
    <x v="6"/>
    <n v="11"/>
    <n v="112"/>
    <n v="267"/>
    <n v="144"/>
    <n v="4"/>
    <n v="16"/>
    <m/>
    <s v="DR"/>
    <m/>
    <n v="215.45454545454547"/>
    <n v="0.66835443037974684"/>
    <n v="10.668354430379747"/>
    <n v="30"/>
    <m/>
    <m/>
    <m/>
    <s v=""/>
    <m/>
  </r>
  <r>
    <s v="Exp4"/>
    <n v="400210"/>
    <n v="210"/>
    <x v="2"/>
    <x v="8"/>
    <x v="1"/>
    <d v="2014-10-06T00:00:00"/>
    <s v="None_8h"/>
    <m/>
    <m/>
    <n v="4"/>
    <n v="2"/>
    <x v="6"/>
    <n v="11"/>
    <n v="125"/>
    <n v="291"/>
    <n v="234"/>
    <n v="4"/>
    <n v="19"/>
    <m/>
    <s v="DR"/>
    <m/>
    <n v="215.45454545454547"/>
    <n v="1.0860759493670886"/>
    <n v="11.086075949367089"/>
    <n v="33"/>
    <m/>
    <m/>
    <m/>
    <s v=""/>
    <m/>
  </r>
  <r>
    <s v="Exp4"/>
    <n v="400153"/>
    <n v="153"/>
    <x v="2"/>
    <x v="8"/>
    <x v="1"/>
    <d v="2014-10-14T00:00:00"/>
    <s v="None_8h"/>
    <m/>
    <n v="153"/>
    <n v="1"/>
    <n v="2"/>
    <x v="9"/>
    <n v="13"/>
    <n v="103"/>
    <m/>
    <n v="142"/>
    <n v="4"/>
    <n v="23"/>
    <m/>
    <s v="TS"/>
    <n v="0"/>
    <n v="229.2"/>
    <n v="0.61954624781849921"/>
    <n v="12.6195462478185"/>
    <n v="39"/>
    <m/>
    <m/>
    <m/>
    <s v=""/>
    <m/>
  </r>
  <r>
    <s v="Exp4"/>
    <n v="400153"/>
    <n v="153"/>
    <x v="2"/>
    <x v="8"/>
    <x v="1"/>
    <d v="2014-10-14T00:00:00"/>
    <s v="None_8h"/>
    <m/>
    <m/>
    <n v="2"/>
    <n v="1"/>
    <x v="9"/>
    <n v="13"/>
    <n v="102"/>
    <n v="178"/>
    <n v="95"/>
    <n v="5"/>
    <n v="19"/>
    <m/>
    <s v="DR"/>
    <m/>
    <n v="229.2"/>
    <n v="0.41448516579406636"/>
    <n v="12.414485165794066"/>
    <n v="36"/>
    <m/>
    <m/>
    <m/>
    <s v=""/>
    <m/>
  </r>
  <r>
    <s v="Exp4"/>
    <n v="400153"/>
    <n v="153"/>
    <x v="2"/>
    <x v="8"/>
    <x v="1"/>
    <d v="2014-10-14T00:00:00"/>
    <s v="None_8h"/>
    <m/>
    <m/>
    <n v="3"/>
    <n v="3"/>
    <x v="2"/>
    <n v="14"/>
    <n v="122"/>
    <n v="190"/>
    <n v="98"/>
    <n v="4"/>
    <n v="24"/>
    <n v="10"/>
    <s v="TS"/>
    <n v="1"/>
    <n v="224.33333333333334"/>
    <n v="0.43684992570579495"/>
    <n v="13.436849925705795"/>
    <n v="41"/>
    <m/>
    <m/>
    <m/>
    <s v=""/>
    <m/>
  </r>
  <r>
    <s v="Exp4"/>
    <n v="400153"/>
    <n v="153"/>
    <x v="2"/>
    <x v="8"/>
    <x v="1"/>
    <d v="2014-10-14T00:00:00"/>
    <s v="None_8h"/>
    <m/>
    <m/>
    <n v="4"/>
    <n v="2"/>
    <x v="9"/>
    <n v="13"/>
    <n v="100"/>
    <n v="175"/>
    <n v="127"/>
    <n v="5"/>
    <n v="17"/>
    <m/>
    <s v="DR"/>
    <m/>
    <n v="229.2"/>
    <n v="0.55410122164048869"/>
    <n v="12.554101221640488"/>
    <n v="34"/>
    <m/>
    <m/>
    <m/>
    <s v=""/>
    <m/>
  </r>
  <r>
    <s v="Exp4"/>
    <n v="400172"/>
    <n v="172"/>
    <x v="2"/>
    <x v="8"/>
    <x v="1"/>
    <d v="2014-10-14T00:00:00"/>
    <s v="None_8h"/>
    <m/>
    <n v="172"/>
    <n v="1"/>
    <n v="1"/>
    <x v="9"/>
    <n v="13"/>
    <n v="113"/>
    <m/>
    <n v="88"/>
    <n v="5"/>
    <n v="20"/>
    <m/>
    <s v="DR"/>
    <m/>
    <n v="229.2"/>
    <n v="0.38394415357766143"/>
    <n v="12.383944153577662"/>
    <n v="37"/>
    <m/>
    <m/>
    <m/>
    <s v=""/>
    <m/>
  </r>
  <r>
    <s v="Exp4"/>
    <n v="400172"/>
    <n v="172"/>
    <x v="2"/>
    <x v="8"/>
    <x v="1"/>
    <d v="2014-10-14T00:00:00"/>
    <s v="None_8h"/>
    <m/>
    <m/>
    <n v="2"/>
    <n v="1"/>
    <x v="6"/>
    <n v="11"/>
    <n v="105"/>
    <n v="194"/>
    <n v="40"/>
    <n v="5"/>
    <n v="17"/>
    <m/>
    <s v="DR"/>
    <m/>
    <n v="215.45454545454547"/>
    <n v="0.18565400843881855"/>
    <n v="10.185654008438819"/>
    <n v="32"/>
    <m/>
    <m/>
    <m/>
    <s v=""/>
    <m/>
  </r>
  <r>
    <s v="Exp4"/>
    <n v="400172"/>
    <n v="172"/>
    <x v="2"/>
    <x v="8"/>
    <x v="1"/>
    <d v="2014-10-14T00:00:00"/>
    <s v="None_8h"/>
    <m/>
    <m/>
    <n v="3"/>
    <n v="3"/>
    <x v="2"/>
    <n v="14"/>
    <n v="138"/>
    <n v="262"/>
    <n v="107"/>
    <n v="3"/>
    <n v="24"/>
    <n v="12"/>
    <s v="TS (DR at the bottom but not top)"/>
    <n v="1"/>
    <n v="224.33333333333334"/>
    <n v="0.47696879643387813"/>
    <n v="13.476968796433878"/>
    <n v="40"/>
    <m/>
    <m/>
    <m/>
    <s v=""/>
    <m/>
  </r>
  <r>
    <s v="Exp4"/>
    <n v="400172"/>
    <n v="172"/>
    <x v="2"/>
    <x v="8"/>
    <x v="1"/>
    <d v="2014-10-14T00:00:00"/>
    <s v="None_8h"/>
    <m/>
    <m/>
    <n v="4"/>
    <n v="2"/>
    <x v="9"/>
    <n v="13"/>
    <n v="124"/>
    <n v="234"/>
    <n v="95"/>
    <n v="4"/>
    <n v="21"/>
    <m/>
    <s v="DR"/>
    <n v="0"/>
    <n v="229.2"/>
    <n v="0.41448516579406636"/>
    <n v="12.414485165794066"/>
    <n v="37"/>
    <m/>
    <m/>
    <m/>
    <s v=""/>
    <m/>
  </r>
  <r>
    <s v="Exp4"/>
    <n v="400203"/>
    <n v="203"/>
    <x v="2"/>
    <x v="8"/>
    <x v="1"/>
    <d v="2014-10-14T00:00:00"/>
    <s v="None_8h"/>
    <m/>
    <n v="203"/>
    <n v="1"/>
    <n v="2"/>
    <x v="2"/>
    <n v="14"/>
    <n v="122"/>
    <m/>
    <n v="132"/>
    <n v="4"/>
    <n v="23"/>
    <m/>
    <s v="DR"/>
    <m/>
    <n v="224.33333333333334"/>
    <n v="0.58841010401188709"/>
    <n v="13.588410104011887"/>
    <n v="40"/>
    <m/>
    <m/>
    <m/>
    <s v=""/>
    <m/>
  </r>
  <r>
    <s v="Exp4"/>
    <n v="400203"/>
    <n v="203"/>
    <x v="2"/>
    <x v="8"/>
    <x v="1"/>
    <d v="2014-10-14T00:00:00"/>
    <s v="None_8h"/>
    <m/>
    <m/>
    <n v="2"/>
    <n v="2"/>
    <x v="9"/>
    <n v="13"/>
    <n v="110"/>
    <n v="228"/>
    <n v="87"/>
    <n v="5"/>
    <n v="20"/>
    <m/>
    <s v="DR"/>
    <m/>
    <n v="229.2"/>
    <n v="0.37958115183246077"/>
    <n v="12.379581151832461"/>
    <n v="37"/>
    <m/>
    <m/>
    <m/>
    <s v=""/>
    <m/>
  </r>
  <r>
    <s v="Exp4"/>
    <n v="400203"/>
    <n v="203"/>
    <x v="2"/>
    <x v="8"/>
    <x v="1"/>
    <d v="2014-10-14T00:00:00"/>
    <s v="None_8h"/>
    <m/>
    <m/>
    <n v="3"/>
    <n v="0"/>
    <x v="7"/>
    <n v="12"/>
    <n v="110"/>
    <n v="245"/>
    <n v="198"/>
    <n v="5"/>
    <n v="20"/>
    <m/>
    <s v="DR"/>
    <m/>
    <n v="229.45454545454547"/>
    <n v="0.86291600633914411"/>
    <n v="11.862916006339145"/>
    <n v="36"/>
    <m/>
    <m/>
    <m/>
    <s v=""/>
    <m/>
  </r>
  <r>
    <s v="Exp4"/>
    <n v="400203"/>
    <n v="203"/>
    <x v="2"/>
    <x v="8"/>
    <x v="1"/>
    <d v="2014-10-14T00:00:00"/>
    <s v="None_8h"/>
    <m/>
    <m/>
    <n v="4"/>
    <n v="0"/>
    <x v="9"/>
    <n v="13"/>
    <n v="115"/>
    <n v="226"/>
    <n v="187"/>
    <n v="4"/>
    <n v="21"/>
    <m/>
    <s v="DR"/>
    <m/>
    <n v="229.2"/>
    <n v="0.81588132635253063"/>
    <n v="12.81588132635253"/>
    <n v="37"/>
    <m/>
    <m/>
    <m/>
    <s v=""/>
    <m/>
  </r>
  <r>
    <s v="Exp4"/>
    <n v="400157"/>
    <n v="157"/>
    <x v="2"/>
    <x v="8"/>
    <x v="1"/>
    <d v="2014-10-20T00:00:00"/>
    <s v="None_8h"/>
    <m/>
    <n v="157"/>
    <n v="1"/>
    <n v="1"/>
    <x v="9"/>
    <n v="13"/>
    <n v="140"/>
    <m/>
    <n v="154"/>
    <n v="4"/>
    <n v="20"/>
    <m/>
    <s v="DR"/>
    <m/>
    <n v="229.2"/>
    <n v="0.67190226876090753"/>
    <n v="12.671902268760908"/>
    <n v="36"/>
    <m/>
    <m/>
    <m/>
    <s v=""/>
    <m/>
  </r>
  <r>
    <s v="Exp4"/>
    <n v="400157"/>
    <n v="157"/>
    <x v="2"/>
    <x v="8"/>
    <x v="1"/>
    <d v="2014-10-20T00:00:00"/>
    <s v="None_8h"/>
    <m/>
    <m/>
    <n v="2"/>
    <n v="1"/>
    <x v="9"/>
    <n v="13"/>
    <n v="124"/>
    <n v="275"/>
    <n v="80"/>
    <n v="4"/>
    <n v="19"/>
    <m/>
    <s v="DR"/>
    <m/>
    <n v="229.2"/>
    <n v="0.34904013961605584"/>
    <n v="12.349040139616056"/>
    <n v="35"/>
    <m/>
    <m/>
    <m/>
    <s v=""/>
    <m/>
  </r>
  <r>
    <s v="Exp4"/>
    <n v="400157"/>
    <n v="157"/>
    <x v="2"/>
    <x v="8"/>
    <x v="1"/>
    <d v="2014-10-20T00:00:00"/>
    <s v="None_8h"/>
    <m/>
    <m/>
    <n v="3"/>
    <n v="1"/>
    <x v="9"/>
    <n v="13"/>
    <n v="138"/>
    <n v="272"/>
    <n v="74"/>
    <n v="4"/>
    <n v="21"/>
    <m/>
    <s v="DR"/>
    <m/>
    <n v="229.2"/>
    <n v="0.32286212914485168"/>
    <n v="12.322862129144852"/>
    <n v="37"/>
    <m/>
    <m/>
    <m/>
    <s v=""/>
    <m/>
  </r>
  <r>
    <s v="Exp4"/>
    <n v="400157"/>
    <n v="157"/>
    <x v="2"/>
    <x v="8"/>
    <x v="1"/>
    <d v="2014-10-20T00:00:00"/>
    <s v="None_8h"/>
    <m/>
    <m/>
    <n v="4"/>
    <n v="1"/>
    <x v="7"/>
    <n v="12"/>
    <n v="123"/>
    <n v="261"/>
    <n v="221"/>
    <n v="4"/>
    <n v="16"/>
    <m/>
    <s v="DR"/>
    <m/>
    <n v="229.45454545454547"/>
    <n v="0.96315372424722656"/>
    <n v="11.963153724247226"/>
    <n v="31"/>
    <m/>
    <m/>
    <m/>
    <s v=""/>
    <m/>
  </r>
  <r>
    <s v="Exp4"/>
    <n v="400161"/>
    <n v="161"/>
    <x v="2"/>
    <x v="8"/>
    <x v="1"/>
    <d v="2014-10-20T00:00:00"/>
    <s v="None_8h"/>
    <m/>
    <n v="161"/>
    <n v="1"/>
    <n v="2"/>
    <x v="2"/>
    <n v="14"/>
    <n v="140"/>
    <m/>
    <n v="115"/>
    <n v="4"/>
    <n v="20"/>
    <n v="12"/>
    <s v="TS"/>
    <n v="1"/>
    <n v="224.33333333333334"/>
    <n v="0.51263001485884097"/>
    <n v="13.512630014858841"/>
    <n v="37"/>
    <m/>
    <m/>
    <m/>
    <s v=""/>
    <m/>
  </r>
  <r>
    <s v="Exp4"/>
    <n v="400161"/>
    <n v="161"/>
    <x v="2"/>
    <x v="8"/>
    <x v="1"/>
    <d v="2014-10-20T00:00:00"/>
    <s v="None_8h"/>
    <m/>
    <m/>
    <n v="2"/>
    <n v="1"/>
    <x v="7"/>
    <n v="12"/>
    <n v="115"/>
    <n v="233"/>
    <n v="215"/>
    <n v="5"/>
    <n v="16"/>
    <m/>
    <s v="DR"/>
    <m/>
    <n v="229.45454545454547"/>
    <n v="0.93700475435816155"/>
    <n v="11.937004754358162"/>
    <n v="32"/>
    <m/>
    <m/>
    <m/>
    <s v=""/>
    <m/>
  </r>
  <r>
    <s v="Exp4"/>
    <n v="400161"/>
    <n v="161"/>
    <x v="2"/>
    <x v="8"/>
    <x v="1"/>
    <d v="2014-10-20T00:00:00"/>
    <s v="None_8h"/>
    <m/>
    <m/>
    <n v="3"/>
    <n v="1"/>
    <x v="4"/>
    <n v="15"/>
    <n v="132"/>
    <n v="242"/>
    <n v="35"/>
    <n v="4"/>
    <n v="22"/>
    <m/>
    <s v="TS"/>
    <n v="1"/>
    <n v="224.33333333333334"/>
    <n v="0.15601783060921248"/>
    <n v="14.156017830609212"/>
    <n v="40"/>
    <m/>
    <m/>
    <m/>
    <s v=""/>
    <m/>
  </r>
  <r>
    <s v="Exp4"/>
    <n v="400161"/>
    <n v="161"/>
    <x v="2"/>
    <x v="8"/>
    <x v="1"/>
    <d v="2014-10-20T00:00:00"/>
    <s v="None_8h"/>
    <m/>
    <m/>
    <n v="4"/>
    <n v="1"/>
    <x v="9"/>
    <n v="13"/>
    <n v="125"/>
    <n v="233"/>
    <n v="185"/>
    <n v="5"/>
    <n v="18"/>
    <m/>
    <s v="TS"/>
    <m/>
    <n v="229.2"/>
    <n v="0.80715532286212921"/>
    <n v="12.80715532286213"/>
    <n v="35"/>
    <m/>
    <m/>
    <m/>
    <s v=""/>
    <m/>
  </r>
  <r>
    <s v="Exp4"/>
    <n v="400209"/>
    <n v="209"/>
    <x v="2"/>
    <x v="8"/>
    <x v="1"/>
    <d v="2014-10-20T00:00:00"/>
    <s v="None_8h"/>
    <m/>
    <n v="209"/>
    <n v="1"/>
    <n v="1"/>
    <x v="9"/>
    <n v="13"/>
    <n v="142"/>
    <m/>
    <n v="218"/>
    <n v="4"/>
    <n v="21"/>
    <m/>
    <s v="DR"/>
    <m/>
    <n v="229.2"/>
    <n v="0.9511343804537522"/>
    <n v="12.951134380453752"/>
    <n v="37"/>
    <m/>
    <m/>
    <m/>
    <s v=""/>
    <m/>
  </r>
  <r>
    <s v="Exp4"/>
    <n v="400209"/>
    <n v="209"/>
    <x v="2"/>
    <x v="8"/>
    <x v="1"/>
    <d v="2014-10-20T00:00:00"/>
    <s v="None_8h"/>
    <m/>
    <m/>
    <n v="2"/>
    <n v="1"/>
    <x v="2"/>
    <n v="14"/>
    <n v="154"/>
    <n v="284"/>
    <n v="90"/>
    <n v="5"/>
    <n v="23"/>
    <m/>
    <s v="DR"/>
    <m/>
    <n v="224.33333333333334"/>
    <n v="0.40118870728083206"/>
    <n v="13.401188707280832"/>
    <n v="41"/>
    <m/>
    <m/>
    <m/>
    <s v=""/>
    <m/>
  </r>
  <r>
    <s v="Exp4"/>
    <n v="400209"/>
    <n v="209"/>
    <x v="2"/>
    <x v="8"/>
    <x v="1"/>
    <d v="2014-10-20T00:00:00"/>
    <s v="None_8h"/>
    <m/>
    <m/>
    <n v="3"/>
    <n v="1"/>
    <x v="7"/>
    <n v="12"/>
    <n v="125"/>
    <n v="270"/>
    <n v="108"/>
    <n v="5"/>
    <n v="12"/>
    <m/>
    <s v="DR"/>
    <m/>
    <n v="229.45454545454547"/>
    <n v="0.47068145800316957"/>
    <n v="11.47068145800317"/>
    <n v="28"/>
    <m/>
    <m/>
    <m/>
    <s v=""/>
    <m/>
  </r>
  <r>
    <s v="Exp4"/>
    <n v="400209"/>
    <n v="209"/>
    <x v="2"/>
    <x v="8"/>
    <x v="1"/>
    <d v="2014-10-20T00:00:00"/>
    <s v="None_8h"/>
    <m/>
    <m/>
    <n v="4"/>
    <n v="0"/>
    <x v="9"/>
    <n v="13"/>
    <n v="140"/>
    <n v="270"/>
    <n v="254"/>
    <n v="5"/>
    <n v="17"/>
    <m/>
    <s v="DR"/>
    <m/>
    <n v="229.2"/>
    <n v="1.1082024432809774"/>
    <n v="13.108202443280977"/>
    <n v="34"/>
    <m/>
    <m/>
    <m/>
    <s v=""/>
    <m/>
  </r>
  <r>
    <s v="Exp4"/>
    <n v="400182"/>
    <n v="182"/>
    <x v="2"/>
    <x v="8"/>
    <x v="1"/>
    <d v="2014-11-03T00:00:00"/>
    <s v="None_8h"/>
    <m/>
    <n v="182"/>
    <n v="1"/>
    <n v="1"/>
    <x v="2"/>
    <n v="15"/>
    <n v="150"/>
    <m/>
    <n v="100"/>
    <n v="1"/>
    <n v="19"/>
    <n v="10"/>
    <s v="TS"/>
    <n v="1"/>
    <n v="224.33333333333334"/>
    <n v="0.44576523031203563"/>
    <n v="13.445765230312036"/>
    <n v="33"/>
    <m/>
    <m/>
    <m/>
    <s v=""/>
    <m/>
  </r>
  <r>
    <s v="Exp4"/>
    <n v="400182"/>
    <n v="182"/>
    <x v="2"/>
    <x v="8"/>
    <x v="1"/>
    <d v="2014-11-03T00:00:00"/>
    <s v="None_8h"/>
    <m/>
    <m/>
    <n v="2"/>
    <n v="2"/>
    <x v="2"/>
    <n v="15"/>
    <n v="152"/>
    <n v="242"/>
    <n v="66"/>
    <n v="2"/>
    <n v="23"/>
    <n v="10"/>
    <s v="TS"/>
    <n v="1"/>
    <n v="224.33333333333334"/>
    <n v="0.29420505200594355"/>
    <n v="13.294205052005944"/>
    <n v="38"/>
    <m/>
    <m/>
    <m/>
    <s v=""/>
    <m/>
  </r>
  <r>
    <s v="Exp4"/>
    <n v="400182"/>
    <n v="182"/>
    <x v="2"/>
    <x v="8"/>
    <x v="1"/>
    <d v="2014-11-03T00:00:00"/>
    <s v="None_8h"/>
    <m/>
    <m/>
    <n v="3"/>
    <n v="1"/>
    <x v="2"/>
    <n v="15"/>
    <n v="150"/>
    <n v="168"/>
    <n v="109"/>
    <n v="3"/>
    <n v="20"/>
    <n v="11"/>
    <s v="TS"/>
    <n v="1"/>
    <n v="224.33333333333334"/>
    <n v="0.48588410104011887"/>
    <n v="13.485884101040119"/>
    <n v="36"/>
    <m/>
    <m/>
    <m/>
    <s v=""/>
    <m/>
  </r>
  <r>
    <s v="Exp4"/>
    <n v="400182"/>
    <n v="182"/>
    <x v="2"/>
    <x v="8"/>
    <x v="1"/>
    <d v="2014-11-03T00:00:00"/>
    <s v="None_8h"/>
    <m/>
    <m/>
    <n v="4"/>
    <m/>
    <x v="9"/>
    <n v="15"/>
    <n v="140"/>
    <m/>
    <m/>
    <n v="4"/>
    <n v="21"/>
    <n v="13"/>
    <s v="TS"/>
    <n v="1"/>
    <n v="229.2"/>
    <n v="0"/>
    <n v="12"/>
    <n v="37"/>
    <m/>
    <m/>
    <m/>
    <s v=""/>
    <m/>
  </r>
  <r>
    <s v="Exp4"/>
    <n v="400186"/>
    <n v="186"/>
    <x v="2"/>
    <x v="8"/>
    <x v="1"/>
    <d v="2014-11-03T00:00:00"/>
    <s v="None_8h"/>
    <m/>
    <n v="186"/>
    <n v="1"/>
    <n v="2"/>
    <x v="4"/>
    <n v="16"/>
    <n v="142"/>
    <m/>
    <n v="15"/>
    <n v="2"/>
    <n v="23"/>
    <n v="14"/>
    <s v="TS"/>
    <n v="1"/>
    <n v="224.33333333333334"/>
    <n v="6.6864784546805348E-2"/>
    <n v="14.066864784546805"/>
    <n v="39"/>
    <m/>
    <m/>
    <m/>
    <s v=""/>
    <m/>
  </r>
  <r>
    <s v="Exp4"/>
    <n v="400186"/>
    <n v="186"/>
    <x v="2"/>
    <x v="8"/>
    <x v="1"/>
    <d v="2014-11-03T00:00:00"/>
    <s v="None_8h"/>
    <m/>
    <m/>
    <n v="2"/>
    <n v="0"/>
    <x v="7"/>
    <n v="13"/>
    <n v="113"/>
    <n v="224"/>
    <n v="95"/>
    <n v="3"/>
    <n v="20"/>
    <m/>
    <s v="TS"/>
    <m/>
    <n v="229.45454545454547"/>
    <n v="0.41402535657686212"/>
    <n v="11.414025356576863"/>
    <n v="34"/>
    <m/>
    <m/>
    <m/>
    <s v=""/>
    <m/>
  </r>
  <r>
    <s v="Exp4"/>
    <n v="400186"/>
    <n v="186"/>
    <x v="2"/>
    <x v="8"/>
    <x v="1"/>
    <d v="2014-11-03T00:00:00"/>
    <s v="None_8h"/>
    <m/>
    <m/>
    <n v="3"/>
    <n v="0"/>
    <x v="7"/>
    <n v="13"/>
    <n v="118"/>
    <n v="229"/>
    <n v="155"/>
    <n v="3"/>
    <n v="23"/>
    <m/>
    <s v="TS"/>
    <m/>
    <n v="229.45454545454547"/>
    <n v="0.67551505546751189"/>
    <n v="11.675515055467512"/>
    <n v="37"/>
    <m/>
    <m/>
    <m/>
    <s v=""/>
    <m/>
  </r>
  <r>
    <s v="Exp4"/>
    <n v="400186"/>
    <n v="186"/>
    <x v="2"/>
    <x v="8"/>
    <x v="1"/>
    <d v="2014-11-03T00:00:00"/>
    <s v="None_8h"/>
    <m/>
    <m/>
    <n v="4"/>
    <n v="0"/>
    <x v="7"/>
    <n v="13"/>
    <n v="100"/>
    <n v="247"/>
    <n v="174"/>
    <n v="6"/>
    <n v="10"/>
    <m/>
    <s v="DR"/>
    <m/>
    <n v="229.45454545454547"/>
    <n v="0.7583201267828843"/>
    <n v="11.758320126782884"/>
    <n v="27"/>
    <m/>
    <m/>
    <m/>
    <s v=""/>
    <m/>
  </r>
  <r>
    <s v="Exp4"/>
    <n v="400207"/>
    <n v="207"/>
    <x v="2"/>
    <x v="8"/>
    <x v="1"/>
    <d v="2014-11-03T00:00:00"/>
    <s v="None_8h"/>
    <d v="2014-11-03T00:00:00"/>
    <n v="207"/>
    <n v="1"/>
    <n v="1"/>
    <x v="9"/>
    <n v="14"/>
    <n v="112"/>
    <m/>
    <n v="142"/>
    <n v="5"/>
    <n v="20"/>
    <m/>
    <s v="TS"/>
    <m/>
    <n v="229.2"/>
    <n v="0.61954624781849921"/>
    <n v="12.6195462478185"/>
    <n v="37"/>
    <m/>
    <m/>
    <m/>
    <s v=""/>
    <m/>
  </r>
  <r>
    <s v="Exp4"/>
    <n v="400207"/>
    <n v="207"/>
    <x v="2"/>
    <x v="8"/>
    <x v="1"/>
    <d v="2014-11-03T00:00:00"/>
    <s v="None_8h"/>
    <m/>
    <m/>
    <n v="2"/>
    <n v="1"/>
    <x v="9"/>
    <n v="14"/>
    <n v="110"/>
    <n v="230"/>
    <n v="140"/>
    <n v="4"/>
    <n v="21"/>
    <m/>
    <s v="TS"/>
    <m/>
    <n v="229.2"/>
    <n v="0.61082024432809778"/>
    <n v="12.610820244328098"/>
    <n v="37"/>
    <m/>
    <m/>
    <m/>
    <s v=""/>
    <m/>
  </r>
  <r>
    <s v="Exp4"/>
    <n v="400207"/>
    <n v="207"/>
    <x v="2"/>
    <x v="8"/>
    <x v="1"/>
    <d v="2014-11-03T00:00:00"/>
    <s v="None_8h"/>
    <m/>
    <m/>
    <n v="3"/>
    <n v="2"/>
    <x v="4"/>
    <n v="16"/>
    <n v="136"/>
    <n v="187"/>
    <n v="44"/>
    <n v="3"/>
    <n v="22"/>
    <m/>
    <s v="TS"/>
    <n v="1"/>
    <n v="224.33333333333334"/>
    <n v="0.19613670133729569"/>
    <n v="14.196136701337295"/>
    <n v="39"/>
    <m/>
    <m/>
    <m/>
    <s v=""/>
    <m/>
  </r>
  <r>
    <s v="Exp4"/>
    <n v="400207"/>
    <n v="207"/>
    <x v="2"/>
    <x v="8"/>
    <x v="1"/>
    <d v="2014-11-03T00:00:00"/>
    <s v="None_8h"/>
    <m/>
    <m/>
    <n v="4"/>
    <n v="2"/>
    <x v="4"/>
    <n v="16"/>
    <n v="130"/>
    <n v="244"/>
    <n v="166"/>
    <n v="3"/>
    <n v="23"/>
    <n v="11"/>
    <s v="TS"/>
    <n v="1"/>
    <n v="224.33333333333334"/>
    <n v="0.73997028231797912"/>
    <n v="14.739970282317978"/>
    <n v="40"/>
    <m/>
    <m/>
    <m/>
    <s v=""/>
    <m/>
  </r>
  <r>
    <s v="Exp4"/>
    <n v="400171"/>
    <n v="171"/>
    <x v="2"/>
    <x v="8"/>
    <x v="1"/>
    <d v="2014-12-01T00:00:00"/>
    <s v="None_8h"/>
    <m/>
    <s v="Amarok 171"/>
    <n v="1"/>
    <m/>
    <x v="4"/>
    <m/>
    <n v="275"/>
    <m/>
    <m/>
    <m/>
    <n v="21"/>
    <m/>
    <m/>
    <n v="4"/>
    <n v="224.33333333333334"/>
    <n v="0"/>
    <n v="14"/>
    <n v="35"/>
    <m/>
    <m/>
    <m/>
    <s v="FLN"/>
    <m/>
  </r>
  <r>
    <s v="Exp4"/>
    <n v="400171"/>
    <n v="171"/>
    <x v="2"/>
    <x v="8"/>
    <x v="1"/>
    <d v="2014-12-01T00:00:00"/>
    <s v="None_8h"/>
    <m/>
    <m/>
    <n v="2"/>
    <m/>
    <x v="4"/>
    <m/>
    <n v="267"/>
    <m/>
    <m/>
    <m/>
    <n v="15"/>
    <m/>
    <m/>
    <n v="4"/>
    <n v="224.33333333333334"/>
    <n v="0"/>
    <n v="14"/>
    <n v="29"/>
    <m/>
    <m/>
    <m/>
    <s v="FLN"/>
    <m/>
  </r>
  <r>
    <s v="Exp4"/>
    <n v="400171"/>
    <n v="171"/>
    <x v="2"/>
    <x v="8"/>
    <x v="1"/>
    <d v="2014-12-01T00:00:00"/>
    <s v="None_8h"/>
    <m/>
    <m/>
    <n v="3"/>
    <m/>
    <x v="3"/>
    <m/>
    <n v="335"/>
    <m/>
    <m/>
    <m/>
    <m/>
    <m/>
    <m/>
    <n v="4"/>
    <n v="224.33333333333334"/>
    <n v="0"/>
    <n v="17"/>
    <s v=""/>
    <m/>
    <m/>
    <m/>
    <s v="FLN"/>
    <m/>
  </r>
  <r>
    <s v="Exp4"/>
    <n v="400171"/>
    <n v="171"/>
    <x v="2"/>
    <x v="8"/>
    <x v="1"/>
    <d v="2014-12-01T00:00:00"/>
    <s v="None_8h"/>
    <m/>
    <m/>
    <n v="4"/>
    <m/>
    <x v="5"/>
    <m/>
    <n v="255"/>
    <m/>
    <m/>
    <m/>
    <m/>
    <m/>
    <m/>
    <n v="3"/>
    <n v="224.33333333333334"/>
    <n v="0"/>
    <n v="15"/>
    <s v=""/>
    <m/>
    <m/>
    <m/>
    <s v="FLN"/>
    <m/>
  </r>
  <r>
    <s v="Exp4"/>
    <n v="400205"/>
    <n v="205"/>
    <x v="2"/>
    <x v="8"/>
    <x v="1"/>
    <d v="2014-12-01T00:00:00"/>
    <s v="None_8h"/>
    <m/>
    <s v="Amarok 205"/>
    <n v="1"/>
    <m/>
    <x v="1"/>
    <m/>
    <n v="380"/>
    <m/>
    <m/>
    <m/>
    <n v="21"/>
    <m/>
    <m/>
    <n v="4"/>
    <n v="224.33333333333334"/>
    <n v="0"/>
    <n v="16"/>
    <n v="37"/>
    <m/>
    <m/>
    <m/>
    <s v="FLN"/>
    <m/>
  </r>
  <r>
    <s v="Exp4"/>
    <n v="400205"/>
    <n v="205"/>
    <x v="2"/>
    <x v="8"/>
    <x v="1"/>
    <d v="2014-12-01T00:00:00"/>
    <s v="None_8h"/>
    <m/>
    <m/>
    <n v="2"/>
    <m/>
    <x v="3"/>
    <m/>
    <n v="324"/>
    <m/>
    <m/>
    <m/>
    <m/>
    <m/>
    <m/>
    <n v="5"/>
    <n v="224.33333333333334"/>
    <n v="0"/>
    <n v="17"/>
    <s v=""/>
    <m/>
    <m/>
    <m/>
    <s v="FLN"/>
    <m/>
  </r>
  <r>
    <s v="Exp4"/>
    <n v="400205"/>
    <n v="205"/>
    <x v="2"/>
    <x v="8"/>
    <x v="1"/>
    <d v="2014-12-01T00:00:00"/>
    <s v="None_8h"/>
    <m/>
    <m/>
    <n v="3"/>
    <m/>
    <x v="10"/>
    <m/>
    <n v="271"/>
    <m/>
    <m/>
    <m/>
    <m/>
    <m/>
    <m/>
    <n v="3"/>
    <n v="224.33333333333334"/>
    <n v="0"/>
    <n v="18"/>
    <s v=""/>
    <m/>
    <m/>
    <m/>
    <s v="FLN"/>
    <m/>
  </r>
  <r>
    <s v="Exp4"/>
    <n v="400205"/>
    <n v="205"/>
    <x v="2"/>
    <x v="8"/>
    <x v="1"/>
    <d v="2014-12-01T00:00:00"/>
    <s v="None_8h"/>
    <m/>
    <m/>
    <n v="4"/>
    <m/>
    <x v="1"/>
    <m/>
    <n v="198"/>
    <m/>
    <m/>
    <m/>
    <m/>
    <m/>
    <m/>
    <n v="3"/>
    <n v="224.33333333333334"/>
    <n v="0"/>
    <n v="16"/>
    <s v=""/>
    <m/>
    <m/>
    <m/>
    <s v="FLN"/>
    <m/>
  </r>
  <r>
    <s v="Exp4"/>
    <n v="400216"/>
    <n v="216"/>
    <x v="2"/>
    <x v="8"/>
    <x v="1"/>
    <d v="2014-12-01T00:00:00"/>
    <s v="None_8h"/>
    <m/>
    <s v="Amarok 216"/>
    <n v="1"/>
    <m/>
    <x v="1"/>
    <m/>
    <n v="270"/>
    <m/>
    <m/>
    <m/>
    <m/>
    <m/>
    <m/>
    <n v="4"/>
    <n v="224.33333333333334"/>
    <n v="0"/>
    <n v="16"/>
    <s v=""/>
    <m/>
    <m/>
    <m/>
    <s v="FLN"/>
    <m/>
  </r>
  <r>
    <s v="Exp4"/>
    <n v="400216"/>
    <n v="216"/>
    <x v="2"/>
    <x v="8"/>
    <x v="1"/>
    <d v="2014-12-01T00:00:00"/>
    <s v="None_8h"/>
    <m/>
    <m/>
    <n v="2"/>
    <m/>
    <x v="1"/>
    <m/>
    <n v="300"/>
    <m/>
    <m/>
    <m/>
    <m/>
    <m/>
    <m/>
    <n v="4"/>
    <n v="224.33333333333334"/>
    <n v="0"/>
    <n v="16"/>
    <s v=""/>
    <m/>
    <m/>
    <m/>
    <s v="FLN"/>
    <m/>
  </r>
  <r>
    <s v="Exp4"/>
    <n v="400216"/>
    <n v="216"/>
    <x v="2"/>
    <x v="8"/>
    <x v="1"/>
    <d v="2014-12-01T00:00:00"/>
    <s v="None_8h"/>
    <m/>
    <m/>
    <n v="3"/>
    <m/>
    <x v="2"/>
    <m/>
    <n v="353"/>
    <m/>
    <m/>
    <m/>
    <n v="18"/>
    <m/>
    <m/>
    <n v="4"/>
    <n v="224.33333333333334"/>
    <n v="0"/>
    <n v="13"/>
    <n v="31"/>
    <m/>
    <m/>
    <m/>
    <s v="FLN"/>
    <m/>
  </r>
  <r>
    <s v="Exp4"/>
    <n v="400216"/>
    <n v="216"/>
    <x v="2"/>
    <x v="8"/>
    <x v="1"/>
    <d v="2014-12-01T00:00:00"/>
    <s v="None_8h"/>
    <m/>
    <m/>
    <n v="4"/>
    <m/>
    <x v="4"/>
    <m/>
    <n v="262"/>
    <m/>
    <m/>
    <m/>
    <m/>
    <m/>
    <m/>
    <n v="3"/>
    <n v="224.33333333333334"/>
    <n v="0"/>
    <n v="14"/>
    <s v=""/>
    <m/>
    <m/>
    <m/>
    <s v="FLN"/>
    <m/>
  </r>
  <r>
    <s v="Exp4"/>
    <n v="400155"/>
    <n v="155"/>
    <x v="2"/>
    <x v="8"/>
    <x v="1"/>
    <d v="2014-12-12T00:00:00"/>
    <s v="None_8h"/>
    <m/>
    <s v="Amarok 155"/>
    <n v="1"/>
    <m/>
    <x v="10"/>
    <m/>
    <n v="320"/>
    <m/>
    <m/>
    <m/>
    <m/>
    <m/>
    <m/>
    <n v="3"/>
    <n v="224.33333333333334"/>
    <n v="0"/>
    <n v="18"/>
    <s v=""/>
    <m/>
    <m/>
    <m/>
    <s v="FLN"/>
    <m/>
  </r>
  <r>
    <s v="Exp4"/>
    <n v="400155"/>
    <n v="155"/>
    <x v="2"/>
    <x v="8"/>
    <x v="1"/>
    <d v="2014-12-12T00:00:00"/>
    <s v="None_8h"/>
    <m/>
    <m/>
    <n v="2"/>
    <m/>
    <x v="1"/>
    <m/>
    <n v="295"/>
    <m/>
    <m/>
    <m/>
    <n v="22"/>
    <m/>
    <m/>
    <n v="3"/>
    <n v="224.33333333333334"/>
    <n v="0"/>
    <n v="16"/>
    <n v="38"/>
    <m/>
    <m/>
    <m/>
    <s v="FLN"/>
    <m/>
  </r>
  <r>
    <s v="Exp4"/>
    <n v="400155"/>
    <n v="155"/>
    <x v="2"/>
    <x v="8"/>
    <x v="1"/>
    <d v="2014-12-12T00:00:00"/>
    <s v="None_8h"/>
    <m/>
    <m/>
    <n v="3"/>
    <m/>
    <x v="1"/>
    <m/>
    <n v="350"/>
    <m/>
    <m/>
    <m/>
    <m/>
    <m/>
    <m/>
    <n v="3"/>
    <n v="224.33333333333334"/>
    <n v="0"/>
    <n v="16"/>
    <s v=""/>
    <m/>
    <m/>
    <m/>
    <s v="FLN"/>
    <m/>
  </r>
  <r>
    <s v="Exp4"/>
    <n v="400155"/>
    <n v="155"/>
    <x v="2"/>
    <x v="8"/>
    <x v="1"/>
    <d v="2014-12-12T00:00:00"/>
    <s v="None_8h"/>
    <m/>
    <m/>
    <n v="4"/>
    <m/>
    <x v="5"/>
    <m/>
    <n v="253"/>
    <m/>
    <m/>
    <m/>
    <m/>
    <m/>
    <m/>
    <n v="3"/>
    <n v="224.33333333333334"/>
    <n v="0"/>
    <n v="15"/>
    <s v=""/>
    <m/>
    <m/>
    <m/>
    <s v="FLN"/>
    <m/>
  </r>
  <r>
    <s v="Exp4"/>
    <n v="400162"/>
    <n v="162"/>
    <x v="2"/>
    <x v="8"/>
    <x v="1"/>
    <d v="2014-12-12T00:00:00"/>
    <s v="None_8h"/>
    <m/>
    <s v="Amarok 162"/>
    <n v="1"/>
    <m/>
    <x v="3"/>
    <m/>
    <n v="255"/>
    <m/>
    <m/>
    <m/>
    <m/>
    <m/>
    <m/>
    <n v="3"/>
    <n v="224.33333333333334"/>
    <n v="0"/>
    <n v="17"/>
    <s v=""/>
    <m/>
    <m/>
    <m/>
    <s v="FLN"/>
    <m/>
  </r>
  <r>
    <s v="Exp4"/>
    <n v="400162"/>
    <n v="162"/>
    <x v="2"/>
    <x v="8"/>
    <x v="1"/>
    <d v="2014-12-12T00:00:00"/>
    <s v="None_8h"/>
    <m/>
    <m/>
    <n v="2"/>
    <m/>
    <x v="10"/>
    <m/>
    <n v="310"/>
    <m/>
    <m/>
    <m/>
    <m/>
    <m/>
    <m/>
    <n v="3"/>
    <n v="224.33333333333334"/>
    <n v="0"/>
    <n v="18"/>
    <s v=""/>
    <m/>
    <m/>
    <m/>
    <s v="FLN"/>
    <m/>
  </r>
  <r>
    <s v="Exp4"/>
    <n v="400162"/>
    <n v="162"/>
    <x v="2"/>
    <x v="8"/>
    <x v="1"/>
    <d v="2014-12-12T00:00:00"/>
    <s v="None_8h"/>
    <m/>
    <m/>
    <n v="3"/>
    <m/>
    <x v="3"/>
    <m/>
    <n v="295"/>
    <m/>
    <m/>
    <m/>
    <m/>
    <m/>
    <m/>
    <n v="3"/>
    <n v="224.33333333333334"/>
    <n v="0"/>
    <n v="17"/>
    <s v=""/>
    <m/>
    <m/>
    <m/>
    <s v="FLN"/>
    <m/>
  </r>
  <r>
    <s v="Exp4"/>
    <n v="400162"/>
    <n v="162"/>
    <x v="2"/>
    <x v="8"/>
    <x v="1"/>
    <d v="2014-12-12T00:00:00"/>
    <s v="None_8h"/>
    <m/>
    <m/>
    <n v="4"/>
    <m/>
    <x v="3"/>
    <m/>
    <n v="230"/>
    <m/>
    <m/>
    <m/>
    <m/>
    <m/>
    <m/>
    <n v="3"/>
    <n v="224.33333333333334"/>
    <n v="0"/>
    <n v="17"/>
    <s v=""/>
    <m/>
    <m/>
    <m/>
    <s v="FLN"/>
    <m/>
  </r>
  <r>
    <s v="Exp4"/>
    <n v="400175"/>
    <n v="175"/>
    <x v="2"/>
    <x v="8"/>
    <x v="1"/>
    <d v="2014-12-12T00:00:00"/>
    <s v="None_8h"/>
    <m/>
    <s v="Amarok 175"/>
    <n v="1"/>
    <m/>
    <x v="1"/>
    <m/>
    <n v="227"/>
    <m/>
    <m/>
    <m/>
    <m/>
    <m/>
    <m/>
    <n v="3"/>
    <n v="224.33333333333334"/>
    <n v="0"/>
    <n v="16"/>
    <s v=""/>
    <m/>
    <m/>
    <m/>
    <s v="FLN"/>
    <m/>
  </r>
  <r>
    <s v="Exp4"/>
    <n v="400175"/>
    <n v="175"/>
    <x v="2"/>
    <x v="8"/>
    <x v="1"/>
    <d v="2014-12-12T00:00:00"/>
    <s v="None_8h"/>
    <m/>
    <m/>
    <n v="2"/>
    <m/>
    <x v="1"/>
    <m/>
    <n v="210"/>
    <m/>
    <m/>
    <m/>
    <m/>
    <m/>
    <m/>
    <n v="3"/>
    <n v="224.33333333333334"/>
    <n v="0"/>
    <n v="16"/>
    <s v=""/>
    <m/>
    <m/>
    <m/>
    <s v="FLN"/>
    <m/>
  </r>
  <r>
    <s v="Exp4"/>
    <n v="400175"/>
    <n v="175"/>
    <x v="2"/>
    <x v="8"/>
    <x v="1"/>
    <d v="2014-12-12T00:00:00"/>
    <s v="None_8h"/>
    <m/>
    <m/>
    <n v="3"/>
    <m/>
    <x v="1"/>
    <m/>
    <n v="290"/>
    <m/>
    <m/>
    <m/>
    <m/>
    <m/>
    <m/>
    <n v="3"/>
    <n v="224.33333333333334"/>
    <n v="0"/>
    <n v="16"/>
    <s v=""/>
    <m/>
    <m/>
    <m/>
    <s v="FLN"/>
    <m/>
  </r>
  <r>
    <s v="Exp4"/>
    <n v="400175"/>
    <n v="175"/>
    <x v="2"/>
    <x v="8"/>
    <x v="1"/>
    <d v="2014-12-12T00:00:00"/>
    <s v="None_8h"/>
    <m/>
    <m/>
    <n v="4"/>
    <m/>
    <x v="4"/>
    <m/>
    <n v="240"/>
    <m/>
    <m/>
    <m/>
    <m/>
    <m/>
    <m/>
    <n v="3"/>
    <n v="224.33333333333334"/>
    <n v="0"/>
    <n v="14"/>
    <s v=""/>
    <m/>
    <m/>
    <m/>
    <s v="FLN"/>
    <m/>
  </r>
  <r>
    <s v="Exp4"/>
    <n v="400189"/>
    <n v="189"/>
    <x v="2"/>
    <x v="8"/>
    <x v="1"/>
    <d v="2014-12-12T00:00:00"/>
    <s v="None_8h"/>
    <m/>
    <s v="Amarok 189"/>
    <n v="1"/>
    <m/>
    <x v="10"/>
    <m/>
    <n v="190"/>
    <m/>
    <m/>
    <m/>
    <m/>
    <m/>
    <m/>
    <n v="3"/>
    <n v="224.33333333333334"/>
    <n v="0"/>
    <n v="18"/>
    <s v=""/>
    <m/>
    <m/>
    <m/>
    <s v="FLN"/>
    <m/>
  </r>
  <r>
    <s v="Exp4"/>
    <n v="400189"/>
    <n v="189"/>
    <x v="2"/>
    <x v="8"/>
    <x v="1"/>
    <d v="2014-12-12T00:00:00"/>
    <s v="None_8h"/>
    <m/>
    <m/>
    <n v="2"/>
    <m/>
    <x v="10"/>
    <m/>
    <n v="245"/>
    <m/>
    <m/>
    <m/>
    <m/>
    <m/>
    <m/>
    <n v="4"/>
    <n v="224.33333333333334"/>
    <n v="0"/>
    <n v="18"/>
    <s v=""/>
    <m/>
    <m/>
    <m/>
    <s v="FLN"/>
    <m/>
  </r>
  <r>
    <s v="Exp4"/>
    <n v="400189"/>
    <n v="189"/>
    <x v="2"/>
    <x v="8"/>
    <x v="1"/>
    <d v="2014-12-12T00:00:00"/>
    <s v="None_8h"/>
    <m/>
    <m/>
    <n v="3"/>
    <m/>
    <x v="10"/>
    <m/>
    <n v="255"/>
    <m/>
    <m/>
    <m/>
    <m/>
    <m/>
    <m/>
    <n v="2"/>
    <n v="224.33333333333334"/>
    <n v="0"/>
    <n v="18"/>
    <s v=""/>
    <m/>
    <m/>
    <m/>
    <s v="FLN"/>
    <m/>
  </r>
  <r>
    <s v="Exp4"/>
    <n v="400189"/>
    <n v="189"/>
    <x v="2"/>
    <x v="8"/>
    <x v="1"/>
    <d v="2014-12-12T00:00:00"/>
    <s v="None_8h"/>
    <m/>
    <m/>
    <n v="4"/>
    <m/>
    <x v="3"/>
    <m/>
    <n v="285"/>
    <m/>
    <m/>
    <m/>
    <m/>
    <m/>
    <m/>
    <n v="3"/>
    <n v="224.33333333333334"/>
    <n v="0"/>
    <n v="17"/>
    <s v=""/>
    <m/>
    <m/>
    <m/>
    <s v="FLN"/>
    <m/>
  </r>
  <r>
    <s v="Exp4"/>
    <n v="400190"/>
    <n v="190"/>
    <x v="2"/>
    <x v="8"/>
    <x v="1"/>
    <d v="2014-12-12T00:00:00"/>
    <s v="None_8h"/>
    <m/>
    <s v="Amarok 190"/>
    <n v="1"/>
    <m/>
    <x v="3"/>
    <m/>
    <n v="250"/>
    <m/>
    <m/>
    <m/>
    <m/>
    <m/>
    <m/>
    <n v="3"/>
    <n v="224.33333333333334"/>
    <n v="0"/>
    <n v="17"/>
    <s v=""/>
    <m/>
    <m/>
    <m/>
    <s v="FLN"/>
    <m/>
  </r>
  <r>
    <s v="Exp4"/>
    <n v="400190"/>
    <n v="190"/>
    <x v="2"/>
    <x v="8"/>
    <x v="1"/>
    <d v="2014-12-12T00:00:00"/>
    <s v="None_8h"/>
    <m/>
    <m/>
    <n v="2"/>
    <m/>
    <x v="1"/>
    <m/>
    <n v="270"/>
    <m/>
    <m/>
    <m/>
    <m/>
    <m/>
    <m/>
    <n v="3"/>
    <n v="224.33333333333334"/>
    <n v="0"/>
    <n v="16"/>
    <s v=""/>
    <m/>
    <m/>
    <m/>
    <s v="FLN"/>
    <m/>
  </r>
  <r>
    <s v="Exp4"/>
    <n v="400190"/>
    <n v="190"/>
    <x v="2"/>
    <x v="8"/>
    <x v="1"/>
    <d v="2014-12-12T00:00:00"/>
    <s v="None_8h"/>
    <m/>
    <m/>
    <n v="3"/>
    <m/>
    <x v="3"/>
    <m/>
    <n v="325"/>
    <m/>
    <m/>
    <m/>
    <m/>
    <m/>
    <m/>
    <n v="3"/>
    <n v="224.33333333333334"/>
    <n v="0"/>
    <n v="17"/>
    <s v=""/>
    <m/>
    <m/>
    <m/>
    <s v="FLN"/>
    <m/>
  </r>
  <r>
    <s v="Exp4"/>
    <n v="400190"/>
    <n v="190"/>
    <x v="2"/>
    <x v="8"/>
    <x v="1"/>
    <d v="2014-12-12T00:00:00"/>
    <s v="None_8h"/>
    <m/>
    <m/>
    <n v="4"/>
    <m/>
    <x v="10"/>
    <m/>
    <n v="210"/>
    <m/>
    <m/>
    <m/>
    <m/>
    <m/>
    <m/>
    <n v="3"/>
    <n v="224.33333333333334"/>
    <n v="0"/>
    <n v="18"/>
    <s v=""/>
    <m/>
    <m/>
    <m/>
    <s v="FLN"/>
    <m/>
  </r>
  <r>
    <s v="Exp4"/>
    <n v="400201"/>
    <n v="201"/>
    <x v="2"/>
    <x v="8"/>
    <x v="1"/>
    <d v="2014-12-12T00:00:00"/>
    <s v="None_8h"/>
    <m/>
    <s v="Amarok 201"/>
    <n v="1"/>
    <m/>
    <x v="1"/>
    <m/>
    <n v="277"/>
    <m/>
    <m/>
    <m/>
    <m/>
    <m/>
    <m/>
    <n v="3"/>
    <n v="224.33333333333334"/>
    <n v="0"/>
    <n v="16"/>
    <s v=""/>
    <m/>
    <m/>
    <m/>
    <s v="FLN"/>
    <m/>
  </r>
  <r>
    <s v="Exp4"/>
    <n v="400201"/>
    <n v="201"/>
    <x v="2"/>
    <x v="8"/>
    <x v="1"/>
    <d v="2014-12-12T00:00:00"/>
    <s v="None_8h"/>
    <m/>
    <m/>
    <n v="2"/>
    <m/>
    <x v="5"/>
    <m/>
    <n v="263"/>
    <m/>
    <m/>
    <m/>
    <m/>
    <m/>
    <m/>
    <n v="3"/>
    <n v="224.33333333333334"/>
    <n v="0"/>
    <n v="15"/>
    <s v=""/>
    <m/>
    <m/>
    <m/>
    <s v="FLN"/>
    <m/>
  </r>
  <r>
    <s v="Exp4"/>
    <n v="400201"/>
    <n v="201"/>
    <x v="2"/>
    <x v="8"/>
    <x v="1"/>
    <d v="2014-12-12T00:00:00"/>
    <s v="None_8h"/>
    <m/>
    <m/>
    <n v="3"/>
    <m/>
    <x v="10"/>
    <m/>
    <n v="270"/>
    <m/>
    <m/>
    <m/>
    <m/>
    <m/>
    <m/>
    <n v="3"/>
    <n v="224.33333333333334"/>
    <n v="0"/>
    <n v="18"/>
    <s v=""/>
    <m/>
    <m/>
    <m/>
    <s v="FLN"/>
    <m/>
  </r>
  <r>
    <s v="Exp4"/>
    <n v="400213"/>
    <n v="213"/>
    <x v="2"/>
    <x v="8"/>
    <x v="1"/>
    <d v="2014-12-12T00:00:00"/>
    <s v="None_8h"/>
    <m/>
    <s v="Amarok 213"/>
    <n v="1"/>
    <m/>
    <x v="3"/>
    <m/>
    <n v="220"/>
    <m/>
    <m/>
    <m/>
    <m/>
    <m/>
    <m/>
    <n v="3"/>
    <n v="224.33333333333334"/>
    <n v="0"/>
    <n v="17"/>
    <s v=""/>
    <m/>
    <m/>
    <m/>
    <s v="FLN"/>
    <m/>
  </r>
  <r>
    <s v="Exp4"/>
    <n v="400213"/>
    <n v="213"/>
    <x v="2"/>
    <x v="8"/>
    <x v="1"/>
    <d v="2014-12-12T00:00:00"/>
    <s v="None_8h"/>
    <m/>
    <m/>
    <n v="2"/>
    <m/>
    <x v="3"/>
    <m/>
    <n v="355"/>
    <m/>
    <m/>
    <m/>
    <n v="21"/>
    <m/>
    <m/>
    <n v="4"/>
    <n v="224.33333333333334"/>
    <n v="0"/>
    <n v="17"/>
    <n v="38"/>
    <m/>
    <m/>
    <m/>
    <s v="FLN"/>
    <m/>
  </r>
  <r>
    <s v="Exp4"/>
    <n v="400213"/>
    <n v="213"/>
    <x v="2"/>
    <x v="8"/>
    <x v="1"/>
    <d v="2014-12-12T00:00:00"/>
    <s v="None_8h"/>
    <m/>
    <m/>
    <n v="3"/>
    <m/>
    <x v="3"/>
    <m/>
    <n v="325"/>
    <m/>
    <m/>
    <m/>
    <m/>
    <m/>
    <m/>
    <n v="4"/>
    <n v="224.33333333333334"/>
    <n v="0"/>
    <n v="17"/>
    <s v=""/>
    <m/>
    <m/>
    <m/>
    <s v="FLN"/>
    <m/>
  </r>
  <r>
    <s v="Exp4"/>
    <n v="400213"/>
    <n v="213"/>
    <x v="2"/>
    <x v="8"/>
    <x v="1"/>
    <d v="2014-12-12T00:00:00"/>
    <s v="None_8h"/>
    <m/>
    <m/>
    <n v="4"/>
    <m/>
    <x v="3"/>
    <m/>
    <n v="220"/>
    <m/>
    <m/>
    <m/>
    <m/>
    <m/>
    <m/>
    <n v="3"/>
    <n v="224.33333333333334"/>
    <n v="0"/>
    <n v="17"/>
    <s v=""/>
    <m/>
    <m/>
    <m/>
    <s v="FLN"/>
    <m/>
  </r>
  <r>
    <s v="Exp4"/>
    <n v="400049"/>
    <n v="49"/>
    <x v="2"/>
    <x v="8"/>
    <x v="10"/>
    <d v="2014-08-11T00:00:00"/>
    <s v="None_8h"/>
    <m/>
    <n v="49"/>
    <n v="1"/>
    <n v="1"/>
    <x v="17"/>
    <n v="3"/>
    <n v="40"/>
    <m/>
    <n v="172"/>
    <n v="4"/>
    <n v="4"/>
    <m/>
    <s v="V"/>
    <m/>
    <n v="171.85714285714286"/>
    <n v="1.0008312551953449"/>
    <n v="3.0008312551953447"/>
    <n v="10"/>
    <m/>
    <m/>
    <m/>
    <s v=""/>
    <m/>
  </r>
  <r>
    <s v="Exp4"/>
    <n v="400049"/>
    <n v="49"/>
    <x v="2"/>
    <x v="8"/>
    <x v="10"/>
    <d v="2014-08-11T00:00:00"/>
    <s v="None_8h"/>
    <m/>
    <m/>
    <n v="2"/>
    <n v="1"/>
    <x v="17"/>
    <n v="3"/>
    <n v="42"/>
    <n v="180"/>
    <n v="154"/>
    <n v="4"/>
    <n v="4"/>
    <m/>
    <s v="V"/>
    <m/>
    <n v="171.85714285714286"/>
    <n v="0.89609310058187863"/>
    <n v="2.8960931005818784"/>
    <n v="10"/>
    <m/>
    <m/>
    <m/>
    <s v=""/>
    <m/>
  </r>
  <r>
    <s v="Exp4"/>
    <n v="400049"/>
    <n v="49"/>
    <x v="2"/>
    <x v="8"/>
    <x v="10"/>
    <d v="2014-08-11T00:00:00"/>
    <s v="None_8h"/>
    <m/>
    <m/>
    <n v="3"/>
    <n v="1"/>
    <x v="17"/>
    <n v="3"/>
    <n v="42"/>
    <n v="170"/>
    <n v="160"/>
    <n v="4"/>
    <n v="4"/>
    <m/>
    <s v="V"/>
    <m/>
    <n v="171.85714285714286"/>
    <n v="0.93100581878636735"/>
    <n v="2.9310058187863675"/>
    <n v="10"/>
    <m/>
    <m/>
    <m/>
    <s v=""/>
    <m/>
  </r>
  <r>
    <s v="Exp4"/>
    <n v="400049"/>
    <n v="49"/>
    <x v="2"/>
    <x v="8"/>
    <x v="10"/>
    <d v="2014-08-11T00:00:00"/>
    <s v="None_8h"/>
    <m/>
    <m/>
    <n v="4"/>
    <n v="1"/>
    <x v="17"/>
    <n v="3"/>
    <n v="36"/>
    <n v="164"/>
    <n v="149"/>
    <n v="4"/>
    <n v="3"/>
    <m/>
    <s v="V"/>
    <m/>
    <n v="171.85714285714286"/>
    <n v="0.86699916874480465"/>
    <n v="2.8669991687448046"/>
    <n v="9"/>
    <m/>
    <m/>
    <m/>
    <s v=""/>
    <m/>
  </r>
  <r>
    <s v="Exp4"/>
    <n v="400059"/>
    <n v="59"/>
    <x v="2"/>
    <x v="8"/>
    <x v="10"/>
    <d v="2014-08-11T00:00:00"/>
    <s v="None_8h"/>
    <m/>
    <n v="59"/>
    <n v="1"/>
    <n v="1"/>
    <x v="17"/>
    <n v="3"/>
    <n v="42"/>
    <m/>
    <n v="170"/>
    <n v="4"/>
    <n v="4"/>
    <m/>
    <s v="V"/>
    <m/>
    <n v="171.85714285714286"/>
    <n v="0.98919368246051531"/>
    <n v="2.9891936824605154"/>
    <n v="10"/>
    <m/>
    <m/>
    <m/>
    <s v=""/>
    <m/>
  </r>
  <r>
    <s v="Exp4"/>
    <n v="400059"/>
    <n v="59"/>
    <x v="2"/>
    <x v="8"/>
    <x v="10"/>
    <d v="2014-08-11T00:00:00"/>
    <s v="None_8h"/>
    <m/>
    <m/>
    <n v="2"/>
    <n v="1"/>
    <x v="17"/>
    <n v="3"/>
    <n v="43"/>
    <n v="176"/>
    <n v="180"/>
    <n v="4"/>
    <n v="4"/>
    <m/>
    <s v="V"/>
    <m/>
    <n v="171.85714285714286"/>
    <n v="1.0473815461346634"/>
    <n v="3.0473815461346634"/>
    <n v="10"/>
    <m/>
    <m/>
    <m/>
    <s v=""/>
    <m/>
  </r>
  <r>
    <s v="Exp4"/>
    <n v="400059"/>
    <n v="59"/>
    <x v="2"/>
    <x v="8"/>
    <x v="10"/>
    <d v="2014-08-11T00:00:00"/>
    <s v="None_8h"/>
    <m/>
    <m/>
    <n v="3"/>
    <n v="1"/>
    <x v="17"/>
    <n v="3"/>
    <n v="45"/>
    <n v="180"/>
    <n v="168"/>
    <n v="3"/>
    <n v="5"/>
    <m/>
    <s v="V"/>
    <m/>
    <n v="171.85714285714286"/>
    <n v="0.97755610972568574"/>
    <n v="2.9775561097256857"/>
    <n v="10"/>
    <m/>
    <m/>
    <m/>
    <s v=""/>
    <m/>
  </r>
  <r>
    <s v="Exp4"/>
    <n v="400059"/>
    <n v="59"/>
    <x v="2"/>
    <x v="8"/>
    <x v="10"/>
    <d v="2014-08-11T00:00:00"/>
    <s v="None_8h"/>
    <m/>
    <m/>
    <n v="4"/>
    <n v="1"/>
    <x v="17"/>
    <n v="3"/>
    <n v="45"/>
    <n v="197"/>
    <n v="187"/>
    <n v="4"/>
    <n v="4"/>
    <m/>
    <s v="V"/>
    <m/>
    <n v="171.85714285714286"/>
    <n v="1.0881130507065668"/>
    <n v="3.0881130507065668"/>
    <n v="10"/>
    <m/>
    <m/>
    <m/>
    <s v=""/>
    <m/>
  </r>
  <r>
    <s v="Exp4"/>
    <n v="400065"/>
    <n v="65"/>
    <x v="2"/>
    <x v="8"/>
    <x v="10"/>
    <d v="2014-08-11T00:00:00"/>
    <s v="None_8h"/>
    <m/>
    <n v="65"/>
    <n v="1"/>
    <n v="1"/>
    <x v="17"/>
    <n v="3"/>
    <n v="40"/>
    <m/>
    <n v="137"/>
    <n v="4"/>
    <n v="4"/>
    <m/>
    <s v="V"/>
    <m/>
    <n v="171.85714285714286"/>
    <n v="0.79717373233582711"/>
    <n v="2.797173732335827"/>
    <n v="10"/>
    <m/>
    <m/>
    <m/>
    <s v=""/>
    <m/>
  </r>
  <r>
    <s v="Exp4"/>
    <n v="400065"/>
    <n v="65"/>
    <x v="2"/>
    <x v="8"/>
    <x v="10"/>
    <d v="2014-08-11T00:00:00"/>
    <s v="None_8h"/>
    <m/>
    <m/>
    <n v="2"/>
    <n v="1"/>
    <x v="17"/>
    <n v="3"/>
    <n v="40"/>
    <n v="177"/>
    <n v="146"/>
    <n v="4"/>
    <n v="3"/>
    <m/>
    <s v="V"/>
    <m/>
    <n v="171.85714285714286"/>
    <n v="0.84954280964256024"/>
    <n v="2.8495428096425601"/>
    <n v="9"/>
    <m/>
    <m/>
    <m/>
    <s v=""/>
    <m/>
  </r>
  <r>
    <s v="Exp4"/>
    <n v="400065"/>
    <n v="65"/>
    <x v="2"/>
    <x v="8"/>
    <x v="10"/>
    <d v="2014-08-11T00:00:00"/>
    <s v="None_8h"/>
    <m/>
    <m/>
    <n v="3"/>
    <n v="1"/>
    <x v="17"/>
    <n v="3"/>
    <n v="45"/>
    <n v="183"/>
    <n v="172"/>
    <n v="4"/>
    <n v="3"/>
    <m/>
    <s v="V"/>
    <m/>
    <n v="171.85714285714286"/>
    <n v="1.0008312551953449"/>
    <n v="3.0008312551953447"/>
    <n v="9"/>
    <m/>
    <m/>
    <m/>
    <s v=""/>
    <m/>
  </r>
  <r>
    <s v="Exp4"/>
    <n v="400065"/>
    <n v="65"/>
    <x v="2"/>
    <x v="8"/>
    <x v="10"/>
    <d v="2014-08-11T00:00:00"/>
    <s v="None_8h"/>
    <m/>
    <m/>
    <n v="4"/>
    <n v="1"/>
    <x v="17"/>
    <n v="3"/>
    <n v="45"/>
    <n v="197"/>
    <n v="164"/>
    <n v="4"/>
    <n v="4"/>
    <m/>
    <s v="V"/>
    <m/>
    <n v="171.85714285714286"/>
    <n v="0.9542809642560266"/>
    <n v="2.9542809642560268"/>
    <n v="10"/>
    <m/>
    <m/>
    <m/>
    <s v=""/>
    <m/>
  </r>
  <r>
    <s v="Exp4"/>
    <n v="400072"/>
    <n v="72"/>
    <x v="2"/>
    <x v="8"/>
    <x v="10"/>
    <d v="2014-08-18T00:00:00"/>
    <s v="None_8h"/>
    <m/>
    <n v="72"/>
    <n v="1"/>
    <n v="1"/>
    <x v="18"/>
    <n v="4"/>
    <n v="55"/>
    <m/>
    <n v="140"/>
    <n v="4"/>
    <n v="6"/>
    <m/>
    <m/>
    <m/>
    <n v="196.75"/>
    <n v="0.71156289707750953"/>
    <n v="3.7115628970775094"/>
    <n v="13"/>
    <m/>
    <m/>
    <m/>
    <s v=""/>
    <m/>
  </r>
  <r>
    <s v="Exp4"/>
    <n v="400072"/>
    <n v="72"/>
    <x v="2"/>
    <x v="8"/>
    <x v="10"/>
    <d v="2014-08-18T00:00:00"/>
    <s v="None_8h"/>
    <m/>
    <m/>
    <n v="2"/>
    <n v="1"/>
    <x v="18"/>
    <n v="4"/>
    <n v="45"/>
    <n v="198"/>
    <n v="144"/>
    <n v="4"/>
    <n v="6"/>
    <m/>
    <m/>
    <m/>
    <n v="196.75"/>
    <n v="0.73189326556543832"/>
    <n v="3.7318932655654384"/>
    <n v="13"/>
    <m/>
    <m/>
    <m/>
    <s v=""/>
    <m/>
  </r>
  <r>
    <s v="Exp4"/>
    <n v="400072"/>
    <n v="72"/>
    <x v="2"/>
    <x v="8"/>
    <x v="10"/>
    <d v="2014-08-18T00:00:00"/>
    <s v="None_8h"/>
    <m/>
    <m/>
    <n v="3"/>
    <n v="1"/>
    <x v="18"/>
    <n v="4"/>
    <n v="44"/>
    <n v="183"/>
    <n v="118"/>
    <n v="4"/>
    <n v="5"/>
    <m/>
    <m/>
    <m/>
    <n v="196.75"/>
    <n v="0.59974587039390093"/>
    <n v="3.5997458703939009"/>
    <n v="12"/>
    <m/>
    <m/>
    <m/>
    <s v=""/>
    <m/>
  </r>
  <r>
    <s v="Exp4"/>
    <n v="400072"/>
    <n v="72"/>
    <x v="2"/>
    <x v="8"/>
    <x v="10"/>
    <d v="2014-08-18T00:00:00"/>
    <s v="None_8h"/>
    <m/>
    <m/>
    <n v="4"/>
    <n v="1"/>
    <x v="18"/>
    <n v="4"/>
    <n v="47"/>
    <n v="219"/>
    <n v="134"/>
    <n v="4"/>
    <n v="6"/>
    <m/>
    <m/>
    <m/>
    <n v="196.75"/>
    <n v="0.68106734434561622"/>
    <n v="3.6810673443456161"/>
    <n v="13"/>
    <m/>
    <m/>
    <m/>
    <s v=""/>
    <m/>
  </r>
  <r>
    <s v="Exp4"/>
    <n v="400077"/>
    <n v="77"/>
    <x v="2"/>
    <x v="8"/>
    <x v="10"/>
    <d v="2014-08-18T00:00:00"/>
    <s v="None_8h"/>
    <m/>
    <n v="77"/>
    <n v="1"/>
    <n v="1"/>
    <x v="18"/>
    <n v="4"/>
    <n v="45"/>
    <m/>
    <n v="117"/>
    <n v="4"/>
    <n v="5"/>
    <m/>
    <m/>
    <m/>
    <n v="196.75"/>
    <n v="0.59466327827191867"/>
    <n v="3.5946632782719186"/>
    <n v="12"/>
    <m/>
    <m/>
    <m/>
    <s v=""/>
    <m/>
  </r>
  <r>
    <s v="Exp4"/>
    <n v="400077"/>
    <n v="77"/>
    <x v="2"/>
    <x v="8"/>
    <x v="10"/>
    <d v="2014-08-18T00:00:00"/>
    <s v="None_8h"/>
    <m/>
    <m/>
    <n v="2"/>
    <n v="1"/>
    <x v="18"/>
    <n v="4"/>
    <n v="48"/>
    <n v="212"/>
    <n v="145"/>
    <n v="4"/>
    <n v="6"/>
    <m/>
    <m/>
    <m/>
    <n v="196.75"/>
    <n v="0.73697585768742058"/>
    <n v="3.7369758576874208"/>
    <n v="13"/>
    <m/>
    <m/>
    <m/>
    <s v=""/>
    <m/>
  </r>
  <r>
    <s v="Exp4"/>
    <n v="400077"/>
    <n v="77"/>
    <x v="2"/>
    <x v="8"/>
    <x v="10"/>
    <d v="2014-08-18T00:00:00"/>
    <s v="None_8h"/>
    <m/>
    <m/>
    <n v="3"/>
    <n v="1"/>
    <x v="18"/>
    <n v="4"/>
    <n v="45"/>
    <n v="204"/>
    <n v="190"/>
    <n v="4"/>
    <n v="5"/>
    <m/>
    <m/>
    <m/>
    <n v="196.75"/>
    <n v="0.96569250317662003"/>
    <n v="3.9656925031766201"/>
    <n v="12"/>
    <m/>
    <m/>
    <m/>
    <s v=""/>
    <m/>
  </r>
  <r>
    <s v="Exp4"/>
    <n v="400077"/>
    <n v="77"/>
    <x v="2"/>
    <x v="8"/>
    <x v="10"/>
    <d v="2014-08-18T00:00:00"/>
    <s v="None_8h"/>
    <m/>
    <m/>
    <n v="4"/>
    <n v="2"/>
    <x v="20"/>
    <n v="5"/>
    <n v="55"/>
    <n v="232"/>
    <n v="84"/>
    <n v="4"/>
    <n v="7"/>
    <m/>
    <m/>
    <m/>
    <n v="187.81818181818181"/>
    <n v="0.44724104549854793"/>
    <n v="4.447241045498548"/>
    <n v="15"/>
    <m/>
    <m/>
    <m/>
    <s v=""/>
    <m/>
  </r>
  <r>
    <s v="Exp4"/>
    <n v="400094"/>
    <n v="94"/>
    <x v="2"/>
    <x v="8"/>
    <x v="10"/>
    <d v="2014-08-18T00:00:00"/>
    <s v="None_8h"/>
    <m/>
    <n v="94"/>
    <n v="1"/>
    <n v="1"/>
    <x v="18"/>
    <n v="4"/>
    <n v="45"/>
    <m/>
    <n v="135"/>
    <n v="4"/>
    <n v="6"/>
    <m/>
    <m/>
    <m/>
    <n v="196.75"/>
    <n v="0.68614993646759848"/>
    <n v="3.6861499364675985"/>
    <n v="13"/>
    <m/>
    <m/>
    <m/>
    <s v=""/>
    <m/>
  </r>
  <r>
    <s v="Exp4"/>
    <n v="400094"/>
    <n v="94"/>
    <x v="2"/>
    <x v="8"/>
    <x v="10"/>
    <d v="2014-08-18T00:00:00"/>
    <s v="None_8h"/>
    <m/>
    <m/>
    <n v="2"/>
    <n v="1"/>
    <x v="18"/>
    <n v="4"/>
    <n v="43"/>
    <n v="205"/>
    <n v="142"/>
    <n v="4"/>
    <n v="6"/>
    <m/>
    <m/>
    <m/>
    <n v="196.75"/>
    <n v="0.72172808132147392"/>
    <n v="3.7217280813214737"/>
    <n v="13"/>
    <m/>
    <m/>
    <m/>
    <s v=""/>
    <m/>
  </r>
  <r>
    <s v="Exp4"/>
    <n v="400094"/>
    <n v="94"/>
    <x v="2"/>
    <x v="8"/>
    <x v="10"/>
    <d v="2014-08-18T00:00:00"/>
    <s v="None_8h"/>
    <m/>
    <m/>
    <n v="3"/>
    <n v="2"/>
    <x v="18"/>
    <n v="4"/>
    <n v="51"/>
    <n v="230"/>
    <n v="200"/>
    <n v="4"/>
    <n v="6"/>
    <m/>
    <m/>
    <m/>
    <n v="196.75"/>
    <n v="1.0165184243964422"/>
    <n v="4.016518424396442"/>
    <n v="13"/>
    <m/>
    <m/>
    <m/>
    <s v=""/>
    <m/>
  </r>
  <r>
    <s v="Exp4"/>
    <n v="400094"/>
    <n v="94"/>
    <x v="2"/>
    <x v="8"/>
    <x v="10"/>
    <d v="2014-08-18T00:00:00"/>
    <s v="None_8h"/>
    <m/>
    <m/>
    <n v="4"/>
    <n v="2"/>
    <x v="18"/>
    <n v="4"/>
    <n v="50"/>
    <n v="208"/>
    <n v="205"/>
    <n v="4"/>
    <n v="6"/>
    <m/>
    <m/>
    <m/>
    <n v="196.75"/>
    <n v="1.0419313850063532"/>
    <n v="4.041931385006353"/>
    <n v="13"/>
    <m/>
    <m/>
    <m/>
    <s v=""/>
    <m/>
  </r>
  <r>
    <s v="Exp4"/>
    <n v="400050"/>
    <n v="50"/>
    <x v="2"/>
    <x v="8"/>
    <x v="10"/>
    <d v="2014-08-23T00:00:00"/>
    <s v="None_8h"/>
    <m/>
    <n v="50"/>
    <n v="1"/>
    <n v="1"/>
    <x v="20"/>
    <n v="5"/>
    <n v="65"/>
    <m/>
    <n v="58"/>
    <n v="5"/>
    <n v="7"/>
    <m/>
    <s v="E"/>
    <m/>
    <n v="187.81818181818181"/>
    <n v="0.30880929332042595"/>
    <n v="4.3088092933204258"/>
    <n v="16"/>
    <m/>
    <m/>
    <m/>
    <s v=""/>
    <m/>
  </r>
  <r>
    <s v="Exp4"/>
    <n v="400050"/>
    <n v="50"/>
    <x v="2"/>
    <x v="8"/>
    <x v="10"/>
    <d v="2014-08-23T00:00:00"/>
    <s v="None_8h"/>
    <m/>
    <m/>
    <n v="2"/>
    <n v="1"/>
    <x v="20"/>
    <n v="5"/>
    <n v="53"/>
    <n v="235"/>
    <n v="68"/>
    <n v="4"/>
    <n v="7"/>
    <m/>
    <s v="E"/>
    <m/>
    <n v="187.81818181818181"/>
    <n v="0.36205227492739595"/>
    <n v="4.3620522749273958"/>
    <n v="15"/>
    <m/>
    <m/>
    <m/>
    <s v=""/>
    <m/>
  </r>
  <r>
    <s v="Exp4"/>
    <n v="400050"/>
    <n v="50"/>
    <x v="2"/>
    <x v="8"/>
    <x v="10"/>
    <d v="2014-08-23T00:00:00"/>
    <s v="None_8h"/>
    <m/>
    <m/>
    <n v="3"/>
    <n v="1"/>
    <x v="20"/>
    <n v="5"/>
    <n v="63"/>
    <n v="263"/>
    <n v="120"/>
    <n v="3"/>
    <n v="9"/>
    <m/>
    <s v="E"/>
    <m/>
    <n v="187.81818181818181"/>
    <n v="0.63891577928363985"/>
    <n v="4.6389157792836402"/>
    <n v="16"/>
    <m/>
    <m/>
    <m/>
    <s v=""/>
    <m/>
  </r>
  <r>
    <s v="Exp4"/>
    <n v="400050"/>
    <n v="50"/>
    <x v="2"/>
    <x v="8"/>
    <x v="10"/>
    <d v="2014-08-23T00:00:00"/>
    <s v="None_8h"/>
    <m/>
    <m/>
    <n v="4"/>
    <n v="1"/>
    <x v="20"/>
    <n v="5"/>
    <n v="55"/>
    <n v="227"/>
    <n v="36"/>
    <n v="3"/>
    <n v="7"/>
    <m/>
    <s v="V"/>
    <m/>
    <n v="187.81818181818181"/>
    <n v="0.19167473378509198"/>
    <n v="4.1916747337850921"/>
    <n v="14"/>
    <m/>
    <m/>
    <m/>
    <s v=""/>
    <m/>
  </r>
  <r>
    <s v="Exp4"/>
    <n v="400071"/>
    <n v="71"/>
    <x v="2"/>
    <x v="8"/>
    <x v="10"/>
    <d v="2014-08-23T00:00:00"/>
    <s v="None_8h"/>
    <m/>
    <n v="71"/>
    <n v="1"/>
    <n v="2"/>
    <x v="20"/>
    <n v="5"/>
    <n v="61"/>
    <m/>
    <n v="211"/>
    <n v="3"/>
    <n v="10"/>
    <m/>
    <s v="V"/>
    <m/>
    <n v="187.81818181818181"/>
    <n v="1.1234269119070668"/>
    <n v="5.1234269119070666"/>
    <n v="17"/>
    <m/>
    <m/>
    <m/>
    <s v=""/>
    <m/>
  </r>
  <r>
    <s v="Exp4"/>
    <n v="400071"/>
    <n v="71"/>
    <x v="2"/>
    <x v="8"/>
    <x v="10"/>
    <d v="2014-08-23T00:00:00"/>
    <s v="None_8h"/>
    <m/>
    <m/>
    <n v="2"/>
    <n v="2"/>
    <x v="20"/>
    <n v="5"/>
    <n v="58"/>
    <n v="260"/>
    <n v="65"/>
    <n v="4"/>
    <n v="8"/>
    <m/>
    <s v="V"/>
    <m/>
    <n v="187.81818181818181"/>
    <n v="0.34607938044530495"/>
    <n v="4.3460793804453051"/>
    <n v="16"/>
    <m/>
    <m/>
    <m/>
    <s v=""/>
    <m/>
  </r>
  <r>
    <s v="Exp4"/>
    <n v="400071"/>
    <n v="71"/>
    <x v="2"/>
    <x v="8"/>
    <x v="10"/>
    <d v="2014-08-23T00:00:00"/>
    <s v="None_8h"/>
    <m/>
    <m/>
    <n v="3"/>
    <n v="1"/>
    <x v="20"/>
    <n v="5"/>
    <n v="58"/>
    <n v="251"/>
    <n v="48"/>
    <n v="4"/>
    <n v="7"/>
    <m/>
    <s v="V"/>
    <m/>
    <n v="187.81818181818181"/>
    <n v="0.25556631171345595"/>
    <n v="4.2555663117134559"/>
    <n v="15"/>
    <m/>
    <m/>
    <m/>
    <s v=""/>
    <m/>
  </r>
  <r>
    <s v="Exp4"/>
    <n v="400071"/>
    <n v="71"/>
    <x v="2"/>
    <x v="8"/>
    <x v="10"/>
    <d v="2014-08-23T00:00:00"/>
    <s v="None_8h"/>
    <m/>
    <m/>
    <n v="4"/>
    <n v="2"/>
    <x v="20"/>
    <n v="5"/>
    <n v="60"/>
    <n v="238"/>
    <n v="158"/>
    <n v="4"/>
    <n v="7"/>
    <m/>
    <s v="V"/>
    <m/>
    <n v="187.81818181818181"/>
    <n v="0.84123910939012592"/>
    <n v="4.8412391093901261"/>
    <n v="15"/>
    <m/>
    <m/>
    <m/>
    <s v=""/>
    <m/>
  </r>
  <r>
    <s v="Exp4"/>
    <n v="400089"/>
    <n v="89"/>
    <x v="2"/>
    <x v="8"/>
    <x v="10"/>
    <d v="2014-08-23T00:00:00"/>
    <s v="None_8h"/>
    <m/>
    <n v="89"/>
    <n v="1"/>
    <n v="2"/>
    <x v="20"/>
    <n v="5"/>
    <n v="56"/>
    <m/>
    <n v="154"/>
    <n v="4"/>
    <n v="9"/>
    <m/>
    <s v="E"/>
    <m/>
    <n v="187.81818181818181"/>
    <n v="0.81994191674733785"/>
    <n v="4.8199419167473376"/>
    <n v="17"/>
    <m/>
    <m/>
    <m/>
    <s v=""/>
    <m/>
  </r>
  <r>
    <s v="Exp4"/>
    <n v="400089"/>
    <n v="89"/>
    <x v="2"/>
    <x v="8"/>
    <x v="10"/>
    <d v="2014-08-23T00:00:00"/>
    <s v="None_8h"/>
    <m/>
    <m/>
    <n v="2"/>
    <n v="1"/>
    <x v="18"/>
    <n v="4"/>
    <n v="55"/>
    <n v="220"/>
    <n v="229"/>
    <n v="5"/>
    <n v="6"/>
    <m/>
    <s v="V"/>
    <m/>
    <n v="196.75"/>
    <n v="1.1639135959339264"/>
    <n v="4.1639135959339262"/>
    <n v="14"/>
    <m/>
    <m/>
    <m/>
    <s v=""/>
    <m/>
  </r>
  <r>
    <s v="Exp4"/>
    <n v="400089"/>
    <n v="89"/>
    <x v="2"/>
    <x v="8"/>
    <x v="10"/>
    <d v="2014-08-23T00:00:00"/>
    <s v="None_8h"/>
    <m/>
    <m/>
    <n v="3"/>
    <n v="1"/>
    <x v="20"/>
    <n v="5"/>
    <n v="60"/>
    <n v="265"/>
    <n v="73"/>
    <n v="4"/>
    <n v="8"/>
    <m/>
    <s v="E"/>
    <m/>
    <n v="187.81818181818181"/>
    <n v="0.38867376573088092"/>
    <n v="4.3886737657308812"/>
    <n v="16"/>
    <m/>
    <m/>
    <m/>
    <s v=""/>
    <m/>
  </r>
  <r>
    <s v="Exp4"/>
    <n v="400089"/>
    <n v="89"/>
    <x v="2"/>
    <x v="8"/>
    <x v="10"/>
    <d v="2014-08-23T00:00:00"/>
    <s v="None_8h"/>
    <m/>
    <m/>
    <n v="4"/>
    <n v="1"/>
    <x v="20"/>
    <n v="5"/>
    <n v="50"/>
    <n v="234"/>
    <n v="25"/>
    <n v="4"/>
    <n v="7"/>
    <m/>
    <s v="E"/>
    <m/>
    <n v="187.81818181818181"/>
    <n v="0.13310745401742499"/>
    <n v="4.1331074540174253"/>
    <n v="15"/>
    <m/>
    <m/>
    <m/>
    <s v=""/>
    <m/>
  </r>
  <r>
    <s v="Exp4"/>
    <n v="400055"/>
    <n v="55"/>
    <x v="2"/>
    <x v="8"/>
    <x v="10"/>
    <d v="2014-09-01T00:00:00"/>
    <s v="None_8h"/>
    <m/>
    <n v="55"/>
    <n v="1"/>
    <n v="2"/>
    <x v="19"/>
    <n v="6"/>
    <n v="65"/>
    <m/>
    <n v="113"/>
    <n v="5"/>
    <n v="11"/>
    <m/>
    <s v="DR"/>
    <m/>
    <n v="203.25"/>
    <n v="0.55596555965559658"/>
    <n v="5.555965559655597"/>
    <n v="21"/>
    <m/>
    <m/>
    <m/>
    <s v=""/>
    <m/>
  </r>
  <r>
    <s v="Exp4"/>
    <n v="400055"/>
    <n v="55"/>
    <x v="2"/>
    <x v="8"/>
    <x v="10"/>
    <d v="2014-09-01T00:00:00"/>
    <s v="None_8h"/>
    <m/>
    <m/>
    <n v="2"/>
    <n v="2"/>
    <x v="19"/>
    <n v="6"/>
    <n v="60"/>
    <n v="206"/>
    <n v="130"/>
    <n v="5"/>
    <n v="12"/>
    <m/>
    <s v="DR"/>
    <m/>
    <n v="203.25"/>
    <n v="0.63960639606396064"/>
    <n v="5.6396063960639609"/>
    <n v="22"/>
    <m/>
    <m/>
    <m/>
    <s v=""/>
    <m/>
  </r>
  <r>
    <s v="Exp4"/>
    <n v="400055"/>
    <n v="55"/>
    <x v="2"/>
    <x v="8"/>
    <x v="10"/>
    <d v="2014-09-01T00:00:00"/>
    <s v="None_8h"/>
    <m/>
    <m/>
    <n v="3"/>
    <n v="2"/>
    <x v="19"/>
    <n v="6"/>
    <n v="65"/>
    <n v="220"/>
    <n v="42"/>
    <n v="5"/>
    <n v="10"/>
    <m/>
    <s v="DR"/>
    <m/>
    <n v="203.25"/>
    <n v="0.20664206642066421"/>
    <n v="5.2066420664206641"/>
    <n v="20"/>
    <m/>
    <m/>
    <m/>
    <s v=""/>
    <m/>
  </r>
  <r>
    <s v="Exp4"/>
    <n v="400055"/>
    <n v="55"/>
    <x v="2"/>
    <x v="8"/>
    <x v="10"/>
    <d v="2014-09-01T00:00:00"/>
    <s v="None_8h"/>
    <m/>
    <m/>
    <n v="4"/>
    <n v="2"/>
    <x v="20"/>
    <n v="5"/>
    <n v="62"/>
    <n v="211"/>
    <n v="21"/>
    <n v="5"/>
    <n v="12"/>
    <m/>
    <s v="DR"/>
    <m/>
    <n v="187.81818181818181"/>
    <n v="0.11181026137463698"/>
    <n v="4.1118102613746368"/>
    <n v="21"/>
    <m/>
    <m/>
    <m/>
    <s v=""/>
    <m/>
  </r>
  <r>
    <s v="Exp4"/>
    <n v="400056"/>
    <n v="56"/>
    <x v="2"/>
    <x v="8"/>
    <x v="10"/>
    <d v="2014-09-01T00:00:00"/>
    <s v="None_8h"/>
    <m/>
    <n v="56"/>
    <n v="1"/>
    <n v="1"/>
    <x v="19"/>
    <n v="6"/>
    <n v="81"/>
    <m/>
    <n v="191"/>
    <n v="5"/>
    <n v="12"/>
    <m/>
    <s v="DR"/>
    <m/>
    <n v="203.25"/>
    <n v="0.93972939729397298"/>
    <n v="5.9397293972939726"/>
    <n v="22"/>
    <m/>
    <m/>
    <m/>
    <s v=""/>
    <m/>
  </r>
  <r>
    <s v="Exp4"/>
    <n v="400056"/>
    <n v="56"/>
    <x v="2"/>
    <x v="8"/>
    <x v="10"/>
    <d v="2014-09-01T00:00:00"/>
    <s v="None_8h"/>
    <m/>
    <m/>
    <n v="2"/>
    <n v="1"/>
    <x v="20"/>
    <n v="5"/>
    <n v="65"/>
    <n v="235"/>
    <n v="240"/>
    <n v="5"/>
    <n v="10"/>
    <m/>
    <s v="DR"/>
    <m/>
    <n v="187.81818181818181"/>
    <n v="1.2778315585672797"/>
    <n v="5.2778315585672795"/>
    <n v="19"/>
    <m/>
    <m/>
    <m/>
    <s v=""/>
    <m/>
  </r>
  <r>
    <s v="Exp4"/>
    <n v="400056"/>
    <n v="56"/>
    <x v="2"/>
    <x v="8"/>
    <x v="10"/>
    <d v="2014-09-01T00:00:00"/>
    <s v="None_8h"/>
    <m/>
    <m/>
    <n v="3"/>
    <n v="1"/>
    <x v="20"/>
    <n v="6"/>
    <n v="66"/>
    <n v="271"/>
    <n v="27"/>
    <n v="5"/>
    <n v="10"/>
    <m/>
    <s v="E"/>
    <m/>
    <n v="187.81818181818181"/>
    <n v="0.14375605033881897"/>
    <n v="4.1437560503388191"/>
    <n v="19"/>
    <m/>
    <m/>
    <m/>
    <s v=""/>
    <m/>
  </r>
  <r>
    <s v="Exp4"/>
    <n v="400056"/>
    <n v="56"/>
    <x v="2"/>
    <x v="8"/>
    <x v="10"/>
    <d v="2014-09-01T00:00:00"/>
    <s v="None_8h"/>
    <m/>
    <m/>
    <n v="4"/>
    <n v="1"/>
    <x v="19"/>
    <n v="6"/>
    <n v="70"/>
    <n v="251"/>
    <n v="102"/>
    <n v="5"/>
    <n v="10"/>
    <m/>
    <s v="DR"/>
    <m/>
    <n v="203.25"/>
    <n v="0.50184501845018448"/>
    <n v="5.5018450184501848"/>
    <n v="20"/>
    <m/>
    <m/>
    <m/>
    <s v=""/>
    <m/>
  </r>
  <r>
    <s v="Exp4"/>
    <n v="400096"/>
    <n v="96"/>
    <x v="2"/>
    <x v="8"/>
    <x v="10"/>
    <d v="2014-09-01T00:00:00"/>
    <s v="None_8h"/>
    <m/>
    <n v="96"/>
    <n v="1"/>
    <n v="1"/>
    <x v="19"/>
    <n v="6"/>
    <n v="66"/>
    <m/>
    <n v="44"/>
    <n v="6"/>
    <n v="8"/>
    <m/>
    <s v="DR"/>
    <m/>
    <n v="203.25"/>
    <n v="0.21648216482164823"/>
    <n v="5.2164821648216479"/>
    <n v="19"/>
    <m/>
    <m/>
    <m/>
    <s v=""/>
    <m/>
  </r>
  <r>
    <s v="Exp4"/>
    <n v="400096"/>
    <n v="96"/>
    <x v="2"/>
    <x v="8"/>
    <x v="10"/>
    <d v="2014-09-01T00:00:00"/>
    <s v="None_8h"/>
    <m/>
    <m/>
    <n v="2"/>
    <n v="1"/>
    <x v="20"/>
    <n v="5"/>
    <n v="56"/>
    <n v="215"/>
    <n v="201"/>
    <n v="6"/>
    <n v="8"/>
    <m/>
    <s v="E"/>
    <m/>
    <n v="187.81818181818181"/>
    <n v="1.0701839303000968"/>
    <n v="5.0701839303000966"/>
    <n v="18"/>
    <m/>
    <m/>
    <m/>
    <s v=""/>
    <m/>
  </r>
  <r>
    <s v="Exp4"/>
    <n v="400096"/>
    <n v="96"/>
    <x v="2"/>
    <x v="8"/>
    <x v="10"/>
    <d v="2014-09-01T00:00:00"/>
    <s v="None_8h"/>
    <m/>
    <m/>
    <n v="3"/>
    <n v="1"/>
    <x v="19"/>
    <n v="6"/>
    <n v="72"/>
    <n v="240"/>
    <n v="62"/>
    <n v="4"/>
    <n v="10"/>
    <m/>
    <s v="DR"/>
    <m/>
    <n v="203.25"/>
    <n v="0.30504305043050428"/>
    <n v="5.3050430504305046"/>
    <n v="19"/>
    <m/>
    <m/>
    <m/>
    <s v=""/>
    <m/>
  </r>
  <r>
    <s v="Exp4"/>
    <n v="400096"/>
    <n v="96"/>
    <x v="2"/>
    <x v="8"/>
    <x v="10"/>
    <d v="2014-09-01T00:00:00"/>
    <s v="None_8h"/>
    <m/>
    <m/>
    <n v="4"/>
    <n v="2"/>
    <x v="19"/>
    <n v="6"/>
    <n v="70"/>
    <n v="211"/>
    <n v="95"/>
    <n v="4"/>
    <n v="11"/>
    <m/>
    <s v="DR"/>
    <m/>
    <n v="203.25"/>
    <n v="0.46740467404674046"/>
    <n v="5.4674046740467404"/>
    <n v="20"/>
    <m/>
    <m/>
    <m/>
    <s v=""/>
    <m/>
  </r>
  <r>
    <s v="Exp4"/>
    <n v="400048"/>
    <n v="48"/>
    <x v="2"/>
    <x v="8"/>
    <x v="10"/>
    <d v="2014-09-08T00:00:00"/>
    <s v="None_8h"/>
    <m/>
    <n v="48"/>
    <n v="1"/>
    <n v="1"/>
    <x v="16"/>
    <n v="7"/>
    <n v="82"/>
    <m/>
    <n v="92"/>
    <n v="5"/>
    <n v="11"/>
    <m/>
    <s v="DR"/>
    <m/>
    <n v="230.16666666666666"/>
    <n v="0.39971035481535122"/>
    <n v="6.3997103548153511"/>
    <n v="22"/>
    <m/>
    <m/>
    <m/>
    <s v=""/>
    <m/>
  </r>
  <r>
    <s v="Exp4"/>
    <n v="400048"/>
    <n v="48"/>
    <x v="2"/>
    <x v="8"/>
    <x v="10"/>
    <d v="2014-09-08T00:00:00"/>
    <s v="None_8h"/>
    <m/>
    <m/>
    <n v="2"/>
    <n v="2"/>
    <x v="16"/>
    <n v="7"/>
    <n v="80"/>
    <n v="251"/>
    <n v="46"/>
    <n v="5"/>
    <n v="10"/>
    <m/>
    <s v="DR"/>
    <m/>
    <n v="230.16666666666666"/>
    <n v="0.19985517740767561"/>
    <n v="6.1998551774076756"/>
    <n v="21"/>
    <m/>
    <m/>
    <m/>
    <s v=""/>
    <m/>
  </r>
  <r>
    <s v="Exp4"/>
    <n v="400048"/>
    <n v="48"/>
    <x v="2"/>
    <x v="8"/>
    <x v="10"/>
    <d v="2014-09-08T00:00:00"/>
    <s v="None_8h"/>
    <m/>
    <m/>
    <n v="3"/>
    <n v="2"/>
    <x v="16"/>
    <n v="7"/>
    <n v="79"/>
    <n v="266"/>
    <n v="56"/>
    <n v="5"/>
    <n v="11"/>
    <m/>
    <s v="DR"/>
    <m/>
    <n v="230.16666666666666"/>
    <n v="0.24330195510499639"/>
    <n v="6.2433019551049966"/>
    <n v="22"/>
    <m/>
    <m/>
    <m/>
    <s v=""/>
    <m/>
  </r>
  <r>
    <s v="Exp4"/>
    <n v="400048"/>
    <n v="48"/>
    <x v="2"/>
    <x v="8"/>
    <x v="10"/>
    <d v="2014-09-08T00:00:00"/>
    <s v="None_8h"/>
    <m/>
    <m/>
    <n v="4"/>
    <n v="1"/>
    <x v="16"/>
    <n v="7"/>
    <n v="80"/>
    <n v="284"/>
    <n v="75"/>
    <n v="4"/>
    <n v="12"/>
    <m/>
    <s v="DR"/>
    <m/>
    <n v="230.16666666666666"/>
    <n v="0.32585083272990589"/>
    <n v="6.3258508327299054"/>
    <n v="22"/>
    <m/>
    <m/>
    <m/>
    <s v=""/>
    <m/>
  </r>
  <r>
    <s v="Exp4"/>
    <n v="400069"/>
    <n v="69"/>
    <x v="2"/>
    <x v="8"/>
    <x v="10"/>
    <d v="2014-09-08T00:00:00"/>
    <s v="None_8h"/>
    <m/>
    <n v="69"/>
    <n v="1"/>
    <n v="1"/>
    <x v="16"/>
    <n v="8"/>
    <n v="75"/>
    <n v="255"/>
    <n v="25"/>
    <n v="4"/>
    <n v="16"/>
    <m/>
    <s v="DR"/>
    <m/>
    <n v="230.16666666666666"/>
    <n v="0.10861694424330195"/>
    <n v="6.1086169442433018"/>
    <n v="26"/>
    <m/>
    <m/>
    <m/>
    <s v=""/>
    <m/>
  </r>
  <r>
    <s v="Exp4"/>
    <n v="400069"/>
    <n v="69"/>
    <x v="2"/>
    <x v="8"/>
    <x v="10"/>
    <d v="2014-09-08T00:00:00"/>
    <s v="None_8h"/>
    <m/>
    <m/>
    <n v="2"/>
    <n v="2"/>
    <x v="19"/>
    <n v="6"/>
    <n v="66"/>
    <n v="224"/>
    <n v="229"/>
    <n v="5"/>
    <n v="12"/>
    <m/>
    <s v="DR"/>
    <m/>
    <n v="203.25"/>
    <n v="1.1266912669126692"/>
    <n v="6.126691266912669"/>
    <n v="22"/>
    <m/>
    <m/>
    <m/>
    <s v=""/>
    <m/>
  </r>
  <r>
    <s v="Exp4"/>
    <n v="400069"/>
    <n v="69"/>
    <x v="2"/>
    <x v="8"/>
    <x v="10"/>
    <d v="2014-09-08T00:00:00"/>
    <s v="None_8h"/>
    <m/>
    <m/>
    <n v="3"/>
    <n v="3"/>
    <x v="16"/>
    <n v="7"/>
    <n v="82"/>
    <n v="241"/>
    <n v="144"/>
    <n v="5"/>
    <n v="13"/>
    <m/>
    <s v="late DR"/>
    <m/>
    <n v="230.16666666666666"/>
    <n v="0.62563359884141934"/>
    <n v="6.6256335988414197"/>
    <n v="24"/>
    <m/>
    <m/>
    <m/>
    <s v=""/>
    <m/>
  </r>
  <r>
    <s v="Exp4"/>
    <n v="400069"/>
    <n v="69"/>
    <x v="2"/>
    <x v="8"/>
    <x v="10"/>
    <d v="2014-09-08T00:00:00"/>
    <s v="None_8h"/>
    <m/>
    <m/>
    <n v="4"/>
    <n v="2"/>
    <x v="15"/>
    <n v="8"/>
    <n v="72"/>
    <n v="270"/>
    <n v="45"/>
    <n v="5"/>
    <n v="13"/>
    <m/>
    <s v="DR"/>
    <m/>
    <n v="254.14285714285714"/>
    <n v="0.17706576728499157"/>
    <n v="7.1770657672849918"/>
    <n v="25"/>
    <m/>
    <m/>
    <m/>
    <s v=""/>
    <m/>
  </r>
  <r>
    <s v="Exp4"/>
    <n v="400074"/>
    <n v="74"/>
    <x v="2"/>
    <x v="8"/>
    <x v="10"/>
    <d v="2014-09-08T00:00:00"/>
    <s v="None_8h"/>
    <m/>
    <n v="74"/>
    <n v="1"/>
    <n v="3"/>
    <x v="16"/>
    <n v="7"/>
    <n v="65"/>
    <m/>
    <n v="99"/>
    <n v="6"/>
    <n v="12"/>
    <m/>
    <s v="DR"/>
    <m/>
    <n v="230.16666666666666"/>
    <n v="0.43012309920347574"/>
    <n v="6.4301230992034757"/>
    <n v="24"/>
    <m/>
    <m/>
    <m/>
    <s v=""/>
    <m/>
  </r>
  <r>
    <s v="Exp4"/>
    <n v="400074"/>
    <n v="74"/>
    <x v="2"/>
    <x v="8"/>
    <x v="10"/>
    <d v="2014-09-08T00:00:00"/>
    <s v="None_8h"/>
    <m/>
    <m/>
    <n v="2"/>
    <n v="2"/>
    <x v="16"/>
    <n v="7"/>
    <n v="73"/>
    <n v="250"/>
    <n v="136"/>
    <n v="5"/>
    <n v="12"/>
    <m/>
    <s v="DR"/>
    <m/>
    <n v="230.16666666666666"/>
    <n v="0.59087617668356263"/>
    <n v="6.5908761766835626"/>
    <n v="23"/>
    <m/>
    <m/>
    <m/>
    <s v=""/>
    <m/>
  </r>
  <r>
    <s v="Exp4"/>
    <n v="400074"/>
    <n v="74"/>
    <x v="2"/>
    <x v="8"/>
    <x v="10"/>
    <d v="2014-09-08T00:00:00"/>
    <s v="None_8h"/>
    <m/>
    <m/>
    <n v="3"/>
    <n v="2"/>
    <x v="16"/>
    <n v="7"/>
    <n v="60"/>
    <n v="179"/>
    <n v="22"/>
    <n v="5"/>
    <n v="12"/>
    <m/>
    <s v="DR"/>
    <m/>
    <n v="230.16666666666666"/>
    <n v="9.558291093410573E-2"/>
    <n v="6.0955829109341053"/>
    <n v="23"/>
    <m/>
    <m/>
    <m/>
    <s v=""/>
    <m/>
  </r>
  <r>
    <s v="Exp4"/>
    <n v="400074"/>
    <n v="74"/>
    <x v="2"/>
    <x v="8"/>
    <x v="10"/>
    <d v="2014-09-08T00:00:00"/>
    <s v="None_8h"/>
    <m/>
    <m/>
    <n v="4"/>
    <n v="1"/>
    <x v="19"/>
    <n v="6"/>
    <n v="66"/>
    <n v="254"/>
    <n v="123"/>
    <n v="5"/>
    <n v="12"/>
    <m/>
    <s v="DR"/>
    <m/>
    <n v="203.25"/>
    <n v="0.60516605166051662"/>
    <n v="5.6051660516605164"/>
    <n v="22"/>
    <m/>
    <m/>
    <m/>
    <s v=""/>
    <m/>
  </r>
  <r>
    <s v="Exp4"/>
    <n v="400058"/>
    <n v="58"/>
    <x v="2"/>
    <x v="8"/>
    <x v="10"/>
    <d v="2014-09-15T00:00:00"/>
    <s v="None_8h"/>
    <m/>
    <n v="58"/>
    <n v="1"/>
    <n v="1"/>
    <x v="16"/>
    <n v="7"/>
    <n v="92"/>
    <m/>
    <n v="205"/>
    <n v="5"/>
    <n v="14"/>
    <m/>
    <s v="late DR"/>
    <m/>
    <n v="230.16666666666666"/>
    <n v="0.89065894279507607"/>
    <n v="6.890658942795076"/>
    <n v="25"/>
    <m/>
    <m/>
    <m/>
    <s v=""/>
    <m/>
  </r>
  <r>
    <s v="Exp4"/>
    <n v="400058"/>
    <n v="58"/>
    <x v="2"/>
    <x v="8"/>
    <x v="10"/>
    <d v="2014-09-15T00:00:00"/>
    <s v="None_8h"/>
    <m/>
    <m/>
    <n v="2"/>
    <n v="1"/>
    <x v="16"/>
    <n v="7"/>
    <n v="98"/>
    <n v="298"/>
    <n v="223"/>
    <n v="5"/>
    <n v="13"/>
    <m/>
    <s v="late DR"/>
    <m/>
    <n v="230.16666666666666"/>
    <n v="0.96886314265025353"/>
    <n v="6.9688631426502532"/>
    <n v="24"/>
    <m/>
    <m/>
    <m/>
    <s v=""/>
    <m/>
  </r>
  <r>
    <s v="Exp4"/>
    <n v="400058"/>
    <n v="58"/>
    <x v="2"/>
    <x v="8"/>
    <x v="10"/>
    <d v="2014-09-15T00:00:00"/>
    <s v="None_8h"/>
    <m/>
    <m/>
    <n v="3"/>
    <n v="1"/>
    <x v="16"/>
    <n v="7"/>
    <n v="95"/>
    <n v="296"/>
    <n v="244"/>
    <n v="5"/>
    <n v="12"/>
    <m/>
    <s v="late DR"/>
    <m/>
    <n v="230.16666666666666"/>
    <n v="1.0601013758146272"/>
    <n v="7.0601013758146269"/>
    <n v="23"/>
    <m/>
    <m/>
    <m/>
    <s v=""/>
    <m/>
  </r>
  <r>
    <s v="Exp4"/>
    <n v="400058"/>
    <n v="58"/>
    <x v="2"/>
    <x v="8"/>
    <x v="10"/>
    <d v="2014-09-15T00:00:00"/>
    <s v="None_8h"/>
    <m/>
    <m/>
    <n v="4"/>
    <n v="1"/>
    <x v="16"/>
    <n v="7"/>
    <n v="93"/>
    <n v="309"/>
    <n v="290"/>
    <n v="5"/>
    <n v="14"/>
    <m/>
    <s v="late DR"/>
    <m/>
    <n v="230.16666666666666"/>
    <n v="1.2599565532223027"/>
    <n v="7.2599565532223025"/>
    <n v="25"/>
    <m/>
    <m/>
    <m/>
    <s v=""/>
    <m/>
  </r>
  <r>
    <s v="Exp4"/>
    <n v="400066"/>
    <n v="66"/>
    <x v="2"/>
    <x v="8"/>
    <x v="10"/>
    <d v="2014-09-15T00:00:00"/>
    <s v="None_8h"/>
    <m/>
    <n v="66"/>
    <n v="1"/>
    <n v="2"/>
    <x v="16"/>
    <n v="7"/>
    <n v="80"/>
    <m/>
    <n v="220"/>
    <n v="5"/>
    <n v="13"/>
    <n v="5"/>
    <s v="late DR"/>
    <m/>
    <n v="230.16666666666666"/>
    <n v="0.95582910934105725"/>
    <n v="6.9558291093410576"/>
    <n v="24"/>
    <m/>
    <m/>
    <m/>
    <s v=""/>
    <m/>
  </r>
  <r>
    <s v="Exp4"/>
    <n v="400066"/>
    <n v="66"/>
    <x v="2"/>
    <x v="8"/>
    <x v="10"/>
    <d v="2014-09-15T00:00:00"/>
    <s v="None_8h"/>
    <m/>
    <m/>
    <n v="2"/>
    <n v="3"/>
    <x v="16"/>
    <n v="7"/>
    <n v="88"/>
    <n v="293"/>
    <n v="269"/>
    <n v="5"/>
    <n v="13"/>
    <m/>
    <s v="late DR"/>
    <m/>
    <n v="230.16666666666666"/>
    <n v="1.1687183200579292"/>
    <n v="7.1687183200579288"/>
    <n v="24"/>
    <m/>
    <m/>
    <m/>
    <s v=""/>
    <m/>
  </r>
  <r>
    <s v="Exp4"/>
    <n v="400066"/>
    <n v="66"/>
    <x v="2"/>
    <x v="8"/>
    <x v="10"/>
    <d v="2014-09-15T00:00:00"/>
    <s v="None_8h"/>
    <m/>
    <m/>
    <n v="3"/>
    <n v="1"/>
    <x v="16"/>
    <n v="7"/>
    <n v="91"/>
    <n v="305"/>
    <n v="241"/>
    <n v="5"/>
    <n v="13"/>
    <m/>
    <s v="late DR"/>
    <m/>
    <n v="230.16666666666666"/>
    <n v="1.0470673425054309"/>
    <n v="7.0470673425054304"/>
    <n v="24"/>
    <m/>
    <m/>
    <m/>
    <s v=""/>
    <m/>
  </r>
  <r>
    <s v="Exp4"/>
    <n v="400066"/>
    <n v="66"/>
    <x v="2"/>
    <x v="8"/>
    <x v="10"/>
    <d v="2014-09-15T00:00:00"/>
    <s v="None_8h"/>
    <m/>
    <m/>
    <n v="4"/>
    <n v="1"/>
    <x v="16"/>
    <n v="7"/>
    <n v="90"/>
    <n v="307"/>
    <n v="130"/>
    <n v="4"/>
    <n v="12"/>
    <m/>
    <s v="late DR"/>
    <m/>
    <n v="230.16666666666666"/>
    <n v="0.56480811006517018"/>
    <n v="6.5648081100651705"/>
    <n v="22"/>
    <m/>
    <m/>
    <m/>
    <s v=""/>
    <m/>
  </r>
  <r>
    <s v="Exp4"/>
    <n v="400090"/>
    <n v="90"/>
    <x v="2"/>
    <x v="8"/>
    <x v="10"/>
    <d v="2014-09-15T00:00:00"/>
    <s v="None_8h"/>
    <m/>
    <n v="90"/>
    <n v="1"/>
    <n v="1"/>
    <x v="16"/>
    <n v="8"/>
    <n v="95"/>
    <m/>
    <n v="31"/>
    <n v="5"/>
    <n v="13"/>
    <m/>
    <s v="late DR"/>
    <m/>
    <n v="230.16666666666666"/>
    <n v="0.13468501086169443"/>
    <n v="6.1346850108616948"/>
    <n v="24"/>
    <m/>
    <m/>
    <m/>
    <s v=""/>
    <m/>
  </r>
  <r>
    <s v="Exp4"/>
    <n v="400090"/>
    <n v="90"/>
    <x v="2"/>
    <x v="8"/>
    <x v="10"/>
    <d v="2014-09-15T00:00:00"/>
    <s v="None_8h"/>
    <m/>
    <m/>
    <n v="2"/>
    <n v="2"/>
    <x v="15"/>
    <n v="8"/>
    <n v="95"/>
    <n v="315"/>
    <n v="90"/>
    <n v="4"/>
    <n v="15"/>
    <m/>
    <s v="late DR"/>
    <m/>
    <n v="254.14285714285714"/>
    <n v="0.35413153456998314"/>
    <n v="7.3541315345699836"/>
    <n v="26"/>
    <m/>
    <m/>
    <m/>
    <s v=""/>
    <m/>
  </r>
  <r>
    <s v="Exp4"/>
    <n v="400090"/>
    <n v="90"/>
    <x v="2"/>
    <x v="8"/>
    <x v="10"/>
    <d v="2014-09-15T00:00:00"/>
    <s v="None_8h"/>
    <m/>
    <m/>
    <n v="3"/>
    <n v="1"/>
    <x v="16"/>
    <n v="7"/>
    <n v="94"/>
    <n v="279"/>
    <n v="232"/>
    <n v="4"/>
    <n v="13"/>
    <m/>
    <s v="late DR"/>
    <m/>
    <n v="230.16666666666666"/>
    <n v="1.0079652425778423"/>
    <n v="7.0079652425778427"/>
    <n v="23"/>
    <m/>
    <m/>
    <m/>
    <s v=""/>
    <m/>
  </r>
  <r>
    <s v="Exp4"/>
    <n v="400090"/>
    <n v="90"/>
    <x v="2"/>
    <x v="8"/>
    <x v="10"/>
    <d v="2014-09-15T00:00:00"/>
    <s v="None_8h"/>
    <m/>
    <m/>
    <n v="4"/>
    <n v="1"/>
    <x v="16"/>
    <n v="7"/>
    <n v="95"/>
    <n v="272"/>
    <n v="305"/>
    <n v="5"/>
    <n v="14"/>
    <m/>
    <s v="late DR"/>
    <m/>
    <n v="230.16666666666666"/>
    <n v="1.3251267197682839"/>
    <n v="7.3251267197682841"/>
    <n v="25"/>
    <m/>
    <m/>
    <m/>
    <s v=""/>
    <m/>
  </r>
  <r>
    <s v="Exp4"/>
    <n v="400054"/>
    <n v="54"/>
    <x v="2"/>
    <x v="8"/>
    <x v="10"/>
    <d v="2014-09-22T00:00:00"/>
    <s v="None_8h"/>
    <m/>
    <n v="54"/>
    <n v="1"/>
    <n v="1"/>
    <x v="15"/>
    <n v="8"/>
    <n v="110"/>
    <m/>
    <n v="240"/>
    <n v="4"/>
    <n v="13"/>
    <m/>
    <s v="nearly TS"/>
    <m/>
    <n v="254.14285714285714"/>
    <n v="0.94435075885328834"/>
    <n v="7.9443507588532887"/>
    <n v="24"/>
    <m/>
    <m/>
    <m/>
    <s v=""/>
    <m/>
  </r>
  <r>
    <s v="Exp4"/>
    <n v="400054"/>
    <n v="54"/>
    <x v="2"/>
    <x v="8"/>
    <x v="10"/>
    <d v="2014-09-22T00:00:00"/>
    <s v="None_8h"/>
    <m/>
    <m/>
    <n v="2"/>
    <n v="2"/>
    <x v="11"/>
    <n v="9"/>
    <n v="102"/>
    <n v="312"/>
    <n v="55"/>
    <n v="4"/>
    <n v="15"/>
    <m/>
    <s v="TS"/>
    <m/>
    <n v="247"/>
    <n v="0.22267206477732793"/>
    <n v="8.2226720647773277"/>
    <n v="27"/>
    <m/>
    <m/>
    <m/>
    <s v=""/>
    <m/>
  </r>
  <r>
    <s v="Exp4"/>
    <n v="400054"/>
    <n v="54"/>
    <x v="2"/>
    <x v="8"/>
    <x v="10"/>
    <d v="2014-09-22T00:00:00"/>
    <s v="None_8h"/>
    <m/>
    <m/>
    <n v="3"/>
    <n v="0"/>
    <x v="15"/>
    <n v="8"/>
    <n v="103"/>
    <n v="294"/>
    <n v="247"/>
    <n v="5"/>
    <n v="14"/>
    <m/>
    <s v="TS"/>
    <m/>
    <n v="254.14285714285714"/>
    <n v="0.97189432265317599"/>
    <n v="7.971894322653176"/>
    <n v="26"/>
    <m/>
    <m/>
    <m/>
    <s v=""/>
    <m/>
  </r>
  <r>
    <s v="Exp4"/>
    <n v="400054"/>
    <n v="54"/>
    <x v="2"/>
    <x v="8"/>
    <x v="10"/>
    <d v="2014-09-22T00:00:00"/>
    <s v="None_8h"/>
    <m/>
    <m/>
    <n v="4"/>
    <n v="0"/>
    <x v="15"/>
    <n v="8"/>
    <n v="116"/>
    <n v="337"/>
    <n v="131"/>
    <n v="4"/>
    <n v="15"/>
    <m/>
    <s v="nearly TS"/>
    <m/>
    <n v="254.14285714285714"/>
    <n v="0.51545812254075329"/>
    <n v="7.5154581225407533"/>
    <n v="26"/>
    <m/>
    <m/>
    <m/>
    <s v=""/>
    <m/>
  </r>
  <r>
    <s v="Exp4"/>
    <n v="400073"/>
    <n v="73"/>
    <x v="2"/>
    <x v="8"/>
    <x v="10"/>
    <d v="2014-09-22T00:00:00"/>
    <s v="None_8h"/>
    <m/>
    <n v="73"/>
    <n v="1"/>
    <n v="1"/>
    <x v="15"/>
    <n v="8"/>
    <n v="110"/>
    <n v="308"/>
    <n v="45"/>
    <n v="4"/>
    <n v="14"/>
    <m/>
    <s v="TS"/>
    <m/>
    <n v="254.14285714285714"/>
    <n v="0.17706576728499157"/>
    <n v="7.1770657672849918"/>
    <n v="25"/>
    <m/>
    <m/>
    <m/>
    <s v=""/>
    <m/>
  </r>
  <r>
    <s v="Exp4"/>
    <n v="400073"/>
    <n v="73"/>
    <x v="2"/>
    <x v="8"/>
    <x v="10"/>
    <d v="2014-09-22T00:00:00"/>
    <s v="None_8h"/>
    <m/>
    <m/>
    <n v="2"/>
    <n v="2"/>
    <x v="15"/>
    <n v="8"/>
    <n v="95"/>
    <n v="325"/>
    <n v="135"/>
    <n v="4"/>
    <n v="13"/>
    <m/>
    <s v="TS"/>
    <m/>
    <n v="254.14285714285714"/>
    <n v="0.53119730185497471"/>
    <n v="7.5311973018549745"/>
    <n v="24"/>
    <m/>
    <m/>
    <m/>
    <s v=""/>
    <m/>
  </r>
  <r>
    <s v="Exp4"/>
    <n v="400073"/>
    <n v="73"/>
    <x v="2"/>
    <x v="8"/>
    <x v="10"/>
    <d v="2014-09-22T00:00:00"/>
    <s v="None_8h"/>
    <m/>
    <m/>
    <n v="3"/>
    <n v="1"/>
    <x v="15"/>
    <n v="8"/>
    <n v="95"/>
    <n v="335"/>
    <n v="219"/>
    <n v="3"/>
    <n v="16"/>
    <m/>
    <s v="TS"/>
    <m/>
    <n v="254.14285714285714"/>
    <n v="0.86172006745362562"/>
    <n v="7.8617200674536258"/>
    <n v="26"/>
    <m/>
    <m/>
    <m/>
    <s v=""/>
    <m/>
  </r>
  <r>
    <s v="Exp4"/>
    <n v="400073"/>
    <n v="73"/>
    <x v="2"/>
    <x v="8"/>
    <x v="10"/>
    <d v="2014-09-22T00:00:00"/>
    <s v="None_8h"/>
    <m/>
    <m/>
    <n v="4"/>
    <n v="1"/>
    <x v="15"/>
    <n v="8"/>
    <n v="120"/>
    <n v="368"/>
    <n v="215"/>
    <n v="4"/>
    <n v="14"/>
    <m/>
    <s v="TS"/>
    <m/>
    <n v="254.14285714285714"/>
    <n v="0.8459808881394042"/>
    <n v="7.8459808881394046"/>
    <n v="25"/>
    <m/>
    <m/>
    <m/>
    <s v=""/>
    <m/>
  </r>
  <r>
    <s v="Exp4"/>
    <n v="400091"/>
    <n v="91"/>
    <x v="2"/>
    <x v="8"/>
    <x v="10"/>
    <d v="2014-09-22T00:00:00"/>
    <s v="None_8h"/>
    <m/>
    <n v="91"/>
    <n v="1"/>
    <n v="3"/>
    <x v="15"/>
    <n v="8"/>
    <n v="80"/>
    <m/>
    <n v="165"/>
    <n v="3"/>
    <n v="13"/>
    <m/>
    <s v="TS"/>
    <m/>
    <n v="254.14285714285714"/>
    <n v="0.6492411467116358"/>
    <n v="7.6492411467116357"/>
    <n v="23"/>
    <m/>
    <m/>
    <m/>
    <s v=""/>
    <m/>
  </r>
  <r>
    <s v="Exp4"/>
    <n v="400091"/>
    <n v="91"/>
    <x v="2"/>
    <x v="8"/>
    <x v="10"/>
    <d v="2014-09-22T00:00:00"/>
    <s v="None_8h"/>
    <m/>
    <m/>
    <n v="2"/>
    <n v="2"/>
    <x v="15"/>
    <n v="8"/>
    <n v="85"/>
    <n v="211"/>
    <n v="175"/>
    <n v="3"/>
    <n v="13"/>
    <m/>
    <s v="TS"/>
    <m/>
    <n v="254.14285714285714"/>
    <n v="0.68858909499718945"/>
    <n v="7.6885890949971891"/>
    <n v="23"/>
    <m/>
    <m/>
    <m/>
    <s v=""/>
    <m/>
  </r>
  <r>
    <s v="Exp4"/>
    <n v="400091"/>
    <n v="91"/>
    <x v="2"/>
    <x v="8"/>
    <x v="10"/>
    <d v="2014-09-22T00:00:00"/>
    <s v="None_8h"/>
    <m/>
    <m/>
    <n v="3"/>
    <n v="2"/>
    <x v="15"/>
    <n v="8"/>
    <n v="78"/>
    <n v="186"/>
    <n v="45"/>
    <n v="4"/>
    <n v="13"/>
    <m/>
    <s v="late DR"/>
    <m/>
    <n v="254.14285714285714"/>
    <n v="0.17706576728499157"/>
    <n v="7.1770657672849918"/>
    <n v="24"/>
    <m/>
    <m/>
    <m/>
    <s v=""/>
    <m/>
  </r>
  <r>
    <s v="Exp4"/>
    <n v="400091"/>
    <n v="91"/>
    <x v="2"/>
    <x v="8"/>
    <x v="10"/>
    <d v="2014-09-22T00:00:00"/>
    <s v="None_8h"/>
    <m/>
    <m/>
    <n v="4"/>
    <n v="2"/>
    <x v="15"/>
    <n v="8"/>
    <n v="90"/>
    <n v="233"/>
    <n v="181"/>
    <n v="4"/>
    <n v="13"/>
    <m/>
    <s v="TS"/>
    <m/>
    <n v="254.14285714285714"/>
    <n v="0.71219786396852169"/>
    <n v="7.7121978639685214"/>
    <n v="24"/>
    <m/>
    <m/>
    <m/>
    <s v=""/>
    <m/>
  </r>
  <r>
    <s v="Exp4"/>
    <n v="400046"/>
    <n v="46"/>
    <x v="2"/>
    <x v="8"/>
    <x v="10"/>
    <d v="2014-09-29T00:00:00"/>
    <s v="None_8h"/>
    <m/>
    <n v="46"/>
    <n v="1"/>
    <n v="2"/>
    <x v="11"/>
    <n v="9"/>
    <n v="105"/>
    <m/>
    <n v="215"/>
    <n v="3"/>
    <n v="15"/>
    <n v="10"/>
    <s v="TS"/>
    <n v="1"/>
    <n v="247"/>
    <n v="0.87044534412955465"/>
    <n v="8.8704453441295552"/>
    <n v="26"/>
    <m/>
    <m/>
    <m/>
    <s v=""/>
    <m/>
  </r>
  <r>
    <s v="Exp4"/>
    <n v="400046"/>
    <n v="46"/>
    <x v="2"/>
    <x v="8"/>
    <x v="10"/>
    <d v="2014-09-29T00:00:00"/>
    <s v="None_8h"/>
    <m/>
    <m/>
    <n v="2"/>
    <n v="1"/>
    <x v="15"/>
    <n v="8"/>
    <n v="108"/>
    <n v="271"/>
    <n v="126"/>
    <n v="4"/>
    <n v="13"/>
    <n v="10"/>
    <s v="TS"/>
    <n v="1"/>
    <n v="254.14285714285714"/>
    <n v="0.49578414839797641"/>
    <n v="7.4957841483979761"/>
    <n v="24"/>
    <m/>
    <m/>
    <m/>
    <s v=""/>
    <m/>
  </r>
  <r>
    <s v="Exp4"/>
    <n v="400046"/>
    <n v="46"/>
    <x v="2"/>
    <x v="8"/>
    <x v="10"/>
    <d v="2014-09-29T00:00:00"/>
    <s v="None_8h"/>
    <m/>
    <m/>
    <n v="3"/>
    <n v="1"/>
    <x v="11"/>
    <n v="9"/>
    <n v="104"/>
    <n v="277"/>
    <n v="237"/>
    <n v="3"/>
    <n v="16"/>
    <n v="10"/>
    <s v="TS"/>
    <n v="1"/>
    <n v="247"/>
    <n v="0.95951417004048578"/>
    <n v="8.9595141700404852"/>
    <n v="27"/>
    <m/>
    <m/>
    <m/>
    <s v=""/>
    <m/>
  </r>
  <r>
    <s v="Exp4"/>
    <n v="400046"/>
    <n v="46"/>
    <x v="2"/>
    <x v="8"/>
    <x v="10"/>
    <d v="2014-09-29T00:00:00"/>
    <s v="None_8h"/>
    <m/>
    <m/>
    <n v="4"/>
    <n v="1"/>
    <x v="11"/>
    <n v="9"/>
    <n v="105"/>
    <n v="292"/>
    <n v="81"/>
    <n v="3"/>
    <n v="13"/>
    <m/>
    <s v="TS"/>
    <m/>
    <n v="247"/>
    <n v="0.32793522267206476"/>
    <n v="8.327935222672064"/>
    <n v="24"/>
    <m/>
    <m/>
    <m/>
    <s v=""/>
    <m/>
  </r>
  <r>
    <s v="Exp4"/>
    <n v="400051"/>
    <n v="51"/>
    <x v="2"/>
    <x v="8"/>
    <x v="10"/>
    <d v="2014-09-29T00:00:00"/>
    <s v="None_8h"/>
    <m/>
    <n v="51"/>
    <n v="1"/>
    <n v="2"/>
    <x v="11"/>
    <n v="9"/>
    <n v="109"/>
    <m/>
    <n v="30"/>
    <n v="4"/>
    <n v="13"/>
    <n v="10"/>
    <s v="TS"/>
    <n v="1"/>
    <n v="247"/>
    <n v="0.1214574898785425"/>
    <n v="8.1214574898785425"/>
    <n v="25"/>
    <m/>
    <m/>
    <m/>
    <s v=""/>
    <m/>
  </r>
  <r>
    <s v="Exp4"/>
    <n v="400051"/>
    <n v="51"/>
    <x v="2"/>
    <x v="8"/>
    <x v="10"/>
    <d v="2014-09-29T00:00:00"/>
    <s v="None_8h"/>
    <m/>
    <m/>
    <n v="2"/>
    <n v="1"/>
    <x v="11"/>
    <n v="9"/>
    <n v="124"/>
    <n v="318"/>
    <n v="186"/>
    <n v="4"/>
    <n v="15"/>
    <n v="10"/>
    <s v="TS"/>
    <n v="1"/>
    <n v="247"/>
    <n v="0.75303643724696356"/>
    <n v="8.7530364372469638"/>
    <n v="27"/>
    <m/>
    <m/>
    <m/>
    <s v=""/>
    <m/>
  </r>
  <r>
    <s v="Exp4"/>
    <n v="400051"/>
    <n v="51"/>
    <x v="2"/>
    <x v="8"/>
    <x v="10"/>
    <d v="2014-09-29T00:00:00"/>
    <s v="None_8h"/>
    <m/>
    <m/>
    <n v="3"/>
    <n v="1"/>
    <x v="11"/>
    <n v="9"/>
    <n v="120"/>
    <n v="308"/>
    <n v="257"/>
    <n v="4"/>
    <n v="14"/>
    <n v="10"/>
    <s v="TS"/>
    <n v="1"/>
    <n v="247"/>
    <n v="1.0404858299595141"/>
    <n v="9.0404858299595148"/>
    <n v="26"/>
    <m/>
    <m/>
    <m/>
    <s v=""/>
    <m/>
  </r>
  <r>
    <s v="Exp4"/>
    <n v="400051"/>
    <n v="51"/>
    <x v="2"/>
    <x v="8"/>
    <x v="10"/>
    <d v="2014-09-29T00:00:00"/>
    <s v="None_8h"/>
    <m/>
    <m/>
    <n v="4"/>
    <n v="2"/>
    <x v="11"/>
    <n v="9"/>
    <n v="116"/>
    <n v="319"/>
    <n v="67"/>
    <n v="4"/>
    <n v="13"/>
    <n v="10"/>
    <s v="TS"/>
    <n v="1"/>
    <n v="247"/>
    <n v="0.27125506072874495"/>
    <n v="8.2712550607287447"/>
    <n v="25"/>
    <m/>
    <m/>
    <m/>
    <s v=""/>
    <m/>
  </r>
  <r>
    <s v="Exp4"/>
    <n v="400057"/>
    <n v="57"/>
    <x v="2"/>
    <x v="8"/>
    <x v="10"/>
    <d v="2014-09-29T00:00:00"/>
    <s v="None_8h"/>
    <m/>
    <n v="57"/>
    <n v="1"/>
    <n v="1"/>
    <x v="11"/>
    <n v="9"/>
    <n v="120"/>
    <m/>
    <n v="258"/>
    <n v="4"/>
    <n v="17"/>
    <m/>
    <s v="TS"/>
    <m/>
    <n v="247"/>
    <n v="1.0445344129554657"/>
    <n v="9.0445344129554659"/>
    <n v="29"/>
    <m/>
    <m/>
    <m/>
    <s v=""/>
    <m/>
  </r>
  <r>
    <s v="Exp4"/>
    <n v="400057"/>
    <n v="57"/>
    <x v="2"/>
    <x v="8"/>
    <x v="10"/>
    <d v="2014-09-29T00:00:00"/>
    <s v="None_8h"/>
    <m/>
    <m/>
    <n v="2"/>
    <n v="1"/>
    <x v="15"/>
    <n v="8"/>
    <n v="105"/>
    <n v="290"/>
    <n v="236"/>
    <n v="5"/>
    <n v="14"/>
    <m/>
    <s v="TS"/>
    <m/>
    <n v="254.14285714285714"/>
    <n v="0.92861157953906692"/>
    <n v="7.9286115795390666"/>
    <n v="26"/>
    <m/>
    <m/>
    <m/>
    <s v=""/>
    <m/>
  </r>
  <r>
    <s v="Exp4"/>
    <n v="400057"/>
    <n v="57"/>
    <x v="2"/>
    <x v="8"/>
    <x v="10"/>
    <d v="2014-09-29T00:00:00"/>
    <s v="None_8h"/>
    <m/>
    <m/>
    <n v="3"/>
    <n v="1"/>
    <x v="11"/>
    <n v="9"/>
    <n v="103"/>
    <n v="230"/>
    <n v="63"/>
    <n v="4"/>
    <n v="14"/>
    <m/>
    <s v="late DR"/>
    <m/>
    <n v="247"/>
    <n v="0.25506072874493929"/>
    <n v="8.2550607287449385"/>
    <n v="26"/>
    <m/>
    <m/>
    <m/>
    <s v=""/>
    <m/>
  </r>
  <r>
    <s v="Exp4"/>
    <n v="400057"/>
    <n v="57"/>
    <x v="2"/>
    <x v="8"/>
    <x v="10"/>
    <d v="2014-09-29T00:00:00"/>
    <s v="None_8h"/>
    <m/>
    <m/>
    <n v="4"/>
    <n v="1"/>
    <x v="11"/>
    <n v="9"/>
    <n v="130"/>
    <n v="311"/>
    <n v="220"/>
    <n v="4"/>
    <n v="16"/>
    <n v="10"/>
    <s v="TS"/>
    <n v="1"/>
    <n v="247"/>
    <n v="0.89068825910931171"/>
    <n v="8.8906882591093108"/>
    <n v="28"/>
    <m/>
    <m/>
    <m/>
    <s v=""/>
    <m/>
  </r>
  <r>
    <s v="Exp4"/>
    <n v="400061"/>
    <n v="61"/>
    <x v="2"/>
    <x v="8"/>
    <x v="10"/>
    <d v="2014-10-06T00:00:00"/>
    <s v="None_8h"/>
    <m/>
    <n v="61"/>
    <n v="1"/>
    <n v="2"/>
    <x v="12"/>
    <n v="10"/>
    <n v="118"/>
    <m/>
    <n v="86"/>
    <n v="3"/>
    <n v="13"/>
    <n v="10"/>
    <s v="&gt;TS"/>
    <n v="1"/>
    <n v="262.77777777777777"/>
    <n v="0.32727272727272727"/>
    <n v="9.327272727272728"/>
    <n v="25"/>
    <m/>
    <m/>
    <m/>
    <s v=""/>
    <m/>
  </r>
  <r>
    <s v="Exp4"/>
    <n v="400061"/>
    <n v="61"/>
    <x v="2"/>
    <x v="8"/>
    <x v="10"/>
    <d v="2014-10-06T00:00:00"/>
    <s v="None_8h"/>
    <m/>
    <m/>
    <n v="2"/>
    <n v="2"/>
    <x v="12"/>
    <n v="10"/>
    <n v="115"/>
    <n v="260"/>
    <n v="70"/>
    <n v="3"/>
    <n v="14"/>
    <n v="10"/>
    <s v="&gt;TS"/>
    <n v="1"/>
    <n v="262.77777777777777"/>
    <n v="0.26638477801268501"/>
    <n v="9.2663847780126858"/>
    <n v="26"/>
    <m/>
    <m/>
    <m/>
    <s v=""/>
    <m/>
  </r>
  <r>
    <s v="Exp4"/>
    <n v="400061"/>
    <n v="61"/>
    <x v="2"/>
    <x v="8"/>
    <x v="10"/>
    <d v="2014-10-06T00:00:00"/>
    <s v="None_8h"/>
    <m/>
    <m/>
    <n v="3"/>
    <n v="3"/>
    <x v="11"/>
    <n v="10"/>
    <n v="116"/>
    <n v="282"/>
    <n v="21"/>
    <n v="3"/>
    <n v="14"/>
    <n v="15"/>
    <s v="&gt;TS"/>
    <n v="2"/>
    <n v="247"/>
    <n v="8.5020242914979755E-2"/>
    <n v="8.0850202429149789"/>
    <n v="25"/>
    <m/>
    <m/>
    <m/>
    <s v=""/>
    <m/>
  </r>
  <r>
    <s v="Exp4"/>
    <n v="400061"/>
    <n v="61"/>
    <x v="2"/>
    <x v="8"/>
    <x v="10"/>
    <d v="2014-10-06T00:00:00"/>
    <s v="None_8h"/>
    <m/>
    <m/>
    <n v="4"/>
    <n v="2"/>
    <x v="11"/>
    <n v="9"/>
    <n v="116"/>
    <n v="252"/>
    <n v="64"/>
    <n v="4"/>
    <n v="13"/>
    <n v="10"/>
    <s v="&gt;TS"/>
    <n v="2"/>
    <n v="247"/>
    <n v="0.25910931174089069"/>
    <n v="8.2591093117408914"/>
    <n v="25"/>
    <m/>
    <m/>
    <m/>
    <s v=""/>
    <m/>
  </r>
  <r>
    <s v="Exp4"/>
    <n v="400062"/>
    <n v="62"/>
    <x v="2"/>
    <x v="8"/>
    <x v="10"/>
    <d v="2014-10-06T00:00:00"/>
    <s v="None_8h"/>
    <m/>
    <n v="62"/>
    <n v="1"/>
    <n v="2"/>
    <x v="12"/>
    <n v="10"/>
    <n v="130"/>
    <m/>
    <n v="190"/>
    <n v="4"/>
    <n v="13"/>
    <n v="10"/>
    <s v="TS"/>
    <n v="1"/>
    <n v="262.77777777777777"/>
    <n v="0.72304439746300209"/>
    <n v="9.7230443974630028"/>
    <n v="26"/>
    <m/>
    <m/>
    <m/>
    <s v=""/>
    <m/>
  </r>
  <r>
    <s v="Exp4"/>
    <n v="400062"/>
    <n v="62"/>
    <x v="2"/>
    <x v="8"/>
    <x v="10"/>
    <d v="2014-10-06T00:00:00"/>
    <s v="None_8h"/>
    <m/>
    <m/>
    <n v="2"/>
    <n v="2"/>
    <x v="12"/>
    <n v="10"/>
    <n v="124"/>
    <n v="292"/>
    <n v="49"/>
    <n v="3"/>
    <n v="14"/>
    <n v="10"/>
    <s v="TS"/>
    <n v="1"/>
    <n v="262.77777777777777"/>
    <n v="0.18646934460887948"/>
    <n v="9.186469344608879"/>
    <n v="26"/>
    <m/>
    <m/>
    <m/>
    <s v=""/>
    <m/>
  </r>
  <r>
    <s v="Exp4"/>
    <n v="400062"/>
    <n v="62"/>
    <x v="2"/>
    <x v="8"/>
    <x v="10"/>
    <d v="2014-10-06T00:00:00"/>
    <s v="None_8h"/>
    <m/>
    <m/>
    <n v="3"/>
    <n v="1"/>
    <x v="11"/>
    <n v="9"/>
    <n v="120"/>
    <n v="299"/>
    <n v="269"/>
    <n v="4"/>
    <n v="13"/>
    <n v="10"/>
    <s v="TS"/>
    <n v="1"/>
    <n v="247"/>
    <n v="1.0890688259109311"/>
    <n v="9.0890688259109318"/>
    <n v="25"/>
    <m/>
    <m/>
    <m/>
    <s v=""/>
    <m/>
  </r>
  <r>
    <s v="Exp4"/>
    <n v="400062"/>
    <n v="62"/>
    <x v="2"/>
    <x v="8"/>
    <x v="10"/>
    <d v="2014-10-06T00:00:00"/>
    <s v="None_8h"/>
    <m/>
    <m/>
    <n v="4"/>
    <n v="1"/>
    <x v="11"/>
    <n v="9"/>
    <n v="120"/>
    <n v="284"/>
    <n v="201"/>
    <n v="4"/>
    <n v="12"/>
    <m/>
    <s v="TS"/>
    <m/>
    <n v="247"/>
    <n v="0.81376518218623484"/>
    <n v="8.8137651821862342"/>
    <n v="24"/>
    <m/>
    <m/>
    <m/>
    <s v=""/>
    <m/>
  </r>
  <r>
    <s v="Exp4"/>
    <n v="400080"/>
    <n v="80"/>
    <x v="2"/>
    <x v="8"/>
    <x v="10"/>
    <d v="2014-10-06T00:00:00"/>
    <s v="None_8h"/>
    <m/>
    <n v="80"/>
    <n v="1"/>
    <n v="2"/>
    <x v="12"/>
    <n v="10"/>
    <n v="115"/>
    <m/>
    <n v="144"/>
    <n v="3"/>
    <n v="14"/>
    <n v="10"/>
    <s v="&gt;TS"/>
    <n v="2"/>
    <n v="262.77777777777777"/>
    <n v="0.54799154334038058"/>
    <n v="9.5479915433403804"/>
    <n v="26"/>
    <m/>
    <m/>
    <m/>
    <s v=""/>
    <m/>
  </r>
  <r>
    <s v="Exp4"/>
    <n v="400080"/>
    <n v="80"/>
    <x v="2"/>
    <x v="8"/>
    <x v="10"/>
    <d v="2014-10-06T00:00:00"/>
    <s v="None_8h"/>
    <m/>
    <m/>
    <n v="2"/>
    <n v="2"/>
    <x v="12"/>
    <n v="10"/>
    <n v="120"/>
    <n v="248"/>
    <n v="77"/>
    <n v="3"/>
    <n v="13"/>
    <n v="10"/>
    <s v="&gt;TS"/>
    <n v="1"/>
    <n v="262.77777777777777"/>
    <n v="0.2930232558139535"/>
    <n v="9.2930232558139529"/>
    <n v="25"/>
    <m/>
    <m/>
    <m/>
    <s v=""/>
    <m/>
  </r>
  <r>
    <s v="Exp4"/>
    <n v="400080"/>
    <n v="80"/>
    <x v="2"/>
    <x v="8"/>
    <x v="10"/>
    <d v="2014-10-06T00:00:00"/>
    <s v="None_8h"/>
    <m/>
    <m/>
    <n v="3"/>
    <n v="2"/>
    <x v="12"/>
    <n v="10"/>
    <n v="108"/>
    <n v="258"/>
    <n v="39"/>
    <n v="3"/>
    <n v="13"/>
    <n v="10"/>
    <s v="&gt;TS"/>
    <n v="1"/>
    <n v="262.77777777777777"/>
    <n v="0.14841437632135307"/>
    <n v="9.1484143763213535"/>
    <n v="25"/>
    <m/>
    <m/>
    <m/>
    <s v=""/>
    <m/>
  </r>
  <r>
    <s v="Exp4"/>
    <n v="400080"/>
    <n v="80"/>
    <x v="2"/>
    <x v="8"/>
    <x v="10"/>
    <d v="2014-10-06T00:00:00"/>
    <s v="None_8h"/>
    <m/>
    <m/>
    <n v="4"/>
    <n v="1"/>
    <x v="11"/>
    <n v="9"/>
    <n v="118"/>
    <n v="237"/>
    <n v="248"/>
    <n v="3"/>
    <n v="14"/>
    <n v="15"/>
    <s v="&gt;TS"/>
    <n v="2"/>
    <n v="247"/>
    <n v="1.0040485829959513"/>
    <n v="9.0040485829959511"/>
    <n v="25"/>
    <m/>
    <m/>
    <m/>
    <s v=""/>
    <m/>
  </r>
  <r>
    <s v="Exp4"/>
    <n v="400045"/>
    <n v="45"/>
    <x v="2"/>
    <x v="8"/>
    <x v="10"/>
    <d v="2014-10-14T00:00:00"/>
    <s v="None_8h"/>
    <m/>
    <n v="45"/>
    <n v="1"/>
    <n v="3"/>
    <x v="6"/>
    <n v="11"/>
    <n v="118"/>
    <m/>
    <n v="74"/>
    <n v="3"/>
    <n v="12"/>
    <n v="20"/>
    <s v="TS"/>
    <n v="2"/>
    <n v="272.69230769230768"/>
    <n v="0.27136812411847672"/>
    <n v="10.271368124118476"/>
    <n v="25"/>
    <m/>
    <m/>
    <m/>
    <s v=""/>
    <m/>
  </r>
  <r>
    <s v="Exp4"/>
    <n v="400045"/>
    <n v="45"/>
    <x v="2"/>
    <x v="8"/>
    <x v="10"/>
    <d v="2014-10-14T00:00:00"/>
    <s v="None_8h"/>
    <m/>
    <m/>
    <n v="2"/>
    <n v="2"/>
    <x v="12"/>
    <n v="10"/>
    <n v="130"/>
    <n v="278"/>
    <n v="256"/>
    <n v="3"/>
    <n v="12"/>
    <n v="30"/>
    <s v="TS"/>
    <n v="3"/>
    <n v="262.77777777777777"/>
    <n v="0.97420718816067653"/>
    <n v="9.9742071881606762"/>
    <n v="24"/>
    <m/>
    <m/>
    <m/>
    <s v=""/>
    <m/>
  </r>
  <r>
    <s v="Exp4"/>
    <n v="400045"/>
    <n v="45"/>
    <x v="2"/>
    <x v="8"/>
    <x v="10"/>
    <d v="2014-10-14T00:00:00"/>
    <s v="None_8h"/>
    <m/>
    <m/>
    <n v="3"/>
    <n v="1"/>
    <x v="6"/>
    <n v="11"/>
    <n v="137"/>
    <n v="264"/>
    <n v="125"/>
    <n v="3"/>
    <n v="13"/>
    <n v="31"/>
    <s v="TS"/>
    <n v="2"/>
    <n v="272.69230769230768"/>
    <n v="0.45839210155148097"/>
    <n v="10.458392101551482"/>
    <n v="26"/>
    <m/>
    <m/>
    <m/>
    <s v=""/>
    <m/>
  </r>
  <r>
    <s v="Exp4"/>
    <n v="400045"/>
    <n v="45"/>
    <x v="2"/>
    <x v="8"/>
    <x v="10"/>
    <d v="2014-10-14T00:00:00"/>
    <s v="None_8h"/>
    <m/>
    <m/>
    <n v="4"/>
    <n v="1"/>
    <x v="6"/>
    <n v="11"/>
    <n v="134"/>
    <n v="267"/>
    <n v="43"/>
    <n v="2"/>
    <n v="12"/>
    <n v="30"/>
    <s v="TS"/>
    <n v="2"/>
    <n v="272.69230769230768"/>
    <n v="0.15768688293370947"/>
    <n v="10.15768688293371"/>
    <n v="24"/>
    <m/>
    <m/>
    <m/>
    <s v=""/>
    <m/>
  </r>
  <r>
    <s v="Exp4"/>
    <n v="400063"/>
    <n v="63"/>
    <x v="2"/>
    <x v="8"/>
    <x v="10"/>
    <d v="2014-10-14T00:00:00"/>
    <s v="None_8h"/>
    <m/>
    <n v="63"/>
    <n v="1"/>
    <n v="1"/>
    <x v="12"/>
    <n v="10"/>
    <n v="145"/>
    <m/>
    <n v="234"/>
    <n v="2"/>
    <n v="14"/>
    <n v="31"/>
    <s v="TS"/>
    <n v="2"/>
    <n v="262.77777777777777"/>
    <n v="0.89048625792811842"/>
    <n v="9.890486257928119"/>
    <n v="25"/>
    <m/>
    <m/>
    <m/>
    <s v=""/>
    <m/>
  </r>
  <r>
    <s v="Exp4"/>
    <n v="400063"/>
    <n v="63"/>
    <x v="2"/>
    <x v="8"/>
    <x v="10"/>
    <d v="2014-10-14T00:00:00"/>
    <s v="None_8h"/>
    <m/>
    <m/>
    <n v="2"/>
    <n v="1"/>
    <x v="12"/>
    <n v="10"/>
    <n v="140"/>
    <n v="316"/>
    <n v="191"/>
    <n v="3"/>
    <n v="13"/>
    <n v="33"/>
    <s v="TS"/>
    <n v="2"/>
    <n v="262.77777777777777"/>
    <n v="0.72684989429175473"/>
    <n v="9.7268498942917549"/>
    <n v="25"/>
    <m/>
    <m/>
    <m/>
    <s v=""/>
    <m/>
  </r>
  <r>
    <s v="Exp4"/>
    <n v="400063"/>
    <n v="63"/>
    <x v="2"/>
    <x v="8"/>
    <x v="10"/>
    <d v="2014-10-14T00:00:00"/>
    <s v="None_8h"/>
    <m/>
    <m/>
    <n v="3"/>
    <n v="2"/>
    <x v="6"/>
    <n v="11"/>
    <n v="152"/>
    <n v="322"/>
    <n v="75"/>
    <n v="2"/>
    <n v="10"/>
    <n v="45"/>
    <s v="TS"/>
    <n v="3"/>
    <n v="272.69230769230768"/>
    <n v="0.27503526093088859"/>
    <n v="10.275035260930888"/>
    <n v="22"/>
    <m/>
    <m/>
    <m/>
    <s v=""/>
    <m/>
  </r>
  <r>
    <s v="Exp4"/>
    <n v="400063"/>
    <n v="63"/>
    <x v="2"/>
    <x v="8"/>
    <x v="10"/>
    <d v="2014-10-14T00:00:00"/>
    <s v="None_8h"/>
    <m/>
    <m/>
    <n v="4"/>
    <n v="1"/>
    <x v="6"/>
    <n v="11"/>
    <n v="151"/>
    <n v="356"/>
    <n v="207"/>
    <n v="3"/>
    <n v="13"/>
    <n v="28"/>
    <s v="TS"/>
    <n v="2"/>
    <n v="272.69230769230768"/>
    <n v="0.75909732016925247"/>
    <n v="10.759097320169252"/>
    <n v="26"/>
    <m/>
    <m/>
    <m/>
    <s v=""/>
    <m/>
  </r>
  <r>
    <s v="Exp4"/>
    <n v="400093"/>
    <n v="93"/>
    <x v="2"/>
    <x v="8"/>
    <x v="10"/>
    <d v="2014-10-14T00:00:00"/>
    <s v="None_8h"/>
    <m/>
    <n v="93"/>
    <n v="1"/>
    <n v="2"/>
    <x v="6"/>
    <n v="11"/>
    <n v="130"/>
    <n v="320"/>
    <n v="290"/>
    <n v="3"/>
    <n v="16"/>
    <n v="16"/>
    <s v="TS"/>
    <n v="2"/>
    <n v="272.69230769230768"/>
    <n v="1.0634696755994359"/>
    <n v="11.063469675599436"/>
    <n v="29"/>
    <m/>
    <m/>
    <m/>
    <s v=""/>
    <m/>
  </r>
  <r>
    <s v="Exp4"/>
    <n v="400093"/>
    <n v="93"/>
    <x v="2"/>
    <x v="8"/>
    <x v="10"/>
    <d v="2014-10-14T00:00:00"/>
    <s v="None_8h"/>
    <m/>
    <m/>
    <n v="2"/>
    <n v="2"/>
    <x v="12"/>
    <n v="11"/>
    <n v="135"/>
    <n v="345"/>
    <n v="328"/>
    <n v="2"/>
    <n v="15"/>
    <n v="25"/>
    <s v="TS"/>
    <n v="2"/>
    <n v="262.77777777777777"/>
    <n v="1.2482029598308668"/>
    <n v="10.248202959830866"/>
    <n v="26"/>
    <m/>
    <m/>
    <m/>
    <s v=""/>
    <m/>
  </r>
  <r>
    <s v="Exp4"/>
    <n v="400093"/>
    <n v="93"/>
    <x v="2"/>
    <x v="8"/>
    <x v="10"/>
    <d v="2014-10-14T00:00:00"/>
    <s v="None_8h"/>
    <m/>
    <m/>
    <n v="3"/>
    <n v="1"/>
    <x v="12"/>
    <n v="10"/>
    <n v="137"/>
    <n v="314"/>
    <n v="61"/>
    <n v="3"/>
    <n v="14"/>
    <n v="25"/>
    <s v="TS"/>
    <n v="3"/>
    <n v="262.77777777777777"/>
    <n v="0.23213530655391121"/>
    <n v="9.2321353065539107"/>
    <n v="26"/>
    <m/>
    <m/>
    <m/>
    <s v=""/>
    <m/>
  </r>
  <r>
    <s v="Exp4"/>
    <n v="400093"/>
    <n v="93"/>
    <x v="2"/>
    <x v="8"/>
    <x v="10"/>
    <d v="2014-10-14T00:00:00"/>
    <s v="None_8h"/>
    <m/>
    <m/>
    <n v="4"/>
    <n v="2"/>
    <x v="6"/>
    <n v="11"/>
    <n v="134"/>
    <n v="343"/>
    <n v="28"/>
    <n v="3"/>
    <n v="13"/>
    <n v="28"/>
    <s v="TS"/>
    <n v="3"/>
    <n v="272.69230769230768"/>
    <n v="0.10267983074753174"/>
    <n v="10.102679830747531"/>
    <n v="26"/>
    <m/>
    <m/>
    <m/>
    <s v=""/>
    <m/>
  </r>
  <r>
    <s v="Exp4"/>
    <n v="400060"/>
    <n v="60"/>
    <x v="2"/>
    <x v="8"/>
    <x v="10"/>
    <d v="2014-10-20T00:00:00"/>
    <s v="None_8h"/>
    <m/>
    <n v="60"/>
    <n v="1"/>
    <n v="2"/>
    <x v="6"/>
    <n v="11"/>
    <n v="145"/>
    <m/>
    <n v="270"/>
    <n v="2"/>
    <n v="14"/>
    <n v="56"/>
    <s v="TS"/>
    <n v="3"/>
    <n v="272.69230769230768"/>
    <n v="0.99012693935119889"/>
    <n v="10.9901269393512"/>
    <n v="26"/>
    <m/>
    <m/>
    <m/>
    <s v=""/>
    <m/>
  </r>
  <r>
    <s v="Exp4"/>
    <n v="400060"/>
    <n v="60"/>
    <x v="2"/>
    <x v="8"/>
    <x v="10"/>
    <d v="2014-10-20T00:00:00"/>
    <s v="None_8h"/>
    <m/>
    <m/>
    <n v="2"/>
    <n v="2"/>
    <x v="6"/>
    <n v="11"/>
    <n v="188"/>
    <n v="346"/>
    <n v="285"/>
    <n v="3"/>
    <n v="17"/>
    <n v="70"/>
    <s v="TS"/>
    <n v="3"/>
    <n v="272.69230769230768"/>
    <n v="1.0451339915373767"/>
    <n v="11.045133991537377"/>
    <n v="30"/>
    <m/>
    <m/>
    <m/>
    <s v=""/>
    <m/>
  </r>
  <r>
    <s v="Exp4"/>
    <n v="400060"/>
    <n v="60"/>
    <x v="2"/>
    <x v="8"/>
    <x v="10"/>
    <d v="2014-10-20T00:00:00"/>
    <s v="None_8h"/>
    <m/>
    <m/>
    <n v="3"/>
    <n v="2"/>
    <x v="6"/>
    <n v="11"/>
    <n v="158"/>
    <n v="308"/>
    <n v="115"/>
    <n v="2"/>
    <n v="13"/>
    <n v="45"/>
    <s v="TS"/>
    <n v="3"/>
    <n v="272.69230769230768"/>
    <n v="0.42172073342736249"/>
    <n v="10.421720733427362"/>
    <n v="25"/>
    <m/>
    <m/>
    <m/>
    <s v=""/>
    <m/>
  </r>
  <r>
    <s v="Exp4"/>
    <n v="400060"/>
    <n v="60"/>
    <x v="2"/>
    <x v="8"/>
    <x v="10"/>
    <d v="2014-10-20T00:00:00"/>
    <s v="None_8h"/>
    <m/>
    <m/>
    <n v="4"/>
    <n v="1"/>
    <x v="6"/>
    <n v="11"/>
    <n v="183"/>
    <n v="306"/>
    <n v="170"/>
    <n v="2"/>
    <n v="14"/>
    <n v="80"/>
    <s v="TS"/>
    <n v="3"/>
    <n v="272.69230769230768"/>
    <n v="0.62341325811001413"/>
    <n v="10.623413258110014"/>
    <n v="26"/>
    <m/>
    <m/>
    <m/>
    <s v=""/>
    <m/>
  </r>
  <r>
    <s v="Exp4"/>
    <n v="400068"/>
    <n v="68"/>
    <x v="2"/>
    <x v="8"/>
    <x v="10"/>
    <d v="2014-10-20T00:00:00"/>
    <s v="None_8h"/>
    <m/>
    <n v="68"/>
    <n v="1"/>
    <n v="1"/>
    <x v="12"/>
    <n v="10"/>
    <n v="150"/>
    <m/>
    <n v="316"/>
    <n v="3"/>
    <n v="14"/>
    <n v="45"/>
    <s v="TS"/>
    <n v="2"/>
    <n v="262.77777777777777"/>
    <n v="1.2025369978858351"/>
    <n v="10.202536997885835"/>
    <n v="26"/>
    <m/>
    <m/>
    <m/>
    <s v=""/>
    <m/>
  </r>
  <r>
    <s v="Exp4"/>
    <n v="400068"/>
    <n v="68"/>
    <x v="2"/>
    <x v="8"/>
    <x v="10"/>
    <d v="2014-10-20T00:00:00"/>
    <s v="None_8h"/>
    <m/>
    <m/>
    <n v="2"/>
    <n v="1"/>
    <x v="6"/>
    <n v="11"/>
    <n v="143"/>
    <n v="331"/>
    <n v="25"/>
    <n v="2"/>
    <n v="13"/>
    <n v="40"/>
    <s v="TS"/>
    <n v="2"/>
    <n v="272.69230769230768"/>
    <n v="9.1678420310296202E-2"/>
    <n v="10.091678420310297"/>
    <n v="25"/>
    <m/>
    <m/>
    <m/>
    <s v=""/>
    <m/>
  </r>
  <r>
    <s v="Exp4"/>
    <n v="400068"/>
    <n v="68"/>
    <x v="2"/>
    <x v="8"/>
    <x v="10"/>
    <d v="2014-10-20T00:00:00"/>
    <s v="None_8h"/>
    <m/>
    <m/>
    <n v="3"/>
    <n v="1"/>
    <x v="12"/>
    <n v="10"/>
    <n v="153"/>
    <n v="318"/>
    <n v="247"/>
    <n v="2"/>
    <n v="14"/>
    <n v="40"/>
    <s v="TS"/>
    <n v="2"/>
    <n v="262.77777777777777"/>
    <n v="0.93995771670190276"/>
    <n v="9.9399577167019029"/>
    <n v="25"/>
    <m/>
    <m/>
    <m/>
    <s v=""/>
    <m/>
  </r>
  <r>
    <s v="Exp4"/>
    <n v="400068"/>
    <n v="68"/>
    <x v="2"/>
    <x v="8"/>
    <x v="10"/>
    <d v="2014-10-20T00:00:00"/>
    <s v="None_8h"/>
    <m/>
    <m/>
    <n v="4"/>
    <n v="0"/>
    <x v="6"/>
    <n v="11"/>
    <n v="155"/>
    <n v="308"/>
    <n v="284"/>
    <n v="2"/>
    <n v="13"/>
    <n v="45"/>
    <s v="TS"/>
    <n v="3"/>
    <n v="272.69230769230768"/>
    <n v="1.0414668547249648"/>
    <n v="11.041466854724964"/>
    <n v="25"/>
    <m/>
    <m/>
    <m/>
    <s v=""/>
    <m/>
  </r>
  <r>
    <s v="Exp4"/>
    <n v="400078"/>
    <n v="78"/>
    <x v="2"/>
    <x v="8"/>
    <x v="10"/>
    <d v="2014-10-20T00:00:00"/>
    <s v="None_8h"/>
    <m/>
    <n v="78"/>
    <n v="1"/>
    <n v="2"/>
    <x v="6"/>
    <n v="11"/>
    <n v="153"/>
    <m/>
    <n v="240"/>
    <n v="2"/>
    <n v="15"/>
    <m/>
    <s v="&gt;TS"/>
    <n v="3"/>
    <n v="272.69230769230768"/>
    <n v="0.88011283497884352"/>
    <n v="10.880112834978844"/>
    <n v="27"/>
    <m/>
    <m/>
    <m/>
    <s v=""/>
    <m/>
  </r>
  <r>
    <s v="Exp4"/>
    <n v="400078"/>
    <n v="78"/>
    <x v="2"/>
    <x v="8"/>
    <x v="10"/>
    <d v="2014-10-20T00:00:00"/>
    <s v="None_8h"/>
    <m/>
    <m/>
    <n v="2"/>
    <n v="1"/>
    <x v="7"/>
    <n v="12"/>
    <n v="146"/>
    <n v="330"/>
    <n v="106"/>
    <n v="1"/>
    <n v="13"/>
    <n v="35"/>
    <s v="TS"/>
    <n v="3"/>
    <n v="250.6"/>
    <n v="0.4229848363926576"/>
    <n v="11.422984836392658"/>
    <n v="25"/>
    <m/>
    <m/>
    <m/>
    <s v=""/>
    <m/>
  </r>
  <r>
    <s v="Exp4"/>
    <n v="400078"/>
    <n v="78"/>
    <x v="2"/>
    <x v="8"/>
    <x v="10"/>
    <d v="2014-10-20T00:00:00"/>
    <s v="None_8h"/>
    <m/>
    <m/>
    <n v="3"/>
    <n v="1"/>
    <x v="6"/>
    <n v="11"/>
    <n v="157"/>
    <n v="333"/>
    <n v="131"/>
    <n v="1"/>
    <n v="15"/>
    <n v="40"/>
    <s v="TS"/>
    <n v="3"/>
    <n v="272.69230769230768"/>
    <n v="0.48039492242595205"/>
    <n v="10.480394922425951"/>
    <n v="26"/>
    <m/>
    <m/>
    <m/>
    <s v=""/>
    <m/>
  </r>
  <r>
    <s v="Exp4"/>
    <n v="400078"/>
    <n v="78"/>
    <x v="2"/>
    <x v="8"/>
    <x v="10"/>
    <d v="2014-10-20T00:00:00"/>
    <s v="None_8h"/>
    <m/>
    <m/>
    <n v="4"/>
    <n v="1"/>
    <x v="6"/>
    <n v="11"/>
    <n v="157"/>
    <n v="329"/>
    <n v="127"/>
    <n v="2"/>
    <n v="15"/>
    <n v="45"/>
    <s v="TS"/>
    <n v="3"/>
    <n v="272.69230769230768"/>
    <n v="0.46572637517630466"/>
    <n v="10.465726375176304"/>
    <n v="27"/>
    <m/>
    <m/>
    <m/>
    <s v=""/>
    <m/>
  </r>
  <r>
    <s v="Exp4"/>
    <n v="400067"/>
    <n v="67"/>
    <x v="2"/>
    <x v="8"/>
    <x v="10"/>
    <d v="2014-11-03T00:00:00"/>
    <s v="None_8h"/>
    <m/>
    <n v="67"/>
    <n v="1"/>
    <n v="1"/>
    <x v="9"/>
    <n v="12"/>
    <n v="265"/>
    <m/>
    <m/>
    <m/>
    <m/>
    <n v="155"/>
    <s v="FL"/>
    <n v="3"/>
    <n v="250.6"/>
    <n v="0"/>
    <n v="12"/>
    <s v=""/>
    <m/>
    <m/>
    <m/>
    <s v="FLN"/>
    <m/>
  </r>
  <r>
    <s v="Exp4"/>
    <n v="400067"/>
    <n v="67"/>
    <x v="2"/>
    <x v="8"/>
    <x v="10"/>
    <d v="2014-11-03T00:00:00"/>
    <s v="None_8h"/>
    <m/>
    <m/>
    <n v="2"/>
    <n v="1"/>
    <x v="7"/>
    <n v="12"/>
    <n v="230"/>
    <n v="340"/>
    <n v="210"/>
    <n v="1"/>
    <m/>
    <n v="135"/>
    <s v="TS"/>
    <n v="4"/>
    <n v="250.6"/>
    <n v="0.83798882681564246"/>
    <n v="11.837988826815643"/>
    <s v=""/>
    <m/>
    <m/>
    <m/>
    <s v=""/>
    <m/>
  </r>
  <r>
    <s v="Exp4"/>
    <n v="400067"/>
    <n v="67"/>
    <x v="2"/>
    <x v="8"/>
    <x v="10"/>
    <d v="2014-11-03T00:00:00"/>
    <s v="None_8h"/>
    <m/>
    <m/>
    <n v="3"/>
    <n v="1"/>
    <x v="9"/>
    <n v="12"/>
    <n v="288"/>
    <m/>
    <m/>
    <m/>
    <m/>
    <m/>
    <s v="FL"/>
    <m/>
    <n v="250.6"/>
    <n v="0"/>
    <n v="12"/>
    <s v=""/>
    <m/>
    <m/>
    <m/>
    <s v="FLN"/>
    <m/>
  </r>
  <r>
    <s v="Exp4"/>
    <n v="400067"/>
    <n v="67"/>
    <x v="2"/>
    <x v="8"/>
    <x v="10"/>
    <d v="2014-11-03T00:00:00"/>
    <s v="None_8h"/>
    <m/>
    <m/>
    <n v="4"/>
    <n v="1"/>
    <x v="9"/>
    <n v="12"/>
    <n v="253"/>
    <m/>
    <m/>
    <m/>
    <m/>
    <m/>
    <s v="FL"/>
    <m/>
    <n v="250.6"/>
    <n v="0"/>
    <n v="12"/>
    <s v=""/>
    <m/>
    <m/>
    <m/>
    <s v="FLN"/>
    <m/>
  </r>
  <r>
    <s v="Exp4"/>
    <n v="400079"/>
    <n v="79"/>
    <x v="2"/>
    <x v="8"/>
    <x v="10"/>
    <d v="2014-11-03T00:00:00"/>
    <s v="None_8h"/>
    <m/>
    <n v="79"/>
    <n v="1"/>
    <n v="3"/>
    <x v="9"/>
    <n v="13"/>
    <n v="162"/>
    <m/>
    <n v="15"/>
    <n v="1"/>
    <n v="12"/>
    <n v="65"/>
    <s v="TS"/>
    <n v="3"/>
    <n v="250.6"/>
    <n v="5.9856344772545894E-2"/>
    <n v="12.059856344772546"/>
    <n v="25"/>
    <m/>
    <m/>
    <m/>
    <s v=""/>
    <m/>
  </r>
  <r>
    <s v="Exp4"/>
    <n v="400079"/>
    <n v="79"/>
    <x v="2"/>
    <x v="8"/>
    <x v="10"/>
    <d v="2014-11-03T00:00:00"/>
    <s v="None_8h"/>
    <m/>
    <m/>
    <n v="2"/>
    <n v="1"/>
    <x v="9"/>
    <n v="13"/>
    <n v="167"/>
    <n v="260"/>
    <n v="10"/>
    <n v="1"/>
    <n v="13"/>
    <n v="62"/>
    <s v="TS"/>
    <n v="3"/>
    <n v="250.6"/>
    <n v="3.9904229848363927E-2"/>
    <n v="12.039904229848364"/>
    <n v="26"/>
    <m/>
    <m/>
    <m/>
    <s v=""/>
    <m/>
  </r>
  <r>
    <s v="Exp4"/>
    <n v="400079"/>
    <n v="79"/>
    <x v="2"/>
    <x v="8"/>
    <x v="10"/>
    <d v="2014-11-03T00:00:00"/>
    <s v="None_8h"/>
    <m/>
    <m/>
    <n v="3"/>
    <n v="2"/>
    <x v="7"/>
    <n v="12"/>
    <n v="147"/>
    <n v="276"/>
    <n v="158"/>
    <n v="1"/>
    <n v="13"/>
    <n v="51"/>
    <s v="TS"/>
    <n v="3"/>
    <n v="250.6"/>
    <n v="0.63048683160415009"/>
    <n v="11.63048683160415"/>
    <n v="25"/>
    <m/>
    <m/>
    <m/>
    <s v=""/>
    <m/>
  </r>
  <r>
    <s v="Exp4"/>
    <n v="400079"/>
    <n v="79"/>
    <x v="2"/>
    <x v="8"/>
    <x v="10"/>
    <d v="2014-11-03T00:00:00"/>
    <s v="None_8h"/>
    <m/>
    <m/>
    <n v="4"/>
    <n v="1"/>
    <x v="9"/>
    <n v="12"/>
    <n v="167"/>
    <m/>
    <m/>
    <m/>
    <m/>
    <m/>
    <s v="FL"/>
    <m/>
    <n v="250.6"/>
    <n v="0"/>
    <n v="12"/>
    <s v=""/>
    <m/>
    <m/>
    <m/>
    <s v="FLN"/>
    <m/>
  </r>
  <r>
    <s v="Exp4"/>
    <n v="400086"/>
    <n v="86"/>
    <x v="2"/>
    <x v="8"/>
    <x v="10"/>
    <d v="2014-11-03T00:00:00"/>
    <s v="None_8h"/>
    <m/>
    <n v="86"/>
    <n v="1"/>
    <n v="1"/>
    <x v="9"/>
    <n v="13"/>
    <n v="160"/>
    <m/>
    <n v="125"/>
    <n v="2"/>
    <n v="14"/>
    <n v="67"/>
    <s v="TS"/>
    <n v="3"/>
    <n v="250.6"/>
    <n v="0.49880287310454907"/>
    <n v="12.498802873104548"/>
    <n v="28"/>
    <m/>
    <m/>
    <m/>
    <s v=""/>
    <m/>
  </r>
  <r>
    <s v="Exp4"/>
    <n v="400086"/>
    <n v="86"/>
    <x v="2"/>
    <x v="8"/>
    <x v="10"/>
    <d v="2014-11-03T00:00:00"/>
    <s v="None_8h"/>
    <m/>
    <m/>
    <n v="2"/>
    <n v="2"/>
    <x v="9"/>
    <n v="13"/>
    <n v="119"/>
    <n v="225"/>
    <n v="101"/>
    <n v="2"/>
    <n v="13"/>
    <n v="30"/>
    <s v="TS"/>
    <n v="2"/>
    <n v="250.6"/>
    <n v="0.40303272146847569"/>
    <n v="12.403032721468476"/>
    <n v="27"/>
    <m/>
    <m/>
    <m/>
    <s v=""/>
    <m/>
  </r>
  <r>
    <s v="Exp4"/>
    <n v="400086"/>
    <n v="86"/>
    <x v="2"/>
    <x v="8"/>
    <x v="10"/>
    <d v="2014-11-03T00:00:00"/>
    <s v="None_8h"/>
    <m/>
    <m/>
    <n v="3"/>
    <n v="2"/>
    <x v="6"/>
    <n v="11"/>
    <n v="151"/>
    <n v="267"/>
    <n v="27"/>
    <n v="2"/>
    <n v="14"/>
    <n v="50"/>
    <s v="TS"/>
    <n v="2"/>
    <n v="272.69230769230768"/>
    <n v="9.9012693935119897E-2"/>
    <n v="10.099012693935119"/>
    <n v="26"/>
    <m/>
    <m/>
    <m/>
    <s v=""/>
    <m/>
  </r>
  <r>
    <s v="Exp4"/>
    <n v="400086"/>
    <n v="86"/>
    <x v="2"/>
    <x v="8"/>
    <x v="10"/>
    <d v="2014-11-03T00:00:00"/>
    <s v="None_8h"/>
    <m/>
    <m/>
    <n v="4"/>
    <n v="1"/>
    <x v="9"/>
    <n v="12"/>
    <n v="185"/>
    <m/>
    <m/>
    <m/>
    <m/>
    <m/>
    <s v="FL"/>
    <m/>
    <n v="250.6"/>
    <n v="0"/>
    <n v="12"/>
    <s v=""/>
    <m/>
    <m/>
    <m/>
    <s v="FLN"/>
    <m/>
  </r>
  <r>
    <s v="Exp4"/>
    <n v="400047"/>
    <n v="47"/>
    <x v="2"/>
    <x v="8"/>
    <x v="10"/>
    <d v="2014-12-01T00:00:00"/>
    <s v="None_8h"/>
    <m/>
    <s v="Batten S 47"/>
    <n v="1"/>
    <m/>
    <x v="2"/>
    <m/>
    <n v="240"/>
    <m/>
    <m/>
    <m/>
    <n v="12"/>
    <m/>
    <m/>
    <n v="3"/>
    <n v="250.6"/>
    <n v="0"/>
    <n v="13"/>
    <n v="25"/>
    <m/>
    <m/>
    <m/>
    <s v="FLN"/>
    <m/>
  </r>
  <r>
    <s v="Exp4"/>
    <n v="400047"/>
    <n v="47"/>
    <x v="2"/>
    <x v="8"/>
    <x v="10"/>
    <d v="2014-12-01T00:00:00"/>
    <s v="None_8h"/>
    <m/>
    <m/>
    <n v="2"/>
    <m/>
    <x v="9"/>
    <m/>
    <n v="220"/>
    <m/>
    <m/>
    <m/>
    <n v="10"/>
    <m/>
    <m/>
    <n v="4"/>
    <n v="250.6"/>
    <n v="0"/>
    <n v="12"/>
    <n v="22"/>
    <m/>
    <m/>
    <m/>
    <s v="FLN"/>
    <m/>
  </r>
  <r>
    <s v="Exp4"/>
    <n v="400047"/>
    <n v="47"/>
    <x v="2"/>
    <x v="8"/>
    <x v="10"/>
    <d v="2014-12-01T00:00:00"/>
    <s v="None_8h"/>
    <m/>
    <m/>
    <n v="3"/>
    <m/>
    <x v="9"/>
    <m/>
    <n v="220"/>
    <m/>
    <m/>
    <m/>
    <m/>
    <m/>
    <m/>
    <n v="3"/>
    <n v="250.6"/>
    <n v="0"/>
    <n v="12"/>
    <s v=""/>
    <m/>
    <m/>
    <m/>
    <s v="FLN"/>
    <m/>
  </r>
  <r>
    <s v="Exp4"/>
    <n v="400053"/>
    <n v="53"/>
    <x v="2"/>
    <x v="8"/>
    <x v="10"/>
    <d v="2014-12-01T00:00:00"/>
    <s v="None_8h"/>
    <m/>
    <s v="Batten S 53"/>
    <n v="1"/>
    <m/>
    <x v="9"/>
    <m/>
    <n v="365"/>
    <m/>
    <m/>
    <m/>
    <n v="11"/>
    <m/>
    <m/>
    <n v="5"/>
    <n v="250.6"/>
    <n v="0"/>
    <n v="12"/>
    <n v="23"/>
    <m/>
    <m/>
    <m/>
    <s v="FLN"/>
    <m/>
  </r>
  <r>
    <s v="Exp4"/>
    <n v="400053"/>
    <n v="53"/>
    <x v="2"/>
    <x v="8"/>
    <x v="10"/>
    <d v="2014-12-01T00:00:00"/>
    <s v="None_8h"/>
    <m/>
    <m/>
    <n v="2"/>
    <m/>
    <x v="4"/>
    <m/>
    <n v="345"/>
    <m/>
    <m/>
    <m/>
    <m/>
    <m/>
    <m/>
    <n v="5"/>
    <n v="250.6"/>
    <n v="0"/>
    <n v="14"/>
    <s v=""/>
    <m/>
    <m/>
    <m/>
    <s v="FLN"/>
    <m/>
  </r>
  <r>
    <s v="Exp4"/>
    <n v="400053"/>
    <n v="53"/>
    <x v="2"/>
    <x v="8"/>
    <x v="10"/>
    <d v="2014-12-01T00:00:00"/>
    <s v="None_8h"/>
    <m/>
    <m/>
    <n v="3"/>
    <m/>
    <x v="9"/>
    <m/>
    <n v="355"/>
    <m/>
    <m/>
    <m/>
    <m/>
    <m/>
    <m/>
    <n v="5"/>
    <n v="250.6"/>
    <n v="0"/>
    <n v="12"/>
    <s v=""/>
    <m/>
    <m/>
    <m/>
    <s v="FLN"/>
    <m/>
  </r>
  <r>
    <s v="Exp4"/>
    <n v="400053"/>
    <n v="53"/>
    <x v="2"/>
    <x v="8"/>
    <x v="10"/>
    <d v="2014-12-01T00:00:00"/>
    <s v="None_8h"/>
    <m/>
    <m/>
    <n v="4"/>
    <m/>
    <x v="2"/>
    <m/>
    <n v="370"/>
    <m/>
    <m/>
    <m/>
    <m/>
    <m/>
    <m/>
    <n v="5"/>
    <n v="250.6"/>
    <n v="0"/>
    <n v="13"/>
    <s v=""/>
    <m/>
    <m/>
    <m/>
    <s v="FLN"/>
    <m/>
  </r>
  <r>
    <s v="Exp4"/>
    <n v="400070"/>
    <n v="70"/>
    <x v="2"/>
    <x v="8"/>
    <x v="10"/>
    <d v="2014-12-01T00:00:00"/>
    <s v="None_8h"/>
    <m/>
    <s v="Batten S 70"/>
    <n v="1"/>
    <m/>
    <x v="9"/>
    <m/>
    <n v="331"/>
    <m/>
    <m/>
    <m/>
    <n v="16"/>
    <m/>
    <m/>
    <n v="4"/>
    <n v="250.6"/>
    <n v="0"/>
    <n v="12"/>
    <n v="28"/>
    <m/>
    <m/>
    <m/>
    <s v="FLN"/>
    <m/>
  </r>
  <r>
    <s v="Exp4"/>
    <n v="400070"/>
    <n v="70"/>
    <x v="2"/>
    <x v="8"/>
    <x v="10"/>
    <d v="2014-12-01T00:00:00"/>
    <s v="None_8h"/>
    <m/>
    <m/>
    <n v="2"/>
    <m/>
    <x v="9"/>
    <m/>
    <n v="350"/>
    <m/>
    <m/>
    <m/>
    <n v="12"/>
    <m/>
    <m/>
    <n v="5"/>
    <n v="250.6"/>
    <n v="0"/>
    <n v="12"/>
    <n v="24"/>
    <m/>
    <m/>
    <m/>
    <s v="FLN"/>
    <m/>
  </r>
  <r>
    <s v="Exp4"/>
    <n v="400070"/>
    <n v="70"/>
    <x v="2"/>
    <x v="8"/>
    <x v="10"/>
    <d v="2014-12-01T00:00:00"/>
    <s v="None_8h"/>
    <m/>
    <m/>
    <n v="3"/>
    <m/>
    <x v="4"/>
    <m/>
    <n v="340"/>
    <m/>
    <m/>
    <m/>
    <n v="12"/>
    <m/>
    <m/>
    <n v="5"/>
    <n v="250.6"/>
    <n v="0"/>
    <n v="14"/>
    <n v="26"/>
    <m/>
    <m/>
    <m/>
    <s v="FLN"/>
    <m/>
  </r>
  <r>
    <s v="Exp4"/>
    <n v="400070"/>
    <n v="70"/>
    <x v="2"/>
    <x v="8"/>
    <x v="10"/>
    <d v="2014-12-01T00:00:00"/>
    <s v="None_8h"/>
    <m/>
    <m/>
    <n v="4"/>
    <m/>
    <x v="9"/>
    <m/>
    <n v="390"/>
    <m/>
    <m/>
    <m/>
    <n v="11"/>
    <m/>
    <m/>
    <n v="5"/>
    <n v="250.6"/>
    <n v="0"/>
    <n v="12"/>
    <n v="23"/>
    <m/>
    <m/>
    <m/>
    <s v="FLN"/>
    <m/>
  </r>
  <r>
    <s v="Exp4"/>
    <n v="400076"/>
    <n v="76"/>
    <x v="2"/>
    <x v="8"/>
    <x v="10"/>
    <d v="2014-12-01T00:00:00"/>
    <s v="None_8h"/>
    <m/>
    <s v="Batten S 76"/>
    <n v="1"/>
    <m/>
    <x v="2"/>
    <m/>
    <n v="370"/>
    <m/>
    <m/>
    <m/>
    <n v="15"/>
    <m/>
    <m/>
    <n v="7"/>
    <n v="250.6"/>
    <n v="0"/>
    <n v="13"/>
    <n v="28"/>
    <m/>
    <m/>
    <m/>
    <s v="FLN"/>
    <m/>
  </r>
  <r>
    <s v="Exp4"/>
    <n v="400076"/>
    <n v="76"/>
    <x v="2"/>
    <x v="8"/>
    <x v="10"/>
    <d v="2014-12-01T00:00:00"/>
    <s v="None_8h"/>
    <m/>
    <m/>
    <n v="2"/>
    <m/>
    <x v="9"/>
    <m/>
    <n v="314"/>
    <m/>
    <m/>
    <m/>
    <n v="13"/>
    <m/>
    <m/>
    <n v="7"/>
    <n v="250.6"/>
    <n v="0"/>
    <n v="12"/>
    <n v="25"/>
    <m/>
    <m/>
    <m/>
    <s v="FLN"/>
    <m/>
  </r>
  <r>
    <s v="Exp4"/>
    <n v="400076"/>
    <n v="76"/>
    <x v="2"/>
    <x v="8"/>
    <x v="10"/>
    <d v="2014-12-01T00:00:00"/>
    <s v="None_8h"/>
    <m/>
    <m/>
    <n v="3"/>
    <m/>
    <x v="9"/>
    <m/>
    <n v="325"/>
    <m/>
    <m/>
    <m/>
    <n v="12"/>
    <m/>
    <m/>
    <n v="7"/>
    <n v="250.6"/>
    <n v="0"/>
    <n v="12"/>
    <n v="24"/>
    <m/>
    <m/>
    <m/>
    <s v="FLN"/>
    <m/>
  </r>
  <r>
    <s v="Exp4"/>
    <n v="400076"/>
    <n v="76"/>
    <x v="2"/>
    <x v="8"/>
    <x v="10"/>
    <d v="2014-12-01T00:00:00"/>
    <s v="None_8h"/>
    <m/>
    <m/>
    <n v="4"/>
    <m/>
    <x v="7"/>
    <m/>
    <n v="300"/>
    <m/>
    <m/>
    <m/>
    <n v="13"/>
    <m/>
    <m/>
    <n v="5"/>
    <n v="250.6"/>
    <n v="0"/>
    <n v="11"/>
    <n v="24"/>
    <m/>
    <m/>
    <m/>
    <s v="FLN"/>
    <m/>
  </r>
  <r>
    <s v="Exp4"/>
    <n v="400082"/>
    <n v="82"/>
    <x v="2"/>
    <x v="8"/>
    <x v="10"/>
    <d v="2014-12-01T00:00:00"/>
    <s v="None_8h"/>
    <m/>
    <s v="Batten S 82"/>
    <n v="1"/>
    <m/>
    <x v="9"/>
    <m/>
    <n v="361"/>
    <m/>
    <m/>
    <m/>
    <m/>
    <m/>
    <m/>
    <n v="5"/>
    <n v="250.6"/>
    <n v="0"/>
    <n v="12"/>
    <s v=""/>
    <m/>
    <m/>
    <m/>
    <s v="FLN"/>
    <m/>
  </r>
  <r>
    <s v="Exp4"/>
    <n v="400082"/>
    <n v="82"/>
    <x v="2"/>
    <x v="8"/>
    <x v="10"/>
    <d v="2014-12-01T00:00:00"/>
    <s v="None_8h"/>
    <m/>
    <m/>
    <n v="2"/>
    <m/>
    <x v="2"/>
    <m/>
    <n v="400"/>
    <m/>
    <m/>
    <m/>
    <n v="12"/>
    <m/>
    <m/>
    <n v="7"/>
    <n v="250.6"/>
    <n v="0"/>
    <n v="13"/>
    <n v="25"/>
    <m/>
    <m/>
    <m/>
    <s v="FLN"/>
    <m/>
  </r>
  <r>
    <s v="Exp4"/>
    <n v="400082"/>
    <n v="82"/>
    <x v="2"/>
    <x v="8"/>
    <x v="10"/>
    <d v="2014-12-01T00:00:00"/>
    <s v="None_8h"/>
    <m/>
    <m/>
    <n v="3"/>
    <m/>
    <x v="6"/>
    <m/>
    <n v="322"/>
    <m/>
    <m/>
    <m/>
    <m/>
    <m/>
    <m/>
    <n v="4"/>
    <n v="272.69230769230768"/>
    <n v="0"/>
    <n v="10"/>
    <s v=""/>
    <m/>
    <m/>
    <m/>
    <s v="FLN"/>
    <m/>
  </r>
  <r>
    <s v="Exp4"/>
    <n v="400082"/>
    <n v="82"/>
    <x v="2"/>
    <x v="8"/>
    <x v="10"/>
    <d v="2014-12-01T00:00:00"/>
    <s v="None_8h"/>
    <m/>
    <m/>
    <n v="4"/>
    <m/>
    <x v="2"/>
    <m/>
    <n v="365"/>
    <m/>
    <m/>
    <m/>
    <m/>
    <m/>
    <m/>
    <n v="5"/>
    <n v="250.6"/>
    <n v="0"/>
    <n v="13"/>
    <s v=""/>
    <m/>
    <m/>
    <m/>
    <s v="FLN"/>
    <m/>
  </r>
  <r>
    <s v="Exp4"/>
    <n v="400083"/>
    <n v="83"/>
    <x v="2"/>
    <x v="8"/>
    <x v="10"/>
    <d v="2014-12-01T00:00:00"/>
    <s v="None_8h"/>
    <m/>
    <s v="batten S 83"/>
    <n v="1"/>
    <m/>
    <x v="9"/>
    <m/>
    <n v="237"/>
    <m/>
    <m/>
    <m/>
    <n v="10"/>
    <m/>
    <m/>
    <n v="3"/>
    <n v="250.6"/>
    <n v="0"/>
    <n v="12"/>
    <n v="22"/>
    <m/>
    <m/>
    <m/>
    <s v="FLN"/>
    <m/>
  </r>
  <r>
    <s v="Exp4"/>
    <n v="400083"/>
    <n v="83"/>
    <x v="2"/>
    <x v="8"/>
    <x v="10"/>
    <d v="2014-12-01T00:00:00"/>
    <s v="None_8h"/>
    <m/>
    <m/>
    <n v="2"/>
    <m/>
    <x v="9"/>
    <m/>
    <n v="330"/>
    <m/>
    <m/>
    <m/>
    <n v="11"/>
    <m/>
    <m/>
    <n v="5"/>
    <n v="250.6"/>
    <n v="0"/>
    <n v="12"/>
    <n v="23"/>
    <m/>
    <m/>
    <m/>
    <s v="FLN"/>
    <m/>
  </r>
  <r>
    <s v="Exp4"/>
    <n v="400083"/>
    <n v="83"/>
    <x v="2"/>
    <x v="8"/>
    <x v="10"/>
    <d v="2014-12-01T00:00:00"/>
    <s v="None_8h"/>
    <m/>
    <m/>
    <n v="3"/>
    <m/>
    <x v="9"/>
    <m/>
    <n v="265"/>
    <m/>
    <m/>
    <m/>
    <n v="11"/>
    <m/>
    <m/>
    <n v="4"/>
    <n v="250.6"/>
    <n v="0"/>
    <n v="12"/>
    <n v="23"/>
    <m/>
    <m/>
    <m/>
    <s v="FLN"/>
    <m/>
  </r>
  <r>
    <s v="Exp4"/>
    <n v="400083"/>
    <n v="83"/>
    <x v="2"/>
    <x v="8"/>
    <x v="10"/>
    <d v="2014-12-01T00:00:00"/>
    <s v="None_8h"/>
    <m/>
    <m/>
    <n v="4"/>
    <m/>
    <x v="9"/>
    <m/>
    <n v="275"/>
    <m/>
    <m/>
    <m/>
    <n v="11"/>
    <m/>
    <m/>
    <n v="5"/>
    <n v="250.6"/>
    <n v="0"/>
    <n v="12"/>
    <n v="23"/>
    <m/>
    <m/>
    <m/>
    <s v="FLN"/>
    <m/>
  </r>
  <r>
    <s v="Exp4"/>
    <n v="400083"/>
    <n v="83"/>
    <x v="2"/>
    <x v="8"/>
    <x v="10"/>
    <d v="2014-12-01T00:00:00"/>
    <s v="None_8h"/>
    <m/>
    <s v="Batten S 52"/>
    <n v="1"/>
    <m/>
    <x v="2"/>
    <m/>
    <n v="305"/>
    <m/>
    <m/>
    <m/>
    <n v="12"/>
    <m/>
    <m/>
    <n v="6"/>
    <n v="250.6"/>
    <n v="0"/>
    <n v="13"/>
    <n v="25"/>
    <m/>
    <m/>
    <m/>
    <s v="FLN"/>
    <m/>
  </r>
  <r>
    <s v="Exp4"/>
    <n v="400083"/>
    <n v="83"/>
    <x v="2"/>
    <x v="8"/>
    <x v="10"/>
    <d v="2014-12-01T00:00:00"/>
    <s v="None_8h"/>
    <m/>
    <m/>
    <n v="2"/>
    <m/>
    <x v="7"/>
    <m/>
    <n v="288"/>
    <m/>
    <m/>
    <m/>
    <n v="12"/>
    <m/>
    <m/>
    <n v="5"/>
    <n v="250.6"/>
    <n v="0"/>
    <n v="11"/>
    <n v="23"/>
    <m/>
    <m/>
    <m/>
    <s v="FLN"/>
    <m/>
  </r>
  <r>
    <s v="Exp4"/>
    <n v="400083"/>
    <n v="83"/>
    <x v="2"/>
    <x v="8"/>
    <x v="10"/>
    <d v="2014-12-01T00:00:00"/>
    <s v="None_8h"/>
    <m/>
    <m/>
    <n v="3"/>
    <m/>
    <x v="9"/>
    <m/>
    <n v="268"/>
    <m/>
    <m/>
    <m/>
    <n v="13"/>
    <m/>
    <m/>
    <n v="4"/>
    <n v="250.6"/>
    <n v="0"/>
    <n v="12"/>
    <n v="25"/>
    <m/>
    <m/>
    <m/>
    <s v="FLN"/>
    <m/>
  </r>
  <r>
    <s v="Exp4"/>
    <n v="400083"/>
    <n v="83"/>
    <x v="2"/>
    <x v="8"/>
    <x v="10"/>
    <d v="2014-12-01T00:00:00"/>
    <s v="None_8h"/>
    <m/>
    <m/>
    <n v="4"/>
    <m/>
    <x v="2"/>
    <m/>
    <n v="315"/>
    <m/>
    <m/>
    <m/>
    <m/>
    <m/>
    <m/>
    <n v="5"/>
    <n v="250.6"/>
    <n v="0"/>
    <n v="13"/>
    <s v=""/>
    <m/>
    <m/>
    <m/>
    <s v="FLN"/>
    <m/>
  </r>
  <r>
    <s v="Exp4"/>
    <n v="400085"/>
    <n v="85"/>
    <x v="2"/>
    <x v="8"/>
    <x v="10"/>
    <d v="2014-12-01T00:00:00"/>
    <s v="None_8h"/>
    <m/>
    <s v="Batten S 85"/>
    <n v="1"/>
    <m/>
    <x v="7"/>
    <m/>
    <n v="354"/>
    <m/>
    <m/>
    <m/>
    <n v="14"/>
    <m/>
    <m/>
    <n v="4"/>
    <n v="250.6"/>
    <n v="0"/>
    <n v="11"/>
    <n v="25"/>
    <m/>
    <m/>
    <m/>
    <s v="FLN"/>
    <m/>
  </r>
  <r>
    <s v="Exp4"/>
    <n v="400085"/>
    <n v="85"/>
    <x v="2"/>
    <x v="8"/>
    <x v="10"/>
    <d v="2014-12-01T00:00:00"/>
    <s v="None_8h"/>
    <m/>
    <m/>
    <n v="2"/>
    <m/>
    <x v="7"/>
    <m/>
    <n v="372"/>
    <m/>
    <m/>
    <m/>
    <n v="10"/>
    <m/>
    <m/>
    <n v="4"/>
    <n v="250.6"/>
    <n v="0"/>
    <n v="11"/>
    <n v="21"/>
    <m/>
    <m/>
    <m/>
    <s v="FLN"/>
    <m/>
  </r>
  <r>
    <s v="Exp4"/>
    <n v="400085"/>
    <n v="85"/>
    <x v="2"/>
    <x v="8"/>
    <x v="10"/>
    <d v="2014-12-01T00:00:00"/>
    <s v="None_8h"/>
    <m/>
    <m/>
    <n v="3"/>
    <m/>
    <x v="9"/>
    <m/>
    <n v="368"/>
    <m/>
    <m/>
    <m/>
    <m/>
    <m/>
    <m/>
    <n v="4"/>
    <n v="250.6"/>
    <n v="0"/>
    <n v="12"/>
    <s v=""/>
    <m/>
    <m/>
    <m/>
    <s v="FLN"/>
    <m/>
  </r>
  <r>
    <s v="Exp4"/>
    <n v="400085"/>
    <n v="85"/>
    <x v="2"/>
    <x v="8"/>
    <x v="10"/>
    <d v="2014-12-01T00:00:00"/>
    <s v="None_8h"/>
    <m/>
    <m/>
    <n v="4"/>
    <m/>
    <x v="9"/>
    <m/>
    <n v="330"/>
    <m/>
    <m/>
    <m/>
    <m/>
    <m/>
    <m/>
    <n v="4"/>
    <n v="250.6"/>
    <n v="0"/>
    <n v="12"/>
    <s v=""/>
    <m/>
    <m/>
    <m/>
    <s v="FLN"/>
    <m/>
  </r>
  <r>
    <s v="Exp4"/>
    <n v="400087"/>
    <n v="87"/>
    <x v="2"/>
    <x v="8"/>
    <x v="10"/>
    <d v="2014-12-01T00:00:00"/>
    <s v="None_8h"/>
    <m/>
    <s v="Batten S 87"/>
    <n v="1"/>
    <m/>
    <x v="2"/>
    <m/>
    <n v="352"/>
    <m/>
    <m/>
    <m/>
    <n v="10"/>
    <m/>
    <m/>
    <n v="7"/>
    <n v="250.6"/>
    <n v="0"/>
    <n v="13"/>
    <n v="23"/>
    <m/>
    <m/>
    <m/>
    <s v="FLN"/>
    <m/>
  </r>
  <r>
    <s v="Exp4"/>
    <n v="400087"/>
    <n v="87"/>
    <x v="2"/>
    <x v="8"/>
    <x v="10"/>
    <d v="2014-12-01T00:00:00"/>
    <s v="None_8h"/>
    <m/>
    <m/>
    <n v="2"/>
    <m/>
    <x v="7"/>
    <m/>
    <n v="330"/>
    <m/>
    <m/>
    <m/>
    <n v="14"/>
    <m/>
    <m/>
    <n v="5"/>
    <n v="250.6"/>
    <n v="0"/>
    <n v="11"/>
    <n v="25"/>
    <m/>
    <m/>
    <m/>
    <s v="FLN"/>
    <m/>
  </r>
  <r>
    <s v="Exp4"/>
    <n v="400087"/>
    <n v="87"/>
    <x v="2"/>
    <x v="8"/>
    <x v="10"/>
    <d v="2014-12-01T00:00:00"/>
    <s v="None_8h"/>
    <m/>
    <m/>
    <n v="3"/>
    <m/>
    <x v="2"/>
    <m/>
    <n v="390"/>
    <m/>
    <m/>
    <m/>
    <m/>
    <m/>
    <m/>
    <n v="5"/>
    <n v="250.6"/>
    <n v="0"/>
    <n v="13"/>
    <s v=""/>
    <m/>
    <m/>
    <m/>
    <s v="FLN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553">
  <r>
    <m/>
    <m/>
    <m/>
    <x v="0"/>
    <x v="0"/>
    <x v="0"/>
    <m/>
    <m/>
    <m/>
    <m/>
    <m/>
    <s v="#"/>
    <x v="0"/>
    <s v="#"/>
    <s v="mm"/>
    <s v="mm"/>
    <s v="mm"/>
    <s v="#"/>
    <s v="#"/>
    <s v="mm"/>
    <s v="V, &gt;=DR, &gt;=TS"/>
    <m/>
    <m/>
    <m/>
    <m/>
    <m/>
    <m/>
    <m/>
    <m/>
    <x v="0"/>
    <s v="#"/>
  </r>
  <r>
    <s v="Exp2"/>
    <m/>
    <s v="Amarok R1 0D"/>
    <x v="0"/>
    <x v="1"/>
    <x v="1"/>
    <d v="2014-05-20T00:00:00"/>
    <m/>
    <m/>
    <s v="Amarok R1 0D"/>
    <n v="1"/>
    <m/>
    <x v="1"/>
    <m/>
    <n v="408"/>
    <m/>
    <m/>
    <m/>
    <n v="20"/>
    <m/>
    <m/>
    <m/>
    <m/>
    <m/>
    <m/>
    <n v="36"/>
    <m/>
    <m/>
    <m/>
    <x v="1"/>
    <n v="16"/>
  </r>
  <r>
    <s v="Exp2"/>
    <m/>
    <s v="Amarok R1 0D"/>
    <x v="0"/>
    <x v="1"/>
    <x v="1"/>
    <d v="2014-05-20T00:00:00"/>
    <m/>
    <m/>
    <m/>
    <n v="2"/>
    <m/>
    <x v="1"/>
    <m/>
    <n v="450"/>
    <m/>
    <m/>
    <m/>
    <n v="23"/>
    <m/>
    <m/>
    <m/>
    <m/>
    <m/>
    <m/>
    <n v="39"/>
    <m/>
    <m/>
    <m/>
    <x v="1"/>
    <n v="16"/>
  </r>
  <r>
    <s v="Exp2"/>
    <m/>
    <s v="Amarok R1 0D"/>
    <x v="0"/>
    <x v="1"/>
    <x v="1"/>
    <d v="2014-05-20T00:00:00"/>
    <m/>
    <m/>
    <m/>
    <n v="3"/>
    <m/>
    <x v="2"/>
    <m/>
    <n v="455"/>
    <m/>
    <m/>
    <m/>
    <n v="22"/>
    <m/>
    <m/>
    <m/>
    <m/>
    <m/>
    <m/>
    <n v="35"/>
    <m/>
    <m/>
    <m/>
    <x v="1"/>
    <n v="13"/>
  </r>
  <r>
    <s v="Exp2"/>
    <m/>
    <s v="Amarok R1 0D"/>
    <x v="0"/>
    <x v="1"/>
    <x v="1"/>
    <d v="2014-05-20T00:00:00"/>
    <m/>
    <m/>
    <m/>
    <n v="4"/>
    <m/>
    <x v="3"/>
    <m/>
    <n v="380"/>
    <m/>
    <m/>
    <m/>
    <n v="23"/>
    <m/>
    <m/>
    <m/>
    <m/>
    <m/>
    <m/>
    <n v="40"/>
    <m/>
    <m/>
    <m/>
    <x v="1"/>
    <n v="17"/>
  </r>
  <r>
    <s v="Exp2"/>
    <m/>
    <s v="Amarok R2 0D"/>
    <x v="0"/>
    <x v="1"/>
    <x v="1"/>
    <d v="2014-05-20T00:00:00"/>
    <m/>
    <m/>
    <s v="Amarok R2 0D"/>
    <n v="1"/>
    <m/>
    <x v="4"/>
    <m/>
    <n v="334"/>
    <m/>
    <m/>
    <m/>
    <n v="17"/>
    <m/>
    <m/>
    <m/>
    <m/>
    <m/>
    <m/>
    <n v="31"/>
    <m/>
    <m/>
    <m/>
    <x v="1"/>
    <n v="14"/>
  </r>
  <r>
    <s v="Exp2"/>
    <m/>
    <s v="Amarok R2 0D"/>
    <x v="0"/>
    <x v="1"/>
    <x v="1"/>
    <d v="2014-05-20T00:00:00"/>
    <m/>
    <m/>
    <m/>
    <n v="2"/>
    <m/>
    <x v="4"/>
    <m/>
    <n v="384"/>
    <m/>
    <m/>
    <m/>
    <n v="20"/>
    <m/>
    <m/>
    <m/>
    <m/>
    <m/>
    <m/>
    <n v="34"/>
    <m/>
    <m/>
    <m/>
    <x v="1"/>
    <n v="14"/>
  </r>
  <r>
    <s v="Exp2"/>
    <m/>
    <s v="Amarok R2 0D"/>
    <x v="0"/>
    <x v="1"/>
    <x v="1"/>
    <d v="2014-05-20T00:00:00"/>
    <m/>
    <m/>
    <m/>
    <n v="3"/>
    <m/>
    <x v="5"/>
    <m/>
    <n v="408"/>
    <m/>
    <m/>
    <m/>
    <n v="23"/>
    <m/>
    <m/>
    <m/>
    <m/>
    <m/>
    <m/>
    <n v="38"/>
    <m/>
    <m/>
    <m/>
    <x v="1"/>
    <n v="15"/>
  </r>
  <r>
    <s v="Exp2"/>
    <m/>
    <s v="Amarok R2 0D"/>
    <x v="0"/>
    <x v="1"/>
    <x v="1"/>
    <d v="2014-05-20T00:00:00"/>
    <m/>
    <m/>
    <m/>
    <n v="4"/>
    <m/>
    <x v="1"/>
    <m/>
    <n v="446"/>
    <m/>
    <m/>
    <m/>
    <n v="22"/>
    <m/>
    <m/>
    <m/>
    <m/>
    <m/>
    <m/>
    <n v="38"/>
    <m/>
    <m/>
    <m/>
    <x v="1"/>
    <n v="16"/>
  </r>
  <r>
    <s v="Exp2"/>
    <m/>
    <s v="Amarok R3 0D"/>
    <x v="0"/>
    <x v="1"/>
    <x v="1"/>
    <d v="2014-05-20T00:00:00"/>
    <m/>
    <m/>
    <s v="Amarok R3 0D"/>
    <n v="1"/>
    <m/>
    <x v="6"/>
    <m/>
    <n v="455"/>
    <m/>
    <m/>
    <m/>
    <n v="17"/>
    <m/>
    <m/>
    <m/>
    <m/>
    <m/>
    <m/>
    <n v="27"/>
    <m/>
    <m/>
    <m/>
    <x v="1"/>
    <n v="10"/>
  </r>
  <r>
    <s v="Exp2"/>
    <m/>
    <s v="Amarok R3 0D"/>
    <x v="0"/>
    <x v="1"/>
    <x v="1"/>
    <d v="2014-05-20T00:00:00"/>
    <m/>
    <m/>
    <m/>
    <n v="2"/>
    <m/>
    <x v="4"/>
    <m/>
    <n v="430"/>
    <m/>
    <m/>
    <m/>
    <n v="18"/>
    <m/>
    <m/>
    <m/>
    <m/>
    <m/>
    <m/>
    <n v="32"/>
    <m/>
    <m/>
    <m/>
    <x v="1"/>
    <n v="14"/>
  </r>
  <r>
    <s v="Exp2"/>
    <m/>
    <s v="Amarok R3 0D"/>
    <x v="0"/>
    <x v="1"/>
    <x v="1"/>
    <d v="2014-05-20T00:00:00"/>
    <m/>
    <m/>
    <m/>
    <n v="3"/>
    <m/>
    <x v="7"/>
    <m/>
    <n v="470"/>
    <m/>
    <m/>
    <m/>
    <n v="17"/>
    <m/>
    <m/>
    <m/>
    <m/>
    <m/>
    <m/>
    <n v="28"/>
    <m/>
    <m/>
    <m/>
    <x v="1"/>
    <n v="11"/>
  </r>
  <r>
    <s v="Exp2"/>
    <m/>
    <s v="Amarok R3 0D"/>
    <x v="0"/>
    <x v="1"/>
    <x v="1"/>
    <d v="2014-05-20T00:00:00"/>
    <m/>
    <m/>
    <m/>
    <n v="4"/>
    <m/>
    <x v="4"/>
    <m/>
    <n v="440"/>
    <m/>
    <m/>
    <m/>
    <n v="19"/>
    <m/>
    <m/>
    <m/>
    <m/>
    <m/>
    <m/>
    <n v="33"/>
    <m/>
    <m/>
    <m/>
    <x v="1"/>
    <n v="14"/>
  </r>
  <r>
    <s v="Exp2"/>
    <m/>
    <s v="Amarok R40D"/>
    <x v="0"/>
    <x v="1"/>
    <x v="1"/>
    <d v="2014-05-20T00:00:00"/>
    <m/>
    <m/>
    <s v="Amarok R40D"/>
    <n v="1"/>
    <m/>
    <x v="7"/>
    <m/>
    <n v="364"/>
    <m/>
    <m/>
    <m/>
    <n v="24"/>
    <m/>
    <m/>
    <m/>
    <m/>
    <m/>
    <m/>
    <n v="35"/>
    <m/>
    <m/>
    <m/>
    <x v="1"/>
    <n v="11"/>
  </r>
  <r>
    <s v="Exp2"/>
    <m/>
    <s v="Amarok R40D"/>
    <x v="0"/>
    <x v="1"/>
    <x v="1"/>
    <d v="2014-05-20T00:00:00"/>
    <m/>
    <m/>
    <m/>
    <n v="2"/>
    <m/>
    <x v="8"/>
    <m/>
    <n v="300"/>
    <m/>
    <m/>
    <m/>
    <n v="19"/>
    <m/>
    <m/>
    <m/>
    <m/>
    <m/>
    <m/>
    <n v="38"/>
    <m/>
    <m/>
    <m/>
    <x v="1"/>
    <n v="19"/>
  </r>
  <r>
    <s v="Exp2"/>
    <m/>
    <s v="Amarok R40D"/>
    <x v="0"/>
    <x v="1"/>
    <x v="1"/>
    <d v="2014-05-20T00:00:00"/>
    <m/>
    <m/>
    <m/>
    <n v="3"/>
    <m/>
    <x v="2"/>
    <m/>
    <n v="325"/>
    <m/>
    <m/>
    <m/>
    <n v="23"/>
    <m/>
    <m/>
    <m/>
    <m/>
    <m/>
    <m/>
    <n v="36"/>
    <m/>
    <m/>
    <m/>
    <x v="1"/>
    <n v="13"/>
  </r>
  <r>
    <s v="Exp2"/>
    <m/>
    <s v="Amarok R40D"/>
    <x v="0"/>
    <x v="1"/>
    <x v="1"/>
    <d v="2014-05-20T00:00:00"/>
    <m/>
    <m/>
    <m/>
    <n v="4"/>
    <m/>
    <x v="1"/>
    <m/>
    <n v="435"/>
    <m/>
    <m/>
    <m/>
    <n v="21"/>
    <m/>
    <m/>
    <m/>
    <m/>
    <m/>
    <m/>
    <n v="37"/>
    <m/>
    <m/>
    <m/>
    <x v="1"/>
    <n v="16"/>
  </r>
  <r>
    <s v="Exp2"/>
    <m/>
    <s v="Aspring R3 0D"/>
    <x v="0"/>
    <x v="1"/>
    <x v="2"/>
    <d v="2014-05-21T00:00:00"/>
    <m/>
    <m/>
    <s v="Aspring R3 0D"/>
    <n v="1"/>
    <m/>
    <x v="1"/>
    <m/>
    <n v="393"/>
    <m/>
    <m/>
    <m/>
    <n v="22"/>
    <m/>
    <m/>
    <n v="3"/>
    <m/>
    <m/>
    <m/>
    <n v="38"/>
    <m/>
    <m/>
    <m/>
    <x v="1"/>
    <n v="16"/>
  </r>
  <r>
    <s v="Exp2"/>
    <m/>
    <s v="Aspring R3 0D"/>
    <x v="0"/>
    <x v="1"/>
    <x v="2"/>
    <d v="2014-05-21T00:00:00"/>
    <m/>
    <m/>
    <m/>
    <n v="2"/>
    <m/>
    <x v="1"/>
    <m/>
    <n v="483"/>
    <m/>
    <m/>
    <m/>
    <n v="27"/>
    <m/>
    <m/>
    <n v="4"/>
    <m/>
    <m/>
    <m/>
    <n v="43"/>
    <m/>
    <m/>
    <m/>
    <x v="1"/>
    <n v="16"/>
  </r>
  <r>
    <s v="Exp2"/>
    <m/>
    <s v="Aspring R3 0D"/>
    <x v="0"/>
    <x v="1"/>
    <x v="2"/>
    <d v="2014-05-21T00:00:00"/>
    <m/>
    <m/>
    <m/>
    <n v="3"/>
    <m/>
    <x v="3"/>
    <m/>
    <n v="265"/>
    <m/>
    <m/>
    <m/>
    <m/>
    <m/>
    <m/>
    <n v="4"/>
    <m/>
    <m/>
    <m/>
    <s v=""/>
    <m/>
    <m/>
    <m/>
    <x v="1"/>
    <n v="17"/>
  </r>
  <r>
    <s v="Exp2"/>
    <m/>
    <s v="Aspring R4 0D"/>
    <x v="0"/>
    <x v="1"/>
    <x v="2"/>
    <d v="2014-05-21T00:00:00"/>
    <m/>
    <m/>
    <s v="Aspring R4 0D"/>
    <n v="1"/>
    <m/>
    <x v="4"/>
    <m/>
    <n v="337"/>
    <m/>
    <m/>
    <m/>
    <n v="23"/>
    <m/>
    <m/>
    <n v="4"/>
    <m/>
    <m/>
    <m/>
    <n v="37"/>
    <m/>
    <m/>
    <m/>
    <x v="1"/>
    <n v="14"/>
  </r>
  <r>
    <s v="Exp2"/>
    <m/>
    <s v="Aspring R4 0D"/>
    <x v="0"/>
    <x v="1"/>
    <x v="2"/>
    <d v="2014-05-21T00:00:00"/>
    <m/>
    <m/>
    <m/>
    <n v="2"/>
    <m/>
    <x v="4"/>
    <m/>
    <n v="440"/>
    <m/>
    <m/>
    <m/>
    <n v="22"/>
    <m/>
    <m/>
    <n v="5"/>
    <m/>
    <m/>
    <m/>
    <n v="36"/>
    <m/>
    <m/>
    <m/>
    <x v="1"/>
    <n v="14"/>
  </r>
  <r>
    <s v="Exp2"/>
    <m/>
    <s v="Aspring R4 0D"/>
    <x v="0"/>
    <x v="1"/>
    <x v="2"/>
    <d v="2014-05-21T00:00:00"/>
    <m/>
    <m/>
    <m/>
    <n v="3"/>
    <m/>
    <x v="3"/>
    <m/>
    <n v="400"/>
    <m/>
    <m/>
    <m/>
    <n v="26"/>
    <m/>
    <m/>
    <n v="5"/>
    <m/>
    <m/>
    <m/>
    <n v="43"/>
    <m/>
    <m/>
    <m/>
    <x v="1"/>
    <n v="17"/>
  </r>
  <r>
    <s v="Exp2"/>
    <m/>
    <s v="Aspring R4 0D"/>
    <x v="0"/>
    <x v="1"/>
    <x v="2"/>
    <d v="2014-05-21T00:00:00"/>
    <m/>
    <m/>
    <m/>
    <n v="4"/>
    <m/>
    <x v="1"/>
    <m/>
    <n v="380"/>
    <m/>
    <m/>
    <m/>
    <n v="22"/>
    <m/>
    <m/>
    <n v="4"/>
    <m/>
    <m/>
    <m/>
    <n v="38"/>
    <m/>
    <m/>
    <m/>
    <x v="1"/>
    <n v="16"/>
  </r>
  <r>
    <s v="Exp2"/>
    <m/>
    <s v="Aspiring R10D"/>
    <x v="0"/>
    <x v="1"/>
    <x v="2"/>
    <d v="2014-06-12T00:00:00"/>
    <m/>
    <m/>
    <s v="Aspiring R10D"/>
    <n v="1"/>
    <m/>
    <x v="3"/>
    <m/>
    <n v="465"/>
    <m/>
    <m/>
    <m/>
    <n v="20"/>
    <m/>
    <m/>
    <n v="5"/>
    <m/>
    <m/>
    <m/>
    <n v="37"/>
    <m/>
    <m/>
    <m/>
    <x v="1"/>
    <n v="17"/>
  </r>
  <r>
    <s v="Exp2"/>
    <m/>
    <s v="Aspiring R10D"/>
    <x v="0"/>
    <x v="1"/>
    <x v="2"/>
    <d v="2014-06-12T00:00:00"/>
    <m/>
    <m/>
    <m/>
    <n v="2"/>
    <m/>
    <x v="1"/>
    <m/>
    <n v="460"/>
    <m/>
    <m/>
    <m/>
    <n v="18"/>
    <m/>
    <m/>
    <n v="5"/>
    <m/>
    <m/>
    <m/>
    <n v="34"/>
    <m/>
    <m/>
    <m/>
    <x v="1"/>
    <n v="16"/>
  </r>
  <r>
    <s v="Exp2"/>
    <m/>
    <s v="Aspiring R10D"/>
    <x v="0"/>
    <x v="1"/>
    <x v="2"/>
    <d v="2014-06-12T00:00:00"/>
    <m/>
    <m/>
    <m/>
    <n v="3"/>
    <m/>
    <x v="5"/>
    <m/>
    <n v="370"/>
    <m/>
    <m/>
    <m/>
    <n v="21"/>
    <m/>
    <m/>
    <n v="4"/>
    <m/>
    <m/>
    <m/>
    <n v="36"/>
    <m/>
    <m/>
    <m/>
    <x v="1"/>
    <n v="15"/>
  </r>
  <r>
    <s v="Exp2"/>
    <m/>
    <s v="Aspiring R10D"/>
    <x v="0"/>
    <x v="1"/>
    <x v="2"/>
    <d v="2014-06-12T00:00:00"/>
    <m/>
    <m/>
    <m/>
    <n v="4"/>
    <m/>
    <x v="1"/>
    <m/>
    <n v="375"/>
    <m/>
    <m/>
    <m/>
    <n v="25"/>
    <m/>
    <m/>
    <n v="4"/>
    <m/>
    <m/>
    <m/>
    <n v="41"/>
    <m/>
    <m/>
    <m/>
    <x v="1"/>
    <n v="16"/>
  </r>
  <r>
    <s v="Exp2"/>
    <m/>
    <s v="Aspiring R20D"/>
    <x v="0"/>
    <x v="1"/>
    <x v="2"/>
    <d v="2014-06-12T00:00:00"/>
    <m/>
    <m/>
    <s v="Aspiring R20D"/>
    <n v="1"/>
    <m/>
    <x v="3"/>
    <m/>
    <n v="415"/>
    <m/>
    <m/>
    <m/>
    <n v="18"/>
    <m/>
    <m/>
    <n v="6"/>
    <m/>
    <m/>
    <m/>
    <n v="35"/>
    <m/>
    <m/>
    <m/>
    <x v="1"/>
    <n v="17"/>
  </r>
  <r>
    <s v="Exp2"/>
    <m/>
    <s v="Aspiring R20D"/>
    <x v="0"/>
    <x v="1"/>
    <x v="2"/>
    <d v="2014-06-12T00:00:00"/>
    <m/>
    <m/>
    <m/>
    <n v="2"/>
    <m/>
    <x v="5"/>
    <m/>
    <n v="435"/>
    <m/>
    <m/>
    <m/>
    <n v="18"/>
    <m/>
    <m/>
    <n v="4"/>
    <m/>
    <m/>
    <m/>
    <n v="33"/>
    <m/>
    <m/>
    <m/>
    <x v="1"/>
    <n v="15"/>
  </r>
  <r>
    <s v="Exp2"/>
    <m/>
    <s v="Aspiring R20D"/>
    <x v="0"/>
    <x v="1"/>
    <x v="2"/>
    <d v="2014-06-12T00:00:00"/>
    <m/>
    <m/>
    <m/>
    <n v="3"/>
    <m/>
    <x v="5"/>
    <m/>
    <n v="440"/>
    <m/>
    <m/>
    <m/>
    <n v="23"/>
    <m/>
    <m/>
    <n v="4"/>
    <m/>
    <m/>
    <m/>
    <n v="38"/>
    <m/>
    <m/>
    <m/>
    <x v="1"/>
    <n v="15"/>
  </r>
  <r>
    <s v="Exp2"/>
    <m/>
    <s v="Aspiring R20D"/>
    <x v="0"/>
    <x v="1"/>
    <x v="2"/>
    <d v="2014-06-12T00:00:00"/>
    <m/>
    <m/>
    <m/>
    <n v="4"/>
    <m/>
    <x v="3"/>
    <m/>
    <n v="402"/>
    <m/>
    <m/>
    <m/>
    <n v="25"/>
    <m/>
    <m/>
    <n v="6"/>
    <m/>
    <m/>
    <m/>
    <n v="42"/>
    <m/>
    <m/>
    <m/>
    <x v="1"/>
    <n v="17"/>
  </r>
  <r>
    <s v="Exp2"/>
    <m/>
    <s v="Batten W R20D"/>
    <x v="0"/>
    <x v="1"/>
    <x v="3"/>
    <d v="2014-06-17T00:00:00"/>
    <m/>
    <m/>
    <s v="Batten W R20D"/>
    <n v="1"/>
    <m/>
    <x v="9"/>
    <m/>
    <n v="415"/>
    <m/>
    <m/>
    <m/>
    <n v="19"/>
    <m/>
    <m/>
    <n v="5"/>
    <m/>
    <m/>
    <m/>
    <n v="31"/>
    <m/>
    <m/>
    <m/>
    <x v="1"/>
    <n v="12"/>
  </r>
  <r>
    <s v="Exp2"/>
    <m/>
    <s v="Batten W R20D"/>
    <x v="0"/>
    <x v="1"/>
    <x v="3"/>
    <d v="2014-06-17T00:00:00"/>
    <m/>
    <m/>
    <m/>
    <n v="2"/>
    <m/>
    <x v="4"/>
    <m/>
    <n v="470"/>
    <m/>
    <m/>
    <m/>
    <n v="18"/>
    <m/>
    <m/>
    <n v="5"/>
    <m/>
    <m/>
    <m/>
    <n v="32"/>
    <m/>
    <m/>
    <m/>
    <x v="1"/>
    <n v="14"/>
  </r>
  <r>
    <s v="Exp2"/>
    <m/>
    <s v="Batten W R20D"/>
    <x v="0"/>
    <x v="1"/>
    <x v="3"/>
    <d v="2014-06-17T00:00:00"/>
    <m/>
    <m/>
    <m/>
    <n v="3"/>
    <m/>
    <x v="5"/>
    <m/>
    <n v="325"/>
    <m/>
    <m/>
    <m/>
    <n v="19"/>
    <m/>
    <m/>
    <n v="4"/>
    <m/>
    <m/>
    <m/>
    <n v="34"/>
    <m/>
    <m/>
    <m/>
    <x v="1"/>
    <n v="15"/>
  </r>
  <r>
    <s v="Exp2"/>
    <m/>
    <s v="Batten W R20D"/>
    <x v="0"/>
    <x v="1"/>
    <x v="3"/>
    <d v="2014-06-17T00:00:00"/>
    <m/>
    <m/>
    <m/>
    <n v="4"/>
    <m/>
    <x v="1"/>
    <m/>
    <n v="375"/>
    <m/>
    <m/>
    <m/>
    <n v="18"/>
    <m/>
    <m/>
    <n v="5"/>
    <m/>
    <m/>
    <m/>
    <n v="34"/>
    <m/>
    <m/>
    <m/>
    <x v="1"/>
    <n v="16"/>
  </r>
  <r>
    <s v="Exp2"/>
    <m/>
    <s v="Batten W R30D"/>
    <x v="0"/>
    <x v="1"/>
    <x v="3"/>
    <d v="2014-07-22T00:00:00"/>
    <m/>
    <m/>
    <s v="Batten W R30D"/>
    <n v="1"/>
    <m/>
    <x v="4"/>
    <m/>
    <m/>
    <m/>
    <m/>
    <m/>
    <m/>
    <m/>
    <m/>
    <m/>
    <m/>
    <m/>
    <m/>
    <s v=""/>
    <m/>
    <m/>
    <m/>
    <x v="1"/>
    <n v="14"/>
  </r>
  <r>
    <s v="Exp2"/>
    <m/>
    <s v="Batten W R30D"/>
    <x v="0"/>
    <x v="1"/>
    <x v="3"/>
    <d v="2014-07-22T00:00:00"/>
    <m/>
    <m/>
    <m/>
    <n v="2"/>
    <m/>
    <x v="1"/>
    <m/>
    <m/>
    <m/>
    <m/>
    <m/>
    <m/>
    <m/>
    <m/>
    <m/>
    <m/>
    <m/>
    <m/>
    <s v=""/>
    <m/>
    <m/>
    <m/>
    <x v="1"/>
    <n v="16"/>
  </r>
  <r>
    <s v="Exp2"/>
    <m/>
    <s v="Batten W R30D"/>
    <x v="0"/>
    <x v="1"/>
    <x v="3"/>
    <d v="2014-07-22T00:00:00"/>
    <m/>
    <m/>
    <m/>
    <n v="3"/>
    <m/>
    <x v="5"/>
    <m/>
    <m/>
    <m/>
    <m/>
    <m/>
    <m/>
    <m/>
    <m/>
    <m/>
    <m/>
    <m/>
    <m/>
    <s v=""/>
    <m/>
    <m/>
    <m/>
    <x v="1"/>
    <n v="15"/>
  </r>
  <r>
    <s v="Exp2"/>
    <m/>
    <s v="Batten W R40D"/>
    <x v="0"/>
    <x v="1"/>
    <x v="3"/>
    <d v="2014-07-22T00:00:00"/>
    <m/>
    <m/>
    <s v="Batten W R40D"/>
    <n v="1"/>
    <m/>
    <x v="5"/>
    <m/>
    <m/>
    <m/>
    <m/>
    <m/>
    <m/>
    <m/>
    <m/>
    <m/>
    <m/>
    <m/>
    <m/>
    <s v=""/>
    <m/>
    <m/>
    <m/>
    <x v="1"/>
    <n v="15"/>
  </r>
  <r>
    <s v="Exp2"/>
    <m/>
    <s v="Batten W R40D"/>
    <x v="0"/>
    <x v="1"/>
    <x v="3"/>
    <d v="2014-07-22T00:00:00"/>
    <m/>
    <m/>
    <m/>
    <n v="2"/>
    <m/>
    <x v="1"/>
    <m/>
    <m/>
    <m/>
    <m/>
    <m/>
    <m/>
    <m/>
    <m/>
    <m/>
    <m/>
    <m/>
    <m/>
    <s v=""/>
    <m/>
    <m/>
    <m/>
    <x v="1"/>
    <n v="16"/>
  </r>
  <r>
    <s v="Exp2"/>
    <m/>
    <s v="Batten W R40D"/>
    <x v="0"/>
    <x v="1"/>
    <x v="3"/>
    <d v="2014-07-22T00:00:00"/>
    <m/>
    <m/>
    <m/>
    <n v="3"/>
    <m/>
    <x v="1"/>
    <m/>
    <m/>
    <m/>
    <m/>
    <m/>
    <m/>
    <m/>
    <m/>
    <m/>
    <m/>
    <m/>
    <m/>
    <s v=""/>
    <m/>
    <m/>
    <m/>
    <x v="1"/>
    <n v="16"/>
  </r>
  <r>
    <s v="Exp2"/>
    <m/>
    <s v="Batten W R40D"/>
    <x v="0"/>
    <x v="1"/>
    <x v="3"/>
    <d v="2014-07-22T00:00:00"/>
    <m/>
    <m/>
    <m/>
    <n v="4"/>
    <m/>
    <x v="5"/>
    <m/>
    <m/>
    <m/>
    <m/>
    <m/>
    <m/>
    <m/>
    <m/>
    <m/>
    <m/>
    <m/>
    <m/>
    <s v=""/>
    <m/>
    <m/>
    <m/>
    <x v="1"/>
    <n v="15"/>
  </r>
  <r>
    <s v="Exp2"/>
    <m/>
    <s v="Consort R20D"/>
    <x v="0"/>
    <x v="1"/>
    <x v="4"/>
    <d v="2014-06-12T00:00:00"/>
    <m/>
    <m/>
    <s v="Consort R20D"/>
    <n v="1"/>
    <m/>
    <x v="5"/>
    <m/>
    <n v="276"/>
    <m/>
    <m/>
    <m/>
    <m/>
    <m/>
    <m/>
    <n v="3"/>
    <m/>
    <m/>
    <m/>
    <s v=""/>
    <m/>
    <m/>
    <m/>
    <x v="1"/>
    <n v="15"/>
  </r>
  <r>
    <s v="Exp2"/>
    <m/>
    <s v="Consort R20D"/>
    <x v="0"/>
    <x v="1"/>
    <x v="4"/>
    <d v="2014-06-12T00:00:00"/>
    <m/>
    <m/>
    <m/>
    <n v="2"/>
    <m/>
    <x v="2"/>
    <m/>
    <n v="240"/>
    <m/>
    <m/>
    <m/>
    <m/>
    <m/>
    <m/>
    <n v="2"/>
    <m/>
    <m/>
    <m/>
    <s v=""/>
    <m/>
    <m/>
    <m/>
    <x v="1"/>
    <n v="13"/>
  </r>
  <r>
    <s v="Exp2"/>
    <m/>
    <s v="Consort R20D"/>
    <x v="0"/>
    <x v="1"/>
    <x v="4"/>
    <d v="2014-06-12T00:00:00"/>
    <m/>
    <m/>
    <m/>
    <n v="3"/>
    <m/>
    <x v="5"/>
    <m/>
    <n v="263"/>
    <m/>
    <m/>
    <m/>
    <n v="23"/>
    <m/>
    <m/>
    <n v="3"/>
    <m/>
    <m/>
    <m/>
    <n v="38"/>
    <m/>
    <m/>
    <m/>
    <x v="1"/>
    <n v="15"/>
  </r>
  <r>
    <s v="Exp2"/>
    <m/>
    <s v="Consort R30D"/>
    <x v="0"/>
    <x v="1"/>
    <x v="4"/>
    <d v="2014-06-12T00:00:00"/>
    <m/>
    <m/>
    <s v="Consort R30D"/>
    <n v="1"/>
    <m/>
    <x v="4"/>
    <m/>
    <n v="375"/>
    <m/>
    <m/>
    <m/>
    <n v="23"/>
    <m/>
    <m/>
    <n v="3"/>
    <m/>
    <m/>
    <m/>
    <n v="37"/>
    <m/>
    <m/>
    <m/>
    <x v="1"/>
    <n v="14"/>
  </r>
  <r>
    <s v="Exp2"/>
    <m/>
    <s v="Consort R30D"/>
    <x v="0"/>
    <x v="1"/>
    <x v="4"/>
    <d v="2014-06-12T00:00:00"/>
    <m/>
    <m/>
    <m/>
    <n v="2"/>
    <m/>
    <x v="5"/>
    <m/>
    <n v="435"/>
    <m/>
    <m/>
    <m/>
    <n v="21"/>
    <m/>
    <m/>
    <n v="4"/>
    <m/>
    <m/>
    <m/>
    <n v="36"/>
    <m/>
    <m/>
    <m/>
    <x v="1"/>
    <n v="15"/>
  </r>
  <r>
    <s v="Exp2"/>
    <m/>
    <s v="Consort R30D"/>
    <x v="0"/>
    <x v="1"/>
    <x v="4"/>
    <d v="2014-06-12T00:00:00"/>
    <m/>
    <m/>
    <m/>
    <n v="3"/>
    <m/>
    <x v="5"/>
    <m/>
    <n v="410"/>
    <m/>
    <m/>
    <m/>
    <n v="19"/>
    <m/>
    <m/>
    <n v="4"/>
    <m/>
    <m/>
    <m/>
    <n v="34"/>
    <m/>
    <m/>
    <m/>
    <x v="1"/>
    <n v="15"/>
  </r>
  <r>
    <s v="Exp2"/>
    <m/>
    <s v="Consort R30D"/>
    <x v="0"/>
    <x v="1"/>
    <x v="4"/>
    <d v="2014-06-12T00:00:00"/>
    <m/>
    <m/>
    <m/>
    <n v="4"/>
    <m/>
    <x v="4"/>
    <m/>
    <n v="314"/>
    <m/>
    <m/>
    <m/>
    <n v="21"/>
    <m/>
    <m/>
    <n v="3"/>
    <m/>
    <m/>
    <m/>
    <n v="35"/>
    <m/>
    <m/>
    <m/>
    <x v="1"/>
    <n v="14"/>
  </r>
  <r>
    <s v="Exp2"/>
    <m/>
    <s v="Consort R40D"/>
    <x v="0"/>
    <x v="1"/>
    <x v="4"/>
    <d v="2014-07-22T00:00:00"/>
    <m/>
    <m/>
    <s v="Consort R40D"/>
    <n v="1"/>
    <m/>
    <x v="4"/>
    <m/>
    <m/>
    <m/>
    <m/>
    <m/>
    <m/>
    <m/>
    <m/>
    <m/>
    <m/>
    <m/>
    <m/>
    <s v=""/>
    <m/>
    <m/>
    <m/>
    <x v="1"/>
    <n v="14"/>
  </r>
  <r>
    <s v="Exp2"/>
    <m/>
    <s v="Consort R40D"/>
    <x v="0"/>
    <x v="1"/>
    <x v="4"/>
    <d v="2014-07-22T00:00:00"/>
    <m/>
    <m/>
    <m/>
    <n v="2"/>
    <m/>
    <x v="4"/>
    <m/>
    <m/>
    <m/>
    <m/>
    <m/>
    <m/>
    <m/>
    <m/>
    <m/>
    <m/>
    <m/>
    <m/>
    <s v=""/>
    <m/>
    <m/>
    <m/>
    <x v="1"/>
    <n v="14"/>
  </r>
  <r>
    <s v="Exp2"/>
    <m/>
    <s v="Macro R10D"/>
    <x v="0"/>
    <x v="1"/>
    <x v="5"/>
    <d v="2014-05-20T00:00:00"/>
    <m/>
    <m/>
    <s v="Macro R10D"/>
    <n v="1"/>
    <m/>
    <x v="4"/>
    <m/>
    <n v="373"/>
    <m/>
    <m/>
    <m/>
    <n v="19"/>
    <m/>
    <m/>
    <m/>
    <m/>
    <m/>
    <m/>
    <n v="33"/>
    <m/>
    <m/>
    <m/>
    <x v="1"/>
    <n v="14"/>
  </r>
  <r>
    <s v="Exp2"/>
    <m/>
    <s v="Macro R10D"/>
    <x v="0"/>
    <x v="1"/>
    <x v="5"/>
    <d v="2014-05-20T00:00:00"/>
    <m/>
    <m/>
    <m/>
    <n v="2"/>
    <m/>
    <x v="5"/>
    <m/>
    <n v="350"/>
    <m/>
    <m/>
    <m/>
    <n v="23"/>
    <m/>
    <m/>
    <m/>
    <m/>
    <m/>
    <m/>
    <n v="38"/>
    <m/>
    <m/>
    <m/>
    <x v="1"/>
    <n v="15"/>
  </r>
  <r>
    <s v="Exp2"/>
    <m/>
    <s v="Macro R10D"/>
    <x v="0"/>
    <x v="1"/>
    <x v="5"/>
    <d v="2014-05-20T00:00:00"/>
    <m/>
    <m/>
    <m/>
    <n v="3"/>
    <m/>
    <x v="2"/>
    <m/>
    <n v="280"/>
    <m/>
    <m/>
    <m/>
    <n v="20"/>
    <m/>
    <m/>
    <m/>
    <m/>
    <m/>
    <m/>
    <n v="33"/>
    <m/>
    <m/>
    <m/>
    <x v="1"/>
    <n v="13"/>
  </r>
  <r>
    <s v="Exp2"/>
    <m/>
    <s v="Macro R10D"/>
    <x v="0"/>
    <x v="1"/>
    <x v="5"/>
    <d v="2014-05-20T00:00:00"/>
    <m/>
    <m/>
    <m/>
    <n v="4"/>
    <m/>
    <x v="4"/>
    <m/>
    <n v="335"/>
    <m/>
    <m/>
    <m/>
    <n v="16"/>
    <m/>
    <m/>
    <m/>
    <m/>
    <m/>
    <m/>
    <n v="30"/>
    <m/>
    <m/>
    <m/>
    <x v="1"/>
    <n v="14"/>
  </r>
  <r>
    <s v="Exp2"/>
    <m/>
    <s v="Macro R40D"/>
    <x v="0"/>
    <x v="1"/>
    <x v="5"/>
    <d v="2014-05-20T00:00:00"/>
    <m/>
    <d v="2014-05-20T00:00:00"/>
    <s v="Macro R40D"/>
    <n v="1"/>
    <m/>
    <x v="9"/>
    <m/>
    <n v="307"/>
    <m/>
    <m/>
    <m/>
    <n v="17"/>
    <m/>
    <m/>
    <m/>
    <m/>
    <m/>
    <m/>
    <n v="29"/>
    <m/>
    <m/>
    <m/>
    <x v="1"/>
    <n v="12"/>
  </r>
  <r>
    <s v="Exp2"/>
    <m/>
    <s v="Macro R40D"/>
    <x v="0"/>
    <x v="1"/>
    <x v="5"/>
    <d v="2014-05-20T00:00:00"/>
    <m/>
    <m/>
    <m/>
    <n v="2"/>
    <m/>
    <x v="2"/>
    <m/>
    <n v="398"/>
    <m/>
    <m/>
    <m/>
    <n v="17"/>
    <m/>
    <m/>
    <m/>
    <m/>
    <m/>
    <m/>
    <n v="30"/>
    <m/>
    <m/>
    <m/>
    <x v="1"/>
    <n v="13"/>
  </r>
  <r>
    <s v="Exp2"/>
    <m/>
    <s v="Macro R40D"/>
    <x v="0"/>
    <x v="1"/>
    <x v="5"/>
    <d v="2014-05-20T00:00:00"/>
    <m/>
    <m/>
    <m/>
    <n v="3"/>
    <m/>
    <x v="5"/>
    <m/>
    <n v="380"/>
    <m/>
    <m/>
    <m/>
    <n v="19"/>
    <m/>
    <m/>
    <m/>
    <m/>
    <m/>
    <m/>
    <n v="34"/>
    <m/>
    <m/>
    <m/>
    <x v="1"/>
    <n v="15"/>
  </r>
  <r>
    <s v="Exp2"/>
    <m/>
    <s v="Macro R40D"/>
    <x v="0"/>
    <x v="1"/>
    <x v="5"/>
    <d v="2014-05-20T00:00:00"/>
    <m/>
    <m/>
    <m/>
    <n v="4"/>
    <m/>
    <x v="2"/>
    <m/>
    <n v="340"/>
    <m/>
    <m/>
    <m/>
    <n v="17"/>
    <m/>
    <m/>
    <m/>
    <m/>
    <m/>
    <m/>
    <n v="30"/>
    <m/>
    <m/>
    <m/>
    <x v="1"/>
    <n v="13"/>
  </r>
  <r>
    <s v="Exp2"/>
    <m/>
    <s v="Macro R40D"/>
    <x v="0"/>
    <x v="1"/>
    <x v="5"/>
    <d v="2014-05-20T00:00:00"/>
    <m/>
    <m/>
    <m/>
    <n v="5"/>
    <m/>
    <x v="2"/>
    <m/>
    <n v="370"/>
    <m/>
    <m/>
    <m/>
    <n v="17"/>
    <m/>
    <m/>
    <m/>
    <m/>
    <m/>
    <m/>
    <n v="30"/>
    <m/>
    <m/>
    <m/>
    <x v="1"/>
    <n v="13"/>
  </r>
  <r>
    <s v="Exp2"/>
    <m/>
    <s v="Macro 0dR3"/>
    <x v="0"/>
    <x v="1"/>
    <x v="5"/>
    <d v="2014-06-12T00:00:00"/>
    <m/>
    <m/>
    <s v="Macro 0dR3"/>
    <n v="1"/>
    <m/>
    <x v="1"/>
    <m/>
    <n v="420"/>
    <m/>
    <m/>
    <m/>
    <n v="21"/>
    <m/>
    <m/>
    <n v="3"/>
    <m/>
    <m/>
    <m/>
    <n v="37"/>
    <m/>
    <m/>
    <m/>
    <x v="1"/>
    <n v="16"/>
  </r>
  <r>
    <s v="Exp2"/>
    <m/>
    <s v="Macro 0dR3"/>
    <x v="0"/>
    <x v="1"/>
    <x v="5"/>
    <d v="2014-06-12T00:00:00"/>
    <m/>
    <m/>
    <m/>
    <n v="2"/>
    <m/>
    <x v="10"/>
    <m/>
    <n v="300"/>
    <m/>
    <m/>
    <m/>
    <n v="16"/>
    <m/>
    <m/>
    <n v="3"/>
    <m/>
    <m/>
    <m/>
    <n v="34"/>
    <m/>
    <m/>
    <m/>
    <x v="1"/>
    <n v="18"/>
  </r>
  <r>
    <s v="Exp2"/>
    <m/>
    <s v="Macro 0dR3"/>
    <x v="0"/>
    <x v="1"/>
    <x v="5"/>
    <d v="2014-06-12T00:00:00"/>
    <m/>
    <m/>
    <m/>
    <n v="3"/>
    <m/>
    <x v="1"/>
    <m/>
    <n v="345"/>
    <m/>
    <m/>
    <m/>
    <n v="18"/>
    <m/>
    <m/>
    <n v="3"/>
    <m/>
    <m/>
    <m/>
    <n v="34"/>
    <m/>
    <m/>
    <m/>
    <x v="1"/>
    <n v="16"/>
  </r>
  <r>
    <s v="Exp2"/>
    <m/>
    <s v="Macro 0dR3"/>
    <x v="0"/>
    <x v="1"/>
    <x v="5"/>
    <d v="2014-06-12T00:00:00"/>
    <m/>
    <m/>
    <m/>
    <n v="4"/>
    <m/>
    <x v="1"/>
    <m/>
    <n v="250"/>
    <m/>
    <m/>
    <m/>
    <n v="17"/>
    <m/>
    <m/>
    <n v="2"/>
    <m/>
    <m/>
    <m/>
    <n v="33"/>
    <m/>
    <m/>
    <m/>
    <x v="1"/>
    <n v="16"/>
  </r>
  <r>
    <s v="Exp2"/>
    <m/>
    <s v="Macro R20D"/>
    <x v="0"/>
    <x v="1"/>
    <x v="5"/>
    <d v="2014-06-12T00:00:00"/>
    <m/>
    <m/>
    <s v="Macro R20D"/>
    <n v="1"/>
    <m/>
    <x v="1"/>
    <m/>
    <n v="390"/>
    <m/>
    <m/>
    <m/>
    <n v="17"/>
    <m/>
    <m/>
    <n v="4"/>
    <m/>
    <m/>
    <m/>
    <n v="33"/>
    <m/>
    <m/>
    <m/>
    <x v="1"/>
    <n v="16"/>
  </r>
  <r>
    <s v="Exp2"/>
    <m/>
    <s v="Macro R20D"/>
    <x v="0"/>
    <x v="1"/>
    <x v="5"/>
    <d v="2014-06-12T00:00:00"/>
    <m/>
    <m/>
    <m/>
    <n v="2"/>
    <m/>
    <x v="5"/>
    <m/>
    <n v="420"/>
    <m/>
    <m/>
    <m/>
    <n v="19"/>
    <m/>
    <m/>
    <n v="4"/>
    <m/>
    <m/>
    <m/>
    <n v="34"/>
    <m/>
    <m/>
    <m/>
    <x v="1"/>
    <n v="15"/>
  </r>
  <r>
    <s v="Exp2"/>
    <m/>
    <s v="Macro R20D"/>
    <x v="0"/>
    <x v="1"/>
    <x v="5"/>
    <d v="2014-06-12T00:00:00"/>
    <m/>
    <m/>
    <m/>
    <n v="3"/>
    <m/>
    <x v="1"/>
    <m/>
    <n v="360"/>
    <m/>
    <m/>
    <m/>
    <n v="18"/>
    <m/>
    <m/>
    <n v="4"/>
    <m/>
    <m/>
    <m/>
    <n v="34"/>
    <m/>
    <m/>
    <m/>
    <x v="1"/>
    <n v="16"/>
  </r>
  <r>
    <s v="Exp2"/>
    <m/>
    <s v="Macro R20D"/>
    <x v="0"/>
    <x v="1"/>
    <x v="5"/>
    <d v="2014-06-12T00:00:00"/>
    <m/>
    <m/>
    <m/>
    <n v="4"/>
    <m/>
    <x v="3"/>
    <m/>
    <n v="447"/>
    <m/>
    <m/>
    <m/>
    <n v="19"/>
    <m/>
    <m/>
    <n v="4"/>
    <m/>
    <m/>
    <m/>
    <n v="36"/>
    <m/>
    <m/>
    <m/>
    <x v="1"/>
    <n v="17"/>
  </r>
  <r>
    <s v="Exp2"/>
    <m/>
    <s v="Option R20D"/>
    <x v="0"/>
    <x v="1"/>
    <x v="6"/>
    <d v="2014-06-12T00:00:00"/>
    <m/>
    <m/>
    <s v="Option R20D"/>
    <n v="1"/>
    <m/>
    <x v="1"/>
    <m/>
    <n v="430"/>
    <m/>
    <m/>
    <m/>
    <n v="25"/>
    <m/>
    <m/>
    <n v="4"/>
    <m/>
    <m/>
    <m/>
    <n v="41"/>
    <m/>
    <m/>
    <m/>
    <x v="1"/>
    <n v="16"/>
  </r>
  <r>
    <s v="Exp2"/>
    <m/>
    <s v="Option R20D"/>
    <x v="0"/>
    <x v="1"/>
    <x v="6"/>
    <d v="2014-06-12T00:00:00"/>
    <m/>
    <m/>
    <m/>
    <n v="2"/>
    <m/>
    <x v="1"/>
    <m/>
    <n v="470"/>
    <m/>
    <m/>
    <m/>
    <n v="23"/>
    <m/>
    <m/>
    <n v="4"/>
    <m/>
    <m/>
    <m/>
    <n v="39"/>
    <m/>
    <m/>
    <m/>
    <x v="1"/>
    <n v="16"/>
  </r>
  <r>
    <s v="Exp2"/>
    <m/>
    <s v="Option R20D"/>
    <x v="0"/>
    <x v="1"/>
    <x v="6"/>
    <d v="2014-06-12T00:00:00"/>
    <m/>
    <m/>
    <m/>
    <n v="3"/>
    <m/>
    <x v="1"/>
    <m/>
    <n v="475"/>
    <m/>
    <m/>
    <m/>
    <n v="23"/>
    <m/>
    <m/>
    <n v="4"/>
    <m/>
    <m/>
    <m/>
    <n v="39"/>
    <m/>
    <m/>
    <m/>
    <x v="1"/>
    <n v="16"/>
  </r>
  <r>
    <s v="Exp2"/>
    <m/>
    <s v="Option R20D"/>
    <x v="0"/>
    <x v="1"/>
    <x v="6"/>
    <d v="2014-06-12T00:00:00"/>
    <m/>
    <m/>
    <m/>
    <n v="4"/>
    <m/>
    <x v="1"/>
    <m/>
    <n v="460"/>
    <m/>
    <m/>
    <m/>
    <n v="24"/>
    <m/>
    <m/>
    <n v="4"/>
    <m/>
    <m/>
    <m/>
    <n v="40"/>
    <m/>
    <m/>
    <m/>
    <x v="1"/>
    <n v="16"/>
  </r>
  <r>
    <s v="Exp2"/>
    <m/>
    <s v="Option R30D"/>
    <x v="0"/>
    <x v="1"/>
    <x v="6"/>
    <d v="2014-06-12T00:00:00"/>
    <m/>
    <m/>
    <s v="Option R30D"/>
    <n v="1"/>
    <m/>
    <x v="5"/>
    <m/>
    <n v="475"/>
    <m/>
    <m/>
    <m/>
    <n v="20"/>
    <m/>
    <m/>
    <n v="5"/>
    <m/>
    <m/>
    <m/>
    <n v="35"/>
    <m/>
    <m/>
    <m/>
    <x v="1"/>
    <n v="15"/>
  </r>
  <r>
    <s v="Exp2"/>
    <m/>
    <s v="Option R30D"/>
    <x v="0"/>
    <x v="1"/>
    <x v="6"/>
    <d v="2014-06-12T00:00:00"/>
    <m/>
    <m/>
    <m/>
    <n v="2"/>
    <m/>
    <x v="5"/>
    <m/>
    <n v="461"/>
    <m/>
    <m/>
    <m/>
    <n v="20"/>
    <m/>
    <m/>
    <n v="4"/>
    <m/>
    <m/>
    <m/>
    <n v="35"/>
    <m/>
    <m/>
    <m/>
    <x v="1"/>
    <n v="15"/>
  </r>
  <r>
    <s v="Exp2"/>
    <m/>
    <s v="Option R30D"/>
    <x v="0"/>
    <x v="1"/>
    <x v="6"/>
    <d v="2014-06-12T00:00:00"/>
    <m/>
    <m/>
    <m/>
    <n v="3"/>
    <m/>
    <x v="4"/>
    <m/>
    <n v="480"/>
    <m/>
    <m/>
    <m/>
    <n v="19"/>
    <m/>
    <m/>
    <n v="4"/>
    <m/>
    <m/>
    <m/>
    <n v="33"/>
    <m/>
    <m/>
    <m/>
    <x v="1"/>
    <n v="14"/>
  </r>
  <r>
    <s v="Exp2"/>
    <m/>
    <s v="Option R30D"/>
    <x v="0"/>
    <x v="1"/>
    <x v="6"/>
    <d v="2014-06-12T00:00:00"/>
    <m/>
    <m/>
    <m/>
    <n v="4"/>
    <m/>
    <x v="1"/>
    <m/>
    <n v="495"/>
    <m/>
    <m/>
    <m/>
    <n v="22"/>
    <m/>
    <m/>
    <n v="5"/>
    <m/>
    <m/>
    <m/>
    <n v="38"/>
    <m/>
    <m/>
    <m/>
    <x v="1"/>
    <n v="16"/>
  </r>
  <r>
    <s v="Exp2"/>
    <m/>
    <s v="Option R40D"/>
    <x v="0"/>
    <x v="1"/>
    <x v="6"/>
    <d v="2014-06-12T00:00:00"/>
    <m/>
    <d v="2014-06-12T00:00:00"/>
    <s v="Option R40D"/>
    <n v="1"/>
    <m/>
    <x v="5"/>
    <m/>
    <n v="490"/>
    <m/>
    <m/>
    <m/>
    <n v="20"/>
    <m/>
    <m/>
    <n v="4"/>
    <m/>
    <m/>
    <m/>
    <n v="35"/>
    <m/>
    <m/>
    <m/>
    <x v="1"/>
    <n v="15"/>
  </r>
  <r>
    <s v="Exp2"/>
    <m/>
    <s v="Option R40D"/>
    <x v="0"/>
    <x v="1"/>
    <x v="6"/>
    <d v="2014-06-12T00:00:00"/>
    <m/>
    <m/>
    <m/>
    <n v="2"/>
    <m/>
    <x v="5"/>
    <m/>
    <n v="465"/>
    <m/>
    <m/>
    <m/>
    <n v="24"/>
    <m/>
    <m/>
    <n v="4"/>
    <m/>
    <m/>
    <m/>
    <n v="39"/>
    <m/>
    <m/>
    <m/>
    <x v="1"/>
    <n v="15"/>
  </r>
  <r>
    <s v="Exp2"/>
    <m/>
    <s v="Option R40D"/>
    <x v="0"/>
    <x v="1"/>
    <x v="6"/>
    <d v="2014-06-12T00:00:00"/>
    <m/>
    <m/>
    <m/>
    <n v="3"/>
    <m/>
    <x v="1"/>
    <m/>
    <n v="455"/>
    <m/>
    <m/>
    <m/>
    <n v="24"/>
    <m/>
    <m/>
    <n v="4"/>
    <m/>
    <m/>
    <m/>
    <n v="40"/>
    <m/>
    <m/>
    <m/>
    <x v="1"/>
    <n v="16"/>
  </r>
  <r>
    <s v="Exp2"/>
    <m/>
    <s v="Option R40D"/>
    <x v="0"/>
    <x v="1"/>
    <x v="6"/>
    <d v="2014-06-12T00:00:00"/>
    <m/>
    <m/>
    <m/>
    <n v="4"/>
    <m/>
    <x v="1"/>
    <m/>
    <n v="425"/>
    <m/>
    <m/>
    <m/>
    <n v="25"/>
    <m/>
    <m/>
    <n v="4"/>
    <m/>
    <m/>
    <m/>
    <n v="41"/>
    <m/>
    <m/>
    <m/>
    <x v="1"/>
    <n v="16"/>
  </r>
  <r>
    <s v="Exp2"/>
    <m/>
    <s v="Sa R1 0D"/>
    <x v="0"/>
    <x v="1"/>
    <x v="7"/>
    <d v="2014-05-20T00:00:00"/>
    <m/>
    <m/>
    <s v="Sa R1 0D"/>
    <n v="1"/>
    <m/>
    <x v="7"/>
    <m/>
    <n v="405"/>
    <m/>
    <m/>
    <m/>
    <n v="21"/>
    <m/>
    <m/>
    <m/>
    <m/>
    <m/>
    <m/>
    <n v="32"/>
    <m/>
    <m/>
    <m/>
    <x v="1"/>
    <n v="11"/>
  </r>
  <r>
    <s v="Exp2"/>
    <m/>
    <s v="Sa R1 0D"/>
    <x v="0"/>
    <x v="1"/>
    <x v="7"/>
    <d v="2014-05-20T00:00:00"/>
    <m/>
    <m/>
    <m/>
    <n v="2"/>
    <m/>
    <x v="9"/>
    <m/>
    <n v="450"/>
    <m/>
    <m/>
    <m/>
    <n v="21"/>
    <m/>
    <m/>
    <m/>
    <m/>
    <m/>
    <m/>
    <n v="33"/>
    <m/>
    <m/>
    <m/>
    <x v="1"/>
    <n v="12"/>
  </r>
  <r>
    <s v="Exp2"/>
    <m/>
    <s v="Sa R1 0D"/>
    <x v="0"/>
    <x v="1"/>
    <x v="7"/>
    <d v="2014-05-20T00:00:00"/>
    <m/>
    <m/>
    <m/>
    <n v="3"/>
    <m/>
    <x v="11"/>
    <m/>
    <n v="405"/>
    <m/>
    <m/>
    <m/>
    <n v="18"/>
    <m/>
    <m/>
    <m/>
    <m/>
    <m/>
    <m/>
    <n v="26"/>
    <m/>
    <m/>
    <m/>
    <x v="1"/>
    <n v="8"/>
  </r>
  <r>
    <s v="Exp2"/>
    <m/>
    <s v="Sa R20D"/>
    <x v="0"/>
    <x v="1"/>
    <x v="7"/>
    <d v="2014-05-20T00:00:00"/>
    <m/>
    <m/>
    <s v="Sa R20D"/>
    <n v="1"/>
    <m/>
    <x v="7"/>
    <m/>
    <n v="375"/>
    <m/>
    <m/>
    <m/>
    <n v="19"/>
    <m/>
    <m/>
    <m/>
    <m/>
    <m/>
    <m/>
    <n v="30"/>
    <m/>
    <m/>
    <m/>
    <x v="1"/>
    <n v="11"/>
  </r>
  <r>
    <s v="Exp2"/>
    <m/>
    <s v="Sa R20D"/>
    <x v="0"/>
    <x v="1"/>
    <x v="7"/>
    <d v="2014-05-20T00:00:00"/>
    <m/>
    <m/>
    <m/>
    <n v="2"/>
    <m/>
    <x v="12"/>
    <m/>
    <n v="345"/>
    <m/>
    <m/>
    <m/>
    <n v="19"/>
    <m/>
    <m/>
    <m/>
    <m/>
    <m/>
    <m/>
    <n v="28"/>
    <m/>
    <m/>
    <m/>
    <x v="1"/>
    <n v="9"/>
  </r>
  <r>
    <s v="Exp2"/>
    <m/>
    <s v="Sa R20D"/>
    <x v="0"/>
    <x v="1"/>
    <x v="7"/>
    <d v="2014-05-20T00:00:00"/>
    <m/>
    <m/>
    <m/>
    <n v="3"/>
    <m/>
    <x v="9"/>
    <m/>
    <n v="477"/>
    <m/>
    <m/>
    <m/>
    <n v="22"/>
    <m/>
    <m/>
    <m/>
    <m/>
    <m/>
    <m/>
    <n v="34"/>
    <m/>
    <m/>
    <m/>
    <x v="1"/>
    <n v="12"/>
  </r>
  <r>
    <s v="Exp2"/>
    <m/>
    <s v="Sa R20D"/>
    <x v="0"/>
    <x v="1"/>
    <x v="7"/>
    <d v="2014-05-20T00:00:00"/>
    <m/>
    <m/>
    <m/>
    <n v="4"/>
    <m/>
    <x v="9"/>
    <m/>
    <n v="408"/>
    <m/>
    <m/>
    <m/>
    <n v="20"/>
    <m/>
    <m/>
    <m/>
    <m/>
    <m/>
    <m/>
    <n v="32"/>
    <m/>
    <m/>
    <m/>
    <x v="1"/>
    <n v="12"/>
  </r>
  <r>
    <s v="Exp2"/>
    <m/>
    <s v="Sa R3 0D"/>
    <x v="0"/>
    <x v="1"/>
    <x v="7"/>
    <d v="2014-05-20T00:00:00"/>
    <m/>
    <m/>
    <s v="Sa R3 0D"/>
    <n v="1"/>
    <m/>
    <x v="2"/>
    <m/>
    <n v="460"/>
    <m/>
    <m/>
    <m/>
    <n v="23"/>
    <m/>
    <m/>
    <m/>
    <m/>
    <m/>
    <m/>
    <n v="36"/>
    <m/>
    <m/>
    <m/>
    <x v="1"/>
    <n v="13"/>
  </r>
  <r>
    <s v="Exp2"/>
    <m/>
    <s v="Sa R3 0D"/>
    <x v="0"/>
    <x v="1"/>
    <x v="7"/>
    <d v="2014-05-20T00:00:00"/>
    <m/>
    <m/>
    <m/>
    <n v="2"/>
    <m/>
    <x v="7"/>
    <m/>
    <n v="360"/>
    <m/>
    <m/>
    <m/>
    <n v="23"/>
    <m/>
    <m/>
    <m/>
    <m/>
    <m/>
    <m/>
    <n v="34"/>
    <m/>
    <m/>
    <m/>
    <x v="1"/>
    <n v="11"/>
  </r>
  <r>
    <s v="Exp2"/>
    <m/>
    <s v="Sa R3 0D"/>
    <x v="0"/>
    <x v="1"/>
    <x v="7"/>
    <d v="2014-05-20T00:00:00"/>
    <m/>
    <m/>
    <m/>
    <n v="3"/>
    <m/>
    <x v="6"/>
    <m/>
    <n v="446"/>
    <m/>
    <m/>
    <m/>
    <n v="18"/>
    <m/>
    <m/>
    <m/>
    <m/>
    <m/>
    <m/>
    <n v="28"/>
    <m/>
    <m/>
    <m/>
    <x v="1"/>
    <n v="10"/>
  </r>
  <r>
    <s v="Exp2"/>
    <m/>
    <s v="Sa R3 0D"/>
    <x v="0"/>
    <x v="1"/>
    <x v="7"/>
    <d v="2014-05-20T00:00:00"/>
    <m/>
    <m/>
    <m/>
    <n v="4"/>
    <m/>
    <x v="12"/>
    <m/>
    <n v="377"/>
    <m/>
    <m/>
    <m/>
    <n v="18"/>
    <m/>
    <m/>
    <m/>
    <m/>
    <m/>
    <m/>
    <n v="27"/>
    <m/>
    <m/>
    <m/>
    <x v="1"/>
    <n v="9"/>
  </r>
  <r>
    <s v="Exp2"/>
    <m/>
    <s v="Sa R3 0D"/>
    <x v="0"/>
    <x v="1"/>
    <x v="7"/>
    <d v="2014-05-20T00:00:00"/>
    <m/>
    <m/>
    <m/>
    <n v="5"/>
    <m/>
    <x v="2"/>
    <m/>
    <n v="377"/>
    <m/>
    <m/>
    <m/>
    <n v="21"/>
    <m/>
    <m/>
    <m/>
    <m/>
    <m/>
    <m/>
    <n v="34"/>
    <m/>
    <m/>
    <m/>
    <x v="1"/>
    <n v="13"/>
  </r>
  <r>
    <s v="Exp2"/>
    <m/>
    <s v="Sa R40D"/>
    <x v="0"/>
    <x v="1"/>
    <x v="7"/>
    <d v="2014-05-20T00:00:00"/>
    <m/>
    <m/>
    <s v="Sa R40D"/>
    <n v="1"/>
    <m/>
    <x v="9"/>
    <m/>
    <n v="347"/>
    <m/>
    <m/>
    <m/>
    <n v="20"/>
    <m/>
    <m/>
    <m/>
    <m/>
    <m/>
    <m/>
    <n v="32"/>
    <m/>
    <m/>
    <m/>
    <x v="1"/>
    <n v="12"/>
  </r>
  <r>
    <s v="Exp2"/>
    <m/>
    <s v="Sa R40D"/>
    <x v="0"/>
    <x v="1"/>
    <x v="7"/>
    <d v="2014-05-20T00:00:00"/>
    <m/>
    <m/>
    <m/>
    <n v="2"/>
    <m/>
    <x v="9"/>
    <m/>
    <n v="417"/>
    <m/>
    <m/>
    <m/>
    <n v="21"/>
    <m/>
    <m/>
    <m/>
    <m/>
    <m/>
    <m/>
    <n v="33"/>
    <m/>
    <m/>
    <m/>
    <x v="1"/>
    <n v="12"/>
  </r>
  <r>
    <s v="Exp2"/>
    <m/>
    <s v="Sa R40D"/>
    <x v="0"/>
    <x v="1"/>
    <x v="7"/>
    <d v="2014-05-20T00:00:00"/>
    <m/>
    <m/>
    <m/>
    <n v="3"/>
    <m/>
    <x v="7"/>
    <m/>
    <n v="355"/>
    <m/>
    <m/>
    <m/>
    <n v="19"/>
    <m/>
    <m/>
    <m/>
    <m/>
    <m/>
    <m/>
    <n v="30"/>
    <m/>
    <m/>
    <m/>
    <x v="1"/>
    <n v="11"/>
  </r>
  <r>
    <s v="Exp2"/>
    <m/>
    <s v="Sa R40D"/>
    <x v="0"/>
    <x v="1"/>
    <x v="7"/>
    <d v="2014-05-20T00:00:00"/>
    <m/>
    <m/>
    <m/>
    <n v="4"/>
    <m/>
    <x v="2"/>
    <m/>
    <n v="400"/>
    <m/>
    <m/>
    <m/>
    <n v="22"/>
    <m/>
    <m/>
    <m/>
    <m/>
    <m/>
    <m/>
    <n v="35"/>
    <m/>
    <m/>
    <m/>
    <x v="1"/>
    <n v="13"/>
  </r>
  <r>
    <s v="Exp2"/>
    <m/>
    <s v="Wakanui R10D"/>
    <x v="0"/>
    <x v="1"/>
    <x v="8"/>
    <d v="2014-06-12T00:00:00"/>
    <m/>
    <m/>
    <s v="Wakanui R10D"/>
    <n v="1"/>
    <m/>
    <x v="1"/>
    <m/>
    <n v="425"/>
    <m/>
    <m/>
    <m/>
    <n v="20"/>
    <m/>
    <m/>
    <n v="6"/>
    <m/>
    <m/>
    <m/>
    <n v="36"/>
    <m/>
    <m/>
    <m/>
    <x v="1"/>
    <n v="16"/>
  </r>
  <r>
    <s v="Exp2"/>
    <m/>
    <s v="Wakanui R10D"/>
    <x v="0"/>
    <x v="1"/>
    <x v="8"/>
    <d v="2014-06-12T00:00:00"/>
    <m/>
    <m/>
    <m/>
    <n v="2"/>
    <m/>
    <x v="1"/>
    <m/>
    <n v="400"/>
    <m/>
    <m/>
    <m/>
    <n v="18"/>
    <m/>
    <m/>
    <n v="4"/>
    <m/>
    <m/>
    <m/>
    <n v="34"/>
    <m/>
    <m/>
    <m/>
    <x v="1"/>
    <n v="16"/>
  </r>
  <r>
    <s v="Exp2"/>
    <m/>
    <s v="Wakanui R10D"/>
    <x v="0"/>
    <x v="1"/>
    <x v="8"/>
    <d v="2014-06-12T00:00:00"/>
    <m/>
    <m/>
    <m/>
    <n v="3"/>
    <m/>
    <x v="1"/>
    <m/>
    <n v="395"/>
    <m/>
    <m/>
    <m/>
    <n v="20"/>
    <m/>
    <m/>
    <n v="5"/>
    <m/>
    <m/>
    <m/>
    <n v="36"/>
    <m/>
    <m/>
    <m/>
    <x v="1"/>
    <n v="16"/>
  </r>
  <r>
    <s v="Exp2"/>
    <m/>
    <s v="Wakanui R10D"/>
    <x v="0"/>
    <x v="1"/>
    <x v="8"/>
    <d v="2014-06-12T00:00:00"/>
    <m/>
    <m/>
    <m/>
    <n v="4"/>
    <m/>
    <x v="5"/>
    <m/>
    <n v="390"/>
    <m/>
    <m/>
    <m/>
    <n v="21"/>
    <m/>
    <m/>
    <n v="5"/>
    <m/>
    <m/>
    <m/>
    <n v="36"/>
    <m/>
    <m/>
    <m/>
    <x v="1"/>
    <n v="15"/>
  </r>
  <r>
    <s v="Exp2"/>
    <m/>
    <s v="Wakanui R20D"/>
    <x v="0"/>
    <x v="1"/>
    <x v="8"/>
    <d v="2014-06-12T00:00:00"/>
    <m/>
    <m/>
    <s v="Wakanui R20D"/>
    <n v="1"/>
    <m/>
    <x v="1"/>
    <m/>
    <n v="340"/>
    <m/>
    <m/>
    <m/>
    <n v="21"/>
    <m/>
    <m/>
    <n v="5"/>
    <m/>
    <m/>
    <m/>
    <n v="37"/>
    <m/>
    <m/>
    <m/>
    <x v="1"/>
    <n v="16"/>
  </r>
  <r>
    <s v="Exp2"/>
    <m/>
    <s v="Wakanui R20D"/>
    <x v="0"/>
    <x v="1"/>
    <x v="8"/>
    <d v="2014-06-12T00:00:00"/>
    <m/>
    <m/>
    <m/>
    <n v="2"/>
    <m/>
    <x v="5"/>
    <m/>
    <n v="410"/>
    <m/>
    <m/>
    <m/>
    <n v="21"/>
    <m/>
    <m/>
    <n v="5"/>
    <m/>
    <m/>
    <m/>
    <n v="36"/>
    <m/>
    <m/>
    <m/>
    <x v="1"/>
    <n v="15"/>
  </r>
  <r>
    <s v="Exp2"/>
    <m/>
    <s v="Wakanui R20D"/>
    <x v="0"/>
    <x v="1"/>
    <x v="8"/>
    <d v="2014-06-12T00:00:00"/>
    <m/>
    <m/>
    <m/>
    <n v="3"/>
    <m/>
    <x v="4"/>
    <m/>
    <n v="463"/>
    <m/>
    <m/>
    <m/>
    <n v="23"/>
    <m/>
    <m/>
    <n v="5"/>
    <m/>
    <m/>
    <m/>
    <n v="37"/>
    <m/>
    <m/>
    <m/>
    <x v="1"/>
    <n v="14"/>
  </r>
  <r>
    <s v="Exp2"/>
    <m/>
    <s v="Wakanui R20D"/>
    <x v="0"/>
    <x v="1"/>
    <x v="8"/>
    <d v="2014-06-12T00:00:00"/>
    <m/>
    <m/>
    <m/>
    <n v="4"/>
    <m/>
    <x v="4"/>
    <m/>
    <n v="410"/>
    <m/>
    <m/>
    <m/>
    <n v="23"/>
    <m/>
    <m/>
    <n v="4"/>
    <m/>
    <m/>
    <m/>
    <n v="37"/>
    <m/>
    <m/>
    <m/>
    <x v="1"/>
    <n v="14"/>
  </r>
  <r>
    <s v="Exp2"/>
    <m/>
    <s v="Wakanui R30D"/>
    <x v="0"/>
    <x v="1"/>
    <x v="8"/>
    <d v="2014-06-12T00:00:00"/>
    <m/>
    <m/>
    <s v="Wakanui R30D"/>
    <n v="1"/>
    <m/>
    <x v="1"/>
    <m/>
    <n v="480"/>
    <m/>
    <m/>
    <m/>
    <n v="20"/>
    <m/>
    <m/>
    <n v="6"/>
    <m/>
    <m/>
    <m/>
    <n v="36"/>
    <m/>
    <m/>
    <m/>
    <x v="1"/>
    <n v="16"/>
  </r>
  <r>
    <s v="Exp2"/>
    <m/>
    <s v="Wakanui R30D"/>
    <x v="0"/>
    <x v="1"/>
    <x v="8"/>
    <d v="2014-06-12T00:00:00"/>
    <m/>
    <m/>
    <m/>
    <n v="2"/>
    <m/>
    <x v="5"/>
    <m/>
    <n v="395"/>
    <m/>
    <m/>
    <m/>
    <n v="22"/>
    <m/>
    <m/>
    <n v="5"/>
    <m/>
    <m/>
    <m/>
    <n v="37"/>
    <m/>
    <m/>
    <m/>
    <x v="1"/>
    <n v="15"/>
  </r>
  <r>
    <s v="Exp2"/>
    <m/>
    <s v="Wakanui R30D"/>
    <x v="0"/>
    <x v="1"/>
    <x v="8"/>
    <d v="2014-06-12T00:00:00"/>
    <m/>
    <m/>
    <m/>
    <n v="3"/>
    <m/>
    <x v="3"/>
    <m/>
    <n v="330"/>
    <m/>
    <m/>
    <m/>
    <n v="19"/>
    <m/>
    <m/>
    <n v="5"/>
    <m/>
    <m/>
    <m/>
    <n v="36"/>
    <m/>
    <m/>
    <m/>
    <x v="1"/>
    <n v="17"/>
  </r>
  <r>
    <s v="Exp2"/>
    <m/>
    <s v="Wakanui R30D"/>
    <x v="0"/>
    <x v="1"/>
    <x v="8"/>
    <d v="2014-06-12T00:00:00"/>
    <m/>
    <m/>
    <m/>
    <n v="4"/>
    <m/>
    <x v="3"/>
    <m/>
    <n v="390"/>
    <m/>
    <m/>
    <m/>
    <n v="20"/>
    <m/>
    <m/>
    <n v="6"/>
    <m/>
    <m/>
    <m/>
    <n v="37"/>
    <m/>
    <m/>
    <m/>
    <x v="1"/>
    <n v="17"/>
  </r>
  <r>
    <s v="Exp2"/>
    <m/>
    <s v="Wakanui R40D"/>
    <x v="0"/>
    <x v="1"/>
    <x v="8"/>
    <d v="2014-06-17T00:00:00"/>
    <m/>
    <m/>
    <s v="Wakanui R40D"/>
    <n v="1"/>
    <m/>
    <x v="5"/>
    <m/>
    <n v="380"/>
    <m/>
    <m/>
    <m/>
    <n v="19"/>
    <m/>
    <m/>
    <n v="5"/>
    <m/>
    <m/>
    <m/>
    <n v="34"/>
    <m/>
    <m/>
    <m/>
    <x v="1"/>
    <n v="15"/>
  </r>
  <r>
    <s v="Exp2"/>
    <m/>
    <s v="Wakanui R40D"/>
    <x v="0"/>
    <x v="1"/>
    <x v="8"/>
    <d v="2014-06-17T00:00:00"/>
    <m/>
    <m/>
    <m/>
    <n v="2"/>
    <m/>
    <x v="5"/>
    <m/>
    <n v="390"/>
    <m/>
    <m/>
    <m/>
    <n v="19"/>
    <m/>
    <m/>
    <n v="5"/>
    <m/>
    <m/>
    <m/>
    <n v="34"/>
    <m/>
    <m/>
    <m/>
    <x v="1"/>
    <n v="15"/>
  </r>
  <r>
    <s v="Exp2"/>
    <m/>
    <s v="Wakanui R40D"/>
    <x v="0"/>
    <x v="1"/>
    <x v="8"/>
    <d v="2014-06-17T00:00:00"/>
    <m/>
    <m/>
    <m/>
    <n v="3"/>
    <m/>
    <x v="4"/>
    <m/>
    <n v="320"/>
    <m/>
    <m/>
    <m/>
    <n v="21"/>
    <m/>
    <m/>
    <n v="5"/>
    <m/>
    <m/>
    <m/>
    <n v="35"/>
    <m/>
    <m/>
    <m/>
    <x v="1"/>
    <n v="14"/>
  </r>
  <r>
    <s v="Exp2"/>
    <m/>
    <s v="Wakanui R40D"/>
    <x v="0"/>
    <x v="1"/>
    <x v="8"/>
    <d v="2014-06-17T00:00:00"/>
    <m/>
    <m/>
    <m/>
    <n v="4"/>
    <m/>
    <x v="2"/>
    <m/>
    <n v="357"/>
    <m/>
    <m/>
    <m/>
    <n v="13"/>
    <m/>
    <m/>
    <n v="3"/>
    <m/>
    <m/>
    <m/>
    <n v="26"/>
    <m/>
    <m/>
    <m/>
    <x v="1"/>
    <n v="13"/>
  </r>
  <r>
    <s v="Exp2"/>
    <m/>
    <s v="Amarok 10D R3"/>
    <x v="0"/>
    <x v="2"/>
    <x v="1"/>
    <d v="2014-05-21T00:00:00"/>
    <m/>
    <m/>
    <s v="Amarok 10D R3"/>
    <n v="1"/>
    <m/>
    <x v="4"/>
    <m/>
    <n v="340"/>
    <m/>
    <m/>
    <m/>
    <n v="20"/>
    <m/>
    <m/>
    <n v="4"/>
    <m/>
    <m/>
    <m/>
    <n v="34"/>
    <m/>
    <m/>
    <m/>
    <x v="1"/>
    <n v="14"/>
  </r>
  <r>
    <s v="Exp2"/>
    <m/>
    <s v="Amarok 10D R3"/>
    <x v="0"/>
    <x v="2"/>
    <x v="1"/>
    <d v="2014-05-21T00:00:00"/>
    <m/>
    <m/>
    <m/>
    <n v="2"/>
    <m/>
    <x v="4"/>
    <m/>
    <n v="280"/>
    <m/>
    <m/>
    <m/>
    <m/>
    <m/>
    <m/>
    <n v="3"/>
    <m/>
    <m/>
    <m/>
    <s v=""/>
    <m/>
    <m/>
    <m/>
    <x v="1"/>
    <n v="14"/>
  </r>
  <r>
    <s v="Exp2"/>
    <m/>
    <s v="Amarok 10D R3"/>
    <x v="0"/>
    <x v="2"/>
    <x v="1"/>
    <d v="2014-05-21T00:00:00"/>
    <m/>
    <m/>
    <m/>
    <n v="3"/>
    <m/>
    <x v="3"/>
    <m/>
    <n v="347"/>
    <m/>
    <m/>
    <m/>
    <n v="19"/>
    <m/>
    <m/>
    <n v="3"/>
    <m/>
    <m/>
    <m/>
    <n v="36"/>
    <m/>
    <m/>
    <m/>
    <x v="1"/>
    <n v="17"/>
  </r>
  <r>
    <s v="Exp2"/>
    <m/>
    <s v="Amarok 10dR4"/>
    <x v="0"/>
    <x v="2"/>
    <x v="1"/>
    <d v="2014-06-12T00:00:00"/>
    <m/>
    <m/>
    <s v="Amarok 10dR4"/>
    <n v="1"/>
    <m/>
    <x v="1"/>
    <m/>
    <n v="385"/>
    <m/>
    <n v="124"/>
    <m/>
    <n v="22"/>
    <m/>
    <m/>
    <n v="3"/>
    <m/>
    <m/>
    <m/>
    <n v="38"/>
    <m/>
    <m/>
    <m/>
    <x v="1"/>
    <n v="16"/>
  </r>
  <r>
    <s v="Exp2"/>
    <m/>
    <s v="Amarok 10dR4"/>
    <x v="0"/>
    <x v="2"/>
    <x v="1"/>
    <d v="2014-06-12T00:00:00"/>
    <m/>
    <m/>
    <m/>
    <n v="2"/>
    <m/>
    <x v="5"/>
    <m/>
    <n v="350"/>
    <m/>
    <n v="152"/>
    <m/>
    <n v="20"/>
    <m/>
    <m/>
    <n v="4"/>
    <m/>
    <m/>
    <m/>
    <n v="35"/>
    <m/>
    <m/>
    <m/>
    <x v="1"/>
    <n v="15"/>
  </r>
  <r>
    <s v="Exp2"/>
    <m/>
    <s v="Amarok 10dR4"/>
    <x v="0"/>
    <x v="2"/>
    <x v="1"/>
    <d v="2014-06-12T00:00:00"/>
    <m/>
    <m/>
    <m/>
    <n v="3"/>
    <m/>
    <x v="1"/>
    <m/>
    <n v="385"/>
    <m/>
    <n v="98"/>
    <m/>
    <n v="21"/>
    <m/>
    <m/>
    <n v="4"/>
    <m/>
    <m/>
    <m/>
    <n v="37"/>
    <m/>
    <m/>
    <m/>
    <x v="1"/>
    <n v="16"/>
  </r>
  <r>
    <s v="Exp2"/>
    <m/>
    <s v="Amarok 10dR4"/>
    <x v="0"/>
    <x v="2"/>
    <x v="1"/>
    <d v="2014-06-12T00:00:00"/>
    <m/>
    <m/>
    <m/>
    <n v="4"/>
    <m/>
    <x v="5"/>
    <m/>
    <n v="405"/>
    <m/>
    <n v="122"/>
    <m/>
    <n v="21"/>
    <m/>
    <m/>
    <n v="4"/>
    <m/>
    <m/>
    <m/>
    <n v="36"/>
    <m/>
    <m/>
    <m/>
    <x v="1"/>
    <n v="15"/>
  </r>
  <r>
    <s v="Exp2"/>
    <m/>
    <s v="Amarok 10dR4"/>
    <x v="0"/>
    <x v="2"/>
    <x v="1"/>
    <d v="2014-06-12T00:00:00"/>
    <m/>
    <m/>
    <m/>
    <n v="5"/>
    <m/>
    <x v="1"/>
    <m/>
    <n v="400"/>
    <m/>
    <n v="103"/>
    <m/>
    <n v="22"/>
    <m/>
    <m/>
    <n v="3"/>
    <m/>
    <m/>
    <m/>
    <n v="38"/>
    <m/>
    <m/>
    <m/>
    <x v="1"/>
    <n v="16"/>
  </r>
  <r>
    <s v="Exp2"/>
    <m/>
    <s v="Amarok10dR1"/>
    <x v="0"/>
    <x v="2"/>
    <x v="1"/>
    <d v="2014-06-12T00:00:00"/>
    <m/>
    <m/>
    <s v="Amarok10dR1"/>
    <n v="1"/>
    <m/>
    <x v="4"/>
    <m/>
    <n v="375"/>
    <m/>
    <m/>
    <m/>
    <n v="19"/>
    <m/>
    <m/>
    <n v="3"/>
    <m/>
    <m/>
    <m/>
    <n v="33"/>
    <m/>
    <m/>
    <m/>
    <x v="1"/>
    <n v="14"/>
  </r>
  <r>
    <s v="Exp2"/>
    <m/>
    <s v="Amarok10dR1"/>
    <x v="0"/>
    <x v="2"/>
    <x v="1"/>
    <d v="2014-06-12T00:00:00"/>
    <m/>
    <m/>
    <m/>
    <n v="2"/>
    <m/>
    <x v="5"/>
    <m/>
    <n v="445"/>
    <m/>
    <m/>
    <m/>
    <n v="19"/>
    <m/>
    <m/>
    <n v="4"/>
    <m/>
    <m/>
    <m/>
    <n v="34"/>
    <m/>
    <m/>
    <m/>
    <x v="1"/>
    <n v="15"/>
  </r>
  <r>
    <s v="Exp2"/>
    <m/>
    <s v="Amarok10dR1"/>
    <x v="0"/>
    <x v="2"/>
    <x v="1"/>
    <d v="2014-06-12T00:00:00"/>
    <m/>
    <m/>
    <m/>
    <n v="3"/>
    <m/>
    <x v="10"/>
    <m/>
    <n v="225"/>
    <m/>
    <m/>
    <m/>
    <m/>
    <m/>
    <m/>
    <n v="2"/>
    <m/>
    <m/>
    <m/>
    <s v=""/>
    <m/>
    <m/>
    <m/>
    <x v="1"/>
    <n v="18"/>
  </r>
  <r>
    <s v="Exp2"/>
    <m/>
    <s v="Amarok 10dR2"/>
    <x v="0"/>
    <x v="2"/>
    <x v="1"/>
    <d v="2014-06-17T00:00:00"/>
    <m/>
    <m/>
    <s v="Amarok 10dR2"/>
    <n v="1"/>
    <m/>
    <x v="1"/>
    <m/>
    <n v="374"/>
    <m/>
    <m/>
    <m/>
    <n v="22"/>
    <m/>
    <m/>
    <n v="4"/>
    <m/>
    <m/>
    <m/>
    <n v="38"/>
    <m/>
    <m/>
    <m/>
    <x v="1"/>
    <n v="16"/>
  </r>
  <r>
    <s v="Exp2"/>
    <m/>
    <s v="Amarok 10dR2"/>
    <x v="0"/>
    <x v="2"/>
    <x v="1"/>
    <d v="2014-06-17T00:00:00"/>
    <m/>
    <m/>
    <m/>
    <n v="2"/>
    <m/>
    <x v="1"/>
    <m/>
    <n v="410"/>
    <m/>
    <m/>
    <m/>
    <n v="17"/>
    <m/>
    <m/>
    <n v="4"/>
    <m/>
    <m/>
    <m/>
    <n v="33"/>
    <m/>
    <m/>
    <m/>
    <x v="1"/>
    <n v="16"/>
  </r>
  <r>
    <s v="Exp2"/>
    <m/>
    <s v="Amarok 10dR2"/>
    <x v="0"/>
    <x v="2"/>
    <x v="1"/>
    <d v="2014-06-17T00:00:00"/>
    <m/>
    <m/>
    <m/>
    <n v="3"/>
    <m/>
    <x v="1"/>
    <m/>
    <n v="240"/>
    <m/>
    <m/>
    <m/>
    <n v="20"/>
    <m/>
    <m/>
    <n v="3"/>
    <m/>
    <m/>
    <m/>
    <n v="36"/>
    <m/>
    <m/>
    <m/>
    <x v="1"/>
    <n v="16"/>
  </r>
  <r>
    <s v="Exp2"/>
    <m/>
    <s v="Amarok 10dR2"/>
    <x v="0"/>
    <x v="2"/>
    <x v="1"/>
    <d v="2014-06-17T00:00:00"/>
    <m/>
    <m/>
    <m/>
    <n v="4"/>
    <m/>
    <x v="10"/>
    <m/>
    <m/>
    <m/>
    <m/>
    <m/>
    <m/>
    <m/>
    <m/>
    <n v="3"/>
    <m/>
    <m/>
    <m/>
    <s v=""/>
    <m/>
    <m/>
    <m/>
    <x v="1"/>
    <n v="18"/>
  </r>
  <r>
    <s v="Exp2"/>
    <m/>
    <s v="Aspiring 10dR1"/>
    <x v="0"/>
    <x v="2"/>
    <x v="2"/>
    <d v="2014-06-12T00:00:00"/>
    <m/>
    <m/>
    <s v="Aspiring 10dR1"/>
    <n v="1"/>
    <m/>
    <x v="5"/>
    <m/>
    <n v="440"/>
    <m/>
    <n v="102"/>
    <m/>
    <n v="27"/>
    <m/>
    <m/>
    <n v="4"/>
    <m/>
    <m/>
    <m/>
    <n v="42"/>
    <m/>
    <m/>
    <m/>
    <x v="1"/>
    <n v="15"/>
  </r>
  <r>
    <s v="Exp2"/>
    <m/>
    <s v="Aspiring 10dR1"/>
    <x v="0"/>
    <x v="2"/>
    <x v="2"/>
    <d v="2014-06-12T00:00:00"/>
    <m/>
    <m/>
    <m/>
    <n v="2"/>
    <m/>
    <x v="3"/>
    <m/>
    <n v="400"/>
    <m/>
    <n v="111"/>
    <m/>
    <n v="23"/>
    <m/>
    <m/>
    <n v="4"/>
    <m/>
    <m/>
    <m/>
    <n v="40"/>
    <m/>
    <m/>
    <m/>
    <x v="1"/>
    <n v="17"/>
  </r>
  <r>
    <s v="Exp2"/>
    <m/>
    <s v="Aspiring 10dR1"/>
    <x v="0"/>
    <x v="2"/>
    <x v="2"/>
    <d v="2014-06-12T00:00:00"/>
    <m/>
    <m/>
    <m/>
    <n v="3"/>
    <m/>
    <x v="1"/>
    <m/>
    <n v="215"/>
    <m/>
    <n v="111"/>
    <m/>
    <m/>
    <m/>
    <m/>
    <n v="3"/>
    <m/>
    <m/>
    <m/>
    <s v=""/>
    <m/>
    <m/>
    <m/>
    <x v="1"/>
    <n v="16"/>
  </r>
  <r>
    <s v="Exp2"/>
    <m/>
    <s v="Aspiring 10dR2"/>
    <x v="0"/>
    <x v="2"/>
    <x v="2"/>
    <d v="2014-06-17T00:00:00"/>
    <m/>
    <m/>
    <s v="Aspiring 10dR2"/>
    <n v="1"/>
    <m/>
    <x v="5"/>
    <m/>
    <n v="435"/>
    <m/>
    <m/>
    <m/>
    <n v="19"/>
    <m/>
    <m/>
    <n v="5"/>
    <m/>
    <m/>
    <m/>
    <n v="34"/>
    <m/>
    <m/>
    <m/>
    <x v="1"/>
    <n v="15"/>
  </r>
  <r>
    <s v="Exp2"/>
    <m/>
    <s v="Aspiring 10dR2"/>
    <x v="0"/>
    <x v="2"/>
    <x v="2"/>
    <d v="2014-06-17T00:00:00"/>
    <m/>
    <m/>
    <m/>
    <n v="2"/>
    <m/>
    <x v="1"/>
    <m/>
    <n v="470"/>
    <m/>
    <m/>
    <m/>
    <n v="18"/>
    <m/>
    <m/>
    <n v="5"/>
    <m/>
    <m/>
    <m/>
    <n v="34"/>
    <m/>
    <m/>
    <m/>
    <x v="1"/>
    <n v="16"/>
  </r>
  <r>
    <s v="Exp2"/>
    <m/>
    <s v="Aspiring 10dR2"/>
    <x v="0"/>
    <x v="2"/>
    <x v="2"/>
    <d v="2014-06-17T00:00:00"/>
    <m/>
    <m/>
    <m/>
    <n v="3"/>
    <m/>
    <x v="4"/>
    <m/>
    <n v="310"/>
    <m/>
    <m/>
    <m/>
    <n v="21"/>
    <m/>
    <m/>
    <n v="4"/>
    <m/>
    <m/>
    <m/>
    <n v="35"/>
    <m/>
    <m/>
    <m/>
    <x v="1"/>
    <n v="14"/>
  </r>
  <r>
    <s v="Exp2"/>
    <m/>
    <s v="Aspiring 10dR3"/>
    <x v="0"/>
    <x v="2"/>
    <x v="2"/>
    <d v="2014-06-17T00:00:00"/>
    <m/>
    <m/>
    <s v="Aspiring 10dR3"/>
    <n v="1"/>
    <m/>
    <x v="3"/>
    <m/>
    <n v="380"/>
    <m/>
    <m/>
    <m/>
    <n v="22"/>
    <m/>
    <m/>
    <n v="5"/>
    <m/>
    <m/>
    <m/>
    <n v="39"/>
    <m/>
    <m/>
    <m/>
    <x v="1"/>
    <n v="17"/>
  </r>
  <r>
    <s v="Exp2"/>
    <m/>
    <s v="Aspiring 10dR3"/>
    <x v="0"/>
    <x v="2"/>
    <x v="2"/>
    <d v="2014-06-17T00:00:00"/>
    <m/>
    <m/>
    <m/>
    <n v="2"/>
    <m/>
    <x v="1"/>
    <m/>
    <n v="445"/>
    <m/>
    <m/>
    <m/>
    <n v="25"/>
    <m/>
    <m/>
    <n v="5"/>
    <m/>
    <m/>
    <m/>
    <n v="41"/>
    <m/>
    <m/>
    <m/>
    <x v="1"/>
    <n v="16"/>
  </r>
  <r>
    <s v="Exp2"/>
    <m/>
    <s v="Aspiring 10dR3"/>
    <x v="0"/>
    <x v="2"/>
    <x v="2"/>
    <d v="2014-06-17T00:00:00"/>
    <m/>
    <m/>
    <m/>
    <n v="3"/>
    <m/>
    <x v="1"/>
    <m/>
    <n v="370"/>
    <m/>
    <m/>
    <m/>
    <n v="23"/>
    <m/>
    <m/>
    <n v="4"/>
    <m/>
    <m/>
    <m/>
    <n v="39"/>
    <m/>
    <m/>
    <m/>
    <x v="1"/>
    <n v="16"/>
  </r>
  <r>
    <s v="Exp2"/>
    <m/>
    <s v="Aspiring 10dR3"/>
    <x v="0"/>
    <x v="2"/>
    <x v="2"/>
    <d v="2014-06-17T00:00:00"/>
    <m/>
    <m/>
    <m/>
    <n v="4"/>
    <m/>
    <x v="1"/>
    <m/>
    <m/>
    <m/>
    <m/>
    <m/>
    <m/>
    <m/>
    <m/>
    <n v="3"/>
    <m/>
    <m/>
    <m/>
    <s v=""/>
    <m/>
    <m/>
    <m/>
    <x v="1"/>
    <n v="16"/>
  </r>
  <r>
    <s v="Exp2"/>
    <m/>
    <s v="Aspiring 10dR4"/>
    <x v="0"/>
    <x v="2"/>
    <x v="2"/>
    <d v="2014-06-17T00:00:00"/>
    <m/>
    <m/>
    <s v="Aspiring 10dR4"/>
    <n v="1"/>
    <m/>
    <x v="5"/>
    <m/>
    <n v="360"/>
    <m/>
    <m/>
    <m/>
    <n v="23"/>
    <m/>
    <m/>
    <n v="4"/>
    <m/>
    <m/>
    <m/>
    <n v="38"/>
    <m/>
    <m/>
    <m/>
    <x v="1"/>
    <n v="15"/>
  </r>
  <r>
    <s v="Exp2"/>
    <m/>
    <s v="Aspiring 10dR4"/>
    <x v="0"/>
    <x v="2"/>
    <x v="2"/>
    <d v="2014-06-17T00:00:00"/>
    <m/>
    <m/>
    <m/>
    <n v="2"/>
    <m/>
    <x v="1"/>
    <m/>
    <n v="400"/>
    <m/>
    <m/>
    <m/>
    <n v="22"/>
    <m/>
    <m/>
    <n v="4"/>
    <m/>
    <m/>
    <m/>
    <n v="38"/>
    <m/>
    <m/>
    <m/>
    <x v="1"/>
    <n v="16"/>
  </r>
  <r>
    <s v="Exp2"/>
    <m/>
    <s v="Aspiring 10dR4"/>
    <x v="0"/>
    <x v="2"/>
    <x v="2"/>
    <d v="2014-06-17T00:00:00"/>
    <m/>
    <m/>
    <m/>
    <n v="3"/>
    <m/>
    <x v="1"/>
    <m/>
    <n v="350"/>
    <m/>
    <m/>
    <m/>
    <n v="21"/>
    <m/>
    <m/>
    <n v="4"/>
    <m/>
    <m/>
    <m/>
    <n v="37"/>
    <m/>
    <m/>
    <m/>
    <x v="1"/>
    <n v="16"/>
  </r>
  <r>
    <s v="Exp2"/>
    <m/>
    <s v="Aspiring 10dR4"/>
    <x v="0"/>
    <x v="2"/>
    <x v="2"/>
    <d v="2014-06-17T00:00:00"/>
    <m/>
    <m/>
    <m/>
    <n v="4"/>
    <m/>
    <x v="1"/>
    <m/>
    <n v="276"/>
    <m/>
    <m/>
    <m/>
    <m/>
    <m/>
    <m/>
    <n v="4"/>
    <m/>
    <m/>
    <m/>
    <s v=""/>
    <m/>
    <m/>
    <m/>
    <x v="1"/>
    <n v="16"/>
  </r>
  <r>
    <s v="Exp2"/>
    <m/>
    <s v="Batten W R10D"/>
    <x v="0"/>
    <x v="2"/>
    <x v="3"/>
    <d v="2014-06-12T00:00:00"/>
    <m/>
    <m/>
    <s v="Batten W R10D"/>
    <n v="1"/>
    <m/>
    <x v="5"/>
    <m/>
    <n v="475"/>
    <m/>
    <m/>
    <m/>
    <n v="21"/>
    <m/>
    <m/>
    <n v="5"/>
    <m/>
    <m/>
    <m/>
    <n v="36"/>
    <m/>
    <m/>
    <m/>
    <x v="1"/>
    <n v="15"/>
  </r>
  <r>
    <s v="Exp2"/>
    <m/>
    <s v="Batten W R10D"/>
    <x v="0"/>
    <x v="2"/>
    <x v="3"/>
    <d v="2014-06-12T00:00:00"/>
    <m/>
    <m/>
    <m/>
    <n v="2"/>
    <m/>
    <x v="3"/>
    <m/>
    <n v="340"/>
    <m/>
    <m/>
    <m/>
    <n v="19"/>
    <m/>
    <m/>
    <n v="4"/>
    <m/>
    <m/>
    <m/>
    <n v="36"/>
    <m/>
    <m/>
    <m/>
    <x v="1"/>
    <n v="17"/>
  </r>
  <r>
    <s v="Exp2"/>
    <m/>
    <s v="Batten W R10D"/>
    <x v="0"/>
    <x v="2"/>
    <x v="3"/>
    <d v="2014-06-12T00:00:00"/>
    <m/>
    <m/>
    <m/>
    <n v="3"/>
    <m/>
    <x v="1"/>
    <m/>
    <n v="315"/>
    <m/>
    <m/>
    <m/>
    <n v="20"/>
    <m/>
    <m/>
    <n v="4"/>
    <m/>
    <m/>
    <m/>
    <n v="36"/>
    <m/>
    <m/>
    <m/>
    <x v="1"/>
    <n v="16"/>
  </r>
  <r>
    <s v="Exp2"/>
    <m/>
    <s v="Batten W 10dR1"/>
    <x v="0"/>
    <x v="2"/>
    <x v="3"/>
    <d v="2014-07-23T00:00:00"/>
    <m/>
    <m/>
    <s v="Batten W 10dR1"/>
    <n v="1"/>
    <m/>
    <x v="5"/>
    <m/>
    <n v="360"/>
    <m/>
    <m/>
    <m/>
    <n v="23"/>
    <m/>
    <m/>
    <n v="6"/>
    <m/>
    <m/>
    <m/>
    <n v="38"/>
    <m/>
    <m/>
    <m/>
    <x v="1"/>
    <n v="15"/>
  </r>
  <r>
    <s v="Exp2"/>
    <m/>
    <s v="Batten W 10dR1"/>
    <x v="0"/>
    <x v="2"/>
    <x v="3"/>
    <d v="2014-07-23T00:00:00"/>
    <m/>
    <m/>
    <m/>
    <n v="2"/>
    <m/>
    <x v="5"/>
    <m/>
    <n v="425"/>
    <m/>
    <m/>
    <m/>
    <n v="24"/>
    <m/>
    <m/>
    <n v="8"/>
    <m/>
    <m/>
    <m/>
    <n v="39"/>
    <m/>
    <m/>
    <m/>
    <x v="1"/>
    <n v="15"/>
  </r>
  <r>
    <s v="Exp2"/>
    <m/>
    <s v="Batten W 10dR2"/>
    <x v="0"/>
    <x v="2"/>
    <x v="3"/>
    <d v="2014-07-23T00:00:00"/>
    <m/>
    <m/>
    <s v="Batten W 10dR2"/>
    <n v="1"/>
    <m/>
    <x v="3"/>
    <m/>
    <n v="370"/>
    <m/>
    <m/>
    <m/>
    <n v="17"/>
    <m/>
    <m/>
    <n v="6"/>
    <m/>
    <m/>
    <m/>
    <n v="34"/>
    <m/>
    <m/>
    <m/>
    <x v="1"/>
    <n v="17"/>
  </r>
  <r>
    <s v="Exp2"/>
    <m/>
    <s v="Batten W 10dR2"/>
    <x v="0"/>
    <x v="2"/>
    <x v="3"/>
    <d v="2014-07-23T00:00:00"/>
    <m/>
    <m/>
    <m/>
    <n v="2"/>
    <m/>
    <x v="8"/>
    <m/>
    <n v="335"/>
    <m/>
    <m/>
    <m/>
    <n v="19"/>
    <m/>
    <m/>
    <n v="7"/>
    <m/>
    <m/>
    <m/>
    <n v="38"/>
    <m/>
    <m/>
    <m/>
    <x v="1"/>
    <n v="19"/>
  </r>
  <r>
    <s v="Exp2"/>
    <m/>
    <s v="Batten W 10dR2"/>
    <x v="0"/>
    <x v="2"/>
    <x v="3"/>
    <d v="2014-07-23T00:00:00"/>
    <m/>
    <m/>
    <m/>
    <n v="3"/>
    <m/>
    <x v="5"/>
    <m/>
    <n v="380"/>
    <m/>
    <m/>
    <m/>
    <n v="19"/>
    <m/>
    <m/>
    <n v="6"/>
    <m/>
    <m/>
    <m/>
    <n v="34"/>
    <m/>
    <m/>
    <m/>
    <x v="1"/>
    <n v="15"/>
  </r>
  <r>
    <s v="Exp2"/>
    <m/>
    <s v="Batten W 10dR2"/>
    <x v="0"/>
    <x v="2"/>
    <x v="3"/>
    <d v="2014-07-23T00:00:00"/>
    <m/>
    <m/>
    <m/>
    <n v="4"/>
    <m/>
    <x v="2"/>
    <m/>
    <n v="335"/>
    <m/>
    <m/>
    <m/>
    <n v="20"/>
    <m/>
    <m/>
    <n v="6"/>
    <m/>
    <m/>
    <m/>
    <n v="33"/>
    <m/>
    <m/>
    <m/>
    <x v="1"/>
    <n v="13"/>
  </r>
  <r>
    <s v="Exp2"/>
    <m/>
    <s v="Batten W 10dR2"/>
    <x v="0"/>
    <x v="2"/>
    <x v="3"/>
    <d v="2014-07-23T00:00:00"/>
    <m/>
    <m/>
    <m/>
    <n v="5"/>
    <m/>
    <x v="5"/>
    <m/>
    <n v="322"/>
    <m/>
    <m/>
    <m/>
    <n v="17"/>
    <m/>
    <m/>
    <n v="7"/>
    <m/>
    <m/>
    <m/>
    <n v="32"/>
    <m/>
    <m/>
    <m/>
    <x v="1"/>
    <n v="15"/>
  </r>
  <r>
    <s v="Exp2"/>
    <m/>
    <s v="Batten W 10dR3"/>
    <x v="0"/>
    <x v="2"/>
    <x v="3"/>
    <d v="2014-07-23T00:00:00"/>
    <m/>
    <m/>
    <s v="Batten W 10dR3"/>
    <n v="1"/>
    <m/>
    <x v="1"/>
    <m/>
    <n v="390"/>
    <m/>
    <m/>
    <m/>
    <m/>
    <m/>
    <m/>
    <m/>
    <m/>
    <m/>
    <m/>
    <s v=""/>
    <m/>
    <m/>
    <m/>
    <x v="1"/>
    <n v="16"/>
  </r>
  <r>
    <s v="Exp2"/>
    <m/>
    <s v="Batten W 10dR3"/>
    <x v="0"/>
    <x v="2"/>
    <x v="3"/>
    <d v="2014-07-23T00:00:00"/>
    <m/>
    <m/>
    <m/>
    <n v="2"/>
    <m/>
    <x v="5"/>
    <m/>
    <n v="410"/>
    <m/>
    <m/>
    <m/>
    <n v="21"/>
    <m/>
    <m/>
    <n v="7"/>
    <m/>
    <m/>
    <m/>
    <n v="36"/>
    <m/>
    <m/>
    <m/>
    <x v="1"/>
    <n v="15"/>
  </r>
  <r>
    <s v="Exp2"/>
    <m/>
    <s v="Batten W 10dR3"/>
    <x v="0"/>
    <x v="2"/>
    <x v="3"/>
    <d v="2014-07-23T00:00:00"/>
    <m/>
    <m/>
    <m/>
    <n v="3"/>
    <m/>
    <x v="3"/>
    <m/>
    <n v="430"/>
    <m/>
    <m/>
    <m/>
    <n v="19"/>
    <m/>
    <m/>
    <n v="8"/>
    <m/>
    <m/>
    <m/>
    <n v="36"/>
    <m/>
    <m/>
    <m/>
    <x v="1"/>
    <n v="17"/>
  </r>
  <r>
    <s v="Exp2"/>
    <m/>
    <s v="Batten W 10dR4"/>
    <x v="0"/>
    <x v="2"/>
    <x v="3"/>
    <d v="2014-07-29T00:00:00"/>
    <m/>
    <m/>
    <s v="Batten W 10dR4"/>
    <n v="1"/>
    <m/>
    <x v="10"/>
    <m/>
    <n v="350"/>
    <m/>
    <m/>
    <m/>
    <m/>
    <m/>
    <m/>
    <n v="6"/>
    <m/>
    <m/>
    <m/>
    <s v=""/>
    <m/>
    <m/>
    <m/>
    <x v="1"/>
    <n v="18"/>
  </r>
  <r>
    <s v="Exp2"/>
    <m/>
    <s v="Batten W 10dR4"/>
    <x v="0"/>
    <x v="2"/>
    <x v="3"/>
    <d v="2014-07-29T00:00:00"/>
    <m/>
    <m/>
    <m/>
    <n v="2"/>
    <m/>
    <x v="1"/>
    <m/>
    <n v="295"/>
    <m/>
    <m/>
    <m/>
    <n v="17"/>
    <m/>
    <m/>
    <n v="6"/>
    <m/>
    <m/>
    <m/>
    <n v="33"/>
    <m/>
    <m/>
    <m/>
    <x v="1"/>
    <n v="16"/>
  </r>
  <r>
    <s v="Exp2"/>
    <m/>
    <s v="Batten W 10dR4"/>
    <x v="0"/>
    <x v="2"/>
    <x v="3"/>
    <d v="2014-07-29T00:00:00"/>
    <m/>
    <m/>
    <m/>
    <n v="3"/>
    <m/>
    <x v="1"/>
    <m/>
    <n v="300"/>
    <m/>
    <m/>
    <m/>
    <n v="18"/>
    <m/>
    <m/>
    <n v="7"/>
    <m/>
    <m/>
    <m/>
    <n v="34"/>
    <m/>
    <m/>
    <m/>
    <x v="1"/>
    <n v="16"/>
  </r>
  <r>
    <s v="Exp2"/>
    <m/>
    <s v="Batten W 10dR4"/>
    <x v="0"/>
    <x v="2"/>
    <x v="3"/>
    <d v="2014-07-29T00:00:00"/>
    <m/>
    <m/>
    <m/>
    <n v="4"/>
    <m/>
    <x v="8"/>
    <m/>
    <m/>
    <m/>
    <m/>
    <m/>
    <m/>
    <m/>
    <m/>
    <m/>
    <m/>
    <m/>
    <m/>
    <s v=""/>
    <m/>
    <m/>
    <m/>
    <x v="1"/>
    <n v="19"/>
  </r>
  <r>
    <s v="Exp2"/>
    <m/>
    <s v="Consort 10dR1"/>
    <x v="0"/>
    <x v="2"/>
    <x v="4"/>
    <d v="2014-06-17T00:00:00"/>
    <m/>
    <m/>
    <s v="Consort 10dR1"/>
    <n v="1"/>
    <m/>
    <x v="9"/>
    <m/>
    <n v="350"/>
    <m/>
    <m/>
    <m/>
    <m/>
    <m/>
    <m/>
    <n v="4"/>
    <m/>
    <m/>
    <m/>
    <s v=""/>
    <m/>
    <m/>
    <m/>
    <x v="1"/>
    <n v="12"/>
  </r>
  <r>
    <s v="Exp2"/>
    <m/>
    <s v="Consort 10dR1"/>
    <x v="0"/>
    <x v="2"/>
    <x v="4"/>
    <d v="2014-06-17T00:00:00"/>
    <m/>
    <m/>
    <m/>
    <n v="2"/>
    <m/>
    <x v="9"/>
    <m/>
    <n v="390"/>
    <m/>
    <m/>
    <m/>
    <n v="19"/>
    <m/>
    <m/>
    <n v="4"/>
    <m/>
    <m/>
    <m/>
    <n v="31"/>
    <m/>
    <m/>
    <m/>
    <x v="1"/>
    <n v="12"/>
  </r>
  <r>
    <s v="Exp2"/>
    <m/>
    <s v="Consort 10dR1"/>
    <x v="0"/>
    <x v="2"/>
    <x v="4"/>
    <d v="2014-06-17T00:00:00"/>
    <m/>
    <m/>
    <m/>
    <n v="3"/>
    <m/>
    <x v="5"/>
    <m/>
    <n v="367"/>
    <m/>
    <m/>
    <m/>
    <n v="23"/>
    <m/>
    <m/>
    <n v="5"/>
    <m/>
    <m/>
    <m/>
    <n v="38"/>
    <m/>
    <m/>
    <m/>
    <x v="1"/>
    <n v="15"/>
  </r>
  <r>
    <s v="Exp2"/>
    <m/>
    <s v="Consort 10dR1"/>
    <x v="0"/>
    <x v="2"/>
    <x v="4"/>
    <d v="2014-06-17T00:00:00"/>
    <m/>
    <m/>
    <m/>
    <n v="4"/>
    <m/>
    <x v="4"/>
    <m/>
    <n v="200"/>
    <m/>
    <m/>
    <m/>
    <m/>
    <m/>
    <m/>
    <n v="4"/>
    <m/>
    <m/>
    <m/>
    <s v=""/>
    <m/>
    <m/>
    <m/>
    <x v="1"/>
    <n v="14"/>
  </r>
  <r>
    <s v="Exp2"/>
    <m/>
    <s v="Consort R10D"/>
    <x v="0"/>
    <x v="2"/>
    <x v="4"/>
    <d v="2014-06-17T00:00:00"/>
    <m/>
    <m/>
    <s v="Consort R10D"/>
    <n v="1"/>
    <m/>
    <x v="5"/>
    <m/>
    <n v="383"/>
    <m/>
    <m/>
    <m/>
    <n v="24"/>
    <m/>
    <m/>
    <n v="4"/>
    <m/>
    <m/>
    <m/>
    <n v="39"/>
    <m/>
    <m/>
    <m/>
    <x v="1"/>
    <n v="15"/>
  </r>
  <r>
    <s v="Exp2"/>
    <m/>
    <s v="Consort R10D"/>
    <x v="0"/>
    <x v="2"/>
    <x v="4"/>
    <d v="2014-06-17T00:00:00"/>
    <m/>
    <m/>
    <m/>
    <n v="2"/>
    <m/>
    <x v="4"/>
    <m/>
    <n v="335"/>
    <m/>
    <m/>
    <m/>
    <n v="25"/>
    <m/>
    <m/>
    <n v="3"/>
    <m/>
    <m/>
    <m/>
    <n v="39"/>
    <m/>
    <m/>
    <m/>
    <x v="1"/>
    <n v="14"/>
  </r>
  <r>
    <s v="Exp2"/>
    <m/>
    <s v="Consort R10D"/>
    <x v="0"/>
    <x v="2"/>
    <x v="4"/>
    <d v="2014-06-17T00:00:00"/>
    <m/>
    <m/>
    <m/>
    <n v="3"/>
    <m/>
    <x v="5"/>
    <m/>
    <n v="420"/>
    <m/>
    <m/>
    <m/>
    <n v="24"/>
    <m/>
    <m/>
    <n v="4"/>
    <m/>
    <m/>
    <m/>
    <n v="39"/>
    <m/>
    <m/>
    <m/>
    <x v="1"/>
    <n v="15"/>
  </r>
  <r>
    <s v="Exp2"/>
    <m/>
    <s v="Consort R10D"/>
    <x v="0"/>
    <x v="2"/>
    <x v="4"/>
    <d v="2014-06-17T00:00:00"/>
    <m/>
    <m/>
    <m/>
    <n v="4"/>
    <m/>
    <x v="4"/>
    <m/>
    <n v="280"/>
    <m/>
    <m/>
    <m/>
    <n v="23"/>
    <m/>
    <m/>
    <n v="3"/>
    <m/>
    <m/>
    <m/>
    <n v="37"/>
    <m/>
    <m/>
    <m/>
    <x v="1"/>
    <n v="14"/>
  </r>
  <r>
    <s v="Exp2"/>
    <m/>
    <s v="Consort 10dR2"/>
    <x v="0"/>
    <x v="2"/>
    <x v="4"/>
    <d v="2014-07-23T00:00:00"/>
    <m/>
    <m/>
    <s v="Consort 10dR2"/>
    <n v="1"/>
    <m/>
    <x v="4"/>
    <m/>
    <n v="320"/>
    <m/>
    <m/>
    <m/>
    <n v="22"/>
    <m/>
    <m/>
    <n v="4"/>
    <m/>
    <m/>
    <m/>
    <n v="36"/>
    <m/>
    <m/>
    <m/>
    <x v="1"/>
    <n v="14"/>
  </r>
  <r>
    <s v="Exp2"/>
    <m/>
    <s v="Consort 10dR2"/>
    <x v="0"/>
    <x v="2"/>
    <x v="4"/>
    <d v="2014-07-23T00:00:00"/>
    <m/>
    <m/>
    <m/>
    <n v="2"/>
    <m/>
    <x v="5"/>
    <m/>
    <n v="380"/>
    <m/>
    <m/>
    <m/>
    <n v="20"/>
    <m/>
    <m/>
    <n v="5"/>
    <m/>
    <m/>
    <m/>
    <n v="35"/>
    <m/>
    <m/>
    <m/>
    <x v="1"/>
    <n v="15"/>
  </r>
  <r>
    <s v="Exp2"/>
    <m/>
    <s v="Consort 10dR2"/>
    <x v="0"/>
    <x v="2"/>
    <x v="4"/>
    <d v="2014-07-23T00:00:00"/>
    <m/>
    <m/>
    <m/>
    <n v="3"/>
    <m/>
    <x v="5"/>
    <m/>
    <n v="386"/>
    <m/>
    <m/>
    <m/>
    <n v="22"/>
    <m/>
    <m/>
    <n v="5"/>
    <m/>
    <m/>
    <m/>
    <n v="37"/>
    <m/>
    <m/>
    <m/>
    <x v="1"/>
    <n v="15"/>
  </r>
  <r>
    <s v="Exp2"/>
    <m/>
    <s v="Consort 10dR2"/>
    <x v="0"/>
    <x v="2"/>
    <x v="4"/>
    <d v="2014-07-23T00:00:00"/>
    <m/>
    <m/>
    <m/>
    <n v="4"/>
    <m/>
    <x v="4"/>
    <m/>
    <n v="345"/>
    <m/>
    <m/>
    <m/>
    <n v="22"/>
    <m/>
    <m/>
    <n v="5"/>
    <m/>
    <m/>
    <m/>
    <n v="36"/>
    <m/>
    <m/>
    <m/>
    <x v="1"/>
    <n v="14"/>
  </r>
  <r>
    <s v="Exp2"/>
    <m/>
    <s v="Consort 10dR3"/>
    <x v="0"/>
    <x v="2"/>
    <x v="4"/>
    <d v="2014-07-23T00:00:00"/>
    <m/>
    <m/>
    <s v="Consort 10dR3"/>
    <n v="1"/>
    <m/>
    <x v="4"/>
    <m/>
    <n v="460"/>
    <m/>
    <m/>
    <m/>
    <n v="20"/>
    <m/>
    <m/>
    <n v="5"/>
    <m/>
    <m/>
    <m/>
    <n v="34"/>
    <m/>
    <m/>
    <m/>
    <x v="1"/>
    <n v="14"/>
  </r>
  <r>
    <s v="Exp2"/>
    <m/>
    <s v="Consort 10dR3"/>
    <x v="0"/>
    <x v="2"/>
    <x v="4"/>
    <d v="2014-07-23T00:00:00"/>
    <m/>
    <m/>
    <m/>
    <n v="2"/>
    <m/>
    <x v="2"/>
    <m/>
    <n v="415"/>
    <m/>
    <m/>
    <m/>
    <n v="20"/>
    <m/>
    <m/>
    <n v="4"/>
    <m/>
    <m/>
    <m/>
    <n v="33"/>
    <m/>
    <m/>
    <m/>
    <x v="1"/>
    <n v="13"/>
  </r>
  <r>
    <s v="Exp2"/>
    <m/>
    <s v="Consort 10dR3"/>
    <x v="0"/>
    <x v="2"/>
    <x v="4"/>
    <d v="2014-07-23T00:00:00"/>
    <m/>
    <m/>
    <m/>
    <n v="3"/>
    <m/>
    <x v="4"/>
    <m/>
    <n v="340"/>
    <m/>
    <m/>
    <m/>
    <n v="21"/>
    <m/>
    <m/>
    <n v="5"/>
    <m/>
    <m/>
    <m/>
    <n v="35"/>
    <m/>
    <m/>
    <m/>
    <x v="1"/>
    <n v="14"/>
  </r>
  <r>
    <s v="Exp2"/>
    <m/>
    <s v="Consort 10dR3"/>
    <x v="0"/>
    <x v="2"/>
    <x v="4"/>
    <d v="2014-07-23T00:00:00"/>
    <m/>
    <m/>
    <m/>
    <n v="4"/>
    <m/>
    <x v="4"/>
    <m/>
    <n v="310"/>
    <m/>
    <m/>
    <m/>
    <n v="22"/>
    <m/>
    <m/>
    <n v="4"/>
    <m/>
    <m/>
    <m/>
    <n v="36"/>
    <m/>
    <m/>
    <m/>
    <x v="1"/>
    <n v="14"/>
  </r>
  <r>
    <s v="Exp2"/>
    <m/>
    <s v="Consort 10dR3"/>
    <x v="0"/>
    <x v="2"/>
    <x v="4"/>
    <d v="2014-07-23T00:00:00"/>
    <m/>
    <m/>
    <m/>
    <n v="5"/>
    <m/>
    <x v="5"/>
    <m/>
    <n v="385"/>
    <m/>
    <m/>
    <m/>
    <n v="24"/>
    <m/>
    <m/>
    <n v="5"/>
    <m/>
    <m/>
    <m/>
    <n v="39"/>
    <m/>
    <m/>
    <m/>
    <x v="1"/>
    <n v="15"/>
  </r>
  <r>
    <s v="Exp2"/>
    <m/>
    <s v="Consort 10dR4"/>
    <x v="0"/>
    <x v="2"/>
    <x v="4"/>
    <d v="2014-07-23T00:00:00"/>
    <m/>
    <m/>
    <s v="Consort 10dR4"/>
    <n v="1"/>
    <m/>
    <x v="4"/>
    <m/>
    <n v="405"/>
    <m/>
    <m/>
    <m/>
    <n v="22"/>
    <m/>
    <m/>
    <n v="5"/>
    <m/>
    <m/>
    <m/>
    <n v="36"/>
    <m/>
    <m/>
    <m/>
    <x v="1"/>
    <n v="14"/>
  </r>
  <r>
    <s v="Exp2"/>
    <m/>
    <s v="Consort 10dR4"/>
    <x v="0"/>
    <x v="2"/>
    <x v="4"/>
    <d v="2014-07-23T00:00:00"/>
    <m/>
    <m/>
    <m/>
    <n v="2"/>
    <m/>
    <x v="4"/>
    <m/>
    <n v="355"/>
    <m/>
    <m/>
    <m/>
    <n v="26"/>
    <m/>
    <m/>
    <n v="4"/>
    <m/>
    <m/>
    <m/>
    <n v="40"/>
    <m/>
    <m/>
    <m/>
    <x v="1"/>
    <n v="14"/>
  </r>
  <r>
    <s v="Exp2"/>
    <m/>
    <s v="Consort 10dR4"/>
    <x v="0"/>
    <x v="2"/>
    <x v="4"/>
    <d v="2014-07-23T00:00:00"/>
    <m/>
    <m/>
    <m/>
    <n v="3"/>
    <m/>
    <x v="2"/>
    <m/>
    <n v="270"/>
    <m/>
    <m/>
    <m/>
    <n v="20"/>
    <m/>
    <m/>
    <n v="4"/>
    <m/>
    <m/>
    <m/>
    <n v="33"/>
    <m/>
    <m/>
    <m/>
    <x v="1"/>
    <n v="13"/>
  </r>
  <r>
    <s v="Exp2"/>
    <m/>
    <s v="CRWT153 10dR1"/>
    <x v="0"/>
    <x v="2"/>
    <x v="9"/>
    <d v="2014-07-29T00:00:00"/>
    <m/>
    <m/>
    <s v="CRWT153 10dR1"/>
    <n v="1"/>
    <m/>
    <x v="1"/>
    <m/>
    <n v="380"/>
    <m/>
    <m/>
    <m/>
    <n v="22"/>
    <m/>
    <m/>
    <n v="6"/>
    <m/>
    <m/>
    <m/>
    <n v="38"/>
    <m/>
    <m/>
    <m/>
    <x v="1"/>
    <n v="16"/>
  </r>
  <r>
    <s v="Exp2"/>
    <m/>
    <s v="CRWT153 10dR1"/>
    <x v="0"/>
    <x v="2"/>
    <x v="9"/>
    <d v="2014-07-29T00:00:00"/>
    <m/>
    <m/>
    <m/>
    <n v="2"/>
    <m/>
    <x v="1"/>
    <m/>
    <n v="345"/>
    <m/>
    <m/>
    <m/>
    <n v="21"/>
    <m/>
    <m/>
    <n v="6"/>
    <m/>
    <m/>
    <m/>
    <n v="37"/>
    <m/>
    <m/>
    <m/>
    <x v="1"/>
    <n v="16"/>
  </r>
  <r>
    <s v="Exp2"/>
    <m/>
    <s v="CRWT153 10dR1"/>
    <x v="0"/>
    <x v="2"/>
    <x v="9"/>
    <d v="2014-07-29T00:00:00"/>
    <m/>
    <m/>
    <m/>
    <n v="3"/>
    <m/>
    <x v="3"/>
    <m/>
    <m/>
    <m/>
    <m/>
    <m/>
    <m/>
    <m/>
    <m/>
    <m/>
    <m/>
    <m/>
    <m/>
    <s v=""/>
    <m/>
    <m/>
    <m/>
    <x v="1"/>
    <n v="17"/>
  </r>
  <r>
    <s v="Exp2"/>
    <m/>
    <s v="CRWT153 10dR1"/>
    <x v="0"/>
    <x v="2"/>
    <x v="9"/>
    <d v="2014-07-29T00:00:00"/>
    <m/>
    <m/>
    <m/>
    <n v="4"/>
    <m/>
    <x v="3"/>
    <m/>
    <m/>
    <m/>
    <m/>
    <m/>
    <m/>
    <m/>
    <m/>
    <m/>
    <m/>
    <m/>
    <m/>
    <s v=""/>
    <m/>
    <m/>
    <m/>
    <x v="1"/>
    <n v="17"/>
  </r>
  <r>
    <s v="Exp2"/>
    <m/>
    <s v="CRWT153 10dR2"/>
    <x v="0"/>
    <x v="2"/>
    <x v="9"/>
    <d v="2014-07-29T00:00:00"/>
    <m/>
    <m/>
    <s v="CRWT153 10dR2"/>
    <n v="1"/>
    <m/>
    <x v="1"/>
    <m/>
    <n v="340"/>
    <m/>
    <m/>
    <m/>
    <m/>
    <m/>
    <m/>
    <m/>
    <m/>
    <m/>
    <m/>
    <s v=""/>
    <m/>
    <m/>
    <m/>
    <x v="1"/>
    <n v="16"/>
  </r>
  <r>
    <s v="Exp2"/>
    <m/>
    <s v="CRWT153 10dR2"/>
    <x v="0"/>
    <x v="2"/>
    <x v="9"/>
    <d v="2014-07-29T00:00:00"/>
    <m/>
    <m/>
    <m/>
    <n v="2"/>
    <m/>
    <x v="10"/>
    <m/>
    <n v="340"/>
    <m/>
    <m/>
    <m/>
    <m/>
    <m/>
    <m/>
    <m/>
    <m/>
    <m/>
    <m/>
    <s v=""/>
    <m/>
    <m/>
    <m/>
    <x v="1"/>
    <n v="18"/>
  </r>
  <r>
    <s v="Exp2"/>
    <m/>
    <s v="CRWT153 10dR2"/>
    <x v="0"/>
    <x v="2"/>
    <x v="9"/>
    <d v="2014-07-29T00:00:00"/>
    <m/>
    <m/>
    <m/>
    <n v="3"/>
    <m/>
    <x v="8"/>
    <m/>
    <m/>
    <m/>
    <m/>
    <m/>
    <m/>
    <m/>
    <m/>
    <m/>
    <m/>
    <m/>
    <m/>
    <s v=""/>
    <m/>
    <m/>
    <m/>
    <x v="1"/>
    <n v="19"/>
  </r>
  <r>
    <s v="Exp2"/>
    <m/>
    <s v="CRWT153 10dR3"/>
    <x v="0"/>
    <x v="2"/>
    <x v="9"/>
    <d v="2014-07-29T00:00:00"/>
    <m/>
    <m/>
    <s v="CRWT153 10dR3"/>
    <n v="1"/>
    <m/>
    <x v="10"/>
    <m/>
    <n v="390"/>
    <m/>
    <m/>
    <m/>
    <n v="19"/>
    <m/>
    <m/>
    <n v="7"/>
    <m/>
    <m/>
    <m/>
    <n v="37"/>
    <m/>
    <m/>
    <m/>
    <x v="1"/>
    <n v="18"/>
  </r>
  <r>
    <s v="Exp2"/>
    <m/>
    <s v="CRWT153 10dR3"/>
    <x v="0"/>
    <x v="2"/>
    <x v="9"/>
    <d v="2014-07-29T00:00:00"/>
    <m/>
    <m/>
    <m/>
    <n v="2"/>
    <m/>
    <x v="10"/>
    <m/>
    <n v="300"/>
    <m/>
    <m/>
    <m/>
    <m/>
    <m/>
    <m/>
    <n v="8"/>
    <m/>
    <m/>
    <m/>
    <s v=""/>
    <m/>
    <m/>
    <m/>
    <x v="1"/>
    <n v="18"/>
  </r>
  <r>
    <s v="Exp2"/>
    <m/>
    <s v="CRWT153 10dR3"/>
    <x v="0"/>
    <x v="2"/>
    <x v="9"/>
    <d v="2014-07-29T00:00:00"/>
    <m/>
    <m/>
    <m/>
    <n v="3"/>
    <m/>
    <x v="3"/>
    <m/>
    <m/>
    <m/>
    <m/>
    <m/>
    <m/>
    <m/>
    <m/>
    <m/>
    <m/>
    <m/>
    <m/>
    <s v=""/>
    <m/>
    <m/>
    <m/>
    <x v="1"/>
    <n v="17"/>
  </r>
  <r>
    <s v="Exp2"/>
    <m/>
    <s v="CRWT153 10dR4"/>
    <x v="0"/>
    <x v="2"/>
    <x v="9"/>
    <d v="2014-07-29T00:00:00"/>
    <m/>
    <m/>
    <s v="CRWT153 10dR4"/>
    <n v="1"/>
    <m/>
    <x v="3"/>
    <m/>
    <n v="295"/>
    <m/>
    <m/>
    <m/>
    <n v="21"/>
    <m/>
    <m/>
    <n v="6"/>
    <m/>
    <m/>
    <m/>
    <n v="38"/>
    <m/>
    <m/>
    <m/>
    <x v="1"/>
    <n v="17"/>
  </r>
  <r>
    <s v="Exp2"/>
    <m/>
    <s v="CRWT153 10dR4"/>
    <x v="0"/>
    <x v="2"/>
    <x v="9"/>
    <d v="2014-07-29T00:00:00"/>
    <m/>
    <m/>
    <m/>
    <n v="2"/>
    <m/>
    <x v="8"/>
    <m/>
    <n v="290"/>
    <m/>
    <m/>
    <m/>
    <m/>
    <m/>
    <m/>
    <m/>
    <m/>
    <m/>
    <m/>
    <s v=""/>
    <m/>
    <m/>
    <m/>
    <x v="1"/>
    <n v="19"/>
  </r>
  <r>
    <s v="Exp2"/>
    <m/>
    <s v="Macro 10dR1"/>
    <x v="0"/>
    <x v="2"/>
    <x v="5"/>
    <d v="2014-06-12T00:00:00"/>
    <m/>
    <m/>
    <s v="Macro 10dR1"/>
    <n v="1"/>
    <m/>
    <x v="4"/>
    <m/>
    <n v="470"/>
    <m/>
    <m/>
    <m/>
    <n v="20"/>
    <m/>
    <m/>
    <n v="4"/>
    <m/>
    <m/>
    <m/>
    <n v="34"/>
    <m/>
    <m/>
    <m/>
    <x v="1"/>
    <n v="14"/>
  </r>
  <r>
    <s v="Exp2"/>
    <m/>
    <s v="Macro 10dR1"/>
    <x v="0"/>
    <x v="2"/>
    <x v="5"/>
    <d v="2014-06-12T00:00:00"/>
    <m/>
    <m/>
    <m/>
    <n v="2"/>
    <m/>
    <x v="5"/>
    <m/>
    <n v="475"/>
    <m/>
    <m/>
    <m/>
    <n v="19"/>
    <m/>
    <m/>
    <n v="4"/>
    <m/>
    <m/>
    <m/>
    <n v="34"/>
    <m/>
    <m/>
    <m/>
    <x v="1"/>
    <n v="15"/>
  </r>
  <r>
    <s v="Exp2"/>
    <m/>
    <s v="Macro 10dR1"/>
    <x v="0"/>
    <x v="2"/>
    <x v="5"/>
    <d v="2014-06-12T00:00:00"/>
    <m/>
    <m/>
    <m/>
    <n v="3"/>
    <m/>
    <x v="5"/>
    <m/>
    <n v="425"/>
    <m/>
    <m/>
    <m/>
    <n v="20"/>
    <m/>
    <m/>
    <n v="4"/>
    <m/>
    <m/>
    <m/>
    <n v="35"/>
    <m/>
    <m/>
    <m/>
    <x v="1"/>
    <n v="15"/>
  </r>
  <r>
    <s v="Exp2"/>
    <m/>
    <s v="Macro 10dR1"/>
    <x v="0"/>
    <x v="2"/>
    <x v="5"/>
    <d v="2014-06-12T00:00:00"/>
    <m/>
    <m/>
    <m/>
    <n v="4"/>
    <m/>
    <x v="5"/>
    <m/>
    <n v="340"/>
    <m/>
    <m/>
    <m/>
    <n v="18"/>
    <m/>
    <m/>
    <n v="4"/>
    <m/>
    <m/>
    <m/>
    <n v="33"/>
    <m/>
    <m/>
    <m/>
    <x v="1"/>
    <n v="15"/>
  </r>
  <r>
    <s v="Exp2"/>
    <m/>
    <s v="Macro 10dR2"/>
    <x v="0"/>
    <x v="2"/>
    <x v="5"/>
    <d v="2014-06-12T00:00:00"/>
    <m/>
    <m/>
    <s v="Macro 10dR2"/>
    <n v="1"/>
    <m/>
    <x v="1"/>
    <m/>
    <n v="490"/>
    <m/>
    <n v="142"/>
    <m/>
    <n v="22"/>
    <m/>
    <m/>
    <n v="4"/>
    <m/>
    <m/>
    <m/>
    <n v="38"/>
    <m/>
    <m/>
    <m/>
    <x v="1"/>
    <n v="16"/>
  </r>
  <r>
    <s v="Exp2"/>
    <m/>
    <s v="Macro 10dR2"/>
    <x v="0"/>
    <x v="2"/>
    <x v="5"/>
    <d v="2014-06-12T00:00:00"/>
    <m/>
    <m/>
    <m/>
    <n v="2"/>
    <m/>
    <x v="2"/>
    <m/>
    <n v="380"/>
    <m/>
    <n v="162"/>
    <m/>
    <n v="19"/>
    <m/>
    <m/>
    <n v="4"/>
    <m/>
    <m/>
    <m/>
    <n v="32"/>
    <m/>
    <m/>
    <m/>
    <x v="1"/>
    <n v="13"/>
  </r>
  <r>
    <s v="Exp2"/>
    <m/>
    <s v="Macro 10dR2"/>
    <x v="0"/>
    <x v="2"/>
    <x v="5"/>
    <d v="2014-06-12T00:00:00"/>
    <m/>
    <m/>
    <m/>
    <n v="3"/>
    <m/>
    <x v="3"/>
    <m/>
    <n v="203"/>
    <m/>
    <n v="152"/>
    <m/>
    <m/>
    <m/>
    <m/>
    <n v="3"/>
    <m/>
    <m/>
    <m/>
    <s v=""/>
    <m/>
    <m/>
    <m/>
    <x v="1"/>
    <n v="17"/>
  </r>
  <r>
    <s v="Exp2"/>
    <m/>
    <s v="Macro 10dR3"/>
    <x v="0"/>
    <x v="2"/>
    <x v="5"/>
    <d v="2014-06-12T00:00:00"/>
    <m/>
    <m/>
    <s v="Macro 10dR3"/>
    <n v="1"/>
    <m/>
    <x v="5"/>
    <m/>
    <n v="475"/>
    <m/>
    <m/>
    <m/>
    <n v="20"/>
    <m/>
    <m/>
    <n v="4"/>
    <m/>
    <m/>
    <m/>
    <n v="35"/>
    <m/>
    <m/>
    <m/>
    <x v="1"/>
    <n v="15"/>
  </r>
  <r>
    <s v="Exp2"/>
    <m/>
    <s v="Macro 10dR3"/>
    <x v="0"/>
    <x v="2"/>
    <x v="5"/>
    <d v="2014-06-12T00:00:00"/>
    <m/>
    <m/>
    <m/>
    <n v="2"/>
    <m/>
    <x v="4"/>
    <m/>
    <n v="425"/>
    <m/>
    <m/>
    <m/>
    <n v="20"/>
    <m/>
    <m/>
    <n v="4"/>
    <m/>
    <m/>
    <m/>
    <n v="34"/>
    <m/>
    <m/>
    <m/>
    <x v="1"/>
    <n v="14"/>
  </r>
  <r>
    <s v="Exp2"/>
    <m/>
    <s v="Macro 10dR3"/>
    <x v="0"/>
    <x v="2"/>
    <x v="5"/>
    <d v="2014-06-12T00:00:00"/>
    <m/>
    <m/>
    <m/>
    <n v="3"/>
    <m/>
    <x v="4"/>
    <m/>
    <n v="503"/>
    <m/>
    <m/>
    <m/>
    <n v="20"/>
    <m/>
    <m/>
    <n v="4"/>
    <m/>
    <m/>
    <m/>
    <n v="34"/>
    <m/>
    <m/>
    <m/>
    <x v="1"/>
    <n v="14"/>
  </r>
  <r>
    <s v="Exp2"/>
    <m/>
    <s v="Macro 10DR4"/>
    <x v="0"/>
    <x v="2"/>
    <x v="5"/>
    <d v="2014-06-17T00:00:00"/>
    <m/>
    <m/>
    <s v="Macro 10DR4"/>
    <n v="1"/>
    <m/>
    <x v="5"/>
    <m/>
    <n v="365"/>
    <m/>
    <m/>
    <m/>
    <n v="20"/>
    <m/>
    <m/>
    <n v="3"/>
    <m/>
    <m/>
    <m/>
    <n v="35"/>
    <m/>
    <m/>
    <m/>
    <x v="1"/>
    <n v="15"/>
  </r>
  <r>
    <s v="Exp2"/>
    <m/>
    <s v="Macro 10DR4"/>
    <x v="0"/>
    <x v="2"/>
    <x v="5"/>
    <d v="2014-06-17T00:00:00"/>
    <m/>
    <m/>
    <m/>
    <n v="2"/>
    <m/>
    <x v="4"/>
    <m/>
    <m/>
    <m/>
    <m/>
    <m/>
    <m/>
    <m/>
    <m/>
    <m/>
    <m/>
    <m/>
    <m/>
    <s v=""/>
    <m/>
    <m/>
    <m/>
    <x v="1"/>
    <n v="14"/>
  </r>
  <r>
    <s v="Exp2"/>
    <m/>
    <s v="Macro 10DR4"/>
    <x v="0"/>
    <x v="2"/>
    <x v="5"/>
    <d v="2014-06-17T00:00:00"/>
    <m/>
    <m/>
    <m/>
    <n v="3"/>
    <m/>
    <x v="5"/>
    <m/>
    <n v="390"/>
    <m/>
    <m/>
    <m/>
    <n v="22"/>
    <m/>
    <m/>
    <n v="4"/>
    <m/>
    <m/>
    <m/>
    <n v="37"/>
    <m/>
    <m/>
    <m/>
    <x v="1"/>
    <n v="15"/>
  </r>
  <r>
    <s v="Exp2"/>
    <m/>
    <s v="Macro 10DR4"/>
    <x v="0"/>
    <x v="2"/>
    <x v="5"/>
    <d v="2014-06-17T00:00:00"/>
    <m/>
    <m/>
    <m/>
    <n v="4"/>
    <m/>
    <x v="5"/>
    <m/>
    <n v="400"/>
    <m/>
    <m/>
    <m/>
    <n v="15"/>
    <m/>
    <m/>
    <n v="4"/>
    <m/>
    <m/>
    <m/>
    <n v="30"/>
    <m/>
    <m/>
    <m/>
    <x v="1"/>
    <n v="15"/>
  </r>
  <r>
    <s v="Exp2"/>
    <m/>
    <s v="Option R10D"/>
    <x v="0"/>
    <x v="2"/>
    <x v="6"/>
    <d v="2014-06-12T00:00:00"/>
    <m/>
    <m/>
    <s v="Option R10D"/>
    <n v="1"/>
    <m/>
    <x v="5"/>
    <m/>
    <n v="480"/>
    <m/>
    <m/>
    <m/>
    <n v="21"/>
    <m/>
    <m/>
    <n v="4"/>
    <m/>
    <m/>
    <m/>
    <n v="36"/>
    <m/>
    <m/>
    <m/>
    <x v="1"/>
    <n v="15"/>
  </r>
  <r>
    <s v="Exp2"/>
    <m/>
    <s v="Option R10D"/>
    <x v="0"/>
    <x v="2"/>
    <x v="6"/>
    <d v="2014-06-12T00:00:00"/>
    <m/>
    <m/>
    <m/>
    <n v="2"/>
    <m/>
    <x v="2"/>
    <m/>
    <n v="520"/>
    <m/>
    <m/>
    <m/>
    <n v="22"/>
    <m/>
    <m/>
    <n v="5"/>
    <m/>
    <m/>
    <m/>
    <n v="35"/>
    <m/>
    <m/>
    <m/>
    <x v="1"/>
    <n v="13"/>
  </r>
  <r>
    <s v="Exp2"/>
    <m/>
    <s v="Option R10D"/>
    <x v="0"/>
    <x v="2"/>
    <x v="6"/>
    <d v="2014-06-12T00:00:00"/>
    <m/>
    <m/>
    <m/>
    <n v="3"/>
    <m/>
    <x v="1"/>
    <m/>
    <n v="520"/>
    <m/>
    <m/>
    <m/>
    <n v="24"/>
    <m/>
    <m/>
    <n v="5"/>
    <m/>
    <m/>
    <m/>
    <n v="40"/>
    <m/>
    <m/>
    <m/>
    <x v="1"/>
    <n v="16"/>
  </r>
  <r>
    <s v="Exp2"/>
    <m/>
    <s v="Option R10D"/>
    <x v="0"/>
    <x v="2"/>
    <x v="6"/>
    <d v="2014-06-12T00:00:00"/>
    <m/>
    <m/>
    <m/>
    <n v="4"/>
    <m/>
    <x v="1"/>
    <m/>
    <n v="480"/>
    <m/>
    <m/>
    <m/>
    <n v="25"/>
    <m/>
    <m/>
    <n v="4"/>
    <m/>
    <m/>
    <m/>
    <n v="41"/>
    <m/>
    <m/>
    <m/>
    <x v="1"/>
    <n v="16"/>
  </r>
  <r>
    <s v="Exp2"/>
    <m/>
    <s v="Sa 10D R1"/>
    <x v="0"/>
    <x v="2"/>
    <x v="7"/>
    <d v="2014-05-21T00:00:00"/>
    <m/>
    <m/>
    <s v="Sa 10D R1"/>
    <n v="1"/>
    <m/>
    <x v="12"/>
    <m/>
    <n v="365"/>
    <m/>
    <m/>
    <m/>
    <n v="19"/>
    <m/>
    <m/>
    <n v="3"/>
    <m/>
    <m/>
    <m/>
    <n v="28"/>
    <m/>
    <m/>
    <m/>
    <x v="1"/>
    <n v="9"/>
  </r>
  <r>
    <s v="Exp2"/>
    <m/>
    <s v="Sa 10D R1"/>
    <x v="0"/>
    <x v="2"/>
    <x v="7"/>
    <d v="2014-05-21T00:00:00"/>
    <m/>
    <m/>
    <m/>
    <n v="2"/>
    <m/>
    <x v="7"/>
    <m/>
    <n v="443"/>
    <m/>
    <m/>
    <m/>
    <n v="20"/>
    <m/>
    <m/>
    <n v="3"/>
    <m/>
    <m/>
    <m/>
    <n v="31"/>
    <m/>
    <m/>
    <m/>
    <x v="1"/>
    <n v="11"/>
  </r>
  <r>
    <s v="Exp2"/>
    <m/>
    <s v="Sa 10D R2"/>
    <x v="0"/>
    <x v="2"/>
    <x v="7"/>
    <d v="2014-05-21T00:00:00"/>
    <m/>
    <m/>
    <s v="Sa 10D R2"/>
    <n v="1"/>
    <m/>
    <x v="6"/>
    <m/>
    <n v="460"/>
    <m/>
    <m/>
    <m/>
    <n v="21"/>
    <m/>
    <m/>
    <n v="3"/>
    <m/>
    <m/>
    <m/>
    <n v="31"/>
    <m/>
    <m/>
    <m/>
    <x v="1"/>
    <n v="10"/>
  </r>
  <r>
    <s v="Exp2"/>
    <m/>
    <s v="Sa 10D R2"/>
    <x v="0"/>
    <x v="2"/>
    <x v="7"/>
    <d v="2014-05-21T00:00:00"/>
    <m/>
    <m/>
    <m/>
    <n v="2"/>
    <m/>
    <x v="6"/>
    <m/>
    <n v="375"/>
    <m/>
    <m/>
    <m/>
    <n v="20"/>
    <m/>
    <m/>
    <n v="3"/>
    <m/>
    <m/>
    <m/>
    <n v="30"/>
    <m/>
    <m/>
    <m/>
    <x v="1"/>
    <n v="10"/>
  </r>
  <r>
    <s v="Exp2"/>
    <m/>
    <s v="Sa 10D R2"/>
    <x v="0"/>
    <x v="2"/>
    <x v="7"/>
    <d v="2014-05-21T00:00:00"/>
    <m/>
    <m/>
    <m/>
    <n v="3"/>
    <m/>
    <x v="6"/>
    <m/>
    <n v="445"/>
    <m/>
    <m/>
    <m/>
    <n v="22"/>
    <m/>
    <m/>
    <n v="3"/>
    <m/>
    <m/>
    <m/>
    <n v="32"/>
    <m/>
    <m/>
    <m/>
    <x v="1"/>
    <n v="10"/>
  </r>
  <r>
    <s v="Exp2"/>
    <m/>
    <s v="Sa 10D R3"/>
    <x v="0"/>
    <x v="2"/>
    <x v="7"/>
    <d v="2014-05-21T00:00:00"/>
    <m/>
    <m/>
    <s v="Sa 10D R3"/>
    <n v="1"/>
    <m/>
    <x v="7"/>
    <m/>
    <n v="220"/>
    <m/>
    <m/>
    <m/>
    <m/>
    <m/>
    <m/>
    <n v="3"/>
    <m/>
    <m/>
    <m/>
    <s v=""/>
    <m/>
    <m/>
    <m/>
    <x v="1"/>
    <n v="11"/>
  </r>
  <r>
    <s v="Exp2"/>
    <m/>
    <s v="Sa 10D R3"/>
    <x v="0"/>
    <x v="2"/>
    <x v="7"/>
    <d v="2014-05-21T00:00:00"/>
    <m/>
    <m/>
    <m/>
    <n v="2"/>
    <m/>
    <x v="12"/>
    <m/>
    <n v="385"/>
    <m/>
    <m/>
    <m/>
    <n v="20"/>
    <m/>
    <m/>
    <n v="3"/>
    <m/>
    <m/>
    <m/>
    <n v="29"/>
    <m/>
    <m/>
    <m/>
    <x v="1"/>
    <n v="9"/>
  </r>
  <r>
    <s v="Exp2"/>
    <m/>
    <s v="Sa 10D R3"/>
    <x v="0"/>
    <x v="2"/>
    <x v="7"/>
    <d v="2014-05-21T00:00:00"/>
    <m/>
    <m/>
    <m/>
    <n v="3"/>
    <m/>
    <x v="6"/>
    <m/>
    <n v="400"/>
    <m/>
    <m/>
    <m/>
    <n v="20"/>
    <m/>
    <m/>
    <n v="3"/>
    <m/>
    <m/>
    <m/>
    <n v="30"/>
    <m/>
    <m/>
    <m/>
    <x v="1"/>
    <n v="10"/>
  </r>
  <r>
    <s v="Exp2"/>
    <m/>
    <s v="Sa 10D R4"/>
    <x v="0"/>
    <x v="2"/>
    <x v="7"/>
    <d v="2014-05-21T00:00:00"/>
    <m/>
    <m/>
    <s v="Sa 10D R4"/>
    <n v="1"/>
    <m/>
    <x v="12"/>
    <m/>
    <n v="170"/>
    <m/>
    <m/>
    <m/>
    <m/>
    <m/>
    <m/>
    <n v="3"/>
    <m/>
    <m/>
    <m/>
    <s v=""/>
    <m/>
    <m/>
    <m/>
    <x v="1"/>
    <n v="9"/>
  </r>
  <r>
    <s v="Exp2"/>
    <m/>
    <s v="Sa 10D R4"/>
    <x v="0"/>
    <x v="2"/>
    <x v="7"/>
    <d v="2014-05-21T00:00:00"/>
    <m/>
    <m/>
    <m/>
    <n v="2"/>
    <m/>
    <x v="6"/>
    <m/>
    <n v="380"/>
    <m/>
    <m/>
    <m/>
    <n v="20"/>
    <m/>
    <m/>
    <n v="3"/>
    <m/>
    <m/>
    <m/>
    <n v="30"/>
    <m/>
    <m/>
    <m/>
    <x v="1"/>
    <n v="10"/>
  </r>
  <r>
    <s v="Exp2"/>
    <m/>
    <s v="Sa 10D R4"/>
    <x v="0"/>
    <x v="2"/>
    <x v="7"/>
    <d v="2014-05-21T00:00:00"/>
    <m/>
    <m/>
    <m/>
    <n v="3"/>
    <m/>
    <x v="6"/>
    <m/>
    <n v="384"/>
    <m/>
    <m/>
    <m/>
    <n v="18"/>
    <m/>
    <m/>
    <n v="3"/>
    <m/>
    <m/>
    <m/>
    <n v="28"/>
    <m/>
    <m/>
    <m/>
    <x v="1"/>
    <n v="10"/>
  </r>
  <r>
    <s v="Exp2"/>
    <m/>
    <s v="Sa 10D R4"/>
    <x v="0"/>
    <x v="2"/>
    <x v="7"/>
    <d v="2014-05-21T00:00:00"/>
    <m/>
    <m/>
    <m/>
    <n v="4"/>
    <m/>
    <x v="12"/>
    <m/>
    <n v="340"/>
    <m/>
    <m/>
    <m/>
    <n v="14"/>
    <m/>
    <m/>
    <n v="3"/>
    <m/>
    <m/>
    <m/>
    <n v="23"/>
    <m/>
    <m/>
    <m/>
    <x v="1"/>
    <n v="9"/>
  </r>
  <r>
    <s v="Exp2"/>
    <m/>
    <s v="Wakanui 10dR3"/>
    <x v="0"/>
    <x v="2"/>
    <x v="8"/>
    <d v="2014-06-17T00:00:00"/>
    <m/>
    <m/>
    <s v="Wakanui 10dR3"/>
    <n v="1"/>
    <m/>
    <x v="5"/>
    <m/>
    <n v="400"/>
    <m/>
    <m/>
    <m/>
    <n v="20"/>
    <m/>
    <m/>
    <n v="6"/>
    <m/>
    <m/>
    <m/>
    <n v="35"/>
    <m/>
    <m/>
    <m/>
    <x v="1"/>
    <n v="15"/>
  </r>
  <r>
    <s v="Exp2"/>
    <m/>
    <s v="Wakanui 10dR3"/>
    <x v="0"/>
    <x v="2"/>
    <x v="8"/>
    <d v="2014-06-17T00:00:00"/>
    <m/>
    <m/>
    <m/>
    <n v="2"/>
    <m/>
    <x v="2"/>
    <m/>
    <n v="392"/>
    <m/>
    <m/>
    <m/>
    <n v="20"/>
    <m/>
    <m/>
    <n v="6"/>
    <m/>
    <m/>
    <m/>
    <n v="33"/>
    <m/>
    <m/>
    <m/>
    <x v="1"/>
    <n v="13"/>
  </r>
  <r>
    <s v="Exp2"/>
    <m/>
    <s v="Wakanui 10dR3"/>
    <x v="0"/>
    <x v="2"/>
    <x v="8"/>
    <d v="2014-06-17T00:00:00"/>
    <m/>
    <m/>
    <m/>
    <n v="3"/>
    <m/>
    <x v="5"/>
    <m/>
    <n v="345"/>
    <m/>
    <m/>
    <m/>
    <n v="20"/>
    <m/>
    <m/>
    <n v="5"/>
    <m/>
    <m/>
    <m/>
    <n v="35"/>
    <m/>
    <m/>
    <m/>
    <x v="1"/>
    <n v="15"/>
  </r>
  <r>
    <s v="Exp2"/>
    <m/>
    <s v="Wakanui 10dR3"/>
    <x v="0"/>
    <x v="2"/>
    <x v="8"/>
    <d v="2014-06-17T00:00:00"/>
    <m/>
    <m/>
    <m/>
    <n v="4"/>
    <m/>
    <x v="5"/>
    <m/>
    <n v="355"/>
    <m/>
    <m/>
    <m/>
    <n v="22"/>
    <m/>
    <m/>
    <n v="6"/>
    <m/>
    <m/>
    <m/>
    <n v="37"/>
    <m/>
    <m/>
    <m/>
    <x v="1"/>
    <n v="15"/>
  </r>
  <r>
    <s v="Exp2"/>
    <m/>
    <s v="Wakanui 10dR4"/>
    <x v="0"/>
    <x v="2"/>
    <x v="8"/>
    <d v="2014-06-17T00:00:00"/>
    <m/>
    <m/>
    <s v="Wakanui 10dR4"/>
    <n v="1"/>
    <m/>
    <x v="9"/>
    <m/>
    <n v="410"/>
    <m/>
    <m/>
    <m/>
    <n v="23"/>
    <m/>
    <m/>
    <n v="5"/>
    <m/>
    <m/>
    <m/>
    <n v="35"/>
    <m/>
    <m/>
    <m/>
    <x v="1"/>
    <n v="12"/>
  </r>
  <r>
    <s v="Exp2"/>
    <m/>
    <s v="Wakanui 10dR4"/>
    <x v="0"/>
    <x v="2"/>
    <x v="8"/>
    <d v="2014-06-17T00:00:00"/>
    <m/>
    <m/>
    <m/>
    <n v="2"/>
    <m/>
    <x v="4"/>
    <m/>
    <n v="400"/>
    <m/>
    <m/>
    <m/>
    <n v="23"/>
    <m/>
    <m/>
    <n v="6"/>
    <m/>
    <m/>
    <m/>
    <n v="37"/>
    <m/>
    <m/>
    <m/>
    <x v="1"/>
    <n v="14"/>
  </r>
  <r>
    <s v="Exp2"/>
    <m/>
    <s v="Wakanui 10dR4"/>
    <x v="0"/>
    <x v="2"/>
    <x v="8"/>
    <d v="2014-06-17T00:00:00"/>
    <m/>
    <m/>
    <m/>
    <n v="3"/>
    <m/>
    <x v="4"/>
    <m/>
    <n v="330"/>
    <m/>
    <m/>
    <m/>
    <n v="20"/>
    <m/>
    <m/>
    <n v="5"/>
    <m/>
    <m/>
    <m/>
    <n v="34"/>
    <m/>
    <m/>
    <m/>
    <x v="1"/>
    <n v="14"/>
  </r>
  <r>
    <s v="Exp2"/>
    <m/>
    <s v="Wakanui 10dR4"/>
    <x v="0"/>
    <x v="2"/>
    <x v="8"/>
    <d v="2014-06-17T00:00:00"/>
    <m/>
    <m/>
    <m/>
    <n v="4"/>
    <m/>
    <x v="4"/>
    <m/>
    <n v="225"/>
    <m/>
    <m/>
    <m/>
    <m/>
    <m/>
    <m/>
    <n v="4"/>
    <m/>
    <m/>
    <m/>
    <s v=""/>
    <m/>
    <m/>
    <m/>
    <x v="1"/>
    <n v="14"/>
  </r>
  <r>
    <s v="Exp2"/>
    <m/>
    <s v="Wakanui 10dR2"/>
    <x v="0"/>
    <x v="2"/>
    <x v="8"/>
    <d v="2014-07-23T00:00:00"/>
    <m/>
    <m/>
    <s v="Wakanui 10dR2"/>
    <n v="1"/>
    <m/>
    <x v="4"/>
    <m/>
    <n v="410"/>
    <m/>
    <m/>
    <m/>
    <m/>
    <m/>
    <m/>
    <n v="6"/>
    <m/>
    <m/>
    <m/>
    <s v=""/>
    <m/>
    <m/>
    <m/>
    <x v="1"/>
    <n v="14"/>
  </r>
  <r>
    <s v="Exp2"/>
    <m/>
    <s v="Wakanui 10dR2"/>
    <x v="0"/>
    <x v="2"/>
    <x v="8"/>
    <d v="2014-07-23T00:00:00"/>
    <m/>
    <m/>
    <m/>
    <n v="2"/>
    <m/>
    <x v="5"/>
    <m/>
    <n v="392"/>
    <m/>
    <m/>
    <m/>
    <m/>
    <m/>
    <m/>
    <n v="6"/>
    <m/>
    <m/>
    <m/>
    <s v=""/>
    <m/>
    <m/>
    <m/>
    <x v="1"/>
    <n v="15"/>
  </r>
  <r>
    <s v="Exp2"/>
    <m/>
    <s v="Wakanui 10dR2"/>
    <x v="0"/>
    <x v="2"/>
    <x v="8"/>
    <d v="2014-07-23T00:00:00"/>
    <m/>
    <m/>
    <m/>
    <n v="3"/>
    <m/>
    <x v="1"/>
    <m/>
    <n v="410"/>
    <m/>
    <m/>
    <m/>
    <m/>
    <m/>
    <m/>
    <n v="7"/>
    <m/>
    <m/>
    <m/>
    <s v=""/>
    <m/>
    <m/>
    <m/>
    <x v="1"/>
    <n v="16"/>
  </r>
  <r>
    <s v="Exp2"/>
    <m/>
    <s v="Wakanui 10dR2"/>
    <x v="0"/>
    <x v="2"/>
    <x v="8"/>
    <d v="2014-07-23T00:00:00"/>
    <m/>
    <m/>
    <m/>
    <n v="4"/>
    <m/>
    <x v="1"/>
    <m/>
    <n v="385"/>
    <m/>
    <m/>
    <m/>
    <n v="23"/>
    <m/>
    <m/>
    <n v="7"/>
    <m/>
    <m/>
    <m/>
    <n v="39"/>
    <m/>
    <m/>
    <m/>
    <x v="1"/>
    <n v="16"/>
  </r>
  <r>
    <s v="Exp2"/>
    <m/>
    <s v="Wakanui 10dR1"/>
    <x v="0"/>
    <x v="2"/>
    <x v="8"/>
    <d v="2014-07-29T00:00:00"/>
    <m/>
    <m/>
    <s v="Wakanui 10dR1"/>
    <n v="1"/>
    <m/>
    <x v="4"/>
    <m/>
    <n v="340"/>
    <m/>
    <m/>
    <m/>
    <m/>
    <m/>
    <m/>
    <m/>
    <m/>
    <m/>
    <m/>
    <s v=""/>
    <m/>
    <m/>
    <m/>
    <x v="1"/>
    <n v="14"/>
  </r>
  <r>
    <s v="Exp2"/>
    <m/>
    <s v="Wakanui 10dR1"/>
    <x v="0"/>
    <x v="2"/>
    <x v="8"/>
    <d v="2014-07-29T00:00:00"/>
    <m/>
    <m/>
    <m/>
    <n v="2"/>
    <m/>
    <x v="2"/>
    <m/>
    <n v="390"/>
    <m/>
    <m/>
    <m/>
    <m/>
    <m/>
    <m/>
    <m/>
    <m/>
    <m/>
    <m/>
    <s v=""/>
    <m/>
    <m/>
    <m/>
    <x v="1"/>
    <n v="13"/>
  </r>
  <r>
    <s v="Exp2"/>
    <m/>
    <s v="Wakanui 10dR1"/>
    <x v="0"/>
    <x v="2"/>
    <x v="8"/>
    <d v="2014-07-29T00:00:00"/>
    <m/>
    <m/>
    <m/>
    <n v="3"/>
    <m/>
    <x v="5"/>
    <m/>
    <n v="370"/>
    <m/>
    <m/>
    <m/>
    <m/>
    <m/>
    <m/>
    <m/>
    <m/>
    <m/>
    <m/>
    <s v=""/>
    <m/>
    <m/>
    <m/>
    <x v="1"/>
    <n v="15"/>
  </r>
  <r>
    <s v="Exp2"/>
    <m/>
    <s v="Wakanui 10dR1"/>
    <x v="0"/>
    <x v="2"/>
    <x v="8"/>
    <d v="2014-07-29T00:00:00"/>
    <m/>
    <m/>
    <m/>
    <n v="4"/>
    <m/>
    <x v="4"/>
    <m/>
    <n v="290"/>
    <m/>
    <m/>
    <m/>
    <m/>
    <m/>
    <m/>
    <m/>
    <m/>
    <m/>
    <m/>
    <s v=""/>
    <m/>
    <m/>
    <m/>
    <x v="1"/>
    <n v="14"/>
  </r>
  <r>
    <s v="Exp2"/>
    <m/>
    <s v="Am 24-2"/>
    <x v="0"/>
    <x v="3"/>
    <x v="1"/>
    <d v="2014-07-29T00:00:00"/>
    <m/>
    <d v="2014-07-29T00:00:00"/>
    <s v="Am 24-2"/>
    <n v="1"/>
    <m/>
    <x v="1"/>
    <m/>
    <n v="325"/>
    <m/>
    <m/>
    <m/>
    <m/>
    <m/>
    <m/>
    <m/>
    <m/>
    <m/>
    <m/>
    <s v=""/>
    <m/>
    <m/>
    <m/>
    <x v="1"/>
    <n v="16"/>
  </r>
  <r>
    <s v="Exp2"/>
    <m/>
    <s v="Am 24-2"/>
    <x v="0"/>
    <x v="3"/>
    <x v="1"/>
    <d v="2014-07-29T00:00:00"/>
    <m/>
    <m/>
    <m/>
    <n v="2"/>
    <m/>
    <x v="1"/>
    <m/>
    <m/>
    <m/>
    <m/>
    <m/>
    <m/>
    <m/>
    <m/>
    <m/>
    <m/>
    <m/>
    <m/>
    <s v=""/>
    <m/>
    <m/>
    <m/>
    <x v="1"/>
    <s v="14+"/>
  </r>
  <r>
    <s v="Exp2"/>
    <m/>
    <s v="Am 24-2"/>
    <x v="0"/>
    <x v="3"/>
    <x v="1"/>
    <d v="2014-07-29T00:00:00"/>
    <m/>
    <m/>
    <m/>
    <n v="3"/>
    <m/>
    <x v="10"/>
    <m/>
    <m/>
    <m/>
    <m/>
    <m/>
    <m/>
    <m/>
    <m/>
    <m/>
    <m/>
    <m/>
    <m/>
    <s v=""/>
    <m/>
    <m/>
    <m/>
    <x v="1"/>
    <s v="17+"/>
  </r>
  <r>
    <s v="Exp2"/>
    <m/>
    <s v="Am 24-2"/>
    <x v="0"/>
    <x v="3"/>
    <x v="1"/>
    <d v="2014-07-29T00:00:00"/>
    <m/>
    <m/>
    <m/>
    <n v="4"/>
    <m/>
    <x v="1"/>
    <m/>
    <m/>
    <m/>
    <m/>
    <m/>
    <m/>
    <m/>
    <m/>
    <m/>
    <m/>
    <m/>
    <m/>
    <s v=""/>
    <m/>
    <m/>
    <m/>
    <x v="1"/>
    <s v="15+"/>
  </r>
  <r>
    <s v="Exp2"/>
    <m/>
    <s v="Am 24-1"/>
    <x v="0"/>
    <x v="3"/>
    <x v="1"/>
    <d v="2014-08-07T00:00:00"/>
    <m/>
    <m/>
    <s v="Am 24-1"/>
    <n v="1"/>
    <m/>
    <x v="1"/>
    <m/>
    <n v="395"/>
    <m/>
    <m/>
    <m/>
    <m/>
    <m/>
    <m/>
    <n v="5"/>
    <m/>
    <m/>
    <m/>
    <s v=""/>
    <m/>
    <m/>
    <m/>
    <x v="1"/>
    <m/>
  </r>
  <r>
    <s v="Exp2"/>
    <m/>
    <s v="Am 24-1"/>
    <x v="0"/>
    <x v="3"/>
    <x v="1"/>
    <d v="2014-08-07T00:00:00"/>
    <m/>
    <m/>
    <m/>
    <n v="2"/>
    <m/>
    <x v="3"/>
    <m/>
    <n v="425"/>
    <m/>
    <m/>
    <m/>
    <m/>
    <m/>
    <m/>
    <n v="4"/>
    <m/>
    <m/>
    <m/>
    <s v=""/>
    <m/>
    <m/>
    <m/>
    <x v="1"/>
    <m/>
  </r>
  <r>
    <s v="Exp2"/>
    <m/>
    <s v="Am 24-1"/>
    <x v="0"/>
    <x v="3"/>
    <x v="1"/>
    <d v="2014-08-07T00:00:00"/>
    <m/>
    <m/>
    <m/>
    <n v="3"/>
    <m/>
    <x v="1"/>
    <m/>
    <n v="415"/>
    <m/>
    <m/>
    <m/>
    <n v="25"/>
    <m/>
    <m/>
    <n v="4"/>
    <m/>
    <m/>
    <m/>
    <n v="41"/>
    <m/>
    <m/>
    <m/>
    <x v="1"/>
    <m/>
  </r>
  <r>
    <s v="Exp2"/>
    <m/>
    <s v="Am 24-1"/>
    <x v="0"/>
    <x v="3"/>
    <x v="1"/>
    <d v="2014-08-07T00:00:00"/>
    <m/>
    <m/>
    <m/>
    <n v="4"/>
    <m/>
    <x v="10"/>
    <m/>
    <n v="320"/>
    <m/>
    <m/>
    <m/>
    <n v="17"/>
    <m/>
    <m/>
    <n v="3"/>
    <m/>
    <m/>
    <m/>
    <n v="35"/>
    <m/>
    <m/>
    <m/>
    <x v="1"/>
    <m/>
  </r>
  <r>
    <s v="Exp2"/>
    <m/>
    <s v="Am 24-3"/>
    <x v="0"/>
    <x v="3"/>
    <x v="1"/>
    <d v="2014-08-07T00:00:00"/>
    <m/>
    <m/>
    <s v="Am 24-3"/>
    <n v="1"/>
    <m/>
    <x v="3"/>
    <m/>
    <n v="415"/>
    <m/>
    <m/>
    <m/>
    <n v="23"/>
    <m/>
    <m/>
    <n v="5"/>
    <m/>
    <m/>
    <m/>
    <n v="40"/>
    <m/>
    <m/>
    <m/>
    <x v="1"/>
    <m/>
  </r>
  <r>
    <s v="Exp2"/>
    <m/>
    <s v="Am 24-3"/>
    <x v="0"/>
    <x v="3"/>
    <x v="1"/>
    <d v="2014-08-07T00:00:00"/>
    <m/>
    <m/>
    <m/>
    <n v="2"/>
    <m/>
    <x v="3"/>
    <m/>
    <n v="395"/>
    <m/>
    <m/>
    <m/>
    <m/>
    <m/>
    <m/>
    <n v="4"/>
    <m/>
    <m/>
    <m/>
    <s v=""/>
    <m/>
    <m/>
    <m/>
    <x v="1"/>
    <m/>
  </r>
  <r>
    <s v="Exp2"/>
    <m/>
    <s v="Am 24-3"/>
    <x v="0"/>
    <x v="3"/>
    <x v="1"/>
    <d v="2014-08-07T00:00:00"/>
    <m/>
    <m/>
    <m/>
    <n v="3"/>
    <m/>
    <x v="5"/>
    <m/>
    <n v="380"/>
    <m/>
    <m/>
    <m/>
    <m/>
    <m/>
    <m/>
    <n v="4"/>
    <m/>
    <m/>
    <m/>
    <s v=""/>
    <m/>
    <m/>
    <m/>
    <x v="1"/>
    <m/>
  </r>
  <r>
    <s v="Exp2"/>
    <m/>
    <s v="Am 24-3"/>
    <x v="0"/>
    <x v="3"/>
    <x v="1"/>
    <d v="2014-08-07T00:00:00"/>
    <m/>
    <m/>
    <m/>
    <n v="4"/>
    <m/>
    <x v="1"/>
    <m/>
    <n v="290"/>
    <m/>
    <m/>
    <m/>
    <m/>
    <m/>
    <m/>
    <n v="4"/>
    <m/>
    <m/>
    <m/>
    <s v=""/>
    <m/>
    <m/>
    <m/>
    <x v="1"/>
    <m/>
  </r>
  <r>
    <s v="Exp2"/>
    <m/>
    <s v="Am 24-4"/>
    <x v="0"/>
    <x v="3"/>
    <x v="1"/>
    <d v="2014-08-07T00:00:00"/>
    <m/>
    <m/>
    <s v="Am 24-4"/>
    <n v="1"/>
    <m/>
    <x v="3"/>
    <m/>
    <n v="495"/>
    <m/>
    <m/>
    <m/>
    <m/>
    <m/>
    <m/>
    <n v="5"/>
    <m/>
    <m/>
    <m/>
    <s v=""/>
    <m/>
    <m/>
    <m/>
    <x v="1"/>
    <m/>
  </r>
  <r>
    <s v="Exp2"/>
    <m/>
    <s v="Am 24-4"/>
    <x v="0"/>
    <x v="3"/>
    <x v="1"/>
    <d v="2014-08-07T00:00:00"/>
    <m/>
    <m/>
    <m/>
    <n v="2"/>
    <m/>
    <x v="3"/>
    <m/>
    <n v="385"/>
    <m/>
    <m/>
    <m/>
    <n v="18"/>
    <m/>
    <m/>
    <n v="4"/>
    <m/>
    <m/>
    <m/>
    <n v="35"/>
    <m/>
    <m/>
    <m/>
    <x v="1"/>
    <m/>
  </r>
  <r>
    <s v="Exp2"/>
    <m/>
    <s v="Am 24-4"/>
    <x v="0"/>
    <x v="3"/>
    <x v="1"/>
    <d v="2014-08-07T00:00:00"/>
    <m/>
    <m/>
    <m/>
    <n v="3"/>
    <m/>
    <x v="10"/>
    <m/>
    <n v="440"/>
    <m/>
    <m/>
    <m/>
    <m/>
    <m/>
    <m/>
    <n v="5"/>
    <m/>
    <m/>
    <m/>
    <s v=""/>
    <m/>
    <m/>
    <m/>
    <x v="1"/>
    <m/>
  </r>
  <r>
    <s v="Exp2"/>
    <m/>
    <s v="Am 24-4"/>
    <x v="0"/>
    <x v="3"/>
    <x v="1"/>
    <d v="2014-08-07T00:00:00"/>
    <m/>
    <m/>
    <m/>
    <n v="4"/>
    <m/>
    <x v="3"/>
    <m/>
    <n v="445"/>
    <m/>
    <m/>
    <m/>
    <m/>
    <m/>
    <m/>
    <n v="5"/>
    <m/>
    <m/>
    <m/>
    <s v=""/>
    <m/>
    <m/>
    <m/>
    <x v="1"/>
    <m/>
  </r>
  <r>
    <s v="Exp2"/>
    <m/>
    <s v="Am 24-4"/>
    <x v="0"/>
    <x v="3"/>
    <x v="1"/>
    <d v="2014-08-07T00:00:00"/>
    <m/>
    <m/>
    <m/>
    <n v="5"/>
    <m/>
    <x v="1"/>
    <m/>
    <n v="330"/>
    <m/>
    <m/>
    <m/>
    <n v="19"/>
    <m/>
    <m/>
    <n v="3"/>
    <m/>
    <m/>
    <m/>
    <n v="35"/>
    <m/>
    <m/>
    <m/>
    <x v="1"/>
    <m/>
  </r>
  <r>
    <s v="Exp2"/>
    <m/>
    <s v="As 24-1"/>
    <x v="0"/>
    <x v="3"/>
    <x v="2"/>
    <d v="2014-07-29T00:00:00"/>
    <m/>
    <m/>
    <s v="As 24-1"/>
    <n v="1"/>
    <m/>
    <x v="3"/>
    <m/>
    <n v="445"/>
    <m/>
    <m/>
    <m/>
    <n v="22"/>
    <m/>
    <m/>
    <n v="7"/>
    <m/>
    <m/>
    <m/>
    <n v="39"/>
    <m/>
    <m/>
    <m/>
    <x v="1"/>
    <n v="17"/>
  </r>
  <r>
    <s v="Exp2"/>
    <m/>
    <s v="As 24-1"/>
    <x v="0"/>
    <x v="3"/>
    <x v="2"/>
    <d v="2014-07-29T00:00:00"/>
    <m/>
    <m/>
    <m/>
    <n v="2"/>
    <m/>
    <x v="3"/>
    <m/>
    <n v="440"/>
    <m/>
    <m/>
    <m/>
    <n v="26"/>
    <m/>
    <m/>
    <n v="6"/>
    <m/>
    <m/>
    <m/>
    <n v="43"/>
    <m/>
    <m/>
    <m/>
    <x v="1"/>
    <n v="17"/>
  </r>
  <r>
    <s v="Exp2"/>
    <m/>
    <s v="As 24-1"/>
    <x v="0"/>
    <x v="3"/>
    <x v="2"/>
    <d v="2014-07-29T00:00:00"/>
    <m/>
    <m/>
    <m/>
    <n v="3"/>
    <m/>
    <x v="3"/>
    <m/>
    <n v="375"/>
    <m/>
    <m/>
    <m/>
    <n v="23"/>
    <m/>
    <m/>
    <n v="6"/>
    <m/>
    <m/>
    <m/>
    <n v="40"/>
    <m/>
    <m/>
    <m/>
    <x v="1"/>
    <n v="17"/>
  </r>
  <r>
    <s v="Exp2"/>
    <m/>
    <s v="As 24-1"/>
    <x v="0"/>
    <x v="3"/>
    <x v="2"/>
    <d v="2014-07-29T00:00:00"/>
    <m/>
    <m/>
    <m/>
    <n v="4"/>
    <m/>
    <x v="1"/>
    <m/>
    <n v="445"/>
    <m/>
    <m/>
    <m/>
    <n v="25"/>
    <m/>
    <m/>
    <n v="6"/>
    <m/>
    <m/>
    <m/>
    <n v="41"/>
    <m/>
    <m/>
    <m/>
    <x v="1"/>
    <n v="16"/>
  </r>
  <r>
    <s v="Exp2"/>
    <m/>
    <s v="As 24-2"/>
    <x v="0"/>
    <x v="3"/>
    <x v="2"/>
    <d v="2014-08-07T00:00:00"/>
    <m/>
    <m/>
    <s v="As 24-2"/>
    <n v="1"/>
    <m/>
    <x v="3"/>
    <m/>
    <n v="450"/>
    <m/>
    <m/>
    <m/>
    <n v="27"/>
    <m/>
    <m/>
    <n v="6"/>
    <m/>
    <m/>
    <m/>
    <n v="44"/>
    <m/>
    <m/>
    <m/>
    <x v="1"/>
    <m/>
  </r>
  <r>
    <s v="Exp2"/>
    <m/>
    <s v="As 24-2"/>
    <x v="0"/>
    <x v="3"/>
    <x v="2"/>
    <d v="2014-08-07T00:00:00"/>
    <m/>
    <m/>
    <m/>
    <n v="2"/>
    <m/>
    <x v="10"/>
    <m/>
    <n v="435"/>
    <m/>
    <m/>
    <m/>
    <n v="22"/>
    <m/>
    <m/>
    <n v="6"/>
    <m/>
    <m/>
    <m/>
    <n v="40"/>
    <m/>
    <m/>
    <m/>
    <x v="1"/>
    <m/>
  </r>
  <r>
    <s v="Exp2"/>
    <m/>
    <s v="As 24-2"/>
    <x v="0"/>
    <x v="3"/>
    <x v="2"/>
    <d v="2014-08-07T00:00:00"/>
    <m/>
    <m/>
    <m/>
    <n v="3"/>
    <m/>
    <x v="3"/>
    <m/>
    <n v="390"/>
    <m/>
    <m/>
    <m/>
    <n v="23"/>
    <m/>
    <m/>
    <n v="5"/>
    <m/>
    <m/>
    <m/>
    <n v="40"/>
    <m/>
    <m/>
    <m/>
    <x v="1"/>
    <m/>
  </r>
  <r>
    <s v="Exp2"/>
    <m/>
    <s v="As 24-2"/>
    <x v="0"/>
    <x v="3"/>
    <x v="2"/>
    <d v="2014-08-07T00:00:00"/>
    <m/>
    <m/>
    <m/>
    <n v="4"/>
    <m/>
    <x v="3"/>
    <m/>
    <n v="345"/>
    <m/>
    <m/>
    <m/>
    <n v="22"/>
    <m/>
    <m/>
    <n v="5"/>
    <m/>
    <m/>
    <m/>
    <n v="39"/>
    <m/>
    <m/>
    <m/>
    <x v="1"/>
    <m/>
  </r>
  <r>
    <s v="Exp2"/>
    <m/>
    <s v="As 24-2"/>
    <x v="0"/>
    <x v="3"/>
    <x v="2"/>
    <d v="2014-08-07T00:00:00"/>
    <m/>
    <m/>
    <m/>
    <n v="5"/>
    <m/>
    <x v="10"/>
    <m/>
    <n v="395"/>
    <m/>
    <m/>
    <m/>
    <n v="22"/>
    <m/>
    <m/>
    <n v="8"/>
    <m/>
    <m/>
    <m/>
    <n v="40"/>
    <m/>
    <m/>
    <m/>
    <x v="1"/>
    <m/>
  </r>
  <r>
    <s v="Exp2"/>
    <m/>
    <s v="As 24-3"/>
    <x v="0"/>
    <x v="3"/>
    <x v="2"/>
    <d v="2014-08-07T00:00:00"/>
    <m/>
    <m/>
    <s v="As 24-3"/>
    <n v="1"/>
    <m/>
    <x v="8"/>
    <m/>
    <n v="435"/>
    <m/>
    <m/>
    <m/>
    <n v="25"/>
    <m/>
    <m/>
    <n v="6"/>
    <m/>
    <m/>
    <m/>
    <n v="44"/>
    <m/>
    <m/>
    <m/>
    <x v="1"/>
    <m/>
  </r>
  <r>
    <s v="Exp2"/>
    <m/>
    <s v="As 24-3"/>
    <x v="0"/>
    <x v="3"/>
    <x v="2"/>
    <d v="2014-08-07T00:00:00"/>
    <m/>
    <m/>
    <m/>
    <n v="2"/>
    <m/>
    <x v="10"/>
    <m/>
    <n v="385"/>
    <m/>
    <m/>
    <m/>
    <n v="19"/>
    <m/>
    <m/>
    <n v="5"/>
    <m/>
    <m/>
    <m/>
    <n v="37"/>
    <m/>
    <m/>
    <m/>
    <x v="1"/>
    <m/>
  </r>
  <r>
    <s v="Exp2"/>
    <m/>
    <s v="As 24-3"/>
    <x v="0"/>
    <x v="3"/>
    <x v="2"/>
    <d v="2014-08-07T00:00:00"/>
    <m/>
    <m/>
    <m/>
    <n v="3"/>
    <m/>
    <x v="4"/>
    <m/>
    <n v="435"/>
    <m/>
    <m/>
    <m/>
    <n v="27"/>
    <m/>
    <m/>
    <n v="5"/>
    <m/>
    <m/>
    <m/>
    <n v="41"/>
    <m/>
    <m/>
    <m/>
    <x v="1"/>
    <m/>
  </r>
  <r>
    <s v="Exp2"/>
    <m/>
    <s v="As 24-4"/>
    <x v="0"/>
    <x v="3"/>
    <x v="2"/>
    <d v="2014-08-07T00:00:00"/>
    <m/>
    <m/>
    <s v="As 24-4"/>
    <n v="1"/>
    <m/>
    <x v="10"/>
    <m/>
    <n v="413"/>
    <m/>
    <m/>
    <m/>
    <n v="28"/>
    <m/>
    <m/>
    <n v="5"/>
    <m/>
    <m/>
    <m/>
    <n v="46"/>
    <m/>
    <m/>
    <m/>
    <x v="1"/>
    <m/>
  </r>
  <r>
    <s v="Exp2"/>
    <m/>
    <s v="As 24-4"/>
    <x v="0"/>
    <x v="3"/>
    <x v="2"/>
    <d v="2014-08-07T00:00:00"/>
    <m/>
    <m/>
    <m/>
    <n v="2"/>
    <m/>
    <x v="3"/>
    <m/>
    <n v="400"/>
    <m/>
    <m/>
    <m/>
    <n v="26"/>
    <m/>
    <m/>
    <n v="5"/>
    <m/>
    <m/>
    <m/>
    <n v="43"/>
    <m/>
    <m/>
    <m/>
    <x v="1"/>
    <m/>
  </r>
  <r>
    <s v="Exp2"/>
    <m/>
    <s v="As 24-4"/>
    <x v="0"/>
    <x v="3"/>
    <x v="2"/>
    <d v="2014-08-07T00:00:00"/>
    <m/>
    <m/>
    <m/>
    <n v="3"/>
    <m/>
    <x v="1"/>
    <m/>
    <n v="395"/>
    <m/>
    <m/>
    <m/>
    <n v="26"/>
    <m/>
    <m/>
    <n v="5"/>
    <m/>
    <m/>
    <m/>
    <n v="42"/>
    <m/>
    <m/>
    <m/>
    <x v="1"/>
    <m/>
  </r>
  <r>
    <s v="Exp2"/>
    <m/>
    <s v="As 24-4"/>
    <x v="0"/>
    <x v="3"/>
    <x v="2"/>
    <d v="2014-08-07T00:00:00"/>
    <m/>
    <m/>
    <m/>
    <n v="4"/>
    <m/>
    <x v="8"/>
    <m/>
    <n v="450"/>
    <m/>
    <m/>
    <m/>
    <n v="22"/>
    <m/>
    <m/>
    <n v="6"/>
    <m/>
    <m/>
    <m/>
    <n v="41"/>
    <m/>
    <m/>
    <m/>
    <x v="1"/>
    <m/>
  </r>
  <r>
    <s v="Exp2"/>
    <m/>
    <s v="As 24-4"/>
    <x v="0"/>
    <x v="3"/>
    <x v="2"/>
    <d v="2014-08-07T00:00:00"/>
    <m/>
    <m/>
    <m/>
    <n v="5"/>
    <m/>
    <x v="10"/>
    <m/>
    <n v="345"/>
    <m/>
    <m/>
    <m/>
    <n v="26"/>
    <m/>
    <m/>
    <n v="5"/>
    <m/>
    <m/>
    <m/>
    <n v="44"/>
    <m/>
    <m/>
    <m/>
    <x v="1"/>
    <m/>
  </r>
  <r>
    <s v="Exp2"/>
    <m/>
    <s v="Batten W 24-1"/>
    <x v="0"/>
    <x v="3"/>
    <x v="3"/>
    <d v="2014-07-29T00:00:00"/>
    <m/>
    <m/>
    <s v="Batten W 24-1"/>
    <n v="1"/>
    <m/>
    <x v="3"/>
    <m/>
    <n v="420"/>
    <m/>
    <m/>
    <m/>
    <m/>
    <m/>
    <m/>
    <n v="7"/>
    <m/>
    <m/>
    <m/>
    <s v=""/>
    <m/>
    <m/>
    <m/>
    <x v="1"/>
    <n v="17"/>
  </r>
  <r>
    <s v="Exp2"/>
    <m/>
    <s v="Batten W 24-1"/>
    <x v="0"/>
    <x v="3"/>
    <x v="3"/>
    <d v="2014-07-29T00:00:00"/>
    <m/>
    <m/>
    <m/>
    <n v="2"/>
    <m/>
    <x v="3"/>
    <m/>
    <n v="335"/>
    <m/>
    <m/>
    <m/>
    <m/>
    <m/>
    <m/>
    <n v="6"/>
    <m/>
    <m/>
    <m/>
    <s v=""/>
    <m/>
    <m/>
    <m/>
    <x v="1"/>
    <n v="17"/>
  </r>
  <r>
    <s v="Exp2"/>
    <m/>
    <s v="Batten W 24-1"/>
    <x v="0"/>
    <x v="3"/>
    <x v="3"/>
    <d v="2014-07-29T00:00:00"/>
    <m/>
    <m/>
    <m/>
    <n v="3"/>
    <m/>
    <x v="3"/>
    <m/>
    <n v="445"/>
    <m/>
    <m/>
    <m/>
    <n v="19"/>
    <m/>
    <m/>
    <n v="5"/>
    <m/>
    <m/>
    <m/>
    <n v="36"/>
    <m/>
    <m/>
    <m/>
    <x v="1"/>
    <n v="17"/>
  </r>
  <r>
    <s v="Exp2"/>
    <m/>
    <s v="Batten W 24-1"/>
    <x v="0"/>
    <x v="3"/>
    <x v="3"/>
    <d v="2014-07-29T00:00:00"/>
    <m/>
    <m/>
    <m/>
    <n v="4"/>
    <m/>
    <x v="5"/>
    <m/>
    <n v="485"/>
    <m/>
    <m/>
    <m/>
    <n v="22"/>
    <m/>
    <m/>
    <n v="5"/>
    <m/>
    <m/>
    <m/>
    <n v="37"/>
    <m/>
    <m/>
    <m/>
    <x v="1"/>
    <n v="15"/>
  </r>
  <r>
    <s v="Exp2"/>
    <m/>
    <s v="BW 24-2"/>
    <x v="0"/>
    <x v="3"/>
    <x v="3"/>
    <d v="2014-08-07T00:00:00"/>
    <m/>
    <m/>
    <s v="BW 24-2"/>
    <n v="1"/>
    <m/>
    <x v="1"/>
    <m/>
    <n v="385"/>
    <m/>
    <m/>
    <m/>
    <n v="19"/>
    <m/>
    <m/>
    <n v="5"/>
    <m/>
    <m/>
    <m/>
    <n v="35"/>
    <m/>
    <m/>
    <m/>
    <x v="1"/>
    <m/>
  </r>
  <r>
    <s v="Exp2"/>
    <m/>
    <s v="BW 24-2"/>
    <x v="0"/>
    <x v="3"/>
    <x v="3"/>
    <d v="2014-08-07T00:00:00"/>
    <m/>
    <m/>
    <m/>
    <n v="2"/>
    <m/>
    <x v="1"/>
    <m/>
    <n v="485"/>
    <m/>
    <m/>
    <m/>
    <n v="21"/>
    <m/>
    <m/>
    <n v="6"/>
    <m/>
    <m/>
    <m/>
    <n v="37"/>
    <m/>
    <m/>
    <m/>
    <x v="1"/>
    <m/>
  </r>
  <r>
    <s v="Exp2"/>
    <m/>
    <s v="BW 24-2"/>
    <x v="0"/>
    <x v="3"/>
    <x v="3"/>
    <d v="2014-08-07T00:00:00"/>
    <m/>
    <m/>
    <m/>
    <n v="3"/>
    <m/>
    <x v="10"/>
    <m/>
    <n v="370"/>
    <m/>
    <m/>
    <m/>
    <n v="18"/>
    <m/>
    <m/>
    <n v="6"/>
    <m/>
    <m/>
    <m/>
    <n v="36"/>
    <m/>
    <m/>
    <m/>
    <x v="1"/>
    <m/>
  </r>
  <r>
    <s v="Exp2"/>
    <m/>
    <s v="BW 24-2"/>
    <x v="0"/>
    <x v="3"/>
    <x v="3"/>
    <d v="2014-08-07T00:00:00"/>
    <m/>
    <m/>
    <m/>
    <n v="4"/>
    <m/>
    <x v="1"/>
    <m/>
    <n v="440"/>
    <m/>
    <m/>
    <m/>
    <n v="17"/>
    <m/>
    <m/>
    <n v="5"/>
    <m/>
    <m/>
    <m/>
    <n v="33"/>
    <m/>
    <m/>
    <m/>
    <x v="1"/>
    <m/>
  </r>
  <r>
    <s v="Exp2"/>
    <m/>
    <s v="BW 24-2"/>
    <x v="0"/>
    <x v="3"/>
    <x v="3"/>
    <d v="2014-08-07T00:00:00"/>
    <m/>
    <m/>
    <m/>
    <n v="5"/>
    <m/>
    <x v="3"/>
    <m/>
    <n v="352"/>
    <m/>
    <m/>
    <m/>
    <n v="19"/>
    <m/>
    <m/>
    <n v="6"/>
    <m/>
    <m/>
    <m/>
    <n v="36"/>
    <m/>
    <m/>
    <m/>
    <x v="1"/>
    <m/>
  </r>
  <r>
    <s v="Exp2"/>
    <m/>
    <s v="BW 24-3"/>
    <x v="0"/>
    <x v="3"/>
    <x v="3"/>
    <d v="2014-08-07T00:00:00"/>
    <m/>
    <m/>
    <s v="BW 24-3"/>
    <n v="1"/>
    <m/>
    <x v="3"/>
    <m/>
    <n v="350"/>
    <m/>
    <m/>
    <m/>
    <n v="21"/>
    <m/>
    <m/>
    <n v="6"/>
    <m/>
    <m/>
    <m/>
    <n v="38"/>
    <m/>
    <m/>
    <m/>
    <x v="1"/>
    <m/>
  </r>
  <r>
    <s v="Exp2"/>
    <m/>
    <s v="BW 24-3"/>
    <x v="0"/>
    <x v="3"/>
    <x v="3"/>
    <d v="2014-08-07T00:00:00"/>
    <m/>
    <m/>
    <m/>
    <n v="2"/>
    <m/>
    <x v="10"/>
    <m/>
    <n v="320"/>
    <m/>
    <m/>
    <m/>
    <n v="18"/>
    <m/>
    <m/>
    <n v="7"/>
    <m/>
    <m/>
    <m/>
    <n v="36"/>
    <m/>
    <m/>
    <m/>
    <x v="1"/>
    <m/>
  </r>
  <r>
    <s v="Exp2"/>
    <m/>
    <s v="BW 24-3"/>
    <x v="0"/>
    <x v="3"/>
    <x v="3"/>
    <d v="2014-08-07T00:00:00"/>
    <m/>
    <m/>
    <m/>
    <n v="3"/>
    <m/>
    <x v="10"/>
    <m/>
    <n v="435"/>
    <m/>
    <m/>
    <m/>
    <n v="17"/>
    <m/>
    <m/>
    <n v="7"/>
    <m/>
    <m/>
    <m/>
    <n v="35"/>
    <m/>
    <m/>
    <m/>
    <x v="1"/>
    <m/>
  </r>
  <r>
    <s v="Exp2"/>
    <m/>
    <s v="BW 24-3"/>
    <x v="0"/>
    <x v="3"/>
    <x v="3"/>
    <d v="2014-08-07T00:00:00"/>
    <m/>
    <m/>
    <m/>
    <n v="4"/>
    <m/>
    <x v="10"/>
    <m/>
    <n v="535"/>
    <m/>
    <m/>
    <m/>
    <n v="24"/>
    <m/>
    <m/>
    <n v="11"/>
    <m/>
    <m/>
    <m/>
    <n v="42"/>
    <m/>
    <m/>
    <m/>
    <x v="1"/>
    <m/>
  </r>
  <r>
    <s v="Exp2"/>
    <m/>
    <s v="BW 24-4"/>
    <x v="0"/>
    <x v="3"/>
    <x v="3"/>
    <d v="2014-08-07T00:00:00"/>
    <m/>
    <m/>
    <s v="BW 24-4"/>
    <n v="1"/>
    <m/>
    <x v="10"/>
    <m/>
    <n v="400"/>
    <m/>
    <m/>
    <m/>
    <n v="23"/>
    <m/>
    <m/>
    <n v="7"/>
    <m/>
    <m/>
    <m/>
    <n v="41"/>
    <m/>
    <m/>
    <m/>
    <x v="1"/>
    <m/>
  </r>
  <r>
    <s v="Exp2"/>
    <m/>
    <s v="BW 24-4"/>
    <x v="0"/>
    <x v="3"/>
    <x v="3"/>
    <d v="2014-08-07T00:00:00"/>
    <m/>
    <m/>
    <m/>
    <n v="2"/>
    <m/>
    <x v="3"/>
    <m/>
    <n v="350"/>
    <m/>
    <m/>
    <m/>
    <n v="22"/>
    <m/>
    <m/>
    <n v="7"/>
    <m/>
    <m/>
    <m/>
    <n v="39"/>
    <m/>
    <m/>
    <m/>
    <x v="1"/>
    <m/>
  </r>
  <r>
    <s v="Exp2"/>
    <m/>
    <s v="BW 24-4"/>
    <x v="0"/>
    <x v="3"/>
    <x v="3"/>
    <d v="2014-08-07T00:00:00"/>
    <m/>
    <m/>
    <m/>
    <n v="3"/>
    <m/>
    <x v="1"/>
    <m/>
    <n v="385"/>
    <m/>
    <m/>
    <m/>
    <n v="21"/>
    <m/>
    <m/>
    <n v="6"/>
    <m/>
    <m/>
    <m/>
    <n v="37"/>
    <m/>
    <m/>
    <m/>
    <x v="1"/>
    <m/>
  </r>
  <r>
    <s v="Exp2"/>
    <m/>
    <s v="BW 24-4"/>
    <x v="0"/>
    <x v="3"/>
    <x v="3"/>
    <d v="2014-08-07T00:00:00"/>
    <m/>
    <m/>
    <m/>
    <n v="4"/>
    <m/>
    <x v="3"/>
    <m/>
    <n v="385"/>
    <m/>
    <m/>
    <m/>
    <n v="19"/>
    <m/>
    <m/>
    <n v="6"/>
    <m/>
    <m/>
    <m/>
    <n v="36"/>
    <m/>
    <m/>
    <m/>
    <x v="1"/>
    <m/>
  </r>
  <r>
    <s v="Exp2"/>
    <m/>
    <s v="Co 24-4"/>
    <x v="0"/>
    <x v="3"/>
    <x v="4"/>
    <d v="2014-07-29T00:00:00"/>
    <m/>
    <m/>
    <s v="Co 24-4"/>
    <n v="1"/>
    <m/>
    <x v="3"/>
    <m/>
    <n v="250"/>
    <m/>
    <m/>
    <m/>
    <n v="21"/>
    <m/>
    <m/>
    <n v="4"/>
    <m/>
    <m/>
    <m/>
    <n v="38"/>
    <m/>
    <m/>
    <m/>
    <x v="1"/>
    <n v="17"/>
  </r>
  <r>
    <s v="Exp2"/>
    <m/>
    <s v="Co 24-4"/>
    <x v="0"/>
    <x v="3"/>
    <x v="4"/>
    <d v="2014-07-29T00:00:00"/>
    <m/>
    <m/>
    <m/>
    <n v="2"/>
    <m/>
    <x v="3"/>
    <m/>
    <m/>
    <m/>
    <m/>
    <m/>
    <m/>
    <m/>
    <m/>
    <m/>
    <m/>
    <m/>
    <m/>
    <s v=""/>
    <m/>
    <m/>
    <m/>
    <x v="1"/>
    <s v="10+"/>
  </r>
  <r>
    <s v="Exp2"/>
    <m/>
    <s v="Co 24-4"/>
    <x v="0"/>
    <x v="3"/>
    <x v="4"/>
    <d v="2014-07-29T00:00:00"/>
    <m/>
    <m/>
    <m/>
    <n v="3"/>
    <m/>
    <x v="1"/>
    <m/>
    <m/>
    <m/>
    <m/>
    <m/>
    <m/>
    <m/>
    <m/>
    <m/>
    <m/>
    <m/>
    <m/>
    <s v=""/>
    <m/>
    <m/>
    <m/>
    <x v="1"/>
    <s v="14+"/>
  </r>
  <r>
    <s v="Exp2"/>
    <m/>
    <s v="Co 24-1"/>
    <x v="0"/>
    <x v="3"/>
    <x v="4"/>
    <d v="2014-08-07T00:00:00"/>
    <m/>
    <m/>
    <s v="Co 24-1"/>
    <n v="1"/>
    <m/>
    <x v="1"/>
    <m/>
    <n v="310"/>
    <m/>
    <m/>
    <m/>
    <n v="22"/>
    <m/>
    <m/>
    <n v="5"/>
    <m/>
    <m/>
    <m/>
    <n v="38"/>
    <m/>
    <m/>
    <m/>
    <x v="1"/>
    <m/>
  </r>
  <r>
    <s v="Exp2"/>
    <m/>
    <s v="Co 24-1"/>
    <x v="0"/>
    <x v="3"/>
    <x v="4"/>
    <d v="2014-08-07T00:00:00"/>
    <m/>
    <m/>
    <m/>
    <n v="2"/>
    <m/>
    <x v="5"/>
    <m/>
    <n v="375"/>
    <m/>
    <m/>
    <m/>
    <n v="24"/>
    <m/>
    <m/>
    <n v="6"/>
    <m/>
    <m/>
    <m/>
    <n v="39"/>
    <m/>
    <m/>
    <m/>
    <x v="1"/>
    <m/>
  </r>
  <r>
    <s v="Exp2"/>
    <m/>
    <s v="Co 24-1"/>
    <x v="0"/>
    <x v="3"/>
    <x v="4"/>
    <d v="2014-08-07T00:00:00"/>
    <m/>
    <m/>
    <m/>
    <n v="3"/>
    <m/>
    <x v="5"/>
    <m/>
    <n v="400"/>
    <m/>
    <m/>
    <m/>
    <n v="23"/>
    <m/>
    <m/>
    <n v="5"/>
    <m/>
    <m/>
    <m/>
    <n v="38"/>
    <m/>
    <m/>
    <m/>
    <x v="1"/>
    <m/>
  </r>
  <r>
    <s v="Exp2"/>
    <m/>
    <s v="Co 24-1"/>
    <x v="0"/>
    <x v="3"/>
    <x v="4"/>
    <d v="2014-08-07T00:00:00"/>
    <m/>
    <m/>
    <m/>
    <n v="4"/>
    <m/>
    <x v="1"/>
    <m/>
    <n v="350"/>
    <m/>
    <m/>
    <m/>
    <n v="22"/>
    <m/>
    <m/>
    <n v="5"/>
    <m/>
    <m/>
    <m/>
    <n v="38"/>
    <m/>
    <m/>
    <m/>
    <x v="1"/>
    <m/>
  </r>
  <r>
    <s v="Exp2"/>
    <m/>
    <s v="Co 24-2"/>
    <x v="0"/>
    <x v="3"/>
    <x v="4"/>
    <d v="2014-08-07T00:00:00"/>
    <m/>
    <m/>
    <s v="Co 24-2"/>
    <n v="1"/>
    <m/>
    <x v="1"/>
    <m/>
    <n v="380"/>
    <m/>
    <m/>
    <m/>
    <n v="24"/>
    <m/>
    <m/>
    <n v="5"/>
    <m/>
    <m/>
    <m/>
    <n v="40"/>
    <m/>
    <m/>
    <m/>
    <x v="1"/>
    <m/>
  </r>
  <r>
    <s v="Exp2"/>
    <m/>
    <s v="Co 24-2"/>
    <x v="0"/>
    <x v="3"/>
    <x v="4"/>
    <d v="2014-08-07T00:00:00"/>
    <m/>
    <m/>
    <m/>
    <n v="2"/>
    <m/>
    <x v="1"/>
    <m/>
    <n v="280"/>
    <m/>
    <m/>
    <m/>
    <m/>
    <m/>
    <m/>
    <m/>
    <m/>
    <m/>
    <m/>
    <s v=""/>
    <m/>
    <m/>
    <m/>
    <x v="1"/>
    <m/>
  </r>
  <r>
    <s v="Exp2"/>
    <m/>
    <s v="Co 24-2"/>
    <x v="0"/>
    <x v="3"/>
    <x v="4"/>
    <d v="2014-08-07T00:00:00"/>
    <m/>
    <m/>
    <m/>
    <n v="3"/>
    <m/>
    <x v="1"/>
    <m/>
    <n v="405"/>
    <m/>
    <m/>
    <m/>
    <n v="22"/>
    <m/>
    <m/>
    <n v="5"/>
    <m/>
    <m/>
    <m/>
    <n v="38"/>
    <m/>
    <m/>
    <m/>
    <x v="1"/>
    <m/>
  </r>
  <r>
    <s v="Exp2"/>
    <m/>
    <s v="Co 24-2"/>
    <x v="0"/>
    <x v="3"/>
    <x v="4"/>
    <d v="2014-08-07T00:00:00"/>
    <m/>
    <m/>
    <m/>
    <n v="4"/>
    <m/>
    <x v="1"/>
    <m/>
    <n v="370"/>
    <m/>
    <m/>
    <m/>
    <n v="23"/>
    <m/>
    <m/>
    <n v="5"/>
    <m/>
    <m/>
    <m/>
    <n v="39"/>
    <m/>
    <m/>
    <m/>
    <x v="1"/>
    <m/>
  </r>
  <r>
    <s v="Exp2"/>
    <m/>
    <s v="Co 24-2"/>
    <x v="0"/>
    <x v="3"/>
    <x v="4"/>
    <d v="2014-08-07T00:00:00"/>
    <m/>
    <m/>
    <m/>
    <n v="5"/>
    <m/>
    <x v="5"/>
    <m/>
    <n v="345"/>
    <m/>
    <m/>
    <m/>
    <n v="22"/>
    <m/>
    <m/>
    <n v="5"/>
    <m/>
    <m/>
    <m/>
    <n v="37"/>
    <m/>
    <m/>
    <m/>
    <x v="1"/>
    <m/>
  </r>
  <r>
    <s v="Exp2"/>
    <m/>
    <s v="Co 24-3"/>
    <x v="0"/>
    <x v="3"/>
    <x v="4"/>
    <d v="2014-08-07T00:00:00"/>
    <m/>
    <m/>
    <s v="Co 24-3"/>
    <n v="1"/>
    <m/>
    <x v="5"/>
    <m/>
    <n v="330"/>
    <m/>
    <m/>
    <m/>
    <n v="22"/>
    <m/>
    <m/>
    <n v="5"/>
    <m/>
    <m/>
    <m/>
    <n v="37"/>
    <m/>
    <m/>
    <m/>
    <x v="1"/>
    <m/>
  </r>
  <r>
    <s v="Exp2"/>
    <m/>
    <s v="Co 24-3"/>
    <x v="0"/>
    <x v="3"/>
    <x v="4"/>
    <d v="2014-08-07T00:00:00"/>
    <m/>
    <m/>
    <m/>
    <n v="2"/>
    <m/>
    <x v="3"/>
    <m/>
    <n v="397"/>
    <m/>
    <m/>
    <m/>
    <n v="20"/>
    <m/>
    <m/>
    <n v="6"/>
    <m/>
    <m/>
    <m/>
    <n v="37"/>
    <m/>
    <m/>
    <m/>
    <x v="1"/>
    <m/>
  </r>
  <r>
    <s v="Exp2"/>
    <m/>
    <s v="Co 24-3"/>
    <x v="0"/>
    <x v="3"/>
    <x v="4"/>
    <d v="2014-08-07T00:00:00"/>
    <m/>
    <m/>
    <m/>
    <n v="3"/>
    <m/>
    <x v="1"/>
    <m/>
    <n v="370"/>
    <m/>
    <m/>
    <m/>
    <n v="20"/>
    <m/>
    <m/>
    <n v="5"/>
    <m/>
    <m/>
    <m/>
    <n v="36"/>
    <m/>
    <m/>
    <m/>
    <x v="1"/>
    <m/>
  </r>
  <r>
    <s v="Exp2"/>
    <m/>
    <s v="Co 24-3"/>
    <x v="0"/>
    <x v="3"/>
    <x v="4"/>
    <d v="2014-08-07T00:00:00"/>
    <m/>
    <m/>
    <m/>
    <n v="4"/>
    <m/>
    <x v="5"/>
    <m/>
    <n v="330"/>
    <m/>
    <m/>
    <m/>
    <n v="22"/>
    <m/>
    <m/>
    <n v="4"/>
    <m/>
    <m/>
    <m/>
    <n v="37"/>
    <m/>
    <m/>
    <m/>
    <x v="1"/>
    <m/>
  </r>
  <r>
    <s v="Exp2"/>
    <m/>
    <s v="CR 24-1"/>
    <x v="0"/>
    <x v="3"/>
    <x v="9"/>
    <d v="2014-08-07T00:00:00"/>
    <m/>
    <m/>
    <s v="CR 24-1"/>
    <n v="1"/>
    <m/>
    <x v="8"/>
    <m/>
    <n v="295"/>
    <m/>
    <m/>
    <m/>
    <m/>
    <m/>
    <m/>
    <n v="6"/>
    <m/>
    <m/>
    <m/>
    <s v=""/>
    <m/>
    <m/>
    <m/>
    <x v="1"/>
    <m/>
  </r>
  <r>
    <s v="Exp2"/>
    <m/>
    <s v="CR 24-1"/>
    <x v="0"/>
    <x v="3"/>
    <x v="9"/>
    <d v="2014-08-07T00:00:00"/>
    <m/>
    <m/>
    <m/>
    <n v="2"/>
    <m/>
    <x v="10"/>
    <m/>
    <n v="360"/>
    <m/>
    <m/>
    <m/>
    <n v="18"/>
    <m/>
    <m/>
    <n v="8"/>
    <m/>
    <m/>
    <m/>
    <n v="36"/>
    <m/>
    <m/>
    <m/>
    <x v="1"/>
    <m/>
  </r>
  <r>
    <s v="Exp2"/>
    <m/>
    <s v="CR 24-1"/>
    <x v="0"/>
    <x v="3"/>
    <x v="9"/>
    <d v="2014-08-07T00:00:00"/>
    <m/>
    <m/>
    <m/>
    <n v="3"/>
    <m/>
    <x v="8"/>
    <m/>
    <m/>
    <m/>
    <m/>
    <m/>
    <m/>
    <m/>
    <m/>
    <m/>
    <m/>
    <m/>
    <m/>
    <s v=""/>
    <m/>
    <m/>
    <m/>
    <x v="1"/>
    <s v="18+"/>
  </r>
  <r>
    <s v="Exp2"/>
    <m/>
    <s v="CR 24-2"/>
    <x v="0"/>
    <x v="3"/>
    <x v="9"/>
    <d v="2014-08-07T00:00:00"/>
    <m/>
    <m/>
    <s v="CR 24-2"/>
    <n v="1"/>
    <m/>
    <x v="3"/>
    <m/>
    <n v="315"/>
    <m/>
    <m/>
    <m/>
    <m/>
    <m/>
    <m/>
    <n v="5"/>
    <m/>
    <m/>
    <m/>
    <s v=""/>
    <m/>
    <m/>
    <m/>
    <x v="1"/>
    <m/>
  </r>
  <r>
    <s v="Exp2"/>
    <m/>
    <s v="CR 24-2"/>
    <x v="0"/>
    <x v="3"/>
    <x v="9"/>
    <d v="2014-08-07T00:00:00"/>
    <m/>
    <m/>
    <m/>
    <n v="2"/>
    <m/>
    <x v="3"/>
    <m/>
    <n v="325"/>
    <m/>
    <m/>
    <m/>
    <n v="24"/>
    <m/>
    <m/>
    <n v="7"/>
    <m/>
    <m/>
    <m/>
    <n v="41"/>
    <m/>
    <m/>
    <m/>
    <x v="1"/>
    <m/>
  </r>
  <r>
    <s v="Exp2"/>
    <m/>
    <s v="CR 24-3"/>
    <x v="0"/>
    <x v="3"/>
    <x v="9"/>
    <d v="2014-08-07T00:00:00"/>
    <m/>
    <m/>
    <s v="CR 24-3"/>
    <n v="1"/>
    <m/>
    <x v="8"/>
    <m/>
    <n v="320"/>
    <m/>
    <m/>
    <m/>
    <m/>
    <m/>
    <m/>
    <m/>
    <m/>
    <m/>
    <m/>
    <s v=""/>
    <m/>
    <m/>
    <m/>
    <x v="1"/>
    <m/>
  </r>
  <r>
    <s v="Exp2"/>
    <m/>
    <s v="CR 24-3"/>
    <x v="0"/>
    <x v="3"/>
    <x v="9"/>
    <d v="2014-08-07T00:00:00"/>
    <m/>
    <m/>
    <m/>
    <n v="2"/>
    <m/>
    <x v="3"/>
    <m/>
    <m/>
    <m/>
    <m/>
    <m/>
    <m/>
    <m/>
    <m/>
    <m/>
    <m/>
    <m/>
    <m/>
    <s v=""/>
    <m/>
    <m/>
    <m/>
    <x v="1"/>
    <m/>
  </r>
  <r>
    <s v="Exp2"/>
    <m/>
    <s v="CR 24-3"/>
    <x v="0"/>
    <x v="3"/>
    <x v="9"/>
    <d v="2014-08-07T00:00:00"/>
    <m/>
    <m/>
    <m/>
    <n v="3"/>
    <m/>
    <x v="13"/>
    <m/>
    <m/>
    <m/>
    <m/>
    <m/>
    <m/>
    <m/>
    <m/>
    <m/>
    <m/>
    <m/>
    <m/>
    <s v=""/>
    <m/>
    <m/>
    <m/>
    <x v="1"/>
    <m/>
  </r>
  <r>
    <s v="Exp2"/>
    <m/>
    <s v="CR 24-4"/>
    <x v="0"/>
    <x v="3"/>
    <x v="9"/>
    <d v="2014-08-07T00:00:00"/>
    <m/>
    <m/>
    <s v="CR 24-4"/>
    <n v="1"/>
    <m/>
    <x v="13"/>
    <m/>
    <n v="295"/>
    <m/>
    <m/>
    <m/>
    <n v="23"/>
    <m/>
    <m/>
    <n v="5"/>
    <m/>
    <m/>
    <m/>
    <n v="43"/>
    <m/>
    <m/>
    <m/>
    <x v="1"/>
    <m/>
  </r>
  <r>
    <s v="Exp2"/>
    <m/>
    <s v="CR 24-4"/>
    <x v="0"/>
    <x v="3"/>
    <x v="9"/>
    <d v="2014-08-07T00:00:00"/>
    <m/>
    <m/>
    <m/>
    <n v="2"/>
    <m/>
    <x v="3"/>
    <m/>
    <n v="295"/>
    <m/>
    <m/>
    <m/>
    <m/>
    <m/>
    <m/>
    <m/>
    <m/>
    <m/>
    <m/>
    <s v=""/>
    <m/>
    <m/>
    <m/>
    <x v="1"/>
    <m/>
  </r>
  <r>
    <s v="Exp2"/>
    <m/>
    <s v="CR 24-4"/>
    <x v="0"/>
    <x v="3"/>
    <x v="9"/>
    <d v="2014-08-07T00:00:00"/>
    <m/>
    <m/>
    <m/>
    <n v="3"/>
    <m/>
    <x v="10"/>
    <m/>
    <n v="265"/>
    <m/>
    <m/>
    <m/>
    <m/>
    <m/>
    <m/>
    <m/>
    <m/>
    <m/>
    <m/>
    <s v=""/>
    <m/>
    <m/>
    <m/>
    <x v="1"/>
    <m/>
  </r>
  <r>
    <s v="Exp2"/>
    <m/>
    <s v="Ma 24-1"/>
    <x v="0"/>
    <x v="3"/>
    <x v="5"/>
    <d v="2014-08-07T00:00:00"/>
    <m/>
    <m/>
    <s v="Ma 24-1"/>
    <n v="1"/>
    <m/>
    <x v="3"/>
    <m/>
    <n v="360"/>
    <m/>
    <m/>
    <m/>
    <n v="19"/>
    <m/>
    <m/>
    <n v="4"/>
    <m/>
    <m/>
    <m/>
    <n v="36"/>
    <m/>
    <m/>
    <m/>
    <x v="1"/>
    <m/>
  </r>
  <r>
    <s v="Exp2"/>
    <m/>
    <s v="Ma 24-1"/>
    <x v="0"/>
    <x v="3"/>
    <x v="5"/>
    <d v="2014-08-07T00:00:00"/>
    <m/>
    <m/>
    <m/>
    <n v="2"/>
    <m/>
    <x v="1"/>
    <m/>
    <n v="310"/>
    <m/>
    <m/>
    <m/>
    <n v="20"/>
    <m/>
    <m/>
    <n v="5"/>
    <m/>
    <m/>
    <m/>
    <n v="36"/>
    <m/>
    <m/>
    <m/>
    <x v="1"/>
    <m/>
  </r>
  <r>
    <s v="Exp2"/>
    <m/>
    <s v="Ma 24-1"/>
    <x v="0"/>
    <x v="3"/>
    <x v="5"/>
    <d v="2014-08-07T00:00:00"/>
    <m/>
    <m/>
    <m/>
    <n v="3"/>
    <m/>
    <x v="3"/>
    <m/>
    <n v="380"/>
    <m/>
    <m/>
    <m/>
    <n v="20"/>
    <m/>
    <m/>
    <n v="5"/>
    <m/>
    <m/>
    <m/>
    <n v="37"/>
    <m/>
    <m/>
    <m/>
    <x v="1"/>
    <m/>
  </r>
  <r>
    <s v="Exp2"/>
    <m/>
    <s v="Ma 24-1"/>
    <x v="0"/>
    <x v="3"/>
    <x v="5"/>
    <d v="2014-08-07T00:00:00"/>
    <m/>
    <m/>
    <m/>
    <n v="4"/>
    <m/>
    <x v="5"/>
    <m/>
    <n v="400"/>
    <m/>
    <m/>
    <m/>
    <n v="21"/>
    <m/>
    <m/>
    <n v="5"/>
    <m/>
    <m/>
    <m/>
    <n v="36"/>
    <m/>
    <m/>
    <m/>
    <x v="1"/>
    <m/>
  </r>
  <r>
    <s v="Exp2"/>
    <m/>
    <s v="Ma 24-1"/>
    <x v="0"/>
    <x v="3"/>
    <x v="5"/>
    <d v="2014-08-07T00:00:00"/>
    <m/>
    <m/>
    <m/>
    <n v="5"/>
    <m/>
    <x v="3"/>
    <m/>
    <n v="340"/>
    <m/>
    <m/>
    <m/>
    <n v="19"/>
    <m/>
    <m/>
    <n v="3"/>
    <m/>
    <m/>
    <m/>
    <n v="36"/>
    <m/>
    <m/>
    <m/>
    <x v="1"/>
    <m/>
  </r>
  <r>
    <s v="Exp2"/>
    <m/>
    <s v="Ma 24-2"/>
    <x v="0"/>
    <x v="3"/>
    <x v="5"/>
    <d v="2014-08-07T00:00:00"/>
    <m/>
    <m/>
    <s v="Ma 24-2"/>
    <n v="1"/>
    <m/>
    <x v="1"/>
    <m/>
    <n v="465"/>
    <m/>
    <m/>
    <m/>
    <n v="23"/>
    <m/>
    <m/>
    <n v="4"/>
    <m/>
    <m/>
    <m/>
    <n v="39"/>
    <m/>
    <m/>
    <m/>
    <x v="1"/>
    <m/>
  </r>
  <r>
    <s v="Exp2"/>
    <m/>
    <s v="Ma 24-2"/>
    <x v="0"/>
    <x v="3"/>
    <x v="5"/>
    <d v="2014-08-07T00:00:00"/>
    <m/>
    <m/>
    <m/>
    <n v="2"/>
    <m/>
    <x v="3"/>
    <m/>
    <n v="403"/>
    <m/>
    <m/>
    <m/>
    <n v="21"/>
    <m/>
    <m/>
    <n v="4"/>
    <m/>
    <m/>
    <m/>
    <n v="38"/>
    <m/>
    <m/>
    <m/>
    <x v="1"/>
    <m/>
  </r>
  <r>
    <s v="Exp2"/>
    <m/>
    <s v="Ma 24-2"/>
    <x v="0"/>
    <x v="3"/>
    <x v="5"/>
    <d v="2014-08-07T00:00:00"/>
    <m/>
    <m/>
    <m/>
    <n v="3"/>
    <m/>
    <x v="3"/>
    <m/>
    <n v="410"/>
    <m/>
    <m/>
    <m/>
    <n v="21"/>
    <m/>
    <m/>
    <n v="4"/>
    <m/>
    <m/>
    <m/>
    <n v="38"/>
    <m/>
    <m/>
    <m/>
    <x v="1"/>
    <m/>
  </r>
  <r>
    <s v="Exp2"/>
    <m/>
    <s v="Ma 24-2"/>
    <x v="0"/>
    <x v="3"/>
    <x v="5"/>
    <d v="2014-08-07T00:00:00"/>
    <m/>
    <m/>
    <m/>
    <n v="4"/>
    <m/>
    <x v="1"/>
    <m/>
    <n v="330"/>
    <m/>
    <m/>
    <m/>
    <n v="17"/>
    <m/>
    <m/>
    <n v="4"/>
    <m/>
    <m/>
    <m/>
    <n v="33"/>
    <m/>
    <m/>
    <m/>
    <x v="1"/>
    <m/>
  </r>
  <r>
    <s v="Exp2"/>
    <m/>
    <s v="Ma 24-2"/>
    <x v="0"/>
    <x v="3"/>
    <x v="5"/>
    <d v="2014-08-07T00:00:00"/>
    <m/>
    <m/>
    <m/>
    <n v="5"/>
    <m/>
    <x v="3"/>
    <m/>
    <n v="387"/>
    <m/>
    <m/>
    <m/>
    <n v="19"/>
    <m/>
    <m/>
    <n v="4"/>
    <m/>
    <m/>
    <m/>
    <n v="36"/>
    <m/>
    <m/>
    <m/>
    <x v="1"/>
    <m/>
  </r>
  <r>
    <s v="Exp2"/>
    <m/>
    <s v="Ma 24-3"/>
    <x v="0"/>
    <x v="3"/>
    <x v="5"/>
    <d v="2014-08-07T00:00:00"/>
    <m/>
    <m/>
    <s v="Ma 24-3"/>
    <n v="1"/>
    <m/>
    <x v="3"/>
    <m/>
    <n v="412"/>
    <m/>
    <m/>
    <m/>
    <n v="21"/>
    <m/>
    <m/>
    <n v="5"/>
    <m/>
    <m/>
    <m/>
    <n v="38"/>
    <m/>
    <m/>
    <m/>
    <x v="1"/>
    <m/>
  </r>
  <r>
    <s v="Exp2"/>
    <m/>
    <s v="Ma 24-3"/>
    <x v="0"/>
    <x v="3"/>
    <x v="5"/>
    <d v="2014-08-07T00:00:00"/>
    <m/>
    <m/>
    <m/>
    <n v="2"/>
    <m/>
    <x v="10"/>
    <m/>
    <n v="400"/>
    <m/>
    <m/>
    <m/>
    <n v="18"/>
    <m/>
    <m/>
    <n v="5"/>
    <m/>
    <m/>
    <m/>
    <n v="36"/>
    <m/>
    <m/>
    <m/>
    <x v="1"/>
    <m/>
  </r>
  <r>
    <s v="Exp2"/>
    <m/>
    <s v="Ma 24-3"/>
    <x v="0"/>
    <x v="3"/>
    <x v="5"/>
    <d v="2014-08-07T00:00:00"/>
    <m/>
    <m/>
    <m/>
    <n v="3"/>
    <m/>
    <x v="10"/>
    <m/>
    <n v="403"/>
    <m/>
    <m/>
    <m/>
    <n v="20"/>
    <m/>
    <m/>
    <n v="5"/>
    <m/>
    <m/>
    <m/>
    <n v="38"/>
    <m/>
    <m/>
    <m/>
    <x v="1"/>
    <m/>
  </r>
  <r>
    <s v="Exp2"/>
    <m/>
    <s v="Ma 24-3"/>
    <x v="0"/>
    <x v="3"/>
    <x v="5"/>
    <d v="2014-08-07T00:00:00"/>
    <m/>
    <m/>
    <m/>
    <n v="4"/>
    <m/>
    <x v="3"/>
    <m/>
    <n v="360"/>
    <m/>
    <m/>
    <m/>
    <n v="19"/>
    <m/>
    <m/>
    <n v="4"/>
    <m/>
    <m/>
    <m/>
    <n v="36"/>
    <m/>
    <m/>
    <m/>
    <x v="1"/>
    <m/>
  </r>
  <r>
    <s v="Exp2"/>
    <m/>
    <s v="Ma 24-4"/>
    <x v="0"/>
    <x v="3"/>
    <x v="5"/>
    <d v="2014-08-07T00:00:00"/>
    <m/>
    <m/>
    <s v="Ma 24-4"/>
    <n v="1"/>
    <m/>
    <x v="1"/>
    <m/>
    <n v="410"/>
    <m/>
    <m/>
    <m/>
    <n v="19"/>
    <m/>
    <m/>
    <n v="4"/>
    <m/>
    <m/>
    <m/>
    <n v="35"/>
    <m/>
    <m/>
    <m/>
    <x v="1"/>
    <m/>
  </r>
  <r>
    <s v="Exp2"/>
    <m/>
    <s v="Ma 24-4"/>
    <x v="0"/>
    <x v="3"/>
    <x v="5"/>
    <d v="2014-08-07T00:00:00"/>
    <m/>
    <m/>
    <m/>
    <n v="2"/>
    <m/>
    <x v="10"/>
    <m/>
    <n v="445"/>
    <m/>
    <m/>
    <m/>
    <n v="19"/>
    <m/>
    <m/>
    <n v="4"/>
    <m/>
    <m/>
    <m/>
    <n v="37"/>
    <m/>
    <m/>
    <m/>
    <x v="1"/>
    <m/>
  </r>
  <r>
    <s v="Exp2"/>
    <m/>
    <s v="Ma 24-4"/>
    <x v="0"/>
    <x v="3"/>
    <x v="5"/>
    <d v="2014-08-07T00:00:00"/>
    <m/>
    <m/>
    <m/>
    <n v="3"/>
    <m/>
    <x v="10"/>
    <m/>
    <m/>
    <m/>
    <m/>
    <m/>
    <m/>
    <m/>
    <m/>
    <m/>
    <m/>
    <m/>
    <m/>
    <s v=""/>
    <m/>
    <m/>
    <m/>
    <x v="1"/>
    <m/>
  </r>
  <r>
    <s v="Exp2"/>
    <m/>
    <s v="Ma 24-4"/>
    <x v="0"/>
    <x v="3"/>
    <x v="5"/>
    <d v="2014-08-07T00:00:00"/>
    <m/>
    <m/>
    <m/>
    <n v="4"/>
    <m/>
    <x v="10"/>
    <m/>
    <n v="430"/>
    <m/>
    <m/>
    <m/>
    <n v="19"/>
    <m/>
    <m/>
    <n v="5"/>
    <m/>
    <m/>
    <m/>
    <n v="37"/>
    <m/>
    <m/>
    <m/>
    <x v="1"/>
    <m/>
  </r>
  <r>
    <s v="Exp2"/>
    <m/>
    <s v="Sa 24-1"/>
    <x v="0"/>
    <x v="3"/>
    <x v="7"/>
    <d v="2014-05-20T00:00:00"/>
    <m/>
    <m/>
    <s v="Sa 24-1"/>
    <n v="1"/>
    <m/>
    <x v="12"/>
    <m/>
    <n v="392"/>
    <m/>
    <m/>
    <m/>
    <n v="17"/>
    <m/>
    <m/>
    <m/>
    <m/>
    <m/>
    <m/>
    <n v="26"/>
    <m/>
    <m/>
    <m/>
    <x v="1"/>
    <n v="9"/>
  </r>
  <r>
    <s v="Exp2"/>
    <m/>
    <s v="Sa 24-1"/>
    <x v="0"/>
    <x v="3"/>
    <x v="7"/>
    <d v="2014-05-20T00:00:00"/>
    <m/>
    <m/>
    <m/>
    <n v="2"/>
    <m/>
    <x v="7"/>
    <m/>
    <n v="380"/>
    <m/>
    <m/>
    <m/>
    <n v="20"/>
    <m/>
    <m/>
    <m/>
    <m/>
    <m/>
    <m/>
    <n v="31"/>
    <m/>
    <m/>
    <m/>
    <x v="1"/>
    <n v="11"/>
  </r>
  <r>
    <s v="Exp2"/>
    <m/>
    <s v="Sa 24-1"/>
    <x v="0"/>
    <x v="3"/>
    <x v="7"/>
    <d v="2014-05-20T00:00:00"/>
    <m/>
    <m/>
    <m/>
    <n v="3"/>
    <m/>
    <x v="12"/>
    <m/>
    <n v="410"/>
    <m/>
    <m/>
    <m/>
    <n v="19"/>
    <m/>
    <m/>
    <m/>
    <m/>
    <m/>
    <m/>
    <n v="28"/>
    <m/>
    <m/>
    <m/>
    <x v="1"/>
    <n v="9"/>
  </r>
  <r>
    <s v="Exp2"/>
    <m/>
    <s v="Sa 24-1"/>
    <x v="0"/>
    <x v="3"/>
    <x v="7"/>
    <d v="2014-05-20T00:00:00"/>
    <m/>
    <m/>
    <m/>
    <n v="4"/>
    <m/>
    <x v="12"/>
    <m/>
    <n v="364"/>
    <m/>
    <m/>
    <m/>
    <n v="16"/>
    <m/>
    <m/>
    <m/>
    <m/>
    <m/>
    <m/>
    <n v="25"/>
    <m/>
    <m/>
    <m/>
    <x v="1"/>
    <n v="9"/>
  </r>
  <r>
    <s v="Exp2"/>
    <m/>
    <s v="Sa 24-2"/>
    <x v="0"/>
    <x v="3"/>
    <x v="7"/>
    <d v="2014-05-20T00:00:00"/>
    <m/>
    <m/>
    <s v="Sa 24-2"/>
    <n v="1"/>
    <m/>
    <x v="6"/>
    <m/>
    <n v="400"/>
    <m/>
    <m/>
    <m/>
    <n v="16"/>
    <m/>
    <m/>
    <m/>
    <m/>
    <m/>
    <m/>
    <n v="26"/>
    <m/>
    <m/>
    <m/>
    <x v="1"/>
    <n v="10"/>
  </r>
  <r>
    <s v="Exp2"/>
    <m/>
    <s v="Sa 24-2"/>
    <x v="0"/>
    <x v="3"/>
    <x v="7"/>
    <d v="2014-05-20T00:00:00"/>
    <m/>
    <m/>
    <m/>
    <n v="2"/>
    <m/>
    <x v="7"/>
    <m/>
    <n v="400"/>
    <m/>
    <m/>
    <m/>
    <n v="19"/>
    <m/>
    <m/>
    <m/>
    <m/>
    <m/>
    <m/>
    <n v="30"/>
    <m/>
    <m/>
    <m/>
    <x v="1"/>
    <n v="11"/>
  </r>
  <r>
    <s v="Exp2"/>
    <m/>
    <s v="Sa 24-2"/>
    <x v="0"/>
    <x v="3"/>
    <x v="7"/>
    <d v="2014-05-20T00:00:00"/>
    <m/>
    <m/>
    <m/>
    <n v="3"/>
    <m/>
    <x v="12"/>
    <m/>
    <n v="410"/>
    <m/>
    <m/>
    <m/>
    <n v="21"/>
    <m/>
    <m/>
    <m/>
    <m/>
    <m/>
    <m/>
    <n v="30"/>
    <m/>
    <m/>
    <m/>
    <x v="1"/>
    <n v="9"/>
  </r>
  <r>
    <s v="Exp2"/>
    <m/>
    <s v="Sa 24-2"/>
    <x v="0"/>
    <x v="3"/>
    <x v="7"/>
    <d v="2014-05-20T00:00:00"/>
    <m/>
    <m/>
    <m/>
    <n v="4"/>
    <m/>
    <x v="12"/>
    <m/>
    <n v="360"/>
    <m/>
    <m/>
    <m/>
    <n v="18"/>
    <m/>
    <m/>
    <m/>
    <m/>
    <m/>
    <m/>
    <n v="27"/>
    <m/>
    <m/>
    <m/>
    <x v="1"/>
    <n v="9"/>
  </r>
  <r>
    <s v="Exp2"/>
    <m/>
    <s v="Sa 24-4"/>
    <x v="0"/>
    <x v="3"/>
    <x v="7"/>
    <d v="2014-05-20T00:00:00"/>
    <m/>
    <m/>
    <s v="Sa 24-4"/>
    <n v="1"/>
    <m/>
    <x v="11"/>
    <m/>
    <n v="325"/>
    <m/>
    <m/>
    <m/>
    <n v="16"/>
    <m/>
    <m/>
    <m/>
    <m/>
    <m/>
    <m/>
    <n v="24"/>
    <m/>
    <m/>
    <m/>
    <x v="1"/>
    <n v="8"/>
  </r>
  <r>
    <s v="Exp2"/>
    <m/>
    <s v="Sa 24-4"/>
    <x v="0"/>
    <x v="3"/>
    <x v="7"/>
    <d v="2014-05-20T00:00:00"/>
    <m/>
    <m/>
    <m/>
    <n v="2"/>
    <m/>
    <x v="12"/>
    <m/>
    <n v="410"/>
    <m/>
    <m/>
    <m/>
    <n v="19"/>
    <m/>
    <m/>
    <m/>
    <m/>
    <m/>
    <m/>
    <n v="28"/>
    <m/>
    <m/>
    <m/>
    <x v="1"/>
    <n v="9"/>
  </r>
  <r>
    <s v="Exp2"/>
    <m/>
    <s v="Sa 24-4"/>
    <x v="0"/>
    <x v="3"/>
    <x v="7"/>
    <d v="2014-05-20T00:00:00"/>
    <m/>
    <m/>
    <m/>
    <n v="3"/>
    <m/>
    <x v="12"/>
    <m/>
    <n v="395"/>
    <m/>
    <m/>
    <m/>
    <n v="17"/>
    <m/>
    <m/>
    <m/>
    <m/>
    <m/>
    <m/>
    <n v="26"/>
    <m/>
    <m/>
    <m/>
    <x v="1"/>
    <n v="9"/>
  </r>
  <r>
    <s v="Exp2"/>
    <m/>
    <s v="Sa 24-4"/>
    <x v="0"/>
    <x v="3"/>
    <x v="7"/>
    <d v="2014-05-20T00:00:00"/>
    <m/>
    <m/>
    <m/>
    <n v="4"/>
    <m/>
    <x v="6"/>
    <m/>
    <n v="367"/>
    <m/>
    <m/>
    <m/>
    <n v="17"/>
    <m/>
    <m/>
    <m/>
    <m/>
    <m/>
    <m/>
    <n v="27"/>
    <m/>
    <m/>
    <m/>
    <x v="1"/>
    <n v="10"/>
  </r>
  <r>
    <s v="Exp2"/>
    <m/>
    <s v="Sa 24-3"/>
    <x v="0"/>
    <x v="3"/>
    <x v="7"/>
    <d v="2014-05-21T00:00:00"/>
    <m/>
    <m/>
    <s v="Sa 24-3"/>
    <n v="1"/>
    <m/>
    <x v="6"/>
    <m/>
    <n v="385"/>
    <m/>
    <m/>
    <m/>
    <n v="19"/>
    <m/>
    <m/>
    <n v="3"/>
    <m/>
    <m/>
    <m/>
    <n v="29"/>
    <m/>
    <m/>
    <m/>
    <x v="1"/>
    <n v="10"/>
  </r>
  <r>
    <s v="Exp2"/>
    <m/>
    <s v="Sa 24-3"/>
    <x v="0"/>
    <x v="3"/>
    <x v="7"/>
    <d v="2014-05-21T00:00:00"/>
    <m/>
    <m/>
    <m/>
    <n v="2"/>
    <m/>
    <x v="6"/>
    <m/>
    <n v="375"/>
    <m/>
    <m/>
    <m/>
    <n v="18"/>
    <m/>
    <m/>
    <n v="3"/>
    <m/>
    <m/>
    <m/>
    <n v="28"/>
    <m/>
    <m/>
    <m/>
    <x v="1"/>
    <n v="10"/>
  </r>
  <r>
    <s v="Exp2"/>
    <m/>
    <s v="Sa 24-3"/>
    <x v="0"/>
    <x v="3"/>
    <x v="7"/>
    <d v="2014-05-21T00:00:00"/>
    <m/>
    <m/>
    <m/>
    <n v="3"/>
    <m/>
    <x v="11"/>
    <m/>
    <n v="370"/>
    <m/>
    <m/>
    <m/>
    <n v="18"/>
    <m/>
    <m/>
    <n v="3"/>
    <m/>
    <m/>
    <m/>
    <n v="26"/>
    <m/>
    <m/>
    <m/>
    <x v="1"/>
    <n v="8"/>
  </r>
  <r>
    <s v="Exp2"/>
    <m/>
    <s v="Sa 24-3"/>
    <x v="0"/>
    <x v="3"/>
    <x v="7"/>
    <d v="2014-05-21T00:00:00"/>
    <m/>
    <m/>
    <m/>
    <n v="4"/>
    <m/>
    <x v="6"/>
    <m/>
    <n v="405"/>
    <m/>
    <m/>
    <m/>
    <n v="17"/>
    <m/>
    <m/>
    <n v="3"/>
    <m/>
    <m/>
    <m/>
    <n v="27"/>
    <m/>
    <m/>
    <m/>
    <x v="1"/>
    <n v="10"/>
  </r>
  <r>
    <s v="Exp2"/>
    <m/>
    <s v="Wa 24-1"/>
    <x v="0"/>
    <x v="3"/>
    <x v="8"/>
    <d v="2014-07-29T00:00:00"/>
    <m/>
    <m/>
    <s v="Wa 24-1"/>
    <n v="1"/>
    <m/>
    <x v="3"/>
    <m/>
    <n v="375"/>
    <m/>
    <m/>
    <m/>
    <n v="20"/>
    <m/>
    <m/>
    <n v="6"/>
    <m/>
    <m/>
    <m/>
    <n v="37"/>
    <m/>
    <m/>
    <m/>
    <x v="1"/>
    <n v="17"/>
  </r>
  <r>
    <s v="Exp2"/>
    <m/>
    <s v="Wa 24-1"/>
    <x v="0"/>
    <x v="3"/>
    <x v="8"/>
    <d v="2014-07-29T00:00:00"/>
    <m/>
    <m/>
    <m/>
    <n v="2"/>
    <m/>
    <x v="1"/>
    <m/>
    <n v="420"/>
    <m/>
    <m/>
    <m/>
    <n v="22"/>
    <m/>
    <m/>
    <n v="6"/>
    <m/>
    <m/>
    <m/>
    <n v="38"/>
    <m/>
    <m/>
    <m/>
    <x v="1"/>
    <n v="16"/>
  </r>
  <r>
    <s v="Exp2"/>
    <m/>
    <s v="Wa 24-1"/>
    <x v="0"/>
    <x v="3"/>
    <x v="8"/>
    <d v="2014-07-29T00:00:00"/>
    <m/>
    <m/>
    <m/>
    <n v="3"/>
    <m/>
    <x v="13"/>
    <m/>
    <n v="370"/>
    <m/>
    <m/>
    <m/>
    <n v="23"/>
    <m/>
    <m/>
    <n v="6"/>
    <m/>
    <m/>
    <m/>
    <n v="43"/>
    <m/>
    <m/>
    <m/>
    <x v="1"/>
    <n v="20"/>
  </r>
  <r>
    <s v="Exp2"/>
    <m/>
    <s v="Wa 24-1"/>
    <x v="0"/>
    <x v="3"/>
    <x v="8"/>
    <d v="2014-07-29T00:00:00"/>
    <m/>
    <m/>
    <m/>
    <n v="4"/>
    <m/>
    <x v="10"/>
    <m/>
    <n v="315"/>
    <m/>
    <m/>
    <m/>
    <n v="17"/>
    <m/>
    <m/>
    <n v="7"/>
    <m/>
    <m/>
    <m/>
    <n v="35"/>
    <m/>
    <m/>
    <m/>
    <x v="1"/>
    <n v="18"/>
  </r>
  <r>
    <s v="Exp2"/>
    <m/>
    <s v="Wa 24-2"/>
    <x v="0"/>
    <x v="3"/>
    <x v="8"/>
    <d v="2014-07-29T00:00:00"/>
    <m/>
    <m/>
    <s v="Wa 24-2"/>
    <n v="1"/>
    <m/>
    <x v="1"/>
    <m/>
    <n v="370"/>
    <m/>
    <m/>
    <m/>
    <n v="22"/>
    <m/>
    <m/>
    <n v="6"/>
    <m/>
    <m/>
    <m/>
    <n v="38"/>
    <m/>
    <m/>
    <m/>
    <x v="1"/>
    <n v="16"/>
  </r>
  <r>
    <s v="Exp2"/>
    <m/>
    <s v="Wa 24-2"/>
    <x v="0"/>
    <x v="3"/>
    <x v="8"/>
    <d v="2014-07-29T00:00:00"/>
    <m/>
    <m/>
    <m/>
    <n v="2"/>
    <m/>
    <x v="3"/>
    <m/>
    <n v="380"/>
    <m/>
    <m/>
    <m/>
    <n v="24"/>
    <m/>
    <m/>
    <n v="6"/>
    <m/>
    <m/>
    <m/>
    <n v="41"/>
    <m/>
    <m/>
    <m/>
    <x v="1"/>
    <n v="17"/>
  </r>
  <r>
    <s v="Exp2"/>
    <m/>
    <s v="Wa 24-3"/>
    <x v="0"/>
    <x v="3"/>
    <x v="8"/>
    <d v="2014-08-07T00:00:00"/>
    <m/>
    <d v="2014-08-07T00:00:00"/>
    <s v="Wa 24-3"/>
    <n v="1"/>
    <m/>
    <x v="5"/>
    <m/>
    <n v="445"/>
    <m/>
    <m/>
    <m/>
    <n v="28"/>
    <m/>
    <m/>
    <n v="5"/>
    <m/>
    <m/>
    <m/>
    <n v="43"/>
    <m/>
    <m/>
    <m/>
    <x v="1"/>
    <m/>
  </r>
  <r>
    <s v="Exp2"/>
    <m/>
    <s v="Wa 24-3"/>
    <x v="0"/>
    <x v="3"/>
    <x v="8"/>
    <d v="2014-08-07T00:00:00"/>
    <m/>
    <m/>
    <m/>
    <n v="2"/>
    <m/>
    <x v="3"/>
    <m/>
    <n v="345"/>
    <m/>
    <m/>
    <m/>
    <n v="25"/>
    <m/>
    <m/>
    <n v="6"/>
    <m/>
    <m/>
    <m/>
    <n v="42"/>
    <m/>
    <m/>
    <m/>
    <x v="1"/>
    <m/>
  </r>
  <r>
    <s v="Exp2"/>
    <m/>
    <s v="Wa 24-4"/>
    <x v="0"/>
    <x v="3"/>
    <x v="8"/>
    <d v="2014-08-07T00:00:00"/>
    <m/>
    <m/>
    <s v="Wa 24-4"/>
    <n v="1"/>
    <m/>
    <x v="3"/>
    <m/>
    <n v="433"/>
    <m/>
    <m/>
    <m/>
    <n v="23"/>
    <m/>
    <m/>
    <n v="7"/>
    <m/>
    <m/>
    <m/>
    <n v="40"/>
    <m/>
    <m/>
    <m/>
    <x v="1"/>
    <m/>
  </r>
  <r>
    <s v="Exp2"/>
    <m/>
    <s v="Wa 24-4"/>
    <x v="0"/>
    <x v="3"/>
    <x v="8"/>
    <d v="2014-08-07T00:00:00"/>
    <m/>
    <m/>
    <m/>
    <n v="2"/>
    <m/>
    <x v="3"/>
    <m/>
    <n v="405"/>
    <m/>
    <m/>
    <m/>
    <n v="25"/>
    <m/>
    <m/>
    <n v="7"/>
    <m/>
    <m/>
    <m/>
    <n v="42"/>
    <m/>
    <m/>
    <m/>
    <x v="1"/>
    <m/>
  </r>
  <r>
    <s v="Exp2"/>
    <m/>
    <s v="Amarok 52-1"/>
    <x v="0"/>
    <x v="4"/>
    <x v="1"/>
    <d v="2014-07-29T00:00:00"/>
    <m/>
    <m/>
    <s v="Amarok 52-1"/>
    <n v="1"/>
    <m/>
    <x v="1"/>
    <m/>
    <n v="420"/>
    <m/>
    <m/>
    <m/>
    <m/>
    <m/>
    <m/>
    <n v="5"/>
    <m/>
    <m/>
    <m/>
    <s v=""/>
    <m/>
    <m/>
    <m/>
    <x v="1"/>
    <n v="16"/>
  </r>
  <r>
    <s v="Exp2"/>
    <m/>
    <s v="Amarok 52-1"/>
    <x v="0"/>
    <x v="4"/>
    <x v="1"/>
    <d v="2014-07-29T00:00:00"/>
    <m/>
    <m/>
    <m/>
    <n v="2"/>
    <m/>
    <x v="5"/>
    <m/>
    <n v="440"/>
    <m/>
    <m/>
    <m/>
    <n v="23"/>
    <m/>
    <m/>
    <n v="5"/>
    <m/>
    <m/>
    <m/>
    <n v="38"/>
    <m/>
    <m/>
    <m/>
    <x v="1"/>
    <n v="15"/>
  </r>
  <r>
    <s v="Exp2"/>
    <m/>
    <s v="Amarok 52-1"/>
    <x v="0"/>
    <x v="4"/>
    <x v="1"/>
    <d v="2014-07-29T00:00:00"/>
    <m/>
    <m/>
    <m/>
    <n v="3"/>
    <m/>
    <x v="5"/>
    <m/>
    <n v="375"/>
    <m/>
    <m/>
    <m/>
    <n v="19"/>
    <m/>
    <m/>
    <n v="5"/>
    <m/>
    <m/>
    <m/>
    <n v="34"/>
    <m/>
    <m/>
    <m/>
    <x v="1"/>
    <n v="15"/>
  </r>
  <r>
    <s v="Exp2"/>
    <m/>
    <s v="Amarok 52-1"/>
    <x v="0"/>
    <x v="4"/>
    <x v="1"/>
    <d v="2014-07-29T00:00:00"/>
    <m/>
    <m/>
    <m/>
    <n v="4"/>
    <m/>
    <x v="3"/>
    <m/>
    <n v="360"/>
    <m/>
    <m/>
    <m/>
    <n v="19"/>
    <m/>
    <m/>
    <n v="5"/>
    <m/>
    <m/>
    <m/>
    <n v="36"/>
    <m/>
    <m/>
    <m/>
    <x v="1"/>
    <n v="17"/>
  </r>
  <r>
    <s v="Exp2"/>
    <m/>
    <s v="Amarok 52-2"/>
    <x v="0"/>
    <x v="4"/>
    <x v="1"/>
    <d v="2014-07-29T00:00:00"/>
    <m/>
    <m/>
    <s v="Amarok 52-2"/>
    <n v="1"/>
    <m/>
    <x v="1"/>
    <m/>
    <n v="445"/>
    <m/>
    <m/>
    <m/>
    <n v="23"/>
    <m/>
    <m/>
    <n v="5"/>
    <m/>
    <m/>
    <m/>
    <n v="39"/>
    <m/>
    <m/>
    <m/>
    <x v="1"/>
    <n v="16"/>
  </r>
  <r>
    <s v="Exp2"/>
    <m/>
    <s v="Amarok 52-2"/>
    <x v="0"/>
    <x v="4"/>
    <x v="1"/>
    <d v="2014-07-29T00:00:00"/>
    <m/>
    <m/>
    <m/>
    <n v="2"/>
    <m/>
    <x v="2"/>
    <m/>
    <n v="395"/>
    <m/>
    <m/>
    <m/>
    <n v="21"/>
    <m/>
    <m/>
    <n v="4"/>
    <m/>
    <m/>
    <m/>
    <n v="34"/>
    <m/>
    <m/>
    <m/>
    <x v="1"/>
    <n v="13"/>
  </r>
  <r>
    <s v="Exp2"/>
    <m/>
    <s v="Amarok 52-2"/>
    <x v="0"/>
    <x v="4"/>
    <x v="1"/>
    <d v="2014-07-29T00:00:00"/>
    <m/>
    <m/>
    <m/>
    <n v="3"/>
    <m/>
    <x v="3"/>
    <m/>
    <n v="470"/>
    <m/>
    <m/>
    <m/>
    <n v="19"/>
    <m/>
    <m/>
    <n v="5"/>
    <m/>
    <m/>
    <m/>
    <n v="36"/>
    <m/>
    <m/>
    <m/>
    <x v="1"/>
    <n v="17"/>
  </r>
  <r>
    <s v="Exp2"/>
    <m/>
    <s v="Amarok 52-2"/>
    <x v="0"/>
    <x v="4"/>
    <x v="1"/>
    <d v="2014-07-29T00:00:00"/>
    <m/>
    <m/>
    <m/>
    <n v="4"/>
    <m/>
    <x v="4"/>
    <m/>
    <n v="403"/>
    <m/>
    <m/>
    <m/>
    <m/>
    <m/>
    <m/>
    <m/>
    <m/>
    <m/>
    <m/>
    <s v=""/>
    <m/>
    <m/>
    <m/>
    <x v="1"/>
    <n v="14"/>
  </r>
  <r>
    <s v="Exp2"/>
    <m/>
    <s v="Amarok 52-3"/>
    <x v="0"/>
    <x v="4"/>
    <x v="1"/>
    <d v="2014-07-29T00:00:00"/>
    <m/>
    <m/>
    <s v="Amarok 52-3"/>
    <n v="1"/>
    <m/>
    <x v="1"/>
    <m/>
    <n v="425"/>
    <m/>
    <m/>
    <m/>
    <n v="19"/>
    <m/>
    <m/>
    <n v="4"/>
    <m/>
    <m/>
    <m/>
    <n v="35"/>
    <m/>
    <m/>
    <m/>
    <x v="1"/>
    <n v="16"/>
  </r>
  <r>
    <s v="Exp2"/>
    <m/>
    <s v="Amarok 52-3"/>
    <x v="0"/>
    <x v="4"/>
    <x v="1"/>
    <d v="2014-07-29T00:00:00"/>
    <m/>
    <m/>
    <m/>
    <n v="2"/>
    <m/>
    <x v="4"/>
    <m/>
    <n v="400"/>
    <m/>
    <m/>
    <m/>
    <n v="20"/>
    <m/>
    <m/>
    <n v="4"/>
    <m/>
    <m/>
    <m/>
    <n v="34"/>
    <m/>
    <m/>
    <m/>
    <x v="1"/>
    <n v="14"/>
  </r>
  <r>
    <s v="Exp2"/>
    <m/>
    <s v="Amarok 52-3"/>
    <x v="0"/>
    <x v="4"/>
    <x v="1"/>
    <d v="2014-07-29T00:00:00"/>
    <m/>
    <m/>
    <m/>
    <n v="3"/>
    <m/>
    <x v="3"/>
    <m/>
    <n v="405"/>
    <m/>
    <m/>
    <m/>
    <n v="22"/>
    <m/>
    <m/>
    <n v="5"/>
    <m/>
    <m/>
    <m/>
    <n v="39"/>
    <m/>
    <m/>
    <m/>
    <x v="1"/>
    <n v="17"/>
  </r>
  <r>
    <s v="Exp2"/>
    <m/>
    <s v="Amarok 52-3"/>
    <x v="0"/>
    <x v="4"/>
    <x v="1"/>
    <d v="2014-07-29T00:00:00"/>
    <m/>
    <m/>
    <m/>
    <n v="4"/>
    <m/>
    <x v="1"/>
    <m/>
    <n v="345"/>
    <m/>
    <m/>
    <m/>
    <n v="24"/>
    <m/>
    <m/>
    <n v="4"/>
    <m/>
    <m/>
    <m/>
    <n v="40"/>
    <m/>
    <m/>
    <m/>
    <x v="1"/>
    <n v="16"/>
  </r>
  <r>
    <s v="Exp2"/>
    <m/>
    <s v="Amarok 52-4"/>
    <x v="0"/>
    <x v="4"/>
    <x v="1"/>
    <d v="2014-07-29T00:00:00"/>
    <m/>
    <m/>
    <s v="Amarok 52-4"/>
    <n v="1"/>
    <m/>
    <x v="3"/>
    <m/>
    <n v="445"/>
    <m/>
    <m/>
    <m/>
    <n v="19"/>
    <m/>
    <m/>
    <n v="5"/>
    <m/>
    <m/>
    <m/>
    <n v="36"/>
    <m/>
    <m/>
    <m/>
    <x v="1"/>
    <n v="17"/>
  </r>
  <r>
    <s v="Exp2"/>
    <m/>
    <s v="Amarok 52-4"/>
    <x v="0"/>
    <x v="4"/>
    <x v="1"/>
    <d v="2014-07-29T00:00:00"/>
    <m/>
    <m/>
    <m/>
    <n v="2"/>
    <m/>
    <x v="5"/>
    <m/>
    <n v="400"/>
    <m/>
    <m/>
    <m/>
    <n v="23"/>
    <m/>
    <m/>
    <n v="4"/>
    <m/>
    <m/>
    <m/>
    <n v="38"/>
    <m/>
    <m/>
    <m/>
    <x v="1"/>
    <n v="15"/>
  </r>
  <r>
    <s v="Exp2"/>
    <m/>
    <s v="Amarok 52-4"/>
    <x v="0"/>
    <x v="4"/>
    <x v="1"/>
    <d v="2014-07-29T00:00:00"/>
    <m/>
    <m/>
    <m/>
    <n v="3"/>
    <m/>
    <x v="3"/>
    <m/>
    <n v="380"/>
    <m/>
    <m/>
    <m/>
    <n v="18"/>
    <m/>
    <m/>
    <n v="4"/>
    <m/>
    <m/>
    <m/>
    <n v="35"/>
    <m/>
    <m/>
    <m/>
    <x v="1"/>
    <n v="17"/>
  </r>
  <r>
    <s v="Exp2"/>
    <m/>
    <s v="Amarok 52-4"/>
    <x v="0"/>
    <x v="4"/>
    <x v="1"/>
    <d v="2014-07-29T00:00:00"/>
    <m/>
    <m/>
    <m/>
    <n v="4"/>
    <m/>
    <x v="1"/>
    <m/>
    <n v="365"/>
    <m/>
    <m/>
    <m/>
    <n v="17"/>
    <m/>
    <m/>
    <n v="4"/>
    <m/>
    <m/>
    <m/>
    <n v="33"/>
    <m/>
    <m/>
    <m/>
    <x v="1"/>
    <n v="16"/>
  </r>
  <r>
    <s v="Exp2"/>
    <m/>
    <s v="Aspiring 52-1"/>
    <x v="0"/>
    <x v="4"/>
    <x v="2"/>
    <d v="2014-07-29T00:00:00"/>
    <m/>
    <m/>
    <s v="Aspiring 52-1"/>
    <n v="1"/>
    <m/>
    <x v="1"/>
    <m/>
    <n v="435"/>
    <m/>
    <m/>
    <m/>
    <n v="24"/>
    <m/>
    <m/>
    <n v="5"/>
    <m/>
    <m/>
    <m/>
    <n v="40"/>
    <m/>
    <m/>
    <m/>
    <x v="1"/>
    <n v="16"/>
  </r>
  <r>
    <s v="Exp2"/>
    <m/>
    <s v="Aspiring 52-1"/>
    <x v="0"/>
    <x v="4"/>
    <x v="2"/>
    <d v="2014-07-29T00:00:00"/>
    <m/>
    <m/>
    <m/>
    <n v="2"/>
    <m/>
    <x v="4"/>
    <m/>
    <n v="450"/>
    <m/>
    <m/>
    <m/>
    <n v="26"/>
    <m/>
    <m/>
    <n v="6"/>
    <m/>
    <m/>
    <m/>
    <n v="40"/>
    <m/>
    <m/>
    <m/>
    <x v="1"/>
    <n v="14"/>
  </r>
  <r>
    <s v="Exp2"/>
    <m/>
    <s v="Aspiring 52-1"/>
    <x v="0"/>
    <x v="4"/>
    <x v="2"/>
    <d v="2014-07-29T00:00:00"/>
    <m/>
    <m/>
    <m/>
    <n v="3"/>
    <m/>
    <x v="1"/>
    <m/>
    <n v="455"/>
    <m/>
    <m/>
    <m/>
    <n v="24"/>
    <m/>
    <m/>
    <n v="7"/>
    <m/>
    <m/>
    <m/>
    <n v="40"/>
    <m/>
    <m/>
    <m/>
    <x v="1"/>
    <n v="16"/>
  </r>
  <r>
    <s v="Exp2"/>
    <m/>
    <s v="Aspiring 52-1"/>
    <x v="0"/>
    <x v="4"/>
    <x v="2"/>
    <d v="2014-07-29T00:00:00"/>
    <m/>
    <m/>
    <m/>
    <n v="4"/>
    <m/>
    <x v="4"/>
    <m/>
    <n v="495"/>
    <m/>
    <m/>
    <m/>
    <n v="23"/>
    <m/>
    <m/>
    <n v="5"/>
    <m/>
    <m/>
    <m/>
    <n v="37"/>
    <m/>
    <m/>
    <m/>
    <x v="1"/>
    <n v="14"/>
  </r>
  <r>
    <s v="Exp2"/>
    <m/>
    <s v="Aspiring 52-2"/>
    <x v="0"/>
    <x v="4"/>
    <x v="2"/>
    <d v="2014-07-29T00:00:00"/>
    <m/>
    <m/>
    <s v="Aspiring 52-2"/>
    <n v="1"/>
    <m/>
    <x v="3"/>
    <m/>
    <n v="405"/>
    <m/>
    <m/>
    <m/>
    <n v="25"/>
    <m/>
    <m/>
    <n v="5"/>
    <m/>
    <m/>
    <m/>
    <n v="42"/>
    <m/>
    <m/>
    <m/>
    <x v="1"/>
    <n v="17"/>
  </r>
  <r>
    <s v="Exp2"/>
    <m/>
    <s v="Aspiring 52-2"/>
    <x v="0"/>
    <x v="4"/>
    <x v="2"/>
    <d v="2014-07-29T00:00:00"/>
    <m/>
    <m/>
    <m/>
    <n v="2"/>
    <m/>
    <x v="1"/>
    <m/>
    <n v="403"/>
    <m/>
    <m/>
    <m/>
    <n v="23"/>
    <m/>
    <m/>
    <n v="5"/>
    <m/>
    <m/>
    <m/>
    <n v="39"/>
    <m/>
    <m/>
    <m/>
    <x v="1"/>
    <n v="16"/>
  </r>
  <r>
    <s v="Exp2"/>
    <m/>
    <s v="Aspiring 52-2"/>
    <x v="0"/>
    <x v="4"/>
    <x v="2"/>
    <d v="2014-07-29T00:00:00"/>
    <m/>
    <m/>
    <m/>
    <n v="3"/>
    <m/>
    <x v="3"/>
    <m/>
    <m/>
    <m/>
    <m/>
    <m/>
    <m/>
    <m/>
    <m/>
    <m/>
    <m/>
    <m/>
    <m/>
    <s v=""/>
    <m/>
    <m/>
    <m/>
    <x v="1"/>
    <n v="17"/>
  </r>
  <r>
    <s v="Exp2"/>
    <m/>
    <s v="Aspiring 52-3"/>
    <x v="0"/>
    <x v="4"/>
    <x v="2"/>
    <d v="2014-07-29T00:00:00"/>
    <m/>
    <m/>
    <s v="Aspiring 52-3"/>
    <n v="1"/>
    <m/>
    <x v="4"/>
    <m/>
    <n v="400"/>
    <m/>
    <m/>
    <m/>
    <n v="21"/>
    <m/>
    <m/>
    <n v="4"/>
    <m/>
    <m/>
    <m/>
    <n v="35"/>
    <m/>
    <m/>
    <m/>
    <x v="1"/>
    <n v="14"/>
  </r>
  <r>
    <s v="Exp2"/>
    <m/>
    <s v="Aspiring 52-3"/>
    <x v="0"/>
    <x v="4"/>
    <x v="2"/>
    <d v="2014-07-29T00:00:00"/>
    <m/>
    <m/>
    <m/>
    <n v="2"/>
    <m/>
    <x v="5"/>
    <m/>
    <n v="420"/>
    <m/>
    <m/>
    <m/>
    <n v="22"/>
    <m/>
    <m/>
    <n v="5"/>
    <m/>
    <m/>
    <m/>
    <n v="37"/>
    <m/>
    <m/>
    <m/>
    <x v="1"/>
    <n v="15"/>
  </r>
  <r>
    <s v="Exp2"/>
    <m/>
    <s v="Aspiring 52-3"/>
    <x v="0"/>
    <x v="4"/>
    <x v="2"/>
    <d v="2014-07-29T00:00:00"/>
    <m/>
    <m/>
    <m/>
    <n v="3"/>
    <m/>
    <x v="9"/>
    <m/>
    <n v="360"/>
    <m/>
    <m/>
    <m/>
    <m/>
    <m/>
    <m/>
    <n v="3"/>
    <m/>
    <m/>
    <m/>
    <s v=""/>
    <m/>
    <m/>
    <m/>
    <x v="1"/>
    <n v="12"/>
  </r>
  <r>
    <s v="Exp2"/>
    <m/>
    <s v="Aspiring 52-3"/>
    <x v="0"/>
    <x v="4"/>
    <x v="2"/>
    <d v="2014-07-29T00:00:00"/>
    <m/>
    <m/>
    <m/>
    <n v="4"/>
    <m/>
    <x v="10"/>
    <m/>
    <m/>
    <m/>
    <m/>
    <m/>
    <m/>
    <m/>
    <m/>
    <m/>
    <m/>
    <m/>
    <m/>
    <s v=""/>
    <m/>
    <m/>
    <m/>
    <x v="1"/>
    <n v="18"/>
  </r>
  <r>
    <s v="Exp2"/>
    <m/>
    <s v="Aspiring 52-4"/>
    <x v="0"/>
    <x v="4"/>
    <x v="2"/>
    <d v="2014-07-29T00:00:00"/>
    <m/>
    <m/>
    <s v="Aspiring 52-4"/>
    <n v="1"/>
    <m/>
    <x v="9"/>
    <m/>
    <n v="380"/>
    <m/>
    <m/>
    <m/>
    <m/>
    <m/>
    <m/>
    <n v="4"/>
    <m/>
    <m/>
    <m/>
    <s v=""/>
    <m/>
    <m/>
    <m/>
    <x v="1"/>
    <n v="12"/>
  </r>
  <r>
    <s v="Exp2"/>
    <m/>
    <s v="Aspiring 52-4"/>
    <x v="0"/>
    <x v="4"/>
    <x v="2"/>
    <d v="2014-07-29T00:00:00"/>
    <m/>
    <m/>
    <m/>
    <n v="2"/>
    <m/>
    <x v="4"/>
    <m/>
    <n v="360"/>
    <m/>
    <m/>
    <m/>
    <n v="17"/>
    <m/>
    <m/>
    <n v="4"/>
    <m/>
    <m/>
    <m/>
    <n v="31"/>
    <m/>
    <m/>
    <m/>
    <x v="1"/>
    <n v="14"/>
  </r>
  <r>
    <s v="Exp2"/>
    <m/>
    <s v="Aspiring 52-4"/>
    <x v="0"/>
    <x v="4"/>
    <x v="2"/>
    <d v="2014-07-29T00:00:00"/>
    <m/>
    <m/>
    <m/>
    <n v="3"/>
    <m/>
    <x v="3"/>
    <m/>
    <n v="385"/>
    <m/>
    <m/>
    <m/>
    <n v="24"/>
    <m/>
    <m/>
    <n v="6"/>
    <m/>
    <m/>
    <m/>
    <n v="41"/>
    <m/>
    <m/>
    <m/>
    <x v="1"/>
    <n v="17"/>
  </r>
  <r>
    <s v="Exp2"/>
    <m/>
    <s v="Aspiring 52-4"/>
    <x v="0"/>
    <x v="4"/>
    <x v="2"/>
    <d v="2014-07-29T00:00:00"/>
    <m/>
    <m/>
    <m/>
    <n v="4"/>
    <m/>
    <x v="3"/>
    <m/>
    <m/>
    <m/>
    <m/>
    <m/>
    <m/>
    <m/>
    <m/>
    <m/>
    <m/>
    <m/>
    <m/>
    <s v=""/>
    <m/>
    <m/>
    <m/>
    <x v="1"/>
    <n v="17"/>
  </r>
  <r>
    <s v="Exp2"/>
    <m/>
    <s v="Batten Winter 52-1"/>
    <x v="0"/>
    <x v="4"/>
    <x v="3"/>
    <d v="2014-05-21T00:00:00"/>
    <m/>
    <m/>
    <s v="Batten Winter 52-1"/>
    <n v="1"/>
    <m/>
    <x v="6"/>
    <m/>
    <n v="400"/>
    <m/>
    <m/>
    <m/>
    <n v="17"/>
    <m/>
    <m/>
    <n v="3"/>
    <m/>
    <m/>
    <m/>
    <n v="27"/>
    <m/>
    <m/>
    <m/>
    <x v="1"/>
    <n v="10"/>
  </r>
  <r>
    <s v="Exp2"/>
    <m/>
    <s v="Batten Winter 52-1"/>
    <x v="0"/>
    <x v="4"/>
    <x v="3"/>
    <d v="2014-05-21T00:00:00"/>
    <m/>
    <m/>
    <m/>
    <n v="2"/>
    <m/>
    <x v="11"/>
    <m/>
    <n v="487"/>
    <m/>
    <m/>
    <m/>
    <n v="15"/>
    <m/>
    <m/>
    <n v="3"/>
    <m/>
    <m/>
    <m/>
    <n v="23"/>
    <m/>
    <m/>
    <m/>
    <x v="1"/>
    <n v="8"/>
  </r>
  <r>
    <s v="Exp2"/>
    <m/>
    <s v="Batten Winter 52-1"/>
    <x v="0"/>
    <x v="4"/>
    <x v="3"/>
    <d v="2014-05-21T00:00:00"/>
    <m/>
    <m/>
    <m/>
    <n v="3"/>
    <m/>
    <x v="12"/>
    <m/>
    <n v="350"/>
    <m/>
    <m/>
    <m/>
    <m/>
    <m/>
    <m/>
    <n v="3"/>
    <m/>
    <m/>
    <m/>
    <s v=""/>
    <m/>
    <m/>
    <m/>
    <x v="1"/>
    <n v="9"/>
  </r>
  <r>
    <s v="Exp2"/>
    <m/>
    <s v="Batten Winter 52-4"/>
    <x v="0"/>
    <x v="4"/>
    <x v="3"/>
    <d v="2014-05-21T00:00:00"/>
    <m/>
    <m/>
    <s v="Batten Winter 52-4"/>
    <n v="1"/>
    <m/>
    <x v="6"/>
    <m/>
    <n v="374"/>
    <m/>
    <m/>
    <m/>
    <n v="16"/>
    <m/>
    <m/>
    <n v="3"/>
    <m/>
    <m/>
    <m/>
    <n v="26"/>
    <m/>
    <m/>
    <m/>
    <x v="1"/>
    <n v="10"/>
  </r>
  <r>
    <s v="Exp2"/>
    <m/>
    <s v="Batten Winter 52-4"/>
    <x v="0"/>
    <x v="4"/>
    <x v="3"/>
    <d v="2014-05-21T00:00:00"/>
    <m/>
    <m/>
    <m/>
    <n v="2"/>
    <m/>
    <x v="6"/>
    <m/>
    <n v="440"/>
    <m/>
    <m/>
    <m/>
    <n v="16"/>
    <m/>
    <m/>
    <n v="4"/>
    <m/>
    <m/>
    <m/>
    <n v="26"/>
    <m/>
    <m/>
    <m/>
    <x v="1"/>
    <n v="10"/>
  </r>
  <r>
    <s v="Exp2"/>
    <m/>
    <s v="Batten W 52-3"/>
    <x v="0"/>
    <x v="4"/>
    <x v="3"/>
    <d v="2014-06-17T00:00:00"/>
    <m/>
    <m/>
    <s v="Batten W 52-3"/>
    <n v="1"/>
    <m/>
    <x v="7"/>
    <m/>
    <n v="440"/>
    <m/>
    <m/>
    <m/>
    <n v="18"/>
    <m/>
    <m/>
    <n v="4"/>
    <m/>
    <m/>
    <m/>
    <n v="29"/>
    <m/>
    <m/>
    <m/>
    <x v="1"/>
    <n v="11"/>
  </r>
  <r>
    <s v="Exp2"/>
    <m/>
    <s v="Batten W 52-3"/>
    <x v="0"/>
    <x v="4"/>
    <x v="3"/>
    <d v="2014-06-17T00:00:00"/>
    <m/>
    <m/>
    <m/>
    <n v="2"/>
    <m/>
    <x v="7"/>
    <m/>
    <n v="460"/>
    <m/>
    <m/>
    <m/>
    <n v="16"/>
    <m/>
    <m/>
    <n v="4"/>
    <m/>
    <m/>
    <m/>
    <n v="27"/>
    <m/>
    <m/>
    <m/>
    <x v="1"/>
    <n v="11"/>
  </r>
  <r>
    <s v="Exp2"/>
    <m/>
    <s v="Batten W 52-3"/>
    <x v="0"/>
    <x v="4"/>
    <x v="3"/>
    <d v="2014-06-17T00:00:00"/>
    <m/>
    <m/>
    <m/>
    <n v="3"/>
    <m/>
    <x v="2"/>
    <m/>
    <n v="500"/>
    <m/>
    <m/>
    <m/>
    <n v="17"/>
    <m/>
    <m/>
    <n v="5"/>
    <m/>
    <m/>
    <m/>
    <n v="30"/>
    <m/>
    <m/>
    <m/>
    <x v="1"/>
    <n v="13"/>
  </r>
  <r>
    <s v="Exp2"/>
    <m/>
    <s v="Batten W 52-3"/>
    <x v="0"/>
    <x v="4"/>
    <x v="3"/>
    <d v="2014-06-17T00:00:00"/>
    <m/>
    <m/>
    <m/>
    <n v="4"/>
    <m/>
    <x v="7"/>
    <m/>
    <n v="430"/>
    <m/>
    <m/>
    <m/>
    <n v="17"/>
    <m/>
    <m/>
    <m/>
    <m/>
    <m/>
    <m/>
    <n v="28"/>
    <m/>
    <m/>
    <m/>
    <x v="1"/>
    <n v="11"/>
  </r>
  <r>
    <s v="Exp2"/>
    <m/>
    <s v="Batten W 52-2"/>
    <x v="0"/>
    <x v="4"/>
    <x v="3"/>
    <d v="2014-07-29T00:00:00"/>
    <m/>
    <m/>
    <s v="Batten W 52-2"/>
    <n v="1"/>
    <m/>
    <x v="9"/>
    <m/>
    <n v="411"/>
    <m/>
    <m/>
    <m/>
    <m/>
    <m/>
    <m/>
    <n v="4"/>
    <m/>
    <m/>
    <m/>
    <s v=""/>
    <m/>
    <m/>
    <m/>
    <x v="1"/>
    <n v="12"/>
  </r>
  <r>
    <s v="Exp2"/>
    <m/>
    <s v="Batten W 52-2"/>
    <x v="0"/>
    <x v="4"/>
    <x v="3"/>
    <d v="2014-07-29T00:00:00"/>
    <m/>
    <m/>
    <m/>
    <n v="2"/>
    <m/>
    <x v="2"/>
    <m/>
    <n v="485"/>
    <m/>
    <m/>
    <m/>
    <n v="21"/>
    <m/>
    <m/>
    <n v="4"/>
    <m/>
    <m/>
    <m/>
    <n v="34"/>
    <m/>
    <m/>
    <m/>
    <x v="1"/>
    <n v="13"/>
  </r>
  <r>
    <s v="Exp2"/>
    <m/>
    <s v="Batten W 52-2"/>
    <x v="0"/>
    <x v="4"/>
    <x v="3"/>
    <d v="2014-07-29T00:00:00"/>
    <m/>
    <m/>
    <m/>
    <n v="3"/>
    <m/>
    <x v="4"/>
    <m/>
    <n v="410"/>
    <m/>
    <m/>
    <m/>
    <n v="19"/>
    <m/>
    <m/>
    <n v="5"/>
    <m/>
    <m/>
    <m/>
    <n v="33"/>
    <m/>
    <m/>
    <m/>
    <x v="1"/>
    <n v="14"/>
  </r>
  <r>
    <s v="Exp2"/>
    <m/>
    <s v="Batten W 52-2"/>
    <x v="0"/>
    <x v="4"/>
    <x v="3"/>
    <d v="2014-07-29T00:00:00"/>
    <m/>
    <m/>
    <m/>
    <n v="4"/>
    <m/>
    <x v="7"/>
    <m/>
    <n v="409"/>
    <m/>
    <m/>
    <m/>
    <n v="17"/>
    <m/>
    <m/>
    <n v="3"/>
    <m/>
    <m/>
    <m/>
    <n v="28"/>
    <m/>
    <m/>
    <m/>
    <x v="1"/>
    <n v="11"/>
  </r>
  <r>
    <s v="Exp2"/>
    <m/>
    <s v="Consort 52-1"/>
    <x v="0"/>
    <x v="4"/>
    <x v="4"/>
    <d v="2014-07-29T00:00:00"/>
    <m/>
    <m/>
    <s v="Consort 52-1"/>
    <n v="1"/>
    <m/>
    <x v="4"/>
    <m/>
    <n v="400"/>
    <m/>
    <m/>
    <m/>
    <n v="21"/>
    <m/>
    <m/>
    <n v="5"/>
    <m/>
    <m/>
    <m/>
    <n v="35"/>
    <m/>
    <m/>
    <m/>
    <x v="1"/>
    <n v="14"/>
  </r>
  <r>
    <s v="Exp2"/>
    <m/>
    <s v="Consort 52-1"/>
    <x v="0"/>
    <x v="4"/>
    <x v="4"/>
    <d v="2014-07-29T00:00:00"/>
    <m/>
    <m/>
    <m/>
    <n v="2"/>
    <m/>
    <x v="4"/>
    <m/>
    <m/>
    <m/>
    <m/>
    <m/>
    <m/>
    <m/>
    <m/>
    <m/>
    <m/>
    <m/>
    <m/>
    <s v=""/>
    <m/>
    <m/>
    <m/>
    <x v="1"/>
    <n v="14"/>
  </r>
  <r>
    <s v="Exp2"/>
    <m/>
    <s v="Consort 52-1"/>
    <x v="0"/>
    <x v="4"/>
    <x v="4"/>
    <d v="2014-07-29T00:00:00"/>
    <m/>
    <m/>
    <m/>
    <n v="3"/>
    <m/>
    <x v="3"/>
    <m/>
    <m/>
    <m/>
    <m/>
    <m/>
    <m/>
    <m/>
    <m/>
    <m/>
    <m/>
    <m/>
    <m/>
    <s v=""/>
    <m/>
    <m/>
    <m/>
    <x v="1"/>
    <n v="17"/>
  </r>
  <r>
    <s v="Exp2"/>
    <m/>
    <s v="Consort 52-1"/>
    <x v="0"/>
    <x v="4"/>
    <x v="4"/>
    <d v="2014-07-29T00:00:00"/>
    <m/>
    <m/>
    <m/>
    <n v="4"/>
    <m/>
    <x v="5"/>
    <m/>
    <m/>
    <m/>
    <m/>
    <m/>
    <m/>
    <m/>
    <m/>
    <m/>
    <m/>
    <m/>
    <m/>
    <s v=""/>
    <m/>
    <m/>
    <m/>
    <x v="1"/>
    <n v="15"/>
  </r>
  <r>
    <s v="Exp2"/>
    <m/>
    <s v="Consort 52-2"/>
    <x v="0"/>
    <x v="4"/>
    <x v="4"/>
    <d v="2014-07-29T00:00:00"/>
    <m/>
    <m/>
    <s v="Consort 52-2"/>
    <n v="1"/>
    <m/>
    <x v="5"/>
    <m/>
    <m/>
    <m/>
    <m/>
    <m/>
    <m/>
    <m/>
    <m/>
    <m/>
    <m/>
    <m/>
    <m/>
    <s v=""/>
    <m/>
    <m/>
    <m/>
    <x v="1"/>
    <s v="13+"/>
  </r>
  <r>
    <s v="Exp2"/>
    <m/>
    <s v="Consort 52-2"/>
    <x v="0"/>
    <x v="4"/>
    <x v="4"/>
    <d v="2014-07-29T00:00:00"/>
    <m/>
    <m/>
    <m/>
    <n v="2"/>
    <m/>
    <x v="1"/>
    <m/>
    <m/>
    <m/>
    <m/>
    <m/>
    <m/>
    <m/>
    <m/>
    <m/>
    <m/>
    <m/>
    <m/>
    <s v=""/>
    <m/>
    <m/>
    <m/>
    <x v="1"/>
    <s v="14+"/>
  </r>
  <r>
    <s v="Exp2"/>
    <m/>
    <s v="Consort 52-2"/>
    <x v="0"/>
    <x v="4"/>
    <x v="4"/>
    <d v="2014-07-29T00:00:00"/>
    <m/>
    <m/>
    <m/>
    <n v="3"/>
    <m/>
    <x v="3"/>
    <m/>
    <m/>
    <m/>
    <m/>
    <m/>
    <m/>
    <m/>
    <m/>
    <m/>
    <m/>
    <m/>
    <m/>
    <s v=""/>
    <m/>
    <m/>
    <m/>
    <x v="1"/>
    <s v="16+"/>
  </r>
  <r>
    <s v="Exp2"/>
    <m/>
    <s v="Consort 52-2"/>
    <x v="0"/>
    <x v="4"/>
    <x v="4"/>
    <d v="2014-07-29T00:00:00"/>
    <m/>
    <m/>
    <m/>
    <n v="4"/>
    <m/>
    <x v="3"/>
    <m/>
    <m/>
    <m/>
    <m/>
    <m/>
    <m/>
    <m/>
    <m/>
    <m/>
    <m/>
    <m/>
    <m/>
    <s v=""/>
    <m/>
    <m/>
    <m/>
    <x v="1"/>
    <s v="16+"/>
  </r>
  <r>
    <s v="Exp2"/>
    <m/>
    <s v="Consort 52-3"/>
    <x v="0"/>
    <x v="4"/>
    <x v="4"/>
    <d v="2014-07-29T00:00:00"/>
    <m/>
    <m/>
    <s v="Consort 52-3"/>
    <n v="1"/>
    <m/>
    <x v="5"/>
    <m/>
    <n v="355"/>
    <m/>
    <m/>
    <m/>
    <m/>
    <m/>
    <m/>
    <m/>
    <m/>
    <m/>
    <m/>
    <s v=""/>
    <m/>
    <m/>
    <m/>
    <x v="1"/>
    <n v="15"/>
  </r>
  <r>
    <s v="Exp2"/>
    <m/>
    <s v="Consort 52-3"/>
    <x v="0"/>
    <x v="4"/>
    <x v="4"/>
    <d v="2014-07-29T00:00:00"/>
    <m/>
    <m/>
    <m/>
    <n v="2"/>
    <m/>
    <x v="5"/>
    <m/>
    <m/>
    <m/>
    <m/>
    <m/>
    <m/>
    <m/>
    <m/>
    <m/>
    <m/>
    <m/>
    <m/>
    <s v=""/>
    <m/>
    <m/>
    <m/>
    <x v="1"/>
    <n v="15"/>
  </r>
  <r>
    <s v="Exp2"/>
    <m/>
    <s v="Consort 52-3"/>
    <x v="0"/>
    <x v="4"/>
    <x v="4"/>
    <d v="2014-07-29T00:00:00"/>
    <m/>
    <m/>
    <m/>
    <n v="3"/>
    <m/>
    <x v="5"/>
    <m/>
    <m/>
    <m/>
    <m/>
    <m/>
    <m/>
    <m/>
    <m/>
    <m/>
    <m/>
    <m/>
    <m/>
    <s v=""/>
    <m/>
    <m/>
    <m/>
    <x v="1"/>
    <s v="14+"/>
  </r>
  <r>
    <s v="Exp2"/>
    <m/>
    <s v="Consort 52-4"/>
    <x v="0"/>
    <x v="4"/>
    <x v="4"/>
    <d v="2014-08-07T00:00:00"/>
    <m/>
    <m/>
    <s v="Consort 52-4"/>
    <n v="1"/>
    <m/>
    <x v="5"/>
    <m/>
    <n v="330"/>
    <m/>
    <m/>
    <m/>
    <n v="20"/>
    <m/>
    <m/>
    <n v="5"/>
    <m/>
    <m/>
    <m/>
    <n v="35"/>
    <m/>
    <m/>
    <m/>
    <x v="1"/>
    <m/>
  </r>
  <r>
    <s v="Exp2"/>
    <m/>
    <s v="Consort 52-4"/>
    <x v="0"/>
    <x v="4"/>
    <x v="4"/>
    <d v="2014-08-07T00:00:00"/>
    <m/>
    <m/>
    <m/>
    <n v="2"/>
    <m/>
    <x v="4"/>
    <m/>
    <n v="315"/>
    <m/>
    <m/>
    <m/>
    <n v="20"/>
    <m/>
    <m/>
    <n v="4"/>
    <m/>
    <m/>
    <m/>
    <n v="34"/>
    <m/>
    <m/>
    <m/>
    <x v="1"/>
    <m/>
  </r>
  <r>
    <s v="Exp2"/>
    <m/>
    <s v="CRWT 153 52-1"/>
    <x v="1"/>
    <x v="4"/>
    <x v="9"/>
    <d v="2014-08-07T00:00:00"/>
    <m/>
    <m/>
    <s v="CRWT 153 52-1"/>
    <n v="1"/>
    <m/>
    <x v="10"/>
    <n v="18"/>
    <m/>
    <m/>
    <m/>
    <m/>
    <m/>
    <m/>
    <s v="FL"/>
    <n v="5"/>
    <m/>
    <m/>
    <m/>
    <s v=""/>
    <m/>
    <m/>
    <m/>
    <x v="1"/>
    <m/>
  </r>
  <r>
    <s v="Exp2"/>
    <m/>
    <s v="CRWT 153 52-1"/>
    <x v="1"/>
    <x v="4"/>
    <x v="9"/>
    <d v="2014-08-07T00:00:00"/>
    <m/>
    <m/>
    <m/>
    <n v="2"/>
    <m/>
    <x v="13"/>
    <n v="20"/>
    <m/>
    <m/>
    <m/>
    <m/>
    <m/>
    <m/>
    <s v="FL"/>
    <n v="5"/>
    <m/>
    <m/>
    <m/>
    <s v=""/>
    <m/>
    <m/>
    <m/>
    <x v="1"/>
    <m/>
  </r>
  <r>
    <s v="Exp2"/>
    <m/>
    <s v="CRWT 153 52-1"/>
    <x v="1"/>
    <x v="4"/>
    <x v="9"/>
    <d v="2014-08-07T00:00:00"/>
    <m/>
    <m/>
    <m/>
    <n v="3"/>
    <m/>
    <x v="3"/>
    <n v="17"/>
    <m/>
    <m/>
    <m/>
    <m/>
    <m/>
    <m/>
    <s v="FL"/>
    <n v="5"/>
    <m/>
    <m/>
    <m/>
    <s v=""/>
    <m/>
    <m/>
    <m/>
    <x v="1"/>
    <m/>
  </r>
  <r>
    <s v="Exp2"/>
    <m/>
    <s v="CRWT 153 52-1"/>
    <x v="1"/>
    <x v="4"/>
    <x v="9"/>
    <d v="2014-08-07T00:00:00"/>
    <m/>
    <m/>
    <m/>
    <n v="4"/>
    <m/>
    <x v="13"/>
    <n v="20"/>
    <m/>
    <m/>
    <m/>
    <m/>
    <m/>
    <m/>
    <s v="TS"/>
    <n v="3"/>
    <m/>
    <m/>
    <m/>
    <s v=""/>
    <m/>
    <m/>
    <m/>
    <x v="1"/>
    <n v="19"/>
  </r>
  <r>
    <s v="Exp2"/>
    <m/>
    <s v="CRWT 153 52-2"/>
    <x v="1"/>
    <x v="4"/>
    <x v="9"/>
    <d v="2014-08-07T00:00:00"/>
    <m/>
    <m/>
    <s v="CRWT 153 52-2"/>
    <n v="1"/>
    <m/>
    <x v="10"/>
    <n v="18"/>
    <m/>
    <m/>
    <m/>
    <m/>
    <m/>
    <m/>
    <s v="TS"/>
    <n v="5"/>
    <m/>
    <m/>
    <m/>
    <s v=""/>
    <m/>
    <m/>
    <m/>
    <x v="1"/>
    <n v="18"/>
  </r>
  <r>
    <s v="Exp2"/>
    <m/>
    <s v="CRWT 153 52-2"/>
    <x v="1"/>
    <x v="4"/>
    <x v="9"/>
    <d v="2014-08-07T00:00:00"/>
    <m/>
    <m/>
    <m/>
    <n v="2"/>
    <m/>
    <x v="3"/>
    <n v="17"/>
    <m/>
    <m/>
    <m/>
    <m/>
    <m/>
    <m/>
    <s v="FL"/>
    <n v="4"/>
    <m/>
    <m/>
    <m/>
    <s v=""/>
    <m/>
    <m/>
    <m/>
    <x v="1"/>
    <m/>
  </r>
  <r>
    <s v="Exp2"/>
    <m/>
    <s v="CRWT 153 52-2"/>
    <x v="1"/>
    <x v="4"/>
    <x v="9"/>
    <d v="2014-08-07T00:00:00"/>
    <m/>
    <m/>
    <m/>
    <n v="3"/>
    <m/>
    <x v="14"/>
    <n v="22"/>
    <m/>
    <m/>
    <m/>
    <n v="5"/>
    <m/>
    <m/>
    <s v="TS"/>
    <m/>
    <m/>
    <m/>
    <m/>
    <s v=""/>
    <m/>
    <m/>
    <m/>
    <x v="1"/>
    <n v="17"/>
  </r>
  <r>
    <s v="Exp2"/>
    <m/>
    <s v="CRWT 153 52-2"/>
    <x v="1"/>
    <x v="4"/>
    <x v="9"/>
    <d v="2014-08-07T00:00:00"/>
    <m/>
    <m/>
    <m/>
    <n v="4"/>
    <m/>
    <x v="13"/>
    <n v="20"/>
    <m/>
    <m/>
    <m/>
    <n v="1"/>
    <m/>
    <m/>
    <s v="TS"/>
    <n v="4"/>
    <m/>
    <m/>
    <m/>
    <s v=""/>
    <m/>
    <m/>
    <m/>
    <x v="1"/>
    <n v="19"/>
  </r>
  <r>
    <s v="Exp2"/>
    <m/>
    <s v="CRWT 153 52-3"/>
    <x v="1"/>
    <x v="4"/>
    <x v="9"/>
    <d v="2014-08-07T00:00:00"/>
    <m/>
    <m/>
    <s v="CRWT 153 52-3"/>
    <n v="1"/>
    <m/>
    <x v="8"/>
    <n v="19"/>
    <m/>
    <m/>
    <m/>
    <n v="2"/>
    <m/>
    <m/>
    <s v="&gt;TS"/>
    <n v="4"/>
    <m/>
    <m/>
    <m/>
    <s v=""/>
    <m/>
    <m/>
    <m/>
    <x v="1"/>
    <n v="17"/>
  </r>
  <r>
    <s v="Exp2"/>
    <m/>
    <s v="CRWT 153 52-3"/>
    <x v="1"/>
    <x v="4"/>
    <x v="9"/>
    <d v="2014-08-07T00:00:00"/>
    <m/>
    <m/>
    <m/>
    <n v="2"/>
    <m/>
    <x v="1"/>
    <n v="16"/>
    <m/>
    <m/>
    <m/>
    <m/>
    <m/>
    <m/>
    <s v="&gt;FL"/>
    <n v="4"/>
    <m/>
    <m/>
    <m/>
    <s v=""/>
    <m/>
    <m/>
    <m/>
    <x v="1"/>
    <m/>
  </r>
  <r>
    <s v="Exp2"/>
    <m/>
    <s v="CRWT 153 52-3"/>
    <x v="1"/>
    <x v="4"/>
    <x v="9"/>
    <d v="2014-08-07T00:00:00"/>
    <m/>
    <m/>
    <m/>
    <n v="3"/>
    <m/>
    <x v="8"/>
    <n v="19"/>
    <m/>
    <m/>
    <m/>
    <n v="1"/>
    <m/>
    <m/>
    <s v="&gt;TS"/>
    <n v="5"/>
    <m/>
    <m/>
    <m/>
    <s v=""/>
    <m/>
    <m/>
    <m/>
    <x v="1"/>
    <n v="19"/>
  </r>
  <r>
    <s v="Exp2"/>
    <m/>
    <s v="CRWT 153 52-3"/>
    <x v="1"/>
    <x v="4"/>
    <x v="9"/>
    <d v="2014-08-07T00:00:00"/>
    <m/>
    <m/>
    <m/>
    <n v="4"/>
    <m/>
    <x v="10"/>
    <n v="18"/>
    <m/>
    <m/>
    <m/>
    <m/>
    <m/>
    <m/>
    <m/>
    <n v="4"/>
    <m/>
    <m/>
    <m/>
    <s v=""/>
    <m/>
    <m/>
    <m/>
    <x v="1"/>
    <m/>
  </r>
  <r>
    <s v="Exp2"/>
    <m/>
    <s v="CRWT 153 52-4"/>
    <x v="1"/>
    <x v="4"/>
    <x v="9"/>
    <d v="2014-08-07T00:00:00"/>
    <m/>
    <m/>
    <s v="CRWT 153 52-4"/>
    <n v="1"/>
    <m/>
    <x v="8"/>
    <n v="19"/>
    <m/>
    <m/>
    <m/>
    <n v="1"/>
    <m/>
    <m/>
    <s v="&gt;TS"/>
    <n v="5"/>
    <m/>
    <m/>
    <m/>
    <s v=""/>
    <m/>
    <m/>
    <m/>
    <x v="1"/>
    <n v="18"/>
  </r>
  <r>
    <s v="Exp2"/>
    <m/>
    <s v="CRWT 153 52-4"/>
    <x v="1"/>
    <x v="4"/>
    <x v="9"/>
    <d v="2014-08-07T00:00:00"/>
    <m/>
    <m/>
    <m/>
    <n v="2"/>
    <m/>
    <x v="10"/>
    <n v="18"/>
    <m/>
    <m/>
    <m/>
    <m/>
    <m/>
    <m/>
    <s v="FL"/>
    <n v="5"/>
    <m/>
    <m/>
    <m/>
    <s v=""/>
    <m/>
    <m/>
    <m/>
    <x v="1"/>
    <m/>
  </r>
  <r>
    <s v="Exp2"/>
    <m/>
    <s v="CRWT 153 52-4"/>
    <x v="1"/>
    <x v="4"/>
    <x v="9"/>
    <d v="2014-08-07T00:00:00"/>
    <m/>
    <m/>
    <m/>
    <n v="3"/>
    <m/>
    <x v="8"/>
    <n v="19"/>
    <m/>
    <m/>
    <m/>
    <m/>
    <m/>
    <m/>
    <s v="FL"/>
    <n v="6"/>
    <m/>
    <m/>
    <m/>
    <s v=""/>
    <m/>
    <m/>
    <m/>
    <x v="1"/>
    <m/>
  </r>
  <r>
    <s v="Exp2"/>
    <m/>
    <s v="CRWT 153 52-4"/>
    <x v="1"/>
    <x v="4"/>
    <x v="9"/>
    <d v="2014-08-07T00:00:00"/>
    <m/>
    <m/>
    <m/>
    <n v="4"/>
    <m/>
    <x v="13"/>
    <n v="20"/>
    <m/>
    <m/>
    <m/>
    <m/>
    <m/>
    <m/>
    <s v="FL"/>
    <n v="6"/>
    <m/>
    <m/>
    <m/>
    <s v=""/>
    <m/>
    <m/>
    <m/>
    <x v="1"/>
    <m/>
  </r>
  <r>
    <s v="Exp2"/>
    <m/>
    <s v="Macro 52-1"/>
    <x v="0"/>
    <x v="4"/>
    <x v="5"/>
    <d v="2014-07-29T00:00:00"/>
    <m/>
    <m/>
    <s v="Macro 52-1"/>
    <n v="1"/>
    <m/>
    <x v="3"/>
    <m/>
    <n v="395"/>
    <m/>
    <m/>
    <m/>
    <n v="22"/>
    <m/>
    <m/>
    <n v="6"/>
    <m/>
    <m/>
    <m/>
    <n v="39"/>
    <m/>
    <m/>
    <m/>
    <x v="1"/>
    <n v="17"/>
  </r>
  <r>
    <s v="Exp2"/>
    <m/>
    <s v="Macro 52-1"/>
    <x v="0"/>
    <x v="4"/>
    <x v="5"/>
    <d v="2014-07-29T00:00:00"/>
    <m/>
    <m/>
    <m/>
    <n v="2"/>
    <m/>
    <x v="5"/>
    <m/>
    <n v="370"/>
    <m/>
    <m/>
    <m/>
    <n v="20"/>
    <m/>
    <m/>
    <n v="6"/>
    <m/>
    <m/>
    <m/>
    <n v="35"/>
    <m/>
    <m/>
    <m/>
    <x v="1"/>
    <n v="15"/>
  </r>
  <r>
    <s v="Exp2"/>
    <m/>
    <s v="Macro 52-1"/>
    <x v="0"/>
    <x v="4"/>
    <x v="5"/>
    <d v="2014-07-29T00:00:00"/>
    <m/>
    <m/>
    <m/>
    <n v="3"/>
    <m/>
    <x v="1"/>
    <m/>
    <m/>
    <m/>
    <m/>
    <m/>
    <m/>
    <m/>
    <m/>
    <m/>
    <m/>
    <m/>
    <m/>
    <s v=""/>
    <m/>
    <m/>
    <m/>
    <x v="1"/>
    <n v="16"/>
  </r>
  <r>
    <s v="Exp2"/>
    <m/>
    <s v="Macro 52-1"/>
    <x v="0"/>
    <x v="4"/>
    <x v="5"/>
    <d v="2014-07-29T00:00:00"/>
    <m/>
    <m/>
    <m/>
    <n v="4"/>
    <m/>
    <x v="1"/>
    <m/>
    <m/>
    <m/>
    <m/>
    <m/>
    <m/>
    <m/>
    <m/>
    <m/>
    <m/>
    <m/>
    <m/>
    <s v=""/>
    <m/>
    <m/>
    <m/>
    <x v="1"/>
    <n v="16"/>
  </r>
  <r>
    <s v="Exp2"/>
    <m/>
    <s v="Macro 52-2"/>
    <x v="0"/>
    <x v="4"/>
    <x v="5"/>
    <d v="2014-07-29T00:00:00"/>
    <m/>
    <m/>
    <s v="Macro 52-2"/>
    <n v="1"/>
    <m/>
    <x v="1"/>
    <m/>
    <n v="350"/>
    <m/>
    <m/>
    <m/>
    <n v="20"/>
    <m/>
    <m/>
    <n v="4"/>
    <m/>
    <m/>
    <m/>
    <n v="36"/>
    <m/>
    <m/>
    <m/>
    <x v="1"/>
    <n v="16"/>
  </r>
  <r>
    <s v="Exp2"/>
    <m/>
    <s v="Macro 52-2"/>
    <x v="0"/>
    <x v="4"/>
    <x v="5"/>
    <d v="2014-07-29T00:00:00"/>
    <m/>
    <m/>
    <m/>
    <n v="2"/>
    <m/>
    <x v="3"/>
    <m/>
    <m/>
    <m/>
    <m/>
    <m/>
    <m/>
    <m/>
    <m/>
    <m/>
    <m/>
    <m/>
    <m/>
    <s v=""/>
    <m/>
    <m/>
    <m/>
    <x v="1"/>
    <n v="17"/>
  </r>
  <r>
    <s v="Exp2"/>
    <m/>
    <s v="Macro 52-2"/>
    <x v="0"/>
    <x v="4"/>
    <x v="5"/>
    <d v="2014-07-29T00:00:00"/>
    <m/>
    <m/>
    <m/>
    <n v="3"/>
    <m/>
    <x v="1"/>
    <m/>
    <m/>
    <m/>
    <m/>
    <m/>
    <m/>
    <m/>
    <m/>
    <m/>
    <m/>
    <m/>
    <m/>
    <s v=""/>
    <m/>
    <m/>
    <m/>
    <x v="1"/>
    <n v="16"/>
  </r>
  <r>
    <s v="Exp2"/>
    <m/>
    <s v="Macro 52-2"/>
    <x v="0"/>
    <x v="4"/>
    <x v="5"/>
    <d v="2014-07-29T00:00:00"/>
    <m/>
    <m/>
    <m/>
    <n v="4"/>
    <m/>
    <x v="3"/>
    <m/>
    <m/>
    <m/>
    <m/>
    <m/>
    <m/>
    <m/>
    <m/>
    <m/>
    <m/>
    <m/>
    <m/>
    <s v=""/>
    <m/>
    <m/>
    <m/>
    <x v="1"/>
    <s v="15+"/>
  </r>
  <r>
    <s v="Exp2"/>
    <m/>
    <s v="Macro 52-3"/>
    <x v="0"/>
    <x v="4"/>
    <x v="5"/>
    <d v="2014-07-29T00:00:00"/>
    <m/>
    <m/>
    <s v="Macro 52-3"/>
    <n v="1"/>
    <m/>
    <x v="3"/>
    <m/>
    <n v="440"/>
    <m/>
    <m/>
    <m/>
    <n v="20"/>
    <m/>
    <m/>
    <n v="5"/>
    <m/>
    <m/>
    <m/>
    <n v="37"/>
    <m/>
    <m/>
    <m/>
    <x v="1"/>
    <n v="17"/>
  </r>
  <r>
    <s v="Exp2"/>
    <m/>
    <s v="Macro 52-3"/>
    <x v="0"/>
    <x v="4"/>
    <x v="5"/>
    <d v="2014-07-29T00:00:00"/>
    <m/>
    <m/>
    <m/>
    <n v="2"/>
    <m/>
    <x v="3"/>
    <m/>
    <n v="360"/>
    <m/>
    <m/>
    <m/>
    <n v="19"/>
    <m/>
    <m/>
    <n v="6"/>
    <m/>
    <m/>
    <m/>
    <n v="36"/>
    <m/>
    <m/>
    <m/>
    <x v="1"/>
    <n v="17"/>
  </r>
  <r>
    <s v="Exp2"/>
    <m/>
    <s v="Macro 52-3"/>
    <x v="0"/>
    <x v="4"/>
    <x v="5"/>
    <d v="2014-07-29T00:00:00"/>
    <m/>
    <m/>
    <m/>
    <n v="3"/>
    <m/>
    <x v="1"/>
    <m/>
    <m/>
    <m/>
    <m/>
    <m/>
    <m/>
    <m/>
    <m/>
    <m/>
    <m/>
    <m/>
    <m/>
    <s v=""/>
    <m/>
    <m/>
    <m/>
    <x v="1"/>
    <n v="16"/>
  </r>
  <r>
    <s v="Exp2"/>
    <m/>
    <s v="Macro 52-3"/>
    <x v="0"/>
    <x v="4"/>
    <x v="5"/>
    <d v="2014-07-29T00:00:00"/>
    <m/>
    <m/>
    <m/>
    <n v="4"/>
    <m/>
    <x v="3"/>
    <m/>
    <m/>
    <m/>
    <m/>
    <m/>
    <m/>
    <m/>
    <m/>
    <m/>
    <m/>
    <m/>
    <m/>
    <s v=""/>
    <m/>
    <m/>
    <m/>
    <x v="1"/>
    <n v="17"/>
  </r>
  <r>
    <s v="Exp2"/>
    <m/>
    <s v="Macro 52-4"/>
    <x v="0"/>
    <x v="4"/>
    <x v="5"/>
    <d v="2014-07-29T00:00:00"/>
    <m/>
    <m/>
    <s v="Macro 52-4"/>
    <n v="1"/>
    <m/>
    <x v="3"/>
    <m/>
    <n v="360"/>
    <m/>
    <m/>
    <m/>
    <n v="18"/>
    <m/>
    <m/>
    <n v="5"/>
    <m/>
    <m/>
    <m/>
    <n v="35"/>
    <m/>
    <m/>
    <m/>
    <x v="1"/>
    <n v="17"/>
  </r>
  <r>
    <s v="Exp2"/>
    <m/>
    <s v="Macro 52-4"/>
    <x v="0"/>
    <x v="4"/>
    <x v="5"/>
    <d v="2014-07-29T00:00:00"/>
    <m/>
    <m/>
    <m/>
    <n v="2"/>
    <m/>
    <x v="5"/>
    <m/>
    <n v="320"/>
    <m/>
    <m/>
    <m/>
    <n v="18"/>
    <m/>
    <m/>
    <n v="3"/>
    <m/>
    <m/>
    <m/>
    <n v="33"/>
    <m/>
    <m/>
    <m/>
    <x v="1"/>
    <n v="15"/>
  </r>
  <r>
    <s v="Exp2"/>
    <m/>
    <s v="Macro 52-4"/>
    <x v="0"/>
    <x v="4"/>
    <x v="5"/>
    <d v="2014-07-29T00:00:00"/>
    <m/>
    <m/>
    <m/>
    <n v="3"/>
    <m/>
    <x v="3"/>
    <m/>
    <n v="370"/>
    <m/>
    <m/>
    <m/>
    <n v="19"/>
    <m/>
    <m/>
    <n v="4"/>
    <m/>
    <m/>
    <m/>
    <n v="36"/>
    <m/>
    <m/>
    <m/>
    <x v="1"/>
    <n v="17"/>
  </r>
  <r>
    <s v="Exp2"/>
    <m/>
    <s v="Macro 52-4"/>
    <x v="0"/>
    <x v="4"/>
    <x v="5"/>
    <d v="2014-07-29T00:00:00"/>
    <m/>
    <m/>
    <m/>
    <n v="4"/>
    <m/>
    <x v="3"/>
    <m/>
    <m/>
    <m/>
    <m/>
    <m/>
    <m/>
    <m/>
    <m/>
    <m/>
    <m/>
    <m/>
    <m/>
    <s v=""/>
    <m/>
    <m/>
    <m/>
    <x v="1"/>
    <s v="15+"/>
  </r>
  <r>
    <s v="Exp2"/>
    <m/>
    <s v="Sa 52-1"/>
    <x v="0"/>
    <x v="4"/>
    <x v="7"/>
    <d v="2014-05-20T00:00:00"/>
    <m/>
    <m/>
    <s v="Sa 52-1"/>
    <n v="1"/>
    <m/>
    <x v="12"/>
    <m/>
    <n v="435"/>
    <m/>
    <m/>
    <m/>
    <n v="17"/>
    <m/>
    <m/>
    <m/>
    <m/>
    <m/>
    <m/>
    <n v="26"/>
    <m/>
    <m/>
    <m/>
    <x v="1"/>
    <n v="9"/>
  </r>
  <r>
    <s v="Exp2"/>
    <m/>
    <s v="Sa 52-1"/>
    <x v="0"/>
    <x v="4"/>
    <x v="7"/>
    <d v="2014-05-20T00:00:00"/>
    <m/>
    <m/>
    <m/>
    <n v="2"/>
    <m/>
    <x v="11"/>
    <m/>
    <n v="410"/>
    <m/>
    <m/>
    <m/>
    <n v="18"/>
    <m/>
    <m/>
    <m/>
    <m/>
    <m/>
    <m/>
    <n v="26"/>
    <m/>
    <m/>
    <m/>
    <x v="1"/>
    <n v="8"/>
  </r>
  <r>
    <s v="Exp2"/>
    <m/>
    <s v="Sa 52-1"/>
    <x v="0"/>
    <x v="4"/>
    <x v="7"/>
    <d v="2014-05-20T00:00:00"/>
    <m/>
    <m/>
    <m/>
    <n v="3"/>
    <m/>
    <x v="11"/>
    <m/>
    <n v="380"/>
    <m/>
    <m/>
    <m/>
    <n v="18"/>
    <m/>
    <m/>
    <m/>
    <m/>
    <m/>
    <m/>
    <n v="26"/>
    <m/>
    <m/>
    <m/>
    <x v="1"/>
    <n v="8"/>
  </r>
  <r>
    <s v="Exp2"/>
    <m/>
    <s v="Sa 52-1"/>
    <x v="0"/>
    <x v="4"/>
    <x v="7"/>
    <d v="2014-05-20T00:00:00"/>
    <m/>
    <m/>
    <m/>
    <n v="4"/>
    <m/>
    <x v="12"/>
    <m/>
    <n v="405"/>
    <m/>
    <m/>
    <m/>
    <n v="19"/>
    <m/>
    <m/>
    <m/>
    <m/>
    <m/>
    <m/>
    <n v="28"/>
    <m/>
    <m/>
    <m/>
    <x v="1"/>
    <n v="9"/>
  </r>
  <r>
    <s v="Exp2"/>
    <m/>
    <s v="Sa 52-1"/>
    <x v="0"/>
    <x v="4"/>
    <x v="7"/>
    <d v="2014-05-20T00:00:00"/>
    <m/>
    <m/>
    <m/>
    <n v="5"/>
    <m/>
    <x v="12"/>
    <m/>
    <n v="395"/>
    <m/>
    <m/>
    <m/>
    <n v="17"/>
    <m/>
    <m/>
    <m/>
    <m/>
    <m/>
    <m/>
    <n v="26"/>
    <m/>
    <m/>
    <m/>
    <x v="1"/>
    <n v="9"/>
  </r>
  <r>
    <s v="Exp2"/>
    <m/>
    <s v="Sa 52-2"/>
    <x v="0"/>
    <x v="4"/>
    <x v="7"/>
    <d v="2014-05-20T00:00:00"/>
    <m/>
    <m/>
    <s v="Sa 52-2"/>
    <n v="1"/>
    <m/>
    <x v="11"/>
    <m/>
    <n v="397"/>
    <m/>
    <m/>
    <m/>
    <n v="17"/>
    <m/>
    <m/>
    <m/>
    <m/>
    <m/>
    <m/>
    <n v="25"/>
    <m/>
    <m/>
    <m/>
    <x v="1"/>
    <n v="8"/>
  </r>
  <r>
    <s v="Exp2"/>
    <m/>
    <s v="Sa 52-2"/>
    <x v="0"/>
    <x v="4"/>
    <x v="7"/>
    <d v="2014-05-20T00:00:00"/>
    <m/>
    <m/>
    <m/>
    <n v="2"/>
    <m/>
    <x v="12"/>
    <m/>
    <n v="438"/>
    <m/>
    <m/>
    <m/>
    <n v="18"/>
    <m/>
    <m/>
    <m/>
    <m/>
    <m/>
    <m/>
    <n v="27"/>
    <m/>
    <m/>
    <m/>
    <x v="1"/>
    <n v="9"/>
  </r>
  <r>
    <s v="Exp2"/>
    <m/>
    <s v="Sa 52-2"/>
    <x v="0"/>
    <x v="4"/>
    <x v="7"/>
    <d v="2014-05-20T00:00:00"/>
    <m/>
    <m/>
    <m/>
    <n v="3"/>
    <m/>
    <x v="12"/>
    <m/>
    <n v="406"/>
    <m/>
    <m/>
    <m/>
    <n v="18"/>
    <m/>
    <m/>
    <m/>
    <m/>
    <m/>
    <m/>
    <n v="27"/>
    <m/>
    <m/>
    <m/>
    <x v="1"/>
    <n v="9"/>
  </r>
  <r>
    <s v="Exp2"/>
    <m/>
    <s v="Sa 52-2"/>
    <x v="0"/>
    <x v="4"/>
    <x v="7"/>
    <d v="2014-05-20T00:00:00"/>
    <m/>
    <m/>
    <m/>
    <n v="4"/>
    <m/>
    <x v="11"/>
    <m/>
    <n v="385"/>
    <m/>
    <m/>
    <m/>
    <n v="18"/>
    <m/>
    <m/>
    <m/>
    <m/>
    <m/>
    <m/>
    <n v="26"/>
    <m/>
    <m/>
    <m/>
    <x v="1"/>
    <n v="8"/>
  </r>
  <r>
    <s v="Exp2"/>
    <m/>
    <s v="Sa 52-2"/>
    <x v="0"/>
    <x v="4"/>
    <x v="7"/>
    <d v="2014-05-20T00:00:00"/>
    <m/>
    <m/>
    <m/>
    <n v="5"/>
    <m/>
    <x v="11"/>
    <m/>
    <n v="425"/>
    <m/>
    <m/>
    <m/>
    <n v="19"/>
    <m/>
    <m/>
    <m/>
    <m/>
    <m/>
    <m/>
    <n v="27"/>
    <m/>
    <m/>
    <m/>
    <x v="1"/>
    <n v="8"/>
  </r>
  <r>
    <s v="Exp2"/>
    <m/>
    <s v="Sa 52-3"/>
    <x v="0"/>
    <x v="4"/>
    <x v="7"/>
    <d v="2014-05-20T00:00:00"/>
    <m/>
    <m/>
    <s v="Sa 52-3"/>
    <n v="1"/>
    <m/>
    <x v="12"/>
    <m/>
    <n v="445"/>
    <m/>
    <m/>
    <m/>
    <n v="17"/>
    <m/>
    <m/>
    <m/>
    <m/>
    <m/>
    <m/>
    <n v="26"/>
    <m/>
    <m/>
    <m/>
    <x v="1"/>
    <n v="9"/>
  </r>
  <r>
    <s v="Exp2"/>
    <m/>
    <s v="Sa 52-3"/>
    <x v="0"/>
    <x v="4"/>
    <x v="7"/>
    <d v="2014-05-20T00:00:00"/>
    <m/>
    <m/>
    <m/>
    <n v="2"/>
    <m/>
    <x v="12"/>
    <m/>
    <n v="400"/>
    <m/>
    <m/>
    <m/>
    <n v="17"/>
    <m/>
    <m/>
    <m/>
    <m/>
    <m/>
    <m/>
    <n v="26"/>
    <m/>
    <m/>
    <m/>
    <x v="1"/>
    <n v="9"/>
  </r>
  <r>
    <s v="Exp2"/>
    <m/>
    <s v="Sa 52-3"/>
    <x v="0"/>
    <x v="4"/>
    <x v="7"/>
    <d v="2014-05-20T00:00:00"/>
    <m/>
    <m/>
    <m/>
    <n v="3"/>
    <m/>
    <x v="12"/>
    <m/>
    <n v="467"/>
    <m/>
    <m/>
    <m/>
    <n v="19"/>
    <m/>
    <m/>
    <m/>
    <m/>
    <m/>
    <m/>
    <n v="28"/>
    <m/>
    <m/>
    <m/>
    <x v="1"/>
    <n v="9"/>
  </r>
  <r>
    <s v="Exp2"/>
    <m/>
    <s v="Sa 52-3"/>
    <x v="0"/>
    <x v="4"/>
    <x v="7"/>
    <d v="2014-05-20T00:00:00"/>
    <m/>
    <m/>
    <m/>
    <n v="4"/>
    <m/>
    <x v="12"/>
    <m/>
    <n v="455"/>
    <m/>
    <m/>
    <m/>
    <n v="19"/>
    <m/>
    <m/>
    <m/>
    <m/>
    <m/>
    <m/>
    <n v="28"/>
    <m/>
    <m/>
    <m/>
    <x v="1"/>
    <n v="9"/>
  </r>
  <r>
    <s v="Exp2"/>
    <m/>
    <s v="Sa 52-4"/>
    <x v="0"/>
    <x v="4"/>
    <x v="7"/>
    <d v="2014-05-20T00:00:00"/>
    <m/>
    <m/>
    <s v="Sa 52-4"/>
    <n v="1"/>
    <m/>
    <x v="12"/>
    <m/>
    <n v="395"/>
    <m/>
    <m/>
    <m/>
    <n v="18"/>
    <m/>
    <m/>
    <m/>
    <m/>
    <m/>
    <m/>
    <n v="27"/>
    <m/>
    <m/>
    <m/>
    <x v="1"/>
    <n v="9"/>
  </r>
  <r>
    <s v="Exp2"/>
    <m/>
    <s v="Sa 52-4"/>
    <x v="0"/>
    <x v="4"/>
    <x v="7"/>
    <d v="2014-05-20T00:00:00"/>
    <m/>
    <m/>
    <m/>
    <n v="2"/>
    <m/>
    <x v="12"/>
    <m/>
    <n v="385"/>
    <m/>
    <m/>
    <m/>
    <n v="19"/>
    <m/>
    <m/>
    <m/>
    <m/>
    <m/>
    <m/>
    <n v="28"/>
    <m/>
    <m/>
    <m/>
    <x v="1"/>
    <n v="9"/>
  </r>
  <r>
    <s v="Exp2"/>
    <m/>
    <s v="Sa 52-4"/>
    <x v="0"/>
    <x v="4"/>
    <x v="7"/>
    <d v="2014-05-20T00:00:00"/>
    <m/>
    <m/>
    <m/>
    <n v="3"/>
    <m/>
    <x v="12"/>
    <m/>
    <n v="362"/>
    <m/>
    <m/>
    <m/>
    <n v="18"/>
    <m/>
    <m/>
    <m/>
    <m/>
    <m/>
    <m/>
    <n v="27"/>
    <m/>
    <m/>
    <m/>
    <x v="1"/>
    <n v="9"/>
  </r>
  <r>
    <s v="Exp2"/>
    <m/>
    <s v="Sa 52-4"/>
    <x v="0"/>
    <x v="4"/>
    <x v="7"/>
    <d v="2014-05-20T00:00:00"/>
    <m/>
    <m/>
    <m/>
    <n v="4"/>
    <m/>
    <x v="11"/>
    <m/>
    <n v="340"/>
    <m/>
    <m/>
    <m/>
    <n v="18"/>
    <m/>
    <m/>
    <m/>
    <m/>
    <m/>
    <m/>
    <n v="26"/>
    <m/>
    <m/>
    <m/>
    <x v="1"/>
    <n v="8"/>
  </r>
  <r>
    <s v="Exp2"/>
    <m/>
    <s v="Sa 52-4"/>
    <x v="0"/>
    <x v="4"/>
    <x v="7"/>
    <d v="2014-05-20T00:00:00"/>
    <m/>
    <m/>
    <m/>
    <n v="5"/>
    <m/>
    <x v="12"/>
    <m/>
    <n v="300"/>
    <m/>
    <m/>
    <m/>
    <n v="15"/>
    <m/>
    <m/>
    <m/>
    <m/>
    <m/>
    <m/>
    <n v="24"/>
    <m/>
    <m/>
    <m/>
    <x v="1"/>
    <n v="9"/>
  </r>
  <r>
    <s v="Exp2"/>
    <m/>
    <s v="Wakanui 52-1"/>
    <x v="0"/>
    <x v="4"/>
    <x v="8"/>
    <d v="2014-07-29T00:00:00"/>
    <m/>
    <m/>
    <s v="Wakanui 52-1"/>
    <n v="1"/>
    <m/>
    <x v="3"/>
    <m/>
    <m/>
    <m/>
    <m/>
    <m/>
    <m/>
    <m/>
    <m/>
    <m/>
    <m/>
    <m/>
    <m/>
    <s v=""/>
    <m/>
    <m/>
    <m/>
    <x v="1"/>
    <n v="17"/>
  </r>
  <r>
    <s v="Exp2"/>
    <m/>
    <s v="Wakanui 52-1"/>
    <x v="0"/>
    <x v="4"/>
    <x v="8"/>
    <d v="2014-07-29T00:00:00"/>
    <m/>
    <m/>
    <m/>
    <n v="2"/>
    <m/>
    <x v="1"/>
    <m/>
    <m/>
    <m/>
    <m/>
    <m/>
    <m/>
    <m/>
    <m/>
    <m/>
    <m/>
    <m/>
    <m/>
    <s v=""/>
    <m/>
    <m/>
    <m/>
    <x v="1"/>
    <n v="16"/>
  </r>
  <r>
    <s v="Exp2"/>
    <m/>
    <s v="Wakanui 52-4"/>
    <x v="0"/>
    <x v="4"/>
    <x v="8"/>
    <d v="2014-07-29T00:00:00"/>
    <m/>
    <m/>
    <s v="Wakanui 52-4"/>
    <n v="1"/>
    <m/>
    <x v="1"/>
    <m/>
    <n v="443"/>
    <m/>
    <m/>
    <m/>
    <n v="20"/>
    <m/>
    <m/>
    <n v="7"/>
    <m/>
    <m/>
    <m/>
    <n v="36"/>
    <m/>
    <m/>
    <m/>
    <x v="1"/>
    <n v="16"/>
  </r>
  <r>
    <s v="Exp2"/>
    <m/>
    <s v="Wakanui 52-4"/>
    <x v="0"/>
    <x v="4"/>
    <x v="8"/>
    <d v="2014-07-29T00:00:00"/>
    <m/>
    <m/>
    <m/>
    <n v="2"/>
    <m/>
    <x v="3"/>
    <m/>
    <m/>
    <m/>
    <m/>
    <m/>
    <m/>
    <m/>
    <m/>
    <m/>
    <m/>
    <m/>
    <m/>
    <s v=""/>
    <m/>
    <m/>
    <m/>
    <x v="1"/>
    <n v="17"/>
  </r>
  <r>
    <s v="Exp2"/>
    <m/>
    <s v="Wakanui 52-4"/>
    <x v="0"/>
    <x v="4"/>
    <x v="8"/>
    <d v="2014-07-29T00:00:00"/>
    <m/>
    <m/>
    <m/>
    <n v="3"/>
    <m/>
    <x v="3"/>
    <m/>
    <m/>
    <m/>
    <m/>
    <m/>
    <m/>
    <m/>
    <m/>
    <m/>
    <m/>
    <m/>
    <m/>
    <s v=""/>
    <m/>
    <m/>
    <m/>
    <x v="1"/>
    <s v="15+"/>
  </r>
  <r>
    <s v="Exp2"/>
    <m/>
    <s v="Waka 52-2"/>
    <x v="1"/>
    <x v="4"/>
    <x v="8"/>
    <d v="2014-08-07T00:00:00"/>
    <m/>
    <m/>
    <s v="Waka 52-2"/>
    <n v="1"/>
    <m/>
    <x v="3"/>
    <n v="17"/>
    <m/>
    <m/>
    <m/>
    <m/>
    <m/>
    <m/>
    <s v="FL"/>
    <n v="6"/>
    <m/>
    <m/>
    <m/>
    <s v=""/>
    <m/>
    <m/>
    <m/>
    <x v="1"/>
    <m/>
  </r>
  <r>
    <s v="Exp2"/>
    <m/>
    <s v="Waka 52-2"/>
    <x v="1"/>
    <x v="4"/>
    <x v="8"/>
    <d v="2014-08-07T00:00:00"/>
    <m/>
    <m/>
    <m/>
    <n v="2"/>
    <m/>
    <x v="1"/>
    <n v="16"/>
    <m/>
    <m/>
    <m/>
    <m/>
    <m/>
    <m/>
    <s v="FL"/>
    <n v="7"/>
    <m/>
    <m/>
    <m/>
    <s v=""/>
    <m/>
    <m/>
    <m/>
    <x v="1"/>
    <m/>
  </r>
  <r>
    <s v="Exp2"/>
    <m/>
    <s v="Waka 52-2"/>
    <x v="1"/>
    <x v="4"/>
    <x v="8"/>
    <d v="2014-08-07T00:00:00"/>
    <m/>
    <m/>
    <m/>
    <n v="3"/>
    <m/>
    <x v="1"/>
    <n v="16"/>
    <m/>
    <m/>
    <m/>
    <m/>
    <m/>
    <m/>
    <s v="FL"/>
    <n v="6"/>
    <m/>
    <m/>
    <m/>
    <s v=""/>
    <m/>
    <m/>
    <m/>
    <x v="1"/>
    <m/>
  </r>
  <r>
    <s v="Exp2"/>
    <m/>
    <s v="Waka 52-2"/>
    <x v="1"/>
    <x v="4"/>
    <x v="8"/>
    <d v="2014-08-07T00:00:00"/>
    <m/>
    <m/>
    <m/>
    <n v="4"/>
    <m/>
    <x v="1"/>
    <n v="16"/>
    <m/>
    <m/>
    <m/>
    <m/>
    <m/>
    <m/>
    <s v="FL"/>
    <n v="7"/>
    <m/>
    <m/>
    <m/>
    <s v=""/>
    <m/>
    <m/>
    <m/>
    <x v="1"/>
    <m/>
  </r>
  <r>
    <s v="Exp2"/>
    <m/>
    <s v="Wakanui 52-3"/>
    <x v="1"/>
    <x v="4"/>
    <x v="8"/>
    <d v="2014-08-07T00:00:00"/>
    <m/>
    <m/>
    <s v="Wakanui 52-3"/>
    <n v="1"/>
    <m/>
    <x v="5"/>
    <n v="15"/>
    <m/>
    <m/>
    <m/>
    <m/>
    <m/>
    <m/>
    <m/>
    <m/>
    <m/>
    <m/>
    <m/>
    <s v=""/>
    <m/>
    <m/>
    <m/>
    <x v="1"/>
    <m/>
  </r>
  <r>
    <s v="Exp2"/>
    <m/>
    <s v="Wakanui 52-3"/>
    <x v="1"/>
    <x v="4"/>
    <x v="8"/>
    <d v="2014-08-07T00:00:00"/>
    <m/>
    <m/>
    <m/>
    <n v="2"/>
    <m/>
    <x v="3"/>
    <n v="17"/>
    <m/>
    <m/>
    <m/>
    <m/>
    <m/>
    <m/>
    <s v="FL"/>
    <n v="4"/>
    <m/>
    <m/>
    <m/>
    <s v=""/>
    <m/>
    <m/>
    <m/>
    <x v="1"/>
    <m/>
  </r>
  <r>
    <s v="Exp2"/>
    <m/>
    <s v="Wakanui 52-3"/>
    <x v="1"/>
    <x v="4"/>
    <x v="8"/>
    <d v="2014-08-07T00:00:00"/>
    <m/>
    <m/>
    <m/>
    <n v="3"/>
    <m/>
    <x v="10"/>
    <n v="18"/>
    <m/>
    <m/>
    <m/>
    <m/>
    <m/>
    <m/>
    <s v="FL"/>
    <n v="5"/>
    <m/>
    <m/>
    <m/>
    <s v=""/>
    <m/>
    <m/>
    <m/>
    <x v="1"/>
    <m/>
  </r>
  <r>
    <s v="Exp2"/>
    <m/>
    <s v="Wakanui 52-3"/>
    <x v="1"/>
    <x v="4"/>
    <x v="8"/>
    <d v="2014-08-07T00:00:00"/>
    <m/>
    <m/>
    <m/>
    <n v="4"/>
    <m/>
    <x v="3"/>
    <n v="17"/>
    <m/>
    <m/>
    <m/>
    <m/>
    <m/>
    <m/>
    <s v="FL"/>
    <n v="6"/>
    <m/>
    <m/>
    <m/>
    <s v=""/>
    <m/>
    <m/>
    <m/>
    <x v="1"/>
    <m/>
  </r>
  <r>
    <s v="Exp2"/>
    <m/>
    <s v="Am 72d1"/>
    <x v="0"/>
    <x v="5"/>
    <x v="1"/>
    <d v="2014-06-03T00:00:00"/>
    <m/>
    <m/>
    <s v="Am 72d1"/>
    <n v="1"/>
    <m/>
    <x v="6"/>
    <m/>
    <n v="500"/>
    <m/>
    <m/>
    <m/>
    <n v="18"/>
    <m/>
    <m/>
    <n v="4"/>
    <m/>
    <m/>
    <m/>
    <n v="28"/>
    <m/>
    <m/>
    <m/>
    <x v="1"/>
    <n v="10"/>
  </r>
  <r>
    <s v="Exp2"/>
    <m/>
    <s v="Am 72d1"/>
    <x v="0"/>
    <x v="5"/>
    <x v="1"/>
    <d v="2014-06-03T00:00:00"/>
    <m/>
    <m/>
    <m/>
    <n v="2"/>
    <m/>
    <x v="6"/>
    <m/>
    <n v="354"/>
    <m/>
    <m/>
    <m/>
    <n v="18"/>
    <m/>
    <m/>
    <n v="3"/>
    <m/>
    <m/>
    <m/>
    <n v="28"/>
    <m/>
    <m/>
    <m/>
    <x v="1"/>
    <n v="10"/>
  </r>
  <r>
    <s v="Exp2"/>
    <m/>
    <s v="Am 72d1"/>
    <x v="0"/>
    <x v="5"/>
    <x v="1"/>
    <d v="2014-06-03T00:00:00"/>
    <m/>
    <m/>
    <m/>
    <n v="3"/>
    <m/>
    <x v="6"/>
    <m/>
    <n v="425"/>
    <m/>
    <m/>
    <m/>
    <n v="19"/>
    <m/>
    <m/>
    <n v="4"/>
    <m/>
    <m/>
    <m/>
    <n v="29"/>
    <m/>
    <m/>
    <m/>
    <x v="1"/>
    <n v="10"/>
  </r>
  <r>
    <s v="Exp2"/>
    <m/>
    <s v="Am 72d1"/>
    <x v="0"/>
    <x v="5"/>
    <x v="1"/>
    <d v="2014-06-03T00:00:00"/>
    <m/>
    <m/>
    <m/>
    <n v="4"/>
    <m/>
    <x v="6"/>
    <m/>
    <n v="277"/>
    <m/>
    <m/>
    <m/>
    <n v="17"/>
    <m/>
    <m/>
    <n v="3"/>
    <m/>
    <m/>
    <m/>
    <n v="27"/>
    <m/>
    <m/>
    <m/>
    <x v="1"/>
    <n v="10"/>
  </r>
  <r>
    <s v="Exp2"/>
    <m/>
    <s v="Am 72d1"/>
    <x v="0"/>
    <x v="5"/>
    <x v="1"/>
    <d v="2014-06-03T00:00:00"/>
    <m/>
    <m/>
    <m/>
    <n v="5"/>
    <m/>
    <x v="12"/>
    <m/>
    <n v="287"/>
    <m/>
    <m/>
    <m/>
    <n v="13"/>
    <m/>
    <m/>
    <n v="4"/>
    <m/>
    <m/>
    <m/>
    <n v="22"/>
    <m/>
    <m/>
    <m/>
    <x v="1"/>
    <n v="9"/>
  </r>
  <r>
    <s v="Exp2"/>
    <m/>
    <s v="Am 72d2"/>
    <x v="0"/>
    <x v="5"/>
    <x v="1"/>
    <d v="2014-06-03T00:00:00"/>
    <m/>
    <m/>
    <s v="Am 72d2"/>
    <n v="1"/>
    <m/>
    <x v="6"/>
    <m/>
    <n v="340"/>
    <m/>
    <m/>
    <m/>
    <n v="18"/>
    <m/>
    <m/>
    <n v="3"/>
    <m/>
    <m/>
    <m/>
    <n v="28"/>
    <m/>
    <m/>
    <m/>
    <x v="1"/>
    <n v="10"/>
  </r>
  <r>
    <s v="Exp2"/>
    <m/>
    <s v="Am 72d2"/>
    <x v="0"/>
    <x v="5"/>
    <x v="1"/>
    <d v="2014-06-03T00:00:00"/>
    <m/>
    <m/>
    <m/>
    <n v="2"/>
    <m/>
    <x v="12"/>
    <m/>
    <n v="363"/>
    <m/>
    <m/>
    <m/>
    <n v="20"/>
    <m/>
    <m/>
    <n v="3"/>
    <m/>
    <m/>
    <m/>
    <n v="29"/>
    <m/>
    <m/>
    <m/>
    <x v="1"/>
    <n v="9"/>
  </r>
  <r>
    <s v="Exp2"/>
    <m/>
    <s v="Am 72d2"/>
    <x v="0"/>
    <x v="5"/>
    <x v="1"/>
    <d v="2014-06-03T00:00:00"/>
    <m/>
    <m/>
    <m/>
    <n v="3"/>
    <m/>
    <x v="12"/>
    <m/>
    <n v="350"/>
    <m/>
    <m/>
    <m/>
    <n v="16"/>
    <m/>
    <m/>
    <n v="4"/>
    <m/>
    <m/>
    <m/>
    <n v="25"/>
    <m/>
    <m/>
    <m/>
    <x v="1"/>
    <n v="9"/>
  </r>
  <r>
    <s v="Exp2"/>
    <m/>
    <s v="Am 72d2"/>
    <x v="0"/>
    <x v="5"/>
    <x v="1"/>
    <d v="2014-06-03T00:00:00"/>
    <m/>
    <m/>
    <m/>
    <n v="4"/>
    <m/>
    <x v="6"/>
    <m/>
    <n v="315"/>
    <m/>
    <m/>
    <m/>
    <n v="19"/>
    <m/>
    <m/>
    <n v="4"/>
    <m/>
    <m/>
    <m/>
    <n v="29"/>
    <m/>
    <m/>
    <m/>
    <x v="1"/>
    <n v="10"/>
  </r>
  <r>
    <s v="Exp2"/>
    <m/>
    <s v="Am 72d4"/>
    <x v="0"/>
    <x v="5"/>
    <x v="1"/>
    <d v="2014-06-03T00:00:00"/>
    <m/>
    <m/>
    <s v="Am 72d4"/>
    <n v="1"/>
    <m/>
    <x v="6"/>
    <m/>
    <n v="370"/>
    <m/>
    <m/>
    <m/>
    <n v="19"/>
    <m/>
    <m/>
    <n v="4"/>
    <m/>
    <m/>
    <m/>
    <n v="29"/>
    <m/>
    <m/>
    <m/>
    <x v="1"/>
    <n v="10"/>
  </r>
  <r>
    <s v="Exp2"/>
    <m/>
    <s v="Am 72d4"/>
    <x v="0"/>
    <x v="5"/>
    <x v="1"/>
    <d v="2014-06-03T00:00:00"/>
    <m/>
    <m/>
    <m/>
    <n v="2"/>
    <m/>
    <x v="6"/>
    <m/>
    <n v="383"/>
    <m/>
    <m/>
    <m/>
    <n v="18"/>
    <m/>
    <m/>
    <n v="4"/>
    <m/>
    <m/>
    <m/>
    <n v="28"/>
    <m/>
    <m/>
    <m/>
    <x v="1"/>
    <n v="10"/>
  </r>
  <r>
    <s v="Exp2"/>
    <m/>
    <s v="Am 72d4"/>
    <x v="0"/>
    <x v="5"/>
    <x v="1"/>
    <d v="2014-06-03T00:00:00"/>
    <m/>
    <m/>
    <m/>
    <n v="3"/>
    <m/>
    <x v="6"/>
    <m/>
    <n v="275"/>
    <m/>
    <m/>
    <m/>
    <n v="18"/>
    <m/>
    <m/>
    <n v="3"/>
    <m/>
    <m/>
    <m/>
    <n v="28"/>
    <m/>
    <m/>
    <m/>
    <x v="1"/>
    <n v="10"/>
  </r>
  <r>
    <s v="Exp2"/>
    <m/>
    <s v="Am 72d4"/>
    <x v="0"/>
    <x v="5"/>
    <x v="1"/>
    <d v="2014-06-03T00:00:00"/>
    <m/>
    <m/>
    <m/>
    <n v="4"/>
    <m/>
    <x v="6"/>
    <m/>
    <n v="310"/>
    <m/>
    <m/>
    <m/>
    <n v="17"/>
    <m/>
    <m/>
    <n v="4"/>
    <m/>
    <m/>
    <m/>
    <n v="27"/>
    <m/>
    <m/>
    <m/>
    <x v="1"/>
    <n v="10"/>
  </r>
  <r>
    <s v="Exp2"/>
    <m/>
    <s v="Am 72d3"/>
    <x v="0"/>
    <x v="5"/>
    <x v="1"/>
    <d v="2014-06-17T00:00:00"/>
    <m/>
    <m/>
    <s v="Am 72d3"/>
    <n v="1"/>
    <m/>
    <x v="6"/>
    <m/>
    <n v="260"/>
    <m/>
    <m/>
    <m/>
    <n v="17"/>
    <m/>
    <m/>
    <n v="3"/>
    <m/>
    <m/>
    <m/>
    <n v="27"/>
    <m/>
    <m/>
    <m/>
    <x v="1"/>
    <n v="10"/>
  </r>
  <r>
    <s v="Exp2"/>
    <m/>
    <s v="Am 72d3"/>
    <x v="0"/>
    <x v="5"/>
    <x v="1"/>
    <d v="2014-06-17T00:00:00"/>
    <m/>
    <m/>
    <m/>
    <n v="2"/>
    <m/>
    <x v="6"/>
    <m/>
    <n v="305"/>
    <m/>
    <m/>
    <m/>
    <n v="20"/>
    <m/>
    <m/>
    <n v="3"/>
    <m/>
    <m/>
    <m/>
    <n v="30"/>
    <m/>
    <m/>
    <m/>
    <x v="1"/>
    <n v="10"/>
  </r>
  <r>
    <s v="Exp2"/>
    <m/>
    <s v="Am 72d3"/>
    <x v="0"/>
    <x v="5"/>
    <x v="1"/>
    <d v="2014-06-17T00:00:00"/>
    <m/>
    <m/>
    <m/>
    <n v="3"/>
    <m/>
    <x v="12"/>
    <m/>
    <n v="247"/>
    <m/>
    <m/>
    <m/>
    <n v="17"/>
    <m/>
    <m/>
    <n v="2"/>
    <m/>
    <m/>
    <m/>
    <n v="26"/>
    <m/>
    <m/>
    <m/>
    <x v="1"/>
    <n v="9"/>
  </r>
  <r>
    <s v="Exp2"/>
    <m/>
    <s v="Am 72d3"/>
    <x v="0"/>
    <x v="5"/>
    <x v="1"/>
    <d v="2014-06-17T00:00:00"/>
    <m/>
    <m/>
    <m/>
    <n v="4"/>
    <m/>
    <x v="12"/>
    <m/>
    <n v="280"/>
    <m/>
    <m/>
    <m/>
    <n v="15"/>
    <m/>
    <m/>
    <n v="3"/>
    <m/>
    <m/>
    <m/>
    <n v="24"/>
    <m/>
    <m/>
    <m/>
    <x v="1"/>
    <n v="9"/>
  </r>
  <r>
    <s v="Exp2"/>
    <m/>
    <s v="As 72d4"/>
    <x v="0"/>
    <x v="5"/>
    <x v="2"/>
    <d v="2014-06-03T00:00:00"/>
    <m/>
    <m/>
    <s v="As 72d4"/>
    <n v="1"/>
    <m/>
    <x v="7"/>
    <m/>
    <m/>
    <m/>
    <m/>
    <m/>
    <m/>
    <m/>
    <m/>
    <n v="3"/>
    <m/>
    <m/>
    <m/>
    <s v=""/>
    <m/>
    <m/>
    <m/>
    <x v="1"/>
    <n v="11"/>
  </r>
  <r>
    <s v="Exp2"/>
    <m/>
    <s v="As 72d4"/>
    <x v="0"/>
    <x v="5"/>
    <x v="2"/>
    <d v="2014-06-03T00:00:00"/>
    <m/>
    <m/>
    <m/>
    <n v="2"/>
    <m/>
    <x v="11"/>
    <m/>
    <n v="295"/>
    <m/>
    <m/>
    <m/>
    <n v="16"/>
    <m/>
    <m/>
    <n v="3"/>
    <m/>
    <m/>
    <m/>
    <n v="24"/>
    <m/>
    <m/>
    <m/>
    <x v="1"/>
    <n v="8"/>
  </r>
  <r>
    <s v="Exp2"/>
    <m/>
    <s v="As 72d4"/>
    <x v="0"/>
    <x v="5"/>
    <x v="2"/>
    <d v="2014-06-03T00:00:00"/>
    <m/>
    <m/>
    <m/>
    <n v="3"/>
    <m/>
    <x v="15"/>
    <m/>
    <n v="225"/>
    <m/>
    <m/>
    <m/>
    <m/>
    <m/>
    <m/>
    <n v="3"/>
    <m/>
    <m/>
    <m/>
    <s v=""/>
    <m/>
    <m/>
    <m/>
    <x v="1"/>
    <n v="7"/>
  </r>
  <r>
    <s v="Exp2"/>
    <m/>
    <s v="As 72d4"/>
    <x v="0"/>
    <x v="5"/>
    <x v="2"/>
    <d v="2014-06-03T00:00:00"/>
    <m/>
    <m/>
    <m/>
    <n v="4"/>
    <m/>
    <x v="11"/>
    <m/>
    <n v="303"/>
    <m/>
    <m/>
    <m/>
    <n v="17"/>
    <m/>
    <m/>
    <n v="4"/>
    <m/>
    <m/>
    <m/>
    <n v="25"/>
    <m/>
    <m/>
    <m/>
    <x v="1"/>
    <n v="8"/>
  </r>
  <r>
    <s v="Exp2"/>
    <m/>
    <s v="As 72d1"/>
    <x v="0"/>
    <x v="5"/>
    <x v="2"/>
    <d v="2014-06-17T00:00:00"/>
    <m/>
    <m/>
    <s v="As 72d1"/>
    <n v="1"/>
    <m/>
    <x v="6"/>
    <m/>
    <n v="338"/>
    <m/>
    <m/>
    <m/>
    <n v="18"/>
    <m/>
    <m/>
    <n v="4"/>
    <m/>
    <m/>
    <m/>
    <n v="28"/>
    <m/>
    <m/>
    <m/>
    <x v="1"/>
    <n v="10"/>
  </r>
  <r>
    <s v="Exp2"/>
    <m/>
    <s v="As 72d1"/>
    <x v="0"/>
    <x v="5"/>
    <x v="2"/>
    <d v="2014-06-17T00:00:00"/>
    <m/>
    <m/>
    <m/>
    <n v="2"/>
    <m/>
    <x v="6"/>
    <m/>
    <n v="316"/>
    <m/>
    <m/>
    <m/>
    <n v="19"/>
    <m/>
    <m/>
    <n v="3"/>
    <m/>
    <m/>
    <m/>
    <n v="29"/>
    <m/>
    <m/>
    <m/>
    <x v="1"/>
    <n v="10"/>
  </r>
  <r>
    <s v="Exp2"/>
    <m/>
    <s v="As 72d3"/>
    <x v="0"/>
    <x v="5"/>
    <x v="2"/>
    <d v="2014-06-17T00:00:00"/>
    <m/>
    <m/>
    <s v="As 72d3"/>
    <n v="1"/>
    <m/>
    <x v="12"/>
    <m/>
    <n v="350"/>
    <m/>
    <m/>
    <m/>
    <n v="19"/>
    <m/>
    <m/>
    <n v="4"/>
    <m/>
    <m/>
    <m/>
    <n v="28"/>
    <m/>
    <m/>
    <m/>
    <x v="1"/>
    <n v="9"/>
  </r>
  <r>
    <s v="Exp2"/>
    <m/>
    <s v="As 72d3"/>
    <x v="0"/>
    <x v="5"/>
    <x v="2"/>
    <d v="2014-06-17T00:00:00"/>
    <m/>
    <m/>
    <m/>
    <n v="2"/>
    <m/>
    <x v="11"/>
    <m/>
    <n v="330"/>
    <m/>
    <m/>
    <m/>
    <n v="18"/>
    <m/>
    <m/>
    <n v="3"/>
    <m/>
    <m/>
    <m/>
    <n v="26"/>
    <m/>
    <m/>
    <m/>
    <x v="1"/>
    <n v="8"/>
  </r>
  <r>
    <s v="Exp2"/>
    <m/>
    <s v="As 72d3"/>
    <x v="0"/>
    <x v="5"/>
    <x v="2"/>
    <d v="2014-06-17T00:00:00"/>
    <m/>
    <m/>
    <m/>
    <n v="3"/>
    <m/>
    <x v="6"/>
    <m/>
    <n v="250"/>
    <m/>
    <m/>
    <m/>
    <m/>
    <m/>
    <m/>
    <n v="3"/>
    <m/>
    <m/>
    <m/>
    <s v=""/>
    <m/>
    <m/>
    <m/>
    <x v="1"/>
    <n v="10"/>
  </r>
  <r>
    <s v="Exp2"/>
    <m/>
    <s v="As 72d-2"/>
    <x v="0"/>
    <x v="5"/>
    <x v="2"/>
    <d v="2014-07-22T00:00:00"/>
    <m/>
    <m/>
    <s v="As 72d-2"/>
    <n v="1"/>
    <m/>
    <x v="7"/>
    <m/>
    <n v="290"/>
    <m/>
    <m/>
    <m/>
    <n v="15"/>
    <m/>
    <m/>
    <n v="3"/>
    <m/>
    <m/>
    <m/>
    <n v="26"/>
    <m/>
    <m/>
    <m/>
    <x v="1"/>
    <n v="11"/>
  </r>
  <r>
    <s v="Exp2"/>
    <m/>
    <s v="As 72d-2"/>
    <x v="0"/>
    <x v="5"/>
    <x v="2"/>
    <d v="2014-07-22T00:00:00"/>
    <m/>
    <m/>
    <m/>
    <n v="2"/>
    <m/>
    <x v="7"/>
    <m/>
    <n v="265"/>
    <m/>
    <m/>
    <m/>
    <n v="15"/>
    <m/>
    <m/>
    <n v="4"/>
    <m/>
    <m/>
    <m/>
    <n v="26"/>
    <m/>
    <m/>
    <m/>
    <x v="1"/>
    <n v="11"/>
  </r>
  <r>
    <s v="Exp2"/>
    <m/>
    <s v="As 72d-2"/>
    <x v="0"/>
    <x v="5"/>
    <x v="2"/>
    <d v="2014-07-22T00:00:00"/>
    <m/>
    <m/>
    <m/>
    <n v="3"/>
    <m/>
    <x v="12"/>
    <m/>
    <n v="275"/>
    <m/>
    <m/>
    <m/>
    <n v="16"/>
    <m/>
    <m/>
    <n v="4"/>
    <m/>
    <m/>
    <m/>
    <n v="25"/>
    <m/>
    <m/>
    <m/>
    <x v="1"/>
    <n v="9"/>
  </r>
  <r>
    <s v="Exp2"/>
    <m/>
    <s v="Batten 72d2"/>
    <x v="0"/>
    <x v="5"/>
    <x v="3"/>
    <d v="2014-06-03T00:00:00"/>
    <m/>
    <m/>
    <s v="Batten 72d2"/>
    <n v="1"/>
    <m/>
    <x v="12"/>
    <m/>
    <n v="226"/>
    <m/>
    <m/>
    <m/>
    <n v="16"/>
    <m/>
    <m/>
    <n v="3"/>
    <m/>
    <m/>
    <m/>
    <n v="25"/>
    <m/>
    <m/>
    <m/>
    <x v="1"/>
    <n v="9"/>
  </r>
  <r>
    <s v="Exp2"/>
    <m/>
    <s v="Batten 72d2"/>
    <x v="0"/>
    <x v="5"/>
    <x v="3"/>
    <d v="2014-06-03T00:00:00"/>
    <m/>
    <m/>
    <m/>
    <n v="2"/>
    <m/>
    <x v="11"/>
    <m/>
    <n v="304"/>
    <m/>
    <m/>
    <m/>
    <n v="16"/>
    <m/>
    <m/>
    <n v="3"/>
    <m/>
    <m/>
    <m/>
    <n v="24"/>
    <m/>
    <m/>
    <m/>
    <x v="1"/>
    <n v="8"/>
  </r>
  <r>
    <s v="Exp2"/>
    <m/>
    <s v="Batten 72d2"/>
    <x v="0"/>
    <x v="5"/>
    <x v="3"/>
    <d v="2014-06-03T00:00:00"/>
    <m/>
    <m/>
    <m/>
    <n v="3"/>
    <m/>
    <x v="6"/>
    <m/>
    <n v="291"/>
    <m/>
    <m/>
    <m/>
    <n v="16"/>
    <m/>
    <m/>
    <n v="3"/>
    <m/>
    <m/>
    <m/>
    <n v="26"/>
    <m/>
    <m/>
    <m/>
    <x v="1"/>
    <n v="10"/>
  </r>
  <r>
    <s v="Exp2"/>
    <m/>
    <s v="Batten 72d2"/>
    <x v="0"/>
    <x v="5"/>
    <x v="3"/>
    <d v="2014-06-03T00:00:00"/>
    <m/>
    <m/>
    <m/>
    <n v="4"/>
    <m/>
    <x v="12"/>
    <m/>
    <n v="190"/>
    <m/>
    <m/>
    <m/>
    <m/>
    <m/>
    <m/>
    <n v="2"/>
    <m/>
    <m/>
    <m/>
    <s v=""/>
    <m/>
    <m/>
    <m/>
    <x v="1"/>
    <n v="9"/>
  </r>
  <r>
    <s v="Exp2"/>
    <m/>
    <s v="Butten 72d1"/>
    <x v="0"/>
    <x v="5"/>
    <x v="3"/>
    <d v="2014-06-03T00:00:00"/>
    <m/>
    <m/>
    <s v="Butten 72d1"/>
    <n v="1"/>
    <m/>
    <x v="11"/>
    <m/>
    <n v="365"/>
    <m/>
    <m/>
    <m/>
    <n v="15"/>
    <m/>
    <m/>
    <n v="4"/>
    <m/>
    <m/>
    <m/>
    <n v="23"/>
    <m/>
    <m/>
    <m/>
    <x v="1"/>
    <n v="8"/>
  </r>
  <r>
    <s v="Exp2"/>
    <m/>
    <s v="Butten 72d1"/>
    <x v="0"/>
    <x v="5"/>
    <x v="3"/>
    <d v="2014-06-03T00:00:00"/>
    <m/>
    <m/>
    <m/>
    <n v="2"/>
    <m/>
    <x v="11"/>
    <m/>
    <n v="350"/>
    <m/>
    <m/>
    <m/>
    <n v="17"/>
    <m/>
    <m/>
    <n v="3"/>
    <m/>
    <m/>
    <m/>
    <n v="25"/>
    <m/>
    <m/>
    <m/>
    <x v="1"/>
    <n v="8"/>
  </r>
  <r>
    <s v="Exp2"/>
    <m/>
    <s v="Butten 72d1"/>
    <x v="0"/>
    <x v="5"/>
    <x v="3"/>
    <d v="2014-06-03T00:00:00"/>
    <m/>
    <m/>
    <m/>
    <n v="3"/>
    <m/>
    <x v="11"/>
    <m/>
    <n v="375"/>
    <m/>
    <m/>
    <m/>
    <n v="16"/>
    <m/>
    <m/>
    <n v="3"/>
    <m/>
    <m/>
    <m/>
    <n v="24"/>
    <m/>
    <m/>
    <m/>
    <x v="1"/>
    <n v="8"/>
  </r>
  <r>
    <s v="Exp2"/>
    <m/>
    <s v="Butten 72d1"/>
    <x v="0"/>
    <x v="5"/>
    <x v="3"/>
    <d v="2014-06-03T00:00:00"/>
    <m/>
    <m/>
    <m/>
    <n v="4"/>
    <m/>
    <x v="15"/>
    <m/>
    <n v="303"/>
    <m/>
    <m/>
    <m/>
    <n v="15"/>
    <m/>
    <m/>
    <n v="3"/>
    <m/>
    <m/>
    <m/>
    <n v="22"/>
    <m/>
    <m/>
    <m/>
    <x v="1"/>
    <n v="7"/>
  </r>
  <r>
    <s v="Exp2"/>
    <m/>
    <s v="Butten 72d1"/>
    <x v="0"/>
    <x v="5"/>
    <x v="3"/>
    <d v="2014-06-03T00:00:00"/>
    <m/>
    <m/>
    <m/>
    <n v="5"/>
    <m/>
    <x v="12"/>
    <m/>
    <n v="280"/>
    <m/>
    <m/>
    <m/>
    <m/>
    <m/>
    <m/>
    <n v="4"/>
    <m/>
    <m/>
    <m/>
    <s v=""/>
    <m/>
    <m/>
    <m/>
    <x v="1"/>
    <n v="9"/>
  </r>
  <r>
    <s v="Exp2"/>
    <m/>
    <s v="BW 72d3"/>
    <x v="0"/>
    <x v="5"/>
    <x v="3"/>
    <d v="2014-06-03T00:00:00"/>
    <m/>
    <m/>
    <s v="BW 72d3"/>
    <n v="1"/>
    <m/>
    <x v="11"/>
    <m/>
    <n v="395"/>
    <m/>
    <m/>
    <m/>
    <n v="15"/>
    <m/>
    <m/>
    <n v="3"/>
    <m/>
    <m/>
    <m/>
    <n v="23"/>
    <m/>
    <m/>
    <m/>
    <x v="1"/>
    <n v="8"/>
  </r>
  <r>
    <s v="Exp2"/>
    <m/>
    <s v="BW 72d3"/>
    <x v="0"/>
    <x v="5"/>
    <x v="3"/>
    <d v="2014-06-03T00:00:00"/>
    <m/>
    <m/>
    <m/>
    <n v="2"/>
    <m/>
    <x v="11"/>
    <m/>
    <n v="402"/>
    <m/>
    <m/>
    <m/>
    <n v="15"/>
    <m/>
    <m/>
    <n v="3"/>
    <m/>
    <m/>
    <m/>
    <n v="23"/>
    <m/>
    <m/>
    <m/>
    <x v="1"/>
    <n v="8"/>
  </r>
  <r>
    <s v="Exp2"/>
    <m/>
    <s v="BW 72d3"/>
    <x v="0"/>
    <x v="5"/>
    <x v="3"/>
    <d v="2014-06-03T00:00:00"/>
    <m/>
    <m/>
    <m/>
    <n v="3"/>
    <m/>
    <x v="11"/>
    <m/>
    <n v="380"/>
    <m/>
    <m/>
    <m/>
    <n v="16"/>
    <m/>
    <m/>
    <n v="3"/>
    <m/>
    <m/>
    <m/>
    <n v="24"/>
    <m/>
    <m/>
    <m/>
    <x v="1"/>
    <n v="8"/>
  </r>
  <r>
    <s v="Exp2"/>
    <m/>
    <s v="BW 72d3"/>
    <x v="0"/>
    <x v="5"/>
    <x v="3"/>
    <d v="2014-06-03T00:00:00"/>
    <m/>
    <m/>
    <m/>
    <n v="4"/>
    <m/>
    <x v="11"/>
    <m/>
    <n v="430"/>
    <m/>
    <m/>
    <m/>
    <n v="16"/>
    <m/>
    <m/>
    <n v="3"/>
    <m/>
    <m/>
    <m/>
    <n v="24"/>
    <m/>
    <m/>
    <m/>
    <x v="1"/>
    <n v="8"/>
  </r>
  <r>
    <s v="Exp2"/>
    <m/>
    <s v="BW 72d4"/>
    <x v="0"/>
    <x v="5"/>
    <x v="3"/>
    <d v="2014-06-03T00:00:00"/>
    <m/>
    <m/>
    <s v="BW 72d4"/>
    <n v="1"/>
    <m/>
    <x v="11"/>
    <m/>
    <n v="350"/>
    <m/>
    <m/>
    <m/>
    <n v="15"/>
    <m/>
    <m/>
    <n v="4"/>
    <m/>
    <m/>
    <m/>
    <n v="23"/>
    <m/>
    <m/>
    <m/>
    <x v="1"/>
    <n v="8"/>
  </r>
  <r>
    <s v="Exp2"/>
    <m/>
    <s v="BW 72d4"/>
    <x v="0"/>
    <x v="5"/>
    <x v="3"/>
    <d v="2014-06-03T00:00:00"/>
    <m/>
    <m/>
    <m/>
    <n v="2"/>
    <m/>
    <x v="11"/>
    <m/>
    <n v="355"/>
    <m/>
    <m/>
    <m/>
    <n v="15"/>
    <m/>
    <m/>
    <n v="3"/>
    <m/>
    <m/>
    <m/>
    <n v="23"/>
    <m/>
    <m/>
    <m/>
    <x v="1"/>
    <n v="8"/>
  </r>
  <r>
    <s v="Exp2"/>
    <m/>
    <s v="BW 72d4"/>
    <x v="0"/>
    <x v="5"/>
    <x v="3"/>
    <d v="2014-06-03T00:00:00"/>
    <m/>
    <m/>
    <m/>
    <n v="3"/>
    <m/>
    <x v="11"/>
    <m/>
    <n v="362"/>
    <m/>
    <m/>
    <m/>
    <n v="16"/>
    <m/>
    <m/>
    <n v="3"/>
    <m/>
    <m/>
    <m/>
    <n v="24"/>
    <m/>
    <m/>
    <m/>
    <x v="1"/>
    <n v="8"/>
  </r>
  <r>
    <s v="Exp2"/>
    <m/>
    <s v="BW 72d4"/>
    <x v="0"/>
    <x v="5"/>
    <x v="3"/>
    <d v="2014-06-03T00:00:00"/>
    <m/>
    <m/>
    <m/>
    <n v="4"/>
    <m/>
    <x v="11"/>
    <m/>
    <n v="347"/>
    <m/>
    <m/>
    <m/>
    <n v="14"/>
    <m/>
    <m/>
    <n v="4"/>
    <m/>
    <m/>
    <m/>
    <n v="22"/>
    <m/>
    <m/>
    <m/>
    <x v="1"/>
    <n v="8"/>
  </r>
  <r>
    <s v="Exp2"/>
    <m/>
    <s v="Con 72d2"/>
    <x v="0"/>
    <x v="5"/>
    <x v="4"/>
    <d v="2014-06-17T00:00:00"/>
    <m/>
    <m/>
    <s v="Con 72d2"/>
    <n v="1"/>
    <m/>
    <x v="6"/>
    <m/>
    <n v="365"/>
    <m/>
    <m/>
    <m/>
    <n v="16"/>
    <m/>
    <m/>
    <n v="4"/>
    <m/>
    <m/>
    <m/>
    <n v="26"/>
    <m/>
    <m/>
    <m/>
    <x v="1"/>
    <n v="10"/>
  </r>
  <r>
    <s v="Exp2"/>
    <m/>
    <s v="Con 72d2"/>
    <x v="0"/>
    <x v="5"/>
    <x v="4"/>
    <d v="2014-06-17T00:00:00"/>
    <m/>
    <m/>
    <m/>
    <n v="2"/>
    <m/>
    <x v="12"/>
    <m/>
    <n v="356"/>
    <m/>
    <m/>
    <m/>
    <n v="17"/>
    <m/>
    <m/>
    <n v="4"/>
    <m/>
    <m/>
    <m/>
    <n v="26"/>
    <m/>
    <m/>
    <m/>
    <x v="1"/>
    <n v="9"/>
  </r>
  <r>
    <s v="Exp2"/>
    <m/>
    <s v="Con 72d2"/>
    <x v="0"/>
    <x v="5"/>
    <x v="4"/>
    <d v="2014-06-17T00:00:00"/>
    <m/>
    <m/>
    <m/>
    <n v="3"/>
    <m/>
    <x v="6"/>
    <m/>
    <n v="240"/>
    <m/>
    <m/>
    <m/>
    <m/>
    <m/>
    <m/>
    <n v="3"/>
    <m/>
    <m/>
    <m/>
    <s v=""/>
    <m/>
    <m/>
    <m/>
    <x v="1"/>
    <n v="10"/>
  </r>
  <r>
    <s v="Exp2"/>
    <m/>
    <s v="Con 72d2"/>
    <x v="0"/>
    <x v="5"/>
    <x v="4"/>
    <d v="2014-06-17T00:00:00"/>
    <m/>
    <m/>
    <m/>
    <n v="4"/>
    <m/>
    <x v="6"/>
    <m/>
    <n v="255"/>
    <m/>
    <m/>
    <m/>
    <m/>
    <m/>
    <m/>
    <n v="3"/>
    <m/>
    <m/>
    <m/>
    <s v=""/>
    <m/>
    <m/>
    <m/>
    <x v="1"/>
    <n v="10"/>
  </r>
  <r>
    <s v="Exp2"/>
    <m/>
    <s v="Con 72-1"/>
    <x v="0"/>
    <x v="5"/>
    <x v="4"/>
    <d v="2014-07-22T00:00:00"/>
    <m/>
    <m/>
    <s v="Con 72-1"/>
    <n v="1"/>
    <m/>
    <x v="6"/>
    <m/>
    <n v="305"/>
    <m/>
    <m/>
    <m/>
    <n v="19"/>
    <m/>
    <m/>
    <n v="4"/>
    <m/>
    <m/>
    <m/>
    <n v="29"/>
    <m/>
    <m/>
    <m/>
    <x v="1"/>
    <n v="10"/>
  </r>
  <r>
    <s v="Exp2"/>
    <m/>
    <s v="Con 72-1"/>
    <x v="0"/>
    <x v="5"/>
    <x v="4"/>
    <d v="2014-07-22T00:00:00"/>
    <m/>
    <m/>
    <m/>
    <n v="2"/>
    <m/>
    <x v="11"/>
    <m/>
    <n v="306"/>
    <m/>
    <m/>
    <m/>
    <n v="17"/>
    <m/>
    <m/>
    <n v="3"/>
    <m/>
    <m/>
    <m/>
    <n v="25"/>
    <m/>
    <m/>
    <m/>
    <x v="1"/>
    <n v="8"/>
  </r>
  <r>
    <s v="Exp2"/>
    <m/>
    <s v="Con 72-1"/>
    <x v="0"/>
    <x v="5"/>
    <x v="4"/>
    <d v="2014-07-22T00:00:00"/>
    <m/>
    <m/>
    <m/>
    <n v="3"/>
    <m/>
    <x v="6"/>
    <m/>
    <n v="244"/>
    <m/>
    <m/>
    <m/>
    <n v="17"/>
    <m/>
    <m/>
    <m/>
    <m/>
    <m/>
    <m/>
    <n v="27"/>
    <m/>
    <m/>
    <m/>
    <x v="1"/>
    <n v="10"/>
  </r>
  <r>
    <s v="Exp2"/>
    <m/>
    <s v="Con 72-1"/>
    <x v="0"/>
    <x v="5"/>
    <x v="4"/>
    <d v="2014-07-22T00:00:00"/>
    <m/>
    <m/>
    <m/>
    <n v="4"/>
    <m/>
    <x v="6"/>
    <m/>
    <n v="264"/>
    <m/>
    <m/>
    <m/>
    <n v="13"/>
    <m/>
    <m/>
    <n v="4"/>
    <m/>
    <m/>
    <m/>
    <n v="23"/>
    <m/>
    <m/>
    <m/>
    <x v="1"/>
    <n v="10"/>
  </r>
  <r>
    <s v="Exp2"/>
    <m/>
    <s v="Con 72-3"/>
    <x v="0"/>
    <x v="5"/>
    <x v="4"/>
    <d v="2014-07-22T00:00:00"/>
    <m/>
    <m/>
    <s v="Con 72-3"/>
    <n v="1"/>
    <m/>
    <x v="6"/>
    <m/>
    <n v="335"/>
    <m/>
    <m/>
    <m/>
    <n v="16"/>
    <m/>
    <m/>
    <n v="4"/>
    <m/>
    <m/>
    <m/>
    <n v="26"/>
    <m/>
    <m/>
    <m/>
    <x v="1"/>
    <n v="10"/>
  </r>
  <r>
    <s v="Exp2"/>
    <m/>
    <s v="Con 72-3"/>
    <x v="0"/>
    <x v="5"/>
    <x v="4"/>
    <d v="2014-07-22T00:00:00"/>
    <m/>
    <m/>
    <m/>
    <n v="2"/>
    <m/>
    <x v="11"/>
    <m/>
    <n v="315"/>
    <m/>
    <m/>
    <m/>
    <n v="15"/>
    <m/>
    <m/>
    <n v="4"/>
    <m/>
    <m/>
    <m/>
    <n v="23"/>
    <m/>
    <m/>
    <m/>
    <x v="1"/>
    <n v="8"/>
  </r>
  <r>
    <s v="Exp2"/>
    <m/>
    <s v="Con 72-3"/>
    <x v="0"/>
    <x v="5"/>
    <x v="4"/>
    <d v="2014-07-22T00:00:00"/>
    <m/>
    <m/>
    <m/>
    <n v="3"/>
    <m/>
    <x v="12"/>
    <m/>
    <n v="297"/>
    <m/>
    <m/>
    <m/>
    <n v="16"/>
    <m/>
    <m/>
    <n v="3"/>
    <m/>
    <m/>
    <m/>
    <n v="25"/>
    <m/>
    <m/>
    <m/>
    <x v="1"/>
    <n v="9"/>
  </r>
  <r>
    <s v="Exp2"/>
    <m/>
    <s v="Con 72-3"/>
    <x v="0"/>
    <x v="5"/>
    <x v="4"/>
    <d v="2014-07-22T00:00:00"/>
    <m/>
    <m/>
    <m/>
    <n v="4"/>
    <m/>
    <x v="6"/>
    <m/>
    <n v="266"/>
    <m/>
    <m/>
    <m/>
    <n v="16"/>
    <m/>
    <m/>
    <n v="3"/>
    <m/>
    <m/>
    <m/>
    <n v="26"/>
    <m/>
    <m/>
    <m/>
    <x v="1"/>
    <n v="10"/>
  </r>
  <r>
    <s v="Exp2"/>
    <m/>
    <s v="Con 72-4"/>
    <x v="0"/>
    <x v="5"/>
    <x v="4"/>
    <d v="2014-07-22T00:00:00"/>
    <m/>
    <m/>
    <s v="Con 72-4"/>
    <n v="1"/>
    <m/>
    <x v="6"/>
    <m/>
    <n v="335"/>
    <m/>
    <m/>
    <m/>
    <n v="18"/>
    <m/>
    <m/>
    <n v="4"/>
    <m/>
    <m/>
    <m/>
    <n v="28"/>
    <m/>
    <m/>
    <m/>
    <x v="1"/>
    <n v="10"/>
  </r>
  <r>
    <s v="Exp2"/>
    <m/>
    <s v="Con 72-4"/>
    <x v="0"/>
    <x v="5"/>
    <x v="4"/>
    <d v="2014-07-22T00:00:00"/>
    <m/>
    <m/>
    <m/>
    <n v="2"/>
    <m/>
    <x v="6"/>
    <m/>
    <n v="280"/>
    <m/>
    <m/>
    <m/>
    <n v="13"/>
    <m/>
    <m/>
    <n v="4"/>
    <m/>
    <m/>
    <m/>
    <n v="23"/>
    <m/>
    <m/>
    <m/>
    <x v="1"/>
    <n v="10"/>
  </r>
  <r>
    <s v="Exp2"/>
    <m/>
    <s v="Con 72-4"/>
    <x v="0"/>
    <x v="5"/>
    <x v="4"/>
    <d v="2014-07-22T00:00:00"/>
    <m/>
    <m/>
    <m/>
    <n v="3"/>
    <m/>
    <x v="6"/>
    <m/>
    <n v="305"/>
    <m/>
    <m/>
    <m/>
    <n v="15"/>
    <m/>
    <m/>
    <n v="4"/>
    <m/>
    <m/>
    <m/>
    <n v="25"/>
    <m/>
    <m/>
    <m/>
    <x v="1"/>
    <n v="10"/>
  </r>
  <r>
    <s v="Exp2"/>
    <m/>
    <s v="Con 72-4"/>
    <x v="0"/>
    <x v="5"/>
    <x v="4"/>
    <d v="2014-07-22T00:00:00"/>
    <m/>
    <m/>
    <m/>
    <n v="4"/>
    <m/>
    <x v="9"/>
    <m/>
    <n v="295"/>
    <m/>
    <m/>
    <m/>
    <n v="15"/>
    <m/>
    <m/>
    <n v="5"/>
    <m/>
    <m/>
    <m/>
    <n v="27"/>
    <m/>
    <m/>
    <m/>
    <x v="1"/>
    <n v="12"/>
  </r>
  <r>
    <s v="Exp2"/>
    <m/>
    <s v="CR 72d1"/>
    <x v="0"/>
    <x v="5"/>
    <x v="9"/>
    <d v="2014-07-28T00:00:00"/>
    <m/>
    <m/>
    <s v="CR 72d1"/>
    <n v="1"/>
    <m/>
    <x v="9"/>
    <m/>
    <n v="260"/>
    <m/>
    <m/>
    <m/>
    <n v="16"/>
    <m/>
    <m/>
    <n v="4"/>
    <m/>
    <m/>
    <m/>
    <n v="28"/>
    <m/>
    <m/>
    <m/>
    <x v="1"/>
    <n v="12"/>
  </r>
  <r>
    <s v="Exp2"/>
    <m/>
    <s v="CR 72d1"/>
    <x v="0"/>
    <x v="5"/>
    <x v="9"/>
    <d v="2014-07-28T00:00:00"/>
    <m/>
    <m/>
    <m/>
    <n v="2"/>
    <m/>
    <x v="1"/>
    <m/>
    <m/>
    <m/>
    <m/>
    <m/>
    <m/>
    <m/>
    <m/>
    <m/>
    <m/>
    <m/>
    <m/>
    <s v=""/>
    <m/>
    <m/>
    <m/>
    <x v="1"/>
    <s v="14+"/>
  </r>
  <r>
    <s v="Exp2"/>
    <m/>
    <s v="CR 72d1"/>
    <x v="0"/>
    <x v="5"/>
    <x v="9"/>
    <d v="2014-07-28T00:00:00"/>
    <m/>
    <m/>
    <m/>
    <n v="3"/>
    <m/>
    <x v="1"/>
    <m/>
    <m/>
    <m/>
    <m/>
    <m/>
    <m/>
    <m/>
    <m/>
    <m/>
    <m/>
    <m/>
    <m/>
    <s v=""/>
    <m/>
    <m/>
    <m/>
    <x v="1"/>
    <s v="14+"/>
  </r>
  <r>
    <s v="Exp2"/>
    <m/>
    <s v="CR 72d1"/>
    <x v="0"/>
    <x v="5"/>
    <x v="9"/>
    <d v="2014-07-28T00:00:00"/>
    <m/>
    <m/>
    <m/>
    <n v="4"/>
    <m/>
    <x v="1"/>
    <m/>
    <m/>
    <m/>
    <m/>
    <m/>
    <m/>
    <m/>
    <m/>
    <m/>
    <m/>
    <m/>
    <m/>
    <s v=""/>
    <m/>
    <m/>
    <m/>
    <x v="1"/>
    <s v="15+"/>
  </r>
  <r>
    <s v="Exp2"/>
    <m/>
    <s v="CR 72d2"/>
    <x v="0"/>
    <x v="5"/>
    <x v="9"/>
    <d v="2014-07-28T00:00:00"/>
    <m/>
    <m/>
    <s v="CR 72d2"/>
    <n v="1"/>
    <m/>
    <x v="1"/>
    <m/>
    <m/>
    <m/>
    <m/>
    <m/>
    <m/>
    <m/>
    <m/>
    <m/>
    <m/>
    <m/>
    <m/>
    <s v=""/>
    <m/>
    <m/>
    <m/>
    <x v="1"/>
    <s v="14+"/>
  </r>
  <r>
    <s v="Exp2"/>
    <m/>
    <s v="CR 72d2"/>
    <x v="0"/>
    <x v="5"/>
    <x v="9"/>
    <d v="2014-07-28T00:00:00"/>
    <m/>
    <m/>
    <m/>
    <n v="2"/>
    <m/>
    <x v="5"/>
    <m/>
    <m/>
    <m/>
    <m/>
    <m/>
    <m/>
    <m/>
    <m/>
    <m/>
    <m/>
    <m/>
    <m/>
    <s v=""/>
    <m/>
    <m/>
    <m/>
    <x v="1"/>
    <s v="13+"/>
  </r>
  <r>
    <s v="Exp2"/>
    <m/>
    <s v="CR 72d3"/>
    <x v="0"/>
    <x v="5"/>
    <x v="9"/>
    <d v="2014-07-28T00:00:00"/>
    <m/>
    <m/>
    <s v="CR 72d3"/>
    <n v="1"/>
    <m/>
    <x v="10"/>
    <m/>
    <m/>
    <m/>
    <m/>
    <m/>
    <m/>
    <m/>
    <m/>
    <m/>
    <m/>
    <m/>
    <m/>
    <s v=""/>
    <m/>
    <m/>
    <m/>
    <x v="1"/>
    <n v="18"/>
  </r>
  <r>
    <s v="Exp2"/>
    <m/>
    <s v="CR 72d3"/>
    <x v="0"/>
    <x v="5"/>
    <x v="9"/>
    <d v="2014-07-28T00:00:00"/>
    <m/>
    <m/>
    <m/>
    <n v="2"/>
    <m/>
    <x v="1"/>
    <m/>
    <m/>
    <m/>
    <m/>
    <m/>
    <m/>
    <m/>
    <m/>
    <m/>
    <m/>
    <m/>
    <m/>
    <s v=""/>
    <m/>
    <m/>
    <m/>
    <x v="1"/>
    <s v="14+"/>
  </r>
  <r>
    <s v="Exp2"/>
    <m/>
    <s v="CR 72d4"/>
    <x v="0"/>
    <x v="5"/>
    <x v="9"/>
    <d v="2014-07-28T00:00:00"/>
    <m/>
    <m/>
    <s v="CR 72d4"/>
    <n v="1"/>
    <m/>
    <x v="4"/>
    <m/>
    <n v="285"/>
    <m/>
    <m/>
    <m/>
    <n v="19"/>
    <m/>
    <m/>
    <n v="4"/>
    <m/>
    <m/>
    <m/>
    <n v="33"/>
    <m/>
    <m/>
    <m/>
    <x v="1"/>
    <n v="14"/>
  </r>
  <r>
    <s v="Exp2"/>
    <m/>
    <s v="CR 72d4"/>
    <x v="0"/>
    <x v="5"/>
    <x v="9"/>
    <d v="2014-07-28T00:00:00"/>
    <m/>
    <m/>
    <m/>
    <n v="2"/>
    <m/>
    <x v="1"/>
    <m/>
    <m/>
    <m/>
    <m/>
    <m/>
    <m/>
    <m/>
    <m/>
    <m/>
    <m/>
    <m/>
    <m/>
    <s v=""/>
    <m/>
    <m/>
    <m/>
    <x v="1"/>
    <s v="15+"/>
  </r>
  <r>
    <s v="Exp2"/>
    <m/>
    <s v="Ma 72d-1"/>
    <x v="0"/>
    <x v="5"/>
    <x v="5"/>
    <d v="2014-07-22T00:00:00"/>
    <m/>
    <m/>
    <s v="Ma 72d-1"/>
    <n v="1"/>
    <m/>
    <x v="12"/>
    <m/>
    <n v="335"/>
    <m/>
    <m/>
    <m/>
    <n v="17"/>
    <m/>
    <m/>
    <n v="3"/>
    <m/>
    <m/>
    <m/>
    <n v="26"/>
    <m/>
    <m/>
    <m/>
    <x v="1"/>
    <n v="9"/>
  </r>
  <r>
    <s v="Exp2"/>
    <m/>
    <s v="Ma 72d-1"/>
    <x v="0"/>
    <x v="5"/>
    <x v="5"/>
    <d v="2014-07-22T00:00:00"/>
    <m/>
    <m/>
    <m/>
    <n v="2"/>
    <m/>
    <x v="9"/>
    <m/>
    <n v="397"/>
    <m/>
    <m/>
    <m/>
    <n v="17"/>
    <m/>
    <m/>
    <n v="4"/>
    <m/>
    <m/>
    <m/>
    <n v="29"/>
    <m/>
    <m/>
    <m/>
    <x v="1"/>
    <n v="12"/>
  </r>
  <r>
    <s v="Exp2"/>
    <m/>
    <s v="Ma 72d-1"/>
    <x v="0"/>
    <x v="5"/>
    <x v="5"/>
    <d v="2014-07-22T00:00:00"/>
    <m/>
    <m/>
    <m/>
    <n v="3"/>
    <m/>
    <x v="9"/>
    <m/>
    <n v="340"/>
    <m/>
    <m/>
    <m/>
    <n v="17"/>
    <m/>
    <m/>
    <n v="3"/>
    <m/>
    <m/>
    <m/>
    <n v="29"/>
    <m/>
    <m/>
    <m/>
    <x v="1"/>
    <n v="12"/>
  </r>
  <r>
    <s v="Exp2"/>
    <m/>
    <s v="Ma 72d-1"/>
    <x v="0"/>
    <x v="5"/>
    <x v="5"/>
    <d v="2014-07-22T00:00:00"/>
    <m/>
    <m/>
    <m/>
    <n v="4"/>
    <m/>
    <x v="7"/>
    <m/>
    <n v="350"/>
    <m/>
    <m/>
    <m/>
    <n v="16"/>
    <m/>
    <m/>
    <n v="3"/>
    <m/>
    <m/>
    <m/>
    <n v="27"/>
    <m/>
    <m/>
    <m/>
    <x v="1"/>
    <n v="11"/>
  </r>
  <r>
    <s v="Exp2"/>
    <m/>
    <s v="Ma 72d-1"/>
    <x v="0"/>
    <x v="5"/>
    <x v="5"/>
    <d v="2014-07-22T00:00:00"/>
    <m/>
    <m/>
    <m/>
    <n v="5"/>
    <m/>
    <x v="9"/>
    <m/>
    <n v="390"/>
    <m/>
    <m/>
    <m/>
    <n v="17"/>
    <m/>
    <m/>
    <n v="4"/>
    <m/>
    <m/>
    <m/>
    <n v="29"/>
    <m/>
    <m/>
    <m/>
    <x v="1"/>
    <n v="12"/>
  </r>
  <r>
    <s v="Exp2"/>
    <m/>
    <s v="Ma 72d-2"/>
    <x v="0"/>
    <x v="5"/>
    <x v="5"/>
    <d v="2014-07-22T00:00:00"/>
    <m/>
    <m/>
    <s v="Ma 72d-2"/>
    <n v="1"/>
    <m/>
    <x v="7"/>
    <m/>
    <n v="363"/>
    <m/>
    <m/>
    <m/>
    <n v="16"/>
    <m/>
    <m/>
    <n v="4"/>
    <m/>
    <m/>
    <m/>
    <n v="27"/>
    <m/>
    <m/>
    <m/>
    <x v="1"/>
    <n v="11"/>
  </r>
  <r>
    <s v="Exp2"/>
    <m/>
    <s v="Ma 72d-2"/>
    <x v="0"/>
    <x v="5"/>
    <x v="5"/>
    <d v="2014-07-22T00:00:00"/>
    <m/>
    <m/>
    <m/>
    <n v="2"/>
    <m/>
    <x v="2"/>
    <m/>
    <n v="318"/>
    <m/>
    <m/>
    <m/>
    <n v="14"/>
    <m/>
    <m/>
    <n v="4"/>
    <m/>
    <m/>
    <m/>
    <n v="27"/>
    <m/>
    <m/>
    <m/>
    <x v="1"/>
    <n v="13"/>
  </r>
  <r>
    <s v="Exp2"/>
    <m/>
    <s v="Ma 72d-2"/>
    <x v="0"/>
    <x v="5"/>
    <x v="5"/>
    <d v="2014-07-22T00:00:00"/>
    <m/>
    <m/>
    <m/>
    <n v="3"/>
    <m/>
    <x v="9"/>
    <m/>
    <n v="367"/>
    <m/>
    <m/>
    <m/>
    <n v="16"/>
    <m/>
    <m/>
    <n v="4"/>
    <m/>
    <m/>
    <m/>
    <n v="28"/>
    <m/>
    <m/>
    <m/>
    <x v="1"/>
    <n v="12"/>
  </r>
  <r>
    <s v="Exp2"/>
    <m/>
    <s v="Ma 72d-2"/>
    <x v="0"/>
    <x v="5"/>
    <x v="5"/>
    <d v="2014-07-22T00:00:00"/>
    <m/>
    <m/>
    <m/>
    <n v="4"/>
    <m/>
    <x v="2"/>
    <m/>
    <n v="366"/>
    <m/>
    <m/>
    <m/>
    <n v="18"/>
    <m/>
    <m/>
    <n v="5"/>
    <m/>
    <m/>
    <m/>
    <n v="31"/>
    <m/>
    <m/>
    <m/>
    <x v="1"/>
    <n v="13"/>
  </r>
  <r>
    <s v="Exp2"/>
    <m/>
    <s v="Ma 72d-2"/>
    <x v="0"/>
    <x v="5"/>
    <x v="5"/>
    <d v="2014-07-22T00:00:00"/>
    <m/>
    <m/>
    <s v="Ma 72d-2"/>
    <n v="1"/>
    <m/>
    <x v="12"/>
    <m/>
    <n v="273"/>
    <m/>
    <m/>
    <m/>
    <n v="15"/>
    <m/>
    <m/>
    <n v="4"/>
    <m/>
    <m/>
    <m/>
    <n v="24"/>
    <m/>
    <m/>
    <m/>
    <x v="1"/>
    <n v="9"/>
  </r>
  <r>
    <s v="Exp2"/>
    <m/>
    <s v="Ma 72d-3"/>
    <x v="0"/>
    <x v="5"/>
    <x v="5"/>
    <d v="2014-07-22T00:00:00"/>
    <m/>
    <m/>
    <s v="Ma 72d-3"/>
    <n v="1"/>
    <m/>
    <x v="7"/>
    <m/>
    <n v="325"/>
    <m/>
    <m/>
    <m/>
    <n v="14"/>
    <m/>
    <m/>
    <n v="3"/>
    <m/>
    <m/>
    <m/>
    <n v="25"/>
    <m/>
    <m/>
    <m/>
    <x v="1"/>
    <n v="11"/>
  </r>
  <r>
    <s v="Exp2"/>
    <m/>
    <s v="Ma 72d-3"/>
    <x v="0"/>
    <x v="5"/>
    <x v="5"/>
    <d v="2014-07-22T00:00:00"/>
    <m/>
    <m/>
    <m/>
    <n v="2"/>
    <m/>
    <x v="7"/>
    <m/>
    <n v="315"/>
    <m/>
    <m/>
    <m/>
    <n v="18"/>
    <m/>
    <m/>
    <n v="3"/>
    <m/>
    <m/>
    <m/>
    <n v="29"/>
    <m/>
    <m/>
    <m/>
    <x v="1"/>
    <n v="11"/>
  </r>
  <r>
    <s v="Exp2"/>
    <m/>
    <s v="Ma 72d-4"/>
    <x v="0"/>
    <x v="5"/>
    <x v="5"/>
    <d v="2014-07-22T00:00:00"/>
    <m/>
    <m/>
    <s v="Ma 72d-4"/>
    <n v="1"/>
    <m/>
    <x v="7"/>
    <m/>
    <n v="360"/>
    <m/>
    <m/>
    <m/>
    <n v="17"/>
    <m/>
    <m/>
    <n v="4"/>
    <m/>
    <m/>
    <m/>
    <n v="28"/>
    <m/>
    <m/>
    <m/>
    <x v="1"/>
    <n v="11"/>
  </r>
  <r>
    <s v="Exp2"/>
    <m/>
    <s v="Ma 72d-4"/>
    <x v="0"/>
    <x v="5"/>
    <x v="5"/>
    <d v="2014-07-22T00:00:00"/>
    <m/>
    <m/>
    <m/>
    <n v="2"/>
    <m/>
    <x v="6"/>
    <m/>
    <n v="345"/>
    <m/>
    <m/>
    <m/>
    <n v="18"/>
    <m/>
    <m/>
    <n v="3"/>
    <m/>
    <m/>
    <m/>
    <n v="28"/>
    <m/>
    <m/>
    <m/>
    <x v="1"/>
    <n v="10"/>
  </r>
  <r>
    <s v="Exp2"/>
    <m/>
    <s v="Ma 72d-4"/>
    <x v="0"/>
    <x v="5"/>
    <x v="5"/>
    <d v="2014-07-22T00:00:00"/>
    <m/>
    <m/>
    <m/>
    <n v="3"/>
    <m/>
    <x v="4"/>
    <m/>
    <m/>
    <m/>
    <m/>
    <m/>
    <m/>
    <m/>
    <m/>
    <m/>
    <m/>
    <m/>
    <m/>
    <s v=""/>
    <m/>
    <m/>
    <m/>
    <x v="1"/>
    <n v="14"/>
  </r>
  <r>
    <s v="Exp2"/>
    <m/>
    <s v="Sa 72d1"/>
    <x v="0"/>
    <x v="5"/>
    <x v="7"/>
    <d v="2014-06-03T00:00:00"/>
    <m/>
    <m/>
    <s v="Sa 72d1"/>
    <n v="1"/>
    <m/>
    <x v="7"/>
    <m/>
    <n v="500"/>
    <m/>
    <m/>
    <m/>
    <n v="20"/>
    <m/>
    <m/>
    <n v="4"/>
    <m/>
    <m/>
    <m/>
    <n v="31"/>
    <m/>
    <m/>
    <m/>
    <x v="1"/>
    <n v="11"/>
  </r>
  <r>
    <s v="Exp2"/>
    <m/>
    <s v="Sa 72d1"/>
    <x v="0"/>
    <x v="5"/>
    <x v="7"/>
    <d v="2014-06-03T00:00:00"/>
    <m/>
    <m/>
    <m/>
    <n v="2"/>
    <m/>
    <x v="11"/>
    <m/>
    <n v="293"/>
    <m/>
    <m/>
    <m/>
    <n v="16"/>
    <m/>
    <m/>
    <n v="3"/>
    <m/>
    <m/>
    <m/>
    <n v="24"/>
    <m/>
    <m/>
    <m/>
    <x v="1"/>
    <n v="8"/>
  </r>
  <r>
    <s v="Exp2"/>
    <m/>
    <s v="Sa 72d2"/>
    <x v="0"/>
    <x v="5"/>
    <x v="7"/>
    <d v="2014-06-03T00:00:00"/>
    <m/>
    <m/>
    <s v="Sa 72d2"/>
    <n v="1"/>
    <m/>
    <x v="11"/>
    <m/>
    <n v="343"/>
    <m/>
    <m/>
    <m/>
    <n v="16"/>
    <m/>
    <m/>
    <n v="4"/>
    <m/>
    <m/>
    <m/>
    <n v="24"/>
    <m/>
    <m/>
    <m/>
    <x v="1"/>
    <n v="8"/>
  </r>
  <r>
    <s v="Exp2"/>
    <m/>
    <s v="Sa 72d2"/>
    <x v="0"/>
    <x v="5"/>
    <x v="7"/>
    <d v="2014-06-03T00:00:00"/>
    <m/>
    <m/>
    <m/>
    <n v="2"/>
    <m/>
    <x v="11"/>
    <m/>
    <n v="306"/>
    <m/>
    <m/>
    <m/>
    <n v="16"/>
    <m/>
    <m/>
    <n v="3"/>
    <m/>
    <m/>
    <m/>
    <n v="24"/>
    <m/>
    <m/>
    <m/>
    <x v="1"/>
    <n v="8"/>
  </r>
  <r>
    <s v="Exp2"/>
    <m/>
    <s v="Sa 72d2"/>
    <x v="0"/>
    <x v="5"/>
    <x v="7"/>
    <d v="2014-06-03T00:00:00"/>
    <m/>
    <m/>
    <m/>
    <n v="3"/>
    <m/>
    <x v="11"/>
    <m/>
    <n v="340"/>
    <m/>
    <m/>
    <m/>
    <n v="16"/>
    <m/>
    <m/>
    <n v="3"/>
    <m/>
    <m/>
    <m/>
    <n v="24"/>
    <m/>
    <m/>
    <m/>
    <x v="1"/>
    <n v="8"/>
  </r>
  <r>
    <s v="Exp2"/>
    <m/>
    <s v="Sa 72d2"/>
    <x v="0"/>
    <x v="5"/>
    <x v="7"/>
    <d v="2014-06-03T00:00:00"/>
    <m/>
    <m/>
    <m/>
    <n v="4"/>
    <m/>
    <x v="15"/>
    <m/>
    <n v="308"/>
    <m/>
    <m/>
    <m/>
    <n v="17"/>
    <m/>
    <m/>
    <n v="3"/>
    <m/>
    <m/>
    <m/>
    <n v="24"/>
    <m/>
    <m/>
    <m/>
    <x v="1"/>
    <n v="7"/>
  </r>
  <r>
    <s v="Exp2"/>
    <m/>
    <s v="Sa 72d2"/>
    <x v="0"/>
    <x v="5"/>
    <x v="7"/>
    <d v="2014-06-03T00:00:00"/>
    <m/>
    <m/>
    <m/>
    <n v="5"/>
    <m/>
    <x v="11"/>
    <m/>
    <n v="301"/>
    <m/>
    <m/>
    <m/>
    <n v="16"/>
    <m/>
    <m/>
    <n v="3"/>
    <m/>
    <m/>
    <m/>
    <n v="24"/>
    <m/>
    <m/>
    <m/>
    <x v="1"/>
    <n v="8"/>
  </r>
  <r>
    <s v="Exp2"/>
    <m/>
    <s v="Sa 72d3"/>
    <x v="0"/>
    <x v="5"/>
    <x v="7"/>
    <d v="2014-06-03T00:00:00"/>
    <m/>
    <m/>
    <s v="Sa 72d3"/>
    <n v="1"/>
    <m/>
    <x v="11"/>
    <m/>
    <n v="380"/>
    <m/>
    <m/>
    <m/>
    <n v="14"/>
    <m/>
    <m/>
    <n v="3"/>
    <m/>
    <m/>
    <m/>
    <n v="22"/>
    <m/>
    <m/>
    <m/>
    <x v="1"/>
    <n v="8"/>
  </r>
  <r>
    <s v="Exp2"/>
    <m/>
    <s v="Sa 72d3"/>
    <x v="0"/>
    <x v="5"/>
    <x v="7"/>
    <d v="2014-06-03T00:00:00"/>
    <m/>
    <m/>
    <m/>
    <n v="2"/>
    <m/>
    <x v="11"/>
    <m/>
    <n v="362"/>
    <m/>
    <m/>
    <m/>
    <n v="18"/>
    <m/>
    <m/>
    <n v="3"/>
    <m/>
    <m/>
    <m/>
    <n v="26"/>
    <m/>
    <m/>
    <m/>
    <x v="1"/>
    <n v="8"/>
  </r>
  <r>
    <s v="Exp2"/>
    <m/>
    <s v="Sa 72d3"/>
    <x v="0"/>
    <x v="5"/>
    <x v="7"/>
    <d v="2014-06-03T00:00:00"/>
    <m/>
    <m/>
    <m/>
    <n v="3"/>
    <m/>
    <x v="15"/>
    <m/>
    <n v="305"/>
    <m/>
    <m/>
    <m/>
    <n v="16"/>
    <m/>
    <m/>
    <n v="3"/>
    <m/>
    <m/>
    <m/>
    <n v="23"/>
    <m/>
    <m/>
    <m/>
    <x v="1"/>
    <n v="7"/>
  </r>
  <r>
    <s v="Exp2"/>
    <m/>
    <s v="Sa 72d3"/>
    <x v="0"/>
    <x v="5"/>
    <x v="7"/>
    <d v="2014-06-03T00:00:00"/>
    <m/>
    <m/>
    <m/>
    <n v="4"/>
    <m/>
    <x v="16"/>
    <m/>
    <n v="335"/>
    <m/>
    <m/>
    <m/>
    <n v="15"/>
    <m/>
    <m/>
    <n v="4"/>
    <m/>
    <m/>
    <m/>
    <n v="21"/>
    <m/>
    <m/>
    <m/>
    <x v="1"/>
    <n v="6"/>
  </r>
  <r>
    <s v="Exp2"/>
    <m/>
    <s v="Sa 72d3"/>
    <x v="0"/>
    <x v="5"/>
    <x v="7"/>
    <d v="2014-06-03T00:00:00"/>
    <m/>
    <m/>
    <m/>
    <n v="5"/>
    <m/>
    <x v="15"/>
    <m/>
    <n v="305"/>
    <m/>
    <m/>
    <m/>
    <n v="15"/>
    <m/>
    <m/>
    <n v="4"/>
    <m/>
    <m/>
    <m/>
    <n v="22"/>
    <m/>
    <m/>
    <m/>
    <x v="1"/>
    <n v="7"/>
  </r>
  <r>
    <s v="Exp2"/>
    <m/>
    <s v="Sa 72d4"/>
    <x v="0"/>
    <x v="5"/>
    <x v="7"/>
    <d v="2014-06-03T00:00:00"/>
    <m/>
    <m/>
    <s v="Sa 72d4"/>
    <n v="1"/>
    <m/>
    <x v="15"/>
    <m/>
    <n v="335"/>
    <m/>
    <m/>
    <m/>
    <n v="17"/>
    <m/>
    <m/>
    <n v="3"/>
    <m/>
    <m/>
    <m/>
    <n v="24"/>
    <m/>
    <m/>
    <m/>
    <x v="1"/>
    <n v="7"/>
  </r>
  <r>
    <s v="Exp2"/>
    <m/>
    <s v="Sa 72d4"/>
    <x v="0"/>
    <x v="5"/>
    <x v="7"/>
    <d v="2014-06-03T00:00:00"/>
    <m/>
    <m/>
    <m/>
    <n v="2"/>
    <m/>
    <x v="11"/>
    <m/>
    <n v="365"/>
    <m/>
    <m/>
    <m/>
    <n v="18"/>
    <m/>
    <m/>
    <n v="3"/>
    <m/>
    <m/>
    <m/>
    <n v="26"/>
    <m/>
    <m/>
    <m/>
    <x v="1"/>
    <n v="8"/>
  </r>
  <r>
    <s v="Exp2"/>
    <m/>
    <s v="Sa 72d4"/>
    <x v="0"/>
    <x v="5"/>
    <x v="7"/>
    <d v="2014-06-03T00:00:00"/>
    <m/>
    <m/>
    <m/>
    <n v="3"/>
    <m/>
    <x v="11"/>
    <m/>
    <n v="345"/>
    <m/>
    <m/>
    <m/>
    <n v="16"/>
    <m/>
    <m/>
    <n v="3"/>
    <m/>
    <m/>
    <m/>
    <n v="24"/>
    <m/>
    <m/>
    <m/>
    <x v="1"/>
    <n v="8"/>
  </r>
  <r>
    <s v="Exp2"/>
    <m/>
    <s v="Sa 72d4"/>
    <x v="0"/>
    <x v="5"/>
    <x v="7"/>
    <d v="2014-06-03T00:00:00"/>
    <m/>
    <m/>
    <m/>
    <n v="4"/>
    <m/>
    <x v="11"/>
    <m/>
    <n v="343"/>
    <m/>
    <m/>
    <m/>
    <n v="13"/>
    <m/>
    <m/>
    <n v="4"/>
    <m/>
    <m/>
    <m/>
    <n v="21"/>
    <m/>
    <m/>
    <m/>
    <x v="1"/>
    <n v="8"/>
  </r>
  <r>
    <s v="Exp2"/>
    <m/>
    <s v="Wa 72d-3"/>
    <x v="0"/>
    <x v="5"/>
    <x v="8"/>
    <d v="2014-07-22T00:00:00"/>
    <m/>
    <m/>
    <s v="Wa 72d-3"/>
    <n v="1"/>
    <m/>
    <x v="7"/>
    <m/>
    <n v="335"/>
    <m/>
    <m/>
    <m/>
    <n v="19"/>
    <m/>
    <m/>
    <n v="4"/>
    <m/>
    <m/>
    <m/>
    <n v="30"/>
    <m/>
    <m/>
    <m/>
    <x v="1"/>
    <n v="11"/>
  </r>
  <r>
    <s v="Exp2"/>
    <m/>
    <s v="Wa 72d-3"/>
    <x v="0"/>
    <x v="5"/>
    <x v="8"/>
    <d v="2014-07-22T00:00:00"/>
    <m/>
    <m/>
    <m/>
    <n v="2"/>
    <m/>
    <x v="4"/>
    <m/>
    <m/>
    <m/>
    <m/>
    <m/>
    <m/>
    <m/>
    <m/>
    <m/>
    <m/>
    <m/>
    <m/>
    <s v=""/>
    <m/>
    <m/>
    <m/>
    <x v="1"/>
    <n v="14"/>
  </r>
  <r>
    <s v="Exp2"/>
    <m/>
    <s v="Wa 72d-3"/>
    <x v="0"/>
    <x v="5"/>
    <x v="8"/>
    <d v="2014-07-22T00:00:00"/>
    <m/>
    <m/>
    <m/>
    <n v="3"/>
    <m/>
    <x v="2"/>
    <m/>
    <m/>
    <m/>
    <m/>
    <m/>
    <m/>
    <m/>
    <m/>
    <m/>
    <m/>
    <m/>
    <m/>
    <s v=""/>
    <m/>
    <m/>
    <m/>
    <x v="1"/>
    <n v="13"/>
  </r>
  <r>
    <s v="Exp2"/>
    <m/>
    <s v="Wa 72d1"/>
    <x v="0"/>
    <x v="5"/>
    <x v="8"/>
    <d v="2014-07-28T00:00:00"/>
    <m/>
    <m/>
    <s v="Wa 72d1"/>
    <n v="1"/>
    <m/>
    <x v="1"/>
    <m/>
    <m/>
    <m/>
    <m/>
    <m/>
    <m/>
    <m/>
    <m/>
    <m/>
    <m/>
    <m/>
    <m/>
    <s v=""/>
    <m/>
    <m/>
    <m/>
    <x v="1"/>
    <s v="14+"/>
  </r>
  <r>
    <s v="Exp2"/>
    <m/>
    <s v="Wa 72d1"/>
    <x v="0"/>
    <x v="5"/>
    <x v="8"/>
    <d v="2014-07-28T00:00:00"/>
    <m/>
    <m/>
    <m/>
    <n v="2"/>
    <m/>
    <x v="5"/>
    <m/>
    <m/>
    <m/>
    <m/>
    <m/>
    <m/>
    <m/>
    <m/>
    <m/>
    <m/>
    <m/>
    <m/>
    <s v=""/>
    <m/>
    <m/>
    <m/>
    <x v="1"/>
    <s v="13+"/>
  </r>
  <r>
    <s v="Exp2"/>
    <m/>
    <s v="Wa 72d1"/>
    <x v="0"/>
    <x v="5"/>
    <x v="8"/>
    <d v="2014-07-28T00:00:00"/>
    <m/>
    <m/>
    <m/>
    <n v="3"/>
    <m/>
    <x v="1"/>
    <m/>
    <m/>
    <m/>
    <m/>
    <m/>
    <m/>
    <m/>
    <m/>
    <m/>
    <m/>
    <m/>
    <m/>
    <s v=""/>
    <m/>
    <m/>
    <m/>
    <x v="1"/>
    <s v="14+"/>
  </r>
  <r>
    <s v="Exp2"/>
    <m/>
    <s v="Wa 72d4"/>
    <x v="0"/>
    <x v="5"/>
    <x v="8"/>
    <d v="2014-07-28T00:00:00"/>
    <m/>
    <m/>
    <s v="Wa 72d4"/>
    <n v="1"/>
    <m/>
    <x v="1"/>
    <m/>
    <m/>
    <m/>
    <m/>
    <m/>
    <m/>
    <m/>
    <m/>
    <m/>
    <m/>
    <m/>
    <m/>
    <s v=""/>
    <m/>
    <m/>
    <m/>
    <x v="1"/>
    <s v="15+"/>
  </r>
  <r>
    <s v="Exp2"/>
    <m/>
    <s v="Wa 72d4"/>
    <x v="0"/>
    <x v="5"/>
    <x v="8"/>
    <d v="2014-07-28T00:00:00"/>
    <m/>
    <m/>
    <m/>
    <n v="2"/>
    <m/>
    <x v="5"/>
    <m/>
    <m/>
    <m/>
    <m/>
    <m/>
    <m/>
    <m/>
    <m/>
    <m/>
    <m/>
    <m/>
    <m/>
    <s v=""/>
    <m/>
    <m/>
    <m/>
    <x v="1"/>
    <s v="13+"/>
  </r>
  <r>
    <s v="Exp2"/>
    <m/>
    <s v="Wa 72d4"/>
    <x v="0"/>
    <x v="5"/>
    <x v="8"/>
    <d v="2014-07-28T00:00:00"/>
    <m/>
    <m/>
    <m/>
    <n v="3"/>
    <m/>
    <x v="5"/>
    <m/>
    <m/>
    <m/>
    <m/>
    <m/>
    <m/>
    <m/>
    <m/>
    <m/>
    <m/>
    <m/>
    <m/>
    <s v=""/>
    <m/>
    <m/>
    <m/>
    <x v="1"/>
    <n v="15"/>
  </r>
  <r>
    <s v="Exp2"/>
    <m/>
    <s v="Asp 96-3"/>
    <x v="0"/>
    <x v="6"/>
    <x v="2"/>
    <d v="2014-07-22T00:00:00"/>
    <m/>
    <m/>
    <s v="Asp 96-3"/>
    <n v="1"/>
    <m/>
    <x v="11"/>
    <m/>
    <n v="355"/>
    <m/>
    <m/>
    <m/>
    <n v="15"/>
    <m/>
    <m/>
    <n v="3"/>
    <m/>
    <m/>
    <m/>
    <n v="23"/>
    <m/>
    <m/>
    <m/>
    <x v="1"/>
    <n v="8"/>
  </r>
  <r>
    <s v="Exp2"/>
    <m/>
    <s v="Asp 96-3"/>
    <x v="0"/>
    <x v="6"/>
    <x v="2"/>
    <d v="2014-07-22T00:00:00"/>
    <m/>
    <m/>
    <m/>
    <n v="2"/>
    <m/>
    <x v="11"/>
    <m/>
    <n v="265"/>
    <m/>
    <m/>
    <m/>
    <n v="12"/>
    <m/>
    <m/>
    <n v="4"/>
    <m/>
    <m/>
    <m/>
    <n v="20"/>
    <m/>
    <m/>
    <m/>
    <x v="1"/>
    <n v="8"/>
  </r>
  <r>
    <s v="Exp2"/>
    <m/>
    <s v="Asp 96-3"/>
    <x v="0"/>
    <x v="6"/>
    <x v="2"/>
    <d v="2014-07-22T00:00:00"/>
    <m/>
    <m/>
    <m/>
    <n v="3"/>
    <m/>
    <x v="11"/>
    <m/>
    <n v="295"/>
    <m/>
    <m/>
    <m/>
    <n v="14"/>
    <m/>
    <m/>
    <n v="3"/>
    <m/>
    <m/>
    <m/>
    <n v="22"/>
    <m/>
    <m/>
    <m/>
    <x v="1"/>
    <n v="8"/>
  </r>
  <r>
    <s v="Exp2"/>
    <m/>
    <s v="Asp 96-3"/>
    <x v="0"/>
    <x v="6"/>
    <x v="2"/>
    <d v="2014-07-22T00:00:00"/>
    <m/>
    <m/>
    <m/>
    <n v="4"/>
    <m/>
    <x v="6"/>
    <m/>
    <n v="325"/>
    <m/>
    <m/>
    <m/>
    <n v="13"/>
    <m/>
    <m/>
    <n v="4"/>
    <m/>
    <m/>
    <m/>
    <n v="23"/>
    <m/>
    <m/>
    <m/>
    <x v="1"/>
    <n v="10"/>
  </r>
  <r>
    <s v="Exp2"/>
    <m/>
    <s v="Asp 96-4"/>
    <x v="0"/>
    <x v="6"/>
    <x v="2"/>
    <d v="2014-07-22T00:00:00"/>
    <m/>
    <m/>
    <s v="Asp 96-4"/>
    <n v="1"/>
    <m/>
    <x v="12"/>
    <m/>
    <n v="340"/>
    <m/>
    <m/>
    <m/>
    <n v="16"/>
    <m/>
    <m/>
    <n v="3"/>
    <m/>
    <m/>
    <m/>
    <n v="25"/>
    <m/>
    <m/>
    <m/>
    <x v="1"/>
    <n v="9"/>
  </r>
  <r>
    <s v="Exp2"/>
    <m/>
    <s v="Asp 96-4"/>
    <x v="0"/>
    <x v="6"/>
    <x v="2"/>
    <d v="2014-07-22T00:00:00"/>
    <m/>
    <m/>
    <m/>
    <n v="2"/>
    <m/>
    <x v="12"/>
    <m/>
    <n v="300"/>
    <m/>
    <m/>
    <m/>
    <n v="14"/>
    <m/>
    <m/>
    <n v="3"/>
    <m/>
    <m/>
    <m/>
    <n v="23"/>
    <m/>
    <m/>
    <m/>
    <x v="1"/>
    <n v="9"/>
  </r>
  <r>
    <s v="Exp2"/>
    <m/>
    <s v="Asp 96-4"/>
    <x v="0"/>
    <x v="6"/>
    <x v="2"/>
    <d v="2014-07-22T00:00:00"/>
    <m/>
    <m/>
    <m/>
    <n v="3"/>
    <m/>
    <x v="12"/>
    <m/>
    <n v="260"/>
    <m/>
    <m/>
    <m/>
    <n v="15"/>
    <m/>
    <m/>
    <n v="3"/>
    <m/>
    <m/>
    <m/>
    <n v="24"/>
    <m/>
    <m/>
    <m/>
    <x v="1"/>
    <n v="9"/>
  </r>
  <r>
    <s v="Exp2"/>
    <m/>
    <s v="Asp 96-4"/>
    <x v="0"/>
    <x v="6"/>
    <x v="2"/>
    <d v="2014-07-22T00:00:00"/>
    <m/>
    <m/>
    <m/>
    <n v="4"/>
    <m/>
    <x v="12"/>
    <m/>
    <n v="291"/>
    <m/>
    <m/>
    <m/>
    <n v="14"/>
    <m/>
    <m/>
    <n v="3"/>
    <m/>
    <m/>
    <m/>
    <n v="23"/>
    <m/>
    <m/>
    <m/>
    <x v="1"/>
    <n v="9"/>
  </r>
  <r>
    <s v="Exp2"/>
    <m/>
    <s v="Asp 96-4"/>
    <x v="0"/>
    <x v="6"/>
    <x v="2"/>
    <d v="2014-07-22T00:00:00"/>
    <m/>
    <m/>
    <m/>
    <n v="5"/>
    <m/>
    <x v="12"/>
    <m/>
    <n v="281"/>
    <m/>
    <m/>
    <m/>
    <m/>
    <m/>
    <m/>
    <m/>
    <m/>
    <m/>
    <m/>
    <s v=""/>
    <m/>
    <m/>
    <m/>
    <x v="1"/>
    <n v="9"/>
  </r>
  <r>
    <s v="Exp2"/>
    <m/>
    <s v="Aspiring 96-1"/>
    <x v="0"/>
    <x v="6"/>
    <x v="2"/>
    <d v="2014-07-22T00:00:00"/>
    <m/>
    <m/>
    <s v="Aspiring 96-1"/>
    <n v="1"/>
    <m/>
    <x v="11"/>
    <m/>
    <n v="270"/>
    <m/>
    <m/>
    <m/>
    <n v="13"/>
    <m/>
    <m/>
    <n v="3"/>
    <m/>
    <m/>
    <m/>
    <n v="21"/>
    <m/>
    <m/>
    <m/>
    <x v="1"/>
    <n v="8"/>
  </r>
  <r>
    <s v="Exp2"/>
    <m/>
    <s v="Aspiring 96-1"/>
    <x v="0"/>
    <x v="6"/>
    <x v="2"/>
    <d v="2014-07-22T00:00:00"/>
    <m/>
    <m/>
    <m/>
    <n v="2"/>
    <m/>
    <x v="6"/>
    <m/>
    <n v="300"/>
    <m/>
    <m/>
    <m/>
    <n v="15"/>
    <m/>
    <m/>
    <n v="4"/>
    <m/>
    <m/>
    <m/>
    <n v="25"/>
    <m/>
    <m/>
    <m/>
    <x v="1"/>
    <n v="10"/>
  </r>
  <r>
    <s v="Exp2"/>
    <m/>
    <s v="Aspiring 96-1"/>
    <x v="0"/>
    <x v="6"/>
    <x v="2"/>
    <d v="2014-07-22T00:00:00"/>
    <m/>
    <m/>
    <m/>
    <n v="3"/>
    <m/>
    <x v="12"/>
    <m/>
    <n v="260"/>
    <m/>
    <m/>
    <m/>
    <n v="13"/>
    <m/>
    <m/>
    <n v="3"/>
    <m/>
    <m/>
    <m/>
    <n v="22"/>
    <m/>
    <m/>
    <m/>
    <x v="1"/>
    <n v="9"/>
  </r>
  <r>
    <s v="Exp2"/>
    <m/>
    <s v="Aspiring 96-1"/>
    <x v="0"/>
    <x v="6"/>
    <x v="2"/>
    <d v="2014-07-22T00:00:00"/>
    <m/>
    <m/>
    <m/>
    <n v="4"/>
    <m/>
    <x v="11"/>
    <m/>
    <n v="245"/>
    <m/>
    <m/>
    <m/>
    <n v="12"/>
    <m/>
    <m/>
    <n v="3"/>
    <m/>
    <m/>
    <m/>
    <n v="20"/>
    <m/>
    <m/>
    <m/>
    <x v="1"/>
    <n v="8"/>
  </r>
  <r>
    <s v="Exp2"/>
    <m/>
    <s v="Aspiring 96-1"/>
    <x v="0"/>
    <x v="6"/>
    <x v="2"/>
    <d v="2014-07-22T00:00:00"/>
    <m/>
    <m/>
    <m/>
    <n v="5"/>
    <m/>
    <x v="12"/>
    <m/>
    <n v="295"/>
    <m/>
    <m/>
    <m/>
    <n v="13"/>
    <m/>
    <m/>
    <n v="3"/>
    <m/>
    <m/>
    <m/>
    <n v="22"/>
    <m/>
    <m/>
    <m/>
    <x v="1"/>
    <n v="9"/>
  </r>
  <r>
    <s v="Exp2"/>
    <m/>
    <s v="Aspiring 96-2"/>
    <x v="0"/>
    <x v="6"/>
    <x v="2"/>
    <d v="2014-07-22T00:00:00"/>
    <m/>
    <m/>
    <s v="Aspiring 96-2"/>
    <n v="1"/>
    <m/>
    <x v="11"/>
    <m/>
    <m/>
    <m/>
    <m/>
    <m/>
    <m/>
    <m/>
    <m/>
    <m/>
    <m/>
    <m/>
    <m/>
    <s v=""/>
    <m/>
    <m/>
    <m/>
    <x v="1"/>
    <n v="8"/>
  </r>
  <r>
    <s v="Exp2"/>
    <m/>
    <s v="Aspiring 96-2"/>
    <x v="0"/>
    <x v="6"/>
    <x v="2"/>
    <d v="2014-07-22T00:00:00"/>
    <m/>
    <m/>
    <m/>
    <n v="2"/>
    <m/>
    <x v="12"/>
    <m/>
    <m/>
    <m/>
    <m/>
    <m/>
    <m/>
    <m/>
    <m/>
    <m/>
    <m/>
    <m/>
    <m/>
    <s v=""/>
    <m/>
    <m/>
    <m/>
    <x v="1"/>
    <n v="9"/>
  </r>
  <r>
    <s v="Exp2"/>
    <m/>
    <s v="Aspiring 96-2"/>
    <x v="0"/>
    <x v="6"/>
    <x v="2"/>
    <d v="2014-07-22T00:00:00"/>
    <m/>
    <m/>
    <m/>
    <n v="3"/>
    <m/>
    <x v="12"/>
    <m/>
    <m/>
    <m/>
    <m/>
    <m/>
    <m/>
    <m/>
    <m/>
    <m/>
    <m/>
    <m/>
    <m/>
    <s v=""/>
    <m/>
    <m/>
    <m/>
    <x v="1"/>
    <n v="9"/>
  </r>
  <r>
    <s v="Exp2"/>
    <m/>
    <s v="Aspiring 96-2"/>
    <x v="0"/>
    <x v="6"/>
    <x v="2"/>
    <d v="2014-07-22T00:00:00"/>
    <m/>
    <m/>
    <m/>
    <n v="4"/>
    <m/>
    <x v="6"/>
    <m/>
    <m/>
    <m/>
    <m/>
    <m/>
    <m/>
    <m/>
    <m/>
    <m/>
    <m/>
    <m/>
    <m/>
    <s v=""/>
    <m/>
    <m/>
    <m/>
    <x v="1"/>
    <n v="10"/>
  </r>
  <r>
    <s v="Exp2"/>
    <m/>
    <s v="Aspiring 96-2"/>
    <x v="0"/>
    <x v="6"/>
    <x v="2"/>
    <d v="2014-07-22T00:00:00"/>
    <m/>
    <m/>
    <m/>
    <n v="5"/>
    <m/>
    <x v="12"/>
    <m/>
    <m/>
    <m/>
    <m/>
    <m/>
    <m/>
    <m/>
    <m/>
    <m/>
    <m/>
    <m/>
    <m/>
    <s v=""/>
    <m/>
    <m/>
    <m/>
    <x v="1"/>
    <n v="9"/>
  </r>
  <r>
    <s v="Exp2"/>
    <m/>
    <s v="Con 96-3"/>
    <x v="0"/>
    <x v="6"/>
    <x v="4"/>
    <d v="2014-07-22T00:00:00"/>
    <m/>
    <m/>
    <s v="Con 96-3"/>
    <n v="1"/>
    <m/>
    <x v="12"/>
    <m/>
    <n v="385"/>
    <m/>
    <m/>
    <m/>
    <n v="21"/>
    <m/>
    <m/>
    <n v="4"/>
    <m/>
    <m/>
    <m/>
    <n v="30"/>
    <m/>
    <m/>
    <m/>
    <x v="1"/>
    <n v="9"/>
  </r>
  <r>
    <s v="Exp2"/>
    <m/>
    <s v="Consort 96-1"/>
    <x v="0"/>
    <x v="6"/>
    <x v="4"/>
    <d v="2014-07-22T00:00:00"/>
    <m/>
    <m/>
    <s v="Consort 96-1"/>
    <n v="1"/>
    <m/>
    <x v="6"/>
    <m/>
    <n v="270"/>
    <m/>
    <m/>
    <m/>
    <n v="19"/>
    <m/>
    <m/>
    <m/>
    <m/>
    <m/>
    <m/>
    <n v="29"/>
    <m/>
    <m/>
    <m/>
    <x v="1"/>
    <n v="10"/>
  </r>
  <r>
    <s v="Exp2"/>
    <m/>
    <s v="Consort 96-1"/>
    <x v="0"/>
    <x v="6"/>
    <x v="4"/>
    <d v="2014-07-22T00:00:00"/>
    <m/>
    <m/>
    <m/>
    <n v="2"/>
    <m/>
    <x v="12"/>
    <m/>
    <n v="280"/>
    <m/>
    <m/>
    <m/>
    <n v="18"/>
    <m/>
    <m/>
    <m/>
    <m/>
    <m/>
    <m/>
    <n v="27"/>
    <m/>
    <m/>
    <m/>
    <x v="1"/>
    <n v="9"/>
  </r>
  <r>
    <s v="Exp2"/>
    <m/>
    <s v="Macro 96-1"/>
    <x v="0"/>
    <x v="6"/>
    <x v="5"/>
    <d v="2014-07-22T00:00:00"/>
    <m/>
    <m/>
    <s v="Macro 96-1"/>
    <n v="1"/>
    <m/>
    <x v="12"/>
    <m/>
    <n v="340"/>
    <m/>
    <m/>
    <m/>
    <n v="15"/>
    <m/>
    <m/>
    <n v="4"/>
    <m/>
    <m/>
    <m/>
    <n v="24"/>
    <m/>
    <m/>
    <m/>
    <x v="1"/>
    <n v="9"/>
  </r>
  <r>
    <s v="Exp2"/>
    <m/>
    <s v="Macro 96-1"/>
    <x v="0"/>
    <x v="6"/>
    <x v="5"/>
    <d v="2014-07-22T00:00:00"/>
    <m/>
    <m/>
    <m/>
    <n v="2"/>
    <m/>
    <x v="6"/>
    <m/>
    <n v="342"/>
    <m/>
    <m/>
    <m/>
    <n v="14"/>
    <m/>
    <m/>
    <n v="3"/>
    <m/>
    <m/>
    <m/>
    <n v="24"/>
    <m/>
    <m/>
    <m/>
    <x v="1"/>
    <n v="10"/>
  </r>
  <r>
    <s v="Exp2"/>
    <m/>
    <s v="Macro 96-1"/>
    <x v="0"/>
    <x v="6"/>
    <x v="5"/>
    <d v="2014-07-22T00:00:00"/>
    <m/>
    <m/>
    <m/>
    <n v="3"/>
    <m/>
    <x v="12"/>
    <m/>
    <n v="260"/>
    <m/>
    <m/>
    <m/>
    <n v="18"/>
    <m/>
    <m/>
    <n v="3"/>
    <m/>
    <m/>
    <m/>
    <n v="27"/>
    <m/>
    <m/>
    <m/>
    <x v="1"/>
    <n v="9"/>
  </r>
  <r>
    <s v="Exp2"/>
    <m/>
    <s v="Mac 96-3"/>
    <x v="1"/>
    <x v="6"/>
    <x v="5"/>
    <d v="2014-08-07T00:00:00"/>
    <m/>
    <m/>
    <s v="Mac 96-3"/>
    <n v="1"/>
    <m/>
    <x v="9"/>
    <n v="12"/>
    <m/>
    <m/>
    <m/>
    <m/>
    <m/>
    <m/>
    <m/>
    <n v="3"/>
    <m/>
    <m/>
    <m/>
    <s v=""/>
    <m/>
    <m/>
    <m/>
    <x v="1"/>
    <m/>
  </r>
  <r>
    <s v="Exp2"/>
    <m/>
    <s v="Mac 96-3"/>
    <x v="1"/>
    <x v="6"/>
    <x v="5"/>
    <d v="2014-08-07T00:00:00"/>
    <m/>
    <m/>
    <m/>
    <n v="2"/>
    <m/>
    <x v="9"/>
    <n v="12"/>
    <m/>
    <m/>
    <m/>
    <m/>
    <m/>
    <m/>
    <m/>
    <n v="3"/>
    <m/>
    <m/>
    <m/>
    <s v=""/>
    <m/>
    <m/>
    <m/>
    <x v="1"/>
    <m/>
  </r>
  <r>
    <s v="Exp2"/>
    <m/>
    <s v="Mac 96-3"/>
    <x v="1"/>
    <x v="6"/>
    <x v="5"/>
    <d v="2014-08-07T00:00:00"/>
    <m/>
    <m/>
    <m/>
    <n v="3"/>
    <m/>
    <x v="3"/>
    <n v="17"/>
    <m/>
    <m/>
    <m/>
    <m/>
    <m/>
    <m/>
    <m/>
    <n v="3"/>
    <m/>
    <m/>
    <m/>
    <s v=""/>
    <m/>
    <m/>
    <m/>
    <x v="1"/>
    <m/>
  </r>
  <r>
    <s v="Exp2"/>
    <m/>
    <s v="Mac 96-3"/>
    <x v="1"/>
    <x v="6"/>
    <x v="5"/>
    <d v="2014-08-07T00:00:00"/>
    <m/>
    <m/>
    <m/>
    <n v="4"/>
    <m/>
    <x v="10"/>
    <n v="18"/>
    <m/>
    <m/>
    <m/>
    <n v="2"/>
    <m/>
    <m/>
    <s v="&gt;TS"/>
    <m/>
    <m/>
    <m/>
    <m/>
    <s v=""/>
    <m/>
    <m/>
    <m/>
    <x v="1"/>
    <n v="16"/>
  </r>
  <r>
    <s v="Exp2"/>
    <m/>
    <s v="Mac 96-4"/>
    <x v="1"/>
    <x v="6"/>
    <x v="5"/>
    <d v="2014-08-07T00:00:00"/>
    <m/>
    <m/>
    <s v="Mac 96-4"/>
    <n v="1"/>
    <m/>
    <x v="9"/>
    <n v="12"/>
    <m/>
    <m/>
    <m/>
    <m/>
    <m/>
    <m/>
    <s v="FL"/>
    <n v="3"/>
    <m/>
    <m/>
    <m/>
    <s v=""/>
    <m/>
    <m/>
    <m/>
    <x v="1"/>
    <m/>
  </r>
  <r>
    <s v="Exp2"/>
    <m/>
    <s v="Mac 96-4"/>
    <x v="1"/>
    <x v="6"/>
    <x v="5"/>
    <d v="2014-08-07T00:00:00"/>
    <m/>
    <m/>
    <m/>
    <n v="2"/>
    <m/>
    <x v="2"/>
    <n v="13"/>
    <m/>
    <m/>
    <m/>
    <m/>
    <m/>
    <m/>
    <s v="FL"/>
    <n v="4"/>
    <m/>
    <m/>
    <m/>
    <s v=""/>
    <m/>
    <m/>
    <m/>
    <x v="1"/>
    <m/>
  </r>
  <r>
    <s v="Exp2"/>
    <m/>
    <s v="Mac 96-4"/>
    <x v="1"/>
    <x v="6"/>
    <x v="5"/>
    <d v="2014-08-07T00:00:00"/>
    <m/>
    <m/>
    <m/>
    <n v="3"/>
    <m/>
    <x v="1"/>
    <n v="16"/>
    <m/>
    <m/>
    <m/>
    <n v="2"/>
    <m/>
    <m/>
    <s v="&gt;TS"/>
    <m/>
    <m/>
    <m/>
    <m/>
    <s v=""/>
    <m/>
    <m/>
    <m/>
    <x v="1"/>
    <n v="14"/>
  </r>
  <r>
    <s v="Exp2"/>
    <m/>
    <s v="Mac 96-4"/>
    <x v="1"/>
    <x v="6"/>
    <x v="5"/>
    <d v="2014-08-07T00:00:00"/>
    <m/>
    <m/>
    <m/>
    <n v="4"/>
    <m/>
    <x v="10"/>
    <n v="18"/>
    <m/>
    <m/>
    <m/>
    <n v="4"/>
    <m/>
    <m/>
    <s v="&gt;TS"/>
    <m/>
    <m/>
    <m/>
    <m/>
    <s v=""/>
    <m/>
    <m/>
    <m/>
    <x v="1"/>
    <n v="14"/>
  </r>
  <r>
    <s v="Exp2"/>
    <m/>
    <s v="Macro 96-2"/>
    <x v="0"/>
    <x v="6"/>
    <x v="5"/>
    <d v="2014-08-07T00:00:00"/>
    <m/>
    <m/>
    <s v="Macro 96-2"/>
    <n v="1"/>
    <m/>
    <x v="7"/>
    <m/>
    <n v="350"/>
    <m/>
    <m/>
    <m/>
    <n v="15"/>
    <m/>
    <m/>
    <n v="4"/>
    <m/>
    <m/>
    <m/>
    <n v="26"/>
    <m/>
    <m/>
    <m/>
    <x v="1"/>
    <m/>
  </r>
  <r>
    <s v="Exp2"/>
    <m/>
    <s v="Macro 96-2"/>
    <x v="0"/>
    <x v="6"/>
    <x v="5"/>
    <d v="2014-08-07T00:00:00"/>
    <m/>
    <m/>
    <m/>
    <n v="2"/>
    <m/>
    <x v="12"/>
    <m/>
    <n v="260"/>
    <m/>
    <m/>
    <m/>
    <n v="11"/>
    <m/>
    <m/>
    <n v="5"/>
    <m/>
    <m/>
    <m/>
    <n v="20"/>
    <m/>
    <m/>
    <m/>
    <x v="1"/>
    <m/>
  </r>
  <r>
    <s v="Exp2"/>
    <m/>
    <s v="Macro 96-2"/>
    <x v="0"/>
    <x v="6"/>
    <x v="5"/>
    <d v="2014-08-07T00:00:00"/>
    <m/>
    <m/>
    <m/>
    <n v="3"/>
    <m/>
    <x v="5"/>
    <m/>
    <m/>
    <m/>
    <m/>
    <m/>
    <m/>
    <m/>
    <m/>
    <m/>
    <m/>
    <m/>
    <m/>
    <s v=""/>
    <m/>
    <m/>
    <m/>
    <x v="1"/>
    <m/>
  </r>
  <r>
    <s v="Exp3"/>
    <n v="300072"/>
    <n v="72"/>
    <x v="1"/>
    <x v="7"/>
    <x v="1"/>
    <d v="2014-05-16T00:00:00"/>
    <s v="Full_16h"/>
    <m/>
    <n v="72"/>
    <n v="1"/>
    <n v="0"/>
    <x v="17"/>
    <n v="3"/>
    <n v="53"/>
    <m/>
    <n v="51"/>
    <n v="3"/>
    <n v="2"/>
    <n v="0"/>
    <s v="V"/>
    <m/>
    <n v="137.14285714285714"/>
    <n v="0.37187500000000001"/>
    <n v="2.3718750000000002"/>
    <n v="7"/>
    <m/>
    <m/>
    <m/>
    <x v="2"/>
    <n v="2"/>
  </r>
  <r>
    <s v="Exp3"/>
    <n v="300072"/>
    <n v="72"/>
    <x v="1"/>
    <x v="7"/>
    <x v="1"/>
    <d v="2014-05-16T00:00:00"/>
    <s v="Full_16h"/>
    <m/>
    <m/>
    <n v="2"/>
    <n v="0"/>
    <x v="17"/>
    <n v="3"/>
    <n v="44"/>
    <n v="58"/>
    <n v="106"/>
    <m/>
    <m/>
    <m/>
    <m/>
    <m/>
    <n v="137.14285714285714"/>
    <n v="0.7729166666666667"/>
    <n v="2.7729166666666667"/>
    <s v=""/>
    <m/>
    <m/>
    <m/>
    <x v="2"/>
    <n v="2"/>
  </r>
  <r>
    <s v="Exp3"/>
    <n v="300072"/>
    <n v="72"/>
    <x v="1"/>
    <x v="7"/>
    <x v="1"/>
    <d v="2014-05-16T00:00:00"/>
    <s v="Full_16h"/>
    <m/>
    <m/>
    <n v="3"/>
    <n v="0"/>
    <x v="17"/>
    <n v="3"/>
    <n v="32"/>
    <n v="32"/>
    <n v="40"/>
    <n v="3"/>
    <n v="2"/>
    <n v="0"/>
    <s v="V"/>
    <m/>
    <n v="137.14285714285714"/>
    <n v="0.29166666666666669"/>
    <n v="2.2916666666666665"/>
    <n v="7"/>
    <m/>
    <m/>
    <m/>
    <x v="2"/>
    <n v="2"/>
  </r>
  <r>
    <s v="Exp3"/>
    <n v="300091"/>
    <n v="91"/>
    <x v="1"/>
    <x v="7"/>
    <x v="1"/>
    <d v="2014-05-16T00:00:00"/>
    <s v="Full_16h"/>
    <m/>
    <n v="91"/>
    <n v="1"/>
    <n v="0"/>
    <x v="18"/>
    <n v="4"/>
    <n v="52"/>
    <m/>
    <n v="111"/>
    <n v="3"/>
    <n v="4"/>
    <n v="0"/>
    <s v="V"/>
    <m/>
    <n v="161.4"/>
    <n v="0.68773234200743494"/>
    <n v="3.6877323420074348"/>
    <n v="10"/>
    <m/>
    <m/>
    <m/>
    <x v="2"/>
    <n v="3"/>
  </r>
  <r>
    <s v="Exp3"/>
    <n v="300091"/>
    <n v="91"/>
    <x v="1"/>
    <x v="7"/>
    <x v="1"/>
    <d v="2014-05-16T00:00:00"/>
    <s v="Full_16h"/>
    <m/>
    <m/>
    <n v="2"/>
    <n v="0"/>
    <x v="18"/>
    <n v="4"/>
    <n v="50"/>
    <n v="170"/>
    <n v="75"/>
    <n v="3"/>
    <n v="3"/>
    <n v="0"/>
    <s v="V"/>
    <m/>
    <n v="161.4"/>
    <n v="0.46468401486988847"/>
    <n v="3.4646840148698885"/>
    <n v="9"/>
    <m/>
    <m/>
    <m/>
    <x v="2"/>
    <n v="3"/>
  </r>
  <r>
    <s v="Exp3"/>
    <n v="300091"/>
    <n v="91"/>
    <x v="1"/>
    <x v="7"/>
    <x v="1"/>
    <d v="2014-05-16T00:00:00"/>
    <s v="Full_16h"/>
    <m/>
    <m/>
    <n v="3"/>
    <n v="0"/>
    <x v="18"/>
    <n v="4"/>
    <n v="31"/>
    <n v="65"/>
    <n v="46"/>
    <n v="3"/>
    <n v="2"/>
    <n v="0"/>
    <s v="V"/>
    <m/>
    <n v="161.4"/>
    <n v="0.28500619578686492"/>
    <n v="3.285006195786865"/>
    <n v="8"/>
    <m/>
    <m/>
    <m/>
    <x v="2"/>
    <n v="3"/>
  </r>
  <r>
    <s v="Exp3"/>
    <n v="300245"/>
    <n v="245"/>
    <x v="1"/>
    <x v="7"/>
    <x v="1"/>
    <d v="2014-05-16T00:00:00"/>
    <s v="Full_16h"/>
    <m/>
    <n v="245"/>
    <n v="1"/>
    <n v="0"/>
    <x v="18"/>
    <n v="4"/>
    <n v="61"/>
    <m/>
    <n v="118"/>
    <n v="3"/>
    <n v="4"/>
    <n v="0"/>
    <s v="V"/>
    <m/>
    <n v="161.4"/>
    <n v="0.73110285006195785"/>
    <n v="3.7311028500619576"/>
    <n v="10"/>
    <m/>
    <m/>
    <m/>
    <x v="2"/>
    <n v="3"/>
  </r>
  <r>
    <s v="Exp3"/>
    <n v="300245"/>
    <n v="245"/>
    <x v="1"/>
    <x v="7"/>
    <x v="1"/>
    <d v="2014-05-16T00:00:00"/>
    <s v="Full_16h"/>
    <m/>
    <m/>
    <n v="2"/>
    <n v="1"/>
    <x v="18"/>
    <n v="4"/>
    <n v="61"/>
    <n v="160"/>
    <n v="126"/>
    <n v="3"/>
    <n v="4"/>
    <n v="0"/>
    <s v="V"/>
    <m/>
    <n v="161.4"/>
    <n v="0.7806691449814126"/>
    <n v="3.7806691449814127"/>
    <n v="10"/>
    <m/>
    <m/>
    <m/>
    <x v="2"/>
    <n v="3"/>
  </r>
  <r>
    <s v="Exp3"/>
    <n v="300245"/>
    <n v="245"/>
    <x v="1"/>
    <x v="7"/>
    <x v="1"/>
    <d v="2014-05-16T00:00:00"/>
    <s v="Full_16h"/>
    <m/>
    <m/>
    <n v="3"/>
    <n v="0"/>
    <x v="18"/>
    <n v="4"/>
    <n v="61"/>
    <n v="159"/>
    <n v="89"/>
    <n v="3"/>
    <n v="3"/>
    <n v="0"/>
    <s v="V"/>
    <m/>
    <n v="161.4"/>
    <n v="0.55142503097893436"/>
    <n v="3.5514250309789341"/>
    <n v="9"/>
    <m/>
    <m/>
    <m/>
    <x v="2"/>
    <n v="3"/>
  </r>
  <r>
    <s v="Exp3"/>
    <n v="300245"/>
    <n v="245"/>
    <x v="1"/>
    <x v="7"/>
    <x v="1"/>
    <d v="2014-05-16T00:00:00"/>
    <s v="Full_16h"/>
    <m/>
    <m/>
    <n v="4"/>
    <n v="0"/>
    <x v="18"/>
    <n v="4"/>
    <n v="62"/>
    <n v="151"/>
    <n v="79"/>
    <n v="3"/>
    <n v="3"/>
    <n v="0"/>
    <s v="V"/>
    <m/>
    <n v="161.4"/>
    <n v="0.48946716232961585"/>
    <n v="3.4894671623296158"/>
    <n v="9"/>
    <m/>
    <m/>
    <m/>
    <x v="2"/>
    <n v="3"/>
  </r>
  <r>
    <s v="Exp3"/>
    <n v="300003"/>
    <n v="3"/>
    <x v="1"/>
    <x v="7"/>
    <x v="1"/>
    <d v="2014-05-23T00:00:00"/>
    <s v="Full_16h"/>
    <m/>
    <n v="3"/>
    <n v="1"/>
    <n v="1"/>
    <x v="19"/>
    <n v="6"/>
    <n v="75"/>
    <m/>
    <n v="131"/>
    <n v="4"/>
    <n v="10"/>
    <m/>
    <s v="DR"/>
    <m/>
    <n v="229"/>
    <n v="0.57205240174672489"/>
    <n v="5.572052401746725"/>
    <n v="19"/>
    <m/>
    <m/>
    <m/>
    <x v="2"/>
    <n v="5"/>
  </r>
  <r>
    <s v="Exp3"/>
    <n v="300003"/>
    <n v="3"/>
    <x v="1"/>
    <x v="7"/>
    <x v="1"/>
    <d v="2014-05-23T00:00:00"/>
    <s v="Full_16h"/>
    <m/>
    <m/>
    <n v="2"/>
    <n v="0"/>
    <x v="20"/>
    <n v="6"/>
    <n v="45"/>
    <n v="147"/>
    <n v="50"/>
    <n v="4"/>
    <n v="4"/>
    <m/>
    <s v="V"/>
    <m/>
    <n v="191.55555555555554"/>
    <n v="0.26102088167053367"/>
    <n v="4.2610208816705333"/>
    <n v="12"/>
    <m/>
    <m/>
    <m/>
    <x v="2"/>
    <n v="4"/>
  </r>
  <r>
    <s v="Exp3"/>
    <n v="300146"/>
    <n v="146"/>
    <x v="1"/>
    <x v="7"/>
    <x v="1"/>
    <d v="2014-05-23T00:00:00"/>
    <s v="Full_16h"/>
    <m/>
    <n v="146"/>
    <n v="1"/>
    <n v="0"/>
    <x v="19"/>
    <n v="6"/>
    <n v="67"/>
    <m/>
    <n v="61"/>
    <n v="3"/>
    <n v="10"/>
    <m/>
    <s v="DR"/>
    <m/>
    <n v="229"/>
    <n v="0.26637554585152839"/>
    <n v="5.2663755458515285"/>
    <n v="18"/>
    <m/>
    <m/>
    <m/>
    <x v="2"/>
    <n v="5"/>
  </r>
  <r>
    <s v="Exp3"/>
    <n v="300146"/>
    <n v="146"/>
    <x v="1"/>
    <x v="7"/>
    <x v="1"/>
    <d v="2014-05-23T00:00:00"/>
    <s v="Full_16h"/>
    <m/>
    <m/>
    <n v="2"/>
    <n v="0"/>
    <x v="20"/>
    <n v="6"/>
    <n v="56"/>
    <n v="160"/>
    <n v="20"/>
    <n v="4"/>
    <n v="8"/>
    <m/>
    <s v="DR"/>
    <m/>
    <n v="191.55555555555554"/>
    <n v="0.10440835266821347"/>
    <n v="4.1044083526682131"/>
    <n v="16"/>
    <m/>
    <m/>
    <m/>
    <x v="2"/>
    <n v="4"/>
  </r>
  <r>
    <s v="Exp3"/>
    <n v="300146"/>
    <n v="146"/>
    <x v="1"/>
    <x v="7"/>
    <x v="1"/>
    <d v="2014-05-23T00:00:00"/>
    <s v="Full_16h"/>
    <m/>
    <m/>
    <n v="3"/>
    <n v="0"/>
    <x v="20"/>
    <n v="5"/>
    <n v="61"/>
    <n v="170"/>
    <n v="150"/>
    <n v="3"/>
    <n v="7"/>
    <m/>
    <s v="DR"/>
    <m/>
    <n v="191.55555555555554"/>
    <n v="0.78306264501160094"/>
    <n v="4.7830626450116007"/>
    <n v="14"/>
    <m/>
    <m/>
    <m/>
    <x v="2"/>
    <n v="4"/>
  </r>
  <r>
    <s v="Exp3"/>
    <n v="300183"/>
    <n v="183"/>
    <x v="1"/>
    <x v="7"/>
    <x v="1"/>
    <d v="2014-05-23T00:00:00"/>
    <s v="Full_16h"/>
    <m/>
    <n v="183"/>
    <n v="1"/>
    <n v="0"/>
    <x v="20"/>
    <n v="5"/>
    <n v="60"/>
    <m/>
    <n v="164"/>
    <n v="5"/>
    <n v="7"/>
    <m/>
    <s v="E"/>
    <m/>
    <n v="191.55555555555554"/>
    <n v="0.85614849187935038"/>
    <n v="4.8561484918793507"/>
    <n v="16"/>
    <m/>
    <m/>
    <m/>
    <x v="2"/>
    <n v="4"/>
  </r>
  <r>
    <s v="Exp3"/>
    <n v="300183"/>
    <n v="183"/>
    <x v="1"/>
    <x v="7"/>
    <x v="1"/>
    <d v="2014-05-23T00:00:00"/>
    <s v="Full_16h"/>
    <m/>
    <m/>
    <n v="2"/>
    <n v="0"/>
    <x v="18"/>
    <n v="4"/>
    <n v="55"/>
    <n v="132"/>
    <n v="129"/>
    <n v="4"/>
    <n v="3"/>
    <m/>
    <s v="V"/>
    <m/>
    <n v="161.4"/>
    <n v="0.7992565055762082"/>
    <n v="3.7992565055762082"/>
    <n v="10"/>
    <m/>
    <m/>
    <m/>
    <x v="2"/>
    <n v="3"/>
  </r>
  <r>
    <s v="Exp3"/>
    <n v="300183"/>
    <n v="183"/>
    <x v="1"/>
    <x v="7"/>
    <x v="1"/>
    <d v="2014-05-23T00:00:00"/>
    <s v="Full_16h"/>
    <m/>
    <m/>
    <n v="3"/>
    <n v="0"/>
    <x v="18"/>
    <n v="4"/>
    <n v="73"/>
    <n v="123"/>
    <n v="40"/>
    <n v="4"/>
    <n v="2"/>
    <m/>
    <s v="V"/>
    <m/>
    <n v="161.4"/>
    <n v="0.24783147459727384"/>
    <n v="3.2478314745972741"/>
    <n v="9"/>
    <m/>
    <m/>
    <m/>
    <x v="2"/>
    <n v="3"/>
  </r>
  <r>
    <s v="Exp3"/>
    <n v="300022"/>
    <n v="22"/>
    <x v="1"/>
    <x v="7"/>
    <x v="1"/>
    <d v="2014-05-28T00:00:00"/>
    <s v="Full_16h"/>
    <m/>
    <n v="22"/>
    <n v="1"/>
    <n v="2"/>
    <x v="19"/>
    <n v="6"/>
    <n v="66"/>
    <m/>
    <n v="86"/>
    <n v="3"/>
    <n v="6"/>
    <m/>
    <s v="V"/>
    <m/>
    <n v="229"/>
    <n v="0.37554585152838427"/>
    <n v="5.3755458515283845"/>
    <n v="14"/>
    <m/>
    <m/>
    <m/>
    <x v="2"/>
    <n v="5"/>
  </r>
  <r>
    <s v="Exp3"/>
    <n v="300022"/>
    <n v="22"/>
    <x v="1"/>
    <x v="7"/>
    <x v="1"/>
    <d v="2014-05-28T00:00:00"/>
    <s v="Full_16h"/>
    <m/>
    <m/>
    <n v="2"/>
    <n v="1"/>
    <x v="19"/>
    <n v="6"/>
    <n v="83"/>
    <n v="216"/>
    <n v="172"/>
    <n v="3"/>
    <n v="14"/>
    <n v="10"/>
    <s v="TS"/>
    <n v="1"/>
    <n v="229"/>
    <n v="0.75109170305676853"/>
    <n v="5.751091703056769"/>
    <n v="22"/>
    <m/>
    <m/>
    <m/>
    <x v="2"/>
    <n v="5"/>
  </r>
  <r>
    <s v="Exp3"/>
    <n v="300022"/>
    <n v="22"/>
    <x v="1"/>
    <x v="7"/>
    <x v="1"/>
    <d v="2014-05-28T00:00:00"/>
    <s v="Full_16h"/>
    <m/>
    <m/>
    <n v="3"/>
    <n v="0"/>
    <x v="19"/>
    <n v="6"/>
    <n v="87"/>
    <n v="185"/>
    <n v="25"/>
    <n v="3"/>
    <n v="14"/>
    <n v="15"/>
    <s v="TS"/>
    <n v="2"/>
    <n v="229"/>
    <n v="0.1091703056768559"/>
    <n v="5.109170305676856"/>
    <n v="22"/>
    <m/>
    <m/>
    <m/>
    <x v="2"/>
    <n v="5"/>
  </r>
  <r>
    <s v="Exp3"/>
    <n v="300022"/>
    <n v="22"/>
    <x v="1"/>
    <x v="7"/>
    <x v="1"/>
    <d v="2014-05-28T00:00:00"/>
    <s v="Full_16h"/>
    <m/>
    <m/>
    <n v="4"/>
    <n v="0"/>
    <x v="19"/>
    <n v="6"/>
    <n v="57"/>
    <n v="177"/>
    <n v="162"/>
    <n v="4"/>
    <n v="14"/>
    <m/>
    <s v="DR nearly TS"/>
    <n v="0"/>
    <n v="229"/>
    <n v="0.70742358078602618"/>
    <n v="5.7074235807860259"/>
    <n v="23"/>
    <m/>
    <m/>
    <m/>
    <x v="2"/>
    <n v="5"/>
  </r>
  <r>
    <s v="Exp3"/>
    <n v="300079"/>
    <n v="79"/>
    <x v="1"/>
    <x v="7"/>
    <x v="1"/>
    <d v="2014-05-28T00:00:00"/>
    <s v="Full_16h"/>
    <m/>
    <n v="79"/>
    <n v="1"/>
    <n v="1"/>
    <x v="19"/>
    <n v="6"/>
    <n v="77"/>
    <m/>
    <n v="181"/>
    <n v="4"/>
    <n v="12"/>
    <m/>
    <s v="DR"/>
    <m/>
    <n v="229"/>
    <n v="0.79039301310043664"/>
    <n v="5.7903930131004362"/>
    <n v="21"/>
    <m/>
    <m/>
    <m/>
    <x v="2"/>
    <n v="5"/>
  </r>
  <r>
    <s v="Exp3"/>
    <n v="300079"/>
    <n v="79"/>
    <x v="1"/>
    <x v="7"/>
    <x v="1"/>
    <d v="2014-05-28T00:00:00"/>
    <s v="Full_16h"/>
    <m/>
    <m/>
    <n v="2"/>
    <n v="0"/>
    <x v="20"/>
    <n v="5"/>
    <n v="60"/>
    <n v="157"/>
    <n v="143"/>
    <n v="4"/>
    <n v="13"/>
    <m/>
    <s v="DR"/>
    <m/>
    <n v="191.55555555555554"/>
    <n v="0.74651972157772628"/>
    <n v="4.7465197215777266"/>
    <n v="21"/>
    <m/>
    <m/>
    <m/>
    <x v="2"/>
    <n v="4"/>
  </r>
  <r>
    <s v="Exp3"/>
    <n v="300079"/>
    <n v="79"/>
    <x v="1"/>
    <x v="7"/>
    <x v="1"/>
    <d v="2014-05-28T00:00:00"/>
    <s v="Full_16h"/>
    <m/>
    <m/>
    <n v="3"/>
    <n v="0"/>
    <x v="20"/>
    <n v="5"/>
    <n v="55"/>
    <n v="173"/>
    <n v="146"/>
    <n v="5"/>
    <n v="6"/>
    <m/>
    <s v="V"/>
    <m/>
    <n v="191.55555555555554"/>
    <n v="0.7621809744779583"/>
    <n v="4.7621809744779586"/>
    <n v="15"/>
    <m/>
    <m/>
    <m/>
    <x v="2"/>
    <n v="4"/>
  </r>
  <r>
    <s v="Exp3"/>
    <n v="300122"/>
    <n v="122"/>
    <x v="1"/>
    <x v="7"/>
    <x v="1"/>
    <d v="2014-05-28T00:00:00"/>
    <s v="Full_16h"/>
    <m/>
    <n v="122"/>
    <n v="1"/>
    <n v="0"/>
    <x v="16"/>
    <n v="7"/>
    <n v="90"/>
    <m/>
    <n v="73"/>
    <n v="3"/>
    <n v="14"/>
    <n v="15"/>
    <s v="TS"/>
    <n v="2"/>
    <n v="173.2"/>
    <n v="0.42147806004618943"/>
    <n v="6.4214780600461898"/>
    <n v="23"/>
    <m/>
    <m/>
    <m/>
    <x v="2"/>
    <n v="6"/>
  </r>
  <r>
    <s v="Exp3"/>
    <n v="300122"/>
    <n v="122"/>
    <x v="1"/>
    <x v="7"/>
    <x v="1"/>
    <d v="2014-05-28T00:00:00"/>
    <s v="Full_16h"/>
    <m/>
    <m/>
    <n v="2"/>
    <n v="1"/>
    <x v="19"/>
    <n v="6"/>
    <n v="73"/>
    <n v="211"/>
    <n v="183"/>
    <n v="5"/>
    <n v="11"/>
    <n v="8"/>
    <s v="DR nearly TS"/>
    <n v="1"/>
    <n v="229"/>
    <n v="0.79912663755458513"/>
    <n v="5.7991266375545854"/>
    <n v="21"/>
    <m/>
    <m/>
    <m/>
    <x v="2"/>
    <n v="5"/>
  </r>
  <r>
    <s v="Exp3"/>
    <n v="300122"/>
    <n v="122"/>
    <x v="1"/>
    <x v="7"/>
    <x v="1"/>
    <d v="2014-05-28T00:00:00"/>
    <s v="Full_16h"/>
    <m/>
    <m/>
    <n v="3"/>
    <n v="0"/>
    <x v="19"/>
    <n v="6"/>
    <n v="60"/>
    <n v="210"/>
    <n v="55"/>
    <n v="4"/>
    <n v="6"/>
    <m/>
    <s v="V"/>
    <m/>
    <n v="229"/>
    <n v="0.24017467248908297"/>
    <n v="5.2401746724890828"/>
    <n v="15"/>
    <m/>
    <m/>
    <m/>
    <x v="2"/>
    <n v="5"/>
  </r>
  <r>
    <s v="Exp3"/>
    <n v="300122"/>
    <n v="122"/>
    <x v="1"/>
    <x v="7"/>
    <x v="1"/>
    <d v="2014-05-28T00:00:00"/>
    <s v="Full_16h"/>
    <m/>
    <m/>
    <n v="4"/>
    <n v="0"/>
    <x v="19"/>
    <n v="6"/>
    <n v="56"/>
    <n v="140"/>
    <n v="43"/>
    <n v="3"/>
    <n v="10"/>
    <m/>
    <s v="DR"/>
    <m/>
    <n v="229"/>
    <n v="0.18777292576419213"/>
    <n v="5.1877729257641922"/>
    <n v="18"/>
    <m/>
    <m/>
    <m/>
    <x v="2"/>
    <n v="5"/>
  </r>
  <r>
    <s v="Exp3"/>
    <n v="300114"/>
    <n v="114"/>
    <x v="1"/>
    <x v="7"/>
    <x v="1"/>
    <d v="2014-06-03T00:00:00"/>
    <s v="Full_16h"/>
    <m/>
    <n v="114"/>
    <n v="1"/>
    <n v="1"/>
    <x v="11"/>
    <n v="9"/>
    <n v="116"/>
    <m/>
    <n v="50"/>
    <n v="2"/>
    <n v="19"/>
    <n v="23"/>
    <s v="&gt;TS"/>
    <n v="3"/>
    <n v="154"/>
    <n v="0.32467532467532467"/>
    <n v="8.324675324675324"/>
    <n v="29"/>
    <m/>
    <m/>
    <m/>
    <x v="2"/>
    <n v="8"/>
  </r>
  <r>
    <s v="Exp3"/>
    <n v="300114"/>
    <n v="114"/>
    <x v="1"/>
    <x v="7"/>
    <x v="1"/>
    <d v="2014-06-03T00:00:00"/>
    <s v="Full_16h"/>
    <m/>
    <m/>
    <n v="2"/>
    <n v="0"/>
    <x v="19"/>
    <n v="7"/>
    <n v="77"/>
    <n v="229"/>
    <n v="35"/>
    <n v="3"/>
    <n v="15"/>
    <m/>
    <s v="DR nearly TS"/>
    <n v="0"/>
    <n v="229"/>
    <n v="0.15283842794759825"/>
    <n v="5.1528384279475983"/>
    <n v="23"/>
    <m/>
    <m/>
    <m/>
    <x v="2"/>
    <n v="5"/>
  </r>
  <r>
    <s v="Exp3"/>
    <n v="300114"/>
    <n v="114"/>
    <x v="1"/>
    <x v="7"/>
    <x v="1"/>
    <d v="2014-06-03T00:00:00"/>
    <s v="Full_16h"/>
    <m/>
    <m/>
    <n v="3"/>
    <n v="0"/>
    <x v="15"/>
    <n v="8"/>
    <n v="100"/>
    <n v="192"/>
    <n v="49"/>
    <n v="2"/>
    <n v="17"/>
    <n v="19"/>
    <s v="&gt;TS"/>
    <n v="2"/>
    <n v="193.66666666666666"/>
    <n v="0.25301204819277112"/>
    <n v="7.2530120481927707"/>
    <n v="26"/>
    <m/>
    <m/>
    <m/>
    <x v="2"/>
    <n v="7"/>
  </r>
  <r>
    <s v="Exp3"/>
    <n v="300114"/>
    <n v="114"/>
    <x v="1"/>
    <x v="7"/>
    <x v="1"/>
    <d v="2014-06-03T00:00:00"/>
    <s v="Full_16h"/>
    <m/>
    <m/>
    <n v="4"/>
    <n v="0"/>
    <x v="19"/>
    <n v="6"/>
    <n v="85"/>
    <n v="200"/>
    <n v="206"/>
    <n v="2"/>
    <n v="15"/>
    <n v="12"/>
    <s v="&gt;TS"/>
    <n v="1"/>
    <n v="229"/>
    <n v="0.89956331877729256"/>
    <n v="5.8995633187772922"/>
    <n v="22"/>
    <m/>
    <m/>
    <m/>
    <x v="2"/>
    <n v="5"/>
  </r>
  <r>
    <s v="Exp3"/>
    <n v="300121"/>
    <n v="121"/>
    <x v="1"/>
    <x v="7"/>
    <x v="1"/>
    <d v="2014-06-03T00:00:00"/>
    <s v="Full_16h"/>
    <m/>
    <n v="121"/>
    <n v="1"/>
    <n v="1"/>
    <x v="15"/>
    <n v="8"/>
    <n v="130"/>
    <m/>
    <n v="149"/>
    <n v="2"/>
    <n v="19"/>
    <n v="40"/>
    <s v="&gt;TS"/>
    <n v="2"/>
    <n v="193.66666666666666"/>
    <n v="0.76936316695352847"/>
    <n v="7.7693631669535286"/>
    <n v="28"/>
    <m/>
    <m/>
    <m/>
    <x v="2"/>
    <n v="7"/>
  </r>
  <r>
    <s v="Exp3"/>
    <n v="300121"/>
    <n v="121"/>
    <x v="1"/>
    <x v="7"/>
    <x v="1"/>
    <d v="2014-06-03T00:00:00"/>
    <s v="Full_16h"/>
    <m/>
    <m/>
    <n v="2"/>
    <n v="0"/>
    <x v="15"/>
    <n v="8"/>
    <n v="113"/>
    <n v="189"/>
    <n v="110"/>
    <n v="2"/>
    <n v="17"/>
    <n v="34"/>
    <s v="&gt;TS"/>
    <n v="2"/>
    <n v="193.66666666666666"/>
    <n v="0.56798623063683307"/>
    <n v="7.5679862306368335"/>
    <n v="26"/>
    <m/>
    <m/>
    <m/>
    <x v="2"/>
    <n v="7"/>
  </r>
  <r>
    <s v="Exp3"/>
    <n v="300121"/>
    <n v="121"/>
    <x v="1"/>
    <x v="7"/>
    <x v="1"/>
    <d v="2014-06-03T00:00:00"/>
    <s v="Full_16h"/>
    <m/>
    <m/>
    <n v="3"/>
    <n v="0"/>
    <x v="16"/>
    <n v="7"/>
    <n v="91"/>
    <n v="160"/>
    <n v="40"/>
    <n v="3"/>
    <n v="15"/>
    <n v="30"/>
    <s v="&gt;TS"/>
    <n v="2"/>
    <n v="173.2"/>
    <n v="0.23094688221709009"/>
    <n v="6.2309468822170899"/>
    <n v="24"/>
    <m/>
    <m/>
    <m/>
    <x v="2"/>
    <n v="6"/>
  </r>
  <r>
    <s v="Exp3"/>
    <n v="300250"/>
    <n v="250"/>
    <x v="1"/>
    <x v="7"/>
    <x v="1"/>
    <d v="2014-06-03T00:00:00"/>
    <s v="Full_16h"/>
    <m/>
    <n v="250"/>
    <n v="1"/>
    <n v="1"/>
    <x v="16"/>
    <n v="8"/>
    <n v="90"/>
    <m/>
    <n v="45"/>
    <n v="3"/>
    <n v="16"/>
    <n v="10"/>
    <s v="TS"/>
    <n v="1"/>
    <n v="173.2"/>
    <n v="0.25981524249422633"/>
    <n v="6.2598152424942262"/>
    <n v="25"/>
    <m/>
    <m/>
    <m/>
    <x v="2"/>
    <n v="6"/>
  </r>
  <r>
    <s v="Exp3"/>
    <n v="300250"/>
    <n v="250"/>
    <x v="1"/>
    <x v="7"/>
    <x v="1"/>
    <d v="2014-06-03T00:00:00"/>
    <s v="Full_16h"/>
    <m/>
    <m/>
    <n v="2"/>
    <n v="3"/>
    <x v="16"/>
    <n v="7"/>
    <n v="88"/>
    <n v="281"/>
    <n v="200"/>
    <n v="5"/>
    <n v="10"/>
    <m/>
    <s v="E"/>
    <m/>
    <n v="173.2"/>
    <n v="1.1547344110854505"/>
    <n v="7.1547344110854505"/>
    <n v="21"/>
    <m/>
    <m/>
    <m/>
    <x v="2"/>
    <n v="6"/>
  </r>
  <r>
    <s v="Exp3"/>
    <n v="300250"/>
    <n v="250"/>
    <x v="1"/>
    <x v="7"/>
    <x v="1"/>
    <d v="2014-06-03T00:00:00"/>
    <s v="Full_16h"/>
    <m/>
    <m/>
    <n v="3"/>
    <n v="0"/>
    <x v="19"/>
    <n v="6"/>
    <n v="46"/>
    <n v="156"/>
    <n v="82"/>
    <n v="4"/>
    <n v="10"/>
    <m/>
    <s v="DR"/>
    <m/>
    <n v="229"/>
    <n v="0.35807860262008734"/>
    <n v="5.3580786026200871"/>
    <n v="19"/>
    <m/>
    <m/>
    <m/>
    <x v="2"/>
    <n v="5"/>
  </r>
  <r>
    <s v="Exp3"/>
    <n v="300109"/>
    <n v="109"/>
    <x v="1"/>
    <x v="7"/>
    <x v="1"/>
    <d v="2014-06-10T00:00:00"/>
    <s v="Full_16h"/>
    <m/>
    <n v="109"/>
    <n v="1"/>
    <n v="1"/>
    <x v="12"/>
    <n v="9"/>
    <n v="214"/>
    <n v="182"/>
    <m/>
    <n v="0"/>
    <n v="20"/>
    <n v="210"/>
    <s v="FL"/>
    <n v="3"/>
    <n v="154"/>
    <n v="0"/>
    <n v="9"/>
    <n v="29"/>
    <m/>
    <m/>
    <m/>
    <x v="1"/>
    <n v="9"/>
  </r>
  <r>
    <s v="Exp3"/>
    <n v="300109"/>
    <n v="109"/>
    <x v="1"/>
    <x v="7"/>
    <x v="1"/>
    <d v="2014-06-10T00:00:00"/>
    <s v="Full_16h"/>
    <m/>
    <m/>
    <n v="2"/>
    <n v="0"/>
    <x v="15"/>
    <n v="8"/>
    <n v="110"/>
    <n v="150"/>
    <n v="50"/>
    <n v="1"/>
    <n v="16"/>
    <m/>
    <s v="&gt;TS"/>
    <n v="3"/>
    <n v="193.66666666666666"/>
    <n v="0.25817555938037867"/>
    <n v="7.2581755593803789"/>
    <n v="24"/>
    <m/>
    <m/>
    <m/>
    <x v="2"/>
    <n v="7"/>
  </r>
  <r>
    <s v="Exp3"/>
    <n v="300110"/>
    <n v="110"/>
    <x v="1"/>
    <x v="7"/>
    <x v="1"/>
    <d v="2014-06-10T00:00:00"/>
    <s v="Full_16h"/>
    <d v="2014-06-10T00:00:00"/>
    <n v="110"/>
    <n v="1"/>
    <n v="0"/>
    <x v="11"/>
    <n v="9"/>
    <n v="135"/>
    <m/>
    <n v="140"/>
    <n v="1"/>
    <n v="18"/>
    <n v="120"/>
    <s v="&gt;TS"/>
    <n v="3"/>
    <n v="154"/>
    <n v="0.90909090909090906"/>
    <n v="8.9090909090909083"/>
    <n v="27"/>
    <m/>
    <m/>
    <m/>
    <x v="2"/>
    <n v="8"/>
  </r>
  <r>
    <s v="Exp3"/>
    <n v="300110"/>
    <n v="110"/>
    <x v="1"/>
    <x v="7"/>
    <x v="1"/>
    <d v="2014-06-10T00:00:00"/>
    <s v="Full_16h"/>
    <m/>
    <m/>
    <n v="2"/>
    <n v="0"/>
    <x v="15"/>
    <n v="8"/>
    <n v="195"/>
    <n v="147"/>
    <n v="114"/>
    <n v="1"/>
    <n v="15"/>
    <n v="130"/>
    <s v="&gt;TS"/>
    <n v="4"/>
    <n v="193.66666666666666"/>
    <n v="0.58864027538726338"/>
    <n v="7.588640275387263"/>
    <n v="23"/>
    <m/>
    <m/>
    <m/>
    <x v="2"/>
    <n v="7"/>
  </r>
  <r>
    <s v="Exp3"/>
    <n v="300110"/>
    <n v="110"/>
    <x v="1"/>
    <x v="7"/>
    <x v="1"/>
    <d v="2014-06-10T00:00:00"/>
    <s v="Full_16h"/>
    <m/>
    <m/>
    <n v="3"/>
    <n v="0"/>
    <x v="11"/>
    <n v="9"/>
    <n v="133"/>
    <n v="180"/>
    <n v="133"/>
    <n v="2"/>
    <n v="17"/>
    <n v="50"/>
    <s v="&gt;TS"/>
    <n v="2"/>
    <n v="154"/>
    <n v="0.86363636363636365"/>
    <n v="8.8636363636363633"/>
    <n v="27"/>
    <m/>
    <m/>
    <m/>
    <x v="2"/>
    <n v="8"/>
  </r>
  <r>
    <s v="Exp3"/>
    <n v="300110"/>
    <n v="110"/>
    <x v="1"/>
    <x v="7"/>
    <x v="1"/>
    <d v="2014-06-10T00:00:00"/>
    <s v="Full_16h"/>
    <m/>
    <m/>
    <n v="4"/>
    <n v="0"/>
    <x v="15"/>
    <n v="8"/>
    <n v="92"/>
    <n v="188"/>
    <n v="140"/>
    <n v="3"/>
    <n v="14"/>
    <n v="30"/>
    <s v="&gt;TS"/>
    <n v="2"/>
    <n v="193.66666666666666"/>
    <n v="0.72289156626506024"/>
    <n v="7.7228915662650603"/>
    <n v="24"/>
    <m/>
    <m/>
    <m/>
    <x v="2"/>
    <n v="7"/>
  </r>
  <r>
    <s v="Exp3"/>
    <n v="300237"/>
    <n v="237"/>
    <x v="1"/>
    <x v="7"/>
    <x v="1"/>
    <d v="2014-06-10T00:00:00"/>
    <s v="Full_16h"/>
    <m/>
    <n v="237"/>
    <n v="1"/>
    <n v="1"/>
    <x v="12"/>
    <n v="9"/>
    <n v="290"/>
    <n v="145"/>
    <m/>
    <n v="0"/>
    <n v="16"/>
    <n v="260"/>
    <s v="FL"/>
    <n v="4"/>
    <n v="154"/>
    <n v="0"/>
    <n v="9"/>
    <n v="25"/>
    <m/>
    <m/>
    <m/>
    <x v="1"/>
    <n v="9"/>
  </r>
  <r>
    <s v="Exp3"/>
    <n v="300237"/>
    <n v="237"/>
    <x v="1"/>
    <x v="7"/>
    <x v="1"/>
    <d v="2014-06-10T00:00:00"/>
    <s v="Full_16h"/>
    <m/>
    <m/>
    <n v="2"/>
    <n v="1"/>
    <x v="12"/>
    <n v="9"/>
    <n v="280"/>
    <n v="135"/>
    <m/>
    <n v="0"/>
    <m/>
    <n v="130"/>
    <s v="FL (Bronched apex still V)"/>
    <n v="4"/>
    <n v="154"/>
    <n v="0"/>
    <n v="9"/>
    <s v=""/>
    <m/>
    <m/>
    <m/>
    <x v="1"/>
    <n v="9"/>
  </r>
  <r>
    <s v="Exp3"/>
    <n v="300237"/>
    <n v="237"/>
    <x v="1"/>
    <x v="7"/>
    <x v="1"/>
    <d v="2014-06-10T00:00:00"/>
    <s v="Full_16h"/>
    <m/>
    <m/>
    <n v="3"/>
    <n v="0"/>
    <x v="11"/>
    <n v="9"/>
    <n v="107"/>
    <n v="257"/>
    <n v="21"/>
    <n v="3"/>
    <n v="19"/>
    <n v="15"/>
    <s v="&gt;TS"/>
    <n v="1"/>
    <n v="154"/>
    <n v="0.13636363636363635"/>
    <n v="8.1363636363636367"/>
    <n v="30"/>
    <m/>
    <m/>
    <m/>
    <x v="2"/>
    <n v="8"/>
  </r>
  <r>
    <s v="Exp3"/>
    <n v="300237"/>
    <n v="237"/>
    <x v="1"/>
    <x v="7"/>
    <x v="1"/>
    <d v="2014-06-10T00:00:00"/>
    <s v="Full_16h"/>
    <m/>
    <m/>
    <n v="4"/>
    <n v="0"/>
    <x v="11"/>
    <n v="9"/>
    <n v="182"/>
    <n v="144"/>
    <n v="88"/>
    <n v="1"/>
    <n v="13"/>
    <n v="120"/>
    <s v="&gt;TS"/>
    <n v="4"/>
    <n v="154"/>
    <n v="0.5714285714285714"/>
    <n v="8.5714285714285712"/>
    <n v="22"/>
    <m/>
    <m/>
    <m/>
    <x v="2"/>
    <n v="8"/>
  </r>
  <r>
    <s v="Exp3"/>
    <n v="300285"/>
    <n v="285"/>
    <x v="1"/>
    <x v="7"/>
    <x v="1"/>
    <d v="2014-06-10T00:00:00"/>
    <s v="Full_16h"/>
    <m/>
    <n v="285"/>
    <n v="1"/>
    <n v="2"/>
    <x v="16"/>
    <n v="7"/>
    <n v="143"/>
    <n v="246"/>
    <n v="30"/>
    <n v="1"/>
    <n v="18"/>
    <n v="45"/>
    <s v="&gt;TS"/>
    <n v="2"/>
    <n v="173.2"/>
    <n v="0.17321016166281755"/>
    <n v="6.1732101616628174"/>
    <n v="25"/>
    <m/>
    <m/>
    <m/>
    <x v="2"/>
    <n v="6"/>
  </r>
  <r>
    <s v="Exp3"/>
    <n v="300044"/>
    <n v="44"/>
    <x v="1"/>
    <x v="7"/>
    <x v="1"/>
    <d v="2014-07-23T00:00:00"/>
    <s v="Full_16h"/>
    <m/>
    <n v="44"/>
    <n v="1"/>
    <m/>
    <x v="11"/>
    <m/>
    <n v="390"/>
    <m/>
    <m/>
    <m/>
    <n v="23"/>
    <m/>
    <m/>
    <n v="3"/>
    <n v="154"/>
    <n v="0"/>
    <n v="8"/>
    <n v="31"/>
    <m/>
    <m/>
    <m/>
    <x v="1"/>
    <n v="8"/>
  </r>
  <r>
    <s v="Exp3"/>
    <n v="300044"/>
    <n v="44"/>
    <x v="1"/>
    <x v="7"/>
    <x v="1"/>
    <d v="2014-07-23T00:00:00"/>
    <s v="Full_16h"/>
    <m/>
    <m/>
    <n v="2"/>
    <m/>
    <x v="11"/>
    <m/>
    <n v="370"/>
    <m/>
    <m/>
    <m/>
    <n v="18"/>
    <m/>
    <m/>
    <n v="3"/>
    <n v="154"/>
    <n v="0"/>
    <n v="8"/>
    <n v="26"/>
    <m/>
    <m/>
    <m/>
    <x v="1"/>
    <n v="8"/>
  </r>
  <r>
    <s v="Exp3"/>
    <n v="300044"/>
    <n v="44"/>
    <x v="1"/>
    <x v="7"/>
    <x v="1"/>
    <d v="2014-07-23T00:00:00"/>
    <s v="Full_16h"/>
    <m/>
    <m/>
    <n v="3"/>
    <m/>
    <x v="12"/>
    <m/>
    <n v="300"/>
    <m/>
    <m/>
    <m/>
    <n v="15"/>
    <m/>
    <m/>
    <n v="3"/>
    <n v="154"/>
    <n v="0"/>
    <n v="9"/>
    <n v="24"/>
    <m/>
    <m/>
    <m/>
    <x v="1"/>
    <n v="9"/>
  </r>
  <r>
    <s v="Exp3"/>
    <n v="300221"/>
    <n v="221"/>
    <x v="1"/>
    <x v="7"/>
    <x v="1"/>
    <d v="2014-07-23T00:00:00"/>
    <s v="Full_16h"/>
    <m/>
    <n v="221"/>
    <n v="1"/>
    <m/>
    <x v="9"/>
    <m/>
    <n v="425"/>
    <m/>
    <m/>
    <m/>
    <n v="21"/>
    <m/>
    <m/>
    <n v="3"/>
    <n v="154"/>
    <n v="0"/>
    <n v="12"/>
    <n v="33"/>
    <m/>
    <m/>
    <m/>
    <x v="1"/>
    <n v="12"/>
  </r>
  <r>
    <s v="Exp3"/>
    <n v="300221"/>
    <n v="221"/>
    <x v="1"/>
    <x v="7"/>
    <x v="1"/>
    <d v="2014-07-23T00:00:00"/>
    <s v="Full_16h"/>
    <m/>
    <m/>
    <n v="2"/>
    <m/>
    <x v="7"/>
    <m/>
    <n v="405"/>
    <m/>
    <m/>
    <m/>
    <n v="18"/>
    <m/>
    <m/>
    <n v="4"/>
    <n v="154"/>
    <n v="0"/>
    <n v="11"/>
    <n v="29"/>
    <m/>
    <m/>
    <m/>
    <x v="1"/>
    <n v="11"/>
  </r>
  <r>
    <s v="Exp3"/>
    <n v="300221"/>
    <n v="221"/>
    <x v="1"/>
    <x v="7"/>
    <x v="1"/>
    <d v="2014-07-23T00:00:00"/>
    <s v="Full_16h"/>
    <m/>
    <m/>
    <n v="3"/>
    <m/>
    <x v="15"/>
    <m/>
    <n v="305"/>
    <m/>
    <m/>
    <m/>
    <n v="15"/>
    <m/>
    <m/>
    <n v="3"/>
    <n v="193.66666666666666"/>
    <n v="0"/>
    <n v="7"/>
    <n v="22"/>
    <m/>
    <m/>
    <m/>
    <x v="1"/>
    <n v="7"/>
  </r>
  <r>
    <s v="Exp3"/>
    <n v="300221"/>
    <n v="221"/>
    <x v="1"/>
    <x v="7"/>
    <x v="1"/>
    <d v="2014-07-23T00:00:00"/>
    <s v="Full_16h"/>
    <m/>
    <m/>
    <n v="4"/>
    <m/>
    <x v="12"/>
    <m/>
    <n v="290"/>
    <m/>
    <m/>
    <m/>
    <n v="14"/>
    <m/>
    <m/>
    <n v="3"/>
    <n v="154"/>
    <n v="0"/>
    <n v="9"/>
    <n v="23"/>
    <m/>
    <m/>
    <m/>
    <x v="1"/>
    <n v="9"/>
  </r>
  <r>
    <s v="Exp3"/>
    <n v="300266"/>
    <n v="266"/>
    <x v="1"/>
    <x v="7"/>
    <x v="1"/>
    <d v="2014-07-23T00:00:00"/>
    <s v="Full_16h"/>
    <m/>
    <n v="266"/>
    <n v="1"/>
    <m/>
    <x v="6"/>
    <m/>
    <n v="335"/>
    <m/>
    <m/>
    <m/>
    <n v="17"/>
    <m/>
    <m/>
    <n v="4"/>
    <n v="154"/>
    <n v="0"/>
    <n v="10"/>
    <n v="27"/>
    <m/>
    <m/>
    <m/>
    <x v="1"/>
    <n v="10"/>
  </r>
  <r>
    <s v="Exp3"/>
    <n v="300266"/>
    <n v="266"/>
    <x v="1"/>
    <x v="7"/>
    <x v="1"/>
    <d v="2014-07-23T00:00:00"/>
    <s v="Full_16h"/>
    <m/>
    <m/>
    <n v="2"/>
    <m/>
    <x v="12"/>
    <m/>
    <n v="335"/>
    <m/>
    <m/>
    <m/>
    <n v="15"/>
    <m/>
    <m/>
    <n v="4"/>
    <n v="154"/>
    <n v="0"/>
    <n v="9"/>
    <n v="24"/>
    <m/>
    <m/>
    <m/>
    <x v="1"/>
    <n v="9"/>
  </r>
  <r>
    <s v="Exp3"/>
    <n v="300266"/>
    <n v="266"/>
    <x v="1"/>
    <x v="7"/>
    <x v="1"/>
    <d v="2014-07-23T00:00:00"/>
    <s v="Full_16h"/>
    <m/>
    <m/>
    <n v="3"/>
    <m/>
    <x v="12"/>
    <m/>
    <n v="375"/>
    <m/>
    <m/>
    <m/>
    <n v="14"/>
    <m/>
    <m/>
    <n v="5"/>
    <n v="154"/>
    <n v="0"/>
    <n v="9"/>
    <n v="23"/>
    <m/>
    <m/>
    <m/>
    <x v="1"/>
    <n v="9"/>
  </r>
  <r>
    <s v="Exp3"/>
    <n v="300266"/>
    <n v="266"/>
    <x v="1"/>
    <x v="7"/>
    <x v="1"/>
    <d v="2014-07-23T00:00:00"/>
    <s v="Full_16h"/>
    <m/>
    <m/>
    <n v="4"/>
    <m/>
    <x v="12"/>
    <m/>
    <n v="345"/>
    <m/>
    <m/>
    <m/>
    <n v="17"/>
    <m/>
    <m/>
    <n v="3"/>
    <n v="154"/>
    <n v="0"/>
    <n v="9"/>
    <n v="26"/>
    <m/>
    <m/>
    <m/>
    <x v="1"/>
    <n v="9"/>
  </r>
  <r>
    <s v="Exp3"/>
    <n v="300281"/>
    <n v="281"/>
    <x v="1"/>
    <x v="7"/>
    <x v="1"/>
    <d v="2014-07-23T00:00:00"/>
    <s v="Full_16h"/>
    <m/>
    <n v="281"/>
    <n v="1"/>
    <m/>
    <x v="12"/>
    <m/>
    <n v="385"/>
    <m/>
    <m/>
    <m/>
    <n v="19"/>
    <m/>
    <m/>
    <n v="4"/>
    <n v="154"/>
    <n v="0"/>
    <n v="9"/>
    <n v="28"/>
    <m/>
    <m/>
    <m/>
    <x v="1"/>
    <n v="9"/>
  </r>
  <r>
    <s v="Exp3"/>
    <n v="300281"/>
    <n v="281"/>
    <x v="1"/>
    <x v="7"/>
    <x v="1"/>
    <d v="2014-07-23T00:00:00"/>
    <s v="Full_16h"/>
    <m/>
    <m/>
    <n v="2"/>
    <m/>
    <x v="12"/>
    <m/>
    <n v="330"/>
    <m/>
    <m/>
    <m/>
    <n v="16"/>
    <m/>
    <m/>
    <n v="4"/>
    <n v="154"/>
    <n v="0"/>
    <n v="9"/>
    <n v="25"/>
    <m/>
    <m/>
    <m/>
    <x v="1"/>
    <n v="9"/>
  </r>
  <r>
    <s v="Exp3"/>
    <n v="300307"/>
    <n v="307"/>
    <x v="1"/>
    <x v="7"/>
    <x v="1"/>
    <d v="2014-07-23T00:00:00"/>
    <s v="Full_16h"/>
    <m/>
    <n v="307"/>
    <n v="1"/>
    <m/>
    <x v="12"/>
    <m/>
    <n v="345"/>
    <m/>
    <m/>
    <m/>
    <n v="14"/>
    <m/>
    <m/>
    <n v="4"/>
    <n v="154"/>
    <n v="0"/>
    <n v="9"/>
    <n v="23"/>
    <m/>
    <m/>
    <m/>
    <x v="1"/>
    <n v="9"/>
  </r>
  <r>
    <s v="Exp3"/>
    <n v="300307"/>
    <n v="307"/>
    <x v="1"/>
    <x v="7"/>
    <x v="1"/>
    <d v="2014-07-23T00:00:00"/>
    <s v="Full_16h"/>
    <m/>
    <m/>
    <n v="2"/>
    <m/>
    <x v="12"/>
    <m/>
    <n v="330"/>
    <m/>
    <m/>
    <m/>
    <n v="15"/>
    <m/>
    <m/>
    <n v="3"/>
    <n v="154"/>
    <n v="0"/>
    <n v="9"/>
    <n v="24"/>
    <m/>
    <m/>
    <m/>
    <x v="1"/>
    <n v="9"/>
  </r>
  <r>
    <s v="Exp3"/>
    <n v="300307"/>
    <n v="307"/>
    <x v="1"/>
    <x v="7"/>
    <x v="1"/>
    <d v="2014-07-23T00:00:00"/>
    <s v="Full_16h"/>
    <m/>
    <m/>
    <n v="3"/>
    <m/>
    <x v="6"/>
    <m/>
    <n v="400"/>
    <m/>
    <m/>
    <m/>
    <n v="18"/>
    <m/>
    <m/>
    <n v="4"/>
    <n v="154"/>
    <n v="0"/>
    <n v="10"/>
    <n v="28"/>
    <m/>
    <m/>
    <m/>
    <x v="1"/>
    <n v="10"/>
  </r>
  <r>
    <s v="Exp3"/>
    <n v="300331"/>
    <n v="331"/>
    <x v="1"/>
    <x v="7"/>
    <x v="1"/>
    <d v="2014-07-23T00:00:00"/>
    <s v="Full_16h"/>
    <m/>
    <n v="331"/>
    <n v="1"/>
    <m/>
    <x v="12"/>
    <m/>
    <n v="370"/>
    <m/>
    <m/>
    <m/>
    <n v="19"/>
    <m/>
    <m/>
    <n v="3"/>
    <n v="154"/>
    <n v="0"/>
    <n v="9"/>
    <n v="28"/>
    <m/>
    <m/>
    <m/>
    <x v="1"/>
    <n v="9"/>
  </r>
  <r>
    <s v="Exp3"/>
    <n v="300331"/>
    <n v="331"/>
    <x v="1"/>
    <x v="7"/>
    <x v="1"/>
    <d v="2014-07-23T00:00:00"/>
    <s v="Full_16h"/>
    <m/>
    <m/>
    <n v="2"/>
    <m/>
    <x v="12"/>
    <m/>
    <n v="323"/>
    <m/>
    <m/>
    <m/>
    <n v="18"/>
    <m/>
    <m/>
    <n v="3"/>
    <n v="154"/>
    <n v="0"/>
    <n v="9"/>
    <n v="27"/>
    <m/>
    <m/>
    <m/>
    <x v="1"/>
    <n v="9"/>
  </r>
  <r>
    <s v="Exp3"/>
    <n v="300331"/>
    <n v="331"/>
    <x v="1"/>
    <x v="7"/>
    <x v="1"/>
    <d v="2014-07-23T00:00:00"/>
    <s v="Full_16h"/>
    <m/>
    <m/>
    <n v="3"/>
    <m/>
    <x v="12"/>
    <m/>
    <n v="390"/>
    <m/>
    <m/>
    <m/>
    <n v="19"/>
    <m/>
    <m/>
    <n v="3"/>
    <n v="154"/>
    <n v="0"/>
    <n v="9"/>
    <n v="28"/>
    <m/>
    <m/>
    <m/>
    <x v="1"/>
    <n v="9"/>
  </r>
  <r>
    <s v="Exp3"/>
    <n v="300046"/>
    <n v="46"/>
    <x v="1"/>
    <x v="7"/>
    <x v="10"/>
    <d v="2014-05-16T00:00:00"/>
    <s v="Full_16h"/>
    <m/>
    <n v="46"/>
    <n v="1"/>
    <n v="0"/>
    <x v="17"/>
    <n v="3"/>
    <n v="92"/>
    <m/>
    <n v="112"/>
    <n v="3"/>
    <n v="2"/>
    <n v="0"/>
    <s v="V"/>
    <m/>
    <n v="160"/>
    <n v="0.7"/>
    <n v="2.7"/>
    <n v="7"/>
    <m/>
    <m/>
    <m/>
    <x v="2"/>
    <n v="2"/>
  </r>
  <r>
    <s v="Exp3"/>
    <n v="300046"/>
    <n v="46"/>
    <x v="1"/>
    <x v="7"/>
    <x v="10"/>
    <d v="2014-05-16T00:00:00"/>
    <s v="Full_16h"/>
    <m/>
    <m/>
    <n v="2"/>
    <n v="0"/>
    <x v="17"/>
    <n v="3"/>
    <n v="94"/>
    <n v="78"/>
    <n v="71"/>
    <n v="3"/>
    <n v="2"/>
    <n v="0"/>
    <s v="V"/>
    <m/>
    <n v="160"/>
    <n v="0.44374999999999998"/>
    <n v="2.4437500000000001"/>
    <n v="7"/>
    <m/>
    <m/>
    <m/>
    <x v="2"/>
    <n v="2"/>
  </r>
  <r>
    <s v="Exp3"/>
    <n v="300046"/>
    <n v="46"/>
    <x v="1"/>
    <x v="7"/>
    <x v="10"/>
    <d v="2014-05-16T00:00:00"/>
    <s v="Full_16h"/>
    <m/>
    <m/>
    <n v="3"/>
    <n v="0"/>
    <x v="17"/>
    <n v="3"/>
    <n v="103"/>
    <n v="106"/>
    <n v="112"/>
    <n v="3"/>
    <n v="2"/>
    <n v="0"/>
    <s v="V"/>
    <m/>
    <n v="160"/>
    <n v="0.7"/>
    <n v="2.7"/>
    <n v="7"/>
    <m/>
    <m/>
    <m/>
    <x v="2"/>
    <n v="2"/>
  </r>
  <r>
    <s v="Exp3"/>
    <n v="300129"/>
    <n v="129"/>
    <x v="1"/>
    <x v="7"/>
    <x v="10"/>
    <d v="2014-05-16T00:00:00"/>
    <s v="Full_16h"/>
    <m/>
    <n v="129"/>
    <n v="1"/>
    <n v="0"/>
    <x v="17"/>
    <n v="3"/>
    <n v="75"/>
    <m/>
    <n v="160"/>
    <n v="3"/>
    <n v="5"/>
    <n v="0"/>
    <s v="V"/>
    <m/>
    <n v="160"/>
    <n v="1"/>
    <n v="3"/>
    <n v="10"/>
    <m/>
    <m/>
    <m/>
    <x v="2"/>
    <n v="2"/>
  </r>
  <r>
    <s v="Exp3"/>
    <n v="300129"/>
    <n v="129"/>
    <x v="1"/>
    <x v="7"/>
    <x v="10"/>
    <d v="2014-05-16T00:00:00"/>
    <s v="Full_16h"/>
    <m/>
    <m/>
    <n v="2"/>
    <n v="0"/>
    <x v="17"/>
    <n v="3"/>
    <n v="55"/>
    <n v="97"/>
    <n v="135"/>
    <n v="3"/>
    <n v="2"/>
    <n v="0"/>
    <s v="V"/>
    <m/>
    <n v="160"/>
    <n v="0.84375"/>
    <n v="2.84375"/>
    <n v="7"/>
    <m/>
    <m/>
    <m/>
    <x v="2"/>
    <n v="2"/>
  </r>
  <r>
    <s v="Exp3"/>
    <n v="300129"/>
    <n v="129"/>
    <x v="1"/>
    <x v="7"/>
    <x v="10"/>
    <d v="2014-05-16T00:00:00"/>
    <s v="Full_16h"/>
    <m/>
    <m/>
    <n v="3"/>
    <n v="0"/>
    <x v="17"/>
    <n v="3"/>
    <n v="86"/>
    <n v="64"/>
    <n v="143"/>
    <n v="4"/>
    <n v="2"/>
    <n v="0"/>
    <s v="V"/>
    <m/>
    <n v="160"/>
    <n v="0.89375000000000004"/>
    <n v="2.8937499999999998"/>
    <n v="8"/>
    <m/>
    <m/>
    <m/>
    <x v="2"/>
    <n v="2"/>
  </r>
  <r>
    <s v="Exp3"/>
    <n v="300129"/>
    <n v="129"/>
    <x v="1"/>
    <x v="7"/>
    <x v="10"/>
    <d v="2014-05-16T00:00:00"/>
    <s v="Full_16h"/>
    <m/>
    <m/>
    <n v="4"/>
    <n v="0"/>
    <x v="17"/>
    <n v="3"/>
    <n v="63"/>
    <n v="95"/>
    <n v="110"/>
    <n v="4"/>
    <n v="3"/>
    <n v="0"/>
    <s v="V"/>
    <m/>
    <n v="160"/>
    <n v="0.6875"/>
    <n v="2.6875"/>
    <n v="9"/>
    <m/>
    <m/>
    <m/>
    <x v="2"/>
    <n v="2"/>
  </r>
  <r>
    <s v="Exp3"/>
    <n v="300329"/>
    <n v="329"/>
    <x v="1"/>
    <x v="7"/>
    <x v="10"/>
    <d v="2014-05-16T00:00:00"/>
    <s v="Full_16h"/>
    <m/>
    <n v="329"/>
    <n v="1"/>
    <n v="0"/>
    <x v="17"/>
    <n v="3"/>
    <n v="72"/>
    <m/>
    <n v="207"/>
    <n v="3"/>
    <n v="4"/>
    <n v="0"/>
    <s v="V"/>
    <m/>
    <n v="160"/>
    <n v="1.29375"/>
    <n v="3.2937500000000002"/>
    <n v="9"/>
    <m/>
    <m/>
    <m/>
    <x v="2"/>
    <n v="2"/>
  </r>
  <r>
    <s v="Exp3"/>
    <n v="300329"/>
    <n v="329"/>
    <x v="1"/>
    <x v="7"/>
    <x v="10"/>
    <d v="2014-05-16T00:00:00"/>
    <s v="Full_16h"/>
    <m/>
    <m/>
    <n v="2"/>
    <n v="0"/>
    <x v="17"/>
    <n v="3"/>
    <n v="86"/>
    <n v="57"/>
    <n v="99"/>
    <n v="3"/>
    <n v="2"/>
    <n v="0"/>
    <s v="V"/>
    <m/>
    <n v="160"/>
    <n v="0.61875000000000002"/>
    <n v="2.6187499999999999"/>
    <n v="7"/>
    <m/>
    <m/>
    <m/>
    <x v="2"/>
    <n v="2"/>
  </r>
  <r>
    <s v="Exp3"/>
    <n v="300329"/>
    <n v="329"/>
    <x v="1"/>
    <x v="7"/>
    <x v="10"/>
    <d v="2014-05-16T00:00:00"/>
    <s v="Full_16h"/>
    <m/>
    <m/>
    <n v="3"/>
    <n v="0"/>
    <x v="17"/>
    <n v="3"/>
    <n v="80"/>
    <n v="62"/>
    <n v="97"/>
    <n v="3"/>
    <n v="3"/>
    <n v="0"/>
    <s v="V"/>
    <m/>
    <n v="160"/>
    <n v="0.60624999999999996"/>
    <n v="2.6062500000000002"/>
    <n v="8"/>
    <m/>
    <m/>
    <m/>
    <x v="2"/>
    <n v="2"/>
  </r>
  <r>
    <s v="Exp3"/>
    <n v="300077"/>
    <n v="77"/>
    <x v="1"/>
    <x v="7"/>
    <x v="10"/>
    <d v="2014-05-23T00:00:00"/>
    <s v="Full_16h"/>
    <m/>
    <n v="77"/>
    <n v="1"/>
    <n v="1"/>
    <x v="20"/>
    <n v="5"/>
    <n v="89"/>
    <m/>
    <n v="97"/>
    <n v="4"/>
    <n v="9"/>
    <m/>
    <s v="DR"/>
    <m/>
    <n v="250"/>
    <n v="0.38800000000000001"/>
    <n v="4.3879999999999999"/>
    <n v="17"/>
    <m/>
    <m/>
    <m/>
    <x v="2"/>
    <n v="4"/>
  </r>
  <r>
    <s v="Exp3"/>
    <n v="300077"/>
    <n v="77"/>
    <x v="1"/>
    <x v="7"/>
    <x v="10"/>
    <d v="2014-05-23T00:00:00"/>
    <s v="Full_16h"/>
    <m/>
    <m/>
    <n v="2"/>
    <n v="1"/>
    <x v="18"/>
    <n v="5"/>
    <n v="70"/>
    <n v="25"/>
    <n v="60"/>
    <n v="4"/>
    <n v="10"/>
    <m/>
    <s v="DR"/>
    <m/>
    <n v="229.5"/>
    <n v="0.26143790849673204"/>
    <n v="3.261437908496732"/>
    <n v="17"/>
    <m/>
    <m/>
    <m/>
    <x v="2"/>
    <n v="3"/>
  </r>
  <r>
    <s v="Exp3"/>
    <n v="300152"/>
    <n v="152"/>
    <x v="1"/>
    <x v="7"/>
    <x v="10"/>
    <d v="2014-05-23T00:00:00"/>
    <s v="Full_16h"/>
    <m/>
    <n v="152"/>
    <n v="1"/>
    <n v="1"/>
    <x v="20"/>
    <n v="6"/>
    <n v="80"/>
    <n v="229"/>
    <n v="55"/>
    <n v="4"/>
    <n v="10"/>
    <m/>
    <s v="DR"/>
    <m/>
    <n v="250"/>
    <n v="0.22"/>
    <n v="4.22"/>
    <n v="18"/>
    <m/>
    <m/>
    <m/>
    <x v="2"/>
    <n v="4"/>
  </r>
  <r>
    <s v="Exp3"/>
    <n v="300152"/>
    <n v="152"/>
    <x v="1"/>
    <x v="7"/>
    <x v="10"/>
    <d v="2014-05-23T00:00:00"/>
    <s v="Full_16h"/>
    <m/>
    <m/>
    <n v="2"/>
    <n v="0"/>
    <x v="20"/>
    <n v="5"/>
    <n v="45"/>
    <n v="112"/>
    <n v="111"/>
    <n v="3"/>
    <n v="3"/>
    <m/>
    <s v="V"/>
    <m/>
    <n v="250"/>
    <n v="0.44400000000000001"/>
    <n v="4.444"/>
    <n v="10"/>
    <m/>
    <m/>
    <m/>
    <x v="2"/>
    <n v="4"/>
  </r>
  <r>
    <s v="Exp3"/>
    <n v="300169"/>
    <n v="169"/>
    <x v="1"/>
    <x v="7"/>
    <x v="10"/>
    <d v="2014-05-23T00:00:00"/>
    <s v="Full_16h"/>
    <m/>
    <n v="169"/>
    <n v="1"/>
    <n v="1"/>
    <x v="19"/>
    <n v="6"/>
    <n v="86"/>
    <m/>
    <n v="89"/>
    <n v="4"/>
    <n v="10"/>
    <m/>
    <s v="DR"/>
    <m/>
    <n v="200"/>
    <n v="0.44500000000000001"/>
    <n v="5.4450000000000003"/>
    <n v="19"/>
    <m/>
    <m/>
    <m/>
    <x v="2"/>
    <n v="5"/>
  </r>
  <r>
    <s v="Exp3"/>
    <n v="300169"/>
    <n v="169"/>
    <x v="1"/>
    <x v="7"/>
    <x v="10"/>
    <d v="2014-05-23T00:00:00"/>
    <s v="Full_16h"/>
    <m/>
    <m/>
    <n v="2"/>
    <n v="2"/>
    <x v="20"/>
    <n v="5"/>
    <n v="90"/>
    <n v="270"/>
    <n v="149"/>
    <n v="4"/>
    <n v="12"/>
    <m/>
    <s v="DR"/>
    <m/>
    <n v="250"/>
    <n v="0.59599999999999997"/>
    <n v="4.5960000000000001"/>
    <n v="20"/>
    <m/>
    <m/>
    <m/>
    <x v="2"/>
    <n v="4"/>
  </r>
  <r>
    <s v="Exp3"/>
    <n v="300169"/>
    <n v="169"/>
    <x v="1"/>
    <x v="7"/>
    <x v="10"/>
    <d v="2014-05-23T00:00:00"/>
    <s v="Full_16h"/>
    <m/>
    <m/>
    <n v="3"/>
    <n v="0"/>
    <x v="20"/>
    <n v="5"/>
    <n v="85"/>
    <n v="249"/>
    <n v="109"/>
    <n v="4"/>
    <n v="10"/>
    <m/>
    <s v="DR"/>
    <m/>
    <n v="250"/>
    <n v="0.436"/>
    <n v="4.4359999999999999"/>
    <n v="18"/>
    <m/>
    <m/>
    <m/>
    <x v="2"/>
    <n v="4"/>
  </r>
  <r>
    <s v="Exp3"/>
    <n v="300169"/>
    <n v="169"/>
    <x v="1"/>
    <x v="7"/>
    <x v="10"/>
    <d v="2014-05-23T00:00:00"/>
    <s v="Full_16h"/>
    <m/>
    <m/>
    <n v="4"/>
    <n v="0"/>
    <x v="20"/>
    <n v="6"/>
    <n v="67"/>
    <n v="229"/>
    <n v="43"/>
    <n v="3"/>
    <n v="7"/>
    <m/>
    <s v="DR"/>
    <m/>
    <n v="250"/>
    <n v="0.17199999999999999"/>
    <n v="4.1719999999999997"/>
    <n v="14"/>
    <m/>
    <m/>
    <m/>
    <x v="2"/>
    <n v="4"/>
  </r>
  <r>
    <s v="Exp3"/>
    <n v="300324"/>
    <n v="324"/>
    <x v="1"/>
    <x v="7"/>
    <x v="10"/>
    <d v="2014-05-23T00:00:00"/>
    <s v="Full_16h"/>
    <m/>
    <n v="324"/>
    <n v="1"/>
    <n v="0"/>
    <x v="20"/>
    <n v="5"/>
    <n v="75"/>
    <n v="270"/>
    <n v="107"/>
    <n v="3"/>
    <n v="10"/>
    <m/>
    <s v="E"/>
    <m/>
    <n v="250"/>
    <n v="0.42799999999999999"/>
    <n v="4.4279999999999999"/>
    <n v="17"/>
    <m/>
    <m/>
    <m/>
    <x v="2"/>
    <n v="4"/>
  </r>
  <r>
    <s v="Exp3"/>
    <n v="300324"/>
    <n v="324"/>
    <x v="1"/>
    <x v="7"/>
    <x v="10"/>
    <d v="2014-05-23T00:00:00"/>
    <s v="Full_16h"/>
    <m/>
    <m/>
    <n v="2"/>
    <n v="0"/>
    <x v="20"/>
    <n v="5"/>
    <n v="47"/>
    <n v="118"/>
    <n v="26"/>
    <n v="4"/>
    <n v="2"/>
    <m/>
    <s v="V"/>
    <m/>
    <n v="250"/>
    <n v="0.104"/>
    <n v="4.1040000000000001"/>
    <n v="10"/>
    <m/>
    <m/>
    <m/>
    <x v="2"/>
    <n v="4"/>
  </r>
  <r>
    <s v="Exp3"/>
    <n v="300222"/>
    <n v="222"/>
    <x v="1"/>
    <x v="7"/>
    <x v="10"/>
    <d v="2014-05-28T00:00:00"/>
    <s v="Full_16h"/>
    <m/>
    <n v="222"/>
    <n v="1"/>
    <n v="1"/>
    <x v="20"/>
    <n v="5"/>
    <n v="95"/>
    <n v="275"/>
    <n v="115"/>
    <n v="3"/>
    <n v="14"/>
    <m/>
    <s v="DR nearly TS"/>
    <n v="0"/>
    <n v="250"/>
    <n v="0.46"/>
    <n v="4.46"/>
    <n v="21"/>
    <m/>
    <m/>
    <m/>
    <x v="2"/>
    <n v="4"/>
  </r>
  <r>
    <s v="Exp3"/>
    <n v="300249"/>
    <n v="249"/>
    <x v="1"/>
    <x v="7"/>
    <x v="10"/>
    <d v="2014-05-28T00:00:00"/>
    <s v="Full_16h"/>
    <m/>
    <n v="249"/>
    <n v="1"/>
    <n v="1"/>
    <x v="20"/>
    <n v="5"/>
    <n v="102"/>
    <m/>
    <n v="120"/>
    <n v="3"/>
    <n v="15"/>
    <m/>
    <s v="DR nearly TS"/>
    <m/>
    <n v="250"/>
    <n v="0.48"/>
    <n v="4.4800000000000004"/>
    <n v="22"/>
    <m/>
    <m/>
    <m/>
    <x v="2"/>
    <n v="4"/>
  </r>
  <r>
    <s v="Exp3"/>
    <n v="300300"/>
    <n v="300"/>
    <x v="1"/>
    <x v="7"/>
    <x v="10"/>
    <d v="2014-05-28T00:00:00"/>
    <s v="Full_16h"/>
    <m/>
    <n v="300"/>
    <n v="1"/>
    <n v="2"/>
    <x v="20"/>
    <n v="5"/>
    <n v="107"/>
    <n v="291"/>
    <n v="102"/>
    <n v="3"/>
    <n v="15"/>
    <m/>
    <s v="DR nearly TS"/>
    <n v="1"/>
    <n v="250"/>
    <n v="0.40799999999999997"/>
    <n v="4.4080000000000004"/>
    <n v="22"/>
    <m/>
    <m/>
    <m/>
    <x v="2"/>
    <n v="4"/>
  </r>
  <r>
    <s v="Exp3"/>
    <n v="300300"/>
    <n v="300"/>
    <x v="1"/>
    <x v="7"/>
    <x v="10"/>
    <d v="2014-05-28T00:00:00"/>
    <s v="Full_16h"/>
    <m/>
    <m/>
    <n v="2"/>
    <n v="0"/>
    <x v="20"/>
    <n v="6"/>
    <n v="74"/>
    <n v="252"/>
    <n v="40"/>
    <n v="4"/>
    <n v="11"/>
    <m/>
    <s v="DR"/>
    <m/>
    <n v="250"/>
    <n v="0.16"/>
    <n v="4.16"/>
    <n v="19"/>
    <m/>
    <m/>
    <m/>
    <x v="2"/>
    <n v="4"/>
  </r>
  <r>
    <s v="Exp3"/>
    <n v="300302"/>
    <n v="302"/>
    <x v="1"/>
    <x v="7"/>
    <x v="10"/>
    <d v="2014-05-28T00:00:00"/>
    <s v="Full_16h"/>
    <m/>
    <n v="302"/>
    <n v="1"/>
    <n v="2"/>
    <x v="19"/>
    <n v="6"/>
    <n v="120"/>
    <m/>
    <n v="154"/>
    <n v="4"/>
    <n v="10"/>
    <m/>
    <s v="DR"/>
    <m/>
    <n v="200"/>
    <n v="0.77"/>
    <n v="5.77"/>
    <n v="19"/>
    <m/>
    <m/>
    <m/>
    <x v="2"/>
    <n v="5"/>
  </r>
  <r>
    <s v="Exp3"/>
    <n v="300319"/>
    <n v="319"/>
    <x v="1"/>
    <x v="7"/>
    <x v="10"/>
    <d v="2014-05-28T00:00:00"/>
    <s v="Full_16h"/>
    <m/>
    <n v="319"/>
    <n v="1"/>
    <n v="2"/>
    <x v="20"/>
    <n v="5"/>
    <n v="107"/>
    <m/>
    <n v="84"/>
    <n v="3"/>
    <n v="14"/>
    <n v="8"/>
    <s v="DR nearly TS"/>
    <n v="1"/>
    <n v="250"/>
    <n v="0.33600000000000002"/>
    <n v="4.3360000000000003"/>
    <n v="21"/>
    <m/>
    <m/>
    <m/>
    <x v="2"/>
    <n v="4"/>
  </r>
  <r>
    <s v="Exp3"/>
    <n v="300016"/>
    <n v="16"/>
    <x v="1"/>
    <x v="7"/>
    <x v="10"/>
    <d v="2014-07-23T00:00:00"/>
    <s v="Full_16h"/>
    <m/>
    <n v="16"/>
    <n v="1"/>
    <m/>
    <x v="11"/>
    <m/>
    <n v="400"/>
    <m/>
    <m/>
    <m/>
    <n v="16"/>
    <m/>
    <m/>
    <n v="4"/>
    <n v="150"/>
    <n v="0"/>
    <n v="8"/>
    <n v="24"/>
    <m/>
    <m/>
    <m/>
    <x v="1"/>
    <n v="8"/>
  </r>
  <r>
    <s v="Exp3"/>
    <n v="300016"/>
    <n v="16"/>
    <x v="1"/>
    <x v="7"/>
    <x v="10"/>
    <d v="2014-07-23T00:00:00"/>
    <s v="Full_16h"/>
    <m/>
    <m/>
    <n v="2"/>
    <m/>
    <x v="11"/>
    <m/>
    <n v="300"/>
    <m/>
    <m/>
    <m/>
    <n v="13"/>
    <m/>
    <m/>
    <n v="3"/>
    <n v="150"/>
    <n v="0"/>
    <n v="8"/>
    <n v="21"/>
    <m/>
    <m/>
    <m/>
    <x v="1"/>
    <n v="8"/>
  </r>
  <r>
    <s v="Exp3"/>
    <n v="300040"/>
    <n v="40"/>
    <x v="1"/>
    <x v="7"/>
    <x v="10"/>
    <d v="2014-07-23T00:00:00"/>
    <s v="Full_16h"/>
    <m/>
    <n v="40"/>
    <n v="1"/>
    <m/>
    <x v="11"/>
    <m/>
    <n v="420"/>
    <m/>
    <m/>
    <m/>
    <n v="16"/>
    <m/>
    <m/>
    <n v="3"/>
    <n v="150"/>
    <n v="0"/>
    <n v="8"/>
    <n v="24"/>
    <m/>
    <m/>
    <m/>
    <x v="1"/>
    <n v="8"/>
  </r>
  <r>
    <s v="Exp3"/>
    <n v="300106"/>
    <n v="106"/>
    <x v="1"/>
    <x v="7"/>
    <x v="10"/>
    <d v="2014-07-23T00:00:00"/>
    <s v="Full_16h"/>
    <m/>
    <n v="106"/>
    <n v="1"/>
    <m/>
    <x v="11"/>
    <m/>
    <n v="357"/>
    <m/>
    <m/>
    <m/>
    <n v="14"/>
    <m/>
    <m/>
    <n v="3"/>
    <n v="150"/>
    <n v="0"/>
    <n v="8"/>
    <n v="22"/>
    <m/>
    <m/>
    <m/>
    <x v="1"/>
    <n v="8"/>
  </r>
  <r>
    <s v="Exp3"/>
    <n v="300106"/>
    <n v="106"/>
    <x v="1"/>
    <x v="7"/>
    <x v="10"/>
    <d v="2014-07-23T00:00:00"/>
    <s v="Full_16h"/>
    <m/>
    <m/>
    <n v="2"/>
    <m/>
    <x v="12"/>
    <m/>
    <n v="470"/>
    <m/>
    <m/>
    <m/>
    <n v="16"/>
    <m/>
    <m/>
    <n v="4"/>
    <n v="150"/>
    <n v="0"/>
    <n v="9"/>
    <n v="25"/>
    <m/>
    <m/>
    <m/>
    <x v="1"/>
    <n v="9"/>
  </r>
  <r>
    <s v="Exp3"/>
    <n v="300106"/>
    <n v="106"/>
    <x v="1"/>
    <x v="7"/>
    <x v="10"/>
    <d v="2014-07-23T00:00:00"/>
    <s v="Full_16h"/>
    <m/>
    <m/>
    <n v="3"/>
    <m/>
    <x v="15"/>
    <m/>
    <n v="315"/>
    <m/>
    <m/>
    <m/>
    <n v="11"/>
    <m/>
    <m/>
    <n v="3"/>
    <n v="150"/>
    <n v="0"/>
    <n v="7"/>
    <n v="18"/>
    <m/>
    <m/>
    <m/>
    <x v="1"/>
    <n v="7"/>
  </r>
  <r>
    <s v="Exp3"/>
    <n v="300106"/>
    <n v="106"/>
    <x v="1"/>
    <x v="7"/>
    <x v="10"/>
    <d v="2014-07-23T00:00:00"/>
    <s v="Full_16h"/>
    <m/>
    <m/>
    <n v="4"/>
    <m/>
    <x v="11"/>
    <m/>
    <n v="320"/>
    <m/>
    <m/>
    <m/>
    <n v="12"/>
    <m/>
    <m/>
    <n v="4"/>
    <n v="150"/>
    <n v="0"/>
    <n v="8"/>
    <n v="20"/>
    <m/>
    <m/>
    <m/>
    <x v="1"/>
    <n v="8"/>
  </r>
  <r>
    <s v="Exp3"/>
    <n v="300106"/>
    <n v="106"/>
    <x v="1"/>
    <x v="7"/>
    <x v="10"/>
    <d v="2014-07-23T00:00:00"/>
    <s v="Full_16h"/>
    <m/>
    <m/>
    <n v="5"/>
    <m/>
    <x v="15"/>
    <m/>
    <n v="270"/>
    <m/>
    <m/>
    <m/>
    <n v="9"/>
    <m/>
    <m/>
    <n v="3"/>
    <n v="150"/>
    <n v="0"/>
    <n v="7"/>
    <n v="16"/>
    <m/>
    <m/>
    <m/>
    <x v="1"/>
    <n v="7"/>
  </r>
  <r>
    <s v="Exp3"/>
    <n v="300124"/>
    <n v="124"/>
    <x v="1"/>
    <x v="7"/>
    <x v="10"/>
    <d v="2014-07-23T00:00:00"/>
    <s v="Full_16h"/>
    <m/>
    <n v="124"/>
    <n v="1"/>
    <m/>
    <x v="15"/>
    <m/>
    <n v="312"/>
    <m/>
    <m/>
    <m/>
    <n v="16"/>
    <m/>
    <m/>
    <n v="3"/>
    <n v="150"/>
    <n v="0"/>
    <n v="7"/>
    <n v="23"/>
    <m/>
    <m/>
    <m/>
    <x v="1"/>
    <n v="7"/>
  </r>
  <r>
    <s v="Exp3"/>
    <n v="300124"/>
    <n v="124"/>
    <x v="1"/>
    <x v="7"/>
    <x v="10"/>
    <d v="2014-07-23T00:00:00"/>
    <s v="Full_16h"/>
    <m/>
    <m/>
    <n v="2"/>
    <m/>
    <x v="15"/>
    <m/>
    <n v="333"/>
    <m/>
    <m/>
    <m/>
    <n v="16"/>
    <m/>
    <m/>
    <n v="4"/>
    <n v="150"/>
    <n v="0"/>
    <n v="7"/>
    <n v="23"/>
    <m/>
    <m/>
    <m/>
    <x v="1"/>
    <n v="7"/>
  </r>
  <r>
    <s v="Exp3"/>
    <n v="300149"/>
    <n v="149"/>
    <x v="1"/>
    <x v="7"/>
    <x v="10"/>
    <d v="2014-07-23T00:00:00"/>
    <s v="Full_16h"/>
    <m/>
    <n v="149"/>
    <n v="1"/>
    <m/>
    <x v="6"/>
    <m/>
    <n v="415"/>
    <m/>
    <m/>
    <m/>
    <n v="18"/>
    <m/>
    <m/>
    <n v="3"/>
    <n v="150"/>
    <n v="0"/>
    <n v="10"/>
    <n v="28"/>
    <m/>
    <m/>
    <m/>
    <x v="1"/>
    <n v="10"/>
  </r>
  <r>
    <s v="Exp3"/>
    <n v="300182"/>
    <n v="182"/>
    <x v="1"/>
    <x v="7"/>
    <x v="10"/>
    <d v="2014-07-23T00:00:00"/>
    <s v="Full_16h"/>
    <m/>
    <n v="182"/>
    <n v="1"/>
    <m/>
    <x v="12"/>
    <m/>
    <n v="465"/>
    <m/>
    <m/>
    <m/>
    <n v="16"/>
    <m/>
    <m/>
    <n v="4"/>
    <n v="150"/>
    <n v="0"/>
    <n v="9"/>
    <n v="25"/>
    <m/>
    <m/>
    <m/>
    <x v="1"/>
    <n v="9"/>
  </r>
  <r>
    <s v="Exp3"/>
    <n v="300182"/>
    <n v="182"/>
    <x v="1"/>
    <x v="7"/>
    <x v="10"/>
    <d v="2014-07-23T00:00:00"/>
    <s v="Full_16h"/>
    <m/>
    <m/>
    <n v="2"/>
    <m/>
    <x v="6"/>
    <m/>
    <n v="425"/>
    <m/>
    <m/>
    <m/>
    <n v="15"/>
    <m/>
    <m/>
    <n v="3"/>
    <n v="150"/>
    <n v="0"/>
    <n v="10"/>
    <n v="25"/>
    <m/>
    <m/>
    <m/>
    <x v="1"/>
    <n v="10"/>
  </r>
  <r>
    <s v="Exp3"/>
    <n v="300182"/>
    <n v="182"/>
    <x v="1"/>
    <x v="7"/>
    <x v="10"/>
    <d v="2014-07-23T00:00:00"/>
    <s v="Full_16h"/>
    <m/>
    <m/>
    <n v="3"/>
    <m/>
    <x v="15"/>
    <m/>
    <n v="445"/>
    <m/>
    <m/>
    <m/>
    <n v="15"/>
    <m/>
    <m/>
    <n v="3"/>
    <n v="150"/>
    <n v="0"/>
    <n v="7"/>
    <n v="22"/>
    <m/>
    <m/>
    <m/>
    <x v="1"/>
    <n v="7"/>
  </r>
  <r>
    <s v="Exp3"/>
    <n v="300313"/>
    <n v="313"/>
    <x v="1"/>
    <x v="7"/>
    <x v="10"/>
    <d v="2014-07-23T00:00:00"/>
    <s v="Full_16h"/>
    <m/>
    <n v="313"/>
    <n v="1"/>
    <m/>
    <x v="11"/>
    <m/>
    <n v="360"/>
    <m/>
    <m/>
    <m/>
    <n v="14"/>
    <m/>
    <m/>
    <n v="4"/>
    <n v="150"/>
    <n v="0"/>
    <n v="8"/>
    <n v="22"/>
    <m/>
    <m/>
    <m/>
    <x v="1"/>
    <n v="8"/>
  </r>
  <r>
    <s v="Exp3"/>
    <n v="300313"/>
    <n v="313"/>
    <x v="1"/>
    <x v="7"/>
    <x v="10"/>
    <d v="2014-07-23T00:00:00"/>
    <s v="Full_16h"/>
    <m/>
    <m/>
    <n v="2"/>
    <m/>
    <x v="15"/>
    <m/>
    <n v="335"/>
    <m/>
    <m/>
    <m/>
    <n v="13"/>
    <m/>
    <m/>
    <n v="3"/>
    <n v="150"/>
    <n v="0"/>
    <n v="7"/>
    <n v="20"/>
    <m/>
    <m/>
    <m/>
    <x v="1"/>
    <n v="7"/>
  </r>
  <r>
    <s v="Exp3"/>
    <n v="300313"/>
    <n v="313"/>
    <x v="1"/>
    <x v="7"/>
    <x v="10"/>
    <d v="2014-07-23T00:00:00"/>
    <s v="Full_16h"/>
    <m/>
    <m/>
    <n v="3"/>
    <m/>
    <x v="11"/>
    <m/>
    <n v="370"/>
    <m/>
    <m/>
    <m/>
    <n v="14"/>
    <m/>
    <m/>
    <n v="4"/>
    <n v="150"/>
    <n v="0"/>
    <n v="8"/>
    <n v="22"/>
    <m/>
    <m/>
    <m/>
    <x v="1"/>
    <n v="8"/>
  </r>
  <r>
    <s v="Exp3"/>
    <n v="300313"/>
    <n v="313"/>
    <x v="1"/>
    <x v="7"/>
    <x v="10"/>
    <d v="2014-07-23T00:00:00"/>
    <s v="Full_16h"/>
    <m/>
    <m/>
    <n v="4"/>
    <m/>
    <x v="11"/>
    <m/>
    <n v="395"/>
    <m/>
    <m/>
    <m/>
    <n v="14"/>
    <m/>
    <m/>
    <n v="4"/>
    <n v="150"/>
    <n v="0"/>
    <n v="8"/>
    <n v="22"/>
    <m/>
    <m/>
    <m/>
    <x v="1"/>
    <n v="8"/>
  </r>
  <r>
    <s v="Exp3"/>
    <n v="300313"/>
    <n v="313"/>
    <x v="1"/>
    <x v="7"/>
    <x v="10"/>
    <d v="2014-07-23T00:00:00"/>
    <s v="Full_16h"/>
    <m/>
    <m/>
    <n v="5"/>
    <m/>
    <x v="15"/>
    <m/>
    <n v="305"/>
    <m/>
    <m/>
    <m/>
    <n v="9"/>
    <m/>
    <m/>
    <n v="4"/>
    <n v="150"/>
    <n v="0"/>
    <n v="7"/>
    <n v="16"/>
    <m/>
    <m/>
    <m/>
    <x v="1"/>
    <n v="7"/>
  </r>
  <r>
    <s v="Exp3"/>
    <n v="300025"/>
    <n v="25"/>
    <x v="1"/>
    <x v="7"/>
    <x v="3"/>
    <d v="2014-05-16T00:00:00"/>
    <s v="Full_16h"/>
    <m/>
    <n v="25"/>
    <n v="1"/>
    <n v="1"/>
    <x v="17"/>
    <n v="3"/>
    <n v="72"/>
    <m/>
    <n v="264"/>
    <n v="4"/>
    <n v="5"/>
    <n v="0"/>
    <s v="V"/>
    <m/>
    <n v="219.66666666666666"/>
    <n v="1.2018209408194234"/>
    <n v="3.2018209408194234"/>
    <n v="11"/>
    <m/>
    <m/>
    <m/>
    <x v="2"/>
    <n v="2"/>
  </r>
  <r>
    <s v="Exp3"/>
    <n v="300025"/>
    <n v="25"/>
    <x v="1"/>
    <x v="7"/>
    <x v="3"/>
    <d v="2014-05-16T00:00:00"/>
    <s v="Full_16h"/>
    <m/>
    <m/>
    <n v="2"/>
    <n v="1"/>
    <x v="17"/>
    <n v="3"/>
    <n v="89"/>
    <n v="176"/>
    <n v="235"/>
    <n v="4"/>
    <n v="3"/>
    <n v="0"/>
    <s v="V"/>
    <m/>
    <n v="219.66666666666666"/>
    <n v="1.0698027314112293"/>
    <n v="3.0698027314112295"/>
    <n v="9"/>
    <m/>
    <m/>
    <m/>
    <x v="2"/>
    <n v="2"/>
  </r>
  <r>
    <s v="Exp3"/>
    <n v="300025"/>
    <n v="25"/>
    <x v="1"/>
    <x v="7"/>
    <x v="3"/>
    <d v="2014-05-16T00:00:00"/>
    <s v="Full_16h"/>
    <m/>
    <m/>
    <n v="3"/>
    <n v="0"/>
    <x v="17"/>
    <n v="3"/>
    <n v="82"/>
    <n v="139"/>
    <n v="171"/>
    <n v="3"/>
    <n v="2"/>
    <n v="0"/>
    <s v="V"/>
    <m/>
    <n v="219.66666666666666"/>
    <n v="0.77845220030349016"/>
    <n v="2.7784522003034899"/>
    <n v="7"/>
    <m/>
    <m/>
    <m/>
    <x v="2"/>
    <n v="2"/>
  </r>
  <r>
    <s v="Exp3"/>
    <n v="300025"/>
    <n v="25"/>
    <x v="1"/>
    <x v="7"/>
    <x v="3"/>
    <d v="2014-05-16T00:00:00"/>
    <s v="Full_16h"/>
    <m/>
    <m/>
    <n v="4"/>
    <n v="0"/>
    <x v="17"/>
    <n v="3"/>
    <n v="105"/>
    <n v="118"/>
    <n v="172"/>
    <n v="3"/>
    <n v="3"/>
    <n v="0"/>
    <s v="V"/>
    <m/>
    <n v="219.66666666666666"/>
    <n v="0.78300455235204858"/>
    <n v="2.7830045523520486"/>
    <n v="8"/>
    <m/>
    <m/>
    <m/>
    <x v="2"/>
    <n v="2"/>
  </r>
  <r>
    <s v="Exp3"/>
    <n v="300115"/>
    <n v="115"/>
    <x v="1"/>
    <x v="7"/>
    <x v="3"/>
    <d v="2014-05-16T00:00:00"/>
    <s v="Full_16h"/>
    <m/>
    <n v="115"/>
    <n v="1"/>
    <n v="1"/>
    <x v="18"/>
    <n v="4"/>
    <n v="65"/>
    <m/>
    <n v="108"/>
    <n v="3"/>
    <n v="2"/>
    <n v="0"/>
    <s v="V"/>
    <m/>
    <n v="238.77777777777777"/>
    <n v="0.45230339692880411"/>
    <n v="3.4523033969288042"/>
    <n v="8"/>
    <m/>
    <m/>
    <m/>
    <x v="2"/>
    <n v="3"/>
  </r>
  <r>
    <s v="Exp3"/>
    <n v="300115"/>
    <n v="115"/>
    <x v="1"/>
    <x v="7"/>
    <x v="3"/>
    <d v="2014-05-16T00:00:00"/>
    <s v="Full_16h"/>
    <m/>
    <m/>
    <n v="2"/>
    <n v="1"/>
    <x v="17"/>
    <n v="3"/>
    <n v="90"/>
    <n v="168"/>
    <n v="227"/>
    <n v="3"/>
    <n v="4"/>
    <n v="0"/>
    <s v="V"/>
    <m/>
    <n v="219.66666666666666"/>
    <n v="1.0333839150227617"/>
    <n v="3.0333839150227617"/>
    <n v="9"/>
    <m/>
    <m/>
    <m/>
    <x v="2"/>
    <n v="2"/>
  </r>
  <r>
    <s v="Exp3"/>
    <n v="300115"/>
    <n v="115"/>
    <x v="1"/>
    <x v="7"/>
    <x v="3"/>
    <d v="2014-05-16T00:00:00"/>
    <s v="Full_16h"/>
    <m/>
    <m/>
    <n v="3"/>
    <n v="0"/>
    <x v="17"/>
    <n v="3"/>
    <n v="70"/>
    <n v="145"/>
    <n v="217"/>
    <n v="3"/>
    <n v="4"/>
    <n v="0"/>
    <s v="V"/>
    <m/>
    <n v="219.66666666666666"/>
    <n v="0.98786039453717756"/>
    <n v="2.9878603945371776"/>
    <n v="9"/>
    <m/>
    <m/>
    <m/>
    <x v="2"/>
    <n v="2"/>
  </r>
  <r>
    <s v="Exp3"/>
    <n v="300115"/>
    <n v="115"/>
    <x v="1"/>
    <x v="7"/>
    <x v="3"/>
    <d v="2014-05-16T00:00:00"/>
    <s v="Full_16h"/>
    <m/>
    <m/>
    <n v="4"/>
    <n v="0"/>
    <x v="18"/>
    <n v="4"/>
    <n v="74"/>
    <n v="201"/>
    <n v="118"/>
    <n v="4"/>
    <n v="3"/>
    <n v="0"/>
    <s v="V"/>
    <m/>
    <n v="238.77777777777777"/>
    <n v="0.49418334108887857"/>
    <n v="3.4941833410888785"/>
    <n v="10"/>
    <m/>
    <m/>
    <m/>
    <x v="2"/>
    <n v="3"/>
  </r>
  <r>
    <s v="Exp3"/>
    <n v="300218"/>
    <n v="218"/>
    <x v="1"/>
    <x v="7"/>
    <x v="3"/>
    <d v="2014-05-16T00:00:00"/>
    <s v="Full_16h"/>
    <m/>
    <n v="218"/>
    <n v="1"/>
    <n v="1"/>
    <x v="18"/>
    <n v="4"/>
    <n v="70"/>
    <m/>
    <n v="137"/>
    <n v="4"/>
    <n v="4"/>
    <n v="0"/>
    <s v="V"/>
    <m/>
    <n v="238.77777777777777"/>
    <n v="0.57375523499302006"/>
    <n v="3.5737552349930199"/>
    <n v="11"/>
    <m/>
    <m/>
    <m/>
    <x v="2"/>
    <n v="3"/>
  </r>
  <r>
    <s v="Exp3"/>
    <n v="300218"/>
    <n v="218"/>
    <x v="1"/>
    <x v="7"/>
    <x v="3"/>
    <d v="2014-05-16T00:00:00"/>
    <s v="Full_16h"/>
    <m/>
    <m/>
    <n v="2"/>
    <n v="1"/>
    <x v="17"/>
    <n v="3"/>
    <n v="86"/>
    <n v="175"/>
    <n v="251"/>
    <n v="3"/>
    <n v="3"/>
    <n v="0"/>
    <s v="V"/>
    <m/>
    <n v="219.66666666666666"/>
    <n v="1.1426403641881639"/>
    <n v="3.1426403641881642"/>
    <n v="8"/>
    <m/>
    <m/>
    <m/>
    <x v="2"/>
    <n v="2"/>
  </r>
  <r>
    <s v="Exp3"/>
    <n v="300218"/>
    <n v="218"/>
    <x v="1"/>
    <x v="7"/>
    <x v="3"/>
    <d v="2014-05-16T00:00:00"/>
    <s v="Full_16h"/>
    <m/>
    <m/>
    <n v="3"/>
    <n v="0"/>
    <x v="17"/>
    <n v="3"/>
    <n v="66"/>
    <n v="146"/>
    <n v="228"/>
    <n v="3"/>
    <n v="4"/>
    <n v="0"/>
    <s v="V"/>
    <m/>
    <n v="219.66666666666666"/>
    <n v="1.0379362670713201"/>
    <n v="3.0379362670713199"/>
    <n v="9"/>
    <m/>
    <m/>
    <m/>
    <x v="2"/>
    <n v="2"/>
  </r>
  <r>
    <s v="Exp3"/>
    <n v="300218"/>
    <n v="218"/>
    <x v="1"/>
    <x v="7"/>
    <x v="3"/>
    <d v="2014-05-16T00:00:00"/>
    <s v="Full_16h"/>
    <m/>
    <m/>
    <n v="4"/>
    <n v="1"/>
    <x v="18"/>
    <n v="4"/>
    <n v="71"/>
    <n v="235"/>
    <n v="31"/>
    <n v="3"/>
    <n v="4"/>
    <n v="0"/>
    <s v="V"/>
    <m/>
    <n v="238.77777777777777"/>
    <n v="0.12982782689623082"/>
    <n v="3.1298278268962307"/>
    <n v="10"/>
    <m/>
    <m/>
    <m/>
    <x v="2"/>
    <n v="3"/>
  </r>
  <r>
    <s v="Exp3"/>
    <n v="300015"/>
    <n v="15"/>
    <x v="1"/>
    <x v="7"/>
    <x v="3"/>
    <d v="2014-05-23T00:00:00"/>
    <s v="Full_16h"/>
    <m/>
    <n v="15"/>
    <n v="1"/>
    <n v="1"/>
    <x v="19"/>
    <n v="6"/>
    <n v="73"/>
    <m/>
    <n v="140"/>
    <n v="3"/>
    <n v="7"/>
    <m/>
    <s v="E"/>
    <m/>
    <n v="241.16666666666666"/>
    <n v="0.58051140290255698"/>
    <n v="5.5805114029025571"/>
    <n v="15"/>
    <m/>
    <m/>
    <m/>
    <x v="2"/>
    <n v="5"/>
  </r>
  <r>
    <s v="Exp3"/>
    <n v="300015"/>
    <n v="15"/>
    <x v="1"/>
    <x v="7"/>
    <x v="3"/>
    <d v="2014-05-23T00:00:00"/>
    <s v="Full_16h"/>
    <m/>
    <m/>
    <n v="2"/>
    <n v="0"/>
    <x v="18"/>
    <n v="5"/>
    <n v="57"/>
    <n v="223"/>
    <n v="38"/>
    <n v="3"/>
    <n v="10"/>
    <m/>
    <s v="DR"/>
    <m/>
    <n v="238.77777777777777"/>
    <n v="0.15914378780828292"/>
    <n v="3.1591437878082829"/>
    <n v="16"/>
    <m/>
    <m/>
    <m/>
    <x v="2"/>
    <n v="3"/>
  </r>
  <r>
    <s v="Exp3"/>
    <n v="300015"/>
    <n v="15"/>
    <x v="1"/>
    <x v="7"/>
    <x v="3"/>
    <d v="2014-05-23T00:00:00"/>
    <s v="Full_16h"/>
    <m/>
    <m/>
    <n v="3"/>
    <n v="0"/>
    <x v="20"/>
    <n v="5"/>
    <n v="48"/>
    <n v="168"/>
    <n v="56"/>
    <m/>
    <m/>
    <m/>
    <m/>
    <m/>
    <n v="252"/>
    <n v="0.22222222222222221"/>
    <n v="4.2222222222222223"/>
    <s v=""/>
    <m/>
    <m/>
    <m/>
    <x v="2"/>
    <n v="4"/>
  </r>
  <r>
    <s v="Exp3"/>
    <n v="300160"/>
    <n v="160"/>
    <x v="1"/>
    <x v="7"/>
    <x v="3"/>
    <d v="2014-05-23T00:00:00"/>
    <s v="Full_16h"/>
    <m/>
    <n v="160"/>
    <n v="1"/>
    <n v="0"/>
    <x v="19"/>
    <n v="6"/>
    <n v="80"/>
    <m/>
    <n v="164"/>
    <n v="3"/>
    <n v="9"/>
    <m/>
    <s v="V"/>
    <m/>
    <n v="241.16666666666666"/>
    <n v="0.68002764340013822"/>
    <n v="5.6800276434001384"/>
    <n v="17"/>
    <m/>
    <m/>
    <m/>
    <x v="2"/>
    <n v="5"/>
  </r>
  <r>
    <s v="Exp3"/>
    <n v="300160"/>
    <n v="160"/>
    <x v="1"/>
    <x v="7"/>
    <x v="3"/>
    <d v="2014-05-23T00:00:00"/>
    <s v="Full_16h"/>
    <m/>
    <m/>
    <n v="2"/>
    <n v="0"/>
    <x v="20"/>
    <n v="6"/>
    <n v="66"/>
    <n v="222"/>
    <n v="39"/>
    <n v="4"/>
    <n v="5"/>
    <m/>
    <s v="E"/>
    <m/>
    <n v="252"/>
    <n v="0.15476190476190477"/>
    <n v="4.1547619047619051"/>
    <n v="13"/>
    <m/>
    <m/>
    <m/>
    <x v="2"/>
    <n v="4"/>
  </r>
  <r>
    <s v="Exp3"/>
    <n v="300160"/>
    <n v="160"/>
    <x v="1"/>
    <x v="7"/>
    <x v="3"/>
    <d v="2014-05-23T00:00:00"/>
    <s v="Full_16h"/>
    <m/>
    <m/>
    <n v="3"/>
    <n v="0"/>
    <x v="19"/>
    <n v="6"/>
    <n v="60"/>
    <n v="177"/>
    <n v="116"/>
    <m/>
    <m/>
    <m/>
    <m/>
    <m/>
    <n v="241.16666666666666"/>
    <n v="0.48099516240497581"/>
    <n v="5.4809951624049758"/>
    <s v=""/>
    <m/>
    <m/>
    <m/>
    <x v="2"/>
    <n v="5"/>
  </r>
  <r>
    <s v="Exp3"/>
    <n v="300315"/>
    <n v="315"/>
    <x v="1"/>
    <x v="7"/>
    <x v="3"/>
    <d v="2014-05-23T00:00:00"/>
    <s v="Full_16h"/>
    <m/>
    <n v="315"/>
    <n v="1"/>
    <n v="1"/>
    <x v="20"/>
    <n v="5"/>
    <n v="107"/>
    <m/>
    <n v="160"/>
    <n v="4"/>
    <n v="12"/>
    <m/>
    <s v="DR"/>
    <m/>
    <n v="252"/>
    <n v="0.63492063492063489"/>
    <n v="4.6349206349206344"/>
    <n v="20"/>
    <m/>
    <m/>
    <m/>
    <x v="2"/>
    <n v="4"/>
  </r>
  <r>
    <s v="Exp3"/>
    <n v="300315"/>
    <n v="315"/>
    <x v="1"/>
    <x v="7"/>
    <x v="3"/>
    <d v="2014-05-23T00:00:00"/>
    <s v="Full_16h"/>
    <m/>
    <m/>
    <n v="2"/>
    <n v="1"/>
    <x v="20"/>
    <n v="5"/>
    <n v="90"/>
    <n v="224"/>
    <n v="134"/>
    <n v="4"/>
    <n v="9"/>
    <m/>
    <s v="DR"/>
    <m/>
    <n v="252"/>
    <n v="0.53174603174603174"/>
    <n v="4.5317460317460316"/>
    <n v="17"/>
    <m/>
    <m/>
    <m/>
    <x v="2"/>
    <n v="4"/>
  </r>
  <r>
    <s v="Exp3"/>
    <n v="300315"/>
    <n v="315"/>
    <x v="1"/>
    <x v="7"/>
    <x v="3"/>
    <d v="2014-05-23T00:00:00"/>
    <s v="Full_16h"/>
    <m/>
    <m/>
    <n v="3"/>
    <n v="1"/>
    <x v="20"/>
    <n v="5"/>
    <n v="88"/>
    <n v="283"/>
    <n v="89"/>
    <n v="4"/>
    <n v="10"/>
    <m/>
    <s v="DR"/>
    <m/>
    <n v="252"/>
    <n v="0.3531746031746032"/>
    <n v="4.3531746031746028"/>
    <n v="18"/>
    <m/>
    <m/>
    <m/>
    <x v="2"/>
    <n v="4"/>
  </r>
  <r>
    <s v="Exp3"/>
    <n v="300315"/>
    <n v="315"/>
    <x v="1"/>
    <x v="7"/>
    <x v="3"/>
    <d v="2014-05-23T00:00:00"/>
    <s v="Full_16h"/>
    <m/>
    <m/>
    <n v="4"/>
    <n v="2"/>
    <x v="19"/>
    <n v="6"/>
    <n v="77"/>
    <n v="270"/>
    <n v="117"/>
    <n v="4"/>
    <n v="11"/>
    <m/>
    <s v="DR"/>
    <m/>
    <n v="241.16666666666666"/>
    <n v="0.48514167242570838"/>
    <n v="5.4851416724257085"/>
    <n v="20"/>
    <m/>
    <m/>
    <m/>
    <x v="2"/>
    <n v="5"/>
  </r>
  <r>
    <s v="Exp3"/>
    <n v="300162"/>
    <n v="162"/>
    <x v="1"/>
    <x v="7"/>
    <x v="3"/>
    <d v="2014-05-28T00:00:00"/>
    <s v="Full_16h"/>
    <m/>
    <n v="162"/>
    <n v="1"/>
    <n v="2"/>
    <x v="19"/>
    <n v="6"/>
    <n v="90"/>
    <m/>
    <n v="106"/>
    <n v="3"/>
    <n v="14"/>
    <n v="10"/>
    <s v="TS"/>
    <n v="1"/>
    <n v="241.16666666666666"/>
    <n v="0.43953006219765034"/>
    <n v="5.4395300621976501"/>
    <n v="22"/>
    <m/>
    <m/>
    <m/>
    <x v="2"/>
    <n v="5"/>
  </r>
  <r>
    <s v="Exp3"/>
    <n v="300162"/>
    <n v="162"/>
    <x v="1"/>
    <x v="7"/>
    <x v="3"/>
    <d v="2014-05-28T00:00:00"/>
    <s v="Full_16h"/>
    <m/>
    <m/>
    <n v="2"/>
    <n v="1"/>
    <x v="19"/>
    <n v="6"/>
    <n v="115"/>
    <n v="267"/>
    <n v="116"/>
    <n v="3"/>
    <n v="12"/>
    <n v="18"/>
    <s v="TS"/>
    <n v="2"/>
    <n v="241.16666666666666"/>
    <n v="0.48099516240497581"/>
    <n v="5.4809951624049758"/>
    <n v="20"/>
    <m/>
    <m/>
    <m/>
    <x v="2"/>
    <n v="5"/>
  </r>
  <r>
    <s v="Exp3"/>
    <n v="300162"/>
    <n v="162"/>
    <x v="1"/>
    <x v="7"/>
    <x v="3"/>
    <d v="2014-05-28T00:00:00"/>
    <s v="Full_16h"/>
    <m/>
    <m/>
    <n v="3"/>
    <n v="1"/>
    <x v="20"/>
    <n v="5"/>
    <n v="80"/>
    <n v="255"/>
    <n v="169"/>
    <n v="4"/>
    <n v="10"/>
    <n v="8"/>
    <s v="DR"/>
    <n v="1"/>
    <n v="252"/>
    <n v="0.67063492063492058"/>
    <n v="4.6706349206349209"/>
    <n v="18"/>
    <m/>
    <m/>
    <m/>
    <x v="2"/>
    <n v="4"/>
  </r>
  <r>
    <s v="Exp3"/>
    <n v="300162"/>
    <n v="162"/>
    <x v="1"/>
    <x v="7"/>
    <x v="3"/>
    <d v="2014-05-28T00:00:00"/>
    <s v="Full_16h"/>
    <m/>
    <m/>
    <n v="4"/>
    <n v="2"/>
    <x v="19"/>
    <n v="6"/>
    <n v="85"/>
    <n v="260"/>
    <n v="71"/>
    <n v="3"/>
    <n v="13"/>
    <n v="10"/>
    <s v="TS"/>
    <n v="1"/>
    <n v="241.16666666666666"/>
    <n v="0.29440221147201107"/>
    <n v="5.2944022114720113"/>
    <n v="21"/>
    <m/>
    <m/>
    <m/>
    <x v="2"/>
    <n v="5"/>
  </r>
  <r>
    <s v="Exp3"/>
    <n v="300217"/>
    <n v="217"/>
    <x v="1"/>
    <x v="7"/>
    <x v="3"/>
    <d v="2014-05-28T00:00:00"/>
    <s v="Full_16h"/>
    <m/>
    <n v="217"/>
    <n v="1"/>
    <n v="2"/>
    <x v="19"/>
    <n v="6"/>
    <n v="100"/>
    <m/>
    <n v="164"/>
    <n v="3"/>
    <n v="13"/>
    <n v="8"/>
    <s v="TS"/>
    <n v="1"/>
    <n v="241.16666666666666"/>
    <n v="0.68002764340013822"/>
    <n v="5.6800276434001384"/>
    <n v="21"/>
    <m/>
    <m/>
    <m/>
    <x v="2"/>
    <n v="5"/>
  </r>
  <r>
    <s v="Exp3"/>
    <n v="300217"/>
    <n v="217"/>
    <x v="1"/>
    <x v="7"/>
    <x v="3"/>
    <d v="2014-05-28T00:00:00"/>
    <s v="Full_16h"/>
    <m/>
    <m/>
    <n v="2"/>
    <n v="1"/>
    <x v="20"/>
    <n v="5"/>
    <n v="75"/>
    <n v="260"/>
    <n v="245"/>
    <n v="4"/>
    <n v="11"/>
    <m/>
    <s v="DR"/>
    <m/>
    <n v="252"/>
    <n v="0.97222222222222221"/>
    <n v="4.9722222222222223"/>
    <n v="19"/>
    <m/>
    <m/>
    <m/>
    <x v="2"/>
    <n v="4"/>
  </r>
  <r>
    <s v="Exp3"/>
    <n v="300217"/>
    <n v="217"/>
    <x v="1"/>
    <x v="7"/>
    <x v="3"/>
    <d v="2014-05-28T00:00:00"/>
    <s v="Full_16h"/>
    <m/>
    <m/>
    <n v="3"/>
    <n v="1"/>
    <x v="19"/>
    <n v="6"/>
    <n v="90"/>
    <n v="266"/>
    <n v="150"/>
    <n v="4"/>
    <n v="12"/>
    <n v="8"/>
    <s v="TS"/>
    <n v="0"/>
    <n v="241.16666666666666"/>
    <n v="0.62197650310988251"/>
    <n v="5.6219765031098827"/>
    <n v="21"/>
    <m/>
    <m/>
    <m/>
    <x v="2"/>
    <n v="5"/>
  </r>
  <r>
    <s v="Exp3"/>
    <n v="300248"/>
    <n v="248"/>
    <x v="1"/>
    <x v="7"/>
    <x v="3"/>
    <d v="2014-05-28T00:00:00"/>
    <s v="Full_16h"/>
    <m/>
    <n v="248"/>
    <n v="1"/>
    <n v="1"/>
    <x v="20"/>
    <n v="6"/>
    <n v="87"/>
    <m/>
    <n v="69"/>
    <n v="3"/>
    <n v="11"/>
    <n v="10"/>
    <s v="TS"/>
    <n v="1"/>
    <n v="252"/>
    <n v="0.27380952380952384"/>
    <n v="4.2738095238095237"/>
    <n v="18"/>
    <m/>
    <m/>
    <m/>
    <x v="2"/>
    <n v="4"/>
  </r>
  <r>
    <s v="Exp3"/>
    <n v="300248"/>
    <n v="248"/>
    <x v="1"/>
    <x v="7"/>
    <x v="3"/>
    <d v="2014-05-28T00:00:00"/>
    <s v="Full_16h"/>
    <m/>
    <m/>
    <n v="2"/>
    <n v="2"/>
    <x v="20"/>
    <n v="6"/>
    <n v="70"/>
    <n v="254"/>
    <n v="43"/>
    <n v="3"/>
    <n v="13"/>
    <n v="5"/>
    <s v="TS"/>
    <n v="1"/>
    <n v="252"/>
    <n v="0.17063492063492064"/>
    <n v="4.1706349206349209"/>
    <n v="20"/>
    <m/>
    <m/>
    <m/>
    <x v="2"/>
    <n v="4"/>
  </r>
  <r>
    <s v="Exp3"/>
    <n v="300248"/>
    <n v="248"/>
    <x v="1"/>
    <x v="7"/>
    <x v="3"/>
    <d v="2014-05-28T00:00:00"/>
    <s v="Full_16h"/>
    <m/>
    <m/>
    <n v="3"/>
    <n v="1"/>
    <x v="20"/>
    <n v="5"/>
    <n v="79"/>
    <n v="268"/>
    <n v="252"/>
    <n v="3"/>
    <n v="13"/>
    <n v="8"/>
    <s v="TS"/>
    <n v="1"/>
    <n v="252"/>
    <n v="1"/>
    <n v="5"/>
    <n v="20"/>
    <m/>
    <m/>
    <m/>
    <x v="2"/>
    <n v="4"/>
  </r>
  <r>
    <s v="Exp3"/>
    <n v="300248"/>
    <n v="248"/>
    <x v="1"/>
    <x v="7"/>
    <x v="3"/>
    <d v="2014-05-28T00:00:00"/>
    <s v="Full_16h"/>
    <m/>
    <m/>
    <n v="4"/>
    <n v="3"/>
    <x v="20"/>
    <n v="5"/>
    <n v="80"/>
    <n v="215"/>
    <n v="225"/>
    <n v="4"/>
    <n v="10"/>
    <m/>
    <s v="DR"/>
    <n v="0"/>
    <n v="252"/>
    <n v="0.8928571428571429"/>
    <n v="4.8928571428571432"/>
    <n v="18"/>
    <m/>
    <m/>
    <m/>
    <x v="2"/>
    <n v="4"/>
  </r>
  <r>
    <s v="Exp3"/>
    <n v="300004"/>
    <n v="4"/>
    <x v="1"/>
    <x v="7"/>
    <x v="3"/>
    <d v="2014-06-03T00:00:00"/>
    <s v="Full_16h"/>
    <m/>
    <n v="4"/>
    <n v="1"/>
    <n v="1"/>
    <x v="16"/>
    <n v="7"/>
    <n v="126"/>
    <m/>
    <n v="160"/>
    <n v="2"/>
    <n v="13"/>
    <n v="30"/>
    <s v="TS"/>
    <n v="2"/>
    <n v="186.83333333333334"/>
    <n v="0.85637823371989286"/>
    <n v="6.8563782337198926"/>
    <n v="21"/>
    <m/>
    <m/>
    <m/>
    <x v="2"/>
    <n v="6"/>
  </r>
  <r>
    <s v="Exp3"/>
    <n v="300004"/>
    <n v="4"/>
    <x v="1"/>
    <x v="7"/>
    <x v="3"/>
    <d v="2014-06-03T00:00:00"/>
    <s v="Full_16h"/>
    <m/>
    <m/>
    <n v="2"/>
    <n v="2"/>
    <x v="16"/>
    <n v="7"/>
    <n v="100"/>
    <n v="268"/>
    <n v="61"/>
    <n v="2"/>
    <n v="15"/>
    <n v="18"/>
    <s v="TS"/>
    <n v="2"/>
    <n v="186.83333333333334"/>
    <n v="0.32649420160570919"/>
    <n v="6.3264942016057093"/>
    <n v="23"/>
    <m/>
    <m/>
    <m/>
    <x v="2"/>
    <n v="6"/>
  </r>
  <r>
    <s v="Exp3"/>
    <n v="300004"/>
    <n v="4"/>
    <x v="1"/>
    <x v="7"/>
    <x v="3"/>
    <d v="2014-06-03T00:00:00"/>
    <s v="Full_16h"/>
    <m/>
    <m/>
    <n v="3"/>
    <n v="1"/>
    <x v="16"/>
    <n v="7"/>
    <n v="96"/>
    <n v="238"/>
    <n v="106"/>
    <n v="2"/>
    <n v="13"/>
    <n v="21"/>
    <s v="TS"/>
    <n v="2"/>
    <n v="186.83333333333334"/>
    <n v="0.56735057983942905"/>
    <n v="6.5673505798394292"/>
    <n v="21"/>
    <m/>
    <m/>
    <m/>
    <x v="2"/>
    <n v="6"/>
  </r>
  <r>
    <s v="Exp3"/>
    <n v="300004"/>
    <n v="4"/>
    <x v="1"/>
    <x v="7"/>
    <x v="3"/>
    <d v="2014-06-03T00:00:00"/>
    <s v="Full_16h"/>
    <m/>
    <m/>
    <n v="4"/>
    <n v="0"/>
    <x v="19"/>
    <n v="6"/>
    <n v="105"/>
    <n v="266"/>
    <n v="198"/>
    <n v="2"/>
    <n v="11"/>
    <n v="25"/>
    <s v="TS"/>
    <n v="2"/>
    <n v="241.16666666666666"/>
    <n v="0.82100898410504497"/>
    <n v="5.8210089841050454"/>
    <n v="18"/>
    <m/>
    <m/>
    <m/>
    <x v="2"/>
    <n v="5"/>
  </r>
  <r>
    <s v="Exp3"/>
    <n v="300004"/>
    <n v="4"/>
    <x v="1"/>
    <x v="7"/>
    <x v="3"/>
    <d v="2014-06-03T00:00:00"/>
    <s v="Full_16h"/>
    <m/>
    <m/>
    <n v="5"/>
    <n v="0"/>
    <x v="19"/>
    <n v="6"/>
    <n v="95"/>
    <n v="275"/>
    <n v="230"/>
    <n v="2"/>
    <n v="10"/>
    <n v="16"/>
    <s v="TS"/>
    <n v="2"/>
    <n v="241.16666666666666"/>
    <n v="0.95369730476848658"/>
    <n v="5.9536973047684869"/>
    <n v="17"/>
    <m/>
    <m/>
    <m/>
    <x v="2"/>
    <n v="5"/>
  </r>
  <r>
    <s v="Exp3"/>
    <n v="300208"/>
    <n v="208"/>
    <x v="1"/>
    <x v="7"/>
    <x v="3"/>
    <d v="2014-06-03T00:00:00"/>
    <s v="Full_16h"/>
    <m/>
    <n v="208"/>
    <n v="1"/>
    <n v="2"/>
    <x v="16"/>
    <n v="7"/>
    <n v="97"/>
    <m/>
    <n v="234"/>
    <n v="3"/>
    <n v="17"/>
    <n v="13"/>
    <s v="TS"/>
    <n v="1"/>
    <n v="186.83333333333334"/>
    <n v="1.2524531668153434"/>
    <n v="7.2524531668153429"/>
    <n v="26"/>
    <m/>
    <m/>
    <m/>
    <x v="2"/>
    <n v="6"/>
  </r>
  <r>
    <s v="Exp3"/>
    <n v="300208"/>
    <n v="208"/>
    <x v="1"/>
    <x v="7"/>
    <x v="3"/>
    <d v="2014-06-03T00:00:00"/>
    <s v="Full_16h"/>
    <m/>
    <m/>
    <n v="2"/>
    <n v="1"/>
    <x v="16"/>
    <n v="7"/>
    <n v="105"/>
    <n v="300"/>
    <n v="180"/>
    <n v="3"/>
    <n v="17"/>
    <n v="15"/>
    <s v="TS"/>
    <n v="2"/>
    <n v="186.83333333333334"/>
    <n v="0.96342551293487955"/>
    <n v="6.9634255129348794"/>
    <n v="26"/>
    <m/>
    <m/>
    <m/>
    <x v="2"/>
    <n v="6"/>
  </r>
  <r>
    <s v="Exp3"/>
    <n v="300327"/>
    <n v="327"/>
    <x v="1"/>
    <x v="7"/>
    <x v="3"/>
    <d v="2014-06-03T00:00:00"/>
    <s v="Full_16h"/>
    <m/>
    <n v="327"/>
    <n v="1"/>
    <n v="0"/>
    <x v="16"/>
    <n v="7"/>
    <n v="90"/>
    <m/>
    <n v="190"/>
    <n v="3"/>
    <n v="13"/>
    <m/>
    <s v="DR"/>
    <n v="0"/>
    <n v="186.83333333333334"/>
    <n v="1.0169491525423728"/>
    <n v="7.0169491525423728"/>
    <n v="22"/>
    <m/>
    <m/>
    <m/>
    <x v="2"/>
    <n v="6"/>
  </r>
  <r>
    <s v="Exp3"/>
    <n v="300327"/>
    <n v="327"/>
    <x v="1"/>
    <x v="7"/>
    <x v="3"/>
    <d v="2014-06-03T00:00:00"/>
    <s v="Full_16h"/>
    <m/>
    <m/>
    <n v="2"/>
    <n v="0"/>
    <x v="19"/>
    <n v="6"/>
    <n v="71"/>
    <n v="235"/>
    <n v="68"/>
    <n v="4"/>
    <n v="9"/>
    <m/>
    <s v="V"/>
    <m/>
    <n v="241.16666666666666"/>
    <n v="0.2819626814098134"/>
    <n v="5.2819626814098131"/>
    <n v="18"/>
    <m/>
    <m/>
    <m/>
    <x v="2"/>
    <n v="5"/>
  </r>
  <r>
    <s v="Exp3"/>
    <n v="300327"/>
    <n v="327"/>
    <x v="1"/>
    <x v="7"/>
    <x v="3"/>
    <d v="2014-06-03T00:00:00"/>
    <s v="Full_16h"/>
    <m/>
    <m/>
    <n v="3"/>
    <n v="0"/>
    <x v="16"/>
    <n v="7"/>
    <n v="85"/>
    <n v="221"/>
    <n v="66"/>
    <n v="4"/>
    <n v="13"/>
    <m/>
    <s v="DR"/>
    <m/>
    <n v="186.83333333333334"/>
    <n v="0.35325602140945583"/>
    <n v="6.3532560214094556"/>
    <n v="23"/>
    <m/>
    <m/>
    <m/>
    <x v="2"/>
    <n v="6"/>
  </r>
  <r>
    <s v="Exp3"/>
    <n v="300056"/>
    <n v="56"/>
    <x v="1"/>
    <x v="7"/>
    <x v="3"/>
    <d v="2014-06-10T00:00:00"/>
    <s v="Full_16h"/>
    <m/>
    <n v="56"/>
    <n v="1"/>
    <n v="0"/>
    <x v="11"/>
    <n v="9"/>
    <n v="165"/>
    <n v="209"/>
    <m/>
    <n v="1"/>
    <n v="16"/>
    <n v="70"/>
    <s v="&gt;TS"/>
    <n v="3"/>
    <n v="181.25"/>
    <n v="0"/>
    <n v="8"/>
    <n v="25"/>
    <m/>
    <m/>
    <m/>
    <x v="2"/>
    <n v="8"/>
  </r>
  <r>
    <s v="Exp3"/>
    <n v="300056"/>
    <n v="56"/>
    <x v="1"/>
    <x v="7"/>
    <x v="3"/>
    <d v="2014-06-10T00:00:00"/>
    <s v="Full_16h"/>
    <m/>
    <m/>
    <n v="2"/>
    <n v="2"/>
    <x v="15"/>
    <n v="8"/>
    <n v="167"/>
    <n v="255"/>
    <n v="137"/>
    <n v="1"/>
    <n v="15"/>
    <n v="70"/>
    <s v="&gt;TS"/>
    <n v="3"/>
    <n v="181.25"/>
    <n v="0.75586206896551722"/>
    <n v="7.7558620689655173"/>
    <n v="23"/>
    <m/>
    <m/>
    <m/>
    <x v="2"/>
    <n v="7"/>
  </r>
  <r>
    <s v="Exp3"/>
    <n v="300056"/>
    <n v="56"/>
    <x v="1"/>
    <x v="7"/>
    <x v="3"/>
    <d v="2014-06-10T00:00:00"/>
    <s v="Full_16h"/>
    <m/>
    <m/>
    <n v="3"/>
    <n v="1"/>
    <x v="16"/>
    <n v="7"/>
    <n v="110"/>
    <n v="235"/>
    <n v="204"/>
    <n v="1"/>
    <n v="13"/>
    <n v="40"/>
    <s v="&gt;TS"/>
    <n v="2"/>
    <n v="186.83333333333334"/>
    <n v="1.0918822479928634"/>
    <n v="7.0918822479928636"/>
    <n v="20"/>
    <m/>
    <m/>
    <m/>
    <x v="2"/>
    <n v="6"/>
  </r>
  <r>
    <s v="Exp3"/>
    <n v="300257"/>
    <n v="257"/>
    <x v="1"/>
    <x v="7"/>
    <x v="3"/>
    <d v="2014-06-10T00:00:00"/>
    <s v="Full_16h"/>
    <m/>
    <n v="257"/>
    <n v="1"/>
    <n v="2"/>
    <x v="11"/>
    <n v="8"/>
    <n v="250"/>
    <n v="176"/>
    <m/>
    <n v="0"/>
    <n v="14"/>
    <n v="150"/>
    <s v="FL"/>
    <n v="4"/>
    <n v="181.25"/>
    <n v="0"/>
    <n v="8"/>
    <n v="22"/>
    <m/>
    <m/>
    <m/>
    <x v="1"/>
    <n v="8"/>
  </r>
  <r>
    <s v="Exp3"/>
    <n v="300257"/>
    <n v="257"/>
    <x v="1"/>
    <x v="7"/>
    <x v="3"/>
    <d v="2014-06-10T00:00:00"/>
    <s v="Full_16h"/>
    <m/>
    <m/>
    <n v="2"/>
    <n v="1"/>
    <x v="15"/>
    <n v="8"/>
    <n v="190"/>
    <n v="219"/>
    <n v="173"/>
    <n v="1"/>
    <n v="13"/>
    <n v="85"/>
    <s v="&gt;TS"/>
    <n v="4"/>
    <n v="181.25"/>
    <n v="0.95448275862068965"/>
    <n v="7.9544827586206894"/>
    <n v="21"/>
    <m/>
    <m/>
    <m/>
    <x v="2"/>
    <n v="7"/>
  </r>
  <r>
    <s v="Exp3"/>
    <n v="300257"/>
    <n v="257"/>
    <x v="1"/>
    <x v="7"/>
    <x v="3"/>
    <d v="2014-06-10T00:00:00"/>
    <s v="Full_16h"/>
    <m/>
    <m/>
    <n v="3"/>
    <n v="1"/>
    <x v="16"/>
    <n v="7"/>
    <n v="181"/>
    <n v="185"/>
    <n v="146"/>
    <n v="2"/>
    <n v="13"/>
    <n v="90"/>
    <s v="&gt;TS"/>
    <n v="3"/>
    <n v="186.83333333333334"/>
    <n v="0.78144513826940232"/>
    <n v="6.7814451382694028"/>
    <n v="21"/>
    <m/>
    <m/>
    <m/>
    <x v="2"/>
    <n v="6"/>
  </r>
  <r>
    <s v="Exp3"/>
    <n v="300257"/>
    <n v="257"/>
    <x v="1"/>
    <x v="7"/>
    <x v="3"/>
    <d v="2014-06-10T00:00:00"/>
    <s v="Full_16h"/>
    <m/>
    <m/>
    <n v="4"/>
    <n v="0"/>
    <x v="15"/>
    <n v="8"/>
    <n v="188"/>
    <n v="145"/>
    <n v="96"/>
    <n v="1"/>
    <n v="11"/>
    <n v="100"/>
    <s v="&gt;TS"/>
    <n v="3"/>
    <n v="181.25"/>
    <n v="0.52965517241379312"/>
    <n v="7.5296551724137935"/>
    <n v="19"/>
    <m/>
    <m/>
    <m/>
    <x v="2"/>
    <n v="7"/>
  </r>
  <r>
    <s v="Exp3"/>
    <n v="300257"/>
    <n v="257"/>
    <x v="1"/>
    <x v="7"/>
    <x v="3"/>
    <d v="2014-06-10T00:00:00"/>
    <s v="Full_16h"/>
    <m/>
    <m/>
    <n v="5"/>
    <n v="0"/>
    <x v="15"/>
    <n v="8"/>
    <n v="175"/>
    <n v="172"/>
    <n v="64"/>
    <n v="1"/>
    <n v="9"/>
    <n v="95"/>
    <s v="&gt;TS"/>
    <n v="3"/>
    <n v="181.25"/>
    <n v="0.35310344827586204"/>
    <n v="7.3531034482758617"/>
    <n v="17"/>
    <m/>
    <m/>
    <m/>
    <x v="2"/>
    <n v="7"/>
  </r>
  <r>
    <s v="Exp3"/>
    <n v="300277"/>
    <n v="277"/>
    <x v="1"/>
    <x v="7"/>
    <x v="3"/>
    <d v="2014-06-10T00:00:00"/>
    <s v="Full_16h"/>
    <m/>
    <n v="277"/>
    <n v="1"/>
    <n v="2"/>
    <x v="11"/>
    <n v="8"/>
    <n v="250"/>
    <n v="169"/>
    <m/>
    <n v="0"/>
    <n v="13"/>
    <n v="240"/>
    <s v="FL"/>
    <n v="3"/>
    <n v="181.25"/>
    <n v="0"/>
    <n v="8"/>
    <n v="21"/>
    <m/>
    <m/>
    <m/>
    <x v="1"/>
    <n v="8"/>
  </r>
  <r>
    <s v="Exp3"/>
    <n v="300277"/>
    <n v="277"/>
    <x v="1"/>
    <x v="7"/>
    <x v="3"/>
    <d v="2014-06-10T00:00:00"/>
    <s v="Full_16h"/>
    <m/>
    <m/>
    <n v="2"/>
    <n v="1"/>
    <x v="11"/>
    <n v="8"/>
    <n v="280"/>
    <n v="171"/>
    <m/>
    <n v="0"/>
    <n v="13"/>
    <n v="180"/>
    <s v="FL"/>
    <n v="3"/>
    <n v="181.25"/>
    <n v="0"/>
    <n v="8"/>
    <n v="21"/>
    <m/>
    <m/>
    <m/>
    <x v="1"/>
    <n v="8"/>
  </r>
  <r>
    <s v="Exp3"/>
    <n v="300277"/>
    <n v="277"/>
    <x v="1"/>
    <x v="7"/>
    <x v="3"/>
    <d v="2014-06-10T00:00:00"/>
    <s v="Full_16h"/>
    <m/>
    <m/>
    <n v="3"/>
    <n v="1"/>
    <x v="15"/>
    <n v="8"/>
    <n v="214"/>
    <n v="190"/>
    <n v="130"/>
    <n v="1"/>
    <n v="13"/>
    <n v="120"/>
    <s v="&gt;TS"/>
    <n v="3"/>
    <n v="181.25"/>
    <n v="0.71724137931034482"/>
    <n v="7.7172413793103445"/>
    <n v="21"/>
    <m/>
    <m/>
    <m/>
    <x v="2"/>
    <n v="7"/>
  </r>
  <r>
    <s v="Exp3"/>
    <n v="300277"/>
    <n v="277"/>
    <x v="1"/>
    <x v="7"/>
    <x v="3"/>
    <d v="2014-06-10T00:00:00"/>
    <s v="Full_16h"/>
    <m/>
    <m/>
    <n v="4"/>
    <n v="0"/>
    <x v="15"/>
    <n v="8"/>
    <n v="150"/>
    <n v="140"/>
    <n v="45"/>
    <n v="1"/>
    <n v="10"/>
    <n v="90"/>
    <s v="&gt;TS"/>
    <n v="3"/>
    <n v="181.25"/>
    <n v="0.24827586206896551"/>
    <n v="7.2482758620689651"/>
    <n v="18"/>
    <m/>
    <m/>
    <m/>
    <x v="2"/>
    <n v="7"/>
  </r>
  <r>
    <s v="Exp3"/>
    <n v="300177"/>
    <n v="177"/>
    <x v="1"/>
    <x v="7"/>
    <x v="11"/>
    <d v="2014-06-17T00:00:00"/>
    <s v="Full_16h"/>
    <m/>
    <m/>
    <n v="4"/>
    <m/>
    <x v="19"/>
    <m/>
    <n v="270"/>
    <m/>
    <m/>
    <m/>
    <n v="10"/>
    <m/>
    <m/>
    <n v="3"/>
    <n v="181"/>
    <n v="0"/>
    <n v="5"/>
    <n v="15"/>
    <m/>
    <m/>
    <m/>
    <x v="1"/>
    <n v="5"/>
  </r>
  <r>
    <s v="Exp3"/>
    <n v="300006"/>
    <n v="6"/>
    <x v="1"/>
    <x v="7"/>
    <x v="3"/>
    <d v="2014-07-23T00:00:00"/>
    <s v="Full_16h"/>
    <m/>
    <n v="6"/>
    <n v="1"/>
    <m/>
    <x v="12"/>
    <m/>
    <n v="420"/>
    <m/>
    <m/>
    <m/>
    <n v="17"/>
    <m/>
    <m/>
    <n v="3"/>
    <n v="181.25"/>
    <n v="0"/>
    <n v="9"/>
    <n v="26"/>
    <m/>
    <m/>
    <m/>
    <x v="1"/>
    <n v="9"/>
  </r>
  <r>
    <s v="Exp3"/>
    <n v="300006"/>
    <n v="6"/>
    <x v="1"/>
    <x v="7"/>
    <x v="3"/>
    <d v="2014-07-23T00:00:00"/>
    <s v="Full_16h"/>
    <m/>
    <m/>
    <n v="2"/>
    <m/>
    <x v="6"/>
    <m/>
    <n v="470"/>
    <m/>
    <m/>
    <m/>
    <n v="16"/>
    <m/>
    <m/>
    <n v="4"/>
    <n v="181.25"/>
    <n v="0"/>
    <n v="10"/>
    <n v="26"/>
    <m/>
    <m/>
    <m/>
    <x v="1"/>
    <n v="10"/>
  </r>
  <r>
    <s v="Exp3"/>
    <n v="300006"/>
    <n v="6"/>
    <x v="1"/>
    <x v="7"/>
    <x v="3"/>
    <d v="2014-07-23T00:00:00"/>
    <s v="Full_16h"/>
    <m/>
    <m/>
    <n v="3"/>
    <m/>
    <x v="11"/>
    <m/>
    <n v="360"/>
    <m/>
    <m/>
    <m/>
    <n v="12"/>
    <m/>
    <m/>
    <n v="3"/>
    <n v="181.25"/>
    <n v="0"/>
    <n v="8"/>
    <n v="20"/>
    <m/>
    <m/>
    <m/>
    <x v="1"/>
    <n v="8"/>
  </r>
  <r>
    <s v="Exp3"/>
    <n v="300011"/>
    <n v="11"/>
    <x v="1"/>
    <x v="7"/>
    <x v="3"/>
    <d v="2014-07-23T00:00:00"/>
    <s v="Full_16h"/>
    <m/>
    <n v="11"/>
    <n v="1"/>
    <m/>
    <x v="12"/>
    <m/>
    <n v="405"/>
    <m/>
    <m/>
    <m/>
    <n v="14"/>
    <m/>
    <m/>
    <n v="3"/>
    <n v="181.25"/>
    <n v="0"/>
    <n v="9"/>
    <n v="23"/>
    <m/>
    <m/>
    <m/>
    <x v="1"/>
    <n v="9"/>
  </r>
  <r>
    <s v="Exp3"/>
    <n v="300011"/>
    <n v="11"/>
    <x v="1"/>
    <x v="7"/>
    <x v="3"/>
    <d v="2014-07-23T00:00:00"/>
    <s v="Full_16h"/>
    <m/>
    <m/>
    <n v="2"/>
    <m/>
    <x v="11"/>
    <m/>
    <n v="375"/>
    <m/>
    <m/>
    <m/>
    <n v="15"/>
    <m/>
    <m/>
    <n v="3"/>
    <n v="181.25"/>
    <n v="0"/>
    <n v="8"/>
    <n v="23"/>
    <m/>
    <m/>
    <m/>
    <x v="1"/>
    <n v="8"/>
  </r>
  <r>
    <s v="Exp3"/>
    <n v="300011"/>
    <n v="11"/>
    <x v="1"/>
    <x v="7"/>
    <x v="3"/>
    <d v="2014-07-23T00:00:00"/>
    <s v="Full_16h"/>
    <m/>
    <m/>
    <n v="3"/>
    <m/>
    <x v="11"/>
    <m/>
    <n v="370"/>
    <m/>
    <m/>
    <m/>
    <n v="14"/>
    <m/>
    <m/>
    <n v="3"/>
    <n v="181.25"/>
    <n v="0"/>
    <n v="8"/>
    <n v="22"/>
    <m/>
    <m/>
    <m/>
    <x v="1"/>
    <n v="8"/>
  </r>
  <r>
    <s v="Exp3"/>
    <n v="300011"/>
    <n v="11"/>
    <x v="1"/>
    <x v="7"/>
    <x v="3"/>
    <d v="2014-07-23T00:00:00"/>
    <s v="Full_16h"/>
    <m/>
    <m/>
    <n v="4"/>
    <m/>
    <x v="11"/>
    <m/>
    <n v="390"/>
    <m/>
    <m/>
    <m/>
    <n v="14"/>
    <m/>
    <m/>
    <n v="3"/>
    <n v="181.25"/>
    <n v="0"/>
    <n v="8"/>
    <n v="22"/>
    <m/>
    <m/>
    <m/>
    <x v="1"/>
    <n v="8"/>
  </r>
  <r>
    <s v="Exp3"/>
    <n v="300070"/>
    <n v="70"/>
    <x v="1"/>
    <x v="7"/>
    <x v="3"/>
    <d v="2014-07-23T00:00:00"/>
    <s v="Full_16h"/>
    <m/>
    <n v="70"/>
    <n v="1"/>
    <m/>
    <x v="11"/>
    <m/>
    <n v="350"/>
    <m/>
    <m/>
    <m/>
    <n v="14"/>
    <m/>
    <m/>
    <n v="3"/>
    <n v="181.25"/>
    <n v="0"/>
    <n v="8"/>
    <n v="22"/>
    <m/>
    <m/>
    <m/>
    <x v="1"/>
    <n v="8"/>
  </r>
  <r>
    <s v="Exp3"/>
    <n v="300070"/>
    <n v="70"/>
    <x v="1"/>
    <x v="7"/>
    <x v="3"/>
    <d v="2014-07-23T00:00:00"/>
    <s v="Full_16h"/>
    <m/>
    <m/>
    <n v="2"/>
    <m/>
    <x v="11"/>
    <m/>
    <n v="360"/>
    <m/>
    <m/>
    <m/>
    <n v="14"/>
    <m/>
    <m/>
    <n v="3"/>
    <n v="181.25"/>
    <n v="0"/>
    <n v="8"/>
    <n v="22"/>
    <m/>
    <m/>
    <m/>
    <x v="1"/>
    <n v="8"/>
  </r>
  <r>
    <s v="Exp3"/>
    <n v="300070"/>
    <n v="70"/>
    <x v="1"/>
    <x v="7"/>
    <x v="3"/>
    <d v="2014-07-23T00:00:00"/>
    <s v="Full_16h"/>
    <m/>
    <m/>
    <n v="3"/>
    <m/>
    <x v="12"/>
    <m/>
    <n v="365"/>
    <m/>
    <m/>
    <m/>
    <n v="12"/>
    <m/>
    <m/>
    <n v="4"/>
    <n v="181.25"/>
    <n v="0"/>
    <n v="9"/>
    <n v="21"/>
    <m/>
    <m/>
    <m/>
    <x v="1"/>
    <n v="9"/>
  </r>
  <r>
    <s v="Exp3"/>
    <n v="300111"/>
    <n v="111"/>
    <x v="1"/>
    <x v="7"/>
    <x v="3"/>
    <d v="2014-07-23T00:00:00"/>
    <s v="Full_16h"/>
    <m/>
    <n v="111"/>
    <n v="1"/>
    <m/>
    <x v="11"/>
    <m/>
    <n v="400"/>
    <m/>
    <m/>
    <m/>
    <n v="13"/>
    <m/>
    <m/>
    <n v="4"/>
    <n v="181.25"/>
    <n v="0"/>
    <n v="8"/>
    <n v="21"/>
    <m/>
    <m/>
    <m/>
    <x v="1"/>
    <n v="8"/>
  </r>
  <r>
    <s v="Exp3"/>
    <n v="300111"/>
    <n v="111"/>
    <x v="1"/>
    <x v="7"/>
    <x v="3"/>
    <d v="2014-07-23T00:00:00"/>
    <s v="Full_16h"/>
    <m/>
    <m/>
    <n v="2"/>
    <m/>
    <x v="11"/>
    <m/>
    <n v="395"/>
    <m/>
    <m/>
    <m/>
    <n v="14"/>
    <m/>
    <m/>
    <n v="3"/>
    <n v="181.25"/>
    <n v="0"/>
    <n v="8"/>
    <n v="22"/>
    <m/>
    <m/>
    <m/>
    <x v="1"/>
    <n v="8"/>
  </r>
  <r>
    <s v="Exp3"/>
    <n v="300111"/>
    <n v="111"/>
    <x v="1"/>
    <x v="7"/>
    <x v="3"/>
    <d v="2014-07-23T00:00:00"/>
    <s v="Full_16h"/>
    <m/>
    <m/>
    <n v="3"/>
    <m/>
    <x v="11"/>
    <m/>
    <n v="420"/>
    <m/>
    <m/>
    <m/>
    <n v="15"/>
    <m/>
    <m/>
    <n v="3"/>
    <n v="181.25"/>
    <n v="0"/>
    <n v="8"/>
    <n v="23"/>
    <m/>
    <m/>
    <m/>
    <x v="1"/>
    <n v="8"/>
  </r>
  <r>
    <s v="Exp3"/>
    <n v="300113"/>
    <n v="113"/>
    <x v="1"/>
    <x v="7"/>
    <x v="3"/>
    <d v="2014-07-23T00:00:00"/>
    <s v="Full_16h"/>
    <d v="2014-07-23T00:00:00"/>
    <n v="113"/>
    <n v="1"/>
    <m/>
    <x v="12"/>
    <m/>
    <n v="425"/>
    <m/>
    <m/>
    <m/>
    <n v="14"/>
    <m/>
    <m/>
    <n v="4"/>
    <n v="181.25"/>
    <n v="0"/>
    <n v="9"/>
    <n v="23"/>
    <m/>
    <m/>
    <m/>
    <x v="1"/>
    <n v="9"/>
  </r>
  <r>
    <s v="Exp3"/>
    <n v="300113"/>
    <n v="113"/>
    <x v="1"/>
    <x v="7"/>
    <x v="3"/>
    <d v="2014-07-23T00:00:00"/>
    <s v="Full_16h"/>
    <m/>
    <m/>
    <n v="2"/>
    <m/>
    <x v="15"/>
    <m/>
    <n v="365"/>
    <m/>
    <m/>
    <m/>
    <n v="12"/>
    <m/>
    <m/>
    <n v="3"/>
    <n v="181.25"/>
    <n v="0"/>
    <n v="7"/>
    <n v="19"/>
    <m/>
    <m/>
    <m/>
    <x v="1"/>
    <n v="7"/>
  </r>
  <r>
    <s v="Exp3"/>
    <n v="300181"/>
    <n v="181"/>
    <x v="1"/>
    <x v="7"/>
    <x v="3"/>
    <d v="2014-07-23T00:00:00"/>
    <s v="Full_16h"/>
    <m/>
    <n v="181"/>
    <n v="1"/>
    <m/>
    <x v="12"/>
    <m/>
    <n v="435"/>
    <m/>
    <m/>
    <m/>
    <n v="15"/>
    <m/>
    <m/>
    <n v="4"/>
    <n v="181.25"/>
    <n v="0"/>
    <n v="9"/>
    <n v="24"/>
    <m/>
    <m/>
    <m/>
    <x v="1"/>
    <n v="9"/>
  </r>
  <r>
    <s v="Exp3"/>
    <n v="300181"/>
    <n v="181"/>
    <x v="1"/>
    <x v="7"/>
    <x v="3"/>
    <d v="2014-07-23T00:00:00"/>
    <s v="Full_16h"/>
    <m/>
    <m/>
    <n v="2"/>
    <m/>
    <x v="15"/>
    <m/>
    <n v="400"/>
    <m/>
    <m/>
    <m/>
    <n v="14"/>
    <m/>
    <m/>
    <n v="3"/>
    <n v="181.25"/>
    <n v="0"/>
    <n v="7"/>
    <n v="21"/>
    <m/>
    <m/>
    <m/>
    <x v="1"/>
    <n v="7"/>
  </r>
  <r>
    <s v="Exp3"/>
    <n v="300181"/>
    <n v="181"/>
    <x v="1"/>
    <x v="7"/>
    <x v="3"/>
    <d v="2014-07-23T00:00:00"/>
    <s v="Full_16h"/>
    <m/>
    <m/>
    <n v="3"/>
    <m/>
    <x v="15"/>
    <m/>
    <n v="400"/>
    <m/>
    <m/>
    <m/>
    <n v="13"/>
    <m/>
    <m/>
    <n v="3"/>
    <n v="181.25"/>
    <n v="0"/>
    <n v="7"/>
    <n v="20"/>
    <m/>
    <m/>
    <m/>
    <x v="1"/>
    <n v="7"/>
  </r>
  <r>
    <s v="Exp3"/>
    <n v="300181"/>
    <n v="181"/>
    <x v="1"/>
    <x v="7"/>
    <x v="3"/>
    <d v="2014-07-23T00:00:00"/>
    <s v="Full_16h"/>
    <m/>
    <m/>
    <n v="4"/>
    <m/>
    <x v="11"/>
    <m/>
    <n v="410"/>
    <m/>
    <m/>
    <m/>
    <n v="13"/>
    <m/>
    <m/>
    <n v="4"/>
    <n v="181.25"/>
    <n v="0"/>
    <n v="8"/>
    <n v="21"/>
    <m/>
    <m/>
    <m/>
    <x v="1"/>
    <n v="8"/>
  </r>
  <r>
    <s v="Exp3"/>
    <n v="300181"/>
    <n v="181"/>
    <x v="1"/>
    <x v="7"/>
    <x v="3"/>
    <d v="2014-07-23T00:00:00"/>
    <s v="Full_16h"/>
    <m/>
    <m/>
    <n v="5"/>
    <m/>
    <x v="11"/>
    <m/>
    <n v="345"/>
    <m/>
    <m/>
    <m/>
    <n v="11"/>
    <m/>
    <m/>
    <n v="4"/>
    <n v="181.25"/>
    <n v="0"/>
    <n v="8"/>
    <n v="19"/>
    <m/>
    <m/>
    <m/>
    <x v="1"/>
    <n v="8"/>
  </r>
  <r>
    <s v="Exp3"/>
    <n v="300234"/>
    <n v="234"/>
    <x v="1"/>
    <x v="7"/>
    <x v="3"/>
    <d v="2014-07-23T00:00:00"/>
    <s v="Full_16h"/>
    <m/>
    <n v="234"/>
    <n v="1"/>
    <m/>
    <x v="11"/>
    <m/>
    <n v="395"/>
    <m/>
    <m/>
    <m/>
    <n v="15"/>
    <m/>
    <m/>
    <n v="3"/>
    <n v="181.25"/>
    <n v="0"/>
    <n v="8"/>
    <n v="23"/>
    <m/>
    <m/>
    <m/>
    <x v="1"/>
    <n v="8"/>
  </r>
  <r>
    <s v="Exp3"/>
    <n v="300234"/>
    <n v="234"/>
    <x v="1"/>
    <x v="7"/>
    <x v="3"/>
    <d v="2014-07-23T00:00:00"/>
    <s v="Full_16h"/>
    <m/>
    <m/>
    <n v="2"/>
    <m/>
    <x v="12"/>
    <m/>
    <n v="415"/>
    <m/>
    <m/>
    <m/>
    <n v="14"/>
    <m/>
    <m/>
    <n v="3"/>
    <n v="181.25"/>
    <n v="0"/>
    <n v="9"/>
    <n v="23"/>
    <m/>
    <m/>
    <m/>
    <x v="1"/>
    <n v="9"/>
  </r>
  <r>
    <s v="Exp3"/>
    <n v="300234"/>
    <n v="234"/>
    <x v="1"/>
    <x v="7"/>
    <x v="3"/>
    <d v="2014-07-23T00:00:00"/>
    <s v="Full_16h"/>
    <m/>
    <m/>
    <n v="3"/>
    <m/>
    <x v="6"/>
    <m/>
    <n v="380"/>
    <m/>
    <m/>
    <m/>
    <n v="13"/>
    <m/>
    <m/>
    <n v="3"/>
    <n v="181.25"/>
    <n v="0"/>
    <n v="10"/>
    <n v="23"/>
    <m/>
    <m/>
    <m/>
    <x v="1"/>
    <n v="10"/>
  </r>
  <r>
    <s v="Exp3"/>
    <n v="300234"/>
    <n v="234"/>
    <x v="1"/>
    <x v="7"/>
    <x v="3"/>
    <d v="2014-07-23T00:00:00"/>
    <s v="Full_16h"/>
    <m/>
    <m/>
    <n v="4"/>
    <m/>
    <x v="15"/>
    <m/>
    <n v="360"/>
    <m/>
    <m/>
    <m/>
    <n v="13"/>
    <m/>
    <m/>
    <n v="3"/>
    <n v="181.25"/>
    <n v="0"/>
    <n v="7"/>
    <n v="20"/>
    <m/>
    <m/>
    <m/>
    <x v="1"/>
    <n v="7"/>
  </r>
  <r>
    <s v="Exp3"/>
    <n v="300234"/>
    <n v="234"/>
    <x v="1"/>
    <x v="7"/>
    <x v="3"/>
    <d v="2014-07-23T00:00:00"/>
    <s v="Full_16h"/>
    <m/>
    <m/>
    <n v="5"/>
    <m/>
    <x v="11"/>
    <m/>
    <n v="320"/>
    <m/>
    <m/>
    <m/>
    <n v="10"/>
    <m/>
    <m/>
    <n v="3"/>
    <n v="181.25"/>
    <n v="0"/>
    <n v="8"/>
    <n v="18"/>
    <m/>
    <m/>
    <m/>
    <x v="1"/>
    <n v="8"/>
  </r>
  <r>
    <s v="Exp3"/>
    <n v="300236"/>
    <n v="236"/>
    <x v="1"/>
    <x v="7"/>
    <x v="3"/>
    <d v="2014-07-23T00:00:00"/>
    <s v="Full_16h"/>
    <m/>
    <n v="236"/>
    <n v="1"/>
    <m/>
    <x v="11"/>
    <m/>
    <n v="405"/>
    <m/>
    <m/>
    <m/>
    <n v="15"/>
    <m/>
    <m/>
    <n v="3"/>
    <n v="181.25"/>
    <n v="0"/>
    <n v="8"/>
    <n v="23"/>
    <m/>
    <m/>
    <m/>
    <x v="1"/>
    <n v="8"/>
  </r>
  <r>
    <s v="Exp3"/>
    <n v="300236"/>
    <n v="236"/>
    <x v="1"/>
    <x v="7"/>
    <x v="3"/>
    <d v="2014-07-23T00:00:00"/>
    <s v="Full_16h"/>
    <m/>
    <m/>
    <n v="2"/>
    <m/>
    <x v="11"/>
    <m/>
    <n v="400"/>
    <m/>
    <m/>
    <m/>
    <n v="14"/>
    <m/>
    <m/>
    <n v="3"/>
    <n v="181.25"/>
    <n v="0"/>
    <n v="8"/>
    <n v="22"/>
    <m/>
    <m/>
    <m/>
    <x v="1"/>
    <n v="8"/>
  </r>
  <r>
    <s v="Exp3"/>
    <n v="300236"/>
    <n v="236"/>
    <x v="1"/>
    <x v="7"/>
    <x v="3"/>
    <d v="2014-07-23T00:00:00"/>
    <s v="Full_16h"/>
    <m/>
    <m/>
    <n v="3"/>
    <m/>
    <x v="11"/>
    <m/>
    <n v="330"/>
    <m/>
    <m/>
    <m/>
    <n v="11"/>
    <m/>
    <m/>
    <n v="3"/>
    <n v="181.25"/>
    <n v="0"/>
    <n v="8"/>
    <n v="19"/>
    <m/>
    <m/>
    <m/>
    <x v="1"/>
    <n v="8"/>
  </r>
  <r>
    <s v="Exp3"/>
    <n v="300236"/>
    <n v="236"/>
    <x v="1"/>
    <x v="7"/>
    <x v="3"/>
    <d v="2014-07-23T00:00:00"/>
    <s v="Full_16h"/>
    <m/>
    <m/>
    <n v="4"/>
    <m/>
    <x v="11"/>
    <m/>
    <n v="320"/>
    <m/>
    <m/>
    <m/>
    <n v="10"/>
    <m/>
    <m/>
    <n v="3"/>
    <n v="181.25"/>
    <n v="0"/>
    <n v="8"/>
    <n v="18"/>
    <m/>
    <m/>
    <m/>
    <x v="1"/>
    <n v="8"/>
  </r>
  <r>
    <s v="Exp3"/>
    <n v="300259"/>
    <n v="259"/>
    <x v="1"/>
    <x v="7"/>
    <x v="3"/>
    <d v="2014-07-23T00:00:00"/>
    <s v="Full_16h"/>
    <m/>
    <n v="259"/>
    <n v="1"/>
    <m/>
    <x v="12"/>
    <m/>
    <n v="400"/>
    <m/>
    <m/>
    <m/>
    <n v="14"/>
    <m/>
    <m/>
    <n v="3"/>
    <n v="181.25"/>
    <n v="0"/>
    <n v="9"/>
    <n v="23"/>
    <m/>
    <m/>
    <m/>
    <x v="1"/>
    <n v="9"/>
  </r>
  <r>
    <s v="Exp3"/>
    <n v="300259"/>
    <n v="259"/>
    <x v="1"/>
    <x v="7"/>
    <x v="3"/>
    <d v="2014-07-23T00:00:00"/>
    <s v="Full_16h"/>
    <m/>
    <m/>
    <n v="2"/>
    <m/>
    <x v="12"/>
    <m/>
    <n v="365"/>
    <m/>
    <m/>
    <m/>
    <n v="14"/>
    <m/>
    <m/>
    <n v="3"/>
    <n v="181.25"/>
    <n v="0"/>
    <n v="9"/>
    <n v="23"/>
    <m/>
    <m/>
    <m/>
    <x v="1"/>
    <n v="9"/>
  </r>
  <r>
    <s v="Exp3"/>
    <n v="300259"/>
    <n v="259"/>
    <x v="1"/>
    <x v="7"/>
    <x v="3"/>
    <d v="2014-07-23T00:00:00"/>
    <s v="Full_16h"/>
    <m/>
    <m/>
    <n v="3"/>
    <m/>
    <x v="12"/>
    <m/>
    <n v="375"/>
    <m/>
    <m/>
    <m/>
    <n v="14"/>
    <m/>
    <m/>
    <n v="4"/>
    <n v="181.25"/>
    <n v="0"/>
    <n v="9"/>
    <n v="23"/>
    <m/>
    <m/>
    <m/>
    <x v="1"/>
    <n v="9"/>
  </r>
  <r>
    <s v="Exp3"/>
    <n v="300259"/>
    <n v="259"/>
    <x v="1"/>
    <x v="7"/>
    <x v="3"/>
    <d v="2014-07-23T00:00:00"/>
    <s v="Full_16h"/>
    <m/>
    <m/>
    <n v="4"/>
    <m/>
    <x v="12"/>
    <m/>
    <n v="375"/>
    <m/>
    <m/>
    <m/>
    <n v="12"/>
    <m/>
    <m/>
    <n v="4"/>
    <n v="181.25"/>
    <n v="0"/>
    <n v="9"/>
    <n v="21"/>
    <m/>
    <m/>
    <m/>
    <x v="1"/>
    <n v="9"/>
  </r>
  <r>
    <s v="Exp3"/>
    <n v="300045"/>
    <n v="45"/>
    <x v="1"/>
    <x v="7"/>
    <x v="9"/>
    <d v="2014-05-16T00:00:00"/>
    <s v="Full_16h"/>
    <m/>
    <n v="45"/>
    <n v="1"/>
    <n v="1"/>
    <x v="17"/>
    <n v="3"/>
    <n v="47"/>
    <m/>
    <n v="149"/>
    <n v="4"/>
    <n v="2"/>
    <n v="0"/>
    <s v="V"/>
    <m/>
    <n v="104"/>
    <n v="1.4326923076923077"/>
    <n v="3.4326923076923075"/>
    <n v="8"/>
    <m/>
    <m/>
    <m/>
    <x v="2"/>
    <n v="2"/>
  </r>
  <r>
    <s v="Exp3"/>
    <n v="300045"/>
    <n v="45"/>
    <x v="1"/>
    <x v="7"/>
    <x v="9"/>
    <d v="2014-05-16T00:00:00"/>
    <s v="Full_16h"/>
    <m/>
    <m/>
    <n v="2"/>
    <n v="0"/>
    <x v="17"/>
    <n v="3"/>
    <n v="52"/>
    <n v="149"/>
    <n v="153"/>
    <n v="4"/>
    <n v="3"/>
    <n v="0"/>
    <s v="V"/>
    <m/>
    <n v="104"/>
    <n v="1.4711538461538463"/>
    <n v="3.4711538461538463"/>
    <n v="9"/>
    <m/>
    <m/>
    <m/>
    <x v="2"/>
    <n v="2"/>
  </r>
  <r>
    <s v="Exp3"/>
    <n v="300274"/>
    <n v="274"/>
    <x v="1"/>
    <x v="7"/>
    <x v="9"/>
    <d v="2014-05-16T00:00:00"/>
    <s v="Full_16h"/>
    <m/>
    <n v="274"/>
    <n v="1"/>
    <n v="1"/>
    <x v="18"/>
    <n v="4"/>
    <n v="76"/>
    <m/>
    <n v="56"/>
    <n v="3"/>
    <n v="3"/>
    <n v="0"/>
    <s v="V"/>
    <m/>
    <n v="191.25"/>
    <n v="0.29281045751633988"/>
    <n v="3.2928104575163397"/>
    <n v="9"/>
    <m/>
    <m/>
    <m/>
    <x v="2"/>
    <n v="3"/>
  </r>
  <r>
    <s v="Exp3"/>
    <n v="300274"/>
    <n v="274"/>
    <x v="1"/>
    <x v="7"/>
    <x v="9"/>
    <d v="2014-05-16T00:00:00"/>
    <s v="Full_16h"/>
    <m/>
    <m/>
    <n v="2"/>
    <n v="0"/>
    <x v="17"/>
    <n v="3"/>
    <n v="51"/>
    <n v="77"/>
    <n v="65"/>
    <n v="3"/>
    <n v="2"/>
    <n v="0"/>
    <s v="V"/>
    <m/>
    <n v="104"/>
    <n v="0.625"/>
    <n v="2.625"/>
    <n v="7"/>
    <m/>
    <m/>
    <m/>
    <x v="2"/>
    <n v="2"/>
  </r>
  <r>
    <s v="Exp3"/>
    <n v="300308"/>
    <n v="308"/>
    <x v="1"/>
    <x v="7"/>
    <x v="9"/>
    <d v="2014-05-16T00:00:00"/>
    <s v="Full_16h"/>
    <m/>
    <n v="308"/>
    <n v="1"/>
    <n v="0"/>
    <x v="17"/>
    <n v="3"/>
    <n v="77"/>
    <m/>
    <n v="187"/>
    <n v="4"/>
    <n v="3"/>
    <n v="0"/>
    <s v="V"/>
    <m/>
    <n v="104"/>
    <n v="1.7980769230769231"/>
    <n v="3.7980769230769234"/>
    <n v="9"/>
    <m/>
    <m/>
    <m/>
    <x v="2"/>
    <n v="2"/>
  </r>
  <r>
    <s v="Exp3"/>
    <n v="300028"/>
    <n v="28"/>
    <x v="1"/>
    <x v="7"/>
    <x v="9"/>
    <d v="2014-05-23T00:00:00"/>
    <s v="Full_16h"/>
    <m/>
    <n v="28"/>
    <n v="1"/>
    <n v="0"/>
    <x v="20"/>
    <n v="5"/>
    <n v="51"/>
    <m/>
    <n v="130"/>
    <n v="3"/>
    <n v="3"/>
    <m/>
    <s v="V"/>
    <m/>
    <n v="266.45454545454544"/>
    <n v="0.4878880928010918"/>
    <n v="4.487888092801092"/>
    <n v="10"/>
    <m/>
    <m/>
    <m/>
    <x v="2"/>
    <n v="4"/>
  </r>
  <r>
    <s v="Exp3"/>
    <n v="300028"/>
    <n v="28"/>
    <x v="1"/>
    <x v="7"/>
    <x v="9"/>
    <d v="2014-05-23T00:00:00"/>
    <s v="Full_16h"/>
    <m/>
    <m/>
    <n v="2"/>
    <n v="0"/>
    <x v="20"/>
    <n v="5"/>
    <n v="50"/>
    <n v="106"/>
    <n v="81"/>
    <n v="3"/>
    <n v="2"/>
    <m/>
    <s v="V"/>
    <m/>
    <n v="266.45454545454544"/>
    <n v="0.30399181166837258"/>
    <n v="4.3039918116683724"/>
    <n v="9"/>
    <m/>
    <m/>
    <m/>
    <x v="2"/>
    <n v="4"/>
  </r>
  <r>
    <s v="Exp3"/>
    <n v="300067"/>
    <n v="67"/>
    <x v="1"/>
    <x v="7"/>
    <x v="9"/>
    <d v="2014-05-23T00:00:00"/>
    <s v="Full_16h"/>
    <d v="2014-05-23T00:00:00"/>
    <n v="67"/>
    <n v="1"/>
    <n v="2"/>
    <x v="20"/>
    <n v="6"/>
    <n v="58"/>
    <n v="210"/>
    <n v="54"/>
    <n v="4"/>
    <n v="4"/>
    <m/>
    <s v="V"/>
    <m/>
    <n v="266.45454545454544"/>
    <n v="0.20266120777891505"/>
    <n v="4.2026612077789149"/>
    <n v="12"/>
    <m/>
    <m/>
    <m/>
    <x v="2"/>
    <n v="4"/>
  </r>
  <r>
    <s v="Exp3"/>
    <n v="300067"/>
    <n v="67"/>
    <x v="1"/>
    <x v="7"/>
    <x v="9"/>
    <d v="2014-05-23T00:00:00"/>
    <s v="Full_16h"/>
    <m/>
    <m/>
    <n v="2"/>
    <n v="0"/>
    <x v="18"/>
    <n v="4"/>
    <n v="50"/>
    <n v="104"/>
    <n v="125"/>
    <n v="5"/>
    <n v="2"/>
    <m/>
    <s v="V"/>
    <m/>
    <n v="191.25"/>
    <n v="0.65359477124183007"/>
    <n v="3.65359477124183"/>
    <n v="10"/>
    <m/>
    <m/>
    <m/>
    <x v="2"/>
    <n v="3"/>
  </r>
  <r>
    <s v="Exp3"/>
    <n v="300163"/>
    <n v="163"/>
    <x v="1"/>
    <x v="7"/>
    <x v="9"/>
    <d v="2014-05-23T00:00:00"/>
    <s v="Full_16h"/>
    <m/>
    <n v="163"/>
    <n v="1"/>
    <n v="0"/>
    <x v="20"/>
    <n v="5"/>
    <n v="47"/>
    <m/>
    <n v="146"/>
    <n v="4"/>
    <n v="3"/>
    <m/>
    <s v="V"/>
    <m/>
    <n v="266.45454545454544"/>
    <n v="0.54793585806891854"/>
    <n v="4.5479358580689189"/>
    <n v="11"/>
    <m/>
    <m/>
    <m/>
    <x v="2"/>
    <n v="4"/>
  </r>
  <r>
    <s v="Exp3"/>
    <n v="300205"/>
    <n v="205"/>
    <x v="1"/>
    <x v="7"/>
    <x v="9"/>
    <d v="2014-05-23T00:00:00"/>
    <s v="Full_16h"/>
    <m/>
    <n v="205"/>
    <n v="1"/>
    <n v="1"/>
    <x v="20"/>
    <n v="5"/>
    <n v="71"/>
    <m/>
    <n v="202"/>
    <n v="5"/>
    <n v="4"/>
    <m/>
    <s v="V"/>
    <m/>
    <n v="266.45454545454544"/>
    <n v="0.75810303650631183"/>
    <n v="4.7581030365063119"/>
    <n v="13"/>
    <m/>
    <m/>
    <m/>
    <x v="2"/>
    <n v="4"/>
  </r>
  <r>
    <s v="Exp3"/>
    <n v="300205"/>
    <n v="205"/>
    <x v="1"/>
    <x v="7"/>
    <x v="9"/>
    <d v="2014-05-23T00:00:00"/>
    <s v="Full_16h"/>
    <m/>
    <m/>
    <n v="2"/>
    <n v="2"/>
    <x v="20"/>
    <n v="5"/>
    <n v="70"/>
    <n v="233"/>
    <n v="184"/>
    <n v="4"/>
    <n v="6"/>
    <m/>
    <s v="V"/>
    <m/>
    <n v="266.45454545454544"/>
    <n v="0.69054930058000685"/>
    <n v="4.690549300580007"/>
    <n v="14"/>
    <m/>
    <m/>
    <m/>
    <x v="2"/>
    <n v="4"/>
  </r>
  <r>
    <s v="Exp3"/>
    <n v="300205"/>
    <n v="205"/>
    <x v="1"/>
    <x v="7"/>
    <x v="9"/>
    <d v="2014-05-23T00:00:00"/>
    <s v="Full_16h"/>
    <m/>
    <m/>
    <n v="3"/>
    <n v="1"/>
    <x v="20"/>
    <n v="5"/>
    <n v="65"/>
    <n v="225"/>
    <n v="149"/>
    <n v="4"/>
    <n v="4"/>
    <m/>
    <s v="V"/>
    <m/>
    <n v="266.45454545454544"/>
    <n v="0.55919481405663596"/>
    <n v="4.5591948140566361"/>
    <n v="12"/>
    <m/>
    <m/>
    <m/>
    <x v="2"/>
    <n v="4"/>
  </r>
  <r>
    <s v="Exp3"/>
    <n v="300205"/>
    <n v="205"/>
    <x v="1"/>
    <x v="7"/>
    <x v="9"/>
    <d v="2014-05-23T00:00:00"/>
    <s v="Full_16h"/>
    <m/>
    <m/>
    <n v="4"/>
    <n v="1"/>
    <x v="20"/>
    <n v="5"/>
    <n v="50"/>
    <n v="72"/>
    <n v="111"/>
    <n v="4"/>
    <n v="3"/>
    <m/>
    <s v="V"/>
    <m/>
    <n v="266.45454545454544"/>
    <n v="0.41658137154554764"/>
    <n v="4.416581371545548"/>
    <n v="11"/>
    <m/>
    <m/>
    <m/>
    <x v="2"/>
    <n v="4"/>
  </r>
  <r>
    <s v="Exp3"/>
    <n v="300001"/>
    <n v="1"/>
    <x v="1"/>
    <x v="7"/>
    <x v="9"/>
    <d v="2014-05-28T00:00:00"/>
    <s v="Full_16h"/>
    <m/>
    <n v="1"/>
    <n v="1"/>
    <n v="1"/>
    <x v="19"/>
    <n v="6"/>
    <n v="90"/>
    <m/>
    <n v="205"/>
    <n v="4"/>
    <n v="10"/>
    <m/>
    <s v="V"/>
    <m/>
    <n v="286"/>
    <n v="0.71678321678321677"/>
    <n v="5.7167832167832167"/>
    <n v="19"/>
    <m/>
    <m/>
    <m/>
    <x v="2"/>
    <n v="5"/>
  </r>
  <r>
    <s v="Exp3"/>
    <n v="300001"/>
    <n v="1"/>
    <x v="1"/>
    <x v="7"/>
    <x v="9"/>
    <d v="2014-05-28T00:00:00"/>
    <s v="Full_16h"/>
    <m/>
    <m/>
    <n v="2"/>
    <n v="1"/>
    <x v="19"/>
    <n v="6"/>
    <n v="85"/>
    <n v="252"/>
    <n v="135"/>
    <n v="4"/>
    <n v="6"/>
    <m/>
    <s v="V"/>
    <m/>
    <n v="286"/>
    <n v="0.47202797202797203"/>
    <n v="5.4720279720279716"/>
    <n v="15"/>
    <m/>
    <m/>
    <m/>
    <x v="2"/>
    <n v="5"/>
  </r>
  <r>
    <s v="Exp3"/>
    <n v="300001"/>
    <n v="1"/>
    <x v="1"/>
    <x v="7"/>
    <x v="9"/>
    <d v="2014-05-28T00:00:00"/>
    <s v="Full_16h"/>
    <m/>
    <m/>
    <n v="3"/>
    <n v="0"/>
    <x v="19"/>
    <n v="6"/>
    <n v="78"/>
    <n v="240"/>
    <n v="253"/>
    <n v="4"/>
    <n v="5"/>
    <m/>
    <s v="V"/>
    <m/>
    <n v="286"/>
    <n v="0.88461538461538458"/>
    <n v="5.884615384615385"/>
    <n v="14"/>
    <m/>
    <m/>
    <m/>
    <x v="2"/>
    <n v="5"/>
  </r>
  <r>
    <s v="Exp3"/>
    <n v="300087"/>
    <n v="87"/>
    <x v="1"/>
    <x v="7"/>
    <x v="9"/>
    <d v="2014-05-28T00:00:00"/>
    <s v="Full_16h"/>
    <m/>
    <n v="87"/>
    <n v="1"/>
    <n v="1"/>
    <x v="19"/>
    <n v="6"/>
    <n v="85"/>
    <m/>
    <n v="54"/>
    <n v="4"/>
    <n v="8"/>
    <m/>
    <s v="V"/>
    <m/>
    <n v="286"/>
    <n v="0.1888111888111888"/>
    <n v="5.1888111888111892"/>
    <n v="17"/>
    <m/>
    <m/>
    <m/>
    <x v="2"/>
    <n v="5"/>
  </r>
  <r>
    <s v="Exp3"/>
    <n v="300087"/>
    <n v="87"/>
    <x v="1"/>
    <x v="7"/>
    <x v="9"/>
    <d v="2014-05-28T00:00:00"/>
    <s v="Full_16h"/>
    <m/>
    <m/>
    <n v="2"/>
    <n v="2"/>
    <x v="19"/>
    <n v="6"/>
    <n v="73"/>
    <n v="274"/>
    <n v="45"/>
    <n v="5"/>
    <n v="6"/>
    <m/>
    <s v="V"/>
    <m/>
    <n v="286"/>
    <n v="0.15734265734265734"/>
    <n v="5.1573426573426575"/>
    <n v="16"/>
    <m/>
    <m/>
    <m/>
    <x v="2"/>
    <n v="5"/>
  </r>
  <r>
    <s v="Exp3"/>
    <n v="300087"/>
    <n v="87"/>
    <x v="1"/>
    <x v="7"/>
    <x v="9"/>
    <d v="2014-05-28T00:00:00"/>
    <s v="Full_16h"/>
    <m/>
    <m/>
    <n v="3"/>
    <n v="2"/>
    <x v="20"/>
    <n v="5"/>
    <n v="60"/>
    <n v="220"/>
    <n v="226"/>
    <n v="4"/>
    <n v="6"/>
    <m/>
    <s v="V"/>
    <m/>
    <n v="266.45454545454544"/>
    <n v="0.84817468440805188"/>
    <n v="4.8481746844080522"/>
    <n v="14"/>
    <m/>
    <m/>
    <m/>
    <x v="2"/>
    <n v="4"/>
  </r>
  <r>
    <s v="Exp3"/>
    <n v="300087"/>
    <n v="87"/>
    <x v="1"/>
    <x v="7"/>
    <x v="9"/>
    <d v="2014-05-28T00:00:00"/>
    <s v="Full_16h"/>
    <m/>
    <m/>
    <n v="4"/>
    <n v="1"/>
    <x v="19"/>
    <n v="6"/>
    <n v="73"/>
    <n v="255"/>
    <n v="50"/>
    <n v="4"/>
    <n v="9"/>
    <m/>
    <s v="V"/>
    <m/>
    <n v="286"/>
    <n v="0.17482517482517482"/>
    <n v="5.174825174825175"/>
    <n v="18"/>
    <m/>
    <m/>
    <m/>
    <x v="2"/>
    <n v="5"/>
  </r>
  <r>
    <s v="Exp3"/>
    <n v="300087"/>
    <n v="87"/>
    <x v="1"/>
    <x v="7"/>
    <x v="9"/>
    <d v="2014-05-28T00:00:00"/>
    <s v="Full_16h"/>
    <m/>
    <m/>
    <n v="5"/>
    <n v="1"/>
    <x v="19"/>
    <n v="6"/>
    <n v="78"/>
    <n v="232"/>
    <n v="119"/>
    <n v="4"/>
    <n v="3"/>
    <m/>
    <s v="V"/>
    <m/>
    <n v="286"/>
    <n v="0.41608391608391609"/>
    <n v="5.4160839160839158"/>
    <n v="12"/>
    <m/>
    <m/>
    <m/>
    <x v="2"/>
    <n v="5"/>
  </r>
  <r>
    <s v="Exp3"/>
    <n v="300198"/>
    <n v="198"/>
    <x v="1"/>
    <x v="7"/>
    <x v="9"/>
    <d v="2014-05-28T00:00:00"/>
    <s v="Full_16h"/>
    <m/>
    <n v="198"/>
    <n v="1"/>
    <n v="1"/>
    <x v="19"/>
    <n v="6"/>
    <n v="73"/>
    <m/>
    <n v="183"/>
    <n v="4"/>
    <n v="4"/>
    <m/>
    <s v="V"/>
    <m/>
    <n v="286"/>
    <n v="0.6398601398601399"/>
    <n v="5.63986013986014"/>
    <n v="13"/>
    <m/>
    <m/>
    <m/>
    <x v="2"/>
    <n v="5"/>
  </r>
  <r>
    <s v="Exp3"/>
    <n v="300198"/>
    <n v="198"/>
    <x v="1"/>
    <x v="7"/>
    <x v="9"/>
    <d v="2014-05-28T00:00:00"/>
    <s v="Full_16h"/>
    <m/>
    <m/>
    <n v="2"/>
    <n v="1"/>
    <x v="20"/>
    <n v="5"/>
    <n v="75"/>
    <n v="267"/>
    <n v="170"/>
    <n v="5"/>
    <n v="4"/>
    <m/>
    <s v="V"/>
    <m/>
    <n v="266.45454545454544"/>
    <n v="0.63800750597065847"/>
    <n v="4.6380075059706583"/>
    <n v="13"/>
    <m/>
    <m/>
    <m/>
    <x v="2"/>
    <n v="4"/>
  </r>
  <r>
    <s v="Exp3"/>
    <n v="300198"/>
    <n v="198"/>
    <x v="1"/>
    <x v="7"/>
    <x v="9"/>
    <d v="2014-05-28T00:00:00"/>
    <s v="Full_16h"/>
    <m/>
    <m/>
    <n v="3"/>
    <n v="2"/>
    <x v="20"/>
    <n v="5"/>
    <n v="56"/>
    <n v="197"/>
    <n v="183"/>
    <n v="5"/>
    <n v="5"/>
    <m/>
    <s v="V"/>
    <m/>
    <n v="266.45454545454544"/>
    <n v="0.68679631525076767"/>
    <n v="4.6867963152507679"/>
    <n v="14"/>
    <m/>
    <m/>
    <m/>
    <x v="2"/>
    <n v="4"/>
  </r>
  <r>
    <s v="Exp3"/>
    <n v="300137"/>
    <n v="137"/>
    <x v="1"/>
    <x v="7"/>
    <x v="9"/>
    <d v="2014-06-03T00:00:00"/>
    <s v="Full_16h"/>
    <m/>
    <n v="137"/>
    <n v="1"/>
    <n v="2"/>
    <x v="19"/>
    <n v="6"/>
    <n v="88"/>
    <m/>
    <n v="220"/>
    <n v="5"/>
    <n v="9"/>
    <m/>
    <s v="DR"/>
    <n v="0"/>
    <n v="286"/>
    <n v="0.76923076923076927"/>
    <n v="5.7692307692307692"/>
    <n v="19"/>
    <m/>
    <m/>
    <m/>
    <x v="2"/>
    <n v="5"/>
  </r>
  <r>
    <s v="Exp3"/>
    <n v="300137"/>
    <n v="137"/>
    <x v="1"/>
    <x v="7"/>
    <x v="9"/>
    <d v="2014-06-03T00:00:00"/>
    <s v="Full_16h"/>
    <m/>
    <m/>
    <n v="2"/>
    <n v="1"/>
    <x v="16"/>
    <n v="7"/>
    <n v="90"/>
    <n v="300"/>
    <n v="210"/>
    <n v="4"/>
    <n v="10"/>
    <m/>
    <s v="E"/>
    <m/>
    <n v="265"/>
    <n v="0.79245283018867929"/>
    <n v="6.7924528301886795"/>
    <n v="20"/>
    <m/>
    <m/>
    <m/>
    <x v="2"/>
    <n v="6"/>
  </r>
  <r>
    <s v="Exp3"/>
    <n v="300137"/>
    <n v="137"/>
    <x v="1"/>
    <x v="7"/>
    <x v="9"/>
    <d v="2014-06-03T00:00:00"/>
    <s v="Full_16h"/>
    <m/>
    <m/>
    <n v="3"/>
    <n v="2"/>
    <x v="19"/>
    <n v="6"/>
    <n v="80"/>
    <n v="281"/>
    <n v="202"/>
    <n v="5"/>
    <n v="10"/>
    <m/>
    <s v="DR"/>
    <m/>
    <n v="286"/>
    <n v="0.70629370629370625"/>
    <n v="5.7062937062937067"/>
    <n v="20"/>
    <m/>
    <m/>
    <m/>
    <x v="2"/>
    <n v="5"/>
  </r>
  <r>
    <s v="Exp3"/>
    <n v="300137"/>
    <n v="137"/>
    <x v="1"/>
    <x v="7"/>
    <x v="9"/>
    <d v="2014-06-03T00:00:00"/>
    <s v="Full_16h"/>
    <m/>
    <m/>
    <n v="4"/>
    <n v="0"/>
    <x v="16"/>
    <n v="7"/>
    <n v="93"/>
    <n v="282"/>
    <n v="91"/>
    <n v="4"/>
    <n v="10"/>
    <m/>
    <s v="DR"/>
    <m/>
    <n v="265"/>
    <n v="0.34339622641509432"/>
    <n v="6.343396226415094"/>
    <n v="20"/>
    <m/>
    <m/>
    <m/>
    <x v="2"/>
    <n v="6"/>
  </r>
  <r>
    <s v="Exp3"/>
    <n v="300216"/>
    <n v="216"/>
    <x v="1"/>
    <x v="7"/>
    <x v="9"/>
    <d v="2014-06-03T00:00:00"/>
    <s v="Full_16h"/>
    <m/>
    <n v="216"/>
    <n v="1"/>
    <n v="1"/>
    <x v="16"/>
    <n v="7"/>
    <n v="93"/>
    <m/>
    <n v="182"/>
    <n v="4"/>
    <n v="9"/>
    <m/>
    <s v="E"/>
    <m/>
    <n v="265"/>
    <n v="0.68679245283018864"/>
    <n v="6.686792452830189"/>
    <n v="19"/>
    <m/>
    <m/>
    <m/>
    <x v="2"/>
    <n v="6"/>
  </r>
  <r>
    <s v="Exp3"/>
    <n v="300216"/>
    <n v="216"/>
    <x v="1"/>
    <x v="7"/>
    <x v="9"/>
    <d v="2014-06-03T00:00:00"/>
    <s v="Full_16h"/>
    <m/>
    <m/>
    <n v="2"/>
    <n v="2"/>
    <x v="19"/>
    <n v="6"/>
    <n v="100"/>
    <n v="310"/>
    <n v="156"/>
    <n v="4"/>
    <n v="10"/>
    <m/>
    <s v="DR"/>
    <m/>
    <n v="286"/>
    <n v="0.54545454545454541"/>
    <n v="5.545454545454545"/>
    <n v="19"/>
    <m/>
    <m/>
    <m/>
    <x v="2"/>
    <n v="5"/>
  </r>
  <r>
    <s v="Exp3"/>
    <n v="300283"/>
    <n v="283"/>
    <x v="1"/>
    <x v="7"/>
    <x v="9"/>
    <d v="2014-06-03T00:00:00"/>
    <s v="Full_16h"/>
    <m/>
    <n v="283"/>
    <n v="1"/>
    <n v="1"/>
    <x v="16"/>
    <n v="7"/>
    <n v="93"/>
    <m/>
    <n v="98"/>
    <n v="4"/>
    <n v="10"/>
    <m/>
    <s v="DR"/>
    <m/>
    <n v="265"/>
    <n v="0.36981132075471695"/>
    <n v="6.3698113207547173"/>
    <n v="20"/>
    <m/>
    <m/>
    <m/>
    <x v="2"/>
    <n v="6"/>
  </r>
  <r>
    <s v="Exp3"/>
    <n v="300283"/>
    <n v="283"/>
    <x v="1"/>
    <x v="7"/>
    <x v="9"/>
    <d v="2014-06-03T00:00:00"/>
    <s v="Full_16h"/>
    <m/>
    <m/>
    <n v="2"/>
    <n v="0"/>
    <x v="16"/>
    <n v="7"/>
    <n v="90"/>
    <n v="264"/>
    <n v="122"/>
    <n v="4"/>
    <n v="8"/>
    <m/>
    <s v="E"/>
    <m/>
    <n v="265"/>
    <n v="0.46037735849056605"/>
    <n v="6.4603773584905664"/>
    <n v="18"/>
    <m/>
    <m/>
    <m/>
    <x v="2"/>
    <n v="6"/>
  </r>
  <r>
    <s v="Exp3"/>
    <n v="300283"/>
    <n v="283"/>
    <x v="1"/>
    <x v="7"/>
    <x v="9"/>
    <d v="2014-06-03T00:00:00"/>
    <s v="Full_16h"/>
    <m/>
    <m/>
    <n v="3"/>
    <n v="0"/>
    <x v="19"/>
    <n v="6"/>
    <n v="73"/>
    <n v="270"/>
    <n v="214"/>
    <n v="5"/>
    <n v="6"/>
    <m/>
    <s v="V"/>
    <m/>
    <n v="286"/>
    <n v="0.74825174825174823"/>
    <n v="5.7482517482517483"/>
    <n v="16"/>
    <m/>
    <m/>
    <m/>
    <x v="2"/>
    <n v="5"/>
  </r>
  <r>
    <s v="Exp3"/>
    <n v="300283"/>
    <n v="283"/>
    <x v="1"/>
    <x v="7"/>
    <x v="9"/>
    <d v="2014-06-03T00:00:00"/>
    <s v="Full_16h"/>
    <m/>
    <m/>
    <n v="4"/>
    <n v="1"/>
    <x v="19"/>
    <n v="7"/>
    <n v="91"/>
    <n v="265"/>
    <n v="30"/>
    <n v="4"/>
    <n v="11"/>
    <m/>
    <s v="DR"/>
    <m/>
    <n v="286"/>
    <n v="0.1048951048951049"/>
    <n v="5.104895104895105"/>
    <n v="20"/>
    <m/>
    <m/>
    <m/>
    <x v="2"/>
    <n v="5"/>
  </r>
  <r>
    <s v="Exp3"/>
    <n v="300094"/>
    <n v="94"/>
    <x v="1"/>
    <x v="7"/>
    <x v="9"/>
    <d v="2014-06-10T00:00:00"/>
    <s v="Full_16h"/>
    <m/>
    <n v="94"/>
    <n v="1"/>
    <n v="4"/>
    <x v="19"/>
    <n v="6"/>
    <n v="85"/>
    <m/>
    <n v="120"/>
    <n v="4"/>
    <n v="8"/>
    <m/>
    <s v="V"/>
    <m/>
    <n v="286"/>
    <n v="0.41958041958041958"/>
    <n v="5.41958041958042"/>
    <n v="17"/>
    <m/>
    <m/>
    <m/>
    <x v="2"/>
    <n v="5"/>
  </r>
  <r>
    <s v="Exp3"/>
    <n v="300201"/>
    <n v="201"/>
    <x v="1"/>
    <x v="7"/>
    <x v="9"/>
    <d v="2014-06-10T00:00:00"/>
    <s v="Full_16h"/>
    <m/>
    <n v="201"/>
    <n v="1"/>
    <n v="3"/>
    <x v="16"/>
    <n v="8"/>
    <n v="70"/>
    <m/>
    <n v="252"/>
    <n v="4"/>
    <n v="6"/>
    <m/>
    <s v="V"/>
    <m/>
    <n v="265"/>
    <n v="0.95094339622641511"/>
    <n v="6.9509433962264149"/>
    <n v="16"/>
    <m/>
    <m/>
    <m/>
    <x v="2"/>
    <n v="6"/>
  </r>
  <r>
    <s v="Exp3"/>
    <n v="300201"/>
    <n v="201"/>
    <x v="1"/>
    <x v="7"/>
    <x v="9"/>
    <d v="2014-06-10T00:00:00"/>
    <s v="Full_16h"/>
    <m/>
    <m/>
    <n v="2"/>
    <n v="1"/>
    <x v="15"/>
    <n v="8"/>
    <n v="80"/>
    <n v="265"/>
    <n v="112"/>
    <n v="4"/>
    <n v="8"/>
    <m/>
    <s v="V"/>
    <m/>
    <n v="230"/>
    <n v="0.48695652173913045"/>
    <n v="7.4869565217391303"/>
    <n v="19"/>
    <m/>
    <m/>
    <m/>
    <x v="2"/>
    <n v="7"/>
  </r>
  <r>
    <s v="Exp3"/>
    <n v="300201"/>
    <n v="201"/>
    <x v="1"/>
    <x v="7"/>
    <x v="9"/>
    <d v="2014-06-10T00:00:00"/>
    <s v="Full_16h"/>
    <m/>
    <m/>
    <n v="3"/>
    <n v="1"/>
    <x v="19"/>
    <n v="7"/>
    <n v="74"/>
    <n v="264"/>
    <n v="246"/>
    <n v="5"/>
    <n v="7"/>
    <m/>
    <s v="V"/>
    <m/>
    <n v="286"/>
    <n v="0.8601398601398601"/>
    <n v="5.86013986013986"/>
    <n v="17"/>
    <m/>
    <m/>
    <m/>
    <x v="2"/>
    <n v="5"/>
  </r>
  <r>
    <s v="Exp3"/>
    <n v="300316"/>
    <n v="316"/>
    <x v="1"/>
    <x v="7"/>
    <x v="9"/>
    <d v="2014-06-10T00:00:00"/>
    <s v="Full_16h"/>
    <m/>
    <n v="316"/>
    <n v="1"/>
    <n v="2"/>
    <x v="15"/>
    <n v="8"/>
    <n v="100"/>
    <m/>
    <n v="105"/>
    <n v="4"/>
    <n v="12"/>
    <m/>
    <s v="DR"/>
    <m/>
    <n v="230"/>
    <n v="0.45652173913043476"/>
    <n v="7.4565217391304346"/>
    <n v="23"/>
    <m/>
    <m/>
    <m/>
    <x v="2"/>
    <n v="7"/>
  </r>
  <r>
    <s v="Exp3"/>
    <n v="300316"/>
    <n v="316"/>
    <x v="1"/>
    <x v="7"/>
    <x v="9"/>
    <d v="2014-06-10T00:00:00"/>
    <s v="Full_16h"/>
    <m/>
    <m/>
    <n v="2"/>
    <n v="1"/>
    <x v="19"/>
    <n v="6"/>
    <n v="100"/>
    <n v="288"/>
    <n v="290"/>
    <n v="5"/>
    <n v="8"/>
    <m/>
    <s v="V"/>
    <m/>
    <n v="286"/>
    <n v="1.013986013986014"/>
    <n v="6.0139860139860142"/>
    <n v="18"/>
    <m/>
    <m/>
    <m/>
    <x v="2"/>
    <n v="5"/>
  </r>
  <r>
    <s v="Exp3"/>
    <n v="300316"/>
    <n v="316"/>
    <x v="1"/>
    <x v="7"/>
    <x v="9"/>
    <d v="2014-06-10T00:00:00"/>
    <s v="Full_16h"/>
    <m/>
    <m/>
    <n v="3"/>
    <n v="0"/>
    <x v="16"/>
    <n v="7"/>
    <n v="78"/>
    <n v="298"/>
    <n v="205"/>
    <n v="5"/>
    <n v="6"/>
    <m/>
    <s v="V"/>
    <m/>
    <n v="265"/>
    <n v="0.77358490566037741"/>
    <n v="6.7735849056603774"/>
    <n v="17"/>
    <m/>
    <m/>
    <m/>
    <x v="2"/>
    <n v="6"/>
  </r>
  <r>
    <s v="Exp3"/>
    <n v="300010"/>
    <n v="10"/>
    <x v="1"/>
    <x v="7"/>
    <x v="9"/>
    <d v="2014-07-28T00:00:00"/>
    <s v="Full_16h"/>
    <m/>
    <n v="10"/>
    <n v="1"/>
    <m/>
    <x v="5"/>
    <m/>
    <m/>
    <m/>
    <m/>
    <m/>
    <m/>
    <m/>
    <m/>
    <m/>
    <n v="160"/>
    <n v="0"/>
    <n v="15"/>
    <s v=""/>
    <m/>
    <m/>
    <m/>
    <x v="1"/>
    <s v="14+"/>
  </r>
  <r>
    <s v="Exp3"/>
    <n v="300010"/>
    <n v="10"/>
    <x v="1"/>
    <x v="7"/>
    <x v="9"/>
    <d v="2014-07-28T00:00:00"/>
    <s v="Full_16h"/>
    <m/>
    <m/>
    <n v="2"/>
    <m/>
    <x v="4"/>
    <m/>
    <m/>
    <m/>
    <m/>
    <m/>
    <m/>
    <m/>
    <m/>
    <m/>
    <n v="160"/>
    <n v="0"/>
    <n v="14"/>
    <s v=""/>
    <m/>
    <m/>
    <m/>
    <x v="1"/>
    <s v="12+"/>
  </r>
  <r>
    <s v="Exp3"/>
    <n v="300041"/>
    <n v="41"/>
    <x v="1"/>
    <x v="7"/>
    <x v="9"/>
    <d v="2014-07-28T00:00:00"/>
    <s v="Full_16h"/>
    <m/>
    <n v="41"/>
    <n v="1"/>
    <m/>
    <x v="2"/>
    <m/>
    <m/>
    <m/>
    <m/>
    <m/>
    <m/>
    <m/>
    <m/>
    <m/>
    <n v="160"/>
    <n v="0"/>
    <n v="13"/>
    <s v=""/>
    <m/>
    <m/>
    <m/>
    <x v="1"/>
    <s v="11+"/>
  </r>
  <r>
    <s v="Exp3"/>
    <n v="300041"/>
    <n v="41"/>
    <x v="1"/>
    <x v="7"/>
    <x v="9"/>
    <d v="2014-07-28T00:00:00"/>
    <s v="Full_16h"/>
    <m/>
    <m/>
    <n v="2"/>
    <m/>
    <x v="4"/>
    <m/>
    <m/>
    <m/>
    <m/>
    <m/>
    <m/>
    <m/>
    <m/>
    <m/>
    <n v="160"/>
    <n v="0"/>
    <n v="14"/>
    <s v=""/>
    <m/>
    <m/>
    <m/>
    <x v="1"/>
    <n v="14"/>
  </r>
  <r>
    <s v="Exp3"/>
    <n v="300173"/>
    <n v="173"/>
    <x v="1"/>
    <x v="7"/>
    <x v="9"/>
    <d v="2014-07-28T00:00:00"/>
    <s v="Full_16h"/>
    <m/>
    <n v="173"/>
    <n v="1"/>
    <m/>
    <x v="7"/>
    <m/>
    <n v="360"/>
    <m/>
    <m/>
    <m/>
    <n v="20"/>
    <m/>
    <m/>
    <n v="3"/>
    <n v="160"/>
    <n v="0"/>
    <n v="11"/>
    <n v="31"/>
    <m/>
    <m/>
    <m/>
    <x v="1"/>
    <n v="11"/>
  </r>
  <r>
    <s v="Exp3"/>
    <n v="300173"/>
    <n v="173"/>
    <x v="1"/>
    <x v="7"/>
    <x v="9"/>
    <d v="2014-07-28T00:00:00"/>
    <s v="Full_16h"/>
    <m/>
    <m/>
    <n v="2"/>
    <m/>
    <x v="2"/>
    <m/>
    <n v="350"/>
    <m/>
    <m/>
    <m/>
    <n v="22"/>
    <m/>
    <m/>
    <n v="5"/>
    <n v="160"/>
    <n v="0"/>
    <n v="13"/>
    <n v="35"/>
    <m/>
    <m/>
    <m/>
    <x v="1"/>
    <n v="13"/>
  </r>
  <r>
    <s v="Exp3"/>
    <n v="300295"/>
    <n v="295"/>
    <x v="1"/>
    <x v="7"/>
    <x v="9"/>
    <d v="2014-07-28T00:00:00"/>
    <s v="Full_16h"/>
    <m/>
    <n v="295"/>
    <n v="1"/>
    <m/>
    <x v="1"/>
    <m/>
    <m/>
    <m/>
    <m/>
    <m/>
    <m/>
    <m/>
    <m/>
    <m/>
    <n v="160"/>
    <n v="0"/>
    <n v="16"/>
    <s v=""/>
    <m/>
    <m/>
    <m/>
    <x v="1"/>
    <s v="14+"/>
  </r>
  <r>
    <s v="Exp3"/>
    <n v="300295"/>
    <n v="295"/>
    <x v="1"/>
    <x v="7"/>
    <x v="9"/>
    <d v="2014-07-28T00:00:00"/>
    <s v="Full_16h"/>
    <m/>
    <m/>
    <n v="2"/>
    <m/>
    <x v="5"/>
    <m/>
    <m/>
    <m/>
    <m/>
    <m/>
    <m/>
    <m/>
    <m/>
    <m/>
    <n v="160"/>
    <n v="0"/>
    <n v="15"/>
    <s v=""/>
    <m/>
    <m/>
    <m/>
    <x v="1"/>
    <s v="13+"/>
  </r>
  <r>
    <s v="Exp3"/>
    <n v="300299"/>
    <n v="299"/>
    <x v="1"/>
    <x v="7"/>
    <x v="9"/>
    <d v="2014-07-28T00:00:00"/>
    <s v="Full_16h"/>
    <d v="2014-07-28T00:00:00"/>
    <n v="299"/>
    <n v="1"/>
    <m/>
    <x v="1"/>
    <m/>
    <m/>
    <m/>
    <m/>
    <m/>
    <m/>
    <m/>
    <m/>
    <m/>
    <n v="160"/>
    <n v="0"/>
    <n v="16"/>
    <s v=""/>
    <m/>
    <m/>
    <m/>
    <x v="1"/>
    <s v="14+"/>
  </r>
  <r>
    <s v="Exp3"/>
    <n v="300299"/>
    <n v="299"/>
    <x v="1"/>
    <x v="7"/>
    <x v="9"/>
    <d v="2014-07-28T00:00:00"/>
    <s v="Full_16h"/>
    <m/>
    <m/>
    <n v="2"/>
    <m/>
    <x v="5"/>
    <m/>
    <m/>
    <m/>
    <m/>
    <m/>
    <m/>
    <m/>
    <m/>
    <m/>
    <n v="160"/>
    <n v="0"/>
    <n v="15"/>
    <s v=""/>
    <m/>
    <m/>
    <m/>
    <x v="1"/>
    <s v="13+"/>
  </r>
  <r>
    <s v="Exp3"/>
    <n v="300299"/>
    <n v="299"/>
    <x v="1"/>
    <x v="7"/>
    <x v="9"/>
    <d v="2014-07-28T00:00:00"/>
    <s v="Full_16h"/>
    <m/>
    <m/>
    <n v="3"/>
    <m/>
    <x v="5"/>
    <m/>
    <m/>
    <m/>
    <m/>
    <m/>
    <m/>
    <m/>
    <m/>
    <m/>
    <n v="160"/>
    <n v="0"/>
    <n v="15"/>
    <s v=""/>
    <m/>
    <m/>
    <m/>
    <x v="1"/>
    <s v="13+"/>
  </r>
  <r>
    <s v="Exp3"/>
    <n v="300049"/>
    <n v="49"/>
    <x v="1"/>
    <x v="7"/>
    <x v="11"/>
    <d v="2014-05-16T00:00:00"/>
    <s v="Full_16h"/>
    <m/>
    <n v="49"/>
    <n v="1"/>
    <n v="1"/>
    <x v="18"/>
    <n v="4"/>
    <n v="75"/>
    <m/>
    <n v="46"/>
    <n v="3"/>
    <n v="4"/>
    <n v="0"/>
    <s v="V"/>
    <m/>
    <n v="176.2"/>
    <n v="0.26106696935300794"/>
    <n v="3.2610669693530081"/>
    <n v="10"/>
    <m/>
    <m/>
    <m/>
    <x v="2"/>
    <n v="3"/>
  </r>
  <r>
    <s v="Exp3"/>
    <n v="300049"/>
    <n v="49"/>
    <x v="1"/>
    <x v="7"/>
    <x v="11"/>
    <d v="2014-05-16T00:00:00"/>
    <s v="Full_16h"/>
    <m/>
    <m/>
    <n v="2"/>
    <n v="0"/>
    <x v="17"/>
    <n v="3"/>
    <n v="50"/>
    <n v="60"/>
    <n v="141"/>
    <n v="4"/>
    <n v="3"/>
    <n v="0"/>
    <s v="V"/>
    <m/>
    <n v="148"/>
    <n v="0.95270270270270274"/>
    <n v="2.9527027027027026"/>
    <n v="9"/>
    <m/>
    <m/>
    <m/>
    <x v="2"/>
    <n v="2"/>
  </r>
  <r>
    <s v="Exp3"/>
    <n v="300049"/>
    <n v="49"/>
    <x v="1"/>
    <x v="7"/>
    <x v="11"/>
    <d v="2014-05-16T00:00:00"/>
    <s v="Full_16h"/>
    <m/>
    <m/>
    <n v="3"/>
    <n v="0"/>
    <x v="17"/>
    <n v="3"/>
    <n v="31"/>
    <n v="37"/>
    <n v="61"/>
    <n v="3"/>
    <n v="2"/>
    <n v="0"/>
    <s v="V"/>
    <m/>
    <n v="148"/>
    <n v="0.41216216216216217"/>
    <n v="2.4121621621621623"/>
    <n v="7"/>
    <m/>
    <m/>
    <m/>
    <x v="2"/>
    <n v="2"/>
  </r>
  <r>
    <s v="Exp3"/>
    <n v="300049"/>
    <n v="49"/>
    <x v="1"/>
    <x v="7"/>
    <x v="11"/>
    <d v="2014-05-16T00:00:00"/>
    <s v="Full_16h"/>
    <m/>
    <m/>
    <n v="4"/>
    <n v="0"/>
    <x v="17"/>
    <n v="3"/>
    <n v="33"/>
    <n v="61"/>
    <n v="28"/>
    <n v="3"/>
    <n v="3"/>
    <n v="0"/>
    <s v="V"/>
    <m/>
    <n v="148"/>
    <n v="0.1891891891891892"/>
    <n v="2.189189189189189"/>
    <n v="8"/>
    <m/>
    <m/>
    <m/>
    <x v="2"/>
    <n v="2"/>
  </r>
  <r>
    <s v="Exp3"/>
    <n v="300143"/>
    <n v="143"/>
    <x v="1"/>
    <x v="7"/>
    <x v="11"/>
    <d v="2014-05-16T00:00:00"/>
    <s v="Full_16h"/>
    <m/>
    <n v="143"/>
    <n v="1"/>
    <n v="0"/>
    <x v="18"/>
    <n v="4"/>
    <n v="65"/>
    <n v="164"/>
    <n v="34"/>
    <n v="4"/>
    <n v="5"/>
    <n v="0"/>
    <s v="V"/>
    <m/>
    <n v="176.2"/>
    <n v="0.19296254256526676"/>
    <n v="3.1929625425652666"/>
    <n v="12"/>
    <m/>
    <m/>
    <m/>
    <x v="2"/>
    <n v="3"/>
  </r>
  <r>
    <s v="Exp3"/>
    <n v="300210"/>
    <n v="210"/>
    <x v="1"/>
    <x v="7"/>
    <x v="11"/>
    <d v="2014-05-16T00:00:00"/>
    <s v="Full_16h"/>
    <m/>
    <n v="210"/>
    <n v="1"/>
    <n v="1"/>
    <x v="17"/>
    <n v="3"/>
    <n v="60"/>
    <m/>
    <n v="194"/>
    <n v="4"/>
    <n v="10"/>
    <n v="0"/>
    <s v="E"/>
    <m/>
    <n v="148"/>
    <n v="1.3108108108108107"/>
    <n v="3.3108108108108105"/>
    <n v="16"/>
    <m/>
    <m/>
    <m/>
    <x v="2"/>
    <n v="2"/>
  </r>
  <r>
    <s v="Exp3"/>
    <n v="300210"/>
    <n v="210"/>
    <x v="1"/>
    <x v="7"/>
    <x v="11"/>
    <d v="2014-05-16T00:00:00"/>
    <s v="Full_16h"/>
    <m/>
    <m/>
    <n v="2"/>
    <n v="0"/>
    <x v="18"/>
    <n v="4"/>
    <n v="80"/>
    <n v="203"/>
    <n v="23"/>
    <n v="3"/>
    <n v="4"/>
    <n v="0"/>
    <s v="V"/>
    <m/>
    <n v="176.2"/>
    <n v="0.13053348467650397"/>
    <n v="3.1305334846765041"/>
    <n v="10"/>
    <m/>
    <m/>
    <m/>
    <x v="2"/>
    <n v="3"/>
  </r>
  <r>
    <s v="Exp3"/>
    <n v="300210"/>
    <n v="210"/>
    <x v="1"/>
    <x v="7"/>
    <x v="11"/>
    <d v="2014-05-16T00:00:00"/>
    <s v="Full_16h"/>
    <m/>
    <m/>
    <n v="3"/>
    <n v="0"/>
    <x v="17"/>
    <n v="3"/>
    <n v="60"/>
    <n v="153"/>
    <n v="119"/>
    <n v="4"/>
    <n v="3"/>
    <n v="0"/>
    <s v="V"/>
    <m/>
    <n v="148"/>
    <n v="0.80405405405405406"/>
    <n v="2.8040540540540539"/>
    <n v="9"/>
    <m/>
    <m/>
    <m/>
    <x v="2"/>
    <n v="2"/>
  </r>
  <r>
    <s v="Exp3"/>
    <n v="300210"/>
    <n v="210"/>
    <x v="1"/>
    <x v="7"/>
    <x v="11"/>
    <d v="2014-05-16T00:00:00"/>
    <s v="Full_16h"/>
    <m/>
    <m/>
    <n v="4"/>
    <n v="0"/>
    <x v="17"/>
    <n v="3"/>
    <n v="65"/>
    <n v="120"/>
    <n v="146"/>
    <n v="4"/>
    <n v="7"/>
    <n v="0"/>
    <s v="E"/>
    <m/>
    <n v="148"/>
    <n v="0.98648648648648651"/>
    <n v="2.9864864864864864"/>
    <n v="13"/>
    <m/>
    <m/>
    <m/>
    <x v="2"/>
    <n v="2"/>
  </r>
  <r>
    <s v="Exp3"/>
    <n v="300097"/>
    <n v="97"/>
    <x v="1"/>
    <x v="7"/>
    <x v="11"/>
    <d v="2014-05-23T00:00:00"/>
    <s v="Full_16h"/>
    <m/>
    <n v="97"/>
    <n v="1"/>
    <n v="1"/>
    <x v="19"/>
    <n v="6"/>
    <n v="80"/>
    <m/>
    <n v="90"/>
    <n v="3"/>
    <n v="16"/>
    <n v="15"/>
    <s v="TS"/>
    <n v="1"/>
    <n v="181"/>
    <n v="0.49723756906077349"/>
    <n v="5.4972375690607738"/>
    <n v="24"/>
    <m/>
    <m/>
    <m/>
    <x v="2"/>
    <n v="5"/>
  </r>
  <r>
    <s v="Exp3"/>
    <n v="300097"/>
    <n v="97"/>
    <x v="1"/>
    <x v="7"/>
    <x v="11"/>
    <d v="2014-05-23T00:00:00"/>
    <s v="Full_16h"/>
    <m/>
    <m/>
    <n v="2"/>
    <n v="1"/>
    <x v="19"/>
    <n v="6"/>
    <n v="70"/>
    <n v="196"/>
    <n v="41"/>
    <n v="3"/>
    <n v="14"/>
    <n v="15"/>
    <s v="TS"/>
    <n v="1"/>
    <n v="181"/>
    <n v="0.22651933701657459"/>
    <n v="5.2265193370165743"/>
    <n v="22"/>
    <m/>
    <m/>
    <m/>
    <x v="2"/>
    <n v="5"/>
  </r>
  <r>
    <s v="Exp3"/>
    <n v="300097"/>
    <n v="97"/>
    <x v="1"/>
    <x v="7"/>
    <x v="11"/>
    <d v="2014-05-23T00:00:00"/>
    <s v="Full_16h"/>
    <m/>
    <m/>
    <n v="3"/>
    <n v="1"/>
    <x v="20"/>
    <n v="5"/>
    <n v="70"/>
    <n v="184"/>
    <n v="102"/>
    <n v="3"/>
    <n v="16"/>
    <n v="11"/>
    <s v="TS"/>
    <n v="1"/>
    <n v="190.33333333333334"/>
    <n v="0.53590192644483359"/>
    <n v="4.5359019264448337"/>
    <n v="23"/>
    <m/>
    <m/>
    <m/>
    <x v="2"/>
    <n v="4"/>
  </r>
  <r>
    <s v="Exp3"/>
    <n v="300097"/>
    <n v="97"/>
    <x v="1"/>
    <x v="7"/>
    <x v="11"/>
    <d v="2014-05-23T00:00:00"/>
    <s v="Full_16h"/>
    <m/>
    <m/>
    <n v="4"/>
    <n v="1"/>
    <x v="19"/>
    <n v="6"/>
    <n v="82"/>
    <n v="209"/>
    <n v="84"/>
    <n v="3"/>
    <n v="15"/>
    <n v="14"/>
    <s v="TS"/>
    <n v="2"/>
    <n v="181"/>
    <n v="0.46408839779005523"/>
    <n v="5.4640883977900554"/>
    <n v="23"/>
    <m/>
    <m/>
    <m/>
    <x v="2"/>
    <n v="5"/>
  </r>
  <r>
    <s v="Exp3"/>
    <n v="300097"/>
    <n v="97"/>
    <x v="1"/>
    <x v="7"/>
    <x v="11"/>
    <d v="2014-05-23T00:00:00"/>
    <s v="Full_16h"/>
    <m/>
    <m/>
    <n v="5"/>
    <n v="1"/>
    <x v="20"/>
    <n v="6"/>
    <n v="70"/>
    <n v="211"/>
    <n v="27"/>
    <n v="3"/>
    <n v="14"/>
    <n v="10"/>
    <s v="TS"/>
    <n v="1"/>
    <n v="190.33333333333334"/>
    <n v="0.14185639229422065"/>
    <n v="4.1418563922942209"/>
    <n v="21"/>
    <m/>
    <m/>
    <m/>
    <x v="2"/>
    <n v="4"/>
  </r>
  <r>
    <s v="Exp3"/>
    <n v="300097"/>
    <n v="97"/>
    <x v="1"/>
    <x v="7"/>
    <x v="11"/>
    <d v="2014-05-23T00:00:00"/>
    <s v="Full_16h"/>
    <m/>
    <m/>
    <n v="6"/>
    <n v="1"/>
    <x v="19"/>
    <n v="6"/>
    <n v="66"/>
    <n v="175"/>
    <n v="70"/>
    <n v="3"/>
    <n v="13"/>
    <n v="10"/>
    <s v="TS"/>
    <n v="1"/>
    <n v="181"/>
    <n v="0.38674033149171272"/>
    <n v="5.3867403314917128"/>
    <n v="21"/>
    <m/>
    <m/>
    <m/>
    <x v="2"/>
    <n v="5"/>
  </r>
  <r>
    <s v="Exp3"/>
    <n v="300165"/>
    <n v="165"/>
    <x v="1"/>
    <x v="7"/>
    <x v="11"/>
    <d v="2014-05-23T00:00:00"/>
    <s v="Full_16h"/>
    <m/>
    <n v="165"/>
    <n v="1"/>
    <n v="2"/>
    <x v="20"/>
    <n v="5"/>
    <n v="90"/>
    <m/>
    <n v="128"/>
    <n v="3"/>
    <n v="16"/>
    <n v="21"/>
    <s v="TS"/>
    <n v="2"/>
    <n v="190.33333333333334"/>
    <n v="0.67250437828371279"/>
    <n v="4.6725043782837128"/>
    <n v="23"/>
    <m/>
    <m/>
    <m/>
    <x v="2"/>
    <n v="4"/>
  </r>
  <r>
    <s v="Exp3"/>
    <n v="300165"/>
    <n v="165"/>
    <x v="1"/>
    <x v="7"/>
    <x v="11"/>
    <d v="2014-05-23T00:00:00"/>
    <s v="Full_16h"/>
    <m/>
    <m/>
    <n v="2"/>
    <n v="2"/>
    <x v="20"/>
    <n v="5"/>
    <n v="85"/>
    <n v="201"/>
    <n v="159"/>
    <n v="3"/>
    <n v="15"/>
    <n v="24"/>
    <s v="TS"/>
    <n v="2"/>
    <n v="190.33333333333334"/>
    <n v="0.83537653239929943"/>
    <n v="4.8353765323992999"/>
    <n v="22"/>
    <m/>
    <m/>
    <m/>
    <x v="2"/>
    <n v="4"/>
  </r>
  <r>
    <s v="Exp3"/>
    <n v="300165"/>
    <n v="165"/>
    <x v="1"/>
    <x v="7"/>
    <x v="11"/>
    <d v="2014-05-23T00:00:00"/>
    <s v="Full_16h"/>
    <m/>
    <m/>
    <n v="3"/>
    <n v="0"/>
    <x v="18"/>
    <n v="4"/>
    <n v="47"/>
    <n v="100"/>
    <n v="117"/>
    <n v="4"/>
    <n v="7"/>
    <m/>
    <s v="E"/>
    <m/>
    <n v="176.2"/>
    <n v="0.66401816118047674"/>
    <n v="3.6640181611804765"/>
    <n v="14"/>
    <m/>
    <m/>
    <m/>
    <x v="2"/>
    <n v="3"/>
  </r>
  <r>
    <s v="Exp3"/>
    <n v="300282"/>
    <n v="282"/>
    <x v="1"/>
    <x v="7"/>
    <x v="11"/>
    <d v="2014-05-23T00:00:00"/>
    <s v="Full_16h"/>
    <m/>
    <n v="282"/>
    <n v="1"/>
    <n v="2"/>
    <x v="19"/>
    <n v="6"/>
    <n v="80"/>
    <m/>
    <n v="106"/>
    <n v="3"/>
    <n v="14"/>
    <n v="15"/>
    <s v="TS"/>
    <n v="1"/>
    <n v="181"/>
    <n v="0.58563535911602205"/>
    <n v="5.5856353591160222"/>
    <n v="22"/>
    <m/>
    <m/>
    <m/>
    <x v="2"/>
    <n v="5"/>
  </r>
  <r>
    <s v="Exp3"/>
    <n v="300282"/>
    <n v="282"/>
    <x v="1"/>
    <x v="7"/>
    <x v="11"/>
    <d v="2014-05-23T00:00:00"/>
    <s v="Full_16h"/>
    <m/>
    <m/>
    <n v="2"/>
    <n v="2"/>
    <x v="20"/>
    <n v="5"/>
    <n v="90"/>
    <n v="195"/>
    <n v="160"/>
    <n v="3"/>
    <n v="15"/>
    <n v="16"/>
    <s v="TS"/>
    <n v="2"/>
    <n v="190.33333333333334"/>
    <n v="0.84063047285464099"/>
    <n v="4.8406304728546408"/>
    <n v="22"/>
    <m/>
    <m/>
    <m/>
    <x v="2"/>
    <n v="4"/>
  </r>
  <r>
    <s v="Exp3"/>
    <n v="300282"/>
    <n v="282"/>
    <x v="1"/>
    <x v="7"/>
    <x v="11"/>
    <d v="2014-05-23T00:00:00"/>
    <s v="Full_16h"/>
    <m/>
    <m/>
    <n v="3"/>
    <n v="0"/>
    <x v="18"/>
    <n v="4"/>
    <n v="46"/>
    <n v="125"/>
    <n v="136"/>
    <n v="3"/>
    <n v="9"/>
    <m/>
    <s v="DR"/>
    <m/>
    <n v="176.2"/>
    <n v="0.77185017026106706"/>
    <n v="3.7718501702610672"/>
    <n v="15"/>
    <m/>
    <m/>
    <m/>
    <x v="2"/>
    <n v="3"/>
  </r>
  <r>
    <s v="Exp3"/>
    <n v="300282"/>
    <n v="282"/>
    <x v="1"/>
    <x v="7"/>
    <x v="11"/>
    <d v="2014-05-23T00:00:00"/>
    <s v="Full_16h"/>
    <m/>
    <m/>
    <n v="4"/>
    <n v="0"/>
    <x v="20"/>
    <n v="5"/>
    <n v="63"/>
    <n v="90"/>
    <n v="7"/>
    <n v="4"/>
    <n v="3"/>
    <m/>
    <s v="V"/>
    <m/>
    <n v="190.33333333333334"/>
    <n v="3.6777583187390543E-2"/>
    <n v="4.0367775831873907"/>
    <n v="11"/>
    <m/>
    <m/>
    <m/>
    <x v="2"/>
    <n v="4"/>
  </r>
  <r>
    <s v="Exp3"/>
    <n v="300141"/>
    <n v="141"/>
    <x v="1"/>
    <x v="7"/>
    <x v="11"/>
    <d v="2014-05-28T00:00:00"/>
    <s v="Full_16h"/>
    <m/>
    <n v="141"/>
    <n v="1"/>
    <n v="1"/>
    <x v="19"/>
    <n v="6"/>
    <n v="105"/>
    <m/>
    <n v="145"/>
    <n v="2"/>
    <n v="13"/>
    <n v="40"/>
    <s v="&gt;TS"/>
    <n v="3"/>
    <n v="181"/>
    <n v="0.80110497237569056"/>
    <n v="5.8011049723756907"/>
    <n v="20"/>
    <m/>
    <m/>
    <m/>
    <x v="2"/>
    <n v="5"/>
  </r>
  <r>
    <s v="Exp3"/>
    <n v="300141"/>
    <n v="141"/>
    <x v="1"/>
    <x v="7"/>
    <x v="11"/>
    <d v="2014-05-28T00:00:00"/>
    <s v="Full_16h"/>
    <m/>
    <m/>
    <n v="2"/>
    <n v="1"/>
    <x v="19"/>
    <n v="6"/>
    <n v="115"/>
    <n v="205"/>
    <n v="104"/>
    <n v="2"/>
    <n v="15"/>
    <n v="30"/>
    <s v="&gt;TS"/>
    <n v="3"/>
    <n v="181"/>
    <n v="0.574585635359116"/>
    <n v="5.5745856353591163"/>
    <n v="22"/>
    <m/>
    <m/>
    <m/>
    <x v="2"/>
    <n v="5"/>
  </r>
  <r>
    <s v="Exp3"/>
    <n v="300187"/>
    <n v="187"/>
    <x v="1"/>
    <x v="7"/>
    <x v="11"/>
    <d v="2014-05-28T00:00:00"/>
    <s v="Full_16h"/>
    <m/>
    <n v="187"/>
    <n v="1"/>
    <n v="1"/>
    <x v="19"/>
    <n v="6"/>
    <n v="125"/>
    <m/>
    <n v="152"/>
    <n v="2"/>
    <n v="14"/>
    <n v="50"/>
    <s v="&gt;TS"/>
    <n v="3"/>
    <n v="181"/>
    <n v="0.83977900552486184"/>
    <n v="5.8397790055248615"/>
    <n v="21"/>
    <m/>
    <m/>
    <m/>
    <x v="2"/>
    <n v="5"/>
  </r>
  <r>
    <s v="Exp3"/>
    <n v="300187"/>
    <n v="187"/>
    <x v="1"/>
    <x v="7"/>
    <x v="11"/>
    <d v="2014-05-28T00:00:00"/>
    <s v="Full_16h"/>
    <m/>
    <m/>
    <n v="2"/>
    <n v="1"/>
    <x v="19"/>
    <n v="6"/>
    <n v="115"/>
    <n v="183"/>
    <n v="116"/>
    <n v="2"/>
    <n v="14"/>
    <n v="50"/>
    <s v="&gt;TS"/>
    <n v="3"/>
    <n v="181"/>
    <n v="0.64088397790055252"/>
    <n v="5.6408839779005522"/>
    <n v="21"/>
    <m/>
    <m/>
    <m/>
    <x v="2"/>
    <n v="5"/>
  </r>
  <r>
    <s v="Exp3"/>
    <n v="300187"/>
    <n v="187"/>
    <x v="1"/>
    <x v="7"/>
    <x v="11"/>
    <d v="2014-05-28T00:00:00"/>
    <s v="Full_16h"/>
    <m/>
    <m/>
    <n v="3"/>
    <n v="1"/>
    <x v="19"/>
    <n v="6"/>
    <n v="115"/>
    <n v="189"/>
    <n v="144"/>
    <n v="2"/>
    <n v="14"/>
    <n v="45"/>
    <s v="&gt;TS"/>
    <n v="3"/>
    <n v="181"/>
    <n v="0.79558011049723754"/>
    <n v="5.7955801104972373"/>
    <n v="21"/>
    <m/>
    <m/>
    <m/>
    <x v="2"/>
    <n v="5"/>
  </r>
  <r>
    <s v="Exp3"/>
    <n v="300189"/>
    <n v="189"/>
    <x v="1"/>
    <x v="7"/>
    <x v="11"/>
    <d v="2014-05-28T00:00:00"/>
    <s v="Full_16h"/>
    <m/>
    <n v="189"/>
    <n v="1"/>
    <n v="1"/>
    <x v="16"/>
    <n v="7"/>
    <n v="160"/>
    <n v="181"/>
    <n v="24"/>
    <n v="2"/>
    <n v="16"/>
    <n v="88"/>
    <s v="&gt;TS"/>
    <n v="3"/>
    <n v="181"/>
    <n v="0.13259668508287292"/>
    <n v="6.1325966850828726"/>
    <n v="24"/>
    <m/>
    <m/>
    <m/>
    <x v="2"/>
    <n v="6"/>
  </r>
  <r>
    <s v="Exp3"/>
    <n v="300189"/>
    <n v="189"/>
    <x v="1"/>
    <x v="7"/>
    <x v="11"/>
    <d v="2014-05-28T00:00:00"/>
    <s v="Full_16h"/>
    <m/>
    <m/>
    <n v="2"/>
    <n v="1"/>
    <x v="19"/>
    <n v="6"/>
    <n v="126"/>
    <n v="191"/>
    <n v="158"/>
    <n v="2"/>
    <n v="14"/>
    <n v="55"/>
    <s v="&gt;TS"/>
    <n v="3"/>
    <n v="181"/>
    <n v="0.8729281767955801"/>
    <n v="5.8729281767955799"/>
    <n v="21"/>
    <m/>
    <m/>
    <m/>
    <x v="2"/>
    <n v="5"/>
  </r>
  <r>
    <s v="Exp3"/>
    <n v="300189"/>
    <n v="189"/>
    <x v="1"/>
    <x v="7"/>
    <x v="11"/>
    <d v="2014-05-28T00:00:00"/>
    <s v="Full_16h"/>
    <m/>
    <m/>
    <n v="3"/>
    <n v="1"/>
    <x v="16"/>
    <n v="7"/>
    <n v="150"/>
    <n v="176"/>
    <n v="26"/>
    <n v="2"/>
    <n v="16"/>
    <n v="65"/>
    <s v="&gt;TS"/>
    <n v="3"/>
    <n v="181"/>
    <n v="0.143646408839779"/>
    <n v="6.1436464088397793"/>
    <n v="24"/>
    <m/>
    <m/>
    <m/>
    <x v="2"/>
    <n v="6"/>
  </r>
  <r>
    <s v="Exp3"/>
    <n v="300189"/>
    <n v="189"/>
    <x v="1"/>
    <x v="7"/>
    <x v="11"/>
    <d v="2014-05-28T00:00:00"/>
    <s v="Full_16h"/>
    <m/>
    <m/>
    <n v="4"/>
    <n v="0"/>
    <x v="19"/>
    <n v="6"/>
    <n v="95"/>
    <n v="159"/>
    <n v="57"/>
    <n v="2"/>
    <n v="12"/>
    <n v="40"/>
    <s v="&gt;TS"/>
    <n v="3"/>
    <n v="181"/>
    <n v="0.31491712707182318"/>
    <n v="5.3149171270718227"/>
    <n v="19"/>
    <m/>
    <m/>
    <m/>
    <x v="2"/>
    <n v="5"/>
  </r>
  <r>
    <s v="Exp3"/>
    <n v="300294"/>
    <n v="294"/>
    <x v="1"/>
    <x v="7"/>
    <x v="11"/>
    <d v="2014-05-28T00:00:00"/>
    <s v="Full_16h"/>
    <m/>
    <n v="294"/>
    <n v="1"/>
    <n v="2"/>
    <x v="16"/>
    <n v="7"/>
    <n v="154"/>
    <n v="186"/>
    <n v="15"/>
    <n v="2"/>
    <n v="16"/>
    <n v="80"/>
    <s v="&gt;TS"/>
    <n v="3"/>
    <n v="181"/>
    <n v="8.2872928176795577E-2"/>
    <n v="6.0828729281767959"/>
    <n v="24"/>
    <m/>
    <m/>
    <m/>
    <x v="2"/>
    <n v="6"/>
  </r>
  <r>
    <s v="Exp3"/>
    <n v="300294"/>
    <n v="294"/>
    <x v="1"/>
    <x v="7"/>
    <x v="11"/>
    <d v="2014-05-28T00:00:00"/>
    <s v="Full_16h"/>
    <m/>
    <m/>
    <n v="2"/>
    <n v="1"/>
    <x v="19"/>
    <n v="6"/>
    <n v="137"/>
    <n v="206"/>
    <n v="174"/>
    <n v="2"/>
    <n v="15"/>
    <n v="65"/>
    <s v="&gt;TS"/>
    <n v="3"/>
    <n v="181"/>
    <n v="0.96132596685082872"/>
    <n v="5.9613259668508292"/>
    <n v="22"/>
    <m/>
    <m/>
    <m/>
    <x v="2"/>
    <n v="5"/>
  </r>
  <r>
    <s v="Exp3"/>
    <n v="300005"/>
    <n v="5"/>
    <x v="1"/>
    <x v="7"/>
    <x v="11"/>
    <d v="2014-06-17T00:00:00"/>
    <s v="Full_16h"/>
    <m/>
    <n v="5"/>
    <n v="1"/>
    <m/>
    <x v="16"/>
    <m/>
    <n v="373"/>
    <m/>
    <m/>
    <m/>
    <n v="13"/>
    <m/>
    <m/>
    <n v="3"/>
    <n v="181"/>
    <n v="0"/>
    <n v="6"/>
    <n v="19"/>
    <m/>
    <m/>
    <m/>
    <x v="1"/>
    <n v="6"/>
  </r>
  <r>
    <s v="Exp3"/>
    <n v="300005"/>
    <n v="5"/>
    <x v="1"/>
    <x v="7"/>
    <x v="11"/>
    <d v="2014-06-17T00:00:00"/>
    <s v="Full_16h"/>
    <m/>
    <m/>
    <n v="2"/>
    <m/>
    <x v="16"/>
    <m/>
    <n v="368"/>
    <m/>
    <m/>
    <m/>
    <n v="16"/>
    <m/>
    <m/>
    <n v="3"/>
    <n v="181"/>
    <n v="0"/>
    <n v="6"/>
    <n v="22"/>
    <m/>
    <m/>
    <m/>
    <x v="1"/>
    <n v="6"/>
  </r>
  <r>
    <s v="Exp3"/>
    <n v="300005"/>
    <n v="5"/>
    <x v="1"/>
    <x v="7"/>
    <x v="11"/>
    <d v="2014-06-17T00:00:00"/>
    <s v="Full_16h"/>
    <m/>
    <m/>
    <n v="3"/>
    <m/>
    <x v="19"/>
    <m/>
    <n v="248"/>
    <m/>
    <m/>
    <m/>
    <n v="15"/>
    <m/>
    <m/>
    <n v="3"/>
    <n v="181"/>
    <n v="0"/>
    <n v="5"/>
    <n v="20"/>
    <m/>
    <m/>
    <m/>
    <x v="1"/>
    <n v="5"/>
  </r>
  <r>
    <s v="Exp3"/>
    <n v="300177"/>
    <n v="177"/>
    <x v="1"/>
    <x v="7"/>
    <x v="11"/>
    <d v="2014-06-17T00:00:00"/>
    <s v="Full_16h"/>
    <m/>
    <n v="6"/>
    <n v="1"/>
    <m/>
    <x v="11"/>
    <m/>
    <n v="400"/>
    <m/>
    <m/>
    <m/>
    <n v="14"/>
    <m/>
    <m/>
    <n v="5"/>
    <n v="181"/>
    <n v="0"/>
    <n v="8"/>
    <n v="22"/>
    <m/>
    <m/>
    <m/>
    <x v="1"/>
    <n v="8"/>
  </r>
  <r>
    <s v="Exp3"/>
    <n v="300177"/>
    <n v="177"/>
    <x v="1"/>
    <x v="7"/>
    <x v="11"/>
    <d v="2014-06-17T00:00:00"/>
    <s v="Full_16h"/>
    <m/>
    <m/>
    <n v="2"/>
    <m/>
    <x v="15"/>
    <m/>
    <n v="385"/>
    <m/>
    <m/>
    <m/>
    <n v="16"/>
    <m/>
    <m/>
    <n v="3"/>
    <n v="181"/>
    <n v="0"/>
    <n v="7"/>
    <n v="23"/>
    <m/>
    <m/>
    <m/>
    <x v="1"/>
    <n v="7"/>
  </r>
  <r>
    <s v="Exp3"/>
    <n v="300177"/>
    <n v="177"/>
    <x v="1"/>
    <x v="7"/>
    <x v="11"/>
    <d v="2014-06-17T00:00:00"/>
    <s v="Full_16h"/>
    <m/>
    <m/>
    <n v="3"/>
    <m/>
    <x v="16"/>
    <m/>
    <n v="353"/>
    <m/>
    <m/>
    <m/>
    <n v="16"/>
    <m/>
    <m/>
    <n v="3"/>
    <n v="181"/>
    <n v="0"/>
    <n v="6"/>
    <n v="22"/>
    <m/>
    <m/>
    <m/>
    <x v="1"/>
    <n v="6"/>
  </r>
  <r>
    <s v="Exp3"/>
    <n v="300007"/>
    <n v="7"/>
    <x v="1"/>
    <x v="7"/>
    <x v="11"/>
    <d v="2014-06-17T00:00:00"/>
    <s v="Full_16h"/>
    <m/>
    <n v="7"/>
    <n v="1"/>
    <m/>
    <x v="16"/>
    <m/>
    <n v="295"/>
    <m/>
    <m/>
    <m/>
    <n v="12"/>
    <m/>
    <m/>
    <n v="3"/>
    <n v="181"/>
    <n v="0"/>
    <n v="6"/>
    <n v="18"/>
    <m/>
    <m/>
    <m/>
    <x v="1"/>
    <n v="6"/>
  </r>
  <r>
    <s v="Exp3"/>
    <n v="300007"/>
    <n v="7"/>
    <x v="1"/>
    <x v="7"/>
    <x v="11"/>
    <d v="2014-06-17T00:00:00"/>
    <s v="Full_16h"/>
    <m/>
    <m/>
    <n v="2"/>
    <m/>
    <x v="16"/>
    <m/>
    <n v="365"/>
    <m/>
    <m/>
    <m/>
    <n v="16"/>
    <m/>
    <m/>
    <n v="3"/>
    <n v="181"/>
    <n v="0"/>
    <n v="6"/>
    <n v="22"/>
    <m/>
    <m/>
    <m/>
    <x v="1"/>
    <n v="6"/>
  </r>
  <r>
    <s v="Exp3"/>
    <n v="300007"/>
    <n v="7"/>
    <x v="1"/>
    <x v="7"/>
    <x v="11"/>
    <d v="2014-06-17T00:00:00"/>
    <s v="Full_16h"/>
    <m/>
    <m/>
    <n v="3"/>
    <m/>
    <x v="19"/>
    <m/>
    <n v="295"/>
    <m/>
    <m/>
    <m/>
    <n v="16"/>
    <m/>
    <m/>
    <n v="3"/>
    <n v="181"/>
    <n v="0"/>
    <n v="5"/>
    <n v="21"/>
    <m/>
    <m/>
    <m/>
    <x v="1"/>
    <n v="5"/>
  </r>
  <r>
    <s v="Exp3"/>
    <n v="300007"/>
    <n v="7"/>
    <x v="1"/>
    <x v="7"/>
    <x v="11"/>
    <d v="2014-06-17T00:00:00"/>
    <s v="Full_16h"/>
    <m/>
    <m/>
    <n v="4"/>
    <m/>
    <x v="15"/>
    <m/>
    <n v="275"/>
    <m/>
    <m/>
    <m/>
    <n v="13"/>
    <m/>
    <m/>
    <n v="3"/>
    <n v="181"/>
    <n v="0"/>
    <n v="7"/>
    <n v="20"/>
    <m/>
    <m/>
    <m/>
    <x v="1"/>
    <n v="7"/>
  </r>
  <r>
    <s v="Exp3"/>
    <n v="300026"/>
    <n v="26"/>
    <x v="1"/>
    <x v="7"/>
    <x v="11"/>
    <d v="2014-06-17T00:00:00"/>
    <s v="Full_16h"/>
    <d v="2014-06-17T00:00:00"/>
    <n v="26"/>
    <n v="1"/>
    <m/>
    <x v="15"/>
    <m/>
    <n v="365"/>
    <m/>
    <m/>
    <m/>
    <n v="15"/>
    <m/>
    <m/>
    <n v="4"/>
    <n v="181"/>
    <n v="0"/>
    <n v="7"/>
    <n v="22"/>
    <m/>
    <m/>
    <m/>
    <x v="1"/>
    <n v="7"/>
  </r>
  <r>
    <s v="Exp3"/>
    <n v="300026"/>
    <n v="26"/>
    <x v="1"/>
    <x v="7"/>
    <x v="11"/>
    <d v="2014-06-17T00:00:00"/>
    <s v="Full_16h"/>
    <m/>
    <m/>
    <n v="2"/>
    <m/>
    <x v="15"/>
    <m/>
    <n v="390"/>
    <m/>
    <m/>
    <m/>
    <n v="16"/>
    <m/>
    <m/>
    <n v="4"/>
    <n v="181"/>
    <n v="0"/>
    <n v="7"/>
    <n v="23"/>
    <m/>
    <m/>
    <m/>
    <x v="1"/>
    <n v="7"/>
  </r>
  <r>
    <s v="Exp3"/>
    <n v="300054"/>
    <n v="54"/>
    <x v="1"/>
    <x v="7"/>
    <x v="11"/>
    <d v="2014-06-17T00:00:00"/>
    <s v="Full_16h"/>
    <m/>
    <n v="54"/>
    <n v="1"/>
    <m/>
    <x v="15"/>
    <m/>
    <n v="370"/>
    <m/>
    <m/>
    <m/>
    <n v="15"/>
    <m/>
    <m/>
    <n v="4"/>
    <n v="181"/>
    <n v="0"/>
    <n v="7"/>
    <n v="22"/>
    <m/>
    <m/>
    <m/>
    <x v="1"/>
    <n v="7"/>
  </r>
  <r>
    <s v="Exp3"/>
    <n v="300054"/>
    <n v="54"/>
    <x v="1"/>
    <x v="7"/>
    <x v="11"/>
    <d v="2014-06-17T00:00:00"/>
    <s v="Full_16h"/>
    <m/>
    <m/>
    <n v="2"/>
    <m/>
    <x v="15"/>
    <m/>
    <n v="390"/>
    <m/>
    <m/>
    <m/>
    <n v="14"/>
    <m/>
    <m/>
    <n v="4"/>
    <n v="181"/>
    <n v="0"/>
    <n v="7"/>
    <n v="21"/>
    <m/>
    <m/>
    <m/>
    <x v="1"/>
    <n v="7"/>
  </r>
  <r>
    <s v="Exp3"/>
    <n v="300054"/>
    <n v="54"/>
    <x v="1"/>
    <x v="7"/>
    <x v="11"/>
    <d v="2014-06-17T00:00:00"/>
    <s v="Full_16h"/>
    <m/>
    <m/>
    <n v="3"/>
    <m/>
    <x v="16"/>
    <m/>
    <n v="385"/>
    <m/>
    <m/>
    <m/>
    <n v="15"/>
    <m/>
    <m/>
    <n v="4"/>
    <n v="181"/>
    <n v="0"/>
    <n v="6"/>
    <n v="21"/>
    <m/>
    <m/>
    <m/>
    <x v="1"/>
    <n v="6"/>
  </r>
  <r>
    <s v="Exp3"/>
    <n v="300078"/>
    <n v="78"/>
    <x v="1"/>
    <x v="7"/>
    <x v="11"/>
    <d v="2014-06-17T00:00:00"/>
    <s v="Full_16h"/>
    <m/>
    <n v="78"/>
    <n v="1"/>
    <m/>
    <x v="15"/>
    <m/>
    <n v="360"/>
    <m/>
    <m/>
    <m/>
    <n v="13"/>
    <m/>
    <m/>
    <n v="4"/>
    <n v="181"/>
    <n v="0"/>
    <n v="7"/>
    <n v="20"/>
    <m/>
    <m/>
    <m/>
    <x v="1"/>
    <n v="7"/>
  </r>
  <r>
    <s v="Exp3"/>
    <n v="300078"/>
    <n v="78"/>
    <x v="1"/>
    <x v="7"/>
    <x v="11"/>
    <d v="2014-06-17T00:00:00"/>
    <s v="Full_16h"/>
    <m/>
    <m/>
    <n v="2"/>
    <m/>
    <x v="15"/>
    <m/>
    <n v="375"/>
    <m/>
    <m/>
    <m/>
    <n v="15"/>
    <m/>
    <m/>
    <n v="4"/>
    <n v="181"/>
    <n v="0"/>
    <n v="7"/>
    <n v="22"/>
    <m/>
    <m/>
    <m/>
    <x v="1"/>
    <n v="7"/>
  </r>
  <r>
    <s v="Exp3"/>
    <n v="300078"/>
    <n v="78"/>
    <x v="1"/>
    <x v="7"/>
    <x v="11"/>
    <d v="2014-06-17T00:00:00"/>
    <s v="Full_16h"/>
    <m/>
    <m/>
    <n v="3"/>
    <m/>
    <x v="15"/>
    <m/>
    <n v="370"/>
    <m/>
    <m/>
    <m/>
    <n v="13"/>
    <m/>
    <m/>
    <n v="4"/>
    <n v="181"/>
    <n v="0"/>
    <n v="7"/>
    <n v="20"/>
    <m/>
    <m/>
    <m/>
    <x v="1"/>
    <n v="7"/>
  </r>
  <r>
    <s v="Exp3"/>
    <n v="300078"/>
    <n v="78"/>
    <x v="1"/>
    <x v="7"/>
    <x v="11"/>
    <d v="2014-06-17T00:00:00"/>
    <s v="Full_16h"/>
    <m/>
    <m/>
    <n v="4"/>
    <m/>
    <x v="15"/>
    <m/>
    <n v="345"/>
    <m/>
    <m/>
    <m/>
    <n v="14"/>
    <m/>
    <m/>
    <n v="4"/>
    <n v="181"/>
    <n v="0"/>
    <n v="7"/>
    <n v="21"/>
    <m/>
    <m/>
    <m/>
    <x v="1"/>
    <n v="7"/>
  </r>
  <r>
    <s v="Exp3"/>
    <n v="300078"/>
    <n v="78"/>
    <x v="1"/>
    <x v="7"/>
    <x v="11"/>
    <d v="2014-06-17T00:00:00"/>
    <s v="Full_16h"/>
    <m/>
    <m/>
    <n v="5"/>
    <m/>
    <x v="15"/>
    <m/>
    <n v="357"/>
    <m/>
    <m/>
    <m/>
    <n v="12"/>
    <m/>
    <m/>
    <n v="4"/>
    <n v="181"/>
    <n v="0"/>
    <n v="7"/>
    <n v="19"/>
    <m/>
    <m/>
    <m/>
    <x v="1"/>
    <n v="7"/>
  </r>
  <r>
    <s v="Exp3"/>
    <n v="300104"/>
    <n v="104"/>
    <x v="1"/>
    <x v="7"/>
    <x v="11"/>
    <d v="2014-06-17T00:00:00"/>
    <s v="Full_16h"/>
    <m/>
    <n v="104"/>
    <n v="1"/>
    <m/>
    <x v="15"/>
    <m/>
    <n v="335"/>
    <m/>
    <m/>
    <m/>
    <n v="15"/>
    <m/>
    <m/>
    <n v="3"/>
    <n v="181"/>
    <n v="0"/>
    <n v="7"/>
    <n v="22"/>
    <m/>
    <m/>
    <m/>
    <x v="1"/>
    <n v="7"/>
  </r>
  <r>
    <s v="Exp3"/>
    <n v="300104"/>
    <n v="104"/>
    <x v="1"/>
    <x v="7"/>
    <x v="11"/>
    <d v="2014-06-17T00:00:00"/>
    <s v="Full_16h"/>
    <m/>
    <m/>
    <n v="2"/>
    <m/>
    <x v="15"/>
    <m/>
    <n v="375"/>
    <m/>
    <m/>
    <m/>
    <n v="15"/>
    <m/>
    <m/>
    <n v="4"/>
    <n v="181"/>
    <n v="0"/>
    <n v="7"/>
    <n v="22"/>
    <m/>
    <m/>
    <m/>
    <x v="1"/>
    <n v="7"/>
  </r>
  <r>
    <s v="Exp3"/>
    <n v="300104"/>
    <n v="104"/>
    <x v="1"/>
    <x v="7"/>
    <x v="11"/>
    <d v="2014-06-17T00:00:00"/>
    <s v="Full_16h"/>
    <m/>
    <m/>
    <n v="3"/>
    <m/>
    <x v="15"/>
    <m/>
    <n v="300"/>
    <m/>
    <m/>
    <m/>
    <n v="14"/>
    <m/>
    <m/>
    <n v="3"/>
    <n v="181"/>
    <n v="0"/>
    <n v="7"/>
    <n v="21"/>
    <m/>
    <m/>
    <m/>
    <x v="1"/>
    <n v="7"/>
  </r>
  <r>
    <s v="Exp3"/>
    <n v="300104"/>
    <n v="104"/>
    <x v="1"/>
    <x v="7"/>
    <x v="11"/>
    <d v="2014-06-17T00:00:00"/>
    <s v="Full_16h"/>
    <m/>
    <m/>
    <n v="4"/>
    <m/>
    <x v="15"/>
    <m/>
    <n v="240"/>
    <m/>
    <m/>
    <m/>
    <n v="8"/>
    <m/>
    <m/>
    <n v="3"/>
    <n v="181"/>
    <n v="0"/>
    <n v="7"/>
    <n v="15"/>
    <m/>
    <m/>
    <m/>
    <x v="1"/>
    <n v="7"/>
  </r>
  <r>
    <s v="Exp3"/>
    <n v="300127"/>
    <n v="127"/>
    <x v="1"/>
    <x v="7"/>
    <x v="11"/>
    <d v="2014-06-17T00:00:00"/>
    <s v="Full_16h"/>
    <m/>
    <n v="127"/>
    <n v="1"/>
    <m/>
    <x v="11"/>
    <m/>
    <n v="360"/>
    <m/>
    <m/>
    <m/>
    <n v="15"/>
    <m/>
    <m/>
    <n v="4"/>
    <n v="181"/>
    <n v="0"/>
    <n v="8"/>
    <n v="23"/>
    <m/>
    <m/>
    <m/>
    <x v="1"/>
    <n v="8"/>
  </r>
  <r>
    <s v="Exp3"/>
    <n v="300127"/>
    <n v="127"/>
    <x v="1"/>
    <x v="7"/>
    <x v="11"/>
    <d v="2014-06-17T00:00:00"/>
    <s v="Full_16h"/>
    <m/>
    <m/>
    <n v="2"/>
    <m/>
    <x v="11"/>
    <m/>
    <n v="335"/>
    <m/>
    <m/>
    <m/>
    <n v="12"/>
    <m/>
    <m/>
    <n v="4"/>
    <n v="181"/>
    <n v="0"/>
    <n v="8"/>
    <n v="20"/>
    <m/>
    <m/>
    <m/>
    <x v="1"/>
    <n v="8"/>
  </r>
  <r>
    <s v="Exp3"/>
    <n v="300127"/>
    <n v="127"/>
    <x v="1"/>
    <x v="7"/>
    <x v="11"/>
    <d v="2014-06-17T00:00:00"/>
    <s v="Full_16h"/>
    <m/>
    <m/>
    <n v="3"/>
    <m/>
    <x v="16"/>
    <m/>
    <n v="327"/>
    <m/>
    <m/>
    <m/>
    <n v="12"/>
    <m/>
    <m/>
    <n v="4"/>
    <n v="181"/>
    <n v="0"/>
    <n v="6"/>
    <n v="18"/>
    <m/>
    <m/>
    <m/>
    <x v="1"/>
    <n v="6"/>
  </r>
  <r>
    <s v="Exp3"/>
    <n v="300127"/>
    <n v="127"/>
    <x v="1"/>
    <x v="7"/>
    <x v="11"/>
    <d v="2014-06-17T00:00:00"/>
    <s v="Full_16h"/>
    <m/>
    <m/>
    <n v="4"/>
    <m/>
    <x v="15"/>
    <m/>
    <n v="272"/>
    <m/>
    <m/>
    <m/>
    <n v="10"/>
    <m/>
    <m/>
    <n v="4"/>
    <n v="181"/>
    <n v="0"/>
    <n v="7"/>
    <n v="17"/>
    <m/>
    <m/>
    <m/>
    <x v="1"/>
    <n v="7"/>
  </r>
  <r>
    <s v="Exp3"/>
    <n v="300231"/>
    <n v="231"/>
    <x v="1"/>
    <x v="7"/>
    <x v="11"/>
    <d v="2014-06-17T00:00:00"/>
    <s v="Full_16h"/>
    <m/>
    <n v="231"/>
    <n v="1"/>
    <m/>
    <x v="16"/>
    <m/>
    <n v="385"/>
    <m/>
    <m/>
    <m/>
    <n v="17"/>
    <m/>
    <m/>
    <n v="4"/>
    <n v="181"/>
    <n v="0"/>
    <n v="6"/>
    <n v="23"/>
    <m/>
    <m/>
    <m/>
    <x v="1"/>
    <n v="6"/>
  </r>
  <r>
    <s v="Exp3"/>
    <n v="300231"/>
    <n v="231"/>
    <x v="1"/>
    <x v="7"/>
    <x v="11"/>
    <d v="2014-06-17T00:00:00"/>
    <s v="Full_16h"/>
    <m/>
    <m/>
    <n v="2"/>
    <m/>
    <x v="16"/>
    <m/>
    <n v="345"/>
    <m/>
    <m/>
    <m/>
    <n v="17"/>
    <m/>
    <m/>
    <n v="3"/>
    <n v="181"/>
    <n v="0"/>
    <n v="6"/>
    <n v="23"/>
    <m/>
    <m/>
    <m/>
    <x v="1"/>
    <n v="6"/>
  </r>
  <r>
    <s v="Exp3"/>
    <n v="300231"/>
    <n v="231"/>
    <x v="1"/>
    <x v="7"/>
    <x v="11"/>
    <d v="2014-06-17T00:00:00"/>
    <s v="Full_16h"/>
    <m/>
    <m/>
    <n v="3"/>
    <m/>
    <x v="16"/>
    <m/>
    <n v="315"/>
    <m/>
    <m/>
    <m/>
    <n v="17"/>
    <m/>
    <m/>
    <n v="3"/>
    <n v="181"/>
    <n v="0"/>
    <n v="6"/>
    <n v="23"/>
    <m/>
    <m/>
    <m/>
    <x v="1"/>
    <n v="6"/>
  </r>
  <r>
    <s v="Exp3"/>
    <n v="300231"/>
    <n v="231"/>
    <x v="1"/>
    <x v="7"/>
    <x v="11"/>
    <d v="2014-06-17T00:00:00"/>
    <s v="Full_16h"/>
    <m/>
    <m/>
    <n v="4"/>
    <m/>
    <x v="16"/>
    <m/>
    <n v="247"/>
    <m/>
    <m/>
    <m/>
    <n v="13"/>
    <m/>
    <m/>
    <n v="3"/>
    <n v="181"/>
    <n v="0"/>
    <n v="6"/>
    <n v="19"/>
    <m/>
    <m/>
    <m/>
    <x v="1"/>
    <n v="6"/>
  </r>
  <r>
    <s v="Exp3"/>
    <n v="300272"/>
    <n v="272"/>
    <x v="1"/>
    <x v="7"/>
    <x v="11"/>
    <d v="2014-06-17T00:00:00"/>
    <s v="Full_16h"/>
    <m/>
    <n v="272"/>
    <n v="1"/>
    <m/>
    <x v="15"/>
    <m/>
    <n v="427"/>
    <m/>
    <m/>
    <m/>
    <n v="14"/>
    <m/>
    <m/>
    <n v="4"/>
    <n v="181"/>
    <n v="0"/>
    <n v="7"/>
    <n v="21"/>
    <m/>
    <m/>
    <m/>
    <x v="1"/>
    <n v="7"/>
  </r>
  <r>
    <s v="Exp3"/>
    <n v="300272"/>
    <n v="272"/>
    <x v="1"/>
    <x v="7"/>
    <x v="11"/>
    <d v="2014-06-17T00:00:00"/>
    <s v="Full_16h"/>
    <m/>
    <m/>
    <n v="2"/>
    <m/>
    <x v="16"/>
    <m/>
    <n v="360"/>
    <m/>
    <m/>
    <m/>
    <n v="15"/>
    <m/>
    <m/>
    <n v="4"/>
    <n v="181"/>
    <n v="0"/>
    <n v="6"/>
    <n v="21"/>
    <m/>
    <m/>
    <m/>
    <x v="1"/>
    <n v="6"/>
  </r>
  <r>
    <s v="Exp3"/>
    <n v="300272"/>
    <n v="272"/>
    <x v="1"/>
    <x v="7"/>
    <x v="11"/>
    <d v="2014-06-17T00:00:00"/>
    <s v="Full_16h"/>
    <m/>
    <m/>
    <n v="3"/>
    <m/>
    <x v="16"/>
    <m/>
    <n v="337"/>
    <m/>
    <m/>
    <m/>
    <n v="15"/>
    <m/>
    <m/>
    <n v="3"/>
    <n v="181"/>
    <n v="0"/>
    <n v="6"/>
    <n v="21"/>
    <m/>
    <m/>
    <m/>
    <x v="1"/>
    <n v="6"/>
  </r>
  <r>
    <s v="Exp3"/>
    <n v="300272"/>
    <n v="272"/>
    <x v="1"/>
    <x v="7"/>
    <x v="11"/>
    <d v="2014-06-17T00:00:00"/>
    <s v="Full_16h"/>
    <m/>
    <m/>
    <n v="4"/>
    <m/>
    <x v="16"/>
    <m/>
    <n v="340"/>
    <m/>
    <m/>
    <m/>
    <n v="11"/>
    <m/>
    <m/>
    <n v="4"/>
    <n v="181"/>
    <n v="0"/>
    <n v="6"/>
    <n v="17"/>
    <m/>
    <m/>
    <m/>
    <x v="1"/>
    <n v="6"/>
  </r>
  <r>
    <s v="Exp3"/>
    <n v="300289"/>
    <n v="289"/>
    <x v="1"/>
    <x v="7"/>
    <x v="11"/>
    <d v="2014-06-17T00:00:00"/>
    <s v="Full_16h"/>
    <m/>
    <n v="289"/>
    <n v="1"/>
    <m/>
    <x v="16"/>
    <m/>
    <n v="325"/>
    <m/>
    <m/>
    <m/>
    <n v="15"/>
    <m/>
    <m/>
    <n v="3"/>
    <n v="181"/>
    <n v="0"/>
    <n v="6"/>
    <n v="21"/>
    <m/>
    <m/>
    <m/>
    <x v="1"/>
    <n v="6"/>
  </r>
  <r>
    <s v="Exp3"/>
    <n v="300305"/>
    <n v="305"/>
    <x v="1"/>
    <x v="7"/>
    <x v="11"/>
    <d v="2014-06-17T00:00:00"/>
    <s v="Full_16h"/>
    <m/>
    <n v="305"/>
    <n v="1"/>
    <m/>
    <x v="15"/>
    <m/>
    <n v="380"/>
    <m/>
    <m/>
    <m/>
    <n v="15"/>
    <m/>
    <m/>
    <n v="4"/>
    <n v="181"/>
    <n v="0"/>
    <n v="7"/>
    <n v="22"/>
    <m/>
    <m/>
    <m/>
    <x v="1"/>
    <n v="7"/>
  </r>
  <r>
    <s v="Exp3"/>
    <n v="300305"/>
    <n v="305"/>
    <x v="1"/>
    <x v="7"/>
    <x v="11"/>
    <d v="2014-06-17T00:00:00"/>
    <s v="Full_16h"/>
    <m/>
    <m/>
    <n v="2"/>
    <m/>
    <x v="15"/>
    <m/>
    <n v="390"/>
    <m/>
    <m/>
    <m/>
    <n v="16"/>
    <m/>
    <m/>
    <n v="4"/>
    <n v="181"/>
    <n v="0"/>
    <n v="7"/>
    <n v="23"/>
    <m/>
    <m/>
    <m/>
    <x v="1"/>
    <n v="7"/>
  </r>
  <r>
    <s v="Exp3"/>
    <n v="300305"/>
    <n v="305"/>
    <x v="1"/>
    <x v="7"/>
    <x v="11"/>
    <d v="2014-06-17T00:00:00"/>
    <s v="Full_16h"/>
    <m/>
    <m/>
    <n v="3"/>
    <m/>
    <x v="15"/>
    <m/>
    <n v="375"/>
    <m/>
    <m/>
    <m/>
    <n v="14"/>
    <m/>
    <m/>
    <n v="4"/>
    <n v="181"/>
    <n v="0"/>
    <n v="7"/>
    <n v="21"/>
    <m/>
    <m/>
    <m/>
    <x v="1"/>
    <n v="7"/>
  </r>
  <r>
    <s v="Exp3"/>
    <n v="300305"/>
    <n v="305"/>
    <x v="1"/>
    <x v="7"/>
    <x v="11"/>
    <d v="2014-06-17T00:00:00"/>
    <s v="Full_16h"/>
    <m/>
    <m/>
    <n v="4"/>
    <m/>
    <x v="11"/>
    <m/>
    <n v="402"/>
    <m/>
    <m/>
    <m/>
    <n v="16"/>
    <m/>
    <m/>
    <n v="4"/>
    <n v="181"/>
    <n v="0"/>
    <n v="8"/>
    <n v="24"/>
    <m/>
    <m/>
    <m/>
    <x v="1"/>
    <n v="8"/>
  </r>
  <r>
    <s v="Exp3"/>
    <n v="300321"/>
    <n v="321"/>
    <x v="1"/>
    <x v="7"/>
    <x v="11"/>
    <d v="2014-06-17T00:00:00"/>
    <s v="Full_16h"/>
    <m/>
    <n v="321"/>
    <n v="1"/>
    <m/>
    <x v="11"/>
    <m/>
    <n v="400"/>
    <m/>
    <m/>
    <m/>
    <n v="17"/>
    <m/>
    <m/>
    <n v="4"/>
    <n v="181"/>
    <n v="0"/>
    <n v="8"/>
    <n v="25"/>
    <m/>
    <m/>
    <m/>
    <x v="1"/>
    <n v="8"/>
  </r>
  <r>
    <s v="Exp3"/>
    <n v="300321"/>
    <n v="321"/>
    <x v="1"/>
    <x v="7"/>
    <x v="11"/>
    <d v="2014-06-17T00:00:00"/>
    <s v="Full_16h"/>
    <m/>
    <m/>
    <n v="2"/>
    <m/>
    <x v="15"/>
    <m/>
    <n v="325"/>
    <m/>
    <m/>
    <m/>
    <n v="16"/>
    <m/>
    <m/>
    <n v="4"/>
    <n v="181"/>
    <n v="0"/>
    <n v="7"/>
    <n v="23"/>
    <m/>
    <m/>
    <m/>
    <x v="1"/>
    <n v="7"/>
  </r>
  <r>
    <s v="Exp3"/>
    <n v="300321"/>
    <n v="321"/>
    <x v="1"/>
    <x v="7"/>
    <x v="11"/>
    <d v="2014-06-17T00:00:00"/>
    <s v="Full_16h"/>
    <m/>
    <m/>
    <n v="3"/>
    <m/>
    <x v="15"/>
    <m/>
    <n v="330"/>
    <m/>
    <m/>
    <m/>
    <n v="16"/>
    <m/>
    <m/>
    <n v="4"/>
    <n v="181"/>
    <n v="0"/>
    <n v="7"/>
    <n v="23"/>
    <m/>
    <m/>
    <m/>
    <x v="1"/>
    <n v="7"/>
  </r>
  <r>
    <s v="Exp3"/>
    <n v="300321"/>
    <n v="321"/>
    <x v="1"/>
    <x v="7"/>
    <x v="11"/>
    <d v="2014-06-17T00:00:00"/>
    <s v="Full_16h"/>
    <m/>
    <m/>
    <n v="4"/>
    <m/>
    <x v="15"/>
    <m/>
    <n v="360"/>
    <m/>
    <m/>
    <m/>
    <n v="14"/>
    <m/>
    <m/>
    <n v="4"/>
    <n v="181"/>
    <n v="0"/>
    <n v="7"/>
    <n v="21"/>
    <m/>
    <m/>
    <m/>
    <x v="1"/>
    <n v="7"/>
  </r>
  <r>
    <s v="Exp3"/>
    <n v="300050"/>
    <n v="50"/>
    <x v="1"/>
    <x v="7"/>
    <x v="7"/>
    <d v="2014-05-16T00:00:00"/>
    <s v="Full_16h"/>
    <m/>
    <n v="50"/>
    <n v="1"/>
    <n v="0"/>
    <x v="17"/>
    <n v="3"/>
    <n v="40"/>
    <m/>
    <n v="147"/>
    <n v="4"/>
    <n v="3"/>
    <n v="0"/>
    <s v="V"/>
    <m/>
    <n v="168.6"/>
    <n v="0.87188612099644136"/>
    <n v="2.8718861209964412"/>
    <n v="9"/>
    <m/>
    <m/>
    <m/>
    <x v="2"/>
    <n v="2"/>
  </r>
  <r>
    <s v="Exp3"/>
    <n v="300050"/>
    <n v="50"/>
    <x v="1"/>
    <x v="7"/>
    <x v="7"/>
    <d v="2014-05-16T00:00:00"/>
    <s v="Full_16h"/>
    <m/>
    <m/>
    <n v="2"/>
    <n v="0"/>
    <x v="17"/>
    <n v="3"/>
    <n v="55"/>
    <n v="104"/>
    <n v="182"/>
    <n v="3"/>
    <n v="3"/>
    <n v="0"/>
    <s v="V"/>
    <m/>
    <n v="168.6"/>
    <n v="1.0794780545670226"/>
    <n v="3.0794780545670228"/>
    <n v="8"/>
    <m/>
    <m/>
    <m/>
    <x v="2"/>
    <n v="2"/>
  </r>
  <r>
    <s v="Exp3"/>
    <n v="300050"/>
    <n v="50"/>
    <x v="1"/>
    <x v="7"/>
    <x v="7"/>
    <d v="2014-05-16T00:00:00"/>
    <s v="Full_16h"/>
    <m/>
    <m/>
    <n v="3"/>
    <n v="0"/>
    <x v="17"/>
    <n v="3"/>
    <n v="56"/>
    <n v="100"/>
    <n v="161"/>
    <n v="3"/>
    <n v="3"/>
    <n v="0"/>
    <s v="V"/>
    <m/>
    <n v="168.6"/>
    <n v="0.95492289442467382"/>
    <n v="2.9549228944246737"/>
    <n v="8"/>
    <m/>
    <m/>
    <m/>
    <x v="2"/>
    <n v="2"/>
  </r>
  <r>
    <s v="Exp3"/>
    <n v="300050"/>
    <n v="50"/>
    <x v="1"/>
    <x v="7"/>
    <x v="7"/>
    <d v="2014-05-16T00:00:00"/>
    <s v="Full_16h"/>
    <m/>
    <m/>
    <n v="4"/>
    <n v="0"/>
    <x v="17"/>
    <n v="3"/>
    <n v="51"/>
    <n v="124"/>
    <n v="92"/>
    <n v="3"/>
    <n v="2"/>
    <n v="0"/>
    <s v="V"/>
    <m/>
    <n v="168.6"/>
    <n v="0.5456702253855279"/>
    <n v="2.5456702253855279"/>
    <n v="7"/>
    <m/>
    <m/>
    <m/>
    <x v="2"/>
    <n v="2"/>
  </r>
  <r>
    <s v="Exp3"/>
    <n v="300144"/>
    <n v="144"/>
    <x v="1"/>
    <x v="7"/>
    <x v="7"/>
    <d v="2014-05-16T00:00:00"/>
    <s v="Full_16h"/>
    <m/>
    <n v="144"/>
    <n v="1"/>
    <n v="1"/>
    <x v="17"/>
    <n v="3"/>
    <n v="42"/>
    <m/>
    <n v="151"/>
    <n v="3"/>
    <n v="3"/>
    <n v="0"/>
    <s v="V"/>
    <m/>
    <n v="168.6"/>
    <n v="0.89561091340450771"/>
    <n v="2.8956109134045076"/>
    <n v="8"/>
    <m/>
    <m/>
    <m/>
    <x v="2"/>
    <n v="2"/>
  </r>
  <r>
    <s v="Exp3"/>
    <n v="300144"/>
    <n v="144"/>
    <x v="1"/>
    <x v="7"/>
    <x v="7"/>
    <d v="2014-05-16T00:00:00"/>
    <s v="Full_16h"/>
    <m/>
    <m/>
    <n v="2"/>
    <n v="0"/>
    <x v="17"/>
    <n v="3"/>
    <n v="68"/>
    <n v="101"/>
    <n v="150"/>
    <n v="3"/>
    <n v="2"/>
    <n v="0"/>
    <s v="V"/>
    <m/>
    <n v="168.6"/>
    <n v="0.88967971530249113"/>
    <n v="2.8896797153024911"/>
    <n v="7"/>
    <m/>
    <m/>
    <m/>
    <x v="2"/>
    <n v="2"/>
  </r>
  <r>
    <s v="Exp3"/>
    <n v="300144"/>
    <n v="144"/>
    <x v="1"/>
    <x v="7"/>
    <x v="7"/>
    <d v="2014-05-16T00:00:00"/>
    <s v="Full_16h"/>
    <m/>
    <m/>
    <n v="3"/>
    <n v="0"/>
    <x v="17"/>
    <n v="3"/>
    <n v="42"/>
    <n v="67"/>
    <n v="87"/>
    <n v="3"/>
    <n v="3"/>
    <n v="0"/>
    <s v="V"/>
    <m/>
    <n v="168.6"/>
    <n v="0.51601423487544484"/>
    <n v="2.5160142348754446"/>
    <n v="8"/>
    <m/>
    <m/>
    <m/>
    <x v="2"/>
    <n v="2"/>
  </r>
  <r>
    <s v="Exp3"/>
    <n v="300144"/>
    <n v="144"/>
    <x v="1"/>
    <x v="7"/>
    <x v="7"/>
    <d v="2014-05-16T00:00:00"/>
    <s v="Full_16h"/>
    <m/>
    <m/>
    <n v="4"/>
    <n v="0"/>
    <x v="17"/>
    <n v="3"/>
    <n v="54"/>
    <n v="86"/>
    <n v="29"/>
    <n v="4"/>
    <n v="2"/>
    <n v="0"/>
    <s v="V"/>
    <m/>
    <n v="168.6"/>
    <n v="0.17200474495848161"/>
    <n v="2.1720047449584818"/>
    <n v="8"/>
    <m/>
    <m/>
    <m/>
    <x v="2"/>
    <n v="2"/>
  </r>
  <r>
    <s v="Exp3"/>
    <n v="300314"/>
    <n v="314"/>
    <x v="1"/>
    <x v="7"/>
    <x v="7"/>
    <d v="2014-05-16T00:00:00"/>
    <s v="Full_16h"/>
    <d v="2014-05-16T00:00:00"/>
    <n v="314"/>
    <n v="1"/>
    <n v="0"/>
    <x v="18"/>
    <n v="4"/>
    <n v="55"/>
    <n v="180"/>
    <n v="35"/>
    <n v="3"/>
    <n v="3"/>
    <n v="0"/>
    <s v="V"/>
    <m/>
    <n v="212.4"/>
    <n v="0.1647834274952919"/>
    <n v="3.164783427495292"/>
    <n v="9"/>
    <m/>
    <m/>
    <m/>
    <x v="2"/>
    <n v="3"/>
  </r>
  <r>
    <s v="Exp3"/>
    <n v="300314"/>
    <n v="314"/>
    <x v="1"/>
    <x v="7"/>
    <x v="7"/>
    <d v="2014-05-16T00:00:00"/>
    <s v="Full_16h"/>
    <m/>
    <m/>
    <n v="2"/>
    <n v="1"/>
    <x v="17"/>
    <n v="3"/>
    <n v="49"/>
    <n v="134"/>
    <n v="139"/>
    <n v="3"/>
    <n v="2"/>
    <n v="0"/>
    <s v="V"/>
    <m/>
    <n v="168.6"/>
    <n v="0.82443653618030843"/>
    <n v="2.8244365361803085"/>
    <n v="7"/>
    <m/>
    <m/>
    <m/>
    <x v="2"/>
    <n v="2"/>
  </r>
  <r>
    <s v="Exp3"/>
    <n v="300314"/>
    <n v="314"/>
    <x v="1"/>
    <x v="7"/>
    <x v="7"/>
    <d v="2014-05-16T00:00:00"/>
    <s v="Full_16h"/>
    <m/>
    <m/>
    <n v="3"/>
    <n v="0"/>
    <x v="17"/>
    <n v="3"/>
    <n v="60"/>
    <n v="124"/>
    <n v="199"/>
    <n v="3"/>
    <n v="3"/>
    <n v="0"/>
    <s v="V"/>
    <m/>
    <n v="168.6"/>
    <n v="1.1803084223013049"/>
    <n v="3.1803084223013052"/>
    <n v="8"/>
    <m/>
    <m/>
    <m/>
    <x v="2"/>
    <n v="2"/>
  </r>
  <r>
    <s v="Exp3"/>
    <n v="300314"/>
    <n v="314"/>
    <x v="1"/>
    <x v="7"/>
    <x v="7"/>
    <d v="2014-05-16T00:00:00"/>
    <s v="Full_16h"/>
    <m/>
    <m/>
    <n v="4"/>
    <n v="0"/>
    <x v="17"/>
    <n v="3"/>
    <n v="51"/>
    <n v="92"/>
    <n v="116"/>
    <n v="3"/>
    <n v="3"/>
    <n v="0"/>
    <s v="V"/>
    <m/>
    <n v="168.6"/>
    <n v="0.68801897983392646"/>
    <n v="2.6880189798339265"/>
    <n v="8"/>
    <m/>
    <m/>
    <m/>
    <x v="2"/>
    <n v="2"/>
  </r>
  <r>
    <s v="Exp3"/>
    <n v="300059"/>
    <n v="59"/>
    <x v="1"/>
    <x v="7"/>
    <x v="7"/>
    <d v="2014-05-23T00:00:00"/>
    <s v="Full_16h"/>
    <m/>
    <n v="59"/>
    <n v="1"/>
    <n v="2"/>
    <x v="20"/>
    <n v="5"/>
    <n v="70"/>
    <m/>
    <n v="125"/>
    <n v="4"/>
    <n v="9"/>
    <m/>
    <s v="DR"/>
    <m/>
    <n v="214"/>
    <n v="0.58411214953271029"/>
    <n v="4.58411214953271"/>
    <n v="17"/>
    <m/>
    <m/>
    <m/>
    <x v="2"/>
    <n v="4"/>
  </r>
  <r>
    <s v="Exp3"/>
    <n v="300059"/>
    <n v="59"/>
    <x v="1"/>
    <x v="7"/>
    <x v="7"/>
    <d v="2014-05-23T00:00:00"/>
    <s v="Full_16h"/>
    <m/>
    <m/>
    <n v="2"/>
    <n v="2"/>
    <x v="20"/>
    <n v="5"/>
    <n v="66"/>
    <n v="238"/>
    <n v="40"/>
    <n v="5"/>
    <n v="9"/>
    <m/>
    <s v="DR"/>
    <m/>
    <n v="214"/>
    <n v="0.18691588785046728"/>
    <n v="4.1869158878504669"/>
    <n v="18"/>
    <m/>
    <m/>
    <m/>
    <x v="2"/>
    <n v="4"/>
  </r>
  <r>
    <s v="Exp3"/>
    <n v="300059"/>
    <n v="59"/>
    <x v="1"/>
    <x v="7"/>
    <x v="7"/>
    <d v="2014-05-23T00:00:00"/>
    <s v="Full_16h"/>
    <m/>
    <m/>
    <n v="3"/>
    <n v="0"/>
    <x v="18"/>
    <n v="4"/>
    <n v="50"/>
    <n v="164"/>
    <n v="138"/>
    <n v="4"/>
    <n v="3"/>
    <m/>
    <s v="V"/>
    <m/>
    <n v="212.4"/>
    <n v="0.64971751412429379"/>
    <n v="3.6497175141242937"/>
    <n v="10"/>
    <m/>
    <m/>
    <m/>
    <x v="2"/>
    <n v="3"/>
  </r>
  <r>
    <s v="Exp3"/>
    <n v="300059"/>
    <n v="59"/>
    <x v="1"/>
    <x v="7"/>
    <x v="7"/>
    <d v="2014-05-23T00:00:00"/>
    <s v="Full_16h"/>
    <m/>
    <m/>
    <n v="4"/>
    <n v="0"/>
    <x v="18"/>
    <n v="4"/>
    <n v="80"/>
    <n v="115"/>
    <n v="63"/>
    <n v="3"/>
    <n v="3"/>
    <m/>
    <s v="V"/>
    <m/>
    <n v="212.4"/>
    <n v="0.29661016949152541"/>
    <n v="3.2966101694915255"/>
    <n v="9"/>
    <m/>
    <m/>
    <m/>
    <x v="2"/>
    <n v="3"/>
  </r>
  <r>
    <s v="Exp3"/>
    <n v="300085"/>
    <n v="85"/>
    <x v="1"/>
    <x v="7"/>
    <x v="7"/>
    <d v="2014-05-23T00:00:00"/>
    <s v="Full_16h"/>
    <m/>
    <n v="85"/>
    <n v="1"/>
    <n v="1"/>
    <x v="20"/>
    <n v="5"/>
    <n v="72"/>
    <m/>
    <n v="92"/>
    <n v="5"/>
    <n v="9"/>
    <m/>
    <s v="E"/>
    <m/>
    <n v="214"/>
    <n v="0.42990654205607476"/>
    <n v="4.4299065420560746"/>
    <n v="18"/>
    <m/>
    <m/>
    <m/>
    <x v="2"/>
    <n v="4"/>
  </r>
  <r>
    <s v="Exp3"/>
    <n v="300085"/>
    <n v="85"/>
    <x v="1"/>
    <x v="7"/>
    <x v="7"/>
    <d v="2014-05-23T00:00:00"/>
    <s v="Full_16h"/>
    <m/>
    <m/>
    <n v="2"/>
    <n v="2"/>
    <x v="20"/>
    <n v="5"/>
    <n v="74"/>
    <n v="215"/>
    <n v="134"/>
    <m/>
    <m/>
    <m/>
    <m/>
    <m/>
    <n v="214"/>
    <n v="0.62616822429906538"/>
    <n v="4.6261682242990654"/>
    <s v=""/>
    <m/>
    <m/>
    <m/>
    <x v="2"/>
    <n v="4"/>
  </r>
  <r>
    <s v="Exp3"/>
    <n v="300085"/>
    <n v="85"/>
    <x v="1"/>
    <x v="7"/>
    <x v="7"/>
    <d v="2014-05-23T00:00:00"/>
    <s v="Full_16h"/>
    <m/>
    <m/>
    <n v="3"/>
    <n v="0"/>
    <x v="19"/>
    <n v="6"/>
    <n v="60"/>
    <n v="158"/>
    <n v="47"/>
    <n v="5"/>
    <n v="4"/>
    <m/>
    <s v="E"/>
    <m/>
    <n v="196.375"/>
    <n v="0.23933800127307447"/>
    <n v="5.2393380012730741"/>
    <n v="14"/>
    <m/>
    <m/>
    <m/>
    <x v="2"/>
    <n v="5"/>
  </r>
  <r>
    <s v="Exp3"/>
    <n v="300296"/>
    <n v="296"/>
    <x v="1"/>
    <x v="7"/>
    <x v="7"/>
    <d v="2014-05-23T00:00:00"/>
    <s v="Full_16h"/>
    <m/>
    <n v="296"/>
    <n v="1"/>
    <n v="2"/>
    <x v="20"/>
    <n v="5"/>
    <n v="55"/>
    <m/>
    <n v="220"/>
    <n v="4"/>
    <n v="6"/>
    <m/>
    <s v="E"/>
    <m/>
    <n v="214"/>
    <n v="1.02803738317757"/>
    <n v="5.02803738317757"/>
    <n v="14"/>
    <m/>
    <m/>
    <m/>
    <x v="2"/>
    <n v="4"/>
  </r>
  <r>
    <s v="Exp3"/>
    <n v="300296"/>
    <n v="296"/>
    <x v="1"/>
    <x v="7"/>
    <x v="7"/>
    <d v="2014-05-23T00:00:00"/>
    <s v="Full_16h"/>
    <m/>
    <m/>
    <n v="2"/>
    <n v="1"/>
    <x v="18"/>
    <n v="4"/>
    <n v="78"/>
    <n v="220"/>
    <n v="236"/>
    <n v="5"/>
    <n v="9"/>
    <m/>
    <s v="DR"/>
    <m/>
    <n v="212.4"/>
    <n v="1.1111111111111112"/>
    <n v="4.1111111111111107"/>
    <n v="17"/>
    <m/>
    <m/>
    <m/>
    <x v="2"/>
    <n v="3"/>
  </r>
  <r>
    <s v="Exp3"/>
    <n v="300296"/>
    <n v="296"/>
    <x v="1"/>
    <x v="7"/>
    <x v="7"/>
    <d v="2014-05-23T00:00:00"/>
    <s v="Full_16h"/>
    <m/>
    <m/>
    <n v="3"/>
    <n v="2"/>
    <x v="20"/>
    <n v="5"/>
    <n v="73"/>
    <n v="235"/>
    <n v="133"/>
    <n v="4"/>
    <n v="8"/>
    <m/>
    <s v="E"/>
    <m/>
    <n v="214"/>
    <n v="0.62149532710280375"/>
    <n v="4.6214953271028039"/>
    <n v="16"/>
    <m/>
    <m/>
    <m/>
    <x v="2"/>
    <n v="4"/>
  </r>
  <r>
    <s v="Exp3"/>
    <n v="300296"/>
    <n v="296"/>
    <x v="1"/>
    <x v="7"/>
    <x v="7"/>
    <d v="2014-05-23T00:00:00"/>
    <s v="Full_16h"/>
    <m/>
    <m/>
    <n v="4"/>
    <n v="0"/>
    <x v="18"/>
    <n v="4"/>
    <n v="50"/>
    <n v="164"/>
    <n v="165"/>
    <n v="4"/>
    <n v="6"/>
    <m/>
    <s v="E"/>
    <m/>
    <n v="212.4"/>
    <n v="0.7768361581920904"/>
    <n v="3.7768361581920904"/>
    <n v="13"/>
    <m/>
    <m/>
    <m/>
    <x v="2"/>
    <n v="3"/>
  </r>
  <r>
    <s v="Exp3"/>
    <n v="300099"/>
    <n v="99"/>
    <x v="1"/>
    <x v="7"/>
    <x v="7"/>
    <d v="2014-05-28T00:00:00"/>
    <s v="Full_16h"/>
    <m/>
    <n v="99"/>
    <n v="1"/>
    <n v="1"/>
    <x v="20"/>
    <n v="5"/>
    <n v="66"/>
    <n v="238"/>
    <n v="196"/>
    <n v="4"/>
    <n v="14"/>
    <m/>
    <s v="DR"/>
    <n v="0"/>
    <n v="214"/>
    <n v="0.91588785046728971"/>
    <n v="4.91588785046729"/>
    <n v="22"/>
    <m/>
    <m/>
    <m/>
    <x v="2"/>
    <n v="4"/>
  </r>
  <r>
    <s v="Exp3"/>
    <n v="300099"/>
    <n v="99"/>
    <x v="1"/>
    <x v="7"/>
    <x v="7"/>
    <d v="2014-05-28T00:00:00"/>
    <s v="Full_16h"/>
    <m/>
    <m/>
    <n v="2"/>
    <n v="1"/>
    <x v="20"/>
    <n v="5"/>
    <n v="74"/>
    <n v="234"/>
    <n v="213"/>
    <n v="4"/>
    <n v="12"/>
    <m/>
    <s v="DR"/>
    <n v="0"/>
    <n v="214"/>
    <n v="0.99532710280373837"/>
    <n v="4.9953271028037385"/>
    <n v="20"/>
    <m/>
    <m/>
    <m/>
    <x v="2"/>
    <n v="4"/>
  </r>
  <r>
    <s v="Exp3"/>
    <n v="300099"/>
    <n v="99"/>
    <x v="1"/>
    <x v="7"/>
    <x v="7"/>
    <d v="2014-05-28T00:00:00"/>
    <s v="Full_16h"/>
    <m/>
    <m/>
    <n v="3"/>
    <n v="2"/>
    <x v="19"/>
    <n v="6"/>
    <n v="70"/>
    <n v="225"/>
    <n v="52"/>
    <n v="3"/>
    <n v="15"/>
    <m/>
    <s v="DR nearly TS"/>
    <n v="1"/>
    <n v="196.375"/>
    <n v="0.26479949077021003"/>
    <n v="5.2647994907702103"/>
    <n v="23"/>
    <m/>
    <m/>
    <m/>
    <x v="2"/>
    <n v="5"/>
  </r>
  <r>
    <s v="Exp3"/>
    <n v="300099"/>
    <n v="99"/>
    <x v="1"/>
    <x v="7"/>
    <x v="7"/>
    <d v="2014-05-28T00:00:00"/>
    <s v="Full_16h"/>
    <m/>
    <m/>
    <n v="4"/>
    <n v="1"/>
    <x v="20"/>
    <n v="6"/>
    <n v="80"/>
    <n v="207"/>
    <n v="20"/>
    <n v="3"/>
    <n v="14"/>
    <n v="11"/>
    <s v="DR nearly TS"/>
    <n v="2"/>
    <n v="214"/>
    <n v="9.3457943925233641E-2"/>
    <n v="4.0934579439252339"/>
    <n v="21"/>
    <m/>
    <m/>
    <m/>
    <x v="2"/>
    <n v="4"/>
  </r>
  <r>
    <s v="Exp3"/>
    <n v="300247"/>
    <n v="247"/>
    <x v="1"/>
    <x v="7"/>
    <x v="7"/>
    <d v="2014-05-28T00:00:00"/>
    <s v="Full_16h"/>
    <d v="2014-05-28T00:00:00"/>
    <n v="247"/>
    <n v="1"/>
    <n v="1"/>
    <x v="19"/>
    <n v="6"/>
    <n v="73"/>
    <m/>
    <n v="47"/>
    <n v="4"/>
    <n v="11"/>
    <m/>
    <s v="DR"/>
    <m/>
    <n v="196.375"/>
    <n v="0.23933800127307447"/>
    <n v="5.2393380012730741"/>
    <n v="20"/>
    <m/>
    <m/>
    <m/>
    <x v="2"/>
    <n v="5"/>
  </r>
  <r>
    <s v="Exp3"/>
    <n v="300247"/>
    <n v="247"/>
    <x v="1"/>
    <x v="7"/>
    <x v="7"/>
    <d v="2014-05-28T00:00:00"/>
    <s v="Full_16h"/>
    <m/>
    <m/>
    <n v="2"/>
    <n v="2"/>
    <x v="20"/>
    <n v="5"/>
    <n v="65"/>
    <n v="220"/>
    <n v="225"/>
    <n v="4"/>
    <n v="14"/>
    <m/>
    <s v="DR nearly TS"/>
    <m/>
    <n v="214"/>
    <n v="1.0514018691588785"/>
    <n v="5.0514018691588785"/>
    <n v="22"/>
    <m/>
    <m/>
    <m/>
    <x v="2"/>
    <n v="4"/>
  </r>
  <r>
    <s v="Exp3"/>
    <n v="300247"/>
    <n v="247"/>
    <x v="1"/>
    <x v="7"/>
    <x v="7"/>
    <d v="2014-05-28T00:00:00"/>
    <s v="Full_16h"/>
    <m/>
    <m/>
    <n v="3"/>
    <n v="0"/>
    <x v="19"/>
    <n v="6"/>
    <n v="85"/>
    <n v="240"/>
    <n v="66"/>
    <n v="4"/>
    <n v="9"/>
    <m/>
    <s v="DR"/>
    <m/>
    <n v="196.375"/>
    <n v="0.33609166136218971"/>
    <n v="5.3360916613621896"/>
    <n v="18"/>
    <m/>
    <m/>
    <m/>
    <x v="2"/>
    <n v="5"/>
  </r>
  <r>
    <s v="Exp3"/>
    <n v="300247"/>
    <n v="247"/>
    <x v="1"/>
    <x v="7"/>
    <x v="7"/>
    <d v="2014-05-28T00:00:00"/>
    <s v="Full_16h"/>
    <m/>
    <m/>
    <n v="4"/>
    <n v="0"/>
    <x v="20"/>
    <n v="5"/>
    <n v="72"/>
    <n v="150"/>
    <n v="202"/>
    <n v="4"/>
    <n v="8"/>
    <m/>
    <s v="DR"/>
    <m/>
    <n v="214"/>
    <n v="0.94392523364485981"/>
    <n v="4.94392523364486"/>
    <n v="16"/>
    <m/>
    <m/>
    <m/>
    <x v="2"/>
    <n v="4"/>
  </r>
  <r>
    <s v="Exp3"/>
    <n v="300290"/>
    <n v="290"/>
    <x v="1"/>
    <x v="7"/>
    <x v="7"/>
    <d v="2014-05-28T00:00:00"/>
    <s v="Full_16h"/>
    <m/>
    <n v="290"/>
    <n v="1"/>
    <n v="2"/>
    <x v="20"/>
    <n v="5"/>
    <n v="70"/>
    <m/>
    <n v="227"/>
    <n v="4"/>
    <n v="13"/>
    <m/>
    <s v="DR nearly TS"/>
    <n v="0"/>
    <n v="214"/>
    <n v="1.0607476635514019"/>
    <n v="5.0607476635514015"/>
    <n v="21"/>
    <m/>
    <m/>
    <m/>
    <x v="2"/>
    <n v="4"/>
  </r>
  <r>
    <s v="Exp3"/>
    <n v="300290"/>
    <n v="290"/>
    <x v="1"/>
    <x v="7"/>
    <x v="7"/>
    <d v="2014-05-28T00:00:00"/>
    <s v="Full_16h"/>
    <m/>
    <m/>
    <n v="2"/>
    <n v="2"/>
    <x v="19"/>
    <n v="6"/>
    <n v="84"/>
    <n v="250"/>
    <n v="111"/>
    <n v="3"/>
    <n v="16"/>
    <n v="8"/>
    <s v="TS"/>
    <n v="1"/>
    <n v="196.375"/>
    <n v="0.56524506683640996"/>
    <n v="5.5652450668364102"/>
    <n v="24"/>
    <m/>
    <m/>
    <m/>
    <x v="2"/>
    <n v="5"/>
  </r>
  <r>
    <s v="Exp3"/>
    <n v="300290"/>
    <n v="290"/>
    <x v="1"/>
    <x v="7"/>
    <x v="7"/>
    <d v="2014-05-28T00:00:00"/>
    <s v="Full_16h"/>
    <m/>
    <m/>
    <n v="3"/>
    <n v="1"/>
    <x v="19"/>
    <n v="6"/>
    <n v="70"/>
    <n v="225"/>
    <n v="80"/>
    <n v="4"/>
    <n v="12"/>
    <m/>
    <s v="DR"/>
    <n v="0"/>
    <n v="196.375"/>
    <n v="0.40738383195416933"/>
    <n v="5.4073838319541689"/>
    <n v="21"/>
    <m/>
    <m/>
    <m/>
    <x v="2"/>
    <n v="5"/>
  </r>
  <r>
    <s v="Exp3"/>
    <n v="300290"/>
    <n v="290"/>
    <x v="1"/>
    <x v="7"/>
    <x v="7"/>
    <d v="2014-05-28T00:00:00"/>
    <s v="Full_16h"/>
    <m/>
    <m/>
    <n v="4"/>
    <n v="0"/>
    <x v="20"/>
    <n v="5"/>
    <n v="73"/>
    <n v="190"/>
    <n v="173"/>
    <n v="4"/>
    <n v="11"/>
    <m/>
    <s v="DR"/>
    <n v="0"/>
    <n v="214"/>
    <n v="0.80841121495327106"/>
    <n v="4.8084112149532707"/>
    <n v="19"/>
    <m/>
    <m/>
    <m/>
    <x v="2"/>
    <n v="4"/>
  </r>
  <r>
    <s v="Exp3"/>
    <n v="300171"/>
    <n v="171"/>
    <x v="1"/>
    <x v="7"/>
    <x v="7"/>
    <d v="2014-06-03T00:00:00"/>
    <s v="Full_16h"/>
    <m/>
    <n v="171"/>
    <n v="1"/>
    <n v="1"/>
    <x v="16"/>
    <n v="7"/>
    <n v="105"/>
    <m/>
    <n v="62"/>
    <n v="2"/>
    <n v="15"/>
    <n v="25"/>
    <s v="TS"/>
    <n v="2"/>
    <n v="196"/>
    <n v="0.31632653061224492"/>
    <n v="6.3163265306122449"/>
    <n v="23"/>
    <m/>
    <m/>
    <m/>
    <x v="2"/>
    <n v="6"/>
  </r>
  <r>
    <s v="Exp3"/>
    <n v="300171"/>
    <n v="171"/>
    <x v="1"/>
    <x v="7"/>
    <x v="7"/>
    <d v="2014-06-03T00:00:00"/>
    <s v="Full_16h"/>
    <m/>
    <m/>
    <n v="2"/>
    <n v="2"/>
    <x v="16"/>
    <n v="7"/>
    <n v="101"/>
    <n v="220"/>
    <n v="166"/>
    <n v="3"/>
    <n v="15"/>
    <n v="20"/>
    <s v="TS"/>
    <n v="2"/>
    <n v="196"/>
    <n v="0.84693877551020413"/>
    <n v="6.8469387755102042"/>
    <n v="24"/>
    <m/>
    <m/>
    <m/>
    <x v="2"/>
    <n v="6"/>
  </r>
  <r>
    <s v="Exp3"/>
    <n v="300171"/>
    <n v="171"/>
    <x v="1"/>
    <x v="7"/>
    <x v="7"/>
    <d v="2014-06-03T00:00:00"/>
    <s v="Full_16h"/>
    <m/>
    <m/>
    <n v="3"/>
    <n v="1"/>
    <x v="16"/>
    <n v="7"/>
    <n v="100"/>
    <n v="164"/>
    <n v="13"/>
    <n v="2"/>
    <n v="16"/>
    <n v="25"/>
    <s v="TS"/>
    <n v="2"/>
    <n v="196"/>
    <n v="6.6326530612244902E-2"/>
    <n v="6.0663265306122449"/>
    <n v="24"/>
    <m/>
    <m/>
    <m/>
    <x v="2"/>
    <n v="6"/>
  </r>
  <r>
    <s v="Exp3"/>
    <n v="300171"/>
    <n v="171"/>
    <x v="1"/>
    <x v="7"/>
    <x v="7"/>
    <d v="2014-06-03T00:00:00"/>
    <s v="Full_16h"/>
    <m/>
    <m/>
    <n v="4"/>
    <n v="1"/>
    <x v="19"/>
    <n v="6"/>
    <n v="83"/>
    <n v="219"/>
    <n v="166"/>
    <n v="2"/>
    <n v="16"/>
    <n v="22"/>
    <s v="TS"/>
    <n v="2"/>
    <n v="196.375"/>
    <n v="0.84532145130490133"/>
    <n v="5.8453214513049012"/>
    <n v="23"/>
    <m/>
    <m/>
    <m/>
    <x v="2"/>
    <n v="5"/>
  </r>
  <r>
    <s v="Exp3"/>
    <n v="300229"/>
    <n v="229"/>
    <x v="1"/>
    <x v="7"/>
    <x v="7"/>
    <d v="2014-06-03T00:00:00"/>
    <s v="Full_16h"/>
    <m/>
    <n v="229"/>
    <n v="1"/>
    <n v="2"/>
    <x v="16"/>
    <n v="7"/>
    <n v="105"/>
    <m/>
    <n v="75"/>
    <n v="2"/>
    <n v="17"/>
    <n v="30"/>
    <s v="&gt;TS"/>
    <n v="2"/>
    <n v="196"/>
    <n v="0.38265306122448978"/>
    <n v="6.3826530612244898"/>
    <n v="25"/>
    <m/>
    <m/>
    <m/>
    <x v="2"/>
    <n v="6"/>
  </r>
  <r>
    <s v="Exp3"/>
    <n v="300229"/>
    <n v="229"/>
    <x v="1"/>
    <x v="7"/>
    <x v="7"/>
    <d v="2014-06-03T00:00:00"/>
    <s v="Full_16h"/>
    <m/>
    <m/>
    <n v="2"/>
    <n v="3"/>
    <x v="16"/>
    <n v="7"/>
    <n v="85"/>
    <n v="197"/>
    <n v="45"/>
    <n v="2"/>
    <n v="17"/>
    <n v="12"/>
    <s v="&gt;TS"/>
    <n v="1"/>
    <n v="196"/>
    <n v="0.22959183673469388"/>
    <n v="6.2295918367346941"/>
    <n v="25"/>
    <m/>
    <m/>
    <m/>
    <x v="2"/>
    <n v="6"/>
  </r>
  <r>
    <s v="Exp3"/>
    <n v="300229"/>
    <n v="229"/>
    <x v="1"/>
    <x v="7"/>
    <x v="7"/>
    <d v="2014-06-03T00:00:00"/>
    <s v="Full_16h"/>
    <m/>
    <m/>
    <n v="3"/>
    <n v="1"/>
    <x v="19"/>
    <n v="7"/>
    <n v="70"/>
    <n v="200"/>
    <n v="70"/>
    <n v="2"/>
    <n v="15"/>
    <n v="10"/>
    <s v="&gt;TS"/>
    <n v="1"/>
    <n v="196.375"/>
    <n v="0.35646085295989816"/>
    <n v="5.3564608529598985"/>
    <n v="22"/>
    <m/>
    <m/>
    <m/>
    <x v="2"/>
    <n v="5"/>
  </r>
  <r>
    <s v="Exp3"/>
    <n v="300229"/>
    <n v="229"/>
    <x v="1"/>
    <x v="7"/>
    <x v="7"/>
    <d v="2014-06-03T00:00:00"/>
    <s v="Full_16h"/>
    <m/>
    <m/>
    <n v="4"/>
    <n v="0"/>
    <x v="19"/>
    <n v="6"/>
    <n v="66"/>
    <n v="195"/>
    <n v="96"/>
    <n v="3"/>
    <n v="15"/>
    <m/>
    <s v="DR"/>
    <n v="0"/>
    <n v="196.375"/>
    <n v="0.48886059834500317"/>
    <n v="5.4888605983450027"/>
    <n v="23"/>
    <m/>
    <m/>
    <m/>
    <x v="2"/>
    <n v="5"/>
  </r>
  <r>
    <s v="Exp3"/>
    <n v="300303"/>
    <n v="303"/>
    <x v="1"/>
    <x v="7"/>
    <x v="7"/>
    <d v="2014-06-03T00:00:00"/>
    <s v="Full_16h"/>
    <m/>
    <n v="303"/>
    <n v="1"/>
    <n v="2"/>
    <x v="20"/>
    <n v="5"/>
    <n v="80"/>
    <m/>
    <n v="215"/>
    <n v="3"/>
    <n v="15"/>
    <m/>
    <s v="DR nearly TS"/>
    <n v="1"/>
    <n v="214"/>
    <n v="1.0046728971962617"/>
    <n v="5.0046728971962615"/>
    <n v="22"/>
    <m/>
    <m/>
    <m/>
    <x v="2"/>
    <n v="4"/>
  </r>
  <r>
    <s v="Exp3"/>
    <n v="300303"/>
    <n v="303"/>
    <x v="1"/>
    <x v="7"/>
    <x v="7"/>
    <d v="2014-06-03T00:00:00"/>
    <s v="Full_16h"/>
    <m/>
    <m/>
    <n v="2"/>
    <n v="1"/>
    <x v="16"/>
    <n v="7"/>
    <n v="70"/>
    <n v="200"/>
    <n v="46"/>
    <n v="3"/>
    <n v="13"/>
    <m/>
    <s v="TS"/>
    <n v="0"/>
    <n v="196"/>
    <n v="0.23469387755102042"/>
    <n v="6.2346938775510203"/>
    <n v="22"/>
    <m/>
    <m/>
    <m/>
    <x v="2"/>
    <n v="6"/>
  </r>
  <r>
    <s v="Exp3"/>
    <n v="300303"/>
    <n v="303"/>
    <x v="1"/>
    <x v="7"/>
    <x v="7"/>
    <d v="2014-06-03T00:00:00"/>
    <s v="Full_16h"/>
    <m/>
    <m/>
    <n v="3"/>
    <n v="1"/>
    <x v="20"/>
    <n v="5"/>
    <n v="60"/>
    <n v="197"/>
    <n v="196"/>
    <n v="3"/>
    <n v="11"/>
    <m/>
    <s v="DR"/>
    <n v="0"/>
    <n v="214"/>
    <n v="0.91588785046728971"/>
    <n v="4.91588785046729"/>
    <n v="18"/>
    <m/>
    <m/>
    <m/>
    <x v="2"/>
    <n v="4"/>
  </r>
  <r>
    <s v="Exp3"/>
    <n v="300185"/>
    <n v="185"/>
    <x v="1"/>
    <x v="7"/>
    <x v="7"/>
    <d v="2014-06-10T00:00:00"/>
    <s v="Full_16h"/>
    <m/>
    <n v="185"/>
    <n v="1"/>
    <n v="2"/>
    <x v="19"/>
    <n v="6"/>
    <n v="125"/>
    <m/>
    <n v="183"/>
    <n v="2"/>
    <n v="17"/>
    <n v="45"/>
    <s v="&gt;TS"/>
    <n v="2"/>
    <n v="196.375"/>
    <n v="0.93189051559516234"/>
    <n v="5.9318905155951622"/>
    <n v="24"/>
    <m/>
    <m/>
    <m/>
    <x v="2"/>
    <n v="5"/>
  </r>
  <r>
    <s v="Exp3"/>
    <n v="300185"/>
    <n v="185"/>
    <x v="1"/>
    <x v="7"/>
    <x v="7"/>
    <d v="2014-06-10T00:00:00"/>
    <s v="Full_16h"/>
    <m/>
    <m/>
    <n v="2"/>
    <n v="1"/>
    <x v="16"/>
    <n v="7"/>
    <n v="140"/>
    <n v="203"/>
    <n v="4"/>
    <n v="2"/>
    <n v="17"/>
    <n v="50"/>
    <s v="&gt;TS"/>
    <n v="2"/>
    <n v="196"/>
    <n v="2.0408163265306121E-2"/>
    <n v="6.0204081632653059"/>
    <n v="25"/>
    <m/>
    <m/>
    <m/>
    <x v="2"/>
    <n v="6"/>
  </r>
  <r>
    <s v="Exp3"/>
    <n v="300185"/>
    <n v="185"/>
    <x v="1"/>
    <x v="7"/>
    <x v="7"/>
    <d v="2014-06-10T00:00:00"/>
    <s v="Full_16h"/>
    <m/>
    <m/>
    <n v="3"/>
    <n v="1"/>
    <x v="16"/>
    <n v="6"/>
    <n v="113"/>
    <n v="187"/>
    <m/>
    <n v="1"/>
    <n v="17"/>
    <n v="35"/>
    <s v="&gt;TS"/>
    <n v="2"/>
    <n v="196"/>
    <n v="0"/>
    <n v="6"/>
    <n v="24"/>
    <m/>
    <m/>
    <m/>
    <x v="1"/>
    <n v="6"/>
  </r>
  <r>
    <s v="Exp3"/>
    <n v="300194"/>
    <n v="194"/>
    <x v="1"/>
    <x v="7"/>
    <x v="7"/>
    <d v="2014-06-10T00:00:00"/>
    <s v="Full_16h"/>
    <m/>
    <n v="194"/>
    <n v="1"/>
    <n v="2"/>
    <x v="15"/>
    <n v="8"/>
    <n v="135"/>
    <n v="190"/>
    <n v="20"/>
    <n v="1"/>
    <n v="17"/>
    <n v="40"/>
    <s v="&gt;TS"/>
    <n v="2"/>
    <n v="160"/>
    <n v="0.125"/>
    <n v="7.125"/>
    <n v="25"/>
    <m/>
    <m/>
    <m/>
    <x v="2"/>
    <n v="7"/>
  </r>
  <r>
    <s v="Exp3"/>
    <n v="300194"/>
    <n v="194"/>
    <x v="1"/>
    <x v="7"/>
    <x v="7"/>
    <d v="2014-06-10T00:00:00"/>
    <s v="Full_16h"/>
    <m/>
    <m/>
    <n v="2"/>
    <n v="1"/>
    <x v="15"/>
    <n v="8"/>
    <n v="150"/>
    <n v="214"/>
    <n v="70"/>
    <n v="2"/>
    <n v="17"/>
    <n v="60"/>
    <s v="&gt;TS"/>
    <n v="3"/>
    <n v="160"/>
    <n v="0.4375"/>
    <n v="7.4375"/>
    <n v="26"/>
    <m/>
    <m/>
    <m/>
    <x v="2"/>
    <n v="7"/>
  </r>
  <r>
    <s v="Exp3"/>
    <n v="300209"/>
    <n v="209"/>
    <x v="1"/>
    <x v="7"/>
    <x v="7"/>
    <d v="2014-06-10T00:00:00"/>
    <s v="Full_16h"/>
    <m/>
    <n v="209"/>
    <n v="1"/>
    <n v="1"/>
    <x v="15"/>
    <n v="8"/>
    <n v="157"/>
    <n v="192"/>
    <n v="50"/>
    <n v="1"/>
    <n v="17"/>
    <n v="50"/>
    <s v="&gt;TS"/>
    <n v="2"/>
    <n v="160"/>
    <n v="0.3125"/>
    <n v="7.3125"/>
    <n v="25"/>
    <m/>
    <m/>
    <m/>
    <x v="2"/>
    <n v="7"/>
  </r>
  <r>
    <s v="Exp3"/>
    <n v="300209"/>
    <n v="209"/>
    <x v="1"/>
    <x v="7"/>
    <x v="7"/>
    <d v="2014-06-10T00:00:00"/>
    <s v="Full_16h"/>
    <m/>
    <m/>
    <n v="2"/>
    <n v="2"/>
    <x v="16"/>
    <n v="7"/>
    <n v="145"/>
    <m/>
    <n v="231"/>
    <n v="2"/>
    <n v="16"/>
    <n v="45"/>
    <s v="&gt;TS"/>
    <n v="2"/>
    <n v="196"/>
    <n v="1.1785714285714286"/>
    <n v="7.1785714285714288"/>
    <n v="24"/>
    <m/>
    <m/>
    <m/>
    <x v="2"/>
    <n v="6"/>
  </r>
  <r>
    <s v="Exp3"/>
    <n v="300209"/>
    <n v="209"/>
    <x v="1"/>
    <x v="7"/>
    <x v="7"/>
    <d v="2014-06-10T00:00:00"/>
    <s v="Full_16h"/>
    <m/>
    <m/>
    <n v="3"/>
    <n v="1"/>
    <x v="16"/>
    <n v="7"/>
    <n v="150"/>
    <n v="215"/>
    <n v="75"/>
    <n v="1"/>
    <n v="17"/>
    <n v="52"/>
    <s v="&gt;TS"/>
    <n v="3"/>
    <n v="196"/>
    <n v="0.38265306122448978"/>
    <n v="6.3826530612244898"/>
    <n v="24"/>
    <m/>
    <m/>
    <m/>
    <x v="2"/>
    <n v="6"/>
  </r>
  <r>
    <s v="Exp3"/>
    <n v="300209"/>
    <n v="209"/>
    <x v="1"/>
    <x v="7"/>
    <x v="7"/>
    <d v="2014-06-10T00:00:00"/>
    <s v="Full_16h"/>
    <m/>
    <m/>
    <n v="4"/>
    <n v="0"/>
    <x v="16"/>
    <n v="7"/>
    <n v="83"/>
    <n v="185"/>
    <n v="44"/>
    <n v="2"/>
    <n v="15"/>
    <n v="12"/>
    <s v="&gt;TS"/>
    <n v="1"/>
    <n v="196"/>
    <n v="0.22448979591836735"/>
    <n v="6.2244897959183669"/>
    <n v="23"/>
    <m/>
    <m/>
    <m/>
    <x v="2"/>
    <n v="6"/>
  </r>
  <r>
    <s v="Exp3"/>
    <n v="300322"/>
    <n v="322"/>
    <x v="1"/>
    <x v="7"/>
    <x v="7"/>
    <d v="2014-06-10T00:00:00"/>
    <s v="Full_16h"/>
    <m/>
    <n v="322"/>
    <n v="1"/>
    <n v="5"/>
    <x v="15"/>
    <n v="8"/>
    <n v="180"/>
    <m/>
    <n v="95"/>
    <n v="1"/>
    <n v="19"/>
    <n v="80"/>
    <s v="&gt;TS"/>
    <n v="3"/>
    <n v="160"/>
    <n v="0.59375"/>
    <n v="7.59375"/>
    <n v="27"/>
    <m/>
    <m/>
    <m/>
    <x v="2"/>
    <n v="7"/>
  </r>
  <r>
    <s v="Exp3"/>
    <n v="300322"/>
    <n v="322"/>
    <x v="1"/>
    <x v="7"/>
    <x v="7"/>
    <d v="2014-06-10T00:00:00"/>
    <s v="Full_16h"/>
    <m/>
    <m/>
    <n v="2"/>
    <n v="1"/>
    <x v="15"/>
    <n v="7"/>
    <n v="130"/>
    <n v="188"/>
    <m/>
    <n v="1"/>
    <n v="17"/>
    <n v="45"/>
    <s v="&gt;TS"/>
    <n v="2"/>
    <n v="160"/>
    <n v="0"/>
    <n v="7"/>
    <n v="25"/>
    <m/>
    <m/>
    <m/>
    <x v="1"/>
    <n v="7"/>
  </r>
  <r>
    <s v="Exp3"/>
    <n v="300035"/>
    <n v="35"/>
    <x v="1"/>
    <x v="7"/>
    <x v="7"/>
    <d v="2014-07-23T00:00:00"/>
    <s v="Full_16h"/>
    <m/>
    <n v="35"/>
    <n v="1"/>
    <m/>
    <x v="11"/>
    <m/>
    <n v="310"/>
    <m/>
    <m/>
    <m/>
    <n v="16"/>
    <m/>
    <m/>
    <n v="3"/>
    <n v="160"/>
    <n v="0"/>
    <n v="8"/>
    <n v="24"/>
    <m/>
    <m/>
    <m/>
    <x v="1"/>
    <n v="8"/>
  </r>
  <r>
    <s v="Exp3"/>
    <n v="300035"/>
    <n v="35"/>
    <x v="1"/>
    <x v="7"/>
    <x v="7"/>
    <d v="2014-07-23T00:00:00"/>
    <s v="Full_16h"/>
    <m/>
    <m/>
    <n v="2"/>
    <m/>
    <x v="11"/>
    <m/>
    <n v="320"/>
    <m/>
    <m/>
    <m/>
    <n v="18"/>
    <m/>
    <m/>
    <n v="3"/>
    <n v="160"/>
    <n v="0"/>
    <n v="8"/>
    <n v="26"/>
    <m/>
    <m/>
    <m/>
    <x v="1"/>
    <n v="8"/>
  </r>
  <r>
    <s v="Exp3"/>
    <n v="300035"/>
    <n v="35"/>
    <x v="1"/>
    <x v="7"/>
    <x v="7"/>
    <d v="2014-07-23T00:00:00"/>
    <s v="Full_16h"/>
    <m/>
    <m/>
    <n v="3"/>
    <m/>
    <x v="11"/>
    <m/>
    <n v="325"/>
    <m/>
    <m/>
    <m/>
    <n v="17"/>
    <m/>
    <m/>
    <n v="3"/>
    <n v="160"/>
    <n v="0"/>
    <n v="8"/>
    <n v="25"/>
    <m/>
    <m/>
    <m/>
    <x v="1"/>
    <n v="8"/>
  </r>
  <r>
    <s v="Exp3"/>
    <n v="300035"/>
    <n v="35"/>
    <x v="1"/>
    <x v="7"/>
    <x v="7"/>
    <d v="2014-07-23T00:00:00"/>
    <s v="Full_16h"/>
    <m/>
    <m/>
    <n v="4"/>
    <m/>
    <x v="15"/>
    <m/>
    <n v="235"/>
    <m/>
    <m/>
    <m/>
    <n v="10"/>
    <m/>
    <m/>
    <n v="3"/>
    <n v="160"/>
    <n v="0"/>
    <n v="7"/>
    <n v="17"/>
    <m/>
    <m/>
    <m/>
    <x v="1"/>
    <n v="7"/>
  </r>
  <r>
    <s v="Exp3"/>
    <n v="300057"/>
    <n v="57"/>
    <x v="1"/>
    <x v="7"/>
    <x v="7"/>
    <d v="2014-07-23T00:00:00"/>
    <s v="Full_16h"/>
    <m/>
    <n v="57"/>
    <n v="1"/>
    <m/>
    <x v="15"/>
    <m/>
    <n v="350"/>
    <m/>
    <m/>
    <m/>
    <n v="18"/>
    <m/>
    <m/>
    <n v="3"/>
    <n v="160"/>
    <n v="0"/>
    <n v="7"/>
    <n v="25"/>
    <m/>
    <m/>
    <m/>
    <x v="1"/>
    <n v="7"/>
  </r>
  <r>
    <s v="Exp3"/>
    <n v="300057"/>
    <n v="57"/>
    <x v="1"/>
    <x v="7"/>
    <x v="7"/>
    <d v="2014-07-23T00:00:00"/>
    <s v="Full_16h"/>
    <m/>
    <m/>
    <n v="2"/>
    <m/>
    <x v="11"/>
    <m/>
    <n v="360"/>
    <m/>
    <m/>
    <m/>
    <n v="16"/>
    <m/>
    <m/>
    <n v="3"/>
    <n v="160"/>
    <n v="0"/>
    <n v="8"/>
    <n v="24"/>
    <m/>
    <m/>
    <m/>
    <x v="1"/>
    <n v="8"/>
  </r>
  <r>
    <s v="Exp3"/>
    <n v="300057"/>
    <n v="57"/>
    <x v="1"/>
    <x v="7"/>
    <x v="7"/>
    <d v="2014-07-23T00:00:00"/>
    <s v="Full_16h"/>
    <m/>
    <m/>
    <n v="3"/>
    <m/>
    <x v="15"/>
    <m/>
    <n v="340"/>
    <m/>
    <m/>
    <m/>
    <n v="17"/>
    <m/>
    <m/>
    <n v="3"/>
    <n v="160"/>
    <n v="0"/>
    <n v="7"/>
    <n v="24"/>
    <m/>
    <m/>
    <m/>
    <x v="1"/>
    <n v="7"/>
  </r>
  <r>
    <s v="Exp3"/>
    <n v="300057"/>
    <n v="57"/>
    <x v="1"/>
    <x v="7"/>
    <x v="7"/>
    <d v="2014-07-23T00:00:00"/>
    <s v="Full_16h"/>
    <m/>
    <m/>
    <n v="4"/>
    <m/>
    <x v="11"/>
    <m/>
    <n v="340"/>
    <m/>
    <m/>
    <m/>
    <n v="15"/>
    <m/>
    <m/>
    <n v="3"/>
    <n v="160"/>
    <n v="0"/>
    <n v="8"/>
    <n v="23"/>
    <m/>
    <m/>
    <m/>
    <x v="1"/>
    <n v="8"/>
  </r>
  <r>
    <s v="Exp3"/>
    <n v="300074"/>
    <n v="74"/>
    <x v="1"/>
    <x v="7"/>
    <x v="7"/>
    <d v="2014-07-23T00:00:00"/>
    <s v="Full_16h"/>
    <m/>
    <n v="74"/>
    <n v="1"/>
    <m/>
    <x v="15"/>
    <m/>
    <n v="340"/>
    <m/>
    <m/>
    <m/>
    <n v="16"/>
    <m/>
    <m/>
    <n v="3"/>
    <n v="160"/>
    <n v="0"/>
    <n v="7"/>
    <n v="23"/>
    <m/>
    <m/>
    <m/>
    <x v="1"/>
    <n v="7"/>
  </r>
  <r>
    <s v="Exp3"/>
    <n v="300074"/>
    <n v="74"/>
    <x v="1"/>
    <x v="7"/>
    <x v="7"/>
    <d v="2014-07-23T00:00:00"/>
    <s v="Full_16h"/>
    <m/>
    <m/>
    <n v="2"/>
    <m/>
    <x v="11"/>
    <m/>
    <n v="325"/>
    <m/>
    <m/>
    <m/>
    <n v="17"/>
    <m/>
    <m/>
    <n v="3"/>
    <n v="160"/>
    <n v="0"/>
    <n v="8"/>
    <n v="25"/>
    <m/>
    <m/>
    <m/>
    <x v="1"/>
    <n v="8"/>
  </r>
  <r>
    <s v="Exp3"/>
    <n v="300074"/>
    <n v="74"/>
    <x v="1"/>
    <x v="7"/>
    <x v="7"/>
    <d v="2014-07-23T00:00:00"/>
    <s v="Full_16h"/>
    <m/>
    <m/>
    <n v="3"/>
    <m/>
    <x v="11"/>
    <m/>
    <n v="355"/>
    <m/>
    <m/>
    <m/>
    <n v="15"/>
    <m/>
    <m/>
    <n v="4"/>
    <n v="160"/>
    <n v="0"/>
    <n v="8"/>
    <n v="23"/>
    <m/>
    <m/>
    <m/>
    <x v="1"/>
    <n v="8"/>
  </r>
  <r>
    <s v="Exp3"/>
    <n v="300134"/>
    <n v="134"/>
    <x v="1"/>
    <x v="7"/>
    <x v="7"/>
    <d v="2014-07-23T00:00:00"/>
    <s v="Full_16h"/>
    <m/>
    <n v="134"/>
    <n v="1"/>
    <m/>
    <x v="15"/>
    <m/>
    <n v="315"/>
    <m/>
    <m/>
    <m/>
    <n v="17"/>
    <m/>
    <m/>
    <n v="3"/>
    <n v="160"/>
    <n v="0"/>
    <n v="7"/>
    <n v="24"/>
    <m/>
    <m/>
    <m/>
    <x v="1"/>
    <n v="7"/>
  </r>
  <r>
    <s v="Exp3"/>
    <n v="300134"/>
    <n v="134"/>
    <x v="1"/>
    <x v="7"/>
    <x v="7"/>
    <d v="2014-07-23T00:00:00"/>
    <s v="Full_16h"/>
    <m/>
    <m/>
    <n v="2"/>
    <m/>
    <x v="12"/>
    <m/>
    <n v="320"/>
    <m/>
    <m/>
    <m/>
    <n v="16"/>
    <m/>
    <m/>
    <n v="3"/>
    <n v="160"/>
    <n v="0"/>
    <n v="9"/>
    <n v="25"/>
    <m/>
    <m/>
    <m/>
    <x v="1"/>
    <n v="9"/>
  </r>
  <r>
    <s v="Exp3"/>
    <n v="300134"/>
    <n v="134"/>
    <x v="1"/>
    <x v="7"/>
    <x v="7"/>
    <d v="2014-07-23T00:00:00"/>
    <s v="Full_16h"/>
    <m/>
    <m/>
    <n v="3"/>
    <m/>
    <x v="11"/>
    <m/>
    <n v="323"/>
    <m/>
    <m/>
    <m/>
    <n v="17"/>
    <m/>
    <m/>
    <n v="3"/>
    <n v="160"/>
    <n v="0"/>
    <n v="8"/>
    <n v="25"/>
    <m/>
    <m/>
    <m/>
    <x v="1"/>
    <n v="8"/>
  </r>
  <r>
    <s v="Exp3"/>
    <n v="300134"/>
    <n v="134"/>
    <x v="1"/>
    <x v="7"/>
    <x v="7"/>
    <d v="2014-07-23T00:00:00"/>
    <s v="Full_16h"/>
    <m/>
    <m/>
    <n v="4"/>
    <m/>
    <x v="11"/>
    <m/>
    <n v="280"/>
    <m/>
    <m/>
    <m/>
    <n v="15"/>
    <m/>
    <m/>
    <n v="3"/>
    <n v="160"/>
    <n v="0"/>
    <n v="8"/>
    <n v="23"/>
    <m/>
    <m/>
    <m/>
    <x v="1"/>
    <n v="8"/>
  </r>
  <r>
    <s v="Exp3"/>
    <n v="300179"/>
    <n v="179"/>
    <x v="1"/>
    <x v="7"/>
    <x v="7"/>
    <d v="2014-07-23T00:00:00"/>
    <s v="Full_16h"/>
    <m/>
    <n v="179"/>
    <n v="1"/>
    <m/>
    <x v="15"/>
    <m/>
    <n v="340"/>
    <m/>
    <m/>
    <m/>
    <n v="18"/>
    <m/>
    <m/>
    <n v="3"/>
    <n v="160"/>
    <n v="0"/>
    <n v="7"/>
    <n v="25"/>
    <m/>
    <m/>
    <m/>
    <x v="1"/>
    <n v="7"/>
  </r>
  <r>
    <s v="Exp3"/>
    <n v="300179"/>
    <n v="179"/>
    <x v="1"/>
    <x v="7"/>
    <x v="7"/>
    <d v="2014-07-23T00:00:00"/>
    <s v="Full_16h"/>
    <m/>
    <m/>
    <n v="2"/>
    <m/>
    <x v="11"/>
    <m/>
    <n v="395"/>
    <m/>
    <m/>
    <m/>
    <n v="18"/>
    <m/>
    <m/>
    <n v="4"/>
    <n v="160"/>
    <n v="0"/>
    <n v="8"/>
    <n v="26"/>
    <m/>
    <m/>
    <m/>
    <x v="1"/>
    <n v="8"/>
  </r>
  <r>
    <s v="Exp3"/>
    <n v="300200"/>
    <n v="200"/>
    <x v="1"/>
    <x v="7"/>
    <x v="7"/>
    <d v="2014-07-23T00:00:00"/>
    <s v="Full_16h"/>
    <m/>
    <n v="200"/>
    <n v="1"/>
    <m/>
    <x v="11"/>
    <m/>
    <n v="330"/>
    <m/>
    <m/>
    <m/>
    <n v="18"/>
    <m/>
    <m/>
    <n v="3"/>
    <n v="160"/>
    <n v="0"/>
    <n v="8"/>
    <n v="26"/>
    <m/>
    <m/>
    <m/>
    <x v="1"/>
    <n v="8"/>
  </r>
  <r>
    <s v="Exp3"/>
    <n v="300200"/>
    <n v="200"/>
    <x v="1"/>
    <x v="7"/>
    <x v="7"/>
    <d v="2014-07-23T00:00:00"/>
    <s v="Full_16h"/>
    <m/>
    <m/>
    <n v="2"/>
    <m/>
    <x v="15"/>
    <m/>
    <n v="340"/>
    <m/>
    <m/>
    <m/>
    <n v="17"/>
    <m/>
    <m/>
    <n v="3"/>
    <n v="160"/>
    <n v="0"/>
    <n v="7"/>
    <n v="24"/>
    <m/>
    <m/>
    <m/>
    <x v="1"/>
    <n v="7"/>
  </r>
  <r>
    <s v="Exp3"/>
    <n v="300200"/>
    <n v="200"/>
    <x v="1"/>
    <x v="7"/>
    <x v="7"/>
    <d v="2014-07-23T00:00:00"/>
    <s v="Full_16h"/>
    <m/>
    <m/>
    <n v="3"/>
    <m/>
    <x v="15"/>
    <m/>
    <n v="280"/>
    <m/>
    <m/>
    <m/>
    <n v="14"/>
    <m/>
    <m/>
    <n v="3"/>
    <n v="160"/>
    <n v="0"/>
    <n v="7"/>
    <n v="21"/>
    <m/>
    <m/>
    <m/>
    <x v="1"/>
    <n v="7"/>
  </r>
  <r>
    <s v="Exp3"/>
    <n v="300105"/>
    <n v="105"/>
    <x v="1"/>
    <x v="8"/>
    <x v="1"/>
    <d v="2014-02-04T00:00:00"/>
    <s v="None_16h"/>
    <d v="2014-02-04T00:00:00"/>
    <n v="105"/>
    <n v="1"/>
    <n v="0"/>
    <x v="21"/>
    <n v="2"/>
    <m/>
    <m/>
    <m/>
    <n v="3"/>
    <n v="3"/>
    <m/>
    <s v="v "/>
    <m/>
    <n v="136.33333333333334"/>
    <n v="0.67726161369193161"/>
    <n v="1.6772616136919316"/>
    <n v="7"/>
    <m/>
    <m/>
    <m/>
    <x v="2"/>
    <n v="1"/>
  </r>
  <r>
    <s v="Exp3"/>
    <n v="300105"/>
    <n v="105"/>
    <x v="1"/>
    <x v="8"/>
    <x v="1"/>
    <d v="2014-02-04T00:00:00"/>
    <s v="None_16h"/>
    <m/>
    <m/>
    <n v="2"/>
    <n v="0"/>
    <x v="21"/>
    <n v="2"/>
    <m/>
    <m/>
    <n v="90"/>
    <n v="3"/>
    <n v="3"/>
    <m/>
    <s v="V"/>
    <m/>
    <n v="136.33333333333334"/>
    <n v="0.6601466992665036"/>
    <n v="1.6601466992665035"/>
    <n v="7"/>
    <m/>
    <m/>
    <m/>
    <x v="2"/>
    <n v="1"/>
  </r>
  <r>
    <s v="Exp3"/>
    <n v="300105"/>
    <n v="105"/>
    <x v="1"/>
    <x v="8"/>
    <x v="1"/>
    <d v="2014-02-04T00:00:00"/>
    <s v="None_16h"/>
    <m/>
    <m/>
    <n v="3"/>
    <n v="0"/>
    <x v="21"/>
    <n v="2"/>
    <m/>
    <m/>
    <n v="93"/>
    <m/>
    <m/>
    <m/>
    <m/>
    <m/>
    <n v="136.33333333333334"/>
    <n v="0.68215158924205377"/>
    <n v="1.6821515892420538"/>
    <s v=""/>
    <m/>
    <m/>
    <m/>
    <x v="2"/>
    <n v="1"/>
  </r>
  <r>
    <s v="Exp3"/>
    <n v="300105"/>
    <n v="105"/>
    <x v="1"/>
    <x v="8"/>
    <x v="1"/>
    <d v="2014-02-04T00:00:00"/>
    <s v="None_16h"/>
    <m/>
    <m/>
    <n v="4"/>
    <n v="0"/>
    <x v="21"/>
    <n v="2"/>
    <m/>
    <m/>
    <n v="94"/>
    <m/>
    <m/>
    <m/>
    <m/>
    <m/>
    <n v="136.33333333333334"/>
    <n v="0.68948655256723712"/>
    <n v="1.6894865525672371"/>
    <s v=""/>
    <m/>
    <m/>
    <m/>
    <x v="2"/>
    <n v="1"/>
  </r>
  <r>
    <s v="Exp3"/>
    <n v="300157"/>
    <n v="157"/>
    <x v="1"/>
    <x v="8"/>
    <x v="1"/>
    <d v="2014-02-04T00:00:00"/>
    <s v="None_16h"/>
    <m/>
    <n v="157"/>
    <n v="1"/>
    <n v="0"/>
    <x v="21"/>
    <n v="2"/>
    <m/>
    <m/>
    <m/>
    <n v="3"/>
    <n v="3"/>
    <m/>
    <s v="V"/>
    <m/>
    <n v="136.33333333333334"/>
    <n v="0.66381418092909539"/>
    <n v="1.6638141809290954"/>
    <n v="7"/>
    <m/>
    <m/>
    <m/>
    <x v="2"/>
    <n v="1"/>
  </r>
  <r>
    <s v="Exp3"/>
    <n v="300157"/>
    <n v="157"/>
    <x v="1"/>
    <x v="8"/>
    <x v="1"/>
    <d v="2014-02-04T00:00:00"/>
    <s v="None_16h"/>
    <m/>
    <m/>
    <n v="2"/>
    <n v="0"/>
    <x v="21"/>
    <n v="2"/>
    <m/>
    <m/>
    <n v="93"/>
    <n v="3"/>
    <n v="3"/>
    <m/>
    <s v="V"/>
    <m/>
    <n v="136.33333333333334"/>
    <n v="0.68215158924205377"/>
    <n v="1.6821515892420538"/>
    <n v="7"/>
    <m/>
    <m/>
    <m/>
    <x v="2"/>
    <n v="1"/>
  </r>
  <r>
    <s v="Exp3"/>
    <n v="300157"/>
    <n v="157"/>
    <x v="1"/>
    <x v="8"/>
    <x v="1"/>
    <d v="2014-02-04T00:00:00"/>
    <s v="None_16h"/>
    <m/>
    <m/>
    <n v="3"/>
    <n v="0"/>
    <x v="21"/>
    <n v="2"/>
    <m/>
    <m/>
    <n v="88"/>
    <m/>
    <m/>
    <m/>
    <m/>
    <m/>
    <n v="136.33333333333334"/>
    <n v="0.6454767726161369"/>
    <n v="1.6454767726161368"/>
    <s v=""/>
    <m/>
    <m/>
    <m/>
    <x v="2"/>
    <n v="1"/>
  </r>
  <r>
    <s v="Exp3"/>
    <n v="300212"/>
    <n v="212"/>
    <x v="1"/>
    <x v="8"/>
    <x v="1"/>
    <d v="2014-02-04T00:00:00"/>
    <s v="None_16h"/>
    <m/>
    <n v="212"/>
    <n v="1"/>
    <n v="1"/>
    <x v="18"/>
    <n v="4"/>
    <n v="64"/>
    <m/>
    <n v="143"/>
    <n v="4"/>
    <n v="3"/>
    <m/>
    <s v="V"/>
    <m/>
    <n v="236.1"/>
    <n v="0.60567556120288013"/>
    <n v="3.6056755612028804"/>
    <n v="10"/>
    <m/>
    <m/>
    <m/>
    <x v="2"/>
    <n v="3"/>
  </r>
  <r>
    <s v="Exp3"/>
    <n v="300212"/>
    <n v="212"/>
    <x v="1"/>
    <x v="8"/>
    <x v="1"/>
    <d v="2014-02-04T00:00:00"/>
    <s v="None_16h"/>
    <m/>
    <m/>
    <n v="2"/>
    <n v="0"/>
    <x v="17"/>
    <n v="4"/>
    <n v="59"/>
    <n v="147"/>
    <n v="199"/>
    <n v="4"/>
    <n v="3"/>
    <m/>
    <s v="V"/>
    <m/>
    <n v="185"/>
    <n v="1.0756756756756756"/>
    <n v="3.0756756756756758"/>
    <n v="9"/>
    <m/>
    <m/>
    <m/>
    <x v="2"/>
    <n v="2"/>
  </r>
  <r>
    <s v="Exp3"/>
    <n v="300212"/>
    <n v="212"/>
    <x v="1"/>
    <x v="8"/>
    <x v="1"/>
    <d v="2014-02-04T00:00:00"/>
    <s v="None_16h"/>
    <m/>
    <m/>
    <n v="3"/>
    <n v="0"/>
    <x v="17"/>
    <n v="4"/>
    <n v="47"/>
    <n v="130"/>
    <n v="181"/>
    <n v="3"/>
    <n v="5"/>
    <m/>
    <s v="V"/>
    <m/>
    <n v="185"/>
    <n v="0.97837837837837838"/>
    <n v="2.9783783783783786"/>
    <n v="10"/>
    <m/>
    <m/>
    <m/>
    <x v="2"/>
    <n v="2"/>
  </r>
  <r>
    <s v="Exp3"/>
    <n v="300212"/>
    <n v="212"/>
    <x v="1"/>
    <x v="8"/>
    <x v="1"/>
    <d v="2014-02-04T00:00:00"/>
    <s v="None_16h"/>
    <m/>
    <m/>
    <n v="4"/>
    <n v="0"/>
    <x v="17"/>
    <n v="3"/>
    <n v="64"/>
    <n v="132"/>
    <n v="146"/>
    <m/>
    <m/>
    <m/>
    <m/>
    <m/>
    <n v="185"/>
    <n v="0.78918918918918923"/>
    <n v="2.7891891891891891"/>
    <s v=""/>
    <m/>
    <m/>
    <m/>
    <x v="2"/>
    <n v="2"/>
  </r>
  <r>
    <s v="Exp3"/>
    <n v="300306"/>
    <n v="306"/>
    <x v="1"/>
    <x v="8"/>
    <x v="1"/>
    <d v="2014-02-04T00:00:00"/>
    <s v="None_16h"/>
    <m/>
    <n v="306"/>
    <n v="1"/>
    <n v="0"/>
    <x v="21"/>
    <n v="2"/>
    <m/>
    <m/>
    <m/>
    <n v="3"/>
    <n v="2"/>
    <m/>
    <s v="V"/>
    <m/>
    <n v="136.33333333333334"/>
    <n v="0.71882640586797064"/>
    <n v="1.7188264058679708"/>
    <n v="6"/>
    <m/>
    <m/>
    <m/>
    <x v="2"/>
    <n v="1"/>
  </r>
  <r>
    <s v="Exp3"/>
    <n v="300306"/>
    <n v="306"/>
    <x v="1"/>
    <x v="8"/>
    <x v="1"/>
    <d v="2014-02-04T00:00:00"/>
    <s v="None_16h"/>
    <m/>
    <m/>
    <n v="2"/>
    <n v="0"/>
    <x v="21"/>
    <n v="2"/>
    <m/>
    <m/>
    <n v="120"/>
    <n v="3"/>
    <n v="3"/>
    <m/>
    <s v="V"/>
    <m/>
    <n v="136.33333333333334"/>
    <n v="0.88019559902200484"/>
    <n v="1.8801955990220049"/>
    <n v="7"/>
    <m/>
    <m/>
    <m/>
    <x v="2"/>
    <n v="1"/>
  </r>
  <r>
    <s v="Exp3"/>
    <n v="300306"/>
    <n v="306"/>
    <x v="1"/>
    <x v="8"/>
    <x v="1"/>
    <d v="2014-02-04T00:00:00"/>
    <s v="None_16h"/>
    <m/>
    <m/>
    <n v="3"/>
    <n v="0"/>
    <x v="21"/>
    <n v="2"/>
    <m/>
    <m/>
    <n v="86"/>
    <m/>
    <m/>
    <m/>
    <m/>
    <m/>
    <n v="136.33333333333334"/>
    <n v="0.63080684596577008"/>
    <n v="1.6308068459657701"/>
    <s v=""/>
    <m/>
    <m/>
    <m/>
    <x v="2"/>
    <n v="1"/>
  </r>
  <r>
    <s v="Exp3"/>
    <n v="300306"/>
    <n v="306"/>
    <x v="1"/>
    <x v="8"/>
    <x v="1"/>
    <d v="2014-02-04T00:00:00"/>
    <s v="None_16h"/>
    <m/>
    <m/>
    <n v="4"/>
    <n v="0"/>
    <x v="21"/>
    <n v="2"/>
    <m/>
    <m/>
    <n v="88"/>
    <m/>
    <m/>
    <m/>
    <m/>
    <m/>
    <n v="136.33333333333334"/>
    <n v="0.6454767726161369"/>
    <n v="1.6454767726161368"/>
    <s v=""/>
    <m/>
    <m/>
    <m/>
    <x v="2"/>
    <n v="1"/>
  </r>
  <r>
    <s v="Exp3"/>
    <n v="300036"/>
    <n v="36"/>
    <x v="1"/>
    <x v="8"/>
    <x v="1"/>
    <d v="2014-02-11T00:00:00"/>
    <s v="None_16h"/>
    <m/>
    <n v="36"/>
    <n v="1"/>
    <n v="1"/>
    <x v="18"/>
    <n v="4"/>
    <n v="61"/>
    <m/>
    <n v="146"/>
    <n v="4"/>
    <n v="4"/>
    <m/>
    <s v="V"/>
    <m/>
    <n v="236.1"/>
    <n v="0.61838204150783571"/>
    <n v="3.6183820415078358"/>
    <n v="11"/>
    <m/>
    <m/>
    <m/>
    <x v="2"/>
    <n v="3"/>
  </r>
  <r>
    <s v="Exp3"/>
    <n v="300036"/>
    <n v="36"/>
    <x v="1"/>
    <x v="8"/>
    <x v="1"/>
    <d v="2014-02-11T00:00:00"/>
    <s v="None_16h"/>
    <m/>
    <m/>
    <n v="2"/>
    <n v="1"/>
    <x v="18"/>
    <n v="4"/>
    <n v="54"/>
    <n v="200"/>
    <n v="208"/>
    <n v="4"/>
    <n v="3"/>
    <m/>
    <s v="V"/>
    <m/>
    <n v="236.1"/>
    <n v="0.8809826344769166"/>
    <n v="3.8809826344769167"/>
    <n v="10"/>
    <m/>
    <m/>
    <m/>
    <x v="2"/>
    <n v="3"/>
  </r>
  <r>
    <s v="Exp3"/>
    <n v="300036"/>
    <n v="36"/>
    <x v="1"/>
    <x v="8"/>
    <x v="1"/>
    <d v="2014-02-11T00:00:00"/>
    <s v="None_16h"/>
    <m/>
    <m/>
    <n v="3"/>
    <n v="0"/>
    <x v="18"/>
    <n v="4"/>
    <n v="61"/>
    <n v="204"/>
    <n v="209"/>
    <n v="3"/>
    <n v="4"/>
    <m/>
    <s v="V"/>
    <m/>
    <n v="236.1"/>
    <n v="0.8852181279119018"/>
    <n v="3.8852181279119016"/>
    <n v="10"/>
    <m/>
    <m/>
    <m/>
    <x v="2"/>
    <n v="3"/>
  </r>
  <r>
    <s v="Exp3"/>
    <n v="300278"/>
    <n v="278"/>
    <x v="1"/>
    <x v="8"/>
    <x v="1"/>
    <d v="2014-02-11T00:00:00"/>
    <s v="None_16h"/>
    <m/>
    <n v="278"/>
    <n v="1"/>
    <n v="1"/>
    <x v="18"/>
    <n v="4"/>
    <n v="61"/>
    <m/>
    <n v="134"/>
    <n v="4"/>
    <n v="4"/>
    <m/>
    <s v="V"/>
    <m/>
    <n v="236.1"/>
    <n v="0.56755612028801361"/>
    <n v="3.5675561202880135"/>
    <n v="11"/>
    <m/>
    <m/>
    <m/>
    <x v="2"/>
    <n v="3"/>
  </r>
  <r>
    <s v="Exp3"/>
    <n v="300278"/>
    <n v="278"/>
    <x v="1"/>
    <x v="8"/>
    <x v="1"/>
    <d v="2014-02-11T00:00:00"/>
    <s v="None_16h"/>
    <m/>
    <m/>
    <n v="2"/>
    <n v="1"/>
    <x v="18"/>
    <n v="4"/>
    <n v="48"/>
    <n v="167"/>
    <n v="168"/>
    <n v="4"/>
    <n v="4"/>
    <m/>
    <s v="V"/>
    <m/>
    <n v="236.1"/>
    <n v="0.71156289707750953"/>
    <n v="3.7115628970775094"/>
    <n v="11"/>
    <m/>
    <m/>
    <m/>
    <x v="2"/>
    <n v="3"/>
  </r>
  <r>
    <s v="Exp3"/>
    <n v="300278"/>
    <n v="278"/>
    <x v="1"/>
    <x v="8"/>
    <x v="1"/>
    <d v="2014-02-11T00:00:00"/>
    <s v="None_16h"/>
    <m/>
    <m/>
    <n v="3"/>
    <n v="1"/>
    <x v="18"/>
    <n v="4"/>
    <n v="60"/>
    <n v="185"/>
    <n v="185"/>
    <n v="4"/>
    <n v="4"/>
    <m/>
    <s v="V"/>
    <m/>
    <n v="236.1"/>
    <n v="0.78356628547225748"/>
    <n v="3.7835662854722574"/>
    <n v="11"/>
    <m/>
    <m/>
    <m/>
    <x v="2"/>
    <n v="3"/>
  </r>
  <r>
    <s v="Exp3"/>
    <n v="300278"/>
    <n v="278"/>
    <x v="1"/>
    <x v="8"/>
    <x v="1"/>
    <d v="2014-02-11T00:00:00"/>
    <s v="None_16h"/>
    <m/>
    <m/>
    <n v="4"/>
    <n v="0"/>
    <x v="18"/>
    <n v="4"/>
    <n v="58"/>
    <n v="169"/>
    <n v="171"/>
    <m/>
    <m/>
    <m/>
    <m/>
    <m/>
    <n v="236.1"/>
    <n v="0.72426937738246511"/>
    <n v="3.7242693773824653"/>
    <s v=""/>
    <m/>
    <m/>
    <m/>
    <x v="2"/>
    <n v="3"/>
  </r>
  <r>
    <s v="Exp3"/>
    <n v="300063"/>
    <n v="63"/>
    <x v="1"/>
    <x v="8"/>
    <x v="1"/>
    <d v="2014-02-18T00:00:00"/>
    <s v="None_16h"/>
    <m/>
    <n v="63"/>
    <n v="1"/>
    <n v="2"/>
    <x v="20"/>
    <n v="5"/>
    <n v="67"/>
    <m/>
    <n v="189"/>
    <n v="5"/>
    <n v="5"/>
    <m/>
    <s v="V"/>
    <m/>
    <n v="256.77777777777777"/>
    <n v="0.73604500216356561"/>
    <n v="4.7360450021635661"/>
    <n v="14"/>
    <m/>
    <m/>
    <m/>
    <x v="2"/>
    <n v="4"/>
  </r>
  <r>
    <s v="Exp3"/>
    <n v="300063"/>
    <n v="63"/>
    <x v="1"/>
    <x v="8"/>
    <x v="1"/>
    <d v="2014-02-18T00:00:00"/>
    <s v="None_16h"/>
    <m/>
    <m/>
    <n v="2"/>
    <n v="2"/>
    <x v="20"/>
    <n v="5"/>
    <n v="64"/>
    <n v="215"/>
    <n v="236"/>
    <n v="5"/>
    <n v="4"/>
    <m/>
    <s v="V"/>
    <m/>
    <n v="256.77777777777777"/>
    <n v="0.91908264820424057"/>
    <n v="4.9190826482042409"/>
    <n v="13"/>
    <m/>
    <m/>
    <m/>
    <x v="2"/>
    <n v="4"/>
  </r>
  <r>
    <s v="Exp3"/>
    <n v="300063"/>
    <n v="63"/>
    <x v="1"/>
    <x v="8"/>
    <x v="1"/>
    <d v="2014-02-18T00:00:00"/>
    <s v="None_16h"/>
    <m/>
    <m/>
    <n v="3"/>
    <n v="2"/>
    <x v="20"/>
    <n v="5"/>
    <n v="70"/>
    <n v="233"/>
    <n v="230"/>
    <n v="5"/>
    <n v="5"/>
    <m/>
    <s v="V"/>
    <m/>
    <n v="256.77777777777777"/>
    <n v="0.89571614019904811"/>
    <n v="4.8957161401990481"/>
    <n v="14"/>
    <m/>
    <m/>
    <m/>
    <x v="2"/>
    <n v="4"/>
  </r>
  <r>
    <s v="Exp3"/>
    <n v="300063"/>
    <n v="63"/>
    <x v="1"/>
    <x v="8"/>
    <x v="1"/>
    <d v="2014-02-18T00:00:00"/>
    <s v="None_16h"/>
    <m/>
    <m/>
    <n v="4"/>
    <n v="1"/>
    <x v="20"/>
    <n v="5"/>
    <n v="72"/>
    <n v="242"/>
    <n v="246"/>
    <n v="5"/>
    <n v="5"/>
    <m/>
    <s v="V"/>
    <m/>
    <n v="256.77777777777777"/>
    <n v="0.95802682821289487"/>
    <n v="4.958026828212895"/>
    <n v="14"/>
    <m/>
    <m/>
    <m/>
    <x v="2"/>
    <n v="4"/>
  </r>
  <r>
    <s v="Exp3"/>
    <n v="300193"/>
    <n v="193"/>
    <x v="1"/>
    <x v="8"/>
    <x v="1"/>
    <d v="2014-02-18T00:00:00"/>
    <s v="None_16h"/>
    <m/>
    <n v="193"/>
    <n v="1"/>
    <n v="2"/>
    <x v="20"/>
    <n v="5"/>
    <n v="67"/>
    <m/>
    <n v="162"/>
    <n v="4"/>
    <n v="5"/>
    <m/>
    <s v="V"/>
    <m/>
    <n v="256.77777777777777"/>
    <n v="0.63089571614019901"/>
    <n v="4.6308957161401993"/>
    <n v="13"/>
    <m/>
    <m/>
    <m/>
    <x v="2"/>
    <n v="4"/>
  </r>
  <r>
    <s v="Exp3"/>
    <n v="300193"/>
    <n v="193"/>
    <x v="1"/>
    <x v="8"/>
    <x v="1"/>
    <d v="2014-02-18T00:00:00"/>
    <s v="None_16h"/>
    <m/>
    <m/>
    <n v="2"/>
    <n v="3"/>
    <x v="20"/>
    <n v="5"/>
    <n v="70"/>
    <n v="236"/>
    <n v="235"/>
    <n v="4"/>
    <n v="5"/>
    <m/>
    <s v="V"/>
    <m/>
    <n v="256.77777777777777"/>
    <n v="0.91518823020337514"/>
    <n v="4.9151882302033751"/>
    <n v="13"/>
    <m/>
    <m/>
    <m/>
    <x v="2"/>
    <n v="4"/>
  </r>
  <r>
    <s v="Exp3"/>
    <n v="300193"/>
    <n v="193"/>
    <x v="1"/>
    <x v="8"/>
    <x v="1"/>
    <d v="2014-02-18T00:00:00"/>
    <s v="None_16h"/>
    <m/>
    <m/>
    <n v="3"/>
    <n v="2"/>
    <x v="20"/>
    <n v="5"/>
    <n v="65"/>
    <n v="230"/>
    <n v="230"/>
    <n v="4"/>
    <n v="6"/>
    <m/>
    <s v="V"/>
    <m/>
    <n v="256.77777777777777"/>
    <n v="0.89571614019904811"/>
    <n v="4.8957161401990481"/>
    <n v="14"/>
    <m/>
    <m/>
    <m/>
    <x v="2"/>
    <n v="4"/>
  </r>
  <r>
    <s v="Exp3"/>
    <n v="300193"/>
    <n v="193"/>
    <x v="1"/>
    <x v="8"/>
    <x v="1"/>
    <d v="2014-02-18T00:00:00"/>
    <s v="None_16h"/>
    <m/>
    <m/>
    <n v="4"/>
    <n v="2"/>
    <x v="20"/>
    <n v="5"/>
    <n v="70"/>
    <n v="240"/>
    <n v="240"/>
    <n v="4"/>
    <n v="5"/>
    <m/>
    <s v="V"/>
    <m/>
    <n v="256.77777777777777"/>
    <n v="0.93466032020770229"/>
    <n v="4.9346603202077022"/>
    <n v="13"/>
    <m/>
    <m/>
    <m/>
    <x v="2"/>
    <n v="4"/>
  </r>
  <r>
    <s v="Exp3"/>
    <n v="300239"/>
    <n v="239"/>
    <x v="1"/>
    <x v="8"/>
    <x v="1"/>
    <d v="2014-02-18T00:00:00"/>
    <s v="None_16h"/>
    <m/>
    <n v="239"/>
    <n v="1"/>
    <n v="2"/>
    <x v="20"/>
    <n v="5"/>
    <n v="70"/>
    <m/>
    <n v="193"/>
    <n v="4"/>
    <n v="5"/>
    <m/>
    <s v="V"/>
    <m/>
    <n v="256.77777777777777"/>
    <n v="0.75162267416702733"/>
    <n v="4.7516226741670273"/>
    <n v="13"/>
    <m/>
    <m/>
    <m/>
    <x v="2"/>
    <n v="4"/>
  </r>
  <r>
    <s v="Exp3"/>
    <n v="300239"/>
    <n v="239"/>
    <x v="1"/>
    <x v="8"/>
    <x v="1"/>
    <d v="2014-02-18T00:00:00"/>
    <s v="None_16h"/>
    <m/>
    <m/>
    <n v="2"/>
    <n v="2"/>
    <x v="20"/>
    <n v="5"/>
    <n v="73"/>
    <n v="254"/>
    <n v="252"/>
    <n v="5"/>
    <n v="5"/>
    <m/>
    <s v="V"/>
    <m/>
    <n v="256.77777777777777"/>
    <n v="0.98139333621808744"/>
    <n v="4.9813933362180878"/>
    <n v="14"/>
    <m/>
    <m/>
    <m/>
    <x v="2"/>
    <n v="4"/>
  </r>
  <r>
    <s v="Exp3"/>
    <n v="300239"/>
    <n v="239"/>
    <x v="1"/>
    <x v="8"/>
    <x v="1"/>
    <d v="2014-02-18T00:00:00"/>
    <s v="None_16h"/>
    <m/>
    <m/>
    <n v="3"/>
    <n v="3"/>
    <x v="20"/>
    <n v="5"/>
    <n v="65"/>
    <n v="227"/>
    <n v="221"/>
    <n v="4"/>
    <n v="5"/>
    <m/>
    <s v="V"/>
    <m/>
    <n v="256.77777777777777"/>
    <n v="0.86066637819125924"/>
    <n v="4.8606663781912589"/>
    <n v="13"/>
    <m/>
    <m/>
    <m/>
    <x v="2"/>
    <n v="4"/>
  </r>
  <r>
    <s v="Exp3"/>
    <n v="300239"/>
    <n v="239"/>
    <x v="1"/>
    <x v="8"/>
    <x v="1"/>
    <d v="2014-02-18T00:00:00"/>
    <s v="None_16h"/>
    <m/>
    <m/>
    <n v="4"/>
    <n v="1"/>
    <x v="20"/>
    <n v="5"/>
    <n v="68"/>
    <n v="227"/>
    <n v="228"/>
    <n v="5"/>
    <n v="4"/>
    <m/>
    <s v="V"/>
    <m/>
    <n v="256.77777777777777"/>
    <n v="0.88792730419731725"/>
    <n v="4.8879273041973175"/>
    <n v="13"/>
    <m/>
    <m/>
    <m/>
    <x v="2"/>
    <n v="4"/>
  </r>
  <r>
    <s v="Exp3"/>
    <n v="300075"/>
    <n v="75"/>
    <x v="1"/>
    <x v="8"/>
    <x v="1"/>
    <d v="2014-02-25T00:00:00"/>
    <s v="None_16h"/>
    <m/>
    <n v="75"/>
    <n v="1"/>
    <n v="2"/>
    <x v="19"/>
    <n v="6"/>
    <n v="85"/>
    <m/>
    <n v="115"/>
    <n v="5"/>
    <n v="7"/>
    <m/>
    <s v="V"/>
    <m/>
    <n v="239.11111111111111"/>
    <n v="0.48094795539033458"/>
    <n v="5.4809479553903344"/>
    <n v="17"/>
    <m/>
    <m/>
    <m/>
    <x v="2"/>
    <n v="5"/>
  </r>
  <r>
    <s v="Exp3"/>
    <n v="300075"/>
    <n v="75"/>
    <x v="1"/>
    <x v="8"/>
    <x v="1"/>
    <d v="2014-02-25T00:00:00"/>
    <s v="None_16h"/>
    <m/>
    <m/>
    <n v="2"/>
    <n v="0"/>
    <x v="20"/>
    <n v="6"/>
    <n v="80"/>
    <n v="257"/>
    <n v="141"/>
    <n v="5"/>
    <n v="6"/>
    <m/>
    <s v="V"/>
    <m/>
    <n v="256.77777777777777"/>
    <n v="0.54911293812202511"/>
    <n v="4.5491129381220254"/>
    <n v="15"/>
    <m/>
    <m/>
    <m/>
    <x v="2"/>
    <n v="4"/>
  </r>
  <r>
    <s v="Exp3"/>
    <n v="300075"/>
    <n v="75"/>
    <x v="1"/>
    <x v="8"/>
    <x v="1"/>
    <d v="2014-02-25T00:00:00"/>
    <s v="None_16h"/>
    <m/>
    <m/>
    <n v="3"/>
    <n v="2"/>
    <x v="19"/>
    <n v="6"/>
    <n v="79"/>
    <n v="275"/>
    <n v="126"/>
    <n v="5"/>
    <n v="6"/>
    <m/>
    <s v="V"/>
    <m/>
    <n v="239.11111111111111"/>
    <n v="0.52695167286245348"/>
    <n v="5.5269516728624533"/>
    <n v="16"/>
    <m/>
    <m/>
    <m/>
    <x v="2"/>
    <n v="5"/>
  </r>
  <r>
    <s v="Exp3"/>
    <n v="300075"/>
    <n v="75"/>
    <x v="1"/>
    <x v="8"/>
    <x v="1"/>
    <d v="2014-02-25T00:00:00"/>
    <s v="None_16h"/>
    <m/>
    <m/>
    <n v="4"/>
    <n v="2"/>
    <x v="19"/>
    <n v="6"/>
    <n v="61"/>
    <n v="259"/>
    <n v="53"/>
    <n v="5"/>
    <n v="5"/>
    <m/>
    <s v="V"/>
    <m/>
    <n v="239.11111111111111"/>
    <n v="0.22165427509293681"/>
    <n v="5.2216542750929369"/>
    <n v="15"/>
    <m/>
    <m/>
    <m/>
    <x v="2"/>
    <n v="5"/>
  </r>
  <r>
    <s v="Exp3"/>
    <n v="300159"/>
    <n v="159"/>
    <x v="1"/>
    <x v="8"/>
    <x v="1"/>
    <d v="2014-02-25T00:00:00"/>
    <s v="None_16h"/>
    <m/>
    <n v="159"/>
    <n v="1"/>
    <n v="1"/>
    <x v="19"/>
    <n v="6"/>
    <n v="75"/>
    <m/>
    <n v="96"/>
    <n v="4"/>
    <n v="7"/>
    <m/>
    <s v="V"/>
    <m/>
    <n v="239.11111111111111"/>
    <n v="0.40148698884758366"/>
    <n v="5.4014869888475836"/>
    <n v="16"/>
    <m/>
    <m/>
    <m/>
    <x v="2"/>
    <n v="5"/>
  </r>
  <r>
    <s v="Exp3"/>
    <n v="300159"/>
    <n v="159"/>
    <x v="1"/>
    <x v="8"/>
    <x v="1"/>
    <d v="2014-02-25T00:00:00"/>
    <s v="None_16h"/>
    <m/>
    <m/>
    <n v="2"/>
    <n v="1"/>
    <x v="19"/>
    <n v="6"/>
    <n v="70"/>
    <n v="260"/>
    <n v="186"/>
    <n v="5"/>
    <n v="7"/>
    <m/>
    <s v="V"/>
    <m/>
    <n v="239.11111111111111"/>
    <n v="0.77788104089219334"/>
    <n v="5.7778810408921935"/>
    <n v="17"/>
    <m/>
    <m/>
    <m/>
    <x v="2"/>
    <n v="5"/>
  </r>
  <r>
    <s v="Exp3"/>
    <n v="300159"/>
    <n v="159"/>
    <x v="1"/>
    <x v="8"/>
    <x v="1"/>
    <d v="2014-02-25T00:00:00"/>
    <s v="None_16h"/>
    <m/>
    <m/>
    <n v="3"/>
    <n v="2"/>
    <x v="19"/>
    <n v="6"/>
    <n v="70"/>
    <n v="269"/>
    <n v="95"/>
    <n v="5"/>
    <n v="6"/>
    <m/>
    <s v="V"/>
    <m/>
    <n v="239.11111111111111"/>
    <n v="0.39730483271375466"/>
    <n v="5.3973048327137549"/>
    <n v="16"/>
    <m/>
    <m/>
    <m/>
    <x v="2"/>
    <n v="5"/>
  </r>
  <r>
    <s v="Exp3"/>
    <n v="300159"/>
    <n v="159"/>
    <x v="1"/>
    <x v="8"/>
    <x v="1"/>
    <d v="2014-02-25T00:00:00"/>
    <s v="None_16h"/>
    <m/>
    <m/>
    <n v="4"/>
    <n v="2"/>
    <x v="19"/>
    <n v="6"/>
    <n v="73"/>
    <n v="262"/>
    <n v="161"/>
    <n v="5"/>
    <n v="7"/>
    <m/>
    <s v="V"/>
    <m/>
    <n v="239.11111111111111"/>
    <n v="0.67332713754646845"/>
    <n v="5.6733271375464689"/>
    <n v="17"/>
    <m/>
    <m/>
    <m/>
    <x v="2"/>
    <n v="5"/>
  </r>
  <r>
    <s v="Exp3"/>
    <n v="300227"/>
    <n v="227"/>
    <x v="1"/>
    <x v="8"/>
    <x v="1"/>
    <d v="2014-02-25T00:00:00"/>
    <s v="None_16h"/>
    <m/>
    <n v="227"/>
    <n v="1"/>
    <n v="3"/>
    <x v="19"/>
    <n v="6"/>
    <n v="77"/>
    <m/>
    <n v="147"/>
    <n v="5"/>
    <n v="7"/>
    <m/>
    <s v="V"/>
    <m/>
    <n v="239.11111111111111"/>
    <n v="0.61477695167286239"/>
    <n v="5.6147769516728623"/>
    <n v="17"/>
    <m/>
    <m/>
    <m/>
    <x v="2"/>
    <n v="5"/>
  </r>
  <r>
    <s v="Exp3"/>
    <n v="300227"/>
    <n v="227"/>
    <x v="1"/>
    <x v="8"/>
    <x v="1"/>
    <d v="2014-02-25T00:00:00"/>
    <s v="None_16h"/>
    <m/>
    <m/>
    <n v="2"/>
    <n v="2"/>
    <x v="19"/>
    <n v="6"/>
    <n v="75"/>
    <n v="266"/>
    <n v="154"/>
    <n v="5"/>
    <n v="8"/>
    <m/>
    <s v="V"/>
    <m/>
    <n v="239.11111111111111"/>
    <n v="0.64405204460966536"/>
    <n v="5.6440520446096656"/>
    <n v="18"/>
    <m/>
    <m/>
    <m/>
    <x v="2"/>
    <n v="5"/>
  </r>
  <r>
    <s v="Exp3"/>
    <n v="300227"/>
    <n v="227"/>
    <x v="1"/>
    <x v="8"/>
    <x v="1"/>
    <d v="2014-02-25T00:00:00"/>
    <s v="None_16h"/>
    <m/>
    <m/>
    <n v="3"/>
    <n v="4"/>
    <x v="19"/>
    <n v="6"/>
    <n v="67"/>
    <n v="242"/>
    <n v="184"/>
    <n v="5"/>
    <n v="7"/>
    <m/>
    <s v="V"/>
    <m/>
    <n v="239.11111111111111"/>
    <n v="0.76951672862453535"/>
    <n v="5.7695167286245352"/>
    <n v="17"/>
    <m/>
    <m/>
    <m/>
    <x v="2"/>
    <n v="5"/>
  </r>
  <r>
    <s v="Exp3"/>
    <n v="300088"/>
    <n v="88"/>
    <x v="1"/>
    <x v="8"/>
    <x v="1"/>
    <d v="2014-03-04T00:00:00"/>
    <s v="None_16h"/>
    <m/>
    <n v="88"/>
    <n v="1"/>
    <n v="2"/>
    <x v="16"/>
    <n v="7"/>
    <n v="100"/>
    <m/>
    <n v="206"/>
    <n v="3"/>
    <n v="11"/>
    <m/>
    <s v="E"/>
    <m/>
    <n v="212.3"/>
    <n v="0.97032501177578889"/>
    <n v="6.9703250117757891"/>
    <n v="20"/>
    <m/>
    <m/>
    <m/>
    <x v="2"/>
    <n v="6"/>
  </r>
  <r>
    <s v="Exp3"/>
    <n v="300088"/>
    <n v="88"/>
    <x v="1"/>
    <x v="8"/>
    <x v="1"/>
    <d v="2014-03-04T00:00:00"/>
    <s v="None_16h"/>
    <m/>
    <m/>
    <n v="2"/>
    <n v="2"/>
    <x v="16"/>
    <n v="7"/>
    <n v="95"/>
    <n v="255"/>
    <n v="95"/>
    <n v="4"/>
    <n v="8"/>
    <m/>
    <s v="V"/>
    <m/>
    <n v="212.3"/>
    <n v="0.44747998115873761"/>
    <n v="6.4474799811587378"/>
    <n v="18"/>
    <m/>
    <m/>
    <m/>
    <x v="2"/>
    <n v="6"/>
  </r>
  <r>
    <s v="Exp3"/>
    <n v="300088"/>
    <n v="88"/>
    <x v="1"/>
    <x v="8"/>
    <x v="1"/>
    <d v="2014-03-04T00:00:00"/>
    <s v="None_16h"/>
    <m/>
    <m/>
    <n v="3"/>
    <n v="2"/>
    <x v="16"/>
    <n v="7"/>
    <n v="100"/>
    <n v="276"/>
    <n v="124"/>
    <n v="4"/>
    <n v="9"/>
    <m/>
    <s v="V"/>
    <m/>
    <n v="212.3"/>
    <n v="0.58407913330193117"/>
    <n v="6.5840791333019313"/>
    <n v="19"/>
    <m/>
    <m/>
    <m/>
    <x v="2"/>
    <n v="6"/>
  </r>
  <r>
    <s v="Exp3"/>
    <n v="300088"/>
    <n v="88"/>
    <x v="1"/>
    <x v="8"/>
    <x v="1"/>
    <d v="2014-03-04T00:00:00"/>
    <s v="None_16h"/>
    <m/>
    <m/>
    <n v="4"/>
    <n v="2"/>
    <x v="16"/>
    <n v="7"/>
    <n v="98"/>
    <n v="261"/>
    <n v="120"/>
    <n v="4"/>
    <n v="9"/>
    <m/>
    <s v="V"/>
    <m/>
    <n v="212.3"/>
    <n v="0.56523787093735278"/>
    <n v="6.5652378709373531"/>
    <n v="19"/>
    <m/>
    <m/>
    <m/>
    <x v="2"/>
    <n v="6"/>
  </r>
  <r>
    <s v="Exp3"/>
    <n v="300190"/>
    <n v="190"/>
    <x v="1"/>
    <x v="8"/>
    <x v="1"/>
    <d v="2014-03-04T00:00:00"/>
    <s v="None_16h"/>
    <m/>
    <n v="190"/>
    <n v="1"/>
    <n v="3"/>
    <x v="16"/>
    <n v="7"/>
    <n v="75"/>
    <m/>
    <n v="102"/>
    <n v="5"/>
    <n v="8"/>
    <m/>
    <s v="V"/>
    <m/>
    <n v="212.3"/>
    <n v="0.48045219029674985"/>
    <n v="6.4804521902967496"/>
    <n v="19"/>
    <m/>
    <m/>
    <m/>
    <x v="2"/>
    <n v="6"/>
  </r>
  <r>
    <s v="Exp3"/>
    <n v="300190"/>
    <n v="190"/>
    <x v="1"/>
    <x v="8"/>
    <x v="1"/>
    <d v="2014-03-04T00:00:00"/>
    <s v="None_16h"/>
    <m/>
    <m/>
    <n v="2"/>
    <n v="2"/>
    <x v="16"/>
    <n v="7"/>
    <n v="74"/>
    <n v="215"/>
    <n v="46"/>
    <n v="5"/>
    <n v="8"/>
    <m/>
    <s v="V"/>
    <m/>
    <n v="212.3"/>
    <n v="0.21667451719265191"/>
    <n v="6.2166745171926516"/>
    <n v="19"/>
    <m/>
    <m/>
    <m/>
    <x v="2"/>
    <n v="6"/>
  </r>
  <r>
    <s v="Exp3"/>
    <n v="300190"/>
    <n v="190"/>
    <x v="1"/>
    <x v="8"/>
    <x v="1"/>
    <d v="2014-03-04T00:00:00"/>
    <s v="None_16h"/>
    <m/>
    <m/>
    <n v="3"/>
    <n v="2"/>
    <x v="19"/>
    <n v="6"/>
    <n v="86"/>
    <n v="241"/>
    <n v="161"/>
    <n v="5"/>
    <n v="9"/>
    <m/>
    <s v="V"/>
    <m/>
    <n v="239.11111111111111"/>
    <n v="0.67332713754646845"/>
    <n v="5.6733271375464689"/>
    <n v="19"/>
    <m/>
    <m/>
    <m/>
    <x v="2"/>
    <n v="5"/>
  </r>
  <r>
    <s v="Exp3"/>
    <n v="300190"/>
    <n v="190"/>
    <x v="1"/>
    <x v="8"/>
    <x v="1"/>
    <d v="2014-03-04T00:00:00"/>
    <s v="None_16h"/>
    <m/>
    <m/>
    <n v="4"/>
    <n v="1"/>
    <x v="19"/>
    <n v="6"/>
    <n v="82"/>
    <n v="237"/>
    <n v="126"/>
    <n v="5"/>
    <n v="10"/>
    <m/>
    <s v="V"/>
    <m/>
    <n v="239.11111111111111"/>
    <n v="0.52695167286245348"/>
    <n v="5.5269516728624533"/>
    <n v="20"/>
    <m/>
    <m/>
    <m/>
    <x v="2"/>
    <n v="5"/>
  </r>
  <r>
    <s v="Exp3"/>
    <n v="300304"/>
    <n v="304"/>
    <x v="1"/>
    <x v="8"/>
    <x v="1"/>
    <d v="2014-03-04T00:00:00"/>
    <s v="None_16h"/>
    <d v="2014-03-04T00:00:00"/>
    <n v="304"/>
    <n v="1"/>
    <n v="3"/>
    <x v="15"/>
    <n v="8"/>
    <n v="77"/>
    <m/>
    <n v="150"/>
    <n v="4"/>
    <n v="14"/>
    <m/>
    <s v="E"/>
    <m/>
    <n v="192"/>
    <n v="0.78125"/>
    <n v="7.78125"/>
    <n v="25"/>
    <m/>
    <m/>
    <m/>
    <x v="2"/>
    <n v="7"/>
  </r>
  <r>
    <s v="Exp3"/>
    <n v="300304"/>
    <n v="304"/>
    <x v="1"/>
    <x v="8"/>
    <x v="1"/>
    <d v="2014-03-04T00:00:00"/>
    <s v="None_16h"/>
    <m/>
    <m/>
    <n v="2"/>
    <n v="3"/>
    <x v="16"/>
    <n v="7"/>
    <n v="80"/>
    <n v="229"/>
    <n v="148"/>
    <n v="5"/>
    <n v="11"/>
    <m/>
    <s v="E"/>
    <m/>
    <n v="212.3"/>
    <n v="0.69712670748940175"/>
    <n v="6.6971267074894021"/>
    <n v="22"/>
    <m/>
    <m/>
    <m/>
    <x v="2"/>
    <n v="6"/>
  </r>
  <r>
    <s v="Exp3"/>
    <n v="300304"/>
    <n v="304"/>
    <x v="1"/>
    <x v="8"/>
    <x v="1"/>
    <d v="2014-03-04T00:00:00"/>
    <s v="None_16h"/>
    <m/>
    <m/>
    <n v="3"/>
    <n v="2"/>
    <x v="16"/>
    <n v="7"/>
    <n v="75"/>
    <n v="201"/>
    <n v="101"/>
    <n v="5"/>
    <n v="11"/>
    <m/>
    <s v="E"/>
    <m/>
    <n v="212.3"/>
    <n v="0.47574187470560525"/>
    <n v="6.475741874705605"/>
    <n v="22"/>
    <m/>
    <m/>
    <m/>
    <x v="2"/>
    <n v="6"/>
  </r>
  <r>
    <s v="Exp3"/>
    <n v="300304"/>
    <n v="304"/>
    <x v="1"/>
    <x v="8"/>
    <x v="1"/>
    <d v="2014-03-04T00:00:00"/>
    <s v="None_16h"/>
    <m/>
    <m/>
    <n v="4"/>
    <n v="3"/>
    <x v="16"/>
    <n v="7"/>
    <n v="82"/>
    <n v="222"/>
    <n v="164"/>
    <n v="5"/>
    <n v="11"/>
    <m/>
    <s v="E"/>
    <m/>
    <n v="212.3"/>
    <n v="0.77249175694771544"/>
    <n v="6.7724917569477157"/>
    <n v="22"/>
    <m/>
    <m/>
    <m/>
    <x v="2"/>
    <n v="6"/>
  </r>
  <r>
    <s v="Exp3"/>
    <n v="300009"/>
    <n v="9"/>
    <x v="1"/>
    <x v="8"/>
    <x v="1"/>
    <d v="2014-03-11T00:00:00"/>
    <s v="None_16h"/>
    <m/>
    <n v="9"/>
    <n v="1"/>
    <n v="3"/>
    <x v="15"/>
    <n v="8"/>
    <n v="86"/>
    <m/>
    <n v="119"/>
    <n v="5"/>
    <n v="12"/>
    <m/>
    <s v="E"/>
    <n v="4"/>
    <n v="192"/>
    <n v="0.61979166666666663"/>
    <n v="7.619791666666667"/>
    <n v="24"/>
    <m/>
    <m/>
    <m/>
    <x v="2"/>
    <n v="7"/>
  </r>
  <r>
    <s v="Exp3"/>
    <n v="300009"/>
    <n v="9"/>
    <x v="1"/>
    <x v="8"/>
    <x v="1"/>
    <d v="2014-03-11T00:00:00"/>
    <s v="None_16h"/>
    <m/>
    <m/>
    <n v="2"/>
    <n v="5"/>
    <x v="15"/>
    <n v="8"/>
    <n v="95"/>
    <n v="236"/>
    <n v="163"/>
    <n v="7"/>
    <n v="11"/>
    <m/>
    <s v="E"/>
    <n v="4"/>
    <n v="192"/>
    <n v="0.84895833333333337"/>
    <n v="7.848958333333333"/>
    <n v="25"/>
    <m/>
    <m/>
    <m/>
    <x v="2"/>
    <n v="7"/>
  </r>
  <r>
    <s v="Exp3"/>
    <n v="300009"/>
    <n v="9"/>
    <x v="1"/>
    <x v="8"/>
    <x v="1"/>
    <d v="2014-03-11T00:00:00"/>
    <s v="None_16h"/>
    <m/>
    <m/>
    <n v="3"/>
    <n v="2"/>
    <x v="15"/>
    <n v="8"/>
    <n v="84"/>
    <n v="265"/>
    <n v="113"/>
    <n v="6"/>
    <n v="11"/>
    <m/>
    <s v="E"/>
    <n v="4"/>
    <n v="192"/>
    <n v="0.58854166666666663"/>
    <n v="7.588541666666667"/>
    <n v="24"/>
    <m/>
    <m/>
    <m/>
    <x v="2"/>
    <n v="7"/>
  </r>
  <r>
    <s v="Exp3"/>
    <n v="300117"/>
    <n v="117"/>
    <x v="1"/>
    <x v="8"/>
    <x v="1"/>
    <d v="2014-03-11T00:00:00"/>
    <s v="None_16h"/>
    <m/>
    <n v="117"/>
    <n v="1"/>
    <n v="1"/>
    <x v="15"/>
    <n v="8"/>
    <n v="103"/>
    <m/>
    <n v="151"/>
    <n v="6"/>
    <n v="12"/>
    <m/>
    <s v="E"/>
    <n v="4"/>
    <n v="192"/>
    <n v="0.78645833333333337"/>
    <n v="7.786458333333333"/>
    <n v="25"/>
    <m/>
    <m/>
    <m/>
    <x v="2"/>
    <n v="7"/>
  </r>
  <r>
    <s v="Exp3"/>
    <n v="300117"/>
    <n v="117"/>
    <x v="1"/>
    <x v="8"/>
    <x v="1"/>
    <d v="2014-03-11T00:00:00"/>
    <s v="None_16h"/>
    <m/>
    <m/>
    <n v="2"/>
    <n v="2"/>
    <x v="16"/>
    <n v="7"/>
    <n v="105"/>
    <n v="272"/>
    <n v="111"/>
    <n v="5"/>
    <n v="12"/>
    <m/>
    <s v="E"/>
    <n v="4"/>
    <n v="212.3"/>
    <n v="0.52284503061705134"/>
    <n v="6.5228450306170513"/>
    <n v="23"/>
    <m/>
    <m/>
    <m/>
    <x v="2"/>
    <n v="6"/>
  </r>
  <r>
    <s v="Exp3"/>
    <n v="300117"/>
    <n v="117"/>
    <x v="1"/>
    <x v="8"/>
    <x v="1"/>
    <d v="2014-03-11T00:00:00"/>
    <s v="None_16h"/>
    <m/>
    <m/>
    <n v="3"/>
    <n v="2"/>
    <x v="15"/>
    <n v="8"/>
    <n v="85"/>
    <n v="210"/>
    <n v="130"/>
    <n v="6"/>
    <n v="9"/>
    <m/>
    <s v="V"/>
    <n v="4"/>
    <n v="192"/>
    <n v="0.67708333333333337"/>
    <n v="7.677083333333333"/>
    <n v="22"/>
    <m/>
    <m/>
    <m/>
    <x v="2"/>
    <n v="7"/>
  </r>
  <r>
    <s v="Exp3"/>
    <n v="300117"/>
    <n v="117"/>
    <x v="1"/>
    <x v="8"/>
    <x v="1"/>
    <d v="2014-03-11T00:00:00"/>
    <s v="None_16h"/>
    <m/>
    <m/>
    <n v="4"/>
    <n v="0"/>
    <x v="15"/>
    <n v="8"/>
    <n v="95"/>
    <n v="230"/>
    <n v="62"/>
    <n v="5"/>
    <n v="9"/>
    <m/>
    <s v="v E"/>
    <n v="4"/>
    <n v="192"/>
    <n v="0.32291666666666669"/>
    <n v="7.322916666666667"/>
    <n v="21"/>
    <m/>
    <m/>
    <m/>
    <x v="2"/>
    <n v="7"/>
  </r>
  <r>
    <s v="Exp3"/>
    <n v="300258"/>
    <n v="258"/>
    <x v="1"/>
    <x v="8"/>
    <x v="1"/>
    <d v="2014-03-11T00:00:00"/>
    <s v="None_16h"/>
    <m/>
    <n v="258"/>
    <n v="1"/>
    <n v="2"/>
    <x v="15"/>
    <n v="8"/>
    <n v="106"/>
    <m/>
    <n v="88"/>
    <n v="6"/>
    <n v="13"/>
    <m/>
    <s v="E"/>
    <n v="4"/>
    <n v="192"/>
    <n v="0.45833333333333331"/>
    <n v="7.458333333333333"/>
    <n v="26"/>
    <m/>
    <m/>
    <m/>
    <x v="2"/>
    <n v="7"/>
  </r>
  <r>
    <s v="Exp3"/>
    <n v="300258"/>
    <n v="258"/>
    <x v="1"/>
    <x v="8"/>
    <x v="1"/>
    <d v="2014-03-11T00:00:00"/>
    <s v="None_16h"/>
    <m/>
    <m/>
    <n v="2"/>
    <n v="2"/>
    <x v="15"/>
    <n v="8"/>
    <n v="82"/>
    <n v="210"/>
    <n v="107"/>
    <n v="5"/>
    <n v="11"/>
    <m/>
    <s v="E"/>
    <n v="4"/>
    <n v="192"/>
    <n v="0.55729166666666663"/>
    <n v="7.557291666666667"/>
    <n v="23"/>
    <m/>
    <m/>
    <m/>
    <x v="2"/>
    <n v="7"/>
  </r>
  <r>
    <s v="Exp3"/>
    <n v="300258"/>
    <n v="258"/>
    <x v="1"/>
    <x v="8"/>
    <x v="1"/>
    <d v="2014-03-11T00:00:00"/>
    <s v="None_16h"/>
    <m/>
    <m/>
    <n v="3"/>
    <n v="4"/>
    <x v="15"/>
    <n v="8"/>
    <n v="93"/>
    <n v="205"/>
    <n v="56"/>
    <n v="5"/>
    <n v="15"/>
    <n v="10"/>
    <s v="DR"/>
    <n v="4"/>
    <n v="192"/>
    <n v="0.29166666666666669"/>
    <n v="7.291666666666667"/>
    <n v="27"/>
    <m/>
    <m/>
    <m/>
    <x v="2"/>
    <n v="7"/>
  </r>
  <r>
    <s v="Exp3"/>
    <n v="300017"/>
    <n v="17"/>
    <x v="1"/>
    <x v="8"/>
    <x v="1"/>
    <d v="2014-03-18T00:00:00"/>
    <s v="None_16h"/>
    <m/>
    <n v="17"/>
    <n v="1"/>
    <n v="2"/>
    <x v="11"/>
    <n v="9"/>
    <n v="101"/>
    <m/>
    <n v="81"/>
    <n v="4"/>
    <n v="15"/>
    <m/>
    <s v="DR"/>
    <n v="4"/>
    <n v="169.93333333333334"/>
    <n v="0.47665751275009804"/>
    <n v="8.4766575127500978"/>
    <n v="27"/>
    <m/>
    <m/>
    <m/>
    <x v="2"/>
    <n v="8"/>
  </r>
  <r>
    <s v="Exp3"/>
    <n v="300017"/>
    <n v="17"/>
    <x v="1"/>
    <x v="8"/>
    <x v="1"/>
    <d v="2014-03-18T00:00:00"/>
    <s v="None_16h"/>
    <m/>
    <m/>
    <n v="2"/>
    <n v="1"/>
    <x v="16"/>
    <n v="9"/>
    <n v="101"/>
    <n v="221"/>
    <n v="115"/>
    <n v="5"/>
    <n v="11"/>
    <m/>
    <s v="DR"/>
    <n v="4"/>
    <n v="212.3"/>
    <n v="0.54168629298162974"/>
    <n v="6.5416862929816295"/>
    <n v="22"/>
    <m/>
    <m/>
    <m/>
    <x v="2"/>
    <n v="6"/>
  </r>
  <r>
    <s v="Exp3"/>
    <n v="300017"/>
    <n v="17"/>
    <x v="1"/>
    <x v="8"/>
    <x v="1"/>
    <d v="2014-03-18T00:00:00"/>
    <s v="None_16h"/>
    <m/>
    <m/>
    <n v="3"/>
    <n v="0"/>
    <x v="15"/>
    <n v="9"/>
    <n v="89"/>
    <n v="218"/>
    <n v="41"/>
    <n v="5"/>
    <n v="12"/>
    <m/>
    <s v="V"/>
    <n v="4"/>
    <n v="192"/>
    <n v="0.21354166666666666"/>
    <n v="7.213541666666667"/>
    <n v="24"/>
    <m/>
    <m/>
    <m/>
    <x v="2"/>
    <n v="7"/>
  </r>
  <r>
    <s v="Exp3"/>
    <n v="300191"/>
    <n v="191"/>
    <x v="1"/>
    <x v="8"/>
    <x v="1"/>
    <d v="2014-03-18T00:00:00"/>
    <s v="None_16h"/>
    <m/>
    <n v="191"/>
    <n v="1"/>
    <n v="4"/>
    <x v="11"/>
    <n v="9"/>
    <n v="101"/>
    <m/>
    <n v="130"/>
    <n v="5"/>
    <n v="14"/>
    <m/>
    <s v="E"/>
    <n v="4"/>
    <n v="169.93333333333334"/>
    <n v="0.76500588466065123"/>
    <n v="8.7650058846606509"/>
    <n v="27"/>
    <m/>
    <m/>
    <m/>
    <x v="2"/>
    <n v="8"/>
  </r>
  <r>
    <s v="Exp3"/>
    <n v="300191"/>
    <n v="191"/>
    <x v="1"/>
    <x v="8"/>
    <x v="1"/>
    <d v="2014-03-18T00:00:00"/>
    <s v="None_16h"/>
    <m/>
    <m/>
    <n v="2"/>
    <n v="2"/>
    <x v="11"/>
    <n v="9"/>
    <n v="101"/>
    <n v="211"/>
    <n v="162"/>
    <n v="6"/>
    <n v="13"/>
    <m/>
    <s v="E"/>
    <n v="4"/>
    <n v="169.93333333333334"/>
    <n v="0.95331502550019609"/>
    <n v="8.9533150255001956"/>
    <n v="27"/>
    <m/>
    <m/>
    <m/>
    <x v="2"/>
    <n v="8"/>
  </r>
  <r>
    <s v="Exp3"/>
    <n v="300191"/>
    <n v="191"/>
    <x v="1"/>
    <x v="8"/>
    <x v="1"/>
    <d v="2014-03-18T00:00:00"/>
    <s v="None_16h"/>
    <m/>
    <m/>
    <n v="3"/>
    <n v="1"/>
    <x v="11"/>
    <n v="9"/>
    <n v="98"/>
    <n v="202"/>
    <n v="125"/>
    <n v="4"/>
    <n v="13"/>
    <m/>
    <s v="E"/>
    <n v="4"/>
    <n v="169.93333333333334"/>
    <n v="0.7355825814044723"/>
    <n v="8.7355825814044721"/>
    <n v="25"/>
    <m/>
    <m/>
    <m/>
    <x v="2"/>
    <n v="8"/>
  </r>
  <r>
    <s v="Exp3"/>
    <n v="300191"/>
    <n v="191"/>
    <x v="1"/>
    <x v="8"/>
    <x v="1"/>
    <d v="2014-03-18T00:00:00"/>
    <s v="None_16h"/>
    <m/>
    <m/>
    <n v="4"/>
    <n v="0"/>
    <x v="15"/>
    <n v="8"/>
    <n v="71"/>
    <n v="201"/>
    <n v="38"/>
    <n v="5"/>
    <n v="7"/>
    <m/>
    <s v="V"/>
    <n v="4"/>
    <n v="192"/>
    <n v="0.19791666666666666"/>
    <n v="7.197916666666667"/>
    <n v="19"/>
    <m/>
    <m/>
    <m/>
    <x v="2"/>
    <n v="7"/>
  </r>
  <r>
    <s v="Exp3"/>
    <n v="300320"/>
    <n v="320"/>
    <x v="1"/>
    <x v="8"/>
    <x v="1"/>
    <d v="2014-03-18T00:00:00"/>
    <s v="None_16h"/>
    <m/>
    <n v="320"/>
    <n v="1"/>
    <n v="2"/>
    <x v="15"/>
    <n v="8"/>
    <n v="98"/>
    <m/>
    <n v="96"/>
    <n v="5"/>
    <n v="16"/>
    <m/>
    <s v="DR"/>
    <n v="4"/>
    <n v="192"/>
    <n v="0.5"/>
    <n v="7.5"/>
    <n v="28"/>
    <m/>
    <m/>
    <m/>
    <x v="2"/>
    <n v="7"/>
  </r>
  <r>
    <s v="Exp3"/>
    <n v="300320"/>
    <n v="320"/>
    <x v="1"/>
    <x v="8"/>
    <x v="1"/>
    <d v="2014-03-18T00:00:00"/>
    <s v="None_16h"/>
    <m/>
    <m/>
    <n v="2"/>
    <n v="3"/>
    <x v="12"/>
    <n v="10"/>
    <n v="98"/>
    <n v="172"/>
    <n v="51"/>
    <n v="5"/>
    <n v="16"/>
    <m/>
    <s v="DR"/>
    <n v="4"/>
    <n v="178.4"/>
    <n v="0.2858744394618834"/>
    <n v="9.2858744394618835"/>
    <n v="30"/>
    <m/>
    <m/>
    <m/>
    <x v="2"/>
    <n v="9"/>
  </r>
  <r>
    <s v="Exp3"/>
    <n v="300320"/>
    <n v="320"/>
    <x v="1"/>
    <x v="8"/>
    <x v="1"/>
    <d v="2014-03-18T00:00:00"/>
    <s v="None_16h"/>
    <m/>
    <m/>
    <n v="3"/>
    <n v="2"/>
    <x v="12"/>
    <n v="10"/>
    <n v="105"/>
    <n v="180"/>
    <n v="71"/>
    <n v="5"/>
    <n v="16"/>
    <m/>
    <s v="DR"/>
    <n v="4"/>
    <n v="178.4"/>
    <n v="0.39798206278026904"/>
    <n v="9.3979820627802688"/>
    <n v="30"/>
    <m/>
    <m/>
    <m/>
    <x v="2"/>
    <n v="9"/>
  </r>
  <r>
    <s v="Exp3"/>
    <n v="300320"/>
    <n v="320"/>
    <x v="1"/>
    <x v="8"/>
    <x v="1"/>
    <d v="2014-03-18T00:00:00"/>
    <s v="None_16h"/>
    <m/>
    <m/>
    <n v="4"/>
    <n v="0"/>
    <x v="15"/>
    <n v="8"/>
    <n v="65"/>
    <n v="171"/>
    <n v="118"/>
    <n v="4"/>
    <n v="6"/>
    <m/>
    <s v="V"/>
    <n v="4"/>
    <n v="192"/>
    <n v="0.61458333333333337"/>
    <n v="7.614583333333333"/>
    <n v="17"/>
    <m/>
    <m/>
    <m/>
    <x v="2"/>
    <n v="7"/>
  </r>
  <r>
    <s v="Exp3"/>
    <n v="300019"/>
    <n v="19"/>
    <x v="1"/>
    <x v="8"/>
    <x v="1"/>
    <d v="2014-03-25T00:00:00"/>
    <s v="None_16h"/>
    <m/>
    <n v="19"/>
    <n v="1"/>
    <n v="2"/>
    <x v="12"/>
    <n v="10"/>
    <n v="106"/>
    <m/>
    <n v="92"/>
    <n v="6"/>
    <n v="19"/>
    <m/>
    <s v="E"/>
    <n v="4"/>
    <n v="178.4"/>
    <n v="0.51569506726457393"/>
    <n v="9.5156950672645735"/>
    <n v="34"/>
    <m/>
    <m/>
    <m/>
    <x v="2"/>
    <n v="9"/>
  </r>
  <r>
    <s v="Exp3"/>
    <n v="300019"/>
    <n v="19"/>
    <x v="1"/>
    <x v="8"/>
    <x v="1"/>
    <d v="2014-03-25T00:00:00"/>
    <s v="None_16h"/>
    <m/>
    <m/>
    <n v="2"/>
    <n v="2"/>
    <x v="11"/>
    <n v="9"/>
    <n v="92"/>
    <n v="179"/>
    <n v="132"/>
    <n v="7"/>
    <n v="15"/>
    <m/>
    <s v="E"/>
    <n v="4"/>
    <n v="169.93333333333334"/>
    <n v="0.77677520596312277"/>
    <n v="8.7767752059631228"/>
    <n v="30"/>
    <m/>
    <m/>
    <m/>
    <x v="2"/>
    <n v="8"/>
  </r>
  <r>
    <s v="Exp3"/>
    <n v="300019"/>
    <n v="19"/>
    <x v="1"/>
    <x v="8"/>
    <x v="1"/>
    <d v="2014-03-25T00:00:00"/>
    <s v="None_16h"/>
    <m/>
    <m/>
    <n v="3"/>
    <n v="2"/>
    <x v="11"/>
    <n v="9"/>
    <n v="100"/>
    <n v="176"/>
    <n v="60"/>
    <n v="5"/>
    <n v="20"/>
    <m/>
    <s v="DR"/>
    <n v="4"/>
    <n v="169.93333333333334"/>
    <n v="0.35307963907414669"/>
    <n v="8.3530796390741475"/>
    <n v="33"/>
    <m/>
    <m/>
    <m/>
    <x v="2"/>
    <n v="8"/>
  </r>
  <r>
    <s v="Exp3"/>
    <n v="300019"/>
    <n v="19"/>
    <x v="1"/>
    <x v="8"/>
    <x v="1"/>
    <d v="2014-03-25T00:00:00"/>
    <s v="None_16h"/>
    <m/>
    <m/>
    <n v="4"/>
    <n v="1"/>
    <x v="15"/>
    <n v="8"/>
    <n v="98"/>
    <n v="177"/>
    <n v="111"/>
    <n v="7"/>
    <n v="15"/>
    <m/>
    <s v="E"/>
    <n v="4"/>
    <n v="192"/>
    <n v="0.578125"/>
    <n v="7.578125"/>
    <n v="29"/>
    <m/>
    <m/>
    <m/>
    <x v="2"/>
    <n v="7"/>
  </r>
  <r>
    <s v="Exp3"/>
    <n v="300147"/>
    <n v="147"/>
    <x v="1"/>
    <x v="8"/>
    <x v="1"/>
    <d v="2014-03-25T00:00:00"/>
    <s v="None_16h"/>
    <m/>
    <n v="147"/>
    <n v="1"/>
    <n v="2"/>
    <x v="12"/>
    <n v="10"/>
    <n v="107"/>
    <m/>
    <n v="120"/>
    <n v="6"/>
    <n v="17"/>
    <m/>
    <s v="DR"/>
    <n v="4"/>
    <n v="178.4"/>
    <n v="0.67264573991031384"/>
    <n v="9.6726457399103136"/>
    <n v="32"/>
    <m/>
    <m/>
    <m/>
    <x v="2"/>
    <n v="9"/>
  </r>
  <r>
    <s v="Exp3"/>
    <n v="300147"/>
    <n v="147"/>
    <x v="1"/>
    <x v="8"/>
    <x v="1"/>
    <d v="2014-03-25T00:00:00"/>
    <s v="None_16h"/>
    <m/>
    <m/>
    <n v="2"/>
    <n v="2"/>
    <x v="12"/>
    <n v="10"/>
    <n v="94"/>
    <n v="170"/>
    <n v="49"/>
    <n v="6"/>
    <n v="16"/>
    <m/>
    <s v="E"/>
    <n v="4"/>
    <n v="178.4"/>
    <n v="0.27466367713004486"/>
    <n v="9.2746636771300448"/>
    <n v="31"/>
    <m/>
    <m/>
    <m/>
    <x v="2"/>
    <n v="9"/>
  </r>
  <r>
    <s v="Exp3"/>
    <n v="300147"/>
    <n v="147"/>
    <x v="1"/>
    <x v="8"/>
    <x v="1"/>
    <d v="2014-03-25T00:00:00"/>
    <s v="None_16h"/>
    <m/>
    <m/>
    <n v="3"/>
    <n v="2"/>
    <x v="12"/>
    <n v="10"/>
    <n v="110"/>
    <n v="180"/>
    <n v="71"/>
    <n v="5"/>
    <n v="15"/>
    <m/>
    <s v="E"/>
    <n v="4"/>
    <n v="178.4"/>
    <n v="0.39798206278026904"/>
    <n v="9.3979820627802688"/>
    <n v="29"/>
    <m/>
    <m/>
    <m/>
    <x v="2"/>
    <n v="9"/>
  </r>
  <r>
    <s v="Exp3"/>
    <n v="300147"/>
    <n v="147"/>
    <x v="1"/>
    <x v="8"/>
    <x v="1"/>
    <d v="2014-03-25T00:00:00"/>
    <s v="None_16h"/>
    <m/>
    <m/>
    <n v="4"/>
    <n v="1"/>
    <x v="12"/>
    <n v="10"/>
    <n v="104"/>
    <n v="181"/>
    <n v="36"/>
    <n v="5"/>
    <n v="18"/>
    <m/>
    <s v="E"/>
    <n v="4"/>
    <n v="178.4"/>
    <n v="0.20179372197309417"/>
    <n v="9.201793721973095"/>
    <n v="32"/>
    <m/>
    <m/>
    <m/>
    <x v="2"/>
    <n v="9"/>
  </r>
  <r>
    <s v="Exp3"/>
    <n v="300268"/>
    <n v="268"/>
    <x v="1"/>
    <x v="8"/>
    <x v="1"/>
    <d v="2014-03-25T00:00:00"/>
    <s v="None_16h"/>
    <m/>
    <n v="268"/>
    <n v="1"/>
    <n v="2"/>
    <x v="12"/>
    <n v="10"/>
    <n v="130"/>
    <m/>
    <n v="177"/>
    <n v="5"/>
    <n v="17"/>
    <m/>
    <s v="DR"/>
    <n v="4"/>
    <n v="178.4"/>
    <n v="0.99215246636771293"/>
    <n v="9.9921524663677133"/>
    <n v="31"/>
    <m/>
    <m/>
    <m/>
    <x v="2"/>
    <n v="9"/>
  </r>
  <r>
    <s v="Exp3"/>
    <n v="300268"/>
    <n v="268"/>
    <x v="1"/>
    <x v="8"/>
    <x v="1"/>
    <d v="2014-03-25T00:00:00"/>
    <s v="None_16h"/>
    <m/>
    <m/>
    <n v="2"/>
    <n v="2"/>
    <x v="12"/>
    <n v="10"/>
    <n v="130"/>
    <n v="195"/>
    <n v="119"/>
    <n v="6"/>
    <n v="16"/>
    <m/>
    <s v="E"/>
    <n v="4"/>
    <n v="178.4"/>
    <n v="0.6670403587443946"/>
    <n v="9.6670403587443943"/>
    <n v="31"/>
    <m/>
    <m/>
    <m/>
    <x v="2"/>
    <n v="9"/>
  </r>
  <r>
    <s v="Exp3"/>
    <n v="300268"/>
    <n v="268"/>
    <x v="1"/>
    <x v="8"/>
    <x v="1"/>
    <d v="2014-03-25T00:00:00"/>
    <s v="None_16h"/>
    <m/>
    <m/>
    <n v="3"/>
    <n v="6"/>
    <x v="12"/>
    <n v="10"/>
    <n v="104"/>
    <n v="166"/>
    <n v="35"/>
    <n v="7"/>
    <n v="17"/>
    <m/>
    <s v="E"/>
    <n v="4"/>
    <n v="178.4"/>
    <n v="0.19618834080717487"/>
    <n v="9.1961883408071756"/>
    <n v="33"/>
    <m/>
    <m/>
    <m/>
    <x v="2"/>
    <n v="9"/>
  </r>
  <r>
    <s v="Exp3"/>
    <n v="300069"/>
    <n v="69"/>
    <x v="1"/>
    <x v="8"/>
    <x v="1"/>
    <d v="2014-04-01T00:00:00"/>
    <s v="None_16h"/>
    <m/>
    <n v="69"/>
    <n v="1"/>
    <n v="4"/>
    <x v="6"/>
    <n v="11"/>
    <n v="123"/>
    <m/>
    <n v="62"/>
    <n v="5"/>
    <n v="19"/>
    <m/>
    <s v="DR"/>
    <n v="12"/>
    <n v="178.5"/>
    <n v="0.34733893557422968"/>
    <n v="10.34733893557423"/>
    <n v="34"/>
    <m/>
    <m/>
    <m/>
    <x v="2"/>
    <n v="10"/>
  </r>
  <r>
    <s v="Exp3"/>
    <n v="300069"/>
    <n v="69"/>
    <x v="1"/>
    <x v="8"/>
    <x v="1"/>
    <d v="2014-04-01T00:00:00"/>
    <s v="None_16h"/>
    <m/>
    <m/>
    <n v="2"/>
    <n v="4"/>
    <x v="6"/>
    <n v="11"/>
    <n v="110"/>
    <n v="173"/>
    <n v="159"/>
    <n v="4"/>
    <n v="20"/>
    <m/>
    <s v="DR"/>
    <n v="13"/>
    <n v="178.5"/>
    <n v="0.89075630252100846"/>
    <n v="10.890756302521009"/>
    <n v="34"/>
    <m/>
    <m/>
    <m/>
    <x v="2"/>
    <n v="10"/>
  </r>
  <r>
    <s v="Exp3"/>
    <n v="300069"/>
    <n v="69"/>
    <x v="1"/>
    <x v="8"/>
    <x v="1"/>
    <d v="2014-04-01T00:00:00"/>
    <s v="None_16h"/>
    <m/>
    <m/>
    <n v="3"/>
    <n v="5"/>
    <x v="6"/>
    <n v="11"/>
    <n v="114"/>
    <n v="170"/>
    <n v="82"/>
    <n v="4"/>
    <n v="19"/>
    <m/>
    <s v="DR"/>
    <n v="14"/>
    <n v="178.5"/>
    <n v="0.45938375350140054"/>
    <n v="10.459383753501401"/>
    <n v="33"/>
    <m/>
    <m/>
    <m/>
    <x v="2"/>
    <n v="10"/>
  </r>
  <r>
    <s v="Exp3"/>
    <n v="300126"/>
    <n v="126"/>
    <x v="1"/>
    <x v="8"/>
    <x v="1"/>
    <d v="2014-04-01T00:00:00"/>
    <s v="None_16h"/>
    <m/>
    <n v="126"/>
    <n v="1"/>
    <n v="2"/>
    <x v="6"/>
    <n v="11"/>
    <n v="120"/>
    <m/>
    <n v="123"/>
    <n v="5"/>
    <n v="18"/>
    <m/>
    <s v="DR"/>
    <n v="9"/>
    <n v="178.5"/>
    <n v="0.68907563025210083"/>
    <n v="10.6890756302521"/>
    <n v="33"/>
    <m/>
    <m/>
    <m/>
    <x v="2"/>
    <n v="10"/>
  </r>
  <r>
    <s v="Exp3"/>
    <n v="300126"/>
    <n v="126"/>
    <x v="1"/>
    <x v="8"/>
    <x v="1"/>
    <d v="2014-04-01T00:00:00"/>
    <s v="None_16h"/>
    <m/>
    <m/>
    <n v="2"/>
    <n v="4"/>
    <x v="6"/>
    <n v="11"/>
    <n v="121"/>
    <n v="190"/>
    <n v="82"/>
    <n v="4"/>
    <n v="18"/>
    <m/>
    <s v="DR"/>
    <n v="10"/>
    <n v="178.5"/>
    <n v="0.45938375350140054"/>
    <n v="10.459383753501401"/>
    <n v="32"/>
    <m/>
    <m/>
    <m/>
    <x v="2"/>
    <n v="10"/>
  </r>
  <r>
    <s v="Exp3"/>
    <n v="300126"/>
    <n v="126"/>
    <x v="1"/>
    <x v="8"/>
    <x v="1"/>
    <d v="2014-04-01T00:00:00"/>
    <s v="None_16h"/>
    <m/>
    <m/>
    <n v="3"/>
    <n v="2"/>
    <x v="12"/>
    <n v="10"/>
    <n v="109"/>
    <n v="180"/>
    <n v="106"/>
    <n v="5"/>
    <n v="17"/>
    <m/>
    <s v="DR"/>
    <n v="11"/>
    <n v="178.4"/>
    <n v="0.59417040358744388"/>
    <n v="9.5941704035874444"/>
    <n v="31"/>
    <m/>
    <m/>
    <m/>
    <x v="2"/>
    <n v="9"/>
  </r>
  <r>
    <s v="Exp3"/>
    <n v="300275"/>
    <n v="275"/>
    <x v="1"/>
    <x v="8"/>
    <x v="1"/>
    <d v="2014-04-01T00:00:00"/>
    <s v="None_16h"/>
    <m/>
    <n v="275"/>
    <n v="1"/>
    <n v="2"/>
    <x v="6"/>
    <n v="11"/>
    <n v="120"/>
    <m/>
    <n v="75"/>
    <n v="4"/>
    <n v="18"/>
    <m/>
    <s v="DR"/>
    <n v="5"/>
    <n v="178.5"/>
    <n v="0.42016806722689076"/>
    <n v="10.420168067226891"/>
    <n v="32"/>
    <m/>
    <m/>
    <m/>
    <x v="2"/>
    <n v="10"/>
  </r>
  <r>
    <s v="Exp3"/>
    <n v="300275"/>
    <n v="275"/>
    <x v="1"/>
    <x v="8"/>
    <x v="1"/>
    <d v="2014-04-01T00:00:00"/>
    <s v="None_16h"/>
    <m/>
    <m/>
    <n v="2"/>
    <n v="3"/>
    <x v="12"/>
    <n v="10"/>
    <n v="118"/>
    <n v="175"/>
    <n v="61"/>
    <n v="4"/>
    <n v="17"/>
    <m/>
    <s v="DR"/>
    <n v="6"/>
    <n v="178.4"/>
    <n v="0.34192825112107622"/>
    <n v="9.3419282511210771"/>
    <n v="30"/>
    <m/>
    <m/>
    <m/>
    <x v="2"/>
    <n v="9"/>
  </r>
  <r>
    <s v="Exp3"/>
    <n v="300275"/>
    <n v="275"/>
    <x v="1"/>
    <x v="8"/>
    <x v="1"/>
    <d v="2014-04-01T00:00:00"/>
    <s v="None_16h"/>
    <m/>
    <m/>
    <n v="3"/>
    <n v="5"/>
    <x v="12"/>
    <n v="10"/>
    <n v="119"/>
    <n v="182"/>
    <n v="120"/>
    <n v="5"/>
    <n v="17"/>
    <m/>
    <s v="DR"/>
    <n v="7"/>
    <n v="178.4"/>
    <n v="0.67264573991031384"/>
    <n v="9.6726457399103136"/>
    <n v="31"/>
    <m/>
    <m/>
    <m/>
    <x v="2"/>
    <n v="9"/>
  </r>
  <r>
    <s v="Exp3"/>
    <n v="300275"/>
    <n v="275"/>
    <x v="1"/>
    <x v="8"/>
    <x v="1"/>
    <d v="2014-04-01T00:00:00"/>
    <s v="None_16h"/>
    <m/>
    <m/>
    <n v="4"/>
    <n v="2"/>
    <x v="12"/>
    <n v="10"/>
    <n v="106"/>
    <n v="171"/>
    <n v="51"/>
    <n v="6"/>
    <n v="12"/>
    <m/>
    <s v="V"/>
    <n v="8"/>
    <n v="178.4"/>
    <n v="0.2858744394618834"/>
    <n v="9.2858744394618835"/>
    <n v="27"/>
    <m/>
    <m/>
    <m/>
    <x v="2"/>
    <n v="9"/>
  </r>
  <r>
    <s v="Exp3"/>
    <n v="300020"/>
    <n v="20"/>
    <x v="1"/>
    <x v="8"/>
    <x v="1"/>
    <d v="2014-04-09T00:00:00"/>
    <s v="None_16h"/>
    <m/>
    <n v="20"/>
    <n v="1"/>
    <n v="2"/>
    <x v="7"/>
    <n v="12"/>
    <n v="114"/>
    <m/>
    <n v="122"/>
    <n v="4"/>
    <n v="20"/>
    <m/>
    <s v="DR"/>
    <m/>
    <n v="178.5"/>
    <n v="0.68347338935574231"/>
    <n v="11.683473389355742"/>
    <n v="35"/>
    <m/>
    <m/>
    <m/>
    <x v="2"/>
    <n v="11"/>
  </r>
  <r>
    <s v="Exp3"/>
    <n v="300020"/>
    <n v="20"/>
    <x v="1"/>
    <x v="8"/>
    <x v="1"/>
    <d v="2014-04-09T00:00:00"/>
    <s v="None_16h"/>
    <m/>
    <m/>
    <n v="2"/>
    <n v="3"/>
    <x v="7"/>
    <n v="12"/>
    <n v="121"/>
    <n v="187"/>
    <n v="89"/>
    <n v="4"/>
    <n v="20"/>
    <m/>
    <s v="DR"/>
    <m/>
    <n v="178.5"/>
    <n v="0.49859943977591037"/>
    <n v="11.49859943977591"/>
    <n v="35"/>
    <m/>
    <m/>
    <m/>
    <x v="2"/>
    <n v="11"/>
  </r>
  <r>
    <s v="Exp3"/>
    <n v="300020"/>
    <n v="20"/>
    <x v="1"/>
    <x v="8"/>
    <x v="1"/>
    <d v="2014-04-09T00:00:00"/>
    <s v="None_16h"/>
    <m/>
    <m/>
    <n v="3"/>
    <n v="1"/>
    <x v="6"/>
    <n v="11"/>
    <n v="115"/>
    <n v="192"/>
    <n v="131"/>
    <m/>
    <m/>
    <m/>
    <m/>
    <m/>
    <n v="178.5"/>
    <n v="0.73389355742296913"/>
    <n v="10.733893557422968"/>
    <s v=""/>
    <m/>
    <m/>
    <m/>
    <x v="2"/>
    <n v="10"/>
  </r>
  <r>
    <s v="Exp3"/>
    <n v="300020"/>
    <n v="20"/>
    <x v="1"/>
    <x v="8"/>
    <x v="1"/>
    <d v="2014-04-09T00:00:00"/>
    <s v="None_16h"/>
    <m/>
    <m/>
    <n v="4"/>
    <n v="1"/>
    <x v="6"/>
    <n v="11"/>
    <n v="108"/>
    <n v="167"/>
    <n v="65"/>
    <n v="5"/>
    <n v="18"/>
    <m/>
    <s v="DR"/>
    <m/>
    <n v="178.5"/>
    <n v="0.36414565826330531"/>
    <n v="10.364145658263306"/>
    <n v="33"/>
    <m/>
    <m/>
    <m/>
    <x v="2"/>
    <n v="10"/>
  </r>
  <r>
    <s v="Exp3"/>
    <n v="300204"/>
    <n v="204"/>
    <x v="1"/>
    <x v="8"/>
    <x v="1"/>
    <d v="2014-04-09T00:00:00"/>
    <s v="None_16h"/>
    <m/>
    <n v="204"/>
    <n v="1"/>
    <n v="6"/>
    <x v="6"/>
    <n v="11"/>
    <n v="128"/>
    <m/>
    <n v="72"/>
    <n v="4"/>
    <n v="23"/>
    <m/>
    <s v="TS"/>
    <m/>
    <n v="178.5"/>
    <n v="0.40336134453781514"/>
    <n v="10.403361344537815"/>
    <n v="37"/>
    <m/>
    <m/>
    <m/>
    <x v="2"/>
    <n v="10"/>
  </r>
  <r>
    <s v="Exp3"/>
    <n v="300204"/>
    <n v="204"/>
    <x v="1"/>
    <x v="8"/>
    <x v="1"/>
    <d v="2014-04-09T00:00:00"/>
    <s v="None_16h"/>
    <m/>
    <m/>
    <n v="2"/>
    <n v="12"/>
    <x v="7"/>
    <n v="12"/>
    <n v="108"/>
    <n v="170"/>
    <n v="127"/>
    <n v="5"/>
    <n v="21"/>
    <m/>
    <s v="TS"/>
    <m/>
    <n v="178.5"/>
    <n v="0.71148459383753504"/>
    <n v="11.711484593837534"/>
    <n v="37"/>
    <m/>
    <m/>
    <m/>
    <x v="2"/>
    <n v="11"/>
  </r>
  <r>
    <s v="Exp3"/>
    <n v="300204"/>
    <n v="204"/>
    <x v="1"/>
    <x v="8"/>
    <x v="1"/>
    <d v="2014-04-09T00:00:00"/>
    <s v="None_16h"/>
    <m/>
    <m/>
    <n v="3"/>
    <n v="0"/>
    <x v="12"/>
    <n v="10"/>
    <n v="75"/>
    <n v="132"/>
    <n v="76"/>
    <n v="5"/>
    <n v="9"/>
    <m/>
    <s v="V"/>
    <m/>
    <n v="178.4"/>
    <n v="0.42600896860986548"/>
    <n v="9.4260089686098656"/>
    <n v="23"/>
    <m/>
    <m/>
    <m/>
    <x v="2"/>
    <n v="9"/>
  </r>
  <r>
    <s v="Exp3"/>
    <n v="300325"/>
    <n v="325"/>
    <x v="1"/>
    <x v="8"/>
    <x v="1"/>
    <d v="2014-04-09T00:00:00"/>
    <s v="None_16h"/>
    <m/>
    <n v="325"/>
    <n v="1"/>
    <n v="4"/>
    <x v="6"/>
    <n v="11"/>
    <n v="132"/>
    <m/>
    <n v="36"/>
    <n v="4"/>
    <n v="20"/>
    <m/>
    <s v="TS"/>
    <m/>
    <n v="178.5"/>
    <n v="0.20168067226890757"/>
    <n v="10.201680672268907"/>
    <n v="34"/>
    <m/>
    <m/>
    <m/>
    <x v="2"/>
    <n v="10"/>
  </r>
  <r>
    <s v="Exp3"/>
    <n v="300325"/>
    <n v="325"/>
    <x v="1"/>
    <x v="8"/>
    <x v="1"/>
    <d v="2014-04-09T00:00:00"/>
    <s v="None_16h"/>
    <m/>
    <m/>
    <n v="2"/>
    <n v="10"/>
    <x v="12"/>
    <n v="10"/>
    <n v="125"/>
    <n v="127"/>
    <n v="72"/>
    <n v="4"/>
    <n v="19"/>
    <m/>
    <s v="DR"/>
    <m/>
    <n v="178.4"/>
    <n v="0.40358744394618834"/>
    <n v="9.4035874439461882"/>
    <n v="32"/>
    <m/>
    <m/>
    <m/>
    <x v="2"/>
    <n v="9"/>
  </r>
  <r>
    <s v="Exp3"/>
    <n v="300325"/>
    <n v="325"/>
    <x v="1"/>
    <x v="8"/>
    <x v="1"/>
    <d v="2014-04-09T00:00:00"/>
    <s v="None_16h"/>
    <m/>
    <m/>
    <n v="3"/>
    <n v="3"/>
    <x v="12"/>
    <n v="10"/>
    <n v="124"/>
    <n v="175"/>
    <n v="167"/>
    <n v="4"/>
    <n v="20"/>
    <n v="11"/>
    <s v="TS"/>
    <m/>
    <n v="178.4"/>
    <n v="0.93609865470852016"/>
    <n v="9.9360986547085197"/>
    <n v="33"/>
    <m/>
    <m/>
    <m/>
    <x v="2"/>
    <n v="9"/>
  </r>
  <r>
    <s v="Exp3"/>
    <n v="300325"/>
    <n v="325"/>
    <x v="1"/>
    <x v="8"/>
    <x v="1"/>
    <d v="2014-04-09T00:00:00"/>
    <s v="None_16h"/>
    <m/>
    <m/>
    <n v="4"/>
    <n v="4"/>
    <x v="12"/>
    <n v="10"/>
    <n v="123"/>
    <n v="163"/>
    <n v="100"/>
    <n v="5"/>
    <n v="22"/>
    <m/>
    <s v="DR"/>
    <m/>
    <n v="178.4"/>
    <n v="0.5605381165919282"/>
    <n v="9.5605381165919283"/>
    <n v="36"/>
    <m/>
    <m/>
    <m/>
    <x v="2"/>
    <n v="9"/>
  </r>
  <r>
    <s v="Exp3"/>
    <n v="300330"/>
    <n v="330"/>
    <x v="1"/>
    <x v="8"/>
    <x v="1"/>
    <d v="2014-05-16T00:00:00"/>
    <s v="None_16h"/>
    <m/>
    <n v="330"/>
    <n v="1"/>
    <m/>
    <x v="1"/>
    <m/>
    <n v="380"/>
    <m/>
    <n v="100"/>
    <m/>
    <n v="16"/>
    <m/>
    <m/>
    <m/>
    <n v="178.5"/>
    <n v="0"/>
    <n v="16"/>
    <n v="32"/>
    <n v="160"/>
    <n v="170"/>
    <m/>
    <x v="1"/>
    <n v="16"/>
  </r>
  <r>
    <s v="Exp3"/>
    <n v="300330"/>
    <n v="330"/>
    <x v="1"/>
    <x v="8"/>
    <x v="1"/>
    <d v="2014-05-16T00:00:00"/>
    <s v="None_16h"/>
    <m/>
    <m/>
    <n v="2"/>
    <m/>
    <x v="1"/>
    <m/>
    <n v="273"/>
    <m/>
    <m/>
    <m/>
    <m/>
    <m/>
    <m/>
    <m/>
    <n v="178.5"/>
    <n v="0"/>
    <n v="16"/>
    <s v=""/>
    <n v="142"/>
    <n v="168"/>
    <m/>
    <x v="1"/>
    <n v="16"/>
  </r>
  <r>
    <s v="Exp3"/>
    <n v="300330"/>
    <n v="330"/>
    <x v="1"/>
    <x v="8"/>
    <x v="1"/>
    <d v="2014-05-16T00:00:00"/>
    <s v="None_16h"/>
    <m/>
    <m/>
    <n v="3"/>
    <m/>
    <x v="9"/>
    <m/>
    <n v="437"/>
    <m/>
    <n v="62"/>
    <m/>
    <n v="25"/>
    <m/>
    <m/>
    <m/>
    <n v="178.5"/>
    <n v="0"/>
    <n v="12"/>
    <n v="37"/>
    <n v="120"/>
    <n v="158"/>
    <m/>
    <x v="1"/>
    <n v="12"/>
  </r>
  <r>
    <s v="Exp3"/>
    <n v="300330"/>
    <n v="330"/>
    <x v="1"/>
    <x v="8"/>
    <x v="1"/>
    <d v="2014-05-16T00:00:00"/>
    <s v="None_16h"/>
    <m/>
    <m/>
    <n v="4"/>
    <m/>
    <x v="1"/>
    <m/>
    <n v="275"/>
    <m/>
    <n v="103"/>
    <m/>
    <m/>
    <m/>
    <m/>
    <m/>
    <n v="178.5"/>
    <n v="0"/>
    <n v="16"/>
    <s v=""/>
    <n v="152"/>
    <n v="170"/>
    <m/>
    <x v="1"/>
    <n v="16"/>
  </r>
  <r>
    <s v="Exp3"/>
    <n v="300076"/>
    <n v="76"/>
    <x v="1"/>
    <x v="8"/>
    <x v="1"/>
    <d v="2014-05-21T00:00:00"/>
    <s v="None_16h"/>
    <m/>
    <n v="76"/>
    <n v="1"/>
    <m/>
    <x v="4"/>
    <m/>
    <n v="363"/>
    <m/>
    <m/>
    <m/>
    <n v="24"/>
    <m/>
    <m/>
    <n v="3"/>
    <n v="178.5"/>
    <n v="0"/>
    <n v="14"/>
    <n v="38"/>
    <m/>
    <m/>
    <m/>
    <x v="1"/>
    <n v="14"/>
  </r>
  <r>
    <s v="Exp3"/>
    <n v="300076"/>
    <n v="76"/>
    <x v="1"/>
    <x v="8"/>
    <x v="1"/>
    <d v="2014-05-21T00:00:00"/>
    <s v="None_16h"/>
    <m/>
    <m/>
    <n v="2"/>
    <m/>
    <x v="1"/>
    <m/>
    <n v="335"/>
    <m/>
    <m/>
    <m/>
    <n v="19"/>
    <m/>
    <m/>
    <n v="3"/>
    <n v="178.5"/>
    <n v="0"/>
    <n v="16"/>
    <n v="35"/>
    <m/>
    <m/>
    <m/>
    <x v="1"/>
    <n v="16"/>
  </r>
  <r>
    <s v="Exp3"/>
    <n v="300076"/>
    <n v="76"/>
    <x v="1"/>
    <x v="8"/>
    <x v="1"/>
    <d v="2014-05-21T00:00:00"/>
    <s v="None_16h"/>
    <m/>
    <m/>
    <n v="3"/>
    <m/>
    <x v="10"/>
    <m/>
    <n v="333"/>
    <m/>
    <m/>
    <m/>
    <n v="22"/>
    <m/>
    <m/>
    <n v="3"/>
    <n v="178.5"/>
    <n v="0"/>
    <n v="18"/>
    <n v="40"/>
    <m/>
    <m/>
    <m/>
    <x v="1"/>
    <n v="18"/>
  </r>
  <r>
    <s v="Exp3"/>
    <n v="300076"/>
    <n v="76"/>
    <x v="1"/>
    <x v="8"/>
    <x v="1"/>
    <d v="2014-05-21T00:00:00"/>
    <s v="None_16h"/>
    <m/>
    <m/>
    <n v="4"/>
    <m/>
    <x v="1"/>
    <m/>
    <n v="310"/>
    <m/>
    <m/>
    <m/>
    <n v="21"/>
    <m/>
    <m/>
    <n v="2"/>
    <n v="178.5"/>
    <n v="0"/>
    <n v="16"/>
    <n v="37"/>
    <m/>
    <m/>
    <m/>
    <x v="1"/>
    <n v="16"/>
  </r>
  <r>
    <s v="Exp3"/>
    <n v="300153"/>
    <n v="153"/>
    <x v="1"/>
    <x v="8"/>
    <x v="1"/>
    <d v="2014-05-21T00:00:00"/>
    <s v="None_16h"/>
    <d v="2014-05-21T00:00:00"/>
    <n v="153"/>
    <n v="1"/>
    <m/>
    <x v="1"/>
    <m/>
    <n v="415"/>
    <m/>
    <m/>
    <m/>
    <n v="22"/>
    <m/>
    <m/>
    <n v="3"/>
    <n v="178.5"/>
    <n v="0"/>
    <n v="16"/>
    <n v="38"/>
    <m/>
    <m/>
    <m/>
    <x v="1"/>
    <n v="16"/>
  </r>
  <r>
    <s v="Exp3"/>
    <n v="300153"/>
    <n v="153"/>
    <x v="1"/>
    <x v="8"/>
    <x v="1"/>
    <d v="2014-05-21T00:00:00"/>
    <s v="None_16h"/>
    <m/>
    <m/>
    <n v="2"/>
    <m/>
    <x v="5"/>
    <m/>
    <n v="354"/>
    <m/>
    <m/>
    <m/>
    <n v="24"/>
    <m/>
    <m/>
    <n v="2"/>
    <n v="178.5"/>
    <n v="0"/>
    <n v="15"/>
    <n v="39"/>
    <m/>
    <m/>
    <m/>
    <x v="1"/>
    <n v="15"/>
  </r>
  <r>
    <s v="Exp3"/>
    <n v="300153"/>
    <n v="153"/>
    <x v="1"/>
    <x v="8"/>
    <x v="1"/>
    <d v="2014-05-21T00:00:00"/>
    <s v="None_16h"/>
    <m/>
    <m/>
    <n v="3"/>
    <m/>
    <x v="1"/>
    <m/>
    <n v="420"/>
    <m/>
    <m/>
    <m/>
    <n v="21"/>
    <m/>
    <m/>
    <n v="3"/>
    <n v="178.5"/>
    <n v="0"/>
    <n v="16"/>
    <n v="37"/>
    <m/>
    <m/>
    <m/>
    <x v="1"/>
    <n v="16"/>
  </r>
  <r>
    <s v="Exp3"/>
    <n v="300153"/>
    <n v="153"/>
    <x v="1"/>
    <x v="8"/>
    <x v="1"/>
    <d v="2014-05-21T00:00:00"/>
    <s v="None_16h"/>
    <m/>
    <m/>
    <n v="4"/>
    <m/>
    <x v="1"/>
    <m/>
    <n v="416"/>
    <m/>
    <m/>
    <m/>
    <n v="22"/>
    <m/>
    <m/>
    <n v="3"/>
    <n v="178.5"/>
    <n v="0"/>
    <n v="16"/>
    <n v="38"/>
    <m/>
    <m/>
    <m/>
    <x v="1"/>
    <n v="16"/>
  </r>
  <r>
    <s v="Exp3"/>
    <n v="300197"/>
    <n v="197"/>
    <x v="1"/>
    <x v="8"/>
    <x v="1"/>
    <d v="2014-05-21T00:00:00"/>
    <s v="None_16h"/>
    <m/>
    <n v="197"/>
    <n v="1"/>
    <m/>
    <x v="2"/>
    <m/>
    <n v="383"/>
    <m/>
    <m/>
    <m/>
    <n v="20"/>
    <m/>
    <m/>
    <n v="3"/>
    <n v="178.5"/>
    <n v="0"/>
    <n v="13"/>
    <n v="33"/>
    <m/>
    <m/>
    <m/>
    <x v="1"/>
    <n v="13"/>
  </r>
  <r>
    <s v="Exp3"/>
    <n v="300197"/>
    <n v="197"/>
    <x v="1"/>
    <x v="8"/>
    <x v="1"/>
    <d v="2014-05-21T00:00:00"/>
    <s v="None_16h"/>
    <m/>
    <m/>
    <n v="2"/>
    <m/>
    <x v="2"/>
    <m/>
    <n v="345"/>
    <m/>
    <m/>
    <m/>
    <n v="18"/>
    <m/>
    <m/>
    <n v="3"/>
    <n v="178.5"/>
    <n v="0"/>
    <n v="13"/>
    <n v="31"/>
    <m/>
    <m/>
    <m/>
    <x v="1"/>
    <n v="13"/>
  </r>
  <r>
    <s v="Exp3"/>
    <n v="300197"/>
    <n v="197"/>
    <x v="1"/>
    <x v="8"/>
    <x v="1"/>
    <d v="2014-05-21T00:00:00"/>
    <s v="None_16h"/>
    <m/>
    <m/>
    <n v="3"/>
    <m/>
    <x v="1"/>
    <m/>
    <n v="405"/>
    <m/>
    <m/>
    <m/>
    <n v="20"/>
    <m/>
    <m/>
    <n v="3"/>
    <n v="178.5"/>
    <n v="0"/>
    <n v="16"/>
    <n v="36"/>
    <m/>
    <m/>
    <m/>
    <x v="1"/>
    <n v="16"/>
  </r>
  <r>
    <s v="Exp3"/>
    <n v="300197"/>
    <n v="197"/>
    <x v="1"/>
    <x v="8"/>
    <x v="1"/>
    <d v="2014-05-21T00:00:00"/>
    <s v="None_16h"/>
    <m/>
    <m/>
    <n v="4"/>
    <m/>
    <x v="4"/>
    <m/>
    <n v="420"/>
    <m/>
    <m/>
    <m/>
    <n v="22"/>
    <m/>
    <m/>
    <n v="3"/>
    <n v="178.5"/>
    <n v="0"/>
    <n v="14"/>
    <n v="36"/>
    <m/>
    <m/>
    <m/>
    <x v="1"/>
    <n v="14"/>
  </r>
  <r>
    <s v="Exp3"/>
    <n v="300293"/>
    <n v="293"/>
    <x v="1"/>
    <x v="8"/>
    <x v="1"/>
    <d v="2014-05-21T00:00:00"/>
    <s v="None_16h"/>
    <m/>
    <n v="293"/>
    <n v="1"/>
    <m/>
    <x v="1"/>
    <m/>
    <n v="290"/>
    <m/>
    <m/>
    <m/>
    <n v="19"/>
    <m/>
    <m/>
    <n v="3"/>
    <n v="178.5"/>
    <n v="0"/>
    <n v="16"/>
    <n v="35"/>
    <m/>
    <m/>
    <m/>
    <x v="1"/>
    <n v="16"/>
  </r>
  <r>
    <s v="Exp3"/>
    <n v="300293"/>
    <n v="293"/>
    <x v="1"/>
    <x v="8"/>
    <x v="1"/>
    <d v="2014-05-21T00:00:00"/>
    <s v="None_16h"/>
    <m/>
    <m/>
    <n v="2"/>
    <m/>
    <x v="5"/>
    <m/>
    <n v="280"/>
    <m/>
    <m/>
    <m/>
    <n v="21"/>
    <m/>
    <m/>
    <n v="2"/>
    <n v="178.5"/>
    <n v="0"/>
    <n v="15"/>
    <n v="36"/>
    <m/>
    <m/>
    <m/>
    <x v="1"/>
    <n v="15"/>
  </r>
  <r>
    <s v="Exp3"/>
    <n v="300293"/>
    <n v="293"/>
    <x v="1"/>
    <x v="8"/>
    <x v="1"/>
    <d v="2014-05-21T00:00:00"/>
    <s v="None_16h"/>
    <m/>
    <m/>
    <n v="3"/>
    <m/>
    <x v="1"/>
    <m/>
    <n v="280"/>
    <m/>
    <m/>
    <m/>
    <n v="20"/>
    <m/>
    <m/>
    <n v="2"/>
    <n v="178.5"/>
    <n v="0"/>
    <n v="16"/>
    <n v="36"/>
    <m/>
    <m/>
    <m/>
    <x v="1"/>
    <n v="16"/>
  </r>
  <r>
    <s v="Exp3"/>
    <n v="300086"/>
    <n v="86"/>
    <x v="1"/>
    <x v="8"/>
    <x v="1"/>
    <d v="2014-07-22T00:00:00"/>
    <s v="None_16h"/>
    <m/>
    <n v="86"/>
    <n v="1"/>
    <m/>
    <x v="5"/>
    <m/>
    <n v="335"/>
    <m/>
    <m/>
    <m/>
    <n v="22"/>
    <m/>
    <m/>
    <n v="4"/>
    <n v="178.5"/>
    <n v="0"/>
    <n v="15"/>
    <n v="37"/>
    <m/>
    <m/>
    <m/>
    <x v="1"/>
    <n v="15"/>
  </r>
  <r>
    <s v="Exp3"/>
    <n v="300086"/>
    <n v="86"/>
    <x v="1"/>
    <x v="8"/>
    <x v="1"/>
    <d v="2014-07-22T00:00:00"/>
    <s v="None_16h"/>
    <m/>
    <m/>
    <n v="2"/>
    <m/>
    <x v="4"/>
    <m/>
    <n v="390"/>
    <m/>
    <m/>
    <m/>
    <n v="22"/>
    <m/>
    <m/>
    <n v="4"/>
    <n v="178.5"/>
    <n v="0"/>
    <n v="14"/>
    <n v="36"/>
    <m/>
    <m/>
    <m/>
    <x v="1"/>
    <n v="14"/>
  </r>
  <r>
    <s v="Exp3"/>
    <n v="300030"/>
    <n v="30"/>
    <x v="1"/>
    <x v="8"/>
    <x v="10"/>
    <d v="2014-02-04T00:00:00"/>
    <s v="None_16h"/>
    <m/>
    <n v="30"/>
    <n v="1"/>
    <n v="0"/>
    <x v="22"/>
    <n v="2"/>
    <m/>
    <m/>
    <m/>
    <n v="4"/>
    <n v="2"/>
    <m/>
    <s v="V"/>
    <m/>
    <n v="143"/>
    <n v="0.8601398601398601"/>
    <n v="0.8601398601398601"/>
    <n v="6"/>
    <m/>
    <m/>
    <m/>
    <x v="2"/>
    <n v="0"/>
  </r>
  <r>
    <s v="Exp3"/>
    <n v="300030"/>
    <n v="30"/>
    <x v="1"/>
    <x v="8"/>
    <x v="10"/>
    <d v="2014-02-04T00:00:00"/>
    <s v="None_16h"/>
    <m/>
    <m/>
    <n v="2"/>
    <n v="0"/>
    <x v="22"/>
    <n v="2"/>
    <m/>
    <m/>
    <n v="123"/>
    <n v="4"/>
    <n v="2"/>
    <m/>
    <s v="V"/>
    <m/>
    <n v="143"/>
    <n v="0.8601398601398601"/>
    <n v="0.8601398601398601"/>
    <n v="6"/>
    <m/>
    <m/>
    <m/>
    <x v="2"/>
    <n v="0"/>
  </r>
  <r>
    <s v="Exp3"/>
    <n v="300167"/>
    <n v="167"/>
    <x v="1"/>
    <x v="8"/>
    <x v="10"/>
    <d v="2014-02-04T00:00:00"/>
    <s v="None_16h"/>
    <m/>
    <n v="167"/>
    <n v="1"/>
    <n v="0"/>
    <x v="22"/>
    <n v="2"/>
    <m/>
    <m/>
    <m/>
    <n v="3"/>
    <n v="2"/>
    <m/>
    <s v="V"/>
    <m/>
    <n v="143"/>
    <n v="0.76588164431780803"/>
    <n v="0.76588164431780803"/>
    <n v="5"/>
    <m/>
    <m/>
    <m/>
    <x v="2"/>
    <n v="0"/>
  </r>
  <r>
    <s v="Exp3"/>
    <n v="300167"/>
    <n v="167"/>
    <x v="1"/>
    <x v="8"/>
    <x v="10"/>
    <d v="2014-02-04T00:00:00"/>
    <s v="None_16h"/>
    <m/>
    <m/>
    <n v="2"/>
    <n v="0"/>
    <x v="21"/>
    <n v="2"/>
    <m/>
    <m/>
    <n v="144"/>
    <m/>
    <m/>
    <m/>
    <m/>
    <m/>
    <n v="204.625"/>
    <n v="0.70372632864996942"/>
    <n v="1.7037263286499695"/>
    <s v=""/>
    <m/>
    <m/>
    <m/>
    <x v="2"/>
    <n v="1"/>
  </r>
  <r>
    <s v="Exp3"/>
    <n v="300167"/>
    <n v="167"/>
    <x v="1"/>
    <x v="8"/>
    <x v="10"/>
    <d v="2014-02-04T00:00:00"/>
    <s v="None_16h"/>
    <m/>
    <m/>
    <n v="3"/>
    <n v="0"/>
    <x v="22"/>
    <n v="2"/>
    <m/>
    <m/>
    <n v="138"/>
    <n v="3"/>
    <n v="2"/>
    <m/>
    <s v="V"/>
    <m/>
    <n v="143"/>
    <n v="0.965034965034965"/>
    <n v="0.965034965034965"/>
    <n v="5"/>
    <m/>
    <m/>
    <m/>
    <x v="2"/>
    <n v="0"/>
  </r>
  <r>
    <s v="Exp3"/>
    <n v="300167"/>
    <n v="167"/>
    <x v="1"/>
    <x v="8"/>
    <x v="10"/>
    <d v="2014-02-04T00:00:00"/>
    <s v="None_16h"/>
    <m/>
    <m/>
    <n v="4"/>
    <n v="0"/>
    <x v="21"/>
    <n v="2"/>
    <m/>
    <m/>
    <n v="128"/>
    <m/>
    <m/>
    <m/>
    <m/>
    <m/>
    <n v="204.625"/>
    <n v="0.62553451435552843"/>
    <n v="1.6255345143555284"/>
    <s v=""/>
    <m/>
    <m/>
    <m/>
    <x v="2"/>
    <n v="1"/>
  </r>
  <r>
    <s v="Exp3"/>
    <n v="300167"/>
    <n v="167"/>
    <x v="1"/>
    <x v="8"/>
    <x v="10"/>
    <d v="2014-02-04T00:00:00"/>
    <s v="None_16h"/>
    <m/>
    <m/>
    <n v="5"/>
    <n v="0"/>
    <x v="22"/>
    <n v="2"/>
    <m/>
    <m/>
    <n v="110"/>
    <m/>
    <m/>
    <m/>
    <m/>
    <m/>
    <n v="143"/>
    <n v="0.76923076923076927"/>
    <n v="0.76923076923076927"/>
    <s v=""/>
    <m/>
    <m/>
    <m/>
    <x v="2"/>
    <n v="0"/>
  </r>
  <r>
    <s v="Exp3"/>
    <n v="300243"/>
    <n v="243"/>
    <x v="1"/>
    <x v="8"/>
    <x v="10"/>
    <d v="2014-02-04T00:00:00"/>
    <s v="None_16h"/>
    <m/>
    <n v="243"/>
    <n v="1"/>
    <n v="0"/>
    <x v="21"/>
    <n v="2"/>
    <m/>
    <m/>
    <m/>
    <n v="3"/>
    <n v="2"/>
    <m/>
    <s v="V"/>
    <m/>
    <n v="204.625"/>
    <n v="0.86209209239142037"/>
    <n v="1.8620920923914204"/>
    <n v="6"/>
    <m/>
    <m/>
    <m/>
    <x v="2"/>
    <n v="1"/>
  </r>
  <r>
    <s v="Exp3"/>
    <n v="300243"/>
    <n v="243"/>
    <x v="1"/>
    <x v="8"/>
    <x v="10"/>
    <d v="2014-02-04T00:00:00"/>
    <s v="None_16h"/>
    <m/>
    <m/>
    <n v="2"/>
    <n v="0"/>
    <x v="21"/>
    <n v="2"/>
    <m/>
    <m/>
    <n v="140"/>
    <m/>
    <m/>
    <m/>
    <m/>
    <m/>
    <n v="204.625"/>
    <n v="0.68417837507635915"/>
    <n v="1.684178375076359"/>
    <s v=""/>
    <m/>
    <m/>
    <m/>
    <x v="2"/>
    <n v="1"/>
  </r>
  <r>
    <s v="Exp3"/>
    <n v="300243"/>
    <n v="243"/>
    <x v="1"/>
    <x v="8"/>
    <x v="10"/>
    <d v="2014-02-04T00:00:00"/>
    <s v="None_16h"/>
    <m/>
    <m/>
    <n v="3"/>
    <n v="0"/>
    <x v="22"/>
    <n v="2"/>
    <m/>
    <m/>
    <n v="136"/>
    <m/>
    <m/>
    <m/>
    <m/>
    <m/>
    <n v="143"/>
    <n v="0.95104895104895104"/>
    <n v="0.95104895104895104"/>
    <s v=""/>
    <m/>
    <m/>
    <m/>
    <x v="2"/>
    <n v="0"/>
  </r>
  <r>
    <s v="Exp3"/>
    <n v="300243"/>
    <n v="243"/>
    <x v="1"/>
    <x v="8"/>
    <x v="10"/>
    <d v="2014-02-04T00:00:00"/>
    <s v="None_16h"/>
    <m/>
    <m/>
    <n v="4"/>
    <n v="0"/>
    <x v="22"/>
    <n v="2"/>
    <m/>
    <m/>
    <n v="136"/>
    <m/>
    <m/>
    <m/>
    <m/>
    <m/>
    <n v="143"/>
    <n v="0.95104895104895104"/>
    <n v="0.95104895104895104"/>
    <s v=""/>
    <m/>
    <m/>
    <m/>
    <x v="2"/>
    <n v="0"/>
  </r>
  <r>
    <s v="Exp3"/>
    <n v="300080"/>
    <n v="80"/>
    <x v="1"/>
    <x v="8"/>
    <x v="10"/>
    <d v="2014-02-11T00:00:00"/>
    <s v="None_16h"/>
    <m/>
    <n v="80"/>
    <n v="1"/>
    <n v="1"/>
    <x v="17"/>
    <n v="3"/>
    <n v="78"/>
    <m/>
    <n v="189"/>
    <n v="4"/>
    <n v="4"/>
    <m/>
    <s v="V"/>
    <m/>
    <n v="284"/>
    <n v="0.66549295774647887"/>
    <n v="2.665492957746479"/>
    <n v="10"/>
    <m/>
    <m/>
    <m/>
    <x v="2"/>
    <n v="2"/>
  </r>
  <r>
    <s v="Exp3"/>
    <n v="300080"/>
    <n v="80"/>
    <x v="1"/>
    <x v="8"/>
    <x v="10"/>
    <d v="2014-02-11T00:00:00"/>
    <s v="None_16h"/>
    <m/>
    <m/>
    <n v="2"/>
    <n v="1"/>
    <x v="17"/>
    <n v="3"/>
    <n v="80"/>
    <n v="217"/>
    <n v="231"/>
    <n v="4"/>
    <n v="4"/>
    <m/>
    <s v="V"/>
    <m/>
    <n v="284"/>
    <n v="0.81338028169014087"/>
    <n v="2.813380281690141"/>
    <n v="10"/>
    <m/>
    <m/>
    <m/>
    <x v="2"/>
    <n v="2"/>
  </r>
  <r>
    <s v="Exp3"/>
    <n v="300080"/>
    <n v="80"/>
    <x v="1"/>
    <x v="8"/>
    <x v="10"/>
    <d v="2014-02-11T00:00:00"/>
    <s v="None_16h"/>
    <m/>
    <m/>
    <n v="3"/>
    <n v="0"/>
    <x v="17"/>
    <n v="3"/>
    <n v="73"/>
    <n v="232"/>
    <n v="232"/>
    <n v="4"/>
    <n v="3"/>
    <m/>
    <s v="V"/>
    <m/>
    <n v="284"/>
    <n v="0.81690140845070425"/>
    <n v="2.816901408450704"/>
    <n v="9"/>
    <m/>
    <m/>
    <m/>
    <x v="2"/>
    <n v="2"/>
  </r>
  <r>
    <s v="Exp3"/>
    <n v="300080"/>
    <n v="80"/>
    <x v="1"/>
    <x v="8"/>
    <x v="10"/>
    <d v="2014-02-11T00:00:00"/>
    <s v="None_16h"/>
    <m/>
    <m/>
    <n v="4"/>
    <n v="0"/>
    <x v="17"/>
    <n v="3"/>
    <n v="75"/>
    <n v="195"/>
    <n v="195"/>
    <m/>
    <m/>
    <m/>
    <m/>
    <m/>
    <n v="284"/>
    <n v="0.68661971830985913"/>
    <n v="2.686619718309859"/>
    <s v=""/>
    <m/>
    <m/>
    <m/>
    <x v="2"/>
    <n v="2"/>
  </r>
  <r>
    <s v="Exp3"/>
    <n v="300164"/>
    <n v="164"/>
    <x v="1"/>
    <x v="8"/>
    <x v="10"/>
    <d v="2014-02-11T00:00:00"/>
    <s v="None_16h"/>
    <d v="2014-02-11T00:00:00"/>
    <n v="164"/>
    <n v="1"/>
    <n v="1"/>
    <x v="17"/>
    <n v="3"/>
    <n v="67"/>
    <m/>
    <m/>
    <n v="4"/>
    <n v="4"/>
    <m/>
    <s v="V"/>
    <m/>
    <n v="284"/>
    <n v="0.79997762998270616"/>
    <n v="2.7999776299827062"/>
    <n v="10"/>
    <m/>
    <m/>
    <m/>
    <x v="2"/>
    <n v="2"/>
  </r>
  <r>
    <s v="Exp3"/>
    <n v="300164"/>
    <n v="164"/>
    <x v="1"/>
    <x v="8"/>
    <x v="10"/>
    <d v="2014-02-11T00:00:00"/>
    <s v="None_16h"/>
    <m/>
    <m/>
    <n v="2"/>
    <n v="1"/>
    <x v="17"/>
    <n v="3"/>
    <n v="72"/>
    <n v="202"/>
    <n v="203"/>
    <n v="4"/>
    <n v="4"/>
    <m/>
    <s v="V"/>
    <m/>
    <n v="284"/>
    <n v="0.71478873239436624"/>
    <n v="2.714788732394366"/>
    <n v="10"/>
    <m/>
    <m/>
    <m/>
    <x v="2"/>
    <n v="2"/>
  </r>
  <r>
    <s v="Exp3"/>
    <n v="300164"/>
    <n v="164"/>
    <x v="1"/>
    <x v="8"/>
    <x v="10"/>
    <d v="2014-02-11T00:00:00"/>
    <s v="None_16h"/>
    <m/>
    <m/>
    <n v="3"/>
    <n v="1"/>
    <x v="17"/>
    <n v="3"/>
    <n v="69"/>
    <n v="197"/>
    <n v="201"/>
    <n v="4"/>
    <n v="3"/>
    <m/>
    <s v="V"/>
    <m/>
    <n v="284"/>
    <n v="0.70774647887323938"/>
    <n v="2.7077464788732395"/>
    <n v="9"/>
    <m/>
    <m/>
    <m/>
    <x v="2"/>
    <n v="2"/>
  </r>
  <r>
    <s v="Exp3"/>
    <n v="300164"/>
    <n v="164"/>
    <x v="1"/>
    <x v="8"/>
    <x v="10"/>
    <d v="2014-02-11T00:00:00"/>
    <s v="None_16h"/>
    <m/>
    <m/>
    <n v="4"/>
    <n v="0"/>
    <x v="21"/>
    <n v="3"/>
    <n v="44"/>
    <n v="143"/>
    <n v="200"/>
    <m/>
    <m/>
    <m/>
    <m/>
    <m/>
    <n v="204.625"/>
    <n v="0.97739767868051308"/>
    <n v="1.977397678680513"/>
    <s v=""/>
    <m/>
    <m/>
    <m/>
    <x v="2"/>
    <n v="1"/>
  </r>
  <r>
    <s v="Exp3"/>
    <n v="300297"/>
    <n v="297"/>
    <x v="1"/>
    <x v="8"/>
    <x v="10"/>
    <d v="2014-02-11T00:00:00"/>
    <s v="None_16h"/>
    <m/>
    <n v="297"/>
    <n v="1"/>
    <n v="1"/>
    <x v="17"/>
    <n v="3"/>
    <n v="73"/>
    <m/>
    <n v="232"/>
    <m/>
    <m/>
    <m/>
    <s v="V"/>
    <m/>
    <n v="284"/>
    <n v="0.81690140845070425"/>
    <n v="2.816901408450704"/>
    <s v=""/>
    <m/>
    <m/>
    <m/>
    <x v="2"/>
    <n v="2"/>
  </r>
  <r>
    <s v="Exp3"/>
    <n v="300297"/>
    <n v="297"/>
    <x v="1"/>
    <x v="8"/>
    <x v="10"/>
    <d v="2014-02-11T00:00:00"/>
    <s v="None_16h"/>
    <m/>
    <m/>
    <n v="2"/>
    <n v="1"/>
    <x v="17"/>
    <n v="3"/>
    <n v="71"/>
    <n v="223"/>
    <n v="259"/>
    <n v="4"/>
    <n v="5"/>
    <m/>
    <s v="V"/>
    <m/>
    <n v="284"/>
    <n v="0.9119718309859155"/>
    <n v="2.9119718309859155"/>
    <n v="11"/>
    <m/>
    <m/>
    <m/>
    <x v="2"/>
    <n v="2"/>
  </r>
  <r>
    <s v="Exp3"/>
    <n v="300297"/>
    <n v="297"/>
    <x v="1"/>
    <x v="8"/>
    <x v="10"/>
    <d v="2014-02-11T00:00:00"/>
    <s v="None_16h"/>
    <m/>
    <m/>
    <n v="3"/>
    <n v="1"/>
    <x v="17"/>
    <n v="3"/>
    <n v="61"/>
    <n v="185"/>
    <n v="256"/>
    <n v="4"/>
    <n v="4"/>
    <m/>
    <s v="V"/>
    <m/>
    <n v="284"/>
    <n v="0.90140845070422537"/>
    <n v="2.9014084507042255"/>
    <n v="10"/>
    <m/>
    <m/>
    <m/>
    <x v="2"/>
    <n v="2"/>
  </r>
  <r>
    <s v="Exp3"/>
    <n v="300297"/>
    <n v="297"/>
    <x v="1"/>
    <x v="8"/>
    <x v="10"/>
    <d v="2014-02-11T00:00:00"/>
    <s v="None_16h"/>
    <m/>
    <m/>
    <n v="4"/>
    <n v="1"/>
    <x v="17"/>
    <n v="3"/>
    <n v="61"/>
    <n v="186"/>
    <n v="193"/>
    <m/>
    <m/>
    <m/>
    <m/>
    <m/>
    <n v="284"/>
    <n v="0.67957746478873238"/>
    <n v="2.6795774647887325"/>
    <s v=""/>
    <m/>
    <m/>
    <m/>
    <x v="2"/>
    <n v="2"/>
  </r>
  <r>
    <s v="Exp3"/>
    <n v="300108"/>
    <n v="108"/>
    <x v="1"/>
    <x v="8"/>
    <x v="10"/>
    <d v="2014-02-18T00:00:00"/>
    <s v="None_16h"/>
    <m/>
    <n v="108"/>
    <n v="1"/>
    <n v="2"/>
    <x v="18"/>
    <n v="4"/>
    <n v="86"/>
    <n v="286"/>
    <n v="290"/>
    <n v="4"/>
    <n v="8"/>
    <m/>
    <s v="DR"/>
    <m/>
    <n v="310"/>
    <n v="0.93548387096774188"/>
    <n v="3.935483870967742"/>
    <n v="15"/>
    <m/>
    <m/>
    <m/>
    <x v="2"/>
    <n v="3"/>
  </r>
  <r>
    <s v="Exp3"/>
    <n v="300108"/>
    <n v="108"/>
    <x v="1"/>
    <x v="8"/>
    <x v="10"/>
    <d v="2014-02-18T00:00:00"/>
    <s v="None_16h"/>
    <m/>
    <m/>
    <n v="2"/>
    <n v="2"/>
    <x v="18"/>
    <n v="4"/>
    <n v="87"/>
    <n v="276"/>
    <n v="308"/>
    <n v="4"/>
    <n v="9"/>
    <m/>
    <s v="V"/>
    <m/>
    <n v="310"/>
    <n v="0.99354838709677418"/>
    <n v="3.9935483870967743"/>
    <n v="16"/>
    <m/>
    <m/>
    <m/>
    <x v="2"/>
    <n v="3"/>
  </r>
  <r>
    <s v="Exp3"/>
    <n v="300108"/>
    <n v="108"/>
    <x v="1"/>
    <x v="8"/>
    <x v="10"/>
    <d v="2014-02-18T00:00:00"/>
    <s v="None_16h"/>
    <m/>
    <m/>
    <n v="3"/>
    <n v="2"/>
    <x v="18"/>
    <n v="4"/>
    <n v="88"/>
    <m/>
    <n v="312"/>
    <n v="4"/>
    <n v="8"/>
    <m/>
    <s v="V"/>
    <m/>
    <n v="310"/>
    <n v="1.0064516129032257"/>
    <n v="4.0064516129032253"/>
    <n v="15"/>
    <m/>
    <m/>
    <m/>
    <x v="2"/>
    <n v="3"/>
  </r>
  <r>
    <s v="Exp3"/>
    <n v="300139"/>
    <n v="139"/>
    <x v="1"/>
    <x v="8"/>
    <x v="10"/>
    <d v="2014-02-18T00:00:00"/>
    <s v="None_16h"/>
    <d v="2014-02-18T00:00:00"/>
    <n v="139"/>
    <n v="1"/>
    <n v="2"/>
    <x v="18"/>
    <n v="4"/>
    <n v="79"/>
    <m/>
    <n v="311"/>
    <n v="4"/>
    <n v="7"/>
    <m/>
    <s v="V"/>
    <m/>
    <n v="310"/>
    <n v="1.0032258064516129"/>
    <n v="4.0032258064516126"/>
    <n v="14"/>
    <m/>
    <m/>
    <m/>
    <x v="2"/>
    <n v="3"/>
  </r>
  <r>
    <s v="Exp3"/>
    <n v="300139"/>
    <n v="139"/>
    <x v="1"/>
    <x v="8"/>
    <x v="10"/>
    <d v="2014-02-18T00:00:00"/>
    <s v="None_16h"/>
    <m/>
    <m/>
    <n v="2"/>
    <n v="2"/>
    <x v="18"/>
    <n v="4"/>
    <n v="88"/>
    <n v="261"/>
    <n v="253"/>
    <n v="4"/>
    <n v="7"/>
    <m/>
    <s v="V"/>
    <m/>
    <n v="310"/>
    <n v="0.81612903225806455"/>
    <n v="3.8161290322580648"/>
    <n v="14"/>
    <m/>
    <m/>
    <m/>
    <x v="2"/>
    <n v="3"/>
  </r>
  <r>
    <s v="Exp3"/>
    <n v="300139"/>
    <n v="139"/>
    <x v="1"/>
    <x v="8"/>
    <x v="10"/>
    <d v="2014-02-18T00:00:00"/>
    <s v="None_16h"/>
    <m/>
    <m/>
    <n v="3"/>
    <n v="2"/>
    <x v="18"/>
    <n v="4"/>
    <n v="93"/>
    <n v="308"/>
    <n v="303"/>
    <n v="4"/>
    <n v="8"/>
    <m/>
    <s v="V"/>
    <m/>
    <n v="310"/>
    <n v="0.97741935483870968"/>
    <n v="3.9774193548387098"/>
    <n v="15"/>
    <m/>
    <m/>
    <m/>
    <x v="2"/>
    <n v="3"/>
  </r>
  <r>
    <s v="Exp3"/>
    <n v="300139"/>
    <n v="139"/>
    <x v="1"/>
    <x v="8"/>
    <x v="10"/>
    <d v="2014-02-18T00:00:00"/>
    <s v="None_16h"/>
    <m/>
    <m/>
    <n v="4"/>
    <n v="0"/>
    <x v="18"/>
    <n v="4"/>
    <n v="84"/>
    <n v="276"/>
    <n v="277"/>
    <n v="4"/>
    <n v="8"/>
    <m/>
    <s v="DR"/>
    <m/>
    <n v="310"/>
    <n v="0.8935483870967742"/>
    <n v="3.8935483870967742"/>
    <n v="15"/>
    <m/>
    <m/>
    <m/>
    <x v="2"/>
    <n v="3"/>
  </r>
  <r>
    <s v="Exp3"/>
    <n v="300225"/>
    <n v="225"/>
    <x v="1"/>
    <x v="8"/>
    <x v="10"/>
    <d v="2014-02-18T00:00:00"/>
    <s v="None_16h"/>
    <m/>
    <n v="225"/>
    <n v="1"/>
    <n v="0"/>
    <x v="18"/>
    <n v="4"/>
    <n v="94"/>
    <m/>
    <n v="219"/>
    <n v="5"/>
    <n v="10"/>
    <m/>
    <s v="DR"/>
    <m/>
    <n v="310"/>
    <n v="0.70645161290322578"/>
    <n v="3.7064516129032259"/>
    <n v="18"/>
    <m/>
    <m/>
    <m/>
    <x v="2"/>
    <n v="3"/>
  </r>
  <r>
    <s v="Exp3"/>
    <n v="300225"/>
    <n v="225"/>
    <x v="1"/>
    <x v="8"/>
    <x v="10"/>
    <d v="2014-02-18T00:00:00"/>
    <s v="None_16h"/>
    <m/>
    <m/>
    <n v="2"/>
    <n v="1"/>
    <x v="18"/>
    <n v="4"/>
    <n v="87"/>
    <n v="294"/>
    <n v="293"/>
    <n v="4"/>
    <n v="10"/>
    <m/>
    <s v="DR"/>
    <m/>
    <n v="310"/>
    <n v="0.94516129032258067"/>
    <n v="3.9451612903225808"/>
    <n v="17"/>
    <m/>
    <m/>
    <m/>
    <x v="2"/>
    <n v="3"/>
  </r>
  <r>
    <s v="Exp3"/>
    <n v="300225"/>
    <n v="225"/>
    <x v="1"/>
    <x v="8"/>
    <x v="10"/>
    <d v="2014-02-18T00:00:00"/>
    <s v="None_16h"/>
    <m/>
    <m/>
    <n v="3"/>
    <n v="1"/>
    <x v="18"/>
    <n v="4"/>
    <n v="89"/>
    <n v="285"/>
    <n v="286"/>
    <n v="4"/>
    <n v="10"/>
    <m/>
    <s v="DR"/>
    <m/>
    <n v="310"/>
    <n v="0.92258064516129035"/>
    <n v="3.9225806451612906"/>
    <n v="17"/>
    <m/>
    <m/>
    <m/>
    <x v="2"/>
    <n v="3"/>
  </r>
  <r>
    <s v="Exp3"/>
    <n v="300225"/>
    <n v="225"/>
    <x v="1"/>
    <x v="8"/>
    <x v="10"/>
    <d v="2014-02-18T00:00:00"/>
    <s v="None_16h"/>
    <m/>
    <m/>
    <n v="4"/>
    <n v="1"/>
    <x v="18"/>
    <n v="4"/>
    <n v="86"/>
    <n v="286"/>
    <n v="314"/>
    <n v="4"/>
    <n v="11"/>
    <m/>
    <s v="DR"/>
    <m/>
    <n v="310"/>
    <n v="1.0129032258064516"/>
    <n v="4.0129032258064514"/>
    <n v="18"/>
    <m/>
    <m/>
    <m/>
    <x v="2"/>
    <n v="3"/>
  </r>
  <r>
    <s v="Exp3"/>
    <n v="300100"/>
    <n v="100"/>
    <x v="1"/>
    <x v="8"/>
    <x v="10"/>
    <d v="2014-02-25T00:00:00"/>
    <s v="None_16h"/>
    <m/>
    <n v="100"/>
    <n v="1"/>
    <n v="3"/>
    <x v="19"/>
    <n v="6"/>
    <n v="115"/>
    <m/>
    <n v="100"/>
    <n v="3"/>
    <n v="17"/>
    <n v="8"/>
    <s v="TS"/>
    <m/>
    <n v="208.6"/>
    <n v="0.4793863854266539"/>
    <n v="5.479386385426654"/>
    <n v="25"/>
    <m/>
    <m/>
    <m/>
    <x v="2"/>
    <n v="5"/>
  </r>
  <r>
    <s v="Exp3"/>
    <n v="300100"/>
    <n v="100"/>
    <x v="1"/>
    <x v="8"/>
    <x v="10"/>
    <d v="2014-02-25T00:00:00"/>
    <s v="None_16h"/>
    <m/>
    <m/>
    <n v="2"/>
    <n v="2"/>
    <x v="19"/>
    <n v="6"/>
    <n v="95"/>
    <n v="311"/>
    <n v="34"/>
    <n v="4"/>
    <n v="16"/>
    <n v="10"/>
    <s v="TS"/>
    <m/>
    <n v="208.6"/>
    <n v="0.16299137104506231"/>
    <n v="5.1629913710450621"/>
    <n v="25"/>
    <m/>
    <m/>
    <m/>
    <x v="2"/>
    <n v="5"/>
  </r>
  <r>
    <s v="Exp3"/>
    <n v="300100"/>
    <n v="100"/>
    <x v="1"/>
    <x v="8"/>
    <x v="10"/>
    <d v="2014-02-25T00:00:00"/>
    <s v="None_16h"/>
    <m/>
    <m/>
    <n v="3"/>
    <n v="0"/>
    <x v="19"/>
    <n v="6"/>
    <n v="96"/>
    <n v="281"/>
    <n v="51"/>
    <n v="4"/>
    <n v="17"/>
    <n v="9"/>
    <s v="TS"/>
    <m/>
    <n v="208.6"/>
    <n v="0.24448705656759348"/>
    <n v="5.2444870565675936"/>
    <n v="26"/>
    <m/>
    <m/>
    <m/>
    <x v="2"/>
    <n v="5"/>
  </r>
  <r>
    <s v="Exp3"/>
    <n v="300132"/>
    <n v="132"/>
    <x v="1"/>
    <x v="8"/>
    <x v="10"/>
    <d v="2014-02-25T00:00:00"/>
    <s v="None_16h"/>
    <m/>
    <n v="132"/>
    <n v="1"/>
    <n v="2"/>
    <x v="19"/>
    <n v="6"/>
    <n v="115"/>
    <m/>
    <n v="85"/>
    <n v="1"/>
    <n v="15"/>
    <n v="14"/>
    <s v="TS"/>
    <n v="1"/>
    <n v="208.6"/>
    <n v="0.40747842761265579"/>
    <n v="5.4074784276126557"/>
    <n v="21"/>
    <m/>
    <m/>
    <m/>
    <x v="2"/>
    <n v="5"/>
  </r>
  <r>
    <s v="Exp3"/>
    <n v="300132"/>
    <n v="132"/>
    <x v="1"/>
    <x v="8"/>
    <x v="10"/>
    <d v="2014-02-25T00:00:00"/>
    <s v="None_16h"/>
    <m/>
    <m/>
    <n v="2"/>
    <n v="2"/>
    <x v="19"/>
    <n v="6"/>
    <n v="110"/>
    <n v="300"/>
    <n v="41"/>
    <n v="3"/>
    <n v="17"/>
    <n v="10"/>
    <s v="TS"/>
    <n v="0"/>
    <n v="208.6"/>
    <n v="0.19654841802492809"/>
    <n v="5.1965484180249284"/>
    <n v="25"/>
    <m/>
    <m/>
    <m/>
    <x v="2"/>
    <n v="5"/>
  </r>
  <r>
    <s v="Exp3"/>
    <n v="300132"/>
    <n v="132"/>
    <x v="1"/>
    <x v="8"/>
    <x v="10"/>
    <d v="2014-02-25T00:00:00"/>
    <s v="None_16h"/>
    <m/>
    <m/>
    <n v="3"/>
    <n v="2"/>
    <x v="19"/>
    <n v="6"/>
    <n v="109"/>
    <n v="260"/>
    <n v="66"/>
    <n v="3"/>
    <n v="16"/>
    <n v="11"/>
    <s v="TS"/>
    <n v="0"/>
    <n v="208.6"/>
    <n v="0.31639501438159157"/>
    <n v="5.3163950143815919"/>
    <n v="24"/>
    <m/>
    <m/>
    <m/>
    <x v="2"/>
    <n v="5"/>
  </r>
  <r>
    <s v="Exp3"/>
    <n v="300132"/>
    <n v="132"/>
    <x v="1"/>
    <x v="8"/>
    <x v="10"/>
    <d v="2014-02-25T00:00:00"/>
    <s v="None_16h"/>
    <m/>
    <m/>
    <n v="4"/>
    <n v="2"/>
    <x v="19"/>
    <n v="6"/>
    <n v="117"/>
    <n v="320"/>
    <n v="115"/>
    <n v="3"/>
    <n v="15"/>
    <n v="12"/>
    <s v="TS"/>
    <n v="0"/>
    <n v="208.6"/>
    <n v="0.55129434324065196"/>
    <n v="5.5512943432406523"/>
    <n v="23"/>
    <m/>
    <m/>
    <m/>
    <x v="2"/>
    <n v="5"/>
  </r>
  <r>
    <s v="Exp3"/>
    <n v="300246"/>
    <n v="246"/>
    <x v="1"/>
    <x v="8"/>
    <x v="10"/>
    <d v="2014-02-25T00:00:00"/>
    <s v="None_16h"/>
    <m/>
    <n v="246"/>
    <n v="1"/>
    <n v="4"/>
    <x v="19"/>
    <n v="6"/>
    <n v="107"/>
    <m/>
    <n v="151"/>
    <n v="3"/>
    <n v="17"/>
    <m/>
    <s v="TS"/>
    <s v="none"/>
    <n v="208.6"/>
    <n v="0.72387344199424741"/>
    <n v="5.7238734419942476"/>
    <n v="25"/>
    <m/>
    <m/>
    <m/>
    <x v="2"/>
    <n v="5"/>
  </r>
  <r>
    <s v="Exp3"/>
    <n v="300246"/>
    <n v="246"/>
    <x v="1"/>
    <x v="8"/>
    <x v="10"/>
    <d v="2014-02-25T00:00:00"/>
    <s v="None_16h"/>
    <m/>
    <m/>
    <n v="2"/>
    <n v="0"/>
    <x v="20"/>
    <n v="5"/>
    <n v="81"/>
    <n v="310"/>
    <n v="214"/>
    <n v="4"/>
    <n v="14"/>
    <m/>
    <s v="DR"/>
    <s v="none"/>
    <n v="294.39999999999998"/>
    <n v="0.72690217391304357"/>
    <n v="4.7269021739130439"/>
    <n v="22"/>
    <m/>
    <m/>
    <m/>
    <x v="2"/>
    <n v="4"/>
  </r>
  <r>
    <s v="Exp3"/>
    <n v="300093"/>
    <n v="93"/>
    <x v="1"/>
    <x v="8"/>
    <x v="10"/>
    <d v="2014-03-04T00:00:00"/>
    <s v="None_16h"/>
    <m/>
    <n v="93"/>
    <n v="1"/>
    <n v="2"/>
    <x v="15"/>
    <n v="8"/>
    <n v="213"/>
    <m/>
    <n v="64"/>
    <n v="1"/>
    <n v="14"/>
    <n v="106"/>
    <s v="TS"/>
    <n v="3"/>
    <n v="125.61111111111111"/>
    <n v="0.50950906678460861"/>
    <n v="7.5095090667846085"/>
    <n v="22"/>
    <m/>
    <m/>
    <m/>
    <x v="2"/>
    <n v="7"/>
  </r>
  <r>
    <s v="Exp3"/>
    <n v="300093"/>
    <n v="93"/>
    <x v="1"/>
    <x v="8"/>
    <x v="10"/>
    <d v="2014-03-04T00:00:00"/>
    <s v="None_16h"/>
    <m/>
    <m/>
    <n v="2"/>
    <n v="2"/>
    <x v="15"/>
    <n v="8"/>
    <n v="232"/>
    <n v="175"/>
    <n v="70"/>
    <n v="1"/>
    <n v="15"/>
    <n v="126"/>
    <s v="TS"/>
    <n v="3"/>
    <n v="125.61111111111111"/>
    <n v="0.55727554179566563"/>
    <n v="7.5572755417956659"/>
    <n v="23"/>
    <m/>
    <m/>
    <m/>
    <x v="2"/>
    <n v="7"/>
  </r>
  <r>
    <s v="Exp3"/>
    <n v="300093"/>
    <n v="93"/>
    <x v="1"/>
    <x v="8"/>
    <x v="10"/>
    <d v="2014-03-04T00:00:00"/>
    <s v="None_16h"/>
    <m/>
    <m/>
    <n v="3"/>
    <n v="2"/>
    <x v="15"/>
    <n v="8"/>
    <n v="234"/>
    <n v="152"/>
    <n v="98"/>
    <n v="1"/>
    <n v="15"/>
    <n v="134"/>
    <s v="TS"/>
    <n v="3"/>
    <n v="125.61111111111111"/>
    <n v="0.7801857585139319"/>
    <n v="7.780185758513932"/>
    <n v="23"/>
    <m/>
    <m/>
    <m/>
    <x v="2"/>
    <n v="7"/>
  </r>
  <r>
    <s v="Exp3"/>
    <n v="300168"/>
    <n v="168"/>
    <x v="1"/>
    <x v="8"/>
    <x v="10"/>
    <d v="2014-03-04T00:00:00"/>
    <s v="None_16h"/>
    <m/>
    <n v="168"/>
    <n v="1"/>
    <n v="2"/>
    <x v="16"/>
    <n v="7"/>
    <n v="144"/>
    <m/>
    <n v="170"/>
    <n v="2"/>
    <n v="15"/>
    <n v="50"/>
    <s v="TS"/>
    <n v="2"/>
    <n v="163.5"/>
    <n v="1.0397553516819571"/>
    <n v="7.0397553516819569"/>
    <n v="23"/>
    <m/>
    <m/>
    <m/>
    <x v="2"/>
    <n v="6"/>
  </r>
  <r>
    <s v="Exp3"/>
    <n v="300168"/>
    <n v="168"/>
    <x v="1"/>
    <x v="8"/>
    <x v="10"/>
    <d v="2014-03-04T00:00:00"/>
    <s v="None_16h"/>
    <m/>
    <m/>
    <n v="2"/>
    <n v="2"/>
    <x v="16"/>
    <n v="7"/>
    <n v="142"/>
    <n v="216"/>
    <n v="144"/>
    <n v="2"/>
    <n v="15"/>
    <n v="35"/>
    <s v="TS"/>
    <n v="2"/>
    <n v="163.5"/>
    <n v="0.88073394495412849"/>
    <n v="6.8807339449541285"/>
    <n v="23"/>
    <m/>
    <m/>
    <m/>
    <x v="2"/>
    <n v="6"/>
  </r>
  <r>
    <s v="Exp3"/>
    <n v="300168"/>
    <n v="168"/>
    <x v="1"/>
    <x v="8"/>
    <x v="10"/>
    <d v="2014-03-04T00:00:00"/>
    <s v="None_16h"/>
    <m/>
    <m/>
    <n v="3"/>
    <n v="1"/>
    <x v="16"/>
    <n v="7"/>
    <n v="149"/>
    <n v="208"/>
    <n v="150"/>
    <n v="3"/>
    <n v="15"/>
    <n v="57"/>
    <s v="TS"/>
    <n v="1"/>
    <n v="163.5"/>
    <n v="0.91743119266055051"/>
    <n v="6.9174311926605503"/>
    <n v="24"/>
    <m/>
    <m/>
    <m/>
    <x v="2"/>
    <n v="6"/>
  </r>
  <r>
    <s v="Exp3"/>
    <n v="300168"/>
    <n v="168"/>
    <x v="1"/>
    <x v="8"/>
    <x v="10"/>
    <d v="2014-03-04T00:00:00"/>
    <s v="None_16h"/>
    <m/>
    <m/>
    <n v="4"/>
    <n v="2"/>
    <x v="16"/>
    <n v="7"/>
    <n v="153"/>
    <n v="205"/>
    <n v="181"/>
    <n v="2"/>
    <n v="15"/>
    <n v="69"/>
    <s v="TS"/>
    <n v="2"/>
    <n v="163.5"/>
    <n v="1.107033639143731"/>
    <n v="7.1070336391437312"/>
    <n v="23"/>
    <m/>
    <m/>
    <m/>
    <x v="2"/>
    <n v="6"/>
  </r>
  <r>
    <s v="Exp3"/>
    <n v="300252"/>
    <n v="252"/>
    <x v="1"/>
    <x v="8"/>
    <x v="10"/>
    <d v="2014-03-04T00:00:00"/>
    <s v="None_16h"/>
    <m/>
    <n v="252"/>
    <n v="1"/>
    <n v="2"/>
    <x v="16"/>
    <n v="7"/>
    <n v="142"/>
    <m/>
    <n v="164"/>
    <n v="2"/>
    <n v="16"/>
    <n v="60"/>
    <s v="TS"/>
    <n v="3"/>
    <n v="163.5"/>
    <n v="1.0030581039755351"/>
    <n v="7.0030581039755351"/>
    <n v="24"/>
    <m/>
    <m/>
    <m/>
    <x v="2"/>
    <n v="6"/>
  </r>
  <r>
    <s v="Exp3"/>
    <n v="300252"/>
    <n v="252"/>
    <x v="1"/>
    <x v="8"/>
    <x v="10"/>
    <d v="2014-03-04T00:00:00"/>
    <s v="None_16h"/>
    <m/>
    <m/>
    <n v="2"/>
    <n v="3"/>
    <x v="16"/>
    <n v="7"/>
    <n v="145"/>
    <n v="212"/>
    <n v="141"/>
    <n v="2"/>
    <n v="17"/>
    <n v="52"/>
    <s v="TS"/>
    <n v="2"/>
    <n v="163.5"/>
    <n v="0.86238532110091748"/>
    <n v="6.8623853211009171"/>
    <n v="25"/>
    <m/>
    <m/>
    <m/>
    <x v="2"/>
    <n v="6"/>
  </r>
  <r>
    <s v="Exp3"/>
    <n v="300252"/>
    <n v="252"/>
    <x v="1"/>
    <x v="8"/>
    <x v="10"/>
    <d v="2014-03-04T00:00:00"/>
    <s v="None_16h"/>
    <m/>
    <m/>
    <n v="3"/>
    <n v="2"/>
    <x v="16"/>
    <n v="7"/>
    <n v="128"/>
    <n v="202"/>
    <n v="93"/>
    <n v="3"/>
    <n v="16"/>
    <n v="38"/>
    <s v="TS"/>
    <n v="2"/>
    <n v="163.5"/>
    <n v="0.56880733944954132"/>
    <n v="6.568807339449541"/>
    <n v="25"/>
    <m/>
    <m/>
    <m/>
    <x v="2"/>
    <n v="6"/>
  </r>
  <r>
    <s v="Exp3"/>
    <n v="300018"/>
    <n v="18"/>
    <x v="1"/>
    <x v="8"/>
    <x v="10"/>
    <d v="2014-03-25T00:00:00"/>
    <s v="None_16h"/>
    <m/>
    <n v="18"/>
    <n v="1"/>
    <m/>
    <x v="11"/>
    <m/>
    <m/>
    <n v="129"/>
    <m/>
    <m/>
    <n v="15"/>
    <m/>
    <m/>
    <n v="4"/>
    <n v="95"/>
    <n v="0"/>
    <n v="8"/>
    <n v="23"/>
    <m/>
    <m/>
    <m/>
    <x v="1"/>
    <n v="8"/>
  </r>
  <r>
    <s v="Exp3"/>
    <n v="300018"/>
    <n v="18"/>
    <x v="1"/>
    <x v="8"/>
    <x v="10"/>
    <d v="2014-03-25T00:00:00"/>
    <s v="None_16h"/>
    <m/>
    <m/>
    <n v="2"/>
    <m/>
    <x v="11"/>
    <m/>
    <m/>
    <m/>
    <m/>
    <m/>
    <n v="15"/>
    <m/>
    <m/>
    <n v="4"/>
    <n v="95"/>
    <n v="0"/>
    <n v="8"/>
    <n v="23"/>
    <m/>
    <m/>
    <m/>
    <x v="1"/>
    <n v="8"/>
  </r>
  <r>
    <s v="Exp3"/>
    <n v="300018"/>
    <n v="18"/>
    <x v="1"/>
    <x v="8"/>
    <x v="10"/>
    <d v="2014-03-25T00:00:00"/>
    <s v="None_16h"/>
    <m/>
    <m/>
    <n v="3"/>
    <m/>
    <x v="11"/>
    <m/>
    <m/>
    <n v="125"/>
    <m/>
    <m/>
    <n v="13"/>
    <m/>
    <m/>
    <n v="4"/>
    <n v="95"/>
    <n v="0"/>
    <n v="8"/>
    <n v="21"/>
    <m/>
    <m/>
    <m/>
    <x v="1"/>
    <n v="8"/>
  </r>
  <r>
    <s v="Exp3"/>
    <n v="300081"/>
    <n v="81"/>
    <x v="1"/>
    <x v="8"/>
    <x v="10"/>
    <d v="2014-03-25T00:00:00"/>
    <s v="None_16h"/>
    <m/>
    <n v="81"/>
    <n v="1"/>
    <m/>
    <x v="11"/>
    <m/>
    <m/>
    <m/>
    <m/>
    <m/>
    <n v="15"/>
    <m/>
    <m/>
    <n v="4"/>
    <n v="95"/>
    <n v="0"/>
    <n v="8"/>
    <n v="23"/>
    <m/>
    <m/>
    <m/>
    <x v="1"/>
    <n v="8"/>
  </r>
  <r>
    <s v="Exp3"/>
    <n v="300081"/>
    <n v="81"/>
    <x v="1"/>
    <x v="8"/>
    <x v="10"/>
    <d v="2014-03-25T00:00:00"/>
    <s v="None_16h"/>
    <m/>
    <m/>
    <n v="2"/>
    <m/>
    <x v="11"/>
    <m/>
    <m/>
    <n v="130"/>
    <m/>
    <m/>
    <n v="15"/>
    <m/>
    <m/>
    <n v="4"/>
    <n v="95"/>
    <n v="0"/>
    <n v="8"/>
    <n v="23"/>
    <m/>
    <m/>
    <m/>
    <x v="1"/>
    <n v="8"/>
  </r>
  <r>
    <s v="Exp3"/>
    <n v="300081"/>
    <n v="81"/>
    <x v="1"/>
    <x v="8"/>
    <x v="10"/>
    <d v="2014-03-25T00:00:00"/>
    <s v="None_16h"/>
    <m/>
    <m/>
    <n v="3"/>
    <m/>
    <x v="11"/>
    <m/>
    <m/>
    <n v="130"/>
    <m/>
    <m/>
    <n v="14"/>
    <m/>
    <m/>
    <n v="4"/>
    <n v="95"/>
    <n v="0"/>
    <n v="8"/>
    <n v="22"/>
    <m/>
    <m/>
    <m/>
    <x v="1"/>
    <n v="8"/>
  </r>
  <r>
    <s v="Exp3"/>
    <n v="300148"/>
    <n v="148"/>
    <x v="1"/>
    <x v="8"/>
    <x v="10"/>
    <d v="2014-03-25T00:00:00"/>
    <s v="None_16h"/>
    <m/>
    <n v="148"/>
    <n v="1"/>
    <m/>
    <x v="11"/>
    <m/>
    <m/>
    <n v="142"/>
    <m/>
    <m/>
    <n v="16"/>
    <m/>
    <m/>
    <n v="4"/>
    <n v="95"/>
    <n v="0"/>
    <n v="8"/>
    <n v="24"/>
    <m/>
    <m/>
    <m/>
    <x v="1"/>
    <n v="8"/>
  </r>
  <r>
    <s v="Exp3"/>
    <n v="300148"/>
    <n v="148"/>
    <x v="1"/>
    <x v="8"/>
    <x v="10"/>
    <d v="2014-03-25T00:00:00"/>
    <s v="None_16h"/>
    <m/>
    <m/>
    <n v="2"/>
    <m/>
    <x v="11"/>
    <m/>
    <m/>
    <n v="125"/>
    <m/>
    <m/>
    <n v="17"/>
    <m/>
    <m/>
    <n v="4"/>
    <n v="95"/>
    <n v="0"/>
    <n v="8"/>
    <n v="25"/>
    <m/>
    <m/>
    <m/>
    <x v="1"/>
    <n v="8"/>
  </r>
  <r>
    <s v="Exp3"/>
    <n v="300148"/>
    <n v="148"/>
    <x v="1"/>
    <x v="8"/>
    <x v="10"/>
    <d v="2014-03-25T00:00:00"/>
    <s v="None_16h"/>
    <m/>
    <m/>
    <n v="3"/>
    <m/>
    <x v="11"/>
    <m/>
    <m/>
    <n v="155"/>
    <m/>
    <m/>
    <n v="14"/>
    <m/>
    <m/>
    <n v="4"/>
    <n v="95"/>
    <n v="0"/>
    <n v="8"/>
    <n v="22"/>
    <m/>
    <m/>
    <m/>
    <x v="1"/>
    <n v="8"/>
  </r>
  <r>
    <s v="Exp3"/>
    <n v="300161"/>
    <n v="161"/>
    <x v="1"/>
    <x v="8"/>
    <x v="10"/>
    <d v="2014-03-25T00:00:00"/>
    <s v="None_16h"/>
    <m/>
    <n v="161"/>
    <n v="1"/>
    <m/>
    <x v="11"/>
    <m/>
    <m/>
    <n v="117"/>
    <m/>
    <m/>
    <n v="14"/>
    <m/>
    <m/>
    <n v="4"/>
    <n v="95"/>
    <n v="0"/>
    <n v="8"/>
    <n v="22"/>
    <m/>
    <m/>
    <m/>
    <x v="1"/>
    <n v="8"/>
  </r>
  <r>
    <s v="Exp3"/>
    <n v="300161"/>
    <n v="161"/>
    <x v="1"/>
    <x v="8"/>
    <x v="10"/>
    <d v="2014-03-25T00:00:00"/>
    <s v="None_16h"/>
    <m/>
    <m/>
    <n v="2"/>
    <m/>
    <x v="11"/>
    <m/>
    <m/>
    <n v="111"/>
    <m/>
    <m/>
    <n v="14"/>
    <m/>
    <m/>
    <n v="4"/>
    <n v="95"/>
    <n v="0"/>
    <n v="8"/>
    <n v="22"/>
    <m/>
    <m/>
    <m/>
    <x v="1"/>
    <n v="8"/>
  </r>
  <r>
    <s v="Exp3"/>
    <n v="300161"/>
    <n v="161"/>
    <x v="1"/>
    <x v="8"/>
    <x v="10"/>
    <d v="2014-03-25T00:00:00"/>
    <s v="None_16h"/>
    <m/>
    <m/>
    <n v="3"/>
    <m/>
    <x v="15"/>
    <m/>
    <m/>
    <m/>
    <m/>
    <m/>
    <n v="16"/>
    <m/>
    <m/>
    <n v="4"/>
    <n v="125.61111111111111"/>
    <n v="0"/>
    <n v="7"/>
    <n v="23"/>
    <m/>
    <m/>
    <m/>
    <x v="1"/>
    <n v="7"/>
  </r>
  <r>
    <s v="Exp3"/>
    <n v="300176"/>
    <n v="176"/>
    <x v="1"/>
    <x v="8"/>
    <x v="10"/>
    <d v="2014-03-25T00:00:00"/>
    <s v="None_16h"/>
    <m/>
    <n v="176"/>
    <n v="1"/>
    <m/>
    <x v="11"/>
    <m/>
    <m/>
    <n v="130"/>
    <m/>
    <m/>
    <n v="16"/>
    <m/>
    <m/>
    <n v="4"/>
    <n v="95"/>
    <n v="0"/>
    <n v="8"/>
    <n v="24"/>
    <m/>
    <m/>
    <m/>
    <x v="1"/>
    <n v="8"/>
  </r>
  <r>
    <s v="Exp3"/>
    <n v="300176"/>
    <n v="176"/>
    <x v="1"/>
    <x v="8"/>
    <x v="10"/>
    <d v="2014-03-25T00:00:00"/>
    <s v="None_16h"/>
    <m/>
    <m/>
    <n v="2"/>
    <m/>
    <x v="11"/>
    <m/>
    <m/>
    <n v="126"/>
    <m/>
    <m/>
    <n v="15"/>
    <m/>
    <m/>
    <n v="4"/>
    <n v="95"/>
    <n v="0"/>
    <n v="8"/>
    <n v="23"/>
    <m/>
    <m/>
    <m/>
    <x v="1"/>
    <n v="8"/>
  </r>
  <r>
    <s v="Exp3"/>
    <n v="300176"/>
    <n v="176"/>
    <x v="1"/>
    <x v="8"/>
    <x v="10"/>
    <d v="2014-03-25T00:00:00"/>
    <s v="None_16h"/>
    <m/>
    <m/>
    <n v="3"/>
    <m/>
    <x v="11"/>
    <m/>
    <m/>
    <n v="110"/>
    <m/>
    <m/>
    <n v="14"/>
    <m/>
    <m/>
    <n v="4"/>
    <n v="95"/>
    <n v="0"/>
    <n v="8"/>
    <n v="22"/>
    <m/>
    <m/>
    <m/>
    <x v="1"/>
    <n v="8"/>
  </r>
  <r>
    <s v="Exp3"/>
    <n v="300264"/>
    <n v="264"/>
    <x v="1"/>
    <x v="8"/>
    <x v="10"/>
    <d v="2014-03-25T00:00:00"/>
    <s v="None_16h"/>
    <m/>
    <n v="264"/>
    <n v="1"/>
    <m/>
    <x v="11"/>
    <m/>
    <m/>
    <m/>
    <m/>
    <m/>
    <n v="16"/>
    <m/>
    <m/>
    <n v="4"/>
    <n v="95"/>
    <n v="0"/>
    <n v="8"/>
    <n v="24"/>
    <m/>
    <m/>
    <m/>
    <x v="1"/>
    <n v="8"/>
  </r>
  <r>
    <s v="Exp3"/>
    <n v="300264"/>
    <n v="264"/>
    <x v="1"/>
    <x v="8"/>
    <x v="10"/>
    <d v="2014-03-25T00:00:00"/>
    <s v="None_16h"/>
    <m/>
    <m/>
    <n v="2"/>
    <m/>
    <x v="11"/>
    <m/>
    <m/>
    <n v="135"/>
    <m/>
    <m/>
    <n v="15"/>
    <m/>
    <m/>
    <n v="4"/>
    <n v="95"/>
    <n v="0"/>
    <n v="8"/>
    <n v="23"/>
    <m/>
    <m/>
    <m/>
    <x v="1"/>
    <n v="8"/>
  </r>
  <r>
    <s v="Exp3"/>
    <n v="300264"/>
    <n v="264"/>
    <x v="1"/>
    <x v="8"/>
    <x v="10"/>
    <d v="2014-03-25T00:00:00"/>
    <s v="None_16h"/>
    <m/>
    <m/>
    <n v="3"/>
    <m/>
    <x v="11"/>
    <m/>
    <m/>
    <n v="135"/>
    <m/>
    <m/>
    <n v="16"/>
    <m/>
    <m/>
    <n v="4"/>
    <n v="95"/>
    <n v="0"/>
    <n v="8"/>
    <n v="24"/>
    <m/>
    <m/>
    <m/>
    <x v="1"/>
    <n v="8"/>
  </r>
  <r>
    <s v="Exp3"/>
    <n v="300270"/>
    <n v="270"/>
    <x v="1"/>
    <x v="8"/>
    <x v="10"/>
    <d v="2014-03-25T00:00:00"/>
    <s v="None_16h"/>
    <m/>
    <n v="270"/>
    <n v="1"/>
    <m/>
    <x v="11"/>
    <m/>
    <m/>
    <m/>
    <m/>
    <m/>
    <n v="16"/>
    <m/>
    <m/>
    <n v="4"/>
    <n v="95"/>
    <n v="0"/>
    <n v="8"/>
    <n v="24"/>
    <m/>
    <m/>
    <m/>
    <x v="1"/>
    <n v="8"/>
  </r>
  <r>
    <s v="Exp3"/>
    <n v="300270"/>
    <n v="270"/>
    <x v="1"/>
    <x v="8"/>
    <x v="10"/>
    <d v="2014-03-25T00:00:00"/>
    <s v="None_16h"/>
    <m/>
    <m/>
    <n v="2"/>
    <m/>
    <x v="11"/>
    <m/>
    <m/>
    <n v="114"/>
    <m/>
    <m/>
    <n v="16"/>
    <m/>
    <m/>
    <n v="4"/>
    <n v="95"/>
    <n v="0"/>
    <n v="8"/>
    <n v="24"/>
    <m/>
    <m/>
    <m/>
    <x v="1"/>
    <n v="8"/>
  </r>
  <r>
    <s v="Exp3"/>
    <n v="300270"/>
    <n v="270"/>
    <x v="1"/>
    <x v="8"/>
    <x v="10"/>
    <d v="2014-03-25T00:00:00"/>
    <s v="None_16h"/>
    <m/>
    <m/>
    <n v="3"/>
    <m/>
    <x v="11"/>
    <m/>
    <m/>
    <n v="110"/>
    <m/>
    <m/>
    <n v="16"/>
    <m/>
    <m/>
    <n v="4"/>
    <n v="95"/>
    <n v="0"/>
    <n v="8"/>
    <n v="24"/>
    <m/>
    <m/>
    <m/>
    <x v="1"/>
    <n v="8"/>
  </r>
  <r>
    <s v="Exp3"/>
    <n v="300311"/>
    <n v="311"/>
    <x v="1"/>
    <x v="8"/>
    <x v="10"/>
    <d v="2014-03-25T00:00:00"/>
    <s v="None_16h"/>
    <m/>
    <n v="311"/>
    <n v="1"/>
    <m/>
    <x v="11"/>
    <m/>
    <m/>
    <n v="112"/>
    <m/>
    <m/>
    <n v="15"/>
    <m/>
    <m/>
    <n v="4"/>
    <n v="95"/>
    <n v="0"/>
    <n v="8"/>
    <n v="23"/>
    <m/>
    <m/>
    <m/>
    <x v="1"/>
    <n v="8"/>
  </r>
  <r>
    <s v="Exp3"/>
    <n v="300311"/>
    <n v="311"/>
    <x v="1"/>
    <x v="8"/>
    <x v="10"/>
    <d v="2014-03-25T00:00:00"/>
    <s v="None_16h"/>
    <m/>
    <m/>
    <n v="2"/>
    <m/>
    <x v="12"/>
    <m/>
    <m/>
    <n v="95"/>
    <m/>
    <m/>
    <n v="16"/>
    <m/>
    <m/>
    <n v="4"/>
    <n v="95"/>
    <n v="0"/>
    <n v="9"/>
    <n v="25"/>
    <m/>
    <m/>
    <m/>
    <x v="1"/>
    <n v="9"/>
  </r>
  <r>
    <s v="Exp3"/>
    <n v="300311"/>
    <n v="311"/>
    <x v="1"/>
    <x v="8"/>
    <x v="10"/>
    <d v="2014-03-25T00:00:00"/>
    <s v="None_16h"/>
    <m/>
    <m/>
    <n v="3"/>
    <m/>
    <x v="11"/>
    <m/>
    <m/>
    <n v="125"/>
    <m/>
    <m/>
    <n v="16"/>
    <m/>
    <m/>
    <n v="4"/>
    <n v="95"/>
    <n v="0"/>
    <n v="8"/>
    <n v="24"/>
    <m/>
    <m/>
    <m/>
    <x v="1"/>
    <n v="8"/>
  </r>
  <r>
    <s v="Exp3"/>
    <n v="300107"/>
    <n v="107"/>
    <x v="1"/>
    <x v="8"/>
    <x v="3"/>
    <d v="2014-02-04T00:00:00"/>
    <s v="None_16h"/>
    <m/>
    <n v="107"/>
    <n v="1"/>
    <n v="0"/>
    <x v="21"/>
    <n v="2"/>
    <m/>
    <m/>
    <m/>
    <n v="3"/>
    <n v="3"/>
    <m/>
    <s v="V"/>
    <m/>
    <n v="208.5"/>
    <n v="0.60567842022678153"/>
    <n v="1.6056784202267815"/>
    <n v="7"/>
    <m/>
    <m/>
    <m/>
    <x v="2"/>
    <n v="1"/>
  </r>
  <r>
    <s v="Exp3"/>
    <n v="300107"/>
    <n v="107"/>
    <x v="1"/>
    <x v="8"/>
    <x v="3"/>
    <d v="2014-02-04T00:00:00"/>
    <s v="None_16h"/>
    <m/>
    <m/>
    <n v="2"/>
    <n v="0"/>
    <x v="21"/>
    <n v="2"/>
    <m/>
    <m/>
    <n v="116"/>
    <n v="3"/>
    <n v="3"/>
    <m/>
    <s v="V"/>
    <m/>
    <n v="208.5"/>
    <n v="0.55635491606714627"/>
    <n v="1.5563549160671464"/>
    <n v="7"/>
    <m/>
    <m/>
    <m/>
    <x v="2"/>
    <n v="1"/>
  </r>
  <r>
    <s v="Exp3"/>
    <n v="300107"/>
    <n v="107"/>
    <x v="1"/>
    <x v="8"/>
    <x v="3"/>
    <d v="2014-02-04T00:00:00"/>
    <s v="None_16h"/>
    <m/>
    <m/>
    <n v="3"/>
    <n v="0"/>
    <x v="21"/>
    <n v="2"/>
    <m/>
    <m/>
    <n v="132"/>
    <m/>
    <m/>
    <m/>
    <m/>
    <m/>
    <n v="208.5"/>
    <n v="0.63309352517985606"/>
    <n v="1.6330935251798562"/>
    <s v=""/>
    <m/>
    <m/>
    <m/>
    <x v="2"/>
    <n v="1"/>
  </r>
  <r>
    <s v="Exp3"/>
    <n v="300332"/>
    <n v="332"/>
    <x v="1"/>
    <x v="8"/>
    <x v="3"/>
    <d v="2014-02-04T00:00:00"/>
    <s v="None_16h"/>
    <m/>
    <n v="332"/>
    <n v="1"/>
    <n v="0"/>
    <x v="21"/>
    <n v="2"/>
    <m/>
    <m/>
    <m/>
    <n v="3"/>
    <n v="3"/>
    <m/>
    <s v="V"/>
    <m/>
    <n v="208.5"/>
    <n v="0.62758681943334216"/>
    <n v="1.627586819433342"/>
    <n v="7"/>
    <m/>
    <m/>
    <m/>
    <x v="2"/>
    <n v="1"/>
  </r>
  <r>
    <s v="Exp3"/>
    <n v="300332"/>
    <n v="332"/>
    <x v="1"/>
    <x v="8"/>
    <x v="3"/>
    <d v="2014-02-04T00:00:00"/>
    <s v="None_16h"/>
    <m/>
    <m/>
    <n v="2"/>
    <n v="0"/>
    <x v="21"/>
    <n v="2"/>
    <m/>
    <m/>
    <n v="129"/>
    <m/>
    <m/>
    <m/>
    <m/>
    <m/>
    <n v="208.5"/>
    <n v="0.61870503597122306"/>
    <n v="1.6187050359712232"/>
    <s v=""/>
    <m/>
    <m/>
    <m/>
    <x v="2"/>
    <n v="1"/>
  </r>
  <r>
    <s v="Exp3"/>
    <n v="300332"/>
    <n v="332"/>
    <x v="1"/>
    <x v="8"/>
    <x v="3"/>
    <d v="2014-02-04T00:00:00"/>
    <s v="None_16h"/>
    <m/>
    <m/>
    <n v="3"/>
    <n v="0"/>
    <x v="21"/>
    <n v="2"/>
    <m/>
    <m/>
    <n v="140"/>
    <m/>
    <m/>
    <m/>
    <m/>
    <m/>
    <n v="208.5"/>
    <n v="0.67146282973621108"/>
    <n v="1.6714628297362111"/>
    <s v=""/>
    <m/>
    <m/>
    <m/>
    <x v="2"/>
    <n v="1"/>
  </r>
  <r>
    <s v="Exp3"/>
    <n v="300332"/>
    <n v="332"/>
    <x v="1"/>
    <x v="8"/>
    <x v="3"/>
    <d v="2014-02-04T00:00:00"/>
    <s v="None_16h"/>
    <m/>
    <m/>
    <n v="4"/>
    <n v="0"/>
    <x v="22"/>
    <n v="2"/>
    <m/>
    <m/>
    <n v="120"/>
    <m/>
    <m/>
    <m/>
    <m/>
    <m/>
    <n v="202.5"/>
    <n v="0.59259259259259256"/>
    <n v="0.59259259259259256"/>
    <s v=""/>
    <m/>
    <m/>
    <m/>
    <x v="2"/>
    <n v="0"/>
  </r>
  <r>
    <s v="Exp3"/>
    <n v="300052"/>
    <n v="52"/>
    <x v="1"/>
    <x v="8"/>
    <x v="3"/>
    <d v="2014-02-11T00:00:00"/>
    <s v="None_16h"/>
    <m/>
    <n v="52"/>
    <n v="1"/>
    <n v="2"/>
    <x v="17"/>
    <n v="3"/>
    <n v="70"/>
    <m/>
    <n v="213"/>
    <n v="4"/>
    <n v="4"/>
    <m/>
    <s v="V"/>
    <m/>
    <n v="236"/>
    <n v="0.90254237288135597"/>
    <n v="2.902542372881356"/>
    <n v="10"/>
    <m/>
    <m/>
    <m/>
    <x v="2"/>
    <n v="2"/>
  </r>
  <r>
    <s v="Exp3"/>
    <n v="300052"/>
    <n v="52"/>
    <x v="1"/>
    <x v="8"/>
    <x v="3"/>
    <d v="2014-02-11T00:00:00"/>
    <s v="None_16h"/>
    <m/>
    <m/>
    <n v="2"/>
    <n v="1"/>
    <x v="17"/>
    <n v="3"/>
    <n v="67"/>
    <n v="210"/>
    <n v="208"/>
    <n v="4"/>
    <n v="3"/>
    <m/>
    <s v="V"/>
    <m/>
    <n v="236"/>
    <n v="0.88135593220338981"/>
    <n v="2.8813559322033897"/>
    <n v="9"/>
    <m/>
    <m/>
    <m/>
    <x v="2"/>
    <n v="2"/>
  </r>
  <r>
    <s v="Exp3"/>
    <n v="300052"/>
    <n v="52"/>
    <x v="1"/>
    <x v="8"/>
    <x v="3"/>
    <d v="2014-02-11T00:00:00"/>
    <s v="None_16h"/>
    <m/>
    <m/>
    <n v="3"/>
    <n v="1"/>
    <x v="17"/>
    <n v="3"/>
    <n v="69"/>
    <n v="209"/>
    <n v="229"/>
    <n v="4"/>
    <n v="4"/>
    <m/>
    <s v="V"/>
    <m/>
    <n v="236"/>
    <n v="0.97033898305084743"/>
    <n v="2.9703389830508473"/>
    <n v="10"/>
    <m/>
    <m/>
    <m/>
    <x v="2"/>
    <n v="2"/>
  </r>
  <r>
    <s v="Exp3"/>
    <n v="300154"/>
    <n v="154"/>
    <x v="1"/>
    <x v="8"/>
    <x v="3"/>
    <d v="2014-02-11T00:00:00"/>
    <s v="None_16h"/>
    <m/>
    <n v="154"/>
    <n v="1"/>
    <n v="1"/>
    <x v="17"/>
    <n v="3"/>
    <n v="69"/>
    <m/>
    <n v="127"/>
    <n v="4"/>
    <n v="4"/>
    <m/>
    <s v="V"/>
    <m/>
    <n v="236"/>
    <n v="0.53813559322033899"/>
    <n v="2.5381355932203391"/>
    <n v="10"/>
    <m/>
    <m/>
    <m/>
    <x v="2"/>
    <n v="2"/>
  </r>
  <r>
    <s v="Exp3"/>
    <n v="300154"/>
    <n v="154"/>
    <x v="1"/>
    <x v="8"/>
    <x v="3"/>
    <d v="2014-02-11T00:00:00"/>
    <s v="None_16h"/>
    <m/>
    <m/>
    <n v="2"/>
    <n v="0"/>
    <x v="21"/>
    <n v="3"/>
    <n v="70"/>
    <n v="222"/>
    <n v="225"/>
    <n v="4"/>
    <n v="3"/>
    <m/>
    <s v="V"/>
    <m/>
    <n v="208.5"/>
    <n v="1.079136690647482"/>
    <n v="2.079136690647482"/>
    <n v="8"/>
    <m/>
    <m/>
    <m/>
    <x v="2"/>
    <n v="1"/>
  </r>
  <r>
    <s v="Exp3"/>
    <n v="300154"/>
    <n v="154"/>
    <x v="1"/>
    <x v="8"/>
    <x v="3"/>
    <d v="2014-02-11T00:00:00"/>
    <s v="None_16h"/>
    <m/>
    <m/>
    <n v="3"/>
    <n v="0"/>
    <x v="21"/>
    <n v="3"/>
    <n v="70"/>
    <n v="183"/>
    <n v="189"/>
    <n v="4"/>
    <n v="4"/>
    <m/>
    <m/>
    <m/>
    <n v="208.5"/>
    <n v="0.90647482014388492"/>
    <n v="1.906474820143885"/>
    <n v="9"/>
    <m/>
    <m/>
    <m/>
    <x v="2"/>
    <n v="1"/>
  </r>
  <r>
    <s v="Exp3"/>
    <n v="300154"/>
    <n v="154"/>
    <x v="1"/>
    <x v="8"/>
    <x v="3"/>
    <d v="2014-02-11T00:00:00"/>
    <s v="None_16h"/>
    <m/>
    <m/>
    <n v="4"/>
    <n v="1"/>
    <x v="17"/>
    <n v="3"/>
    <n v="72"/>
    <n v="244"/>
    <n v="247"/>
    <m/>
    <m/>
    <m/>
    <m/>
    <m/>
    <n v="236"/>
    <n v="1.0466101694915255"/>
    <n v="3.0466101694915255"/>
    <s v=""/>
    <m/>
    <m/>
    <m/>
    <x v="2"/>
    <n v="2"/>
  </r>
  <r>
    <s v="Exp3"/>
    <n v="300224"/>
    <n v="224"/>
    <x v="1"/>
    <x v="8"/>
    <x v="3"/>
    <d v="2014-02-11T00:00:00"/>
    <s v="None_16h"/>
    <m/>
    <n v="224"/>
    <n v="1"/>
    <n v="2"/>
    <x v="17"/>
    <n v="3"/>
    <n v="67"/>
    <m/>
    <n v="240"/>
    <n v="4"/>
    <n v="4"/>
    <m/>
    <s v="V"/>
    <m/>
    <n v="236"/>
    <n v="1.0169491525423728"/>
    <n v="3.0169491525423728"/>
    <n v="10"/>
    <m/>
    <m/>
    <m/>
    <x v="2"/>
    <n v="2"/>
  </r>
  <r>
    <s v="Exp3"/>
    <n v="300224"/>
    <n v="224"/>
    <x v="1"/>
    <x v="8"/>
    <x v="3"/>
    <d v="2014-02-11T00:00:00"/>
    <s v="None_16h"/>
    <m/>
    <m/>
    <n v="2"/>
    <n v="2"/>
    <x v="17"/>
    <n v="3"/>
    <n v="57"/>
    <n v="186"/>
    <n v="225"/>
    <n v="4"/>
    <n v="4"/>
    <m/>
    <s v="V"/>
    <m/>
    <n v="236"/>
    <n v="0.95338983050847459"/>
    <n v="2.9533898305084745"/>
    <n v="10"/>
    <m/>
    <m/>
    <m/>
    <x v="2"/>
    <n v="2"/>
  </r>
  <r>
    <s v="Exp3"/>
    <n v="300224"/>
    <n v="224"/>
    <x v="1"/>
    <x v="8"/>
    <x v="3"/>
    <d v="2014-02-11T00:00:00"/>
    <s v="None_16h"/>
    <m/>
    <m/>
    <n v="3"/>
    <n v="1"/>
    <x v="17"/>
    <n v="3"/>
    <n v="61"/>
    <n v="196"/>
    <n v="198"/>
    <n v="4"/>
    <n v="4"/>
    <m/>
    <s v="V"/>
    <m/>
    <n v="236"/>
    <n v="0.83898305084745761"/>
    <n v="2.8389830508474576"/>
    <n v="10"/>
    <m/>
    <m/>
    <m/>
    <x v="2"/>
    <n v="2"/>
  </r>
  <r>
    <s v="Exp3"/>
    <n v="300224"/>
    <n v="224"/>
    <x v="1"/>
    <x v="8"/>
    <x v="3"/>
    <d v="2014-02-11T00:00:00"/>
    <s v="None_16h"/>
    <m/>
    <m/>
    <n v="4"/>
    <n v="2"/>
    <x v="17"/>
    <n v="3"/>
    <n v="78"/>
    <n v="206"/>
    <n v="232"/>
    <m/>
    <m/>
    <m/>
    <m/>
    <m/>
    <n v="236"/>
    <n v="0.98305084745762716"/>
    <n v="2.9830508474576272"/>
    <s v=""/>
    <m/>
    <m/>
    <m/>
    <x v="2"/>
    <n v="2"/>
  </r>
  <r>
    <s v="Exp3"/>
    <n v="300096"/>
    <n v="96"/>
    <x v="1"/>
    <x v="8"/>
    <x v="3"/>
    <d v="2014-02-18T00:00:00"/>
    <s v="None_16h"/>
    <m/>
    <n v="96"/>
    <n v="1"/>
    <n v="2"/>
    <x v="18"/>
    <n v="5"/>
    <n v="80"/>
    <m/>
    <n v="520"/>
    <n v="5"/>
    <n v="6"/>
    <m/>
    <s v="V"/>
    <m/>
    <n v="328.6"/>
    <n v="1.5824710894704808"/>
    <n v="4.5824710894704808"/>
    <n v="14"/>
    <m/>
    <m/>
    <m/>
    <x v="2"/>
    <n v="3"/>
  </r>
  <r>
    <s v="Exp3"/>
    <n v="300096"/>
    <n v="96"/>
    <x v="1"/>
    <x v="8"/>
    <x v="3"/>
    <d v="2014-02-18T00:00:00"/>
    <s v="None_16h"/>
    <m/>
    <m/>
    <n v="2"/>
    <n v="3"/>
    <x v="20"/>
    <n v="5"/>
    <n v="76"/>
    <n v="277"/>
    <n v="327"/>
    <n v="4"/>
    <n v="7"/>
    <m/>
    <s v="V"/>
    <m/>
    <n v="318.2"/>
    <n v="1.0276555625392836"/>
    <n v="5.0276555625392838"/>
    <n v="15"/>
    <m/>
    <m/>
    <m/>
    <x v="2"/>
    <n v="4"/>
  </r>
  <r>
    <s v="Exp3"/>
    <n v="300096"/>
    <n v="96"/>
    <x v="1"/>
    <x v="8"/>
    <x v="3"/>
    <d v="2014-02-18T00:00:00"/>
    <s v="None_16h"/>
    <m/>
    <m/>
    <n v="3"/>
    <n v="3"/>
    <x v="20"/>
    <n v="5"/>
    <n v="81"/>
    <n v="296"/>
    <n v="303"/>
    <n v="4"/>
    <n v="7"/>
    <m/>
    <s v="v "/>
    <m/>
    <n v="318.2"/>
    <n v="0.95223130106851039"/>
    <n v="4.9522313010685099"/>
    <n v="15"/>
    <m/>
    <m/>
    <m/>
    <x v="2"/>
    <n v="4"/>
  </r>
  <r>
    <s v="Exp3"/>
    <n v="300096"/>
    <n v="96"/>
    <x v="1"/>
    <x v="8"/>
    <x v="3"/>
    <d v="2014-02-18T00:00:00"/>
    <s v="None_16h"/>
    <m/>
    <m/>
    <n v="4"/>
    <n v="0"/>
    <x v="18"/>
    <n v="4"/>
    <n v="65"/>
    <n v="148"/>
    <n v="145"/>
    <n v="4"/>
    <n v="9"/>
    <m/>
    <s v="E"/>
    <m/>
    <n v="328.6"/>
    <n v="0.44126597687157637"/>
    <n v="3.4412659768715765"/>
    <n v="16"/>
    <m/>
    <m/>
    <m/>
    <x v="2"/>
    <n v="3"/>
  </r>
  <r>
    <s v="Exp3"/>
    <n v="300207"/>
    <n v="207"/>
    <x v="1"/>
    <x v="8"/>
    <x v="3"/>
    <d v="2014-02-18T00:00:00"/>
    <s v="None_16h"/>
    <m/>
    <n v="207"/>
    <n v="1"/>
    <n v="3"/>
    <x v="20"/>
    <n v="5"/>
    <n v="92"/>
    <m/>
    <n v="252"/>
    <n v="4"/>
    <n v="6"/>
    <m/>
    <s v="V"/>
    <m/>
    <n v="318.2"/>
    <n v="0.79195474544311761"/>
    <n v="4.7919547454431175"/>
    <n v="14"/>
    <m/>
    <m/>
    <m/>
    <x v="2"/>
    <n v="4"/>
  </r>
  <r>
    <s v="Exp3"/>
    <n v="300207"/>
    <n v="207"/>
    <x v="1"/>
    <x v="8"/>
    <x v="3"/>
    <d v="2014-02-18T00:00:00"/>
    <s v="None_16h"/>
    <m/>
    <m/>
    <n v="2"/>
    <n v="2"/>
    <x v="18"/>
    <n v="4"/>
    <n v="81"/>
    <n v="278"/>
    <n v="279"/>
    <n v="4"/>
    <n v="5"/>
    <m/>
    <s v="V"/>
    <m/>
    <n v="328.6"/>
    <n v="0.84905660377358483"/>
    <n v="3.8490566037735849"/>
    <n v="12"/>
    <m/>
    <m/>
    <m/>
    <x v="2"/>
    <n v="3"/>
  </r>
  <r>
    <s v="Exp3"/>
    <n v="300207"/>
    <n v="207"/>
    <x v="1"/>
    <x v="8"/>
    <x v="3"/>
    <d v="2014-02-18T00:00:00"/>
    <s v="None_16h"/>
    <m/>
    <m/>
    <n v="3"/>
    <n v="1"/>
    <x v="18"/>
    <n v="4"/>
    <n v="75"/>
    <n v="282"/>
    <n v="284"/>
    <n v="4"/>
    <n v="5"/>
    <m/>
    <s v="V"/>
    <s v="pale green leaves"/>
    <n v="328.6"/>
    <n v="0.8642726719415702"/>
    <n v="3.8642726719415701"/>
    <n v="12"/>
    <m/>
    <m/>
    <m/>
    <x v="2"/>
    <n v="3"/>
  </r>
  <r>
    <s v="Exp3"/>
    <n v="300328"/>
    <n v="328"/>
    <x v="1"/>
    <x v="8"/>
    <x v="3"/>
    <d v="2014-02-18T00:00:00"/>
    <s v="None_16h"/>
    <m/>
    <n v="328"/>
    <n v="1"/>
    <n v="2"/>
    <x v="20"/>
    <n v="5"/>
    <n v="89"/>
    <m/>
    <n v="511"/>
    <n v="4"/>
    <n v="5"/>
    <m/>
    <s v="V"/>
    <m/>
    <n v="318.2"/>
    <n v="1.6059082338152106"/>
    <n v="5.6059082338152102"/>
    <n v="13"/>
    <m/>
    <m/>
    <m/>
    <x v="2"/>
    <n v="4"/>
  </r>
  <r>
    <s v="Exp3"/>
    <n v="300328"/>
    <n v="328"/>
    <x v="1"/>
    <x v="8"/>
    <x v="3"/>
    <d v="2014-02-18T00:00:00"/>
    <s v="None_16h"/>
    <m/>
    <m/>
    <n v="2"/>
    <n v="3"/>
    <x v="19"/>
    <n v="6"/>
    <n v="81"/>
    <n v="323"/>
    <n v="324"/>
    <n v="4"/>
    <n v="5"/>
    <m/>
    <s v="V"/>
    <m/>
    <n v="309.7"/>
    <n v="1.0461737164998386"/>
    <n v="6.0461737164998386"/>
    <n v="14"/>
    <m/>
    <m/>
    <m/>
    <x v="2"/>
    <n v="5"/>
  </r>
  <r>
    <s v="Exp3"/>
    <n v="300328"/>
    <n v="328"/>
    <x v="1"/>
    <x v="8"/>
    <x v="3"/>
    <d v="2014-02-18T00:00:00"/>
    <s v="None_16h"/>
    <m/>
    <m/>
    <n v="3"/>
    <n v="3"/>
    <x v="19"/>
    <n v="6"/>
    <n v="85"/>
    <n v="305"/>
    <n v="309"/>
    <n v="4"/>
    <n v="5"/>
    <m/>
    <s v="V"/>
    <m/>
    <n v="309.7"/>
    <n v="0.99773974814336464"/>
    <n v="5.9977397481433643"/>
    <n v="14"/>
    <m/>
    <m/>
    <m/>
    <x v="2"/>
    <n v="5"/>
  </r>
  <r>
    <s v="Exp3"/>
    <n v="300043"/>
    <n v="43"/>
    <x v="1"/>
    <x v="8"/>
    <x v="3"/>
    <d v="2014-02-25T00:00:00"/>
    <s v="None_16h"/>
    <m/>
    <n v="43"/>
    <n v="1"/>
    <n v="2"/>
    <x v="20"/>
    <n v="5"/>
    <n v="89"/>
    <m/>
    <n v="302"/>
    <n v="4"/>
    <n v="6"/>
    <m/>
    <s v="V"/>
    <m/>
    <n v="318.2"/>
    <n v="0.94908862350722822"/>
    <n v="4.9490886235072278"/>
    <n v="14"/>
    <m/>
    <m/>
    <m/>
    <x v="2"/>
    <n v="4"/>
  </r>
  <r>
    <s v="Exp3"/>
    <n v="300043"/>
    <n v="43"/>
    <x v="1"/>
    <x v="8"/>
    <x v="3"/>
    <d v="2014-02-25T00:00:00"/>
    <s v="None_16h"/>
    <m/>
    <m/>
    <n v="2"/>
    <n v="2"/>
    <x v="20"/>
    <n v="5"/>
    <n v="85"/>
    <n v="369"/>
    <n v="327"/>
    <n v="4"/>
    <n v="6"/>
    <m/>
    <s v="V"/>
    <m/>
    <n v="318.2"/>
    <n v="1.0276555625392836"/>
    <n v="5.0276555625392838"/>
    <n v="14"/>
    <m/>
    <m/>
    <m/>
    <x v="2"/>
    <n v="4"/>
  </r>
  <r>
    <s v="Exp3"/>
    <n v="300043"/>
    <n v="43"/>
    <x v="1"/>
    <x v="8"/>
    <x v="3"/>
    <d v="2014-02-25T00:00:00"/>
    <s v="None_16h"/>
    <m/>
    <m/>
    <n v="3"/>
    <n v="2"/>
    <x v="20"/>
    <n v="5"/>
    <n v="80"/>
    <n v="308"/>
    <n v="256"/>
    <n v="4"/>
    <n v="6"/>
    <m/>
    <s v="V"/>
    <m/>
    <n v="318.2"/>
    <n v="0.8045254556882464"/>
    <n v="4.8045254556882462"/>
    <n v="14"/>
    <m/>
    <m/>
    <m/>
    <x v="2"/>
    <n v="4"/>
  </r>
  <r>
    <s v="Exp3"/>
    <n v="300043"/>
    <n v="43"/>
    <x v="1"/>
    <x v="8"/>
    <x v="3"/>
    <d v="2014-02-25T00:00:00"/>
    <s v="None_16h"/>
    <m/>
    <m/>
    <n v="4"/>
    <n v="2"/>
    <x v="20"/>
    <n v="5"/>
    <n v="85"/>
    <n v="325"/>
    <n v="189"/>
    <n v="3"/>
    <n v="7"/>
    <m/>
    <s v="V"/>
    <m/>
    <n v="318.2"/>
    <n v="0.59396605908233813"/>
    <n v="4.5939660590823381"/>
    <n v="14"/>
    <m/>
    <m/>
    <m/>
    <x v="2"/>
    <n v="4"/>
  </r>
  <r>
    <s v="Exp3"/>
    <n v="300120"/>
    <n v="120"/>
    <x v="1"/>
    <x v="8"/>
    <x v="3"/>
    <d v="2014-02-25T00:00:00"/>
    <s v="None_16h"/>
    <m/>
    <n v="120"/>
    <n v="1"/>
    <n v="4"/>
    <x v="20"/>
    <n v="5"/>
    <n v="85"/>
    <m/>
    <n v="316"/>
    <n v="4"/>
    <n v="6"/>
    <m/>
    <s v="V"/>
    <m/>
    <n v="318.2"/>
    <n v="0.99308610936517916"/>
    <n v="4.993086109365179"/>
    <n v="14"/>
    <m/>
    <m/>
    <m/>
    <x v="2"/>
    <n v="4"/>
  </r>
  <r>
    <s v="Exp3"/>
    <n v="300120"/>
    <n v="120"/>
    <x v="1"/>
    <x v="8"/>
    <x v="3"/>
    <d v="2014-02-25T00:00:00"/>
    <s v="None_16h"/>
    <m/>
    <m/>
    <n v="2"/>
    <n v="3"/>
    <x v="20"/>
    <n v="5"/>
    <n v="90"/>
    <n v="351"/>
    <n v="205"/>
    <n v="4"/>
    <n v="6"/>
    <m/>
    <s v="V"/>
    <m/>
    <n v="318.2"/>
    <n v="0.64424890006285362"/>
    <n v="4.6442489000628537"/>
    <n v="14"/>
    <m/>
    <m/>
    <m/>
    <x v="2"/>
    <n v="4"/>
  </r>
  <r>
    <s v="Exp3"/>
    <n v="300120"/>
    <n v="120"/>
    <x v="1"/>
    <x v="8"/>
    <x v="3"/>
    <d v="2014-02-25T00:00:00"/>
    <s v="None_16h"/>
    <m/>
    <m/>
    <n v="3"/>
    <n v="2"/>
    <x v="20"/>
    <n v="5"/>
    <n v="85"/>
    <n v="325"/>
    <n v="261"/>
    <n v="5"/>
    <n v="6"/>
    <m/>
    <s v="V"/>
    <m/>
    <n v="318.2"/>
    <n v="0.82023884349465748"/>
    <n v="4.820238843494657"/>
    <n v="15"/>
    <m/>
    <m/>
    <m/>
    <x v="2"/>
    <n v="4"/>
  </r>
  <r>
    <s v="Exp3"/>
    <n v="300238"/>
    <n v="238"/>
    <x v="1"/>
    <x v="8"/>
    <x v="3"/>
    <d v="2014-02-25T00:00:00"/>
    <s v="None_16h"/>
    <m/>
    <n v="238"/>
    <n v="1"/>
    <n v="5"/>
    <x v="19"/>
    <n v="6"/>
    <n v="95"/>
    <m/>
    <n v="75"/>
    <n v="4"/>
    <n v="7"/>
    <m/>
    <s v="V"/>
    <m/>
    <n v="309.7"/>
    <n v="0.24216984178237005"/>
    <n v="5.2421698417823697"/>
    <n v="16"/>
    <m/>
    <m/>
    <m/>
    <x v="2"/>
    <n v="5"/>
  </r>
  <r>
    <s v="Exp3"/>
    <n v="300238"/>
    <n v="238"/>
    <x v="1"/>
    <x v="8"/>
    <x v="3"/>
    <d v="2014-02-25T00:00:00"/>
    <s v="None_16h"/>
    <m/>
    <m/>
    <n v="2"/>
    <n v="3"/>
    <x v="20"/>
    <n v="6"/>
    <n v="92"/>
    <n v="334"/>
    <n v="55"/>
    <n v="3"/>
    <n v="5"/>
    <m/>
    <s v="V"/>
    <m/>
    <n v="318.2"/>
    <n v="0.17284726587052168"/>
    <n v="4.172847265870522"/>
    <n v="12"/>
    <m/>
    <m/>
    <m/>
    <x v="2"/>
    <n v="4"/>
  </r>
  <r>
    <s v="Exp3"/>
    <n v="300238"/>
    <n v="238"/>
    <x v="1"/>
    <x v="8"/>
    <x v="3"/>
    <d v="2014-02-25T00:00:00"/>
    <s v="None_16h"/>
    <m/>
    <m/>
    <n v="3"/>
    <n v="2"/>
    <x v="20"/>
    <n v="5"/>
    <n v="92"/>
    <n v="340"/>
    <n v="336"/>
    <n v="4"/>
    <n v="7"/>
    <m/>
    <s v="V"/>
    <m/>
    <n v="318.2"/>
    <n v="1.0559396605908233"/>
    <n v="5.0559396605908233"/>
    <n v="15"/>
    <m/>
    <m/>
    <m/>
    <x v="2"/>
    <n v="4"/>
  </r>
  <r>
    <s v="Exp3"/>
    <n v="300039"/>
    <n v="39"/>
    <x v="1"/>
    <x v="8"/>
    <x v="3"/>
    <d v="2014-03-04T00:00:00"/>
    <s v="None_16h"/>
    <m/>
    <n v="39"/>
    <n v="1"/>
    <n v="5"/>
    <x v="16"/>
    <n v="7"/>
    <n v="126"/>
    <m/>
    <n v="85"/>
    <n v="4"/>
    <n v="7"/>
    <m/>
    <s v="V"/>
    <m/>
    <n v="269.66666666666669"/>
    <n v="0.31520395550061803"/>
    <n v="6.3152039555006176"/>
    <n v="17"/>
    <m/>
    <m/>
    <m/>
    <x v="2"/>
    <n v="6"/>
  </r>
  <r>
    <s v="Exp3"/>
    <n v="300039"/>
    <n v="39"/>
    <x v="1"/>
    <x v="8"/>
    <x v="3"/>
    <d v="2014-03-04T00:00:00"/>
    <s v="None_16h"/>
    <m/>
    <m/>
    <n v="2"/>
    <n v="1"/>
    <x v="20"/>
    <n v="5"/>
    <n v="92"/>
    <n v="361"/>
    <n v="269"/>
    <n v="5"/>
    <n v="6"/>
    <m/>
    <s v="V"/>
    <m/>
    <n v="318.2"/>
    <n v="0.84538026398491517"/>
    <n v="4.8453802639849153"/>
    <n v="15"/>
    <m/>
    <m/>
    <m/>
    <x v="2"/>
    <n v="4"/>
  </r>
  <r>
    <s v="Exp3"/>
    <n v="300039"/>
    <n v="39"/>
    <x v="1"/>
    <x v="8"/>
    <x v="3"/>
    <d v="2014-03-04T00:00:00"/>
    <s v="None_16h"/>
    <m/>
    <m/>
    <n v="3"/>
    <n v="5"/>
    <x v="19"/>
    <n v="6"/>
    <n v="120"/>
    <n v="416"/>
    <n v="261"/>
    <n v="5"/>
    <n v="6"/>
    <m/>
    <s v="V"/>
    <m/>
    <n v="309.7"/>
    <n v="0.84275104940264778"/>
    <n v="5.842751049402648"/>
    <n v="16"/>
    <m/>
    <m/>
    <m/>
    <x v="2"/>
    <n v="5"/>
  </r>
  <r>
    <s v="Exp3"/>
    <n v="300039"/>
    <n v="39"/>
    <x v="1"/>
    <x v="8"/>
    <x v="3"/>
    <d v="2014-03-04T00:00:00"/>
    <s v="None_16h"/>
    <m/>
    <m/>
    <n v="4"/>
    <n v="3"/>
    <x v="19"/>
    <n v="6"/>
    <n v="95"/>
    <n v="334"/>
    <n v="295"/>
    <n v="4"/>
    <n v="7"/>
    <m/>
    <s v="V"/>
    <m/>
    <n v="309.7"/>
    <n v="0.95253471101065545"/>
    <n v="5.9525347110106557"/>
    <n v="16"/>
    <m/>
    <m/>
    <m/>
    <x v="2"/>
    <n v="5"/>
  </r>
  <r>
    <s v="Exp3"/>
    <n v="300158"/>
    <n v="158"/>
    <x v="1"/>
    <x v="8"/>
    <x v="3"/>
    <d v="2014-03-04T00:00:00"/>
    <s v="None_16h"/>
    <m/>
    <n v="158"/>
    <n v="1"/>
    <n v="5"/>
    <x v="16"/>
    <n v="7"/>
    <n v="98"/>
    <m/>
    <n v="195"/>
    <n v="3"/>
    <n v="9"/>
    <m/>
    <s v="V"/>
    <m/>
    <n v="269.66666666666669"/>
    <n v="0.72311495673671189"/>
    <n v="6.7231149567367119"/>
    <n v="18"/>
    <m/>
    <m/>
    <m/>
    <x v="2"/>
    <n v="6"/>
  </r>
  <r>
    <s v="Exp3"/>
    <n v="300158"/>
    <n v="158"/>
    <x v="1"/>
    <x v="8"/>
    <x v="3"/>
    <d v="2014-03-04T00:00:00"/>
    <s v="None_16h"/>
    <m/>
    <m/>
    <n v="2"/>
    <n v="6"/>
    <x v="19"/>
    <n v="6"/>
    <n v="76"/>
    <n v="297"/>
    <n v="250"/>
    <n v="5"/>
    <n v="7"/>
    <m/>
    <s v="V"/>
    <m/>
    <n v="309.7"/>
    <n v="0.80723280594123348"/>
    <n v="5.8072328059412337"/>
    <n v="17"/>
    <m/>
    <m/>
    <m/>
    <x v="2"/>
    <n v="5"/>
  </r>
  <r>
    <s v="Exp3"/>
    <n v="300158"/>
    <n v="158"/>
    <x v="1"/>
    <x v="8"/>
    <x v="3"/>
    <d v="2014-03-04T00:00:00"/>
    <s v="None_16h"/>
    <m/>
    <m/>
    <n v="3"/>
    <n v="3"/>
    <x v="19"/>
    <n v="6"/>
    <n v="110"/>
    <n v="328"/>
    <n v="170"/>
    <n v="4"/>
    <n v="8"/>
    <m/>
    <s v="V"/>
    <m/>
    <n v="309.7"/>
    <n v="0.54891830804003872"/>
    <n v="5.5489183080400384"/>
    <n v="17"/>
    <m/>
    <m/>
    <m/>
    <x v="2"/>
    <n v="5"/>
  </r>
  <r>
    <s v="Exp3"/>
    <n v="300158"/>
    <n v="158"/>
    <x v="1"/>
    <x v="8"/>
    <x v="3"/>
    <d v="2014-03-04T00:00:00"/>
    <s v="None_16h"/>
    <m/>
    <m/>
    <n v="4"/>
    <n v="2"/>
    <x v="19"/>
    <n v="6"/>
    <n v="98"/>
    <n v="307"/>
    <n v="153"/>
    <n v="5"/>
    <n v="8"/>
    <m/>
    <s v="V"/>
    <m/>
    <n v="309.7"/>
    <n v="0.49402647723603488"/>
    <n v="5.4940264772360345"/>
    <n v="18"/>
    <m/>
    <m/>
    <m/>
    <x v="2"/>
    <n v="5"/>
  </r>
  <r>
    <s v="Exp3"/>
    <n v="300280"/>
    <n v="280"/>
    <x v="1"/>
    <x v="8"/>
    <x v="3"/>
    <d v="2014-03-04T00:00:00"/>
    <s v="None_16h"/>
    <m/>
    <n v="280"/>
    <n v="1"/>
    <n v="4"/>
    <x v="19"/>
    <n v="6"/>
    <n v="100"/>
    <m/>
    <n v="315"/>
    <n v="5"/>
    <n v="7"/>
    <m/>
    <s v="V"/>
    <m/>
    <n v="309.7"/>
    <n v="1.0171133354859543"/>
    <n v="6.0171133354859538"/>
    <n v="17"/>
    <m/>
    <m/>
    <m/>
    <x v="2"/>
    <n v="5"/>
  </r>
  <r>
    <s v="Exp3"/>
    <n v="300280"/>
    <n v="280"/>
    <x v="1"/>
    <x v="8"/>
    <x v="3"/>
    <d v="2014-03-04T00:00:00"/>
    <s v="None_16h"/>
    <m/>
    <m/>
    <n v="2"/>
    <n v="3"/>
    <x v="19"/>
    <n v="6"/>
    <n v="93"/>
    <n v="306"/>
    <n v="100"/>
    <n v="3"/>
    <n v="8"/>
    <m/>
    <s v="V"/>
    <m/>
    <n v="309.7"/>
    <n v="0.32289312237649337"/>
    <n v="5.3228931223764935"/>
    <n v="16"/>
    <m/>
    <m/>
    <m/>
    <x v="2"/>
    <n v="5"/>
  </r>
  <r>
    <s v="Exp3"/>
    <n v="300280"/>
    <n v="280"/>
    <x v="1"/>
    <x v="8"/>
    <x v="3"/>
    <d v="2014-03-04T00:00:00"/>
    <s v="None_16h"/>
    <m/>
    <m/>
    <n v="3"/>
    <n v="4"/>
    <x v="16"/>
    <n v="7"/>
    <n v="105"/>
    <n v="332"/>
    <n v="41"/>
    <n v="6"/>
    <n v="6"/>
    <m/>
    <s v="V"/>
    <m/>
    <n v="269.66666666666669"/>
    <n v="0.15203955500618047"/>
    <n v="6.1520395550061808"/>
    <n v="18"/>
    <m/>
    <m/>
    <m/>
    <x v="2"/>
    <n v="6"/>
  </r>
  <r>
    <s v="Exp3"/>
    <n v="300280"/>
    <n v="280"/>
    <x v="1"/>
    <x v="8"/>
    <x v="3"/>
    <d v="2014-03-04T00:00:00"/>
    <s v="None_16h"/>
    <m/>
    <m/>
    <n v="4"/>
    <n v="2"/>
    <x v="19"/>
    <n v="6"/>
    <n v="95"/>
    <n v="272"/>
    <n v="89"/>
    <n v="4"/>
    <n v="8"/>
    <m/>
    <s v="V"/>
    <m/>
    <n v="309.7"/>
    <n v="0.28737487891507912"/>
    <n v="5.2873748789150792"/>
    <n v="17"/>
    <m/>
    <m/>
    <m/>
    <x v="2"/>
    <n v="5"/>
  </r>
  <r>
    <s v="Exp3"/>
    <n v="300102"/>
    <n v="102"/>
    <x v="1"/>
    <x v="8"/>
    <x v="3"/>
    <d v="2014-03-11T00:00:00"/>
    <s v="None_16h"/>
    <m/>
    <n v="102"/>
    <n v="1"/>
    <n v="4"/>
    <x v="16"/>
    <n v="7"/>
    <n v="118"/>
    <n v="335"/>
    <n v="151"/>
    <n v="5"/>
    <n v="8"/>
    <m/>
    <s v="V"/>
    <n v="4"/>
    <n v="269.66666666666669"/>
    <n v="0.55995055624227441"/>
    <n v="6.5599505562422742"/>
    <n v="19"/>
    <m/>
    <m/>
    <m/>
    <x v="2"/>
    <n v="6"/>
  </r>
  <r>
    <s v="Exp3"/>
    <n v="300102"/>
    <n v="102"/>
    <x v="1"/>
    <x v="8"/>
    <x v="3"/>
    <d v="2014-03-11T00:00:00"/>
    <s v="None_16h"/>
    <m/>
    <m/>
    <n v="2"/>
    <n v="3"/>
    <x v="19"/>
    <n v="6"/>
    <n v="101"/>
    <n v="294"/>
    <n v="238"/>
    <n v="5"/>
    <n v="8"/>
    <m/>
    <s v="V"/>
    <n v="4"/>
    <n v="309.7"/>
    <n v="0.76848563125605429"/>
    <n v="5.7684856312560546"/>
    <n v="18"/>
    <m/>
    <m/>
    <m/>
    <x v="2"/>
    <n v="5"/>
  </r>
  <r>
    <s v="Exp3"/>
    <n v="300102"/>
    <n v="102"/>
    <x v="1"/>
    <x v="8"/>
    <x v="3"/>
    <d v="2014-03-11T00:00:00"/>
    <s v="None_16h"/>
    <m/>
    <m/>
    <n v="3"/>
    <n v="6"/>
    <x v="16"/>
    <n v="7"/>
    <n v="117"/>
    <n v="336"/>
    <n v="225"/>
    <n v="5"/>
    <n v="9"/>
    <m/>
    <s v="V"/>
    <n v="4"/>
    <n v="269.66666666666669"/>
    <n v="0.83436341161928296"/>
    <n v="6.8343634116192833"/>
    <n v="20"/>
    <m/>
    <m/>
    <m/>
    <x v="2"/>
    <n v="6"/>
  </r>
  <r>
    <s v="Exp3"/>
    <n v="300102"/>
    <n v="102"/>
    <x v="1"/>
    <x v="8"/>
    <x v="3"/>
    <d v="2014-03-11T00:00:00"/>
    <s v="None_16h"/>
    <m/>
    <m/>
    <n v="4"/>
    <n v="4"/>
    <x v="16"/>
    <n v="7"/>
    <n v="108"/>
    <n v="322"/>
    <n v="251"/>
    <n v="5"/>
    <n v="9"/>
    <m/>
    <s v="V"/>
    <n v="4"/>
    <n v="269.66666666666669"/>
    <n v="0.93077873918417797"/>
    <n v="6.930778739184178"/>
    <n v="20"/>
    <m/>
    <m/>
    <m/>
    <x v="2"/>
    <n v="6"/>
  </r>
  <r>
    <s v="Exp3"/>
    <n v="300192"/>
    <n v="192"/>
    <x v="1"/>
    <x v="8"/>
    <x v="3"/>
    <d v="2014-03-11T00:00:00"/>
    <s v="None_16h"/>
    <d v="2014-03-11T00:00:00"/>
    <n v="192"/>
    <n v="1"/>
    <n v="2"/>
    <x v="16"/>
    <n v="7"/>
    <n v="115"/>
    <m/>
    <n v="118"/>
    <n v="6"/>
    <n v="8"/>
    <m/>
    <s v="V"/>
    <n v="4"/>
    <n v="269.66666666666669"/>
    <n v="0.43757725587144619"/>
    <n v="6.4375772558714459"/>
    <n v="20"/>
    <m/>
    <m/>
    <m/>
    <x v="2"/>
    <n v="6"/>
  </r>
  <r>
    <s v="Exp3"/>
    <n v="300192"/>
    <n v="192"/>
    <x v="1"/>
    <x v="8"/>
    <x v="3"/>
    <d v="2014-03-11T00:00:00"/>
    <s v="None_16h"/>
    <m/>
    <m/>
    <n v="2"/>
    <n v="6"/>
    <x v="16"/>
    <n v="7"/>
    <n v="111"/>
    <n v="306"/>
    <n v="198"/>
    <n v="5"/>
    <n v="9"/>
    <m/>
    <s v="V"/>
    <n v="4"/>
    <n v="269.66666666666669"/>
    <n v="0.7342398022249691"/>
    <n v="6.7342398022249688"/>
    <n v="20"/>
    <m/>
    <m/>
    <m/>
    <x v="2"/>
    <n v="6"/>
  </r>
  <r>
    <s v="Exp3"/>
    <n v="300192"/>
    <n v="192"/>
    <x v="1"/>
    <x v="8"/>
    <x v="3"/>
    <d v="2014-03-11T00:00:00"/>
    <s v="None_16h"/>
    <m/>
    <m/>
    <n v="3"/>
    <n v="3"/>
    <x v="16"/>
    <n v="7"/>
    <n v="112"/>
    <n v="306"/>
    <n v="185"/>
    <n v="5"/>
    <n v="9"/>
    <m/>
    <s v="V"/>
    <n v="4"/>
    <n v="269.66666666666669"/>
    <n v="0.68603213844252153"/>
    <n v="6.6860321384425214"/>
    <n v="20"/>
    <m/>
    <m/>
    <m/>
    <x v="2"/>
    <n v="6"/>
  </r>
  <r>
    <s v="Exp3"/>
    <n v="300317"/>
    <n v="317"/>
    <x v="1"/>
    <x v="8"/>
    <x v="3"/>
    <d v="2014-03-11T00:00:00"/>
    <s v="None_16h"/>
    <m/>
    <n v="317"/>
    <n v="1"/>
    <n v="3"/>
    <x v="15"/>
    <n v="8"/>
    <n v="115"/>
    <m/>
    <n v="45"/>
    <n v="6"/>
    <n v="9"/>
    <m/>
    <s v="V"/>
    <n v="4"/>
    <n v="251"/>
    <n v="0.17928286852589642"/>
    <n v="7.1792828685258963"/>
    <n v="22"/>
    <m/>
    <m/>
    <m/>
    <x v="2"/>
    <n v="7"/>
  </r>
  <r>
    <s v="Exp3"/>
    <n v="300317"/>
    <n v="317"/>
    <x v="1"/>
    <x v="8"/>
    <x v="3"/>
    <d v="2014-03-11T00:00:00"/>
    <s v="None_16h"/>
    <m/>
    <m/>
    <n v="2"/>
    <n v="4"/>
    <x v="16"/>
    <n v="7"/>
    <n v="111"/>
    <n v="310"/>
    <n v="239"/>
    <n v="5"/>
    <n v="10"/>
    <m/>
    <s v="V"/>
    <n v="4"/>
    <n v="269.66666666666669"/>
    <n v="0.88627935723114948"/>
    <n v="6.8862793572311496"/>
    <n v="21"/>
    <m/>
    <m/>
    <m/>
    <x v="2"/>
    <n v="6"/>
  </r>
  <r>
    <s v="Exp3"/>
    <n v="300317"/>
    <n v="317"/>
    <x v="1"/>
    <x v="8"/>
    <x v="3"/>
    <d v="2014-03-11T00:00:00"/>
    <s v="None_16h"/>
    <m/>
    <m/>
    <n v="3"/>
    <n v="3"/>
    <x v="16"/>
    <n v="7"/>
    <n v="110"/>
    <n v="309"/>
    <n v="196"/>
    <n v="5"/>
    <n v="8"/>
    <m/>
    <s v="V"/>
    <n v="4"/>
    <n v="269.66666666666669"/>
    <n v="0.72682323856613096"/>
    <n v="6.7268232385661308"/>
    <n v="19"/>
    <m/>
    <m/>
    <m/>
    <x v="2"/>
    <n v="6"/>
  </r>
  <r>
    <s v="Exp3"/>
    <n v="300317"/>
    <n v="317"/>
    <x v="1"/>
    <x v="8"/>
    <x v="3"/>
    <d v="2014-03-11T00:00:00"/>
    <s v="None_16h"/>
    <m/>
    <m/>
    <n v="4"/>
    <n v="6"/>
    <x v="16"/>
    <n v="7"/>
    <n v="122"/>
    <n v="309"/>
    <n v="182"/>
    <n v="5"/>
    <n v="9"/>
    <m/>
    <s v="V"/>
    <n v="4"/>
    <n v="269.66666666666669"/>
    <n v="0.67490729295426444"/>
    <n v="6.6749072929542645"/>
    <n v="20"/>
    <m/>
    <m/>
    <m/>
    <x v="2"/>
    <n v="6"/>
  </r>
  <r>
    <s v="Exp3"/>
    <n v="300047"/>
    <n v="47"/>
    <x v="1"/>
    <x v="8"/>
    <x v="3"/>
    <d v="2014-03-25T00:00:00"/>
    <s v="None_16h"/>
    <m/>
    <n v="47"/>
    <n v="1"/>
    <n v="10"/>
    <x v="15"/>
    <n v="8"/>
    <n v="144"/>
    <n v="290"/>
    <n v="225"/>
    <n v="4"/>
    <n v="13"/>
    <m/>
    <s v="E"/>
    <n v="4"/>
    <n v="251"/>
    <n v="0.89641434262948205"/>
    <n v="7.8964143426294822"/>
    <n v="24"/>
    <m/>
    <m/>
    <m/>
    <x v="2"/>
    <n v="7"/>
  </r>
  <r>
    <s v="Exp3"/>
    <n v="300047"/>
    <n v="47"/>
    <x v="1"/>
    <x v="8"/>
    <x v="3"/>
    <d v="2014-03-25T00:00:00"/>
    <s v="None_16h"/>
    <m/>
    <m/>
    <n v="2"/>
    <n v="10"/>
    <x v="15"/>
    <n v="8"/>
    <n v="130"/>
    <n v="290"/>
    <n v="166"/>
    <n v="6"/>
    <n v="12"/>
    <m/>
    <s v="V"/>
    <n v="4"/>
    <n v="251"/>
    <n v="0.66135458167330674"/>
    <n v="7.6613545816733071"/>
    <n v="25"/>
    <m/>
    <m/>
    <m/>
    <x v="2"/>
    <n v="7"/>
  </r>
  <r>
    <s v="Exp3"/>
    <n v="300219"/>
    <n v="219"/>
    <x v="1"/>
    <x v="8"/>
    <x v="3"/>
    <d v="2014-03-25T00:00:00"/>
    <s v="None_16h"/>
    <m/>
    <n v="219"/>
    <n v="1"/>
    <n v="4"/>
    <x v="11"/>
    <n v="9"/>
    <n v="115"/>
    <m/>
    <n v="96"/>
    <n v="5"/>
    <n v="10"/>
    <m/>
    <s v="V"/>
    <n v="4"/>
    <n v="254.33333333333334"/>
    <n v="0.37745740498034075"/>
    <n v="8.3774574049803405"/>
    <n v="23"/>
    <m/>
    <m/>
    <m/>
    <x v="2"/>
    <n v="8"/>
  </r>
  <r>
    <s v="Exp3"/>
    <n v="300219"/>
    <n v="219"/>
    <x v="1"/>
    <x v="8"/>
    <x v="3"/>
    <d v="2014-03-25T00:00:00"/>
    <s v="None_16h"/>
    <m/>
    <m/>
    <n v="2"/>
    <n v="4"/>
    <x v="15"/>
    <n v="8"/>
    <n v="127"/>
    <n v="254"/>
    <n v="57"/>
    <n v="5"/>
    <n v="9"/>
    <m/>
    <s v="V"/>
    <n v="4"/>
    <n v="251"/>
    <n v="0.22709163346613545"/>
    <n v="7.2270916334661353"/>
    <n v="21"/>
    <m/>
    <m/>
    <m/>
    <x v="2"/>
    <n v="7"/>
  </r>
  <r>
    <s v="Exp3"/>
    <n v="300219"/>
    <n v="219"/>
    <x v="1"/>
    <x v="8"/>
    <x v="3"/>
    <d v="2014-03-25T00:00:00"/>
    <s v="None_16h"/>
    <m/>
    <m/>
    <n v="3"/>
    <n v="3"/>
    <x v="15"/>
    <n v="8"/>
    <n v="128"/>
    <n v="266"/>
    <n v="127"/>
    <n v="5"/>
    <n v="10"/>
    <m/>
    <s v="V"/>
    <n v="4"/>
    <n v="251"/>
    <n v="0.50597609561752988"/>
    <n v="7.5059760956175303"/>
    <n v="22"/>
    <m/>
    <m/>
    <m/>
    <x v="2"/>
    <n v="7"/>
  </r>
  <r>
    <s v="Exp3"/>
    <n v="300219"/>
    <n v="219"/>
    <x v="1"/>
    <x v="8"/>
    <x v="3"/>
    <d v="2014-03-25T00:00:00"/>
    <s v="None_16h"/>
    <m/>
    <m/>
    <n v="4"/>
    <n v="2"/>
    <x v="11"/>
    <n v="9"/>
    <n v="117"/>
    <n v="241"/>
    <n v="64"/>
    <n v="5"/>
    <n v="10"/>
    <m/>
    <s v="V"/>
    <n v="4"/>
    <n v="254.33333333333334"/>
    <n v="0.25163826998689381"/>
    <n v="8.2516382699868931"/>
    <n v="23"/>
    <m/>
    <m/>
    <m/>
    <x v="2"/>
    <n v="8"/>
  </r>
  <r>
    <s v="Exp3"/>
    <n v="300256"/>
    <n v="256"/>
    <x v="1"/>
    <x v="8"/>
    <x v="3"/>
    <d v="2014-03-25T00:00:00"/>
    <s v="None_16h"/>
    <m/>
    <n v="256"/>
    <n v="1"/>
    <n v="6"/>
    <x v="11"/>
    <n v="9"/>
    <n v="133"/>
    <m/>
    <n v="160"/>
    <n v="7"/>
    <n v="10"/>
    <m/>
    <s v="V"/>
    <n v="4"/>
    <n v="254.33333333333334"/>
    <n v="0.62909567496723462"/>
    <n v="8.6290956749672354"/>
    <n v="25"/>
    <m/>
    <m/>
    <m/>
    <x v="2"/>
    <n v="8"/>
  </r>
  <r>
    <s v="Exp3"/>
    <n v="300256"/>
    <n v="256"/>
    <x v="1"/>
    <x v="8"/>
    <x v="3"/>
    <d v="2014-03-25T00:00:00"/>
    <s v="None_16h"/>
    <m/>
    <m/>
    <n v="2"/>
    <n v="2"/>
    <x v="11"/>
    <n v="9"/>
    <n v="123"/>
    <n v="262"/>
    <n v="170"/>
    <n v="6"/>
    <n v="8"/>
    <m/>
    <s v="V"/>
    <n v="4"/>
    <n v="254.33333333333334"/>
    <n v="0.66841415465268672"/>
    <n v="8.6684141546526874"/>
    <n v="22"/>
    <m/>
    <m/>
    <m/>
    <x v="2"/>
    <n v="8"/>
  </r>
  <r>
    <s v="Exp3"/>
    <n v="300256"/>
    <n v="256"/>
    <x v="1"/>
    <x v="8"/>
    <x v="3"/>
    <d v="2014-03-25T00:00:00"/>
    <s v="None_16h"/>
    <m/>
    <m/>
    <n v="3"/>
    <n v="2"/>
    <x v="15"/>
    <n v="8"/>
    <n v="137"/>
    <n v="267"/>
    <n v="113"/>
    <n v="6"/>
    <n v="8"/>
    <m/>
    <s v="V"/>
    <n v="4"/>
    <n v="251"/>
    <n v="0.45019920318725098"/>
    <n v="7.4501992031872506"/>
    <n v="21"/>
    <m/>
    <m/>
    <m/>
    <x v="2"/>
    <n v="7"/>
  </r>
  <r>
    <s v="Exp3"/>
    <n v="300256"/>
    <n v="256"/>
    <x v="1"/>
    <x v="8"/>
    <x v="3"/>
    <d v="2014-03-25T00:00:00"/>
    <s v="None_16h"/>
    <m/>
    <m/>
    <n v="4"/>
    <n v="2"/>
    <x v="15"/>
    <n v="9"/>
    <n v="116"/>
    <n v="251"/>
    <n v="20"/>
    <n v="5"/>
    <n v="8"/>
    <m/>
    <s v="V"/>
    <n v="4"/>
    <n v="251"/>
    <n v="7.9681274900398405E-2"/>
    <n v="7.0796812749003983"/>
    <n v="20"/>
    <m/>
    <m/>
    <m/>
    <x v="2"/>
    <n v="7"/>
  </r>
  <r>
    <s v="Exp3"/>
    <n v="300033"/>
    <n v="33"/>
    <x v="1"/>
    <x v="8"/>
    <x v="3"/>
    <d v="2014-04-09T00:00:00"/>
    <s v="None_16h"/>
    <d v="2014-04-09T00:00:00"/>
    <n v="33"/>
    <n v="1"/>
    <n v="2"/>
    <x v="12"/>
    <n v="10"/>
    <n v="137"/>
    <m/>
    <n v="184"/>
    <n v="5"/>
    <n v="11"/>
    <m/>
    <s v="V"/>
    <m/>
    <n v="220"/>
    <n v="0.83636363636363631"/>
    <n v="9.836363636363636"/>
    <n v="25"/>
    <m/>
    <m/>
    <m/>
    <x v="2"/>
    <n v="9"/>
  </r>
  <r>
    <s v="Exp3"/>
    <n v="300033"/>
    <n v="33"/>
    <x v="1"/>
    <x v="8"/>
    <x v="3"/>
    <d v="2014-04-09T00:00:00"/>
    <s v="None_16h"/>
    <m/>
    <m/>
    <n v="2"/>
    <n v="3"/>
    <x v="12"/>
    <n v="10"/>
    <n v="136"/>
    <n v="270"/>
    <n v="174"/>
    <n v="5"/>
    <n v="11"/>
    <m/>
    <s v="V"/>
    <m/>
    <n v="220"/>
    <n v="0.79090909090909089"/>
    <n v="9.790909090909091"/>
    <n v="25"/>
    <m/>
    <m/>
    <m/>
    <x v="2"/>
    <n v="9"/>
  </r>
  <r>
    <s v="Exp3"/>
    <n v="300033"/>
    <n v="33"/>
    <x v="1"/>
    <x v="8"/>
    <x v="3"/>
    <d v="2014-04-09T00:00:00"/>
    <s v="None_16h"/>
    <m/>
    <m/>
    <n v="3"/>
    <n v="4"/>
    <x v="11"/>
    <n v="10"/>
    <n v="145"/>
    <n v="268"/>
    <n v="171"/>
    <n v="5"/>
    <n v="13"/>
    <m/>
    <s v="V"/>
    <m/>
    <n v="254.33333333333334"/>
    <n v="0.67234600262123201"/>
    <n v="8.6723460026212322"/>
    <n v="26"/>
    <m/>
    <m/>
    <m/>
    <x v="2"/>
    <n v="8"/>
  </r>
  <r>
    <s v="Exp3"/>
    <n v="300033"/>
    <n v="33"/>
    <x v="1"/>
    <x v="8"/>
    <x v="3"/>
    <d v="2014-04-09T00:00:00"/>
    <s v="None_16h"/>
    <m/>
    <m/>
    <n v="4"/>
    <n v="6"/>
    <x v="12"/>
    <n v="10"/>
    <n v="138"/>
    <n v="258"/>
    <n v="221"/>
    <n v="4"/>
    <n v="14"/>
    <m/>
    <s v="V"/>
    <m/>
    <n v="220"/>
    <n v="1.0045454545454546"/>
    <n v="10.004545454545454"/>
    <n v="27"/>
    <m/>
    <m/>
    <m/>
    <x v="2"/>
    <n v="9"/>
  </r>
  <r>
    <s v="Exp3"/>
    <n v="300214"/>
    <n v="214"/>
    <x v="1"/>
    <x v="8"/>
    <x v="3"/>
    <d v="2014-04-09T00:00:00"/>
    <s v="None_16h"/>
    <m/>
    <n v="214"/>
    <n v="1"/>
    <n v="6"/>
    <x v="12"/>
    <n v="10"/>
    <n v="140"/>
    <m/>
    <n v="96"/>
    <n v="5"/>
    <n v="13"/>
    <m/>
    <s v="V"/>
    <m/>
    <n v="220"/>
    <n v="0.43636363636363634"/>
    <n v="9.4363636363636356"/>
    <n v="27"/>
    <m/>
    <m/>
    <m/>
    <x v="2"/>
    <n v="9"/>
  </r>
  <r>
    <s v="Exp3"/>
    <n v="300214"/>
    <n v="214"/>
    <x v="1"/>
    <x v="8"/>
    <x v="3"/>
    <d v="2014-04-09T00:00:00"/>
    <s v="None_16h"/>
    <m/>
    <m/>
    <n v="2"/>
    <n v="7"/>
    <x v="11"/>
    <n v="9"/>
    <n v="144"/>
    <n v="245"/>
    <n v="67"/>
    <n v="4"/>
    <n v="15"/>
    <n v="10"/>
    <s v="V"/>
    <m/>
    <n v="254.33333333333334"/>
    <n v="0.26343381389252946"/>
    <n v="8.2634338138925294"/>
    <n v="27"/>
    <m/>
    <m/>
    <m/>
    <x v="2"/>
    <n v="8"/>
  </r>
  <r>
    <s v="Exp3"/>
    <n v="300214"/>
    <n v="214"/>
    <x v="1"/>
    <x v="8"/>
    <x v="3"/>
    <d v="2014-04-09T00:00:00"/>
    <s v="None_16h"/>
    <m/>
    <m/>
    <n v="3"/>
    <n v="6"/>
    <x v="12"/>
    <n v="10"/>
    <n v="137"/>
    <n v="235"/>
    <n v="125"/>
    <n v="5"/>
    <n v="13"/>
    <m/>
    <s v="V"/>
    <m/>
    <n v="220"/>
    <n v="0.56818181818181823"/>
    <n v="9.5681818181818183"/>
    <n v="27"/>
    <m/>
    <m/>
    <m/>
    <x v="2"/>
    <n v="9"/>
  </r>
  <r>
    <s v="Exp3"/>
    <n v="300214"/>
    <n v="214"/>
    <x v="1"/>
    <x v="8"/>
    <x v="3"/>
    <d v="2014-04-09T00:00:00"/>
    <s v="None_16h"/>
    <m/>
    <m/>
    <n v="4"/>
    <n v="3"/>
    <x v="11"/>
    <n v="9"/>
    <n v="125"/>
    <n v="232"/>
    <n v="69"/>
    <n v="5"/>
    <n v="9"/>
    <m/>
    <s v="V"/>
    <m/>
    <n v="254.33333333333334"/>
    <n v="0.27129750982961992"/>
    <n v="8.2712975098296191"/>
    <n v="22"/>
    <m/>
    <m/>
    <m/>
    <x v="2"/>
    <n v="8"/>
  </r>
  <r>
    <s v="Exp3"/>
    <n v="300279"/>
    <n v="279"/>
    <x v="1"/>
    <x v="8"/>
    <x v="3"/>
    <d v="2014-04-09T00:00:00"/>
    <s v="None_16h"/>
    <m/>
    <n v="279"/>
    <n v="1"/>
    <n v="8"/>
    <x v="11"/>
    <n v="9"/>
    <n v="145"/>
    <m/>
    <n v="196"/>
    <n v="5"/>
    <n v="17"/>
    <m/>
    <s v="DR"/>
    <m/>
    <n v="254.33333333333334"/>
    <n v="0.77064220183486232"/>
    <n v="8.7706422018348622"/>
    <n v="30"/>
    <m/>
    <m/>
    <m/>
    <x v="2"/>
    <n v="8"/>
  </r>
  <r>
    <s v="Exp3"/>
    <n v="300279"/>
    <n v="279"/>
    <x v="1"/>
    <x v="8"/>
    <x v="3"/>
    <d v="2014-04-09T00:00:00"/>
    <s v="None_16h"/>
    <m/>
    <m/>
    <n v="2"/>
    <n v="5"/>
    <x v="11"/>
    <n v="9"/>
    <n v="157"/>
    <n v="258"/>
    <n v="141"/>
    <n v="6"/>
    <n v="10"/>
    <m/>
    <s v="V"/>
    <m/>
    <n v="254.33333333333334"/>
    <n v="0.55439056356487548"/>
    <n v="8.5543905635648763"/>
    <n v="24"/>
    <m/>
    <m/>
    <m/>
    <x v="2"/>
    <n v="8"/>
  </r>
  <r>
    <s v="Exp3"/>
    <n v="300279"/>
    <n v="279"/>
    <x v="1"/>
    <x v="8"/>
    <x v="3"/>
    <d v="2014-04-09T00:00:00"/>
    <s v="None_16h"/>
    <m/>
    <m/>
    <n v="3"/>
    <n v="2"/>
    <x v="16"/>
    <n v="7"/>
    <n v="127"/>
    <n v="232"/>
    <n v="218"/>
    <n v="5"/>
    <n v="18"/>
    <m/>
    <s v="TS"/>
    <m/>
    <n v="269.66666666666669"/>
    <n v="0.80840543881334981"/>
    <n v="6.8084054388133497"/>
    <n v="29"/>
    <m/>
    <m/>
    <m/>
    <x v="2"/>
    <n v="6"/>
  </r>
  <r>
    <s v="Exp3"/>
    <n v="300092"/>
    <n v="92"/>
    <x v="1"/>
    <x v="8"/>
    <x v="3"/>
    <d v="2014-05-06T00:00:00"/>
    <s v="None_16h"/>
    <d v="2014-05-06T00:00:00"/>
    <n v="92"/>
    <n v="1"/>
    <n v="3"/>
    <x v="2"/>
    <n v="14"/>
    <n v="140"/>
    <n v="240"/>
    <n v="40"/>
    <n v="3"/>
    <n v="15"/>
    <m/>
    <s v="DR"/>
    <n v="0"/>
    <n v="250"/>
    <n v="0.16"/>
    <n v="13.16"/>
    <n v="31"/>
    <n v="230"/>
    <n v="260"/>
    <n v="260"/>
    <x v="2"/>
    <n v="13"/>
  </r>
  <r>
    <s v="Exp3"/>
    <n v="300092"/>
    <n v="92"/>
    <x v="1"/>
    <x v="8"/>
    <x v="3"/>
    <d v="2014-05-06T00:00:00"/>
    <s v="None_16h"/>
    <m/>
    <m/>
    <n v="2"/>
    <n v="4"/>
    <x v="2"/>
    <n v="14"/>
    <n v="150"/>
    <n v="260"/>
    <n v="30"/>
    <n v="4"/>
    <n v="14"/>
    <m/>
    <s v="DR"/>
    <n v="0"/>
    <n v="250"/>
    <n v="0.12"/>
    <n v="13.12"/>
    <n v="31"/>
    <n v="260"/>
    <n v="280"/>
    <n v="280"/>
    <x v="2"/>
    <n v="13"/>
  </r>
  <r>
    <s v="Exp3"/>
    <n v="300092"/>
    <n v="92"/>
    <x v="1"/>
    <x v="8"/>
    <x v="3"/>
    <d v="2014-05-06T00:00:00"/>
    <s v="None_16h"/>
    <m/>
    <m/>
    <n v="3"/>
    <n v="3"/>
    <x v="9"/>
    <n v="13"/>
    <n v="160"/>
    <n v="270"/>
    <n v="90"/>
    <n v="4"/>
    <n v="18"/>
    <n v="15"/>
    <s v="TS"/>
    <n v="1"/>
    <n v="250"/>
    <n v="0.36"/>
    <n v="12.36"/>
    <n v="34"/>
    <n v="266"/>
    <n v="270"/>
    <n v="280"/>
    <x v="2"/>
    <n v="12"/>
  </r>
  <r>
    <s v="Exp3"/>
    <n v="300092"/>
    <n v="92"/>
    <x v="1"/>
    <x v="8"/>
    <x v="3"/>
    <d v="2014-05-06T00:00:00"/>
    <s v="None_16h"/>
    <m/>
    <m/>
    <n v="4"/>
    <n v="3"/>
    <x v="2"/>
    <n v="14"/>
    <n v="160"/>
    <n v="260"/>
    <n v="50"/>
    <n v="3"/>
    <n v="17"/>
    <n v="15"/>
    <s v="TS"/>
    <n v="1"/>
    <n v="250"/>
    <n v="0.2"/>
    <n v="13.2"/>
    <n v="33"/>
    <n v="280"/>
    <n v="270"/>
    <n v="290"/>
    <x v="2"/>
    <n v="13"/>
  </r>
  <r>
    <s v="Exp3"/>
    <n v="300156"/>
    <n v="156"/>
    <x v="1"/>
    <x v="8"/>
    <x v="3"/>
    <d v="2014-05-06T00:00:00"/>
    <s v="None_16h"/>
    <m/>
    <n v="156"/>
    <n v="1"/>
    <n v="3"/>
    <x v="9"/>
    <n v="13"/>
    <n v="170"/>
    <m/>
    <n v="170"/>
    <m/>
    <m/>
    <m/>
    <s v="DR"/>
    <n v="0"/>
    <n v="250"/>
    <n v="0.68"/>
    <n v="12.68"/>
    <s v=""/>
    <n v="250"/>
    <n v="250"/>
    <n v="280"/>
    <x v="2"/>
    <n v="12"/>
  </r>
  <r>
    <s v="Exp3"/>
    <n v="300156"/>
    <n v="156"/>
    <x v="1"/>
    <x v="8"/>
    <x v="3"/>
    <d v="2014-05-06T00:00:00"/>
    <s v="None_16h"/>
    <m/>
    <m/>
    <n v="2"/>
    <n v="3"/>
    <x v="2"/>
    <n v="14"/>
    <n v="150"/>
    <n v="230"/>
    <n v="160"/>
    <n v="5"/>
    <n v="15"/>
    <m/>
    <s v="DR nearly TS"/>
    <n v="0"/>
    <n v="250"/>
    <n v="0.64"/>
    <n v="13.64"/>
    <n v="33"/>
    <n v="230"/>
    <n v="260"/>
    <n v="270"/>
    <x v="2"/>
    <n v="13"/>
  </r>
  <r>
    <s v="Exp3"/>
    <n v="300156"/>
    <n v="156"/>
    <x v="1"/>
    <x v="8"/>
    <x v="3"/>
    <d v="2014-05-06T00:00:00"/>
    <s v="None_16h"/>
    <m/>
    <m/>
    <n v="3"/>
    <n v="3"/>
    <x v="2"/>
    <n v="14"/>
    <n v="130"/>
    <n v="220"/>
    <n v="200"/>
    <n v="4"/>
    <n v="17"/>
    <m/>
    <s v="TS"/>
    <n v="0"/>
    <n v="250"/>
    <n v="0.8"/>
    <n v="13.8"/>
    <n v="34"/>
    <n v="240"/>
    <n v="240"/>
    <n v="240"/>
    <x v="2"/>
    <n v="13"/>
  </r>
  <r>
    <s v="Exp3"/>
    <n v="300156"/>
    <n v="156"/>
    <x v="1"/>
    <x v="8"/>
    <x v="3"/>
    <d v="2014-05-06T00:00:00"/>
    <s v="None_16h"/>
    <m/>
    <m/>
    <n v="4"/>
    <n v="3"/>
    <x v="7"/>
    <n v="12"/>
    <n v="160"/>
    <n v="200"/>
    <n v="260"/>
    <n v="4"/>
    <n v="10"/>
    <m/>
    <s v="nearly TS"/>
    <n v="0"/>
    <n v="238.33333333333334"/>
    <n v="1.0909090909090908"/>
    <n v="12.09090909090909"/>
    <n v="25"/>
    <m/>
    <m/>
    <m/>
    <x v="2"/>
    <n v="11"/>
  </r>
  <r>
    <s v="Exp3"/>
    <n v="300174"/>
    <n v="174"/>
    <x v="1"/>
    <x v="8"/>
    <x v="3"/>
    <d v="2014-05-06T00:00:00"/>
    <s v="None_16h"/>
    <m/>
    <n v="174"/>
    <n v="1"/>
    <n v="5"/>
    <x v="2"/>
    <n v="14"/>
    <n v="150"/>
    <n v="220"/>
    <n v="220"/>
    <n v="4"/>
    <n v="17"/>
    <n v="15"/>
    <s v="TS"/>
    <n v="1"/>
    <n v="250"/>
    <n v="0.88"/>
    <n v="13.88"/>
    <n v="34"/>
    <m/>
    <m/>
    <m/>
    <x v="2"/>
    <n v="13"/>
  </r>
  <r>
    <s v="Exp3"/>
    <n v="300174"/>
    <n v="174"/>
    <x v="1"/>
    <x v="8"/>
    <x v="3"/>
    <d v="2014-05-06T00:00:00"/>
    <s v="None_16h"/>
    <m/>
    <m/>
    <n v="2"/>
    <n v="6"/>
    <x v="9"/>
    <n v="13"/>
    <n v="160"/>
    <m/>
    <n v="180"/>
    <n v="4"/>
    <n v="17"/>
    <n v="15"/>
    <s v="TS"/>
    <n v="1"/>
    <n v="250"/>
    <n v="0.72"/>
    <n v="12.72"/>
    <n v="33"/>
    <m/>
    <m/>
    <m/>
    <x v="2"/>
    <n v="12"/>
  </r>
  <r>
    <s v="Exp3"/>
    <n v="300174"/>
    <n v="174"/>
    <x v="1"/>
    <x v="8"/>
    <x v="3"/>
    <d v="2014-05-06T00:00:00"/>
    <s v="None_16h"/>
    <m/>
    <m/>
    <n v="3"/>
    <n v="4"/>
    <x v="9"/>
    <n v="13"/>
    <n v="160"/>
    <n v="230"/>
    <n v="150"/>
    <n v="3"/>
    <n v="18"/>
    <n v="20"/>
    <s v="TS"/>
    <n v="1"/>
    <n v="250"/>
    <n v="0.6"/>
    <n v="12.6"/>
    <n v="33"/>
    <n v="230"/>
    <n v="230"/>
    <m/>
    <x v="2"/>
    <n v="12"/>
  </r>
  <r>
    <s v="Exp3"/>
    <n v="300058"/>
    <n v="58"/>
    <x v="1"/>
    <x v="8"/>
    <x v="3"/>
    <d v="2014-06-03T00:00:00"/>
    <s v="None_16h"/>
    <d v="2014-06-03T00:00:00"/>
    <n v="58"/>
    <n v="1"/>
    <m/>
    <x v="4"/>
    <n v="15"/>
    <m/>
    <m/>
    <m/>
    <s v="4 _5"/>
    <m/>
    <m/>
    <m/>
    <m/>
    <n v="250"/>
    <n v="0"/>
    <n v="14"/>
    <s v=""/>
    <m/>
    <m/>
    <m/>
    <x v="2"/>
    <n v="14"/>
  </r>
  <r>
    <s v="Exp3"/>
    <n v="300058"/>
    <n v="58"/>
    <x v="1"/>
    <x v="8"/>
    <x v="3"/>
    <d v="2014-06-03T00:00:00"/>
    <s v="None_16h"/>
    <m/>
    <m/>
    <n v="2"/>
    <m/>
    <x v="2"/>
    <n v="14"/>
    <m/>
    <m/>
    <m/>
    <s v="4_5"/>
    <m/>
    <m/>
    <m/>
    <m/>
    <n v="250"/>
    <n v="0"/>
    <n v="13"/>
    <s v=""/>
    <m/>
    <m/>
    <m/>
    <x v="2"/>
    <n v="13"/>
  </r>
  <r>
    <s v="Exp3"/>
    <n v="300058"/>
    <n v="58"/>
    <x v="1"/>
    <x v="8"/>
    <x v="3"/>
    <d v="2014-06-03T00:00:00"/>
    <s v="None_16h"/>
    <m/>
    <m/>
    <n v="3"/>
    <m/>
    <x v="2"/>
    <n v="14"/>
    <m/>
    <m/>
    <m/>
    <s v="4_5"/>
    <m/>
    <m/>
    <m/>
    <m/>
    <n v="250"/>
    <n v="0"/>
    <n v="13"/>
    <s v=""/>
    <m/>
    <m/>
    <m/>
    <x v="2"/>
    <n v="13"/>
  </r>
  <r>
    <s v="Exp3"/>
    <n v="300058"/>
    <n v="58"/>
    <x v="1"/>
    <x v="8"/>
    <x v="3"/>
    <d v="2014-06-03T00:00:00"/>
    <s v="None_16h"/>
    <m/>
    <m/>
    <n v="4"/>
    <m/>
    <x v="2"/>
    <n v="14"/>
    <m/>
    <m/>
    <m/>
    <s v="4_5"/>
    <m/>
    <m/>
    <m/>
    <m/>
    <n v="250"/>
    <n v="0"/>
    <n v="13"/>
    <s v=""/>
    <m/>
    <m/>
    <m/>
    <x v="2"/>
    <n v="13"/>
  </r>
  <r>
    <s v="Exp3"/>
    <n v="300061"/>
    <n v="61"/>
    <x v="1"/>
    <x v="8"/>
    <x v="3"/>
    <d v="2014-06-03T00:00:00"/>
    <s v="None_16h"/>
    <m/>
    <n v="61"/>
    <n v="1"/>
    <m/>
    <x v="4"/>
    <n v="15"/>
    <m/>
    <m/>
    <m/>
    <s v="4_5"/>
    <m/>
    <m/>
    <m/>
    <m/>
    <n v="250"/>
    <n v="0"/>
    <n v="14"/>
    <s v=""/>
    <m/>
    <m/>
    <m/>
    <x v="2"/>
    <n v="14"/>
  </r>
  <r>
    <s v="Exp3"/>
    <n v="300061"/>
    <n v="61"/>
    <x v="1"/>
    <x v="8"/>
    <x v="3"/>
    <d v="2014-06-03T00:00:00"/>
    <s v="None_16h"/>
    <m/>
    <m/>
    <n v="2"/>
    <m/>
    <x v="2"/>
    <n v="14"/>
    <m/>
    <m/>
    <m/>
    <s v="4_5"/>
    <m/>
    <m/>
    <m/>
    <m/>
    <n v="250"/>
    <n v="0"/>
    <n v="13"/>
    <s v=""/>
    <m/>
    <m/>
    <m/>
    <x v="2"/>
    <n v="13"/>
  </r>
  <r>
    <s v="Exp3"/>
    <n v="300061"/>
    <n v="61"/>
    <x v="1"/>
    <x v="8"/>
    <x v="3"/>
    <d v="2014-06-03T00:00:00"/>
    <s v="None_16h"/>
    <m/>
    <m/>
    <n v="3"/>
    <m/>
    <x v="2"/>
    <n v="14"/>
    <m/>
    <m/>
    <m/>
    <s v="4_5"/>
    <m/>
    <m/>
    <m/>
    <m/>
    <n v="250"/>
    <n v="0"/>
    <n v="13"/>
    <s v=""/>
    <m/>
    <m/>
    <m/>
    <x v="2"/>
    <n v="13"/>
  </r>
  <r>
    <s v="Exp3"/>
    <n v="300061"/>
    <n v="61"/>
    <x v="1"/>
    <x v="8"/>
    <x v="3"/>
    <d v="2014-06-03T00:00:00"/>
    <s v="None_16h"/>
    <m/>
    <m/>
    <n v="4"/>
    <m/>
    <x v="2"/>
    <n v="14"/>
    <m/>
    <m/>
    <m/>
    <s v="4_5"/>
    <m/>
    <m/>
    <m/>
    <m/>
    <n v="250"/>
    <n v="0"/>
    <n v="13"/>
    <s v=""/>
    <m/>
    <m/>
    <m/>
    <x v="2"/>
    <n v="13"/>
  </r>
  <r>
    <s v="Exp3"/>
    <n v="300073"/>
    <n v="73"/>
    <x v="1"/>
    <x v="8"/>
    <x v="3"/>
    <d v="2014-07-22T00:00:00"/>
    <s v="None_16h"/>
    <m/>
    <n v="73"/>
    <n v="1"/>
    <m/>
    <x v="1"/>
    <m/>
    <n v="455"/>
    <m/>
    <m/>
    <m/>
    <n v="12"/>
    <m/>
    <m/>
    <n v="4"/>
    <n v="250"/>
    <n v="0"/>
    <n v="16"/>
    <n v="28"/>
    <m/>
    <m/>
    <m/>
    <x v="1"/>
    <n v="16"/>
  </r>
  <r>
    <s v="Exp3"/>
    <n v="300073"/>
    <n v="73"/>
    <x v="1"/>
    <x v="8"/>
    <x v="3"/>
    <d v="2014-07-22T00:00:00"/>
    <s v="None_16h"/>
    <m/>
    <m/>
    <n v="2"/>
    <m/>
    <x v="3"/>
    <m/>
    <n v="410"/>
    <m/>
    <m/>
    <m/>
    <n v="21"/>
    <m/>
    <m/>
    <n v="5"/>
    <n v="250"/>
    <n v="0"/>
    <n v="17"/>
    <n v="38"/>
    <m/>
    <m/>
    <m/>
    <x v="1"/>
    <n v="17"/>
  </r>
  <r>
    <s v="Exp3"/>
    <n v="300073"/>
    <n v="73"/>
    <x v="1"/>
    <x v="8"/>
    <x v="3"/>
    <d v="2014-07-22T00:00:00"/>
    <s v="None_16h"/>
    <m/>
    <m/>
    <n v="3"/>
    <m/>
    <x v="3"/>
    <m/>
    <m/>
    <m/>
    <m/>
    <m/>
    <m/>
    <m/>
    <m/>
    <m/>
    <n v="250"/>
    <n v="0"/>
    <n v="17"/>
    <s v=""/>
    <m/>
    <m/>
    <m/>
    <x v="1"/>
    <n v="17"/>
  </r>
  <r>
    <s v="Exp3"/>
    <n v="300073"/>
    <n v="73"/>
    <x v="1"/>
    <x v="8"/>
    <x v="3"/>
    <d v="2014-07-22T00:00:00"/>
    <s v="None_16h"/>
    <m/>
    <m/>
    <n v="4"/>
    <m/>
    <x v="4"/>
    <m/>
    <m/>
    <m/>
    <m/>
    <m/>
    <m/>
    <m/>
    <m/>
    <m/>
    <n v="250"/>
    <n v="0"/>
    <n v="14"/>
    <s v=""/>
    <m/>
    <m/>
    <m/>
    <x v="1"/>
    <n v="14"/>
  </r>
  <r>
    <s v="Exp3"/>
    <n v="300119"/>
    <n v="119"/>
    <x v="1"/>
    <x v="8"/>
    <x v="3"/>
    <d v="2014-07-22T00:00:00"/>
    <s v="None_16h"/>
    <m/>
    <n v="119"/>
    <n v="1"/>
    <m/>
    <x v="5"/>
    <m/>
    <m/>
    <m/>
    <m/>
    <m/>
    <m/>
    <m/>
    <m/>
    <m/>
    <n v="250"/>
    <n v="0"/>
    <n v="15"/>
    <s v=""/>
    <m/>
    <m/>
    <m/>
    <x v="1"/>
    <n v="15"/>
  </r>
  <r>
    <s v="Exp3"/>
    <n v="300119"/>
    <n v="119"/>
    <x v="1"/>
    <x v="8"/>
    <x v="3"/>
    <d v="2014-07-22T00:00:00"/>
    <s v="None_16h"/>
    <m/>
    <m/>
    <n v="2"/>
    <m/>
    <x v="5"/>
    <m/>
    <m/>
    <m/>
    <m/>
    <m/>
    <m/>
    <m/>
    <m/>
    <m/>
    <n v="250"/>
    <n v="0"/>
    <n v="15"/>
    <s v=""/>
    <m/>
    <m/>
    <m/>
    <x v="1"/>
    <n v="15"/>
  </r>
  <r>
    <s v="Exp3"/>
    <n v="300155"/>
    <n v="155"/>
    <x v="1"/>
    <x v="8"/>
    <x v="3"/>
    <d v="2014-07-22T00:00:00"/>
    <s v="None_16h"/>
    <m/>
    <n v="155"/>
    <n v="1"/>
    <m/>
    <x v="4"/>
    <m/>
    <n v="284"/>
    <m/>
    <m/>
    <m/>
    <n v="20"/>
    <m/>
    <m/>
    <n v="5"/>
    <n v="250"/>
    <n v="0"/>
    <n v="14"/>
    <n v="34"/>
    <m/>
    <m/>
    <m/>
    <x v="1"/>
    <n v="14"/>
  </r>
  <r>
    <s v="Exp3"/>
    <n v="300155"/>
    <n v="155"/>
    <x v="1"/>
    <x v="8"/>
    <x v="3"/>
    <d v="2014-07-22T00:00:00"/>
    <s v="None_16h"/>
    <m/>
    <m/>
    <n v="2"/>
    <m/>
    <x v="4"/>
    <m/>
    <n v="145"/>
    <m/>
    <m/>
    <m/>
    <n v="14"/>
    <m/>
    <m/>
    <n v="5"/>
    <n v="250"/>
    <n v="0"/>
    <n v="14"/>
    <n v="28"/>
    <m/>
    <m/>
    <m/>
    <x v="1"/>
    <n v="14"/>
  </r>
  <r>
    <s v="Exp3"/>
    <n v="300155"/>
    <n v="155"/>
    <x v="1"/>
    <x v="8"/>
    <x v="3"/>
    <d v="2014-07-22T00:00:00"/>
    <s v="None_16h"/>
    <m/>
    <m/>
    <n v="3"/>
    <m/>
    <x v="1"/>
    <m/>
    <n v="204"/>
    <m/>
    <m/>
    <m/>
    <n v="18"/>
    <m/>
    <m/>
    <n v="3"/>
    <n v="250"/>
    <n v="0"/>
    <n v="16"/>
    <n v="34"/>
    <m/>
    <m/>
    <m/>
    <x v="1"/>
    <n v="16"/>
  </r>
  <r>
    <s v="Exp3"/>
    <n v="300287"/>
    <n v="287"/>
    <x v="1"/>
    <x v="8"/>
    <x v="3"/>
    <d v="2014-07-22T00:00:00"/>
    <s v="None_16h"/>
    <d v="2014-07-22T00:00:00"/>
    <n v="287"/>
    <n v="1"/>
    <m/>
    <x v="4"/>
    <m/>
    <n v="240"/>
    <m/>
    <m/>
    <m/>
    <n v="18"/>
    <m/>
    <m/>
    <n v="5"/>
    <n v="250"/>
    <n v="0"/>
    <n v="14"/>
    <n v="32"/>
    <m/>
    <m/>
    <m/>
    <x v="1"/>
    <n v="14"/>
  </r>
  <r>
    <s v="Exp3"/>
    <n v="300287"/>
    <n v="287"/>
    <x v="1"/>
    <x v="8"/>
    <x v="3"/>
    <d v="2014-07-22T00:00:00"/>
    <s v="None_16h"/>
    <m/>
    <m/>
    <n v="2"/>
    <m/>
    <x v="1"/>
    <m/>
    <n v="316"/>
    <m/>
    <m/>
    <m/>
    <n v="19"/>
    <m/>
    <m/>
    <n v="6"/>
    <n v="250"/>
    <n v="0"/>
    <n v="16"/>
    <n v="35"/>
    <m/>
    <m/>
    <m/>
    <x v="1"/>
    <n v="16"/>
  </r>
  <r>
    <s v="Exp3"/>
    <n v="300287"/>
    <n v="287"/>
    <x v="1"/>
    <x v="8"/>
    <x v="3"/>
    <d v="2014-07-22T00:00:00"/>
    <s v="None_16h"/>
    <m/>
    <m/>
    <n v="3"/>
    <m/>
    <x v="4"/>
    <m/>
    <n v="287"/>
    <m/>
    <m/>
    <m/>
    <n v="17"/>
    <m/>
    <m/>
    <n v="5"/>
    <n v="250"/>
    <n v="0"/>
    <n v="14"/>
    <n v="31"/>
    <m/>
    <m/>
    <m/>
    <x v="1"/>
    <n v="14"/>
  </r>
  <r>
    <s v="Exp3"/>
    <n v="300288"/>
    <n v="288"/>
    <x v="1"/>
    <x v="8"/>
    <x v="3"/>
    <d v="2014-07-22T00:00:00"/>
    <s v="None_16h"/>
    <m/>
    <n v="288"/>
    <n v="1"/>
    <m/>
    <x v="3"/>
    <m/>
    <m/>
    <m/>
    <m/>
    <m/>
    <n v="19"/>
    <m/>
    <m/>
    <n v="6"/>
    <n v="250"/>
    <n v="0"/>
    <n v="17"/>
    <n v="36"/>
    <m/>
    <m/>
    <m/>
    <x v="1"/>
    <n v="17"/>
  </r>
  <r>
    <s v="Exp3"/>
    <n v="300288"/>
    <n v="288"/>
    <x v="1"/>
    <x v="8"/>
    <x v="3"/>
    <d v="2014-07-22T00:00:00"/>
    <s v="None_16h"/>
    <m/>
    <m/>
    <n v="2"/>
    <m/>
    <x v="5"/>
    <m/>
    <n v="333"/>
    <m/>
    <m/>
    <m/>
    <n v="21"/>
    <m/>
    <m/>
    <n v="5"/>
    <n v="250"/>
    <n v="0"/>
    <n v="15"/>
    <n v="36"/>
    <m/>
    <m/>
    <m/>
    <x v="1"/>
    <n v="15"/>
  </r>
  <r>
    <s v="Exp3"/>
    <n v="300288"/>
    <n v="288"/>
    <x v="1"/>
    <x v="8"/>
    <x v="3"/>
    <d v="2014-07-22T00:00:00"/>
    <s v="None_16h"/>
    <m/>
    <m/>
    <n v="3"/>
    <m/>
    <x v="1"/>
    <m/>
    <n v="270"/>
    <m/>
    <m/>
    <m/>
    <n v="18"/>
    <m/>
    <m/>
    <n v="6"/>
    <n v="250"/>
    <n v="0"/>
    <n v="16"/>
    <n v="34"/>
    <m/>
    <m/>
    <m/>
    <x v="1"/>
    <n v="16"/>
  </r>
  <r>
    <s v="Exp3"/>
    <n v="300301"/>
    <n v="301"/>
    <x v="1"/>
    <x v="8"/>
    <x v="3"/>
    <d v="2014-07-22T00:00:00"/>
    <s v="None_16h"/>
    <m/>
    <n v="301"/>
    <n v="1"/>
    <m/>
    <x v="4"/>
    <m/>
    <n v="245"/>
    <m/>
    <m/>
    <m/>
    <m/>
    <m/>
    <m/>
    <m/>
    <n v="250"/>
    <n v="0"/>
    <n v="14"/>
    <s v=""/>
    <m/>
    <m/>
    <m/>
    <x v="1"/>
    <n v="14"/>
  </r>
  <r>
    <s v="Exp3"/>
    <n v="300301"/>
    <n v="301"/>
    <x v="1"/>
    <x v="8"/>
    <x v="3"/>
    <d v="2014-07-22T00:00:00"/>
    <s v="None_16h"/>
    <m/>
    <m/>
    <n v="2"/>
    <m/>
    <x v="1"/>
    <m/>
    <m/>
    <m/>
    <m/>
    <m/>
    <m/>
    <m/>
    <m/>
    <m/>
    <n v="250"/>
    <n v="0"/>
    <n v="16"/>
    <s v=""/>
    <m/>
    <m/>
    <m/>
    <x v="1"/>
    <n v="16"/>
  </r>
  <r>
    <s v="Exp3"/>
    <n v="300301"/>
    <n v="301"/>
    <x v="1"/>
    <x v="8"/>
    <x v="3"/>
    <d v="2014-07-22T00:00:00"/>
    <s v="None_16h"/>
    <m/>
    <m/>
    <n v="3"/>
    <m/>
    <x v="3"/>
    <m/>
    <m/>
    <m/>
    <m/>
    <m/>
    <m/>
    <m/>
    <m/>
    <m/>
    <n v="250"/>
    <n v="0"/>
    <n v="17"/>
    <s v=""/>
    <m/>
    <m/>
    <m/>
    <x v="1"/>
    <n v="17"/>
  </r>
  <r>
    <s v="Exp3"/>
    <n v="300301"/>
    <n v="301"/>
    <x v="1"/>
    <x v="8"/>
    <x v="3"/>
    <d v="2014-07-22T00:00:00"/>
    <s v="None_16h"/>
    <m/>
    <m/>
    <n v="4"/>
    <m/>
    <x v="5"/>
    <m/>
    <m/>
    <m/>
    <m/>
    <m/>
    <m/>
    <m/>
    <m/>
    <m/>
    <n v="250"/>
    <n v="0"/>
    <n v="15"/>
    <s v=""/>
    <m/>
    <m/>
    <m/>
    <x v="1"/>
    <n v="15"/>
  </r>
  <r>
    <s v="Exp3"/>
    <n v="300206"/>
    <n v="206"/>
    <x v="1"/>
    <x v="8"/>
    <x v="3"/>
    <d v="2014-07-23T00:00:00"/>
    <s v="None_16h"/>
    <m/>
    <n v="206"/>
    <n v="1"/>
    <m/>
    <x v="1"/>
    <m/>
    <n v="275"/>
    <m/>
    <m/>
    <m/>
    <n v="20"/>
    <m/>
    <m/>
    <n v="5"/>
    <n v="250"/>
    <n v="0"/>
    <n v="16"/>
    <n v="36"/>
    <m/>
    <m/>
    <m/>
    <x v="1"/>
    <n v="16"/>
  </r>
  <r>
    <s v="Exp3"/>
    <n v="300206"/>
    <n v="206"/>
    <x v="1"/>
    <x v="8"/>
    <x v="3"/>
    <d v="2014-07-23T00:00:00"/>
    <s v="None_16h"/>
    <m/>
    <m/>
    <n v="2"/>
    <m/>
    <x v="10"/>
    <m/>
    <n v="250"/>
    <m/>
    <m/>
    <m/>
    <n v="18"/>
    <m/>
    <m/>
    <n v="6"/>
    <n v="250"/>
    <n v="0"/>
    <n v="18"/>
    <n v="36"/>
    <m/>
    <m/>
    <m/>
    <x v="1"/>
    <n v="18"/>
  </r>
  <r>
    <s v="Exp3"/>
    <n v="300206"/>
    <n v="206"/>
    <x v="1"/>
    <x v="8"/>
    <x v="3"/>
    <d v="2014-07-23T00:00:00"/>
    <s v="None_16h"/>
    <m/>
    <m/>
    <n v="3"/>
    <m/>
    <x v="1"/>
    <m/>
    <n v="280"/>
    <m/>
    <m/>
    <m/>
    <n v="14"/>
    <m/>
    <m/>
    <n v="6"/>
    <n v="250"/>
    <n v="0"/>
    <n v="16"/>
    <n v="30"/>
    <m/>
    <m/>
    <m/>
    <x v="1"/>
    <n v="16"/>
  </r>
  <r>
    <s v="Exp3"/>
    <n v="300263"/>
    <n v="263"/>
    <x v="1"/>
    <x v="8"/>
    <x v="3"/>
    <d v="2014-07-23T00:00:00"/>
    <s v="None_16h"/>
    <m/>
    <n v="263"/>
    <n v="1"/>
    <m/>
    <x v="3"/>
    <m/>
    <n v="310"/>
    <m/>
    <m/>
    <m/>
    <n v="16"/>
    <m/>
    <m/>
    <n v="6"/>
    <n v="250"/>
    <n v="0"/>
    <n v="17"/>
    <n v="33"/>
    <m/>
    <m/>
    <m/>
    <x v="1"/>
    <n v="17"/>
  </r>
  <r>
    <s v="Exp3"/>
    <n v="300263"/>
    <n v="263"/>
    <x v="1"/>
    <x v="8"/>
    <x v="3"/>
    <d v="2014-07-23T00:00:00"/>
    <s v="None_16h"/>
    <m/>
    <m/>
    <n v="2"/>
    <m/>
    <x v="3"/>
    <m/>
    <n v="267"/>
    <m/>
    <m/>
    <m/>
    <n v="22"/>
    <m/>
    <m/>
    <n v="6"/>
    <n v="250"/>
    <n v="0"/>
    <n v="17"/>
    <n v="39"/>
    <m/>
    <m/>
    <m/>
    <x v="1"/>
    <n v="17"/>
  </r>
  <r>
    <s v="Exp3"/>
    <n v="300263"/>
    <n v="263"/>
    <x v="1"/>
    <x v="8"/>
    <x v="3"/>
    <d v="2014-07-23T00:00:00"/>
    <s v="None_16h"/>
    <m/>
    <m/>
    <n v="3"/>
    <m/>
    <x v="4"/>
    <m/>
    <n v="255"/>
    <m/>
    <m/>
    <m/>
    <n v="19"/>
    <m/>
    <m/>
    <n v="6"/>
    <n v="250"/>
    <n v="0"/>
    <n v="14"/>
    <n v="33"/>
    <m/>
    <m/>
    <m/>
    <x v="1"/>
    <n v="14"/>
  </r>
  <r>
    <s v="Exp3"/>
    <n v="300263"/>
    <n v="263"/>
    <x v="1"/>
    <x v="8"/>
    <x v="3"/>
    <d v="2014-07-23T00:00:00"/>
    <s v="None_16h"/>
    <m/>
    <m/>
    <n v="4"/>
    <m/>
    <x v="2"/>
    <m/>
    <n v="250"/>
    <m/>
    <m/>
    <m/>
    <m/>
    <m/>
    <m/>
    <m/>
    <n v="250"/>
    <n v="0"/>
    <n v="13"/>
    <s v=""/>
    <m/>
    <m/>
    <m/>
    <x v="1"/>
    <n v="13"/>
  </r>
  <r>
    <s v="Exp3"/>
    <n v="300064"/>
    <n v="64"/>
    <x v="1"/>
    <x v="8"/>
    <x v="9"/>
    <d v="2014-02-04T00:00:00"/>
    <s v="None_16h"/>
    <m/>
    <n v="64"/>
    <n v="1"/>
    <n v="0"/>
    <x v="21"/>
    <n v="2"/>
    <m/>
    <m/>
    <m/>
    <n v="3"/>
    <n v="3"/>
    <m/>
    <s v="V"/>
    <m/>
    <n v="171.22222222222223"/>
    <n v="0.66068724699483949"/>
    <n v="1.6606872469948395"/>
    <n v="7"/>
    <m/>
    <m/>
    <m/>
    <x v="2"/>
    <n v="1"/>
  </r>
  <r>
    <s v="Exp3"/>
    <n v="300064"/>
    <n v="64"/>
    <x v="1"/>
    <x v="8"/>
    <x v="9"/>
    <d v="2014-02-04T00:00:00"/>
    <s v="None_16h"/>
    <m/>
    <m/>
    <n v="2"/>
    <n v="0"/>
    <x v="22"/>
    <n v="2"/>
    <m/>
    <m/>
    <n v="115"/>
    <n v="4"/>
    <n v="3"/>
    <m/>
    <s v="V"/>
    <m/>
    <n v="154"/>
    <n v="0.74675324675324672"/>
    <n v="0.74675324675324672"/>
    <n v="7"/>
    <m/>
    <m/>
    <m/>
    <x v="2"/>
    <n v="0"/>
  </r>
  <r>
    <s v="Exp3"/>
    <n v="300064"/>
    <n v="64"/>
    <x v="1"/>
    <x v="8"/>
    <x v="9"/>
    <d v="2014-02-04T00:00:00"/>
    <s v="None_16h"/>
    <m/>
    <m/>
    <n v="3"/>
    <n v="0"/>
    <x v="21"/>
    <n v="2"/>
    <m/>
    <m/>
    <n v="107"/>
    <m/>
    <m/>
    <m/>
    <m/>
    <m/>
    <n v="171.22222222222223"/>
    <n v="0.62491888384166128"/>
    <n v="1.6249188838416613"/>
    <s v=""/>
    <m/>
    <m/>
    <m/>
    <x v="2"/>
    <n v="1"/>
  </r>
  <r>
    <s v="Exp3"/>
    <n v="300064"/>
    <n v="64"/>
    <x v="1"/>
    <x v="8"/>
    <x v="9"/>
    <d v="2014-02-04T00:00:00"/>
    <s v="None_16h"/>
    <m/>
    <m/>
    <n v="4"/>
    <n v="0"/>
    <x v="22"/>
    <n v="2"/>
    <m/>
    <m/>
    <n v="94"/>
    <m/>
    <m/>
    <m/>
    <m/>
    <m/>
    <n v="154"/>
    <n v="0.61038961038961037"/>
    <n v="0.61038961038961037"/>
    <s v=""/>
    <m/>
    <m/>
    <m/>
    <x v="2"/>
    <n v="0"/>
  </r>
  <r>
    <s v="Exp3"/>
    <n v="300140"/>
    <n v="140"/>
    <x v="1"/>
    <x v="8"/>
    <x v="9"/>
    <d v="2014-02-04T00:00:00"/>
    <s v="None_16h"/>
    <m/>
    <n v="140"/>
    <n v="1"/>
    <n v="0"/>
    <x v="22"/>
    <n v="2"/>
    <m/>
    <m/>
    <m/>
    <n v="3"/>
    <n v="2"/>
    <m/>
    <s v="V"/>
    <m/>
    <n v="154"/>
    <n v="0.59090909090909094"/>
    <n v="0.59090909090909094"/>
    <n v="5"/>
    <m/>
    <m/>
    <m/>
    <x v="2"/>
    <n v="0"/>
  </r>
  <r>
    <s v="Exp3"/>
    <n v="300140"/>
    <n v="140"/>
    <x v="1"/>
    <x v="8"/>
    <x v="9"/>
    <d v="2014-02-04T00:00:00"/>
    <s v="None_16h"/>
    <m/>
    <m/>
    <n v="2"/>
    <n v="0"/>
    <x v="22"/>
    <n v="2"/>
    <m/>
    <m/>
    <n v="95"/>
    <m/>
    <m/>
    <m/>
    <m/>
    <m/>
    <n v="154"/>
    <n v="0.61688311688311692"/>
    <n v="0.61688311688311692"/>
    <s v=""/>
    <m/>
    <m/>
    <m/>
    <x v="2"/>
    <n v="0"/>
  </r>
  <r>
    <s v="Exp3"/>
    <n v="300140"/>
    <n v="140"/>
    <x v="1"/>
    <x v="8"/>
    <x v="9"/>
    <d v="2014-02-04T00:00:00"/>
    <s v="None_16h"/>
    <m/>
    <m/>
    <n v="3"/>
    <n v="0"/>
    <x v="22"/>
    <n v="2"/>
    <m/>
    <m/>
    <n v="87"/>
    <n v="3"/>
    <n v="2"/>
    <m/>
    <s v="V"/>
    <m/>
    <n v="154"/>
    <n v="0.56493506493506496"/>
    <n v="0.56493506493506496"/>
    <n v="5"/>
    <m/>
    <m/>
    <m/>
    <x v="2"/>
    <n v="0"/>
  </r>
  <r>
    <s v="Exp3"/>
    <n v="300262"/>
    <n v="262"/>
    <x v="1"/>
    <x v="8"/>
    <x v="9"/>
    <d v="2014-02-04T00:00:00"/>
    <s v="None_16h"/>
    <m/>
    <n v="262"/>
    <n v="1"/>
    <n v="0"/>
    <x v="22"/>
    <n v="2"/>
    <m/>
    <m/>
    <m/>
    <n v="3"/>
    <n v="2"/>
    <m/>
    <s v="V"/>
    <m/>
    <n v="154"/>
    <n v="0.49494200370254876"/>
    <n v="0.49494200370254876"/>
    <n v="5"/>
    <m/>
    <m/>
    <m/>
    <x v="2"/>
    <n v="0"/>
  </r>
  <r>
    <s v="Exp3"/>
    <n v="300262"/>
    <n v="262"/>
    <x v="1"/>
    <x v="8"/>
    <x v="9"/>
    <d v="2014-02-04T00:00:00"/>
    <s v="None_16h"/>
    <m/>
    <m/>
    <n v="2"/>
    <n v="0"/>
    <x v="22"/>
    <n v="2"/>
    <m/>
    <m/>
    <n v="96"/>
    <n v="3"/>
    <n v="3"/>
    <m/>
    <s v="V"/>
    <m/>
    <n v="154"/>
    <n v="0.62337662337662336"/>
    <n v="0.62337662337662336"/>
    <n v="6"/>
    <m/>
    <m/>
    <m/>
    <x v="2"/>
    <n v="0"/>
  </r>
  <r>
    <s v="Exp3"/>
    <n v="300262"/>
    <n v="262"/>
    <x v="1"/>
    <x v="8"/>
    <x v="9"/>
    <d v="2014-02-04T00:00:00"/>
    <s v="None_16h"/>
    <m/>
    <m/>
    <n v="3"/>
    <n v="0"/>
    <x v="21"/>
    <n v="2"/>
    <m/>
    <m/>
    <n v="63"/>
    <m/>
    <m/>
    <m/>
    <m/>
    <m/>
    <n v="171.22222222222223"/>
    <n v="0.36794289422452953"/>
    <n v="1.3679428942245295"/>
    <s v=""/>
    <m/>
    <m/>
    <m/>
    <x v="2"/>
    <n v="1"/>
  </r>
  <r>
    <s v="Exp3"/>
    <n v="300262"/>
    <n v="262"/>
    <x v="1"/>
    <x v="8"/>
    <x v="9"/>
    <d v="2014-02-04T00:00:00"/>
    <s v="None_16h"/>
    <m/>
    <m/>
    <n v="4"/>
    <n v="0"/>
    <x v="22"/>
    <n v="2"/>
    <m/>
    <m/>
    <n v="76"/>
    <m/>
    <m/>
    <m/>
    <m/>
    <m/>
    <n v="154"/>
    <n v="0.4935064935064935"/>
    <n v="0.4935064935064935"/>
    <s v=""/>
    <m/>
    <m/>
    <m/>
    <x v="2"/>
    <n v="0"/>
  </r>
  <r>
    <s v="Exp3"/>
    <n v="300098"/>
    <n v="98"/>
    <x v="1"/>
    <x v="8"/>
    <x v="9"/>
    <d v="2014-02-11T00:00:00"/>
    <s v="None_16h"/>
    <m/>
    <n v="98"/>
    <n v="1"/>
    <n v="1"/>
    <x v="17"/>
    <n v="3"/>
    <n v="61"/>
    <m/>
    <n v="204"/>
    <n v="4"/>
    <n v="4"/>
    <m/>
    <s v="V"/>
    <m/>
    <n v="244.25"/>
    <n v="0.8352098259979529"/>
    <n v="2.835209825997953"/>
    <n v="10"/>
    <m/>
    <m/>
    <m/>
    <x v="2"/>
    <n v="2"/>
  </r>
  <r>
    <s v="Exp3"/>
    <n v="300098"/>
    <n v="98"/>
    <x v="1"/>
    <x v="8"/>
    <x v="9"/>
    <d v="2014-02-11T00:00:00"/>
    <s v="None_16h"/>
    <m/>
    <m/>
    <n v="2"/>
    <n v="2"/>
    <x v="17"/>
    <n v="3"/>
    <n v="62"/>
    <n v="175"/>
    <n v="166"/>
    <n v="4"/>
    <n v="3"/>
    <m/>
    <s v="V"/>
    <m/>
    <n v="244.25"/>
    <n v="0.67963152507676561"/>
    <n v="2.6796315250767657"/>
    <n v="9"/>
    <m/>
    <m/>
    <m/>
    <x v="2"/>
    <n v="2"/>
  </r>
  <r>
    <s v="Exp3"/>
    <n v="300098"/>
    <n v="98"/>
    <x v="1"/>
    <x v="8"/>
    <x v="9"/>
    <d v="2014-02-11T00:00:00"/>
    <s v="None_16h"/>
    <m/>
    <m/>
    <n v="3"/>
    <n v="1"/>
    <x v="17"/>
    <n v="3"/>
    <n v="60"/>
    <n v="168"/>
    <n v="167"/>
    <n v="4"/>
    <n v="3"/>
    <m/>
    <s v="V"/>
    <m/>
    <n v="244.25"/>
    <n v="0.68372569089048107"/>
    <n v="2.6837256908904812"/>
    <n v="9"/>
    <m/>
    <m/>
    <m/>
    <x v="2"/>
    <n v="2"/>
  </r>
  <r>
    <s v="Exp3"/>
    <n v="300184"/>
    <n v="184"/>
    <x v="1"/>
    <x v="8"/>
    <x v="9"/>
    <d v="2014-02-11T00:00:00"/>
    <s v="None_16h"/>
    <m/>
    <n v="184"/>
    <n v="1"/>
    <n v="1"/>
    <x v="17"/>
    <n v="3"/>
    <n v="62"/>
    <m/>
    <n v="180"/>
    <n v="4"/>
    <n v="4"/>
    <m/>
    <s v="V"/>
    <m/>
    <n v="244.25"/>
    <n v="0.73694984646878203"/>
    <n v="2.7369498464687823"/>
    <n v="10"/>
    <m/>
    <m/>
    <m/>
    <x v="2"/>
    <n v="2"/>
  </r>
  <r>
    <s v="Exp3"/>
    <n v="300184"/>
    <n v="184"/>
    <x v="1"/>
    <x v="8"/>
    <x v="9"/>
    <d v="2014-02-11T00:00:00"/>
    <s v="None_16h"/>
    <m/>
    <m/>
    <n v="2"/>
    <n v="1"/>
    <x v="17"/>
    <n v="3"/>
    <n v="62"/>
    <n v="195"/>
    <n v="193"/>
    <n v="3"/>
    <n v="4"/>
    <m/>
    <s v="V"/>
    <m/>
    <n v="244.25"/>
    <n v="0.79017400204708288"/>
    <n v="2.7901740020470829"/>
    <n v="9"/>
    <m/>
    <m/>
    <m/>
    <x v="2"/>
    <n v="2"/>
  </r>
  <r>
    <s v="Exp3"/>
    <n v="300184"/>
    <n v="184"/>
    <x v="1"/>
    <x v="8"/>
    <x v="9"/>
    <d v="2014-02-11T00:00:00"/>
    <s v="None_16h"/>
    <m/>
    <m/>
    <n v="3"/>
    <n v="0"/>
    <x v="21"/>
    <n v="3"/>
    <n v="51"/>
    <n v="154"/>
    <n v="152"/>
    <n v="4"/>
    <n v="3"/>
    <m/>
    <s v="V"/>
    <m/>
    <n v="171.22222222222223"/>
    <n v="0.88773523685918232"/>
    <n v="1.8877352368591822"/>
    <n v="8"/>
    <m/>
    <m/>
    <m/>
    <x v="2"/>
    <n v="1"/>
  </r>
  <r>
    <s v="Exp3"/>
    <n v="300261"/>
    <n v="261"/>
    <x v="1"/>
    <x v="8"/>
    <x v="9"/>
    <d v="2014-02-11T00:00:00"/>
    <s v="None_16h"/>
    <m/>
    <n v="261"/>
    <n v="1"/>
    <n v="1"/>
    <x v="17"/>
    <n v="3"/>
    <n v="68"/>
    <m/>
    <n v="200"/>
    <n v="4"/>
    <n v="3"/>
    <m/>
    <s v="V"/>
    <m/>
    <n v="244.25"/>
    <n v="0.81883316274309115"/>
    <n v="2.8188331627430911"/>
    <n v="9"/>
    <m/>
    <m/>
    <m/>
    <x v="2"/>
    <n v="2"/>
  </r>
  <r>
    <s v="Exp3"/>
    <n v="300261"/>
    <n v="261"/>
    <x v="1"/>
    <x v="8"/>
    <x v="9"/>
    <d v="2014-02-11T00:00:00"/>
    <s v="None_16h"/>
    <m/>
    <m/>
    <n v="2"/>
    <n v="1"/>
    <x v="17"/>
    <n v="3"/>
    <n v="56"/>
    <n v="174"/>
    <n v="224"/>
    <n v="4"/>
    <n v="3"/>
    <m/>
    <s v="V"/>
    <m/>
    <n v="244.25"/>
    <n v="0.91709314227226202"/>
    <n v="2.9170931422722619"/>
    <n v="9"/>
    <m/>
    <m/>
    <m/>
    <x v="2"/>
    <n v="2"/>
  </r>
  <r>
    <s v="Exp3"/>
    <n v="300261"/>
    <n v="261"/>
    <x v="1"/>
    <x v="8"/>
    <x v="9"/>
    <d v="2014-02-11T00:00:00"/>
    <s v="None_16h"/>
    <m/>
    <m/>
    <n v="3"/>
    <n v="1"/>
    <x v="17"/>
    <n v="4"/>
    <n v="55"/>
    <n v="170"/>
    <n v="207"/>
    <n v="4"/>
    <n v="3"/>
    <m/>
    <s v="V"/>
    <m/>
    <n v="244.25"/>
    <n v="0.8474923234390993"/>
    <n v="2.8474923234390994"/>
    <n v="9"/>
    <m/>
    <m/>
    <m/>
    <x v="2"/>
    <n v="2"/>
  </r>
  <r>
    <s v="Exp3"/>
    <n v="300261"/>
    <n v="261"/>
    <x v="1"/>
    <x v="8"/>
    <x v="9"/>
    <d v="2014-02-11T00:00:00"/>
    <s v="None_16h"/>
    <m/>
    <m/>
    <n v="4"/>
    <n v="1"/>
    <x v="17"/>
    <n v="3"/>
    <n v="63"/>
    <n v="192"/>
    <n v="192"/>
    <m/>
    <m/>
    <m/>
    <m/>
    <m/>
    <n v="244.25"/>
    <n v="0.78607983623336741"/>
    <n v="2.7860798362333674"/>
    <s v=""/>
    <m/>
    <m/>
    <m/>
    <x v="2"/>
    <n v="2"/>
  </r>
  <r>
    <s v="Exp3"/>
    <n v="300032"/>
    <n v="32"/>
    <x v="1"/>
    <x v="8"/>
    <x v="9"/>
    <d v="2014-02-18T00:00:00"/>
    <s v="None_16h"/>
    <m/>
    <n v="32"/>
    <n v="1"/>
    <n v="2"/>
    <x v="20"/>
    <n v="5"/>
    <n v="70"/>
    <m/>
    <n v="270"/>
    <n v="4"/>
    <n v="4"/>
    <m/>
    <s v="V"/>
    <m/>
    <n v="223"/>
    <n v="1.210762331838565"/>
    <n v="5.2107623318385645"/>
    <n v="12"/>
    <m/>
    <m/>
    <m/>
    <x v="2"/>
    <n v="4"/>
  </r>
  <r>
    <s v="Exp3"/>
    <n v="300032"/>
    <n v="32"/>
    <x v="1"/>
    <x v="8"/>
    <x v="9"/>
    <d v="2014-02-18T00:00:00"/>
    <s v="None_16h"/>
    <m/>
    <m/>
    <n v="2"/>
    <n v="2"/>
    <x v="20"/>
    <n v="5"/>
    <n v="75"/>
    <n v="265"/>
    <n v="265"/>
    <n v="4"/>
    <n v="4"/>
    <m/>
    <s v="V"/>
    <m/>
    <n v="223"/>
    <n v="1.188340807174888"/>
    <n v="5.188340807174888"/>
    <n v="12"/>
    <m/>
    <m/>
    <m/>
    <x v="2"/>
    <n v="4"/>
  </r>
  <r>
    <s v="Exp3"/>
    <n v="300032"/>
    <n v="32"/>
    <x v="1"/>
    <x v="8"/>
    <x v="9"/>
    <d v="2014-02-18T00:00:00"/>
    <s v="None_16h"/>
    <m/>
    <m/>
    <n v="3"/>
    <n v="1"/>
    <x v="18"/>
    <n v="4"/>
    <n v="77"/>
    <n v="215"/>
    <n v="248"/>
    <n v="4"/>
    <n v="4"/>
    <m/>
    <s v="V"/>
    <m/>
    <n v="258.8"/>
    <n v="0.95826893353941267"/>
    <n v="3.9582689335394128"/>
    <n v="11"/>
    <m/>
    <m/>
    <m/>
    <x v="2"/>
    <n v="3"/>
  </r>
  <r>
    <s v="Exp3"/>
    <n v="300032"/>
    <n v="32"/>
    <x v="1"/>
    <x v="8"/>
    <x v="9"/>
    <d v="2014-02-18T00:00:00"/>
    <s v="None_16h"/>
    <m/>
    <m/>
    <n v="4"/>
    <n v="2"/>
    <x v="20"/>
    <n v="5"/>
    <n v="72"/>
    <n v="216"/>
    <n v="215"/>
    <n v="4"/>
    <n v="4"/>
    <m/>
    <s v="V"/>
    <m/>
    <n v="223"/>
    <n v="0.9641255605381166"/>
    <n v="4.9641255605381165"/>
    <n v="12"/>
    <m/>
    <m/>
    <m/>
    <x v="2"/>
    <n v="4"/>
  </r>
  <r>
    <s v="Exp3"/>
    <n v="300175"/>
    <n v="175"/>
    <x v="1"/>
    <x v="8"/>
    <x v="9"/>
    <d v="2014-02-18T00:00:00"/>
    <s v="None_16h"/>
    <m/>
    <n v="175"/>
    <n v="1"/>
    <n v="2"/>
    <x v="20"/>
    <n v="5"/>
    <n v="86"/>
    <m/>
    <n v="228"/>
    <n v="3"/>
    <n v="5"/>
    <m/>
    <s v="V"/>
    <m/>
    <n v="223"/>
    <n v="1.0224215246636772"/>
    <n v="5.0224215246636774"/>
    <n v="12"/>
    <m/>
    <m/>
    <m/>
    <x v="2"/>
    <n v="4"/>
  </r>
  <r>
    <s v="Exp3"/>
    <n v="300175"/>
    <n v="175"/>
    <x v="1"/>
    <x v="8"/>
    <x v="9"/>
    <d v="2014-02-18T00:00:00"/>
    <s v="None_16h"/>
    <m/>
    <m/>
    <n v="2"/>
    <n v="1"/>
    <x v="18"/>
    <n v="5"/>
    <n v="82"/>
    <n v="277"/>
    <n v="277"/>
    <n v="4"/>
    <n v="3"/>
    <m/>
    <s v="V"/>
    <m/>
    <n v="258.8"/>
    <n v="1.0703245749613601"/>
    <n v="4.0703245749613597"/>
    <n v="10"/>
    <m/>
    <m/>
    <m/>
    <x v="2"/>
    <n v="3"/>
  </r>
  <r>
    <s v="Exp3"/>
    <n v="300175"/>
    <n v="175"/>
    <x v="1"/>
    <x v="8"/>
    <x v="9"/>
    <d v="2014-02-18T00:00:00"/>
    <s v="None_16h"/>
    <m/>
    <m/>
    <n v="3"/>
    <n v="1"/>
    <x v="17"/>
    <n v="5"/>
    <n v="61"/>
    <n v="215"/>
    <n v="215"/>
    <n v="4"/>
    <n v="3"/>
    <m/>
    <s v="V"/>
    <m/>
    <n v="244.25"/>
    <n v="0.88024564994882293"/>
    <n v="2.8802456499488232"/>
    <n v="9"/>
    <m/>
    <m/>
    <m/>
    <x v="2"/>
    <n v="2"/>
  </r>
  <r>
    <s v="Exp3"/>
    <n v="300175"/>
    <n v="175"/>
    <x v="1"/>
    <x v="8"/>
    <x v="9"/>
    <d v="2014-02-18T00:00:00"/>
    <s v="None_16h"/>
    <m/>
    <m/>
    <n v="4"/>
    <n v="0"/>
    <x v="17"/>
    <n v="4"/>
    <n v="57"/>
    <n v="170"/>
    <n v="169"/>
    <n v="3"/>
    <n v="3"/>
    <m/>
    <s v="V"/>
    <m/>
    <n v="244.25"/>
    <n v="0.69191402251791201"/>
    <n v="2.6919140225179121"/>
    <n v="8"/>
    <m/>
    <m/>
    <m/>
    <x v="2"/>
    <n v="2"/>
  </r>
  <r>
    <s v="Exp3"/>
    <n v="300230"/>
    <n v="230"/>
    <x v="1"/>
    <x v="8"/>
    <x v="9"/>
    <d v="2014-02-18T00:00:00"/>
    <s v="None_16h"/>
    <m/>
    <n v="230"/>
    <n v="1"/>
    <n v="1"/>
    <x v="18"/>
    <n v="5"/>
    <n v="68"/>
    <m/>
    <n v="264"/>
    <n v="4"/>
    <n v="4"/>
    <m/>
    <s v="V"/>
    <m/>
    <n v="258.8"/>
    <n v="1.0200927357032457"/>
    <n v="4.0200927357032459"/>
    <n v="11"/>
    <m/>
    <m/>
    <m/>
    <x v="2"/>
    <n v="3"/>
  </r>
  <r>
    <s v="Exp3"/>
    <n v="300230"/>
    <n v="230"/>
    <x v="1"/>
    <x v="8"/>
    <x v="9"/>
    <d v="2014-02-18T00:00:00"/>
    <s v="None_16h"/>
    <m/>
    <m/>
    <n v="2"/>
    <n v="2"/>
    <x v="18"/>
    <n v="5"/>
    <n v="77"/>
    <n v="239"/>
    <n v="272"/>
    <n v="4"/>
    <n v="4"/>
    <m/>
    <s v="V"/>
    <m/>
    <n v="258.8"/>
    <n v="1.0510046367851622"/>
    <n v="4.0510046367851622"/>
    <n v="11"/>
    <m/>
    <m/>
    <m/>
    <x v="2"/>
    <n v="3"/>
  </r>
  <r>
    <s v="Exp3"/>
    <n v="300230"/>
    <n v="230"/>
    <x v="1"/>
    <x v="8"/>
    <x v="9"/>
    <d v="2014-02-18T00:00:00"/>
    <s v="None_16h"/>
    <m/>
    <m/>
    <n v="3"/>
    <n v="2"/>
    <x v="18"/>
    <n v="4"/>
    <n v="75"/>
    <n v="246"/>
    <n v="279"/>
    <n v="4"/>
    <n v="5"/>
    <m/>
    <s v="V"/>
    <m/>
    <n v="258.8"/>
    <n v="1.0780525502318392"/>
    <n v="4.0780525502318392"/>
    <n v="12"/>
    <m/>
    <m/>
    <m/>
    <x v="2"/>
    <n v="3"/>
  </r>
  <r>
    <s v="Exp3"/>
    <n v="300230"/>
    <n v="230"/>
    <x v="1"/>
    <x v="8"/>
    <x v="9"/>
    <d v="2014-02-18T00:00:00"/>
    <s v="None_16h"/>
    <m/>
    <m/>
    <n v="4"/>
    <n v="0"/>
    <x v="17"/>
    <n v="5"/>
    <n v="43"/>
    <n v="82"/>
    <n v="151"/>
    <n v="4"/>
    <n v="4"/>
    <m/>
    <s v="V"/>
    <m/>
    <n v="244.25"/>
    <n v="0.61821903787103383"/>
    <n v="2.6182190378710337"/>
    <n v="10"/>
    <m/>
    <m/>
    <m/>
    <x v="2"/>
    <n v="2"/>
  </r>
  <r>
    <s v="Exp3"/>
    <n v="300037"/>
    <n v="37"/>
    <x v="1"/>
    <x v="8"/>
    <x v="9"/>
    <d v="2014-02-25T00:00:00"/>
    <s v="None_16h"/>
    <m/>
    <n v="37"/>
    <n v="1"/>
    <n v="2"/>
    <x v="20"/>
    <n v="5"/>
    <n v="76"/>
    <m/>
    <n v="260"/>
    <n v="5"/>
    <n v="6"/>
    <m/>
    <s v="V"/>
    <m/>
    <n v="223"/>
    <n v="1.1659192825112108"/>
    <n v="5.1659192825112106"/>
    <n v="15"/>
    <m/>
    <m/>
    <m/>
    <x v="2"/>
    <n v="4"/>
  </r>
  <r>
    <s v="Exp3"/>
    <n v="300037"/>
    <n v="37"/>
    <x v="1"/>
    <x v="8"/>
    <x v="9"/>
    <d v="2014-02-25T00:00:00"/>
    <s v="None_16h"/>
    <m/>
    <m/>
    <n v="2"/>
    <n v="2"/>
    <x v="20"/>
    <n v="5"/>
    <n v="84"/>
    <n v="288"/>
    <n v="297"/>
    <n v="5"/>
    <n v="6"/>
    <m/>
    <s v="V"/>
    <m/>
    <n v="223"/>
    <n v="1.3318385650224216"/>
    <n v="5.3318385650224212"/>
    <n v="15"/>
    <m/>
    <m/>
    <m/>
    <x v="2"/>
    <n v="4"/>
  </r>
  <r>
    <s v="Exp3"/>
    <n v="300037"/>
    <n v="37"/>
    <x v="1"/>
    <x v="8"/>
    <x v="9"/>
    <d v="2014-02-25T00:00:00"/>
    <s v="None_16h"/>
    <m/>
    <m/>
    <n v="3"/>
    <n v="2"/>
    <x v="20"/>
    <n v="5"/>
    <n v="85"/>
    <n v="290"/>
    <n v="280"/>
    <n v="5"/>
    <n v="5"/>
    <m/>
    <s v="V"/>
    <m/>
    <n v="223"/>
    <n v="1.2556053811659194"/>
    <n v="5.2556053811659194"/>
    <n v="14"/>
    <m/>
    <m/>
    <m/>
    <x v="2"/>
    <n v="4"/>
  </r>
  <r>
    <s v="Exp3"/>
    <n v="300133"/>
    <n v="133"/>
    <x v="1"/>
    <x v="8"/>
    <x v="9"/>
    <d v="2014-02-25T00:00:00"/>
    <s v="None_16h"/>
    <m/>
    <n v="133"/>
    <n v="1"/>
    <n v="4"/>
    <x v="19"/>
    <n v="6"/>
    <n v="68"/>
    <m/>
    <n v="220"/>
    <n v="5"/>
    <n v="4"/>
    <m/>
    <s v="V"/>
    <m/>
    <n v="256.16666666666669"/>
    <n v="0.85881587508132717"/>
    <n v="5.8588158750813273"/>
    <n v="14"/>
    <m/>
    <m/>
    <m/>
    <x v="2"/>
    <n v="5"/>
  </r>
  <r>
    <s v="Exp3"/>
    <n v="300133"/>
    <n v="133"/>
    <x v="1"/>
    <x v="8"/>
    <x v="9"/>
    <d v="2014-02-25T00:00:00"/>
    <s v="None_16h"/>
    <m/>
    <m/>
    <n v="2"/>
    <n v="4"/>
    <x v="19"/>
    <n v="6"/>
    <n v="80"/>
    <n v="120"/>
    <n v="270"/>
    <n v="5"/>
    <n v="4"/>
    <m/>
    <s v="V"/>
    <m/>
    <n v="256.16666666666669"/>
    <n v="1.0540013012361742"/>
    <n v="6.0540013012361742"/>
    <n v="14"/>
    <m/>
    <m/>
    <m/>
    <x v="2"/>
    <n v="5"/>
  </r>
  <r>
    <s v="Exp3"/>
    <n v="300133"/>
    <n v="133"/>
    <x v="1"/>
    <x v="8"/>
    <x v="9"/>
    <d v="2014-02-25T00:00:00"/>
    <s v="None_16h"/>
    <m/>
    <m/>
    <n v="3"/>
    <n v="3"/>
    <x v="19"/>
    <n v="6"/>
    <n v="90"/>
    <n v="107"/>
    <n v="270"/>
    <n v="4"/>
    <n v="6"/>
    <m/>
    <s v="V"/>
    <m/>
    <n v="256.16666666666669"/>
    <n v="1.0540013012361742"/>
    <n v="6.0540013012361742"/>
    <n v="15"/>
    <m/>
    <m/>
    <m/>
    <x v="2"/>
    <n v="5"/>
  </r>
  <r>
    <s v="Exp3"/>
    <n v="300253"/>
    <n v="253"/>
    <x v="1"/>
    <x v="8"/>
    <x v="9"/>
    <d v="2014-02-25T00:00:00"/>
    <s v="None_16h"/>
    <m/>
    <n v="253"/>
    <n v="1"/>
    <n v="2"/>
    <x v="19"/>
    <n v="6"/>
    <n v="85"/>
    <m/>
    <n v="65"/>
    <n v="5"/>
    <n v="6"/>
    <m/>
    <s v="V"/>
    <m/>
    <n v="256.16666666666669"/>
    <n v="0.2537410540013012"/>
    <n v="5.253741054001301"/>
    <n v="16"/>
    <m/>
    <m/>
    <m/>
    <x v="2"/>
    <n v="5"/>
  </r>
  <r>
    <s v="Exp3"/>
    <n v="300253"/>
    <n v="253"/>
    <x v="1"/>
    <x v="8"/>
    <x v="9"/>
    <d v="2014-02-25T00:00:00"/>
    <s v="None_16h"/>
    <m/>
    <m/>
    <n v="2"/>
    <n v="4"/>
    <x v="19"/>
    <n v="6"/>
    <n v="85"/>
    <n v="275"/>
    <n v="110"/>
    <n v="5"/>
    <n v="6"/>
    <m/>
    <s v="V"/>
    <m/>
    <n v="256.16666666666669"/>
    <n v="0.42940793754066359"/>
    <n v="5.4294079375406632"/>
    <n v="16"/>
    <m/>
    <m/>
    <m/>
    <x v="2"/>
    <n v="5"/>
  </r>
  <r>
    <s v="Exp3"/>
    <n v="300253"/>
    <n v="253"/>
    <x v="1"/>
    <x v="8"/>
    <x v="9"/>
    <d v="2014-02-25T00:00:00"/>
    <s v="None_16h"/>
    <m/>
    <m/>
    <n v="3"/>
    <n v="4"/>
    <x v="19"/>
    <n v="6"/>
    <n v="83"/>
    <n v="255"/>
    <n v="109"/>
    <n v="4"/>
    <n v="6"/>
    <m/>
    <s v="V"/>
    <m/>
    <n v="256.16666666666669"/>
    <n v="0.42550422901756668"/>
    <n v="5.4255042290175668"/>
    <n v="15"/>
    <m/>
    <m/>
    <m/>
    <x v="2"/>
    <n v="5"/>
  </r>
  <r>
    <s v="Exp3"/>
    <n v="300253"/>
    <n v="253"/>
    <x v="1"/>
    <x v="8"/>
    <x v="9"/>
    <d v="2014-02-25T00:00:00"/>
    <s v="None_16h"/>
    <m/>
    <m/>
    <n v="4"/>
    <n v="0"/>
    <x v="20"/>
    <n v="5"/>
    <n v="70"/>
    <n v="235"/>
    <n v="61"/>
    <n v="4"/>
    <n v="5"/>
    <m/>
    <s v="V"/>
    <m/>
    <n v="223"/>
    <n v="0.273542600896861"/>
    <n v="4.2735426008968611"/>
    <n v="13"/>
    <m/>
    <m/>
    <m/>
    <x v="2"/>
    <n v="4"/>
  </r>
  <r>
    <s v="Exp3"/>
    <n v="300008"/>
    <n v="8"/>
    <x v="1"/>
    <x v="8"/>
    <x v="9"/>
    <d v="2014-03-04T00:00:00"/>
    <s v="None_16h"/>
    <m/>
    <n v="8"/>
    <n v="1"/>
    <n v="3"/>
    <x v="16"/>
    <n v="7"/>
    <n v="81"/>
    <m/>
    <n v="66"/>
    <n v="4"/>
    <n v="8"/>
    <m/>
    <s v="V"/>
    <m/>
    <n v="209.33333333333334"/>
    <n v="0.31528662420382164"/>
    <n v="6.3152866242038215"/>
    <n v="18"/>
    <m/>
    <m/>
    <m/>
    <x v="2"/>
    <n v="6"/>
  </r>
  <r>
    <s v="Exp3"/>
    <n v="300008"/>
    <n v="8"/>
    <x v="1"/>
    <x v="8"/>
    <x v="9"/>
    <d v="2014-03-04T00:00:00"/>
    <s v="None_16h"/>
    <m/>
    <m/>
    <n v="2"/>
    <n v="1"/>
    <x v="19"/>
    <n v="6"/>
    <n v="75"/>
    <n v="270"/>
    <n v="232"/>
    <n v="4"/>
    <n v="7"/>
    <m/>
    <s v="V"/>
    <m/>
    <n v="256.16666666666669"/>
    <n v="0.90566037735849048"/>
    <n v="5.9056603773584904"/>
    <n v="16"/>
    <m/>
    <m/>
    <m/>
    <x v="2"/>
    <n v="5"/>
  </r>
  <r>
    <s v="Exp3"/>
    <n v="300008"/>
    <n v="8"/>
    <x v="1"/>
    <x v="8"/>
    <x v="9"/>
    <d v="2014-03-04T00:00:00"/>
    <s v="None_16h"/>
    <m/>
    <m/>
    <n v="3"/>
    <n v="4"/>
    <x v="16"/>
    <n v="7"/>
    <n v="93"/>
    <n v="242"/>
    <n v="60"/>
    <n v="5"/>
    <n v="6"/>
    <m/>
    <s v="V"/>
    <m/>
    <n v="209.33333333333334"/>
    <n v="0.28662420382165604"/>
    <n v="6.2866242038216562"/>
    <n v="17"/>
    <m/>
    <m/>
    <m/>
    <x v="2"/>
    <n v="6"/>
  </r>
  <r>
    <s v="Exp3"/>
    <n v="300008"/>
    <n v="8"/>
    <x v="1"/>
    <x v="8"/>
    <x v="9"/>
    <d v="2014-03-04T00:00:00"/>
    <s v="None_16h"/>
    <m/>
    <m/>
    <n v="4"/>
    <n v="3"/>
    <x v="16"/>
    <n v="7"/>
    <n v="86"/>
    <n v="254"/>
    <n v="84"/>
    <n v="4"/>
    <n v="7"/>
    <m/>
    <s v="V"/>
    <m/>
    <n v="209.33333333333334"/>
    <n v="0.40127388535031844"/>
    <n v="6.4012738853503182"/>
    <n v="17"/>
    <m/>
    <m/>
    <m/>
    <x v="2"/>
    <n v="6"/>
  </r>
  <r>
    <s v="Exp3"/>
    <n v="300186"/>
    <n v="186"/>
    <x v="1"/>
    <x v="8"/>
    <x v="9"/>
    <d v="2014-03-04T00:00:00"/>
    <s v="None_16h"/>
    <m/>
    <n v="186"/>
    <n v="1"/>
    <n v="5"/>
    <x v="19"/>
    <n v="6"/>
    <n v="87"/>
    <m/>
    <n v="156"/>
    <n v="5"/>
    <n v="6"/>
    <m/>
    <s v="V"/>
    <m/>
    <n v="256.16666666666669"/>
    <n v="0.60897852960312293"/>
    <n v="5.6089785296031227"/>
    <n v="16"/>
    <m/>
    <m/>
    <m/>
    <x v="2"/>
    <n v="5"/>
  </r>
  <r>
    <s v="Exp3"/>
    <n v="300186"/>
    <n v="186"/>
    <x v="1"/>
    <x v="8"/>
    <x v="9"/>
    <d v="2014-03-04T00:00:00"/>
    <s v="None_16h"/>
    <m/>
    <m/>
    <n v="2"/>
    <n v="6"/>
    <x v="16"/>
    <n v="7"/>
    <n v="85"/>
    <n v="240"/>
    <n v="55"/>
    <n v="4"/>
    <n v="8"/>
    <m/>
    <s v="V"/>
    <m/>
    <n v="209.33333333333334"/>
    <n v="0.26273885350318471"/>
    <n v="6.2627388535031852"/>
    <n v="18"/>
    <m/>
    <m/>
    <m/>
    <x v="2"/>
    <n v="6"/>
  </r>
  <r>
    <s v="Exp3"/>
    <n v="300186"/>
    <n v="186"/>
    <x v="1"/>
    <x v="8"/>
    <x v="9"/>
    <d v="2014-03-04T00:00:00"/>
    <s v="None_16h"/>
    <m/>
    <m/>
    <n v="3"/>
    <n v="4"/>
    <x v="16"/>
    <n v="7"/>
    <n v="85"/>
    <n v="263"/>
    <n v="45"/>
    <n v="5"/>
    <n v="6"/>
    <m/>
    <s v="V"/>
    <m/>
    <n v="209.33333333333334"/>
    <n v="0.21496815286624202"/>
    <n v="6.2149681528662422"/>
    <n v="17"/>
    <m/>
    <m/>
    <m/>
    <x v="2"/>
    <n v="6"/>
  </r>
  <r>
    <s v="Exp3"/>
    <n v="300186"/>
    <n v="186"/>
    <x v="1"/>
    <x v="8"/>
    <x v="9"/>
    <d v="2014-03-04T00:00:00"/>
    <s v="None_16h"/>
    <m/>
    <m/>
    <n v="4"/>
    <n v="2"/>
    <x v="19"/>
    <n v="6"/>
    <n v="76"/>
    <n v="269"/>
    <n v="177"/>
    <n v="4"/>
    <n v="8"/>
    <m/>
    <s v="V"/>
    <m/>
    <n v="256.16666666666669"/>
    <n v="0.69095640858815865"/>
    <n v="5.6909564085881588"/>
    <n v="17"/>
    <m/>
    <m/>
    <m/>
    <x v="2"/>
    <n v="5"/>
  </r>
  <r>
    <s v="Exp3"/>
    <n v="300244"/>
    <n v="244"/>
    <x v="1"/>
    <x v="8"/>
    <x v="9"/>
    <d v="2014-03-04T00:00:00"/>
    <s v="None_16h"/>
    <m/>
    <n v="244"/>
    <n v="1"/>
    <n v="4"/>
    <x v="19"/>
    <n v="6"/>
    <n v="88"/>
    <m/>
    <n v="200"/>
    <n v="4"/>
    <n v="6"/>
    <m/>
    <s v="V"/>
    <m/>
    <n v="256.16666666666669"/>
    <n v="0.78074170461938841"/>
    <n v="5.7807417046193885"/>
    <n v="15"/>
    <m/>
    <m/>
    <m/>
    <x v="2"/>
    <n v="5"/>
  </r>
  <r>
    <s v="Exp3"/>
    <n v="300244"/>
    <n v="244"/>
    <x v="1"/>
    <x v="8"/>
    <x v="9"/>
    <d v="2014-03-04T00:00:00"/>
    <s v="None_16h"/>
    <m/>
    <m/>
    <n v="2"/>
    <n v="5"/>
    <x v="19"/>
    <n v="6"/>
    <n v="79"/>
    <n v="265"/>
    <n v="204"/>
    <n v="5"/>
    <n v="7"/>
    <m/>
    <s v="V"/>
    <m/>
    <n v="256.16666666666669"/>
    <n v="0.79635653871177614"/>
    <n v="5.7963565387117759"/>
    <n v="17"/>
    <m/>
    <m/>
    <m/>
    <x v="2"/>
    <n v="5"/>
  </r>
  <r>
    <s v="Exp3"/>
    <n v="300023"/>
    <n v="23"/>
    <x v="1"/>
    <x v="8"/>
    <x v="9"/>
    <d v="2014-03-11T00:00:00"/>
    <s v="None_16h"/>
    <m/>
    <n v="23"/>
    <n v="1"/>
    <n v="1"/>
    <x v="16"/>
    <n v="7"/>
    <n v="92"/>
    <m/>
    <n v="198"/>
    <n v="5"/>
    <n v="8"/>
    <m/>
    <s v="V"/>
    <n v="4"/>
    <n v="209.33333333333334"/>
    <n v="0.94585987261146498"/>
    <n v="6.9458598726114653"/>
    <n v="19"/>
    <m/>
    <m/>
    <m/>
    <x v="2"/>
    <n v="6"/>
  </r>
  <r>
    <s v="Exp3"/>
    <n v="300023"/>
    <n v="23"/>
    <x v="1"/>
    <x v="8"/>
    <x v="9"/>
    <d v="2014-03-11T00:00:00"/>
    <s v="None_16h"/>
    <m/>
    <m/>
    <n v="2"/>
    <n v="3"/>
    <x v="16"/>
    <n v="7"/>
    <n v="95"/>
    <n v="269"/>
    <n v="216"/>
    <n v="6"/>
    <n v="8"/>
    <m/>
    <s v="V"/>
    <n v="4"/>
    <n v="209.33333333333334"/>
    <n v="1.0318471337579618"/>
    <n v="7.031847133757962"/>
    <n v="20"/>
    <m/>
    <m/>
    <m/>
    <x v="2"/>
    <n v="6"/>
  </r>
  <r>
    <s v="Exp3"/>
    <n v="300023"/>
    <n v="23"/>
    <x v="1"/>
    <x v="8"/>
    <x v="9"/>
    <d v="2014-03-11T00:00:00"/>
    <s v="None_16h"/>
    <m/>
    <m/>
    <n v="3"/>
    <n v="3"/>
    <x v="16"/>
    <n v="7"/>
    <n v="91"/>
    <n v="270"/>
    <n v="220"/>
    <n v="6"/>
    <n v="7"/>
    <m/>
    <s v="V"/>
    <n v="4"/>
    <n v="209.33333333333334"/>
    <n v="1.0509554140127388"/>
    <n v="7.0509554140127388"/>
    <n v="19"/>
    <m/>
    <m/>
    <m/>
    <x v="2"/>
    <n v="6"/>
  </r>
  <r>
    <s v="Exp3"/>
    <n v="300023"/>
    <n v="23"/>
    <x v="1"/>
    <x v="8"/>
    <x v="9"/>
    <d v="2014-03-11T00:00:00"/>
    <s v="None_16h"/>
    <m/>
    <m/>
    <n v="4"/>
    <n v="5"/>
    <x v="16"/>
    <n v="7"/>
    <n v="89"/>
    <n v="271"/>
    <n v="179"/>
    <n v="6"/>
    <n v="8"/>
    <m/>
    <s v="V"/>
    <n v="4"/>
    <n v="209.33333333333334"/>
    <n v="0.85509554140127386"/>
    <n v="6.8550955414012735"/>
    <n v="20"/>
    <m/>
    <m/>
    <m/>
    <x v="2"/>
    <n v="6"/>
  </r>
  <r>
    <s v="Exp3"/>
    <n v="300125"/>
    <n v="125"/>
    <x v="1"/>
    <x v="8"/>
    <x v="9"/>
    <d v="2014-03-11T00:00:00"/>
    <s v="None_16h"/>
    <m/>
    <n v="125"/>
    <n v="1"/>
    <n v="1"/>
    <x v="16"/>
    <n v="7"/>
    <n v="95"/>
    <m/>
    <n v="206"/>
    <n v="6"/>
    <n v="6"/>
    <m/>
    <s v="V"/>
    <n v="4"/>
    <n v="209.33333333333334"/>
    <n v="0.98407643312101911"/>
    <n v="6.984076433121019"/>
    <n v="18"/>
    <m/>
    <m/>
    <m/>
    <x v="2"/>
    <n v="6"/>
  </r>
  <r>
    <s v="Exp3"/>
    <n v="300125"/>
    <n v="125"/>
    <x v="1"/>
    <x v="8"/>
    <x v="9"/>
    <d v="2014-03-11T00:00:00"/>
    <s v="None_16h"/>
    <m/>
    <m/>
    <n v="2"/>
    <n v="2"/>
    <x v="16"/>
    <n v="7"/>
    <n v="90"/>
    <n v="256"/>
    <n v="132"/>
    <n v="5"/>
    <n v="7"/>
    <m/>
    <s v="V"/>
    <n v="4"/>
    <n v="209.33333333333334"/>
    <n v="0.63057324840764328"/>
    <n v="6.630573248407643"/>
    <n v="18"/>
    <m/>
    <m/>
    <m/>
    <x v="2"/>
    <n v="6"/>
  </r>
  <r>
    <s v="Exp3"/>
    <n v="300125"/>
    <n v="125"/>
    <x v="1"/>
    <x v="8"/>
    <x v="9"/>
    <d v="2014-03-11T00:00:00"/>
    <s v="None_16h"/>
    <m/>
    <m/>
    <n v="3"/>
    <n v="3"/>
    <x v="16"/>
    <n v="7"/>
    <n v="98"/>
    <n v="272"/>
    <n v="235"/>
    <n v="5"/>
    <n v="8"/>
    <m/>
    <s v="V"/>
    <n v="4"/>
    <n v="209.33333333333334"/>
    <n v="1.1226114649681529"/>
    <n v="7.1226114649681529"/>
    <n v="19"/>
    <m/>
    <m/>
    <m/>
    <x v="2"/>
    <n v="6"/>
  </r>
  <r>
    <s v="Exp3"/>
    <n v="300125"/>
    <n v="125"/>
    <x v="1"/>
    <x v="8"/>
    <x v="9"/>
    <d v="2014-03-11T00:00:00"/>
    <s v="None_16h"/>
    <m/>
    <m/>
    <n v="4"/>
    <n v="3"/>
    <x v="16"/>
    <n v="7"/>
    <n v="97"/>
    <n v="285"/>
    <n v="201"/>
    <n v="7"/>
    <n v="7"/>
    <m/>
    <s v="V"/>
    <n v="4"/>
    <n v="209.33333333333334"/>
    <n v="0.96019108280254772"/>
    <n v="6.9601910828025479"/>
    <n v="20"/>
    <m/>
    <m/>
    <m/>
    <x v="2"/>
    <n v="6"/>
  </r>
  <r>
    <s v="Exp3"/>
    <n v="300223"/>
    <n v="223"/>
    <x v="1"/>
    <x v="8"/>
    <x v="9"/>
    <d v="2014-03-11T00:00:00"/>
    <s v="None_16h"/>
    <m/>
    <n v="223"/>
    <n v="1"/>
    <n v="4"/>
    <x v="19"/>
    <n v="6"/>
    <n v="80"/>
    <m/>
    <n v="184"/>
    <n v="6"/>
    <n v="8"/>
    <m/>
    <s v="V"/>
    <n v="4"/>
    <n v="256.16666666666669"/>
    <n v="0.71828236824983727"/>
    <n v="5.7182823682498372"/>
    <n v="19"/>
    <m/>
    <m/>
    <m/>
    <x v="2"/>
    <n v="5"/>
  </r>
  <r>
    <s v="Exp3"/>
    <n v="300223"/>
    <n v="223"/>
    <x v="1"/>
    <x v="8"/>
    <x v="9"/>
    <d v="2014-03-11T00:00:00"/>
    <s v="None_16h"/>
    <m/>
    <m/>
    <n v="2"/>
    <n v="1"/>
    <x v="16"/>
    <n v="7"/>
    <n v="80"/>
    <n v="227"/>
    <n v="115"/>
    <n v="7"/>
    <n v="5"/>
    <m/>
    <s v="V"/>
    <n v="4"/>
    <n v="209.33333333333334"/>
    <n v="0.5493630573248407"/>
    <n v="6.5493630573248405"/>
    <n v="18"/>
    <m/>
    <m/>
    <m/>
    <x v="2"/>
    <n v="6"/>
  </r>
  <r>
    <s v="Exp3"/>
    <n v="300223"/>
    <n v="223"/>
    <x v="1"/>
    <x v="8"/>
    <x v="9"/>
    <d v="2014-03-11T00:00:00"/>
    <s v="None_16h"/>
    <m/>
    <m/>
    <n v="3"/>
    <n v="2"/>
    <x v="16"/>
    <n v="7"/>
    <n v="83"/>
    <n v="225"/>
    <n v="165"/>
    <n v="6"/>
    <n v="6"/>
    <m/>
    <s v="V"/>
    <n v="4"/>
    <n v="209.33333333333334"/>
    <n v="0.78821656050955413"/>
    <n v="6.7882165605095537"/>
    <n v="18"/>
    <m/>
    <m/>
    <m/>
    <x v="2"/>
    <n v="6"/>
  </r>
  <r>
    <s v="Exp3"/>
    <n v="300223"/>
    <n v="223"/>
    <x v="1"/>
    <x v="8"/>
    <x v="9"/>
    <d v="2014-03-11T00:00:00"/>
    <s v="None_16h"/>
    <m/>
    <m/>
    <n v="4"/>
    <n v="6"/>
    <x v="15"/>
    <n v="8"/>
    <n v="90"/>
    <n v="247"/>
    <n v="125"/>
    <n v="5"/>
    <n v="10"/>
    <m/>
    <s v="V"/>
    <n v="4"/>
    <n v="192.125"/>
    <n v="0.65061808718282366"/>
    <n v="7.6506180871828233"/>
    <n v="22"/>
    <m/>
    <m/>
    <m/>
    <x v="2"/>
    <n v="7"/>
  </r>
  <r>
    <s v="Exp3"/>
    <n v="300038"/>
    <n v="38"/>
    <x v="1"/>
    <x v="8"/>
    <x v="9"/>
    <d v="2014-03-25T00:00:00"/>
    <s v="None_16h"/>
    <d v="2014-03-25T00:00:00"/>
    <n v="38"/>
    <n v="1"/>
    <n v="2"/>
    <x v="11"/>
    <n v="9"/>
    <n v="98"/>
    <m/>
    <n v="98"/>
    <n v="5"/>
    <n v="9"/>
    <m/>
    <s v="V"/>
    <n v="4"/>
    <n v="184.33333333333334"/>
    <n v="0.53164556962025311"/>
    <n v="8.5316455696202524"/>
    <n v="22"/>
    <m/>
    <m/>
    <m/>
    <x v="2"/>
    <n v="8"/>
  </r>
  <r>
    <s v="Exp3"/>
    <n v="300038"/>
    <n v="38"/>
    <x v="1"/>
    <x v="8"/>
    <x v="9"/>
    <d v="2014-03-25T00:00:00"/>
    <s v="None_16h"/>
    <m/>
    <m/>
    <n v="2"/>
    <n v="3"/>
    <x v="12"/>
    <n v="10"/>
    <n v="103"/>
    <n v="190"/>
    <n v="32"/>
    <n v="6"/>
    <n v="11"/>
    <m/>
    <s v="E"/>
    <n v="4"/>
    <n v="170.33333333333334"/>
    <n v="0.18786692759295498"/>
    <n v="9.187866927592955"/>
    <n v="26"/>
    <m/>
    <m/>
    <m/>
    <x v="2"/>
    <n v="9"/>
  </r>
  <r>
    <s v="Exp3"/>
    <n v="300038"/>
    <n v="38"/>
    <x v="1"/>
    <x v="8"/>
    <x v="9"/>
    <d v="2014-03-25T00:00:00"/>
    <s v="None_16h"/>
    <m/>
    <m/>
    <n v="3"/>
    <n v="2"/>
    <x v="11"/>
    <n v="9"/>
    <n v="111"/>
    <n v="219"/>
    <n v="169"/>
    <n v="6"/>
    <n v="11"/>
    <m/>
    <s v="E"/>
    <n v="4"/>
    <n v="184.33333333333334"/>
    <n v="0.91681735985533452"/>
    <n v="8.9168173598553349"/>
    <n v="25"/>
    <m/>
    <m/>
    <m/>
    <x v="2"/>
    <n v="8"/>
  </r>
  <r>
    <s v="Exp3"/>
    <n v="300038"/>
    <n v="38"/>
    <x v="1"/>
    <x v="8"/>
    <x v="9"/>
    <d v="2014-03-25T00:00:00"/>
    <s v="None_16h"/>
    <m/>
    <m/>
    <n v="4"/>
    <n v="2"/>
    <x v="11"/>
    <n v="10"/>
    <n v="102"/>
    <n v="176"/>
    <n v="34"/>
    <n v="5"/>
    <n v="11"/>
    <m/>
    <s v="E"/>
    <n v="4"/>
    <n v="184.33333333333334"/>
    <n v="0.18444846292947559"/>
    <n v="8.1844484629294758"/>
    <n v="24"/>
    <m/>
    <m/>
    <m/>
    <x v="2"/>
    <n v="8"/>
  </r>
  <r>
    <s v="Exp3"/>
    <n v="300145"/>
    <n v="145"/>
    <x v="1"/>
    <x v="8"/>
    <x v="9"/>
    <d v="2014-03-25T00:00:00"/>
    <s v="None_16h"/>
    <m/>
    <n v="145"/>
    <n v="1"/>
    <n v="4"/>
    <x v="15"/>
    <n v="8"/>
    <n v="110"/>
    <n v="205"/>
    <n v="75"/>
    <n v="6"/>
    <n v="11"/>
    <m/>
    <s v="V"/>
    <n v="4"/>
    <n v="192.125"/>
    <n v="0.39037085230969421"/>
    <n v="7.3903708523096938"/>
    <n v="24"/>
    <m/>
    <m/>
    <m/>
    <x v="2"/>
    <n v="7"/>
  </r>
  <r>
    <s v="Exp3"/>
    <n v="300145"/>
    <n v="145"/>
    <x v="1"/>
    <x v="8"/>
    <x v="9"/>
    <d v="2014-03-25T00:00:00"/>
    <s v="None_16h"/>
    <m/>
    <m/>
    <n v="2"/>
    <n v="5"/>
    <x v="11"/>
    <n v="9"/>
    <n v="102"/>
    <n v="210"/>
    <n v="119"/>
    <n v="4"/>
    <n v="13"/>
    <m/>
    <s v="V"/>
    <n v="4"/>
    <n v="184.33333333333334"/>
    <n v="0.64556962025316456"/>
    <n v="8.6455696202531644"/>
    <n v="25"/>
    <m/>
    <m/>
    <m/>
    <x v="2"/>
    <n v="8"/>
  </r>
  <r>
    <s v="Exp3"/>
    <n v="300145"/>
    <n v="145"/>
    <x v="1"/>
    <x v="8"/>
    <x v="9"/>
    <d v="2014-03-25T00:00:00"/>
    <s v="None_16h"/>
    <m/>
    <m/>
    <n v="3"/>
    <n v="2"/>
    <x v="11"/>
    <n v="9"/>
    <n v="101"/>
    <n v="222"/>
    <n v="182"/>
    <n v="5"/>
    <n v="11"/>
    <m/>
    <s v="V"/>
    <n v="4"/>
    <n v="184.33333333333334"/>
    <n v="0.98734177215189867"/>
    <n v="8.9873417721518987"/>
    <n v="24"/>
    <m/>
    <m/>
    <m/>
    <x v="2"/>
    <n v="8"/>
  </r>
  <r>
    <s v="Exp3"/>
    <n v="300145"/>
    <n v="145"/>
    <x v="1"/>
    <x v="8"/>
    <x v="9"/>
    <d v="2014-03-25T00:00:00"/>
    <s v="None_16h"/>
    <m/>
    <m/>
    <n v="4"/>
    <n v="9"/>
    <x v="15"/>
    <n v="8"/>
    <n v="91"/>
    <n v="176"/>
    <n v="141"/>
    <n v="5"/>
    <n v="12"/>
    <m/>
    <s v="V"/>
    <n v="4"/>
    <n v="192.125"/>
    <n v="0.73389720234222511"/>
    <n v="7.7338972023422254"/>
    <n v="24"/>
    <m/>
    <m/>
    <m/>
    <x v="2"/>
    <n v="7"/>
  </r>
  <r>
    <s v="Exp3"/>
    <n v="300232"/>
    <n v="232"/>
    <x v="1"/>
    <x v="8"/>
    <x v="9"/>
    <d v="2014-03-25T00:00:00"/>
    <s v="None_16h"/>
    <m/>
    <n v="232"/>
    <n v="1"/>
    <n v="4"/>
    <x v="12"/>
    <n v="10"/>
    <n v="110"/>
    <m/>
    <n v="94"/>
    <n v="5"/>
    <n v="10"/>
    <m/>
    <s v="V"/>
    <n v="4"/>
    <n v="170.33333333333334"/>
    <n v="0.55185909980430525"/>
    <n v="9.5518590998043056"/>
    <n v="24"/>
    <m/>
    <m/>
    <m/>
    <x v="2"/>
    <n v="9"/>
  </r>
  <r>
    <s v="Exp3"/>
    <n v="300232"/>
    <n v="232"/>
    <x v="1"/>
    <x v="8"/>
    <x v="9"/>
    <d v="2014-03-25T00:00:00"/>
    <s v="None_16h"/>
    <m/>
    <m/>
    <n v="2"/>
    <n v="4"/>
    <x v="11"/>
    <n v="9"/>
    <n v="92"/>
    <n v="196"/>
    <n v="139"/>
    <n v="6"/>
    <n v="11"/>
    <m/>
    <s v="V"/>
    <n v="4"/>
    <n v="184.33333333333334"/>
    <n v="0.75406871609403248"/>
    <n v="8.7540687160940323"/>
    <n v="25"/>
    <m/>
    <m/>
    <m/>
    <x v="2"/>
    <n v="8"/>
  </r>
  <r>
    <s v="Exp3"/>
    <n v="300232"/>
    <n v="232"/>
    <x v="1"/>
    <x v="8"/>
    <x v="9"/>
    <d v="2014-03-25T00:00:00"/>
    <s v="None_16h"/>
    <m/>
    <m/>
    <n v="3"/>
    <n v="5"/>
    <x v="12"/>
    <n v="10"/>
    <n v="98"/>
    <n v="200"/>
    <n v="64"/>
    <n v="5"/>
    <n v="12"/>
    <m/>
    <s v="V"/>
    <n v="4"/>
    <n v="170.33333333333334"/>
    <n v="0.37573385518590996"/>
    <n v="9.37573385518591"/>
    <n v="26"/>
    <m/>
    <m/>
    <m/>
    <x v="2"/>
    <n v="9"/>
  </r>
  <r>
    <s v="Exp3"/>
    <n v="300232"/>
    <n v="232"/>
    <x v="1"/>
    <x v="8"/>
    <x v="9"/>
    <d v="2014-03-25T00:00:00"/>
    <s v="None_16h"/>
    <m/>
    <m/>
    <n v="4"/>
    <n v="2"/>
    <x v="11"/>
    <n v="9"/>
    <n v="95"/>
    <n v="190"/>
    <n v="78"/>
    <n v="4"/>
    <n v="8"/>
    <m/>
    <s v="V"/>
    <n v="4"/>
    <n v="184.33333333333334"/>
    <n v="0.42314647377938513"/>
    <n v="8.4231464737793846"/>
    <n v="20"/>
    <m/>
    <m/>
    <m/>
    <x v="2"/>
    <n v="8"/>
  </r>
  <r>
    <s v="Exp3"/>
    <n v="300042"/>
    <n v="42"/>
    <x v="1"/>
    <x v="8"/>
    <x v="9"/>
    <d v="2014-04-09T00:00:00"/>
    <s v="None_16h"/>
    <m/>
    <n v="42"/>
    <n v="1"/>
    <n v="8"/>
    <x v="12"/>
    <n v="10"/>
    <n v="117"/>
    <m/>
    <n v="173"/>
    <n v="5"/>
    <n v="12"/>
    <m/>
    <s v="V"/>
    <m/>
    <n v="170.33333333333334"/>
    <n v="1.0156555772994129"/>
    <n v="10.015655577299412"/>
    <n v="26"/>
    <m/>
    <m/>
    <m/>
    <x v="2"/>
    <n v="9"/>
  </r>
  <r>
    <s v="Exp3"/>
    <n v="300042"/>
    <n v="42"/>
    <x v="1"/>
    <x v="8"/>
    <x v="9"/>
    <d v="2014-04-09T00:00:00"/>
    <s v="None_16h"/>
    <m/>
    <m/>
    <n v="2"/>
    <n v="5"/>
    <x v="6"/>
    <n v="11"/>
    <n v="120"/>
    <n v="198"/>
    <n v="133"/>
    <n v="5"/>
    <n v="14"/>
    <m/>
    <s v="V"/>
    <m/>
    <n v="200"/>
    <n v="0.66500000000000004"/>
    <n v="10.664999999999999"/>
    <n v="29"/>
    <m/>
    <m/>
    <m/>
    <x v="2"/>
    <n v="10"/>
  </r>
  <r>
    <s v="Exp3"/>
    <n v="300042"/>
    <n v="42"/>
    <x v="1"/>
    <x v="8"/>
    <x v="9"/>
    <d v="2014-04-09T00:00:00"/>
    <s v="None_16h"/>
    <m/>
    <m/>
    <n v="3"/>
    <n v="6"/>
    <x v="6"/>
    <n v="11"/>
    <n v="127"/>
    <n v="187"/>
    <n v="70"/>
    <n v="5"/>
    <n v="11"/>
    <m/>
    <s v="V"/>
    <m/>
    <n v="200"/>
    <n v="0.35"/>
    <n v="10.35"/>
    <n v="26"/>
    <m/>
    <m/>
    <m/>
    <x v="2"/>
    <n v="10"/>
  </r>
  <r>
    <s v="Exp3"/>
    <n v="300042"/>
    <n v="42"/>
    <x v="1"/>
    <x v="8"/>
    <x v="9"/>
    <d v="2014-04-09T00:00:00"/>
    <s v="None_16h"/>
    <m/>
    <m/>
    <n v="4"/>
    <n v="5"/>
    <x v="11"/>
    <n v="9"/>
    <n v="115"/>
    <n v="142"/>
    <n v="108"/>
    <n v="5"/>
    <n v="12"/>
    <m/>
    <s v="V"/>
    <m/>
    <n v="184.33333333333334"/>
    <n v="0.58589511754068713"/>
    <n v="8.5858951175406872"/>
    <n v="25"/>
    <m/>
    <m/>
    <m/>
    <x v="2"/>
    <n v="8"/>
  </r>
  <r>
    <s v="Exp3"/>
    <n v="300151"/>
    <n v="151"/>
    <x v="1"/>
    <x v="8"/>
    <x v="9"/>
    <d v="2014-04-09T00:00:00"/>
    <s v="None_16h"/>
    <m/>
    <n v="151"/>
    <n v="1"/>
    <n v="7"/>
    <x v="12"/>
    <n v="10"/>
    <n v="122"/>
    <m/>
    <n v="170"/>
    <n v="5"/>
    <n v="12"/>
    <m/>
    <s v="V"/>
    <m/>
    <n v="170.33333333333334"/>
    <n v="0.99804305283757333"/>
    <n v="9.9980430528375734"/>
    <n v="26"/>
    <m/>
    <m/>
    <m/>
    <x v="2"/>
    <n v="9"/>
  </r>
  <r>
    <s v="Exp3"/>
    <n v="300151"/>
    <n v="151"/>
    <x v="1"/>
    <x v="8"/>
    <x v="9"/>
    <d v="2014-04-09T00:00:00"/>
    <s v="None_16h"/>
    <m/>
    <m/>
    <n v="2"/>
    <n v="14"/>
    <x v="6"/>
    <n v="11"/>
    <n v="128"/>
    <n v="126"/>
    <n v="78"/>
    <n v="4"/>
    <n v="14"/>
    <m/>
    <s v="V"/>
    <m/>
    <n v="200"/>
    <n v="0.39"/>
    <n v="10.39"/>
    <n v="28"/>
    <m/>
    <m/>
    <m/>
    <x v="2"/>
    <n v="10"/>
  </r>
  <r>
    <s v="Exp3"/>
    <n v="300151"/>
    <n v="151"/>
    <x v="1"/>
    <x v="8"/>
    <x v="9"/>
    <d v="2014-04-09T00:00:00"/>
    <s v="None_16h"/>
    <m/>
    <m/>
    <n v="3"/>
    <n v="6"/>
    <x v="12"/>
    <n v="10"/>
    <n v="120"/>
    <n v="220"/>
    <n v="171"/>
    <n v="5"/>
    <n v="10"/>
    <m/>
    <s v="V"/>
    <m/>
    <n v="170.33333333333334"/>
    <n v="1.0039138943248531"/>
    <n v="10.003913894324853"/>
    <n v="24"/>
    <m/>
    <m/>
    <m/>
    <x v="2"/>
    <n v="9"/>
  </r>
  <r>
    <s v="Exp3"/>
    <n v="300151"/>
    <n v="151"/>
    <x v="1"/>
    <x v="8"/>
    <x v="9"/>
    <d v="2014-04-09T00:00:00"/>
    <s v="None_16h"/>
    <m/>
    <m/>
    <n v="4"/>
    <n v="2"/>
    <x v="12"/>
    <n v="10"/>
    <n v="115"/>
    <n v="153"/>
    <n v="171"/>
    <n v="6"/>
    <n v="10"/>
    <m/>
    <s v="V"/>
    <m/>
    <n v="170.33333333333334"/>
    <n v="1.0039138943248531"/>
    <n v="10.003913894324853"/>
    <n v="25"/>
    <m/>
    <m/>
    <m/>
    <x v="2"/>
    <n v="9"/>
  </r>
  <r>
    <s v="Exp3"/>
    <n v="300271"/>
    <n v="271"/>
    <x v="1"/>
    <x v="8"/>
    <x v="9"/>
    <d v="2014-04-09T00:00:00"/>
    <s v="None_16h"/>
    <m/>
    <n v="271"/>
    <n v="1"/>
    <n v="8"/>
    <x v="11"/>
    <n v="9"/>
    <n v="125"/>
    <m/>
    <n v="180"/>
    <n v="5"/>
    <n v="13"/>
    <m/>
    <s v="V"/>
    <m/>
    <n v="184.33333333333334"/>
    <n v="0.97649186256781184"/>
    <n v="8.9764918625678121"/>
    <n v="26"/>
    <m/>
    <m/>
    <m/>
    <x v="2"/>
    <n v="8"/>
  </r>
  <r>
    <s v="Exp3"/>
    <n v="300271"/>
    <n v="271"/>
    <x v="1"/>
    <x v="8"/>
    <x v="9"/>
    <d v="2014-04-09T00:00:00"/>
    <s v="None_16h"/>
    <m/>
    <m/>
    <n v="2"/>
    <n v="9"/>
    <x v="12"/>
    <n v="10"/>
    <n v="97"/>
    <n v="163"/>
    <n v="158"/>
    <n v="4"/>
    <n v="12"/>
    <m/>
    <s v="V"/>
    <m/>
    <n v="170.33333333333334"/>
    <n v="0.92759295499021521"/>
    <n v="9.9275929549902155"/>
    <n v="25"/>
    <m/>
    <m/>
    <m/>
    <x v="2"/>
    <n v="9"/>
  </r>
  <r>
    <s v="Exp3"/>
    <n v="300271"/>
    <n v="271"/>
    <x v="1"/>
    <x v="8"/>
    <x v="9"/>
    <d v="2014-04-09T00:00:00"/>
    <s v="None_16h"/>
    <m/>
    <m/>
    <n v="3"/>
    <n v="8"/>
    <x v="12"/>
    <n v="10"/>
    <n v="115"/>
    <n v="180"/>
    <n v="72"/>
    <n v="6"/>
    <n v="10"/>
    <m/>
    <s v="V"/>
    <m/>
    <n v="170.33333333333334"/>
    <n v="0.4227005870841487"/>
    <n v="9.4227005870841491"/>
    <n v="25"/>
    <m/>
    <m/>
    <m/>
    <x v="2"/>
    <n v="9"/>
  </r>
  <r>
    <s v="Exp3"/>
    <n v="300271"/>
    <n v="271"/>
    <x v="1"/>
    <x v="8"/>
    <x v="9"/>
    <d v="2014-04-09T00:00:00"/>
    <s v="None_16h"/>
    <m/>
    <m/>
    <n v="4"/>
    <n v="3"/>
    <x v="11"/>
    <n v="9"/>
    <n v="118"/>
    <n v="182"/>
    <n v="155"/>
    <n v="5"/>
    <n v="10"/>
    <m/>
    <s v="V"/>
    <m/>
    <n v="184.33333333333334"/>
    <n v="0.84086799276672686"/>
    <n v="8.8408679927667269"/>
    <n v="23"/>
    <m/>
    <m/>
    <m/>
    <x v="2"/>
    <n v="8"/>
  </r>
  <r>
    <s v="Exp3"/>
    <n v="300012"/>
    <n v="12"/>
    <x v="1"/>
    <x v="8"/>
    <x v="9"/>
    <d v="2014-05-06T00:00:00"/>
    <s v="None_16h"/>
    <m/>
    <n v="12"/>
    <n v="1"/>
    <n v="2"/>
    <x v="9"/>
    <n v="13"/>
    <m/>
    <m/>
    <m/>
    <n v="4"/>
    <n v="16"/>
    <n v="10"/>
    <s v="DR nearly TS"/>
    <n v="1"/>
    <n v="180"/>
    <n v="0"/>
    <n v="12"/>
    <n v="32"/>
    <m/>
    <m/>
    <m/>
    <x v="2"/>
    <n v="12"/>
  </r>
  <r>
    <s v="Exp3"/>
    <n v="300012"/>
    <n v="12"/>
    <x v="1"/>
    <x v="8"/>
    <x v="9"/>
    <d v="2014-05-06T00:00:00"/>
    <s v="None_16h"/>
    <m/>
    <m/>
    <n v="2"/>
    <s v="&gt;10"/>
    <x v="2"/>
    <n v="14"/>
    <n v="150"/>
    <n v="180"/>
    <n v="80"/>
    <n v="3"/>
    <n v="16"/>
    <n v="30"/>
    <s v="TS"/>
    <n v="2"/>
    <n v="220"/>
    <n v="0.36363636363636365"/>
    <n v="13.363636363636363"/>
    <n v="32"/>
    <n v="200"/>
    <n v="200"/>
    <n v="210"/>
    <x v="2"/>
    <n v="13"/>
  </r>
  <r>
    <s v="Exp3"/>
    <n v="300012"/>
    <n v="12"/>
    <x v="1"/>
    <x v="8"/>
    <x v="9"/>
    <d v="2014-05-06T00:00:00"/>
    <s v="None_16h"/>
    <m/>
    <m/>
    <n v="3"/>
    <m/>
    <x v="2"/>
    <n v="14"/>
    <n v="120"/>
    <n v="170"/>
    <n v="60"/>
    <n v="4"/>
    <n v="15"/>
    <m/>
    <s v="DR nearly TS"/>
    <n v="0"/>
    <n v="220"/>
    <n v="0.27272727272727271"/>
    <n v="13.272727272727273"/>
    <n v="32"/>
    <n v="180"/>
    <m/>
    <m/>
    <x v="2"/>
    <n v="13"/>
  </r>
  <r>
    <s v="Exp3"/>
    <n v="300027"/>
    <n v="27"/>
    <x v="1"/>
    <x v="8"/>
    <x v="9"/>
    <d v="2014-05-06T00:00:00"/>
    <s v="None_16h"/>
    <m/>
    <n v="27"/>
    <n v="1"/>
    <n v="7"/>
    <x v="4"/>
    <n v="15"/>
    <n v="150"/>
    <n v="220"/>
    <n v="20"/>
    <n v="3"/>
    <n v="21"/>
    <n v="20"/>
    <s v="TS nearly"/>
    <n v="1"/>
    <n v="220"/>
    <n v="9.0909090909090912E-2"/>
    <n v="14.090909090909092"/>
    <n v="38"/>
    <n v="220"/>
    <n v="230"/>
    <n v="210"/>
    <x v="2"/>
    <n v="14"/>
  </r>
  <r>
    <s v="Exp3"/>
    <n v="300027"/>
    <n v="27"/>
    <x v="1"/>
    <x v="8"/>
    <x v="9"/>
    <d v="2014-05-06T00:00:00"/>
    <s v="None_16h"/>
    <m/>
    <m/>
    <n v="2"/>
    <n v="5"/>
    <x v="2"/>
    <n v="14"/>
    <n v="150"/>
    <m/>
    <n v="210"/>
    <n v="3"/>
    <n v="16"/>
    <n v="20"/>
    <s v="TS nearly"/>
    <n v="1"/>
    <n v="220"/>
    <n v="0.95454545454545459"/>
    <n v="13.954545454545455"/>
    <n v="32"/>
    <n v="230"/>
    <n v="220"/>
    <n v="230"/>
    <x v="2"/>
    <n v="13"/>
  </r>
  <r>
    <s v="Exp3"/>
    <n v="300027"/>
    <n v="27"/>
    <x v="1"/>
    <x v="8"/>
    <x v="9"/>
    <d v="2014-05-06T00:00:00"/>
    <s v="None_16h"/>
    <m/>
    <m/>
    <n v="3"/>
    <n v="4"/>
    <x v="2"/>
    <n v="14"/>
    <n v="150"/>
    <n v="240"/>
    <n v="70"/>
    <n v="4"/>
    <n v="16"/>
    <n v="20"/>
    <s v="TS nearly"/>
    <n v="1"/>
    <n v="220"/>
    <n v="0.31818181818181818"/>
    <n v="13.318181818181818"/>
    <n v="33"/>
    <n v="240"/>
    <n v="230"/>
    <n v="240"/>
    <x v="2"/>
    <n v="13"/>
  </r>
  <r>
    <s v="Exp3"/>
    <n v="300027"/>
    <n v="27"/>
    <x v="1"/>
    <x v="8"/>
    <x v="9"/>
    <d v="2014-05-06T00:00:00"/>
    <s v="None_16h"/>
    <m/>
    <m/>
    <n v="4"/>
    <n v="5"/>
    <x v="2"/>
    <n v="14"/>
    <n v="150"/>
    <n v="240"/>
    <n v="120"/>
    <n v="4"/>
    <n v="18"/>
    <n v="30"/>
    <s v="TS nearly"/>
    <n v="2"/>
    <n v="220"/>
    <n v="0.54545454545454541"/>
    <n v="13.545454545454545"/>
    <n v="35"/>
    <n v="240"/>
    <n v="250"/>
    <m/>
    <x v="2"/>
    <n v="13"/>
  </r>
  <r>
    <s v="Exp3"/>
    <n v="300318"/>
    <n v="318"/>
    <x v="1"/>
    <x v="8"/>
    <x v="9"/>
    <d v="2014-05-06T00:00:00"/>
    <s v="None_16h"/>
    <m/>
    <n v="318"/>
    <n v="1"/>
    <n v="5"/>
    <x v="9"/>
    <n v="13"/>
    <n v="160"/>
    <n v="180"/>
    <n v="45"/>
    <n v="4"/>
    <n v="17"/>
    <n v="15"/>
    <s v="TS"/>
    <n v="1"/>
    <n v="180"/>
    <n v="0.25"/>
    <n v="12.25"/>
    <n v="33"/>
    <n v="170"/>
    <n v="170"/>
    <n v="190"/>
    <x v="2"/>
    <n v="12"/>
  </r>
  <r>
    <s v="Exp3"/>
    <n v="300318"/>
    <n v="318"/>
    <x v="1"/>
    <x v="8"/>
    <x v="9"/>
    <d v="2014-05-06T00:00:00"/>
    <s v="None_16h"/>
    <m/>
    <m/>
    <n v="2"/>
    <n v="3"/>
    <x v="2"/>
    <n v="14"/>
    <n v="130"/>
    <n v="210"/>
    <n v="110"/>
    <n v="3"/>
    <n v="19"/>
    <n v="20"/>
    <s v="TS"/>
    <n v="1"/>
    <n v="220"/>
    <n v="0.5"/>
    <n v="13.5"/>
    <n v="35"/>
    <n v="180"/>
    <n v="190"/>
    <n v="190"/>
    <x v="2"/>
    <n v="13"/>
  </r>
  <r>
    <s v="Exp3"/>
    <n v="300318"/>
    <n v="318"/>
    <x v="1"/>
    <x v="8"/>
    <x v="9"/>
    <d v="2014-05-06T00:00:00"/>
    <s v="None_16h"/>
    <m/>
    <m/>
    <n v="3"/>
    <n v="3"/>
    <x v="9"/>
    <n v="13"/>
    <n v="150"/>
    <n v="180"/>
    <n v="130"/>
    <n v="3"/>
    <n v="17"/>
    <n v="20"/>
    <s v="TS"/>
    <n v="1"/>
    <n v="180"/>
    <n v="0.72222222222222221"/>
    <n v="12.722222222222221"/>
    <n v="32"/>
    <n v="180"/>
    <n v="180"/>
    <n v="170"/>
    <x v="2"/>
    <n v="12"/>
  </r>
  <r>
    <s v="Exp3"/>
    <n v="300065"/>
    <n v="65"/>
    <x v="1"/>
    <x v="8"/>
    <x v="9"/>
    <d v="2014-07-22T00:00:00"/>
    <s v="None_16h"/>
    <m/>
    <n v="65"/>
    <n v="1"/>
    <m/>
    <x v="8"/>
    <m/>
    <m/>
    <m/>
    <m/>
    <m/>
    <m/>
    <m/>
    <m/>
    <m/>
    <n v="220"/>
    <n v="0"/>
    <n v="19"/>
    <s v=""/>
    <m/>
    <m/>
    <m/>
    <x v="1"/>
    <n v="19"/>
  </r>
  <r>
    <s v="Exp3"/>
    <n v="300065"/>
    <n v="65"/>
    <x v="1"/>
    <x v="8"/>
    <x v="9"/>
    <d v="2014-07-22T00:00:00"/>
    <s v="None_16h"/>
    <m/>
    <m/>
    <n v="2"/>
    <m/>
    <x v="1"/>
    <m/>
    <m/>
    <m/>
    <m/>
    <m/>
    <m/>
    <m/>
    <m/>
    <m/>
    <n v="220"/>
    <n v="0"/>
    <n v="16"/>
    <s v=""/>
    <m/>
    <m/>
    <m/>
    <x v="1"/>
    <n v="16"/>
  </r>
  <r>
    <s v="Exp3"/>
    <n v="300065"/>
    <n v="65"/>
    <x v="1"/>
    <x v="8"/>
    <x v="9"/>
    <d v="2014-07-22T00:00:00"/>
    <s v="None_16h"/>
    <m/>
    <m/>
    <n v="3"/>
    <m/>
    <x v="1"/>
    <m/>
    <m/>
    <m/>
    <m/>
    <m/>
    <m/>
    <m/>
    <m/>
    <m/>
    <n v="220"/>
    <n v="0"/>
    <n v="16"/>
    <s v=""/>
    <m/>
    <m/>
    <m/>
    <x v="1"/>
    <n v="16"/>
  </r>
  <r>
    <s v="Exp3"/>
    <n v="300090"/>
    <n v="90"/>
    <x v="1"/>
    <x v="8"/>
    <x v="9"/>
    <d v="2014-07-22T00:00:00"/>
    <s v="None_16h"/>
    <m/>
    <n v="90"/>
    <n v="1"/>
    <m/>
    <x v="1"/>
    <m/>
    <n v="280"/>
    <m/>
    <m/>
    <m/>
    <n v="27"/>
    <m/>
    <m/>
    <n v="5"/>
    <n v="220"/>
    <n v="0"/>
    <n v="16"/>
    <n v="43"/>
    <m/>
    <m/>
    <m/>
    <x v="1"/>
    <n v="16"/>
  </r>
  <r>
    <s v="Exp3"/>
    <n v="300090"/>
    <n v="90"/>
    <x v="1"/>
    <x v="8"/>
    <x v="9"/>
    <d v="2014-07-22T00:00:00"/>
    <s v="None_16h"/>
    <m/>
    <m/>
    <n v="2"/>
    <m/>
    <x v="4"/>
    <m/>
    <n v="175"/>
    <m/>
    <m/>
    <m/>
    <m/>
    <m/>
    <m/>
    <m/>
    <n v="220"/>
    <n v="0"/>
    <n v="14"/>
    <s v=""/>
    <m/>
    <m/>
    <m/>
    <x v="1"/>
    <n v="14"/>
  </r>
  <r>
    <s v="Exp3"/>
    <n v="300090"/>
    <n v="90"/>
    <x v="1"/>
    <x v="8"/>
    <x v="9"/>
    <d v="2014-07-22T00:00:00"/>
    <s v="None_16h"/>
    <m/>
    <m/>
    <n v="3"/>
    <m/>
    <x v="3"/>
    <m/>
    <n v="245"/>
    <m/>
    <m/>
    <m/>
    <n v="21"/>
    <m/>
    <m/>
    <m/>
    <n v="220"/>
    <n v="0"/>
    <n v="17"/>
    <n v="38"/>
    <m/>
    <m/>
    <m/>
    <x v="1"/>
    <n v="17"/>
  </r>
  <r>
    <s v="Exp3"/>
    <n v="300135"/>
    <n v="135"/>
    <x v="1"/>
    <x v="8"/>
    <x v="9"/>
    <d v="2014-07-22T00:00:00"/>
    <s v="None_16h"/>
    <m/>
    <n v="135"/>
    <n v="1"/>
    <m/>
    <x v="4"/>
    <m/>
    <m/>
    <m/>
    <m/>
    <m/>
    <m/>
    <m/>
    <m/>
    <m/>
    <n v="220"/>
    <n v="0"/>
    <n v="14"/>
    <s v=""/>
    <m/>
    <m/>
    <m/>
    <x v="1"/>
    <n v="14"/>
  </r>
  <r>
    <s v="Exp3"/>
    <n v="300135"/>
    <n v="135"/>
    <x v="1"/>
    <x v="8"/>
    <x v="9"/>
    <d v="2014-07-22T00:00:00"/>
    <s v="None_16h"/>
    <m/>
    <m/>
    <n v="2"/>
    <m/>
    <x v="4"/>
    <m/>
    <m/>
    <m/>
    <m/>
    <m/>
    <m/>
    <m/>
    <m/>
    <m/>
    <n v="220"/>
    <n v="0"/>
    <n v="14"/>
    <s v=""/>
    <m/>
    <m/>
    <m/>
    <x v="1"/>
    <n v="14"/>
  </r>
  <r>
    <s v="Exp3"/>
    <n v="300135"/>
    <n v="135"/>
    <x v="1"/>
    <x v="8"/>
    <x v="9"/>
    <d v="2014-07-22T00:00:00"/>
    <s v="None_16h"/>
    <m/>
    <m/>
    <n v="3"/>
    <m/>
    <x v="2"/>
    <m/>
    <m/>
    <m/>
    <m/>
    <m/>
    <m/>
    <m/>
    <m/>
    <m/>
    <n v="220"/>
    <n v="0"/>
    <n v="13"/>
    <s v=""/>
    <m/>
    <m/>
    <m/>
    <x v="1"/>
    <n v="13"/>
  </r>
  <r>
    <s v="Exp3"/>
    <n v="300135"/>
    <n v="135"/>
    <x v="1"/>
    <x v="8"/>
    <x v="9"/>
    <d v="2014-07-22T00:00:00"/>
    <s v="None_16h"/>
    <m/>
    <m/>
    <n v="4"/>
    <m/>
    <x v="10"/>
    <m/>
    <m/>
    <m/>
    <m/>
    <m/>
    <m/>
    <m/>
    <m/>
    <m/>
    <n v="220"/>
    <n v="0"/>
    <n v="18"/>
    <s v=""/>
    <m/>
    <m/>
    <m/>
    <x v="1"/>
    <n v="18"/>
  </r>
  <r>
    <s v="Exp3"/>
    <n v="300172"/>
    <n v="172"/>
    <x v="1"/>
    <x v="8"/>
    <x v="9"/>
    <d v="2014-07-22T00:00:00"/>
    <s v="None_16h"/>
    <m/>
    <n v="172"/>
    <n v="1"/>
    <m/>
    <x v="1"/>
    <m/>
    <n v="267"/>
    <m/>
    <m/>
    <m/>
    <n v="25"/>
    <m/>
    <m/>
    <n v="6"/>
    <n v="220"/>
    <n v="0"/>
    <n v="16"/>
    <n v="41"/>
    <m/>
    <m/>
    <m/>
    <x v="1"/>
    <n v="16"/>
  </r>
  <r>
    <s v="Exp3"/>
    <n v="300172"/>
    <n v="172"/>
    <x v="1"/>
    <x v="8"/>
    <x v="9"/>
    <d v="2014-07-22T00:00:00"/>
    <s v="None_16h"/>
    <m/>
    <m/>
    <n v="2"/>
    <m/>
    <x v="3"/>
    <m/>
    <m/>
    <m/>
    <m/>
    <m/>
    <m/>
    <m/>
    <m/>
    <m/>
    <n v="220"/>
    <n v="0"/>
    <n v="17"/>
    <s v=""/>
    <m/>
    <m/>
    <m/>
    <x v="1"/>
    <n v="17"/>
  </r>
  <r>
    <s v="Exp3"/>
    <n v="300172"/>
    <n v="172"/>
    <x v="1"/>
    <x v="8"/>
    <x v="9"/>
    <d v="2014-07-22T00:00:00"/>
    <s v="None_16h"/>
    <m/>
    <m/>
    <n v="3"/>
    <m/>
    <x v="2"/>
    <m/>
    <m/>
    <m/>
    <m/>
    <m/>
    <m/>
    <m/>
    <m/>
    <m/>
    <n v="220"/>
    <n v="0"/>
    <n v="13"/>
    <s v=""/>
    <m/>
    <m/>
    <m/>
    <x v="1"/>
    <n v="13"/>
  </r>
  <r>
    <s v="Exp3"/>
    <n v="300196"/>
    <n v="196"/>
    <x v="1"/>
    <x v="8"/>
    <x v="9"/>
    <d v="2014-07-22T00:00:00"/>
    <s v="None_16h"/>
    <m/>
    <n v="196"/>
    <n v="1"/>
    <m/>
    <x v="9"/>
    <m/>
    <m/>
    <m/>
    <m/>
    <m/>
    <m/>
    <m/>
    <m/>
    <m/>
    <n v="180"/>
    <n v="0"/>
    <n v="12"/>
    <s v=""/>
    <m/>
    <m/>
    <m/>
    <x v="1"/>
    <n v="12"/>
  </r>
  <r>
    <s v="Exp3"/>
    <n v="300196"/>
    <n v="196"/>
    <x v="1"/>
    <x v="8"/>
    <x v="9"/>
    <d v="2014-07-22T00:00:00"/>
    <s v="None_16h"/>
    <m/>
    <m/>
    <n v="2"/>
    <m/>
    <x v="3"/>
    <m/>
    <n v="340"/>
    <m/>
    <m/>
    <m/>
    <n v="18"/>
    <m/>
    <m/>
    <n v="6"/>
    <n v="220"/>
    <n v="0"/>
    <n v="17"/>
    <n v="35"/>
    <m/>
    <m/>
    <m/>
    <x v="1"/>
    <n v="17"/>
  </r>
  <r>
    <s v="Exp3"/>
    <n v="300196"/>
    <n v="196"/>
    <x v="1"/>
    <x v="8"/>
    <x v="9"/>
    <d v="2014-07-22T00:00:00"/>
    <s v="None_16h"/>
    <m/>
    <m/>
    <n v="3"/>
    <m/>
    <x v="6"/>
    <m/>
    <n v="260"/>
    <m/>
    <m/>
    <m/>
    <n v="14"/>
    <m/>
    <m/>
    <n v="4"/>
    <n v="200"/>
    <n v="0"/>
    <n v="10"/>
    <n v="24"/>
    <m/>
    <m/>
    <m/>
    <x v="1"/>
    <n v="10"/>
  </r>
  <r>
    <s v="Exp3"/>
    <n v="300240"/>
    <n v="240"/>
    <x v="1"/>
    <x v="8"/>
    <x v="9"/>
    <d v="2014-07-22T00:00:00"/>
    <s v="None_16h"/>
    <m/>
    <n v="240"/>
    <n v="1"/>
    <m/>
    <x v="5"/>
    <m/>
    <n v="370"/>
    <m/>
    <m/>
    <m/>
    <n v="22"/>
    <m/>
    <m/>
    <n v="5"/>
    <n v="220"/>
    <n v="0"/>
    <n v="15"/>
    <n v="37"/>
    <m/>
    <m/>
    <m/>
    <x v="1"/>
    <n v="15"/>
  </r>
  <r>
    <s v="Exp3"/>
    <n v="300240"/>
    <n v="240"/>
    <x v="1"/>
    <x v="8"/>
    <x v="9"/>
    <d v="2014-07-22T00:00:00"/>
    <s v="None_16h"/>
    <m/>
    <m/>
    <n v="2"/>
    <m/>
    <x v="12"/>
    <m/>
    <n v="223"/>
    <m/>
    <m/>
    <m/>
    <n v="13"/>
    <m/>
    <m/>
    <m/>
    <n v="170.33333333333334"/>
    <n v="0"/>
    <n v="9"/>
    <n v="22"/>
    <m/>
    <m/>
    <m/>
    <x v="1"/>
    <n v="9"/>
  </r>
  <r>
    <s v="Exp3"/>
    <n v="300240"/>
    <n v="240"/>
    <x v="1"/>
    <x v="8"/>
    <x v="9"/>
    <d v="2014-07-22T00:00:00"/>
    <s v="None_16h"/>
    <m/>
    <m/>
    <n v="3"/>
    <m/>
    <x v="11"/>
    <m/>
    <m/>
    <m/>
    <m/>
    <m/>
    <m/>
    <m/>
    <m/>
    <m/>
    <n v="184.33333333333334"/>
    <n v="0"/>
    <n v="8"/>
    <s v=""/>
    <m/>
    <m/>
    <m/>
    <x v="1"/>
    <n v="8"/>
  </r>
  <r>
    <s v="Exp3"/>
    <n v="300333"/>
    <n v="333"/>
    <x v="1"/>
    <x v="8"/>
    <x v="9"/>
    <d v="2014-07-22T00:00:00"/>
    <s v="None_16h"/>
    <m/>
    <n v="333"/>
    <n v="1"/>
    <m/>
    <x v="5"/>
    <m/>
    <n v="335"/>
    <m/>
    <m/>
    <m/>
    <n v="15"/>
    <m/>
    <m/>
    <n v="5"/>
    <n v="220"/>
    <n v="0"/>
    <n v="15"/>
    <n v="30"/>
    <m/>
    <m/>
    <m/>
    <x v="1"/>
    <n v="15"/>
  </r>
  <r>
    <s v="Exp3"/>
    <n v="300333"/>
    <n v="333"/>
    <x v="1"/>
    <x v="8"/>
    <x v="9"/>
    <d v="2014-07-22T00:00:00"/>
    <s v="None_16h"/>
    <m/>
    <m/>
    <n v="2"/>
    <m/>
    <x v="4"/>
    <m/>
    <m/>
    <m/>
    <m/>
    <m/>
    <m/>
    <m/>
    <m/>
    <m/>
    <n v="220"/>
    <n v="0"/>
    <n v="14"/>
    <s v=""/>
    <m/>
    <m/>
    <m/>
    <x v="1"/>
    <n v="14"/>
  </r>
  <r>
    <s v="Exp3"/>
    <n v="300333"/>
    <n v="333"/>
    <x v="1"/>
    <x v="8"/>
    <x v="9"/>
    <d v="2014-07-22T00:00:00"/>
    <s v="None_16h"/>
    <m/>
    <m/>
    <n v="3"/>
    <m/>
    <x v="8"/>
    <m/>
    <n v="318"/>
    <m/>
    <m/>
    <m/>
    <n v="27"/>
    <m/>
    <m/>
    <m/>
    <n v="220"/>
    <n v="0"/>
    <n v="19"/>
    <n v="46"/>
    <m/>
    <m/>
    <m/>
    <x v="1"/>
    <n v="19"/>
  </r>
  <r>
    <s v="Exp3"/>
    <n v="300195"/>
    <n v="195"/>
    <x v="1"/>
    <x v="8"/>
    <x v="9"/>
    <d v="2014-07-28T00:00:00"/>
    <s v="None_16h"/>
    <m/>
    <n v="195"/>
    <n v="1"/>
    <m/>
    <x v="2"/>
    <m/>
    <n v="250"/>
    <m/>
    <m/>
    <m/>
    <n v="16"/>
    <m/>
    <m/>
    <n v="6"/>
    <n v="220"/>
    <n v="0"/>
    <n v="13"/>
    <n v="29"/>
    <m/>
    <m/>
    <m/>
    <x v="1"/>
    <n v="13"/>
  </r>
  <r>
    <s v="Exp3"/>
    <n v="300195"/>
    <n v="195"/>
    <x v="1"/>
    <x v="8"/>
    <x v="9"/>
    <d v="2014-07-28T00:00:00"/>
    <s v="None_16h"/>
    <m/>
    <m/>
    <n v="2"/>
    <m/>
    <x v="3"/>
    <m/>
    <m/>
    <m/>
    <m/>
    <m/>
    <m/>
    <m/>
    <m/>
    <m/>
    <n v="220"/>
    <n v="0"/>
    <n v="17"/>
    <s v=""/>
    <m/>
    <m/>
    <m/>
    <x v="1"/>
    <n v="17"/>
  </r>
  <r>
    <s v="Exp3"/>
    <n v="300228"/>
    <n v="228"/>
    <x v="1"/>
    <x v="8"/>
    <x v="9"/>
    <d v="2014-07-28T00:00:00"/>
    <s v="None_16h"/>
    <m/>
    <n v="228"/>
    <n v="1"/>
    <m/>
    <x v="1"/>
    <m/>
    <n v="265"/>
    <m/>
    <m/>
    <m/>
    <n v="17"/>
    <m/>
    <m/>
    <n v="6"/>
    <n v="220"/>
    <n v="0"/>
    <n v="16"/>
    <n v="33"/>
    <m/>
    <m/>
    <m/>
    <x v="1"/>
    <n v="16"/>
  </r>
  <r>
    <s v="Exp3"/>
    <n v="300228"/>
    <n v="228"/>
    <x v="1"/>
    <x v="8"/>
    <x v="9"/>
    <d v="2014-07-28T00:00:00"/>
    <s v="None_16h"/>
    <m/>
    <m/>
    <n v="2"/>
    <m/>
    <x v="5"/>
    <m/>
    <n v="245"/>
    <m/>
    <m/>
    <m/>
    <n v="23"/>
    <m/>
    <m/>
    <n v="5"/>
    <n v="220"/>
    <n v="0"/>
    <n v="15"/>
    <n v="38"/>
    <m/>
    <m/>
    <m/>
    <x v="1"/>
    <n v="15"/>
  </r>
  <r>
    <s v="Exp3"/>
    <n v="300228"/>
    <n v="228"/>
    <x v="1"/>
    <x v="8"/>
    <x v="9"/>
    <d v="2014-07-28T00:00:00"/>
    <s v="None_16h"/>
    <m/>
    <m/>
    <n v="3"/>
    <m/>
    <x v="8"/>
    <m/>
    <m/>
    <m/>
    <m/>
    <m/>
    <m/>
    <m/>
    <m/>
    <m/>
    <n v="220"/>
    <n v="0"/>
    <n v="19"/>
    <s v=""/>
    <m/>
    <m/>
    <m/>
    <x v="1"/>
    <s v="18+"/>
  </r>
  <r>
    <s v="Exp3"/>
    <n v="300031"/>
    <n v="31"/>
    <x v="1"/>
    <x v="8"/>
    <x v="11"/>
    <d v="2014-02-04T00:00:00"/>
    <s v="None_16h"/>
    <m/>
    <n v="31"/>
    <n v="1"/>
    <n v="0"/>
    <x v="21"/>
    <n v="2"/>
    <m/>
    <m/>
    <m/>
    <n v="3"/>
    <n v="5"/>
    <m/>
    <s v="V"/>
    <m/>
    <n v="172"/>
    <n v="0.78394409208362692"/>
    <n v="1.7839440920836269"/>
    <n v="9"/>
    <m/>
    <m/>
    <m/>
    <x v="2"/>
    <n v="1"/>
  </r>
  <r>
    <s v="Exp3"/>
    <n v="300031"/>
    <n v="31"/>
    <x v="1"/>
    <x v="8"/>
    <x v="11"/>
    <d v="2014-02-04T00:00:00"/>
    <s v="None_16h"/>
    <m/>
    <m/>
    <n v="2"/>
    <n v="0"/>
    <x v="22"/>
    <n v="2"/>
    <m/>
    <m/>
    <n v="130"/>
    <n v="4"/>
    <n v="5"/>
    <m/>
    <s v="V"/>
    <m/>
    <n v="165"/>
    <n v="0.78787878787878785"/>
    <n v="0.78787878787878785"/>
    <n v="9"/>
    <m/>
    <m/>
    <m/>
    <x v="2"/>
    <n v="0"/>
  </r>
  <r>
    <s v="Exp3"/>
    <n v="300031"/>
    <n v="31"/>
    <x v="1"/>
    <x v="8"/>
    <x v="11"/>
    <d v="2014-02-04T00:00:00"/>
    <s v="None_16h"/>
    <m/>
    <m/>
    <n v="3"/>
    <n v="0"/>
    <x v="21"/>
    <n v="2"/>
    <m/>
    <m/>
    <n v="132"/>
    <m/>
    <m/>
    <m/>
    <m/>
    <m/>
    <n v="172"/>
    <n v="0.76744186046511631"/>
    <n v="1.7674418604651163"/>
    <s v=""/>
    <m/>
    <m/>
    <m/>
    <x v="2"/>
    <n v="1"/>
  </r>
  <r>
    <s v="Exp3"/>
    <n v="300031"/>
    <n v="31"/>
    <x v="1"/>
    <x v="8"/>
    <x v="11"/>
    <d v="2014-02-04T00:00:00"/>
    <s v="None_16h"/>
    <m/>
    <m/>
    <n v="4"/>
    <n v="0"/>
    <x v="21"/>
    <n v="2"/>
    <m/>
    <m/>
    <n v="137"/>
    <m/>
    <m/>
    <m/>
    <m/>
    <m/>
    <n v="172"/>
    <n v="0.79651162790697672"/>
    <n v="1.7965116279069768"/>
    <s v=""/>
    <m/>
    <m/>
    <m/>
    <x v="2"/>
    <n v="1"/>
  </r>
  <r>
    <s v="Exp3"/>
    <n v="300211"/>
    <n v="211"/>
    <x v="1"/>
    <x v="8"/>
    <x v="11"/>
    <d v="2014-02-04T00:00:00"/>
    <s v="None_16h"/>
    <m/>
    <n v="211"/>
    <n v="1"/>
    <n v="0"/>
    <x v="21"/>
    <n v="2"/>
    <m/>
    <m/>
    <m/>
    <n v="3"/>
    <n v="3"/>
    <m/>
    <s v="V"/>
    <m/>
    <n v="172"/>
    <n v="0.72371388301620865"/>
    <n v="1.7237138830162086"/>
    <n v="7"/>
    <m/>
    <m/>
    <m/>
    <x v="2"/>
    <n v="1"/>
  </r>
  <r>
    <s v="Exp3"/>
    <n v="300211"/>
    <n v="211"/>
    <x v="1"/>
    <x v="8"/>
    <x v="11"/>
    <d v="2014-02-04T00:00:00"/>
    <s v="None_16h"/>
    <m/>
    <m/>
    <n v="2"/>
    <n v="0"/>
    <x v="21"/>
    <n v="2"/>
    <m/>
    <m/>
    <n v="117"/>
    <n v="3"/>
    <n v="3"/>
    <m/>
    <s v="V"/>
    <m/>
    <n v="172"/>
    <n v="0.68023255813953487"/>
    <n v="1.6802325581395348"/>
    <n v="7"/>
    <m/>
    <m/>
    <m/>
    <x v="2"/>
    <n v="1"/>
  </r>
  <r>
    <s v="Exp3"/>
    <n v="300211"/>
    <n v="211"/>
    <x v="1"/>
    <x v="8"/>
    <x v="11"/>
    <d v="2014-02-04T00:00:00"/>
    <s v="None_16h"/>
    <m/>
    <m/>
    <n v="3"/>
    <n v="0"/>
    <x v="22"/>
    <n v="2"/>
    <m/>
    <m/>
    <n v="120"/>
    <m/>
    <m/>
    <m/>
    <m/>
    <m/>
    <n v="165"/>
    <n v="0.72727272727272729"/>
    <n v="0.72727272727272729"/>
    <s v=""/>
    <m/>
    <m/>
    <m/>
    <x v="2"/>
    <n v="0"/>
  </r>
  <r>
    <s v="Exp3"/>
    <n v="300211"/>
    <n v="211"/>
    <x v="1"/>
    <x v="8"/>
    <x v="11"/>
    <d v="2014-02-04T00:00:00"/>
    <s v="None_16h"/>
    <m/>
    <m/>
    <n v="4"/>
    <n v="0"/>
    <x v="22"/>
    <n v="2"/>
    <m/>
    <m/>
    <n v="126"/>
    <m/>
    <m/>
    <m/>
    <m/>
    <m/>
    <n v="165"/>
    <n v="0.76363636363636367"/>
    <n v="0.76363636363636367"/>
    <s v=""/>
    <m/>
    <m/>
    <m/>
    <x v="2"/>
    <n v="0"/>
  </r>
  <r>
    <s v="Exp3"/>
    <n v="300235"/>
    <n v="235"/>
    <x v="1"/>
    <x v="8"/>
    <x v="11"/>
    <d v="2014-02-04T00:00:00"/>
    <s v="None_16h"/>
    <m/>
    <n v="235"/>
    <n v="1"/>
    <n v="0"/>
    <x v="21"/>
    <n v="2"/>
    <m/>
    <m/>
    <m/>
    <n v="3"/>
    <n v="3"/>
    <m/>
    <s v="V"/>
    <m/>
    <n v="172"/>
    <n v="0.73255813953488369"/>
    <n v="1.7325581395348837"/>
    <n v="7"/>
    <m/>
    <m/>
    <m/>
    <x v="2"/>
    <n v="1"/>
  </r>
  <r>
    <s v="Exp3"/>
    <n v="300235"/>
    <n v="235"/>
    <x v="1"/>
    <x v="8"/>
    <x v="11"/>
    <d v="2014-02-04T00:00:00"/>
    <s v="None_16h"/>
    <m/>
    <m/>
    <n v="2"/>
    <n v="0"/>
    <x v="21"/>
    <n v="2"/>
    <m/>
    <m/>
    <n v="128"/>
    <n v="3"/>
    <n v="2"/>
    <m/>
    <s v="V"/>
    <m/>
    <n v="172"/>
    <n v="0.7441860465116279"/>
    <n v="1.7441860465116279"/>
    <n v="6"/>
    <m/>
    <m/>
    <m/>
    <x v="2"/>
    <n v="1"/>
  </r>
  <r>
    <s v="Exp3"/>
    <n v="300235"/>
    <n v="235"/>
    <x v="1"/>
    <x v="8"/>
    <x v="11"/>
    <d v="2014-02-04T00:00:00"/>
    <s v="None_16h"/>
    <m/>
    <m/>
    <n v="3"/>
    <n v="0"/>
    <x v="21"/>
    <n v="2"/>
    <m/>
    <m/>
    <n v="123"/>
    <m/>
    <m/>
    <m/>
    <m/>
    <m/>
    <n v="172"/>
    <n v="0.71511627906976749"/>
    <n v="1.7151162790697674"/>
    <s v=""/>
    <m/>
    <m/>
    <m/>
    <x v="2"/>
    <n v="1"/>
  </r>
  <r>
    <s v="Exp3"/>
    <n v="300235"/>
    <n v="235"/>
    <x v="1"/>
    <x v="8"/>
    <x v="11"/>
    <d v="2014-02-04T00:00:00"/>
    <s v="None_16h"/>
    <m/>
    <m/>
    <n v="4"/>
    <n v="0"/>
    <x v="21"/>
    <n v="2"/>
    <m/>
    <m/>
    <n v="127"/>
    <m/>
    <m/>
    <m/>
    <m/>
    <m/>
    <n v="172"/>
    <n v="0.73837209302325579"/>
    <n v="1.7383720930232558"/>
    <s v=""/>
    <m/>
    <m/>
    <m/>
    <x v="2"/>
    <n v="1"/>
  </r>
  <r>
    <s v="Exp3"/>
    <n v="300055"/>
    <n v="55"/>
    <x v="1"/>
    <x v="8"/>
    <x v="11"/>
    <d v="2014-02-11T00:00:00"/>
    <s v="None_16h"/>
    <m/>
    <n v="55"/>
    <n v="1"/>
    <n v="1"/>
    <x v="17"/>
    <n v="3"/>
    <n v="70"/>
    <m/>
    <m/>
    <n v="5"/>
    <n v="4"/>
    <m/>
    <s v="E"/>
    <m/>
    <n v="200"/>
    <n v="0.92833333333333334"/>
    <n v="2.9283333333333332"/>
    <n v="11"/>
    <m/>
    <m/>
    <m/>
    <x v="2"/>
    <n v="2"/>
  </r>
  <r>
    <s v="Exp3"/>
    <n v="300055"/>
    <n v="55"/>
    <x v="1"/>
    <x v="8"/>
    <x v="11"/>
    <d v="2014-02-11T00:00:00"/>
    <s v="None_16h"/>
    <m/>
    <m/>
    <n v="2"/>
    <n v="1"/>
    <x v="17"/>
    <n v="3"/>
    <n v="57"/>
    <n v="165"/>
    <n v="168"/>
    <n v="4"/>
    <n v="6"/>
    <m/>
    <s v="E"/>
    <m/>
    <n v="200"/>
    <n v="0.84"/>
    <n v="2.84"/>
    <n v="12"/>
    <m/>
    <m/>
    <m/>
    <x v="2"/>
    <n v="2"/>
  </r>
  <r>
    <s v="Exp3"/>
    <n v="300055"/>
    <n v="55"/>
    <x v="1"/>
    <x v="8"/>
    <x v="11"/>
    <d v="2014-02-11T00:00:00"/>
    <s v="None_16h"/>
    <m/>
    <m/>
    <n v="3"/>
    <n v="2"/>
    <x v="17"/>
    <n v="3"/>
    <n v="68"/>
    <n v="195"/>
    <n v="198"/>
    <n v="4"/>
    <n v="7"/>
    <m/>
    <s v="DR"/>
    <m/>
    <n v="200"/>
    <n v="0.99"/>
    <n v="2.99"/>
    <n v="13"/>
    <m/>
    <m/>
    <m/>
    <x v="2"/>
    <n v="2"/>
  </r>
  <r>
    <s v="Exp3"/>
    <n v="300055"/>
    <n v="55"/>
    <x v="1"/>
    <x v="8"/>
    <x v="11"/>
    <d v="2014-02-11T00:00:00"/>
    <s v="None_16h"/>
    <m/>
    <m/>
    <n v="4"/>
    <n v="1"/>
    <x v="17"/>
    <n v="3"/>
    <n v="57"/>
    <n v="171"/>
    <n v="191"/>
    <m/>
    <m/>
    <m/>
    <m/>
    <m/>
    <n v="200"/>
    <n v="0.95499999999999996"/>
    <n v="2.9550000000000001"/>
    <s v=""/>
    <m/>
    <m/>
    <m/>
    <x v="2"/>
    <n v="2"/>
  </r>
  <r>
    <s v="Exp3"/>
    <n v="300213"/>
    <n v="213"/>
    <x v="1"/>
    <x v="8"/>
    <x v="11"/>
    <d v="2014-02-11T00:00:00"/>
    <s v="None_16h"/>
    <m/>
    <n v="213"/>
    <n v="1"/>
    <n v="0"/>
    <x v="21"/>
    <n v="3"/>
    <n v="72"/>
    <m/>
    <n v="141"/>
    <n v="4"/>
    <m/>
    <m/>
    <s v="E"/>
    <m/>
    <n v="172"/>
    <n v="0.81976744186046513"/>
    <n v="1.8197674418604652"/>
    <s v=""/>
    <m/>
    <m/>
    <m/>
    <x v="2"/>
    <n v="1"/>
  </r>
  <r>
    <s v="Exp3"/>
    <n v="300213"/>
    <n v="213"/>
    <x v="1"/>
    <x v="8"/>
    <x v="11"/>
    <d v="2014-02-11T00:00:00"/>
    <s v="None_16h"/>
    <m/>
    <m/>
    <n v="2"/>
    <n v="1"/>
    <x v="17"/>
    <n v="3"/>
    <n v="65"/>
    <n v="185"/>
    <n v="184"/>
    <n v="4"/>
    <n v="7"/>
    <m/>
    <s v="E"/>
    <m/>
    <n v="200"/>
    <n v="0.92"/>
    <n v="2.92"/>
    <n v="13"/>
    <m/>
    <m/>
    <m/>
    <x v="2"/>
    <n v="2"/>
  </r>
  <r>
    <s v="Exp3"/>
    <n v="300213"/>
    <n v="213"/>
    <x v="1"/>
    <x v="8"/>
    <x v="11"/>
    <d v="2014-02-11T00:00:00"/>
    <s v="None_16h"/>
    <m/>
    <m/>
    <n v="3"/>
    <n v="1"/>
    <x v="17"/>
    <n v="3"/>
    <n v="56"/>
    <n v="173"/>
    <n v="174"/>
    <n v="4"/>
    <n v="7"/>
    <m/>
    <s v="DR"/>
    <m/>
    <n v="200"/>
    <n v="0.87"/>
    <n v="2.87"/>
    <n v="13"/>
    <m/>
    <m/>
    <m/>
    <x v="2"/>
    <n v="2"/>
  </r>
  <r>
    <s v="Exp3"/>
    <n v="300213"/>
    <n v="213"/>
    <x v="1"/>
    <x v="8"/>
    <x v="11"/>
    <d v="2014-02-11T00:00:00"/>
    <s v="None_16h"/>
    <m/>
    <m/>
    <n v="4"/>
    <n v="0"/>
    <x v="21"/>
    <n v="3"/>
    <n v="62"/>
    <n v="184"/>
    <n v="183"/>
    <m/>
    <m/>
    <m/>
    <m/>
    <m/>
    <n v="172"/>
    <n v="1.0639534883720929"/>
    <n v="2.0639534883720927"/>
    <s v=""/>
    <m/>
    <m/>
    <m/>
    <x v="2"/>
    <n v="1"/>
  </r>
  <r>
    <s v="Exp3"/>
    <n v="300241"/>
    <n v="241"/>
    <x v="1"/>
    <x v="8"/>
    <x v="11"/>
    <d v="2014-02-11T00:00:00"/>
    <s v="None_16h"/>
    <m/>
    <n v="241"/>
    <n v="1"/>
    <n v="0"/>
    <x v="21"/>
    <n v="3"/>
    <n v="69"/>
    <m/>
    <n v="144"/>
    <m/>
    <m/>
    <m/>
    <m/>
    <m/>
    <n v="172"/>
    <n v="0.83720930232558144"/>
    <n v="1.8372093023255816"/>
    <s v=""/>
    <m/>
    <m/>
    <m/>
    <x v="2"/>
    <n v="1"/>
  </r>
  <r>
    <s v="Exp3"/>
    <n v="300241"/>
    <n v="241"/>
    <x v="1"/>
    <x v="8"/>
    <x v="11"/>
    <d v="2014-02-11T00:00:00"/>
    <s v="None_16h"/>
    <m/>
    <m/>
    <n v="2"/>
    <n v="2"/>
    <x v="17"/>
    <n v="3"/>
    <n v="53"/>
    <n v="150"/>
    <n v="198"/>
    <n v="4"/>
    <n v="7"/>
    <m/>
    <s v="DR"/>
    <m/>
    <n v="200"/>
    <n v="0.99"/>
    <n v="2.99"/>
    <n v="13"/>
    <m/>
    <m/>
    <m/>
    <x v="2"/>
    <n v="2"/>
  </r>
  <r>
    <s v="Exp3"/>
    <n v="300241"/>
    <n v="241"/>
    <x v="1"/>
    <x v="8"/>
    <x v="11"/>
    <d v="2014-02-11T00:00:00"/>
    <s v="None_16h"/>
    <m/>
    <m/>
    <n v="3"/>
    <n v="1"/>
    <x v="17"/>
    <n v="3"/>
    <n v="58"/>
    <n v="165"/>
    <n v="182"/>
    <n v="4"/>
    <n v="6"/>
    <m/>
    <s v="E"/>
    <m/>
    <n v="200"/>
    <n v="0.91"/>
    <n v="2.91"/>
    <n v="12"/>
    <m/>
    <m/>
    <m/>
    <x v="2"/>
    <n v="2"/>
  </r>
  <r>
    <s v="Exp3"/>
    <n v="300241"/>
    <n v="241"/>
    <x v="1"/>
    <x v="8"/>
    <x v="11"/>
    <d v="2014-02-11T00:00:00"/>
    <s v="None_16h"/>
    <m/>
    <m/>
    <n v="4"/>
    <n v="1"/>
    <x v="21"/>
    <n v="3"/>
    <n v="51"/>
    <n v="146"/>
    <n v="158"/>
    <n v="4"/>
    <n v="7"/>
    <m/>
    <s v="DR"/>
    <m/>
    <n v="172"/>
    <n v="0.91860465116279066"/>
    <n v="1.9186046511627906"/>
    <n v="12"/>
    <m/>
    <m/>
    <m/>
    <x v="2"/>
    <n v="1"/>
  </r>
  <r>
    <s v="Exp3"/>
    <n v="300048"/>
    <n v="48"/>
    <x v="1"/>
    <x v="8"/>
    <x v="11"/>
    <d v="2014-02-18T00:00:00"/>
    <s v="None_16h"/>
    <m/>
    <n v="48"/>
    <n v="1"/>
    <n v="2"/>
    <x v="20"/>
    <n v="5"/>
    <n v="98"/>
    <m/>
    <n v="207"/>
    <n v="3"/>
    <n v="18"/>
    <n v="29"/>
    <s v="TS"/>
    <n v="1"/>
    <n v="208.57142857142858"/>
    <n v="0.99246575342465748"/>
    <n v="4.992465753424657"/>
    <n v="25"/>
    <m/>
    <m/>
    <m/>
    <x v="2"/>
    <n v="4"/>
  </r>
  <r>
    <s v="Exp3"/>
    <n v="300048"/>
    <n v="48"/>
    <x v="1"/>
    <x v="8"/>
    <x v="11"/>
    <d v="2014-02-18T00:00:00"/>
    <s v="None_16h"/>
    <m/>
    <m/>
    <n v="2"/>
    <n v="1"/>
    <x v="20"/>
    <n v="5"/>
    <n v="110"/>
    <n v="229"/>
    <n v="226"/>
    <n v="3"/>
    <n v="17"/>
    <n v="30"/>
    <s v="TS"/>
    <n v="1"/>
    <n v="208.57142857142858"/>
    <n v="1.0835616438356164"/>
    <n v="5.0835616438356164"/>
    <n v="24"/>
    <m/>
    <m/>
    <m/>
    <x v="2"/>
    <n v="4"/>
  </r>
  <r>
    <s v="Exp3"/>
    <n v="300048"/>
    <n v="48"/>
    <x v="1"/>
    <x v="8"/>
    <x v="11"/>
    <d v="2014-02-18T00:00:00"/>
    <s v="None_16h"/>
    <m/>
    <m/>
    <n v="3"/>
    <n v="1"/>
    <x v="20"/>
    <n v="5"/>
    <n v="103"/>
    <n v="211"/>
    <n v="211"/>
    <n v="3"/>
    <n v="19"/>
    <n v="30"/>
    <s v="TS"/>
    <n v="1"/>
    <n v="208.57142857142858"/>
    <n v="1.0116438356164383"/>
    <n v="5.0116438356164386"/>
    <n v="26"/>
    <m/>
    <m/>
    <m/>
    <x v="2"/>
    <n v="4"/>
  </r>
  <r>
    <s v="Exp3"/>
    <n v="300048"/>
    <n v="48"/>
    <x v="1"/>
    <x v="8"/>
    <x v="11"/>
    <d v="2014-02-18T00:00:00"/>
    <s v="None_16h"/>
    <m/>
    <m/>
    <n v="4"/>
    <n v="2"/>
    <x v="19"/>
    <n v="6"/>
    <n v="106"/>
    <n v="229"/>
    <n v="229"/>
    <n v="3"/>
    <n v="17"/>
    <n v="37"/>
    <s v="TS"/>
    <n v="1"/>
    <n v="106.66666666666667"/>
    <n v="2.1468750000000001"/>
    <n v="7.1468749999999996"/>
    <n v="25"/>
    <m/>
    <m/>
    <m/>
    <x v="2"/>
    <n v="5"/>
  </r>
  <r>
    <s v="Exp3"/>
    <n v="300220"/>
    <n v="220"/>
    <x v="1"/>
    <x v="8"/>
    <x v="11"/>
    <d v="2014-02-18T00:00:00"/>
    <s v="None_16h"/>
    <m/>
    <n v="220"/>
    <n v="1"/>
    <n v="1"/>
    <x v="20"/>
    <n v="5"/>
    <n v="102"/>
    <m/>
    <n v="297"/>
    <n v="3"/>
    <n v="7"/>
    <m/>
    <s v="V"/>
    <m/>
    <n v="208.57142857142858"/>
    <n v="1.4239726027397259"/>
    <n v="5.4239726027397257"/>
    <n v="14"/>
    <m/>
    <m/>
    <m/>
    <x v="2"/>
    <n v="4"/>
  </r>
  <r>
    <s v="Exp3"/>
    <n v="300220"/>
    <n v="220"/>
    <x v="1"/>
    <x v="8"/>
    <x v="11"/>
    <d v="2014-02-18T00:00:00"/>
    <s v="None_16h"/>
    <m/>
    <m/>
    <n v="2"/>
    <n v="2"/>
    <x v="19"/>
    <n v="6"/>
    <n v="88"/>
    <n v="206"/>
    <n v="206"/>
    <n v="3"/>
    <n v="17"/>
    <n v="20"/>
    <s v="TS"/>
    <n v="1"/>
    <n v="106.66666666666667"/>
    <n v="1.9312499999999999"/>
    <n v="6.9312500000000004"/>
    <n v="25"/>
    <m/>
    <m/>
    <m/>
    <x v="2"/>
    <n v="5"/>
  </r>
  <r>
    <s v="Exp3"/>
    <n v="300220"/>
    <n v="220"/>
    <x v="1"/>
    <x v="8"/>
    <x v="11"/>
    <d v="2014-02-18T00:00:00"/>
    <s v="None_16h"/>
    <m/>
    <m/>
    <n v="3"/>
    <n v="2"/>
    <x v="19"/>
    <n v="6"/>
    <n v="95"/>
    <n v="229"/>
    <n v="230"/>
    <n v="3"/>
    <n v="19"/>
    <n v="29"/>
    <s v="TS"/>
    <n v="1"/>
    <n v="106.66666666666667"/>
    <n v="2.15625"/>
    <n v="7.15625"/>
    <n v="27"/>
    <m/>
    <m/>
    <m/>
    <x v="2"/>
    <n v="5"/>
  </r>
  <r>
    <s v="Exp3"/>
    <n v="300220"/>
    <n v="220"/>
    <x v="1"/>
    <x v="8"/>
    <x v="11"/>
    <d v="2014-02-18T00:00:00"/>
    <s v="None_16h"/>
    <m/>
    <m/>
    <n v="4"/>
    <n v="2"/>
    <x v="19"/>
    <n v="6"/>
    <n v="101"/>
    <n v="199"/>
    <n v="199"/>
    <n v="3"/>
    <n v="18"/>
    <n v="36"/>
    <s v="TS"/>
    <n v="1"/>
    <n v="106.66666666666667"/>
    <n v="1.8656249999999999"/>
    <n v="6.8656249999999996"/>
    <n v="26"/>
    <m/>
    <m/>
    <m/>
    <x v="2"/>
    <n v="5"/>
  </r>
  <r>
    <s v="Exp3"/>
    <n v="300242"/>
    <n v="242"/>
    <x v="1"/>
    <x v="8"/>
    <x v="11"/>
    <d v="2014-02-18T00:00:00"/>
    <s v="None_16h"/>
    <m/>
    <n v="242"/>
    <n v="1"/>
    <n v="2"/>
    <x v="19"/>
    <n v="6"/>
    <n v="105"/>
    <m/>
    <n v="157"/>
    <n v="3"/>
    <n v="18"/>
    <n v="35"/>
    <s v="TS"/>
    <n v="1"/>
    <n v="106.66666666666667"/>
    <n v="1.471875"/>
    <n v="6.4718749999999998"/>
    <n v="26"/>
    <m/>
    <m/>
    <m/>
    <x v="2"/>
    <n v="5"/>
  </r>
  <r>
    <s v="Exp3"/>
    <n v="300242"/>
    <n v="242"/>
    <x v="1"/>
    <x v="8"/>
    <x v="11"/>
    <d v="2014-02-18T00:00:00"/>
    <s v="None_16h"/>
    <m/>
    <m/>
    <n v="2"/>
    <n v="2"/>
    <x v="19"/>
    <n v="6"/>
    <n v="89"/>
    <n v="210"/>
    <n v="211"/>
    <n v="3"/>
    <n v="18"/>
    <n v="18"/>
    <s v="TS"/>
    <n v="1"/>
    <n v="106.66666666666667"/>
    <n v="1.9781249999999999"/>
    <n v="6.9781250000000004"/>
    <n v="26"/>
    <m/>
    <m/>
    <m/>
    <x v="2"/>
    <n v="5"/>
  </r>
  <r>
    <s v="Exp3"/>
    <n v="300242"/>
    <n v="242"/>
    <x v="1"/>
    <x v="8"/>
    <x v="11"/>
    <d v="2014-02-18T00:00:00"/>
    <s v="None_16h"/>
    <m/>
    <m/>
    <n v="3"/>
    <n v="2"/>
    <x v="19"/>
    <n v="6"/>
    <n v="94"/>
    <n v="212"/>
    <n v="212"/>
    <n v="3"/>
    <n v="18"/>
    <n v="23"/>
    <s v="TS"/>
    <n v="1"/>
    <n v="106.66666666666667"/>
    <n v="1.9874999999999998"/>
    <n v="6.9874999999999998"/>
    <n v="26"/>
    <m/>
    <m/>
    <m/>
    <x v="2"/>
    <n v="5"/>
  </r>
  <r>
    <s v="Exp3"/>
    <n v="300242"/>
    <n v="242"/>
    <x v="1"/>
    <x v="8"/>
    <x v="11"/>
    <d v="2014-02-18T00:00:00"/>
    <s v="None_16h"/>
    <m/>
    <m/>
    <n v="4"/>
    <n v="2"/>
    <x v="19"/>
    <n v="6"/>
    <n v="91"/>
    <n v="175"/>
    <n v="184"/>
    <n v="3"/>
    <n v="18"/>
    <n v="24"/>
    <s v="TS"/>
    <n v="1"/>
    <n v="106.66666666666667"/>
    <n v="1.7249999999999999"/>
    <n v="6.7249999999999996"/>
    <n v="26"/>
    <m/>
    <m/>
    <m/>
    <x v="2"/>
    <n v="5"/>
  </r>
  <r>
    <s v="Exp3"/>
    <n v="300084"/>
    <n v="84"/>
    <x v="1"/>
    <x v="8"/>
    <x v="11"/>
    <d v="2014-02-25T00:00:00"/>
    <s v="None_16h"/>
    <d v="2014-02-25T00:00:00"/>
    <n v="84"/>
    <n v="1"/>
    <n v="1"/>
    <x v="16"/>
    <n v="7"/>
    <n v="200"/>
    <m/>
    <n v="65"/>
    <n v="1"/>
    <n v="18"/>
    <n v="140"/>
    <s v="All primordia spiklets with awns"/>
    <n v="3"/>
    <n v="78.129032258064512"/>
    <n v="0.83195706028075977"/>
    <n v="6.83195706028076"/>
    <n v="25"/>
    <m/>
    <m/>
    <m/>
    <x v="2"/>
    <n v="6"/>
  </r>
  <r>
    <s v="Exp3"/>
    <n v="300084"/>
    <n v="84"/>
    <x v="1"/>
    <x v="8"/>
    <x v="11"/>
    <d v="2014-02-25T00:00:00"/>
    <s v="None_16h"/>
    <m/>
    <m/>
    <n v="2"/>
    <n v="2"/>
    <x v="15"/>
    <n v="8"/>
    <n v="190"/>
    <n v="130"/>
    <n v="55"/>
    <n v="1"/>
    <n v="17"/>
    <n v="110"/>
    <s v="All primordia spiklets with awns "/>
    <n v="3"/>
    <n v="75.5"/>
    <n v="0.72847682119205293"/>
    <n v="7.7284768211920527"/>
    <n v="25"/>
    <m/>
    <m/>
    <m/>
    <x v="2"/>
    <n v="7"/>
  </r>
  <r>
    <s v="Exp3"/>
    <n v="300084"/>
    <n v="84"/>
    <x v="1"/>
    <x v="8"/>
    <x v="11"/>
    <d v="2014-02-25T00:00:00"/>
    <s v="None_16h"/>
    <m/>
    <m/>
    <n v="3"/>
    <n v="2"/>
    <x v="15"/>
    <n v="8"/>
    <n v="165"/>
    <n v="121"/>
    <n v="22"/>
    <n v="1"/>
    <n v="16"/>
    <n v="90"/>
    <s v="All primordia spiklets with awns "/>
    <n v="3"/>
    <n v="75.5"/>
    <n v="0.29139072847682118"/>
    <n v="7.2913907284768209"/>
    <n v="24"/>
    <m/>
    <m/>
    <m/>
    <x v="2"/>
    <n v="7"/>
  </r>
  <r>
    <s v="Exp3"/>
    <n v="300084"/>
    <n v="84"/>
    <x v="1"/>
    <x v="8"/>
    <x v="11"/>
    <d v="2014-02-25T00:00:00"/>
    <s v="None_16h"/>
    <m/>
    <m/>
    <n v="4"/>
    <n v="1"/>
    <x v="16"/>
    <n v="7"/>
    <n v="188"/>
    <n v="129"/>
    <n v="47"/>
    <n v="1"/>
    <n v="16"/>
    <n v="114"/>
    <s v="All primordia spiklets with awns "/>
    <n v="3"/>
    <n v="78.129032258064512"/>
    <n v="0.60156895127993393"/>
    <n v="6.6015689512799343"/>
    <n v="23"/>
    <m/>
    <m/>
    <m/>
    <x v="2"/>
    <n v="6"/>
  </r>
  <r>
    <s v="Exp3"/>
    <n v="300202"/>
    <n v="202"/>
    <x v="1"/>
    <x v="8"/>
    <x v="11"/>
    <d v="2014-02-25T00:00:00"/>
    <s v="None_16h"/>
    <m/>
    <n v="202"/>
    <n v="1"/>
    <n v="1"/>
    <x v="16"/>
    <n v="7"/>
    <n v="150"/>
    <m/>
    <n v="15"/>
    <n v="1"/>
    <n v="12"/>
    <n v="82"/>
    <s v="All primordia spiklets with awns "/>
    <n v="3"/>
    <n v="78.129032258064512"/>
    <n v="0.19199009083402147"/>
    <n v="6.1919900908340217"/>
    <n v="19"/>
    <m/>
    <m/>
    <m/>
    <x v="2"/>
    <n v="6"/>
  </r>
  <r>
    <s v="Exp3"/>
    <n v="300202"/>
    <n v="202"/>
    <x v="1"/>
    <x v="8"/>
    <x v="11"/>
    <d v="2014-02-25T00:00:00"/>
    <s v="None_16h"/>
    <m/>
    <m/>
    <n v="2"/>
    <n v="1"/>
    <x v="15"/>
    <n v="7"/>
    <n v="230"/>
    <n v="59"/>
    <m/>
    <n v="1"/>
    <n v="16"/>
    <n v="148"/>
    <s v="FL (Flag Leaf)"/>
    <n v="3"/>
    <n v="75.5"/>
    <n v="0"/>
    <n v="7"/>
    <n v="24"/>
    <m/>
    <m/>
    <m/>
    <x v="1"/>
    <n v="7"/>
  </r>
  <r>
    <s v="Exp3"/>
    <n v="300202"/>
    <n v="202"/>
    <x v="1"/>
    <x v="8"/>
    <x v="11"/>
    <d v="2014-02-25T00:00:00"/>
    <s v="None_16h"/>
    <m/>
    <m/>
    <n v="3"/>
    <n v="2"/>
    <x v="11"/>
    <n v="7"/>
    <n v="210"/>
    <n v="75"/>
    <m/>
    <n v="1"/>
    <n v="16"/>
    <n v="170"/>
    <s v="FL"/>
    <n v="3"/>
    <n v="75.5"/>
    <n v="0"/>
    <n v="8"/>
    <n v="25"/>
    <m/>
    <m/>
    <m/>
    <x v="2"/>
    <n v="8"/>
  </r>
  <r>
    <s v="Exp3"/>
    <n v="300202"/>
    <n v="202"/>
    <x v="1"/>
    <x v="8"/>
    <x v="11"/>
    <d v="2014-02-25T00:00:00"/>
    <s v="None_16h"/>
    <m/>
    <m/>
    <n v="4"/>
    <n v="2"/>
    <x v="11"/>
    <n v="7"/>
    <n v="250"/>
    <n v="76"/>
    <m/>
    <n v="1"/>
    <n v="15"/>
    <n v="178"/>
    <s v="FL"/>
    <n v="3"/>
    <n v="75.5"/>
    <n v="0"/>
    <n v="8"/>
    <n v="24"/>
    <m/>
    <m/>
    <m/>
    <x v="2"/>
    <n v="8"/>
  </r>
  <r>
    <s v="Exp3"/>
    <n v="300251"/>
    <n v="251"/>
    <x v="1"/>
    <x v="8"/>
    <x v="11"/>
    <d v="2014-02-25T00:00:00"/>
    <s v="None_16h"/>
    <m/>
    <n v="251"/>
    <n v="1"/>
    <n v="1"/>
    <x v="16"/>
    <n v="7"/>
    <n v="225"/>
    <m/>
    <n v="83"/>
    <n v="1"/>
    <n v="17"/>
    <n v="143"/>
    <s v="FL"/>
    <n v="3"/>
    <n v="78.129032258064512"/>
    <n v="1.0623451692815855"/>
    <n v="7.0623451692815857"/>
    <n v="24"/>
    <m/>
    <m/>
    <m/>
    <x v="2"/>
    <n v="6"/>
  </r>
  <r>
    <s v="Exp3"/>
    <n v="300251"/>
    <n v="251"/>
    <x v="1"/>
    <x v="8"/>
    <x v="11"/>
    <d v="2014-02-25T00:00:00"/>
    <s v="None_16h"/>
    <m/>
    <m/>
    <n v="2"/>
    <n v="2"/>
    <x v="16"/>
    <n v="7"/>
    <n v="200"/>
    <n v="120"/>
    <n v="67"/>
    <n v="1"/>
    <n v="17"/>
    <n v="145"/>
    <s v="FL"/>
    <n v="3"/>
    <n v="78.129032258064512"/>
    <n v="0.85755573905862925"/>
    <n v="6.857555739058629"/>
    <n v="24"/>
    <m/>
    <m/>
    <m/>
    <x v="2"/>
    <n v="6"/>
  </r>
  <r>
    <s v="Exp3"/>
    <n v="300251"/>
    <n v="251"/>
    <x v="1"/>
    <x v="8"/>
    <x v="11"/>
    <d v="2014-02-25T00:00:00"/>
    <s v="None_16h"/>
    <m/>
    <m/>
    <n v="3"/>
    <n v="1"/>
    <x v="16"/>
    <n v="7"/>
    <n v="168"/>
    <n v="106"/>
    <n v="64"/>
    <n v="1"/>
    <n v="16"/>
    <n v="143"/>
    <s v="FL"/>
    <n v="3"/>
    <n v="78.129032258064512"/>
    <n v="0.81915772089182493"/>
    <n v="6.819157720891825"/>
    <n v="23"/>
    <m/>
    <m/>
    <m/>
    <x v="2"/>
    <n v="6"/>
  </r>
  <r>
    <s v="Exp3"/>
    <n v="300251"/>
    <n v="251"/>
    <x v="1"/>
    <x v="8"/>
    <x v="11"/>
    <d v="2014-02-25T00:00:00"/>
    <s v="None_16h"/>
    <m/>
    <m/>
    <n v="4"/>
    <n v="1"/>
    <x v="16"/>
    <n v="7"/>
    <n v="205"/>
    <n v="120"/>
    <n v="66"/>
    <n v="1"/>
    <n v="18"/>
    <n v="141"/>
    <s v="allspiklets with "/>
    <n v="3"/>
    <n v="78.129032258064512"/>
    <n v="0.84475639966969451"/>
    <n v="6.844756399669695"/>
    <n v="25"/>
    <m/>
    <m/>
    <m/>
    <x v="2"/>
    <n v="6"/>
  </r>
  <r>
    <s v="Exp3"/>
    <n v="300062"/>
    <n v="62"/>
    <x v="1"/>
    <x v="8"/>
    <x v="11"/>
    <d v="2014-03-04T00:00:00"/>
    <s v="None_16h"/>
    <m/>
    <n v="62"/>
    <n v="1"/>
    <n v="1"/>
    <x v="15"/>
    <m/>
    <n v="350"/>
    <n v="80"/>
    <m/>
    <m/>
    <n v="15"/>
    <m/>
    <s v="heads emerging"/>
    <n v="4"/>
    <n v="75.5"/>
    <n v="0"/>
    <n v="7"/>
    <n v="22"/>
    <m/>
    <m/>
    <m/>
    <x v="1"/>
    <n v="7"/>
  </r>
  <r>
    <s v="Exp3"/>
    <n v="300062"/>
    <n v="62"/>
    <x v="1"/>
    <x v="8"/>
    <x v="11"/>
    <d v="2014-03-04T00:00:00"/>
    <s v="None_16h"/>
    <m/>
    <m/>
    <n v="2"/>
    <n v="1"/>
    <x v="15"/>
    <m/>
    <n v="380"/>
    <n v="90"/>
    <m/>
    <m/>
    <n v="14"/>
    <m/>
    <s v="heads emerging"/>
    <n v="3"/>
    <n v="75.5"/>
    <n v="0"/>
    <n v="7"/>
    <n v="21"/>
    <m/>
    <m/>
    <m/>
    <x v="1"/>
    <n v="7"/>
  </r>
  <r>
    <s v="Exp3"/>
    <n v="300062"/>
    <n v="62"/>
    <x v="1"/>
    <x v="8"/>
    <x v="11"/>
    <d v="2014-03-04T00:00:00"/>
    <s v="None_16h"/>
    <m/>
    <m/>
    <n v="3"/>
    <n v="2"/>
    <x v="15"/>
    <m/>
    <n v="380"/>
    <n v="90"/>
    <m/>
    <m/>
    <n v="16"/>
    <m/>
    <s v="heads emerging"/>
    <n v="4"/>
    <n v="75.5"/>
    <n v="0"/>
    <n v="7"/>
    <n v="23"/>
    <m/>
    <m/>
    <m/>
    <x v="1"/>
    <n v="7"/>
  </r>
  <r>
    <s v="Exp3"/>
    <n v="300062"/>
    <n v="62"/>
    <x v="1"/>
    <x v="8"/>
    <x v="11"/>
    <d v="2014-03-04T00:00:00"/>
    <s v="None_16h"/>
    <m/>
    <m/>
    <n v="4"/>
    <n v="2"/>
    <x v="15"/>
    <m/>
    <n v="390"/>
    <n v="95"/>
    <m/>
    <m/>
    <n v="16"/>
    <m/>
    <s v="heads emerging"/>
    <n v="4"/>
    <n v="75.5"/>
    <n v="0"/>
    <n v="7"/>
    <n v="23"/>
    <m/>
    <m/>
    <m/>
    <x v="1"/>
    <n v="7"/>
  </r>
  <r>
    <s v="Exp3"/>
    <n v="300062"/>
    <n v="62"/>
    <x v="1"/>
    <x v="8"/>
    <x v="11"/>
    <d v="2014-03-04T00:00:00"/>
    <s v="None_16h"/>
    <m/>
    <m/>
    <n v="5"/>
    <n v="1"/>
    <x v="15"/>
    <m/>
    <n v="345"/>
    <n v="88"/>
    <m/>
    <m/>
    <n v="15"/>
    <m/>
    <s v="heads emerging"/>
    <n v="4"/>
    <n v="75.5"/>
    <n v="0"/>
    <n v="7"/>
    <n v="22"/>
    <m/>
    <m/>
    <m/>
    <x v="1"/>
    <n v="7"/>
  </r>
  <r>
    <s v="Exp3"/>
    <n v="300083"/>
    <n v="83"/>
    <x v="1"/>
    <x v="8"/>
    <x v="11"/>
    <d v="2014-03-04T00:00:00"/>
    <s v="None_16h"/>
    <m/>
    <n v="83"/>
    <n v="1"/>
    <n v="2"/>
    <x v="15"/>
    <m/>
    <n v="355"/>
    <n v="80"/>
    <m/>
    <m/>
    <n v="17"/>
    <m/>
    <s v="heads emerging"/>
    <n v="4"/>
    <n v="75.5"/>
    <n v="0"/>
    <n v="7"/>
    <n v="24"/>
    <m/>
    <m/>
    <m/>
    <x v="1"/>
    <n v="7"/>
  </r>
  <r>
    <s v="Exp3"/>
    <n v="300083"/>
    <n v="83"/>
    <x v="1"/>
    <x v="8"/>
    <x v="11"/>
    <d v="2014-03-04T00:00:00"/>
    <s v="None_16h"/>
    <m/>
    <m/>
    <n v="2"/>
    <n v="2"/>
    <x v="15"/>
    <m/>
    <n v="350"/>
    <n v="90"/>
    <m/>
    <m/>
    <n v="17"/>
    <m/>
    <s v="heads emerging"/>
    <n v="4"/>
    <n v="75.5"/>
    <n v="0"/>
    <n v="7"/>
    <n v="24"/>
    <m/>
    <m/>
    <m/>
    <x v="1"/>
    <n v="7"/>
  </r>
  <r>
    <s v="Exp3"/>
    <n v="300083"/>
    <n v="83"/>
    <x v="1"/>
    <x v="8"/>
    <x v="11"/>
    <d v="2014-03-04T00:00:00"/>
    <s v="None_16h"/>
    <m/>
    <m/>
    <n v="3"/>
    <n v="1"/>
    <x v="15"/>
    <m/>
    <n v="340"/>
    <n v="72"/>
    <m/>
    <m/>
    <n v="15"/>
    <m/>
    <s v="heads emerging"/>
    <n v="4"/>
    <n v="75.5"/>
    <n v="0"/>
    <n v="7"/>
    <n v="22"/>
    <m/>
    <m/>
    <m/>
    <x v="1"/>
    <n v="7"/>
  </r>
  <r>
    <s v="Exp3"/>
    <n v="300083"/>
    <n v="83"/>
    <x v="1"/>
    <x v="8"/>
    <x v="11"/>
    <d v="2014-03-04T00:00:00"/>
    <s v="None_16h"/>
    <m/>
    <m/>
    <n v="4"/>
    <n v="2"/>
    <x v="15"/>
    <m/>
    <n v="330"/>
    <n v="90"/>
    <m/>
    <m/>
    <n v="18"/>
    <m/>
    <s v="heads emerging"/>
    <n v="4"/>
    <n v="75.5"/>
    <n v="0"/>
    <n v="7"/>
    <n v="25"/>
    <m/>
    <m/>
    <m/>
    <x v="1"/>
    <n v="7"/>
  </r>
  <r>
    <s v="Exp3"/>
    <n v="300083"/>
    <n v="83"/>
    <x v="1"/>
    <x v="8"/>
    <x v="11"/>
    <d v="2014-03-04T00:00:00"/>
    <s v="None_16h"/>
    <m/>
    <m/>
    <n v="5"/>
    <n v="2"/>
    <x v="15"/>
    <m/>
    <n v="330"/>
    <n v="80"/>
    <m/>
    <m/>
    <n v="17"/>
    <m/>
    <s v="heads emerging"/>
    <n v="4"/>
    <n v="75.5"/>
    <n v="0"/>
    <n v="7"/>
    <n v="24"/>
    <m/>
    <m/>
    <m/>
    <x v="1"/>
    <n v="7"/>
  </r>
  <r>
    <s v="Exp3"/>
    <n v="300089"/>
    <n v="89"/>
    <x v="1"/>
    <x v="8"/>
    <x v="11"/>
    <d v="2014-03-04T00:00:00"/>
    <s v="None_16h"/>
    <m/>
    <n v="89"/>
    <n v="1"/>
    <n v="0"/>
    <x v="15"/>
    <m/>
    <n v="370"/>
    <n v="50"/>
    <m/>
    <m/>
    <n v="14"/>
    <m/>
    <s v="heads emerging"/>
    <n v="4"/>
    <n v="75.5"/>
    <n v="0"/>
    <n v="7"/>
    <n v="21"/>
    <m/>
    <m/>
    <m/>
    <x v="1"/>
    <n v="7"/>
  </r>
  <r>
    <s v="Exp3"/>
    <n v="300089"/>
    <n v="89"/>
    <x v="1"/>
    <x v="8"/>
    <x v="11"/>
    <d v="2014-03-04T00:00:00"/>
    <s v="None_16h"/>
    <m/>
    <m/>
    <n v="2"/>
    <n v="2"/>
    <x v="15"/>
    <m/>
    <n v="350"/>
    <n v="65"/>
    <m/>
    <m/>
    <n v="13"/>
    <m/>
    <s v="heads emerging"/>
    <n v="4"/>
    <n v="75.5"/>
    <n v="0"/>
    <n v="7"/>
    <n v="20"/>
    <m/>
    <m/>
    <m/>
    <x v="1"/>
    <n v="7"/>
  </r>
  <r>
    <s v="Exp3"/>
    <n v="300089"/>
    <n v="89"/>
    <x v="1"/>
    <x v="8"/>
    <x v="11"/>
    <d v="2014-03-04T00:00:00"/>
    <s v="None_16h"/>
    <m/>
    <m/>
    <n v="3"/>
    <n v="0"/>
    <x v="15"/>
    <m/>
    <n v="355"/>
    <n v="60"/>
    <m/>
    <m/>
    <n v="14"/>
    <m/>
    <s v="heads emerging"/>
    <n v="4"/>
    <n v="75.5"/>
    <n v="0"/>
    <n v="7"/>
    <n v="21"/>
    <m/>
    <m/>
    <m/>
    <x v="1"/>
    <n v="7"/>
  </r>
  <r>
    <s v="Exp3"/>
    <n v="300089"/>
    <n v="89"/>
    <x v="1"/>
    <x v="8"/>
    <x v="11"/>
    <d v="2014-03-04T00:00:00"/>
    <s v="None_16h"/>
    <m/>
    <m/>
    <n v="4"/>
    <n v="0"/>
    <x v="16"/>
    <m/>
    <n v="330"/>
    <n v="60"/>
    <m/>
    <m/>
    <n v="12"/>
    <m/>
    <s v="heads emerging"/>
    <n v="3"/>
    <n v="78.129032258064512"/>
    <n v="0"/>
    <n v="6"/>
    <n v="18"/>
    <m/>
    <m/>
    <m/>
    <x v="1"/>
    <n v="6"/>
  </r>
  <r>
    <s v="Exp3"/>
    <n v="300089"/>
    <n v="89"/>
    <x v="1"/>
    <x v="8"/>
    <x v="11"/>
    <d v="2014-03-04T00:00:00"/>
    <s v="None_16h"/>
    <m/>
    <m/>
    <n v="5"/>
    <n v="1"/>
    <x v="15"/>
    <m/>
    <n v="370"/>
    <n v="60"/>
    <m/>
    <m/>
    <n v="14"/>
    <m/>
    <s v="heads emerging"/>
    <n v="4"/>
    <n v="75.5"/>
    <n v="0"/>
    <n v="7"/>
    <n v="21"/>
    <m/>
    <m/>
    <m/>
    <x v="1"/>
    <n v="7"/>
  </r>
  <r>
    <s v="Exp3"/>
    <n v="300112"/>
    <n v="112"/>
    <x v="1"/>
    <x v="8"/>
    <x v="11"/>
    <d v="2014-03-04T00:00:00"/>
    <s v="None_16h"/>
    <m/>
    <n v="112"/>
    <n v="1"/>
    <n v="0"/>
    <x v="15"/>
    <m/>
    <n v="350"/>
    <n v="80"/>
    <m/>
    <m/>
    <n v="16"/>
    <m/>
    <s v="heads emerging"/>
    <n v="4"/>
    <n v="75.5"/>
    <n v="0"/>
    <n v="7"/>
    <n v="23"/>
    <m/>
    <m/>
    <m/>
    <x v="1"/>
    <n v="7"/>
  </r>
  <r>
    <s v="Exp3"/>
    <n v="300112"/>
    <n v="112"/>
    <x v="1"/>
    <x v="8"/>
    <x v="11"/>
    <d v="2014-03-04T00:00:00"/>
    <s v="None_16h"/>
    <m/>
    <m/>
    <n v="2"/>
    <n v="1"/>
    <x v="15"/>
    <m/>
    <n v="350"/>
    <n v="80"/>
    <m/>
    <m/>
    <n v="15"/>
    <m/>
    <s v="heads emerging"/>
    <n v="4"/>
    <n v="75.5"/>
    <n v="0"/>
    <n v="7"/>
    <n v="22"/>
    <m/>
    <m/>
    <m/>
    <x v="1"/>
    <n v="7"/>
  </r>
  <r>
    <s v="Exp3"/>
    <n v="300112"/>
    <n v="112"/>
    <x v="1"/>
    <x v="8"/>
    <x v="11"/>
    <d v="2014-03-04T00:00:00"/>
    <s v="None_16h"/>
    <m/>
    <m/>
    <n v="3"/>
    <n v="1"/>
    <x v="15"/>
    <m/>
    <n v="345"/>
    <n v="75"/>
    <m/>
    <m/>
    <n v="13"/>
    <m/>
    <s v="heads emerging"/>
    <n v="4"/>
    <n v="75.5"/>
    <n v="0"/>
    <n v="7"/>
    <n v="20"/>
    <m/>
    <m/>
    <m/>
    <x v="1"/>
    <n v="7"/>
  </r>
  <r>
    <s v="Exp3"/>
    <n v="300112"/>
    <n v="112"/>
    <x v="1"/>
    <x v="8"/>
    <x v="11"/>
    <d v="2014-03-04T00:00:00"/>
    <s v="None_16h"/>
    <m/>
    <m/>
    <n v="4"/>
    <n v="0"/>
    <x v="15"/>
    <m/>
    <n v="360"/>
    <n v="60"/>
    <m/>
    <m/>
    <n v="15"/>
    <m/>
    <s v="heads emerging"/>
    <n v="4"/>
    <n v="75.5"/>
    <n v="0"/>
    <n v="7"/>
    <n v="22"/>
    <m/>
    <m/>
    <m/>
    <x v="1"/>
    <n v="7"/>
  </r>
  <r>
    <s v="Exp3"/>
    <n v="300150"/>
    <n v="150"/>
    <x v="1"/>
    <x v="8"/>
    <x v="11"/>
    <d v="2014-03-04T00:00:00"/>
    <s v="None_16h"/>
    <m/>
    <n v="150"/>
    <n v="1"/>
    <n v="1"/>
    <x v="15"/>
    <m/>
    <n v="315"/>
    <n v="55"/>
    <m/>
    <m/>
    <n v="14"/>
    <m/>
    <s v="heads emerging"/>
    <n v="4"/>
    <n v="75.5"/>
    <n v="0"/>
    <n v="7"/>
    <n v="21"/>
    <m/>
    <m/>
    <m/>
    <x v="1"/>
    <n v="7"/>
  </r>
  <r>
    <s v="Exp3"/>
    <n v="300150"/>
    <n v="150"/>
    <x v="1"/>
    <x v="8"/>
    <x v="11"/>
    <d v="2014-03-04T00:00:00"/>
    <s v="None_16h"/>
    <m/>
    <m/>
    <n v="2"/>
    <n v="1"/>
    <x v="15"/>
    <m/>
    <n v="350"/>
    <n v="74"/>
    <m/>
    <m/>
    <n v="16"/>
    <m/>
    <s v="heads emerging"/>
    <n v="4"/>
    <n v="75.5"/>
    <n v="0"/>
    <n v="7"/>
    <n v="23"/>
    <m/>
    <m/>
    <m/>
    <x v="1"/>
    <n v="7"/>
  </r>
  <r>
    <s v="Exp3"/>
    <n v="300150"/>
    <n v="150"/>
    <x v="1"/>
    <x v="8"/>
    <x v="11"/>
    <d v="2014-03-04T00:00:00"/>
    <s v="None_16h"/>
    <m/>
    <m/>
    <n v="3"/>
    <n v="0"/>
    <x v="15"/>
    <m/>
    <n v="320"/>
    <n v="65"/>
    <m/>
    <m/>
    <n v="15"/>
    <m/>
    <s v="heads emerging"/>
    <n v="4"/>
    <n v="75.5"/>
    <n v="0"/>
    <n v="7"/>
    <n v="22"/>
    <m/>
    <m/>
    <m/>
    <x v="1"/>
    <n v="7"/>
  </r>
  <r>
    <s v="Exp3"/>
    <n v="300150"/>
    <n v="150"/>
    <x v="1"/>
    <x v="8"/>
    <x v="11"/>
    <d v="2014-03-04T00:00:00"/>
    <s v="None_16h"/>
    <m/>
    <m/>
    <n v="4"/>
    <n v="0"/>
    <x v="16"/>
    <m/>
    <n v="330"/>
    <n v="105"/>
    <m/>
    <m/>
    <n v="15"/>
    <m/>
    <s v="heads emerging"/>
    <n v="4"/>
    <n v="78.129032258064512"/>
    <n v="0"/>
    <n v="6"/>
    <n v="21"/>
    <m/>
    <m/>
    <m/>
    <x v="1"/>
    <n v="6"/>
  </r>
  <r>
    <s v="Exp3"/>
    <n v="300150"/>
    <n v="150"/>
    <x v="1"/>
    <x v="8"/>
    <x v="11"/>
    <d v="2014-03-04T00:00:00"/>
    <s v="None_16h"/>
    <m/>
    <m/>
    <n v="5"/>
    <n v="0"/>
    <x v="15"/>
    <m/>
    <n v="320"/>
    <n v="58"/>
    <m/>
    <m/>
    <n v="17"/>
    <m/>
    <s v="heads emerging"/>
    <n v="4"/>
    <n v="75.5"/>
    <n v="0"/>
    <n v="7"/>
    <n v="24"/>
    <m/>
    <m/>
    <m/>
    <x v="1"/>
    <n v="7"/>
  </r>
  <r>
    <s v="Exp3"/>
    <n v="300150"/>
    <n v="150"/>
    <x v="1"/>
    <x v="8"/>
    <x v="11"/>
    <d v="2014-03-04T00:00:00"/>
    <s v="None_16h"/>
    <m/>
    <m/>
    <n v="6"/>
    <n v="1"/>
    <x v="15"/>
    <m/>
    <n v="315"/>
    <n v="60"/>
    <m/>
    <m/>
    <n v="15"/>
    <m/>
    <s v="heads emerging"/>
    <n v="4"/>
    <n v="75.5"/>
    <n v="0"/>
    <n v="7"/>
    <n v="22"/>
    <m/>
    <m/>
    <m/>
    <x v="1"/>
    <n v="7"/>
  </r>
  <r>
    <s v="Exp3"/>
    <n v="300298"/>
    <n v="298"/>
    <x v="1"/>
    <x v="8"/>
    <x v="11"/>
    <d v="2014-03-04T00:00:00"/>
    <s v="None_16h"/>
    <m/>
    <n v="298"/>
    <n v="1"/>
    <n v="1"/>
    <x v="15"/>
    <m/>
    <n v="370"/>
    <n v="85"/>
    <m/>
    <m/>
    <n v="16"/>
    <m/>
    <s v="heads emerging"/>
    <n v="4"/>
    <n v="75.5"/>
    <n v="0"/>
    <n v="7"/>
    <n v="23"/>
    <m/>
    <m/>
    <m/>
    <x v="1"/>
    <n v="7"/>
  </r>
  <r>
    <s v="Exp3"/>
    <n v="300298"/>
    <n v="298"/>
    <x v="1"/>
    <x v="8"/>
    <x v="11"/>
    <d v="2014-03-04T00:00:00"/>
    <s v="None_16h"/>
    <m/>
    <m/>
    <n v="2"/>
    <n v="1"/>
    <x v="15"/>
    <m/>
    <n v="360"/>
    <n v="85"/>
    <m/>
    <m/>
    <n v="16"/>
    <m/>
    <s v="heads emerging"/>
    <n v="4"/>
    <n v="75.5"/>
    <n v="0"/>
    <n v="7"/>
    <n v="23"/>
    <m/>
    <m/>
    <m/>
    <x v="1"/>
    <n v="7"/>
  </r>
  <r>
    <s v="Exp3"/>
    <n v="300298"/>
    <n v="298"/>
    <x v="1"/>
    <x v="8"/>
    <x v="11"/>
    <d v="2014-03-04T00:00:00"/>
    <s v="None_16h"/>
    <m/>
    <m/>
    <n v="3"/>
    <n v="0"/>
    <x v="15"/>
    <m/>
    <n v="340"/>
    <n v="75"/>
    <m/>
    <m/>
    <n v="15"/>
    <m/>
    <s v="heads emerging"/>
    <n v="4"/>
    <n v="75.5"/>
    <n v="0"/>
    <n v="7"/>
    <n v="22"/>
    <m/>
    <m/>
    <m/>
    <x v="1"/>
    <n v="7"/>
  </r>
  <r>
    <s v="Exp3"/>
    <n v="300298"/>
    <n v="298"/>
    <x v="1"/>
    <x v="8"/>
    <x v="11"/>
    <d v="2014-03-04T00:00:00"/>
    <s v="None_16h"/>
    <m/>
    <m/>
    <n v="4"/>
    <n v="1"/>
    <x v="15"/>
    <m/>
    <n v="345"/>
    <n v="85"/>
    <m/>
    <m/>
    <n v="17"/>
    <m/>
    <s v="heads emerging"/>
    <n v="4"/>
    <n v="75.5"/>
    <n v="0"/>
    <n v="7"/>
    <n v="24"/>
    <m/>
    <m/>
    <m/>
    <x v="1"/>
    <n v="7"/>
  </r>
  <r>
    <s v="Exp3"/>
    <n v="300298"/>
    <n v="298"/>
    <x v="1"/>
    <x v="8"/>
    <x v="11"/>
    <d v="2014-03-04T00:00:00"/>
    <s v="None_16h"/>
    <m/>
    <m/>
    <n v="5"/>
    <n v="1"/>
    <x v="15"/>
    <m/>
    <n v="360"/>
    <n v="85"/>
    <m/>
    <m/>
    <n v="16"/>
    <m/>
    <s v="heads emerging"/>
    <n v="4"/>
    <n v="75.5"/>
    <n v="0"/>
    <n v="7"/>
    <n v="23"/>
    <m/>
    <m/>
    <m/>
    <x v="1"/>
    <n v="7"/>
  </r>
  <r>
    <s v="Exp3"/>
    <n v="300267"/>
    <n v="267"/>
    <x v="1"/>
    <x v="8"/>
    <x v="7"/>
    <d v="2014-02-04T00:00:00"/>
    <s v="None_16h"/>
    <m/>
    <n v="267"/>
    <n v="1"/>
    <n v="0"/>
    <x v="22"/>
    <n v="2"/>
    <m/>
    <m/>
    <m/>
    <n v="3"/>
    <n v="2"/>
    <m/>
    <s v="V"/>
    <m/>
    <n v="160"/>
    <n v="0.62518939393939399"/>
    <n v="0.62518939393939399"/>
    <n v="5"/>
    <m/>
    <m/>
    <m/>
    <x v="2"/>
    <n v="0"/>
  </r>
  <r>
    <s v="Exp3"/>
    <n v="300267"/>
    <n v="267"/>
    <x v="1"/>
    <x v="8"/>
    <x v="7"/>
    <d v="2014-02-04T00:00:00"/>
    <s v="None_16h"/>
    <m/>
    <m/>
    <n v="2"/>
    <n v="0"/>
    <x v="22"/>
    <n v="2"/>
    <m/>
    <m/>
    <n v="108"/>
    <n v="3"/>
    <n v="2"/>
    <m/>
    <s v="V"/>
    <m/>
    <n v="160"/>
    <n v="0.67500000000000004"/>
    <n v="0.67500000000000004"/>
    <n v="5"/>
    <m/>
    <m/>
    <m/>
    <x v="2"/>
    <n v="0"/>
  </r>
  <r>
    <s v="Exp3"/>
    <n v="300267"/>
    <n v="267"/>
    <x v="1"/>
    <x v="8"/>
    <x v="7"/>
    <d v="2014-02-04T00:00:00"/>
    <s v="None_16h"/>
    <m/>
    <m/>
    <n v="3"/>
    <n v="0"/>
    <x v="21"/>
    <n v="2"/>
    <m/>
    <m/>
    <n v="115"/>
    <m/>
    <m/>
    <m/>
    <m/>
    <m/>
    <n v="168.66666666666666"/>
    <n v="0.68181818181818188"/>
    <n v="1.6818181818181819"/>
    <s v=""/>
    <m/>
    <m/>
    <m/>
    <x v="2"/>
    <n v="1"/>
  </r>
  <r>
    <s v="Exp3"/>
    <n v="300267"/>
    <n v="267"/>
    <x v="1"/>
    <x v="8"/>
    <x v="7"/>
    <d v="2014-02-04T00:00:00"/>
    <s v="None_16h"/>
    <m/>
    <m/>
    <n v="4"/>
    <n v="0"/>
    <x v="22"/>
    <n v="2"/>
    <m/>
    <m/>
    <n v="83"/>
    <m/>
    <m/>
    <m/>
    <m/>
    <m/>
    <n v="160"/>
    <n v="0.51875000000000004"/>
    <n v="0.51875000000000004"/>
    <s v=""/>
    <m/>
    <m/>
    <m/>
    <x v="2"/>
    <n v="0"/>
  </r>
  <r>
    <s v="Exp3"/>
    <n v="300291"/>
    <n v="291"/>
    <x v="1"/>
    <x v="8"/>
    <x v="7"/>
    <d v="2014-02-04T00:00:00"/>
    <s v="None_16h"/>
    <m/>
    <n v="291"/>
    <n v="1"/>
    <n v="0"/>
    <x v="21"/>
    <n v="2"/>
    <m/>
    <m/>
    <m/>
    <n v="3"/>
    <n v="2"/>
    <m/>
    <s v="V"/>
    <m/>
    <n v="168.66666666666666"/>
    <n v="0.65171277997364963"/>
    <n v="1.6517127799736495"/>
    <n v="6"/>
    <m/>
    <m/>
    <m/>
    <x v="2"/>
    <n v="1"/>
  </r>
  <r>
    <s v="Exp3"/>
    <n v="300291"/>
    <n v="291"/>
    <x v="1"/>
    <x v="8"/>
    <x v="7"/>
    <d v="2014-02-04T00:00:00"/>
    <s v="None_16h"/>
    <m/>
    <m/>
    <n v="2"/>
    <n v="0"/>
    <x v="21"/>
    <n v="2"/>
    <m/>
    <m/>
    <n v="133"/>
    <n v="3"/>
    <n v="2"/>
    <m/>
    <s v="V"/>
    <m/>
    <n v="168.66666666666666"/>
    <n v="0.78853754940711462"/>
    <n v="1.7885375494071147"/>
    <n v="6"/>
    <m/>
    <m/>
    <m/>
    <x v="2"/>
    <n v="1"/>
  </r>
  <r>
    <s v="Exp3"/>
    <n v="300291"/>
    <n v="291"/>
    <x v="1"/>
    <x v="8"/>
    <x v="7"/>
    <d v="2014-02-04T00:00:00"/>
    <s v="None_16h"/>
    <m/>
    <m/>
    <n v="3"/>
    <n v="0"/>
    <x v="21"/>
    <n v="2"/>
    <m/>
    <m/>
    <n v="104"/>
    <m/>
    <m/>
    <m/>
    <m/>
    <m/>
    <n v="168.66666666666666"/>
    <n v="0.61660079051383399"/>
    <n v="1.616600790513834"/>
    <s v=""/>
    <m/>
    <m/>
    <m/>
    <x v="2"/>
    <n v="1"/>
  </r>
  <r>
    <s v="Exp3"/>
    <n v="300291"/>
    <n v="291"/>
    <x v="1"/>
    <x v="8"/>
    <x v="7"/>
    <d v="2014-02-04T00:00:00"/>
    <s v="None_16h"/>
    <m/>
    <m/>
    <n v="4"/>
    <n v="0"/>
    <x v="22"/>
    <n v="2"/>
    <m/>
    <m/>
    <n v="88"/>
    <m/>
    <m/>
    <m/>
    <m/>
    <m/>
    <n v="160"/>
    <n v="0.55000000000000004"/>
    <n v="0.55000000000000004"/>
    <s v=""/>
    <m/>
    <m/>
    <m/>
    <x v="2"/>
    <n v="0"/>
  </r>
  <r>
    <s v="Exp3"/>
    <n v="300053"/>
    <n v="53"/>
    <x v="1"/>
    <x v="8"/>
    <x v="7"/>
    <d v="2014-02-11T00:00:00"/>
    <s v="None_16h"/>
    <m/>
    <n v="53"/>
    <n v="1"/>
    <n v="1"/>
    <x v="17"/>
    <n v="3"/>
    <n v="51"/>
    <m/>
    <n v="156"/>
    <n v="4"/>
    <n v="3"/>
    <m/>
    <s v="V"/>
    <m/>
    <n v="226"/>
    <n v="0.69026548672566368"/>
    <n v="2.6902654867256635"/>
    <n v="9"/>
    <m/>
    <m/>
    <m/>
    <x v="2"/>
    <n v="2"/>
  </r>
  <r>
    <s v="Exp3"/>
    <n v="300053"/>
    <n v="53"/>
    <x v="1"/>
    <x v="8"/>
    <x v="7"/>
    <d v="2014-02-11T00:00:00"/>
    <s v="None_16h"/>
    <m/>
    <m/>
    <n v="2"/>
    <n v="1"/>
    <x v="17"/>
    <n v="4"/>
    <n v="47"/>
    <n v="154"/>
    <n v="207"/>
    <m/>
    <m/>
    <m/>
    <m/>
    <m/>
    <n v="226"/>
    <n v="0.91592920353982299"/>
    <n v="2.915929203539823"/>
    <s v=""/>
    <m/>
    <m/>
    <m/>
    <x v="2"/>
    <n v="2"/>
  </r>
  <r>
    <s v="Exp3"/>
    <n v="300053"/>
    <n v="53"/>
    <x v="1"/>
    <x v="8"/>
    <x v="7"/>
    <d v="2014-02-11T00:00:00"/>
    <s v="None_16h"/>
    <m/>
    <m/>
    <n v="3"/>
    <n v="1"/>
    <x v="17"/>
    <n v="3"/>
    <n v="50"/>
    <n v="165"/>
    <n v="175"/>
    <n v="4"/>
    <n v="3"/>
    <m/>
    <s v="V"/>
    <m/>
    <n v="226"/>
    <n v="0.77433628318584069"/>
    <n v="2.7743362831858409"/>
    <n v="9"/>
    <m/>
    <m/>
    <m/>
    <x v="2"/>
    <n v="2"/>
  </r>
  <r>
    <s v="Exp3"/>
    <n v="300053"/>
    <n v="53"/>
    <x v="1"/>
    <x v="8"/>
    <x v="7"/>
    <d v="2014-02-11T00:00:00"/>
    <s v="None_16h"/>
    <m/>
    <m/>
    <n v="4"/>
    <n v="1"/>
    <x v="17"/>
    <n v="3"/>
    <n v="49"/>
    <n v="166"/>
    <n v="205"/>
    <m/>
    <m/>
    <m/>
    <m/>
    <m/>
    <n v="226"/>
    <n v="0.90707964601769908"/>
    <n v="2.9070796460176993"/>
    <s v=""/>
    <m/>
    <m/>
    <m/>
    <x v="2"/>
    <n v="2"/>
  </r>
  <r>
    <s v="Exp3"/>
    <n v="300118"/>
    <n v="118"/>
    <x v="1"/>
    <x v="8"/>
    <x v="7"/>
    <d v="2014-02-11T00:00:00"/>
    <s v="None_16h"/>
    <m/>
    <n v="118"/>
    <n v="1"/>
    <n v="1"/>
    <x v="17"/>
    <n v="3"/>
    <n v="53"/>
    <m/>
    <n v="187"/>
    <n v="4"/>
    <n v="4"/>
    <m/>
    <s v="V"/>
    <m/>
    <n v="226"/>
    <n v="0.82743362831858402"/>
    <n v="2.8274336283185839"/>
    <n v="10"/>
    <m/>
    <m/>
    <m/>
    <x v="2"/>
    <n v="2"/>
  </r>
  <r>
    <s v="Exp3"/>
    <n v="300118"/>
    <n v="118"/>
    <x v="1"/>
    <x v="8"/>
    <x v="7"/>
    <d v="2014-02-11T00:00:00"/>
    <s v="None_16h"/>
    <m/>
    <m/>
    <n v="2"/>
    <n v="1"/>
    <x v="17"/>
    <n v="3"/>
    <n v="52"/>
    <n v="184"/>
    <n v="184"/>
    <n v="4"/>
    <n v="4"/>
    <m/>
    <s v="V"/>
    <m/>
    <n v="226"/>
    <n v="0.81415929203539827"/>
    <n v="2.8141592920353982"/>
    <n v="10"/>
    <m/>
    <m/>
    <m/>
    <x v="2"/>
    <n v="2"/>
  </r>
  <r>
    <s v="Exp3"/>
    <n v="300118"/>
    <n v="118"/>
    <x v="1"/>
    <x v="8"/>
    <x v="7"/>
    <d v="2014-02-11T00:00:00"/>
    <s v="None_16h"/>
    <m/>
    <m/>
    <n v="3"/>
    <n v="1"/>
    <x v="17"/>
    <n v="3"/>
    <n v="52"/>
    <n v="172"/>
    <n v="188"/>
    <n v="4"/>
    <n v="3"/>
    <m/>
    <s v="V"/>
    <m/>
    <n v="226"/>
    <n v="0.83185840707964598"/>
    <n v="2.831858407079646"/>
    <n v="9"/>
    <m/>
    <m/>
    <m/>
    <x v="2"/>
    <n v="2"/>
  </r>
  <r>
    <s v="Exp3"/>
    <n v="300118"/>
    <n v="118"/>
    <x v="1"/>
    <x v="8"/>
    <x v="7"/>
    <d v="2014-02-11T00:00:00"/>
    <s v="None_16h"/>
    <m/>
    <m/>
    <n v="4"/>
    <n v="0"/>
    <x v="17"/>
    <n v="3"/>
    <n v="56"/>
    <n v="181"/>
    <n v="181"/>
    <m/>
    <m/>
    <m/>
    <m/>
    <m/>
    <n v="226"/>
    <n v="0.80088495575221241"/>
    <n v="2.8008849557522124"/>
    <s v=""/>
    <m/>
    <m/>
    <m/>
    <x v="2"/>
    <n v="2"/>
  </r>
  <r>
    <s v="Exp3"/>
    <n v="300326"/>
    <n v="326"/>
    <x v="1"/>
    <x v="8"/>
    <x v="7"/>
    <d v="2014-02-11T00:00:00"/>
    <s v="None_16h"/>
    <m/>
    <n v="326"/>
    <n v="1"/>
    <n v="1"/>
    <x v="17"/>
    <n v="3"/>
    <n v="52"/>
    <m/>
    <m/>
    <n v="4"/>
    <n v="4"/>
    <m/>
    <s v="V"/>
    <m/>
    <n v="226"/>
    <n v="0.77138643067846602"/>
    <n v="2.7713864306784659"/>
    <n v="10"/>
    <m/>
    <m/>
    <m/>
    <x v="2"/>
    <n v="2"/>
  </r>
  <r>
    <s v="Exp3"/>
    <n v="300326"/>
    <n v="326"/>
    <x v="1"/>
    <x v="8"/>
    <x v="7"/>
    <d v="2014-02-11T00:00:00"/>
    <s v="None_16h"/>
    <m/>
    <m/>
    <n v="2"/>
    <n v="1"/>
    <x v="17"/>
    <n v="3"/>
    <n v="44"/>
    <n v="158"/>
    <n v="187"/>
    <n v="4"/>
    <n v="4"/>
    <m/>
    <s v="V"/>
    <m/>
    <n v="226"/>
    <n v="0.82743362831858402"/>
    <n v="2.8274336283185839"/>
    <n v="10"/>
    <m/>
    <m/>
    <m/>
    <x v="2"/>
    <n v="2"/>
  </r>
  <r>
    <s v="Exp3"/>
    <n v="300326"/>
    <n v="326"/>
    <x v="1"/>
    <x v="8"/>
    <x v="7"/>
    <d v="2014-02-11T00:00:00"/>
    <s v="None_16h"/>
    <m/>
    <m/>
    <n v="3"/>
    <n v="1"/>
    <x v="17"/>
    <n v="3"/>
    <n v="47"/>
    <n v="165"/>
    <n v="165"/>
    <n v="4"/>
    <n v="3"/>
    <m/>
    <s v="V"/>
    <m/>
    <n v="226"/>
    <n v="0.73008849557522126"/>
    <n v="2.7300884955752212"/>
    <n v="9"/>
    <m/>
    <m/>
    <m/>
    <x v="2"/>
    <n v="2"/>
  </r>
  <r>
    <s v="Exp3"/>
    <n v="300326"/>
    <n v="326"/>
    <x v="1"/>
    <x v="8"/>
    <x v="7"/>
    <d v="2014-02-11T00:00:00"/>
    <s v="None_16h"/>
    <m/>
    <m/>
    <n v="4"/>
    <n v="1"/>
    <x v="17"/>
    <n v="3"/>
    <n v="52"/>
    <n v="173"/>
    <n v="171"/>
    <m/>
    <m/>
    <m/>
    <m/>
    <m/>
    <n v="226"/>
    <n v="0.75663716814159288"/>
    <n v="2.7566371681415927"/>
    <s v=""/>
    <m/>
    <m/>
    <m/>
    <x v="2"/>
    <n v="2"/>
  </r>
  <r>
    <s v="Exp3"/>
    <n v="300101"/>
    <n v="101"/>
    <x v="1"/>
    <x v="8"/>
    <x v="7"/>
    <d v="2014-02-18T00:00:00"/>
    <s v="None_16h"/>
    <m/>
    <n v="101"/>
    <n v="1"/>
    <n v="2"/>
    <x v="18"/>
    <n v="4"/>
    <n v="67"/>
    <m/>
    <n v="210"/>
    <n v="3"/>
    <n v="4"/>
    <m/>
    <s v="V"/>
    <m/>
    <n v="264.33333333333331"/>
    <n v="0.79445145018915519"/>
    <n v="3.7944514501891553"/>
    <n v="10"/>
    <m/>
    <m/>
    <m/>
    <x v="2"/>
    <n v="3"/>
  </r>
  <r>
    <s v="Exp3"/>
    <n v="300101"/>
    <n v="101"/>
    <x v="1"/>
    <x v="8"/>
    <x v="7"/>
    <d v="2014-02-18T00:00:00"/>
    <s v="None_16h"/>
    <m/>
    <m/>
    <n v="2"/>
    <n v="2"/>
    <x v="20"/>
    <n v="5"/>
    <n v="72"/>
    <n v="265"/>
    <n v="267"/>
    <n v="4"/>
    <n v="4"/>
    <m/>
    <s v="V"/>
    <m/>
    <n v="258.625"/>
    <n v="1.0323827936201064"/>
    <n v="5.0323827936201067"/>
    <n v="12"/>
    <m/>
    <m/>
    <m/>
    <x v="2"/>
    <n v="4"/>
  </r>
  <r>
    <s v="Exp3"/>
    <n v="300101"/>
    <n v="101"/>
    <x v="1"/>
    <x v="8"/>
    <x v="7"/>
    <d v="2014-02-18T00:00:00"/>
    <s v="None_16h"/>
    <m/>
    <m/>
    <n v="3"/>
    <n v="2"/>
    <x v="20"/>
    <n v="5"/>
    <n v="74"/>
    <n v="270"/>
    <n v="271"/>
    <n v="3"/>
    <n v="5"/>
    <m/>
    <s v="V"/>
    <m/>
    <n v="258.625"/>
    <n v="1.0478492025132915"/>
    <n v="5.0478492025132917"/>
    <n v="12"/>
    <m/>
    <m/>
    <m/>
    <x v="2"/>
    <n v="4"/>
  </r>
  <r>
    <s v="Exp3"/>
    <n v="300101"/>
    <n v="101"/>
    <x v="1"/>
    <x v="8"/>
    <x v="7"/>
    <d v="2014-02-18T00:00:00"/>
    <s v="None_16h"/>
    <m/>
    <m/>
    <n v="4"/>
    <n v="2"/>
    <x v="18"/>
    <n v="4"/>
    <n v="60"/>
    <n v="213"/>
    <n v="212"/>
    <n v="3"/>
    <n v="5"/>
    <m/>
    <s v="V"/>
    <m/>
    <n v="264.33333333333331"/>
    <n v="0.80201765447667095"/>
    <n v="3.8020176544766708"/>
    <n v="11"/>
    <m/>
    <m/>
    <m/>
    <x v="2"/>
    <n v="3"/>
  </r>
  <r>
    <s v="Exp3"/>
    <n v="300130"/>
    <n v="130"/>
    <x v="1"/>
    <x v="8"/>
    <x v="7"/>
    <d v="2014-02-18T00:00:00"/>
    <s v="None_16h"/>
    <m/>
    <n v="130"/>
    <n v="1"/>
    <n v="2"/>
    <x v="18"/>
    <n v="4"/>
    <n v="65"/>
    <m/>
    <n v="241"/>
    <n v="4"/>
    <n v="4"/>
    <m/>
    <s v="V"/>
    <m/>
    <n v="264.33333333333331"/>
    <n v="0.9117276166456495"/>
    <n v="3.9117276166456496"/>
    <n v="11"/>
    <m/>
    <m/>
    <m/>
    <x v="2"/>
    <n v="3"/>
  </r>
  <r>
    <s v="Exp3"/>
    <n v="300130"/>
    <n v="130"/>
    <x v="1"/>
    <x v="8"/>
    <x v="7"/>
    <d v="2014-02-18T00:00:00"/>
    <s v="None_16h"/>
    <m/>
    <m/>
    <n v="2"/>
    <n v="2"/>
    <x v="20"/>
    <n v="5"/>
    <n v="70"/>
    <n v="281"/>
    <n v="289"/>
    <n v="4"/>
    <n v="6"/>
    <m/>
    <s v="V"/>
    <m/>
    <n v="258.625"/>
    <n v="1.1174480425326245"/>
    <n v="5.1174480425326241"/>
    <n v="14"/>
    <m/>
    <m/>
    <m/>
    <x v="2"/>
    <n v="4"/>
  </r>
  <r>
    <s v="Exp3"/>
    <n v="300130"/>
    <n v="130"/>
    <x v="1"/>
    <x v="8"/>
    <x v="7"/>
    <d v="2014-02-18T00:00:00"/>
    <s v="None_16h"/>
    <m/>
    <m/>
    <n v="3"/>
    <n v="2"/>
    <x v="20"/>
    <n v="5"/>
    <n v="67"/>
    <n v="276"/>
    <n v="283"/>
    <n v="3"/>
    <n v="5"/>
    <m/>
    <s v="V"/>
    <m/>
    <n v="258.625"/>
    <n v="1.0942484291928467"/>
    <n v="5.0942484291928469"/>
    <n v="12"/>
    <m/>
    <m/>
    <m/>
    <x v="2"/>
    <n v="4"/>
  </r>
  <r>
    <s v="Exp3"/>
    <n v="300130"/>
    <n v="130"/>
    <x v="1"/>
    <x v="8"/>
    <x v="7"/>
    <d v="2014-02-18T00:00:00"/>
    <s v="None_16h"/>
    <m/>
    <m/>
    <n v="4"/>
    <n v="2"/>
    <x v="20"/>
    <n v="5"/>
    <n v="77"/>
    <n v="277"/>
    <n v="272"/>
    <n v="3"/>
    <n v="4"/>
    <m/>
    <s v="V"/>
    <m/>
    <n v="258.625"/>
    <n v="1.0517158047365878"/>
    <n v="5.0517158047365882"/>
    <n v="11"/>
    <m/>
    <m/>
    <m/>
    <x v="2"/>
    <n v="4"/>
  </r>
  <r>
    <s v="Exp3"/>
    <n v="300312"/>
    <n v="312"/>
    <x v="1"/>
    <x v="8"/>
    <x v="7"/>
    <d v="2014-02-18T00:00:00"/>
    <s v="None_16h"/>
    <m/>
    <n v="312"/>
    <n v="1"/>
    <n v="2"/>
    <x v="18"/>
    <n v="5"/>
    <n v="66"/>
    <m/>
    <n v="279"/>
    <n v="4"/>
    <n v="5"/>
    <m/>
    <s v="V"/>
    <m/>
    <n v="264.33333333333331"/>
    <n v="1.0554854981084489"/>
    <n v="4.0554854981084487"/>
    <n v="12"/>
    <m/>
    <m/>
    <m/>
    <x v="2"/>
    <n v="3"/>
  </r>
  <r>
    <s v="Exp3"/>
    <n v="300312"/>
    <n v="312"/>
    <x v="1"/>
    <x v="8"/>
    <x v="7"/>
    <d v="2014-02-18T00:00:00"/>
    <s v="None_16h"/>
    <m/>
    <m/>
    <n v="2"/>
    <n v="2"/>
    <x v="18"/>
    <n v="5"/>
    <n v="66"/>
    <n v="239"/>
    <n v="249"/>
    <n v="4"/>
    <n v="5"/>
    <m/>
    <s v="V"/>
    <m/>
    <n v="264.33333333333331"/>
    <n v="0.94199243379571251"/>
    <n v="3.9419924337957126"/>
    <n v="12"/>
    <m/>
    <m/>
    <m/>
    <x v="2"/>
    <n v="3"/>
  </r>
  <r>
    <s v="Exp3"/>
    <n v="300312"/>
    <n v="312"/>
    <x v="1"/>
    <x v="8"/>
    <x v="7"/>
    <d v="2014-02-18T00:00:00"/>
    <s v="None_16h"/>
    <m/>
    <m/>
    <n v="3"/>
    <n v="2"/>
    <x v="20"/>
    <n v="5"/>
    <n v="72"/>
    <n v="266"/>
    <n v="266"/>
    <n v="4"/>
    <n v="5"/>
    <m/>
    <s v="V"/>
    <m/>
    <n v="258.625"/>
    <n v="1.0285161913968099"/>
    <n v="5.0285161913968102"/>
    <n v="13"/>
    <m/>
    <m/>
    <m/>
    <x v="2"/>
    <n v="4"/>
  </r>
  <r>
    <s v="Exp3"/>
    <n v="300103"/>
    <n v="103"/>
    <x v="1"/>
    <x v="8"/>
    <x v="7"/>
    <d v="2014-02-25T00:00:00"/>
    <s v="None_16h"/>
    <m/>
    <n v="103"/>
    <n v="1"/>
    <n v="4"/>
    <x v="19"/>
    <n v="6"/>
    <n v="81"/>
    <m/>
    <n v="56"/>
    <n v="5"/>
    <n v="6"/>
    <m/>
    <s v="V"/>
    <m/>
    <n v="233.8"/>
    <n v="0.23952095808383234"/>
    <n v="5.2395209580838324"/>
    <n v="16"/>
    <m/>
    <m/>
    <m/>
    <x v="2"/>
    <n v="5"/>
  </r>
  <r>
    <s v="Exp3"/>
    <n v="300103"/>
    <n v="103"/>
    <x v="1"/>
    <x v="8"/>
    <x v="7"/>
    <d v="2014-02-25T00:00:00"/>
    <s v="None_16h"/>
    <m/>
    <m/>
    <n v="2"/>
    <n v="3"/>
    <x v="20"/>
    <n v="5"/>
    <n v="76"/>
    <n v="265"/>
    <n v="225"/>
    <n v="4"/>
    <n v="6"/>
    <m/>
    <s v="V"/>
    <m/>
    <n v="258.625"/>
    <n v="0.86998550024166266"/>
    <n v="4.869985500241663"/>
    <n v="14"/>
    <m/>
    <m/>
    <m/>
    <x v="2"/>
    <n v="4"/>
  </r>
  <r>
    <s v="Exp3"/>
    <n v="300103"/>
    <n v="103"/>
    <x v="1"/>
    <x v="8"/>
    <x v="7"/>
    <d v="2014-02-25T00:00:00"/>
    <s v="None_16h"/>
    <m/>
    <m/>
    <n v="3"/>
    <n v="2"/>
    <x v="20"/>
    <n v="5"/>
    <n v="71"/>
    <n v="261"/>
    <n v="209"/>
    <n v="3"/>
    <n v="7"/>
    <m/>
    <s v="V"/>
    <m/>
    <n v="258.625"/>
    <n v="0.80811986466892216"/>
    <n v="4.8081198646689218"/>
    <n v="14"/>
    <m/>
    <m/>
    <m/>
    <x v="2"/>
    <n v="4"/>
  </r>
  <r>
    <s v="Exp3"/>
    <n v="300103"/>
    <n v="103"/>
    <x v="1"/>
    <x v="8"/>
    <x v="7"/>
    <d v="2014-02-25T00:00:00"/>
    <s v="None_16h"/>
    <m/>
    <m/>
    <n v="4"/>
    <n v="2"/>
    <x v="20"/>
    <n v="5"/>
    <n v="80"/>
    <n v="286"/>
    <n v="155"/>
    <n v="4"/>
    <n v="6"/>
    <m/>
    <s v="V"/>
    <m/>
    <n v="258.625"/>
    <n v="0.59932334461092318"/>
    <n v="4.599323344610923"/>
    <n v="14"/>
    <m/>
    <m/>
    <m/>
    <x v="2"/>
    <n v="4"/>
  </r>
  <r>
    <s v="Exp3"/>
    <n v="300180"/>
    <n v="180"/>
    <x v="1"/>
    <x v="8"/>
    <x v="7"/>
    <d v="2014-02-25T00:00:00"/>
    <s v="None_16h"/>
    <m/>
    <n v="180"/>
    <n v="1"/>
    <n v="4"/>
    <x v="20"/>
    <n v="6"/>
    <n v="65"/>
    <m/>
    <n v="240"/>
    <n v="5"/>
    <n v="6"/>
    <m/>
    <s v="V"/>
    <m/>
    <n v="258.625"/>
    <n v="0.92798453359110677"/>
    <n v="4.9279845335911068"/>
    <n v="15"/>
    <m/>
    <m/>
    <m/>
    <x v="2"/>
    <n v="4"/>
  </r>
  <r>
    <s v="Exp3"/>
    <n v="300180"/>
    <n v="180"/>
    <x v="1"/>
    <x v="8"/>
    <x v="7"/>
    <d v="2014-02-25T00:00:00"/>
    <s v="None_16h"/>
    <m/>
    <m/>
    <n v="2"/>
    <n v="2"/>
    <x v="20"/>
    <n v="5"/>
    <n v="68"/>
    <n v="236"/>
    <n v="190"/>
    <n v="4"/>
    <n v="6"/>
    <m/>
    <s v="V"/>
    <m/>
    <n v="258.625"/>
    <n v="0.73465442242629286"/>
    <n v="4.734654422426293"/>
    <n v="14"/>
    <m/>
    <m/>
    <m/>
    <x v="2"/>
    <n v="4"/>
  </r>
  <r>
    <s v="Exp3"/>
    <n v="300180"/>
    <n v="180"/>
    <x v="1"/>
    <x v="8"/>
    <x v="7"/>
    <d v="2014-02-25T00:00:00"/>
    <s v="None_16h"/>
    <m/>
    <m/>
    <n v="3"/>
    <n v="2"/>
    <x v="20"/>
    <n v="5"/>
    <n v="66"/>
    <n v="235"/>
    <n v="221"/>
    <n v="4"/>
    <n v="6"/>
    <m/>
    <s v="V"/>
    <m/>
    <n v="258.625"/>
    <n v="0.85451909134847748"/>
    <n v="4.854519091348477"/>
    <n v="14"/>
    <m/>
    <m/>
    <m/>
    <x v="2"/>
    <n v="4"/>
  </r>
  <r>
    <s v="Exp3"/>
    <n v="300286"/>
    <n v="286"/>
    <x v="1"/>
    <x v="8"/>
    <x v="7"/>
    <d v="2014-02-25T00:00:00"/>
    <s v="None_16h"/>
    <m/>
    <n v="286"/>
    <n v="1"/>
    <n v="4"/>
    <x v="20"/>
    <n v="6"/>
    <n v="79"/>
    <m/>
    <n v="35"/>
    <n v="4"/>
    <n v="6"/>
    <m/>
    <s v="V"/>
    <m/>
    <n v="258.625"/>
    <n v="0.13533107781536974"/>
    <n v="4.13533107781537"/>
    <n v="14"/>
    <m/>
    <m/>
    <m/>
    <x v="2"/>
    <n v="4"/>
  </r>
  <r>
    <s v="Exp3"/>
    <n v="300286"/>
    <n v="286"/>
    <x v="1"/>
    <x v="8"/>
    <x v="7"/>
    <d v="2014-02-25T00:00:00"/>
    <s v="None_16h"/>
    <m/>
    <m/>
    <n v="2"/>
    <n v="4"/>
    <x v="19"/>
    <n v="6"/>
    <n v="80"/>
    <n v="292"/>
    <n v="55"/>
    <n v="4"/>
    <n v="7"/>
    <m/>
    <s v="V"/>
    <m/>
    <n v="233.8"/>
    <n v="0.2352437981180496"/>
    <n v="5.2352437981180495"/>
    <n v="16"/>
    <m/>
    <m/>
    <m/>
    <x v="2"/>
    <n v="5"/>
  </r>
  <r>
    <s v="Exp3"/>
    <n v="300286"/>
    <n v="286"/>
    <x v="1"/>
    <x v="8"/>
    <x v="7"/>
    <d v="2014-02-25T00:00:00"/>
    <s v="None_16h"/>
    <m/>
    <m/>
    <n v="3"/>
    <n v="3"/>
    <x v="20"/>
    <n v="5"/>
    <n v="68"/>
    <n v="254"/>
    <n v="215"/>
    <n v="4"/>
    <n v="6"/>
    <m/>
    <s v="V"/>
    <m/>
    <n v="258.625"/>
    <n v="0.83131947800869987"/>
    <n v="4.8313194780086999"/>
    <n v="14"/>
    <m/>
    <m/>
    <m/>
    <x v="2"/>
    <n v="4"/>
  </r>
  <r>
    <s v="Exp3"/>
    <n v="300002"/>
    <n v="2"/>
    <x v="1"/>
    <x v="8"/>
    <x v="7"/>
    <d v="2014-03-04T00:00:00"/>
    <s v="None_16h"/>
    <m/>
    <n v="2"/>
    <n v="1"/>
    <n v="4"/>
    <x v="19"/>
    <n v="6"/>
    <n v="75"/>
    <m/>
    <n v="179"/>
    <n v="4"/>
    <n v="7"/>
    <m/>
    <s v="V"/>
    <m/>
    <n v="233.8"/>
    <n v="0.76561163387510689"/>
    <n v="5.7656116338751069"/>
    <n v="16"/>
    <m/>
    <m/>
    <m/>
    <x v="2"/>
    <n v="5"/>
  </r>
  <r>
    <s v="Exp3"/>
    <n v="300002"/>
    <n v="2"/>
    <x v="1"/>
    <x v="8"/>
    <x v="7"/>
    <d v="2014-03-04T00:00:00"/>
    <s v="None_16h"/>
    <m/>
    <m/>
    <n v="2"/>
    <n v="5"/>
    <x v="19"/>
    <n v="6"/>
    <n v="79"/>
    <n v="257"/>
    <n v="150"/>
    <n v="4"/>
    <n v="7"/>
    <m/>
    <s v="V"/>
    <m/>
    <n v="233.8"/>
    <n v="0.64157399486740796"/>
    <n v="5.6415739948674082"/>
    <n v="16"/>
    <m/>
    <m/>
    <m/>
    <x v="2"/>
    <n v="5"/>
  </r>
  <r>
    <s v="Exp3"/>
    <n v="300002"/>
    <n v="2"/>
    <x v="1"/>
    <x v="8"/>
    <x v="7"/>
    <d v="2014-03-04T00:00:00"/>
    <s v="None_16h"/>
    <m/>
    <m/>
    <n v="3"/>
    <n v="5"/>
    <x v="19"/>
    <n v="6"/>
    <n v="82"/>
    <n v="271"/>
    <n v="185"/>
    <n v="5"/>
    <n v="8"/>
    <m/>
    <s v="V"/>
    <m/>
    <n v="233.8"/>
    <n v="0.79127459366980324"/>
    <n v="5.7912745936698036"/>
    <n v="18"/>
    <m/>
    <m/>
    <m/>
    <x v="2"/>
    <n v="5"/>
  </r>
  <r>
    <s v="Exp3"/>
    <n v="300199"/>
    <n v="199"/>
    <x v="1"/>
    <x v="8"/>
    <x v="7"/>
    <d v="2014-03-04T00:00:00"/>
    <s v="None_16h"/>
    <m/>
    <n v="199"/>
    <n v="1"/>
    <n v="4"/>
    <x v="19"/>
    <n v="6"/>
    <n v="69"/>
    <m/>
    <n v="132"/>
    <n v="4"/>
    <n v="8"/>
    <m/>
    <s v="V"/>
    <m/>
    <n v="233.8"/>
    <n v="0.56458511548331902"/>
    <n v="5.564585115483319"/>
    <n v="17"/>
    <m/>
    <m/>
    <m/>
    <x v="2"/>
    <n v="5"/>
  </r>
  <r>
    <s v="Exp3"/>
    <n v="300199"/>
    <n v="199"/>
    <x v="1"/>
    <x v="8"/>
    <x v="7"/>
    <d v="2014-03-04T00:00:00"/>
    <s v="None_16h"/>
    <m/>
    <m/>
    <n v="2"/>
    <n v="4"/>
    <x v="19"/>
    <n v="6"/>
    <n v="68"/>
    <n v="236"/>
    <n v="150"/>
    <n v="5"/>
    <n v="7"/>
    <m/>
    <s v="V"/>
    <m/>
    <n v="233.8"/>
    <n v="0.64157399486740796"/>
    <n v="5.6415739948674082"/>
    <n v="17"/>
    <m/>
    <m/>
    <m/>
    <x v="2"/>
    <n v="5"/>
  </r>
  <r>
    <s v="Exp3"/>
    <n v="300199"/>
    <n v="199"/>
    <x v="1"/>
    <x v="8"/>
    <x v="7"/>
    <d v="2014-03-04T00:00:00"/>
    <s v="None_16h"/>
    <m/>
    <m/>
    <n v="3"/>
    <n v="5"/>
    <x v="19"/>
    <n v="6"/>
    <n v="78"/>
    <n v="260"/>
    <n v="176"/>
    <n v="4"/>
    <n v="8"/>
    <m/>
    <s v="V"/>
    <m/>
    <n v="233.8"/>
    <n v="0.75278015397775877"/>
    <n v="5.752780153977759"/>
    <n v="17"/>
    <m/>
    <m/>
    <m/>
    <x v="2"/>
    <n v="5"/>
  </r>
  <r>
    <s v="Exp3"/>
    <n v="300199"/>
    <n v="199"/>
    <x v="1"/>
    <x v="8"/>
    <x v="7"/>
    <d v="2014-03-04T00:00:00"/>
    <s v="None_16h"/>
    <m/>
    <m/>
    <n v="4"/>
    <n v="4"/>
    <x v="19"/>
    <n v="6"/>
    <n v="60"/>
    <n v="235"/>
    <n v="156"/>
    <n v="5"/>
    <n v="6"/>
    <m/>
    <s v="V"/>
    <m/>
    <n v="233.8"/>
    <n v="0.66723695466210431"/>
    <n v="5.667236954662104"/>
    <n v="16"/>
    <m/>
    <m/>
    <m/>
    <x v="2"/>
    <n v="5"/>
  </r>
  <r>
    <s v="Exp3"/>
    <n v="300309"/>
    <n v="309"/>
    <x v="1"/>
    <x v="8"/>
    <x v="7"/>
    <d v="2014-03-04T00:00:00"/>
    <s v="None_16h"/>
    <m/>
    <n v="309"/>
    <n v="1"/>
    <n v="2"/>
    <x v="19"/>
    <n v="6"/>
    <n v="68"/>
    <m/>
    <n v="81"/>
    <n v="4"/>
    <n v="8"/>
    <m/>
    <s v="V"/>
    <m/>
    <n v="233.8"/>
    <n v="0.34644995722840033"/>
    <n v="5.3464499572284003"/>
    <n v="17"/>
    <m/>
    <m/>
    <m/>
    <x v="2"/>
    <n v="5"/>
  </r>
  <r>
    <s v="Exp3"/>
    <n v="300309"/>
    <n v="309"/>
    <x v="1"/>
    <x v="8"/>
    <x v="7"/>
    <d v="2014-03-04T00:00:00"/>
    <s v="None_16h"/>
    <m/>
    <m/>
    <n v="2"/>
    <n v="2"/>
    <x v="19"/>
    <n v="6"/>
    <n v="75"/>
    <n v="268"/>
    <n v="141"/>
    <n v="5"/>
    <n v="6"/>
    <m/>
    <s v="V"/>
    <m/>
    <n v="233.8"/>
    <n v="0.60307955517536349"/>
    <n v="5.6030795551753636"/>
    <n v="16"/>
    <m/>
    <m/>
    <m/>
    <x v="2"/>
    <n v="5"/>
  </r>
  <r>
    <s v="Exp3"/>
    <n v="300309"/>
    <n v="309"/>
    <x v="1"/>
    <x v="8"/>
    <x v="7"/>
    <d v="2014-03-04T00:00:00"/>
    <s v="None_16h"/>
    <m/>
    <m/>
    <n v="3"/>
    <n v="3"/>
    <x v="19"/>
    <n v="6"/>
    <n v="82"/>
    <n v="250"/>
    <n v="90"/>
    <n v="4"/>
    <n v="7"/>
    <m/>
    <s v="V"/>
    <m/>
    <n v="233.8"/>
    <n v="0.3849443969204448"/>
    <n v="5.3849443969204449"/>
    <n v="16"/>
    <m/>
    <m/>
    <m/>
    <x v="2"/>
    <n v="5"/>
  </r>
  <r>
    <s v="Exp3"/>
    <n v="300309"/>
    <n v="309"/>
    <x v="1"/>
    <x v="8"/>
    <x v="7"/>
    <d v="2014-03-04T00:00:00"/>
    <s v="None_16h"/>
    <m/>
    <m/>
    <n v="4"/>
    <n v="3"/>
    <x v="16"/>
    <n v="7"/>
    <n v="102"/>
    <n v="227"/>
    <n v="115"/>
    <n v="2"/>
    <n v="19"/>
    <n v="14"/>
    <s v="TS"/>
    <m/>
    <n v="215.42857142857142"/>
    <n v="0.53381962864721488"/>
    <n v="6.5338196286472146"/>
    <n v="27"/>
    <m/>
    <m/>
    <m/>
    <x v="2"/>
    <n v="6"/>
  </r>
  <r>
    <s v="Exp3"/>
    <n v="300095"/>
    <n v="95"/>
    <x v="1"/>
    <x v="8"/>
    <x v="7"/>
    <d v="2014-03-11T00:00:00"/>
    <s v="None_16h"/>
    <m/>
    <n v="95"/>
    <n v="1"/>
    <n v="2"/>
    <x v="19"/>
    <n v="6"/>
    <n v="90"/>
    <m/>
    <n v="260"/>
    <n v="5"/>
    <n v="9"/>
    <m/>
    <s v="V"/>
    <n v="4"/>
    <n v="233.8"/>
    <n v="1.1120615911035072"/>
    <n v="6.1120615911035072"/>
    <n v="19"/>
    <m/>
    <m/>
    <m/>
    <x v="2"/>
    <n v="5"/>
  </r>
  <r>
    <s v="Exp3"/>
    <n v="300095"/>
    <n v="95"/>
    <x v="1"/>
    <x v="8"/>
    <x v="7"/>
    <d v="2014-03-11T00:00:00"/>
    <s v="None_16h"/>
    <m/>
    <m/>
    <n v="2"/>
    <n v="5"/>
    <x v="16"/>
    <n v="7"/>
    <n v="98"/>
    <n v="250"/>
    <n v="122"/>
    <n v="6"/>
    <n v="11"/>
    <m/>
    <s v="E"/>
    <n v="4"/>
    <n v="215.42857142857142"/>
    <n v="0.56631299734748008"/>
    <n v="6.5663129973474801"/>
    <n v="23"/>
    <m/>
    <m/>
    <m/>
    <x v="2"/>
    <n v="6"/>
  </r>
  <r>
    <s v="Exp3"/>
    <n v="300095"/>
    <n v="95"/>
    <x v="1"/>
    <x v="8"/>
    <x v="7"/>
    <d v="2014-03-11T00:00:00"/>
    <s v="None_16h"/>
    <m/>
    <m/>
    <n v="3"/>
    <n v="4"/>
    <x v="16"/>
    <n v="7"/>
    <n v="87"/>
    <n v="245"/>
    <n v="28"/>
    <n v="5"/>
    <n v="9"/>
    <m/>
    <s v="V"/>
    <n v="4"/>
    <n v="215.42857142857142"/>
    <n v="0.12997347480106103"/>
    <n v="6.1299734748010613"/>
    <n v="20"/>
    <m/>
    <m/>
    <m/>
    <x v="2"/>
    <n v="6"/>
  </r>
  <r>
    <s v="Exp3"/>
    <n v="300095"/>
    <n v="95"/>
    <x v="1"/>
    <x v="8"/>
    <x v="7"/>
    <d v="2014-03-11T00:00:00"/>
    <s v="None_16h"/>
    <m/>
    <m/>
    <n v="4"/>
    <n v="4"/>
    <x v="16"/>
    <n v="7"/>
    <n v="98"/>
    <n v="262"/>
    <n v="153"/>
    <n v="5"/>
    <n v="12"/>
    <m/>
    <s v="E"/>
    <n v="4"/>
    <n v="215.42857142857142"/>
    <n v="0.71021220159151199"/>
    <n v="6.7102122015915118"/>
    <n v="23"/>
    <m/>
    <m/>
    <m/>
    <x v="2"/>
    <n v="6"/>
  </r>
  <r>
    <s v="Exp3"/>
    <n v="300123"/>
    <n v="123"/>
    <x v="1"/>
    <x v="8"/>
    <x v="7"/>
    <d v="2014-03-11T00:00:00"/>
    <s v="None_16h"/>
    <m/>
    <n v="123"/>
    <n v="1"/>
    <n v="2"/>
    <x v="19"/>
    <n v="6"/>
    <n v="87"/>
    <m/>
    <n v="260"/>
    <n v="5"/>
    <n v="7"/>
    <m/>
    <s v="V"/>
    <n v="4"/>
    <n v="233.8"/>
    <n v="1.1120615911035072"/>
    <n v="6.1120615911035072"/>
    <n v="17"/>
    <m/>
    <m/>
    <m/>
    <x v="2"/>
    <n v="5"/>
  </r>
  <r>
    <s v="Exp3"/>
    <n v="300123"/>
    <n v="123"/>
    <x v="1"/>
    <x v="8"/>
    <x v="7"/>
    <d v="2014-03-11T00:00:00"/>
    <s v="None_16h"/>
    <m/>
    <m/>
    <n v="2"/>
    <n v="2"/>
    <x v="16"/>
    <n v="7"/>
    <n v="101"/>
    <n v="236"/>
    <n v="71"/>
    <n v="4"/>
    <n v="10"/>
    <m/>
    <s v="V"/>
    <n v="4"/>
    <n v="215.42857142857142"/>
    <n v="0.32957559681697612"/>
    <n v="6.3295755968169765"/>
    <n v="20"/>
    <m/>
    <m/>
    <m/>
    <x v="2"/>
    <n v="6"/>
  </r>
  <r>
    <s v="Exp3"/>
    <n v="300123"/>
    <n v="123"/>
    <x v="1"/>
    <x v="8"/>
    <x v="7"/>
    <d v="2014-03-11T00:00:00"/>
    <s v="None_16h"/>
    <m/>
    <m/>
    <n v="3"/>
    <n v="2"/>
    <x v="16"/>
    <n v="7"/>
    <n v="102"/>
    <n v="228"/>
    <n v="91"/>
    <n v="6"/>
    <n v="14"/>
    <m/>
    <s v="DR"/>
    <n v="4"/>
    <n v="215.42857142857142"/>
    <n v="0.42241379310344829"/>
    <n v="6.4224137931034484"/>
    <n v="26"/>
    <m/>
    <m/>
    <m/>
    <x v="2"/>
    <n v="6"/>
  </r>
  <r>
    <s v="Exp3"/>
    <n v="300123"/>
    <n v="123"/>
    <x v="1"/>
    <x v="8"/>
    <x v="7"/>
    <d v="2014-03-11T00:00:00"/>
    <s v="None_16h"/>
    <m/>
    <m/>
    <n v="4"/>
    <n v="4"/>
    <x v="16"/>
    <n v="7"/>
    <n v="95"/>
    <n v="235"/>
    <n v="94"/>
    <n v="6"/>
    <n v="8"/>
    <m/>
    <s v="V"/>
    <n v="4"/>
    <n v="215.42857142857142"/>
    <n v="0.43633952254641911"/>
    <n v="6.4363395225464188"/>
    <n v="20"/>
    <m/>
    <m/>
    <m/>
    <x v="2"/>
    <n v="6"/>
  </r>
  <r>
    <s v="Exp3"/>
    <n v="300226"/>
    <n v="226"/>
    <x v="1"/>
    <x v="8"/>
    <x v="7"/>
    <d v="2014-03-11T00:00:00"/>
    <s v="None_16h"/>
    <m/>
    <n v="226"/>
    <n v="1"/>
    <n v="4"/>
    <x v="16"/>
    <n v="7"/>
    <n v="91"/>
    <m/>
    <n v="81"/>
    <n v="5"/>
    <n v="11"/>
    <m/>
    <s v="E"/>
    <n v="4"/>
    <n v="215.42857142857142"/>
    <n v="0.37599469496021221"/>
    <n v="6.3759946949602124"/>
    <n v="22"/>
    <m/>
    <m/>
    <m/>
    <x v="2"/>
    <n v="6"/>
  </r>
  <r>
    <s v="Exp3"/>
    <n v="300226"/>
    <n v="226"/>
    <x v="1"/>
    <x v="8"/>
    <x v="7"/>
    <d v="2014-03-11T00:00:00"/>
    <s v="None_16h"/>
    <m/>
    <m/>
    <n v="2"/>
    <n v="4"/>
    <x v="16"/>
    <n v="7"/>
    <n v="93"/>
    <n v="220"/>
    <n v="93"/>
    <n v="6"/>
    <n v="11"/>
    <m/>
    <s v="E"/>
    <n v="4"/>
    <n v="215.42857142857142"/>
    <n v="0.4316976127320955"/>
    <n v="6.4316976127320959"/>
    <n v="23"/>
    <m/>
    <m/>
    <m/>
    <x v="2"/>
    <n v="6"/>
  </r>
  <r>
    <s v="Exp3"/>
    <n v="300226"/>
    <n v="226"/>
    <x v="1"/>
    <x v="8"/>
    <x v="7"/>
    <d v="2014-03-11T00:00:00"/>
    <s v="None_16h"/>
    <m/>
    <m/>
    <n v="3"/>
    <n v="3"/>
    <x v="16"/>
    <n v="7"/>
    <n v="98"/>
    <n v="227"/>
    <n v="55"/>
    <n v="5"/>
    <n v="10"/>
    <m/>
    <s v="V"/>
    <n v="4"/>
    <n v="215.42857142857142"/>
    <n v="0.25530503978779845"/>
    <n v="6.2553050397877987"/>
    <n v="21"/>
    <m/>
    <m/>
    <m/>
    <x v="2"/>
    <n v="6"/>
  </r>
  <r>
    <s v="Exp3"/>
    <n v="300226"/>
    <n v="226"/>
    <x v="1"/>
    <x v="8"/>
    <x v="7"/>
    <d v="2014-03-11T00:00:00"/>
    <s v="None_16h"/>
    <m/>
    <m/>
    <n v="4"/>
    <n v="3"/>
    <x v="16"/>
    <n v="7"/>
    <n v="101"/>
    <n v="234"/>
    <n v="85"/>
    <n v="5"/>
    <n v="8"/>
    <m/>
    <s v="V"/>
    <n v="4"/>
    <n v="215.42857142857142"/>
    <n v="0.39456233421750664"/>
    <n v="6.3945623342175066"/>
    <n v="19"/>
    <m/>
    <m/>
    <m/>
    <x v="2"/>
    <n v="6"/>
  </r>
  <r>
    <s v="Exp3"/>
    <n v="300013"/>
    <n v="13"/>
    <x v="1"/>
    <x v="8"/>
    <x v="7"/>
    <d v="2014-03-18T00:00:00"/>
    <s v="None_16h"/>
    <m/>
    <n v="13"/>
    <n v="1"/>
    <n v="2"/>
    <x v="15"/>
    <n v="8"/>
    <n v="102"/>
    <m/>
    <n v="30"/>
    <n v="5"/>
    <n v="8"/>
    <m/>
    <s v="V"/>
    <n v="4"/>
    <n v="204.66666666666666"/>
    <n v="0.1465798045602606"/>
    <n v="7.1465798045602602"/>
    <n v="20"/>
    <m/>
    <m/>
    <m/>
    <x v="2"/>
    <n v="7"/>
  </r>
  <r>
    <s v="Exp3"/>
    <n v="300013"/>
    <n v="13"/>
    <x v="1"/>
    <x v="8"/>
    <x v="7"/>
    <d v="2014-03-18T00:00:00"/>
    <s v="None_16h"/>
    <m/>
    <m/>
    <n v="2"/>
    <n v="3"/>
    <x v="15"/>
    <n v="8"/>
    <n v="102"/>
    <n v="244"/>
    <n v="42"/>
    <n v="5"/>
    <n v="10"/>
    <m/>
    <s v="V"/>
    <n v="4"/>
    <n v="204.66666666666666"/>
    <n v="0.20521172638436483"/>
    <n v="7.2052117263843645"/>
    <n v="22"/>
    <m/>
    <m/>
    <m/>
    <x v="2"/>
    <n v="7"/>
  </r>
  <r>
    <s v="Exp3"/>
    <n v="300013"/>
    <n v="13"/>
    <x v="1"/>
    <x v="8"/>
    <x v="7"/>
    <d v="2014-03-18T00:00:00"/>
    <s v="None_16h"/>
    <m/>
    <m/>
    <n v="3"/>
    <n v="4"/>
    <x v="15"/>
    <n v="8"/>
    <n v="119"/>
    <n v="242"/>
    <n v="44"/>
    <n v="3"/>
    <n v="18"/>
    <m/>
    <s v="DR"/>
    <n v="4"/>
    <n v="204.66666666666666"/>
    <n v="0.21498371335504887"/>
    <n v="7.214983713355049"/>
    <n v="28"/>
    <m/>
    <m/>
    <m/>
    <x v="2"/>
    <n v="7"/>
  </r>
  <r>
    <s v="Exp3"/>
    <n v="300013"/>
    <n v="13"/>
    <x v="1"/>
    <x v="8"/>
    <x v="7"/>
    <d v="2014-03-18T00:00:00"/>
    <s v="None_16h"/>
    <m/>
    <m/>
    <n v="4"/>
    <n v="2"/>
    <x v="16"/>
    <n v="7"/>
    <n v="91"/>
    <n v="239"/>
    <n v="192"/>
    <n v="4"/>
    <n v="10"/>
    <m/>
    <s v="V"/>
    <n v="4"/>
    <n v="215.42857142857142"/>
    <n v="0.89124668435013266"/>
    <n v="6.8912466843501328"/>
    <n v="20"/>
    <m/>
    <m/>
    <m/>
    <x v="2"/>
    <n v="6"/>
  </r>
  <r>
    <s v="Exp3"/>
    <n v="300170"/>
    <n v="170"/>
    <x v="1"/>
    <x v="8"/>
    <x v="7"/>
    <d v="2014-03-18T00:00:00"/>
    <s v="None_16h"/>
    <d v="2014-03-18T00:00:00"/>
    <n v="170"/>
    <n v="1"/>
    <n v="6"/>
    <x v="15"/>
    <n v="8"/>
    <n v="104"/>
    <m/>
    <n v="54"/>
    <n v="4"/>
    <n v="12"/>
    <m/>
    <s v="E"/>
    <n v="4"/>
    <n v="204.66666666666666"/>
    <n v="0.26384364820846906"/>
    <n v="7.2638436482084687"/>
    <n v="23"/>
    <m/>
    <m/>
    <m/>
    <x v="2"/>
    <n v="7"/>
  </r>
  <r>
    <s v="Exp3"/>
    <n v="300170"/>
    <n v="170"/>
    <x v="1"/>
    <x v="8"/>
    <x v="7"/>
    <d v="2014-03-18T00:00:00"/>
    <s v="None_16h"/>
    <m/>
    <m/>
    <n v="2"/>
    <n v="3"/>
    <x v="15"/>
    <n v="8"/>
    <n v="98"/>
    <n v="210"/>
    <n v="29"/>
    <n v="4"/>
    <n v="11"/>
    <m/>
    <s v="V"/>
    <n v="4"/>
    <n v="204.66666666666666"/>
    <n v="0.14169381107491857"/>
    <n v="7.1416938110749184"/>
    <n v="22"/>
    <m/>
    <m/>
    <m/>
    <x v="2"/>
    <n v="7"/>
  </r>
  <r>
    <s v="Exp3"/>
    <n v="300170"/>
    <n v="170"/>
    <x v="1"/>
    <x v="8"/>
    <x v="7"/>
    <d v="2014-03-18T00:00:00"/>
    <s v="None_16h"/>
    <m/>
    <m/>
    <n v="3"/>
    <n v="5"/>
    <x v="16"/>
    <n v="8"/>
    <n v="92"/>
    <n v="215"/>
    <n v="15"/>
    <n v="4"/>
    <n v="11"/>
    <m/>
    <s v="E"/>
    <n v="4"/>
    <n v="215.42857142857142"/>
    <n v="6.9628647214854109E-2"/>
    <n v="6.069628647214854"/>
    <n v="21"/>
    <m/>
    <m/>
    <m/>
    <x v="2"/>
    <n v="6"/>
  </r>
  <r>
    <s v="Exp3"/>
    <n v="300170"/>
    <n v="170"/>
    <x v="1"/>
    <x v="8"/>
    <x v="7"/>
    <d v="2014-03-18T00:00:00"/>
    <s v="None_16h"/>
    <m/>
    <m/>
    <n v="4"/>
    <n v="2"/>
    <x v="16"/>
    <n v="7"/>
    <n v="82"/>
    <n v="219"/>
    <n v="154"/>
    <n v="5"/>
    <n v="8"/>
    <m/>
    <s v="V"/>
    <n v="4"/>
    <n v="215.42857142857142"/>
    <n v="0.71485411140583555"/>
    <n v="6.7148541114058355"/>
    <n v="19"/>
    <m/>
    <m/>
    <m/>
    <x v="2"/>
    <n v="6"/>
  </r>
  <r>
    <s v="Exp3"/>
    <n v="300265"/>
    <n v="265"/>
    <x v="1"/>
    <x v="8"/>
    <x v="7"/>
    <d v="2014-03-18T00:00:00"/>
    <s v="None_16h"/>
    <m/>
    <n v="265"/>
    <n v="1"/>
    <n v="7"/>
    <x v="15"/>
    <n v="8"/>
    <n v="98"/>
    <m/>
    <n v="41"/>
    <n v="5"/>
    <n v="11"/>
    <m/>
    <s v="E"/>
    <n v="4"/>
    <n v="204.66666666666666"/>
    <n v="0.20032573289902281"/>
    <n v="7.2003257328990227"/>
    <n v="23"/>
    <m/>
    <m/>
    <m/>
    <x v="2"/>
    <n v="7"/>
  </r>
  <r>
    <s v="Exp3"/>
    <n v="300265"/>
    <n v="265"/>
    <x v="1"/>
    <x v="8"/>
    <x v="7"/>
    <d v="2014-03-18T00:00:00"/>
    <s v="None_16h"/>
    <m/>
    <m/>
    <n v="2"/>
    <n v="6"/>
    <x v="15"/>
    <n v="8"/>
    <n v="97"/>
    <n v="228"/>
    <n v="171"/>
    <n v="5"/>
    <n v="15"/>
    <m/>
    <s v="E"/>
    <n v="4"/>
    <n v="204.66666666666666"/>
    <n v="0.83550488599348538"/>
    <n v="7.835504885993485"/>
    <n v="27"/>
    <m/>
    <m/>
    <m/>
    <x v="2"/>
    <n v="7"/>
  </r>
  <r>
    <s v="Exp3"/>
    <n v="300265"/>
    <n v="265"/>
    <x v="1"/>
    <x v="8"/>
    <x v="7"/>
    <d v="2014-03-18T00:00:00"/>
    <s v="None_16h"/>
    <m/>
    <m/>
    <n v="3"/>
    <n v="5"/>
    <x v="15"/>
    <n v="8"/>
    <n v="99"/>
    <n v="209"/>
    <n v="44"/>
    <n v="4"/>
    <n v="11"/>
    <m/>
    <s v="E"/>
    <n v="4"/>
    <n v="204.66666666666666"/>
    <n v="0.21498371335504887"/>
    <n v="7.214983713355049"/>
    <n v="22"/>
    <m/>
    <m/>
    <m/>
    <x v="2"/>
    <n v="7"/>
  </r>
  <r>
    <s v="Exp3"/>
    <n v="300265"/>
    <n v="265"/>
    <x v="1"/>
    <x v="8"/>
    <x v="7"/>
    <d v="2014-03-18T00:00:00"/>
    <s v="None_16h"/>
    <m/>
    <m/>
    <n v="4"/>
    <n v="2"/>
    <x v="16"/>
    <n v="7"/>
    <n v="89"/>
    <n v="226"/>
    <n v="172"/>
    <n v="4"/>
    <n v="15"/>
    <m/>
    <s v="DR"/>
    <n v="4"/>
    <n v="215.42857142857142"/>
    <n v="0.79840848806366049"/>
    <n v="6.7984084880636608"/>
    <n v="25"/>
    <m/>
    <m/>
    <m/>
    <x v="2"/>
    <n v="6"/>
  </r>
  <r>
    <s v="Exp3"/>
    <n v="300034"/>
    <n v="34"/>
    <x v="1"/>
    <x v="8"/>
    <x v="7"/>
    <d v="2014-03-25T00:00:00"/>
    <s v="None_16h"/>
    <m/>
    <n v="34"/>
    <n v="1"/>
    <n v="5"/>
    <x v="15"/>
    <n v="8"/>
    <n v="103"/>
    <m/>
    <n v="188"/>
    <n v="4"/>
    <n v="18"/>
    <m/>
    <s v="E"/>
    <n v="4"/>
    <n v="204.66666666666666"/>
    <n v="0.91856677524429975"/>
    <n v="7.9185667752443001"/>
    <n v="29"/>
    <m/>
    <m/>
    <m/>
    <x v="2"/>
    <n v="7"/>
  </r>
  <r>
    <s v="Exp3"/>
    <n v="300034"/>
    <n v="34"/>
    <x v="1"/>
    <x v="8"/>
    <x v="7"/>
    <d v="2014-03-25T00:00:00"/>
    <s v="None_16h"/>
    <m/>
    <m/>
    <n v="2"/>
    <n v="5"/>
    <x v="15"/>
    <n v="8"/>
    <n v="106"/>
    <n v="229"/>
    <n v="184"/>
    <n v="5"/>
    <n v="12"/>
    <m/>
    <s v="E"/>
    <n v="4"/>
    <n v="204.66666666666666"/>
    <n v="0.89902280130293166"/>
    <n v="7.899022801302932"/>
    <n v="24"/>
    <m/>
    <m/>
    <m/>
    <x v="2"/>
    <n v="7"/>
  </r>
  <r>
    <s v="Exp3"/>
    <n v="300034"/>
    <n v="34"/>
    <x v="1"/>
    <x v="8"/>
    <x v="7"/>
    <d v="2014-03-25T00:00:00"/>
    <s v="None_16h"/>
    <m/>
    <m/>
    <n v="3"/>
    <n v="4"/>
    <x v="12"/>
    <n v="9"/>
    <n v="126"/>
    <n v="149"/>
    <n v="0"/>
    <n v="1"/>
    <n v="17"/>
    <n v="30"/>
    <s v="TS"/>
    <n v="4"/>
    <n v="196.83333333333334"/>
    <n v="0"/>
    <n v="9"/>
    <n v="27"/>
    <m/>
    <m/>
    <m/>
    <x v="1"/>
    <n v="9"/>
  </r>
  <r>
    <s v="Exp3"/>
    <n v="300034"/>
    <n v="34"/>
    <x v="1"/>
    <x v="8"/>
    <x v="7"/>
    <d v="2014-03-25T00:00:00"/>
    <s v="None_16h"/>
    <m/>
    <m/>
    <n v="4"/>
    <n v="2"/>
    <x v="15"/>
    <n v="8"/>
    <n v="98"/>
    <n v="227"/>
    <n v="42"/>
    <m/>
    <m/>
    <m/>
    <m/>
    <n v="4"/>
    <n v="204.66666666666666"/>
    <n v="0.20521172638436483"/>
    <n v="7.2052117263843645"/>
    <s v=""/>
    <m/>
    <m/>
    <m/>
    <x v="2"/>
    <n v="7"/>
  </r>
  <r>
    <s v="Exp3"/>
    <n v="300142"/>
    <n v="142"/>
    <x v="1"/>
    <x v="8"/>
    <x v="7"/>
    <d v="2014-03-25T00:00:00"/>
    <s v="None_16h"/>
    <m/>
    <n v="142"/>
    <n v="1"/>
    <n v="5"/>
    <x v="15"/>
    <n v="8"/>
    <n v="110"/>
    <m/>
    <n v="167"/>
    <n v="5"/>
    <n v="11"/>
    <m/>
    <s v="E"/>
    <n v="4"/>
    <n v="204.66666666666666"/>
    <n v="0.81596091205211729"/>
    <n v="7.815960912052117"/>
    <n v="23"/>
    <m/>
    <m/>
    <m/>
    <x v="2"/>
    <n v="7"/>
  </r>
  <r>
    <s v="Exp3"/>
    <n v="300142"/>
    <n v="142"/>
    <x v="1"/>
    <x v="8"/>
    <x v="7"/>
    <d v="2014-03-25T00:00:00"/>
    <s v="None_16h"/>
    <m/>
    <m/>
    <n v="2"/>
    <n v="4"/>
    <x v="16"/>
    <n v="7"/>
    <n v="113"/>
    <n v="244"/>
    <n v="194"/>
    <n v="4"/>
    <n v="15"/>
    <m/>
    <s v="E"/>
    <n v="4"/>
    <n v="215.42857142857142"/>
    <n v="0.90053050397877987"/>
    <n v="6.9005305039787803"/>
    <n v="25"/>
    <m/>
    <m/>
    <m/>
    <x v="2"/>
    <n v="6"/>
  </r>
  <r>
    <s v="Exp3"/>
    <n v="300142"/>
    <n v="142"/>
    <x v="1"/>
    <x v="8"/>
    <x v="7"/>
    <d v="2014-03-25T00:00:00"/>
    <s v="None_16h"/>
    <m/>
    <m/>
    <n v="3"/>
    <n v="3"/>
    <x v="11"/>
    <n v="9"/>
    <n v="122"/>
    <n v="197"/>
    <n v="64"/>
    <n v="2"/>
    <n v="19"/>
    <m/>
    <s v="TS"/>
    <n v="4"/>
    <n v="196.83333333333334"/>
    <n v="0.32514817950889074"/>
    <n v="8.32514817950889"/>
    <n v="29"/>
    <m/>
    <m/>
    <m/>
    <x v="2"/>
    <n v="8"/>
  </r>
  <r>
    <s v="Exp3"/>
    <n v="300142"/>
    <n v="142"/>
    <x v="1"/>
    <x v="8"/>
    <x v="7"/>
    <d v="2014-03-25T00:00:00"/>
    <s v="None_16h"/>
    <m/>
    <m/>
    <n v="4"/>
    <n v="1"/>
    <x v="15"/>
    <n v="8"/>
    <n v="98"/>
    <n v="234"/>
    <n v="145"/>
    <n v="4"/>
    <n v="12"/>
    <m/>
    <s v="V"/>
    <n v="4"/>
    <n v="204.66666666666666"/>
    <n v="0.70846905537459282"/>
    <n v="7.7084690553745929"/>
    <n v="23"/>
    <m/>
    <m/>
    <m/>
    <x v="2"/>
    <n v="7"/>
  </r>
  <r>
    <s v="Exp3"/>
    <n v="300292"/>
    <n v="292"/>
    <x v="1"/>
    <x v="8"/>
    <x v="7"/>
    <d v="2014-03-25T00:00:00"/>
    <s v="None_16h"/>
    <m/>
    <n v="292"/>
    <n v="1"/>
    <n v="4"/>
    <x v="11"/>
    <n v="9"/>
    <n v="100"/>
    <n v="211"/>
    <n v="126"/>
    <n v="6"/>
    <n v="12"/>
    <m/>
    <s v="E"/>
    <n v="4"/>
    <n v="196.83333333333334"/>
    <n v="0.64013547840812868"/>
    <n v="8.6401354784081281"/>
    <n v="26"/>
    <m/>
    <m/>
    <m/>
    <x v="2"/>
    <n v="8"/>
  </r>
  <r>
    <s v="Exp3"/>
    <n v="300292"/>
    <n v="292"/>
    <x v="1"/>
    <x v="8"/>
    <x v="7"/>
    <d v="2014-03-25T00:00:00"/>
    <s v="None_16h"/>
    <m/>
    <m/>
    <n v="2"/>
    <n v="8"/>
    <x v="11"/>
    <n v="9"/>
    <n v="111"/>
    <n v="206"/>
    <n v="130"/>
    <n v="4"/>
    <n v="14"/>
    <m/>
    <s v="E"/>
    <n v="4"/>
    <n v="196.83333333333334"/>
    <n v="0.6604572396274343"/>
    <n v="8.6604572396274335"/>
    <n v="26"/>
    <m/>
    <m/>
    <m/>
    <x v="2"/>
    <n v="8"/>
  </r>
  <r>
    <s v="Exp3"/>
    <n v="300292"/>
    <n v="292"/>
    <x v="1"/>
    <x v="8"/>
    <x v="7"/>
    <d v="2014-03-25T00:00:00"/>
    <s v="None_16h"/>
    <m/>
    <m/>
    <n v="3"/>
    <n v="4"/>
    <x v="15"/>
    <n v="8"/>
    <n v="106"/>
    <n v="216"/>
    <n v="202"/>
    <n v="4"/>
    <n v="18"/>
    <m/>
    <s v="DR"/>
    <n v="4"/>
    <n v="204.66666666666666"/>
    <n v="0.98697068403908794"/>
    <n v="7.9869706840390879"/>
    <n v="29"/>
    <m/>
    <m/>
    <m/>
    <x v="2"/>
    <n v="7"/>
  </r>
  <r>
    <s v="Exp3"/>
    <n v="300292"/>
    <n v="292"/>
    <x v="1"/>
    <x v="8"/>
    <x v="7"/>
    <d v="2014-03-25T00:00:00"/>
    <s v="None_16h"/>
    <m/>
    <m/>
    <n v="4"/>
    <n v="5"/>
    <x v="15"/>
    <n v="9"/>
    <n v="106"/>
    <n v="195"/>
    <n v="11"/>
    <n v="5"/>
    <n v="16"/>
    <m/>
    <s v="E"/>
    <n v="4"/>
    <n v="204.66666666666666"/>
    <n v="5.3745928338762218E-2"/>
    <n v="7.0537459283387625"/>
    <n v="28"/>
    <m/>
    <m/>
    <m/>
    <x v="2"/>
    <n v="7"/>
  </r>
  <r>
    <s v="Exp3"/>
    <n v="300071"/>
    <n v="71"/>
    <x v="1"/>
    <x v="8"/>
    <x v="7"/>
    <d v="2014-04-09T00:00:00"/>
    <s v="None_16h"/>
    <m/>
    <n v="71"/>
    <n v="1"/>
    <n v="4"/>
    <x v="11"/>
    <n v="9"/>
    <n v="130"/>
    <m/>
    <n v="91"/>
    <n v="3"/>
    <n v="20"/>
    <m/>
    <s v="DR"/>
    <m/>
    <n v="196.83333333333334"/>
    <n v="0.46232006773920403"/>
    <n v="8.4623200677392045"/>
    <n v="31"/>
    <m/>
    <m/>
    <m/>
    <x v="2"/>
    <n v="8"/>
  </r>
  <r>
    <s v="Exp3"/>
    <n v="300071"/>
    <n v="71"/>
    <x v="1"/>
    <x v="8"/>
    <x v="7"/>
    <d v="2014-04-09T00:00:00"/>
    <s v="None_16h"/>
    <m/>
    <m/>
    <n v="2"/>
    <n v="7"/>
    <x v="12"/>
    <n v="10"/>
    <n v="131"/>
    <n v="229"/>
    <n v="135"/>
    <n v="4"/>
    <n v="20"/>
    <m/>
    <s v="DR"/>
    <m/>
    <n v="196.83333333333334"/>
    <n v="0.68585944115156638"/>
    <n v="9.6858594411515657"/>
    <n v="33"/>
    <m/>
    <m/>
    <m/>
    <x v="2"/>
    <n v="9"/>
  </r>
  <r>
    <s v="Exp3"/>
    <n v="300071"/>
    <n v="71"/>
    <x v="1"/>
    <x v="8"/>
    <x v="7"/>
    <d v="2014-04-09T00:00:00"/>
    <s v="None_16h"/>
    <m/>
    <m/>
    <n v="3"/>
    <n v="7"/>
    <x v="15"/>
    <n v="8"/>
    <n v="120"/>
    <n v="225"/>
    <n v="210"/>
    <n v="4"/>
    <n v="18"/>
    <m/>
    <s v="DR"/>
    <m/>
    <n v="204.66666666666666"/>
    <n v="1.0260586319218241"/>
    <n v="8.0260586319218241"/>
    <n v="29"/>
    <m/>
    <m/>
    <m/>
    <x v="2"/>
    <n v="7"/>
  </r>
  <r>
    <s v="Exp3"/>
    <n v="300071"/>
    <n v="71"/>
    <x v="1"/>
    <x v="8"/>
    <x v="7"/>
    <d v="2014-04-09T00:00:00"/>
    <s v="None_16h"/>
    <m/>
    <m/>
    <n v="4"/>
    <n v="2"/>
    <x v="12"/>
    <n v="10"/>
    <n v="123"/>
    <n v="235"/>
    <n v="70"/>
    <n v="4"/>
    <n v="17"/>
    <m/>
    <s v="DR"/>
    <m/>
    <n v="196.83333333333334"/>
    <n v="0.35563082133784929"/>
    <n v="9.355630821337849"/>
    <n v="30"/>
    <m/>
    <m/>
    <m/>
    <x v="2"/>
    <n v="9"/>
  </r>
  <r>
    <s v="Exp3"/>
    <n v="300131"/>
    <n v="131"/>
    <x v="1"/>
    <x v="8"/>
    <x v="7"/>
    <d v="2014-04-09T00:00:00"/>
    <s v="None_16h"/>
    <m/>
    <n v="131"/>
    <n v="1"/>
    <n v="12"/>
    <x v="11"/>
    <n v="9"/>
    <n v="130"/>
    <m/>
    <n v="216"/>
    <n v="5"/>
    <n v="21"/>
    <m/>
    <s v="V"/>
    <m/>
    <n v="196.83333333333334"/>
    <n v="1.0973751058425063"/>
    <n v="9.0973751058425059"/>
    <n v="34"/>
    <m/>
    <m/>
    <m/>
    <x v="2"/>
    <n v="8"/>
  </r>
  <r>
    <s v="Exp3"/>
    <n v="300131"/>
    <n v="131"/>
    <x v="1"/>
    <x v="8"/>
    <x v="7"/>
    <d v="2014-04-09T00:00:00"/>
    <s v="None_16h"/>
    <m/>
    <m/>
    <n v="2"/>
    <n v="6"/>
    <x v="15"/>
    <n v="8"/>
    <n v="125"/>
    <n v="234"/>
    <n v="86"/>
    <n v="4"/>
    <n v="19"/>
    <m/>
    <s v="TS"/>
    <m/>
    <n v="204.66666666666666"/>
    <n v="0.4201954397394137"/>
    <n v="7.4201954397394134"/>
    <n v="30"/>
    <m/>
    <m/>
    <m/>
    <x v="2"/>
    <n v="7"/>
  </r>
  <r>
    <s v="Exp3"/>
    <n v="300131"/>
    <n v="131"/>
    <x v="1"/>
    <x v="8"/>
    <x v="7"/>
    <d v="2014-04-09T00:00:00"/>
    <s v="None_16h"/>
    <m/>
    <m/>
    <n v="3"/>
    <n v="3"/>
    <x v="15"/>
    <n v="8"/>
    <n v="102"/>
    <n v="182"/>
    <n v="44"/>
    <n v="6"/>
    <n v="16"/>
    <m/>
    <s v="DR"/>
    <m/>
    <n v="204.66666666666666"/>
    <n v="0.21498371335504887"/>
    <n v="7.214983713355049"/>
    <n v="29"/>
    <m/>
    <m/>
    <m/>
    <x v="2"/>
    <n v="7"/>
  </r>
  <r>
    <s v="Exp3"/>
    <n v="300131"/>
    <n v="131"/>
    <x v="1"/>
    <x v="8"/>
    <x v="7"/>
    <d v="2014-04-09T00:00:00"/>
    <s v="None_16h"/>
    <m/>
    <m/>
    <n v="4"/>
    <n v="10"/>
    <x v="15"/>
    <n v="7"/>
    <n v="360"/>
    <n v="141"/>
    <m/>
    <m/>
    <n v="17"/>
    <m/>
    <s v="FL"/>
    <m/>
    <n v="204.66666666666666"/>
    <n v="0"/>
    <n v="7"/>
    <n v="24"/>
    <m/>
    <m/>
    <m/>
    <x v="1"/>
    <n v="7"/>
  </r>
  <r>
    <s v="Exp3"/>
    <n v="300310"/>
    <n v="310"/>
    <x v="1"/>
    <x v="8"/>
    <x v="7"/>
    <d v="2014-04-09T00:00:00"/>
    <s v="None_16h"/>
    <m/>
    <n v="310"/>
    <n v="1"/>
    <n v="5"/>
    <x v="11"/>
    <n v="8"/>
    <n v="365"/>
    <m/>
    <m/>
    <m/>
    <n v="18"/>
    <m/>
    <s v="FL"/>
    <m/>
    <n v="196.83333333333334"/>
    <n v="0"/>
    <n v="8"/>
    <n v="26"/>
    <m/>
    <m/>
    <m/>
    <x v="1"/>
    <n v="8"/>
  </r>
  <r>
    <s v="Exp3"/>
    <n v="300310"/>
    <n v="310"/>
    <x v="1"/>
    <x v="8"/>
    <x v="7"/>
    <d v="2014-04-09T00:00:00"/>
    <s v="None_16h"/>
    <m/>
    <m/>
    <n v="2"/>
    <n v="8"/>
    <x v="12"/>
    <n v="10"/>
    <n v="115"/>
    <n v="183"/>
    <n v="188"/>
    <n v="5"/>
    <n v="18"/>
    <m/>
    <s v="V"/>
    <m/>
    <n v="196.83333333333334"/>
    <n v="0.95512277730736661"/>
    <n v="9.9551227773073663"/>
    <n v="32"/>
    <m/>
    <m/>
    <m/>
    <x v="2"/>
    <n v="9"/>
  </r>
  <r>
    <s v="Exp3"/>
    <n v="300310"/>
    <n v="310"/>
    <x v="1"/>
    <x v="8"/>
    <x v="7"/>
    <d v="2014-04-09T00:00:00"/>
    <s v="None_16h"/>
    <m/>
    <m/>
    <n v="3"/>
    <n v="10"/>
    <x v="12"/>
    <n v="10"/>
    <n v="114"/>
    <n v="193"/>
    <n v="166"/>
    <n v="4"/>
    <n v="20"/>
    <m/>
    <s v="DR"/>
    <m/>
    <n v="196.83333333333334"/>
    <n v="0.84335309060118535"/>
    <n v="9.8433530906011857"/>
    <n v="33"/>
    <m/>
    <m/>
    <m/>
    <x v="2"/>
    <n v="9"/>
  </r>
  <r>
    <s v="Exp3"/>
    <n v="300310"/>
    <n v="310"/>
    <x v="1"/>
    <x v="8"/>
    <x v="7"/>
    <d v="2014-04-09T00:00:00"/>
    <s v="None_16h"/>
    <m/>
    <m/>
    <n v="4"/>
    <n v="12"/>
    <x v="12"/>
    <n v="10"/>
    <n v="112"/>
    <n v="192"/>
    <n v="157"/>
    <n v="4"/>
    <n v="17"/>
    <m/>
    <s v="V"/>
    <m/>
    <n v="196.83333333333334"/>
    <n v="0.79762912785774764"/>
    <n v="9.7976291278577481"/>
    <n v="30"/>
    <m/>
    <m/>
    <m/>
    <x v="2"/>
    <n v="9"/>
  </r>
  <r>
    <s v="Exp3"/>
    <n v="300116"/>
    <n v="116"/>
    <x v="1"/>
    <x v="8"/>
    <x v="7"/>
    <d v="2014-05-16T00:00:00"/>
    <s v="None_16h"/>
    <m/>
    <n v="116"/>
    <n v="1"/>
    <m/>
    <x v="9"/>
    <m/>
    <n v="430"/>
    <m/>
    <n v="120"/>
    <m/>
    <n v="25"/>
    <m/>
    <m/>
    <m/>
    <n v="196.83333333333334"/>
    <n v="0"/>
    <n v="12"/>
    <n v="37"/>
    <n v="161"/>
    <n v="203"/>
    <m/>
    <x v="1"/>
    <n v="12"/>
  </r>
  <r>
    <s v="Exp3"/>
    <n v="300116"/>
    <n v="116"/>
    <x v="1"/>
    <x v="8"/>
    <x v="7"/>
    <d v="2014-05-16T00:00:00"/>
    <s v="None_16h"/>
    <m/>
    <m/>
    <n v="2"/>
    <m/>
    <x v="7"/>
    <m/>
    <n v="368"/>
    <m/>
    <n v="133"/>
    <m/>
    <n v="24"/>
    <m/>
    <m/>
    <m/>
    <n v="196.83333333333334"/>
    <n v="0"/>
    <n v="11"/>
    <n v="35"/>
    <n v="156"/>
    <n v="185"/>
    <m/>
    <x v="1"/>
    <n v="11"/>
  </r>
  <r>
    <s v="Exp3"/>
    <n v="300116"/>
    <n v="116"/>
    <x v="1"/>
    <x v="8"/>
    <x v="7"/>
    <d v="2014-05-16T00:00:00"/>
    <s v="None_16h"/>
    <m/>
    <m/>
    <n v="3"/>
    <m/>
    <x v="7"/>
    <m/>
    <n v="365"/>
    <m/>
    <n v="124"/>
    <m/>
    <n v="21"/>
    <m/>
    <m/>
    <m/>
    <n v="196.83333333333334"/>
    <n v="0"/>
    <n v="11"/>
    <n v="32"/>
    <n v="152"/>
    <n v="185"/>
    <m/>
    <x v="1"/>
    <n v="11"/>
  </r>
  <r>
    <s v="Exp3"/>
    <n v="300068"/>
    <n v="68"/>
    <x v="1"/>
    <x v="8"/>
    <x v="7"/>
    <d v="2014-05-20T00:00:00"/>
    <s v="None_16h"/>
    <m/>
    <n v="68"/>
    <n v="1"/>
    <m/>
    <x v="7"/>
    <m/>
    <n v="440"/>
    <m/>
    <m/>
    <m/>
    <n v="24"/>
    <m/>
    <m/>
    <m/>
    <n v="196.83333333333334"/>
    <n v="0"/>
    <n v="11"/>
    <n v="35"/>
    <m/>
    <m/>
    <m/>
    <x v="1"/>
    <n v="11"/>
  </r>
  <r>
    <s v="Exp3"/>
    <n v="300068"/>
    <n v="68"/>
    <x v="1"/>
    <x v="8"/>
    <x v="7"/>
    <d v="2014-05-20T00:00:00"/>
    <s v="None_16h"/>
    <m/>
    <m/>
    <n v="2"/>
    <m/>
    <x v="9"/>
    <m/>
    <n v="387"/>
    <m/>
    <m/>
    <m/>
    <n v="21"/>
    <m/>
    <m/>
    <m/>
    <n v="196.83333333333334"/>
    <n v="0"/>
    <n v="12"/>
    <n v="33"/>
    <m/>
    <m/>
    <m/>
    <x v="1"/>
    <n v="12"/>
  </r>
  <r>
    <s v="Exp3"/>
    <n v="300068"/>
    <n v="68"/>
    <x v="1"/>
    <x v="8"/>
    <x v="7"/>
    <d v="2014-05-20T00:00:00"/>
    <s v="None_16h"/>
    <m/>
    <m/>
    <n v="3"/>
    <m/>
    <x v="12"/>
    <m/>
    <n v="400"/>
    <m/>
    <m/>
    <m/>
    <n v="23"/>
    <m/>
    <m/>
    <m/>
    <n v="196.83333333333334"/>
    <n v="0"/>
    <n v="9"/>
    <n v="32"/>
    <m/>
    <m/>
    <m/>
    <x v="1"/>
    <n v="9"/>
  </r>
  <r>
    <s v="Exp3"/>
    <n v="300068"/>
    <n v="68"/>
    <x v="1"/>
    <x v="8"/>
    <x v="7"/>
    <d v="2014-05-20T00:00:00"/>
    <s v="None_16h"/>
    <m/>
    <m/>
    <n v="4"/>
    <m/>
    <x v="9"/>
    <m/>
    <n v="375"/>
    <m/>
    <m/>
    <m/>
    <n v="24"/>
    <m/>
    <m/>
    <m/>
    <n v="196.83333333333334"/>
    <n v="0"/>
    <n v="12"/>
    <n v="36"/>
    <m/>
    <m/>
    <m/>
    <x v="1"/>
    <n v="12"/>
  </r>
  <r>
    <s v="Exp3"/>
    <n v="300082"/>
    <n v="82"/>
    <x v="1"/>
    <x v="8"/>
    <x v="7"/>
    <d v="2014-05-21T00:00:00"/>
    <s v="None_16h"/>
    <m/>
    <n v="82"/>
    <n v="1"/>
    <m/>
    <x v="7"/>
    <m/>
    <n v="365"/>
    <m/>
    <m/>
    <m/>
    <n v="21"/>
    <m/>
    <m/>
    <n v="3"/>
    <n v="196.83333333333334"/>
    <n v="0"/>
    <n v="11"/>
    <n v="32"/>
    <m/>
    <m/>
    <m/>
    <x v="1"/>
    <n v="11"/>
  </r>
  <r>
    <s v="Exp3"/>
    <n v="300082"/>
    <n v="82"/>
    <x v="1"/>
    <x v="8"/>
    <x v="7"/>
    <d v="2014-05-21T00:00:00"/>
    <s v="None_16h"/>
    <m/>
    <m/>
    <n v="2"/>
    <m/>
    <x v="9"/>
    <m/>
    <n v="320"/>
    <m/>
    <m/>
    <m/>
    <n v="24"/>
    <m/>
    <m/>
    <n v="3"/>
    <n v="196.83333333333334"/>
    <n v="0"/>
    <n v="12"/>
    <n v="36"/>
    <m/>
    <m/>
    <m/>
    <x v="1"/>
    <n v="12"/>
  </r>
  <r>
    <s v="Exp3"/>
    <n v="300082"/>
    <n v="82"/>
    <x v="1"/>
    <x v="8"/>
    <x v="7"/>
    <d v="2014-05-21T00:00:00"/>
    <s v="None_16h"/>
    <m/>
    <m/>
    <n v="3"/>
    <m/>
    <x v="7"/>
    <m/>
    <n v="305"/>
    <m/>
    <m/>
    <m/>
    <n v="28"/>
    <m/>
    <m/>
    <n v="2"/>
    <n v="196.83333333333334"/>
    <n v="0"/>
    <n v="11"/>
    <n v="39"/>
    <m/>
    <m/>
    <m/>
    <x v="1"/>
    <n v="11"/>
  </r>
  <r>
    <s v="Exp3"/>
    <n v="300166"/>
    <n v="166"/>
    <x v="1"/>
    <x v="8"/>
    <x v="7"/>
    <d v="2014-05-21T00:00:00"/>
    <s v="None_16h"/>
    <m/>
    <n v="166"/>
    <n v="1"/>
    <m/>
    <x v="6"/>
    <m/>
    <n v="360"/>
    <m/>
    <m/>
    <m/>
    <n v="15"/>
    <m/>
    <m/>
    <n v="3"/>
    <n v="196.83333333333334"/>
    <n v="0"/>
    <n v="10"/>
    <n v="25"/>
    <m/>
    <m/>
    <m/>
    <x v="1"/>
    <n v="10"/>
  </r>
  <r>
    <s v="Exp3"/>
    <n v="300166"/>
    <n v="166"/>
    <x v="1"/>
    <x v="8"/>
    <x v="7"/>
    <d v="2014-05-21T00:00:00"/>
    <s v="None_16h"/>
    <m/>
    <m/>
    <n v="2"/>
    <m/>
    <x v="6"/>
    <m/>
    <n v="177"/>
    <m/>
    <m/>
    <m/>
    <m/>
    <m/>
    <m/>
    <n v="1"/>
    <n v="196.83333333333334"/>
    <n v="0"/>
    <n v="10"/>
    <s v=""/>
    <m/>
    <m/>
    <m/>
    <x v="1"/>
    <n v="10"/>
  </r>
  <r>
    <s v="Exp3"/>
    <n v="300166"/>
    <n v="166"/>
    <x v="1"/>
    <x v="8"/>
    <x v="7"/>
    <d v="2014-05-21T00:00:00"/>
    <s v="None_16h"/>
    <m/>
    <m/>
    <n v="3"/>
    <m/>
    <x v="7"/>
    <m/>
    <n v="275"/>
    <m/>
    <m/>
    <m/>
    <n v="26"/>
    <m/>
    <m/>
    <n v="2"/>
    <n v="196.83333333333334"/>
    <n v="0"/>
    <n v="11"/>
    <n v="37"/>
    <m/>
    <m/>
    <m/>
    <x v="1"/>
    <n v="11"/>
  </r>
  <r>
    <s v="Exp3"/>
    <n v="300166"/>
    <n v="166"/>
    <x v="1"/>
    <x v="8"/>
    <x v="7"/>
    <d v="2014-05-21T00:00:00"/>
    <s v="None_16h"/>
    <m/>
    <m/>
    <n v="4"/>
    <m/>
    <x v="2"/>
    <m/>
    <n v="290"/>
    <m/>
    <m/>
    <m/>
    <n v="23"/>
    <m/>
    <m/>
    <n v="2"/>
    <n v="196.83333333333334"/>
    <n v="0"/>
    <n v="13"/>
    <n v="36"/>
    <m/>
    <m/>
    <m/>
    <x v="1"/>
    <n v="13"/>
  </r>
  <r>
    <s v="Exp3"/>
    <n v="300254"/>
    <n v="254"/>
    <x v="1"/>
    <x v="8"/>
    <x v="7"/>
    <d v="2014-05-21T00:00:00"/>
    <s v="None_16h"/>
    <m/>
    <n v="254"/>
    <n v="1"/>
    <m/>
    <x v="9"/>
    <m/>
    <n v="325"/>
    <m/>
    <m/>
    <m/>
    <n v="23"/>
    <m/>
    <m/>
    <n v="3"/>
    <n v="196.83333333333334"/>
    <n v="0"/>
    <n v="12"/>
    <n v="35"/>
    <m/>
    <m/>
    <m/>
    <x v="1"/>
    <n v="12"/>
  </r>
  <r>
    <s v="Exp3"/>
    <n v="300254"/>
    <n v="254"/>
    <x v="1"/>
    <x v="8"/>
    <x v="7"/>
    <d v="2014-05-21T00:00:00"/>
    <s v="None_16h"/>
    <m/>
    <m/>
    <n v="2"/>
    <m/>
    <x v="7"/>
    <m/>
    <n v="410"/>
    <m/>
    <m/>
    <m/>
    <n v="22"/>
    <m/>
    <m/>
    <n v="3"/>
    <n v="196.83333333333334"/>
    <n v="0"/>
    <n v="11"/>
    <n v="33"/>
    <m/>
    <m/>
    <m/>
    <x v="1"/>
    <n v="11"/>
  </r>
  <r>
    <s v="Exp3"/>
    <n v="300254"/>
    <n v="254"/>
    <x v="1"/>
    <x v="8"/>
    <x v="7"/>
    <d v="2014-05-21T00:00:00"/>
    <s v="None_16h"/>
    <m/>
    <m/>
    <n v="3"/>
    <m/>
    <x v="7"/>
    <m/>
    <n v="397"/>
    <m/>
    <m/>
    <m/>
    <n v="23"/>
    <m/>
    <m/>
    <n v="3"/>
    <n v="196.83333333333334"/>
    <n v="0"/>
    <n v="11"/>
    <n v="34"/>
    <m/>
    <m/>
    <m/>
    <x v="1"/>
    <n v="11"/>
  </r>
  <r>
    <s v="Exp3"/>
    <n v="300254"/>
    <n v="254"/>
    <x v="1"/>
    <x v="8"/>
    <x v="7"/>
    <d v="2014-05-21T00:00:00"/>
    <s v="None_16h"/>
    <m/>
    <m/>
    <n v="4"/>
    <m/>
    <x v="7"/>
    <m/>
    <n v="380"/>
    <m/>
    <m/>
    <m/>
    <n v="20"/>
    <m/>
    <m/>
    <n v="3"/>
    <n v="196.83333333333334"/>
    <n v="0"/>
    <n v="11"/>
    <n v="31"/>
    <m/>
    <m/>
    <m/>
    <x v="1"/>
    <n v="11"/>
  </r>
  <r>
    <s v="Exp4"/>
    <n v="401150"/>
    <n v="1150"/>
    <x v="2"/>
    <x v="7"/>
    <x v="1"/>
    <d v="2014-09-23T00:00:00"/>
    <s v="Full_8h"/>
    <m/>
    <n v="1150"/>
    <n v="1"/>
    <n v="0"/>
    <x v="17"/>
    <n v="3"/>
    <n v="40"/>
    <n v="120"/>
    <n v="30"/>
    <n v="3"/>
    <n v="4"/>
    <m/>
    <s v="V"/>
    <m/>
    <n v="120"/>
    <n v="0.25"/>
    <n v="2.25"/>
    <n v="9"/>
    <m/>
    <m/>
    <m/>
    <x v="2"/>
    <m/>
  </r>
  <r>
    <s v="Exp4"/>
    <n v="401150"/>
    <n v="1150"/>
    <x v="2"/>
    <x v="7"/>
    <x v="1"/>
    <d v="2014-09-23T00:00:00"/>
    <s v="Full_8h"/>
    <m/>
    <m/>
    <n v="2"/>
    <n v="0"/>
    <x v="17"/>
    <n v="3"/>
    <n v="37"/>
    <n v="47"/>
    <n v="39"/>
    <n v="4"/>
    <n v="2"/>
    <m/>
    <s v="V"/>
    <m/>
    <n v="120"/>
    <n v="0.32500000000000001"/>
    <n v="2.3250000000000002"/>
    <n v="8"/>
    <m/>
    <m/>
    <m/>
    <x v="2"/>
    <m/>
  </r>
  <r>
    <s v="Exp4"/>
    <n v="401150"/>
    <n v="1150"/>
    <x v="2"/>
    <x v="7"/>
    <x v="1"/>
    <d v="2014-09-23T00:00:00"/>
    <s v="Full_8h"/>
    <m/>
    <m/>
    <n v="3"/>
    <n v="0"/>
    <x v="17"/>
    <n v="4"/>
    <n v="27"/>
    <n v="81"/>
    <n v="34"/>
    <n v="3"/>
    <n v="2"/>
    <m/>
    <s v="V"/>
    <m/>
    <n v="120"/>
    <n v="0.28333333333333333"/>
    <n v="2.2833333333333332"/>
    <n v="7"/>
    <m/>
    <m/>
    <m/>
    <x v="2"/>
    <m/>
  </r>
  <r>
    <s v="Exp4"/>
    <n v="401150"/>
    <n v="1150"/>
    <x v="2"/>
    <x v="7"/>
    <x v="1"/>
    <d v="2014-09-23T00:00:00"/>
    <s v="Full_8h"/>
    <m/>
    <m/>
    <n v="4"/>
    <n v="0"/>
    <x v="17"/>
    <n v="3"/>
    <n v="37"/>
    <m/>
    <n v="75"/>
    <n v="3"/>
    <n v="2"/>
    <m/>
    <s v="V"/>
    <m/>
    <n v="120"/>
    <n v="0.625"/>
    <n v="2.625"/>
    <n v="7"/>
    <m/>
    <m/>
    <m/>
    <x v="2"/>
    <m/>
  </r>
  <r>
    <s v="Exp4"/>
    <n v="401154"/>
    <n v="1154"/>
    <x v="2"/>
    <x v="7"/>
    <x v="1"/>
    <d v="2014-09-23T00:00:00"/>
    <s v="Full_8h"/>
    <d v="2014-09-23T00:00:00"/>
    <n v="1154"/>
    <n v="1"/>
    <n v="0"/>
    <x v="17"/>
    <n v="3"/>
    <n v="39"/>
    <m/>
    <n v="98"/>
    <n v="3"/>
    <n v="2"/>
    <m/>
    <s v="V"/>
    <m/>
    <n v="120"/>
    <n v="0.81666666666666665"/>
    <n v="2.8166666666666664"/>
    <n v="7"/>
    <m/>
    <m/>
    <m/>
    <x v="2"/>
    <m/>
  </r>
  <r>
    <s v="Exp4"/>
    <n v="401154"/>
    <n v="1154"/>
    <x v="2"/>
    <x v="7"/>
    <x v="1"/>
    <d v="2014-09-23T00:00:00"/>
    <s v="Full_8h"/>
    <m/>
    <m/>
    <n v="2"/>
    <n v="0"/>
    <x v="17"/>
    <n v="3"/>
    <n v="45"/>
    <n v="77"/>
    <n v="83"/>
    <n v="4"/>
    <n v="2"/>
    <m/>
    <s v="V"/>
    <m/>
    <n v="120"/>
    <n v="0.69166666666666665"/>
    <n v="2.6916666666666664"/>
    <n v="8"/>
    <m/>
    <m/>
    <m/>
    <x v="2"/>
    <m/>
  </r>
  <r>
    <s v="Exp4"/>
    <n v="401154"/>
    <n v="1154"/>
    <x v="2"/>
    <x v="7"/>
    <x v="1"/>
    <d v="2014-09-23T00:00:00"/>
    <s v="Full_8h"/>
    <m/>
    <m/>
    <n v="3"/>
    <n v="0"/>
    <x v="17"/>
    <n v="3"/>
    <m/>
    <m/>
    <m/>
    <n v="3"/>
    <n v="2"/>
    <m/>
    <s v="V"/>
    <m/>
    <n v="120"/>
    <n v="0"/>
    <n v="2"/>
    <n v="7"/>
    <m/>
    <m/>
    <m/>
    <x v="2"/>
    <m/>
  </r>
  <r>
    <s v="Exp4"/>
    <n v="401155"/>
    <n v="1155"/>
    <x v="2"/>
    <x v="7"/>
    <x v="1"/>
    <d v="2014-09-23T00:00:00"/>
    <s v="Full_8h"/>
    <m/>
    <n v="1155"/>
    <n v="1"/>
    <n v="0"/>
    <x v="17"/>
    <n v="3"/>
    <n v="45"/>
    <m/>
    <n v="81"/>
    <n v="3"/>
    <n v="3"/>
    <m/>
    <s v="V"/>
    <m/>
    <n v="120"/>
    <n v="0.67500000000000004"/>
    <n v="2.6749999999999998"/>
    <n v="8"/>
    <m/>
    <m/>
    <m/>
    <x v="2"/>
    <m/>
  </r>
  <r>
    <s v="Exp4"/>
    <n v="401155"/>
    <n v="1155"/>
    <x v="2"/>
    <x v="7"/>
    <x v="1"/>
    <d v="2014-09-23T00:00:00"/>
    <s v="Full_8h"/>
    <m/>
    <m/>
    <n v="2"/>
    <n v="0"/>
    <x v="17"/>
    <n v="3"/>
    <n v="43"/>
    <n v="59"/>
    <n v="145"/>
    <n v="3"/>
    <n v="3"/>
    <m/>
    <s v="V"/>
    <m/>
    <n v="120"/>
    <n v="1.2083333333333333"/>
    <n v="3.208333333333333"/>
    <n v="8"/>
    <m/>
    <m/>
    <m/>
    <x v="2"/>
    <m/>
  </r>
  <r>
    <s v="Exp4"/>
    <n v="401155"/>
    <n v="1155"/>
    <x v="2"/>
    <x v="7"/>
    <x v="1"/>
    <d v="2014-09-23T00:00:00"/>
    <s v="Full_8h"/>
    <m/>
    <m/>
    <n v="3"/>
    <n v="0"/>
    <x v="17"/>
    <n v="3"/>
    <n v="35"/>
    <n v="51"/>
    <n v="73"/>
    <n v="3"/>
    <n v="2"/>
    <m/>
    <s v="V"/>
    <m/>
    <n v="120"/>
    <n v="0.60833333333333328"/>
    <n v="2.6083333333333334"/>
    <n v="7"/>
    <m/>
    <m/>
    <m/>
    <x v="2"/>
    <m/>
  </r>
  <r>
    <s v="Exp4"/>
    <n v="401141"/>
    <n v="1141"/>
    <x v="2"/>
    <x v="7"/>
    <x v="1"/>
    <d v="2014-09-30T00:00:00"/>
    <s v="Full_8h"/>
    <m/>
    <n v="1141"/>
    <n v="1"/>
    <n v="0"/>
    <x v="20"/>
    <n v="5"/>
    <n v="44"/>
    <m/>
    <n v="47"/>
    <n v="4"/>
    <n v="4"/>
    <m/>
    <s v="V"/>
    <m/>
    <n v="220.85714285714286"/>
    <n v="0.2128072445019405"/>
    <n v="4.2128072445019402"/>
    <n v="12"/>
    <m/>
    <m/>
    <m/>
    <x v="2"/>
    <m/>
  </r>
  <r>
    <s v="Exp4"/>
    <n v="401141"/>
    <n v="1141"/>
    <x v="2"/>
    <x v="7"/>
    <x v="1"/>
    <d v="2014-09-30T00:00:00"/>
    <s v="Full_8h"/>
    <m/>
    <m/>
    <n v="2"/>
    <n v="0"/>
    <x v="20"/>
    <n v="5"/>
    <n v="44"/>
    <n v="166"/>
    <n v="25"/>
    <n v="4"/>
    <n v="4"/>
    <m/>
    <s v="V"/>
    <m/>
    <n v="220.85714285714286"/>
    <n v="0.11319534282018111"/>
    <n v="4.1131953428201813"/>
    <n v="12"/>
    <m/>
    <m/>
    <m/>
    <x v="2"/>
    <m/>
  </r>
  <r>
    <s v="Exp4"/>
    <n v="401141"/>
    <n v="1141"/>
    <x v="2"/>
    <x v="7"/>
    <x v="1"/>
    <d v="2014-09-30T00:00:00"/>
    <s v="Full_8h"/>
    <m/>
    <m/>
    <n v="3"/>
    <n v="1"/>
    <x v="20"/>
    <n v="5"/>
    <n v="47"/>
    <n v="183"/>
    <n v="69"/>
    <n v="4"/>
    <n v="5"/>
    <m/>
    <s v="V"/>
    <m/>
    <n v="220.85714285714286"/>
    <n v="0.31241914618369987"/>
    <n v="4.3124191461837"/>
    <n v="13"/>
    <m/>
    <m/>
    <m/>
    <x v="2"/>
    <m/>
  </r>
  <r>
    <s v="Exp4"/>
    <n v="401141"/>
    <n v="1141"/>
    <x v="2"/>
    <x v="7"/>
    <x v="1"/>
    <d v="2014-09-30T00:00:00"/>
    <s v="Full_8h"/>
    <m/>
    <m/>
    <n v="4"/>
    <n v="0"/>
    <x v="20"/>
    <n v="5"/>
    <n v="47"/>
    <n v="167"/>
    <n v="31"/>
    <n v="4"/>
    <n v="5"/>
    <m/>
    <s v="V"/>
    <m/>
    <n v="220.85714285714286"/>
    <n v="0.14036222509702459"/>
    <n v="4.1403622250970242"/>
    <n v="13"/>
    <m/>
    <m/>
    <m/>
    <x v="2"/>
    <m/>
  </r>
  <r>
    <s v="Exp4"/>
    <n v="401152"/>
    <n v="1152"/>
    <x v="2"/>
    <x v="7"/>
    <x v="1"/>
    <d v="2014-09-30T00:00:00"/>
    <s v="Full_8h"/>
    <m/>
    <n v="1152"/>
    <n v="1"/>
    <n v="0"/>
    <x v="20"/>
    <n v="5"/>
    <n v="47"/>
    <m/>
    <n v="44"/>
    <n v="4"/>
    <n v="5"/>
    <m/>
    <s v="V"/>
    <m/>
    <n v="220.85714285714286"/>
    <n v="0.19922380336351875"/>
    <n v="4.1992238033635187"/>
    <n v="13"/>
    <m/>
    <m/>
    <m/>
    <x v="2"/>
    <m/>
  </r>
  <r>
    <s v="Exp4"/>
    <n v="401152"/>
    <n v="1152"/>
    <x v="2"/>
    <x v="7"/>
    <x v="1"/>
    <d v="2014-09-30T00:00:00"/>
    <s v="Full_8h"/>
    <m/>
    <m/>
    <n v="2"/>
    <n v="1"/>
    <x v="20"/>
    <n v="6"/>
    <n v="43"/>
    <n v="138"/>
    <n v="25"/>
    <n v="5"/>
    <n v="5"/>
    <m/>
    <s v="V"/>
    <m/>
    <n v="220.85714285714286"/>
    <n v="0.11319534282018111"/>
    <n v="4.1131953428201813"/>
    <n v="14"/>
    <m/>
    <m/>
    <m/>
    <x v="2"/>
    <m/>
  </r>
  <r>
    <s v="Exp4"/>
    <n v="401152"/>
    <n v="1152"/>
    <x v="2"/>
    <x v="7"/>
    <x v="1"/>
    <d v="2014-09-30T00:00:00"/>
    <s v="Full_8h"/>
    <m/>
    <m/>
    <n v="3"/>
    <n v="1"/>
    <x v="20"/>
    <n v="5"/>
    <n v="58"/>
    <n v="198"/>
    <n v="111"/>
    <n v="5"/>
    <n v="5"/>
    <m/>
    <s v="V"/>
    <m/>
    <n v="220.85714285714286"/>
    <n v="0.50258732212160417"/>
    <n v="4.5025873221216042"/>
    <n v="14"/>
    <m/>
    <m/>
    <m/>
    <x v="2"/>
    <m/>
  </r>
  <r>
    <s v="Exp4"/>
    <n v="401152"/>
    <n v="1152"/>
    <x v="2"/>
    <x v="7"/>
    <x v="1"/>
    <d v="2014-09-30T00:00:00"/>
    <s v="Full_8h"/>
    <m/>
    <m/>
    <n v="4"/>
    <n v="0"/>
    <x v="20"/>
    <n v="5"/>
    <n v="41"/>
    <n v="120"/>
    <n v="84"/>
    <n v="5"/>
    <n v="3"/>
    <m/>
    <s v="V"/>
    <m/>
    <n v="220.85714285714286"/>
    <n v="0.38033635187580855"/>
    <n v="4.3803363518758083"/>
    <n v="12"/>
    <m/>
    <m/>
    <m/>
    <x v="2"/>
    <m/>
  </r>
  <r>
    <s v="Exp4"/>
    <n v="401153"/>
    <n v="1153"/>
    <x v="2"/>
    <x v="7"/>
    <x v="1"/>
    <d v="2014-09-30T00:00:00"/>
    <s v="Full_8h"/>
    <m/>
    <n v="1153"/>
    <n v="1"/>
    <n v="0"/>
    <x v="20"/>
    <n v="5"/>
    <n v="47"/>
    <m/>
    <n v="61"/>
    <n v="4"/>
    <n v="5"/>
    <m/>
    <s v="V"/>
    <m/>
    <n v="220.85714285714286"/>
    <n v="0.27619663648124193"/>
    <n v="4.2761966364812416"/>
    <n v="13"/>
    <m/>
    <m/>
    <m/>
    <x v="2"/>
    <m/>
  </r>
  <r>
    <s v="Exp4"/>
    <n v="401153"/>
    <n v="1153"/>
    <x v="2"/>
    <x v="7"/>
    <x v="1"/>
    <d v="2014-09-30T00:00:00"/>
    <s v="Full_8h"/>
    <m/>
    <m/>
    <n v="2"/>
    <n v="1"/>
    <x v="20"/>
    <n v="5"/>
    <n v="47"/>
    <n v="176"/>
    <n v="104"/>
    <n v="5"/>
    <n v="4"/>
    <m/>
    <s v="V"/>
    <m/>
    <n v="220.85714285714286"/>
    <n v="0.47089262613195343"/>
    <n v="4.4708926261319535"/>
    <n v="13"/>
    <m/>
    <m/>
    <m/>
    <x v="2"/>
    <m/>
  </r>
  <r>
    <s v="Exp4"/>
    <n v="401153"/>
    <n v="1153"/>
    <x v="2"/>
    <x v="7"/>
    <x v="1"/>
    <d v="2014-09-30T00:00:00"/>
    <s v="Full_8h"/>
    <m/>
    <m/>
    <n v="3"/>
    <n v="1"/>
    <x v="20"/>
    <n v="5"/>
    <n v="50"/>
    <n v="180"/>
    <n v="89"/>
    <n v="4"/>
    <n v="5"/>
    <m/>
    <s v="V"/>
    <m/>
    <n v="220.85714285714286"/>
    <n v="0.40297542043984474"/>
    <n v="4.4029754204398444"/>
    <n v="13"/>
    <m/>
    <m/>
    <m/>
    <x v="2"/>
    <m/>
  </r>
  <r>
    <s v="Exp4"/>
    <n v="401153"/>
    <n v="1153"/>
    <x v="2"/>
    <x v="7"/>
    <x v="1"/>
    <d v="2014-09-30T00:00:00"/>
    <s v="Full_8h"/>
    <m/>
    <m/>
    <n v="4"/>
    <n v="0"/>
    <x v="20"/>
    <n v="5"/>
    <n v="51"/>
    <n v="177"/>
    <n v="64"/>
    <n v="4"/>
    <n v="5"/>
    <m/>
    <s v="V"/>
    <m/>
    <n v="220.85714285714286"/>
    <n v="0.28978007761966362"/>
    <n v="4.289780077619664"/>
    <n v="13"/>
    <m/>
    <m/>
    <m/>
    <x v="2"/>
    <m/>
  </r>
  <r>
    <s v="Exp4"/>
    <n v="401147"/>
    <n v="1147"/>
    <x v="2"/>
    <x v="7"/>
    <x v="1"/>
    <d v="2014-10-07T00:00:00"/>
    <s v="Full_8h"/>
    <m/>
    <n v="1147"/>
    <n v="1"/>
    <n v="2"/>
    <x v="19"/>
    <n v="7"/>
    <n v="56"/>
    <m/>
    <n v="52"/>
    <n v="5"/>
    <n v="8"/>
    <m/>
    <s v="V"/>
    <m/>
    <n v="270.5"/>
    <n v="0.19223659889094269"/>
    <n v="5.1922365988909425"/>
    <n v="18"/>
    <m/>
    <m/>
    <m/>
    <x v="2"/>
    <m/>
  </r>
  <r>
    <s v="Exp4"/>
    <n v="401147"/>
    <n v="1147"/>
    <x v="2"/>
    <x v="7"/>
    <x v="1"/>
    <d v="2014-10-07T00:00:00"/>
    <s v="Full_8h"/>
    <m/>
    <m/>
    <n v="2"/>
    <n v="2"/>
    <x v="19"/>
    <n v="6"/>
    <n v="60"/>
    <n v="206"/>
    <n v="160"/>
    <n v="5"/>
    <n v="10"/>
    <m/>
    <s v="V"/>
    <m/>
    <n v="270.5"/>
    <n v="0.59149722735674681"/>
    <n v="5.5914972273567471"/>
    <n v="20"/>
    <m/>
    <m/>
    <m/>
    <x v="2"/>
    <m/>
  </r>
  <r>
    <s v="Exp4"/>
    <n v="401147"/>
    <n v="1147"/>
    <x v="2"/>
    <x v="7"/>
    <x v="1"/>
    <d v="2014-10-07T00:00:00"/>
    <s v="Full_8h"/>
    <m/>
    <m/>
    <n v="3"/>
    <n v="2"/>
    <x v="19"/>
    <n v="6"/>
    <n v="60"/>
    <n v="217"/>
    <n v="119"/>
    <n v="6"/>
    <n v="8"/>
    <m/>
    <s v="V"/>
    <m/>
    <n v="270.5"/>
    <n v="0.43992606284658042"/>
    <n v="5.4399260628465802"/>
    <n v="19"/>
    <m/>
    <m/>
    <m/>
    <x v="2"/>
    <m/>
  </r>
  <r>
    <s v="Exp4"/>
    <n v="401147"/>
    <n v="1147"/>
    <x v="2"/>
    <x v="7"/>
    <x v="1"/>
    <d v="2014-10-07T00:00:00"/>
    <s v="Full_8h"/>
    <m/>
    <m/>
    <n v="4"/>
    <n v="2"/>
    <x v="19"/>
    <n v="6"/>
    <n v="60"/>
    <n v="211"/>
    <n v="119"/>
    <n v="5"/>
    <n v="10"/>
    <m/>
    <s v="V"/>
    <m/>
    <n v="270.5"/>
    <n v="0.43992606284658042"/>
    <n v="5.4399260628465802"/>
    <n v="20"/>
    <m/>
    <m/>
    <m/>
    <x v="2"/>
    <m/>
  </r>
  <r>
    <s v="Exp4"/>
    <n v="401148"/>
    <n v="1148"/>
    <x v="2"/>
    <x v="7"/>
    <x v="1"/>
    <d v="2014-10-07T00:00:00"/>
    <s v="Full_8h"/>
    <m/>
    <n v="1148"/>
    <n v="1"/>
    <n v="3"/>
    <x v="19"/>
    <n v="7"/>
    <n v="62"/>
    <m/>
    <n v="48"/>
    <n v="5"/>
    <n v="9"/>
    <m/>
    <s v="V"/>
    <m/>
    <n v="270.5"/>
    <n v="0.17744916820702403"/>
    <n v="5.1774491682070236"/>
    <n v="19"/>
    <m/>
    <m/>
    <m/>
    <x v="2"/>
    <m/>
  </r>
  <r>
    <s v="Exp4"/>
    <n v="401148"/>
    <n v="1148"/>
    <x v="2"/>
    <x v="7"/>
    <x v="1"/>
    <d v="2014-10-07T00:00:00"/>
    <s v="Full_8h"/>
    <m/>
    <m/>
    <n v="2"/>
    <n v="2"/>
    <x v="19"/>
    <n v="6"/>
    <n v="58"/>
    <n v="217"/>
    <n v="73"/>
    <n v="5"/>
    <n v="6"/>
    <m/>
    <s v="V"/>
    <m/>
    <n v="270.5"/>
    <n v="0.26987060998151569"/>
    <n v="5.269870609981516"/>
    <n v="16"/>
    <m/>
    <m/>
    <m/>
    <x v="2"/>
    <m/>
  </r>
  <r>
    <s v="Exp4"/>
    <n v="401148"/>
    <n v="1148"/>
    <x v="2"/>
    <x v="7"/>
    <x v="1"/>
    <d v="2014-10-07T00:00:00"/>
    <s v="Full_8h"/>
    <m/>
    <m/>
    <n v="3"/>
    <n v="0"/>
    <x v="20"/>
    <n v="6"/>
    <n v="55"/>
    <n v="165"/>
    <n v="28"/>
    <n v="5"/>
    <n v="7"/>
    <m/>
    <s v="V"/>
    <m/>
    <n v="220.85714285714286"/>
    <n v="0.12677878395860284"/>
    <n v="4.1267787839586028"/>
    <n v="16"/>
    <m/>
    <m/>
    <m/>
    <x v="2"/>
    <m/>
  </r>
  <r>
    <s v="Exp4"/>
    <n v="401148"/>
    <n v="1148"/>
    <x v="2"/>
    <x v="7"/>
    <x v="1"/>
    <d v="2014-10-07T00:00:00"/>
    <s v="Full_8h"/>
    <m/>
    <m/>
    <n v="4"/>
    <n v="2"/>
    <x v="20"/>
    <n v="5"/>
    <n v="40"/>
    <n v="115"/>
    <n v="62"/>
    <n v="3"/>
    <n v="5"/>
    <m/>
    <s v="V"/>
    <m/>
    <n v="220.85714285714286"/>
    <n v="0.28072445019404918"/>
    <n v="4.2807244501940493"/>
    <n v="12"/>
    <m/>
    <m/>
    <m/>
    <x v="2"/>
    <m/>
  </r>
  <r>
    <s v="Exp4"/>
    <n v="401149"/>
    <n v="1149"/>
    <x v="2"/>
    <x v="7"/>
    <x v="1"/>
    <d v="2014-10-07T00:00:00"/>
    <s v="Full_8h"/>
    <m/>
    <n v="1149"/>
    <n v="1"/>
    <n v="2"/>
    <x v="19"/>
    <n v="6"/>
    <n v="56"/>
    <m/>
    <n v="35"/>
    <n v="4"/>
    <n v="7"/>
    <m/>
    <s v="V"/>
    <m/>
    <n v="270.5"/>
    <n v="0.12939001848428835"/>
    <n v="5.1293900184842887"/>
    <n v="16"/>
    <m/>
    <m/>
    <m/>
    <x v="2"/>
    <m/>
  </r>
  <r>
    <s v="Exp4"/>
    <n v="401149"/>
    <n v="1149"/>
    <x v="2"/>
    <x v="7"/>
    <x v="1"/>
    <d v="2014-10-07T00:00:00"/>
    <s v="Full_8h"/>
    <m/>
    <m/>
    <n v="2"/>
    <n v="2"/>
    <x v="19"/>
    <n v="6"/>
    <n v="62"/>
    <n v="225"/>
    <n v="143"/>
    <n v="4"/>
    <n v="9"/>
    <m/>
    <s v="V"/>
    <m/>
    <n v="270.5"/>
    <n v="0.52865064695009245"/>
    <n v="5.5286506469500925"/>
    <n v="18"/>
    <m/>
    <m/>
    <m/>
    <x v="2"/>
    <m/>
  </r>
  <r>
    <s v="Exp4"/>
    <n v="401149"/>
    <n v="1149"/>
    <x v="2"/>
    <x v="7"/>
    <x v="1"/>
    <d v="2014-10-07T00:00:00"/>
    <s v="Full_8h"/>
    <m/>
    <m/>
    <n v="3"/>
    <n v="2"/>
    <x v="20"/>
    <n v="6"/>
    <n v="50"/>
    <n v="194"/>
    <n v="51"/>
    <n v="5"/>
    <n v="7"/>
    <m/>
    <s v="V"/>
    <m/>
    <n v="220.85714285714286"/>
    <n v="0.23091849935316947"/>
    <n v="4.2309184993531694"/>
    <n v="16"/>
    <m/>
    <m/>
    <m/>
    <x v="2"/>
    <m/>
  </r>
  <r>
    <s v="Exp4"/>
    <n v="401149"/>
    <n v="1149"/>
    <x v="2"/>
    <x v="7"/>
    <x v="1"/>
    <d v="2014-10-07T00:00:00"/>
    <s v="Full_8h"/>
    <m/>
    <m/>
    <n v="4"/>
    <n v="2"/>
    <x v="19"/>
    <n v="6"/>
    <n v="51"/>
    <n v="207"/>
    <n v="124"/>
    <n v="5"/>
    <n v="6"/>
    <m/>
    <s v="V"/>
    <m/>
    <n v="270.5"/>
    <n v="0.45841035120147872"/>
    <n v="5.4584103512014783"/>
    <n v="16"/>
    <m/>
    <m/>
    <m/>
    <x v="2"/>
    <m/>
  </r>
  <r>
    <s v="Exp4"/>
    <n v="401144"/>
    <n v="1144"/>
    <x v="2"/>
    <x v="7"/>
    <x v="1"/>
    <d v="2014-10-15T00:00:00"/>
    <s v="Full_8h"/>
    <m/>
    <n v="1144"/>
    <n v="1"/>
    <n v="2"/>
    <x v="16"/>
    <n v="7"/>
    <n v="73"/>
    <m/>
    <n v="175"/>
    <n v="5"/>
    <n v="10"/>
    <m/>
    <s v="E"/>
    <m/>
    <n v="265.89999999999998"/>
    <n v="0.65814215870628057"/>
    <n v="6.6581421587062808"/>
    <n v="21"/>
    <m/>
    <m/>
    <m/>
    <x v="2"/>
    <m/>
  </r>
  <r>
    <s v="Exp4"/>
    <n v="401144"/>
    <n v="1144"/>
    <x v="2"/>
    <x v="7"/>
    <x v="1"/>
    <d v="2014-10-15T00:00:00"/>
    <s v="Full_8h"/>
    <m/>
    <m/>
    <n v="2"/>
    <n v="1"/>
    <x v="15"/>
    <n v="8"/>
    <n v="70"/>
    <n v="276"/>
    <n v="70"/>
    <n v="5"/>
    <n v="13"/>
    <m/>
    <s v="DR"/>
    <m/>
    <n v="279.3"/>
    <n v="0.25062656641604009"/>
    <n v="7.2506265664160399"/>
    <n v="25"/>
    <m/>
    <m/>
    <m/>
    <x v="2"/>
    <m/>
  </r>
  <r>
    <s v="Exp4"/>
    <n v="401144"/>
    <n v="1144"/>
    <x v="2"/>
    <x v="7"/>
    <x v="1"/>
    <d v="2014-10-15T00:00:00"/>
    <s v="Full_8h"/>
    <m/>
    <m/>
    <n v="3"/>
    <n v="3"/>
    <x v="15"/>
    <n v="8"/>
    <n v="81"/>
    <n v="271"/>
    <n v="124"/>
    <n v="5"/>
    <n v="16"/>
    <m/>
    <s v="DR"/>
    <m/>
    <n v="279.3"/>
    <n v="0.44396706050841389"/>
    <n v="7.4439670605084141"/>
    <n v="28"/>
    <m/>
    <m/>
    <m/>
    <x v="2"/>
    <m/>
  </r>
  <r>
    <s v="Exp4"/>
    <n v="401144"/>
    <n v="1144"/>
    <x v="2"/>
    <x v="7"/>
    <x v="1"/>
    <d v="2014-10-15T00:00:00"/>
    <s v="Full_8h"/>
    <m/>
    <m/>
    <n v="4"/>
    <n v="1"/>
    <x v="16"/>
    <n v="7"/>
    <n v="77"/>
    <n v="249"/>
    <n v="233"/>
    <n v="5"/>
    <n v="12"/>
    <m/>
    <s v="E"/>
    <m/>
    <n v="265.89999999999998"/>
    <n v="0.87626927416321931"/>
    <n v="6.876269274163219"/>
    <n v="23"/>
    <m/>
    <m/>
    <m/>
    <x v="2"/>
    <m/>
  </r>
  <r>
    <s v="Exp4"/>
    <n v="401145"/>
    <n v="1145"/>
    <x v="2"/>
    <x v="7"/>
    <x v="1"/>
    <d v="2014-10-15T00:00:00"/>
    <s v="Full_8h"/>
    <m/>
    <n v="1145"/>
    <n v="1"/>
    <n v="1"/>
    <x v="16"/>
    <n v="7"/>
    <n v="79"/>
    <m/>
    <n v="98"/>
    <n v="5"/>
    <n v="15"/>
    <m/>
    <s v="DR"/>
    <m/>
    <n v="265.89999999999998"/>
    <n v="0.36855960887551714"/>
    <n v="6.3685596088755174"/>
    <n v="26"/>
    <m/>
    <m/>
    <m/>
    <x v="2"/>
    <m/>
  </r>
  <r>
    <s v="Exp4"/>
    <n v="401145"/>
    <n v="1145"/>
    <x v="2"/>
    <x v="7"/>
    <x v="1"/>
    <d v="2014-10-15T00:00:00"/>
    <s v="Full_8h"/>
    <m/>
    <m/>
    <n v="2"/>
    <n v="1"/>
    <x v="15"/>
    <n v="8"/>
    <n v="63"/>
    <n v="221"/>
    <n v="145"/>
    <n v="5"/>
    <n v="8"/>
    <m/>
    <s v="V"/>
    <m/>
    <n v="279.3"/>
    <n v="0.51915503043322586"/>
    <n v="7.5191550304332262"/>
    <n v="20"/>
    <m/>
    <m/>
    <m/>
    <x v="2"/>
    <m/>
  </r>
  <r>
    <s v="Exp4"/>
    <n v="401145"/>
    <n v="1145"/>
    <x v="2"/>
    <x v="7"/>
    <x v="1"/>
    <d v="2014-10-15T00:00:00"/>
    <s v="Full_8h"/>
    <m/>
    <m/>
    <n v="3"/>
    <n v="2"/>
    <x v="15"/>
    <n v="8"/>
    <n v="78"/>
    <n v="251"/>
    <n v="81"/>
    <n v="5"/>
    <n v="17"/>
    <m/>
    <s v="DR"/>
    <m/>
    <n v="279.3"/>
    <n v="0.29001074113856068"/>
    <n v="7.2900107411385608"/>
    <n v="29"/>
    <m/>
    <m/>
    <m/>
    <x v="2"/>
    <m/>
  </r>
  <r>
    <s v="Exp4"/>
    <n v="401145"/>
    <n v="1145"/>
    <x v="2"/>
    <x v="7"/>
    <x v="1"/>
    <d v="2014-10-15T00:00:00"/>
    <s v="Full_8h"/>
    <m/>
    <m/>
    <n v="4"/>
    <n v="1"/>
    <x v="16"/>
    <n v="7"/>
    <n v="64"/>
    <n v="245"/>
    <n v="76"/>
    <n v="5"/>
    <n v="10"/>
    <m/>
    <s v="V"/>
    <m/>
    <n v="265.89999999999998"/>
    <n v="0.28582173749529899"/>
    <n v="6.2858217374952989"/>
    <n v="21"/>
    <m/>
    <m/>
    <m/>
    <x v="2"/>
    <m/>
  </r>
  <r>
    <s v="Exp4"/>
    <n v="401146"/>
    <n v="1146"/>
    <x v="2"/>
    <x v="7"/>
    <x v="1"/>
    <d v="2014-10-15T00:00:00"/>
    <s v="Full_8h"/>
    <m/>
    <n v="1146"/>
    <n v="1"/>
    <n v="1"/>
    <x v="16"/>
    <n v="7"/>
    <n v="81"/>
    <m/>
    <n v="229"/>
    <n v="5"/>
    <n v="12"/>
    <m/>
    <s v="V"/>
    <m/>
    <n v="265.89999999999998"/>
    <n v="0.86122602482136146"/>
    <n v="6.8612260248213612"/>
    <n v="23"/>
    <m/>
    <m/>
    <m/>
    <x v="2"/>
    <m/>
  </r>
  <r>
    <s v="Exp4"/>
    <n v="401146"/>
    <n v="1146"/>
    <x v="2"/>
    <x v="7"/>
    <x v="1"/>
    <d v="2014-10-15T00:00:00"/>
    <s v="Full_8h"/>
    <m/>
    <m/>
    <n v="2"/>
    <n v="3"/>
    <x v="19"/>
    <n v="6"/>
    <n v="79"/>
    <n v="263"/>
    <n v="92"/>
    <n v="5"/>
    <n v="11"/>
    <m/>
    <s v="V"/>
    <m/>
    <n v="270.5"/>
    <n v="0.34011090573012936"/>
    <n v="5.3401109057301293"/>
    <n v="21"/>
    <m/>
    <m/>
    <m/>
    <x v="2"/>
    <m/>
  </r>
  <r>
    <s v="Exp4"/>
    <n v="401146"/>
    <n v="1146"/>
    <x v="2"/>
    <x v="7"/>
    <x v="1"/>
    <d v="2014-10-15T00:00:00"/>
    <s v="Full_8h"/>
    <m/>
    <m/>
    <n v="3"/>
    <n v="4"/>
    <x v="16"/>
    <n v="8"/>
    <n v="82"/>
    <n v="278"/>
    <n v="281"/>
    <n v="5"/>
    <n v="18"/>
    <m/>
    <s v="DR"/>
    <m/>
    <n v="265.89999999999998"/>
    <n v="1.0567882662655135"/>
    <n v="7.0567882662655137"/>
    <n v="29"/>
    <m/>
    <m/>
    <m/>
    <x v="2"/>
    <m/>
  </r>
  <r>
    <s v="Exp4"/>
    <n v="401146"/>
    <n v="1146"/>
    <x v="2"/>
    <x v="7"/>
    <x v="1"/>
    <d v="2014-10-15T00:00:00"/>
    <s v="Full_8h"/>
    <m/>
    <m/>
    <n v="4"/>
    <n v="2"/>
    <x v="15"/>
    <n v="8"/>
    <n v="67"/>
    <n v="275"/>
    <n v="68"/>
    <n v="5"/>
    <n v="8"/>
    <m/>
    <s v="V"/>
    <m/>
    <n v="279.3"/>
    <n v="0.24346580737558179"/>
    <n v="7.243465807375582"/>
    <n v="20"/>
    <m/>
    <m/>
    <m/>
    <x v="2"/>
    <m/>
  </r>
  <r>
    <s v="Exp4"/>
    <n v="401139"/>
    <n v="1139"/>
    <x v="2"/>
    <x v="7"/>
    <x v="1"/>
    <d v="2014-10-21T00:00:00"/>
    <s v="Full_8h"/>
    <m/>
    <n v="1139"/>
    <n v="1"/>
    <n v="2"/>
    <x v="15"/>
    <n v="8"/>
    <n v="80"/>
    <m/>
    <n v="49"/>
    <n v="4"/>
    <n v="15"/>
    <m/>
    <s v="DR"/>
    <m/>
    <n v="279.3"/>
    <n v="0.17543859649122806"/>
    <n v="7.1754385964912277"/>
    <n v="26"/>
    <m/>
    <m/>
    <m/>
    <x v="2"/>
    <m/>
  </r>
  <r>
    <s v="Exp4"/>
    <n v="401139"/>
    <n v="1139"/>
    <x v="2"/>
    <x v="7"/>
    <x v="1"/>
    <d v="2014-10-21T00:00:00"/>
    <s v="Full_8h"/>
    <m/>
    <m/>
    <n v="2"/>
    <n v="2"/>
    <x v="16"/>
    <n v="7"/>
    <n v="83"/>
    <n v="262"/>
    <n v="164"/>
    <n v="5"/>
    <n v="14"/>
    <m/>
    <s v="DR"/>
    <m/>
    <n v="265.89999999999998"/>
    <n v="0.61677322301617155"/>
    <n v="6.6167732230161711"/>
    <n v="25"/>
    <m/>
    <m/>
    <m/>
    <x v="2"/>
    <m/>
  </r>
  <r>
    <s v="Exp4"/>
    <n v="401139"/>
    <n v="1139"/>
    <x v="2"/>
    <x v="7"/>
    <x v="1"/>
    <d v="2014-10-21T00:00:00"/>
    <s v="Full_8h"/>
    <m/>
    <m/>
    <n v="3"/>
    <n v="1"/>
    <x v="15"/>
    <n v="8"/>
    <n v="90"/>
    <n v="261"/>
    <n v="173"/>
    <n v="5"/>
    <n v="14"/>
    <m/>
    <s v="DR"/>
    <m/>
    <n v="279.3"/>
    <n v="0.6194056569996419"/>
    <n v="7.6194056569996418"/>
    <n v="26"/>
    <m/>
    <m/>
    <m/>
    <x v="2"/>
    <m/>
  </r>
  <r>
    <s v="Exp4"/>
    <n v="401139"/>
    <n v="1139"/>
    <x v="2"/>
    <x v="7"/>
    <x v="1"/>
    <d v="2014-10-21T00:00:00"/>
    <s v="Full_8h"/>
    <m/>
    <m/>
    <n v="4"/>
    <n v="2"/>
    <x v="15"/>
    <n v="8"/>
    <n v="92"/>
    <n v="253"/>
    <n v="172"/>
    <n v="5"/>
    <n v="19"/>
    <m/>
    <s v="DR"/>
    <m/>
    <n v="279.3"/>
    <n v="0.61582527747941285"/>
    <n v="7.6158252774794128"/>
    <n v="31"/>
    <m/>
    <m/>
    <m/>
    <x v="2"/>
    <m/>
  </r>
  <r>
    <s v="Exp4"/>
    <n v="401140"/>
    <n v="1140"/>
    <x v="2"/>
    <x v="7"/>
    <x v="1"/>
    <d v="2014-10-21T00:00:00"/>
    <s v="Full_8h"/>
    <m/>
    <n v="1140"/>
    <n v="1"/>
    <n v="2"/>
    <x v="15"/>
    <n v="8"/>
    <n v="80"/>
    <m/>
    <n v="230"/>
    <n v="5"/>
    <n v="12"/>
    <m/>
    <s v="E "/>
    <m/>
    <n v="279.3"/>
    <n v="0.82348728965270312"/>
    <n v="7.8234872896527028"/>
    <n v="24"/>
    <m/>
    <m/>
    <m/>
    <x v="2"/>
    <m/>
  </r>
  <r>
    <s v="Exp4"/>
    <n v="401140"/>
    <n v="1140"/>
    <x v="2"/>
    <x v="7"/>
    <x v="1"/>
    <d v="2014-10-21T00:00:00"/>
    <s v="Full_8h"/>
    <m/>
    <m/>
    <n v="2"/>
    <n v="1"/>
    <x v="11"/>
    <n v="9"/>
    <n v="95"/>
    <n v="260"/>
    <n v="84"/>
    <n v="4"/>
    <n v="21"/>
    <m/>
    <s v="DR"/>
    <m/>
    <n v="257.25"/>
    <n v="0.32653061224489793"/>
    <n v="8.3265306122448983"/>
    <n v="33"/>
    <m/>
    <m/>
    <m/>
    <x v="2"/>
    <m/>
  </r>
  <r>
    <s v="Exp4"/>
    <n v="401140"/>
    <n v="1140"/>
    <x v="2"/>
    <x v="7"/>
    <x v="1"/>
    <d v="2014-10-21T00:00:00"/>
    <s v="Full_8h"/>
    <m/>
    <m/>
    <n v="3"/>
    <n v="1"/>
    <x v="11"/>
    <n v="9"/>
    <n v="90"/>
    <n v="241"/>
    <n v="93"/>
    <n v="3"/>
    <n v="20"/>
    <m/>
    <s v="DR"/>
    <m/>
    <n v="257.25"/>
    <n v="0.36151603498542273"/>
    <n v="8.3615160349854225"/>
    <n v="31"/>
    <m/>
    <m/>
    <m/>
    <x v="2"/>
    <m/>
  </r>
  <r>
    <s v="Exp4"/>
    <n v="401140"/>
    <n v="1140"/>
    <x v="2"/>
    <x v="7"/>
    <x v="1"/>
    <d v="2014-10-21T00:00:00"/>
    <s v="Full_8h"/>
    <m/>
    <m/>
    <n v="4"/>
    <n v="1"/>
    <x v="15"/>
    <n v="8"/>
    <n v="86"/>
    <n v="251"/>
    <n v="192"/>
    <n v="4"/>
    <n v="10"/>
    <m/>
    <s v="DR"/>
    <m/>
    <n v="279.3"/>
    <n v="0.68743286788399571"/>
    <n v="7.687432867883996"/>
    <n v="21"/>
    <m/>
    <m/>
    <m/>
    <x v="2"/>
    <m/>
  </r>
  <r>
    <s v="Exp4"/>
    <n v="401143"/>
    <n v="1143"/>
    <x v="2"/>
    <x v="7"/>
    <x v="1"/>
    <d v="2014-10-21T00:00:00"/>
    <s v="Full_8h"/>
    <m/>
    <n v="1143"/>
    <n v="1"/>
    <n v="2"/>
    <x v="16"/>
    <n v="7"/>
    <n v="95"/>
    <n v="303"/>
    <n v="236"/>
    <n v="5"/>
    <n v="15"/>
    <m/>
    <s v="DR"/>
    <m/>
    <n v="265.89999999999998"/>
    <n v="0.88755171116961273"/>
    <n v="6.8875517111696123"/>
    <n v="26"/>
    <m/>
    <m/>
    <m/>
    <x v="2"/>
    <m/>
  </r>
  <r>
    <s v="Exp4"/>
    <n v="401143"/>
    <n v="1143"/>
    <x v="2"/>
    <x v="7"/>
    <x v="1"/>
    <d v="2014-10-21T00:00:00"/>
    <s v="Full_8h"/>
    <m/>
    <m/>
    <n v="2"/>
    <n v="1"/>
    <x v="11"/>
    <n v="9"/>
    <n v="85"/>
    <n v="274"/>
    <n v="48"/>
    <n v="5"/>
    <n v="20"/>
    <m/>
    <s v="DR"/>
    <m/>
    <n v="257.25"/>
    <n v="0.18658892128279883"/>
    <n v="8.186588921282798"/>
    <n v="33"/>
    <m/>
    <m/>
    <m/>
    <x v="2"/>
    <m/>
  </r>
  <r>
    <s v="Exp4"/>
    <n v="401143"/>
    <n v="1143"/>
    <x v="2"/>
    <x v="7"/>
    <x v="1"/>
    <d v="2014-10-21T00:00:00"/>
    <s v="Full_8h"/>
    <m/>
    <m/>
    <n v="3"/>
    <n v="1"/>
    <x v="15"/>
    <n v="8"/>
    <n v="95"/>
    <n v="302"/>
    <n v="204"/>
    <n v="5"/>
    <n v="13"/>
    <m/>
    <s v="V"/>
    <m/>
    <n v="279.3"/>
    <n v="0.73039742212674541"/>
    <n v="7.7303974221267451"/>
    <n v="25"/>
    <m/>
    <m/>
    <m/>
    <x v="2"/>
    <m/>
  </r>
  <r>
    <s v="Exp4"/>
    <n v="401143"/>
    <n v="1143"/>
    <x v="2"/>
    <x v="7"/>
    <x v="1"/>
    <d v="2014-10-21T00:00:00"/>
    <s v="Full_8h"/>
    <m/>
    <m/>
    <n v="4"/>
    <n v="1"/>
    <x v="16"/>
    <n v="7"/>
    <n v="82"/>
    <n v="286"/>
    <n v="55"/>
    <n v="5"/>
    <n v="11"/>
    <m/>
    <s v="V"/>
    <m/>
    <n v="265.89999999999998"/>
    <n v="0.20684467845054533"/>
    <n v="6.2068446784505458"/>
    <n v="22"/>
    <m/>
    <m/>
    <m/>
    <x v="2"/>
    <m/>
  </r>
  <r>
    <s v="Exp4"/>
    <n v="401136"/>
    <n v="1136"/>
    <x v="2"/>
    <x v="7"/>
    <x v="1"/>
    <d v="2014-10-28T00:00:00"/>
    <s v="Full_8h"/>
    <m/>
    <n v="1136"/>
    <n v="1"/>
    <n v="1"/>
    <x v="15"/>
    <n v="8"/>
    <n v="88"/>
    <m/>
    <n v="140"/>
    <n v="3"/>
    <n v="18"/>
    <n v="11"/>
    <s v="TS"/>
    <n v="1"/>
    <n v="279.3"/>
    <n v="0.50125313283208017"/>
    <n v="7.5012531328320797"/>
    <n v="28"/>
    <m/>
    <m/>
    <m/>
    <x v="2"/>
    <m/>
  </r>
  <r>
    <s v="Exp4"/>
    <n v="401136"/>
    <n v="1136"/>
    <x v="2"/>
    <x v="7"/>
    <x v="1"/>
    <d v="2014-10-28T00:00:00"/>
    <s v="Full_8h"/>
    <m/>
    <m/>
    <n v="2"/>
    <n v="2"/>
    <x v="11"/>
    <n v="9"/>
    <n v="94"/>
    <n v="295"/>
    <n v="199"/>
    <n v="4"/>
    <n v="17"/>
    <m/>
    <s v="DR"/>
    <m/>
    <n v="257.25"/>
    <n v="0.77356656948493685"/>
    <n v="8.7735665694849363"/>
    <n v="29"/>
    <m/>
    <m/>
    <m/>
    <x v="2"/>
    <m/>
  </r>
  <r>
    <s v="Exp4"/>
    <n v="401136"/>
    <n v="1136"/>
    <x v="2"/>
    <x v="7"/>
    <x v="1"/>
    <d v="2014-10-28T00:00:00"/>
    <s v="Full_8h"/>
    <m/>
    <m/>
    <n v="3"/>
    <n v="2"/>
    <x v="11"/>
    <n v="9"/>
    <n v="87"/>
    <n v="244"/>
    <n v="103"/>
    <n v="3"/>
    <n v="17"/>
    <n v="17"/>
    <s v="TS"/>
    <n v="2"/>
    <n v="257.25"/>
    <n v="0.40038872691933919"/>
    <n v="8.4003887269193385"/>
    <n v="28"/>
    <m/>
    <m/>
    <m/>
    <x v="2"/>
    <m/>
  </r>
  <r>
    <s v="Exp4"/>
    <n v="401136"/>
    <n v="1136"/>
    <x v="2"/>
    <x v="7"/>
    <x v="1"/>
    <d v="2014-10-28T00:00:00"/>
    <s v="Full_8h"/>
    <m/>
    <m/>
    <n v="4"/>
    <n v="2"/>
    <x v="12"/>
    <n v="10"/>
    <n v="120"/>
    <n v="244"/>
    <n v="136"/>
    <n v="3"/>
    <n v="22"/>
    <n v="45"/>
    <s v="TS"/>
    <n v="2"/>
    <n v="207.25"/>
    <n v="0.65621230398069963"/>
    <n v="9.6562123039807002"/>
    <n v="34"/>
    <m/>
    <m/>
    <m/>
    <x v="2"/>
    <m/>
  </r>
  <r>
    <s v="Exp4"/>
    <n v="401142"/>
    <n v="1142"/>
    <x v="2"/>
    <x v="7"/>
    <x v="1"/>
    <d v="2014-10-28T00:00:00"/>
    <s v="Full_8h"/>
    <m/>
    <n v="1142"/>
    <n v="1"/>
    <n v="2"/>
    <x v="11"/>
    <n v="9"/>
    <n v="103"/>
    <m/>
    <n v="137"/>
    <n v="3"/>
    <n v="21"/>
    <n v="10"/>
    <s v="TS"/>
    <n v="1"/>
    <n v="257.25"/>
    <n v="0.53255587949465499"/>
    <n v="8.5325558794946552"/>
    <n v="32"/>
    <m/>
    <m/>
    <m/>
    <x v="2"/>
    <m/>
  </r>
  <r>
    <s v="Exp4"/>
    <n v="401142"/>
    <n v="1142"/>
    <x v="2"/>
    <x v="7"/>
    <x v="1"/>
    <d v="2014-10-28T00:00:00"/>
    <s v="Full_8h"/>
    <m/>
    <m/>
    <n v="2"/>
    <n v="2"/>
    <x v="15"/>
    <n v="8"/>
    <n v="101"/>
    <n v="298"/>
    <n v="119"/>
    <n v="3"/>
    <n v="18"/>
    <n v="10"/>
    <s v="TS"/>
    <n v="1"/>
    <n v="279.3"/>
    <n v="0.42606516290726815"/>
    <n v="7.4260651629072685"/>
    <n v="28"/>
    <m/>
    <m/>
    <m/>
    <x v="2"/>
    <m/>
  </r>
  <r>
    <s v="Exp4"/>
    <n v="401142"/>
    <n v="1142"/>
    <x v="2"/>
    <x v="7"/>
    <x v="1"/>
    <d v="2014-10-28T00:00:00"/>
    <s v="Full_8h"/>
    <m/>
    <m/>
    <n v="3"/>
    <n v="1"/>
    <x v="12"/>
    <n v="10"/>
    <n v="102"/>
    <n v="319"/>
    <n v="86"/>
    <n v="4"/>
    <n v="18"/>
    <m/>
    <s v="DR"/>
    <m/>
    <n v="207.25"/>
    <n v="0.41495778045838361"/>
    <n v="9.4149577804583835"/>
    <n v="31"/>
    <m/>
    <m/>
    <m/>
    <x v="2"/>
    <m/>
  </r>
  <r>
    <s v="Exp4"/>
    <n v="401142"/>
    <n v="1142"/>
    <x v="2"/>
    <x v="7"/>
    <x v="1"/>
    <d v="2014-10-28T00:00:00"/>
    <s v="Full_8h"/>
    <m/>
    <m/>
    <n v="4"/>
    <n v="1"/>
    <x v="11"/>
    <n v="9"/>
    <n v="110"/>
    <n v="303"/>
    <n v="248"/>
    <n v="3"/>
    <n v="21"/>
    <n v="19"/>
    <s v="TS"/>
    <n v="1"/>
    <n v="257.25"/>
    <n v="0.96404275996112732"/>
    <n v="8.9640427599611279"/>
    <n v="32"/>
    <m/>
    <m/>
    <m/>
    <x v="2"/>
    <m/>
  </r>
  <r>
    <s v="Exp4"/>
    <n v="401158"/>
    <n v="1158"/>
    <x v="2"/>
    <x v="7"/>
    <x v="1"/>
    <d v="2014-10-28T00:00:00"/>
    <s v="Full_8h"/>
    <m/>
    <n v="1158"/>
    <n v="1"/>
    <n v="1"/>
    <x v="11"/>
    <n v="9"/>
    <n v="105"/>
    <m/>
    <n v="232"/>
    <n v="4"/>
    <n v="20"/>
    <n v="11"/>
    <s v="TS"/>
    <n v="1"/>
    <n v="257.25"/>
    <n v="0.90184645286686105"/>
    <n v="8.9018464528668613"/>
    <n v="32"/>
    <m/>
    <m/>
    <m/>
    <x v="2"/>
    <m/>
  </r>
  <r>
    <s v="Exp4"/>
    <n v="401158"/>
    <n v="1158"/>
    <x v="2"/>
    <x v="7"/>
    <x v="1"/>
    <d v="2014-10-28T00:00:00"/>
    <s v="Full_8h"/>
    <m/>
    <m/>
    <n v="2"/>
    <n v="2"/>
    <x v="12"/>
    <n v="10"/>
    <n v="102"/>
    <n v="290"/>
    <n v="45"/>
    <n v="4"/>
    <n v="22"/>
    <n v="11"/>
    <s v="TS"/>
    <n v="1"/>
    <n v="207.25"/>
    <n v="0.21712907117008443"/>
    <n v="9.2171290711700848"/>
    <n v="35"/>
    <m/>
    <m/>
    <m/>
    <x v="2"/>
    <m/>
  </r>
  <r>
    <s v="Exp4"/>
    <n v="401158"/>
    <n v="1158"/>
    <x v="2"/>
    <x v="7"/>
    <x v="1"/>
    <d v="2014-10-28T00:00:00"/>
    <s v="Full_8h"/>
    <m/>
    <m/>
    <n v="3"/>
    <n v="1"/>
    <x v="12"/>
    <n v="10"/>
    <n v="105"/>
    <n v="261"/>
    <n v="162"/>
    <n v="3"/>
    <n v="19"/>
    <n v="15"/>
    <s v="TS"/>
    <n v="1"/>
    <n v="207.25"/>
    <n v="0.78166465621230397"/>
    <n v="9.7816646562123033"/>
    <n v="31"/>
    <m/>
    <m/>
    <m/>
    <x v="2"/>
    <m/>
  </r>
  <r>
    <s v="Exp4"/>
    <n v="401158"/>
    <n v="1158"/>
    <x v="2"/>
    <x v="7"/>
    <x v="1"/>
    <d v="2014-10-28T00:00:00"/>
    <s v="Full_8h"/>
    <m/>
    <m/>
    <n v="4"/>
    <n v="1"/>
    <x v="12"/>
    <n v="10"/>
    <n v="102"/>
    <n v="233"/>
    <n v="56"/>
    <n v="3"/>
    <n v="22"/>
    <n v="21"/>
    <s v="TS"/>
    <n v="2"/>
    <n v="207.25"/>
    <n v="0.27020506634499397"/>
    <n v="9.2702050663449942"/>
    <n v="34"/>
    <m/>
    <m/>
    <m/>
    <x v="2"/>
    <m/>
  </r>
  <r>
    <s v="Exp4"/>
    <n v="401156"/>
    <n v="1156"/>
    <x v="2"/>
    <x v="7"/>
    <x v="1"/>
    <d v="2014-11-04T00:00:00"/>
    <s v="Full_8h"/>
    <m/>
    <n v="1156"/>
    <n v="1"/>
    <n v="2"/>
    <x v="12"/>
    <n v="10"/>
    <n v="125"/>
    <m/>
    <n v="230"/>
    <n v="4"/>
    <n v="23"/>
    <n v="10"/>
    <s v="TS"/>
    <n v="1"/>
    <n v="207.25"/>
    <n v="1.1097708082026538"/>
    <n v="10.109770808202654"/>
    <n v="36"/>
    <m/>
    <m/>
    <m/>
    <x v="2"/>
    <m/>
  </r>
  <r>
    <s v="Exp4"/>
    <n v="401156"/>
    <n v="1156"/>
    <x v="2"/>
    <x v="7"/>
    <x v="1"/>
    <d v="2014-11-04T00:00:00"/>
    <s v="Full_8h"/>
    <m/>
    <m/>
    <n v="2"/>
    <n v="1"/>
    <x v="12"/>
    <n v="10"/>
    <n v="121"/>
    <n v="258"/>
    <n v="155"/>
    <n v="3"/>
    <n v="20"/>
    <n v="30"/>
    <s v="TS"/>
    <n v="2"/>
    <n v="207.25"/>
    <n v="0.74788902291917969"/>
    <n v="9.7478890229191801"/>
    <n v="32"/>
    <m/>
    <m/>
    <m/>
    <x v="2"/>
    <m/>
  </r>
  <r>
    <s v="Exp4"/>
    <n v="401156"/>
    <n v="1156"/>
    <x v="2"/>
    <x v="7"/>
    <x v="1"/>
    <d v="2014-11-04T00:00:00"/>
    <s v="Full_8h"/>
    <m/>
    <m/>
    <n v="3"/>
    <n v="0"/>
    <x v="12"/>
    <n v="10"/>
    <n v="125"/>
    <n v="265"/>
    <n v="166"/>
    <n v="3"/>
    <n v="21"/>
    <n v="35"/>
    <s v="TS"/>
    <n v="2"/>
    <n v="207.25"/>
    <n v="0.80096501809408926"/>
    <n v="9.8009650180940895"/>
    <n v="33"/>
    <m/>
    <m/>
    <m/>
    <x v="2"/>
    <m/>
  </r>
  <r>
    <s v="Exp4"/>
    <n v="401156"/>
    <n v="1156"/>
    <x v="2"/>
    <x v="7"/>
    <x v="1"/>
    <d v="2014-11-04T00:00:00"/>
    <s v="Full_8h"/>
    <m/>
    <m/>
    <n v="4"/>
    <n v="1"/>
    <x v="11"/>
    <n v="9"/>
    <n v="107"/>
    <n v="338"/>
    <n v="188"/>
    <n v="3"/>
    <n v="17"/>
    <n v="7"/>
    <s v="TS"/>
    <m/>
    <n v="257.25"/>
    <n v="0.73080660835762878"/>
    <n v="8.7308066083576286"/>
    <n v="28"/>
    <m/>
    <m/>
    <m/>
    <x v="2"/>
    <m/>
  </r>
  <r>
    <s v="Exp4"/>
    <n v="401157"/>
    <n v="1157"/>
    <x v="2"/>
    <x v="7"/>
    <x v="1"/>
    <d v="2014-11-04T00:00:00"/>
    <s v="Full_8h"/>
    <m/>
    <n v="1157"/>
    <n v="1"/>
    <n v="3"/>
    <x v="12"/>
    <n v="10"/>
    <n v="118"/>
    <m/>
    <n v="160"/>
    <n v="2"/>
    <n v="21"/>
    <n v="40"/>
    <s v="TS"/>
    <n v="2"/>
    <n v="207.25"/>
    <n v="0.77201447527141132"/>
    <n v="9.772014475271412"/>
    <n v="32"/>
    <m/>
    <m/>
    <m/>
    <x v="2"/>
    <m/>
  </r>
  <r>
    <s v="Exp4"/>
    <n v="401157"/>
    <n v="1157"/>
    <x v="2"/>
    <x v="7"/>
    <x v="1"/>
    <d v="2014-11-04T00:00:00"/>
    <s v="Full_8h"/>
    <m/>
    <m/>
    <n v="2"/>
    <n v="3"/>
    <x v="6"/>
    <n v="11"/>
    <n v="113"/>
    <n v="201"/>
    <n v="88"/>
    <n v="2"/>
    <n v="24"/>
    <n v="24"/>
    <s v="TS"/>
    <n v="3"/>
    <n v="207.25"/>
    <n v="0.42460796139927626"/>
    <n v="10.424607961399277"/>
    <n v="36"/>
    <m/>
    <m/>
    <m/>
    <x v="2"/>
    <m/>
  </r>
  <r>
    <s v="Exp4"/>
    <n v="401157"/>
    <n v="1157"/>
    <x v="2"/>
    <x v="7"/>
    <x v="1"/>
    <d v="2014-11-04T00:00:00"/>
    <s v="Full_8h"/>
    <m/>
    <m/>
    <n v="3"/>
    <n v="2"/>
    <x v="6"/>
    <n v="11"/>
    <n v="123"/>
    <n v="196"/>
    <n v="105"/>
    <n v="2"/>
    <n v="22"/>
    <n v="35"/>
    <s v="TS"/>
    <n v="3"/>
    <n v="207.25"/>
    <n v="0.50663449939686367"/>
    <n v="10.506634499396863"/>
    <n v="34"/>
    <m/>
    <m/>
    <m/>
    <x v="2"/>
    <m/>
  </r>
  <r>
    <s v="Exp4"/>
    <n v="401157"/>
    <n v="1157"/>
    <x v="2"/>
    <x v="7"/>
    <x v="1"/>
    <d v="2014-11-04T00:00:00"/>
    <s v="Full_8h"/>
    <m/>
    <m/>
    <n v="4"/>
    <n v="1"/>
    <x v="11"/>
    <n v="10"/>
    <n v="91"/>
    <n v="291"/>
    <n v="210"/>
    <n v="4"/>
    <n v="19"/>
    <n v="12"/>
    <s v="TS"/>
    <n v="2"/>
    <n v="257.25"/>
    <n v="0.81632653061224492"/>
    <n v="8.816326530612244"/>
    <n v="31"/>
    <m/>
    <m/>
    <m/>
    <x v="2"/>
    <m/>
  </r>
  <r>
    <s v="Exp4"/>
    <n v="401160"/>
    <n v="1160"/>
    <x v="2"/>
    <x v="7"/>
    <x v="1"/>
    <d v="2014-11-04T00:00:00"/>
    <s v="Full_8h"/>
    <m/>
    <n v="1160"/>
    <n v="1"/>
    <n v="2"/>
    <x v="12"/>
    <n v="10"/>
    <n v="117"/>
    <m/>
    <n v="66"/>
    <n v="2"/>
    <n v="23"/>
    <n v="29"/>
    <s v="TS"/>
    <n v="3"/>
    <n v="207.25"/>
    <n v="0.31845597104945716"/>
    <n v="9.3184559710494579"/>
    <n v="34"/>
    <m/>
    <m/>
    <m/>
    <x v="2"/>
    <m/>
  </r>
  <r>
    <s v="Exp4"/>
    <n v="401160"/>
    <n v="1160"/>
    <x v="2"/>
    <x v="7"/>
    <x v="1"/>
    <d v="2014-11-04T00:00:00"/>
    <s v="Full_8h"/>
    <m/>
    <m/>
    <n v="2"/>
    <n v="2"/>
    <x v="11"/>
    <n v="9"/>
    <n v="130"/>
    <n v="270"/>
    <n v="220"/>
    <n v="3"/>
    <n v="23"/>
    <n v="42"/>
    <s v="TS"/>
    <n v="2"/>
    <n v="257.25"/>
    <n v="0.85519922254616132"/>
    <n v="8.8551992225461618"/>
    <n v="34"/>
    <m/>
    <m/>
    <m/>
    <x v="2"/>
    <m/>
  </r>
  <r>
    <s v="Exp4"/>
    <n v="401160"/>
    <n v="1160"/>
    <x v="2"/>
    <x v="7"/>
    <x v="1"/>
    <d v="2014-11-04T00:00:00"/>
    <s v="Full_8h"/>
    <m/>
    <m/>
    <n v="3"/>
    <n v="0"/>
    <x v="12"/>
    <n v="10"/>
    <n v="180"/>
    <n v="188"/>
    <n v="34"/>
    <n v="2"/>
    <n v="21"/>
    <n v="84"/>
    <s v="TS"/>
    <n v="3"/>
    <n v="207.25"/>
    <n v="0.16405307599517491"/>
    <n v="9.1640530759951755"/>
    <n v="32"/>
    <m/>
    <m/>
    <m/>
    <x v="2"/>
    <m/>
  </r>
  <r>
    <s v="Exp4"/>
    <n v="401160"/>
    <n v="1160"/>
    <x v="2"/>
    <x v="7"/>
    <x v="1"/>
    <d v="2014-11-04T00:00:00"/>
    <s v="Full_8h"/>
    <m/>
    <m/>
    <n v="4"/>
    <n v="0"/>
    <x v="11"/>
    <n v="9"/>
    <n v="106"/>
    <n v="277"/>
    <n v="83"/>
    <n v="5"/>
    <n v="17"/>
    <m/>
    <s v="DR"/>
    <m/>
    <n v="257.25"/>
    <n v="0.32264334305150633"/>
    <n v="8.3226433430515065"/>
    <n v="30"/>
    <m/>
    <m/>
    <m/>
    <x v="2"/>
    <m/>
  </r>
  <r>
    <s v="Exp4"/>
    <n v="401121"/>
    <n v="1121"/>
    <x v="2"/>
    <x v="7"/>
    <x v="1"/>
    <d v="2014-12-01T00:00:00"/>
    <s v="Full_8h"/>
    <d v="2014-12-01T00:00:00"/>
    <n v="1121"/>
    <n v="1"/>
    <m/>
    <x v="7"/>
    <m/>
    <n v="325"/>
    <m/>
    <m/>
    <m/>
    <n v="20"/>
    <m/>
    <m/>
    <n v="3"/>
    <n v="207.25"/>
    <n v="0"/>
    <n v="11"/>
    <n v="31"/>
    <m/>
    <m/>
    <m/>
    <x v="1"/>
    <m/>
  </r>
  <r>
    <s v="Exp4"/>
    <n v="401121"/>
    <n v="1121"/>
    <x v="2"/>
    <x v="7"/>
    <x v="1"/>
    <d v="2014-12-01T00:00:00"/>
    <s v="Full_8h"/>
    <m/>
    <m/>
    <n v="2"/>
    <m/>
    <x v="7"/>
    <m/>
    <n v="347"/>
    <m/>
    <m/>
    <m/>
    <n v="20"/>
    <m/>
    <m/>
    <n v="4"/>
    <n v="207.25"/>
    <n v="0"/>
    <n v="11"/>
    <n v="31"/>
    <m/>
    <m/>
    <m/>
    <x v="1"/>
    <m/>
  </r>
  <r>
    <s v="Exp4"/>
    <n v="401121"/>
    <n v="1121"/>
    <x v="2"/>
    <x v="7"/>
    <x v="1"/>
    <d v="2014-12-01T00:00:00"/>
    <s v="Full_8h"/>
    <m/>
    <m/>
    <n v="3"/>
    <m/>
    <x v="6"/>
    <m/>
    <n v="335"/>
    <m/>
    <m/>
    <m/>
    <n v="19"/>
    <m/>
    <m/>
    <n v="3"/>
    <n v="207.25"/>
    <n v="0"/>
    <n v="10"/>
    <n v="29"/>
    <m/>
    <m/>
    <m/>
    <x v="1"/>
    <m/>
  </r>
  <r>
    <s v="Exp4"/>
    <n v="401121"/>
    <n v="1121"/>
    <x v="2"/>
    <x v="7"/>
    <x v="1"/>
    <d v="2014-12-01T00:00:00"/>
    <s v="Full_8h"/>
    <m/>
    <m/>
    <n v="4"/>
    <m/>
    <x v="6"/>
    <m/>
    <n v="320"/>
    <m/>
    <m/>
    <m/>
    <m/>
    <m/>
    <m/>
    <n v="3"/>
    <n v="207.25"/>
    <n v="0"/>
    <n v="10"/>
    <s v=""/>
    <m/>
    <m/>
    <m/>
    <x v="1"/>
    <m/>
  </r>
  <r>
    <s v="Exp4"/>
    <n v="401124"/>
    <n v="1124"/>
    <x v="2"/>
    <x v="7"/>
    <x v="1"/>
    <d v="2014-12-01T00:00:00"/>
    <s v="Full_8h"/>
    <m/>
    <n v="1124"/>
    <n v="1"/>
    <m/>
    <x v="6"/>
    <m/>
    <n v="355"/>
    <m/>
    <m/>
    <m/>
    <n v="20"/>
    <m/>
    <m/>
    <n v="4"/>
    <n v="207.25"/>
    <n v="0"/>
    <n v="10"/>
    <n v="30"/>
    <m/>
    <m/>
    <m/>
    <x v="1"/>
    <m/>
  </r>
  <r>
    <s v="Exp4"/>
    <n v="401124"/>
    <n v="1124"/>
    <x v="2"/>
    <x v="7"/>
    <x v="1"/>
    <d v="2014-12-01T00:00:00"/>
    <s v="Full_8h"/>
    <m/>
    <m/>
    <n v="2"/>
    <m/>
    <x v="9"/>
    <m/>
    <n v="293"/>
    <m/>
    <m/>
    <m/>
    <n v="19"/>
    <m/>
    <m/>
    <n v="3"/>
    <n v="207.25"/>
    <n v="0"/>
    <n v="12"/>
    <n v="31"/>
    <m/>
    <m/>
    <m/>
    <x v="1"/>
    <m/>
  </r>
  <r>
    <s v="Exp4"/>
    <n v="401124"/>
    <n v="1124"/>
    <x v="2"/>
    <x v="7"/>
    <x v="1"/>
    <d v="2014-12-01T00:00:00"/>
    <s v="Full_8h"/>
    <m/>
    <m/>
    <n v="3"/>
    <m/>
    <x v="9"/>
    <m/>
    <n v="358"/>
    <m/>
    <m/>
    <m/>
    <n v="19"/>
    <m/>
    <m/>
    <n v="4"/>
    <n v="207.25"/>
    <n v="0"/>
    <n v="12"/>
    <n v="31"/>
    <m/>
    <m/>
    <m/>
    <x v="1"/>
    <m/>
  </r>
  <r>
    <s v="Exp4"/>
    <n v="401124"/>
    <n v="1124"/>
    <x v="2"/>
    <x v="7"/>
    <x v="1"/>
    <d v="2014-12-01T00:00:00"/>
    <s v="Full_8h"/>
    <m/>
    <m/>
    <n v="4"/>
    <m/>
    <x v="7"/>
    <m/>
    <n v="320"/>
    <m/>
    <m/>
    <m/>
    <n v="18"/>
    <m/>
    <m/>
    <n v="4"/>
    <n v="207.25"/>
    <n v="0"/>
    <n v="11"/>
    <n v="29"/>
    <m/>
    <m/>
    <m/>
    <x v="1"/>
    <m/>
  </r>
  <r>
    <s v="Exp4"/>
    <n v="401125"/>
    <n v="1125"/>
    <x v="2"/>
    <x v="7"/>
    <x v="1"/>
    <d v="2014-12-01T00:00:00"/>
    <s v="Full_8h"/>
    <m/>
    <n v="1125"/>
    <n v="1"/>
    <m/>
    <x v="9"/>
    <m/>
    <n v="350"/>
    <m/>
    <m/>
    <m/>
    <n v="23"/>
    <m/>
    <m/>
    <n v="4"/>
    <n v="207.25"/>
    <n v="0"/>
    <n v="12"/>
    <n v="35"/>
    <m/>
    <m/>
    <m/>
    <x v="1"/>
    <m/>
  </r>
  <r>
    <s v="Exp4"/>
    <n v="401125"/>
    <n v="1125"/>
    <x v="2"/>
    <x v="7"/>
    <x v="1"/>
    <d v="2014-12-01T00:00:00"/>
    <s v="Full_8h"/>
    <m/>
    <m/>
    <n v="2"/>
    <m/>
    <x v="9"/>
    <m/>
    <n v="375"/>
    <m/>
    <m/>
    <m/>
    <n v="21"/>
    <m/>
    <m/>
    <n v="4"/>
    <n v="207.25"/>
    <n v="0"/>
    <n v="12"/>
    <n v="33"/>
    <m/>
    <m/>
    <m/>
    <x v="1"/>
    <m/>
  </r>
  <r>
    <s v="Exp4"/>
    <n v="401125"/>
    <n v="1125"/>
    <x v="2"/>
    <x v="7"/>
    <x v="1"/>
    <d v="2014-12-01T00:00:00"/>
    <s v="Full_8h"/>
    <m/>
    <m/>
    <n v="3"/>
    <m/>
    <x v="9"/>
    <m/>
    <n v="370"/>
    <m/>
    <m/>
    <m/>
    <n v="24"/>
    <m/>
    <m/>
    <n v="4"/>
    <n v="207.25"/>
    <n v="0"/>
    <n v="12"/>
    <n v="36"/>
    <m/>
    <m/>
    <m/>
    <x v="1"/>
    <m/>
  </r>
  <r>
    <s v="Exp4"/>
    <n v="401125"/>
    <n v="1125"/>
    <x v="2"/>
    <x v="7"/>
    <x v="1"/>
    <d v="2014-12-01T00:00:00"/>
    <s v="Full_8h"/>
    <m/>
    <m/>
    <n v="4"/>
    <m/>
    <x v="9"/>
    <m/>
    <n v="290"/>
    <m/>
    <m/>
    <m/>
    <m/>
    <m/>
    <m/>
    <n v="4"/>
    <n v="207.25"/>
    <n v="0"/>
    <n v="12"/>
    <s v=""/>
    <m/>
    <m/>
    <m/>
    <x v="1"/>
    <m/>
  </r>
  <r>
    <s v="Exp4"/>
    <n v="401126"/>
    <n v="1126"/>
    <x v="2"/>
    <x v="7"/>
    <x v="1"/>
    <d v="2014-12-01T00:00:00"/>
    <s v="Full_8h"/>
    <m/>
    <n v="1126"/>
    <n v="1"/>
    <m/>
    <x v="7"/>
    <m/>
    <n v="360"/>
    <m/>
    <m/>
    <m/>
    <n v="21"/>
    <m/>
    <m/>
    <n v="4"/>
    <n v="207.25"/>
    <n v="0"/>
    <n v="11"/>
    <n v="32"/>
    <m/>
    <m/>
    <m/>
    <x v="1"/>
    <m/>
  </r>
  <r>
    <s v="Exp4"/>
    <n v="401126"/>
    <n v="1126"/>
    <x v="2"/>
    <x v="7"/>
    <x v="1"/>
    <d v="2014-12-01T00:00:00"/>
    <s v="Full_8h"/>
    <m/>
    <m/>
    <n v="2"/>
    <m/>
    <x v="7"/>
    <m/>
    <n v="405"/>
    <m/>
    <m/>
    <m/>
    <n v="19"/>
    <m/>
    <m/>
    <n v="4"/>
    <n v="207.25"/>
    <n v="0"/>
    <n v="11"/>
    <n v="30"/>
    <m/>
    <m/>
    <m/>
    <x v="1"/>
    <m/>
  </r>
  <r>
    <s v="Exp4"/>
    <n v="401126"/>
    <n v="1126"/>
    <x v="2"/>
    <x v="7"/>
    <x v="1"/>
    <d v="2014-12-01T00:00:00"/>
    <s v="Full_8h"/>
    <m/>
    <m/>
    <n v="3"/>
    <m/>
    <x v="7"/>
    <m/>
    <n v="387"/>
    <m/>
    <m/>
    <m/>
    <n v="20"/>
    <m/>
    <m/>
    <n v="4"/>
    <n v="207.25"/>
    <n v="0"/>
    <n v="11"/>
    <n v="31"/>
    <m/>
    <m/>
    <m/>
    <x v="1"/>
    <m/>
  </r>
  <r>
    <s v="Exp4"/>
    <n v="401126"/>
    <n v="1126"/>
    <x v="2"/>
    <x v="7"/>
    <x v="1"/>
    <d v="2014-12-01T00:00:00"/>
    <s v="Full_8h"/>
    <m/>
    <m/>
    <n v="4"/>
    <m/>
    <x v="6"/>
    <m/>
    <n v="350"/>
    <m/>
    <m/>
    <m/>
    <n v="20"/>
    <m/>
    <m/>
    <n v="3"/>
    <n v="207.25"/>
    <n v="0"/>
    <n v="10"/>
    <n v="30"/>
    <m/>
    <m/>
    <m/>
    <x v="1"/>
    <m/>
  </r>
  <r>
    <s v="Exp4"/>
    <n v="401128"/>
    <n v="1128"/>
    <x v="2"/>
    <x v="7"/>
    <x v="1"/>
    <d v="2014-12-01T00:00:00"/>
    <s v="Full_8h"/>
    <m/>
    <n v="1128"/>
    <n v="1"/>
    <m/>
    <x v="7"/>
    <m/>
    <n v="390"/>
    <m/>
    <m/>
    <m/>
    <n v="24"/>
    <m/>
    <m/>
    <n v="4"/>
    <n v="207.25"/>
    <n v="0"/>
    <n v="11"/>
    <n v="35"/>
    <m/>
    <m/>
    <m/>
    <x v="1"/>
    <m/>
  </r>
  <r>
    <s v="Exp4"/>
    <n v="401128"/>
    <n v="1128"/>
    <x v="2"/>
    <x v="7"/>
    <x v="1"/>
    <d v="2014-12-01T00:00:00"/>
    <s v="Full_8h"/>
    <m/>
    <m/>
    <n v="2"/>
    <m/>
    <x v="7"/>
    <m/>
    <n v="405"/>
    <m/>
    <m/>
    <m/>
    <n v="23"/>
    <m/>
    <m/>
    <n v="4"/>
    <n v="207.25"/>
    <n v="0"/>
    <n v="11"/>
    <n v="34"/>
    <m/>
    <m/>
    <m/>
    <x v="1"/>
    <m/>
  </r>
  <r>
    <s v="Exp4"/>
    <n v="401128"/>
    <n v="1128"/>
    <x v="2"/>
    <x v="7"/>
    <x v="1"/>
    <d v="2014-12-01T00:00:00"/>
    <s v="Full_8h"/>
    <m/>
    <m/>
    <n v="3"/>
    <m/>
    <x v="7"/>
    <m/>
    <n v="320"/>
    <m/>
    <m/>
    <m/>
    <n v="19"/>
    <m/>
    <m/>
    <n v="4"/>
    <n v="207.25"/>
    <n v="0"/>
    <n v="11"/>
    <n v="30"/>
    <m/>
    <m/>
    <m/>
    <x v="1"/>
    <m/>
  </r>
  <r>
    <s v="Exp4"/>
    <n v="401128"/>
    <n v="1128"/>
    <x v="2"/>
    <x v="7"/>
    <x v="1"/>
    <d v="2014-12-01T00:00:00"/>
    <s v="Full_8h"/>
    <m/>
    <m/>
    <n v="4"/>
    <m/>
    <x v="7"/>
    <m/>
    <n v="276"/>
    <m/>
    <m/>
    <m/>
    <m/>
    <m/>
    <m/>
    <n v="3"/>
    <n v="207.25"/>
    <n v="0"/>
    <n v="11"/>
    <s v=""/>
    <m/>
    <m/>
    <m/>
    <x v="1"/>
    <m/>
  </r>
  <r>
    <s v="Exp4"/>
    <n v="401137"/>
    <n v="1137"/>
    <x v="2"/>
    <x v="7"/>
    <x v="1"/>
    <d v="2014-12-01T00:00:00"/>
    <s v="Full_8h"/>
    <m/>
    <n v="1137"/>
    <n v="1"/>
    <m/>
    <x v="7"/>
    <m/>
    <n v="355"/>
    <m/>
    <m/>
    <m/>
    <n v="20"/>
    <m/>
    <m/>
    <n v="4"/>
    <n v="207.25"/>
    <n v="0"/>
    <n v="11"/>
    <n v="31"/>
    <m/>
    <m/>
    <m/>
    <x v="1"/>
    <m/>
  </r>
  <r>
    <s v="Exp4"/>
    <n v="401137"/>
    <n v="1137"/>
    <x v="2"/>
    <x v="7"/>
    <x v="1"/>
    <d v="2014-12-01T00:00:00"/>
    <s v="Full_8h"/>
    <m/>
    <m/>
    <n v="2"/>
    <m/>
    <x v="6"/>
    <m/>
    <n v="375"/>
    <m/>
    <m/>
    <m/>
    <n v="22"/>
    <m/>
    <m/>
    <n v="4"/>
    <n v="207.25"/>
    <n v="0"/>
    <n v="10"/>
    <n v="32"/>
    <m/>
    <m/>
    <m/>
    <x v="1"/>
    <m/>
  </r>
  <r>
    <s v="Exp4"/>
    <n v="401137"/>
    <n v="1137"/>
    <x v="2"/>
    <x v="7"/>
    <x v="1"/>
    <d v="2014-12-01T00:00:00"/>
    <s v="Full_8h"/>
    <m/>
    <m/>
    <n v="3"/>
    <m/>
    <x v="7"/>
    <m/>
    <n v="350"/>
    <m/>
    <m/>
    <m/>
    <n v="20"/>
    <m/>
    <m/>
    <n v="4"/>
    <n v="207.25"/>
    <n v="0"/>
    <n v="11"/>
    <n v="31"/>
    <m/>
    <m/>
    <m/>
    <x v="1"/>
    <m/>
  </r>
  <r>
    <s v="Exp4"/>
    <n v="401137"/>
    <n v="1137"/>
    <x v="2"/>
    <x v="7"/>
    <x v="1"/>
    <d v="2014-12-01T00:00:00"/>
    <s v="Full_8h"/>
    <m/>
    <m/>
    <n v="4"/>
    <m/>
    <x v="7"/>
    <m/>
    <n v="260"/>
    <m/>
    <m/>
    <m/>
    <n v="16"/>
    <m/>
    <m/>
    <n v="3"/>
    <n v="207.25"/>
    <n v="0"/>
    <n v="11"/>
    <n v="27"/>
    <m/>
    <m/>
    <m/>
    <x v="1"/>
    <m/>
  </r>
  <r>
    <s v="Exp4"/>
    <n v="401161"/>
    <n v="1161"/>
    <x v="2"/>
    <x v="7"/>
    <x v="1"/>
    <d v="2014-12-01T00:00:00"/>
    <s v="Full_8h"/>
    <m/>
    <n v="1161"/>
    <n v="1"/>
    <m/>
    <x v="7"/>
    <m/>
    <n v="390"/>
    <m/>
    <m/>
    <m/>
    <n v="19"/>
    <m/>
    <m/>
    <n v="4"/>
    <n v="207.25"/>
    <n v="0"/>
    <n v="11"/>
    <n v="30"/>
    <m/>
    <m/>
    <m/>
    <x v="1"/>
    <m/>
  </r>
  <r>
    <s v="Exp4"/>
    <n v="401161"/>
    <n v="1161"/>
    <x v="2"/>
    <x v="7"/>
    <x v="1"/>
    <d v="2014-12-01T00:00:00"/>
    <s v="Full_8h"/>
    <m/>
    <m/>
    <n v="2"/>
    <m/>
    <x v="9"/>
    <m/>
    <n v="333"/>
    <m/>
    <m/>
    <m/>
    <m/>
    <m/>
    <m/>
    <n v="4"/>
    <n v="207.25"/>
    <n v="0"/>
    <n v="12"/>
    <s v=""/>
    <m/>
    <m/>
    <m/>
    <x v="1"/>
    <m/>
  </r>
  <r>
    <s v="Exp4"/>
    <n v="401161"/>
    <n v="1161"/>
    <x v="2"/>
    <x v="7"/>
    <x v="1"/>
    <d v="2014-12-01T00:00:00"/>
    <s v="Full_8h"/>
    <m/>
    <m/>
    <n v="3"/>
    <m/>
    <x v="4"/>
    <m/>
    <n v="293"/>
    <m/>
    <m/>
    <m/>
    <m/>
    <m/>
    <m/>
    <n v="3"/>
    <n v="207.25"/>
    <n v="0"/>
    <n v="14"/>
    <s v=""/>
    <m/>
    <m/>
    <m/>
    <x v="1"/>
    <m/>
  </r>
  <r>
    <s v="Exp4"/>
    <n v="401161"/>
    <n v="1161"/>
    <x v="2"/>
    <x v="7"/>
    <x v="1"/>
    <d v="2014-12-01T00:00:00"/>
    <s v="Full_8h"/>
    <m/>
    <m/>
    <n v="4"/>
    <m/>
    <x v="2"/>
    <m/>
    <n v="215"/>
    <m/>
    <m/>
    <m/>
    <m/>
    <m/>
    <m/>
    <n v="3"/>
    <n v="207.25"/>
    <n v="0"/>
    <n v="13"/>
    <s v=""/>
    <m/>
    <m/>
    <m/>
    <x v="1"/>
    <m/>
  </r>
  <r>
    <s v="Exp4"/>
    <n v="401164"/>
    <n v="1164"/>
    <x v="2"/>
    <x v="7"/>
    <x v="1"/>
    <d v="2014-12-01T00:00:00"/>
    <s v="Full_8h"/>
    <m/>
    <n v="1164"/>
    <n v="1"/>
    <m/>
    <x v="7"/>
    <m/>
    <n v="355"/>
    <m/>
    <m/>
    <m/>
    <n v="17"/>
    <m/>
    <m/>
    <n v="4"/>
    <n v="207.25"/>
    <n v="0"/>
    <n v="11"/>
    <n v="28"/>
    <m/>
    <m/>
    <m/>
    <x v="1"/>
    <m/>
  </r>
  <r>
    <s v="Exp4"/>
    <n v="401164"/>
    <n v="1164"/>
    <x v="2"/>
    <x v="7"/>
    <x v="1"/>
    <d v="2014-12-01T00:00:00"/>
    <s v="Full_8h"/>
    <m/>
    <m/>
    <n v="2"/>
    <m/>
    <x v="7"/>
    <m/>
    <n v="360"/>
    <m/>
    <m/>
    <m/>
    <n v="20"/>
    <m/>
    <m/>
    <n v="4"/>
    <n v="207.25"/>
    <n v="0"/>
    <n v="11"/>
    <n v="31"/>
    <m/>
    <m/>
    <m/>
    <x v="1"/>
    <m/>
  </r>
  <r>
    <s v="Exp4"/>
    <n v="401164"/>
    <n v="1164"/>
    <x v="2"/>
    <x v="7"/>
    <x v="1"/>
    <d v="2014-12-01T00:00:00"/>
    <s v="Full_8h"/>
    <m/>
    <m/>
    <n v="3"/>
    <m/>
    <x v="7"/>
    <m/>
    <n v="334"/>
    <m/>
    <m/>
    <m/>
    <n v="19"/>
    <m/>
    <m/>
    <n v="4"/>
    <n v="207.25"/>
    <n v="0"/>
    <n v="11"/>
    <n v="30"/>
    <m/>
    <m/>
    <m/>
    <x v="1"/>
    <m/>
  </r>
  <r>
    <s v="Exp4"/>
    <n v="401164"/>
    <n v="1164"/>
    <x v="2"/>
    <x v="7"/>
    <x v="1"/>
    <d v="2014-12-01T00:00:00"/>
    <s v="Full_8h"/>
    <m/>
    <m/>
    <n v="4"/>
    <m/>
    <x v="9"/>
    <m/>
    <n v="260"/>
    <m/>
    <m/>
    <m/>
    <m/>
    <m/>
    <m/>
    <n v="3"/>
    <n v="207.25"/>
    <n v="0"/>
    <n v="12"/>
    <s v=""/>
    <m/>
    <m/>
    <m/>
    <x v="1"/>
    <m/>
  </r>
  <r>
    <s v="Exp4"/>
    <n v="401127"/>
    <n v="1127"/>
    <x v="2"/>
    <x v="7"/>
    <x v="1"/>
    <d v="2014-12-11T00:00:00"/>
    <s v="Full_8h"/>
    <m/>
    <s v="Amarok 1127"/>
    <n v="1"/>
    <m/>
    <x v="9"/>
    <m/>
    <n v="336"/>
    <m/>
    <m/>
    <m/>
    <n v="25"/>
    <m/>
    <m/>
    <n v="3"/>
    <n v="207.25"/>
    <n v="0"/>
    <n v="12"/>
    <n v="37"/>
    <m/>
    <m/>
    <m/>
    <x v="1"/>
    <m/>
  </r>
  <r>
    <s v="Exp4"/>
    <n v="401127"/>
    <n v="1127"/>
    <x v="2"/>
    <x v="7"/>
    <x v="1"/>
    <d v="2014-12-11T00:00:00"/>
    <s v="Full_8h"/>
    <m/>
    <m/>
    <n v="2"/>
    <m/>
    <x v="9"/>
    <m/>
    <n v="298"/>
    <m/>
    <m/>
    <m/>
    <n v="24"/>
    <m/>
    <m/>
    <n v="3"/>
    <n v="207.25"/>
    <n v="0"/>
    <n v="12"/>
    <n v="36"/>
    <m/>
    <m/>
    <m/>
    <x v="1"/>
    <m/>
  </r>
  <r>
    <s v="Exp4"/>
    <n v="401127"/>
    <n v="1127"/>
    <x v="2"/>
    <x v="7"/>
    <x v="1"/>
    <d v="2014-12-11T00:00:00"/>
    <s v="Full_8h"/>
    <m/>
    <m/>
    <n v="3"/>
    <m/>
    <x v="2"/>
    <m/>
    <n v="365"/>
    <m/>
    <m/>
    <m/>
    <m/>
    <m/>
    <m/>
    <n v="4"/>
    <n v="207.25"/>
    <n v="0"/>
    <n v="13"/>
    <s v=""/>
    <m/>
    <m/>
    <m/>
    <x v="1"/>
    <m/>
  </r>
  <r>
    <s v="Exp4"/>
    <n v="401059"/>
    <n v="1059"/>
    <x v="2"/>
    <x v="7"/>
    <x v="10"/>
    <d v="2014-09-23T00:00:00"/>
    <s v="Full_8h"/>
    <m/>
    <n v="1059"/>
    <n v="1"/>
    <n v="0"/>
    <x v="17"/>
    <n v="3"/>
    <n v="37"/>
    <m/>
    <n v="52"/>
    <n v="3"/>
    <n v="2"/>
    <m/>
    <s v="V"/>
    <m/>
    <n v="64.5"/>
    <n v="0.80620155038759689"/>
    <n v="2.806201550387597"/>
    <n v="7"/>
    <m/>
    <m/>
    <m/>
    <x v="2"/>
    <m/>
  </r>
  <r>
    <s v="Exp4"/>
    <n v="401059"/>
    <n v="1059"/>
    <x v="2"/>
    <x v="7"/>
    <x v="10"/>
    <d v="2014-09-23T00:00:00"/>
    <s v="Full_8h"/>
    <m/>
    <m/>
    <n v="2"/>
    <n v="0"/>
    <x v="17"/>
    <n v="3"/>
    <n v="44"/>
    <n v="127"/>
    <n v="47"/>
    <n v="2"/>
    <n v="3"/>
    <m/>
    <s v="V"/>
    <m/>
    <n v="64.5"/>
    <n v="0.72868217054263562"/>
    <n v="2.7286821705426356"/>
    <n v="7"/>
    <m/>
    <m/>
    <m/>
    <x v="2"/>
    <m/>
  </r>
  <r>
    <s v="Exp4"/>
    <n v="401059"/>
    <n v="1059"/>
    <x v="2"/>
    <x v="7"/>
    <x v="10"/>
    <d v="2014-09-23T00:00:00"/>
    <s v="Full_8h"/>
    <m/>
    <m/>
    <n v="3"/>
    <n v="0"/>
    <x v="17"/>
    <n v="3"/>
    <n v="37"/>
    <n v="104"/>
    <n v="24"/>
    <n v="3"/>
    <n v="3"/>
    <m/>
    <s v="V"/>
    <m/>
    <n v="64.5"/>
    <n v="0.37209302325581395"/>
    <n v="2.3720930232558137"/>
    <n v="8"/>
    <m/>
    <m/>
    <m/>
    <x v="2"/>
    <m/>
  </r>
  <r>
    <s v="Exp4"/>
    <n v="401059"/>
    <n v="1059"/>
    <x v="2"/>
    <x v="7"/>
    <x v="10"/>
    <d v="2014-09-23T00:00:00"/>
    <s v="Full_8h"/>
    <m/>
    <m/>
    <n v="4"/>
    <n v="0"/>
    <x v="21"/>
    <n v="2"/>
    <n v="36"/>
    <n v="40"/>
    <n v="88"/>
    <n v="3"/>
    <n v="2"/>
    <m/>
    <s v="V"/>
    <m/>
    <n v="160"/>
    <n v="0.55000000000000004"/>
    <n v="1.55"/>
    <n v="6"/>
    <m/>
    <m/>
    <m/>
    <x v="2"/>
    <m/>
  </r>
  <r>
    <s v="Exp4"/>
    <n v="401064"/>
    <n v="1064"/>
    <x v="2"/>
    <x v="7"/>
    <x v="10"/>
    <d v="2014-09-23T00:00:00"/>
    <s v="Full_8h"/>
    <m/>
    <n v="1064"/>
    <n v="1"/>
    <n v="0"/>
    <x v="17"/>
    <n v="3"/>
    <n v="35"/>
    <m/>
    <n v="69"/>
    <n v="3"/>
    <n v="3"/>
    <m/>
    <s v="V"/>
    <m/>
    <n v="64.5"/>
    <n v="1.069767441860465"/>
    <n v="3.0697674418604652"/>
    <n v="8"/>
    <m/>
    <m/>
    <m/>
    <x v="2"/>
    <m/>
  </r>
  <r>
    <s v="Exp4"/>
    <n v="401064"/>
    <n v="1064"/>
    <x v="2"/>
    <x v="7"/>
    <x v="10"/>
    <d v="2014-09-23T00:00:00"/>
    <s v="Full_8h"/>
    <m/>
    <m/>
    <n v="2"/>
    <n v="0"/>
    <x v="17"/>
    <n v="3"/>
    <n v="45"/>
    <n v="132"/>
    <n v="47"/>
    <n v="2"/>
    <n v="3"/>
    <m/>
    <s v="V"/>
    <m/>
    <n v="64.5"/>
    <n v="0.72868217054263562"/>
    <n v="2.7286821705426356"/>
    <n v="7"/>
    <m/>
    <m/>
    <m/>
    <x v="2"/>
    <m/>
  </r>
  <r>
    <s v="Exp4"/>
    <n v="401064"/>
    <n v="1064"/>
    <x v="2"/>
    <x v="7"/>
    <x v="10"/>
    <d v="2014-09-23T00:00:00"/>
    <s v="Full_8h"/>
    <m/>
    <m/>
    <n v="3"/>
    <n v="0"/>
    <x v="21"/>
    <n v="2"/>
    <n v="64"/>
    <n v="65"/>
    <n v="93"/>
    <n v="3"/>
    <n v="2"/>
    <m/>
    <s v="V"/>
    <m/>
    <n v="160"/>
    <n v="0.58125000000000004"/>
    <n v="1.58125"/>
    <n v="6"/>
    <m/>
    <m/>
    <m/>
    <x v="2"/>
    <m/>
  </r>
  <r>
    <s v="Exp4"/>
    <n v="401064"/>
    <n v="1064"/>
    <x v="2"/>
    <x v="7"/>
    <x v="10"/>
    <d v="2014-09-23T00:00:00"/>
    <s v="Full_8h"/>
    <m/>
    <m/>
    <n v="4"/>
    <n v="0"/>
    <x v="17"/>
    <n v="3"/>
    <n v="40"/>
    <n v="117"/>
    <n v="56"/>
    <n v="2"/>
    <n v="2"/>
    <m/>
    <s v="V"/>
    <m/>
    <n v="64.5"/>
    <n v="0.86821705426356588"/>
    <n v="2.8682170542635657"/>
    <n v="6"/>
    <m/>
    <m/>
    <m/>
    <x v="2"/>
    <m/>
  </r>
  <r>
    <s v="Exp4"/>
    <n v="401069"/>
    <n v="1069"/>
    <x v="2"/>
    <x v="7"/>
    <x v="10"/>
    <d v="2014-09-23T00:00:00"/>
    <s v="Full_8h"/>
    <m/>
    <n v="1069"/>
    <n v="1"/>
    <n v="0"/>
    <x v="17"/>
    <n v="3"/>
    <n v="34"/>
    <m/>
    <n v="43"/>
    <n v="3"/>
    <n v="2"/>
    <m/>
    <s v="V"/>
    <m/>
    <n v="64.5"/>
    <n v="0.66666666666666663"/>
    <n v="2.6666666666666665"/>
    <n v="7"/>
    <m/>
    <m/>
    <m/>
    <x v="2"/>
    <m/>
  </r>
  <r>
    <s v="Exp4"/>
    <n v="401069"/>
    <n v="1069"/>
    <x v="2"/>
    <x v="7"/>
    <x v="10"/>
    <d v="2014-09-23T00:00:00"/>
    <s v="Full_8h"/>
    <m/>
    <m/>
    <n v="2"/>
    <n v="0"/>
    <x v="17"/>
    <n v="3"/>
    <n v="41"/>
    <n v="98"/>
    <n v="55"/>
    <n v="3"/>
    <n v="2"/>
    <m/>
    <s v="V"/>
    <m/>
    <n v="64.5"/>
    <n v="0.8527131782945736"/>
    <n v="2.8527131782945734"/>
    <n v="7"/>
    <m/>
    <m/>
    <m/>
    <x v="2"/>
    <m/>
  </r>
  <r>
    <s v="Exp4"/>
    <n v="401069"/>
    <n v="1069"/>
    <x v="2"/>
    <x v="7"/>
    <x v="10"/>
    <d v="2014-09-23T00:00:00"/>
    <s v="Full_8h"/>
    <m/>
    <m/>
    <n v="3"/>
    <n v="0"/>
    <x v="17"/>
    <n v="3"/>
    <n v="43"/>
    <n v="97"/>
    <n v="52"/>
    <n v="3"/>
    <n v="2"/>
    <m/>
    <s v="V"/>
    <m/>
    <n v="64.5"/>
    <n v="0.80620155038759689"/>
    <n v="2.806201550387597"/>
    <n v="7"/>
    <m/>
    <m/>
    <m/>
    <x v="2"/>
    <m/>
  </r>
  <r>
    <s v="Exp4"/>
    <n v="401069"/>
    <n v="1069"/>
    <x v="2"/>
    <x v="7"/>
    <x v="10"/>
    <d v="2014-09-23T00:00:00"/>
    <s v="Full_8h"/>
    <m/>
    <m/>
    <n v="4"/>
    <n v="0"/>
    <x v="21"/>
    <n v="3"/>
    <n v="45"/>
    <n v="125"/>
    <n v="17"/>
    <n v="3"/>
    <n v="2"/>
    <m/>
    <s v="V"/>
    <m/>
    <n v="160"/>
    <n v="0.10625"/>
    <n v="1.10625"/>
    <n v="6"/>
    <m/>
    <m/>
    <m/>
    <x v="2"/>
    <m/>
  </r>
  <r>
    <s v="Exp4"/>
    <n v="401060"/>
    <n v="1060"/>
    <x v="2"/>
    <x v="7"/>
    <x v="10"/>
    <d v="2014-09-30T00:00:00"/>
    <s v="Full_8h"/>
    <m/>
    <n v="1060"/>
    <n v="1"/>
    <n v="1"/>
    <x v="18"/>
    <n v="4"/>
    <n v="51"/>
    <m/>
    <n v="168"/>
    <n v="4"/>
    <n v="5"/>
    <m/>
    <s v="V"/>
    <m/>
    <n v="184.85714285714286"/>
    <n v="0.90880989180834615"/>
    <n v="3.908809891808346"/>
    <n v="12"/>
    <m/>
    <m/>
    <m/>
    <x v="2"/>
    <m/>
  </r>
  <r>
    <s v="Exp4"/>
    <n v="401060"/>
    <n v="1060"/>
    <x v="2"/>
    <x v="7"/>
    <x v="10"/>
    <d v="2014-09-30T00:00:00"/>
    <s v="Full_8h"/>
    <m/>
    <m/>
    <n v="2"/>
    <n v="1"/>
    <x v="18"/>
    <n v="4"/>
    <n v="51"/>
    <n v="212"/>
    <n v="163"/>
    <n v="4"/>
    <n v="5"/>
    <m/>
    <s v="V"/>
    <m/>
    <n v="184.85714285714286"/>
    <n v="0.88176197836166925"/>
    <n v="3.881761978361669"/>
    <n v="12"/>
    <m/>
    <m/>
    <m/>
    <x v="2"/>
    <m/>
  </r>
  <r>
    <s v="Exp4"/>
    <n v="401060"/>
    <n v="1060"/>
    <x v="2"/>
    <x v="7"/>
    <x v="10"/>
    <d v="2014-09-30T00:00:00"/>
    <s v="Full_8h"/>
    <m/>
    <m/>
    <n v="3"/>
    <n v="0"/>
    <x v="18"/>
    <n v="4"/>
    <n v="47"/>
    <n v="181"/>
    <n v="50"/>
    <n v="4"/>
    <n v="4"/>
    <m/>
    <s v="V"/>
    <m/>
    <n v="184.85714285714286"/>
    <n v="0.27047913446676969"/>
    <n v="3.2704791344667696"/>
    <n v="11"/>
    <m/>
    <m/>
    <m/>
    <x v="2"/>
    <m/>
  </r>
  <r>
    <s v="Exp4"/>
    <n v="401060"/>
    <n v="1060"/>
    <x v="2"/>
    <x v="7"/>
    <x v="10"/>
    <d v="2014-09-30T00:00:00"/>
    <s v="Full_8h"/>
    <m/>
    <m/>
    <n v="4"/>
    <n v="0"/>
    <x v="18"/>
    <n v="4"/>
    <n v="58"/>
    <n v="252"/>
    <n v="46"/>
    <n v="4"/>
    <n v="4"/>
    <m/>
    <s v="V"/>
    <m/>
    <n v="184.85714285714286"/>
    <n v="0.24884080370942813"/>
    <n v="3.2488408037094283"/>
    <n v="11"/>
    <m/>
    <m/>
    <m/>
    <x v="2"/>
    <m/>
  </r>
  <r>
    <s v="Exp4"/>
    <n v="401063"/>
    <n v="1063"/>
    <x v="2"/>
    <x v="7"/>
    <x v="10"/>
    <d v="2014-09-30T00:00:00"/>
    <s v="Full_8h"/>
    <m/>
    <n v="1063"/>
    <n v="1"/>
    <n v="0"/>
    <x v="18"/>
    <n v="4"/>
    <n v="51"/>
    <m/>
    <n v="66"/>
    <n v="4"/>
    <n v="3"/>
    <m/>
    <s v="V"/>
    <m/>
    <n v="184.85714285714286"/>
    <n v="0.35703245749613599"/>
    <n v="3.3570324574961359"/>
    <n v="10"/>
    <m/>
    <m/>
    <m/>
    <x v="2"/>
    <m/>
  </r>
  <r>
    <s v="Exp4"/>
    <n v="401063"/>
    <n v="1063"/>
    <x v="2"/>
    <x v="7"/>
    <x v="10"/>
    <d v="2014-09-30T00:00:00"/>
    <s v="Full_8h"/>
    <m/>
    <m/>
    <n v="2"/>
    <n v="0"/>
    <x v="18"/>
    <n v="4"/>
    <n v="47"/>
    <n v="212"/>
    <n v="61"/>
    <n v="4"/>
    <n v="4"/>
    <m/>
    <s v="V"/>
    <m/>
    <n v="184.85714285714286"/>
    <n v="0.32998454404945904"/>
    <n v="3.3299845440494589"/>
    <n v="11"/>
    <m/>
    <m/>
    <m/>
    <x v="2"/>
    <m/>
  </r>
  <r>
    <s v="Exp4"/>
    <n v="401063"/>
    <n v="1063"/>
    <x v="2"/>
    <x v="7"/>
    <x v="10"/>
    <d v="2014-09-30T00:00:00"/>
    <s v="Full_8h"/>
    <m/>
    <m/>
    <n v="3"/>
    <n v="1"/>
    <x v="18"/>
    <n v="4"/>
    <n v="50"/>
    <n v="222"/>
    <n v="72"/>
    <n v="5"/>
    <n v="4"/>
    <m/>
    <s v="V"/>
    <m/>
    <n v="184.85714285714286"/>
    <n v="0.38948995363214839"/>
    <n v="3.3894899536321486"/>
    <n v="12"/>
    <m/>
    <m/>
    <m/>
    <x v="2"/>
    <m/>
  </r>
  <r>
    <s v="Exp4"/>
    <n v="401063"/>
    <n v="1063"/>
    <x v="2"/>
    <x v="7"/>
    <x v="10"/>
    <d v="2014-09-30T00:00:00"/>
    <s v="Full_8h"/>
    <m/>
    <m/>
    <n v="4"/>
    <n v="0"/>
    <x v="18"/>
    <n v="4"/>
    <n v="57"/>
    <n v="218"/>
    <n v="108"/>
    <n v="4"/>
    <n v="5"/>
    <m/>
    <s v="V"/>
    <m/>
    <n v="184.85714285714286"/>
    <n v="0.5842349304482225"/>
    <n v="3.5842349304482224"/>
    <n v="12"/>
    <m/>
    <m/>
    <m/>
    <x v="2"/>
    <m/>
  </r>
  <r>
    <s v="Exp4"/>
    <n v="401065"/>
    <n v="1065"/>
    <x v="2"/>
    <x v="7"/>
    <x v="10"/>
    <d v="2014-09-30T00:00:00"/>
    <s v="Full_8h"/>
    <m/>
    <n v="1065"/>
    <n v="1"/>
    <n v="2"/>
    <x v="18"/>
    <n v="4"/>
    <n v="51"/>
    <m/>
    <n v="105"/>
    <n v="5"/>
    <n v="5"/>
    <m/>
    <s v="V"/>
    <m/>
    <n v="184.85714285714286"/>
    <n v="0.56800618238021638"/>
    <n v="3.5680061823802163"/>
    <n v="13"/>
    <m/>
    <m/>
    <m/>
    <x v="2"/>
    <m/>
  </r>
  <r>
    <s v="Exp4"/>
    <n v="401065"/>
    <n v="1065"/>
    <x v="2"/>
    <x v="7"/>
    <x v="10"/>
    <d v="2014-09-30T00:00:00"/>
    <s v="Full_8h"/>
    <m/>
    <m/>
    <n v="2"/>
    <n v="1"/>
    <x v="18"/>
    <n v="4"/>
    <n v="41"/>
    <n v="206"/>
    <n v="170"/>
    <n v="5"/>
    <n v="4"/>
    <m/>
    <s v="V"/>
    <m/>
    <n v="184.85714285714286"/>
    <n v="0.91962905718701693"/>
    <n v="3.9196290571870169"/>
    <n v="12"/>
    <m/>
    <m/>
    <m/>
    <x v="2"/>
    <m/>
  </r>
  <r>
    <s v="Exp4"/>
    <n v="401065"/>
    <n v="1065"/>
    <x v="2"/>
    <x v="7"/>
    <x v="10"/>
    <d v="2014-09-30T00:00:00"/>
    <s v="Full_8h"/>
    <m/>
    <m/>
    <n v="3"/>
    <n v="1"/>
    <x v="18"/>
    <n v="4"/>
    <n v="45"/>
    <n v="195"/>
    <n v="65"/>
    <n v="5"/>
    <n v="3"/>
    <m/>
    <s v="V"/>
    <m/>
    <n v="184.85714285714286"/>
    <n v="0.3516228748068006"/>
    <n v="3.3516228748068007"/>
    <n v="11"/>
    <m/>
    <m/>
    <m/>
    <x v="2"/>
    <m/>
  </r>
  <r>
    <s v="Exp4"/>
    <n v="401065"/>
    <n v="1065"/>
    <x v="2"/>
    <x v="7"/>
    <x v="10"/>
    <d v="2014-09-30T00:00:00"/>
    <s v="Full_8h"/>
    <m/>
    <m/>
    <n v="4"/>
    <n v="0"/>
    <x v="17"/>
    <n v="3"/>
    <n v="33"/>
    <n v="124"/>
    <n v="155"/>
    <n v="5"/>
    <n v="3"/>
    <m/>
    <s v="V"/>
    <m/>
    <n v="64.5"/>
    <n v="2.4031007751937983"/>
    <n v="4.4031007751937983"/>
    <n v="10"/>
    <m/>
    <m/>
    <m/>
    <x v="2"/>
    <m/>
  </r>
  <r>
    <s v="Exp4"/>
    <n v="401056"/>
    <n v="1056"/>
    <x v="2"/>
    <x v="7"/>
    <x v="10"/>
    <d v="2014-10-07T00:00:00"/>
    <s v="Full_8h"/>
    <m/>
    <n v="1056"/>
    <n v="1"/>
    <n v="2"/>
    <x v="20"/>
    <n v="5"/>
    <n v="72"/>
    <m/>
    <n v="208"/>
    <n v="4"/>
    <n v="9"/>
    <m/>
    <s v="V"/>
    <m/>
    <n v="205.23529411764707"/>
    <n v="1.0134709085697906"/>
    <n v="5.0134709085697908"/>
    <n v="17"/>
    <m/>
    <m/>
    <m/>
    <x v="2"/>
    <m/>
  </r>
  <r>
    <s v="Exp4"/>
    <n v="401056"/>
    <n v="1056"/>
    <x v="2"/>
    <x v="7"/>
    <x v="10"/>
    <d v="2014-10-07T00:00:00"/>
    <s v="Full_8h"/>
    <m/>
    <m/>
    <n v="2"/>
    <n v="1"/>
    <x v="20"/>
    <n v="5"/>
    <n v="68"/>
    <n v="235"/>
    <n v="144"/>
    <n v="4"/>
    <n v="6"/>
    <m/>
    <s v="V"/>
    <m/>
    <n v="205.23529411764707"/>
    <n v="0.70163370593293206"/>
    <n v="4.7016337059329318"/>
    <n v="14"/>
    <m/>
    <m/>
    <m/>
    <x v="2"/>
    <m/>
  </r>
  <r>
    <s v="Exp4"/>
    <n v="401056"/>
    <n v="1056"/>
    <x v="2"/>
    <x v="7"/>
    <x v="10"/>
    <d v="2014-10-07T00:00:00"/>
    <s v="Full_8h"/>
    <m/>
    <m/>
    <n v="3"/>
    <n v="2"/>
    <x v="20"/>
    <n v="5"/>
    <n v="71"/>
    <n v="240"/>
    <n v="183"/>
    <n v="5"/>
    <n v="7"/>
    <m/>
    <s v="V"/>
    <m/>
    <n v="205.23529411764707"/>
    <n v="0.89165950128976779"/>
    <n v="4.8916595012897677"/>
    <n v="16"/>
    <m/>
    <m/>
    <m/>
    <x v="2"/>
    <m/>
  </r>
  <r>
    <s v="Exp4"/>
    <n v="401056"/>
    <n v="1056"/>
    <x v="2"/>
    <x v="7"/>
    <x v="10"/>
    <d v="2014-10-07T00:00:00"/>
    <s v="Full_8h"/>
    <m/>
    <m/>
    <n v="4"/>
    <n v="1"/>
    <x v="20"/>
    <n v="5"/>
    <n v="65"/>
    <n v="237"/>
    <n v="140"/>
    <n v="5"/>
    <n v="6"/>
    <m/>
    <s v="V"/>
    <m/>
    <n v="205.23529411764707"/>
    <n v="0.68214388076812837"/>
    <n v="4.6821438807681286"/>
    <n v="15"/>
    <m/>
    <m/>
    <m/>
    <x v="2"/>
    <m/>
  </r>
  <r>
    <s v="Exp4"/>
    <n v="401066"/>
    <n v="1066"/>
    <x v="2"/>
    <x v="7"/>
    <x v="10"/>
    <d v="2014-10-07T00:00:00"/>
    <s v="Full_8h"/>
    <m/>
    <n v="1066"/>
    <n v="1"/>
    <n v="1"/>
    <x v="20"/>
    <n v="5"/>
    <n v="63"/>
    <m/>
    <n v="163"/>
    <n v="5"/>
    <n v="6"/>
    <m/>
    <s v="V"/>
    <m/>
    <n v="205.23529411764707"/>
    <n v="0.79421037546574946"/>
    <n v="4.7942103754657497"/>
    <n v="15"/>
    <m/>
    <m/>
    <m/>
    <x v="2"/>
    <m/>
  </r>
  <r>
    <s v="Exp4"/>
    <n v="401066"/>
    <n v="1066"/>
    <x v="2"/>
    <x v="7"/>
    <x v="10"/>
    <d v="2014-10-07T00:00:00"/>
    <s v="Full_8h"/>
    <m/>
    <m/>
    <n v="2"/>
    <n v="2"/>
    <x v="20"/>
    <n v="5"/>
    <n v="65"/>
    <n v="233"/>
    <n v="191"/>
    <n v="5"/>
    <n v="7"/>
    <m/>
    <s v="V"/>
    <m/>
    <n v="205.23529411764707"/>
    <n v="0.93063915161937516"/>
    <n v="4.930639151619375"/>
    <n v="16"/>
    <m/>
    <m/>
    <m/>
    <x v="2"/>
    <m/>
  </r>
  <r>
    <s v="Exp4"/>
    <n v="401066"/>
    <n v="1066"/>
    <x v="2"/>
    <x v="7"/>
    <x v="10"/>
    <d v="2014-10-07T00:00:00"/>
    <s v="Full_8h"/>
    <m/>
    <m/>
    <n v="3"/>
    <n v="2"/>
    <x v="20"/>
    <n v="5"/>
    <n v="54"/>
    <n v="220"/>
    <n v="194"/>
    <n v="4"/>
    <n v="7"/>
    <m/>
    <s v="V"/>
    <m/>
    <n v="205.23529411764707"/>
    <n v="0.94525652049297781"/>
    <n v="4.9452565204929781"/>
    <n v="15"/>
    <m/>
    <m/>
    <m/>
    <x v="2"/>
    <m/>
  </r>
  <r>
    <s v="Exp4"/>
    <n v="401066"/>
    <n v="1066"/>
    <x v="2"/>
    <x v="7"/>
    <x v="10"/>
    <d v="2014-10-07T00:00:00"/>
    <s v="Full_8h"/>
    <m/>
    <m/>
    <n v="4"/>
    <n v="2"/>
    <x v="20"/>
    <n v="5"/>
    <n v="63"/>
    <n v="240"/>
    <n v="218"/>
    <n v="4"/>
    <n v="7"/>
    <m/>
    <s v="V"/>
    <m/>
    <n v="205.23529411764707"/>
    <n v="1.0621954714817998"/>
    <n v="5.0621954714818003"/>
    <n v="15"/>
    <m/>
    <m/>
    <m/>
    <x v="2"/>
    <m/>
  </r>
  <r>
    <s v="Exp4"/>
    <n v="401068"/>
    <n v="1068"/>
    <x v="2"/>
    <x v="7"/>
    <x v="10"/>
    <d v="2014-10-07T00:00:00"/>
    <s v="Full_8h"/>
    <m/>
    <n v="1068"/>
    <n v="1"/>
    <n v="2"/>
    <x v="20"/>
    <n v="5"/>
    <n v="65"/>
    <m/>
    <n v="231"/>
    <n v="5"/>
    <n v="8"/>
    <m/>
    <s v="V"/>
    <m/>
    <n v="205.23529411764707"/>
    <n v="1.1255374032674117"/>
    <n v="5.1255374032674119"/>
    <n v="17"/>
    <m/>
    <m/>
    <m/>
    <x v="2"/>
    <m/>
  </r>
  <r>
    <s v="Exp4"/>
    <n v="401068"/>
    <n v="1068"/>
    <x v="2"/>
    <x v="7"/>
    <x v="10"/>
    <d v="2014-10-07T00:00:00"/>
    <s v="Full_8h"/>
    <m/>
    <m/>
    <n v="2"/>
    <n v="2"/>
    <x v="20"/>
    <n v="5"/>
    <n v="65"/>
    <n v="248"/>
    <n v="171"/>
    <n v="5"/>
    <n v="7"/>
    <m/>
    <s v="V"/>
    <m/>
    <n v="205.23529411764707"/>
    <n v="0.83319002579535684"/>
    <n v="4.8331900257953571"/>
    <n v="16"/>
    <m/>
    <m/>
    <m/>
    <x v="2"/>
    <m/>
  </r>
  <r>
    <s v="Exp4"/>
    <n v="401068"/>
    <n v="1068"/>
    <x v="2"/>
    <x v="7"/>
    <x v="10"/>
    <d v="2014-10-07T00:00:00"/>
    <s v="Full_8h"/>
    <m/>
    <m/>
    <n v="3"/>
    <n v="1"/>
    <x v="20"/>
    <n v="5"/>
    <n v="62"/>
    <n v="243"/>
    <n v="189"/>
    <n v="5"/>
    <n v="7"/>
    <m/>
    <s v="V"/>
    <m/>
    <n v="205.23529411764707"/>
    <n v="0.92089423903697332"/>
    <n v="4.920894239036973"/>
    <n v="16"/>
    <m/>
    <m/>
    <m/>
    <x v="2"/>
    <m/>
  </r>
  <r>
    <s v="Exp4"/>
    <n v="401068"/>
    <n v="1068"/>
    <x v="2"/>
    <x v="7"/>
    <x v="10"/>
    <d v="2014-10-07T00:00:00"/>
    <s v="Full_8h"/>
    <m/>
    <m/>
    <n v="4"/>
    <n v="1"/>
    <x v="20"/>
    <n v="5"/>
    <n v="66"/>
    <n v="235"/>
    <n v="221"/>
    <n v="5"/>
    <n v="7"/>
    <m/>
    <s v="V"/>
    <m/>
    <n v="205.23529411764707"/>
    <n v="1.0768128403554027"/>
    <n v="5.0768128403554025"/>
    <n v="16"/>
    <m/>
    <m/>
    <m/>
    <x v="2"/>
    <m/>
  </r>
  <r>
    <s v="Exp4"/>
    <n v="401054"/>
    <n v="1054"/>
    <x v="2"/>
    <x v="7"/>
    <x v="10"/>
    <d v="2014-10-15T00:00:00"/>
    <s v="Full_8h"/>
    <m/>
    <n v="1054"/>
    <n v="1"/>
    <n v="3"/>
    <x v="19"/>
    <n v="6"/>
    <n v="63"/>
    <m/>
    <n v="269"/>
    <n v="5"/>
    <n v="9"/>
    <m/>
    <s v="E"/>
    <m/>
    <n v="249.33333333333334"/>
    <n v="1.0788770053475936"/>
    <n v="6.0788770053475938"/>
    <n v="19"/>
    <m/>
    <m/>
    <m/>
    <x v="2"/>
    <m/>
  </r>
  <r>
    <s v="Exp4"/>
    <n v="401054"/>
    <n v="1054"/>
    <x v="2"/>
    <x v="7"/>
    <x v="10"/>
    <d v="2014-10-15T00:00:00"/>
    <s v="Full_8h"/>
    <m/>
    <m/>
    <n v="2"/>
    <n v="4"/>
    <x v="16"/>
    <n v="7"/>
    <n v="70"/>
    <n v="242"/>
    <n v="65"/>
    <n v="4"/>
    <n v="13"/>
    <m/>
    <s v="DR"/>
    <m/>
    <n v="304.46153846153845"/>
    <n v="0.21349166245578577"/>
    <n v="6.2134916624557857"/>
    <n v="23"/>
    <m/>
    <m/>
    <m/>
    <x v="2"/>
    <m/>
  </r>
  <r>
    <s v="Exp4"/>
    <n v="401054"/>
    <n v="1054"/>
    <x v="2"/>
    <x v="7"/>
    <x v="10"/>
    <d v="2014-10-15T00:00:00"/>
    <s v="Full_8h"/>
    <m/>
    <m/>
    <n v="3"/>
    <n v="2"/>
    <x v="19"/>
    <n v="6"/>
    <n v="63"/>
    <n v="268"/>
    <n v="231"/>
    <n v="5"/>
    <n v="11"/>
    <m/>
    <s v="E"/>
    <m/>
    <n v="249.33333333333334"/>
    <n v="0.92647058823529405"/>
    <n v="5.9264705882352944"/>
    <n v="21"/>
    <m/>
    <m/>
    <m/>
    <x v="2"/>
    <m/>
  </r>
  <r>
    <s v="Exp4"/>
    <n v="401054"/>
    <n v="1054"/>
    <x v="2"/>
    <x v="7"/>
    <x v="10"/>
    <d v="2014-10-15T00:00:00"/>
    <s v="Full_8h"/>
    <m/>
    <m/>
    <n v="4"/>
    <n v="2"/>
    <x v="19"/>
    <n v="6"/>
    <n v="70"/>
    <n v="266"/>
    <n v="264"/>
    <n v="5"/>
    <n v="11"/>
    <m/>
    <s v="E"/>
    <m/>
    <n v="249.33333333333334"/>
    <n v="1.0588235294117647"/>
    <n v="6.0588235294117645"/>
    <n v="21"/>
    <m/>
    <m/>
    <m/>
    <x v="2"/>
    <m/>
  </r>
  <r>
    <s v="Exp4"/>
    <n v="401055"/>
    <n v="1055"/>
    <x v="2"/>
    <x v="7"/>
    <x v="10"/>
    <d v="2014-10-15T00:00:00"/>
    <s v="Full_8h"/>
    <m/>
    <n v="1055"/>
    <n v="1"/>
    <n v="2"/>
    <x v="19"/>
    <n v="6"/>
    <n v="71"/>
    <m/>
    <n v="280"/>
    <n v="5"/>
    <n v="12"/>
    <m/>
    <s v="V"/>
    <m/>
    <n v="249.33333333333334"/>
    <n v="1.1229946524064172"/>
    <n v="6.1229946524064172"/>
    <n v="22"/>
    <m/>
    <m/>
    <m/>
    <x v="2"/>
    <m/>
  </r>
  <r>
    <s v="Exp4"/>
    <n v="401055"/>
    <n v="1055"/>
    <x v="2"/>
    <x v="7"/>
    <x v="10"/>
    <d v="2014-10-15T00:00:00"/>
    <s v="Full_8h"/>
    <m/>
    <m/>
    <n v="2"/>
    <n v="2"/>
    <x v="19"/>
    <n v="6"/>
    <n v="77"/>
    <n v="282"/>
    <n v="266"/>
    <n v="5"/>
    <n v="11"/>
    <m/>
    <s v="E"/>
    <m/>
    <n v="249.33333333333334"/>
    <n v="1.0668449197860963"/>
    <n v="6.0668449197860959"/>
    <n v="21"/>
    <m/>
    <m/>
    <m/>
    <x v="2"/>
    <m/>
  </r>
  <r>
    <s v="Exp4"/>
    <n v="401055"/>
    <n v="1055"/>
    <x v="2"/>
    <x v="7"/>
    <x v="10"/>
    <d v="2014-10-15T00:00:00"/>
    <s v="Full_8h"/>
    <m/>
    <m/>
    <n v="3"/>
    <n v="3"/>
    <x v="19"/>
    <n v="6"/>
    <n v="70"/>
    <n v="265"/>
    <n v="268"/>
    <n v="5"/>
    <n v="12"/>
    <m/>
    <s v="DR"/>
    <m/>
    <n v="249.33333333333334"/>
    <n v="1.0748663101604277"/>
    <n v="6.0748663101604272"/>
    <n v="22"/>
    <m/>
    <m/>
    <m/>
    <x v="2"/>
    <m/>
  </r>
  <r>
    <s v="Exp4"/>
    <n v="401055"/>
    <n v="1055"/>
    <x v="2"/>
    <x v="7"/>
    <x v="10"/>
    <d v="2014-10-15T00:00:00"/>
    <s v="Full_8h"/>
    <m/>
    <m/>
    <n v="4"/>
    <n v="3"/>
    <x v="19"/>
    <n v="6"/>
    <n v="72"/>
    <n v="247"/>
    <n v="267"/>
    <n v="5"/>
    <n v="11"/>
    <m/>
    <s v="E"/>
    <m/>
    <n v="249.33333333333334"/>
    <n v="1.070855614973262"/>
    <n v="6.0708556149732615"/>
    <n v="21"/>
    <m/>
    <m/>
    <m/>
    <x v="2"/>
    <m/>
  </r>
  <r>
    <s v="Exp4"/>
    <n v="401061"/>
    <n v="1061"/>
    <x v="2"/>
    <x v="7"/>
    <x v="10"/>
    <d v="2014-10-15T00:00:00"/>
    <s v="Full_8h"/>
    <m/>
    <n v="1061"/>
    <n v="1"/>
    <n v="3"/>
    <x v="16"/>
    <n v="7"/>
    <n v="67"/>
    <m/>
    <n v="38"/>
    <n v="5"/>
    <n v="10"/>
    <m/>
    <s v="E"/>
    <m/>
    <n v="304.46153846153845"/>
    <n v="0.12481051035876706"/>
    <n v="6.1248105103587669"/>
    <n v="21"/>
    <m/>
    <m/>
    <m/>
    <x v="2"/>
    <m/>
  </r>
  <r>
    <s v="Exp4"/>
    <n v="401061"/>
    <n v="1061"/>
    <x v="2"/>
    <x v="7"/>
    <x v="10"/>
    <d v="2014-10-15T00:00:00"/>
    <s v="Full_8h"/>
    <m/>
    <m/>
    <n v="2"/>
    <n v="1"/>
    <x v="19"/>
    <n v="6"/>
    <n v="75"/>
    <n v="234"/>
    <n v="275"/>
    <n v="5"/>
    <n v="11"/>
    <m/>
    <s v="E"/>
    <m/>
    <n v="249.33333333333334"/>
    <n v="1.1029411764705881"/>
    <n v="6.1029411764705879"/>
    <n v="21"/>
    <m/>
    <m/>
    <m/>
    <x v="2"/>
    <m/>
  </r>
  <r>
    <s v="Exp4"/>
    <n v="401061"/>
    <n v="1061"/>
    <x v="2"/>
    <x v="7"/>
    <x v="10"/>
    <d v="2014-10-15T00:00:00"/>
    <s v="Full_8h"/>
    <m/>
    <m/>
    <n v="3"/>
    <n v="0"/>
    <x v="20"/>
    <n v="5"/>
    <n v="67"/>
    <n v="248"/>
    <n v="173"/>
    <n v="5"/>
    <n v="9"/>
    <m/>
    <s v="V"/>
    <m/>
    <n v="205.23529411764707"/>
    <n v="0.84293493837775857"/>
    <n v="4.8429349383777582"/>
    <n v="18"/>
    <m/>
    <m/>
    <m/>
    <x v="2"/>
    <m/>
  </r>
  <r>
    <s v="Exp4"/>
    <n v="401061"/>
    <n v="1061"/>
    <x v="2"/>
    <x v="7"/>
    <x v="10"/>
    <d v="2014-10-15T00:00:00"/>
    <s v="Full_8h"/>
    <m/>
    <m/>
    <n v="4"/>
    <n v="2"/>
    <x v="19"/>
    <n v="6"/>
    <n v="73"/>
    <n v="265"/>
    <n v="252"/>
    <n v="4"/>
    <n v="11"/>
    <m/>
    <s v="E"/>
    <m/>
    <n v="249.33333333333334"/>
    <n v="1.0106951871657754"/>
    <n v="6.0106951871657754"/>
    <n v="20"/>
    <m/>
    <m/>
    <m/>
    <x v="2"/>
    <m/>
  </r>
  <r>
    <s v="Exp4"/>
    <n v="401067"/>
    <n v="1067"/>
    <x v="2"/>
    <x v="7"/>
    <x v="10"/>
    <d v="2014-10-21T00:00:00"/>
    <s v="Full_8h"/>
    <m/>
    <n v="1067"/>
    <n v="1"/>
    <n v="3"/>
    <x v="16"/>
    <n v="7"/>
    <n v="89"/>
    <m/>
    <n v="280"/>
    <n v="4"/>
    <n v="16"/>
    <m/>
    <s v="DR"/>
    <m/>
    <n v="304.46153846153845"/>
    <n v="0.91965639211723094"/>
    <n v="6.9196563921172309"/>
    <n v="26"/>
    <m/>
    <m/>
    <m/>
    <x v="2"/>
    <m/>
  </r>
  <r>
    <s v="Exp4"/>
    <n v="401067"/>
    <n v="1067"/>
    <x v="2"/>
    <x v="7"/>
    <x v="10"/>
    <d v="2014-10-21T00:00:00"/>
    <s v="Full_8h"/>
    <m/>
    <m/>
    <n v="2"/>
    <n v="2"/>
    <x v="16"/>
    <n v="7"/>
    <n v="83"/>
    <n v="324"/>
    <n v="156"/>
    <n v="6"/>
    <n v="11"/>
    <m/>
    <s v="DR"/>
    <m/>
    <n v="304.46153846153845"/>
    <n v="0.51237998989388578"/>
    <n v="6.5123799898938861"/>
    <n v="23"/>
    <m/>
    <m/>
    <m/>
    <x v="2"/>
    <m/>
  </r>
  <r>
    <s v="Exp4"/>
    <n v="401067"/>
    <n v="1067"/>
    <x v="2"/>
    <x v="7"/>
    <x v="10"/>
    <d v="2014-10-21T00:00:00"/>
    <s v="Full_8h"/>
    <m/>
    <m/>
    <n v="3"/>
    <n v="3"/>
    <x v="16"/>
    <n v="7"/>
    <n v="105"/>
    <n v="331"/>
    <n v="209"/>
    <n v="5"/>
    <n v="16"/>
    <m/>
    <s v="DR"/>
    <m/>
    <n v="304.46153846153845"/>
    <n v="0.68645780697321879"/>
    <n v="6.6864578069732188"/>
    <n v="27"/>
    <m/>
    <m/>
    <m/>
    <x v="2"/>
    <m/>
  </r>
  <r>
    <s v="Exp4"/>
    <n v="401067"/>
    <n v="1067"/>
    <x v="2"/>
    <x v="7"/>
    <x v="10"/>
    <d v="2014-10-21T00:00:00"/>
    <s v="Full_8h"/>
    <m/>
    <m/>
    <n v="4"/>
    <n v="2"/>
    <x v="16"/>
    <n v="7"/>
    <n v="90"/>
    <n v="300"/>
    <n v="226"/>
    <n v="5"/>
    <n v="14"/>
    <m/>
    <s v="DR"/>
    <m/>
    <n v="304.46153846153845"/>
    <n v="0.74229408792319351"/>
    <n v="6.7422940879231934"/>
    <n v="25"/>
    <m/>
    <m/>
    <m/>
    <x v="2"/>
    <m/>
  </r>
  <r>
    <s v="Exp4"/>
    <n v="401070"/>
    <n v="1070"/>
    <x v="2"/>
    <x v="7"/>
    <x v="10"/>
    <d v="2014-10-21T00:00:00"/>
    <s v="Full_8h"/>
    <m/>
    <n v="1070"/>
    <n v="1"/>
    <n v="2"/>
    <x v="16"/>
    <n v="7"/>
    <n v="80"/>
    <m/>
    <n v="64"/>
    <n v="5"/>
    <n v="12"/>
    <m/>
    <s v="DR"/>
    <m/>
    <n v="304.46153846153845"/>
    <n v="0.21020717534108135"/>
    <n v="6.2102071753410817"/>
    <n v="23"/>
    <m/>
    <m/>
    <m/>
    <x v="2"/>
    <m/>
  </r>
  <r>
    <s v="Exp4"/>
    <n v="401070"/>
    <n v="1070"/>
    <x v="2"/>
    <x v="7"/>
    <x v="10"/>
    <d v="2014-10-21T00:00:00"/>
    <s v="Full_8h"/>
    <m/>
    <m/>
    <n v="2"/>
    <n v="2"/>
    <x v="16"/>
    <n v="7"/>
    <n v="88"/>
    <n v="283"/>
    <n v="271"/>
    <n v="5"/>
    <n v="12"/>
    <m/>
    <s v="DR"/>
    <m/>
    <n v="304.46153846153845"/>
    <n v="0.89009600808489142"/>
    <n v="6.8900960080848916"/>
    <n v="23"/>
    <m/>
    <m/>
    <m/>
    <x v="2"/>
    <m/>
  </r>
  <r>
    <s v="Exp4"/>
    <n v="401070"/>
    <n v="1070"/>
    <x v="2"/>
    <x v="7"/>
    <x v="10"/>
    <d v="2014-10-21T00:00:00"/>
    <s v="Full_8h"/>
    <m/>
    <m/>
    <n v="3"/>
    <n v="2"/>
    <x v="16"/>
    <n v="7"/>
    <n v="93"/>
    <n v="350"/>
    <n v="223"/>
    <n v="5"/>
    <n v="14"/>
    <m/>
    <s v="DR"/>
    <m/>
    <n v="304.46153846153845"/>
    <n v="0.73244062657908038"/>
    <n v="6.7324406265790806"/>
    <n v="25"/>
    <m/>
    <m/>
    <m/>
    <x v="2"/>
    <m/>
  </r>
  <r>
    <s v="Exp4"/>
    <n v="401070"/>
    <n v="1070"/>
    <x v="2"/>
    <x v="7"/>
    <x v="10"/>
    <d v="2014-10-21T00:00:00"/>
    <s v="Full_8h"/>
    <m/>
    <m/>
    <n v="4"/>
    <n v="1"/>
    <x v="16"/>
    <n v="7"/>
    <n v="90"/>
    <n v="325"/>
    <n v="332"/>
    <n v="5"/>
    <n v="14"/>
    <m/>
    <s v="DR"/>
    <m/>
    <n v="304.46153846153845"/>
    <n v="1.0904497220818596"/>
    <n v="7.0904497220818596"/>
    <n v="25"/>
    <m/>
    <m/>
    <m/>
    <x v="2"/>
    <m/>
  </r>
  <r>
    <s v="Exp4"/>
    <n v="401074"/>
    <n v="1074"/>
    <x v="2"/>
    <x v="7"/>
    <x v="10"/>
    <d v="2014-10-21T00:00:00"/>
    <s v="Full_8h"/>
    <m/>
    <n v="1074"/>
    <n v="1"/>
    <n v="2"/>
    <x v="16"/>
    <n v="7"/>
    <n v="103"/>
    <m/>
    <n v="159"/>
    <n v="5"/>
    <n v="12"/>
    <m/>
    <s v="DR"/>
    <m/>
    <n v="304.46153846153845"/>
    <n v="0.52223345123799902"/>
    <n v="6.5222334512379989"/>
    <n v="23"/>
    <m/>
    <m/>
    <m/>
    <x v="2"/>
    <m/>
  </r>
  <r>
    <s v="Exp4"/>
    <n v="401074"/>
    <n v="1074"/>
    <x v="2"/>
    <x v="7"/>
    <x v="10"/>
    <d v="2014-10-21T00:00:00"/>
    <s v="Full_8h"/>
    <m/>
    <m/>
    <n v="2"/>
    <n v="3"/>
    <x v="16"/>
    <n v="7"/>
    <n v="97"/>
    <n v="310"/>
    <n v="334"/>
    <n v="5"/>
    <n v="14"/>
    <m/>
    <s v="DR"/>
    <m/>
    <n v="304.46153846153845"/>
    <n v="1.0970186963112682"/>
    <n v="7.0970186963112685"/>
    <n v="25"/>
    <m/>
    <m/>
    <m/>
    <x v="2"/>
    <m/>
  </r>
  <r>
    <s v="Exp4"/>
    <n v="401074"/>
    <n v="1074"/>
    <x v="2"/>
    <x v="7"/>
    <x v="10"/>
    <d v="2014-10-21T00:00:00"/>
    <s v="Full_8h"/>
    <m/>
    <m/>
    <n v="3"/>
    <n v="2"/>
    <x v="16"/>
    <n v="7"/>
    <n v="99"/>
    <n v="357"/>
    <n v="169"/>
    <n v="5"/>
    <n v="13"/>
    <m/>
    <s v="DR"/>
    <m/>
    <n v="304.46153846153845"/>
    <n v="0.55507832238504295"/>
    <n v="6.5550783223850431"/>
    <n v="24"/>
    <m/>
    <m/>
    <m/>
    <x v="2"/>
    <m/>
  </r>
  <r>
    <s v="Exp4"/>
    <n v="401074"/>
    <n v="1074"/>
    <x v="2"/>
    <x v="7"/>
    <x v="10"/>
    <d v="2014-10-21T00:00:00"/>
    <s v="Full_8h"/>
    <m/>
    <m/>
    <n v="4"/>
    <n v="2"/>
    <x v="16"/>
    <n v="7"/>
    <n v="116"/>
    <n v="350"/>
    <n v="154"/>
    <n v="5"/>
    <n v="11"/>
    <m/>
    <s v="DR"/>
    <m/>
    <n v="304.46153846153845"/>
    <n v="0.50581101566447706"/>
    <n v="6.5058110156644773"/>
    <n v="22"/>
    <m/>
    <m/>
    <m/>
    <x v="2"/>
    <m/>
  </r>
  <r>
    <s v="Exp4"/>
    <n v="401048"/>
    <n v="1048"/>
    <x v="2"/>
    <x v="7"/>
    <x v="10"/>
    <d v="2014-10-28T00:00:00"/>
    <s v="Full_8h"/>
    <m/>
    <n v="1048"/>
    <n v="1"/>
    <n v="3"/>
    <x v="15"/>
    <n v="8"/>
    <n v="85"/>
    <m/>
    <n v="38"/>
    <n v="5"/>
    <n v="15"/>
    <m/>
    <s v="DR"/>
    <m/>
    <n v="281.75"/>
    <n v="0.13487133984028393"/>
    <n v="7.1348713398402843"/>
    <n v="27"/>
    <m/>
    <m/>
    <m/>
    <x v="2"/>
    <m/>
  </r>
  <r>
    <s v="Exp4"/>
    <n v="401048"/>
    <n v="1048"/>
    <x v="2"/>
    <x v="7"/>
    <x v="10"/>
    <d v="2014-10-28T00:00:00"/>
    <s v="Full_8h"/>
    <m/>
    <m/>
    <n v="2"/>
    <n v="2"/>
    <x v="15"/>
    <n v="8"/>
    <n v="105"/>
    <n v="327"/>
    <n v="60"/>
    <n v="5"/>
    <n v="18"/>
    <m/>
    <s v="DR"/>
    <m/>
    <n v="281.75"/>
    <n v="0.2129547471162378"/>
    <n v="7.2129547471162381"/>
    <n v="30"/>
    <m/>
    <m/>
    <m/>
    <x v="2"/>
    <m/>
  </r>
  <r>
    <s v="Exp4"/>
    <n v="401048"/>
    <n v="1048"/>
    <x v="2"/>
    <x v="7"/>
    <x v="10"/>
    <d v="2014-10-28T00:00:00"/>
    <s v="Full_8h"/>
    <m/>
    <m/>
    <n v="3"/>
    <n v="2"/>
    <x v="15"/>
    <n v="8"/>
    <n v="100"/>
    <n v="324"/>
    <n v="82"/>
    <n v="5"/>
    <n v="15"/>
    <m/>
    <s v="DR"/>
    <m/>
    <n v="281.75"/>
    <n v="0.29103815439219166"/>
    <n v="7.2910381543921918"/>
    <n v="27"/>
    <m/>
    <m/>
    <m/>
    <x v="2"/>
    <m/>
  </r>
  <r>
    <s v="Exp4"/>
    <n v="401048"/>
    <n v="1048"/>
    <x v="2"/>
    <x v="7"/>
    <x v="10"/>
    <d v="2014-10-28T00:00:00"/>
    <s v="Full_8h"/>
    <m/>
    <m/>
    <n v="4"/>
    <n v="2"/>
    <x v="15"/>
    <n v="8"/>
    <n v="95"/>
    <n v="323"/>
    <n v="52"/>
    <n v="5"/>
    <n v="15"/>
    <m/>
    <s v="DR"/>
    <m/>
    <n v="281.75"/>
    <n v="0.18456078083407276"/>
    <n v="7.1845607808340723"/>
    <n v="27"/>
    <m/>
    <m/>
    <m/>
    <x v="2"/>
    <m/>
  </r>
  <r>
    <s v="Exp4"/>
    <n v="401049"/>
    <n v="1049"/>
    <x v="2"/>
    <x v="7"/>
    <x v="10"/>
    <d v="2014-10-28T00:00:00"/>
    <s v="Full_8h"/>
    <m/>
    <n v="1049"/>
    <n v="1"/>
    <n v="2"/>
    <x v="11"/>
    <n v="9"/>
    <n v="104"/>
    <m/>
    <n v="74"/>
    <n v="4"/>
    <n v="15"/>
    <m/>
    <s v="TS"/>
    <m/>
    <n v="231.75"/>
    <n v="0.31930960086299892"/>
    <n v="8.319309600862999"/>
    <n v="27"/>
    <m/>
    <m/>
    <m/>
    <x v="2"/>
    <m/>
  </r>
  <r>
    <s v="Exp4"/>
    <n v="401049"/>
    <n v="1049"/>
    <x v="2"/>
    <x v="7"/>
    <x v="10"/>
    <d v="2014-10-28T00:00:00"/>
    <s v="Full_8h"/>
    <m/>
    <m/>
    <n v="2"/>
    <n v="2"/>
    <x v="15"/>
    <n v="8"/>
    <n v="112"/>
    <n v="361"/>
    <n v="211"/>
    <n v="3"/>
    <n v="18"/>
    <m/>
    <s v="TS"/>
    <m/>
    <n v="281.75"/>
    <n v="0.74889086069210298"/>
    <n v="7.7488908606921028"/>
    <n v="28"/>
    <m/>
    <m/>
    <m/>
    <x v="2"/>
    <m/>
  </r>
  <r>
    <s v="Exp4"/>
    <n v="401049"/>
    <n v="1049"/>
    <x v="2"/>
    <x v="7"/>
    <x v="10"/>
    <d v="2014-10-28T00:00:00"/>
    <s v="Full_8h"/>
    <m/>
    <m/>
    <n v="3"/>
    <n v="2"/>
    <x v="15"/>
    <n v="8"/>
    <n v="100"/>
    <n v="359"/>
    <n v="137"/>
    <n v="3"/>
    <n v="17"/>
    <m/>
    <s v="TS"/>
    <m/>
    <n v="281.75"/>
    <n v="0.48624667258207632"/>
    <n v="7.4862466725820767"/>
    <n v="27"/>
    <m/>
    <m/>
    <m/>
    <x v="2"/>
    <m/>
  </r>
  <r>
    <s v="Exp4"/>
    <n v="401049"/>
    <n v="1049"/>
    <x v="2"/>
    <x v="7"/>
    <x v="10"/>
    <d v="2014-10-28T00:00:00"/>
    <s v="Full_8h"/>
    <m/>
    <m/>
    <n v="4"/>
    <n v="3"/>
    <x v="15"/>
    <n v="8"/>
    <n v="115"/>
    <n v="394"/>
    <n v="115"/>
    <n v="3"/>
    <n v="20"/>
    <m/>
    <s v="TS"/>
    <m/>
    <n v="281.75"/>
    <n v="0.40816326530612246"/>
    <n v="7.408163265306122"/>
    <n v="30"/>
    <m/>
    <m/>
    <m/>
    <x v="2"/>
    <m/>
  </r>
  <r>
    <s v="Exp4"/>
    <n v="401072"/>
    <n v="1072"/>
    <x v="2"/>
    <x v="7"/>
    <x v="10"/>
    <d v="2014-10-28T00:00:00"/>
    <s v="Full_8h"/>
    <m/>
    <n v="1072"/>
    <n v="1"/>
    <n v="1"/>
    <x v="16"/>
    <n v="7"/>
    <n v="115"/>
    <m/>
    <n v="337"/>
    <n v="4"/>
    <n v="15"/>
    <m/>
    <s v="DR"/>
    <m/>
    <n v="304.46153846153845"/>
    <n v="1.1068721576553815"/>
    <n v="7.1068721576553813"/>
    <n v="25"/>
    <m/>
    <m/>
    <m/>
    <x v="2"/>
    <m/>
  </r>
  <r>
    <s v="Exp4"/>
    <n v="401072"/>
    <n v="1072"/>
    <x v="2"/>
    <x v="7"/>
    <x v="10"/>
    <d v="2014-10-28T00:00:00"/>
    <s v="Full_8h"/>
    <m/>
    <m/>
    <n v="2"/>
    <n v="1"/>
    <x v="15"/>
    <n v="8"/>
    <n v="95"/>
    <n v="353"/>
    <n v="37"/>
    <n v="4"/>
    <n v="15"/>
    <m/>
    <s v="DR"/>
    <m/>
    <n v="281.75"/>
    <n v="0.1313220940550133"/>
    <n v="7.1313220940550135"/>
    <n v="26"/>
    <m/>
    <m/>
    <m/>
    <x v="2"/>
    <m/>
  </r>
  <r>
    <s v="Exp4"/>
    <n v="401072"/>
    <n v="1072"/>
    <x v="2"/>
    <x v="7"/>
    <x v="10"/>
    <d v="2014-10-28T00:00:00"/>
    <s v="Full_8h"/>
    <m/>
    <m/>
    <n v="3"/>
    <n v="2"/>
    <x v="15"/>
    <n v="8"/>
    <n v="120"/>
    <n v="385"/>
    <n v="125"/>
    <n v="4"/>
    <n v="16"/>
    <m/>
    <s v="DR"/>
    <m/>
    <n v="281.75"/>
    <n v="0.44365572315882873"/>
    <n v="7.4436557231588285"/>
    <n v="27"/>
    <m/>
    <m/>
    <m/>
    <x v="2"/>
    <m/>
  </r>
  <r>
    <s v="Exp4"/>
    <n v="401072"/>
    <n v="1072"/>
    <x v="2"/>
    <x v="7"/>
    <x v="10"/>
    <d v="2014-10-28T00:00:00"/>
    <s v="Full_8h"/>
    <m/>
    <m/>
    <n v="4"/>
    <n v="2"/>
    <x v="16"/>
    <n v="7"/>
    <n v="113"/>
    <n v="359"/>
    <n v="353"/>
    <n v="4"/>
    <n v="17"/>
    <m/>
    <s v="DR"/>
    <m/>
    <n v="304.46153846153845"/>
    <n v="1.1594239514906519"/>
    <n v="7.1594239514906519"/>
    <n v="27"/>
    <m/>
    <m/>
    <m/>
    <x v="2"/>
    <m/>
  </r>
  <r>
    <s v="Exp4"/>
    <n v="401051"/>
    <n v="1051"/>
    <x v="2"/>
    <x v="7"/>
    <x v="10"/>
    <d v="2014-11-04T00:00:00"/>
    <s v="Full_8h"/>
    <m/>
    <n v="1051"/>
    <n v="1"/>
    <n v="3"/>
    <x v="11"/>
    <n v="9"/>
    <n v="125"/>
    <m/>
    <n v="80"/>
    <n v="3"/>
    <n v="17"/>
    <n v="15"/>
    <s v="TS"/>
    <n v="2"/>
    <n v="231.75"/>
    <n v="0.3451995685005394"/>
    <n v="8.34519956850054"/>
    <n v="28"/>
    <m/>
    <m/>
    <m/>
    <x v="2"/>
    <m/>
  </r>
  <r>
    <s v="Exp4"/>
    <n v="401051"/>
    <n v="1051"/>
    <x v="2"/>
    <x v="7"/>
    <x v="10"/>
    <d v="2014-11-04T00:00:00"/>
    <s v="Full_8h"/>
    <m/>
    <m/>
    <n v="2"/>
    <n v="2"/>
    <x v="15"/>
    <n v="8"/>
    <n v="110"/>
    <n v="390"/>
    <n v="310"/>
    <n v="3"/>
    <n v="15"/>
    <n v="9"/>
    <s v="TS"/>
    <n v="1"/>
    <n v="281.75"/>
    <n v="1.1002661934338953"/>
    <n v="8.100266193433896"/>
    <n v="25"/>
    <m/>
    <m/>
    <m/>
    <x v="2"/>
    <m/>
  </r>
  <r>
    <s v="Exp4"/>
    <n v="401051"/>
    <n v="1051"/>
    <x v="2"/>
    <x v="7"/>
    <x v="10"/>
    <d v="2014-11-04T00:00:00"/>
    <s v="Full_8h"/>
    <m/>
    <m/>
    <n v="3"/>
    <n v="2"/>
    <x v="15"/>
    <n v="8"/>
    <n v="128"/>
    <n v="428"/>
    <n v="284"/>
    <n v="4"/>
    <n v="16"/>
    <n v="8"/>
    <s v="TS"/>
    <n v="1"/>
    <n v="281.75"/>
    <n v="1.0079858030168589"/>
    <n v="8.007985803016858"/>
    <n v="27"/>
    <m/>
    <m/>
    <m/>
    <x v="2"/>
    <m/>
  </r>
  <r>
    <s v="Exp4"/>
    <n v="401051"/>
    <n v="1051"/>
    <x v="2"/>
    <x v="7"/>
    <x v="10"/>
    <d v="2014-11-04T00:00:00"/>
    <s v="Full_8h"/>
    <m/>
    <m/>
    <n v="4"/>
    <n v="2"/>
    <x v="11"/>
    <n v="9"/>
    <n v="123"/>
    <n v="410"/>
    <n v="301"/>
    <n v="4"/>
    <n v="16"/>
    <n v="10"/>
    <s v="TS"/>
    <n v="1"/>
    <n v="231.75"/>
    <n v="1.2988133764832794"/>
    <n v="9.2988133764832792"/>
    <n v="28"/>
    <m/>
    <m/>
    <m/>
    <x v="2"/>
    <m/>
  </r>
  <r>
    <s v="Exp4"/>
    <n v="401058"/>
    <n v="1058"/>
    <x v="2"/>
    <x v="7"/>
    <x v="10"/>
    <d v="2014-11-04T00:00:00"/>
    <s v="Full_8h"/>
    <d v="2014-11-04T00:00:00"/>
    <n v="1058"/>
    <n v="1"/>
    <n v="3"/>
    <x v="11"/>
    <n v="9"/>
    <n v="124"/>
    <m/>
    <n v="62"/>
    <n v="4"/>
    <n v="17"/>
    <n v="12"/>
    <s v="TS"/>
    <n v="1"/>
    <n v="231.75"/>
    <n v="0.26752966558791802"/>
    <n v="8.2675296655879187"/>
    <n v="29"/>
    <m/>
    <m/>
    <m/>
    <x v="2"/>
    <m/>
  </r>
  <r>
    <s v="Exp4"/>
    <n v="401058"/>
    <n v="1058"/>
    <x v="2"/>
    <x v="7"/>
    <x v="10"/>
    <d v="2014-11-04T00:00:00"/>
    <s v="Full_8h"/>
    <m/>
    <m/>
    <n v="2"/>
    <n v="2"/>
    <x v="11"/>
    <n v="9"/>
    <n v="132"/>
    <n v="336"/>
    <n v="69"/>
    <n v="4"/>
    <n v="16"/>
    <n v="9"/>
    <s v="TS"/>
    <n v="1"/>
    <n v="231.75"/>
    <n v="0.29773462783171523"/>
    <n v="8.2977346278317157"/>
    <n v="28"/>
    <m/>
    <m/>
    <m/>
    <x v="2"/>
    <m/>
  </r>
  <r>
    <s v="Exp4"/>
    <n v="401058"/>
    <n v="1058"/>
    <x v="2"/>
    <x v="7"/>
    <x v="10"/>
    <d v="2014-11-04T00:00:00"/>
    <s v="Full_8h"/>
    <m/>
    <m/>
    <n v="3"/>
    <n v="2"/>
    <x v="15"/>
    <n v="8"/>
    <n v="125"/>
    <n v="385"/>
    <n v="136"/>
    <n v="4"/>
    <n v="15"/>
    <m/>
    <s v="TS"/>
    <m/>
    <n v="281.75"/>
    <n v="0.48269742679680566"/>
    <n v="7.4826974267968058"/>
    <n v="26"/>
    <m/>
    <m/>
    <m/>
    <x v="2"/>
    <m/>
  </r>
  <r>
    <s v="Exp4"/>
    <n v="401058"/>
    <n v="1058"/>
    <x v="2"/>
    <x v="7"/>
    <x v="10"/>
    <d v="2014-11-04T00:00:00"/>
    <s v="Full_8h"/>
    <m/>
    <m/>
    <n v="4"/>
    <n v="2"/>
    <x v="15"/>
    <n v="8"/>
    <n v="120"/>
    <n v="354"/>
    <n v="155"/>
    <n v="4"/>
    <n v="15"/>
    <n v="9"/>
    <s v="TS"/>
    <n v="1"/>
    <n v="281.75"/>
    <n v="0.55013309671694766"/>
    <n v="7.550133096716948"/>
    <n v="26"/>
    <m/>
    <m/>
    <m/>
    <x v="2"/>
    <m/>
  </r>
  <r>
    <s v="Exp4"/>
    <n v="401073"/>
    <n v="1073"/>
    <x v="2"/>
    <x v="7"/>
    <x v="10"/>
    <d v="2014-11-04T00:00:00"/>
    <s v="Full_8h"/>
    <m/>
    <n v="1073"/>
    <n v="1"/>
    <n v="2"/>
    <x v="11"/>
    <n v="9"/>
    <n v="125"/>
    <m/>
    <n v="405"/>
    <n v="3"/>
    <n v="18"/>
    <n v="12"/>
    <s v="TS"/>
    <n v="2"/>
    <n v="231.75"/>
    <n v="1.7475728155339805"/>
    <n v="9.7475728155339798"/>
    <n v="29"/>
    <m/>
    <m/>
    <m/>
    <x v="2"/>
    <m/>
  </r>
  <r>
    <s v="Exp4"/>
    <n v="401073"/>
    <n v="1073"/>
    <x v="2"/>
    <x v="7"/>
    <x v="10"/>
    <d v="2014-11-04T00:00:00"/>
    <s v="Full_8h"/>
    <m/>
    <m/>
    <n v="2"/>
    <n v="3"/>
    <x v="12"/>
    <n v="10"/>
    <n v="120"/>
    <n v="288"/>
    <n v="35"/>
    <n v="4"/>
    <n v="17"/>
    <n v="13"/>
    <s v="TS"/>
    <n v="2"/>
    <n v="231.75"/>
    <n v="0.15102481121898598"/>
    <n v="9.1510248112189867"/>
    <n v="30"/>
    <m/>
    <m/>
    <m/>
    <x v="2"/>
    <m/>
  </r>
  <r>
    <s v="Exp4"/>
    <n v="401073"/>
    <n v="1073"/>
    <x v="2"/>
    <x v="7"/>
    <x v="10"/>
    <d v="2014-11-04T00:00:00"/>
    <s v="Full_8h"/>
    <m/>
    <m/>
    <n v="3"/>
    <n v="3"/>
    <x v="15"/>
    <n v="9"/>
    <n v="127"/>
    <n v="412"/>
    <n v="325"/>
    <n v="3"/>
    <n v="16"/>
    <n v="10"/>
    <s v="TS"/>
    <n v="1"/>
    <n v="281.75"/>
    <n v="1.1535048802129548"/>
    <n v="8.1535048802129548"/>
    <n v="26"/>
    <m/>
    <m/>
    <m/>
    <x v="2"/>
    <m/>
  </r>
  <r>
    <s v="Exp4"/>
    <n v="401073"/>
    <n v="1073"/>
    <x v="2"/>
    <x v="7"/>
    <x v="10"/>
    <d v="2014-11-04T00:00:00"/>
    <s v="Full_8h"/>
    <m/>
    <m/>
    <n v="4"/>
    <n v="2"/>
    <x v="15"/>
    <n v="8"/>
    <n v="125"/>
    <n v="287"/>
    <n v="293"/>
    <n v="3"/>
    <n v="17"/>
    <n v="11"/>
    <s v="TS"/>
    <n v="1"/>
    <n v="281.75"/>
    <n v="1.0399290150842946"/>
    <n v="8.0399290150842937"/>
    <n v="27"/>
    <m/>
    <m/>
    <m/>
    <x v="2"/>
    <m/>
  </r>
  <r>
    <s v="Exp4"/>
    <n v="401035"/>
    <n v="1035"/>
    <x v="2"/>
    <x v="7"/>
    <x v="10"/>
    <d v="2014-12-12T00:00:00"/>
    <s v="Full_8h"/>
    <m/>
    <s v="Batten S 1035"/>
    <n v="1"/>
    <m/>
    <x v="7"/>
    <m/>
    <n v="215"/>
    <m/>
    <m/>
    <m/>
    <m/>
    <m/>
    <m/>
    <n v="3"/>
    <n v="231.75"/>
    <n v="0"/>
    <n v="11"/>
    <s v=""/>
    <m/>
    <m/>
    <m/>
    <x v="1"/>
    <m/>
  </r>
  <r>
    <s v="Exp4"/>
    <n v="401035"/>
    <n v="1035"/>
    <x v="2"/>
    <x v="7"/>
    <x v="10"/>
    <d v="2014-12-12T00:00:00"/>
    <s v="Full_8h"/>
    <m/>
    <m/>
    <n v="2"/>
    <m/>
    <x v="9"/>
    <m/>
    <n v="240"/>
    <m/>
    <m/>
    <m/>
    <m/>
    <m/>
    <m/>
    <n v="3"/>
    <n v="231.75"/>
    <n v="0"/>
    <n v="12"/>
    <s v=""/>
    <m/>
    <m/>
    <m/>
    <x v="1"/>
    <m/>
  </r>
  <r>
    <s v="Exp4"/>
    <n v="401035"/>
    <n v="1035"/>
    <x v="2"/>
    <x v="7"/>
    <x v="10"/>
    <d v="2014-12-12T00:00:00"/>
    <s v="Full_8h"/>
    <m/>
    <m/>
    <n v="3"/>
    <m/>
    <x v="9"/>
    <m/>
    <n v="335"/>
    <m/>
    <m/>
    <m/>
    <m/>
    <m/>
    <m/>
    <n v="4"/>
    <n v="231.75"/>
    <n v="0"/>
    <n v="12"/>
    <s v=""/>
    <m/>
    <m/>
    <m/>
    <x v="1"/>
    <m/>
  </r>
  <r>
    <s v="Exp4"/>
    <n v="401035"/>
    <n v="1035"/>
    <x v="2"/>
    <x v="7"/>
    <x v="10"/>
    <d v="2014-12-12T00:00:00"/>
    <s v="Full_8h"/>
    <m/>
    <m/>
    <n v="4"/>
    <m/>
    <x v="9"/>
    <m/>
    <n v="330"/>
    <m/>
    <m/>
    <m/>
    <m/>
    <m/>
    <m/>
    <n v="4"/>
    <n v="231.75"/>
    <n v="0"/>
    <n v="12"/>
    <s v=""/>
    <m/>
    <m/>
    <m/>
    <x v="1"/>
    <m/>
  </r>
  <r>
    <s v="Exp4"/>
    <n v="401042"/>
    <n v="1042"/>
    <x v="2"/>
    <x v="7"/>
    <x v="10"/>
    <d v="2014-12-12T00:00:00"/>
    <s v="Full_8h"/>
    <m/>
    <s v="Batten S 1042"/>
    <n v="1"/>
    <m/>
    <x v="9"/>
    <m/>
    <n v="250"/>
    <m/>
    <m/>
    <m/>
    <m/>
    <m/>
    <m/>
    <n v="3"/>
    <n v="231.75"/>
    <n v="0"/>
    <n v="12"/>
    <s v=""/>
    <m/>
    <m/>
    <m/>
    <x v="1"/>
    <m/>
  </r>
  <r>
    <s v="Exp4"/>
    <n v="401042"/>
    <n v="1042"/>
    <x v="2"/>
    <x v="7"/>
    <x v="10"/>
    <d v="2014-12-12T00:00:00"/>
    <s v="Full_8h"/>
    <m/>
    <m/>
    <n v="2"/>
    <m/>
    <x v="9"/>
    <m/>
    <n v="210"/>
    <m/>
    <m/>
    <m/>
    <m/>
    <m/>
    <m/>
    <n v="3"/>
    <n v="231.75"/>
    <n v="0"/>
    <n v="12"/>
    <s v=""/>
    <m/>
    <m/>
    <m/>
    <x v="1"/>
    <m/>
  </r>
  <r>
    <s v="Exp4"/>
    <n v="401042"/>
    <n v="1042"/>
    <x v="2"/>
    <x v="7"/>
    <x v="10"/>
    <d v="2014-12-12T00:00:00"/>
    <s v="Full_8h"/>
    <m/>
    <m/>
    <n v="3"/>
    <m/>
    <x v="7"/>
    <m/>
    <n v="210"/>
    <m/>
    <m/>
    <m/>
    <m/>
    <m/>
    <m/>
    <n v="3"/>
    <n v="231.75"/>
    <n v="0"/>
    <n v="11"/>
    <s v=""/>
    <m/>
    <m/>
    <m/>
    <x v="1"/>
    <m/>
  </r>
  <r>
    <s v="Exp4"/>
    <n v="401042"/>
    <n v="1042"/>
    <x v="2"/>
    <x v="7"/>
    <x v="10"/>
    <d v="2014-12-12T00:00:00"/>
    <s v="Full_8h"/>
    <m/>
    <m/>
    <n v="4"/>
    <m/>
    <x v="9"/>
    <m/>
    <n v="285"/>
    <m/>
    <m/>
    <m/>
    <m/>
    <m/>
    <m/>
    <n v="4"/>
    <n v="231.75"/>
    <n v="0"/>
    <n v="12"/>
    <s v=""/>
    <m/>
    <m/>
    <m/>
    <x v="1"/>
    <m/>
  </r>
  <r>
    <s v="Exp4"/>
    <n v="401043"/>
    <n v="1043"/>
    <x v="2"/>
    <x v="7"/>
    <x v="10"/>
    <d v="2014-12-12T00:00:00"/>
    <s v="Full_8h"/>
    <m/>
    <s v="Batten S 1043"/>
    <n v="1"/>
    <m/>
    <x v="9"/>
    <m/>
    <n v="403"/>
    <m/>
    <m/>
    <m/>
    <m/>
    <m/>
    <m/>
    <n v="5"/>
    <n v="231.75"/>
    <n v="0"/>
    <n v="12"/>
    <s v=""/>
    <m/>
    <m/>
    <m/>
    <x v="1"/>
    <m/>
  </r>
  <r>
    <s v="Exp4"/>
    <n v="401043"/>
    <n v="1043"/>
    <x v="2"/>
    <x v="7"/>
    <x v="10"/>
    <d v="2014-12-12T00:00:00"/>
    <s v="Full_8h"/>
    <m/>
    <m/>
    <n v="2"/>
    <m/>
    <x v="9"/>
    <m/>
    <n v="375"/>
    <m/>
    <m/>
    <m/>
    <m/>
    <m/>
    <m/>
    <n v="4"/>
    <n v="231.75"/>
    <n v="0"/>
    <n v="12"/>
    <s v=""/>
    <m/>
    <m/>
    <m/>
    <x v="1"/>
    <m/>
  </r>
  <r>
    <s v="Exp4"/>
    <n v="401043"/>
    <n v="1043"/>
    <x v="2"/>
    <x v="7"/>
    <x v="10"/>
    <d v="2014-12-12T00:00:00"/>
    <s v="Full_8h"/>
    <m/>
    <m/>
    <n v="3"/>
    <m/>
    <x v="9"/>
    <m/>
    <n v="340"/>
    <m/>
    <m/>
    <m/>
    <m/>
    <m/>
    <m/>
    <n v="5"/>
    <n v="231.75"/>
    <n v="0"/>
    <n v="12"/>
    <s v=""/>
    <m/>
    <m/>
    <m/>
    <x v="1"/>
    <m/>
  </r>
  <r>
    <s v="Exp4"/>
    <n v="401043"/>
    <n v="1043"/>
    <x v="2"/>
    <x v="7"/>
    <x v="10"/>
    <d v="2014-12-12T00:00:00"/>
    <s v="Full_8h"/>
    <m/>
    <m/>
    <n v="4"/>
    <m/>
    <x v="9"/>
    <m/>
    <n v="315"/>
    <m/>
    <m/>
    <m/>
    <m/>
    <m/>
    <m/>
    <n v="3"/>
    <n v="231.75"/>
    <n v="0"/>
    <n v="12"/>
    <s v=""/>
    <m/>
    <m/>
    <m/>
    <x v="1"/>
    <m/>
  </r>
  <r>
    <s v="Exp4"/>
    <n v="401045"/>
    <n v="1045"/>
    <x v="2"/>
    <x v="7"/>
    <x v="10"/>
    <d v="2014-12-12T00:00:00"/>
    <s v="Full_8h"/>
    <d v="2014-12-12T00:00:00"/>
    <s v="Batten S 1045"/>
    <n v="1"/>
    <m/>
    <x v="7"/>
    <m/>
    <n v="270"/>
    <m/>
    <m/>
    <m/>
    <m/>
    <m/>
    <m/>
    <n v="4"/>
    <n v="231.75"/>
    <n v="0"/>
    <n v="11"/>
    <s v=""/>
    <m/>
    <m/>
    <m/>
    <x v="1"/>
    <m/>
  </r>
  <r>
    <s v="Exp4"/>
    <n v="401045"/>
    <n v="1045"/>
    <x v="2"/>
    <x v="7"/>
    <x v="10"/>
    <d v="2014-12-12T00:00:00"/>
    <s v="Full_8h"/>
    <m/>
    <m/>
    <n v="2"/>
    <m/>
    <x v="9"/>
    <m/>
    <n v="292"/>
    <m/>
    <m/>
    <m/>
    <m/>
    <m/>
    <m/>
    <n v="3"/>
    <n v="231.75"/>
    <n v="0"/>
    <n v="12"/>
    <s v=""/>
    <m/>
    <m/>
    <m/>
    <x v="1"/>
    <m/>
  </r>
  <r>
    <s v="Exp4"/>
    <n v="401045"/>
    <n v="1045"/>
    <x v="2"/>
    <x v="7"/>
    <x v="10"/>
    <d v="2014-12-12T00:00:00"/>
    <s v="Full_8h"/>
    <m/>
    <m/>
    <n v="3"/>
    <m/>
    <x v="9"/>
    <m/>
    <n v="250"/>
    <m/>
    <m/>
    <m/>
    <m/>
    <m/>
    <m/>
    <n v="4"/>
    <n v="231.75"/>
    <n v="0"/>
    <n v="12"/>
    <s v=""/>
    <m/>
    <m/>
    <m/>
    <x v="1"/>
    <m/>
  </r>
  <r>
    <s v="Exp4"/>
    <n v="401045"/>
    <n v="1045"/>
    <x v="2"/>
    <x v="7"/>
    <x v="10"/>
    <d v="2014-12-12T00:00:00"/>
    <s v="Full_8h"/>
    <m/>
    <m/>
    <n v="4"/>
    <m/>
    <x v="9"/>
    <m/>
    <n v="290"/>
    <m/>
    <m/>
    <m/>
    <m/>
    <m/>
    <m/>
    <n v="4"/>
    <n v="231.75"/>
    <n v="0"/>
    <n v="12"/>
    <s v=""/>
    <m/>
    <m/>
    <m/>
    <x v="1"/>
    <m/>
  </r>
  <r>
    <s v="Exp4"/>
    <n v="401057"/>
    <n v="1057"/>
    <x v="2"/>
    <x v="7"/>
    <x v="10"/>
    <d v="2014-12-12T00:00:00"/>
    <s v="Full_8h"/>
    <m/>
    <s v="Batten S 1057"/>
    <n v="1"/>
    <m/>
    <x v="9"/>
    <m/>
    <n v="310"/>
    <m/>
    <m/>
    <m/>
    <m/>
    <m/>
    <m/>
    <n v="4"/>
    <n v="231.75"/>
    <n v="0"/>
    <n v="12"/>
    <s v=""/>
    <m/>
    <m/>
    <m/>
    <x v="1"/>
    <m/>
  </r>
  <r>
    <s v="Exp4"/>
    <n v="401057"/>
    <n v="1057"/>
    <x v="2"/>
    <x v="7"/>
    <x v="10"/>
    <d v="2014-12-12T00:00:00"/>
    <s v="Full_8h"/>
    <m/>
    <m/>
    <n v="2"/>
    <m/>
    <x v="2"/>
    <m/>
    <n v="283"/>
    <m/>
    <m/>
    <m/>
    <m/>
    <m/>
    <m/>
    <n v="4"/>
    <n v="231.75"/>
    <n v="0"/>
    <n v="13"/>
    <s v=""/>
    <m/>
    <m/>
    <m/>
    <x v="1"/>
    <m/>
  </r>
  <r>
    <s v="Exp4"/>
    <n v="401057"/>
    <n v="1057"/>
    <x v="2"/>
    <x v="7"/>
    <x v="10"/>
    <d v="2014-12-12T00:00:00"/>
    <s v="Full_8h"/>
    <m/>
    <m/>
    <n v="3"/>
    <m/>
    <x v="2"/>
    <m/>
    <n v="290"/>
    <m/>
    <m/>
    <m/>
    <m/>
    <m/>
    <m/>
    <n v="4"/>
    <n v="231.75"/>
    <n v="0"/>
    <n v="13"/>
    <s v=""/>
    <m/>
    <m/>
    <m/>
    <x v="1"/>
    <m/>
  </r>
  <r>
    <s v="Exp4"/>
    <n v="401057"/>
    <n v="1057"/>
    <x v="2"/>
    <x v="7"/>
    <x v="10"/>
    <d v="2014-12-12T00:00:00"/>
    <s v="Full_8h"/>
    <m/>
    <m/>
    <n v="4"/>
    <m/>
    <x v="9"/>
    <m/>
    <n v="390"/>
    <m/>
    <m/>
    <m/>
    <m/>
    <m/>
    <m/>
    <n v="5"/>
    <n v="231.75"/>
    <n v="0"/>
    <n v="12"/>
    <s v=""/>
    <m/>
    <m/>
    <m/>
    <x v="1"/>
    <m/>
  </r>
  <r>
    <s v="Exp4"/>
    <n v="401037"/>
    <n v="1037"/>
    <x v="2"/>
    <x v="7"/>
    <x v="10"/>
    <d v="2014-12-15T00:00:00"/>
    <s v="Full_8h"/>
    <d v="2014-12-15T00:00:00"/>
    <s v="Batten S 1037"/>
    <n v="1"/>
    <m/>
    <x v="6"/>
    <m/>
    <n v="380"/>
    <m/>
    <m/>
    <m/>
    <m/>
    <m/>
    <m/>
    <n v="4"/>
    <n v="231.75"/>
    <n v="0"/>
    <n v="10"/>
    <s v=""/>
    <m/>
    <m/>
    <m/>
    <x v="1"/>
    <m/>
  </r>
  <r>
    <s v="Exp4"/>
    <n v="401037"/>
    <n v="1037"/>
    <x v="2"/>
    <x v="7"/>
    <x v="10"/>
    <d v="2014-12-15T00:00:00"/>
    <s v="Full_8h"/>
    <m/>
    <m/>
    <n v="2"/>
    <m/>
    <x v="7"/>
    <m/>
    <n v="405"/>
    <m/>
    <m/>
    <m/>
    <m/>
    <m/>
    <m/>
    <n v="5"/>
    <n v="231.75"/>
    <n v="0"/>
    <n v="11"/>
    <s v=""/>
    <m/>
    <m/>
    <m/>
    <x v="1"/>
    <m/>
  </r>
  <r>
    <s v="Exp4"/>
    <n v="401037"/>
    <n v="1037"/>
    <x v="2"/>
    <x v="7"/>
    <x v="10"/>
    <d v="2014-12-15T00:00:00"/>
    <s v="Full_8h"/>
    <m/>
    <m/>
    <n v="3"/>
    <m/>
    <x v="7"/>
    <m/>
    <n v="384"/>
    <m/>
    <m/>
    <m/>
    <m/>
    <m/>
    <m/>
    <n v="5"/>
    <n v="231.75"/>
    <n v="0"/>
    <n v="11"/>
    <s v=""/>
    <m/>
    <m/>
    <m/>
    <x v="1"/>
    <m/>
  </r>
  <r>
    <s v="Exp4"/>
    <n v="401037"/>
    <n v="1037"/>
    <x v="2"/>
    <x v="7"/>
    <x v="10"/>
    <d v="2014-12-15T00:00:00"/>
    <s v="Full_8h"/>
    <m/>
    <m/>
    <n v="4"/>
    <m/>
    <x v="7"/>
    <m/>
    <n v="385"/>
    <m/>
    <m/>
    <m/>
    <m/>
    <m/>
    <m/>
    <n v="4"/>
    <n v="231.75"/>
    <n v="0"/>
    <n v="11"/>
    <s v=""/>
    <m/>
    <m/>
    <m/>
    <x v="1"/>
    <m/>
  </r>
  <r>
    <s v="Exp4"/>
    <n v="401044"/>
    <n v="1044"/>
    <x v="2"/>
    <x v="7"/>
    <x v="10"/>
    <d v="2014-12-15T00:00:00"/>
    <s v="Full_8h"/>
    <m/>
    <s v="Batten S 1044"/>
    <n v="1"/>
    <m/>
    <x v="2"/>
    <m/>
    <n v="395"/>
    <m/>
    <m/>
    <m/>
    <m/>
    <m/>
    <m/>
    <n v="4"/>
    <n v="231.75"/>
    <n v="0"/>
    <n v="13"/>
    <s v=""/>
    <m/>
    <m/>
    <m/>
    <x v="1"/>
    <m/>
  </r>
  <r>
    <s v="Exp4"/>
    <n v="401044"/>
    <n v="1044"/>
    <x v="2"/>
    <x v="7"/>
    <x v="10"/>
    <d v="2014-12-15T00:00:00"/>
    <s v="Full_8h"/>
    <m/>
    <m/>
    <n v="2"/>
    <m/>
    <x v="9"/>
    <m/>
    <n v="420"/>
    <m/>
    <m/>
    <m/>
    <m/>
    <m/>
    <m/>
    <n v="4"/>
    <n v="231.75"/>
    <n v="0"/>
    <n v="12"/>
    <s v=""/>
    <m/>
    <m/>
    <m/>
    <x v="1"/>
    <m/>
  </r>
  <r>
    <s v="Exp4"/>
    <n v="401044"/>
    <n v="1044"/>
    <x v="2"/>
    <x v="7"/>
    <x v="10"/>
    <d v="2014-12-15T00:00:00"/>
    <s v="Full_8h"/>
    <m/>
    <m/>
    <n v="3"/>
    <m/>
    <x v="9"/>
    <m/>
    <n v="390"/>
    <m/>
    <m/>
    <m/>
    <m/>
    <m/>
    <m/>
    <n v="4"/>
    <n v="231.75"/>
    <n v="0"/>
    <n v="12"/>
    <s v=""/>
    <m/>
    <m/>
    <m/>
    <x v="1"/>
    <m/>
  </r>
  <r>
    <s v="Exp4"/>
    <n v="401044"/>
    <n v="1044"/>
    <x v="2"/>
    <x v="7"/>
    <x v="10"/>
    <d v="2014-12-15T00:00:00"/>
    <s v="Full_8h"/>
    <m/>
    <m/>
    <n v="4"/>
    <m/>
    <x v="9"/>
    <m/>
    <n v="430"/>
    <m/>
    <m/>
    <m/>
    <m/>
    <m/>
    <m/>
    <n v="4"/>
    <n v="231.75"/>
    <n v="0"/>
    <n v="12"/>
    <s v=""/>
    <m/>
    <m/>
    <m/>
    <x v="1"/>
    <m/>
  </r>
  <r>
    <s v="Exp4"/>
    <n v="401047"/>
    <n v="1047"/>
    <x v="2"/>
    <x v="7"/>
    <x v="10"/>
    <d v="2014-12-15T00:00:00"/>
    <s v="Full_8h"/>
    <m/>
    <s v="Batten S 1047"/>
    <n v="1"/>
    <m/>
    <x v="2"/>
    <m/>
    <n v="333"/>
    <m/>
    <m/>
    <m/>
    <m/>
    <m/>
    <m/>
    <n v="4"/>
    <n v="231.75"/>
    <n v="0"/>
    <n v="13"/>
    <s v=""/>
    <m/>
    <m/>
    <m/>
    <x v="1"/>
    <m/>
  </r>
  <r>
    <s v="Exp4"/>
    <n v="401047"/>
    <n v="1047"/>
    <x v="2"/>
    <x v="7"/>
    <x v="10"/>
    <d v="2014-12-15T00:00:00"/>
    <s v="Full_8h"/>
    <m/>
    <m/>
    <n v="2"/>
    <m/>
    <x v="9"/>
    <m/>
    <n v="330"/>
    <m/>
    <m/>
    <m/>
    <m/>
    <m/>
    <m/>
    <n v="4"/>
    <n v="231.75"/>
    <n v="0"/>
    <n v="12"/>
    <s v=""/>
    <m/>
    <m/>
    <m/>
    <x v="1"/>
    <m/>
  </r>
  <r>
    <s v="Exp4"/>
    <n v="401047"/>
    <n v="1047"/>
    <x v="2"/>
    <x v="7"/>
    <x v="10"/>
    <d v="2014-12-15T00:00:00"/>
    <s v="Full_8h"/>
    <m/>
    <m/>
    <n v="3"/>
    <m/>
    <x v="7"/>
    <m/>
    <n v="335"/>
    <m/>
    <m/>
    <m/>
    <m/>
    <m/>
    <m/>
    <n v="4"/>
    <n v="231.75"/>
    <n v="0"/>
    <n v="11"/>
    <s v=""/>
    <m/>
    <m/>
    <m/>
    <x v="1"/>
    <m/>
  </r>
  <r>
    <s v="Exp4"/>
    <n v="401047"/>
    <n v="1047"/>
    <x v="2"/>
    <x v="7"/>
    <x v="10"/>
    <d v="2014-12-15T00:00:00"/>
    <s v="Full_8h"/>
    <m/>
    <m/>
    <n v="4"/>
    <m/>
    <x v="9"/>
    <m/>
    <n v="315"/>
    <m/>
    <m/>
    <m/>
    <m/>
    <m/>
    <m/>
    <n v="4"/>
    <n v="231.75"/>
    <n v="0"/>
    <n v="12"/>
    <s v=""/>
    <m/>
    <m/>
    <m/>
    <x v="1"/>
    <m/>
  </r>
  <r>
    <s v="Exp4"/>
    <n v="401050"/>
    <n v="1050"/>
    <x v="2"/>
    <x v="7"/>
    <x v="10"/>
    <d v="2014-12-15T00:00:00"/>
    <s v="Full_8h"/>
    <m/>
    <s v="Batten S 1050"/>
    <n v="1"/>
    <m/>
    <x v="9"/>
    <m/>
    <n v="380"/>
    <m/>
    <m/>
    <m/>
    <m/>
    <m/>
    <m/>
    <n v="5"/>
    <n v="231.75"/>
    <n v="0"/>
    <n v="12"/>
    <s v=""/>
    <m/>
    <m/>
    <m/>
    <x v="1"/>
    <m/>
  </r>
  <r>
    <s v="Exp4"/>
    <n v="401050"/>
    <n v="1050"/>
    <x v="2"/>
    <x v="7"/>
    <x v="10"/>
    <d v="2014-12-15T00:00:00"/>
    <s v="Full_8h"/>
    <m/>
    <m/>
    <n v="2"/>
    <m/>
    <x v="6"/>
    <m/>
    <n v="355"/>
    <m/>
    <m/>
    <m/>
    <m/>
    <m/>
    <m/>
    <n v="4"/>
    <n v="231.75"/>
    <n v="0"/>
    <n v="10"/>
    <s v=""/>
    <m/>
    <m/>
    <m/>
    <x v="1"/>
    <m/>
  </r>
  <r>
    <s v="Exp4"/>
    <n v="401050"/>
    <n v="1050"/>
    <x v="2"/>
    <x v="7"/>
    <x v="10"/>
    <d v="2014-12-15T00:00:00"/>
    <s v="Full_8h"/>
    <m/>
    <m/>
    <n v="3"/>
    <m/>
    <x v="9"/>
    <m/>
    <n v="440"/>
    <m/>
    <m/>
    <m/>
    <m/>
    <m/>
    <m/>
    <n v="4"/>
    <n v="231.75"/>
    <n v="0"/>
    <n v="12"/>
    <s v=""/>
    <m/>
    <m/>
    <m/>
    <x v="1"/>
    <m/>
  </r>
  <r>
    <s v="Exp4"/>
    <n v="401050"/>
    <n v="1050"/>
    <x v="2"/>
    <x v="7"/>
    <x v="10"/>
    <d v="2014-12-15T00:00:00"/>
    <s v="Full_8h"/>
    <m/>
    <m/>
    <n v="4"/>
    <m/>
    <x v="9"/>
    <m/>
    <n v="385"/>
    <m/>
    <m/>
    <m/>
    <m/>
    <m/>
    <m/>
    <n v="4"/>
    <n v="231.75"/>
    <n v="0"/>
    <n v="12"/>
    <s v=""/>
    <m/>
    <m/>
    <m/>
    <x v="1"/>
    <m/>
  </r>
  <r>
    <s v="Exp4"/>
    <n v="401053"/>
    <n v="1053"/>
    <x v="2"/>
    <x v="7"/>
    <x v="10"/>
    <d v="2014-12-15T00:00:00"/>
    <s v="Full_8h"/>
    <m/>
    <s v="Batten S 1053"/>
    <n v="1"/>
    <m/>
    <x v="9"/>
    <m/>
    <n v="390"/>
    <m/>
    <m/>
    <m/>
    <m/>
    <m/>
    <m/>
    <n v="4"/>
    <n v="231.75"/>
    <n v="0"/>
    <n v="12"/>
    <s v=""/>
    <m/>
    <m/>
    <m/>
    <x v="1"/>
    <m/>
  </r>
  <r>
    <s v="Exp4"/>
    <n v="401053"/>
    <n v="1053"/>
    <x v="2"/>
    <x v="7"/>
    <x v="10"/>
    <d v="2014-12-15T00:00:00"/>
    <s v="Full_8h"/>
    <m/>
    <m/>
    <n v="2"/>
    <m/>
    <x v="6"/>
    <m/>
    <n v="330"/>
    <m/>
    <m/>
    <m/>
    <m/>
    <m/>
    <m/>
    <n v="5"/>
    <n v="231.75"/>
    <n v="0"/>
    <n v="10"/>
    <s v=""/>
    <m/>
    <m/>
    <m/>
    <x v="1"/>
    <m/>
  </r>
  <r>
    <s v="Exp4"/>
    <n v="401053"/>
    <n v="1053"/>
    <x v="2"/>
    <x v="7"/>
    <x v="10"/>
    <d v="2014-12-15T00:00:00"/>
    <s v="Full_8h"/>
    <m/>
    <m/>
    <n v="3"/>
    <m/>
    <x v="7"/>
    <m/>
    <n v="390"/>
    <m/>
    <m/>
    <m/>
    <m/>
    <m/>
    <m/>
    <n v="4"/>
    <n v="231.75"/>
    <n v="0"/>
    <n v="11"/>
    <s v=""/>
    <m/>
    <m/>
    <m/>
    <x v="1"/>
    <m/>
  </r>
  <r>
    <s v="Exp4"/>
    <n v="401053"/>
    <n v="1053"/>
    <x v="2"/>
    <x v="7"/>
    <x v="10"/>
    <d v="2014-12-15T00:00:00"/>
    <s v="Full_8h"/>
    <m/>
    <m/>
    <n v="4"/>
    <m/>
    <x v="9"/>
    <m/>
    <n v="368"/>
    <m/>
    <m/>
    <m/>
    <m/>
    <m/>
    <m/>
    <n v="5"/>
    <n v="231.75"/>
    <n v="0"/>
    <n v="12"/>
    <s v=""/>
    <m/>
    <m/>
    <m/>
    <x v="1"/>
    <m/>
  </r>
  <r>
    <s v="Exp4"/>
    <n v="401170"/>
    <n v="1170"/>
    <x v="2"/>
    <x v="7"/>
    <x v="3"/>
    <d v="2014-09-23T00:00:00"/>
    <s v="Full_8h"/>
    <m/>
    <n v="1170"/>
    <n v="1"/>
    <n v="0"/>
    <x v="17"/>
    <n v="3"/>
    <n v="38"/>
    <m/>
    <n v="52"/>
    <n v="2"/>
    <n v="3"/>
    <m/>
    <s v="V"/>
    <m/>
    <n v="200"/>
    <n v="0.26"/>
    <n v="2.2599999999999998"/>
    <n v="7"/>
    <m/>
    <m/>
    <m/>
    <x v="2"/>
    <m/>
  </r>
  <r>
    <s v="Exp4"/>
    <n v="401170"/>
    <n v="1170"/>
    <x v="2"/>
    <x v="7"/>
    <x v="3"/>
    <d v="2014-09-23T00:00:00"/>
    <s v="Full_8h"/>
    <m/>
    <m/>
    <n v="2"/>
    <n v="0"/>
    <x v="17"/>
    <n v="3"/>
    <n v="48"/>
    <n v="124"/>
    <n v="62"/>
    <n v="3"/>
    <n v="3"/>
    <m/>
    <s v="V"/>
    <m/>
    <n v="200"/>
    <n v="0.31"/>
    <n v="2.31"/>
    <n v="8"/>
    <m/>
    <m/>
    <m/>
    <x v="2"/>
    <m/>
  </r>
  <r>
    <s v="Exp4"/>
    <n v="401170"/>
    <n v="1170"/>
    <x v="2"/>
    <x v="7"/>
    <x v="3"/>
    <d v="2014-09-23T00:00:00"/>
    <s v="Full_8h"/>
    <m/>
    <m/>
    <n v="3"/>
    <n v="0"/>
    <x v="17"/>
    <n v="3"/>
    <n v="33"/>
    <n v="119"/>
    <n v="63"/>
    <n v="3"/>
    <n v="2"/>
    <m/>
    <s v="V"/>
    <m/>
    <n v="200"/>
    <n v="0.315"/>
    <n v="2.3149999999999999"/>
    <n v="7"/>
    <m/>
    <m/>
    <m/>
    <x v="2"/>
    <m/>
  </r>
  <r>
    <s v="Exp4"/>
    <n v="401170"/>
    <n v="1170"/>
    <x v="2"/>
    <x v="7"/>
    <x v="3"/>
    <d v="2014-09-23T00:00:00"/>
    <s v="Full_8h"/>
    <m/>
    <m/>
    <n v="4"/>
    <n v="0"/>
    <x v="17"/>
    <n v="3"/>
    <n v="42"/>
    <n v="120"/>
    <n v="78"/>
    <n v="4"/>
    <n v="3"/>
    <m/>
    <s v="V"/>
    <m/>
    <n v="200"/>
    <n v="0.39"/>
    <n v="2.39"/>
    <n v="9"/>
    <m/>
    <m/>
    <m/>
    <x v="2"/>
    <m/>
  </r>
  <r>
    <s v="Exp4"/>
    <n v="401175"/>
    <n v="1175"/>
    <x v="2"/>
    <x v="7"/>
    <x v="3"/>
    <d v="2014-09-23T00:00:00"/>
    <s v="Full_8h"/>
    <m/>
    <n v="1175"/>
    <n v="1"/>
    <n v="0"/>
    <x v="17"/>
    <n v="3"/>
    <n v="35"/>
    <m/>
    <n v="60"/>
    <n v="3"/>
    <n v="3"/>
    <m/>
    <s v="V"/>
    <m/>
    <n v="200"/>
    <n v="0.3"/>
    <n v="2.2999999999999998"/>
    <n v="8"/>
    <m/>
    <m/>
    <m/>
    <x v="2"/>
    <m/>
  </r>
  <r>
    <s v="Exp4"/>
    <n v="401175"/>
    <n v="1175"/>
    <x v="2"/>
    <x v="7"/>
    <x v="3"/>
    <d v="2014-09-23T00:00:00"/>
    <s v="Full_8h"/>
    <m/>
    <m/>
    <n v="2"/>
    <n v="0"/>
    <x v="17"/>
    <n v="3"/>
    <n v="40"/>
    <n v="137"/>
    <n v="45"/>
    <n v="3"/>
    <n v="3"/>
    <m/>
    <s v="V"/>
    <m/>
    <n v="200"/>
    <n v="0.22500000000000001"/>
    <n v="2.2250000000000001"/>
    <n v="8"/>
    <m/>
    <m/>
    <m/>
    <x v="2"/>
    <m/>
  </r>
  <r>
    <s v="Exp4"/>
    <n v="401175"/>
    <n v="1175"/>
    <x v="2"/>
    <x v="7"/>
    <x v="3"/>
    <d v="2014-09-23T00:00:00"/>
    <s v="Full_8h"/>
    <m/>
    <m/>
    <n v="3"/>
    <n v="0"/>
    <x v="17"/>
    <n v="3"/>
    <n v="40"/>
    <n v="140"/>
    <n v="46"/>
    <n v="2"/>
    <n v="3"/>
    <m/>
    <s v="V"/>
    <m/>
    <n v="200"/>
    <n v="0.23"/>
    <n v="2.23"/>
    <n v="7"/>
    <m/>
    <m/>
    <m/>
    <x v="2"/>
    <m/>
  </r>
  <r>
    <s v="Exp4"/>
    <n v="401175"/>
    <n v="1175"/>
    <x v="2"/>
    <x v="7"/>
    <x v="3"/>
    <d v="2014-09-23T00:00:00"/>
    <s v="Full_8h"/>
    <m/>
    <m/>
    <n v="4"/>
    <n v="0"/>
    <x v="17"/>
    <n v="3"/>
    <n v="38"/>
    <n v="149"/>
    <n v="70"/>
    <n v="3"/>
    <n v="2"/>
    <m/>
    <s v="V"/>
    <m/>
    <n v="200"/>
    <n v="0.35"/>
    <n v="2.35"/>
    <n v="7"/>
    <m/>
    <m/>
    <m/>
    <x v="2"/>
    <m/>
  </r>
  <r>
    <s v="Exp4"/>
    <n v="401180"/>
    <n v="1180"/>
    <x v="2"/>
    <x v="7"/>
    <x v="3"/>
    <d v="2014-09-23T00:00:00"/>
    <s v="Full_8h"/>
    <m/>
    <n v="1180"/>
    <n v="1"/>
    <n v="0"/>
    <x v="17"/>
    <n v="3"/>
    <n v="46"/>
    <n v="152"/>
    <n v="64"/>
    <n v="3"/>
    <n v="4"/>
    <m/>
    <s v="V"/>
    <m/>
    <n v="200"/>
    <n v="0.32"/>
    <n v="2.3199999999999998"/>
    <n v="9"/>
    <m/>
    <m/>
    <m/>
    <x v="2"/>
    <m/>
  </r>
  <r>
    <s v="Exp4"/>
    <n v="401180"/>
    <n v="1180"/>
    <x v="2"/>
    <x v="7"/>
    <x v="3"/>
    <d v="2014-09-23T00:00:00"/>
    <s v="Full_8h"/>
    <m/>
    <m/>
    <n v="2"/>
    <n v="0"/>
    <x v="17"/>
    <n v="3"/>
    <n v="41"/>
    <n v="137"/>
    <n v="40"/>
    <n v="3"/>
    <n v="3"/>
    <m/>
    <s v="V"/>
    <m/>
    <n v="200"/>
    <n v="0.2"/>
    <n v="2.2000000000000002"/>
    <n v="8"/>
    <m/>
    <m/>
    <m/>
    <x v="2"/>
    <m/>
  </r>
  <r>
    <s v="Exp4"/>
    <n v="401180"/>
    <n v="1180"/>
    <x v="2"/>
    <x v="7"/>
    <x v="3"/>
    <d v="2014-09-23T00:00:00"/>
    <s v="Full_8h"/>
    <m/>
    <m/>
    <n v="3"/>
    <n v="0"/>
    <x v="17"/>
    <n v="3"/>
    <n v="46"/>
    <n v="141"/>
    <n v="64"/>
    <n v="3"/>
    <n v="3"/>
    <m/>
    <s v="V"/>
    <m/>
    <n v="200"/>
    <n v="0.32"/>
    <n v="2.3199999999999998"/>
    <n v="8"/>
    <m/>
    <m/>
    <m/>
    <x v="2"/>
    <m/>
  </r>
  <r>
    <s v="Exp4"/>
    <n v="401180"/>
    <n v="1180"/>
    <x v="2"/>
    <x v="7"/>
    <x v="3"/>
    <d v="2014-09-23T00:00:00"/>
    <s v="Full_8h"/>
    <m/>
    <m/>
    <n v="4"/>
    <n v="0"/>
    <x v="17"/>
    <n v="3"/>
    <n v="46"/>
    <n v="140"/>
    <n v="40"/>
    <n v="2"/>
    <n v="3"/>
    <m/>
    <s v="V"/>
    <m/>
    <n v="200"/>
    <n v="0.2"/>
    <n v="2.2000000000000002"/>
    <n v="7"/>
    <m/>
    <m/>
    <m/>
    <x v="2"/>
    <m/>
  </r>
  <r>
    <s v="Exp4"/>
    <n v="401183"/>
    <n v="1183"/>
    <x v="2"/>
    <x v="7"/>
    <x v="3"/>
    <d v="2014-09-30T00:00:00"/>
    <s v="Full_8h"/>
    <m/>
    <n v="1183"/>
    <n v="1"/>
    <n v="1"/>
    <x v="18"/>
    <n v="4"/>
    <n v="55"/>
    <m/>
    <n v="131"/>
    <n v="4"/>
    <n v="5"/>
    <m/>
    <s v="V"/>
    <m/>
    <n v="204.42857142857142"/>
    <n v="0.64081062194269744"/>
    <n v="3.6408106219426974"/>
    <n v="12"/>
    <m/>
    <m/>
    <m/>
    <x v="2"/>
    <m/>
  </r>
  <r>
    <s v="Exp4"/>
    <n v="401183"/>
    <n v="1183"/>
    <x v="2"/>
    <x v="7"/>
    <x v="3"/>
    <d v="2014-09-30T00:00:00"/>
    <s v="Full_8h"/>
    <m/>
    <m/>
    <n v="2"/>
    <n v="2"/>
    <x v="18"/>
    <n v="4"/>
    <n v="56"/>
    <n v="240"/>
    <n v="89"/>
    <n v="4"/>
    <n v="5"/>
    <m/>
    <s v="V"/>
    <m/>
    <n v="204.42857142857142"/>
    <n v="0.43535988819007687"/>
    <n v="3.4353598881900771"/>
    <n v="12"/>
    <m/>
    <m/>
    <m/>
    <x v="2"/>
    <m/>
  </r>
  <r>
    <s v="Exp4"/>
    <n v="401183"/>
    <n v="1183"/>
    <x v="2"/>
    <x v="7"/>
    <x v="3"/>
    <d v="2014-09-30T00:00:00"/>
    <s v="Full_8h"/>
    <m/>
    <m/>
    <n v="3"/>
    <n v="1"/>
    <x v="18"/>
    <n v="4"/>
    <n v="54"/>
    <n v="253"/>
    <n v="173"/>
    <n v="4"/>
    <n v="6"/>
    <m/>
    <s v="V"/>
    <m/>
    <n v="204.42857142857142"/>
    <n v="0.84626135569531802"/>
    <n v="3.8462613556953178"/>
    <n v="13"/>
    <m/>
    <m/>
    <m/>
    <x v="2"/>
    <m/>
  </r>
  <r>
    <s v="Exp4"/>
    <n v="401183"/>
    <n v="1183"/>
    <x v="2"/>
    <x v="7"/>
    <x v="3"/>
    <d v="2014-09-30T00:00:00"/>
    <s v="Full_8h"/>
    <m/>
    <m/>
    <n v="4"/>
    <n v="2"/>
    <x v="18"/>
    <n v="4"/>
    <n v="52"/>
    <n v="220"/>
    <n v="172"/>
    <n v="4"/>
    <n v="5"/>
    <m/>
    <s v="V"/>
    <m/>
    <n v="204.42857142857142"/>
    <n v="0.84136967155835085"/>
    <n v="3.841369671558351"/>
    <n v="12"/>
    <m/>
    <m/>
    <m/>
    <x v="2"/>
    <m/>
  </r>
  <r>
    <s v="Exp4"/>
    <n v="401184"/>
    <n v="1184"/>
    <x v="2"/>
    <x v="7"/>
    <x v="3"/>
    <d v="2014-09-30T00:00:00"/>
    <s v="Full_8h"/>
    <m/>
    <n v="1184"/>
    <n v="1"/>
    <n v="2"/>
    <x v="18"/>
    <n v="4"/>
    <n v="39"/>
    <m/>
    <n v="159"/>
    <n v="4"/>
    <n v="5"/>
    <m/>
    <s v="V"/>
    <m/>
    <n v="204.42857142857142"/>
    <n v="0.77777777777777779"/>
    <n v="3.7777777777777777"/>
    <n v="12"/>
    <m/>
    <m/>
    <m/>
    <x v="2"/>
    <m/>
  </r>
  <r>
    <s v="Exp4"/>
    <n v="401184"/>
    <n v="1184"/>
    <x v="2"/>
    <x v="7"/>
    <x v="3"/>
    <d v="2014-09-30T00:00:00"/>
    <s v="Full_8h"/>
    <m/>
    <m/>
    <n v="2"/>
    <n v="2"/>
    <x v="18"/>
    <n v="4"/>
    <n v="48"/>
    <n v="220"/>
    <n v="117"/>
    <n v="4"/>
    <n v="6"/>
    <m/>
    <s v="V"/>
    <m/>
    <n v="204.42857142857142"/>
    <n v="0.57232704402515722"/>
    <n v="3.5723270440251573"/>
    <n v="13"/>
    <m/>
    <m/>
    <m/>
    <x v="2"/>
    <m/>
  </r>
  <r>
    <s v="Exp4"/>
    <n v="401184"/>
    <n v="1184"/>
    <x v="2"/>
    <x v="7"/>
    <x v="3"/>
    <d v="2014-09-30T00:00:00"/>
    <s v="Full_8h"/>
    <m/>
    <m/>
    <n v="3"/>
    <n v="1"/>
    <x v="18"/>
    <n v="4"/>
    <n v="50"/>
    <n v="219"/>
    <n v="101"/>
    <n v="4"/>
    <n v="5"/>
    <m/>
    <s v="V"/>
    <m/>
    <n v="204.42857142857142"/>
    <n v="0.49406009783368277"/>
    <n v="3.4940600978336827"/>
    <n v="12"/>
    <m/>
    <m/>
    <m/>
    <x v="2"/>
    <m/>
  </r>
  <r>
    <s v="Exp4"/>
    <n v="401184"/>
    <n v="1184"/>
    <x v="2"/>
    <x v="7"/>
    <x v="3"/>
    <d v="2014-09-30T00:00:00"/>
    <s v="Full_8h"/>
    <m/>
    <m/>
    <n v="4"/>
    <n v="2"/>
    <x v="18"/>
    <n v="4"/>
    <n v="45"/>
    <n v="224"/>
    <n v="119"/>
    <n v="4"/>
    <n v="4"/>
    <m/>
    <s v="V"/>
    <m/>
    <n v="204.42857142857142"/>
    <n v="0.58211041229909155"/>
    <n v="3.5821104122990914"/>
    <n v="11"/>
    <m/>
    <m/>
    <m/>
    <x v="2"/>
    <m/>
  </r>
  <r>
    <s v="Exp4"/>
    <n v="401190"/>
    <n v="1190"/>
    <x v="2"/>
    <x v="7"/>
    <x v="3"/>
    <d v="2014-09-30T00:00:00"/>
    <s v="Full_8h"/>
    <m/>
    <n v="1190"/>
    <n v="1"/>
    <n v="2"/>
    <x v="18"/>
    <n v="4"/>
    <n v="42"/>
    <m/>
    <n v="105"/>
    <n v="4"/>
    <n v="5"/>
    <m/>
    <s v="V"/>
    <m/>
    <n v="204.42857142857142"/>
    <n v="0.51362683438155143"/>
    <n v="3.5136268343815513"/>
    <n v="12"/>
    <m/>
    <m/>
    <m/>
    <x v="2"/>
    <m/>
  </r>
  <r>
    <s v="Exp4"/>
    <n v="401190"/>
    <n v="1190"/>
    <x v="2"/>
    <x v="7"/>
    <x v="3"/>
    <d v="2014-09-30T00:00:00"/>
    <s v="Full_8h"/>
    <m/>
    <m/>
    <n v="2"/>
    <n v="1"/>
    <x v="18"/>
    <n v="4"/>
    <n v="55"/>
    <n v="214"/>
    <n v="91"/>
    <n v="5"/>
    <n v="3"/>
    <m/>
    <s v="V"/>
    <m/>
    <n v="204.42857142857142"/>
    <n v="0.44514325646401121"/>
    <n v="3.4451432564640112"/>
    <n v="11"/>
    <m/>
    <m/>
    <m/>
    <x v="2"/>
    <m/>
  </r>
  <r>
    <s v="Exp4"/>
    <n v="401190"/>
    <n v="1190"/>
    <x v="2"/>
    <x v="7"/>
    <x v="3"/>
    <d v="2014-09-30T00:00:00"/>
    <s v="Full_8h"/>
    <m/>
    <m/>
    <n v="3"/>
    <n v="1"/>
    <x v="18"/>
    <n v="4"/>
    <n v="57"/>
    <n v="230"/>
    <n v="102"/>
    <n v="4"/>
    <n v="5"/>
    <m/>
    <s v="V"/>
    <m/>
    <n v="204.42857142857142"/>
    <n v="0.49895178197064993"/>
    <n v="3.4989517819706499"/>
    <n v="12"/>
    <m/>
    <m/>
    <m/>
    <x v="2"/>
    <m/>
  </r>
  <r>
    <s v="Exp4"/>
    <n v="401190"/>
    <n v="1190"/>
    <x v="2"/>
    <x v="7"/>
    <x v="3"/>
    <d v="2014-09-30T00:00:00"/>
    <s v="Full_8h"/>
    <m/>
    <m/>
    <n v="4"/>
    <n v="1"/>
    <x v="18"/>
    <n v="4"/>
    <n v="51"/>
    <n v="224"/>
    <n v="63"/>
    <n v="5"/>
    <n v="3"/>
    <m/>
    <s v="V"/>
    <m/>
    <n v="204.42857142857142"/>
    <n v="0.30817610062893086"/>
    <n v="3.308176100628931"/>
    <n v="11"/>
    <m/>
    <m/>
    <m/>
    <x v="2"/>
    <m/>
  </r>
  <r>
    <s v="Exp4"/>
    <n v="401176"/>
    <n v="1176"/>
    <x v="2"/>
    <x v="7"/>
    <x v="3"/>
    <d v="2014-10-07T00:00:00"/>
    <s v="Full_8h"/>
    <m/>
    <n v="1176"/>
    <n v="1"/>
    <n v="2"/>
    <x v="20"/>
    <n v="5"/>
    <n v="52"/>
    <m/>
    <n v="146"/>
    <n v="5"/>
    <n v="6"/>
    <m/>
    <s v="V"/>
    <m/>
    <n v="220.57142857142858"/>
    <n v="0.66191709844559576"/>
    <n v="4.6619170984455955"/>
    <n v="15"/>
    <m/>
    <m/>
    <m/>
    <x v="2"/>
    <m/>
  </r>
  <r>
    <s v="Exp4"/>
    <n v="401176"/>
    <n v="1176"/>
    <x v="2"/>
    <x v="7"/>
    <x v="3"/>
    <d v="2014-10-07T00:00:00"/>
    <s v="Full_8h"/>
    <m/>
    <m/>
    <n v="2"/>
    <n v="4"/>
    <x v="20"/>
    <n v="5"/>
    <n v="60"/>
    <n v="237"/>
    <n v="165"/>
    <n v="6"/>
    <n v="7"/>
    <m/>
    <s v="V"/>
    <m/>
    <n v="220.57142857142858"/>
    <n v="0.74805699481865284"/>
    <n v="4.7480569948186524"/>
    <n v="17"/>
    <m/>
    <m/>
    <m/>
    <x v="2"/>
    <m/>
  </r>
  <r>
    <s v="Exp4"/>
    <n v="401176"/>
    <n v="1176"/>
    <x v="2"/>
    <x v="7"/>
    <x v="3"/>
    <d v="2014-10-07T00:00:00"/>
    <s v="Full_8h"/>
    <m/>
    <m/>
    <n v="3"/>
    <n v="2"/>
    <x v="20"/>
    <n v="5"/>
    <n v="59"/>
    <n v="237"/>
    <n v="194"/>
    <n v="6"/>
    <n v="7"/>
    <m/>
    <s v="V"/>
    <m/>
    <n v="220.57142857142858"/>
    <n v="0.87953367875647659"/>
    <n v="4.8795336787564763"/>
    <n v="17"/>
    <m/>
    <m/>
    <m/>
    <x v="2"/>
    <m/>
  </r>
  <r>
    <s v="Exp4"/>
    <n v="401176"/>
    <n v="1176"/>
    <x v="2"/>
    <x v="7"/>
    <x v="3"/>
    <d v="2014-10-07T00:00:00"/>
    <s v="Full_8h"/>
    <m/>
    <m/>
    <n v="4"/>
    <n v="2"/>
    <x v="20"/>
    <n v="5"/>
    <n v="65"/>
    <n v="232"/>
    <n v="176"/>
    <n v="5"/>
    <n v="8"/>
    <m/>
    <s v="V"/>
    <m/>
    <n v="220.57142857142858"/>
    <n v="0.79792746113989632"/>
    <n v="4.7979274611398965"/>
    <n v="17"/>
    <m/>
    <m/>
    <m/>
    <x v="2"/>
    <m/>
  </r>
  <r>
    <s v="Exp4"/>
    <n v="401181"/>
    <n v="1181"/>
    <x v="2"/>
    <x v="7"/>
    <x v="3"/>
    <d v="2014-10-07T00:00:00"/>
    <s v="Full_8h"/>
    <m/>
    <n v="1181"/>
    <n v="1"/>
    <n v="2"/>
    <x v="20"/>
    <n v="5"/>
    <n v="58"/>
    <m/>
    <n v="132"/>
    <n v="5"/>
    <n v="5"/>
    <m/>
    <s v="V"/>
    <m/>
    <n v="220.57142857142858"/>
    <n v="0.5984455958549223"/>
    <n v="4.5984455958549226"/>
    <n v="14"/>
    <m/>
    <m/>
    <m/>
    <x v="2"/>
    <m/>
  </r>
  <r>
    <s v="Exp4"/>
    <n v="401181"/>
    <n v="1181"/>
    <x v="2"/>
    <x v="7"/>
    <x v="3"/>
    <d v="2014-10-07T00:00:00"/>
    <s v="Full_8h"/>
    <m/>
    <m/>
    <n v="2"/>
    <n v="3"/>
    <x v="20"/>
    <n v="5"/>
    <n v="59"/>
    <n v="222"/>
    <n v="154"/>
    <n v="4"/>
    <n v="8"/>
    <m/>
    <s v="V"/>
    <m/>
    <n v="220.57142857142858"/>
    <n v="0.69818652849740925"/>
    <n v="4.6981865284974091"/>
    <n v="16"/>
    <m/>
    <m/>
    <m/>
    <x v="2"/>
    <m/>
  </r>
  <r>
    <s v="Exp4"/>
    <n v="401181"/>
    <n v="1181"/>
    <x v="2"/>
    <x v="7"/>
    <x v="3"/>
    <d v="2014-10-07T00:00:00"/>
    <s v="Full_8h"/>
    <m/>
    <m/>
    <n v="3"/>
    <n v="2"/>
    <x v="20"/>
    <n v="5"/>
    <n v="62"/>
    <n v="232"/>
    <n v="185"/>
    <n v="4"/>
    <n v="7"/>
    <m/>
    <s v="V"/>
    <m/>
    <n v="220.57142857142858"/>
    <n v="0.83873056994818651"/>
    <n v="4.8387305699481864"/>
    <n v="15"/>
    <m/>
    <m/>
    <m/>
    <x v="2"/>
    <m/>
  </r>
  <r>
    <s v="Exp4"/>
    <n v="401181"/>
    <n v="1181"/>
    <x v="2"/>
    <x v="7"/>
    <x v="3"/>
    <d v="2014-10-07T00:00:00"/>
    <s v="Full_8h"/>
    <m/>
    <m/>
    <n v="4"/>
    <n v="1"/>
    <x v="20"/>
    <n v="5"/>
    <n v="55"/>
    <n v="215"/>
    <n v="184"/>
    <n v="4"/>
    <n v="7"/>
    <m/>
    <s v="V"/>
    <m/>
    <n v="220.57142857142858"/>
    <n v="0.83419689119170981"/>
    <n v="4.8341968911917101"/>
    <n v="15"/>
    <m/>
    <m/>
    <m/>
    <x v="2"/>
    <m/>
  </r>
  <r>
    <s v="Exp4"/>
    <n v="401186"/>
    <n v="1186"/>
    <x v="2"/>
    <x v="7"/>
    <x v="3"/>
    <d v="2014-10-07T00:00:00"/>
    <s v="Full_8h"/>
    <m/>
    <n v="1186"/>
    <n v="1"/>
    <n v="2"/>
    <x v="20"/>
    <n v="5"/>
    <n v="54"/>
    <m/>
    <n v="165"/>
    <n v="5"/>
    <n v="7"/>
    <m/>
    <s v="V"/>
    <m/>
    <n v="220.57142857142858"/>
    <n v="0.74805699481865284"/>
    <n v="4.7480569948186524"/>
    <n v="16"/>
    <m/>
    <m/>
    <m/>
    <x v="2"/>
    <m/>
  </r>
  <r>
    <s v="Exp4"/>
    <n v="401186"/>
    <n v="1186"/>
    <x v="2"/>
    <x v="7"/>
    <x v="3"/>
    <d v="2014-10-07T00:00:00"/>
    <s v="Full_8h"/>
    <m/>
    <m/>
    <n v="2"/>
    <n v="1"/>
    <x v="20"/>
    <n v="5"/>
    <n v="51"/>
    <n v="216"/>
    <n v="160"/>
    <n v="4"/>
    <n v="7"/>
    <m/>
    <s v="V"/>
    <m/>
    <n v="220.57142857142858"/>
    <n v="0.72538860103626934"/>
    <n v="4.7253886010362693"/>
    <n v="15"/>
    <m/>
    <m/>
    <m/>
    <x v="2"/>
    <m/>
  </r>
  <r>
    <s v="Exp4"/>
    <n v="401186"/>
    <n v="1186"/>
    <x v="2"/>
    <x v="7"/>
    <x v="3"/>
    <d v="2014-10-07T00:00:00"/>
    <s v="Full_8h"/>
    <m/>
    <m/>
    <n v="3"/>
    <n v="2"/>
    <x v="20"/>
    <n v="5"/>
    <n v="48"/>
    <n v="218"/>
    <n v="137"/>
    <n v="4"/>
    <n v="8"/>
    <m/>
    <s v="V"/>
    <m/>
    <n v="220.57142857142858"/>
    <n v="0.62111398963730569"/>
    <n v="4.6211139896373057"/>
    <n v="16"/>
    <m/>
    <m/>
    <m/>
    <x v="2"/>
    <m/>
  </r>
  <r>
    <s v="Exp4"/>
    <n v="401186"/>
    <n v="1186"/>
    <x v="2"/>
    <x v="7"/>
    <x v="3"/>
    <d v="2014-10-07T00:00:00"/>
    <s v="Full_8h"/>
    <m/>
    <m/>
    <n v="4"/>
    <n v="3"/>
    <x v="20"/>
    <n v="5"/>
    <n v="52"/>
    <n v="232"/>
    <n v="150"/>
    <n v="5"/>
    <n v="7"/>
    <m/>
    <s v="V"/>
    <m/>
    <n v="220.57142857142858"/>
    <n v="0.68005181347150256"/>
    <n v="4.6800518134715023"/>
    <n v="16"/>
    <m/>
    <m/>
    <m/>
    <x v="2"/>
    <m/>
  </r>
  <r>
    <s v="Exp4"/>
    <n v="401171"/>
    <n v="1171"/>
    <x v="2"/>
    <x v="7"/>
    <x v="3"/>
    <d v="2014-10-15T00:00:00"/>
    <s v="Full_8h"/>
    <m/>
    <n v="1171"/>
    <n v="1"/>
    <n v="3"/>
    <x v="19"/>
    <n v="6"/>
    <n v="74"/>
    <m/>
    <n v="202"/>
    <n v="5"/>
    <n v="10"/>
    <m/>
    <s v="V"/>
    <m/>
    <n v="234.66666666666666"/>
    <n v="0.86079545454545459"/>
    <n v="5.860795454545455"/>
    <n v="20"/>
    <m/>
    <m/>
    <m/>
    <x v="2"/>
    <m/>
  </r>
  <r>
    <s v="Exp4"/>
    <n v="401171"/>
    <n v="1171"/>
    <x v="2"/>
    <x v="7"/>
    <x v="3"/>
    <d v="2014-10-15T00:00:00"/>
    <s v="Full_8h"/>
    <m/>
    <m/>
    <n v="2"/>
    <n v="2"/>
    <x v="19"/>
    <n v="6"/>
    <n v="78"/>
    <n v="257"/>
    <n v="233"/>
    <n v="5"/>
    <n v="10"/>
    <m/>
    <s v="V"/>
    <m/>
    <n v="234.66666666666666"/>
    <n v="0.99289772727272729"/>
    <n v="5.9928977272727275"/>
    <n v="20"/>
    <m/>
    <m/>
    <m/>
    <x v="2"/>
    <m/>
  </r>
  <r>
    <s v="Exp4"/>
    <n v="401171"/>
    <n v="1171"/>
    <x v="2"/>
    <x v="7"/>
    <x v="3"/>
    <d v="2014-10-15T00:00:00"/>
    <s v="Full_8h"/>
    <m/>
    <m/>
    <n v="3"/>
    <n v="2"/>
    <x v="19"/>
    <n v="6"/>
    <n v="88"/>
    <n v="303"/>
    <n v="263"/>
    <n v="5"/>
    <n v="13"/>
    <m/>
    <s v="DR"/>
    <m/>
    <n v="234.66666666666666"/>
    <n v="1.1207386363636365"/>
    <n v="6.1207386363636367"/>
    <n v="23"/>
    <m/>
    <m/>
    <m/>
    <x v="2"/>
    <m/>
  </r>
  <r>
    <s v="Exp4"/>
    <n v="401171"/>
    <n v="1171"/>
    <x v="2"/>
    <x v="7"/>
    <x v="3"/>
    <d v="2014-10-15T00:00:00"/>
    <s v="Full_8h"/>
    <m/>
    <m/>
    <n v="4"/>
    <n v="2"/>
    <x v="19"/>
    <n v="6"/>
    <n v="71"/>
    <n v="259"/>
    <n v="262"/>
    <n v="5"/>
    <n v="11"/>
    <m/>
    <s v="V"/>
    <m/>
    <n v="234.66666666666666"/>
    <n v="1.1164772727272727"/>
    <n v="6.1164772727272725"/>
    <n v="21"/>
    <m/>
    <m/>
    <m/>
    <x v="2"/>
    <m/>
  </r>
  <r>
    <s v="Exp4"/>
    <n v="401182"/>
    <n v="1182"/>
    <x v="2"/>
    <x v="7"/>
    <x v="3"/>
    <d v="2014-10-15T00:00:00"/>
    <s v="Full_8h"/>
    <m/>
    <n v="1182"/>
    <n v="1"/>
    <n v="4"/>
    <x v="19"/>
    <n v="6"/>
    <n v="70"/>
    <m/>
    <n v="210"/>
    <n v="5"/>
    <n v="11"/>
    <m/>
    <s v="V"/>
    <m/>
    <n v="234.66666666666666"/>
    <n v="0.89488636363636365"/>
    <n v="5.8948863636363633"/>
    <n v="21"/>
    <m/>
    <m/>
    <m/>
    <x v="2"/>
    <m/>
  </r>
  <r>
    <s v="Exp4"/>
    <n v="401182"/>
    <n v="1182"/>
    <x v="2"/>
    <x v="7"/>
    <x v="3"/>
    <d v="2014-10-15T00:00:00"/>
    <s v="Full_8h"/>
    <m/>
    <m/>
    <n v="2"/>
    <n v="5"/>
    <x v="19"/>
    <n v="6"/>
    <n v="75"/>
    <n v="245"/>
    <n v="265"/>
    <n v="5"/>
    <n v="11"/>
    <m/>
    <s v="V"/>
    <m/>
    <n v="234.66666666666666"/>
    <n v="1.1292613636363638"/>
    <n v="6.1292613636363633"/>
    <n v="21"/>
    <m/>
    <m/>
    <m/>
    <x v="2"/>
    <m/>
  </r>
  <r>
    <s v="Exp4"/>
    <n v="401182"/>
    <n v="1182"/>
    <x v="2"/>
    <x v="7"/>
    <x v="3"/>
    <d v="2014-10-15T00:00:00"/>
    <s v="Full_8h"/>
    <m/>
    <m/>
    <n v="3"/>
    <n v="3"/>
    <x v="19"/>
    <n v="6"/>
    <n v="75"/>
    <n v="246"/>
    <n v="94"/>
    <n v="5"/>
    <n v="10"/>
    <m/>
    <s v="V"/>
    <m/>
    <n v="234.66666666666666"/>
    <n v="0.40056818181818182"/>
    <n v="5.4005681818181817"/>
    <n v="20"/>
    <m/>
    <m/>
    <m/>
    <x v="2"/>
    <m/>
  </r>
  <r>
    <s v="Exp4"/>
    <n v="401182"/>
    <n v="1182"/>
    <x v="2"/>
    <x v="7"/>
    <x v="3"/>
    <d v="2014-10-15T00:00:00"/>
    <s v="Full_8h"/>
    <m/>
    <m/>
    <n v="4"/>
    <n v="4"/>
    <x v="19"/>
    <n v="6"/>
    <n v="75"/>
    <n v="266"/>
    <n v="175"/>
    <n v="5"/>
    <n v="10"/>
    <m/>
    <s v="V"/>
    <m/>
    <n v="234.66666666666666"/>
    <n v="0.74573863636363635"/>
    <n v="5.7457386363636367"/>
    <n v="20"/>
    <m/>
    <m/>
    <m/>
    <x v="2"/>
    <m/>
  </r>
  <r>
    <s v="Exp4"/>
    <n v="401185"/>
    <n v="1185"/>
    <x v="2"/>
    <x v="7"/>
    <x v="3"/>
    <d v="2014-10-15T00:00:00"/>
    <s v="Full_8h"/>
    <m/>
    <n v="1185"/>
    <n v="1"/>
    <n v="2"/>
    <x v="19"/>
    <n v="6"/>
    <n v="83"/>
    <m/>
    <n v="209"/>
    <n v="5"/>
    <n v="12"/>
    <m/>
    <s v="DR"/>
    <m/>
    <n v="234.66666666666666"/>
    <n v="0.890625"/>
    <n v="5.890625"/>
    <n v="22"/>
    <m/>
    <m/>
    <m/>
    <x v="2"/>
    <m/>
  </r>
  <r>
    <s v="Exp4"/>
    <n v="401185"/>
    <n v="1185"/>
    <x v="2"/>
    <x v="7"/>
    <x v="3"/>
    <d v="2014-10-15T00:00:00"/>
    <s v="Full_8h"/>
    <m/>
    <m/>
    <n v="2"/>
    <n v="2"/>
    <x v="19"/>
    <n v="6"/>
    <n v="80"/>
    <n v="275"/>
    <n v="209"/>
    <n v="5"/>
    <n v="11"/>
    <m/>
    <s v="E"/>
    <m/>
    <n v="234.66666666666666"/>
    <n v="0.890625"/>
    <n v="5.890625"/>
    <n v="21"/>
    <m/>
    <m/>
    <m/>
    <x v="2"/>
    <m/>
  </r>
  <r>
    <s v="Exp4"/>
    <n v="401185"/>
    <n v="1185"/>
    <x v="2"/>
    <x v="7"/>
    <x v="3"/>
    <d v="2014-10-15T00:00:00"/>
    <s v="Full_8h"/>
    <m/>
    <m/>
    <n v="3"/>
    <n v="2"/>
    <x v="19"/>
    <n v="6"/>
    <n v="68"/>
    <n v="275"/>
    <n v="273"/>
    <n v="5"/>
    <n v="10"/>
    <m/>
    <s v="E"/>
    <m/>
    <n v="234.66666666666666"/>
    <n v="1.1633522727272727"/>
    <n v="6.1633522727272725"/>
    <n v="20"/>
    <m/>
    <m/>
    <m/>
    <x v="2"/>
    <m/>
  </r>
  <r>
    <s v="Exp4"/>
    <n v="401185"/>
    <n v="1185"/>
    <x v="2"/>
    <x v="7"/>
    <x v="3"/>
    <d v="2014-10-15T00:00:00"/>
    <s v="Full_8h"/>
    <m/>
    <m/>
    <n v="4"/>
    <n v="2"/>
    <x v="19"/>
    <n v="6"/>
    <n v="83"/>
    <n v="299"/>
    <n v="222"/>
    <n v="5"/>
    <n v="8"/>
    <m/>
    <s v="V"/>
    <m/>
    <n v="234.66666666666666"/>
    <n v="0.94602272727272729"/>
    <n v="5.9460227272727275"/>
    <n v="18"/>
    <m/>
    <m/>
    <m/>
    <x v="2"/>
    <m/>
  </r>
  <r>
    <s v="Exp4"/>
    <n v="401211"/>
    <n v="1211"/>
    <x v="2"/>
    <x v="7"/>
    <x v="3"/>
    <d v="2014-10-21T00:00:00"/>
    <s v="Full_8h"/>
    <m/>
    <n v="1211"/>
    <n v="1"/>
    <n v="1"/>
    <x v="16"/>
    <n v="7"/>
    <n v="95"/>
    <m/>
    <n v="80"/>
    <n v="5"/>
    <n v="12"/>
    <m/>
    <s v="DR"/>
    <m/>
    <n v="225"/>
    <n v="0.35555555555555557"/>
    <n v="6.3555555555555552"/>
    <n v="23"/>
    <m/>
    <m/>
    <m/>
    <x v="2"/>
    <m/>
  </r>
  <r>
    <s v="Exp4"/>
    <n v="401211"/>
    <n v="1211"/>
    <x v="2"/>
    <x v="7"/>
    <x v="3"/>
    <d v="2014-10-21T00:00:00"/>
    <s v="Full_8h"/>
    <m/>
    <m/>
    <n v="2"/>
    <n v="2"/>
    <x v="16"/>
    <n v="7"/>
    <n v="92"/>
    <n v="349"/>
    <n v="63"/>
    <n v="4"/>
    <n v="12"/>
    <m/>
    <s v="DR"/>
    <m/>
    <n v="225"/>
    <n v="0.28000000000000003"/>
    <n v="6.28"/>
    <n v="22"/>
    <m/>
    <m/>
    <m/>
    <x v="2"/>
    <m/>
  </r>
  <r>
    <s v="Exp4"/>
    <n v="401211"/>
    <n v="1211"/>
    <x v="2"/>
    <x v="7"/>
    <x v="3"/>
    <d v="2014-10-21T00:00:00"/>
    <s v="Full_8h"/>
    <m/>
    <m/>
    <n v="3"/>
    <n v="4"/>
    <x v="15"/>
    <n v="8"/>
    <n v="98"/>
    <n v="358"/>
    <n v="67"/>
    <n v="5"/>
    <n v="13"/>
    <m/>
    <s v="DR"/>
    <m/>
    <n v="175"/>
    <n v="0.38285714285714284"/>
    <n v="7.3828571428571426"/>
    <n v="25"/>
    <m/>
    <m/>
    <m/>
    <x v="2"/>
    <m/>
  </r>
  <r>
    <s v="Exp4"/>
    <n v="401211"/>
    <n v="1211"/>
    <x v="2"/>
    <x v="7"/>
    <x v="3"/>
    <d v="2014-10-21T00:00:00"/>
    <s v="Full_8h"/>
    <m/>
    <m/>
    <n v="4"/>
    <n v="3"/>
    <x v="16"/>
    <n v="7"/>
    <n v="102"/>
    <n v="363"/>
    <n v="68"/>
    <n v="5"/>
    <n v="13"/>
    <m/>
    <s v="DR"/>
    <m/>
    <n v="225"/>
    <n v="0.30222222222222223"/>
    <n v="6.3022222222222224"/>
    <n v="24"/>
    <m/>
    <m/>
    <m/>
    <x v="2"/>
    <m/>
  </r>
  <r>
    <s v="Exp4"/>
    <n v="401214"/>
    <n v="1214"/>
    <x v="2"/>
    <x v="7"/>
    <x v="3"/>
    <d v="2014-10-21T00:00:00"/>
    <s v="Full_8h"/>
    <m/>
    <n v="1214"/>
    <n v="1"/>
    <n v="4"/>
    <x v="16"/>
    <n v="7"/>
    <n v="83"/>
    <m/>
    <n v="179"/>
    <n v="5"/>
    <n v="13"/>
    <m/>
    <s v="DR"/>
    <m/>
    <n v="225"/>
    <n v="0.79555555555555557"/>
    <n v="6.7955555555555556"/>
    <n v="24"/>
    <m/>
    <m/>
    <m/>
    <x v="2"/>
    <m/>
  </r>
  <r>
    <s v="Exp4"/>
    <n v="401214"/>
    <n v="1214"/>
    <x v="2"/>
    <x v="7"/>
    <x v="3"/>
    <d v="2014-10-21T00:00:00"/>
    <s v="Full_8h"/>
    <m/>
    <m/>
    <n v="2"/>
    <n v="4"/>
    <x v="16"/>
    <n v="7"/>
    <n v="68"/>
    <n v="235"/>
    <n v="179"/>
    <n v="4"/>
    <n v="12"/>
    <m/>
    <s v="DR"/>
    <m/>
    <n v="225"/>
    <n v="0.79555555555555557"/>
    <n v="6.7955555555555556"/>
    <n v="22"/>
    <m/>
    <m/>
    <m/>
    <x v="2"/>
    <m/>
  </r>
  <r>
    <s v="Exp4"/>
    <n v="401214"/>
    <n v="1214"/>
    <x v="2"/>
    <x v="7"/>
    <x v="3"/>
    <d v="2014-10-21T00:00:00"/>
    <s v="Full_8h"/>
    <m/>
    <m/>
    <n v="3"/>
    <n v="4"/>
    <x v="16"/>
    <n v="7"/>
    <n v="78"/>
    <n v="290"/>
    <n v="105"/>
    <n v="4"/>
    <n v="12"/>
    <m/>
    <s v="DR"/>
    <m/>
    <n v="225"/>
    <n v="0.46666666666666667"/>
    <n v="6.4666666666666668"/>
    <n v="22"/>
    <m/>
    <m/>
    <m/>
    <x v="2"/>
    <m/>
  </r>
  <r>
    <s v="Exp4"/>
    <n v="401214"/>
    <n v="1214"/>
    <x v="2"/>
    <x v="7"/>
    <x v="3"/>
    <d v="2014-10-21T00:00:00"/>
    <s v="Full_8h"/>
    <m/>
    <m/>
    <n v="4"/>
    <n v="3"/>
    <x v="16"/>
    <n v="7"/>
    <n v="67"/>
    <n v="229"/>
    <n v="264"/>
    <n v="5"/>
    <n v="11"/>
    <m/>
    <s v="DR"/>
    <m/>
    <n v="225"/>
    <n v="1.1733333333333333"/>
    <n v="7.1733333333333338"/>
    <n v="22"/>
    <m/>
    <m/>
    <m/>
    <x v="2"/>
    <m/>
  </r>
  <r>
    <s v="Exp4"/>
    <n v="401215"/>
    <n v="1215"/>
    <x v="2"/>
    <x v="7"/>
    <x v="3"/>
    <d v="2014-10-21T00:00:00"/>
    <s v="Full_8h"/>
    <m/>
    <n v="1215"/>
    <n v="1"/>
    <n v="2"/>
    <x v="16"/>
    <n v="7"/>
    <n v="78"/>
    <m/>
    <n v="47"/>
    <n v="5"/>
    <n v="12"/>
    <m/>
    <s v="DR"/>
    <m/>
    <n v="225"/>
    <n v="0.2088888888888889"/>
    <n v="6.2088888888888887"/>
    <n v="23"/>
    <m/>
    <m/>
    <m/>
    <x v="2"/>
    <m/>
  </r>
  <r>
    <s v="Exp4"/>
    <n v="401215"/>
    <n v="1215"/>
    <x v="2"/>
    <x v="7"/>
    <x v="3"/>
    <d v="2014-10-21T00:00:00"/>
    <s v="Full_8h"/>
    <m/>
    <m/>
    <n v="2"/>
    <n v="3"/>
    <x v="16"/>
    <n v="7"/>
    <n v="88"/>
    <n v="332"/>
    <n v="58"/>
    <n v="5"/>
    <n v="13"/>
    <m/>
    <s v="DR"/>
    <m/>
    <n v="225"/>
    <n v="0.25777777777777777"/>
    <n v="6.2577777777777781"/>
    <n v="24"/>
    <m/>
    <m/>
    <m/>
    <x v="2"/>
    <m/>
  </r>
  <r>
    <s v="Exp4"/>
    <n v="401215"/>
    <n v="1215"/>
    <x v="2"/>
    <x v="7"/>
    <x v="3"/>
    <d v="2014-10-21T00:00:00"/>
    <s v="Full_8h"/>
    <m/>
    <m/>
    <n v="3"/>
    <n v="3"/>
    <x v="16"/>
    <n v="7"/>
    <n v="88"/>
    <n v="310"/>
    <n v="197"/>
    <n v="5"/>
    <n v="11"/>
    <m/>
    <s v="DR"/>
    <m/>
    <n v="225"/>
    <n v="0.87555555555555553"/>
    <n v="6.8755555555555556"/>
    <n v="22"/>
    <m/>
    <m/>
    <m/>
    <x v="2"/>
    <m/>
  </r>
  <r>
    <s v="Exp4"/>
    <n v="401215"/>
    <n v="1215"/>
    <x v="2"/>
    <x v="7"/>
    <x v="3"/>
    <d v="2014-10-21T00:00:00"/>
    <s v="Full_8h"/>
    <m/>
    <m/>
    <n v="4"/>
    <n v="2"/>
    <x v="16"/>
    <n v="7"/>
    <n v="96"/>
    <n v="359"/>
    <n v="80"/>
    <n v="5"/>
    <n v="12"/>
    <m/>
    <s v="DR"/>
    <m/>
    <n v="225"/>
    <n v="0.35555555555555557"/>
    <n v="6.3555555555555552"/>
    <n v="23"/>
    <m/>
    <m/>
    <m/>
    <x v="2"/>
    <m/>
  </r>
  <r>
    <s v="Exp4"/>
    <n v="401165"/>
    <n v="1165"/>
    <x v="2"/>
    <x v="7"/>
    <x v="3"/>
    <d v="2014-10-28T00:00:00"/>
    <s v="Full_8h"/>
    <m/>
    <n v="1165"/>
    <n v="1"/>
    <n v="3"/>
    <x v="16"/>
    <n v="7"/>
    <n v="105"/>
    <m/>
    <n v="317"/>
    <n v="4"/>
    <n v="16"/>
    <m/>
    <s v="DR"/>
    <m/>
    <n v="225"/>
    <n v="1.4088888888888889"/>
    <n v="7.4088888888888889"/>
    <n v="26"/>
    <m/>
    <m/>
    <m/>
    <x v="2"/>
    <m/>
  </r>
  <r>
    <s v="Exp4"/>
    <n v="401165"/>
    <n v="1165"/>
    <x v="2"/>
    <x v="7"/>
    <x v="3"/>
    <d v="2014-10-28T00:00:00"/>
    <s v="Full_8h"/>
    <m/>
    <m/>
    <n v="2"/>
    <n v="2"/>
    <x v="16"/>
    <n v="7"/>
    <n v="100"/>
    <n v="341"/>
    <n v="364"/>
    <n v="4"/>
    <n v="15"/>
    <m/>
    <s v="DR"/>
    <m/>
    <n v="225"/>
    <n v="1.6177777777777778"/>
    <n v="7.6177777777777775"/>
    <n v="25"/>
    <m/>
    <m/>
    <m/>
    <x v="2"/>
    <m/>
  </r>
  <r>
    <s v="Exp4"/>
    <n v="401165"/>
    <n v="1165"/>
    <x v="2"/>
    <x v="7"/>
    <x v="3"/>
    <d v="2014-10-28T00:00:00"/>
    <s v="Full_8h"/>
    <m/>
    <m/>
    <n v="3"/>
    <n v="3"/>
    <x v="16"/>
    <n v="7"/>
    <n v="105"/>
    <n v="371"/>
    <n v="347"/>
    <n v="5"/>
    <n v="15"/>
    <m/>
    <s v="DR"/>
    <m/>
    <n v="225"/>
    <n v="1.5422222222222222"/>
    <n v="7.5422222222222217"/>
    <n v="26"/>
    <m/>
    <m/>
    <m/>
    <x v="2"/>
    <m/>
  </r>
  <r>
    <s v="Exp4"/>
    <n v="401165"/>
    <n v="1165"/>
    <x v="2"/>
    <x v="7"/>
    <x v="3"/>
    <d v="2014-10-28T00:00:00"/>
    <s v="Full_8h"/>
    <m/>
    <m/>
    <n v="4"/>
    <n v="4"/>
    <x v="15"/>
    <n v="8"/>
    <n v="105"/>
    <n v="365"/>
    <n v="336"/>
    <n v="5"/>
    <n v="15"/>
    <m/>
    <s v="DR"/>
    <m/>
    <n v="175"/>
    <n v="1.92"/>
    <n v="8.92"/>
    <n v="27"/>
    <m/>
    <m/>
    <m/>
    <x v="2"/>
    <m/>
  </r>
  <r>
    <s v="Exp4"/>
    <n v="401172"/>
    <n v="1172"/>
    <x v="2"/>
    <x v="7"/>
    <x v="3"/>
    <d v="2014-10-28T00:00:00"/>
    <s v="Full_8h"/>
    <m/>
    <n v="1172"/>
    <n v="1"/>
    <n v="5"/>
    <x v="15"/>
    <n v="8"/>
    <n v="71"/>
    <m/>
    <n v="47"/>
    <n v="5"/>
    <n v="14"/>
    <m/>
    <s v="DR"/>
    <m/>
    <n v="175"/>
    <n v="0.26857142857142857"/>
    <n v="7.2685714285714287"/>
    <n v="26"/>
    <m/>
    <m/>
    <m/>
    <x v="2"/>
    <m/>
  </r>
  <r>
    <s v="Exp4"/>
    <n v="401172"/>
    <n v="1172"/>
    <x v="2"/>
    <x v="7"/>
    <x v="3"/>
    <d v="2014-10-28T00:00:00"/>
    <s v="Full_8h"/>
    <m/>
    <m/>
    <n v="2"/>
    <n v="3"/>
    <x v="15"/>
    <n v="8"/>
    <n v="79"/>
    <n v="293"/>
    <n v="57"/>
    <n v="5"/>
    <n v="14"/>
    <m/>
    <s v="DR"/>
    <m/>
    <n v="175"/>
    <n v="0.32571428571428573"/>
    <n v="7.3257142857142856"/>
    <n v="26"/>
    <m/>
    <m/>
    <m/>
    <x v="2"/>
    <m/>
  </r>
  <r>
    <s v="Exp4"/>
    <n v="401172"/>
    <n v="1172"/>
    <x v="2"/>
    <x v="7"/>
    <x v="3"/>
    <d v="2014-10-28T00:00:00"/>
    <s v="Full_8h"/>
    <m/>
    <m/>
    <n v="3"/>
    <n v="2"/>
    <x v="16"/>
    <n v="7"/>
    <n v="91"/>
    <n v="302"/>
    <n v="317"/>
    <n v="5"/>
    <n v="15"/>
    <m/>
    <s v="DR"/>
    <m/>
    <n v="225"/>
    <n v="1.4088888888888889"/>
    <n v="7.4088888888888889"/>
    <n v="26"/>
    <m/>
    <m/>
    <m/>
    <x v="2"/>
    <m/>
  </r>
  <r>
    <s v="Exp4"/>
    <n v="401172"/>
    <n v="1172"/>
    <x v="2"/>
    <x v="7"/>
    <x v="3"/>
    <d v="2014-10-28T00:00:00"/>
    <s v="Full_8h"/>
    <m/>
    <m/>
    <n v="4"/>
    <n v="5"/>
    <x v="15"/>
    <n v="8"/>
    <n v="100"/>
    <n v="334"/>
    <n v="90"/>
    <n v="5"/>
    <n v="17"/>
    <m/>
    <s v="DR"/>
    <m/>
    <n v="175"/>
    <n v="0.51428571428571423"/>
    <n v="7.5142857142857142"/>
    <n v="29"/>
    <m/>
    <m/>
    <m/>
    <x v="2"/>
    <m/>
  </r>
  <r>
    <s v="Exp4"/>
    <n v="401177"/>
    <n v="1177"/>
    <x v="2"/>
    <x v="7"/>
    <x v="3"/>
    <d v="2014-10-28T00:00:00"/>
    <s v="Full_8h"/>
    <m/>
    <n v="1177"/>
    <n v="1"/>
    <n v="2"/>
    <x v="16"/>
    <n v="7"/>
    <n v="105"/>
    <m/>
    <n v="327"/>
    <n v="5"/>
    <n v="15"/>
    <m/>
    <s v="DR"/>
    <m/>
    <n v="225"/>
    <n v="1.4533333333333334"/>
    <n v="7.4533333333333331"/>
    <n v="26"/>
    <m/>
    <m/>
    <m/>
    <x v="2"/>
    <m/>
  </r>
  <r>
    <s v="Exp4"/>
    <n v="401177"/>
    <n v="1177"/>
    <x v="2"/>
    <x v="7"/>
    <x v="3"/>
    <d v="2014-10-28T00:00:00"/>
    <s v="Full_8h"/>
    <m/>
    <m/>
    <n v="2"/>
    <n v="3"/>
    <x v="15"/>
    <n v="8"/>
    <n v="107"/>
    <n v="388"/>
    <n v="299"/>
    <n v="4"/>
    <n v="14"/>
    <m/>
    <s v="DR"/>
    <m/>
    <n v="175"/>
    <n v="1.7085714285714286"/>
    <n v="8.7085714285714282"/>
    <n v="25"/>
    <m/>
    <m/>
    <m/>
    <x v="2"/>
    <m/>
  </r>
  <r>
    <s v="Exp4"/>
    <n v="401177"/>
    <n v="1177"/>
    <x v="2"/>
    <x v="7"/>
    <x v="3"/>
    <d v="2014-10-28T00:00:00"/>
    <s v="Full_8h"/>
    <m/>
    <m/>
    <n v="3"/>
    <n v="3"/>
    <x v="16"/>
    <n v="7"/>
    <n v="114"/>
    <n v="383"/>
    <n v="382"/>
    <n v="5"/>
    <n v="15"/>
    <m/>
    <s v="DR"/>
    <m/>
    <n v="225"/>
    <n v="1.6977777777777778"/>
    <n v="7.6977777777777776"/>
    <n v="26"/>
    <m/>
    <m/>
    <m/>
    <x v="2"/>
    <m/>
  </r>
  <r>
    <s v="Exp4"/>
    <n v="401177"/>
    <n v="1177"/>
    <x v="2"/>
    <x v="7"/>
    <x v="3"/>
    <d v="2014-10-28T00:00:00"/>
    <s v="Full_8h"/>
    <m/>
    <m/>
    <n v="4"/>
    <n v="3"/>
    <x v="16"/>
    <n v="7"/>
    <n v="105"/>
    <n v="350"/>
    <n v="372"/>
    <n v="5"/>
    <n v="14"/>
    <m/>
    <s v="DR"/>
    <m/>
    <n v="225"/>
    <n v="1.6533333333333333"/>
    <n v="7.6533333333333333"/>
    <n v="25"/>
    <m/>
    <m/>
    <m/>
    <x v="2"/>
    <m/>
  </r>
  <r>
    <s v="Exp4"/>
    <n v="401166"/>
    <n v="1166"/>
    <x v="2"/>
    <x v="7"/>
    <x v="3"/>
    <d v="2014-11-04T00:00:00"/>
    <s v="Full_8h"/>
    <m/>
    <n v="1166"/>
    <n v="1"/>
    <n v="2"/>
    <x v="15"/>
    <n v="8"/>
    <n v="114"/>
    <m/>
    <n v="268"/>
    <n v="4"/>
    <n v="16"/>
    <n v="9"/>
    <s v="TS"/>
    <n v="1"/>
    <n v="175"/>
    <n v="1.5314285714285714"/>
    <n v="8.531428571428572"/>
    <n v="27"/>
    <m/>
    <m/>
    <m/>
    <x v="2"/>
    <m/>
  </r>
  <r>
    <s v="Exp4"/>
    <n v="401166"/>
    <n v="1166"/>
    <x v="2"/>
    <x v="7"/>
    <x v="3"/>
    <d v="2014-11-04T00:00:00"/>
    <s v="Full_8h"/>
    <m/>
    <m/>
    <n v="2"/>
    <n v="5"/>
    <x v="15"/>
    <n v="9"/>
    <n v="115"/>
    <n v="383"/>
    <n v="313"/>
    <n v="4"/>
    <n v="17"/>
    <n v="9"/>
    <s v="TS"/>
    <n v="1"/>
    <n v="175"/>
    <n v="1.7885714285714285"/>
    <n v="8.7885714285714283"/>
    <n v="28"/>
    <m/>
    <m/>
    <m/>
    <x v="2"/>
    <m/>
  </r>
  <r>
    <s v="Exp4"/>
    <n v="401166"/>
    <n v="1166"/>
    <x v="2"/>
    <x v="7"/>
    <x v="3"/>
    <d v="2014-11-04T00:00:00"/>
    <s v="Full_8h"/>
    <m/>
    <m/>
    <n v="3"/>
    <n v="3"/>
    <x v="15"/>
    <n v="9"/>
    <n v="122"/>
    <n v="413"/>
    <n v="350"/>
    <n v="4"/>
    <n v="17"/>
    <n v="12"/>
    <s v="TS"/>
    <n v="1"/>
    <n v="175"/>
    <n v="2"/>
    <n v="9"/>
    <n v="28"/>
    <m/>
    <m/>
    <m/>
    <x v="2"/>
    <m/>
  </r>
  <r>
    <s v="Exp4"/>
    <n v="401166"/>
    <n v="1166"/>
    <x v="2"/>
    <x v="7"/>
    <x v="3"/>
    <d v="2014-11-04T00:00:00"/>
    <s v="Full_8h"/>
    <m/>
    <m/>
    <n v="4"/>
    <n v="2"/>
    <x v="11"/>
    <n v="9"/>
    <n v="130"/>
    <n v="355"/>
    <n v="89"/>
    <n v="3"/>
    <n v="17"/>
    <n v="10"/>
    <s v="TS"/>
    <n v="1"/>
    <n v="175"/>
    <n v="0.50857142857142856"/>
    <n v="8.5085714285714289"/>
    <n v="28"/>
    <m/>
    <m/>
    <m/>
    <x v="2"/>
    <m/>
  </r>
  <r>
    <s v="Exp4"/>
    <n v="401178"/>
    <n v="1178"/>
    <x v="2"/>
    <x v="7"/>
    <x v="3"/>
    <d v="2014-11-04T00:00:00"/>
    <s v="Full_8h"/>
    <m/>
    <n v="1178"/>
    <n v="1"/>
    <n v="1"/>
    <x v="12"/>
    <n v="10"/>
    <n v="122"/>
    <m/>
    <n v="106"/>
    <n v="2"/>
    <n v="18"/>
    <n v="42"/>
    <s v="TS"/>
    <n v="3"/>
    <n v="175"/>
    <n v="0.60571428571428576"/>
    <n v="9.605714285714285"/>
    <n v="29"/>
    <m/>
    <m/>
    <m/>
    <x v="2"/>
    <m/>
  </r>
  <r>
    <s v="Exp4"/>
    <n v="401178"/>
    <n v="1178"/>
    <x v="2"/>
    <x v="7"/>
    <x v="3"/>
    <d v="2014-11-04T00:00:00"/>
    <s v="Full_8h"/>
    <m/>
    <m/>
    <n v="2"/>
    <n v="3"/>
    <x v="15"/>
    <n v="8"/>
    <n v="130"/>
    <n v="405"/>
    <n v="333"/>
    <n v="4"/>
    <n v="16"/>
    <n v="11"/>
    <s v="TS"/>
    <n v="1"/>
    <n v="175"/>
    <n v="1.9028571428571428"/>
    <n v="8.9028571428571421"/>
    <n v="27"/>
    <m/>
    <m/>
    <m/>
    <x v="2"/>
    <m/>
  </r>
  <r>
    <s v="Exp4"/>
    <n v="401178"/>
    <n v="1178"/>
    <x v="2"/>
    <x v="7"/>
    <x v="3"/>
    <d v="2014-11-04T00:00:00"/>
    <s v="Full_8h"/>
    <m/>
    <m/>
    <n v="3"/>
    <n v="3"/>
    <x v="15"/>
    <n v="9"/>
    <n v="115"/>
    <n v="412"/>
    <n v="342"/>
    <n v="4"/>
    <n v="15"/>
    <n v="8"/>
    <s v="TS"/>
    <n v="1"/>
    <n v="175"/>
    <n v="1.9542857142857142"/>
    <n v="8.9542857142857137"/>
    <n v="26"/>
    <m/>
    <m/>
    <m/>
    <x v="2"/>
    <m/>
  </r>
  <r>
    <s v="Exp4"/>
    <n v="401178"/>
    <n v="1178"/>
    <x v="2"/>
    <x v="7"/>
    <x v="3"/>
    <d v="2014-11-04T00:00:00"/>
    <s v="Full_8h"/>
    <m/>
    <m/>
    <n v="4"/>
    <n v="2"/>
    <x v="16"/>
    <n v="7"/>
    <n v="140"/>
    <n v="398"/>
    <n v="164"/>
    <n v="4"/>
    <n v="15"/>
    <m/>
    <s v="TS"/>
    <m/>
    <n v="225"/>
    <n v="0.72888888888888892"/>
    <n v="6.7288888888888891"/>
    <n v="25"/>
    <m/>
    <m/>
    <m/>
    <x v="2"/>
    <m/>
  </r>
  <r>
    <s v="Exp4"/>
    <n v="401187"/>
    <n v="1187"/>
    <x v="2"/>
    <x v="7"/>
    <x v="3"/>
    <d v="2014-11-04T00:00:00"/>
    <s v="Full_8h"/>
    <m/>
    <n v="1187"/>
    <n v="1"/>
    <n v="5"/>
    <x v="15"/>
    <n v="8"/>
    <n v="117"/>
    <m/>
    <n v="82"/>
    <n v="4"/>
    <n v="15"/>
    <m/>
    <s v="DR"/>
    <m/>
    <n v="175"/>
    <n v="0.46857142857142858"/>
    <n v="7.4685714285714289"/>
    <n v="26"/>
    <m/>
    <m/>
    <m/>
    <x v="2"/>
    <m/>
  </r>
  <r>
    <s v="Exp4"/>
    <n v="401187"/>
    <n v="1187"/>
    <x v="2"/>
    <x v="7"/>
    <x v="3"/>
    <d v="2014-11-04T00:00:00"/>
    <s v="Full_8h"/>
    <m/>
    <m/>
    <n v="2"/>
    <n v="3"/>
    <x v="11"/>
    <n v="9"/>
    <n v="120"/>
    <n v="400"/>
    <n v="280"/>
    <n v="3"/>
    <n v="17"/>
    <n v="8"/>
    <s v="TS"/>
    <n v="1"/>
    <n v="175"/>
    <n v="1.6"/>
    <n v="9.6"/>
    <n v="28"/>
    <m/>
    <m/>
    <m/>
    <x v="2"/>
    <m/>
  </r>
  <r>
    <s v="Exp4"/>
    <n v="401187"/>
    <n v="1187"/>
    <x v="2"/>
    <x v="7"/>
    <x v="3"/>
    <d v="2014-11-04T00:00:00"/>
    <s v="Full_8h"/>
    <m/>
    <m/>
    <n v="3"/>
    <n v="4"/>
    <x v="15"/>
    <n v="8"/>
    <n v="118"/>
    <n v="398"/>
    <n v="298"/>
    <n v="3"/>
    <n v="16"/>
    <n v="9"/>
    <s v="TS"/>
    <n v="1"/>
    <n v="175"/>
    <n v="1.7028571428571428"/>
    <n v="8.7028571428571428"/>
    <n v="26"/>
    <m/>
    <m/>
    <m/>
    <x v="2"/>
    <m/>
  </r>
  <r>
    <s v="Exp4"/>
    <n v="401187"/>
    <n v="1187"/>
    <x v="2"/>
    <x v="7"/>
    <x v="3"/>
    <d v="2014-11-04T00:00:00"/>
    <s v="Full_8h"/>
    <m/>
    <m/>
    <n v="4"/>
    <n v="4"/>
    <x v="11"/>
    <n v="9"/>
    <n v="113"/>
    <n v="330"/>
    <n v="59"/>
    <n v="4"/>
    <n v="16"/>
    <n v="7"/>
    <s v="TS"/>
    <n v="1"/>
    <n v="175"/>
    <n v="0.33714285714285713"/>
    <n v="8.3371428571428563"/>
    <n v="28"/>
    <m/>
    <m/>
    <m/>
    <x v="2"/>
    <m/>
  </r>
  <r>
    <s v="Exp4"/>
    <n v="401167"/>
    <n v="1167"/>
    <x v="2"/>
    <x v="7"/>
    <x v="3"/>
    <d v="2014-12-15T00:00:00"/>
    <s v="Full_8h"/>
    <m/>
    <s v="Batten W1167"/>
    <n v="1"/>
    <m/>
    <x v="9"/>
    <m/>
    <n v="345"/>
    <m/>
    <m/>
    <m/>
    <m/>
    <m/>
    <m/>
    <n v="5"/>
    <n v="175"/>
    <n v="0"/>
    <n v="12"/>
    <s v=""/>
    <m/>
    <m/>
    <m/>
    <x v="1"/>
    <m/>
  </r>
  <r>
    <s v="Exp4"/>
    <n v="401167"/>
    <n v="1167"/>
    <x v="2"/>
    <x v="7"/>
    <x v="3"/>
    <d v="2014-12-15T00:00:00"/>
    <s v="Full_8h"/>
    <m/>
    <m/>
    <n v="2"/>
    <m/>
    <x v="7"/>
    <m/>
    <n v="370"/>
    <m/>
    <m/>
    <m/>
    <m/>
    <m/>
    <m/>
    <n v="5"/>
    <n v="175"/>
    <n v="0"/>
    <n v="11"/>
    <s v=""/>
    <m/>
    <m/>
    <m/>
    <x v="1"/>
    <m/>
  </r>
  <r>
    <s v="Exp4"/>
    <n v="401167"/>
    <n v="1167"/>
    <x v="2"/>
    <x v="7"/>
    <x v="3"/>
    <d v="2014-12-15T00:00:00"/>
    <s v="Full_8h"/>
    <m/>
    <m/>
    <n v="3"/>
    <m/>
    <x v="2"/>
    <m/>
    <n v="315"/>
    <m/>
    <m/>
    <m/>
    <m/>
    <m/>
    <m/>
    <n v="4"/>
    <n v="175"/>
    <n v="0"/>
    <n v="13"/>
    <s v=""/>
    <m/>
    <m/>
    <m/>
    <x v="1"/>
    <m/>
  </r>
  <r>
    <s v="Exp4"/>
    <n v="401167"/>
    <n v="1167"/>
    <x v="2"/>
    <x v="7"/>
    <x v="3"/>
    <d v="2014-12-15T00:00:00"/>
    <s v="Full_8h"/>
    <m/>
    <m/>
    <n v="4"/>
    <m/>
    <x v="9"/>
    <m/>
    <n v="395"/>
    <m/>
    <m/>
    <m/>
    <m/>
    <m/>
    <m/>
    <n v="4"/>
    <n v="175"/>
    <n v="0"/>
    <n v="12"/>
    <s v=""/>
    <m/>
    <m/>
    <m/>
    <x v="1"/>
    <m/>
  </r>
  <r>
    <s v="Exp4"/>
    <n v="401169"/>
    <n v="1169"/>
    <x v="2"/>
    <x v="7"/>
    <x v="3"/>
    <d v="2014-12-15T00:00:00"/>
    <s v="Full_8h"/>
    <m/>
    <s v="Batten W1169"/>
    <n v="1"/>
    <m/>
    <x v="9"/>
    <m/>
    <n v="333"/>
    <m/>
    <m/>
    <m/>
    <m/>
    <m/>
    <m/>
    <n v="4"/>
    <n v="175"/>
    <n v="0"/>
    <n v="12"/>
    <s v=""/>
    <m/>
    <m/>
    <m/>
    <x v="1"/>
    <m/>
  </r>
  <r>
    <s v="Exp4"/>
    <n v="401169"/>
    <n v="1169"/>
    <x v="2"/>
    <x v="7"/>
    <x v="3"/>
    <d v="2014-12-15T00:00:00"/>
    <s v="Full_8h"/>
    <m/>
    <m/>
    <n v="2"/>
    <m/>
    <x v="9"/>
    <m/>
    <n v="350"/>
    <m/>
    <m/>
    <m/>
    <m/>
    <m/>
    <m/>
    <n v="4"/>
    <n v="175"/>
    <n v="0"/>
    <n v="12"/>
    <s v=""/>
    <m/>
    <m/>
    <m/>
    <x v="1"/>
    <m/>
  </r>
  <r>
    <s v="Exp4"/>
    <n v="401169"/>
    <n v="1169"/>
    <x v="2"/>
    <x v="7"/>
    <x v="3"/>
    <d v="2014-12-15T00:00:00"/>
    <s v="Full_8h"/>
    <m/>
    <m/>
    <n v="3"/>
    <m/>
    <x v="9"/>
    <m/>
    <n v="350"/>
    <m/>
    <m/>
    <m/>
    <m/>
    <m/>
    <m/>
    <n v="4"/>
    <n v="175"/>
    <n v="0"/>
    <n v="12"/>
    <s v=""/>
    <m/>
    <m/>
    <m/>
    <x v="1"/>
    <m/>
  </r>
  <r>
    <s v="Exp4"/>
    <n v="401169"/>
    <n v="1169"/>
    <x v="2"/>
    <x v="7"/>
    <x v="3"/>
    <d v="2014-12-15T00:00:00"/>
    <s v="Full_8h"/>
    <m/>
    <m/>
    <n v="4"/>
    <m/>
    <x v="7"/>
    <m/>
    <n v="350"/>
    <m/>
    <m/>
    <m/>
    <m/>
    <m/>
    <m/>
    <n v="3"/>
    <n v="175"/>
    <n v="0"/>
    <n v="11"/>
    <s v=""/>
    <m/>
    <m/>
    <m/>
    <x v="1"/>
    <m/>
  </r>
  <r>
    <s v="Exp4"/>
    <n v="401191"/>
    <n v="1191"/>
    <x v="2"/>
    <x v="7"/>
    <x v="3"/>
    <d v="2014-12-15T00:00:00"/>
    <s v="Full_8h"/>
    <m/>
    <s v="Batten W1191"/>
    <n v="1"/>
    <m/>
    <x v="9"/>
    <m/>
    <n v="450"/>
    <m/>
    <m/>
    <m/>
    <n v="17"/>
    <m/>
    <m/>
    <n v="4"/>
    <n v="175"/>
    <n v="0"/>
    <n v="12"/>
    <n v="29"/>
    <m/>
    <m/>
    <m/>
    <x v="1"/>
    <m/>
  </r>
  <r>
    <s v="Exp4"/>
    <n v="401191"/>
    <n v="1191"/>
    <x v="2"/>
    <x v="7"/>
    <x v="3"/>
    <d v="2014-12-15T00:00:00"/>
    <s v="Full_8h"/>
    <m/>
    <m/>
    <n v="2"/>
    <m/>
    <x v="9"/>
    <m/>
    <n v="337"/>
    <m/>
    <m/>
    <m/>
    <m/>
    <m/>
    <m/>
    <n v="5"/>
    <n v="175"/>
    <n v="0"/>
    <n v="12"/>
    <s v=""/>
    <m/>
    <m/>
    <m/>
    <x v="1"/>
    <m/>
  </r>
  <r>
    <s v="Exp4"/>
    <n v="401191"/>
    <n v="1191"/>
    <x v="2"/>
    <x v="7"/>
    <x v="3"/>
    <d v="2014-12-15T00:00:00"/>
    <s v="Full_8h"/>
    <m/>
    <m/>
    <n v="3"/>
    <m/>
    <x v="7"/>
    <m/>
    <n v="350"/>
    <m/>
    <m/>
    <m/>
    <m/>
    <m/>
    <m/>
    <n v="4"/>
    <n v="175"/>
    <n v="0"/>
    <n v="11"/>
    <s v=""/>
    <m/>
    <m/>
    <m/>
    <x v="1"/>
    <m/>
  </r>
  <r>
    <s v="Exp4"/>
    <n v="401191"/>
    <n v="1191"/>
    <x v="2"/>
    <x v="7"/>
    <x v="3"/>
    <d v="2014-12-15T00:00:00"/>
    <s v="Full_8h"/>
    <m/>
    <m/>
    <n v="4"/>
    <m/>
    <x v="9"/>
    <m/>
    <n v="315"/>
    <m/>
    <m/>
    <m/>
    <m/>
    <m/>
    <m/>
    <n v="4"/>
    <n v="175"/>
    <n v="0"/>
    <n v="12"/>
    <s v=""/>
    <m/>
    <m/>
    <m/>
    <x v="1"/>
    <m/>
  </r>
  <r>
    <s v="Exp4"/>
    <n v="401192"/>
    <n v="1192"/>
    <x v="2"/>
    <x v="7"/>
    <x v="3"/>
    <d v="2014-12-15T00:00:00"/>
    <s v="Full_8h"/>
    <m/>
    <s v="Batten W1192"/>
    <n v="1"/>
    <m/>
    <x v="9"/>
    <m/>
    <n v="285"/>
    <m/>
    <m/>
    <m/>
    <m/>
    <m/>
    <m/>
    <n v="4"/>
    <n v="175"/>
    <n v="0"/>
    <n v="12"/>
    <s v=""/>
    <m/>
    <m/>
    <m/>
    <x v="1"/>
    <m/>
  </r>
  <r>
    <s v="Exp4"/>
    <n v="401192"/>
    <n v="1192"/>
    <x v="2"/>
    <x v="7"/>
    <x v="3"/>
    <d v="2014-12-15T00:00:00"/>
    <s v="Full_8h"/>
    <m/>
    <m/>
    <n v="2"/>
    <m/>
    <x v="9"/>
    <m/>
    <n v="270"/>
    <m/>
    <m/>
    <m/>
    <m/>
    <m/>
    <m/>
    <n v="4"/>
    <n v="175"/>
    <n v="0"/>
    <n v="12"/>
    <s v=""/>
    <m/>
    <m/>
    <m/>
    <x v="1"/>
    <m/>
  </r>
  <r>
    <s v="Exp4"/>
    <n v="401192"/>
    <n v="1192"/>
    <x v="2"/>
    <x v="7"/>
    <x v="3"/>
    <d v="2014-12-15T00:00:00"/>
    <s v="Full_8h"/>
    <m/>
    <m/>
    <n v="3"/>
    <m/>
    <x v="9"/>
    <m/>
    <n v="270"/>
    <m/>
    <m/>
    <m/>
    <m/>
    <m/>
    <m/>
    <n v="4"/>
    <n v="175"/>
    <n v="0"/>
    <n v="12"/>
    <s v=""/>
    <m/>
    <m/>
    <m/>
    <x v="1"/>
    <m/>
  </r>
  <r>
    <s v="Exp4"/>
    <n v="401192"/>
    <n v="1192"/>
    <x v="2"/>
    <x v="7"/>
    <x v="3"/>
    <d v="2014-12-15T00:00:00"/>
    <s v="Full_8h"/>
    <m/>
    <m/>
    <n v="4"/>
    <m/>
    <x v="7"/>
    <m/>
    <n v="277"/>
    <m/>
    <m/>
    <m/>
    <m/>
    <m/>
    <m/>
    <n v="4"/>
    <n v="175"/>
    <n v="0"/>
    <n v="11"/>
    <s v=""/>
    <m/>
    <m/>
    <m/>
    <x v="1"/>
    <m/>
  </r>
  <r>
    <s v="Exp4"/>
    <n v="401195"/>
    <n v="1195"/>
    <x v="2"/>
    <x v="7"/>
    <x v="3"/>
    <d v="2014-12-15T00:00:00"/>
    <s v="Full_8h"/>
    <m/>
    <s v="Batten W1195"/>
    <n v="1"/>
    <m/>
    <x v="9"/>
    <m/>
    <n v="330"/>
    <m/>
    <m/>
    <m/>
    <m/>
    <m/>
    <m/>
    <n v="4"/>
    <n v="175"/>
    <n v="0"/>
    <n v="12"/>
    <s v=""/>
    <m/>
    <m/>
    <m/>
    <x v="1"/>
    <m/>
  </r>
  <r>
    <s v="Exp4"/>
    <n v="401195"/>
    <n v="1195"/>
    <x v="2"/>
    <x v="7"/>
    <x v="3"/>
    <d v="2014-12-15T00:00:00"/>
    <s v="Full_8h"/>
    <m/>
    <m/>
    <n v="2"/>
    <m/>
    <x v="9"/>
    <m/>
    <n v="355"/>
    <m/>
    <m/>
    <m/>
    <m/>
    <m/>
    <m/>
    <n v="4"/>
    <n v="175"/>
    <n v="0"/>
    <n v="12"/>
    <s v=""/>
    <m/>
    <m/>
    <m/>
    <x v="1"/>
    <m/>
  </r>
  <r>
    <s v="Exp4"/>
    <n v="401195"/>
    <n v="1195"/>
    <x v="2"/>
    <x v="7"/>
    <x v="3"/>
    <d v="2014-12-15T00:00:00"/>
    <s v="Full_8h"/>
    <m/>
    <m/>
    <n v="3"/>
    <m/>
    <x v="9"/>
    <m/>
    <n v="338"/>
    <m/>
    <m/>
    <m/>
    <m/>
    <m/>
    <m/>
    <n v="5"/>
    <n v="175"/>
    <n v="0"/>
    <n v="12"/>
    <s v=""/>
    <m/>
    <m/>
    <m/>
    <x v="1"/>
    <m/>
  </r>
  <r>
    <s v="Exp4"/>
    <n v="401195"/>
    <n v="1195"/>
    <x v="2"/>
    <x v="7"/>
    <x v="3"/>
    <d v="2014-12-15T00:00:00"/>
    <s v="Full_8h"/>
    <m/>
    <m/>
    <n v="4"/>
    <m/>
    <x v="9"/>
    <m/>
    <n v="315"/>
    <m/>
    <m/>
    <m/>
    <m/>
    <m/>
    <m/>
    <n v="5"/>
    <n v="175"/>
    <n v="0"/>
    <n v="12"/>
    <s v=""/>
    <m/>
    <m/>
    <m/>
    <x v="1"/>
    <m/>
  </r>
  <r>
    <s v="Exp4"/>
    <n v="401198"/>
    <n v="1198"/>
    <x v="2"/>
    <x v="7"/>
    <x v="3"/>
    <d v="2014-12-15T00:00:00"/>
    <s v="Full_8h"/>
    <m/>
    <s v="Batten W1198"/>
    <n v="1"/>
    <m/>
    <x v="9"/>
    <m/>
    <n v="355"/>
    <m/>
    <m/>
    <m/>
    <m/>
    <m/>
    <m/>
    <n v="4"/>
    <n v="175"/>
    <n v="0"/>
    <n v="12"/>
    <s v=""/>
    <m/>
    <m/>
    <m/>
    <x v="1"/>
    <m/>
  </r>
  <r>
    <s v="Exp4"/>
    <n v="401198"/>
    <n v="1198"/>
    <x v="2"/>
    <x v="7"/>
    <x v="3"/>
    <d v="2014-12-15T00:00:00"/>
    <s v="Full_8h"/>
    <m/>
    <m/>
    <n v="2"/>
    <m/>
    <x v="9"/>
    <m/>
    <n v="316"/>
    <m/>
    <m/>
    <m/>
    <m/>
    <m/>
    <m/>
    <n v="4"/>
    <n v="175"/>
    <n v="0"/>
    <n v="12"/>
    <s v=""/>
    <m/>
    <m/>
    <m/>
    <x v="1"/>
    <m/>
  </r>
  <r>
    <s v="Exp4"/>
    <n v="401198"/>
    <n v="1198"/>
    <x v="2"/>
    <x v="7"/>
    <x v="3"/>
    <d v="2014-12-15T00:00:00"/>
    <s v="Full_8h"/>
    <m/>
    <m/>
    <n v="3"/>
    <m/>
    <x v="2"/>
    <m/>
    <n v="323"/>
    <m/>
    <m/>
    <m/>
    <m/>
    <m/>
    <m/>
    <n v="4"/>
    <n v="175"/>
    <n v="0"/>
    <n v="13"/>
    <s v=""/>
    <m/>
    <m/>
    <m/>
    <x v="1"/>
    <m/>
  </r>
  <r>
    <s v="Exp4"/>
    <n v="401198"/>
    <n v="1198"/>
    <x v="2"/>
    <x v="7"/>
    <x v="3"/>
    <d v="2014-12-15T00:00:00"/>
    <s v="Full_8h"/>
    <m/>
    <m/>
    <n v="4"/>
    <m/>
    <x v="9"/>
    <m/>
    <n v="370"/>
    <m/>
    <m/>
    <m/>
    <m/>
    <m/>
    <m/>
    <n v="5"/>
    <n v="175"/>
    <n v="0"/>
    <n v="12"/>
    <s v=""/>
    <m/>
    <m/>
    <m/>
    <x v="1"/>
    <m/>
  </r>
  <r>
    <s v="Exp4"/>
    <n v="401199"/>
    <n v="1199"/>
    <x v="2"/>
    <x v="7"/>
    <x v="3"/>
    <d v="2014-12-15T00:00:00"/>
    <s v="Full_8h"/>
    <m/>
    <s v="Batten W1199"/>
    <n v="1"/>
    <m/>
    <x v="9"/>
    <m/>
    <n v="395"/>
    <m/>
    <m/>
    <m/>
    <m/>
    <m/>
    <m/>
    <n v="4"/>
    <n v="175"/>
    <n v="0"/>
    <n v="12"/>
    <s v=""/>
    <m/>
    <m/>
    <m/>
    <x v="1"/>
    <m/>
  </r>
  <r>
    <s v="Exp4"/>
    <n v="401199"/>
    <n v="1199"/>
    <x v="2"/>
    <x v="7"/>
    <x v="3"/>
    <d v="2014-12-15T00:00:00"/>
    <s v="Full_8h"/>
    <m/>
    <m/>
    <n v="2"/>
    <m/>
    <x v="9"/>
    <m/>
    <n v="355"/>
    <m/>
    <m/>
    <m/>
    <m/>
    <m/>
    <m/>
    <n v="4"/>
    <n v="175"/>
    <n v="0"/>
    <n v="12"/>
    <s v=""/>
    <m/>
    <m/>
    <m/>
    <x v="1"/>
    <m/>
  </r>
  <r>
    <s v="Exp4"/>
    <n v="401199"/>
    <n v="1199"/>
    <x v="2"/>
    <x v="7"/>
    <x v="3"/>
    <d v="2014-12-15T00:00:00"/>
    <s v="Full_8h"/>
    <m/>
    <m/>
    <n v="3"/>
    <m/>
    <x v="9"/>
    <m/>
    <n v="325"/>
    <m/>
    <m/>
    <m/>
    <m/>
    <m/>
    <m/>
    <n v="4"/>
    <n v="175"/>
    <n v="0"/>
    <n v="12"/>
    <s v=""/>
    <m/>
    <m/>
    <m/>
    <x v="1"/>
    <m/>
  </r>
  <r>
    <s v="Exp4"/>
    <n v="401199"/>
    <n v="1199"/>
    <x v="2"/>
    <x v="7"/>
    <x v="3"/>
    <d v="2014-12-15T00:00:00"/>
    <s v="Full_8h"/>
    <m/>
    <m/>
    <n v="4"/>
    <m/>
    <x v="9"/>
    <m/>
    <n v="355"/>
    <m/>
    <m/>
    <m/>
    <m/>
    <m/>
    <m/>
    <n v="4"/>
    <n v="175"/>
    <n v="0"/>
    <n v="12"/>
    <s v=""/>
    <m/>
    <m/>
    <m/>
    <x v="1"/>
    <m/>
  </r>
  <r>
    <s v="Exp4"/>
    <n v="401202"/>
    <n v="1202"/>
    <x v="2"/>
    <x v="7"/>
    <x v="3"/>
    <d v="2014-12-15T00:00:00"/>
    <s v="Full_8h"/>
    <m/>
    <s v="Batten W1202"/>
    <n v="1"/>
    <m/>
    <x v="2"/>
    <m/>
    <n v="295"/>
    <m/>
    <m/>
    <m/>
    <m/>
    <m/>
    <m/>
    <n v="4"/>
    <n v="175"/>
    <n v="0"/>
    <n v="13"/>
    <s v=""/>
    <m/>
    <m/>
    <m/>
    <x v="1"/>
    <m/>
  </r>
  <r>
    <s v="Exp4"/>
    <n v="401202"/>
    <n v="1202"/>
    <x v="2"/>
    <x v="7"/>
    <x v="3"/>
    <d v="2014-12-15T00:00:00"/>
    <s v="Full_8h"/>
    <m/>
    <m/>
    <n v="2"/>
    <m/>
    <x v="2"/>
    <m/>
    <n v="285"/>
    <m/>
    <m/>
    <m/>
    <m/>
    <m/>
    <m/>
    <n v="3"/>
    <n v="175"/>
    <n v="0"/>
    <n v="13"/>
    <s v=""/>
    <m/>
    <m/>
    <m/>
    <x v="1"/>
    <m/>
  </r>
  <r>
    <s v="Exp4"/>
    <n v="401202"/>
    <n v="1202"/>
    <x v="2"/>
    <x v="7"/>
    <x v="3"/>
    <d v="2014-12-15T00:00:00"/>
    <s v="Full_8h"/>
    <m/>
    <m/>
    <n v="3"/>
    <m/>
    <x v="9"/>
    <m/>
    <n v="300"/>
    <m/>
    <m/>
    <m/>
    <m/>
    <m/>
    <m/>
    <n v="4"/>
    <n v="175"/>
    <n v="0"/>
    <n v="12"/>
    <s v=""/>
    <m/>
    <m/>
    <m/>
    <x v="1"/>
    <m/>
  </r>
  <r>
    <s v="Exp4"/>
    <n v="401202"/>
    <n v="1202"/>
    <x v="2"/>
    <x v="7"/>
    <x v="3"/>
    <d v="2014-12-15T00:00:00"/>
    <s v="Full_8h"/>
    <m/>
    <m/>
    <n v="4"/>
    <m/>
    <x v="2"/>
    <m/>
    <n v="330"/>
    <m/>
    <m/>
    <m/>
    <m/>
    <m/>
    <m/>
    <n v="4"/>
    <n v="175"/>
    <n v="0"/>
    <n v="13"/>
    <s v=""/>
    <m/>
    <m/>
    <m/>
    <x v="1"/>
    <m/>
  </r>
  <r>
    <s v="Exp4"/>
    <n v="401209"/>
    <n v="1209"/>
    <x v="2"/>
    <x v="7"/>
    <x v="3"/>
    <d v="2014-12-15T00:00:00"/>
    <s v="Full_8h"/>
    <m/>
    <s v="Batten W1209"/>
    <n v="1"/>
    <m/>
    <x v="9"/>
    <m/>
    <n v="215"/>
    <m/>
    <m/>
    <m/>
    <m/>
    <m/>
    <m/>
    <n v="3"/>
    <n v="175"/>
    <n v="0"/>
    <n v="12"/>
    <s v=""/>
    <m/>
    <m/>
    <m/>
    <x v="1"/>
    <m/>
  </r>
  <r>
    <s v="Exp4"/>
    <n v="401209"/>
    <n v="1209"/>
    <x v="2"/>
    <x v="7"/>
    <x v="3"/>
    <d v="2014-12-15T00:00:00"/>
    <s v="Full_8h"/>
    <m/>
    <m/>
    <n v="2"/>
    <m/>
    <x v="9"/>
    <m/>
    <n v="292"/>
    <m/>
    <m/>
    <m/>
    <m/>
    <m/>
    <m/>
    <n v="4"/>
    <n v="175"/>
    <n v="0"/>
    <n v="12"/>
    <s v=""/>
    <m/>
    <m/>
    <m/>
    <x v="1"/>
    <m/>
  </r>
  <r>
    <s v="Exp4"/>
    <n v="401209"/>
    <n v="1209"/>
    <x v="2"/>
    <x v="7"/>
    <x v="3"/>
    <d v="2014-12-15T00:00:00"/>
    <s v="Full_8h"/>
    <m/>
    <m/>
    <n v="3"/>
    <m/>
    <x v="9"/>
    <m/>
    <n v="258"/>
    <m/>
    <m/>
    <m/>
    <m/>
    <m/>
    <m/>
    <n v="3"/>
    <n v="175"/>
    <n v="0"/>
    <n v="12"/>
    <s v=""/>
    <m/>
    <m/>
    <m/>
    <x v="1"/>
    <m/>
  </r>
  <r>
    <s v="Exp4"/>
    <n v="401209"/>
    <n v="1209"/>
    <x v="2"/>
    <x v="7"/>
    <x v="3"/>
    <d v="2014-12-15T00:00:00"/>
    <s v="Full_8h"/>
    <m/>
    <m/>
    <n v="4"/>
    <m/>
    <x v="9"/>
    <m/>
    <n v="292"/>
    <m/>
    <m/>
    <m/>
    <m/>
    <m/>
    <m/>
    <n v="3"/>
    <n v="175"/>
    <n v="0"/>
    <n v="12"/>
    <s v=""/>
    <m/>
    <m/>
    <m/>
    <x v="1"/>
    <m/>
  </r>
  <r>
    <s v="Exp4"/>
    <n v="401210"/>
    <n v="1210"/>
    <x v="2"/>
    <x v="7"/>
    <x v="3"/>
    <d v="2014-12-15T00:00:00"/>
    <s v="Full_8h"/>
    <m/>
    <s v="Batten W1210"/>
    <n v="1"/>
    <m/>
    <x v="9"/>
    <m/>
    <n v="315"/>
    <m/>
    <m/>
    <m/>
    <m/>
    <m/>
    <m/>
    <n v="4"/>
    <n v="175"/>
    <n v="0"/>
    <n v="12"/>
    <s v=""/>
    <m/>
    <m/>
    <m/>
    <x v="1"/>
    <m/>
  </r>
  <r>
    <s v="Exp4"/>
    <n v="401210"/>
    <n v="1210"/>
    <x v="2"/>
    <x v="7"/>
    <x v="3"/>
    <d v="2014-12-15T00:00:00"/>
    <s v="Full_8h"/>
    <m/>
    <m/>
    <n v="2"/>
    <m/>
    <x v="9"/>
    <m/>
    <n v="290"/>
    <m/>
    <m/>
    <m/>
    <m/>
    <m/>
    <m/>
    <n v="3"/>
    <n v="175"/>
    <n v="0"/>
    <n v="12"/>
    <s v=""/>
    <m/>
    <m/>
    <m/>
    <x v="1"/>
    <m/>
  </r>
  <r>
    <s v="Exp4"/>
    <n v="401210"/>
    <n v="1210"/>
    <x v="2"/>
    <x v="7"/>
    <x v="3"/>
    <d v="2014-12-15T00:00:00"/>
    <s v="Full_8h"/>
    <m/>
    <m/>
    <n v="3"/>
    <m/>
    <x v="9"/>
    <m/>
    <n v="307"/>
    <m/>
    <m/>
    <m/>
    <m/>
    <m/>
    <m/>
    <n v="4"/>
    <n v="175"/>
    <n v="0"/>
    <n v="12"/>
    <s v=""/>
    <m/>
    <m/>
    <m/>
    <x v="1"/>
    <m/>
  </r>
  <r>
    <s v="Exp4"/>
    <n v="401210"/>
    <n v="1210"/>
    <x v="2"/>
    <x v="7"/>
    <x v="3"/>
    <d v="2014-12-15T00:00:00"/>
    <s v="Full_8h"/>
    <m/>
    <m/>
    <n v="4"/>
    <m/>
    <x v="9"/>
    <m/>
    <n v="310"/>
    <m/>
    <m/>
    <m/>
    <m/>
    <m/>
    <m/>
    <n v="4"/>
    <n v="175"/>
    <n v="0"/>
    <n v="12"/>
    <s v=""/>
    <m/>
    <m/>
    <m/>
    <x v="1"/>
    <m/>
  </r>
  <r>
    <s v="Exp4"/>
    <n v="401255"/>
    <n v="1255"/>
    <x v="2"/>
    <x v="7"/>
    <x v="9"/>
    <d v="2014-09-23T00:00:00"/>
    <s v="Full_8h"/>
    <m/>
    <n v="1255"/>
    <n v="1"/>
    <n v="0"/>
    <x v="18"/>
    <n v="4"/>
    <n v="33"/>
    <m/>
    <n v="37"/>
    <n v="3"/>
    <n v="2"/>
    <m/>
    <s v="V"/>
    <m/>
    <n v="196"/>
    <n v="0.18877551020408162"/>
    <n v="3.1887755102040818"/>
    <n v="8"/>
    <m/>
    <m/>
    <m/>
    <x v="2"/>
    <m/>
  </r>
  <r>
    <s v="Exp4"/>
    <n v="401255"/>
    <n v="1255"/>
    <x v="2"/>
    <x v="7"/>
    <x v="9"/>
    <d v="2014-09-23T00:00:00"/>
    <s v="Full_8h"/>
    <m/>
    <m/>
    <n v="2"/>
    <n v="0"/>
    <x v="18"/>
    <n v="4"/>
    <n v="30"/>
    <n v="33"/>
    <n v="45"/>
    <n v="3"/>
    <n v="2"/>
    <m/>
    <s v="V"/>
    <m/>
    <n v="196"/>
    <n v="0.22959183673469388"/>
    <n v="3.2295918367346941"/>
    <n v="8"/>
    <m/>
    <m/>
    <m/>
    <x v="2"/>
    <m/>
  </r>
  <r>
    <s v="Exp4"/>
    <n v="401255"/>
    <n v="1255"/>
    <x v="2"/>
    <x v="7"/>
    <x v="9"/>
    <d v="2014-09-23T00:00:00"/>
    <s v="Full_8h"/>
    <m/>
    <m/>
    <n v="3"/>
    <n v="0"/>
    <x v="18"/>
    <n v="4"/>
    <n v="27"/>
    <n v="38"/>
    <n v="9"/>
    <n v="3"/>
    <n v="2"/>
    <m/>
    <s v="V"/>
    <m/>
    <n v="196"/>
    <n v="4.5918367346938778E-2"/>
    <n v="3.045918367346939"/>
    <n v="8"/>
    <m/>
    <m/>
    <m/>
    <x v="2"/>
    <m/>
  </r>
  <r>
    <s v="Exp4"/>
    <n v="401255"/>
    <n v="1255"/>
    <x v="2"/>
    <x v="7"/>
    <x v="9"/>
    <d v="2014-09-23T00:00:00"/>
    <s v="Full_8h"/>
    <m/>
    <m/>
    <n v="4"/>
    <n v="0"/>
    <x v="18"/>
    <n v="4"/>
    <n v="34"/>
    <n v="14"/>
    <n v="47"/>
    <n v="3"/>
    <n v="2"/>
    <m/>
    <s v="V"/>
    <m/>
    <n v="196"/>
    <n v="0.23979591836734693"/>
    <n v="3.239795918367347"/>
    <n v="8"/>
    <m/>
    <m/>
    <m/>
    <x v="2"/>
    <m/>
  </r>
  <r>
    <s v="Exp4"/>
    <n v="401259"/>
    <n v="1259"/>
    <x v="2"/>
    <x v="7"/>
    <x v="9"/>
    <d v="2014-09-23T00:00:00"/>
    <s v="Full_8h"/>
    <m/>
    <n v="1259"/>
    <n v="1"/>
    <n v="0"/>
    <x v="17"/>
    <n v="3"/>
    <n v="34"/>
    <m/>
    <n v="57"/>
    <n v="3"/>
    <n v="3"/>
    <m/>
    <s v="V"/>
    <m/>
    <n v="187.44444444444446"/>
    <n v="0.30409010077059867"/>
    <n v="2.3040901007705985"/>
    <n v="8"/>
    <m/>
    <m/>
    <m/>
    <x v="2"/>
    <m/>
  </r>
  <r>
    <s v="Exp4"/>
    <n v="401259"/>
    <n v="1259"/>
    <x v="2"/>
    <x v="7"/>
    <x v="9"/>
    <d v="2014-09-23T00:00:00"/>
    <s v="Full_8h"/>
    <m/>
    <m/>
    <n v="2"/>
    <n v="0"/>
    <x v="17"/>
    <n v="3"/>
    <n v="42"/>
    <n v="52"/>
    <n v="105"/>
    <n v="3"/>
    <n v="3"/>
    <m/>
    <s v="V"/>
    <m/>
    <n v="187.44444444444446"/>
    <n v="0.56016597510373445"/>
    <n v="2.5601659751037342"/>
    <n v="8"/>
    <m/>
    <m/>
    <m/>
    <x v="2"/>
    <m/>
  </r>
  <r>
    <s v="Exp4"/>
    <n v="401259"/>
    <n v="1259"/>
    <x v="2"/>
    <x v="7"/>
    <x v="9"/>
    <d v="2014-09-23T00:00:00"/>
    <s v="Full_8h"/>
    <m/>
    <m/>
    <n v="3"/>
    <n v="0"/>
    <x v="18"/>
    <n v="4"/>
    <n v="28"/>
    <n v="53"/>
    <n v="32"/>
    <n v="4"/>
    <n v="1"/>
    <m/>
    <s v="V"/>
    <m/>
    <n v="196"/>
    <n v="0.16326530612244897"/>
    <n v="3.1632653061224492"/>
    <n v="8"/>
    <m/>
    <m/>
    <m/>
    <x v="2"/>
    <m/>
  </r>
  <r>
    <s v="Exp4"/>
    <n v="401259"/>
    <n v="1259"/>
    <x v="2"/>
    <x v="7"/>
    <x v="9"/>
    <d v="2014-09-23T00:00:00"/>
    <s v="Full_8h"/>
    <m/>
    <m/>
    <n v="4"/>
    <n v="0"/>
    <x v="17"/>
    <n v="3"/>
    <n v="25"/>
    <n v="20"/>
    <n v="63"/>
    <n v="3"/>
    <n v="2"/>
    <m/>
    <s v="V"/>
    <m/>
    <n v="187.44444444444446"/>
    <n v="0.33609958506224064"/>
    <n v="2.3360995850622408"/>
    <n v="7"/>
    <m/>
    <m/>
    <m/>
    <x v="2"/>
    <m/>
  </r>
  <r>
    <s v="Exp4"/>
    <n v="401260"/>
    <n v="1260"/>
    <x v="2"/>
    <x v="7"/>
    <x v="9"/>
    <d v="2014-09-23T00:00:00"/>
    <s v="Full_8h"/>
    <m/>
    <n v="1260"/>
    <n v="1"/>
    <n v="0"/>
    <x v="17"/>
    <n v="3"/>
    <n v="23"/>
    <m/>
    <n v="55"/>
    <n v="3"/>
    <n v="2"/>
    <m/>
    <s v="V"/>
    <m/>
    <n v="187.44444444444446"/>
    <n v="0.29342027267338466"/>
    <n v="2.2934202726733846"/>
    <n v="7"/>
    <m/>
    <m/>
    <m/>
    <x v="2"/>
    <m/>
  </r>
  <r>
    <s v="Exp4"/>
    <n v="401260"/>
    <n v="1260"/>
    <x v="2"/>
    <x v="7"/>
    <x v="9"/>
    <d v="2014-09-23T00:00:00"/>
    <s v="Full_8h"/>
    <m/>
    <m/>
    <n v="2"/>
    <n v="1"/>
    <x v="17"/>
    <n v="3"/>
    <n v="37"/>
    <n v="26"/>
    <n v="71"/>
    <n v="3"/>
    <n v="2"/>
    <m/>
    <s v="V"/>
    <m/>
    <n v="187.44444444444446"/>
    <n v="0.37877889745109661"/>
    <n v="2.3787788974510966"/>
    <n v="7"/>
    <m/>
    <m/>
    <m/>
    <x v="2"/>
    <m/>
  </r>
  <r>
    <s v="Exp4"/>
    <n v="401260"/>
    <n v="1260"/>
    <x v="2"/>
    <x v="7"/>
    <x v="9"/>
    <d v="2014-09-23T00:00:00"/>
    <s v="Full_8h"/>
    <m/>
    <m/>
    <n v="3"/>
    <n v="0"/>
    <x v="17"/>
    <n v="3"/>
    <n v="20"/>
    <n v="21"/>
    <n v="62"/>
    <n v="4"/>
    <n v="2"/>
    <m/>
    <s v="V"/>
    <m/>
    <n v="187.44444444444446"/>
    <n v="0.33076467101363366"/>
    <n v="2.3307646710136338"/>
    <n v="8"/>
    <m/>
    <m/>
    <m/>
    <x v="2"/>
    <m/>
  </r>
  <r>
    <s v="Exp4"/>
    <n v="401256"/>
    <n v="1256"/>
    <x v="2"/>
    <x v="7"/>
    <x v="9"/>
    <d v="2014-09-30T00:00:00"/>
    <s v="Full_8h"/>
    <m/>
    <n v="1256"/>
    <n v="1"/>
    <n v="1"/>
    <x v="18"/>
    <n v="4"/>
    <n v="42"/>
    <m/>
    <n v="83"/>
    <n v="4"/>
    <n v="4"/>
    <m/>
    <s v="V"/>
    <m/>
    <n v="196"/>
    <n v="0.42346938775510207"/>
    <n v="3.4234693877551021"/>
    <n v="11"/>
    <m/>
    <m/>
    <m/>
    <x v="2"/>
    <m/>
  </r>
  <r>
    <s v="Exp4"/>
    <n v="401256"/>
    <n v="1256"/>
    <x v="2"/>
    <x v="7"/>
    <x v="9"/>
    <d v="2014-09-30T00:00:00"/>
    <s v="Full_8h"/>
    <m/>
    <m/>
    <n v="2"/>
    <n v="1"/>
    <x v="20"/>
    <n v="5"/>
    <n v="58"/>
    <n v="166"/>
    <n v="65"/>
    <n v="3"/>
    <n v="5"/>
    <m/>
    <s v="V"/>
    <m/>
    <n v="235.55555555555554"/>
    <n v="0.27594339622641512"/>
    <n v="4.2759433962264151"/>
    <n v="12"/>
    <m/>
    <m/>
    <m/>
    <x v="2"/>
    <m/>
  </r>
  <r>
    <s v="Exp4"/>
    <n v="401256"/>
    <n v="1256"/>
    <x v="2"/>
    <x v="7"/>
    <x v="9"/>
    <d v="2014-09-30T00:00:00"/>
    <s v="Full_8h"/>
    <m/>
    <m/>
    <n v="3"/>
    <n v="0"/>
    <x v="20"/>
    <n v="5"/>
    <n v="43"/>
    <n v="197"/>
    <n v="67"/>
    <n v="4"/>
    <n v="4"/>
    <m/>
    <s v="V"/>
    <m/>
    <n v="235.55555555555554"/>
    <n v="0.28443396226415096"/>
    <n v="4.284433962264151"/>
    <n v="12"/>
    <m/>
    <m/>
    <m/>
    <x v="2"/>
    <m/>
  </r>
  <r>
    <s v="Exp4"/>
    <n v="401256"/>
    <n v="1256"/>
    <x v="2"/>
    <x v="7"/>
    <x v="9"/>
    <d v="2014-09-30T00:00:00"/>
    <s v="Full_8h"/>
    <m/>
    <m/>
    <n v="4"/>
    <n v="0"/>
    <x v="18"/>
    <n v="5"/>
    <n v="35"/>
    <n v="149"/>
    <n v="25"/>
    <n v="4"/>
    <n v="4"/>
    <m/>
    <s v="V"/>
    <m/>
    <n v="196"/>
    <n v="0.12755102040816327"/>
    <n v="3.1275510204081631"/>
    <n v="11"/>
    <m/>
    <m/>
    <m/>
    <x v="2"/>
    <m/>
  </r>
  <r>
    <s v="Exp4"/>
    <n v="401257"/>
    <n v="1257"/>
    <x v="2"/>
    <x v="7"/>
    <x v="9"/>
    <d v="2014-09-30T00:00:00"/>
    <s v="Full_8h"/>
    <m/>
    <n v="1257"/>
    <n v="1"/>
    <n v="1"/>
    <x v="20"/>
    <n v="5"/>
    <n v="31"/>
    <n v="146"/>
    <n v="98"/>
    <n v="4"/>
    <n v="3"/>
    <m/>
    <s v="V"/>
    <m/>
    <n v="235.55555555555554"/>
    <n v="0.41603773584905662"/>
    <n v="4.4160377358490566"/>
    <n v="11"/>
    <m/>
    <m/>
    <m/>
    <x v="2"/>
    <m/>
  </r>
  <r>
    <s v="Exp4"/>
    <n v="401257"/>
    <n v="1257"/>
    <x v="2"/>
    <x v="7"/>
    <x v="9"/>
    <d v="2014-09-30T00:00:00"/>
    <s v="Full_8h"/>
    <m/>
    <m/>
    <n v="2"/>
    <n v="0"/>
    <x v="19"/>
    <n v="6"/>
    <n v="35"/>
    <n v="166"/>
    <n v="45"/>
    <n v="4"/>
    <n v="3"/>
    <m/>
    <s v="V"/>
    <m/>
    <n v="275.54545454545456"/>
    <n v="0.16331243813922797"/>
    <n v="5.1633124381392284"/>
    <n v="12"/>
    <m/>
    <m/>
    <m/>
    <x v="2"/>
    <m/>
  </r>
  <r>
    <s v="Exp4"/>
    <n v="401257"/>
    <n v="1257"/>
    <x v="2"/>
    <x v="7"/>
    <x v="9"/>
    <d v="2014-09-30T00:00:00"/>
    <s v="Full_8h"/>
    <m/>
    <m/>
    <n v="3"/>
    <n v="1"/>
    <x v="20"/>
    <n v="5"/>
    <n v="50"/>
    <n v="137"/>
    <n v="36"/>
    <n v="3"/>
    <n v="4"/>
    <m/>
    <s v="V"/>
    <m/>
    <n v="235.55555555555554"/>
    <n v="0.1528301886792453"/>
    <n v="4.1528301886792454"/>
    <n v="11"/>
    <m/>
    <m/>
    <m/>
    <x v="2"/>
    <m/>
  </r>
  <r>
    <s v="Exp4"/>
    <n v="401257"/>
    <n v="1257"/>
    <x v="2"/>
    <x v="7"/>
    <x v="9"/>
    <d v="2014-09-30T00:00:00"/>
    <s v="Full_8h"/>
    <m/>
    <m/>
    <n v="4"/>
    <n v="1"/>
    <x v="19"/>
    <n v="6"/>
    <n v="29"/>
    <n v="131"/>
    <n v="81"/>
    <n v="3"/>
    <n v="4"/>
    <m/>
    <s v="V"/>
    <m/>
    <n v="275.54545454545456"/>
    <n v="0.29396238865061036"/>
    <n v="5.29396238865061"/>
    <n v="12"/>
    <m/>
    <m/>
    <m/>
    <x v="2"/>
    <m/>
  </r>
  <r>
    <s v="Exp4"/>
    <n v="401269"/>
    <n v="1269"/>
    <x v="2"/>
    <x v="7"/>
    <x v="9"/>
    <d v="2014-09-30T00:00:00"/>
    <s v="Full_8h"/>
    <m/>
    <n v="1269"/>
    <n v="1"/>
    <n v="0"/>
    <x v="18"/>
    <n v="4"/>
    <n v="57"/>
    <m/>
    <n v="139"/>
    <n v="3"/>
    <n v="4"/>
    <m/>
    <s v="V"/>
    <m/>
    <n v="196"/>
    <n v="0.70918367346938771"/>
    <n v="3.7091836734693877"/>
    <n v="10"/>
    <m/>
    <m/>
    <m/>
    <x v="2"/>
    <m/>
  </r>
  <r>
    <s v="Exp4"/>
    <n v="401269"/>
    <n v="1269"/>
    <x v="2"/>
    <x v="7"/>
    <x v="9"/>
    <d v="2014-09-30T00:00:00"/>
    <s v="Full_8h"/>
    <m/>
    <m/>
    <n v="2"/>
    <n v="1"/>
    <x v="20"/>
    <n v="5"/>
    <n v="61"/>
    <n v="181"/>
    <n v="107"/>
    <n v="4"/>
    <n v="4"/>
    <m/>
    <s v="V"/>
    <m/>
    <n v="235.55555555555554"/>
    <n v="0.45424528301886796"/>
    <n v="4.4542452830188681"/>
    <n v="12"/>
    <m/>
    <m/>
    <m/>
    <x v="2"/>
    <m/>
  </r>
  <r>
    <s v="Exp4"/>
    <n v="401269"/>
    <n v="1269"/>
    <x v="2"/>
    <x v="7"/>
    <x v="9"/>
    <d v="2014-09-30T00:00:00"/>
    <s v="Full_8h"/>
    <m/>
    <m/>
    <n v="3"/>
    <n v="1"/>
    <x v="18"/>
    <n v="4"/>
    <n v="41"/>
    <n v="100"/>
    <n v="92"/>
    <n v="4"/>
    <n v="3"/>
    <m/>
    <s v="V"/>
    <m/>
    <n v="196"/>
    <n v="0.46938775510204084"/>
    <n v="3.4693877551020407"/>
    <n v="10"/>
    <m/>
    <m/>
    <m/>
    <x v="2"/>
    <m/>
  </r>
  <r>
    <s v="Exp4"/>
    <n v="401269"/>
    <n v="1269"/>
    <x v="2"/>
    <x v="7"/>
    <x v="9"/>
    <d v="2014-09-30T00:00:00"/>
    <s v="Full_8h"/>
    <m/>
    <m/>
    <n v="4"/>
    <n v="1"/>
    <x v="19"/>
    <n v="6"/>
    <n v="42"/>
    <n v="162"/>
    <n v="52"/>
    <n v="3"/>
    <n v="4"/>
    <m/>
    <s v="V"/>
    <m/>
    <n v="275.54545454545456"/>
    <n v="0.18871659518310788"/>
    <n v="5.1887165951831076"/>
    <n v="12"/>
    <m/>
    <m/>
    <m/>
    <x v="2"/>
    <m/>
  </r>
  <r>
    <s v="Exp4"/>
    <n v="401246"/>
    <n v="1246"/>
    <x v="2"/>
    <x v="7"/>
    <x v="9"/>
    <d v="2014-10-07T00:00:00"/>
    <s v="Full_8h"/>
    <m/>
    <n v="1246"/>
    <n v="1"/>
    <n v="2"/>
    <x v="19"/>
    <n v="6"/>
    <n v="49"/>
    <m/>
    <n v="75"/>
    <n v="5"/>
    <n v="5"/>
    <m/>
    <s v="V"/>
    <m/>
    <n v="275.54545454545456"/>
    <n v="0.2721873968987133"/>
    <n v="5.2721873968987136"/>
    <n v="15"/>
    <m/>
    <m/>
    <m/>
    <x v="2"/>
    <m/>
  </r>
  <r>
    <s v="Exp4"/>
    <n v="401246"/>
    <n v="1246"/>
    <x v="2"/>
    <x v="7"/>
    <x v="9"/>
    <d v="2014-10-07T00:00:00"/>
    <s v="Full_8h"/>
    <m/>
    <m/>
    <n v="2"/>
    <n v="2"/>
    <x v="20"/>
    <n v="5"/>
    <n v="55"/>
    <n v="238"/>
    <n v="93"/>
    <n v="5"/>
    <n v="5"/>
    <m/>
    <s v="V"/>
    <m/>
    <n v="235.55555555555554"/>
    <n v="0.39481132075471698"/>
    <n v="4.3948113207547168"/>
    <n v="14"/>
    <m/>
    <m/>
    <m/>
    <x v="2"/>
    <m/>
  </r>
  <r>
    <s v="Exp4"/>
    <n v="401246"/>
    <n v="1246"/>
    <x v="2"/>
    <x v="7"/>
    <x v="9"/>
    <d v="2014-10-07T00:00:00"/>
    <s v="Full_8h"/>
    <m/>
    <m/>
    <n v="3"/>
    <n v="4"/>
    <x v="20"/>
    <n v="5"/>
    <n v="56"/>
    <n v="229"/>
    <n v="175"/>
    <n v="4"/>
    <n v="6"/>
    <m/>
    <s v="V"/>
    <m/>
    <n v="235.55555555555554"/>
    <n v="0.74292452830188682"/>
    <n v="4.742924528301887"/>
    <n v="14"/>
    <m/>
    <m/>
    <m/>
    <x v="2"/>
    <m/>
  </r>
  <r>
    <s v="Exp4"/>
    <n v="401246"/>
    <n v="1246"/>
    <x v="2"/>
    <x v="7"/>
    <x v="9"/>
    <d v="2014-10-07T00:00:00"/>
    <s v="Full_8h"/>
    <m/>
    <m/>
    <n v="4"/>
    <n v="1"/>
    <x v="19"/>
    <n v="6"/>
    <n v="50"/>
    <n v="175"/>
    <n v="40"/>
    <n v="5"/>
    <n v="4"/>
    <m/>
    <s v="V"/>
    <m/>
    <n v="275.54545454545456"/>
    <n v="0.14516661167931375"/>
    <n v="5.145166611679314"/>
    <n v="14"/>
    <m/>
    <m/>
    <m/>
    <x v="2"/>
    <m/>
  </r>
  <r>
    <s v="Exp4"/>
    <n v="401253"/>
    <n v="1253"/>
    <x v="2"/>
    <x v="7"/>
    <x v="9"/>
    <d v="2014-10-07T00:00:00"/>
    <s v="Full_8h"/>
    <m/>
    <n v="1253"/>
    <n v="1"/>
    <n v="3"/>
    <x v="19"/>
    <n v="6"/>
    <n v="52"/>
    <m/>
    <n v="166"/>
    <n v="5"/>
    <n v="5"/>
    <m/>
    <s v="V"/>
    <m/>
    <n v="275.54545454545456"/>
    <n v="0.6024414384691521"/>
    <n v="5.6024414384691523"/>
    <n v="15"/>
    <m/>
    <m/>
    <m/>
    <x v="2"/>
    <m/>
  </r>
  <r>
    <s v="Exp4"/>
    <n v="401253"/>
    <n v="1253"/>
    <x v="2"/>
    <x v="7"/>
    <x v="9"/>
    <d v="2014-10-07T00:00:00"/>
    <s v="Full_8h"/>
    <m/>
    <m/>
    <n v="2"/>
    <n v="2"/>
    <x v="19"/>
    <n v="6"/>
    <n v="51"/>
    <n v="215"/>
    <n v="156"/>
    <n v="5"/>
    <n v="5"/>
    <m/>
    <s v="V"/>
    <m/>
    <n v="275.54545454545456"/>
    <n v="0.5661497855493236"/>
    <n v="5.5661497855493236"/>
    <n v="15"/>
    <m/>
    <m/>
    <m/>
    <x v="2"/>
    <m/>
  </r>
  <r>
    <s v="Exp4"/>
    <n v="401253"/>
    <n v="1253"/>
    <x v="2"/>
    <x v="7"/>
    <x v="9"/>
    <d v="2014-10-07T00:00:00"/>
    <s v="Full_8h"/>
    <m/>
    <m/>
    <n v="3"/>
    <n v="1"/>
    <x v="19"/>
    <n v="6"/>
    <n v="54"/>
    <n v="202"/>
    <n v="146"/>
    <n v="5"/>
    <n v="4"/>
    <m/>
    <s v="V"/>
    <m/>
    <n v="275.54545454545456"/>
    <n v="0.52985813262949522"/>
    <n v="5.5298581326294949"/>
    <n v="14"/>
    <m/>
    <m/>
    <m/>
    <x v="2"/>
    <m/>
  </r>
  <r>
    <s v="Exp4"/>
    <n v="401253"/>
    <n v="1253"/>
    <x v="2"/>
    <x v="7"/>
    <x v="9"/>
    <d v="2014-10-07T00:00:00"/>
    <s v="Full_8h"/>
    <m/>
    <m/>
    <n v="4"/>
    <n v="1"/>
    <x v="19"/>
    <n v="6"/>
    <n v="45"/>
    <n v="165"/>
    <n v="156"/>
    <n v="5"/>
    <n v="4"/>
    <m/>
    <s v="V"/>
    <m/>
    <n v="275.54545454545456"/>
    <n v="0.5661497855493236"/>
    <n v="5.5661497855493236"/>
    <n v="14"/>
    <m/>
    <m/>
    <m/>
    <x v="2"/>
    <m/>
  </r>
  <r>
    <s v="Exp4"/>
    <n v="401258"/>
    <n v="1258"/>
    <x v="2"/>
    <x v="7"/>
    <x v="9"/>
    <d v="2014-10-07T00:00:00"/>
    <s v="Full_8h"/>
    <m/>
    <n v="1258"/>
    <n v="1"/>
    <n v="3"/>
    <x v="19"/>
    <n v="6"/>
    <n v="55"/>
    <m/>
    <n v="164"/>
    <n v="5"/>
    <n v="5"/>
    <m/>
    <s v="V"/>
    <m/>
    <n v="275.54545454545456"/>
    <n v="0.59518310788518636"/>
    <n v="5.5951831078851866"/>
    <n v="15"/>
    <m/>
    <m/>
    <m/>
    <x v="2"/>
    <m/>
  </r>
  <r>
    <s v="Exp4"/>
    <n v="401258"/>
    <n v="1258"/>
    <x v="2"/>
    <x v="7"/>
    <x v="9"/>
    <d v="2014-10-07T00:00:00"/>
    <s v="Full_8h"/>
    <m/>
    <m/>
    <n v="2"/>
    <n v="2"/>
    <x v="19"/>
    <n v="6"/>
    <n v="53"/>
    <n v="207"/>
    <n v="156"/>
    <n v="5"/>
    <n v="6"/>
    <m/>
    <s v="V"/>
    <m/>
    <n v="275.54545454545456"/>
    <n v="0.5661497855493236"/>
    <n v="5.5661497855493236"/>
    <n v="16"/>
    <m/>
    <m/>
    <m/>
    <x v="2"/>
    <m/>
  </r>
  <r>
    <s v="Exp4"/>
    <n v="401258"/>
    <n v="1258"/>
    <x v="2"/>
    <x v="7"/>
    <x v="9"/>
    <d v="2014-10-07T00:00:00"/>
    <s v="Full_8h"/>
    <m/>
    <m/>
    <n v="3"/>
    <n v="3"/>
    <x v="19"/>
    <n v="6"/>
    <n v="50"/>
    <n v="208"/>
    <n v="85"/>
    <n v="4"/>
    <n v="6"/>
    <m/>
    <s v="V"/>
    <m/>
    <n v="275.54545454545456"/>
    <n v="0.30847904981854174"/>
    <n v="5.3084790498185415"/>
    <n v="15"/>
    <m/>
    <m/>
    <m/>
    <x v="2"/>
    <m/>
  </r>
  <r>
    <s v="Exp4"/>
    <n v="401258"/>
    <n v="1258"/>
    <x v="2"/>
    <x v="7"/>
    <x v="9"/>
    <d v="2014-10-07T00:00:00"/>
    <s v="Full_8h"/>
    <m/>
    <m/>
    <n v="4"/>
    <n v="2"/>
    <x v="19"/>
    <n v="6"/>
    <n v="45"/>
    <n v="173"/>
    <n v="103"/>
    <n v="5"/>
    <n v="5"/>
    <m/>
    <s v="V"/>
    <m/>
    <n v="275.54545454545456"/>
    <n v="0.37380402507423288"/>
    <n v="5.3738040250742332"/>
    <n v="15"/>
    <m/>
    <m/>
    <m/>
    <x v="2"/>
    <m/>
  </r>
  <r>
    <s v="Exp4"/>
    <n v="401245"/>
    <n v="1245"/>
    <x v="2"/>
    <x v="7"/>
    <x v="9"/>
    <d v="2014-10-15T00:00:00"/>
    <s v="Full_8h"/>
    <m/>
    <n v="1245"/>
    <n v="1"/>
    <n v="3"/>
    <x v="19"/>
    <n v="6"/>
    <n v="62"/>
    <m/>
    <n v="193"/>
    <n v="5"/>
    <n v="6"/>
    <m/>
    <s v="V"/>
    <m/>
    <n v="275.54545454545456"/>
    <n v="0.70042890135268887"/>
    <n v="5.700428901352689"/>
    <n v="16"/>
    <m/>
    <m/>
    <m/>
    <x v="2"/>
    <m/>
  </r>
  <r>
    <s v="Exp4"/>
    <n v="401245"/>
    <n v="1245"/>
    <x v="2"/>
    <x v="7"/>
    <x v="9"/>
    <d v="2014-10-15T00:00:00"/>
    <s v="Full_8h"/>
    <m/>
    <m/>
    <n v="2"/>
    <n v="2"/>
    <x v="19"/>
    <n v="6"/>
    <n v="70"/>
    <n v="251"/>
    <n v="186"/>
    <n v="5"/>
    <n v="8"/>
    <m/>
    <s v="V"/>
    <m/>
    <n v="275.54545454545456"/>
    <n v="0.67502474430880899"/>
    <n v="5.6750247443088089"/>
    <n v="18"/>
    <m/>
    <m/>
    <m/>
    <x v="2"/>
    <m/>
  </r>
  <r>
    <s v="Exp4"/>
    <n v="401245"/>
    <n v="1245"/>
    <x v="2"/>
    <x v="7"/>
    <x v="9"/>
    <d v="2014-10-15T00:00:00"/>
    <s v="Full_8h"/>
    <m/>
    <m/>
    <n v="3"/>
    <n v="4"/>
    <x v="19"/>
    <n v="6"/>
    <n v="65"/>
    <n v="259"/>
    <n v="217"/>
    <n v="4"/>
    <n v="8"/>
    <m/>
    <s v="V"/>
    <m/>
    <n v="275.54545454545456"/>
    <n v="0.78752886836027713"/>
    <n v="5.787528868360277"/>
    <n v="17"/>
    <m/>
    <m/>
    <m/>
    <x v="2"/>
    <m/>
  </r>
  <r>
    <s v="Exp4"/>
    <n v="401245"/>
    <n v="1245"/>
    <x v="2"/>
    <x v="7"/>
    <x v="9"/>
    <d v="2014-10-15T00:00:00"/>
    <s v="Full_8h"/>
    <m/>
    <m/>
    <n v="4"/>
    <n v="2"/>
    <x v="19"/>
    <n v="6"/>
    <n v="71"/>
    <n v="263"/>
    <n v="246"/>
    <n v="5"/>
    <n v="8"/>
    <m/>
    <s v="V"/>
    <m/>
    <n v="275.54545454545456"/>
    <n v="0.89277466182777954"/>
    <n v="5.8927746618277794"/>
    <n v="18"/>
    <m/>
    <m/>
    <m/>
    <x v="2"/>
    <m/>
  </r>
  <r>
    <s v="Exp4"/>
    <n v="401262"/>
    <n v="1262"/>
    <x v="2"/>
    <x v="7"/>
    <x v="9"/>
    <d v="2014-10-15T00:00:00"/>
    <s v="Full_8h"/>
    <m/>
    <n v="1262"/>
    <n v="1"/>
    <n v="2"/>
    <x v="19"/>
    <n v="6"/>
    <n v="65"/>
    <n v="217"/>
    <n v="143"/>
    <n v="5"/>
    <n v="9"/>
    <m/>
    <s v="V"/>
    <m/>
    <n v="275.54545454545456"/>
    <n v="0.51897063675354671"/>
    <n v="5.5189706367535472"/>
    <n v="19"/>
    <m/>
    <m/>
    <m/>
    <x v="2"/>
    <m/>
  </r>
  <r>
    <s v="Exp4"/>
    <n v="401262"/>
    <n v="1262"/>
    <x v="2"/>
    <x v="7"/>
    <x v="9"/>
    <d v="2014-10-15T00:00:00"/>
    <s v="Full_8h"/>
    <m/>
    <m/>
    <n v="2"/>
    <n v="2"/>
    <x v="16"/>
    <n v="7"/>
    <n v="57"/>
    <n v="213"/>
    <n v="182"/>
    <n v="4"/>
    <n v="9"/>
    <m/>
    <s v="V"/>
    <m/>
    <n v="304.73333333333335"/>
    <n v="0.59724349157733536"/>
    <n v="6.597243491577335"/>
    <n v="19"/>
    <m/>
    <m/>
    <m/>
    <x v="2"/>
    <m/>
  </r>
  <r>
    <s v="Exp4"/>
    <n v="401262"/>
    <n v="1262"/>
    <x v="2"/>
    <x v="7"/>
    <x v="9"/>
    <d v="2014-10-15T00:00:00"/>
    <s v="Full_8h"/>
    <m/>
    <m/>
    <n v="3"/>
    <n v="1"/>
    <x v="19"/>
    <n v="6"/>
    <n v="58"/>
    <n v="204"/>
    <n v="141"/>
    <n v="5"/>
    <n v="7"/>
    <m/>
    <s v="V"/>
    <m/>
    <n v="275.54545454545456"/>
    <n v="0.51171230616958097"/>
    <n v="5.5117123061695814"/>
    <n v="17"/>
    <m/>
    <m/>
    <m/>
    <x v="2"/>
    <m/>
  </r>
  <r>
    <s v="Exp4"/>
    <n v="401262"/>
    <n v="1262"/>
    <x v="2"/>
    <x v="7"/>
    <x v="9"/>
    <d v="2014-10-15T00:00:00"/>
    <s v="Full_8h"/>
    <m/>
    <m/>
    <n v="4"/>
    <n v="2"/>
    <x v="19"/>
    <n v="6"/>
    <n v="60"/>
    <n v="231"/>
    <n v="171"/>
    <n v="5"/>
    <n v="7"/>
    <m/>
    <s v="V"/>
    <m/>
    <n v="275.54545454545456"/>
    <n v="0.62058726492906624"/>
    <n v="5.6205872649290658"/>
    <n v="17"/>
    <m/>
    <m/>
    <m/>
    <x v="2"/>
    <m/>
  </r>
  <r>
    <s v="Exp4"/>
    <n v="401267"/>
    <n v="1267"/>
    <x v="2"/>
    <x v="7"/>
    <x v="9"/>
    <d v="2014-10-15T00:00:00"/>
    <s v="Full_8h"/>
    <m/>
    <n v="1267"/>
    <n v="1"/>
    <n v="3"/>
    <x v="16"/>
    <n v="7"/>
    <n v="72"/>
    <m/>
    <n v="143"/>
    <n v="5"/>
    <n v="8"/>
    <m/>
    <s v="V"/>
    <m/>
    <n v="304.73333333333335"/>
    <n v="0.46926274338219204"/>
    <n v="6.4692627433821919"/>
    <n v="19"/>
    <m/>
    <m/>
    <m/>
    <x v="2"/>
    <m/>
  </r>
  <r>
    <s v="Exp4"/>
    <n v="401267"/>
    <n v="1267"/>
    <x v="2"/>
    <x v="7"/>
    <x v="9"/>
    <d v="2014-10-15T00:00:00"/>
    <s v="Full_8h"/>
    <m/>
    <m/>
    <n v="2"/>
    <n v="3"/>
    <x v="16"/>
    <n v="7"/>
    <n v="75"/>
    <n v="263"/>
    <n v="59"/>
    <n v="5"/>
    <n v="7"/>
    <m/>
    <s v="V"/>
    <m/>
    <n v="304.73333333333335"/>
    <n v="0.1936119011157296"/>
    <n v="6.1936119011157293"/>
    <n v="18"/>
    <m/>
    <m/>
    <m/>
    <x v="2"/>
    <m/>
  </r>
  <r>
    <s v="Exp4"/>
    <n v="401267"/>
    <n v="1267"/>
    <x v="2"/>
    <x v="7"/>
    <x v="9"/>
    <d v="2014-10-15T00:00:00"/>
    <s v="Full_8h"/>
    <m/>
    <m/>
    <n v="3"/>
    <n v="4"/>
    <x v="19"/>
    <n v="6"/>
    <n v="72"/>
    <n v="260"/>
    <n v="198"/>
    <n v="5"/>
    <n v="7"/>
    <m/>
    <s v="V"/>
    <m/>
    <n v="275.54545454545456"/>
    <n v="0.71857472781260301"/>
    <n v="5.7185747278126033"/>
    <n v="17"/>
    <m/>
    <m/>
    <m/>
    <x v="2"/>
    <m/>
  </r>
  <r>
    <s v="Exp4"/>
    <n v="401267"/>
    <n v="1267"/>
    <x v="2"/>
    <x v="7"/>
    <x v="9"/>
    <d v="2014-10-15T00:00:00"/>
    <s v="Full_8h"/>
    <m/>
    <m/>
    <n v="4"/>
    <n v="2"/>
    <x v="16"/>
    <n v="7"/>
    <n v="72"/>
    <n v="231"/>
    <n v="119"/>
    <n v="5"/>
    <n v="8"/>
    <m/>
    <s v="V"/>
    <m/>
    <n v="304.73333333333335"/>
    <n v="0.39050535987748852"/>
    <n v="6.3905053598774888"/>
    <n v="19"/>
    <m/>
    <m/>
    <m/>
    <x v="2"/>
    <m/>
  </r>
  <r>
    <s v="Exp4"/>
    <n v="401238"/>
    <n v="1238"/>
    <x v="2"/>
    <x v="7"/>
    <x v="9"/>
    <d v="2014-10-21T00:00:00"/>
    <s v="Full_8h"/>
    <m/>
    <n v="1238"/>
    <n v="1"/>
    <n v="2"/>
    <x v="15"/>
    <n v="8"/>
    <n v="77"/>
    <m/>
    <n v="181"/>
    <n v="5"/>
    <n v="9"/>
    <m/>
    <s v="DR"/>
    <m/>
    <n v="246"/>
    <n v="0.73577235772357719"/>
    <n v="7.7357723577235769"/>
    <n v="21"/>
    <m/>
    <m/>
    <m/>
    <x v="2"/>
    <m/>
  </r>
  <r>
    <s v="Exp4"/>
    <n v="401238"/>
    <n v="1238"/>
    <x v="2"/>
    <x v="7"/>
    <x v="9"/>
    <d v="2014-10-21T00:00:00"/>
    <s v="Full_8h"/>
    <m/>
    <m/>
    <n v="2"/>
    <n v="1"/>
    <x v="16"/>
    <n v="8"/>
    <n v="71"/>
    <n v="249"/>
    <n v="245"/>
    <n v="5"/>
    <n v="10"/>
    <m/>
    <s v="V"/>
    <m/>
    <n v="304.73333333333335"/>
    <n v="0.80398162327718214"/>
    <n v="6.8039816232771821"/>
    <n v="21"/>
    <m/>
    <m/>
    <m/>
    <x v="2"/>
    <m/>
  </r>
  <r>
    <s v="Exp4"/>
    <n v="401238"/>
    <n v="1238"/>
    <x v="2"/>
    <x v="7"/>
    <x v="9"/>
    <d v="2014-10-21T00:00:00"/>
    <s v="Full_8h"/>
    <m/>
    <m/>
    <n v="3"/>
    <n v="4"/>
    <x v="15"/>
    <n v="8"/>
    <n v="82"/>
    <n v="266"/>
    <n v="96"/>
    <n v="5"/>
    <n v="10"/>
    <m/>
    <s v="V"/>
    <m/>
    <n v="246"/>
    <n v="0.3902439024390244"/>
    <n v="7.3902439024390247"/>
    <n v="22"/>
    <m/>
    <m/>
    <m/>
    <x v="2"/>
    <m/>
  </r>
  <r>
    <s v="Exp4"/>
    <n v="401238"/>
    <n v="1238"/>
    <x v="2"/>
    <x v="7"/>
    <x v="9"/>
    <d v="2014-10-21T00:00:00"/>
    <s v="Full_8h"/>
    <m/>
    <m/>
    <n v="4"/>
    <n v="5"/>
    <x v="15"/>
    <n v="8"/>
    <n v="78"/>
    <n v="290"/>
    <n v="94"/>
    <n v="5"/>
    <n v="8"/>
    <m/>
    <s v="V"/>
    <m/>
    <n v="246"/>
    <n v="0.38211382113821141"/>
    <n v="7.3821138211382111"/>
    <n v="20"/>
    <m/>
    <m/>
    <m/>
    <x v="2"/>
    <m/>
  </r>
  <r>
    <s v="Exp4"/>
    <n v="401252"/>
    <n v="1252"/>
    <x v="2"/>
    <x v="7"/>
    <x v="9"/>
    <d v="2014-10-21T00:00:00"/>
    <s v="Full_8h"/>
    <m/>
    <n v="1252"/>
    <n v="1"/>
    <n v="6"/>
    <x v="15"/>
    <n v="8"/>
    <n v="82"/>
    <m/>
    <n v="147"/>
    <n v="5"/>
    <n v="12"/>
    <m/>
    <s v="Early DR"/>
    <m/>
    <n v="246"/>
    <n v="0.59756097560975607"/>
    <n v="7.5975609756097562"/>
    <n v="24"/>
    <m/>
    <m/>
    <m/>
    <x v="2"/>
    <m/>
  </r>
  <r>
    <s v="Exp4"/>
    <n v="401252"/>
    <n v="1252"/>
    <x v="2"/>
    <x v="7"/>
    <x v="9"/>
    <d v="2014-10-21T00:00:00"/>
    <s v="Full_8h"/>
    <m/>
    <m/>
    <n v="2"/>
    <n v="2"/>
    <x v="15"/>
    <n v="8"/>
    <n v="73"/>
    <n v="247"/>
    <n v="166"/>
    <n v="4"/>
    <n v="10"/>
    <m/>
    <s v="V"/>
    <m/>
    <n v="246"/>
    <n v="0.67479674796747968"/>
    <n v="7.6747967479674797"/>
    <n v="21"/>
    <m/>
    <m/>
    <m/>
    <x v="2"/>
    <m/>
  </r>
  <r>
    <s v="Exp4"/>
    <n v="401252"/>
    <n v="1252"/>
    <x v="2"/>
    <x v="7"/>
    <x v="9"/>
    <d v="2014-10-21T00:00:00"/>
    <s v="Full_8h"/>
    <m/>
    <m/>
    <n v="3"/>
    <n v="2"/>
    <x v="16"/>
    <n v="7"/>
    <n v="73"/>
    <n v="272"/>
    <n v="83"/>
    <n v="4"/>
    <n v="8"/>
    <m/>
    <s v="V"/>
    <m/>
    <n v="304.73333333333335"/>
    <n v="0.27236928462043314"/>
    <n v="6.2723692846204333"/>
    <n v="18"/>
    <m/>
    <m/>
    <m/>
    <x v="2"/>
    <m/>
  </r>
  <r>
    <s v="Exp4"/>
    <n v="401252"/>
    <n v="1252"/>
    <x v="2"/>
    <x v="7"/>
    <x v="9"/>
    <d v="2014-10-21T00:00:00"/>
    <s v="Full_8h"/>
    <m/>
    <m/>
    <n v="4"/>
    <n v="3"/>
    <x v="15"/>
    <n v="8"/>
    <n v="65"/>
    <n v="284"/>
    <n v="56"/>
    <n v="4"/>
    <n v="9"/>
    <m/>
    <s v="V"/>
    <m/>
    <n v="246"/>
    <n v="0.22764227642276422"/>
    <n v="7.2276422764227641"/>
    <n v="20"/>
    <m/>
    <m/>
    <m/>
    <x v="2"/>
    <m/>
  </r>
  <r>
    <s v="Exp4"/>
    <n v="401254"/>
    <n v="1254"/>
    <x v="2"/>
    <x v="7"/>
    <x v="9"/>
    <d v="2014-10-21T00:00:00"/>
    <s v="Full_8h"/>
    <m/>
    <n v="1254"/>
    <n v="1"/>
    <n v="3"/>
    <x v="15"/>
    <n v="8"/>
    <n v="82"/>
    <m/>
    <n v="110"/>
    <n v="5"/>
    <n v="9"/>
    <m/>
    <s v="V"/>
    <m/>
    <n v="246"/>
    <n v="0.44715447154471544"/>
    <n v="7.4471544715447155"/>
    <n v="21"/>
    <m/>
    <m/>
    <m/>
    <x v="2"/>
    <m/>
  </r>
  <r>
    <s v="Exp4"/>
    <n v="401254"/>
    <n v="1254"/>
    <x v="2"/>
    <x v="7"/>
    <x v="9"/>
    <d v="2014-10-21T00:00:00"/>
    <s v="Full_8h"/>
    <m/>
    <m/>
    <n v="2"/>
    <n v="2"/>
    <x v="15"/>
    <n v="8"/>
    <n v="90"/>
    <n v="301"/>
    <n v="130"/>
    <n v="5"/>
    <n v="11"/>
    <m/>
    <s v="V"/>
    <m/>
    <n v="246"/>
    <n v="0.52845528455284552"/>
    <n v="7.5284552845528454"/>
    <n v="23"/>
    <m/>
    <m/>
    <m/>
    <x v="2"/>
    <m/>
  </r>
  <r>
    <s v="Exp4"/>
    <n v="401254"/>
    <n v="1254"/>
    <x v="2"/>
    <x v="7"/>
    <x v="9"/>
    <d v="2014-10-21T00:00:00"/>
    <s v="Full_8h"/>
    <m/>
    <m/>
    <n v="3"/>
    <n v="3"/>
    <x v="15"/>
    <n v="8"/>
    <n v="79"/>
    <n v="269"/>
    <n v="241"/>
    <n v="4"/>
    <n v="9"/>
    <m/>
    <s v="V"/>
    <m/>
    <n v="246"/>
    <n v="0.97967479674796742"/>
    <n v="7.9796747967479673"/>
    <n v="20"/>
    <m/>
    <m/>
    <m/>
    <x v="2"/>
    <m/>
  </r>
  <r>
    <s v="Exp4"/>
    <n v="401254"/>
    <n v="1254"/>
    <x v="2"/>
    <x v="7"/>
    <x v="9"/>
    <d v="2014-10-21T00:00:00"/>
    <s v="Full_8h"/>
    <m/>
    <m/>
    <n v="4"/>
    <n v="2"/>
    <x v="15"/>
    <n v="8"/>
    <n v="94"/>
    <n v="304"/>
    <n v="167"/>
    <n v="5"/>
    <n v="11"/>
    <m/>
    <s v="V"/>
    <m/>
    <n v="246"/>
    <n v="0.67886178861788615"/>
    <n v="7.678861788617886"/>
    <n v="23"/>
    <m/>
    <m/>
    <m/>
    <x v="2"/>
    <m/>
  </r>
  <r>
    <s v="Exp4"/>
    <n v="401241"/>
    <n v="1241"/>
    <x v="2"/>
    <x v="7"/>
    <x v="9"/>
    <d v="2014-10-28T00:00:00"/>
    <s v="Full_8h"/>
    <m/>
    <n v="1241"/>
    <n v="1"/>
    <n v="3"/>
    <x v="11"/>
    <n v="9"/>
    <n v="88"/>
    <m/>
    <n v="90"/>
    <n v="5"/>
    <n v="12"/>
    <m/>
    <s v="DR"/>
    <m/>
    <n v="0"/>
    <e v="#DIV/0!"/>
    <e v="#DIV/0!"/>
    <n v="25"/>
    <m/>
    <m/>
    <m/>
    <x v="2"/>
    <m/>
  </r>
  <r>
    <s v="Exp4"/>
    <n v="401241"/>
    <n v="1241"/>
    <x v="2"/>
    <x v="7"/>
    <x v="9"/>
    <d v="2014-10-28T00:00:00"/>
    <s v="Full_8h"/>
    <m/>
    <m/>
    <n v="2"/>
    <n v="4"/>
    <x v="11"/>
    <n v="9"/>
    <n v="70"/>
    <n v="304"/>
    <n v="57"/>
    <n v="5"/>
    <n v="14"/>
    <m/>
    <s v="DR"/>
    <m/>
    <n v="0"/>
    <e v="#DIV/0!"/>
    <e v="#DIV/0!"/>
    <n v="27"/>
    <m/>
    <m/>
    <m/>
    <x v="2"/>
    <m/>
  </r>
  <r>
    <s v="Exp4"/>
    <n v="401241"/>
    <n v="1241"/>
    <x v="2"/>
    <x v="7"/>
    <x v="9"/>
    <d v="2014-10-28T00:00:00"/>
    <s v="Full_8h"/>
    <m/>
    <m/>
    <n v="3"/>
    <n v="2"/>
    <x v="15"/>
    <n v="8"/>
    <n v="83"/>
    <n v="311"/>
    <n v="235"/>
    <n v="5"/>
    <n v="10"/>
    <m/>
    <s v="E "/>
    <m/>
    <n v="246"/>
    <n v="0.95528455284552849"/>
    <n v="7.9552845528455283"/>
    <n v="22"/>
    <m/>
    <m/>
    <m/>
    <x v="2"/>
    <m/>
  </r>
  <r>
    <s v="Exp4"/>
    <n v="401241"/>
    <n v="1241"/>
    <x v="2"/>
    <x v="7"/>
    <x v="9"/>
    <d v="2014-10-28T00:00:00"/>
    <s v="Full_8h"/>
    <m/>
    <m/>
    <n v="4"/>
    <n v="2"/>
    <x v="15"/>
    <n v="8"/>
    <n v="88"/>
    <n v="305"/>
    <n v="270"/>
    <n v="6"/>
    <n v="11"/>
    <m/>
    <s v="V"/>
    <m/>
    <n v="246"/>
    <n v="1.0975609756097562"/>
    <n v="8.0975609756097562"/>
    <n v="24"/>
    <m/>
    <m/>
    <m/>
    <x v="2"/>
    <m/>
  </r>
  <r>
    <s v="Exp4"/>
    <n v="401247"/>
    <n v="1247"/>
    <x v="2"/>
    <x v="7"/>
    <x v="9"/>
    <d v="2014-10-28T00:00:00"/>
    <s v="Full_8h"/>
    <d v="2014-10-28T00:00:00"/>
    <n v="1247"/>
    <n v="1"/>
    <n v="3"/>
    <x v="15"/>
    <n v="8"/>
    <n v="80"/>
    <m/>
    <n v="270"/>
    <n v="5"/>
    <n v="10"/>
    <m/>
    <s v="V"/>
    <m/>
    <n v="246"/>
    <n v="1.0975609756097562"/>
    <n v="8.0975609756097562"/>
    <n v="22"/>
    <m/>
    <m/>
    <m/>
    <x v="2"/>
    <m/>
  </r>
  <r>
    <s v="Exp4"/>
    <n v="401247"/>
    <n v="1247"/>
    <x v="2"/>
    <x v="7"/>
    <x v="9"/>
    <d v="2014-10-28T00:00:00"/>
    <s v="Full_8h"/>
    <m/>
    <m/>
    <n v="2"/>
    <n v="5"/>
    <x v="15"/>
    <n v="8"/>
    <n v="90"/>
    <n v="334"/>
    <n v="252"/>
    <n v="6"/>
    <n v="10"/>
    <m/>
    <s v="V"/>
    <m/>
    <n v="246"/>
    <n v="1.024390243902439"/>
    <n v="8.0243902439024382"/>
    <n v="23"/>
    <m/>
    <m/>
    <m/>
    <x v="2"/>
    <m/>
  </r>
  <r>
    <s v="Exp4"/>
    <n v="401247"/>
    <n v="1247"/>
    <x v="2"/>
    <x v="7"/>
    <x v="9"/>
    <d v="2014-10-28T00:00:00"/>
    <s v="Full_8h"/>
    <m/>
    <m/>
    <n v="3"/>
    <n v="5"/>
    <x v="15"/>
    <n v="8"/>
    <n v="105"/>
    <n v="363"/>
    <n v="222"/>
    <n v="5"/>
    <n v="15"/>
    <m/>
    <s v="DR"/>
    <m/>
    <n v="246"/>
    <n v="0.90243902439024393"/>
    <n v="7.9024390243902438"/>
    <n v="27"/>
    <m/>
    <m/>
    <m/>
    <x v="2"/>
    <m/>
  </r>
  <r>
    <s v="Exp4"/>
    <n v="401247"/>
    <n v="1247"/>
    <x v="2"/>
    <x v="7"/>
    <x v="9"/>
    <d v="2014-10-28T00:00:00"/>
    <s v="Full_8h"/>
    <m/>
    <m/>
    <n v="4"/>
    <n v="4"/>
    <x v="11"/>
    <n v="9"/>
    <n v="83"/>
    <n v="320"/>
    <n v="227"/>
    <n v="4"/>
    <n v="8"/>
    <m/>
    <s v="V"/>
    <m/>
    <n v="0"/>
    <e v="#DIV/0!"/>
    <e v="#DIV/0!"/>
    <n v="20"/>
    <m/>
    <m/>
    <m/>
    <x v="2"/>
    <m/>
  </r>
  <r>
    <s v="Exp4"/>
    <n v="401265"/>
    <n v="1265"/>
    <x v="2"/>
    <x v="7"/>
    <x v="9"/>
    <d v="2014-10-28T00:00:00"/>
    <s v="Full_8h"/>
    <m/>
    <n v="1265"/>
    <n v="1"/>
    <n v="4"/>
    <x v="15"/>
    <n v="8"/>
    <n v="83"/>
    <m/>
    <n v="201"/>
    <n v="5"/>
    <n v="11"/>
    <m/>
    <s v="V"/>
    <m/>
    <n v="246"/>
    <n v="0.81707317073170727"/>
    <n v="7.8170731707317076"/>
    <n v="23"/>
    <m/>
    <m/>
    <m/>
    <x v="2"/>
    <m/>
  </r>
  <r>
    <s v="Exp4"/>
    <n v="401265"/>
    <n v="1265"/>
    <x v="2"/>
    <x v="7"/>
    <x v="9"/>
    <d v="2014-10-28T00:00:00"/>
    <s v="Full_8h"/>
    <m/>
    <m/>
    <n v="2"/>
    <n v="2"/>
    <x v="16"/>
    <n v="7"/>
    <n v="74"/>
    <n v="268"/>
    <n v="226"/>
    <n v="5"/>
    <n v="10"/>
    <m/>
    <s v="V"/>
    <m/>
    <n v="304.73333333333335"/>
    <n v="0.74163202800262518"/>
    <n v="6.7416320280026252"/>
    <n v="21"/>
    <m/>
    <m/>
    <m/>
    <x v="2"/>
    <m/>
  </r>
  <r>
    <s v="Exp4"/>
    <n v="401265"/>
    <n v="1265"/>
    <x v="2"/>
    <x v="7"/>
    <x v="9"/>
    <d v="2014-10-28T00:00:00"/>
    <s v="Full_8h"/>
    <m/>
    <m/>
    <n v="3"/>
    <n v="3"/>
    <x v="15"/>
    <n v="8"/>
    <n v="85"/>
    <n v="315"/>
    <n v="103"/>
    <n v="4"/>
    <n v="16"/>
    <m/>
    <s v="V"/>
    <m/>
    <n v="246"/>
    <n v="0.41869918699186992"/>
    <n v="7.4186991869918701"/>
    <n v="27"/>
    <m/>
    <m/>
    <m/>
    <x v="2"/>
    <m/>
  </r>
  <r>
    <s v="Exp4"/>
    <n v="401265"/>
    <n v="1265"/>
    <x v="2"/>
    <x v="7"/>
    <x v="9"/>
    <d v="2014-10-28T00:00:00"/>
    <s v="Full_8h"/>
    <m/>
    <m/>
    <n v="4"/>
    <n v="2"/>
    <x v="11"/>
    <n v="9"/>
    <n v="74"/>
    <n v="306"/>
    <n v="113"/>
    <n v="5"/>
    <n v="11"/>
    <m/>
    <s v="V"/>
    <m/>
    <n v="0"/>
    <e v="#DIV/0!"/>
    <e v="#DIV/0!"/>
    <n v="24"/>
    <m/>
    <m/>
    <m/>
    <x v="2"/>
    <m/>
  </r>
  <r>
    <s v="Exp4"/>
    <n v="401242"/>
    <n v="1242"/>
    <x v="2"/>
    <x v="7"/>
    <x v="9"/>
    <d v="2014-11-04T00:00:00"/>
    <s v="Full_8h"/>
    <m/>
    <n v="1242"/>
    <n v="1"/>
    <n v="2"/>
    <x v="11"/>
    <n v="9"/>
    <n v="84"/>
    <n v="294"/>
    <n v="96"/>
    <n v="5"/>
    <n v="12"/>
    <m/>
    <s v="DR"/>
    <m/>
    <n v="0"/>
    <e v="#DIV/0!"/>
    <e v="#DIV/0!"/>
    <n v="25"/>
    <m/>
    <m/>
    <m/>
    <x v="2"/>
    <m/>
  </r>
  <r>
    <s v="Exp4"/>
    <n v="401242"/>
    <n v="1242"/>
    <x v="2"/>
    <x v="7"/>
    <x v="9"/>
    <d v="2014-11-04T00:00:00"/>
    <s v="Full_8h"/>
    <m/>
    <m/>
    <n v="2"/>
    <n v="2"/>
    <x v="11"/>
    <n v="9"/>
    <n v="86"/>
    <n v="259"/>
    <n v="71"/>
    <n v="5"/>
    <n v="15"/>
    <m/>
    <s v="DR"/>
    <m/>
    <n v="0"/>
    <e v="#DIV/0!"/>
    <e v="#DIV/0!"/>
    <n v="28"/>
    <m/>
    <m/>
    <m/>
    <x v="2"/>
    <m/>
  </r>
  <r>
    <s v="Exp4"/>
    <n v="401242"/>
    <n v="1242"/>
    <x v="2"/>
    <x v="7"/>
    <x v="9"/>
    <d v="2014-11-04T00:00:00"/>
    <s v="Full_8h"/>
    <m/>
    <m/>
    <n v="3"/>
    <n v="2"/>
    <x v="15"/>
    <n v="9"/>
    <n v="92"/>
    <n v="369"/>
    <n v="229"/>
    <n v="5"/>
    <n v="11"/>
    <m/>
    <s v="DR"/>
    <m/>
    <n v="246"/>
    <n v="0.93089430894308944"/>
    <n v="7.9308943089430892"/>
    <n v="23"/>
    <m/>
    <m/>
    <m/>
    <x v="2"/>
    <m/>
  </r>
  <r>
    <s v="Exp4"/>
    <n v="401242"/>
    <n v="1242"/>
    <x v="2"/>
    <x v="7"/>
    <x v="9"/>
    <d v="2014-11-04T00:00:00"/>
    <s v="Full_8h"/>
    <m/>
    <m/>
    <n v="4"/>
    <n v="4"/>
    <x v="12"/>
    <n v="10"/>
    <n v="90"/>
    <n v="297"/>
    <n v="160"/>
    <n v="5"/>
    <n v="16"/>
    <m/>
    <s v="DR"/>
    <m/>
    <n v="-50"/>
    <n v="-3.2"/>
    <n v="5.8"/>
    <n v="30"/>
    <m/>
    <m/>
    <m/>
    <x v="2"/>
    <m/>
  </r>
  <r>
    <s v="Exp4"/>
    <n v="401244"/>
    <n v="1244"/>
    <x v="2"/>
    <x v="7"/>
    <x v="9"/>
    <d v="2014-11-04T00:00:00"/>
    <s v="Full_8h"/>
    <m/>
    <n v="1244"/>
    <n v="1"/>
    <n v="4"/>
    <x v="11"/>
    <n v="9"/>
    <n v="95"/>
    <m/>
    <n v="200"/>
    <n v="5"/>
    <n v="16"/>
    <m/>
    <s v="DR"/>
    <m/>
    <n v="0"/>
    <e v="#DIV/0!"/>
    <e v="#DIV/0!"/>
    <n v="29"/>
    <m/>
    <m/>
    <m/>
    <x v="2"/>
    <m/>
  </r>
  <r>
    <s v="Exp4"/>
    <n v="401244"/>
    <n v="1244"/>
    <x v="2"/>
    <x v="7"/>
    <x v="9"/>
    <d v="2014-11-04T00:00:00"/>
    <s v="Full_8h"/>
    <m/>
    <m/>
    <n v="2"/>
    <n v="5"/>
    <x v="12"/>
    <n v="10"/>
    <n v="91"/>
    <n v="230"/>
    <n v="58"/>
    <n v="5"/>
    <n v="15"/>
    <m/>
    <s v="DR"/>
    <m/>
    <n v="-50"/>
    <n v="-1.1599999999999999"/>
    <n v="7.84"/>
    <n v="29"/>
    <m/>
    <m/>
    <m/>
    <x v="2"/>
    <m/>
  </r>
  <r>
    <s v="Exp4"/>
    <n v="401244"/>
    <n v="1244"/>
    <x v="2"/>
    <x v="7"/>
    <x v="9"/>
    <d v="2014-11-04T00:00:00"/>
    <s v="Full_8h"/>
    <m/>
    <m/>
    <n v="3"/>
    <n v="3"/>
    <x v="11"/>
    <n v="9"/>
    <n v="100"/>
    <n v="292"/>
    <n v="175"/>
    <n v="5"/>
    <n v="17"/>
    <m/>
    <s v="DR"/>
    <m/>
    <n v="0"/>
    <e v="#DIV/0!"/>
    <e v="#DIV/0!"/>
    <n v="30"/>
    <m/>
    <m/>
    <m/>
    <x v="2"/>
    <m/>
  </r>
  <r>
    <s v="Exp4"/>
    <n v="401244"/>
    <n v="1244"/>
    <x v="2"/>
    <x v="7"/>
    <x v="9"/>
    <d v="2014-11-04T00:00:00"/>
    <s v="Full_8h"/>
    <m/>
    <m/>
    <n v="4"/>
    <n v="2"/>
    <x v="11"/>
    <n v="9"/>
    <n v="91"/>
    <n v="302"/>
    <n v="127"/>
    <n v="5"/>
    <n v="11"/>
    <m/>
    <s v="DR"/>
    <m/>
    <n v="0"/>
    <e v="#DIV/0!"/>
    <e v="#DIV/0!"/>
    <n v="24"/>
    <m/>
    <m/>
    <m/>
    <x v="2"/>
    <m/>
  </r>
  <r>
    <s v="Exp4"/>
    <n v="401251"/>
    <n v="1251"/>
    <x v="2"/>
    <x v="7"/>
    <x v="9"/>
    <d v="2014-11-04T00:00:00"/>
    <s v="Full_8h"/>
    <m/>
    <n v="1251"/>
    <n v="1"/>
    <n v="3"/>
    <x v="12"/>
    <n v="10"/>
    <n v="95"/>
    <m/>
    <n v="290"/>
    <n v="4"/>
    <n v="18"/>
    <m/>
    <s v="DR"/>
    <m/>
    <n v="-50"/>
    <n v="-5.8"/>
    <n v="3.2"/>
    <n v="31"/>
    <m/>
    <m/>
    <m/>
    <x v="2"/>
    <m/>
  </r>
  <r>
    <s v="Exp4"/>
    <n v="401251"/>
    <n v="1251"/>
    <x v="2"/>
    <x v="7"/>
    <x v="9"/>
    <d v="2014-11-04T00:00:00"/>
    <s v="Full_8h"/>
    <m/>
    <m/>
    <n v="2"/>
    <n v="3"/>
    <x v="12"/>
    <n v="10"/>
    <n v="110"/>
    <n v="257"/>
    <n v="111"/>
    <n v="4"/>
    <n v="19"/>
    <m/>
    <s v="DR"/>
    <m/>
    <n v="-50"/>
    <n v="-2.2200000000000002"/>
    <n v="6.7799999999999994"/>
    <n v="32"/>
    <m/>
    <m/>
    <m/>
    <x v="2"/>
    <m/>
  </r>
  <r>
    <s v="Exp4"/>
    <n v="401251"/>
    <n v="1251"/>
    <x v="2"/>
    <x v="7"/>
    <x v="9"/>
    <d v="2014-11-04T00:00:00"/>
    <s v="Full_8h"/>
    <m/>
    <m/>
    <n v="3"/>
    <n v="3"/>
    <x v="11"/>
    <n v="9"/>
    <n v="94"/>
    <n v="280"/>
    <n v="172"/>
    <n v="5"/>
    <n v="14"/>
    <m/>
    <s v="DR"/>
    <m/>
    <n v="0"/>
    <e v="#DIV/0!"/>
    <e v="#DIV/0!"/>
    <n v="27"/>
    <m/>
    <m/>
    <m/>
    <x v="2"/>
    <m/>
  </r>
  <r>
    <s v="Exp4"/>
    <n v="401251"/>
    <n v="1251"/>
    <x v="2"/>
    <x v="7"/>
    <x v="9"/>
    <d v="2014-11-04T00:00:00"/>
    <s v="Full_8h"/>
    <m/>
    <m/>
    <n v="4"/>
    <n v="2"/>
    <x v="11"/>
    <n v="9"/>
    <n v="87"/>
    <n v="272"/>
    <n v="143"/>
    <n v="5"/>
    <n v="13"/>
    <m/>
    <s v="DR"/>
    <m/>
    <n v="0"/>
    <e v="#DIV/0!"/>
    <e v="#DIV/0!"/>
    <n v="26"/>
    <m/>
    <m/>
    <m/>
    <x v="2"/>
    <m/>
  </r>
  <r>
    <s v="Exp4"/>
    <n v="401240"/>
    <n v="1240"/>
    <x v="2"/>
    <x v="7"/>
    <x v="9"/>
    <d v="2014-11-11T00:00:00"/>
    <s v="Full_8h"/>
    <d v="2014-11-11T00:00:00"/>
    <n v="1240"/>
    <n v="1"/>
    <n v="1"/>
    <x v="11"/>
    <n v="9"/>
    <n v="108"/>
    <m/>
    <n v="222"/>
    <n v="5"/>
    <n v="13"/>
    <m/>
    <s v="DR"/>
    <m/>
    <n v="0"/>
    <e v="#DIV/0!"/>
    <e v="#DIV/0!"/>
    <n v="26"/>
    <m/>
    <m/>
    <m/>
    <x v="2"/>
    <m/>
  </r>
  <r>
    <s v="Exp4"/>
    <n v="401240"/>
    <n v="1240"/>
    <x v="2"/>
    <x v="7"/>
    <x v="9"/>
    <d v="2014-11-11T00:00:00"/>
    <s v="Full_8h"/>
    <m/>
    <m/>
    <n v="2"/>
    <n v="5"/>
    <x v="6"/>
    <n v="11"/>
    <n v="115"/>
    <n v="314"/>
    <n v="64"/>
    <n v="4"/>
    <n v="17"/>
    <m/>
    <s v="DR"/>
    <m/>
    <n v="-50"/>
    <n v="-1.28"/>
    <n v="8.7200000000000006"/>
    <n v="31"/>
    <m/>
    <m/>
    <m/>
    <x v="2"/>
    <m/>
  </r>
  <r>
    <s v="Exp4"/>
    <n v="401240"/>
    <n v="1240"/>
    <x v="2"/>
    <x v="7"/>
    <x v="9"/>
    <d v="2014-11-11T00:00:00"/>
    <s v="Full_8h"/>
    <m/>
    <m/>
    <n v="3"/>
    <n v="3"/>
    <x v="12"/>
    <n v="10"/>
    <n v="106"/>
    <n v="316"/>
    <n v="160"/>
    <n v="4"/>
    <n v="13"/>
    <m/>
    <s v="DR"/>
    <m/>
    <n v="-50"/>
    <n v="-3.2"/>
    <n v="5.8"/>
    <n v="26"/>
    <m/>
    <m/>
    <m/>
    <x v="2"/>
    <m/>
  </r>
  <r>
    <s v="Exp4"/>
    <n v="401240"/>
    <n v="1240"/>
    <x v="2"/>
    <x v="7"/>
    <x v="9"/>
    <d v="2014-11-11T00:00:00"/>
    <s v="Full_8h"/>
    <m/>
    <m/>
    <n v="4"/>
    <n v="1"/>
    <x v="11"/>
    <n v="9"/>
    <n v="99"/>
    <n v="334"/>
    <n v="253"/>
    <n v="5"/>
    <n v="10"/>
    <m/>
    <s v="V"/>
    <m/>
    <n v="0"/>
    <e v="#DIV/0!"/>
    <e v="#DIV/0!"/>
    <n v="23"/>
    <m/>
    <m/>
    <m/>
    <x v="2"/>
    <m/>
  </r>
  <r>
    <s v="Exp4"/>
    <n v="401263"/>
    <n v="1263"/>
    <x v="2"/>
    <x v="7"/>
    <x v="9"/>
    <d v="2014-11-11T00:00:00"/>
    <s v="Full_8h"/>
    <m/>
    <n v="1263"/>
    <n v="1"/>
    <n v="6"/>
    <x v="11"/>
    <n v="9"/>
    <n v="105"/>
    <m/>
    <n v="120"/>
    <n v="4"/>
    <n v="16"/>
    <m/>
    <s v="DR"/>
    <m/>
    <n v="0"/>
    <e v="#DIV/0!"/>
    <e v="#DIV/0!"/>
    <n v="28"/>
    <m/>
    <m/>
    <m/>
    <x v="2"/>
    <m/>
  </r>
  <r>
    <s v="Exp4"/>
    <n v="401263"/>
    <n v="1263"/>
    <x v="2"/>
    <x v="7"/>
    <x v="9"/>
    <d v="2014-11-11T00:00:00"/>
    <s v="Full_8h"/>
    <m/>
    <m/>
    <n v="2"/>
    <n v="4"/>
    <x v="12"/>
    <n v="10"/>
    <n v="84"/>
    <n v="203"/>
    <n v="186"/>
    <n v="5"/>
    <n v="13"/>
    <m/>
    <s v="DR"/>
    <m/>
    <n v="-50"/>
    <n v="-3.72"/>
    <n v="5.2799999999999994"/>
    <n v="27"/>
    <m/>
    <m/>
    <m/>
    <x v="2"/>
    <m/>
  </r>
  <r>
    <s v="Exp4"/>
    <n v="401263"/>
    <n v="1263"/>
    <x v="2"/>
    <x v="7"/>
    <x v="9"/>
    <d v="2014-11-11T00:00:00"/>
    <s v="Full_8h"/>
    <m/>
    <m/>
    <n v="3"/>
    <n v="3"/>
    <x v="11"/>
    <n v="9"/>
    <n v="92"/>
    <n v="201"/>
    <n v="185"/>
    <n v="4"/>
    <n v="15"/>
    <m/>
    <s v="DR"/>
    <m/>
    <n v="0"/>
    <e v="#DIV/0!"/>
    <e v="#DIV/0!"/>
    <n v="27"/>
    <m/>
    <m/>
    <m/>
    <x v="2"/>
    <m/>
  </r>
  <r>
    <s v="Exp4"/>
    <n v="401263"/>
    <n v="1263"/>
    <x v="2"/>
    <x v="7"/>
    <x v="9"/>
    <d v="2014-11-11T00:00:00"/>
    <s v="Full_8h"/>
    <m/>
    <m/>
    <n v="4"/>
    <n v="2"/>
    <x v="6"/>
    <n v="11"/>
    <n v="100"/>
    <n v="216"/>
    <n v="52"/>
    <n v="4"/>
    <n v="15"/>
    <m/>
    <s v="DR"/>
    <m/>
    <n v="-50"/>
    <n v="-1.04"/>
    <n v="8.9600000000000009"/>
    <n v="29"/>
    <m/>
    <m/>
    <m/>
    <x v="2"/>
    <m/>
  </r>
  <r>
    <s v="Exp4"/>
    <n v="401268"/>
    <n v="1268"/>
    <x v="2"/>
    <x v="7"/>
    <x v="9"/>
    <d v="2014-11-11T00:00:00"/>
    <s v="Full_8h"/>
    <m/>
    <n v="1268"/>
    <n v="1"/>
    <n v="4"/>
    <x v="12"/>
    <n v="10"/>
    <n v="94"/>
    <m/>
    <n v="76"/>
    <n v="4"/>
    <n v="13"/>
    <m/>
    <s v="DR"/>
    <m/>
    <n v="-50"/>
    <n v="-1.52"/>
    <n v="7.48"/>
    <n v="26"/>
    <m/>
    <m/>
    <m/>
    <x v="2"/>
    <m/>
  </r>
  <r>
    <s v="Exp4"/>
    <n v="401268"/>
    <n v="1268"/>
    <x v="2"/>
    <x v="7"/>
    <x v="9"/>
    <d v="2014-11-11T00:00:00"/>
    <s v="Full_8h"/>
    <m/>
    <m/>
    <n v="2"/>
    <n v="5"/>
    <x v="12"/>
    <n v="10"/>
    <n v="100"/>
    <n v="206"/>
    <n v="196"/>
    <n v="4"/>
    <n v="16"/>
    <m/>
    <s v="TS"/>
    <m/>
    <n v="-50"/>
    <n v="-3.92"/>
    <n v="5.08"/>
    <n v="29"/>
    <m/>
    <m/>
    <m/>
    <x v="2"/>
    <m/>
  </r>
  <r>
    <s v="Exp4"/>
    <n v="401268"/>
    <n v="1268"/>
    <x v="2"/>
    <x v="7"/>
    <x v="9"/>
    <d v="2014-11-11T00:00:00"/>
    <s v="Full_8h"/>
    <m/>
    <m/>
    <n v="3"/>
    <n v="2"/>
    <x v="12"/>
    <n v="11"/>
    <n v="89"/>
    <n v="185"/>
    <n v="176"/>
    <n v="5"/>
    <n v="12"/>
    <m/>
    <s v="DR"/>
    <m/>
    <n v="-50"/>
    <n v="-3.52"/>
    <n v="5.48"/>
    <n v="26"/>
    <m/>
    <m/>
    <m/>
    <x v="2"/>
    <m/>
  </r>
  <r>
    <s v="Exp4"/>
    <n v="401268"/>
    <n v="1268"/>
    <x v="2"/>
    <x v="7"/>
    <x v="9"/>
    <d v="2014-11-11T00:00:00"/>
    <s v="Full_8h"/>
    <m/>
    <m/>
    <n v="4"/>
    <n v="8"/>
    <x v="11"/>
    <n v="9"/>
    <n v="85"/>
    <n v="217"/>
    <n v="166"/>
    <n v="5"/>
    <n v="11"/>
    <m/>
    <s v="DR"/>
    <m/>
    <n v="0"/>
    <e v="#DIV/0!"/>
    <e v="#DIV/0!"/>
    <n v="24"/>
    <m/>
    <m/>
    <m/>
    <x v="2"/>
    <m/>
  </r>
  <r>
    <s v="Exp4"/>
    <n v="401217"/>
    <n v="1217"/>
    <x v="2"/>
    <x v="7"/>
    <x v="9"/>
    <d v="2014-12-17T00:00:00"/>
    <s v="Full_8h"/>
    <m/>
    <n v="1217"/>
    <n v="1"/>
    <m/>
    <x v="7"/>
    <n v="13"/>
    <m/>
    <m/>
    <m/>
    <n v="1"/>
    <m/>
    <m/>
    <m/>
    <m/>
    <n v="-50"/>
    <n v="0"/>
    <n v="11"/>
    <s v=""/>
    <m/>
    <m/>
    <m/>
    <x v="2"/>
    <m/>
  </r>
  <r>
    <s v="Exp4"/>
    <n v="401217"/>
    <n v="1217"/>
    <x v="2"/>
    <x v="7"/>
    <x v="9"/>
    <d v="2014-12-17T00:00:00"/>
    <s v="Full_8h"/>
    <m/>
    <m/>
    <n v="2"/>
    <m/>
    <x v="2"/>
    <n v="14"/>
    <m/>
    <m/>
    <m/>
    <m/>
    <m/>
    <m/>
    <m/>
    <m/>
    <n v="-50"/>
    <n v="0"/>
    <n v="13"/>
    <s v=""/>
    <m/>
    <m/>
    <m/>
    <x v="2"/>
    <m/>
  </r>
  <r>
    <s v="Exp4"/>
    <n v="401217"/>
    <n v="1217"/>
    <x v="2"/>
    <x v="7"/>
    <x v="9"/>
    <d v="2014-12-17T00:00:00"/>
    <s v="Full_8h"/>
    <m/>
    <m/>
    <n v="3"/>
    <m/>
    <x v="2"/>
    <n v="14"/>
    <m/>
    <m/>
    <m/>
    <m/>
    <m/>
    <m/>
    <m/>
    <m/>
    <n v="-50"/>
    <n v="0"/>
    <n v="13"/>
    <s v=""/>
    <m/>
    <m/>
    <m/>
    <x v="2"/>
    <m/>
  </r>
  <r>
    <s v="Exp4"/>
    <n v="401217"/>
    <n v="1217"/>
    <x v="2"/>
    <x v="7"/>
    <x v="9"/>
    <d v="2014-12-17T00:00:00"/>
    <s v="Full_8h"/>
    <m/>
    <m/>
    <n v="4"/>
    <m/>
    <x v="2"/>
    <n v="14"/>
    <m/>
    <m/>
    <m/>
    <n v="1"/>
    <m/>
    <m/>
    <m/>
    <m/>
    <n v="-50"/>
    <n v="0"/>
    <n v="13"/>
    <s v=""/>
    <m/>
    <m/>
    <m/>
    <x v="2"/>
    <m/>
  </r>
  <r>
    <s v="Exp4"/>
    <n v="401220"/>
    <n v="1220"/>
    <x v="2"/>
    <x v="7"/>
    <x v="9"/>
    <d v="2014-12-17T00:00:00"/>
    <s v="Full_8h"/>
    <m/>
    <n v="1220"/>
    <n v="1"/>
    <m/>
    <x v="9"/>
    <n v="13"/>
    <m/>
    <m/>
    <m/>
    <n v="3"/>
    <m/>
    <m/>
    <m/>
    <m/>
    <n v="-50"/>
    <n v="0"/>
    <n v="12"/>
    <s v=""/>
    <m/>
    <m/>
    <m/>
    <x v="2"/>
    <m/>
  </r>
  <r>
    <s v="Exp4"/>
    <n v="401220"/>
    <n v="1220"/>
    <x v="2"/>
    <x v="7"/>
    <x v="9"/>
    <d v="2014-12-17T00:00:00"/>
    <s v="Full_8h"/>
    <m/>
    <m/>
    <n v="2"/>
    <m/>
    <x v="2"/>
    <n v="14"/>
    <m/>
    <m/>
    <m/>
    <m/>
    <m/>
    <m/>
    <m/>
    <m/>
    <n v="-50"/>
    <n v="0"/>
    <n v="13"/>
    <s v=""/>
    <m/>
    <m/>
    <m/>
    <x v="2"/>
    <m/>
  </r>
  <r>
    <s v="Exp4"/>
    <n v="401220"/>
    <n v="1220"/>
    <x v="2"/>
    <x v="7"/>
    <x v="9"/>
    <d v="2014-12-17T00:00:00"/>
    <s v="Full_8h"/>
    <m/>
    <m/>
    <n v="3"/>
    <m/>
    <x v="4"/>
    <n v="16"/>
    <m/>
    <m/>
    <m/>
    <n v="2"/>
    <m/>
    <m/>
    <m/>
    <m/>
    <n v="-50"/>
    <n v="0"/>
    <n v="14"/>
    <s v=""/>
    <m/>
    <m/>
    <m/>
    <x v="2"/>
    <m/>
  </r>
  <r>
    <s v="Exp4"/>
    <n v="401220"/>
    <n v="1220"/>
    <x v="2"/>
    <x v="7"/>
    <x v="9"/>
    <d v="2014-12-17T00:00:00"/>
    <s v="Full_8h"/>
    <m/>
    <m/>
    <n v="4"/>
    <m/>
    <x v="6"/>
    <n v="11"/>
    <m/>
    <m/>
    <m/>
    <n v="3"/>
    <m/>
    <m/>
    <m/>
    <m/>
    <n v="-50"/>
    <n v="0"/>
    <n v="10"/>
    <s v=""/>
    <m/>
    <m/>
    <m/>
    <x v="2"/>
    <m/>
  </r>
  <r>
    <s v="Exp4"/>
    <n v="401221"/>
    <n v="1221"/>
    <x v="2"/>
    <x v="7"/>
    <x v="9"/>
    <d v="2014-12-17T00:00:00"/>
    <s v="Full_8h"/>
    <m/>
    <n v="1221"/>
    <n v="1"/>
    <m/>
    <x v="9"/>
    <n v="13"/>
    <m/>
    <m/>
    <m/>
    <m/>
    <m/>
    <m/>
    <m/>
    <m/>
    <n v="-50"/>
    <n v="0"/>
    <n v="12"/>
    <s v=""/>
    <m/>
    <m/>
    <m/>
    <x v="2"/>
    <m/>
  </r>
  <r>
    <s v="Exp4"/>
    <n v="401221"/>
    <n v="1221"/>
    <x v="2"/>
    <x v="7"/>
    <x v="9"/>
    <d v="2014-12-17T00:00:00"/>
    <s v="Full_8h"/>
    <m/>
    <m/>
    <n v="2"/>
    <m/>
    <x v="9"/>
    <n v="14"/>
    <m/>
    <m/>
    <m/>
    <n v="1"/>
    <m/>
    <m/>
    <m/>
    <m/>
    <n v="-50"/>
    <n v="0"/>
    <n v="12"/>
    <s v=""/>
    <m/>
    <m/>
    <m/>
    <x v="2"/>
    <m/>
  </r>
  <r>
    <s v="Exp4"/>
    <n v="401221"/>
    <n v="1221"/>
    <x v="2"/>
    <x v="7"/>
    <x v="9"/>
    <d v="2014-12-17T00:00:00"/>
    <s v="Full_8h"/>
    <m/>
    <m/>
    <n v="3"/>
    <m/>
    <x v="9"/>
    <n v="13"/>
    <m/>
    <m/>
    <m/>
    <n v="1"/>
    <m/>
    <m/>
    <m/>
    <m/>
    <n v="-50"/>
    <n v="0"/>
    <n v="12"/>
    <s v=""/>
    <m/>
    <m/>
    <m/>
    <x v="2"/>
    <m/>
  </r>
  <r>
    <s v="Exp4"/>
    <n v="401221"/>
    <n v="1221"/>
    <x v="2"/>
    <x v="7"/>
    <x v="9"/>
    <d v="2014-12-17T00:00:00"/>
    <s v="Full_8h"/>
    <m/>
    <m/>
    <n v="4"/>
    <m/>
    <x v="2"/>
    <n v="14"/>
    <m/>
    <m/>
    <m/>
    <m/>
    <m/>
    <m/>
    <m/>
    <m/>
    <n v="-50"/>
    <n v="0"/>
    <n v="13"/>
    <s v=""/>
    <m/>
    <m/>
    <m/>
    <x v="2"/>
    <m/>
  </r>
  <r>
    <s v="Exp4"/>
    <n v="401225"/>
    <n v="1225"/>
    <x v="2"/>
    <x v="7"/>
    <x v="9"/>
    <d v="2014-12-17T00:00:00"/>
    <s v="Full_8h"/>
    <d v="2014-12-17T00:00:00"/>
    <n v="1225"/>
    <n v="1"/>
    <m/>
    <x v="9"/>
    <n v="13"/>
    <m/>
    <m/>
    <m/>
    <n v="1"/>
    <m/>
    <m/>
    <m/>
    <m/>
    <n v="-50"/>
    <n v="0"/>
    <n v="12"/>
    <s v=""/>
    <m/>
    <m/>
    <m/>
    <x v="2"/>
    <m/>
  </r>
  <r>
    <s v="Exp4"/>
    <n v="401225"/>
    <n v="1225"/>
    <x v="2"/>
    <x v="7"/>
    <x v="9"/>
    <d v="2014-12-17T00:00:00"/>
    <s v="Full_8h"/>
    <m/>
    <m/>
    <n v="2"/>
    <m/>
    <x v="7"/>
    <n v="12"/>
    <m/>
    <m/>
    <m/>
    <m/>
    <m/>
    <m/>
    <m/>
    <m/>
    <n v="-50"/>
    <n v="0"/>
    <n v="11"/>
    <s v=""/>
    <m/>
    <m/>
    <m/>
    <x v="2"/>
    <m/>
  </r>
  <r>
    <s v="Exp4"/>
    <n v="401225"/>
    <n v="1225"/>
    <x v="2"/>
    <x v="7"/>
    <x v="9"/>
    <d v="2014-12-17T00:00:00"/>
    <s v="Full_8h"/>
    <m/>
    <m/>
    <n v="3"/>
    <m/>
    <x v="7"/>
    <n v="12"/>
    <m/>
    <m/>
    <m/>
    <n v="2"/>
    <m/>
    <m/>
    <m/>
    <m/>
    <n v="-50"/>
    <n v="0"/>
    <n v="11"/>
    <s v=""/>
    <m/>
    <m/>
    <m/>
    <x v="2"/>
    <m/>
  </r>
  <r>
    <s v="Exp4"/>
    <n v="401225"/>
    <n v="1225"/>
    <x v="2"/>
    <x v="7"/>
    <x v="9"/>
    <d v="2014-12-17T00:00:00"/>
    <s v="Full_8h"/>
    <m/>
    <m/>
    <n v="4"/>
    <m/>
    <x v="7"/>
    <n v="13"/>
    <m/>
    <m/>
    <m/>
    <m/>
    <m/>
    <m/>
    <m/>
    <m/>
    <n v="-50"/>
    <n v="0"/>
    <n v="11"/>
    <s v=""/>
    <m/>
    <m/>
    <m/>
    <x v="2"/>
    <m/>
  </r>
  <r>
    <s v="Exp4"/>
    <n v="401227"/>
    <n v="1227"/>
    <x v="2"/>
    <x v="7"/>
    <x v="9"/>
    <d v="2014-12-17T00:00:00"/>
    <s v="Full_8h"/>
    <m/>
    <n v="1227"/>
    <n v="1"/>
    <m/>
    <x v="7"/>
    <n v="13"/>
    <m/>
    <m/>
    <m/>
    <m/>
    <m/>
    <m/>
    <m/>
    <m/>
    <n v="-50"/>
    <n v="0"/>
    <n v="11"/>
    <s v=""/>
    <m/>
    <m/>
    <m/>
    <x v="2"/>
    <m/>
  </r>
  <r>
    <s v="Exp4"/>
    <n v="401227"/>
    <n v="1227"/>
    <x v="2"/>
    <x v="7"/>
    <x v="9"/>
    <d v="2014-12-17T00:00:00"/>
    <s v="Full_8h"/>
    <m/>
    <m/>
    <n v="2"/>
    <m/>
    <x v="7"/>
    <n v="12"/>
    <m/>
    <m/>
    <m/>
    <n v="1"/>
    <m/>
    <m/>
    <m/>
    <m/>
    <n v="-50"/>
    <n v="0"/>
    <n v="11"/>
    <s v=""/>
    <m/>
    <m/>
    <m/>
    <x v="2"/>
    <m/>
  </r>
  <r>
    <s v="Exp4"/>
    <n v="401227"/>
    <n v="1227"/>
    <x v="2"/>
    <x v="7"/>
    <x v="9"/>
    <d v="2014-12-17T00:00:00"/>
    <s v="Full_8h"/>
    <m/>
    <m/>
    <n v="3"/>
    <m/>
    <x v="2"/>
    <n v="14"/>
    <m/>
    <m/>
    <m/>
    <m/>
    <m/>
    <m/>
    <m/>
    <m/>
    <n v="-50"/>
    <n v="0"/>
    <n v="13"/>
    <s v=""/>
    <m/>
    <m/>
    <m/>
    <x v="2"/>
    <m/>
  </r>
  <r>
    <s v="Exp4"/>
    <n v="401227"/>
    <n v="1227"/>
    <x v="2"/>
    <x v="7"/>
    <x v="9"/>
    <d v="2014-12-17T00:00:00"/>
    <s v="Full_8h"/>
    <m/>
    <m/>
    <n v="4"/>
    <m/>
    <x v="2"/>
    <n v="14"/>
    <m/>
    <m/>
    <m/>
    <n v="1"/>
    <m/>
    <m/>
    <m/>
    <m/>
    <n v="-50"/>
    <n v="0"/>
    <n v="13"/>
    <s v=""/>
    <m/>
    <m/>
    <m/>
    <x v="2"/>
    <m/>
  </r>
  <r>
    <s v="Exp4"/>
    <n v="401228"/>
    <n v="1228"/>
    <x v="2"/>
    <x v="7"/>
    <x v="9"/>
    <d v="2014-12-17T00:00:00"/>
    <s v="Full_8h"/>
    <m/>
    <n v="1228"/>
    <n v="1"/>
    <m/>
    <x v="2"/>
    <n v="14"/>
    <m/>
    <m/>
    <m/>
    <n v="2"/>
    <m/>
    <m/>
    <m/>
    <m/>
    <n v="-50"/>
    <n v="0"/>
    <n v="13"/>
    <s v=""/>
    <m/>
    <m/>
    <m/>
    <x v="2"/>
    <m/>
  </r>
  <r>
    <s v="Exp4"/>
    <n v="401228"/>
    <n v="1228"/>
    <x v="2"/>
    <x v="7"/>
    <x v="9"/>
    <d v="2014-12-17T00:00:00"/>
    <s v="Full_8h"/>
    <m/>
    <m/>
    <n v="2"/>
    <m/>
    <x v="7"/>
    <n v="12"/>
    <m/>
    <m/>
    <m/>
    <n v="1"/>
    <m/>
    <m/>
    <m/>
    <m/>
    <n v="-50"/>
    <n v="0"/>
    <n v="11"/>
    <s v=""/>
    <m/>
    <m/>
    <m/>
    <x v="2"/>
    <m/>
  </r>
  <r>
    <s v="Exp4"/>
    <n v="401228"/>
    <n v="1228"/>
    <x v="2"/>
    <x v="7"/>
    <x v="9"/>
    <d v="2014-12-17T00:00:00"/>
    <s v="Full_8h"/>
    <m/>
    <m/>
    <n v="3"/>
    <m/>
    <x v="2"/>
    <n v="14"/>
    <m/>
    <m/>
    <m/>
    <m/>
    <m/>
    <m/>
    <m/>
    <m/>
    <n v="-50"/>
    <n v="0"/>
    <n v="13"/>
    <s v=""/>
    <m/>
    <m/>
    <m/>
    <x v="2"/>
    <m/>
  </r>
  <r>
    <s v="Exp4"/>
    <n v="401228"/>
    <n v="1228"/>
    <x v="2"/>
    <x v="7"/>
    <x v="9"/>
    <d v="2014-12-17T00:00:00"/>
    <s v="Full_8h"/>
    <m/>
    <m/>
    <n v="4"/>
    <m/>
    <x v="9"/>
    <n v="14"/>
    <m/>
    <m/>
    <m/>
    <n v="1"/>
    <m/>
    <m/>
    <m/>
    <m/>
    <n v="-50"/>
    <n v="0"/>
    <n v="12"/>
    <s v=""/>
    <m/>
    <m/>
    <m/>
    <x v="2"/>
    <m/>
  </r>
  <r>
    <s v="Exp4"/>
    <n v="401230"/>
    <n v="1230"/>
    <x v="2"/>
    <x v="7"/>
    <x v="9"/>
    <d v="2014-12-17T00:00:00"/>
    <s v="Full_8h"/>
    <m/>
    <n v="1230"/>
    <n v="1"/>
    <m/>
    <x v="2"/>
    <n v="14"/>
    <m/>
    <m/>
    <m/>
    <n v="1"/>
    <m/>
    <m/>
    <m/>
    <m/>
    <n v="-50"/>
    <n v="0"/>
    <n v="13"/>
    <s v=""/>
    <m/>
    <m/>
    <m/>
    <x v="2"/>
    <m/>
  </r>
  <r>
    <s v="Exp4"/>
    <n v="401230"/>
    <n v="1230"/>
    <x v="2"/>
    <x v="7"/>
    <x v="9"/>
    <d v="2014-12-17T00:00:00"/>
    <s v="Full_8h"/>
    <m/>
    <m/>
    <n v="2"/>
    <m/>
    <x v="9"/>
    <n v="13"/>
    <m/>
    <m/>
    <m/>
    <n v="2"/>
    <m/>
    <m/>
    <m/>
    <m/>
    <n v="-50"/>
    <n v="0"/>
    <n v="12"/>
    <s v=""/>
    <m/>
    <m/>
    <m/>
    <x v="2"/>
    <m/>
  </r>
  <r>
    <s v="Exp4"/>
    <n v="401230"/>
    <n v="1230"/>
    <x v="2"/>
    <x v="7"/>
    <x v="9"/>
    <d v="2014-12-17T00:00:00"/>
    <s v="Full_8h"/>
    <m/>
    <m/>
    <n v="3"/>
    <m/>
    <x v="7"/>
    <n v="12"/>
    <m/>
    <m/>
    <m/>
    <n v="3"/>
    <m/>
    <m/>
    <m/>
    <m/>
    <n v="-50"/>
    <n v="0"/>
    <n v="11"/>
    <s v=""/>
    <m/>
    <m/>
    <m/>
    <x v="2"/>
    <m/>
  </r>
  <r>
    <s v="Exp4"/>
    <n v="401230"/>
    <n v="1230"/>
    <x v="2"/>
    <x v="7"/>
    <x v="9"/>
    <d v="2014-12-17T00:00:00"/>
    <s v="Full_8h"/>
    <m/>
    <m/>
    <n v="4"/>
    <m/>
    <x v="9"/>
    <n v="13"/>
    <m/>
    <m/>
    <m/>
    <n v="1"/>
    <m/>
    <m/>
    <m/>
    <m/>
    <n v="-50"/>
    <n v="0"/>
    <n v="12"/>
    <s v=""/>
    <m/>
    <m/>
    <m/>
    <x v="2"/>
    <m/>
  </r>
  <r>
    <s v="Exp4"/>
    <n v="401232"/>
    <n v="1232"/>
    <x v="2"/>
    <x v="7"/>
    <x v="9"/>
    <d v="2014-12-17T00:00:00"/>
    <s v="Full_8h"/>
    <m/>
    <n v="1232"/>
    <n v="1"/>
    <m/>
    <x v="2"/>
    <n v="14"/>
    <m/>
    <m/>
    <m/>
    <n v="2"/>
    <m/>
    <m/>
    <m/>
    <m/>
    <n v="-50"/>
    <n v="0"/>
    <n v="13"/>
    <s v=""/>
    <m/>
    <m/>
    <m/>
    <x v="2"/>
    <m/>
  </r>
  <r>
    <s v="Exp4"/>
    <n v="401232"/>
    <n v="1232"/>
    <x v="2"/>
    <x v="7"/>
    <x v="9"/>
    <d v="2014-12-17T00:00:00"/>
    <s v="Full_8h"/>
    <m/>
    <m/>
    <n v="2"/>
    <m/>
    <x v="7"/>
    <n v="12"/>
    <m/>
    <m/>
    <m/>
    <n v="2"/>
    <m/>
    <m/>
    <m/>
    <m/>
    <n v="-50"/>
    <n v="0"/>
    <n v="11"/>
    <s v=""/>
    <m/>
    <m/>
    <m/>
    <x v="2"/>
    <m/>
  </r>
  <r>
    <s v="Exp4"/>
    <n v="401232"/>
    <n v="1232"/>
    <x v="2"/>
    <x v="7"/>
    <x v="9"/>
    <d v="2014-12-17T00:00:00"/>
    <s v="Full_8h"/>
    <m/>
    <m/>
    <n v="3"/>
    <m/>
    <x v="7"/>
    <n v="12"/>
    <m/>
    <m/>
    <m/>
    <n v="1"/>
    <m/>
    <m/>
    <m/>
    <m/>
    <n v="-50"/>
    <n v="0"/>
    <n v="11"/>
    <s v=""/>
    <m/>
    <m/>
    <m/>
    <x v="2"/>
    <m/>
  </r>
  <r>
    <s v="Exp4"/>
    <n v="401235"/>
    <n v="1235"/>
    <x v="2"/>
    <x v="7"/>
    <x v="9"/>
    <d v="2014-12-17T00:00:00"/>
    <s v="Full_8h"/>
    <m/>
    <n v="1235"/>
    <n v="1"/>
    <m/>
    <x v="7"/>
    <n v="12"/>
    <m/>
    <m/>
    <m/>
    <n v="1"/>
    <m/>
    <m/>
    <m/>
    <m/>
    <n v="-50"/>
    <n v="0"/>
    <n v="11"/>
    <s v=""/>
    <m/>
    <m/>
    <m/>
    <x v="2"/>
    <m/>
  </r>
  <r>
    <s v="Exp4"/>
    <n v="401235"/>
    <n v="1235"/>
    <x v="2"/>
    <x v="7"/>
    <x v="9"/>
    <d v="2014-12-17T00:00:00"/>
    <s v="Full_8h"/>
    <m/>
    <m/>
    <n v="2"/>
    <m/>
    <x v="6"/>
    <n v="14"/>
    <m/>
    <m/>
    <m/>
    <n v="2"/>
    <m/>
    <m/>
    <m/>
    <m/>
    <n v="-50"/>
    <n v="0"/>
    <n v="10"/>
    <s v=""/>
    <m/>
    <m/>
    <m/>
    <x v="2"/>
    <m/>
  </r>
  <r>
    <s v="Exp4"/>
    <n v="401235"/>
    <n v="1235"/>
    <x v="2"/>
    <x v="7"/>
    <x v="9"/>
    <d v="2014-12-17T00:00:00"/>
    <s v="Full_8h"/>
    <m/>
    <m/>
    <n v="3"/>
    <m/>
    <x v="9"/>
    <n v="13"/>
    <m/>
    <m/>
    <m/>
    <n v="1"/>
    <m/>
    <m/>
    <m/>
    <m/>
    <n v="-50"/>
    <n v="0"/>
    <n v="12"/>
    <s v=""/>
    <m/>
    <m/>
    <m/>
    <x v="2"/>
    <m/>
  </r>
  <r>
    <s v="Exp4"/>
    <n v="401236"/>
    <n v="1236"/>
    <x v="2"/>
    <x v="7"/>
    <x v="9"/>
    <d v="2014-12-17T00:00:00"/>
    <s v="Full_8h"/>
    <m/>
    <n v="1236"/>
    <n v="1"/>
    <m/>
    <x v="2"/>
    <n v="14"/>
    <m/>
    <m/>
    <m/>
    <m/>
    <m/>
    <m/>
    <m/>
    <m/>
    <n v="-50"/>
    <n v="0"/>
    <n v="13"/>
    <s v=""/>
    <m/>
    <m/>
    <m/>
    <x v="2"/>
    <m/>
  </r>
  <r>
    <s v="Exp4"/>
    <n v="401236"/>
    <n v="1236"/>
    <x v="2"/>
    <x v="7"/>
    <x v="9"/>
    <d v="2014-12-17T00:00:00"/>
    <s v="Full_8h"/>
    <m/>
    <m/>
    <n v="2"/>
    <m/>
    <x v="2"/>
    <n v="14"/>
    <m/>
    <m/>
    <m/>
    <m/>
    <m/>
    <m/>
    <m/>
    <m/>
    <n v="-50"/>
    <n v="0"/>
    <n v="13"/>
    <s v=""/>
    <m/>
    <m/>
    <m/>
    <x v="2"/>
    <m/>
  </r>
  <r>
    <s v="Exp4"/>
    <n v="401236"/>
    <n v="1236"/>
    <x v="2"/>
    <x v="7"/>
    <x v="9"/>
    <d v="2014-12-17T00:00:00"/>
    <s v="Full_8h"/>
    <m/>
    <m/>
    <n v="3"/>
    <m/>
    <x v="2"/>
    <m/>
    <m/>
    <m/>
    <m/>
    <m/>
    <m/>
    <m/>
    <m/>
    <m/>
    <n v="-50"/>
    <n v="0"/>
    <n v="13"/>
    <s v=""/>
    <m/>
    <m/>
    <m/>
    <x v="1"/>
    <m/>
  </r>
  <r>
    <s v="Exp4"/>
    <n v="401236"/>
    <n v="1236"/>
    <x v="2"/>
    <x v="7"/>
    <x v="9"/>
    <d v="2014-12-17T00:00:00"/>
    <s v="Full_8h"/>
    <m/>
    <m/>
    <n v="4"/>
    <m/>
    <x v="2"/>
    <n v="14"/>
    <m/>
    <m/>
    <m/>
    <m/>
    <m/>
    <m/>
    <m/>
    <m/>
    <n v="-50"/>
    <n v="0"/>
    <n v="13"/>
    <s v=""/>
    <m/>
    <m/>
    <m/>
    <x v="2"/>
    <m/>
  </r>
  <r>
    <s v="Exp4"/>
    <n v="401248"/>
    <n v="1248"/>
    <x v="2"/>
    <x v="7"/>
    <x v="9"/>
    <d v="2014-12-17T00:00:00"/>
    <s v="Full_8h"/>
    <m/>
    <n v="1248"/>
    <n v="1"/>
    <m/>
    <x v="9"/>
    <n v="14"/>
    <m/>
    <m/>
    <m/>
    <n v="1"/>
    <m/>
    <m/>
    <m/>
    <m/>
    <n v="-50"/>
    <n v="0"/>
    <n v="12"/>
    <s v=""/>
    <m/>
    <m/>
    <m/>
    <x v="2"/>
    <m/>
  </r>
  <r>
    <s v="Exp4"/>
    <n v="401248"/>
    <n v="1248"/>
    <x v="2"/>
    <x v="7"/>
    <x v="9"/>
    <d v="2014-12-17T00:00:00"/>
    <s v="Full_8h"/>
    <m/>
    <m/>
    <n v="2"/>
    <m/>
    <x v="4"/>
    <n v="15"/>
    <m/>
    <m/>
    <m/>
    <n v="1"/>
    <m/>
    <m/>
    <m/>
    <m/>
    <n v="-50"/>
    <n v="0"/>
    <n v="14"/>
    <s v=""/>
    <m/>
    <m/>
    <m/>
    <x v="2"/>
    <m/>
  </r>
  <r>
    <s v="Exp4"/>
    <n v="401248"/>
    <n v="1248"/>
    <x v="2"/>
    <x v="7"/>
    <x v="9"/>
    <d v="2014-12-17T00:00:00"/>
    <s v="Full_8h"/>
    <m/>
    <m/>
    <n v="3"/>
    <m/>
    <x v="9"/>
    <n v="13"/>
    <m/>
    <m/>
    <m/>
    <n v="2"/>
    <m/>
    <m/>
    <m/>
    <m/>
    <n v="-50"/>
    <n v="0"/>
    <n v="12"/>
    <s v=""/>
    <m/>
    <m/>
    <m/>
    <x v="2"/>
    <m/>
  </r>
  <r>
    <s v="Exp4"/>
    <n v="401248"/>
    <n v="1248"/>
    <x v="2"/>
    <x v="7"/>
    <x v="9"/>
    <d v="2014-12-17T00:00:00"/>
    <s v="Full_8h"/>
    <m/>
    <m/>
    <n v="4"/>
    <m/>
    <x v="2"/>
    <n v="14"/>
    <m/>
    <m/>
    <m/>
    <m/>
    <m/>
    <m/>
    <m/>
    <m/>
    <n v="-50"/>
    <n v="0"/>
    <n v="13"/>
    <s v=""/>
    <m/>
    <m/>
    <m/>
    <x v="2"/>
    <m/>
  </r>
  <r>
    <s v="Exp4"/>
    <n v="401261"/>
    <n v="1261"/>
    <x v="2"/>
    <x v="7"/>
    <x v="9"/>
    <d v="2014-12-17T00:00:00"/>
    <s v="Full_8h"/>
    <m/>
    <n v="1261"/>
    <n v="1"/>
    <m/>
    <x v="2"/>
    <n v="14"/>
    <m/>
    <m/>
    <m/>
    <m/>
    <m/>
    <m/>
    <m/>
    <m/>
    <n v="-50"/>
    <n v="0"/>
    <n v="13"/>
    <s v=""/>
    <m/>
    <m/>
    <m/>
    <x v="2"/>
    <m/>
  </r>
  <r>
    <s v="Exp4"/>
    <n v="401261"/>
    <n v="1261"/>
    <x v="2"/>
    <x v="7"/>
    <x v="9"/>
    <d v="2014-12-17T00:00:00"/>
    <s v="Full_8h"/>
    <m/>
    <m/>
    <n v="2"/>
    <m/>
    <x v="9"/>
    <n v="13"/>
    <m/>
    <m/>
    <m/>
    <m/>
    <m/>
    <m/>
    <m/>
    <m/>
    <n v="-50"/>
    <n v="0"/>
    <n v="12"/>
    <s v=""/>
    <m/>
    <m/>
    <m/>
    <x v="2"/>
    <m/>
  </r>
  <r>
    <s v="Exp4"/>
    <n v="401261"/>
    <n v="1261"/>
    <x v="2"/>
    <x v="7"/>
    <x v="9"/>
    <d v="2014-12-17T00:00:00"/>
    <s v="Full_8h"/>
    <m/>
    <m/>
    <n v="3"/>
    <m/>
    <x v="9"/>
    <n v="13"/>
    <m/>
    <m/>
    <m/>
    <m/>
    <m/>
    <m/>
    <m/>
    <m/>
    <n v="-50"/>
    <n v="0"/>
    <n v="12"/>
    <s v=""/>
    <m/>
    <m/>
    <m/>
    <x v="2"/>
    <m/>
  </r>
  <r>
    <s v="Exp4"/>
    <n v="401217"/>
    <n v="1217"/>
    <x v="2"/>
    <x v="7"/>
    <x v="9"/>
    <d v="2015-01-07T00:00:00"/>
    <s v="Full_8h"/>
    <m/>
    <n v="1217"/>
    <n v="1"/>
    <m/>
    <x v="23"/>
    <m/>
    <m/>
    <m/>
    <m/>
    <m/>
    <m/>
    <m/>
    <m/>
    <m/>
    <m/>
    <m/>
    <n v="14"/>
    <m/>
    <m/>
    <m/>
    <m/>
    <x v="1"/>
    <m/>
  </r>
  <r>
    <s v="Exp4"/>
    <n v="401217"/>
    <n v="1217"/>
    <x v="2"/>
    <x v="7"/>
    <x v="9"/>
    <d v="2014-12-24T00:00:00"/>
    <s v="Full_8h"/>
    <m/>
    <m/>
    <n v="2"/>
    <m/>
    <x v="23"/>
    <m/>
    <m/>
    <m/>
    <m/>
    <m/>
    <m/>
    <m/>
    <m/>
    <m/>
    <m/>
    <m/>
    <n v="14"/>
    <m/>
    <m/>
    <m/>
    <m/>
    <x v="1"/>
    <m/>
  </r>
  <r>
    <s v="Exp4"/>
    <n v="401217"/>
    <n v="1217"/>
    <x v="2"/>
    <x v="7"/>
    <x v="9"/>
    <d v="2014-12-24T00:00:00"/>
    <s v="Full_8h"/>
    <m/>
    <m/>
    <n v="3"/>
    <m/>
    <x v="23"/>
    <m/>
    <m/>
    <m/>
    <m/>
    <m/>
    <m/>
    <m/>
    <m/>
    <m/>
    <m/>
    <m/>
    <n v="14"/>
    <m/>
    <m/>
    <m/>
    <m/>
    <x v="1"/>
    <m/>
  </r>
  <r>
    <s v="Exp4"/>
    <n v="401217"/>
    <n v="1217"/>
    <x v="2"/>
    <x v="7"/>
    <x v="9"/>
    <d v="2014-12-31T00:00:00"/>
    <s v="Full_8h"/>
    <m/>
    <m/>
    <n v="4"/>
    <m/>
    <x v="23"/>
    <m/>
    <m/>
    <m/>
    <m/>
    <m/>
    <m/>
    <m/>
    <m/>
    <m/>
    <m/>
    <m/>
    <n v="15"/>
    <m/>
    <m/>
    <m/>
    <m/>
    <x v="1"/>
    <m/>
  </r>
  <r>
    <s v="Exp4"/>
    <n v="401220"/>
    <n v="1220"/>
    <x v="2"/>
    <x v="7"/>
    <x v="9"/>
    <d v="2015-01-14T00:00:00"/>
    <s v="Full_8h"/>
    <m/>
    <n v="1220"/>
    <n v="1"/>
    <m/>
    <x v="23"/>
    <m/>
    <m/>
    <m/>
    <m/>
    <m/>
    <m/>
    <m/>
    <m/>
    <m/>
    <m/>
    <m/>
    <n v="16"/>
    <m/>
    <m/>
    <m/>
    <m/>
    <x v="1"/>
    <m/>
  </r>
  <r>
    <s v="Exp4"/>
    <n v="401220"/>
    <n v="1220"/>
    <x v="2"/>
    <x v="7"/>
    <x v="9"/>
    <d v="2014-12-24T00:00:00"/>
    <s v="Full_8h"/>
    <m/>
    <m/>
    <n v="2"/>
    <m/>
    <x v="23"/>
    <m/>
    <m/>
    <m/>
    <m/>
    <m/>
    <m/>
    <m/>
    <m/>
    <m/>
    <m/>
    <m/>
    <n v="14"/>
    <m/>
    <m/>
    <m/>
    <m/>
    <x v="1"/>
    <m/>
  </r>
  <r>
    <s v="Exp4"/>
    <n v="401220"/>
    <n v="1220"/>
    <x v="2"/>
    <x v="7"/>
    <x v="9"/>
    <d v="2015-01-14T00:00:00"/>
    <s v="Full_8h"/>
    <m/>
    <m/>
    <n v="3"/>
    <m/>
    <x v="23"/>
    <m/>
    <m/>
    <m/>
    <m/>
    <m/>
    <m/>
    <m/>
    <m/>
    <m/>
    <m/>
    <m/>
    <n v="18"/>
    <m/>
    <m/>
    <m/>
    <m/>
    <x v="1"/>
    <m/>
  </r>
  <r>
    <s v="Exp4"/>
    <n v="401220"/>
    <n v="1220"/>
    <x v="2"/>
    <x v="7"/>
    <x v="9"/>
    <d v="2015-01-14T00:00:00"/>
    <s v="Full_8h"/>
    <m/>
    <m/>
    <n v="4"/>
    <m/>
    <x v="23"/>
    <m/>
    <m/>
    <m/>
    <m/>
    <m/>
    <m/>
    <m/>
    <m/>
    <m/>
    <m/>
    <m/>
    <n v="14"/>
    <m/>
    <m/>
    <m/>
    <m/>
    <x v="1"/>
    <m/>
  </r>
  <r>
    <s v="Exp4"/>
    <n v="401221"/>
    <n v="1221"/>
    <x v="2"/>
    <x v="7"/>
    <x v="9"/>
    <d v="2014-12-24T00:00:00"/>
    <s v="Full_8h"/>
    <m/>
    <n v="1221"/>
    <n v="1"/>
    <m/>
    <x v="23"/>
    <m/>
    <m/>
    <m/>
    <m/>
    <m/>
    <m/>
    <m/>
    <m/>
    <m/>
    <m/>
    <m/>
    <n v="13"/>
    <m/>
    <m/>
    <m/>
    <m/>
    <x v="1"/>
    <m/>
  </r>
  <r>
    <s v="Exp4"/>
    <n v="401221"/>
    <n v="1221"/>
    <x v="2"/>
    <x v="7"/>
    <x v="9"/>
    <d v="2015-01-07T00:00:00"/>
    <s v="Full_8h"/>
    <m/>
    <m/>
    <n v="2"/>
    <m/>
    <x v="23"/>
    <m/>
    <m/>
    <m/>
    <m/>
    <m/>
    <m/>
    <m/>
    <m/>
    <m/>
    <m/>
    <m/>
    <n v="15"/>
    <m/>
    <m/>
    <m/>
    <m/>
    <x v="1"/>
    <m/>
  </r>
  <r>
    <s v="Exp4"/>
    <n v="401221"/>
    <n v="1221"/>
    <x v="2"/>
    <x v="7"/>
    <x v="9"/>
    <d v="2014-12-31T00:00:00"/>
    <s v="Full_8h"/>
    <m/>
    <m/>
    <n v="3"/>
    <m/>
    <x v="23"/>
    <m/>
    <m/>
    <m/>
    <m/>
    <m/>
    <m/>
    <m/>
    <m/>
    <m/>
    <m/>
    <m/>
    <n v="14"/>
    <m/>
    <m/>
    <m/>
    <m/>
    <x v="1"/>
    <m/>
  </r>
  <r>
    <s v="Exp4"/>
    <n v="401221"/>
    <n v="1221"/>
    <x v="2"/>
    <x v="7"/>
    <x v="9"/>
    <d v="2014-12-24T00:00:00"/>
    <s v="Full_8h"/>
    <m/>
    <m/>
    <n v="4"/>
    <m/>
    <x v="23"/>
    <m/>
    <m/>
    <m/>
    <m/>
    <m/>
    <m/>
    <m/>
    <m/>
    <m/>
    <m/>
    <m/>
    <n v="14"/>
    <m/>
    <m/>
    <m/>
    <m/>
    <x v="1"/>
    <m/>
  </r>
  <r>
    <s v="Exp4"/>
    <n v="401225"/>
    <n v="1225"/>
    <x v="2"/>
    <x v="7"/>
    <x v="9"/>
    <d v="2014-12-31T00:00:00"/>
    <s v="Full_8h"/>
    <d v="2014-12-17T00:00:00"/>
    <n v="1225"/>
    <n v="1"/>
    <m/>
    <x v="23"/>
    <m/>
    <m/>
    <m/>
    <m/>
    <m/>
    <m/>
    <m/>
    <m/>
    <m/>
    <m/>
    <m/>
    <n v="14"/>
    <m/>
    <m/>
    <m/>
    <m/>
    <x v="1"/>
    <m/>
  </r>
  <r>
    <s v="Exp4"/>
    <n v="401225"/>
    <n v="1225"/>
    <x v="2"/>
    <x v="7"/>
    <x v="9"/>
    <d v="2014-12-24T00:00:00"/>
    <s v="Full_8h"/>
    <m/>
    <m/>
    <n v="2"/>
    <m/>
    <x v="23"/>
    <m/>
    <m/>
    <m/>
    <m/>
    <m/>
    <m/>
    <m/>
    <m/>
    <m/>
    <m/>
    <m/>
    <n v="12"/>
    <m/>
    <m/>
    <m/>
    <m/>
    <x v="1"/>
    <m/>
  </r>
  <r>
    <s v="Exp4"/>
    <n v="401225"/>
    <n v="1225"/>
    <x v="2"/>
    <x v="7"/>
    <x v="9"/>
    <d v="2015-01-07T00:00:00"/>
    <s v="Full_8h"/>
    <m/>
    <m/>
    <n v="3"/>
    <m/>
    <x v="23"/>
    <m/>
    <m/>
    <m/>
    <m/>
    <m/>
    <m/>
    <m/>
    <m/>
    <m/>
    <m/>
    <m/>
    <n v="14"/>
    <m/>
    <m/>
    <m/>
    <m/>
    <x v="1"/>
    <m/>
  </r>
  <r>
    <s v="Exp4"/>
    <n v="401225"/>
    <n v="1225"/>
    <x v="2"/>
    <x v="7"/>
    <x v="9"/>
    <d v="2014-12-31T00:00:00"/>
    <s v="Full_8h"/>
    <m/>
    <m/>
    <n v="4"/>
    <m/>
    <x v="23"/>
    <m/>
    <m/>
    <m/>
    <m/>
    <m/>
    <m/>
    <m/>
    <m/>
    <m/>
    <m/>
    <m/>
    <n v="13"/>
    <m/>
    <m/>
    <m/>
    <m/>
    <x v="1"/>
    <m/>
  </r>
  <r>
    <s v="Exp4"/>
    <n v="401227"/>
    <n v="1227"/>
    <x v="2"/>
    <x v="7"/>
    <x v="9"/>
    <d v="2014-12-31T00:00:00"/>
    <s v="Full_8h"/>
    <m/>
    <n v="1227"/>
    <n v="1"/>
    <m/>
    <x v="23"/>
    <m/>
    <m/>
    <m/>
    <m/>
    <m/>
    <m/>
    <m/>
    <m/>
    <m/>
    <m/>
    <m/>
    <n v="13"/>
    <m/>
    <m/>
    <m/>
    <m/>
    <x v="1"/>
    <m/>
  </r>
  <r>
    <s v="Exp4"/>
    <n v="401227"/>
    <n v="1227"/>
    <x v="2"/>
    <x v="7"/>
    <x v="9"/>
    <d v="2014-12-31T00:00:00"/>
    <s v="Full_8h"/>
    <m/>
    <m/>
    <n v="2"/>
    <m/>
    <x v="23"/>
    <m/>
    <m/>
    <m/>
    <m/>
    <m/>
    <m/>
    <m/>
    <m/>
    <m/>
    <m/>
    <m/>
    <n v="13"/>
    <m/>
    <m/>
    <m/>
    <m/>
    <x v="1"/>
    <m/>
  </r>
  <r>
    <s v="Exp4"/>
    <n v="401227"/>
    <n v="1227"/>
    <x v="2"/>
    <x v="7"/>
    <x v="9"/>
    <d v="2014-12-24T00:00:00"/>
    <s v="Full_8h"/>
    <m/>
    <m/>
    <n v="3"/>
    <m/>
    <x v="23"/>
    <m/>
    <m/>
    <m/>
    <m/>
    <m/>
    <m/>
    <m/>
    <m/>
    <m/>
    <m/>
    <m/>
    <n v="14"/>
    <m/>
    <m/>
    <m/>
    <m/>
    <x v="1"/>
    <m/>
  </r>
  <r>
    <s v="Exp4"/>
    <n v="401227"/>
    <n v="1227"/>
    <x v="2"/>
    <x v="7"/>
    <x v="9"/>
    <d v="2014-12-31T00:00:00"/>
    <s v="Full_8h"/>
    <m/>
    <m/>
    <n v="4"/>
    <m/>
    <x v="23"/>
    <m/>
    <m/>
    <m/>
    <m/>
    <m/>
    <m/>
    <m/>
    <m/>
    <m/>
    <m/>
    <m/>
    <n v="15"/>
    <m/>
    <m/>
    <m/>
    <m/>
    <x v="1"/>
    <m/>
  </r>
  <r>
    <s v="Exp4"/>
    <n v="401228"/>
    <n v="1228"/>
    <x v="2"/>
    <x v="7"/>
    <x v="9"/>
    <d v="2015-01-07T00:00:00"/>
    <s v="Full_8h"/>
    <m/>
    <n v="1228"/>
    <n v="1"/>
    <m/>
    <x v="23"/>
    <m/>
    <m/>
    <m/>
    <m/>
    <m/>
    <m/>
    <m/>
    <m/>
    <m/>
    <m/>
    <m/>
    <n v="16"/>
    <m/>
    <m/>
    <m/>
    <m/>
    <x v="1"/>
    <m/>
  </r>
  <r>
    <s v="Exp4"/>
    <n v="401228"/>
    <n v="1228"/>
    <x v="2"/>
    <x v="7"/>
    <x v="9"/>
    <d v="2014-12-31T00:00:00"/>
    <s v="Full_8h"/>
    <m/>
    <m/>
    <n v="2"/>
    <m/>
    <x v="23"/>
    <m/>
    <m/>
    <m/>
    <m/>
    <m/>
    <m/>
    <m/>
    <m/>
    <m/>
    <m/>
    <m/>
    <n v="13"/>
    <m/>
    <m/>
    <m/>
    <m/>
    <x v="1"/>
    <m/>
  </r>
  <r>
    <s v="Exp4"/>
    <n v="401228"/>
    <n v="1228"/>
    <x v="2"/>
    <x v="7"/>
    <x v="9"/>
    <d v="2014-12-24T00:00:00"/>
    <s v="Full_8h"/>
    <m/>
    <m/>
    <n v="3"/>
    <m/>
    <x v="23"/>
    <m/>
    <m/>
    <m/>
    <m/>
    <m/>
    <m/>
    <m/>
    <m/>
    <m/>
    <m/>
    <m/>
    <n v="14"/>
    <m/>
    <m/>
    <m/>
    <m/>
    <x v="1"/>
    <m/>
  </r>
  <r>
    <s v="Exp4"/>
    <n v="401228"/>
    <n v="1228"/>
    <x v="2"/>
    <x v="7"/>
    <x v="9"/>
    <d v="2015-01-07T00:00:00"/>
    <s v="Full_8h"/>
    <m/>
    <m/>
    <n v="4"/>
    <m/>
    <x v="23"/>
    <m/>
    <m/>
    <m/>
    <m/>
    <m/>
    <m/>
    <m/>
    <m/>
    <m/>
    <m/>
    <m/>
    <n v="15"/>
    <m/>
    <m/>
    <m/>
    <m/>
    <x v="1"/>
    <m/>
  </r>
  <r>
    <s v="Exp4"/>
    <n v="401230"/>
    <n v="1230"/>
    <x v="2"/>
    <x v="7"/>
    <x v="9"/>
    <d v="2014-12-31T00:00:00"/>
    <s v="Full_8h"/>
    <m/>
    <n v="1230"/>
    <n v="1"/>
    <m/>
    <x v="23"/>
    <m/>
    <m/>
    <m/>
    <m/>
    <m/>
    <m/>
    <m/>
    <m/>
    <m/>
    <m/>
    <m/>
    <n v="15"/>
    <m/>
    <m/>
    <m/>
    <m/>
    <x v="1"/>
    <m/>
  </r>
  <r>
    <s v="Exp4"/>
    <n v="401230"/>
    <n v="1230"/>
    <x v="2"/>
    <x v="7"/>
    <x v="9"/>
    <d v="2015-01-07T00:00:00"/>
    <s v="Full_8h"/>
    <m/>
    <m/>
    <n v="2"/>
    <m/>
    <x v="23"/>
    <m/>
    <m/>
    <m/>
    <m/>
    <m/>
    <m/>
    <m/>
    <m/>
    <m/>
    <m/>
    <m/>
    <n v="15"/>
    <m/>
    <m/>
    <m/>
    <m/>
    <x v="1"/>
    <m/>
  </r>
  <r>
    <s v="Exp4"/>
    <n v="401230"/>
    <n v="1230"/>
    <x v="2"/>
    <x v="7"/>
    <x v="9"/>
    <d v="2015-01-14T00:00:00"/>
    <s v="Full_8h"/>
    <m/>
    <m/>
    <n v="3"/>
    <m/>
    <x v="23"/>
    <m/>
    <m/>
    <m/>
    <m/>
    <m/>
    <m/>
    <m/>
    <m/>
    <m/>
    <m/>
    <m/>
    <n v="15"/>
    <m/>
    <m/>
    <m/>
    <m/>
    <x v="1"/>
    <m/>
  </r>
  <r>
    <s v="Exp4"/>
    <n v="401230"/>
    <n v="1230"/>
    <x v="2"/>
    <x v="7"/>
    <x v="9"/>
    <d v="2014-12-31T00:00:00"/>
    <s v="Full_8h"/>
    <m/>
    <m/>
    <n v="4"/>
    <m/>
    <x v="23"/>
    <m/>
    <m/>
    <m/>
    <m/>
    <m/>
    <m/>
    <m/>
    <m/>
    <m/>
    <m/>
    <m/>
    <n v="14"/>
    <m/>
    <m/>
    <m/>
    <m/>
    <x v="1"/>
    <m/>
  </r>
  <r>
    <s v="Exp4"/>
    <n v="401232"/>
    <n v="1232"/>
    <x v="2"/>
    <x v="7"/>
    <x v="9"/>
    <d v="2015-01-07T00:00:00"/>
    <s v="Full_8h"/>
    <m/>
    <n v="1232"/>
    <n v="1"/>
    <m/>
    <x v="23"/>
    <m/>
    <m/>
    <m/>
    <m/>
    <m/>
    <m/>
    <m/>
    <m/>
    <m/>
    <m/>
    <m/>
    <n v="16"/>
    <m/>
    <m/>
    <m/>
    <m/>
    <x v="1"/>
    <m/>
  </r>
  <r>
    <s v="Exp4"/>
    <n v="401232"/>
    <n v="1232"/>
    <x v="2"/>
    <x v="7"/>
    <x v="9"/>
    <d v="2015-01-07T00:00:00"/>
    <s v="Full_8h"/>
    <m/>
    <m/>
    <n v="2"/>
    <m/>
    <x v="23"/>
    <m/>
    <m/>
    <m/>
    <m/>
    <m/>
    <m/>
    <m/>
    <m/>
    <m/>
    <m/>
    <m/>
    <n v="14"/>
    <m/>
    <m/>
    <m/>
    <m/>
    <x v="1"/>
    <m/>
  </r>
  <r>
    <s v="Exp4"/>
    <n v="401232"/>
    <n v="1232"/>
    <x v="2"/>
    <x v="7"/>
    <x v="9"/>
    <d v="2014-12-31T00:00:00"/>
    <s v="Full_8h"/>
    <m/>
    <m/>
    <n v="3"/>
    <m/>
    <x v="23"/>
    <m/>
    <m/>
    <m/>
    <m/>
    <m/>
    <m/>
    <m/>
    <m/>
    <m/>
    <m/>
    <m/>
    <n v="13"/>
    <m/>
    <m/>
    <m/>
    <m/>
    <x v="1"/>
    <m/>
  </r>
  <r>
    <s v="Exp4"/>
    <n v="401235"/>
    <n v="1235"/>
    <x v="2"/>
    <x v="7"/>
    <x v="9"/>
    <d v="2014-12-31T00:00:00"/>
    <s v="Full_8h"/>
    <m/>
    <n v="1235"/>
    <n v="1"/>
    <m/>
    <x v="23"/>
    <m/>
    <m/>
    <m/>
    <m/>
    <m/>
    <m/>
    <m/>
    <m/>
    <m/>
    <m/>
    <m/>
    <n v="13"/>
    <m/>
    <m/>
    <m/>
    <m/>
    <x v="1"/>
    <m/>
  </r>
  <r>
    <s v="Exp4"/>
    <n v="401235"/>
    <n v="1235"/>
    <x v="2"/>
    <x v="7"/>
    <x v="9"/>
    <d v="2015-01-28T00:00:00"/>
    <s v="Full_8h"/>
    <m/>
    <m/>
    <n v="2"/>
    <m/>
    <x v="23"/>
    <m/>
    <m/>
    <m/>
    <m/>
    <m/>
    <m/>
    <m/>
    <m/>
    <m/>
    <m/>
    <m/>
    <n v="16"/>
    <m/>
    <m/>
    <m/>
    <m/>
    <x v="1"/>
    <m/>
  </r>
  <r>
    <s v="Exp4"/>
    <n v="401235"/>
    <n v="1235"/>
    <x v="2"/>
    <x v="7"/>
    <x v="9"/>
    <d v="2014-12-31T00:00:00"/>
    <s v="Full_8h"/>
    <m/>
    <m/>
    <n v="3"/>
    <m/>
    <x v="23"/>
    <m/>
    <m/>
    <m/>
    <m/>
    <m/>
    <m/>
    <m/>
    <m/>
    <m/>
    <m/>
    <m/>
    <n v="14"/>
    <m/>
    <m/>
    <m/>
    <m/>
    <x v="1"/>
    <m/>
  </r>
  <r>
    <s v="Exp4"/>
    <n v="401236"/>
    <n v="1236"/>
    <x v="2"/>
    <x v="7"/>
    <x v="9"/>
    <d v="2014-12-24T00:00:00"/>
    <s v="Full_8h"/>
    <m/>
    <n v="1236"/>
    <n v="1"/>
    <m/>
    <x v="23"/>
    <m/>
    <m/>
    <m/>
    <m/>
    <m/>
    <m/>
    <m/>
    <m/>
    <m/>
    <m/>
    <m/>
    <n v="14"/>
    <m/>
    <m/>
    <m/>
    <m/>
    <x v="1"/>
    <m/>
  </r>
  <r>
    <s v="Exp4"/>
    <n v="401236"/>
    <n v="1236"/>
    <x v="2"/>
    <x v="7"/>
    <x v="9"/>
    <d v="2014-12-24T00:00:00"/>
    <s v="Full_8h"/>
    <m/>
    <m/>
    <n v="2"/>
    <m/>
    <x v="23"/>
    <m/>
    <m/>
    <m/>
    <m/>
    <m/>
    <m/>
    <m/>
    <m/>
    <m/>
    <m/>
    <m/>
    <n v="14"/>
    <m/>
    <m/>
    <m/>
    <m/>
    <x v="1"/>
    <m/>
  </r>
  <r>
    <s v="Exp4"/>
    <n v="401236"/>
    <n v="1236"/>
    <x v="2"/>
    <x v="7"/>
    <x v="9"/>
    <d v="2014-12-24T00:00:00"/>
    <s v="Full_8h"/>
    <m/>
    <m/>
    <n v="4"/>
    <m/>
    <x v="23"/>
    <m/>
    <m/>
    <m/>
    <m/>
    <m/>
    <m/>
    <m/>
    <m/>
    <m/>
    <m/>
    <m/>
    <n v="14"/>
    <m/>
    <m/>
    <m/>
    <m/>
    <x v="1"/>
    <m/>
  </r>
  <r>
    <s v="Exp4"/>
    <n v="401248"/>
    <n v="1248"/>
    <x v="2"/>
    <x v="7"/>
    <x v="9"/>
    <d v="2015-01-07T00:00:00"/>
    <s v="Full_8h"/>
    <m/>
    <n v="1248"/>
    <n v="1"/>
    <m/>
    <x v="23"/>
    <m/>
    <m/>
    <m/>
    <m/>
    <m/>
    <m/>
    <m/>
    <m/>
    <m/>
    <m/>
    <m/>
    <n v="15"/>
    <m/>
    <m/>
    <m/>
    <m/>
    <x v="1"/>
    <m/>
  </r>
  <r>
    <s v="Exp4"/>
    <n v="401248"/>
    <n v="1248"/>
    <x v="2"/>
    <x v="7"/>
    <x v="9"/>
    <d v="2014-12-31T00:00:00"/>
    <s v="Full_8h"/>
    <m/>
    <m/>
    <n v="2"/>
    <m/>
    <x v="23"/>
    <m/>
    <m/>
    <m/>
    <m/>
    <m/>
    <m/>
    <m/>
    <m/>
    <m/>
    <m/>
    <m/>
    <n v="16"/>
    <m/>
    <m/>
    <m/>
    <m/>
    <x v="1"/>
    <m/>
  </r>
  <r>
    <s v="Exp4"/>
    <n v="401248"/>
    <n v="1248"/>
    <x v="2"/>
    <x v="7"/>
    <x v="9"/>
    <d v="2015-01-07T00:00:00"/>
    <s v="Full_8h"/>
    <m/>
    <m/>
    <n v="3"/>
    <m/>
    <x v="23"/>
    <m/>
    <m/>
    <m/>
    <m/>
    <m/>
    <m/>
    <m/>
    <m/>
    <m/>
    <m/>
    <m/>
    <n v="15"/>
    <m/>
    <m/>
    <m/>
    <m/>
    <x v="1"/>
    <m/>
  </r>
  <r>
    <s v="Exp4"/>
    <n v="401248"/>
    <n v="1248"/>
    <x v="2"/>
    <x v="7"/>
    <x v="9"/>
    <d v="2014-12-24T00:00:00"/>
    <s v="Full_8h"/>
    <m/>
    <m/>
    <n v="4"/>
    <m/>
    <x v="23"/>
    <m/>
    <m/>
    <m/>
    <m/>
    <m/>
    <m/>
    <m/>
    <m/>
    <m/>
    <m/>
    <m/>
    <n v="14"/>
    <m/>
    <m/>
    <m/>
    <m/>
    <x v="1"/>
    <m/>
  </r>
  <r>
    <s v="Exp4"/>
    <n v="401261"/>
    <n v="1261"/>
    <x v="2"/>
    <x v="7"/>
    <x v="9"/>
    <d v="2014-12-24T00:00:00"/>
    <s v="Full_8h"/>
    <m/>
    <n v="1261"/>
    <n v="1"/>
    <m/>
    <x v="23"/>
    <m/>
    <m/>
    <m/>
    <m/>
    <m/>
    <m/>
    <m/>
    <m/>
    <m/>
    <m/>
    <m/>
    <n v="14"/>
    <m/>
    <m/>
    <m/>
    <m/>
    <x v="1"/>
    <m/>
  </r>
  <r>
    <s v="Exp4"/>
    <n v="401261"/>
    <n v="1261"/>
    <x v="2"/>
    <x v="7"/>
    <x v="9"/>
    <d v="2014-12-24T00:00:00"/>
    <s v="Full_8h"/>
    <m/>
    <m/>
    <n v="2"/>
    <m/>
    <x v="23"/>
    <m/>
    <m/>
    <m/>
    <m/>
    <m/>
    <m/>
    <m/>
    <m/>
    <m/>
    <m/>
    <m/>
    <n v="13"/>
    <m/>
    <m/>
    <m/>
    <m/>
    <x v="1"/>
    <m/>
  </r>
  <r>
    <s v="Exp4"/>
    <n v="401261"/>
    <n v="1261"/>
    <x v="2"/>
    <x v="7"/>
    <x v="9"/>
    <d v="2014-12-24T00:00:00"/>
    <s v="Full_8h"/>
    <m/>
    <m/>
    <n v="3"/>
    <m/>
    <x v="23"/>
    <m/>
    <m/>
    <m/>
    <m/>
    <m/>
    <m/>
    <m/>
    <m/>
    <m/>
    <m/>
    <m/>
    <n v="13"/>
    <m/>
    <m/>
    <m/>
    <m/>
    <x v="1"/>
    <m/>
  </r>
  <r>
    <s v="Exp4"/>
    <n v="401011"/>
    <n v="1011"/>
    <x v="2"/>
    <x v="7"/>
    <x v="11"/>
    <d v="2014-09-23T00:00:00"/>
    <s v="Full_8h"/>
    <m/>
    <n v="1011"/>
    <n v="1"/>
    <n v="0"/>
    <x v="17"/>
    <n v="3"/>
    <n v="40"/>
    <m/>
    <n v="74"/>
    <n v="3"/>
    <n v="4"/>
    <m/>
    <s v="V"/>
    <m/>
    <n v="227.11111111111111"/>
    <n v="0.32583170254403132"/>
    <n v="2.3258317025440314"/>
    <n v="9"/>
    <m/>
    <m/>
    <m/>
    <x v="2"/>
    <m/>
  </r>
  <r>
    <s v="Exp4"/>
    <n v="401011"/>
    <n v="1011"/>
    <x v="2"/>
    <x v="7"/>
    <x v="11"/>
    <d v="2014-09-23T00:00:00"/>
    <s v="Full_8h"/>
    <m/>
    <m/>
    <n v="2"/>
    <n v="0"/>
    <x v="17"/>
    <n v="3"/>
    <n v="33"/>
    <n v="81"/>
    <n v="58"/>
    <n v="3"/>
    <n v="4"/>
    <m/>
    <s v="V"/>
    <m/>
    <n v="227.11111111111111"/>
    <n v="0.2553816046966732"/>
    <n v="2.255381604696673"/>
    <n v="9"/>
    <m/>
    <m/>
    <m/>
    <x v="2"/>
    <m/>
  </r>
  <r>
    <s v="Exp4"/>
    <n v="401011"/>
    <n v="1011"/>
    <x v="2"/>
    <x v="7"/>
    <x v="11"/>
    <d v="2014-09-23T00:00:00"/>
    <s v="Full_8h"/>
    <m/>
    <m/>
    <n v="3"/>
    <n v="0"/>
    <x v="21"/>
    <n v="2"/>
    <n v="39"/>
    <n v="48"/>
    <n v="101"/>
    <n v="4"/>
    <n v="3"/>
    <m/>
    <s v="V"/>
    <m/>
    <n v="135.9"/>
    <n v="0.74319352465047828"/>
    <n v="1.7431935246504784"/>
    <n v="8"/>
    <m/>
    <m/>
    <m/>
    <x v="2"/>
    <m/>
  </r>
  <r>
    <s v="Exp4"/>
    <n v="401011"/>
    <n v="1011"/>
    <x v="2"/>
    <x v="7"/>
    <x v="11"/>
    <d v="2014-09-23T00:00:00"/>
    <s v="Full_8h"/>
    <m/>
    <m/>
    <n v="4"/>
    <n v="0"/>
    <x v="17"/>
    <n v="3"/>
    <n v="27"/>
    <n v="85"/>
    <n v="38"/>
    <n v="4"/>
    <n v="3"/>
    <m/>
    <s v="V"/>
    <m/>
    <n v="227.11111111111111"/>
    <n v="0.16731898238747553"/>
    <n v="2.1673189823874757"/>
    <n v="9"/>
    <m/>
    <m/>
    <m/>
    <x v="2"/>
    <m/>
  </r>
  <r>
    <s v="Exp4"/>
    <n v="401017"/>
    <n v="1017"/>
    <x v="2"/>
    <x v="7"/>
    <x v="11"/>
    <d v="2014-09-23T00:00:00"/>
    <s v="Full_8h"/>
    <m/>
    <n v="1017"/>
    <n v="1"/>
    <n v="0"/>
    <x v="17"/>
    <n v="3"/>
    <n v="38"/>
    <m/>
    <n v="38"/>
    <n v="3"/>
    <n v="4"/>
    <m/>
    <s v="V"/>
    <m/>
    <n v="227.11111111111111"/>
    <n v="0.16731898238747553"/>
    <n v="2.1673189823874757"/>
    <n v="9"/>
    <m/>
    <m/>
    <m/>
    <x v="2"/>
    <m/>
  </r>
  <r>
    <s v="Exp4"/>
    <n v="401017"/>
    <n v="1017"/>
    <x v="2"/>
    <x v="7"/>
    <x v="11"/>
    <d v="2014-09-23T00:00:00"/>
    <s v="Full_8h"/>
    <m/>
    <m/>
    <n v="2"/>
    <n v="0"/>
    <x v="17"/>
    <n v="3"/>
    <n v="35"/>
    <n v="132"/>
    <n v="56"/>
    <n v="3"/>
    <n v="5"/>
    <m/>
    <s v="V"/>
    <m/>
    <n v="227.11111111111111"/>
    <n v="0.24657534246575341"/>
    <n v="2.2465753424657535"/>
    <n v="10"/>
    <m/>
    <m/>
    <m/>
    <x v="2"/>
    <m/>
  </r>
  <r>
    <s v="Exp4"/>
    <n v="401017"/>
    <n v="1017"/>
    <x v="2"/>
    <x v="7"/>
    <x v="11"/>
    <d v="2014-09-23T00:00:00"/>
    <s v="Full_8h"/>
    <m/>
    <m/>
    <n v="3"/>
    <n v="0"/>
    <x v="17"/>
    <n v="3"/>
    <n v="43"/>
    <n v="107"/>
    <n v="60"/>
    <n v="3"/>
    <n v="4"/>
    <m/>
    <s v="V"/>
    <m/>
    <n v="227.11111111111111"/>
    <n v="0.26418786692759294"/>
    <n v="2.264187866927593"/>
    <n v="9"/>
    <m/>
    <m/>
    <m/>
    <x v="2"/>
    <m/>
  </r>
  <r>
    <s v="Exp4"/>
    <n v="401017"/>
    <n v="1017"/>
    <x v="2"/>
    <x v="7"/>
    <x v="11"/>
    <d v="2014-09-23T00:00:00"/>
    <s v="Full_8h"/>
    <m/>
    <m/>
    <n v="4"/>
    <n v="0"/>
    <x v="17"/>
    <n v="3"/>
    <n v="25"/>
    <n v="39"/>
    <n v="49"/>
    <n v="3"/>
    <n v="3"/>
    <m/>
    <s v="V"/>
    <m/>
    <n v="227.11111111111111"/>
    <n v="0.21575342465753425"/>
    <n v="2.2157534246575343"/>
    <n v="8"/>
    <m/>
    <m/>
    <m/>
    <x v="2"/>
    <m/>
  </r>
  <r>
    <s v="Exp4"/>
    <n v="401025"/>
    <n v="1025"/>
    <x v="2"/>
    <x v="7"/>
    <x v="11"/>
    <d v="2014-09-23T00:00:00"/>
    <s v="Full_8h"/>
    <m/>
    <n v="1025"/>
    <n v="1"/>
    <n v="0"/>
    <x v="17"/>
    <n v="3"/>
    <n v="50"/>
    <m/>
    <n v="96"/>
    <n v="3"/>
    <n v="3"/>
    <m/>
    <s v="V"/>
    <m/>
    <n v="227.11111111111111"/>
    <n v="0.4227005870841487"/>
    <n v="2.4227005870841487"/>
    <n v="8"/>
    <m/>
    <m/>
    <m/>
    <x v="2"/>
    <m/>
  </r>
  <r>
    <s v="Exp4"/>
    <n v="401025"/>
    <n v="1025"/>
    <x v="2"/>
    <x v="7"/>
    <x v="11"/>
    <d v="2014-09-23T00:00:00"/>
    <s v="Full_8h"/>
    <m/>
    <m/>
    <n v="2"/>
    <n v="0"/>
    <x v="21"/>
    <n v="3"/>
    <n v="33"/>
    <n v="108"/>
    <n v="24"/>
    <n v="3"/>
    <n v="4"/>
    <m/>
    <s v="V"/>
    <m/>
    <n v="135.9"/>
    <n v="0.17660044150110374"/>
    <n v="1.1766004415011038"/>
    <n v="8"/>
    <m/>
    <m/>
    <m/>
    <x v="2"/>
    <m/>
  </r>
  <r>
    <s v="Exp4"/>
    <n v="401025"/>
    <n v="1025"/>
    <x v="2"/>
    <x v="7"/>
    <x v="11"/>
    <d v="2014-09-23T00:00:00"/>
    <s v="Full_8h"/>
    <m/>
    <m/>
    <n v="3"/>
    <n v="0"/>
    <x v="17"/>
    <n v="3"/>
    <n v="39"/>
    <n v="118"/>
    <n v="71"/>
    <n v="4"/>
    <n v="3"/>
    <m/>
    <s v="V"/>
    <m/>
    <n v="227.11111111111111"/>
    <n v="0.31262230919765166"/>
    <n v="2.3126223091976517"/>
    <n v="9"/>
    <m/>
    <m/>
    <m/>
    <x v="2"/>
    <m/>
  </r>
  <r>
    <s v="Exp4"/>
    <n v="401025"/>
    <n v="1025"/>
    <x v="2"/>
    <x v="7"/>
    <x v="11"/>
    <d v="2014-09-23T00:00:00"/>
    <s v="Full_8h"/>
    <m/>
    <m/>
    <n v="4"/>
    <n v="0"/>
    <x v="17"/>
    <n v="3"/>
    <n v="22"/>
    <n v="70"/>
    <n v="37"/>
    <n v="3"/>
    <n v="3"/>
    <m/>
    <s v="V"/>
    <m/>
    <n v="227.11111111111111"/>
    <n v="0.16291585127201566"/>
    <n v="2.1629158512720155"/>
    <n v="8"/>
    <m/>
    <m/>
    <m/>
    <x v="2"/>
    <m/>
  </r>
  <r>
    <s v="Exp4"/>
    <n v="401012"/>
    <n v="1012"/>
    <x v="2"/>
    <x v="7"/>
    <x v="11"/>
    <d v="2014-09-30T00:00:00"/>
    <s v="Full_8h"/>
    <m/>
    <n v="1012"/>
    <n v="1"/>
    <n v="1"/>
    <x v="18"/>
    <n v="4"/>
    <n v="60"/>
    <m/>
    <n v="85"/>
    <n v="5"/>
    <n v="5"/>
    <m/>
    <s v="V"/>
    <m/>
    <n v="226.77777777777777"/>
    <n v="0.37481626653601174"/>
    <n v="3.374816266536012"/>
    <n v="13"/>
    <m/>
    <m/>
    <m/>
    <x v="2"/>
    <m/>
  </r>
  <r>
    <s v="Exp4"/>
    <n v="401012"/>
    <n v="1012"/>
    <x v="2"/>
    <x v="7"/>
    <x v="11"/>
    <d v="2014-09-30T00:00:00"/>
    <s v="Full_8h"/>
    <m/>
    <m/>
    <n v="2"/>
    <n v="1"/>
    <x v="18"/>
    <n v="4"/>
    <n v="58"/>
    <n v="209"/>
    <n v="93"/>
    <n v="5"/>
    <n v="6"/>
    <m/>
    <s v="V"/>
    <m/>
    <n v="226.77777777777777"/>
    <n v="0.41009309162175406"/>
    <n v="3.410093091621754"/>
    <n v="14"/>
    <m/>
    <m/>
    <m/>
    <x v="2"/>
    <m/>
  </r>
  <r>
    <s v="Exp4"/>
    <n v="401012"/>
    <n v="1012"/>
    <x v="2"/>
    <x v="7"/>
    <x v="11"/>
    <d v="2014-09-30T00:00:00"/>
    <s v="Full_8h"/>
    <m/>
    <m/>
    <n v="3"/>
    <n v="1"/>
    <x v="18"/>
    <n v="4"/>
    <n v="52"/>
    <n v="182"/>
    <n v="44"/>
    <n v="4"/>
    <n v="5"/>
    <m/>
    <s v="V"/>
    <m/>
    <n v="226.77777777777777"/>
    <n v="0.19402253797158256"/>
    <n v="3.1940225379715828"/>
    <n v="12"/>
    <m/>
    <m/>
    <m/>
    <x v="2"/>
    <m/>
  </r>
  <r>
    <s v="Exp4"/>
    <n v="401012"/>
    <n v="1012"/>
    <x v="2"/>
    <x v="7"/>
    <x v="11"/>
    <d v="2014-09-30T00:00:00"/>
    <s v="Full_8h"/>
    <m/>
    <m/>
    <n v="4"/>
    <n v="1"/>
    <x v="18"/>
    <n v="4"/>
    <n v="46"/>
    <n v="176"/>
    <n v="36"/>
    <n v="4"/>
    <n v="6"/>
    <m/>
    <s v="V"/>
    <m/>
    <n v="226.77777777777777"/>
    <n v="0.15874571288584027"/>
    <n v="3.1587457128858403"/>
    <n v="13"/>
    <m/>
    <m/>
    <m/>
    <x v="2"/>
    <m/>
  </r>
  <r>
    <s v="Exp4"/>
    <n v="401013"/>
    <n v="1013"/>
    <x v="2"/>
    <x v="7"/>
    <x v="11"/>
    <d v="2014-09-30T00:00:00"/>
    <s v="Full_8h"/>
    <m/>
    <n v="1013"/>
    <n v="1"/>
    <n v="1"/>
    <x v="18"/>
    <n v="4"/>
    <n v="60"/>
    <m/>
    <n v="93"/>
    <n v="5"/>
    <n v="5"/>
    <m/>
    <s v="V"/>
    <m/>
    <n v="226.77777777777777"/>
    <n v="0.41009309162175406"/>
    <n v="3.410093091621754"/>
    <n v="13"/>
    <m/>
    <m/>
    <m/>
    <x v="2"/>
    <m/>
  </r>
  <r>
    <s v="Exp4"/>
    <n v="401013"/>
    <n v="1013"/>
    <x v="2"/>
    <x v="7"/>
    <x v="11"/>
    <d v="2014-09-30T00:00:00"/>
    <s v="Full_8h"/>
    <m/>
    <m/>
    <n v="2"/>
    <n v="0"/>
    <x v="18"/>
    <n v="4"/>
    <n v="60"/>
    <n v="189"/>
    <n v="100"/>
    <n v="5"/>
    <n v="5"/>
    <m/>
    <s v="V"/>
    <m/>
    <n v="226.77777777777777"/>
    <n v="0.44096031357177856"/>
    <n v="3.4409603135717788"/>
    <n v="13"/>
    <m/>
    <m/>
    <m/>
    <x v="2"/>
    <m/>
  </r>
  <r>
    <s v="Exp4"/>
    <n v="401013"/>
    <n v="1013"/>
    <x v="2"/>
    <x v="7"/>
    <x v="11"/>
    <d v="2014-09-30T00:00:00"/>
    <s v="Full_8h"/>
    <m/>
    <m/>
    <n v="3"/>
    <n v="1"/>
    <x v="18"/>
    <n v="4"/>
    <n v="61"/>
    <n v="224"/>
    <n v="81"/>
    <n v="4"/>
    <n v="6"/>
    <m/>
    <s v="V"/>
    <m/>
    <n v="226.77777777777777"/>
    <n v="0.35717785399314061"/>
    <n v="3.3571778539931407"/>
    <n v="13"/>
    <m/>
    <m/>
    <m/>
    <x v="2"/>
    <m/>
  </r>
  <r>
    <s v="Exp4"/>
    <n v="401013"/>
    <n v="1013"/>
    <x v="2"/>
    <x v="7"/>
    <x v="11"/>
    <d v="2014-09-30T00:00:00"/>
    <s v="Full_8h"/>
    <m/>
    <m/>
    <n v="4"/>
    <n v="1"/>
    <x v="18"/>
    <n v="4"/>
    <n v="61"/>
    <n v="210"/>
    <n v="93"/>
    <n v="4"/>
    <n v="7"/>
    <m/>
    <s v="V"/>
    <m/>
    <n v="226.77777777777777"/>
    <n v="0.41009309162175406"/>
    <n v="3.410093091621754"/>
    <n v="14"/>
    <m/>
    <m/>
    <m/>
    <x v="2"/>
    <m/>
  </r>
  <r>
    <s v="Exp4"/>
    <n v="401015"/>
    <n v="1015"/>
    <x v="2"/>
    <x v="7"/>
    <x v="11"/>
    <d v="2014-09-30T00:00:00"/>
    <s v="Full_8h"/>
    <d v="2014-09-30T00:00:00"/>
    <n v="1015"/>
    <n v="1"/>
    <n v="2"/>
    <x v="18"/>
    <n v="4"/>
    <n v="57"/>
    <m/>
    <n v="133"/>
    <n v="4"/>
    <n v="8"/>
    <m/>
    <s v="V"/>
    <m/>
    <n v="226.77777777777777"/>
    <n v="0.58647721705046552"/>
    <n v="3.5864772170504655"/>
    <n v="15"/>
    <m/>
    <m/>
    <m/>
    <x v="2"/>
    <m/>
  </r>
  <r>
    <s v="Exp4"/>
    <n v="401015"/>
    <n v="1015"/>
    <x v="2"/>
    <x v="7"/>
    <x v="11"/>
    <d v="2014-09-30T00:00:00"/>
    <s v="Full_8h"/>
    <m/>
    <m/>
    <n v="2"/>
    <n v="1"/>
    <x v="18"/>
    <n v="4"/>
    <n v="54"/>
    <n v="186"/>
    <n v="111"/>
    <n v="5"/>
    <n v="5"/>
    <m/>
    <s v="V"/>
    <m/>
    <n v="226.77777777777777"/>
    <n v="0.48946594806467419"/>
    <n v="3.4894659480646744"/>
    <n v="13"/>
    <m/>
    <m/>
    <m/>
    <x v="2"/>
    <m/>
  </r>
  <r>
    <s v="Exp4"/>
    <n v="401015"/>
    <n v="1015"/>
    <x v="2"/>
    <x v="7"/>
    <x v="11"/>
    <d v="2014-09-30T00:00:00"/>
    <s v="Full_8h"/>
    <m/>
    <m/>
    <n v="3"/>
    <n v="1"/>
    <x v="18"/>
    <n v="4"/>
    <n v="57"/>
    <n v="214"/>
    <n v="106"/>
    <n v="5"/>
    <n v="6"/>
    <m/>
    <s v="V"/>
    <m/>
    <n v="226.77777777777777"/>
    <n v="0.46741793238608526"/>
    <n v="3.4674179323860854"/>
    <n v="14"/>
    <m/>
    <m/>
    <m/>
    <x v="2"/>
    <m/>
  </r>
  <r>
    <s v="Exp4"/>
    <n v="401015"/>
    <n v="1015"/>
    <x v="2"/>
    <x v="7"/>
    <x v="11"/>
    <d v="2014-09-30T00:00:00"/>
    <s v="Full_8h"/>
    <m/>
    <m/>
    <n v="4"/>
    <n v="1"/>
    <x v="18"/>
    <n v="4"/>
    <n v="58"/>
    <n v="210"/>
    <n v="78"/>
    <n v="4"/>
    <n v="7"/>
    <m/>
    <s v="V"/>
    <m/>
    <n v="226.77777777777777"/>
    <n v="0.3439490445859873"/>
    <n v="3.3439490445859872"/>
    <n v="14"/>
    <m/>
    <m/>
    <m/>
    <x v="2"/>
    <m/>
  </r>
  <r>
    <s v="Exp4"/>
    <n v="401019"/>
    <n v="1019"/>
    <x v="2"/>
    <x v="7"/>
    <x v="11"/>
    <d v="2014-10-07T00:00:00"/>
    <s v="Full_8h"/>
    <m/>
    <n v="1019"/>
    <n v="1"/>
    <n v="2"/>
    <x v="20"/>
    <n v="5"/>
    <n v="70"/>
    <m/>
    <n v="177"/>
    <n v="5"/>
    <n v="13"/>
    <m/>
    <s v="E"/>
    <m/>
    <n v="269.44444444444446"/>
    <n v="0.65690721649484529"/>
    <n v="4.6569072164948455"/>
    <n v="22"/>
    <m/>
    <m/>
    <m/>
    <x v="2"/>
    <m/>
  </r>
  <r>
    <s v="Exp4"/>
    <n v="401019"/>
    <n v="1019"/>
    <x v="2"/>
    <x v="7"/>
    <x v="11"/>
    <d v="2014-10-07T00:00:00"/>
    <s v="Full_8h"/>
    <m/>
    <m/>
    <n v="2"/>
    <n v="2"/>
    <x v="20"/>
    <n v="5"/>
    <n v="67"/>
    <n v="213"/>
    <n v="177"/>
    <n v="5"/>
    <n v="13"/>
    <m/>
    <s v="E"/>
    <m/>
    <n v="269.44444444444446"/>
    <n v="0.65690721649484529"/>
    <n v="4.6569072164948455"/>
    <n v="22"/>
    <m/>
    <m/>
    <m/>
    <x v="2"/>
    <m/>
  </r>
  <r>
    <s v="Exp4"/>
    <n v="401019"/>
    <n v="1019"/>
    <x v="2"/>
    <x v="7"/>
    <x v="11"/>
    <d v="2014-10-07T00:00:00"/>
    <s v="Full_8h"/>
    <m/>
    <m/>
    <n v="3"/>
    <n v="2"/>
    <x v="20"/>
    <n v="5"/>
    <n v="65"/>
    <n v="216"/>
    <n v="171"/>
    <n v="5"/>
    <n v="13"/>
    <m/>
    <s v="E"/>
    <m/>
    <n v="269.44444444444446"/>
    <n v="0.63463917525773195"/>
    <n v="4.6346391752577318"/>
    <n v="22"/>
    <m/>
    <m/>
    <m/>
    <x v="2"/>
    <m/>
  </r>
  <r>
    <s v="Exp4"/>
    <n v="401019"/>
    <n v="1019"/>
    <x v="2"/>
    <x v="7"/>
    <x v="11"/>
    <d v="2014-10-07T00:00:00"/>
    <s v="Full_8h"/>
    <m/>
    <m/>
    <n v="4"/>
    <n v="2"/>
    <x v="20"/>
    <n v="5"/>
    <n v="61"/>
    <n v="200"/>
    <n v="159"/>
    <n v="5"/>
    <n v="11"/>
    <m/>
    <s v="E"/>
    <m/>
    <n v="269.44444444444446"/>
    <n v="0.59010309278350515"/>
    <n v="4.5901030927835054"/>
    <n v="20"/>
    <m/>
    <m/>
    <m/>
    <x v="2"/>
    <m/>
  </r>
  <r>
    <s v="Exp4"/>
    <n v="401024"/>
    <n v="1024"/>
    <x v="2"/>
    <x v="7"/>
    <x v="11"/>
    <d v="2014-10-07T00:00:00"/>
    <s v="Full_8h"/>
    <d v="2014-10-07T00:00:00"/>
    <n v="1024"/>
    <n v="1"/>
    <n v="1"/>
    <x v="20"/>
    <n v="5"/>
    <n v="64"/>
    <m/>
    <n v="163"/>
    <n v="5"/>
    <n v="16"/>
    <m/>
    <s v="E"/>
    <m/>
    <n v="269.44444444444446"/>
    <n v="0.60494845360824745"/>
    <n v="4.6049484536082472"/>
    <n v="25"/>
    <m/>
    <m/>
    <m/>
    <x v="2"/>
    <m/>
  </r>
  <r>
    <s v="Exp4"/>
    <n v="401024"/>
    <n v="1024"/>
    <x v="2"/>
    <x v="7"/>
    <x v="11"/>
    <d v="2014-10-07T00:00:00"/>
    <s v="Full_8h"/>
    <m/>
    <m/>
    <n v="2"/>
    <n v="3"/>
    <x v="19"/>
    <n v="6"/>
    <n v="75"/>
    <n v="216"/>
    <n v="205"/>
    <n v="5"/>
    <n v="11"/>
    <m/>
    <s v="E"/>
    <n v="1"/>
    <n v="329.42857142857144"/>
    <n v="0.62228967909800514"/>
    <n v="5.6222896790980048"/>
    <n v="21"/>
    <m/>
    <m/>
    <m/>
    <x v="2"/>
    <m/>
  </r>
  <r>
    <s v="Exp4"/>
    <n v="401024"/>
    <n v="1024"/>
    <x v="2"/>
    <x v="7"/>
    <x v="11"/>
    <d v="2014-10-07T00:00:00"/>
    <s v="Full_8h"/>
    <m/>
    <m/>
    <n v="3"/>
    <n v="2"/>
    <x v="19"/>
    <n v="6"/>
    <n v="71"/>
    <n v="207"/>
    <n v="71"/>
    <n v="5"/>
    <n v="14"/>
    <m/>
    <s v="E"/>
    <m/>
    <n v="329.42857142857144"/>
    <n v="0.21552471812662619"/>
    <n v="5.215524718126626"/>
    <n v="24"/>
    <m/>
    <m/>
    <m/>
    <x v="2"/>
    <m/>
  </r>
  <r>
    <s v="Exp4"/>
    <n v="401024"/>
    <n v="1024"/>
    <x v="2"/>
    <x v="7"/>
    <x v="11"/>
    <d v="2014-10-07T00:00:00"/>
    <s v="Full_8h"/>
    <m/>
    <m/>
    <n v="4"/>
    <n v="2"/>
    <x v="20"/>
    <n v="5"/>
    <n v="61"/>
    <n v="194"/>
    <n v="170"/>
    <n v="5"/>
    <n v="11"/>
    <m/>
    <s v="E"/>
    <m/>
    <n v="269.44444444444446"/>
    <n v="0.63092783505154637"/>
    <n v="4.6309278350515459"/>
    <n v="20"/>
    <m/>
    <m/>
    <m/>
    <x v="2"/>
    <m/>
  </r>
  <r>
    <s v="Exp4"/>
    <n v="401027"/>
    <n v="1027"/>
    <x v="2"/>
    <x v="7"/>
    <x v="11"/>
    <d v="2014-10-07T00:00:00"/>
    <s v="Full_8h"/>
    <m/>
    <n v="1027"/>
    <n v="1"/>
    <n v="2"/>
    <x v="19"/>
    <n v="7"/>
    <n v="67"/>
    <n v="219"/>
    <n v="43"/>
    <n v="5"/>
    <n v="12"/>
    <m/>
    <s v="E"/>
    <m/>
    <n v="329.42857142857144"/>
    <n v="0.13052905464006936"/>
    <n v="5.1305290546400695"/>
    <n v="22"/>
    <m/>
    <m/>
    <m/>
    <x v="2"/>
    <m/>
  </r>
  <r>
    <s v="Exp4"/>
    <n v="401027"/>
    <n v="1027"/>
    <x v="2"/>
    <x v="7"/>
    <x v="11"/>
    <d v="2014-10-07T00:00:00"/>
    <s v="Full_8h"/>
    <m/>
    <m/>
    <n v="2"/>
    <n v="2"/>
    <x v="20"/>
    <n v="5"/>
    <n v="65"/>
    <n v="198"/>
    <n v="202"/>
    <n v="5"/>
    <n v="12"/>
    <m/>
    <s v="E"/>
    <m/>
    <n v="269.44444444444446"/>
    <n v="0.74969072164948447"/>
    <n v="4.7496907216494844"/>
    <n v="21"/>
    <m/>
    <m/>
    <m/>
    <x v="2"/>
    <m/>
  </r>
  <r>
    <s v="Exp4"/>
    <n v="401027"/>
    <n v="1027"/>
    <x v="2"/>
    <x v="7"/>
    <x v="11"/>
    <d v="2014-10-07T00:00:00"/>
    <s v="Full_8h"/>
    <m/>
    <m/>
    <n v="3"/>
    <n v="2"/>
    <x v="20"/>
    <n v="5"/>
    <n v="72"/>
    <n v="219"/>
    <n v="177"/>
    <n v="5"/>
    <n v="11"/>
    <m/>
    <s v="E"/>
    <m/>
    <n v="269.44444444444446"/>
    <n v="0.65690721649484529"/>
    <n v="4.6569072164948455"/>
    <n v="20"/>
    <m/>
    <m/>
    <m/>
    <x v="2"/>
    <m/>
  </r>
  <r>
    <s v="Exp4"/>
    <n v="401027"/>
    <n v="1027"/>
    <x v="2"/>
    <x v="7"/>
    <x v="11"/>
    <d v="2014-10-07T00:00:00"/>
    <s v="Full_8h"/>
    <m/>
    <m/>
    <n v="4"/>
    <n v="0"/>
    <x v="20"/>
    <n v="5"/>
    <n v="62"/>
    <n v="191"/>
    <n v="122"/>
    <n v="5"/>
    <n v="9"/>
    <m/>
    <s v="E"/>
    <m/>
    <n v="269.44444444444446"/>
    <n v="0.45278350515463917"/>
    <n v="4.4527835051546392"/>
    <n v="18"/>
    <m/>
    <m/>
    <m/>
    <x v="2"/>
    <m/>
  </r>
  <r>
    <s v="Exp4"/>
    <n v="401028"/>
    <n v="1028"/>
    <x v="2"/>
    <x v="7"/>
    <x v="11"/>
    <d v="2014-10-15T00:00:00"/>
    <s v="Full_8h"/>
    <m/>
    <n v="1028"/>
    <n v="1"/>
    <n v="2"/>
    <x v="16"/>
    <n v="7"/>
    <n v="99"/>
    <m/>
    <n v="57"/>
    <n v="4"/>
    <n v="18"/>
    <n v="10"/>
    <s v="TS"/>
    <n v="2"/>
    <n v="374.9"/>
    <n v="0.15204054414510537"/>
    <n v="6.1520405441451054"/>
    <n v="28"/>
    <m/>
    <m/>
    <m/>
    <x v="2"/>
    <m/>
  </r>
  <r>
    <s v="Exp4"/>
    <n v="401028"/>
    <n v="1028"/>
    <x v="2"/>
    <x v="7"/>
    <x v="11"/>
    <d v="2014-10-15T00:00:00"/>
    <s v="Full_8h"/>
    <m/>
    <m/>
    <n v="2"/>
    <n v="1"/>
    <x v="16"/>
    <n v="7"/>
    <n v="102"/>
    <n v="229"/>
    <n v="139"/>
    <n v="3"/>
    <n v="19"/>
    <n v="20"/>
    <s v="TS"/>
    <n v="2"/>
    <n v="374.9"/>
    <n v="0.37076553747666047"/>
    <n v="6.3707655374766601"/>
    <n v="28"/>
    <m/>
    <m/>
    <m/>
    <x v="2"/>
    <m/>
  </r>
  <r>
    <s v="Exp4"/>
    <n v="401028"/>
    <n v="1028"/>
    <x v="2"/>
    <x v="7"/>
    <x v="11"/>
    <d v="2014-10-15T00:00:00"/>
    <s v="Full_8h"/>
    <m/>
    <m/>
    <n v="3"/>
    <n v="1"/>
    <x v="19"/>
    <n v="6"/>
    <n v="73"/>
    <n v="205"/>
    <n v="214"/>
    <n v="4"/>
    <n v="16"/>
    <m/>
    <s v="TS"/>
    <n v="2"/>
    <n v="329.42857142857144"/>
    <n v="0.64960971379011268"/>
    <n v="5.6496097137901131"/>
    <n v="25"/>
    <m/>
    <m/>
    <m/>
    <x v="2"/>
    <m/>
  </r>
  <r>
    <s v="Exp4"/>
    <n v="401028"/>
    <n v="1028"/>
    <x v="2"/>
    <x v="7"/>
    <x v="11"/>
    <d v="2014-10-15T00:00:00"/>
    <s v="Full_8h"/>
    <m/>
    <m/>
    <n v="4"/>
    <n v="1"/>
    <x v="19"/>
    <n v="6"/>
    <n v="80"/>
    <n v="213"/>
    <n v="217"/>
    <n v="3"/>
    <n v="16"/>
    <m/>
    <s v="DR"/>
    <n v="1"/>
    <n v="329.42857142857144"/>
    <n v="0.65871639202081522"/>
    <n v="5.658716392020815"/>
    <n v="24"/>
    <m/>
    <m/>
    <m/>
    <x v="2"/>
    <m/>
  </r>
  <r>
    <s v="Exp4"/>
    <n v="401029"/>
    <n v="1029"/>
    <x v="2"/>
    <x v="7"/>
    <x v="11"/>
    <d v="2014-10-15T00:00:00"/>
    <s v="Full_8h"/>
    <d v="2014-10-15T00:00:00"/>
    <n v="1029"/>
    <n v="1"/>
    <n v="2"/>
    <x v="19"/>
    <n v="6"/>
    <n v="93"/>
    <m/>
    <n v="237"/>
    <n v="4"/>
    <n v="18"/>
    <n v="12"/>
    <s v="TS"/>
    <n v="2"/>
    <n v="329.42857142857144"/>
    <n v="0.71942758022549869"/>
    <n v="5.7194275802254984"/>
    <n v="27"/>
    <m/>
    <m/>
    <m/>
    <x v="2"/>
    <m/>
  </r>
  <r>
    <s v="Exp4"/>
    <n v="401029"/>
    <n v="1029"/>
    <x v="2"/>
    <x v="7"/>
    <x v="11"/>
    <d v="2014-10-15T00:00:00"/>
    <s v="Full_8h"/>
    <m/>
    <m/>
    <n v="2"/>
    <n v="2"/>
    <x v="19"/>
    <n v="6"/>
    <n v="97"/>
    <n v="257"/>
    <n v="231"/>
    <n v="3"/>
    <n v="18"/>
    <n v="10"/>
    <s v="TS"/>
    <n v="1"/>
    <n v="329.42857142857144"/>
    <n v="0.70121422376409359"/>
    <n v="5.7012142237640937"/>
    <n v="26"/>
    <m/>
    <m/>
    <m/>
    <x v="2"/>
    <m/>
  </r>
  <r>
    <s v="Exp4"/>
    <n v="401029"/>
    <n v="1029"/>
    <x v="2"/>
    <x v="7"/>
    <x v="11"/>
    <d v="2014-10-15T00:00:00"/>
    <s v="Full_8h"/>
    <m/>
    <m/>
    <n v="3"/>
    <n v="2"/>
    <x v="16"/>
    <n v="7"/>
    <n v="75"/>
    <n v="222"/>
    <n v="164"/>
    <n v="4"/>
    <n v="18"/>
    <n v="8"/>
    <s v="TS"/>
    <n v="1"/>
    <n v="374.9"/>
    <n v="0.43744998666311019"/>
    <n v="6.4374499866631103"/>
    <n v="28"/>
    <m/>
    <m/>
    <m/>
    <x v="2"/>
    <m/>
  </r>
  <r>
    <s v="Exp4"/>
    <n v="401029"/>
    <n v="1029"/>
    <x v="2"/>
    <x v="7"/>
    <x v="11"/>
    <d v="2014-10-15T00:00:00"/>
    <s v="Full_8h"/>
    <m/>
    <m/>
    <n v="4"/>
    <n v="3"/>
    <x v="16"/>
    <n v="7"/>
    <n v="92"/>
    <n v="227"/>
    <n v="93"/>
    <n v="3"/>
    <n v="18"/>
    <n v="18"/>
    <s v="TS"/>
    <n v="2"/>
    <n v="374.9"/>
    <n v="0.24806615097359297"/>
    <n v="6.2480661509735933"/>
    <n v="27"/>
    <m/>
    <m/>
    <m/>
    <x v="2"/>
    <m/>
  </r>
  <r>
    <s v="Exp4"/>
    <n v="401032"/>
    <n v="1032"/>
    <x v="2"/>
    <x v="7"/>
    <x v="11"/>
    <d v="2014-10-15T00:00:00"/>
    <s v="Full_8h"/>
    <m/>
    <n v="1032"/>
    <n v="1"/>
    <n v="2"/>
    <x v="16"/>
    <n v="7"/>
    <n v="93"/>
    <m/>
    <n v="82"/>
    <n v="4"/>
    <n v="17"/>
    <n v="12"/>
    <s v="TS"/>
    <n v="2"/>
    <n v="374.9"/>
    <n v="0.2187249933315551"/>
    <n v="6.2187249933315547"/>
    <n v="27"/>
    <m/>
    <m/>
    <m/>
    <x v="2"/>
    <m/>
  </r>
  <r>
    <s v="Exp4"/>
    <n v="401032"/>
    <n v="1032"/>
    <x v="2"/>
    <x v="7"/>
    <x v="11"/>
    <d v="2014-10-15T00:00:00"/>
    <s v="Full_8h"/>
    <m/>
    <m/>
    <n v="2"/>
    <n v="1"/>
    <x v="16"/>
    <n v="7"/>
    <n v="92"/>
    <n v="241"/>
    <n v="69"/>
    <n v="3"/>
    <n v="17"/>
    <n v="10"/>
    <s v="TS"/>
    <n v="1"/>
    <n v="374.9"/>
    <n v="0.18404907975460125"/>
    <n v="6.1840490797546011"/>
    <n v="26"/>
    <m/>
    <m/>
    <m/>
    <x v="2"/>
    <m/>
  </r>
  <r>
    <s v="Exp4"/>
    <n v="401032"/>
    <n v="1032"/>
    <x v="2"/>
    <x v="7"/>
    <x v="11"/>
    <d v="2014-10-15T00:00:00"/>
    <s v="Full_8h"/>
    <m/>
    <m/>
    <n v="3"/>
    <n v="2"/>
    <x v="16"/>
    <n v="7"/>
    <n v="100"/>
    <n v="234"/>
    <n v="110"/>
    <n v="3"/>
    <n v="19"/>
    <n v="15"/>
    <s v="TS"/>
    <n v="1"/>
    <n v="374.9"/>
    <n v="0.29341157642037879"/>
    <n v="6.2934115764203789"/>
    <n v="28"/>
    <m/>
    <m/>
    <m/>
    <x v="2"/>
    <m/>
  </r>
  <r>
    <s v="Exp4"/>
    <n v="401032"/>
    <n v="1032"/>
    <x v="2"/>
    <x v="7"/>
    <x v="11"/>
    <d v="2014-10-15T00:00:00"/>
    <s v="Full_8h"/>
    <m/>
    <m/>
    <n v="4"/>
    <n v="2"/>
    <x v="19"/>
    <n v="6"/>
    <n v="90"/>
    <n v="227"/>
    <n v="231"/>
    <n v="3"/>
    <n v="16"/>
    <n v="8"/>
    <s v="TS"/>
    <n v="1"/>
    <n v="329.42857142857144"/>
    <n v="0.70121422376409359"/>
    <n v="5.7012142237640937"/>
    <n v="24"/>
    <m/>
    <m/>
    <m/>
    <x v="2"/>
    <m/>
  </r>
  <r>
    <s v="Exp4"/>
    <n v="401016"/>
    <n v="1016"/>
    <x v="2"/>
    <x v="7"/>
    <x v="11"/>
    <d v="2014-10-21T00:00:00"/>
    <s v="Full_8h"/>
    <m/>
    <n v="1016"/>
    <n v="1"/>
    <n v="2"/>
    <x v="15"/>
    <n v="8"/>
    <n v="131"/>
    <m/>
    <n v="26"/>
    <n v="2"/>
    <n v="19"/>
    <n v="43"/>
    <s v="TS"/>
    <n v="3"/>
    <n v="324.89999999999998"/>
    <n v="8.0024622960911049E-2"/>
    <n v="7.0800246229609112"/>
    <n v="28"/>
    <m/>
    <m/>
    <m/>
    <x v="2"/>
    <m/>
  </r>
  <r>
    <s v="Exp4"/>
    <n v="401016"/>
    <n v="1016"/>
    <x v="2"/>
    <x v="7"/>
    <x v="11"/>
    <d v="2014-10-21T00:00:00"/>
    <s v="Full_8h"/>
    <m/>
    <m/>
    <n v="2"/>
    <n v="2"/>
    <x v="15"/>
    <n v="8"/>
    <n v="141"/>
    <n v="211"/>
    <n v="56"/>
    <n v="2"/>
    <n v="18"/>
    <n v="60"/>
    <s v="TS"/>
    <n v="2"/>
    <n v="324.89999999999998"/>
    <n v="0.1723607263773469"/>
    <n v="7.172360726377347"/>
    <n v="27"/>
    <m/>
    <m/>
    <m/>
    <x v="2"/>
    <m/>
  </r>
  <r>
    <s v="Exp4"/>
    <n v="401016"/>
    <n v="1016"/>
    <x v="2"/>
    <x v="7"/>
    <x v="11"/>
    <d v="2014-10-21T00:00:00"/>
    <s v="Full_8h"/>
    <m/>
    <m/>
    <n v="3"/>
    <n v="2"/>
    <x v="16"/>
    <n v="7"/>
    <n v="118"/>
    <n v="264"/>
    <n v="169"/>
    <n v="3"/>
    <n v="17"/>
    <n v="30"/>
    <s v="TS"/>
    <n v="2"/>
    <n v="374.9"/>
    <n v="0.45078687650040011"/>
    <n v="6.4507868765004002"/>
    <n v="26"/>
    <m/>
    <m/>
    <m/>
    <x v="2"/>
    <m/>
  </r>
  <r>
    <s v="Exp4"/>
    <n v="401016"/>
    <n v="1016"/>
    <x v="2"/>
    <x v="7"/>
    <x v="11"/>
    <d v="2014-10-21T00:00:00"/>
    <s v="Full_8h"/>
    <m/>
    <m/>
    <n v="4"/>
    <n v="2"/>
    <x v="16"/>
    <n v="7"/>
    <n v="152"/>
    <n v="253"/>
    <n v="212"/>
    <n v="2"/>
    <n v="18"/>
    <n v="65"/>
    <s v="TS"/>
    <n v="2"/>
    <n v="374.9"/>
    <n v="0.56548412910109369"/>
    <n v="6.5654841291010939"/>
    <n v="26"/>
    <m/>
    <m/>
    <m/>
    <x v="2"/>
    <m/>
  </r>
  <r>
    <s v="Exp4"/>
    <n v="401026"/>
    <n v="1026"/>
    <x v="2"/>
    <x v="7"/>
    <x v="11"/>
    <d v="2014-10-21T00:00:00"/>
    <s v="Full_8h"/>
    <m/>
    <n v="1026"/>
    <n v="1"/>
    <n v="3"/>
    <x v="15"/>
    <n v="8"/>
    <n v="135"/>
    <m/>
    <n v="115"/>
    <n v="3"/>
    <n v="20"/>
    <m/>
    <s v="TS"/>
    <m/>
    <n v="324.89999999999998"/>
    <n v="0.35395506309633734"/>
    <n v="7.3539550630963371"/>
    <n v="30"/>
    <m/>
    <m/>
    <m/>
    <x v="2"/>
    <m/>
  </r>
  <r>
    <s v="Exp4"/>
    <n v="401026"/>
    <n v="1026"/>
    <x v="2"/>
    <x v="7"/>
    <x v="11"/>
    <d v="2014-10-21T00:00:00"/>
    <s v="Full_8h"/>
    <m/>
    <m/>
    <n v="2"/>
    <n v="2"/>
    <x v="15"/>
    <n v="8"/>
    <n v="145"/>
    <n v="221"/>
    <n v="138"/>
    <n v="2"/>
    <n v="20"/>
    <n v="55"/>
    <s v="TS"/>
    <n v="3"/>
    <n v="324.89999999999998"/>
    <n v="0.42474607571560485"/>
    <n v="7.4247460757156052"/>
    <n v="29"/>
    <m/>
    <m/>
    <m/>
    <x v="2"/>
    <m/>
  </r>
  <r>
    <s v="Exp4"/>
    <n v="401026"/>
    <n v="1026"/>
    <x v="2"/>
    <x v="7"/>
    <x v="11"/>
    <d v="2014-10-21T00:00:00"/>
    <s v="Full_8h"/>
    <m/>
    <m/>
    <n v="3"/>
    <n v="2"/>
    <x v="15"/>
    <n v="8"/>
    <n v="120"/>
    <n v="226"/>
    <n v="74"/>
    <n v="2"/>
    <n v="18"/>
    <n v="35"/>
    <s v="TS"/>
    <n v="2"/>
    <n v="324.89999999999998"/>
    <n v="0.22776238842720839"/>
    <n v="7.227762388427208"/>
    <n v="27"/>
    <m/>
    <m/>
    <m/>
    <x v="2"/>
    <m/>
  </r>
  <r>
    <s v="Exp4"/>
    <n v="401026"/>
    <n v="1026"/>
    <x v="2"/>
    <x v="7"/>
    <x v="11"/>
    <d v="2014-10-21T00:00:00"/>
    <s v="Full_8h"/>
    <m/>
    <m/>
    <n v="4"/>
    <n v="1"/>
    <x v="16"/>
    <n v="7"/>
    <n v="110"/>
    <n v="169"/>
    <n v="144"/>
    <n v="3"/>
    <n v="19"/>
    <n v="15"/>
    <s v="TS"/>
    <n v="2"/>
    <n v="374.9"/>
    <n v="0.38410242731395039"/>
    <n v="6.3841024273139499"/>
    <n v="28"/>
    <m/>
    <m/>
    <m/>
    <x v="2"/>
    <m/>
  </r>
  <r>
    <s v="Exp4"/>
    <n v="401031"/>
    <n v="1031"/>
    <x v="2"/>
    <x v="7"/>
    <x v="11"/>
    <d v="2014-10-21T00:00:00"/>
    <s v="Full_8h"/>
    <m/>
    <n v="1031"/>
    <n v="1"/>
    <n v="2"/>
    <x v="15"/>
    <n v="8"/>
    <n v="115"/>
    <m/>
    <n v="66"/>
    <n v="3"/>
    <n v="19"/>
    <n v="25"/>
    <s v="TS"/>
    <n v="3"/>
    <n v="324.89999999999998"/>
    <n v="0.20313942751615882"/>
    <n v="7.2031394275161587"/>
    <n v="29"/>
    <m/>
    <m/>
    <m/>
    <x v="2"/>
    <m/>
  </r>
  <r>
    <s v="Exp4"/>
    <n v="401031"/>
    <n v="1031"/>
    <x v="2"/>
    <x v="7"/>
    <x v="11"/>
    <d v="2014-10-21T00:00:00"/>
    <s v="Full_8h"/>
    <m/>
    <m/>
    <n v="2"/>
    <n v="2"/>
    <x v="15"/>
    <n v="8"/>
    <n v="110"/>
    <n v="262"/>
    <n v="39"/>
    <n v="2"/>
    <n v="19"/>
    <n v="15"/>
    <s v="TS"/>
    <n v="2"/>
    <n v="324.89999999999998"/>
    <n v="0.12003693444136658"/>
    <n v="7.1200369344413668"/>
    <n v="28"/>
    <m/>
    <m/>
    <m/>
    <x v="2"/>
    <m/>
  </r>
  <r>
    <s v="Exp4"/>
    <n v="401031"/>
    <n v="1031"/>
    <x v="2"/>
    <x v="7"/>
    <x v="11"/>
    <d v="2014-10-21T00:00:00"/>
    <s v="Full_8h"/>
    <m/>
    <m/>
    <n v="3"/>
    <n v="2"/>
    <x v="15"/>
    <n v="8"/>
    <n v="141"/>
    <n v="205"/>
    <n v="31"/>
    <n v="2"/>
    <n v="19"/>
    <n v="55"/>
    <s v="TS"/>
    <n v="2"/>
    <n v="324.89999999999998"/>
    <n v="9.5413973530317026E-2"/>
    <n v="7.0954139735303174"/>
    <n v="28"/>
    <m/>
    <m/>
    <m/>
    <x v="2"/>
    <m/>
  </r>
  <r>
    <s v="Exp4"/>
    <n v="401031"/>
    <n v="1031"/>
    <x v="2"/>
    <x v="7"/>
    <x v="11"/>
    <d v="2014-10-21T00:00:00"/>
    <s v="Full_8h"/>
    <m/>
    <m/>
    <n v="4"/>
    <n v="1"/>
    <x v="16"/>
    <n v="7"/>
    <n v="108"/>
    <n v="273"/>
    <n v="150"/>
    <n v="2"/>
    <n v="18"/>
    <n v="20"/>
    <s v="TS"/>
    <n v="2"/>
    <n v="374.9"/>
    <n v="0.40010669511869834"/>
    <n v="6.4001066951186987"/>
    <n v="26"/>
    <m/>
    <m/>
    <m/>
    <x v="2"/>
    <m/>
  </r>
  <r>
    <s v="Exp4"/>
    <n v="401021"/>
    <n v="1021"/>
    <x v="2"/>
    <x v="7"/>
    <x v="11"/>
    <d v="2014-10-28T00:00:00"/>
    <s v="Full_8h"/>
    <m/>
    <n v="1021"/>
    <n v="1"/>
    <n v="2"/>
    <x v="11"/>
    <n v="9"/>
    <n v="222"/>
    <m/>
    <n v="85"/>
    <n v="1"/>
    <n v="18"/>
    <n v="130"/>
    <s v="TS"/>
    <n v="4"/>
    <n v="324.89999999999998"/>
    <n v="0.26161895967990151"/>
    <n v="8.2616189596799021"/>
    <n v="27"/>
    <m/>
    <m/>
    <m/>
    <x v="2"/>
    <m/>
  </r>
  <r>
    <s v="Exp4"/>
    <n v="401021"/>
    <n v="1021"/>
    <x v="2"/>
    <x v="7"/>
    <x v="11"/>
    <d v="2014-10-28T00:00:00"/>
    <s v="Full_8h"/>
    <m/>
    <m/>
    <n v="2"/>
    <n v="1"/>
    <x v="11"/>
    <n v="9"/>
    <n v="167"/>
    <n v="175"/>
    <n v="42"/>
    <n v="2"/>
    <n v="17"/>
    <n v="95"/>
    <s v="TS"/>
    <n v="3"/>
    <n v="324.89999999999998"/>
    <n v="0.12927054478301017"/>
    <n v="8.1292705447830098"/>
    <n v="27"/>
    <m/>
    <m/>
    <m/>
    <x v="2"/>
    <m/>
  </r>
  <r>
    <s v="Exp4"/>
    <n v="401021"/>
    <n v="1021"/>
    <x v="2"/>
    <x v="7"/>
    <x v="11"/>
    <d v="2014-10-28T00:00:00"/>
    <s v="Full_8h"/>
    <m/>
    <m/>
    <n v="3"/>
    <n v="2"/>
    <x v="11"/>
    <n v="9"/>
    <n v="228"/>
    <n v="172"/>
    <n v="118"/>
    <n v="1"/>
    <n v="18"/>
    <n v="120"/>
    <s v="TS"/>
    <n v="4"/>
    <n v="324.89999999999998"/>
    <n v="0.36318867343798095"/>
    <n v="8.3631886734379801"/>
    <n v="27"/>
    <m/>
    <m/>
    <m/>
    <x v="2"/>
    <m/>
  </r>
  <r>
    <s v="Exp4"/>
    <n v="401021"/>
    <n v="1021"/>
    <x v="2"/>
    <x v="7"/>
    <x v="11"/>
    <d v="2014-10-28T00:00:00"/>
    <s v="Full_8h"/>
    <m/>
    <m/>
    <n v="4"/>
    <n v="2"/>
    <x v="11"/>
    <n v="9"/>
    <n v="230"/>
    <n v="177"/>
    <n v="95"/>
    <n v="1"/>
    <n v="18"/>
    <n v="130"/>
    <s v="TS"/>
    <n v="4"/>
    <n v="324.89999999999998"/>
    <n v="0.29239766081871349"/>
    <n v="8.2923976608187129"/>
    <n v="27"/>
    <m/>
    <m/>
    <m/>
    <x v="2"/>
    <m/>
  </r>
  <r>
    <s v="Exp4"/>
    <n v="401023"/>
    <n v="1023"/>
    <x v="2"/>
    <x v="7"/>
    <x v="11"/>
    <d v="2014-10-28T00:00:00"/>
    <s v="Full_8h"/>
    <m/>
    <n v="1023"/>
    <n v="1"/>
    <n v="2"/>
    <x v="11"/>
    <n v="9"/>
    <n v="237"/>
    <m/>
    <n v="85"/>
    <n v="1"/>
    <n v="20"/>
    <n v="150"/>
    <s v="TS"/>
    <n v="4"/>
    <n v="324.89999999999998"/>
    <n v="0.26161895967990151"/>
    <n v="8.2616189596799021"/>
    <n v="29"/>
    <m/>
    <m/>
    <m/>
    <x v="2"/>
    <m/>
  </r>
  <r>
    <s v="Exp4"/>
    <n v="401023"/>
    <n v="1023"/>
    <x v="2"/>
    <x v="7"/>
    <x v="11"/>
    <d v="2014-10-28T00:00:00"/>
    <s v="Full_8h"/>
    <m/>
    <m/>
    <n v="2"/>
    <n v="2"/>
    <x v="11"/>
    <n v="9"/>
    <n v="208"/>
    <n v="230"/>
    <n v="45"/>
    <n v="1"/>
    <n v="20"/>
    <n v="125"/>
    <s v="TS"/>
    <n v="4"/>
    <n v="324.89999999999998"/>
    <n v="0.13850415512465375"/>
    <n v="8.1385041551246537"/>
    <n v="29"/>
    <m/>
    <m/>
    <m/>
    <x v="2"/>
    <m/>
  </r>
  <r>
    <s v="Exp4"/>
    <n v="401023"/>
    <n v="1023"/>
    <x v="2"/>
    <x v="7"/>
    <x v="11"/>
    <d v="2014-10-28T00:00:00"/>
    <s v="Full_8h"/>
    <m/>
    <m/>
    <n v="3"/>
    <n v="2"/>
    <x v="11"/>
    <n v="9"/>
    <n v="230"/>
    <n v="231"/>
    <n v="91"/>
    <n v="1"/>
    <n v="19"/>
    <n v="150"/>
    <s v="TS"/>
    <n v="4"/>
    <n v="324.89999999999998"/>
    <n v="0.28008618036318872"/>
    <n v="8.2800861803631882"/>
    <n v="28"/>
    <m/>
    <m/>
    <m/>
    <x v="2"/>
    <m/>
  </r>
  <r>
    <s v="Exp4"/>
    <n v="401023"/>
    <n v="1023"/>
    <x v="2"/>
    <x v="7"/>
    <x v="11"/>
    <d v="2014-10-28T00:00:00"/>
    <s v="Full_8h"/>
    <m/>
    <m/>
    <n v="4"/>
    <n v="2"/>
    <x v="11"/>
    <n v="9"/>
    <n v="385"/>
    <n v="232"/>
    <n v="139"/>
    <n v="1"/>
    <n v="19"/>
    <n v="250"/>
    <s v="TS"/>
    <n v="4"/>
    <n v="324.89999999999998"/>
    <n v="0.42782394582948602"/>
    <n v="8.4278239458294859"/>
    <n v="28"/>
    <m/>
    <m/>
    <m/>
    <x v="2"/>
    <m/>
  </r>
  <r>
    <s v="Exp4"/>
    <n v="401030"/>
    <n v="1030"/>
    <x v="2"/>
    <x v="7"/>
    <x v="11"/>
    <d v="2014-10-28T00:00:00"/>
    <s v="Full_8h"/>
    <m/>
    <n v="1030"/>
    <n v="1"/>
    <n v="2"/>
    <x v="11"/>
    <n v="8"/>
    <n v="225"/>
    <m/>
    <n v="186"/>
    <m/>
    <n v="18"/>
    <n v="130"/>
    <s v="FL"/>
    <n v="3"/>
    <n v="324.89999999999998"/>
    <n v="0"/>
    <n v="8"/>
    <n v="26"/>
    <m/>
    <m/>
    <m/>
    <x v="1"/>
    <m/>
  </r>
  <r>
    <s v="Exp4"/>
    <n v="401030"/>
    <n v="1030"/>
    <x v="2"/>
    <x v="7"/>
    <x v="11"/>
    <d v="2014-10-28T00:00:00"/>
    <s v="Full_8h"/>
    <m/>
    <m/>
    <n v="2"/>
    <n v="2"/>
    <x v="11"/>
    <n v="9"/>
    <n v="217"/>
    <n v="192"/>
    <n v="45"/>
    <n v="2"/>
    <n v="18"/>
    <n v="130"/>
    <s v="TS"/>
    <n v="3"/>
    <n v="324.89999999999998"/>
    <n v="0.13850415512465375"/>
    <n v="8.1385041551246537"/>
    <n v="28"/>
    <m/>
    <m/>
    <m/>
    <x v="2"/>
    <m/>
  </r>
  <r>
    <s v="Exp4"/>
    <n v="401030"/>
    <n v="1030"/>
    <x v="2"/>
    <x v="7"/>
    <x v="11"/>
    <d v="2014-10-28T00:00:00"/>
    <s v="Full_8h"/>
    <m/>
    <m/>
    <n v="3"/>
    <n v="2"/>
    <x v="11"/>
    <n v="9"/>
    <n v="221"/>
    <n v="191"/>
    <n v="96"/>
    <n v="1"/>
    <n v="17"/>
    <n v="130"/>
    <s v="TS"/>
    <n v="4"/>
    <n v="324.89999999999998"/>
    <n v="0.29547553093259465"/>
    <n v="8.2954755309325954"/>
    <n v="26"/>
    <m/>
    <m/>
    <m/>
    <x v="2"/>
    <m/>
  </r>
  <r>
    <s v="Exp4"/>
    <n v="401030"/>
    <n v="1030"/>
    <x v="2"/>
    <x v="7"/>
    <x v="11"/>
    <d v="2014-10-28T00:00:00"/>
    <s v="Full_8h"/>
    <m/>
    <m/>
    <n v="4"/>
    <n v="1"/>
    <x v="11"/>
    <n v="9"/>
    <n v="180"/>
    <n v="226"/>
    <n v="49"/>
    <n v="1"/>
    <n v="17"/>
    <n v="110"/>
    <s v="TS"/>
    <n v="3"/>
    <n v="324.89999999999998"/>
    <n v="0.15081563558017852"/>
    <n v="8.1508156355801784"/>
    <n v="26"/>
    <m/>
    <m/>
    <m/>
    <x v="2"/>
    <m/>
  </r>
  <r>
    <s v="Exp4"/>
    <n v="401014"/>
    <n v="1014"/>
    <x v="2"/>
    <x v="7"/>
    <x v="11"/>
    <d v="2014-11-04T00:00:00"/>
    <s v="Full_8h"/>
    <m/>
    <n v="1014"/>
    <n v="1"/>
    <n v="2"/>
    <x v="11"/>
    <n v="9"/>
    <n v="110"/>
    <m/>
    <m/>
    <n v="2"/>
    <m/>
    <n v="45"/>
    <s v="TS"/>
    <n v="2"/>
    <n v="324.89999999999998"/>
    <n v="0"/>
    <n v="8"/>
    <s v=""/>
    <m/>
    <m/>
    <m/>
    <x v="2"/>
    <m/>
  </r>
  <r>
    <s v="Exp4"/>
    <n v="401014"/>
    <n v="1014"/>
    <x v="2"/>
    <x v="7"/>
    <x v="11"/>
    <d v="2014-11-04T00:00:00"/>
    <s v="Full_8h"/>
    <m/>
    <m/>
    <n v="2"/>
    <m/>
    <x v="12"/>
    <m/>
    <m/>
    <m/>
    <m/>
    <m/>
    <m/>
    <m/>
    <s v="B2"/>
    <n v="3"/>
    <n v="324.89999999999998"/>
    <n v="0"/>
    <n v="9"/>
    <s v=""/>
    <m/>
    <m/>
    <m/>
    <x v="1"/>
    <m/>
  </r>
  <r>
    <s v="Exp4"/>
    <n v="401014"/>
    <n v="1014"/>
    <x v="2"/>
    <x v="7"/>
    <x v="11"/>
    <d v="2014-11-04T00:00:00"/>
    <s v="Full_8h"/>
    <m/>
    <m/>
    <n v="3"/>
    <m/>
    <x v="6"/>
    <m/>
    <m/>
    <m/>
    <m/>
    <m/>
    <m/>
    <m/>
    <s v="EE10"/>
    <n v="5"/>
    <n v="324.89999999999998"/>
    <n v="0"/>
    <n v="10"/>
    <s v=""/>
    <m/>
    <m/>
    <m/>
    <x v="1"/>
    <m/>
  </r>
  <r>
    <s v="Exp4"/>
    <n v="401014"/>
    <n v="1014"/>
    <x v="2"/>
    <x v="7"/>
    <x v="11"/>
    <d v="2014-11-04T00:00:00"/>
    <s v="Full_8h"/>
    <m/>
    <m/>
    <n v="4"/>
    <m/>
    <x v="12"/>
    <m/>
    <m/>
    <m/>
    <m/>
    <m/>
    <m/>
    <m/>
    <s v="B2"/>
    <n v="3"/>
    <n v="324.89999999999998"/>
    <n v="0"/>
    <n v="9"/>
    <s v=""/>
    <m/>
    <m/>
    <m/>
    <x v="1"/>
    <m/>
  </r>
  <r>
    <s v="Exp4"/>
    <n v="401018"/>
    <n v="1018"/>
    <x v="2"/>
    <x v="7"/>
    <x v="11"/>
    <d v="2014-11-04T00:00:00"/>
    <s v="Full_8h"/>
    <m/>
    <n v="1018"/>
    <n v="1"/>
    <m/>
    <x v="6"/>
    <m/>
    <m/>
    <m/>
    <m/>
    <m/>
    <n v="18"/>
    <m/>
    <s v="EE90"/>
    <n v="4"/>
    <n v="324.89999999999998"/>
    <n v="0"/>
    <n v="10"/>
    <n v="28"/>
    <m/>
    <m/>
    <m/>
    <x v="1"/>
    <m/>
  </r>
  <r>
    <s v="Exp4"/>
    <n v="401018"/>
    <n v="1018"/>
    <x v="2"/>
    <x v="7"/>
    <x v="11"/>
    <d v="2014-11-04T00:00:00"/>
    <s v="Full_8h"/>
    <m/>
    <m/>
    <n v="2"/>
    <m/>
    <x v="6"/>
    <m/>
    <m/>
    <m/>
    <m/>
    <m/>
    <m/>
    <m/>
    <s v="B2"/>
    <n v="4"/>
    <n v="324.89999999999998"/>
    <n v="0"/>
    <n v="10"/>
    <s v=""/>
    <m/>
    <m/>
    <m/>
    <x v="1"/>
    <m/>
  </r>
  <r>
    <s v="Exp4"/>
    <n v="401018"/>
    <n v="1018"/>
    <x v="2"/>
    <x v="7"/>
    <x v="11"/>
    <d v="2014-11-04T00:00:00"/>
    <s v="Full_8h"/>
    <m/>
    <m/>
    <n v="3"/>
    <m/>
    <x v="6"/>
    <m/>
    <m/>
    <m/>
    <m/>
    <m/>
    <m/>
    <m/>
    <s v="B2"/>
    <n v="4"/>
    <n v="324.89999999999998"/>
    <n v="0"/>
    <n v="10"/>
    <s v=""/>
    <m/>
    <m/>
    <m/>
    <x v="1"/>
    <m/>
  </r>
  <r>
    <s v="Exp4"/>
    <n v="401018"/>
    <n v="1018"/>
    <x v="2"/>
    <x v="7"/>
    <x v="11"/>
    <d v="2014-11-04T00:00:00"/>
    <s v="Full_8h"/>
    <m/>
    <m/>
    <n v="4"/>
    <m/>
    <x v="12"/>
    <m/>
    <m/>
    <m/>
    <m/>
    <m/>
    <m/>
    <m/>
    <s v="B2"/>
    <n v="4"/>
    <n v="324.89999999999998"/>
    <n v="0"/>
    <n v="9"/>
    <s v=""/>
    <m/>
    <m/>
    <m/>
    <x v="1"/>
    <m/>
  </r>
  <r>
    <s v="Exp4"/>
    <n v="401022"/>
    <n v="1022"/>
    <x v="2"/>
    <x v="7"/>
    <x v="11"/>
    <d v="2014-11-04T00:00:00"/>
    <s v="Full_8h"/>
    <m/>
    <n v="1022"/>
    <n v="1"/>
    <m/>
    <x v="12"/>
    <m/>
    <m/>
    <m/>
    <m/>
    <m/>
    <m/>
    <m/>
    <s v="B1"/>
    <n v="4"/>
    <n v="324.89999999999998"/>
    <n v="0"/>
    <n v="9"/>
    <s v=""/>
    <m/>
    <m/>
    <m/>
    <x v="1"/>
    <m/>
  </r>
  <r>
    <s v="Exp4"/>
    <n v="401022"/>
    <n v="1022"/>
    <x v="2"/>
    <x v="7"/>
    <x v="11"/>
    <d v="2014-11-04T00:00:00"/>
    <s v="Full_8h"/>
    <m/>
    <m/>
    <n v="2"/>
    <m/>
    <x v="12"/>
    <m/>
    <m/>
    <m/>
    <m/>
    <m/>
    <m/>
    <m/>
    <s v="B1"/>
    <n v="4"/>
    <n v="324.89999999999998"/>
    <n v="0"/>
    <n v="9"/>
    <s v=""/>
    <m/>
    <m/>
    <m/>
    <x v="1"/>
    <m/>
  </r>
  <r>
    <s v="Exp4"/>
    <n v="401022"/>
    <n v="1022"/>
    <x v="2"/>
    <x v="7"/>
    <x v="11"/>
    <d v="2014-11-04T00:00:00"/>
    <s v="Full_8h"/>
    <m/>
    <m/>
    <n v="3"/>
    <m/>
    <x v="12"/>
    <m/>
    <m/>
    <m/>
    <m/>
    <m/>
    <m/>
    <m/>
    <s v="B1"/>
    <n v="4"/>
    <n v="324.89999999999998"/>
    <n v="0"/>
    <n v="9"/>
    <s v=""/>
    <m/>
    <m/>
    <m/>
    <x v="1"/>
    <m/>
  </r>
  <r>
    <s v="Exp4"/>
    <n v="401022"/>
    <n v="1022"/>
    <x v="2"/>
    <x v="7"/>
    <x v="11"/>
    <d v="2014-11-04T00:00:00"/>
    <s v="Full_8h"/>
    <m/>
    <m/>
    <n v="4"/>
    <m/>
    <x v="6"/>
    <m/>
    <m/>
    <m/>
    <m/>
    <m/>
    <m/>
    <m/>
    <s v="B2"/>
    <n v="4"/>
    <n v="324.89999999999998"/>
    <n v="0"/>
    <n v="10"/>
    <s v=""/>
    <m/>
    <m/>
    <m/>
    <x v="1"/>
    <m/>
  </r>
  <r>
    <s v="Exp4"/>
    <n v="401003"/>
    <n v="1003"/>
    <x v="2"/>
    <x v="7"/>
    <x v="11"/>
    <d v="2014-12-01T00:00:00"/>
    <s v="Full_8h"/>
    <m/>
    <n v="1003"/>
    <n v="1"/>
    <m/>
    <x v="6"/>
    <m/>
    <n v="480"/>
    <m/>
    <m/>
    <m/>
    <n v="21"/>
    <m/>
    <m/>
    <n v="5"/>
    <n v="324.89999999999998"/>
    <n v="0"/>
    <n v="10"/>
    <n v="31"/>
    <m/>
    <m/>
    <m/>
    <x v="1"/>
    <m/>
  </r>
  <r>
    <s v="Exp4"/>
    <n v="401003"/>
    <n v="1003"/>
    <x v="2"/>
    <x v="7"/>
    <x v="11"/>
    <d v="2014-12-01T00:00:00"/>
    <s v="Full_8h"/>
    <m/>
    <m/>
    <n v="2"/>
    <m/>
    <x v="12"/>
    <m/>
    <n v="435"/>
    <m/>
    <m/>
    <m/>
    <n v="20"/>
    <m/>
    <m/>
    <n v="4"/>
    <n v="324.89999999999998"/>
    <n v="0"/>
    <n v="9"/>
    <n v="29"/>
    <m/>
    <m/>
    <m/>
    <x v="1"/>
    <m/>
  </r>
  <r>
    <s v="Exp4"/>
    <n v="401003"/>
    <n v="1003"/>
    <x v="2"/>
    <x v="7"/>
    <x v="11"/>
    <d v="2014-12-01T00:00:00"/>
    <s v="Full_8h"/>
    <m/>
    <m/>
    <n v="3"/>
    <m/>
    <x v="12"/>
    <m/>
    <n v="420"/>
    <m/>
    <m/>
    <m/>
    <n v="20"/>
    <m/>
    <m/>
    <n v="5"/>
    <n v="324.89999999999998"/>
    <n v="0"/>
    <n v="9"/>
    <n v="29"/>
    <m/>
    <m/>
    <m/>
    <x v="1"/>
    <m/>
  </r>
  <r>
    <s v="Exp4"/>
    <n v="401003"/>
    <n v="1003"/>
    <x v="2"/>
    <x v="7"/>
    <x v="11"/>
    <d v="2014-12-01T00:00:00"/>
    <s v="Full_8h"/>
    <m/>
    <m/>
    <n v="4"/>
    <m/>
    <x v="12"/>
    <m/>
    <n v="440"/>
    <m/>
    <m/>
    <m/>
    <n v="19"/>
    <m/>
    <m/>
    <n v="4"/>
    <n v="324.89999999999998"/>
    <n v="0"/>
    <n v="9"/>
    <n v="28"/>
    <m/>
    <m/>
    <m/>
    <x v="1"/>
    <m/>
  </r>
  <r>
    <s v="Exp4"/>
    <n v="401004"/>
    <n v="1004"/>
    <x v="2"/>
    <x v="7"/>
    <x v="11"/>
    <d v="2014-12-01T00:00:00"/>
    <s v="Full_8h"/>
    <m/>
    <n v="1004"/>
    <n v="1"/>
    <m/>
    <x v="12"/>
    <m/>
    <n v="370"/>
    <m/>
    <m/>
    <m/>
    <n v="17"/>
    <m/>
    <m/>
    <n v="4"/>
    <n v="324.89999999999998"/>
    <n v="0"/>
    <n v="9"/>
    <n v="26"/>
    <m/>
    <m/>
    <m/>
    <x v="1"/>
    <m/>
  </r>
  <r>
    <s v="Exp4"/>
    <n v="401004"/>
    <n v="1004"/>
    <x v="2"/>
    <x v="7"/>
    <x v="11"/>
    <d v="2014-12-01T00:00:00"/>
    <s v="Full_8h"/>
    <m/>
    <m/>
    <n v="2"/>
    <m/>
    <x v="12"/>
    <m/>
    <n v="360"/>
    <m/>
    <m/>
    <m/>
    <n v="18"/>
    <m/>
    <m/>
    <n v="4"/>
    <n v="324.89999999999998"/>
    <n v="0"/>
    <n v="9"/>
    <n v="27"/>
    <m/>
    <m/>
    <m/>
    <x v="1"/>
    <m/>
  </r>
  <r>
    <s v="Exp4"/>
    <n v="401004"/>
    <n v="1004"/>
    <x v="2"/>
    <x v="7"/>
    <x v="11"/>
    <d v="2014-12-01T00:00:00"/>
    <s v="Full_8h"/>
    <m/>
    <m/>
    <n v="3"/>
    <m/>
    <x v="12"/>
    <m/>
    <n v="397"/>
    <m/>
    <m/>
    <m/>
    <n v="18"/>
    <m/>
    <m/>
    <n v="4"/>
    <n v="324.89999999999998"/>
    <n v="0"/>
    <n v="9"/>
    <n v="27"/>
    <m/>
    <m/>
    <m/>
    <x v="1"/>
    <m/>
  </r>
  <r>
    <s v="Exp4"/>
    <n v="401004"/>
    <n v="1004"/>
    <x v="2"/>
    <x v="7"/>
    <x v="11"/>
    <d v="2014-12-01T00:00:00"/>
    <s v="Full_8h"/>
    <m/>
    <m/>
    <n v="4"/>
    <m/>
    <x v="6"/>
    <m/>
    <n v="435"/>
    <m/>
    <m/>
    <m/>
    <n v="19"/>
    <m/>
    <m/>
    <n v="4"/>
    <n v="324.89999999999998"/>
    <n v="0"/>
    <n v="10"/>
    <n v="29"/>
    <m/>
    <m/>
    <m/>
    <x v="1"/>
    <m/>
  </r>
  <r>
    <s v="Exp4"/>
    <n v="401008"/>
    <n v="1008"/>
    <x v="2"/>
    <x v="7"/>
    <x v="11"/>
    <d v="2014-12-01T00:00:00"/>
    <s v="Full_8h"/>
    <m/>
    <n v="1008"/>
    <n v="1"/>
    <m/>
    <x v="12"/>
    <m/>
    <n v="440"/>
    <m/>
    <m/>
    <m/>
    <n v="21"/>
    <m/>
    <m/>
    <n v="4"/>
    <n v="324.89999999999998"/>
    <n v="0"/>
    <n v="9"/>
    <n v="30"/>
    <m/>
    <m/>
    <m/>
    <x v="1"/>
    <m/>
  </r>
  <r>
    <s v="Exp4"/>
    <n v="401008"/>
    <n v="1008"/>
    <x v="2"/>
    <x v="7"/>
    <x v="11"/>
    <d v="2014-12-01T00:00:00"/>
    <s v="Full_8h"/>
    <m/>
    <m/>
    <n v="2"/>
    <m/>
    <x v="12"/>
    <m/>
    <n v="405"/>
    <m/>
    <m/>
    <m/>
    <n v="20"/>
    <m/>
    <m/>
    <n v="4"/>
    <n v="324.89999999999998"/>
    <n v="0"/>
    <n v="9"/>
    <n v="29"/>
    <m/>
    <m/>
    <m/>
    <x v="1"/>
    <m/>
  </r>
  <r>
    <s v="Exp4"/>
    <n v="401008"/>
    <n v="1008"/>
    <x v="2"/>
    <x v="7"/>
    <x v="11"/>
    <d v="2014-12-01T00:00:00"/>
    <s v="Full_8h"/>
    <m/>
    <m/>
    <n v="3"/>
    <m/>
    <x v="12"/>
    <m/>
    <n v="400"/>
    <m/>
    <m/>
    <m/>
    <n v="19"/>
    <m/>
    <m/>
    <n v="4"/>
    <n v="324.89999999999998"/>
    <n v="0"/>
    <n v="9"/>
    <n v="28"/>
    <m/>
    <m/>
    <m/>
    <x v="1"/>
    <m/>
  </r>
  <r>
    <s v="Exp4"/>
    <n v="401008"/>
    <n v="1008"/>
    <x v="2"/>
    <x v="7"/>
    <x v="11"/>
    <d v="2014-12-01T00:00:00"/>
    <s v="Full_8h"/>
    <m/>
    <m/>
    <n v="4"/>
    <m/>
    <x v="11"/>
    <m/>
    <n v="435"/>
    <m/>
    <m/>
    <m/>
    <n v="21"/>
    <m/>
    <m/>
    <n v="4"/>
    <n v="324.89999999999998"/>
    <n v="0"/>
    <n v="8"/>
    <n v="29"/>
    <m/>
    <m/>
    <m/>
    <x v="1"/>
    <m/>
  </r>
  <r>
    <s v="Exp4"/>
    <n v="401009"/>
    <n v="1009"/>
    <x v="2"/>
    <x v="7"/>
    <x v="11"/>
    <d v="2014-12-01T00:00:00"/>
    <s v="Full_8h"/>
    <m/>
    <n v="1009"/>
    <n v="1"/>
    <m/>
    <x v="12"/>
    <m/>
    <n v="405"/>
    <m/>
    <m/>
    <m/>
    <n v="18"/>
    <m/>
    <m/>
    <n v="4"/>
    <n v="324.89999999999998"/>
    <n v="0"/>
    <n v="9"/>
    <n v="27"/>
    <m/>
    <m/>
    <m/>
    <x v="1"/>
    <m/>
  </r>
  <r>
    <s v="Exp4"/>
    <n v="401009"/>
    <n v="1009"/>
    <x v="2"/>
    <x v="7"/>
    <x v="11"/>
    <d v="2014-12-01T00:00:00"/>
    <s v="Full_8h"/>
    <m/>
    <m/>
    <n v="2"/>
    <m/>
    <x v="12"/>
    <m/>
    <n v="400"/>
    <m/>
    <m/>
    <m/>
    <n v="18"/>
    <m/>
    <m/>
    <n v="4"/>
    <n v="324.89999999999998"/>
    <n v="0"/>
    <n v="9"/>
    <n v="27"/>
    <m/>
    <m/>
    <m/>
    <x v="1"/>
    <m/>
  </r>
  <r>
    <s v="Exp4"/>
    <n v="401009"/>
    <n v="1009"/>
    <x v="2"/>
    <x v="7"/>
    <x v="11"/>
    <d v="2014-12-01T00:00:00"/>
    <s v="Full_8h"/>
    <m/>
    <m/>
    <n v="3"/>
    <m/>
    <x v="12"/>
    <m/>
    <n v="395"/>
    <m/>
    <m/>
    <m/>
    <n v="17"/>
    <m/>
    <m/>
    <n v="4"/>
    <n v="324.89999999999998"/>
    <n v="0"/>
    <n v="9"/>
    <n v="26"/>
    <m/>
    <m/>
    <m/>
    <x v="1"/>
    <m/>
  </r>
  <r>
    <s v="Exp4"/>
    <n v="401009"/>
    <n v="1009"/>
    <x v="2"/>
    <x v="7"/>
    <x v="11"/>
    <d v="2014-12-01T00:00:00"/>
    <s v="Full_8h"/>
    <m/>
    <m/>
    <n v="4"/>
    <m/>
    <x v="12"/>
    <m/>
    <n v="435"/>
    <m/>
    <m/>
    <m/>
    <n v="18"/>
    <m/>
    <m/>
    <n v="4"/>
    <n v="324.89999999999998"/>
    <n v="0"/>
    <n v="9"/>
    <n v="27"/>
    <m/>
    <m/>
    <m/>
    <x v="1"/>
    <m/>
  </r>
  <r>
    <s v="Exp4"/>
    <n v="401010"/>
    <n v="1010"/>
    <x v="2"/>
    <x v="7"/>
    <x v="11"/>
    <d v="2014-12-01T00:00:00"/>
    <s v="Full_8h"/>
    <m/>
    <n v="1010"/>
    <n v="1"/>
    <m/>
    <x v="11"/>
    <m/>
    <n v="440"/>
    <m/>
    <m/>
    <m/>
    <n v="19"/>
    <m/>
    <m/>
    <n v="4"/>
    <n v="324.89999999999998"/>
    <n v="0"/>
    <n v="8"/>
    <n v="27"/>
    <m/>
    <m/>
    <m/>
    <x v="1"/>
    <m/>
  </r>
  <r>
    <s v="Exp4"/>
    <n v="401010"/>
    <n v="1010"/>
    <x v="2"/>
    <x v="7"/>
    <x v="11"/>
    <d v="2014-12-01T00:00:00"/>
    <s v="Full_8h"/>
    <m/>
    <m/>
    <n v="2"/>
    <m/>
    <x v="12"/>
    <m/>
    <n v="448"/>
    <m/>
    <m/>
    <m/>
    <n v="20"/>
    <m/>
    <m/>
    <n v="4"/>
    <n v="324.89999999999998"/>
    <n v="0"/>
    <n v="9"/>
    <n v="29"/>
    <m/>
    <m/>
    <m/>
    <x v="1"/>
    <m/>
  </r>
  <r>
    <s v="Exp4"/>
    <n v="401010"/>
    <n v="1010"/>
    <x v="2"/>
    <x v="7"/>
    <x v="11"/>
    <d v="2014-12-01T00:00:00"/>
    <s v="Full_8h"/>
    <m/>
    <m/>
    <n v="3"/>
    <m/>
    <x v="12"/>
    <m/>
    <n v="378"/>
    <m/>
    <m/>
    <m/>
    <n v="19"/>
    <m/>
    <m/>
    <n v="4"/>
    <n v="324.89999999999998"/>
    <n v="0"/>
    <n v="9"/>
    <n v="28"/>
    <m/>
    <m/>
    <m/>
    <x v="1"/>
    <m/>
  </r>
  <r>
    <s v="Exp4"/>
    <n v="401010"/>
    <n v="1010"/>
    <x v="2"/>
    <x v="7"/>
    <x v="11"/>
    <d v="2014-12-01T00:00:00"/>
    <s v="Full_8h"/>
    <m/>
    <m/>
    <n v="4"/>
    <m/>
    <x v="12"/>
    <m/>
    <n v="465"/>
    <m/>
    <m/>
    <m/>
    <n v="19"/>
    <m/>
    <m/>
    <n v="4"/>
    <n v="324.89999999999998"/>
    <n v="0"/>
    <n v="9"/>
    <n v="28"/>
    <m/>
    <m/>
    <m/>
    <x v="1"/>
    <m/>
  </r>
  <r>
    <s v="Exp4"/>
    <n v="401020"/>
    <n v="1020"/>
    <x v="2"/>
    <x v="7"/>
    <x v="11"/>
    <d v="2014-12-01T00:00:00"/>
    <s v="Full_8h"/>
    <m/>
    <n v="1020"/>
    <n v="1"/>
    <m/>
    <x v="12"/>
    <m/>
    <n v="400"/>
    <m/>
    <m/>
    <m/>
    <n v="19"/>
    <m/>
    <m/>
    <n v="4"/>
    <n v="324.89999999999998"/>
    <n v="0"/>
    <n v="9"/>
    <n v="28"/>
    <m/>
    <m/>
    <m/>
    <x v="1"/>
    <m/>
  </r>
  <r>
    <s v="Exp4"/>
    <n v="401020"/>
    <n v="1020"/>
    <x v="2"/>
    <x v="7"/>
    <x v="11"/>
    <d v="2014-12-01T00:00:00"/>
    <s v="Full_8h"/>
    <m/>
    <m/>
    <n v="2"/>
    <m/>
    <x v="6"/>
    <m/>
    <n v="430"/>
    <m/>
    <m/>
    <m/>
    <n v="20"/>
    <m/>
    <m/>
    <n v="4"/>
    <n v="324.89999999999998"/>
    <n v="0"/>
    <n v="10"/>
    <n v="30"/>
    <m/>
    <m/>
    <m/>
    <x v="1"/>
    <m/>
  </r>
  <r>
    <s v="Exp4"/>
    <n v="401020"/>
    <n v="1020"/>
    <x v="2"/>
    <x v="7"/>
    <x v="11"/>
    <d v="2014-12-01T00:00:00"/>
    <s v="Full_8h"/>
    <m/>
    <m/>
    <n v="3"/>
    <m/>
    <x v="12"/>
    <m/>
    <n v="395"/>
    <m/>
    <m/>
    <m/>
    <n v="19"/>
    <m/>
    <m/>
    <n v="4"/>
    <n v="324.89999999999998"/>
    <n v="0"/>
    <n v="9"/>
    <n v="28"/>
    <m/>
    <m/>
    <m/>
    <x v="1"/>
    <m/>
  </r>
  <r>
    <s v="Exp4"/>
    <n v="401020"/>
    <n v="1020"/>
    <x v="2"/>
    <x v="7"/>
    <x v="11"/>
    <d v="2014-12-01T00:00:00"/>
    <s v="Full_8h"/>
    <m/>
    <m/>
    <n v="4"/>
    <m/>
    <x v="11"/>
    <m/>
    <n v="440"/>
    <m/>
    <m/>
    <m/>
    <n v="19"/>
    <m/>
    <m/>
    <n v="4"/>
    <n v="324.89999999999998"/>
    <n v="0"/>
    <n v="8"/>
    <n v="27"/>
    <m/>
    <m/>
    <m/>
    <x v="1"/>
    <m/>
  </r>
  <r>
    <s v="Exp4"/>
    <n v="401076"/>
    <n v="1076"/>
    <x v="2"/>
    <x v="7"/>
    <x v="7"/>
    <d v="2014-09-23T00:00:00"/>
    <s v="Full_8h"/>
    <m/>
    <n v="1076"/>
    <n v="1"/>
    <n v="0"/>
    <x v="17"/>
    <n v="3"/>
    <n v="35"/>
    <m/>
    <n v="37"/>
    <n v="4"/>
    <n v="3"/>
    <m/>
    <s v="V"/>
    <m/>
    <n v="212.25"/>
    <n v="0.17432273262661954"/>
    <n v="2.1743227326266195"/>
    <n v="9"/>
    <m/>
    <m/>
    <m/>
    <x v="2"/>
    <m/>
  </r>
  <r>
    <s v="Exp4"/>
    <n v="401076"/>
    <n v="1076"/>
    <x v="2"/>
    <x v="7"/>
    <x v="7"/>
    <d v="2014-09-23T00:00:00"/>
    <s v="Full_8h"/>
    <m/>
    <m/>
    <n v="2"/>
    <n v="0"/>
    <x v="17"/>
    <n v="3"/>
    <n v="30"/>
    <n v="108"/>
    <n v="34"/>
    <n v="3"/>
    <n v="3"/>
    <m/>
    <s v="V"/>
    <m/>
    <n v="212.25"/>
    <n v="0.16018845700824499"/>
    <n v="2.1601884570082448"/>
    <n v="8"/>
    <m/>
    <m/>
    <m/>
    <x v="2"/>
    <m/>
  </r>
  <r>
    <s v="Exp4"/>
    <n v="401076"/>
    <n v="1076"/>
    <x v="2"/>
    <x v="7"/>
    <x v="7"/>
    <d v="2014-09-23T00:00:00"/>
    <s v="Full_8h"/>
    <m/>
    <m/>
    <n v="3"/>
    <n v="0"/>
    <x v="17"/>
    <n v="3"/>
    <n v="35"/>
    <n v="107"/>
    <n v="21"/>
    <n v="3"/>
    <n v="3"/>
    <m/>
    <s v="V"/>
    <m/>
    <n v="212.25"/>
    <n v="9.8939929328621903E-2"/>
    <n v="2.0989399293286217"/>
    <n v="8"/>
    <m/>
    <m/>
    <m/>
    <x v="2"/>
    <m/>
  </r>
  <r>
    <s v="Exp4"/>
    <n v="401076"/>
    <n v="1076"/>
    <x v="2"/>
    <x v="7"/>
    <x v="7"/>
    <d v="2014-09-23T00:00:00"/>
    <s v="Full_8h"/>
    <m/>
    <m/>
    <n v="4"/>
    <n v="0"/>
    <x v="21"/>
    <n v="3"/>
    <n v="34"/>
    <n v="103"/>
    <n v="29"/>
    <n v="3"/>
    <n v="3"/>
    <m/>
    <s v="V"/>
    <m/>
    <n v="114.14285714285714"/>
    <n v="0.25406758448060074"/>
    <n v="1.2540675844806008"/>
    <n v="7"/>
    <m/>
    <m/>
    <m/>
    <x v="2"/>
    <m/>
  </r>
  <r>
    <s v="Exp4"/>
    <n v="401081"/>
    <n v="1081"/>
    <x v="2"/>
    <x v="7"/>
    <x v="7"/>
    <d v="2014-09-23T00:00:00"/>
    <s v="Full_8h"/>
    <m/>
    <n v="1081"/>
    <n v="1"/>
    <n v="0"/>
    <x v="17"/>
    <n v="3"/>
    <n v="38"/>
    <m/>
    <n v="41"/>
    <n v="3"/>
    <n v="4"/>
    <m/>
    <s v="V"/>
    <m/>
    <n v="212.25"/>
    <n v="0.19316843345111898"/>
    <n v="2.193168433451119"/>
    <n v="9"/>
    <m/>
    <m/>
    <m/>
    <x v="2"/>
    <m/>
  </r>
  <r>
    <s v="Exp4"/>
    <n v="401081"/>
    <n v="1081"/>
    <x v="2"/>
    <x v="7"/>
    <x v="7"/>
    <d v="2014-09-23T00:00:00"/>
    <s v="Full_8h"/>
    <m/>
    <m/>
    <n v="2"/>
    <n v="0"/>
    <x v="17"/>
    <n v="3"/>
    <n v="36"/>
    <n v="121"/>
    <n v="38"/>
    <n v="3"/>
    <n v="4"/>
    <m/>
    <s v="V"/>
    <m/>
    <n v="212.25"/>
    <n v="0.1790341578327444"/>
    <n v="2.1790341578327443"/>
    <n v="9"/>
    <m/>
    <m/>
    <m/>
    <x v="2"/>
    <m/>
  </r>
  <r>
    <s v="Exp4"/>
    <n v="401081"/>
    <n v="1081"/>
    <x v="2"/>
    <x v="7"/>
    <x v="7"/>
    <d v="2014-09-23T00:00:00"/>
    <s v="Full_8h"/>
    <m/>
    <m/>
    <n v="3"/>
    <n v="0"/>
    <x v="17"/>
    <n v="3"/>
    <n v="35"/>
    <n v="104"/>
    <n v="17"/>
    <n v="3"/>
    <n v="2"/>
    <m/>
    <s v="V"/>
    <m/>
    <n v="212.25"/>
    <n v="8.0094228504122497E-2"/>
    <n v="2.0800942285041226"/>
    <n v="7"/>
    <m/>
    <m/>
    <m/>
    <x v="2"/>
    <m/>
  </r>
  <r>
    <s v="Exp4"/>
    <n v="401081"/>
    <n v="1081"/>
    <x v="2"/>
    <x v="7"/>
    <x v="7"/>
    <d v="2014-09-23T00:00:00"/>
    <s v="Full_8h"/>
    <m/>
    <m/>
    <n v="4"/>
    <n v="0"/>
    <x v="17"/>
    <n v="3"/>
    <n v="32"/>
    <n v="96"/>
    <n v="28"/>
    <n v="3"/>
    <n v="3"/>
    <m/>
    <s v="V"/>
    <m/>
    <n v="212.25"/>
    <n v="0.13191990577149587"/>
    <n v="2.1319199057714959"/>
    <n v="8"/>
    <m/>
    <m/>
    <m/>
    <x v="2"/>
    <m/>
  </r>
  <r>
    <s v="Exp4"/>
    <n v="401092"/>
    <n v="1092"/>
    <x v="2"/>
    <x v="7"/>
    <x v="7"/>
    <d v="2014-09-23T00:00:00"/>
    <s v="Full_8h"/>
    <m/>
    <n v="1092"/>
    <n v="1"/>
    <n v="0"/>
    <x v="21"/>
    <n v="2"/>
    <m/>
    <m/>
    <n v="100"/>
    <n v="3"/>
    <n v="3"/>
    <m/>
    <s v="V"/>
    <m/>
    <n v="114.14285714285714"/>
    <n v="0.87609511889862335"/>
    <n v="1.8760951188986232"/>
    <n v="7"/>
    <m/>
    <m/>
    <m/>
    <x v="2"/>
    <m/>
  </r>
  <r>
    <s v="Exp4"/>
    <n v="401092"/>
    <n v="1092"/>
    <x v="2"/>
    <x v="7"/>
    <x v="7"/>
    <d v="2014-09-23T00:00:00"/>
    <s v="Full_8h"/>
    <m/>
    <m/>
    <n v="2"/>
    <n v="0"/>
    <x v="17"/>
    <n v="3"/>
    <n v="35"/>
    <n v="111"/>
    <n v="36"/>
    <n v="4"/>
    <n v="3"/>
    <m/>
    <s v="V"/>
    <m/>
    <n v="212.25"/>
    <n v="0.16961130742049471"/>
    <n v="2.1696113074204946"/>
    <n v="9"/>
    <m/>
    <m/>
    <m/>
    <x v="2"/>
    <m/>
  </r>
  <r>
    <s v="Exp4"/>
    <n v="401092"/>
    <n v="1092"/>
    <x v="2"/>
    <x v="7"/>
    <x v="7"/>
    <d v="2014-09-23T00:00:00"/>
    <s v="Full_8h"/>
    <m/>
    <m/>
    <n v="3"/>
    <n v="0"/>
    <x v="17"/>
    <n v="3"/>
    <n v="35"/>
    <n v="95"/>
    <n v="28"/>
    <n v="3"/>
    <n v="2"/>
    <m/>
    <s v="V"/>
    <m/>
    <n v="212.25"/>
    <n v="0.13191990577149587"/>
    <n v="2.1319199057714959"/>
    <n v="7"/>
    <m/>
    <m/>
    <m/>
    <x v="2"/>
    <m/>
  </r>
  <r>
    <s v="Exp4"/>
    <n v="401092"/>
    <n v="1092"/>
    <x v="2"/>
    <x v="7"/>
    <x v="7"/>
    <d v="2014-09-23T00:00:00"/>
    <s v="Full_8h"/>
    <m/>
    <m/>
    <n v="4"/>
    <n v="0"/>
    <x v="21"/>
    <n v="2"/>
    <n v="28"/>
    <n v="44"/>
    <n v="98"/>
    <n v="3"/>
    <n v="2"/>
    <m/>
    <s v="V"/>
    <m/>
    <n v="114.14285714285714"/>
    <n v="0.85857321652065088"/>
    <n v="1.858573216520651"/>
    <n v="6"/>
    <m/>
    <m/>
    <m/>
    <x v="2"/>
    <m/>
  </r>
  <r>
    <s v="Exp4"/>
    <n v="401082"/>
    <n v="1082"/>
    <x v="2"/>
    <x v="7"/>
    <x v="7"/>
    <d v="2014-09-30T00:00:00"/>
    <s v="Full_8h"/>
    <m/>
    <n v="1082"/>
    <n v="1"/>
    <n v="1"/>
    <x v="18"/>
    <n v="4"/>
    <n v="40"/>
    <m/>
    <n v="115"/>
    <n v="4"/>
    <n v="5"/>
    <m/>
    <s v="V"/>
    <m/>
    <n v="237.9"/>
    <n v="0.48339638503572929"/>
    <n v="3.4833963850357295"/>
    <n v="12"/>
    <m/>
    <m/>
    <m/>
    <x v="2"/>
    <m/>
  </r>
  <r>
    <s v="Exp4"/>
    <n v="401082"/>
    <n v="1082"/>
    <x v="2"/>
    <x v="7"/>
    <x v="7"/>
    <d v="2014-09-30T00:00:00"/>
    <s v="Full_8h"/>
    <m/>
    <m/>
    <n v="2"/>
    <n v="2"/>
    <x v="18"/>
    <n v="4"/>
    <n v="41"/>
    <n v="184"/>
    <n v="96"/>
    <n v="4"/>
    <n v="4"/>
    <m/>
    <s v="V"/>
    <m/>
    <n v="237.9"/>
    <n v="0.40353089533417402"/>
    <n v="3.4035308953341739"/>
    <n v="11"/>
    <m/>
    <m/>
    <m/>
    <x v="2"/>
    <m/>
  </r>
  <r>
    <s v="Exp4"/>
    <n v="401082"/>
    <n v="1082"/>
    <x v="2"/>
    <x v="7"/>
    <x v="7"/>
    <d v="2014-09-30T00:00:00"/>
    <s v="Full_8h"/>
    <m/>
    <m/>
    <n v="3"/>
    <n v="2"/>
    <x v="18"/>
    <n v="4"/>
    <n v="43"/>
    <n v="184"/>
    <n v="106"/>
    <n v="4"/>
    <n v="4"/>
    <m/>
    <s v="V"/>
    <m/>
    <n v="237.9"/>
    <n v="0.44556536359815047"/>
    <n v="3.4455653635981505"/>
    <n v="11"/>
    <m/>
    <m/>
    <m/>
    <x v="2"/>
    <m/>
  </r>
  <r>
    <s v="Exp4"/>
    <n v="401082"/>
    <n v="1082"/>
    <x v="2"/>
    <x v="7"/>
    <x v="7"/>
    <d v="2014-09-30T00:00:00"/>
    <s v="Full_8h"/>
    <m/>
    <m/>
    <n v="4"/>
    <n v="0"/>
    <x v="18"/>
    <n v="4"/>
    <n v="44"/>
    <n v="191"/>
    <n v="114"/>
    <n v="4"/>
    <n v="5"/>
    <m/>
    <s v="V"/>
    <m/>
    <n v="237.9"/>
    <n v="0.47919293820933162"/>
    <n v="3.4791929382093318"/>
    <n v="12"/>
    <m/>
    <m/>
    <m/>
    <x v="2"/>
    <m/>
  </r>
  <r>
    <s v="Exp4"/>
    <n v="401109"/>
    <n v="1109"/>
    <x v="2"/>
    <x v="7"/>
    <x v="7"/>
    <d v="2014-09-30T00:00:00"/>
    <s v="Full_8h"/>
    <m/>
    <n v="1109"/>
    <n v="1"/>
    <n v="1"/>
    <x v="18"/>
    <n v="4"/>
    <n v="46"/>
    <m/>
    <n v="74"/>
    <n v="4"/>
    <n v="4"/>
    <m/>
    <s v="V"/>
    <m/>
    <n v="237.9"/>
    <n v="0.31105506515342579"/>
    <n v="3.3110550651534258"/>
    <n v="11"/>
    <m/>
    <m/>
    <m/>
    <x v="2"/>
    <m/>
  </r>
  <r>
    <s v="Exp4"/>
    <n v="401109"/>
    <n v="1109"/>
    <x v="2"/>
    <x v="7"/>
    <x v="7"/>
    <d v="2014-09-30T00:00:00"/>
    <s v="Full_8h"/>
    <m/>
    <m/>
    <n v="2"/>
    <n v="1"/>
    <x v="18"/>
    <n v="4"/>
    <n v="47"/>
    <n v="205"/>
    <n v="55"/>
    <n v="3"/>
    <n v="4"/>
    <m/>
    <s v="V"/>
    <m/>
    <n v="237.9"/>
    <n v="0.23118957545187052"/>
    <n v="3.2311895754518707"/>
    <n v="10"/>
    <m/>
    <m/>
    <m/>
    <x v="2"/>
    <m/>
  </r>
  <r>
    <s v="Exp4"/>
    <n v="401109"/>
    <n v="1109"/>
    <x v="2"/>
    <x v="7"/>
    <x v="7"/>
    <d v="2014-09-30T00:00:00"/>
    <s v="Full_8h"/>
    <m/>
    <m/>
    <n v="3"/>
    <n v="0"/>
    <x v="18"/>
    <n v="4"/>
    <n v="47"/>
    <n v="179"/>
    <n v="83"/>
    <n v="3"/>
    <n v="4"/>
    <m/>
    <s v="V"/>
    <m/>
    <n v="237.9"/>
    <n v="0.34888608659100462"/>
    <n v="3.3488860865910048"/>
    <n v="10"/>
    <m/>
    <m/>
    <m/>
    <x v="2"/>
    <m/>
  </r>
  <r>
    <s v="Exp4"/>
    <n v="401109"/>
    <n v="1109"/>
    <x v="2"/>
    <x v="7"/>
    <x v="7"/>
    <d v="2014-09-30T00:00:00"/>
    <s v="Full_8h"/>
    <m/>
    <m/>
    <n v="4"/>
    <n v="2"/>
    <x v="18"/>
    <n v="4"/>
    <n v="49"/>
    <n v="207"/>
    <n v="107"/>
    <n v="4"/>
    <n v="5"/>
    <m/>
    <s v="V"/>
    <m/>
    <n v="237.9"/>
    <n v="0.44976881042454814"/>
    <n v="3.4497688104245481"/>
    <n v="12"/>
    <m/>
    <m/>
    <m/>
    <x v="2"/>
    <m/>
  </r>
  <r>
    <s v="Exp4"/>
    <n v="401113"/>
    <n v="1113"/>
    <x v="2"/>
    <x v="7"/>
    <x v="7"/>
    <d v="2014-09-30T00:00:00"/>
    <s v="Full_8h"/>
    <m/>
    <n v="1113"/>
    <n v="1"/>
    <n v="2"/>
    <x v="18"/>
    <n v="4"/>
    <n v="46"/>
    <m/>
    <n v="126"/>
    <n v="5"/>
    <n v="5"/>
    <m/>
    <s v="V"/>
    <m/>
    <n v="237.9"/>
    <n v="0.52963430012610335"/>
    <n v="3.5296343001261032"/>
    <n v="13"/>
    <m/>
    <m/>
    <m/>
    <x v="2"/>
    <m/>
  </r>
  <r>
    <s v="Exp4"/>
    <n v="401113"/>
    <n v="1113"/>
    <x v="2"/>
    <x v="7"/>
    <x v="7"/>
    <d v="2014-09-30T00:00:00"/>
    <s v="Full_8h"/>
    <m/>
    <m/>
    <n v="2"/>
    <n v="1"/>
    <x v="18"/>
    <n v="4"/>
    <n v="50"/>
    <n v="186"/>
    <n v="95"/>
    <n v="4"/>
    <n v="5"/>
    <m/>
    <s v="V"/>
    <m/>
    <n v="237.9"/>
    <n v="0.39932744850777635"/>
    <n v="3.3993274485077762"/>
    <n v="12"/>
    <m/>
    <m/>
    <m/>
    <x v="2"/>
    <m/>
  </r>
  <r>
    <s v="Exp4"/>
    <n v="401113"/>
    <n v="1113"/>
    <x v="2"/>
    <x v="7"/>
    <x v="7"/>
    <d v="2014-09-30T00:00:00"/>
    <s v="Full_8h"/>
    <m/>
    <m/>
    <n v="3"/>
    <n v="2"/>
    <x v="18"/>
    <n v="4"/>
    <n v="45"/>
    <n v="159"/>
    <n v="141"/>
    <n v="4"/>
    <n v="5"/>
    <m/>
    <s v="V"/>
    <m/>
    <n v="237.9"/>
    <n v="0.59268600252206805"/>
    <n v="3.5926860025220679"/>
    <n v="12"/>
    <m/>
    <m/>
    <m/>
    <x v="2"/>
    <m/>
  </r>
  <r>
    <s v="Exp4"/>
    <n v="401113"/>
    <n v="1113"/>
    <x v="2"/>
    <x v="7"/>
    <x v="7"/>
    <d v="2014-09-30T00:00:00"/>
    <s v="Full_8h"/>
    <m/>
    <m/>
    <n v="4"/>
    <n v="1"/>
    <x v="18"/>
    <n v="4"/>
    <n v="57"/>
    <n v="192"/>
    <n v="67"/>
    <n v="4"/>
    <n v="4"/>
    <m/>
    <s v="V"/>
    <m/>
    <n v="237.9"/>
    <n v="0.28163093736864225"/>
    <n v="3.2816309373686421"/>
    <n v="11"/>
    <m/>
    <m/>
    <m/>
    <x v="2"/>
    <m/>
  </r>
  <r>
    <s v="Exp4"/>
    <n v="401093"/>
    <n v="1093"/>
    <x v="2"/>
    <x v="7"/>
    <x v="7"/>
    <d v="2014-10-07T00:00:00"/>
    <s v="Full_8h"/>
    <m/>
    <n v="1093"/>
    <n v="1"/>
    <n v="2"/>
    <x v="20"/>
    <n v="5"/>
    <n v="52"/>
    <m/>
    <n v="166"/>
    <n v="5"/>
    <n v="7"/>
    <m/>
    <s v="V"/>
    <m/>
    <n v="261"/>
    <n v="0.63601532567049812"/>
    <n v="4.6360153256704981"/>
    <n v="16"/>
    <m/>
    <m/>
    <m/>
    <x v="2"/>
    <m/>
  </r>
  <r>
    <s v="Exp4"/>
    <n v="401093"/>
    <n v="1093"/>
    <x v="2"/>
    <x v="7"/>
    <x v="7"/>
    <d v="2014-10-07T00:00:00"/>
    <s v="Full_8h"/>
    <m/>
    <m/>
    <n v="2"/>
    <n v="2"/>
    <x v="20"/>
    <n v="5"/>
    <n v="45"/>
    <n v="180"/>
    <n v="141"/>
    <n v="5"/>
    <n v="7"/>
    <m/>
    <s v="V"/>
    <m/>
    <n v="261"/>
    <n v="0.54022988505747127"/>
    <n v="4.5402298850574709"/>
    <n v="16"/>
    <m/>
    <m/>
    <m/>
    <x v="2"/>
    <m/>
  </r>
  <r>
    <s v="Exp4"/>
    <n v="401093"/>
    <n v="1093"/>
    <x v="2"/>
    <x v="7"/>
    <x v="7"/>
    <d v="2014-10-07T00:00:00"/>
    <s v="Full_8h"/>
    <m/>
    <m/>
    <n v="3"/>
    <n v="2"/>
    <x v="20"/>
    <n v="5"/>
    <n v="47"/>
    <n v="184"/>
    <n v="85"/>
    <n v="5"/>
    <n v="6"/>
    <m/>
    <s v="V"/>
    <m/>
    <n v="261"/>
    <n v="0.32567049808429116"/>
    <n v="4.3256704980842908"/>
    <n v="15"/>
    <m/>
    <m/>
    <m/>
    <x v="2"/>
    <m/>
  </r>
  <r>
    <s v="Exp4"/>
    <n v="401093"/>
    <n v="1093"/>
    <x v="2"/>
    <x v="7"/>
    <x v="7"/>
    <d v="2014-10-07T00:00:00"/>
    <s v="Full_8h"/>
    <m/>
    <m/>
    <n v="4"/>
    <n v="1"/>
    <x v="20"/>
    <n v="5"/>
    <n v="54"/>
    <n v="225"/>
    <n v="126"/>
    <n v="5"/>
    <n v="7"/>
    <m/>
    <s v="V"/>
    <m/>
    <n v="261"/>
    <n v="0.48275862068965519"/>
    <n v="4.4827586206896548"/>
    <n v="16"/>
    <m/>
    <m/>
    <m/>
    <x v="2"/>
    <m/>
  </r>
  <r>
    <s v="Exp4"/>
    <n v="401104"/>
    <n v="1104"/>
    <x v="2"/>
    <x v="7"/>
    <x v="7"/>
    <d v="2014-10-07T00:00:00"/>
    <s v="Full_8h"/>
    <m/>
    <n v="1104"/>
    <n v="1"/>
    <n v="1"/>
    <x v="20"/>
    <n v="5"/>
    <n v="48"/>
    <m/>
    <n v="120"/>
    <n v="4"/>
    <n v="6"/>
    <m/>
    <s v="V"/>
    <m/>
    <n v="261"/>
    <n v="0.45977011494252873"/>
    <n v="4.4597701149425291"/>
    <n v="14"/>
    <m/>
    <m/>
    <m/>
    <x v="2"/>
    <m/>
  </r>
  <r>
    <s v="Exp4"/>
    <n v="401104"/>
    <n v="1104"/>
    <x v="2"/>
    <x v="7"/>
    <x v="7"/>
    <d v="2014-10-07T00:00:00"/>
    <s v="Full_8h"/>
    <m/>
    <m/>
    <n v="2"/>
    <n v="2"/>
    <x v="20"/>
    <n v="5"/>
    <n v="48"/>
    <n v="181"/>
    <n v="192"/>
    <n v="4"/>
    <n v="6"/>
    <m/>
    <s v="V"/>
    <m/>
    <n v="261"/>
    <n v="0.73563218390804597"/>
    <n v="4.735632183908046"/>
    <n v="14"/>
    <m/>
    <m/>
    <m/>
    <x v="2"/>
    <m/>
  </r>
  <r>
    <s v="Exp4"/>
    <n v="401104"/>
    <n v="1104"/>
    <x v="2"/>
    <x v="7"/>
    <x v="7"/>
    <d v="2014-10-07T00:00:00"/>
    <s v="Full_8h"/>
    <m/>
    <m/>
    <n v="3"/>
    <n v="2"/>
    <x v="20"/>
    <n v="5"/>
    <n v="51"/>
    <n v="195"/>
    <n v="135"/>
    <n v="4"/>
    <n v="7"/>
    <m/>
    <s v="V"/>
    <m/>
    <n v="261"/>
    <n v="0.51724137931034486"/>
    <n v="4.5172413793103452"/>
    <n v="15"/>
    <m/>
    <m/>
    <m/>
    <x v="2"/>
    <m/>
  </r>
  <r>
    <s v="Exp4"/>
    <n v="401104"/>
    <n v="1104"/>
    <x v="2"/>
    <x v="7"/>
    <x v="7"/>
    <d v="2014-10-07T00:00:00"/>
    <s v="Full_8h"/>
    <m/>
    <m/>
    <n v="4"/>
    <n v="3"/>
    <x v="20"/>
    <n v="5"/>
    <n v="57"/>
    <n v="211"/>
    <n v="138"/>
    <n v="4"/>
    <n v="9"/>
    <m/>
    <s v="E"/>
    <m/>
    <n v="261"/>
    <n v="0.52873563218390807"/>
    <n v="4.5287356321839081"/>
    <n v="17"/>
    <m/>
    <m/>
    <m/>
    <x v="2"/>
    <m/>
  </r>
  <r>
    <s v="Exp4"/>
    <n v="401107"/>
    <n v="1107"/>
    <x v="2"/>
    <x v="7"/>
    <x v="7"/>
    <d v="2014-10-07T00:00:00"/>
    <s v="Full_8h"/>
    <m/>
    <n v="1107"/>
    <n v="1"/>
    <n v="2"/>
    <x v="20"/>
    <n v="5"/>
    <n v="53"/>
    <m/>
    <n v="135"/>
    <n v="5"/>
    <n v="7"/>
    <m/>
    <s v="V"/>
    <m/>
    <n v="261"/>
    <n v="0.51724137931034486"/>
    <n v="4.5172413793103452"/>
    <n v="16"/>
    <m/>
    <m/>
    <m/>
    <x v="2"/>
    <m/>
  </r>
  <r>
    <s v="Exp4"/>
    <n v="401107"/>
    <n v="1107"/>
    <x v="2"/>
    <x v="7"/>
    <x v="7"/>
    <d v="2014-10-07T00:00:00"/>
    <s v="Full_8h"/>
    <m/>
    <m/>
    <n v="2"/>
    <n v="4"/>
    <x v="20"/>
    <n v="5"/>
    <n v="50"/>
    <n v="207"/>
    <n v="157"/>
    <n v="5"/>
    <n v="7"/>
    <m/>
    <s v="V"/>
    <m/>
    <n v="261"/>
    <n v="0.6015325670498084"/>
    <n v="4.6015325670498086"/>
    <n v="16"/>
    <m/>
    <m/>
    <m/>
    <x v="2"/>
    <m/>
  </r>
  <r>
    <s v="Exp4"/>
    <n v="401107"/>
    <n v="1107"/>
    <x v="2"/>
    <x v="7"/>
    <x v="7"/>
    <d v="2014-10-07T00:00:00"/>
    <s v="Full_8h"/>
    <m/>
    <m/>
    <n v="3"/>
    <n v="3"/>
    <x v="20"/>
    <n v="5"/>
    <n v="53"/>
    <n v="194"/>
    <n v="150"/>
    <n v="5"/>
    <n v="7"/>
    <m/>
    <s v="V"/>
    <m/>
    <n v="261"/>
    <n v="0.57471264367816088"/>
    <n v="4.5747126436781613"/>
    <n v="16"/>
    <m/>
    <m/>
    <m/>
    <x v="2"/>
    <m/>
  </r>
  <r>
    <s v="Exp4"/>
    <n v="401107"/>
    <n v="1107"/>
    <x v="2"/>
    <x v="7"/>
    <x v="7"/>
    <d v="2014-10-07T00:00:00"/>
    <s v="Full_8h"/>
    <m/>
    <m/>
    <n v="4"/>
    <n v="2"/>
    <x v="20"/>
    <n v="5"/>
    <n v="49"/>
    <n v="187"/>
    <n v="135"/>
    <n v="5"/>
    <n v="8"/>
    <m/>
    <s v="V"/>
    <m/>
    <n v="261"/>
    <n v="0.51724137931034486"/>
    <n v="4.5172413793103452"/>
    <n v="17"/>
    <m/>
    <m/>
    <m/>
    <x v="2"/>
    <m/>
  </r>
  <r>
    <s v="Exp4"/>
    <n v="401078"/>
    <n v="1078"/>
    <x v="2"/>
    <x v="7"/>
    <x v="7"/>
    <d v="2014-10-15T00:00:00"/>
    <s v="Full_8h"/>
    <m/>
    <n v="1078"/>
    <n v="1"/>
    <n v="2"/>
    <x v="19"/>
    <n v="6"/>
    <n v="70"/>
    <m/>
    <n v="156"/>
    <n v="4"/>
    <n v="12"/>
    <m/>
    <s v="DR"/>
    <m/>
    <n v="321"/>
    <n v="0.48598130841121495"/>
    <n v="5.4859813084112146"/>
    <n v="21"/>
    <m/>
    <m/>
    <m/>
    <x v="2"/>
    <m/>
  </r>
  <r>
    <s v="Exp4"/>
    <n v="401078"/>
    <n v="1078"/>
    <x v="2"/>
    <x v="7"/>
    <x v="7"/>
    <d v="2014-10-15T00:00:00"/>
    <s v="Full_8h"/>
    <m/>
    <m/>
    <n v="2"/>
    <n v="3"/>
    <x v="19"/>
    <n v="6"/>
    <n v="76"/>
    <n v="248"/>
    <n v="223"/>
    <n v="5"/>
    <n v="11"/>
    <m/>
    <s v="E"/>
    <m/>
    <n v="321"/>
    <n v="0.69470404984423673"/>
    <n v="5.6947040498442369"/>
    <n v="21"/>
    <m/>
    <m/>
    <m/>
    <x v="2"/>
    <m/>
  </r>
  <r>
    <s v="Exp4"/>
    <n v="401078"/>
    <n v="1078"/>
    <x v="2"/>
    <x v="7"/>
    <x v="7"/>
    <d v="2014-10-15T00:00:00"/>
    <s v="Full_8h"/>
    <m/>
    <m/>
    <n v="3"/>
    <n v="3"/>
    <x v="19"/>
    <n v="6"/>
    <n v="66"/>
    <n v="249"/>
    <n v="127"/>
    <n v="5"/>
    <n v="10"/>
    <m/>
    <s v="DR"/>
    <m/>
    <n v="321"/>
    <n v="0.39563862928348908"/>
    <n v="5.3956386292834893"/>
    <n v="20"/>
    <m/>
    <m/>
    <m/>
    <x v="2"/>
    <m/>
  </r>
  <r>
    <s v="Exp4"/>
    <n v="401078"/>
    <n v="1078"/>
    <x v="2"/>
    <x v="7"/>
    <x v="7"/>
    <d v="2014-10-15T00:00:00"/>
    <s v="Full_8h"/>
    <m/>
    <m/>
    <n v="4"/>
    <n v="3"/>
    <x v="19"/>
    <n v="6"/>
    <n v="73"/>
    <n v="236"/>
    <n v="185"/>
    <n v="5"/>
    <n v="12"/>
    <m/>
    <s v="DR"/>
    <m/>
    <n v="321"/>
    <n v="0.57632398753894076"/>
    <n v="5.5763239875389408"/>
    <n v="22"/>
    <m/>
    <m/>
    <m/>
    <x v="2"/>
    <m/>
  </r>
  <r>
    <s v="Exp4"/>
    <n v="401110"/>
    <n v="1110"/>
    <x v="2"/>
    <x v="7"/>
    <x v="7"/>
    <d v="2014-10-15T00:00:00"/>
    <s v="Full_8h"/>
    <m/>
    <n v="1110"/>
    <n v="1"/>
    <n v="2"/>
    <x v="19"/>
    <n v="6"/>
    <n v="54"/>
    <m/>
    <n v="125"/>
    <n v="4"/>
    <n v="10"/>
    <m/>
    <s v="E"/>
    <m/>
    <n v="321"/>
    <n v="0.38940809968847351"/>
    <n v="5.3894080996884739"/>
    <n v="19"/>
    <m/>
    <m/>
    <m/>
    <x v="2"/>
    <m/>
  </r>
  <r>
    <s v="Exp4"/>
    <n v="401110"/>
    <n v="1110"/>
    <x v="2"/>
    <x v="7"/>
    <x v="7"/>
    <d v="2014-10-15T00:00:00"/>
    <s v="Full_8h"/>
    <m/>
    <m/>
    <n v="2"/>
    <n v="2"/>
    <x v="19"/>
    <n v="6"/>
    <n v="59"/>
    <n v="221"/>
    <n v="113"/>
    <n v="4"/>
    <n v="9"/>
    <m/>
    <s v="E"/>
    <m/>
    <n v="321"/>
    <n v="0.35202492211838005"/>
    <n v="5.35202492211838"/>
    <n v="18"/>
    <m/>
    <m/>
    <m/>
    <x v="2"/>
    <m/>
  </r>
  <r>
    <s v="Exp4"/>
    <n v="401110"/>
    <n v="1110"/>
    <x v="2"/>
    <x v="7"/>
    <x v="7"/>
    <d v="2014-10-15T00:00:00"/>
    <s v="Full_8h"/>
    <m/>
    <m/>
    <n v="3"/>
    <n v="3"/>
    <x v="19"/>
    <n v="6"/>
    <n v="59"/>
    <n v="238"/>
    <n v="152"/>
    <n v="5"/>
    <n v="10"/>
    <m/>
    <s v="E"/>
    <m/>
    <n v="321"/>
    <n v="0.4735202492211838"/>
    <n v="5.4735202492211839"/>
    <n v="20"/>
    <m/>
    <m/>
    <m/>
    <x v="2"/>
    <m/>
  </r>
  <r>
    <s v="Exp4"/>
    <n v="401110"/>
    <n v="1110"/>
    <x v="2"/>
    <x v="7"/>
    <x v="7"/>
    <d v="2014-10-15T00:00:00"/>
    <s v="Full_8h"/>
    <m/>
    <m/>
    <n v="4"/>
    <n v="2"/>
    <x v="19"/>
    <n v="6"/>
    <n v="70"/>
    <n v="243"/>
    <n v="132"/>
    <n v="4"/>
    <n v="14"/>
    <m/>
    <s v="E"/>
    <m/>
    <n v="321"/>
    <n v="0.41121495327102803"/>
    <n v="5.4112149532710276"/>
    <n v="23"/>
    <m/>
    <m/>
    <m/>
    <x v="2"/>
    <m/>
  </r>
  <r>
    <s v="Exp4"/>
    <n v="401116"/>
    <n v="1116"/>
    <x v="2"/>
    <x v="7"/>
    <x v="7"/>
    <d v="2014-10-15T00:00:00"/>
    <s v="Full_8h"/>
    <m/>
    <n v="1116"/>
    <n v="1"/>
    <n v="4"/>
    <x v="19"/>
    <n v="6"/>
    <n v="63"/>
    <m/>
    <n v="188"/>
    <n v="4"/>
    <n v="13"/>
    <m/>
    <s v="DR"/>
    <m/>
    <n v="321"/>
    <n v="0.58566978193146413"/>
    <n v="5.5856697819314638"/>
    <n v="22"/>
    <m/>
    <m/>
    <m/>
    <x v="2"/>
    <m/>
  </r>
  <r>
    <s v="Exp4"/>
    <n v="401116"/>
    <n v="1116"/>
    <x v="2"/>
    <x v="7"/>
    <x v="7"/>
    <d v="2014-10-15T00:00:00"/>
    <s v="Full_8h"/>
    <m/>
    <m/>
    <n v="2"/>
    <n v="3"/>
    <x v="19"/>
    <n v="6"/>
    <n v="64"/>
    <n v="232"/>
    <n v="172"/>
    <n v="5"/>
    <n v="12"/>
    <m/>
    <s v="DR"/>
    <m/>
    <n v="321"/>
    <n v="0.53582554517133951"/>
    <n v="5.5358255451713392"/>
    <n v="22"/>
    <m/>
    <m/>
    <m/>
    <x v="2"/>
    <m/>
  </r>
  <r>
    <s v="Exp4"/>
    <n v="401116"/>
    <n v="1116"/>
    <x v="2"/>
    <x v="7"/>
    <x v="7"/>
    <d v="2014-10-15T00:00:00"/>
    <s v="Full_8h"/>
    <m/>
    <m/>
    <n v="3"/>
    <n v="2"/>
    <x v="19"/>
    <n v="6"/>
    <n v="60"/>
    <n v="231"/>
    <n v="130"/>
    <n v="5"/>
    <n v="9"/>
    <m/>
    <s v="V"/>
    <m/>
    <n v="321"/>
    <n v="0.40498442367601245"/>
    <n v="5.4049844236760123"/>
    <n v="19"/>
    <m/>
    <m/>
    <m/>
    <x v="2"/>
    <m/>
  </r>
  <r>
    <s v="Exp4"/>
    <n v="401116"/>
    <n v="1116"/>
    <x v="2"/>
    <x v="7"/>
    <x v="7"/>
    <d v="2014-10-15T00:00:00"/>
    <s v="Full_8h"/>
    <m/>
    <m/>
    <n v="4"/>
    <n v="1"/>
    <x v="19"/>
    <n v="6"/>
    <n v="63"/>
    <n v="222"/>
    <n v="64"/>
    <n v="5"/>
    <n v="9"/>
    <m/>
    <s v="V"/>
    <m/>
    <n v="321"/>
    <n v="0.19937694704049844"/>
    <n v="5.1993769470404985"/>
    <n v="19"/>
    <m/>
    <m/>
    <m/>
    <x v="2"/>
    <m/>
  </r>
  <r>
    <s v="Exp4"/>
    <n v="401086"/>
    <n v="1086"/>
    <x v="2"/>
    <x v="7"/>
    <x v="7"/>
    <d v="2014-10-21T00:00:00"/>
    <s v="Full_8h"/>
    <m/>
    <n v="1086"/>
    <n v="1"/>
    <n v="2"/>
    <x v="15"/>
    <n v="8"/>
    <n v="78"/>
    <m/>
    <n v="149"/>
    <n v="4"/>
    <n v="12"/>
    <m/>
    <s v="DR"/>
    <m/>
    <n v="313"/>
    <n v="0.47603833865814699"/>
    <n v="7.4760383386581468"/>
    <n v="23"/>
    <m/>
    <m/>
    <m/>
    <x v="2"/>
    <m/>
  </r>
  <r>
    <s v="Exp4"/>
    <n v="401086"/>
    <n v="1086"/>
    <x v="2"/>
    <x v="7"/>
    <x v="7"/>
    <d v="2014-10-21T00:00:00"/>
    <s v="Full_8h"/>
    <m/>
    <m/>
    <n v="2"/>
    <n v="3"/>
    <x v="11"/>
    <n v="9"/>
    <n v="70"/>
    <n v="241"/>
    <n v="55"/>
    <n v="4"/>
    <n v="11"/>
    <m/>
    <s v="DR"/>
    <m/>
    <n v="313"/>
    <n v="0.1757188498402556"/>
    <n v="8.1757188498402549"/>
    <n v="23"/>
    <m/>
    <m/>
    <m/>
    <x v="2"/>
    <m/>
  </r>
  <r>
    <s v="Exp4"/>
    <n v="401086"/>
    <n v="1086"/>
    <x v="2"/>
    <x v="7"/>
    <x v="7"/>
    <d v="2014-10-21T00:00:00"/>
    <s v="Full_8h"/>
    <m/>
    <m/>
    <n v="3"/>
    <n v="4"/>
    <x v="16"/>
    <n v="7"/>
    <n v="77"/>
    <n v="231"/>
    <n v="155"/>
    <n v="4"/>
    <n v="15"/>
    <m/>
    <s v="DR"/>
    <m/>
    <n v="363"/>
    <n v="0.42699724517906334"/>
    <n v="6.4269972451790629"/>
    <n v="25"/>
    <m/>
    <m/>
    <m/>
    <x v="2"/>
    <m/>
  </r>
  <r>
    <s v="Exp4"/>
    <n v="401086"/>
    <n v="1086"/>
    <x v="2"/>
    <x v="7"/>
    <x v="7"/>
    <d v="2014-10-21T00:00:00"/>
    <s v="Full_8h"/>
    <m/>
    <m/>
    <n v="4"/>
    <n v="2"/>
    <x v="11"/>
    <n v="9"/>
    <n v="80"/>
    <n v="251"/>
    <n v="129"/>
    <n v="4"/>
    <n v="15"/>
    <m/>
    <s v="DR"/>
    <m/>
    <n v="313"/>
    <n v="0.41214057507987223"/>
    <n v="8.4121405750798726"/>
    <n v="27"/>
    <m/>
    <m/>
    <m/>
    <x v="2"/>
    <m/>
  </r>
  <r>
    <s v="Exp4"/>
    <n v="401105"/>
    <n v="1105"/>
    <x v="2"/>
    <x v="7"/>
    <x v="7"/>
    <d v="2014-10-21T00:00:00"/>
    <s v="Full_8h"/>
    <m/>
    <n v="1105"/>
    <n v="1"/>
    <n v="2"/>
    <x v="16"/>
    <n v="7"/>
    <n v="93"/>
    <m/>
    <n v="112"/>
    <n v="4"/>
    <n v="12"/>
    <m/>
    <s v="DR"/>
    <m/>
    <n v="363"/>
    <n v="0.30853994490358128"/>
    <n v="6.3085399449035808"/>
    <n v="22"/>
    <m/>
    <m/>
    <m/>
    <x v="2"/>
    <m/>
  </r>
  <r>
    <s v="Exp4"/>
    <n v="401105"/>
    <n v="1105"/>
    <x v="2"/>
    <x v="7"/>
    <x v="7"/>
    <d v="2014-10-21T00:00:00"/>
    <s v="Full_8h"/>
    <m/>
    <m/>
    <n v="2"/>
    <n v="3"/>
    <x v="16"/>
    <n v="7"/>
    <n v="93"/>
    <n v="272"/>
    <n v="155"/>
    <n v="4"/>
    <n v="17"/>
    <m/>
    <s v="DR"/>
    <m/>
    <n v="363"/>
    <n v="0.42699724517906334"/>
    <n v="6.4269972451790629"/>
    <n v="27"/>
    <m/>
    <m/>
    <m/>
    <x v="2"/>
    <m/>
  </r>
  <r>
    <s v="Exp4"/>
    <n v="401105"/>
    <n v="1105"/>
    <x v="2"/>
    <x v="7"/>
    <x v="7"/>
    <d v="2014-10-21T00:00:00"/>
    <s v="Full_8h"/>
    <m/>
    <m/>
    <n v="3"/>
    <n v="2"/>
    <x v="16"/>
    <n v="7"/>
    <n v="88"/>
    <n v="274"/>
    <n v="65"/>
    <n v="3"/>
    <n v="15"/>
    <m/>
    <s v="DR"/>
    <m/>
    <n v="363"/>
    <n v="0.1790633608815427"/>
    <n v="6.1790633608815426"/>
    <n v="24"/>
    <m/>
    <m/>
    <m/>
    <x v="2"/>
    <m/>
  </r>
  <r>
    <s v="Exp4"/>
    <n v="401105"/>
    <n v="1105"/>
    <x v="2"/>
    <x v="7"/>
    <x v="7"/>
    <d v="2014-10-21T00:00:00"/>
    <s v="Full_8h"/>
    <m/>
    <m/>
    <n v="4"/>
    <n v="1"/>
    <x v="16"/>
    <n v="7"/>
    <n v="90"/>
    <n v="312"/>
    <n v="42"/>
    <n v="4"/>
    <n v="14"/>
    <m/>
    <s v="DR"/>
    <m/>
    <n v="363"/>
    <n v="0.11570247933884298"/>
    <n v="6.115702479338843"/>
    <n v="24"/>
    <m/>
    <m/>
    <m/>
    <x v="2"/>
    <m/>
  </r>
  <r>
    <s v="Exp4"/>
    <n v="401112"/>
    <n v="1112"/>
    <x v="2"/>
    <x v="7"/>
    <x v="7"/>
    <d v="2014-10-21T00:00:00"/>
    <s v="Full_8h"/>
    <d v="2014-10-21T00:00:00"/>
    <n v="1112"/>
    <n v="1"/>
    <n v="3"/>
    <x v="16"/>
    <n v="7"/>
    <n v="92"/>
    <m/>
    <n v="90"/>
    <n v="4"/>
    <n v="15"/>
    <m/>
    <s v="DR"/>
    <m/>
    <n v="363"/>
    <n v="0.24793388429752067"/>
    <n v="6.2479338842975203"/>
    <n v="25"/>
    <m/>
    <m/>
    <m/>
    <x v="2"/>
    <m/>
  </r>
  <r>
    <s v="Exp4"/>
    <n v="401112"/>
    <n v="1112"/>
    <x v="2"/>
    <x v="7"/>
    <x v="7"/>
    <d v="2014-10-21T00:00:00"/>
    <s v="Full_8h"/>
    <m/>
    <m/>
    <n v="2"/>
    <n v="3"/>
    <x v="16"/>
    <n v="7"/>
    <n v="93"/>
    <n v="284"/>
    <n v="84"/>
    <n v="4"/>
    <n v="14"/>
    <m/>
    <s v="DR"/>
    <m/>
    <n v="363"/>
    <n v="0.23140495867768596"/>
    <n v="6.2314049586776861"/>
    <n v="24"/>
    <m/>
    <m/>
    <m/>
    <x v="2"/>
    <m/>
  </r>
  <r>
    <s v="Exp4"/>
    <n v="401112"/>
    <n v="1112"/>
    <x v="2"/>
    <x v="7"/>
    <x v="7"/>
    <d v="2014-10-21T00:00:00"/>
    <s v="Full_8h"/>
    <m/>
    <m/>
    <n v="3"/>
    <n v="4"/>
    <x v="16"/>
    <n v="7"/>
    <n v="88"/>
    <n v="284"/>
    <n v="50"/>
    <n v="4"/>
    <n v="16"/>
    <m/>
    <s v="DR"/>
    <m/>
    <n v="363"/>
    <n v="0.13774104683195593"/>
    <n v="6.1377410468319562"/>
    <n v="26"/>
    <m/>
    <m/>
    <m/>
    <x v="2"/>
    <m/>
  </r>
  <r>
    <s v="Exp4"/>
    <n v="401112"/>
    <n v="1112"/>
    <x v="2"/>
    <x v="7"/>
    <x v="7"/>
    <d v="2014-10-21T00:00:00"/>
    <s v="Full_8h"/>
    <m/>
    <m/>
    <n v="4"/>
    <n v="1"/>
    <x v="16"/>
    <n v="7"/>
    <n v="78"/>
    <n v="297"/>
    <n v="30"/>
    <n v="4"/>
    <n v="14"/>
    <m/>
    <s v="DR"/>
    <m/>
    <n v="363"/>
    <n v="8.2644628099173556E-2"/>
    <n v="6.0826446280991737"/>
    <n v="24"/>
    <m/>
    <m/>
    <m/>
    <x v="2"/>
    <m/>
  </r>
  <r>
    <s v="Exp4"/>
    <n v="401100"/>
    <n v="1100"/>
    <x v="2"/>
    <x v="7"/>
    <x v="7"/>
    <d v="2014-10-28T00:00:00"/>
    <s v="Full_8h"/>
    <m/>
    <n v="1100"/>
    <n v="1"/>
    <n v="4"/>
    <x v="15"/>
    <n v="8"/>
    <n v="70"/>
    <n v="288"/>
    <n v="17"/>
    <n v="4"/>
    <n v="20"/>
    <m/>
    <s v="DR"/>
    <m/>
    <n v="313"/>
    <n v="5.4313099041533544E-2"/>
    <n v="7.0543130990415337"/>
    <n v="31"/>
    <m/>
    <m/>
    <m/>
    <x v="2"/>
    <m/>
  </r>
  <r>
    <s v="Exp4"/>
    <n v="401100"/>
    <n v="1100"/>
    <x v="2"/>
    <x v="7"/>
    <x v="7"/>
    <d v="2014-10-28T00:00:00"/>
    <s v="Full_8h"/>
    <m/>
    <m/>
    <n v="2"/>
    <n v="3"/>
    <x v="16"/>
    <n v="7"/>
    <n v="95"/>
    <n v="299"/>
    <n v="260"/>
    <n v="4"/>
    <n v="17"/>
    <m/>
    <s v="DR"/>
    <m/>
    <n v="363"/>
    <n v="0.71625344352617082"/>
    <n v="6.7162534435261705"/>
    <n v="27"/>
    <m/>
    <m/>
    <m/>
    <x v="2"/>
    <m/>
  </r>
  <r>
    <s v="Exp4"/>
    <n v="401100"/>
    <n v="1100"/>
    <x v="2"/>
    <x v="7"/>
    <x v="7"/>
    <d v="2014-10-28T00:00:00"/>
    <s v="Full_8h"/>
    <m/>
    <m/>
    <n v="3"/>
    <n v="3"/>
    <x v="15"/>
    <n v="8"/>
    <n v="90"/>
    <n v="332"/>
    <n v="46"/>
    <n v="4"/>
    <n v="18"/>
    <m/>
    <s v="TS"/>
    <m/>
    <n v="313"/>
    <n v="0.14696485623003194"/>
    <n v="7.1469648562300323"/>
    <n v="29"/>
    <m/>
    <m/>
    <m/>
    <x v="2"/>
    <m/>
  </r>
  <r>
    <s v="Exp4"/>
    <n v="401100"/>
    <n v="1100"/>
    <x v="2"/>
    <x v="7"/>
    <x v="7"/>
    <d v="2014-10-28T00:00:00"/>
    <s v="Full_8h"/>
    <m/>
    <m/>
    <n v="4"/>
    <n v="2"/>
    <x v="15"/>
    <n v="8"/>
    <n v="83"/>
    <n v="322"/>
    <n v="37"/>
    <n v="4"/>
    <n v="19"/>
    <m/>
    <s v="DR"/>
    <m/>
    <n v="313"/>
    <n v="0.1182108626198083"/>
    <n v="7.118210862619808"/>
    <n v="30"/>
    <m/>
    <m/>
    <m/>
    <x v="2"/>
    <m/>
  </r>
  <r>
    <s v="Exp4"/>
    <n v="401108"/>
    <n v="1108"/>
    <x v="2"/>
    <x v="7"/>
    <x v="7"/>
    <d v="2014-10-28T00:00:00"/>
    <s v="Full_8h"/>
    <m/>
    <n v="1108"/>
    <n v="1"/>
    <n v="2"/>
    <x v="15"/>
    <n v="8"/>
    <n v="90"/>
    <m/>
    <n v="26"/>
    <n v="4"/>
    <n v="19"/>
    <m/>
    <s v="DR"/>
    <m/>
    <n v="313"/>
    <n v="8.3067092651757185E-2"/>
    <n v="7.0830670926517572"/>
    <n v="30"/>
    <m/>
    <m/>
    <m/>
    <x v="2"/>
    <m/>
  </r>
  <r>
    <s v="Exp4"/>
    <n v="401108"/>
    <n v="1108"/>
    <x v="2"/>
    <x v="7"/>
    <x v="7"/>
    <d v="2014-10-28T00:00:00"/>
    <s v="Full_8h"/>
    <m/>
    <m/>
    <n v="2"/>
    <n v="2"/>
    <x v="16"/>
    <n v="7"/>
    <n v="92"/>
    <n v="263"/>
    <n v="207"/>
    <n v="4"/>
    <n v="17"/>
    <m/>
    <s v="DR"/>
    <m/>
    <n v="363"/>
    <n v="0.57024793388429751"/>
    <n v="6.5702479338842972"/>
    <n v="27"/>
    <m/>
    <m/>
    <m/>
    <x v="2"/>
    <m/>
  </r>
  <r>
    <s v="Exp4"/>
    <n v="401108"/>
    <n v="1108"/>
    <x v="2"/>
    <x v="7"/>
    <x v="7"/>
    <d v="2014-10-28T00:00:00"/>
    <s v="Full_8h"/>
    <m/>
    <m/>
    <n v="3"/>
    <n v="3"/>
    <x v="15"/>
    <n v="8"/>
    <n v="91"/>
    <n v="272"/>
    <n v="40"/>
    <n v="4"/>
    <n v="17"/>
    <m/>
    <s v="DR"/>
    <m/>
    <n v="313"/>
    <n v="0.12779552715654952"/>
    <n v="7.1277955271565494"/>
    <n v="28"/>
    <m/>
    <m/>
    <m/>
    <x v="2"/>
    <m/>
  </r>
  <r>
    <s v="Exp4"/>
    <n v="401108"/>
    <n v="1108"/>
    <x v="2"/>
    <x v="7"/>
    <x v="7"/>
    <d v="2014-10-28T00:00:00"/>
    <s v="Full_8h"/>
    <m/>
    <m/>
    <n v="4"/>
    <n v="3"/>
    <x v="16"/>
    <n v="7"/>
    <n v="84"/>
    <n v="243"/>
    <n v="198"/>
    <n v="4"/>
    <n v="14"/>
    <m/>
    <s v="DR"/>
    <m/>
    <n v="363"/>
    <n v="0.54545454545454541"/>
    <n v="6.545454545454545"/>
    <n v="24"/>
    <m/>
    <m/>
    <m/>
    <x v="2"/>
    <m/>
  </r>
  <r>
    <s v="Exp4"/>
    <n v="401115"/>
    <n v="1115"/>
    <x v="2"/>
    <x v="7"/>
    <x v="7"/>
    <d v="2014-10-28T00:00:00"/>
    <s v="Full_8h"/>
    <m/>
    <n v="1115"/>
    <n v="1"/>
    <n v="2"/>
    <x v="16"/>
    <n v="7"/>
    <n v="100"/>
    <m/>
    <n v="255"/>
    <n v="4"/>
    <n v="20"/>
    <m/>
    <s v="DR"/>
    <m/>
    <n v="363"/>
    <n v="0.7024793388429752"/>
    <n v="6.7024793388429753"/>
    <n v="30"/>
    <m/>
    <m/>
    <m/>
    <x v="2"/>
    <m/>
  </r>
  <r>
    <s v="Exp4"/>
    <n v="401115"/>
    <n v="1115"/>
    <x v="2"/>
    <x v="7"/>
    <x v="7"/>
    <d v="2014-10-28T00:00:00"/>
    <s v="Full_8h"/>
    <m/>
    <m/>
    <n v="2"/>
    <n v="4"/>
    <x v="15"/>
    <n v="8"/>
    <n v="85"/>
    <n v="287"/>
    <n v="40"/>
    <n v="3"/>
    <n v="17"/>
    <m/>
    <s v="TS"/>
    <s v="photo"/>
    <n v="313"/>
    <n v="0.12779552715654952"/>
    <n v="7.1277955271565494"/>
    <n v="27"/>
    <m/>
    <m/>
    <m/>
    <x v="2"/>
    <m/>
  </r>
  <r>
    <s v="Exp4"/>
    <n v="401115"/>
    <n v="1115"/>
    <x v="2"/>
    <x v="7"/>
    <x v="7"/>
    <d v="2014-10-28T00:00:00"/>
    <s v="Full_8h"/>
    <m/>
    <m/>
    <n v="3"/>
    <n v="4"/>
    <x v="16"/>
    <n v="7"/>
    <n v="92"/>
    <n v="272"/>
    <n v="239"/>
    <n v="3"/>
    <n v="18"/>
    <m/>
    <s v="TS"/>
    <m/>
    <n v="363"/>
    <n v="0.6584022038567493"/>
    <n v="6.658402203856749"/>
    <n v="27"/>
    <m/>
    <m/>
    <m/>
    <x v="2"/>
    <m/>
  </r>
  <r>
    <s v="Exp4"/>
    <n v="401115"/>
    <n v="1115"/>
    <x v="2"/>
    <x v="7"/>
    <x v="7"/>
    <d v="2014-10-28T00:00:00"/>
    <s v="Full_8h"/>
    <m/>
    <m/>
    <n v="4"/>
    <n v="3"/>
    <x v="15"/>
    <n v="8"/>
    <n v="88"/>
    <n v="284"/>
    <n v="70"/>
    <n v="3"/>
    <n v="18"/>
    <m/>
    <s v="TS"/>
    <m/>
    <n v="313"/>
    <n v="0.22364217252396165"/>
    <n v="7.2236421725239612"/>
    <n v="28"/>
    <m/>
    <m/>
    <m/>
    <x v="2"/>
    <m/>
  </r>
  <r>
    <s v="Exp4"/>
    <n v="401102"/>
    <n v="1102"/>
    <x v="2"/>
    <x v="7"/>
    <x v="7"/>
    <d v="2014-11-04T00:00:00"/>
    <s v="Full_8h"/>
    <m/>
    <n v="1102"/>
    <n v="1"/>
    <n v="2"/>
    <x v="15"/>
    <n v="8"/>
    <n v="105"/>
    <m/>
    <n v="209"/>
    <n v="3"/>
    <n v="16"/>
    <n v="12"/>
    <s v="TS"/>
    <n v="1"/>
    <n v="313"/>
    <n v="0.66773162939297126"/>
    <n v="7.6677316293929714"/>
    <n v="26"/>
    <m/>
    <m/>
    <m/>
    <x v="2"/>
    <m/>
  </r>
  <r>
    <s v="Exp4"/>
    <n v="401102"/>
    <n v="1102"/>
    <x v="2"/>
    <x v="7"/>
    <x v="7"/>
    <d v="2014-11-04T00:00:00"/>
    <s v="Full_8h"/>
    <m/>
    <m/>
    <n v="2"/>
    <n v="4"/>
    <x v="15"/>
    <n v="8"/>
    <n v="103"/>
    <n v="308"/>
    <n v="208"/>
    <n v="3"/>
    <n v="16"/>
    <n v="9"/>
    <s v="TS"/>
    <n v="1"/>
    <n v="313"/>
    <n v="0.66453674121405748"/>
    <n v="7.6645367412140573"/>
    <n v="26"/>
    <m/>
    <m/>
    <m/>
    <x v="2"/>
    <m/>
  </r>
  <r>
    <s v="Exp4"/>
    <n v="401102"/>
    <n v="1102"/>
    <x v="2"/>
    <x v="7"/>
    <x v="7"/>
    <d v="2014-11-04T00:00:00"/>
    <s v="Full_8h"/>
    <m/>
    <m/>
    <n v="3"/>
    <n v="3"/>
    <x v="15"/>
    <n v="8"/>
    <n v="107"/>
    <n v="317"/>
    <n v="166"/>
    <n v="3"/>
    <n v="20"/>
    <m/>
    <s v="TS"/>
    <m/>
    <n v="313"/>
    <n v="0.53035143769968052"/>
    <n v="7.5303514376996805"/>
    <n v="30"/>
    <m/>
    <m/>
    <m/>
    <x v="2"/>
    <m/>
  </r>
  <r>
    <s v="Exp4"/>
    <n v="401102"/>
    <n v="1102"/>
    <x v="2"/>
    <x v="7"/>
    <x v="7"/>
    <d v="2014-11-04T00:00:00"/>
    <s v="Full_8h"/>
    <m/>
    <m/>
    <n v="4"/>
    <n v="3"/>
    <x v="15"/>
    <n v="8"/>
    <n v="107"/>
    <n v="324"/>
    <n v="283"/>
    <n v="2"/>
    <n v="21"/>
    <n v="12"/>
    <s v="TS"/>
    <n v="2"/>
    <n v="313"/>
    <n v="0.90415335463258784"/>
    <n v="7.9041533546325882"/>
    <n v="30"/>
    <m/>
    <m/>
    <m/>
    <x v="2"/>
    <m/>
  </r>
  <r>
    <s v="Exp4"/>
    <n v="401103"/>
    <n v="1103"/>
    <x v="2"/>
    <x v="7"/>
    <x v="7"/>
    <d v="2014-11-04T00:00:00"/>
    <s v="Full_8h"/>
    <m/>
    <n v="1103"/>
    <n v="1"/>
    <n v="4"/>
    <x v="15"/>
    <n v="8"/>
    <n v="98"/>
    <m/>
    <n v="192"/>
    <n v="3"/>
    <n v="15"/>
    <n v="12"/>
    <s v="TS"/>
    <n v="1"/>
    <n v="313"/>
    <n v="0.61341853035143767"/>
    <n v="7.6134185303514377"/>
    <n v="25"/>
    <m/>
    <m/>
    <m/>
    <x v="2"/>
    <m/>
  </r>
  <r>
    <s v="Exp4"/>
    <n v="401103"/>
    <n v="1103"/>
    <x v="2"/>
    <x v="7"/>
    <x v="7"/>
    <d v="2014-11-04T00:00:00"/>
    <s v="Full_8h"/>
    <m/>
    <m/>
    <n v="2"/>
    <n v="3"/>
    <x v="15"/>
    <n v="8"/>
    <n v="100"/>
    <n v="318"/>
    <n v="152"/>
    <n v="3"/>
    <n v="15"/>
    <n v="10"/>
    <s v="TS"/>
    <n v="1"/>
    <n v="313"/>
    <n v="0.48562300319488816"/>
    <n v="7.4856230031948883"/>
    <n v="25"/>
    <m/>
    <m/>
    <m/>
    <x v="2"/>
    <m/>
  </r>
  <r>
    <s v="Exp4"/>
    <n v="401103"/>
    <n v="1103"/>
    <x v="2"/>
    <x v="7"/>
    <x v="7"/>
    <d v="2014-11-04T00:00:00"/>
    <s v="Full_8h"/>
    <m/>
    <m/>
    <n v="3"/>
    <n v="2"/>
    <x v="15"/>
    <n v="8"/>
    <n v="96"/>
    <n v="305"/>
    <n v="148"/>
    <n v="3"/>
    <n v="18"/>
    <n v="10"/>
    <s v="TS"/>
    <n v="1"/>
    <n v="313"/>
    <n v="0.47284345047923321"/>
    <n v="7.4728434504792336"/>
    <n v="28"/>
    <m/>
    <m/>
    <m/>
    <x v="2"/>
    <m/>
  </r>
  <r>
    <s v="Exp4"/>
    <n v="401103"/>
    <n v="1103"/>
    <x v="2"/>
    <x v="7"/>
    <x v="7"/>
    <d v="2014-11-04T00:00:00"/>
    <s v="Full_8h"/>
    <m/>
    <m/>
    <n v="4"/>
    <n v="2"/>
    <x v="15"/>
    <n v="8"/>
    <n v="101"/>
    <n v="315"/>
    <n v="150"/>
    <n v="3"/>
    <n v="19"/>
    <n v="9"/>
    <s v="TS"/>
    <n v="1"/>
    <n v="313"/>
    <n v="0.47923322683706071"/>
    <n v="7.4792332268370609"/>
    <n v="29"/>
    <m/>
    <m/>
    <m/>
    <x v="2"/>
    <m/>
  </r>
  <r>
    <s v="Exp4"/>
    <n v="401111"/>
    <n v="1111"/>
    <x v="2"/>
    <x v="7"/>
    <x v="7"/>
    <d v="2014-11-04T00:00:00"/>
    <s v="Full_8h"/>
    <m/>
    <n v="1111"/>
    <n v="1"/>
    <n v="2"/>
    <x v="15"/>
    <n v="8"/>
    <n v="101"/>
    <m/>
    <n v="139"/>
    <n v="2"/>
    <n v="16"/>
    <n v="8"/>
    <s v="TS"/>
    <n v="2"/>
    <n v="313"/>
    <n v="0.44408945686900958"/>
    <n v="7.4440894568690092"/>
    <n v="25"/>
    <m/>
    <m/>
    <m/>
    <x v="2"/>
    <m/>
  </r>
  <r>
    <s v="Exp4"/>
    <n v="401111"/>
    <n v="1111"/>
    <x v="2"/>
    <x v="7"/>
    <x v="7"/>
    <d v="2014-11-04T00:00:00"/>
    <s v="Full_8h"/>
    <m/>
    <m/>
    <n v="2"/>
    <n v="2"/>
    <x v="15"/>
    <n v="8"/>
    <n v="108"/>
    <n v="306"/>
    <n v="230"/>
    <n v="3"/>
    <n v="19"/>
    <n v="9"/>
    <s v="TS"/>
    <n v="1"/>
    <n v="313"/>
    <n v="0.73482428115015974"/>
    <n v="7.7348242811501597"/>
    <n v="29"/>
    <m/>
    <m/>
    <m/>
    <x v="2"/>
    <m/>
  </r>
  <r>
    <s v="Exp4"/>
    <n v="401111"/>
    <n v="1111"/>
    <x v="2"/>
    <x v="7"/>
    <x v="7"/>
    <d v="2014-11-04T00:00:00"/>
    <s v="Full_8h"/>
    <m/>
    <m/>
    <n v="3"/>
    <n v="3"/>
    <x v="15"/>
    <n v="8"/>
    <n v="100"/>
    <n v="292"/>
    <n v="168"/>
    <n v="3"/>
    <n v="18"/>
    <n v="6"/>
    <s v="TS"/>
    <n v="1"/>
    <n v="313"/>
    <n v="0.53674121405750796"/>
    <n v="7.5367412140575079"/>
    <n v="28"/>
    <m/>
    <m/>
    <m/>
    <x v="2"/>
    <m/>
  </r>
  <r>
    <s v="Exp4"/>
    <n v="401111"/>
    <n v="1111"/>
    <x v="2"/>
    <x v="7"/>
    <x v="7"/>
    <d v="2014-11-04T00:00:00"/>
    <s v="Full_8h"/>
    <m/>
    <m/>
    <n v="4"/>
    <n v="4"/>
    <x v="15"/>
    <n v="8"/>
    <n v="100"/>
    <n v="301"/>
    <n v="199"/>
    <n v="3"/>
    <n v="17"/>
    <n v="10"/>
    <s v="TS"/>
    <n v="1"/>
    <n v="313"/>
    <n v="0.63578274760383391"/>
    <n v="7.6357827476038338"/>
    <n v="27"/>
    <m/>
    <m/>
    <m/>
    <x v="2"/>
    <m/>
  </r>
  <r>
    <s v="Exp4"/>
    <n v="401087"/>
    <n v="1087"/>
    <x v="2"/>
    <x v="7"/>
    <x v="7"/>
    <d v="2014-12-12T00:00:00"/>
    <s v="Full_8h"/>
    <m/>
    <s v="Saracen 1087"/>
    <n v="1"/>
    <m/>
    <x v="7"/>
    <m/>
    <n v="218"/>
    <m/>
    <m/>
    <m/>
    <m/>
    <m/>
    <m/>
    <n v="3"/>
    <n v="313"/>
    <n v="0"/>
    <n v="11"/>
    <s v=""/>
    <m/>
    <m/>
    <m/>
    <x v="1"/>
    <m/>
  </r>
  <r>
    <s v="Exp4"/>
    <n v="401087"/>
    <n v="1087"/>
    <x v="2"/>
    <x v="7"/>
    <x v="7"/>
    <d v="2014-12-12T00:00:00"/>
    <s v="Full_8h"/>
    <m/>
    <m/>
    <n v="2"/>
    <m/>
    <x v="6"/>
    <m/>
    <n v="240"/>
    <m/>
    <m/>
    <m/>
    <m/>
    <m/>
    <m/>
    <n v="3"/>
    <n v="313"/>
    <n v="0"/>
    <n v="10"/>
    <s v=""/>
    <m/>
    <m/>
    <m/>
    <x v="1"/>
    <m/>
  </r>
  <r>
    <s v="Exp4"/>
    <n v="401087"/>
    <n v="1087"/>
    <x v="2"/>
    <x v="7"/>
    <x v="7"/>
    <d v="2014-12-12T00:00:00"/>
    <s v="Full_8h"/>
    <m/>
    <m/>
    <n v="3"/>
    <m/>
    <x v="6"/>
    <m/>
    <n v="177"/>
    <m/>
    <m/>
    <m/>
    <m/>
    <m/>
    <m/>
    <n v="2"/>
    <n v="313"/>
    <n v="0"/>
    <n v="10"/>
    <s v=""/>
    <m/>
    <m/>
    <m/>
    <x v="1"/>
    <m/>
  </r>
  <r>
    <s v="Exp4"/>
    <n v="401087"/>
    <n v="1087"/>
    <x v="2"/>
    <x v="7"/>
    <x v="7"/>
    <d v="2014-12-12T00:00:00"/>
    <s v="Full_8h"/>
    <m/>
    <m/>
    <n v="4"/>
    <m/>
    <x v="7"/>
    <m/>
    <n v="210"/>
    <m/>
    <m/>
    <m/>
    <m/>
    <m/>
    <m/>
    <n v="4"/>
    <n v="313"/>
    <n v="0"/>
    <n v="11"/>
    <s v=""/>
    <m/>
    <m/>
    <m/>
    <x v="1"/>
    <m/>
  </r>
  <r>
    <s v="Exp4"/>
    <n v="401088"/>
    <n v="1088"/>
    <x v="2"/>
    <x v="7"/>
    <x v="7"/>
    <d v="2014-12-12T00:00:00"/>
    <s v="Full_8h"/>
    <m/>
    <s v="Saracen 1088"/>
    <n v="1"/>
    <m/>
    <x v="7"/>
    <m/>
    <n v="168"/>
    <m/>
    <m/>
    <m/>
    <m/>
    <m/>
    <m/>
    <n v="3"/>
    <n v="313"/>
    <n v="0"/>
    <n v="11"/>
    <s v=""/>
    <m/>
    <m/>
    <m/>
    <x v="1"/>
    <m/>
  </r>
  <r>
    <s v="Exp4"/>
    <n v="401088"/>
    <n v="1088"/>
    <x v="2"/>
    <x v="7"/>
    <x v="7"/>
    <d v="2014-12-12T00:00:00"/>
    <s v="Full_8h"/>
    <m/>
    <m/>
    <n v="2"/>
    <m/>
    <x v="6"/>
    <m/>
    <n v="240"/>
    <m/>
    <m/>
    <m/>
    <m/>
    <m/>
    <m/>
    <n v="4"/>
    <n v="313"/>
    <n v="0"/>
    <n v="10"/>
    <s v=""/>
    <m/>
    <m/>
    <m/>
    <x v="1"/>
    <m/>
  </r>
  <r>
    <s v="Exp4"/>
    <n v="401088"/>
    <n v="1088"/>
    <x v="2"/>
    <x v="7"/>
    <x v="7"/>
    <d v="2014-12-12T00:00:00"/>
    <s v="Full_8h"/>
    <m/>
    <m/>
    <n v="3"/>
    <m/>
    <x v="6"/>
    <m/>
    <n v="208"/>
    <m/>
    <m/>
    <m/>
    <m/>
    <m/>
    <m/>
    <n v="3"/>
    <n v="313"/>
    <n v="0"/>
    <n v="10"/>
    <s v=""/>
    <m/>
    <m/>
    <m/>
    <x v="1"/>
    <m/>
  </r>
  <r>
    <s v="Exp4"/>
    <n v="401088"/>
    <n v="1088"/>
    <x v="2"/>
    <x v="7"/>
    <x v="7"/>
    <d v="2014-12-12T00:00:00"/>
    <s v="Full_8h"/>
    <m/>
    <m/>
    <n v="4"/>
    <m/>
    <x v="6"/>
    <m/>
    <n v="265"/>
    <m/>
    <m/>
    <m/>
    <m/>
    <m/>
    <m/>
    <n v="4"/>
    <n v="313"/>
    <n v="0"/>
    <n v="10"/>
    <s v=""/>
    <m/>
    <m/>
    <m/>
    <x v="1"/>
    <m/>
  </r>
  <r>
    <s v="Exp4"/>
    <n v="401089"/>
    <n v="1089"/>
    <x v="2"/>
    <x v="7"/>
    <x v="7"/>
    <d v="2014-12-12T00:00:00"/>
    <s v="Full_8h"/>
    <m/>
    <s v="Saracen 1089"/>
    <n v="1"/>
    <m/>
    <x v="6"/>
    <m/>
    <n v="220"/>
    <m/>
    <m/>
    <m/>
    <m/>
    <m/>
    <m/>
    <n v="3"/>
    <n v="313"/>
    <n v="0"/>
    <n v="10"/>
    <s v=""/>
    <m/>
    <m/>
    <m/>
    <x v="1"/>
    <m/>
  </r>
  <r>
    <s v="Exp4"/>
    <n v="401089"/>
    <n v="1089"/>
    <x v="2"/>
    <x v="7"/>
    <x v="7"/>
    <d v="2014-12-12T00:00:00"/>
    <s v="Full_8h"/>
    <m/>
    <m/>
    <n v="2"/>
    <m/>
    <x v="6"/>
    <m/>
    <n v="225"/>
    <m/>
    <m/>
    <m/>
    <m/>
    <m/>
    <m/>
    <n v="3"/>
    <n v="313"/>
    <n v="0"/>
    <n v="10"/>
    <s v=""/>
    <m/>
    <m/>
    <m/>
    <x v="1"/>
    <m/>
  </r>
  <r>
    <s v="Exp4"/>
    <n v="401089"/>
    <n v="1089"/>
    <x v="2"/>
    <x v="7"/>
    <x v="7"/>
    <d v="2014-12-12T00:00:00"/>
    <s v="Full_8h"/>
    <m/>
    <m/>
    <n v="3"/>
    <m/>
    <x v="6"/>
    <m/>
    <n v="275"/>
    <m/>
    <m/>
    <m/>
    <m/>
    <m/>
    <m/>
    <n v="3"/>
    <n v="313"/>
    <n v="0"/>
    <n v="10"/>
    <s v=""/>
    <m/>
    <m/>
    <m/>
    <x v="1"/>
    <m/>
  </r>
  <r>
    <s v="Exp4"/>
    <n v="401089"/>
    <n v="1089"/>
    <x v="2"/>
    <x v="7"/>
    <x v="7"/>
    <d v="2014-12-12T00:00:00"/>
    <s v="Full_8h"/>
    <m/>
    <m/>
    <n v="4"/>
    <m/>
    <x v="6"/>
    <m/>
    <n v="245"/>
    <m/>
    <m/>
    <m/>
    <m/>
    <m/>
    <m/>
    <n v="3"/>
    <n v="313"/>
    <n v="0"/>
    <n v="10"/>
    <s v=""/>
    <m/>
    <m/>
    <m/>
    <x v="1"/>
    <m/>
  </r>
  <r>
    <s v="Exp4"/>
    <n v="401096"/>
    <n v="1096"/>
    <x v="2"/>
    <x v="7"/>
    <x v="7"/>
    <d v="2014-12-12T00:00:00"/>
    <s v="Full_8h"/>
    <m/>
    <s v="Saracen 1096"/>
    <n v="1"/>
    <m/>
    <x v="6"/>
    <m/>
    <n v="165"/>
    <m/>
    <m/>
    <m/>
    <m/>
    <m/>
    <m/>
    <n v="3"/>
    <n v="313"/>
    <n v="0"/>
    <n v="10"/>
    <s v=""/>
    <m/>
    <m/>
    <m/>
    <x v="1"/>
    <m/>
  </r>
  <r>
    <s v="Exp4"/>
    <n v="401096"/>
    <n v="1096"/>
    <x v="2"/>
    <x v="7"/>
    <x v="7"/>
    <d v="2014-12-12T00:00:00"/>
    <s v="Full_8h"/>
    <m/>
    <m/>
    <n v="2"/>
    <m/>
    <x v="6"/>
    <m/>
    <n v="198"/>
    <m/>
    <m/>
    <m/>
    <m/>
    <m/>
    <m/>
    <n v="3"/>
    <n v="313"/>
    <n v="0"/>
    <n v="10"/>
    <s v=""/>
    <m/>
    <m/>
    <m/>
    <x v="1"/>
    <m/>
  </r>
  <r>
    <s v="Exp4"/>
    <n v="401096"/>
    <n v="1096"/>
    <x v="2"/>
    <x v="7"/>
    <x v="7"/>
    <d v="2014-12-12T00:00:00"/>
    <s v="Full_8h"/>
    <m/>
    <m/>
    <n v="3"/>
    <m/>
    <x v="9"/>
    <m/>
    <n v="215"/>
    <m/>
    <m/>
    <m/>
    <m/>
    <m/>
    <m/>
    <n v="3"/>
    <n v="313"/>
    <n v="0"/>
    <n v="12"/>
    <s v=""/>
    <m/>
    <m/>
    <m/>
    <x v="1"/>
    <m/>
  </r>
  <r>
    <s v="Exp4"/>
    <n v="401096"/>
    <n v="1096"/>
    <x v="2"/>
    <x v="7"/>
    <x v="7"/>
    <d v="2014-12-12T00:00:00"/>
    <s v="Full_8h"/>
    <m/>
    <m/>
    <n v="4"/>
    <m/>
    <x v="7"/>
    <m/>
    <n v="175"/>
    <m/>
    <m/>
    <m/>
    <m/>
    <m/>
    <m/>
    <n v="3"/>
    <n v="313"/>
    <n v="0"/>
    <n v="11"/>
    <s v=""/>
    <m/>
    <m/>
    <m/>
    <x v="1"/>
    <m/>
  </r>
  <r>
    <s v="Exp4"/>
    <n v="401101"/>
    <n v="1101"/>
    <x v="2"/>
    <x v="7"/>
    <x v="7"/>
    <d v="2014-12-12T00:00:00"/>
    <s v="Full_8h"/>
    <m/>
    <s v="Saracen 1101"/>
    <n v="1"/>
    <m/>
    <x v="6"/>
    <m/>
    <n v="200"/>
    <m/>
    <m/>
    <m/>
    <m/>
    <m/>
    <m/>
    <n v="3"/>
    <n v="313"/>
    <n v="0"/>
    <n v="10"/>
    <s v=""/>
    <m/>
    <m/>
    <m/>
    <x v="1"/>
    <m/>
  </r>
  <r>
    <s v="Exp4"/>
    <n v="401101"/>
    <n v="1101"/>
    <x v="2"/>
    <x v="7"/>
    <x v="7"/>
    <d v="2014-12-12T00:00:00"/>
    <s v="Full_8h"/>
    <m/>
    <m/>
    <n v="2"/>
    <m/>
    <x v="7"/>
    <m/>
    <n v="240"/>
    <m/>
    <m/>
    <m/>
    <m/>
    <m/>
    <m/>
    <n v="3"/>
    <n v="313"/>
    <n v="0"/>
    <n v="11"/>
    <s v=""/>
    <m/>
    <m/>
    <m/>
    <x v="1"/>
    <m/>
  </r>
  <r>
    <s v="Exp4"/>
    <n v="401101"/>
    <n v="1101"/>
    <x v="2"/>
    <x v="7"/>
    <x v="7"/>
    <d v="2014-12-12T00:00:00"/>
    <s v="Full_8h"/>
    <m/>
    <m/>
    <n v="3"/>
    <m/>
    <x v="6"/>
    <m/>
    <n v="205"/>
    <m/>
    <m/>
    <m/>
    <m/>
    <m/>
    <m/>
    <n v="3"/>
    <n v="313"/>
    <n v="0"/>
    <n v="10"/>
    <s v=""/>
    <m/>
    <m/>
    <m/>
    <x v="1"/>
    <m/>
  </r>
  <r>
    <s v="Exp4"/>
    <n v="401101"/>
    <n v="1101"/>
    <x v="2"/>
    <x v="7"/>
    <x v="7"/>
    <d v="2014-12-12T00:00:00"/>
    <s v="Full_8h"/>
    <m/>
    <m/>
    <n v="4"/>
    <m/>
    <x v="6"/>
    <m/>
    <n v="225"/>
    <m/>
    <m/>
    <m/>
    <m/>
    <m/>
    <m/>
    <n v="3"/>
    <n v="313"/>
    <n v="0"/>
    <n v="10"/>
    <s v=""/>
    <m/>
    <m/>
    <m/>
    <x v="1"/>
    <m/>
  </r>
  <r>
    <s v="Exp4"/>
    <n v="401077"/>
    <n v="1077"/>
    <x v="2"/>
    <x v="7"/>
    <x v="7"/>
    <d v="2014-12-15T00:00:00"/>
    <s v="Full_8h"/>
    <m/>
    <s v="Saracen 1077"/>
    <n v="1"/>
    <m/>
    <x v="12"/>
    <m/>
    <n v="270"/>
    <m/>
    <m/>
    <m/>
    <m/>
    <m/>
    <m/>
    <n v="3"/>
    <n v="313"/>
    <n v="0"/>
    <n v="9"/>
    <s v=""/>
    <m/>
    <m/>
    <m/>
    <x v="1"/>
    <m/>
  </r>
  <r>
    <s v="Exp4"/>
    <n v="401077"/>
    <n v="1077"/>
    <x v="2"/>
    <x v="7"/>
    <x v="7"/>
    <d v="2014-12-15T00:00:00"/>
    <s v="Full_8h"/>
    <m/>
    <m/>
    <n v="2"/>
    <m/>
    <x v="6"/>
    <m/>
    <n v="285"/>
    <m/>
    <m/>
    <m/>
    <m/>
    <m/>
    <m/>
    <n v="3"/>
    <n v="313"/>
    <n v="0"/>
    <n v="10"/>
    <s v=""/>
    <m/>
    <m/>
    <m/>
    <x v="1"/>
    <m/>
  </r>
  <r>
    <s v="Exp4"/>
    <n v="401077"/>
    <n v="1077"/>
    <x v="2"/>
    <x v="7"/>
    <x v="7"/>
    <d v="2014-12-15T00:00:00"/>
    <s v="Full_8h"/>
    <m/>
    <m/>
    <n v="3"/>
    <m/>
    <x v="12"/>
    <m/>
    <n v="310"/>
    <m/>
    <m/>
    <m/>
    <m/>
    <m/>
    <m/>
    <n v="3"/>
    <n v="313"/>
    <n v="0"/>
    <n v="9"/>
    <s v=""/>
    <m/>
    <m/>
    <m/>
    <x v="1"/>
    <m/>
  </r>
  <r>
    <s v="Exp4"/>
    <n v="401077"/>
    <n v="1077"/>
    <x v="2"/>
    <x v="7"/>
    <x v="7"/>
    <d v="2014-12-15T00:00:00"/>
    <s v="Full_8h"/>
    <m/>
    <m/>
    <n v="4"/>
    <m/>
    <x v="6"/>
    <m/>
    <n v="280"/>
    <m/>
    <m/>
    <m/>
    <m/>
    <m/>
    <m/>
    <n v="3"/>
    <n v="313"/>
    <n v="0"/>
    <n v="10"/>
    <s v=""/>
    <m/>
    <m/>
    <m/>
    <x v="1"/>
    <m/>
  </r>
  <r>
    <s v="Exp4"/>
    <n v="401091"/>
    <n v="1091"/>
    <x v="2"/>
    <x v="7"/>
    <x v="7"/>
    <d v="2014-12-15T00:00:00"/>
    <s v="Full_8h"/>
    <m/>
    <s v="Saracen1091"/>
    <n v="1"/>
    <m/>
    <x v="6"/>
    <m/>
    <n v="295"/>
    <m/>
    <m/>
    <m/>
    <m/>
    <m/>
    <m/>
    <n v="3"/>
    <n v="313"/>
    <n v="0"/>
    <n v="10"/>
    <s v=""/>
    <m/>
    <m/>
    <m/>
    <x v="1"/>
    <m/>
  </r>
  <r>
    <s v="Exp4"/>
    <n v="401091"/>
    <n v="1091"/>
    <x v="2"/>
    <x v="7"/>
    <x v="7"/>
    <d v="2014-12-15T00:00:00"/>
    <s v="Full_8h"/>
    <m/>
    <m/>
    <n v="2"/>
    <m/>
    <x v="6"/>
    <m/>
    <n v="305"/>
    <m/>
    <m/>
    <m/>
    <m/>
    <m/>
    <m/>
    <n v="4"/>
    <n v="313"/>
    <n v="0"/>
    <n v="10"/>
    <s v=""/>
    <m/>
    <m/>
    <m/>
    <x v="1"/>
    <m/>
  </r>
  <r>
    <s v="Exp4"/>
    <n v="401091"/>
    <n v="1091"/>
    <x v="2"/>
    <x v="7"/>
    <x v="7"/>
    <d v="2014-12-15T00:00:00"/>
    <s v="Full_8h"/>
    <m/>
    <m/>
    <n v="3"/>
    <m/>
    <x v="12"/>
    <m/>
    <n v="242"/>
    <m/>
    <m/>
    <m/>
    <m/>
    <m/>
    <m/>
    <n v="3"/>
    <n v="313"/>
    <n v="0"/>
    <n v="9"/>
    <s v=""/>
    <m/>
    <m/>
    <m/>
    <x v="1"/>
    <m/>
  </r>
  <r>
    <s v="Exp4"/>
    <n v="401091"/>
    <n v="1091"/>
    <x v="2"/>
    <x v="7"/>
    <x v="7"/>
    <d v="2014-12-15T00:00:00"/>
    <s v="Full_8h"/>
    <m/>
    <m/>
    <n v="4"/>
    <m/>
    <x v="12"/>
    <m/>
    <n v="238"/>
    <m/>
    <m/>
    <m/>
    <m/>
    <m/>
    <m/>
    <n v="3"/>
    <n v="313"/>
    <n v="0"/>
    <n v="9"/>
    <s v=""/>
    <m/>
    <m/>
    <m/>
    <x v="1"/>
    <m/>
  </r>
  <r>
    <s v="Exp4"/>
    <n v="401098"/>
    <n v="1098"/>
    <x v="2"/>
    <x v="7"/>
    <x v="7"/>
    <d v="2014-12-15T00:00:00"/>
    <s v="Full_8h"/>
    <m/>
    <s v="Saracen1098"/>
    <n v="1"/>
    <m/>
    <x v="7"/>
    <m/>
    <n v="215"/>
    <m/>
    <m/>
    <m/>
    <m/>
    <m/>
    <m/>
    <n v="3"/>
    <n v="313"/>
    <n v="0"/>
    <n v="11"/>
    <s v=""/>
    <m/>
    <m/>
    <m/>
    <x v="1"/>
    <m/>
  </r>
  <r>
    <s v="Exp4"/>
    <n v="401098"/>
    <n v="1098"/>
    <x v="2"/>
    <x v="7"/>
    <x v="7"/>
    <d v="2014-12-15T00:00:00"/>
    <s v="Full_8h"/>
    <m/>
    <m/>
    <n v="2"/>
    <m/>
    <x v="7"/>
    <m/>
    <n v="233"/>
    <m/>
    <m/>
    <m/>
    <m/>
    <m/>
    <m/>
    <n v="3"/>
    <n v="313"/>
    <n v="0"/>
    <n v="11"/>
    <s v=""/>
    <m/>
    <m/>
    <m/>
    <x v="1"/>
    <m/>
  </r>
  <r>
    <s v="Exp4"/>
    <n v="401098"/>
    <n v="1098"/>
    <x v="2"/>
    <x v="7"/>
    <x v="7"/>
    <d v="2014-12-15T00:00:00"/>
    <s v="Full_8h"/>
    <m/>
    <m/>
    <n v="3"/>
    <m/>
    <x v="9"/>
    <m/>
    <n v="175"/>
    <m/>
    <m/>
    <m/>
    <m/>
    <m/>
    <m/>
    <n v="3"/>
    <n v="313"/>
    <n v="0"/>
    <n v="12"/>
    <s v=""/>
    <m/>
    <m/>
    <m/>
    <x v="1"/>
    <m/>
  </r>
  <r>
    <s v="Exp4"/>
    <n v="401099"/>
    <n v="1099"/>
    <x v="2"/>
    <x v="7"/>
    <x v="7"/>
    <d v="2014-12-15T00:00:00"/>
    <s v="Full_8h"/>
    <m/>
    <s v="Saracen 1099"/>
    <n v="1"/>
    <m/>
    <x v="6"/>
    <m/>
    <n v="220"/>
    <m/>
    <m/>
    <m/>
    <m/>
    <m/>
    <m/>
    <n v="3"/>
    <n v="313"/>
    <n v="0"/>
    <n v="10"/>
    <s v=""/>
    <m/>
    <m/>
    <m/>
    <x v="1"/>
    <m/>
  </r>
  <r>
    <s v="Exp4"/>
    <n v="401099"/>
    <n v="1099"/>
    <x v="2"/>
    <x v="7"/>
    <x v="7"/>
    <d v="2014-12-15T00:00:00"/>
    <s v="Full_8h"/>
    <m/>
    <m/>
    <n v="2"/>
    <m/>
    <x v="7"/>
    <m/>
    <n v="230"/>
    <m/>
    <m/>
    <m/>
    <m/>
    <m/>
    <m/>
    <n v="3"/>
    <n v="313"/>
    <n v="0"/>
    <n v="11"/>
    <s v=""/>
    <m/>
    <m/>
    <m/>
    <x v="1"/>
    <m/>
  </r>
  <r>
    <s v="Exp4"/>
    <n v="401099"/>
    <n v="1099"/>
    <x v="2"/>
    <x v="7"/>
    <x v="7"/>
    <d v="2014-12-15T00:00:00"/>
    <s v="Full_8h"/>
    <m/>
    <m/>
    <n v="3"/>
    <m/>
    <x v="6"/>
    <m/>
    <n v="210"/>
    <m/>
    <m/>
    <m/>
    <m/>
    <m/>
    <m/>
    <n v="3"/>
    <n v="313"/>
    <n v="0"/>
    <n v="10"/>
    <s v=""/>
    <m/>
    <m/>
    <m/>
    <x v="1"/>
    <m/>
  </r>
  <r>
    <s v="Exp4"/>
    <n v="401099"/>
    <n v="1099"/>
    <x v="2"/>
    <x v="7"/>
    <x v="7"/>
    <d v="2014-12-15T00:00:00"/>
    <s v="Full_8h"/>
    <m/>
    <m/>
    <n v="4"/>
    <m/>
    <x v="6"/>
    <m/>
    <n v="230"/>
    <m/>
    <m/>
    <m/>
    <m/>
    <m/>
    <m/>
    <n v="3"/>
    <n v="313"/>
    <n v="0"/>
    <n v="10"/>
    <s v=""/>
    <m/>
    <m/>
    <m/>
    <x v="1"/>
    <m/>
  </r>
  <r>
    <s v="Exp4"/>
    <n v="401114"/>
    <n v="1114"/>
    <x v="2"/>
    <x v="7"/>
    <x v="7"/>
    <d v="2014-12-15T00:00:00"/>
    <s v="Full_8h"/>
    <d v="2014-12-15T00:00:00"/>
    <s v="Saracen1114"/>
    <n v="1"/>
    <m/>
    <x v="6"/>
    <m/>
    <n v="275"/>
    <m/>
    <m/>
    <m/>
    <m/>
    <m/>
    <m/>
    <n v="3"/>
    <n v="313"/>
    <n v="0"/>
    <n v="10"/>
    <s v=""/>
    <m/>
    <m/>
    <m/>
    <x v="1"/>
    <m/>
  </r>
  <r>
    <s v="Exp4"/>
    <n v="401114"/>
    <n v="1114"/>
    <x v="2"/>
    <x v="7"/>
    <x v="7"/>
    <d v="2014-12-15T00:00:00"/>
    <s v="Full_8h"/>
    <m/>
    <m/>
    <n v="2"/>
    <m/>
    <x v="6"/>
    <m/>
    <n v="220"/>
    <m/>
    <m/>
    <m/>
    <m/>
    <m/>
    <m/>
    <n v="3"/>
    <n v="313"/>
    <n v="0"/>
    <n v="10"/>
    <s v=""/>
    <m/>
    <m/>
    <m/>
    <x v="1"/>
    <m/>
  </r>
  <r>
    <s v="Exp4"/>
    <n v="401114"/>
    <n v="1114"/>
    <x v="2"/>
    <x v="7"/>
    <x v="7"/>
    <d v="2014-12-15T00:00:00"/>
    <s v="Full_8h"/>
    <m/>
    <m/>
    <n v="3"/>
    <m/>
    <x v="7"/>
    <m/>
    <n v="195"/>
    <m/>
    <m/>
    <m/>
    <m/>
    <m/>
    <m/>
    <n v="3"/>
    <n v="313"/>
    <n v="0"/>
    <n v="11"/>
    <s v=""/>
    <m/>
    <m/>
    <m/>
    <x v="1"/>
    <m/>
  </r>
  <r>
    <s v="Exp4"/>
    <n v="401114"/>
    <n v="1114"/>
    <x v="2"/>
    <x v="7"/>
    <x v="7"/>
    <d v="2014-12-15T00:00:00"/>
    <s v="Full_8h"/>
    <m/>
    <m/>
    <n v="4"/>
    <m/>
    <x v="7"/>
    <m/>
    <n v="225"/>
    <m/>
    <m/>
    <m/>
    <m/>
    <m/>
    <m/>
    <n v="3"/>
    <n v="313"/>
    <n v="0"/>
    <n v="11"/>
    <s v=""/>
    <m/>
    <m/>
    <m/>
    <x v="1"/>
    <m/>
  </r>
  <r>
    <s v="Exp4"/>
    <n v="400154"/>
    <n v="154"/>
    <x v="2"/>
    <x v="8"/>
    <x v="1"/>
    <d v="2014-08-11T00:00:00"/>
    <s v="None_8h"/>
    <m/>
    <n v="154"/>
    <n v="1"/>
    <n v="1"/>
    <x v="17"/>
    <n v="4"/>
    <n v="48"/>
    <m/>
    <n v="88"/>
    <n v="4"/>
    <n v="4"/>
    <m/>
    <s v="V"/>
    <m/>
    <n v="179.9"/>
    <n v="0.48916064480266813"/>
    <n v="2.4891606448026682"/>
    <n v="10"/>
    <m/>
    <m/>
    <m/>
    <x v="2"/>
    <m/>
  </r>
  <r>
    <s v="Exp4"/>
    <n v="400154"/>
    <n v="154"/>
    <x v="2"/>
    <x v="8"/>
    <x v="1"/>
    <d v="2014-08-11T00:00:00"/>
    <s v="None_8h"/>
    <m/>
    <m/>
    <n v="2"/>
    <n v="1"/>
    <x v="17"/>
    <n v="4"/>
    <n v="41"/>
    <n v="163"/>
    <n v="42"/>
    <n v="4"/>
    <n v="3"/>
    <m/>
    <s v="V"/>
    <m/>
    <n v="179.9"/>
    <n v="0.23346303501945526"/>
    <n v="2.2334630350194553"/>
    <n v="9"/>
    <m/>
    <m/>
    <m/>
    <x v="2"/>
    <m/>
  </r>
  <r>
    <s v="Exp4"/>
    <n v="400154"/>
    <n v="154"/>
    <x v="2"/>
    <x v="8"/>
    <x v="1"/>
    <d v="2014-08-11T00:00:00"/>
    <s v="None_8h"/>
    <m/>
    <m/>
    <n v="3"/>
    <n v="1"/>
    <x v="18"/>
    <n v="4"/>
    <n v="48"/>
    <n v="173"/>
    <n v="141"/>
    <n v="4"/>
    <n v="4"/>
    <m/>
    <s v="V"/>
    <m/>
    <n v="197.875"/>
    <n v="0.71257106759317757"/>
    <n v="3.7125710675931778"/>
    <n v="11"/>
    <m/>
    <m/>
    <m/>
    <x v="2"/>
    <m/>
  </r>
  <r>
    <s v="Exp4"/>
    <n v="400154"/>
    <n v="154"/>
    <x v="2"/>
    <x v="8"/>
    <x v="1"/>
    <d v="2014-08-11T00:00:00"/>
    <s v="None_8h"/>
    <m/>
    <m/>
    <n v="4"/>
    <n v="0"/>
    <x v="17"/>
    <n v="3"/>
    <n v="32"/>
    <n v="122"/>
    <n v="116"/>
    <n v="4"/>
    <n v="4"/>
    <m/>
    <s v="V"/>
    <m/>
    <n v="179.9"/>
    <n v="0.64480266814897158"/>
    <n v="2.6448026681489716"/>
    <n v="10"/>
    <m/>
    <m/>
    <m/>
    <x v="2"/>
    <m/>
  </r>
  <r>
    <s v="Exp4"/>
    <n v="400160"/>
    <n v="160"/>
    <x v="2"/>
    <x v="8"/>
    <x v="1"/>
    <d v="2014-08-11T00:00:00"/>
    <s v="None_8h"/>
    <d v="2014-08-11T00:00:00"/>
    <n v="160"/>
    <n v="1"/>
    <n v="0"/>
    <x v="18"/>
    <n v="4"/>
    <n v="51"/>
    <m/>
    <n v="111"/>
    <n v="4"/>
    <n v="4"/>
    <m/>
    <s v="V"/>
    <m/>
    <n v="197.875"/>
    <n v="0.56096020214782061"/>
    <n v="3.5609602021478208"/>
    <n v="11"/>
    <m/>
    <m/>
    <m/>
    <x v="2"/>
    <m/>
  </r>
  <r>
    <s v="Exp4"/>
    <n v="400160"/>
    <n v="160"/>
    <x v="2"/>
    <x v="8"/>
    <x v="1"/>
    <d v="2014-08-11T00:00:00"/>
    <s v="None_8h"/>
    <m/>
    <m/>
    <n v="2"/>
    <n v="1"/>
    <x v="18"/>
    <n v="4"/>
    <n v="49"/>
    <n v="184"/>
    <n v="151"/>
    <n v="5"/>
    <n v="4"/>
    <m/>
    <s v="V"/>
    <m/>
    <n v="197.875"/>
    <n v="0.76310802274162981"/>
    <n v="3.7631080227416298"/>
    <n v="12"/>
    <m/>
    <m/>
    <m/>
    <x v="2"/>
    <m/>
  </r>
  <r>
    <s v="Exp4"/>
    <n v="400160"/>
    <n v="160"/>
    <x v="2"/>
    <x v="8"/>
    <x v="1"/>
    <d v="2014-08-11T00:00:00"/>
    <s v="None_8h"/>
    <m/>
    <m/>
    <n v="3"/>
    <n v="1"/>
    <x v="17"/>
    <n v="4"/>
    <n v="42"/>
    <n v="191"/>
    <n v="76"/>
    <n v="3"/>
    <n v="4"/>
    <m/>
    <s v="V"/>
    <m/>
    <n v="179.9"/>
    <n v="0.42245692051139522"/>
    <n v="2.4224569205113951"/>
    <n v="9"/>
    <m/>
    <m/>
    <m/>
    <x v="2"/>
    <m/>
  </r>
  <r>
    <s v="Exp4"/>
    <n v="400160"/>
    <n v="160"/>
    <x v="2"/>
    <x v="8"/>
    <x v="1"/>
    <d v="2014-08-11T00:00:00"/>
    <s v="None_8h"/>
    <m/>
    <m/>
    <n v="4"/>
    <n v="2"/>
    <x v="18"/>
    <n v="4"/>
    <n v="54"/>
    <n v="187"/>
    <n v="26"/>
    <n v="4"/>
    <n v="6"/>
    <m/>
    <s v="V"/>
    <m/>
    <n v="197.875"/>
    <n v="0.131396083385976"/>
    <n v="3.131396083385976"/>
    <n v="13"/>
    <m/>
    <m/>
    <m/>
    <x v="2"/>
    <m/>
  </r>
  <r>
    <s v="Exp4"/>
    <n v="400193"/>
    <n v="193"/>
    <x v="2"/>
    <x v="8"/>
    <x v="1"/>
    <d v="2014-08-11T00:00:00"/>
    <s v="None_8h"/>
    <m/>
    <n v="193"/>
    <n v="1"/>
    <n v="1"/>
    <x v="18"/>
    <n v="4"/>
    <n v="58"/>
    <m/>
    <n v="121"/>
    <n v="4"/>
    <n v="4"/>
    <m/>
    <s v="V"/>
    <m/>
    <n v="197.875"/>
    <n v="0.61149715729627285"/>
    <n v="3.6114971572962729"/>
    <n v="11"/>
    <m/>
    <m/>
    <m/>
    <x v="2"/>
    <m/>
  </r>
  <r>
    <s v="Exp4"/>
    <n v="400193"/>
    <n v="193"/>
    <x v="2"/>
    <x v="8"/>
    <x v="1"/>
    <d v="2014-08-11T00:00:00"/>
    <s v="None_8h"/>
    <m/>
    <m/>
    <n v="2"/>
    <n v="0"/>
    <x v="18"/>
    <n v="4"/>
    <n v="48"/>
    <n v="194"/>
    <n v="94"/>
    <n v="4"/>
    <n v="5"/>
    <m/>
    <s v="V"/>
    <m/>
    <n v="197.875"/>
    <n v="0.47504737839545169"/>
    <n v="3.4750473783954519"/>
    <n v="12"/>
    <m/>
    <m/>
    <m/>
    <x v="2"/>
    <m/>
  </r>
  <r>
    <s v="Exp4"/>
    <n v="400193"/>
    <n v="193"/>
    <x v="2"/>
    <x v="8"/>
    <x v="1"/>
    <d v="2014-08-11T00:00:00"/>
    <s v="None_8h"/>
    <m/>
    <m/>
    <n v="3"/>
    <n v="1"/>
    <x v="18"/>
    <n v="4"/>
    <n v="49"/>
    <n v="171"/>
    <n v="149"/>
    <n v="5"/>
    <n v="4"/>
    <m/>
    <s v="V"/>
    <m/>
    <n v="197.875"/>
    <n v="0.75300063171193932"/>
    <n v="3.7530006317119393"/>
    <n v="12"/>
    <m/>
    <m/>
    <m/>
    <x v="2"/>
    <m/>
  </r>
  <r>
    <s v="Exp4"/>
    <n v="400193"/>
    <n v="193"/>
    <x v="2"/>
    <x v="8"/>
    <x v="1"/>
    <d v="2014-08-11T00:00:00"/>
    <s v="None_8h"/>
    <m/>
    <m/>
    <n v="4"/>
    <n v="0"/>
    <x v="17"/>
    <n v="4"/>
    <n v="41"/>
    <n v="158"/>
    <n v="48"/>
    <n v="4"/>
    <n v="4"/>
    <m/>
    <s v="V"/>
    <m/>
    <n v="179.9"/>
    <n v="0.26681489716509171"/>
    <n v="2.2668148971650917"/>
    <n v="10"/>
    <m/>
    <m/>
    <m/>
    <x v="2"/>
    <m/>
  </r>
  <r>
    <s v="Exp4"/>
    <n v="400181"/>
    <n v="181"/>
    <x v="2"/>
    <x v="8"/>
    <x v="1"/>
    <d v="2014-08-18T00:00:00"/>
    <s v="None_8h"/>
    <m/>
    <n v="181"/>
    <n v="1"/>
    <n v="2"/>
    <x v="20"/>
    <n v="5"/>
    <n v="56"/>
    <m/>
    <n v="172"/>
    <n v="5"/>
    <n v="6"/>
    <m/>
    <m/>
    <m/>
    <n v="204.81818181818181"/>
    <n v="0.83976919662672"/>
    <n v="4.8397691966267198"/>
    <n v="15"/>
    <m/>
    <m/>
    <m/>
    <x v="2"/>
    <m/>
  </r>
  <r>
    <s v="Exp4"/>
    <n v="400181"/>
    <n v="181"/>
    <x v="2"/>
    <x v="8"/>
    <x v="1"/>
    <d v="2014-08-18T00:00:00"/>
    <s v="None_8h"/>
    <m/>
    <m/>
    <n v="2"/>
    <n v="2"/>
    <x v="20"/>
    <n v="5"/>
    <n v="54"/>
    <n v="214"/>
    <n v="151"/>
    <n v="5"/>
    <n v="6"/>
    <m/>
    <m/>
    <m/>
    <n v="204.81818181818181"/>
    <n v="0.73723923657345758"/>
    <n v="4.7372392365734575"/>
    <n v="15"/>
    <m/>
    <m/>
    <m/>
    <x v="2"/>
    <m/>
  </r>
  <r>
    <s v="Exp4"/>
    <n v="400181"/>
    <n v="181"/>
    <x v="2"/>
    <x v="8"/>
    <x v="1"/>
    <d v="2014-08-18T00:00:00"/>
    <s v="None_8h"/>
    <m/>
    <m/>
    <n v="3"/>
    <n v="0"/>
    <x v="20"/>
    <n v="5"/>
    <n v="55"/>
    <n v="196"/>
    <n v="125"/>
    <n v="4"/>
    <n v="6"/>
    <m/>
    <m/>
    <m/>
    <n v="204.81818181818181"/>
    <n v="0.61029738126941857"/>
    <n v="4.6102973812694188"/>
    <n v="14"/>
    <m/>
    <m/>
    <m/>
    <x v="2"/>
    <m/>
  </r>
  <r>
    <s v="Exp4"/>
    <n v="400181"/>
    <n v="181"/>
    <x v="2"/>
    <x v="8"/>
    <x v="1"/>
    <d v="2014-08-18T00:00:00"/>
    <s v="None_8h"/>
    <m/>
    <m/>
    <n v="4"/>
    <n v="1"/>
    <x v="18"/>
    <n v="4"/>
    <n v="45"/>
    <n v="196"/>
    <n v="140"/>
    <n v="4"/>
    <n v="5"/>
    <m/>
    <m/>
    <m/>
    <n v="197.875"/>
    <n v="0.70751737207833232"/>
    <n v="3.7075173720783323"/>
    <n v="12"/>
    <m/>
    <m/>
    <m/>
    <x v="2"/>
    <m/>
  </r>
  <r>
    <s v="Exp4"/>
    <n v="400206"/>
    <n v="206"/>
    <x v="2"/>
    <x v="8"/>
    <x v="1"/>
    <d v="2014-08-18T00:00:00"/>
    <s v="None_8h"/>
    <m/>
    <n v="206"/>
    <n v="1"/>
    <n v="2"/>
    <x v="20"/>
    <n v="5"/>
    <n v="52"/>
    <m/>
    <n v="165"/>
    <n v="4"/>
    <n v="6"/>
    <m/>
    <m/>
    <m/>
    <n v="204.81818181818181"/>
    <n v="0.80559254327563246"/>
    <n v="4.8055925432756323"/>
    <n v="14"/>
    <m/>
    <m/>
    <m/>
    <x v="2"/>
    <m/>
  </r>
  <r>
    <s v="Exp4"/>
    <n v="400206"/>
    <n v="206"/>
    <x v="2"/>
    <x v="8"/>
    <x v="1"/>
    <d v="2014-08-18T00:00:00"/>
    <s v="None_8h"/>
    <m/>
    <m/>
    <n v="2"/>
    <n v="1"/>
    <x v="20"/>
    <n v="5"/>
    <n v="50"/>
    <n v="185"/>
    <n v="159"/>
    <n v="4"/>
    <n v="6"/>
    <m/>
    <m/>
    <m/>
    <n v="204.81818181818181"/>
    <n v="0.77629826897470044"/>
    <n v="4.7762982689747009"/>
    <n v="14"/>
    <m/>
    <m/>
    <m/>
    <x v="2"/>
    <m/>
  </r>
  <r>
    <s v="Exp4"/>
    <n v="400206"/>
    <n v="206"/>
    <x v="2"/>
    <x v="8"/>
    <x v="1"/>
    <d v="2014-08-18T00:00:00"/>
    <s v="None_8h"/>
    <m/>
    <m/>
    <n v="3"/>
    <n v="0"/>
    <x v="18"/>
    <n v="4"/>
    <n v="37"/>
    <n v="172"/>
    <n v="165"/>
    <n v="5"/>
    <n v="5"/>
    <m/>
    <m/>
    <m/>
    <n v="197.875"/>
    <n v="0.83385975994946304"/>
    <n v="3.8338597599494628"/>
    <n v="13"/>
    <m/>
    <m/>
    <m/>
    <x v="2"/>
    <m/>
  </r>
  <r>
    <s v="Exp4"/>
    <n v="400206"/>
    <n v="206"/>
    <x v="2"/>
    <x v="8"/>
    <x v="1"/>
    <d v="2014-08-18T00:00:00"/>
    <s v="None_8h"/>
    <m/>
    <m/>
    <n v="4"/>
    <n v="0"/>
    <x v="18"/>
    <n v="4"/>
    <n v="36"/>
    <n v="161"/>
    <n v="133"/>
    <n v="5"/>
    <n v="4"/>
    <m/>
    <m/>
    <m/>
    <n v="197.875"/>
    <n v="0.6721415034744157"/>
    <n v="3.6721415034744158"/>
    <n v="12"/>
    <m/>
    <m/>
    <m/>
    <x v="2"/>
    <m/>
  </r>
  <r>
    <s v="Exp4"/>
    <n v="400215"/>
    <n v="215"/>
    <x v="2"/>
    <x v="8"/>
    <x v="1"/>
    <d v="2014-08-18T00:00:00"/>
    <s v="None_8h"/>
    <m/>
    <n v="215"/>
    <n v="1"/>
    <n v="2"/>
    <x v="20"/>
    <n v="6"/>
    <n v="52"/>
    <m/>
    <n v="42"/>
    <n v="4"/>
    <n v="7"/>
    <m/>
    <m/>
    <m/>
    <n v="204.81818181818181"/>
    <n v="0.20505992010652463"/>
    <n v="4.2050599201065246"/>
    <n v="15"/>
    <m/>
    <m/>
    <m/>
    <x v="2"/>
    <m/>
  </r>
  <r>
    <s v="Exp4"/>
    <n v="400215"/>
    <n v="215"/>
    <x v="2"/>
    <x v="8"/>
    <x v="1"/>
    <d v="2014-08-18T00:00:00"/>
    <s v="None_8h"/>
    <m/>
    <m/>
    <n v="2"/>
    <n v="1"/>
    <x v="19"/>
    <n v="6"/>
    <n v="55"/>
    <n v="198"/>
    <n v="89"/>
    <n v="4"/>
    <n v="4"/>
    <m/>
    <m/>
    <m/>
    <n v="232.625"/>
    <n v="0.38259000537345511"/>
    <n v="5.382590005373455"/>
    <n v="13"/>
    <m/>
    <m/>
    <m/>
    <x v="2"/>
    <m/>
  </r>
  <r>
    <s v="Exp4"/>
    <n v="400215"/>
    <n v="215"/>
    <x v="2"/>
    <x v="8"/>
    <x v="1"/>
    <d v="2014-08-18T00:00:00"/>
    <s v="None_8h"/>
    <m/>
    <m/>
    <n v="3"/>
    <n v="1"/>
    <x v="20"/>
    <n v="5"/>
    <n v="54"/>
    <n v="180"/>
    <n v="140"/>
    <n v="4"/>
    <n v="5"/>
    <m/>
    <m/>
    <m/>
    <n v="204.81818181818181"/>
    <n v="0.68353306702174876"/>
    <n v="4.6835330670217488"/>
    <n v="13"/>
    <m/>
    <m/>
    <m/>
    <x v="2"/>
    <m/>
  </r>
  <r>
    <s v="Exp4"/>
    <n v="400215"/>
    <n v="215"/>
    <x v="2"/>
    <x v="8"/>
    <x v="1"/>
    <d v="2014-08-18T00:00:00"/>
    <s v="None_8h"/>
    <m/>
    <m/>
    <n v="4"/>
    <n v="0"/>
    <x v="18"/>
    <n v="5"/>
    <n v="40"/>
    <n v="171"/>
    <n v="25"/>
    <n v="5"/>
    <n v="4"/>
    <m/>
    <m/>
    <m/>
    <n v="197.875"/>
    <n v="0.12634238787113075"/>
    <n v="3.1263423878711309"/>
    <n v="12"/>
    <m/>
    <m/>
    <m/>
    <x v="2"/>
    <m/>
  </r>
  <r>
    <s v="Exp4"/>
    <n v="400164"/>
    <n v="164"/>
    <x v="2"/>
    <x v="8"/>
    <x v="1"/>
    <d v="2014-08-23T00:00:00"/>
    <s v="None_8h"/>
    <m/>
    <n v="164"/>
    <n v="1"/>
    <n v="2"/>
    <x v="19"/>
    <n v="6"/>
    <n v="55"/>
    <m/>
    <n v="170"/>
    <n v="4"/>
    <n v="5"/>
    <m/>
    <s v="V"/>
    <m/>
    <n v="232.625"/>
    <n v="0.73078989790435245"/>
    <n v="5.7307898979043523"/>
    <n v="14"/>
    <m/>
    <m/>
    <m/>
    <x v="2"/>
    <m/>
  </r>
  <r>
    <s v="Exp4"/>
    <n v="400164"/>
    <n v="164"/>
    <x v="2"/>
    <x v="8"/>
    <x v="1"/>
    <d v="2014-08-23T00:00:00"/>
    <s v="None_8h"/>
    <m/>
    <m/>
    <n v="2"/>
    <n v="1"/>
    <x v="20"/>
    <n v="5"/>
    <n v="51"/>
    <n v="188"/>
    <n v="117"/>
    <n v="5"/>
    <n v="6"/>
    <m/>
    <s v="V"/>
    <m/>
    <n v="204.81818181818181"/>
    <n v="0.57123834886817582"/>
    <n v="4.5712383488681763"/>
    <n v="15"/>
    <m/>
    <m/>
    <m/>
    <x v="2"/>
    <m/>
  </r>
  <r>
    <s v="Exp4"/>
    <n v="400164"/>
    <n v="164"/>
    <x v="2"/>
    <x v="8"/>
    <x v="1"/>
    <d v="2014-08-23T00:00:00"/>
    <s v="None_8h"/>
    <m/>
    <m/>
    <n v="3"/>
    <n v="2"/>
    <x v="19"/>
    <n v="6"/>
    <n v="59"/>
    <n v="196"/>
    <n v="70"/>
    <n v="5"/>
    <n v="6"/>
    <m/>
    <s v="V"/>
    <m/>
    <n v="232.625"/>
    <n v="0.30091348737238044"/>
    <n v="5.3009134873723802"/>
    <n v="16"/>
    <m/>
    <m/>
    <m/>
    <x v="2"/>
    <m/>
  </r>
  <r>
    <s v="Exp4"/>
    <n v="400164"/>
    <n v="164"/>
    <x v="2"/>
    <x v="8"/>
    <x v="1"/>
    <d v="2014-08-23T00:00:00"/>
    <s v="None_8h"/>
    <m/>
    <m/>
    <n v="4"/>
    <n v="0"/>
    <x v="20"/>
    <n v="5"/>
    <n v="50"/>
    <n v="196"/>
    <n v="158"/>
    <n v="5"/>
    <n v="6"/>
    <n v="10"/>
    <s v="ETS"/>
    <n v="1"/>
    <n v="204.81818181818181"/>
    <n v="0.77141588992454502"/>
    <n v="4.7714158899245449"/>
    <n v="15"/>
    <m/>
    <m/>
    <m/>
    <x v="2"/>
    <m/>
  </r>
  <r>
    <s v="Exp4"/>
    <n v="400183"/>
    <n v="183"/>
    <x v="2"/>
    <x v="8"/>
    <x v="1"/>
    <d v="2014-08-23T00:00:00"/>
    <s v="None_8h"/>
    <m/>
    <n v="183"/>
    <n v="1"/>
    <n v="0"/>
    <x v="20"/>
    <n v="6"/>
    <n v="62"/>
    <m/>
    <n v="220"/>
    <n v="5"/>
    <n v="7"/>
    <m/>
    <s v="V"/>
    <m/>
    <n v="204.81818181818181"/>
    <n v="1.0741233910341768"/>
    <n v="5.0741233910341768"/>
    <n v="16"/>
    <m/>
    <m/>
    <m/>
    <x v="2"/>
    <m/>
  </r>
  <r>
    <s v="Exp4"/>
    <n v="400183"/>
    <n v="183"/>
    <x v="2"/>
    <x v="8"/>
    <x v="1"/>
    <d v="2014-08-23T00:00:00"/>
    <s v="None_8h"/>
    <m/>
    <m/>
    <n v="2"/>
    <n v="0"/>
    <x v="19"/>
    <n v="6"/>
    <n v="68"/>
    <n v="145"/>
    <n v="210"/>
    <n v="5"/>
    <n v="7"/>
    <m/>
    <s v="V"/>
    <m/>
    <n v="232.625"/>
    <n v="0.90274046211714132"/>
    <n v="5.9027404621171415"/>
    <n v="17"/>
    <m/>
    <m/>
    <m/>
    <x v="2"/>
    <m/>
  </r>
  <r>
    <s v="Exp4"/>
    <n v="400183"/>
    <n v="183"/>
    <x v="2"/>
    <x v="8"/>
    <x v="1"/>
    <d v="2014-08-23T00:00:00"/>
    <s v="None_8h"/>
    <m/>
    <m/>
    <n v="3"/>
    <n v="1"/>
    <x v="20"/>
    <n v="5"/>
    <n v="50"/>
    <n v="208"/>
    <n v="85"/>
    <n v="4"/>
    <n v="6"/>
    <m/>
    <s v="V"/>
    <m/>
    <n v="204.81818181818181"/>
    <n v="0.41500221926320463"/>
    <n v="4.4150022192632044"/>
    <n v="14"/>
    <m/>
    <m/>
    <m/>
    <x v="2"/>
    <m/>
  </r>
  <r>
    <s v="Exp4"/>
    <n v="400183"/>
    <n v="183"/>
    <x v="2"/>
    <x v="8"/>
    <x v="1"/>
    <d v="2014-08-23T00:00:00"/>
    <s v="None_8h"/>
    <m/>
    <m/>
    <n v="4"/>
    <n v="1"/>
    <x v="20"/>
    <n v="5"/>
    <n v="56"/>
    <n v="216"/>
    <n v="166"/>
    <n v="5"/>
    <n v="6"/>
    <m/>
    <s v="V"/>
    <m/>
    <n v="204.81818181818181"/>
    <n v="0.81047492232578788"/>
    <n v="4.8104749223257883"/>
    <n v="15"/>
    <m/>
    <m/>
    <m/>
    <x v="2"/>
    <m/>
  </r>
  <r>
    <s v="Exp4"/>
    <n v="400204"/>
    <n v="204"/>
    <x v="2"/>
    <x v="8"/>
    <x v="1"/>
    <d v="2014-08-23T00:00:00"/>
    <s v="None_8h"/>
    <m/>
    <n v="204"/>
    <n v="1"/>
    <n v="2"/>
    <x v="19"/>
    <n v="6"/>
    <n v="65"/>
    <m/>
    <n v="71"/>
    <n v="4"/>
    <n v="6"/>
    <m/>
    <s v="V"/>
    <m/>
    <n v="232.625"/>
    <n v="0.30521225147770015"/>
    <n v="5.3052122514777"/>
    <n v="15"/>
    <m/>
    <m/>
    <m/>
    <x v="2"/>
    <m/>
  </r>
  <r>
    <s v="Exp4"/>
    <n v="400204"/>
    <n v="204"/>
    <x v="2"/>
    <x v="8"/>
    <x v="1"/>
    <d v="2014-08-23T00:00:00"/>
    <s v="None_8h"/>
    <m/>
    <m/>
    <n v="2"/>
    <n v="2"/>
    <x v="19"/>
    <n v="6"/>
    <n v="71"/>
    <n v="238"/>
    <n v="101"/>
    <n v="5"/>
    <n v="7"/>
    <m/>
    <s v="V"/>
    <m/>
    <n v="232.625"/>
    <n v="0.43417517463729177"/>
    <n v="5.4341751746372919"/>
    <n v="17"/>
    <m/>
    <m/>
    <m/>
    <x v="2"/>
    <m/>
  </r>
  <r>
    <s v="Exp4"/>
    <n v="400204"/>
    <n v="204"/>
    <x v="2"/>
    <x v="8"/>
    <x v="1"/>
    <d v="2014-08-23T00:00:00"/>
    <s v="None_8h"/>
    <m/>
    <m/>
    <n v="3"/>
    <n v="0"/>
    <x v="18"/>
    <n v="4"/>
    <n v="50"/>
    <n v="190"/>
    <n v="186"/>
    <n v="5"/>
    <n v="5"/>
    <m/>
    <s v="V"/>
    <m/>
    <n v="197.875"/>
    <n v="0.93998736576121289"/>
    <n v="3.9399873657612128"/>
    <n v="13"/>
    <m/>
    <m/>
    <m/>
    <x v="2"/>
    <m/>
  </r>
  <r>
    <s v="Exp4"/>
    <n v="400163"/>
    <n v="163"/>
    <x v="2"/>
    <x v="8"/>
    <x v="1"/>
    <d v="2014-09-01T00:00:00"/>
    <s v="None_8h"/>
    <d v="2014-09-01T00:00:00"/>
    <n v="163"/>
    <n v="1"/>
    <n v="2"/>
    <x v="16"/>
    <n v="7"/>
    <n v="70"/>
    <m/>
    <n v="138"/>
    <n v="4"/>
    <n v="8"/>
    <m/>
    <s v="E"/>
    <m/>
    <n v="238.75"/>
    <n v="0.57801047120418847"/>
    <n v="6.5780104712041885"/>
    <n v="18"/>
    <m/>
    <m/>
    <m/>
    <x v="2"/>
    <m/>
  </r>
  <r>
    <s v="Exp4"/>
    <n v="400163"/>
    <n v="163"/>
    <x v="2"/>
    <x v="8"/>
    <x v="1"/>
    <d v="2014-09-01T00:00:00"/>
    <s v="None_8h"/>
    <m/>
    <m/>
    <n v="2"/>
    <n v="2"/>
    <x v="16"/>
    <n v="7"/>
    <n v="63"/>
    <n v="217"/>
    <n v="114"/>
    <n v="4"/>
    <n v="7"/>
    <m/>
    <s v="V"/>
    <m/>
    <n v="238.75"/>
    <n v="0.47748691099476442"/>
    <n v="6.4774869109947648"/>
    <n v="17"/>
    <m/>
    <m/>
    <m/>
    <x v="2"/>
    <m/>
  </r>
  <r>
    <s v="Exp4"/>
    <n v="400163"/>
    <n v="163"/>
    <x v="2"/>
    <x v="8"/>
    <x v="1"/>
    <d v="2014-09-01T00:00:00"/>
    <s v="None_8h"/>
    <m/>
    <m/>
    <n v="3"/>
    <n v="1"/>
    <x v="19"/>
    <n v="6"/>
    <n v="61"/>
    <n v="206"/>
    <n v="55"/>
    <n v="4"/>
    <n v="8"/>
    <m/>
    <s v="V"/>
    <m/>
    <n v="232.625"/>
    <n v="0.23643202579258463"/>
    <n v="5.2364320257925847"/>
    <n v="17"/>
    <m/>
    <m/>
    <m/>
    <x v="2"/>
    <m/>
  </r>
  <r>
    <s v="Exp4"/>
    <n v="400163"/>
    <n v="163"/>
    <x v="2"/>
    <x v="8"/>
    <x v="1"/>
    <d v="2014-09-01T00:00:00"/>
    <s v="None_8h"/>
    <m/>
    <m/>
    <n v="4"/>
    <n v="1"/>
    <x v="19"/>
    <n v="6"/>
    <n v="70"/>
    <n v="211"/>
    <n v="174"/>
    <n v="4"/>
    <n v="9"/>
    <m/>
    <s v="E"/>
    <m/>
    <n v="232.625"/>
    <n v="0.74798495432563139"/>
    <n v="5.7479849543256316"/>
    <n v="18"/>
    <m/>
    <m/>
    <m/>
    <x v="2"/>
    <m/>
  </r>
  <r>
    <s v="Exp4"/>
    <n v="400174"/>
    <n v="174"/>
    <x v="2"/>
    <x v="8"/>
    <x v="1"/>
    <d v="2014-09-01T00:00:00"/>
    <s v="None_8h"/>
    <m/>
    <n v="174"/>
    <n v="1"/>
    <n v="2"/>
    <x v="16"/>
    <n v="7"/>
    <n v="65"/>
    <m/>
    <n v="47"/>
    <n v="5"/>
    <n v="7"/>
    <m/>
    <s v="V"/>
    <m/>
    <n v="238.75"/>
    <n v="0.19685863874345549"/>
    <n v="6.1968586387434552"/>
    <n v="18"/>
    <m/>
    <m/>
    <m/>
    <x v="2"/>
    <m/>
  </r>
  <r>
    <s v="Exp4"/>
    <n v="400174"/>
    <n v="174"/>
    <x v="2"/>
    <x v="8"/>
    <x v="1"/>
    <d v="2014-09-01T00:00:00"/>
    <s v="None_8h"/>
    <m/>
    <m/>
    <n v="2"/>
    <n v="1"/>
    <x v="19"/>
    <n v="6"/>
    <n v="54"/>
    <n v="192"/>
    <n v="130"/>
    <n v="4"/>
    <n v="7"/>
    <m/>
    <s v="V"/>
    <m/>
    <n v="232.625"/>
    <n v="0.55883933369156369"/>
    <n v="5.558839333691564"/>
    <n v="16"/>
    <m/>
    <m/>
    <m/>
    <x v="2"/>
    <m/>
  </r>
  <r>
    <s v="Exp4"/>
    <n v="400174"/>
    <n v="174"/>
    <x v="2"/>
    <x v="8"/>
    <x v="1"/>
    <d v="2014-09-01T00:00:00"/>
    <s v="None_8h"/>
    <m/>
    <m/>
    <n v="3"/>
    <n v="2"/>
    <x v="16"/>
    <n v="7"/>
    <n v="65"/>
    <n v="206"/>
    <n v="63"/>
    <n v="5"/>
    <n v="6"/>
    <m/>
    <s v="V"/>
    <m/>
    <n v="238.75"/>
    <n v="0.26387434554973821"/>
    <n v="6.2638743455497385"/>
    <n v="17"/>
    <m/>
    <m/>
    <m/>
    <x v="2"/>
    <m/>
  </r>
  <r>
    <s v="Exp4"/>
    <n v="400174"/>
    <n v="174"/>
    <x v="2"/>
    <x v="8"/>
    <x v="1"/>
    <d v="2014-09-01T00:00:00"/>
    <s v="None_8h"/>
    <m/>
    <m/>
    <n v="4"/>
    <n v="2"/>
    <x v="19"/>
    <n v="6"/>
    <n v="52"/>
    <n v="203"/>
    <n v="166"/>
    <n v="4"/>
    <n v="7"/>
    <m/>
    <s v="V"/>
    <m/>
    <n v="232.625"/>
    <n v="0.71359484148307362"/>
    <n v="5.7135948414830739"/>
    <n v="16"/>
    <m/>
    <m/>
    <m/>
    <x v="2"/>
    <m/>
  </r>
  <r>
    <s v="Exp4"/>
    <n v="400191"/>
    <n v="191"/>
    <x v="2"/>
    <x v="8"/>
    <x v="1"/>
    <d v="2014-09-01T00:00:00"/>
    <s v="None_8h"/>
    <m/>
    <n v="191"/>
    <n v="1"/>
    <n v="1"/>
    <x v="19"/>
    <n v="6"/>
    <n v="65"/>
    <m/>
    <n v="181"/>
    <n v="5"/>
    <n v="7"/>
    <m/>
    <s v="V"/>
    <m/>
    <n v="232.625"/>
    <n v="0.77807630306286946"/>
    <n v="5.7780763030628695"/>
    <n v="17"/>
    <m/>
    <m/>
    <m/>
    <x v="2"/>
    <m/>
  </r>
  <r>
    <s v="Exp4"/>
    <n v="400191"/>
    <n v="191"/>
    <x v="2"/>
    <x v="8"/>
    <x v="1"/>
    <d v="2014-09-01T00:00:00"/>
    <s v="None_8h"/>
    <m/>
    <m/>
    <n v="2"/>
    <n v="3"/>
    <x v="16"/>
    <n v="8"/>
    <n v="70"/>
    <n v="231"/>
    <n v="55"/>
    <n v="5"/>
    <n v="9"/>
    <m/>
    <s v="E"/>
    <m/>
    <n v="238.75"/>
    <n v="0.23036649214659685"/>
    <n v="6.2303664921465964"/>
    <n v="20"/>
    <m/>
    <m/>
    <m/>
    <x v="2"/>
    <m/>
  </r>
  <r>
    <s v="Exp4"/>
    <n v="400191"/>
    <n v="191"/>
    <x v="2"/>
    <x v="8"/>
    <x v="1"/>
    <d v="2014-09-01T00:00:00"/>
    <s v="None_8h"/>
    <m/>
    <m/>
    <n v="3"/>
    <n v="1"/>
    <x v="19"/>
    <n v="7"/>
    <n v="61"/>
    <n v="212"/>
    <n v="23"/>
    <n v="4"/>
    <n v="8"/>
    <m/>
    <s v="V"/>
    <m/>
    <n v="232.625"/>
    <n v="9.8871574422353573E-2"/>
    <n v="5.0988715744223532"/>
    <n v="17"/>
    <m/>
    <m/>
    <m/>
    <x v="2"/>
    <m/>
  </r>
  <r>
    <s v="Exp4"/>
    <n v="400191"/>
    <n v="191"/>
    <x v="2"/>
    <x v="8"/>
    <x v="1"/>
    <d v="2014-09-01T00:00:00"/>
    <s v="None_8h"/>
    <m/>
    <m/>
    <n v="4"/>
    <n v="1"/>
    <x v="19"/>
    <n v="6"/>
    <n v="69"/>
    <n v="218"/>
    <n v="50"/>
    <n v="5"/>
    <n v="6"/>
    <m/>
    <s v="V"/>
    <m/>
    <n v="232.625"/>
    <n v="0.21493820526598603"/>
    <n v="5.2149382052659856"/>
    <n v="16"/>
    <m/>
    <m/>
    <m/>
    <x v="2"/>
    <m/>
  </r>
  <r>
    <s v="Exp4"/>
    <n v="400156"/>
    <n v="156"/>
    <x v="2"/>
    <x v="8"/>
    <x v="1"/>
    <d v="2014-09-08T00:00:00"/>
    <s v="None_8h"/>
    <m/>
    <n v="156"/>
    <n v="1"/>
    <n v="1"/>
    <x v="15"/>
    <n v="8"/>
    <n v="84"/>
    <m/>
    <n v="111"/>
    <n v="5"/>
    <n v="8"/>
    <m/>
    <s v="V"/>
    <m/>
    <n v="244.25"/>
    <n v="0.45445240532241554"/>
    <n v="7.4544524053224155"/>
    <n v="20"/>
    <m/>
    <m/>
    <m/>
    <x v="2"/>
    <m/>
  </r>
  <r>
    <s v="Exp4"/>
    <n v="400156"/>
    <n v="156"/>
    <x v="2"/>
    <x v="8"/>
    <x v="1"/>
    <d v="2014-09-08T00:00:00"/>
    <s v="None_8h"/>
    <m/>
    <m/>
    <n v="2"/>
    <n v="2"/>
    <x v="15"/>
    <n v="8"/>
    <n v="90"/>
    <n v="240"/>
    <n v="132"/>
    <n v="5"/>
    <n v="10"/>
    <m/>
    <s v="E"/>
    <m/>
    <n v="244.25"/>
    <n v="0.54042988741044007"/>
    <n v="7.5404298874104398"/>
    <n v="22"/>
    <m/>
    <m/>
    <m/>
    <x v="2"/>
    <m/>
  </r>
  <r>
    <s v="Exp4"/>
    <n v="400156"/>
    <n v="156"/>
    <x v="2"/>
    <x v="8"/>
    <x v="1"/>
    <d v="2014-09-08T00:00:00"/>
    <s v="None_8h"/>
    <m/>
    <m/>
    <n v="3"/>
    <n v="1"/>
    <x v="16"/>
    <n v="7"/>
    <n v="81"/>
    <n v="261"/>
    <n v="162"/>
    <n v="5"/>
    <n v="10"/>
    <m/>
    <s v="V"/>
    <m/>
    <n v="238.75"/>
    <n v="0.67853403141361257"/>
    <n v="6.6785340314136121"/>
    <n v="21"/>
    <m/>
    <m/>
    <m/>
    <x v="2"/>
    <m/>
  </r>
  <r>
    <s v="Exp4"/>
    <n v="400156"/>
    <n v="156"/>
    <x v="2"/>
    <x v="8"/>
    <x v="1"/>
    <d v="2014-09-08T00:00:00"/>
    <s v="None_8h"/>
    <m/>
    <m/>
    <n v="4"/>
    <n v="1"/>
    <x v="16"/>
    <n v="7"/>
    <n v="65"/>
    <n v="205"/>
    <n v="40"/>
    <n v="5"/>
    <n v="6"/>
    <m/>
    <s v="V"/>
    <m/>
    <n v="238.75"/>
    <n v="0.16753926701570682"/>
    <n v="6.167539267015707"/>
    <n v="17"/>
    <m/>
    <m/>
    <m/>
    <x v="2"/>
    <m/>
  </r>
  <r>
    <s v="Exp4"/>
    <n v="400179"/>
    <n v="179"/>
    <x v="2"/>
    <x v="8"/>
    <x v="1"/>
    <d v="2014-09-08T00:00:00"/>
    <s v="None_8h"/>
    <m/>
    <n v="179"/>
    <n v="1"/>
    <n v="0"/>
    <x v="15"/>
    <n v="8"/>
    <n v="89"/>
    <n v="201"/>
    <n v="30"/>
    <n v="5"/>
    <n v="12"/>
    <m/>
    <s v="E"/>
    <m/>
    <n v="244.25"/>
    <n v="0.12282497441146366"/>
    <n v="7.122824974411464"/>
    <n v="24"/>
    <m/>
    <m/>
    <m/>
    <x v="2"/>
    <m/>
  </r>
  <r>
    <s v="Exp4"/>
    <n v="400179"/>
    <n v="179"/>
    <x v="2"/>
    <x v="8"/>
    <x v="1"/>
    <d v="2014-09-08T00:00:00"/>
    <s v="None_8h"/>
    <m/>
    <m/>
    <n v="2"/>
    <n v="0"/>
    <x v="15"/>
    <n v="8"/>
    <n v="78"/>
    <n v="238"/>
    <n v="57"/>
    <n v="5"/>
    <n v="8"/>
    <m/>
    <s v="V"/>
    <m/>
    <n v="244.25"/>
    <n v="0.23336745138178097"/>
    <n v="7.2333674513817812"/>
    <n v="20"/>
    <m/>
    <m/>
    <m/>
    <x v="2"/>
    <m/>
  </r>
  <r>
    <s v="Exp4"/>
    <n v="400179"/>
    <n v="179"/>
    <x v="2"/>
    <x v="8"/>
    <x v="1"/>
    <d v="2014-09-08T00:00:00"/>
    <s v="None_8h"/>
    <m/>
    <m/>
    <n v="3"/>
    <n v="0"/>
    <x v="15"/>
    <n v="8"/>
    <n v="80"/>
    <n v="240"/>
    <n v="143"/>
    <n v="6"/>
    <n v="10"/>
    <m/>
    <s v="V"/>
    <m/>
    <n v="244.25"/>
    <n v="0.58546571136131009"/>
    <n v="7.5854657113613104"/>
    <n v="23"/>
    <m/>
    <m/>
    <m/>
    <x v="2"/>
    <m/>
  </r>
  <r>
    <s v="Exp4"/>
    <n v="400179"/>
    <n v="179"/>
    <x v="2"/>
    <x v="8"/>
    <x v="1"/>
    <d v="2014-09-08T00:00:00"/>
    <s v="None_8h"/>
    <m/>
    <m/>
    <n v="4"/>
    <n v="0"/>
    <x v="16"/>
    <n v="8"/>
    <n v="75"/>
    <n v="224"/>
    <n v="47"/>
    <n v="4"/>
    <n v="9"/>
    <m/>
    <s v="V"/>
    <m/>
    <n v="238.75"/>
    <n v="0.19685863874345549"/>
    <n v="6.1968586387434552"/>
    <n v="19"/>
    <m/>
    <m/>
    <m/>
    <x v="2"/>
    <m/>
  </r>
  <r>
    <s v="Exp4"/>
    <n v="400180"/>
    <n v="180"/>
    <x v="2"/>
    <x v="8"/>
    <x v="1"/>
    <d v="2014-09-08T00:00:00"/>
    <s v="None_8h"/>
    <m/>
    <n v="180"/>
    <n v="1"/>
    <n v="1"/>
    <x v="15"/>
    <n v="8"/>
    <n v="91"/>
    <m/>
    <n v="211"/>
    <n v="5"/>
    <n v="11"/>
    <m/>
    <s v="DR"/>
    <m/>
    <n v="244.25"/>
    <n v="0.86386898669396106"/>
    <n v="7.8638689866939613"/>
    <n v="23"/>
    <m/>
    <m/>
    <m/>
    <x v="2"/>
    <m/>
  </r>
  <r>
    <s v="Exp4"/>
    <n v="400180"/>
    <n v="180"/>
    <x v="2"/>
    <x v="8"/>
    <x v="1"/>
    <d v="2014-09-08T00:00:00"/>
    <s v="None_8h"/>
    <m/>
    <m/>
    <n v="2"/>
    <n v="2"/>
    <x v="19"/>
    <n v="7"/>
    <n v="76"/>
    <n v="234"/>
    <n v="48"/>
    <n v="5"/>
    <n v="9"/>
    <m/>
    <s v="E"/>
    <m/>
    <n v="232.625"/>
    <n v="0.20634067705534659"/>
    <n v="5.2063406770553469"/>
    <n v="19"/>
    <m/>
    <m/>
    <m/>
    <x v="2"/>
    <m/>
  </r>
  <r>
    <s v="Exp4"/>
    <n v="400180"/>
    <n v="180"/>
    <x v="2"/>
    <x v="8"/>
    <x v="1"/>
    <d v="2014-09-08T00:00:00"/>
    <s v="None_8h"/>
    <m/>
    <m/>
    <n v="3"/>
    <n v="2"/>
    <x v="15"/>
    <n v="8"/>
    <n v="80"/>
    <n v="230"/>
    <n v="170"/>
    <n v="5"/>
    <n v="9"/>
    <m/>
    <s v="E"/>
    <m/>
    <n v="244.25"/>
    <n v="0.69600818833162748"/>
    <n v="7.6960081883316276"/>
    <n v="21"/>
    <m/>
    <m/>
    <m/>
    <x v="2"/>
    <m/>
  </r>
  <r>
    <s v="Exp4"/>
    <n v="400180"/>
    <n v="180"/>
    <x v="2"/>
    <x v="8"/>
    <x v="1"/>
    <d v="2014-09-08T00:00:00"/>
    <s v="None_8h"/>
    <m/>
    <m/>
    <n v="4"/>
    <n v="0"/>
    <x v="16"/>
    <n v="7"/>
    <n v="79"/>
    <n v="257"/>
    <n v="202"/>
    <n v="6"/>
    <n v="7"/>
    <m/>
    <s v="V"/>
    <m/>
    <n v="238.75"/>
    <n v="0.84607329842931933"/>
    <n v="6.8460732984293191"/>
    <n v="19"/>
    <m/>
    <m/>
    <m/>
    <x v="2"/>
    <m/>
  </r>
  <r>
    <s v="Exp4"/>
    <n v="400158"/>
    <n v="158"/>
    <x v="2"/>
    <x v="8"/>
    <x v="1"/>
    <d v="2014-09-15T00:00:00"/>
    <s v="None_8h"/>
    <m/>
    <n v="158"/>
    <n v="1"/>
    <n v="2"/>
    <x v="15"/>
    <n v="8"/>
    <n v="92"/>
    <m/>
    <n v="194"/>
    <n v="5"/>
    <n v="11"/>
    <m/>
    <s v="E"/>
    <m/>
    <n v="244.25"/>
    <n v="0.79426816786079835"/>
    <n v="7.7942681678607979"/>
    <n v="23"/>
    <m/>
    <m/>
    <m/>
    <x v="2"/>
    <m/>
  </r>
  <r>
    <s v="Exp4"/>
    <n v="400158"/>
    <n v="158"/>
    <x v="2"/>
    <x v="8"/>
    <x v="1"/>
    <d v="2014-09-15T00:00:00"/>
    <s v="None_8h"/>
    <m/>
    <m/>
    <n v="2"/>
    <n v="1"/>
    <x v="11"/>
    <n v="9"/>
    <n v="100"/>
    <n v="261"/>
    <n v="200"/>
    <n v="6"/>
    <n v="12"/>
    <m/>
    <s v="E"/>
    <m/>
    <n v="243.5"/>
    <n v="0.82135523613963035"/>
    <n v="8.821355236139631"/>
    <n v="26"/>
    <m/>
    <m/>
    <m/>
    <x v="2"/>
    <m/>
  </r>
  <r>
    <s v="Exp4"/>
    <n v="400158"/>
    <n v="158"/>
    <x v="2"/>
    <x v="8"/>
    <x v="1"/>
    <d v="2014-09-15T00:00:00"/>
    <s v="None_8h"/>
    <m/>
    <m/>
    <n v="3"/>
    <n v="0"/>
    <x v="11"/>
    <n v="9"/>
    <n v="93"/>
    <n v="241"/>
    <n v="82"/>
    <n v="5"/>
    <n v="10"/>
    <m/>
    <s v="E"/>
    <m/>
    <n v="243.5"/>
    <n v="0.33675564681724846"/>
    <n v="8.3367556468172488"/>
    <n v="23"/>
    <m/>
    <m/>
    <m/>
    <x v="2"/>
    <m/>
  </r>
  <r>
    <s v="Exp4"/>
    <n v="400158"/>
    <n v="158"/>
    <x v="2"/>
    <x v="8"/>
    <x v="1"/>
    <d v="2014-09-15T00:00:00"/>
    <s v="None_8h"/>
    <m/>
    <m/>
    <n v="4"/>
    <n v="0"/>
    <x v="15"/>
    <n v="8"/>
    <n v="80"/>
    <n v="257"/>
    <n v="192"/>
    <n v="5"/>
    <n v="8"/>
    <m/>
    <s v="V"/>
    <m/>
    <n v="244.25"/>
    <n v="0.78607983623336741"/>
    <n v="7.7860798362333679"/>
    <n v="20"/>
    <m/>
    <m/>
    <m/>
    <x v="2"/>
    <m/>
  </r>
  <r>
    <s v="Exp4"/>
    <n v="400196"/>
    <n v="196"/>
    <x v="2"/>
    <x v="8"/>
    <x v="1"/>
    <d v="2014-09-15T00:00:00"/>
    <s v="None_8h"/>
    <m/>
    <n v="196"/>
    <n v="1"/>
    <n v="2"/>
    <x v="15"/>
    <n v="8"/>
    <n v="90"/>
    <m/>
    <n v="205"/>
    <n v="4"/>
    <n v="11"/>
    <m/>
    <s v="E"/>
    <m/>
    <n v="244.25"/>
    <n v="0.83930399181166837"/>
    <n v="7.8393039918116685"/>
    <n v="22"/>
    <m/>
    <m/>
    <m/>
    <x v="2"/>
    <m/>
  </r>
  <r>
    <s v="Exp4"/>
    <n v="400196"/>
    <n v="196"/>
    <x v="2"/>
    <x v="8"/>
    <x v="1"/>
    <d v="2014-09-15T00:00:00"/>
    <s v="None_8h"/>
    <m/>
    <m/>
    <n v="2"/>
    <n v="2"/>
    <x v="11"/>
    <n v="9"/>
    <n v="94"/>
    <n v="264"/>
    <n v="89"/>
    <n v="6"/>
    <n v="13"/>
    <m/>
    <s v="E"/>
    <m/>
    <n v="243.5"/>
    <n v="0.3655030800821355"/>
    <n v="8.3655030800821351"/>
    <n v="27"/>
    <m/>
    <m/>
    <m/>
    <x v="2"/>
    <m/>
  </r>
  <r>
    <s v="Exp4"/>
    <n v="400196"/>
    <n v="196"/>
    <x v="2"/>
    <x v="8"/>
    <x v="1"/>
    <d v="2014-09-15T00:00:00"/>
    <s v="None_8h"/>
    <m/>
    <m/>
    <n v="3"/>
    <n v="1"/>
    <x v="15"/>
    <n v="8"/>
    <n v="95"/>
    <n v="255"/>
    <n v="195"/>
    <n v="4"/>
    <n v="12"/>
    <m/>
    <s v="E"/>
    <m/>
    <n v="244.25"/>
    <n v="0.79836233367451381"/>
    <n v="7.7983623336745138"/>
    <n v="23"/>
    <m/>
    <m/>
    <m/>
    <x v="2"/>
    <m/>
  </r>
  <r>
    <s v="Exp4"/>
    <n v="400196"/>
    <n v="196"/>
    <x v="2"/>
    <x v="8"/>
    <x v="1"/>
    <d v="2014-09-15T00:00:00"/>
    <s v="None_8h"/>
    <m/>
    <m/>
    <n v="4"/>
    <n v="1"/>
    <x v="16"/>
    <n v="7"/>
    <n v="85"/>
    <n v="260"/>
    <n v="228"/>
    <n v="6"/>
    <n v="8"/>
    <m/>
    <s v="E"/>
    <m/>
    <n v="238.75"/>
    <n v="0.95497382198952885"/>
    <n v="6.9549738219895287"/>
    <n v="20"/>
    <m/>
    <m/>
    <m/>
    <x v="2"/>
    <m/>
  </r>
  <r>
    <s v="Exp4"/>
    <n v="400214"/>
    <n v="214"/>
    <x v="2"/>
    <x v="8"/>
    <x v="1"/>
    <d v="2014-09-15T00:00:00"/>
    <s v="None_8h"/>
    <m/>
    <n v="214"/>
    <n v="1"/>
    <n v="2"/>
    <x v="15"/>
    <n v="8"/>
    <n v="75"/>
    <m/>
    <n v="181"/>
    <n v="6"/>
    <n v="10"/>
    <m/>
    <s v="E"/>
    <m/>
    <n v="244.25"/>
    <n v="0.74104401228249739"/>
    <n v="7.7410440122824973"/>
    <n v="23"/>
    <m/>
    <m/>
    <m/>
    <x v="2"/>
    <m/>
  </r>
  <r>
    <s v="Exp4"/>
    <n v="400214"/>
    <n v="214"/>
    <x v="2"/>
    <x v="8"/>
    <x v="1"/>
    <d v="2014-09-15T00:00:00"/>
    <s v="None_8h"/>
    <m/>
    <m/>
    <n v="2"/>
    <n v="1"/>
    <x v="15"/>
    <n v="8"/>
    <n v="82"/>
    <n v="216"/>
    <n v="190"/>
    <n v="5"/>
    <n v="12"/>
    <m/>
    <s v="E"/>
    <m/>
    <n v="244.25"/>
    <n v="0.77789150460593659"/>
    <n v="7.7778915046059369"/>
    <n v="24"/>
    <m/>
    <m/>
    <m/>
    <x v="2"/>
    <m/>
  </r>
  <r>
    <s v="Exp4"/>
    <n v="400214"/>
    <n v="214"/>
    <x v="2"/>
    <x v="8"/>
    <x v="1"/>
    <d v="2014-09-15T00:00:00"/>
    <s v="None_8h"/>
    <m/>
    <m/>
    <n v="3"/>
    <n v="0"/>
    <x v="11"/>
    <n v="9"/>
    <n v="91"/>
    <n v="236"/>
    <n v="74"/>
    <n v="5"/>
    <n v="12"/>
    <m/>
    <s v="Early DR"/>
    <m/>
    <n v="243.5"/>
    <n v="0.30390143737166325"/>
    <n v="8.303901437371664"/>
    <n v="25"/>
    <m/>
    <m/>
    <m/>
    <x v="2"/>
    <m/>
  </r>
  <r>
    <s v="Exp4"/>
    <n v="400214"/>
    <n v="214"/>
    <x v="2"/>
    <x v="8"/>
    <x v="1"/>
    <d v="2014-09-15T00:00:00"/>
    <s v="None_8h"/>
    <m/>
    <m/>
    <n v="4"/>
    <n v="0"/>
    <x v="11"/>
    <n v="9"/>
    <n v="88"/>
    <n v="225"/>
    <n v="90"/>
    <n v="5"/>
    <n v="14"/>
    <m/>
    <s v="E"/>
    <m/>
    <n v="243.5"/>
    <n v="0.36960985626283366"/>
    <n v="8.3696098562628336"/>
    <n v="27"/>
    <m/>
    <m/>
    <m/>
    <x v="2"/>
    <m/>
  </r>
  <r>
    <s v="Exp4"/>
    <n v="400185"/>
    <n v="185"/>
    <x v="2"/>
    <x v="8"/>
    <x v="1"/>
    <d v="2014-09-22T00:00:00"/>
    <s v="None_8h"/>
    <m/>
    <n v="185"/>
    <n v="1"/>
    <n v="2"/>
    <x v="11"/>
    <n v="9"/>
    <n v="83"/>
    <m/>
    <n v="130"/>
    <n v="5"/>
    <n v="10"/>
    <m/>
    <s v="E"/>
    <m/>
    <n v="243.5"/>
    <n v="0.53388090349075978"/>
    <n v="8.5338809034907595"/>
    <n v="23"/>
    <m/>
    <m/>
    <m/>
    <x v="2"/>
    <m/>
  </r>
  <r>
    <s v="Exp4"/>
    <n v="400185"/>
    <n v="185"/>
    <x v="2"/>
    <x v="8"/>
    <x v="1"/>
    <d v="2014-09-22T00:00:00"/>
    <s v="None_8h"/>
    <m/>
    <m/>
    <n v="2"/>
    <n v="1"/>
    <x v="12"/>
    <n v="10"/>
    <n v="103"/>
    <n v="250"/>
    <n v="79"/>
    <n v="5"/>
    <n v="15"/>
    <m/>
    <s v="very early DR"/>
    <m/>
    <n v="240"/>
    <n v="0.32916666666666666"/>
    <n v="9.3291666666666675"/>
    <n v="29"/>
    <m/>
    <m/>
    <m/>
    <x v="2"/>
    <m/>
  </r>
  <r>
    <s v="Exp4"/>
    <n v="400185"/>
    <n v="185"/>
    <x v="2"/>
    <x v="8"/>
    <x v="1"/>
    <d v="2014-09-22T00:00:00"/>
    <s v="None_8h"/>
    <m/>
    <m/>
    <n v="3"/>
    <n v="1"/>
    <x v="11"/>
    <n v="9"/>
    <n v="95"/>
    <n v="240"/>
    <n v="116"/>
    <n v="5"/>
    <n v="12"/>
    <m/>
    <s v="E"/>
    <m/>
    <n v="243.5"/>
    <n v="0.47638603696098564"/>
    <n v="8.4763860369609851"/>
    <n v="25"/>
    <m/>
    <m/>
    <m/>
    <x v="2"/>
    <m/>
  </r>
  <r>
    <s v="Exp4"/>
    <n v="400185"/>
    <n v="185"/>
    <x v="2"/>
    <x v="8"/>
    <x v="1"/>
    <d v="2014-09-22T00:00:00"/>
    <s v="None_8h"/>
    <m/>
    <m/>
    <n v="4"/>
    <n v="1"/>
    <x v="15"/>
    <n v="8"/>
    <n v="82"/>
    <n v="226"/>
    <n v="218"/>
    <n v="5"/>
    <n v="10"/>
    <m/>
    <s v="Early DR"/>
    <m/>
    <n v="244.25"/>
    <n v="0.89252814738996933"/>
    <n v="7.8925281473899691"/>
    <n v="22"/>
    <m/>
    <m/>
    <m/>
    <x v="2"/>
    <m/>
  </r>
  <r>
    <s v="Exp4"/>
    <n v="400202"/>
    <n v="202"/>
    <x v="2"/>
    <x v="8"/>
    <x v="1"/>
    <d v="2014-09-22T00:00:00"/>
    <s v="None_8h"/>
    <m/>
    <n v="202"/>
    <n v="1"/>
    <n v="1"/>
    <x v="11"/>
    <n v="9"/>
    <n v="92"/>
    <m/>
    <n v="183"/>
    <n v="5"/>
    <n v="11"/>
    <m/>
    <s v="E"/>
    <m/>
    <n v="243.5"/>
    <n v="0.75154004106776184"/>
    <n v="8.7515400410677611"/>
    <n v="24"/>
    <m/>
    <m/>
    <m/>
    <x v="2"/>
    <m/>
  </r>
  <r>
    <s v="Exp4"/>
    <n v="400202"/>
    <n v="202"/>
    <x v="2"/>
    <x v="8"/>
    <x v="1"/>
    <d v="2014-09-22T00:00:00"/>
    <s v="None_8h"/>
    <m/>
    <m/>
    <n v="2"/>
    <n v="1"/>
    <x v="15"/>
    <n v="8"/>
    <n v="86"/>
    <n v="249"/>
    <n v="190"/>
    <n v="5"/>
    <n v="10"/>
    <m/>
    <s v="E"/>
    <m/>
    <n v="244.25"/>
    <n v="0.77789150460593659"/>
    <n v="7.7778915046059369"/>
    <n v="22"/>
    <m/>
    <m/>
    <m/>
    <x v="2"/>
    <m/>
  </r>
  <r>
    <s v="Exp4"/>
    <n v="400202"/>
    <n v="202"/>
    <x v="2"/>
    <x v="8"/>
    <x v="1"/>
    <d v="2014-09-22T00:00:00"/>
    <s v="None_8h"/>
    <m/>
    <m/>
    <n v="3"/>
    <n v="1"/>
    <x v="15"/>
    <n v="8"/>
    <n v="93"/>
    <n v="251"/>
    <n v="219"/>
    <n v="5"/>
    <n v="9"/>
    <m/>
    <s v="E"/>
    <m/>
    <n v="244.25"/>
    <n v="0.8966223132036848"/>
    <n v="7.896622313203685"/>
    <n v="21"/>
    <m/>
    <m/>
    <m/>
    <x v="2"/>
    <m/>
  </r>
  <r>
    <s v="Exp4"/>
    <n v="400202"/>
    <n v="202"/>
    <x v="2"/>
    <x v="8"/>
    <x v="1"/>
    <d v="2014-09-22T00:00:00"/>
    <s v="None_8h"/>
    <m/>
    <m/>
    <n v="4"/>
    <n v="1"/>
    <x v="15"/>
    <n v="8"/>
    <n v="91"/>
    <n v="262"/>
    <n v="215"/>
    <n v="6"/>
    <n v="9"/>
    <m/>
    <s v="V"/>
    <m/>
    <n v="244.25"/>
    <n v="0.88024564994882293"/>
    <n v="7.8802456499488232"/>
    <n v="22"/>
    <m/>
    <m/>
    <m/>
    <x v="2"/>
    <m/>
  </r>
  <r>
    <s v="Exp4"/>
    <n v="400212"/>
    <n v="212"/>
    <x v="2"/>
    <x v="8"/>
    <x v="1"/>
    <d v="2014-09-22T00:00:00"/>
    <s v="None_8h"/>
    <m/>
    <n v="212"/>
    <n v="1"/>
    <n v="1"/>
    <x v="12"/>
    <n v="10"/>
    <n v="90"/>
    <m/>
    <n v="85"/>
    <n v="4"/>
    <n v="15"/>
    <m/>
    <s v="DR"/>
    <m/>
    <n v="240"/>
    <n v="0.35416666666666669"/>
    <n v="9.3541666666666661"/>
    <n v="28"/>
    <m/>
    <m/>
    <m/>
    <x v="2"/>
    <m/>
  </r>
  <r>
    <s v="Exp4"/>
    <n v="400212"/>
    <n v="212"/>
    <x v="2"/>
    <x v="8"/>
    <x v="1"/>
    <d v="2014-09-22T00:00:00"/>
    <s v="None_8h"/>
    <m/>
    <m/>
    <n v="2"/>
    <n v="2"/>
    <x v="12"/>
    <n v="10"/>
    <n v="72"/>
    <n v="192"/>
    <n v="154"/>
    <n v="5"/>
    <n v="11"/>
    <m/>
    <s v="E"/>
    <m/>
    <n v="240"/>
    <n v="0.64166666666666672"/>
    <n v="9.6416666666666675"/>
    <n v="25"/>
    <m/>
    <m/>
    <m/>
    <x v="2"/>
    <m/>
  </r>
  <r>
    <s v="Exp4"/>
    <n v="400212"/>
    <n v="212"/>
    <x v="2"/>
    <x v="8"/>
    <x v="1"/>
    <d v="2014-09-22T00:00:00"/>
    <s v="None_8h"/>
    <m/>
    <m/>
    <n v="3"/>
    <n v="1"/>
    <x v="12"/>
    <n v="10"/>
    <n v="83"/>
    <n v="195"/>
    <n v="115"/>
    <n v="4"/>
    <n v="14"/>
    <m/>
    <s v="DR"/>
    <m/>
    <n v="240"/>
    <n v="0.47916666666666669"/>
    <n v="9.4791666666666661"/>
    <n v="27"/>
    <m/>
    <m/>
    <m/>
    <x v="2"/>
    <m/>
  </r>
  <r>
    <s v="Exp4"/>
    <n v="400212"/>
    <n v="212"/>
    <x v="2"/>
    <x v="8"/>
    <x v="1"/>
    <d v="2014-09-22T00:00:00"/>
    <s v="None_8h"/>
    <m/>
    <m/>
    <n v="4"/>
    <n v="1"/>
    <x v="11"/>
    <n v="9"/>
    <n v="75"/>
    <n v="222"/>
    <n v="142"/>
    <n v="6"/>
    <n v="9"/>
    <m/>
    <s v="E"/>
    <m/>
    <n v="243.5"/>
    <n v="0.58316221765913756"/>
    <n v="8.5831622176591367"/>
    <n v="23"/>
    <m/>
    <m/>
    <m/>
    <x v="2"/>
    <m/>
  </r>
  <r>
    <s v="Exp4"/>
    <n v="400188"/>
    <n v="188"/>
    <x v="2"/>
    <x v="8"/>
    <x v="1"/>
    <d v="2014-09-29T00:00:00"/>
    <s v="None_8h"/>
    <m/>
    <n v="188"/>
    <n v="1"/>
    <n v="2"/>
    <x v="6"/>
    <n v="11"/>
    <n v="108"/>
    <m/>
    <n v="65"/>
    <n v="5"/>
    <n v="15"/>
    <m/>
    <s v="DR"/>
    <m/>
    <n v="215.45454545454547"/>
    <n v="0.30168776371308015"/>
    <n v="10.30168776371308"/>
    <n v="30"/>
    <m/>
    <m/>
    <m/>
    <x v="2"/>
    <m/>
  </r>
  <r>
    <s v="Exp4"/>
    <n v="400188"/>
    <n v="188"/>
    <x v="2"/>
    <x v="8"/>
    <x v="1"/>
    <d v="2014-09-29T00:00:00"/>
    <s v="None_8h"/>
    <m/>
    <m/>
    <n v="2"/>
    <n v="1"/>
    <x v="11"/>
    <n v="9"/>
    <n v="105"/>
    <n v="265"/>
    <n v="198"/>
    <n v="5"/>
    <n v="12"/>
    <m/>
    <s v="E"/>
    <m/>
    <n v="243.5"/>
    <n v="0.81314168377823404"/>
    <n v="8.8131416837782339"/>
    <n v="25"/>
    <m/>
    <m/>
    <m/>
    <x v="2"/>
    <m/>
  </r>
  <r>
    <s v="Exp4"/>
    <n v="400188"/>
    <n v="188"/>
    <x v="2"/>
    <x v="8"/>
    <x v="1"/>
    <d v="2014-09-29T00:00:00"/>
    <s v="None_8h"/>
    <m/>
    <m/>
    <n v="3"/>
    <n v="0"/>
    <x v="12"/>
    <n v="10"/>
    <n v="102"/>
    <n v="267"/>
    <n v="102"/>
    <n v="5"/>
    <n v="11"/>
    <m/>
    <s v="E"/>
    <m/>
    <n v="240"/>
    <n v="0.42499999999999999"/>
    <n v="9.4250000000000007"/>
    <n v="25"/>
    <m/>
    <m/>
    <m/>
    <x v="2"/>
    <m/>
  </r>
  <r>
    <s v="Exp4"/>
    <n v="400188"/>
    <n v="188"/>
    <x v="2"/>
    <x v="8"/>
    <x v="1"/>
    <d v="2014-09-29T00:00:00"/>
    <s v="None_8h"/>
    <m/>
    <m/>
    <n v="4"/>
    <n v="1"/>
    <x v="12"/>
    <n v="10"/>
    <n v="99"/>
    <n v="262"/>
    <n v="175"/>
    <n v="5"/>
    <n v="11"/>
    <m/>
    <s v="DR"/>
    <m/>
    <n v="240"/>
    <n v="0.72916666666666663"/>
    <n v="9.7291666666666661"/>
    <n v="25"/>
    <m/>
    <m/>
    <m/>
    <x v="2"/>
    <m/>
  </r>
  <r>
    <s v="Exp4"/>
    <n v="400198"/>
    <n v="198"/>
    <x v="2"/>
    <x v="8"/>
    <x v="1"/>
    <d v="2014-09-29T00:00:00"/>
    <s v="None_8h"/>
    <m/>
    <n v="198"/>
    <n v="1"/>
    <n v="2"/>
    <x v="6"/>
    <n v="11"/>
    <n v="95"/>
    <m/>
    <n v="176"/>
    <n v="4"/>
    <n v="19"/>
    <n v="0"/>
    <s v="late DR"/>
    <m/>
    <n v="215.45454545454547"/>
    <n v="0.81687763713080164"/>
    <n v="10.816877637130801"/>
    <n v="33"/>
    <m/>
    <m/>
    <m/>
    <x v="2"/>
    <m/>
  </r>
  <r>
    <s v="Exp4"/>
    <n v="400198"/>
    <n v="198"/>
    <x v="2"/>
    <x v="8"/>
    <x v="1"/>
    <d v="2014-09-29T00:00:00"/>
    <s v="None_8h"/>
    <m/>
    <m/>
    <n v="2"/>
    <n v="1"/>
    <x v="6"/>
    <n v="11"/>
    <n v="95"/>
    <n v="202"/>
    <n v="81"/>
    <n v="4"/>
    <n v="17"/>
    <n v="0"/>
    <s v="late DR"/>
    <m/>
    <n v="215.45454545454547"/>
    <n v="0.3759493670886076"/>
    <n v="10.375949367088607"/>
    <n v="31"/>
    <m/>
    <m/>
    <m/>
    <x v="2"/>
    <m/>
  </r>
  <r>
    <s v="Exp4"/>
    <n v="400198"/>
    <n v="198"/>
    <x v="2"/>
    <x v="8"/>
    <x v="1"/>
    <d v="2014-09-29T00:00:00"/>
    <s v="None_8h"/>
    <m/>
    <m/>
    <n v="3"/>
    <n v="1"/>
    <x v="6"/>
    <n v="11"/>
    <n v="65"/>
    <n v="150"/>
    <n v="76"/>
    <n v="4"/>
    <n v="13"/>
    <m/>
    <s v="Early DR"/>
    <m/>
    <n v="215.45454545454547"/>
    <n v="0.35274261603375523"/>
    <n v="10.352742616033755"/>
    <n v="27"/>
    <m/>
    <m/>
    <m/>
    <x v="2"/>
    <m/>
  </r>
  <r>
    <s v="Exp4"/>
    <n v="400198"/>
    <n v="198"/>
    <x v="2"/>
    <x v="8"/>
    <x v="1"/>
    <d v="2014-09-29T00:00:00"/>
    <s v="None_8h"/>
    <m/>
    <m/>
    <n v="4"/>
    <n v="2"/>
    <x v="6"/>
    <n v="11"/>
    <n v="85"/>
    <n v="174"/>
    <n v="140"/>
    <n v="4"/>
    <n v="17"/>
    <m/>
    <s v="DR"/>
    <m/>
    <n v="215.45454545454547"/>
    <n v="0.64978902953586493"/>
    <n v="10.649789029535865"/>
    <n v="31"/>
    <m/>
    <m/>
    <m/>
    <x v="2"/>
    <m/>
  </r>
  <r>
    <s v="Exp4"/>
    <n v="400199"/>
    <n v="199"/>
    <x v="2"/>
    <x v="8"/>
    <x v="1"/>
    <d v="2014-09-29T00:00:00"/>
    <s v="None_8h"/>
    <m/>
    <n v="199"/>
    <n v="1"/>
    <n v="1"/>
    <x v="12"/>
    <n v="10"/>
    <n v="124"/>
    <m/>
    <n v="192"/>
    <n v="5"/>
    <n v="17"/>
    <m/>
    <s v="DR"/>
    <m/>
    <n v="240"/>
    <n v="0.8"/>
    <n v="9.8000000000000007"/>
    <n v="31"/>
    <m/>
    <m/>
    <m/>
    <x v="2"/>
    <m/>
  </r>
  <r>
    <s v="Exp4"/>
    <n v="400199"/>
    <n v="199"/>
    <x v="2"/>
    <x v="8"/>
    <x v="1"/>
    <d v="2014-09-29T00:00:00"/>
    <s v="None_8h"/>
    <m/>
    <m/>
    <n v="2"/>
    <n v="1"/>
    <x v="12"/>
    <n v="10"/>
    <n v="98"/>
    <n v="258"/>
    <n v="75"/>
    <n v="5"/>
    <n v="13"/>
    <m/>
    <s v="DR"/>
    <m/>
    <n v="240"/>
    <n v="0.3125"/>
    <n v="9.3125"/>
    <n v="27"/>
    <m/>
    <m/>
    <m/>
    <x v="2"/>
    <m/>
  </r>
  <r>
    <s v="Exp4"/>
    <n v="400199"/>
    <n v="199"/>
    <x v="2"/>
    <x v="8"/>
    <x v="1"/>
    <d v="2014-09-29T00:00:00"/>
    <s v="None_8h"/>
    <m/>
    <m/>
    <n v="3"/>
    <n v="2"/>
    <x v="12"/>
    <n v="10"/>
    <n v="100"/>
    <n v="260"/>
    <n v="58"/>
    <n v="5"/>
    <n v="14"/>
    <m/>
    <s v="DR"/>
    <m/>
    <n v="240"/>
    <n v="0.24166666666666667"/>
    <n v="9.2416666666666671"/>
    <n v="28"/>
    <m/>
    <m/>
    <m/>
    <x v="2"/>
    <m/>
  </r>
  <r>
    <s v="Exp4"/>
    <n v="400199"/>
    <n v="199"/>
    <x v="2"/>
    <x v="8"/>
    <x v="1"/>
    <d v="2014-09-29T00:00:00"/>
    <s v="None_8h"/>
    <m/>
    <m/>
    <n v="4"/>
    <n v="1"/>
    <x v="12"/>
    <n v="10"/>
    <n v="105"/>
    <n v="264"/>
    <n v="120"/>
    <n v="5"/>
    <n v="13"/>
    <m/>
    <s v="DR"/>
    <m/>
    <n v="240"/>
    <n v="0.5"/>
    <n v="9.5"/>
    <n v="27"/>
    <m/>
    <m/>
    <m/>
    <x v="2"/>
    <m/>
  </r>
  <r>
    <s v="Exp4"/>
    <n v="400176"/>
    <n v="176"/>
    <x v="2"/>
    <x v="8"/>
    <x v="1"/>
    <d v="2014-10-06T00:00:00"/>
    <s v="None_8h"/>
    <m/>
    <n v="176"/>
    <n v="1"/>
    <n v="2"/>
    <x v="7"/>
    <n v="12"/>
    <n v="101"/>
    <m/>
    <n v="69"/>
    <n v="4"/>
    <n v="23"/>
    <m/>
    <s v="late DR"/>
    <m/>
    <n v="229.45454545454547"/>
    <n v="0.30071315372424723"/>
    <n v="11.300713153724248"/>
    <n v="38"/>
    <m/>
    <m/>
    <m/>
    <x v="2"/>
    <m/>
  </r>
  <r>
    <s v="Exp4"/>
    <n v="400176"/>
    <n v="176"/>
    <x v="2"/>
    <x v="8"/>
    <x v="1"/>
    <d v="2014-10-06T00:00:00"/>
    <s v="None_8h"/>
    <m/>
    <m/>
    <n v="2"/>
    <n v="0"/>
    <x v="6"/>
    <n v="11"/>
    <n v="87"/>
    <n v="174"/>
    <n v="68"/>
    <n v="5"/>
    <n v="14"/>
    <m/>
    <s v="DR"/>
    <m/>
    <n v="215.45454545454547"/>
    <n v="0.31561181434599156"/>
    <n v="10.315611814345992"/>
    <n v="29"/>
    <m/>
    <m/>
    <m/>
    <x v="2"/>
    <m/>
  </r>
  <r>
    <s v="Exp4"/>
    <n v="400176"/>
    <n v="176"/>
    <x v="2"/>
    <x v="8"/>
    <x v="1"/>
    <d v="2014-10-06T00:00:00"/>
    <s v="None_8h"/>
    <m/>
    <m/>
    <n v="3"/>
    <n v="1"/>
    <x v="9"/>
    <n v="13"/>
    <n v="110"/>
    <n v="203"/>
    <n v="65"/>
    <n v="4"/>
    <n v="22"/>
    <m/>
    <s v="DR"/>
    <m/>
    <n v="229.2"/>
    <n v="0.28359511343804539"/>
    <n v="12.283595113438045"/>
    <n v="38"/>
    <m/>
    <m/>
    <m/>
    <x v="2"/>
    <m/>
  </r>
  <r>
    <s v="Exp4"/>
    <n v="400176"/>
    <n v="176"/>
    <x v="2"/>
    <x v="8"/>
    <x v="1"/>
    <d v="2014-10-06T00:00:00"/>
    <s v="None_8h"/>
    <m/>
    <m/>
    <n v="4"/>
    <n v="2"/>
    <x v="7"/>
    <n v="12"/>
    <n v="81"/>
    <n v="148"/>
    <n v="93"/>
    <n v="5"/>
    <n v="19"/>
    <m/>
    <s v="DR"/>
    <m/>
    <n v="229.45454545454547"/>
    <n v="0.4053090332805071"/>
    <n v="11.405309033280506"/>
    <n v="35"/>
    <m/>
    <m/>
    <m/>
    <x v="2"/>
    <m/>
  </r>
  <r>
    <s v="Exp4"/>
    <n v="400184"/>
    <n v="184"/>
    <x v="2"/>
    <x v="8"/>
    <x v="1"/>
    <d v="2014-10-06T00:00:00"/>
    <s v="None_8h"/>
    <m/>
    <n v="184"/>
    <n v="1"/>
    <n v="2"/>
    <x v="9"/>
    <n v="13"/>
    <n v="100"/>
    <m/>
    <n v="101"/>
    <n v="4"/>
    <n v="24"/>
    <m/>
    <s v="late DR"/>
    <m/>
    <n v="229.2"/>
    <n v="0.44066317626527052"/>
    <n v="12.44066317626527"/>
    <n v="40"/>
    <m/>
    <m/>
    <m/>
    <x v="2"/>
    <m/>
  </r>
  <r>
    <s v="Exp4"/>
    <n v="400184"/>
    <n v="184"/>
    <x v="2"/>
    <x v="8"/>
    <x v="1"/>
    <d v="2014-10-06T00:00:00"/>
    <s v="None_8h"/>
    <m/>
    <m/>
    <n v="2"/>
    <n v="3"/>
    <x v="7"/>
    <n v="12"/>
    <n v="103"/>
    <n v="189"/>
    <n v="142"/>
    <n v="4"/>
    <n v="20"/>
    <m/>
    <s v="late DR"/>
    <m/>
    <n v="229.45454545454547"/>
    <n v="0.61885895404120439"/>
    <n v="11.618858954041205"/>
    <n v="35"/>
    <m/>
    <m/>
    <m/>
    <x v="2"/>
    <m/>
  </r>
  <r>
    <s v="Exp4"/>
    <n v="400184"/>
    <n v="184"/>
    <x v="2"/>
    <x v="8"/>
    <x v="1"/>
    <d v="2014-10-06T00:00:00"/>
    <s v="None_8h"/>
    <m/>
    <m/>
    <n v="3"/>
    <n v="1"/>
    <x v="7"/>
    <n v="12"/>
    <n v="94"/>
    <n v="164"/>
    <n v="89"/>
    <n v="4"/>
    <n v="19"/>
    <m/>
    <s v="late DR"/>
    <m/>
    <n v="229.45454545454547"/>
    <n v="0.38787638668779711"/>
    <n v="11.387876386687797"/>
    <n v="34"/>
    <m/>
    <m/>
    <m/>
    <x v="2"/>
    <m/>
  </r>
  <r>
    <s v="Exp4"/>
    <n v="400184"/>
    <n v="184"/>
    <x v="2"/>
    <x v="8"/>
    <x v="1"/>
    <d v="2014-10-06T00:00:00"/>
    <s v="None_8h"/>
    <m/>
    <m/>
    <n v="4"/>
    <n v="2"/>
    <x v="7"/>
    <n v="12"/>
    <n v="82"/>
    <n v="160"/>
    <n v="85"/>
    <n v="4"/>
    <n v="20"/>
    <m/>
    <s v="late DR"/>
    <m/>
    <n v="229.45454545454547"/>
    <n v="0.37044374009508713"/>
    <n v="11.370443740095087"/>
    <n v="35"/>
    <m/>
    <m/>
    <m/>
    <x v="2"/>
    <m/>
  </r>
  <r>
    <s v="Exp4"/>
    <n v="400210"/>
    <n v="210"/>
    <x v="2"/>
    <x v="8"/>
    <x v="1"/>
    <d v="2014-10-06T00:00:00"/>
    <s v="None_8h"/>
    <m/>
    <n v="210"/>
    <n v="1"/>
    <n v="1"/>
    <x v="6"/>
    <n v="11"/>
    <n v="123"/>
    <m/>
    <n v="146"/>
    <n v="4"/>
    <n v="21"/>
    <m/>
    <s v="DR"/>
    <m/>
    <n v="215.45454545454547"/>
    <n v="0.67763713080168775"/>
    <n v="10.677637130801688"/>
    <n v="35"/>
    <m/>
    <m/>
    <m/>
    <x v="2"/>
    <m/>
  </r>
  <r>
    <s v="Exp4"/>
    <n v="400210"/>
    <n v="210"/>
    <x v="2"/>
    <x v="8"/>
    <x v="1"/>
    <d v="2014-10-06T00:00:00"/>
    <s v="None_8h"/>
    <m/>
    <m/>
    <n v="2"/>
    <n v="2"/>
    <x v="6"/>
    <n v="12"/>
    <n v="124"/>
    <n v="233"/>
    <n v="40"/>
    <n v="5"/>
    <n v="21"/>
    <m/>
    <s v="DR"/>
    <m/>
    <n v="215.45454545454547"/>
    <n v="0.18565400843881855"/>
    <n v="10.185654008438819"/>
    <n v="36"/>
    <m/>
    <m/>
    <m/>
    <x v="2"/>
    <m/>
  </r>
  <r>
    <s v="Exp4"/>
    <n v="400210"/>
    <n v="210"/>
    <x v="2"/>
    <x v="8"/>
    <x v="1"/>
    <d v="2014-10-06T00:00:00"/>
    <s v="None_8h"/>
    <m/>
    <m/>
    <n v="3"/>
    <n v="2"/>
    <x v="6"/>
    <n v="11"/>
    <n v="112"/>
    <n v="267"/>
    <n v="144"/>
    <n v="4"/>
    <n v="16"/>
    <m/>
    <s v="DR"/>
    <m/>
    <n v="215.45454545454547"/>
    <n v="0.66835443037974684"/>
    <n v="10.668354430379747"/>
    <n v="30"/>
    <m/>
    <m/>
    <m/>
    <x v="2"/>
    <m/>
  </r>
  <r>
    <s v="Exp4"/>
    <n v="400210"/>
    <n v="210"/>
    <x v="2"/>
    <x v="8"/>
    <x v="1"/>
    <d v="2014-10-06T00:00:00"/>
    <s v="None_8h"/>
    <m/>
    <m/>
    <n v="4"/>
    <n v="2"/>
    <x v="6"/>
    <n v="11"/>
    <n v="125"/>
    <n v="291"/>
    <n v="234"/>
    <n v="4"/>
    <n v="19"/>
    <m/>
    <s v="DR"/>
    <m/>
    <n v="215.45454545454547"/>
    <n v="1.0860759493670886"/>
    <n v="11.086075949367089"/>
    <n v="33"/>
    <m/>
    <m/>
    <m/>
    <x v="2"/>
    <m/>
  </r>
  <r>
    <s v="Exp4"/>
    <n v="400153"/>
    <n v="153"/>
    <x v="2"/>
    <x v="8"/>
    <x v="1"/>
    <d v="2014-10-14T00:00:00"/>
    <s v="None_8h"/>
    <m/>
    <n v="153"/>
    <n v="1"/>
    <n v="2"/>
    <x v="9"/>
    <n v="13"/>
    <n v="103"/>
    <m/>
    <n v="142"/>
    <n v="4"/>
    <n v="23"/>
    <m/>
    <s v="TS"/>
    <n v="0"/>
    <n v="229.2"/>
    <n v="0.61954624781849921"/>
    <n v="12.6195462478185"/>
    <n v="39"/>
    <m/>
    <m/>
    <m/>
    <x v="2"/>
    <m/>
  </r>
  <r>
    <s v="Exp4"/>
    <n v="400153"/>
    <n v="153"/>
    <x v="2"/>
    <x v="8"/>
    <x v="1"/>
    <d v="2014-10-14T00:00:00"/>
    <s v="None_8h"/>
    <m/>
    <m/>
    <n v="2"/>
    <n v="1"/>
    <x v="9"/>
    <n v="13"/>
    <n v="102"/>
    <n v="178"/>
    <n v="95"/>
    <n v="5"/>
    <n v="19"/>
    <m/>
    <s v="DR"/>
    <m/>
    <n v="229.2"/>
    <n v="0.41448516579406636"/>
    <n v="12.414485165794066"/>
    <n v="36"/>
    <m/>
    <m/>
    <m/>
    <x v="2"/>
    <m/>
  </r>
  <r>
    <s v="Exp4"/>
    <n v="400153"/>
    <n v="153"/>
    <x v="2"/>
    <x v="8"/>
    <x v="1"/>
    <d v="2014-10-14T00:00:00"/>
    <s v="None_8h"/>
    <m/>
    <m/>
    <n v="3"/>
    <n v="3"/>
    <x v="2"/>
    <n v="14"/>
    <n v="122"/>
    <n v="190"/>
    <n v="98"/>
    <n v="4"/>
    <n v="24"/>
    <n v="10"/>
    <s v="TS"/>
    <n v="1"/>
    <n v="224.33333333333334"/>
    <n v="0.43684992570579495"/>
    <n v="13.436849925705795"/>
    <n v="41"/>
    <m/>
    <m/>
    <m/>
    <x v="2"/>
    <m/>
  </r>
  <r>
    <s v="Exp4"/>
    <n v="400153"/>
    <n v="153"/>
    <x v="2"/>
    <x v="8"/>
    <x v="1"/>
    <d v="2014-10-14T00:00:00"/>
    <s v="None_8h"/>
    <m/>
    <m/>
    <n v="4"/>
    <n v="2"/>
    <x v="9"/>
    <n v="13"/>
    <n v="100"/>
    <n v="175"/>
    <n v="127"/>
    <n v="5"/>
    <n v="17"/>
    <m/>
    <s v="DR"/>
    <m/>
    <n v="229.2"/>
    <n v="0.55410122164048869"/>
    <n v="12.554101221640488"/>
    <n v="34"/>
    <m/>
    <m/>
    <m/>
    <x v="2"/>
    <m/>
  </r>
  <r>
    <s v="Exp4"/>
    <n v="400172"/>
    <n v="172"/>
    <x v="2"/>
    <x v="8"/>
    <x v="1"/>
    <d v="2014-10-14T00:00:00"/>
    <s v="None_8h"/>
    <m/>
    <n v="172"/>
    <n v="1"/>
    <n v="1"/>
    <x v="9"/>
    <n v="13"/>
    <n v="113"/>
    <m/>
    <n v="88"/>
    <n v="5"/>
    <n v="20"/>
    <m/>
    <s v="DR"/>
    <m/>
    <n v="229.2"/>
    <n v="0.38394415357766143"/>
    <n v="12.383944153577662"/>
    <n v="37"/>
    <m/>
    <m/>
    <m/>
    <x v="2"/>
    <m/>
  </r>
  <r>
    <s v="Exp4"/>
    <n v="400172"/>
    <n v="172"/>
    <x v="2"/>
    <x v="8"/>
    <x v="1"/>
    <d v="2014-10-14T00:00:00"/>
    <s v="None_8h"/>
    <m/>
    <m/>
    <n v="2"/>
    <n v="1"/>
    <x v="6"/>
    <n v="11"/>
    <n v="105"/>
    <n v="194"/>
    <n v="40"/>
    <n v="5"/>
    <n v="17"/>
    <m/>
    <s v="DR"/>
    <m/>
    <n v="215.45454545454547"/>
    <n v="0.18565400843881855"/>
    <n v="10.185654008438819"/>
    <n v="32"/>
    <m/>
    <m/>
    <m/>
    <x v="2"/>
    <m/>
  </r>
  <r>
    <s v="Exp4"/>
    <n v="400172"/>
    <n v="172"/>
    <x v="2"/>
    <x v="8"/>
    <x v="1"/>
    <d v="2014-10-14T00:00:00"/>
    <s v="None_8h"/>
    <m/>
    <m/>
    <n v="3"/>
    <n v="3"/>
    <x v="2"/>
    <n v="14"/>
    <n v="138"/>
    <n v="262"/>
    <n v="107"/>
    <n v="3"/>
    <n v="24"/>
    <n v="12"/>
    <s v="TS (DR at the bottom but not top)"/>
    <n v="1"/>
    <n v="224.33333333333334"/>
    <n v="0.47696879643387813"/>
    <n v="13.476968796433878"/>
    <n v="40"/>
    <m/>
    <m/>
    <m/>
    <x v="2"/>
    <m/>
  </r>
  <r>
    <s v="Exp4"/>
    <n v="400172"/>
    <n v="172"/>
    <x v="2"/>
    <x v="8"/>
    <x v="1"/>
    <d v="2014-10-14T00:00:00"/>
    <s v="None_8h"/>
    <m/>
    <m/>
    <n v="4"/>
    <n v="2"/>
    <x v="9"/>
    <n v="13"/>
    <n v="124"/>
    <n v="234"/>
    <n v="95"/>
    <n v="4"/>
    <n v="21"/>
    <m/>
    <s v="DR"/>
    <n v="0"/>
    <n v="229.2"/>
    <n v="0.41448516579406636"/>
    <n v="12.414485165794066"/>
    <n v="37"/>
    <m/>
    <m/>
    <m/>
    <x v="2"/>
    <m/>
  </r>
  <r>
    <s v="Exp4"/>
    <n v="400203"/>
    <n v="203"/>
    <x v="2"/>
    <x v="8"/>
    <x v="1"/>
    <d v="2014-10-14T00:00:00"/>
    <s v="None_8h"/>
    <m/>
    <n v="203"/>
    <n v="1"/>
    <n v="2"/>
    <x v="2"/>
    <n v="14"/>
    <n v="122"/>
    <m/>
    <n v="132"/>
    <n v="4"/>
    <n v="23"/>
    <m/>
    <s v="DR"/>
    <m/>
    <n v="224.33333333333334"/>
    <n v="0.58841010401188709"/>
    <n v="13.588410104011887"/>
    <n v="40"/>
    <m/>
    <m/>
    <m/>
    <x v="2"/>
    <m/>
  </r>
  <r>
    <s v="Exp4"/>
    <n v="400203"/>
    <n v="203"/>
    <x v="2"/>
    <x v="8"/>
    <x v="1"/>
    <d v="2014-10-14T00:00:00"/>
    <s v="None_8h"/>
    <m/>
    <m/>
    <n v="2"/>
    <n v="2"/>
    <x v="9"/>
    <n v="13"/>
    <n v="110"/>
    <n v="228"/>
    <n v="87"/>
    <n v="5"/>
    <n v="20"/>
    <m/>
    <s v="DR"/>
    <m/>
    <n v="229.2"/>
    <n v="0.37958115183246077"/>
    <n v="12.379581151832461"/>
    <n v="37"/>
    <m/>
    <m/>
    <m/>
    <x v="2"/>
    <m/>
  </r>
  <r>
    <s v="Exp4"/>
    <n v="400203"/>
    <n v="203"/>
    <x v="2"/>
    <x v="8"/>
    <x v="1"/>
    <d v="2014-10-14T00:00:00"/>
    <s v="None_8h"/>
    <m/>
    <m/>
    <n v="3"/>
    <n v="0"/>
    <x v="7"/>
    <n v="12"/>
    <n v="110"/>
    <n v="245"/>
    <n v="198"/>
    <n v="5"/>
    <n v="20"/>
    <m/>
    <s v="DR"/>
    <m/>
    <n v="229.45454545454547"/>
    <n v="0.86291600633914411"/>
    <n v="11.862916006339145"/>
    <n v="36"/>
    <m/>
    <m/>
    <m/>
    <x v="2"/>
    <m/>
  </r>
  <r>
    <s v="Exp4"/>
    <n v="400203"/>
    <n v="203"/>
    <x v="2"/>
    <x v="8"/>
    <x v="1"/>
    <d v="2014-10-14T00:00:00"/>
    <s v="None_8h"/>
    <m/>
    <m/>
    <n v="4"/>
    <n v="0"/>
    <x v="9"/>
    <n v="13"/>
    <n v="115"/>
    <n v="226"/>
    <n v="187"/>
    <n v="4"/>
    <n v="21"/>
    <m/>
    <s v="DR"/>
    <m/>
    <n v="229.2"/>
    <n v="0.81588132635253063"/>
    <n v="12.81588132635253"/>
    <n v="37"/>
    <m/>
    <m/>
    <m/>
    <x v="2"/>
    <m/>
  </r>
  <r>
    <s v="Exp4"/>
    <n v="400157"/>
    <n v="157"/>
    <x v="2"/>
    <x v="8"/>
    <x v="1"/>
    <d v="2014-10-20T00:00:00"/>
    <s v="None_8h"/>
    <m/>
    <n v="157"/>
    <n v="1"/>
    <n v="1"/>
    <x v="9"/>
    <n v="13"/>
    <n v="140"/>
    <m/>
    <n v="154"/>
    <n v="4"/>
    <n v="20"/>
    <m/>
    <s v="DR"/>
    <m/>
    <n v="229.2"/>
    <n v="0.67190226876090753"/>
    <n v="12.671902268760908"/>
    <n v="36"/>
    <m/>
    <m/>
    <m/>
    <x v="2"/>
    <m/>
  </r>
  <r>
    <s v="Exp4"/>
    <n v="400157"/>
    <n v="157"/>
    <x v="2"/>
    <x v="8"/>
    <x v="1"/>
    <d v="2014-10-20T00:00:00"/>
    <s v="None_8h"/>
    <m/>
    <m/>
    <n v="2"/>
    <n v="1"/>
    <x v="9"/>
    <n v="13"/>
    <n v="124"/>
    <n v="275"/>
    <n v="80"/>
    <n v="4"/>
    <n v="19"/>
    <m/>
    <s v="DR"/>
    <m/>
    <n v="229.2"/>
    <n v="0.34904013961605584"/>
    <n v="12.349040139616056"/>
    <n v="35"/>
    <m/>
    <m/>
    <m/>
    <x v="2"/>
    <m/>
  </r>
  <r>
    <s v="Exp4"/>
    <n v="400157"/>
    <n v="157"/>
    <x v="2"/>
    <x v="8"/>
    <x v="1"/>
    <d v="2014-10-20T00:00:00"/>
    <s v="None_8h"/>
    <m/>
    <m/>
    <n v="3"/>
    <n v="1"/>
    <x v="9"/>
    <n v="13"/>
    <n v="138"/>
    <n v="272"/>
    <n v="74"/>
    <n v="4"/>
    <n v="21"/>
    <m/>
    <s v="DR"/>
    <m/>
    <n v="229.2"/>
    <n v="0.32286212914485168"/>
    <n v="12.322862129144852"/>
    <n v="37"/>
    <m/>
    <m/>
    <m/>
    <x v="2"/>
    <m/>
  </r>
  <r>
    <s v="Exp4"/>
    <n v="400157"/>
    <n v="157"/>
    <x v="2"/>
    <x v="8"/>
    <x v="1"/>
    <d v="2014-10-20T00:00:00"/>
    <s v="None_8h"/>
    <m/>
    <m/>
    <n v="4"/>
    <n v="1"/>
    <x v="7"/>
    <n v="12"/>
    <n v="123"/>
    <n v="261"/>
    <n v="221"/>
    <n v="4"/>
    <n v="16"/>
    <m/>
    <s v="DR"/>
    <m/>
    <n v="229.45454545454547"/>
    <n v="0.96315372424722656"/>
    <n v="11.963153724247226"/>
    <n v="31"/>
    <m/>
    <m/>
    <m/>
    <x v="2"/>
    <m/>
  </r>
  <r>
    <s v="Exp4"/>
    <n v="400161"/>
    <n v="161"/>
    <x v="2"/>
    <x v="8"/>
    <x v="1"/>
    <d v="2014-10-20T00:00:00"/>
    <s v="None_8h"/>
    <m/>
    <n v="161"/>
    <n v="1"/>
    <n v="2"/>
    <x v="2"/>
    <n v="14"/>
    <n v="140"/>
    <m/>
    <n v="115"/>
    <n v="4"/>
    <n v="20"/>
    <n v="12"/>
    <s v="TS"/>
    <n v="1"/>
    <n v="224.33333333333334"/>
    <n v="0.51263001485884097"/>
    <n v="13.512630014858841"/>
    <n v="37"/>
    <m/>
    <m/>
    <m/>
    <x v="2"/>
    <m/>
  </r>
  <r>
    <s v="Exp4"/>
    <n v="400161"/>
    <n v="161"/>
    <x v="2"/>
    <x v="8"/>
    <x v="1"/>
    <d v="2014-10-20T00:00:00"/>
    <s v="None_8h"/>
    <m/>
    <m/>
    <n v="2"/>
    <n v="1"/>
    <x v="7"/>
    <n v="12"/>
    <n v="115"/>
    <n v="233"/>
    <n v="215"/>
    <n v="5"/>
    <n v="16"/>
    <m/>
    <s v="DR"/>
    <m/>
    <n v="229.45454545454547"/>
    <n v="0.93700475435816155"/>
    <n v="11.937004754358162"/>
    <n v="32"/>
    <m/>
    <m/>
    <m/>
    <x v="2"/>
    <m/>
  </r>
  <r>
    <s v="Exp4"/>
    <n v="400161"/>
    <n v="161"/>
    <x v="2"/>
    <x v="8"/>
    <x v="1"/>
    <d v="2014-10-20T00:00:00"/>
    <s v="None_8h"/>
    <m/>
    <m/>
    <n v="3"/>
    <n v="1"/>
    <x v="4"/>
    <n v="15"/>
    <n v="132"/>
    <n v="242"/>
    <n v="35"/>
    <n v="4"/>
    <n v="22"/>
    <m/>
    <s v="TS"/>
    <n v="1"/>
    <n v="224.33333333333334"/>
    <n v="0.15601783060921248"/>
    <n v="14.156017830609212"/>
    <n v="40"/>
    <m/>
    <m/>
    <m/>
    <x v="2"/>
    <m/>
  </r>
  <r>
    <s v="Exp4"/>
    <n v="400161"/>
    <n v="161"/>
    <x v="2"/>
    <x v="8"/>
    <x v="1"/>
    <d v="2014-10-20T00:00:00"/>
    <s v="None_8h"/>
    <m/>
    <m/>
    <n v="4"/>
    <n v="1"/>
    <x v="9"/>
    <n v="13"/>
    <n v="125"/>
    <n v="233"/>
    <n v="185"/>
    <n v="5"/>
    <n v="18"/>
    <m/>
    <s v="TS"/>
    <m/>
    <n v="229.2"/>
    <n v="0.80715532286212921"/>
    <n v="12.80715532286213"/>
    <n v="35"/>
    <m/>
    <m/>
    <m/>
    <x v="2"/>
    <m/>
  </r>
  <r>
    <s v="Exp4"/>
    <n v="400209"/>
    <n v="209"/>
    <x v="2"/>
    <x v="8"/>
    <x v="1"/>
    <d v="2014-10-20T00:00:00"/>
    <s v="None_8h"/>
    <m/>
    <n v="209"/>
    <n v="1"/>
    <n v="1"/>
    <x v="9"/>
    <n v="13"/>
    <n v="142"/>
    <m/>
    <n v="218"/>
    <n v="4"/>
    <n v="21"/>
    <m/>
    <s v="DR"/>
    <m/>
    <n v="229.2"/>
    <n v="0.9511343804537522"/>
    <n v="12.951134380453752"/>
    <n v="37"/>
    <m/>
    <m/>
    <m/>
    <x v="2"/>
    <m/>
  </r>
  <r>
    <s v="Exp4"/>
    <n v="400209"/>
    <n v="209"/>
    <x v="2"/>
    <x v="8"/>
    <x v="1"/>
    <d v="2014-10-20T00:00:00"/>
    <s v="None_8h"/>
    <m/>
    <m/>
    <n v="2"/>
    <n v="1"/>
    <x v="2"/>
    <n v="14"/>
    <n v="154"/>
    <n v="284"/>
    <n v="90"/>
    <n v="5"/>
    <n v="23"/>
    <m/>
    <s v="DR"/>
    <m/>
    <n v="224.33333333333334"/>
    <n v="0.40118870728083206"/>
    <n v="13.401188707280832"/>
    <n v="41"/>
    <m/>
    <m/>
    <m/>
    <x v="2"/>
    <m/>
  </r>
  <r>
    <s v="Exp4"/>
    <n v="400209"/>
    <n v="209"/>
    <x v="2"/>
    <x v="8"/>
    <x v="1"/>
    <d v="2014-10-20T00:00:00"/>
    <s v="None_8h"/>
    <m/>
    <m/>
    <n v="3"/>
    <n v="1"/>
    <x v="7"/>
    <n v="12"/>
    <n v="125"/>
    <n v="270"/>
    <n v="108"/>
    <n v="5"/>
    <n v="12"/>
    <m/>
    <s v="DR"/>
    <m/>
    <n v="229.45454545454547"/>
    <n v="0.47068145800316957"/>
    <n v="11.47068145800317"/>
    <n v="28"/>
    <m/>
    <m/>
    <m/>
    <x v="2"/>
    <m/>
  </r>
  <r>
    <s v="Exp4"/>
    <n v="400209"/>
    <n v="209"/>
    <x v="2"/>
    <x v="8"/>
    <x v="1"/>
    <d v="2014-10-20T00:00:00"/>
    <s v="None_8h"/>
    <m/>
    <m/>
    <n v="4"/>
    <n v="0"/>
    <x v="9"/>
    <n v="13"/>
    <n v="140"/>
    <n v="270"/>
    <n v="254"/>
    <n v="5"/>
    <n v="17"/>
    <m/>
    <s v="DR"/>
    <m/>
    <n v="229.2"/>
    <n v="1.1082024432809774"/>
    <n v="13.108202443280977"/>
    <n v="34"/>
    <m/>
    <m/>
    <m/>
    <x v="2"/>
    <m/>
  </r>
  <r>
    <s v="Exp4"/>
    <n v="400182"/>
    <n v="182"/>
    <x v="2"/>
    <x v="8"/>
    <x v="1"/>
    <d v="2014-11-03T00:00:00"/>
    <s v="None_8h"/>
    <m/>
    <n v="182"/>
    <n v="1"/>
    <n v="1"/>
    <x v="2"/>
    <n v="15"/>
    <n v="150"/>
    <m/>
    <n v="100"/>
    <n v="1"/>
    <n v="19"/>
    <n v="10"/>
    <s v="TS"/>
    <n v="1"/>
    <n v="224.33333333333334"/>
    <n v="0.44576523031203563"/>
    <n v="13.445765230312036"/>
    <n v="33"/>
    <m/>
    <m/>
    <m/>
    <x v="2"/>
    <m/>
  </r>
  <r>
    <s v="Exp4"/>
    <n v="400182"/>
    <n v="182"/>
    <x v="2"/>
    <x v="8"/>
    <x v="1"/>
    <d v="2014-11-03T00:00:00"/>
    <s v="None_8h"/>
    <m/>
    <m/>
    <n v="2"/>
    <n v="2"/>
    <x v="2"/>
    <n v="15"/>
    <n v="152"/>
    <n v="242"/>
    <n v="66"/>
    <n v="2"/>
    <n v="23"/>
    <n v="10"/>
    <s v="TS"/>
    <n v="1"/>
    <n v="224.33333333333334"/>
    <n v="0.29420505200594355"/>
    <n v="13.294205052005944"/>
    <n v="38"/>
    <m/>
    <m/>
    <m/>
    <x v="2"/>
    <m/>
  </r>
  <r>
    <s v="Exp4"/>
    <n v="400182"/>
    <n v="182"/>
    <x v="2"/>
    <x v="8"/>
    <x v="1"/>
    <d v="2014-11-03T00:00:00"/>
    <s v="None_8h"/>
    <m/>
    <m/>
    <n v="3"/>
    <n v="1"/>
    <x v="2"/>
    <n v="15"/>
    <n v="150"/>
    <n v="168"/>
    <n v="109"/>
    <n v="3"/>
    <n v="20"/>
    <n v="11"/>
    <s v="TS"/>
    <n v="1"/>
    <n v="224.33333333333334"/>
    <n v="0.48588410104011887"/>
    <n v="13.485884101040119"/>
    <n v="36"/>
    <m/>
    <m/>
    <m/>
    <x v="2"/>
    <m/>
  </r>
  <r>
    <s v="Exp4"/>
    <n v="400182"/>
    <n v="182"/>
    <x v="2"/>
    <x v="8"/>
    <x v="1"/>
    <d v="2014-11-03T00:00:00"/>
    <s v="None_8h"/>
    <m/>
    <m/>
    <n v="4"/>
    <m/>
    <x v="9"/>
    <n v="15"/>
    <n v="140"/>
    <m/>
    <m/>
    <n v="4"/>
    <n v="21"/>
    <n v="13"/>
    <s v="TS"/>
    <n v="1"/>
    <n v="229.2"/>
    <n v="0"/>
    <n v="12"/>
    <n v="37"/>
    <m/>
    <m/>
    <m/>
    <x v="2"/>
    <m/>
  </r>
  <r>
    <s v="Exp4"/>
    <n v="400186"/>
    <n v="186"/>
    <x v="2"/>
    <x v="8"/>
    <x v="1"/>
    <d v="2014-11-03T00:00:00"/>
    <s v="None_8h"/>
    <m/>
    <n v="186"/>
    <n v="1"/>
    <n v="2"/>
    <x v="4"/>
    <n v="16"/>
    <n v="142"/>
    <m/>
    <n v="15"/>
    <n v="2"/>
    <n v="23"/>
    <n v="14"/>
    <s v="TS"/>
    <n v="1"/>
    <n v="224.33333333333334"/>
    <n v="6.6864784546805348E-2"/>
    <n v="14.066864784546805"/>
    <n v="39"/>
    <m/>
    <m/>
    <m/>
    <x v="2"/>
    <m/>
  </r>
  <r>
    <s v="Exp4"/>
    <n v="400186"/>
    <n v="186"/>
    <x v="2"/>
    <x v="8"/>
    <x v="1"/>
    <d v="2014-11-03T00:00:00"/>
    <s v="None_8h"/>
    <m/>
    <m/>
    <n v="2"/>
    <n v="0"/>
    <x v="7"/>
    <n v="13"/>
    <n v="113"/>
    <n v="224"/>
    <n v="95"/>
    <n v="3"/>
    <n v="20"/>
    <m/>
    <s v="TS"/>
    <m/>
    <n v="229.45454545454547"/>
    <n v="0.41402535657686212"/>
    <n v="11.414025356576863"/>
    <n v="34"/>
    <m/>
    <m/>
    <m/>
    <x v="2"/>
    <m/>
  </r>
  <r>
    <s v="Exp4"/>
    <n v="400186"/>
    <n v="186"/>
    <x v="2"/>
    <x v="8"/>
    <x v="1"/>
    <d v="2014-11-03T00:00:00"/>
    <s v="None_8h"/>
    <m/>
    <m/>
    <n v="3"/>
    <n v="0"/>
    <x v="7"/>
    <n v="13"/>
    <n v="118"/>
    <n v="229"/>
    <n v="155"/>
    <n v="3"/>
    <n v="23"/>
    <m/>
    <s v="TS"/>
    <m/>
    <n v="229.45454545454547"/>
    <n v="0.67551505546751189"/>
    <n v="11.675515055467512"/>
    <n v="37"/>
    <m/>
    <m/>
    <m/>
    <x v="2"/>
    <m/>
  </r>
  <r>
    <s v="Exp4"/>
    <n v="400186"/>
    <n v="186"/>
    <x v="2"/>
    <x v="8"/>
    <x v="1"/>
    <d v="2014-11-03T00:00:00"/>
    <s v="None_8h"/>
    <m/>
    <m/>
    <n v="4"/>
    <n v="0"/>
    <x v="7"/>
    <n v="13"/>
    <n v="100"/>
    <n v="247"/>
    <n v="174"/>
    <n v="6"/>
    <n v="10"/>
    <m/>
    <s v="DR"/>
    <m/>
    <n v="229.45454545454547"/>
    <n v="0.7583201267828843"/>
    <n v="11.758320126782884"/>
    <n v="27"/>
    <m/>
    <m/>
    <m/>
    <x v="2"/>
    <m/>
  </r>
  <r>
    <s v="Exp4"/>
    <n v="400207"/>
    <n v="207"/>
    <x v="2"/>
    <x v="8"/>
    <x v="1"/>
    <d v="2014-11-03T00:00:00"/>
    <s v="None_8h"/>
    <d v="2014-11-03T00:00:00"/>
    <n v="207"/>
    <n v="1"/>
    <n v="1"/>
    <x v="9"/>
    <n v="14"/>
    <n v="112"/>
    <m/>
    <n v="142"/>
    <n v="5"/>
    <n v="20"/>
    <m/>
    <s v="TS"/>
    <m/>
    <n v="229.2"/>
    <n v="0.61954624781849921"/>
    <n v="12.6195462478185"/>
    <n v="37"/>
    <m/>
    <m/>
    <m/>
    <x v="2"/>
    <m/>
  </r>
  <r>
    <s v="Exp4"/>
    <n v="400207"/>
    <n v="207"/>
    <x v="2"/>
    <x v="8"/>
    <x v="1"/>
    <d v="2014-11-03T00:00:00"/>
    <s v="None_8h"/>
    <m/>
    <m/>
    <n v="2"/>
    <n v="1"/>
    <x v="9"/>
    <n v="14"/>
    <n v="110"/>
    <n v="230"/>
    <n v="140"/>
    <n v="4"/>
    <n v="21"/>
    <m/>
    <s v="TS"/>
    <m/>
    <n v="229.2"/>
    <n v="0.61082024432809778"/>
    <n v="12.610820244328098"/>
    <n v="37"/>
    <m/>
    <m/>
    <m/>
    <x v="2"/>
    <m/>
  </r>
  <r>
    <s v="Exp4"/>
    <n v="400207"/>
    <n v="207"/>
    <x v="2"/>
    <x v="8"/>
    <x v="1"/>
    <d v="2014-11-03T00:00:00"/>
    <s v="None_8h"/>
    <m/>
    <m/>
    <n v="3"/>
    <n v="2"/>
    <x v="4"/>
    <n v="16"/>
    <n v="136"/>
    <n v="187"/>
    <n v="44"/>
    <n v="3"/>
    <n v="22"/>
    <m/>
    <s v="TS"/>
    <n v="1"/>
    <n v="224.33333333333334"/>
    <n v="0.19613670133729569"/>
    <n v="14.196136701337295"/>
    <n v="39"/>
    <m/>
    <m/>
    <m/>
    <x v="2"/>
    <m/>
  </r>
  <r>
    <s v="Exp4"/>
    <n v="400207"/>
    <n v="207"/>
    <x v="2"/>
    <x v="8"/>
    <x v="1"/>
    <d v="2014-11-03T00:00:00"/>
    <s v="None_8h"/>
    <m/>
    <m/>
    <n v="4"/>
    <n v="2"/>
    <x v="4"/>
    <n v="16"/>
    <n v="130"/>
    <n v="244"/>
    <n v="166"/>
    <n v="3"/>
    <n v="23"/>
    <n v="11"/>
    <s v="TS"/>
    <n v="1"/>
    <n v="224.33333333333334"/>
    <n v="0.73997028231797912"/>
    <n v="14.739970282317978"/>
    <n v="40"/>
    <m/>
    <m/>
    <m/>
    <x v="2"/>
    <m/>
  </r>
  <r>
    <s v="Exp4"/>
    <n v="400171"/>
    <n v="171"/>
    <x v="2"/>
    <x v="8"/>
    <x v="1"/>
    <d v="2014-12-01T00:00:00"/>
    <s v="None_8h"/>
    <m/>
    <s v="Amarok 171"/>
    <n v="1"/>
    <m/>
    <x v="4"/>
    <m/>
    <n v="275"/>
    <m/>
    <m/>
    <m/>
    <n v="21"/>
    <m/>
    <m/>
    <n v="4"/>
    <n v="224.33333333333334"/>
    <n v="0"/>
    <n v="14"/>
    <n v="35"/>
    <m/>
    <m/>
    <m/>
    <x v="1"/>
    <m/>
  </r>
  <r>
    <s v="Exp4"/>
    <n v="400171"/>
    <n v="171"/>
    <x v="2"/>
    <x v="8"/>
    <x v="1"/>
    <d v="2014-12-01T00:00:00"/>
    <s v="None_8h"/>
    <m/>
    <m/>
    <n v="2"/>
    <m/>
    <x v="4"/>
    <m/>
    <n v="267"/>
    <m/>
    <m/>
    <m/>
    <n v="15"/>
    <m/>
    <m/>
    <n v="4"/>
    <n v="224.33333333333334"/>
    <n v="0"/>
    <n v="14"/>
    <n v="29"/>
    <m/>
    <m/>
    <m/>
    <x v="1"/>
    <m/>
  </r>
  <r>
    <s v="Exp4"/>
    <n v="400171"/>
    <n v="171"/>
    <x v="2"/>
    <x v="8"/>
    <x v="1"/>
    <d v="2014-12-01T00:00:00"/>
    <s v="None_8h"/>
    <m/>
    <m/>
    <n v="3"/>
    <m/>
    <x v="3"/>
    <m/>
    <n v="335"/>
    <m/>
    <m/>
    <m/>
    <m/>
    <m/>
    <m/>
    <n v="4"/>
    <n v="224.33333333333334"/>
    <n v="0"/>
    <n v="17"/>
    <s v=""/>
    <m/>
    <m/>
    <m/>
    <x v="1"/>
    <m/>
  </r>
  <r>
    <s v="Exp4"/>
    <n v="400171"/>
    <n v="171"/>
    <x v="2"/>
    <x v="8"/>
    <x v="1"/>
    <d v="2014-12-01T00:00:00"/>
    <s v="None_8h"/>
    <m/>
    <m/>
    <n v="4"/>
    <m/>
    <x v="5"/>
    <m/>
    <n v="255"/>
    <m/>
    <m/>
    <m/>
    <m/>
    <m/>
    <m/>
    <n v="3"/>
    <n v="224.33333333333334"/>
    <n v="0"/>
    <n v="15"/>
    <s v=""/>
    <m/>
    <m/>
    <m/>
    <x v="1"/>
    <m/>
  </r>
  <r>
    <s v="Exp4"/>
    <n v="400205"/>
    <n v="205"/>
    <x v="2"/>
    <x v="8"/>
    <x v="1"/>
    <d v="2014-12-01T00:00:00"/>
    <s v="None_8h"/>
    <m/>
    <s v="Amarok 205"/>
    <n v="1"/>
    <m/>
    <x v="1"/>
    <m/>
    <n v="380"/>
    <m/>
    <m/>
    <m/>
    <n v="21"/>
    <m/>
    <m/>
    <n v="4"/>
    <n v="224.33333333333334"/>
    <n v="0"/>
    <n v="16"/>
    <n v="37"/>
    <m/>
    <m/>
    <m/>
    <x v="1"/>
    <m/>
  </r>
  <r>
    <s v="Exp4"/>
    <n v="400205"/>
    <n v="205"/>
    <x v="2"/>
    <x v="8"/>
    <x v="1"/>
    <d v="2014-12-01T00:00:00"/>
    <s v="None_8h"/>
    <m/>
    <m/>
    <n v="2"/>
    <m/>
    <x v="3"/>
    <m/>
    <n v="324"/>
    <m/>
    <m/>
    <m/>
    <m/>
    <m/>
    <m/>
    <n v="5"/>
    <n v="224.33333333333334"/>
    <n v="0"/>
    <n v="17"/>
    <s v=""/>
    <m/>
    <m/>
    <m/>
    <x v="1"/>
    <m/>
  </r>
  <r>
    <s v="Exp4"/>
    <n v="400205"/>
    <n v="205"/>
    <x v="2"/>
    <x v="8"/>
    <x v="1"/>
    <d v="2014-12-01T00:00:00"/>
    <s v="None_8h"/>
    <m/>
    <m/>
    <n v="3"/>
    <m/>
    <x v="10"/>
    <m/>
    <n v="271"/>
    <m/>
    <m/>
    <m/>
    <m/>
    <m/>
    <m/>
    <n v="3"/>
    <n v="224.33333333333334"/>
    <n v="0"/>
    <n v="18"/>
    <s v=""/>
    <m/>
    <m/>
    <m/>
    <x v="1"/>
    <m/>
  </r>
  <r>
    <s v="Exp4"/>
    <n v="400205"/>
    <n v="205"/>
    <x v="2"/>
    <x v="8"/>
    <x v="1"/>
    <d v="2014-12-01T00:00:00"/>
    <s v="None_8h"/>
    <m/>
    <m/>
    <n v="4"/>
    <m/>
    <x v="1"/>
    <m/>
    <n v="198"/>
    <m/>
    <m/>
    <m/>
    <m/>
    <m/>
    <m/>
    <n v="3"/>
    <n v="224.33333333333334"/>
    <n v="0"/>
    <n v="16"/>
    <s v=""/>
    <m/>
    <m/>
    <m/>
    <x v="1"/>
    <m/>
  </r>
  <r>
    <s v="Exp4"/>
    <n v="400216"/>
    <n v="216"/>
    <x v="2"/>
    <x v="8"/>
    <x v="1"/>
    <d v="2014-12-01T00:00:00"/>
    <s v="None_8h"/>
    <m/>
    <s v="Amarok 216"/>
    <n v="1"/>
    <m/>
    <x v="1"/>
    <m/>
    <n v="270"/>
    <m/>
    <m/>
    <m/>
    <m/>
    <m/>
    <m/>
    <n v="4"/>
    <n v="224.33333333333334"/>
    <n v="0"/>
    <n v="16"/>
    <s v=""/>
    <m/>
    <m/>
    <m/>
    <x v="1"/>
    <m/>
  </r>
  <r>
    <s v="Exp4"/>
    <n v="400216"/>
    <n v="216"/>
    <x v="2"/>
    <x v="8"/>
    <x v="1"/>
    <d v="2014-12-01T00:00:00"/>
    <s v="None_8h"/>
    <m/>
    <m/>
    <n v="2"/>
    <m/>
    <x v="1"/>
    <m/>
    <n v="300"/>
    <m/>
    <m/>
    <m/>
    <m/>
    <m/>
    <m/>
    <n v="4"/>
    <n v="224.33333333333334"/>
    <n v="0"/>
    <n v="16"/>
    <s v=""/>
    <m/>
    <m/>
    <m/>
    <x v="1"/>
    <m/>
  </r>
  <r>
    <s v="Exp4"/>
    <n v="400216"/>
    <n v="216"/>
    <x v="2"/>
    <x v="8"/>
    <x v="1"/>
    <d v="2014-12-01T00:00:00"/>
    <s v="None_8h"/>
    <m/>
    <m/>
    <n v="3"/>
    <m/>
    <x v="2"/>
    <m/>
    <n v="353"/>
    <m/>
    <m/>
    <m/>
    <n v="18"/>
    <m/>
    <m/>
    <n v="4"/>
    <n v="224.33333333333334"/>
    <n v="0"/>
    <n v="13"/>
    <n v="31"/>
    <m/>
    <m/>
    <m/>
    <x v="1"/>
    <m/>
  </r>
  <r>
    <s v="Exp4"/>
    <n v="400216"/>
    <n v="216"/>
    <x v="2"/>
    <x v="8"/>
    <x v="1"/>
    <d v="2014-12-01T00:00:00"/>
    <s v="None_8h"/>
    <m/>
    <m/>
    <n v="4"/>
    <m/>
    <x v="4"/>
    <m/>
    <n v="262"/>
    <m/>
    <m/>
    <m/>
    <m/>
    <m/>
    <m/>
    <n v="3"/>
    <n v="224.33333333333334"/>
    <n v="0"/>
    <n v="14"/>
    <s v=""/>
    <m/>
    <m/>
    <m/>
    <x v="1"/>
    <m/>
  </r>
  <r>
    <s v="Exp4"/>
    <n v="400155"/>
    <n v="155"/>
    <x v="2"/>
    <x v="8"/>
    <x v="1"/>
    <d v="2014-12-12T00:00:00"/>
    <s v="None_8h"/>
    <m/>
    <s v="Amarok 155"/>
    <n v="1"/>
    <m/>
    <x v="10"/>
    <m/>
    <n v="320"/>
    <m/>
    <m/>
    <m/>
    <m/>
    <m/>
    <m/>
    <n v="3"/>
    <n v="224.33333333333334"/>
    <n v="0"/>
    <n v="18"/>
    <s v=""/>
    <m/>
    <m/>
    <m/>
    <x v="1"/>
    <m/>
  </r>
  <r>
    <s v="Exp4"/>
    <n v="400155"/>
    <n v="155"/>
    <x v="2"/>
    <x v="8"/>
    <x v="1"/>
    <d v="2014-12-12T00:00:00"/>
    <s v="None_8h"/>
    <m/>
    <m/>
    <n v="2"/>
    <m/>
    <x v="1"/>
    <m/>
    <n v="295"/>
    <m/>
    <m/>
    <m/>
    <n v="22"/>
    <m/>
    <m/>
    <n v="3"/>
    <n v="224.33333333333334"/>
    <n v="0"/>
    <n v="16"/>
    <n v="38"/>
    <m/>
    <m/>
    <m/>
    <x v="1"/>
    <m/>
  </r>
  <r>
    <s v="Exp4"/>
    <n v="400155"/>
    <n v="155"/>
    <x v="2"/>
    <x v="8"/>
    <x v="1"/>
    <d v="2014-12-12T00:00:00"/>
    <s v="None_8h"/>
    <m/>
    <m/>
    <n v="3"/>
    <m/>
    <x v="1"/>
    <m/>
    <n v="350"/>
    <m/>
    <m/>
    <m/>
    <m/>
    <m/>
    <m/>
    <n v="3"/>
    <n v="224.33333333333334"/>
    <n v="0"/>
    <n v="16"/>
    <s v=""/>
    <m/>
    <m/>
    <m/>
    <x v="1"/>
    <m/>
  </r>
  <r>
    <s v="Exp4"/>
    <n v="400155"/>
    <n v="155"/>
    <x v="2"/>
    <x v="8"/>
    <x v="1"/>
    <d v="2014-12-12T00:00:00"/>
    <s v="None_8h"/>
    <m/>
    <m/>
    <n v="4"/>
    <m/>
    <x v="5"/>
    <m/>
    <n v="253"/>
    <m/>
    <m/>
    <m/>
    <m/>
    <m/>
    <m/>
    <n v="3"/>
    <n v="224.33333333333334"/>
    <n v="0"/>
    <n v="15"/>
    <s v=""/>
    <m/>
    <m/>
    <m/>
    <x v="1"/>
    <m/>
  </r>
  <r>
    <s v="Exp4"/>
    <n v="400162"/>
    <n v="162"/>
    <x v="2"/>
    <x v="8"/>
    <x v="1"/>
    <d v="2014-12-12T00:00:00"/>
    <s v="None_8h"/>
    <m/>
    <s v="Amarok 162"/>
    <n v="1"/>
    <m/>
    <x v="3"/>
    <m/>
    <n v="255"/>
    <m/>
    <m/>
    <m/>
    <m/>
    <m/>
    <m/>
    <n v="3"/>
    <n v="224.33333333333334"/>
    <n v="0"/>
    <n v="17"/>
    <s v=""/>
    <m/>
    <m/>
    <m/>
    <x v="1"/>
    <m/>
  </r>
  <r>
    <s v="Exp4"/>
    <n v="400162"/>
    <n v="162"/>
    <x v="2"/>
    <x v="8"/>
    <x v="1"/>
    <d v="2014-12-12T00:00:00"/>
    <s v="None_8h"/>
    <m/>
    <m/>
    <n v="2"/>
    <m/>
    <x v="10"/>
    <m/>
    <n v="310"/>
    <m/>
    <m/>
    <m/>
    <m/>
    <m/>
    <m/>
    <n v="3"/>
    <n v="224.33333333333334"/>
    <n v="0"/>
    <n v="18"/>
    <s v=""/>
    <m/>
    <m/>
    <m/>
    <x v="1"/>
    <m/>
  </r>
  <r>
    <s v="Exp4"/>
    <n v="400162"/>
    <n v="162"/>
    <x v="2"/>
    <x v="8"/>
    <x v="1"/>
    <d v="2014-12-12T00:00:00"/>
    <s v="None_8h"/>
    <m/>
    <m/>
    <n v="3"/>
    <m/>
    <x v="3"/>
    <m/>
    <n v="295"/>
    <m/>
    <m/>
    <m/>
    <m/>
    <m/>
    <m/>
    <n v="3"/>
    <n v="224.33333333333334"/>
    <n v="0"/>
    <n v="17"/>
    <s v=""/>
    <m/>
    <m/>
    <m/>
    <x v="1"/>
    <m/>
  </r>
  <r>
    <s v="Exp4"/>
    <n v="400162"/>
    <n v="162"/>
    <x v="2"/>
    <x v="8"/>
    <x v="1"/>
    <d v="2014-12-12T00:00:00"/>
    <s v="None_8h"/>
    <m/>
    <m/>
    <n v="4"/>
    <m/>
    <x v="3"/>
    <m/>
    <n v="230"/>
    <m/>
    <m/>
    <m/>
    <m/>
    <m/>
    <m/>
    <n v="3"/>
    <n v="224.33333333333334"/>
    <n v="0"/>
    <n v="17"/>
    <s v=""/>
    <m/>
    <m/>
    <m/>
    <x v="1"/>
    <m/>
  </r>
  <r>
    <s v="Exp4"/>
    <n v="400175"/>
    <n v="175"/>
    <x v="2"/>
    <x v="8"/>
    <x v="1"/>
    <d v="2014-12-12T00:00:00"/>
    <s v="None_8h"/>
    <m/>
    <s v="Amarok 175"/>
    <n v="1"/>
    <m/>
    <x v="1"/>
    <m/>
    <n v="227"/>
    <m/>
    <m/>
    <m/>
    <m/>
    <m/>
    <m/>
    <n v="3"/>
    <n v="224.33333333333334"/>
    <n v="0"/>
    <n v="16"/>
    <s v=""/>
    <m/>
    <m/>
    <m/>
    <x v="1"/>
    <m/>
  </r>
  <r>
    <s v="Exp4"/>
    <n v="400175"/>
    <n v="175"/>
    <x v="2"/>
    <x v="8"/>
    <x v="1"/>
    <d v="2014-12-12T00:00:00"/>
    <s v="None_8h"/>
    <m/>
    <m/>
    <n v="2"/>
    <m/>
    <x v="1"/>
    <m/>
    <n v="210"/>
    <m/>
    <m/>
    <m/>
    <m/>
    <m/>
    <m/>
    <n v="3"/>
    <n v="224.33333333333334"/>
    <n v="0"/>
    <n v="16"/>
    <s v=""/>
    <m/>
    <m/>
    <m/>
    <x v="1"/>
    <m/>
  </r>
  <r>
    <s v="Exp4"/>
    <n v="400175"/>
    <n v="175"/>
    <x v="2"/>
    <x v="8"/>
    <x v="1"/>
    <d v="2014-12-12T00:00:00"/>
    <s v="None_8h"/>
    <m/>
    <m/>
    <n v="3"/>
    <m/>
    <x v="1"/>
    <m/>
    <n v="290"/>
    <m/>
    <m/>
    <m/>
    <m/>
    <m/>
    <m/>
    <n v="3"/>
    <n v="224.33333333333334"/>
    <n v="0"/>
    <n v="16"/>
    <s v=""/>
    <m/>
    <m/>
    <m/>
    <x v="1"/>
    <m/>
  </r>
  <r>
    <s v="Exp4"/>
    <n v="400175"/>
    <n v="175"/>
    <x v="2"/>
    <x v="8"/>
    <x v="1"/>
    <d v="2014-12-12T00:00:00"/>
    <s v="None_8h"/>
    <m/>
    <m/>
    <n v="4"/>
    <m/>
    <x v="4"/>
    <m/>
    <n v="240"/>
    <m/>
    <m/>
    <m/>
    <m/>
    <m/>
    <m/>
    <n v="3"/>
    <n v="224.33333333333334"/>
    <n v="0"/>
    <n v="14"/>
    <s v=""/>
    <m/>
    <m/>
    <m/>
    <x v="1"/>
    <m/>
  </r>
  <r>
    <s v="Exp4"/>
    <n v="400189"/>
    <n v="189"/>
    <x v="2"/>
    <x v="8"/>
    <x v="1"/>
    <d v="2014-12-12T00:00:00"/>
    <s v="None_8h"/>
    <m/>
    <s v="Amarok 189"/>
    <n v="1"/>
    <m/>
    <x v="10"/>
    <m/>
    <n v="190"/>
    <m/>
    <m/>
    <m/>
    <m/>
    <m/>
    <m/>
    <n v="3"/>
    <n v="224.33333333333334"/>
    <n v="0"/>
    <n v="18"/>
    <s v=""/>
    <m/>
    <m/>
    <m/>
    <x v="1"/>
    <m/>
  </r>
  <r>
    <s v="Exp4"/>
    <n v="400189"/>
    <n v="189"/>
    <x v="2"/>
    <x v="8"/>
    <x v="1"/>
    <d v="2014-12-12T00:00:00"/>
    <s v="None_8h"/>
    <m/>
    <m/>
    <n v="2"/>
    <m/>
    <x v="10"/>
    <m/>
    <n v="245"/>
    <m/>
    <m/>
    <m/>
    <m/>
    <m/>
    <m/>
    <n v="4"/>
    <n v="224.33333333333334"/>
    <n v="0"/>
    <n v="18"/>
    <s v=""/>
    <m/>
    <m/>
    <m/>
    <x v="1"/>
    <m/>
  </r>
  <r>
    <s v="Exp4"/>
    <n v="400189"/>
    <n v="189"/>
    <x v="2"/>
    <x v="8"/>
    <x v="1"/>
    <d v="2014-12-12T00:00:00"/>
    <s v="None_8h"/>
    <m/>
    <m/>
    <n v="3"/>
    <m/>
    <x v="10"/>
    <m/>
    <n v="255"/>
    <m/>
    <m/>
    <m/>
    <m/>
    <m/>
    <m/>
    <n v="2"/>
    <n v="224.33333333333334"/>
    <n v="0"/>
    <n v="18"/>
    <s v=""/>
    <m/>
    <m/>
    <m/>
    <x v="1"/>
    <m/>
  </r>
  <r>
    <s v="Exp4"/>
    <n v="400189"/>
    <n v="189"/>
    <x v="2"/>
    <x v="8"/>
    <x v="1"/>
    <d v="2014-12-12T00:00:00"/>
    <s v="None_8h"/>
    <m/>
    <m/>
    <n v="4"/>
    <m/>
    <x v="3"/>
    <m/>
    <n v="285"/>
    <m/>
    <m/>
    <m/>
    <m/>
    <m/>
    <m/>
    <n v="3"/>
    <n v="224.33333333333334"/>
    <n v="0"/>
    <n v="17"/>
    <s v=""/>
    <m/>
    <m/>
    <m/>
    <x v="1"/>
    <m/>
  </r>
  <r>
    <s v="Exp4"/>
    <n v="400190"/>
    <n v="190"/>
    <x v="2"/>
    <x v="8"/>
    <x v="1"/>
    <d v="2014-12-12T00:00:00"/>
    <s v="None_8h"/>
    <m/>
    <s v="Amarok 190"/>
    <n v="1"/>
    <m/>
    <x v="3"/>
    <m/>
    <n v="250"/>
    <m/>
    <m/>
    <m/>
    <m/>
    <m/>
    <m/>
    <n v="3"/>
    <n v="224.33333333333334"/>
    <n v="0"/>
    <n v="17"/>
    <s v=""/>
    <m/>
    <m/>
    <m/>
    <x v="1"/>
    <m/>
  </r>
  <r>
    <s v="Exp4"/>
    <n v="400190"/>
    <n v="190"/>
    <x v="2"/>
    <x v="8"/>
    <x v="1"/>
    <d v="2014-12-12T00:00:00"/>
    <s v="None_8h"/>
    <m/>
    <m/>
    <n v="2"/>
    <m/>
    <x v="1"/>
    <m/>
    <n v="270"/>
    <m/>
    <m/>
    <m/>
    <m/>
    <m/>
    <m/>
    <n v="3"/>
    <n v="224.33333333333334"/>
    <n v="0"/>
    <n v="16"/>
    <s v=""/>
    <m/>
    <m/>
    <m/>
    <x v="1"/>
    <m/>
  </r>
  <r>
    <s v="Exp4"/>
    <n v="400190"/>
    <n v="190"/>
    <x v="2"/>
    <x v="8"/>
    <x v="1"/>
    <d v="2014-12-12T00:00:00"/>
    <s v="None_8h"/>
    <m/>
    <m/>
    <n v="3"/>
    <m/>
    <x v="3"/>
    <m/>
    <n v="325"/>
    <m/>
    <m/>
    <m/>
    <m/>
    <m/>
    <m/>
    <n v="3"/>
    <n v="224.33333333333334"/>
    <n v="0"/>
    <n v="17"/>
    <s v=""/>
    <m/>
    <m/>
    <m/>
    <x v="1"/>
    <m/>
  </r>
  <r>
    <s v="Exp4"/>
    <n v="400190"/>
    <n v="190"/>
    <x v="2"/>
    <x v="8"/>
    <x v="1"/>
    <d v="2014-12-12T00:00:00"/>
    <s v="None_8h"/>
    <m/>
    <m/>
    <n v="4"/>
    <m/>
    <x v="10"/>
    <m/>
    <n v="210"/>
    <m/>
    <m/>
    <m/>
    <m/>
    <m/>
    <m/>
    <n v="3"/>
    <n v="224.33333333333334"/>
    <n v="0"/>
    <n v="18"/>
    <s v=""/>
    <m/>
    <m/>
    <m/>
    <x v="1"/>
    <m/>
  </r>
  <r>
    <s v="Exp4"/>
    <n v="400201"/>
    <n v="201"/>
    <x v="2"/>
    <x v="8"/>
    <x v="1"/>
    <d v="2014-12-12T00:00:00"/>
    <s v="None_8h"/>
    <m/>
    <s v="Amarok 201"/>
    <n v="1"/>
    <m/>
    <x v="1"/>
    <m/>
    <n v="277"/>
    <m/>
    <m/>
    <m/>
    <m/>
    <m/>
    <m/>
    <n v="3"/>
    <n v="224.33333333333334"/>
    <n v="0"/>
    <n v="16"/>
    <s v=""/>
    <m/>
    <m/>
    <m/>
    <x v="1"/>
    <m/>
  </r>
  <r>
    <s v="Exp4"/>
    <n v="400201"/>
    <n v="201"/>
    <x v="2"/>
    <x v="8"/>
    <x v="1"/>
    <d v="2014-12-12T00:00:00"/>
    <s v="None_8h"/>
    <m/>
    <m/>
    <n v="2"/>
    <m/>
    <x v="5"/>
    <m/>
    <n v="263"/>
    <m/>
    <m/>
    <m/>
    <m/>
    <m/>
    <m/>
    <n v="3"/>
    <n v="224.33333333333334"/>
    <n v="0"/>
    <n v="15"/>
    <s v=""/>
    <m/>
    <m/>
    <m/>
    <x v="1"/>
    <m/>
  </r>
  <r>
    <s v="Exp4"/>
    <n v="400201"/>
    <n v="201"/>
    <x v="2"/>
    <x v="8"/>
    <x v="1"/>
    <d v="2014-12-12T00:00:00"/>
    <s v="None_8h"/>
    <m/>
    <m/>
    <n v="3"/>
    <m/>
    <x v="10"/>
    <m/>
    <n v="270"/>
    <m/>
    <m/>
    <m/>
    <m/>
    <m/>
    <m/>
    <n v="3"/>
    <n v="224.33333333333334"/>
    <n v="0"/>
    <n v="18"/>
    <s v=""/>
    <m/>
    <m/>
    <m/>
    <x v="1"/>
    <m/>
  </r>
  <r>
    <s v="Exp4"/>
    <n v="400213"/>
    <n v="213"/>
    <x v="2"/>
    <x v="8"/>
    <x v="1"/>
    <d v="2014-12-12T00:00:00"/>
    <s v="None_8h"/>
    <m/>
    <s v="Amarok 213"/>
    <n v="1"/>
    <m/>
    <x v="3"/>
    <m/>
    <n v="220"/>
    <m/>
    <m/>
    <m/>
    <m/>
    <m/>
    <m/>
    <n v="3"/>
    <n v="224.33333333333334"/>
    <n v="0"/>
    <n v="17"/>
    <s v=""/>
    <m/>
    <m/>
    <m/>
    <x v="1"/>
    <m/>
  </r>
  <r>
    <s v="Exp4"/>
    <n v="400213"/>
    <n v="213"/>
    <x v="2"/>
    <x v="8"/>
    <x v="1"/>
    <d v="2014-12-12T00:00:00"/>
    <s v="None_8h"/>
    <m/>
    <m/>
    <n v="2"/>
    <m/>
    <x v="3"/>
    <m/>
    <n v="355"/>
    <m/>
    <m/>
    <m/>
    <n v="21"/>
    <m/>
    <m/>
    <n v="4"/>
    <n v="224.33333333333334"/>
    <n v="0"/>
    <n v="17"/>
    <n v="38"/>
    <m/>
    <m/>
    <m/>
    <x v="1"/>
    <m/>
  </r>
  <r>
    <s v="Exp4"/>
    <n v="400213"/>
    <n v="213"/>
    <x v="2"/>
    <x v="8"/>
    <x v="1"/>
    <d v="2014-12-12T00:00:00"/>
    <s v="None_8h"/>
    <m/>
    <m/>
    <n v="3"/>
    <m/>
    <x v="3"/>
    <m/>
    <n v="325"/>
    <m/>
    <m/>
    <m/>
    <m/>
    <m/>
    <m/>
    <n v="4"/>
    <n v="224.33333333333334"/>
    <n v="0"/>
    <n v="17"/>
    <s v=""/>
    <m/>
    <m/>
    <m/>
    <x v="1"/>
    <m/>
  </r>
  <r>
    <s v="Exp4"/>
    <n v="400213"/>
    <n v="213"/>
    <x v="2"/>
    <x v="8"/>
    <x v="1"/>
    <d v="2014-12-12T00:00:00"/>
    <s v="None_8h"/>
    <m/>
    <m/>
    <n v="4"/>
    <m/>
    <x v="3"/>
    <m/>
    <n v="220"/>
    <m/>
    <m/>
    <m/>
    <m/>
    <m/>
    <m/>
    <n v="3"/>
    <n v="224.33333333333334"/>
    <n v="0"/>
    <n v="17"/>
    <s v=""/>
    <m/>
    <m/>
    <m/>
    <x v="1"/>
    <m/>
  </r>
  <r>
    <s v="Exp4"/>
    <n v="400049"/>
    <n v="49"/>
    <x v="2"/>
    <x v="8"/>
    <x v="10"/>
    <d v="2014-08-11T00:00:00"/>
    <s v="None_8h"/>
    <m/>
    <n v="49"/>
    <n v="1"/>
    <n v="1"/>
    <x v="17"/>
    <n v="3"/>
    <n v="40"/>
    <m/>
    <n v="172"/>
    <n v="4"/>
    <n v="4"/>
    <m/>
    <s v="V"/>
    <m/>
    <n v="208.77777777777777"/>
    <n v="0.82384246939861627"/>
    <n v="2.8238424693986164"/>
    <n v="10"/>
    <m/>
    <m/>
    <m/>
    <x v="2"/>
    <m/>
  </r>
  <r>
    <s v="Exp4"/>
    <n v="400049"/>
    <n v="49"/>
    <x v="2"/>
    <x v="8"/>
    <x v="10"/>
    <d v="2014-08-11T00:00:00"/>
    <s v="None_8h"/>
    <m/>
    <m/>
    <n v="2"/>
    <n v="1"/>
    <x v="17"/>
    <n v="3"/>
    <n v="42"/>
    <n v="180"/>
    <n v="154"/>
    <n v="4"/>
    <n v="4"/>
    <m/>
    <s v="V"/>
    <m/>
    <n v="208.77777777777777"/>
    <n v="0.73762639701969135"/>
    <n v="2.7376263970196915"/>
    <n v="10"/>
    <m/>
    <m/>
    <m/>
    <x v="2"/>
    <m/>
  </r>
  <r>
    <s v="Exp4"/>
    <n v="400049"/>
    <n v="49"/>
    <x v="2"/>
    <x v="8"/>
    <x v="10"/>
    <d v="2014-08-11T00:00:00"/>
    <s v="None_8h"/>
    <m/>
    <m/>
    <n v="3"/>
    <n v="1"/>
    <x v="17"/>
    <n v="3"/>
    <n v="42"/>
    <n v="170"/>
    <n v="160"/>
    <n v="4"/>
    <n v="4"/>
    <m/>
    <s v="V"/>
    <m/>
    <n v="208.77777777777777"/>
    <n v="0.76636508781266632"/>
    <n v="2.7663650878126664"/>
    <n v="10"/>
    <m/>
    <m/>
    <m/>
    <x v="2"/>
    <m/>
  </r>
  <r>
    <s v="Exp4"/>
    <n v="400049"/>
    <n v="49"/>
    <x v="2"/>
    <x v="8"/>
    <x v="10"/>
    <d v="2014-08-11T00:00:00"/>
    <s v="None_8h"/>
    <m/>
    <m/>
    <n v="4"/>
    <n v="1"/>
    <x v="17"/>
    <n v="3"/>
    <n v="36"/>
    <n v="164"/>
    <n v="149"/>
    <n v="4"/>
    <n v="3"/>
    <m/>
    <s v="V"/>
    <m/>
    <n v="208.77777777777777"/>
    <n v="0.71367748802554554"/>
    <n v="2.7136774880255454"/>
    <n v="9"/>
    <m/>
    <m/>
    <m/>
    <x v="2"/>
    <m/>
  </r>
  <r>
    <s v="Exp4"/>
    <n v="400059"/>
    <n v="59"/>
    <x v="2"/>
    <x v="8"/>
    <x v="10"/>
    <d v="2014-08-11T00:00:00"/>
    <s v="None_8h"/>
    <m/>
    <n v="59"/>
    <n v="1"/>
    <n v="1"/>
    <x v="17"/>
    <n v="3"/>
    <n v="42"/>
    <m/>
    <n v="170"/>
    <n v="4"/>
    <n v="4"/>
    <m/>
    <s v="V"/>
    <m/>
    <n v="208.77777777777777"/>
    <n v="0.81426290580095795"/>
    <n v="2.8142629058009581"/>
    <n v="10"/>
    <m/>
    <m/>
    <m/>
    <x v="2"/>
    <m/>
  </r>
  <r>
    <s v="Exp4"/>
    <n v="400059"/>
    <n v="59"/>
    <x v="2"/>
    <x v="8"/>
    <x v="10"/>
    <d v="2014-08-11T00:00:00"/>
    <s v="None_8h"/>
    <m/>
    <m/>
    <n v="2"/>
    <n v="1"/>
    <x v="17"/>
    <n v="3"/>
    <n v="43"/>
    <n v="176"/>
    <n v="180"/>
    <n v="4"/>
    <n v="4"/>
    <m/>
    <s v="V"/>
    <m/>
    <n v="208.77777777777777"/>
    <n v="0.86216072378924957"/>
    <n v="2.8621607237892497"/>
    <n v="10"/>
    <m/>
    <m/>
    <m/>
    <x v="2"/>
    <m/>
  </r>
  <r>
    <s v="Exp4"/>
    <n v="400059"/>
    <n v="59"/>
    <x v="2"/>
    <x v="8"/>
    <x v="10"/>
    <d v="2014-08-11T00:00:00"/>
    <s v="None_8h"/>
    <m/>
    <m/>
    <n v="3"/>
    <n v="1"/>
    <x v="17"/>
    <n v="3"/>
    <n v="45"/>
    <n v="180"/>
    <n v="168"/>
    <n v="3"/>
    <n v="5"/>
    <m/>
    <s v="V"/>
    <m/>
    <n v="208.77777777777777"/>
    <n v="0.80468334220329962"/>
    <n v="2.8046833422032997"/>
    <n v="10"/>
    <m/>
    <m/>
    <m/>
    <x v="2"/>
    <m/>
  </r>
  <r>
    <s v="Exp4"/>
    <n v="400059"/>
    <n v="59"/>
    <x v="2"/>
    <x v="8"/>
    <x v="10"/>
    <d v="2014-08-11T00:00:00"/>
    <s v="None_8h"/>
    <m/>
    <m/>
    <n v="4"/>
    <n v="1"/>
    <x v="17"/>
    <n v="3"/>
    <n v="45"/>
    <n v="197"/>
    <n v="187"/>
    <n v="4"/>
    <n v="4"/>
    <m/>
    <s v="V"/>
    <m/>
    <n v="208.77777777777777"/>
    <n v="0.89568919638105382"/>
    <n v="2.8956891963810536"/>
    <n v="10"/>
    <m/>
    <m/>
    <m/>
    <x v="2"/>
    <m/>
  </r>
  <r>
    <s v="Exp4"/>
    <n v="400065"/>
    <n v="65"/>
    <x v="2"/>
    <x v="8"/>
    <x v="10"/>
    <d v="2014-08-11T00:00:00"/>
    <s v="None_8h"/>
    <m/>
    <n v="65"/>
    <n v="1"/>
    <n v="1"/>
    <x v="17"/>
    <n v="3"/>
    <n v="40"/>
    <m/>
    <n v="137"/>
    <n v="4"/>
    <n v="4"/>
    <m/>
    <s v="V"/>
    <m/>
    <n v="208.77777777777777"/>
    <n v="0.65620010643959559"/>
    <n v="2.6562001064395955"/>
    <n v="10"/>
    <m/>
    <m/>
    <m/>
    <x v="2"/>
    <m/>
  </r>
  <r>
    <s v="Exp4"/>
    <n v="400065"/>
    <n v="65"/>
    <x v="2"/>
    <x v="8"/>
    <x v="10"/>
    <d v="2014-08-11T00:00:00"/>
    <s v="None_8h"/>
    <m/>
    <m/>
    <n v="2"/>
    <n v="1"/>
    <x v="17"/>
    <n v="3"/>
    <n v="40"/>
    <n v="177"/>
    <n v="146"/>
    <n v="4"/>
    <n v="3"/>
    <m/>
    <s v="V"/>
    <m/>
    <n v="208.77777777777777"/>
    <n v="0.69930814262905805"/>
    <n v="2.6993081426290582"/>
    <n v="9"/>
    <m/>
    <m/>
    <m/>
    <x v="2"/>
    <m/>
  </r>
  <r>
    <s v="Exp4"/>
    <n v="400065"/>
    <n v="65"/>
    <x v="2"/>
    <x v="8"/>
    <x v="10"/>
    <d v="2014-08-11T00:00:00"/>
    <s v="None_8h"/>
    <m/>
    <m/>
    <n v="3"/>
    <n v="1"/>
    <x v="17"/>
    <n v="3"/>
    <n v="45"/>
    <n v="183"/>
    <n v="172"/>
    <n v="4"/>
    <n v="3"/>
    <m/>
    <s v="V"/>
    <m/>
    <n v="208.77777777777777"/>
    <n v="0.82384246939861627"/>
    <n v="2.8238424693986164"/>
    <n v="9"/>
    <m/>
    <m/>
    <m/>
    <x v="2"/>
    <m/>
  </r>
  <r>
    <s v="Exp4"/>
    <n v="400065"/>
    <n v="65"/>
    <x v="2"/>
    <x v="8"/>
    <x v="10"/>
    <d v="2014-08-11T00:00:00"/>
    <s v="None_8h"/>
    <m/>
    <m/>
    <n v="4"/>
    <n v="1"/>
    <x v="17"/>
    <n v="3"/>
    <n v="45"/>
    <n v="197"/>
    <n v="164"/>
    <n v="4"/>
    <n v="4"/>
    <m/>
    <s v="V"/>
    <m/>
    <n v="208.77777777777777"/>
    <n v="0.78552421500798297"/>
    <n v="2.7855242150079831"/>
    <n v="10"/>
    <m/>
    <m/>
    <m/>
    <x v="2"/>
    <m/>
  </r>
  <r>
    <s v="Exp4"/>
    <n v="400072"/>
    <n v="72"/>
    <x v="2"/>
    <x v="8"/>
    <x v="10"/>
    <d v="2014-08-18T00:00:00"/>
    <s v="None_8h"/>
    <m/>
    <n v="72"/>
    <n v="1"/>
    <n v="1"/>
    <x v="18"/>
    <n v="4"/>
    <n v="55"/>
    <m/>
    <n v="140"/>
    <n v="4"/>
    <n v="6"/>
    <m/>
    <m/>
    <m/>
    <n v="241.30769230769232"/>
    <n v="0.58017213898629261"/>
    <n v="3.5801721389862928"/>
    <n v="13"/>
    <m/>
    <m/>
    <m/>
    <x v="2"/>
    <m/>
  </r>
  <r>
    <s v="Exp4"/>
    <n v="400072"/>
    <n v="72"/>
    <x v="2"/>
    <x v="8"/>
    <x v="10"/>
    <d v="2014-08-18T00:00:00"/>
    <s v="None_8h"/>
    <m/>
    <m/>
    <n v="2"/>
    <n v="1"/>
    <x v="18"/>
    <n v="4"/>
    <n v="45"/>
    <n v="198"/>
    <n v="144"/>
    <n v="4"/>
    <n v="6"/>
    <m/>
    <m/>
    <m/>
    <n v="241.30769230769232"/>
    <n v="0.59674848581447237"/>
    <n v="3.5967484858144725"/>
    <n v="13"/>
    <m/>
    <m/>
    <m/>
    <x v="2"/>
    <m/>
  </r>
  <r>
    <s v="Exp4"/>
    <n v="400072"/>
    <n v="72"/>
    <x v="2"/>
    <x v="8"/>
    <x v="10"/>
    <d v="2014-08-18T00:00:00"/>
    <s v="None_8h"/>
    <m/>
    <m/>
    <n v="3"/>
    <n v="1"/>
    <x v="18"/>
    <n v="4"/>
    <n v="44"/>
    <n v="183"/>
    <n v="118"/>
    <n v="4"/>
    <n v="5"/>
    <m/>
    <m/>
    <m/>
    <n v="241.30769230769232"/>
    <n v="0.48900223143130378"/>
    <n v="3.4890022314313036"/>
    <n v="12"/>
    <m/>
    <m/>
    <m/>
    <x v="2"/>
    <m/>
  </r>
  <r>
    <s v="Exp4"/>
    <n v="400072"/>
    <n v="72"/>
    <x v="2"/>
    <x v="8"/>
    <x v="10"/>
    <d v="2014-08-18T00:00:00"/>
    <s v="None_8h"/>
    <m/>
    <m/>
    <n v="4"/>
    <n v="1"/>
    <x v="18"/>
    <n v="4"/>
    <n v="47"/>
    <n v="219"/>
    <n v="134"/>
    <n v="4"/>
    <n v="6"/>
    <m/>
    <m/>
    <m/>
    <n v="241.30769230769232"/>
    <n v="0.5553076187440229"/>
    <n v="3.5553076187440231"/>
    <n v="13"/>
    <m/>
    <m/>
    <m/>
    <x v="2"/>
    <m/>
  </r>
  <r>
    <s v="Exp4"/>
    <n v="400077"/>
    <n v="77"/>
    <x v="2"/>
    <x v="8"/>
    <x v="10"/>
    <d v="2014-08-18T00:00:00"/>
    <s v="None_8h"/>
    <m/>
    <n v="77"/>
    <n v="1"/>
    <n v="1"/>
    <x v="18"/>
    <n v="4"/>
    <n v="45"/>
    <m/>
    <n v="117"/>
    <n v="4"/>
    <n v="5"/>
    <m/>
    <m/>
    <m/>
    <n v="241.30769230769232"/>
    <n v="0.48485814472425881"/>
    <n v="3.4848581447242588"/>
    <n v="12"/>
    <m/>
    <m/>
    <m/>
    <x v="2"/>
    <m/>
  </r>
  <r>
    <s v="Exp4"/>
    <n v="400077"/>
    <n v="77"/>
    <x v="2"/>
    <x v="8"/>
    <x v="10"/>
    <d v="2014-08-18T00:00:00"/>
    <s v="None_8h"/>
    <m/>
    <m/>
    <n v="2"/>
    <n v="1"/>
    <x v="18"/>
    <n v="4"/>
    <n v="48"/>
    <n v="212"/>
    <n v="145"/>
    <n v="4"/>
    <n v="6"/>
    <m/>
    <m/>
    <m/>
    <n v="241.30769230769232"/>
    <n v="0.60089257252151729"/>
    <n v="3.6008925725215173"/>
    <n v="13"/>
    <m/>
    <m/>
    <m/>
    <x v="2"/>
    <m/>
  </r>
  <r>
    <s v="Exp4"/>
    <n v="400077"/>
    <n v="77"/>
    <x v="2"/>
    <x v="8"/>
    <x v="10"/>
    <d v="2014-08-18T00:00:00"/>
    <s v="None_8h"/>
    <m/>
    <m/>
    <n v="3"/>
    <n v="1"/>
    <x v="18"/>
    <n v="4"/>
    <n v="45"/>
    <n v="204"/>
    <n v="190"/>
    <n v="4"/>
    <n v="5"/>
    <m/>
    <m/>
    <m/>
    <n v="241.30769230769232"/>
    <n v="0.78737647433853997"/>
    <n v="3.7873764743385401"/>
    <n v="12"/>
    <m/>
    <m/>
    <m/>
    <x v="2"/>
    <m/>
  </r>
  <r>
    <s v="Exp4"/>
    <n v="400077"/>
    <n v="77"/>
    <x v="2"/>
    <x v="8"/>
    <x v="10"/>
    <d v="2014-08-18T00:00:00"/>
    <s v="None_8h"/>
    <m/>
    <m/>
    <n v="4"/>
    <n v="2"/>
    <x v="20"/>
    <n v="5"/>
    <n v="55"/>
    <n v="232"/>
    <n v="84"/>
    <n v="4"/>
    <n v="7"/>
    <m/>
    <m/>
    <m/>
    <n v="229.42857142857142"/>
    <n v="0.36612702366127026"/>
    <n v="4.3661270236612699"/>
    <n v="15"/>
    <m/>
    <m/>
    <m/>
    <x v="2"/>
    <m/>
  </r>
  <r>
    <s v="Exp4"/>
    <n v="400094"/>
    <n v="94"/>
    <x v="2"/>
    <x v="8"/>
    <x v="10"/>
    <d v="2014-08-18T00:00:00"/>
    <s v="None_8h"/>
    <m/>
    <n v="94"/>
    <n v="1"/>
    <n v="1"/>
    <x v="18"/>
    <n v="4"/>
    <n v="45"/>
    <m/>
    <n v="135"/>
    <n v="4"/>
    <n v="6"/>
    <m/>
    <m/>
    <m/>
    <n v="241.30769230769232"/>
    <n v="0.55945170545106782"/>
    <n v="3.5594517054510679"/>
    <n v="13"/>
    <m/>
    <m/>
    <m/>
    <x v="2"/>
    <m/>
  </r>
  <r>
    <s v="Exp4"/>
    <n v="400094"/>
    <n v="94"/>
    <x v="2"/>
    <x v="8"/>
    <x v="10"/>
    <d v="2014-08-18T00:00:00"/>
    <s v="None_8h"/>
    <m/>
    <m/>
    <n v="2"/>
    <n v="1"/>
    <x v="18"/>
    <n v="4"/>
    <n v="43"/>
    <n v="205"/>
    <n v="142"/>
    <n v="4"/>
    <n v="6"/>
    <m/>
    <m/>
    <m/>
    <n v="241.30769230769232"/>
    <n v="0.58846031240038255"/>
    <n v="3.5884603124003824"/>
    <n v="13"/>
    <m/>
    <m/>
    <m/>
    <x v="2"/>
    <m/>
  </r>
  <r>
    <s v="Exp4"/>
    <n v="400094"/>
    <n v="94"/>
    <x v="2"/>
    <x v="8"/>
    <x v="10"/>
    <d v="2014-08-18T00:00:00"/>
    <s v="None_8h"/>
    <m/>
    <m/>
    <n v="3"/>
    <n v="2"/>
    <x v="18"/>
    <n v="4"/>
    <n v="51"/>
    <n v="230"/>
    <n v="200"/>
    <n v="4"/>
    <n v="6"/>
    <m/>
    <m/>
    <m/>
    <n v="241.30769230769232"/>
    <n v="0.82881734140898944"/>
    <n v="3.8288173414089894"/>
    <n v="13"/>
    <m/>
    <m/>
    <m/>
    <x v="2"/>
    <m/>
  </r>
  <r>
    <s v="Exp4"/>
    <n v="400094"/>
    <n v="94"/>
    <x v="2"/>
    <x v="8"/>
    <x v="10"/>
    <d v="2014-08-18T00:00:00"/>
    <s v="None_8h"/>
    <m/>
    <m/>
    <n v="4"/>
    <n v="2"/>
    <x v="18"/>
    <n v="4"/>
    <n v="50"/>
    <n v="208"/>
    <n v="205"/>
    <n v="4"/>
    <n v="6"/>
    <m/>
    <m/>
    <m/>
    <n v="241.30769230769232"/>
    <n v="0.84953777494421412"/>
    <n v="3.8495377749442143"/>
    <n v="13"/>
    <m/>
    <m/>
    <m/>
    <x v="2"/>
    <m/>
  </r>
  <r>
    <s v="Exp4"/>
    <n v="400050"/>
    <n v="50"/>
    <x v="2"/>
    <x v="8"/>
    <x v="10"/>
    <d v="2014-08-23T00:00:00"/>
    <s v="None_8h"/>
    <m/>
    <n v="50"/>
    <n v="1"/>
    <n v="1"/>
    <x v="20"/>
    <n v="5"/>
    <n v="65"/>
    <m/>
    <n v="58"/>
    <n v="5"/>
    <n v="7"/>
    <m/>
    <s v="E"/>
    <m/>
    <n v="229.42857142857142"/>
    <n v="0.25280199252801994"/>
    <n v="4.2528019925280196"/>
    <n v="16"/>
    <m/>
    <m/>
    <m/>
    <x v="2"/>
    <m/>
  </r>
  <r>
    <s v="Exp4"/>
    <n v="400050"/>
    <n v="50"/>
    <x v="2"/>
    <x v="8"/>
    <x v="10"/>
    <d v="2014-08-23T00:00:00"/>
    <s v="None_8h"/>
    <m/>
    <m/>
    <n v="2"/>
    <n v="1"/>
    <x v="20"/>
    <n v="5"/>
    <n v="53"/>
    <n v="235"/>
    <n v="68"/>
    <n v="4"/>
    <n v="7"/>
    <m/>
    <s v="E"/>
    <m/>
    <n v="229.42857142857142"/>
    <n v="0.29638854296388545"/>
    <n v="4.2963885429638857"/>
    <n v="15"/>
    <m/>
    <m/>
    <m/>
    <x v="2"/>
    <m/>
  </r>
  <r>
    <s v="Exp4"/>
    <n v="400050"/>
    <n v="50"/>
    <x v="2"/>
    <x v="8"/>
    <x v="10"/>
    <d v="2014-08-23T00:00:00"/>
    <s v="None_8h"/>
    <m/>
    <m/>
    <n v="3"/>
    <n v="1"/>
    <x v="20"/>
    <n v="5"/>
    <n v="63"/>
    <n v="263"/>
    <n v="120"/>
    <n v="3"/>
    <n v="9"/>
    <m/>
    <s v="E"/>
    <m/>
    <n v="229.42857142857142"/>
    <n v="0.52303860523038603"/>
    <n v="4.5230386052303864"/>
    <n v="16"/>
    <m/>
    <m/>
    <m/>
    <x v="2"/>
    <m/>
  </r>
  <r>
    <s v="Exp4"/>
    <n v="400050"/>
    <n v="50"/>
    <x v="2"/>
    <x v="8"/>
    <x v="10"/>
    <d v="2014-08-23T00:00:00"/>
    <s v="None_8h"/>
    <m/>
    <m/>
    <n v="4"/>
    <n v="1"/>
    <x v="20"/>
    <n v="5"/>
    <n v="55"/>
    <n v="227"/>
    <n v="36"/>
    <n v="3"/>
    <n v="7"/>
    <m/>
    <s v="V"/>
    <m/>
    <n v="229.42857142857142"/>
    <n v="0.15691158156911583"/>
    <n v="4.1569115815691156"/>
    <n v="14"/>
    <m/>
    <m/>
    <m/>
    <x v="2"/>
    <m/>
  </r>
  <r>
    <s v="Exp4"/>
    <n v="400071"/>
    <n v="71"/>
    <x v="2"/>
    <x v="8"/>
    <x v="10"/>
    <d v="2014-08-23T00:00:00"/>
    <s v="None_8h"/>
    <m/>
    <n v="71"/>
    <n v="1"/>
    <n v="2"/>
    <x v="20"/>
    <n v="5"/>
    <n v="61"/>
    <m/>
    <n v="211"/>
    <n v="3"/>
    <n v="10"/>
    <m/>
    <s v="V"/>
    <m/>
    <n v="229.42857142857142"/>
    <n v="0.91967621419676215"/>
    <n v="4.9196762141967625"/>
    <n v="17"/>
    <m/>
    <m/>
    <m/>
    <x v="2"/>
    <m/>
  </r>
  <r>
    <s v="Exp4"/>
    <n v="400071"/>
    <n v="71"/>
    <x v="2"/>
    <x v="8"/>
    <x v="10"/>
    <d v="2014-08-23T00:00:00"/>
    <s v="None_8h"/>
    <m/>
    <m/>
    <n v="2"/>
    <n v="2"/>
    <x v="20"/>
    <n v="5"/>
    <n v="58"/>
    <n v="260"/>
    <n v="65"/>
    <n v="4"/>
    <n v="8"/>
    <m/>
    <s v="V"/>
    <m/>
    <n v="229.42857142857142"/>
    <n v="0.2833125778331258"/>
    <n v="4.2833125778331258"/>
    <n v="16"/>
    <m/>
    <m/>
    <m/>
    <x v="2"/>
    <m/>
  </r>
  <r>
    <s v="Exp4"/>
    <n v="400071"/>
    <n v="71"/>
    <x v="2"/>
    <x v="8"/>
    <x v="10"/>
    <d v="2014-08-23T00:00:00"/>
    <s v="None_8h"/>
    <m/>
    <m/>
    <n v="3"/>
    <n v="1"/>
    <x v="20"/>
    <n v="5"/>
    <n v="58"/>
    <n v="251"/>
    <n v="48"/>
    <n v="4"/>
    <n v="7"/>
    <m/>
    <s v="V"/>
    <m/>
    <n v="229.42857142857142"/>
    <n v="0.20921544209215442"/>
    <n v="4.2092154420921544"/>
    <n v="15"/>
    <m/>
    <m/>
    <m/>
    <x v="2"/>
    <m/>
  </r>
  <r>
    <s v="Exp4"/>
    <n v="400071"/>
    <n v="71"/>
    <x v="2"/>
    <x v="8"/>
    <x v="10"/>
    <d v="2014-08-23T00:00:00"/>
    <s v="None_8h"/>
    <m/>
    <m/>
    <n v="4"/>
    <n v="2"/>
    <x v="20"/>
    <n v="5"/>
    <n v="60"/>
    <n v="238"/>
    <n v="158"/>
    <n v="4"/>
    <n v="7"/>
    <m/>
    <s v="V"/>
    <m/>
    <n v="229.42857142857142"/>
    <n v="0.68866749688667506"/>
    <n v="4.6886674968866746"/>
    <n v="15"/>
    <m/>
    <m/>
    <m/>
    <x v="2"/>
    <m/>
  </r>
  <r>
    <s v="Exp4"/>
    <n v="400089"/>
    <n v="89"/>
    <x v="2"/>
    <x v="8"/>
    <x v="10"/>
    <d v="2014-08-23T00:00:00"/>
    <s v="None_8h"/>
    <m/>
    <n v="89"/>
    <n v="1"/>
    <n v="2"/>
    <x v="20"/>
    <n v="5"/>
    <n v="56"/>
    <m/>
    <n v="154"/>
    <n v="4"/>
    <n v="9"/>
    <m/>
    <s v="E"/>
    <m/>
    <n v="229.42857142857142"/>
    <n v="0.67123287671232879"/>
    <n v="4.6712328767123292"/>
    <n v="17"/>
    <m/>
    <m/>
    <m/>
    <x v="2"/>
    <m/>
  </r>
  <r>
    <s v="Exp4"/>
    <n v="400089"/>
    <n v="89"/>
    <x v="2"/>
    <x v="8"/>
    <x v="10"/>
    <d v="2014-08-23T00:00:00"/>
    <s v="None_8h"/>
    <m/>
    <m/>
    <n v="2"/>
    <n v="1"/>
    <x v="18"/>
    <n v="4"/>
    <n v="55"/>
    <n v="220"/>
    <n v="229"/>
    <n v="5"/>
    <n v="6"/>
    <m/>
    <s v="V"/>
    <m/>
    <n v="241.30769230769232"/>
    <n v="0.94899585591329294"/>
    <n v="3.9489958559132932"/>
    <n v="14"/>
    <m/>
    <m/>
    <m/>
    <x v="2"/>
    <m/>
  </r>
  <r>
    <s v="Exp4"/>
    <n v="400089"/>
    <n v="89"/>
    <x v="2"/>
    <x v="8"/>
    <x v="10"/>
    <d v="2014-08-23T00:00:00"/>
    <s v="None_8h"/>
    <m/>
    <m/>
    <n v="3"/>
    <n v="1"/>
    <x v="20"/>
    <n v="5"/>
    <n v="60"/>
    <n v="265"/>
    <n v="73"/>
    <n v="4"/>
    <n v="8"/>
    <m/>
    <s v="E"/>
    <m/>
    <n v="229.42857142857142"/>
    <n v="0.31818181818181818"/>
    <n v="4.3181818181818183"/>
    <n v="16"/>
    <m/>
    <m/>
    <m/>
    <x v="2"/>
    <m/>
  </r>
  <r>
    <s v="Exp4"/>
    <n v="400089"/>
    <n v="89"/>
    <x v="2"/>
    <x v="8"/>
    <x v="10"/>
    <d v="2014-08-23T00:00:00"/>
    <s v="None_8h"/>
    <m/>
    <m/>
    <n v="4"/>
    <n v="1"/>
    <x v="20"/>
    <n v="5"/>
    <n v="50"/>
    <n v="234"/>
    <n v="25"/>
    <n v="4"/>
    <n v="7"/>
    <m/>
    <s v="E"/>
    <m/>
    <n v="229.42857142857142"/>
    <n v="0.10896637608966377"/>
    <n v="4.108966376089664"/>
    <n v="15"/>
    <m/>
    <m/>
    <m/>
    <x v="2"/>
    <m/>
  </r>
  <r>
    <s v="Exp4"/>
    <n v="400055"/>
    <n v="55"/>
    <x v="2"/>
    <x v="8"/>
    <x v="10"/>
    <d v="2014-09-01T00:00:00"/>
    <s v="None_8h"/>
    <m/>
    <n v="55"/>
    <n v="1"/>
    <n v="2"/>
    <x v="19"/>
    <n v="6"/>
    <n v="65"/>
    <m/>
    <n v="113"/>
    <n v="5"/>
    <n v="11"/>
    <m/>
    <s v="DR"/>
    <m/>
    <n v="272.33333333333331"/>
    <n v="0.4149326805385557"/>
    <n v="5.4149326805385556"/>
    <n v="21"/>
    <m/>
    <m/>
    <m/>
    <x v="2"/>
    <m/>
  </r>
  <r>
    <s v="Exp4"/>
    <n v="400055"/>
    <n v="55"/>
    <x v="2"/>
    <x v="8"/>
    <x v="10"/>
    <d v="2014-09-01T00:00:00"/>
    <s v="None_8h"/>
    <m/>
    <m/>
    <n v="2"/>
    <n v="2"/>
    <x v="19"/>
    <n v="6"/>
    <n v="60"/>
    <n v="206"/>
    <n v="130"/>
    <n v="5"/>
    <n v="12"/>
    <m/>
    <s v="DR"/>
    <m/>
    <n v="272.33333333333331"/>
    <n v="0.47735618115055084"/>
    <n v="5.4773561811505509"/>
    <n v="22"/>
    <m/>
    <m/>
    <m/>
    <x v="2"/>
    <m/>
  </r>
  <r>
    <s v="Exp4"/>
    <n v="400055"/>
    <n v="55"/>
    <x v="2"/>
    <x v="8"/>
    <x v="10"/>
    <d v="2014-09-01T00:00:00"/>
    <s v="None_8h"/>
    <m/>
    <m/>
    <n v="3"/>
    <n v="2"/>
    <x v="19"/>
    <n v="6"/>
    <n v="65"/>
    <n v="220"/>
    <n v="42"/>
    <n v="5"/>
    <n v="10"/>
    <m/>
    <s v="DR"/>
    <m/>
    <n v="272.33333333333331"/>
    <n v="0.15422276621787026"/>
    <n v="5.1542227662178703"/>
    <n v="20"/>
    <m/>
    <m/>
    <m/>
    <x v="2"/>
    <m/>
  </r>
  <r>
    <s v="Exp4"/>
    <n v="400055"/>
    <n v="55"/>
    <x v="2"/>
    <x v="8"/>
    <x v="10"/>
    <d v="2014-09-01T00:00:00"/>
    <s v="None_8h"/>
    <m/>
    <m/>
    <n v="4"/>
    <n v="2"/>
    <x v="20"/>
    <n v="5"/>
    <n v="62"/>
    <n v="211"/>
    <n v="21"/>
    <n v="5"/>
    <n v="12"/>
    <m/>
    <s v="DR"/>
    <m/>
    <n v="229.42857142857142"/>
    <n v="9.1531755915317564E-2"/>
    <n v="4.0915317559153177"/>
    <n v="21"/>
    <m/>
    <m/>
    <m/>
    <x v="2"/>
    <m/>
  </r>
  <r>
    <s v="Exp4"/>
    <n v="400056"/>
    <n v="56"/>
    <x v="2"/>
    <x v="8"/>
    <x v="10"/>
    <d v="2014-09-01T00:00:00"/>
    <s v="None_8h"/>
    <m/>
    <n v="56"/>
    <n v="1"/>
    <n v="1"/>
    <x v="19"/>
    <n v="6"/>
    <n v="81"/>
    <m/>
    <n v="191"/>
    <n v="5"/>
    <n v="12"/>
    <m/>
    <s v="DR"/>
    <m/>
    <n v="272.33333333333331"/>
    <n v="0.70134638922888626"/>
    <n v="5.7013463892288865"/>
    <n v="22"/>
    <m/>
    <m/>
    <m/>
    <x v="2"/>
    <m/>
  </r>
  <r>
    <s v="Exp4"/>
    <n v="400056"/>
    <n v="56"/>
    <x v="2"/>
    <x v="8"/>
    <x v="10"/>
    <d v="2014-09-01T00:00:00"/>
    <s v="None_8h"/>
    <m/>
    <m/>
    <n v="2"/>
    <n v="1"/>
    <x v="20"/>
    <n v="5"/>
    <n v="65"/>
    <n v="235"/>
    <n v="240"/>
    <n v="5"/>
    <n v="10"/>
    <m/>
    <s v="DR"/>
    <m/>
    <n v="229.42857142857142"/>
    <n v="1.0460772104607721"/>
    <n v="5.0460772104607718"/>
    <n v="19"/>
    <m/>
    <m/>
    <m/>
    <x v="2"/>
    <m/>
  </r>
  <r>
    <s v="Exp4"/>
    <n v="400056"/>
    <n v="56"/>
    <x v="2"/>
    <x v="8"/>
    <x v="10"/>
    <d v="2014-09-01T00:00:00"/>
    <s v="None_8h"/>
    <m/>
    <m/>
    <n v="3"/>
    <n v="1"/>
    <x v="20"/>
    <n v="6"/>
    <n v="66"/>
    <n v="271"/>
    <n v="27"/>
    <n v="5"/>
    <n v="10"/>
    <m/>
    <s v="E"/>
    <m/>
    <n v="229.42857142857142"/>
    <n v="0.11768368617683687"/>
    <n v="4.1176836861768367"/>
    <n v="19"/>
    <m/>
    <m/>
    <m/>
    <x v="2"/>
    <m/>
  </r>
  <r>
    <s v="Exp4"/>
    <n v="400056"/>
    <n v="56"/>
    <x v="2"/>
    <x v="8"/>
    <x v="10"/>
    <d v="2014-09-01T00:00:00"/>
    <s v="None_8h"/>
    <m/>
    <m/>
    <n v="4"/>
    <n v="1"/>
    <x v="19"/>
    <n v="6"/>
    <n v="70"/>
    <n v="251"/>
    <n v="102"/>
    <n v="5"/>
    <n v="10"/>
    <m/>
    <s v="DR"/>
    <m/>
    <n v="272.33333333333331"/>
    <n v="0.37454100367197063"/>
    <n v="5.374541003671971"/>
    <n v="20"/>
    <m/>
    <m/>
    <m/>
    <x v="2"/>
    <m/>
  </r>
  <r>
    <s v="Exp4"/>
    <n v="400096"/>
    <n v="96"/>
    <x v="2"/>
    <x v="8"/>
    <x v="10"/>
    <d v="2014-09-01T00:00:00"/>
    <s v="None_8h"/>
    <m/>
    <n v="96"/>
    <n v="1"/>
    <n v="1"/>
    <x v="19"/>
    <n v="6"/>
    <n v="66"/>
    <m/>
    <n v="44"/>
    <n v="6"/>
    <n v="8"/>
    <m/>
    <s v="DR"/>
    <m/>
    <n v="272.33333333333331"/>
    <n v="0.16156670746634028"/>
    <n v="5.1615667074663403"/>
    <n v="19"/>
    <m/>
    <m/>
    <m/>
    <x v="2"/>
    <m/>
  </r>
  <r>
    <s v="Exp4"/>
    <n v="400096"/>
    <n v="96"/>
    <x v="2"/>
    <x v="8"/>
    <x v="10"/>
    <d v="2014-09-01T00:00:00"/>
    <s v="None_8h"/>
    <m/>
    <m/>
    <n v="2"/>
    <n v="1"/>
    <x v="20"/>
    <n v="5"/>
    <n v="56"/>
    <n v="215"/>
    <n v="201"/>
    <n v="6"/>
    <n v="8"/>
    <m/>
    <s v="E"/>
    <m/>
    <n v="229.42857142857142"/>
    <n v="0.8760896637608967"/>
    <n v="4.8760896637608964"/>
    <n v="18"/>
    <m/>
    <m/>
    <m/>
    <x v="2"/>
    <m/>
  </r>
  <r>
    <s v="Exp4"/>
    <n v="400096"/>
    <n v="96"/>
    <x v="2"/>
    <x v="8"/>
    <x v="10"/>
    <d v="2014-09-01T00:00:00"/>
    <s v="None_8h"/>
    <m/>
    <m/>
    <n v="3"/>
    <n v="1"/>
    <x v="19"/>
    <n v="6"/>
    <n v="72"/>
    <n v="240"/>
    <n v="62"/>
    <n v="4"/>
    <n v="10"/>
    <m/>
    <s v="DR"/>
    <m/>
    <n v="272.33333333333331"/>
    <n v="0.22766217870257038"/>
    <n v="5.2276621787025706"/>
    <n v="19"/>
    <m/>
    <m/>
    <m/>
    <x v="2"/>
    <m/>
  </r>
  <r>
    <s v="Exp4"/>
    <n v="400096"/>
    <n v="96"/>
    <x v="2"/>
    <x v="8"/>
    <x v="10"/>
    <d v="2014-09-01T00:00:00"/>
    <s v="None_8h"/>
    <m/>
    <m/>
    <n v="4"/>
    <n v="2"/>
    <x v="19"/>
    <n v="6"/>
    <n v="70"/>
    <n v="211"/>
    <n v="95"/>
    <n v="4"/>
    <n v="11"/>
    <m/>
    <s v="DR"/>
    <m/>
    <n v="272.33333333333331"/>
    <n v="0.34883720930232559"/>
    <n v="5.3488372093023253"/>
    <n v="20"/>
    <m/>
    <m/>
    <m/>
    <x v="2"/>
    <m/>
  </r>
  <r>
    <s v="Exp4"/>
    <n v="400048"/>
    <n v="48"/>
    <x v="2"/>
    <x v="8"/>
    <x v="10"/>
    <d v="2014-09-08T00:00:00"/>
    <s v="None_8h"/>
    <m/>
    <n v="48"/>
    <n v="1"/>
    <n v="1"/>
    <x v="16"/>
    <n v="7"/>
    <n v="82"/>
    <m/>
    <n v="92"/>
    <n v="5"/>
    <n v="11"/>
    <m/>
    <s v="DR"/>
    <m/>
    <n v="287.92307692307691"/>
    <n v="0.31952978893935347"/>
    <n v="6.3195297889393531"/>
    <n v="22"/>
    <m/>
    <m/>
    <m/>
    <x v="2"/>
    <m/>
  </r>
  <r>
    <s v="Exp4"/>
    <n v="400048"/>
    <n v="48"/>
    <x v="2"/>
    <x v="8"/>
    <x v="10"/>
    <d v="2014-09-08T00:00:00"/>
    <s v="None_8h"/>
    <m/>
    <m/>
    <n v="2"/>
    <n v="2"/>
    <x v="16"/>
    <n v="7"/>
    <n v="80"/>
    <n v="251"/>
    <n v="46"/>
    <n v="5"/>
    <n v="10"/>
    <m/>
    <s v="DR"/>
    <m/>
    <n v="287.92307692307691"/>
    <n v="0.15976489446967673"/>
    <n v="6.159764894469677"/>
    <n v="21"/>
    <m/>
    <m/>
    <m/>
    <x v="2"/>
    <m/>
  </r>
  <r>
    <s v="Exp4"/>
    <n v="400048"/>
    <n v="48"/>
    <x v="2"/>
    <x v="8"/>
    <x v="10"/>
    <d v="2014-09-08T00:00:00"/>
    <s v="None_8h"/>
    <m/>
    <m/>
    <n v="3"/>
    <n v="2"/>
    <x v="16"/>
    <n v="7"/>
    <n v="79"/>
    <n v="266"/>
    <n v="56"/>
    <n v="5"/>
    <n v="11"/>
    <m/>
    <s v="DR"/>
    <m/>
    <n v="287.92307692307691"/>
    <n v="0.19449639326743257"/>
    <n v="6.1944963932674328"/>
    <n v="22"/>
    <m/>
    <m/>
    <m/>
    <x v="2"/>
    <m/>
  </r>
  <r>
    <s v="Exp4"/>
    <n v="400048"/>
    <n v="48"/>
    <x v="2"/>
    <x v="8"/>
    <x v="10"/>
    <d v="2014-09-08T00:00:00"/>
    <s v="None_8h"/>
    <m/>
    <m/>
    <n v="4"/>
    <n v="1"/>
    <x v="16"/>
    <n v="7"/>
    <n v="80"/>
    <n v="284"/>
    <n v="75"/>
    <n v="4"/>
    <n v="12"/>
    <m/>
    <s v="DR"/>
    <m/>
    <n v="287.92307692307691"/>
    <n v="0.26048624098316858"/>
    <n v="6.2604862409831687"/>
    <n v="22"/>
    <m/>
    <m/>
    <m/>
    <x v="2"/>
    <m/>
  </r>
  <r>
    <s v="Exp4"/>
    <n v="400069"/>
    <n v="69"/>
    <x v="2"/>
    <x v="8"/>
    <x v="10"/>
    <d v="2014-09-08T00:00:00"/>
    <s v="None_8h"/>
    <m/>
    <n v="69"/>
    <n v="1"/>
    <n v="1"/>
    <x v="16"/>
    <n v="8"/>
    <n v="75"/>
    <n v="255"/>
    <n v="25"/>
    <n v="4"/>
    <n v="16"/>
    <m/>
    <s v="DR"/>
    <m/>
    <n v="287.92307692307691"/>
    <n v="8.6828746994389527E-2"/>
    <n v="6.0868287469943896"/>
    <n v="26"/>
    <m/>
    <m/>
    <m/>
    <x v="2"/>
    <m/>
  </r>
  <r>
    <s v="Exp4"/>
    <n v="400069"/>
    <n v="69"/>
    <x v="2"/>
    <x v="8"/>
    <x v="10"/>
    <d v="2014-09-08T00:00:00"/>
    <s v="None_8h"/>
    <m/>
    <m/>
    <n v="2"/>
    <n v="2"/>
    <x v="19"/>
    <n v="6"/>
    <n v="66"/>
    <n v="224"/>
    <n v="229"/>
    <n v="5"/>
    <n v="12"/>
    <m/>
    <s v="DR"/>
    <m/>
    <n v="272.33333333333331"/>
    <n v="0.84088127294981641"/>
    <n v="5.8408812729498161"/>
    <n v="22"/>
    <m/>
    <m/>
    <m/>
    <x v="2"/>
    <m/>
  </r>
  <r>
    <s v="Exp4"/>
    <n v="400069"/>
    <n v="69"/>
    <x v="2"/>
    <x v="8"/>
    <x v="10"/>
    <d v="2014-09-08T00:00:00"/>
    <s v="None_8h"/>
    <m/>
    <m/>
    <n v="3"/>
    <n v="3"/>
    <x v="16"/>
    <n v="7"/>
    <n v="82"/>
    <n v="241"/>
    <n v="144"/>
    <n v="5"/>
    <n v="13"/>
    <m/>
    <s v="late DR"/>
    <m/>
    <n v="287.92307692307691"/>
    <n v="0.50013358268768371"/>
    <n v="6.5001335826876838"/>
    <n v="24"/>
    <m/>
    <m/>
    <m/>
    <x v="2"/>
    <m/>
  </r>
  <r>
    <s v="Exp4"/>
    <n v="400069"/>
    <n v="69"/>
    <x v="2"/>
    <x v="8"/>
    <x v="10"/>
    <d v="2014-09-08T00:00:00"/>
    <s v="None_8h"/>
    <m/>
    <m/>
    <n v="4"/>
    <n v="2"/>
    <x v="15"/>
    <n v="8"/>
    <n v="72"/>
    <n v="270"/>
    <n v="45"/>
    <n v="5"/>
    <n v="13"/>
    <m/>
    <s v="DR"/>
    <m/>
    <n v="286.23076923076923"/>
    <n v="0.15721580220370868"/>
    <n v="7.1572158022037087"/>
    <n v="25"/>
    <m/>
    <m/>
    <m/>
    <x v="2"/>
    <m/>
  </r>
  <r>
    <s v="Exp4"/>
    <n v="400074"/>
    <n v="74"/>
    <x v="2"/>
    <x v="8"/>
    <x v="10"/>
    <d v="2014-09-08T00:00:00"/>
    <s v="None_8h"/>
    <m/>
    <n v="74"/>
    <n v="1"/>
    <n v="3"/>
    <x v="16"/>
    <n v="7"/>
    <n v="65"/>
    <m/>
    <n v="99"/>
    <n v="6"/>
    <n v="12"/>
    <m/>
    <s v="DR"/>
    <m/>
    <n v="287.92307692307691"/>
    <n v="0.34384183809778257"/>
    <n v="6.3438418380977826"/>
    <n v="24"/>
    <m/>
    <m/>
    <m/>
    <x v="2"/>
    <m/>
  </r>
  <r>
    <s v="Exp4"/>
    <n v="400074"/>
    <n v="74"/>
    <x v="2"/>
    <x v="8"/>
    <x v="10"/>
    <d v="2014-09-08T00:00:00"/>
    <s v="None_8h"/>
    <m/>
    <m/>
    <n v="2"/>
    <n v="2"/>
    <x v="16"/>
    <n v="7"/>
    <n v="73"/>
    <n v="250"/>
    <n v="136"/>
    <n v="5"/>
    <n v="12"/>
    <m/>
    <s v="DR"/>
    <m/>
    <n v="287.92307692307691"/>
    <n v="0.47234838364947906"/>
    <n v="6.4723483836494786"/>
    <n v="23"/>
    <m/>
    <m/>
    <m/>
    <x v="2"/>
    <m/>
  </r>
  <r>
    <s v="Exp4"/>
    <n v="400074"/>
    <n v="74"/>
    <x v="2"/>
    <x v="8"/>
    <x v="10"/>
    <d v="2014-09-08T00:00:00"/>
    <s v="None_8h"/>
    <m/>
    <m/>
    <n v="3"/>
    <n v="2"/>
    <x v="16"/>
    <n v="7"/>
    <n v="60"/>
    <n v="179"/>
    <n v="22"/>
    <n v="5"/>
    <n v="12"/>
    <m/>
    <s v="DR"/>
    <m/>
    <n v="287.92307692307691"/>
    <n v="7.6409297355062786E-2"/>
    <n v="6.0764092973550632"/>
    <n v="23"/>
    <m/>
    <m/>
    <m/>
    <x v="2"/>
    <m/>
  </r>
  <r>
    <s v="Exp4"/>
    <n v="400074"/>
    <n v="74"/>
    <x v="2"/>
    <x v="8"/>
    <x v="10"/>
    <d v="2014-09-08T00:00:00"/>
    <s v="None_8h"/>
    <m/>
    <m/>
    <n v="4"/>
    <n v="1"/>
    <x v="19"/>
    <n v="6"/>
    <n v="66"/>
    <n v="254"/>
    <n v="123"/>
    <n v="5"/>
    <n v="12"/>
    <m/>
    <s v="DR"/>
    <m/>
    <n v="272.33333333333331"/>
    <n v="0.4516523867809058"/>
    <n v="5.4516523867809061"/>
    <n v="22"/>
    <m/>
    <m/>
    <m/>
    <x v="2"/>
    <m/>
  </r>
  <r>
    <s v="Exp4"/>
    <n v="400058"/>
    <n v="58"/>
    <x v="2"/>
    <x v="8"/>
    <x v="10"/>
    <d v="2014-09-15T00:00:00"/>
    <s v="None_8h"/>
    <m/>
    <n v="58"/>
    <n v="1"/>
    <n v="1"/>
    <x v="16"/>
    <n v="7"/>
    <n v="92"/>
    <m/>
    <n v="205"/>
    <n v="5"/>
    <n v="14"/>
    <m/>
    <s v="late DR"/>
    <m/>
    <n v="287.92307692307691"/>
    <n v="0.71199572535399414"/>
    <n v="6.7119957253539937"/>
    <n v="25"/>
    <m/>
    <m/>
    <m/>
    <x v="2"/>
    <m/>
  </r>
  <r>
    <s v="Exp4"/>
    <n v="400058"/>
    <n v="58"/>
    <x v="2"/>
    <x v="8"/>
    <x v="10"/>
    <d v="2014-09-15T00:00:00"/>
    <s v="None_8h"/>
    <m/>
    <m/>
    <n v="2"/>
    <n v="1"/>
    <x v="16"/>
    <n v="7"/>
    <n v="98"/>
    <n v="298"/>
    <n v="223"/>
    <n v="5"/>
    <n v="13"/>
    <m/>
    <s v="late DR"/>
    <m/>
    <n v="287.92307692307691"/>
    <n v="0.77451242318995461"/>
    <n v="6.7745124231899547"/>
    <n v="24"/>
    <m/>
    <m/>
    <m/>
    <x v="2"/>
    <m/>
  </r>
  <r>
    <s v="Exp4"/>
    <n v="400058"/>
    <n v="58"/>
    <x v="2"/>
    <x v="8"/>
    <x v="10"/>
    <d v="2014-09-15T00:00:00"/>
    <s v="None_8h"/>
    <m/>
    <m/>
    <n v="3"/>
    <n v="1"/>
    <x v="16"/>
    <n v="7"/>
    <n v="95"/>
    <n v="296"/>
    <n v="244"/>
    <n v="5"/>
    <n v="12"/>
    <m/>
    <s v="late DR"/>
    <m/>
    <n v="287.92307692307691"/>
    <n v="0.84744857066524182"/>
    <n v="6.8474485706652422"/>
    <n v="23"/>
    <m/>
    <m/>
    <m/>
    <x v="2"/>
    <m/>
  </r>
  <r>
    <s v="Exp4"/>
    <n v="400058"/>
    <n v="58"/>
    <x v="2"/>
    <x v="8"/>
    <x v="10"/>
    <d v="2014-09-15T00:00:00"/>
    <s v="None_8h"/>
    <m/>
    <m/>
    <n v="4"/>
    <n v="1"/>
    <x v="16"/>
    <n v="7"/>
    <n v="93"/>
    <n v="309"/>
    <n v="290"/>
    <n v="5"/>
    <n v="14"/>
    <m/>
    <s v="late DR"/>
    <m/>
    <n v="287.92307692307691"/>
    <n v="1.0072134651349185"/>
    <n v="7.0072134651349183"/>
    <n v="25"/>
    <m/>
    <m/>
    <m/>
    <x v="2"/>
    <m/>
  </r>
  <r>
    <s v="Exp4"/>
    <n v="400066"/>
    <n v="66"/>
    <x v="2"/>
    <x v="8"/>
    <x v="10"/>
    <d v="2014-09-15T00:00:00"/>
    <s v="None_8h"/>
    <m/>
    <n v="66"/>
    <n v="1"/>
    <n v="2"/>
    <x v="16"/>
    <n v="7"/>
    <n v="80"/>
    <m/>
    <n v="220"/>
    <n v="5"/>
    <n v="13"/>
    <n v="5"/>
    <s v="late DR"/>
    <m/>
    <n v="287.92307692307691"/>
    <n v="0.76409297355062789"/>
    <n v="6.7640929735506283"/>
    <n v="24"/>
    <m/>
    <m/>
    <m/>
    <x v="2"/>
    <m/>
  </r>
  <r>
    <s v="Exp4"/>
    <n v="400066"/>
    <n v="66"/>
    <x v="2"/>
    <x v="8"/>
    <x v="10"/>
    <d v="2014-09-15T00:00:00"/>
    <s v="None_8h"/>
    <m/>
    <m/>
    <n v="2"/>
    <n v="3"/>
    <x v="16"/>
    <n v="7"/>
    <n v="88"/>
    <n v="293"/>
    <n v="269"/>
    <n v="5"/>
    <n v="13"/>
    <m/>
    <s v="late DR"/>
    <m/>
    <n v="287.92307692307691"/>
    <n v="0.9342773176596314"/>
    <n v="6.9342773176596317"/>
    <n v="24"/>
    <m/>
    <m/>
    <m/>
    <x v="2"/>
    <m/>
  </r>
  <r>
    <s v="Exp4"/>
    <n v="400066"/>
    <n v="66"/>
    <x v="2"/>
    <x v="8"/>
    <x v="10"/>
    <d v="2014-09-15T00:00:00"/>
    <s v="None_8h"/>
    <m/>
    <m/>
    <n v="3"/>
    <n v="1"/>
    <x v="16"/>
    <n v="7"/>
    <n v="91"/>
    <n v="305"/>
    <n v="241"/>
    <n v="5"/>
    <n v="13"/>
    <m/>
    <s v="late DR"/>
    <m/>
    <n v="287.92307692307691"/>
    <n v="0.83702912102591509"/>
    <n v="6.8370291210259149"/>
    <n v="24"/>
    <m/>
    <m/>
    <m/>
    <x v="2"/>
    <m/>
  </r>
  <r>
    <s v="Exp4"/>
    <n v="400066"/>
    <n v="66"/>
    <x v="2"/>
    <x v="8"/>
    <x v="10"/>
    <d v="2014-09-15T00:00:00"/>
    <s v="None_8h"/>
    <m/>
    <m/>
    <n v="4"/>
    <n v="1"/>
    <x v="16"/>
    <n v="7"/>
    <n v="90"/>
    <n v="307"/>
    <n v="130"/>
    <n v="4"/>
    <n v="12"/>
    <m/>
    <s v="late DR"/>
    <m/>
    <n v="287.92307692307691"/>
    <n v="0.45150948437082555"/>
    <n v="6.4515094843708258"/>
    <n v="22"/>
    <m/>
    <m/>
    <m/>
    <x v="2"/>
    <m/>
  </r>
  <r>
    <s v="Exp4"/>
    <n v="400090"/>
    <n v="90"/>
    <x v="2"/>
    <x v="8"/>
    <x v="10"/>
    <d v="2014-09-15T00:00:00"/>
    <s v="None_8h"/>
    <m/>
    <n v="90"/>
    <n v="1"/>
    <n v="1"/>
    <x v="16"/>
    <n v="8"/>
    <n v="95"/>
    <m/>
    <n v="31"/>
    <n v="5"/>
    <n v="13"/>
    <m/>
    <s v="late DR"/>
    <m/>
    <n v="287.92307692307691"/>
    <n v="0.10766764627304302"/>
    <n v="6.1076676462730433"/>
    <n v="24"/>
    <m/>
    <m/>
    <m/>
    <x v="2"/>
    <m/>
  </r>
  <r>
    <s v="Exp4"/>
    <n v="400090"/>
    <n v="90"/>
    <x v="2"/>
    <x v="8"/>
    <x v="10"/>
    <d v="2014-09-15T00:00:00"/>
    <s v="None_8h"/>
    <m/>
    <m/>
    <n v="2"/>
    <n v="2"/>
    <x v="15"/>
    <n v="8"/>
    <n v="95"/>
    <n v="315"/>
    <n v="90"/>
    <n v="4"/>
    <n v="15"/>
    <m/>
    <s v="late DR"/>
    <m/>
    <n v="286.23076923076923"/>
    <n v="0.31443160440741735"/>
    <n v="7.3144316044074174"/>
    <n v="26"/>
    <m/>
    <m/>
    <m/>
    <x v="2"/>
    <m/>
  </r>
  <r>
    <s v="Exp4"/>
    <n v="400090"/>
    <n v="90"/>
    <x v="2"/>
    <x v="8"/>
    <x v="10"/>
    <d v="2014-09-15T00:00:00"/>
    <s v="None_8h"/>
    <m/>
    <m/>
    <n v="3"/>
    <n v="1"/>
    <x v="16"/>
    <n v="7"/>
    <n v="94"/>
    <n v="279"/>
    <n v="232"/>
    <n v="4"/>
    <n v="13"/>
    <m/>
    <s v="late DR"/>
    <m/>
    <n v="287.92307692307691"/>
    <n v="0.80577077210793491"/>
    <n v="6.8057707721079348"/>
    <n v="23"/>
    <m/>
    <m/>
    <m/>
    <x v="2"/>
    <m/>
  </r>
  <r>
    <s v="Exp4"/>
    <n v="400090"/>
    <n v="90"/>
    <x v="2"/>
    <x v="8"/>
    <x v="10"/>
    <d v="2014-09-15T00:00:00"/>
    <s v="None_8h"/>
    <m/>
    <m/>
    <n v="4"/>
    <n v="1"/>
    <x v="16"/>
    <n v="7"/>
    <n v="95"/>
    <n v="272"/>
    <n v="305"/>
    <n v="5"/>
    <n v="14"/>
    <m/>
    <s v="late DR"/>
    <m/>
    <n v="287.92307692307691"/>
    <n v="1.0593107133315522"/>
    <n v="7.059310713331552"/>
    <n v="25"/>
    <m/>
    <m/>
    <m/>
    <x v="2"/>
    <m/>
  </r>
  <r>
    <s v="Exp4"/>
    <n v="400054"/>
    <n v="54"/>
    <x v="2"/>
    <x v="8"/>
    <x v="10"/>
    <d v="2014-09-22T00:00:00"/>
    <s v="None_8h"/>
    <m/>
    <n v="54"/>
    <n v="1"/>
    <n v="1"/>
    <x v="15"/>
    <n v="8"/>
    <n v="110"/>
    <m/>
    <n v="240"/>
    <n v="4"/>
    <n v="13"/>
    <m/>
    <s v="nearly TS"/>
    <m/>
    <n v="286.23076923076923"/>
    <n v="0.83848427841977968"/>
    <n v="7.8384842784197799"/>
    <n v="24"/>
    <m/>
    <m/>
    <m/>
    <x v="2"/>
    <m/>
  </r>
  <r>
    <s v="Exp4"/>
    <n v="400054"/>
    <n v="54"/>
    <x v="2"/>
    <x v="8"/>
    <x v="10"/>
    <d v="2014-09-22T00:00:00"/>
    <s v="None_8h"/>
    <m/>
    <m/>
    <n v="2"/>
    <n v="2"/>
    <x v="11"/>
    <n v="9"/>
    <n v="102"/>
    <n v="312"/>
    <n v="55"/>
    <n v="4"/>
    <n v="15"/>
    <m/>
    <s v="TS"/>
    <m/>
    <n v="292.11111111111109"/>
    <n v="0.1882845188284519"/>
    <n v="8.1882845188284517"/>
    <n v="27"/>
    <m/>
    <m/>
    <m/>
    <x v="2"/>
    <m/>
  </r>
  <r>
    <s v="Exp4"/>
    <n v="400054"/>
    <n v="54"/>
    <x v="2"/>
    <x v="8"/>
    <x v="10"/>
    <d v="2014-09-22T00:00:00"/>
    <s v="None_8h"/>
    <m/>
    <m/>
    <n v="3"/>
    <n v="0"/>
    <x v="15"/>
    <n v="8"/>
    <n v="103"/>
    <n v="294"/>
    <n v="247"/>
    <n v="5"/>
    <n v="14"/>
    <m/>
    <s v="TS"/>
    <m/>
    <n v="286.23076923076923"/>
    <n v="0.86294006987368987"/>
    <n v="7.86294006987369"/>
    <n v="26"/>
    <m/>
    <m/>
    <m/>
    <x v="2"/>
    <m/>
  </r>
  <r>
    <s v="Exp4"/>
    <n v="400054"/>
    <n v="54"/>
    <x v="2"/>
    <x v="8"/>
    <x v="10"/>
    <d v="2014-09-22T00:00:00"/>
    <s v="None_8h"/>
    <m/>
    <m/>
    <n v="4"/>
    <n v="0"/>
    <x v="15"/>
    <n v="8"/>
    <n v="116"/>
    <n v="337"/>
    <n v="131"/>
    <n v="4"/>
    <n v="15"/>
    <m/>
    <s v="nearly TS"/>
    <m/>
    <n v="286.23076923076923"/>
    <n v="0.45767266863746303"/>
    <n v="7.4576726686374633"/>
    <n v="26"/>
    <m/>
    <m/>
    <m/>
    <x v="2"/>
    <m/>
  </r>
  <r>
    <s v="Exp4"/>
    <n v="400073"/>
    <n v="73"/>
    <x v="2"/>
    <x v="8"/>
    <x v="10"/>
    <d v="2014-09-22T00:00:00"/>
    <s v="None_8h"/>
    <m/>
    <n v="73"/>
    <n v="1"/>
    <n v="1"/>
    <x v="15"/>
    <n v="8"/>
    <n v="110"/>
    <n v="308"/>
    <n v="45"/>
    <n v="4"/>
    <n v="14"/>
    <m/>
    <s v="TS"/>
    <m/>
    <n v="286.23076923076923"/>
    <n v="0.15721580220370868"/>
    <n v="7.1572158022037087"/>
    <n v="25"/>
    <m/>
    <m/>
    <m/>
    <x v="2"/>
    <m/>
  </r>
  <r>
    <s v="Exp4"/>
    <n v="400073"/>
    <n v="73"/>
    <x v="2"/>
    <x v="8"/>
    <x v="10"/>
    <d v="2014-09-22T00:00:00"/>
    <s v="None_8h"/>
    <m/>
    <m/>
    <n v="2"/>
    <n v="2"/>
    <x v="15"/>
    <n v="8"/>
    <n v="95"/>
    <n v="325"/>
    <n v="135"/>
    <n v="4"/>
    <n v="13"/>
    <m/>
    <s v="TS"/>
    <m/>
    <n v="286.23076923076923"/>
    <n v="0.47164740661112603"/>
    <n v="7.471647406611126"/>
    <n v="24"/>
    <m/>
    <m/>
    <m/>
    <x v="2"/>
    <m/>
  </r>
  <r>
    <s v="Exp4"/>
    <n v="400073"/>
    <n v="73"/>
    <x v="2"/>
    <x v="8"/>
    <x v="10"/>
    <d v="2014-09-22T00:00:00"/>
    <s v="None_8h"/>
    <m/>
    <m/>
    <n v="3"/>
    <n v="1"/>
    <x v="15"/>
    <n v="8"/>
    <n v="95"/>
    <n v="335"/>
    <n v="219"/>
    <n v="3"/>
    <n v="16"/>
    <m/>
    <s v="TS"/>
    <m/>
    <n v="286.23076923076923"/>
    <n v="0.76511690405804889"/>
    <n v="7.7651169040580488"/>
    <n v="26"/>
    <m/>
    <m/>
    <m/>
    <x v="2"/>
    <m/>
  </r>
  <r>
    <s v="Exp4"/>
    <n v="400073"/>
    <n v="73"/>
    <x v="2"/>
    <x v="8"/>
    <x v="10"/>
    <d v="2014-09-22T00:00:00"/>
    <s v="None_8h"/>
    <m/>
    <m/>
    <n v="4"/>
    <n v="1"/>
    <x v="15"/>
    <n v="8"/>
    <n v="120"/>
    <n v="368"/>
    <n v="215"/>
    <n v="4"/>
    <n v="14"/>
    <m/>
    <s v="TS"/>
    <m/>
    <n v="286.23076923076923"/>
    <n v="0.75114216608438589"/>
    <n v="7.751142166084386"/>
    <n v="25"/>
    <m/>
    <m/>
    <m/>
    <x v="2"/>
    <m/>
  </r>
  <r>
    <s v="Exp4"/>
    <n v="400091"/>
    <n v="91"/>
    <x v="2"/>
    <x v="8"/>
    <x v="10"/>
    <d v="2014-09-22T00:00:00"/>
    <s v="None_8h"/>
    <m/>
    <n v="91"/>
    <n v="1"/>
    <n v="3"/>
    <x v="15"/>
    <n v="8"/>
    <n v="80"/>
    <m/>
    <n v="165"/>
    <n v="3"/>
    <n v="13"/>
    <m/>
    <s v="TS"/>
    <m/>
    <n v="286.23076923076923"/>
    <n v="0.57645794141359852"/>
    <n v="7.5764579414135982"/>
    <n v="23"/>
    <m/>
    <m/>
    <m/>
    <x v="2"/>
    <m/>
  </r>
  <r>
    <s v="Exp4"/>
    <n v="400091"/>
    <n v="91"/>
    <x v="2"/>
    <x v="8"/>
    <x v="10"/>
    <d v="2014-09-22T00:00:00"/>
    <s v="None_8h"/>
    <m/>
    <m/>
    <n v="2"/>
    <n v="2"/>
    <x v="15"/>
    <n v="8"/>
    <n v="85"/>
    <n v="211"/>
    <n v="175"/>
    <n v="3"/>
    <n v="13"/>
    <m/>
    <s v="TS"/>
    <m/>
    <n v="286.23076923076923"/>
    <n v="0.61139478634775601"/>
    <n v="7.6113947863477556"/>
    <n v="23"/>
    <m/>
    <m/>
    <m/>
    <x v="2"/>
    <m/>
  </r>
  <r>
    <s v="Exp4"/>
    <n v="400091"/>
    <n v="91"/>
    <x v="2"/>
    <x v="8"/>
    <x v="10"/>
    <d v="2014-09-22T00:00:00"/>
    <s v="None_8h"/>
    <m/>
    <m/>
    <n v="3"/>
    <n v="2"/>
    <x v="15"/>
    <n v="8"/>
    <n v="78"/>
    <n v="186"/>
    <n v="45"/>
    <n v="4"/>
    <n v="13"/>
    <m/>
    <s v="late DR"/>
    <m/>
    <n v="286.23076923076923"/>
    <n v="0.15721580220370868"/>
    <n v="7.1572158022037087"/>
    <n v="24"/>
    <m/>
    <m/>
    <m/>
    <x v="2"/>
    <m/>
  </r>
  <r>
    <s v="Exp4"/>
    <n v="400091"/>
    <n v="91"/>
    <x v="2"/>
    <x v="8"/>
    <x v="10"/>
    <d v="2014-09-22T00:00:00"/>
    <s v="None_8h"/>
    <m/>
    <m/>
    <n v="4"/>
    <n v="2"/>
    <x v="15"/>
    <n v="8"/>
    <n v="90"/>
    <n v="233"/>
    <n v="181"/>
    <n v="4"/>
    <n v="13"/>
    <m/>
    <s v="TS"/>
    <m/>
    <n v="286.23076923076923"/>
    <n v="0.63235689330825051"/>
    <n v="7.6323568933082502"/>
    <n v="24"/>
    <m/>
    <m/>
    <m/>
    <x v="2"/>
    <m/>
  </r>
  <r>
    <s v="Exp4"/>
    <n v="400046"/>
    <n v="46"/>
    <x v="2"/>
    <x v="8"/>
    <x v="10"/>
    <d v="2014-09-29T00:00:00"/>
    <s v="None_8h"/>
    <m/>
    <n v="46"/>
    <n v="1"/>
    <n v="2"/>
    <x v="11"/>
    <n v="9"/>
    <n v="105"/>
    <m/>
    <n v="215"/>
    <n v="3"/>
    <n v="15"/>
    <n v="10"/>
    <s v="TS"/>
    <n v="1"/>
    <n v="292.11111111111109"/>
    <n v="0.7360213008748574"/>
    <n v="8.7360213008748566"/>
    <n v="26"/>
    <m/>
    <m/>
    <m/>
    <x v="2"/>
    <m/>
  </r>
  <r>
    <s v="Exp4"/>
    <n v="400046"/>
    <n v="46"/>
    <x v="2"/>
    <x v="8"/>
    <x v="10"/>
    <d v="2014-09-29T00:00:00"/>
    <s v="None_8h"/>
    <m/>
    <m/>
    <n v="2"/>
    <n v="1"/>
    <x v="15"/>
    <n v="8"/>
    <n v="108"/>
    <n v="271"/>
    <n v="126"/>
    <n v="4"/>
    <n v="13"/>
    <n v="10"/>
    <s v="TS"/>
    <n v="1"/>
    <n v="286.23076923076923"/>
    <n v="0.44020424617038434"/>
    <n v="7.4402042461703841"/>
    <n v="24"/>
    <m/>
    <m/>
    <m/>
    <x v="2"/>
    <m/>
  </r>
  <r>
    <s v="Exp4"/>
    <n v="400046"/>
    <n v="46"/>
    <x v="2"/>
    <x v="8"/>
    <x v="10"/>
    <d v="2014-09-29T00:00:00"/>
    <s v="None_8h"/>
    <m/>
    <m/>
    <n v="3"/>
    <n v="1"/>
    <x v="11"/>
    <n v="9"/>
    <n v="104"/>
    <n v="277"/>
    <n v="237"/>
    <n v="3"/>
    <n v="16"/>
    <n v="10"/>
    <s v="TS"/>
    <n v="1"/>
    <n v="292.11111111111109"/>
    <n v="0.81133510840623824"/>
    <n v="8.8113351084062383"/>
    <n v="27"/>
    <m/>
    <m/>
    <m/>
    <x v="2"/>
    <m/>
  </r>
  <r>
    <s v="Exp4"/>
    <n v="400046"/>
    <n v="46"/>
    <x v="2"/>
    <x v="8"/>
    <x v="10"/>
    <d v="2014-09-29T00:00:00"/>
    <s v="None_8h"/>
    <m/>
    <m/>
    <n v="4"/>
    <n v="1"/>
    <x v="11"/>
    <n v="9"/>
    <n v="105"/>
    <n v="292"/>
    <n v="81"/>
    <n v="3"/>
    <n v="13"/>
    <m/>
    <s v="TS"/>
    <m/>
    <n v="292.11111111111109"/>
    <n v="0.27729174591099282"/>
    <n v="8.2772917459109934"/>
    <n v="24"/>
    <m/>
    <m/>
    <m/>
    <x v="2"/>
    <m/>
  </r>
  <r>
    <s v="Exp4"/>
    <n v="400051"/>
    <n v="51"/>
    <x v="2"/>
    <x v="8"/>
    <x v="10"/>
    <d v="2014-09-29T00:00:00"/>
    <s v="None_8h"/>
    <m/>
    <n v="51"/>
    <n v="1"/>
    <n v="2"/>
    <x v="11"/>
    <n v="9"/>
    <n v="109"/>
    <m/>
    <n v="30"/>
    <n v="4"/>
    <n v="13"/>
    <n v="10"/>
    <s v="TS"/>
    <n v="1"/>
    <n v="292.11111111111109"/>
    <n v="0.10270064663370104"/>
    <n v="8.1027006466337017"/>
    <n v="25"/>
    <m/>
    <m/>
    <m/>
    <x v="2"/>
    <m/>
  </r>
  <r>
    <s v="Exp4"/>
    <n v="400051"/>
    <n v="51"/>
    <x v="2"/>
    <x v="8"/>
    <x v="10"/>
    <d v="2014-09-29T00:00:00"/>
    <s v="None_8h"/>
    <m/>
    <m/>
    <n v="2"/>
    <n v="1"/>
    <x v="11"/>
    <n v="9"/>
    <n v="124"/>
    <n v="318"/>
    <n v="186"/>
    <n v="4"/>
    <n v="15"/>
    <n v="10"/>
    <s v="TS"/>
    <n v="1"/>
    <n v="292.11111111111109"/>
    <n v="0.63674400912894646"/>
    <n v="8.6367440091289467"/>
    <n v="27"/>
    <m/>
    <m/>
    <m/>
    <x v="2"/>
    <m/>
  </r>
  <r>
    <s v="Exp4"/>
    <n v="400051"/>
    <n v="51"/>
    <x v="2"/>
    <x v="8"/>
    <x v="10"/>
    <d v="2014-09-29T00:00:00"/>
    <s v="None_8h"/>
    <m/>
    <m/>
    <n v="3"/>
    <n v="1"/>
    <x v="11"/>
    <n v="9"/>
    <n v="120"/>
    <n v="308"/>
    <n v="257"/>
    <n v="4"/>
    <n v="14"/>
    <n v="10"/>
    <s v="TS"/>
    <n v="1"/>
    <n v="292.11111111111109"/>
    <n v="0.87980220616203886"/>
    <n v="8.8798022061620383"/>
    <n v="26"/>
    <m/>
    <m/>
    <m/>
    <x v="2"/>
    <m/>
  </r>
  <r>
    <s v="Exp4"/>
    <n v="400051"/>
    <n v="51"/>
    <x v="2"/>
    <x v="8"/>
    <x v="10"/>
    <d v="2014-09-29T00:00:00"/>
    <s v="None_8h"/>
    <m/>
    <m/>
    <n v="4"/>
    <n v="2"/>
    <x v="11"/>
    <n v="9"/>
    <n v="116"/>
    <n v="319"/>
    <n v="67"/>
    <n v="4"/>
    <n v="13"/>
    <n v="10"/>
    <s v="TS"/>
    <n v="1"/>
    <n v="292.11111111111109"/>
    <n v="0.22936477748193232"/>
    <n v="8.2293647774819316"/>
    <n v="25"/>
    <m/>
    <m/>
    <m/>
    <x v="2"/>
    <m/>
  </r>
  <r>
    <s v="Exp4"/>
    <n v="400057"/>
    <n v="57"/>
    <x v="2"/>
    <x v="8"/>
    <x v="10"/>
    <d v="2014-09-29T00:00:00"/>
    <s v="None_8h"/>
    <m/>
    <n v="57"/>
    <n v="1"/>
    <n v="1"/>
    <x v="11"/>
    <n v="9"/>
    <n v="120"/>
    <m/>
    <n v="258"/>
    <n v="4"/>
    <n v="17"/>
    <m/>
    <s v="TS"/>
    <m/>
    <n v="292.11111111111109"/>
    <n v="0.88322556104982886"/>
    <n v="8.8832255610498283"/>
    <n v="29"/>
    <m/>
    <m/>
    <m/>
    <x v="2"/>
    <m/>
  </r>
  <r>
    <s v="Exp4"/>
    <n v="400057"/>
    <n v="57"/>
    <x v="2"/>
    <x v="8"/>
    <x v="10"/>
    <d v="2014-09-29T00:00:00"/>
    <s v="None_8h"/>
    <m/>
    <m/>
    <n v="2"/>
    <n v="1"/>
    <x v="15"/>
    <n v="8"/>
    <n v="105"/>
    <n v="290"/>
    <n v="236"/>
    <n v="5"/>
    <n v="14"/>
    <m/>
    <s v="TS"/>
    <m/>
    <n v="286.23076923076923"/>
    <n v="0.82450954044611668"/>
    <n v="7.8245095404461171"/>
    <n v="26"/>
    <m/>
    <m/>
    <m/>
    <x v="2"/>
    <m/>
  </r>
  <r>
    <s v="Exp4"/>
    <n v="400057"/>
    <n v="57"/>
    <x v="2"/>
    <x v="8"/>
    <x v="10"/>
    <d v="2014-09-29T00:00:00"/>
    <s v="None_8h"/>
    <m/>
    <m/>
    <n v="3"/>
    <n v="1"/>
    <x v="11"/>
    <n v="9"/>
    <n v="103"/>
    <n v="230"/>
    <n v="63"/>
    <n v="4"/>
    <n v="14"/>
    <m/>
    <s v="late DR"/>
    <m/>
    <n v="292.11111111111109"/>
    <n v="0.21567135793077216"/>
    <n v="8.2156713579307716"/>
    <n v="26"/>
    <m/>
    <m/>
    <m/>
    <x v="2"/>
    <m/>
  </r>
  <r>
    <s v="Exp4"/>
    <n v="400057"/>
    <n v="57"/>
    <x v="2"/>
    <x v="8"/>
    <x v="10"/>
    <d v="2014-09-29T00:00:00"/>
    <s v="None_8h"/>
    <m/>
    <m/>
    <n v="4"/>
    <n v="1"/>
    <x v="11"/>
    <n v="9"/>
    <n v="130"/>
    <n v="311"/>
    <n v="220"/>
    <n v="4"/>
    <n v="16"/>
    <n v="10"/>
    <s v="TS"/>
    <n v="1"/>
    <n v="292.11111111111109"/>
    <n v="0.75313807531380761"/>
    <n v="8.7531380753138084"/>
    <n v="28"/>
    <m/>
    <m/>
    <m/>
    <x v="2"/>
    <m/>
  </r>
  <r>
    <s v="Exp4"/>
    <n v="400061"/>
    <n v="61"/>
    <x v="2"/>
    <x v="8"/>
    <x v="10"/>
    <d v="2014-10-06T00:00:00"/>
    <s v="None_8h"/>
    <m/>
    <n v="61"/>
    <n v="1"/>
    <n v="2"/>
    <x v="12"/>
    <n v="10"/>
    <n v="118"/>
    <m/>
    <n v="86"/>
    <n v="3"/>
    <n v="13"/>
    <n v="10"/>
    <s v="&gt;TS"/>
    <n v="1"/>
    <n v="314.28571428571428"/>
    <n v="0.27363636363636362"/>
    <n v="9.2736363636363635"/>
    <n v="25"/>
    <m/>
    <m/>
    <m/>
    <x v="2"/>
    <m/>
  </r>
  <r>
    <s v="Exp4"/>
    <n v="400061"/>
    <n v="61"/>
    <x v="2"/>
    <x v="8"/>
    <x v="10"/>
    <d v="2014-10-06T00:00:00"/>
    <s v="None_8h"/>
    <m/>
    <m/>
    <n v="2"/>
    <n v="2"/>
    <x v="12"/>
    <n v="10"/>
    <n v="115"/>
    <n v="260"/>
    <n v="70"/>
    <n v="3"/>
    <n v="14"/>
    <n v="10"/>
    <s v="&gt;TS"/>
    <n v="1"/>
    <n v="314.28571428571428"/>
    <n v="0.22272727272727275"/>
    <n v="9.2227272727272727"/>
    <n v="26"/>
    <m/>
    <m/>
    <m/>
    <x v="2"/>
    <m/>
  </r>
  <r>
    <s v="Exp4"/>
    <n v="400061"/>
    <n v="61"/>
    <x v="2"/>
    <x v="8"/>
    <x v="10"/>
    <d v="2014-10-06T00:00:00"/>
    <s v="None_8h"/>
    <m/>
    <m/>
    <n v="3"/>
    <n v="3"/>
    <x v="11"/>
    <n v="10"/>
    <n v="116"/>
    <n v="282"/>
    <n v="21"/>
    <n v="3"/>
    <n v="14"/>
    <n v="15"/>
    <s v="&gt;TS"/>
    <n v="2"/>
    <n v="292.11111111111109"/>
    <n v="7.189045264359073E-2"/>
    <n v="8.07189045264359"/>
    <n v="25"/>
    <m/>
    <m/>
    <m/>
    <x v="2"/>
    <m/>
  </r>
  <r>
    <s v="Exp4"/>
    <n v="400061"/>
    <n v="61"/>
    <x v="2"/>
    <x v="8"/>
    <x v="10"/>
    <d v="2014-10-06T00:00:00"/>
    <s v="None_8h"/>
    <m/>
    <m/>
    <n v="4"/>
    <n v="2"/>
    <x v="11"/>
    <n v="9"/>
    <n v="116"/>
    <n v="252"/>
    <n v="64"/>
    <n v="4"/>
    <n v="13"/>
    <n v="10"/>
    <s v="&gt;TS"/>
    <n v="2"/>
    <n v="292.11111111111109"/>
    <n v="0.21909471281856222"/>
    <n v="8.2190947128185616"/>
    <n v="25"/>
    <m/>
    <m/>
    <m/>
    <x v="2"/>
    <m/>
  </r>
  <r>
    <s v="Exp4"/>
    <n v="400062"/>
    <n v="62"/>
    <x v="2"/>
    <x v="8"/>
    <x v="10"/>
    <d v="2014-10-06T00:00:00"/>
    <s v="None_8h"/>
    <m/>
    <n v="62"/>
    <n v="1"/>
    <n v="2"/>
    <x v="12"/>
    <n v="10"/>
    <n v="130"/>
    <m/>
    <n v="190"/>
    <n v="4"/>
    <n v="13"/>
    <n v="10"/>
    <s v="TS"/>
    <n v="1"/>
    <n v="314.28571428571428"/>
    <n v="0.60454545454545461"/>
    <n v="9.6045454545454554"/>
    <n v="26"/>
    <m/>
    <m/>
    <m/>
    <x v="2"/>
    <m/>
  </r>
  <r>
    <s v="Exp4"/>
    <n v="400062"/>
    <n v="62"/>
    <x v="2"/>
    <x v="8"/>
    <x v="10"/>
    <d v="2014-10-06T00:00:00"/>
    <s v="None_8h"/>
    <m/>
    <m/>
    <n v="2"/>
    <n v="2"/>
    <x v="12"/>
    <n v="10"/>
    <n v="124"/>
    <n v="292"/>
    <n v="49"/>
    <n v="3"/>
    <n v="14"/>
    <n v="10"/>
    <s v="TS"/>
    <n v="1"/>
    <n v="314.28571428571428"/>
    <n v="0.15590909090909091"/>
    <n v="9.1559090909090912"/>
    <n v="26"/>
    <m/>
    <m/>
    <m/>
    <x v="2"/>
    <m/>
  </r>
  <r>
    <s v="Exp4"/>
    <n v="400062"/>
    <n v="62"/>
    <x v="2"/>
    <x v="8"/>
    <x v="10"/>
    <d v="2014-10-06T00:00:00"/>
    <s v="None_8h"/>
    <m/>
    <m/>
    <n v="3"/>
    <n v="1"/>
    <x v="11"/>
    <n v="9"/>
    <n v="120"/>
    <n v="299"/>
    <n v="269"/>
    <n v="4"/>
    <n v="13"/>
    <n v="10"/>
    <s v="TS"/>
    <n v="1"/>
    <n v="292.11111111111109"/>
    <n v="0.92088246481551927"/>
    <n v="8.9208824648155201"/>
    <n v="25"/>
    <m/>
    <m/>
    <m/>
    <x v="2"/>
    <m/>
  </r>
  <r>
    <s v="Exp4"/>
    <n v="400062"/>
    <n v="62"/>
    <x v="2"/>
    <x v="8"/>
    <x v="10"/>
    <d v="2014-10-06T00:00:00"/>
    <s v="None_8h"/>
    <m/>
    <m/>
    <n v="4"/>
    <n v="1"/>
    <x v="11"/>
    <n v="9"/>
    <n v="120"/>
    <n v="284"/>
    <n v="201"/>
    <n v="4"/>
    <n v="12"/>
    <m/>
    <s v="TS"/>
    <m/>
    <n v="292.11111111111109"/>
    <n v="0.68809433244579699"/>
    <n v="8.6880943324457967"/>
    <n v="24"/>
    <m/>
    <m/>
    <m/>
    <x v="2"/>
    <m/>
  </r>
  <r>
    <s v="Exp4"/>
    <n v="400080"/>
    <n v="80"/>
    <x v="2"/>
    <x v="8"/>
    <x v="10"/>
    <d v="2014-10-06T00:00:00"/>
    <s v="None_8h"/>
    <m/>
    <n v="80"/>
    <n v="1"/>
    <n v="2"/>
    <x v="12"/>
    <n v="10"/>
    <n v="115"/>
    <m/>
    <n v="144"/>
    <n v="3"/>
    <n v="14"/>
    <n v="10"/>
    <s v="&gt;TS"/>
    <n v="2"/>
    <n v="314.28571428571428"/>
    <n v="0.45818181818181819"/>
    <n v="9.4581818181818189"/>
    <n v="26"/>
    <m/>
    <m/>
    <m/>
    <x v="2"/>
    <m/>
  </r>
  <r>
    <s v="Exp4"/>
    <n v="400080"/>
    <n v="80"/>
    <x v="2"/>
    <x v="8"/>
    <x v="10"/>
    <d v="2014-10-06T00:00:00"/>
    <s v="None_8h"/>
    <m/>
    <m/>
    <n v="2"/>
    <n v="2"/>
    <x v="12"/>
    <n v="10"/>
    <n v="120"/>
    <n v="248"/>
    <n v="77"/>
    <n v="3"/>
    <n v="13"/>
    <n v="10"/>
    <s v="&gt;TS"/>
    <n v="1"/>
    <n v="314.28571428571428"/>
    <n v="0.245"/>
    <n v="9.2449999999999992"/>
    <n v="25"/>
    <m/>
    <m/>
    <m/>
    <x v="2"/>
    <m/>
  </r>
  <r>
    <s v="Exp4"/>
    <n v="400080"/>
    <n v="80"/>
    <x v="2"/>
    <x v="8"/>
    <x v="10"/>
    <d v="2014-10-06T00:00:00"/>
    <s v="None_8h"/>
    <m/>
    <m/>
    <n v="3"/>
    <n v="2"/>
    <x v="12"/>
    <n v="10"/>
    <n v="108"/>
    <n v="258"/>
    <n v="39"/>
    <n v="3"/>
    <n v="13"/>
    <n v="10"/>
    <s v="&gt;TS"/>
    <n v="1"/>
    <n v="314.28571428571428"/>
    <n v="0.1240909090909091"/>
    <n v="9.1240909090909099"/>
    <n v="25"/>
    <m/>
    <m/>
    <m/>
    <x v="2"/>
    <m/>
  </r>
  <r>
    <s v="Exp4"/>
    <n v="400080"/>
    <n v="80"/>
    <x v="2"/>
    <x v="8"/>
    <x v="10"/>
    <d v="2014-10-06T00:00:00"/>
    <s v="None_8h"/>
    <m/>
    <m/>
    <n v="4"/>
    <n v="1"/>
    <x v="11"/>
    <n v="9"/>
    <n v="118"/>
    <n v="237"/>
    <n v="248"/>
    <n v="3"/>
    <n v="14"/>
    <n v="15"/>
    <s v="&gt;TS"/>
    <n v="2"/>
    <n v="292.11111111111109"/>
    <n v="0.84899201217192855"/>
    <n v="8.8489920121719283"/>
    <n v="25"/>
    <m/>
    <m/>
    <m/>
    <x v="2"/>
    <m/>
  </r>
  <r>
    <s v="Exp4"/>
    <n v="400045"/>
    <n v="45"/>
    <x v="2"/>
    <x v="8"/>
    <x v="10"/>
    <d v="2014-10-14T00:00:00"/>
    <s v="None_8h"/>
    <m/>
    <n v="45"/>
    <n v="1"/>
    <n v="3"/>
    <x v="6"/>
    <n v="11"/>
    <n v="118"/>
    <m/>
    <n v="74"/>
    <n v="3"/>
    <n v="12"/>
    <n v="20"/>
    <s v="TS"/>
    <n v="2"/>
    <n v="315.33333333333331"/>
    <n v="0.23467230443974632"/>
    <n v="10.234672304439746"/>
    <n v="25"/>
    <m/>
    <m/>
    <m/>
    <x v="2"/>
    <m/>
  </r>
  <r>
    <s v="Exp4"/>
    <n v="400045"/>
    <n v="45"/>
    <x v="2"/>
    <x v="8"/>
    <x v="10"/>
    <d v="2014-10-14T00:00:00"/>
    <s v="None_8h"/>
    <m/>
    <m/>
    <n v="2"/>
    <n v="2"/>
    <x v="12"/>
    <n v="10"/>
    <n v="130"/>
    <n v="278"/>
    <n v="256"/>
    <n v="3"/>
    <n v="12"/>
    <n v="30"/>
    <s v="TS"/>
    <n v="3"/>
    <n v="314.28571428571428"/>
    <n v="0.81454545454545457"/>
    <n v="9.8145454545454545"/>
    <n v="24"/>
    <m/>
    <m/>
    <m/>
    <x v="2"/>
    <m/>
  </r>
  <r>
    <s v="Exp4"/>
    <n v="400045"/>
    <n v="45"/>
    <x v="2"/>
    <x v="8"/>
    <x v="10"/>
    <d v="2014-10-14T00:00:00"/>
    <s v="None_8h"/>
    <m/>
    <m/>
    <n v="3"/>
    <n v="1"/>
    <x v="6"/>
    <n v="11"/>
    <n v="137"/>
    <n v="264"/>
    <n v="125"/>
    <n v="3"/>
    <n v="13"/>
    <n v="31"/>
    <s v="TS"/>
    <n v="2"/>
    <n v="315.33333333333331"/>
    <n v="0.39640591966173366"/>
    <n v="10.396405919661733"/>
    <n v="26"/>
    <m/>
    <m/>
    <m/>
    <x v="2"/>
    <m/>
  </r>
  <r>
    <s v="Exp4"/>
    <n v="400045"/>
    <n v="45"/>
    <x v="2"/>
    <x v="8"/>
    <x v="10"/>
    <d v="2014-10-14T00:00:00"/>
    <s v="None_8h"/>
    <m/>
    <m/>
    <n v="4"/>
    <n v="1"/>
    <x v="6"/>
    <n v="11"/>
    <n v="134"/>
    <n v="267"/>
    <n v="43"/>
    <n v="2"/>
    <n v="12"/>
    <n v="30"/>
    <s v="TS"/>
    <n v="2"/>
    <n v="315.33333333333331"/>
    <n v="0.13636363636363638"/>
    <n v="10.136363636363637"/>
    <n v="24"/>
    <m/>
    <m/>
    <m/>
    <x v="2"/>
    <m/>
  </r>
  <r>
    <s v="Exp4"/>
    <n v="400063"/>
    <n v="63"/>
    <x v="2"/>
    <x v="8"/>
    <x v="10"/>
    <d v="2014-10-14T00:00:00"/>
    <s v="None_8h"/>
    <m/>
    <n v="63"/>
    <n v="1"/>
    <n v="1"/>
    <x v="12"/>
    <n v="10"/>
    <n v="145"/>
    <m/>
    <n v="234"/>
    <n v="2"/>
    <n v="14"/>
    <n v="31"/>
    <s v="TS"/>
    <n v="2"/>
    <n v="314.28571428571428"/>
    <n v="0.74454545454545451"/>
    <n v="9.7445454545454542"/>
    <n v="25"/>
    <m/>
    <m/>
    <m/>
    <x v="2"/>
    <m/>
  </r>
  <r>
    <s v="Exp4"/>
    <n v="400063"/>
    <n v="63"/>
    <x v="2"/>
    <x v="8"/>
    <x v="10"/>
    <d v="2014-10-14T00:00:00"/>
    <s v="None_8h"/>
    <m/>
    <m/>
    <n v="2"/>
    <n v="1"/>
    <x v="12"/>
    <n v="10"/>
    <n v="140"/>
    <n v="316"/>
    <n v="191"/>
    <n v="3"/>
    <n v="13"/>
    <n v="33"/>
    <s v="TS"/>
    <n v="2"/>
    <n v="314.28571428571428"/>
    <n v="0.60772727272727278"/>
    <n v="9.6077272727272724"/>
    <n v="25"/>
    <m/>
    <m/>
    <m/>
    <x v="2"/>
    <m/>
  </r>
  <r>
    <s v="Exp4"/>
    <n v="400063"/>
    <n v="63"/>
    <x v="2"/>
    <x v="8"/>
    <x v="10"/>
    <d v="2014-10-14T00:00:00"/>
    <s v="None_8h"/>
    <m/>
    <m/>
    <n v="3"/>
    <n v="2"/>
    <x v="6"/>
    <n v="11"/>
    <n v="152"/>
    <n v="322"/>
    <n v="75"/>
    <n v="2"/>
    <n v="10"/>
    <n v="45"/>
    <s v="TS"/>
    <n v="3"/>
    <n v="315.33333333333331"/>
    <n v="0.23784355179704017"/>
    <n v="10.23784355179704"/>
    <n v="22"/>
    <m/>
    <m/>
    <m/>
    <x v="2"/>
    <m/>
  </r>
  <r>
    <s v="Exp4"/>
    <n v="400063"/>
    <n v="63"/>
    <x v="2"/>
    <x v="8"/>
    <x v="10"/>
    <d v="2014-10-14T00:00:00"/>
    <s v="None_8h"/>
    <m/>
    <m/>
    <n v="4"/>
    <n v="1"/>
    <x v="6"/>
    <n v="11"/>
    <n v="151"/>
    <n v="356"/>
    <n v="207"/>
    <n v="3"/>
    <n v="13"/>
    <n v="28"/>
    <s v="TS"/>
    <n v="2"/>
    <n v="315.33333333333331"/>
    <n v="0.65644820295983086"/>
    <n v="10.656448202959831"/>
    <n v="26"/>
    <m/>
    <m/>
    <m/>
    <x v="2"/>
    <m/>
  </r>
  <r>
    <s v="Exp4"/>
    <n v="400093"/>
    <n v="93"/>
    <x v="2"/>
    <x v="8"/>
    <x v="10"/>
    <d v="2014-10-14T00:00:00"/>
    <s v="None_8h"/>
    <m/>
    <n v="93"/>
    <n v="1"/>
    <n v="2"/>
    <x v="6"/>
    <n v="11"/>
    <n v="130"/>
    <n v="320"/>
    <n v="290"/>
    <n v="3"/>
    <n v="16"/>
    <n v="16"/>
    <s v="TS"/>
    <n v="2"/>
    <n v="315.33333333333331"/>
    <n v="0.91966173361522208"/>
    <n v="10.919661733615222"/>
    <n v="29"/>
    <m/>
    <m/>
    <m/>
    <x v="2"/>
    <m/>
  </r>
  <r>
    <s v="Exp4"/>
    <n v="400093"/>
    <n v="93"/>
    <x v="2"/>
    <x v="8"/>
    <x v="10"/>
    <d v="2014-10-14T00:00:00"/>
    <s v="None_8h"/>
    <m/>
    <m/>
    <n v="2"/>
    <n v="2"/>
    <x v="12"/>
    <n v="11"/>
    <n v="135"/>
    <n v="345"/>
    <n v="328"/>
    <n v="2"/>
    <n v="15"/>
    <n v="25"/>
    <s v="TS"/>
    <n v="2"/>
    <n v="314.28571428571428"/>
    <n v="1.0436363636363637"/>
    <n v="10.043636363636363"/>
    <n v="26"/>
    <m/>
    <m/>
    <m/>
    <x v="2"/>
    <m/>
  </r>
  <r>
    <s v="Exp4"/>
    <n v="400093"/>
    <n v="93"/>
    <x v="2"/>
    <x v="8"/>
    <x v="10"/>
    <d v="2014-10-14T00:00:00"/>
    <s v="None_8h"/>
    <m/>
    <m/>
    <n v="3"/>
    <n v="1"/>
    <x v="12"/>
    <n v="10"/>
    <n v="137"/>
    <n v="314"/>
    <n v="61"/>
    <n v="3"/>
    <n v="14"/>
    <n v="25"/>
    <s v="TS"/>
    <n v="3"/>
    <n v="314.28571428571428"/>
    <n v="0.19409090909090909"/>
    <n v="9.1940909090909084"/>
    <n v="26"/>
    <m/>
    <m/>
    <m/>
    <x v="2"/>
    <m/>
  </r>
  <r>
    <s v="Exp4"/>
    <n v="400093"/>
    <n v="93"/>
    <x v="2"/>
    <x v="8"/>
    <x v="10"/>
    <d v="2014-10-14T00:00:00"/>
    <s v="None_8h"/>
    <m/>
    <m/>
    <n v="4"/>
    <n v="2"/>
    <x v="6"/>
    <n v="11"/>
    <n v="134"/>
    <n v="343"/>
    <n v="28"/>
    <n v="3"/>
    <n v="13"/>
    <n v="28"/>
    <s v="TS"/>
    <n v="3"/>
    <n v="315.33333333333331"/>
    <n v="8.8794926004228336E-2"/>
    <n v="10.088794926004228"/>
    <n v="26"/>
    <m/>
    <m/>
    <m/>
    <x v="2"/>
    <m/>
  </r>
  <r>
    <s v="Exp4"/>
    <n v="400060"/>
    <n v="60"/>
    <x v="2"/>
    <x v="8"/>
    <x v="10"/>
    <d v="2014-10-20T00:00:00"/>
    <s v="None_8h"/>
    <m/>
    <n v="60"/>
    <n v="1"/>
    <n v="2"/>
    <x v="6"/>
    <n v="11"/>
    <n v="145"/>
    <m/>
    <n v="270"/>
    <n v="2"/>
    <n v="14"/>
    <n v="56"/>
    <s v="TS"/>
    <n v="3"/>
    <n v="315.33333333333331"/>
    <n v="0.85623678646934465"/>
    <n v="10.856236786469344"/>
    <n v="26"/>
    <m/>
    <m/>
    <m/>
    <x v="2"/>
    <m/>
  </r>
  <r>
    <s v="Exp4"/>
    <n v="400060"/>
    <n v="60"/>
    <x v="2"/>
    <x v="8"/>
    <x v="10"/>
    <d v="2014-10-20T00:00:00"/>
    <s v="None_8h"/>
    <m/>
    <m/>
    <n v="2"/>
    <n v="2"/>
    <x v="6"/>
    <n v="11"/>
    <n v="188"/>
    <n v="346"/>
    <n v="285"/>
    <n v="3"/>
    <n v="17"/>
    <n v="70"/>
    <s v="TS"/>
    <n v="3"/>
    <n v="315.33333333333331"/>
    <n v="0.90380549682875266"/>
    <n v="10.903805496828753"/>
    <n v="30"/>
    <m/>
    <m/>
    <m/>
    <x v="2"/>
    <m/>
  </r>
  <r>
    <s v="Exp4"/>
    <n v="400060"/>
    <n v="60"/>
    <x v="2"/>
    <x v="8"/>
    <x v="10"/>
    <d v="2014-10-20T00:00:00"/>
    <s v="None_8h"/>
    <m/>
    <m/>
    <n v="3"/>
    <n v="2"/>
    <x v="6"/>
    <n v="11"/>
    <n v="158"/>
    <n v="308"/>
    <n v="115"/>
    <n v="2"/>
    <n v="13"/>
    <n v="45"/>
    <s v="TS"/>
    <n v="3"/>
    <n v="315.33333333333331"/>
    <n v="0.36469344608879495"/>
    <n v="10.364693446088795"/>
    <n v="25"/>
    <m/>
    <m/>
    <m/>
    <x v="2"/>
    <m/>
  </r>
  <r>
    <s v="Exp4"/>
    <n v="400060"/>
    <n v="60"/>
    <x v="2"/>
    <x v="8"/>
    <x v="10"/>
    <d v="2014-10-20T00:00:00"/>
    <s v="None_8h"/>
    <m/>
    <m/>
    <n v="4"/>
    <n v="1"/>
    <x v="6"/>
    <n v="11"/>
    <n v="183"/>
    <n v="306"/>
    <n v="170"/>
    <n v="2"/>
    <n v="14"/>
    <n v="80"/>
    <s v="TS"/>
    <n v="3"/>
    <n v="315.33333333333331"/>
    <n v="0.53911205073995772"/>
    <n v="10.539112050739957"/>
    <n v="26"/>
    <m/>
    <m/>
    <m/>
    <x v="2"/>
    <m/>
  </r>
  <r>
    <s v="Exp4"/>
    <n v="400068"/>
    <n v="68"/>
    <x v="2"/>
    <x v="8"/>
    <x v="10"/>
    <d v="2014-10-20T00:00:00"/>
    <s v="None_8h"/>
    <m/>
    <n v="68"/>
    <n v="1"/>
    <n v="1"/>
    <x v="12"/>
    <n v="10"/>
    <n v="150"/>
    <m/>
    <n v="316"/>
    <n v="3"/>
    <n v="14"/>
    <n v="45"/>
    <s v="TS"/>
    <n v="2"/>
    <n v="314.28571428571428"/>
    <n v="1.0054545454545454"/>
    <n v="10.005454545454546"/>
    <n v="26"/>
    <m/>
    <m/>
    <m/>
    <x v="2"/>
    <m/>
  </r>
  <r>
    <s v="Exp4"/>
    <n v="400068"/>
    <n v="68"/>
    <x v="2"/>
    <x v="8"/>
    <x v="10"/>
    <d v="2014-10-20T00:00:00"/>
    <s v="None_8h"/>
    <m/>
    <m/>
    <n v="2"/>
    <n v="1"/>
    <x v="6"/>
    <n v="11"/>
    <n v="143"/>
    <n v="331"/>
    <n v="25"/>
    <n v="2"/>
    <n v="13"/>
    <n v="40"/>
    <s v="TS"/>
    <n v="2"/>
    <n v="315.33333333333331"/>
    <n v="7.9281183932346733E-2"/>
    <n v="10.079281183932347"/>
    <n v="25"/>
    <m/>
    <m/>
    <m/>
    <x v="2"/>
    <m/>
  </r>
  <r>
    <s v="Exp4"/>
    <n v="400068"/>
    <n v="68"/>
    <x v="2"/>
    <x v="8"/>
    <x v="10"/>
    <d v="2014-10-20T00:00:00"/>
    <s v="None_8h"/>
    <m/>
    <m/>
    <n v="3"/>
    <n v="1"/>
    <x v="12"/>
    <n v="10"/>
    <n v="153"/>
    <n v="318"/>
    <n v="247"/>
    <n v="2"/>
    <n v="14"/>
    <n v="40"/>
    <s v="TS"/>
    <n v="2"/>
    <n v="314.28571428571428"/>
    <n v="0.78590909090909089"/>
    <n v="9.7859090909090902"/>
    <n v="25"/>
    <m/>
    <m/>
    <m/>
    <x v="2"/>
    <m/>
  </r>
  <r>
    <s v="Exp4"/>
    <n v="400068"/>
    <n v="68"/>
    <x v="2"/>
    <x v="8"/>
    <x v="10"/>
    <d v="2014-10-20T00:00:00"/>
    <s v="None_8h"/>
    <m/>
    <m/>
    <n v="4"/>
    <n v="0"/>
    <x v="6"/>
    <n v="11"/>
    <n v="155"/>
    <n v="308"/>
    <n v="284"/>
    <n v="2"/>
    <n v="13"/>
    <n v="45"/>
    <s v="TS"/>
    <n v="3"/>
    <n v="315.33333333333331"/>
    <n v="0.90063424947145887"/>
    <n v="10.900634249471459"/>
    <n v="25"/>
    <m/>
    <m/>
    <m/>
    <x v="2"/>
    <m/>
  </r>
  <r>
    <s v="Exp4"/>
    <n v="400078"/>
    <n v="78"/>
    <x v="2"/>
    <x v="8"/>
    <x v="10"/>
    <d v="2014-10-20T00:00:00"/>
    <s v="None_8h"/>
    <m/>
    <n v="78"/>
    <n v="1"/>
    <n v="2"/>
    <x v="6"/>
    <n v="11"/>
    <n v="153"/>
    <m/>
    <n v="240"/>
    <n v="2"/>
    <n v="15"/>
    <m/>
    <s v="&gt;TS"/>
    <n v="3"/>
    <n v="315.33333333333331"/>
    <n v="0.76109936575052861"/>
    <n v="10.761099365750528"/>
    <n v="27"/>
    <m/>
    <m/>
    <m/>
    <x v="2"/>
    <m/>
  </r>
  <r>
    <s v="Exp4"/>
    <n v="400078"/>
    <n v="78"/>
    <x v="2"/>
    <x v="8"/>
    <x v="10"/>
    <d v="2014-10-20T00:00:00"/>
    <s v="None_8h"/>
    <m/>
    <m/>
    <n v="2"/>
    <n v="1"/>
    <x v="7"/>
    <n v="12"/>
    <n v="146"/>
    <n v="330"/>
    <n v="106"/>
    <n v="1"/>
    <n v="13"/>
    <n v="35"/>
    <s v="TS"/>
    <n v="3"/>
    <n v="242.5"/>
    <n v="0.43711340206185567"/>
    <n v="11.437113402061856"/>
    <n v="25"/>
    <m/>
    <m/>
    <m/>
    <x v="2"/>
    <m/>
  </r>
  <r>
    <s v="Exp4"/>
    <n v="400078"/>
    <n v="78"/>
    <x v="2"/>
    <x v="8"/>
    <x v="10"/>
    <d v="2014-10-20T00:00:00"/>
    <s v="None_8h"/>
    <m/>
    <m/>
    <n v="3"/>
    <n v="1"/>
    <x v="6"/>
    <n v="11"/>
    <n v="157"/>
    <n v="333"/>
    <n v="131"/>
    <n v="1"/>
    <n v="15"/>
    <n v="40"/>
    <s v="TS"/>
    <n v="3"/>
    <n v="315.33333333333331"/>
    <n v="0.41543340380549687"/>
    <n v="10.415433403805498"/>
    <n v="26"/>
    <m/>
    <m/>
    <m/>
    <x v="2"/>
    <m/>
  </r>
  <r>
    <s v="Exp4"/>
    <n v="400078"/>
    <n v="78"/>
    <x v="2"/>
    <x v="8"/>
    <x v="10"/>
    <d v="2014-10-20T00:00:00"/>
    <s v="None_8h"/>
    <m/>
    <m/>
    <n v="4"/>
    <n v="1"/>
    <x v="6"/>
    <n v="11"/>
    <n v="157"/>
    <n v="329"/>
    <n v="127"/>
    <n v="2"/>
    <n v="15"/>
    <n v="45"/>
    <s v="TS"/>
    <n v="3"/>
    <n v="315.33333333333331"/>
    <n v="0.40274841437632136"/>
    <n v="10.402748414376321"/>
    <n v="27"/>
    <m/>
    <m/>
    <m/>
    <x v="2"/>
    <m/>
  </r>
  <r>
    <s v="Exp4"/>
    <n v="400067"/>
    <n v="67"/>
    <x v="2"/>
    <x v="8"/>
    <x v="10"/>
    <d v="2014-11-03T00:00:00"/>
    <s v="None_8h"/>
    <m/>
    <n v="67"/>
    <n v="1"/>
    <n v="1"/>
    <x v="9"/>
    <n v="12"/>
    <n v="265"/>
    <m/>
    <m/>
    <m/>
    <m/>
    <n v="155"/>
    <s v="FL"/>
    <n v="3"/>
    <n v="242.5"/>
    <n v="0"/>
    <n v="12"/>
    <s v=""/>
    <m/>
    <m/>
    <m/>
    <x v="1"/>
    <m/>
  </r>
  <r>
    <s v="Exp4"/>
    <n v="400067"/>
    <n v="67"/>
    <x v="2"/>
    <x v="8"/>
    <x v="10"/>
    <d v="2014-11-03T00:00:00"/>
    <s v="None_8h"/>
    <m/>
    <m/>
    <n v="2"/>
    <n v="1"/>
    <x v="7"/>
    <n v="12"/>
    <n v="230"/>
    <n v="340"/>
    <n v="210"/>
    <n v="1"/>
    <m/>
    <n v="135"/>
    <s v="TS"/>
    <n v="4"/>
    <n v="242.5"/>
    <n v="0.865979381443299"/>
    <n v="11.865979381443299"/>
    <s v=""/>
    <m/>
    <m/>
    <m/>
    <x v="2"/>
    <m/>
  </r>
  <r>
    <s v="Exp4"/>
    <n v="400067"/>
    <n v="67"/>
    <x v="2"/>
    <x v="8"/>
    <x v="10"/>
    <d v="2014-11-03T00:00:00"/>
    <s v="None_8h"/>
    <m/>
    <m/>
    <n v="3"/>
    <n v="1"/>
    <x v="9"/>
    <n v="12"/>
    <n v="288"/>
    <m/>
    <m/>
    <m/>
    <m/>
    <m/>
    <s v="FL"/>
    <m/>
    <n v="242.5"/>
    <n v="0"/>
    <n v="12"/>
    <s v=""/>
    <m/>
    <m/>
    <m/>
    <x v="1"/>
    <m/>
  </r>
  <r>
    <s v="Exp4"/>
    <n v="400067"/>
    <n v="67"/>
    <x v="2"/>
    <x v="8"/>
    <x v="10"/>
    <d v="2014-11-03T00:00:00"/>
    <s v="None_8h"/>
    <m/>
    <m/>
    <n v="4"/>
    <n v="1"/>
    <x v="9"/>
    <n v="12"/>
    <n v="253"/>
    <m/>
    <m/>
    <m/>
    <m/>
    <m/>
    <s v="FL"/>
    <m/>
    <n v="242.5"/>
    <n v="0"/>
    <n v="12"/>
    <s v=""/>
    <m/>
    <m/>
    <m/>
    <x v="1"/>
    <m/>
  </r>
  <r>
    <s v="Exp4"/>
    <n v="400079"/>
    <n v="79"/>
    <x v="2"/>
    <x v="8"/>
    <x v="10"/>
    <d v="2014-11-03T00:00:00"/>
    <s v="None_8h"/>
    <m/>
    <n v="79"/>
    <n v="1"/>
    <n v="3"/>
    <x v="9"/>
    <n v="13"/>
    <n v="162"/>
    <m/>
    <n v="15"/>
    <n v="1"/>
    <n v="12"/>
    <n v="65"/>
    <s v="TS"/>
    <n v="3"/>
    <n v="242.5"/>
    <n v="6.1855670103092786E-2"/>
    <n v="12.061855670103093"/>
    <n v="25"/>
    <m/>
    <m/>
    <m/>
    <x v="2"/>
    <m/>
  </r>
  <r>
    <s v="Exp4"/>
    <n v="400079"/>
    <n v="79"/>
    <x v="2"/>
    <x v="8"/>
    <x v="10"/>
    <d v="2014-11-03T00:00:00"/>
    <s v="None_8h"/>
    <m/>
    <m/>
    <n v="2"/>
    <n v="1"/>
    <x v="9"/>
    <n v="13"/>
    <n v="167"/>
    <n v="260"/>
    <n v="10"/>
    <n v="1"/>
    <n v="13"/>
    <n v="62"/>
    <s v="TS"/>
    <n v="3"/>
    <n v="242.5"/>
    <n v="4.1237113402061855E-2"/>
    <n v="12.041237113402062"/>
    <n v="26"/>
    <m/>
    <m/>
    <m/>
    <x v="2"/>
    <m/>
  </r>
  <r>
    <s v="Exp4"/>
    <n v="400079"/>
    <n v="79"/>
    <x v="2"/>
    <x v="8"/>
    <x v="10"/>
    <d v="2014-11-03T00:00:00"/>
    <s v="None_8h"/>
    <m/>
    <m/>
    <n v="3"/>
    <n v="2"/>
    <x v="7"/>
    <n v="12"/>
    <n v="147"/>
    <n v="276"/>
    <n v="158"/>
    <n v="1"/>
    <n v="13"/>
    <n v="51"/>
    <s v="TS"/>
    <n v="3"/>
    <n v="242.5"/>
    <n v="0.65154639175257734"/>
    <n v="11.651546391752577"/>
    <n v="25"/>
    <m/>
    <m/>
    <m/>
    <x v="2"/>
    <m/>
  </r>
  <r>
    <s v="Exp4"/>
    <n v="400079"/>
    <n v="79"/>
    <x v="2"/>
    <x v="8"/>
    <x v="10"/>
    <d v="2014-11-03T00:00:00"/>
    <s v="None_8h"/>
    <m/>
    <m/>
    <n v="4"/>
    <n v="1"/>
    <x v="9"/>
    <n v="12"/>
    <n v="167"/>
    <m/>
    <m/>
    <m/>
    <m/>
    <m/>
    <s v="FL"/>
    <m/>
    <n v="242.5"/>
    <n v="0"/>
    <n v="12"/>
    <s v=""/>
    <m/>
    <m/>
    <m/>
    <x v="1"/>
    <m/>
  </r>
  <r>
    <s v="Exp4"/>
    <n v="400086"/>
    <n v="86"/>
    <x v="2"/>
    <x v="8"/>
    <x v="10"/>
    <d v="2014-11-03T00:00:00"/>
    <s v="None_8h"/>
    <m/>
    <n v="86"/>
    <n v="1"/>
    <n v="1"/>
    <x v="9"/>
    <n v="13"/>
    <n v="160"/>
    <m/>
    <n v="125"/>
    <n v="2"/>
    <n v="14"/>
    <n v="67"/>
    <s v="TS"/>
    <n v="3"/>
    <n v="242.5"/>
    <n v="0.51546391752577314"/>
    <n v="12.515463917525773"/>
    <n v="28"/>
    <m/>
    <m/>
    <m/>
    <x v="2"/>
    <m/>
  </r>
  <r>
    <s v="Exp4"/>
    <n v="400086"/>
    <n v="86"/>
    <x v="2"/>
    <x v="8"/>
    <x v="10"/>
    <d v="2014-11-03T00:00:00"/>
    <s v="None_8h"/>
    <m/>
    <m/>
    <n v="2"/>
    <n v="2"/>
    <x v="9"/>
    <n v="13"/>
    <n v="119"/>
    <n v="225"/>
    <n v="101"/>
    <n v="2"/>
    <n v="13"/>
    <n v="30"/>
    <s v="TS"/>
    <n v="2"/>
    <n v="242.5"/>
    <n v="0.41649484536082476"/>
    <n v="12.416494845360825"/>
    <n v="27"/>
    <m/>
    <m/>
    <m/>
    <x v="2"/>
    <m/>
  </r>
  <r>
    <s v="Exp4"/>
    <n v="400086"/>
    <n v="86"/>
    <x v="2"/>
    <x v="8"/>
    <x v="10"/>
    <d v="2014-11-03T00:00:00"/>
    <s v="None_8h"/>
    <m/>
    <m/>
    <n v="3"/>
    <n v="2"/>
    <x v="6"/>
    <n v="11"/>
    <n v="151"/>
    <n v="267"/>
    <n v="27"/>
    <n v="2"/>
    <n v="14"/>
    <n v="50"/>
    <s v="TS"/>
    <n v="2"/>
    <n v="315.33333333333331"/>
    <n v="8.5623678646934473E-2"/>
    <n v="10.085623678646934"/>
    <n v="26"/>
    <m/>
    <m/>
    <m/>
    <x v="2"/>
    <m/>
  </r>
  <r>
    <s v="Exp4"/>
    <n v="400086"/>
    <n v="86"/>
    <x v="2"/>
    <x v="8"/>
    <x v="10"/>
    <d v="2014-11-03T00:00:00"/>
    <s v="None_8h"/>
    <m/>
    <m/>
    <n v="4"/>
    <n v="1"/>
    <x v="9"/>
    <n v="12"/>
    <n v="185"/>
    <m/>
    <m/>
    <m/>
    <m/>
    <m/>
    <s v="FL"/>
    <m/>
    <n v="242.5"/>
    <n v="0"/>
    <n v="12"/>
    <s v=""/>
    <m/>
    <m/>
    <m/>
    <x v="1"/>
    <m/>
  </r>
  <r>
    <s v="Exp4"/>
    <n v="400047"/>
    <n v="47"/>
    <x v="2"/>
    <x v="8"/>
    <x v="10"/>
    <d v="2014-12-01T00:00:00"/>
    <s v="None_8h"/>
    <m/>
    <s v="Batten S 47"/>
    <n v="1"/>
    <m/>
    <x v="2"/>
    <m/>
    <n v="240"/>
    <m/>
    <m/>
    <m/>
    <n v="12"/>
    <m/>
    <m/>
    <n v="3"/>
    <n v="242.5"/>
    <n v="0"/>
    <n v="13"/>
    <n v="25"/>
    <m/>
    <m/>
    <m/>
    <x v="1"/>
    <m/>
  </r>
  <r>
    <s v="Exp4"/>
    <n v="400047"/>
    <n v="47"/>
    <x v="2"/>
    <x v="8"/>
    <x v="10"/>
    <d v="2014-12-01T00:00:00"/>
    <s v="None_8h"/>
    <m/>
    <m/>
    <n v="2"/>
    <m/>
    <x v="9"/>
    <m/>
    <n v="220"/>
    <m/>
    <m/>
    <m/>
    <n v="10"/>
    <m/>
    <m/>
    <n v="4"/>
    <n v="242.5"/>
    <n v="0"/>
    <n v="12"/>
    <n v="22"/>
    <m/>
    <m/>
    <m/>
    <x v="1"/>
    <m/>
  </r>
  <r>
    <s v="Exp4"/>
    <n v="400047"/>
    <n v="47"/>
    <x v="2"/>
    <x v="8"/>
    <x v="10"/>
    <d v="2014-12-01T00:00:00"/>
    <s v="None_8h"/>
    <m/>
    <m/>
    <n v="3"/>
    <m/>
    <x v="9"/>
    <m/>
    <n v="220"/>
    <m/>
    <m/>
    <m/>
    <m/>
    <m/>
    <m/>
    <n v="3"/>
    <n v="242.5"/>
    <n v="0"/>
    <n v="12"/>
    <s v=""/>
    <m/>
    <m/>
    <m/>
    <x v="1"/>
    <m/>
  </r>
  <r>
    <s v="Exp4"/>
    <n v="400053"/>
    <n v="53"/>
    <x v="2"/>
    <x v="8"/>
    <x v="10"/>
    <d v="2014-12-01T00:00:00"/>
    <s v="None_8h"/>
    <m/>
    <s v="Batten S 53"/>
    <n v="1"/>
    <m/>
    <x v="9"/>
    <m/>
    <n v="365"/>
    <m/>
    <m/>
    <m/>
    <n v="11"/>
    <m/>
    <m/>
    <n v="5"/>
    <n v="242.5"/>
    <n v="0"/>
    <n v="12"/>
    <n v="23"/>
    <m/>
    <m/>
    <m/>
    <x v="1"/>
    <m/>
  </r>
  <r>
    <s v="Exp4"/>
    <n v="400053"/>
    <n v="53"/>
    <x v="2"/>
    <x v="8"/>
    <x v="10"/>
    <d v="2014-12-01T00:00:00"/>
    <s v="None_8h"/>
    <m/>
    <m/>
    <n v="2"/>
    <m/>
    <x v="4"/>
    <m/>
    <n v="345"/>
    <m/>
    <m/>
    <m/>
    <m/>
    <m/>
    <m/>
    <n v="5"/>
    <n v="242.5"/>
    <n v="0"/>
    <n v="14"/>
    <s v=""/>
    <m/>
    <m/>
    <m/>
    <x v="1"/>
    <m/>
  </r>
  <r>
    <s v="Exp4"/>
    <n v="400053"/>
    <n v="53"/>
    <x v="2"/>
    <x v="8"/>
    <x v="10"/>
    <d v="2014-12-01T00:00:00"/>
    <s v="None_8h"/>
    <m/>
    <m/>
    <n v="3"/>
    <m/>
    <x v="9"/>
    <m/>
    <n v="355"/>
    <m/>
    <m/>
    <m/>
    <m/>
    <m/>
    <m/>
    <n v="5"/>
    <n v="242.5"/>
    <n v="0"/>
    <n v="12"/>
    <s v=""/>
    <m/>
    <m/>
    <m/>
    <x v="1"/>
    <m/>
  </r>
  <r>
    <s v="Exp4"/>
    <n v="400053"/>
    <n v="53"/>
    <x v="2"/>
    <x v="8"/>
    <x v="10"/>
    <d v="2014-12-01T00:00:00"/>
    <s v="None_8h"/>
    <m/>
    <m/>
    <n v="4"/>
    <m/>
    <x v="2"/>
    <m/>
    <n v="370"/>
    <m/>
    <m/>
    <m/>
    <m/>
    <m/>
    <m/>
    <n v="5"/>
    <n v="242.5"/>
    <n v="0"/>
    <n v="13"/>
    <s v=""/>
    <m/>
    <m/>
    <m/>
    <x v="1"/>
    <m/>
  </r>
  <r>
    <s v="Exp4"/>
    <n v="400070"/>
    <n v="70"/>
    <x v="2"/>
    <x v="8"/>
    <x v="10"/>
    <d v="2014-12-01T00:00:00"/>
    <s v="None_8h"/>
    <m/>
    <s v="Batten S 70"/>
    <n v="1"/>
    <m/>
    <x v="9"/>
    <m/>
    <n v="331"/>
    <m/>
    <m/>
    <m/>
    <n v="16"/>
    <m/>
    <m/>
    <n v="4"/>
    <n v="242.5"/>
    <n v="0"/>
    <n v="12"/>
    <n v="28"/>
    <m/>
    <m/>
    <m/>
    <x v="1"/>
    <m/>
  </r>
  <r>
    <s v="Exp4"/>
    <n v="400070"/>
    <n v="70"/>
    <x v="2"/>
    <x v="8"/>
    <x v="10"/>
    <d v="2014-12-01T00:00:00"/>
    <s v="None_8h"/>
    <m/>
    <m/>
    <n v="2"/>
    <m/>
    <x v="9"/>
    <m/>
    <n v="350"/>
    <m/>
    <m/>
    <m/>
    <n v="12"/>
    <m/>
    <m/>
    <n v="5"/>
    <n v="242.5"/>
    <n v="0"/>
    <n v="12"/>
    <n v="24"/>
    <m/>
    <m/>
    <m/>
    <x v="1"/>
    <m/>
  </r>
  <r>
    <s v="Exp4"/>
    <n v="400070"/>
    <n v="70"/>
    <x v="2"/>
    <x v="8"/>
    <x v="10"/>
    <d v="2014-12-01T00:00:00"/>
    <s v="None_8h"/>
    <m/>
    <m/>
    <n v="3"/>
    <m/>
    <x v="4"/>
    <m/>
    <n v="340"/>
    <m/>
    <m/>
    <m/>
    <n v="12"/>
    <m/>
    <m/>
    <n v="5"/>
    <n v="242.5"/>
    <n v="0"/>
    <n v="14"/>
    <n v="26"/>
    <m/>
    <m/>
    <m/>
    <x v="1"/>
    <m/>
  </r>
  <r>
    <s v="Exp4"/>
    <n v="400070"/>
    <n v="70"/>
    <x v="2"/>
    <x v="8"/>
    <x v="10"/>
    <d v="2014-12-01T00:00:00"/>
    <s v="None_8h"/>
    <m/>
    <m/>
    <n v="4"/>
    <m/>
    <x v="9"/>
    <m/>
    <n v="390"/>
    <m/>
    <m/>
    <m/>
    <n v="11"/>
    <m/>
    <m/>
    <n v="5"/>
    <n v="242.5"/>
    <n v="0"/>
    <n v="12"/>
    <n v="23"/>
    <m/>
    <m/>
    <m/>
    <x v="1"/>
    <m/>
  </r>
  <r>
    <s v="Exp4"/>
    <n v="400076"/>
    <n v="76"/>
    <x v="2"/>
    <x v="8"/>
    <x v="10"/>
    <d v="2014-12-01T00:00:00"/>
    <s v="None_8h"/>
    <m/>
    <s v="Batten S 76"/>
    <n v="1"/>
    <m/>
    <x v="2"/>
    <m/>
    <n v="370"/>
    <m/>
    <m/>
    <m/>
    <n v="15"/>
    <m/>
    <m/>
    <n v="7"/>
    <n v="242.5"/>
    <n v="0"/>
    <n v="13"/>
    <n v="28"/>
    <m/>
    <m/>
    <m/>
    <x v="1"/>
    <m/>
  </r>
  <r>
    <s v="Exp4"/>
    <n v="400076"/>
    <n v="76"/>
    <x v="2"/>
    <x v="8"/>
    <x v="10"/>
    <d v="2014-12-01T00:00:00"/>
    <s v="None_8h"/>
    <m/>
    <m/>
    <n v="2"/>
    <m/>
    <x v="9"/>
    <m/>
    <n v="314"/>
    <m/>
    <m/>
    <m/>
    <n v="13"/>
    <m/>
    <m/>
    <n v="7"/>
    <n v="242.5"/>
    <n v="0"/>
    <n v="12"/>
    <n v="25"/>
    <m/>
    <m/>
    <m/>
    <x v="1"/>
    <m/>
  </r>
  <r>
    <s v="Exp4"/>
    <n v="400076"/>
    <n v="76"/>
    <x v="2"/>
    <x v="8"/>
    <x v="10"/>
    <d v="2014-12-01T00:00:00"/>
    <s v="None_8h"/>
    <m/>
    <m/>
    <n v="3"/>
    <m/>
    <x v="9"/>
    <m/>
    <n v="325"/>
    <m/>
    <m/>
    <m/>
    <n v="12"/>
    <m/>
    <m/>
    <n v="7"/>
    <n v="242.5"/>
    <n v="0"/>
    <n v="12"/>
    <n v="24"/>
    <m/>
    <m/>
    <m/>
    <x v="1"/>
    <m/>
  </r>
  <r>
    <s v="Exp4"/>
    <n v="400076"/>
    <n v="76"/>
    <x v="2"/>
    <x v="8"/>
    <x v="10"/>
    <d v="2014-12-01T00:00:00"/>
    <s v="None_8h"/>
    <m/>
    <m/>
    <n v="4"/>
    <m/>
    <x v="7"/>
    <m/>
    <n v="300"/>
    <m/>
    <m/>
    <m/>
    <n v="13"/>
    <m/>
    <m/>
    <n v="5"/>
    <n v="242.5"/>
    <n v="0"/>
    <n v="11"/>
    <n v="24"/>
    <m/>
    <m/>
    <m/>
    <x v="1"/>
    <m/>
  </r>
  <r>
    <s v="Exp4"/>
    <n v="400082"/>
    <n v="82"/>
    <x v="2"/>
    <x v="8"/>
    <x v="10"/>
    <d v="2014-12-01T00:00:00"/>
    <s v="None_8h"/>
    <m/>
    <s v="Batten S 82"/>
    <n v="1"/>
    <m/>
    <x v="9"/>
    <m/>
    <n v="361"/>
    <m/>
    <m/>
    <m/>
    <m/>
    <m/>
    <m/>
    <n v="5"/>
    <n v="242.5"/>
    <n v="0"/>
    <n v="12"/>
    <s v=""/>
    <m/>
    <m/>
    <m/>
    <x v="1"/>
    <m/>
  </r>
  <r>
    <s v="Exp4"/>
    <n v="400082"/>
    <n v="82"/>
    <x v="2"/>
    <x v="8"/>
    <x v="10"/>
    <d v="2014-12-01T00:00:00"/>
    <s v="None_8h"/>
    <m/>
    <m/>
    <n v="2"/>
    <m/>
    <x v="2"/>
    <m/>
    <n v="400"/>
    <m/>
    <m/>
    <m/>
    <n v="12"/>
    <m/>
    <m/>
    <n v="7"/>
    <n v="242.5"/>
    <n v="0"/>
    <n v="13"/>
    <n v="25"/>
    <m/>
    <m/>
    <m/>
    <x v="1"/>
    <m/>
  </r>
  <r>
    <s v="Exp4"/>
    <n v="400082"/>
    <n v="82"/>
    <x v="2"/>
    <x v="8"/>
    <x v="10"/>
    <d v="2014-12-01T00:00:00"/>
    <s v="None_8h"/>
    <m/>
    <m/>
    <n v="3"/>
    <m/>
    <x v="6"/>
    <m/>
    <n v="322"/>
    <m/>
    <m/>
    <m/>
    <m/>
    <m/>
    <m/>
    <n v="4"/>
    <n v="315.33333333333331"/>
    <n v="0"/>
    <n v="10"/>
    <s v=""/>
    <m/>
    <m/>
    <m/>
    <x v="1"/>
    <m/>
  </r>
  <r>
    <s v="Exp4"/>
    <n v="400082"/>
    <n v="82"/>
    <x v="2"/>
    <x v="8"/>
    <x v="10"/>
    <d v="2014-12-01T00:00:00"/>
    <s v="None_8h"/>
    <m/>
    <m/>
    <n v="4"/>
    <m/>
    <x v="2"/>
    <m/>
    <n v="365"/>
    <m/>
    <m/>
    <m/>
    <m/>
    <m/>
    <m/>
    <n v="5"/>
    <n v="242.5"/>
    <n v="0"/>
    <n v="13"/>
    <s v=""/>
    <m/>
    <m/>
    <m/>
    <x v="1"/>
    <m/>
  </r>
  <r>
    <s v="Exp4"/>
    <n v="400083"/>
    <n v="83"/>
    <x v="2"/>
    <x v="8"/>
    <x v="10"/>
    <d v="2014-12-01T00:00:00"/>
    <s v="None_8h"/>
    <m/>
    <s v="batten S 83"/>
    <n v="1"/>
    <m/>
    <x v="9"/>
    <m/>
    <n v="237"/>
    <m/>
    <m/>
    <m/>
    <n v="10"/>
    <m/>
    <m/>
    <n v="3"/>
    <n v="242.5"/>
    <n v="0"/>
    <n v="12"/>
    <n v="22"/>
    <m/>
    <m/>
    <m/>
    <x v="1"/>
    <m/>
  </r>
  <r>
    <s v="Exp4"/>
    <n v="400083"/>
    <n v="83"/>
    <x v="2"/>
    <x v="8"/>
    <x v="10"/>
    <d v="2014-12-01T00:00:00"/>
    <s v="None_8h"/>
    <m/>
    <m/>
    <n v="2"/>
    <m/>
    <x v="9"/>
    <m/>
    <n v="330"/>
    <m/>
    <m/>
    <m/>
    <n v="11"/>
    <m/>
    <m/>
    <n v="5"/>
    <n v="242.5"/>
    <n v="0"/>
    <n v="12"/>
    <n v="23"/>
    <m/>
    <m/>
    <m/>
    <x v="1"/>
    <m/>
  </r>
  <r>
    <s v="Exp4"/>
    <n v="400083"/>
    <n v="83"/>
    <x v="2"/>
    <x v="8"/>
    <x v="10"/>
    <d v="2014-12-01T00:00:00"/>
    <s v="None_8h"/>
    <m/>
    <m/>
    <n v="3"/>
    <m/>
    <x v="9"/>
    <m/>
    <n v="265"/>
    <m/>
    <m/>
    <m/>
    <n v="11"/>
    <m/>
    <m/>
    <n v="4"/>
    <n v="242.5"/>
    <n v="0"/>
    <n v="12"/>
    <n v="23"/>
    <m/>
    <m/>
    <m/>
    <x v="1"/>
    <m/>
  </r>
  <r>
    <s v="Exp4"/>
    <n v="400083"/>
    <n v="83"/>
    <x v="2"/>
    <x v="8"/>
    <x v="10"/>
    <d v="2014-12-01T00:00:00"/>
    <s v="None_8h"/>
    <m/>
    <m/>
    <n v="4"/>
    <m/>
    <x v="9"/>
    <m/>
    <n v="275"/>
    <m/>
    <m/>
    <m/>
    <n v="11"/>
    <m/>
    <m/>
    <n v="5"/>
    <n v="242.5"/>
    <n v="0"/>
    <n v="12"/>
    <n v="23"/>
    <m/>
    <m/>
    <m/>
    <x v="1"/>
    <m/>
  </r>
  <r>
    <s v="Exp4"/>
    <n v="400083"/>
    <n v="83"/>
    <x v="2"/>
    <x v="8"/>
    <x v="10"/>
    <d v="2014-12-01T00:00:00"/>
    <s v="None_8h"/>
    <m/>
    <s v="Batten S 52"/>
    <n v="1"/>
    <m/>
    <x v="2"/>
    <m/>
    <n v="305"/>
    <m/>
    <m/>
    <m/>
    <n v="12"/>
    <m/>
    <m/>
    <n v="6"/>
    <n v="242.5"/>
    <n v="0"/>
    <n v="13"/>
    <n v="25"/>
    <m/>
    <m/>
    <m/>
    <x v="1"/>
    <m/>
  </r>
  <r>
    <s v="Exp4"/>
    <n v="400083"/>
    <n v="83"/>
    <x v="2"/>
    <x v="8"/>
    <x v="10"/>
    <d v="2014-12-01T00:00:00"/>
    <s v="None_8h"/>
    <m/>
    <m/>
    <n v="2"/>
    <m/>
    <x v="7"/>
    <m/>
    <n v="288"/>
    <m/>
    <m/>
    <m/>
    <n v="12"/>
    <m/>
    <m/>
    <n v="5"/>
    <n v="242.5"/>
    <n v="0"/>
    <n v="11"/>
    <n v="23"/>
    <m/>
    <m/>
    <m/>
    <x v="1"/>
    <m/>
  </r>
  <r>
    <s v="Exp4"/>
    <n v="400083"/>
    <n v="83"/>
    <x v="2"/>
    <x v="8"/>
    <x v="10"/>
    <d v="2014-12-01T00:00:00"/>
    <s v="None_8h"/>
    <m/>
    <m/>
    <n v="3"/>
    <m/>
    <x v="9"/>
    <m/>
    <n v="268"/>
    <m/>
    <m/>
    <m/>
    <n v="13"/>
    <m/>
    <m/>
    <n v="4"/>
    <n v="242.5"/>
    <n v="0"/>
    <n v="12"/>
    <n v="25"/>
    <m/>
    <m/>
    <m/>
    <x v="1"/>
    <m/>
  </r>
  <r>
    <s v="Exp4"/>
    <n v="400083"/>
    <n v="83"/>
    <x v="2"/>
    <x v="8"/>
    <x v="10"/>
    <d v="2014-12-01T00:00:00"/>
    <s v="None_8h"/>
    <m/>
    <m/>
    <n v="4"/>
    <m/>
    <x v="2"/>
    <m/>
    <n v="315"/>
    <m/>
    <m/>
    <m/>
    <m/>
    <m/>
    <m/>
    <n v="5"/>
    <n v="242.5"/>
    <n v="0"/>
    <n v="13"/>
    <s v=""/>
    <m/>
    <m/>
    <m/>
    <x v="1"/>
    <m/>
  </r>
  <r>
    <s v="Exp4"/>
    <n v="400085"/>
    <n v="85"/>
    <x v="2"/>
    <x v="8"/>
    <x v="10"/>
    <d v="2014-12-01T00:00:00"/>
    <s v="None_8h"/>
    <m/>
    <s v="Batten S 85"/>
    <n v="1"/>
    <m/>
    <x v="7"/>
    <m/>
    <n v="354"/>
    <m/>
    <m/>
    <m/>
    <n v="14"/>
    <m/>
    <m/>
    <n v="4"/>
    <n v="242.5"/>
    <n v="0"/>
    <n v="11"/>
    <n v="25"/>
    <m/>
    <m/>
    <m/>
    <x v="1"/>
    <m/>
  </r>
  <r>
    <s v="Exp4"/>
    <n v="400085"/>
    <n v="85"/>
    <x v="2"/>
    <x v="8"/>
    <x v="10"/>
    <d v="2014-12-01T00:00:00"/>
    <s v="None_8h"/>
    <m/>
    <m/>
    <n v="2"/>
    <m/>
    <x v="7"/>
    <m/>
    <n v="372"/>
    <m/>
    <m/>
    <m/>
    <n v="10"/>
    <m/>
    <m/>
    <n v="4"/>
    <n v="242.5"/>
    <n v="0"/>
    <n v="11"/>
    <n v="21"/>
    <m/>
    <m/>
    <m/>
    <x v="1"/>
    <m/>
  </r>
  <r>
    <s v="Exp4"/>
    <n v="400085"/>
    <n v="85"/>
    <x v="2"/>
    <x v="8"/>
    <x v="10"/>
    <d v="2014-12-01T00:00:00"/>
    <s v="None_8h"/>
    <m/>
    <m/>
    <n v="3"/>
    <m/>
    <x v="9"/>
    <m/>
    <n v="368"/>
    <m/>
    <m/>
    <m/>
    <m/>
    <m/>
    <m/>
    <n v="4"/>
    <n v="242.5"/>
    <n v="0"/>
    <n v="12"/>
    <s v=""/>
    <m/>
    <m/>
    <m/>
    <x v="1"/>
    <m/>
  </r>
  <r>
    <s v="Exp4"/>
    <n v="400085"/>
    <n v="85"/>
    <x v="2"/>
    <x v="8"/>
    <x v="10"/>
    <d v="2014-12-01T00:00:00"/>
    <s v="None_8h"/>
    <m/>
    <m/>
    <n v="4"/>
    <m/>
    <x v="9"/>
    <m/>
    <n v="330"/>
    <m/>
    <m/>
    <m/>
    <m/>
    <m/>
    <m/>
    <n v="4"/>
    <n v="242.5"/>
    <n v="0"/>
    <n v="12"/>
    <s v=""/>
    <m/>
    <m/>
    <m/>
    <x v="1"/>
    <m/>
  </r>
  <r>
    <s v="Exp4"/>
    <n v="400087"/>
    <n v="87"/>
    <x v="2"/>
    <x v="8"/>
    <x v="10"/>
    <d v="2014-12-01T00:00:00"/>
    <s v="None_8h"/>
    <m/>
    <s v="Batten S 87"/>
    <n v="1"/>
    <m/>
    <x v="2"/>
    <m/>
    <n v="352"/>
    <m/>
    <m/>
    <m/>
    <n v="10"/>
    <m/>
    <m/>
    <n v="7"/>
    <n v="242.5"/>
    <n v="0"/>
    <n v="13"/>
    <n v="23"/>
    <m/>
    <m/>
    <m/>
    <x v="1"/>
    <m/>
  </r>
  <r>
    <s v="Exp4"/>
    <n v="400087"/>
    <n v="87"/>
    <x v="2"/>
    <x v="8"/>
    <x v="10"/>
    <d v="2014-12-01T00:00:00"/>
    <s v="None_8h"/>
    <m/>
    <m/>
    <n v="2"/>
    <m/>
    <x v="7"/>
    <m/>
    <n v="330"/>
    <m/>
    <m/>
    <m/>
    <n v="14"/>
    <m/>
    <m/>
    <n v="5"/>
    <n v="242.5"/>
    <n v="0"/>
    <n v="11"/>
    <n v="25"/>
    <m/>
    <m/>
    <m/>
    <x v="1"/>
    <m/>
  </r>
  <r>
    <s v="Exp4"/>
    <n v="400087"/>
    <n v="87"/>
    <x v="2"/>
    <x v="8"/>
    <x v="10"/>
    <d v="2014-12-01T00:00:00"/>
    <s v="None_8h"/>
    <m/>
    <m/>
    <n v="3"/>
    <m/>
    <x v="2"/>
    <m/>
    <n v="390"/>
    <m/>
    <m/>
    <m/>
    <m/>
    <m/>
    <m/>
    <n v="5"/>
    <n v="242.5"/>
    <n v="0"/>
    <n v="13"/>
    <s v=""/>
    <m/>
    <m/>
    <m/>
    <x v="1"/>
    <m/>
  </r>
  <r>
    <s v="Exp4"/>
    <n v="400092"/>
    <n v="92"/>
    <x v="2"/>
    <x v="8"/>
    <x v="10"/>
    <d v="2014-12-12T00:00:00"/>
    <s v="None_8h"/>
    <m/>
    <s v="Batten S 92"/>
    <n v="1"/>
    <m/>
    <x v="9"/>
    <m/>
    <n v="300"/>
    <m/>
    <m/>
    <m/>
    <m/>
    <m/>
    <m/>
    <n v="4"/>
    <n v="242.5"/>
    <n v="0"/>
    <n v="12"/>
    <s v=""/>
    <m/>
    <m/>
    <m/>
    <x v="1"/>
    <m/>
  </r>
  <r>
    <s v="Exp4"/>
    <n v="400092"/>
    <n v="92"/>
    <x v="2"/>
    <x v="8"/>
    <x v="10"/>
    <d v="2014-12-12T00:00:00"/>
    <s v="None_8h"/>
    <m/>
    <m/>
    <n v="2"/>
    <m/>
    <x v="2"/>
    <m/>
    <n v="365"/>
    <m/>
    <m/>
    <m/>
    <m/>
    <m/>
    <m/>
    <n v="5"/>
    <n v="242.5"/>
    <n v="0"/>
    <n v="13"/>
    <s v=""/>
    <m/>
    <m/>
    <m/>
    <x v="1"/>
    <m/>
  </r>
  <r>
    <s v="Exp4"/>
    <n v="400092"/>
    <n v="92"/>
    <x v="2"/>
    <x v="8"/>
    <x v="10"/>
    <d v="2014-12-12T00:00:00"/>
    <s v="None_8h"/>
    <m/>
    <m/>
    <n v="3"/>
    <m/>
    <x v="7"/>
    <m/>
    <n v="340"/>
    <m/>
    <m/>
    <m/>
    <n v="12"/>
    <m/>
    <m/>
    <n v="4"/>
    <n v="242.5"/>
    <n v="0"/>
    <n v="11"/>
    <n v="23"/>
    <m/>
    <m/>
    <m/>
    <x v="1"/>
    <m/>
  </r>
  <r>
    <s v="Exp4"/>
    <n v="400092"/>
    <n v="92"/>
    <x v="2"/>
    <x v="8"/>
    <x v="10"/>
    <d v="2014-12-12T00:00:00"/>
    <s v="None_8h"/>
    <m/>
    <m/>
    <n v="4"/>
    <m/>
    <x v="9"/>
    <m/>
    <n v="331"/>
    <m/>
    <m/>
    <m/>
    <m/>
    <m/>
    <m/>
    <n v="4"/>
    <n v="242.5"/>
    <n v="0"/>
    <n v="12"/>
    <s v=""/>
    <m/>
    <m/>
    <m/>
    <x v="1"/>
    <m/>
  </r>
  <r>
    <s v="Exp4"/>
    <n v="400225"/>
    <n v="225"/>
    <x v="2"/>
    <x v="8"/>
    <x v="3"/>
    <d v="2014-08-11T00:00:00"/>
    <s v="None_8h"/>
    <m/>
    <n v="225"/>
    <n v="1"/>
    <n v="1"/>
    <x v="18"/>
    <n v="4"/>
    <n v="42"/>
    <m/>
    <n v="51"/>
    <n v="4"/>
    <n v="4"/>
    <m/>
    <s v="V"/>
    <m/>
    <n v="188.81818181818181"/>
    <n v="0.27010110736639387"/>
    <n v="3.2701011073663939"/>
    <n v="11"/>
    <m/>
    <m/>
    <m/>
    <x v="2"/>
    <m/>
  </r>
  <r>
    <s v="Exp4"/>
    <n v="400225"/>
    <n v="225"/>
    <x v="2"/>
    <x v="8"/>
    <x v="3"/>
    <d v="2014-08-11T00:00:00"/>
    <s v="None_8h"/>
    <m/>
    <m/>
    <n v="2"/>
    <n v="1"/>
    <x v="17"/>
    <n v="3"/>
    <n v="40"/>
    <n v="172"/>
    <n v="167"/>
    <n v="4"/>
    <n v="4"/>
    <m/>
    <s v="V"/>
    <m/>
    <n v="206.16666666666666"/>
    <n v="0.81002425222312047"/>
    <n v="2.8100242522231205"/>
    <n v="10"/>
    <m/>
    <m/>
    <m/>
    <x v="2"/>
    <m/>
  </r>
  <r>
    <s v="Exp4"/>
    <n v="400225"/>
    <n v="225"/>
    <x v="2"/>
    <x v="8"/>
    <x v="3"/>
    <d v="2014-08-11T00:00:00"/>
    <s v="None_8h"/>
    <m/>
    <m/>
    <n v="3"/>
    <n v="1"/>
    <x v="17"/>
    <n v="3"/>
    <n v="42"/>
    <n v="188"/>
    <n v="135"/>
    <n v="4"/>
    <n v="3"/>
    <m/>
    <s v="V"/>
    <m/>
    <n v="206.16666666666666"/>
    <n v="0.65481002425222312"/>
    <n v="2.6548100242522232"/>
    <n v="9"/>
    <m/>
    <m/>
    <m/>
    <x v="2"/>
    <m/>
  </r>
  <r>
    <s v="Exp4"/>
    <n v="400225"/>
    <n v="225"/>
    <x v="2"/>
    <x v="8"/>
    <x v="3"/>
    <d v="2014-08-11T00:00:00"/>
    <s v="None_8h"/>
    <m/>
    <m/>
    <n v="4"/>
    <n v="0"/>
    <x v="17"/>
    <n v="3"/>
    <n v="36"/>
    <n v="154"/>
    <n v="108"/>
    <n v="4"/>
    <n v="3"/>
    <m/>
    <s v="V"/>
    <m/>
    <n v="206.16666666666666"/>
    <n v="0.5238480194017785"/>
    <n v="2.5238480194017785"/>
    <n v="9"/>
    <m/>
    <m/>
    <m/>
    <x v="2"/>
    <m/>
  </r>
  <r>
    <s v="Exp4"/>
    <n v="400226"/>
    <n v="226"/>
    <x v="2"/>
    <x v="8"/>
    <x v="3"/>
    <d v="2014-08-11T00:00:00"/>
    <s v="None_8h"/>
    <m/>
    <n v="226"/>
    <n v="1"/>
    <n v="2"/>
    <x v="18"/>
    <n v="4"/>
    <n v="51"/>
    <m/>
    <n v="106"/>
    <n v="3"/>
    <n v="5"/>
    <m/>
    <s v="V"/>
    <m/>
    <n v="188.81818181818181"/>
    <n v="0.56138661531054412"/>
    <n v="3.561386615310544"/>
    <n v="11"/>
    <m/>
    <m/>
    <m/>
    <x v="2"/>
    <m/>
  </r>
  <r>
    <s v="Exp4"/>
    <n v="400226"/>
    <n v="226"/>
    <x v="2"/>
    <x v="8"/>
    <x v="3"/>
    <d v="2014-08-11T00:00:00"/>
    <s v="None_8h"/>
    <m/>
    <m/>
    <n v="2"/>
    <n v="1"/>
    <x v="18"/>
    <n v="4"/>
    <n v="45"/>
    <n v="235"/>
    <n v="89"/>
    <n v="3"/>
    <n v="6"/>
    <m/>
    <s v="V"/>
    <m/>
    <n v="188.81818181818181"/>
    <n v="0.47135291285507946"/>
    <n v="3.4713529128550795"/>
    <n v="12"/>
    <m/>
    <m/>
    <m/>
    <x v="2"/>
    <m/>
  </r>
  <r>
    <s v="Exp4"/>
    <n v="400226"/>
    <n v="226"/>
    <x v="2"/>
    <x v="8"/>
    <x v="3"/>
    <d v="2014-08-11T00:00:00"/>
    <s v="None_8h"/>
    <m/>
    <m/>
    <n v="3"/>
    <n v="1"/>
    <x v="17"/>
    <n v="3"/>
    <n v="44"/>
    <n v="176"/>
    <n v="164"/>
    <n v="4"/>
    <n v="4"/>
    <m/>
    <s v="V"/>
    <m/>
    <n v="206.16666666666666"/>
    <n v="0.79547291835084888"/>
    <n v="2.7954729183508489"/>
    <n v="10"/>
    <m/>
    <m/>
    <m/>
    <x v="2"/>
    <m/>
  </r>
  <r>
    <s v="Exp4"/>
    <n v="400226"/>
    <n v="226"/>
    <x v="2"/>
    <x v="8"/>
    <x v="3"/>
    <d v="2014-08-11T00:00:00"/>
    <s v="None_8h"/>
    <m/>
    <m/>
    <n v="4"/>
    <n v="1"/>
    <x v="17"/>
    <n v="4"/>
    <n v="41"/>
    <n v="215"/>
    <n v="111"/>
    <n v="4"/>
    <n v="4"/>
    <m/>
    <s v="V"/>
    <m/>
    <n v="206.16666666666666"/>
    <n v="0.5383993532740502"/>
    <n v="2.5383993532740501"/>
    <n v="10"/>
    <m/>
    <m/>
    <m/>
    <x v="2"/>
    <m/>
  </r>
  <r>
    <s v="Exp4"/>
    <n v="400234"/>
    <n v="234"/>
    <x v="2"/>
    <x v="8"/>
    <x v="3"/>
    <d v="2014-08-11T00:00:00"/>
    <s v="None_8h"/>
    <m/>
    <n v="234"/>
    <n v="1"/>
    <n v="1"/>
    <x v="17"/>
    <n v="4"/>
    <n v="38"/>
    <n v="169"/>
    <n v="31"/>
    <n v="4"/>
    <n v="4"/>
    <m/>
    <s v="V"/>
    <m/>
    <n v="206.16666666666666"/>
    <n v="0.15036378334680681"/>
    <n v="2.150363783346807"/>
    <n v="10"/>
    <m/>
    <m/>
    <m/>
    <x v="2"/>
    <m/>
  </r>
  <r>
    <s v="Exp4"/>
    <n v="400234"/>
    <n v="234"/>
    <x v="2"/>
    <x v="8"/>
    <x v="3"/>
    <d v="2014-08-11T00:00:00"/>
    <s v="None_8h"/>
    <m/>
    <m/>
    <n v="2"/>
    <n v="1"/>
    <x v="18"/>
    <n v="4"/>
    <n v="42"/>
    <n v="200"/>
    <n v="75"/>
    <n v="4"/>
    <n v="4"/>
    <m/>
    <s v="V"/>
    <m/>
    <n v="188.81818181818181"/>
    <n v="0.3972075108329321"/>
    <n v="3.3972075108329323"/>
    <n v="11"/>
    <m/>
    <m/>
    <m/>
    <x v="2"/>
    <m/>
  </r>
  <r>
    <s v="Exp4"/>
    <n v="400234"/>
    <n v="234"/>
    <x v="2"/>
    <x v="8"/>
    <x v="3"/>
    <d v="2014-08-11T00:00:00"/>
    <s v="None_8h"/>
    <m/>
    <m/>
    <n v="3"/>
    <n v="0"/>
    <x v="17"/>
    <n v="3"/>
    <n v="38"/>
    <n v="147"/>
    <n v="113"/>
    <n v="4"/>
    <n v="3"/>
    <m/>
    <s v="V"/>
    <m/>
    <n v="206.16666666666666"/>
    <n v="0.54810024252223122"/>
    <n v="2.5481002425222314"/>
    <n v="9"/>
    <m/>
    <m/>
    <m/>
    <x v="2"/>
    <m/>
  </r>
  <r>
    <s v="Exp4"/>
    <n v="400234"/>
    <n v="234"/>
    <x v="2"/>
    <x v="8"/>
    <x v="3"/>
    <d v="2014-08-11T00:00:00"/>
    <s v="None_8h"/>
    <m/>
    <m/>
    <n v="4"/>
    <n v="1"/>
    <x v="17"/>
    <n v="3"/>
    <n v="38"/>
    <n v="167"/>
    <n v="125"/>
    <n v="4"/>
    <n v="3"/>
    <m/>
    <s v="V"/>
    <m/>
    <n v="206.16666666666666"/>
    <n v="0.60630557801131768"/>
    <n v="2.6063055780113178"/>
    <n v="9"/>
    <m/>
    <m/>
    <m/>
    <x v="2"/>
    <m/>
  </r>
  <r>
    <s v="Exp4"/>
    <n v="400231"/>
    <n v="231"/>
    <x v="2"/>
    <x v="8"/>
    <x v="3"/>
    <d v="2014-08-18T00:00:00"/>
    <s v="None_8h"/>
    <m/>
    <n v="231"/>
    <n v="1"/>
    <n v="2"/>
    <x v="20"/>
    <n v="5"/>
    <n v="48"/>
    <m/>
    <n v="42"/>
    <n v="4"/>
    <n v="4"/>
    <m/>
    <m/>
    <m/>
    <n v="212.8"/>
    <n v="0.19736842105263158"/>
    <n v="4.1973684210526319"/>
    <n v="12"/>
    <m/>
    <m/>
    <m/>
    <x v="2"/>
    <m/>
  </r>
  <r>
    <s v="Exp4"/>
    <n v="400231"/>
    <n v="231"/>
    <x v="2"/>
    <x v="8"/>
    <x v="3"/>
    <d v="2014-08-18T00:00:00"/>
    <s v="None_8h"/>
    <m/>
    <m/>
    <n v="2"/>
    <n v="2"/>
    <x v="18"/>
    <n v="4"/>
    <n v="47"/>
    <n v="224"/>
    <n v="205"/>
    <n v="4"/>
    <n v="5"/>
    <m/>
    <m/>
    <m/>
    <n v="188.81818181818181"/>
    <n v="1.0857005296100144"/>
    <n v="4.0857005296100146"/>
    <n v="12"/>
    <m/>
    <m/>
    <m/>
    <x v="2"/>
    <m/>
  </r>
  <r>
    <s v="Exp4"/>
    <n v="400231"/>
    <n v="231"/>
    <x v="2"/>
    <x v="8"/>
    <x v="3"/>
    <d v="2014-08-18T00:00:00"/>
    <s v="None_8h"/>
    <m/>
    <m/>
    <n v="3"/>
    <n v="2"/>
    <x v="18"/>
    <n v="4"/>
    <n v="43"/>
    <n v="220"/>
    <n v="215"/>
    <n v="4"/>
    <n v="5"/>
    <m/>
    <m/>
    <m/>
    <n v="188.81818181818181"/>
    <n v="1.1386615310544055"/>
    <n v="4.1386615310544057"/>
    <n v="12"/>
    <m/>
    <m/>
    <m/>
    <x v="2"/>
    <m/>
  </r>
  <r>
    <s v="Exp4"/>
    <n v="400231"/>
    <n v="231"/>
    <x v="2"/>
    <x v="8"/>
    <x v="3"/>
    <d v="2014-08-18T00:00:00"/>
    <s v="None_8h"/>
    <m/>
    <m/>
    <n v="4"/>
    <n v="2"/>
    <x v="18"/>
    <n v="4"/>
    <n v="43"/>
    <n v="191"/>
    <n v="180"/>
    <n v="4"/>
    <n v="5"/>
    <m/>
    <m/>
    <m/>
    <n v="188.81818181818181"/>
    <n v="0.95329802599903712"/>
    <n v="3.9532980259990369"/>
    <n v="12"/>
    <m/>
    <m/>
    <m/>
    <x v="2"/>
    <m/>
  </r>
  <r>
    <s v="Exp4"/>
    <n v="400233"/>
    <n v="233"/>
    <x v="2"/>
    <x v="8"/>
    <x v="3"/>
    <d v="2014-08-18T00:00:00"/>
    <s v="None_8h"/>
    <m/>
    <n v="233"/>
    <n v="1"/>
    <n v="2"/>
    <x v="18"/>
    <n v="4"/>
    <n v="43"/>
    <m/>
    <n v="170"/>
    <n v="4"/>
    <n v="6"/>
    <m/>
    <m/>
    <m/>
    <n v="188.81818181818181"/>
    <n v="0.90033702455464615"/>
    <n v="3.9003370245546463"/>
    <n v="13"/>
    <m/>
    <m/>
    <m/>
    <x v="2"/>
    <m/>
  </r>
  <r>
    <s v="Exp4"/>
    <n v="400233"/>
    <n v="233"/>
    <x v="2"/>
    <x v="8"/>
    <x v="3"/>
    <d v="2014-08-18T00:00:00"/>
    <s v="None_8h"/>
    <m/>
    <m/>
    <n v="2"/>
    <n v="2"/>
    <x v="18"/>
    <n v="5"/>
    <n v="44"/>
    <n v="224"/>
    <n v="31"/>
    <n v="4"/>
    <n v="6"/>
    <m/>
    <m/>
    <m/>
    <n v="188.81818181818181"/>
    <n v="0.16417910447761194"/>
    <n v="3.1641791044776117"/>
    <n v="13"/>
    <m/>
    <m/>
    <m/>
    <x v="2"/>
    <m/>
  </r>
  <r>
    <s v="Exp4"/>
    <n v="400233"/>
    <n v="233"/>
    <x v="2"/>
    <x v="8"/>
    <x v="3"/>
    <d v="2014-08-18T00:00:00"/>
    <s v="None_8h"/>
    <m/>
    <m/>
    <n v="3"/>
    <n v="1"/>
    <x v="18"/>
    <n v="4"/>
    <n v="43"/>
    <n v="206"/>
    <n v="130"/>
    <n v="4"/>
    <n v="4"/>
    <m/>
    <m/>
    <m/>
    <n v="188.81818181818181"/>
    <n v="0.68849301877708236"/>
    <n v="3.6884930187770824"/>
    <n v="11"/>
    <m/>
    <m/>
    <m/>
    <x v="2"/>
    <m/>
  </r>
  <r>
    <s v="Exp4"/>
    <n v="400233"/>
    <n v="233"/>
    <x v="2"/>
    <x v="8"/>
    <x v="3"/>
    <d v="2014-08-18T00:00:00"/>
    <s v="None_8h"/>
    <m/>
    <m/>
    <n v="4"/>
    <n v="2"/>
    <x v="18"/>
    <n v="4"/>
    <n v="40"/>
    <n v="187"/>
    <n v="150"/>
    <n v="4"/>
    <n v="5"/>
    <m/>
    <m/>
    <m/>
    <n v="188.81818181818181"/>
    <n v="0.7944150216658642"/>
    <n v="3.7944150216658641"/>
    <n v="12"/>
    <m/>
    <m/>
    <m/>
    <x v="2"/>
    <m/>
  </r>
  <r>
    <s v="Exp4"/>
    <n v="400287"/>
    <n v="287"/>
    <x v="2"/>
    <x v="8"/>
    <x v="3"/>
    <d v="2014-08-18T00:00:00"/>
    <s v="None_8h"/>
    <m/>
    <n v="287"/>
    <n v="1"/>
    <n v="2"/>
    <x v="20"/>
    <n v="5"/>
    <n v="48"/>
    <m/>
    <n v="85"/>
    <n v="4"/>
    <n v="5"/>
    <m/>
    <m/>
    <m/>
    <n v="212.8"/>
    <n v="0.39943609022556387"/>
    <n v="4.3994360902255636"/>
    <n v="13"/>
    <m/>
    <m/>
    <m/>
    <x v="2"/>
    <m/>
  </r>
  <r>
    <s v="Exp4"/>
    <n v="400287"/>
    <n v="287"/>
    <x v="2"/>
    <x v="8"/>
    <x v="3"/>
    <d v="2014-08-18T00:00:00"/>
    <s v="None_8h"/>
    <m/>
    <m/>
    <n v="2"/>
    <n v="2"/>
    <x v="18"/>
    <n v="4"/>
    <n v="44"/>
    <n v="197"/>
    <n v="190"/>
    <n v="4"/>
    <n v="6"/>
    <m/>
    <m/>
    <m/>
    <n v="188.81818181818181"/>
    <n v="1.006259027443428"/>
    <n v="4.006259027443428"/>
    <n v="13"/>
    <m/>
    <m/>
    <m/>
    <x v="2"/>
    <m/>
  </r>
  <r>
    <s v="Exp4"/>
    <n v="400287"/>
    <n v="287"/>
    <x v="2"/>
    <x v="8"/>
    <x v="3"/>
    <d v="2014-08-18T00:00:00"/>
    <s v="None_8h"/>
    <m/>
    <m/>
    <n v="3"/>
    <n v="2"/>
    <x v="18"/>
    <n v="4"/>
    <n v="42"/>
    <n v="192"/>
    <n v="180"/>
    <n v="4"/>
    <n v="5"/>
    <m/>
    <m/>
    <m/>
    <n v="188.81818181818181"/>
    <n v="0.95329802599903712"/>
    <n v="3.9532980259990369"/>
    <n v="12"/>
    <m/>
    <m/>
    <m/>
    <x v="2"/>
    <m/>
  </r>
  <r>
    <s v="Exp4"/>
    <n v="400287"/>
    <n v="287"/>
    <x v="2"/>
    <x v="8"/>
    <x v="3"/>
    <d v="2014-08-18T00:00:00"/>
    <s v="None_8h"/>
    <m/>
    <m/>
    <n v="4"/>
    <n v="2"/>
    <x v="18"/>
    <n v="4"/>
    <n v="42"/>
    <n v="195"/>
    <n v="159"/>
    <n v="4"/>
    <n v="5"/>
    <m/>
    <m/>
    <m/>
    <n v="188.81818181818181"/>
    <n v="0.84207992296581613"/>
    <n v="3.8420799229658162"/>
    <n v="12"/>
    <m/>
    <m/>
    <m/>
    <x v="2"/>
    <m/>
  </r>
  <r>
    <s v="Exp4"/>
    <n v="400218"/>
    <n v="218"/>
    <x v="2"/>
    <x v="8"/>
    <x v="3"/>
    <d v="2014-08-23T00:00:00"/>
    <s v="None_8h"/>
    <m/>
    <n v="218"/>
    <n v="1"/>
    <n v="2"/>
    <x v="20"/>
    <n v="5"/>
    <n v="45"/>
    <m/>
    <n v="99"/>
    <n v="5"/>
    <n v="6"/>
    <m/>
    <s v="V"/>
    <m/>
    <n v="212.8"/>
    <n v="0.46522556390977443"/>
    <n v="4.4652255639097742"/>
    <n v="15"/>
    <m/>
    <m/>
    <m/>
    <x v="2"/>
    <m/>
  </r>
  <r>
    <s v="Exp4"/>
    <n v="400218"/>
    <n v="218"/>
    <x v="2"/>
    <x v="8"/>
    <x v="3"/>
    <d v="2014-08-23T00:00:00"/>
    <s v="None_8h"/>
    <m/>
    <m/>
    <n v="2"/>
    <n v="4"/>
    <x v="20"/>
    <n v="5"/>
    <n v="46"/>
    <n v="202"/>
    <n v="159"/>
    <n v="5"/>
    <n v="5"/>
    <m/>
    <s v="V"/>
    <m/>
    <n v="212.8"/>
    <n v="0.7471804511278195"/>
    <n v="4.7471804511278197"/>
    <n v="14"/>
    <m/>
    <m/>
    <m/>
    <x v="2"/>
    <m/>
  </r>
  <r>
    <s v="Exp4"/>
    <n v="400218"/>
    <n v="218"/>
    <x v="2"/>
    <x v="8"/>
    <x v="3"/>
    <d v="2014-08-23T00:00:00"/>
    <s v="None_8h"/>
    <m/>
    <m/>
    <n v="3"/>
    <n v="3"/>
    <x v="20"/>
    <n v="5"/>
    <n v="35"/>
    <n v="155"/>
    <n v="98"/>
    <n v="5"/>
    <n v="4"/>
    <m/>
    <s v="V"/>
    <m/>
    <n v="212.8"/>
    <n v="0.46052631578947367"/>
    <n v="4.4605263157894735"/>
    <n v="13"/>
    <m/>
    <m/>
    <m/>
    <x v="2"/>
    <m/>
  </r>
  <r>
    <s v="Exp4"/>
    <n v="400218"/>
    <n v="218"/>
    <x v="2"/>
    <x v="8"/>
    <x v="3"/>
    <d v="2014-08-23T00:00:00"/>
    <s v="None_8h"/>
    <m/>
    <m/>
    <n v="4"/>
    <n v="2"/>
    <x v="20"/>
    <n v="5"/>
    <n v="44"/>
    <n v="189"/>
    <n v="118"/>
    <n v="5"/>
    <n v="5"/>
    <m/>
    <s v="V"/>
    <m/>
    <n v="212.8"/>
    <n v="0.55451127819548873"/>
    <n v="4.5545112781954886"/>
    <n v="14"/>
    <m/>
    <m/>
    <m/>
    <x v="2"/>
    <m/>
  </r>
  <r>
    <s v="Exp4"/>
    <n v="400232"/>
    <n v="232"/>
    <x v="2"/>
    <x v="8"/>
    <x v="3"/>
    <d v="2014-08-23T00:00:00"/>
    <s v="None_8h"/>
    <d v="2014-08-23T00:00:00"/>
    <n v="232"/>
    <n v="1"/>
    <n v="1"/>
    <x v="18"/>
    <n v="4"/>
    <n v="33"/>
    <m/>
    <n v="93"/>
    <n v="4"/>
    <n v="4"/>
    <m/>
    <s v="V"/>
    <m/>
    <n v="188.81818181818181"/>
    <n v="0.49253731343283585"/>
    <n v="3.4925373134328357"/>
    <n v="11"/>
    <m/>
    <m/>
    <m/>
    <x v="2"/>
    <m/>
  </r>
  <r>
    <s v="Exp4"/>
    <n v="400232"/>
    <n v="232"/>
    <x v="2"/>
    <x v="8"/>
    <x v="3"/>
    <d v="2014-08-23T00:00:00"/>
    <s v="None_8h"/>
    <m/>
    <m/>
    <n v="2"/>
    <n v="1"/>
    <x v="20"/>
    <n v="5"/>
    <n v="32"/>
    <n v="109"/>
    <n v="24"/>
    <n v="3"/>
    <n v="5"/>
    <m/>
    <s v="V"/>
    <m/>
    <n v="212.8"/>
    <n v="0.11278195488721804"/>
    <n v="4.1127819548872182"/>
    <n v="12"/>
    <m/>
    <m/>
    <m/>
    <x v="2"/>
    <m/>
  </r>
  <r>
    <s v="Exp4"/>
    <n v="400232"/>
    <n v="232"/>
    <x v="2"/>
    <x v="8"/>
    <x v="3"/>
    <d v="2014-08-23T00:00:00"/>
    <s v="None_8h"/>
    <m/>
    <m/>
    <n v="3"/>
    <n v="2"/>
    <x v="20"/>
    <n v="5"/>
    <n v="38"/>
    <n v="170"/>
    <n v="35"/>
    <n v="4"/>
    <n v="4"/>
    <m/>
    <s v="V"/>
    <m/>
    <n v="212.8"/>
    <n v="0.1644736842105263"/>
    <n v="4.1644736842105265"/>
    <n v="12"/>
    <m/>
    <m/>
    <m/>
    <x v="2"/>
    <m/>
  </r>
  <r>
    <s v="Exp4"/>
    <n v="400232"/>
    <n v="232"/>
    <x v="2"/>
    <x v="8"/>
    <x v="3"/>
    <d v="2014-08-23T00:00:00"/>
    <s v="None_8h"/>
    <m/>
    <m/>
    <n v="4"/>
    <n v="2"/>
    <x v="20"/>
    <n v="5"/>
    <n v="41"/>
    <n v="200"/>
    <n v="36"/>
    <n v="4"/>
    <n v="5"/>
    <m/>
    <s v="V"/>
    <m/>
    <n v="212.8"/>
    <n v="0.16917293233082706"/>
    <n v="4.1691729323308273"/>
    <n v="13"/>
    <m/>
    <m/>
    <m/>
    <x v="2"/>
    <m/>
  </r>
  <r>
    <s v="Exp4"/>
    <n v="400277"/>
    <n v="277"/>
    <x v="2"/>
    <x v="8"/>
    <x v="3"/>
    <d v="2014-08-23T00:00:00"/>
    <s v="None_8h"/>
    <m/>
    <n v="277"/>
    <n v="1"/>
    <n v="2"/>
    <x v="20"/>
    <n v="5"/>
    <n v="48"/>
    <m/>
    <n v="122"/>
    <n v="4"/>
    <n v="6"/>
    <m/>
    <s v="V"/>
    <m/>
    <n v="212.8"/>
    <n v="0.57330827067669166"/>
    <n v="4.5733082706766917"/>
    <n v="14"/>
    <m/>
    <m/>
    <m/>
    <x v="2"/>
    <m/>
  </r>
  <r>
    <s v="Exp4"/>
    <n v="400277"/>
    <n v="277"/>
    <x v="2"/>
    <x v="8"/>
    <x v="3"/>
    <d v="2014-08-23T00:00:00"/>
    <s v="None_8h"/>
    <m/>
    <m/>
    <n v="2"/>
    <n v="2"/>
    <x v="18"/>
    <n v="4"/>
    <n v="40"/>
    <n v="203"/>
    <n v="175"/>
    <n v="4"/>
    <n v="5"/>
    <m/>
    <s v="V"/>
    <m/>
    <n v="188.81818181818181"/>
    <n v="0.92681752527684158"/>
    <n v="3.9268175252768414"/>
    <n v="12"/>
    <m/>
    <m/>
    <m/>
    <x v="2"/>
    <m/>
  </r>
  <r>
    <s v="Exp4"/>
    <n v="400277"/>
    <n v="277"/>
    <x v="2"/>
    <x v="8"/>
    <x v="3"/>
    <d v="2014-08-23T00:00:00"/>
    <s v="None_8h"/>
    <m/>
    <m/>
    <n v="3"/>
    <n v="2"/>
    <x v="20"/>
    <n v="5"/>
    <n v="55"/>
    <n v="210"/>
    <n v="86"/>
    <n v="4"/>
    <n v="5"/>
    <m/>
    <s v="V"/>
    <m/>
    <n v="212.8"/>
    <n v="0.40413533834586463"/>
    <n v="4.4041353383458643"/>
    <n v="13"/>
    <m/>
    <m/>
    <m/>
    <x v="2"/>
    <m/>
  </r>
  <r>
    <s v="Exp4"/>
    <n v="400277"/>
    <n v="277"/>
    <x v="2"/>
    <x v="8"/>
    <x v="3"/>
    <d v="2014-08-23T00:00:00"/>
    <s v="None_8h"/>
    <m/>
    <m/>
    <n v="4"/>
    <n v="2"/>
    <x v="20"/>
    <n v="5"/>
    <n v="55"/>
    <n v="225"/>
    <n v="122"/>
    <n v="4"/>
    <n v="6"/>
    <m/>
    <s v="V"/>
    <m/>
    <n v="212.8"/>
    <n v="0.57330827067669166"/>
    <n v="4.5733082706766917"/>
    <n v="14"/>
    <m/>
    <m/>
    <m/>
    <x v="2"/>
    <m/>
  </r>
  <r>
    <s v="Exp4"/>
    <n v="400238"/>
    <n v="238"/>
    <x v="2"/>
    <x v="8"/>
    <x v="3"/>
    <d v="2014-09-01T00:00:00"/>
    <s v="None_8h"/>
    <m/>
    <n v="238"/>
    <n v="1"/>
    <n v="3"/>
    <x v="19"/>
    <n v="6"/>
    <n v="57"/>
    <m/>
    <n v="155"/>
    <n v="4"/>
    <n v="8"/>
    <m/>
    <s v="V"/>
    <m/>
    <n v="213.92307692307693"/>
    <n v="0.72455951096727789"/>
    <n v="5.7245595109672776"/>
    <n v="17"/>
    <m/>
    <m/>
    <m/>
    <x v="2"/>
    <m/>
  </r>
  <r>
    <s v="Exp4"/>
    <n v="400238"/>
    <n v="238"/>
    <x v="2"/>
    <x v="8"/>
    <x v="3"/>
    <d v="2014-09-01T00:00:00"/>
    <s v="None_8h"/>
    <m/>
    <m/>
    <n v="2"/>
    <n v="2"/>
    <x v="20"/>
    <n v="5"/>
    <n v="48"/>
    <n v="200"/>
    <n v="140"/>
    <n v="4"/>
    <n v="5"/>
    <m/>
    <s v="V"/>
    <m/>
    <n v="212.8"/>
    <n v="0.6578947368421052"/>
    <n v="4.6578947368421053"/>
    <n v="13"/>
    <m/>
    <m/>
    <m/>
    <x v="2"/>
    <m/>
  </r>
  <r>
    <s v="Exp4"/>
    <n v="400238"/>
    <n v="238"/>
    <x v="2"/>
    <x v="8"/>
    <x v="3"/>
    <d v="2014-09-01T00:00:00"/>
    <s v="None_8h"/>
    <m/>
    <m/>
    <n v="3"/>
    <n v="4"/>
    <x v="19"/>
    <n v="6"/>
    <n v="50"/>
    <n v="201"/>
    <n v="107"/>
    <n v="4"/>
    <n v="8"/>
    <m/>
    <s v="V"/>
    <m/>
    <n v="213.92307692307693"/>
    <n v="0.50017979144192737"/>
    <n v="5.5001797914419273"/>
    <n v="17"/>
    <m/>
    <m/>
    <m/>
    <x v="2"/>
    <m/>
  </r>
  <r>
    <s v="Exp4"/>
    <n v="400238"/>
    <n v="238"/>
    <x v="2"/>
    <x v="8"/>
    <x v="3"/>
    <d v="2014-09-01T00:00:00"/>
    <s v="None_8h"/>
    <m/>
    <m/>
    <n v="4"/>
    <n v="3"/>
    <x v="20"/>
    <n v="5"/>
    <n v="51"/>
    <n v="202"/>
    <n v="179"/>
    <n v="4"/>
    <n v="7"/>
    <m/>
    <s v="V"/>
    <m/>
    <n v="212.8"/>
    <n v="0.84116541353383456"/>
    <n v="4.8411654135338349"/>
    <n v="15"/>
    <m/>
    <m/>
    <m/>
    <x v="2"/>
    <m/>
  </r>
  <r>
    <s v="Exp4"/>
    <n v="400241"/>
    <n v="241"/>
    <x v="2"/>
    <x v="8"/>
    <x v="3"/>
    <d v="2014-09-01T00:00:00"/>
    <s v="None_8h"/>
    <m/>
    <n v="241"/>
    <n v="1"/>
    <n v="3"/>
    <x v="20"/>
    <n v="5"/>
    <n v="46"/>
    <m/>
    <n v="200"/>
    <n v="3"/>
    <n v="7"/>
    <m/>
    <s v="V"/>
    <m/>
    <n v="212.8"/>
    <n v="0.93984962406015038"/>
    <n v="4.9398496240601499"/>
    <n v="14"/>
    <m/>
    <m/>
    <m/>
    <x v="2"/>
    <m/>
  </r>
  <r>
    <s v="Exp4"/>
    <n v="400241"/>
    <n v="241"/>
    <x v="2"/>
    <x v="8"/>
    <x v="3"/>
    <d v="2014-09-01T00:00:00"/>
    <s v="None_8h"/>
    <m/>
    <m/>
    <n v="2"/>
    <n v="2"/>
    <x v="19"/>
    <n v="6"/>
    <n v="61"/>
    <n v="214"/>
    <n v="109"/>
    <n v="4"/>
    <n v="7"/>
    <m/>
    <s v="V"/>
    <m/>
    <n v="213.92307692307693"/>
    <n v="0.5095289464221503"/>
    <n v="5.50952894642215"/>
    <n v="16"/>
    <m/>
    <m/>
    <m/>
    <x v="2"/>
    <m/>
  </r>
  <r>
    <s v="Exp4"/>
    <n v="400241"/>
    <n v="241"/>
    <x v="2"/>
    <x v="8"/>
    <x v="3"/>
    <d v="2014-09-01T00:00:00"/>
    <s v="None_8h"/>
    <m/>
    <m/>
    <n v="3"/>
    <n v="3"/>
    <x v="19"/>
    <n v="6"/>
    <n v="55"/>
    <n v="202"/>
    <n v="227"/>
    <n v="4"/>
    <n v="7"/>
    <m/>
    <s v="V"/>
    <m/>
    <n v="213.92307692307693"/>
    <n v="1.0611290902553039"/>
    <n v="6.0611290902553039"/>
    <n v="16"/>
    <m/>
    <m/>
    <m/>
    <x v="2"/>
    <m/>
  </r>
  <r>
    <s v="Exp4"/>
    <n v="400241"/>
    <n v="241"/>
    <x v="2"/>
    <x v="8"/>
    <x v="3"/>
    <d v="2014-09-01T00:00:00"/>
    <s v="None_8h"/>
    <m/>
    <m/>
    <n v="4"/>
    <n v="4"/>
    <x v="19"/>
    <n v="6"/>
    <n v="65"/>
    <n v="229"/>
    <n v="103"/>
    <n v="5"/>
    <n v="6"/>
    <m/>
    <s v="V"/>
    <m/>
    <n v="213.92307692307693"/>
    <n v="0.48148148148148145"/>
    <n v="5.4814814814814818"/>
    <n v="16"/>
    <m/>
    <m/>
    <m/>
    <x v="2"/>
    <m/>
  </r>
  <r>
    <s v="Exp4"/>
    <n v="400257"/>
    <n v="257"/>
    <x v="2"/>
    <x v="8"/>
    <x v="3"/>
    <d v="2014-09-01T00:00:00"/>
    <s v="None_8h"/>
    <m/>
    <n v="257"/>
    <n v="1"/>
    <n v="4"/>
    <x v="19"/>
    <n v="6"/>
    <n v="61"/>
    <m/>
    <n v="206"/>
    <n v="3"/>
    <n v="9"/>
    <m/>
    <s v="V"/>
    <m/>
    <n v="213.92307692307693"/>
    <n v="0.96296296296296291"/>
    <n v="5.9629629629629628"/>
    <n v="17"/>
    <m/>
    <m/>
    <m/>
    <x v="2"/>
    <m/>
  </r>
  <r>
    <s v="Exp4"/>
    <n v="400257"/>
    <n v="257"/>
    <x v="2"/>
    <x v="8"/>
    <x v="3"/>
    <d v="2014-09-01T00:00:00"/>
    <s v="None_8h"/>
    <m/>
    <m/>
    <n v="2"/>
    <n v="2"/>
    <x v="19"/>
    <n v="6"/>
    <n v="60"/>
    <n v="203"/>
    <n v="40"/>
    <n v="3"/>
    <n v="7"/>
    <m/>
    <s v="V"/>
    <m/>
    <n v="213.92307692307693"/>
    <n v="0.18698309960445883"/>
    <n v="5.1869830996044586"/>
    <n v="15"/>
    <m/>
    <m/>
    <m/>
    <x v="2"/>
    <m/>
  </r>
  <r>
    <s v="Exp4"/>
    <n v="400257"/>
    <n v="257"/>
    <x v="2"/>
    <x v="8"/>
    <x v="3"/>
    <d v="2014-09-01T00:00:00"/>
    <s v="None_8h"/>
    <m/>
    <m/>
    <n v="3"/>
    <n v="3"/>
    <x v="20"/>
    <n v="5"/>
    <n v="50"/>
    <n v="215"/>
    <n v="219"/>
    <n v="5"/>
    <n v="5"/>
    <m/>
    <s v="V"/>
    <m/>
    <n v="212.8"/>
    <n v="1.0291353383458646"/>
    <n v="5.0291353383458643"/>
    <n v="14"/>
    <m/>
    <m/>
    <m/>
    <x v="2"/>
    <m/>
  </r>
  <r>
    <s v="Exp4"/>
    <n v="400257"/>
    <n v="257"/>
    <x v="2"/>
    <x v="8"/>
    <x v="3"/>
    <d v="2014-09-01T00:00:00"/>
    <s v="None_8h"/>
    <m/>
    <m/>
    <n v="4"/>
    <n v="2"/>
    <x v="19"/>
    <n v="6"/>
    <n v="65"/>
    <n v="252"/>
    <n v="33"/>
    <n v="5"/>
    <n v="5"/>
    <m/>
    <s v="V"/>
    <m/>
    <n v="213.92307692307693"/>
    <n v="0.15426105717367852"/>
    <n v="5.1542610571736782"/>
    <n v="15"/>
    <m/>
    <m/>
    <m/>
    <x v="2"/>
    <m/>
  </r>
  <r>
    <s v="Exp4"/>
    <n v="400237"/>
    <n v="237"/>
    <x v="2"/>
    <x v="8"/>
    <x v="3"/>
    <d v="2014-09-08T00:00:00"/>
    <s v="None_8h"/>
    <m/>
    <n v="237"/>
    <n v="1"/>
    <n v="6"/>
    <x v="16"/>
    <n v="7"/>
    <n v="57"/>
    <m/>
    <n v="134"/>
    <n v="4"/>
    <n v="9"/>
    <m/>
    <s v="E"/>
    <m/>
    <n v="259.69230769230768"/>
    <n v="0.51599526066350709"/>
    <n v="6.515995260663507"/>
    <n v="19"/>
    <m/>
    <m/>
    <m/>
    <x v="2"/>
    <m/>
  </r>
  <r>
    <s v="Exp4"/>
    <n v="400237"/>
    <n v="237"/>
    <x v="2"/>
    <x v="8"/>
    <x v="3"/>
    <d v="2014-09-08T00:00:00"/>
    <s v="None_8h"/>
    <m/>
    <m/>
    <n v="2"/>
    <n v="4"/>
    <x v="16"/>
    <n v="7"/>
    <n v="60"/>
    <n v="188"/>
    <n v="114"/>
    <n v="4"/>
    <n v="9"/>
    <m/>
    <s v="E"/>
    <m/>
    <n v="259.69230769230768"/>
    <n v="0.43898104265402843"/>
    <n v="6.4389810426540288"/>
    <n v="19"/>
    <m/>
    <m/>
    <m/>
    <x v="2"/>
    <m/>
  </r>
  <r>
    <s v="Exp4"/>
    <n v="400237"/>
    <n v="237"/>
    <x v="2"/>
    <x v="8"/>
    <x v="3"/>
    <d v="2014-09-08T00:00:00"/>
    <s v="None_8h"/>
    <m/>
    <m/>
    <n v="3"/>
    <n v="3"/>
    <x v="16"/>
    <n v="7"/>
    <n v="46"/>
    <n v="162"/>
    <n v="27"/>
    <n v="4"/>
    <n v="6"/>
    <m/>
    <s v="V"/>
    <m/>
    <n v="259.69230769230768"/>
    <n v="0.10396919431279622"/>
    <n v="6.1039691943127963"/>
    <n v="16"/>
    <m/>
    <m/>
    <m/>
    <x v="2"/>
    <m/>
  </r>
  <r>
    <s v="Exp4"/>
    <n v="400237"/>
    <n v="237"/>
    <x v="2"/>
    <x v="8"/>
    <x v="3"/>
    <d v="2014-09-08T00:00:00"/>
    <s v="None_8h"/>
    <m/>
    <m/>
    <n v="4"/>
    <n v="5"/>
    <x v="19"/>
    <n v="6"/>
    <n v="52"/>
    <n v="185"/>
    <n v="122"/>
    <n v="4"/>
    <n v="8"/>
    <m/>
    <s v="V"/>
    <m/>
    <n v="213.92307692307693"/>
    <n v="0.57029845379359945"/>
    <n v="5.5702984537935993"/>
    <n v="17"/>
    <m/>
    <m/>
    <m/>
    <x v="2"/>
    <m/>
  </r>
  <r>
    <s v="Exp4"/>
    <n v="400244"/>
    <n v="244"/>
    <x v="2"/>
    <x v="8"/>
    <x v="3"/>
    <d v="2014-09-08T00:00:00"/>
    <s v="None_8h"/>
    <m/>
    <n v="244"/>
    <n v="1"/>
    <n v="1"/>
    <x v="16"/>
    <n v="7"/>
    <n v="80"/>
    <m/>
    <n v="139"/>
    <n v="4"/>
    <n v="9"/>
    <m/>
    <s v="V"/>
    <m/>
    <n v="259.69230769230768"/>
    <n v="0.53524881516587686"/>
    <n v="6.5352488151658772"/>
    <n v="19"/>
    <m/>
    <m/>
    <m/>
    <x v="2"/>
    <m/>
  </r>
  <r>
    <s v="Exp4"/>
    <n v="400244"/>
    <n v="244"/>
    <x v="2"/>
    <x v="8"/>
    <x v="3"/>
    <d v="2014-09-08T00:00:00"/>
    <s v="None_8h"/>
    <m/>
    <m/>
    <n v="2"/>
    <n v="4"/>
    <x v="16"/>
    <n v="7"/>
    <n v="78"/>
    <n v="261"/>
    <n v="141"/>
    <n v="5"/>
    <n v="8"/>
    <m/>
    <s v="V"/>
    <m/>
    <n v="259.69230769230768"/>
    <n v="0.54295023696682465"/>
    <n v="6.5429502369668242"/>
    <n v="19"/>
    <m/>
    <m/>
    <m/>
    <x v="2"/>
    <m/>
  </r>
  <r>
    <s v="Exp4"/>
    <n v="400244"/>
    <n v="244"/>
    <x v="2"/>
    <x v="8"/>
    <x v="3"/>
    <d v="2014-09-08T00:00:00"/>
    <s v="None_8h"/>
    <m/>
    <m/>
    <n v="3"/>
    <n v="2"/>
    <x v="19"/>
    <n v="6"/>
    <n v="64"/>
    <n v="204"/>
    <n v="230"/>
    <n v="4"/>
    <n v="7"/>
    <m/>
    <s v="V"/>
    <m/>
    <n v="213.92307692307693"/>
    <n v="1.0751528227256382"/>
    <n v="6.0751528227256379"/>
    <n v="16"/>
    <m/>
    <m/>
    <m/>
    <x v="2"/>
    <m/>
  </r>
  <r>
    <s v="Exp4"/>
    <n v="400244"/>
    <n v="244"/>
    <x v="2"/>
    <x v="8"/>
    <x v="3"/>
    <d v="2014-09-08T00:00:00"/>
    <s v="None_8h"/>
    <m/>
    <m/>
    <n v="4"/>
    <n v="2"/>
    <x v="19"/>
    <n v="6"/>
    <n v="68"/>
    <n v="247"/>
    <n v="263"/>
    <n v="5"/>
    <n v="7"/>
    <m/>
    <s v="V"/>
    <m/>
    <n v="213.92307692307693"/>
    <n v="1.2294138798993168"/>
    <n v="6.2294138798993171"/>
    <n v="17"/>
    <m/>
    <m/>
    <m/>
    <x v="2"/>
    <m/>
  </r>
  <r>
    <s v="Exp4"/>
    <n v="400265"/>
    <n v="265"/>
    <x v="2"/>
    <x v="8"/>
    <x v="3"/>
    <d v="2014-09-08T00:00:00"/>
    <s v="None_8h"/>
    <m/>
    <n v="265"/>
    <n v="1"/>
    <n v="4"/>
    <x v="16"/>
    <n v="7"/>
    <n v="66"/>
    <m/>
    <n v="98"/>
    <n v="4"/>
    <n v="10"/>
    <m/>
    <s v="E"/>
    <m/>
    <n v="259.69230769230768"/>
    <n v="0.37736966824644552"/>
    <n v="6.3773696682464456"/>
    <n v="20"/>
    <m/>
    <m/>
    <m/>
    <x v="2"/>
    <m/>
  </r>
  <r>
    <s v="Exp4"/>
    <n v="400265"/>
    <n v="265"/>
    <x v="2"/>
    <x v="8"/>
    <x v="3"/>
    <d v="2014-09-08T00:00:00"/>
    <s v="None_8h"/>
    <m/>
    <m/>
    <n v="2"/>
    <n v="4"/>
    <x v="16"/>
    <n v="7"/>
    <n v="62"/>
    <n v="193"/>
    <n v="76"/>
    <n v="4"/>
    <n v="10"/>
    <m/>
    <s v="E"/>
    <m/>
    <n v="259.69230769230768"/>
    <n v="0.29265402843601895"/>
    <n v="6.2926540284360186"/>
    <n v="20"/>
    <m/>
    <m/>
    <m/>
    <x v="2"/>
    <m/>
  </r>
  <r>
    <s v="Exp4"/>
    <n v="400265"/>
    <n v="265"/>
    <x v="2"/>
    <x v="8"/>
    <x v="3"/>
    <d v="2014-09-08T00:00:00"/>
    <s v="None_8h"/>
    <m/>
    <m/>
    <n v="3"/>
    <n v="4"/>
    <x v="19"/>
    <n v="6"/>
    <n v="56"/>
    <n v="191"/>
    <n v="205"/>
    <n v="4"/>
    <n v="8"/>
    <m/>
    <s v="V"/>
    <m/>
    <n v="213.92307692307693"/>
    <n v="0.95828838547285145"/>
    <n v="5.9582883854728514"/>
    <n v="17"/>
    <m/>
    <m/>
    <m/>
    <x v="2"/>
    <m/>
  </r>
  <r>
    <s v="Exp4"/>
    <n v="400265"/>
    <n v="265"/>
    <x v="2"/>
    <x v="8"/>
    <x v="3"/>
    <d v="2014-09-08T00:00:00"/>
    <s v="None_8h"/>
    <m/>
    <m/>
    <n v="4"/>
    <n v="4"/>
    <x v="16"/>
    <n v="7"/>
    <n v="49"/>
    <n v="144"/>
    <n v="31"/>
    <n v="4"/>
    <n v="7"/>
    <m/>
    <s v="V"/>
    <m/>
    <n v="259.69230769230768"/>
    <n v="0.11937203791469195"/>
    <n v="6.1193720379146921"/>
    <n v="17"/>
    <m/>
    <m/>
    <m/>
    <x v="2"/>
    <m/>
  </r>
  <r>
    <s v="Exp4"/>
    <n v="400228"/>
    <n v="228"/>
    <x v="2"/>
    <x v="8"/>
    <x v="3"/>
    <d v="2014-09-15T00:00:00"/>
    <s v="None_8h"/>
    <m/>
    <n v="228"/>
    <n v="1"/>
    <n v="3"/>
    <x v="15"/>
    <n v="8"/>
    <n v="68"/>
    <n v="197"/>
    <n v="69"/>
    <n v="5"/>
    <n v="9"/>
    <m/>
    <s v="E"/>
    <m/>
    <n v="283.125"/>
    <n v="0.24370860927152319"/>
    <n v="7.2437086092715228"/>
    <n v="21"/>
    <m/>
    <m/>
    <m/>
    <x v="2"/>
    <m/>
  </r>
  <r>
    <s v="Exp4"/>
    <n v="400228"/>
    <n v="228"/>
    <x v="2"/>
    <x v="8"/>
    <x v="3"/>
    <d v="2014-09-15T00:00:00"/>
    <s v="None_8h"/>
    <m/>
    <m/>
    <n v="2"/>
    <n v="2"/>
    <x v="16"/>
    <n v="7"/>
    <n v="57"/>
    <n v="157"/>
    <n v="164"/>
    <n v="5"/>
    <n v="8"/>
    <m/>
    <s v="V"/>
    <m/>
    <n v="259.69230769230768"/>
    <n v="0.63151658767772512"/>
    <n v="6.6315165876777247"/>
    <n v="19"/>
    <m/>
    <m/>
    <m/>
    <x v="2"/>
    <m/>
  </r>
  <r>
    <s v="Exp4"/>
    <n v="400228"/>
    <n v="228"/>
    <x v="2"/>
    <x v="8"/>
    <x v="3"/>
    <d v="2014-09-15T00:00:00"/>
    <s v="None_8h"/>
    <m/>
    <m/>
    <n v="3"/>
    <n v="4"/>
    <x v="15"/>
    <n v="8"/>
    <n v="65"/>
    <n v="219"/>
    <n v="35"/>
    <n v="4"/>
    <n v="11"/>
    <m/>
    <s v="Early DR"/>
    <m/>
    <n v="283.125"/>
    <n v="0.12362030905077263"/>
    <n v="7.1236203090507724"/>
    <n v="22"/>
    <m/>
    <m/>
    <m/>
    <x v="2"/>
    <m/>
  </r>
  <r>
    <s v="Exp4"/>
    <n v="400228"/>
    <n v="228"/>
    <x v="2"/>
    <x v="8"/>
    <x v="3"/>
    <d v="2014-09-15T00:00:00"/>
    <s v="None_8h"/>
    <m/>
    <m/>
    <n v="4"/>
    <n v="3"/>
    <x v="16"/>
    <n v="7"/>
    <n v="65"/>
    <n v="189"/>
    <n v="196"/>
    <n v="4"/>
    <n v="9"/>
    <m/>
    <s v="E"/>
    <m/>
    <n v="259.69230769230768"/>
    <n v="0.75473933649289104"/>
    <n v="6.7547393364928912"/>
    <n v="19"/>
    <m/>
    <m/>
    <m/>
    <x v="2"/>
    <m/>
  </r>
  <r>
    <s v="Exp4"/>
    <n v="400261"/>
    <n v="261"/>
    <x v="2"/>
    <x v="8"/>
    <x v="3"/>
    <d v="2014-09-15T00:00:00"/>
    <s v="None_8h"/>
    <m/>
    <n v="261"/>
    <n v="1"/>
    <n v="3"/>
    <x v="16"/>
    <n v="7"/>
    <n v="70"/>
    <m/>
    <n v="141"/>
    <n v="4"/>
    <n v="9"/>
    <m/>
    <s v="V"/>
    <m/>
    <n v="259.69230769230768"/>
    <n v="0.54295023696682465"/>
    <n v="6.5429502369668242"/>
    <n v="19"/>
    <m/>
    <m/>
    <m/>
    <x v="2"/>
    <m/>
  </r>
  <r>
    <s v="Exp4"/>
    <n v="400261"/>
    <n v="261"/>
    <x v="2"/>
    <x v="8"/>
    <x v="3"/>
    <d v="2014-09-15T00:00:00"/>
    <s v="None_8h"/>
    <m/>
    <m/>
    <n v="2"/>
    <n v="4"/>
    <x v="16"/>
    <n v="7"/>
    <n v="72"/>
    <n v="249"/>
    <n v="172"/>
    <n v="5"/>
    <n v="9"/>
    <m/>
    <s v="V"/>
    <m/>
    <n v="259.69230769230768"/>
    <n v="0.66232227488151663"/>
    <n v="6.6623222748815163"/>
    <n v="20"/>
    <m/>
    <m/>
    <m/>
    <x v="2"/>
    <m/>
  </r>
  <r>
    <s v="Exp4"/>
    <n v="400261"/>
    <n v="261"/>
    <x v="2"/>
    <x v="8"/>
    <x v="3"/>
    <d v="2014-09-15T00:00:00"/>
    <s v="None_8h"/>
    <m/>
    <m/>
    <n v="3"/>
    <n v="4"/>
    <x v="16"/>
    <n v="7"/>
    <n v="75"/>
    <n v="243"/>
    <n v="235"/>
    <n v="5"/>
    <n v="12"/>
    <m/>
    <s v="E"/>
    <m/>
    <n v="259.69230769230768"/>
    <n v="0.90491706161137442"/>
    <n v="6.9049170616113749"/>
    <n v="23"/>
    <m/>
    <m/>
    <m/>
    <x v="2"/>
    <m/>
  </r>
  <r>
    <s v="Exp4"/>
    <n v="400261"/>
    <n v="261"/>
    <x v="2"/>
    <x v="8"/>
    <x v="3"/>
    <d v="2014-09-15T00:00:00"/>
    <s v="None_8h"/>
    <m/>
    <m/>
    <n v="4"/>
    <n v="3"/>
    <x v="16"/>
    <n v="7"/>
    <n v="70"/>
    <n v="262"/>
    <n v="193"/>
    <n v="4"/>
    <n v="9"/>
    <m/>
    <s v="V"/>
    <m/>
    <n v="259.69230769230768"/>
    <n v="0.74318720379146919"/>
    <n v="6.7431872037914689"/>
    <n v="19"/>
    <m/>
    <m/>
    <m/>
    <x v="2"/>
    <m/>
  </r>
  <r>
    <s v="Exp4"/>
    <n v="400267"/>
    <n v="267"/>
    <x v="2"/>
    <x v="8"/>
    <x v="3"/>
    <d v="2014-09-15T00:00:00"/>
    <s v="None_8h"/>
    <m/>
    <n v="267"/>
    <n v="1"/>
    <n v="3"/>
    <x v="16"/>
    <n v="7"/>
    <n v="71"/>
    <n v="247"/>
    <n v="222"/>
    <n v="5"/>
    <n v="9"/>
    <m/>
    <s v="E"/>
    <m/>
    <n v="259.69230769230768"/>
    <n v="0.85485781990521337"/>
    <n v="6.854857819905213"/>
    <n v="20"/>
    <m/>
    <m/>
    <m/>
    <x v="2"/>
    <m/>
  </r>
  <r>
    <s v="Exp4"/>
    <n v="400267"/>
    <n v="267"/>
    <x v="2"/>
    <x v="8"/>
    <x v="3"/>
    <d v="2014-09-15T00:00:00"/>
    <s v="None_8h"/>
    <m/>
    <m/>
    <n v="2"/>
    <n v="2"/>
    <x v="16"/>
    <n v="7"/>
    <n v="65"/>
    <n v="250"/>
    <n v="255"/>
    <n v="4"/>
    <n v="10"/>
    <m/>
    <s v="E"/>
    <m/>
    <n v="259.69230769230768"/>
    <n v="0.98193127962085314"/>
    <n v="6.981931279620853"/>
    <n v="20"/>
    <m/>
    <m/>
    <m/>
    <x v="2"/>
    <m/>
  </r>
  <r>
    <s v="Exp4"/>
    <n v="400267"/>
    <n v="267"/>
    <x v="2"/>
    <x v="8"/>
    <x v="3"/>
    <d v="2014-09-15T00:00:00"/>
    <s v="None_8h"/>
    <m/>
    <m/>
    <n v="3"/>
    <n v="3"/>
    <x v="16"/>
    <n v="7"/>
    <n v="70"/>
    <n v="236"/>
    <n v="201"/>
    <n v="5"/>
    <n v="8"/>
    <m/>
    <s v="E"/>
    <m/>
    <n v="259.69230769230768"/>
    <n v="0.7739928909952607"/>
    <n v="6.7739928909952605"/>
    <n v="19"/>
    <m/>
    <m/>
    <m/>
    <x v="2"/>
    <m/>
  </r>
  <r>
    <s v="Exp4"/>
    <n v="400267"/>
    <n v="267"/>
    <x v="2"/>
    <x v="8"/>
    <x v="3"/>
    <d v="2014-09-15T00:00:00"/>
    <s v="None_8h"/>
    <m/>
    <m/>
    <n v="4"/>
    <n v="4"/>
    <x v="15"/>
    <n v="8"/>
    <n v="67"/>
    <n v="249"/>
    <n v="227"/>
    <n v="5"/>
    <n v="9"/>
    <m/>
    <s v="E"/>
    <m/>
    <n v="283.125"/>
    <n v="0.801766004415011"/>
    <n v="7.8017660044150112"/>
    <n v="21"/>
    <m/>
    <m/>
    <m/>
    <x v="2"/>
    <m/>
  </r>
  <r>
    <s v="Exp4"/>
    <n v="400224"/>
    <n v="224"/>
    <x v="2"/>
    <x v="8"/>
    <x v="3"/>
    <d v="2014-09-22T00:00:00"/>
    <s v="None_8h"/>
    <m/>
    <n v="224"/>
    <n v="1"/>
    <n v="4"/>
    <x v="11"/>
    <n v="9"/>
    <n v="65"/>
    <m/>
    <n v="42"/>
    <n v="6"/>
    <n v="7"/>
    <m/>
    <s v="V"/>
    <m/>
    <n v="318.81818181818181"/>
    <n v="0.1317365269461078"/>
    <n v="8.1317365269461082"/>
    <n v="21"/>
    <m/>
    <m/>
    <m/>
    <x v="2"/>
    <m/>
  </r>
  <r>
    <s v="Exp4"/>
    <n v="400224"/>
    <n v="224"/>
    <x v="2"/>
    <x v="8"/>
    <x v="3"/>
    <d v="2014-09-22T00:00:00"/>
    <s v="None_8h"/>
    <m/>
    <m/>
    <n v="2"/>
    <n v="2"/>
    <x v="15"/>
    <n v="8"/>
    <n v="67"/>
    <n v="160"/>
    <n v="133"/>
    <n v="5"/>
    <n v="7"/>
    <m/>
    <s v="V"/>
    <m/>
    <n v="283.125"/>
    <n v="0.46975717439293596"/>
    <n v="7.4697571743929361"/>
    <n v="19"/>
    <m/>
    <m/>
    <m/>
    <x v="2"/>
    <m/>
  </r>
  <r>
    <s v="Exp4"/>
    <n v="400224"/>
    <n v="224"/>
    <x v="2"/>
    <x v="8"/>
    <x v="3"/>
    <d v="2014-09-22T00:00:00"/>
    <s v="None_8h"/>
    <m/>
    <m/>
    <n v="3"/>
    <n v="2"/>
    <x v="15"/>
    <n v="8"/>
    <n v="69"/>
    <n v="179"/>
    <n v="162"/>
    <n v="5"/>
    <n v="9"/>
    <m/>
    <s v="E"/>
    <m/>
    <n v="283.125"/>
    <n v="0.57218543046357617"/>
    <n v="7.5721854304635761"/>
    <n v="21"/>
    <m/>
    <m/>
    <m/>
    <x v="2"/>
    <m/>
  </r>
  <r>
    <s v="Exp4"/>
    <n v="400224"/>
    <n v="224"/>
    <x v="2"/>
    <x v="8"/>
    <x v="3"/>
    <d v="2014-09-22T00:00:00"/>
    <s v="None_8h"/>
    <m/>
    <m/>
    <n v="4"/>
    <n v="3"/>
    <x v="11"/>
    <n v="9"/>
    <n v="75"/>
    <n v="230"/>
    <n v="52"/>
    <n v="5"/>
    <n v="12"/>
    <m/>
    <s v="DR"/>
    <m/>
    <n v="318.81818181818181"/>
    <n v="0.16310236669518108"/>
    <n v="8.1631023666951812"/>
    <n v="25"/>
    <m/>
    <m/>
    <m/>
    <x v="2"/>
    <m/>
  </r>
  <r>
    <s v="Exp4"/>
    <n v="400264"/>
    <n v="264"/>
    <x v="2"/>
    <x v="8"/>
    <x v="3"/>
    <d v="2014-09-22T00:00:00"/>
    <s v="None_8h"/>
    <m/>
    <n v="264"/>
    <n v="1"/>
    <n v="2"/>
    <x v="15"/>
    <n v="8"/>
    <n v="85"/>
    <m/>
    <n v="65"/>
    <n v="4"/>
    <n v="9"/>
    <m/>
    <s v="DR"/>
    <m/>
    <n v="283.125"/>
    <n v="0.22958057395143489"/>
    <n v="7.2295805739514352"/>
    <n v="20"/>
    <m/>
    <m/>
    <m/>
    <x v="2"/>
    <m/>
  </r>
  <r>
    <s v="Exp4"/>
    <n v="400264"/>
    <n v="264"/>
    <x v="2"/>
    <x v="8"/>
    <x v="3"/>
    <d v="2014-09-22T00:00:00"/>
    <s v="None_8h"/>
    <m/>
    <m/>
    <n v="2"/>
    <n v="3"/>
    <x v="15"/>
    <n v="8"/>
    <n v="83"/>
    <n v="280"/>
    <n v="152"/>
    <n v="5"/>
    <n v="11"/>
    <m/>
    <s v="DR"/>
    <m/>
    <n v="283.125"/>
    <n v="0.53686534216335546"/>
    <n v="7.5368653421633551"/>
    <n v="23"/>
    <m/>
    <m/>
    <m/>
    <x v="2"/>
    <m/>
  </r>
  <r>
    <s v="Exp4"/>
    <n v="400264"/>
    <n v="264"/>
    <x v="2"/>
    <x v="8"/>
    <x v="3"/>
    <d v="2014-09-22T00:00:00"/>
    <s v="None_8h"/>
    <m/>
    <m/>
    <n v="3"/>
    <n v="2"/>
    <x v="15"/>
    <n v="8"/>
    <n v="71"/>
    <n v="271"/>
    <n v="42"/>
    <n v="5"/>
    <n v="10"/>
    <m/>
    <s v="E"/>
    <m/>
    <n v="283.125"/>
    <n v="0.14834437086092717"/>
    <n v="7.1483443708609276"/>
    <n v="22"/>
    <m/>
    <m/>
    <m/>
    <x v="2"/>
    <m/>
  </r>
  <r>
    <s v="Exp4"/>
    <n v="400264"/>
    <n v="264"/>
    <x v="2"/>
    <x v="8"/>
    <x v="3"/>
    <d v="2014-09-22T00:00:00"/>
    <s v="None_8h"/>
    <m/>
    <m/>
    <n v="4"/>
    <n v="3"/>
    <x v="15"/>
    <n v="8"/>
    <n v="85"/>
    <n v="282"/>
    <n v="136"/>
    <n v="5"/>
    <n v="12"/>
    <m/>
    <s v="DR"/>
    <m/>
    <n v="283.125"/>
    <n v="0.48035320088300221"/>
    <n v="7.4803532008830018"/>
    <n v="24"/>
    <m/>
    <m/>
    <m/>
    <x v="2"/>
    <m/>
  </r>
  <r>
    <s v="Exp4"/>
    <n v="400270"/>
    <n v="270"/>
    <x v="2"/>
    <x v="8"/>
    <x v="3"/>
    <d v="2014-09-22T00:00:00"/>
    <s v="None_8h"/>
    <m/>
    <n v="270"/>
    <n v="1"/>
    <n v="2"/>
    <x v="15"/>
    <n v="8"/>
    <n v="95"/>
    <n v="312"/>
    <n v="76"/>
    <n v="5"/>
    <n v="12"/>
    <m/>
    <s v="DR"/>
    <m/>
    <n v="283.125"/>
    <n v="0.26843267108167773"/>
    <n v="7.268432671081678"/>
    <n v="24"/>
    <m/>
    <m/>
    <m/>
    <x v="2"/>
    <m/>
  </r>
  <r>
    <s v="Exp4"/>
    <n v="400270"/>
    <n v="270"/>
    <x v="2"/>
    <x v="8"/>
    <x v="3"/>
    <d v="2014-09-22T00:00:00"/>
    <s v="None_8h"/>
    <m/>
    <m/>
    <n v="2"/>
    <n v="4"/>
    <x v="15"/>
    <n v="8"/>
    <n v="100"/>
    <n v="322"/>
    <n v="76"/>
    <n v="5"/>
    <n v="10"/>
    <m/>
    <s v="DR"/>
    <m/>
    <n v="283.125"/>
    <n v="0.26843267108167773"/>
    <n v="7.268432671081678"/>
    <n v="22"/>
    <m/>
    <m/>
    <m/>
    <x v="2"/>
    <m/>
  </r>
  <r>
    <s v="Exp4"/>
    <n v="400270"/>
    <n v="270"/>
    <x v="2"/>
    <x v="8"/>
    <x v="3"/>
    <d v="2014-09-22T00:00:00"/>
    <s v="None_8h"/>
    <m/>
    <m/>
    <n v="3"/>
    <n v="4"/>
    <x v="15"/>
    <n v="8"/>
    <n v="90"/>
    <n v="296"/>
    <n v="217"/>
    <n v="5"/>
    <n v="10"/>
    <m/>
    <s v="DR"/>
    <m/>
    <n v="283.125"/>
    <n v="0.76644591611479029"/>
    <n v="7.7664459161147903"/>
    <n v="22"/>
    <m/>
    <m/>
    <m/>
    <x v="2"/>
    <m/>
  </r>
  <r>
    <s v="Exp4"/>
    <n v="400270"/>
    <n v="270"/>
    <x v="2"/>
    <x v="8"/>
    <x v="3"/>
    <d v="2014-09-22T00:00:00"/>
    <s v="None_8h"/>
    <m/>
    <m/>
    <n v="4"/>
    <n v="3"/>
    <x v="15"/>
    <n v="8"/>
    <n v="90"/>
    <n v="292"/>
    <n v="184"/>
    <n v="5"/>
    <n v="11"/>
    <m/>
    <s v="DR"/>
    <m/>
    <n v="283.125"/>
    <n v="0.64988962472406187"/>
    <n v="7.6498896247240618"/>
    <n v="23"/>
    <m/>
    <m/>
    <m/>
    <x v="2"/>
    <m/>
  </r>
  <r>
    <s v="Exp4"/>
    <n v="400217"/>
    <n v="217"/>
    <x v="2"/>
    <x v="8"/>
    <x v="3"/>
    <d v="2014-09-29T00:00:00"/>
    <s v="None_8h"/>
    <m/>
    <n v="217"/>
    <n v="1"/>
    <n v="2"/>
    <x v="11"/>
    <n v="9"/>
    <n v="104"/>
    <m/>
    <n v="239"/>
    <n v="4"/>
    <n v="13"/>
    <m/>
    <s v="DR"/>
    <m/>
    <n v="318.81818181818181"/>
    <n v="0.74964357000285142"/>
    <n v="8.749643570002851"/>
    <n v="25"/>
    <m/>
    <m/>
    <m/>
    <x v="2"/>
    <m/>
  </r>
  <r>
    <s v="Exp4"/>
    <n v="400217"/>
    <n v="217"/>
    <x v="2"/>
    <x v="8"/>
    <x v="3"/>
    <d v="2014-09-29T00:00:00"/>
    <s v="None_8h"/>
    <m/>
    <m/>
    <n v="2"/>
    <n v="5"/>
    <x v="11"/>
    <n v="9"/>
    <n v="107"/>
    <n v="321"/>
    <n v="204"/>
    <n v="4"/>
    <n v="14"/>
    <m/>
    <s v="DR"/>
    <m/>
    <n v="318.81818181818181"/>
    <n v="0.63986313088109492"/>
    <n v="8.6398631308810945"/>
    <n v="26"/>
    <m/>
    <m/>
    <m/>
    <x v="2"/>
    <m/>
  </r>
  <r>
    <s v="Exp4"/>
    <n v="400217"/>
    <n v="217"/>
    <x v="2"/>
    <x v="8"/>
    <x v="3"/>
    <d v="2014-09-29T00:00:00"/>
    <s v="None_8h"/>
    <m/>
    <m/>
    <n v="3"/>
    <n v="4"/>
    <x v="11"/>
    <n v="9"/>
    <n v="100"/>
    <n v="330"/>
    <n v="37"/>
    <n v="4"/>
    <n v="15"/>
    <m/>
    <s v="DR"/>
    <m/>
    <n v="318.81818181818181"/>
    <n v="0.11605360707157114"/>
    <n v="8.1160536070715708"/>
    <n v="27"/>
    <m/>
    <m/>
    <m/>
    <x v="2"/>
    <m/>
  </r>
  <r>
    <s v="Exp4"/>
    <n v="400217"/>
    <n v="217"/>
    <x v="2"/>
    <x v="8"/>
    <x v="3"/>
    <d v="2014-09-29T00:00:00"/>
    <s v="None_8h"/>
    <m/>
    <m/>
    <n v="4"/>
    <n v="4"/>
    <x v="11"/>
    <n v="9"/>
    <n v="107"/>
    <n v="332"/>
    <n v="245"/>
    <n v="5"/>
    <n v="12"/>
    <m/>
    <s v="DR"/>
    <m/>
    <n v="318.81818181818181"/>
    <n v="0.7684630738522954"/>
    <n v="8.7684630738522955"/>
    <n v="25"/>
    <m/>
    <m/>
    <m/>
    <x v="2"/>
    <m/>
  </r>
  <r>
    <s v="Exp4"/>
    <n v="400266"/>
    <n v="266"/>
    <x v="2"/>
    <x v="8"/>
    <x v="3"/>
    <d v="2014-09-29T00:00:00"/>
    <s v="None_8h"/>
    <m/>
    <n v="266"/>
    <n v="1"/>
    <n v="2"/>
    <x v="11"/>
    <n v="9"/>
    <n v="92"/>
    <m/>
    <n v="57"/>
    <n v="4"/>
    <n v="16"/>
    <m/>
    <s v="DR"/>
    <m/>
    <n v="318.81818181818181"/>
    <n v="0.17878528656971771"/>
    <n v="8.1787852865697168"/>
    <n v="28"/>
    <m/>
    <m/>
    <m/>
    <x v="2"/>
    <m/>
  </r>
  <r>
    <s v="Exp4"/>
    <n v="400266"/>
    <n v="266"/>
    <x v="2"/>
    <x v="8"/>
    <x v="3"/>
    <d v="2014-09-29T00:00:00"/>
    <s v="None_8h"/>
    <m/>
    <m/>
    <n v="2"/>
    <n v="3"/>
    <x v="11"/>
    <n v="9"/>
    <n v="80"/>
    <n v="264"/>
    <n v="192"/>
    <n v="4"/>
    <n v="13"/>
    <m/>
    <s v="DR"/>
    <m/>
    <n v="318.81818181818181"/>
    <n v="0.60222412318220697"/>
    <n v="8.6022241231822072"/>
    <n v="25"/>
    <m/>
    <m/>
    <m/>
    <x v="2"/>
    <m/>
  </r>
  <r>
    <s v="Exp4"/>
    <n v="400266"/>
    <n v="266"/>
    <x v="2"/>
    <x v="8"/>
    <x v="3"/>
    <d v="2014-09-29T00:00:00"/>
    <s v="None_8h"/>
    <m/>
    <m/>
    <n v="3"/>
    <n v="3"/>
    <x v="11"/>
    <n v="9"/>
    <n v="95"/>
    <n v="314"/>
    <n v="157"/>
    <n v="4"/>
    <n v="13"/>
    <m/>
    <s v="DR"/>
    <m/>
    <n v="318.81818181818181"/>
    <n v="0.49244368406045053"/>
    <n v="8.4924436840604507"/>
    <n v="25"/>
    <m/>
    <m/>
    <m/>
    <x v="2"/>
    <m/>
  </r>
  <r>
    <s v="Exp4"/>
    <n v="400266"/>
    <n v="266"/>
    <x v="2"/>
    <x v="8"/>
    <x v="3"/>
    <d v="2014-09-29T00:00:00"/>
    <s v="None_8h"/>
    <m/>
    <m/>
    <n v="4"/>
    <n v="2"/>
    <x v="11"/>
    <n v="9"/>
    <n v="80"/>
    <n v="267"/>
    <n v="90"/>
    <n v="4"/>
    <n v="14"/>
    <m/>
    <s v="DR"/>
    <m/>
    <n v="318.81818181818181"/>
    <n v="0.28229255774165957"/>
    <n v="8.2822925577416591"/>
    <n v="26"/>
    <m/>
    <m/>
    <m/>
    <x v="2"/>
    <m/>
  </r>
  <r>
    <s v="Exp4"/>
    <n v="400286"/>
    <n v="286"/>
    <x v="2"/>
    <x v="8"/>
    <x v="3"/>
    <d v="2014-09-29T00:00:00"/>
    <s v="None_8h"/>
    <d v="2014-09-29T00:00:00"/>
    <n v="286"/>
    <n v="1"/>
    <n v="3"/>
    <x v="11"/>
    <n v="9"/>
    <n v="80"/>
    <m/>
    <n v="190"/>
    <n v="5"/>
    <n v="12"/>
    <m/>
    <s v="DR"/>
    <m/>
    <n v="318.81818181818181"/>
    <n v="0.59595095523239239"/>
    <n v="8.5959509552323929"/>
    <n v="25"/>
    <m/>
    <m/>
    <m/>
    <x v="2"/>
    <m/>
  </r>
  <r>
    <s v="Exp4"/>
    <n v="400286"/>
    <n v="286"/>
    <x v="2"/>
    <x v="8"/>
    <x v="3"/>
    <d v="2014-09-29T00:00:00"/>
    <s v="None_8h"/>
    <m/>
    <m/>
    <n v="2"/>
    <n v="2"/>
    <x v="11"/>
    <n v="9"/>
    <n v="80"/>
    <n v="255"/>
    <n v="54"/>
    <n v="4"/>
    <n v="11"/>
    <m/>
    <s v="DR"/>
    <m/>
    <n v="318.81818181818181"/>
    <n v="0.16937553464499572"/>
    <n v="8.1693755346449954"/>
    <n v="23"/>
    <m/>
    <m/>
    <m/>
    <x v="2"/>
    <m/>
  </r>
  <r>
    <s v="Exp4"/>
    <n v="400286"/>
    <n v="286"/>
    <x v="2"/>
    <x v="8"/>
    <x v="3"/>
    <d v="2014-09-29T00:00:00"/>
    <s v="None_8h"/>
    <m/>
    <m/>
    <n v="3"/>
    <n v="2"/>
    <x v="11"/>
    <n v="9"/>
    <n v="98"/>
    <n v="274"/>
    <n v="78"/>
    <n v="4"/>
    <n v="12"/>
    <m/>
    <s v="Early DR"/>
    <m/>
    <n v="318.81818181818181"/>
    <n v="0.24465355004277162"/>
    <n v="8.2446535500427718"/>
    <n v="24"/>
    <m/>
    <m/>
    <m/>
    <x v="2"/>
    <m/>
  </r>
  <r>
    <s v="Exp4"/>
    <n v="400286"/>
    <n v="286"/>
    <x v="2"/>
    <x v="8"/>
    <x v="3"/>
    <d v="2014-09-29T00:00:00"/>
    <s v="None_8h"/>
    <m/>
    <m/>
    <n v="4"/>
    <n v="4"/>
    <x v="11"/>
    <n v="9"/>
    <n v="95"/>
    <n v="255"/>
    <n v="121"/>
    <n v="4"/>
    <n v="13"/>
    <m/>
    <s v="DR"/>
    <m/>
    <n v="318.81818181818181"/>
    <n v="0.37952666096378673"/>
    <n v="8.3795266609637871"/>
    <n v="25"/>
    <m/>
    <m/>
    <m/>
    <x v="2"/>
    <m/>
  </r>
  <r>
    <s v="Exp4"/>
    <n v="400245"/>
    <n v="245"/>
    <x v="2"/>
    <x v="8"/>
    <x v="3"/>
    <d v="2014-10-06T00:00:00"/>
    <s v="None_8h"/>
    <m/>
    <m/>
    <n v="2"/>
    <n v="3"/>
    <x v="12"/>
    <n v="10"/>
    <n v="82"/>
    <n v="301"/>
    <n v="67"/>
    <n v="4"/>
    <n v="14"/>
    <m/>
    <s v="DR"/>
    <m/>
    <n v="329"/>
    <n v="0.20364741641337386"/>
    <n v="9.2036474164133733"/>
    <n v="27"/>
    <m/>
    <m/>
    <m/>
    <x v="2"/>
    <m/>
  </r>
  <r>
    <s v="Exp4"/>
    <n v="400245"/>
    <n v="245"/>
    <x v="2"/>
    <x v="8"/>
    <x v="3"/>
    <d v="2014-10-06T00:00:00"/>
    <s v="None_8h"/>
    <m/>
    <m/>
    <n v="3"/>
    <n v="4"/>
    <x v="11"/>
    <n v="9"/>
    <n v="95"/>
    <n v="278"/>
    <n v="250"/>
    <n v="5"/>
    <n v="12"/>
    <m/>
    <s v="E"/>
    <m/>
    <n v="318.81818181818181"/>
    <n v="0.78414599372683202"/>
    <n v="8.7841459937268311"/>
    <n v="25"/>
    <m/>
    <m/>
    <m/>
    <x v="2"/>
    <m/>
  </r>
  <r>
    <s v="Exp4"/>
    <n v="400245"/>
    <n v="245"/>
    <x v="2"/>
    <x v="8"/>
    <x v="3"/>
    <d v="2014-10-06T00:00:00"/>
    <s v="None_8h"/>
    <m/>
    <m/>
    <n v="4"/>
    <n v="2"/>
    <x v="11"/>
    <n v="9"/>
    <n v="94"/>
    <n v="281"/>
    <n v="206"/>
    <n v="5"/>
    <n v="12"/>
    <m/>
    <s v="DR"/>
    <m/>
    <n v="318.81818181818181"/>
    <n v="0.64613629883090962"/>
    <n v="8.6461362988309105"/>
    <n v="25"/>
    <m/>
    <m/>
    <m/>
    <x v="2"/>
    <m/>
  </r>
  <r>
    <s v="Exp4"/>
    <n v="400245"/>
    <n v="245"/>
    <x v="2"/>
    <x v="8"/>
    <x v="3"/>
    <d v="2014-10-06T00:00:00"/>
    <s v="None_8h"/>
    <m/>
    <n v="245"/>
    <n v="1"/>
    <n v="2"/>
    <x v="12"/>
    <n v="10"/>
    <n v="95"/>
    <m/>
    <n v="107"/>
    <n v="4"/>
    <n v="12"/>
    <m/>
    <s v="DR"/>
    <m/>
    <n v="329"/>
    <n v="0.32522796352583588"/>
    <n v="9.3252279635258351"/>
    <n v="25"/>
    <m/>
    <m/>
    <m/>
    <x v="2"/>
    <m/>
  </r>
  <r>
    <s v="Exp4"/>
    <n v="400262"/>
    <n v="262"/>
    <x v="2"/>
    <x v="8"/>
    <x v="3"/>
    <d v="2014-10-06T00:00:00"/>
    <s v="None_8h"/>
    <m/>
    <n v="262"/>
    <n v="1"/>
    <n v="2"/>
    <x v="12"/>
    <n v="10"/>
    <n v="110"/>
    <m/>
    <n v="143"/>
    <n v="4"/>
    <n v="17"/>
    <m/>
    <s v="TS"/>
    <m/>
    <n v="329"/>
    <n v="0.43465045592705165"/>
    <n v="9.4346504559270521"/>
    <n v="30"/>
    <m/>
    <m/>
    <m/>
    <x v="2"/>
    <m/>
  </r>
  <r>
    <s v="Exp4"/>
    <n v="400262"/>
    <n v="262"/>
    <x v="2"/>
    <x v="8"/>
    <x v="3"/>
    <d v="2014-10-06T00:00:00"/>
    <s v="None_8h"/>
    <m/>
    <m/>
    <n v="2"/>
    <n v="4"/>
    <x v="12"/>
    <n v="10"/>
    <n v="100"/>
    <n v="273"/>
    <n v="145"/>
    <n v="4"/>
    <n v="17"/>
    <m/>
    <s v="TS"/>
    <m/>
    <n v="329"/>
    <n v="0.44072948328267475"/>
    <n v="9.4407294832826754"/>
    <n v="30"/>
    <m/>
    <m/>
    <m/>
    <x v="2"/>
    <m/>
  </r>
  <r>
    <s v="Exp4"/>
    <n v="400262"/>
    <n v="262"/>
    <x v="2"/>
    <x v="8"/>
    <x v="3"/>
    <d v="2014-10-06T00:00:00"/>
    <s v="None_8h"/>
    <m/>
    <m/>
    <n v="3"/>
    <n v="3"/>
    <x v="11"/>
    <n v="9"/>
    <n v="92"/>
    <n v="290"/>
    <n v="201"/>
    <n v="4"/>
    <n v="14"/>
    <m/>
    <s v="DR"/>
    <m/>
    <n v="318.81818181818181"/>
    <n v="0.63045337895637299"/>
    <n v="8.6304533789563731"/>
    <n v="26"/>
    <m/>
    <m/>
    <m/>
    <x v="2"/>
    <m/>
  </r>
  <r>
    <s v="Exp4"/>
    <n v="400262"/>
    <n v="262"/>
    <x v="2"/>
    <x v="8"/>
    <x v="3"/>
    <d v="2014-10-06T00:00:00"/>
    <s v="None_8h"/>
    <m/>
    <m/>
    <n v="4"/>
    <n v="2"/>
    <x v="11"/>
    <n v="10"/>
    <n v="93"/>
    <n v="242"/>
    <n v="20"/>
    <n v="5"/>
    <n v="16"/>
    <m/>
    <s v="DR"/>
    <m/>
    <n v="318.81818181818181"/>
    <n v="6.2731679498146564E-2"/>
    <n v="8.0627316794981461"/>
    <n v="29"/>
    <m/>
    <m/>
    <m/>
    <x v="2"/>
    <m/>
  </r>
  <r>
    <s v="Exp4"/>
    <n v="400274"/>
    <n v="274"/>
    <x v="2"/>
    <x v="8"/>
    <x v="3"/>
    <d v="2014-10-06T00:00:00"/>
    <s v="None_8h"/>
    <m/>
    <n v="274"/>
    <n v="1"/>
    <n v="3"/>
    <x v="11"/>
    <n v="9"/>
    <n v="92"/>
    <m/>
    <n v="285"/>
    <n v="5"/>
    <n v="13"/>
    <m/>
    <s v="DR"/>
    <m/>
    <n v="318.81818181818181"/>
    <n v="0.89392643284858853"/>
    <n v="8.8939264328485876"/>
    <n v="26"/>
    <m/>
    <m/>
    <m/>
    <x v="2"/>
    <m/>
  </r>
  <r>
    <s v="Exp4"/>
    <n v="400274"/>
    <n v="274"/>
    <x v="2"/>
    <x v="8"/>
    <x v="3"/>
    <d v="2014-10-06T00:00:00"/>
    <s v="None_8h"/>
    <m/>
    <m/>
    <n v="2"/>
    <n v="3"/>
    <x v="15"/>
    <n v="8"/>
    <n v="90"/>
    <n v="317"/>
    <n v="32"/>
    <n v="5"/>
    <n v="12"/>
    <m/>
    <s v="DR"/>
    <m/>
    <n v="283.125"/>
    <n v="0.1130242825607064"/>
    <n v="7.1130242825607066"/>
    <n v="24"/>
    <m/>
    <m/>
    <m/>
    <x v="2"/>
    <m/>
  </r>
  <r>
    <s v="Exp4"/>
    <n v="400274"/>
    <n v="274"/>
    <x v="2"/>
    <x v="8"/>
    <x v="3"/>
    <d v="2014-10-06T00:00:00"/>
    <s v="None_8h"/>
    <m/>
    <m/>
    <n v="3"/>
    <n v="4"/>
    <x v="12"/>
    <n v="10"/>
    <n v="95"/>
    <n v="317"/>
    <n v="74"/>
    <n v="5"/>
    <n v="15"/>
    <m/>
    <s v="DR"/>
    <m/>
    <n v="329"/>
    <n v="0.22492401215805471"/>
    <n v="9.2249240121580556"/>
    <n v="29"/>
    <m/>
    <m/>
    <m/>
    <x v="2"/>
    <m/>
  </r>
  <r>
    <s v="Exp4"/>
    <n v="400274"/>
    <n v="274"/>
    <x v="2"/>
    <x v="8"/>
    <x v="3"/>
    <d v="2014-10-06T00:00:00"/>
    <s v="None_8h"/>
    <m/>
    <m/>
    <n v="4"/>
    <n v="4"/>
    <x v="11"/>
    <n v="9"/>
    <n v="98"/>
    <n v="307"/>
    <n v="214"/>
    <n v="5"/>
    <n v="13"/>
    <m/>
    <s v="DR"/>
    <m/>
    <n v="318.81818181818181"/>
    <n v="0.67122897063016829"/>
    <n v="8.6712289706301675"/>
    <n v="26"/>
    <m/>
    <m/>
    <m/>
    <x v="2"/>
    <m/>
  </r>
  <r>
    <s v="Exp4"/>
    <n v="400240"/>
    <n v="240"/>
    <x v="2"/>
    <x v="8"/>
    <x v="3"/>
    <d v="2014-10-14T00:00:00"/>
    <s v="None_8h"/>
    <d v="2014-10-14T00:00:00"/>
    <n v="240"/>
    <n v="1"/>
    <n v="6"/>
    <x v="6"/>
    <n v="11"/>
    <n v="115"/>
    <m/>
    <n v="250"/>
    <n v="5"/>
    <n v="18"/>
    <m/>
    <s v="DR"/>
    <m/>
    <n v="284.28571428571428"/>
    <n v="0.87939698492462315"/>
    <n v="10.879396984924623"/>
    <n v="33"/>
    <m/>
    <m/>
    <m/>
    <x v="2"/>
    <m/>
  </r>
  <r>
    <s v="Exp4"/>
    <n v="400240"/>
    <n v="240"/>
    <x v="2"/>
    <x v="8"/>
    <x v="3"/>
    <d v="2014-10-14T00:00:00"/>
    <s v="None_8h"/>
    <m/>
    <m/>
    <n v="2"/>
    <n v="2"/>
    <x v="7"/>
    <n v="12"/>
    <n v="115"/>
    <n v="306"/>
    <n v="61"/>
    <n v="4"/>
    <n v="17"/>
    <m/>
    <s v="DR"/>
    <m/>
    <n v="260"/>
    <n v="0.23461538461538461"/>
    <n v="11.234615384615385"/>
    <n v="32"/>
    <m/>
    <m/>
    <m/>
    <x v="2"/>
    <m/>
  </r>
  <r>
    <s v="Exp4"/>
    <n v="400240"/>
    <n v="240"/>
    <x v="2"/>
    <x v="8"/>
    <x v="3"/>
    <d v="2014-10-14T00:00:00"/>
    <s v="None_8h"/>
    <m/>
    <m/>
    <n v="3"/>
    <n v="2"/>
    <x v="6"/>
    <n v="11"/>
    <n v="107"/>
    <n v="288"/>
    <n v="227"/>
    <n v="4"/>
    <n v="16"/>
    <m/>
    <s v="DR"/>
    <m/>
    <n v="284.28571428571428"/>
    <n v="0.79849246231155779"/>
    <n v="10.798492462311557"/>
    <n v="30"/>
    <m/>
    <m/>
    <m/>
    <x v="2"/>
    <m/>
  </r>
  <r>
    <s v="Exp4"/>
    <n v="400240"/>
    <n v="240"/>
    <x v="2"/>
    <x v="8"/>
    <x v="3"/>
    <d v="2014-10-14T00:00:00"/>
    <s v="None_8h"/>
    <m/>
    <m/>
    <n v="4"/>
    <n v="4"/>
    <x v="12"/>
    <n v="10"/>
    <n v="92"/>
    <n v="278"/>
    <n v="232"/>
    <n v="4"/>
    <n v="12"/>
    <m/>
    <s v="DR"/>
    <m/>
    <n v="329"/>
    <n v="0.70516717325227962"/>
    <n v="9.7051671732522795"/>
    <n v="25"/>
    <m/>
    <m/>
    <m/>
    <x v="2"/>
    <m/>
  </r>
  <r>
    <s v="Exp4"/>
    <n v="400248"/>
    <n v="248"/>
    <x v="2"/>
    <x v="8"/>
    <x v="3"/>
    <d v="2014-10-14T00:00:00"/>
    <s v="None_8h"/>
    <m/>
    <n v="248"/>
    <n v="1"/>
    <n v="3"/>
    <x v="6"/>
    <n v="11"/>
    <n v="123"/>
    <n v="349"/>
    <n v="130"/>
    <n v="4"/>
    <n v="14"/>
    <m/>
    <s v="DR"/>
    <m/>
    <n v="284.28571428571428"/>
    <n v="0.45728643216080406"/>
    <n v="10.457286432160805"/>
    <n v="28"/>
    <m/>
    <m/>
    <m/>
    <x v="2"/>
    <m/>
  </r>
  <r>
    <s v="Exp4"/>
    <n v="400248"/>
    <n v="248"/>
    <x v="2"/>
    <x v="8"/>
    <x v="3"/>
    <d v="2014-10-14T00:00:00"/>
    <s v="None_8h"/>
    <m/>
    <m/>
    <n v="2"/>
    <n v="3"/>
    <x v="12"/>
    <n v="10"/>
    <n v="122"/>
    <n v="346"/>
    <n v="159"/>
    <n v="5"/>
    <n v="14"/>
    <m/>
    <s v="DR"/>
    <m/>
    <n v="329"/>
    <n v="0.48328267477203646"/>
    <n v="9.4832826747720365"/>
    <n v="28"/>
    <m/>
    <m/>
    <m/>
    <x v="2"/>
    <m/>
  </r>
  <r>
    <s v="Exp4"/>
    <n v="400248"/>
    <n v="248"/>
    <x v="2"/>
    <x v="8"/>
    <x v="3"/>
    <d v="2014-10-14T00:00:00"/>
    <s v="None_8h"/>
    <m/>
    <m/>
    <n v="3"/>
    <n v="4"/>
    <x v="12"/>
    <n v="10"/>
    <n v="123"/>
    <n v="354"/>
    <n v="287"/>
    <n v="5"/>
    <n v="15"/>
    <m/>
    <s v="TS"/>
    <m/>
    <n v="329"/>
    <n v="0.87234042553191493"/>
    <n v="9.8723404255319149"/>
    <n v="29"/>
    <m/>
    <m/>
    <m/>
    <x v="2"/>
    <m/>
  </r>
  <r>
    <s v="Exp4"/>
    <n v="400248"/>
    <n v="248"/>
    <x v="2"/>
    <x v="8"/>
    <x v="3"/>
    <d v="2014-10-14T00:00:00"/>
    <s v="None_8h"/>
    <m/>
    <m/>
    <n v="4"/>
    <n v="2"/>
    <x v="12"/>
    <n v="10"/>
    <n v="127"/>
    <n v="343"/>
    <n v="127"/>
    <n v="4"/>
    <n v="15"/>
    <m/>
    <s v="TS"/>
    <m/>
    <n v="329"/>
    <n v="0.3860182370820669"/>
    <n v="9.3860182370820677"/>
    <n v="28"/>
    <m/>
    <m/>
    <m/>
    <x v="2"/>
    <m/>
  </r>
  <r>
    <s v="Exp4"/>
    <n v="400271"/>
    <n v="271"/>
    <x v="2"/>
    <x v="8"/>
    <x v="3"/>
    <d v="2014-10-14T00:00:00"/>
    <s v="None_8h"/>
    <m/>
    <n v="271"/>
    <n v="1"/>
    <n v="4"/>
    <x v="6"/>
    <n v="11"/>
    <n v="130"/>
    <m/>
    <n v="153"/>
    <n v="4"/>
    <n v="14"/>
    <m/>
    <s v="TS"/>
    <m/>
    <n v="284.28571428571428"/>
    <n v="0.53819095477386936"/>
    <n v="10.538190954773869"/>
    <n v="28"/>
    <m/>
    <m/>
    <m/>
    <x v="2"/>
    <m/>
  </r>
  <r>
    <s v="Exp4"/>
    <n v="400271"/>
    <n v="271"/>
    <x v="2"/>
    <x v="8"/>
    <x v="3"/>
    <d v="2014-10-14T00:00:00"/>
    <s v="None_8h"/>
    <m/>
    <m/>
    <n v="2"/>
    <n v="3"/>
    <x v="12"/>
    <n v="10"/>
    <n v="105"/>
    <n v="310"/>
    <n v="266"/>
    <n v="4"/>
    <n v="13"/>
    <m/>
    <s v="TS"/>
    <m/>
    <n v="329"/>
    <n v="0.80851063829787229"/>
    <n v="9.8085106382978715"/>
    <n v="26"/>
    <m/>
    <m/>
    <m/>
    <x v="2"/>
    <m/>
  </r>
  <r>
    <s v="Exp4"/>
    <n v="400271"/>
    <n v="271"/>
    <x v="2"/>
    <x v="8"/>
    <x v="3"/>
    <d v="2014-10-14T00:00:00"/>
    <s v="None_8h"/>
    <m/>
    <m/>
    <n v="3"/>
    <n v="4"/>
    <x v="6"/>
    <n v="11"/>
    <n v="117"/>
    <n v="297"/>
    <n v="86"/>
    <n v="5"/>
    <n v="13"/>
    <m/>
    <s v="TS"/>
    <m/>
    <n v="284.28571428571428"/>
    <n v="0.30251256281407035"/>
    <n v="10.302512562814071"/>
    <n v="28"/>
    <m/>
    <m/>
    <m/>
    <x v="2"/>
    <m/>
  </r>
  <r>
    <s v="Exp4"/>
    <n v="400271"/>
    <n v="271"/>
    <x v="2"/>
    <x v="8"/>
    <x v="3"/>
    <d v="2014-10-14T00:00:00"/>
    <s v="None_8h"/>
    <m/>
    <m/>
    <n v="4"/>
    <n v="4"/>
    <x v="12"/>
    <n v="10"/>
    <n v="104"/>
    <n v="322"/>
    <n v="71"/>
    <n v="3"/>
    <n v="14"/>
    <m/>
    <s v="TS"/>
    <m/>
    <n v="329"/>
    <n v="0.21580547112462006"/>
    <n v="9.2158054711246198"/>
    <n v="26"/>
    <m/>
    <m/>
    <m/>
    <x v="2"/>
    <m/>
  </r>
  <r>
    <s v="Exp4"/>
    <n v="400254"/>
    <n v="254"/>
    <x v="2"/>
    <x v="8"/>
    <x v="3"/>
    <d v="2014-10-20T00:00:00"/>
    <s v="None_8h"/>
    <m/>
    <n v="254"/>
    <n v="1"/>
    <n v="3"/>
    <x v="6"/>
    <n v="11"/>
    <n v="100"/>
    <m/>
    <n v="94"/>
    <n v="5"/>
    <n v="12"/>
    <m/>
    <s v="DR"/>
    <m/>
    <n v="284.28571428571428"/>
    <n v="0.33065326633165831"/>
    <n v="10.330653266331659"/>
    <n v="27"/>
    <m/>
    <m/>
    <m/>
    <x v="2"/>
    <m/>
  </r>
  <r>
    <s v="Exp4"/>
    <n v="400254"/>
    <n v="254"/>
    <x v="2"/>
    <x v="8"/>
    <x v="3"/>
    <d v="2014-10-20T00:00:00"/>
    <s v="None_8h"/>
    <m/>
    <m/>
    <n v="2"/>
    <n v="4"/>
    <x v="6"/>
    <n v="11"/>
    <n v="123"/>
    <n v="307"/>
    <n v="249"/>
    <n v="4"/>
    <n v="15"/>
    <m/>
    <s v="DR"/>
    <m/>
    <n v="284.28571428571428"/>
    <n v="0.87587939698492467"/>
    <n v="10.875879396984924"/>
    <n v="29"/>
    <m/>
    <m/>
    <m/>
    <x v="2"/>
    <m/>
  </r>
  <r>
    <s v="Exp4"/>
    <n v="400254"/>
    <n v="254"/>
    <x v="2"/>
    <x v="8"/>
    <x v="3"/>
    <d v="2014-10-20T00:00:00"/>
    <s v="None_8h"/>
    <m/>
    <m/>
    <n v="3"/>
    <n v="4"/>
    <x v="7"/>
    <n v="12"/>
    <n v="110"/>
    <n v="271"/>
    <n v="108"/>
    <n v="5"/>
    <n v="15"/>
    <m/>
    <s v="DR"/>
    <m/>
    <n v="260"/>
    <n v="0.41538461538461541"/>
    <n v="11.415384615384616"/>
    <n v="31"/>
    <m/>
    <m/>
    <m/>
    <x v="2"/>
    <m/>
  </r>
  <r>
    <s v="Exp4"/>
    <n v="400254"/>
    <n v="254"/>
    <x v="2"/>
    <x v="8"/>
    <x v="3"/>
    <d v="2014-10-20T00:00:00"/>
    <s v="None_8h"/>
    <m/>
    <m/>
    <n v="4"/>
    <n v="2"/>
    <x v="11"/>
    <n v="9"/>
    <n v="93"/>
    <n v="290"/>
    <n v="269"/>
    <n v="5"/>
    <n v="12"/>
    <m/>
    <s v="DR"/>
    <m/>
    <n v="318.81818181818181"/>
    <n v="0.8437410892500713"/>
    <n v="8.8437410892500719"/>
    <n v="25"/>
    <m/>
    <m/>
    <m/>
    <x v="2"/>
    <m/>
  </r>
  <r>
    <s v="Exp4"/>
    <n v="400256"/>
    <n v="256"/>
    <x v="2"/>
    <x v="8"/>
    <x v="3"/>
    <d v="2014-10-20T00:00:00"/>
    <s v="None_8h"/>
    <d v="2014-10-20T00:00:00"/>
    <n v="256"/>
    <n v="1"/>
    <n v="6"/>
    <x v="6"/>
    <n v="11"/>
    <n v="126"/>
    <n v="351"/>
    <n v="300"/>
    <n v="4"/>
    <n v="16"/>
    <m/>
    <s v="TS"/>
    <n v="1"/>
    <n v="284.28571428571428"/>
    <n v="1.0552763819095479"/>
    <n v="11.055276381909549"/>
    <n v="30"/>
    <m/>
    <m/>
    <m/>
    <x v="2"/>
    <m/>
  </r>
  <r>
    <s v="Exp4"/>
    <n v="400256"/>
    <n v="256"/>
    <x v="2"/>
    <x v="8"/>
    <x v="3"/>
    <d v="2014-10-20T00:00:00"/>
    <s v="None_8h"/>
    <m/>
    <m/>
    <n v="2"/>
    <n v="6"/>
    <x v="6"/>
    <n v="11"/>
    <n v="137"/>
    <n v="364"/>
    <n v="305"/>
    <n v="3"/>
    <n v="17"/>
    <n v="10"/>
    <s v="TS"/>
    <n v="1"/>
    <n v="284.28571428571428"/>
    <n v="1.0728643216080402"/>
    <n v="11.072864321608041"/>
    <n v="30"/>
    <m/>
    <m/>
    <m/>
    <x v="2"/>
    <m/>
  </r>
  <r>
    <s v="Exp4"/>
    <n v="400256"/>
    <n v="256"/>
    <x v="2"/>
    <x v="8"/>
    <x v="3"/>
    <d v="2014-10-20T00:00:00"/>
    <s v="None_8h"/>
    <m/>
    <m/>
    <n v="3"/>
    <n v="3"/>
    <x v="6"/>
    <n v="11"/>
    <n v="143"/>
    <n v="357"/>
    <n v="251"/>
    <n v="4"/>
    <n v="16"/>
    <n v="12"/>
    <s v="TS"/>
    <n v="1"/>
    <n v="284.28571428571428"/>
    <n v="0.88291457286432162"/>
    <n v="10.882914572864321"/>
    <n v="30"/>
    <m/>
    <m/>
    <m/>
    <x v="2"/>
    <m/>
  </r>
  <r>
    <s v="Exp4"/>
    <n v="400256"/>
    <n v="256"/>
    <x v="2"/>
    <x v="8"/>
    <x v="3"/>
    <d v="2014-10-20T00:00:00"/>
    <s v="None_8h"/>
    <m/>
    <m/>
    <n v="4"/>
    <n v="1"/>
    <x v="12"/>
    <n v="10"/>
    <n v="135"/>
    <n v="343"/>
    <n v="103"/>
    <n v="4"/>
    <n v="15"/>
    <n v="10"/>
    <s v="TS"/>
    <n v="1"/>
    <n v="329"/>
    <n v="0.31306990881458968"/>
    <n v="9.3130699088145903"/>
    <n v="28"/>
    <m/>
    <m/>
    <m/>
    <x v="2"/>
    <m/>
  </r>
  <r>
    <s v="Exp4"/>
    <n v="400284"/>
    <n v="284"/>
    <x v="2"/>
    <x v="8"/>
    <x v="3"/>
    <d v="2014-10-20T00:00:00"/>
    <s v="None_8h"/>
    <m/>
    <n v="284"/>
    <n v="1"/>
    <n v="4"/>
    <x v="12"/>
    <n v="10"/>
    <n v="120"/>
    <m/>
    <n v="250"/>
    <n v="4"/>
    <n v="14"/>
    <m/>
    <s v="TS"/>
    <m/>
    <n v="329"/>
    <n v="0.75987841945288759"/>
    <n v="9.7598784194528871"/>
    <n v="27"/>
    <m/>
    <m/>
    <m/>
    <x v="2"/>
    <m/>
  </r>
  <r>
    <s v="Exp4"/>
    <n v="400284"/>
    <n v="284"/>
    <x v="2"/>
    <x v="8"/>
    <x v="3"/>
    <d v="2014-10-20T00:00:00"/>
    <s v="None_8h"/>
    <m/>
    <m/>
    <n v="2"/>
    <n v="3"/>
    <x v="12"/>
    <n v="10"/>
    <n v="124"/>
    <n v="320"/>
    <n v="249"/>
    <n v="4"/>
    <n v="16"/>
    <m/>
    <s v="TS"/>
    <m/>
    <n v="329"/>
    <n v="0.75683890577507595"/>
    <n v="9.7568389057750764"/>
    <n v="29"/>
    <m/>
    <m/>
    <m/>
    <x v="2"/>
    <m/>
  </r>
  <r>
    <s v="Exp4"/>
    <n v="400284"/>
    <n v="284"/>
    <x v="2"/>
    <x v="8"/>
    <x v="3"/>
    <d v="2014-10-20T00:00:00"/>
    <s v="None_8h"/>
    <m/>
    <m/>
    <n v="3"/>
    <n v="2"/>
    <x v="6"/>
    <n v="11"/>
    <n v="115"/>
    <n v="330"/>
    <n v="47"/>
    <n v="5"/>
    <n v="16"/>
    <m/>
    <s v="TS"/>
    <m/>
    <n v="284.28571428571428"/>
    <n v="0.16532663316582916"/>
    <n v="10.165326633165829"/>
    <n v="31"/>
    <m/>
    <m/>
    <m/>
    <x v="2"/>
    <m/>
  </r>
  <r>
    <s v="Exp4"/>
    <n v="400284"/>
    <n v="284"/>
    <x v="2"/>
    <x v="8"/>
    <x v="3"/>
    <d v="2014-10-20T00:00:00"/>
    <s v="None_8h"/>
    <m/>
    <m/>
    <n v="4"/>
    <n v="3"/>
    <x v="6"/>
    <n v="11"/>
    <n v="128"/>
    <n v="318"/>
    <n v="185"/>
    <n v="4"/>
    <n v="15"/>
    <m/>
    <s v="TS"/>
    <n v="1"/>
    <n v="284.28571428571428"/>
    <n v="0.65075376884422109"/>
    <n v="10.650753768844222"/>
    <n v="29"/>
    <m/>
    <m/>
    <m/>
    <x v="2"/>
    <m/>
  </r>
  <r>
    <s v="Exp4"/>
    <n v="400239"/>
    <n v="239"/>
    <x v="2"/>
    <x v="8"/>
    <x v="3"/>
    <d v="2014-11-03T00:00:00"/>
    <s v="None_8h"/>
    <m/>
    <n v="239"/>
    <n v="1"/>
    <n v="3"/>
    <x v="9"/>
    <n v="13"/>
    <n v="115"/>
    <m/>
    <n v="290"/>
    <n v="2"/>
    <n v="13"/>
    <n v="21"/>
    <s v="TS"/>
    <n v="2"/>
    <n v="260"/>
    <n v="1.1153846153846154"/>
    <n v="13.115384615384615"/>
    <n v="27"/>
    <m/>
    <m/>
    <m/>
    <x v="2"/>
    <m/>
  </r>
  <r>
    <s v="Exp4"/>
    <n v="400239"/>
    <n v="239"/>
    <x v="2"/>
    <x v="8"/>
    <x v="3"/>
    <d v="2014-11-03T00:00:00"/>
    <s v="None_8h"/>
    <m/>
    <m/>
    <n v="2"/>
    <n v="7"/>
    <x v="7"/>
    <n v="12"/>
    <n v="115"/>
    <n v="307"/>
    <n v="164"/>
    <n v="4"/>
    <n v="15"/>
    <m/>
    <s v="DR"/>
    <m/>
    <n v="260"/>
    <n v="0.63076923076923075"/>
    <n v="11.63076923076923"/>
    <n v="30"/>
    <m/>
    <m/>
    <m/>
    <x v="2"/>
    <m/>
  </r>
  <r>
    <s v="Exp4"/>
    <n v="400239"/>
    <n v="239"/>
    <x v="2"/>
    <x v="8"/>
    <x v="3"/>
    <d v="2014-11-03T00:00:00"/>
    <s v="None_8h"/>
    <m/>
    <m/>
    <n v="3"/>
    <n v="5"/>
    <x v="9"/>
    <n v="13"/>
    <n v="125"/>
    <n v="260"/>
    <n v="150"/>
    <n v="3"/>
    <n v="16"/>
    <n v="9"/>
    <s v="TS"/>
    <n v="1"/>
    <n v="260"/>
    <n v="0.57692307692307687"/>
    <n v="12.576923076923077"/>
    <n v="31"/>
    <m/>
    <m/>
    <m/>
    <x v="2"/>
    <m/>
  </r>
  <r>
    <s v="Exp4"/>
    <n v="400239"/>
    <n v="239"/>
    <x v="2"/>
    <x v="8"/>
    <x v="3"/>
    <d v="2014-11-03T00:00:00"/>
    <s v="None_8h"/>
    <m/>
    <m/>
    <n v="4"/>
    <n v="3"/>
    <x v="9"/>
    <n v="13"/>
    <n v="136"/>
    <n v="289"/>
    <n v="67"/>
    <n v="2"/>
    <n v="14"/>
    <n v="16"/>
    <s v="TS"/>
    <n v="1"/>
    <n v="260"/>
    <n v="0.25769230769230766"/>
    <n v="12.257692307692308"/>
    <n v="28"/>
    <m/>
    <m/>
    <m/>
    <x v="2"/>
    <m/>
  </r>
  <r>
    <s v="Exp4"/>
    <n v="400249"/>
    <n v="249"/>
    <x v="2"/>
    <x v="8"/>
    <x v="3"/>
    <d v="2014-11-03T00:00:00"/>
    <s v="None_8h"/>
    <m/>
    <n v="249"/>
    <n v="1"/>
    <n v="1"/>
    <x v="2"/>
    <n v="14"/>
    <n v="115"/>
    <m/>
    <n v="260"/>
    <n v="5"/>
    <n v="18"/>
    <m/>
    <s v="DR (lower prim at DR)"/>
    <n v="1"/>
    <n v="260"/>
    <n v="1"/>
    <n v="14"/>
    <n v="36"/>
    <m/>
    <m/>
    <m/>
    <x v="2"/>
    <m/>
  </r>
  <r>
    <s v="Exp4"/>
    <n v="400249"/>
    <n v="249"/>
    <x v="2"/>
    <x v="8"/>
    <x v="3"/>
    <d v="2014-11-03T00:00:00"/>
    <s v="None_8h"/>
    <m/>
    <m/>
    <n v="2"/>
    <n v="4"/>
    <x v="9"/>
    <n v="13"/>
    <n v="153"/>
    <n v="330"/>
    <n v="189"/>
    <n v="4"/>
    <n v="20"/>
    <n v="15"/>
    <s v="TS"/>
    <n v="1"/>
    <n v="260"/>
    <n v="0.72692307692307689"/>
    <n v="12.726923076923077"/>
    <n v="36"/>
    <m/>
    <m/>
    <m/>
    <x v="2"/>
    <m/>
  </r>
  <r>
    <s v="Exp4"/>
    <n v="400249"/>
    <n v="249"/>
    <x v="2"/>
    <x v="8"/>
    <x v="3"/>
    <d v="2014-11-03T00:00:00"/>
    <s v="None_8h"/>
    <m/>
    <m/>
    <n v="3"/>
    <n v="2"/>
    <x v="9"/>
    <n v="13"/>
    <n v="157"/>
    <n v="336"/>
    <n v="15"/>
    <n v="4"/>
    <n v="23"/>
    <n v="30"/>
    <s v="TS"/>
    <n v="2"/>
    <n v="260"/>
    <n v="5.7692307692307696E-2"/>
    <n v="12.057692307692308"/>
    <n v="39"/>
    <m/>
    <m/>
    <m/>
    <x v="2"/>
    <m/>
  </r>
  <r>
    <s v="Exp4"/>
    <n v="400249"/>
    <n v="249"/>
    <x v="2"/>
    <x v="8"/>
    <x v="3"/>
    <d v="2014-11-03T00:00:00"/>
    <s v="None_8h"/>
    <m/>
    <m/>
    <n v="4"/>
    <n v="1"/>
    <x v="9"/>
    <n v="13"/>
    <n v="135"/>
    <n v="298"/>
    <n v="231"/>
    <n v="4"/>
    <n v="16"/>
    <m/>
    <s v="DR"/>
    <m/>
    <n v="260"/>
    <n v="0.88846153846153841"/>
    <n v="12.888461538461538"/>
    <n v="32"/>
    <m/>
    <m/>
    <m/>
    <x v="2"/>
    <m/>
  </r>
  <r>
    <s v="Exp4"/>
    <n v="400258"/>
    <n v="258"/>
    <x v="2"/>
    <x v="8"/>
    <x v="3"/>
    <d v="2014-11-03T00:00:00"/>
    <s v="None_8h"/>
    <m/>
    <n v="258"/>
    <n v="1"/>
    <n v="4"/>
    <x v="7"/>
    <n v="12"/>
    <n v="125"/>
    <m/>
    <n v="250"/>
    <n v="2"/>
    <n v="15"/>
    <n v="15"/>
    <s v="TS"/>
    <n v="1"/>
    <n v="260"/>
    <n v="0.96153846153846156"/>
    <n v="11.961538461538462"/>
    <n v="28"/>
    <m/>
    <m/>
    <m/>
    <x v="2"/>
    <m/>
  </r>
  <r>
    <s v="Exp4"/>
    <n v="400258"/>
    <n v="258"/>
    <x v="2"/>
    <x v="8"/>
    <x v="3"/>
    <d v="2014-11-03T00:00:00"/>
    <s v="None_8h"/>
    <m/>
    <m/>
    <n v="2"/>
    <n v="2"/>
    <x v="7"/>
    <n v="12"/>
    <n v="120"/>
    <n v="280"/>
    <n v="235"/>
    <n v="3"/>
    <n v="13"/>
    <n v="18"/>
    <s v="TS"/>
    <n v="1"/>
    <n v="260"/>
    <n v="0.90384615384615385"/>
    <n v="11.903846153846153"/>
    <n v="27"/>
    <m/>
    <m/>
    <m/>
    <x v="2"/>
    <m/>
  </r>
  <r>
    <s v="Exp4"/>
    <n v="400258"/>
    <n v="258"/>
    <x v="2"/>
    <x v="8"/>
    <x v="3"/>
    <d v="2014-11-03T00:00:00"/>
    <s v="None_8h"/>
    <m/>
    <m/>
    <n v="3"/>
    <n v="2"/>
    <x v="9"/>
    <n v="13"/>
    <n v="123"/>
    <n v="287"/>
    <n v="160"/>
    <n v="3"/>
    <n v="14"/>
    <n v="11"/>
    <s v="TS"/>
    <n v="1"/>
    <n v="260"/>
    <n v="0.61538461538461542"/>
    <n v="12.615384615384615"/>
    <n v="29"/>
    <m/>
    <m/>
    <m/>
    <x v="2"/>
    <m/>
  </r>
  <r>
    <s v="Exp4"/>
    <n v="400258"/>
    <n v="258"/>
    <x v="2"/>
    <x v="8"/>
    <x v="3"/>
    <d v="2014-11-03T00:00:00"/>
    <s v="None_8h"/>
    <m/>
    <m/>
    <n v="4"/>
    <n v="3"/>
    <x v="7"/>
    <n v="12"/>
    <n v="122"/>
    <n v="322"/>
    <n v="194"/>
    <n v="4"/>
    <n v="16"/>
    <m/>
    <s v="TS"/>
    <m/>
    <n v="260"/>
    <n v="0.74615384615384617"/>
    <n v="11.746153846153845"/>
    <n v="31"/>
    <m/>
    <m/>
    <m/>
    <x v="2"/>
    <m/>
  </r>
  <r>
    <s v="Exp4"/>
    <n v="400268"/>
    <n v="268"/>
    <x v="2"/>
    <x v="8"/>
    <x v="3"/>
    <d v="2014-11-03T00:00:00"/>
    <s v="None_8h"/>
    <m/>
    <n v="268"/>
    <n v="1"/>
    <n v="4"/>
    <x v="7"/>
    <n v="12"/>
    <n v="142"/>
    <m/>
    <n v="190"/>
    <n v="3"/>
    <n v="14"/>
    <n v="30"/>
    <s v="TS"/>
    <n v="2"/>
    <n v="260"/>
    <n v="0.73076923076923073"/>
    <n v="11.73076923076923"/>
    <n v="28"/>
    <m/>
    <m/>
    <m/>
    <x v="2"/>
    <m/>
  </r>
  <r>
    <s v="Exp4"/>
    <n v="400268"/>
    <n v="268"/>
    <x v="2"/>
    <x v="8"/>
    <x v="3"/>
    <d v="2014-11-03T00:00:00"/>
    <s v="None_8h"/>
    <m/>
    <m/>
    <n v="2"/>
    <n v="3"/>
    <x v="7"/>
    <n v="12"/>
    <n v="135"/>
    <n v="200"/>
    <n v="280"/>
    <n v="2"/>
    <n v="14"/>
    <n v="32"/>
    <s v="TS"/>
    <n v="2"/>
    <n v="260"/>
    <n v="1.0769230769230769"/>
    <n v="12.076923076923077"/>
    <n v="27"/>
    <m/>
    <m/>
    <m/>
    <x v="2"/>
    <m/>
  </r>
  <r>
    <s v="Exp4"/>
    <n v="400268"/>
    <n v="268"/>
    <x v="2"/>
    <x v="8"/>
    <x v="3"/>
    <d v="2014-11-03T00:00:00"/>
    <s v="None_8h"/>
    <m/>
    <m/>
    <n v="3"/>
    <n v="3"/>
    <x v="9"/>
    <n v="13"/>
    <n v="152"/>
    <n v="349"/>
    <n v="211"/>
    <n v="2"/>
    <n v="15"/>
    <n v="31"/>
    <s v="TS"/>
    <n v="2"/>
    <n v="260"/>
    <n v="0.81153846153846154"/>
    <n v="12.811538461538461"/>
    <n v="29"/>
    <m/>
    <m/>
    <m/>
    <x v="2"/>
    <m/>
  </r>
  <r>
    <s v="Exp4"/>
    <n v="400268"/>
    <n v="268"/>
    <x v="2"/>
    <x v="8"/>
    <x v="3"/>
    <d v="2014-11-03T00:00:00"/>
    <s v="None_8h"/>
    <m/>
    <m/>
    <n v="4"/>
    <n v="4"/>
    <x v="7"/>
    <n v="12"/>
    <n v="140"/>
    <n v="304"/>
    <n v="143"/>
    <n v="2"/>
    <n v="14"/>
    <n v="35"/>
    <s v="TS"/>
    <n v="2"/>
    <n v="260"/>
    <n v="0.55000000000000004"/>
    <n v="11.55"/>
    <n v="27"/>
    <m/>
    <m/>
    <m/>
    <x v="2"/>
    <m/>
  </r>
  <r>
    <s v="Exp4"/>
    <n v="400219"/>
    <n v="219"/>
    <x v="2"/>
    <x v="8"/>
    <x v="3"/>
    <d v="2014-12-11T00:00:00"/>
    <s v="None_8h"/>
    <m/>
    <s v="Batten W 219"/>
    <n v="1"/>
    <m/>
    <x v="2"/>
    <m/>
    <n v="338"/>
    <m/>
    <m/>
    <m/>
    <m/>
    <m/>
    <m/>
    <n v="4"/>
    <n v="260"/>
    <n v="0"/>
    <n v="13"/>
    <s v=""/>
    <m/>
    <m/>
    <m/>
    <x v="1"/>
    <m/>
  </r>
  <r>
    <s v="Exp4"/>
    <n v="400219"/>
    <n v="219"/>
    <x v="2"/>
    <x v="8"/>
    <x v="3"/>
    <d v="2014-12-11T00:00:00"/>
    <s v="None_8h"/>
    <m/>
    <m/>
    <n v="2"/>
    <m/>
    <x v="2"/>
    <m/>
    <n v="238"/>
    <m/>
    <m/>
    <m/>
    <m/>
    <m/>
    <m/>
    <n v="4"/>
    <n v="260"/>
    <n v="0"/>
    <n v="13"/>
    <s v=""/>
    <m/>
    <m/>
    <m/>
    <x v="1"/>
    <m/>
  </r>
  <r>
    <s v="Exp4"/>
    <n v="400219"/>
    <n v="219"/>
    <x v="2"/>
    <x v="8"/>
    <x v="3"/>
    <d v="2014-12-11T00:00:00"/>
    <s v="None_8h"/>
    <m/>
    <m/>
    <n v="3"/>
    <m/>
    <x v="5"/>
    <m/>
    <n v="332"/>
    <m/>
    <m/>
    <m/>
    <m/>
    <m/>
    <m/>
    <n v="5"/>
    <n v="260"/>
    <n v="0"/>
    <n v="15"/>
    <s v=""/>
    <m/>
    <m/>
    <m/>
    <x v="1"/>
    <m/>
  </r>
  <r>
    <s v="Exp4"/>
    <n v="400219"/>
    <n v="219"/>
    <x v="2"/>
    <x v="8"/>
    <x v="3"/>
    <d v="2014-12-11T00:00:00"/>
    <s v="None_8h"/>
    <m/>
    <m/>
    <n v="4"/>
    <m/>
    <x v="4"/>
    <m/>
    <n v="313"/>
    <m/>
    <m/>
    <m/>
    <m/>
    <m/>
    <m/>
    <n v="5"/>
    <n v="260"/>
    <n v="0"/>
    <n v="14"/>
    <s v=""/>
    <m/>
    <m/>
    <m/>
    <x v="1"/>
    <m/>
  </r>
  <r>
    <s v="Exp4"/>
    <n v="400221"/>
    <n v="221"/>
    <x v="2"/>
    <x v="8"/>
    <x v="3"/>
    <d v="2014-12-11T00:00:00"/>
    <s v="None_8h"/>
    <d v="2014-12-11T00:00:00"/>
    <s v="Batten W 221"/>
    <n v="1"/>
    <m/>
    <x v="4"/>
    <m/>
    <n v="218"/>
    <m/>
    <m/>
    <m/>
    <n v="14"/>
    <m/>
    <m/>
    <n v="4"/>
    <n v="260"/>
    <n v="0"/>
    <n v="14"/>
    <n v="28"/>
    <m/>
    <m/>
    <m/>
    <x v="1"/>
    <m/>
  </r>
  <r>
    <s v="Exp4"/>
    <n v="400221"/>
    <n v="221"/>
    <x v="2"/>
    <x v="8"/>
    <x v="3"/>
    <d v="2014-12-11T00:00:00"/>
    <s v="None_8h"/>
    <m/>
    <m/>
    <n v="2"/>
    <m/>
    <x v="4"/>
    <m/>
    <n v="207"/>
    <m/>
    <m/>
    <m/>
    <n v="13"/>
    <m/>
    <m/>
    <n v="3"/>
    <n v="260"/>
    <n v="0"/>
    <n v="14"/>
    <n v="27"/>
    <m/>
    <m/>
    <m/>
    <x v="1"/>
    <m/>
  </r>
  <r>
    <s v="Exp4"/>
    <n v="400221"/>
    <n v="221"/>
    <x v="2"/>
    <x v="8"/>
    <x v="3"/>
    <d v="2014-12-11T00:00:00"/>
    <s v="None_8h"/>
    <m/>
    <m/>
    <n v="3"/>
    <m/>
    <x v="5"/>
    <m/>
    <n v="260"/>
    <m/>
    <m/>
    <m/>
    <m/>
    <m/>
    <m/>
    <n v="3"/>
    <n v="260"/>
    <n v="0"/>
    <n v="15"/>
    <s v=""/>
    <m/>
    <m/>
    <m/>
    <x v="1"/>
    <m/>
  </r>
  <r>
    <s v="Exp4"/>
    <n v="400221"/>
    <n v="221"/>
    <x v="2"/>
    <x v="8"/>
    <x v="3"/>
    <d v="2014-12-11T00:00:00"/>
    <s v="None_8h"/>
    <m/>
    <m/>
    <n v="4"/>
    <m/>
    <x v="4"/>
    <m/>
    <n v="243"/>
    <m/>
    <m/>
    <m/>
    <m/>
    <m/>
    <m/>
    <n v="3"/>
    <n v="260"/>
    <n v="0"/>
    <n v="14"/>
    <s v=""/>
    <m/>
    <m/>
    <m/>
    <x v="1"/>
    <m/>
  </r>
  <r>
    <s v="Exp4"/>
    <n v="400242"/>
    <n v="242"/>
    <x v="2"/>
    <x v="8"/>
    <x v="3"/>
    <d v="2014-12-11T00:00:00"/>
    <s v="None_8h"/>
    <m/>
    <s v="Batten W 242"/>
    <n v="1"/>
    <m/>
    <x v="2"/>
    <m/>
    <n v="313"/>
    <m/>
    <m/>
    <m/>
    <m/>
    <m/>
    <m/>
    <n v="6"/>
    <n v="260"/>
    <n v="0"/>
    <n v="13"/>
    <s v=""/>
    <m/>
    <m/>
    <m/>
    <x v="1"/>
    <m/>
  </r>
  <r>
    <s v="Exp4"/>
    <n v="400242"/>
    <n v="242"/>
    <x v="2"/>
    <x v="8"/>
    <x v="3"/>
    <d v="2014-12-11T00:00:00"/>
    <s v="None_8h"/>
    <m/>
    <m/>
    <n v="2"/>
    <m/>
    <x v="2"/>
    <m/>
    <n v="352"/>
    <m/>
    <m/>
    <m/>
    <m/>
    <m/>
    <m/>
    <n v="5"/>
    <n v="260"/>
    <n v="0"/>
    <n v="13"/>
    <s v=""/>
    <m/>
    <m/>
    <m/>
    <x v="1"/>
    <m/>
  </r>
  <r>
    <s v="Exp4"/>
    <n v="400242"/>
    <n v="242"/>
    <x v="2"/>
    <x v="8"/>
    <x v="3"/>
    <d v="2014-12-11T00:00:00"/>
    <s v="None_8h"/>
    <m/>
    <m/>
    <n v="3"/>
    <m/>
    <x v="5"/>
    <m/>
    <n v="327"/>
    <m/>
    <m/>
    <m/>
    <m/>
    <m/>
    <m/>
    <n v="4"/>
    <n v="260"/>
    <n v="0"/>
    <n v="15"/>
    <s v=""/>
    <m/>
    <m/>
    <m/>
    <x v="1"/>
    <m/>
  </r>
  <r>
    <s v="Exp4"/>
    <n v="400242"/>
    <n v="242"/>
    <x v="2"/>
    <x v="8"/>
    <x v="3"/>
    <d v="2014-12-11T00:00:00"/>
    <s v="None_8h"/>
    <m/>
    <m/>
    <n v="4"/>
    <m/>
    <x v="4"/>
    <m/>
    <n v="290"/>
    <m/>
    <m/>
    <m/>
    <n v="11"/>
    <m/>
    <m/>
    <n v="5"/>
    <n v="260"/>
    <n v="0"/>
    <n v="14"/>
    <n v="25"/>
    <m/>
    <m/>
    <m/>
    <x v="1"/>
    <m/>
  </r>
  <r>
    <s v="Exp4"/>
    <n v="400243"/>
    <n v="243"/>
    <x v="2"/>
    <x v="8"/>
    <x v="3"/>
    <d v="2014-12-11T00:00:00"/>
    <s v="None_8h"/>
    <m/>
    <s v="Batten W 243"/>
    <n v="1"/>
    <m/>
    <x v="2"/>
    <m/>
    <n v="279"/>
    <m/>
    <m/>
    <m/>
    <n v="13"/>
    <m/>
    <m/>
    <n v="5"/>
    <n v="260"/>
    <n v="0"/>
    <n v="13"/>
    <n v="26"/>
    <m/>
    <m/>
    <m/>
    <x v="1"/>
    <m/>
  </r>
  <r>
    <s v="Exp4"/>
    <n v="400243"/>
    <n v="243"/>
    <x v="2"/>
    <x v="8"/>
    <x v="3"/>
    <d v="2014-12-11T00:00:00"/>
    <s v="None_8h"/>
    <m/>
    <m/>
    <n v="2"/>
    <m/>
    <x v="9"/>
    <m/>
    <n v="200"/>
    <m/>
    <m/>
    <m/>
    <n v="15"/>
    <m/>
    <m/>
    <n v="4"/>
    <n v="260"/>
    <n v="0"/>
    <n v="12"/>
    <n v="27"/>
    <m/>
    <m/>
    <m/>
    <x v="1"/>
    <m/>
  </r>
  <r>
    <s v="Exp4"/>
    <n v="400243"/>
    <n v="243"/>
    <x v="2"/>
    <x v="8"/>
    <x v="3"/>
    <d v="2014-12-11T00:00:00"/>
    <s v="None_8h"/>
    <m/>
    <m/>
    <n v="3"/>
    <m/>
    <x v="4"/>
    <m/>
    <n v="230"/>
    <m/>
    <m/>
    <m/>
    <m/>
    <m/>
    <m/>
    <n v="4"/>
    <n v="260"/>
    <n v="0"/>
    <n v="14"/>
    <s v=""/>
    <m/>
    <m/>
    <m/>
    <x v="1"/>
    <m/>
  </r>
  <r>
    <s v="Exp4"/>
    <n v="400243"/>
    <n v="243"/>
    <x v="2"/>
    <x v="8"/>
    <x v="3"/>
    <d v="2014-12-11T00:00:00"/>
    <s v="None_8h"/>
    <m/>
    <m/>
    <n v="4"/>
    <m/>
    <x v="4"/>
    <m/>
    <n v="252"/>
    <m/>
    <m/>
    <m/>
    <n v="17"/>
    <m/>
    <m/>
    <n v="4"/>
    <n v="260"/>
    <n v="0"/>
    <n v="14"/>
    <n v="31"/>
    <m/>
    <m/>
    <m/>
    <x v="1"/>
    <m/>
  </r>
  <r>
    <s v="Exp4"/>
    <n v="400247"/>
    <n v="247"/>
    <x v="2"/>
    <x v="8"/>
    <x v="3"/>
    <d v="2014-12-11T00:00:00"/>
    <s v="None_8h"/>
    <m/>
    <s v="Batten W 247"/>
    <n v="1"/>
    <m/>
    <x v="4"/>
    <m/>
    <n v="292"/>
    <m/>
    <m/>
    <m/>
    <n v="14"/>
    <m/>
    <m/>
    <n v="4"/>
    <n v="260"/>
    <n v="0"/>
    <n v="14"/>
    <n v="28"/>
    <m/>
    <m/>
    <m/>
    <x v="1"/>
    <m/>
  </r>
  <r>
    <s v="Exp4"/>
    <n v="400247"/>
    <n v="247"/>
    <x v="2"/>
    <x v="8"/>
    <x v="3"/>
    <d v="2014-12-11T00:00:00"/>
    <s v="None_8h"/>
    <m/>
    <m/>
    <n v="2"/>
    <m/>
    <x v="2"/>
    <m/>
    <n v="300"/>
    <m/>
    <m/>
    <m/>
    <n v="16"/>
    <m/>
    <m/>
    <n v="6"/>
    <n v="260"/>
    <n v="0"/>
    <n v="13"/>
    <n v="29"/>
    <m/>
    <m/>
    <m/>
    <x v="1"/>
    <m/>
  </r>
  <r>
    <s v="Exp4"/>
    <n v="400247"/>
    <n v="247"/>
    <x v="2"/>
    <x v="8"/>
    <x v="3"/>
    <d v="2014-12-11T00:00:00"/>
    <s v="None_8h"/>
    <m/>
    <m/>
    <n v="3"/>
    <m/>
    <x v="2"/>
    <m/>
    <n v="292"/>
    <m/>
    <m/>
    <m/>
    <m/>
    <m/>
    <m/>
    <n v="4"/>
    <n v="260"/>
    <n v="0"/>
    <n v="13"/>
    <s v=""/>
    <m/>
    <m/>
    <m/>
    <x v="1"/>
    <m/>
  </r>
  <r>
    <s v="Exp4"/>
    <n v="400247"/>
    <n v="247"/>
    <x v="2"/>
    <x v="8"/>
    <x v="3"/>
    <d v="2014-12-11T00:00:00"/>
    <s v="None_8h"/>
    <m/>
    <m/>
    <n v="4"/>
    <m/>
    <x v="4"/>
    <m/>
    <n v="265"/>
    <m/>
    <m/>
    <m/>
    <n v="16"/>
    <m/>
    <m/>
    <n v="4"/>
    <n v="260"/>
    <n v="0"/>
    <n v="14"/>
    <n v="30"/>
    <m/>
    <m/>
    <m/>
    <x v="1"/>
    <m/>
  </r>
  <r>
    <s v="Exp4"/>
    <n v="400251"/>
    <n v="251"/>
    <x v="2"/>
    <x v="8"/>
    <x v="3"/>
    <d v="2014-12-11T00:00:00"/>
    <s v="None_8h"/>
    <m/>
    <s v="Batten W 251"/>
    <n v="1"/>
    <m/>
    <x v="4"/>
    <m/>
    <n v="357"/>
    <m/>
    <m/>
    <m/>
    <n v="11"/>
    <m/>
    <m/>
    <n v="7"/>
    <n v="260"/>
    <n v="0"/>
    <n v="14"/>
    <n v="25"/>
    <m/>
    <m/>
    <m/>
    <x v="1"/>
    <m/>
  </r>
  <r>
    <s v="Exp4"/>
    <n v="400251"/>
    <n v="251"/>
    <x v="2"/>
    <x v="8"/>
    <x v="3"/>
    <d v="2014-12-11T00:00:00"/>
    <s v="None_8h"/>
    <m/>
    <m/>
    <n v="2"/>
    <m/>
    <x v="2"/>
    <m/>
    <n v="330"/>
    <m/>
    <m/>
    <m/>
    <m/>
    <m/>
    <m/>
    <n v="5"/>
    <n v="260"/>
    <n v="0"/>
    <n v="13"/>
    <s v=""/>
    <m/>
    <m/>
    <m/>
    <x v="1"/>
    <m/>
  </r>
  <r>
    <s v="Exp4"/>
    <n v="400251"/>
    <n v="251"/>
    <x v="2"/>
    <x v="8"/>
    <x v="3"/>
    <d v="2014-12-11T00:00:00"/>
    <s v="None_8h"/>
    <m/>
    <m/>
    <n v="3"/>
    <m/>
    <x v="2"/>
    <m/>
    <n v="370"/>
    <m/>
    <m/>
    <m/>
    <m/>
    <m/>
    <m/>
    <n v="5"/>
    <n v="260"/>
    <n v="0"/>
    <n v="13"/>
    <s v=""/>
    <m/>
    <m/>
    <m/>
    <x v="1"/>
    <m/>
  </r>
  <r>
    <s v="Exp4"/>
    <n v="400251"/>
    <n v="251"/>
    <x v="2"/>
    <x v="8"/>
    <x v="3"/>
    <d v="2014-12-11T00:00:00"/>
    <s v="None_8h"/>
    <m/>
    <m/>
    <n v="4"/>
    <m/>
    <x v="4"/>
    <m/>
    <n v="353"/>
    <m/>
    <m/>
    <m/>
    <m/>
    <m/>
    <m/>
    <n v="5"/>
    <n v="260"/>
    <n v="0"/>
    <n v="14"/>
    <s v=""/>
    <m/>
    <m/>
    <m/>
    <x v="1"/>
    <m/>
  </r>
  <r>
    <s v="Exp4"/>
    <n v="400227"/>
    <n v="227"/>
    <x v="2"/>
    <x v="8"/>
    <x v="3"/>
    <d v="2014-12-12T00:00:00"/>
    <s v="None_8h"/>
    <m/>
    <s v="Batten W 227"/>
    <n v="1"/>
    <m/>
    <x v="4"/>
    <m/>
    <n v="310"/>
    <m/>
    <m/>
    <m/>
    <m/>
    <m/>
    <m/>
    <n v="4"/>
    <n v="260"/>
    <n v="0"/>
    <n v="14"/>
    <s v=""/>
    <m/>
    <m/>
    <m/>
    <x v="1"/>
    <m/>
  </r>
  <r>
    <s v="Exp4"/>
    <n v="400227"/>
    <n v="227"/>
    <x v="2"/>
    <x v="8"/>
    <x v="3"/>
    <d v="2014-12-12T00:00:00"/>
    <s v="None_8h"/>
    <m/>
    <m/>
    <n v="2"/>
    <m/>
    <x v="9"/>
    <m/>
    <n v="335"/>
    <m/>
    <m/>
    <m/>
    <m/>
    <m/>
    <m/>
    <n v="4"/>
    <n v="260"/>
    <n v="0"/>
    <n v="12"/>
    <s v=""/>
    <m/>
    <m/>
    <m/>
    <x v="1"/>
    <m/>
  </r>
  <r>
    <s v="Exp4"/>
    <n v="400227"/>
    <n v="227"/>
    <x v="2"/>
    <x v="8"/>
    <x v="3"/>
    <d v="2014-12-12T00:00:00"/>
    <s v="None_8h"/>
    <m/>
    <m/>
    <n v="3"/>
    <m/>
    <x v="4"/>
    <m/>
    <n v="340"/>
    <m/>
    <m/>
    <m/>
    <m/>
    <m/>
    <m/>
    <n v="4"/>
    <n v="260"/>
    <n v="0"/>
    <n v="14"/>
    <s v=""/>
    <m/>
    <m/>
    <m/>
    <x v="1"/>
    <m/>
  </r>
  <r>
    <s v="Exp4"/>
    <n v="400227"/>
    <n v="227"/>
    <x v="2"/>
    <x v="8"/>
    <x v="3"/>
    <d v="2014-12-12T00:00:00"/>
    <s v="None_8h"/>
    <m/>
    <m/>
    <n v="4"/>
    <m/>
    <x v="2"/>
    <m/>
    <n v="325"/>
    <m/>
    <m/>
    <m/>
    <m/>
    <m/>
    <m/>
    <n v="4"/>
    <n v="260"/>
    <n v="0"/>
    <n v="13"/>
    <s v=""/>
    <m/>
    <m/>
    <m/>
    <x v="1"/>
    <m/>
  </r>
  <r>
    <s v="Exp4"/>
    <n v="400246"/>
    <n v="246"/>
    <x v="2"/>
    <x v="8"/>
    <x v="3"/>
    <d v="2014-12-12T00:00:00"/>
    <s v="None_8h"/>
    <m/>
    <s v="Batten W 246"/>
    <n v="1"/>
    <m/>
    <x v="9"/>
    <m/>
    <n v="297"/>
    <m/>
    <m/>
    <m/>
    <m/>
    <m/>
    <m/>
    <n v="4"/>
    <n v="260"/>
    <n v="0"/>
    <n v="12"/>
    <s v=""/>
    <m/>
    <m/>
    <m/>
    <x v="1"/>
    <m/>
  </r>
  <r>
    <s v="Exp4"/>
    <n v="400246"/>
    <n v="246"/>
    <x v="2"/>
    <x v="8"/>
    <x v="3"/>
    <d v="2014-12-12T00:00:00"/>
    <s v="None_8h"/>
    <m/>
    <m/>
    <n v="2"/>
    <m/>
    <x v="5"/>
    <m/>
    <n v="340"/>
    <m/>
    <m/>
    <m/>
    <m/>
    <m/>
    <m/>
    <n v="4"/>
    <n v="260"/>
    <n v="0"/>
    <n v="15"/>
    <s v=""/>
    <m/>
    <m/>
    <m/>
    <x v="1"/>
    <m/>
  </r>
  <r>
    <s v="Exp4"/>
    <n v="400246"/>
    <n v="246"/>
    <x v="2"/>
    <x v="8"/>
    <x v="3"/>
    <d v="2014-12-12T00:00:00"/>
    <s v="None_8h"/>
    <m/>
    <m/>
    <n v="3"/>
    <m/>
    <x v="2"/>
    <m/>
    <n v="352"/>
    <m/>
    <m/>
    <m/>
    <m/>
    <m/>
    <m/>
    <n v="4"/>
    <n v="260"/>
    <n v="0"/>
    <n v="13"/>
    <s v=""/>
    <m/>
    <m/>
    <m/>
    <x v="1"/>
    <m/>
  </r>
  <r>
    <s v="Exp4"/>
    <n v="400246"/>
    <n v="246"/>
    <x v="2"/>
    <x v="8"/>
    <x v="3"/>
    <d v="2014-12-12T00:00:00"/>
    <s v="None_8h"/>
    <m/>
    <m/>
    <n v="4"/>
    <m/>
    <x v="2"/>
    <m/>
    <n v="310"/>
    <m/>
    <m/>
    <m/>
    <m/>
    <m/>
    <m/>
    <n v="4"/>
    <n v="260"/>
    <n v="0"/>
    <n v="13"/>
    <s v=""/>
    <m/>
    <m/>
    <m/>
    <x v="1"/>
    <m/>
  </r>
  <r>
    <s v="Exp4"/>
    <n v="400253"/>
    <n v="253"/>
    <x v="2"/>
    <x v="8"/>
    <x v="3"/>
    <d v="2014-12-12T00:00:00"/>
    <s v="None_8h"/>
    <m/>
    <s v="Batten W 253"/>
    <n v="1"/>
    <m/>
    <x v="9"/>
    <m/>
    <n v="335"/>
    <m/>
    <m/>
    <m/>
    <m/>
    <m/>
    <m/>
    <n v="4"/>
    <n v="260"/>
    <n v="0"/>
    <n v="12"/>
    <s v=""/>
    <m/>
    <m/>
    <m/>
    <x v="1"/>
    <m/>
  </r>
  <r>
    <s v="Exp4"/>
    <n v="400253"/>
    <n v="253"/>
    <x v="2"/>
    <x v="8"/>
    <x v="3"/>
    <d v="2014-12-12T00:00:00"/>
    <s v="None_8h"/>
    <m/>
    <m/>
    <n v="2"/>
    <m/>
    <x v="4"/>
    <m/>
    <n v="301"/>
    <m/>
    <m/>
    <m/>
    <m/>
    <m/>
    <m/>
    <n v="4"/>
    <n v="260"/>
    <n v="0"/>
    <n v="14"/>
    <s v=""/>
    <m/>
    <m/>
    <m/>
    <x v="1"/>
    <m/>
  </r>
  <r>
    <s v="Exp4"/>
    <n v="400253"/>
    <n v="253"/>
    <x v="2"/>
    <x v="8"/>
    <x v="3"/>
    <d v="2014-12-12T00:00:00"/>
    <s v="None_8h"/>
    <m/>
    <m/>
    <n v="3"/>
    <m/>
    <x v="2"/>
    <m/>
    <n v="401"/>
    <m/>
    <m/>
    <m/>
    <m/>
    <m/>
    <m/>
    <n v="5"/>
    <n v="260"/>
    <n v="0"/>
    <n v="13"/>
    <s v=""/>
    <m/>
    <m/>
    <m/>
    <x v="1"/>
    <m/>
  </r>
  <r>
    <s v="Exp4"/>
    <n v="400253"/>
    <n v="253"/>
    <x v="2"/>
    <x v="8"/>
    <x v="3"/>
    <d v="2014-12-12T00:00:00"/>
    <s v="None_8h"/>
    <m/>
    <m/>
    <n v="4"/>
    <m/>
    <x v="4"/>
    <m/>
    <n v="355"/>
    <m/>
    <m/>
    <m/>
    <m/>
    <m/>
    <m/>
    <n v="4"/>
    <n v="260"/>
    <n v="0"/>
    <n v="14"/>
    <s v=""/>
    <m/>
    <m/>
    <m/>
    <x v="1"/>
    <m/>
  </r>
  <r>
    <s v="Exp4"/>
    <n v="400259"/>
    <n v="259"/>
    <x v="2"/>
    <x v="8"/>
    <x v="3"/>
    <d v="2014-12-12T00:00:00"/>
    <s v="None_8h"/>
    <m/>
    <s v="Batten W 259"/>
    <n v="1"/>
    <m/>
    <x v="2"/>
    <m/>
    <n v="280"/>
    <m/>
    <m/>
    <m/>
    <m/>
    <m/>
    <m/>
    <n v="4"/>
    <n v="260"/>
    <n v="0"/>
    <n v="13"/>
    <s v=""/>
    <m/>
    <m/>
    <m/>
    <x v="1"/>
    <m/>
  </r>
  <r>
    <s v="Exp4"/>
    <n v="400259"/>
    <n v="259"/>
    <x v="2"/>
    <x v="8"/>
    <x v="3"/>
    <d v="2014-12-12T00:00:00"/>
    <s v="None_8h"/>
    <m/>
    <m/>
    <n v="2"/>
    <m/>
    <x v="4"/>
    <m/>
    <n v="314"/>
    <m/>
    <m/>
    <m/>
    <m/>
    <m/>
    <m/>
    <n v="4"/>
    <n v="260"/>
    <n v="0"/>
    <n v="14"/>
    <s v=""/>
    <m/>
    <m/>
    <m/>
    <x v="1"/>
    <m/>
  </r>
  <r>
    <s v="Exp4"/>
    <n v="400259"/>
    <n v="259"/>
    <x v="2"/>
    <x v="8"/>
    <x v="3"/>
    <d v="2014-12-12T00:00:00"/>
    <s v="None_8h"/>
    <m/>
    <m/>
    <n v="3"/>
    <m/>
    <x v="4"/>
    <m/>
    <n v="315"/>
    <m/>
    <m/>
    <m/>
    <m/>
    <m/>
    <m/>
    <n v="4"/>
    <n v="260"/>
    <n v="0"/>
    <n v="14"/>
    <s v=""/>
    <m/>
    <m/>
    <m/>
    <x v="1"/>
    <m/>
  </r>
  <r>
    <s v="Exp4"/>
    <n v="400259"/>
    <n v="259"/>
    <x v="2"/>
    <x v="8"/>
    <x v="3"/>
    <d v="2014-12-12T00:00:00"/>
    <s v="None_8h"/>
    <m/>
    <m/>
    <n v="4"/>
    <m/>
    <x v="9"/>
    <m/>
    <n v="340"/>
    <m/>
    <m/>
    <m/>
    <m/>
    <m/>
    <m/>
    <n v="4"/>
    <n v="260"/>
    <n v="0"/>
    <n v="12"/>
    <s v=""/>
    <m/>
    <m/>
    <m/>
    <x v="1"/>
    <m/>
  </r>
  <r>
    <s v="Exp4"/>
    <n v="400325"/>
    <n v="325"/>
    <x v="2"/>
    <x v="8"/>
    <x v="9"/>
    <d v="2014-08-11T00:00:00"/>
    <s v="None_8h"/>
    <m/>
    <n v="325"/>
    <n v="1"/>
    <n v="1"/>
    <x v="18"/>
    <n v="4"/>
    <n v="45"/>
    <m/>
    <n v="82"/>
    <n v="3"/>
    <n v="4"/>
    <m/>
    <s v="V"/>
    <m/>
    <n v="196.75"/>
    <n v="0.41677255400254132"/>
    <n v="3.4167725540025415"/>
    <n v="10"/>
    <m/>
    <m/>
    <m/>
    <x v="2"/>
    <m/>
  </r>
  <r>
    <s v="Exp4"/>
    <n v="400325"/>
    <n v="325"/>
    <x v="2"/>
    <x v="8"/>
    <x v="9"/>
    <d v="2014-08-11T00:00:00"/>
    <s v="None_8h"/>
    <m/>
    <m/>
    <n v="2"/>
    <n v="2"/>
    <x v="18"/>
    <n v="4"/>
    <n v="49"/>
    <n v="209"/>
    <n v="124"/>
    <n v="4"/>
    <n v="4"/>
    <m/>
    <s v="V"/>
    <m/>
    <n v="196.75"/>
    <n v="0.63024142312579412"/>
    <n v="3.6302414231257942"/>
    <n v="11"/>
    <m/>
    <m/>
    <m/>
    <x v="2"/>
    <m/>
  </r>
  <r>
    <s v="Exp4"/>
    <n v="400325"/>
    <n v="325"/>
    <x v="2"/>
    <x v="8"/>
    <x v="9"/>
    <d v="2014-08-11T00:00:00"/>
    <s v="None_8h"/>
    <m/>
    <m/>
    <n v="3"/>
    <n v="2"/>
    <x v="18"/>
    <n v="4"/>
    <n v="48"/>
    <n v="174"/>
    <n v="111"/>
    <n v="3"/>
    <n v="4"/>
    <m/>
    <s v="V"/>
    <m/>
    <n v="196.75"/>
    <n v="0.56416772554002537"/>
    <n v="3.5641677255400253"/>
    <n v="10"/>
    <m/>
    <m/>
    <m/>
    <x v="2"/>
    <m/>
  </r>
  <r>
    <s v="Exp4"/>
    <n v="400325"/>
    <n v="325"/>
    <x v="2"/>
    <x v="8"/>
    <x v="9"/>
    <d v="2014-08-11T00:00:00"/>
    <s v="None_8h"/>
    <m/>
    <m/>
    <n v="4"/>
    <n v="1"/>
    <x v="18"/>
    <n v="4"/>
    <n v="43"/>
    <n v="175"/>
    <n v="87"/>
    <n v="4"/>
    <n v="3"/>
    <m/>
    <s v="V"/>
    <m/>
    <n v="196.75"/>
    <n v="0.44218551461245237"/>
    <n v="3.4421855146124525"/>
    <n v="10"/>
    <m/>
    <m/>
    <m/>
    <x v="2"/>
    <m/>
  </r>
  <r>
    <s v="Exp4"/>
    <n v="400339"/>
    <n v="339"/>
    <x v="2"/>
    <x v="8"/>
    <x v="9"/>
    <d v="2014-08-11T00:00:00"/>
    <s v="None_8h"/>
    <m/>
    <n v="339"/>
    <n v="1"/>
    <n v="2"/>
    <x v="18"/>
    <n v="4"/>
    <n v="38"/>
    <m/>
    <n v="135"/>
    <n v="3"/>
    <n v="4"/>
    <m/>
    <s v="V"/>
    <m/>
    <n v="196.75"/>
    <n v="0.68614993646759848"/>
    <n v="3.6861499364675985"/>
    <n v="10"/>
    <m/>
    <m/>
    <m/>
    <x v="2"/>
    <m/>
  </r>
  <r>
    <s v="Exp4"/>
    <n v="400339"/>
    <n v="339"/>
    <x v="2"/>
    <x v="8"/>
    <x v="9"/>
    <d v="2014-08-11T00:00:00"/>
    <s v="None_8h"/>
    <m/>
    <m/>
    <n v="2"/>
    <n v="1"/>
    <x v="17"/>
    <n v="4"/>
    <n v="34"/>
    <n v="162"/>
    <n v="56"/>
    <n v="4"/>
    <n v="3"/>
    <m/>
    <s v="V"/>
    <m/>
    <n v="171.85714285714286"/>
    <n v="0.3258520365752286"/>
    <n v="2.3258520365752284"/>
    <n v="9"/>
    <m/>
    <m/>
    <m/>
    <x v="2"/>
    <m/>
  </r>
  <r>
    <s v="Exp4"/>
    <n v="400339"/>
    <n v="339"/>
    <x v="2"/>
    <x v="8"/>
    <x v="9"/>
    <d v="2014-08-11T00:00:00"/>
    <s v="None_8h"/>
    <m/>
    <m/>
    <n v="3"/>
    <n v="1"/>
    <x v="17"/>
    <n v="4"/>
    <n v="37"/>
    <n v="180"/>
    <n v="66"/>
    <n v="4"/>
    <n v="4"/>
    <m/>
    <s v="V"/>
    <m/>
    <n v="171.85714285714286"/>
    <n v="0.38403990024937656"/>
    <n v="2.3840399002493764"/>
    <n v="10"/>
    <m/>
    <m/>
    <m/>
    <x v="2"/>
    <m/>
  </r>
  <r>
    <s v="Exp4"/>
    <n v="400339"/>
    <n v="339"/>
    <x v="2"/>
    <x v="8"/>
    <x v="9"/>
    <d v="2014-08-11T00:00:00"/>
    <s v="None_8h"/>
    <m/>
    <m/>
    <n v="4"/>
    <n v="0"/>
    <x v="17"/>
    <n v="3"/>
    <n v="29"/>
    <n v="144"/>
    <n v="77"/>
    <n v="4"/>
    <n v="3"/>
    <m/>
    <s v="V"/>
    <m/>
    <n v="171.85714285714286"/>
    <n v="0.44804655029093932"/>
    <n v="2.4480465502909392"/>
    <n v="9"/>
    <m/>
    <m/>
    <m/>
    <x v="2"/>
    <m/>
  </r>
  <r>
    <s v="Exp4"/>
    <n v="400339"/>
    <n v="339"/>
    <x v="2"/>
    <x v="8"/>
    <x v="9"/>
    <d v="2014-08-11T00:00:00"/>
    <s v="None_8h"/>
    <m/>
    <m/>
    <n v="5"/>
    <n v="0"/>
    <x v="17"/>
    <n v="3"/>
    <n v="31"/>
    <n v="130"/>
    <n v="89"/>
    <n v="3"/>
    <n v="3"/>
    <m/>
    <s v="V"/>
    <m/>
    <n v="171.85714285714286"/>
    <n v="0.51787198669991685"/>
    <n v="2.5178719866999169"/>
    <n v="8"/>
    <m/>
    <m/>
    <m/>
    <x v="2"/>
    <m/>
  </r>
  <r>
    <s v="Exp4"/>
    <n v="400353"/>
    <n v="353"/>
    <x v="2"/>
    <x v="8"/>
    <x v="9"/>
    <d v="2014-08-11T00:00:00"/>
    <s v="None_8h"/>
    <m/>
    <n v="353"/>
    <n v="1"/>
    <n v="1"/>
    <x v="18"/>
    <n v="4"/>
    <n v="35"/>
    <n v="156"/>
    <n v="54"/>
    <m/>
    <m/>
    <m/>
    <m/>
    <m/>
    <n v="196.75"/>
    <n v="0.27445997458703941"/>
    <n v="3.2744599745870393"/>
    <s v=""/>
    <m/>
    <m/>
    <m/>
    <x v="2"/>
    <m/>
  </r>
  <r>
    <s v="Exp4"/>
    <n v="400353"/>
    <n v="353"/>
    <x v="2"/>
    <x v="8"/>
    <x v="9"/>
    <d v="2014-08-11T00:00:00"/>
    <s v="None_8h"/>
    <m/>
    <m/>
    <n v="2"/>
    <n v="1"/>
    <x v="18"/>
    <n v="4"/>
    <n v="35"/>
    <n v="142"/>
    <n v="77"/>
    <n v="3"/>
    <n v="3"/>
    <m/>
    <s v="V"/>
    <m/>
    <n v="196.75"/>
    <n v="0.39135959339263027"/>
    <n v="3.3913595933926302"/>
    <n v="9"/>
    <m/>
    <m/>
    <m/>
    <x v="2"/>
    <m/>
  </r>
  <r>
    <s v="Exp4"/>
    <n v="400353"/>
    <n v="353"/>
    <x v="2"/>
    <x v="8"/>
    <x v="9"/>
    <d v="2014-08-11T00:00:00"/>
    <s v="None_8h"/>
    <m/>
    <m/>
    <n v="3"/>
    <n v="1"/>
    <x v="18"/>
    <n v="4"/>
    <n v="39"/>
    <n v="165"/>
    <n v="80"/>
    <n v="3"/>
    <n v="3"/>
    <m/>
    <s v="V"/>
    <m/>
    <n v="196.75"/>
    <n v="0.40660736975857686"/>
    <n v="3.4066073697585768"/>
    <n v="9"/>
    <m/>
    <m/>
    <m/>
    <x v="2"/>
    <m/>
  </r>
  <r>
    <s v="Exp4"/>
    <n v="400353"/>
    <n v="353"/>
    <x v="2"/>
    <x v="8"/>
    <x v="9"/>
    <d v="2014-08-11T00:00:00"/>
    <s v="None_8h"/>
    <m/>
    <m/>
    <n v="4"/>
    <n v="1"/>
    <x v="17"/>
    <n v="4"/>
    <n v="35"/>
    <n v="167"/>
    <n v="60"/>
    <n v="3"/>
    <n v="4"/>
    <m/>
    <s v="V"/>
    <m/>
    <n v="171.85714285714286"/>
    <n v="0.3491271820448878"/>
    <n v="2.3491271820448878"/>
    <n v="9"/>
    <m/>
    <m/>
    <m/>
    <x v="2"/>
    <m/>
  </r>
  <r>
    <s v="Exp4"/>
    <n v="400294"/>
    <n v="294"/>
    <x v="2"/>
    <x v="8"/>
    <x v="9"/>
    <d v="2014-08-18T00:00:00"/>
    <s v="None_8h"/>
    <m/>
    <n v="294"/>
    <n v="1"/>
    <n v="2"/>
    <x v="18"/>
    <n v="5"/>
    <n v="40"/>
    <m/>
    <n v="22"/>
    <n v="4"/>
    <n v="5"/>
    <m/>
    <m/>
    <m/>
    <n v="196.75"/>
    <n v="0.11181702668360864"/>
    <n v="3.1118170266836085"/>
    <n v="12"/>
    <m/>
    <m/>
    <m/>
    <x v="2"/>
    <m/>
  </r>
  <r>
    <s v="Exp4"/>
    <n v="400294"/>
    <n v="294"/>
    <x v="2"/>
    <x v="8"/>
    <x v="9"/>
    <d v="2014-08-18T00:00:00"/>
    <s v="None_8h"/>
    <m/>
    <m/>
    <n v="2"/>
    <n v="2"/>
    <x v="20"/>
    <n v="5"/>
    <n v="42"/>
    <n v="195"/>
    <n v="69"/>
    <n v="5"/>
    <n v="5"/>
    <m/>
    <m/>
    <m/>
    <n v="187.81818181818181"/>
    <n v="0.36737657308809296"/>
    <n v="4.3673765730880927"/>
    <n v="14"/>
    <m/>
    <m/>
    <m/>
    <x v="2"/>
    <m/>
  </r>
  <r>
    <s v="Exp4"/>
    <n v="400294"/>
    <n v="294"/>
    <x v="2"/>
    <x v="8"/>
    <x v="9"/>
    <d v="2014-08-18T00:00:00"/>
    <s v="None_8h"/>
    <m/>
    <m/>
    <n v="3"/>
    <n v="2"/>
    <x v="20"/>
    <n v="5"/>
    <n v="40"/>
    <n v="183"/>
    <n v="69"/>
    <n v="4"/>
    <n v="5"/>
    <m/>
    <m/>
    <m/>
    <n v="187.81818181818181"/>
    <n v="0.36737657308809296"/>
    <n v="4.3673765730880927"/>
    <n v="13"/>
    <m/>
    <m/>
    <m/>
    <x v="2"/>
    <m/>
  </r>
  <r>
    <s v="Exp4"/>
    <n v="400294"/>
    <n v="294"/>
    <x v="2"/>
    <x v="8"/>
    <x v="9"/>
    <d v="2014-08-18T00:00:00"/>
    <s v="None_8h"/>
    <m/>
    <m/>
    <n v="4"/>
    <n v="2"/>
    <x v="18"/>
    <n v="5"/>
    <n v="42"/>
    <n v="182"/>
    <n v="35"/>
    <n v="5"/>
    <n v="4"/>
    <m/>
    <m/>
    <m/>
    <n v="196.75"/>
    <n v="0.17789072426937738"/>
    <n v="3.1778907242693775"/>
    <n v="12"/>
    <m/>
    <m/>
    <m/>
    <x v="2"/>
    <m/>
  </r>
  <r>
    <s v="Exp4"/>
    <n v="400333"/>
    <n v="333"/>
    <x v="2"/>
    <x v="8"/>
    <x v="9"/>
    <d v="2014-08-18T00:00:00"/>
    <s v="None_8h"/>
    <m/>
    <n v="333"/>
    <n v="1"/>
    <n v="2"/>
    <x v="20"/>
    <n v="5"/>
    <n v="44"/>
    <m/>
    <n v="84"/>
    <n v="4"/>
    <n v="5"/>
    <m/>
    <m/>
    <m/>
    <n v="187.81818181818181"/>
    <n v="0.44724104549854793"/>
    <n v="4.447241045498548"/>
    <n v="13"/>
    <m/>
    <m/>
    <m/>
    <x v="2"/>
    <m/>
  </r>
  <r>
    <s v="Exp4"/>
    <n v="400333"/>
    <n v="333"/>
    <x v="2"/>
    <x v="8"/>
    <x v="9"/>
    <d v="2014-08-18T00:00:00"/>
    <s v="None_8h"/>
    <m/>
    <m/>
    <n v="2"/>
    <n v="2"/>
    <x v="20"/>
    <n v="5"/>
    <n v="50"/>
    <n v="201"/>
    <n v="106"/>
    <n v="4"/>
    <n v="5"/>
    <m/>
    <m/>
    <m/>
    <n v="187.81818181818181"/>
    <n v="0.56437560503388196"/>
    <n v="4.5643756050338817"/>
    <n v="13"/>
    <m/>
    <m/>
    <m/>
    <x v="2"/>
    <m/>
  </r>
  <r>
    <s v="Exp4"/>
    <n v="400333"/>
    <n v="333"/>
    <x v="2"/>
    <x v="8"/>
    <x v="9"/>
    <d v="2014-08-18T00:00:00"/>
    <s v="None_8h"/>
    <m/>
    <m/>
    <n v="3"/>
    <n v="2"/>
    <x v="20"/>
    <n v="5"/>
    <n v="55"/>
    <n v="220"/>
    <n v="97"/>
    <n v="4"/>
    <n v="5"/>
    <m/>
    <m/>
    <m/>
    <n v="187.81818181818181"/>
    <n v="0.51645692158760892"/>
    <n v="4.5164569215876087"/>
    <n v="13"/>
    <m/>
    <m/>
    <m/>
    <x v="2"/>
    <m/>
  </r>
  <r>
    <s v="Exp4"/>
    <n v="400333"/>
    <n v="333"/>
    <x v="2"/>
    <x v="8"/>
    <x v="9"/>
    <d v="2014-08-18T00:00:00"/>
    <s v="None_8h"/>
    <m/>
    <m/>
    <n v="4"/>
    <n v="2"/>
    <x v="20"/>
    <n v="5"/>
    <n v="54"/>
    <n v="220"/>
    <n v="86"/>
    <n v="4"/>
    <n v="5"/>
    <m/>
    <m/>
    <m/>
    <n v="187.81818181818181"/>
    <n v="0.45788964181994191"/>
    <n v="4.4578896418199419"/>
    <n v="13"/>
    <m/>
    <m/>
    <m/>
    <x v="2"/>
    <m/>
  </r>
  <r>
    <s v="Exp4"/>
    <n v="400298"/>
    <n v="298"/>
    <x v="2"/>
    <x v="8"/>
    <x v="9"/>
    <d v="2014-08-23T00:00:00"/>
    <s v="None_8h"/>
    <m/>
    <n v="298"/>
    <n v="1"/>
    <n v="2"/>
    <x v="20"/>
    <n v="5"/>
    <n v="40"/>
    <m/>
    <n v="67"/>
    <n v="4"/>
    <n v="5"/>
    <m/>
    <s v="V"/>
    <m/>
    <n v="187.81818181818181"/>
    <n v="0.35672797676669893"/>
    <n v="4.3567279767666989"/>
    <n v="13"/>
    <m/>
    <m/>
    <m/>
    <x v="2"/>
    <m/>
  </r>
  <r>
    <s v="Exp4"/>
    <n v="400298"/>
    <n v="298"/>
    <x v="2"/>
    <x v="8"/>
    <x v="9"/>
    <d v="2014-08-23T00:00:00"/>
    <s v="None_8h"/>
    <m/>
    <m/>
    <n v="2"/>
    <n v="2"/>
    <x v="20"/>
    <n v="5"/>
    <n v="44"/>
    <n v="196"/>
    <n v="144"/>
    <n v="5"/>
    <n v="5"/>
    <m/>
    <s v="V"/>
    <m/>
    <n v="187.81818181818181"/>
    <n v="0.76669893514036791"/>
    <n v="4.7666989351403677"/>
    <n v="14"/>
    <m/>
    <m/>
    <m/>
    <x v="2"/>
    <m/>
  </r>
  <r>
    <s v="Exp4"/>
    <n v="400298"/>
    <n v="298"/>
    <x v="2"/>
    <x v="8"/>
    <x v="9"/>
    <d v="2014-08-23T00:00:00"/>
    <s v="None_8h"/>
    <m/>
    <m/>
    <n v="3"/>
    <n v="2"/>
    <x v="20"/>
    <n v="5"/>
    <n v="41"/>
    <n v="173"/>
    <n v="134"/>
    <n v="4"/>
    <n v="5"/>
    <m/>
    <s v="V"/>
    <m/>
    <n v="187.81818181818181"/>
    <n v="0.71345595353339786"/>
    <n v="4.7134559535333977"/>
    <n v="13"/>
    <m/>
    <m/>
    <m/>
    <x v="2"/>
    <m/>
  </r>
  <r>
    <s v="Exp4"/>
    <n v="400298"/>
    <n v="298"/>
    <x v="2"/>
    <x v="8"/>
    <x v="9"/>
    <d v="2014-08-23T00:00:00"/>
    <s v="None_8h"/>
    <m/>
    <m/>
    <n v="4"/>
    <n v="3"/>
    <x v="19"/>
    <n v="6"/>
    <n v="44"/>
    <n v="196"/>
    <n v="148"/>
    <n v="4"/>
    <n v="6"/>
    <m/>
    <s v="V"/>
    <m/>
    <n v="203.25"/>
    <n v="0.72816728167281675"/>
    <n v="5.7281672816728166"/>
    <n v="15"/>
    <m/>
    <m/>
    <m/>
    <x v="2"/>
    <m/>
  </r>
  <r>
    <s v="Exp4"/>
    <n v="400346"/>
    <n v="346"/>
    <x v="2"/>
    <x v="8"/>
    <x v="9"/>
    <d v="2014-08-23T00:00:00"/>
    <s v="None_8h"/>
    <m/>
    <n v="346"/>
    <n v="1"/>
    <n v="2"/>
    <x v="20"/>
    <n v="5"/>
    <n v="42"/>
    <m/>
    <n v="142"/>
    <n v="4"/>
    <n v="5"/>
    <m/>
    <s v="V"/>
    <m/>
    <n v="187.81818181818181"/>
    <n v="0.75605033881897388"/>
    <n v="4.7560503388189739"/>
    <n v="13"/>
    <m/>
    <m/>
    <m/>
    <x v="2"/>
    <m/>
  </r>
  <r>
    <s v="Exp4"/>
    <n v="400346"/>
    <n v="346"/>
    <x v="2"/>
    <x v="8"/>
    <x v="9"/>
    <d v="2014-08-23T00:00:00"/>
    <s v="None_8h"/>
    <m/>
    <m/>
    <n v="2"/>
    <n v="2"/>
    <x v="19"/>
    <n v="6"/>
    <n v="45"/>
    <n v="201"/>
    <n v="36"/>
    <n v="4"/>
    <n v="5"/>
    <m/>
    <s v="V"/>
    <m/>
    <n v="203.25"/>
    <n v="0.17712177121771217"/>
    <n v="5.1771217712177124"/>
    <n v="14"/>
    <m/>
    <m/>
    <m/>
    <x v="2"/>
    <m/>
  </r>
  <r>
    <s v="Exp4"/>
    <n v="400346"/>
    <n v="346"/>
    <x v="2"/>
    <x v="8"/>
    <x v="9"/>
    <d v="2014-08-23T00:00:00"/>
    <s v="None_8h"/>
    <m/>
    <m/>
    <n v="3"/>
    <n v="2"/>
    <x v="20"/>
    <n v="5"/>
    <n v="53"/>
    <n v="211"/>
    <n v="187"/>
    <n v="4"/>
    <n v="6"/>
    <m/>
    <s v="V"/>
    <m/>
    <n v="187.81818181818181"/>
    <n v="0.99564375605033884"/>
    <n v="4.9956437560503391"/>
    <n v="14"/>
    <m/>
    <m/>
    <m/>
    <x v="2"/>
    <m/>
  </r>
  <r>
    <s v="Exp4"/>
    <n v="400346"/>
    <n v="346"/>
    <x v="2"/>
    <x v="8"/>
    <x v="9"/>
    <d v="2014-08-23T00:00:00"/>
    <s v="None_8h"/>
    <m/>
    <m/>
    <n v="4"/>
    <n v="2"/>
    <x v="20"/>
    <n v="5"/>
    <n v="42"/>
    <n v="170"/>
    <n v="65"/>
    <n v="4"/>
    <n v="5"/>
    <m/>
    <s v="V"/>
    <m/>
    <n v="187.81818181818181"/>
    <n v="0.34607938044530495"/>
    <n v="4.3460793804453051"/>
    <n v="13"/>
    <m/>
    <m/>
    <m/>
    <x v="2"/>
    <m/>
  </r>
  <r>
    <s v="Exp4"/>
    <n v="400355"/>
    <n v="355"/>
    <x v="2"/>
    <x v="8"/>
    <x v="9"/>
    <d v="2014-08-23T00:00:00"/>
    <s v="None_8h"/>
    <m/>
    <n v="355"/>
    <n v="1"/>
    <n v="2"/>
    <x v="20"/>
    <n v="5"/>
    <n v="43"/>
    <m/>
    <n v="138"/>
    <n v="3"/>
    <n v="5"/>
    <m/>
    <s v="V"/>
    <m/>
    <n v="187.81818181818181"/>
    <n v="0.73475314617618592"/>
    <n v="4.7347531461761863"/>
    <n v="12"/>
    <m/>
    <m/>
    <m/>
    <x v="2"/>
    <m/>
  </r>
  <r>
    <s v="Exp4"/>
    <n v="400355"/>
    <n v="355"/>
    <x v="2"/>
    <x v="8"/>
    <x v="9"/>
    <d v="2014-08-23T00:00:00"/>
    <s v="None_8h"/>
    <m/>
    <m/>
    <n v="2"/>
    <n v="2"/>
    <x v="20"/>
    <n v="5"/>
    <n v="45"/>
    <n v="185"/>
    <n v="164"/>
    <n v="5"/>
    <n v="4"/>
    <m/>
    <s v="V"/>
    <m/>
    <n v="187.81818181818181"/>
    <n v="0.8731848983543079"/>
    <n v="4.8731848983543076"/>
    <n v="13"/>
    <m/>
    <m/>
    <m/>
    <x v="2"/>
    <m/>
  </r>
  <r>
    <s v="Exp4"/>
    <n v="400355"/>
    <n v="355"/>
    <x v="2"/>
    <x v="8"/>
    <x v="9"/>
    <d v="2014-08-23T00:00:00"/>
    <s v="None_8h"/>
    <m/>
    <m/>
    <n v="3"/>
    <n v="2"/>
    <x v="20"/>
    <n v="5"/>
    <n v="51"/>
    <n v="224"/>
    <n v="175"/>
    <n v="5"/>
    <n v="5"/>
    <m/>
    <s v="V"/>
    <m/>
    <n v="187.81818181818181"/>
    <n v="0.93175217812197486"/>
    <n v="4.9317521781219753"/>
    <n v="14"/>
    <m/>
    <m/>
    <m/>
    <x v="2"/>
    <m/>
  </r>
  <r>
    <s v="Exp4"/>
    <n v="400355"/>
    <n v="355"/>
    <x v="2"/>
    <x v="8"/>
    <x v="9"/>
    <d v="2014-08-23T00:00:00"/>
    <s v="None_8h"/>
    <m/>
    <m/>
    <n v="4"/>
    <n v="2"/>
    <x v="20"/>
    <n v="5"/>
    <n v="48"/>
    <n v="183"/>
    <n v="175"/>
    <n v="4"/>
    <n v="5"/>
    <m/>
    <s v="V"/>
    <m/>
    <n v="187.81818181818181"/>
    <n v="0.93175217812197486"/>
    <n v="4.9317521781219753"/>
    <n v="13"/>
    <m/>
    <m/>
    <m/>
    <x v="2"/>
    <m/>
  </r>
  <r>
    <s v="Exp4"/>
    <n v="400291"/>
    <n v="291"/>
    <x v="2"/>
    <x v="8"/>
    <x v="9"/>
    <d v="2014-09-01T00:00:00"/>
    <s v="None_8h"/>
    <m/>
    <n v="291"/>
    <n v="1"/>
    <n v="2"/>
    <x v="19"/>
    <n v="6"/>
    <n v="53"/>
    <m/>
    <n v="107"/>
    <n v="5"/>
    <n v="6"/>
    <m/>
    <s v="V"/>
    <m/>
    <n v="203.25"/>
    <n v="0.5264452644526445"/>
    <n v="5.5264452644526445"/>
    <n v="16"/>
    <m/>
    <m/>
    <m/>
    <x v="2"/>
    <m/>
  </r>
  <r>
    <s v="Exp4"/>
    <n v="400291"/>
    <n v="291"/>
    <x v="2"/>
    <x v="8"/>
    <x v="9"/>
    <d v="2014-09-01T00:00:00"/>
    <s v="None_8h"/>
    <m/>
    <m/>
    <n v="2"/>
    <n v="3"/>
    <x v="19"/>
    <n v="6"/>
    <n v="47"/>
    <n v="185"/>
    <n v="141"/>
    <n v="5"/>
    <n v="6"/>
    <m/>
    <s v="V"/>
    <m/>
    <n v="203.25"/>
    <n v="0.69372693726937273"/>
    <n v="5.6937269372693731"/>
    <n v="16"/>
    <m/>
    <m/>
    <m/>
    <x v="2"/>
    <m/>
  </r>
  <r>
    <s v="Exp4"/>
    <n v="400291"/>
    <n v="291"/>
    <x v="2"/>
    <x v="8"/>
    <x v="9"/>
    <d v="2014-09-01T00:00:00"/>
    <s v="None_8h"/>
    <m/>
    <m/>
    <n v="3"/>
    <n v="2"/>
    <x v="19"/>
    <n v="6"/>
    <n v="46"/>
    <n v="179"/>
    <n v="165"/>
    <n v="4"/>
    <n v="6"/>
    <m/>
    <s v="V"/>
    <m/>
    <n v="203.25"/>
    <n v="0.81180811808118081"/>
    <n v="5.8118081180811805"/>
    <n v="15"/>
    <m/>
    <m/>
    <m/>
    <x v="2"/>
    <m/>
  </r>
  <r>
    <s v="Exp4"/>
    <n v="400291"/>
    <n v="291"/>
    <x v="2"/>
    <x v="8"/>
    <x v="9"/>
    <d v="2014-09-01T00:00:00"/>
    <s v="None_8h"/>
    <m/>
    <m/>
    <n v="4"/>
    <n v="2"/>
    <x v="19"/>
    <n v="6"/>
    <n v="46"/>
    <n v="172"/>
    <n v="109"/>
    <n v="4"/>
    <n v="6"/>
    <m/>
    <s v="V"/>
    <m/>
    <n v="203.25"/>
    <n v="0.53628536285362849"/>
    <n v="5.5362853628536284"/>
    <n v="15"/>
    <m/>
    <m/>
    <m/>
    <x v="2"/>
    <m/>
  </r>
  <r>
    <s v="Exp4"/>
    <n v="400317"/>
    <n v="317"/>
    <x v="2"/>
    <x v="8"/>
    <x v="9"/>
    <d v="2014-09-01T00:00:00"/>
    <s v="None_8h"/>
    <m/>
    <n v="317"/>
    <n v="1"/>
    <n v="2"/>
    <x v="19"/>
    <n v="6"/>
    <n v="62"/>
    <m/>
    <n v="86"/>
    <n v="4"/>
    <n v="6"/>
    <m/>
    <s v="V"/>
    <m/>
    <n v="203.25"/>
    <n v="0.42312423124231241"/>
    <n v="5.423124231242312"/>
    <n v="15"/>
    <m/>
    <m/>
    <m/>
    <x v="2"/>
    <m/>
  </r>
  <r>
    <s v="Exp4"/>
    <n v="400317"/>
    <n v="317"/>
    <x v="2"/>
    <x v="8"/>
    <x v="9"/>
    <d v="2014-09-01T00:00:00"/>
    <s v="None_8h"/>
    <m/>
    <m/>
    <n v="2"/>
    <n v="2"/>
    <x v="19"/>
    <n v="6"/>
    <n v="55"/>
    <n v="204"/>
    <n v="156"/>
    <n v="4"/>
    <n v="7"/>
    <m/>
    <s v="V"/>
    <m/>
    <n v="203.25"/>
    <n v="0.76752767527675281"/>
    <n v="5.767527675276753"/>
    <n v="16"/>
    <m/>
    <m/>
    <m/>
    <x v="2"/>
    <m/>
  </r>
  <r>
    <s v="Exp4"/>
    <n v="400317"/>
    <n v="317"/>
    <x v="2"/>
    <x v="8"/>
    <x v="9"/>
    <d v="2014-09-01T00:00:00"/>
    <s v="None_8h"/>
    <m/>
    <m/>
    <n v="3"/>
    <n v="2"/>
    <x v="19"/>
    <n v="6"/>
    <n v="60"/>
    <n v="190"/>
    <n v="173"/>
    <n v="4"/>
    <n v="6"/>
    <m/>
    <s v="V"/>
    <m/>
    <n v="203.25"/>
    <n v="0.85116851168511687"/>
    <n v="5.8511685116851169"/>
    <n v="15"/>
    <m/>
    <m/>
    <m/>
    <x v="2"/>
    <m/>
  </r>
  <r>
    <s v="Exp4"/>
    <n v="400317"/>
    <n v="317"/>
    <x v="2"/>
    <x v="8"/>
    <x v="9"/>
    <d v="2014-09-01T00:00:00"/>
    <s v="None_8h"/>
    <m/>
    <m/>
    <n v="4"/>
    <n v="3"/>
    <x v="16"/>
    <n v="7"/>
    <n v="58"/>
    <n v="214"/>
    <n v="50"/>
    <n v="5"/>
    <n v="6"/>
    <m/>
    <s v="V"/>
    <m/>
    <n v="230.16666666666666"/>
    <n v="0.21723388848660391"/>
    <n v="6.2172338884866036"/>
    <n v="17"/>
    <m/>
    <m/>
    <m/>
    <x v="2"/>
    <m/>
  </r>
  <r>
    <s v="Exp4"/>
    <n v="400356"/>
    <n v="356"/>
    <x v="2"/>
    <x v="8"/>
    <x v="9"/>
    <d v="2014-09-01T00:00:00"/>
    <s v="None_8h"/>
    <m/>
    <n v="356"/>
    <n v="1"/>
    <n v="3"/>
    <x v="19"/>
    <n v="6"/>
    <n v="50"/>
    <n v="163"/>
    <n v="147"/>
    <n v="4"/>
    <n v="6"/>
    <m/>
    <s v="V"/>
    <m/>
    <n v="203.25"/>
    <n v="0.7232472324723247"/>
    <n v="5.7232472324723247"/>
    <n v="15"/>
    <m/>
    <m/>
    <m/>
    <x v="2"/>
    <m/>
  </r>
  <r>
    <s v="Exp4"/>
    <n v="400356"/>
    <n v="356"/>
    <x v="2"/>
    <x v="8"/>
    <x v="9"/>
    <d v="2014-09-01T00:00:00"/>
    <s v="None_8h"/>
    <m/>
    <m/>
    <n v="2"/>
    <n v="2"/>
    <x v="19"/>
    <n v="7"/>
    <n v="60"/>
    <n v="194"/>
    <n v="38"/>
    <n v="4"/>
    <n v="7"/>
    <m/>
    <s v="V"/>
    <m/>
    <n v="203.25"/>
    <n v="0.18696186961869618"/>
    <n v="5.1869618696186963"/>
    <n v="16"/>
    <m/>
    <m/>
    <m/>
    <x v="2"/>
    <m/>
  </r>
  <r>
    <s v="Exp4"/>
    <n v="400356"/>
    <n v="356"/>
    <x v="2"/>
    <x v="8"/>
    <x v="9"/>
    <d v="2014-09-01T00:00:00"/>
    <s v="None_8h"/>
    <m/>
    <m/>
    <n v="3"/>
    <n v="2"/>
    <x v="19"/>
    <n v="7"/>
    <n v="50"/>
    <n v="189"/>
    <n v="37"/>
    <n v="4"/>
    <n v="6"/>
    <m/>
    <s v="V"/>
    <m/>
    <n v="203.25"/>
    <n v="0.18204182041820419"/>
    <n v="5.1820418204182044"/>
    <n v="15"/>
    <m/>
    <m/>
    <m/>
    <x v="2"/>
    <m/>
  </r>
  <r>
    <s v="Exp4"/>
    <n v="400356"/>
    <n v="356"/>
    <x v="2"/>
    <x v="8"/>
    <x v="9"/>
    <d v="2014-09-01T00:00:00"/>
    <s v="None_8h"/>
    <m/>
    <m/>
    <n v="4"/>
    <n v="3"/>
    <x v="19"/>
    <n v="6"/>
    <n v="55"/>
    <n v="193"/>
    <n v="147"/>
    <n v="4"/>
    <n v="6"/>
    <m/>
    <s v="V"/>
    <m/>
    <n v="203.25"/>
    <n v="0.7232472324723247"/>
    <n v="5.7232472324723247"/>
    <n v="15"/>
    <m/>
    <m/>
    <m/>
    <x v="2"/>
    <m/>
  </r>
  <r>
    <s v="Exp4"/>
    <n v="400293"/>
    <n v="293"/>
    <x v="2"/>
    <x v="8"/>
    <x v="9"/>
    <d v="2014-09-08T00:00:00"/>
    <s v="None_8h"/>
    <m/>
    <n v="293"/>
    <n v="1"/>
    <n v="3"/>
    <x v="16"/>
    <n v="7"/>
    <n v="70"/>
    <m/>
    <n v="211"/>
    <n v="3"/>
    <n v="9"/>
    <m/>
    <s v="V"/>
    <m/>
    <n v="230.16666666666666"/>
    <n v="0.91672700941346852"/>
    <n v="6.916727009413469"/>
    <n v="18"/>
    <m/>
    <m/>
    <m/>
    <x v="2"/>
    <m/>
  </r>
  <r>
    <s v="Exp4"/>
    <n v="400293"/>
    <n v="293"/>
    <x v="2"/>
    <x v="8"/>
    <x v="9"/>
    <d v="2014-09-08T00:00:00"/>
    <s v="None_8h"/>
    <m/>
    <m/>
    <n v="2"/>
    <n v="3"/>
    <x v="15"/>
    <n v="8"/>
    <n v="68"/>
    <n v="223"/>
    <n v="57"/>
    <n v="6"/>
    <n v="7"/>
    <m/>
    <s v="V"/>
    <m/>
    <n v="254.14285714285714"/>
    <n v="0.22428330522765599"/>
    <n v="7.2242833052276563"/>
    <n v="20"/>
    <m/>
    <m/>
    <m/>
    <x v="2"/>
    <m/>
  </r>
  <r>
    <s v="Exp4"/>
    <n v="400293"/>
    <n v="293"/>
    <x v="2"/>
    <x v="8"/>
    <x v="9"/>
    <d v="2014-09-08T00:00:00"/>
    <s v="None_8h"/>
    <m/>
    <m/>
    <n v="3"/>
    <n v="3"/>
    <x v="15"/>
    <n v="8"/>
    <n v="73"/>
    <n v="219"/>
    <n v="84"/>
    <n v="5"/>
    <n v="8"/>
    <m/>
    <s v="V"/>
    <m/>
    <n v="254.14285714285714"/>
    <n v="0.33052276559865096"/>
    <n v="7.3305227655986513"/>
    <n v="20"/>
    <m/>
    <m/>
    <m/>
    <x v="2"/>
    <m/>
  </r>
  <r>
    <s v="Exp4"/>
    <n v="400293"/>
    <n v="293"/>
    <x v="2"/>
    <x v="8"/>
    <x v="9"/>
    <d v="2014-09-08T00:00:00"/>
    <s v="None_8h"/>
    <m/>
    <m/>
    <n v="4"/>
    <n v="4"/>
    <x v="16"/>
    <n v="7"/>
    <n v="60"/>
    <n v="205"/>
    <n v="185"/>
    <n v="5"/>
    <n v="8"/>
    <m/>
    <s v="V"/>
    <m/>
    <n v="230.16666666666666"/>
    <n v="0.80376538740043446"/>
    <n v="6.8037653874004347"/>
    <n v="19"/>
    <m/>
    <m/>
    <m/>
    <x v="2"/>
    <m/>
  </r>
  <r>
    <s v="Exp4"/>
    <n v="400311"/>
    <n v="311"/>
    <x v="2"/>
    <x v="8"/>
    <x v="9"/>
    <d v="2014-09-08T00:00:00"/>
    <s v="None_8h"/>
    <m/>
    <n v="311"/>
    <n v="1"/>
    <n v="2"/>
    <x v="16"/>
    <n v="7"/>
    <n v="73"/>
    <m/>
    <n v="158"/>
    <n v="5"/>
    <n v="7"/>
    <m/>
    <s v="V"/>
    <m/>
    <n v="230.16666666666666"/>
    <n v="0.68645908761766838"/>
    <n v="6.6864590876176688"/>
    <n v="18"/>
    <m/>
    <m/>
    <m/>
    <x v="2"/>
    <m/>
  </r>
  <r>
    <s v="Exp4"/>
    <n v="400311"/>
    <n v="311"/>
    <x v="2"/>
    <x v="8"/>
    <x v="9"/>
    <d v="2014-09-08T00:00:00"/>
    <s v="None_8h"/>
    <m/>
    <m/>
    <n v="2"/>
    <n v="2"/>
    <x v="16"/>
    <n v="7"/>
    <n v="60"/>
    <n v="200"/>
    <n v="174"/>
    <n v="5"/>
    <n v="6"/>
    <m/>
    <s v="V"/>
    <m/>
    <n v="230.16666666666666"/>
    <n v="0.75597393193338169"/>
    <n v="6.755973931933382"/>
    <n v="17"/>
    <m/>
    <m/>
    <m/>
    <x v="2"/>
    <m/>
  </r>
  <r>
    <s v="Exp4"/>
    <n v="400311"/>
    <n v="311"/>
    <x v="2"/>
    <x v="8"/>
    <x v="9"/>
    <d v="2014-09-08T00:00:00"/>
    <s v="None_8h"/>
    <m/>
    <m/>
    <n v="3"/>
    <n v="2"/>
    <x v="16"/>
    <n v="7"/>
    <n v="74"/>
    <n v="205"/>
    <n v="170"/>
    <n v="6"/>
    <n v="7"/>
    <m/>
    <s v="V"/>
    <m/>
    <n v="230.16666666666666"/>
    <n v="0.73859522085445328"/>
    <n v="6.7385952208544531"/>
    <n v="19"/>
    <m/>
    <m/>
    <m/>
    <x v="2"/>
    <m/>
  </r>
  <r>
    <s v="Exp4"/>
    <n v="400311"/>
    <n v="311"/>
    <x v="2"/>
    <x v="8"/>
    <x v="9"/>
    <d v="2014-09-08T00:00:00"/>
    <s v="None_8h"/>
    <m/>
    <m/>
    <n v="4"/>
    <n v="2"/>
    <x v="16"/>
    <n v="7"/>
    <n v="70"/>
    <n v="214"/>
    <n v="192"/>
    <n v="6"/>
    <n v="7"/>
    <m/>
    <s v="V"/>
    <m/>
    <n v="230.16666666666666"/>
    <n v="0.83417813178855904"/>
    <n v="6.8341781317885593"/>
    <n v="19"/>
    <m/>
    <m/>
    <m/>
    <x v="2"/>
    <m/>
  </r>
  <r>
    <s v="Exp4"/>
    <n v="400345"/>
    <n v="345"/>
    <x v="2"/>
    <x v="8"/>
    <x v="9"/>
    <d v="2014-09-08T00:00:00"/>
    <s v="None_8h"/>
    <m/>
    <n v="345"/>
    <n v="1"/>
    <n v="3"/>
    <x v="15"/>
    <n v="8"/>
    <n v="62"/>
    <m/>
    <n v="80"/>
    <n v="6"/>
    <n v="7"/>
    <m/>
    <s v="V"/>
    <m/>
    <n v="254.14285714285714"/>
    <n v="0.31478358628442948"/>
    <n v="7.3147835862844293"/>
    <n v="20"/>
    <m/>
    <m/>
    <m/>
    <x v="2"/>
    <m/>
  </r>
  <r>
    <s v="Exp4"/>
    <n v="400345"/>
    <n v="345"/>
    <x v="2"/>
    <x v="8"/>
    <x v="9"/>
    <d v="2014-09-08T00:00:00"/>
    <s v="None_8h"/>
    <m/>
    <m/>
    <n v="2"/>
    <n v="2"/>
    <x v="16"/>
    <n v="7"/>
    <n v="60"/>
    <n v="185"/>
    <n v="161"/>
    <n v="6"/>
    <n v="7"/>
    <m/>
    <s v="V"/>
    <m/>
    <n v="230.16666666666666"/>
    <n v="0.69949312092686466"/>
    <n v="6.6994931209268644"/>
    <n v="19"/>
    <m/>
    <m/>
    <m/>
    <x v="2"/>
    <m/>
  </r>
  <r>
    <s v="Exp4"/>
    <n v="400345"/>
    <n v="345"/>
    <x v="2"/>
    <x v="8"/>
    <x v="9"/>
    <d v="2014-09-08T00:00:00"/>
    <s v="None_8h"/>
    <m/>
    <m/>
    <n v="3"/>
    <n v="4"/>
    <x v="16"/>
    <n v="7"/>
    <n v="63"/>
    <n v="208"/>
    <n v="152"/>
    <n v="5"/>
    <n v="7"/>
    <m/>
    <s v="V"/>
    <m/>
    <n v="230.16666666666666"/>
    <n v="0.66039102099927594"/>
    <n v="6.6603910209992758"/>
    <n v="18"/>
    <m/>
    <m/>
    <m/>
    <x v="2"/>
    <m/>
  </r>
  <r>
    <s v="Exp4"/>
    <n v="400345"/>
    <n v="345"/>
    <x v="2"/>
    <x v="8"/>
    <x v="9"/>
    <d v="2014-09-08T00:00:00"/>
    <s v="None_8h"/>
    <m/>
    <m/>
    <n v="4"/>
    <n v="2"/>
    <x v="16"/>
    <n v="7"/>
    <n v="64"/>
    <n v="195"/>
    <n v="176"/>
    <n v="6"/>
    <n v="8"/>
    <m/>
    <s v="V"/>
    <m/>
    <n v="230.16666666666666"/>
    <n v="0.76466328747284584"/>
    <n v="6.7646632874728461"/>
    <n v="20"/>
    <m/>
    <m/>
    <m/>
    <x v="2"/>
    <m/>
  </r>
  <r>
    <s v="Exp4"/>
    <n v="400316"/>
    <n v="316"/>
    <x v="2"/>
    <x v="8"/>
    <x v="9"/>
    <d v="2014-09-15T00:00:00"/>
    <s v="None_8h"/>
    <m/>
    <n v="316"/>
    <n v="1"/>
    <n v="2"/>
    <x v="15"/>
    <n v="8"/>
    <n v="69"/>
    <m/>
    <n v="225"/>
    <n v="5"/>
    <n v="9"/>
    <m/>
    <s v="V"/>
    <m/>
    <n v="254.14285714285714"/>
    <n v="0.88532883642495785"/>
    <n v="7.8853288364249581"/>
    <n v="21"/>
    <m/>
    <m/>
    <m/>
    <x v="2"/>
    <m/>
  </r>
  <r>
    <s v="Exp4"/>
    <n v="400316"/>
    <n v="316"/>
    <x v="2"/>
    <x v="8"/>
    <x v="9"/>
    <d v="2014-09-15T00:00:00"/>
    <s v="None_8h"/>
    <m/>
    <m/>
    <n v="2"/>
    <n v="2"/>
    <x v="15"/>
    <n v="8"/>
    <n v="61"/>
    <n v="226"/>
    <n v="69"/>
    <n v="5"/>
    <n v="8"/>
    <m/>
    <s v="V"/>
    <m/>
    <n v="254.14285714285714"/>
    <n v="0.27150084317032042"/>
    <n v="7.2715008431703207"/>
    <n v="20"/>
    <m/>
    <m/>
    <m/>
    <x v="2"/>
    <m/>
  </r>
  <r>
    <s v="Exp4"/>
    <n v="400316"/>
    <n v="316"/>
    <x v="2"/>
    <x v="8"/>
    <x v="9"/>
    <d v="2014-09-15T00:00:00"/>
    <s v="None_8h"/>
    <m/>
    <m/>
    <n v="3"/>
    <n v="4"/>
    <x v="15"/>
    <n v="8"/>
    <n v="75"/>
    <n v="231"/>
    <n v="122"/>
    <n v="5"/>
    <n v="8"/>
    <m/>
    <s v="V"/>
    <m/>
    <n v="254.14285714285714"/>
    <n v="0.48004496908375494"/>
    <n v="7.4800449690837549"/>
    <n v="20"/>
    <m/>
    <m/>
    <m/>
    <x v="2"/>
    <m/>
  </r>
  <r>
    <s v="Exp4"/>
    <n v="400316"/>
    <n v="316"/>
    <x v="2"/>
    <x v="8"/>
    <x v="9"/>
    <d v="2014-09-15T00:00:00"/>
    <s v="None_8h"/>
    <m/>
    <m/>
    <n v="4"/>
    <n v="3"/>
    <x v="15"/>
    <n v="8"/>
    <n v="76"/>
    <n v="239"/>
    <n v="168"/>
    <n v="5"/>
    <n v="9"/>
    <m/>
    <s v="V"/>
    <m/>
    <n v="254.14285714285714"/>
    <n v="0.66104553119730192"/>
    <n v="7.6610455311973018"/>
    <n v="21"/>
    <m/>
    <m/>
    <m/>
    <x v="2"/>
    <m/>
  </r>
  <r>
    <s v="Exp4"/>
    <n v="400322"/>
    <n v="322"/>
    <x v="2"/>
    <x v="8"/>
    <x v="9"/>
    <d v="2014-09-15T00:00:00"/>
    <s v="None_8h"/>
    <m/>
    <n v="322"/>
    <n v="1"/>
    <n v="2"/>
    <x v="15"/>
    <n v="8"/>
    <n v="72"/>
    <m/>
    <n v="160"/>
    <n v="5"/>
    <n v="8"/>
    <m/>
    <s v="V"/>
    <m/>
    <n v="254.14285714285714"/>
    <n v="0.62956717256885897"/>
    <n v="7.6295671725688585"/>
    <n v="20"/>
    <m/>
    <m/>
    <m/>
    <x v="2"/>
    <m/>
  </r>
  <r>
    <s v="Exp4"/>
    <n v="400322"/>
    <n v="322"/>
    <x v="2"/>
    <x v="8"/>
    <x v="9"/>
    <d v="2014-09-15T00:00:00"/>
    <s v="None_8h"/>
    <m/>
    <m/>
    <n v="2"/>
    <n v="2"/>
    <x v="15"/>
    <n v="9"/>
    <n v="68"/>
    <n v="215"/>
    <n v="55"/>
    <n v="6"/>
    <n v="8"/>
    <m/>
    <s v="V"/>
    <m/>
    <n v="254.14285714285714"/>
    <n v="0.21641371557054526"/>
    <n v="7.2164137155705452"/>
    <n v="21"/>
    <m/>
    <m/>
    <m/>
    <x v="2"/>
    <m/>
  </r>
  <r>
    <s v="Exp4"/>
    <n v="400322"/>
    <n v="322"/>
    <x v="2"/>
    <x v="8"/>
    <x v="9"/>
    <d v="2014-09-15T00:00:00"/>
    <s v="None_8h"/>
    <m/>
    <m/>
    <n v="3"/>
    <n v="2"/>
    <x v="15"/>
    <n v="8"/>
    <n v="75"/>
    <n v="228"/>
    <n v="161"/>
    <n v="6"/>
    <n v="7"/>
    <m/>
    <s v="V"/>
    <m/>
    <n v="254.14285714285714"/>
    <n v="0.63350196739741427"/>
    <n v="7.6335019673974145"/>
    <n v="20"/>
    <m/>
    <m/>
    <m/>
    <x v="2"/>
    <m/>
  </r>
  <r>
    <s v="Exp4"/>
    <n v="400322"/>
    <n v="322"/>
    <x v="2"/>
    <x v="8"/>
    <x v="9"/>
    <d v="2014-09-15T00:00:00"/>
    <s v="None_8h"/>
    <m/>
    <m/>
    <n v="4"/>
    <n v="2"/>
    <x v="15"/>
    <n v="8"/>
    <n v="85"/>
    <n v="247"/>
    <n v="132"/>
    <n v="6"/>
    <n v="7"/>
    <m/>
    <s v="V"/>
    <m/>
    <n v="254.14285714285714"/>
    <n v="0.51939291736930859"/>
    <n v="7.5193929173693084"/>
    <n v="20"/>
    <m/>
    <m/>
    <m/>
    <x v="2"/>
    <m/>
  </r>
  <r>
    <s v="Exp4"/>
    <n v="400336"/>
    <n v="336"/>
    <x v="2"/>
    <x v="8"/>
    <x v="9"/>
    <d v="2014-09-15T00:00:00"/>
    <s v="None_8h"/>
    <m/>
    <n v="336"/>
    <n v="1"/>
    <n v="2"/>
    <x v="15"/>
    <n v="9"/>
    <n v="70"/>
    <m/>
    <n v="27"/>
    <n v="5"/>
    <n v="9"/>
    <m/>
    <s v="V"/>
    <m/>
    <n v="254.14285714285714"/>
    <n v="0.10623946037099494"/>
    <n v="7.1062394603709951"/>
    <n v="21"/>
    <m/>
    <m/>
    <m/>
    <x v="2"/>
    <m/>
  </r>
  <r>
    <s v="Exp4"/>
    <n v="400336"/>
    <n v="336"/>
    <x v="2"/>
    <x v="8"/>
    <x v="9"/>
    <d v="2014-09-15T00:00:00"/>
    <s v="None_8h"/>
    <m/>
    <m/>
    <n v="2"/>
    <n v="2"/>
    <x v="15"/>
    <n v="8"/>
    <n v="65"/>
    <n v="207"/>
    <n v="186"/>
    <n v="5"/>
    <n v="9"/>
    <m/>
    <s v="V"/>
    <m/>
    <n v="254.14285714285714"/>
    <n v="0.73187183811129852"/>
    <n v="7.7318718381112985"/>
    <n v="21"/>
    <m/>
    <m/>
    <m/>
    <x v="2"/>
    <m/>
  </r>
  <r>
    <s v="Exp4"/>
    <n v="400336"/>
    <n v="336"/>
    <x v="2"/>
    <x v="8"/>
    <x v="9"/>
    <d v="2014-09-15T00:00:00"/>
    <s v="None_8h"/>
    <m/>
    <m/>
    <n v="3"/>
    <n v="2"/>
    <x v="15"/>
    <n v="8"/>
    <n v="66"/>
    <n v="227"/>
    <n v="154"/>
    <n v="4"/>
    <n v="9"/>
    <m/>
    <s v="V"/>
    <m/>
    <n v="254.14285714285714"/>
    <n v="0.60595840359752673"/>
    <n v="7.6059584035975263"/>
    <n v="20"/>
    <m/>
    <m/>
    <m/>
    <x v="2"/>
    <m/>
  </r>
  <r>
    <s v="Exp4"/>
    <n v="400336"/>
    <n v="336"/>
    <x v="2"/>
    <x v="8"/>
    <x v="9"/>
    <d v="2014-09-15T00:00:00"/>
    <s v="None_8h"/>
    <m/>
    <m/>
    <n v="4"/>
    <n v="1"/>
    <x v="15"/>
    <n v="8"/>
    <n v="80"/>
    <n v="240"/>
    <n v="185"/>
    <n v="6"/>
    <n v="8"/>
    <m/>
    <s v="V"/>
    <m/>
    <n v="254.14285714285714"/>
    <n v="0.72793704328274311"/>
    <n v="7.7279370432827434"/>
    <n v="21"/>
    <m/>
    <m/>
    <m/>
    <x v="2"/>
    <m/>
  </r>
  <r>
    <s v="Exp4"/>
    <n v="400289"/>
    <n v="289"/>
    <x v="2"/>
    <x v="8"/>
    <x v="9"/>
    <d v="2014-09-22T00:00:00"/>
    <s v="None_8h"/>
    <m/>
    <n v="289"/>
    <n v="1"/>
    <n v="2"/>
    <x v="11"/>
    <n v="9"/>
    <n v="97"/>
    <m/>
    <n v="229"/>
    <n v="5"/>
    <n v="11"/>
    <m/>
    <s v="E"/>
    <m/>
    <n v="247"/>
    <n v="0.92712550607287447"/>
    <n v="8.9271255060728745"/>
    <n v="24"/>
    <m/>
    <m/>
    <m/>
    <x v="2"/>
    <m/>
  </r>
  <r>
    <s v="Exp4"/>
    <n v="400289"/>
    <n v="289"/>
    <x v="2"/>
    <x v="8"/>
    <x v="9"/>
    <d v="2014-09-22T00:00:00"/>
    <s v="None_8h"/>
    <m/>
    <m/>
    <n v="2"/>
    <n v="2"/>
    <x v="11"/>
    <n v="9"/>
    <n v="85"/>
    <n v="256"/>
    <n v="204"/>
    <n v="4"/>
    <n v="9"/>
    <m/>
    <s v="V"/>
    <m/>
    <n v="247"/>
    <n v="0.82591093117408909"/>
    <n v="8.8259109311740893"/>
    <n v="21"/>
    <m/>
    <m/>
    <m/>
    <x v="2"/>
    <m/>
  </r>
  <r>
    <s v="Exp4"/>
    <n v="400289"/>
    <n v="289"/>
    <x v="2"/>
    <x v="8"/>
    <x v="9"/>
    <d v="2014-09-22T00:00:00"/>
    <s v="None_8h"/>
    <m/>
    <m/>
    <n v="3"/>
    <n v="2"/>
    <x v="11"/>
    <n v="9"/>
    <n v="90"/>
    <n v="250"/>
    <n v="57"/>
    <n v="5"/>
    <n v="8"/>
    <m/>
    <s v="V"/>
    <m/>
    <n v="247"/>
    <n v="0.23076923076923078"/>
    <n v="8.2307692307692299"/>
    <n v="21"/>
    <m/>
    <m/>
    <m/>
    <x v="2"/>
    <m/>
  </r>
  <r>
    <s v="Exp4"/>
    <n v="400289"/>
    <n v="289"/>
    <x v="2"/>
    <x v="8"/>
    <x v="9"/>
    <d v="2014-09-22T00:00:00"/>
    <s v="None_8h"/>
    <m/>
    <m/>
    <n v="4"/>
    <n v="2"/>
    <x v="12"/>
    <n v="10"/>
    <n v="90"/>
    <n v="245"/>
    <n v="239"/>
    <n v="5"/>
    <n v="11"/>
    <m/>
    <s v="E"/>
    <m/>
    <n v="262.77777777777777"/>
    <n v="0.90951374207188163"/>
    <n v="9.9095137420718817"/>
    <n v="25"/>
    <m/>
    <m/>
    <m/>
    <x v="2"/>
    <m/>
  </r>
  <r>
    <s v="Exp4"/>
    <n v="400304"/>
    <n v="304"/>
    <x v="2"/>
    <x v="8"/>
    <x v="9"/>
    <d v="2014-09-22T00:00:00"/>
    <s v="None_8h"/>
    <m/>
    <n v="304"/>
    <n v="1"/>
    <n v="2"/>
    <x v="15"/>
    <n v="9"/>
    <n v="78"/>
    <m/>
    <n v="51"/>
    <n v="5"/>
    <n v="9"/>
    <m/>
    <s v="V"/>
    <m/>
    <n v="254.14285714285714"/>
    <n v="0.20067453625632378"/>
    <n v="7.200674536256324"/>
    <n v="21"/>
    <m/>
    <m/>
    <m/>
    <x v="2"/>
    <m/>
  </r>
  <r>
    <s v="Exp4"/>
    <n v="400304"/>
    <n v="304"/>
    <x v="2"/>
    <x v="8"/>
    <x v="9"/>
    <d v="2014-09-22T00:00:00"/>
    <s v="None_8h"/>
    <m/>
    <m/>
    <n v="2"/>
    <n v="2"/>
    <x v="11"/>
    <n v="9"/>
    <n v="95"/>
    <n v="225"/>
    <n v="117"/>
    <n v="5"/>
    <n v="12"/>
    <m/>
    <s v="V"/>
    <m/>
    <n v="247"/>
    <n v="0.47368421052631576"/>
    <n v="8.473684210526315"/>
    <n v="25"/>
    <m/>
    <m/>
    <m/>
    <x v="2"/>
    <m/>
  </r>
  <r>
    <s v="Exp4"/>
    <n v="400304"/>
    <n v="304"/>
    <x v="2"/>
    <x v="8"/>
    <x v="9"/>
    <d v="2014-09-22T00:00:00"/>
    <s v="None_8h"/>
    <m/>
    <m/>
    <n v="3"/>
    <n v="1"/>
    <x v="15"/>
    <n v="8"/>
    <n v="80"/>
    <n v="260"/>
    <n v="197"/>
    <n v="5"/>
    <n v="8"/>
    <m/>
    <s v="V"/>
    <m/>
    <n v="254.14285714285714"/>
    <n v="0.77515458122540759"/>
    <n v="7.7751545812254079"/>
    <n v="20"/>
    <m/>
    <m/>
    <m/>
    <x v="2"/>
    <m/>
  </r>
  <r>
    <s v="Exp4"/>
    <n v="400304"/>
    <n v="304"/>
    <x v="2"/>
    <x v="8"/>
    <x v="9"/>
    <d v="2014-09-22T00:00:00"/>
    <s v="None_8h"/>
    <m/>
    <m/>
    <n v="4"/>
    <n v="2"/>
    <x v="11"/>
    <n v="9"/>
    <n v="80"/>
    <n v="262"/>
    <n v="66"/>
    <n v="5"/>
    <n v="10"/>
    <m/>
    <s v="V"/>
    <m/>
    <n v="247"/>
    <n v="0.26720647773279355"/>
    <n v="8.2672064777327936"/>
    <n v="23"/>
    <m/>
    <m/>
    <m/>
    <x v="2"/>
    <m/>
  </r>
  <r>
    <s v="Exp4"/>
    <n v="400310"/>
    <n v="310"/>
    <x v="2"/>
    <x v="8"/>
    <x v="9"/>
    <d v="2014-09-22T00:00:00"/>
    <s v="None_8h"/>
    <m/>
    <n v="310"/>
    <n v="1"/>
    <n v="2"/>
    <x v="11"/>
    <n v="9"/>
    <n v="85"/>
    <m/>
    <n v="123"/>
    <n v="5"/>
    <n v="11"/>
    <m/>
    <s v="V"/>
    <m/>
    <n v="247"/>
    <n v="0.49797570850202427"/>
    <n v="8.4979757085020236"/>
    <n v="24"/>
    <m/>
    <m/>
    <m/>
    <x v="2"/>
    <m/>
  </r>
  <r>
    <s v="Exp4"/>
    <n v="400310"/>
    <n v="310"/>
    <x v="2"/>
    <x v="8"/>
    <x v="9"/>
    <d v="2014-09-22T00:00:00"/>
    <s v="None_8h"/>
    <m/>
    <m/>
    <n v="2"/>
    <n v="2"/>
    <x v="11"/>
    <n v="9"/>
    <n v="93"/>
    <n v="291"/>
    <n v="149"/>
    <n v="5"/>
    <n v="11"/>
    <m/>
    <s v="V"/>
    <m/>
    <n v="247"/>
    <n v="0.60323886639676116"/>
    <n v="8.6032388663967616"/>
    <n v="24"/>
    <m/>
    <m/>
    <m/>
    <x v="2"/>
    <m/>
  </r>
  <r>
    <s v="Exp4"/>
    <n v="400310"/>
    <n v="310"/>
    <x v="2"/>
    <x v="8"/>
    <x v="9"/>
    <d v="2014-09-22T00:00:00"/>
    <s v="None_8h"/>
    <m/>
    <m/>
    <n v="3"/>
    <n v="1"/>
    <x v="6"/>
    <n v="11"/>
    <n v="90"/>
    <n v="291"/>
    <n v="105"/>
    <n v="5"/>
    <n v="11"/>
    <m/>
    <s v="E"/>
    <m/>
    <n v="272.69230769230768"/>
    <n v="0.38504936530324402"/>
    <n v="10.385049365303244"/>
    <n v="26"/>
    <m/>
    <m/>
    <m/>
    <x v="2"/>
    <m/>
  </r>
  <r>
    <s v="Exp4"/>
    <n v="400310"/>
    <n v="310"/>
    <x v="2"/>
    <x v="8"/>
    <x v="9"/>
    <d v="2014-09-22T00:00:00"/>
    <s v="None_8h"/>
    <m/>
    <m/>
    <n v="4"/>
    <n v="2"/>
    <x v="11"/>
    <n v="9"/>
    <n v="75"/>
    <n v="224"/>
    <n v="134"/>
    <n v="5"/>
    <n v="9"/>
    <m/>
    <s v="V"/>
    <m/>
    <n v="247"/>
    <n v="0.54251012145748989"/>
    <n v="8.5425101214574894"/>
    <n v="22"/>
    <m/>
    <m/>
    <m/>
    <x v="2"/>
    <m/>
  </r>
  <r>
    <s v="Exp4"/>
    <n v="400300"/>
    <n v="300"/>
    <x v="2"/>
    <x v="8"/>
    <x v="9"/>
    <d v="2014-09-29T00:00:00"/>
    <s v="None_8h"/>
    <m/>
    <n v="300"/>
    <n v="1"/>
    <n v="3"/>
    <x v="11"/>
    <n v="9"/>
    <n v="95"/>
    <m/>
    <n v="71"/>
    <n v="5"/>
    <n v="11"/>
    <m/>
    <s v="E"/>
    <m/>
    <n v="247"/>
    <n v="0.2874493927125506"/>
    <n v="8.287449392712551"/>
    <n v="24"/>
    <m/>
    <m/>
    <m/>
    <x v="2"/>
    <m/>
  </r>
  <r>
    <s v="Exp4"/>
    <n v="400300"/>
    <n v="300"/>
    <x v="2"/>
    <x v="8"/>
    <x v="9"/>
    <d v="2014-09-29T00:00:00"/>
    <s v="None_8h"/>
    <m/>
    <m/>
    <n v="2"/>
    <n v="4"/>
    <x v="12"/>
    <n v="10"/>
    <n v="100"/>
    <n v="266"/>
    <n v="58"/>
    <n v="5"/>
    <n v="10"/>
    <m/>
    <s v="DR"/>
    <m/>
    <n v="262.77777777777777"/>
    <n v="0.22071881606765328"/>
    <n v="9.2207188160676541"/>
    <n v="24"/>
    <m/>
    <m/>
    <m/>
    <x v="2"/>
    <m/>
  </r>
  <r>
    <s v="Exp4"/>
    <n v="400300"/>
    <n v="300"/>
    <x v="2"/>
    <x v="8"/>
    <x v="9"/>
    <d v="2014-09-29T00:00:00"/>
    <s v="None_8h"/>
    <m/>
    <m/>
    <n v="3"/>
    <n v="3"/>
    <x v="12"/>
    <n v="10"/>
    <n v="130"/>
    <n v="248"/>
    <n v="110"/>
    <n v="4"/>
    <n v="12"/>
    <m/>
    <s v="DR"/>
    <m/>
    <n v="262.77777777777777"/>
    <n v="0.41860465116279072"/>
    <n v="9.4186046511627914"/>
    <n v="25"/>
    <m/>
    <m/>
    <m/>
    <x v="2"/>
    <m/>
  </r>
  <r>
    <s v="Exp4"/>
    <n v="400300"/>
    <n v="300"/>
    <x v="2"/>
    <x v="8"/>
    <x v="9"/>
    <d v="2014-09-29T00:00:00"/>
    <s v="None_8h"/>
    <m/>
    <m/>
    <n v="4"/>
    <n v="2"/>
    <x v="12"/>
    <n v="10"/>
    <n v="90"/>
    <n v="247"/>
    <n v="160"/>
    <n v="5"/>
    <n v="12"/>
    <m/>
    <s v="DR"/>
    <m/>
    <n v="262.77777777777777"/>
    <n v="0.60887949260042284"/>
    <n v="9.6088794926004226"/>
    <n v="26"/>
    <m/>
    <m/>
    <m/>
    <x v="2"/>
    <m/>
  </r>
  <r>
    <s v="Exp4"/>
    <n v="400305"/>
    <n v="305"/>
    <x v="2"/>
    <x v="8"/>
    <x v="9"/>
    <d v="2014-09-29T00:00:00"/>
    <s v="None_8h"/>
    <m/>
    <n v="305"/>
    <n v="1"/>
    <n v="2"/>
    <x v="11"/>
    <n v="9"/>
    <n v="90"/>
    <m/>
    <n v="250"/>
    <n v="5"/>
    <n v="12"/>
    <m/>
    <s v="DR"/>
    <m/>
    <n v="247"/>
    <n v="1.0121457489878543"/>
    <n v="9.0121457489878551"/>
    <n v="25"/>
    <m/>
    <m/>
    <m/>
    <x v="2"/>
    <m/>
  </r>
  <r>
    <s v="Exp4"/>
    <n v="400305"/>
    <n v="305"/>
    <x v="2"/>
    <x v="8"/>
    <x v="9"/>
    <d v="2014-09-29T00:00:00"/>
    <s v="None_8h"/>
    <m/>
    <m/>
    <n v="2"/>
    <n v="2"/>
    <x v="12"/>
    <n v="10"/>
    <n v="66"/>
    <n v="222"/>
    <n v="58"/>
    <n v="5"/>
    <n v="10"/>
    <m/>
    <s v="Early DR"/>
    <m/>
    <n v="262.77777777777777"/>
    <n v="0.22071881606765328"/>
    <n v="9.2207188160676541"/>
    <n v="24"/>
    <m/>
    <m/>
    <m/>
    <x v="2"/>
    <m/>
  </r>
  <r>
    <s v="Exp4"/>
    <n v="400305"/>
    <n v="305"/>
    <x v="2"/>
    <x v="8"/>
    <x v="9"/>
    <d v="2014-09-29T00:00:00"/>
    <s v="None_8h"/>
    <m/>
    <m/>
    <n v="3"/>
    <n v="2"/>
    <x v="11"/>
    <n v="9"/>
    <n v="105"/>
    <n v="271"/>
    <n v="141"/>
    <n v="6"/>
    <n v="12"/>
    <m/>
    <s v="E"/>
    <m/>
    <n v="247"/>
    <n v="0.57085020242914974"/>
    <n v="8.5708502024291491"/>
    <n v="26"/>
    <m/>
    <m/>
    <m/>
    <x v="2"/>
    <m/>
  </r>
  <r>
    <s v="Exp4"/>
    <n v="400305"/>
    <n v="305"/>
    <x v="2"/>
    <x v="8"/>
    <x v="9"/>
    <d v="2014-09-29T00:00:00"/>
    <s v="None_8h"/>
    <m/>
    <m/>
    <n v="4"/>
    <n v="1"/>
    <x v="12"/>
    <n v="10"/>
    <n v="75"/>
    <n v="230"/>
    <n v="137"/>
    <n v="5"/>
    <n v="12"/>
    <m/>
    <s v="Early DR"/>
    <m/>
    <n v="262.77777777777777"/>
    <n v="0.52135306553911209"/>
    <n v="9.5213530655391114"/>
    <n v="26"/>
    <m/>
    <m/>
    <m/>
    <x v="2"/>
    <m/>
  </r>
  <r>
    <s v="Exp4"/>
    <n v="400341"/>
    <n v="341"/>
    <x v="2"/>
    <x v="8"/>
    <x v="9"/>
    <d v="2014-09-29T00:00:00"/>
    <s v="None_8h"/>
    <m/>
    <n v="341"/>
    <n v="1"/>
    <n v="1"/>
    <x v="11"/>
    <n v="9"/>
    <n v="95"/>
    <m/>
    <n v="136"/>
    <n v="5"/>
    <n v="11"/>
    <m/>
    <s v="DR"/>
    <m/>
    <n v="247"/>
    <n v="0.55060728744939269"/>
    <n v="8.5506072874493935"/>
    <n v="24"/>
    <m/>
    <m/>
    <m/>
    <x v="2"/>
    <m/>
  </r>
  <r>
    <s v="Exp4"/>
    <n v="400341"/>
    <n v="341"/>
    <x v="2"/>
    <x v="8"/>
    <x v="9"/>
    <d v="2014-09-29T00:00:00"/>
    <s v="None_8h"/>
    <m/>
    <m/>
    <n v="2"/>
    <n v="4"/>
    <x v="12"/>
    <n v="10"/>
    <n v="85"/>
    <n v="227"/>
    <n v="145"/>
    <n v="6"/>
    <n v="13"/>
    <m/>
    <s v="DR"/>
    <m/>
    <n v="262.77777777777777"/>
    <n v="0.55179704016913322"/>
    <n v="9.5517970401691326"/>
    <n v="28"/>
    <m/>
    <m/>
    <m/>
    <x v="2"/>
    <m/>
  </r>
  <r>
    <s v="Exp4"/>
    <n v="400341"/>
    <n v="341"/>
    <x v="2"/>
    <x v="8"/>
    <x v="9"/>
    <d v="2014-09-29T00:00:00"/>
    <s v="None_8h"/>
    <m/>
    <m/>
    <n v="3"/>
    <n v="3"/>
    <x v="12"/>
    <n v="10"/>
    <n v="100"/>
    <n v="301"/>
    <n v="171"/>
    <n v="5"/>
    <n v="12"/>
    <m/>
    <s v="E"/>
    <m/>
    <n v="262.77777777777777"/>
    <n v="0.6507399577167019"/>
    <n v="9.6507399577167021"/>
    <n v="26"/>
    <m/>
    <m/>
    <m/>
    <x v="2"/>
    <m/>
  </r>
  <r>
    <s v="Exp4"/>
    <n v="400341"/>
    <n v="341"/>
    <x v="2"/>
    <x v="8"/>
    <x v="9"/>
    <d v="2014-09-29T00:00:00"/>
    <s v="None_8h"/>
    <m/>
    <m/>
    <n v="4"/>
    <n v="4"/>
    <x v="12"/>
    <n v="10"/>
    <n v="89"/>
    <n v="260"/>
    <n v="144"/>
    <n v="4"/>
    <n v="11"/>
    <m/>
    <s v="E"/>
    <m/>
    <n v="262.77777777777777"/>
    <n v="0.54799154334038058"/>
    <n v="9.5479915433403804"/>
    <n v="24"/>
    <m/>
    <m/>
    <m/>
    <x v="2"/>
    <m/>
  </r>
  <r>
    <s v="Exp4"/>
    <n v="400329"/>
    <n v="329"/>
    <x v="2"/>
    <x v="8"/>
    <x v="9"/>
    <d v="2014-10-06T00:00:00"/>
    <s v="None_8h"/>
    <m/>
    <m/>
    <n v="4"/>
    <n v="2"/>
    <x v="6"/>
    <n v="11"/>
    <n v="98"/>
    <n v="222"/>
    <n v="218"/>
    <n v="6"/>
    <n v="12"/>
    <m/>
    <s v="DR"/>
    <m/>
    <n v="272.69230769230768"/>
    <n v="0.79943582510578282"/>
    <n v="10.799435825105784"/>
    <n v="28"/>
    <m/>
    <m/>
    <m/>
    <x v="2"/>
    <m/>
  </r>
  <r>
    <s v="Exp4"/>
    <n v="400329"/>
    <n v="329"/>
    <x v="2"/>
    <x v="8"/>
    <x v="9"/>
    <d v="2014-10-06T00:00:00"/>
    <s v="None_8h"/>
    <m/>
    <n v="329"/>
    <n v="1"/>
    <n v="2"/>
    <x v="7"/>
    <n v="12"/>
    <n v="96"/>
    <m/>
    <n v="35"/>
    <n v="5"/>
    <n v="13"/>
    <m/>
    <s v="DR"/>
    <m/>
    <n v="250.6"/>
    <n v="0.13966480446927373"/>
    <n v="11.139664804469273"/>
    <n v="29"/>
    <m/>
    <m/>
    <m/>
    <x v="2"/>
    <m/>
  </r>
  <r>
    <s v="Exp4"/>
    <n v="400329"/>
    <n v="329"/>
    <x v="2"/>
    <x v="8"/>
    <x v="9"/>
    <d v="2014-10-06T00:00:00"/>
    <s v="None_8h"/>
    <m/>
    <m/>
    <n v="2"/>
    <n v="3"/>
    <x v="9"/>
    <n v="13"/>
    <n v="105"/>
    <n v="266"/>
    <n v="116"/>
    <n v="4"/>
    <n v="14"/>
    <m/>
    <s v="DR"/>
    <m/>
    <n v="261.39999999999998"/>
    <n v="0.4437643458301454"/>
    <n v="12.443764345830145"/>
    <n v="30"/>
    <m/>
    <m/>
    <m/>
    <x v="2"/>
    <m/>
  </r>
  <r>
    <s v="Exp4"/>
    <n v="400329"/>
    <n v="329"/>
    <x v="2"/>
    <x v="8"/>
    <x v="9"/>
    <d v="2014-10-06T00:00:00"/>
    <s v="None_8h"/>
    <m/>
    <m/>
    <n v="3"/>
    <n v="4"/>
    <x v="6"/>
    <n v="11"/>
    <n v="105"/>
    <n v="241"/>
    <n v="181"/>
    <n v="5"/>
    <n v="16"/>
    <m/>
    <s v="DR"/>
    <m/>
    <n v="272.69230769230768"/>
    <n v="0.66375176304654449"/>
    <n v="10.663751763046545"/>
    <n v="31"/>
    <m/>
    <m/>
    <m/>
    <x v="2"/>
    <m/>
  </r>
  <r>
    <s v="Exp4"/>
    <n v="400334"/>
    <n v="334"/>
    <x v="2"/>
    <x v="8"/>
    <x v="9"/>
    <d v="2014-10-06T00:00:00"/>
    <s v="None_8h"/>
    <m/>
    <n v="334"/>
    <n v="1"/>
    <n v="2"/>
    <x v="12"/>
    <n v="10"/>
    <n v="89"/>
    <m/>
    <n v="173"/>
    <n v="5"/>
    <n v="12"/>
    <m/>
    <s v="DR"/>
    <m/>
    <n v="262.77777777777777"/>
    <n v="0.65835095137420718"/>
    <n v="9.6583509513742065"/>
    <n v="26"/>
    <m/>
    <m/>
    <m/>
    <x v="2"/>
    <m/>
  </r>
  <r>
    <s v="Exp4"/>
    <n v="400334"/>
    <n v="334"/>
    <x v="2"/>
    <x v="8"/>
    <x v="9"/>
    <d v="2014-10-06T00:00:00"/>
    <s v="None_8h"/>
    <m/>
    <m/>
    <n v="2"/>
    <n v="2"/>
    <x v="6"/>
    <n v="11"/>
    <n v="103"/>
    <n v="253"/>
    <n v="50"/>
    <n v="5"/>
    <n v="12"/>
    <m/>
    <s v="DR"/>
    <m/>
    <n v="272.69230769230768"/>
    <n v="0.1833568406205924"/>
    <n v="10.183356840620592"/>
    <n v="27"/>
    <m/>
    <m/>
    <m/>
    <x v="2"/>
    <m/>
  </r>
  <r>
    <s v="Exp4"/>
    <n v="400334"/>
    <n v="334"/>
    <x v="2"/>
    <x v="8"/>
    <x v="9"/>
    <d v="2014-10-06T00:00:00"/>
    <s v="None_8h"/>
    <m/>
    <m/>
    <n v="3"/>
    <n v="2"/>
    <x v="7"/>
    <n v="12"/>
    <n v="91"/>
    <n v="274"/>
    <n v="90"/>
    <n v="6"/>
    <n v="10"/>
    <m/>
    <s v="DR"/>
    <m/>
    <n v="250.6"/>
    <n v="0.35913806863527536"/>
    <n v="11.359138068635275"/>
    <n v="27"/>
    <m/>
    <m/>
    <m/>
    <x v="2"/>
    <m/>
  </r>
  <r>
    <s v="Exp4"/>
    <n v="400334"/>
    <n v="334"/>
    <x v="2"/>
    <x v="8"/>
    <x v="9"/>
    <d v="2014-10-06T00:00:00"/>
    <s v="None_8h"/>
    <m/>
    <m/>
    <n v="4"/>
    <n v="2"/>
    <x v="7"/>
    <n v="12"/>
    <n v="100"/>
    <n v="293"/>
    <n v="207"/>
    <n v="5"/>
    <n v="11"/>
    <m/>
    <s v="DR"/>
    <m/>
    <n v="250.6"/>
    <n v="0.82601755786113329"/>
    <n v="11.826017557861134"/>
    <n v="27"/>
    <m/>
    <m/>
    <m/>
    <x v="2"/>
    <m/>
  </r>
  <r>
    <s v="Exp4"/>
    <n v="400350"/>
    <n v="350"/>
    <x v="2"/>
    <x v="8"/>
    <x v="9"/>
    <d v="2014-10-06T00:00:00"/>
    <s v="None_8h"/>
    <m/>
    <n v="350"/>
    <n v="1"/>
    <n v="3"/>
    <x v="6"/>
    <n v="11"/>
    <n v="107"/>
    <m/>
    <n v="125"/>
    <n v="6"/>
    <n v="12"/>
    <m/>
    <s v="DR"/>
    <m/>
    <n v="272.69230769230768"/>
    <n v="0.45839210155148097"/>
    <n v="10.458392101551482"/>
    <n v="28"/>
    <m/>
    <m/>
    <m/>
    <x v="2"/>
    <m/>
  </r>
  <r>
    <s v="Exp4"/>
    <n v="400350"/>
    <n v="350"/>
    <x v="2"/>
    <x v="8"/>
    <x v="9"/>
    <d v="2014-10-06T00:00:00"/>
    <s v="None_8h"/>
    <m/>
    <m/>
    <n v="2"/>
    <n v="2"/>
    <x v="6"/>
    <n v="11"/>
    <n v="92"/>
    <n v="282"/>
    <n v="137"/>
    <n v="6"/>
    <n v="13"/>
    <m/>
    <s v="E"/>
    <m/>
    <n v="272.69230769230768"/>
    <n v="0.50239774330042319"/>
    <n v="10.502397743300424"/>
    <n v="29"/>
    <m/>
    <m/>
    <m/>
    <x v="2"/>
    <m/>
  </r>
  <r>
    <s v="Exp4"/>
    <n v="400350"/>
    <n v="350"/>
    <x v="2"/>
    <x v="8"/>
    <x v="9"/>
    <d v="2014-10-06T00:00:00"/>
    <s v="None_8h"/>
    <m/>
    <m/>
    <n v="3"/>
    <n v="2"/>
    <x v="6"/>
    <n v="11"/>
    <n v="104"/>
    <n v="261"/>
    <n v="186"/>
    <n v="6"/>
    <n v="12"/>
    <m/>
    <s v="DR"/>
    <m/>
    <n v="272.69230769230768"/>
    <n v="0.68208744710860369"/>
    <n v="10.682087447108604"/>
    <n v="28"/>
    <m/>
    <m/>
    <m/>
    <x v="2"/>
    <m/>
  </r>
  <r>
    <s v="Exp4"/>
    <n v="400350"/>
    <n v="350"/>
    <x v="2"/>
    <x v="8"/>
    <x v="9"/>
    <d v="2014-10-06T00:00:00"/>
    <s v="None_8h"/>
    <m/>
    <m/>
    <n v="4"/>
    <n v="2"/>
    <x v="12"/>
    <n v="10"/>
    <n v="78"/>
    <n v="224"/>
    <n v="93"/>
    <n v="4"/>
    <n v="12"/>
    <m/>
    <s v="E"/>
    <m/>
    <n v="262.77777777777777"/>
    <n v="0.35391120507399576"/>
    <n v="9.3539112050739952"/>
    <n v="25"/>
    <m/>
    <m/>
    <m/>
    <x v="2"/>
    <m/>
  </r>
  <r>
    <s v="Exp4"/>
    <n v="400324"/>
    <n v="324"/>
    <x v="2"/>
    <x v="8"/>
    <x v="9"/>
    <d v="2014-10-14T00:00:00"/>
    <s v="None_8h"/>
    <m/>
    <n v="324"/>
    <n v="1"/>
    <n v="2"/>
    <x v="9"/>
    <n v="13"/>
    <n v="112"/>
    <m/>
    <n v="87"/>
    <n v="5"/>
    <n v="15"/>
    <m/>
    <s v="DR"/>
    <m/>
    <n v="261.39999999999998"/>
    <n v="0.33282325937260904"/>
    <n v="12.33282325937261"/>
    <n v="32"/>
    <m/>
    <m/>
    <m/>
    <x v="2"/>
    <m/>
  </r>
  <r>
    <s v="Exp4"/>
    <n v="400324"/>
    <n v="324"/>
    <x v="2"/>
    <x v="8"/>
    <x v="9"/>
    <d v="2014-10-14T00:00:00"/>
    <s v="None_8h"/>
    <m/>
    <m/>
    <n v="2"/>
    <n v="2"/>
    <x v="7"/>
    <n v="12"/>
    <n v="107"/>
    <n v="248"/>
    <n v="114"/>
    <n v="4"/>
    <n v="13"/>
    <m/>
    <s v="DR"/>
    <m/>
    <n v="250.6"/>
    <n v="0.45490822027134875"/>
    <n v="11.454908220271349"/>
    <n v="28"/>
    <m/>
    <m/>
    <m/>
    <x v="2"/>
    <m/>
  </r>
  <r>
    <s v="Exp4"/>
    <n v="400324"/>
    <n v="324"/>
    <x v="2"/>
    <x v="8"/>
    <x v="9"/>
    <d v="2014-10-14T00:00:00"/>
    <s v="None_8h"/>
    <m/>
    <m/>
    <n v="3"/>
    <n v="2"/>
    <x v="6"/>
    <n v="11"/>
    <n v="100"/>
    <n v="312"/>
    <n v="212"/>
    <n v="5"/>
    <n v="12"/>
    <m/>
    <s v="E"/>
    <m/>
    <n v="272.69230769230768"/>
    <n v="0.77743300423131179"/>
    <n v="10.777433004231312"/>
    <n v="27"/>
    <m/>
    <m/>
    <m/>
    <x v="2"/>
    <m/>
  </r>
  <r>
    <s v="Exp4"/>
    <n v="400324"/>
    <n v="324"/>
    <x v="2"/>
    <x v="8"/>
    <x v="9"/>
    <d v="2014-10-14T00:00:00"/>
    <s v="None_8h"/>
    <m/>
    <m/>
    <n v="4"/>
    <n v="3"/>
    <x v="7"/>
    <n v="12"/>
    <n v="120"/>
    <n v="287"/>
    <n v="135"/>
    <n v="5"/>
    <n v="14"/>
    <m/>
    <s v="DR"/>
    <m/>
    <n v="250.6"/>
    <n v="0.53870710295291302"/>
    <n v="11.538707102952912"/>
    <n v="30"/>
    <m/>
    <m/>
    <m/>
    <x v="2"/>
    <m/>
  </r>
  <r>
    <s v="Exp4"/>
    <n v="400342"/>
    <n v="342"/>
    <x v="2"/>
    <x v="8"/>
    <x v="9"/>
    <d v="2014-10-14T00:00:00"/>
    <s v="None_8h"/>
    <m/>
    <n v="342"/>
    <n v="1"/>
    <n v="1"/>
    <x v="7"/>
    <n v="12"/>
    <n v="120"/>
    <m/>
    <n v="136"/>
    <n v="5"/>
    <n v="12"/>
    <m/>
    <s v="E"/>
    <m/>
    <n v="250.6"/>
    <n v="0.54269752593774945"/>
    <n v="11.542697525937749"/>
    <n v="28"/>
    <m/>
    <m/>
    <m/>
    <x v="2"/>
    <m/>
  </r>
  <r>
    <s v="Exp4"/>
    <n v="400342"/>
    <n v="342"/>
    <x v="2"/>
    <x v="8"/>
    <x v="9"/>
    <d v="2014-10-14T00:00:00"/>
    <s v="None_8h"/>
    <m/>
    <m/>
    <n v="2"/>
    <n v="0"/>
    <x v="9"/>
    <n v="13"/>
    <n v="112"/>
    <n v="255"/>
    <n v="215"/>
    <n v="5"/>
    <n v="13"/>
    <m/>
    <s v="E"/>
    <m/>
    <n v="261.39999999999998"/>
    <n v="0.82249426166794193"/>
    <n v="12.822494261667941"/>
    <n v="30"/>
    <m/>
    <m/>
    <m/>
    <x v="2"/>
    <m/>
  </r>
  <r>
    <s v="Exp4"/>
    <n v="400342"/>
    <n v="342"/>
    <x v="2"/>
    <x v="8"/>
    <x v="9"/>
    <d v="2014-10-14T00:00:00"/>
    <s v="None_8h"/>
    <m/>
    <m/>
    <n v="3"/>
    <n v="1"/>
    <x v="6"/>
    <n v="11"/>
    <n v="115"/>
    <n v="248"/>
    <n v="70"/>
    <n v="5"/>
    <n v="14"/>
    <m/>
    <s v="DR"/>
    <m/>
    <n v="272.69230769230768"/>
    <n v="0.25669957686882933"/>
    <n v="10.256699576868829"/>
    <n v="29"/>
    <m/>
    <m/>
    <m/>
    <x v="2"/>
    <m/>
  </r>
  <r>
    <s v="Exp4"/>
    <n v="400342"/>
    <n v="342"/>
    <x v="2"/>
    <x v="8"/>
    <x v="9"/>
    <d v="2014-10-14T00:00:00"/>
    <s v="None_8h"/>
    <m/>
    <m/>
    <n v="4"/>
    <n v="1"/>
    <x v="9"/>
    <n v="13"/>
    <n v="123"/>
    <n v="258"/>
    <n v="133"/>
    <n v="4"/>
    <n v="15"/>
    <m/>
    <s v="DR"/>
    <m/>
    <n v="261.39999999999998"/>
    <n v="0.50879877582249433"/>
    <n v="12.508798775822495"/>
    <n v="31"/>
    <m/>
    <m/>
    <m/>
    <x v="2"/>
    <m/>
  </r>
  <r>
    <s v="Exp4"/>
    <n v="400359"/>
    <n v="359"/>
    <x v="2"/>
    <x v="8"/>
    <x v="9"/>
    <d v="2014-10-14T00:00:00"/>
    <s v="None_8h"/>
    <m/>
    <n v="359"/>
    <n v="1"/>
    <n v="2"/>
    <x v="6"/>
    <n v="11"/>
    <n v="97"/>
    <n v="255"/>
    <n v="48"/>
    <n v="5"/>
    <n v="12"/>
    <m/>
    <s v="DR"/>
    <m/>
    <n v="272.69230769230768"/>
    <n v="0.17602256699576871"/>
    <n v="10.176022566995769"/>
    <n v="27"/>
    <m/>
    <m/>
    <m/>
    <x v="2"/>
    <m/>
  </r>
  <r>
    <s v="Exp4"/>
    <n v="400359"/>
    <n v="359"/>
    <x v="2"/>
    <x v="8"/>
    <x v="9"/>
    <d v="2014-10-14T00:00:00"/>
    <s v="None_8h"/>
    <m/>
    <m/>
    <n v="2"/>
    <n v="1"/>
    <x v="7"/>
    <n v="12"/>
    <n v="100"/>
    <n v="260"/>
    <n v="130"/>
    <n v="5"/>
    <n v="13"/>
    <m/>
    <s v="DR"/>
    <m/>
    <n v="250.6"/>
    <n v="0.5187549880287311"/>
    <n v="11.51875498802873"/>
    <n v="29"/>
    <m/>
    <m/>
    <m/>
    <x v="2"/>
    <m/>
  </r>
  <r>
    <s v="Exp4"/>
    <n v="400359"/>
    <n v="359"/>
    <x v="2"/>
    <x v="8"/>
    <x v="9"/>
    <d v="2014-10-14T00:00:00"/>
    <s v="None_8h"/>
    <m/>
    <m/>
    <n v="3"/>
    <n v="1"/>
    <x v="7"/>
    <n v="12"/>
    <n v="93"/>
    <n v="228"/>
    <n v="69"/>
    <n v="5"/>
    <n v="12"/>
    <m/>
    <s v="DR"/>
    <m/>
    <n v="250.6"/>
    <n v="0.2753391859537111"/>
    <n v="11.275339185953712"/>
    <n v="28"/>
    <m/>
    <m/>
    <m/>
    <x v="2"/>
    <m/>
  </r>
  <r>
    <s v="Exp4"/>
    <n v="400359"/>
    <n v="359"/>
    <x v="2"/>
    <x v="8"/>
    <x v="9"/>
    <d v="2014-10-14T00:00:00"/>
    <s v="None_8h"/>
    <m/>
    <m/>
    <n v="4"/>
    <n v="2"/>
    <x v="7"/>
    <n v="12"/>
    <n v="110"/>
    <n v="276"/>
    <n v="167"/>
    <n v="5"/>
    <n v="14"/>
    <m/>
    <s v="DR"/>
    <m/>
    <n v="250.6"/>
    <n v="0.66640063846767761"/>
    <n v="11.666400638467678"/>
    <n v="30"/>
    <m/>
    <m/>
    <m/>
    <x v="2"/>
    <m/>
  </r>
  <r>
    <s v="Exp4"/>
    <n v="400327"/>
    <n v="327"/>
    <x v="2"/>
    <x v="8"/>
    <x v="9"/>
    <d v="2014-10-20T00:00:00"/>
    <s v="None_8h"/>
    <m/>
    <n v="327"/>
    <n v="1"/>
    <n v="1"/>
    <x v="7"/>
    <n v="12"/>
    <n v="120"/>
    <m/>
    <n v="170"/>
    <n v="5"/>
    <n v="14"/>
    <m/>
    <s v="DR"/>
    <m/>
    <n v="250.6"/>
    <n v="0.67837190742218678"/>
    <n v="11.678371907422187"/>
    <n v="30"/>
    <m/>
    <m/>
    <m/>
    <x v="2"/>
    <m/>
  </r>
  <r>
    <s v="Exp4"/>
    <n v="400327"/>
    <n v="327"/>
    <x v="2"/>
    <x v="8"/>
    <x v="9"/>
    <d v="2014-10-20T00:00:00"/>
    <s v="None_8h"/>
    <m/>
    <m/>
    <n v="2"/>
    <n v="2"/>
    <x v="9"/>
    <n v="13"/>
    <n v="108"/>
    <n v="248"/>
    <n v="66"/>
    <n v="5"/>
    <n v="13"/>
    <m/>
    <s v="DR"/>
    <m/>
    <n v="261.39999999999998"/>
    <n v="0.252486610558531"/>
    <n v="12.252486610558531"/>
    <n v="30"/>
    <m/>
    <m/>
    <m/>
    <x v="2"/>
    <m/>
  </r>
  <r>
    <s v="Exp4"/>
    <n v="400327"/>
    <n v="327"/>
    <x v="2"/>
    <x v="8"/>
    <x v="9"/>
    <d v="2014-10-20T00:00:00"/>
    <s v="None_8h"/>
    <m/>
    <m/>
    <n v="3"/>
    <n v="1"/>
    <x v="9"/>
    <n v="13"/>
    <n v="122"/>
    <n v="283"/>
    <n v="105"/>
    <n v="4"/>
    <n v="16"/>
    <m/>
    <s v="DR"/>
    <m/>
    <n v="261.39999999999998"/>
    <n v="0.40168324407039024"/>
    <n v="12.401683244070391"/>
    <n v="32"/>
    <m/>
    <m/>
    <m/>
    <x v="2"/>
    <m/>
  </r>
  <r>
    <s v="Exp4"/>
    <n v="400327"/>
    <n v="327"/>
    <x v="2"/>
    <x v="8"/>
    <x v="9"/>
    <d v="2014-10-20T00:00:00"/>
    <s v="None_8h"/>
    <m/>
    <m/>
    <n v="4"/>
    <n v="2"/>
    <x v="7"/>
    <n v="12"/>
    <n v="111"/>
    <n v="252"/>
    <n v="244"/>
    <n v="5"/>
    <n v="12"/>
    <m/>
    <s v="DR"/>
    <m/>
    <n v="250.6"/>
    <n v="0.9736632083000798"/>
    <n v="11.97366320830008"/>
    <n v="28"/>
    <m/>
    <m/>
    <m/>
    <x v="2"/>
    <m/>
  </r>
  <r>
    <s v="Exp4"/>
    <n v="400335"/>
    <n v="335"/>
    <x v="2"/>
    <x v="8"/>
    <x v="9"/>
    <d v="2014-10-20T00:00:00"/>
    <s v="None_8h"/>
    <m/>
    <n v="335"/>
    <n v="1"/>
    <n v="2"/>
    <x v="9"/>
    <n v="13"/>
    <n v="125"/>
    <m/>
    <n v="224"/>
    <n v="4"/>
    <n v="15"/>
    <m/>
    <s v="DR"/>
    <m/>
    <n v="261.39999999999998"/>
    <n v="0.85692425401683248"/>
    <n v="12.856924254016832"/>
    <n v="31"/>
    <m/>
    <m/>
    <m/>
    <x v="2"/>
    <m/>
  </r>
  <r>
    <s v="Exp4"/>
    <n v="400335"/>
    <n v="335"/>
    <x v="2"/>
    <x v="8"/>
    <x v="9"/>
    <d v="2014-10-20T00:00:00"/>
    <s v="None_8h"/>
    <m/>
    <m/>
    <n v="2"/>
    <n v="2"/>
    <x v="7"/>
    <n v="12"/>
    <n v="124"/>
    <n v="284"/>
    <n v="160"/>
    <n v="5"/>
    <n v="13"/>
    <m/>
    <s v="DR"/>
    <m/>
    <n v="250.6"/>
    <n v="0.63846767757382283"/>
    <n v="11.638467677573823"/>
    <n v="29"/>
    <m/>
    <m/>
    <m/>
    <x v="2"/>
    <m/>
  </r>
  <r>
    <s v="Exp4"/>
    <n v="400335"/>
    <n v="335"/>
    <x v="2"/>
    <x v="8"/>
    <x v="9"/>
    <d v="2014-10-20T00:00:00"/>
    <s v="None_8h"/>
    <m/>
    <m/>
    <n v="3"/>
    <n v="2"/>
    <x v="7"/>
    <n v="12"/>
    <n v="130"/>
    <n v="299"/>
    <n v="195"/>
    <n v="5"/>
    <n v="13"/>
    <m/>
    <s v="DR"/>
    <m/>
    <n v="250.6"/>
    <n v="0.7781324820430966"/>
    <n v="11.778132482043096"/>
    <n v="29"/>
    <m/>
    <m/>
    <m/>
    <x v="2"/>
    <m/>
  </r>
  <r>
    <s v="Exp4"/>
    <n v="400335"/>
    <n v="335"/>
    <x v="2"/>
    <x v="8"/>
    <x v="9"/>
    <d v="2014-10-20T00:00:00"/>
    <s v="None_8h"/>
    <m/>
    <m/>
    <n v="4"/>
    <n v="2"/>
    <x v="7"/>
    <n v="12"/>
    <n v="125"/>
    <n v="295"/>
    <n v="274"/>
    <n v="4"/>
    <n v="16"/>
    <m/>
    <s v="DR"/>
    <m/>
    <n v="250.6"/>
    <n v="1.0933758978451715"/>
    <n v="12.093375897845171"/>
    <n v="31"/>
    <m/>
    <m/>
    <m/>
    <x v="2"/>
    <m/>
  </r>
  <r>
    <s v="Exp4"/>
    <n v="400358"/>
    <n v="358"/>
    <x v="2"/>
    <x v="8"/>
    <x v="9"/>
    <d v="2014-10-20T00:00:00"/>
    <s v="None_8h"/>
    <m/>
    <n v="358"/>
    <n v="1"/>
    <n v="3"/>
    <x v="9"/>
    <n v="13"/>
    <n v="84"/>
    <m/>
    <n v="161"/>
    <n v="5"/>
    <n v="11"/>
    <m/>
    <s v="DR"/>
    <m/>
    <n v="261.39999999999998"/>
    <n v="0.61591430757459842"/>
    <n v="12.615914307574599"/>
    <n v="28"/>
    <m/>
    <m/>
    <m/>
    <x v="2"/>
    <m/>
  </r>
  <r>
    <s v="Exp4"/>
    <n v="400358"/>
    <n v="358"/>
    <x v="2"/>
    <x v="8"/>
    <x v="9"/>
    <d v="2014-10-20T00:00:00"/>
    <s v="None_8h"/>
    <m/>
    <m/>
    <n v="2"/>
    <n v="5"/>
    <x v="9"/>
    <n v="13"/>
    <n v="98"/>
    <n v="200"/>
    <n v="101"/>
    <n v="5"/>
    <n v="14"/>
    <m/>
    <s v="DR"/>
    <m/>
    <n v="261.39999999999998"/>
    <n v="0.38638102524866108"/>
    <n v="12.386381025248662"/>
    <n v="31"/>
    <m/>
    <m/>
    <m/>
    <x v="2"/>
    <m/>
  </r>
  <r>
    <s v="Exp4"/>
    <n v="400358"/>
    <n v="358"/>
    <x v="2"/>
    <x v="8"/>
    <x v="9"/>
    <d v="2014-10-20T00:00:00"/>
    <s v="None_8h"/>
    <m/>
    <m/>
    <n v="3"/>
    <n v="2"/>
    <x v="9"/>
    <n v="13"/>
    <n v="127"/>
    <n v="240"/>
    <n v="108"/>
    <n v="5"/>
    <n v="15"/>
    <m/>
    <s v="DR"/>
    <m/>
    <n v="261.39999999999998"/>
    <n v="0.41315990818668713"/>
    <n v="12.413159908186687"/>
    <n v="32"/>
    <m/>
    <m/>
    <m/>
    <x v="2"/>
    <m/>
  </r>
  <r>
    <s v="Exp4"/>
    <n v="400358"/>
    <n v="358"/>
    <x v="2"/>
    <x v="8"/>
    <x v="9"/>
    <d v="2014-10-20T00:00:00"/>
    <s v="None_8h"/>
    <m/>
    <m/>
    <n v="4"/>
    <n v="2"/>
    <x v="9"/>
    <n v="13"/>
    <n v="104"/>
    <n v="206"/>
    <n v="143"/>
    <n v="5"/>
    <n v="15"/>
    <m/>
    <s v="DR"/>
    <m/>
    <n v="261.39999999999998"/>
    <n v="0.54705432287681721"/>
    <n v="12.547054322876818"/>
    <n v="32"/>
    <m/>
    <m/>
    <m/>
    <x v="2"/>
    <m/>
  </r>
  <r>
    <s v="Exp4"/>
    <n v="400302"/>
    <n v="302"/>
    <x v="2"/>
    <x v="8"/>
    <x v="9"/>
    <d v="2014-11-03T00:00:00"/>
    <s v="None_8h"/>
    <m/>
    <n v="302"/>
    <n v="1"/>
    <n v="2"/>
    <x v="2"/>
    <n v="14"/>
    <n v="135"/>
    <m/>
    <n v="116"/>
    <n v="4"/>
    <n v="20"/>
    <n v="11"/>
    <s v="DR (lower prim at DR)"/>
    <n v="1"/>
    <n v="220"/>
    <n v="0.52727272727272723"/>
    <n v="13.527272727272727"/>
    <n v="37"/>
    <m/>
    <m/>
    <m/>
    <x v="2"/>
    <m/>
  </r>
  <r>
    <s v="Exp4"/>
    <n v="400302"/>
    <n v="302"/>
    <x v="2"/>
    <x v="8"/>
    <x v="9"/>
    <d v="2014-11-03T00:00:00"/>
    <s v="None_8h"/>
    <m/>
    <m/>
    <n v="2"/>
    <n v="3"/>
    <x v="2"/>
    <n v="14"/>
    <n v="145"/>
    <n v="290"/>
    <n v="243"/>
    <n v="3"/>
    <n v="18"/>
    <n v="18"/>
    <s v="TS"/>
    <n v="2"/>
    <n v="220"/>
    <n v="1.1045454545454545"/>
    <n v="14.104545454545455"/>
    <n v="34"/>
    <m/>
    <m/>
    <m/>
    <x v="2"/>
    <m/>
  </r>
  <r>
    <s v="Exp4"/>
    <n v="400302"/>
    <n v="302"/>
    <x v="2"/>
    <x v="8"/>
    <x v="9"/>
    <d v="2014-11-03T00:00:00"/>
    <s v="None_8h"/>
    <m/>
    <m/>
    <n v="3"/>
    <n v="2"/>
    <x v="2"/>
    <n v="14"/>
    <n v="128"/>
    <n v="250"/>
    <n v="182"/>
    <n v="4"/>
    <n v="19"/>
    <n v="18"/>
    <s v="TS"/>
    <n v="1"/>
    <n v="220"/>
    <n v="0.82727272727272727"/>
    <n v="13.827272727272728"/>
    <n v="36"/>
    <m/>
    <m/>
    <m/>
    <x v="2"/>
    <m/>
  </r>
  <r>
    <s v="Exp4"/>
    <n v="400302"/>
    <n v="302"/>
    <x v="2"/>
    <x v="8"/>
    <x v="9"/>
    <d v="2014-11-03T00:00:00"/>
    <s v="None_8h"/>
    <m/>
    <m/>
    <n v="4"/>
    <n v="2"/>
    <x v="4"/>
    <n v="15"/>
    <n v="138"/>
    <n v="290"/>
    <n v="235"/>
    <n v="4"/>
    <n v="18"/>
    <m/>
    <s v="DR"/>
    <m/>
    <n v="220"/>
    <n v="1.0681818181818181"/>
    <n v="15.068181818181818"/>
    <n v="36"/>
    <m/>
    <m/>
    <m/>
    <x v="2"/>
    <m/>
  </r>
  <r>
    <s v="Exp4"/>
    <n v="400352"/>
    <n v="352"/>
    <x v="2"/>
    <x v="8"/>
    <x v="9"/>
    <d v="2014-11-03T00:00:00"/>
    <s v="None_8h"/>
    <m/>
    <n v="352"/>
    <n v="1"/>
    <n v="1"/>
    <x v="2"/>
    <n v="14"/>
    <n v="115"/>
    <n v="206"/>
    <n v="28"/>
    <n v="4"/>
    <n v="18"/>
    <m/>
    <s v="TS"/>
    <m/>
    <n v="220"/>
    <n v="0.12727272727272726"/>
    <n v="13.127272727272727"/>
    <n v="35"/>
    <m/>
    <m/>
    <m/>
    <x v="2"/>
    <m/>
  </r>
  <r>
    <s v="Exp4"/>
    <n v="400352"/>
    <n v="352"/>
    <x v="2"/>
    <x v="8"/>
    <x v="9"/>
    <d v="2014-11-03T00:00:00"/>
    <s v="None_8h"/>
    <m/>
    <m/>
    <n v="2"/>
    <n v="2"/>
    <x v="9"/>
    <n v="13"/>
    <n v="121"/>
    <m/>
    <n v="135"/>
    <n v="4"/>
    <n v="21"/>
    <n v="11"/>
    <s v="TS"/>
    <n v="1"/>
    <n v="261.39999999999998"/>
    <n v="0.51644988523335889"/>
    <n v="12.516449885233358"/>
    <n v="37"/>
    <m/>
    <m/>
    <m/>
    <x v="2"/>
    <m/>
  </r>
  <r>
    <s v="Exp4"/>
    <n v="400352"/>
    <n v="352"/>
    <x v="2"/>
    <x v="8"/>
    <x v="9"/>
    <d v="2014-11-03T00:00:00"/>
    <s v="None_8h"/>
    <m/>
    <m/>
    <n v="3"/>
    <n v="2"/>
    <x v="2"/>
    <n v="14"/>
    <n v="116"/>
    <n v="219"/>
    <n v="113"/>
    <n v="4"/>
    <n v="16"/>
    <m/>
    <s v="TS"/>
    <m/>
    <n v="220"/>
    <n v="0.51363636363636367"/>
    <n v="13.513636363636364"/>
    <n v="33"/>
    <m/>
    <m/>
    <m/>
    <x v="2"/>
    <m/>
  </r>
  <r>
    <s v="Exp4"/>
    <n v="400352"/>
    <n v="352"/>
    <x v="2"/>
    <x v="8"/>
    <x v="9"/>
    <d v="2014-11-03T00:00:00"/>
    <s v="None_8h"/>
    <m/>
    <m/>
    <n v="4"/>
    <n v="1"/>
    <x v="2"/>
    <n v="14"/>
    <n v="108"/>
    <n v="197"/>
    <n v="26"/>
    <n v="3"/>
    <n v="18"/>
    <m/>
    <s v="DR"/>
    <m/>
    <n v="220"/>
    <n v="0.11818181818181818"/>
    <n v="13.118181818181819"/>
    <n v="34"/>
    <m/>
    <m/>
    <m/>
    <x v="2"/>
    <m/>
  </r>
  <r>
    <s v="Exp4"/>
    <n v="400296"/>
    <n v="296"/>
    <x v="2"/>
    <x v="8"/>
    <x v="9"/>
    <d v="2014-11-11T00:00:00"/>
    <s v="None_8h"/>
    <m/>
    <n v="296"/>
    <n v="1"/>
    <n v="2"/>
    <x v="2"/>
    <n v="15"/>
    <n v="149"/>
    <n v="290"/>
    <m/>
    <n v="3"/>
    <n v="18"/>
    <n v="20"/>
    <s v="TS"/>
    <n v="2"/>
    <n v="220"/>
    <n v="0"/>
    <n v="13"/>
    <n v="34"/>
    <m/>
    <m/>
    <m/>
    <x v="2"/>
    <m/>
  </r>
  <r>
    <s v="Exp4"/>
    <n v="400296"/>
    <n v="296"/>
    <x v="2"/>
    <x v="8"/>
    <x v="9"/>
    <d v="2014-11-11T00:00:00"/>
    <s v="None_8h"/>
    <m/>
    <m/>
    <n v="2"/>
    <n v="2"/>
    <x v="2"/>
    <n v="14"/>
    <n v="134"/>
    <n v="272"/>
    <n v="249"/>
    <n v="3"/>
    <n v="20"/>
    <n v="12"/>
    <s v="TS"/>
    <n v="1"/>
    <n v="220"/>
    <n v="1.1318181818181818"/>
    <n v="14.131818181818183"/>
    <n v="36"/>
    <m/>
    <m/>
    <m/>
    <x v="2"/>
    <m/>
  </r>
  <r>
    <s v="Exp4"/>
    <n v="400296"/>
    <n v="296"/>
    <x v="2"/>
    <x v="8"/>
    <x v="9"/>
    <d v="2014-11-11T00:00:00"/>
    <s v="None_8h"/>
    <m/>
    <m/>
    <n v="3"/>
    <n v="2"/>
    <x v="4"/>
    <n v="15"/>
    <n v="150"/>
    <n v="325"/>
    <n v="162"/>
    <n v="4"/>
    <n v="16"/>
    <n v="14"/>
    <s v="TS"/>
    <n v="1"/>
    <n v="220"/>
    <n v="0.73636363636363633"/>
    <n v="14.736363636363636"/>
    <n v="34"/>
    <m/>
    <m/>
    <m/>
    <x v="2"/>
    <m/>
  </r>
  <r>
    <s v="Exp4"/>
    <n v="400296"/>
    <n v="296"/>
    <x v="2"/>
    <x v="8"/>
    <x v="9"/>
    <d v="2014-11-11T00:00:00"/>
    <s v="None_8h"/>
    <m/>
    <m/>
    <n v="4"/>
    <n v="1"/>
    <x v="2"/>
    <n v="15"/>
    <n v="150"/>
    <n v="305"/>
    <n v="306"/>
    <n v="4"/>
    <n v="17"/>
    <n v="12"/>
    <s v="TS"/>
    <n v="1"/>
    <n v="220"/>
    <n v="1.3909090909090909"/>
    <n v="14.390909090909091"/>
    <n v="34"/>
    <m/>
    <m/>
    <m/>
    <x v="2"/>
    <m/>
  </r>
  <r>
    <s v="Exp4"/>
    <n v="400306"/>
    <n v="306"/>
    <x v="2"/>
    <x v="8"/>
    <x v="9"/>
    <d v="2014-11-11T00:00:00"/>
    <s v="None_8h"/>
    <m/>
    <n v="306"/>
    <n v="1"/>
    <n v="2"/>
    <x v="7"/>
    <n v="13"/>
    <n v="143"/>
    <m/>
    <n v="270"/>
    <n v="5"/>
    <n v="17"/>
    <n v="11"/>
    <s v="TS"/>
    <n v="1"/>
    <n v="250.6"/>
    <n v="1.077414205905826"/>
    <n v="12.077414205905827"/>
    <n v="33"/>
    <m/>
    <m/>
    <m/>
    <x v="2"/>
    <m/>
  </r>
  <r>
    <s v="Exp4"/>
    <n v="400306"/>
    <n v="306"/>
    <x v="2"/>
    <x v="8"/>
    <x v="9"/>
    <d v="2014-11-11T00:00:00"/>
    <s v="None_8h"/>
    <m/>
    <m/>
    <n v="2"/>
    <n v="2"/>
    <x v="7"/>
    <n v="13"/>
    <n v="125"/>
    <n v="291"/>
    <n v="279"/>
    <n v="7"/>
    <n v="15"/>
    <m/>
    <s v="DR"/>
    <m/>
    <n v="250.6"/>
    <n v="1.1133280127693537"/>
    <n v="12.113328012769355"/>
    <n v="33"/>
    <m/>
    <m/>
    <m/>
    <x v="2"/>
    <m/>
  </r>
  <r>
    <s v="Exp4"/>
    <n v="400306"/>
    <n v="306"/>
    <x v="2"/>
    <x v="8"/>
    <x v="9"/>
    <d v="2014-11-11T00:00:00"/>
    <s v="None_8h"/>
    <m/>
    <m/>
    <n v="3"/>
    <n v="1"/>
    <x v="7"/>
    <n v="14"/>
    <n v="133"/>
    <n v="258"/>
    <n v="316"/>
    <n v="5"/>
    <n v="17"/>
    <m/>
    <s v="TS"/>
    <m/>
    <n v="250.6"/>
    <n v="1.2609736632083002"/>
    <n v="12.260973663208301"/>
    <n v="33"/>
    <m/>
    <m/>
    <m/>
    <x v="2"/>
    <m/>
  </r>
  <r>
    <s v="Exp4"/>
    <n v="400306"/>
    <n v="306"/>
    <x v="2"/>
    <x v="8"/>
    <x v="9"/>
    <d v="2014-11-11T00:00:00"/>
    <s v="None_8h"/>
    <m/>
    <m/>
    <n v="4"/>
    <n v="3"/>
    <x v="2"/>
    <n v="15"/>
    <n v="155"/>
    <n v="300"/>
    <n v="298"/>
    <n v="5"/>
    <n v="18"/>
    <n v="21"/>
    <s v="TS"/>
    <n v="2"/>
    <n v="220"/>
    <n v="1.3545454545454545"/>
    <n v="14.354545454545455"/>
    <n v="36"/>
    <m/>
    <m/>
    <m/>
    <x v="2"/>
    <m/>
  </r>
  <r>
    <s v="Exp4"/>
    <n v="400337"/>
    <n v="337"/>
    <x v="2"/>
    <x v="8"/>
    <x v="9"/>
    <d v="2014-11-11T00:00:00"/>
    <s v="None_8h"/>
    <m/>
    <n v="337"/>
    <n v="1"/>
    <n v="1"/>
    <x v="2"/>
    <n v="14"/>
    <n v="141"/>
    <m/>
    <n v="141"/>
    <n v="5"/>
    <n v="14"/>
    <m/>
    <s v="DR"/>
    <n v="1"/>
    <n v="220"/>
    <n v="0.64090909090909087"/>
    <n v="13.640909090909091"/>
    <n v="32"/>
    <m/>
    <m/>
    <m/>
    <x v="2"/>
    <m/>
  </r>
  <r>
    <s v="Exp4"/>
    <n v="400337"/>
    <n v="337"/>
    <x v="2"/>
    <x v="8"/>
    <x v="9"/>
    <d v="2014-11-11T00:00:00"/>
    <s v="None_8h"/>
    <m/>
    <m/>
    <n v="2"/>
    <n v="2"/>
    <x v="9"/>
    <n v="14"/>
    <n v="146"/>
    <n v="294"/>
    <n v="298"/>
    <n v="4"/>
    <n v="19"/>
    <n v="14"/>
    <s v="TS"/>
    <n v="1"/>
    <n v="261.39999999999998"/>
    <n v="1.1400153022188217"/>
    <n v="13.140015302218822"/>
    <n v="35"/>
    <m/>
    <m/>
    <m/>
    <x v="2"/>
    <m/>
  </r>
  <r>
    <s v="Exp4"/>
    <n v="400337"/>
    <n v="337"/>
    <x v="2"/>
    <x v="8"/>
    <x v="9"/>
    <d v="2014-11-11T00:00:00"/>
    <s v="None_8h"/>
    <m/>
    <m/>
    <n v="3"/>
    <n v="1"/>
    <x v="9"/>
    <n v="14"/>
    <n v="127"/>
    <n v="256"/>
    <n v="258"/>
    <n v="5"/>
    <n v="16"/>
    <n v="11"/>
    <s v="DR"/>
    <n v="1"/>
    <n v="261.39999999999998"/>
    <n v="0.98699311400153034"/>
    <n v="12.98699311400153"/>
    <n v="33"/>
    <m/>
    <m/>
    <m/>
    <x v="2"/>
    <m/>
  </r>
  <r>
    <s v="Exp4"/>
    <n v="400337"/>
    <n v="337"/>
    <x v="2"/>
    <x v="8"/>
    <x v="9"/>
    <d v="2014-11-11T00:00:00"/>
    <s v="None_8h"/>
    <m/>
    <m/>
    <n v="4"/>
    <n v="1"/>
    <x v="2"/>
    <n v="14"/>
    <n v="135"/>
    <n v="285"/>
    <n v="250"/>
    <n v="5"/>
    <n v="17"/>
    <n v="11"/>
    <s v="DR"/>
    <n v="1"/>
    <n v="220"/>
    <n v="1.1363636363636365"/>
    <n v="14.136363636363637"/>
    <n v="35"/>
    <m/>
    <m/>
    <m/>
    <x v="2"/>
    <m/>
  </r>
  <r>
    <s v="Exp4"/>
    <n v="400290"/>
    <n v="290"/>
    <x v="2"/>
    <x v="8"/>
    <x v="9"/>
    <d v="2014-12-17T00:00:00"/>
    <s v="None_8h"/>
    <m/>
    <n v="290"/>
    <n v="1"/>
    <m/>
    <x v="10"/>
    <m/>
    <n v="200"/>
    <m/>
    <m/>
    <m/>
    <m/>
    <m/>
    <m/>
    <n v="3"/>
    <n v="220"/>
    <n v="0"/>
    <n v="18"/>
    <s v=""/>
    <m/>
    <m/>
    <m/>
    <x v="1"/>
    <m/>
  </r>
  <r>
    <s v="Exp4"/>
    <n v="400290"/>
    <n v="290"/>
    <x v="2"/>
    <x v="8"/>
    <x v="9"/>
    <d v="2014-12-17T00:00:00"/>
    <s v="None_8h"/>
    <m/>
    <m/>
    <n v="2"/>
    <m/>
    <x v="10"/>
    <m/>
    <m/>
    <m/>
    <m/>
    <m/>
    <m/>
    <m/>
    <m/>
    <m/>
    <n v="220"/>
    <n v="0"/>
    <n v="18"/>
    <s v=""/>
    <m/>
    <m/>
    <m/>
    <x v="1"/>
    <m/>
  </r>
  <r>
    <s v="Exp4"/>
    <n v="400290"/>
    <n v="290"/>
    <x v="2"/>
    <x v="8"/>
    <x v="9"/>
    <d v="2014-12-17T00:00:00"/>
    <s v="None_8h"/>
    <m/>
    <m/>
    <n v="3"/>
    <m/>
    <x v="3"/>
    <n v="18"/>
    <n v="130"/>
    <m/>
    <m/>
    <m/>
    <m/>
    <m/>
    <m/>
    <m/>
    <n v="220"/>
    <n v="0"/>
    <n v="17"/>
    <s v=""/>
    <m/>
    <m/>
    <m/>
    <x v="2"/>
    <m/>
  </r>
  <r>
    <s v="Exp4"/>
    <n v="400290"/>
    <n v="290"/>
    <x v="2"/>
    <x v="8"/>
    <x v="9"/>
    <d v="2014-12-17T00:00:00"/>
    <s v="None_8h"/>
    <m/>
    <m/>
    <n v="4"/>
    <m/>
    <x v="5"/>
    <m/>
    <m/>
    <m/>
    <m/>
    <m/>
    <m/>
    <m/>
    <m/>
    <m/>
    <n v="220"/>
    <n v="0"/>
    <n v="15"/>
    <s v=""/>
    <m/>
    <m/>
    <m/>
    <x v="1"/>
    <m/>
  </r>
  <r>
    <s v="Exp4"/>
    <n v="400303"/>
    <n v="303"/>
    <x v="2"/>
    <x v="8"/>
    <x v="9"/>
    <d v="2014-12-17T00:00:00"/>
    <s v="None_8h"/>
    <m/>
    <n v="303"/>
    <n v="1"/>
    <m/>
    <x v="1"/>
    <n v="17"/>
    <m/>
    <m/>
    <m/>
    <m/>
    <m/>
    <m/>
    <m/>
    <m/>
    <n v="220"/>
    <n v="0"/>
    <n v="16"/>
    <s v=""/>
    <m/>
    <m/>
    <m/>
    <x v="2"/>
    <m/>
  </r>
  <r>
    <s v="Exp4"/>
    <n v="400303"/>
    <n v="303"/>
    <x v="2"/>
    <x v="8"/>
    <x v="9"/>
    <d v="2014-12-17T00:00:00"/>
    <s v="None_8h"/>
    <m/>
    <m/>
    <n v="2"/>
    <m/>
    <x v="1"/>
    <n v="17"/>
    <m/>
    <m/>
    <m/>
    <n v="1"/>
    <m/>
    <m/>
    <m/>
    <m/>
    <n v="220"/>
    <n v="0"/>
    <n v="16"/>
    <s v=""/>
    <m/>
    <m/>
    <m/>
    <x v="2"/>
    <m/>
  </r>
  <r>
    <s v="Exp4"/>
    <n v="400303"/>
    <n v="303"/>
    <x v="2"/>
    <x v="8"/>
    <x v="9"/>
    <d v="2014-12-17T00:00:00"/>
    <s v="None_8h"/>
    <m/>
    <m/>
    <n v="3"/>
    <m/>
    <x v="1"/>
    <n v="17"/>
    <m/>
    <m/>
    <m/>
    <n v="2"/>
    <m/>
    <m/>
    <m/>
    <m/>
    <n v="220"/>
    <n v="0"/>
    <n v="16"/>
    <s v=""/>
    <m/>
    <m/>
    <m/>
    <x v="2"/>
    <m/>
  </r>
  <r>
    <s v="Exp4"/>
    <n v="400303"/>
    <n v="303"/>
    <x v="2"/>
    <x v="8"/>
    <x v="9"/>
    <d v="2014-12-17T00:00:00"/>
    <s v="None_8h"/>
    <m/>
    <m/>
    <n v="4"/>
    <m/>
    <x v="3"/>
    <n v="18"/>
    <m/>
    <m/>
    <m/>
    <n v="2"/>
    <m/>
    <m/>
    <m/>
    <m/>
    <n v="220"/>
    <n v="0"/>
    <n v="17"/>
    <s v=""/>
    <m/>
    <m/>
    <m/>
    <x v="2"/>
    <m/>
  </r>
  <r>
    <s v="Exp4"/>
    <n v="400312"/>
    <n v="312"/>
    <x v="2"/>
    <x v="8"/>
    <x v="9"/>
    <d v="2014-12-17T00:00:00"/>
    <s v="None_8h"/>
    <m/>
    <n v="312"/>
    <n v="1"/>
    <m/>
    <x v="5"/>
    <m/>
    <m/>
    <m/>
    <m/>
    <m/>
    <m/>
    <m/>
    <m/>
    <m/>
    <n v="220"/>
    <n v="0"/>
    <n v="15"/>
    <s v=""/>
    <m/>
    <m/>
    <m/>
    <x v="1"/>
    <m/>
  </r>
  <r>
    <s v="Exp4"/>
    <n v="400312"/>
    <n v="312"/>
    <x v="2"/>
    <x v="8"/>
    <x v="9"/>
    <d v="2014-12-17T00:00:00"/>
    <s v="None_8h"/>
    <m/>
    <m/>
    <n v="2"/>
    <m/>
    <x v="3"/>
    <n v="16"/>
    <m/>
    <m/>
    <m/>
    <m/>
    <m/>
    <m/>
    <m/>
    <m/>
    <n v="220"/>
    <n v="0"/>
    <n v="17"/>
    <s v=""/>
    <m/>
    <m/>
    <m/>
    <x v="2"/>
    <m/>
  </r>
  <r>
    <s v="Exp4"/>
    <n v="400312"/>
    <n v="312"/>
    <x v="2"/>
    <x v="8"/>
    <x v="9"/>
    <d v="2014-12-17T00:00:00"/>
    <s v="None_8h"/>
    <m/>
    <m/>
    <n v="3"/>
    <m/>
    <x v="4"/>
    <n v="15"/>
    <m/>
    <m/>
    <m/>
    <n v="1"/>
    <m/>
    <m/>
    <m/>
    <m/>
    <n v="220"/>
    <n v="0"/>
    <n v="14"/>
    <s v=""/>
    <m/>
    <m/>
    <m/>
    <x v="2"/>
    <m/>
  </r>
  <r>
    <s v="Exp4"/>
    <n v="400319"/>
    <n v="319"/>
    <x v="2"/>
    <x v="8"/>
    <x v="9"/>
    <d v="2014-12-17T00:00:00"/>
    <s v="None_8h"/>
    <m/>
    <n v="319"/>
    <n v="1"/>
    <m/>
    <x v="1"/>
    <n v="17"/>
    <m/>
    <m/>
    <m/>
    <m/>
    <m/>
    <m/>
    <m/>
    <m/>
    <n v="220"/>
    <n v="0"/>
    <n v="16"/>
    <s v=""/>
    <m/>
    <m/>
    <m/>
    <x v="2"/>
    <m/>
  </r>
  <r>
    <s v="Exp4"/>
    <n v="400319"/>
    <n v="319"/>
    <x v="2"/>
    <x v="8"/>
    <x v="9"/>
    <d v="2014-12-17T00:00:00"/>
    <s v="None_8h"/>
    <m/>
    <m/>
    <n v="2"/>
    <m/>
    <x v="5"/>
    <n v="16"/>
    <m/>
    <m/>
    <m/>
    <n v="1"/>
    <m/>
    <m/>
    <m/>
    <m/>
    <n v="220"/>
    <n v="0"/>
    <n v="15"/>
    <s v=""/>
    <m/>
    <m/>
    <m/>
    <x v="2"/>
    <m/>
  </r>
  <r>
    <s v="Exp4"/>
    <n v="400319"/>
    <n v="319"/>
    <x v="2"/>
    <x v="8"/>
    <x v="9"/>
    <d v="2014-12-17T00:00:00"/>
    <s v="None_8h"/>
    <m/>
    <m/>
    <n v="3"/>
    <m/>
    <x v="10"/>
    <n v="19"/>
    <m/>
    <m/>
    <m/>
    <m/>
    <m/>
    <m/>
    <m/>
    <m/>
    <n v="220"/>
    <n v="0"/>
    <n v="18"/>
    <s v=""/>
    <m/>
    <m/>
    <m/>
    <x v="2"/>
    <m/>
  </r>
  <r>
    <s v="Exp4"/>
    <n v="400319"/>
    <n v="319"/>
    <x v="2"/>
    <x v="8"/>
    <x v="9"/>
    <d v="2014-12-17T00:00:00"/>
    <s v="None_8h"/>
    <m/>
    <m/>
    <n v="4"/>
    <m/>
    <x v="5"/>
    <m/>
    <m/>
    <m/>
    <m/>
    <m/>
    <m/>
    <m/>
    <m/>
    <m/>
    <n v="220"/>
    <n v="0"/>
    <n v="15"/>
    <s v=""/>
    <m/>
    <m/>
    <m/>
    <x v="1"/>
    <m/>
  </r>
  <r>
    <s v="Exp4"/>
    <n v="400319"/>
    <n v="319"/>
    <x v="2"/>
    <x v="8"/>
    <x v="9"/>
    <d v="2014-12-17T00:00:00"/>
    <s v="None_8h"/>
    <m/>
    <m/>
    <m/>
    <m/>
    <x v="23"/>
    <m/>
    <m/>
    <m/>
    <m/>
    <m/>
    <m/>
    <m/>
    <m/>
    <m/>
    <e v="#N/A"/>
    <n v="0"/>
    <n v="0"/>
    <s v=""/>
    <m/>
    <m/>
    <m/>
    <x v="1"/>
    <m/>
  </r>
  <r>
    <s v="Exp4"/>
    <n v="400321"/>
    <n v="321"/>
    <x v="2"/>
    <x v="8"/>
    <x v="9"/>
    <d v="2014-12-17T00:00:00"/>
    <s v="None_8h"/>
    <m/>
    <n v="321"/>
    <n v="1"/>
    <m/>
    <x v="1"/>
    <m/>
    <m/>
    <m/>
    <m/>
    <m/>
    <m/>
    <m/>
    <m/>
    <m/>
    <n v="220"/>
    <n v="0"/>
    <n v="16"/>
    <s v=""/>
    <m/>
    <m/>
    <m/>
    <x v="1"/>
    <m/>
  </r>
  <r>
    <s v="Exp4"/>
    <n v="400321"/>
    <n v="321"/>
    <x v="2"/>
    <x v="8"/>
    <x v="9"/>
    <d v="2014-12-17T00:00:00"/>
    <s v="None_8h"/>
    <m/>
    <m/>
    <n v="2"/>
    <m/>
    <x v="1"/>
    <m/>
    <m/>
    <m/>
    <m/>
    <m/>
    <m/>
    <m/>
    <m/>
    <m/>
    <n v="220"/>
    <n v="0"/>
    <n v="16"/>
    <s v=""/>
    <m/>
    <m/>
    <m/>
    <x v="1"/>
    <m/>
  </r>
  <r>
    <s v="Exp4"/>
    <n v="400321"/>
    <n v="321"/>
    <x v="2"/>
    <x v="8"/>
    <x v="9"/>
    <d v="2014-12-17T00:00:00"/>
    <s v="None_8h"/>
    <m/>
    <m/>
    <n v="3"/>
    <m/>
    <x v="1"/>
    <m/>
    <m/>
    <m/>
    <m/>
    <m/>
    <m/>
    <m/>
    <m/>
    <m/>
    <n v="220"/>
    <n v="0"/>
    <n v="16"/>
    <s v=""/>
    <m/>
    <m/>
    <m/>
    <x v="1"/>
    <m/>
  </r>
  <r>
    <s v="Exp4"/>
    <n v="400321"/>
    <n v="321"/>
    <x v="2"/>
    <x v="8"/>
    <x v="9"/>
    <d v="2014-12-17T00:00:00"/>
    <s v="None_8h"/>
    <m/>
    <m/>
    <n v="4"/>
    <m/>
    <x v="9"/>
    <n v="13"/>
    <m/>
    <m/>
    <m/>
    <n v="3"/>
    <m/>
    <m/>
    <m/>
    <m/>
    <n v="261.39999999999998"/>
    <n v="0"/>
    <n v="12"/>
    <s v=""/>
    <m/>
    <m/>
    <m/>
    <x v="2"/>
    <m/>
  </r>
  <r>
    <s v="Exp4"/>
    <n v="400328"/>
    <n v="328"/>
    <x v="2"/>
    <x v="8"/>
    <x v="9"/>
    <d v="2014-12-17T00:00:00"/>
    <s v="None_8h"/>
    <m/>
    <n v="328"/>
    <n v="1"/>
    <m/>
    <x v="3"/>
    <m/>
    <m/>
    <m/>
    <m/>
    <m/>
    <m/>
    <m/>
    <m/>
    <m/>
    <n v="220"/>
    <n v="0"/>
    <n v="17"/>
    <s v=""/>
    <m/>
    <m/>
    <m/>
    <x v="1"/>
    <m/>
  </r>
  <r>
    <s v="Exp4"/>
    <n v="400328"/>
    <n v="328"/>
    <x v="2"/>
    <x v="8"/>
    <x v="9"/>
    <d v="2014-12-17T00:00:00"/>
    <s v="None_8h"/>
    <m/>
    <m/>
    <n v="2"/>
    <m/>
    <x v="3"/>
    <n v="18"/>
    <m/>
    <m/>
    <m/>
    <m/>
    <m/>
    <m/>
    <m/>
    <m/>
    <n v="220"/>
    <n v="0"/>
    <n v="17"/>
    <s v=""/>
    <m/>
    <m/>
    <m/>
    <x v="2"/>
    <m/>
  </r>
  <r>
    <s v="Exp4"/>
    <n v="400328"/>
    <n v="328"/>
    <x v="2"/>
    <x v="8"/>
    <x v="9"/>
    <d v="2014-12-17T00:00:00"/>
    <s v="None_8h"/>
    <m/>
    <m/>
    <n v="3"/>
    <m/>
    <x v="4"/>
    <n v="15"/>
    <m/>
    <m/>
    <m/>
    <n v="2"/>
    <m/>
    <m/>
    <m/>
    <m/>
    <n v="220"/>
    <n v="0"/>
    <n v="14"/>
    <s v=""/>
    <m/>
    <m/>
    <m/>
    <x v="2"/>
    <m/>
  </r>
  <r>
    <s v="Exp4"/>
    <n v="400338"/>
    <n v="338"/>
    <x v="2"/>
    <x v="8"/>
    <x v="9"/>
    <d v="2014-12-17T00:00:00"/>
    <s v="None_8h"/>
    <m/>
    <n v="338"/>
    <n v="1"/>
    <m/>
    <x v="10"/>
    <n v="19"/>
    <m/>
    <m/>
    <m/>
    <m/>
    <m/>
    <m/>
    <m/>
    <m/>
    <n v="220"/>
    <n v="0"/>
    <n v="18"/>
    <s v=""/>
    <m/>
    <m/>
    <m/>
    <x v="2"/>
    <m/>
  </r>
  <r>
    <s v="Exp4"/>
    <n v="400338"/>
    <n v="338"/>
    <x v="2"/>
    <x v="8"/>
    <x v="9"/>
    <d v="2014-12-17T00:00:00"/>
    <s v="None_8h"/>
    <m/>
    <m/>
    <n v="2"/>
    <m/>
    <x v="1"/>
    <n v="17"/>
    <m/>
    <m/>
    <m/>
    <m/>
    <m/>
    <m/>
    <m/>
    <m/>
    <n v="220"/>
    <n v="0"/>
    <n v="16"/>
    <s v=""/>
    <m/>
    <m/>
    <m/>
    <x v="2"/>
    <m/>
  </r>
  <r>
    <s v="Exp4"/>
    <n v="400338"/>
    <n v="338"/>
    <x v="2"/>
    <x v="8"/>
    <x v="9"/>
    <d v="2014-12-17T00:00:00"/>
    <s v="None_8h"/>
    <m/>
    <m/>
    <n v="3"/>
    <m/>
    <x v="5"/>
    <n v="16"/>
    <m/>
    <m/>
    <m/>
    <m/>
    <m/>
    <m/>
    <m/>
    <m/>
    <n v="220"/>
    <n v="0"/>
    <n v="15"/>
    <s v=""/>
    <m/>
    <m/>
    <m/>
    <x v="2"/>
    <m/>
  </r>
  <r>
    <s v="Exp4"/>
    <n v="400338"/>
    <n v="338"/>
    <x v="2"/>
    <x v="8"/>
    <x v="9"/>
    <d v="2014-12-17T00:00:00"/>
    <s v="None_8h"/>
    <m/>
    <m/>
    <n v="4"/>
    <m/>
    <x v="1"/>
    <n v="17"/>
    <m/>
    <m/>
    <m/>
    <m/>
    <m/>
    <m/>
    <m/>
    <m/>
    <n v="220"/>
    <n v="0"/>
    <n v="16"/>
    <s v=""/>
    <m/>
    <m/>
    <m/>
    <x v="2"/>
    <m/>
  </r>
  <r>
    <s v="Exp4"/>
    <n v="400343"/>
    <n v="343"/>
    <x v="2"/>
    <x v="8"/>
    <x v="9"/>
    <d v="2014-12-17T00:00:00"/>
    <s v="None_8h"/>
    <m/>
    <s v="CRWT153 343"/>
    <n v="1"/>
    <m/>
    <x v="1"/>
    <n v="17"/>
    <m/>
    <m/>
    <m/>
    <m/>
    <m/>
    <m/>
    <m/>
    <m/>
    <n v="220"/>
    <n v="0"/>
    <n v="16"/>
    <s v=""/>
    <m/>
    <m/>
    <m/>
    <x v="2"/>
    <m/>
  </r>
  <r>
    <s v="Exp4"/>
    <n v="400343"/>
    <n v="343"/>
    <x v="2"/>
    <x v="8"/>
    <x v="9"/>
    <d v="2014-12-17T00:00:00"/>
    <s v="None_8h"/>
    <m/>
    <m/>
    <n v="2"/>
    <m/>
    <x v="4"/>
    <m/>
    <m/>
    <m/>
    <m/>
    <m/>
    <m/>
    <m/>
    <m/>
    <m/>
    <n v="220"/>
    <n v="0"/>
    <n v="14"/>
    <s v=""/>
    <m/>
    <m/>
    <m/>
    <x v="1"/>
    <m/>
  </r>
  <r>
    <s v="Exp4"/>
    <n v="400343"/>
    <n v="343"/>
    <x v="2"/>
    <x v="8"/>
    <x v="9"/>
    <d v="2014-12-17T00:00:00"/>
    <s v="None_8h"/>
    <m/>
    <m/>
    <n v="3"/>
    <m/>
    <x v="10"/>
    <n v="19"/>
    <m/>
    <m/>
    <m/>
    <m/>
    <m/>
    <m/>
    <m/>
    <m/>
    <n v="220"/>
    <n v="0"/>
    <n v="18"/>
    <s v=""/>
    <m/>
    <m/>
    <m/>
    <x v="2"/>
    <m/>
  </r>
  <r>
    <s v="Exp4"/>
    <n v="400343"/>
    <n v="343"/>
    <x v="2"/>
    <x v="8"/>
    <x v="9"/>
    <d v="2014-12-17T00:00:00"/>
    <s v="None_8h"/>
    <m/>
    <m/>
    <n v="4"/>
    <m/>
    <x v="10"/>
    <m/>
    <m/>
    <m/>
    <m/>
    <m/>
    <m/>
    <m/>
    <m/>
    <m/>
    <n v="220"/>
    <n v="0"/>
    <n v="18"/>
    <s v=""/>
    <m/>
    <m/>
    <m/>
    <x v="1"/>
    <m/>
  </r>
  <r>
    <s v="Exp4"/>
    <n v="400347"/>
    <n v="347"/>
    <x v="2"/>
    <x v="8"/>
    <x v="9"/>
    <d v="2014-12-17T00:00:00"/>
    <s v="None_8h"/>
    <m/>
    <n v="347"/>
    <n v="1"/>
    <m/>
    <x v="1"/>
    <n v="17"/>
    <m/>
    <m/>
    <m/>
    <m/>
    <m/>
    <m/>
    <m/>
    <m/>
    <n v="220"/>
    <n v="0"/>
    <n v="16"/>
    <s v=""/>
    <m/>
    <m/>
    <m/>
    <x v="2"/>
    <m/>
  </r>
  <r>
    <s v="Exp4"/>
    <n v="400347"/>
    <n v="347"/>
    <x v="2"/>
    <x v="8"/>
    <x v="9"/>
    <d v="2014-12-17T00:00:00"/>
    <s v="None_8h"/>
    <m/>
    <m/>
    <n v="2"/>
    <m/>
    <x v="4"/>
    <m/>
    <m/>
    <m/>
    <m/>
    <m/>
    <m/>
    <m/>
    <m/>
    <m/>
    <n v="220"/>
    <n v="0"/>
    <n v="14"/>
    <s v=""/>
    <m/>
    <m/>
    <m/>
    <x v="1"/>
    <m/>
  </r>
  <r>
    <s v="Exp4"/>
    <n v="400347"/>
    <n v="347"/>
    <x v="2"/>
    <x v="8"/>
    <x v="9"/>
    <d v="2014-12-17T00:00:00"/>
    <s v="None_8h"/>
    <m/>
    <m/>
    <n v="3"/>
    <m/>
    <x v="5"/>
    <n v="16"/>
    <m/>
    <m/>
    <m/>
    <m/>
    <m/>
    <m/>
    <m/>
    <m/>
    <n v="220"/>
    <n v="0"/>
    <n v="15"/>
    <s v=""/>
    <m/>
    <m/>
    <m/>
    <x v="2"/>
    <m/>
  </r>
  <r>
    <s v="Exp4"/>
    <n v="400349"/>
    <n v="349"/>
    <x v="2"/>
    <x v="8"/>
    <x v="9"/>
    <d v="2014-12-17T00:00:00"/>
    <s v="None_8h"/>
    <m/>
    <n v="349"/>
    <n v="1"/>
    <m/>
    <x v="2"/>
    <n v="14"/>
    <m/>
    <m/>
    <m/>
    <n v="2"/>
    <m/>
    <m/>
    <m/>
    <m/>
    <n v="220"/>
    <n v="0"/>
    <n v="13"/>
    <s v=""/>
    <m/>
    <m/>
    <m/>
    <x v="2"/>
    <m/>
  </r>
  <r>
    <s v="Exp4"/>
    <n v="400349"/>
    <n v="349"/>
    <x v="2"/>
    <x v="8"/>
    <x v="9"/>
    <d v="2014-12-17T00:00:00"/>
    <s v="None_8h"/>
    <m/>
    <m/>
    <n v="2"/>
    <m/>
    <x v="5"/>
    <n v="16"/>
    <m/>
    <m/>
    <m/>
    <m/>
    <m/>
    <m/>
    <m/>
    <m/>
    <n v="220"/>
    <n v="0"/>
    <n v="15"/>
    <s v=""/>
    <m/>
    <m/>
    <m/>
    <x v="2"/>
    <m/>
  </r>
  <r>
    <s v="Exp4"/>
    <n v="400349"/>
    <n v="349"/>
    <x v="2"/>
    <x v="8"/>
    <x v="9"/>
    <d v="2014-12-17T00:00:00"/>
    <s v="None_8h"/>
    <m/>
    <m/>
    <n v="3"/>
    <m/>
    <x v="2"/>
    <n v="15"/>
    <m/>
    <m/>
    <m/>
    <n v="2"/>
    <m/>
    <m/>
    <m/>
    <m/>
    <n v="220"/>
    <n v="0"/>
    <n v="13"/>
    <s v=""/>
    <m/>
    <m/>
    <m/>
    <x v="2"/>
    <m/>
  </r>
  <r>
    <s v="Exp4"/>
    <n v="400349"/>
    <n v="349"/>
    <x v="2"/>
    <x v="8"/>
    <x v="9"/>
    <d v="2014-12-17T00:00:00"/>
    <s v="None_8h"/>
    <m/>
    <m/>
    <n v="4"/>
    <m/>
    <x v="3"/>
    <n v="18"/>
    <m/>
    <m/>
    <m/>
    <m/>
    <m/>
    <m/>
    <m/>
    <m/>
    <n v="220"/>
    <n v="0"/>
    <n v="17"/>
    <s v=""/>
    <m/>
    <m/>
    <m/>
    <x v="2"/>
    <m/>
  </r>
  <r>
    <s v="Exp4"/>
    <n v="400351"/>
    <n v="351"/>
    <x v="2"/>
    <x v="8"/>
    <x v="9"/>
    <d v="2014-12-17T00:00:00"/>
    <s v="None_8h"/>
    <m/>
    <n v="351"/>
    <n v="1"/>
    <m/>
    <x v="3"/>
    <n v="18"/>
    <m/>
    <m/>
    <m/>
    <m/>
    <m/>
    <m/>
    <m/>
    <m/>
    <n v="220"/>
    <n v="0"/>
    <n v="17"/>
    <s v=""/>
    <m/>
    <m/>
    <m/>
    <x v="2"/>
    <m/>
  </r>
  <r>
    <s v="Exp4"/>
    <n v="400351"/>
    <n v="351"/>
    <x v="2"/>
    <x v="8"/>
    <x v="9"/>
    <d v="2014-12-17T00:00:00"/>
    <s v="None_8h"/>
    <m/>
    <m/>
    <n v="2"/>
    <m/>
    <x v="3"/>
    <m/>
    <m/>
    <m/>
    <m/>
    <m/>
    <m/>
    <m/>
    <m/>
    <m/>
    <n v="220"/>
    <n v="0"/>
    <n v="17"/>
    <s v=""/>
    <m/>
    <m/>
    <m/>
    <x v="1"/>
    <m/>
  </r>
  <r>
    <s v="Exp4"/>
    <n v="400351"/>
    <n v="351"/>
    <x v="2"/>
    <x v="8"/>
    <x v="9"/>
    <d v="2014-12-17T00:00:00"/>
    <s v="None_8h"/>
    <m/>
    <m/>
    <n v="3"/>
    <m/>
    <x v="3"/>
    <n v="18"/>
    <m/>
    <m/>
    <m/>
    <m/>
    <m/>
    <m/>
    <m/>
    <m/>
    <n v="220"/>
    <n v="0"/>
    <n v="17"/>
    <s v=""/>
    <m/>
    <m/>
    <m/>
    <x v="2"/>
    <m/>
  </r>
  <r>
    <s v="Exp4"/>
    <n v="400351"/>
    <n v="351"/>
    <x v="2"/>
    <x v="8"/>
    <x v="9"/>
    <d v="2014-12-17T00:00:00"/>
    <s v="None_8h"/>
    <m/>
    <m/>
    <n v="4"/>
    <m/>
    <x v="3"/>
    <m/>
    <m/>
    <m/>
    <m/>
    <m/>
    <m/>
    <m/>
    <m/>
    <m/>
    <n v="220"/>
    <n v="0"/>
    <n v="17"/>
    <s v=""/>
    <m/>
    <m/>
    <m/>
    <x v="1"/>
    <m/>
  </r>
  <r>
    <s v="Exp4"/>
    <n v="400357"/>
    <n v="357"/>
    <x v="2"/>
    <x v="8"/>
    <x v="9"/>
    <d v="2014-12-17T00:00:00"/>
    <s v="None_8h"/>
    <m/>
    <n v="357"/>
    <n v="1"/>
    <m/>
    <x v="3"/>
    <n v="18"/>
    <m/>
    <m/>
    <m/>
    <m/>
    <m/>
    <m/>
    <m/>
    <m/>
    <n v="220"/>
    <n v="0"/>
    <n v="17"/>
    <s v=""/>
    <m/>
    <m/>
    <m/>
    <x v="2"/>
    <m/>
  </r>
  <r>
    <s v="Exp4"/>
    <n v="400357"/>
    <n v="357"/>
    <x v="2"/>
    <x v="8"/>
    <x v="9"/>
    <d v="2014-12-17T00:00:00"/>
    <s v="None_8h"/>
    <m/>
    <m/>
    <n v="2"/>
    <m/>
    <x v="4"/>
    <m/>
    <m/>
    <m/>
    <m/>
    <m/>
    <m/>
    <m/>
    <m/>
    <m/>
    <n v="220"/>
    <n v="0"/>
    <n v="14"/>
    <s v=""/>
    <m/>
    <m/>
    <m/>
    <x v="1"/>
    <m/>
  </r>
  <r>
    <s v="Exp4"/>
    <n v="400357"/>
    <n v="357"/>
    <x v="2"/>
    <x v="8"/>
    <x v="9"/>
    <d v="2014-12-17T00:00:00"/>
    <s v="None_8h"/>
    <m/>
    <m/>
    <n v="3"/>
    <m/>
    <x v="4"/>
    <m/>
    <m/>
    <m/>
    <m/>
    <m/>
    <m/>
    <m/>
    <m/>
    <m/>
    <n v="220"/>
    <n v="0"/>
    <n v="14"/>
    <s v=""/>
    <m/>
    <m/>
    <m/>
    <x v="1"/>
    <m/>
  </r>
  <r>
    <s v="Exp4"/>
    <n v="400357"/>
    <n v="357"/>
    <x v="2"/>
    <x v="8"/>
    <x v="9"/>
    <d v="2014-12-17T00:00:00"/>
    <s v="None_8h"/>
    <m/>
    <m/>
    <n v="4"/>
    <m/>
    <x v="1"/>
    <m/>
    <m/>
    <m/>
    <m/>
    <m/>
    <m/>
    <m/>
    <m/>
    <m/>
    <n v="220"/>
    <n v="0"/>
    <n v="16"/>
    <s v=""/>
    <m/>
    <m/>
    <m/>
    <x v="1"/>
    <m/>
  </r>
  <r>
    <s v="Exp4"/>
    <n v="400290"/>
    <n v="290"/>
    <x v="2"/>
    <x v="8"/>
    <x v="9"/>
    <d v="2014-12-17T00:00:00"/>
    <s v="None_8h"/>
    <m/>
    <n v="290"/>
    <n v="1"/>
    <m/>
    <x v="23"/>
    <m/>
    <m/>
    <m/>
    <m/>
    <m/>
    <m/>
    <m/>
    <m/>
    <m/>
    <m/>
    <m/>
    <n v="18"/>
    <s v=""/>
    <m/>
    <m/>
    <m/>
    <x v="1"/>
    <m/>
  </r>
  <r>
    <s v="Exp4"/>
    <n v="400290"/>
    <n v="290"/>
    <x v="2"/>
    <x v="8"/>
    <x v="9"/>
    <d v="2014-12-17T00:00:00"/>
    <s v="None_8h"/>
    <m/>
    <m/>
    <n v="2"/>
    <m/>
    <x v="23"/>
    <m/>
    <m/>
    <m/>
    <m/>
    <m/>
    <m/>
    <m/>
    <m/>
    <m/>
    <m/>
    <m/>
    <n v="18"/>
    <s v=""/>
    <m/>
    <m/>
    <m/>
    <x v="1"/>
    <m/>
  </r>
  <r>
    <s v="Exp4"/>
    <n v="400290"/>
    <n v="290"/>
    <x v="2"/>
    <x v="8"/>
    <x v="9"/>
    <d v="2014-12-24T00:00:00"/>
    <s v="None_8h"/>
    <m/>
    <m/>
    <n v="3"/>
    <m/>
    <x v="23"/>
    <m/>
    <m/>
    <m/>
    <m/>
    <m/>
    <m/>
    <m/>
    <m/>
    <m/>
    <m/>
    <m/>
    <n v="18"/>
    <s v=""/>
    <m/>
    <m/>
    <m/>
    <x v="1"/>
    <m/>
  </r>
  <r>
    <s v="Exp4"/>
    <n v="400290"/>
    <n v="290"/>
    <x v="2"/>
    <x v="8"/>
    <x v="9"/>
    <d v="2014-12-17T00:00:00"/>
    <s v="None_8h"/>
    <m/>
    <m/>
    <n v="4"/>
    <m/>
    <x v="23"/>
    <m/>
    <m/>
    <m/>
    <m/>
    <m/>
    <m/>
    <m/>
    <m/>
    <m/>
    <m/>
    <m/>
    <n v="15"/>
    <s v=""/>
    <m/>
    <m/>
    <m/>
    <x v="1"/>
    <m/>
  </r>
  <r>
    <s v="Exp4"/>
    <n v="400303"/>
    <n v="303"/>
    <x v="2"/>
    <x v="8"/>
    <x v="9"/>
    <d v="2014-12-24T00:00:00"/>
    <s v="None_8h"/>
    <m/>
    <n v="303"/>
    <n v="1"/>
    <m/>
    <x v="23"/>
    <m/>
    <m/>
    <m/>
    <m/>
    <m/>
    <m/>
    <m/>
    <m/>
    <m/>
    <m/>
    <m/>
    <n v="17"/>
    <s v=""/>
    <m/>
    <m/>
    <m/>
    <x v="1"/>
    <m/>
  </r>
  <r>
    <s v="Exp4"/>
    <n v="400303"/>
    <n v="303"/>
    <x v="2"/>
    <x v="8"/>
    <x v="9"/>
    <d v="2014-12-31T00:00:00"/>
    <s v="None_8h"/>
    <m/>
    <m/>
    <n v="2"/>
    <m/>
    <x v="23"/>
    <m/>
    <m/>
    <m/>
    <m/>
    <m/>
    <m/>
    <m/>
    <m/>
    <m/>
    <m/>
    <m/>
    <n v="18"/>
    <s v=""/>
    <m/>
    <m/>
    <m/>
    <x v="1"/>
    <m/>
  </r>
  <r>
    <s v="Exp4"/>
    <n v="400303"/>
    <n v="303"/>
    <x v="2"/>
    <x v="8"/>
    <x v="9"/>
    <d v="2015-01-07T00:00:00"/>
    <s v="None_8h"/>
    <m/>
    <m/>
    <n v="3"/>
    <m/>
    <x v="23"/>
    <m/>
    <m/>
    <m/>
    <m/>
    <m/>
    <m/>
    <m/>
    <m/>
    <m/>
    <m/>
    <m/>
    <n v="19"/>
    <s v=""/>
    <m/>
    <m/>
    <m/>
    <x v="1"/>
    <m/>
  </r>
  <r>
    <s v="Exp4"/>
    <n v="400303"/>
    <n v="303"/>
    <x v="2"/>
    <x v="8"/>
    <x v="9"/>
    <d v="2015-01-07T00:00:00"/>
    <s v="None_8h"/>
    <m/>
    <m/>
    <n v="4"/>
    <m/>
    <x v="23"/>
    <m/>
    <m/>
    <m/>
    <m/>
    <m/>
    <m/>
    <m/>
    <m/>
    <m/>
    <m/>
    <m/>
    <n v="20"/>
    <s v=""/>
    <m/>
    <m/>
    <m/>
    <x v="1"/>
    <m/>
  </r>
  <r>
    <s v="Exp4"/>
    <n v="400312"/>
    <n v="312"/>
    <x v="2"/>
    <x v="8"/>
    <x v="9"/>
    <d v="2014-12-17T00:00:00"/>
    <s v="None_8h"/>
    <m/>
    <n v="312"/>
    <n v="1"/>
    <m/>
    <x v="23"/>
    <m/>
    <m/>
    <m/>
    <m/>
    <m/>
    <m/>
    <m/>
    <m/>
    <m/>
    <m/>
    <m/>
    <n v="15"/>
    <s v=""/>
    <m/>
    <m/>
    <m/>
    <x v="1"/>
    <m/>
  </r>
  <r>
    <s v="Exp4"/>
    <n v="400312"/>
    <n v="312"/>
    <x v="2"/>
    <x v="8"/>
    <x v="9"/>
    <d v="2014-12-17T00:00:00"/>
    <s v="None_8h"/>
    <m/>
    <m/>
    <n v="2"/>
    <m/>
    <x v="23"/>
    <m/>
    <m/>
    <m/>
    <m/>
    <m/>
    <m/>
    <m/>
    <m/>
    <m/>
    <m/>
    <m/>
    <n v="17"/>
    <s v=""/>
    <m/>
    <m/>
    <m/>
    <x v="1"/>
    <m/>
  </r>
  <r>
    <s v="Exp4"/>
    <n v="400312"/>
    <n v="312"/>
    <x v="2"/>
    <x v="8"/>
    <x v="9"/>
    <d v="2014-12-31T00:00:00"/>
    <s v="None_8h"/>
    <m/>
    <m/>
    <n v="3"/>
    <m/>
    <x v="23"/>
    <m/>
    <m/>
    <m/>
    <m/>
    <m/>
    <m/>
    <m/>
    <m/>
    <m/>
    <m/>
    <m/>
    <n v="16"/>
    <s v=""/>
    <m/>
    <m/>
    <m/>
    <x v="1"/>
    <m/>
  </r>
  <r>
    <s v="Exp4"/>
    <n v="400319"/>
    <n v="319"/>
    <x v="2"/>
    <x v="8"/>
    <x v="9"/>
    <d v="2014-12-24T00:00:00"/>
    <s v="None_8h"/>
    <m/>
    <n v="319"/>
    <n v="1"/>
    <m/>
    <x v="23"/>
    <m/>
    <m/>
    <m/>
    <m/>
    <m/>
    <m/>
    <m/>
    <m/>
    <m/>
    <m/>
    <m/>
    <n v="17"/>
    <s v=""/>
    <m/>
    <m/>
    <m/>
    <x v="1"/>
    <m/>
  </r>
  <r>
    <s v="Exp4"/>
    <n v="400319"/>
    <n v="319"/>
    <x v="2"/>
    <x v="8"/>
    <x v="9"/>
    <d v="2014-12-31T00:00:00"/>
    <s v="None_8h"/>
    <m/>
    <m/>
    <n v="2"/>
    <m/>
    <x v="23"/>
    <m/>
    <m/>
    <m/>
    <m/>
    <m/>
    <m/>
    <m/>
    <m/>
    <m/>
    <m/>
    <m/>
    <n v="17"/>
    <s v=""/>
    <m/>
    <m/>
    <m/>
    <x v="1"/>
    <m/>
  </r>
  <r>
    <s v="Exp4"/>
    <n v="400319"/>
    <n v="319"/>
    <x v="2"/>
    <x v="8"/>
    <x v="9"/>
    <d v="2014-12-24T00:00:00"/>
    <s v="None_8h"/>
    <m/>
    <m/>
    <n v="3"/>
    <m/>
    <x v="23"/>
    <m/>
    <m/>
    <m/>
    <m/>
    <m/>
    <m/>
    <m/>
    <m/>
    <m/>
    <m/>
    <m/>
    <n v="19"/>
    <s v=""/>
    <m/>
    <m/>
    <m/>
    <x v="1"/>
    <m/>
  </r>
  <r>
    <s v="Exp4"/>
    <n v="400319"/>
    <n v="319"/>
    <x v="2"/>
    <x v="8"/>
    <x v="9"/>
    <d v="2014-12-17T00:00:00"/>
    <s v="None_8h"/>
    <m/>
    <m/>
    <n v="4"/>
    <m/>
    <x v="23"/>
    <m/>
    <m/>
    <m/>
    <m/>
    <m/>
    <m/>
    <m/>
    <m/>
    <m/>
    <m/>
    <m/>
    <n v="15"/>
    <s v=""/>
    <m/>
    <m/>
    <m/>
    <x v="1"/>
    <m/>
  </r>
  <r>
    <s v="Exp4"/>
    <n v="400321"/>
    <n v="321"/>
    <x v="2"/>
    <x v="8"/>
    <x v="9"/>
    <d v="2014-12-17T00:00:00"/>
    <s v="None_8h"/>
    <m/>
    <n v="321"/>
    <n v="1"/>
    <m/>
    <x v="23"/>
    <m/>
    <m/>
    <m/>
    <m/>
    <m/>
    <m/>
    <m/>
    <m/>
    <m/>
    <m/>
    <m/>
    <n v="16"/>
    <s v=""/>
    <m/>
    <m/>
    <m/>
    <x v="1"/>
    <m/>
  </r>
  <r>
    <s v="Exp4"/>
    <n v="400321"/>
    <n v="321"/>
    <x v="2"/>
    <x v="8"/>
    <x v="9"/>
    <d v="2014-12-17T00:00:00"/>
    <s v="None_8h"/>
    <m/>
    <m/>
    <n v="2"/>
    <m/>
    <x v="23"/>
    <m/>
    <m/>
    <m/>
    <m/>
    <m/>
    <m/>
    <m/>
    <m/>
    <m/>
    <m/>
    <m/>
    <n v="16"/>
    <s v=""/>
    <m/>
    <m/>
    <m/>
    <x v="1"/>
    <m/>
  </r>
  <r>
    <s v="Exp4"/>
    <n v="400321"/>
    <n v="321"/>
    <x v="2"/>
    <x v="8"/>
    <x v="9"/>
    <d v="2014-12-17T00:00:00"/>
    <s v="None_8h"/>
    <m/>
    <m/>
    <n v="3"/>
    <m/>
    <x v="23"/>
    <m/>
    <m/>
    <m/>
    <m/>
    <m/>
    <m/>
    <m/>
    <m/>
    <m/>
    <m/>
    <m/>
    <n v="16"/>
    <s v=""/>
    <m/>
    <m/>
    <m/>
    <x v="1"/>
    <m/>
  </r>
  <r>
    <s v="Exp4"/>
    <n v="400321"/>
    <n v="321"/>
    <x v="2"/>
    <x v="8"/>
    <x v="9"/>
    <d v="2015-01-14T00:00:00"/>
    <s v="None_8h"/>
    <m/>
    <m/>
    <n v="4"/>
    <m/>
    <x v="23"/>
    <m/>
    <m/>
    <m/>
    <m/>
    <m/>
    <m/>
    <m/>
    <m/>
    <m/>
    <m/>
    <m/>
    <n v="16"/>
    <s v=""/>
    <m/>
    <m/>
    <m/>
    <x v="1"/>
    <m/>
  </r>
  <r>
    <s v="Exp4"/>
    <n v="400328"/>
    <n v="328"/>
    <x v="2"/>
    <x v="8"/>
    <x v="9"/>
    <d v="2014-12-17T00:00:00"/>
    <s v="None_8h"/>
    <m/>
    <n v="328"/>
    <n v="1"/>
    <m/>
    <x v="23"/>
    <m/>
    <m/>
    <m/>
    <m/>
    <m/>
    <m/>
    <m/>
    <m/>
    <m/>
    <m/>
    <m/>
    <n v="17"/>
    <s v=""/>
    <m/>
    <m/>
    <m/>
    <x v="1"/>
    <m/>
  </r>
  <r>
    <s v="Exp4"/>
    <n v="400328"/>
    <n v="328"/>
    <x v="2"/>
    <x v="8"/>
    <x v="9"/>
    <d v="2014-12-24T00:00:00"/>
    <s v="None_8h"/>
    <m/>
    <m/>
    <n v="2"/>
    <m/>
    <x v="23"/>
    <m/>
    <m/>
    <m/>
    <m/>
    <m/>
    <m/>
    <m/>
    <m/>
    <m/>
    <m/>
    <m/>
    <n v="18"/>
    <s v=""/>
    <m/>
    <m/>
    <m/>
    <x v="1"/>
    <m/>
  </r>
  <r>
    <s v="Exp4"/>
    <n v="400328"/>
    <n v="328"/>
    <x v="2"/>
    <x v="8"/>
    <x v="9"/>
    <d v="2015-01-07T00:00:00"/>
    <s v="None_8h"/>
    <m/>
    <m/>
    <n v="3"/>
    <m/>
    <x v="23"/>
    <m/>
    <m/>
    <m/>
    <m/>
    <m/>
    <m/>
    <m/>
    <m/>
    <m/>
    <m/>
    <m/>
    <n v="17"/>
    <s v=""/>
    <m/>
    <m/>
    <m/>
    <x v="1"/>
    <m/>
  </r>
  <r>
    <s v="Exp4"/>
    <n v="400338"/>
    <n v="338"/>
    <x v="2"/>
    <x v="8"/>
    <x v="9"/>
    <d v="2014-12-24T00:00:00"/>
    <s v="None_8h"/>
    <m/>
    <n v="338"/>
    <n v="1"/>
    <m/>
    <x v="23"/>
    <m/>
    <m/>
    <m/>
    <m/>
    <m/>
    <m/>
    <m/>
    <m/>
    <m/>
    <m/>
    <m/>
    <n v="19"/>
    <s v=""/>
    <m/>
    <m/>
    <m/>
    <x v="1"/>
    <m/>
  </r>
  <r>
    <s v="Exp4"/>
    <n v="400338"/>
    <n v="338"/>
    <x v="2"/>
    <x v="8"/>
    <x v="9"/>
    <d v="2014-12-24T00:00:00"/>
    <s v="None_8h"/>
    <m/>
    <m/>
    <n v="2"/>
    <m/>
    <x v="23"/>
    <m/>
    <m/>
    <m/>
    <m/>
    <m/>
    <m/>
    <m/>
    <m/>
    <m/>
    <m/>
    <m/>
    <n v="17"/>
    <s v=""/>
    <m/>
    <m/>
    <m/>
    <x v="1"/>
    <m/>
  </r>
  <r>
    <s v="Exp4"/>
    <n v="400338"/>
    <n v="338"/>
    <x v="2"/>
    <x v="8"/>
    <x v="9"/>
    <d v="2014-12-24T00:00:00"/>
    <s v="None_8h"/>
    <m/>
    <m/>
    <n v="3"/>
    <m/>
    <x v="23"/>
    <m/>
    <m/>
    <m/>
    <m/>
    <m/>
    <m/>
    <m/>
    <m/>
    <m/>
    <m/>
    <m/>
    <n v="16"/>
    <s v=""/>
    <m/>
    <m/>
    <m/>
    <x v="1"/>
    <m/>
  </r>
  <r>
    <s v="Exp4"/>
    <n v="400338"/>
    <n v="338"/>
    <x v="2"/>
    <x v="8"/>
    <x v="9"/>
    <d v="2014-12-24T00:00:00"/>
    <s v="None_8h"/>
    <m/>
    <m/>
    <n v="4"/>
    <m/>
    <x v="23"/>
    <m/>
    <m/>
    <m/>
    <m/>
    <m/>
    <m/>
    <m/>
    <m/>
    <m/>
    <m/>
    <m/>
    <n v="17"/>
    <s v=""/>
    <m/>
    <m/>
    <m/>
    <x v="1"/>
    <m/>
  </r>
  <r>
    <s v="Exp4"/>
    <n v="400343"/>
    <n v="343"/>
    <x v="2"/>
    <x v="8"/>
    <x v="9"/>
    <d v="2014-12-24T00:00:00"/>
    <s v="None_8h"/>
    <m/>
    <s v="CRWT153 343"/>
    <n v="1"/>
    <m/>
    <x v="23"/>
    <m/>
    <m/>
    <m/>
    <m/>
    <m/>
    <m/>
    <m/>
    <m/>
    <m/>
    <m/>
    <m/>
    <n v="17"/>
    <s v=""/>
    <m/>
    <m/>
    <m/>
    <x v="1"/>
    <m/>
  </r>
  <r>
    <s v="Exp4"/>
    <n v="400343"/>
    <n v="343"/>
    <x v="2"/>
    <x v="8"/>
    <x v="9"/>
    <d v="2014-12-17T00:00:00"/>
    <s v="None_8h"/>
    <m/>
    <m/>
    <n v="2"/>
    <m/>
    <x v="23"/>
    <m/>
    <m/>
    <m/>
    <m/>
    <m/>
    <m/>
    <m/>
    <m/>
    <m/>
    <m/>
    <m/>
    <n v="14"/>
    <s v=""/>
    <m/>
    <m/>
    <m/>
    <x v="1"/>
    <m/>
  </r>
  <r>
    <s v="Exp4"/>
    <n v="400343"/>
    <n v="343"/>
    <x v="2"/>
    <x v="8"/>
    <x v="9"/>
    <d v="2014-12-24T00:00:00"/>
    <s v="None_8h"/>
    <m/>
    <m/>
    <n v="3"/>
    <m/>
    <x v="23"/>
    <m/>
    <m/>
    <m/>
    <m/>
    <m/>
    <m/>
    <m/>
    <m/>
    <m/>
    <m/>
    <m/>
    <n v="19"/>
    <s v=""/>
    <m/>
    <m/>
    <m/>
    <x v="1"/>
    <m/>
  </r>
  <r>
    <s v="Exp4"/>
    <n v="400343"/>
    <n v="343"/>
    <x v="2"/>
    <x v="8"/>
    <x v="9"/>
    <d v="2014-12-17T00:00:00"/>
    <s v="None_8h"/>
    <m/>
    <m/>
    <n v="4"/>
    <m/>
    <x v="23"/>
    <m/>
    <m/>
    <m/>
    <m/>
    <m/>
    <m/>
    <m/>
    <m/>
    <m/>
    <m/>
    <m/>
    <n v="18"/>
    <s v=""/>
    <m/>
    <m/>
    <m/>
    <x v="1"/>
    <m/>
  </r>
  <r>
    <s v="Exp4"/>
    <n v="400347"/>
    <n v="347"/>
    <x v="2"/>
    <x v="8"/>
    <x v="9"/>
    <d v="2014-12-24T00:00:00"/>
    <s v="None_8h"/>
    <m/>
    <n v="347"/>
    <n v="1"/>
    <m/>
    <x v="23"/>
    <m/>
    <m/>
    <m/>
    <m/>
    <m/>
    <m/>
    <m/>
    <m/>
    <m/>
    <m/>
    <m/>
    <n v="17"/>
    <s v=""/>
    <m/>
    <m/>
    <m/>
    <x v="1"/>
    <m/>
  </r>
  <r>
    <s v="Exp4"/>
    <n v="400347"/>
    <n v="347"/>
    <x v="2"/>
    <x v="8"/>
    <x v="9"/>
    <d v="2014-12-17T00:00:00"/>
    <s v="None_8h"/>
    <m/>
    <m/>
    <n v="2"/>
    <m/>
    <x v="23"/>
    <m/>
    <m/>
    <m/>
    <m/>
    <m/>
    <m/>
    <m/>
    <m/>
    <m/>
    <m/>
    <m/>
    <n v="14"/>
    <s v=""/>
    <m/>
    <m/>
    <m/>
    <x v="1"/>
    <m/>
  </r>
  <r>
    <s v="Exp4"/>
    <n v="400347"/>
    <n v="347"/>
    <x v="2"/>
    <x v="8"/>
    <x v="9"/>
    <d v="2014-12-24T00:00:00"/>
    <s v="None_8h"/>
    <m/>
    <m/>
    <n v="3"/>
    <m/>
    <x v="23"/>
    <m/>
    <m/>
    <m/>
    <m/>
    <m/>
    <m/>
    <m/>
    <m/>
    <m/>
    <m/>
    <m/>
    <n v="16"/>
    <s v=""/>
    <m/>
    <m/>
    <m/>
    <x v="1"/>
    <m/>
  </r>
  <r>
    <s v="Exp4"/>
    <n v="400349"/>
    <n v="349"/>
    <x v="2"/>
    <x v="8"/>
    <x v="9"/>
    <d v="2015-01-07T00:00:00"/>
    <s v="None_8h"/>
    <m/>
    <n v="349"/>
    <n v="1"/>
    <m/>
    <x v="23"/>
    <m/>
    <m/>
    <m/>
    <m/>
    <m/>
    <m/>
    <m/>
    <m/>
    <m/>
    <m/>
    <m/>
    <n v="16"/>
    <s v=""/>
    <m/>
    <m/>
    <m/>
    <x v="1"/>
    <m/>
  </r>
  <r>
    <s v="Exp4"/>
    <n v="400349"/>
    <n v="349"/>
    <x v="2"/>
    <x v="8"/>
    <x v="9"/>
    <d v="2014-12-24T00:00:00"/>
    <s v="None_8h"/>
    <m/>
    <m/>
    <n v="2"/>
    <m/>
    <x v="23"/>
    <m/>
    <m/>
    <m/>
    <m/>
    <m/>
    <m/>
    <m/>
    <m/>
    <m/>
    <m/>
    <m/>
    <n v="16"/>
    <s v=""/>
    <m/>
    <m/>
    <m/>
    <x v="1"/>
    <m/>
  </r>
  <r>
    <s v="Exp4"/>
    <n v="400349"/>
    <n v="349"/>
    <x v="2"/>
    <x v="8"/>
    <x v="9"/>
    <d v="2015-01-14T00:00:00"/>
    <s v="None_8h"/>
    <m/>
    <m/>
    <n v="3"/>
    <m/>
    <x v="23"/>
    <m/>
    <m/>
    <m/>
    <m/>
    <m/>
    <m/>
    <m/>
    <m/>
    <m/>
    <m/>
    <m/>
    <n v="17"/>
    <s v=""/>
    <m/>
    <m/>
    <m/>
    <x v="1"/>
    <m/>
  </r>
  <r>
    <s v="Exp4"/>
    <n v="400349"/>
    <n v="349"/>
    <x v="2"/>
    <x v="8"/>
    <x v="9"/>
    <d v="2014-12-24T00:00:00"/>
    <s v="None_8h"/>
    <m/>
    <m/>
    <n v="4"/>
    <m/>
    <x v="23"/>
    <m/>
    <m/>
    <m/>
    <m/>
    <m/>
    <m/>
    <m/>
    <m/>
    <m/>
    <m/>
    <m/>
    <n v="18"/>
    <s v=""/>
    <m/>
    <m/>
    <m/>
    <x v="1"/>
    <m/>
  </r>
  <r>
    <s v="Exp4"/>
    <n v="400351"/>
    <n v="351"/>
    <x v="2"/>
    <x v="8"/>
    <x v="9"/>
    <d v="2014-12-24T00:00:00"/>
    <s v="None_8h"/>
    <m/>
    <n v="351"/>
    <n v="1"/>
    <m/>
    <x v="23"/>
    <m/>
    <m/>
    <m/>
    <m/>
    <m/>
    <m/>
    <m/>
    <m/>
    <m/>
    <m/>
    <m/>
    <n v="18"/>
    <s v=""/>
    <m/>
    <m/>
    <m/>
    <x v="1"/>
    <m/>
  </r>
  <r>
    <s v="Exp4"/>
    <n v="400351"/>
    <n v="351"/>
    <x v="2"/>
    <x v="8"/>
    <x v="9"/>
    <d v="2014-12-17T00:00:00"/>
    <s v="None_8h"/>
    <m/>
    <m/>
    <n v="2"/>
    <m/>
    <x v="23"/>
    <m/>
    <m/>
    <m/>
    <m/>
    <m/>
    <m/>
    <m/>
    <m/>
    <m/>
    <m/>
    <m/>
    <n v="17"/>
    <s v=""/>
    <m/>
    <m/>
    <m/>
    <x v="1"/>
    <m/>
  </r>
  <r>
    <s v="Exp4"/>
    <n v="400351"/>
    <n v="351"/>
    <x v="2"/>
    <x v="8"/>
    <x v="9"/>
    <d v="2014-12-24T00:00:00"/>
    <s v="None_8h"/>
    <m/>
    <m/>
    <n v="3"/>
    <m/>
    <x v="23"/>
    <m/>
    <m/>
    <m/>
    <m/>
    <m/>
    <m/>
    <m/>
    <m/>
    <m/>
    <m/>
    <m/>
    <n v="18"/>
    <s v=""/>
    <m/>
    <m/>
    <m/>
    <x v="1"/>
    <m/>
  </r>
  <r>
    <s v="Exp4"/>
    <n v="400351"/>
    <n v="351"/>
    <x v="2"/>
    <x v="8"/>
    <x v="9"/>
    <d v="2014-12-17T00:00:00"/>
    <s v="None_8h"/>
    <m/>
    <m/>
    <n v="4"/>
    <m/>
    <x v="23"/>
    <m/>
    <m/>
    <m/>
    <m/>
    <m/>
    <m/>
    <m/>
    <m/>
    <m/>
    <m/>
    <m/>
    <n v="17"/>
    <s v=""/>
    <m/>
    <m/>
    <m/>
    <x v="1"/>
    <m/>
  </r>
  <r>
    <s v="Exp4"/>
    <n v="400357"/>
    <n v="357"/>
    <x v="2"/>
    <x v="8"/>
    <x v="9"/>
    <d v="2014-12-24T00:00:00"/>
    <s v="None_8h"/>
    <m/>
    <n v="357"/>
    <n v="1"/>
    <m/>
    <x v="23"/>
    <m/>
    <m/>
    <m/>
    <m/>
    <m/>
    <m/>
    <m/>
    <m/>
    <m/>
    <m/>
    <m/>
    <n v="18"/>
    <s v=""/>
    <m/>
    <m/>
    <m/>
    <x v="1"/>
    <m/>
  </r>
  <r>
    <s v="Exp4"/>
    <n v="400357"/>
    <n v="357"/>
    <x v="2"/>
    <x v="8"/>
    <x v="9"/>
    <d v="2014-12-17T00:00:00"/>
    <s v="None_8h"/>
    <m/>
    <m/>
    <n v="2"/>
    <m/>
    <x v="23"/>
    <m/>
    <m/>
    <m/>
    <m/>
    <m/>
    <m/>
    <m/>
    <m/>
    <m/>
    <m/>
    <m/>
    <n v="14"/>
    <s v=""/>
    <m/>
    <m/>
    <m/>
    <x v="1"/>
    <m/>
  </r>
  <r>
    <s v="Exp4"/>
    <n v="400357"/>
    <n v="357"/>
    <x v="2"/>
    <x v="8"/>
    <x v="9"/>
    <d v="2014-12-17T00:00:00"/>
    <s v="None_8h"/>
    <m/>
    <m/>
    <n v="3"/>
    <m/>
    <x v="23"/>
    <m/>
    <m/>
    <m/>
    <m/>
    <m/>
    <m/>
    <m/>
    <m/>
    <m/>
    <m/>
    <m/>
    <n v="14"/>
    <s v=""/>
    <m/>
    <m/>
    <m/>
    <x v="1"/>
    <m/>
  </r>
  <r>
    <s v="Exp4"/>
    <n v="400357"/>
    <n v="357"/>
    <x v="2"/>
    <x v="8"/>
    <x v="9"/>
    <d v="2014-12-17T00:00:00"/>
    <s v="None_8h"/>
    <m/>
    <m/>
    <n v="4"/>
    <m/>
    <x v="23"/>
    <m/>
    <m/>
    <m/>
    <m/>
    <m/>
    <m/>
    <m/>
    <m/>
    <m/>
    <m/>
    <m/>
    <n v="16"/>
    <s v=""/>
    <m/>
    <m/>
    <m/>
    <x v="1"/>
    <m/>
  </r>
  <r>
    <s v="Exp4"/>
    <n v="400013"/>
    <n v="13"/>
    <x v="2"/>
    <x v="8"/>
    <x v="11"/>
    <d v="2014-08-11T00:00:00"/>
    <s v="None_8h"/>
    <m/>
    <n v="13"/>
    <n v="1"/>
    <n v="1"/>
    <x v="20"/>
    <n v="5"/>
    <n v="67"/>
    <m/>
    <n v="35"/>
    <n v="4"/>
    <n v="11"/>
    <m/>
    <s v="DR"/>
    <m/>
    <n v="204"/>
    <n v="0.17156862745098039"/>
    <n v="4.1715686274509807"/>
    <n v="19"/>
    <m/>
    <m/>
    <m/>
    <x v="2"/>
    <m/>
  </r>
  <r>
    <s v="Exp4"/>
    <n v="400013"/>
    <n v="13"/>
    <x v="2"/>
    <x v="8"/>
    <x v="11"/>
    <d v="2014-08-11T00:00:00"/>
    <s v="None_8h"/>
    <m/>
    <m/>
    <n v="2"/>
    <n v="0"/>
    <x v="20"/>
    <n v="5"/>
    <n v="64"/>
    <n v="205"/>
    <n v="137"/>
    <n v="4"/>
    <n v="9"/>
    <m/>
    <s v="E"/>
    <m/>
    <n v="204"/>
    <n v="0.67156862745098034"/>
    <n v="4.6715686274509807"/>
    <n v="17"/>
    <m/>
    <m/>
    <m/>
    <x v="2"/>
    <m/>
  </r>
  <r>
    <s v="Exp4"/>
    <n v="400013"/>
    <n v="13"/>
    <x v="2"/>
    <x v="8"/>
    <x v="11"/>
    <d v="2014-08-11T00:00:00"/>
    <s v="None_8h"/>
    <m/>
    <m/>
    <n v="3"/>
    <n v="1"/>
    <x v="20"/>
    <n v="5"/>
    <n v="60"/>
    <n v="195"/>
    <n v="144"/>
    <n v="5"/>
    <n v="6"/>
    <m/>
    <m/>
    <m/>
    <n v="204"/>
    <n v="0.70588235294117652"/>
    <n v="4.7058823529411766"/>
    <n v="15"/>
    <m/>
    <m/>
    <m/>
    <x v="2"/>
    <m/>
  </r>
  <r>
    <s v="Exp4"/>
    <n v="400013"/>
    <n v="13"/>
    <x v="2"/>
    <x v="8"/>
    <x v="11"/>
    <d v="2014-08-11T00:00:00"/>
    <s v="None_8h"/>
    <m/>
    <m/>
    <n v="4"/>
    <n v="2"/>
    <x v="20"/>
    <n v="5"/>
    <n v="68"/>
    <n v="229"/>
    <n v="57"/>
    <n v="4"/>
    <n v="10"/>
    <m/>
    <s v="E"/>
    <m/>
    <n v="204"/>
    <n v="0.27941176470588236"/>
    <n v="4.2794117647058822"/>
    <n v="18"/>
    <m/>
    <m/>
    <m/>
    <x v="2"/>
    <m/>
  </r>
  <r>
    <s v="Exp4"/>
    <n v="400036"/>
    <n v="36"/>
    <x v="2"/>
    <x v="8"/>
    <x v="11"/>
    <d v="2014-08-11T00:00:00"/>
    <s v="None_8h"/>
    <m/>
    <n v="36"/>
    <n v="1"/>
    <n v="1"/>
    <x v="18"/>
    <n v="4"/>
    <n v="66"/>
    <m/>
    <n v="116"/>
    <n v="4"/>
    <n v="6"/>
    <m/>
    <s v="V"/>
    <m/>
    <n v="209.8"/>
    <n v="0.5529075309818875"/>
    <n v="3.5529075309818876"/>
    <n v="13"/>
    <m/>
    <m/>
    <m/>
    <x v="2"/>
    <m/>
  </r>
  <r>
    <s v="Exp4"/>
    <n v="400036"/>
    <n v="36"/>
    <x v="2"/>
    <x v="8"/>
    <x v="11"/>
    <d v="2014-08-11T00:00:00"/>
    <s v="None_8h"/>
    <m/>
    <m/>
    <n v="2"/>
    <n v="1"/>
    <x v="18"/>
    <n v="4"/>
    <n v="51"/>
    <n v="175"/>
    <n v="123"/>
    <n v="5"/>
    <n v="5"/>
    <m/>
    <s v="V"/>
    <m/>
    <n v="209.8"/>
    <n v="0.58627264061010487"/>
    <n v="3.5862726406101046"/>
    <n v="13"/>
    <m/>
    <m/>
    <m/>
    <x v="2"/>
    <m/>
  </r>
  <r>
    <s v="Exp4"/>
    <n v="400036"/>
    <n v="36"/>
    <x v="2"/>
    <x v="8"/>
    <x v="11"/>
    <d v="2014-08-11T00:00:00"/>
    <s v="None_8h"/>
    <m/>
    <m/>
    <n v="3"/>
    <n v="1"/>
    <x v="18"/>
    <n v="4"/>
    <n v="45"/>
    <n v="198"/>
    <n v="45"/>
    <n v="5"/>
    <n v="5"/>
    <m/>
    <s v="E"/>
    <m/>
    <n v="209.8"/>
    <n v="0.21448999046711154"/>
    <n v="3.2144899904671114"/>
    <n v="13"/>
    <m/>
    <m/>
    <m/>
    <x v="2"/>
    <m/>
  </r>
  <r>
    <s v="Exp4"/>
    <n v="400036"/>
    <n v="36"/>
    <x v="2"/>
    <x v="8"/>
    <x v="11"/>
    <d v="2014-08-11T00:00:00"/>
    <s v="None_8h"/>
    <m/>
    <m/>
    <n v="4"/>
    <n v="1"/>
    <x v="17"/>
    <n v="4"/>
    <n v="50"/>
    <n v="209"/>
    <n v="36"/>
    <n v="5"/>
    <n v="4"/>
    <m/>
    <s v="V"/>
    <m/>
    <n v="183.25"/>
    <n v="0.19645293315143247"/>
    <n v="2.1964529331514324"/>
    <n v="11"/>
    <m/>
    <m/>
    <m/>
    <x v="2"/>
    <m/>
  </r>
  <r>
    <s v="Exp4"/>
    <n v="400038"/>
    <n v="38"/>
    <x v="2"/>
    <x v="8"/>
    <x v="11"/>
    <d v="2014-08-11T00:00:00"/>
    <s v="None_8h"/>
    <m/>
    <n v="38"/>
    <n v="1"/>
    <n v="0"/>
    <x v="17"/>
    <n v="3"/>
    <n v="45"/>
    <m/>
    <n v="150"/>
    <n v="4"/>
    <n v="5"/>
    <m/>
    <s v="V"/>
    <m/>
    <n v="183.25"/>
    <n v="0.81855388813096863"/>
    <n v="2.8185538881309684"/>
    <n v="11"/>
    <m/>
    <m/>
    <m/>
    <x v="2"/>
    <m/>
  </r>
  <r>
    <s v="Exp4"/>
    <n v="400038"/>
    <n v="38"/>
    <x v="2"/>
    <x v="8"/>
    <x v="11"/>
    <d v="2014-08-11T00:00:00"/>
    <s v="None_8h"/>
    <m/>
    <m/>
    <n v="2"/>
    <n v="1"/>
    <x v="18"/>
    <n v="4"/>
    <n v="64"/>
    <n v="209"/>
    <n v="80"/>
    <n v="4"/>
    <n v="6"/>
    <m/>
    <s v="V"/>
    <m/>
    <n v="209.8"/>
    <n v="0.38131553860819828"/>
    <n v="3.3813155386081983"/>
    <n v="13"/>
    <m/>
    <m/>
    <m/>
    <x v="2"/>
    <m/>
  </r>
  <r>
    <s v="Exp4"/>
    <n v="400038"/>
    <n v="38"/>
    <x v="2"/>
    <x v="8"/>
    <x v="11"/>
    <d v="2014-08-11T00:00:00"/>
    <s v="None_8h"/>
    <m/>
    <m/>
    <n v="3"/>
    <n v="2"/>
    <x v="20"/>
    <n v="5"/>
    <n v="50"/>
    <n v="182"/>
    <n v="50"/>
    <n v="4"/>
    <n v="5"/>
    <m/>
    <s v="V"/>
    <m/>
    <n v="204"/>
    <n v="0.24509803921568626"/>
    <n v="4.2450980392156863"/>
    <n v="13"/>
    <m/>
    <m/>
    <m/>
    <x v="2"/>
    <m/>
  </r>
  <r>
    <s v="Exp4"/>
    <n v="400038"/>
    <n v="38"/>
    <x v="2"/>
    <x v="8"/>
    <x v="11"/>
    <d v="2014-08-11T00:00:00"/>
    <s v="None_8h"/>
    <m/>
    <m/>
    <n v="4"/>
    <n v="1"/>
    <x v="17"/>
    <n v="4"/>
    <n v="47"/>
    <n v="205"/>
    <n v="31"/>
    <n v="6"/>
    <n v="5"/>
    <m/>
    <s v="V"/>
    <m/>
    <n v="183.25"/>
    <n v="0.16916780354706684"/>
    <n v="2.169167803547067"/>
    <n v="13"/>
    <m/>
    <m/>
    <m/>
    <x v="2"/>
    <m/>
  </r>
  <r>
    <s v="Exp4"/>
    <n v="400011"/>
    <n v="11"/>
    <x v="2"/>
    <x v="8"/>
    <x v="11"/>
    <d v="2014-08-18T00:00:00"/>
    <s v="None_8h"/>
    <m/>
    <n v="11"/>
    <n v="1"/>
    <n v="1"/>
    <x v="18"/>
    <n v="4"/>
    <n v="56"/>
    <m/>
    <n v="63"/>
    <n v="5"/>
    <n v="4"/>
    <m/>
    <s v="V"/>
    <m/>
    <n v="209.8"/>
    <n v="0.30028598665395612"/>
    <n v="3.300285986653956"/>
    <n v="12"/>
    <m/>
    <m/>
    <m/>
    <x v="2"/>
    <m/>
  </r>
  <r>
    <s v="Exp4"/>
    <n v="400011"/>
    <n v="11"/>
    <x v="2"/>
    <x v="8"/>
    <x v="11"/>
    <d v="2014-08-18T00:00:00"/>
    <s v="None_8h"/>
    <m/>
    <m/>
    <n v="2"/>
    <n v="0"/>
    <x v="18"/>
    <n v="4"/>
    <n v="36"/>
    <n v="155"/>
    <n v="30"/>
    <n v="4"/>
    <n v="4"/>
    <m/>
    <s v="V"/>
    <m/>
    <n v="209.8"/>
    <n v="0.14299332697807435"/>
    <n v="3.1429933269780745"/>
    <n v="11"/>
    <m/>
    <m/>
    <m/>
    <x v="2"/>
    <m/>
  </r>
  <r>
    <s v="Exp4"/>
    <n v="400011"/>
    <n v="11"/>
    <x v="2"/>
    <x v="8"/>
    <x v="11"/>
    <d v="2014-08-18T00:00:00"/>
    <s v="None_8h"/>
    <m/>
    <m/>
    <n v="3"/>
    <n v="0"/>
    <x v="18"/>
    <n v="4"/>
    <n v="64"/>
    <n v="209"/>
    <n v="117"/>
    <n v="4"/>
    <n v="6"/>
    <m/>
    <s v="V"/>
    <m/>
    <n v="209.8"/>
    <n v="0.55767397521448991"/>
    <n v="3.5576739752144899"/>
    <n v="13"/>
    <m/>
    <m/>
    <m/>
    <x v="2"/>
    <m/>
  </r>
  <r>
    <s v="Exp4"/>
    <n v="400011"/>
    <n v="11"/>
    <x v="2"/>
    <x v="8"/>
    <x v="11"/>
    <d v="2014-08-18T00:00:00"/>
    <s v="None_8h"/>
    <m/>
    <m/>
    <n v="4"/>
    <n v="1"/>
    <x v="18"/>
    <n v="4"/>
    <n v="42"/>
    <n v="162"/>
    <n v="35"/>
    <n v="4"/>
    <n v="5"/>
    <m/>
    <s v="V"/>
    <m/>
    <n v="209.8"/>
    <n v="0.16682554814108674"/>
    <n v="3.1668255481410865"/>
    <n v="12"/>
    <m/>
    <m/>
    <m/>
    <x v="2"/>
    <m/>
  </r>
  <r>
    <s v="Exp4"/>
    <n v="400011"/>
    <n v="11"/>
    <x v="2"/>
    <x v="8"/>
    <x v="11"/>
    <d v="2014-08-18T00:00:00"/>
    <s v="None_8h"/>
    <m/>
    <m/>
    <n v="5"/>
    <n v="1"/>
    <x v="17"/>
    <n v="4"/>
    <n v="33"/>
    <n v="140"/>
    <n v="12"/>
    <n v="4"/>
    <n v="3"/>
    <m/>
    <s v="V"/>
    <m/>
    <n v="183.25"/>
    <n v="6.5484311050477487E-2"/>
    <n v="2.0654843110504775"/>
    <n v="9"/>
    <m/>
    <m/>
    <m/>
    <x v="2"/>
    <m/>
  </r>
  <r>
    <s v="Exp4"/>
    <n v="400011"/>
    <n v="11"/>
    <x v="2"/>
    <x v="8"/>
    <x v="11"/>
    <d v="2014-08-18T00:00:00"/>
    <s v="None_8h"/>
    <m/>
    <m/>
    <n v="6"/>
    <n v="0"/>
    <x v="17"/>
    <n v="3"/>
    <n v="43"/>
    <n v="145"/>
    <n v="179"/>
    <n v="4"/>
    <n v="6"/>
    <m/>
    <s v="V"/>
    <m/>
    <n v="183.25"/>
    <n v="0.97680763983628927"/>
    <n v="2.9768076398362893"/>
    <n v="12"/>
    <m/>
    <m/>
    <m/>
    <x v="2"/>
    <m/>
  </r>
  <r>
    <s v="Exp4"/>
    <n v="400016"/>
    <n v="16"/>
    <x v="2"/>
    <x v="8"/>
    <x v="11"/>
    <d v="2014-08-18T00:00:00"/>
    <s v="None_8h"/>
    <m/>
    <n v="16"/>
    <n v="1"/>
    <n v="0"/>
    <x v="20"/>
    <n v="5"/>
    <n v="57"/>
    <n v="190"/>
    <n v="200"/>
    <n v="4"/>
    <n v="11"/>
    <m/>
    <s v="DR"/>
    <m/>
    <n v="204"/>
    <n v="0.98039215686274506"/>
    <n v="4.9803921568627452"/>
    <n v="19"/>
    <m/>
    <m/>
    <m/>
    <x v="2"/>
    <m/>
  </r>
  <r>
    <s v="Exp4"/>
    <n v="400016"/>
    <n v="16"/>
    <x v="2"/>
    <x v="8"/>
    <x v="11"/>
    <d v="2014-08-18T00:00:00"/>
    <s v="None_8h"/>
    <m/>
    <m/>
    <n v="2"/>
    <n v="2"/>
    <x v="18"/>
    <n v="5"/>
    <n v="70"/>
    <m/>
    <n v="24"/>
    <n v="5"/>
    <n v="12"/>
    <m/>
    <s v="E"/>
    <m/>
    <n v="209.8"/>
    <n v="0.11439466158245948"/>
    <n v="3.1143946615824594"/>
    <n v="20"/>
    <m/>
    <m/>
    <m/>
    <x v="2"/>
    <m/>
  </r>
  <r>
    <s v="Exp4"/>
    <n v="400016"/>
    <n v="16"/>
    <x v="2"/>
    <x v="8"/>
    <x v="11"/>
    <d v="2014-08-18T00:00:00"/>
    <s v="None_8h"/>
    <m/>
    <m/>
    <n v="3"/>
    <n v="1"/>
    <x v="18"/>
    <n v="4"/>
    <n v="45"/>
    <n v="161"/>
    <n v="150"/>
    <n v="5"/>
    <n v="9"/>
    <m/>
    <s v="E"/>
    <m/>
    <n v="209.8"/>
    <n v="0.71496663489037171"/>
    <n v="3.7149666348903718"/>
    <n v="17"/>
    <m/>
    <m/>
    <m/>
    <x v="2"/>
    <m/>
  </r>
  <r>
    <s v="Exp4"/>
    <n v="400016"/>
    <n v="16"/>
    <x v="2"/>
    <x v="8"/>
    <x v="11"/>
    <d v="2014-08-18T00:00:00"/>
    <s v="None_8h"/>
    <m/>
    <m/>
    <n v="4"/>
    <n v="0"/>
    <x v="18"/>
    <n v="4"/>
    <n v="61"/>
    <n v="197"/>
    <n v="214"/>
    <n v="4"/>
    <n v="10"/>
    <m/>
    <s v="E"/>
    <m/>
    <n v="209.8"/>
    <n v="1.0200190657769304"/>
    <n v="4.0200190657769301"/>
    <n v="17"/>
    <m/>
    <m/>
    <m/>
    <x v="2"/>
    <m/>
  </r>
  <r>
    <s v="Exp4"/>
    <n v="400024"/>
    <n v="24"/>
    <x v="2"/>
    <x v="8"/>
    <x v="11"/>
    <d v="2014-08-18T00:00:00"/>
    <s v="None_8h"/>
    <m/>
    <n v="24"/>
    <n v="1"/>
    <n v="2"/>
    <x v="20"/>
    <n v="5"/>
    <n v="77"/>
    <m/>
    <n v="64"/>
    <n v="4"/>
    <n v="11"/>
    <m/>
    <s v="DR"/>
    <m/>
    <n v="204"/>
    <n v="0.31372549019607843"/>
    <n v="4.3137254901960782"/>
    <n v="19"/>
    <m/>
    <m/>
    <m/>
    <x v="2"/>
    <m/>
  </r>
  <r>
    <s v="Exp4"/>
    <n v="400024"/>
    <n v="24"/>
    <x v="2"/>
    <x v="8"/>
    <x v="11"/>
    <d v="2014-08-18T00:00:00"/>
    <s v="None_8h"/>
    <m/>
    <m/>
    <n v="2"/>
    <n v="1"/>
    <x v="20"/>
    <n v="5"/>
    <n v="75"/>
    <n v="201"/>
    <n v="66"/>
    <n v="4"/>
    <n v="14"/>
    <m/>
    <s v="DR"/>
    <m/>
    <n v="204"/>
    <n v="0.3235294117647059"/>
    <n v="4.3235294117647056"/>
    <n v="22"/>
    <m/>
    <m/>
    <m/>
    <x v="2"/>
    <m/>
  </r>
  <r>
    <s v="Exp4"/>
    <n v="400024"/>
    <n v="24"/>
    <x v="2"/>
    <x v="8"/>
    <x v="11"/>
    <d v="2014-08-18T00:00:00"/>
    <s v="None_8h"/>
    <m/>
    <m/>
    <n v="3"/>
    <n v="0"/>
    <x v="20"/>
    <n v="5"/>
    <n v="64"/>
    <n v="194"/>
    <n v="25"/>
    <n v="4"/>
    <n v="10"/>
    <m/>
    <s v="E"/>
    <m/>
    <n v="204"/>
    <n v="0.12254901960784313"/>
    <n v="4.1225490196078427"/>
    <n v="18"/>
    <m/>
    <m/>
    <m/>
    <x v="2"/>
    <m/>
  </r>
  <r>
    <s v="Exp4"/>
    <n v="400024"/>
    <n v="24"/>
    <x v="2"/>
    <x v="8"/>
    <x v="11"/>
    <d v="2014-08-18T00:00:00"/>
    <s v="None_8h"/>
    <m/>
    <m/>
    <n v="4"/>
    <n v="1"/>
    <x v="20"/>
    <n v="5"/>
    <n v="77"/>
    <n v="232"/>
    <n v="30"/>
    <n v="4"/>
    <n v="10"/>
    <m/>
    <s v="DR"/>
    <m/>
    <n v="204"/>
    <n v="0.14705882352941177"/>
    <n v="4.1470588235294121"/>
    <n v="18"/>
    <m/>
    <m/>
    <m/>
    <x v="2"/>
    <m/>
  </r>
  <r>
    <s v="Exp4"/>
    <n v="400018"/>
    <n v="18"/>
    <x v="2"/>
    <x v="8"/>
    <x v="11"/>
    <d v="2014-08-23T00:00:00"/>
    <s v="None_8h"/>
    <m/>
    <n v="18"/>
    <n v="1"/>
    <n v="1"/>
    <x v="20"/>
    <n v="5"/>
    <n v="74"/>
    <m/>
    <n v="190"/>
    <n v="4"/>
    <n v="17"/>
    <n v="10"/>
    <s v="ETS"/>
    <n v="1"/>
    <n v="204"/>
    <n v="0.93137254901960786"/>
    <n v="4.9313725490196081"/>
    <n v="25"/>
    <m/>
    <m/>
    <m/>
    <x v="2"/>
    <m/>
  </r>
  <r>
    <s v="Exp4"/>
    <n v="400018"/>
    <n v="18"/>
    <x v="2"/>
    <x v="8"/>
    <x v="11"/>
    <d v="2014-08-23T00:00:00"/>
    <s v="None_8h"/>
    <m/>
    <m/>
    <n v="2"/>
    <n v="0"/>
    <x v="20"/>
    <n v="5"/>
    <n v="90"/>
    <n v="218"/>
    <n v="109"/>
    <n v="3"/>
    <n v="16"/>
    <n v="10"/>
    <s v="DR"/>
    <n v="1"/>
    <n v="204"/>
    <n v="0.53431372549019607"/>
    <n v="4.534313725490196"/>
    <n v="23"/>
    <m/>
    <m/>
    <m/>
    <x v="2"/>
    <m/>
  </r>
  <r>
    <s v="Exp4"/>
    <n v="400018"/>
    <n v="18"/>
    <x v="2"/>
    <x v="8"/>
    <x v="11"/>
    <d v="2014-08-23T00:00:00"/>
    <s v="None_8h"/>
    <m/>
    <m/>
    <n v="3"/>
    <n v="0"/>
    <x v="20"/>
    <n v="5"/>
    <n v="80"/>
    <n v="215"/>
    <n v="133"/>
    <n v="5"/>
    <n v="13"/>
    <n v="10"/>
    <s v="TS"/>
    <n v="1"/>
    <n v="204"/>
    <n v="0.65196078431372551"/>
    <n v="4.6519607843137258"/>
    <n v="22"/>
    <m/>
    <m/>
    <m/>
    <x v="2"/>
    <m/>
  </r>
  <r>
    <s v="Exp4"/>
    <n v="400018"/>
    <n v="18"/>
    <x v="2"/>
    <x v="8"/>
    <x v="11"/>
    <d v="2014-08-23T00:00:00"/>
    <s v="None_8h"/>
    <m/>
    <m/>
    <n v="4"/>
    <n v="0"/>
    <x v="20"/>
    <n v="5"/>
    <n v="85"/>
    <n v="229"/>
    <n v="195"/>
    <n v="3"/>
    <n v="15"/>
    <m/>
    <s v="V"/>
    <m/>
    <n v="204"/>
    <n v="0.95588235294117652"/>
    <n v="4.9558823529411766"/>
    <n v="22"/>
    <m/>
    <m/>
    <m/>
    <x v="2"/>
    <m/>
  </r>
  <r>
    <s v="Exp4"/>
    <n v="400023"/>
    <n v="23"/>
    <x v="2"/>
    <x v="8"/>
    <x v="11"/>
    <d v="2014-08-23T00:00:00"/>
    <s v="None_8h"/>
    <m/>
    <n v="23"/>
    <n v="1"/>
    <n v="1"/>
    <x v="20"/>
    <n v="5"/>
    <n v="76"/>
    <m/>
    <n v="170"/>
    <n v="4"/>
    <n v="14"/>
    <n v="10"/>
    <s v="TS"/>
    <n v="2"/>
    <n v="204"/>
    <n v="0.83333333333333337"/>
    <n v="4.833333333333333"/>
    <n v="22"/>
    <m/>
    <m/>
    <m/>
    <x v="2"/>
    <m/>
  </r>
  <r>
    <s v="Exp4"/>
    <n v="400023"/>
    <n v="23"/>
    <x v="2"/>
    <x v="8"/>
    <x v="11"/>
    <d v="2014-08-23T00:00:00"/>
    <s v="None_8h"/>
    <m/>
    <m/>
    <n v="2"/>
    <n v="1"/>
    <x v="20"/>
    <n v="6"/>
    <n v="85"/>
    <n v="205"/>
    <n v="22"/>
    <n v="4"/>
    <n v="15"/>
    <n v="10"/>
    <s v="TS"/>
    <n v="2"/>
    <n v="204"/>
    <n v="0.10784313725490197"/>
    <n v="4.1078431372549016"/>
    <n v="23"/>
    <m/>
    <m/>
    <m/>
    <x v="2"/>
    <m/>
  </r>
  <r>
    <s v="Exp4"/>
    <n v="400023"/>
    <n v="23"/>
    <x v="2"/>
    <x v="8"/>
    <x v="11"/>
    <d v="2014-08-23T00:00:00"/>
    <s v="None_8h"/>
    <m/>
    <m/>
    <n v="3"/>
    <n v="0"/>
    <x v="19"/>
    <n v="6"/>
    <n v="73"/>
    <n v="197"/>
    <n v="100"/>
    <n v="4"/>
    <n v="15"/>
    <n v="10"/>
    <s v="TS"/>
    <n v="1"/>
    <n v="170.33333333333334"/>
    <n v="0.58708414872798431"/>
    <n v="5.5870841487279845"/>
    <n v="24"/>
    <m/>
    <m/>
    <m/>
    <x v="2"/>
    <m/>
  </r>
  <r>
    <s v="Exp4"/>
    <n v="400023"/>
    <n v="23"/>
    <x v="2"/>
    <x v="8"/>
    <x v="11"/>
    <d v="2014-08-23T00:00:00"/>
    <s v="None_8h"/>
    <m/>
    <m/>
    <n v="4"/>
    <n v="1"/>
    <x v="20"/>
    <n v="5"/>
    <n v="80"/>
    <n v="232"/>
    <n v="201"/>
    <n v="4"/>
    <n v="15"/>
    <n v="10"/>
    <s v="TS"/>
    <n v="2"/>
    <n v="204"/>
    <n v="0.98529411764705888"/>
    <n v="4.9852941176470589"/>
    <n v="23"/>
    <m/>
    <m/>
    <m/>
    <x v="2"/>
    <m/>
  </r>
  <r>
    <s v="Exp4"/>
    <n v="400026"/>
    <n v="26"/>
    <x v="2"/>
    <x v="8"/>
    <x v="11"/>
    <d v="2014-08-23T00:00:00"/>
    <s v="None_8h"/>
    <m/>
    <n v="26"/>
    <n v="1"/>
    <n v="1"/>
    <x v="20"/>
    <n v="5"/>
    <n v="78"/>
    <m/>
    <n v="199"/>
    <n v="3"/>
    <n v="16"/>
    <n v="10"/>
    <s v="TS"/>
    <n v="2"/>
    <n v="204"/>
    <n v="0.97549019607843135"/>
    <n v="4.9754901960784315"/>
    <n v="23"/>
    <m/>
    <m/>
    <m/>
    <x v="2"/>
    <m/>
  </r>
  <r>
    <s v="Exp4"/>
    <n v="400026"/>
    <n v="26"/>
    <x v="2"/>
    <x v="8"/>
    <x v="11"/>
    <d v="2014-08-23T00:00:00"/>
    <s v="None_8h"/>
    <m/>
    <m/>
    <n v="2"/>
    <n v="0"/>
    <x v="20"/>
    <n v="5"/>
    <n v="79"/>
    <n v="205"/>
    <n v="147"/>
    <n v="3"/>
    <n v="16"/>
    <n v="10"/>
    <s v="TS"/>
    <n v="1"/>
    <n v="204"/>
    <n v="0.72058823529411764"/>
    <n v="4.7205882352941178"/>
    <n v="23"/>
    <m/>
    <m/>
    <m/>
    <x v="2"/>
    <m/>
  </r>
  <r>
    <s v="Exp4"/>
    <n v="400026"/>
    <n v="26"/>
    <x v="2"/>
    <x v="8"/>
    <x v="11"/>
    <d v="2014-08-23T00:00:00"/>
    <s v="None_8h"/>
    <m/>
    <m/>
    <n v="3"/>
    <n v="1"/>
    <x v="20"/>
    <n v="5"/>
    <n v="82"/>
    <n v="215"/>
    <n v="207"/>
    <n v="5"/>
    <n v="14"/>
    <n v="10"/>
    <s v="late DR"/>
    <n v="2"/>
    <n v="204"/>
    <n v="1.0147058823529411"/>
    <n v="5.0147058823529411"/>
    <n v="23"/>
    <m/>
    <m/>
    <m/>
    <x v="2"/>
    <m/>
  </r>
  <r>
    <s v="Exp4"/>
    <n v="400026"/>
    <n v="26"/>
    <x v="2"/>
    <x v="8"/>
    <x v="11"/>
    <d v="2014-08-23T00:00:00"/>
    <s v="None_8h"/>
    <m/>
    <m/>
    <n v="4"/>
    <n v="1"/>
    <x v="19"/>
    <n v="6"/>
    <n v="90"/>
    <n v="211"/>
    <n v="34"/>
    <n v="4"/>
    <n v="16"/>
    <n v="10"/>
    <s v="TS"/>
    <n v="1"/>
    <n v="170.33333333333334"/>
    <n v="0.19960861056751467"/>
    <n v="5.1996086105675143"/>
    <n v="25"/>
    <m/>
    <m/>
    <m/>
    <x v="2"/>
    <m/>
  </r>
  <r>
    <s v="Exp4"/>
    <n v="400033"/>
    <n v="33"/>
    <x v="2"/>
    <x v="8"/>
    <x v="11"/>
    <d v="2014-09-01T00:00:00"/>
    <s v="None_8h"/>
    <m/>
    <n v="33"/>
    <n v="1"/>
    <n v="0"/>
    <x v="16"/>
    <n v="7"/>
    <n v="110"/>
    <m/>
    <n v="83"/>
    <n v="2"/>
    <n v="14"/>
    <n v="25"/>
    <s v="&gt;TS"/>
    <n v="2"/>
    <n v="144.66666666666666"/>
    <n v="0.57373271889400923"/>
    <n v="6.5737327188940089"/>
    <n v="22"/>
    <m/>
    <m/>
    <m/>
    <x v="2"/>
    <m/>
  </r>
  <r>
    <s v="Exp4"/>
    <n v="400033"/>
    <n v="33"/>
    <x v="2"/>
    <x v="8"/>
    <x v="11"/>
    <d v="2014-09-01T00:00:00"/>
    <s v="None_8h"/>
    <m/>
    <m/>
    <n v="2"/>
    <n v="0"/>
    <x v="16"/>
    <n v="7"/>
    <n v="121"/>
    <n v="180"/>
    <n v="112"/>
    <n v="3"/>
    <n v="16"/>
    <n v="45"/>
    <s v="&gt;TS"/>
    <n v="2"/>
    <n v="144.66666666666666"/>
    <n v="0.77419354838709686"/>
    <n v="6.774193548387097"/>
    <n v="25"/>
    <m/>
    <m/>
    <m/>
    <x v="2"/>
    <m/>
  </r>
  <r>
    <s v="Exp4"/>
    <n v="400033"/>
    <n v="33"/>
    <x v="2"/>
    <x v="8"/>
    <x v="11"/>
    <d v="2014-09-01T00:00:00"/>
    <s v="None_8h"/>
    <m/>
    <m/>
    <n v="3"/>
    <n v="2"/>
    <x v="16"/>
    <n v="7"/>
    <n v="122"/>
    <n v="182"/>
    <n v="105"/>
    <n v="2"/>
    <n v="16"/>
    <n v="40"/>
    <s v="&gt;TS"/>
    <n v="2"/>
    <n v="144.66666666666666"/>
    <n v="0.72580645161290325"/>
    <n v="6.725806451612903"/>
    <n v="24"/>
    <m/>
    <m/>
    <m/>
    <x v="2"/>
    <m/>
  </r>
  <r>
    <s v="Exp4"/>
    <n v="400033"/>
    <n v="33"/>
    <x v="2"/>
    <x v="8"/>
    <x v="11"/>
    <d v="2014-09-01T00:00:00"/>
    <s v="None_8h"/>
    <m/>
    <m/>
    <n v="4"/>
    <n v="0"/>
    <x v="16"/>
    <n v="7"/>
    <n v="123"/>
    <n v="177"/>
    <n v="121"/>
    <n v="2"/>
    <n v="15"/>
    <n v="47"/>
    <s v="&gt;TS"/>
    <n v="2"/>
    <n v="144.66666666666666"/>
    <n v="0.83640552995391715"/>
    <n v="6.8364055299539173"/>
    <n v="23"/>
    <m/>
    <m/>
    <m/>
    <x v="2"/>
    <m/>
  </r>
  <r>
    <s v="Exp4"/>
    <n v="400039"/>
    <n v="39"/>
    <x v="2"/>
    <x v="8"/>
    <x v="11"/>
    <d v="2014-09-01T00:00:00"/>
    <s v="None_8h"/>
    <m/>
    <n v="39"/>
    <n v="1"/>
    <n v="0"/>
    <x v="16"/>
    <n v="7"/>
    <n v="115"/>
    <m/>
    <n v="162"/>
    <n v="2"/>
    <n v="16"/>
    <n v="39"/>
    <s v="&gt;TS"/>
    <n v="2"/>
    <n v="144.66666666666666"/>
    <n v="1.1198156682027651"/>
    <n v="7.1198156682027651"/>
    <n v="24"/>
    <m/>
    <m/>
    <m/>
    <x v="2"/>
    <m/>
  </r>
  <r>
    <s v="Exp4"/>
    <n v="400039"/>
    <n v="39"/>
    <x v="2"/>
    <x v="8"/>
    <x v="11"/>
    <d v="2014-09-01T00:00:00"/>
    <s v="None_8h"/>
    <m/>
    <m/>
    <n v="2"/>
    <n v="0"/>
    <x v="16"/>
    <n v="7"/>
    <n v="107"/>
    <n v="185"/>
    <n v="91"/>
    <n v="2"/>
    <n v="15"/>
    <n v="26"/>
    <s v="&gt;TS"/>
    <n v="2"/>
    <n v="144.66666666666666"/>
    <n v="0.62903225806451613"/>
    <n v="6.629032258064516"/>
    <n v="23"/>
    <m/>
    <m/>
    <m/>
    <x v="2"/>
    <m/>
  </r>
  <r>
    <s v="Exp4"/>
    <n v="400039"/>
    <n v="39"/>
    <x v="2"/>
    <x v="8"/>
    <x v="11"/>
    <d v="2014-09-01T00:00:00"/>
    <s v="None_8h"/>
    <m/>
    <m/>
    <n v="3"/>
    <n v="1"/>
    <x v="16"/>
    <n v="7"/>
    <n v="114"/>
    <n v="149"/>
    <n v="91"/>
    <n v="2"/>
    <n v="15"/>
    <n v="45"/>
    <s v="&gt;TS"/>
    <n v="3"/>
    <n v="144.66666666666666"/>
    <n v="0.62903225806451613"/>
    <n v="6.629032258064516"/>
    <n v="23"/>
    <m/>
    <m/>
    <m/>
    <x v="2"/>
    <m/>
  </r>
  <r>
    <s v="Exp4"/>
    <n v="400039"/>
    <n v="39"/>
    <x v="2"/>
    <x v="8"/>
    <x v="11"/>
    <d v="2014-09-01T00:00:00"/>
    <s v="None_8h"/>
    <m/>
    <m/>
    <n v="4"/>
    <n v="1"/>
    <x v="16"/>
    <n v="7"/>
    <n v="119"/>
    <n v="149"/>
    <n v="89"/>
    <n v="2"/>
    <n v="14"/>
    <n v="55"/>
    <s v="&gt;TS"/>
    <n v="3"/>
    <n v="144.66666666666666"/>
    <n v="0.61520737327188946"/>
    <n v="6.6152073732718897"/>
    <n v="22"/>
    <m/>
    <m/>
    <m/>
    <x v="2"/>
    <m/>
  </r>
  <r>
    <s v="Exp4"/>
    <n v="400041"/>
    <n v="41"/>
    <x v="2"/>
    <x v="8"/>
    <x v="11"/>
    <d v="2014-09-01T00:00:00"/>
    <s v="None_8h"/>
    <m/>
    <n v="41"/>
    <n v="1"/>
    <n v="2"/>
    <x v="16"/>
    <n v="7"/>
    <n v="113"/>
    <m/>
    <n v="107"/>
    <n v="2"/>
    <n v="16"/>
    <n v="49"/>
    <s v="&gt;TS"/>
    <n v="2"/>
    <n v="144.66666666666666"/>
    <n v="0.73963133640553003"/>
    <n v="6.7396313364055302"/>
    <n v="24"/>
    <m/>
    <m/>
    <m/>
    <x v="2"/>
    <m/>
  </r>
  <r>
    <s v="Exp4"/>
    <n v="400041"/>
    <n v="41"/>
    <x v="2"/>
    <x v="8"/>
    <x v="11"/>
    <d v="2014-09-01T00:00:00"/>
    <s v="None_8h"/>
    <m/>
    <m/>
    <n v="2"/>
    <n v="1"/>
    <x v="15"/>
    <n v="8"/>
    <n v="162"/>
    <n v="128"/>
    <n v="34"/>
    <n v="1"/>
    <n v="15"/>
    <n v="90"/>
    <s v="&gt;TS"/>
    <n v="3"/>
    <n v="104"/>
    <n v="0.32692307692307693"/>
    <n v="7.3269230769230766"/>
    <n v="23"/>
    <m/>
    <m/>
    <m/>
    <x v="2"/>
    <m/>
  </r>
  <r>
    <s v="Exp4"/>
    <n v="400041"/>
    <n v="41"/>
    <x v="2"/>
    <x v="8"/>
    <x v="11"/>
    <d v="2014-09-01T00:00:00"/>
    <s v="None_8h"/>
    <m/>
    <m/>
    <n v="3"/>
    <n v="0"/>
    <x v="15"/>
    <n v="7"/>
    <n v="126"/>
    <n v="143"/>
    <n v="118"/>
    <n v="1"/>
    <n v="15"/>
    <n v="60"/>
    <s v="&gt;TS"/>
    <n v="3"/>
    <n v="104"/>
    <n v="0"/>
    <n v="7"/>
    <n v="23"/>
    <m/>
    <m/>
    <m/>
    <x v="1"/>
    <m/>
  </r>
  <r>
    <s v="Exp4"/>
    <n v="400041"/>
    <n v="41"/>
    <x v="2"/>
    <x v="8"/>
    <x v="11"/>
    <d v="2014-09-01T00:00:00"/>
    <s v="None_8h"/>
    <m/>
    <m/>
    <n v="4"/>
    <n v="1"/>
    <x v="15"/>
    <n v="7"/>
    <n v="122"/>
    <n v="129"/>
    <n v="98"/>
    <n v="1"/>
    <n v="14"/>
    <n v="56"/>
    <s v="&gt;TS"/>
    <n v="3"/>
    <n v="104"/>
    <n v="0"/>
    <n v="7"/>
    <n v="22"/>
    <m/>
    <m/>
    <m/>
    <x v="1"/>
    <m/>
  </r>
  <r>
    <s v="Exp4"/>
    <n v="400021"/>
    <n v="21"/>
    <x v="2"/>
    <x v="8"/>
    <x v="11"/>
    <d v="2014-09-08T00:00:00"/>
    <s v="None_8h"/>
    <m/>
    <n v="21"/>
    <n v="1"/>
    <n v="0"/>
    <x v="11"/>
    <n v="9"/>
    <n v="267"/>
    <m/>
    <n v="144"/>
    <n v="1"/>
    <n v="17"/>
    <n v="170"/>
    <s v="&gt;TS"/>
    <n v="3"/>
    <n v="102.33333333333333"/>
    <n v="1.4071661237785016"/>
    <n v="9.4071661237785023"/>
    <n v="26"/>
    <m/>
    <m/>
    <m/>
    <x v="2"/>
    <m/>
  </r>
  <r>
    <s v="Exp4"/>
    <n v="400021"/>
    <n v="21"/>
    <x v="2"/>
    <x v="8"/>
    <x v="11"/>
    <d v="2014-09-08T00:00:00"/>
    <s v="None_8h"/>
    <m/>
    <m/>
    <n v="2"/>
    <n v="1"/>
    <x v="15"/>
    <n v="8"/>
    <n v="203"/>
    <n v="146"/>
    <n v="112"/>
    <n v="1"/>
    <m/>
    <n v="200"/>
    <s v="&gt;TS"/>
    <n v="3"/>
    <n v="104"/>
    <n v="1.0769230769230769"/>
    <n v="8.0769230769230766"/>
    <s v=""/>
    <m/>
    <m/>
    <m/>
    <x v="2"/>
    <m/>
  </r>
  <r>
    <s v="Exp4"/>
    <n v="400021"/>
    <n v="21"/>
    <x v="2"/>
    <x v="8"/>
    <x v="11"/>
    <d v="2014-09-08T00:00:00"/>
    <s v="None_8h"/>
    <m/>
    <m/>
    <n v="3"/>
    <n v="0"/>
    <x v="15"/>
    <n v="8"/>
    <n v="139"/>
    <n v="160"/>
    <n v="42"/>
    <n v="2"/>
    <m/>
    <n v="60"/>
    <s v="&gt;TS"/>
    <n v="2"/>
    <n v="104"/>
    <n v="0.40384615384615385"/>
    <n v="7.4038461538461542"/>
    <s v=""/>
    <m/>
    <m/>
    <m/>
    <x v="2"/>
    <m/>
  </r>
  <r>
    <s v="Exp4"/>
    <n v="400021"/>
    <n v="21"/>
    <x v="2"/>
    <x v="8"/>
    <x v="11"/>
    <d v="2014-09-08T00:00:00"/>
    <s v="None_8h"/>
    <m/>
    <m/>
    <n v="4"/>
    <n v="1"/>
    <x v="15"/>
    <n v="8"/>
    <n v="200"/>
    <n v="162"/>
    <n v="122"/>
    <n v="1"/>
    <m/>
    <n v="190"/>
    <s v="&gt;TS"/>
    <n v="3"/>
    <n v="104"/>
    <n v="1.1730769230769231"/>
    <n v="8.1730769230769234"/>
    <s v=""/>
    <m/>
    <m/>
    <m/>
    <x v="2"/>
    <m/>
  </r>
  <r>
    <s v="Exp4"/>
    <n v="400030"/>
    <n v="30"/>
    <x v="2"/>
    <x v="8"/>
    <x v="11"/>
    <d v="2014-09-08T00:00:00"/>
    <s v="None_8h"/>
    <m/>
    <n v="30"/>
    <n v="1"/>
    <n v="1"/>
    <x v="11"/>
    <n v="8"/>
    <n v="240"/>
    <m/>
    <m/>
    <n v="0"/>
    <m/>
    <n v="150"/>
    <s v="FL"/>
    <n v="3"/>
    <n v="102.33333333333333"/>
    <n v="0"/>
    <n v="8"/>
    <s v=""/>
    <m/>
    <m/>
    <m/>
    <x v="1"/>
    <m/>
  </r>
  <r>
    <s v="Exp4"/>
    <n v="400030"/>
    <n v="30"/>
    <x v="2"/>
    <x v="8"/>
    <x v="11"/>
    <d v="2014-09-08T00:00:00"/>
    <s v="None_8h"/>
    <m/>
    <m/>
    <n v="2"/>
    <n v="2"/>
    <x v="12"/>
    <n v="9"/>
    <n v="284"/>
    <n v="84"/>
    <m/>
    <n v="0"/>
    <m/>
    <n v="220"/>
    <s v="FL"/>
    <n v="3"/>
    <n v="102.33333333333333"/>
    <n v="0"/>
    <n v="9"/>
    <s v=""/>
    <m/>
    <m/>
    <m/>
    <x v="1"/>
    <m/>
  </r>
  <r>
    <s v="Exp4"/>
    <n v="400030"/>
    <n v="30"/>
    <x v="2"/>
    <x v="8"/>
    <x v="11"/>
    <d v="2014-09-08T00:00:00"/>
    <s v="None_8h"/>
    <m/>
    <m/>
    <n v="3"/>
    <n v="2"/>
    <x v="12"/>
    <n v="9"/>
    <n v="263"/>
    <n v="107"/>
    <m/>
    <n v="0"/>
    <m/>
    <n v="180"/>
    <s v="FL"/>
    <n v="4"/>
    <n v="102.33333333333333"/>
    <n v="0"/>
    <n v="9"/>
    <s v=""/>
    <m/>
    <m/>
    <m/>
    <x v="1"/>
    <m/>
  </r>
  <r>
    <s v="Exp4"/>
    <n v="400030"/>
    <n v="30"/>
    <x v="2"/>
    <x v="8"/>
    <x v="11"/>
    <d v="2014-09-08T00:00:00"/>
    <s v="None_8h"/>
    <m/>
    <m/>
    <n v="4"/>
    <n v="1"/>
    <x v="11"/>
    <n v="8"/>
    <n v="215"/>
    <n v="71"/>
    <m/>
    <n v="0"/>
    <m/>
    <n v="150"/>
    <s v="FL"/>
    <n v="3"/>
    <n v="102.33333333333333"/>
    <n v="0"/>
    <n v="8"/>
    <s v=""/>
    <m/>
    <m/>
    <m/>
    <x v="1"/>
    <m/>
  </r>
  <r>
    <s v="Exp4"/>
    <n v="400032"/>
    <n v="32"/>
    <x v="2"/>
    <x v="8"/>
    <x v="11"/>
    <d v="2014-09-08T00:00:00"/>
    <s v="None_8h"/>
    <m/>
    <n v="32"/>
    <n v="1"/>
    <n v="2"/>
    <x v="6"/>
    <n v="10"/>
    <n v="330"/>
    <m/>
    <m/>
    <n v="0"/>
    <m/>
    <n v="290"/>
    <s v="FL"/>
    <n v="4"/>
    <n v="102.33333333333333"/>
    <n v="0"/>
    <n v="10"/>
    <s v=""/>
    <m/>
    <m/>
    <m/>
    <x v="1"/>
    <m/>
  </r>
  <r>
    <s v="Exp4"/>
    <n v="400032"/>
    <n v="32"/>
    <x v="2"/>
    <x v="8"/>
    <x v="11"/>
    <d v="2014-09-08T00:00:00"/>
    <s v="None_8h"/>
    <m/>
    <m/>
    <n v="2"/>
    <n v="2"/>
    <x v="12"/>
    <n v="9"/>
    <n v="245"/>
    <n v="116"/>
    <m/>
    <n v="0"/>
    <m/>
    <n v="220"/>
    <s v="FL"/>
    <n v="4"/>
    <n v="102.33333333333333"/>
    <n v="0"/>
    <n v="9"/>
    <s v=""/>
    <m/>
    <m/>
    <m/>
    <x v="1"/>
    <m/>
  </r>
  <r>
    <s v="Exp4"/>
    <n v="400032"/>
    <n v="32"/>
    <x v="2"/>
    <x v="8"/>
    <x v="11"/>
    <d v="2014-09-08T00:00:00"/>
    <s v="None_8h"/>
    <m/>
    <m/>
    <n v="3"/>
    <n v="1"/>
    <x v="11"/>
    <n v="8"/>
    <n v="250"/>
    <n v="104"/>
    <m/>
    <n v="0"/>
    <m/>
    <n v="190"/>
    <s v="FL"/>
    <n v="4"/>
    <n v="102.33333333333333"/>
    <n v="0"/>
    <n v="8"/>
    <s v=""/>
    <m/>
    <m/>
    <m/>
    <x v="1"/>
    <m/>
  </r>
  <r>
    <s v="Exp4"/>
    <n v="400032"/>
    <n v="32"/>
    <x v="2"/>
    <x v="8"/>
    <x v="11"/>
    <d v="2014-09-08T00:00:00"/>
    <s v="None_8h"/>
    <m/>
    <m/>
    <n v="4"/>
    <n v="1"/>
    <x v="11"/>
    <n v="9"/>
    <n v="175"/>
    <n v="137"/>
    <n v="17"/>
    <n v="1"/>
    <n v="15"/>
    <n v="90"/>
    <s v="&gt;TS"/>
    <n v="3"/>
    <n v="102.33333333333333"/>
    <n v="0.16612377850162868"/>
    <n v="8.1661237785016283"/>
    <n v="24"/>
    <m/>
    <m/>
    <m/>
    <x v="2"/>
    <m/>
  </r>
  <r>
    <s v="Exp4"/>
    <n v="400008"/>
    <n v="8"/>
    <x v="2"/>
    <x v="8"/>
    <x v="11"/>
    <d v="2014-09-15T00:00:00"/>
    <s v="None_8h"/>
    <m/>
    <n v="8"/>
    <n v="1"/>
    <m/>
    <x v="12"/>
    <n v="9"/>
    <m/>
    <m/>
    <m/>
    <m/>
    <m/>
    <m/>
    <m/>
    <n v="4"/>
    <n v="102.33333333333333"/>
    <n v="0"/>
    <n v="9"/>
    <s v=""/>
    <m/>
    <m/>
    <m/>
    <x v="1"/>
    <m/>
  </r>
  <r>
    <s v="Exp4"/>
    <n v="400008"/>
    <n v="8"/>
    <x v="2"/>
    <x v="8"/>
    <x v="11"/>
    <d v="2014-09-15T00:00:00"/>
    <s v="None_8h"/>
    <m/>
    <m/>
    <n v="2"/>
    <m/>
    <x v="11"/>
    <n v="8"/>
    <m/>
    <m/>
    <m/>
    <m/>
    <m/>
    <m/>
    <m/>
    <n v="3"/>
    <n v="102.33333333333333"/>
    <n v="0"/>
    <n v="8"/>
    <s v=""/>
    <m/>
    <m/>
    <m/>
    <x v="1"/>
    <m/>
  </r>
  <r>
    <s v="Exp4"/>
    <n v="400008"/>
    <n v="8"/>
    <x v="2"/>
    <x v="8"/>
    <x v="11"/>
    <d v="2014-09-15T00:00:00"/>
    <s v="None_8h"/>
    <m/>
    <m/>
    <n v="3"/>
    <m/>
    <x v="11"/>
    <n v="8"/>
    <m/>
    <m/>
    <m/>
    <m/>
    <m/>
    <m/>
    <m/>
    <n v="4"/>
    <n v="102.33333333333333"/>
    <n v="0"/>
    <n v="8"/>
    <s v=""/>
    <m/>
    <m/>
    <m/>
    <x v="1"/>
    <m/>
  </r>
  <r>
    <s v="Exp4"/>
    <n v="400008"/>
    <n v="8"/>
    <x v="2"/>
    <x v="8"/>
    <x v="11"/>
    <d v="2014-09-15T00:00:00"/>
    <s v="None_8h"/>
    <m/>
    <m/>
    <n v="4"/>
    <m/>
    <x v="11"/>
    <n v="8"/>
    <m/>
    <m/>
    <m/>
    <m/>
    <m/>
    <m/>
    <m/>
    <n v="3"/>
    <n v="102.33333333333333"/>
    <n v="0"/>
    <n v="8"/>
    <s v=""/>
    <m/>
    <m/>
    <m/>
    <x v="1"/>
    <m/>
  </r>
  <r>
    <s v="Exp4"/>
    <n v="400014"/>
    <n v="14"/>
    <x v="2"/>
    <x v="8"/>
    <x v="11"/>
    <d v="2014-09-15T00:00:00"/>
    <s v="None_8h"/>
    <m/>
    <n v="14"/>
    <n v="1"/>
    <n v="0"/>
    <x v="11"/>
    <n v="8"/>
    <m/>
    <m/>
    <m/>
    <m/>
    <m/>
    <m/>
    <s v="&gt;FL"/>
    <n v="4"/>
    <n v="102.33333333333333"/>
    <n v="0"/>
    <n v="8"/>
    <s v=""/>
    <m/>
    <m/>
    <m/>
    <x v="1"/>
    <m/>
  </r>
  <r>
    <s v="Exp4"/>
    <n v="400014"/>
    <n v="14"/>
    <x v="2"/>
    <x v="8"/>
    <x v="11"/>
    <d v="2014-09-15T00:00:00"/>
    <s v="None_8h"/>
    <m/>
    <m/>
    <n v="2"/>
    <n v="0"/>
    <x v="15"/>
    <n v="7"/>
    <m/>
    <m/>
    <m/>
    <m/>
    <m/>
    <m/>
    <s v="&gt;FL"/>
    <n v="3"/>
    <n v="104"/>
    <n v="0"/>
    <n v="7"/>
    <s v=""/>
    <m/>
    <m/>
    <m/>
    <x v="1"/>
    <m/>
  </r>
  <r>
    <s v="Exp4"/>
    <n v="400014"/>
    <n v="14"/>
    <x v="2"/>
    <x v="8"/>
    <x v="11"/>
    <d v="2014-09-15T00:00:00"/>
    <s v="None_8h"/>
    <m/>
    <m/>
    <n v="3"/>
    <n v="0"/>
    <x v="15"/>
    <n v="8"/>
    <m/>
    <m/>
    <m/>
    <n v="3"/>
    <m/>
    <m/>
    <s v="&gt;TS"/>
    <n v="3"/>
    <n v="104"/>
    <n v="0"/>
    <n v="7"/>
    <s v=""/>
    <m/>
    <m/>
    <m/>
    <x v="2"/>
    <m/>
  </r>
  <r>
    <s v="Exp4"/>
    <n v="400014"/>
    <n v="14"/>
    <x v="2"/>
    <x v="8"/>
    <x v="11"/>
    <d v="2014-09-15T00:00:00"/>
    <s v="None_8h"/>
    <m/>
    <m/>
    <n v="4"/>
    <n v="0"/>
    <x v="11"/>
    <n v="8"/>
    <m/>
    <m/>
    <m/>
    <m/>
    <m/>
    <m/>
    <s v="&gt;FL"/>
    <n v="4"/>
    <n v="102.33333333333333"/>
    <n v="0"/>
    <n v="8"/>
    <s v=""/>
    <m/>
    <m/>
    <m/>
    <x v="1"/>
    <m/>
  </r>
  <r>
    <s v="Exp4"/>
    <n v="400037"/>
    <n v="37"/>
    <x v="2"/>
    <x v="8"/>
    <x v="11"/>
    <d v="2014-09-15T00:00:00"/>
    <s v="None_8h"/>
    <m/>
    <n v="37"/>
    <n v="1"/>
    <m/>
    <x v="11"/>
    <n v="8"/>
    <m/>
    <m/>
    <m/>
    <m/>
    <m/>
    <m/>
    <m/>
    <n v="4"/>
    <n v="102.33333333333333"/>
    <n v="0"/>
    <n v="8"/>
    <s v=""/>
    <m/>
    <m/>
    <m/>
    <x v="1"/>
    <m/>
  </r>
  <r>
    <s v="Exp4"/>
    <n v="400037"/>
    <n v="37"/>
    <x v="2"/>
    <x v="8"/>
    <x v="11"/>
    <d v="2014-09-15T00:00:00"/>
    <s v="None_8h"/>
    <m/>
    <m/>
    <n v="2"/>
    <m/>
    <x v="11"/>
    <n v="9"/>
    <m/>
    <m/>
    <m/>
    <m/>
    <m/>
    <m/>
    <m/>
    <n v="4"/>
    <n v="102.33333333333333"/>
    <n v="0"/>
    <n v="8"/>
    <s v=""/>
    <m/>
    <m/>
    <m/>
    <x v="2"/>
    <m/>
  </r>
  <r>
    <s v="Exp4"/>
    <n v="400037"/>
    <n v="37"/>
    <x v="2"/>
    <x v="8"/>
    <x v="11"/>
    <d v="2014-09-15T00:00:00"/>
    <s v="None_8h"/>
    <m/>
    <m/>
    <n v="3"/>
    <m/>
    <x v="11"/>
    <n v="8"/>
    <m/>
    <m/>
    <m/>
    <m/>
    <m/>
    <m/>
    <m/>
    <n v="2"/>
    <n v="102.33333333333333"/>
    <n v="0"/>
    <n v="8"/>
    <s v=""/>
    <m/>
    <m/>
    <m/>
    <x v="1"/>
    <m/>
  </r>
  <r>
    <s v="Exp4"/>
    <n v="400037"/>
    <n v="37"/>
    <x v="2"/>
    <x v="8"/>
    <x v="11"/>
    <d v="2014-09-15T00:00:00"/>
    <s v="None_8h"/>
    <m/>
    <m/>
    <n v="4"/>
    <m/>
    <x v="11"/>
    <n v="8"/>
    <m/>
    <m/>
    <m/>
    <m/>
    <m/>
    <m/>
    <m/>
    <n v="4"/>
    <n v="102.33333333333333"/>
    <n v="0"/>
    <n v="8"/>
    <s v=""/>
    <m/>
    <m/>
    <m/>
    <x v="1"/>
    <m/>
  </r>
  <r>
    <s v="Exp4"/>
    <n v="400037"/>
    <n v="37"/>
    <x v="2"/>
    <x v="8"/>
    <x v="11"/>
    <d v="2014-09-15T00:00:00"/>
    <s v="None_8h"/>
    <m/>
    <m/>
    <n v="5"/>
    <m/>
    <x v="11"/>
    <n v="8"/>
    <m/>
    <m/>
    <m/>
    <m/>
    <m/>
    <m/>
    <m/>
    <n v="3"/>
    <n v="102.33333333333333"/>
    <n v="0"/>
    <n v="8"/>
    <s v=""/>
    <m/>
    <m/>
    <m/>
    <x v="1"/>
    <m/>
  </r>
  <r>
    <s v="Exp4"/>
    <n v="400037"/>
    <n v="37"/>
    <x v="2"/>
    <x v="8"/>
    <x v="11"/>
    <d v="2014-09-15T00:00:00"/>
    <s v="None_8h"/>
    <m/>
    <m/>
    <n v="6"/>
    <m/>
    <x v="11"/>
    <n v="8"/>
    <m/>
    <m/>
    <m/>
    <m/>
    <m/>
    <m/>
    <m/>
    <n v="4"/>
    <n v="102.33333333333333"/>
    <n v="0"/>
    <n v="8"/>
    <s v=""/>
    <m/>
    <m/>
    <m/>
    <x v="1"/>
    <m/>
  </r>
  <r>
    <s v="Exp4"/>
    <n v="400028"/>
    <n v="28"/>
    <x v="2"/>
    <x v="8"/>
    <x v="11"/>
    <d v="2014-09-22T00:00:00"/>
    <s v="None_8h"/>
    <m/>
    <n v="28"/>
    <n v="1"/>
    <m/>
    <x v="11"/>
    <m/>
    <m/>
    <m/>
    <m/>
    <m/>
    <n v="16"/>
    <m/>
    <m/>
    <n v="4"/>
    <n v="102.33333333333333"/>
    <n v="0"/>
    <n v="8"/>
    <n v="24"/>
    <m/>
    <m/>
    <m/>
    <x v="1"/>
    <m/>
  </r>
  <r>
    <s v="Exp4"/>
    <n v="400028"/>
    <n v="28"/>
    <x v="2"/>
    <x v="8"/>
    <x v="11"/>
    <d v="2014-09-22T00:00:00"/>
    <s v="None_8h"/>
    <m/>
    <m/>
    <n v="2"/>
    <m/>
    <x v="11"/>
    <m/>
    <m/>
    <m/>
    <m/>
    <m/>
    <n v="16"/>
    <m/>
    <m/>
    <n v="4"/>
    <n v="102.33333333333333"/>
    <n v="0"/>
    <n v="8"/>
    <n v="24"/>
    <m/>
    <m/>
    <m/>
    <x v="1"/>
    <m/>
  </r>
  <r>
    <s v="Exp4"/>
    <n v="400028"/>
    <n v="28"/>
    <x v="2"/>
    <x v="8"/>
    <x v="11"/>
    <d v="2014-09-22T00:00:00"/>
    <s v="None_8h"/>
    <m/>
    <m/>
    <n v="3"/>
    <m/>
    <x v="11"/>
    <m/>
    <m/>
    <m/>
    <m/>
    <m/>
    <n v="11"/>
    <m/>
    <m/>
    <n v="3"/>
    <n v="102.33333333333333"/>
    <n v="0"/>
    <n v="8"/>
    <n v="19"/>
    <m/>
    <m/>
    <m/>
    <x v="1"/>
    <m/>
  </r>
  <r>
    <s v="Exp4"/>
    <n v="400028"/>
    <n v="28"/>
    <x v="2"/>
    <x v="8"/>
    <x v="11"/>
    <d v="2014-09-22T00:00:00"/>
    <s v="None_8h"/>
    <m/>
    <m/>
    <n v="4"/>
    <m/>
    <x v="11"/>
    <m/>
    <m/>
    <m/>
    <m/>
    <m/>
    <n v="16"/>
    <m/>
    <m/>
    <n v="4"/>
    <n v="102.33333333333333"/>
    <n v="0"/>
    <n v="8"/>
    <n v="24"/>
    <m/>
    <m/>
    <m/>
    <x v="1"/>
    <m/>
  </r>
  <r>
    <s v="Exp4"/>
    <n v="400029"/>
    <n v="29"/>
    <x v="2"/>
    <x v="8"/>
    <x v="11"/>
    <d v="2014-09-22T00:00:00"/>
    <s v="None_8h"/>
    <m/>
    <n v="29"/>
    <n v="1"/>
    <m/>
    <x v="11"/>
    <m/>
    <m/>
    <m/>
    <m/>
    <m/>
    <n v="16"/>
    <m/>
    <m/>
    <n v="4"/>
    <n v="102.33333333333333"/>
    <n v="0"/>
    <n v="8"/>
    <n v="24"/>
    <m/>
    <m/>
    <m/>
    <x v="1"/>
    <m/>
  </r>
  <r>
    <s v="Exp4"/>
    <n v="400029"/>
    <n v="29"/>
    <x v="2"/>
    <x v="8"/>
    <x v="11"/>
    <d v="2014-09-22T00:00:00"/>
    <s v="None_8h"/>
    <m/>
    <m/>
    <n v="2"/>
    <m/>
    <x v="12"/>
    <m/>
    <m/>
    <m/>
    <m/>
    <m/>
    <n v="17"/>
    <m/>
    <m/>
    <n v="4"/>
    <n v="102.33333333333333"/>
    <n v="0"/>
    <n v="9"/>
    <n v="26"/>
    <m/>
    <m/>
    <m/>
    <x v="1"/>
    <m/>
  </r>
  <r>
    <s v="Exp4"/>
    <n v="400029"/>
    <n v="29"/>
    <x v="2"/>
    <x v="8"/>
    <x v="11"/>
    <d v="2014-09-22T00:00:00"/>
    <s v="None_8h"/>
    <m/>
    <m/>
    <n v="3"/>
    <m/>
    <x v="11"/>
    <m/>
    <m/>
    <m/>
    <m/>
    <m/>
    <m/>
    <m/>
    <m/>
    <n v="4"/>
    <n v="102.33333333333333"/>
    <n v="0"/>
    <n v="8"/>
    <s v=""/>
    <m/>
    <m/>
    <m/>
    <x v="1"/>
    <m/>
  </r>
  <r>
    <s v="Exp4"/>
    <n v="400029"/>
    <n v="29"/>
    <x v="2"/>
    <x v="8"/>
    <x v="11"/>
    <d v="2014-09-22T00:00:00"/>
    <s v="None_8h"/>
    <m/>
    <m/>
    <n v="4"/>
    <m/>
    <x v="11"/>
    <m/>
    <m/>
    <m/>
    <m/>
    <m/>
    <n v="10"/>
    <m/>
    <m/>
    <n v="4"/>
    <n v="102.33333333333333"/>
    <n v="0"/>
    <n v="8"/>
    <n v="18"/>
    <m/>
    <m/>
    <m/>
    <x v="1"/>
    <m/>
  </r>
  <r>
    <s v="Exp4"/>
    <n v="400015"/>
    <n v="15"/>
    <x v="2"/>
    <x v="8"/>
    <x v="11"/>
    <d v="2014-09-29T00:00:00"/>
    <s v="None_8h"/>
    <m/>
    <n v="15"/>
    <n v="1"/>
    <m/>
    <x v="12"/>
    <m/>
    <n v="413"/>
    <m/>
    <m/>
    <m/>
    <n v="16"/>
    <m/>
    <m/>
    <n v="4"/>
    <n v="102.33333333333333"/>
    <n v="0"/>
    <n v="9"/>
    <n v="25"/>
    <m/>
    <m/>
    <m/>
    <x v="1"/>
    <m/>
  </r>
  <r>
    <s v="Exp4"/>
    <n v="400015"/>
    <n v="15"/>
    <x v="2"/>
    <x v="8"/>
    <x v="11"/>
    <d v="2014-09-29T00:00:00"/>
    <s v="None_8h"/>
    <m/>
    <m/>
    <n v="2"/>
    <m/>
    <x v="11"/>
    <m/>
    <n v="375"/>
    <m/>
    <m/>
    <m/>
    <n v="16"/>
    <m/>
    <m/>
    <n v="4"/>
    <n v="102.33333333333333"/>
    <n v="0"/>
    <n v="8"/>
    <n v="24"/>
    <m/>
    <m/>
    <m/>
    <x v="1"/>
    <m/>
  </r>
  <r>
    <s v="Exp4"/>
    <n v="400015"/>
    <n v="15"/>
    <x v="2"/>
    <x v="8"/>
    <x v="11"/>
    <d v="2014-09-29T00:00:00"/>
    <s v="None_8h"/>
    <m/>
    <m/>
    <n v="3"/>
    <m/>
    <x v="12"/>
    <m/>
    <n v="430"/>
    <m/>
    <m/>
    <m/>
    <n v="16"/>
    <m/>
    <m/>
    <n v="5"/>
    <n v="102.33333333333333"/>
    <n v="0"/>
    <n v="9"/>
    <n v="25"/>
    <m/>
    <m/>
    <m/>
    <x v="1"/>
    <m/>
  </r>
  <r>
    <s v="Exp4"/>
    <n v="400015"/>
    <n v="15"/>
    <x v="2"/>
    <x v="8"/>
    <x v="11"/>
    <d v="2014-09-29T00:00:00"/>
    <s v="None_8h"/>
    <m/>
    <m/>
    <n v="4"/>
    <m/>
    <x v="12"/>
    <m/>
    <n v="400"/>
    <m/>
    <m/>
    <m/>
    <n v="15"/>
    <m/>
    <m/>
    <n v="4"/>
    <n v="102.33333333333333"/>
    <n v="0"/>
    <n v="9"/>
    <n v="24"/>
    <m/>
    <m/>
    <m/>
    <x v="1"/>
    <m/>
  </r>
  <r>
    <s v="Exp4"/>
    <n v="400022"/>
    <n v="22"/>
    <x v="2"/>
    <x v="8"/>
    <x v="11"/>
    <d v="2014-09-29T00:00:00"/>
    <s v="None_8h"/>
    <m/>
    <n v="22"/>
    <n v="1"/>
    <m/>
    <x v="11"/>
    <m/>
    <n v="405"/>
    <m/>
    <m/>
    <m/>
    <n v="15"/>
    <m/>
    <m/>
    <n v="4"/>
    <n v="102.33333333333333"/>
    <n v="0"/>
    <n v="8"/>
    <n v="23"/>
    <m/>
    <m/>
    <m/>
    <x v="1"/>
    <m/>
  </r>
  <r>
    <s v="Exp4"/>
    <n v="400022"/>
    <n v="22"/>
    <x v="2"/>
    <x v="8"/>
    <x v="11"/>
    <d v="2014-09-29T00:00:00"/>
    <s v="None_8h"/>
    <m/>
    <m/>
    <n v="2"/>
    <m/>
    <x v="11"/>
    <m/>
    <n v="360"/>
    <m/>
    <m/>
    <m/>
    <n v="14"/>
    <m/>
    <m/>
    <n v="4"/>
    <n v="102.33333333333333"/>
    <n v="0"/>
    <n v="8"/>
    <n v="22"/>
    <m/>
    <m/>
    <m/>
    <x v="1"/>
    <m/>
  </r>
  <r>
    <s v="Exp4"/>
    <n v="400022"/>
    <n v="22"/>
    <x v="2"/>
    <x v="8"/>
    <x v="11"/>
    <d v="2014-09-29T00:00:00"/>
    <s v="None_8h"/>
    <m/>
    <m/>
    <n v="3"/>
    <m/>
    <x v="11"/>
    <m/>
    <n v="378"/>
    <m/>
    <m/>
    <m/>
    <n v="15"/>
    <m/>
    <m/>
    <n v="4"/>
    <n v="102.33333333333333"/>
    <n v="0"/>
    <n v="8"/>
    <n v="23"/>
    <m/>
    <m/>
    <m/>
    <x v="1"/>
    <m/>
  </r>
  <r>
    <s v="Exp4"/>
    <n v="400022"/>
    <n v="22"/>
    <x v="2"/>
    <x v="8"/>
    <x v="11"/>
    <d v="2014-09-29T00:00:00"/>
    <s v="None_8h"/>
    <m/>
    <m/>
    <n v="4"/>
    <m/>
    <x v="11"/>
    <m/>
    <n v="377"/>
    <m/>
    <m/>
    <m/>
    <n v="14"/>
    <m/>
    <m/>
    <n v="4"/>
    <n v="102.33333333333333"/>
    <n v="0"/>
    <n v="8"/>
    <n v="22"/>
    <m/>
    <m/>
    <m/>
    <x v="1"/>
    <m/>
  </r>
  <r>
    <s v="Exp4"/>
    <n v="400042"/>
    <n v="42"/>
    <x v="2"/>
    <x v="8"/>
    <x v="11"/>
    <d v="2014-09-29T00:00:00"/>
    <s v="None_8h"/>
    <m/>
    <n v="42"/>
    <n v="1"/>
    <m/>
    <x v="11"/>
    <m/>
    <n v="375"/>
    <m/>
    <m/>
    <m/>
    <n v="15"/>
    <m/>
    <m/>
    <n v="3"/>
    <n v="102.33333333333333"/>
    <n v="0"/>
    <n v="8"/>
    <n v="23"/>
    <m/>
    <m/>
    <m/>
    <x v="1"/>
    <m/>
  </r>
  <r>
    <s v="Exp4"/>
    <n v="400042"/>
    <n v="42"/>
    <x v="2"/>
    <x v="8"/>
    <x v="11"/>
    <d v="2014-09-29T00:00:00"/>
    <s v="None_8h"/>
    <m/>
    <m/>
    <n v="2"/>
    <m/>
    <x v="12"/>
    <m/>
    <n v="374"/>
    <m/>
    <m/>
    <m/>
    <n v="16"/>
    <m/>
    <m/>
    <n v="4"/>
    <n v="102.33333333333333"/>
    <n v="0"/>
    <n v="9"/>
    <n v="25"/>
    <m/>
    <m/>
    <m/>
    <x v="1"/>
    <m/>
  </r>
  <r>
    <s v="Exp4"/>
    <n v="400042"/>
    <n v="42"/>
    <x v="2"/>
    <x v="8"/>
    <x v="11"/>
    <d v="2014-09-29T00:00:00"/>
    <s v="None_8h"/>
    <m/>
    <m/>
    <n v="3"/>
    <m/>
    <x v="12"/>
    <m/>
    <n v="432"/>
    <m/>
    <m/>
    <m/>
    <n v="16"/>
    <m/>
    <m/>
    <n v="4"/>
    <n v="102.33333333333333"/>
    <n v="0"/>
    <n v="9"/>
    <n v="25"/>
    <m/>
    <m/>
    <m/>
    <x v="1"/>
    <m/>
  </r>
  <r>
    <s v="Exp4"/>
    <n v="400042"/>
    <n v="42"/>
    <x v="2"/>
    <x v="8"/>
    <x v="11"/>
    <d v="2014-09-29T00:00:00"/>
    <s v="None_8h"/>
    <m/>
    <m/>
    <n v="4"/>
    <m/>
    <x v="11"/>
    <m/>
    <n v="362"/>
    <m/>
    <m/>
    <m/>
    <n v="12"/>
    <m/>
    <m/>
    <n v="4"/>
    <n v="102.33333333333333"/>
    <n v="0"/>
    <n v="8"/>
    <n v="20"/>
    <m/>
    <m/>
    <m/>
    <x v="1"/>
    <m/>
  </r>
  <r>
    <s v="Exp4"/>
    <n v="400004"/>
    <n v="4"/>
    <x v="2"/>
    <x v="8"/>
    <x v="11"/>
    <d v="2014-10-06T00:00:00"/>
    <s v="None_8h"/>
    <m/>
    <n v="4"/>
    <n v="1"/>
    <m/>
    <x v="12"/>
    <m/>
    <n v="430"/>
    <m/>
    <m/>
    <m/>
    <n v="16"/>
    <m/>
    <m/>
    <n v="4"/>
    <n v="102.33333333333333"/>
    <n v="0"/>
    <n v="9"/>
    <n v="25"/>
    <m/>
    <m/>
    <m/>
    <x v="1"/>
    <m/>
  </r>
  <r>
    <s v="Exp4"/>
    <n v="400004"/>
    <n v="4"/>
    <x v="2"/>
    <x v="8"/>
    <x v="11"/>
    <d v="2014-10-06T00:00:00"/>
    <s v="None_8h"/>
    <m/>
    <m/>
    <n v="2"/>
    <m/>
    <x v="11"/>
    <m/>
    <n v="380"/>
    <m/>
    <m/>
    <m/>
    <n v="16"/>
    <m/>
    <m/>
    <n v="3"/>
    <n v="102.33333333333333"/>
    <n v="0"/>
    <n v="8"/>
    <n v="24"/>
    <m/>
    <m/>
    <m/>
    <x v="1"/>
    <m/>
  </r>
  <r>
    <s v="Exp4"/>
    <n v="400004"/>
    <n v="4"/>
    <x v="2"/>
    <x v="8"/>
    <x v="11"/>
    <d v="2014-10-06T00:00:00"/>
    <s v="None_8h"/>
    <m/>
    <m/>
    <n v="3"/>
    <m/>
    <x v="12"/>
    <m/>
    <n v="435"/>
    <m/>
    <m/>
    <m/>
    <n v="15"/>
    <m/>
    <m/>
    <n v="4"/>
    <n v="102.33333333333333"/>
    <n v="0"/>
    <n v="9"/>
    <n v="24"/>
    <m/>
    <m/>
    <m/>
    <x v="1"/>
    <m/>
  </r>
  <r>
    <s v="Exp4"/>
    <n v="400004"/>
    <n v="4"/>
    <x v="2"/>
    <x v="8"/>
    <x v="11"/>
    <d v="2014-10-06T00:00:00"/>
    <s v="None_8h"/>
    <m/>
    <m/>
    <n v="4"/>
    <m/>
    <x v="11"/>
    <m/>
    <n v="361"/>
    <m/>
    <m/>
    <m/>
    <n v="15"/>
    <m/>
    <m/>
    <n v="3"/>
    <n v="102.33333333333333"/>
    <n v="0"/>
    <n v="8"/>
    <n v="23"/>
    <m/>
    <m/>
    <m/>
    <x v="1"/>
    <m/>
  </r>
  <r>
    <s v="Exp4"/>
    <n v="400020"/>
    <n v="20"/>
    <x v="2"/>
    <x v="8"/>
    <x v="11"/>
    <d v="2014-10-06T00:00:00"/>
    <s v="None_8h"/>
    <m/>
    <n v="20"/>
    <n v="1"/>
    <m/>
    <x v="11"/>
    <m/>
    <n v="370"/>
    <m/>
    <m/>
    <m/>
    <n v="16"/>
    <m/>
    <m/>
    <n v="3"/>
    <n v="102.33333333333333"/>
    <n v="0"/>
    <n v="8"/>
    <n v="24"/>
    <m/>
    <m/>
    <m/>
    <x v="1"/>
    <m/>
  </r>
  <r>
    <s v="Exp4"/>
    <n v="400020"/>
    <n v="20"/>
    <x v="2"/>
    <x v="8"/>
    <x v="11"/>
    <d v="2014-10-06T00:00:00"/>
    <s v="None_8h"/>
    <m/>
    <m/>
    <n v="2"/>
    <m/>
    <x v="12"/>
    <m/>
    <n v="390"/>
    <m/>
    <m/>
    <m/>
    <n v="17"/>
    <m/>
    <m/>
    <n v="4"/>
    <n v="102.33333333333333"/>
    <n v="0"/>
    <n v="9"/>
    <n v="26"/>
    <m/>
    <m/>
    <m/>
    <x v="1"/>
    <m/>
  </r>
  <r>
    <s v="Exp4"/>
    <n v="400020"/>
    <n v="20"/>
    <x v="2"/>
    <x v="8"/>
    <x v="11"/>
    <d v="2014-10-06T00:00:00"/>
    <s v="None_8h"/>
    <m/>
    <m/>
    <n v="3"/>
    <m/>
    <x v="6"/>
    <m/>
    <n v="350"/>
    <m/>
    <m/>
    <m/>
    <n v="13"/>
    <m/>
    <m/>
    <n v="4"/>
    <n v="102.33333333333333"/>
    <n v="0"/>
    <n v="10"/>
    <n v="23"/>
    <m/>
    <m/>
    <m/>
    <x v="1"/>
    <m/>
  </r>
  <r>
    <s v="Exp4"/>
    <n v="400020"/>
    <n v="20"/>
    <x v="2"/>
    <x v="8"/>
    <x v="11"/>
    <d v="2014-10-06T00:00:00"/>
    <s v="None_8h"/>
    <m/>
    <m/>
    <n v="4"/>
    <m/>
    <x v="12"/>
    <m/>
    <n v="400"/>
    <m/>
    <m/>
    <m/>
    <n v="14"/>
    <m/>
    <m/>
    <n v="4"/>
    <n v="102.33333333333333"/>
    <n v="0"/>
    <n v="9"/>
    <n v="23"/>
    <m/>
    <m/>
    <m/>
    <x v="1"/>
    <m/>
  </r>
  <r>
    <s v="Exp4"/>
    <n v="400034"/>
    <n v="34"/>
    <x v="2"/>
    <x v="8"/>
    <x v="11"/>
    <d v="2014-10-06T00:00:00"/>
    <s v="None_8h"/>
    <m/>
    <n v="34"/>
    <n v="1"/>
    <m/>
    <x v="12"/>
    <m/>
    <n v="410"/>
    <m/>
    <m/>
    <m/>
    <n v="16"/>
    <m/>
    <m/>
    <n v="4"/>
    <n v="102.33333333333333"/>
    <n v="0"/>
    <n v="9"/>
    <n v="25"/>
    <m/>
    <m/>
    <m/>
    <x v="1"/>
    <m/>
  </r>
  <r>
    <s v="Exp4"/>
    <n v="400034"/>
    <n v="34"/>
    <x v="2"/>
    <x v="8"/>
    <x v="11"/>
    <d v="2014-10-06T00:00:00"/>
    <s v="None_8h"/>
    <m/>
    <m/>
    <n v="2"/>
    <m/>
    <x v="11"/>
    <m/>
    <n v="345"/>
    <m/>
    <m/>
    <m/>
    <n v="17"/>
    <m/>
    <m/>
    <n v="3"/>
    <n v="102.33333333333333"/>
    <n v="0"/>
    <n v="8"/>
    <n v="25"/>
    <m/>
    <m/>
    <m/>
    <x v="1"/>
    <m/>
  </r>
  <r>
    <s v="Exp4"/>
    <n v="400034"/>
    <n v="34"/>
    <x v="2"/>
    <x v="8"/>
    <x v="11"/>
    <d v="2014-10-06T00:00:00"/>
    <s v="None_8h"/>
    <m/>
    <m/>
    <n v="3"/>
    <m/>
    <x v="11"/>
    <m/>
    <n v="344"/>
    <m/>
    <m/>
    <m/>
    <n v="17"/>
    <m/>
    <m/>
    <n v="3"/>
    <n v="102.33333333333333"/>
    <n v="0"/>
    <n v="8"/>
    <n v="25"/>
    <m/>
    <m/>
    <m/>
    <x v="1"/>
    <m/>
  </r>
  <r>
    <s v="Exp4"/>
    <n v="400034"/>
    <n v="34"/>
    <x v="2"/>
    <x v="8"/>
    <x v="11"/>
    <d v="2014-10-06T00:00:00"/>
    <s v="None_8h"/>
    <m/>
    <m/>
    <n v="4"/>
    <m/>
    <x v="12"/>
    <m/>
    <n v="385"/>
    <m/>
    <m/>
    <m/>
    <n v="16"/>
    <m/>
    <m/>
    <n v="4"/>
    <n v="102.33333333333333"/>
    <n v="0"/>
    <n v="9"/>
    <n v="25"/>
    <m/>
    <m/>
    <m/>
    <x v="1"/>
    <m/>
  </r>
  <r>
    <s v="Exp4"/>
    <n v="400006"/>
    <n v="6"/>
    <x v="2"/>
    <x v="8"/>
    <x v="11"/>
    <d v="2014-10-14T00:00:00"/>
    <s v="None_8h"/>
    <m/>
    <n v="6"/>
    <n v="1"/>
    <m/>
    <x v="12"/>
    <m/>
    <n v="430"/>
    <m/>
    <m/>
    <m/>
    <n v="14"/>
    <m/>
    <m/>
    <n v="4"/>
    <n v="102.33333333333333"/>
    <n v="0"/>
    <n v="9"/>
    <n v="23"/>
    <m/>
    <m/>
    <m/>
    <x v="1"/>
    <m/>
  </r>
  <r>
    <s v="Exp4"/>
    <n v="400006"/>
    <n v="6"/>
    <x v="2"/>
    <x v="8"/>
    <x v="11"/>
    <d v="2014-10-14T00:00:00"/>
    <s v="None_8h"/>
    <m/>
    <m/>
    <n v="2"/>
    <m/>
    <x v="12"/>
    <m/>
    <n v="370"/>
    <m/>
    <m/>
    <m/>
    <n v="14"/>
    <m/>
    <m/>
    <n v="3"/>
    <n v="102.33333333333333"/>
    <n v="0"/>
    <n v="9"/>
    <n v="23"/>
    <m/>
    <m/>
    <m/>
    <x v="1"/>
    <m/>
  </r>
  <r>
    <s v="Exp4"/>
    <n v="400006"/>
    <n v="6"/>
    <x v="2"/>
    <x v="8"/>
    <x v="11"/>
    <d v="2014-10-14T00:00:00"/>
    <s v="None_8h"/>
    <m/>
    <m/>
    <n v="3"/>
    <m/>
    <x v="12"/>
    <m/>
    <n v="440"/>
    <m/>
    <m/>
    <m/>
    <n v="14"/>
    <m/>
    <m/>
    <n v="4"/>
    <n v="102.33333333333333"/>
    <n v="0"/>
    <n v="9"/>
    <n v="23"/>
    <m/>
    <m/>
    <m/>
    <x v="1"/>
    <m/>
  </r>
  <r>
    <s v="Exp4"/>
    <n v="400006"/>
    <n v="6"/>
    <x v="2"/>
    <x v="8"/>
    <x v="11"/>
    <d v="2014-10-14T00:00:00"/>
    <s v="None_8h"/>
    <m/>
    <m/>
    <n v="4"/>
    <m/>
    <x v="11"/>
    <m/>
    <n v="370"/>
    <m/>
    <m/>
    <m/>
    <n v="12"/>
    <m/>
    <m/>
    <n v="4"/>
    <n v="102.33333333333333"/>
    <n v="0"/>
    <n v="8"/>
    <n v="20"/>
    <m/>
    <m/>
    <m/>
    <x v="1"/>
    <m/>
  </r>
  <r>
    <s v="Exp4"/>
    <n v="400027"/>
    <n v="27"/>
    <x v="2"/>
    <x v="8"/>
    <x v="11"/>
    <d v="2014-10-14T00:00:00"/>
    <s v="None_8h"/>
    <m/>
    <s v="Otane"/>
    <n v="1"/>
    <m/>
    <x v="11"/>
    <m/>
    <m/>
    <m/>
    <m/>
    <m/>
    <n v="16"/>
    <m/>
    <m/>
    <n v="4"/>
    <n v="102.33333333333333"/>
    <n v="0"/>
    <n v="8"/>
    <n v="24"/>
    <m/>
    <m/>
    <m/>
    <x v="1"/>
    <m/>
  </r>
  <r>
    <s v="Exp4"/>
    <n v="400027"/>
    <n v="27"/>
    <x v="2"/>
    <x v="8"/>
    <x v="11"/>
    <d v="2014-10-14T00:00:00"/>
    <s v="None_8h"/>
    <m/>
    <m/>
    <n v="2"/>
    <m/>
    <x v="11"/>
    <m/>
    <m/>
    <m/>
    <m/>
    <m/>
    <n v="14"/>
    <m/>
    <m/>
    <n v="3"/>
    <n v="102.33333333333333"/>
    <n v="0"/>
    <n v="8"/>
    <n v="22"/>
    <m/>
    <m/>
    <m/>
    <x v="1"/>
    <m/>
  </r>
  <r>
    <s v="Exp4"/>
    <n v="400027"/>
    <n v="27"/>
    <x v="2"/>
    <x v="8"/>
    <x v="11"/>
    <d v="2014-10-14T00:00:00"/>
    <s v="None_8h"/>
    <m/>
    <m/>
    <n v="3"/>
    <m/>
    <x v="11"/>
    <m/>
    <m/>
    <m/>
    <m/>
    <m/>
    <n v="15"/>
    <m/>
    <m/>
    <n v="4"/>
    <n v="102.33333333333333"/>
    <n v="0"/>
    <n v="8"/>
    <n v="23"/>
    <m/>
    <m/>
    <m/>
    <x v="1"/>
    <m/>
  </r>
  <r>
    <s v="Exp4"/>
    <n v="400027"/>
    <n v="27"/>
    <x v="2"/>
    <x v="8"/>
    <x v="11"/>
    <d v="2014-10-14T00:00:00"/>
    <s v="None_8h"/>
    <m/>
    <m/>
    <n v="4"/>
    <m/>
    <x v="11"/>
    <m/>
    <m/>
    <m/>
    <m/>
    <m/>
    <n v="13"/>
    <m/>
    <m/>
    <n v="4"/>
    <n v="102.33333333333333"/>
    <n v="0"/>
    <n v="8"/>
    <n v="21"/>
    <m/>
    <m/>
    <m/>
    <x v="1"/>
    <m/>
  </r>
  <r>
    <s v="Exp4"/>
    <n v="400027"/>
    <n v="27"/>
    <x v="2"/>
    <x v="8"/>
    <x v="11"/>
    <d v="2014-10-14T00:00:00"/>
    <s v="None_8h"/>
    <m/>
    <m/>
    <n v="5"/>
    <m/>
    <x v="11"/>
    <m/>
    <m/>
    <m/>
    <m/>
    <m/>
    <n v="13"/>
    <m/>
    <m/>
    <n v="3"/>
    <n v="102.33333333333333"/>
    <n v="0"/>
    <n v="8"/>
    <n v="21"/>
    <m/>
    <m/>
    <m/>
    <x v="1"/>
    <m/>
  </r>
  <r>
    <s v="Exp4"/>
    <n v="400027"/>
    <n v="27"/>
    <x v="2"/>
    <x v="8"/>
    <x v="11"/>
    <d v="2014-10-14T00:00:00"/>
    <s v="None_8h"/>
    <m/>
    <n v="27"/>
    <n v="1"/>
    <m/>
    <x v="11"/>
    <m/>
    <n v="360"/>
    <m/>
    <m/>
    <m/>
    <n v="14"/>
    <m/>
    <m/>
    <n v="4"/>
    <n v="102.33333333333333"/>
    <n v="0"/>
    <n v="8"/>
    <n v="22"/>
    <m/>
    <m/>
    <m/>
    <x v="1"/>
    <m/>
  </r>
  <r>
    <s v="Exp4"/>
    <n v="400027"/>
    <n v="27"/>
    <x v="2"/>
    <x v="8"/>
    <x v="11"/>
    <d v="2014-10-14T00:00:00"/>
    <s v="None_8h"/>
    <m/>
    <m/>
    <n v="2"/>
    <m/>
    <x v="12"/>
    <m/>
    <n v="410"/>
    <m/>
    <m/>
    <m/>
    <n v="14"/>
    <m/>
    <m/>
    <n v="4"/>
    <n v="102.33333333333333"/>
    <n v="0"/>
    <n v="9"/>
    <n v="23"/>
    <m/>
    <m/>
    <m/>
    <x v="1"/>
    <m/>
  </r>
  <r>
    <s v="Exp4"/>
    <n v="400027"/>
    <n v="27"/>
    <x v="2"/>
    <x v="8"/>
    <x v="11"/>
    <d v="2014-10-14T00:00:00"/>
    <s v="None_8h"/>
    <m/>
    <m/>
    <n v="3"/>
    <m/>
    <x v="11"/>
    <m/>
    <n v="350"/>
    <m/>
    <m/>
    <m/>
    <n v="12"/>
    <m/>
    <m/>
    <n v="3"/>
    <n v="102.33333333333333"/>
    <n v="0"/>
    <n v="8"/>
    <n v="20"/>
    <m/>
    <m/>
    <m/>
    <x v="1"/>
    <m/>
  </r>
  <r>
    <s v="Exp4"/>
    <n v="400027"/>
    <n v="27"/>
    <x v="2"/>
    <x v="8"/>
    <x v="11"/>
    <d v="2014-10-14T00:00:00"/>
    <s v="None_8h"/>
    <m/>
    <m/>
    <n v="4"/>
    <m/>
    <x v="11"/>
    <m/>
    <n v="335"/>
    <m/>
    <m/>
    <m/>
    <n v="13"/>
    <m/>
    <m/>
    <n v="3"/>
    <n v="102.33333333333333"/>
    <n v="0"/>
    <n v="8"/>
    <n v="21"/>
    <m/>
    <m/>
    <m/>
    <x v="1"/>
    <m/>
  </r>
  <r>
    <s v="Exp4"/>
    <n v="400031"/>
    <n v="31"/>
    <x v="2"/>
    <x v="8"/>
    <x v="11"/>
    <d v="2014-10-14T00:00:00"/>
    <s v="None_8h"/>
    <m/>
    <n v="31"/>
    <n v="1"/>
    <m/>
    <x v="11"/>
    <m/>
    <n v="330"/>
    <m/>
    <m/>
    <m/>
    <n v="13"/>
    <m/>
    <m/>
    <n v="3"/>
    <n v="102.33333333333333"/>
    <n v="0"/>
    <n v="8"/>
    <n v="21"/>
    <m/>
    <m/>
    <m/>
    <x v="1"/>
    <m/>
  </r>
  <r>
    <s v="Exp4"/>
    <n v="400031"/>
    <n v="31"/>
    <x v="2"/>
    <x v="8"/>
    <x v="11"/>
    <d v="2014-10-14T00:00:00"/>
    <s v="None_8h"/>
    <m/>
    <m/>
    <n v="2"/>
    <m/>
    <x v="11"/>
    <m/>
    <n v="375"/>
    <m/>
    <m/>
    <m/>
    <n v="14"/>
    <m/>
    <m/>
    <n v="4"/>
    <n v="102.33333333333333"/>
    <n v="0"/>
    <n v="8"/>
    <n v="22"/>
    <m/>
    <m/>
    <m/>
    <x v="1"/>
    <m/>
  </r>
  <r>
    <s v="Exp4"/>
    <n v="400031"/>
    <n v="31"/>
    <x v="2"/>
    <x v="8"/>
    <x v="11"/>
    <d v="2014-10-14T00:00:00"/>
    <s v="None_8h"/>
    <m/>
    <m/>
    <n v="3"/>
    <m/>
    <x v="12"/>
    <m/>
    <n v="395"/>
    <m/>
    <m/>
    <m/>
    <n v="14"/>
    <m/>
    <m/>
    <n v="4"/>
    <n v="102.33333333333333"/>
    <n v="0"/>
    <n v="9"/>
    <n v="23"/>
    <m/>
    <m/>
    <m/>
    <x v="1"/>
    <m/>
  </r>
  <r>
    <s v="Exp4"/>
    <n v="400031"/>
    <n v="31"/>
    <x v="2"/>
    <x v="8"/>
    <x v="11"/>
    <d v="2014-10-14T00:00:00"/>
    <s v="None_8h"/>
    <m/>
    <m/>
    <n v="4"/>
    <m/>
    <x v="11"/>
    <m/>
    <n v="420"/>
    <m/>
    <m/>
    <m/>
    <n v="15"/>
    <m/>
    <m/>
    <n v="4"/>
    <n v="102.33333333333333"/>
    <n v="0"/>
    <n v="8"/>
    <n v="23"/>
    <m/>
    <m/>
    <m/>
    <x v="1"/>
    <m/>
  </r>
  <r>
    <s v="Exp4"/>
    <n v="400001"/>
    <n v="1"/>
    <x v="2"/>
    <x v="8"/>
    <x v="11"/>
    <d v="2014-10-20T00:00:00"/>
    <s v="None_8h"/>
    <m/>
    <n v="1"/>
    <n v="1"/>
    <m/>
    <x v="11"/>
    <m/>
    <n v="390"/>
    <m/>
    <m/>
    <m/>
    <n v="15"/>
    <m/>
    <m/>
    <n v="4"/>
    <n v="102.33333333333333"/>
    <n v="0"/>
    <n v="8"/>
    <n v="23"/>
    <m/>
    <m/>
    <m/>
    <x v="1"/>
    <m/>
  </r>
  <r>
    <s v="Exp4"/>
    <n v="400001"/>
    <n v="1"/>
    <x v="2"/>
    <x v="8"/>
    <x v="11"/>
    <d v="2014-10-20T00:00:00"/>
    <s v="None_8h"/>
    <m/>
    <m/>
    <n v="2"/>
    <m/>
    <x v="12"/>
    <m/>
    <n v="515"/>
    <m/>
    <m/>
    <m/>
    <n v="15"/>
    <m/>
    <m/>
    <n v="4"/>
    <n v="102.33333333333333"/>
    <n v="0"/>
    <n v="9"/>
    <n v="24"/>
    <m/>
    <m/>
    <m/>
    <x v="1"/>
    <m/>
  </r>
  <r>
    <s v="Exp4"/>
    <n v="400001"/>
    <n v="1"/>
    <x v="2"/>
    <x v="8"/>
    <x v="11"/>
    <d v="2014-10-20T00:00:00"/>
    <s v="None_8h"/>
    <m/>
    <m/>
    <n v="3"/>
    <m/>
    <x v="11"/>
    <m/>
    <n v="392"/>
    <m/>
    <m/>
    <m/>
    <n v="16"/>
    <m/>
    <m/>
    <n v="4"/>
    <n v="102.33333333333333"/>
    <n v="0"/>
    <n v="8"/>
    <n v="24"/>
    <m/>
    <m/>
    <m/>
    <x v="1"/>
    <m/>
  </r>
  <r>
    <s v="Exp4"/>
    <n v="400001"/>
    <n v="1"/>
    <x v="2"/>
    <x v="8"/>
    <x v="11"/>
    <d v="2014-10-20T00:00:00"/>
    <s v="None_8h"/>
    <m/>
    <m/>
    <n v="4"/>
    <m/>
    <x v="12"/>
    <m/>
    <n v="445"/>
    <m/>
    <m/>
    <m/>
    <n v="16"/>
    <m/>
    <m/>
    <n v="5"/>
    <n v="102.33333333333333"/>
    <n v="0"/>
    <n v="9"/>
    <n v="25"/>
    <m/>
    <m/>
    <m/>
    <x v="1"/>
    <m/>
  </r>
  <r>
    <s v="Exp4"/>
    <n v="400003"/>
    <n v="3"/>
    <x v="2"/>
    <x v="8"/>
    <x v="11"/>
    <d v="2014-10-20T00:00:00"/>
    <s v="None_8h"/>
    <m/>
    <n v="3"/>
    <n v="1"/>
    <m/>
    <x v="11"/>
    <m/>
    <n v="390"/>
    <m/>
    <m/>
    <m/>
    <n v="13"/>
    <m/>
    <m/>
    <n v="4"/>
    <n v="102.33333333333333"/>
    <n v="0"/>
    <n v="8"/>
    <n v="21"/>
    <m/>
    <m/>
    <m/>
    <x v="1"/>
    <m/>
  </r>
  <r>
    <s v="Exp4"/>
    <n v="400003"/>
    <n v="3"/>
    <x v="2"/>
    <x v="8"/>
    <x v="11"/>
    <d v="2014-10-20T00:00:00"/>
    <s v="None_8h"/>
    <m/>
    <m/>
    <n v="2"/>
    <m/>
    <x v="11"/>
    <m/>
    <n v="385"/>
    <m/>
    <m/>
    <m/>
    <n v="16"/>
    <m/>
    <m/>
    <n v="4"/>
    <n v="102.33333333333333"/>
    <n v="0"/>
    <n v="8"/>
    <n v="24"/>
    <m/>
    <m/>
    <m/>
    <x v="1"/>
    <m/>
  </r>
  <r>
    <s v="Exp4"/>
    <n v="400003"/>
    <n v="3"/>
    <x v="2"/>
    <x v="8"/>
    <x v="11"/>
    <d v="2014-10-20T00:00:00"/>
    <s v="None_8h"/>
    <m/>
    <m/>
    <n v="3"/>
    <m/>
    <x v="11"/>
    <m/>
    <n v="375"/>
    <m/>
    <m/>
    <m/>
    <n v="12"/>
    <m/>
    <m/>
    <n v="4"/>
    <n v="102.33333333333333"/>
    <n v="0"/>
    <n v="8"/>
    <n v="20"/>
    <m/>
    <m/>
    <m/>
    <x v="1"/>
    <m/>
  </r>
  <r>
    <s v="Exp4"/>
    <n v="400003"/>
    <n v="3"/>
    <x v="2"/>
    <x v="8"/>
    <x v="11"/>
    <d v="2014-10-20T00:00:00"/>
    <s v="None_8h"/>
    <m/>
    <m/>
    <n v="4"/>
    <m/>
    <x v="11"/>
    <m/>
    <n v="393"/>
    <m/>
    <m/>
    <m/>
    <n v="15"/>
    <m/>
    <m/>
    <n v="4"/>
    <n v="102.33333333333333"/>
    <n v="0"/>
    <n v="8"/>
    <n v="23"/>
    <m/>
    <m/>
    <m/>
    <x v="1"/>
    <m/>
  </r>
  <r>
    <s v="Exp4"/>
    <n v="400043"/>
    <n v="43"/>
    <x v="2"/>
    <x v="8"/>
    <x v="11"/>
    <d v="2014-10-20T00:00:00"/>
    <s v="None_8h"/>
    <m/>
    <n v="43"/>
    <n v="1"/>
    <m/>
    <x v="11"/>
    <m/>
    <n v="410"/>
    <m/>
    <m/>
    <m/>
    <n v="13"/>
    <m/>
    <m/>
    <n v="4"/>
    <n v="102.33333333333333"/>
    <n v="0"/>
    <n v="8"/>
    <n v="21"/>
    <m/>
    <m/>
    <m/>
    <x v="1"/>
    <m/>
  </r>
  <r>
    <s v="Exp4"/>
    <n v="400043"/>
    <n v="43"/>
    <x v="2"/>
    <x v="8"/>
    <x v="11"/>
    <d v="2014-10-20T00:00:00"/>
    <s v="None_8h"/>
    <m/>
    <m/>
    <n v="2"/>
    <m/>
    <x v="12"/>
    <m/>
    <n v="350"/>
    <m/>
    <m/>
    <m/>
    <n v="15"/>
    <m/>
    <m/>
    <n v="3"/>
    <n v="102.33333333333333"/>
    <n v="0"/>
    <n v="9"/>
    <n v="24"/>
    <m/>
    <m/>
    <m/>
    <x v="1"/>
    <m/>
  </r>
  <r>
    <s v="Exp4"/>
    <n v="400043"/>
    <n v="43"/>
    <x v="2"/>
    <x v="8"/>
    <x v="11"/>
    <d v="2014-10-20T00:00:00"/>
    <s v="None_8h"/>
    <m/>
    <m/>
    <n v="3"/>
    <m/>
    <x v="11"/>
    <m/>
    <n v="395"/>
    <m/>
    <m/>
    <m/>
    <n v="15"/>
    <m/>
    <m/>
    <n v="4"/>
    <n v="102.33333333333333"/>
    <n v="0"/>
    <n v="8"/>
    <n v="23"/>
    <m/>
    <m/>
    <m/>
    <x v="1"/>
    <m/>
  </r>
  <r>
    <s v="Exp4"/>
    <n v="400043"/>
    <n v="43"/>
    <x v="2"/>
    <x v="8"/>
    <x v="11"/>
    <d v="2014-10-20T00:00:00"/>
    <s v="None_8h"/>
    <m/>
    <m/>
    <n v="4"/>
    <m/>
    <x v="12"/>
    <m/>
    <n v="410"/>
    <m/>
    <m/>
    <m/>
    <n v="14"/>
    <m/>
    <m/>
    <n v="4"/>
    <n v="102.33333333333333"/>
    <n v="0"/>
    <n v="9"/>
    <n v="23"/>
    <m/>
    <m/>
    <m/>
    <x v="1"/>
    <m/>
  </r>
  <r>
    <s v="Exp4"/>
    <n v="400002"/>
    <n v="2"/>
    <x v="2"/>
    <x v="8"/>
    <x v="11"/>
    <d v="2014-11-03T00:00:00"/>
    <s v="None_8h"/>
    <m/>
    <n v="2"/>
    <n v="1"/>
    <m/>
    <x v="11"/>
    <m/>
    <n v="360"/>
    <m/>
    <m/>
    <m/>
    <n v="12"/>
    <m/>
    <m/>
    <n v="4"/>
    <n v="102.33333333333333"/>
    <n v="0"/>
    <n v="8"/>
    <n v="20"/>
    <m/>
    <m/>
    <m/>
    <x v="1"/>
    <m/>
  </r>
  <r>
    <s v="Exp4"/>
    <n v="400002"/>
    <n v="2"/>
    <x v="2"/>
    <x v="8"/>
    <x v="11"/>
    <d v="2014-11-03T00:00:00"/>
    <s v="None_8h"/>
    <m/>
    <m/>
    <n v="2"/>
    <m/>
    <x v="12"/>
    <m/>
    <n v="415"/>
    <m/>
    <m/>
    <m/>
    <n v="15"/>
    <m/>
    <m/>
    <n v="4"/>
    <n v="102.33333333333333"/>
    <n v="0"/>
    <n v="9"/>
    <n v="24"/>
    <m/>
    <m/>
    <m/>
    <x v="1"/>
    <m/>
  </r>
  <r>
    <s v="Exp4"/>
    <n v="400002"/>
    <n v="2"/>
    <x v="2"/>
    <x v="8"/>
    <x v="11"/>
    <d v="2014-11-03T00:00:00"/>
    <s v="None_8h"/>
    <m/>
    <m/>
    <n v="3"/>
    <m/>
    <x v="2"/>
    <m/>
    <m/>
    <m/>
    <m/>
    <m/>
    <n v="11"/>
    <m/>
    <m/>
    <n v="5"/>
    <n v="102.33333333333333"/>
    <n v="0"/>
    <n v="13"/>
    <n v="24"/>
    <m/>
    <m/>
    <m/>
    <x v="1"/>
    <m/>
  </r>
  <r>
    <s v="Exp4"/>
    <n v="400002"/>
    <n v="2"/>
    <x v="2"/>
    <x v="8"/>
    <x v="11"/>
    <d v="2014-11-03T00:00:00"/>
    <s v="None_8h"/>
    <m/>
    <m/>
    <n v="4"/>
    <m/>
    <x v="11"/>
    <m/>
    <n v="393"/>
    <m/>
    <m/>
    <m/>
    <n v="15"/>
    <m/>
    <m/>
    <n v="4"/>
    <n v="102.33333333333333"/>
    <n v="0"/>
    <n v="8"/>
    <n v="23"/>
    <m/>
    <m/>
    <m/>
    <x v="1"/>
    <m/>
  </r>
  <r>
    <s v="Exp4"/>
    <n v="400005"/>
    <n v="5"/>
    <x v="2"/>
    <x v="8"/>
    <x v="11"/>
    <d v="2014-11-03T00:00:00"/>
    <s v="None_8h"/>
    <m/>
    <n v="5"/>
    <n v="1"/>
    <m/>
    <x v="11"/>
    <m/>
    <m/>
    <m/>
    <m/>
    <m/>
    <n v="15"/>
    <m/>
    <m/>
    <n v="4"/>
    <n v="102.33333333333333"/>
    <n v="0"/>
    <n v="8"/>
    <n v="23"/>
    <m/>
    <m/>
    <m/>
    <x v="1"/>
    <m/>
  </r>
  <r>
    <s v="Exp4"/>
    <n v="400005"/>
    <n v="5"/>
    <x v="2"/>
    <x v="8"/>
    <x v="11"/>
    <d v="2014-11-03T00:00:00"/>
    <s v="None_8h"/>
    <m/>
    <m/>
    <n v="2"/>
    <m/>
    <x v="12"/>
    <m/>
    <m/>
    <m/>
    <m/>
    <m/>
    <n v="13"/>
    <m/>
    <m/>
    <n v="4"/>
    <n v="102.33333333333333"/>
    <n v="0"/>
    <n v="9"/>
    <n v="22"/>
    <m/>
    <m/>
    <m/>
    <x v="1"/>
    <m/>
  </r>
  <r>
    <s v="Exp4"/>
    <n v="400005"/>
    <n v="5"/>
    <x v="2"/>
    <x v="8"/>
    <x v="11"/>
    <d v="2014-11-03T00:00:00"/>
    <s v="None_8h"/>
    <m/>
    <m/>
    <n v="3"/>
    <m/>
    <x v="12"/>
    <m/>
    <m/>
    <m/>
    <m/>
    <m/>
    <n v="16"/>
    <m/>
    <m/>
    <n v="4"/>
    <n v="102.33333333333333"/>
    <n v="0"/>
    <n v="9"/>
    <n v="25"/>
    <m/>
    <m/>
    <m/>
    <x v="1"/>
    <m/>
  </r>
  <r>
    <s v="Exp4"/>
    <n v="400005"/>
    <n v="5"/>
    <x v="2"/>
    <x v="8"/>
    <x v="11"/>
    <d v="2014-11-03T00:00:00"/>
    <s v="None_8h"/>
    <m/>
    <m/>
    <n v="4"/>
    <m/>
    <x v="11"/>
    <m/>
    <m/>
    <m/>
    <m/>
    <m/>
    <n v="14"/>
    <m/>
    <m/>
    <n v="3"/>
    <n v="102.33333333333333"/>
    <n v="0"/>
    <n v="8"/>
    <n v="22"/>
    <m/>
    <m/>
    <m/>
    <x v="1"/>
    <m/>
  </r>
  <r>
    <s v="Exp4"/>
    <n v="400035"/>
    <n v="35"/>
    <x v="2"/>
    <x v="8"/>
    <x v="11"/>
    <d v="2014-11-03T00:00:00"/>
    <s v="None_8h"/>
    <m/>
    <n v="35"/>
    <n v="1"/>
    <m/>
    <x v="11"/>
    <m/>
    <n v="400"/>
    <m/>
    <m/>
    <m/>
    <n v="14"/>
    <m/>
    <m/>
    <n v="4"/>
    <n v="102.33333333333333"/>
    <n v="0"/>
    <n v="8"/>
    <n v="22"/>
    <m/>
    <m/>
    <m/>
    <x v="1"/>
    <m/>
  </r>
  <r>
    <s v="Exp4"/>
    <n v="400035"/>
    <n v="35"/>
    <x v="2"/>
    <x v="8"/>
    <x v="11"/>
    <d v="2014-11-03T00:00:00"/>
    <s v="None_8h"/>
    <m/>
    <m/>
    <n v="2"/>
    <m/>
    <x v="12"/>
    <m/>
    <m/>
    <m/>
    <m/>
    <m/>
    <n v="13"/>
    <m/>
    <m/>
    <n v="3"/>
    <n v="102.33333333333333"/>
    <n v="0"/>
    <n v="9"/>
    <n v="22"/>
    <m/>
    <m/>
    <m/>
    <x v="1"/>
    <m/>
  </r>
  <r>
    <s v="Exp4"/>
    <n v="400035"/>
    <n v="35"/>
    <x v="2"/>
    <x v="8"/>
    <x v="11"/>
    <d v="2014-11-03T00:00:00"/>
    <s v="None_8h"/>
    <m/>
    <m/>
    <n v="3"/>
    <m/>
    <x v="11"/>
    <m/>
    <n v="350"/>
    <m/>
    <m/>
    <m/>
    <n v="15"/>
    <m/>
    <m/>
    <n v="3"/>
    <n v="102.33333333333333"/>
    <n v="0"/>
    <n v="8"/>
    <n v="23"/>
    <m/>
    <m/>
    <m/>
    <x v="1"/>
    <m/>
  </r>
  <r>
    <s v="Exp4"/>
    <n v="400035"/>
    <n v="35"/>
    <x v="2"/>
    <x v="8"/>
    <x v="11"/>
    <d v="2014-11-03T00:00:00"/>
    <s v="None_8h"/>
    <m/>
    <m/>
    <n v="4"/>
    <m/>
    <x v="11"/>
    <m/>
    <m/>
    <m/>
    <m/>
    <m/>
    <n v="13"/>
    <m/>
    <m/>
    <n v="3"/>
    <n v="102.33333333333333"/>
    <n v="0"/>
    <n v="8"/>
    <n v="21"/>
    <m/>
    <m/>
    <m/>
    <x v="1"/>
    <m/>
  </r>
  <r>
    <s v="Exp4"/>
    <n v="400007"/>
    <n v="7"/>
    <x v="2"/>
    <x v="8"/>
    <x v="11"/>
    <d v="2014-12-01T00:00:00"/>
    <s v="None_8h"/>
    <m/>
    <s v="Otane 7"/>
    <n v="1"/>
    <m/>
    <x v="11"/>
    <m/>
    <n v="395"/>
    <m/>
    <m/>
    <m/>
    <n v="16"/>
    <m/>
    <m/>
    <n v="4"/>
    <n v="102.33333333333333"/>
    <n v="0"/>
    <n v="8"/>
    <n v="24"/>
    <m/>
    <m/>
    <m/>
    <x v="1"/>
    <m/>
  </r>
  <r>
    <s v="Exp4"/>
    <n v="400007"/>
    <n v="7"/>
    <x v="2"/>
    <x v="8"/>
    <x v="11"/>
    <d v="2014-12-01T00:00:00"/>
    <s v="None_8h"/>
    <m/>
    <m/>
    <n v="2"/>
    <m/>
    <x v="12"/>
    <m/>
    <n v="430"/>
    <m/>
    <m/>
    <m/>
    <n v="15"/>
    <m/>
    <m/>
    <n v="4"/>
    <n v="102.33333333333333"/>
    <n v="0"/>
    <n v="9"/>
    <n v="24"/>
    <m/>
    <m/>
    <m/>
    <x v="1"/>
    <m/>
  </r>
  <r>
    <s v="Exp4"/>
    <n v="400007"/>
    <n v="7"/>
    <x v="2"/>
    <x v="8"/>
    <x v="11"/>
    <d v="2014-12-01T00:00:00"/>
    <s v="None_8h"/>
    <m/>
    <m/>
    <n v="3"/>
    <m/>
    <x v="11"/>
    <m/>
    <n v="370"/>
    <m/>
    <m/>
    <m/>
    <n v="16"/>
    <m/>
    <m/>
    <n v="3"/>
    <n v="102.33333333333333"/>
    <n v="0"/>
    <n v="8"/>
    <n v="24"/>
    <m/>
    <m/>
    <m/>
    <x v="1"/>
    <m/>
  </r>
  <r>
    <s v="Exp4"/>
    <n v="400007"/>
    <n v="7"/>
    <x v="2"/>
    <x v="8"/>
    <x v="11"/>
    <d v="2014-12-01T00:00:00"/>
    <s v="None_8h"/>
    <m/>
    <m/>
    <n v="4"/>
    <m/>
    <x v="11"/>
    <m/>
    <n v="382"/>
    <m/>
    <m/>
    <m/>
    <n v="16"/>
    <m/>
    <m/>
    <n v="4"/>
    <n v="102.33333333333333"/>
    <n v="0"/>
    <n v="8"/>
    <n v="24"/>
    <m/>
    <m/>
    <m/>
    <x v="1"/>
    <m/>
  </r>
  <r>
    <s v="Exp4"/>
    <n v="400009"/>
    <n v="9"/>
    <x v="2"/>
    <x v="8"/>
    <x v="11"/>
    <d v="2014-12-01T00:00:00"/>
    <s v="None_8h"/>
    <m/>
    <s v="Otane 9"/>
    <n v="1"/>
    <m/>
    <x v="11"/>
    <m/>
    <n v="415"/>
    <m/>
    <m/>
    <m/>
    <n v="16"/>
    <m/>
    <m/>
    <n v="4"/>
    <n v="102.33333333333333"/>
    <n v="0"/>
    <n v="8"/>
    <n v="24"/>
    <m/>
    <m/>
    <m/>
    <x v="1"/>
    <m/>
  </r>
  <r>
    <s v="Exp4"/>
    <n v="400009"/>
    <n v="9"/>
    <x v="2"/>
    <x v="8"/>
    <x v="11"/>
    <d v="2014-12-01T00:00:00"/>
    <s v="None_8h"/>
    <m/>
    <m/>
    <n v="2"/>
    <m/>
    <x v="12"/>
    <m/>
    <n v="410"/>
    <m/>
    <m/>
    <m/>
    <n v="17"/>
    <m/>
    <m/>
    <n v="4"/>
    <n v="102.33333333333333"/>
    <n v="0"/>
    <n v="9"/>
    <n v="26"/>
    <m/>
    <m/>
    <m/>
    <x v="1"/>
    <m/>
  </r>
  <r>
    <s v="Exp4"/>
    <n v="400009"/>
    <n v="9"/>
    <x v="2"/>
    <x v="8"/>
    <x v="11"/>
    <d v="2014-12-01T00:00:00"/>
    <s v="None_8h"/>
    <m/>
    <m/>
    <n v="3"/>
    <m/>
    <x v="15"/>
    <m/>
    <n v="395"/>
    <m/>
    <m/>
    <m/>
    <n v="14"/>
    <m/>
    <m/>
    <n v="4"/>
    <n v="104"/>
    <n v="0"/>
    <n v="7"/>
    <n v="21"/>
    <m/>
    <m/>
    <m/>
    <x v="1"/>
    <m/>
  </r>
  <r>
    <s v="Exp4"/>
    <n v="400009"/>
    <n v="9"/>
    <x v="2"/>
    <x v="8"/>
    <x v="11"/>
    <d v="2014-12-01T00:00:00"/>
    <s v="None_8h"/>
    <m/>
    <m/>
    <n v="4"/>
    <m/>
    <x v="11"/>
    <m/>
    <n v="385"/>
    <m/>
    <m/>
    <m/>
    <n v="16"/>
    <m/>
    <m/>
    <n v="4"/>
    <n v="102.33333333333333"/>
    <n v="0"/>
    <n v="8"/>
    <n v="24"/>
    <m/>
    <m/>
    <m/>
    <x v="1"/>
    <m/>
  </r>
  <r>
    <s v="Exp4"/>
    <n v="400010"/>
    <n v="10"/>
    <x v="2"/>
    <x v="8"/>
    <x v="11"/>
    <d v="2014-12-01T00:00:00"/>
    <s v="None_8h"/>
    <m/>
    <s v="Otane 10"/>
    <n v="1"/>
    <m/>
    <x v="12"/>
    <m/>
    <n v="492"/>
    <m/>
    <m/>
    <m/>
    <n v="16"/>
    <m/>
    <m/>
    <n v="4"/>
    <n v="102.33333333333333"/>
    <n v="0"/>
    <n v="9"/>
    <n v="25"/>
    <m/>
    <m/>
    <m/>
    <x v="1"/>
    <m/>
  </r>
  <r>
    <s v="Exp4"/>
    <n v="400010"/>
    <n v="10"/>
    <x v="2"/>
    <x v="8"/>
    <x v="11"/>
    <d v="2014-12-01T00:00:00"/>
    <s v="None_8h"/>
    <m/>
    <m/>
    <n v="2"/>
    <m/>
    <x v="11"/>
    <m/>
    <n v="405"/>
    <m/>
    <m/>
    <m/>
    <n v="16"/>
    <m/>
    <m/>
    <n v="4"/>
    <n v="102.33333333333333"/>
    <n v="0"/>
    <n v="8"/>
    <n v="24"/>
    <m/>
    <m/>
    <m/>
    <x v="1"/>
    <m/>
  </r>
  <r>
    <s v="Exp4"/>
    <n v="400010"/>
    <n v="10"/>
    <x v="2"/>
    <x v="8"/>
    <x v="11"/>
    <d v="2014-12-01T00:00:00"/>
    <s v="None_8h"/>
    <m/>
    <m/>
    <n v="3"/>
    <m/>
    <x v="12"/>
    <m/>
    <n v="460"/>
    <m/>
    <m/>
    <m/>
    <n v="16"/>
    <m/>
    <m/>
    <n v="4"/>
    <n v="102.33333333333333"/>
    <n v="0"/>
    <n v="9"/>
    <n v="25"/>
    <m/>
    <m/>
    <m/>
    <x v="1"/>
    <m/>
  </r>
  <r>
    <s v="Exp4"/>
    <n v="400010"/>
    <n v="10"/>
    <x v="2"/>
    <x v="8"/>
    <x v="11"/>
    <d v="2014-12-01T00:00:00"/>
    <s v="None_8h"/>
    <m/>
    <m/>
    <n v="4"/>
    <m/>
    <x v="11"/>
    <m/>
    <n v="440"/>
    <m/>
    <m/>
    <m/>
    <n v="15"/>
    <m/>
    <m/>
    <n v="4"/>
    <n v="102.33333333333333"/>
    <n v="0"/>
    <n v="8"/>
    <n v="23"/>
    <m/>
    <m/>
    <m/>
    <x v="1"/>
    <m/>
  </r>
  <r>
    <s v="Exp4"/>
    <n v="400012"/>
    <n v="12"/>
    <x v="2"/>
    <x v="8"/>
    <x v="11"/>
    <d v="2014-12-01T00:00:00"/>
    <s v="None_8h"/>
    <m/>
    <s v="Otane 12"/>
    <n v="1"/>
    <m/>
    <x v="11"/>
    <m/>
    <n v="390"/>
    <m/>
    <m/>
    <m/>
    <n v="16"/>
    <m/>
    <m/>
    <n v="4"/>
    <n v="102.33333333333333"/>
    <n v="0"/>
    <n v="8"/>
    <n v="24"/>
    <m/>
    <m/>
    <m/>
    <x v="1"/>
    <m/>
  </r>
  <r>
    <s v="Exp4"/>
    <n v="400012"/>
    <n v="12"/>
    <x v="2"/>
    <x v="8"/>
    <x v="11"/>
    <d v="2014-12-01T00:00:00"/>
    <s v="None_8h"/>
    <m/>
    <m/>
    <n v="2"/>
    <m/>
    <x v="12"/>
    <m/>
    <n v="460"/>
    <m/>
    <m/>
    <m/>
    <n v="16"/>
    <m/>
    <m/>
    <n v="4"/>
    <n v="102.33333333333333"/>
    <n v="0"/>
    <n v="9"/>
    <n v="25"/>
    <m/>
    <m/>
    <m/>
    <x v="1"/>
    <m/>
  </r>
  <r>
    <s v="Exp4"/>
    <n v="400012"/>
    <n v="12"/>
    <x v="2"/>
    <x v="8"/>
    <x v="11"/>
    <d v="2014-12-01T00:00:00"/>
    <s v="None_8h"/>
    <m/>
    <m/>
    <n v="3"/>
    <m/>
    <x v="11"/>
    <m/>
    <n v="440"/>
    <m/>
    <m/>
    <m/>
    <n v="15"/>
    <m/>
    <m/>
    <n v="4"/>
    <n v="102.33333333333333"/>
    <n v="0"/>
    <n v="8"/>
    <n v="23"/>
    <m/>
    <m/>
    <m/>
    <x v="1"/>
    <m/>
  </r>
  <r>
    <s v="Exp4"/>
    <n v="400012"/>
    <n v="12"/>
    <x v="2"/>
    <x v="8"/>
    <x v="11"/>
    <d v="2014-12-01T00:00:00"/>
    <s v="None_8h"/>
    <m/>
    <m/>
    <n v="4"/>
    <m/>
    <x v="11"/>
    <m/>
    <n v="390"/>
    <m/>
    <m/>
    <m/>
    <n v="16"/>
    <m/>
    <m/>
    <n v="4"/>
    <n v="102.33333333333333"/>
    <n v="0"/>
    <n v="8"/>
    <n v="24"/>
    <m/>
    <m/>
    <m/>
    <x v="1"/>
    <m/>
  </r>
  <r>
    <s v="Exp4"/>
    <n v="400040"/>
    <n v="40"/>
    <x v="2"/>
    <x v="8"/>
    <x v="11"/>
    <d v="2014-12-01T00:00:00"/>
    <s v="None_8h"/>
    <m/>
    <s v="Otane 40"/>
    <n v="1"/>
    <m/>
    <x v="11"/>
    <m/>
    <n v="415"/>
    <m/>
    <m/>
    <m/>
    <n v="16"/>
    <m/>
    <m/>
    <n v="4"/>
    <n v="102.33333333333333"/>
    <n v="0"/>
    <n v="8"/>
    <n v="24"/>
    <m/>
    <m/>
    <m/>
    <x v="1"/>
    <m/>
  </r>
  <r>
    <s v="Exp4"/>
    <n v="400040"/>
    <n v="40"/>
    <x v="2"/>
    <x v="8"/>
    <x v="11"/>
    <d v="2014-12-01T00:00:00"/>
    <s v="None_8h"/>
    <m/>
    <m/>
    <n v="2"/>
    <m/>
    <x v="11"/>
    <m/>
    <n v="440"/>
    <m/>
    <m/>
    <m/>
    <n v="16"/>
    <m/>
    <m/>
    <n v="4"/>
    <n v="102.33333333333333"/>
    <n v="0"/>
    <n v="8"/>
    <n v="24"/>
    <m/>
    <m/>
    <m/>
    <x v="1"/>
    <m/>
  </r>
  <r>
    <s v="Exp4"/>
    <n v="400040"/>
    <n v="40"/>
    <x v="2"/>
    <x v="8"/>
    <x v="11"/>
    <d v="2014-12-01T00:00:00"/>
    <s v="None_8h"/>
    <m/>
    <m/>
    <n v="3"/>
    <m/>
    <x v="12"/>
    <m/>
    <n v="475"/>
    <m/>
    <m/>
    <m/>
    <n v="18"/>
    <m/>
    <m/>
    <n v="4"/>
    <n v="102.33333333333333"/>
    <n v="0"/>
    <n v="9"/>
    <n v="27"/>
    <m/>
    <m/>
    <m/>
    <x v="1"/>
    <m/>
  </r>
  <r>
    <s v="Exp4"/>
    <n v="400040"/>
    <n v="40"/>
    <x v="2"/>
    <x v="8"/>
    <x v="11"/>
    <d v="2014-12-01T00:00:00"/>
    <s v="None_8h"/>
    <m/>
    <m/>
    <n v="4"/>
    <m/>
    <x v="12"/>
    <m/>
    <n v="393"/>
    <m/>
    <m/>
    <m/>
    <n v="17"/>
    <m/>
    <m/>
    <n v="3"/>
    <n v="102.33333333333333"/>
    <n v="0"/>
    <n v="9"/>
    <n v="26"/>
    <m/>
    <m/>
    <m/>
    <x v="1"/>
    <m/>
  </r>
  <r>
    <s v="Exp4"/>
    <n v="400044"/>
    <n v="44"/>
    <x v="2"/>
    <x v="8"/>
    <x v="11"/>
    <d v="2014-12-01T00:00:00"/>
    <s v="None_8h"/>
    <m/>
    <s v="Otane 44"/>
    <n v="1"/>
    <m/>
    <x v="15"/>
    <m/>
    <n v="400"/>
    <m/>
    <m/>
    <m/>
    <n v="14"/>
    <m/>
    <m/>
    <n v="4"/>
    <n v="104"/>
    <n v="0"/>
    <n v="7"/>
    <n v="21"/>
    <m/>
    <m/>
    <m/>
    <x v="1"/>
    <m/>
  </r>
  <r>
    <s v="Exp4"/>
    <n v="400044"/>
    <n v="44"/>
    <x v="2"/>
    <x v="8"/>
    <x v="11"/>
    <d v="2014-12-01T00:00:00"/>
    <s v="None_8h"/>
    <m/>
    <m/>
    <n v="2"/>
    <m/>
    <x v="11"/>
    <m/>
    <n v="460"/>
    <m/>
    <m/>
    <m/>
    <n v="16"/>
    <m/>
    <m/>
    <n v="4"/>
    <n v="102.33333333333333"/>
    <n v="0"/>
    <n v="8"/>
    <n v="24"/>
    <m/>
    <m/>
    <m/>
    <x v="1"/>
    <m/>
  </r>
  <r>
    <s v="Exp4"/>
    <n v="400044"/>
    <n v="44"/>
    <x v="2"/>
    <x v="8"/>
    <x v="11"/>
    <d v="2014-12-01T00:00:00"/>
    <s v="None_8h"/>
    <m/>
    <m/>
    <n v="3"/>
    <m/>
    <x v="12"/>
    <m/>
    <n v="470"/>
    <m/>
    <m/>
    <m/>
    <n v="18"/>
    <m/>
    <m/>
    <n v="4"/>
    <n v="102.33333333333333"/>
    <n v="0"/>
    <n v="9"/>
    <n v="27"/>
    <m/>
    <m/>
    <m/>
    <x v="1"/>
    <m/>
  </r>
  <r>
    <s v="Exp4"/>
    <n v="400044"/>
    <n v="44"/>
    <x v="2"/>
    <x v="8"/>
    <x v="11"/>
    <d v="2014-12-01T00:00:00"/>
    <s v="None_8h"/>
    <m/>
    <m/>
    <n v="4"/>
    <m/>
    <x v="11"/>
    <m/>
    <n v="430"/>
    <m/>
    <m/>
    <m/>
    <n v="17"/>
    <m/>
    <m/>
    <n v="4"/>
    <n v="102.33333333333333"/>
    <n v="0"/>
    <n v="8"/>
    <n v="25"/>
    <m/>
    <m/>
    <m/>
    <x v="1"/>
    <m/>
  </r>
  <r>
    <s v="Exp4"/>
    <n v="400105"/>
    <n v="105"/>
    <x v="2"/>
    <x v="8"/>
    <x v="7"/>
    <d v="2014-08-11T00:00:00"/>
    <s v="None_8h"/>
    <m/>
    <n v="105"/>
    <n v="1"/>
    <n v="1"/>
    <x v="18"/>
    <n v="4"/>
    <n v="32"/>
    <n v="176"/>
    <n v="49"/>
    <n v="3"/>
    <n v="4"/>
    <m/>
    <s v="V"/>
    <m/>
    <n v="186.6"/>
    <n v="0.26259378349410506"/>
    <n v="3.262593783494105"/>
    <n v="10"/>
    <m/>
    <m/>
    <m/>
    <x v="2"/>
    <m/>
  </r>
  <r>
    <s v="Exp4"/>
    <n v="400105"/>
    <n v="105"/>
    <x v="2"/>
    <x v="8"/>
    <x v="7"/>
    <d v="2014-08-11T00:00:00"/>
    <s v="None_8h"/>
    <m/>
    <m/>
    <n v="2"/>
    <n v="1"/>
    <x v="17"/>
    <n v="4"/>
    <n v="39"/>
    <m/>
    <n v="44"/>
    <n v="3"/>
    <n v="3"/>
    <m/>
    <s v="V"/>
    <m/>
    <n v="175.22222222222223"/>
    <n v="0.25110970196575777"/>
    <n v="2.251109701965758"/>
    <n v="8"/>
    <m/>
    <m/>
    <m/>
    <x v="2"/>
    <m/>
  </r>
  <r>
    <s v="Exp4"/>
    <n v="400105"/>
    <n v="105"/>
    <x v="2"/>
    <x v="8"/>
    <x v="7"/>
    <d v="2014-08-11T00:00:00"/>
    <s v="None_8h"/>
    <m/>
    <m/>
    <n v="3"/>
    <n v="1"/>
    <x v="18"/>
    <n v="4"/>
    <n v="32"/>
    <n v="168"/>
    <n v="54"/>
    <n v="3"/>
    <n v="4"/>
    <m/>
    <s v="V"/>
    <m/>
    <n v="186.6"/>
    <n v="0.28938906752411575"/>
    <n v="3.289389067524116"/>
    <n v="10"/>
    <m/>
    <m/>
    <m/>
    <x v="2"/>
    <m/>
  </r>
  <r>
    <s v="Exp4"/>
    <n v="400105"/>
    <n v="105"/>
    <x v="2"/>
    <x v="8"/>
    <x v="7"/>
    <d v="2014-08-11T00:00:00"/>
    <s v="None_8h"/>
    <m/>
    <m/>
    <n v="4"/>
    <n v="1"/>
    <x v="17"/>
    <n v="4"/>
    <n v="35"/>
    <n v="168"/>
    <n v="31"/>
    <n v="4"/>
    <n v="3"/>
    <m/>
    <s v="V"/>
    <m/>
    <n v="175.22222222222223"/>
    <n v="0.17691819911223841"/>
    <n v="2.1769181991122384"/>
    <n v="9"/>
    <m/>
    <m/>
    <m/>
    <x v="2"/>
    <m/>
  </r>
  <r>
    <s v="Exp4"/>
    <n v="400106"/>
    <n v="106"/>
    <x v="2"/>
    <x v="8"/>
    <x v="7"/>
    <d v="2014-08-11T00:00:00"/>
    <s v="None_8h"/>
    <m/>
    <n v="106"/>
    <n v="1"/>
    <n v="1"/>
    <x v="18"/>
    <n v="4"/>
    <n v="40"/>
    <m/>
    <n v="83"/>
    <n v="3"/>
    <n v="4"/>
    <m/>
    <s v="V"/>
    <m/>
    <n v="186.6"/>
    <n v="0.44480171489817794"/>
    <n v="3.444801714898178"/>
    <n v="10"/>
    <m/>
    <m/>
    <m/>
    <x v="2"/>
    <m/>
  </r>
  <r>
    <s v="Exp4"/>
    <n v="400106"/>
    <n v="106"/>
    <x v="2"/>
    <x v="8"/>
    <x v="7"/>
    <d v="2014-08-11T00:00:00"/>
    <s v="None_8h"/>
    <m/>
    <m/>
    <n v="2"/>
    <n v="1"/>
    <x v="18"/>
    <n v="4"/>
    <n v="40"/>
    <n v="195"/>
    <n v="70"/>
    <n v="3"/>
    <n v="4"/>
    <m/>
    <s v="V"/>
    <m/>
    <n v="186.6"/>
    <n v="0.37513397642015006"/>
    <n v="3.37513397642015"/>
    <n v="10"/>
    <m/>
    <m/>
    <m/>
    <x v="2"/>
    <m/>
  </r>
  <r>
    <s v="Exp4"/>
    <n v="400106"/>
    <n v="106"/>
    <x v="2"/>
    <x v="8"/>
    <x v="7"/>
    <d v="2014-08-11T00:00:00"/>
    <s v="None_8h"/>
    <m/>
    <m/>
    <n v="3"/>
    <n v="1"/>
    <x v="18"/>
    <n v="4"/>
    <n v="32"/>
    <n v="155"/>
    <n v="50"/>
    <n v="3"/>
    <n v="4"/>
    <m/>
    <s v="V"/>
    <m/>
    <n v="186.6"/>
    <n v="0.26795284030010719"/>
    <n v="3.267952840300107"/>
    <n v="10"/>
    <m/>
    <m/>
    <m/>
    <x v="2"/>
    <m/>
  </r>
  <r>
    <s v="Exp4"/>
    <n v="400106"/>
    <n v="106"/>
    <x v="2"/>
    <x v="8"/>
    <x v="7"/>
    <d v="2014-08-11T00:00:00"/>
    <s v="None_8h"/>
    <m/>
    <m/>
    <n v="4"/>
    <n v="1"/>
    <x v="17"/>
    <n v="4"/>
    <n v="35"/>
    <n v="169"/>
    <n v="35"/>
    <n v="4"/>
    <n v="4"/>
    <m/>
    <s v="V"/>
    <m/>
    <n v="175.22222222222223"/>
    <n v="0.19974635383639822"/>
    <n v="2.1997463538363982"/>
    <n v="10"/>
    <m/>
    <m/>
    <m/>
    <x v="2"/>
    <m/>
  </r>
  <r>
    <s v="Exp4"/>
    <n v="400119"/>
    <n v="119"/>
    <x v="2"/>
    <x v="8"/>
    <x v="7"/>
    <d v="2014-08-11T00:00:00"/>
    <s v="None_8h"/>
    <m/>
    <n v="119"/>
    <n v="1"/>
    <n v="1"/>
    <x v="18"/>
    <n v="4"/>
    <n v="48"/>
    <m/>
    <n v="65"/>
    <n v="3"/>
    <n v="4"/>
    <m/>
    <s v="V"/>
    <m/>
    <n v="186.6"/>
    <n v="0.34833869239013937"/>
    <n v="3.3483386923901395"/>
    <n v="10"/>
    <m/>
    <m/>
    <m/>
    <x v="2"/>
    <m/>
  </r>
  <r>
    <s v="Exp4"/>
    <n v="400119"/>
    <n v="119"/>
    <x v="2"/>
    <x v="8"/>
    <x v="7"/>
    <d v="2014-08-11T00:00:00"/>
    <s v="None_8h"/>
    <m/>
    <m/>
    <n v="2"/>
    <n v="1"/>
    <x v="17"/>
    <n v="4"/>
    <n v="35"/>
    <n v="165"/>
    <n v="40"/>
    <n v="3"/>
    <n v="3"/>
    <m/>
    <s v="V"/>
    <m/>
    <n v="175.22222222222223"/>
    <n v="0.22828154724159797"/>
    <n v="2.2282815472415978"/>
    <n v="8"/>
    <m/>
    <m/>
    <m/>
    <x v="2"/>
    <m/>
  </r>
  <r>
    <s v="Exp4"/>
    <n v="400119"/>
    <n v="119"/>
    <x v="2"/>
    <x v="8"/>
    <x v="7"/>
    <d v="2014-08-11T00:00:00"/>
    <s v="None_8h"/>
    <m/>
    <m/>
    <n v="3"/>
    <n v="1"/>
    <x v="18"/>
    <n v="4"/>
    <n v="33"/>
    <n v="160"/>
    <n v="41"/>
    <n v="3"/>
    <n v="4"/>
    <m/>
    <s v="V"/>
    <m/>
    <n v="186.6"/>
    <n v="0.2197213290460879"/>
    <n v="3.219721329046088"/>
    <n v="10"/>
    <m/>
    <m/>
    <m/>
    <x v="2"/>
    <m/>
  </r>
  <r>
    <s v="Exp4"/>
    <n v="400119"/>
    <n v="119"/>
    <x v="2"/>
    <x v="8"/>
    <x v="7"/>
    <d v="2014-08-11T00:00:00"/>
    <s v="None_8h"/>
    <m/>
    <m/>
    <n v="4"/>
    <n v="1"/>
    <x v="17"/>
    <n v="4"/>
    <n v="36"/>
    <n v="190"/>
    <n v="35"/>
    <n v="4"/>
    <n v="3"/>
    <m/>
    <s v="V"/>
    <m/>
    <n v="175.22222222222223"/>
    <n v="0.19974635383639822"/>
    <n v="2.1997463538363982"/>
    <n v="9"/>
    <m/>
    <m/>
    <m/>
    <x v="2"/>
    <m/>
  </r>
  <r>
    <s v="Exp4"/>
    <n v="400110"/>
    <n v="110"/>
    <x v="2"/>
    <x v="8"/>
    <x v="7"/>
    <d v="2014-08-18T00:00:00"/>
    <s v="None_8h"/>
    <d v="2014-08-18T00:00:00"/>
    <n v="110"/>
    <n v="1"/>
    <n v="2"/>
    <x v="18"/>
    <n v="4"/>
    <n v="39"/>
    <m/>
    <n v="24"/>
    <n v="4"/>
    <n v="4"/>
    <m/>
    <m/>
    <m/>
    <n v="186.6"/>
    <n v="0.12861736334405144"/>
    <n v="3.1286173633440515"/>
    <n v="11"/>
    <m/>
    <m/>
    <m/>
    <x v="2"/>
    <m/>
  </r>
  <r>
    <s v="Exp4"/>
    <n v="400110"/>
    <n v="110"/>
    <x v="2"/>
    <x v="8"/>
    <x v="7"/>
    <d v="2014-08-18T00:00:00"/>
    <s v="None_8h"/>
    <m/>
    <m/>
    <n v="2"/>
    <n v="2"/>
    <x v="20"/>
    <n v="5"/>
    <n v="43"/>
    <n v="198"/>
    <n v="99"/>
    <n v="4"/>
    <n v="5"/>
    <m/>
    <m/>
    <m/>
    <n v="166.6"/>
    <n v="0.59423769507803126"/>
    <n v="4.5942376950780313"/>
    <n v="13"/>
    <m/>
    <m/>
    <m/>
    <x v="2"/>
    <m/>
  </r>
  <r>
    <s v="Exp4"/>
    <n v="400110"/>
    <n v="110"/>
    <x v="2"/>
    <x v="8"/>
    <x v="7"/>
    <d v="2014-08-18T00:00:00"/>
    <s v="None_8h"/>
    <m/>
    <m/>
    <n v="3"/>
    <n v="2"/>
    <x v="18"/>
    <n v="4"/>
    <n v="36"/>
    <n v="162"/>
    <n v="125"/>
    <n v="4"/>
    <n v="4"/>
    <m/>
    <m/>
    <m/>
    <n v="186.6"/>
    <n v="0.66988210075026799"/>
    <n v="3.669882100750268"/>
    <n v="11"/>
    <m/>
    <m/>
    <m/>
    <x v="2"/>
    <m/>
  </r>
  <r>
    <s v="Exp4"/>
    <n v="400110"/>
    <n v="110"/>
    <x v="2"/>
    <x v="8"/>
    <x v="7"/>
    <d v="2014-08-18T00:00:00"/>
    <s v="None_8h"/>
    <m/>
    <m/>
    <n v="4"/>
    <n v="2"/>
    <x v="18"/>
    <n v="5"/>
    <n v="40"/>
    <n v="196"/>
    <n v="37"/>
    <n v="4"/>
    <n v="4"/>
    <m/>
    <m/>
    <m/>
    <n v="186.6"/>
    <n v="0.19828510182207931"/>
    <n v="3.1982851018220795"/>
    <n v="11"/>
    <m/>
    <m/>
    <m/>
    <x v="2"/>
    <m/>
  </r>
  <r>
    <s v="Exp4"/>
    <n v="400121"/>
    <n v="121"/>
    <x v="2"/>
    <x v="8"/>
    <x v="7"/>
    <d v="2014-08-18T00:00:00"/>
    <s v="None_8h"/>
    <m/>
    <n v="121"/>
    <n v="1"/>
    <n v="2"/>
    <x v="20"/>
    <n v="5"/>
    <n v="37"/>
    <m/>
    <n v="60"/>
    <n v="3"/>
    <n v="5"/>
    <m/>
    <m/>
    <m/>
    <n v="166.6"/>
    <n v="0.36014405762304924"/>
    <n v="4.3601440576230495"/>
    <n v="12"/>
    <m/>
    <m/>
    <m/>
    <x v="2"/>
    <m/>
  </r>
  <r>
    <s v="Exp4"/>
    <n v="400121"/>
    <n v="121"/>
    <x v="2"/>
    <x v="8"/>
    <x v="7"/>
    <d v="2014-08-18T00:00:00"/>
    <s v="None_8h"/>
    <m/>
    <m/>
    <n v="2"/>
    <n v="3"/>
    <x v="20"/>
    <n v="5"/>
    <n v="45"/>
    <n v="190"/>
    <n v="120"/>
    <n v="4"/>
    <n v="5"/>
    <m/>
    <m/>
    <m/>
    <n v="166.6"/>
    <n v="0.72028811524609848"/>
    <n v="4.7202881152460989"/>
    <n v="13"/>
    <m/>
    <m/>
    <m/>
    <x v="2"/>
    <m/>
  </r>
  <r>
    <s v="Exp4"/>
    <n v="400121"/>
    <n v="121"/>
    <x v="2"/>
    <x v="8"/>
    <x v="7"/>
    <d v="2014-08-18T00:00:00"/>
    <s v="None_8h"/>
    <m/>
    <m/>
    <n v="3"/>
    <n v="2"/>
    <x v="20"/>
    <n v="5"/>
    <n v="40"/>
    <n v="189"/>
    <n v="85"/>
    <n v="3"/>
    <n v="6"/>
    <m/>
    <m/>
    <m/>
    <n v="166.6"/>
    <n v="0.51020408163265307"/>
    <n v="4.5102040816326534"/>
    <n v="13"/>
    <m/>
    <m/>
    <m/>
    <x v="2"/>
    <m/>
  </r>
  <r>
    <s v="Exp4"/>
    <n v="400121"/>
    <n v="121"/>
    <x v="2"/>
    <x v="8"/>
    <x v="7"/>
    <d v="2014-08-18T00:00:00"/>
    <s v="None_8h"/>
    <m/>
    <m/>
    <n v="4"/>
    <n v="2"/>
    <x v="20"/>
    <n v="5"/>
    <n v="44"/>
    <n v="175"/>
    <n v="79"/>
    <n v="4"/>
    <n v="5"/>
    <m/>
    <m/>
    <m/>
    <n v="166.6"/>
    <n v="0.47418967587034816"/>
    <n v="4.4741896758703481"/>
    <n v="13"/>
    <m/>
    <m/>
    <m/>
    <x v="2"/>
    <m/>
  </r>
  <r>
    <s v="Exp4"/>
    <n v="400150"/>
    <n v="150"/>
    <x v="2"/>
    <x v="8"/>
    <x v="7"/>
    <d v="2014-08-18T00:00:00"/>
    <s v="None_8h"/>
    <m/>
    <n v="150"/>
    <n v="1"/>
    <n v="2"/>
    <x v="18"/>
    <n v="4"/>
    <n v="40"/>
    <m/>
    <n v="156"/>
    <n v="5"/>
    <n v="5"/>
    <m/>
    <m/>
    <m/>
    <n v="186.6"/>
    <n v="0.83601286173633438"/>
    <n v="3.8360128617363345"/>
    <n v="13"/>
    <m/>
    <m/>
    <m/>
    <x v="2"/>
    <m/>
  </r>
  <r>
    <s v="Exp4"/>
    <n v="400150"/>
    <n v="150"/>
    <x v="2"/>
    <x v="8"/>
    <x v="7"/>
    <d v="2014-08-18T00:00:00"/>
    <s v="None_8h"/>
    <m/>
    <m/>
    <n v="2"/>
    <n v="2"/>
    <x v="20"/>
    <n v="5"/>
    <n v="48"/>
    <n v="217"/>
    <n v="56"/>
    <n v="3"/>
    <n v="6"/>
    <m/>
    <m/>
    <m/>
    <n v="166.6"/>
    <n v="0.33613445378151263"/>
    <n v="4.3361344537815123"/>
    <n v="13"/>
    <m/>
    <m/>
    <m/>
    <x v="2"/>
    <m/>
  </r>
  <r>
    <s v="Exp4"/>
    <n v="400150"/>
    <n v="150"/>
    <x v="2"/>
    <x v="8"/>
    <x v="7"/>
    <d v="2014-08-18T00:00:00"/>
    <s v="None_8h"/>
    <m/>
    <m/>
    <n v="3"/>
    <n v="2"/>
    <x v="18"/>
    <n v="4"/>
    <n v="47"/>
    <n v="183"/>
    <n v="143"/>
    <n v="4"/>
    <n v="5"/>
    <m/>
    <m/>
    <m/>
    <n v="186.6"/>
    <n v="0.76634512325830662"/>
    <n v="3.7663451232583065"/>
    <n v="12"/>
    <m/>
    <m/>
    <m/>
    <x v="2"/>
    <m/>
  </r>
  <r>
    <s v="Exp4"/>
    <n v="400150"/>
    <n v="150"/>
    <x v="2"/>
    <x v="8"/>
    <x v="7"/>
    <d v="2014-08-18T00:00:00"/>
    <s v="None_8h"/>
    <m/>
    <m/>
    <n v="4"/>
    <n v="1"/>
    <x v="18"/>
    <n v="4"/>
    <n v="41"/>
    <n v="182"/>
    <n v="95"/>
    <n v="4"/>
    <n v="4"/>
    <m/>
    <m/>
    <m/>
    <n v="186.6"/>
    <n v="0.50911039657020363"/>
    <n v="3.5091103965702035"/>
    <n v="11"/>
    <m/>
    <m/>
    <m/>
    <x v="2"/>
    <m/>
  </r>
  <r>
    <s v="Exp4"/>
    <n v="400109"/>
    <n v="109"/>
    <x v="2"/>
    <x v="8"/>
    <x v="7"/>
    <d v="2014-08-23T00:00:00"/>
    <s v="None_8h"/>
    <m/>
    <n v="109"/>
    <n v="1"/>
    <n v="2"/>
    <x v="20"/>
    <n v="5"/>
    <n v="34"/>
    <m/>
    <n v="110"/>
    <n v="4"/>
    <n v="6"/>
    <m/>
    <s v="V"/>
    <m/>
    <n v="166.6"/>
    <n v="0.6602641056422569"/>
    <n v="4.6602641056422573"/>
    <n v="14"/>
    <m/>
    <m/>
    <m/>
    <x v="2"/>
    <m/>
  </r>
  <r>
    <s v="Exp4"/>
    <n v="400109"/>
    <n v="109"/>
    <x v="2"/>
    <x v="8"/>
    <x v="7"/>
    <d v="2014-08-23T00:00:00"/>
    <s v="None_8h"/>
    <m/>
    <m/>
    <n v="2"/>
    <n v="2"/>
    <x v="20"/>
    <n v="5"/>
    <n v="36"/>
    <n v="155"/>
    <n v="86"/>
    <n v="4"/>
    <n v="5"/>
    <m/>
    <s v="V"/>
    <m/>
    <n v="166.6"/>
    <n v="0.51620648259303725"/>
    <n v="4.516206482593037"/>
    <n v="13"/>
    <m/>
    <m/>
    <m/>
    <x v="2"/>
    <m/>
  </r>
  <r>
    <s v="Exp4"/>
    <n v="400109"/>
    <n v="109"/>
    <x v="2"/>
    <x v="8"/>
    <x v="7"/>
    <d v="2014-08-23T00:00:00"/>
    <s v="None_8h"/>
    <m/>
    <m/>
    <n v="3"/>
    <n v="2"/>
    <x v="20"/>
    <n v="5"/>
    <n v="35"/>
    <n v="163"/>
    <n v="95"/>
    <n v="4"/>
    <n v="5"/>
    <m/>
    <s v="V"/>
    <m/>
    <n v="166.6"/>
    <n v="0.57022809123649465"/>
    <n v="4.570228091236495"/>
    <n v="13"/>
    <m/>
    <m/>
    <m/>
    <x v="2"/>
    <m/>
  </r>
  <r>
    <s v="Exp4"/>
    <n v="400109"/>
    <n v="109"/>
    <x v="2"/>
    <x v="8"/>
    <x v="7"/>
    <d v="2014-08-23T00:00:00"/>
    <s v="None_8h"/>
    <m/>
    <m/>
    <n v="4"/>
    <n v="2"/>
    <x v="20"/>
    <n v="5"/>
    <n v="35"/>
    <n v="162"/>
    <n v="101"/>
    <n v="4"/>
    <n v="5"/>
    <m/>
    <s v="E"/>
    <m/>
    <n v="166.6"/>
    <n v="0.60624249699879951"/>
    <n v="4.6062424969987994"/>
    <n v="13"/>
    <m/>
    <m/>
    <m/>
    <x v="2"/>
    <m/>
  </r>
  <r>
    <s v="Exp4"/>
    <n v="400123"/>
    <n v="123"/>
    <x v="2"/>
    <x v="8"/>
    <x v="7"/>
    <d v="2014-08-23T00:00:00"/>
    <s v="None_8h"/>
    <m/>
    <n v="123"/>
    <n v="1"/>
    <n v="2"/>
    <x v="20"/>
    <n v="5"/>
    <n v="45"/>
    <m/>
    <n v="131"/>
    <n v="4"/>
    <n v="4"/>
    <m/>
    <s v="V"/>
    <m/>
    <n v="166.6"/>
    <n v="0.78631452581032413"/>
    <n v="4.7863145258103241"/>
    <n v="12"/>
    <m/>
    <m/>
    <m/>
    <x v="2"/>
    <m/>
  </r>
  <r>
    <s v="Exp4"/>
    <n v="400123"/>
    <n v="123"/>
    <x v="2"/>
    <x v="8"/>
    <x v="7"/>
    <d v="2014-08-23T00:00:00"/>
    <s v="None_8h"/>
    <m/>
    <m/>
    <n v="2"/>
    <n v="2"/>
    <x v="20"/>
    <n v="5"/>
    <n v="48"/>
    <n v="209"/>
    <n v="85"/>
    <n v="4"/>
    <n v="5"/>
    <m/>
    <s v="V"/>
    <m/>
    <n v="166.6"/>
    <n v="0.51020408163265307"/>
    <n v="4.5102040816326534"/>
    <n v="13"/>
    <m/>
    <m/>
    <m/>
    <x v="2"/>
    <m/>
  </r>
  <r>
    <s v="Exp4"/>
    <n v="400123"/>
    <n v="123"/>
    <x v="2"/>
    <x v="8"/>
    <x v="7"/>
    <d v="2014-08-23T00:00:00"/>
    <s v="None_8h"/>
    <m/>
    <m/>
    <n v="3"/>
    <n v="2"/>
    <x v="20"/>
    <n v="5"/>
    <n v="47"/>
    <n v="202"/>
    <n v="40"/>
    <n v="4"/>
    <n v="5"/>
    <m/>
    <s v="V"/>
    <m/>
    <n v="166.6"/>
    <n v="0.24009603841536614"/>
    <n v="4.2400960384153663"/>
    <n v="13"/>
    <m/>
    <m/>
    <m/>
    <x v="2"/>
    <m/>
  </r>
  <r>
    <s v="Exp4"/>
    <n v="400123"/>
    <n v="123"/>
    <x v="2"/>
    <x v="8"/>
    <x v="7"/>
    <d v="2014-08-23T00:00:00"/>
    <s v="None_8h"/>
    <m/>
    <m/>
    <n v="4"/>
    <n v="2"/>
    <x v="20"/>
    <n v="5"/>
    <n v="39"/>
    <n v="198"/>
    <n v="92"/>
    <n v="4"/>
    <n v="5"/>
    <m/>
    <s v="V"/>
    <m/>
    <n v="166.6"/>
    <n v="0.55222088835534211"/>
    <n v="4.5522208883553423"/>
    <n v="13"/>
    <m/>
    <m/>
    <m/>
    <x v="2"/>
    <m/>
  </r>
  <r>
    <s v="Exp4"/>
    <n v="400139"/>
    <n v="139"/>
    <x v="2"/>
    <x v="8"/>
    <x v="7"/>
    <d v="2014-08-23T00:00:00"/>
    <s v="None_8h"/>
    <m/>
    <n v="139"/>
    <n v="1"/>
    <n v="3"/>
    <x v="19"/>
    <n v="6"/>
    <n v="44"/>
    <m/>
    <n v="42"/>
    <n v="4"/>
    <n v="6"/>
    <m/>
    <s v="V"/>
    <m/>
    <n v="194.46666666666667"/>
    <n v="0.21597531710661638"/>
    <n v="5.2159753171066168"/>
    <n v="15"/>
    <m/>
    <m/>
    <m/>
    <x v="2"/>
    <m/>
  </r>
  <r>
    <s v="Exp4"/>
    <n v="400139"/>
    <n v="139"/>
    <x v="2"/>
    <x v="8"/>
    <x v="7"/>
    <d v="2014-08-23T00:00:00"/>
    <s v="None_8h"/>
    <m/>
    <m/>
    <n v="2"/>
    <n v="2"/>
    <x v="20"/>
    <n v="5"/>
    <n v="43"/>
    <n v="196"/>
    <n v="135"/>
    <n v="4"/>
    <n v="7"/>
    <m/>
    <s v="V"/>
    <m/>
    <n v="166.6"/>
    <n v="0.81032412965186074"/>
    <n v="4.8103241296518604"/>
    <n v="15"/>
    <m/>
    <m/>
    <m/>
    <x v="2"/>
    <m/>
  </r>
  <r>
    <s v="Exp4"/>
    <n v="400139"/>
    <n v="139"/>
    <x v="2"/>
    <x v="8"/>
    <x v="7"/>
    <d v="2014-08-23T00:00:00"/>
    <s v="None_8h"/>
    <m/>
    <m/>
    <n v="3"/>
    <n v="2"/>
    <x v="20"/>
    <n v="5"/>
    <n v="35"/>
    <n v="176"/>
    <n v="122"/>
    <n v="5"/>
    <n v="6"/>
    <m/>
    <s v="V"/>
    <m/>
    <n v="166.6"/>
    <n v="0.73229291716686673"/>
    <n v="4.7322929171668671"/>
    <n v="15"/>
    <m/>
    <m/>
    <m/>
    <x v="2"/>
    <m/>
  </r>
  <r>
    <s v="Exp4"/>
    <n v="400139"/>
    <n v="139"/>
    <x v="2"/>
    <x v="8"/>
    <x v="7"/>
    <d v="2014-08-23T00:00:00"/>
    <s v="None_8h"/>
    <m/>
    <m/>
    <n v="4"/>
    <n v="3"/>
    <x v="20"/>
    <n v="5"/>
    <n v="41"/>
    <n v="197"/>
    <n v="166"/>
    <n v="4"/>
    <n v="7"/>
    <m/>
    <s v="V"/>
    <m/>
    <n v="166.6"/>
    <n v="0.99639855942376954"/>
    <n v="4.9963985594237696"/>
    <n v="15"/>
    <m/>
    <m/>
    <m/>
    <x v="2"/>
    <m/>
  </r>
  <r>
    <s v="Exp4"/>
    <n v="400127"/>
    <n v="127"/>
    <x v="2"/>
    <x v="8"/>
    <x v="7"/>
    <d v="2014-09-01T00:00:00"/>
    <s v="None_8h"/>
    <m/>
    <n v="127"/>
    <n v="1"/>
    <n v="3"/>
    <x v="19"/>
    <n v="6"/>
    <n v="41"/>
    <m/>
    <n v="105"/>
    <n v="5"/>
    <n v="9"/>
    <m/>
    <s v="E"/>
    <m/>
    <n v="194.46666666666667"/>
    <n v="0.53993829276654093"/>
    <n v="5.539938292766541"/>
    <n v="19"/>
    <m/>
    <m/>
    <m/>
    <x v="2"/>
    <m/>
  </r>
  <r>
    <s v="Exp4"/>
    <n v="400127"/>
    <n v="127"/>
    <x v="2"/>
    <x v="8"/>
    <x v="7"/>
    <d v="2014-09-01T00:00:00"/>
    <s v="None_8h"/>
    <m/>
    <m/>
    <n v="2"/>
    <n v="4"/>
    <x v="19"/>
    <n v="6"/>
    <n v="36"/>
    <n v="163"/>
    <n v="112"/>
    <n v="5"/>
    <n v="8"/>
    <m/>
    <s v="E"/>
    <m/>
    <n v="194.46666666666667"/>
    <n v="0.57593417895097698"/>
    <n v="5.5759341789509769"/>
    <n v="18"/>
    <m/>
    <m/>
    <m/>
    <x v="2"/>
    <m/>
  </r>
  <r>
    <s v="Exp4"/>
    <n v="400127"/>
    <n v="127"/>
    <x v="2"/>
    <x v="8"/>
    <x v="7"/>
    <d v="2014-09-01T00:00:00"/>
    <s v="None_8h"/>
    <m/>
    <m/>
    <n v="3"/>
    <n v="2"/>
    <x v="19"/>
    <n v="6"/>
    <n v="35"/>
    <n v="119"/>
    <n v="76"/>
    <n v="5"/>
    <n v="6"/>
    <m/>
    <s v="V"/>
    <m/>
    <n v="194.46666666666667"/>
    <n v="0.39081247857387724"/>
    <n v="5.3908124785738769"/>
    <n v="16"/>
    <m/>
    <m/>
    <m/>
    <x v="2"/>
    <m/>
  </r>
  <r>
    <s v="Exp4"/>
    <n v="400127"/>
    <n v="127"/>
    <x v="2"/>
    <x v="8"/>
    <x v="7"/>
    <d v="2014-09-01T00:00:00"/>
    <s v="None_8h"/>
    <m/>
    <m/>
    <n v="4"/>
    <n v="3"/>
    <x v="19"/>
    <n v="6"/>
    <n v="40"/>
    <n v="151"/>
    <n v="111"/>
    <n v="5"/>
    <n v="8"/>
    <m/>
    <s v="V"/>
    <m/>
    <n v="194.46666666666667"/>
    <n v="0.57079190949605763"/>
    <n v="5.5707919094960578"/>
    <n v="18"/>
    <m/>
    <m/>
    <m/>
    <x v="2"/>
    <m/>
  </r>
  <r>
    <s v="Exp4"/>
    <n v="400141"/>
    <n v="141"/>
    <x v="2"/>
    <x v="8"/>
    <x v="7"/>
    <d v="2014-09-01T00:00:00"/>
    <s v="None_8h"/>
    <m/>
    <n v="141"/>
    <n v="1"/>
    <n v="2"/>
    <x v="19"/>
    <n v="6"/>
    <n v="55"/>
    <m/>
    <n v="43"/>
    <n v="3"/>
    <n v="10"/>
    <m/>
    <s v="E"/>
    <m/>
    <n v="194.46666666666667"/>
    <n v="0.22111758656153582"/>
    <n v="5.2211175865615358"/>
    <n v="18"/>
    <m/>
    <m/>
    <m/>
    <x v="2"/>
    <m/>
  </r>
  <r>
    <s v="Exp4"/>
    <n v="400141"/>
    <n v="141"/>
    <x v="2"/>
    <x v="8"/>
    <x v="7"/>
    <d v="2014-09-01T00:00:00"/>
    <s v="None_8h"/>
    <m/>
    <m/>
    <n v="2"/>
    <n v="2"/>
    <x v="19"/>
    <n v="6"/>
    <n v="47"/>
    <n v="165"/>
    <n v="76"/>
    <n v="4"/>
    <n v="7"/>
    <m/>
    <s v="V"/>
    <m/>
    <n v="194.46666666666667"/>
    <n v="0.39081247857387724"/>
    <n v="5.3908124785738769"/>
    <n v="16"/>
    <m/>
    <m/>
    <m/>
    <x v="2"/>
    <m/>
  </r>
  <r>
    <s v="Exp4"/>
    <n v="400141"/>
    <n v="141"/>
    <x v="2"/>
    <x v="8"/>
    <x v="7"/>
    <d v="2014-09-01T00:00:00"/>
    <s v="None_8h"/>
    <m/>
    <m/>
    <n v="3"/>
    <n v="2"/>
    <x v="19"/>
    <n v="6"/>
    <n v="45"/>
    <n v="166"/>
    <n v="88"/>
    <n v="3"/>
    <n v="9"/>
    <m/>
    <s v="V"/>
    <m/>
    <n v="194.46666666666667"/>
    <n v="0.45251971203291053"/>
    <n v="5.4525197120329105"/>
    <n v="17"/>
    <m/>
    <m/>
    <m/>
    <x v="2"/>
    <m/>
  </r>
  <r>
    <s v="Exp4"/>
    <n v="400141"/>
    <n v="141"/>
    <x v="2"/>
    <x v="8"/>
    <x v="7"/>
    <d v="2014-09-01T00:00:00"/>
    <s v="None_8h"/>
    <m/>
    <m/>
    <n v="4"/>
    <n v="2"/>
    <x v="19"/>
    <n v="6"/>
    <n v="38"/>
    <n v="154"/>
    <n v="19"/>
    <n v="4"/>
    <n v="8"/>
    <m/>
    <s v="E"/>
    <m/>
    <n v="194.46666666666667"/>
    <n v="9.7703119643469311E-2"/>
    <n v="5.0977031196434694"/>
    <n v="17"/>
    <m/>
    <m/>
    <m/>
    <x v="2"/>
    <m/>
  </r>
  <r>
    <s v="Exp4"/>
    <n v="400148"/>
    <n v="148"/>
    <x v="2"/>
    <x v="8"/>
    <x v="7"/>
    <d v="2014-09-01T00:00:00"/>
    <s v="None_8h"/>
    <m/>
    <n v="148"/>
    <n v="1"/>
    <n v="2"/>
    <x v="19"/>
    <n v="6"/>
    <n v="50"/>
    <n v="180"/>
    <n v="87"/>
    <n v="5"/>
    <n v="9"/>
    <m/>
    <s v="E"/>
    <m/>
    <n v="194.46666666666667"/>
    <n v="0.44737744257799106"/>
    <n v="5.4473774425779915"/>
    <n v="19"/>
    <m/>
    <m/>
    <m/>
    <x v="2"/>
    <m/>
  </r>
  <r>
    <s v="Exp4"/>
    <n v="400148"/>
    <n v="148"/>
    <x v="2"/>
    <x v="8"/>
    <x v="7"/>
    <d v="2014-09-01T00:00:00"/>
    <s v="None_8h"/>
    <m/>
    <m/>
    <n v="2"/>
    <n v="2"/>
    <x v="19"/>
    <n v="6"/>
    <n v="50"/>
    <n v="187"/>
    <n v="46"/>
    <n v="4"/>
    <n v="7"/>
    <m/>
    <s v="V"/>
    <m/>
    <n v="194.46666666666667"/>
    <n v="0.23654439492629414"/>
    <n v="5.2365443949262938"/>
    <n v="16"/>
    <m/>
    <m/>
    <m/>
    <x v="2"/>
    <m/>
  </r>
  <r>
    <s v="Exp4"/>
    <n v="400148"/>
    <n v="148"/>
    <x v="2"/>
    <x v="8"/>
    <x v="7"/>
    <d v="2014-09-01T00:00:00"/>
    <s v="None_8h"/>
    <m/>
    <m/>
    <n v="3"/>
    <n v="3"/>
    <x v="19"/>
    <n v="6"/>
    <n v="50"/>
    <n v="200"/>
    <n v="90"/>
    <n v="4"/>
    <n v="9"/>
    <m/>
    <s v="V"/>
    <m/>
    <n v="194.46666666666667"/>
    <n v="0.46280425094274941"/>
    <n v="5.4628042509427495"/>
    <n v="18"/>
    <m/>
    <m/>
    <m/>
    <x v="2"/>
    <m/>
  </r>
  <r>
    <s v="Exp4"/>
    <n v="400148"/>
    <n v="148"/>
    <x v="2"/>
    <x v="8"/>
    <x v="7"/>
    <d v="2014-09-01T00:00:00"/>
    <s v="None_8h"/>
    <m/>
    <m/>
    <n v="4"/>
    <n v="2"/>
    <x v="20"/>
    <n v="6"/>
    <n v="40"/>
    <n v="172"/>
    <n v="15"/>
    <n v="4"/>
    <n v="7"/>
    <m/>
    <s v="V"/>
    <m/>
    <n v="166.6"/>
    <n v="9.003601440576231E-2"/>
    <n v="4.0900360144057624"/>
    <n v="15"/>
    <m/>
    <m/>
    <m/>
    <x v="2"/>
    <m/>
  </r>
  <r>
    <s v="Exp4"/>
    <n v="400136"/>
    <n v="136"/>
    <x v="2"/>
    <x v="8"/>
    <x v="7"/>
    <d v="2014-09-08T00:00:00"/>
    <s v="None_8h"/>
    <d v="2014-09-08T00:00:00"/>
    <n v="136"/>
    <n v="1"/>
    <n v="1"/>
    <x v="16"/>
    <n v="7"/>
    <n v="60"/>
    <m/>
    <n v="50"/>
    <n v="4"/>
    <n v="10"/>
    <m/>
    <s v="E"/>
    <m/>
    <n v="211.6"/>
    <n v="0.23629489603024575"/>
    <n v="6.2362948960302456"/>
    <n v="20"/>
    <m/>
    <m/>
    <m/>
    <x v="2"/>
    <m/>
  </r>
  <r>
    <s v="Exp4"/>
    <n v="400136"/>
    <n v="136"/>
    <x v="2"/>
    <x v="8"/>
    <x v="7"/>
    <d v="2014-09-08T00:00:00"/>
    <s v="None_8h"/>
    <m/>
    <m/>
    <n v="2"/>
    <n v="7"/>
    <x v="16"/>
    <n v="7"/>
    <n v="57"/>
    <n v="201"/>
    <n v="205"/>
    <n v="4"/>
    <n v="8"/>
    <m/>
    <s v="E"/>
    <m/>
    <n v="211.6"/>
    <n v="0.9688090737240076"/>
    <n v="6.9688090737240076"/>
    <n v="18"/>
    <m/>
    <m/>
    <m/>
    <x v="2"/>
    <m/>
  </r>
  <r>
    <s v="Exp4"/>
    <n v="400136"/>
    <n v="136"/>
    <x v="2"/>
    <x v="8"/>
    <x v="7"/>
    <d v="2014-09-08T00:00:00"/>
    <s v="None_8h"/>
    <m/>
    <m/>
    <n v="3"/>
    <n v="4"/>
    <x v="16"/>
    <n v="7"/>
    <n v="61"/>
    <n v="213"/>
    <n v="65"/>
    <n v="3"/>
    <n v="10"/>
    <m/>
    <s v="E"/>
    <m/>
    <n v="211.6"/>
    <n v="0.30718336483931946"/>
    <n v="6.3071833648393199"/>
    <n v="19"/>
    <m/>
    <m/>
    <m/>
    <x v="2"/>
    <m/>
  </r>
  <r>
    <s v="Exp4"/>
    <n v="400136"/>
    <n v="136"/>
    <x v="2"/>
    <x v="8"/>
    <x v="7"/>
    <d v="2014-09-08T00:00:00"/>
    <s v="None_8h"/>
    <m/>
    <m/>
    <n v="4"/>
    <n v="4"/>
    <x v="19"/>
    <n v="6"/>
    <n v="50"/>
    <n v="181"/>
    <n v="232"/>
    <n v="4"/>
    <n v="8"/>
    <m/>
    <s v="E"/>
    <m/>
    <n v="194.46666666666667"/>
    <n v="1.1930065135413095"/>
    <n v="6.1930065135413095"/>
    <n v="17"/>
    <m/>
    <m/>
    <m/>
    <x v="2"/>
    <m/>
  </r>
  <r>
    <s v="Exp4"/>
    <n v="400137"/>
    <n v="137"/>
    <x v="2"/>
    <x v="8"/>
    <x v="7"/>
    <d v="2014-09-08T00:00:00"/>
    <s v="None_8h"/>
    <m/>
    <n v="137"/>
    <n v="1"/>
    <n v="4"/>
    <x v="16"/>
    <n v="7"/>
    <n v="62"/>
    <m/>
    <n v="62"/>
    <n v="4"/>
    <n v="11"/>
    <m/>
    <s v="DR"/>
    <m/>
    <n v="211.6"/>
    <n v="0.29300567107750475"/>
    <n v="6.2930056710775046"/>
    <n v="21"/>
    <m/>
    <m/>
    <m/>
    <x v="2"/>
    <m/>
  </r>
  <r>
    <s v="Exp4"/>
    <n v="400137"/>
    <n v="137"/>
    <x v="2"/>
    <x v="8"/>
    <x v="7"/>
    <d v="2014-09-08T00:00:00"/>
    <s v="None_8h"/>
    <m/>
    <m/>
    <n v="2"/>
    <n v="4"/>
    <x v="16"/>
    <n v="7"/>
    <n v="53"/>
    <n v="188"/>
    <n v="106"/>
    <n v="4"/>
    <n v="10"/>
    <m/>
    <s v="E"/>
    <m/>
    <n v="211.6"/>
    <n v="0.50094517958412099"/>
    <n v="6.5009451795841207"/>
    <n v="20"/>
    <m/>
    <m/>
    <m/>
    <x v="2"/>
    <m/>
  </r>
  <r>
    <s v="Exp4"/>
    <n v="400137"/>
    <n v="137"/>
    <x v="2"/>
    <x v="8"/>
    <x v="7"/>
    <d v="2014-09-08T00:00:00"/>
    <s v="None_8h"/>
    <m/>
    <m/>
    <n v="3"/>
    <n v="6"/>
    <x v="16"/>
    <n v="7"/>
    <n v="57"/>
    <n v="193"/>
    <n v="137"/>
    <n v="5"/>
    <n v="11"/>
    <m/>
    <s v="DR"/>
    <m/>
    <n v="211.6"/>
    <n v="0.64744801512287331"/>
    <n v="6.6474480151228734"/>
    <n v="22"/>
    <m/>
    <m/>
    <m/>
    <x v="2"/>
    <m/>
  </r>
  <r>
    <s v="Exp4"/>
    <n v="400137"/>
    <n v="137"/>
    <x v="2"/>
    <x v="8"/>
    <x v="7"/>
    <d v="2014-09-08T00:00:00"/>
    <s v="None_8h"/>
    <m/>
    <m/>
    <n v="4"/>
    <n v="6"/>
    <x v="16"/>
    <n v="7"/>
    <n v="59"/>
    <n v="200"/>
    <n v="146"/>
    <n v="4"/>
    <n v="11"/>
    <m/>
    <s v="DR"/>
    <m/>
    <n v="211.6"/>
    <n v="0.68998109640831762"/>
    <n v="6.6899810964083173"/>
    <n v="21"/>
    <m/>
    <m/>
    <m/>
    <x v="2"/>
    <m/>
  </r>
  <r>
    <s v="Exp4"/>
    <n v="400146"/>
    <n v="146"/>
    <x v="2"/>
    <x v="8"/>
    <x v="7"/>
    <d v="2014-09-08T00:00:00"/>
    <s v="None_8h"/>
    <m/>
    <n v="146"/>
    <n v="1"/>
    <n v="6"/>
    <x v="16"/>
    <n v="7"/>
    <n v="58"/>
    <n v="183"/>
    <n v="122"/>
    <n v="4"/>
    <n v="10"/>
    <m/>
    <s v="DR"/>
    <m/>
    <n v="211.6"/>
    <n v="0.57655954631379969"/>
    <n v="6.5765595463138"/>
    <n v="20"/>
    <m/>
    <m/>
    <m/>
    <x v="2"/>
    <m/>
  </r>
  <r>
    <s v="Exp4"/>
    <n v="400146"/>
    <n v="146"/>
    <x v="2"/>
    <x v="8"/>
    <x v="7"/>
    <d v="2014-09-08T00:00:00"/>
    <s v="None_8h"/>
    <m/>
    <m/>
    <n v="2"/>
    <n v="4"/>
    <x v="16"/>
    <n v="7"/>
    <n v="62"/>
    <n v="212"/>
    <n v="37"/>
    <n v="4"/>
    <n v="11"/>
    <m/>
    <s v="DR"/>
    <m/>
    <n v="211.6"/>
    <n v="0.17485822306238186"/>
    <n v="6.1748582230623814"/>
    <n v="21"/>
    <m/>
    <m/>
    <m/>
    <x v="2"/>
    <m/>
  </r>
  <r>
    <s v="Exp4"/>
    <n v="400146"/>
    <n v="146"/>
    <x v="2"/>
    <x v="8"/>
    <x v="7"/>
    <d v="2014-09-08T00:00:00"/>
    <s v="None_8h"/>
    <m/>
    <m/>
    <n v="3"/>
    <n v="3"/>
    <x v="16"/>
    <n v="7"/>
    <n v="55"/>
    <n v="192"/>
    <n v="48"/>
    <n v="5"/>
    <n v="7"/>
    <m/>
    <s v="E"/>
    <m/>
    <n v="211.6"/>
    <n v="0.22684310018903592"/>
    <n v="6.2268431001890363"/>
    <n v="18"/>
    <m/>
    <m/>
    <m/>
    <x v="2"/>
    <m/>
  </r>
  <r>
    <s v="Exp4"/>
    <n v="400146"/>
    <n v="146"/>
    <x v="2"/>
    <x v="8"/>
    <x v="7"/>
    <d v="2014-09-08T00:00:00"/>
    <s v="None_8h"/>
    <m/>
    <m/>
    <n v="4"/>
    <n v="4"/>
    <x v="16"/>
    <n v="7"/>
    <n v="55"/>
    <n v="167"/>
    <n v="154"/>
    <n v="5"/>
    <n v="8"/>
    <m/>
    <s v="E"/>
    <m/>
    <n v="211.6"/>
    <n v="0.72778827977315697"/>
    <n v="6.727788279773157"/>
    <n v="19"/>
    <m/>
    <m/>
    <m/>
    <x v="2"/>
    <m/>
  </r>
  <r>
    <s v="Exp4"/>
    <n v="400130"/>
    <n v="130"/>
    <x v="2"/>
    <x v="8"/>
    <x v="7"/>
    <d v="2014-09-15T00:00:00"/>
    <s v="None_8h"/>
    <m/>
    <n v="130"/>
    <n v="1"/>
    <n v="2"/>
    <x v="16"/>
    <n v="7"/>
    <n v="71"/>
    <m/>
    <n v="201"/>
    <n v="4"/>
    <n v="12"/>
    <m/>
    <s v="DR"/>
    <m/>
    <n v="211.6"/>
    <n v="0.94990548204158798"/>
    <n v="6.9499054820415882"/>
    <n v="22"/>
    <m/>
    <m/>
    <m/>
    <x v="2"/>
    <m/>
  </r>
  <r>
    <s v="Exp4"/>
    <n v="400130"/>
    <n v="130"/>
    <x v="2"/>
    <x v="8"/>
    <x v="7"/>
    <d v="2014-09-15T00:00:00"/>
    <s v="None_8h"/>
    <m/>
    <m/>
    <n v="2"/>
    <n v="4"/>
    <x v="16"/>
    <n v="7"/>
    <n v="72"/>
    <n v="222"/>
    <n v="183"/>
    <n v="5"/>
    <n v="13"/>
    <m/>
    <s v="DR"/>
    <m/>
    <n v="211.6"/>
    <n v="0.86483931947069947"/>
    <n v="6.8648393194706996"/>
    <n v="24"/>
    <m/>
    <m/>
    <m/>
    <x v="2"/>
    <m/>
  </r>
  <r>
    <s v="Exp4"/>
    <n v="400130"/>
    <n v="130"/>
    <x v="2"/>
    <x v="8"/>
    <x v="7"/>
    <d v="2014-09-15T00:00:00"/>
    <s v="None_8h"/>
    <m/>
    <m/>
    <n v="3"/>
    <n v="6"/>
    <x v="15"/>
    <n v="8"/>
    <n v="85"/>
    <n v="244"/>
    <n v="50"/>
    <n v="5"/>
    <n v="14"/>
    <m/>
    <s v="DR"/>
    <m/>
    <n v="220.5"/>
    <n v="0.22675736961451248"/>
    <n v="7.2267573696145124"/>
    <n v="26"/>
    <m/>
    <m/>
    <m/>
    <x v="2"/>
    <m/>
  </r>
  <r>
    <s v="Exp4"/>
    <n v="400130"/>
    <n v="130"/>
    <x v="2"/>
    <x v="8"/>
    <x v="7"/>
    <d v="2014-09-15T00:00:00"/>
    <s v="None_8h"/>
    <m/>
    <m/>
    <n v="4"/>
    <n v="4"/>
    <x v="16"/>
    <n v="7"/>
    <n v="67"/>
    <n v="209"/>
    <n v="218"/>
    <n v="5"/>
    <n v="12"/>
    <m/>
    <s v="DR"/>
    <m/>
    <n v="211.6"/>
    <n v="1.0302457466918715"/>
    <n v="7.0302457466918717"/>
    <n v="23"/>
    <m/>
    <m/>
    <m/>
    <x v="2"/>
    <m/>
  </r>
  <r>
    <s v="Exp4"/>
    <n v="400138"/>
    <n v="138"/>
    <x v="2"/>
    <x v="8"/>
    <x v="7"/>
    <d v="2014-09-15T00:00:00"/>
    <s v="None_8h"/>
    <m/>
    <n v="138"/>
    <n v="1"/>
    <n v="2"/>
    <x v="16"/>
    <n v="7"/>
    <n v="55"/>
    <m/>
    <n v="185"/>
    <n v="5"/>
    <n v="12"/>
    <m/>
    <s v="E"/>
    <m/>
    <n v="211.6"/>
    <n v="0.87429111531190928"/>
    <n v="6.8742911153119088"/>
    <n v="23"/>
    <m/>
    <m/>
    <m/>
    <x v="2"/>
    <m/>
  </r>
  <r>
    <s v="Exp4"/>
    <n v="400138"/>
    <n v="138"/>
    <x v="2"/>
    <x v="8"/>
    <x v="7"/>
    <d v="2014-09-15T00:00:00"/>
    <s v="None_8h"/>
    <m/>
    <m/>
    <n v="2"/>
    <n v="7"/>
    <x v="15"/>
    <n v="8"/>
    <n v="53"/>
    <n v="205"/>
    <n v="45"/>
    <n v="6"/>
    <n v="12"/>
    <m/>
    <s v="Early DR"/>
    <m/>
    <n v="220.5"/>
    <n v="0.20408163265306123"/>
    <n v="7.204081632653061"/>
    <n v="25"/>
    <m/>
    <m/>
    <m/>
    <x v="2"/>
    <m/>
  </r>
  <r>
    <s v="Exp4"/>
    <n v="400138"/>
    <n v="138"/>
    <x v="2"/>
    <x v="8"/>
    <x v="7"/>
    <d v="2014-09-15T00:00:00"/>
    <s v="None_8h"/>
    <m/>
    <m/>
    <n v="3"/>
    <n v="5"/>
    <x v="15"/>
    <n v="8"/>
    <n v="57"/>
    <n v="200"/>
    <n v="66"/>
    <n v="5"/>
    <n v="13"/>
    <m/>
    <s v="Early DR"/>
    <m/>
    <n v="220.5"/>
    <n v="0.29931972789115646"/>
    <n v="7.2993197278911568"/>
    <n v="25"/>
    <m/>
    <m/>
    <m/>
    <x v="2"/>
    <m/>
  </r>
  <r>
    <s v="Exp4"/>
    <n v="400138"/>
    <n v="138"/>
    <x v="2"/>
    <x v="8"/>
    <x v="7"/>
    <d v="2014-09-15T00:00:00"/>
    <s v="None_8h"/>
    <m/>
    <m/>
    <n v="4"/>
    <n v="7"/>
    <x v="15"/>
    <n v="8"/>
    <n v="60"/>
    <n v="209"/>
    <n v="119"/>
    <n v="5"/>
    <n v="13"/>
    <m/>
    <s v="Early DR"/>
    <m/>
    <n v="220.5"/>
    <n v="0.53968253968253965"/>
    <n v="7.5396825396825395"/>
    <n v="25"/>
    <m/>
    <m/>
    <m/>
    <x v="2"/>
    <m/>
  </r>
  <r>
    <s v="Exp4"/>
    <n v="400151"/>
    <n v="151"/>
    <x v="2"/>
    <x v="8"/>
    <x v="7"/>
    <d v="2014-09-15T00:00:00"/>
    <s v="None_8h"/>
    <d v="2014-09-15T00:00:00"/>
    <n v="151"/>
    <n v="1"/>
    <n v="3"/>
    <x v="16"/>
    <n v="7"/>
    <n v="45"/>
    <m/>
    <n v="111"/>
    <n v="5"/>
    <n v="8"/>
    <m/>
    <s v="V"/>
    <m/>
    <n v="211.6"/>
    <n v="0.52457466918714557"/>
    <n v="6.524574669187146"/>
    <n v="19"/>
    <m/>
    <m/>
    <m/>
    <x v="2"/>
    <m/>
  </r>
  <r>
    <s v="Exp4"/>
    <n v="400151"/>
    <n v="151"/>
    <x v="2"/>
    <x v="8"/>
    <x v="7"/>
    <d v="2014-09-15T00:00:00"/>
    <s v="None_8h"/>
    <m/>
    <m/>
    <n v="2"/>
    <n v="4"/>
    <x v="16"/>
    <n v="7"/>
    <n v="60"/>
    <n v="199"/>
    <n v="96"/>
    <n v="5"/>
    <n v="12"/>
    <m/>
    <s v="E"/>
    <m/>
    <n v="211.6"/>
    <n v="0.45368620037807184"/>
    <n v="6.4536862003780717"/>
    <n v="23"/>
    <m/>
    <m/>
    <m/>
    <x v="2"/>
    <m/>
  </r>
  <r>
    <s v="Exp4"/>
    <n v="400151"/>
    <n v="151"/>
    <x v="2"/>
    <x v="8"/>
    <x v="7"/>
    <d v="2014-09-15T00:00:00"/>
    <s v="None_8h"/>
    <m/>
    <m/>
    <n v="3"/>
    <n v="3"/>
    <x v="16"/>
    <n v="7"/>
    <n v="50"/>
    <n v="166"/>
    <n v="155"/>
    <n v="5"/>
    <n v="12"/>
    <m/>
    <s v="E"/>
    <m/>
    <n v="211.6"/>
    <n v="0.73251417769376181"/>
    <n v="6.732514177693762"/>
    <n v="23"/>
    <m/>
    <m/>
    <m/>
    <x v="2"/>
    <m/>
  </r>
  <r>
    <s v="Exp4"/>
    <n v="400151"/>
    <n v="151"/>
    <x v="2"/>
    <x v="8"/>
    <x v="7"/>
    <d v="2014-09-15T00:00:00"/>
    <s v="None_8h"/>
    <m/>
    <m/>
    <n v="4"/>
    <n v="2"/>
    <x v="16"/>
    <n v="7"/>
    <n v="56"/>
    <n v="175"/>
    <n v="124"/>
    <n v="5"/>
    <n v="10"/>
    <m/>
    <s v="E"/>
    <m/>
    <n v="211.6"/>
    <n v="0.5860113421550095"/>
    <n v="6.5860113421550093"/>
    <n v="21"/>
    <m/>
    <m/>
    <m/>
    <x v="2"/>
    <m/>
  </r>
  <r>
    <s v="Exp4"/>
    <n v="400114"/>
    <n v="114"/>
    <x v="2"/>
    <x v="8"/>
    <x v="7"/>
    <d v="2014-09-22T00:00:00"/>
    <s v="None_8h"/>
    <m/>
    <n v="114"/>
    <n v="1"/>
    <n v="4"/>
    <x v="11"/>
    <n v="9"/>
    <n v="37"/>
    <n v="114"/>
    <n v="19"/>
    <n v="5"/>
    <n v="8"/>
    <m/>
    <s v="V"/>
    <m/>
    <n v="217.5"/>
    <n v="8.7356321839080459E-2"/>
    <n v="8.0873563218390796"/>
    <n v="21"/>
    <m/>
    <m/>
    <m/>
    <x v="2"/>
    <m/>
  </r>
  <r>
    <s v="Exp4"/>
    <n v="400114"/>
    <n v="114"/>
    <x v="2"/>
    <x v="8"/>
    <x v="7"/>
    <d v="2014-09-22T00:00:00"/>
    <s v="None_8h"/>
    <m/>
    <m/>
    <n v="2"/>
    <n v="3"/>
    <x v="15"/>
    <n v="8"/>
    <n v="42"/>
    <n v="121"/>
    <n v="131"/>
    <n v="5"/>
    <n v="10"/>
    <m/>
    <s v="E"/>
    <m/>
    <n v="220.5"/>
    <n v="0.59410430839002271"/>
    <n v="7.5941043083900226"/>
    <n v="22"/>
    <m/>
    <m/>
    <m/>
    <x v="2"/>
    <m/>
  </r>
  <r>
    <s v="Exp4"/>
    <n v="400114"/>
    <n v="114"/>
    <x v="2"/>
    <x v="8"/>
    <x v="7"/>
    <d v="2014-09-22T00:00:00"/>
    <s v="None_8h"/>
    <m/>
    <m/>
    <n v="3"/>
    <n v="3"/>
    <x v="15"/>
    <n v="8"/>
    <n v="58"/>
    <n v="145"/>
    <n v="158"/>
    <n v="5"/>
    <n v="11"/>
    <m/>
    <s v="Early DR"/>
    <m/>
    <n v="220.5"/>
    <n v="0.71655328798185947"/>
    <n v="7.7165532879818599"/>
    <n v="23"/>
    <m/>
    <m/>
    <m/>
    <x v="2"/>
    <m/>
  </r>
  <r>
    <s v="Exp4"/>
    <n v="400114"/>
    <n v="114"/>
    <x v="2"/>
    <x v="8"/>
    <x v="7"/>
    <d v="2014-09-22T00:00:00"/>
    <s v="None_8h"/>
    <m/>
    <m/>
    <n v="4"/>
    <n v="5"/>
    <x v="15"/>
    <n v="8"/>
    <n v="54"/>
    <n v="141"/>
    <n v="125"/>
    <n v="5"/>
    <n v="9"/>
    <m/>
    <s v="E"/>
    <m/>
    <n v="220.5"/>
    <n v="0.56689342403628118"/>
    <n v="7.5668934240362811"/>
    <n v="21"/>
    <m/>
    <m/>
    <m/>
    <x v="2"/>
    <m/>
  </r>
  <r>
    <s v="Exp4"/>
    <n v="400129"/>
    <n v="129"/>
    <x v="2"/>
    <x v="8"/>
    <x v="7"/>
    <d v="2014-09-22T00:00:00"/>
    <s v="None_8h"/>
    <d v="2014-09-22T00:00:00"/>
    <n v="129"/>
    <n v="1"/>
    <n v="2"/>
    <x v="15"/>
    <n v="8"/>
    <n v="85"/>
    <m/>
    <n v="122"/>
    <n v="4"/>
    <n v="16"/>
    <m/>
    <s v="late DR"/>
    <m/>
    <n v="220.5"/>
    <n v="0.55328798185941042"/>
    <n v="7.5532879818594107"/>
    <n v="27"/>
    <m/>
    <m/>
    <m/>
    <x v="2"/>
    <m/>
  </r>
  <r>
    <s v="Exp4"/>
    <n v="400129"/>
    <n v="129"/>
    <x v="2"/>
    <x v="8"/>
    <x v="7"/>
    <d v="2014-09-22T00:00:00"/>
    <s v="None_8h"/>
    <m/>
    <m/>
    <n v="2"/>
    <n v="4"/>
    <x v="15"/>
    <n v="8"/>
    <n v="77"/>
    <n v="230"/>
    <n v="189"/>
    <n v="4"/>
    <n v="16"/>
    <m/>
    <s v="late DR"/>
    <m/>
    <n v="220.5"/>
    <n v="0.8571428571428571"/>
    <n v="7.8571428571428568"/>
    <n v="27"/>
    <m/>
    <m/>
    <m/>
    <x v="2"/>
    <m/>
  </r>
  <r>
    <s v="Exp4"/>
    <n v="400129"/>
    <n v="129"/>
    <x v="2"/>
    <x v="8"/>
    <x v="7"/>
    <d v="2014-09-22T00:00:00"/>
    <s v="None_8h"/>
    <m/>
    <m/>
    <n v="3"/>
    <n v="4"/>
    <x v="15"/>
    <n v="8"/>
    <n v="82"/>
    <n v="269"/>
    <n v="174"/>
    <n v="4"/>
    <n v="15"/>
    <m/>
    <s v="late DR"/>
    <m/>
    <n v="220.5"/>
    <n v="0.78911564625850339"/>
    <n v="7.7891156462585034"/>
    <n v="26"/>
    <m/>
    <m/>
    <m/>
    <x v="2"/>
    <m/>
  </r>
  <r>
    <s v="Exp4"/>
    <n v="400129"/>
    <n v="129"/>
    <x v="2"/>
    <x v="8"/>
    <x v="7"/>
    <d v="2014-09-22T00:00:00"/>
    <s v="None_8h"/>
    <m/>
    <m/>
    <n v="4"/>
    <n v="6"/>
    <x v="15"/>
    <n v="8"/>
    <n v="80"/>
    <n v="249"/>
    <n v="147"/>
    <n v="4"/>
    <n v="17"/>
    <m/>
    <s v="late DR"/>
    <m/>
    <n v="220.5"/>
    <n v="0.66666666666666663"/>
    <n v="7.666666666666667"/>
    <n v="28"/>
    <m/>
    <m/>
    <m/>
    <x v="2"/>
    <m/>
  </r>
  <r>
    <s v="Exp4"/>
    <n v="400143"/>
    <n v="143"/>
    <x v="2"/>
    <x v="8"/>
    <x v="7"/>
    <d v="2014-09-22T00:00:00"/>
    <s v="None_8h"/>
    <m/>
    <n v="143"/>
    <n v="1"/>
    <n v="5"/>
    <x v="15"/>
    <n v="8"/>
    <n v="70"/>
    <m/>
    <n v="134"/>
    <n v="4"/>
    <n v="13"/>
    <m/>
    <s v="DR"/>
    <m/>
    <n v="220.5"/>
    <n v="0.60770975056689347"/>
    <n v="7.6077097505668938"/>
    <n v="24"/>
    <m/>
    <m/>
    <m/>
    <x v="2"/>
    <m/>
  </r>
  <r>
    <s v="Exp4"/>
    <n v="400143"/>
    <n v="143"/>
    <x v="2"/>
    <x v="8"/>
    <x v="7"/>
    <d v="2014-09-22T00:00:00"/>
    <s v="None_8h"/>
    <m/>
    <m/>
    <n v="2"/>
    <n v="2"/>
    <x v="15"/>
    <n v="8"/>
    <n v="71"/>
    <n v="202"/>
    <n v="173"/>
    <n v="4"/>
    <n v="17"/>
    <m/>
    <s v="late DR"/>
    <m/>
    <n v="220.5"/>
    <n v="0.78458049886621317"/>
    <n v="7.7845804988662133"/>
    <n v="28"/>
    <m/>
    <m/>
    <m/>
    <x v="2"/>
    <m/>
  </r>
  <r>
    <s v="Exp4"/>
    <n v="400143"/>
    <n v="143"/>
    <x v="2"/>
    <x v="8"/>
    <x v="7"/>
    <d v="2014-09-22T00:00:00"/>
    <s v="None_8h"/>
    <m/>
    <m/>
    <n v="3"/>
    <n v="5"/>
    <x v="15"/>
    <n v="8"/>
    <n v="70"/>
    <n v="217"/>
    <n v="158"/>
    <n v="4"/>
    <n v="13"/>
    <m/>
    <s v="DR"/>
    <m/>
    <n v="220.5"/>
    <n v="0.71655328798185947"/>
    <n v="7.7165532879818599"/>
    <n v="24"/>
    <m/>
    <m/>
    <m/>
    <x v="2"/>
    <m/>
  </r>
  <r>
    <s v="Exp4"/>
    <n v="400143"/>
    <n v="143"/>
    <x v="2"/>
    <x v="8"/>
    <x v="7"/>
    <d v="2014-09-22T00:00:00"/>
    <s v="None_8h"/>
    <m/>
    <m/>
    <n v="4"/>
    <n v="2"/>
    <x v="16"/>
    <n v="7"/>
    <n v="65"/>
    <n v="197"/>
    <n v="168"/>
    <n v="4"/>
    <n v="12"/>
    <m/>
    <s v="DR"/>
    <m/>
    <n v="211.6"/>
    <n v="0.79395085066162574"/>
    <n v="6.7939508506616253"/>
    <n v="22"/>
    <m/>
    <m/>
    <m/>
    <x v="2"/>
    <m/>
  </r>
  <r>
    <s v="Exp4"/>
    <n v="400102"/>
    <n v="102"/>
    <x v="2"/>
    <x v="8"/>
    <x v="7"/>
    <d v="2014-09-29T00:00:00"/>
    <s v="None_8h"/>
    <m/>
    <n v="102"/>
    <n v="1"/>
    <n v="4"/>
    <x v="11"/>
    <n v="9"/>
    <n v="80"/>
    <n v="197"/>
    <n v="10"/>
    <n v="4"/>
    <n v="18"/>
    <m/>
    <s v="late DR"/>
    <m/>
    <n v="217.5"/>
    <n v="4.5977011494252873E-2"/>
    <n v="8.0459770114942533"/>
    <n v="30"/>
    <m/>
    <m/>
    <m/>
    <x v="2"/>
    <m/>
  </r>
  <r>
    <s v="Exp4"/>
    <n v="400102"/>
    <n v="102"/>
    <x v="2"/>
    <x v="8"/>
    <x v="7"/>
    <d v="2014-09-29T00:00:00"/>
    <s v="None_8h"/>
    <m/>
    <m/>
    <n v="2"/>
    <n v="6"/>
    <x v="12"/>
    <n v="10"/>
    <n v="78"/>
    <n v="206"/>
    <n v="34"/>
    <n v="4"/>
    <n v="17"/>
    <m/>
    <s v="TS"/>
    <m/>
    <n v="233.5"/>
    <n v="0.145610278372591"/>
    <n v="9.1456102783725903"/>
    <n v="30"/>
    <m/>
    <m/>
    <m/>
    <x v="2"/>
    <m/>
  </r>
  <r>
    <s v="Exp4"/>
    <n v="400102"/>
    <n v="102"/>
    <x v="2"/>
    <x v="8"/>
    <x v="7"/>
    <d v="2014-09-29T00:00:00"/>
    <s v="None_8h"/>
    <m/>
    <m/>
    <n v="3"/>
    <n v="3"/>
    <x v="11"/>
    <n v="9"/>
    <n v="70"/>
    <n v="205"/>
    <n v="119"/>
    <n v="3"/>
    <n v="17"/>
    <m/>
    <s v="late DR"/>
    <m/>
    <n v="217.5"/>
    <n v="0.54712643678160922"/>
    <n v="8.5471264367816087"/>
    <n v="28"/>
    <m/>
    <m/>
    <m/>
    <x v="2"/>
    <m/>
  </r>
  <r>
    <s v="Exp4"/>
    <n v="400102"/>
    <n v="102"/>
    <x v="2"/>
    <x v="8"/>
    <x v="7"/>
    <d v="2014-09-29T00:00:00"/>
    <s v="None_8h"/>
    <m/>
    <m/>
    <n v="4"/>
    <n v="2"/>
    <x v="15"/>
    <n v="8"/>
    <n v="73"/>
    <n v="204"/>
    <n v="109"/>
    <n v="4"/>
    <n v="15"/>
    <m/>
    <s v="DR"/>
    <m/>
    <n v="220.5"/>
    <n v="0.4943310657596372"/>
    <n v="7.4943310657596376"/>
    <n v="26"/>
    <m/>
    <m/>
    <m/>
    <x v="2"/>
    <m/>
  </r>
  <r>
    <s v="Exp4"/>
    <n v="400118"/>
    <n v="118"/>
    <x v="2"/>
    <x v="8"/>
    <x v="7"/>
    <d v="2014-09-29T00:00:00"/>
    <s v="None_8h"/>
    <m/>
    <n v="118"/>
    <n v="1"/>
    <n v="2"/>
    <x v="11"/>
    <n v="9"/>
    <n v="104"/>
    <m/>
    <n v="198"/>
    <n v="3"/>
    <n v="16"/>
    <n v="10"/>
    <s v="TS"/>
    <n v="1"/>
    <n v="217.5"/>
    <n v="0.91034482758620694"/>
    <n v="8.9103448275862078"/>
    <n v="27"/>
    <m/>
    <m/>
    <m/>
    <x v="2"/>
    <m/>
  </r>
  <r>
    <s v="Exp4"/>
    <n v="400118"/>
    <n v="118"/>
    <x v="2"/>
    <x v="8"/>
    <x v="7"/>
    <d v="2014-09-29T00:00:00"/>
    <s v="None_8h"/>
    <m/>
    <m/>
    <n v="2"/>
    <n v="2"/>
    <x v="12"/>
    <n v="10"/>
    <n v="102"/>
    <n v="264"/>
    <n v="24"/>
    <n v="3"/>
    <n v="17"/>
    <m/>
    <s v="TS"/>
    <m/>
    <n v="233.5"/>
    <n v="0.10278372591006424"/>
    <n v="9.102783725910065"/>
    <n v="29"/>
    <m/>
    <m/>
    <m/>
    <x v="2"/>
    <m/>
  </r>
  <r>
    <s v="Exp4"/>
    <n v="400118"/>
    <n v="118"/>
    <x v="2"/>
    <x v="8"/>
    <x v="7"/>
    <d v="2014-09-29T00:00:00"/>
    <s v="None_8h"/>
    <m/>
    <m/>
    <n v="3"/>
    <n v="3"/>
    <x v="15"/>
    <n v="8"/>
    <n v="95"/>
    <n v="272"/>
    <n v="202"/>
    <n v="3"/>
    <n v="14"/>
    <n v="10"/>
    <s v="TS"/>
    <n v="1"/>
    <n v="220.5"/>
    <n v="0.91609977324263037"/>
    <n v="7.9160997732426299"/>
    <n v="24"/>
    <m/>
    <m/>
    <m/>
    <x v="2"/>
    <m/>
  </r>
  <r>
    <s v="Exp4"/>
    <n v="400118"/>
    <n v="118"/>
    <x v="2"/>
    <x v="8"/>
    <x v="7"/>
    <d v="2014-09-29T00:00:00"/>
    <s v="None_8h"/>
    <m/>
    <m/>
    <n v="4"/>
    <n v="3"/>
    <x v="11"/>
    <n v="9"/>
    <n v="102"/>
    <n v="261"/>
    <n v="125"/>
    <n v="4"/>
    <n v="15"/>
    <m/>
    <s v="TS"/>
    <m/>
    <n v="217.5"/>
    <n v="0.57471264367816088"/>
    <n v="8.5747126436781613"/>
    <n v="27"/>
    <m/>
    <m/>
    <m/>
    <x v="2"/>
    <m/>
  </r>
  <r>
    <s v="Exp4"/>
    <n v="400149"/>
    <n v="149"/>
    <x v="2"/>
    <x v="8"/>
    <x v="7"/>
    <d v="2014-09-29T00:00:00"/>
    <s v="None_8h"/>
    <m/>
    <n v="149"/>
    <n v="1"/>
    <n v="4"/>
    <x v="11"/>
    <n v="9"/>
    <n v="88"/>
    <m/>
    <n v="260"/>
    <n v="4"/>
    <n v="19"/>
    <n v="10"/>
    <s v="TS"/>
    <n v="1"/>
    <n v="217.5"/>
    <n v="1.1954022988505748"/>
    <n v="9.1954022988505741"/>
    <n v="31"/>
    <m/>
    <m/>
    <m/>
    <x v="2"/>
    <m/>
  </r>
  <r>
    <s v="Exp4"/>
    <n v="400149"/>
    <n v="149"/>
    <x v="2"/>
    <x v="8"/>
    <x v="7"/>
    <d v="2014-09-29T00:00:00"/>
    <s v="None_8h"/>
    <m/>
    <m/>
    <n v="2"/>
    <n v="2"/>
    <x v="11"/>
    <n v="9"/>
    <n v="88"/>
    <n v="259"/>
    <n v="37"/>
    <n v="3"/>
    <n v="18"/>
    <n v="10"/>
    <s v="TS"/>
    <n v="1"/>
    <n v="217.5"/>
    <n v="0.17011494252873563"/>
    <n v="8.1701149425287358"/>
    <n v="29"/>
    <m/>
    <m/>
    <m/>
    <x v="2"/>
    <m/>
  </r>
  <r>
    <s v="Exp4"/>
    <n v="400149"/>
    <n v="149"/>
    <x v="2"/>
    <x v="8"/>
    <x v="7"/>
    <d v="2014-09-29T00:00:00"/>
    <s v="None_8h"/>
    <m/>
    <m/>
    <n v="3"/>
    <n v="2"/>
    <x v="15"/>
    <n v="8"/>
    <n v="107"/>
    <n v="266"/>
    <n v="113"/>
    <n v="3"/>
    <n v="19"/>
    <m/>
    <s v="late DR"/>
    <m/>
    <n v="220.5"/>
    <n v="0.51247165532879824"/>
    <n v="7.512471655328798"/>
    <n v="29"/>
    <m/>
    <m/>
    <m/>
    <x v="2"/>
    <m/>
  </r>
  <r>
    <s v="Exp4"/>
    <n v="400149"/>
    <n v="149"/>
    <x v="2"/>
    <x v="8"/>
    <x v="7"/>
    <d v="2014-09-29T00:00:00"/>
    <s v="None_8h"/>
    <m/>
    <m/>
    <n v="4"/>
    <n v="2"/>
    <x v="11"/>
    <n v="9"/>
    <n v="95"/>
    <n v="247"/>
    <n v="265"/>
    <n v="3"/>
    <n v="16"/>
    <n v="10"/>
    <s v="TS"/>
    <n v="1"/>
    <n v="217.5"/>
    <n v="1.2183908045977012"/>
    <n v="9.2183908045977017"/>
    <n v="27"/>
    <m/>
    <m/>
    <m/>
    <x v="2"/>
    <m/>
  </r>
  <r>
    <s v="Exp4"/>
    <n v="400113"/>
    <n v="113"/>
    <x v="2"/>
    <x v="8"/>
    <x v="7"/>
    <d v="2014-10-06T00:00:00"/>
    <s v="None_8h"/>
    <m/>
    <n v="113"/>
    <n v="1"/>
    <n v="5"/>
    <x v="12"/>
    <n v="10"/>
    <n v="92"/>
    <m/>
    <n v="55"/>
    <n v="3"/>
    <n v="15"/>
    <m/>
    <s v="TS"/>
    <m/>
    <n v="233.5"/>
    <n v="0.23554603854389722"/>
    <n v="9.2355460385438981"/>
    <n v="27"/>
    <m/>
    <m/>
    <m/>
    <x v="2"/>
    <m/>
  </r>
  <r>
    <s v="Exp4"/>
    <n v="400113"/>
    <n v="113"/>
    <x v="2"/>
    <x v="8"/>
    <x v="7"/>
    <d v="2014-10-06T00:00:00"/>
    <s v="None_8h"/>
    <m/>
    <m/>
    <n v="2"/>
    <n v="5"/>
    <x v="12"/>
    <n v="10"/>
    <n v="80"/>
    <n v="192"/>
    <n v="100"/>
    <n v="3"/>
    <n v="15"/>
    <m/>
    <s v="TS"/>
    <m/>
    <n v="233.5"/>
    <n v="0.42826552462526768"/>
    <n v="9.4282655246252673"/>
    <n v="27"/>
    <m/>
    <m/>
    <m/>
    <x v="2"/>
    <m/>
  </r>
  <r>
    <s v="Exp4"/>
    <n v="400113"/>
    <n v="113"/>
    <x v="2"/>
    <x v="8"/>
    <x v="7"/>
    <d v="2014-10-06T00:00:00"/>
    <s v="None_8h"/>
    <m/>
    <m/>
    <n v="3"/>
    <n v="3"/>
    <x v="12"/>
    <n v="10"/>
    <n v="74"/>
    <n v="163"/>
    <n v="112"/>
    <n v="3"/>
    <n v="15"/>
    <m/>
    <s v="TS"/>
    <m/>
    <n v="233.5"/>
    <n v="0.4796573875802998"/>
    <n v="9.4796573875802999"/>
    <n v="27"/>
    <m/>
    <m/>
    <m/>
    <x v="2"/>
    <m/>
  </r>
  <r>
    <s v="Exp4"/>
    <n v="400113"/>
    <n v="113"/>
    <x v="2"/>
    <x v="8"/>
    <x v="7"/>
    <d v="2014-10-06T00:00:00"/>
    <s v="None_8h"/>
    <m/>
    <m/>
    <n v="4"/>
    <n v="5"/>
    <x v="12"/>
    <n v="10"/>
    <n v="80"/>
    <n v="175"/>
    <n v="54"/>
    <n v="3"/>
    <n v="14"/>
    <m/>
    <s v="TS"/>
    <m/>
    <n v="233.5"/>
    <n v="0.23126338329764454"/>
    <n v="9.2312633832976445"/>
    <n v="26"/>
    <m/>
    <m/>
    <m/>
    <x v="2"/>
    <m/>
  </r>
  <r>
    <s v="Exp4"/>
    <n v="400133"/>
    <n v="133"/>
    <x v="2"/>
    <x v="8"/>
    <x v="7"/>
    <d v="2014-10-06T00:00:00"/>
    <s v="None_8h"/>
    <d v="2014-10-06T00:00:00"/>
    <n v="133"/>
    <n v="1"/>
    <n v="3"/>
    <x v="15"/>
    <n v="8"/>
    <n v="102"/>
    <m/>
    <n v="101"/>
    <n v="3"/>
    <n v="17"/>
    <n v="10"/>
    <s v="TS"/>
    <n v="1"/>
    <n v="220.5"/>
    <n v="0.45804988662131518"/>
    <n v="7.458049886621315"/>
    <n v="27"/>
    <m/>
    <m/>
    <m/>
    <x v="2"/>
    <m/>
  </r>
  <r>
    <s v="Exp4"/>
    <n v="400133"/>
    <n v="133"/>
    <x v="2"/>
    <x v="8"/>
    <x v="7"/>
    <d v="2014-10-06T00:00:00"/>
    <s v="None_8h"/>
    <m/>
    <m/>
    <n v="2"/>
    <n v="3"/>
    <x v="11"/>
    <n v="9"/>
    <n v="100"/>
    <n v="238"/>
    <n v="76"/>
    <n v="3"/>
    <n v="15"/>
    <n v="10"/>
    <s v="TS"/>
    <n v="2"/>
    <n v="217.5"/>
    <n v="0.34942528735632183"/>
    <n v="8.3494252873563219"/>
    <n v="26"/>
    <m/>
    <m/>
    <m/>
    <x v="2"/>
    <m/>
  </r>
  <r>
    <s v="Exp4"/>
    <n v="400133"/>
    <n v="133"/>
    <x v="2"/>
    <x v="8"/>
    <x v="7"/>
    <d v="2014-10-06T00:00:00"/>
    <s v="None_8h"/>
    <m/>
    <m/>
    <n v="3"/>
    <n v="4"/>
    <x v="12"/>
    <n v="10"/>
    <n v="105"/>
    <n v="248"/>
    <n v="67"/>
    <n v="3"/>
    <n v="15"/>
    <n v="10"/>
    <s v="TS"/>
    <n v="2"/>
    <n v="233.5"/>
    <n v="0.28693790149892934"/>
    <n v="9.2869379014989288"/>
    <n v="27"/>
    <m/>
    <m/>
    <m/>
    <x v="2"/>
    <m/>
  </r>
  <r>
    <s v="Exp4"/>
    <n v="400133"/>
    <n v="133"/>
    <x v="2"/>
    <x v="8"/>
    <x v="7"/>
    <d v="2014-10-06T00:00:00"/>
    <s v="None_8h"/>
    <m/>
    <m/>
    <n v="4"/>
    <n v="3"/>
    <x v="12"/>
    <n v="10"/>
    <n v="97"/>
    <n v="227"/>
    <n v="140"/>
    <n v="3"/>
    <n v="16"/>
    <n v="10"/>
    <s v="TS"/>
    <n v="2"/>
    <n v="233.5"/>
    <n v="0.59957173447537471"/>
    <n v="9.5995717344753739"/>
    <n v="28"/>
    <m/>
    <m/>
    <m/>
    <x v="2"/>
    <m/>
  </r>
  <r>
    <s v="Exp4"/>
    <n v="400147"/>
    <n v="147"/>
    <x v="2"/>
    <x v="8"/>
    <x v="7"/>
    <d v="2014-10-06T00:00:00"/>
    <s v="None_8h"/>
    <m/>
    <n v="147"/>
    <n v="1"/>
    <n v="2"/>
    <x v="11"/>
    <n v="9"/>
    <n v="95"/>
    <m/>
    <n v="108"/>
    <n v="3"/>
    <n v="14"/>
    <m/>
    <s v="TS"/>
    <n v="0"/>
    <n v="217.5"/>
    <n v="0.49655172413793103"/>
    <n v="8.4965517241379303"/>
    <n v="25"/>
    <m/>
    <m/>
    <m/>
    <x v="2"/>
    <m/>
  </r>
  <r>
    <s v="Exp4"/>
    <n v="400147"/>
    <n v="147"/>
    <x v="2"/>
    <x v="8"/>
    <x v="7"/>
    <d v="2014-10-06T00:00:00"/>
    <s v="None_8h"/>
    <m/>
    <m/>
    <n v="2"/>
    <n v="2"/>
    <x v="12"/>
    <n v="10"/>
    <n v="108"/>
    <n v="267"/>
    <n v="117"/>
    <n v="3"/>
    <n v="17"/>
    <m/>
    <s v="TS"/>
    <n v="0"/>
    <n v="233.5"/>
    <n v="0.50107066381156318"/>
    <n v="9.5010706638115625"/>
    <n v="29"/>
    <m/>
    <m/>
    <m/>
    <x v="2"/>
    <m/>
  </r>
  <r>
    <s v="Exp4"/>
    <n v="400147"/>
    <n v="147"/>
    <x v="2"/>
    <x v="8"/>
    <x v="7"/>
    <d v="2014-10-06T00:00:00"/>
    <s v="None_8h"/>
    <m/>
    <m/>
    <n v="3"/>
    <n v="3"/>
    <x v="12"/>
    <n v="10"/>
    <n v="92"/>
    <n v="229"/>
    <n v="79"/>
    <n v="3"/>
    <n v="16"/>
    <m/>
    <s v="TS"/>
    <n v="0"/>
    <n v="233.5"/>
    <n v="0.33832976445396146"/>
    <n v="9.3383297644539613"/>
    <n v="28"/>
    <m/>
    <m/>
    <m/>
    <x v="2"/>
    <m/>
  </r>
  <r>
    <s v="Exp4"/>
    <n v="400147"/>
    <n v="147"/>
    <x v="2"/>
    <x v="8"/>
    <x v="7"/>
    <d v="2014-10-06T00:00:00"/>
    <s v="None_8h"/>
    <m/>
    <m/>
    <n v="4"/>
    <n v="2"/>
    <x v="11"/>
    <n v="9"/>
    <n v="90"/>
    <n v="243"/>
    <n v="170"/>
    <n v="3"/>
    <n v="16"/>
    <m/>
    <s v="TS"/>
    <n v="0"/>
    <n v="217.5"/>
    <n v="0.7816091954022989"/>
    <n v="8.7816091954022983"/>
    <n v="27"/>
    <m/>
    <m/>
    <m/>
    <x v="2"/>
    <m/>
  </r>
  <r>
    <s v="Exp4"/>
    <n v="400100"/>
    <n v="100"/>
    <x v="2"/>
    <x v="8"/>
    <x v="7"/>
    <d v="2014-10-14T00:00:00"/>
    <s v="None_8h"/>
    <m/>
    <n v="100"/>
    <n v="1"/>
    <n v="5"/>
    <x v="6"/>
    <n v="11"/>
    <n v="110"/>
    <m/>
    <n v="180"/>
    <n v="2"/>
    <n v="15"/>
    <n v="14"/>
    <s v="TS"/>
    <n v="2"/>
    <n v="230"/>
    <n v="0.78260869565217395"/>
    <n v="10.782608695652174"/>
    <n v="27"/>
    <m/>
    <m/>
    <m/>
    <x v="2"/>
    <m/>
  </r>
  <r>
    <s v="Exp4"/>
    <n v="400100"/>
    <n v="100"/>
    <x v="2"/>
    <x v="8"/>
    <x v="7"/>
    <d v="2014-10-14T00:00:00"/>
    <s v="None_8h"/>
    <m/>
    <m/>
    <n v="2"/>
    <n v="5"/>
    <x v="12"/>
    <n v="10"/>
    <n v="100"/>
    <n v="204"/>
    <n v="237"/>
    <n v="3"/>
    <n v="15"/>
    <n v="10"/>
    <s v="TS"/>
    <n v="1"/>
    <n v="233.5"/>
    <n v="1.0149892933618843"/>
    <n v="10.014989293361884"/>
    <n v="27"/>
    <m/>
    <m/>
    <m/>
    <x v="2"/>
    <m/>
  </r>
  <r>
    <s v="Exp4"/>
    <n v="400100"/>
    <n v="100"/>
    <x v="2"/>
    <x v="8"/>
    <x v="7"/>
    <d v="2014-10-14T00:00:00"/>
    <s v="None_8h"/>
    <m/>
    <m/>
    <n v="3"/>
    <n v="7"/>
    <x v="6"/>
    <n v="11"/>
    <n v="108"/>
    <n v="229"/>
    <n v="205"/>
    <n v="3"/>
    <n v="16"/>
    <n v="12"/>
    <s v="TS"/>
    <n v="1"/>
    <n v="230"/>
    <n v="0.89130434782608692"/>
    <n v="10.891304347826086"/>
    <n v="29"/>
    <m/>
    <m/>
    <m/>
    <x v="2"/>
    <m/>
  </r>
  <r>
    <s v="Exp4"/>
    <n v="400100"/>
    <n v="100"/>
    <x v="2"/>
    <x v="8"/>
    <x v="7"/>
    <d v="2014-10-14T00:00:00"/>
    <s v="None_8h"/>
    <m/>
    <m/>
    <n v="4"/>
    <n v="5"/>
    <x v="6"/>
    <n v="11"/>
    <n v="109"/>
    <n v="238"/>
    <n v="60"/>
    <n v="2"/>
    <n v="16"/>
    <n v="15"/>
    <s v="TS"/>
    <n v="1"/>
    <n v="230"/>
    <n v="0.2608695652173913"/>
    <n v="10.260869565217391"/>
    <n v="28"/>
    <m/>
    <m/>
    <m/>
    <x v="2"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3625">
  <r>
    <x v="0"/>
    <m/>
    <x v="0"/>
    <x v="0"/>
    <x v="0"/>
    <x v="0"/>
    <x v="0"/>
    <x v="0"/>
    <m/>
    <m/>
    <x v="0"/>
    <s v="#"/>
    <x v="0"/>
    <s v="#"/>
    <s v="mm"/>
    <s v="mm"/>
    <s v="mm"/>
    <s v="#"/>
    <s v="#"/>
    <s v="mm"/>
    <s v="V, &gt;=DR, &gt;=TS"/>
    <m/>
    <m/>
    <m/>
    <m/>
    <m/>
    <m/>
    <m/>
    <m/>
    <x v="0"/>
    <s v="#"/>
  </r>
  <r>
    <x v="1"/>
    <m/>
    <x v="1"/>
    <x v="0"/>
    <x v="1"/>
    <x v="1"/>
    <x v="1"/>
    <x v="0"/>
    <m/>
    <s v="Amarok R1 0D"/>
    <x v="1"/>
    <m/>
    <x v="1"/>
    <m/>
    <n v="408"/>
    <m/>
    <m/>
    <m/>
    <n v="20"/>
    <m/>
    <m/>
    <m/>
    <m/>
    <m/>
    <m/>
    <n v="36"/>
    <m/>
    <m/>
    <m/>
    <x v="1"/>
    <n v="16"/>
  </r>
  <r>
    <x v="1"/>
    <m/>
    <x v="1"/>
    <x v="0"/>
    <x v="1"/>
    <x v="1"/>
    <x v="1"/>
    <x v="0"/>
    <m/>
    <m/>
    <x v="2"/>
    <m/>
    <x v="1"/>
    <m/>
    <n v="450"/>
    <m/>
    <m/>
    <m/>
    <n v="23"/>
    <m/>
    <m/>
    <m/>
    <m/>
    <m/>
    <m/>
    <n v="39"/>
    <m/>
    <m/>
    <m/>
    <x v="1"/>
    <n v="16"/>
  </r>
  <r>
    <x v="1"/>
    <m/>
    <x v="1"/>
    <x v="0"/>
    <x v="1"/>
    <x v="1"/>
    <x v="1"/>
    <x v="0"/>
    <m/>
    <m/>
    <x v="3"/>
    <m/>
    <x v="2"/>
    <m/>
    <n v="455"/>
    <m/>
    <m/>
    <m/>
    <n v="22"/>
    <m/>
    <m/>
    <m/>
    <m/>
    <m/>
    <m/>
    <n v="35"/>
    <m/>
    <m/>
    <m/>
    <x v="1"/>
    <n v="13"/>
  </r>
  <r>
    <x v="1"/>
    <m/>
    <x v="1"/>
    <x v="0"/>
    <x v="1"/>
    <x v="1"/>
    <x v="1"/>
    <x v="0"/>
    <m/>
    <m/>
    <x v="4"/>
    <m/>
    <x v="3"/>
    <m/>
    <n v="380"/>
    <m/>
    <m/>
    <m/>
    <n v="23"/>
    <m/>
    <m/>
    <m/>
    <m/>
    <m/>
    <m/>
    <n v="40"/>
    <m/>
    <m/>
    <m/>
    <x v="1"/>
    <n v="17"/>
  </r>
  <r>
    <x v="1"/>
    <m/>
    <x v="2"/>
    <x v="0"/>
    <x v="1"/>
    <x v="1"/>
    <x v="1"/>
    <x v="0"/>
    <m/>
    <s v="Amarok R2 0D"/>
    <x v="1"/>
    <m/>
    <x v="4"/>
    <m/>
    <n v="334"/>
    <m/>
    <m/>
    <m/>
    <n v="17"/>
    <m/>
    <m/>
    <m/>
    <m/>
    <m/>
    <m/>
    <n v="31"/>
    <m/>
    <m/>
    <m/>
    <x v="1"/>
    <n v="14"/>
  </r>
  <r>
    <x v="1"/>
    <m/>
    <x v="2"/>
    <x v="0"/>
    <x v="1"/>
    <x v="1"/>
    <x v="1"/>
    <x v="0"/>
    <m/>
    <m/>
    <x v="2"/>
    <m/>
    <x v="4"/>
    <m/>
    <n v="384"/>
    <m/>
    <m/>
    <m/>
    <n v="20"/>
    <m/>
    <m/>
    <m/>
    <m/>
    <m/>
    <m/>
    <n v="34"/>
    <m/>
    <m/>
    <m/>
    <x v="1"/>
    <n v="14"/>
  </r>
  <r>
    <x v="1"/>
    <m/>
    <x v="2"/>
    <x v="0"/>
    <x v="1"/>
    <x v="1"/>
    <x v="1"/>
    <x v="0"/>
    <m/>
    <m/>
    <x v="3"/>
    <m/>
    <x v="5"/>
    <m/>
    <n v="408"/>
    <m/>
    <m/>
    <m/>
    <n v="23"/>
    <m/>
    <m/>
    <m/>
    <m/>
    <m/>
    <m/>
    <n v="38"/>
    <m/>
    <m/>
    <m/>
    <x v="1"/>
    <n v="15"/>
  </r>
  <r>
    <x v="1"/>
    <m/>
    <x v="2"/>
    <x v="0"/>
    <x v="1"/>
    <x v="1"/>
    <x v="1"/>
    <x v="0"/>
    <m/>
    <m/>
    <x v="4"/>
    <m/>
    <x v="1"/>
    <m/>
    <n v="446"/>
    <m/>
    <m/>
    <m/>
    <n v="22"/>
    <m/>
    <m/>
    <m/>
    <m/>
    <m/>
    <m/>
    <n v="38"/>
    <m/>
    <m/>
    <m/>
    <x v="1"/>
    <n v="16"/>
  </r>
  <r>
    <x v="1"/>
    <m/>
    <x v="3"/>
    <x v="0"/>
    <x v="1"/>
    <x v="1"/>
    <x v="1"/>
    <x v="0"/>
    <m/>
    <s v="Amarok R3 0D"/>
    <x v="1"/>
    <m/>
    <x v="6"/>
    <m/>
    <n v="455"/>
    <m/>
    <m/>
    <m/>
    <n v="17"/>
    <m/>
    <m/>
    <m/>
    <m/>
    <m/>
    <m/>
    <n v="27"/>
    <m/>
    <m/>
    <m/>
    <x v="1"/>
    <n v="10"/>
  </r>
  <r>
    <x v="1"/>
    <m/>
    <x v="3"/>
    <x v="0"/>
    <x v="1"/>
    <x v="1"/>
    <x v="1"/>
    <x v="0"/>
    <m/>
    <m/>
    <x v="2"/>
    <m/>
    <x v="4"/>
    <m/>
    <n v="430"/>
    <m/>
    <m/>
    <m/>
    <n v="18"/>
    <m/>
    <m/>
    <m/>
    <m/>
    <m/>
    <m/>
    <n v="32"/>
    <m/>
    <m/>
    <m/>
    <x v="1"/>
    <n v="14"/>
  </r>
  <r>
    <x v="1"/>
    <m/>
    <x v="3"/>
    <x v="0"/>
    <x v="1"/>
    <x v="1"/>
    <x v="1"/>
    <x v="0"/>
    <m/>
    <m/>
    <x v="3"/>
    <m/>
    <x v="7"/>
    <m/>
    <n v="470"/>
    <m/>
    <m/>
    <m/>
    <n v="17"/>
    <m/>
    <m/>
    <m/>
    <m/>
    <m/>
    <m/>
    <n v="28"/>
    <m/>
    <m/>
    <m/>
    <x v="1"/>
    <n v="11"/>
  </r>
  <r>
    <x v="1"/>
    <m/>
    <x v="3"/>
    <x v="0"/>
    <x v="1"/>
    <x v="1"/>
    <x v="1"/>
    <x v="0"/>
    <m/>
    <m/>
    <x v="4"/>
    <m/>
    <x v="4"/>
    <m/>
    <n v="440"/>
    <m/>
    <m/>
    <m/>
    <n v="19"/>
    <m/>
    <m/>
    <m/>
    <m/>
    <m/>
    <m/>
    <n v="33"/>
    <m/>
    <m/>
    <m/>
    <x v="1"/>
    <n v="14"/>
  </r>
  <r>
    <x v="1"/>
    <m/>
    <x v="4"/>
    <x v="0"/>
    <x v="1"/>
    <x v="1"/>
    <x v="1"/>
    <x v="0"/>
    <m/>
    <s v="Amarok R40D"/>
    <x v="1"/>
    <m/>
    <x v="7"/>
    <m/>
    <n v="364"/>
    <m/>
    <m/>
    <m/>
    <n v="24"/>
    <m/>
    <m/>
    <m/>
    <m/>
    <m/>
    <m/>
    <n v="35"/>
    <m/>
    <m/>
    <m/>
    <x v="1"/>
    <n v="11"/>
  </r>
  <r>
    <x v="1"/>
    <m/>
    <x v="4"/>
    <x v="0"/>
    <x v="1"/>
    <x v="1"/>
    <x v="1"/>
    <x v="0"/>
    <m/>
    <m/>
    <x v="2"/>
    <m/>
    <x v="8"/>
    <m/>
    <n v="300"/>
    <m/>
    <m/>
    <m/>
    <n v="19"/>
    <m/>
    <m/>
    <m/>
    <m/>
    <m/>
    <m/>
    <n v="38"/>
    <m/>
    <m/>
    <m/>
    <x v="1"/>
    <n v="19"/>
  </r>
  <r>
    <x v="1"/>
    <m/>
    <x v="4"/>
    <x v="0"/>
    <x v="1"/>
    <x v="1"/>
    <x v="1"/>
    <x v="0"/>
    <m/>
    <m/>
    <x v="3"/>
    <m/>
    <x v="2"/>
    <m/>
    <n v="325"/>
    <m/>
    <m/>
    <m/>
    <n v="23"/>
    <m/>
    <m/>
    <m/>
    <m/>
    <m/>
    <m/>
    <n v="36"/>
    <m/>
    <m/>
    <m/>
    <x v="1"/>
    <n v="13"/>
  </r>
  <r>
    <x v="1"/>
    <m/>
    <x v="4"/>
    <x v="0"/>
    <x v="1"/>
    <x v="1"/>
    <x v="1"/>
    <x v="0"/>
    <m/>
    <m/>
    <x v="4"/>
    <m/>
    <x v="1"/>
    <m/>
    <n v="435"/>
    <m/>
    <m/>
    <m/>
    <n v="21"/>
    <m/>
    <m/>
    <m/>
    <m/>
    <m/>
    <m/>
    <n v="37"/>
    <m/>
    <m/>
    <m/>
    <x v="1"/>
    <n v="16"/>
  </r>
  <r>
    <x v="1"/>
    <m/>
    <x v="5"/>
    <x v="0"/>
    <x v="1"/>
    <x v="2"/>
    <x v="2"/>
    <x v="0"/>
    <m/>
    <s v="Aspring R3 0D"/>
    <x v="1"/>
    <m/>
    <x v="1"/>
    <m/>
    <n v="393"/>
    <m/>
    <m/>
    <m/>
    <n v="22"/>
    <m/>
    <m/>
    <n v="3"/>
    <m/>
    <m/>
    <m/>
    <n v="38"/>
    <m/>
    <m/>
    <m/>
    <x v="1"/>
    <n v="16"/>
  </r>
  <r>
    <x v="1"/>
    <m/>
    <x v="5"/>
    <x v="0"/>
    <x v="1"/>
    <x v="2"/>
    <x v="2"/>
    <x v="0"/>
    <m/>
    <m/>
    <x v="2"/>
    <m/>
    <x v="1"/>
    <m/>
    <n v="483"/>
    <m/>
    <m/>
    <m/>
    <n v="27"/>
    <m/>
    <m/>
    <n v="4"/>
    <m/>
    <m/>
    <m/>
    <n v="43"/>
    <m/>
    <m/>
    <m/>
    <x v="1"/>
    <n v="16"/>
  </r>
  <r>
    <x v="1"/>
    <m/>
    <x v="5"/>
    <x v="0"/>
    <x v="1"/>
    <x v="2"/>
    <x v="2"/>
    <x v="0"/>
    <m/>
    <m/>
    <x v="3"/>
    <m/>
    <x v="3"/>
    <m/>
    <n v="265"/>
    <m/>
    <m/>
    <m/>
    <m/>
    <m/>
    <m/>
    <n v="4"/>
    <m/>
    <m/>
    <m/>
    <s v=""/>
    <m/>
    <m/>
    <m/>
    <x v="1"/>
    <n v="17"/>
  </r>
  <r>
    <x v="1"/>
    <m/>
    <x v="6"/>
    <x v="0"/>
    <x v="1"/>
    <x v="2"/>
    <x v="2"/>
    <x v="0"/>
    <m/>
    <s v="Aspring R4 0D"/>
    <x v="1"/>
    <m/>
    <x v="4"/>
    <m/>
    <n v="337"/>
    <m/>
    <m/>
    <m/>
    <n v="23"/>
    <m/>
    <m/>
    <n v="4"/>
    <m/>
    <m/>
    <m/>
    <n v="37"/>
    <m/>
    <m/>
    <m/>
    <x v="1"/>
    <n v="14"/>
  </r>
  <r>
    <x v="1"/>
    <m/>
    <x v="6"/>
    <x v="0"/>
    <x v="1"/>
    <x v="2"/>
    <x v="2"/>
    <x v="0"/>
    <m/>
    <m/>
    <x v="2"/>
    <m/>
    <x v="4"/>
    <m/>
    <n v="440"/>
    <m/>
    <m/>
    <m/>
    <n v="22"/>
    <m/>
    <m/>
    <n v="5"/>
    <m/>
    <m/>
    <m/>
    <n v="36"/>
    <m/>
    <m/>
    <m/>
    <x v="1"/>
    <n v="14"/>
  </r>
  <r>
    <x v="1"/>
    <m/>
    <x v="6"/>
    <x v="0"/>
    <x v="1"/>
    <x v="2"/>
    <x v="2"/>
    <x v="0"/>
    <m/>
    <m/>
    <x v="3"/>
    <m/>
    <x v="3"/>
    <m/>
    <n v="400"/>
    <m/>
    <m/>
    <m/>
    <n v="26"/>
    <m/>
    <m/>
    <n v="5"/>
    <m/>
    <m/>
    <m/>
    <n v="43"/>
    <m/>
    <m/>
    <m/>
    <x v="1"/>
    <n v="17"/>
  </r>
  <r>
    <x v="1"/>
    <m/>
    <x v="6"/>
    <x v="0"/>
    <x v="1"/>
    <x v="2"/>
    <x v="2"/>
    <x v="0"/>
    <m/>
    <m/>
    <x v="4"/>
    <m/>
    <x v="1"/>
    <m/>
    <n v="380"/>
    <m/>
    <m/>
    <m/>
    <n v="22"/>
    <m/>
    <m/>
    <n v="4"/>
    <m/>
    <m/>
    <m/>
    <n v="38"/>
    <m/>
    <m/>
    <m/>
    <x v="1"/>
    <n v="16"/>
  </r>
  <r>
    <x v="1"/>
    <m/>
    <x v="7"/>
    <x v="0"/>
    <x v="1"/>
    <x v="2"/>
    <x v="3"/>
    <x v="0"/>
    <m/>
    <s v="Aspiring R10D"/>
    <x v="1"/>
    <m/>
    <x v="3"/>
    <m/>
    <n v="465"/>
    <m/>
    <m/>
    <m/>
    <n v="20"/>
    <m/>
    <m/>
    <n v="5"/>
    <m/>
    <m/>
    <m/>
    <n v="37"/>
    <m/>
    <m/>
    <m/>
    <x v="1"/>
    <n v="17"/>
  </r>
  <r>
    <x v="1"/>
    <m/>
    <x v="7"/>
    <x v="0"/>
    <x v="1"/>
    <x v="2"/>
    <x v="3"/>
    <x v="0"/>
    <m/>
    <m/>
    <x v="2"/>
    <m/>
    <x v="1"/>
    <m/>
    <n v="460"/>
    <m/>
    <m/>
    <m/>
    <n v="18"/>
    <m/>
    <m/>
    <n v="5"/>
    <m/>
    <m/>
    <m/>
    <n v="34"/>
    <m/>
    <m/>
    <m/>
    <x v="1"/>
    <n v="16"/>
  </r>
  <r>
    <x v="1"/>
    <m/>
    <x v="7"/>
    <x v="0"/>
    <x v="1"/>
    <x v="2"/>
    <x v="3"/>
    <x v="0"/>
    <m/>
    <m/>
    <x v="3"/>
    <m/>
    <x v="5"/>
    <m/>
    <n v="370"/>
    <m/>
    <m/>
    <m/>
    <n v="21"/>
    <m/>
    <m/>
    <n v="4"/>
    <m/>
    <m/>
    <m/>
    <n v="36"/>
    <m/>
    <m/>
    <m/>
    <x v="1"/>
    <n v="15"/>
  </r>
  <r>
    <x v="1"/>
    <m/>
    <x v="7"/>
    <x v="0"/>
    <x v="1"/>
    <x v="2"/>
    <x v="3"/>
    <x v="0"/>
    <m/>
    <m/>
    <x v="4"/>
    <m/>
    <x v="1"/>
    <m/>
    <n v="375"/>
    <m/>
    <m/>
    <m/>
    <n v="25"/>
    <m/>
    <m/>
    <n v="4"/>
    <m/>
    <m/>
    <m/>
    <n v="41"/>
    <m/>
    <m/>
    <m/>
    <x v="1"/>
    <n v="16"/>
  </r>
  <r>
    <x v="1"/>
    <m/>
    <x v="8"/>
    <x v="0"/>
    <x v="1"/>
    <x v="2"/>
    <x v="3"/>
    <x v="0"/>
    <m/>
    <s v="Aspiring R20D"/>
    <x v="1"/>
    <m/>
    <x v="3"/>
    <m/>
    <n v="415"/>
    <m/>
    <m/>
    <m/>
    <n v="18"/>
    <m/>
    <m/>
    <n v="6"/>
    <m/>
    <m/>
    <m/>
    <n v="35"/>
    <m/>
    <m/>
    <m/>
    <x v="1"/>
    <n v="17"/>
  </r>
  <r>
    <x v="1"/>
    <m/>
    <x v="8"/>
    <x v="0"/>
    <x v="1"/>
    <x v="2"/>
    <x v="3"/>
    <x v="0"/>
    <m/>
    <m/>
    <x v="2"/>
    <m/>
    <x v="5"/>
    <m/>
    <n v="435"/>
    <m/>
    <m/>
    <m/>
    <n v="18"/>
    <m/>
    <m/>
    <n v="4"/>
    <m/>
    <m/>
    <m/>
    <n v="33"/>
    <m/>
    <m/>
    <m/>
    <x v="1"/>
    <n v="15"/>
  </r>
  <r>
    <x v="1"/>
    <m/>
    <x v="8"/>
    <x v="0"/>
    <x v="1"/>
    <x v="2"/>
    <x v="3"/>
    <x v="0"/>
    <m/>
    <m/>
    <x v="3"/>
    <m/>
    <x v="5"/>
    <m/>
    <n v="440"/>
    <m/>
    <m/>
    <m/>
    <n v="23"/>
    <m/>
    <m/>
    <n v="4"/>
    <m/>
    <m/>
    <m/>
    <n v="38"/>
    <m/>
    <m/>
    <m/>
    <x v="1"/>
    <n v="15"/>
  </r>
  <r>
    <x v="1"/>
    <m/>
    <x v="8"/>
    <x v="0"/>
    <x v="1"/>
    <x v="2"/>
    <x v="3"/>
    <x v="0"/>
    <m/>
    <m/>
    <x v="4"/>
    <m/>
    <x v="3"/>
    <m/>
    <n v="402"/>
    <m/>
    <m/>
    <m/>
    <n v="25"/>
    <m/>
    <m/>
    <n v="6"/>
    <m/>
    <m/>
    <m/>
    <n v="42"/>
    <m/>
    <m/>
    <m/>
    <x v="1"/>
    <n v="17"/>
  </r>
  <r>
    <x v="1"/>
    <m/>
    <x v="9"/>
    <x v="0"/>
    <x v="1"/>
    <x v="3"/>
    <x v="4"/>
    <x v="0"/>
    <m/>
    <s v="Batten W R20D"/>
    <x v="1"/>
    <m/>
    <x v="9"/>
    <m/>
    <n v="415"/>
    <m/>
    <m/>
    <m/>
    <n v="19"/>
    <m/>
    <m/>
    <n v="5"/>
    <m/>
    <m/>
    <m/>
    <n v="31"/>
    <m/>
    <m/>
    <m/>
    <x v="1"/>
    <n v="12"/>
  </r>
  <r>
    <x v="1"/>
    <m/>
    <x v="9"/>
    <x v="0"/>
    <x v="1"/>
    <x v="3"/>
    <x v="4"/>
    <x v="0"/>
    <m/>
    <m/>
    <x v="2"/>
    <m/>
    <x v="4"/>
    <m/>
    <n v="470"/>
    <m/>
    <m/>
    <m/>
    <n v="18"/>
    <m/>
    <m/>
    <n v="5"/>
    <m/>
    <m/>
    <m/>
    <n v="32"/>
    <m/>
    <m/>
    <m/>
    <x v="1"/>
    <n v="14"/>
  </r>
  <r>
    <x v="1"/>
    <m/>
    <x v="9"/>
    <x v="0"/>
    <x v="1"/>
    <x v="3"/>
    <x v="4"/>
    <x v="0"/>
    <m/>
    <m/>
    <x v="3"/>
    <m/>
    <x v="5"/>
    <m/>
    <n v="325"/>
    <m/>
    <m/>
    <m/>
    <n v="19"/>
    <m/>
    <m/>
    <n v="4"/>
    <m/>
    <m/>
    <m/>
    <n v="34"/>
    <m/>
    <m/>
    <m/>
    <x v="1"/>
    <n v="15"/>
  </r>
  <r>
    <x v="1"/>
    <m/>
    <x v="9"/>
    <x v="0"/>
    <x v="1"/>
    <x v="3"/>
    <x v="4"/>
    <x v="0"/>
    <m/>
    <m/>
    <x v="4"/>
    <m/>
    <x v="1"/>
    <m/>
    <n v="375"/>
    <m/>
    <m/>
    <m/>
    <n v="18"/>
    <m/>
    <m/>
    <n v="5"/>
    <m/>
    <m/>
    <m/>
    <n v="34"/>
    <m/>
    <m/>
    <m/>
    <x v="1"/>
    <n v="16"/>
  </r>
  <r>
    <x v="1"/>
    <m/>
    <x v="10"/>
    <x v="0"/>
    <x v="1"/>
    <x v="3"/>
    <x v="5"/>
    <x v="0"/>
    <m/>
    <s v="Batten W R30D"/>
    <x v="1"/>
    <m/>
    <x v="4"/>
    <m/>
    <m/>
    <m/>
    <m/>
    <m/>
    <m/>
    <m/>
    <m/>
    <m/>
    <m/>
    <m/>
    <m/>
    <s v=""/>
    <m/>
    <m/>
    <m/>
    <x v="1"/>
    <n v="14"/>
  </r>
  <r>
    <x v="1"/>
    <m/>
    <x v="10"/>
    <x v="0"/>
    <x v="1"/>
    <x v="3"/>
    <x v="5"/>
    <x v="0"/>
    <m/>
    <m/>
    <x v="2"/>
    <m/>
    <x v="1"/>
    <m/>
    <m/>
    <m/>
    <m/>
    <m/>
    <m/>
    <m/>
    <m/>
    <m/>
    <m/>
    <m/>
    <m/>
    <s v=""/>
    <m/>
    <m/>
    <m/>
    <x v="1"/>
    <n v="16"/>
  </r>
  <r>
    <x v="1"/>
    <m/>
    <x v="10"/>
    <x v="0"/>
    <x v="1"/>
    <x v="3"/>
    <x v="5"/>
    <x v="0"/>
    <m/>
    <m/>
    <x v="3"/>
    <m/>
    <x v="5"/>
    <m/>
    <m/>
    <m/>
    <m/>
    <m/>
    <m/>
    <m/>
    <m/>
    <m/>
    <m/>
    <m/>
    <m/>
    <s v=""/>
    <m/>
    <m/>
    <m/>
    <x v="1"/>
    <n v="15"/>
  </r>
  <r>
    <x v="1"/>
    <m/>
    <x v="11"/>
    <x v="0"/>
    <x v="1"/>
    <x v="3"/>
    <x v="5"/>
    <x v="0"/>
    <m/>
    <s v="Batten W R40D"/>
    <x v="1"/>
    <m/>
    <x v="5"/>
    <m/>
    <m/>
    <m/>
    <m/>
    <m/>
    <m/>
    <m/>
    <m/>
    <m/>
    <m/>
    <m/>
    <m/>
    <s v=""/>
    <m/>
    <m/>
    <m/>
    <x v="1"/>
    <n v="15"/>
  </r>
  <r>
    <x v="1"/>
    <m/>
    <x v="11"/>
    <x v="0"/>
    <x v="1"/>
    <x v="3"/>
    <x v="5"/>
    <x v="0"/>
    <m/>
    <m/>
    <x v="2"/>
    <m/>
    <x v="1"/>
    <m/>
    <m/>
    <m/>
    <m/>
    <m/>
    <m/>
    <m/>
    <m/>
    <m/>
    <m/>
    <m/>
    <m/>
    <s v=""/>
    <m/>
    <m/>
    <m/>
    <x v="1"/>
    <n v="16"/>
  </r>
  <r>
    <x v="1"/>
    <m/>
    <x v="11"/>
    <x v="0"/>
    <x v="1"/>
    <x v="3"/>
    <x v="5"/>
    <x v="0"/>
    <m/>
    <m/>
    <x v="3"/>
    <m/>
    <x v="1"/>
    <m/>
    <m/>
    <m/>
    <m/>
    <m/>
    <m/>
    <m/>
    <m/>
    <m/>
    <m/>
    <m/>
    <m/>
    <s v=""/>
    <m/>
    <m/>
    <m/>
    <x v="1"/>
    <n v="16"/>
  </r>
  <r>
    <x v="1"/>
    <m/>
    <x v="11"/>
    <x v="0"/>
    <x v="1"/>
    <x v="3"/>
    <x v="5"/>
    <x v="0"/>
    <m/>
    <m/>
    <x v="4"/>
    <m/>
    <x v="5"/>
    <m/>
    <m/>
    <m/>
    <m/>
    <m/>
    <m/>
    <m/>
    <m/>
    <m/>
    <m/>
    <m/>
    <m/>
    <s v=""/>
    <m/>
    <m/>
    <m/>
    <x v="1"/>
    <n v="15"/>
  </r>
  <r>
    <x v="1"/>
    <m/>
    <x v="12"/>
    <x v="0"/>
    <x v="1"/>
    <x v="4"/>
    <x v="3"/>
    <x v="0"/>
    <m/>
    <s v="Consort R20D"/>
    <x v="1"/>
    <m/>
    <x v="5"/>
    <m/>
    <n v="276"/>
    <m/>
    <m/>
    <m/>
    <m/>
    <m/>
    <m/>
    <n v="3"/>
    <m/>
    <m/>
    <m/>
    <s v=""/>
    <m/>
    <m/>
    <m/>
    <x v="1"/>
    <n v="15"/>
  </r>
  <r>
    <x v="1"/>
    <m/>
    <x v="12"/>
    <x v="0"/>
    <x v="1"/>
    <x v="4"/>
    <x v="3"/>
    <x v="0"/>
    <m/>
    <m/>
    <x v="2"/>
    <m/>
    <x v="2"/>
    <m/>
    <n v="240"/>
    <m/>
    <m/>
    <m/>
    <m/>
    <m/>
    <m/>
    <n v="2"/>
    <m/>
    <m/>
    <m/>
    <s v=""/>
    <m/>
    <m/>
    <m/>
    <x v="1"/>
    <n v="13"/>
  </r>
  <r>
    <x v="1"/>
    <m/>
    <x v="12"/>
    <x v="0"/>
    <x v="1"/>
    <x v="4"/>
    <x v="3"/>
    <x v="0"/>
    <m/>
    <m/>
    <x v="3"/>
    <m/>
    <x v="5"/>
    <m/>
    <n v="263"/>
    <m/>
    <m/>
    <m/>
    <n v="23"/>
    <m/>
    <m/>
    <n v="3"/>
    <m/>
    <m/>
    <m/>
    <n v="38"/>
    <m/>
    <m/>
    <m/>
    <x v="1"/>
    <n v="15"/>
  </r>
  <r>
    <x v="1"/>
    <m/>
    <x v="13"/>
    <x v="0"/>
    <x v="1"/>
    <x v="4"/>
    <x v="3"/>
    <x v="0"/>
    <m/>
    <s v="Consort R30D"/>
    <x v="1"/>
    <m/>
    <x v="4"/>
    <m/>
    <n v="375"/>
    <m/>
    <m/>
    <m/>
    <n v="23"/>
    <m/>
    <m/>
    <n v="3"/>
    <m/>
    <m/>
    <m/>
    <n v="37"/>
    <m/>
    <m/>
    <m/>
    <x v="1"/>
    <n v="14"/>
  </r>
  <r>
    <x v="1"/>
    <m/>
    <x v="13"/>
    <x v="0"/>
    <x v="1"/>
    <x v="4"/>
    <x v="3"/>
    <x v="0"/>
    <m/>
    <m/>
    <x v="2"/>
    <m/>
    <x v="5"/>
    <m/>
    <n v="435"/>
    <m/>
    <m/>
    <m/>
    <n v="21"/>
    <m/>
    <m/>
    <n v="4"/>
    <m/>
    <m/>
    <m/>
    <n v="36"/>
    <m/>
    <m/>
    <m/>
    <x v="1"/>
    <n v="15"/>
  </r>
  <r>
    <x v="1"/>
    <m/>
    <x v="13"/>
    <x v="0"/>
    <x v="1"/>
    <x v="4"/>
    <x v="3"/>
    <x v="0"/>
    <m/>
    <m/>
    <x v="3"/>
    <m/>
    <x v="5"/>
    <m/>
    <n v="410"/>
    <m/>
    <m/>
    <m/>
    <n v="19"/>
    <m/>
    <m/>
    <n v="4"/>
    <m/>
    <m/>
    <m/>
    <n v="34"/>
    <m/>
    <m/>
    <m/>
    <x v="1"/>
    <n v="15"/>
  </r>
  <r>
    <x v="1"/>
    <m/>
    <x v="13"/>
    <x v="0"/>
    <x v="1"/>
    <x v="4"/>
    <x v="3"/>
    <x v="0"/>
    <m/>
    <m/>
    <x v="4"/>
    <m/>
    <x v="4"/>
    <m/>
    <n v="314"/>
    <m/>
    <m/>
    <m/>
    <n v="21"/>
    <m/>
    <m/>
    <n v="3"/>
    <m/>
    <m/>
    <m/>
    <n v="35"/>
    <m/>
    <m/>
    <m/>
    <x v="1"/>
    <n v="14"/>
  </r>
  <r>
    <x v="1"/>
    <m/>
    <x v="14"/>
    <x v="0"/>
    <x v="1"/>
    <x v="4"/>
    <x v="5"/>
    <x v="0"/>
    <m/>
    <s v="Consort R40D"/>
    <x v="1"/>
    <m/>
    <x v="4"/>
    <m/>
    <m/>
    <m/>
    <m/>
    <m/>
    <m/>
    <m/>
    <m/>
    <m/>
    <m/>
    <m/>
    <m/>
    <s v=""/>
    <m/>
    <m/>
    <m/>
    <x v="1"/>
    <n v="14"/>
  </r>
  <r>
    <x v="1"/>
    <m/>
    <x v="14"/>
    <x v="0"/>
    <x v="1"/>
    <x v="4"/>
    <x v="5"/>
    <x v="0"/>
    <m/>
    <m/>
    <x v="2"/>
    <m/>
    <x v="4"/>
    <m/>
    <m/>
    <m/>
    <m/>
    <m/>
    <m/>
    <m/>
    <m/>
    <m/>
    <m/>
    <m/>
    <m/>
    <s v=""/>
    <m/>
    <m/>
    <m/>
    <x v="1"/>
    <n v="14"/>
  </r>
  <r>
    <x v="1"/>
    <m/>
    <x v="15"/>
    <x v="0"/>
    <x v="1"/>
    <x v="5"/>
    <x v="1"/>
    <x v="0"/>
    <m/>
    <s v="Macro R10D"/>
    <x v="1"/>
    <m/>
    <x v="4"/>
    <m/>
    <n v="373"/>
    <m/>
    <m/>
    <m/>
    <n v="19"/>
    <m/>
    <m/>
    <m/>
    <m/>
    <m/>
    <m/>
    <n v="33"/>
    <m/>
    <m/>
    <m/>
    <x v="1"/>
    <n v="14"/>
  </r>
  <r>
    <x v="1"/>
    <m/>
    <x v="15"/>
    <x v="0"/>
    <x v="1"/>
    <x v="5"/>
    <x v="1"/>
    <x v="0"/>
    <m/>
    <m/>
    <x v="2"/>
    <m/>
    <x v="5"/>
    <m/>
    <n v="350"/>
    <m/>
    <m/>
    <m/>
    <n v="23"/>
    <m/>
    <m/>
    <m/>
    <m/>
    <m/>
    <m/>
    <n v="38"/>
    <m/>
    <m/>
    <m/>
    <x v="1"/>
    <n v="15"/>
  </r>
  <r>
    <x v="1"/>
    <m/>
    <x v="15"/>
    <x v="0"/>
    <x v="1"/>
    <x v="5"/>
    <x v="1"/>
    <x v="0"/>
    <m/>
    <m/>
    <x v="3"/>
    <m/>
    <x v="2"/>
    <m/>
    <n v="280"/>
    <m/>
    <m/>
    <m/>
    <n v="20"/>
    <m/>
    <m/>
    <m/>
    <m/>
    <m/>
    <m/>
    <n v="33"/>
    <m/>
    <m/>
    <m/>
    <x v="1"/>
    <n v="13"/>
  </r>
  <r>
    <x v="1"/>
    <m/>
    <x v="15"/>
    <x v="0"/>
    <x v="1"/>
    <x v="5"/>
    <x v="1"/>
    <x v="0"/>
    <m/>
    <m/>
    <x v="4"/>
    <m/>
    <x v="4"/>
    <m/>
    <n v="335"/>
    <m/>
    <m/>
    <m/>
    <n v="16"/>
    <m/>
    <m/>
    <m/>
    <m/>
    <m/>
    <m/>
    <n v="30"/>
    <m/>
    <m/>
    <m/>
    <x v="1"/>
    <n v="14"/>
  </r>
  <r>
    <x v="1"/>
    <m/>
    <x v="16"/>
    <x v="0"/>
    <x v="1"/>
    <x v="5"/>
    <x v="1"/>
    <x v="0"/>
    <d v="2014-05-20T00:00:00"/>
    <s v="Macro R40D"/>
    <x v="1"/>
    <m/>
    <x v="9"/>
    <m/>
    <n v="307"/>
    <m/>
    <m/>
    <m/>
    <n v="17"/>
    <m/>
    <m/>
    <m/>
    <m/>
    <m/>
    <m/>
    <n v="29"/>
    <m/>
    <m/>
    <m/>
    <x v="1"/>
    <n v="12"/>
  </r>
  <r>
    <x v="1"/>
    <m/>
    <x v="16"/>
    <x v="0"/>
    <x v="1"/>
    <x v="5"/>
    <x v="1"/>
    <x v="0"/>
    <m/>
    <m/>
    <x v="2"/>
    <m/>
    <x v="2"/>
    <m/>
    <n v="398"/>
    <m/>
    <m/>
    <m/>
    <n v="17"/>
    <m/>
    <m/>
    <m/>
    <m/>
    <m/>
    <m/>
    <n v="30"/>
    <m/>
    <m/>
    <m/>
    <x v="1"/>
    <n v="13"/>
  </r>
  <r>
    <x v="1"/>
    <m/>
    <x v="16"/>
    <x v="0"/>
    <x v="1"/>
    <x v="5"/>
    <x v="1"/>
    <x v="0"/>
    <m/>
    <m/>
    <x v="3"/>
    <m/>
    <x v="5"/>
    <m/>
    <n v="380"/>
    <m/>
    <m/>
    <m/>
    <n v="19"/>
    <m/>
    <m/>
    <m/>
    <m/>
    <m/>
    <m/>
    <n v="34"/>
    <m/>
    <m/>
    <m/>
    <x v="1"/>
    <n v="15"/>
  </r>
  <r>
    <x v="1"/>
    <m/>
    <x v="16"/>
    <x v="0"/>
    <x v="1"/>
    <x v="5"/>
    <x v="1"/>
    <x v="0"/>
    <m/>
    <m/>
    <x v="4"/>
    <m/>
    <x v="2"/>
    <m/>
    <n v="340"/>
    <m/>
    <m/>
    <m/>
    <n v="17"/>
    <m/>
    <m/>
    <m/>
    <m/>
    <m/>
    <m/>
    <n v="30"/>
    <m/>
    <m/>
    <m/>
    <x v="1"/>
    <n v="13"/>
  </r>
  <r>
    <x v="1"/>
    <m/>
    <x v="16"/>
    <x v="0"/>
    <x v="1"/>
    <x v="5"/>
    <x v="1"/>
    <x v="0"/>
    <m/>
    <m/>
    <x v="5"/>
    <m/>
    <x v="2"/>
    <m/>
    <n v="370"/>
    <m/>
    <m/>
    <m/>
    <n v="17"/>
    <m/>
    <m/>
    <m/>
    <m/>
    <m/>
    <m/>
    <n v="30"/>
    <m/>
    <m/>
    <m/>
    <x v="1"/>
    <n v="13"/>
  </r>
  <r>
    <x v="1"/>
    <m/>
    <x v="17"/>
    <x v="0"/>
    <x v="1"/>
    <x v="5"/>
    <x v="3"/>
    <x v="0"/>
    <m/>
    <s v="Macro 0dR3"/>
    <x v="1"/>
    <m/>
    <x v="1"/>
    <m/>
    <n v="420"/>
    <m/>
    <m/>
    <m/>
    <n v="21"/>
    <m/>
    <m/>
    <n v="3"/>
    <m/>
    <m/>
    <m/>
    <n v="37"/>
    <m/>
    <m/>
    <m/>
    <x v="1"/>
    <n v="16"/>
  </r>
  <r>
    <x v="1"/>
    <m/>
    <x v="17"/>
    <x v="0"/>
    <x v="1"/>
    <x v="5"/>
    <x v="3"/>
    <x v="0"/>
    <m/>
    <m/>
    <x v="2"/>
    <m/>
    <x v="10"/>
    <m/>
    <n v="300"/>
    <m/>
    <m/>
    <m/>
    <n v="16"/>
    <m/>
    <m/>
    <n v="3"/>
    <m/>
    <m/>
    <m/>
    <n v="34"/>
    <m/>
    <m/>
    <m/>
    <x v="1"/>
    <n v="18"/>
  </r>
  <r>
    <x v="1"/>
    <m/>
    <x v="17"/>
    <x v="0"/>
    <x v="1"/>
    <x v="5"/>
    <x v="3"/>
    <x v="0"/>
    <m/>
    <m/>
    <x v="3"/>
    <m/>
    <x v="1"/>
    <m/>
    <n v="345"/>
    <m/>
    <m/>
    <m/>
    <n v="18"/>
    <m/>
    <m/>
    <n v="3"/>
    <m/>
    <m/>
    <m/>
    <n v="34"/>
    <m/>
    <m/>
    <m/>
    <x v="1"/>
    <n v="16"/>
  </r>
  <r>
    <x v="1"/>
    <m/>
    <x v="17"/>
    <x v="0"/>
    <x v="1"/>
    <x v="5"/>
    <x v="3"/>
    <x v="0"/>
    <m/>
    <m/>
    <x v="4"/>
    <m/>
    <x v="1"/>
    <m/>
    <n v="250"/>
    <m/>
    <m/>
    <m/>
    <n v="17"/>
    <m/>
    <m/>
    <n v="2"/>
    <m/>
    <m/>
    <m/>
    <n v="33"/>
    <m/>
    <m/>
    <m/>
    <x v="1"/>
    <n v="16"/>
  </r>
  <r>
    <x v="1"/>
    <m/>
    <x v="18"/>
    <x v="0"/>
    <x v="1"/>
    <x v="5"/>
    <x v="3"/>
    <x v="0"/>
    <m/>
    <s v="Macro R20D"/>
    <x v="1"/>
    <m/>
    <x v="1"/>
    <m/>
    <n v="390"/>
    <m/>
    <m/>
    <m/>
    <n v="17"/>
    <m/>
    <m/>
    <n v="4"/>
    <m/>
    <m/>
    <m/>
    <n v="33"/>
    <m/>
    <m/>
    <m/>
    <x v="1"/>
    <n v="16"/>
  </r>
  <r>
    <x v="1"/>
    <m/>
    <x v="18"/>
    <x v="0"/>
    <x v="1"/>
    <x v="5"/>
    <x v="3"/>
    <x v="0"/>
    <m/>
    <m/>
    <x v="2"/>
    <m/>
    <x v="5"/>
    <m/>
    <n v="420"/>
    <m/>
    <m/>
    <m/>
    <n v="19"/>
    <m/>
    <m/>
    <n v="4"/>
    <m/>
    <m/>
    <m/>
    <n v="34"/>
    <m/>
    <m/>
    <m/>
    <x v="1"/>
    <n v="15"/>
  </r>
  <r>
    <x v="1"/>
    <m/>
    <x v="18"/>
    <x v="0"/>
    <x v="1"/>
    <x v="5"/>
    <x v="3"/>
    <x v="0"/>
    <m/>
    <m/>
    <x v="3"/>
    <m/>
    <x v="1"/>
    <m/>
    <n v="360"/>
    <m/>
    <m/>
    <m/>
    <n v="18"/>
    <m/>
    <m/>
    <n v="4"/>
    <m/>
    <m/>
    <m/>
    <n v="34"/>
    <m/>
    <m/>
    <m/>
    <x v="1"/>
    <n v="16"/>
  </r>
  <r>
    <x v="1"/>
    <m/>
    <x v="18"/>
    <x v="0"/>
    <x v="1"/>
    <x v="5"/>
    <x v="3"/>
    <x v="0"/>
    <m/>
    <m/>
    <x v="4"/>
    <m/>
    <x v="3"/>
    <m/>
    <n v="447"/>
    <m/>
    <m/>
    <m/>
    <n v="19"/>
    <m/>
    <m/>
    <n v="4"/>
    <m/>
    <m/>
    <m/>
    <n v="36"/>
    <m/>
    <m/>
    <m/>
    <x v="1"/>
    <n v="17"/>
  </r>
  <r>
    <x v="1"/>
    <m/>
    <x v="19"/>
    <x v="0"/>
    <x v="1"/>
    <x v="6"/>
    <x v="3"/>
    <x v="0"/>
    <m/>
    <s v="Option R20D"/>
    <x v="1"/>
    <m/>
    <x v="1"/>
    <m/>
    <n v="430"/>
    <m/>
    <m/>
    <m/>
    <n v="25"/>
    <m/>
    <m/>
    <n v="4"/>
    <m/>
    <m/>
    <m/>
    <n v="41"/>
    <m/>
    <m/>
    <m/>
    <x v="1"/>
    <n v="16"/>
  </r>
  <r>
    <x v="1"/>
    <m/>
    <x v="19"/>
    <x v="0"/>
    <x v="1"/>
    <x v="6"/>
    <x v="3"/>
    <x v="0"/>
    <m/>
    <m/>
    <x v="2"/>
    <m/>
    <x v="1"/>
    <m/>
    <n v="470"/>
    <m/>
    <m/>
    <m/>
    <n v="23"/>
    <m/>
    <m/>
    <n v="4"/>
    <m/>
    <m/>
    <m/>
    <n v="39"/>
    <m/>
    <m/>
    <m/>
    <x v="1"/>
    <n v="16"/>
  </r>
  <r>
    <x v="1"/>
    <m/>
    <x v="19"/>
    <x v="0"/>
    <x v="1"/>
    <x v="6"/>
    <x v="3"/>
    <x v="0"/>
    <m/>
    <m/>
    <x v="3"/>
    <m/>
    <x v="1"/>
    <m/>
    <n v="475"/>
    <m/>
    <m/>
    <m/>
    <n v="23"/>
    <m/>
    <m/>
    <n v="4"/>
    <m/>
    <m/>
    <m/>
    <n v="39"/>
    <m/>
    <m/>
    <m/>
    <x v="1"/>
    <n v="16"/>
  </r>
  <r>
    <x v="1"/>
    <m/>
    <x v="19"/>
    <x v="0"/>
    <x v="1"/>
    <x v="6"/>
    <x v="3"/>
    <x v="0"/>
    <m/>
    <m/>
    <x v="4"/>
    <m/>
    <x v="1"/>
    <m/>
    <n v="460"/>
    <m/>
    <m/>
    <m/>
    <n v="24"/>
    <m/>
    <m/>
    <n v="4"/>
    <m/>
    <m/>
    <m/>
    <n v="40"/>
    <m/>
    <m/>
    <m/>
    <x v="1"/>
    <n v="16"/>
  </r>
  <r>
    <x v="1"/>
    <m/>
    <x v="20"/>
    <x v="0"/>
    <x v="1"/>
    <x v="6"/>
    <x v="3"/>
    <x v="0"/>
    <m/>
    <s v="Option R30D"/>
    <x v="1"/>
    <m/>
    <x v="5"/>
    <m/>
    <n v="475"/>
    <m/>
    <m/>
    <m/>
    <n v="20"/>
    <m/>
    <m/>
    <n v="5"/>
    <m/>
    <m/>
    <m/>
    <n v="35"/>
    <m/>
    <m/>
    <m/>
    <x v="1"/>
    <n v="15"/>
  </r>
  <r>
    <x v="1"/>
    <m/>
    <x v="20"/>
    <x v="0"/>
    <x v="1"/>
    <x v="6"/>
    <x v="3"/>
    <x v="0"/>
    <m/>
    <m/>
    <x v="2"/>
    <m/>
    <x v="5"/>
    <m/>
    <n v="461"/>
    <m/>
    <m/>
    <m/>
    <n v="20"/>
    <m/>
    <m/>
    <n v="4"/>
    <m/>
    <m/>
    <m/>
    <n v="35"/>
    <m/>
    <m/>
    <m/>
    <x v="1"/>
    <n v="15"/>
  </r>
  <r>
    <x v="1"/>
    <m/>
    <x v="20"/>
    <x v="0"/>
    <x v="1"/>
    <x v="6"/>
    <x v="3"/>
    <x v="0"/>
    <m/>
    <m/>
    <x v="3"/>
    <m/>
    <x v="4"/>
    <m/>
    <n v="480"/>
    <m/>
    <m/>
    <m/>
    <n v="19"/>
    <m/>
    <m/>
    <n v="4"/>
    <m/>
    <m/>
    <m/>
    <n v="33"/>
    <m/>
    <m/>
    <m/>
    <x v="1"/>
    <n v="14"/>
  </r>
  <r>
    <x v="1"/>
    <m/>
    <x v="20"/>
    <x v="0"/>
    <x v="1"/>
    <x v="6"/>
    <x v="3"/>
    <x v="0"/>
    <m/>
    <m/>
    <x v="4"/>
    <m/>
    <x v="1"/>
    <m/>
    <n v="495"/>
    <m/>
    <m/>
    <m/>
    <n v="22"/>
    <m/>
    <m/>
    <n v="5"/>
    <m/>
    <m/>
    <m/>
    <n v="38"/>
    <m/>
    <m/>
    <m/>
    <x v="1"/>
    <n v="16"/>
  </r>
  <r>
    <x v="1"/>
    <m/>
    <x v="21"/>
    <x v="0"/>
    <x v="1"/>
    <x v="6"/>
    <x v="3"/>
    <x v="0"/>
    <d v="2014-06-12T00:00:00"/>
    <s v="Option R40D"/>
    <x v="1"/>
    <m/>
    <x v="5"/>
    <m/>
    <n v="490"/>
    <m/>
    <m/>
    <m/>
    <n v="20"/>
    <m/>
    <m/>
    <n v="4"/>
    <m/>
    <m/>
    <m/>
    <n v="35"/>
    <m/>
    <m/>
    <m/>
    <x v="1"/>
    <n v="15"/>
  </r>
  <r>
    <x v="1"/>
    <m/>
    <x v="21"/>
    <x v="0"/>
    <x v="1"/>
    <x v="6"/>
    <x v="3"/>
    <x v="0"/>
    <m/>
    <m/>
    <x v="2"/>
    <m/>
    <x v="5"/>
    <m/>
    <n v="465"/>
    <m/>
    <m/>
    <m/>
    <n v="24"/>
    <m/>
    <m/>
    <n v="4"/>
    <m/>
    <m/>
    <m/>
    <n v="39"/>
    <m/>
    <m/>
    <m/>
    <x v="1"/>
    <n v="15"/>
  </r>
  <r>
    <x v="1"/>
    <m/>
    <x v="21"/>
    <x v="0"/>
    <x v="1"/>
    <x v="6"/>
    <x v="3"/>
    <x v="0"/>
    <m/>
    <m/>
    <x v="3"/>
    <m/>
    <x v="1"/>
    <m/>
    <n v="455"/>
    <m/>
    <m/>
    <m/>
    <n v="24"/>
    <m/>
    <m/>
    <n v="4"/>
    <m/>
    <m/>
    <m/>
    <n v="40"/>
    <m/>
    <m/>
    <m/>
    <x v="1"/>
    <n v="16"/>
  </r>
  <r>
    <x v="1"/>
    <m/>
    <x v="21"/>
    <x v="0"/>
    <x v="1"/>
    <x v="6"/>
    <x v="3"/>
    <x v="0"/>
    <m/>
    <m/>
    <x v="4"/>
    <m/>
    <x v="1"/>
    <m/>
    <n v="425"/>
    <m/>
    <m/>
    <m/>
    <n v="25"/>
    <m/>
    <m/>
    <n v="4"/>
    <m/>
    <m/>
    <m/>
    <n v="41"/>
    <m/>
    <m/>
    <m/>
    <x v="1"/>
    <n v="16"/>
  </r>
  <r>
    <x v="1"/>
    <m/>
    <x v="22"/>
    <x v="0"/>
    <x v="1"/>
    <x v="7"/>
    <x v="1"/>
    <x v="0"/>
    <m/>
    <s v="Sa R1 0D"/>
    <x v="1"/>
    <m/>
    <x v="7"/>
    <m/>
    <n v="405"/>
    <m/>
    <m/>
    <m/>
    <n v="21"/>
    <m/>
    <m/>
    <m/>
    <m/>
    <m/>
    <m/>
    <n v="32"/>
    <m/>
    <m/>
    <m/>
    <x v="1"/>
    <n v="11"/>
  </r>
  <r>
    <x v="1"/>
    <m/>
    <x v="22"/>
    <x v="0"/>
    <x v="1"/>
    <x v="7"/>
    <x v="1"/>
    <x v="0"/>
    <m/>
    <m/>
    <x v="2"/>
    <m/>
    <x v="9"/>
    <m/>
    <n v="450"/>
    <m/>
    <m/>
    <m/>
    <n v="21"/>
    <m/>
    <m/>
    <m/>
    <m/>
    <m/>
    <m/>
    <n v="33"/>
    <m/>
    <m/>
    <m/>
    <x v="1"/>
    <n v="12"/>
  </r>
  <r>
    <x v="1"/>
    <m/>
    <x v="22"/>
    <x v="0"/>
    <x v="1"/>
    <x v="7"/>
    <x v="1"/>
    <x v="0"/>
    <m/>
    <m/>
    <x v="3"/>
    <m/>
    <x v="11"/>
    <m/>
    <n v="405"/>
    <m/>
    <m/>
    <m/>
    <n v="18"/>
    <m/>
    <m/>
    <m/>
    <m/>
    <m/>
    <m/>
    <n v="26"/>
    <m/>
    <m/>
    <m/>
    <x v="1"/>
    <n v="8"/>
  </r>
  <r>
    <x v="1"/>
    <m/>
    <x v="23"/>
    <x v="0"/>
    <x v="1"/>
    <x v="7"/>
    <x v="1"/>
    <x v="0"/>
    <m/>
    <s v="Sa R20D"/>
    <x v="1"/>
    <m/>
    <x v="7"/>
    <m/>
    <n v="375"/>
    <m/>
    <m/>
    <m/>
    <n v="19"/>
    <m/>
    <m/>
    <m/>
    <m/>
    <m/>
    <m/>
    <n v="30"/>
    <m/>
    <m/>
    <m/>
    <x v="1"/>
    <n v="11"/>
  </r>
  <r>
    <x v="1"/>
    <m/>
    <x v="23"/>
    <x v="0"/>
    <x v="1"/>
    <x v="7"/>
    <x v="1"/>
    <x v="0"/>
    <m/>
    <m/>
    <x v="2"/>
    <m/>
    <x v="12"/>
    <m/>
    <n v="345"/>
    <m/>
    <m/>
    <m/>
    <n v="19"/>
    <m/>
    <m/>
    <m/>
    <m/>
    <m/>
    <m/>
    <n v="28"/>
    <m/>
    <m/>
    <m/>
    <x v="1"/>
    <n v="9"/>
  </r>
  <r>
    <x v="1"/>
    <m/>
    <x v="23"/>
    <x v="0"/>
    <x v="1"/>
    <x v="7"/>
    <x v="1"/>
    <x v="0"/>
    <m/>
    <m/>
    <x v="3"/>
    <m/>
    <x v="9"/>
    <m/>
    <n v="477"/>
    <m/>
    <m/>
    <m/>
    <n v="22"/>
    <m/>
    <m/>
    <m/>
    <m/>
    <m/>
    <m/>
    <n v="34"/>
    <m/>
    <m/>
    <m/>
    <x v="1"/>
    <n v="12"/>
  </r>
  <r>
    <x v="1"/>
    <m/>
    <x v="23"/>
    <x v="0"/>
    <x v="1"/>
    <x v="7"/>
    <x v="1"/>
    <x v="0"/>
    <m/>
    <m/>
    <x v="4"/>
    <m/>
    <x v="9"/>
    <m/>
    <n v="408"/>
    <m/>
    <m/>
    <m/>
    <n v="20"/>
    <m/>
    <m/>
    <m/>
    <m/>
    <m/>
    <m/>
    <n v="32"/>
    <m/>
    <m/>
    <m/>
    <x v="1"/>
    <n v="12"/>
  </r>
  <r>
    <x v="1"/>
    <m/>
    <x v="24"/>
    <x v="0"/>
    <x v="1"/>
    <x v="7"/>
    <x v="1"/>
    <x v="0"/>
    <m/>
    <s v="Sa R3 0D"/>
    <x v="1"/>
    <m/>
    <x v="2"/>
    <m/>
    <n v="460"/>
    <m/>
    <m/>
    <m/>
    <n v="23"/>
    <m/>
    <m/>
    <m/>
    <m/>
    <m/>
    <m/>
    <n v="36"/>
    <m/>
    <m/>
    <m/>
    <x v="1"/>
    <n v="13"/>
  </r>
  <r>
    <x v="1"/>
    <m/>
    <x v="24"/>
    <x v="0"/>
    <x v="1"/>
    <x v="7"/>
    <x v="1"/>
    <x v="0"/>
    <m/>
    <m/>
    <x v="2"/>
    <m/>
    <x v="7"/>
    <m/>
    <n v="360"/>
    <m/>
    <m/>
    <m/>
    <n v="23"/>
    <m/>
    <m/>
    <m/>
    <m/>
    <m/>
    <m/>
    <n v="34"/>
    <m/>
    <m/>
    <m/>
    <x v="1"/>
    <n v="11"/>
  </r>
  <r>
    <x v="1"/>
    <m/>
    <x v="24"/>
    <x v="0"/>
    <x v="1"/>
    <x v="7"/>
    <x v="1"/>
    <x v="0"/>
    <m/>
    <m/>
    <x v="3"/>
    <m/>
    <x v="6"/>
    <m/>
    <n v="446"/>
    <m/>
    <m/>
    <m/>
    <n v="18"/>
    <m/>
    <m/>
    <m/>
    <m/>
    <m/>
    <m/>
    <n v="28"/>
    <m/>
    <m/>
    <m/>
    <x v="1"/>
    <n v="10"/>
  </r>
  <r>
    <x v="1"/>
    <m/>
    <x v="24"/>
    <x v="0"/>
    <x v="1"/>
    <x v="7"/>
    <x v="1"/>
    <x v="0"/>
    <m/>
    <m/>
    <x v="4"/>
    <m/>
    <x v="12"/>
    <m/>
    <n v="377"/>
    <m/>
    <m/>
    <m/>
    <n v="18"/>
    <m/>
    <m/>
    <m/>
    <m/>
    <m/>
    <m/>
    <n v="27"/>
    <m/>
    <m/>
    <m/>
    <x v="1"/>
    <n v="9"/>
  </r>
  <r>
    <x v="1"/>
    <m/>
    <x v="24"/>
    <x v="0"/>
    <x v="1"/>
    <x v="7"/>
    <x v="1"/>
    <x v="0"/>
    <m/>
    <m/>
    <x v="5"/>
    <m/>
    <x v="2"/>
    <m/>
    <n v="377"/>
    <m/>
    <m/>
    <m/>
    <n v="21"/>
    <m/>
    <m/>
    <m/>
    <m/>
    <m/>
    <m/>
    <n v="34"/>
    <m/>
    <m/>
    <m/>
    <x v="1"/>
    <n v="13"/>
  </r>
  <r>
    <x v="1"/>
    <m/>
    <x v="25"/>
    <x v="0"/>
    <x v="1"/>
    <x v="7"/>
    <x v="1"/>
    <x v="0"/>
    <m/>
    <s v="Sa R40D"/>
    <x v="1"/>
    <m/>
    <x v="9"/>
    <m/>
    <n v="347"/>
    <m/>
    <m/>
    <m/>
    <n v="20"/>
    <m/>
    <m/>
    <m/>
    <m/>
    <m/>
    <m/>
    <n v="32"/>
    <m/>
    <m/>
    <m/>
    <x v="1"/>
    <n v="12"/>
  </r>
  <r>
    <x v="1"/>
    <m/>
    <x v="25"/>
    <x v="0"/>
    <x v="1"/>
    <x v="7"/>
    <x v="1"/>
    <x v="0"/>
    <m/>
    <m/>
    <x v="2"/>
    <m/>
    <x v="9"/>
    <m/>
    <n v="417"/>
    <m/>
    <m/>
    <m/>
    <n v="21"/>
    <m/>
    <m/>
    <m/>
    <m/>
    <m/>
    <m/>
    <n v="33"/>
    <m/>
    <m/>
    <m/>
    <x v="1"/>
    <n v="12"/>
  </r>
  <r>
    <x v="1"/>
    <m/>
    <x v="25"/>
    <x v="0"/>
    <x v="1"/>
    <x v="7"/>
    <x v="1"/>
    <x v="0"/>
    <m/>
    <m/>
    <x v="3"/>
    <m/>
    <x v="7"/>
    <m/>
    <n v="355"/>
    <m/>
    <m/>
    <m/>
    <n v="19"/>
    <m/>
    <m/>
    <m/>
    <m/>
    <m/>
    <m/>
    <n v="30"/>
    <m/>
    <m/>
    <m/>
    <x v="1"/>
    <n v="11"/>
  </r>
  <r>
    <x v="1"/>
    <m/>
    <x v="25"/>
    <x v="0"/>
    <x v="1"/>
    <x v="7"/>
    <x v="1"/>
    <x v="0"/>
    <m/>
    <m/>
    <x v="4"/>
    <m/>
    <x v="2"/>
    <m/>
    <n v="400"/>
    <m/>
    <m/>
    <m/>
    <n v="22"/>
    <m/>
    <m/>
    <m/>
    <m/>
    <m/>
    <m/>
    <n v="35"/>
    <m/>
    <m/>
    <m/>
    <x v="1"/>
    <n v="13"/>
  </r>
  <r>
    <x v="1"/>
    <m/>
    <x v="26"/>
    <x v="0"/>
    <x v="1"/>
    <x v="8"/>
    <x v="3"/>
    <x v="0"/>
    <m/>
    <s v="Wakanui R10D"/>
    <x v="1"/>
    <m/>
    <x v="1"/>
    <m/>
    <n v="425"/>
    <m/>
    <m/>
    <m/>
    <n v="20"/>
    <m/>
    <m/>
    <n v="6"/>
    <m/>
    <m/>
    <m/>
    <n v="36"/>
    <m/>
    <m/>
    <m/>
    <x v="1"/>
    <n v="16"/>
  </r>
  <r>
    <x v="1"/>
    <m/>
    <x v="26"/>
    <x v="0"/>
    <x v="1"/>
    <x v="8"/>
    <x v="3"/>
    <x v="0"/>
    <m/>
    <m/>
    <x v="2"/>
    <m/>
    <x v="1"/>
    <m/>
    <n v="400"/>
    <m/>
    <m/>
    <m/>
    <n v="18"/>
    <m/>
    <m/>
    <n v="4"/>
    <m/>
    <m/>
    <m/>
    <n v="34"/>
    <m/>
    <m/>
    <m/>
    <x v="1"/>
    <n v="16"/>
  </r>
  <r>
    <x v="1"/>
    <m/>
    <x v="26"/>
    <x v="0"/>
    <x v="1"/>
    <x v="8"/>
    <x v="3"/>
    <x v="0"/>
    <m/>
    <m/>
    <x v="3"/>
    <m/>
    <x v="1"/>
    <m/>
    <n v="395"/>
    <m/>
    <m/>
    <m/>
    <n v="20"/>
    <m/>
    <m/>
    <n v="5"/>
    <m/>
    <m/>
    <m/>
    <n v="36"/>
    <m/>
    <m/>
    <m/>
    <x v="1"/>
    <n v="16"/>
  </r>
  <r>
    <x v="1"/>
    <m/>
    <x v="26"/>
    <x v="0"/>
    <x v="1"/>
    <x v="8"/>
    <x v="3"/>
    <x v="0"/>
    <m/>
    <m/>
    <x v="4"/>
    <m/>
    <x v="5"/>
    <m/>
    <n v="390"/>
    <m/>
    <m/>
    <m/>
    <n v="21"/>
    <m/>
    <m/>
    <n v="5"/>
    <m/>
    <m/>
    <m/>
    <n v="36"/>
    <m/>
    <m/>
    <m/>
    <x v="1"/>
    <n v="15"/>
  </r>
  <r>
    <x v="1"/>
    <m/>
    <x v="27"/>
    <x v="0"/>
    <x v="1"/>
    <x v="8"/>
    <x v="3"/>
    <x v="0"/>
    <m/>
    <s v="Wakanui R20D"/>
    <x v="1"/>
    <m/>
    <x v="1"/>
    <m/>
    <n v="340"/>
    <m/>
    <m/>
    <m/>
    <n v="21"/>
    <m/>
    <m/>
    <n v="5"/>
    <m/>
    <m/>
    <m/>
    <n v="37"/>
    <m/>
    <m/>
    <m/>
    <x v="1"/>
    <n v="16"/>
  </r>
  <r>
    <x v="1"/>
    <m/>
    <x v="27"/>
    <x v="0"/>
    <x v="1"/>
    <x v="8"/>
    <x v="3"/>
    <x v="0"/>
    <m/>
    <m/>
    <x v="2"/>
    <m/>
    <x v="5"/>
    <m/>
    <n v="410"/>
    <m/>
    <m/>
    <m/>
    <n v="21"/>
    <m/>
    <m/>
    <n v="5"/>
    <m/>
    <m/>
    <m/>
    <n v="36"/>
    <m/>
    <m/>
    <m/>
    <x v="1"/>
    <n v="15"/>
  </r>
  <r>
    <x v="1"/>
    <m/>
    <x v="27"/>
    <x v="0"/>
    <x v="1"/>
    <x v="8"/>
    <x v="3"/>
    <x v="0"/>
    <m/>
    <m/>
    <x v="3"/>
    <m/>
    <x v="4"/>
    <m/>
    <n v="463"/>
    <m/>
    <m/>
    <m/>
    <n v="23"/>
    <m/>
    <m/>
    <n v="5"/>
    <m/>
    <m/>
    <m/>
    <n v="37"/>
    <m/>
    <m/>
    <m/>
    <x v="1"/>
    <n v="14"/>
  </r>
  <r>
    <x v="1"/>
    <m/>
    <x v="27"/>
    <x v="0"/>
    <x v="1"/>
    <x v="8"/>
    <x v="3"/>
    <x v="0"/>
    <m/>
    <m/>
    <x v="4"/>
    <m/>
    <x v="4"/>
    <m/>
    <n v="410"/>
    <m/>
    <m/>
    <m/>
    <n v="23"/>
    <m/>
    <m/>
    <n v="4"/>
    <m/>
    <m/>
    <m/>
    <n v="37"/>
    <m/>
    <m/>
    <m/>
    <x v="1"/>
    <n v="14"/>
  </r>
  <r>
    <x v="1"/>
    <m/>
    <x v="28"/>
    <x v="0"/>
    <x v="1"/>
    <x v="8"/>
    <x v="3"/>
    <x v="0"/>
    <m/>
    <s v="Wakanui R30D"/>
    <x v="1"/>
    <m/>
    <x v="1"/>
    <m/>
    <n v="480"/>
    <m/>
    <m/>
    <m/>
    <n v="20"/>
    <m/>
    <m/>
    <n v="6"/>
    <m/>
    <m/>
    <m/>
    <n v="36"/>
    <m/>
    <m/>
    <m/>
    <x v="1"/>
    <n v="16"/>
  </r>
  <r>
    <x v="1"/>
    <m/>
    <x v="28"/>
    <x v="0"/>
    <x v="1"/>
    <x v="8"/>
    <x v="3"/>
    <x v="0"/>
    <m/>
    <m/>
    <x v="2"/>
    <m/>
    <x v="5"/>
    <m/>
    <n v="395"/>
    <m/>
    <m/>
    <m/>
    <n v="22"/>
    <m/>
    <m/>
    <n v="5"/>
    <m/>
    <m/>
    <m/>
    <n v="37"/>
    <m/>
    <m/>
    <m/>
    <x v="1"/>
    <n v="15"/>
  </r>
  <r>
    <x v="1"/>
    <m/>
    <x v="28"/>
    <x v="0"/>
    <x v="1"/>
    <x v="8"/>
    <x v="3"/>
    <x v="0"/>
    <m/>
    <m/>
    <x v="3"/>
    <m/>
    <x v="3"/>
    <m/>
    <n v="330"/>
    <m/>
    <m/>
    <m/>
    <n v="19"/>
    <m/>
    <m/>
    <n v="5"/>
    <m/>
    <m/>
    <m/>
    <n v="36"/>
    <m/>
    <m/>
    <m/>
    <x v="1"/>
    <n v="17"/>
  </r>
  <r>
    <x v="1"/>
    <m/>
    <x v="28"/>
    <x v="0"/>
    <x v="1"/>
    <x v="8"/>
    <x v="3"/>
    <x v="0"/>
    <m/>
    <m/>
    <x v="4"/>
    <m/>
    <x v="3"/>
    <m/>
    <n v="390"/>
    <m/>
    <m/>
    <m/>
    <n v="20"/>
    <m/>
    <m/>
    <n v="6"/>
    <m/>
    <m/>
    <m/>
    <n v="37"/>
    <m/>
    <m/>
    <m/>
    <x v="1"/>
    <n v="17"/>
  </r>
  <r>
    <x v="1"/>
    <m/>
    <x v="29"/>
    <x v="0"/>
    <x v="1"/>
    <x v="8"/>
    <x v="4"/>
    <x v="0"/>
    <m/>
    <s v="Wakanui R40D"/>
    <x v="1"/>
    <m/>
    <x v="5"/>
    <m/>
    <n v="380"/>
    <m/>
    <m/>
    <m/>
    <n v="19"/>
    <m/>
    <m/>
    <n v="5"/>
    <m/>
    <m/>
    <m/>
    <n v="34"/>
    <m/>
    <m/>
    <m/>
    <x v="1"/>
    <n v="15"/>
  </r>
  <r>
    <x v="1"/>
    <m/>
    <x v="29"/>
    <x v="0"/>
    <x v="1"/>
    <x v="8"/>
    <x v="4"/>
    <x v="0"/>
    <m/>
    <m/>
    <x v="2"/>
    <m/>
    <x v="5"/>
    <m/>
    <n v="390"/>
    <m/>
    <m/>
    <m/>
    <n v="19"/>
    <m/>
    <m/>
    <n v="5"/>
    <m/>
    <m/>
    <m/>
    <n v="34"/>
    <m/>
    <m/>
    <m/>
    <x v="1"/>
    <n v="15"/>
  </r>
  <r>
    <x v="1"/>
    <m/>
    <x v="29"/>
    <x v="0"/>
    <x v="1"/>
    <x v="8"/>
    <x v="4"/>
    <x v="0"/>
    <m/>
    <m/>
    <x v="3"/>
    <m/>
    <x v="4"/>
    <m/>
    <n v="320"/>
    <m/>
    <m/>
    <m/>
    <n v="21"/>
    <m/>
    <m/>
    <n v="5"/>
    <m/>
    <m/>
    <m/>
    <n v="35"/>
    <m/>
    <m/>
    <m/>
    <x v="1"/>
    <n v="14"/>
  </r>
  <r>
    <x v="1"/>
    <m/>
    <x v="29"/>
    <x v="0"/>
    <x v="1"/>
    <x v="8"/>
    <x v="4"/>
    <x v="0"/>
    <m/>
    <m/>
    <x v="4"/>
    <m/>
    <x v="2"/>
    <m/>
    <n v="357"/>
    <m/>
    <m/>
    <m/>
    <n v="13"/>
    <m/>
    <m/>
    <n v="3"/>
    <m/>
    <m/>
    <m/>
    <n v="26"/>
    <m/>
    <m/>
    <m/>
    <x v="1"/>
    <n v="13"/>
  </r>
  <r>
    <x v="1"/>
    <m/>
    <x v="30"/>
    <x v="0"/>
    <x v="2"/>
    <x v="1"/>
    <x v="2"/>
    <x v="0"/>
    <m/>
    <s v="Amarok 10D R3"/>
    <x v="1"/>
    <m/>
    <x v="4"/>
    <m/>
    <n v="340"/>
    <m/>
    <m/>
    <m/>
    <n v="20"/>
    <m/>
    <m/>
    <n v="4"/>
    <m/>
    <m/>
    <m/>
    <n v="34"/>
    <m/>
    <m/>
    <m/>
    <x v="1"/>
    <n v="14"/>
  </r>
  <r>
    <x v="1"/>
    <m/>
    <x v="30"/>
    <x v="0"/>
    <x v="2"/>
    <x v="1"/>
    <x v="2"/>
    <x v="0"/>
    <m/>
    <m/>
    <x v="2"/>
    <m/>
    <x v="4"/>
    <m/>
    <n v="280"/>
    <m/>
    <m/>
    <m/>
    <m/>
    <m/>
    <m/>
    <n v="3"/>
    <m/>
    <m/>
    <m/>
    <s v=""/>
    <m/>
    <m/>
    <m/>
    <x v="1"/>
    <n v="14"/>
  </r>
  <r>
    <x v="1"/>
    <m/>
    <x v="30"/>
    <x v="0"/>
    <x v="2"/>
    <x v="1"/>
    <x v="2"/>
    <x v="0"/>
    <m/>
    <m/>
    <x v="3"/>
    <m/>
    <x v="3"/>
    <m/>
    <n v="347"/>
    <m/>
    <m/>
    <m/>
    <n v="19"/>
    <m/>
    <m/>
    <n v="3"/>
    <m/>
    <m/>
    <m/>
    <n v="36"/>
    <m/>
    <m/>
    <m/>
    <x v="1"/>
    <n v="17"/>
  </r>
  <r>
    <x v="1"/>
    <m/>
    <x v="31"/>
    <x v="0"/>
    <x v="2"/>
    <x v="1"/>
    <x v="3"/>
    <x v="0"/>
    <m/>
    <s v="Amarok 10dR4"/>
    <x v="1"/>
    <m/>
    <x v="1"/>
    <m/>
    <n v="385"/>
    <m/>
    <n v="124"/>
    <m/>
    <n v="22"/>
    <m/>
    <m/>
    <n v="3"/>
    <m/>
    <m/>
    <m/>
    <n v="38"/>
    <m/>
    <m/>
    <m/>
    <x v="1"/>
    <n v="16"/>
  </r>
  <r>
    <x v="1"/>
    <m/>
    <x v="31"/>
    <x v="0"/>
    <x v="2"/>
    <x v="1"/>
    <x v="3"/>
    <x v="0"/>
    <m/>
    <m/>
    <x v="2"/>
    <m/>
    <x v="5"/>
    <m/>
    <n v="350"/>
    <m/>
    <n v="152"/>
    <m/>
    <n v="20"/>
    <m/>
    <m/>
    <n v="4"/>
    <m/>
    <m/>
    <m/>
    <n v="35"/>
    <m/>
    <m/>
    <m/>
    <x v="1"/>
    <n v="15"/>
  </r>
  <r>
    <x v="1"/>
    <m/>
    <x v="31"/>
    <x v="0"/>
    <x v="2"/>
    <x v="1"/>
    <x v="3"/>
    <x v="0"/>
    <m/>
    <m/>
    <x v="3"/>
    <m/>
    <x v="1"/>
    <m/>
    <n v="385"/>
    <m/>
    <n v="98"/>
    <m/>
    <n v="21"/>
    <m/>
    <m/>
    <n v="4"/>
    <m/>
    <m/>
    <m/>
    <n v="37"/>
    <m/>
    <m/>
    <m/>
    <x v="1"/>
    <n v="16"/>
  </r>
  <r>
    <x v="1"/>
    <m/>
    <x v="31"/>
    <x v="0"/>
    <x v="2"/>
    <x v="1"/>
    <x v="3"/>
    <x v="0"/>
    <m/>
    <m/>
    <x v="4"/>
    <m/>
    <x v="5"/>
    <m/>
    <n v="405"/>
    <m/>
    <n v="122"/>
    <m/>
    <n v="21"/>
    <m/>
    <m/>
    <n v="4"/>
    <m/>
    <m/>
    <m/>
    <n v="36"/>
    <m/>
    <m/>
    <m/>
    <x v="1"/>
    <n v="15"/>
  </r>
  <r>
    <x v="1"/>
    <m/>
    <x v="31"/>
    <x v="0"/>
    <x v="2"/>
    <x v="1"/>
    <x v="3"/>
    <x v="0"/>
    <m/>
    <m/>
    <x v="5"/>
    <m/>
    <x v="1"/>
    <m/>
    <n v="400"/>
    <m/>
    <n v="103"/>
    <m/>
    <n v="22"/>
    <m/>
    <m/>
    <n v="3"/>
    <m/>
    <m/>
    <m/>
    <n v="38"/>
    <m/>
    <m/>
    <m/>
    <x v="1"/>
    <n v="16"/>
  </r>
  <r>
    <x v="1"/>
    <m/>
    <x v="32"/>
    <x v="0"/>
    <x v="2"/>
    <x v="1"/>
    <x v="3"/>
    <x v="0"/>
    <m/>
    <s v="Amarok10dR1"/>
    <x v="1"/>
    <m/>
    <x v="4"/>
    <m/>
    <n v="375"/>
    <m/>
    <m/>
    <m/>
    <n v="19"/>
    <m/>
    <m/>
    <n v="3"/>
    <m/>
    <m/>
    <m/>
    <n v="33"/>
    <m/>
    <m/>
    <m/>
    <x v="1"/>
    <n v="14"/>
  </r>
  <r>
    <x v="1"/>
    <m/>
    <x v="32"/>
    <x v="0"/>
    <x v="2"/>
    <x v="1"/>
    <x v="3"/>
    <x v="0"/>
    <m/>
    <m/>
    <x v="2"/>
    <m/>
    <x v="5"/>
    <m/>
    <n v="445"/>
    <m/>
    <m/>
    <m/>
    <n v="19"/>
    <m/>
    <m/>
    <n v="4"/>
    <m/>
    <m/>
    <m/>
    <n v="34"/>
    <m/>
    <m/>
    <m/>
    <x v="1"/>
    <n v="15"/>
  </r>
  <r>
    <x v="1"/>
    <m/>
    <x v="32"/>
    <x v="0"/>
    <x v="2"/>
    <x v="1"/>
    <x v="3"/>
    <x v="0"/>
    <m/>
    <m/>
    <x v="3"/>
    <m/>
    <x v="10"/>
    <m/>
    <n v="225"/>
    <m/>
    <m/>
    <m/>
    <m/>
    <m/>
    <m/>
    <n v="2"/>
    <m/>
    <m/>
    <m/>
    <s v=""/>
    <m/>
    <m/>
    <m/>
    <x v="1"/>
    <n v="18"/>
  </r>
  <r>
    <x v="1"/>
    <m/>
    <x v="33"/>
    <x v="0"/>
    <x v="2"/>
    <x v="1"/>
    <x v="4"/>
    <x v="0"/>
    <m/>
    <s v="Amarok 10dR2"/>
    <x v="1"/>
    <m/>
    <x v="1"/>
    <m/>
    <n v="374"/>
    <m/>
    <m/>
    <m/>
    <n v="22"/>
    <m/>
    <m/>
    <n v="4"/>
    <m/>
    <m/>
    <m/>
    <n v="38"/>
    <m/>
    <m/>
    <m/>
    <x v="1"/>
    <n v="16"/>
  </r>
  <r>
    <x v="1"/>
    <m/>
    <x v="33"/>
    <x v="0"/>
    <x v="2"/>
    <x v="1"/>
    <x v="4"/>
    <x v="0"/>
    <m/>
    <m/>
    <x v="2"/>
    <m/>
    <x v="1"/>
    <m/>
    <n v="410"/>
    <m/>
    <m/>
    <m/>
    <n v="17"/>
    <m/>
    <m/>
    <n v="4"/>
    <m/>
    <m/>
    <m/>
    <n v="33"/>
    <m/>
    <m/>
    <m/>
    <x v="1"/>
    <n v="16"/>
  </r>
  <r>
    <x v="1"/>
    <m/>
    <x v="33"/>
    <x v="0"/>
    <x v="2"/>
    <x v="1"/>
    <x v="4"/>
    <x v="0"/>
    <m/>
    <m/>
    <x v="3"/>
    <m/>
    <x v="1"/>
    <m/>
    <n v="240"/>
    <m/>
    <m/>
    <m/>
    <n v="20"/>
    <m/>
    <m/>
    <n v="3"/>
    <m/>
    <m/>
    <m/>
    <n v="36"/>
    <m/>
    <m/>
    <m/>
    <x v="1"/>
    <n v="16"/>
  </r>
  <r>
    <x v="1"/>
    <m/>
    <x v="33"/>
    <x v="0"/>
    <x v="2"/>
    <x v="1"/>
    <x v="4"/>
    <x v="0"/>
    <m/>
    <m/>
    <x v="4"/>
    <m/>
    <x v="10"/>
    <m/>
    <m/>
    <m/>
    <m/>
    <m/>
    <m/>
    <m/>
    <m/>
    <n v="3"/>
    <m/>
    <m/>
    <m/>
    <s v=""/>
    <m/>
    <m/>
    <m/>
    <x v="1"/>
    <n v="18"/>
  </r>
  <r>
    <x v="1"/>
    <m/>
    <x v="34"/>
    <x v="0"/>
    <x v="2"/>
    <x v="2"/>
    <x v="3"/>
    <x v="0"/>
    <m/>
    <s v="Aspiring 10dR1"/>
    <x v="1"/>
    <m/>
    <x v="5"/>
    <m/>
    <n v="440"/>
    <m/>
    <n v="102"/>
    <m/>
    <n v="27"/>
    <m/>
    <m/>
    <n v="4"/>
    <m/>
    <m/>
    <m/>
    <n v="42"/>
    <m/>
    <m/>
    <m/>
    <x v="1"/>
    <n v="15"/>
  </r>
  <r>
    <x v="1"/>
    <m/>
    <x v="34"/>
    <x v="0"/>
    <x v="2"/>
    <x v="2"/>
    <x v="3"/>
    <x v="0"/>
    <m/>
    <m/>
    <x v="2"/>
    <m/>
    <x v="3"/>
    <m/>
    <n v="400"/>
    <m/>
    <n v="111"/>
    <m/>
    <n v="23"/>
    <m/>
    <m/>
    <n v="4"/>
    <m/>
    <m/>
    <m/>
    <n v="40"/>
    <m/>
    <m/>
    <m/>
    <x v="1"/>
    <n v="17"/>
  </r>
  <r>
    <x v="1"/>
    <m/>
    <x v="34"/>
    <x v="0"/>
    <x v="2"/>
    <x v="2"/>
    <x v="3"/>
    <x v="0"/>
    <m/>
    <m/>
    <x v="3"/>
    <m/>
    <x v="1"/>
    <m/>
    <n v="215"/>
    <m/>
    <n v="111"/>
    <m/>
    <m/>
    <m/>
    <m/>
    <n v="3"/>
    <m/>
    <m/>
    <m/>
    <s v=""/>
    <m/>
    <m/>
    <m/>
    <x v="1"/>
    <n v="16"/>
  </r>
  <r>
    <x v="1"/>
    <m/>
    <x v="35"/>
    <x v="0"/>
    <x v="2"/>
    <x v="2"/>
    <x v="4"/>
    <x v="0"/>
    <m/>
    <s v="Aspiring 10dR2"/>
    <x v="1"/>
    <m/>
    <x v="5"/>
    <m/>
    <n v="435"/>
    <m/>
    <m/>
    <m/>
    <n v="19"/>
    <m/>
    <m/>
    <n v="5"/>
    <m/>
    <m/>
    <m/>
    <n v="34"/>
    <m/>
    <m/>
    <m/>
    <x v="1"/>
    <n v="15"/>
  </r>
  <r>
    <x v="1"/>
    <m/>
    <x v="35"/>
    <x v="0"/>
    <x v="2"/>
    <x v="2"/>
    <x v="4"/>
    <x v="0"/>
    <m/>
    <m/>
    <x v="2"/>
    <m/>
    <x v="1"/>
    <m/>
    <n v="470"/>
    <m/>
    <m/>
    <m/>
    <n v="18"/>
    <m/>
    <m/>
    <n v="5"/>
    <m/>
    <m/>
    <m/>
    <n v="34"/>
    <m/>
    <m/>
    <m/>
    <x v="1"/>
    <n v="16"/>
  </r>
  <r>
    <x v="1"/>
    <m/>
    <x v="35"/>
    <x v="0"/>
    <x v="2"/>
    <x v="2"/>
    <x v="4"/>
    <x v="0"/>
    <m/>
    <m/>
    <x v="3"/>
    <m/>
    <x v="4"/>
    <m/>
    <n v="310"/>
    <m/>
    <m/>
    <m/>
    <n v="21"/>
    <m/>
    <m/>
    <n v="4"/>
    <m/>
    <m/>
    <m/>
    <n v="35"/>
    <m/>
    <m/>
    <m/>
    <x v="1"/>
    <n v="14"/>
  </r>
  <r>
    <x v="1"/>
    <m/>
    <x v="36"/>
    <x v="0"/>
    <x v="2"/>
    <x v="2"/>
    <x v="4"/>
    <x v="0"/>
    <m/>
    <s v="Aspiring 10dR3"/>
    <x v="1"/>
    <m/>
    <x v="3"/>
    <m/>
    <n v="380"/>
    <m/>
    <m/>
    <m/>
    <n v="22"/>
    <m/>
    <m/>
    <n v="5"/>
    <m/>
    <m/>
    <m/>
    <n v="39"/>
    <m/>
    <m/>
    <m/>
    <x v="1"/>
    <n v="17"/>
  </r>
  <r>
    <x v="1"/>
    <m/>
    <x v="36"/>
    <x v="0"/>
    <x v="2"/>
    <x v="2"/>
    <x v="4"/>
    <x v="0"/>
    <m/>
    <m/>
    <x v="2"/>
    <m/>
    <x v="1"/>
    <m/>
    <n v="445"/>
    <m/>
    <m/>
    <m/>
    <n v="25"/>
    <m/>
    <m/>
    <n v="5"/>
    <m/>
    <m/>
    <m/>
    <n v="41"/>
    <m/>
    <m/>
    <m/>
    <x v="1"/>
    <n v="16"/>
  </r>
  <r>
    <x v="1"/>
    <m/>
    <x v="36"/>
    <x v="0"/>
    <x v="2"/>
    <x v="2"/>
    <x v="4"/>
    <x v="0"/>
    <m/>
    <m/>
    <x v="3"/>
    <m/>
    <x v="1"/>
    <m/>
    <n v="370"/>
    <m/>
    <m/>
    <m/>
    <n v="23"/>
    <m/>
    <m/>
    <n v="4"/>
    <m/>
    <m/>
    <m/>
    <n v="39"/>
    <m/>
    <m/>
    <m/>
    <x v="1"/>
    <n v="16"/>
  </r>
  <r>
    <x v="1"/>
    <m/>
    <x v="36"/>
    <x v="0"/>
    <x v="2"/>
    <x v="2"/>
    <x v="4"/>
    <x v="0"/>
    <m/>
    <m/>
    <x v="4"/>
    <m/>
    <x v="1"/>
    <m/>
    <m/>
    <m/>
    <m/>
    <m/>
    <m/>
    <m/>
    <m/>
    <n v="3"/>
    <m/>
    <m/>
    <m/>
    <s v=""/>
    <m/>
    <m/>
    <m/>
    <x v="1"/>
    <n v="16"/>
  </r>
  <r>
    <x v="1"/>
    <m/>
    <x v="37"/>
    <x v="0"/>
    <x v="2"/>
    <x v="2"/>
    <x v="4"/>
    <x v="0"/>
    <m/>
    <s v="Aspiring 10dR4"/>
    <x v="1"/>
    <m/>
    <x v="5"/>
    <m/>
    <n v="360"/>
    <m/>
    <m/>
    <m/>
    <n v="23"/>
    <m/>
    <m/>
    <n v="4"/>
    <m/>
    <m/>
    <m/>
    <n v="38"/>
    <m/>
    <m/>
    <m/>
    <x v="1"/>
    <n v="15"/>
  </r>
  <r>
    <x v="1"/>
    <m/>
    <x v="37"/>
    <x v="0"/>
    <x v="2"/>
    <x v="2"/>
    <x v="4"/>
    <x v="0"/>
    <m/>
    <m/>
    <x v="2"/>
    <m/>
    <x v="1"/>
    <m/>
    <n v="400"/>
    <m/>
    <m/>
    <m/>
    <n v="22"/>
    <m/>
    <m/>
    <n v="4"/>
    <m/>
    <m/>
    <m/>
    <n v="38"/>
    <m/>
    <m/>
    <m/>
    <x v="1"/>
    <n v="16"/>
  </r>
  <r>
    <x v="1"/>
    <m/>
    <x v="37"/>
    <x v="0"/>
    <x v="2"/>
    <x v="2"/>
    <x v="4"/>
    <x v="0"/>
    <m/>
    <m/>
    <x v="3"/>
    <m/>
    <x v="1"/>
    <m/>
    <n v="350"/>
    <m/>
    <m/>
    <m/>
    <n v="21"/>
    <m/>
    <m/>
    <n v="4"/>
    <m/>
    <m/>
    <m/>
    <n v="37"/>
    <m/>
    <m/>
    <m/>
    <x v="1"/>
    <n v="16"/>
  </r>
  <r>
    <x v="1"/>
    <m/>
    <x v="37"/>
    <x v="0"/>
    <x v="2"/>
    <x v="2"/>
    <x v="4"/>
    <x v="0"/>
    <m/>
    <m/>
    <x v="4"/>
    <m/>
    <x v="1"/>
    <m/>
    <n v="276"/>
    <m/>
    <m/>
    <m/>
    <m/>
    <m/>
    <m/>
    <n v="4"/>
    <m/>
    <m/>
    <m/>
    <s v=""/>
    <m/>
    <m/>
    <m/>
    <x v="1"/>
    <n v="16"/>
  </r>
  <r>
    <x v="1"/>
    <m/>
    <x v="38"/>
    <x v="0"/>
    <x v="2"/>
    <x v="3"/>
    <x v="3"/>
    <x v="0"/>
    <m/>
    <s v="Batten W R10D"/>
    <x v="1"/>
    <m/>
    <x v="5"/>
    <m/>
    <n v="475"/>
    <m/>
    <m/>
    <m/>
    <n v="21"/>
    <m/>
    <m/>
    <n v="5"/>
    <m/>
    <m/>
    <m/>
    <n v="36"/>
    <m/>
    <m/>
    <m/>
    <x v="1"/>
    <n v="15"/>
  </r>
  <r>
    <x v="1"/>
    <m/>
    <x v="38"/>
    <x v="0"/>
    <x v="2"/>
    <x v="3"/>
    <x v="3"/>
    <x v="0"/>
    <m/>
    <m/>
    <x v="2"/>
    <m/>
    <x v="3"/>
    <m/>
    <n v="340"/>
    <m/>
    <m/>
    <m/>
    <n v="19"/>
    <m/>
    <m/>
    <n v="4"/>
    <m/>
    <m/>
    <m/>
    <n v="36"/>
    <m/>
    <m/>
    <m/>
    <x v="1"/>
    <n v="17"/>
  </r>
  <r>
    <x v="1"/>
    <m/>
    <x v="38"/>
    <x v="0"/>
    <x v="2"/>
    <x v="3"/>
    <x v="3"/>
    <x v="0"/>
    <m/>
    <m/>
    <x v="3"/>
    <m/>
    <x v="1"/>
    <m/>
    <n v="315"/>
    <m/>
    <m/>
    <m/>
    <n v="20"/>
    <m/>
    <m/>
    <n v="4"/>
    <m/>
    <m/>
    <m/>
    <n v="36"/>
    <m/>
    <m/>
    <m/>
    <x v="1"/>
    <n v="16"/>
  </r>
  <r>
    <x v="1"/>
    <m/>
    <x v="39"/>
    <x v="0"/>
    <x v="2"/>
    <x v="3"/>
    <x v="6"/>
    <x v="0"/>
    <m/>
    <s v="Batten W 10dR1"/>
    <x v="1"/>
    <m/>
    <x v="5"/>
    <m/>
    <n v="360"/>
    <m/>
    <m/>
    <m/>
    <n v="23"/>
    <m/>
    <m/>
    <n v="6"/>
    <m/>
    <m/>
    <m/>
    <n v="38"/>
    <m/>
    <m/>
    <m/>
    <x v="1"/>
    <n v="15"/>
  </r>
  <r>
    <x v="1"/>
    <m/>
    <x v="39"/>
    <x v="0"/>
    <x v="2"/>
    <x v="3"/>
    <x v="6"/>
    <x v="0"/>
    <m/>
    <m/>
    <x v="2"/>
    <m/>
    <x v="5"/>
    <m/>
    <n v="425"/>
    <m/>
    <m/>
    <m/>
    <n v="24"/>
    <m/>
    <m/>
    <n v="8"/>
    <m/>
    <m/>
    <m/>
    <n v="39"/>
    <m/>
    <m/>
    <m/>
    <x v="1"/>
    <n v="15"/>
  </r>
  <r>
    <x v="1"/>
    <m/>
    <x v="40"/>
    <x v="0"/>
    <x v="2"/>
    <x v="3"/>
    <x v="6"/>
    <x v="0"/>
    <m/>
    <s v="Batten W 10dR2"/>
    <x v="1"/>
    <m/>
    <x v="3"/>
    <m/>
    <n v="370"/>
    <m/>
    <m/>
    <m/>
    <n v="17"/>
    <m/>
    <m/>
    <n v="6"/>
    <m/>
    <m/>
    <m/>
    <n v="34"/>
    <m/>
    <m/>
    <m/>
    <x v="1"/>
    <n v="17"/>
  </r>
  <r>
    <x v="1"/>
    <m/>
    <x v="40"/>
    <x v="0"/>
    <x v="2"/>
    <x v="3"/>
    <x v="6"/>
    <x v="0"/>
    <m/>
    <m/>
    <x v="2"/>
    <m/>
    <x v="8"/>
    <m/>
    <n v="335"/>
    <m/>
    <m/>
    <m/>
    <n v="19"/>
    <m/>
    <m/>
    <n v="7"/>
    <m/>
    <m/>
    <m/>
    <n v="38"/>
    <m/>
    <m/>
    <m/>
    <x v="1"/>
    <n v="19"/>
  </r>
  <r>
    <x v="1"/>
    <m/>
    <x v="40"/>
    <x v="0"/>
    <x v="2"/>
    <x v="3"/>
    <x v="6"/>
    <x v="0"/>
    <m/>
    <m/>
    <x v="3"/>
    <m/>
    <x v="5"/>
    <m/>
    <n v="380"/>
    <m/>
    <m/>
    <m/>
    <n v="19"/>
    <m/>
    <m/>
    <n v="6"/>
    <m/>
    <m/>
    <m/>
    <n v="34"/>
    <m/>
    <m/>
    <m/>
    <x v="1"/>
    <n v="15"/>
  </r>
  <r>
    <x v="1"/>
    <m/>
    <x v="40"/>
    <x v="0"/>
    <x v="2"/>
    <x v="3"/>
    <x v="6"/>
    <x v="0"/>
    <m/>
    <m/>
    <x v="4"/>
    <m/>
    <x v="2"/>
    <m/>
    <n v="335"/>
    <m/>
    <m/>
    <m/>
    <n v="20"/>
    <m/>
    <m/>
    <n v="6"/>
    <m/>
    <m/>
    <m/>
    <n v="33"/>
    <m/>
    <m/>
    <m/>
    <x v="1"/>
    <n v="13"/>
  </r>
  <r>
    <x v="1"/>
    <m/>
    <x v="40"/>
    <x v="0"/>
    <x v="2"/>
    <x v="3"/>
    <x v="6"/>
    <x v="0"/>
    <m/>
    <m/>
    <x v="5"/>
    <m/>
    <x v="5"/>
    <m/>
    <n v="322"/>
    <m/>
    <m/>
    <m/>
    <n v="17"/>
    <m/>
    <m/>
    <n v="7"/>
    <m/>
    <m/>
    <m/>
    <n v="32"/>
    <m/>
    <m/>
    <m/>
    <x v="1"/>
    <n v="15"/>
  </r>
  <r>
    <x v="1"/>
    <m/>
    <x v="41"/>
    <x v="0"/>
    <x v="2"/>
    <x v="3"/>
    <x v="6"/>
    <x v="0"/>
    <m/>
    <s v="Batten W 10dR3"/>
    <x v="1"/>
    <m/>
    <x v="1"/>
    <m/>
    <n v="390"/>
    <m/>
    <m/>
    <m/>
    <m/>
    <m/>
    <m/>
    <m/>
    <m/>
    <m/>
    <m/>
    <s v=""/>
    <m/>
    <m/>
    <m/>
    <x v="1"/>
    <n v="16"/>
  </r>
  <r>
    <x v="1"/>
    <m/>
    <x v="41"/>
    <x v="0"/>
    <x v="2"/>
    <x v="3"/>
    <x v="6"/>
    <x v="0"/>
    <m/>
    <m/>
    <x v="2"/>
    <m/>
    <x v="5"/>
    <m/>
    <n v="410"/>
    <m/>
    <m/>
    <m/>
    <n v="21"/>
    <m/>
    <m/>
    <n v="7"/>
    <m/>
    <m/>
    <m/>
    <n v="36"/>
    <m/>
    <m/>
    <m/>
    <x v="1"/>
    <n v="15"/>
  </r>
  <r>
    <x v="1"/>
    <m/>
    <x v="41"/>
    <x v="0"/>
    <x v="2"/>
    <x v="3"/>
    <x v="6"/>
    <x v="0"/>
    <m/>
    <m/>
    <x v="3"/>
    <m/>
    <x v="3"/>
    <m/>
    <n v="430"/>
    <m/>
    <m/>
    <m/>
    <n v="19"/>
    <m/>
    <m/>
    <n v="8"/>
    <m/>
    <m/>
    <m/>
    <n v="36"/>
    <m/>
    <m/>
    <m/>
    <x v="1"/>
    <n v="17"/>
  </r>
  <r>
    <x v="1"/>
    <m/>
    <x v="42"/>
    <x v="0"/>
    <x v="2"/>
    <x v="3"/>
    <x v="7"/>
    <x v="0"/>
    <m/>
    <s v="Batten W 10dR4"/>
    <x v="1"/>
    <m/>
    <x v="10"/>
    <m/>
    <n v="350"/>
    <m/>
    <m/>
    <m/>
    <m/>
    <m/>
    <m/>
    <n v="6"/>
    <m/>
    <m/>
    <m/>
    <s v=""/>
    <m/>
    <m/>
    <m/>
    <x v="1"/>
    <n v="18"/>
  </r>
  <r>
    <x v="1"/>
    <m/>
    <x v="42"/>
    <x v="0"/>
    <x v="2"/>
    <x v="3"/>
    <x v="7"/>
    <x v="0"/>
    <m/>
    <m/>
    <x v="2"/>
    <m/>
    <x v="1"/>
    <m/>
    <n v="295"/>
    <m/>
    <m/>
    <m/>
    <n v="17"/>
    <m/>
    <m/>
    <n v="6"/>
    <m/>
    <m/>
    <m/>
    <n v="33"/>
    <m/>
    <m/>
    <m/>
    <x v="1"/>
    <n v="16"/>
  </r>
  <r>
    <x v="1"/>
    <m/>
    <x v="42"/>
    <x v="0"/>
    <x v="2"/>
    <x v="3"/>
    <x v="7"/>
    <x v="0"/>
    <m/>
    <m/>
    <x v="3"/>
    <m/>
    <x v="1"/>
    <m/>
    <n v="300"/>
    <m/>
    <m/>
    <m/>
    <n v="18"/>
    <m/>
    <m/>
    <n v="7"/>
    <m/>
    <m/>
    <m/>
    <n v="34"/>
    <m/>
    <m/>
    <m/>
    <x v="1"/>
    <n v="16"/>
  </r>
  <r>
    <x v="1"/>
    <m/>
    <x v="42"/>
    <x v="0"/>
    <x v="2"/>
    <x v="3"/>
    <x v="7"/>
    <x v="0"/>
    <m/>
    <m/>
    <x v="4"/>
    <m/>
    <x v="8"/>
    <m/>
    <m/>
    <m/>
    <m/>
    <m/>
    <m/>
    <m/>
    <m/>
    <m/>
    <m/>
    <m/>
    <m/>
    <s v=""/>
    <m/>
    <m/>
    <m/>
    <x v="1"/>
    <n v="19"/>
  </r>
  <r>
    <x v="1"/>
    <m/>
    <x v="43"/>
    <x v="0"/>
    <x v="2"/>
    <x v="4"/>
    <x v="4"/>
    <x v="0"/>
    <m/>
    <s v="Consort 10dR1"/>
    <x v="1"/>
    <m/>
    <x v="9"/>
    <m/>
    <n v="350"/>
    <m/>
    <m/>
    <m/>
    <m/>
    <m/>
    <m/>
    <n v="4"/>
    <m/>
    <m/>
    <m/>
    <s v=""/>
    <m/>
    <m/>
    <m/>
    <x v="1"/>
    <n v="12"/>
  </r>
  <r>
    <x v="1"/>
    <m/>
    <x v="43"/>
    <x v="0"/>
    <x v="2"/>
    <x v="4"/>
    <x v="4"/>
    <x v="0"/>
    <m/>
    <m/>
    <x v="2"/>
    <m/>
    <x v="9"/>
    <m/>
    <n v="390"/>
    <m/>
    <m/>
    <m/>
    <n v="19"/>
    <m/>
    <m/>
    <n v="4"/>
    <m/>
    <m/>
    <m/>
    <n v="31"/>
    <m/>
    <m/>
    <m/>
    <x v="1"/>
    <n v="12"/>
  </r>
  <r>
    <x v="1"/>
    <m/>
    <x v="43"/>
    <x v="0"/>
    <x v="2"/>
    <x v="4"/>
    <x v="4"/>
    <x v="0"/>
    <m/>
    <m/>
    <x v="3"/>
    <m/>
    <x v="5"/>
    <m/>
    <n v="367"/>
    <m/>
    <m/>
    <m/>
    <n v="23"/>
    <m/>
    <m/>
    <n v="5"/>
    <m/>
    <m/>
    <m/>
    <n v="38"/>
    <m/>
    <m/>
    <m/>
    <x v="1"/>
    <n v="15"/>
  </r>
  <r>
    <x v="1"/>
    <m/>
    <x v="43"/>
    <x v="0"/>
    <x v="2"/>
    <x v="4"/>
    <x v="4"/>
    <x v="0"/>
    <m/>
    <m/>
    <x v="4"/>
    <m/>
    <x v="4"/>
    <m/>
    <n v="200"/>
    <m/>
    <m/>
    <m/>
    <m/>
    <m/>
    <m/>
    <n v="4"/>
    <m/>
    <m/>
    <m/>
    <s v=""/>
    <m/>
    <m/>
    <m/>
    <x v="1"/>
    <n v="14"/>
  </r>
  <r>
    <x v="1"/>
    <m/>
    <x v="44"/>
    <x v="0"/>
    <x v="2"/>
    <x v="4"/>
    <x v="4"/>
    <x v="0"/>
    <m/>
    <s v="Consort R10D"/>
    <x v="1"/>
    <m/>
    <x v="5"/>
    <m/>
    <n v="383"/>
    <m/>
    <m/>
    <m/>
    <n v="24"/>
    <m/>
    <m/>
    <n v="4"/>
    <m/>
    <m/>
    <m/>
    <n v="39"/>
    <m/>
    <m/>
    <m/>
    <x v="1"/>
    <n v="15"/>
  </r>
  <r>
    <x v="1"/>
    <m/>
    <x v="44"/>
    <x v="0"/>
    <x v="2"/>
    <x v="4"/>
    <x v="4"/>
    <x v="0"/>
    <m/>
    <m/>
    <x v="2"/>
    <m/>
    <x v="4"/>
    <m/>
    <n v="335"/>
    <m/>
    <m/>
    <m/>
    <n v="25"/>
    <m/>
    <m/>
    <n v="3"/>
    <m/>
    <m/>
    <m/>
    <n v="39"/>
    <m/>
    <m/>
    <m/>
    <x v="1"/>
    <n v="14"/>
  </r>
  <r>
    <x v="1"/>
    <m/>
    <x v="44"/>
    <x v="0"/>
    <x v="2"/>
    <x v="4"/>
    <x v="4"/>
    <x v="0"/>
    <m/>
    <m/>
    <x v="3"/>
    <m/>
    <x v="5"/>
    <m/>
    <n v="420"/>
    <m/>
    <m/>
    <m/>
    <n v="24"/>
    <m/>
    <m/>
    <n v="4"/>
    <m/>
    <m/>
    <m/>
    <n v="39"/>
    <m/>
    <m/>
    <m/>
    <x v="1"/>
    <n v="15"/>
  </r>
  <r>
    <x v="1"/>
    <m/>
    <x v="44"/>
    <x v="0"/>
    <x v="2"/>
    <x v="4"/>
    <x v="4"/>
    <x v="0"/>
    <m/>
    <m/>
    <x v="4"/>
    <m/>
    <x v="4"/>
    <m/>
    <n v="280"/>
    <m/>
    <m/>
    <m/>
    <n v="23"/>
    <m/>
    <m/>
    <n v="3"/>
    <m/>
    <m/>
    <m/>
    <n v="37"/>
    <m/>
    <m/>
    <m/>
    <x v="1"/>
    <n v="14"/>
  </r>
  <r>
    <x v="1"/>
    <m/>
    <x v="45"/>
    <x v="0"/>
    <x v="2"/>
    <x v="4"/>
    <x v="6"/>
    <x v="0"/>
    <m/>
    <s v="Consort 10dR2"/>
    <x v="1"/>
    <m/>
    <x v="4"/>
    <m/>
    <n v="320"/>
    <m/>
    <m/>
    <m/>
    <n v="22"/>
    <m/>
    <m/>
    <n v="4"/>
    <m/>
    <m/>
    <m/>
    <n v="36"/>
    <m/>
    <m/>
    <m/>
    <x v="1"/>
    <n v="14"/>
  </r>
  <r>
    <x v="1"/>
    <m/>
    <x v="45"/>
    <x v="0"/>
    <x v="2"/>
    <x v="4"/>
    <x v="6"/>
    <x v="0"/>
    <m/>
    <m/>
    <x v="2"/>
    <m/>
    <x v="5"/>
    <m/>
    <n v="380"/>
    <m/>
    <m/>
    <m/>
    <n v="20"/>
    <m/>
    <m/>
    <n v="5"/>
    <m/>
    <m/>
    <m/>
    <n v="35"/>
    <m/>
    <m/>
    <m/>
    <x v="1"/>
    <n v="15"/>
  </r>
  <r>
    <x v="1"/>
    <m/>
    <x v="45"/>
    <x v="0"/>
    <x v="2"/>
    <x v="4"/>
    <x v="6"/>
    <x v="0"/>
    <m/>
    <m/>
    <x v="3"/>
    <m/>
    <x v="5"/>
    <m/>
    <n v="386"/>
    <m/>
    <m/>
    <m/>
    <n v="22"/>
    <m/>
    <m/>
    <n v="5"/>
    <m/>
    <m/>
    <m/>
    <n v="37"/>
    <m/>
    <m/>
    <m/>
    <x v="1"/>
    <n v="15"/>
  </r>
  <r>
    <x v="1"/>
    <m/>
    <x v="45"/>
    <x v="0"/>
    <x v="2"/>
    <x v="4"/>
    <x v="6"/>
    <x v="0"/>
    <m/>
    <m/>
    <x v="4"/>
    <m/>
    <x v="4"/>
    <m/>
    <n v="345"/>
    <m/>
    <m/>
    <m/>
    <n v="22"/>
    <m/>
    <m/>
    <n v="5"/>
    <m/>
    <m/>
    <m/>
    <n v="36"/>
    <m/>
    <m/>
    <m/>
    <x v="1"/>
    <n v="14"/>
  </r>
  <r>
    <x v="1"/>
    <m/>
    <x v="46"/>
    <x v="0"/>
    <x v="2"/>
    <x v="4"/>
    <x v="6"/>
    <x v="0"/>
    <m/>
    <s v="Consort 10dR3"/>
    <x v="1"/>
    <m/>
    <x v="4"/>
    <m/>
    <n v="460"/>
    <m/>
    <m/>
    <m/>
    <n v="20"/>
    <m/>
    <m/>
    <n v="5"/>
    <m/>
    <m/>
    <m/>
    <n v="34"/>
    <m/>
    <m/>
    <m/>
    <x v="1"/>
    <n v="14"/>
  </r>
  <r>
    <x v="1"/>
    <m/>
    <x v="46"/>
    <x v="0"/>
    <x v="2"/>
    <x v="4"/>
    <x v="6"/>
    <x v="0"/>
    <m/>
    <m/>
    <x v="2"/>
    <m/>
    <x v="2"/>
    <m/>
    <n v="415"/>
    <m/>
    <m/>
    <m/>
    <n v="20"/>
    <m/>
    <m/>
    <n v="4"/>
    <m/>
    <m/>
    <m/>
    <n v="33"/>
    <m/>
    <m/>
    <m/>
    <x v="1"/>
    <n v="13"/>
  </r>
  <r>
    <x v="1"/>
    <m/>
    <x v="46"/>
    <x v="0"/>
    <x v="2"/>
    <x v="4"/>
    <x v="6"/>
    <x v="0"/>
    <m/>
    <m/>
    <x v="3"/>
    <m/>
    <x v="4"/>
    <m/>
    <n v="340"/>
    <m/>
    <m/>
    <m/>
    <n v="21"/>
    <m/>
    <m/>
    <n v="5"/>
    <m/>
    <m/>
    <m/>
    <n v="35"/>
    <m/>
    <m/>
    <m/>
    <x v="1"/>
    <n v="14"/>
  </r>
  <r>
    <x v="1"/>
    <m/>
    <x v="46"/>
    <x v="0"/>
    <x v="2"/>
    <x v="4"/>
    <x v="6"/>
    <x v="0"/>
    <m/>
    <m/>
    <x v="4"/>
    <m/>
    <x v="4"/>
    <m/>
    <n v="310"/>
    <m/>
    <m/>
    <m/>
    <n v="22"/>
    <m/>
    <m/>
    <n v="4"/>
    <m/>
    <m/>
    <m/>
    <n v="36"/>
    <m/>
    <m/>
    <m/>
    <x v="1"/>
    <n v="14"/>
  </r>
  <r>
    <x v="1"/>
    <m/>
    <x v="46"/>
    <x v="0"/>
    <x v="2"/>
    <x v="4"/>
    <x v="6"/>
    <x v="0"/>
    <m/>
    <m/>
    <x v="5"/>
    <m/>
    <x v="5"/>
    <m/>
    <n v="385"/>
    <m/>
    <m/>
    <m/>
    <n v="24"/>
    <m/>
    <m/>
    <n v="5"/>
    <m/>
    <m/>
    <m/>
    <n v="39"/>
    <m/>
    <m/>
    <m/>
    <x v="1"/>
    <n v="15"/>
  </r>
  <r>
    <x v="1"/>
    <m/>
    <x v="47"/>
    <x v="0"/>
    <x v="2"/>
    <x v="4"/>
    <x v="6"/>
    <x v="0"/>
    <m/>
    <s v="Consort 10dR4"/>
    <x v="1"/>
    <m/>
    <x v="4"/>
    <m/>
    <n v="405"/>
    <m/>
    <m/>
    <m/>
    <n v="22"/>
    <m/>
    <m/>
    <n v="5"/>
    <m/>
    <m/>
    <m/>
    <n v="36"/>
    <m/>
    <m/>
    <m/>
    <x v="1"/>
    <n v="14"/>
  </r>
  <r>
    <x v="1"/>
    <m/>
    <x v="47"/>
    <x v="0"/>
    <x v="2"/>
    <x v="4"/>
    <x v="6"/>
    <x v="0"/>
    <m/>
    <m/>
    <x v="2"/>
    <m/>
    <x v="4"/>
    <m/>
    <n v="355"/>
    <m/>
    <m/>
    <m/>
    <n v="26"/>
    <m/>
    <m/>
    <n v="4"/>
    <m/>
    <m/>
    <m/>
    <n v="40"/>
    <m/>
    <m/>
    <m/>
    <x v="1"/>
    <n v="14"/>
  </r>
  <r>
    <x v="1"/>
    <m/>
    <x v="47"/>
    <x v="0"/>
    <x v="2"/>
    <x v="4"/>
    <x v="6"/>
    <x v="0"/>
    <m/>
    <m/>
    <x v="3"/>
    <m/>
    <x v="2"/>
    <m/>
    <n v="270"/>
    <m/>
    <m/>
    <m/>
    <n v="20"/>
    <m/>
    <m/>
    <n v="4"/>
    <m/>
    <m/>
    <m/>
    <n v="33"/>
    <m/>
    <m/>
    <m/>
    <x v="1"/>
    <n v="13"/>
  </r>
  <r>
    <x v="1"/>
    <m/>
    <x v="48"/>
    <x v="0"/>
    <x v="2"/>
    <x v="9"/>
    <x v="7"/>
    <x v="0"/>
    <m/>
    <s v="CRWT153 10dR1"/>
    <x v="1"/>
    <m/>
    <x v="1"/>
    <m/>
    <n v="380"/>
    <m/>
    <m/>
    <m/>
    <n v="22"/>
    <m/>
    <m/>
    <n v="6"/>
    <m/>
    <m/>
    <m/>
    <n v="38"/>
    <m/>
    <m/>
    <m/>
    <x v="1"/>
    <n v="16"/>
  </r>
  <r>
    <x v="1"/>
    <m/>
    <x v="48"/>
    <x v="0"/>
    <x v="2"/>
    <x v="9"/>
    <x v="7"/>
    <x v="0"/>
    <m/>
    <m/>
    <x v="2"/>
    <m/>
    <x v="1"/>
    <m/>
    <n v="345"/>
    <m/>
    <m/>
    <m/>
    <n v="21"/>
    <m/>
    <m/>
    <n v="6"/>
    <m/>
    <m/>
    <m/>
    <n v="37"/>
    <m/>
    <m/>
    <m/>
    <x v="1"/>
    <n v="16"/>
  </r>
  <r>
    <x v="1"/>
    <m/>
    <x v="48"/>
    <x v="0"/>
    <x v="2"/>
    <x v="9"/>
    <x v="7"/>
    <x v="0"/>
    <m/>
    <m/>
    <x v="3"/>
    <m/>
    <x v="3"/>
    <m/>
    <m/>
    <m/>
    <m/>
    <m/>
    <m/>
    <m/>
    <m/>
    <m/>
    <m/>
    <m/>
    <m/>
    <s v=""/>
    <m/>
    <m/>
    <m/>
    <x v="1"/>
    <n v="17"/>
  </r>
  <r>
    <x v="1"/>
    <m/>
    <x v="48"/>
    <x v="0"/>
    <x v="2"/>
    <x v="9"/>
    <x v="7"/>
    <x v="0"/>
    <m/>
    <m/>
    <x v="4"/>
    <m/>
    <x v="3"/>
    <m/>
    <m/>
    <m/>
    <m/>
    <m/>
    <m/>
    <m/>
    <m/>
    <m/>
    <m/>
    <m/>
    <m/>
    <s v=""/>
    <m/>
    <m/>
    <m/>
    <x v="1"/>
    <n v="17"/>
  </r>
  <r>
    <x v="1"/>
    <m/>
    <x v="49"/>
    <x v="0"/>
    <x v="2"/>
    <x v="9"/>
    <x v="7"/>
    <x v="0"/>
    <m/>
    <s v="CRWT153 10dR2"/>
    <x v="1"/>
    <m/>
    <x v="1"/>
    <m/>
    <n v="340"/>
    <m/>
    <m/>
    <m/>
    <m/>
    <m/>
    <m/>
    <m/>
    <m/>
    <m/>
    <m/>
    <s v=""/>
    <m/>
    <m/>
    <m/>
    <x v="1"/>
    <n v="16"/>
  </r>
  <r>
    <x v="1"/>
    <m/>
    <x v="49"/>
    <x v="0"/>
    <x v="2"/>
    <x v="9"/>
    <x v="7"/>
    <x v="0"/>
    <m/>
    <m/>
    <x v="2"/>
    <m/>
    <x v="10"/>
    <m/>
    <n v="340"/>
    <m/>
    <m/>
    <m/>
    <m/>
    <m/>
    <m/>
    <m/>
    <m/>
    <m/>
    <m/>
    <s v=""/>
    <m/>
    <m/>
    <m/>
    <x v="1"/>
    <n v="18"/>
  </r>
  <r>
    <x v="1"/>
    <m/>
    <x v="49"/>
    <x v="0"/>
    <x v="2"/>
    <x v="9"/>
    <x v="7"/>
    <x v="0"/>
    <m/>
    <m/>
    <x v="3"/>
    <m/>
    <x v="8"/>
    <m/>
    <m/>
    <m/>
    <m/>
    <m/>
    <m/>
    <m/>
    <m/>
    <m/>
    <m/>
    <m/>
    <m/>
    <s v=""/>
    <m/>
    <m/>
    <m/>
    <x v="1"/>
    <n v="19"/>
  </r>
  <r>
    <x v="1"/>
    <m/>
    <x v="50"/>
    <x v="0"/>
    <x v="2"/>
    <x v="9"/>
    <x v="7"/>
    <x v="0"/>
    <m/>
    <s v="CRWT153 10dR3"/>
    <x v="1"/>
    <m/>
    <x v="10"/>
    <m/>
    <n v="390"/>
    <m/>
    <m/>
    <m/>
    <n v="19"/>
    <m/>
    <m/>
    <n v="7"/>
    <m/>
    <m/>
    <m/>
    <n v="37"/>
    <m/>
    <m/>
    <m/>
    <x v="1"/>
    <n v="18"/>
  </r>
  <r>
    <x v="1"/>
    <m/>
    <x v="50"/>
    <x v="0"/>
    <x v="2"/>
    <x v="9"/>
    <x v="7"/>
    <x v="0"/>
    <m/>
    <m/>
    <x v="2"/>
    <m/>
    <x v="10"/>
    <m/>
    <n v="300"/>
    <m/>
    <m/>
    <m/>
    <m/>
    <m/>
    <m/>
    <n v="8"/>
    <m/>
    <m/>
    <m/>
    <s v=""/>
    <m/>
    <m/>
    <m/>
    <x v="1"/>
    <n v="18"/>
  </r>
  <r>
    <x v="1"/>
    <m/>
    <x v="50"/>
    <x v="0"/>
    <x v="2"/>
    <x v="9"/>
    <x v="7"/>
    <x v="0"/>
    <m/>
    <m/>
    <x v="3"/>
    <m/>
    <x v="3"/>
    <m/>
    <m/>
    <m/>
    <m/>
    <m/>
    <m/>
    <m/>
    <m/>
    <m/>
    <m/>
    <m/>
    <m/>
    <s v=""/>
    <m/>
    <m/>
    <m/>
    <x v="1"/>
    <n v="17"/>
  </r>
  <r>
    <x v="1"/>
    <m/>
    <x v="51"/>
    <x v="0"/>
    <x v="2"/>
    <x v="9"/>
    <x v="7"/>
    <x v="0"/>
    <m/>
    <s v="CRWT153 10dR4"/>
    <x v="1"/>
    <m/>
    <x v="3"/>
    <m/>
    <n v="295"/>
    <m/>
    <m/>
    <m/>
    <n v="21"/>
    <m/>
    <m/>
    <n v="6"/>
    <m/>
    <m/>
    <m/>
    <n v="38"/>
    <m/>
    <m/>
    <m/>
    <x v="1"/>
    <n v="17"/>
  </r>
  <r>
    <x v="1"/>
    <m/>
    <x v="51"/>
    <x v="0"/>
    <x v="2"/>
    <x v="9"/>
    <x v="7"/>
    <x v="0"/>
    <m/>
    <m/>
    <x v="2"/>
    <m/>
    <x v="8"/>
    <m/>
    <n v="290"/>
    <m/>
    <m/>
    <m/>
    <m/>
    <m/>
    <m/>
    <m/>
    <m/>
    <m/>
    <m/>
    <s v=""/>
    <m/>
    <m/>
    <m/>
    <x v="1"/>
    <n v="19"/>
  </r>
  <r>
    <x v="1"/>
    <m/>
    <x v="52"/>
    <x v="0"/>
    <x v="2"/>
    <x v="5"/>
    <x v="3"/>
    <x v="0"/>
    <m/>
    <s v="Macro 10dR1"/>
    <x v="1"/>
    <m/>
    <x v="4"/>
    <m/>
    <n v="470"/>
    <m/>
    <m/>
    <m/>
    <n v="20"/>
    <m/>
    <m/>
    <n v="4"/>
    <m/>
    <m/>
    <m/>
    <n v="34"/>
    <m/>
    <m/>
    <m/>
    <x v="1"/>
    <n v="14"/>
  </r>
  <r>
    <x v="1"/>
    <m/>
    <x v="52"/>
    <x v="0"/>
    <x v="2"/>
    <x v="5"/>
    <x v="3"/>
    <x v="0"/>
    <m/>
    <m/>
    <x v="2"/>
    <m/>
    <x v="5"/>
    <m/>
    <n v="475"/>
    <m/>
    <m/>
    <m/>
    <n v="19"/>
    <m/>
    <m/>
    <n v="4"/>
    <m/>
    <m/>
    <m/>
    <n v="34"/>
    <m/>
    <m/>
    <m/>
    <x v="1"/>
    <n v="15"/>
  </r>
  <r>
    <x v="1"/>
    <m/>
    <x v="52"/>
    <x v="0"/>
    <x v="2"/>
    <x v="5"/>
    <x v="3"/>
    <x v="0"/>
    <m/>
    <m/>
    <x v="3"/>
    <m/>
    <x v="5"/>
    <m/>
    <n v="425"/>
    <m/>
    <m/>
    <m/>
    <n v="20"/>
    <m/>
    <m/>
    <n v="4"/>
    <m/>
    <m/>
    <m/>
    <n v="35"/>
    <m/>
    <m/>
    <m/>
    <x v="1"/>
    <n v="15"/>
  </r>
  <r>
    <x v="1"/>
    <m/>
    <x v="52"/>
    <x v="0"/>
    <x v="2"/>
    <x v="5"/>
    <x v="3"/>
    <x v="0"/>
    <m/>
    <m/>
    <x v="4"/>
    <m/>
    <x v="5"/>
    <m/>
    <n v="340"/>
    <m/>
    <m/>
    <m/>
    <n v="18"/>
    <m/>
    <m/>
    <n v="4"/>
    <m/>
    <m/>
    <m/>
    <n v="33"/>
    <m/>
    <m/>
    <m/>
    <x v="1"/>
    <n v="15"/>
  </r>
  <r>
    <x v="1"/>
    <m/>
    <x v="53"/>
    <x v="0"/>
    <x v="2"/>
    <x v="5"/>
    <x v="3"/>
    <x v="0"/>
    <m/>
    <s v="Macro 10dR2"/>
    <x v="1"/>
    <m/>
    <x v="1"/>
    <m/>
    <n v="490"/>
    <m/>
    <n v="142"/>
    <m/>
    <n v="22"/>
    <m/>
    <m/>
    <n v="4"/>
    <m/>
    <m/>
    <m/>
    <n v="38"/>
    <m/>
    <m/>
    <m/>
    <x v="1"/>
    <n v="16"/>
  </r>
  <r>
    <x v="1"/>
    <m/>
    <x v="53"/>
    <x v="0"/>
    <x v="2"/>
    <x v="5"/>
    <x v="3"/>
    <x v="0"/>
    <m/>
    <m/>
    <x v="2"/>
    <m/>
    <x v="2"/>
    <m/>
    <n v="380"/>
    <m/>
    <n v="162"/>
    <m/>
    <n v="19"/>
    <m/>
    <m/>
    <n v="4"/>
    <m/>
    <m/>
    <m/>
    <n v="32"/>
    <m/>
    <m/>
    <m/>
    <x v="1"/>
    <n v="13"/>
  </r>
  <r>
    <x v="1"/>
    <m/>
    <x v="53"/>
    <x v="0"/>
    <x v="2"/>
    <x v="5"/>
    <x v="3"/>
    <x v="0"/>
    <m/>
    <m/>
    <x v="3"/>
    <m/>
    <x v="3"/>
    <m/>
    <n v="203"/>
    <m/>
    <n v="152"/>
    <m/>
    <m/>
    <m/>
    <m/>
    <n v="3"/>
    <m/>
    <m/>
    <m/>
    <s v=""/>
    <m/>
    <m/>
    <m/>
    <x v="1"/>
    <n v="17"/>
  </r>
  <r>
    <x v="1"/>
    <m/>
    <x v="54"/>
    <x v="0"/>
    <x v="2"/>
    <x v="5"/>
    <x v="3"/>
    <x v="0"/>
    <m/>
    <s v="Macro 10dR3"/>
    <x v="1"/>
    <m/>
    <x v="5"/>
    <m/>
    <n v="475"/>
    <m/>
    <m/>
    <m/>
    <n v="20"/>
    <m/>
    <m/>
    <n v="4"/>
    <m/>
    <m/>
    <m/>
    <n v="35"/>
    <m/>
    <m/>
    <m/>
    <x v="1"/>
    <n v="15"/>
  </r>
  <r>
    <x v="1"/>
    <m/>
    <x v="54"/>
    <x v="0"/>
    <x v="2"/>
    <x v="5"/>
    <x v="3"/>
    <x v="0"/>
    <m/>
    <m/>
    <x v="2"/>
    <m/>
    <x v="4"/>
    <m/>
    <n v="425"/>
    <m/>
    <m/>
    <m/>
    <n v="20"/>
    <m/>
    <m/>
    <n v="4"/>
    <m/>
    <m/>
    <m/>
    <n v="34"/>
    <m/>
    <m/>
    <m/>
    <x v="1"/>
    <n v="14"/>
  </r>
  <r>
    <x v="1"/>
    <m/>
    <x v="54"/>
    <x v="0"/>
    <x v="2"/>
    <x v="5"/>
    <x v="3"/>
    <x v="0"/>
    <m/>
    <m/>
    <x v="3"/>
    <m/>
    <x v="4"/>
    <m/>
    <n v="503"/>
    <m/>
    <m/>
    <m/>
    <n v="20"/>
    <m/>
    <m/>
    <n v="4"/>
    <m/>
    <m/>
    <m/>
    <n v="34"/>
    <m/>
    <m/>
    <m/>
    <x v="1"/>
    <n v="14"/>
  </r>
  <r>
    <x v="1"/>
    <m/>
    <x v="55"/>
    <x v="0"/>
    <x v="2"/>
    <x v="5"/>
    <x v="4"/>
    <x v="0"/>
    <m/>
    <s v="Macro 10DR4"/>
    <x v="1"/>
    <m/>
    <x v="5"/>
    <m/>
    <n v="365"/>
    <m/>
    <m/>
    <m/>
    <n v="20"/>
    <m/>
    <m/>
    <n v="3"/>
    <m/>
    <m/>
    <m/>
    <n v="35"/>
    <m/>
    <m/>
    <m/>
    <x v="1"/>
    <n v="15"/>
  </r>
  <r>
    <x v="1"/>
    <m/>
    <x v="55"/>
    <x v="0"/>
    <x v="2"/>
    <x v="5"/>
    <x v="4"/>
    <x v="0"/>
    <m/>
    <m/>
    <x v="2"/>
    <m/>
    <x v="4"/>
    <m/>
    <m/>
    <m/>
    <m/>
    <m/>
    <m/>
    <m/>
    <m/>
    <m/>
    <m/>
    <m/>
    <m/>
    <s v=""/>
    <m/>
    <m/>
    <m/>
    <x v="1"/>
    <n v="14"/>
  </r>
  <r>
    <x v="1"/>
    <m/>
    <x v="55"/>
    <x v="0"/>
    <x v="2"/>
    <x v="5"/>
    <x v="4"/>
    <x v="0"/>
    <m/>
    <m/>
    <x v="3"/>
    <m/>
    <x v="5"/>
    <m/>
    <n v="390"/>
    <m/>
    <m/>
    <m/>
    <n v="22"/>
    <m/>
    <m/>
    <n v="4"/>
    <m/>
    <m/>
    <m/>
    <n v="37"/>
    <m/>
    <m/>
    <m/>
    <x v="1"/>
    <n v="15"/>
  </r>
  <r>
    <x v="1"/>
    <m/>
    <x v="55"/>
    <x v="0"/>
    <x v="2"/>
    <x v="5"/>
    <x v="4"/>
    <x v="0"/>
    <m/>
    <m/>
    <x v="4"/>
    <m/>
    <x v="5"/>
    <m/>
    <n v="400"/>
    <m/>
    <m/>
    <m/>
    <n v="15"/>
    <m/>
    <m/>
    <n v="4"/>
    <m/>
    <m/>
    <m/>
    <n v="30"/>
    <m/>
    <m/>
    <m/>
    <x v="1"/>
    <n v="15"/>
  </r>
  <r>
    <x v="1"/>
    <m/>
    <x v="56"/>
    <x v="0"/>
    <x v="2"/>
    <x v="6"/>
    <x v="3"/>
    <x v="0"/>
    <m/>
    <s v="Option R10D"/>
    <x v="1"/>
    <m/>
    <x v="5"/>
    <m/>
    <n v="480"/>
    <m/>
    <m/>
    <m/>
    <n v="21"/>
    <m/>
    <m/>
    <n v="4"/>
    <m/>
    <m/>
    <m/>
    <n v="36"/>
    <m/>
    <m/>
    <m/>
    <x v="1"/>
    <n v="15"/>
  </r>
  <r>
    <x v="1"/>
    <m/>
    <x v="56"/>
    <x v="0"/>
    <x v="2"/>
    <x v="6"/>
    <x v="3"/>
    <x v="0"/>
    <m/>
    <m/>
    <x v="2"/>
    <m/>
    <x v="2"/>
    <m/>
    <n v="520"/>
    <m/>
    <m/>
    <m/>
    <n v="22"/>
    <m/>
    <m/>
    <n v="5"/>
    <m/>
    <m/>
    <m/>
    <n v="35"/>
    <m/>
    <m/>
    <m/>
    <x v="1"/>
    <n v="13"/>
  </r>
  <r>
    <x v="1"/>
    <m/>
    <x v="56"/>
    <x v="0"/>
    <x v="2"/>
    <x v="6"/>
    <x v="3"/>
    <x v="0"/>
    <m/>
    <m/>
    <x v="3"/>
    <m/>
    <x v="1"/>
    <m/>
    <n v="520"/>
    <m/>
    <m/>
    <m/>
    <n v="24"/>
    <m/>
    <m/>
    <n v="5"/>
    <m/>
    <m/>
    <m/>
    <n v="40"/>
    <m/>
    <m/>
    <m/>
    <x v="1"/>
    <n v="16"/>
  </r>
  <r>
    <x v="1"/>
    <m/>
    <x v="56"/>
    <x v="0"/>
    <x v="2"/>
    <x v="6"/>
    <x v="3"/>
    <x v="0"/>
    <m/>
    <m/>
    <x v="4"/>
    <m/>
    <x v="1"/>
    <m/>
    <n v="480"/>
    <m/>
    <m/>
    <m/>
    <n v="25"/>
    <m/>
    <m/>
    <n v="4"/>
    <m/>
    <m/>
    <m/>
    <n v="41"/>
    <m/>
    <m/>
    <m/>
    <x v="1"/>
    <n v="16"/>
  </r>
  <r>
    <x v="1"/>
    <m/>
    <x v="57"/>
    <x v="0"/>
    <x v="2"/>
    <x v="7"/>
    <x v="2"/>
    <x v="0"/>
    <m/>
    <s v="Sa 10D R1"/>
    <x v="1"/>
    <m/>
    <x v="12"/>
    <m/>
    <n v="365"/>
    <m/>
    <m/>
    <m/>
    <n v="19"/>
    <m/>
    <m/>
    <n v="3"/>
    <m/>
    <m/>
    <m/>
    <n v="28"/>
    <m/>
    <m/>
    <m/>
    <x v="1"/>
    <n v="9"/>
  </r>
  <r>
    <x v="1"/>
    <m/>
    <x v="57"/>
    <x v="0"/>
    <x v="2"/>
    <x v="7"/>
    <x v="2"/>
    <x v="0"/>
    <m/>
    <m/>
    <x v="2"/>
    <m/>
    <x v="7"/>
    <m/>
    <n v="443"/>
    <m/>
    <m/>
    <m/>
    <n v="20"/>
    <m/>
    <m/>
    <n v="3"/>
    <m/>
    <m/>
    <m/>
    <n v="31"/>
    <m/>
    <m/>
    <m/>
    <x v="1"/>
    <n v="11"/>
  </r>
  <r>
    <x v="1"/>
    <m/>
    <x v="58"/>
    <x v="0"/>
    <x v="2"/>
    <x v="7"/>
    <x v="2"/>
    <x v="0"/>
    <m/>
    <s v="Sa 10D R2"/>
    <x v="1"/>
    <m/>
    <x v="6"/>
    <m/>
    <n v="460"/>
    <m/>
    <m/>
    <m/>
    <n v="21"/>
    <m/>
    <m/>
    <n v="3"/>
    <m/>
    <m/>
    <m/>
    <n v="31"/>
    <m/>
    <m/>
    <m/>
    <x v="1"/>
    <n v="10"/>
  </r>
  <r>
    <x v="1"/>
    <m/>
    <x v="58"/>
    <x v="0"/>
    <x v="2"/>
    <x v="7"/>
    <x v="2"/>
    <x v="0"/>
    <m/>
    <m/>
    <x v="2"/>
    <m/>
    <x v="6"/>
    <m/>
    <n v="375"/>
    <m/>
    <m/>
    <m/>
    <n v="20"/>
    <m/>
    <m/>
    <n v="3"/>
    <m/>
    <m/>
    <m/>
    <n v="30"/>
    <m/>
    <m/>
    <m/>
    <x v="1"/>
    <n v="10"/>
  </r>
  <r>
    <x v="1"/>
    <m/>
    <x v="58"/>
    <x v="0"/>
    <x v="2"/>
    <x v="7"/>
    <x v="2"/>
    <x v="0"/>
    <m/>
    <m/>
    <x v="3"/>
    <m/>
    <x v="6"/>
    <m/>
    <n v="445"/>
    <m/>
    <m/>
    <m/>
    <n v="22"/>
    <m/>
    <m/>
    <n v="3"/>
    <m/>
    <m/>
    <m/>
    <n v="32"/>
    <m/>
    <m/>
    <m/>
    <x v="1"/>
    <n v="10"/>
  </r>
  <r>
    <x v="1"/>
    <m/>
    <x v="59"/>
    <x v="0"/>
    <x v="2"/>
    <x v="7"/>
    <x v="2"/>
    <x v="0"/>
    <m/>
    <s v="Sa 10D R3"/>
    <x v="1"/>
    <m/>
    <x v="7"/>
    <m/>
    <n v="220"/>
    <m/>
    <m/>
    <m/>
    <m/>
    <m/>
    <m/>
    <n v="3"/>
    <m/>
    <m/>
    <m/>
    <s v=""/>
    <m/>
    <m/>
    <m/>
    <x v="1"/>
    <n v="11"/>
  </r>
  <r>
    <x v="1"/>
    <m/>
    <x v="59"/>
    <x v="0"/>
    <x v="2"/>
    <x v="7"/>
    <x v="2"/>
    <x v="0"/>
    <m/>
    <m/>
    <x v="2"/>
    <m/>
    <x v="12"/>
    <m/>
    <n v="385"/>
    <m/>
    <m/>
    <m/>
    <n v="20"/>
    <m/>
    <m/>
    <n v="3"/>
    <m/>
    <m/>
    <m/>
    <n v="29"/>
    <m/>
    <m/>
    <m/>
    <x v="1"/>
    <n v="9"/>
  </r>
  <r>
    <x v="1"/>
    <m/>
    <x v="59"/>
    <x v="0"/>
    <x v="2"/>
    <x v="7"/>
    <x v="2"/>
    <x v="0"/>
    <m/>
    <m/>
    <x v="3"/>
    <m/>
    <x v="6"/>
    <m/>
    <n v="400"/>
    <m/>
    <m/>
    <m/>
    <n v="20"/>
    <m/>
    <m/>
    <n v="3"/>
    <m/>
    <m/>
    <m/>
    <n v="30"/>
    <m/>
    <m/>
    <m/>
    <x v="1"/>
    <n v="10"/>
  </r>
  <r>
    <x v="1"/>
    <m/>
    <x v="60"/>
    <x v="0"/>
    <x v="2"/>
    <x v="7"/>
    <x v="2"/>
    <x v="0"/>
    <m/>
    <s v="Sa 10D R4"/>
    <x v="1"/>
    <m/>
    <x v="12"/>
    <m/>
    <n v="170"/>
    <m/>
    <m/>
    <m/>
    <m/>
    <m/>
    <m/>
    <n v="3"/>
    <m/>
    <m/>
    <m/>
    <s v=""/>
    <m/>
    <m/>
    <m/>
    <x v="1"/>
    <n v="9"/>
  </r>
  <r>
    <x v="1"/>
    <m/>
    <x v="60"/>
    <x v="0"/>
    <x v="2"/>
    <x v="7"/>
    <x v="2"/>
    <x v="0"/>
    <m/>
    <m/>
    <x v="2"/>
    <m/>
    <x v="6"/>
    <m/>
    <n v="380"/>
    <m/>
    <m/>
    <m/>
    <n v="20"/>
    <m/>
    <m/>
    <n v="3"/>
    <m/>
    <m/>
    <m/>
    <n v="30"/>
    <m/>
    <m/>
    <m/>
    <x v="1"/>
    <n v="10"/>
  </r>
  <r>
    <x v="1"/>
    <m/>
    <x v="60"/>
    <x v="0"/>
    <x v="2"/>
    <x v="7"/>
    <x v="2"/>
    <x v="0"/>
    <m/>
    <m/>
    <x v="3"/>
    <m/>
    <x v="6"/>
    <m/>
    <n v="384"/>
    <m/>
    <m/>
    <m/>
    <n v="18"/>
    <m/>
    <m/>
    <n v="3"/>
    <m/>
    <m/>
    <m/>
    <n v="28"/>
    <m/>
    <m/>
    <m/>
    <x v="1"/>
    <n v="10"/>
  </r>
  <r>
    <x v="1"/>
    <m/>
    <x v="60"/>
    <x v="0"/>
    <x v="2"/>
    <x v="7"/>
    <x v="2"/>
    <x v="0"/>
    <m/>
    <m/>
    <x v="4"/>
    <m/>
    <x v="12"/>
    <m/>
    <n v="340"/>
    <m/>
    <m/>
    <m/>
    <n v="14"/>
    <m/>
    <m/>
    <n v="3"/>
    <m/>
    <m/>
    <m/>
    <n v="23"/>
    <m/>
    <m/>
    <m/>
    <x v="1"/>
    <n v="9"/>
  </r>
  <r>
    <x v="1"/>
    <m/>
    <x v="61"/>
    <x v="0"/>
    <x v="2"/>
    <x v="8"/>
    <x v="4"/>
    <x v="0"/>
    <m/>
    <s v="Wakanui 10dR3"/>
    <x v="1"/>
    <m/>
    <x v="5"/>
    <m/>
    <n v="400"/>
    <m/>
    <m/>
    <m/>
    <n v="20"/>
    <m/>
    <m/>
    <n v="6"/>
    <m/>
    <m/>
    <m/>
    <n v="35"/>
    <m/>
    <m/>
    <m/>
    <x v="1"/>
    <n v="15"/>
  </r>
  <r>
    <x v="1"/>
    <m/>
    <x v="61"/>
    <x v="0"/>
    <x v="2"/>
    <x v="8"/>
    <x v="4"/>
    <x v="0"/>
    <m/>
    <m/>
    <x v="2"/>
    <m/>
    <x v="2"/>
    <m/>
    <n v="392"/>
    <m/>
    <m/>
    <m/>
    <n v="20"/>
    <m/>
    <m/>
    <n v="6"/>
    <m/>
    <m/>
    <m/>
    <n v="33"/>
    <m/>
    <m/>
    <m/>
    <x v="1"/>
    <n v="13"/>
  </r>
  <r>
    <x v="1"/>
    <m/>
    <x v="61"/>
    <x v="0"/>
    <x v="2"/>
    <x v="8"/>
    <x v="4"/>
    <x v="0"/>
    <m/>
    <m/>
    <x v="3"/>
    <m/>
    <x v="5"/>
    <m/>
    <n v="345"/>
    <m/>
    <m/>
    <m/>
    <n v="20"/>
    <m/>
    <m/>
    <n v="5"/>
    <m/>
    <m/>
    <m/>
    <n v="35"/>
    <m/>
    <m/>
    <m/>
    <x v="1"/>
    <n v="15"/>
  </r>
  <r>
    <x v="1"/>
    <m/>
    <x v="61"/>
    <x v="0"/>
    <x v="2"/>
    <x v="8"/>
    <x v="4"/>
    <x v="0"/>
    <m/>
    <m/>
    <x v="4"/>
    <m/>
    <x v="5"/>
    <m/>
    <n v="355"/>
    <m/>
    <m/>
    <m/>
    <n v="22"/>
    <m/>
    <m/>
    <n v="6"/>
    <m/>
    <m/>
    <m/>
    <n v="37"/>
    <m/>
    <m/>
    <m/>
    <x v="1"/>
    <n v="15"/>
  </r>
  <r>
    <x v="1"/>
    <m/>
    <x v="62"/>
    <x v="0"/>
    <x v="2"/>
    <x v="8"/>
    <x v="4"/>
    <x v="0"/>
    <m/>
    <s v="Wakanui 10dR4"/>
    <x v="1"/>
    <m/>
    <x v="9"/>
    <m/>
    <n v="410"/>
    <m/>
    <m/>
    <m/>
    <n v="23"/>
    <m/>
    <m/>
    <n v="5"/>
    <m/>
    <m/>
    <m/>
    <n v="35"/>
    <m/>
    <m/>
    <m/>
    <x v="1"/>
    <n v="12"/>
  </r>
  <r>
    <x v="1"/>
    <m/>
    <x v="62"/>
    <x v="0"/>
    <x v="2"/>
    <x v="8"/>
    <x v="4"/>
    <x v="0"/>
    <m/>
    <m/>
    <x v="2"/>
    <m/>
    <x v="4"/>
    <m/>
    <n v="400"/>
    <m/>
    <m/>
    <m/>
    <n v="23"/>
    <m/>
    <m/>
    <n v="6"/>
    <m/>
    <m/>
    <m/>
    <n v="37"/>
    <m/>
    <m/>
    <m/>
    <x v="1"/>
    <n v="14"/>
  </r>
  <r>
    <x v="1"/>
    <m/>
    <x v="62"/>
    <x v="0"/>
    <x v="2"/>
    <x v="8"/>
    <x v="4"/>
    <x v="0"/>
    <m/>
    <m/>
    <x v="3"/>
    <m/>
    <x v="4"/>
    <m/>
    <n v="330"/>
    <m/>
    <m/>
    <m/>
    <n v="20"/>
    <m/>
    <m/>
    <n v="5"/>
    <m/>
    <m/>
    <m/>
    <n v="34"/>
    <m/>
    <m/>
    <m/>
    <x v="1"/>
    <n v="14"/>
  </r>
  <r>
    <x v="1"/>
    <m/>
    <x v="62"/>
    <x v="0"/>
    <x v="2"/>
    <x v="8"/>
    <x v="4"/>
    <x v="0"/>
    <m/>
    <m/>
    <x v="4"/>
    <m/>
    <x v="4"/>
    <m/>
    <n v="225"/>
    <m/>
    <m/>
    <m/>
    <m/>
    <m/>
    <m/>
    <n v="4"/>
    <m/>
    <m/>
    <m/>
    <s v=""/>
    <m/>
    <m/>
    <m/>
    <x v="1"/>
    <n v="14"/>
  </r>
  <r>
    <x v="1"/>
    <m/>
    <x v="63"/>
    <x v="0"/>
    <x v="2"/>
    <x v="8"/>
    <x v="6"/>
    <x v="0"/>
    <m/>
    <s v="Wakanui 10dR2"/>
    <x v="1"/>
    <m/>
    <x v="4"/>
    <m/>
    <n v="410"/>
    <m/>
    <m/>
    <m/>
    <m/>
    <m/>
    <m/>
    <n v="6"/>
    <m/>
    <m/>
    <m/>
    <s v=""/>
    <m/>
    <m/>
    <m/>
    <x v="1"/>
    <n v="14"/>
  </r>
  <r>
    <x v="1"/>
    <m/>
    <x v="63"/>
    <x v="0"/>
    <x v="2"/>
    <x v="8"/>
    <x v="6"/>
    <x v="0"/>
    <m/>
    <m/>
    <x v="2"/>
    <m/>
    <x v="5"/>
    <m/>
    <n v="392"/>
    <m/>
    <m/>
    <m/>
    <m/>
    <m/>
    <m/>
    <n v="6"/>
    <m/>
    <m/>
    <m/>
    <s v=""/>
    <m/>
    <m/>
    <m/>
    <x v="1"/>
    <n v="15"/>
  </r>
  <r>
    <x v="1"/>
    <m/>
    <x v="63"/>
    <x v="0"/>
    <x v="2"/>
    <x v="8"/>
    <x v="6"/>
    <x v="0"/>
    <m/>
    <m/>
    <x v="3"/>
    <m/>
    <x v="1"/>
    <m/>
    <n v="410"/>
    <m/>
    <m/>
    <m/>
    <m/>
    <m/>
    <m/>
    <n v="7"/>
    <m/>
    <m/>
    <m/>
    <s v=""/>
    <m/>
    <m/>
    <m/>
    <x v="1"/>
    <n v="16"/>
  </r>
  <r>
    <x v="1"/>
    <m/>
    <x v="63"/>
    <x v="0"/>
    <x v="2"/>
    <x v="8"/>
    <x v="6"/>
    <x v="0"/>
    <m/>
    <m/>
    <x v="4"/>
    <m/>
    <x v="1"/>
    <m/>
    <n v="385"/>
    <m/>
    <m/>
    <m/>
    <n v="23"/>
    <m/>
    <m/>
    <n v="7"/>
    <m/>
    <m/>
    <m/>
    <n v="39"/>
    <m/>
    <m/>
    <m/>
    <x v="1"/>
    <n v="16"/>
  </r>
  <r>
    <x v="1"/>
    <m/>
    <x v="64"/>
    <x v="0"/>
    <x v="2"/>
    <x v="8"/>
    <x v="7"/>
    <x v="0"/>
    <m/>
    <s v="Wakanui 10dR1"/>
    <x v="1"/>
    <m/>
    <x v="4"/>
    <m/>
    <n v="340"/>
    <m/>
    <m/>
    <m/>
    <m/>
    <m/>
    <m/>
    <m/>
    <m/>
    <m/>
    <m/>
    <s v=""/>
    <m/>
    <m/>
    <m/>
    <x v="1"/>
    <n v="14"/>
  </r>
  <r>
    <x v="1"/>
    <m/>
    <x v="64"/>
    <x v="0"/>
    <x v="2"/>
    <x v="8"/>
    <x v="7"/>
    <x v="0"/>
    <m/>
    <m/>
    <x v="2"/>
    <m/>
    <x v="2"/>
    <m/>
    <n v="390"/>
    <m/>
    <m/>
    <m/>
    <m/>
    <m/>
    <m/>
    <m/>
    <m/>
    <m/>
    <m/>
    <s v=""/>
    <m/>
    <m/>
    <m/>
    <x v="1"/>
    <n v="13"/>
  </r>
  <r>
    <x v="1"/>
    <m/>
    <x v="64"/>
    <x v="0"/>
    <x v="2"/>
    <x v="8"/>
    <x v="7"/>
    <x v="0"/>
    <m/>
    <m/>
    <x v="3"/>
    <m/>
    <x v="5"/>
    <m/>
    <n v="370"/>
    <m/>
    <m/>
    <m/>
    <m/>
    <m/>
    <m/>
    <m/>
    <m/>
    <m/>
    <m/>
    <s v=""/>
    <m/>
    <m/>
    <m/>
    <x v="1"/>
    <n v="15"/>
  </r>
  <r>
    <x v="1"/>
    <m/>
    <x v="64"/>
    <x v="0"/>
    <x v="2"/>
    <x v="8"/>
    <x v="7"/>
    <x v="0"/>
    <m/>
    <m/>
    <x v="4"/>
    <m/>
    <x v="4"/>
    <m/>
    <n v="290"/>
    <m/>
    <m/>
    <m/>
    <m/>
    <m/>
    <m/>
    <m/>
    <m/>
    <m/>
    <m/>
    <s v=""/>
    <m/>
    <m/>
    <m/>
    <x v="1"/>
    <n v="14"/>
  </r>
  <r>
    <x v="1"/>
    <m/>
    <x v="65"/>
    <x v="0"/>
    <x v="3"/>
    <x v="1"/>
    <x v="7"/>
    <x v="0"/>
    <d v="2014-07-29T00:00:00"/>
    <s v="Am 24-2"/>
    <x v="1"/>
    <m/>
    <x v="1"/>
    <m/>
    <n v="325"/>
    <m/>
    <m/>
    <m/>
    <m/>
    <m/>
    <m/>
    <m/>
    <m/>
    <m/>
    <m/>
    <s v=""/>
    <m/>
    <m/>
    <m/>
    <x v="1"/>
    <n v="16"/>
  </r>
  <r>
    <x v="1"/>
    <m/>
    <x v="65"/>
    <x v="0"/>
    <x v="3"/>
    <x v="1"/>
    <x v="7"/>
    <x v="0"/>
    <m/>
    <m/>
    <x v="2"/>
    <m/>
    <x v="1"/>
    <m/>
    <m/>
    <m/>
    <m/>
    <m/>
    <m/>
    <m/>
    <m/>
    <m/>
    <m/>
    <m/>
    <m/>
    <s v=""/>
    <m/>
    <m/>
    <m/>
    <x v="1"/>
    <s v="14+"/>
  </r>
  <r>
    <x v="1"/>
    <m/>
    <x v="65"/>
    <x v="0"/>
    <x v="3"/>
    <x v="1"/>
    <x v="7"/>
    <x v="0"/>
    <m/>
    <m/>
    <x v="3"/>
    <m/>
    <x v="10"/>
    <m/>
    <m/>
    <m/>
    <m/>
    <m/>
    <m/>
    <m/>
    <m/>
    <m/>
    <m/>
    <m/>
    <m/>
    <s v=""/>
    <m/>
    <m/>
    <m/>
    <x v="1"/>
    <s v="17+"/>
  </r>
  <r>
    <x v="1"/>
    <m/>
    <x v="65"/>
    <x v="0"/>
    <x v="3"/>
    <x v="1"/>
    <x v="7"/>
    <x v="0"/>
    <m/>
    <m/>
    <x v="4"/>
    <m/>
    <x v="1"/>
    <m/>
    <m/>
    <m/>
    <m/>
    <m/>
    <m/>
    <m/>
    <m/>
    <m/>
    <m/>
    <m/>
    <m/>
    <s v=""/>
    <m/>
    <m/>
    <m/>
    <x v="1"/>
    <s v="15+"/>
  </r>
  <r>
    <x v="1"/>
    <m/>
    <x v="66"/>
    <x v="0"/>
    <x v="3"/>
    <x v="1"/>
    <x v="8"/>
    <x v="0"/>
    <m/>
    <s v="Am 24-1"/>
    <x v="1"/>
    <m/>
    <x v="1"/>
    <m/>
    <n v="395"/>
    <m/>
    <m/>
    <m/>
    <m/>
    <m/>
    <m/>
    <n v="5"/>
    <m/>
    <m/>
    <m/>
    <s v=""/>
    <m/>
    <m/>
    <m/>
    <x v="1"/>
    <m/>
  </r>
  <r>
    <x v="1"/>
    <m/>
    <x v="66"/>
    <x v="0"/>
    <x v="3"/>
    <x v="1"/>
    <x v="8"/>
    <x v="0"/>
    <m/>
    <m/>
    <x v="2"/>
    <m/>
    <x v="3"/>
    <m/>
    <n v="425"/>
    <m/>
    <m/>
    <m/>
    <m/>
    <m/>
    <m/>
    <n v="4"/>
    <m/>
    <m/>
    <m/>
    <s v=""/>
    <m/>
    <m/>
    <m/>
    <x v="1"/>
    <m/>
  </r>
  <r>
    <x v="1"/>
    <m/>
    <x v="66"/>
    <x v="0"/>
    <x v="3"/>
    <x v="1"/>
    <x v="8"/>
    <x v="0"/>
    <m/>
    <m/>
    <x v="3"/>
    <m/>
    <x v="1"/>
    <m/>
    <n v="415"/>
    <m/>
    <m/>
    <m/>
    <n v="25"/>
    <m/>
    <m/>
    <n v="4"/>
    <m/>
    <m/>
    <m/>
    <n v="41"/>
    <m/>
    <m/>
    <m/>
    <x v="1"/>
    <m/>
  </r>
  <r>
    <x v="1"/>
    <m/>
    <x v="66"/>
    <x v="0"/>
    <x v="3"/>
    <x v="1"/>
    <x v="8"/>
    <x v="0"/>
    <m/>
    <m/>
    <x v="4"/>
    <m/>
    <x v="10"/>
    <m/>
    <n v="320"/>
    <m/>
    <m/>
    <m/>
    <n v="17"/>
    <m/>
    <m/>
    <n v="3"/>
    <m/>
    <m/>
    <m/>
    <n v="35"/>
    <m/>
    <m/>
    <m/>
    <x v="1"/>
    <m/>
  </r>
  <r>
    <x v="1"/>
    <m/>
    <x v="67"/>
    <x v="0"/>
    <x v="3"/>
    <x v="1"/>
    <x v="8"/>
    <x v="0"/>
    <m/>
    <s v="Am 24-3"/>
    <x v="1"/>
    <m/>
    <x v="3"/>
    <m/>
    <n v="415"/>
    <m/>
    <m/>
    <m/>
    <n v="23"/>
    <m/>
    <m/>
    <n v="5"/>
    <m/>
    <m/>
    <m/>
    <n v="40"/>
    <m/>
    <m/>
    <m/>
    <x v="1"/>
    <m/>
  </r>
  <r>
    <x v="1"/>
    <m/>
    <x v="67"/>
    <x v="0"/>
    <x v="3"/>
    <x v="1"/>
    <x v="8"/>
    <x v="0"/>
    <m/>
    <m/>
    <x v="2"/>
    <m/>
    <x v="3"/>
    <m/>
    <n v="395"/>
    <m/>
    <m/>
    <m/>
    <m/>
    <m/>
    <m/>
    <n v="4"/>
    <m/>
    <m/>
    <m/>
    <s v=""/>
    <m/>
    <m/>
    <m/>
    <x v="1"/>
    <m/>
  </r>
  <r>
    <x v="1"/>
    <m/>
    <x v="67"/>
    <x v="0"/>
    <x v="3"/>
    <x v="1"/>
    <x v="8"/>
    <x v="0"/>
    <m/>
    <m/>
    <x v="3"/>
    <m/>
    <x v="5"/>
    <m/>
    <n v="380"/>
    <m/>
    <m/>
    <m/>
    <m/>
    <m/>
    <m/>
    <n v="4"/>
    <m/>
    <m/>
    <m/>
    <s v=""/>
    <m/>
    <m/>
    <m/>
    <x v="1"/>
    <m/>
  </r>
  <r>
    <x v="1"/>
    <m/>
    <x v="67"/>
    <x v="0"/>
    <x v="3"/>
    <x v="1"/>
    <x v="8"/>
    <x v="0"/>
    <m/>
    <m/>
    <x v="4"/>
    <m/>
    <x v="1"/>
    <m/>
    <n v="290"/>
    <m/>
    <m/>
    <m/>
    <m/>
    <m/>
    <m/>
    <n v="4"/>
    <m/>
    <m/>
    <m/>
    <s v=""/>
    <m/>
    <m/>
    <m/>
    <x v="1"/>
    <m/>
  </r>
  <r>
    <x v="1"/>
    <m/>
    <x v="68"/>
    <x v="0"/>
    <x v="3"/>
    <x v="1"/>
    <x v="8"/>
    <x v="0"/>
    <m/>
    <s v="Am 24-4"/>
    <x v="1"/>
    <m/>
    <x v="3"/>
    <m/>
    <n v="495"/>
    <m/>
    <m/>
    <m/>
    <m/>
    <m/>
    <m/>
    <n v="5"/>
    <m/>
    <m/>
    <m/>
    <s v=""/>
    <m/>
    <m/>
    <m/>
    <x v="1"/>
    <m/>
  </r>
  <r>
    <x v="1"/>
    <m/>
    <x v="68"/>
    <x v="0"/>
    <x v="3"/>
    <x v="1"/>
    <x v="8"/>
    <x v="0"/>
    <m/>
    <m/>
    <x v="2"/>
    <m/>
    <x v="3"/>
    <m/>
    <n v="385"/>
    <m/>
    <m/>
    <m/>
    <n v="18"/>
    <m/>
    <m/>
    <n v="4"/>
    <m/>
    <m/>
    <m/>
    <n v="35"/>
    <m/>
    <m/>
    <m/>
    <x v="1"/>
    <m/>
  </r>
  <r>
    <x v="1"/>
    <m/>
    <x v="68"/>
    <x v="0"/>
    <x v="3"/>
    <x v="1"/>
    <x v="8"/>
    <x v="0"/>
    <m/>
    <m/>
    <x v="3"/>
    <m/>
    <x v="10"/>
    <m/>
    <n v="440"/>
    <m/>
    <m/>
    <m/>
    <m/>
    <m/>
    <m/>
    <n v="5"/>
    <m/>
    <m/>
    <m/>
    <s v=""/>
    <m/>
    <m/>
    <m/>
    <x v="1"/>
    <m/>
  </r>
  <r>
    <x v="1"/>
    <m/>
    <x v="68"/>
    <x v="0"/>
    <x v="3"/>
    <x v="1"/>
    <x v="8"/>
    <x v="0"/>
    <m/>
    <m/>
    <x v="4"/>
    <m/>
    <x v="3"/>
    <m/>
    <n v="445"/>
    <m/>
    <m/>
    <m/>
    <m/>
    <m/>
    <m/>
    <n v="5"/>
    <m/>
    <m/>
    <m/>
    <s v=""/>
    <m/>
    <m/>
    <m/>
    <x v="1"/>
    <m/>
  </r>
  <r>
    <x v="1"/>
    <m/>
    <x v="68"/>
    <x v="0"/>
    <x v="3"/>
    <x v="1"/>
    <x v="8"/>
    <x v="0"/>
    <m/>
    <m/>
    <x v="5"/>
    <m/>
    <x v="1"/>
    <m/>
    <n v="330"/>
    <m/>
    <m/>
    <m/>
    <n v="19"/>
    <m/>
    <m/>
    <n v="3"/>
    <m/>
    <m/>
    <m/>
    <n v="35"/>
    <m/>
    <m/>
    <m/>
    <x v="1"/>
    <m/>
  </r>
  <r>
    <x v="1"/>
    <m/>
    <x v="69"/>
    <x v="0"/>
    <x v="3"/>
    <x v="2"/>
    <x v="7"/>
    <x v="0"/>
    <m/>
    <s v="As 24-1"/>
    <x v="1"/>
    <m/>
    <x v="3"/>
    <m/>
    <n v="445"/>
    <m/>
    <m/>
    <m/>
    <n v="22"/>
    <m/>
    <m/>
    <n v="7"/>
    <m/>
    <m/>
    <m/>
    <n v="39"/>
    <m/>
    <m/>
    <m/>
    <x v="1"/>
    <n v="17"/>
  </r>
  <r>
    <x v="1"/>
    <m/>
    <x v="69"/>
    <x v="0"/>
    <x v="3"/>
    <x v="2"/>
    <x v="7"/>
    <x v="0"/>
    <m/>
    <m/>
    <x v="2"/>
    <m/>
    <x v="3"/>
    <m/>
    <n v="440"/>
    <m/>
    <m/>
    <m/>
    <n v="26"/>
    <m/>
    <m/>
    <n v="6"/>
    <m/>
    <m/>
    <m/>
    <n v="43"/>
    <m/>
    <m/>
    <m/>
    <x v="1"/>
    <n v="17"/>
  </r>
  <r>
    <x v="1"/>
    <m/>
    <x v="69"/>
    <x v="0"/>
    <x v="3"/>
    <x v="2"/>
    <x v="7"/>
    <x v="0"/>
    <m/>
    <m/>
    <x v="3"/>
    <m/>
    <x v="3"/>
    <m/>
    <n v="375"/>
    <m/>
    <m/>
    <m/>
    <n v="23"/>
    <m/>
    <m/>
    <n v="6"/>
    <m/>
    <m/>
    <m/>
    <n v="40"/>
    <m/>
    <m/>
    <m/>
    <x v="1"/>
    <n v="17"/>
  </r>
  <r>
    <x v="1"/>
    <m/>
    <x v="69"/>
    <x v="0"/>
    <x v="3"/>
    <x v="2"/>
    <x v="7"/>
    <x v="0"/>
    <m/>
    <m/>
    <x v="4"/>
    <m/>
    <x v="1"/>
    <m/>
    <n v="445"/>
    <m/>
    <m/>
    <m/>
    <n v="25"/>
    <m/>
    <m/>
    <n v="6"/>
    <m/>
    <m/>
    <m/>
    <n v="41"/>
    <m/>
    <m/>
    <m/>
    <x v="1"/>
    <n v="16"/>
  </r>
  <r>
    <x v="1"/>
    <m/>
    <x v="70"/>
    <x v="0"/>
    <x v="3"/>
    <x v="2"/>
    <x v="8"/>
    <x v="0"/>
    <m/>
    <s v="As 24-2"/>
    <x v="1"/>
    <m/>
    <x v="3"/>
    <m/>
    <n v="450"/>
    <m/>
    <m/>
    <m/>
    <n v="27"/>
    <m/>
    <m/>
    <n v="6"/>
    <m/>
    <m/>
    <m/>
    <n v="44"/>
    <m/>
    <m/>
    <m/>
    <x v="1"/>
    <m/>
  </r>
  <r>
    <x v="1"/>
    <m/>
    <x v="70"/>
    <x v="0"/>
    <x v="3"/>
    <x v="2"/>
    <x v="8"/>
    <x v="0"/>
    <m/>
    <m/>
    <x v="2"/>
    <m/>
    <x v="10"/>
    <m/>
    <n v="435"/>
    <m/>
    <m/>
    <m/>
    <n v="22"/>
    <m/>
    <m/>
    <n v="6"/>
    <m/>
    <m/>
    <m/>
    <n v="40"/>
    <m/>
    <m/>
    <m/>
    <x v="1"/>
    <m/>
  </r>
  <r>
    <x v="1"/>
    <m/>
    <x v="70"/>
    <x v="0"/>
    <x v="3"/>
    <x v="2"/>
    <x v="8"/>
    <x v="0"/>
    <m/>
    <m/>
    <x v="3"/>
    <m/>
    <x v="3"/>
    <m/>
    <n v="390"/>
    <m/>
    <m/>
    <m/>
    <n v="23"/>
    <m/>
    <m/>
    <n v="5"/>
    <m/>
    <m/>
    <m/>
    <n v="40"/>
    <m/>
    <m/>
    <m/>
    <x v="1"/>
    <m/>
  </r>
  <r>
    <x v="1"/>
    <m/>
    <x v="70"/>
    <x v="0"/>
    <x v="3"/>
    <x v="2"/>
    <x v="8"/>
    <x v="0"/>
    <m/>
    <m/>
    <x v="4"/>
    <m/>
    <x v="3"/>
    <m/>
    <n v="345"/>
    <m/>
    <m/>
    <m/>
    <n v="22"/>
    <m/>
    <m/>
    <n v="5"/>
    <m/>
    <m/>
    <m/>
    <n v="39"/>
    <m/>
    <m/>
    <m/>
    <x v="1"/>
    <m/>
  </r>
  <r>
    <x v="1"/>
    <m/>
    <x v="70"/>
    <x v="0"/>
    <x v="3"/>
    <x v="2"/>
    <x v="8"/>
    <x v="0"/>
    <m/>
    <m/>
    <x v="5"/>
    <m/>
    <x v="10"/>
    <m/>
    <n v="395"/>
    <m/>
    <m/>
    <m/>
    <n v="22"/>
    <m/>
    <m/>
    <n v="8"/>
    <m/>
    <m/>
    <m/>
    <n v="40"/>
    <m/>
    <m/>
    <m/>
    <x v="1"/>
    <m/>
  </r>
  <r>
    <x v="1"/>
    <m/>
    <x v="71"/>
    <x v="0"/>
    <x v="3"/>
    <x v="2"/>
    <x v="8"/>
    <x v="0"/>
    <m/>
    <s v="As 24-3"/>
    <x v="1"/>
    <m/>
    <x v="8"/>
    <m/>
    <n v="435"/>
    <m/>
    <m/>
    <m/>
    <n v="25"/>
    <m/>
    <m/>
    <n v="6"/>
    <m/>
    <m/>
    <m/>
    <n v="44"/>
    <m/>
    <m/>
    <m/>
    <x v="1"/>
    <m/>
  </r>
  <r>
    <x v="1"/>
    <m/>
    <x v="71"/>
    <x v="0"/>
    <x v="3"/>
    <x v="2"/>
    <x v="8"/>
    <x v="0"/>
    <m/>
    <m/>
    <x v="2"/>
    <m/>
    <x v="10"/>
    <m/>
    <n v="385"/>
    <m/>
    <m/>
    <m/>
    <n v="19"/>
    <m/>
    <m/>
    <n v="5"/>
    <m/>
    <m/>
    <m/>
    <n v="37"/>
    <m/>
    <m/>
    <m/>
    <x v="1"/>
    <m/>
  </r>
  <r>
    <x v="1"/>
    <m/>
    <x v="71"/>
    <x v="0"/>
    <x v="3"/>
    <x v="2"/>
    <x v="8"/>
    <x v="0"/>
    <m/>
    <m/>
    <x v="3"/>
    <m/>
    <x v="4"/>
    <m/>
    <n v="435"/>
    <m/>
    <m/>
    <m/>
    <n v="27"/>
    <m/>
    <m/>
    <n v="5"/>
    <m/>
    <m/>
    <m/>
    <n v="41"/>
    <m/>
    <m/>
    <m/>
    <x v="1"/>
    <m/>
  </r>
  <r>
    <x v="1"/>
    <m/>
    <x v="72"/>
    <x v="0"/>
    <x v="3"/>
    <x v="2"/>
    <x v="8"/>
    <x v="0"/>
    <m/>
    <s v="As 24-4"/>
    <x v="1"/>
    <m/>
    <x v="10"/>
    <m/>
    <n v="413"/>
    <m/>
    <m/>
    <m/>
    <n v="28"/>
    <m/>
    <m/>
    <n v="5"/>
    <m/>
    <m/>
    <m/>
    <n v="46"/>
    <m/>
    <m/>
    <m/>
    <x v="1"/>
    <m/>
  </r>
  <r>
    <x v="1"/>
    <m/>
    <x v="72"/>
    <x v="0"/>
    <x v="3"/>
    <x v="2"/>
    <x v="8"/>
    <x v="0"/>
    <m/>
    <m/>
    <x v="2"/>
    <m/>
    <x v="3"/>
    <m/>
    <n v="400"/>
    <m/>
    <m/>
    <m/>
    <n v="26"/>
    <m/>
    <m/>
    <n v="5"/>
    <m/>
    <m/>
    <m/>
    <n v="43"/>
    <m/>
    <m/>
    <m/>
    <x v="1"/>
    <m/>
  </r>
  <r>
    <x v="1"/>
    <m/>
    <x v="72"/>
    <x v="0"/>
    <x v="3"/>
    <x v="2"/>
    <x v="8"/>
    <x v="0"/>
    <m/>
    <m/>
    <x v="3"/>
    <m/>
    <x v="1"/>
    <m/>
    <n v="395"/>
    <m/>
    <m/>
    <m/>
    <n v="26"/>
    <m/>
    <m/>
    <n v="5"/>
    <m/>
    <m/>
    <m/>
    <n v="42"/>
    <m/>
    <m/>
    <m/>
    <x v="1"/>
    <m/>
  </r>
  <r>
    <x v="1"/>
    <m/>
    <x v="72"/>
    <x v="0"/>
    <x v="3"/>
    <x v="2"/>
    <x v="8"/>
    <x v="0"/>
    <m/>
    <m/>
    <x v="4"/>
    <m/>
    <x v="8"/>
    <m/>
    <n v="450"/>
    <m/>
    <m/>
    <m/>
    <n v="22"/>
    <m/>
    <m/>
    <n v="6"/>
    <m/>
    <m/>
    <m/>
    <n v="41"/>
    <m/>
    <m/>
    <m/>
    <x v="1"/>
    <m/>
  </r>
  <r>
    <x v="1"/>
    <m/>
    <x v="72"/>
    <x v="0"/>
    <x v="3"/>
    <x v="2"/>
    <x v="8"/>
    <x v="0"/>
    <m/>
    <m/>
    <x v="5"/>
    <m/>
    <x v="10"/>
    <m/>
    <n v="345"/>
    <m/>
    <m/>
    <m/>
    <n v="26"/>
    <m/>
    <m/>
    <n v="5"/>
    <m/>
    <m/>
    <m/>
    <n v="44"/>
    <m/>
    <m/>
    <m/>
    <x v="1"/>
    <m/>
  </r>
  <r>
    <x v="1"/>
    <m/>
    <x v="73"/>
    <x v="0"/>
    <x v="3"/>
    <x v="3"/>
    <x v="7"/>
    <x v="0"/>
    <m/>
    <s v="Batten W 24-1"/>
    <x v="1"/>
    <m/>
    <x v="3"/>
    <m/>
    <n v="420"/>
    <m/>
    <m/>
    <m/>
    <m/>
    <m/>
    <m/>
    <n v="7"/>
    <m/>
    <m/>
    <m/>
    <s v=""/>
    <m/>
    <m/>
    <m/>
    <x v="1"/>
    <n v="17"/>
  </r>
  <r>
    <x v="1"/>
    <m/>
    <x v="73"/>
    <x v="0"/>
    <x v="3"/>
    <x v="3"/>
    <x v="7"/>
    <x v="0"/>
    <m/>
    <m/>
    <x v="2"/>
    <m/>
    <x v="3"/>
    <m/>
    <n v="335"/>
    <m/>
    <m/>
    <m/>
    <m/>
    <m/>
    <m/>
    <n v="6"/>
    <m/>
    <m/>
    <m/>
    <s v=""/>
    <m/>
    <m/>
    <m/>
    <x v="1"/>
    <n v="17"/>
  </r>
  <r>
    <x v="1"/>
    <m/>
    <x v="73"/>
    <x v="0"/>
    <x v="3"/>
    <x v="3"/>
    <x v="7"/>
    <x v="0"/>
    <m/>
    <m/>
    <x v="3"/>
    <m/>
    <x v="3"/>
    <m/>
    <n v="445"/>
    <m/>
    <m/>
    <m/>
    <n v="19"/>
    <m/>
    <m/>
    <n v="5"/>
    <m/>
    <m/>
    <m/>
    <n v="36"/>
    <m/>
    <m/>
    <m/>
    <x v="1"/>
    <n v="17"/>
  </r>
  <r>
    <x v="1"/>
    <m/>
    <x v="73"/>
    <x v="0"/>
    <x v="3"/>
    <x v="3"/>
    <x v="7"/>
    <x v="0"/>
    <m/>
    <m/>
    <x v="4"/>
    <m/>
    <x v="5"/>
    <m/>
    <n v="485"/>
    <m/>
    <m/>
    <m/>
    <n v="22"/>
    <m/>
    <m/>
    <n v="5"/>
    <m/>
    <m/>
    <m/>
    <n v="37"/>
    <m/>
    <m/>
    <m/>
    <x v="1"/>
    <n v="15"/>
  </r>
  <r>
    <x v="1"/>
    <m/>
    <x v="74"/>
    <x v="0"/>
    <x v="3"/>
    <x v="3"/>
    <x v="8"/>
    <x v="0"/>
    <m/>
    <s v="BW 24-2"/>
    <x v="1"/>
    <m/>
    <x v="1"/>
    <m/>
    <n v="385"/>
    <m/>
    <m/>
    <m/>
    <n v="19"/>
    <m/>
    <m/>
    <n v="5"/>
    <m/>
    <m/>
    <m/>
    <n v="35"/>
    <m/>
    <m/>
    <m/>
    <x v="1"/>
    <m/>
  </r>
  <r>
    <x v="1"/>
    <m/>
    <x v="74"/>
    <x v="0"/>
    <x v="3"/>
    <x v="3"/>
    <x v="8"/>
    <x v="0"/>
    <m/>
    <m/>
    <x v="2"/>
    <m/>
    <x v="1"/>
    <m/>
    <n v="485"/>
    <m/>
    <m/>
    <m/>
    <n v="21"/>
    <m/>
    <m/>
    <n v="6"/>
    <m/>
    <m/>
    <m/>
    <n v="37"/>
    <m/>
    <m/>
    <m/>
    <x v="1"/>
    <m/>
  </r>
  <r>
    <x v="1"/>
    <m/>
    <x v="74"/>
    <x v="0"/>
    <x v="3"/>
    <x v="3"/>
    <x v="8"/>
    <x v="0"/>
    <m/>
    <m/>
    <x v="3"/>
    <m/>
    <x v="10"/>
    <m/>
    <n v="370"/>
    <m/>
    <m/>
    <m/>
    <n v="18"/>
    <m/>
    <m/>
    <n v="6"/>
    <m/>
    <m/>
    <m/>
    <n v="36"/>
    <m/>
    <m/>
    <m/>
    <x v="1"/>
    <m/>
  </r>
  <r>
    <x v="1"/>
    <m/>
    <x v="74"/>
    <x v="0"/>
    <x v="3"/>
    <x v="3"/>
    <x v="8"/>
    <x v="0"/>
    <m/>
    <m/>
    <x v="4"/>
    <m/>
    <x v="1"/>
    <m/>
    <n v="440"/>
    <m/>
    <m/>
    <m/>
    <n v="17"/>
    <m/>
    <m/>
    <n v="5"/>
    <m/>
    <m/>
    <m/>
    <n v="33"/>
    <m/>
    <m/>
    <m/>
    <x v="1"/>
    <m/>
  </r>
  <r>
    <x v="1"/>
    <m/>
    <x v="74"/>
    <x v="0"/>
    <x v="3"/>
    <x v="3"/>
    <x v="8"/>
    <x v="0"/>
    <m/>
    <m/>
    <x v="5"/>
    <m/>
    <x v="3"/>
    <m/>
    <n v="352"/>
    <m/>
    <m/>
    <m/>
    <n v="19"/>
    <m/>
    <m/>
    <n v="6"/>
    <m/>
    <m/>
    <m/>
    <n v="36"/>
    <m/>
    <m/>
    <m/>
    <x v="1"/>
    <m/>
  </r>
  <r>
    <x v="1"/>
    <m/>
    <x v="75"/>
    <x v="0"/>
    <x v="3"/>
    <x v="3"/>
    <x v="8"/>
    <x v="0"/>
    <m/>
    <s v="BW 24-3"/>
    <x v="1"/>
    <m/>
    <x v="3"/>
    <m/>
    <n v="350"/>
    <m/>
    <m/>
    <m/>
    <n v="21"/>
    <m/>
    <m/>
    <n v="6"/>
    <m/>
    <m/>
    <m/>
    <n v="38"/>
    <m/>
    <m/>
    <m/>
    <x v="1"/>
    <m/>
  </r>
  <r>
    <x v="1"/>
    <m/>
    <x v="75"/>
    <x v="0"/>
    <x v="3"/>
    <x v="3"/>
    <x v="8"/>
    <x v="0"/>
    <m/>
    <m/>
    <x v="2"/>
    <m/>
    <x v="10"/>
    <m/>
    <n v="320"/>
    <m/>
    <m/>
    <m/>
    <n v="18"/>
    <m/>
    <m/>
    <n v="7"/>
    <m/>
    <m/>
    <m/>
    <n v="36"/>
    <m/>
    <m/>
    <m/>
    <x v="1"/>
    <m/>
  </r>
  <r>
    <x v="1"/>
    <m/>
    <x v="75"/>
    <x v="0"/>
    <x v="3"/>
    <x v="3"/>
    <x v="8"/>
    <x v="0"/>
    <m/>
    <m/>
    <x v="3"/>
    <m/>
    <x v="10"/>
    <m/>
    <n v="435"/>
    <m/>
    <m/>
    <m/>
    <n v="17"/>
    <m/>
    <m/>
    <n v="7"/>
    <m/>
    <m/>
    <m/>
    <n v="35"/>
    <m/>
    <m/>
    <m/>
    <x v="1"/>
    <m/>
  </r>
  <r>
    <x v="1"/>
    <m/>
    <x v="75"/>
    <x v="0"/>
    <x v="3"/>
    <x v="3"/>
    <x v="8"/>
    <x v="0"/>
    <m/>
    <m/>
    <x v="4"/>
    <m/>
    <x v="10"/>
    <m/>
    <n v="535"/>
    <m/>
    <m/>
    <m/>
    <n v="24"/>
    <m/>
    <m/>
    <n v="11"/>
    <m/>
    <m/>
    <m/>
    <n v="42"/>
    <m/>
    <m/>
    <m/>
    <x v="1"/>
    <m/>
  </r>
  <r>
    <x v="1"/>
    <m/>
    <x v="76"/>
    <x v="0"/>
    <x v="3"/>
    <x v="3"/>
    <x v="8"/>
    <x v="0"/>
    <m/>
    <s v="BW 24-4"/>
    <x v="1"/>
    <m/>
    <x v="10"/>
    <m/>
    <n v="400"/>
    <m/>
    <m/>
    <m/>
    <n v="23"/>
    <m/>
    <m/>
    <n v="7"/>
    <m/>
    <m/>
    <m/>
    <n v="41"/>
    <m/>
    <m/>
    <m/>
    <x v="1"/>
    <m/>
  </r>
  <r>
    <x v="1"/>
    <m/>
    <x v="76"/>
    <x v="0"/>
    <x v="3"/>
    <x v="3"/>
    <x v="8"/>
    <x v="0"/>
    <m/>
    <m/>
    <x v="2"/>
    <m/>
    <x v="3"/>
    <m/>
    <n v="350"/>
    <m/>
    <m/>
    <m/>
    <n v="22"/>
    <m/>
    <m/>
    <n v="7"/>
    <m/>
    <m/>
    <m/>
    <n v="39"/>
    <m/>
    <m/>
    <m/>
    <x v="1"/>
    <m/>
  </r>
  <r>
    <x v="1"/>
    <m/>
    <x v="76"/>
    <x v="0"/>
    <x v="3"/>
    <x v="3"/>
    <x v="8"/>
    <x v="0"/>
    <m/>
    <m/>
    <x v="3"/>
    <m/>
    <x v="1"/>
    <m/>
    <n v="385"/>
    <m/>
    <m/>
    <m/>
    <n v="21"/>
    <m/>
    <m/>
    <n v="6"/>
    <m/>
    <m/>
    <m/>
    <n v="37"/>
    <m/>
    <m/>
    <m/>
    <x v="1"/>
    <m/>
  </r>
  <r>
    <x v="1"/>
    <m/>
    <x v="76"/>
    <x v="0"/>
    <x v="3"/>
    <x v="3"/>
    <x v="8"/>
    <x v="0"/>
    <m/>
    <m/>
    <x v="4"/>
    <m/>
    <x v="3"/>
    <m/>
    <n v="385"/>
    <m/>
    <m/>
    <m/>
    <n v="19"/>
    <m/>
    <m/>
    <n v="6"/>
    <m/>
    <m/>
    <m/>
    <n v="36"/>
    <m/>
    <m/>
    <m/>
    <x v="1"/>
    <m/>
  </r>
  <r>
    <x v="1"/>
    <m/>
    <x v="77"/>
    <x v="0"/>
    <x v="3"/>
    <x v="4"/>
    <x v="7"/>
    <x v="0"/>
    <m/>
    <s v="Co 24-4"/>
    <x v="1"/>
    <m/>
    <x v="3"/>
    <m/>
    <n v="250"/>
    <m/>
    <m/>
    <m/>
    <n v="21"/>
    <m/>
    <m/>
    <n v="4"/>
    <m/>
    <m/>
    <m/>
    <n v="38"/>
    <m/>
    <m/>
    <m/>
    <x v="1"/>
    <n v="17"/>
  </r>
  <r>
    <x v="1"/>
    <m/>
    <x v="77"/>
    <x v="0"/>
    <x v="3"/>
    <x v="4"/>
    <x v="7"/>
    <x v="0"/>
    <m/>
    <m/>
    <x v="2"/>
    <m/>
    <x v="3"/>
    <m/>
    <m/>
    <m/>
    <m/>
    <m/>
    <m/>
    <m/>
    <m/>
    <m/>
    <m/>
    <m/>
    <m/>
    <s v=""/>
    <m/>
    <m/>
    <m/>
    <x v="1"/>
    <s v="10+"/>
  </r>
  <r>
    <x v="1"/>
    <m/>
    <x v="77"/>
    <x v="0"/>
    <x v="3"/>
    <x v="4"/>
    <x v="7"/>
    <x v="0"/>
    <m/>
    <m/>
    <x v="3"/>
    <m/>
    <x v="1"/>
    <m/>
    <m/>
    <m/>
    <m/>
    <m/>
    <m/>
    <m/>
    <m/>
    <m/>
    <m/>
    <m/>
    <m/>
    <s v=""/>
    <m/>
    <m/>
    <m/>
    <x v="1"/>
    <s v="14+"/>
  </r>
  <r>
    <x v="1"/>
    <m/>
    <x v="78"/>
    <x v="0"/>
    <x v="3"/>
    <x v="4"/>
    <x v="8"/>
    <x v="0"/>
    <m/>
    <s v="Co 24-1"/>
    <x v="1"/>
    <m/>
    <x v="1"/>
    <m/>
    <n v="310"/>
    <m/>
    <m/>
    <m/>
    <n v="22"/>
    <m/>
    <m/>
    <n v="5"/>
    <m/>
    <m/>
    <m/>
    <n v="38"/>
    <m/>
    <m/>
    <m/>
    <x v="1"/>
    <m/>
  </r>
  <r>
    <x v="1"/>
    <m/>
    <x v="78"/>
    <x v="0"/>
    <x v="3"/>
    <x v="4"/>
    <x v="8"/>
    <x v="0"/>
    <m/>
    <m/>
    <x v="2"/>
    <m/>
    <x v="5"/>
    <m/>
    <n v="375"/>
    <m/>
    <m/>
    <m/>
    <n v="24"/>
    <m/>
    <m/>
    <n v="6"/>
    <m/>
    <m/>
    <m/>
    <n v="39"/>
    <m/>
    <m/>
    <m/>
    <x v="1"/>
    <m/>
  </r>
  <r>
    <x v="1"/>
    <m/>
    <x v="78"/>
    <x v="0"/>
    <x v="3"/>
    <x v="4"/>
    <x v="8"/>
    <x v="0"/>
    <m/>
    <m/>
    <x v="3"/>
    <m/>
    <x v="5"/>
    <m/>
    <n v="400"/>
    <m/>
    <m/>
    <m/>
    <n v="23"/>
    <m/>
    <m/>
    <n v="5"/>
    <m/>
    <m/>
    <m/>
    <n v="38"/>
    <m/>
    <m/>
    <m/>
    <x v="1"/>
    <m/>
  </r>
  <r>
    <x v="1"/>
    <m/>
    <x v="78"/>
    <x v="0"/>
    <x v="3"/>
    <x v="4"/>
    <x v="8"/>
    <x v="0"/>
    <m/>
    <m/>
    <x v="4"/>
    <m/>
    <x v="1"/>
    <m/>
    <n v="350"/>
    <m/>
    <m/>
    <m/>
    <n v="22"/>
    <m/>
    <m/>
    <n v="5"/>
    <m/>
    <m/>
    <m/>
    <n v="38"/>
    <m/>
    <m/>
    <m/>
    <x v="1"/>
    <m/>
  </r>
  <r>
    <x v="1"/>
    <m/>
    <x v="79"/>
    <x v="0"/>
    <x v="3"/>
    <x v="4"/>
    <x v="8"/>
    <x v="0"/>
    <m/>
    <s v="Co 24-2"/>
    <x v="1"/>
    <m/>
    <x v="1"/>
    <m/>
    <n v="380"/>
    <m/>
    <m/>
    <m/>
    <n v="24"/>
    <m/>
    <m/>
    <n v="5"/>
    <m/>
    <m/>
    <m/>
    <n v="40"/>
    <m/>
    <m/>
    <m/>
    <x v="1"/>
    <m/>
  </r>
  <r>
    <x v="1"/>
    <m/>
    <x v="79"/>
    <x v="0"/>
    <x v="3"/>
    <x v="4"/>
    <x v="8"/>
    <x v="0"/>
    <m/>
    <m/>
    <x v="2"/>
    <m/>
    <x v="1"/>
    <m/>
    <n v="280"/>
    <m/>
    <m/>
    <m/>
    <m/>
    <m/>
    <m/>
    <m/>
    <m/>
    <m/>
    <m/>
    <s v=""/>
    <m/>
    <m/>
    <m/>
    <x v="1"/>
    <m/>
  </r>
  <r>
    <x v="1"/>
    <m/>
    <x v="79"/>
    <x v="0"/>
    <x v="3"/>
    <x v="4"/>
    <x v="8"/>
    <x v="0"/>
    <m/>
    <m/>
    <x v="3"/>
    <m/>
    <x v="1"/>
    <m/>
    <n v="405"/>
    <m/>
    <m/>
    <m/>
    <n v="22"/>
    <m/>
    <m/>
    <n v="5"/>
    <m/>
    <m/>
    <m/>
    <n v="38"/>
    <m/>
    <m/>
    <m/>
    <x v="1"/>
    <m/>
  </r>
  <r>
    <x v="1"/>
    <m/>
    <x v="79"/>
    <x v="0"/>
    <x v="3"/>
    <x v="4"/>
    <x v="8"/>
    <x v="0"/>
    <m/>
    <m/>
    <x v="4"/>
    <m/>
    <x v="1"/>
    <m/>
    <n v="370"/>
    <m/>
    <m/>
    <m/>
    <n v="23"/>
    <m/>
    <m/>
    <n v="5"/>
    <m/>
    <m/>
    <m/>
    <n v="39"/>
    <m/>
    <m/>
    <m/>
    <x v="1"/>
    <m/>
  </r>
  <r>
    <x v="1"/>
    <m/>
    <x v="79"/>
    <x v="0"/>
    <x v="3"/>
    <x v="4"/>
    <x v="8"/>
    <x v="0"/>
    <m/>
    <m/>
    <x v="5"/>
    <m/>
    <x v="5"/>
    <m/>
    <n v="345"/>
    <m/>
    <m/>
    <m/>
    <n v="22"/>
    <m/>
    <m/>
    <n v="5"/>
    <m/>
    <m/>
    <m/>
    <n v="37"/>
    <m/>
    <m/>
    <m/>
    <x v="1"/>
    <m/>
  </r>
  <r>
    <x v="1"/>
    <m/>
    <x v="80"/>
    <x v="0"/>
    <x v="3"/>
    <x v="4"/>
    <x v="8"/>
    <x v="0"/>
    <m/>
    <s v="Co 24-3"/>
    <x v="1"/>
    <m/>
    <x v="5"/>
    <m/>
    <n v="330"/>
    <m/>
    <m/>
    <m/>
    <n v="22"/>
    <m/>
    <m/>
    <n v="5"/>
    <m/>
    <m/>
    <m/>
    <n v="37"/>
    <m/>
    <m/>
    <m/>
    <x v="1"/>
    <m/>
  </r>
  <r>
    <x v="1"/>
    <m/>
    <x v="80"/>
    <x v="0"/>
    <x v="3"/>
    <x v="4"/>
    <x v="8"/>
    <x v="0"/>
    <m/>
    <m/>
    <x v="2"/>
    <m/>
    <x v="3"/>
    <m/>
    <n v="397"/>
    <m/>
    <m/>
    <m/>
    <n v="20"/>
    <m/>
    <m/>
    <n v="6"/>
    <m/>
    <m/>
    <m/>
    <n v="37"/>
    <m/>
    <m/>
    <m/>
    <x v="1"/>
    <m/>
  </r>
  <r>
    <x v="1"/>
    <m/>
    <x v="80"/>
    <x v="0"/>
    <x v="3"/>
    <x v="4"/>
    <x v="8"/>
    <x v="0"/>
    <m/>
    <m/>
    <x v="3"/>
    <m/>
    <x v="1"/>
    <m/>
    <n v="370"/>
    <m/>
    <m/>
    <m/>
    <n v="20"/>
    <m/>
    <m/>
    <n v="5"/>
    <m/>
    <m/>
    <m/>
    <n v="36"/>
    <m/>
    <m/>
    <m/>
    <x v="1"/>
    <m/>
  </r>
  <r>
    <x v="1"/>
    <m/>
    <x v="80"/>
    <x v="0"/>
    <x v="3"/>
    <x v="4"/>
    <x v="8"/>
    <x v="0"/>
    <m/>
    <m/>
    <x v="4"/>
    <m/>
    <x v="5"/>
    <m/>
    <n v="330"/>
    <m/>
    <m/>
    <m/>
    <n v="22"/>
    <m/>
    <m/>
    <n v="4"/>
    <m/>
    <m/>
    <m/>
    <n v="37"/>
    <m/>
    <m/>
    <m/>
    <x v="1"/>
    <m/>
  </r>
  <r>
    <x v="1"/>
    <m/>
    <x v="81"/>
    <x v="0"/>
    <x v="3"/>
    <x v="9"/>
    <x v="8"/>
    <x v="0"/>
    <m/>
    <s v="CR 24-1"/>
    <x v="1"/>
    <m/>
    <x v="8"/>
    <m/>
    <n v="295"/>
    <m/>
    <m/>
    <m/>
    <m/>
    <m/>
    <m/>
    <n v="6"/>
    <m/>
    <m/>
    <m/>
    <s v=""/>
    <m/>
    <m/>
    <m/>
    <x v="1"/>
    <m/>
  </r>
  <r>
    <x v="1"/>
    <m/>
    <x v="81"/>
    <x v="0"/>
    <x v="3"/>
    <x v="9"/>
    <x v="8"/>
    <x v="0"/>
    <m/>
    <m/>
    <x v="2"/>
    <m/>
    <x v="10"/>
    <m/>
    <n v="360"/>
    <m/>
    <m/>
    <m/>
    <n v="18"/>
    <m/>
    <m/>
    <n v="8"/>
    <m/>
    <m/>
    <m/>
    <n v="36"/>
    <m/>
    <m/>
    <m/>
    <x v="1"/>
    <m/>
  </r>
  <r>
    <x v="1"/>
    <m/>
    <x v="81"/>
    <x v="0"/>
    <x v="3"/>
    <x v="9"/>
    <x v="8"/>
    <x v="0"/>
    <m/>
    <m/>
    <x v="3"/>
    <m/>
    <x v="8"/>
    <m/>
    <m/>
    <m/>
    <m/>
    <m/>
    <m/>
    <m/>
    <m/>
    <m/>
    <m/>
    <m/>
    <m/>
    <s v=""/>
    <m/>
    <m/>
    <m/>
    <x v="1"/>
    <s v="18+"/>
  </r>
  <r>
    <x v="1"/>
    <m/>
    <x v="82"/>
    <x v="0"/>
    <x v="3"/>
    <x v="9"/>
    <x v="8"/>
    <x v="0"/>
    <m/>
    <s v="CR 24-2"/>
    <x v="1"/>
    <m/>
    <x v="3"/>
    <m/>
    <n v="315"/>
    <m/>
    <m/>
    <m/>
    <m/>
    <m/>
    <m/>
    <n v="5"/>
    <m/>
    <m/>
    <m/>
    <s v=""/>
    <m/>
    <m/>
    <m/>
    <x v="1"/>
    <m/>
  </r>
  <r>
    <x v="1"/>
    <m/>
    <x v="82"/>
    <x v="0"/>
    <x v="3"/>
    <x v="9"/>
    <x v="8"/>
    <x v="0"/>
    <m/>
    <m/>
    <x v="2"/>
    <m/>
    <x v="3"/>
    <m/>
    <n v="325"/>
    <m/>
    <m/>
    <m/>
    <n v="24"/>
    <m/>
    <m/>
    <n v="7"/>
    <m/>
    <m/>
    <m/>
    <n v="41"/>
    <m/>
    <m/>
    <m/>
    <x v="1"/>
    <m/>
  </r>
  <r>
    <x v="1"/>
    <m/>
    <x v="83"/>
    <x v="0"/>
    <x v="3"/>
    <x v="9"/>
    <x v="8"/>
    <x v="0"/>
    <m/>
    <s v="CR 24-3"/>
    <x v="1"/>
    <m/>
    <x v="8"/>
    <m/>
    <n v="320"/>
    <m/>
    <m/>
    <m/>
    <m/>
    <m/>
    <m/>
    <m/>
    <m/>
    <m/>
    <m/>
    <s v=""/>
    <m/>
    <m/>
    <m/>
    <x v="1"/>
    <m/>
  </r>
  <r>
    <x v="1"/>
    <m/>
    <x v="83"/>
    <x v="0"/>
    <x v="3"/>
    <x v="9"/>
    <x v="8"/>
    <x v="0"/>
    <m/>
    <m/>
    <x v="2"/>
    <m/>
    <x v="3"/>
    <m/>
    <m/>
    <m/>
    <m/>
    <m/>
    <m/>
    <m/>
    <m/>
    <m/>
    <m/>
    <m/>
    <m/>
    <s v=""/>
    <m/>
    <m/>
    <m/>
    <x v="1"/>
    <m/>
  </r>
  <r>
    <x v="1"/>
    <m/>
    <x v="83"/>
    <x v="0"/>
    <x v="3"/>
    <x v="9"/>
    <x v="8"/>
    <x v="0"/>
    <m/>
    <m/>
    <x v="3"/>
    <m/>
    <x v="13"/>
    <m/>
    <m/>
    <m/>
    <m/>
    <m/>
    <m/>
    <m/>
    <m/>
    <m/>
    <m/>
    <m/>
    <m/>
    <s v=""/>
    <m/>
    <m/>
    <m/>
    <x v="1"/>
    <m/>
  </r>
  <r>
    <x v="1"/>
    <m/>
    <x v="84"/>
    <x v="0"/>
    <x v="3"/>
    <x v="9"/>
    <x v="8"/>
    <x v="0"/>
    <m/>
    <s v="CR 24-4"/>
    <x v="1"/>
    <m/>
    <x v="13"/>
    <m/>
    <n v="295"/>
    <m/>
    <m/>
    <m/>
    <n v="23"/>
    <m/>
    <m/>
    <n v="5"/>
    <m/>
    <m/>
    <m/>
    <n v="43"/>
    <m/>
    <m/>
    <m/>
    <x v="1"/>
    <m/>
  </r>
  <r>
    <x v="1"/>
    <m/>
    <x v="84"/>
    <x v="0"/>
    <x v="3"/>
    <x v="9"/>
    <x v="8"/>
    <x v="0"/>
    <m/>
    <m/>
    <x v="2"/>
    <m/>
    <x v="3"/>
    <m/>
    <n v="295"/>
    <m/>
    <m/>
    <m/>
    <m/>
    <m/>
    <m/>
    <m/>
    <m/>
    <m/>
    <m/>
    <s v=""/>
    <m/>
    <m/>
    <m/>
    <x v="1"/>
    <m/>
  </r>
  <r>
    <x v="1"/>
    <m/>
    <x v="84"/>
    <x v="0"/>
    <x v="3"/>
    <x v="9"/>
    <x v="8"/>
    <x v="0"/>
    <m/>
    <m/>
    <x v="3"/>
    <m/>
    <x v="10"/>
    <m/>
    <n v="265"/>
    <m/>
    <m/>
    <m/>
    <m/>
    <m/>
    <m/>
    <m/>
    <m/>
    <m/>
    <m/>
    <s v=""/>
    <m/>
    <m/>
    <m/>
    <x v="1"/>
    <m/>
  </r>
  <r>
    <x v="1"/>
    <m/>
    <x v="85"/>
    <x v="0"/>
    <x v="3"/>
    <x v="5"/>
    <x v="8"/>
    <x v="0"/>
    <m/>
    <s v="Ma 24-1"/>
    <x v="1"/>
    <m/>
    <x v="3"/>
    <m/>
    <n v="360"/>
    <m/>
    <m/>
    <m/>
    <n v="19"/>
    <m/>
    <m/>
    <n v="4"/>
    <m/>
    <m/>
    <m/>
    <n v="36"/>
    <m/>
    <m/>
    <m/>
    <x v="1"/>
    <m/>
  </r>
  <r>
    <x v="1"/>
    <m/>
    <x v="85"/>
    <x v="0"/>
    <x v="3"/>
    <x v="5"/>
    <x v="8"/>
    <x v="0"/>
    <m/>
    <m/>
    <x v="2"/>
    <m/>
    <x v="1"/>
    <m/>
    <n v="310"/>
    <m/>
    <m/>
    <m/>
    <n v="20"/>
    <m/>
    <m/>
    <n v="5"/>
    <m/>
    <m/>
    <m/>
    <n v="36"/>
    <m/>
    <m/>
    <m/>
    <x v="1"/>
    <m/>
  </r>
  <r>
    <x v="1"/>
    <m/>
    <x v="85"/>
    <x v="0"/>
    <x v="3"/>
    <x v="5"/>
    <x v="8"/>
    <x v="0"/>
    <m/>
    <m/>
    <x v="3"/>
    <m/>
    <x v="3"/>
    <m/>
    <n v="380"/>
    <m/>
    <m/>
    <m/>
    <n v="20"/>
    <m/>
    <m/>
    <n v="5"/>
    <m/>
    <m/>
    <m/>
    <n v="37"/>
    <m/>
    <m/>
    <m/>
    <x v="1"/>
    <m/>
  </r>
  <r>
    <x v="1"/>
    <m/>
    <x v="85"/>
    <x v="0"/>
    <x v="3"/>
    <x v="5"/>
    <x v="8"/>
    <x v="0"/>
    <m/>
    <m/>
    <x v="4"/>
    <m/>
    <x v="5"/>
    <m/>
    <n v="400"/>
    <m/>
    <m/>
    <m/>
    <n v="21"/>
    <m/>
    <m/>
    <n v="5"/>
    <m/>
    <m/>
    <m/>
    <n v="36"/>
    <m/>
    <m/>
    <m/>
    <x v="1"/>
    <m/>
  </r>
  <r>
    <x v="1"/>
    <m/>
    <x v="85"/>
    <x v="0"/>
    <x v="3"/>
    <x v="5"/>
    <x v="8"/>
    <x v="0"/>
    <m/>
    <m/>
    <x v="5"/>
    <m/>
    <x v="3"/>
    <m/>
    <n v="340"/>
    <m/>
    <m/>
    <m/>
    <n v="19"/>
    <m/>
    <m/>
    <n v="3"/>
    <m/>
    <m/>
    <m/>
    <n v="36"/>
    <m/>
    <m/>
    <m/>
    <x v="1"/>
    <m/>
  </r>
  <r>
    <x v="1"/>
    <m/>
    <x v="86"/>
    <x v="0"/>
    <x v="3"/>
    <x v="5"/>
    <x v="8"/>
    <x v="0"/>
    <m/>
    <s v="Ma 24-2"/>
    <x v="1"/>
    <m/>
    <x v="1"/>
    <m/>
    <n v="465"/>
    <m/>
    <m/>
    <m/>
    <n v="23"/>
    <m/>
    <m/>
    <n v="4"/>
    <m/>
    <m/>
    <m/>
    <n v="39"/>
    <m/>
    <m/>
    <m/>
    <x v="1"/>
    <m/>
  </r>
  <r>
    <x v="1"/>
    <m/>
    <x v="86"/>
    <x v="0"/>
    <x v="3"/>
    <x v="5"/>
    <x v="8"/>
    <x v="0"/>
    <m/>
    <m/>
    <x v="2"/>
    <m/>
    <x v="3"/>
    <m/>
    <n v="403"/>
    <m/>
    <m/>
    <m/>
    <n v="21"/>
    <m/>
    <m/>
    <n v="4"/>
    <m/>
    <m/>
    <m/>
    <n v="38"/>
    <m/>
    <m/>
    <m/>
    <x v="1"/>
    <m/>
  </r>
  <r>
    <x v="1"/>
    <m/>
    <x v="86"/>
    <x v="0"/>
    <x v="3"/>
    <x v="5"/>
    <x v="8"/>
    <x v="0"/>
    <m/>
    <m/>
    <x v="3"/>
    <m/>
    <x v="3"/>
    <m/>
    <n v="410"/>
    <m/>
    <m/>
    <m/>
    <n v="21"/>
    <m/>
    <m/>
    <n v="4"/>
    <m/>
    <m/>
    <m/>
    <n v="38"/>
    <m/>
    <m/>
    <m/>
    <x v="1"/>
    <m/>
  </r>
  <r>
    <x v="1"/>
    <m/>
    <x v="86"/>
    <x v="0"/>
    <x v="3"/>
    <x v="5"/>
    <x v="8"/>
    <x v="0"/>
    <m/>
    <m/>
    <x v="4"/>
    <m/>
    <x v="1"/>
    <m/>
    <n v="330"/>
    <m/>
    <m/>
    <m/>
    <n v="17"/>
    <m/>
    <m/>
    <n v="4"/>
    <m/>
    <m/>
    <m/>
    <n v="33"/>
    <m/>
    <m/>
    <m/>
    <x v="1"/>
    <m/>
  </r>
  <r>
    <x v="1"/>
    <m/>
    <x v="86"/>
    <x v="0"/>
    <x v="3"/>
    <x v="5"/>
    <x v="8"/>
    <x v="0"/>
    <m/>
    <m/>
    <x v="5"/>
    <m/>
    <x v="3"/>
    <m/>
    <n v="387"/>
    <m/>
    <m/>
    <m/>
    <n v="19"/>
    <m/>
    <m/>
    <n v="4"/>
    <m/>
    <m/>
    <m/>
    <n v="36"/>
    <m/>
    <m/>
    <m/>
    <x v="1"/>
    <m/>
  </r>
  <r>
    <x v="1"/>
    <m/>
    <x v="87"/>
    <x v="0"/>
    <x v="3"/>
    <x v="5"/>
    <x v="8"/>
    <x v="0"/>
    <m/>
    <s v="Ma 24-3"/>
    <x v="1"/>
    <m/>
    <x v="3"/>
    <m/>
    <n v="412"/>
    <m/>
    <m/>
    <m/>
    <n v="21"/>
    <m/>
    <m/>
    <n v="5"/>
    <m/>
    <m/>
    <m/>
    <n v="38"/>
    <m/>
    <m/>
    <m/>
    <x v="1"/>
    <m/>
  </r>
  <r>
    <x v="1"/>
    <m/>
    <x v="87"/>
    <x v="0"/>
    <x v="3"/>
    <x v="5"/>
    <x v="8"/>
    <x v="0"/>
    <m/>
    <m/>
    <x v="2"/>
    <m/>
    <x v="10"/>
    <m/>
    <n v="400"/>
    <m/>
    <m/>
    <m/>
    <n v="18"/>
    <m/>
    <m/>
    <n v="5"/>
    <m/>
    <m/>
    <m/>
    <n v="36"/>
    <m/>
    <m/>
    <m/>
    <x v="1"/>
    <m/>
  </r>
  <r>
    <x v="1"/>
    <m/>
    <x v="87"/>
    <x v="0"/>
    <x v="3"/>
    <x v="5"/>
    <x v="8"/>
    <x v="0"/>
    <m/>
    <m/>
    <x v="3"/>
    <m/>
    <x v="10"/>
    <m/>
    <n v="403"/>
    <m/>
    <m/>
    <m/>
    <n v="20"/>
    <m/>
    <m/>
    <n v="5"/>
    <m/>
    <m/>
    <m/>
    <n v="38"/>
    <m/>
    <m/>
    <m/>
    <x v="1"/>
    <m/>
  </r>
  <r>
    <x v="1"/>
    <m/>
    <x v="87"/>
    <x v="0"/>
    <x v="3"/>
    <x v="5"/>
    <x v="8"/>
    <x v="0"/>
    <m/>
    <m/>
    <x v="4"/>
    <m/>
    <x v="3"/>
    <m/>
    <n v="360"/>
    <m/>
    <m/>
    <m/>
    <n v="19"/>
    <m/>
    <m/>
    <n v="4"/>
    <m/>
    <m/>
    <m/>
    <n v="36"/>
    <m/>
    <m/>
    <m/>
    <x v="1"/>
    <m/>
  </r>
  <r>
    <x v="1"/>
    <m/>
    <x v="88"/>
    <x v="0"/>
    <x v="3"/>
    <x v="5"/>
    <x v="8"/>
    <x v="0"/>
    <m/>
    <s v="Ma 24-4"/>
    <x v="1"/>
    <m/>
    <x v="1"/>
    <m/>
    <n v="410"/>
    <m/>
    <m/>
    <m/>
    <n v="19"/>
    <m/>
    <m/>
    <n v="4"/>
    <m/>
    <m/>
    <m/>
    <n v="35"/>
    <m/>
    <m/>
    <m/>
    <x v="1"/>
    <m/>
  </r>
  <r>
    <x v="1"/>
    <m/>
    <x v="88"/>
    <x v="0"/>
    <x v="3"/>
    <x v="5"/>
    <x v="8"/>
    <x v="0"/>
    <m/>
    <m/>
    <x v="2"/>
    <m/>
    <x v="10"/>
    <m/>
    <n v="445"/>
    <m/>
    <m/>
    <m/>
    <n v="19"/>
    <m/>
    <m/>
    <n v="4"/>
    <m/>
    <m/>
    <m/>
    <n v="37"/>
    <m/>
    <m/>
    <m/>
    <x v="1"/>
    <m/>
  </r>
  <r>
    <x v="1"/>
    <m/>
    <x v="88"/>
    <x v="0"/>
    <x v="3"/>
    <x v="5"/>
    <x v="8"/>
    <x v="0"/>
    <m/>
    <m/>
    <x v="3"/>
    <m/>
    <x v="10"/>
    <m/>
    <m/>
    <m/>
    <m/>
    <m/>
    <m/>
    <m/>
    <m/>
    <m/>
    <m/>
    <m/>
    <m/>
    <s v=""/>
    <m/>
    <m/>
    <m/>
    <x v="1"/>
    <m/>
  </r>
  <r>
    <x v="1"/>
    <m/>
    <x v="88"/>
    <x v="0"/>
    <x v="3"/>
    <x v="5"/>
    <x v="8"/>
    <x v="0"/>
    <m/>
    <m/>
    <x v="4"/>
    <m/>
    <x v="10"/>
    <m/>
    <n v="430"/>
    <m/>
    <m/>
    <m/>
    <n v="19"/>
    <m/>
    <m/>
    <n v="5"/>
    <m/>
    <m/>
    <m/>
    <n v="37"/>
    <m/>
    <m/>
    <m/>
    <x v="1"/>
    <m/>
  </r>
  <r>
    <x v="1"/>
    <m/>
    <x v="89"/>
    <x v="0"/>
    <x v="3"/>
    <x v="7"/>
    <x v="1"/>
    <x v="0"/>
    <m/>
    <s v="Sa 24-1"/>
    <x v="1"/>
    <m/>
    <x v="12"/>
    <m/>
    <n v="392"/>
    <m/>
    <m/>
    <m/>
    <n v="17"/>
    <m/>
    <m/>
    <m/>
    <m/>
    <m/>
    <m/>
    <n v="26"/>
    <m/>
    <m/>
    <m/>
    <x v="1"/>
    <n v="9"/>
  </r>
  <r>
    <x v="1"/>
    <m/>
    <x v="89"/>
    <x v="0"/>
    <x v="3"/>
    <x v="7"/>
    <x v="1"/>
    <x v="0"/>
    <m/>
    <m/>
    <x v="2"/>
    <m/>
    <x v="7"/>
    <m/>
    <n v="380"/>
    <m/>
    <m/>
    <m/>
    <n v="20"/>
    <m/>
    <m/>
    <m/>
    <m/>
    <m/>
    <m/>
    <n v="31"/>
    <m/>
    <m/>
    <m/>
    <x v="1"/>
    <n v="11"/>
  </r>
  <r>
    <x v="1"/>
    <m/>
    <x v="89"/>
    <x v="0"/>
    <x v="3"/>
    <x v="7"/>
    <x v="1"/>
    <x v="0"/>
    <m/>
    <m/>
    <x v="3"/>
    <m/>
    <x v="12"/>
    <m/>
    <n v="410"/>
    <m/>
    <m/>
    <m/>
    <n v="19"/>
    <m/>
    <m/>
    <m/>
    <m/>
    <m/>
    <m/>
    <n v="28"/>
    <m/>
    <m/>
    <m/>
    <x v="1"/>
    <n v="9"/>
  </r>
  <r>
    <x v="1"/>
    <m/>
    <x v="89"/>
    <x v="0"/>
    <x v="3"/>
    <x v="7"/>
    <x v="1"/>
    <x v="0"/>
    <m/>
    <m/>
    <x v="4"/>
    <m/>
    <x v="12"/>
    <m/>
    <n v="364"/>
    <m/>
    <m/>
    <m/>
    <n v="16"/>
    <m/>
    <m/>
    <m/>
    <m/>
    <m/>
    <m/>
    <n v="25"/>
    <m/>
    <m/>
    <m/>
    <x v="1"/>
    <n v="9"/>
  </r>
  <r>
    <x v="1"/>
    <m/>
    <x v="90"/>
    <x v="0"/>
    <x v="3"/>
    <x v="7"/>
    <x v="1"/>
    <x v="0"/>
    <m/>
    <s v="Sa 24-2"/>
    <x v="1"/>
    <m/>
    <x v="6"/>
    <m/>
    <n v="400"/>
    <m/>
    <m/>
    <m/>
    <n v="16"/>
    <m/>
    <m/>
    <m/>
    <m/>
    <m/>
    <m/>
    <n v="26"/>
    <m/>
    <m/>
    <m/>
    <x v="1"/>
    <n v="10"/>
  </r>
  <r>
    <x v="1"/>
    <m/>
    <x v="90"/>
    <x v="0"/>
    <x v="3"/>
    <x v="7"/>
    <x v="1"/>
    <x v="0"/>
    <m/>
    <m/>
    <x v="2"/>
    <m/>
    <x v="7"/>
    <m/>
    <n v="400"/>
    <m/>
    <m/>
    <m/>
    <n v="19"/>
    <m/>
    <m/>
    <m/>
    <m/>
    <m/>
    <m/>
    <n v="30"/>
    <m/>
    <m/>
    <m/>
    <x v="1"/>
    <n v="11"/>
  </r>
  <r>
    <x v="1"/>
    <m/>
    <x v="90"/>
    <x v="0"/>
    <x v="3"/>
    <x v="7"/>
    <x v="1"/>
    <x v="0"/>
    <m/>
    <m/>
    <x v="3"/>
    <m/>
    <x v="12"/>
    <m/>
    <n v="410"/>
    <m/>
    <m/>
    <m/>
    <n v="21"/>
    <m/>
    <m/>
    <m/>
    <m/>
    <m/>
    <m/>
    <n v="30"/>
    <m/>
    <m/>
    <m/>
    <x v="1"/>
    <n v="9"/>
  </r>
  <r>
    <x v="1"/>
    <m/>
    <x v="90"/>
    <x v="0"/>
    <x v="3"/>
    <x v="7"/>
    <x v="1"/>
    <x v="0"/>
    <m/>
    <m/>
    <x v="4"/>
    <m/>
    <x v="12"/>
    <m/>
    <n v="360"/>
    <m/>
    <m/>
    <m/>
    <n v="18"/>
    <m/>
    <m/>
    <m/>
    <m/>
    <m/>
    <m/>
    <n v="27"/>
    <m/>
    <m/>
    <m/>
    <x v="1"/>
    <n v="9"/>
  </r>
  <r>
    <x v="1"/>
    <m/>
    <x v="91"/>
    <x v="0"/>
    <x v="3"/>
    <x v="7"/>
    <x v="1"/>
    <x v="0"/>
    <m/>
    <s v="Sa 24-4"/>
    <x v="1"/>
    <m/>
    <x v="11"/>
    <m/>
    <n v="325"/>
    <m/>
    <m/>
    <m/>
    <n v="16"/>
    <m/>
    <m/>
    <m/>
    <m/>
    <m/>
    <m/>
    <n v="24"/>
    <m/>
    <m/>
    <m/>
    <x v="1"/>
    <n v="8"/>
  </r>
  <r>
    <x v="1"/>
    <m/>
    <x v="91"/>
    <x v="0"/>
    <x v="3"/>
    <x v="7"/>
    <x v="1"/>
    <x v="0"/>
    <m/>
    <m/>
    <x v="2"/>
    <m/>
    <x v="12"/>
    <m/>
    <n v="410"/>
    <m/>
    <m/>
    <m/>
    <n v="19"/>
    <m/>
    <m/>
    <m/>
    <m/>
    <m/>
    <m/>
    <n v="28"/>
    <m/>
    <m/>
    <m/>
    <x v="1"/>
    <n v="9"/>
  </r>
  <r>
    <x v="1"/>
    <m/>
    <x v="91"/>
    <x v="0"/>
    <x v="3"/>
    <x v="7"/>
    <x v="1"/>
    <x v="0"/>
    <m/>
    <m/>
    <x v="3"/>
    <m/>
    <x v="12"/>
    <m/>
    <n v="395"/>
    <m/>
    <m/>
    <m/>
    <n v="17"/>
    <m/>
    <m/>
    <m/>
    <m/>
    <m/>
    <m/>
    <n v="26"/>
    <m/>
    <m/>
    <m/>
    <x v="1"/>
    <n v="9"/>
  </r>
  <r>
    <x v="1"/>
    <m/>
    <x v="91"/>
    <x v="0"/>
    <x v="3"/>
    <x v="7"/>
    <x v="1"/>
    <x v="0"/>
    <m/>
    <m/>
    <x v="4"/>
    <m/>
    <x v="6"/>
    <m/>
    <n v="367"/>
    <m/>
    <m/>
    <m/>
    <n v="17"/>
    <m/>
    <m/>
    <m/>
    <m/>
    <m/>
    <m/>
    <n v="27"/>
    <m/>
    <m/>
    <m/>
    <x v="1"/>
    <n v="10"/>
  </r>
  <r>
    <x v="1"/>
    <m/>
    <x v="92"/>
    <x v="0"/>
    <x v="3"/>
    <x v="7"/>
    <x v="2"/>
    <x v="0"/>
    <m/>
    <s v="Sa 24-3"/>
    <x v="1"/>
    <m/>
    <x v="6"/>
    <m/>
    <n v="385"/>
    <m/>
    <m/>
    <m/>
    <n v="19"/>
    <m/>
    <m/>
    <n v="3"/>
    <m/>
    <m/>
    <m/>
    <n v="29"/>
    <m/>
    <m/>
    <m/>
    <x v="1"/>
    <n v="10"/>
  </r>
  <r>
    <x v="1"/>
    <m/>
    <x v="92"/>
    <x v="0"/>
    <x v="3"/>
    <x v="7"/>
    <x v="2"/>
    <x v="0"/>
    <m/>
    <m/>
    <x v="2"/>
    <m/>
    <x v="6"/>
    <m/>
    <n v="375"/>
    <m/>
    <m/>
    <m/>
    <n v="18"/>
    <m/>
    <m/>
    <n v="3"/>
    <m/>
    <m/>
    <m/>
    <n v="28"/>
    <m/>
    <m/>
    <m/>
    <x v="1"/>
    <n v="10"/>
  </r>
  <r>
    <x v="1"/>
    <m/>
    <x v="92"/>
    <x v="0"/>
    <x v="3"/>
    <x v="7"/>
    <x v="2"/>
    <x v="0"/>
    <m/>
    <m/>
    <x v="3"/>
    <m/>
    <x v="11"/>
    <m/>
    <n v="370"/>
    <m/>
    <m/>
    <m/>
    <n v="18"/>
    <m/>
    <m/>
    <n v="3"/>
    <m/>
    <m/>
    <m/>
    <n v="26"/>
    <m/>
    <m/>
    <m/>
    <x v="1"/>
    <n v="8"/>
  </r>
  <r>
    <x v="1"/>
    <m/>
    <x v="92"/>
    <x v="0"/>
    <x v="3"/>
    <x v="7"/>
    <x v="2"/>
    <x v="0"/>
    <m/>
    <m/>
    <x v="4"/>
    <m/>
    <x v="6"/>
    <m/>
    <n v="405"/>
    <m/>
    <m/>
    <m/>
    <n v="17"/>
    <m/>
    <m/>
    <n v="3"/>
    <m/>
    <m/>
    <m/>
    <n v="27"/>
    <m/>
    <m/>
    <m/>
    <x v="1"/>
    <n v="10"/>
  </r>
  <r>
    <x v="1"/>
    <m/>
    <x v="93"/>
    <x v="0"/>
    <x v="3"/>
    <x v="8"/>
    <x v="7"/>
    <x v="0"/>
    <m/>
    <s v="Wa 24-1"/>
    <x v="1"/>
    <m/>
    <x v="3"/>
    <m/>
    <n v="375"/>
    <m/>
    <m/>
    <m/>
    <n v="20"/>
    <m/>
    <m/>
    <n v="6"/>
    <m/>
    <m/>
    <m/>
    <n v="37"/>
    <m/>
    <m/>
    <m/>
    <x v="1"/>
    <n v="17"/>
  </r>
  <r>
    <x v="1"/>
    <m/>
    <x v="93"/>
    <x v="0"/>
    <x v="3"/>
    <x v="8"/>
    <x v="7"/>
    <x v="0"/>
    <m/>
    <m/>
    <x v="2"/>
    <m/>
    <x v="1"/>
    <m/>
    <n v="420"/>
    <m/>
    <m/>
    <m/>
    <n v="22"/>
    <m/>
    <m/>
    <n v="6"/>
    <m/>
    <m/>
    <m/>
    <n v="38"/>
    <m/>
    <m/>
    <m/>
    <x v="1"/>
    <n v="16"/>
  </r>
  <r>
    <x v="1"/>
    <m/>
    <x v="93"/>
    <x v="0"/>
    <x v="3"/>
    <x v="8"/>
    <x v="7"/>
    <x v="0"/>
    <m/>
    <m/>
    <x v="3"/>
    <m/>
    <x v="13"/>
    <m/>
    <n v="370"/>
    <m/>
    <m/>
    <m/>
    <n v="23"/>
    <m/>
    <m/>
    <n v="6"/>
    <m/>
    <m/>
    <m/>
    <n v="43"/>
    <m/>
    <m/>
    <m/>
    <x v="1"/>
    <n v="20"/>
  </r>
  <r>
    <x v="1"/>
    <m/>
    <x v="93"/>
    <x v="0"/>
    <x v="3"/>
    <x v="8"/>
    <x v="7"/>
    <x v="0"/>
    <m/>
    <m/>
    <x v="4"/>
    <m/>
    <x v="10"/>
    <m/>
    <n v="315"/>
    <m/>
    <m/>
    <m/>
    <n v="17"/>
    <m/>
    <m/>
    <n v="7"/>
    <m/>
    <m/>
    <m/>
    <n v="35"/>
    <m/>
    <m/>
    <m/>
    <x v="1"/>
    <n v="18"/>
  </r>
  <r>
    <x v="1"/>
    <m/>
    <x v="94"/>
    <x v="0"/>
    <x v="3"/>
    <x v="8"/>
    <x v="7"/>
    <x v="0"/>
    <m/>
    <s v="Wa 24-2"/>
    <x v="1"/>
    <m/>
    <x v="1"/>
    <m/>
    <n v="370"/>
    <m/>
    <m/>
    <m/>
    <n v="22"/>
    <m/>
    <m/>
    <n v="6"/>
    <m/>
    <m/>
    <m/>
    <n v="38"/>
    <m/>
    <m/>
    <m/>
    <x v="1"/>
    <n v="16"/>
  </r>
  <r>
    <x v="1"/>
    <m/>
    <x v="94"/>
    <x v="0"/>
    <x v="3"/>
    <x v="8"/>
    <x v="7"/>
    <x v="0"/>
    <m/>
    <m/>
    <x v="2"/>
    <m/>
    <x v="3"/>
    <m/>
    <n v="380"/>
    <m/>
    <m/>
    <m/>
    <n v="24"/>
    <m/>
    <m/>
    <n v="6"/>
    <m/>
    <m/>
    <m/>
    <n v="41"/>
    <m/>
    <m/>
    <m/>
    <x v="1"/>
    <n v="17"/>
  </r>
  <r>
    <x v="1"/>
    <m/>
    <x v="95"/>
    <x v="0"/>
    <x v="3"/>
    <x v="8"/>
    <x v="8"/>
    <x v="0"/>
    <d v="2014-08-07T00:00:00"/>
    <s v="Wa 24-3"/>
    <x v="1"/>
    <m/>
    <x v="5"/>
    <m/>
    <n v="445"/>
    <m/>
    <m/>
    <m/>
    <n v="28"/>
    <m/>
    <m/>
    <n v="5"/>
    <m/>
    <m/>
    <m/>
    <n v="43"/>
    <m/>
    <m/>
    <m/>
    <x v="1"/>
    <m/>
  </r>
  <r>
    <x v="1"/>
    <m/>
    <x v="95"/>
    <x v="0"/>
    <x v="3"/>
    <x v="8"/>
    <x v="8"/>
    <x v="0"/>
    <m/>
    <m/>
    <x v="2"/>
    <m/>
    <x v="3"/>
    <m/>
    <n v="345"/>
    <m/>
    <m/>
    <m/>
    <n v="25"/>
    <m/>
    <m/>
    <n v="6"/>
    <m/>
    <m/>
    <m/>
    <n v="42"/>
    <m/>
    <m/>
    <m/>
    <x v="1"/>
    <m/>
  </r>
  <r>
    <x v="1"/>
    <m/>
    <x v="96"/>
    <x v="0"/>
    <x v="3"/>
    <x v="8"/>
    <x v="8"/>
    <x v="0"/>
    <m/>
    <s v="Wa 24-4"/>
    <x v="1"/>
    <m/>
    <x v="3"/>
    <m/>
    <n v="433"/>
    <m/>
    <m/>
    <m/>
    <n v="23"/>
    <m/>
    <m/>
    <n v="7"/>
    <m/>
    <m/>
    <m/>
    <n v="40"/>
    <m/>
    <m/>
    <m/>
    <x v="1"/>
    <m/>
  </r>
  <r>
    <x v="1"/>
    <m/>
    <x v="96"/>
    <x v="0"/>
    <x v="3"/>
    <x v="8"/>
    <x v="8"/>
    <x v="0"/>
    <m/>
    <m/>
    <x v="2"/>
    <m/>
    <x v="3"/>
    <m/>
    <n v="405"/>
    <m/>
    <m/>
    <m/>
    <n v="25"/>
    <m/>
    <m/>
    <n v="7"/>
    <m/>
    <m/>
    <m/>
    <n v="42"/>
    <m/>
    <m/>
    <m/>
    <x v="1"/>
    <m/>
  </r>
  <r>
    <x v="1"/>
    <m/>
    <x v="97"/>
    <x v="0"/>
    <x v="4"/>
    <x v="1"/>
    <x v="7"/>
    <x v="0"/>
    <m/>
    <s v="Amarok 52-1"/>
    <x v="1"/>
    <m/>
    <x v="1"/>
    <m/>
    <n v="420"/>
    <m/>
    <m/>
    <m/>
    <m/>
    <m/>
    <m/>
    <n v="5"/>
    <m/>
    <m/>
    <m/>
    <s v=""/>
    <m/>
    <m/>
    <m/>
    <x v="1"/>
    <n v="16"/>
  </r>
  <r>
    <x v="1"/>
    <m/>
    <x v="97"/>
    <x v="0"/>
    <x v="4"/>
    <x v="1"/>
    <x v="7"/>
    <x v="0"/>
    <m/>
    <m/>
    <x v="2"/>
    <m/>
    <x v="5"/>
    <m/>
    <n v="440"/>
    <m/>
    <m/>
    <m/>
    <n v="23"/>
    <m/>
    <m/>
    <n v="5"/>
    <m/>
    <m/>
    <m/>
    <n v="38"/>
    <m/>
    <m/>
    <m/>
    <x v="1"/>
    <n v="15"/>
  </r>
  <r>
    <x v="1"/>
    <m/>
    <x v="97"/>
    <x v="0"/>
    <x v="4"/>
    <x v="1"/>
    <x v="7"/>
    <x v="0"/>
    <m/>
    <m/>
    <x v="3"/>
    <m/>
    <x v="5"/>
    <m/>
    <n v="375"/>
    <m/>
    <m/>
    <m/>
    <n v="19"/>
    <m/>
    <m/>
    <n v="5"/>
    <m/>
    <m/>
    <m/>
    <n v="34"/>
    <m/>
    <m/>
    <m/>
    <x v="1"/>
    <n v="15"/>
  </r>
  <r>
    <x v="1"/>
    <m/>
    <x v="97"/>
    <x v="0"/>
    <x v="4"/>
    <x v="1"/>
    <x v="7"/>
    <x v="0"/>
    <m/>
    <m/>
    <x v="4"/>
    <m/>
    <x v="3"/>
    <m/>
    <n v="360"/>
    <m/>
    <m/>
    <m/>
    <n v="19"/>
    <m/>
    <m/>
    <n v="5"/>
    <m/>
    <m/>
    <m/>
    <n v="36"/>
    <m/>
    <m/>
    <m/>
    <x v="1"/>
    <n v="17"/>
  </r>
  <r>
    <x v="1"/>
    <m/>
    <x v="98"/>
    <x v="0"/>
    <x v="4"/>
    <x v="1"/>
    <x v="7"/>
    <x v="0"/>
    <m/>
    <s v="Amarok 52-2"/>
    <x v="1"/>
    <m/>
    <x v="1"/>
    <m/>
    <n v="445"/>
    <m/>
    <m/>
    <m/>
    <n v="23"/>
    <m/>
    <m/>
    <n v="5"/>
    <m/>
    <m/>
    <m/>
    <n v="39"/>
    <m/>
    <m/>
    <m/>
    <x v="1"/>
    <n v="16"/>
  </r>
  <r>
    <x v="1"/>
    <m/>
    <x v="98"/>
    <x v="0"/>
    <x v="4"/>
    <x v="1"/>
    <x v="7"/>
    <x v="0"/>
    <m/>
    <m/>
    <x v="2"/>
    <m/>
    <x v="2"/>
    <m/>
    <n v="395"/>
    <m/>
    <m/>
    <m/>
    <n v="21"/>
    <m/>
    <m/>
    <n v="4"/>
    <m/>
    <m/>
    <m/>
    <n v="34"/>
    <m/>
    <m/>
    <m/>
    <x v="1"/>
    <n v="13"/>
  </r>
  <r>
    <x v="1"/>
    <m/>
    <x v="98"/>
    <x v="0"/>
    <x v="4"/>
    <x v="1"/>
    <x v="7"/>
    <x v="0"/>
    <m/>
    <m/>
    <x v="3"/>
    <m/>
    <x v="3"/>
    <m/>
    <n v="470"/>
    <m/>
    <m/>
    <m/>
    <n v="19"/>
    <m/>
    <m/>
    <n v="5"/>
    <m/>
    <m/>
    <m/>
    <n v="36"/>
    <m/>
    <m/>
    <m/>
    <x v="1"/>
    <n v="17"/>
  </r>
  <r>
    <x v="1"/>
    <m/>
    <x v="98"/>
    <x v="0"/>
    <x v="4"/>
    <x v="1"/>
    <x v="7"/>
    <x v="0"/>
    <m/>
    <m/>
    <x v="4"/>
    <m/>
    <x v="4"/>
    <m/>
    <n v="403"/>
    <m/>
    <m/>
    <m/>
    <m/>
    <m/>
    <m/>
    <m/>
    <m/>
    <m/>
    <m/>
    <s v=""/>
    <m/>
    <m/>
    <m/>
    <x v="1"/>
    <n v="14"/>
  </r>
  <r>
    <x v="1"/>
    <m/>
    <x v="99"/>
    <x v="0"/>
    <x v="4"/>
    <x v="1"/>
    <x v="7"/>
    <x v="0"/>
    <m/>
    <s v="Amarok 52-3"/>
    <x v="1"/>
    <m/>
    <x v="1"/>
    <m/>
    <n v="425"/>
    <m/>
    <m/>
    <m/>
    <n v="19"/>
    <m/>
    <m/>
    <n v="4"/>
    <m/>
    <m/>
    <m/>
    <n v="35"/>
    <m/>
    <m/>
    <m/>
    <x v="1"/>
    <n v="16"/>
  </r>
  <r>
    <x v="1"/>
    <m/>
    <x v="99"/>
    <x v="0"/>
    <x v="4"/>
    <x v="1"/>
    <x v="7"/>
    <x v="0"/>
    <m/>
    <m/>
    <x v="2"/>
    <m/>
    <x v="4"/>
    <m/>
    <n v="400"/>
    <m/>
    <m/>
    <m/>
    <n v="20"/>
    <m/>
    <m/>
    <n v="4"/>
    <m/>
    <m/>
    <m/>
    <n v="34"/>
    <m/>
    <m/>
    <m/>
    <x v="1"/>
    <n v="14"/>
  </r>
  <r>
    <x v="1"/>
    <m/>
    <x v="99"/>
    <x v="0"/>
    <x v="4"/>
    <x v="1"/>
    <x v="7"/>
    <x v="0"/>
    <m/>
    <m/>
    <x v="3"/>
    <m/>
    <x v="3"/>
    <m/>
    <n v="405"/>
    <m/>
    <m/>
    <m/>
    <n v="22"/>
    <m/>
    <m/>
    <n v="5"/>
    <m/>
    <m/>
    <m/>
    <n v="39"/>
    <m/>
    <m/>
    <m/>
    <x v="1"/>
    <n v="17"/>
  </r>
  <r>
    <x v="1"/>
    <m/>
    <x v="99"/>
    <x v="0"/>
    <x v="4"/>
    <x v="1"/>
    <x v="7"/>
    <x v="0"/>
    <m/>
    <m/>
    <x v="4"/>
    <m/>
    <x v="1"/>
    <m/>
    <n v="345"/>
    <m/>
    <m/>
    <m/>
    <n v="24"/>
    <m/>
    <m/>
    <n v="4"/>
    <m/>
    <m/>
    <m/>
    <n v="40"/>
    <m/>
    <m/>
    <m/>
    <x v="1"/>
    <n v="16"/>
  </r>
  <r>
    <x v="1"/>
    <m/>
    <x v="100"/>
    <x v="0"/>
    <x v="4"/>
    <x v="1"/>
    <x v="7"/>
    <x v="0"/>
    <m/>
    <s v="Amarok 52-4"/>
    <x v="1"/>
    <m/>
    <x v="3"/>
    <m/>
    <n v="445"/>
    <m/>
    <m/>
    <m/>
    <n v="19"/>
    <m/>
    <m/>
    <n v="5"/>
    <m/>
    <m/>
    <m/>
    <n v="36"/>
    <m/>
    <m/>
    <m/>
    <x v="1"/>
    <n v="17"/>
  </r>
  <r>
    <x v="1"/>
    <m/>
    <x v="100"/>
    <x v="0"/>
    <x v="4"/>
    <x v="1"/>
    <x v="7"/>
    <x v="0"/>
    <m/>
    <m/>
    <x v="2"/>
    <m/>
    <x v="5"/>
    <m/>
    <n v="400"/>
    <m/>
    <m/>
    <m/>
    <n v="23"/>
    <m/>
    <m/>
    <n v="4"/>
    <m/>
    <m/>
    <m/>
    <n v="38"/>
    <m/>
    <m/>
    <m/>
    <x v="1"/>
    <n v="15"/>
  </r>
  <r>
    <x v="1"/>
    <m/>
    <x v="100"/>
    <x v="0"/>
    <x v="4"/>
    <x v="1"/>
    <x v="7"/>
    <x v="0"/>
    <m/>
    <m/>
    <x v="3"/>
    <m/>
    <x v="3"/>
    <m/>
    <n v="380"/>
    <m/>
    <m/>
    <m/>
    <n v="18"/>
    <m/>
    <m/>
    <n v="4"/>
    <m/>
    <m/>
    <m/>
    <n v="35"/>
    <m/>
    <m/>
    <m/>
    <x v="1"/>
    <n v="17"/>
  </r>
  <r>
    <x v="1"/>
    <m/>
    <x v="100"/>
    <x v="0"/>
    <x v="4"/>
    <x v="1"/>
    <x v="7"/>
    <x v="0"/>
    <m/>
    <m/>
    <x v="4"/>
    <m/>
    <x v="1"/>
    <m/>
    <n v="365"/>
    <m/>
    <m/>
    <m/>
    <n v="17"/>
    <m/>
    <m/>
    <n v="4"/>
    <m/>
    <m/>
    <m/>
    <n v="33"/>
    <m/>
    <m/>
    <m/>
    <x v="1"/>
    <n v="16"/>
  </r>
  <r>
    <x v="1"/>
    <m/>
    <x v="101"/>
    <x v="0"/>
    <x v="4"/>
    <x v="2"/>
    <x v="7"/>
    <x v="0"/>
    <m/>
    <s v="Aspiring 52-1"/>
    <x v="1"/>
    <m/>
    <x v="1"/>
    <m/>
    <n v="435"/>
    <m/>
    <m/>
    <m/>
    <n v="24"/>
    <m/>
    <m/>
    <n v="5"/>
    <m/>
    <m/>
    <m/>
    <n v="40"/>
    <m/>
    <m/>
    <m/>
    <x v="1"/>
    <n v="16"/>
  </r>
  <r>
    <x v="1"/>
    <m/>
    <x v="101"/>
    <x v="0"/>
    <x v="4"/>
    <x v="2"/>
    <x v="7"/>
    <x v="0"/>
    <m/>
    <m/>
    <x v="2"/>
    <m/>
    <x v="4"/>
    <m/>
    <n v="450"/>
    <m/>
    <m/>
    <m/>
    <n v="26"/>
    <m/>
    <m/>
    <n v="6"/>
    <m/>
    <m/>
    <m/>
    <n v="40"/>
    <m/>
    <m/>
    <m/>
    <x v="1"/>
    <n v="14"/>
  </r>
  <r>
    <x v="1"/>
    <m/>
    <x v="101"/>
    <x v="0"/>
    <x v="4"/>
    <x v="2"/>
    <x v="7"/>
    <x v="0"/>
    <m/>
    <m/>
    <x v="3"/>
    <m/>
    <x v="1"/>
    <m/>
    <n v="455"/>
    <m/>
    <m/>
    <m/>
    <n v="24"/>
    <m/>
    <m/>
    <n v="7"/>
    <m/>
    <m/>
    <m/>
    <n v="40"/>
    <m/>
    <m/>
    <m/>
    <x v="1"/>
    <n v="16"/>
  </r>
  <r>
    <x v="1"/>
    <m/>
    <x v="101"/>
    <x v="0"/>
    <x v="4"/>
    <x v="2"/>
    <x v="7"/>
    <x v="0"/>
    <m/>
    <m/>
    <x v="4"/>
    <m/>
    <x v="4"/>
    <m/>
    <n v="495"/>
    <m/>
    <m/>
    <m/>
    <n v="23"/>
    <m/>
    <m/>
    <n v="5"/>
    <m/>
    <m/>
    <m/>
    <n v="37"/>
    <m/>
    <m/>
    <m/>
    <x v="1"/>
    <n v="14"/>
  </r>
  <r>
    <x v="1"/>
    <m/>
    <x v="102"/>
    <x v="0"/>
    <x v="4"/>
    <x v="2"/>
    <x v="7"/>
    <x v="0"/>
    <m/>
    <s v="Aspiring 52-2"/>
    <x v="1"/>
    <m/>
    <x v="3"/>
    <m/>
    <n v="405"/>
    <m/>
    <m/>
    <m/>
    <n v="25"/>
    <m/>
    <m/>
    <n v="5"/>
    <m/>
    <m/>
    <m/>
    <n v="42"/>
    <m/>
    <m/>
    <m/>
    <x v="1"/>
    <n v="17"/>
  </r>
  <r>
    <x v="1"/>
    <m/>
    <x v="102"/>
    <x v="0"/>
    <x v="4"/>
    <x v="2"/>
    <x v="7"/>
    <x v="0"/>
    <m/>
    <m/>
    <x v="2"/>
    <m/>
    <x v="1"/>
    <m/>
    <n v="403"/>
    <m/>
    <m/>
    <m/>
    <n v="23"/>
    <m/>
    <m/>
    <n v="5"/>
    <m/>
    <m/>
    <m/>
    <n v="39"/>
    <m/>
    <m/>
    <m/>
    <x v="1"/>
    <n v="16"/>
  </r>
  <r>
    <x v="1"/>
    <m/>
    <x v="102"/>
    <x v="0"/>
    <x v="4"/>
    <x v="2"/>
    <x v="7"/>
    <x v="0"/>
    <m/>
    <m/>
    <x v="3"/>
    <m/>
    <x v="3"/>
    <m/>
    <m/>
    <m/>
    <m/>
    <m/>
    <m/>
    <m/>
    <m/>
    <m/>
    <m/>
    <m/>
    <m/>
    <s v=""/>
    <m/>
    <m/>
    <m/>
    <x v="1"/>
    <n v="17"/>
  </r>
  <r>
    <x v="1"/>
    <m/>
    <x v="103"/>
    <x v="0"/>
    <x v="4"/>
    <x v="2"/>
    <x v="7"/>
    <x v="0"/>
    <m/>
    <s v="Aspiring 52-3"/>
    <x v="1"/>
    <m/>
    <x v="4"/>
    <m/>
    <n v="400"/>
    <m/>
    <m/>
    <m/>
    <n v="21"/>
    <m/>
    <m/>
    <n v="4"/>
    <m/>
    <m/>
    <m/>
    <n v="35"/>
    <m/>
    <m/>
    <m/>
    <x v="1"/>
    <n v="14"/>
  </r>
  <r>
    <x v="1"/>
    <m/>
    <x v="103"/>
    <x v="0"/>
    <x v="4"/>
    <x v="2"/>
    <x v="7"/>
    <x v="0"/>
    <m/>
    <m/>
    <x v="2"/>
    <m/>
    <x v="5"/>
    <m/>
    <n v="420"/>
    <m/>
    <m/>
    <m/>
    <n v="22"/>
    <m/>
    <m/>
    <n v="5"/>
    <m/>
    <m/>
    <m/>
    <n v="37"/>
    <m/>
    <m/>
    <m/>
    <x v="1"/>
    <n v="15"/>
  </r>
  <r>
    <x v="1"/>
    <m/>
    <x v="103"/>
    <x v="0"/>
    <x v="4"/>
    <x v="2"/>
    <x v="7"/>
    <x v="0"/>
    <m/>
    <m/>
    <x v="3"/>
    <m/>
    <x v="9"/>
    <m/>
    <n v="360"/>
    <m/>
    <m/>
    <m/>
    <m/>
    <m/>
    <m/>
    <n v="3"/>
    <m/>
    <m/>
    <m/>
    <s v=""/>
    <m/>
    <m/>
    <m/>
    <x v="1"/>
    <n v="12"/>
  </r>
  <r>
    <x v="1"/>
    <m/>
    <x v="103"/>
    <x v="0"/>
    <x v="4"/>
    <x v="2"/>
    <x v="7"/>
    <x v="0"/>
    <m/>
    <m/>
    <x v="4"/>
    <m/>
    <x v="10"/>
    <m/>
    <m/>
    <m/>
    <m/>
    <m/>
    <m/>
    <m/>
    <m/>
    <m/>
    <m/>
    <m/>
    <m/>
    <s v=""/>
    <m/>
    <m/>
    <m/>
    <x v="1"/>
    <n v="18"/>
  </r>
  <r>
    <x v="1"/>
    <m/>
    <x v="104"/>
    <x v="0"/>
    <x v="4"/>
    <x v="2"/>
    <x v="7"/>
    <x v="0"/>
    <m/>
    <s v="Aspiring 52-4"/>
    <x v="1"/>
    <m/>
    <x v="9"/>
    <m/>
    <n v="380"/>
    <m/>
    <m/>
    <m/>
    <m/>
    <m/>
    <m/>
    <n v="4"/>
    <m/>
    <m/>
    <m/>
    <s v=""/>
    <m/>
    <m/>
    <m/>
    <x v="1"/>
    <n v="12"/>
  </r>
  <r>
    <x v="1"/>
    <m/>
    <x v="104"/>
    <x v="0"/>
    <x v="4"/>
    <x v="2"/>
    <x v="7"/>
    <x v="0"/>
    <m/>
    <m/>
    <x v="2"/>
    <m/>
    <x v="4"/>
    <m/>
    <n v="360"/>
    <m/>
    <m/>
    <m/>
    <n v="17"/>
    <m/>
    <m/>
    <n v="4"/>
    <m/>
    <m/>
    <m/>
    <n v="31"/>
    <m/>
    <m/>
    <m/>
    <x v="1"/>
    <n v="14"/>
  </r>
  <r>
    <x v="1"/>
    <m/>
    <x v="104"/>
    <x v="0"/>
    <x v="4"/>
    <x v="2"/>
    <x v="7"/>
    <x v="0"/>
    <m/>
    <m/>
    <x v="3"/>
    <m/>
    <x v="3"/>
    <m/>
    <n v="385"/>
    <m/>
    <m/>
    <m/>
    <n v="24"/>
    <m/>
    <m/>
    <n v="6"/>
    <m/>
    <m/>
    <m/>
    <n v="41"/>
    <m/>
    <m/>
    <m/>
    <x v="1"/>
    <n v="17"/>
  </r>
  <r>
    <x v="1"/>
    <m/>
    <x v="104"/>
    <x v="0"/>
    <x v="4"/>
    <x v="2"/>
    <x v="7"/>
    <x v="0"/>
    <m/>
    <m/>
    <x v="4"/>
    <m/>
    <x v="3"/>
    <m/>
    <m/>
    <m/>
    <m/>
    <m/>
    <m/>
    <m/>
    <m/>
    <m/>
    <m/>
    <m/>
    <m/>
    <s v=""/>
    <m/>
    <m/>
    <m/>
    <x v="1"/>
    <n v="17"/>
  </r>
  <r>
    <x v="1"/>
    <m/>
    <x v="105"/>
    <x v="0"/>
    <x v="4"/>
    <x v="3"/>
    <x v="2"/>
    <x v="0"/>
    <m/>
    <s v="Batten Winter 52-1"/>
    <x v="1"/>
    <m/>
    <x v="6"/>
    <m/>
    <n v="400"/>
    <m/>
    <m/>
    <m/>
    <n v="17"/>
    <m/>
    <m/>
    <n v="3"/>
    <m/>
    <m/>
    <m/>
    <n v="27"/>
    <m/>
    <m/>
    <m/>
    <x v="1"/>
    <n v="10"/>
  </r>
  <r>
    <x v="1"/>
    <m/>
    <x v="105"/>
    <x v="0"/>
    <x v="4"/>
    <x v="3"/>
    <x v="2"/>
    <x v="0"/>
    <m/>
    <m/>
    <x v="2"/>
    <m/>
    <x v="11"/>
    <m/>
    <n v="487"/>
    <m/>
    <m/>
    <m/>
    <n v="15"/>
    <m/>
    <m/>
    <n v="3"/>
    <m/>
    <m/>
    <m/>
    <n v="23"/>
    <m/>
    <m/>
    <m/>
    <x v="1"/>
    <n v="8"/>
  </r>
  <r>
    <x v="1"/>
    <m/>
    <x v="105"/>
    <x v="0"/>
    <x v="4"/>
    <x v="3"/>
    <x v="2"/>
    <x v="0"/>
    <m/>
    <m/>
    <x v="3"/>
    <m/>
    <x v="12"/>
    <m/>
    <n v="350"/>
    <m/>
    <m/>
    <m/>
    <m/>
    <m/>
    <m/>
    <n v="3"/>
    <m/>
    <m/>
    <m/>
    <s v=""/>
    <m/>
    <m/>
    <m/>
    <x v="1"/>
    <n v="9"/>
  </r>
  <r>
    <x v="1"/>
    <m/>
    <x v="106"/>
    <x v="0"/>
    <x v="4"/>
    <x v="3"/>
    <x v="2"/>
    <x v="0"/>
    <m/>
    <s v="Batten Winter 52-4"/>
    <x v="1"/>
    <m/>
    <x v="6"/>
    <m/>
    <n v="374"/>
    <m/>
    <m/>
    <m/>
    <n v="16"/>
    <m/>
    <m/>
    <n v="3"/>
    <m/>
    <m/>
    <m/>
    <n v="26"/>
    <m/>
    <m/>
    <m/>
    <x v="1"/>
    <n v="10"/>
  </r>
  <r>
    <x v="1"/>
    <m/>
    <x v="106"/>
    <x v="0"/>
    <x v="4"/>
    <x v="3"/>
    <x v="2"/>
    <x v="0"/>
    <m/>
    <m/>
    <x v="2"/>
    <m/>
    <x v="6"/>
    <m/>
    <n v="440"/>
    <m/>
    <m/>
    <m/>
    <n v="16"/>
    <m/>
    <m/>
    <n v="4"/>
    <m/>
    <m/>
    <m/>
    <n v="26"/>
    <m/>
    <m/>
    <m/>
    <x v="1"/>
    <n v="10"/>
  </r>
  <r>
    <x v="1"/>
    <m/>
    <x v="107"/>
    <x v="0"/>
    <x v="4"/>
    <x v="3"/>
    <x v="4"/>
    <x v="0"/>
    <m/>
    <s v="Batten W 52-3"/>
    <x v="1"/>
    <m/>
    <x v="7"/>
    <m/>
    <n v="440"/>
    <m/>
    <m/>
    <m/>
    <n v="18"/>
    <m/>
    <m/>
    <n v="4"/>
    <m/>
    <m/>
    <m/>
    <n v="29"/>
    <m/>
    <m/>
    <m/>
    <x v="1"/>
    <n v="11"/>
  </r>
  <r>
    <x v="1"/>
    <m/>
    <x v="107"/>
    <x v="0"/>
    <x v="4"/>
    <x v="3"/>
    <x v="4"/>
    <x v="0"/>
    <m/>
    <m/>
    <x v="2"/>
    <m/>
    <x v="7"/>
    <m/>
    <n v="460"/>
    <m/>
    <m/>
    <m/>
    <n v="16"/>
    <m/>
    <m/>
    <n v="4"/>
    <m/>
    <m/>
    <m/>
    <n v="27"/>
    <m/>
    <m/>
    <m/>
    <x v="1"/>
    <n v="11"/>
  </r>
  <r>
    <x v="1"/>
    <m/>
    <x v="107"/>
    <x v="0"/>
    <x v="4"/>
    <x v="3"/>
    <x v="4"/>
    <x v="0"/>
    <m/>
    <m/>
    <x v="3"/>
    <m/>
    <x v="2"/>
    <m/>
    <n v="500"/>
    <m/>
    <m/>
    <m/>
    <n v="17"/>
    <m/>
    <m/>
    <n v="5"/>
    <m/>
    <m/>
    <m/>
    <n v="30"/>
    <m/>
    <m/>
    <m/>
    <x v="1"/>
    <n v="13"/>
  </r>
  <r>
    <x v="1"/>
    <m/>
    <x v="107"/>
    <x v="0"/>
    <x v="4"/>
    <x v="3"/>
    <x v="4"/>
    <x v="0"/>
    <m/>
    <m/>
    <x v="4"/>
    <m/>
    <x v="7"/>
    <m/>
    <n v="430"/>
    <m/>
    <m/>
    <m/>
    <n v="17"/>
    <m/>
    <m/>
    <m/>
    <m/>
    <m/>
    <m/>
    <n v="28"/>
    <m/>
    <m/>
    <m/>
    <x v="1"/>
    <n v="11"/>
  </r>
  <r>
    <x v="1"/>
    <m/>
    <x v="108"/>
    <x v="0"/>
    <x v="4"/>
    <x v="3"/>
    <x v="7"/>
    <x v="0"/>
    <m/>
    <s v="Batten W 52-2"/>
    <x v="1"/>
    <m/>
    <x v="9"/>
    <m/>
    <n v="411"/>
    <m/>
    <m/>
    <m/>
    <m/>
    <m/>
    <m/>
    <n v="4"/>
    <m/>
    <m/>
    <m/>
    <s v=""/>
    <m/>
    <m/>
    <m/>
    <x v="1"/>
    <n v="12"/>
  </r>
  <r>
    <x v="1"/>
    <m/>
    <x v="108"/>
    <x v="0"/>
    <x v="4"/>
    <x v="3"/>
    <x v="7"/>
    <x v="0"/>
    <m/>
    <m/>
    <x v="2"/>
    <m/>
    <x v="2"/>
    <m/>
    <n v="485"/>
    <m/>
    <m/>
    <m/>
    <n v="21"/>
    <m/>
    <m/>
    <n v="4"/>
    <m/>
    <m/>
    <m/>
    <n v="34"/>
    <m/>
    <m/>
    <m/>
    <x v="1"/>
    <n v="13"/>
  </r>
  <r>
    <x v="1"/>
    <m/>
    <x v="108"/>
    <x v="0"/>
    <x v="4"/>
    <x v="3"/>
    <x v="7"/>
    <x v="0"/>
    <m/>
    <m/>
    <x v="3"/>
    <m/>
    <x v="4"/>
    <m/>
    <n v="410"/>
    <m/>
    <m/>
    <m/>
    <n v="19"/>
    <m/>
    <m/>
    <n v="5"/>
    <m/>
    <m/>
    <m/>
    <n v="33"/>
    <m/>
    <m/>
    <m/>
    <x v="1"/>
    <n v="14"/>
  </r>
  <r>
    <x v="1"/>
    <m/>
    <x v="108"/>
    <x v="0"/>
    <x v="4"/>
    <x v="3"/>
    <x v="7"/>
    <x v="0"/>
    <m/>
    <m/>
    <x v="4"/>
    <m/>
    <x v="7"/>
    <m/>
    <n v="409"/>
    <m/>
    <m/>
    <m/>
    <n v="17"/>
    <m/>
    <m/>
    <n v="3"/>
    <m/>
    <m/>
    <m/>
    <n v="28"/>
    <m/>
    <m/>
    <m/>
    <x v="1"/>
    <n v="11"/>
  </r>
  <r>
    <x v="1"/>
    <m/>
    <x v="109"/>
    <x v="0"/>
    <x v="4"/>
    <x v="4"/>
    <x v="7"/>
    <x v="0"/>
    <m/>
    <s v="Consort 52-1"/>
    <x v="1"/>
    <m/>
    <x v="4"/>
    <m/>
    <n v="400"/>
    <m/>
    <m/>
    <m/>
    <n v="21"/>
    <m/>
    <m/>
    <n v="5"/>
    <m/>
    <m/>
    <m/>
    <n v="35"/>
    <m/>
    <m/>
    <m/>
    <x v="1"/>
    <n v="14"/>
  </r>
  <r>
    <x v="1"/>
    <m/>
    <x v="109"/>
    <x v="0"/>
    <x v="4"/>
    <x v="4"/>
    <x v="7"/>
    <x v="0"/>
    <m/>
    <m/>
    <x v="2"/>
    <m/>
    <x v="4"/>
    <m/>
    <m/>
    <m/>
    <m/>
    <m/>
    <m/>
    <m/>
    <m/>
    <m/>
    <m/>
    <m/>
    <m/>
    <s v=""/>
    <m/>
    <m/>
    <m/>
    <x v="1"/>
    <n v="14"/>
  </r>
  <r>
    <x v="1"/>
    <m/>
    <x v="109"/>
    <x v="0"/>
    <x v="4"/>
    <x v="4"/>
    <x v="7"/>
    <x v="0"/>
    <m/>
    <m/>
    <x v="3"/>
    <m/>
    <x v="3"/>
    <m/>
    <m/>
    <m/>
    <m/>
    <m/>
    <m/>
    <m/>
    <m/>
    <m/>
    <m/>
    <m/>
    <m/>
    <s v=""/>
    <m/>
    <m/>
    <m/>
    <x v="1"/>
    <n v="17"/>
  </r>
  <r>
    <x v="1"/>
    <m/>
    <x v="109"/>
    <x v="0"/>
    <x v="4"/>
    <x v="4"/>
    <x v="7"/>
    <x v="0"/>
    <m/>
    <m/>
    <x v="4"/>
    <m/>
    <x v="5"/>
    <m/>
    <m/>
    <m/>
    <m/>
    <m/>
    <m/>
    <m/>
    <m/>
    <m/>
    <m/>
    <m/>
    <m/>
    <s v=""/>
    <m/>
    <m/>
    <m/>
    <x v="1"/>
    <n v="15"/>
  </r>
  <r>
    <x v="1"/>
    <m/>
    <x v="110"/>
    <x v="0"/>
    <x v="4"/>
    <x v="4"/>
    <x v="7"/>
    <x v="0"/>
    <m/>
    <s v="Consort 52-2"/>
    <x v="1"/>
    <m/>
    <x v="5"/>
    <m/>
    <m/>
    <m/>
    <m/>
    <m/>
    <m/>
    <m/>
    <m/>
    <m/>
    <m/>
    <m/>
    <m/>
    <s v=""/>
    <m/>
    <m/>
    <m/>
    <x v="1"/>
    <s v="13+"/>
  </r>
  <r>
    <x v="1"/>
    <m/>
    <x v="110"/>
    <x v="0"/>
    <x v="4"/>
    <x v="4"/>
    <x v="7"/>
    <x v="0"/>
    <m/>
    <m/>
    <x v="2"/>
    <m/>
    <x v="1"/>
    <m/>
    <m/>
    <m/>
    <m/>
    <m/>
    <m/>
    <m/>
    <m/>
    <m/>
    <m/>
    <m/>
    <m/>
    <s v=""/>
    <m/>
    <m/>
    <m/>
    <x v="1"/>
    <s v="14+"/>
  </r>
  <r>
    <x v="1"/>
    <m/>
    <x v="110"/>
    <x v="0"/>
    <x v="4"/>
    <x v="4"/>
    <x v="7"/>
    <x v="0"/>
    <m/>
    <m/>
    <x v="3"/>
    <m/>
    <x v="3"/>
    <m/>
    <m/>
    <m/>
    <m/>
    <m/>
    <m/>
    <m/>
    <m/>
    <m/>
    <m/>
    <m/>
    <m/>
    <s v=""/>
    <m/>
    <m/>
    <m/>
    <x v="1"/>
    <s v="16+"/>
  </r>
  <r>
    <x v="1"/>
    <m/>
    <x v="110"/>
    <x v="0"/>
    <x v="4"/>
    <x v="4"/>
    <x v="7"/>
    <x v="0"/>
    <m/>
    <m/>
    <x v="4"/>
    <m/>
    <x v="3"/>
    <m/>
    <m/>
    <m/>
    <m/>
    <m/>
    <m/>
    <m/>
    <m/>
    <m/>
    <m/>
    <m/>
    <m/>
    <s v=""/>
    <m/>
    <m/>
    <m/>
    <x v="1"/>
    <s v="16+"/>
  </r>
  <r>
    <x v="1"/>
    <m/>
    <x v="111"/>
    <x v="0"/>
    <x v="4"/>
    <x v="4"/>
    <x v="7"/>
    <x v="0"/>
    <m/>
    <s v="Consort 52-3"/>
    <x v="1"/>
    <m/>
    <x v="5"/>
    <m/>
    <n v="355"/>
    <m/>
    <m/>
    <m/>
    <m/>
    <m/>
    <m/>
    <m/>
    <m/>
    <m/>
    <m/>
    <s v=""/>
    <m/>
    <m/>
    <m/>
    <x v="1"/>
    <n v="15"/>
  </r>
  <r>
    <x v="1"/>
    <m/>
    <x v="111"/>
    <x v="0"/>
    <x v="4"/>
    <x v="4"/>
    <x v="7"/>
    <x v="0"/>
    <m/>
    <m/>
    <x v="2"/>
    <m/>
    <x v="5"/>
    <m/>
    <m/>
    <m/>
    <m/>
    <m/>
    <m/>
    <m/>
    <m/>
    <m/>
    <m/>
    <m/>
    <m/>
    <s v=""/>
    <m/>
    <m/>
    <m/>
    <x v="1"/>
    <n v="15"/>
  </r>
  <r>
    <x v="1"/>
    <m/>
    <x v="111"/>
    <x v="0"/>
    <x v="4"/>
    <x v="4"/>
    <x v="7"/>
    <x v="0"/>
    <m/>
    <m/>
    <x v="3"/>
    <m/>
    <x v="5"/>
    <m/>
    <m/>
    <m/>
    <m/>
    <m/>
    <m/>
    <m/>
    <m/>
    <m/>
    <m/>
    <m/>
    <m/>
    <s v=""/>
    <m/>
    <m/>
    <m/>
    <x v="1"/>
    <s v="14+"/>
  </r>
  <r>
    <x v="1"/>
    <m/>
    <x v="112"/>
    <x v="0"/>
    <x v="4"/>
    <x v="4"/>
    <x v="8"/>
    <x v="0"/>
    <m/>
    <s v="Consort 52-4"/>
    <x v="1"/>
    <m/>
    <x v="5"/>
    <m/>
    <n v="330"/>
    <m/>
    <m/>
    <m/>
    <n v="20"/>
    <m/>
    <m/>
    <n v="5"/>
    <m/>
    <m/>
    <m/>
    <n v="35"/>
    <m/>
    <m/>
    <m/>
    <x v="1"/>
    <m/>
  </r>
  <r>
    <x v="1"/>
    <m/>
    <x v="112"/>
    <x v="0"/>
    <x v="4"/>
    <x v="4"/>
    <x v="8"/>
    <x v="0"/>
    <m/>
    <m/>
    <x v="2"/>
    <m/>
    <x v="4"/>
    <m/>
    <n v="315"/>
    <m/>
    <m/>
    <m/>
    <n v="20"/>
    <m/>
    <m/>
    <n v="4"/>
    <m/>
    <m/>
    <m/>
    <n v="34"/>
    <m/>
    <m/>
    <m/>
    <x v="1"/>
    <m/>
  </r>
  <r>
    <x v="1"/>
    <m/>
    <x v="113"/>
    <x v="1"/>
    <x v="4"/>
    <x v="9"/>
    <x v="8"/>
    <x v="0"/>
    <m/>
    <s v="CRWT 153 52-1"/>
    <x v="1"/>
    <m/>
    <x v="10"/>
    <n v="18"/>
    <m/>
    <m/>
    <m/>
    <m/>
    <m/>
    <m/>
    <s v="FL"/>
    <n v="5"/>
    <m/>
    <m/>
    <m/>
    <s v=""/>
    <m/>
    <m/>
    <m/>
    <x v="1"/>
    <m/>
  </r>
  <r>
    <x v="1"/>
    <m/>
    <x v="113"/>
    <x v="1"/>
    <x v="4"/>
    <x v="9"/>
    <x v="8"/>
    <x v="0"/>
    <m/>
    <m/>
    <x v="2"/>
    <m/>
    <x v="13"/>
    <n v="20"/>
    <m/>
    <m/>
    <m/>
    <m/>
    <m/>
    <m/>
    <s v="FL"/>
    <n v="5"/>
    <m/>
    <m/>
    <m/>
    <s v=""/>
    <m/>
    <m/>
    <m/>
    <x v="1"/>
    <m/>
  </r>
  <r>
    <x v="1"/>
    <m/>
    <x v="113"/>
    <x v="1"/>
    <x v="4"/>
    <x v="9"/>
    <x v="8"/>
    <x v="0"/>
    <m/>
    <m/>
    <x v="3"/>
    <m/>
    <x v="3"/>
    <n v="17"/>
    <m/>
    <m/>
    <m/>
    <m/>
    <m/>
    <m/>
    <s v="FL"/>
    <n v="5"/>
    <m/>
    <m/>
    <m/>
    <s v=""/>
    <m/>
    <m/>
    <m/>
    <x v="1"/>
    <m/>
  </r>
  <r>
    <x v="1"/>
    <m/>
    <x v="113"/>
    <x v="1"/>
    <x v="4"/>
    <x v="9"/>
    <x v="8"/>
    <x v="0"/>
    <m/>
    <m/>
    <x v="4"/>
    <m/>
    <x v="13"/>
    <n v="20"/>
    <m/>
    <m/>
    <m/>
    <m/>
    <m/>
    <m/>
    <s v="TS"/>
    <n v="3"/>
    <m/>
    <m/>
    <m/>
    <s v=""/>
    <m/>
    <m/>
    <m/>
    <x v="1"/>
    <n v="19"/>
  </r>
  <r>
    <x v="1"/>
    <m/>
    <x v="114"/>
    <x v="1"/>
    <x v="4"/>
    <x v="9"/>
    <x v="8"/>
    <x v="0"/>
    <m/>
    <s v="CRWT 153 52-2"/>
    <x v="1"/>
    <m/>
    <x v="10"/>
    <n v="18"/>
    <m/>
    <m/>
    <m/>
    <m/>
    <m/>
    <m/>
    <s v="TS"/>
    <n v="5"/>
    <m/>
    <m/>
    <m/>
    <s v=""/>
    <m/>
    <m/>
    <m/>
    <x v="1"/>
    <n v="18"/>
  </r>
  <r>
    <x v="1"/>
    <m/>
    <x v="114"/>
    <x v="1"/>
    <x v="4"/>
    <x v="9"/>
    <x v="8"/>
    <x v="0"/>
    <m/>
    <m/>
    <x v="2"/>
    <m/>
    <x v="3"/>
    <n v="17"/>
    <m/>
    <m/>
    <m/>
    <m/>
    <m/>
    <m/>
    <s v="FL"/>
    <n v="4"/>
    <m/>
    <m/>
    <m/>
    <s v=""/>
    <m/>
    <m/>
    <m/>
    <x v="1"/>
    <m/>
  </r>
  <r>
    <x v="1"/>
    <m/>
    <x v="114"/>
    <x v="1"/>
    <x v="4"/>
    <x v="9"/>
    <x v="8"/>
    <x v="0"/>
    <m/>
    <m/>
    <x v="3"/>
    <m/>
    <x v="14"/>
    <n v="22"/>
    <m/>
    <m/>
    <m/>
    <n v="5"/>
    <m/>
    <m/>
    <s v="TS"/>
    <m/>
    <m/>
    <m/>
    <m/>
    <s v=""/>
    <m/>
    <m/>
    <m/>
    <x v="1"/>
    <n v="17"/>
  </r>
  <r>
    <x v="1"/>
    <m/>
    <x v="114"/>
    <x v="1"/>
    <x v="4"/>
    <x v="9"/>
    <x v="8"/>
    <x v="0"/>
    <m/>
    <m/>
    <x v="4"/>
    <m/>
    <x v="13"/>
    <n v="20"/>
    <m/>
    <m/>
    <m/>
    <n v="1"/>
    <m/>
    <m/>
    <s v="TS"/>
    <n v="4"/>
    <m/>
    <m/>
    <m/>
    <s v=""/>
    <m/>
    <m/>
    <m/>
    <x v="1"/>
    <n v="19"/>
  </r>
  <r>
    <x v="1"/>
    <m/>
    <x v="115"/>
    <x v="1"/>
    <x v="4"/>
    <x v="9"/>
    <x v="8"/>
    <x v="0"/>
    <m/>
    <s v="CRWT 153 52-3"/>
    <x v="1"/>
    <m/>
    <x v="8"/>
    <n v="19"/>
    <m/>
    <m/>
    <m/>
    <n v="2"/>
    <m/>
    <m/>
    <s v="&gt;TS"/>
    <n v="4"/>
    <m/>
    <m/>
    <m/>
    <s v=""/>
    <m/>
    <m/>
    <m/>
    <x v="1"/>
    <n v="17"/>
  </r>
  <r>
    <x v="1"/>
    <m/>
    <x v="115"/>
    <x v="1"/>
    <x v="4"/>
    <x v="9"/>
    <x v="8"/>
    <x v="0"/>
    <m/>
    <m/>
    <x v="2"/>
    <m/>
    <x v="1"/>
    <n v="16"/>
    <m/>
    <m/>
    <m/>
    <m/>
    <m/>
    <m/>
    <s v="&gt;FL"/>
    <n v="4"/>
    <m/>
    <m/>
    <m/>
    <s v=""/>
    <m/>
    <m/>
    <m/>
    <x v="1"/>
    <m/>
  </r>
  <r>
    <x v="1"/>
    <m/>
    <x v="115"/>
    <x v="1"/>
    <x v="4"/>
    <x v="9"/>
    <x v="8"/>
    <x v="0"/>
    <m/>
    <m/>
    <x v="3"/>
    <m/>
    <x v="8"/>
    <n v="19"/>
    <m/>
    <m/>
    <m/>
    <n v="1"/>
    <m/>
    <m/>
    <s v="&gt;TS"/>
    <n v="5"/>
    <m/>
    <m/>
    <m/>
    <s v=""/>
    <m/>
    <m/>
    <m/>
    <x v="1"/>
    <n v="19"/>
  </r>
  <r>
    <x v="1"/>
    <m/>
    <x v="115"/>
    <x v="1"/>
    <x v="4"/>
    <x v="9"/>
    <x v="8"/>
    <x v="0"/>
    <m/>
    <m/>
    <x v="4"/>
    <m/>
    <x v="10"/>
    <n v="18"/>
    <m/>
    <m/>
    <m/>
    <m/>
    <m/>
    <m/>
    <m/>
    <n v="4"/>
    <m/>
    <m/>
    <m/>
    <s v=""/>
    <m/>
    <m/>
    <m/>
    <x v="1"/>
    <m/>
  </r>
  <r>
    <x v="1"/>
    <m/>
    <x v="116"/>
    <x v="1"/>
    <x v="4"/>
    <x v="9"/>
    <x v="8"/>
    <x v="0"/>
    <m/>
    <s v="CRWT 153 52-4"/>
    <x v="1"/>
    <m/>
    <x v="8"/>
    <n v="19"/>
    <m/>
    <m/>
    <m/>
    <n v="1"/>
    <m/>
    <m/>
    <s v="&gt;TS"/>
    <n v="5"/>
    <m/>
    <m/>
    <m/>
    <s v=""/>
    <m/>
    <m/>
    <m/>
    <x v="1"/>
    <n v="18"/>
  </r>
  <r>
    <x v="1"/>
    <m/>
    <x v="116"/>
    <x v="1"/>
    <x v="4"/>
    <x v="9"/>
    <x v="8"/>
    <x v="0"/>
    <m/>
    <m/>
    <x v="2"/>
    <m/>
    <x v="10"/>
    <n v="18"/>
    <m/>
    <m/>
    <m/>
    <m/>
    <m/>
    <m/>
    <s v="FL"/>
    <n v="5"/>
    <m/>
    <m/>
    <m/>
    <s v=""/>
    <m/>
    <m/>
    <m/>
    <x v="1"/>
    <m/>
  </r>
  <r>
    <x v="1"/>
    <m/>
    <x v="116"/>
    <x v="1"/>
    <x v="4"/>
    <x v="9"/>
    <x v="8"/>
    <x v="0"/>
    <m/>
    <m/>
    <x v="3"/>
    <m/>
    <x v="8"/>
    <n v="19"/>
    <m/>
    <m/>
    <m/>
    <m/>
    <m/>
    <m/>
    <s v="FL"/>
    <n v="6"/>
    <m/>
    <m/>
    <m/>
    <s v=""/>
    <m/>
    <m/>
    <m/>
    <x v="1"/>
    <m/>
  </r>
  <r>
    <x v="1"/>
    <m/>
    <x v="116"/>
    <x v="1"/>
    <x v="4"/>
    <x v="9"/>
    <x v="8"/>
    <x v="0"/>
    <m/>
    <m/>
    <x v="4"/>
    <m/>
    <x v="13"/>
    <n v="20"/>
    <m/>
    <m/>
    <m/>
    <m/>
    <m/>
    <m/>
    <s v="FL"/>
    <n v="6"/>
    <m/>
    <m/>
    <m/>
    <s v=""/>
    <m/>
    <m/>
    <m/>
    <x v="1"/>
    <m/>
  </r>
  <r>
    <x v="1"/>
    <m/>
    <x v="117"/>
    <x v="0"/>
    <x v="4"/>
    <x v="5"/>
    <x v="7"/>
    <x v="0"/>
    <m/>
    <s v="Macro 52-1"/>
    <x v="1"/>
    <m/>
    <x v="3"/>
    <m/>
    <n v="395"/>
    <m/>
    <m/>
    <m/>
    <n v="22"/>
    <m/>
    <m/>
    <n v="6"/>
    <m/>
    <m/>
    <m/>
    <n v="39"/>
    <m/>
    <m/>
    <m/>
    <x v="1"/>
    <n v="17"/>
  </r>
  <r>
    <x v="1"/>
    <m/>
    <x v="117"/>
    <x v="0"/>
    <x v="4"/>
    <x v="5"/>
    <x v="7"/>
    <x v="0"/>
    <m/>
    <m/>
    <x v="2"/>
    <m/>
    <x v="5"/>
    <m/>
    <n v="370"/>
    <m/>
    <m/>
    <m/>
    <n v="20"/>
    <m/>
    <m/>
    <n v="6"/>
    <m/>
    <m/>
    <m/>
    <n v="35"/>
    <m/>
    <m/>
    <m/>
    <x v="1"/>
    <n v="15"/>
  </r>
  <r>
    <x v="1"/>
    <m/>
    <x v="117"/>
    <x v="0"/>
    <x v="4"/>
    <x v="5"/>
    <x v="7"/>
    <x v="0"/>
    <m/>
    <m/>
    <x v="3"/>
    <m/>
    <x v="1"/>
    <m/>
    <m/>
    <m/>
    <m/>
    <m/>
    <m/>
    <m/>
    <m/>
    <m/>
    <m/>
    <m/>
    <m/>
    <s v=""/>
    <m/>
    <m/>
    <m/>
    <x v="1"/>
    <n v="16"/>
  </r>
  <r>
    <x v="1"/>
    <m/>
    <x v="117"/>
    <x v="0"/>
    <x v="4"/>
    <x v="5"/>
    <x v="7"/>
    <x v="0"/>
    <m/>
    <m/>
    <x v="4"/>
    <m/>
    <x v="1"/>
    <m/>
    <m/>
    <m/>
    <m/>
    <m/>
    <m/>
    <m/>
    <m/>
    <m/>
    <m/>
    <m/>
    <m/>
    <s v=""/>
    <m/>
    <m/>
    <m/>
    <x v="1"/>
    <n v="16"/>
  </r>
  <r>
    <x v="1"/>
    <m/>
    <x v="118"/>
    <x v="0"/>
    <x v="4"/>
    <x v="5"/>
    <x v="7"/>
    <x v="0"/>
    <m/>
    <s v="Macro 52-2"/>
    <x v="1"/>
    <m/>
    <x v="1"/>
    <m/>
    <n v="350"/>
    <m/>
    <m/>
    <m/>
    <n v="20"/>
    <m/>
    <m/>
    <n v="4"/>
    <m/>
    <m/>
    <m/>
    <n v="36"/>
    <m/>
    <m/>
    <m/>
    <x v="1"/>
    <n v="16"/>
  </r>
  <r>
    <x v="1"/>
    <m/>
    <x v="118"/>
    <x v="0"/>
    <x v="4"/>
    <x v="5"/>
    <x v="7"/>
    <x v="0"/>
    <m/>
    <m/>
    <x v="2"/>
    <m/>
    <x v="3"/>
    <m/>
    <m/>
    <m/>
    <m/>
    <m/>
    <m/>
    <m/>
    <m/>
    <m/>
    <m/>
    <m/>
    <m/>
    <s v=""/>
    <m/>
    <m/>
    <m/>
    <x v="1"/>
    <n v="17"/>
  </r>
  <r>
    <x v="1"/>
    <m/>
    <x v="118"/>
    <x v="0"/>
    <x v="4"/>
    <x v="5"/>
    <x v="7"/>
    <x v="0"/>
    <m/>
    <m/>
    <x v="3"/>
    <m/>
    <x v="1"/>
    <m/>
    <m/>
    <m/>
    <m/>
    <m/>
    <m/>
    <m/>
    <m/>
    <m/>
    <m/>
    <m/>
    <m/>
    <s v=""/>
    <m/>
    <m/>
    <m/>
    <x v="1"/>
    <n v="16"/>
  </r>
  <r>
    <x v="1"/>
    <m/>
    <x v="118"/>
    <x v="0"/>
    <x v="4"/>
    <x v="5"/>
    <x v="7"/>
    <x v="0"/>
    <m/>
    <m/>
    <x v="4"/>
    <m/>
    <x v="3"/>
    <m/>
    <m/>
    <m/>
    <m/>
    <m/>
    <m/>
    <m/>
    <m/>
    <m/>
    <m/>
    <m/>
    <m/>
    <s v=""/>
    <m/>
    <m/>
    <m/>
    <x v="1"/>
    <s v="15+"/>
  </r>
  <r>
    <x v="1"/>
    <m/>
    <x v="119"/>
    <x v="0"/>
    <x v="4"/>
    <x v="5"/>
    <x v="7"/>
    <x v="0"/>
    <m/>
    <s v="Macro 52-3"/>
    <x v="1"/>
    <m/>
    <x v="3"/>
    <m/>
    <n v="440"/>
    <m/>
    <m/>
    <m/>
    <n v="20"/>
    <m/>
    <m/>
    <n v="5"/>
    <m/>
    <m/>
    <m/>
    <n v="37"/>
    <m/>
    <m/>
    <m/>
    <x v="1"/>
    <n v="17"/>
  </r>
  <r>
    <x v="1"/>
    <m/>
    <x v="119"/>
    <x v="0"/>
    <x v="4"/>
    <x v="5"/>
    <x v="7"/>
    <x v="0"/>
    <m/>
    <m/>
    <x v="2"/>
    <m/>
    <x v="3"/>
    <m/>
    <n v="360"/>
    <m/>
    <m/>
    <m/>
    <n v="19"/>
    <m/>
    <m/>
    <n v="6"/>
    <m/>
    <m/>
    <m/>
    <n v="36"/>
    <m/>
    <m/>
    <m/>
    <x v="1"/>
    <n v="17"/>
  </r>
  <r>
    <x v="1"/>
    <m/>
    <x v="119"/>
    <x v="0"/>
    <x v="4"/>
    <x v="5"/>
    <x v="7"/>
    <x v="0"/>
    <m/>
    <m/>
    <x v="3"/>
    <m/>
    <x v="1"/>
    <m/>
    <m/>
    <m/>
    <m/>
    <m/>
    <m/>
    <m/>
    <m/>
    <m/>
    <m/>
    <m/>
    <m/>
    <s v=""/>
    <m/>
    <m/>
    <m/>
    <x v="1"/>
    <n v="16"/>
  </r>
  <r>
    <x v="1"/>
    <m/>
    <x v="119"/>
    <x v="0"/>
    <x v="4"/>
    <x v="5"/>
    <x v="7"/>
    <x v="0"/>
    <m/>
    <m/>
    <x v="4"/>
    <m/>
    <x v="3"/>
    <m/>
    <m/>
    <m/>
    <m/>
    <m/>
    <m/>
    <m/>
    <m/>
    <m/>
    <m/>
    <m/>
    <m/>
    <s v=""/>
    <m/>
    <m/>
    <m/>
    <x v="1"/>
    <n v="17"/>
  </r>
  <r>
    <x v="1"/>
    <m/>
    <x v="120"/>
    <x v="0"/>
    <x v="4"/>
    <x v="5"/>
    <x v="7"/>
    <x v="0"/>
    <m/>
    <s v="Macro 52-4"/>
    <x v="1"/>
    <m/>
    <x v="3"/>
    <m/>
    <n v="360"/>
    <m/>
    <m/>
    <m/>
    <n v="18"/>
    <m/>
    <m/>
    <n v="5"/>
    <m/>
    <m/>
    <m/>
    <n v="35"/>
    <m/>
    <m/>
    <m/>
    <x v="1"/>
    <n v="17"/>
  </r>
  <r>
    <x v="1"/>
    <m/>
    <x v="120"/>
    <x v="0"/>
    <x v="4"/>
    <x v="5"/>
    <x v="7"/>
    <x v="0"/>
    <m/>
    <m/>
    <x v="2"/>
    <m/>
    <x v="5"/>
    <m/>
    <n v="320"/>
    <m/>
    <m/>
    <m/>
    <n v="18"/>
    <m/>
    <m/>
    <n v="3"/>
    <m/>
    <m/>
    <m/>
    <n v="33"/>
    <m/>
    <m/>
    <m/>
    <x v="1"/>
    <n v="15"/>
  </r>
  <r>
    <x v="1"/>
    <m/>
    <x v="120"/>
    <x v="0"/>
    <x v="4"/>
    <x v="5"/>
    <x v="7"/>
    <x v="0"/>
    <m/>
    <m/>
    <x v="3"/>
    <m/>
    <x v="3"/>
    <m/>
    <n v="370"/>
    <m/>
    <m/>
    <m/>
    <n v="19"/>
    <m/>
    <m/>
    <n v="4"/>
    <m/>
    <m/>
    <m/>
    <n v="36"/>
    <m/>
    <m/>
    <m/>
    <x v="1"/>
    <n v="17"/>
  </r>
  <r>
    <x v="1"/>
    <m/>
    <x v="120"/>
    <x v="0"/>
    <x v="4"/>
    <x v="5"/>
    <x v="7"/>
    <x v="0"/>
    <m/>
    <m/>
    <x v="4"/>
    <m/>
    <x v="3"/>
    <m/>
    <m/>
    <m/>
    <m/>
    <m/>
    <m/>
    <m/>
    <m/>
    <m/>
    <m/>
    <m/>
    <m/>
    <s v=""/>
    <m/>
    <m/>
    <m/>
    <x v="1"/>
    <s v="15+"/>
  </r>
  <r>
    <x v="1"/>
    <m/>
    <x v="121"/>
    <x v="0"/>
    <x v="4"/>
    <x v="7"/>
    <x v="1"/>
    <x v="0"/>
    <m/>
    <s v="Sa 52-1"/>
    <x v="1"/>
    <m/>
    <x v="12"/>
    <m/>
    <n v="435"/>
    <m/>
    <m/>
    <m/>
    <n v="17"/>
    <m/>
    <m/>
    <m/>
    <m/>
    <m/>
    <m/>
    <n v="26"/>
    <m/>
    <m/>
    <m/>
    <x v="1"/>
    <n v="9"/>
  </r>
  <r>
    <x v="1"/>
    <m/>
    <x v="121"/>
    <x v="0"/>
    <x v="4"/>
    <x v="7"/>
    <x v="1"/>
    <x v="0"/>
    <m/>
    <m/>
    <x v="2"/>
    <m/>
    <x v="11"/>
    <m/>
    <n v="410"/>
    <m/>
    <m/>
    <m/>
    <n v="18"/>
    <m/>
    <m/>
    <m/>
    <m/>
    <m/>
    <m/>
    <n v="26"/>
    <m/>
    <m/>
    <m/>
    <x v="1"/>
    <n v="8"/>
  </r>
  <r>
    <x v="1"/>
    <m/>
    <x v="121"/>
    <x v="0"/>
    <x v="4"/>
    <x v="7"/>
    <x v="1"/>
    <x v="0"/>
    <m/>
    <m/>
    <x v="3"/>
    <m/>
    <x v="11"/>
    <m/>
    <n v="380"/>
    <m/>
    <m/>
    <m/>
    <n v="18"/>
    <m/>
    <m/>
    <m/>
    <m/>
    <m/>
    <m/>
    <n v="26"/>
    <m/>
    <m/>
    <m/>
    <x v="1"/>
    <n v="8"/>
  </r>
  <r>
    <x v="1"/>
    <m/>
    <x v="121"/>
    <x v="0"/>
    <x v="4"/>
    <x v="7"/>
    <x v="1"/>
    <x v="0"/>
    <m/>
    <m/>
    <x v="4"/>
    <m/>
    <x v="12"/>
    <m/>
    <n v="405"/>
    <m/>
    <m/>
    <m/>
    <n v="19"/>
    <m/>
    <m/>
    <m/>
    <m/>
    <m/>
    <m/>
    <n v="28"/>
    <m/>
    <m/>
    <m/>
    <x v="1"/>
    <n v="9"/>
  </r>
  <r>
    <x v="1"/>
    <m/>
    <x v="121"/>
    <x v="0"/>
    <x v="4"/>
    <x v="7"/>
    <x v="1"/>
    <x v="0"/>
    <m/>
    <m/>
    <x v="5"/>
    <m/>
    <x v="12"/>
    <m/>
    <n v="395"/>
    <m/>
    <m/>
    <m/>
    <n v="17"/>
    <m/>
    <m/>
    <m/>
    <m/>
    <m/>
    <m/>
    <n v="26"/>
    <m/>
    <m/>
    <m/>
    <x v="1"/>
    <n v="9"/>
  </r>
  <r>
    <x v="1"/>
    <m/>
    <x v="122"/>
    <x v="0"/>
    <x v="4"/>
    <x v="7"/>
    <x v="1"/>
    <x v="0"/>
    <m/>
    <s v="Sa 52-2"/>
    <x v="1"/>
    <m/>
    <x v="11"/>
    <m/>
    <n v="397"/>
    <m/>
    <m/>
    <m/>
    <n v="17"/>
    <m/>
    <m/>
    <m/>
    <m/>
    <m/>
    <m/>
    <n v="25"/>
    <m/>
    <m/>
    <m/>
    <x v="1"/>
    <n v="8"/>
  </r>
  <r>
    <x v="1"/>
    <m/>
    <x v="122"/>
    <x v="0"/>
    <x v="4"/>
    <x v="7"/>
    <x v="1"/>
    <x v="0"/>
    <m/>
    <m/>
    <x v="2"/>
    <m/>
    <x v="12"/>
    <m/>
    <n v="438"/>
    <m/>
    <m/>
    <m/>
    <n v="18"/>
    <m/>
    <m/>
    <m/>
    <m/>
    <m/>
    <m/>
    <n v="27"/>
    <m/>
    <m/>
    <m/>
    <x v="1"/>
    <n v="9"/>
  </r>
  <r>
    <x v="1"/>
    <m/>
    <x v="122"/>
    <x v="0"/>
    <x v="4"/>
    <x v="7"/>
    <x v="1"/>
    <x v="0"/>
    <m/>
    <m/>
    <x v="3"/>
    <m/>
    <x v="12"/>
    <m/>
    <n v="406"/>
    <m/>
    <m/>
    <m/>
    <n v="18"/>
    <m/>
    <m/>
    <m/>
    <m/>
    <m/>
    <m/>
    <n v="27"/>
    <m/>
    <m/>
    <m/>
    <x v="1"/>
    <n v="9"/>
  </r>
  <r>
    <x v="1"/>
    <m/>
    <x v="122"/>
    <x v="0"/>
    <x v="4"/>
    <x v="7"/>
    <x v="1"/>
    <x v="0"/>
    <m/>
    <m/>
    <x v="4"/>
    <m/>
    <x v="11"/>
    <m/>
    <n v="385"/>
    <m/>
    <m/>
    <m/>
    <n v="18"/>
    <m/>
    <m/>
    <m/>
    <m/>
    <m/>
    <m/>
    <n v="26"/>
    <m/>
    <m/>
    <m/>
    <x v="1"/>
    <n v="8"/>
  </r>
  <r>
    <x v="1"/>
    <m/>
    <x v="122"/>
    <x v="0"/>
    <x v="4"/>
    <x v="7"/>
    <x v="1"/>
    <x v="0"/>
    <m/>
    <m/>
    <x v="5"/>
    <m/>
    <x v="11"/>
    <m/>
    <n v="425"/>
    <m/>
    <m/>
    <m/>
    <n v="19"/>
    <m/>
    <m/>
    <m/>
    <m/>
    <m/>
    <m/>
    <n v="27"/>
    <m/>
    <m/>
    <m/>
    <x v="1"/>
    <n v="8"/>
  </r>
  <r>
    <x v="1"/>
    <m/>
    <x v="123"/>
    <x v="0"/>
    <x v="4"/>
    <x v="7"/>
    <x v="1"/>
    <x v="0"/>
    <m/>
    <s v="Sa 52-3"/>
    <x v="1"/>
    <m/>
    <x v="12"/>
    <m/>
    <n v="445"/>
    <m/>
    <m/>
    <m/>
    <n v="17"/>
    <m/>
    <m/>
    <m/>
    <m/>
    <m/>
    <m/>
    <n v="26"/>
    <m/>
    <m/>
    <m/>
    <x v="1"/>
    <n v="9"/>
  </r>
  <r>
    <x v="1"/>
    <m/>
    <x v="123"/>
    <x v="0"/>
    <x v="4"/>
    <x v="7"/>
    <x v="1"/>
    <x v="0"/>
    <m/>
    <m/>
    <x v="2"/>
    <m/>
    <x v="12"/>
    <m/>
    <n v="400"/>
    <m/>
    <m/>
    <m/>
    <n v="17"/>
    <m/>
    <m/>
    <m/>
    <m/>
    <m/>
    <m/>
    <n v="26"/>
    <m/>
    <m/>
    <m/>
    <x v="1"/>
    <n v="9"/>
  </r>
  <r>
    <x v="1"/>
    <m/>
    <x v="123"/>
    <x v="0"/>
    <x v="4"/>
    <x v="7"/>
    <x v="1"/>
    <x v="0"/>
    <m/>
    <m/>
    <x v="3"/>
    <m/>
    <x v="12"/>
    <m/>
    <n v="467"/>
    <m/>
    <m/>
    <m/>
    <n v="19"/>
    <m/>
    <m/>
    <m/>
    <m/>
    <m/>
    <m/>
    <n v="28"/>
    <m/>
    <m/>
    <m/>
    <x v="1"/>
    <n v="9"/>
  </r>
  <r>
    <x v="1"/>
    <m/>
    <x v="123"/>
    <x v="0"/>
    <x v="4"/>
    <x v="7"/>
    <x v="1"/>
    <x v="0"/>
    <m/>
    <m/>
    <x v="4"/>
    <m/>
    <x v="12"/>
    <m/>
    <n v="455"/>
    <m/>
    <m/>
    <m/>
    <n v="19"/>
    <m/>
    <m/>
    <m/>
    <m/>
    <m/>
    <m/>
    <n v="28"/>
    <m/>
    <m/>
    <m/>
    <x v="1"/>
    <n v="9"/>
  </r>
  <r>
    <x v="1"/>
    <m/>
    <x v="124"/>
    <x v="0"/>
    <x v="4"/>
    <x v="7"/>
    <x v="1"/>
    <x v="0"/>
    <m/>
    <s v="Sa 52-4"/>
    <x v="1"/>
    <m/>
    <x v="12"/>
    <m/>
    <n v="395"/>
    <m/>
    <m/>
    <m/>
    <n v="18"/>
    <m/>
    <m/>
    <m/>
    <m/>
    <m/>
    <m/>
    <n v="27"/>
    <m/>
    <m/>
    <m/>
    <x v="1"/>
    <n v="9"/>
  </r>
  <r>
    <x v="1"/>
    <m/>
    <x v="124"/>
    <x v="0"/>
    <x v="4"/>
    <x v="7"/>
    <x v="1"/>
    <x v="0"/>
    <m/>
    <m/>
    <x v="2"/>
    <m/>
    <x v="12"/>
    <m/>
    <n v="385"/>
    <m/>
    <m/>
    <m/>
    <n v="19"/>
    <m/>
    <m/>
    <m/>
    <m/>
    <m/>
    <m/>
    <n v="28"/>
    <m/>
    <m/>
    <m/>
    <x v="1"/>
    <n v="9"/>
  </r>
  <r>
    <x v="1"/>
    <m/>
    <x v="124"/>
    <x v="0"/>
    <x v="4"/>
    <x v="7"/>
    <x v="1"/>
    <x v="0"/>
    <m/>
    <m/>
    <x v="3"/>
    <m/>
    <x v="12"/>
    <m/>
    <n v="362"/>
    <m/>
    <m/>
    <m/>
    <n v="18"/>
    <m/>
    <m/>
    <m/>
    <m/>
    <m/>
    <m/>
    <n v="27"/>
    <m/>
    <m/>
    <m/>
    <x v="1"/>
    <n v="9"/>
  </r>
  <r>
    <x v="1"/>
    <m/>
    <x v="124"/>
    <x v="0"/>
    <x v="4"/>
    <x v="7"/>
    <x v="1"/>
    <x v="0"/>
    <m/>
    <m/>
    <x v="4"/>
    <m/>
    <x v="11"/>
    <m/>
    <n v="340"/>
    <m/>
    <m/>
    <m/>
    <n v="18"/>
    <m/>
    <m/>
    <m/>
    <m/>
    <m/>
    <m/>
    <n v="26"/>
    <m/>
    <m/>
    <m/>
    <x v="1"/>
    <n v="8"/>
  </r>
  <r>
    <x v="1"/>
    <m/>
    <x v="124"/>
    <x v="0"/>
    <x v="4"/>
    <x v="7"/>
    <x v="1"/>
    <x v="0"/>
    <m/>
    <m/>
    <x v="5"/>
    <m/>
    <x v="12"/>
    <m/>
    <n v="300"/>
    <m/>
    <m/>
    <m/>
    <n v="15"/>
    <m/>
    <m/>
    <m/>
    <m/>
    <m/>
    <m/>
    <n v="24"/>
    <m/>
    <m/>
    <m/>
    <x v="1"/>
    <n v="9"/>
  </r>
  <r>
    <x v="1"/>
    <m/>
    <x v="125"/>
    <x v="0"/>
    <x v="4"/>
    <x v="8"/>
    <x v="7"/>
    <x v="0"/>
    <m/>
    <s v="Wakanui 52-1"/>
    <x v="1"/>
    <m/>
    <x v="3"/>
    <m/>
    <m/>
    <m/>
    <m/>
    <m/>
    <m/>
    <m/>
    <m/>
    <m/>
    <m/>
    <m/>
    <m/>
    <s v=""/>
    <m/>
    <m/>
    <m/>
    <x v="1"/>
    <n v="17"/>
  </r>
  <r>
    <x v="1"/>
    <m/>
    <x v="125"/>
    <x v="0"/>
    <x v="4"/>
    <x v="8"/>
    <x v="7"/>
    <x v="0"/>
    <m/>
    <m/>
    <x v="2"/>
    <m/>
    <x v="1"/>
    <m/>
    <m/>
    <m/>
    <m/>
    <m/>
    <m/>
    <m/>
    <m/>
    <m/>
    <m/>
    <m/>
    <m/>
    <s v=""/>
    <m/>
    <m/>
    <m/>
    <x v="1"/>
    <n v="16"/>
  </r>
  <r>
    <x v="1"/>
    <m/>
    <x v="126"/>
    <x v="0"/>
    <x v="4"/>
    <x v="8"/>
    <x v="7"/>
    <x v="0"/>
    <m/>
    <s v="Wakanui 52-4"/>
    <x v="1"/>
    <m/>
    <x v="1"/>
    <m/>
    <n v="443"/>
    <m/>
    <m/>
    <m/>
    <n v="20"/>
    <m/>
    <m/>
    <n v="7"/>
    <m/>
    <m/>
    <m/>
    <n v="36"/>
    <m/>
    <m/>
    <m/>
    <x v="1"/>
    <n v="16"/>
  </r>
  <r>
    <x v="1"/>
    <m/>
    <x v="126"/>
    <x v="0"/>
    <x v="4"/>
    <x v="8"/>
    <x v="7"/>
    <x v="0"/>
    <m/>
    <m/>
    <x v="2"/>
    <m/>
    <x v="3"/>
    <m/>
    <m/>
    <m/>
    <m/>
    <m/>
    <m/>
    <m/>
    <m/>
    <m/>
    <m/>
    <m/>
    <m/>
    <s v=""/>
    <m/>
    <m/>
    <m/>
    <x v="1"/>
    <n v="17"/>
  </r>
  <r>
    <x v="1"/>
    <m/>
    <x v="126"/>
    <x v="0"/>
    <x v="4"/>
    <x v="8"/>
    <x v="7"/>
    <x v="0"/>
    <m/>
    <m/>
    <x v="3"/>
    <m/>
    <x v="3"/>
    <m/>
    <m/>
    <m/>
    <m/>
    <m/>
    <m/>
    <m/>
    <m/>
    <m/>
    <m/>
    <m/>
    <m/>
    <s v=""/>
    <m/>
    <m/>
    <m/>
    <x v="1"/>
    <s v="15+"/>
  </r>
  <r>
    <x v="1"/>
    <m/>
    <x v="127"/>
    <x v="1"/>
    <x v="4"/>
    <x v="8"/>
    <x v="8"/>
    <x v="0"/>
    <m/>
    <s v="Waka 52-2"/>
    <x v="1"/>
    <m/>
    <x v="3"/>
    <n v="17"/>
    <m/>
    <m/>
    <m/>
    <m/>
    <m/>
    <m/>
    <s v="FL"/>
    <n v="6"/>
    <m/>
    <m/>
    <m/>
    <s v=""/>
    <m/>
    <m/>
    <m/>
    <x v="1"/>
    <m/>
  </r>
  <r>
    <x v="1"/>
    <m/>
    <x v="127"/>
    <x v="1"/>
    <x v="4"/>
    <x v="8"/>
    <x v="8"/>
    <x v="0"/>
    <m/>
    <m/>
    <x v="2"/>
    <m/>
    <x v="1"/>
    <n v="16"/>
    <m/>
    <m/>
    <m/>
    <m/>
    <m/>
    <m/>
    <s v="FL"/>
    <n v="7"/>
    <m/>
    <m/>
    <m/>
    <s v=""/>
    <m/>
    <m/>
    <m/>
    <x v="1"/>
    <m/>
  </r>
  <r>
    <x v="1"/>
    <m/>
    <x v="127"/>
    <x v="1"/>
    <x v="4"/>
    <x v="8"/>
    <x v="8"/>
    <x v="0"/>
    <m/>
    <m/>
    <x v="3"/>
    <m/>
    <x v="1"/>
    <n v="16"/>
    <m/>
    <m/>
    <m/>
    <m/>
    <m/>
    <m/>
    <s v="FL"/>
    <n v="6"/>
    <m/>
    <m/>
    <m/>
    <s v=""/>
    <m/>
    <m/>
    <m/>
    <x v="1"/>
    <m/>
  </r>
  <r>
    <x v="1"/>
    <m/>
    <x v="127"/>
    <x v="1"/>
    <x v="4"/>
    <x v="8"/>
    <x v="8"/>
    <x v="0"/>
    <m/>
    <m/>
    <x v="4"/>
    <m/>
    <x v="1"/>
    <n v="16"/>
    <m/>
    <m/>
    <m/>
    <m/>
    <m/>
    <m/>
    <s v="FL"/>
    <n v="7"/>
    <m/>
    <m/>
    <m/>
    <s v=""/>
    <m/>
    <m/>
    <m/>
    <x v="1"/>
    <m/>
  </r>
  <r>
    <x v="1"/>
    <m/>
    <x v="128"/>
    <x v="1"/>
    <x v="4"/>
    <x v="8"/>
    <x v="8"/>
    <x v="0"/>
    <m/>
    <s v="Wakanui 52-3"/>
    <x v="1"/>
    <m/>
    <x v="5"/>
    <n v="15"/>
    <m/>
    <m/>
    <m/>
    <m/>
    <m/>
    <m/>
    <m/>
    <m/>
    <m/>
    <m/>
    <m/>
    <s v=""/>
    <m/>
    <m/>
    <m/>
    <x v="1"/>
    <m/>
  </r>
  <r>
    <x v="1"/>
    <m/>
    <x v="128"/>
    <x v="1"/>
    <x v="4"/>
    <x v="8"/>
    <x v="8"/>
    <x v="0"/>
    <m/>
    <m/>
    <x v="2"/>
    <m/>
    <x v="3"/>
    <n v="17"/>
    <m/>
    <m/>
    <m/>
    <m/>
    <m/>
    <m/>
    <s v="FL"/>
    <n v="4"/>
    <m/>
    <m/>
    <m/>
    <s v=""/>
    <m/>
    <m/>
    <m/>
    <x v="1"/>
    <m/>
  </r>
  <r>
    <x v="1"/>
    <m/>
    <x v="128"/>
    <x v="1"/>
    <x v="4"/>
    <x v="8"/>
    <x v="8"/>
    <x v="0"/>
    <m/>
    <m/>
    <x v="3"/>
    <m/>
    <x v="10"/>
    <n v="18"/>
    <m/>
    <m/>
    <m/>
    <m/>
    <m/>
    <m/>
    <s v="FL"/>
    <n v="5"/>
    <m/>
    <m/>
    <m/>
    <s v=""/>
    <m/>
    <m/>
    <m/>
    <x v="1"/>
    <m/>
  </r>
  <r>
    <x v="1"/>
    <m/>
    <x v="128"/>
    <x v="1"/>
    <x v="4"/>
    <x v="8"/>
    <x v="8"/>
    <x v="0"/>
    <m/>
    <m/>
    <x v="4"/>
    <m/>
    <x v="3"/>
    <n v="17"/>
    <m/>
    <m/>
    <m/>
    <m/>
    <m/>
    <m/>
    <s v="FL"/>
    <n v="6"/>
    <m/>
    <m/>
    <m/>
    <s v=""/>
    <m/>
    <m/>
    <m/>
    <x v="1"/>
    <m/>
  </r>
  <r>
    <x v="1"/>
    <m/>
    <x v="129"/>
    <x v="0"/>
    <x v="5"/>
    <x v="1"/>
    <x v="9"/>
    <x v="0"/>
    <m/>
    <s v="Am 72d1"/>
    <x v="1"/>
    <m/>
    <x v="6"/>
    <m/>
    <n v="500"/>
    <m/>
    <m/>
    <m/>
    <n v="18"/>
    <m/>
    <m/>
    <n v="4"/>
    <m/>
    <m/>
    <m/>
    <n v="28"/>
    <m/>
    <m/>
    <m/>
    <x v="1"/>
    <n v="10"/>
  </r>
  <r>
    <x v="1"/>
    <m/>
    <x v="129"/>
    <x v="0"/>
    <x v="5"/>
    <x v="1"/>
    <x v="9"/>
    <x v="0"/>
    <m/>
    <m/>
    <x v="2"/>
    <m/>
    <x v="6"/>
    <m/>
    <n v="354"/>
    <m/>
    <m/>
    <m/>
    <n v="18"/>
    <m/>
    <m/>
    <n v="3"/>
    <m/>
    <m/>
    <m/>
    <n v="28"/>
    <m/>
    <m/>
    <m/>
    <x v="1"/>
    <n v="10"/>
  </r>
  <r>
    <x v="1"/>
    <m/>
    <x v="129"/>
    <x v="0"/>
    <x v="5"/>
    <x v="1"/>
    <x v="9"/>
    <x v="0"/>
    <m/>
    <m/>
    <x v="3"/>
    <m/>
    <x v="6"/>
    <m/>
    <n v="425"/>
    <m/>
    <m/>
    <m/>
    <n v="19"/>
    <m/>
    <m/>
    <n v="4"/>
    <m/>
    <m/>
    <m/>
    <n v="29"/>
    <m/>
    <m/>
    <m/>
    <x v="1"/>
    <n v="10"/>
  </r>
  <r>
    <x v="1"/>
    <m/>
    <x v="129"/>
    <x v="0"/>
    <x v="5"/>
    <x v="1"/>
    <x v="9"/>
    <x v="0"/>
    <m/>
    <m/>
    <x v="4"/>
    <m/>
    <x v="6"/>
    <m/>
    <n v="277"/>
    <m/>
    <m/>
    <m/>
    <n v="17"/>
    <m/>
    <m/>
    <n v="3"/>
    <m/>
    <m/>
    <m/>
    <n v="27"/>
    <m/>
    <m/>
    <m/>
    <x v="1"/>
    <n v="10"/>
  </r>
  <r>
    <x v="1"/>
    <m/>
    <x v="129"/>
    <x v="0"/>
    <x v="5"/>
    <x v="1"/>
    <x v="9"/>
    <x v="0"/>
    <m/>
    <m/>
    <x v="5"/>
    <m/>
    <x v="12"/>
    <m/>
    <n v="287"/>
    <m/>
    <m/>
    <m/>
    <n v="13"/>
    <m/>
    <m/>
    <n v="4"/>
    <m/>
    <m/>
    <m/>
    <n v="22"/>
    <m/>
    <m/>
    <m/>
    <x v="1"/>
    <n v="9"/>
  </r>
  <r>
    <x v="1"/>
    <m/>
    <x v="130"/>
    <x v="0"/>
    <x v="5"/>
    <x v="1"/>
    <x v="9"/>
    <x v="0"/>
    <m/>
    <s v="Am 72d2"/>
    <x v="1"/>
    <m/>
    <x v="6"/>
    <m/>
    <n v="340"/>
    <m/>
    <m/>
    <m/>
    <n v="18"/>
    <m/>
    <m/>
    <n v="3"/>
    <m/>
    <m/>
    <m/>
    <n v="28"/>
    <m/>
    <m/>
    <m/>
    <x v="1"/>
    <n v="10"/>
  </r>
  <r>
    <x v="1"/>
    <m/>
    <x v="130"/>
    <x v="0"/>
    <x v="5"/>
    <x v="1"/>
    <x v="9"/>
    <x v="0"/>
    <m/>
    <m/>
    <x v="2"/>
    <m/>
    <x v="12"/>
    <m/>
    <n v="363"/>
    <m/>
    <m/>
    <m/>
    <n v="20"/>
    <m/>
    <m/>
    <n v="3"/>
    <m/>
    <m/>
    <m/>
    <n v="29"/>
    <m/>
    <m/>
    <m/>
    <x v="1"/>
    <n v="9"/>
  </r>
  <r>
    <x v="1"/>
    <m/>
    <x v="130"/>
    <x v="0"/>
    <x v="5"/>
    <x v="1"/>
    <x v="9"/>
    <x v="0"/>
    <m/>
    <m/>
    <x v="3"/>
    <m/>
    <x v="12"/>
    <m/>
    <n v="350"/>
    <m/>
    <m/>
    <m/>
    <n v="16"/>
    <m/>
    <m/>
    <n v="4"/>
    <m/>
    <m/>
    <m/>
    <n v="25"/>
    <m/>
    <m/>
    <m/>
    <x v="1"/>
    <n v="9"/>
  </r>
  <r>
    <x v="1"/>
    <m/>
    <x v="130"/>
    <x v="0"/>
    <x v="5"/>
    <x v="1"/>
    <x v="9"/>
    <x v="0"/>
    <m/>
    <m/>
    <x v="4"/>
    <m/>
    <x v="6"/>
    <m/>
    <n v="315"/>
    <m/>
    <m/>
    <m/>
    <n v="19"/>
    <m/>
    <m/>
    <n v="4"/>
    <m/>
    <m/>
    <m/>
    <n v="29"/>
    <m/>
    <m/>
    <m/>
    <x v="1"/>
    <n v="10"/>
  </r>
  <r>
    <x v="1"/>
    <m/>
    <x v="131"/>
    <x v="0"/>
    <x v="5"/>
    <x v="1"/>
    <x v="9"/>
    <x v="0"/>
    <m/>
    <s v="Am 72d4"/>
    <x v="1"/>
    <m/>
    <x v="6"/>
    <m/>
    <n v="370"/>
    <m/>
    <m/>
    <m/>
    <n v="19"/>
    <m/>
    <m/>
    <n v="4"/>
    <m/>
    <m/>
    <m/>
    <n v="29"/>
    <m/>
    <m/>
    <m/>
    <x v="1"/>
    <n v="10"/>
  </r>
  <r>
    <x v="1"/>
    <m/>
    <x v="131"/>
    <x v="0"/>
    <x v="5"/>
    <x v="1"/>
    <x v="9"/>
    <x v="0"/>
    <m/>
    <m/>
    <x v="2"/>
    <m/>
    <x v="6"/>
    <m/>
    <n v="383"/>
    <m/>
    <m/>
    <m/>
    <n v="18"/>
    <m/>
    <m/>
    <n v="4"/>
    <m/>
    <m/>
    <m/>
    <n v="28"/>
    <m/>
    <m/>
    <m/>
    <x v="1"/>
    <n v="10"/>
  </r>
  <r>
    <x v="1"/>
    <m/>
    <x v="131"/>
    <x v="0"/>
    <x v="5"/>
    <x v="1"/>
    <x v="9"/>
    <x v="0"/>
    <m/>
    <m/>
    <x v="3"/>
    <m/>
    <x v="6"/>
    <m/>
    <n v="275"/>
    <m/>
    <m/>
    <m/>
    <n v="18"/>
    <m/>
    <m/>
    <n v="3"/>
    <m/>
    <m/>
    <m/>
    <n v="28"/>
    <m/>
    <m/>
    <m/>
    <x v="1"/>
    <n v="10"/>
  </r>
  <r>
    <x v="1"/>
    <m/>
    <x v="131"/>
    <x v="0"/>
    <x v="5"/>
    <x v="1"/>
    <x v="9"/>
    <x v="0"/>
    <m/>
    <m/>
    <x v="4"/>
    <m/>
    <x v="6"/>
    <m/>
    <n v="310"/>
    <m/>
    <m/>
    <m/>
    <n v="17"/>
    <m/>
    <m/>
    <n v="4"/>
    <m/>
    <m/>
    <m/>
    <n v="27"/>
    <m/>
    <m/>
    <m/>
    <x v="1"/>
    <n v="10"/>
  </r>
  <r>
    <x v="1"/>
    <m/>
    <x v="132"/>
    <x v="0"/>
    <x v="5"/>
    <x v="1"/>
    <x v="4"/>
    <x v="0"/>
    <m/>
    <s v="Am 72d3"/>
    <x v="1"/>
    <m/>
    <x v="6"/>
    <m/>
    <n v="260"/>
    <m/>
    <m/>
    <m/>
    <n v="17"/>
    <m/>
    <m/>
    <n v="3"/>
    <m/>
    <m/>
    <m/>
    <n v="27"/>
    <m/>
    <m/>
    <m/>
    <x v="1"/>
    <n v="10"/>
  </r>
  <r>
    <x v="1"/>
    <m/>
    <x v="132"/>
    <x v="0"/>
    <x v="5"/>
    <x v="1"/>
    <x v="4"/>
    <x v="0"/>
    <m/>
    <m/>
    <x v="2"/>
    <m/>
    <x v="6"/>
    <m/>
    <n v="305"/>
    <m/>
    <m/>
    <m/>
    <n v="20"/>
    <m/>
    <m/>
    <n v="3"/>
    <m/>
    <m/>
    <m/>
    <n v="30"/>
    <m/>
    <m/>
    <m/>
    <x v="1"/>
    <n v="10"/>
  </r>
  <r>
    <x v="1"/>
    <m/>
    <x v="132"/>
    <x v="0"/>
    <x v="5"/>
    <x v="1"/>
    <x v="4"/>
    <x v="0"/>
    <m/>
    <m/>
    <x v="3"/>
    <m/>
    <x v="12"/>
    <m/>
    <n v="247"/>
    <m/>
    <m/>
    <m/>
    <n v="17"/>
    <m/>
    <m/>
    <n v="2"/>
    <m/>
    <m/>
    <m/>
    <n v="26"/>
    <m/>
    <m/>
    <m/>
    <x v="1"/>
    <n v="9"/>
  </r>
  <r>
    <x v="1"/>
    <m/>
    <x v="132"/>
    <x v="0"/>
    <x v="5"/>
    <x v="1"/>
    <x v="4"/>
    <x v="0"/>
    <m/>
    <m/>
    <x v="4"/>
    <m/>
    <x v="12"/>
    <m/>
    <n v="280"/>
    <m/>
    <m/>
    <m/>
    <n v="15"/>
    <m/>
    <m/>
    <n v="3"/>
    <m/>
    <m/>
    <m/>
    <n v="24"/>
    <m/>
    <m/>
    <m/>
    <x v="1"/>
    <n v="9"/>
  </r>
  <r>
    <x v="1"/>
    <m/>
    <x v="133"/>
    <x v="0"/>
    <x v="5"/>
    <x v="2"/>
    <x v="9"/>
    <x v="0"/>
    <m/>
    <s v="As 72d4"/>
    <x v="1"/>
    <m/>
    <x v="7"/>
    <m/>
    <m/>
    <m/>
    <m/>
    <m/>
    <m/>
    <m/>
    <m/>
    <n v="3"/>
    <m/>
    <m/>
    <m/>
    <s v=""/>
    <m/>
    <m/>
    <m/>
    <x v="1"/>
    <n v="11"/>
  </r>
  <r>
    <x v="1"/>
    <m/>
    <x v="133"/>
    <x v="0"/>
    <x v="5"/>
    <x v="2"/>
    <x v="9"/>
    <x v="0"/>
    <m/>
    <m/>
    <x v="2"/>
    <m/>
    <x v="11"/>
    <m/>
    <n v="295"/>
    <m/>
    <m/>
    <m/>
    <n v="16"/>
    <m/>
    <m/>
    <n v="3"/>
    <m/>
    <m/>
    <m/>
    <n v="24"/>
    <m/>
    <m/>
    <m/>
    <x v="1"/>
    <n v="8"/>
  </r>
  <r>
    <x v="1"/>
    <m/>
    <x v="133"/>
    <x v="0"/>
    <x v="5"/>
    <x v="2"/>
    <x v="9"/>
    <x v="0"/>
    <m/>
    <m/>
    <x v="3"/>
    <m/>
    <x v="15"/>
    <m/>
    <n v="225"/>
    <m/>
    <m/>
    <m/>
    <m/>
    <m/>
    <m/>
    <n v="3"/>
    <m/>
    <m/>
    <m/>
    <s v=""/>
    <m/>
    <m/>
    <m/>
    <x v="1"/>
    <n v="7"/>
  </r>
  <r>
    <x v="1"/>
    <m/>
    <x v="133"/>
    <x v="0"/>
    <x v="5"/>
    <x v="2"/>
    <x v="9"/>
    <x v="0"/>
    <m/>
    <m/>
    <x v="4"/>
    <m/>
    <x v="11"/>
    <m/>
    <n v="303"/>
    <m/>
    <m/>
    <m/>
    <n v="17"/>
    <m/>
    <m/>
    <n v="4"/>
    <m/>
    <m/>
    <m/>
    <n v="25"/>
    <m/>
    <m/>
    <m/>
    <x v="1"/>
    <n v="8"/>
  </r>
  <r>
    <x v="1"/>
    <m/>
    <x v="134"/>
    <x v="0"/>
    <x v="5"/>
    <x v="2"/>
    <x v="4"/>
    <x v="0"/>
    <m/>
    <s v="As 72d1"/>
    <x v="1"/>
    <m/>
    <x v="6"/>
    <m/>
    <n v="338"/>
    <m/>
    <m/>
    <m/>
    <n v="18"/>
    <m/>
    <m/>
    <n v="4"/>
    <m/>
    <m/>
    <m/>
    <n v="28"/>
    <m/>
    <m/>
    <m/>
    <x v="1"/>
    <n v="10"/>
  </r>
  <r>
    <x v="1"/>
    <m/>
    <x v="134"/>
    <x v="0"/>
    <x v="5"/>
    <x v="2"/>
    <x v="4"/>
    <x v="0"/>
    <m/>
    <m/>
    <x v="2"/>
    <m/>
    <x v="6"/>
    <m/>
    <n v="316"/>
    <m/>
    <m/>
    <m/>
    <n v="19"/>
    <m/>
    <m/>
    <n v="3"/>
    <m/>
    <m/>
    <m/>
    <n v="29"/>
    <m/>
    <m/>
    <m/>
    <x v="1"/>
    <n v="10"/>
  </r>
  <r>
    <x v="1"/>
    <m/>
    <x v="135"/>
    <x v="0"/>
    <x v="5"/>
    <x v="2"/>
    <x v="4"/>
    <x v="0"/>
    <m/>
    <s v="As 72d3"/>
    <x v="1"/>
    <m/>
    <x v="12"/>
    <m/>
    <n v="350"/>
    <m/>
    <m/>
    <m/>
    <n v="19"/>
    <m/>
    <m/>
    <n v="4"/>
    <m/>
    <m/>
    <m/>
    <n v="28"/>
    <m/>
    <m/>
    <m/>
    <x v="1"/>
    <n v="9"/>
  </r>
  <r>
    <x v="1"/>
    <m/>
    <x v="135"/>
    <x v="0"/>
    <x v="5"/>
    <x v="2"/>
    <x v="4"/>
    <x v="0"/>
    <m/>
    <m/>
    <x v="2"/>
    <m/>
    <x v="11"/>
    <m/>
    <n v="330"/>
    <m/>
    <m/>
    <m/>
    <n v="18"/>
    <m/>
    <m/>
    <n v="3"/>
    <m/>
    <m/>
    <m/>
    <n v="26"/>
    <m/>
    <m/>
    <m/>
    <x v="1"/>
    <n v="8"/>
  </r>
  <r>
    <x v="1"/>
    <m/>
    <x v="135"/>
    <x v="0"/>
    <x v="5"/>
    <x v="2"/>
    <x v="4"/>
    <x v="0"/>
    <m/>
    <m/>
    <x v="3"/>
    <m/>
    <x v="6"/>
    <m/>
    <n v="250"/>
    <m/>
    <m/>
    <m/>
    <m/>
    <m/>
    <m/>
    <n v="3"/>
    <m/>
    <m/>
    <m/>
    <s v=""/>
    <m/>
    <m/>
    <m/>
    <x v="1"/>
    <n v="10"/>
  </r>
  <r>
    <x v="1"/>
    <m/>
    <x v="136"/>
    <x v="0"/>
    <x v="5"/>
    <x v="2"/>
    <x v="5"/>
    <x v="0"/>
    <m/>
    <s v="As 72d-2"/>
    <x v="1"/>
    <m/>
    <x v="7"/>
    <m/>
    <n v="290"/>
    <m/>
    <m/>
    <m/>
    <n v="15"/>
    <m/>
    <m/>
    <n v="3"/>
    <m/>
    <m/>
    <m/>
    <n v="26"/>
    <m/>
    <m/>
    <m/>
    <x v="1"/>
    <n v="11"/>
  </r>
  <r>
    <x v="1"/>
    <m/>
    <x v="136"/>
    <x v="0"/>
    <x v="5"/>
    <x v="2"/>
    <x v="5"/>
    <x v="0"/>
    <m/>
    <m/>
    <x v="2"/>
    <m/>
    <x v="7"/>
    <m/>
    <n v="265"/>
    <m/>
    <m/>
    <m/>
    <n v="15"/>
    <m/>
    <m/>
    <n v="4"/>
    <m/>
    <m/>
    <m/>
    <n v="26"/>
    <m/>
    <m/>
    <m/>
    <x v="1"/>
    <n v="11"/>
  </r>
  <r>
    <x v="1"/>
    <m/>
    <x v="136"/>
    <x v="0"/>
    <x v="5"/>
    <x v="2"/>
    <x v="5"/>
    <x v="0"/>
    <m/>
    <m/>
    <x v="3"/>
    <m/>
    <x v="12"/>
    <m/>
    <n v="275"/>
    <m/>
    <m/>
    <m/>
    <n v="16"/>
    <m/>
    <m/>
    <n v="4"/>
    <m/>
    <m/>
    <m/>
    <n v="25"/>
    <m/>
    <m/>
    <m/>
    <x v="1"/>
    <n v="9"/>
  </r>
  <r>
    <x v="1"/>
    <m/>
    <x v="137"/>
    <x v="0"/>
    <x v="5"/>
    <x v="3"/>
    <x v="9"/>
    <x v="0"/>
    <m/>
    <s v="Batten 72d2"/>
    <x v="1"/>
    <m/>
    <x v="12"/>
    <m/>
    <n v="226"/>
    <m/>
    <m/>
    <m/>
    <n v="16"/>
    <m/>
    <m/>
    <n v="3"/>
    <m/>
    <m/>
    <m/>
    <n v="25"/>
    <m/>
    <m/>
    <m/>
    <x v="1"/>
    <n v="9"/>
  </r>
  <r>
    <x v="1"/>
    <m/>
    <x v="137"/>
    <x v="0"/>
    <x v="5"/>
    <x v="3"/>
    <x v="9"/>
    <x v="0"/>
    <m/>
    <m/>
    <x v="2"/>
    <m/>
    <x v="11"/>
    <m/>
    <n v="304"/>
    <m/>
    <m/>
    <m/>
    <n v="16"/>
    <m/>
    <m/>
    <n v="3"/>
    <m/>
    <m/>
    <m/>
    <n v="24"/>
    <m/>
    <m/>
    <m/>
    <x v="1"/>
    <n v="8"/>
  </r>
  <r>
    <x v="1"/>
    <m/>
    <x v="137"/>
    <x v="0"/>
    <x v="5"/>
    <x v="3"/>
    <x v="9"/>
    <x v="0"/>
    <m/>
    <m/>
    <x v="3"/>
    <m/>
    <x v="6"/>
    <m/>
    <n v="291"/>
    <m/>
    <m/>
    <m/>
    <n v="16"/>
    <m/>
    <m/>
    <n v="3"/>
    <m/>
    <m/>
    <m/>
    <n v="26"/>
    <m/>
    <m/>
    <m/>
    <x v="1"/>
    <n v="10"/>
  </r>
  <r>
    <x v="1"/>
    <m/>
    <x v="137"/>
    <x v="0"/>
    <x v="5"/>
    <x v="3"/>
    <x v="9"/>
    <x v="0"/>
    <m/>
    <m/>
    <x v="4"/>
    <m/>
    <x v="12"/>
    <m/>
    <n v="190"/>
    <m/>
    <m/>
    <m/>
    <m/>
    <m/>
    <m/>
    <n v="2"/>
    <m/>
    <m/>
    <m/>
    <s v=""/>
    <m/>
    <m/>
    <m/>
    <x v="1"/>
    <n v="9"/>
  </r>
  <r>
    <x v="1"/>
    <m/>
    <x v="138"/>
    <x v="0"/>
    <x v="5"/>
    <x v="3"/>
    <x v="9"/>
    <x v="0"/>
    <m/>
    <s v="Butten 72d1"/>
    <x v="1"/>
    <m/>
    <x v="11"/>
    <m/>
    <n v="365"/>
    <m/>
    <m/>
    <m/>
    <n v="15"/>
    <m/>
    <m/>
    <n v="4"/>
    <m/>
    <m/>
    <m/>
    <n v="23"/>
    <m/>
    <m/>
    <m/>
    <x v="1"/>
    <n v="8"/>
  </r>
  <r>
    <x v="1"/>
    <m/>
    <x v="138"/>
    <x v="0"/>
    <x v="5"/>
    <x v="3"/>
    <x v="9"/>
    <x v="0"/>
    <m/>
    <m/>
    <x v="2"/>
    <m/>
    <x v="11"/>
    <m/>
    <n v="350"/>
    <m/>
    <m/>
    <m/>
    <n v="17"/>
    <m/>
    <m/>
    <n v="3"/>
    <m/>
    <m/>
    <m/>
    <n v="25"/>
    <m/>
    <m/>
    <m/>
    <x v="1"/>
    <n v="8"/>
  </r>
  <r>
    <x v="1"/>
    <m/>
    <x v="138"/>
    <x v="0"/>
    <x v="5"/>
    <x v="3"/>
    <x v="9"/>
    <x v="0"/>
    <m/>
    <m/>
    <x v="3"/>
    <m/>
    <x v="11"/>
    <m/>
    <n v="375"/>
    <m/>
    <m/>
    <m/>
    <n v="16"/>
    <m/>
    <m/>
    <n v="3"/>
    <m/>
    <m/>
    <m/>
    <n v="24"/>
    <m/>
    <m/>
    <m/>
    <x v="1"/>
    <n v="8"/>
  </r>
  <r>
    <x v="1"/>
    <m/>
    <x v="138"/>
    <x v="0"/>
    <x v="5"/>
    <x v="3"/>
    <x v="9"/>
    <x v="0"/>
    <m/>
    <m/>
    <x v="4"/>
    <m/>
    <x v="15"/>
    <m/>
    <n v="303"/>
    <m/>
    <m/>
    <m/>
    <n v="15"/>
    <m/>
    <m/>
    <n v="3"/>
    <m/>
    <m/>
    <m/>
    <n v="22"/>
    <m/>
    <m/>
    <m/>
    <x v="1"/>
    <n v="7"/>
  </r>
  <r>
    <x v="1"/>
    <m/>
    <x v="138"/>
    <x v="0"/>
    <x v="5"/>
    <x v="3"/>
    <x v="9"/>
    <x v="0"/>
    <m/>
    <m/>
    <x v="5"/>
    <m/>
    <x v="12"/>
    <m/>
    <n v="280"/>
    <m/>
    <m/>
    <m/>
    <m/>
    <m/>
    <m/>
    <n v="4"/>
    <m/>
    <m/>
    <m/>
    <s v=""/>
    <m/>
    <m/>
    <m/>
    <x v="1"/>
    <n v="9"/>
  </r>
  <r>
    <x v="1"/>
    <m/>
    <x v="139"/>
    <x v="0"/>
    <x v="5"/>
    <x v="3"/>
    <x v="9"/>
    <x v="0"/>
    <m/>
    <s v="BW 72d3"/>
    <x v="1"/>
    <m/>
    <x v="11"/>
    <m/>
    <n v="395"/>
    <m/>
    <m/>
    <m/>
    <n v="15"/>
    <m/>
    <m/>
    <n v="3"/>
    <m/>
    <m/>
    <m/>
    <n v="23"/>
    <m/>
    <m/>
    <m/>
    <x v="1"/>
    <n v="8"/>
  </r>
  <r>
    <x v="1"/>
    <m/>
    <x v="139"/>
    <x v="0"/>
    <x v="5"/>
    <x v="3"/>
    <x v="9"/>
    <x v="0"/>
    <m/>
    <m/>
    <x v="2"/>
    <m/>
    <x v="11"/>
    <m/>
    <n v="402"/>
    <m/>
    <m/>
    <m/>
    <n v="15"/>
    <m/>
    <m/>
    <n v="3"/>
    <m/>
    <m/>
    <m/>
    <n v="23"/>
    <m/>
    <m/>
    <m/>
    <x v="1"/>
    <n v="8"/>
  </r>
  <r>
    <x v="1"/>
    <m/>
    <x v="139"/>
    <x v="0"/>
    <x v="5"/>
    <x v="3"/>
    <x v="9"/>
    <x v="0"/>
    <m/>
    <m/>
    <x v="3"/>
    <m/>
    <x v="11"/>
    <m/>
    <n v="380"/>
    <m/>
    <m/>
    <m/>
    <n v="16"/>
    <m/>
    <m/>
    <n v="3"/>
    <m/>
    <m/>
    <m/>
    <n v="24"/>
    <m/>
    <m/>
    <m/>
    <x v="1"/>
    <n v="8"/>
  </r>
  <r>
    <x v="1"/>
    <m/>
    <x v="139"/>
    <x v="0"/>
    <x v="5"/>
    <x v="3"/>
    <x v="9"/>
    <x v="0"/>
    <m/>
    <m/>
    <x v="4"/>
    <m/>
    <x v="11"/>
    <m/>
    <n v="430"/>
    <m/>
    <m/>
    <m/>
    <n v="16"/>
    <m/>
    <m/>
    <n v="3"/>
    <m/>
    <m/>
    <m/>
    <n v="24"/>
    <m/>
    <m/>
    <m/>
    <x v="1"/>
    <n v="8"/>
  </r>
  <r>
    <x v="1"/>
    <m/>
    <x v="140"/>
    <x v="0"/>
    <x v="5"/>
    <x v="3"/>
    <x v="9"/>
    <x v="0"/>
    <m/>
    <s v="BW 72d4"/>
    <x v="1"/>
    <m/>
    <x v="11"/>
    <m/>
    <n v="350"/>
    <m/>
    <m/>
    <m/>
    <n v="15"/>
    <m/>
    <m/>
    <n v="4"/>
    <m/>
    <m/>
    <m/>
    <n v="23"/>
    <m/>
    <m/>
    <m/>
    <x v="1"/>
    <n v="8"/>
  </r>
  <r>
    <x v="1"/>
    <m/>
    <x v="140"/>
    <x v="0"/>
    <x v="5"/>
    <x v="3"/>
    <x v="9"/>
    <x v="0"/>
    <m/>
    <m/>
    <x v="2"/>
    <m/>
    <x v="11"/>
    <m/>
    <n v="355"/>
    <m/>
    <m/>
    <m/>
    <n v="15"/>
    <m/>
    <m/>
    <n v="3"/>
    <m/>
    <m/>
    <m/>
    <n v="23"/>
    <m/>
    <m/>
    <m/>
    <x v="1"/>
    <n v="8"/>
  </r>
  <r>
    <x v="1"/>
    <m/>
    <x v="140"/>
    <x v="0"/>
    <x v="5"/>
    <x v="3"/>
    <x v="9"/>
    <x v="0"/>
    <m/>
    <m/>
    <x v="3"/>
    <m/>
    <x v="11"/>
    <m/>
    <n v="362"/>
    <m/>
    <m/>
    <m/>
    <n v="16"/>
    <m/>
    <m/>
    <n v="3"/>
    <m/>
    <m/>
    <m/>
    <n v="24"/>
    <m/>
    <m/>
    <m/>
    <x v="1"/>
    <n v="8"/>
  </r>
  <r>
    <x v="1"/>
    <m/>
    <x v="140"/>
    <x v="0"/>
    <x v="5"/>
    <x v="3"/>
    <x v="9"/>
    <x v="0"/>
    <m/>
    <m/>
    <x v="4"/>
    <m/>
    <x v="11"/>
    <m/>
    <n v="347"/>
    <m/>
    <m/>
    <m/>
    <n v="14"/>
    <m/>
    <m/>
    <n v="4"/>
    <m/>
    <m/>
    <m/>
    <n v="22"/>
    <m/>
    <m/>
    <m/>
    <x v="1"/>
    <n v="8"/>
  </r>
  <r>
    <x v="1"/>
    <m/>
    <x v="141"/>
    <x v="0"/>
    <x v="5"/>
    <x v="4"/>
    <x v="4"/>
    <x v="0"/>
    <m/>
    <s v="Con 72d2"/>
    <x v="1"/>
    <m/>
    <x v="6"/>
    <m/>
    <n v="365"/>
    <m/>
    <m/>
    <m/>
    <n v="16"/>
    <m/>
    <m/>
    <n v="4"/>
    <m/>
    <m/>
    <m/>
    <n v="26"/>
    <m/>
    <m/>
    <m/>
    <x v="1"/>
    <n v="10"/>
  </r>
  <r>
    <x v="1"/>
    <m/>
    <x v="141"/>
    <x v="0"/>
    <x v="5"/>
    <x v="4"/>
    <x v="4"/>
    <x v="0"/>
    <m/>
    <m/>
    <x v="2"/>
    <m/>
    <x v="12"/>
    <m/>
    <n v="356"/>
    <m/>
    <m/>
    <m/>
    <n v="17"/>
    <m/>
    <m/>
    <n v="4"/>
    <m/>
    <m/>
    <m/>
    <n v="26"/>
    <m/>
    <m/>
    <m/>
    <x v="1"/>
    <n v="9"/>
  </r>
  <r>
    <x v="1"/>
    <m/>
    <x v="141"/>
    <x v="0"/>
    <x v="5"/>
    <x v="4"/>
    <x v="4"/>
    <x v="0"/>
    <m/>
    <m/>
    <x v="3"/>
    <m/>
    <x v="6"/>
    <m/>
    <n v="240"/>
    <m/>
    <m/>
    <m/>
    <m/>
    <m/>
    <m/>
    <n v="3"/>
    <m/>
    <m/>
    <m/>
    <s v=""/>
    <m/>
    <m/>
    <m/>
    <x v="1"/>
    <n v="10"/>
  </r>
  <r>
    <x v="1"/>
    <m/>
    <x v="141"/>
    <x v="0"/>
    <x v="5"/>
    <x v="4"/>
    <x v="4"/>
    <x v="0"/>
    <m/>
    <m/>
    <x v="4"/>
    <m/>
    <x v="6"/>
    <m/>
    <n v="255"/>
    <m/>
    <m/>
    <m/>
    <m/>
    <m/>
    <m/>
    <n v="3"/>
    <m/>
    <m/>
    <m/>
    <s v=""/>
    <m/>
    <m/>
    <m/>
    <x v="1"/>
    <n v="10"/>
  </r>
  <r>
    <x v="1"/>
    <m/>
    <x v="142"/>
    <x v="0"/>
    <x v="5"/>
    <x v="4"/>
    <x v="5"/>
    <x v="0"/>
    <m/>
    <s v="Con 72-1"/>
    <x v="1"/>
    <m/>
    <x v="6"/>
    <m/>
    <n v="305"/>
    <m/>
    <m/>
    <m/>
    <n v="19"/>
    <m/>
    <m/>
    <n v="4"/>
    <m/>
    <m/>
    <m/>
    <n v="29"/>
    <m/>
    <m/>
    <m/>
    <x v="1"/>
    <n v="10"/>
  </r>
  <r>
    <x v="1"/>
    <m/>
    <x v="142"/>
    <x v="0"/>
    <x v="5"/>
    <x v="4"/>
    <x v="5"/>
    <x v="0"/>
    <m/>
    <m/>
    <x v="2"/>
    <m/>
    <x v="11"/>
    <m/>
    <n v="306"/>
    <m/>
    <m/>
    <m/>
    <n v="17"/>
    <m/>
    <m/>
    <n v="3"/>
    <m/>
    <m/>
    <m/>
    <n v="25"/>
    <m/>
    <m/>
    <m/>
    <x v="1"/>
    <n v="8"/>
  </r>
  <r>
    <x v="1"/>
    <m/>
    <x v="142"/>
    <x v="0"/>
    <x v="5"/>
    <x v="4"/>
    <x v="5"/>
    <x v="0"/>
    <m/>
    <m/>
    <x v="3"/>
    <m/>
    <x v="6"/>
    <m/>
    <n v="244"/>
    <m/>
    <m/>
    <m/>
    <n v="17"/>
    <m/>
    <m/>
    <m/>
    <m/>
    <m/>
    <m/>
    <n v="27"/>
    <m/>
    <m/>
    <m/>
    <x v="1"/>
    <n v="10"/>
  </r>
  <r>
    <x v="1"/>
    <m/>
    <x v="142"/>
    <x v="0"/>
    <x v="5"/>
    <x v="4"/>
    <x v="5"/>
    <x v="0"/>
    <m/>
    <m/>
    <x v="4"/>
    <m/>
    <x v="6"/>
    <m/>
    <n v="264"/>
    <m/>
    <m/>
    <m/>
    <n v="13"/>
    <m/>
    <m/>
    <n v="4"/>
    <m/>
    <m/>
    <m/>
    <n v="23"/>
    <m/>
    <m/>
    <m/>
    <x v="1"/>
    <n v="10"/>
  </r>
  <r>
    <x v="1"/>
    <m/>
    <x v="143"/>
    <x v="0"/>
    <x v="5"/>
    <x v="4"/>
    <x v="5"/>
    <x v="0"/>
    <m/>
    <s v="Con 72-3"/>
    <x v="1"/>
    <m/>
    <x v="6"/>
    <m/>
    <n v="335"/>
    <m/>
    <m/>
    <m/>
    <n v="16"/>
    <m/>
    <m/>
    <n v="4"/>
    <m/>
    <m/>
    <m/>
    <n v="26"/>
    <m/>
    <m/>
    <m/>
    <x v="1"/>
    <n v="10"/>
  </r>
  <r>
    <x v="1"/>
    <m/>
    <x v="143"/>
    <x v="0"/>
    <x v="5"/>
    <x v="4"/>
    <x v="5"/>
    <x v="0"/>
    <m/>
    <m/>
    <x v="2"/>
    <m/>
    <x v="11"/>
    <m/>
    <n v="315"/>
    <m/>
    <m/>
    <m/>
    <n v="15"/>
    <m/>
    <m/>
    <n v="4"/>
    <m/>
    <m/>
    <m/>
    <n v="23"/>
    <m/>
    <m/>
    <m/>
    <x v="1"/>
    <n v="8"/>
  </r>
  <r>
    <x v="1"/>
    <m/>
    <x v="143"/>
    <x v="0"/>
    <x v="5"/>
    <x v="4"/>
    <x v="5"/>
    <x v="0"/>
    <m/>
    <m/>
    <x v="3"/>
    <m/>
    <x v="12"/>
    <m/>
    <n v="297"/>
    <m/>
    <m/>
    <m/>
    <n v="16"/>
    <m/>
    <m/>
    <n v="3"/>
    <m/>
    <m/>
    <m/>
    <n v="25"/>
    <m/>
    <m/>
    <m/>
    <x v="1"/>
    <n v="9"/>
  </r>
  <r>
    <x v="1"/>
    <m/>
    <x v="143"/>
    <x v="0"/>
    <x v="5"/>
    <x v="4"/>
    <x v="5"/>
    <x v="0"/>
    <m/>
    <m/>
    <x v="4"/>
    <m/>
    <x v="6"/>
    <m/>
    <n v="266"/>
    <m/>
    <m/>
    <m/>
    <n v="16"/>
    <m/>
    <m/>
    <n v="3"/>
    <m/>
    <m/>
    <m/>
    <n v="26"/>
    <m/>
    <m/>
    <m/>
    <x v="1"/>
    <n v="10"/>
  </r>
  <r>
    <x v="1"/>
    <m/>
    <x v="144"/>
    <x v="0"/>
    <x v="5"/>
    <x v="4"/>
    <x v="5"/>
    <x v="0"/>
    <m/>
    <s v="Con 72-4"/>
    <x v="1"/>
    <m/>
    <x v="6"/>
    <m/>
    <n v="335"/>
    <m/>
    <m/>
    <m/>
    <n v="18"/>
    <m/>
    <m/>
    <n v="4"/>
    <m/>
    <m/>
    <m/>
    <n v="28"/>
    <m/>
    <m/>
    <m/>
    <x v="1"/>
    <n v="10"/>
  </r>
  <r>
    <x v="1"/>
    <m/>
    <x v="144"/>
    <x v="0"/>
    <x v="5"/>
    <x v="4"/>
    <x v="5"/>
    <x v="0"/>
    <m/>
    <m/>
    <x v="2"/>
    <m/>
    <x v="6"/>
    <m/>
    <n v="280"/>
    <m/>
    <m/>
    <m/>
    <n v="13"/>
    <m/>
    <m/>
    <n v="4"/>
    <m/>
    <m/>
    <m/>
    <n v="23"/>
    <m/>
    <m/>
    <m/>
    <x v="1"/>
    <n v="10"/>
  </r>
  <r>
    <x v="1"/>
    <m/>
    <x v="144"/>
    <x v="0"/>
    <x v="5"/>
    <x v="4"/>
    <x v="5"/>
    <x v="0"/>
    <m/>
    <m/>
    <x v="3"/>
    <m/>
    <x v="6"/>
    <m/>
    <n v="305"/>
    <m/>
    <m/>
    <m/>
    <n v="15"/>
    <m/>
    <m/>
    <n v="4"/>
    <m/>
    <m/>
    <m/>
    <n v="25"/>
    <m/>
    <m/>
    <m/>
    <x v="1"/>
    <n v="10"/>
  </r>
  <r>
    <x v="1"/>
    <m/>
    <x v="144"/>
    <x v="0"/>
    <x v="5"/>
    <x v="4"/>
    <x v="5"/>
    <x v="0"/>
    <m/>
    <m/>
    <x v="4"/>
    <m/>
    <x v="9"/>
    <m/>
    <n v="295"/>
    <m/>
    <m/>
    <m/>
    <n v="15"/>
    <m/>
    <m/>
    <n v="5"/>
    <m/>
    <m/>
    <m/>
    <n v="27"/>
    <m/>
    <m/>
    <m/>
    <x v="1"/>
    <n v="12"/>
  </r>
  <r>
    <x v="1"/>
    <m/>
    <x v="145"/>
    <x v="0"/>
    <x v="5"/>
    <x v="9"/>
    <x v="10"/>
    <x v="0"/>
    <m/>
    <s v="CR 72d1"/>
    <x v="1"/>
    <m/>
    <x v="9"/>
    <m/>
    <n v="260"/>
    <m/>
    <m/>
    <m/>
    <n v="16"/>
    <m/>
    <m/>
    <n v="4"/>
    <m/>
    <m/>
    <m/>
    <n v="28"/>
    <m/>
    <m/>
    <m/>
    <x v="1"/>
    <n v="12"/>
  </r>
  <r>
    <x v="1"/>
    <m/>
    <x v="145"/>
    <x v="0"/>
    <x v="5"/>
    <x v="9"/>
    <x v="10"/>
    <x v="0"/>
    <m/>
    <m/>
    <x v="2"/>
    <m/>
    <x v="1"/>
    <m/>
    <m/>
    <m/>
    <m/>
    <m/>
    <m/>
    <m/>
    <m/>
    <m/>
    <m/>
    <m/>
    <m/>
    <s v=""/>
    <m/>
    <m/>
    <m/>
    <x v="1"/>
    <s v="14+"/>
  </r>
  <r>
    <x v="1"/>
    <m/>
    <x v="145"/>
    <x v="0"/>
    <x v="5"/>
    <x v="9"/>
    <x v="10"/>
    <x v="0"/>
    <m/>
    <m/>
    <x v="3"/>
    <m/>
    <x v="1"/>
    <m/>
    <m/>
    <m/>
    <m/>
    <m/>
    <m/>
    <m/>
    <m/>
    <m/>
    <m/>
    <m/>
    <m/>
    <s v=""/>
    <m/>
    <m/>
    <m/>
    <x v="1"/>
    <s v="14+"/>
  </r>
  <r>
    <x v="1"/>
    <m/>
    <x v="145"/>
    <x v="0"/>
    <x v="5"/>
    <x v="9"/>
    <x v="10"/>
    <x v="0"/>
    <m/>
    <m/>
    <x v="4"/>
    <m/>
    <x v="1"/>
    <m/>
    <m/>
    <m/>
    <m/>
    <m/>
    <m/>
    <m/>
    <m/>
    <m/>
    <m/>
    <m/>
    <m/>
    <s v=""/>
    <m/>
    <m/>
    <m/>
    <x v="1"/>
    <s v="15+"/>
  </r>
  <r>
    <x v="1"/>
    <m/>
    <x v="146"/>
    <x v="0"/>
    <x v="5"/>
    <x v="9"/>
    <x v="10"/>
    <x v="0"/>
    <m/>
    <s v="CR 72d2"/>
    <x v="1"/>
    <m/>
    <x v="1"/>
    <m/>
    <m/>
    <m/>
    <m/>
    <m/>
    <m/>
    <m/>
    <m/>
    <m/>
    <m/>
    <m/>
    <m/>
    <s v=""/>
    <m/>
    <m/>
    <m/>
    <x v="1"/>
    <s v="14+"/>
  </r>
  <r>
    <x v="1"/>
    <m/>
    <x v="146"/>
    <x v="0"/>
    <x v="5"/>
    <x v="9"/>
    <x v="10"/>
    <x v="0"/>
    <m/>
    <m/>
    <x v="2"/>
    <m/>
    <x v="5"/>
    <m/>
    <m/>
    <m/>
    <m/>
    <m/>
    <m/>
    <m/>
    <m/>
    <m/>
    <m/>
    <m/>
    <m/>
    <s v=""/>
    <m/>
    <m/>
    <m/>
    <x v="1"/>
    <s v="13+"/>
  </r>
  <r>
    <x v="1"/>
    <m/>
    <x v="147"/>
    <x v="0"/>
    <x v="5"/>
    <x v="9"/>
    <x v="10"/>
    <x v="0"/>
    <m/>
    <s v="CR 72d3"/>
    <x v="1"/>
    <m/>
    <x v="10"/>
    <m/>
    <m/>
    <m/>
    <m/>
    <m/>
    <m/>
    <m/>
    <m/>
    <m/>
    <m/>
    <m/>
    <m/>
    <s v=""/>
    <m/>
    <m/>
    <m/>
    <x v="1"/>
    <n v="18"/>
  </r>
  <r>
    <x v="1"/>
    <m/>
    <x v="147"/>
    <x v="0"/>
    <x v="5"/>
    <x v="9"/>
    <x v="10"/>
    <x v="0"/>
    <m/>
    <m/>
    <x v="2"/>
    <m/>
    <x v="1"/>
    <m/>
    <m/>
    <m/>
    <m/>
    <m/>
    <m/>
    <m/>
    <m/>
    <m/>
    <m/>
    <m/>
    <m/>
    <s v=""/>
    <m/>
    <m/>
    <m/>
    <x v="1"/>
    <s v="14+"/>
  </r>
  <r>
    <x v="1"/>
    <m/>
    <x v="148"/>
    <x v="0"/>
    <x v="5"/>
    <x v="9"/>
    <x v="10"/>
    <x v="0"/>
    <m/>
    <s v="CR 72d4"/>
    <x v="1"/>
    <m/>
    <x v="4"/>
    <m/>
    <n v="285"/>
    <m/>
    <m/>
    <m/>
    <n v="19"/>
    <m/>
    <m/>
    <n v="4"/>
    <m/>
    <m/>
    <m/>
    <n v="33"/>
    <m/>
    <m/>
    <m/>
    <x v="1"/>
    <n v="14"/>
  </r>
  <r>
    <x v="1"/>
    <m/>
    <x v="148"/>
    <x v="0"/>
    <x v="5"/>
    <x v="9"/>
    <x v="10"/>
    <x v="0"/>
    <m/>
    <m/>
    <x v="2"/>
    <m/>
    <x v="1"/>
    <m/>
    <m/>
    <m/>
    <m/>
    <m/>
    <m/>
    <m/>
    <m/>
    <m/>
    <m/>
    <m/>
    <m/>
    <s v=""/>
    <m/>
    <m/>
    <m/>
    <x v="1"/>
    <s v="15+"/>
  </r>
  <r>
    <x v="1"/>
    <m/>
    <x v="149"/>
    <x v="0"/>
    <x v="5"/>
    <x v="5"/>
    <x v="5"/>
    <x v="0"/>
    <m/>
    <s v="Ma 72d-1"/>
    <x v="1"/>
    <m/>
    <x v="12"/>
    <m/>
    <n v="335"/>
    <m/>
    <m/>
    <m/>
    <n v="17"/>
    <m/>
    <m/>
    <n v="3"/>
    <m/>
    <m/>
    <m/>
    <n v="26"/>
    <m/>
    <m/>
    <m/>
    <x v="1"/>
    <n v="9"/>
  </r>
  <r>
    <x v="1"/>
    <m/>
    <x v="149"/>
    <x v="0"/>
    <x v="5"/>
    <x v="5"/>
    <x v="5"/>
    <x v="0"/>
    <m/>
    <m/>
    <x v="2"/>
    <m/>
    <x v="9"/>
    <m/>
    <n v="397"/>
    <m/>
    <m/>
    <m/>
    <n v="17"/>
    <m/>
    <m/>
    <n v="4"/>
    <m/>
    <m/>
    <m/>
    <n v="29"/>
    <m/>
    <m/>
    <m/>
    <x v="1"/>
    <n v="12"/>
  </r>
  <r>
    <x v="1"/>
    <m/>
    <x v="149"/>
    <x v="0"/>
    <x v="5"/>
    <x v="5"/>
    <x v="5"/>
    <x v="0"/>
    <m/>
    <m/>
    <x v="3"/>
    <m/>
    <x v="9"/>
    <m/>
    <n v="340"/>
    <m/>
    <m/>
    <m/>
    <n v="17"/>
    <m/>
    <m/>
    <n v="3"/>
    <m/>
    <m/>
    <m/>
    <n v="29"/>
    <m/>
    <m/>
    <m/>
    <x v="1"/>
    <n v="12"/>
  </r>
  <r>
    <x v="1"/>
    <m/>
    <x v="149"/>
    <x v="0"/>
    <x v="5"/>
    <x v="5"/>
    <x v="5"/>
    <x v="0"/>
    <m/>
    <m/>
    <x v="4"/>
    <m/>
    <x v="7"/>
    <m/>
    <n v="350"/>
    <m/>
    <m/>
    <m/>
    <n v="16"/>
    <m/>
    <m/>
    <n v="3"/>
    <m/>
    <m/>
    <m/>
    <n v="27"/>
    <m/>
    <m/>
    <m/>
    <x v="1"/>
    <n v="11"/>
  </r>
  <r>
    <x v="1"/>
    <m/>
    <x v="149"/>
    <x v="0"/>
    <x v="5"/>
    <x v="5"/>
    <x v="5"/>
    <x v="0"/>
    <m/>
    <m/>
    <x v="5"/>
    <m/>
    <x v="9"/>
    <m/>
    <n v="390"/>
    <m/>
    <m/>
    <m/>
    <n v="17"/>
    <m/>
    <m/>
    <n v="4"/>
    <m/>
    <m/>
    <m/>
    <n v="29"/>
    <m/>
    <m/>
    <m/>
    <x v="1"/>
    <n v="12"/>
  </r>
  <r>
    <x v="1"/>
    <m/>
    <x v="150"/>
    <x v="0"/>
    <x v="5"/>
    <x v="5"/>
    <x v="5"/>
    <x v="0"/>
    <m/>
    <s v="Ma 72d-2"/>
    <x v="1"/>
    <m/>
    <x v="7"/>
    <m/>
    <n v="363"/>
    <m/>
    <m/>
    <m/>
    <n v="16"/>
    <m/>
    <m/>
    <n v="4"/>
    <m/>
    <m/>
    <m/>
    <n v="27"/>
    <m/>
    <m/>
    <m/>
    <x v="1"/>
    <n v="11"/>
  </r>
  <r>
    <x v="1"/>
    <m/>
    <x v="150"/>
    <x v="0"/>
    <x v="5"/>
    <x v="5"/>
    <x v="5"/>
    <x v="0"/>
    <m/>
    <m/>
    <x v="2"/>
    <m/>
    <x v="2"/>
    <m/>
    <n v="318"/>
    <m/>
    <m/>
    <m/>
    <n v="14"/>
    <m/>
    <m/>
    <n v="4"/>
    <m/>
    <m/>
    <m/>
    <n v="27"/>
    <m/>
    <m/>
    <m/>
    <x v="1"/>
    <n v="13"/>
  </r>
  <r>
    <x v="1"/>
    <m/>
    <x v="150"/>
    <x v="0"/>
    <x v="5"/>
    <x v="5"/>
    <x v="5"/>
    <x v="0"/>
    <m/>
    <m/>
    <x v="3"/>
    <m/>
    <x v="9"/>
    <m/>
    <n v="367"/>
    <m/>
    <m/>
    <m/>
    <n v="16"/>
    <m/>
    <m/>
    <n v="4"/>
    <m/>
    <m/>
    <m/>
    <n v="28"/>
    <m/>
    <m/>
    <m/>
    <x v="1"/>
    <n v="12"/>
  </r>
  <r>
    <x v="1"/>
    <m/>
    <x v="150"/>
    <x v="0"/>
    <x v="5"/>
    <x v="5"/>
    <x v="5"/>
    <x v="0"/>
    <m/>
    <m/>
    <x v="4"/>
    <m/>
    <x v="2"/>
    <m/>
    <n v="366"/>
    <m/>
    <m/>
    <m/>
    <n v="18"/>
    <m/>
    <m/>
    <n v="5"/>
    <m/>
    <m/>
    <m/>
    <n v="31"/>
    <m/>
    <m/>
    <m/>
    <x v="1"/>
    <n v="13"/>
  </r>
  <r>
    <x v="1"/>
    <m/>
    <x v="150"/>
    <x v="0"/>
    <x v="5"/>
    <x v="5"/>
    <x v="5"/>
    <x v="0"/>
    <m/>
    <s v="Ma 72d-2"/>
    <x v="1"/>
    <m/>
    <x v="12"/>
    <m/>
    <n v="273"/>
    <m/>
    <m/>
    <m/>
    <n v="15"/>
    <m/>
    <m/>
    <n v="4"/>
    <m/>
    <m/>
    <m/>
    <n v="24"/>
    <m/>
    <m/>
    <m/>
    <x v="1"/>
    <n v="9"/>
  </r>
  <r>
    <x v="1"/>
    <m/>
    <x v="151"/>
    <x v="0"/>
    <x v="5"/>
    <x v="5"/>
    <x v="5"/>
    <x v="0"/>
    <m/>
    <s v="Ma 72d-3"/>
    <x v="1"/>
    <m/>
    <x v="7"/>
    <m/>
    <n v="325"/>
    <m/>
    <m/>
    <m/>
    <n v="14"/>
    <m/>
    <m/>
    <n v="3"/>
    <m/>
    <m/>
    <m/>
    <n v="25"/>
    <m/>
    <m/>
    <m/>
    <x v="1"/>
    <n v="11"/>
  </r>
  <r>
    <x v="1"/>
    <m/>
    <x v="151"/>
    <x v="0"/>
    <x v="5"/>
    <x v="5"/>
    <x v="5"/>
    <x v="0"/>
    <m/>
    <m/>
    <x v="2"/>
    <m/>
    <x v="7"/>
    <m/>
    <n v="315"/>
    <m/>
    <m/>
    <m/>
    <n v="18"/>
    <m/>
    <m/>
    <n v="3"/>
    <m/>
    <m/>
    <m/>
    <n v="29"/>
    <m/>
    <m/>
    <m/>
    <x v="1"/>
    <n v="11"/>
  </r>
  <r>
    <x v="1"/>
    <m/>
    <x v="152"/>
    <x v="0"/>
    <x v="5"/>
    <x v="5"/>
    <x v="5"/>
    <x v="0"/>
    <m/>
    <s v="Ma 72d-4"/>
    <x v="1"/>
    <m/>
    <x v="7"/>
    <m/>
    <n v="360"/>
    <m/>
    <m/>
    <m/>
    <n v="17"/>
    <m/>
    <m/>
    <n v="4"/>
    <m/>
    <m/>
    <m/>
    <n v="28"/>
    <m/>
    <m/>
    <m/>
    <x v="1"/>
    <n v="11"/>
  </r>
  <r>
    <x v="1"/>
    <m/>
    <x v="152"/>
    <x v="0"/>
    <x v="5"/>
    <x v="5"/>
    <x v="5"/>
    <x v="0"/>
    <m/>
    <m/>
    <x v="2"/>
    <m/>
    <x v="6"/>
    <m/>
    <n v="345"/>
    <m/>
    <m/>
    <m/>
    <n v="18"/>
    <m/>
    <m/>
    <n v="3"/>
    <m/>
    <m/>
    <m/>
    <n v="28"/>
    <m/>
    <m/>
    <m/>
    <x v="1"/>
    <n v="10"/>
  </r>
  <r>
    <x v="1"/>
    <m/>
    <x v="152"/>
    <x v="0"/>
    <x v="5"/>
    <x v="5"/>
    <x v="5"/>
    <x v="0"/>
    <m/>
    <m/>
    <x v="3"/>
    <m/>
    <x v="4"/>
    <m/>
    <m/>
    <m/>
    <m/>
    <m/>
    <m/>
    <m/>
    <m/>
    <m/>
    <m/>
    <m/>
    <m/>
    <s v=""/>
    <m/>
    <m/>
    <m/>
    <x v="1"/>
    <n v="14"/>
  </r>
  <r>
    <x v="1"/>
    <m/>
    <x v="153"/>
    <x v="0"/>
    <x v="5"/>
    <x v="7"/>
    <x v="9"/>
    <x v="0"/>
    <m/>
    <s v="Sa 72d1"/>
    <x v="1"/>
    <m/>
    <x v="7"/>
    <m/>
    <n v="500"/>
    <m/>
    <m/>
    <m/>
    <n v="20"/>
    <m/>
    <m/>
    <n v="4"/>
    <m/>
    <m/>
    <m/>
    <n v="31"/>
    <m/>
    <m/>
    <m/>
    <x v="1"/>
    <n v="11"/>
  </r>
  <r>
    <x v="1"/>
    <m/>
    <x v="153"/>
    <x v="0"/>
    <x v="5"/>
    <x v="7"/>
    <x v="9"/>
    <x v="0"/>
    <m/>
    <m/>
    <x v="2"/>
    <m/>
    <x v="11"/>
    <m/>
    <n v="293"/>
    <m/>
    <m/>
    <m/>
    <n v="16"/>
    <m/>
    <m/>
    <n v="3"/>
    <m/>
    <m/>
    <m/>
    <n v="24"/>
    <m/>
    <m/>
    <m/>
    <x v="1"/>
    <n v="8"/>
  </r>
  <r>
    <x v="1"/>
    <m/>
    <x v="154"/>
    <x v="0"/>
    <x v="5"/>
    <x v="7"/>
    <x v="9"/>
    <x v="0"/>
    <m/>
    <s v="Sa 72d2"/>
    <x v="1"/>
    <m/>
    <x v="11"/>
    <m/>
    <n v="343"/>
    <m/>
    <m/>
    <m/>
    <n v="16"/>
    <m/>
    <m/>
    <n v="4"/>
    <m/>
    <m/>
    <m/>
    <n v="24"/>
    <m/>
    <m/>
    <m/>
    <x v="1"/>
    <n v="8"/>
  </r>
  <r>
    <x v="1"/>
    <m/>
    <x v="154"/>
    <x v="0"/>
    <x v="5"/>
    <x v="7"/>
    <x v="9"/>
    <x v="0"/>
    <m/>
    <m/>
    <x v="2"/>
    <m/>
    <x v="11"/>
    <m/>
    <n v="306"/>
    <m/>
    <m/>
    <m/>
    <n v="16"/>
    <m/>
    <m/>
    <n v="3"/>
    <m/>
    <m/>
    <m/>
    <n v="24"/>
    <m/>
    <m/>
    <m/>
    <x v="1"/>
    <n v="8"/>
  </r>
  <r>
    <x v="1"/>
    <m/>
    <x v="154"/>
    <x v="0"/>
    <x v="5"/>
    <x v="7"/>
    <x v="9"/>
    <x v="0"/>
    <m/>
    <m/>
    <x v="3"/>
    <m/>
    <x v="11"/>
    <m/>
    <n v="340"/>
    <m/>
    <m/>
    <m/>
    <n v="16"/>
    <m/>
    <m/>
    <n v="3"/>
    <m/>
    <m/>
    <m/>
    <n v="24"/>
    <m/>
    <m/>
    <m/>
    <x v="1"/>
    <n v="8"/>
  </r>
  <r>
    <x v="1"/>
    <m/>
    <x v="154"/>
    <x v="0"/>
    <x v="5"/>
    <x v="7"/>
    <x v="9"/>
    <x v="0"/>
    <m/>
    <m/>
    <x v="4"/>
    <m/>
    <x v="15"/>
    <m/>
    <n v="308"/>
    <m/>
    <m/>
    <m/>
    <n v="17"/>
    <m/>
    <m/>
    <n v="3"/>
    <m/>
    <m/>
    <m/>
    <n v="24"/>
    <m/>
    <m/>
    <m/>
    <x v="1"/>
    <n v="7"/>
  </r>
  <r>
    <x v="1"/>
    <m/>
    <x v="154"/>
    <x v="0"/>
    <x v="5"/>
    <x v="7"/>
    <x v="9"/>
    <x v="0"/>
    <m/>
    <m/>
    <x v="5"/>
    <m/>
    <x v="11"/>
    <m/>
    <n v="301"/>
    <m/>
    <m/>
    <m/>
    <n v="16"/>
    <m/>
    <m/>
    <n v="3"/>
    <m/>
    <m/>
    <m/>
    <n v="24"/>
    <m/>
    <m/>
    <m/>
    <x v="1"/>
    <n v="8"/>
  </r>
  <r>
    <x v="1"/>
    <m/>
    <x v="155"/>
    <x v="0"/>
    <x v="5"/>
    <x v="7"/>
    <x v="9"/>
    <x v="0"/>
    <m/>
    <s v="Sa 72d3"/>
    <x v="1"/>
    <m/>
    <x v="11"/>
    <m/>
    <n v="380"/>
    <m/>
    <m/>
    <m/>
    <n v="14"/>
    <m/>
    <m/>
    <n v="3"/>
    <m/>
    <m/>
    <m/>
    <n v="22"/>
    <m/>
    <m/>
    <m/>
    <x v="1"/>
    <n v="8"/>
  </r>
  <r>
    <x v="1"/>
    <m/>
    <x v="155"/>
    <x v="0"/>
    <x v="5"/>
    <x v="7"/>
    <x v="9"/>
    <x v="0"/>
    <m/>
    <m/>
    <x v="2"/>
    <m/>
    <x v="11"/>
    <m/>
    <n v="362"/>
    <m/>
    <m/>
    <m/>
    <n v="18"/>
    <m/>
    <m/>
    <n v="3"/>
    <m/>
    <m/>
    <m/>
    <n v="26"/>
    <m/>
    <m/>
    <m/>
    <x v="1"/>
    <n v="8"/>
  </r>
  <r>
    <x v="1"/>
    <m/>
    <x v="155"/>
    <x v="0"/>
    <x v="5"/>
    <x v="7"/>
    <x v="9"/>
    <x v="0"/>
    <m/>
    <m/>
    <x v="3"/>
    <m/>
    <x v="15"/>
    <m/>
    <n v="305"/>
    <m/>
    <m/>
    <m/>
    <n v="16"/>
    <m/>
    <m/>
    <n v="3"/>
    <m/>
    <m/>
    <m/>
    <n v="23"/>
    <m/>
    <m/>
    <m/>
    <x v="1"/>
    <n v="7"/>
  </r>
  <r>
    <x v="1"/>
    <m/>
    <x v="155"/>
    <x v="0"/>
    <x v="5"/>
    <x v="7"/>
    <x v="9"/>
    <x v="0"/>
    <m/>
    <m/>
    <x v="4"/>
    <m/>
    <x v="16"/>
    <m/>
    <n v="335"/>
    <m/>
    <m/>
    <m/>
    <n v="15"/>
    <m/>
    <m/>
    <n v="4"/>
    <m/>
    <m/>
    <m/>
    <n v="21"/>
    <m/>
    <m/>
    <m/>
    <x v="1"/>
    <n v="6"/>
  </r>
  <r>
    <x v="1"/>
    <m/>
    <x v="155"/>
    <x v="0"/>
    <x v="5"/>
    <x v="7"/>
    <x v="9"/>
    <x v="0"/>
    <m/>
    <m/>
    <x v="5"/>
    <m/>
    <x v="15"/>
    <m/>
    <n v="305"/>
    <m/>
    <m/>
    <m/>
    <n v="15"/>
    <m/>
    <m/>
    <n v="4"/>
    <m/>
    <m/>
    <m/>
    <n v="22"/>
    <m/>
    <m/>
    <m/>
    <x v="1"/>
    <n v="7"/>
  </r>
  <r>
    <x v="1"/>
    <m/>
    <x v="156"/>
    <x v="0"/>
    <x v="5"/>
    <x v="7"/>
    <x v="9"/>
    <x v="0"/>
    <m/>
    <s v="Sa 72d4"/>
    <x v="1"/>
    <m/>
    <x v="15"/>
    <m/>
    <n v="335"/>
    <m/>
    <m/>
    <m/>
    <n v="17"/>
    <m/>
    <m/>
    <n v="3"/>
    <m/>
    <m/>
    <m/>
    <n v="24"/>
    <m/>
    <m/>
    <m/>
    <x v="1"/>
    <n v="7"/>
  </r>
  <r>
    <x v="1"/>
    <m/>
    <x v="156"/>
    <x v="0"/>
    <x v="5"/>
    <x v="7"/>
    <x v="9"/>
    <x v="0"/>
    <m/>
    <m/>
    <x v="2"/>
    <m/>
    <x v="11"/>
    <m/>
    <n v="365"/>
    <m/>
    <m/>
    <m/>
    <n v="18"/>
    <m/>
    <m/>
    <n v="3"/>
    <m/>
    <m/>
    <m/>
    <n v="26"/>
    <m/>
    <m/>
    <m/>
    <x v="1"/>
    <n v="8"/>
  </r>
  <r>
    <x v="1"/>
    <m/>
    <x v="156"/>
    <x v="0"/>
    <x v="5"/>
    <x v="7"/>
    <x v="9"/>
    <x v="0"/>
    <m/>
    <m/>
    <x v="3"/>
    <m/>
    <x v="11"/>
    <m/>
    <n v="345"/>
    <m/>
    <m/>
    <m/>
    <n v="16"/>
    <m/>
    <m/>
    <n v="3"/>
    <m/>
    <m/>
    <m/>
    <n v="24"/>
    <m/>
    <m/>
    <m/>
    <x v="1"/>
    <n v="8"/>
  </r>
  <r>
    <x v="1"/>
    <m/>
    <x v="156"/>
    <x v="0"/>
    <x v="5"/>
    <x v="7"/>
    <x v="9"/>
    <x v="0"/>
    <m/>
    <m/>
    <x v="4"/>
    <m/>
    <x v="11"/>
    <m/>
    <n v="343"/>
    <m/>
    <m/>
    <m/>
    <n v="13"/>
    <m/>
    <m/>
    <n v="4"/>
    <m/>
    <m/>
    <m/>
    <n v="21"/>
    <m/>
    <m/>
    <m/>
    <x v="1"/>
    <n v="8"/>
  </r>
  <r>
    <x v="1"/>
    <m/>
    <x v="157"/>
    <x v="0"/>
    <x v="5"/>
    <x v="8"/>
    <x v="5"/>
    <x v="0"/>
    <m/>
    <s v="Wa 72d-3"/>
    <x v="1"/>
    <m/>
    <x v="7"/>
    <m/>
    <n v="335"/>
    <m/>
    <m/>
    <m/>
    <n v="19"/>
    <m/>
    <m/>
    <n v="4"/>
    <m/>
    <m/>
    <m/>
    <n v="30"/>
    <m/>
    <m/>
    <m/>
    <x v="1"/>
    <n v="11"/>
  </r>
  <r>
    <x v="1"/>
    <m/>
    <x v="157"/>
    <x v="0"/>
    <x v="5"/>
    <x v="8"/>
    <x v="5"/>
    <x v="0"/>
    <m/>
    <m/>
    <x v="2"/>
    <m/>
    <x v="4"/>
    <m/>
    <m/>
    <m/>
    <m/>
    <m/>
    <m/>
    <m/>
    <m/>
    <m/>
    <m/>
    <m/>
    <m/>
    <s v=""/>
    <m/>
    <m/>
    <m/>
    <x v="1"/>
    <n v="14"/>
  </r>
  <r>
    <x v="1"/>
    <m/>
    <x v="157"/>
    <x v="0"/>
    <x v="5"/>
    <x v="8"/>
    <x v="5"/>
    <x v="0"/>
    <m/>
    <m/>
    <x v="3"/>
    <m/>
    <x v="2"/>
    <m/>
    <m/>
    <m/>
    <m/>
    <m/>
    <m/>
    <m/>
    <m/>
    <m/>
    <m/>
    <m/>
    <m/>
    <s v=""/>
    <m/>
    <m/>
    <m/>
    <x v="1"/>
    <n v="13"/>
  </r>
  <r>
    <x v="1"/>
    <m/>
    <x v="158"/>
    <x v="0"/>
    <x v="5"/>
    <x v="8"/>
    <x v="10"/>
    <x v="0"/>
    <m/>
    <s v="Wa 72d1"/>
    <x v="1"/>
    <m/>
    <x v="1"/>
    <m/>
    <m/>
    <m/>
    <m/>
    <m/>
    <m/>
    <m/>
    <m/>
    <m/>
    <m/>
    <m/>
    <m/>
    <s v=""/>
    <m/>
    <m/>
    <m/>
    <x v="1"/>
    <s v="14+"/>
  </r>
  <r>
    <x v="1"/>
    <m/>
    <x v="158"/>
    <x v="0"/>
    <x v="5"/>
    <x v="8"/>
    <x v="10"/>
    <x v="0"/>
    <m/>
    <m/>
    <x v="2"/>
    <m/>
    <x v="5"/>
    <m/>
    <m/>
    <m/>
    <m/>
    <m/>
    <m/>
    <m/>
    <m/>
    <m/>
    <m/>
    <m/>
    <m/>
    <s v=""/>
    <m/>
    <m/>
    <m/>
    <x v="1"/>
    <s v="13+"/>
  </r>
  <r>
    <x v="1"/>
    <m/>
    <x v="158"/>
    <x v="0"/>
    <x v="5"/>
    <x v="8"/>
    <x v="10"/>
    <x v="0"/>
    <m/>
    <m/>
    <x v="3"/>
    <m/>
    <x v="1"/>
    <m/>
    <m/>
    <m/>
    <m/>
    <m/>
    <m/>
    <m/>
    <m/>
    <m/>
    <m/>
    <m/>
    <m/>
    <s v=""/>
    <m/>
    <m/>
    <m/>
    <x v="1"/>
    <s v="14+"/>
  </r>
  <r>
    <x v="1"/>
    <m/>
    <x v="159"/>
    <x v="0"/>
    <x v="5"/>
    <x v="8"/>
    <x v="10"/>
    <x v="0"/>
    <m/>
    <s v="Wa 72d4"/>
    <x v="1"/>
    <m/>
    <x v="1"/>
    <m/>
    <m/>
    <m/>
    <m/>
    <m/>
    <m/>
    <m/>
    <m/>
    <m/>
    <m/>
    <m/>
    <m/>
    <s v=""/>
    <m/>
    <m/>
    <m/>
    <x v="1"/>
    <s v="15+"/>
  </r>
  <r>
    <x v="1"/>
    <m/>
    <x v="159"/>
    <x v="0"/>
    <x v="5"/>
    <x v="8"/>
    <x v="10"/>
    <x v="0"/>
    <m/>
    <m/>
    <x v="2"/>
    <m/>
    <x v="5"/>
    <m/>
    <m/>
    <m/>
    <m/>
    <m/>
    <m/>
    <m/>
    <m/>
    <m/>
    <m/>
    <m/>
    <m/>
    <s v=""/>
    <m/>
    <m/>
    <m/>
    <x v="1"/>
    <s v="13+"/>
  </r>
  <r>
    <x v="1"/>
    <m/>
    <x v="159"/>
    <x v="0"/>
    <x v="5"/>
    <x v="8"/>
    <x v="10"/>
    <x v="0"/>
    <m/>
    <m/>
    <x v="3"/>
    <m/>
    <x v="5"/>
    <m/>
    <m/>
    <m/>
    <m/>
    <m/>
    <m/>
    <m/>
    <m/>
    <m/>
    <m/>
    <m/>
    <m/>
    <s v=""/>
    <m/>
    <m/>
    <m/>
    <x v="1"/>
    <n v="15"/>
  </r>
  <r>
    <x v="1"/>
    <m/>
    <x v="160"/>
    <x v="0"/>
    <x v="6"/>
    <x v="2"/>
    <x v="5"/>
    <x v="0"/>
    <m/>
    <s v="Asp 96-3"/>
    <x v="1"/>
    <m/>
    <x v="11"/>
    <m/>
    <n v="355"/>
    <m/>
    <m/>
    <m/>
    <n v="15"/>
    <m/>
    <m/>
    <n v="3"/>
    <m/>
    <m/>
    <m/>
    <n v="23"/>
    <m/>
    <m/>
    <m/>
    <x v="1"/>
    <n v="8"/>
  </r>
  <r>
    <x v="1"/>
    <m/>
    <x v="160"/>
    <x v="0"/>
    <x v="6"/>
    <x v="2"/>
    <x v="5"/>
    <x v="0"/>
    <m/>
    <m/>
    <x v="2"/>
    <m/>
    <x v="11"/>
    <m/>
    <n v="265"/>
    <m/>
    <m/>
    <m/>
    <n v="12"/>
    <m/>
    <m/>
    <n v="4"/>
    <m/>
    <m/>
    <m/>
    <n v="20"/>
    <m/>
    <m/>
    <m/>
    <x v="1"/>
    <n v="8"/>
  </r>
  <r>
    <x v="1"/>
    <m/>
    <x v="160"/>
    <x v="0"/>
    <x v="6"/>
    <x v="2"/>
    <x v="5"/>
    <x v="0"/>
    <m/>
    <m/>
    <x v="3"/>
    <m/>
    <x v="11"/>
    <m/>
    <n v="295"/>
    <m/>
    <m/>
    <m/>
    <n v="14"/>
    <m/>
    <m/>
    <n v="3"/>
    <m/>
    <m/>
    <m/>
    <n v="22"/>
    <m/>
    <m/>
    <m/>
    <x v="1"/>
    <n v="8"/>
  </r>
  <r>
    <x v="1"/>
    <m/>
    <x v="160"/>
    <x v="0"/>
    <x v="6"/>
    <x v="2"/>
    <x v="5"/>
    <x v="0"/>
    <m/>
    <m/>
    <x v="4"/>
    <m/>
    <x v="6"/>
    <m/>
    <n v="325"/>
    <m/>
    <m/>
    <m/>
    <n v="13"/>
    <m/>
    <m/>
    <n v="4"/>
    <m/>
    <m/>
    <m/>
    <n v="23"/>
    <m/>
    <m/>
    <m/>
    <x v="1"/>
    <n v="10"/>
  </r>
  <r>
    <x v="1"/>
    <m/>
    <x v="161"/>
    <x v="0"/>
    <x v="6"/>
    <x v="2"/>
    <x v="5"/>
    <x v="0"/>
    <m/>
    <s v="Asp 96-4"/>
    <x v="1"/>
    <m/>
    <x v="12"/>
    <m/>
    <n v="340"/>
    <m/>
    <m/>
    <m/>
    <n v="16"/>
    <m/>
    <m/>
    <n v="3"/>
    <m/>
    <m/>
    <m/>
    <n v="25"/>
    <m/>
    <m/>
    <m/>
    <x v="1"/>
    <n v="9"/>
  </r>
  <r>
    <x v="1"/>
    <m/>
    <x v="161"/>
    <x v="0"/>
    <x v="6"/>
    <x v="2"/>
    <x v="5"/>
    <x v="0"/>
    <m/>
    <m/>
    <x v="2"/>
    <m/>
    <x v="12"/>
    <m/>
    <n v="300"/>
    <m/>
    <m/>
    <m/>
    <n v="14"/>
    <m/>
    <m/>
    <n v="3"/>
    <m/>
    <m/>
    <m/>
    <n v="23"/>
    <m/>
    <m/>
    <m/>
    <x v="1"/>
    <n v="9"/>
  </r>
  <r>
    <x v="1"/>
    <m/>
    <x v="161"/>
    <x v="0"/>
    <x v="6"/>
    <x v="2"/>
    <x v="5"/>
    <x v="0"/>
    <m/>
    <m/>
    <x v="3"/>
    <m/>
    <x v="12"/>
    <m/>
    <n v="260"/>
    <m/>
    <m/>
    <m/>
    <n v="15"/>
    <m/>
    <m/>
    <n v="3"/>
    <m/>
    <m/>
    <m/>
    <n v="24"/>
    <m/>
    <m/>
    <m/>
    <x v="1"/>
    <n v="9"/>
  </r>
  <r>
    <x v="1"/>
    <m/>
    <x v="161"/>
    <x v="0"/>
    <x v="6"/>
    <x v="2"/>
    <x v="5"/>
    <x v="0"/>
    <m/>
    <m/>
    <x v="4"/>
    <m/>
    <x v="12"/>
    <m/>
    <n v="291"/>
    <m/>
    <m/>
    <m/>
    <n v="14"/>
    <m/>
    <m/>
    <n v="3"/>
    <m/>
    <m/>
    <m/>
    <n v="23"/>
    <m/>
    <m/>
    <m/>
    <x v="1"/>
    <n v="9"/>
  </r>
  <r>
    <x v="1"/>
    <m/>
    <x v="161"/>
    <x v="0"/>
    <x v="6"/>
    <x v="2"/>
    <x v="5"/>
    <x v="0"/>
    <m/>
    <m/>
    <x v="5"/>
    <m/>
    <x v="12"/>
    <m/>
    <n v="281"/>
    <m/>
    <m/>
    <m/>
    <m/>
    <m/>
    <m/>
    <m/>
    <m/>
    <m/>
    <m/>
    <s v=""/>
    <m/>
    <m/>
    <m/>
    <x v="1"/>
    <n v="9"/>
  </r>
  <r>
    <x v="1"/>
    <m/>
    <x v="162"/>
    <x v="0"/>
    <x v="6"/>
    <x v="2"/>
    <x v="5"/>
    <x v="0"/>
    <m/>
    <s v="Aspiring 96-1"/>
    <x v="1"/>
    <m/>
    <x v="11"/>
    <m/>
    <n v="270"/>
    <m/>
    <m/>
    <m/>
    <n v="13"/>
    <m/>
    <m/>
    <n v="3"/>
    <m/>
    <m/>
    <m/>
    <n v="21"/>
    <m/>
    <m/>
    <m/>
    <x v="1"/>
    <n v="8"/>
  </r>
  <r>
    <x v="1"/>
    <m/>
    <x v="162"/>
    <x v="0"/>
    <x v="6"/>
    <x v="2"/>
    <x v="5"/>
    <x v="0"/>
    <m/>
    <m/>
    <x v="2"/>
    <m/>
    <x v="6"/>
    <m/>
    <n v="300"/>
    <m/>
    <m/>
    <m/>
    <n v="15"/>
    <m/>
    <m/>
    <n v="4"/>
    <m/>
    <m/>
    <m/>
    <n v="25"/>
    <m/>
    <m/>
    <m/>
    <x v="1"/>
    <n v="10"/>
  </r>
  <r>
    <x v="1"/>
    <m/>
    <x v="162"/>
    <x v="0"/>
    <x v="6"/>
    <x v="2"/>
    <x v="5"/>
    <x v="0"/>
    <m/>
    <m/>
    <x v="3"/>
    <m/>
    <x v="12"/>
    <m/>
    <n v="260"/>
    <m/>
    <m/>
    <m/>
    <n v="13"/>
    <m/>
    <m/>
    <n v="3"/>
    <m/>
    <m/>
    <m/>
    <n v="22"/>
    <m/>
    <m/>
    <m/>
    <x v="1"/>
    <n v="9"/>
  </r>
  <r>
    <x v="1"/>
    <m/>
    <x v="162"/>
    <x v="0"/>
    <x v="6"/>
    <x v="2"/>
    <x v="5"/>
    <x v="0"/>
    <m/>
    <m/>
    <x v="4"/>
    <m/>
    <x v="11"/>
    <m/>
    <n v="245"/>
    <m/>
    <m/>
    <m/>
    <n v="12"/>
    <m/>
    <m/>
    <n v="3"/>
    <m/>
    <m/>
    <m/>
    <n v="20"/>
    <m/>
    <m/>
    <m/>
    <x v="1"/>
    <n v="8"/>
  </r>
  <r>
    <x v="1"/>
    <m/>
    <x v="162"/>
    <x v="0"/>
    <x v="6"/>
    <x v="2"/>
    <x v="5"/>
    <x v="0"/>
    <m/>
    <m/>
    <x v="5"/>
    <m/>
    <x v="12"/>
    <m/>
    <n v="295"/>
    <m/>
    <m/>
    <m/>
    <n v="13"/>
    <m/>
    <m/>
    <n v="3"/>
    <m/>
    <m/>
    <m/>
    <n v="22"/>
    <m/>
    <m/>
    <m/>
    <x v="1"/>
    <n v="9"/>
  </r>
  <r>
    <x v="1"/>
    <m/>
    <x v="163"/>
    <x v="0"/>
    <x v="6"/>
    <x v="2"/>
    <x v="5"/>
    <x v="0"/>
    <m/>
    <s v="Aspiring 96-2"/>
    <x v="1"/>
    <m/>
    <x v="11"/>
    <m/>
    <m/>
    <m/>
    <m/>
    <m/>
    <m/>
    <m/>
    <m/>
    <m/>
    <m/>
    <m/>
    <m/>
    <s v=""/>
    <m/>
    <m/>
    <m/>
    <x v="1"/>
    <n v="8"/>
  </r>
  <r>
    <x v="1"/>
    <m/>
    <x v="163"/>
    <x v="0"/>
    <x v="6"/>
    <x v="2"/>
    <x v="5"/>
    <x v="0"/>
    <m/>
    <m/>
    <x v="2"/>
    <m/>
    <x v="12"/>
    <m/>
    <m/>
    <m/>
    <m/>
    <m/>
    <m/>
    <m/>
    <m/>
    <m/>
    <m/>
    <m/>
    <m/>
    <s v=""/>
    <m/>
    <m/>
    <m/>
    <x v="1"/>
    <n v="9"/>
  </r>
  <r>
    <x v="1"/>
    <m/>
    <x v="163"/>
    <x v="0"/>
    <x v="6"/>
    <x v="2"/>
    <x v="5"/>
    <x v="0"/>
    <m/>
    <m/>
    <x v="3"/>
    <m/>
    <x v="12"/>
    <m/>
    <m/>
    <m/>
    <m/>
    <m/>
    <m/>
    <m/>
    <m/>
    <m/>
    <m/>
    <m/>
    <m/>
    <s v=""/>
    <m/>
    <m/>
    <m/>
    <x v="1"/>
    <n v="9"/>
  </r>
  <r>
    <x v="1"/>
    <m/>
    <x v="163"/>
    <x v="0"/>
    <x v="6"/>
    <x v="2"/>
    <x v="5"/>
    <x v="0"/>
    <m/>
    <m/>
    <x v="4"/>
    <m/>
    <x v="6"/>
    <m/>
    <m/>
    <m/>
    <m/>
    <m/>
    <m/>
    <m/>
    <m/>
    <m/>
    <m/>
    <m/>
    <m/>
    <s v=""/>
    <m/>
    <m/>
    <m/>
    <x v="1"/>
    <n v="10"/>
  </r>
  <r>
    <x v="1"/>
    <m/>
    <x v="163"/>
    <x v="0"/>
    <x v="6"/>
    <x v="2"/>
    <x v="5"/>
    <x v="0"/>
    <m/>
    <m/>
    <x v="5"/>
    <m/>
    <x v="12"/>
    <m/>
    <m/>
    <m/>
    <m/>
    <m/>
    <m/>
    <m/>
    <m/>
    <m/>
    <m/>
    <m/>
    <m/>
    <s v=""/>
    <m/>
    <m/>
    <m/>
    <x v="1"/>
    <n v="9"/>
  </r>
  <r>
    <x v="1"/>
    <m/>
    <x v="164"/>
    <x v="0"/>
    <x v="6"/>
    <x v="4"/>
    <x v="5"/>
    <x v="0"/>
    <m/>
    <s v="Con 96-3"/>
    <x v="1"/>
    <m/>
    <x v="12"/>
    <m/>
    <n v="385"/>
    <m/>
    <m/>
    <m/>
    <n v="21"/>
    <m/>
    <m/>
    <n v="4"/>
    <m/>
    <m/>
    <m/>
    <n v="30"/>
    <m/>
    <m/>
    <m/>
    <x v="1"/>
    <n v="9"/>
  </r>
  <r>
    <x v="1"/>
    <m/>
    <x v="165"/>
    <x v="0"/>
    <x v="6"/>
    <x v="4"/>
    <x v="5"/>
    <x v="0"/>
    <m/>
    <s v="Consort 96-1"/>
    <x v="1"/>
    <m/>
    <x v="6"/>
    <m/>
    <n v="270"/>
    <m/>
    <m/>
    <m/>
    <n v="19"/>
    <m/>
    <m/>
    <m/>
    <m/>
    <m/>
    <m/>
    <n v="29"/>
    <m/>
    <m/>
    <m/>
    <x v="1"/>
    <n v="10"/>
  </r>
  <r>
    <x v="1"/>
    <m/>
    <x v="165"/>
    <x v="0"/>
    <x v="6"/>
    <x v="4"/>
    <x v="5"/>
    <x v="0"/>
    <m/>
    <m/>
    <x v="2"/>
    <m/>
    <x v="12"/>
    <m/>
    <n v="280"/>
    <m/>
    <m/>
    <m/>
    <n v="18"/>
    <m/>
    <m/>
    <m/>
    <m/>
    <m/>
    <m/>
    <n v="27"/>
    <m/>
    <m/>
    <m/>
    <x v="1"/>
    <n v="9"/>
  </r>
  <r>
    <x v="1"/>
    <m/>
    <x v="166"/>
    <x v="0"/>
    <x v="6"/>
    <x v="5"/>
    <x v="5"/>
    <x v="0"/>
    <m/>
    <s v="Macro 96-1"/>
    <x v="1"/>
    <m/>
    <x v="12"/>
    <m/>
    <n v="340"/>
    <m/>
    <m/>
    <m/>
    <n v="15"/>
    <m/>
    <m/>
    <n v="4"/>
    <m/>
    <m/>
    <m/>
    <n v="24"/>
    <m/>
    <m/>
    <m/>
    <x v="1"/>
    <n v="9"/>
  </r>
  <r>
    <x v="1"/>
    <m/>
    <x v="166"/>
    <x v="0"/>
    <x v="6"/>
    <x v="5"/>
    <x v="5"/>
    <x v="0"/>
    <m/>
    <m/>
    <x v="2"/>
    <m/>
    <x v="6"/>
    <m/>
    <n v="342"/>
    <m/>
    <m/>
    <m/>
    <n v="14"/>
    <m/>
    <m/>
    <n v="3"/>
    <m/>
    <m/>
    <m/>
    <n v="24"/>
    <m/>
    <m/>
    <m/>
    <x v="1"/>
    <n v="10"/>
  </r>
  <r>
    <x v="1"/>
    <m/>
    <x v="166"/>
    <x v="0"/>
    <x v="6"/>
    <x v="5"/>
    <x v="5"/>
    <x v="0"/>
    <m/>
    <m/>
    <x v="3"/>
    <m/>
    <x v="12"/>
    <m/>
    <n v="260"/>
    <m/>
    <m/>
    <m/>
    <n v="18"/>
    <m/>
    <m/>
    <n v="3"/>
    <m/>
    <m/>
    <m/>
    <n v="27"/>
    <m/>
    <m/>
    <m/>
    <x v="1"/>
    <n v="9"/>
  </r>
  <r>
    <x v="1"/>
    <m/>
    <x v="167"/>
    <x v="1"/>
    <x v="6"/>
    <x v="5"/>
    <x v="8"/>
    <x v="0"/>
    <m/>
    <s v="Mac 96-3"/>
    <x v="1"/>
    <m/>
    <x v="9"/>
    <n v="12"/>
    <m/>
    <m/>
    <m/>
    <m/>
    <m/>
    <m/>
    <m/>
    <n v="3"/>
    <m/>
    <m/>
    <m/>
    <s v=""/>
    <m/>
    <m/>
    <m/>
    <x v="1"/>
    <m/>
  </r>
  <r>
    <x v="1"/>
    <m/>
    <x v="167"/>
    <x v="1"/>
    <x v="6"/>
    <x v="5"/>
    <x v="8"/>
    <x v="0"/>
    <m/>
    <m/>
    <x v="2"/>
    <m/>
    <x v="9"/>
    <n v="12"/>
    <m/>
    <m/>
    <m/>
    <m/>
    <m/>
    <m/>
    <m/>
    <n v="3"/>
    <m/>
    <m/>
    <m/>
    <s v=""/>
    <m/>
    <m/>
    <m/>
    <x v="1"/>
    <m/>
  </r>
  <r>
    <x v="1"/>
    <m/>
    <x v="167"/>
    <x v="1"/>
    <x v="6"/>
    <x v="5"/>
    <x v="8"/>
    <x v="0"/>
    <m/>
    <m/>
    <x v="3"/>
    <m/>
    <x v="3"/>
    <n v="17"/>
    <m/>
    <m/>
    <m/>
    <m/>
    <m/>
    <m/>
    <m/>
    <n v="3"/>
    <m/>
    <m/>
    <m/>
    <s v=""/>
    <m/>
    <m/>
    <m/>
    <x v="1"/>
    <m/>
  </r>
  <r>
    <x v="1"/>
    <m/>
    <x v="167"/>
    <x v="1"/>
    <x v="6"/>
    <x v="5"/>
    <x v="8"/>
    <x v="0"/>
    <m/>
    <m/>
    <x v="4"/>
    <m/>
    <x v="10"/>
    <n v="18"/>
    <m/>
    <m/>
    <m/>
    <n v="2"/>
    <m/>
    <m/>
    <s v="&gt;TS"/>
    <m/>
    <m/>
    <m/>
    <m/>
    <s v=""/>
    <m/>
    <m/>
    <m/>
    <x v="1"/>
    <n v="16"/>
  </r>
  <r>
    <x v="1"/>
    <m/>
    <x v="168"/>
    <x v="1"/>
    <x v="6"/>
    <x v="5"/>
    <x v="8"/>
    <x v="0"/>
    <m/>
    <s v="Mac 96-4"/>
    <x v="1"/>
    <m/>
    <x v="9"/>
    <n v="12"/>
    <m/>
    <m/>
    <m/>
    <m/>
    <m/>
    <m/>
    <s v="FL"/>
    <n v="3"/>
    <m/>
    <m/>
    <m/>
    <s v=""/>
    <m/>
    <m/>
    <m/>
    <x v="1"/>
    <m/>
  </r>
  <r>
    <x v="1"/>
    <m/>
    <x v="168"/>
    <x v="1"/>
    <x v="6"/>
    <x v="5"/>
    <x v="8"/>
    <x v="0"/>
    <m/>
    <m/>
    <x v="2"/>
    <m/>
    <x v="2"/>
    <n v="13"/>
    <m/>
    <m/>
    <m/>
    <m/>
    <m/>
    <m/>
    <s v="FL"/>
    <n v="4"/>
    <m/>
    <m/>
    <m/>
    <s v=""/>
    <m/>
    <m/>
    <m/>
    <x v="1"/>
    <m/>
  </r>
  <r>
    <x v="1"/>
    <m/>
    <x v="168"/>
    <x v="1"/>
    <x v="6"/>
    <x v="5"/>
    <x v="8"/>
    <x v="0"/>
    <m/>
    <m/>
    <x v="3"/>
    <m/>
    <x v="1"/>
    <n v="16"/>
    <m/>
    <m/>
    <m/>
    <n v="2"/>
    <m/>
    <m/>
    <s v="&gt;TS"/>
    <m/>
    <m/>
    <m/>
    <m/>
    <s v=""/>
    <m/>
    <m/>
    <m/>
    <x v="1"/>
    <n v="14"/>
  </r>
  <r>
    <x v="1"/>
    <m/>
    <x v="168"/>
    <x v="1"/>
    <x v="6"/>
    <x v="5"/>
    <x v="8"/>
    <x v="0"/>
    <m/>
    <m/>
    <x v="4"/>
    <m/>
    <x v="10"/>
    <n v="18"/>
    <m/>
    <m/>
    <m/>
    <n v="4"/>
    <m/>
    <m/>
    <s v="&gt;TS"/>
    <m/>
    <m/>
    <m/>
    <m/>
    <s v=""/>
    <m/>
    <m/>
    <m/>
    <x v="1"/>
    <n v="14"/>
  </r>
  <r>
    <x v="1"/>
    <m/>
    <x v="169"/>
    <x v="0"/>
    <x v="6"/>
    <x v="5"/>
    <x v="8"/>
    <x v="0"/>
    <m/>
    <s v="Macro 96-2"/>
    <x v="1"/>
    <m/>
    <x v="7"/>
    <m/>
    <n v="350"/>
    <m/>
    <m/>
    <m/>
    <n v="15"/>
    <m/>
    <m/>
    <n v="4"/>
    <m/>
    <m/>
    <m/>
    <n v="26"/>
    <m/>
    <m/>
    <m/>
    <x v="1"/>
    <m/>
  </r>
  <r>
    <x v="1"/>
    <m/>
    <x v="169"/>
    <x v="0"/>
    <x v="6"/>
    <x v="5"/>
    <x v="8"/>
    <x v="0"/>
    <m/>
    <m/>
    <x v="2"/>
    <m/>
    <x v="12"/>
    <m/>
    <n v="260"/>
    <m/>
    <m/>
    <m/>
    <n v="11"/>
    <m/>
    <m/>
    <n v="5"/>
    <m/>
    <m/>
    <m/>
    <n v="20"/>
    <m/>
    <m/>
    <m/>
    <x v="1"/>
    <m/>
  </r>
  <r>
    <x v="1"/>
    <m/>
    <x v="169"/>
    <x v="0"/>
    <x v="6"/>
    <x v="5"/>
    <x v="8"/>
    <x v="0"/>
    <m/>
    <m/>
    <x v="3"/>
    <m/>
    <x v="5"/>
    <m/>
    <m/>
    <m/>
    <m/>
    <m/>
    <m/>
    <m/>
    <m/>
    <m/>
    <m/>
    <m/>
    <m/>
    <s v=""/>
    <m/>
    <m/>
    <m/>
    <x v="1"/>
    <m/>
  </r>
  <r>
    <x v="2"/>
    <n v="300072"/>
    <x v="170"/>
    <x v="1"/>
    <x v="7"/>
    <x v="1"/>
    <x v="11"/>
    <x v="1"/>
    <m/>
    <n v="72"/>
    <x v="1"/>
    <n v="0"/>
    <x v="17"/>
    <n v="3"/>
    <n v="53"/>
    <m/>
    <n v="51"/>
    <n v="3"/>
    <n v="2"/>
    <n v="0"/>
    <s v="V"/>
    <m/>
    <n v="137.14285714285714"/>
    <n v="0.37187500000000001"/>
    <n v="2.3718750000000002"/>
    <n v="7"/>
    <m/>
    <m/>
    <m/>
    <x v="2"/>
    <n v="2"/>
  </r>
  <r>
    <x v="2"/>
    <n v="300072"/>
    <x v="170"/>
    <x v="1"/>
    <x v="7"/>
    <x v="1"/>
    <x v="11"/>
    <x v="1"/>
    <m/>
    <m/>
    <x v="2"/>
    <n v="0"/>
    <x v="17"/>
    <n v="3"/>
    <n v="44"/>
    <n v="58"/>
    <n v="106"/>
    <m/>
    <m/>
    <m/>
    <m/>
    <m/>
    <n v="137.14285714285714"/>
    <n v="0.7729166666666667"/>
    <n v="2.7729166666666667"/>
    <s v=""/>
    <m/>
    <m/>
    <m/>
    <x v="2"/>
    <n v="2"/>
  </r>
  <r>
    <x v="2"/>
    <n v="300072"/>
    <x v="170"/>
    <x v="1"/>
    <x v="7"/>
    <x v="1"/>
    <x v="11"/>
    <x v="1"/>
    <m/>
    <m/>
    <x v="3"/>
    <n v="0"/>
    <x v="17"/>
    <n v="3"/>
    <n v="32"/>
    <n v="32"/>
    <n v="40"/>
    <n v="3"/>
    <n v="2"/>
    <n v="0"/>
    <s v="V"/>
    <m/>
    <n v="137.14285714285714"/>
    <n v="0.29166666666666669"/>
    <n v="2.2916666666666665"/>
    <n v="7"/>
    <m/>
    <m/>
    <m/>
    <x v="2"/>
    <n v="2"/>
  </r>
  <r>
    <x v="2"/>
    <n v="300091"/>
    <x v="171"/>
    <x v="1"/>
    <x v="7"/>
    <x v="1"/>
    <x v="11"/>
    <x v="1"/>
    <m/>
    <n v="91"/>
    <x v="1"/>
    <n v="0"/>
    <x v="18"/>
    <n v="4"/>
    <n v="52"/>
    <m/>
    <n v="111"/>
    <n v="3"/>
    <n v="4"/>
    <n v="0"/>
    <s v="V"/>
    <m/>
    <n v="161.4"/>
    <n v="0.68773234200743494"/>
    <n v="3.6877323420074348"/>
    <n v="10"/>
    <m/>
    <m/>
    <m/>
    <x v="2"/>
    <n v="3"/>
  </r>
  <r>
    <x v="2"/>
    <n v="300091"/>
    <x v="171"/>
    <x v="1"/>
    <x v="7"/>
    <x v="1"/>
    <x v="11"/>
    <x v="1"/>
    <m/>
    <m/>
    <x v="2"/>
    <n v="0"/>
    <x v="18"/>
    <n v="4"/>
    <n v="50"/>
    <n v="170"/>
    <n v="75"/>
    <n v="3"/>
    <n v="3"/>
    <n v="0"/>
    <s v="V"/>
    <m/>
    <n v="161.4"/>
    <n v="0.46468401486988847"/>
    <n v="3.4646840148698885"/>
    <n v="9"/>
    <m/>
    <m/>
    <m/>
    <x v="2"/>
    <n v="3"/>
  </r>
  <r>
    <x v="2"/>
    <n v="300091"/>
    <x v="171"/>
    <x v="1"/>
    <x v="7"/>
    <x v="1"/>
    <x v="11"/>
    <x v="1"/>
    <m/>
    <m/>
    <x v="3"/>
    <n v="0"/>
    <x v="18"/>
    <n v="4"/>
    <n v="31"/>
    <n v="65"/>
    <n v="46"/>
    <n v="3"/>
    <n v="2"/>
    <n v="0"/>
    <s v="V"/>
    <m/>
    <n v="161.4"/>
    <n v="0.28500619578686492"/>
    <n v="3.285006195786865"/>
    <n v="8"/>
    <m/>
    <m/>
    <m/>
    <x v="2"/>
    <n v="3"/>
  </r>
  <r>
    <x v="2"/>
    <n v="300245"/>
    <x v="172"/>
    <x v="1"/>
    <x v="7"/>
    <x v="1"/>
    <x v="11"/>
    <x v="1"/>
    <m/>
    <n v="245"/>
    <x v="1"/>
    <n v="0"/>
    <x v="18"/>
    <n v="4"/>
    <n v="61"/>
    <m/>
    <n v="118"/>
    <n v="3"/>
    <n v="4"/>
    <n v="0"/>
    <s v="V"/>
    <m/>
    <n v="161.4"/>
    <n v="0.73110285006195785"/>
    <n v="3.7311028500619576"/>
    <n v="10"/>
    <m/>
    <m/>
    <m/>
    <x v="2"/>
    <n v="3"/>
  </r>
  <r>
    <x v="2"/>
    <n v="300245"/>
    <x v="172"/>
    <x v="1"/>
    <x v="7"/>
    <x v="1"/>
    <x v="11"/>
    <x v="1"/>
    <m/>
    <m/>
    <x v="2"/>
    <n v="1"/>
    <x v="18"/>
    <n v="4"/>
    <n v="61"/>
    <n v="160"/>
    <n v="126"/>
    <n v="3"/>
    <n v="4"/>
    <n v="0"/>
    <s v="V"/>
    <m/>
    <n v="161.4"/>
    <n v="0.7806691449814126"/>
    <n v="3.7806691449814127"/>
    <n v="10"/>
    <m/>
    <m/>
    <m/>
    <x v="2"/>
    <n v="3"/>
  </r>
  <r>
    <x v="2"/>
    <n v="300245"/>
    <x v="172"/>
    <x v="1"/>
    <x v="7"/>
    <x v="1"/>
    <x v="11"/>
    <x v="1"/>
    <m/>
    <m/>
    <x v="3"/>
    <n v="0"/>
    <x v="18"/>
    <n v="4"/>
    <n v="61"/>
    <n v="159"/>
    <n v="89"/>
    <n v="3"/>
    <n v="3"/>
    <n v="0"/>
    <s v="V"/>
    <m/>
    <n v="161.4"/>
    <n v="0.55142503097893436"/>
    <n v="3.5514250309789341"/>
    <n v="9"/>
    <m/>
    <m/>
    <m/>
    <x v="2"/>
    <n v="3"/>
  </r>
  <r>
    <x v="2"/>
    <n v="300245"/>
    <x v="172"/>
    <x v="1"/>
    <x v="7"/>
    <x v="1"/>
    <x v="11"/>
    <x v="1"/>
    <m/>
    <m/>
    <x v="4"/>
    <n v="0"/>
    <x v="18"/>
    <n v="4"/>
    <n v="62"/>
    <n v="151"/>
    <n v="79"/>
    <n v="3"/>
    <n v="3"/>
    <n v="0"/>
    <s v="V"/>
    <m/>
    <n v="161.4"/>
    <n v="0.48946716232961585"/>
    <n v="3.4894671623296158"/>
    <n v="9"/>
    <m/>
    <m/>
    <m/>
    <x v="2"/>
    <n v="3"/>
  </r>
  <r>
    <x v="2"/>
    <n v="300003"/>
    <x v="173"/>
    <x v="1"/>
    <x v="7"/>
    <x v="1"/>
    <x v="12"/>
    <x v="1"/>
    <m/>
    <n v="3"/>
    <x v="1"/>
    <n v="1"/>
    <x v="19"/>
    <n v="6"/>
    <n v="75"/>
    <m/>
    <n v="131"/>
    <n v="4"/>
    <n v="10"/>
    <m/>
    <s v="DR"/>
    <m/>
    <n v="229"/>
    <n v="0.57205240174672489"/>
    <n v="5.572052401746725"/>
    <n v="19"/>
    <m/>
    <m/>
    <m/>
    <x v="2"/>
    <n v="5"/>
  </r>
  <r>
    <x v="2"/>
    <n v="300003"/>
    <x v="173"/>
    <x v="1"/>
    <x v="7"/>
    <x v="1"/>
    <x v="12"/>
    <x v="1"/>
    <m/>
    <m/>
    <x v="2"/>
    <n v="0"/>
    <x v="20"/>
    <n v="6"/>
    <n v="45"/>
    <n v="147"/>
    <n v="50"/>
    <n v="4"/>
    <n v="4"/>
    <m/>
    <s v="V"/>
    <m/>
    <n v="191.55555555555554"/>
    <n v="0.26102088167053367"/>
    <n v="4.2610208816705333"/>
    <n v="12"/>
    <m/>
    <m/>
    <m/>
    <x v="2"/>
    <n v="4"/>
  </r>
  <r>
    <x v="2"/>
    <n v="300146"/>
    <x v="174"/>
    <x v="1"/>
    <x v="7"/>
    <x v="1"/>
    <x v="12"/>
    <x v="1"/>
    <m/>
    <n v="146"/>
    <x v="1"/>
    <n v="0"/>
    <x v="19"/>
    <n v="6"/>
    <n v="67"/>
    <m/>
    <n v="61"/>
    <n v="3"/>
    <n v="10"/>
    <m/>
    <s v="DR"/>
    <m/>
    <n v="229"/>
    <n v="0.26637554585152839"/>
    <n v="5.2663755458515285"/>
    <n v="18"/>
    <m/>
    <m/>
    <m/>
    <x v="2"/>
    <n v="5"/>
  </r>
  <r>
    <x v="2"/>
    <n v="300146"/>
    <x v="174"/>
    <x v="1"/>
    <x v="7"/>
    <x v="1"/>
    <x v="12"/>
    <x v="1"/>
    <m/>
    <m/>
    <x v="2"/>
    <n v="0"/>
    <x v="20"/>
    <n v="6"/>
    <n v="56"/>
    <n v="160"/>
    <n v="20"/>
    <n v="4"/>
    <n v="8"/>
    <m/>
    <s v="DR"/>
    <m/>
    <n v="191.55555555555554"/>
    <n v="0.10440835266821347"/>
    <n v="4.1044083526682131"/>
    <n v="16"/>
    <m/>
    <m/>
    <m/>
    <x v="2"/>
    <n v="4"/>
  </r>
  <r>
    <x v="2"/>
    <n v="300146"/>
    <x v="174"/>
    <x v="1"/>
    <x v="7"/>
    <x v="1"/>
    <x v="12"/>
    <x v="1"/>
    <m/>
    <m/>
    <x v="3"/>
    <n v="0"/>
    <x v="20"/>
    <n v="5"/>
    <n v="61"/>
    <n v="170"/>
    <n v="150"/>
    <n v="3"/>
    <n v="7"/>
    <m/>
    <s v="DR"/>
    <m/>
    <n v="191.55555555555554"/>
    <n v="0.78306264501160094"/>
    <n v="4.7830626450116007"/>
    <n v="14"/>
    <m/>
    <m/>
    <m/>
    <x v="2"/>
    <n v="4"/>
  </r>
  <r>
    <x v="2"/>
    <n v="300183"/>
    <x v="175"/>
    <x v="1"/>
    <x v="7"/>
    <x v="1"/>
    <x v="12"/>
    <x v="1"/>
    <m/>
    <n v="183"/>
    <x v="1"/>
    <n v="0"/>
    <x v="20"/>
    <n v="5"/>
    <n v="60"/>
    <m/>
    <n v="164"/>
    <n v="5"/>
    <n v="7"/>
    <m/>
    <s v="E"/>
    <m/>
    <n v="191.55555555555554"/>
    <n v="0.85614849187935038"/>
    <n v="4.8561484918793507"/>
    <n v="16"/>
    <m/>
    <m/>
    <m/>
    <x v="2"/>
    <n v="4"/>
  </r>
  <r>
    <x v="2"/>
    <n v="300183"/>
    <x v="175"/>
    <x v="1"/>
    <x v="7"/>
    <x v="1"/>
    <x v="12"/>
    <x v="1"/>
    <m/>
    <m/>
    <x v="2"/>
    <n v="0"/>
    <x v="18"/>
    <n v="4"/>
    <n v="55"/>
    <n v="132"/>
    <n v="129"/>
    <n v="4"/>
    <n v="3"/>
    <m/>
    <s v="V"/>
    <m/>
    <n v="161.4"/>
    <n v="0.7992565055762082"/>
    <n v="3.7992565055762082"/>
    <n v="10"/>
    <m/>
    <m/>
    <m/>
    <x v="2"/>
    <n v="3"/>
  </r>
  <r>
    <x v="2"/>
    <n v="300183"/>
    <x v="175"/>
    <x v="1"/>
    <x v="7"/>
    <x v="1"/>
    <x v="12"/>
    <x v="1"/>
    <m/>
    <m/>
    <x v="3"/>
    <n v="0"/>
    <x v="18"/>
    <n v="4"/>
    <n v="73"/>
    <n v="123"/>
    <n v="40"/>
    <n v="4"/>
    <n v="2"/>
    <m/>
    <s v="V"/>
    <m/>
    <n v="161.4"/>
    <n v="0.24783147459727384"/>
    <n v="3.2478314745972741"/>
    <n v="9"/>
    <m/>
    <m/>
    <m/>
    <x v="2"/>
    <n v="3"/>
  </r>
  <r>
    <x v="2"/>
    <n v="300022"/>
    <x v="176"/>
    <x v="1"/>
    <x v="7"/>
    <x v="1"/>
    <x v="13"/>
    <x v="1"/>
    <m/>
    <n v="22"/>
    <x v="1"/>
    <n v="2"/>
    <x v="19"/>
    <n v="6"/>
    <n v="66"/>
    <m/>
    <n v="86"/>
    <n v="3"/>
    <n v="6"/>
    <m/>
    <s v="V"/>
    <m/>
    <n v="229"/>
    <n v="0.37554585152838427"/>
    <n v="5.3755458515283845"/>
    <n v="14"/>
    <m/>
    <m/>
    <m/>
    <x v="2"/>
    <n v="5"/>
  </r>
  <r>
    <x v="2"/>
    <n v="300022"/>
    <x v="176"/>
    <x v="1"/>
    <x v="7"/>
    <x v="1"/>
    <x v="13"/>
    <x v="1"/>
    <m/>
    <m/>
    <x v="2"/>
    <n v="1"/>
    <x v="19"/>
    <n v="6"/>
    <n v="83"/>
    <n v="216"/>
    <n v="172"/>
    <n v="3"/>
    <n v="14"/>
    <n v="10"/>
    <s v="TS"/>
    <n v="1"/>
    <n v="229"/>
    <n v="0.75109170305676853"/>
    <n v="5.751091703056769"/>
    <n v="22"/>
    <m/>
    <m/>
    <m/>
    <x v="2"/>
    <n v="5"/>
  </r>
  <r>
    <x v="2"/>
    <n v="300022"/>
    <x v="176"/>
    <x v="1"/>
    <x v="7"/>
    <x v="1"/>
    <x v="13"/>
    <x v="1"/>
    <m/>
    <m/>
    <x v="3"/>
    <n v="0"/>
    <x v="19"/>
    <n v="6"/>
    <n v="87"/>
    <n v="185"/>
    <n v="25"/>
    <n v="3"/>
    <n v="14"/>
    <n v="15"/>
    <s v="TS"/>
    <n v="2"/>
    <n v="229"/>
    <n v="0.1091703056768559"/>
    <n v="5.109170305676856"/>
    <n v="22"/>
    <m/>
    <m/>
    <m/>
    <x v="2"/>
    <n v="5"/>
  </r>
  <r>
    <x v="2"/>
    <n v="300022"/>
    <x v="176"/>
    <x v="1"/>
    <x v="7"/>
    <x v="1"/>
    <x v="13"/>
    <x v="1"/>
    <m/>
    <m/>
    <x v="4"/>
    <n v="0"/>
    <x v="19"/>
    <n v="6"/>
    <n v="57"/>
    <n v="177"/>
    <n v="162"/>
    <n v="4"/>
    <n v="14"/>
    <m/>
    <s v="DR nearly TS"/>
    <n v="0"/>
    <n v="229"/>
    <n v="0.70742358078602618"/>
    <n v="5.7074235807860259"/>
    <n v="23"/>
    <m/>
    <m/>
    <m/>
    <x v="2"/>
    <n v="5"/>
  </r>
  <r>
    <x v="2"/>
    <n v="300079"/>
    <x v="177"/>
    <x v="1"/>
    <x v="7"/>
    <x v="1"/>
    <x v="13"/>
    <x v="1"/>
    <m/>
    <n v="79"/>
    <x v="1"/>
    <n v="1"/>
    <x v="19"/>
    <n v="6"/>
    <n v="77"/>
    <m/>
    <n v="181"/>
    <n v="4"/>
    <n v="12"/>
    <m/>
    <s v="DR"/>
    <m/>
    <n v="229"/>
    <n v="0.79039301310043664"/>
    <n v="5.7903930131004362"/>
    <n v="21"/>
    <m/>
    <m/>
    <m/>
    <x v="2"/>
    <n v="5"/>
  </r>
  <r>
    <x v="2"/>
    <n v="300079"/>
    <x v="177"/>
    <x v="1"/>
    <x v="7"/>
    <x v="1"/>
    <x v="13"/>
    <x v="1"/>
    <m/>
    <m/>
    <x v="2"/>
    <n v="0"/>
    <x v="20"/>
    <n v="5"/>
    <n v="60"/>
    <n v="157"/>
    <n v="143"/>
    <n v="4"/>
    <n v="13"/>
    <m/>
    <s v="DR"/>
    <m/>
    <n v="191.55555555555554"/>
    <n v="0.74651972157772628"/>
    <n v="4.7465197215777266"/>
    <n v="21"/>
    <m/>
    <m/>
    <m/>
    <x v="2"/>
    <n v="4"/>
  </r>
  <r>
    <x v="2"/>
    <n v="300079"/>
    <x v="177"/>
    <x v="1"/>
    <x v="7"/>
    <x v="1"/>
    <x v="13"/>
    <x v="1"/>
    <m/>
    <m/>
    <x v="3"/>
    <n v="0"/>
    <x v="20"/>
    <n v="5"/>
    <n v="55"/>
    <n v="173"/>
    <n v="146"/>
    <n v="5"/>
    <n v="6"/>
    <m/>
    <s v="V"/>
    <m/>
    <n v="191.55555555555554"/>
    <n v="0.7621809744779583"/>
    <n v="4.7621809744779586"/>
    <n v="15"/>
    <m/>
    <m/>
    <m/>
    <x v="2"/>
    <n v="4"/>
  </r>
  <r>
    <x v="2"/>
    <n v="300122"/>
    <x v="178"/>
    <x v="1"/>
    <x v="7"/>
    <x v="1"/>
    <x v="13"/>
    <x v="1"/>
    <m/>
    <n v="122"/>
    <x v="1"/>
    <n v="0"/>
    <x v="16"/>
    <n v="7"/>
    <n v="90"/>
    <m/>
    <n v="73"/>
    <n v="3"/>
    <n v="14"/>
    <n v="15"/>
    <s v="TS"/>
    <n v="2"/>
    <n v="173.2"/>
    <n v="0.42147806004618943"/>
    <n v="6.4214780600461898"/>
    <n v="23"/>
    <m/>
    <m/>
    <m/>
    <x v="2"/>
    <n v="6"/>
  </r>
  <r>
    <x v="2"/>
    <n v="300122"/>
    <x v="178"/>
    <x v="1"/>
    <x v="7"/>
    <x v="1"/>
    <x v="13"/>
    <x v="1"/>
    <m/>
    <m/>
    <x v="2"/>
    <n v="1"/>
    <x v="19"/>
    <n v="6"/>
    <n v="73"/>
    <n v="211"/>
    <n v="183"/>
    <n v="5"/>
    <n v="11"/>
    <n v="8"/>
    <s v="DR nearly TS"/>
    <n v="1"/>
    <n v="229"/>
    <n v="0.79912663755458513"/>
    <n v="5.7991266375545854"/>
    <n v="21"/>
    <m/>
    <m/>
    <m/>
    <x v="2"/>
    <n v="5"/>
  </r>
  <r>
    <x v="2"/>
    <n v="300122"/>
    <x v="178"/>
    <x v="1"/>
    <x v="7"/>
    <x v="1"/>
    <x v="13"/>
    <x v="1"/>
    <m/>
    <m/>
    <x v="3"/>
    <n v="0"/>
    <x v="19"/>
    <n v="6"/>
    <n v="60"/>
    <n v="210"/>
    <n v="55"/>
    <n v="4"/>
    <n v="6"/>
    <m/>
    <s v="V"/>
    <m/>
    <n v="229"/>
    <n v="0.24017467248908297"/>
    <n v="5.2401746724890828"/>
    <n v="15"/>
    <m/>
    <m/>
    <m/>
    <x v="2"/>
    <n v="5"/>
  </r>
  <r>
    <x v="2"/>
    <n v="300122"/>
    <x v="178"/>
    <x v="1"/>
    <x v="7"/>
    <x v="1"/>
    <x v="13"/>
    <x v="1"/>
    <m/>
    <m/>
    <x v="4"/>
    <n v="0"/>
    <x v="19"/>
    <n v="6"/>
    <n v="56"/>
    <n v="140"/>
    <n v="43"/>
    <n v="3"/>
    <n v="10"/>
    <m/>
    <s v="DR"/>
    <m/>
    <n v="229"/>
    <n v="0.18777292576419213"/>
    <n v="5.1877729257641922"/>
    <n v="18"/>
    <m/>
    <m/>
    <m/>
    <x v="2"/>
    <n v="5"/>
  </r>
  <r>
    <x v="2"/>
    <n v="300114"/>
    <x v="179"/>
    <x v="1"/>
    <x v="7"/>
    <x v="1"/>
    <x v="9"/>
    <x v="1"/>
    <m/>
    <n v="114"/>
    <x v="1"/>
    <n v="1"/>
    <x v="11"/>
    <n v="9"/>
    <n v="116"/>
    <m/>
    <n v="50"/>
    <n v="2"/>
    <n v="19"/>
    <n v="23"/>
    <s v="&gt;TS"/>
    <n v="3"/>
    <n v="154"/>
    <n v="0.32467532467532467"/>
    <n v="8.324675324675324"/>
    <n v="29"/>
    <m/>
    <m/>
    <m/>
    <x v="2"/>
    <n v="8"/>
  </r>
  <r>
    <x v="2"/>
    <n v="300114"/>
    <x v="179"/>
    <x v="1"/>
    <x v="7"/>
    <x v="1"/>
    <x v="9"/>
    <x v="1"/>
    <m/>
    <m/>
    <x v="2"/>
    <n v="0"/>
    <x v="19"/>
    <n v="7"/>
    <n v="77"/>
    <n v="229"/>
    <n v="35"/>
    <n v="3"/>
    <n v="15"/>
    <m/>
    <s v="DR nearly TS"/>
    <n v="0"/>
    <n v="229"/>
    <n v="0.15283842794759825"/>
    <n v="5.1528384279475983"/>
    <n v="23"/>
    <m/>
    <m/>
    <m/>
    <x v="2"/>
    <n v="5"/>
  </r>
  <r>
    <x v="2"/>
    <n v="300114"/>
    <x v="179"/>
    <x v="1"/>
    <x v="7"/>
    <x v="1"/>
    <x v="9"/>
    <x v="1"/>
    <m/>
    <m/>
    <x v="3"/>
    <n v="0"/>
    <x v="15"/>
    <n v="8"/>
    <n v="100"/>
    <n v="192"/>
    <n v="49"/>
    <n v="2"/>
    <n v="17"/>
    <n v="19"/>
    <s v="&gt;TS"/>
    <n v="2"/>
    <n v="193.66666666666666"/>
    <n v="0.25301204819277112"/>
    <n v="7.2530120481927707"/>
    <n v="26"/>
    <m/>
    <m/>
    <m/>
    <x v="2"/>
    <n v="7"/>
  </r>
  <r>
    <x v="2"/>
    <n v="300114"/>
    <x v="179"/>
    <x v="1"/>
    <x v="7"/>
    <x v="1"/>
    <x v="9"/>
    <x v="1"/>
    <m/>
    <m/>
    <x v="4"/>
    <n v="0"/>
    <x v="19"/>
    <n v="6"/>
    <n v="85"/>
    <n v="200"/>
    <n v="206"/>
    <n v="2"/>
    <n v="15"/>
    <n v="12"/>
    <s v="&gt;TS"/>
    <n v="1"/>
    <n v="229"/>
    <n v="0.89956331877729256"/>
    <n v="5.8995633187772922"/>
    <n v="22"/>
    <m/>
    <m/>
    <m/>
    <x v="2"/>
    <n v="5"/>
  </r>
  <r>
    <x v="2"/>
    <n v="300121"/>
    <x v="180"/>
    <x v="1"/>
    <x v="7"/>
    <x v="1"/>
    <x v="9"/>
    <x v="1"/>
    <m/>
    <n v="121"/>
    <x v="1"/>
    <n v="1"/>
    <x v="15"/>
    <n v="8"/>
    <n v="130"/>
    <m/>
    <n v="149"/>
    <n v="2"/>
    <n v="19"/>
    <n v="40"/>
    <s v="&gt;TS"/>
    <n v="2"/>
    <n v="193.66666666666666"/>
    <n v="0.76936316695352847"/>
    <n v="7.7693631669535286"/>
    <n v="28"/>
    <m/>
    <m/>
    <m/>
    <x v="2"/>
    <n v="7"/>
  </r>
  <r>
    <x v="2"/>
    <n v="300121"/>
    <x v="180"/>
    <x v="1"/>
    <x v="7"/>
    <x v="1"/>
    <x v="9"/>
    <x v="1"/>
    <m/>
    <m/>
    <x v="2"/>
    <n v="0"/>
    <x v="15"/>
    <n v="8"/>
    <n v="113"/>
    <n v="189"/>
    <n v="110"/>
    <n v="2"/>
    <n v="17"/>
    <n v="34"/>
    <s v="&gt;TS"/>
    <n v="2"/>
    <n v="193.66666666666666"/>
    <n v="0.56798623063683307"/>
    <n v="7.5679862306368335"/>
    <n v="26"/>
    <m/>
    <m/>
    <m/>
    <x v="2"/>
    <n v="7"/>
  </r>
  <r>
    <x v="2"/>
    <n v="300121"/>
    <x v="180"/>
    <x v="1"/>
    <x v="7"/>
    <x v="1"/>
    <x v="9"/>
    <x v="1"/>
    <m/>
    <m/>
    <x v="3"/>
    <n v="0"/>
    <x v="16"/>
    <n v="7"/>
    <n v="91"/>
    <n v="160"/>
    <n v="40"/>
    <n v="3"/>
    <n v="15"/>
    <n v="30"/>
    <s v="&gt;TS"/>
    <n v="2"/>
    <n v="173.2"/>
    <n v="0.23094688221709009"/>
    <n v="6.2309468822170899"/>
    <n v="24"/>
    <m/>
    <m/>
    <m/>
    <x v="2"/>
    <n v="6"/>
  </r>
  <r>
    <x v="2"/>
    <n v="300250"/>
    <x v="181"/>
    <x v="1"/>
    <x v="7"/>
    <x v="1"/>
    <x v="9"/>
    <x v="1"/>
    <m/>
    <n v="250"/>
    <x v="1"/>
    <n v="1"/>
    <x v="16"/>
    <n v="8"/>
    <n v="90"/>
    <m/>
    <n v="45"/>
    <n v="3"/>
    <n v="16"/>
    <n v="10"/>
    <s v="TS"/>
    <n v="1"/>
    <n v="173.2"/>
    <n v="0.25981524249422633"/>
    <n v="6.2598152424942262"/>
    <n v="25"/>
    <m/>
    <m/>
    <m/>
    <x v="2"/>
    <n v="6"/>
  </r>
  <r>
    <x v="2"/>
    <n v="300250"/>
    <x v="181"/>
    <x v="1"/>
    <x v="7"/>
    <x v="1"/>
    <x v="9"/>
    <x v="1"/>
    <m/>
    <m/>
    <x v="2"/>
    <n v="3"/>
    <x v="16"/>
    <n v="7"/>
    <n v="88"/>
    <n v="281"/>
    <n v="200"/>
    <n v="5"/>
    <n v="10"/>
    <m/>
    <s v="E"/>
    <m/>
    <n v="173.2"/>
    <n v="1.1547344110854505"/>
    <n v="7.1547344110854505"/>
    <n v="21"/>
    <m/>
    <m/>
    <m/>
    <x v="2"/>
    <n v="6"/>
  </r>
  <r>
    <x v="2"/>
    <n v="300250"/>
    <x v="181"/>
    <x v="1"/>
    <x v="7"/>
    <x v="1"/>
    <x v="9"/>
    <x v="1"/>
    <m/>
    <m/>
    <x v="3"/>
    <n v="0"/>
    <x v="19"/>
    <n v="6"/>
    <n v="46"/>
    <n v="156"/>
    <n v="82"/>
    <n v="4"/>
    <n v="10"/>
    <m/>
    <s v="DR"/>
    <m/>
    <n v="229"/>
    <n v="0.35807860262008734"/>
    <n v="5.3580786026200871"/>
    <n v="19"/>
    <m/>
    <m/>
    <m/>
    <x v="2"/>
    <n v="5"/>
  </r>
  <r>
    <x v="2"/>
    <n v="300109"/>
    <x v="182"/>
    <x v="1"/>
    <x v="7"/>
    <x v="1"/>
    <x v="14"/>
    <x v="1"/>
    <m/>
    <n v="109"/>
    <x v="1"/>
    <n v="1"/>
    <x v="12"/>
    <n v="9"/>
    <n v="214"/>
    <n v="182"/>
    <m/>
    <n v="0"/>
    <n v="20"/>
    <n v="210"/>
    <s v="FL"/>
    <n v="3"/>
    <n v="154"/>
    <n v="0"/>
    <n v="9"/>
    <n v="29"/>
    <m/>
    <m/>
    <m/>
    <x v="1"/>
    <n v="9"/>
  </r>
  <r>
    <x v="2"/>
    <n v="300109"/>
    <x v="182"/>
    <x v="1"/>
    <x v="7"/>
    <x v="1"/>
    <x v="14"/>
    <x v="1"/>
    <m/>
    <m/>
    <x v="2"/>
    <n v="0"/>
    <x v="15"/>
    <n v="8"/>
    <n v="110"/>
    <n v="150"/>
    <n v="50"/>
    <n v="1"/>
    <n v="16"/>
    <m/>
    <s v="&gt;TS"/>
    <n v="3"/>
    <n v="193.66666666666666"/>
    <n v="0.25817555938037867"/>
    <n v="7.2581755593803789"/>
    <n v="24"/>
    <m/>
    <m/>
    <m/>
    <x v="2"/>
    <n v="7"/>
  </r>
  <r>
    <x v="2"/>
    <n v="300110"/>
    <x v="183"/>
    <x v="1"/>
    <x v="7"/>
    <x v="1"/>
    <x v="14"/>
    <x v="1"/>
    <d v="2014-06-10T00:00:00"/>
    <n v="110"/>
    <x v="1"/>
    <n v="0"/>
    <x v="11"/>
    <n v="9"/>
    <n v="135"/>
    <m/>
    <n v="140"/>
    <n v="1"/>
    <n v="18"/>
    <n v="120"/>
    <s v="&gt;TS"/>
    <n v="3"/>
    <n v="154"/>
    <n v="0.90909090909090906"/>
    <n v="8.9090909090909083"/>
    <n v="27"/>
    <m/>
    <m/>
    <m/>
    <x v="2"/>
    <n v="8"/>
  </r>
  <r>
    <x v="2"/>
    <n v="300110"/>
    <x v="183"/>
    <x v="1"/>
    <x v="7"/>
    <x v="1"/>
    <x v="14"/>
    <x v="1"/>
    <m/>
    <m/>
    <x v="2"/>
    <n v="0"/>
    <x v="15"/>
    <n v="8"/>
    <n v="195"/>
    <n v="147"/>
    <n v="114"/>
    <n v="1"/>
    <n v="15"/>
    <n v="130"/>
    <s v="&gt;TS"/>
    <n v="4"/>
    <n v="193.66666666666666"/>
    <n v="0.58864027538726338"/>
    <n v="7.588640275387263"/>
    <n v="23"/>
    <m/>
    <m/>
    <m/>
    <x v="2"/>
    <n v="7"/>
  </r>
  <r>
    <x v="2"/>
    <n v="300110"/>
    <x v="183"/>
    <x v="1"/>
    <x v="7"/>
    <x v="1"/>
    <x v="14"/>
    <x v="1"/>
    <m/>
    <m/>
    <x v="3"/>
    <n v="0"/>
    <x v="11"/>
    <n v="9"/>
    <n v="133"/>
    <n v="180"/>
    <n v="133"/>
    <n v="2"/>
    <n v="17"/>
    <n v="50"/>
    <s v="&gt;TS"/>
    <n v="2"/>
    <n v="154"/>
    <n v="0.86363636363636365"/>
    <n v="8.8636363636363633"/>
    <n v="27"/>
    <m/>
    <m/>
    <m/>
    <x v="2"/>
    <n v="8"/>
  </r>
  <r>
    <x v="2"/>
    <n v="300110"/>
    <x v="183"/>
    <x v="1"/>
    <x v="7"/>
    <x v="1"/>
    <x v="14"/>
    <x v="1"/>
    <m/>
    <m/>
    <x v="4"/>
    <n v="0"/>
    <x v="15"/>
    <n v="8"/>
    <n v="92"/>
    <n v="188"/>
    <n v="140"/>
    <n v="3"/>
    <n v="14"/>
    <n v="30"/>
    <s v="&gt;TS"/>
    <n v="2"/>
    <n v="193.66666666666666"/>
    <n v="0.72289156626506024"/>
    <n v="7.7228915662650603"/>
    <n v="24"/>
    <m/>
    <m/>
    <m/>
    <x v="2"/>
    <n v="7"/>
  </r>
  <r>
    <x v="2"/>
    <n v="300237"/>
    <x v="184"/>
    <x v="1"/>
    <x v="7"/>
    <x v="1"/>
    <x v="14"/>
    <x v="1"/>
    <m/>
    <n v="237"/>
    <x v="1"/>
    <n v="1"/>
    <x v="12"/>
    <n v="9"/>
    <n v="290"/>
    <n v="145"/>
    <m/>
    <n v="0"/>
    <n v="16"/>
    <n v="260"/>
    <s v="FL"/>
    <n v="4"/>
    <n v="154"/>
    <n v="0"/>
    <n v="9"/>
    <n v="25"/>
    <m/>
    <m/>
    <m/>
    <x v="1"/>
    <n v="9"/>
  </r>
  <r>
    <x v="2"/>
    <n v="300237"/>
    <x v="184"/>
    <x v="1"/>
    <x v="7"/>
    <x v="1"/>
    <x v="14"/>
    <x v="1"/>
    <m/>
    <m/>
    <x v="2"/>
    <n v="1"/>
    <x v="12"/>
    <n v="9"/>
    <n v="280"/>
    <n v="135"/>
    <m/>
    <n v="0"/>
    <m/>
    <n v="130"/>
    <s v="FL (Bronched apex still V)"/>
    <n v="4"/>
    <n v="154"/>
    <n v="0"/>
    <n v="9"/>
    <s v=""/>
    <m/>
    <m/>
    <m/>
    <x v="1"/>
    <n v="9"/>
  </r>
  <r>
    <x v="2"/>
    <n v="300237"/>
    <x v="184"/>
    <x v="1"/>
    <x v="7"/>
    <x v="1"/>
    <x v="14"/>
    <x v="1"/>
    <m/>
    <m/>
    <x v="3"/>
    <n v="0"/>
    <x v="11"/>
    <n v="9"/>
    <n v="107"/>
    <n v="257"/>
    <n v="21"/>
    <n v="3"/>
    <n v="19"/>
    <n v="15"/>
    <s v="&gt;TS"/>
    <n v="1"/>
    <n v="154"/>
    <n v="0.13636363636363635"/>
    <n v="8.1363636363636367"/>
    <n v="30"/>
    <m/>
    <m/>
    <m/>
    <x v="2"/>
    <n v="8"/>
  </r>
  <r>
    <x v="2"/>
    <n v="300237"/>
    <x v="184"/>
    <x v="1"/>
    <x v="7"/>
    <x v="1"/>
    <x v="14"/>
    <x v="1"/>
    <m/>
    <m/>
    <x v="4"/>
    <n v="0"/>
    <x v="11"/>
    <n v="9"/>
    <n v="182"/>
    <n v="144"/>
    <n v="88"/>
    <n v="1"/>
    <n v="13"/>
    <n v="120"/>
    <s v="&gt;TS"/>
    <n v="4"/>
    <n v="154"/>
    <n v="0.5714285714285714"/>
    <n v="8.5714285714285712"/>
    <n v="22"/>
    <m/>
    <m/>
    <m/>
    <x v="2"/>
    <n v="8"/>
  </r>
  <r>
    <x v="2"/>
    <n v="300285"/>
    <x v="185"/>
    <x v="1"/>
    <x v="7"/>
    <x v="1"/>
    <x v="14"/>
    <x v="1"/>
    <m/>
    <n v="285"/>
    <x v="1"/>
    <n v="2"/>
    <x v="16"/>
    <n v="7"/>
    <n v="143"/>
    <n v="246"/>
    <n v="30"/>
    <n v="1"/>
    <n v="18"/>
    <n v="45"/>
    <s v="&gt;TS"/>
    <n v="2"/>
    <n v="173.2"/>
    <n v="0.17321016166281755"/>
    <n v="6.1732101616628174"/>
    <n v="25"/>
    <m/>
    <m/>
    <m/>
    <x v="2"/>
    <n v="6"/>
  </r>
  <r>
    <x v="2"/>
    <n v="300044"/>
    <x v="186"/>
    <x v="1"/>
    <x v="7"/>
    <x v="1"/>
    <x v="6"/>
    <x v="1"/>
    <m/>
    <n v="44"/>
    <x v="1"/>
    <m/>
    <x v="11"/>
    <m/>
    <n v="390"/>
    <m/>
    <m/>
    <m/>
    <n v="23"/>
    <m/>
    <m/>
    <n v="3"/>
    <n v="154"/>
    <n v="0"/>
    <n v="8"/>
    <n v="31"/>
    <m/>
    <m/>
    <m/>
    <x v="1"/>
    <n v="8"/>
  </r>
  <r>
    <x v="2"/>
    <n v="300044"/>
    <x v="186"/>
    <x v="1"/>
    <x v="7"/>
    <x v="1"/>
    <x v="6"/>
    <x v="1"/>
    <m/>
    <m/>
    <x v="2"/>
    <m/>
    <x v="11"/>
    <m/>
    <n v="370"/>
    <m/>
    <m/>
    <m/>
    <n v="18"/>
    <m/>
    <m/>
    <n v="3"/>
    <n v="154"/>
    <n v="0"/>
    <n v="8"/>
    <n v="26"/>
    <m/>
    <m/>
    <m/>
    <x v="1"/>
    <n v="8"/>
  </r>
  <r>
    <x v="2"/>
    <n v="300044"/>
    <x v="186"/>
    <x v="1"/>
    <x v="7"/>
    <x v="1"/>
    <x v="6"/>
    <x v="1"/>
    <m/>
    <m/>
    <x v="3"/>
    <m/>
    <x v="12"/>
    <m/>
    <n v="300"/>
    <m/>
    <m/>
    <m/>
    <n v="15"/>
    <m/>
    <m/>
    <n v="3"/>
    <n v="154"/>
    <n v="0"/>
    <n v="9"/>
    <n v="24"/>
    <m/>
    <m/>
    <m/>
    <x v="1"/>
    <n v="9"/>
  </r>
  <r>
    <x v="2"/>
    <n v="300221"/>
    <x v="187"/>
    <x v="1"/>
    <x v="7"/>
    <x v="1"/>
    <x v="6"/>
    <x v="1"/>
    <m/>
    <n v="221"/>
    <x v="1"/>
    <m/>
    <x v="9"/>
    <m/>
    <n v="425"/>
    <m/>
    <m/>
    <m/>
    <n v="21"/>
    <m/>
    <m/>
    <n v="3"/>
    <n v="154"/>
    <n v="0"/>
    <n v="12"/>
    <n v="33"/>
    <m/>
    <m/>
    <m/>
    <x v="1"/>
    <n v="12"/>
  </r>
  <r>
    <x v="2"/>
    <n v="300221"/>
    <x v="187"/>
    <x v="1"/>
    <x v="7"/>
    <x v="1"/>
    <x v="6"/>
    <x v="1"/>
    <m/>
    <m/>
    <x v="2"/>
    <m/>
    <x v="7"/>
    <m/>
    <n v="405"/>
    <m/>
    <m/>
    <m/>
    <n v="18"/>
    <m/>
    <m/>
    <n v="4"/>
    <n v="154"/>
    <n v="0"/>
    <n v="11"/>
    <n v="29"/>
    <m/>
    <m/>
    <m/>
    <x v="1"/>
    <n v="11"/>
  </r>
  <r>
    <x v="2"/>
    <n v="300221"/>
    <x v="187"/>
    <x v="1"/>
    <x v="7"/>
    <x v="1"/>
    <x v="6"/>
    <x v="1"/>
    <m/>
    <m/>
    <x v="3"/>
    <m/>
    <x v="15"/>
    <m/>
    <n v="305"/>
    <m/>
    <m/>
    <m/>
    <n v="15"/>
    <m/>
    <m/>
    <n v="3"/>
    <n v="193.66666666666666"/>
    <n v="0"/>
    <n v="7"/>
    <n v="22"/>
    <m/>
    <m/>
    <m/>
    <x v="1"/>
    <n v="7"/>
  </r>
  <r>
    <x v="2"/>
    <n v="300221"/>
    <x v="187"/>
    <x v="1"/>
    <x v="7"/>
    <x v="1"/>
    <x v="6"/>
    <x v="1"/>
    <m/>
    <m/>
    <x v="4"/>
    <m/>
    <x v="12"/>
    <m/>
    <n v="290"/>
    <m/>
    <m/>
    <m/>
    <n v="14"/>
    <m/>
    <m/>
    <n v="3"/>
    <n v="154"/>
    <n v="0"/>
    <n v="9"/>
    <n v="23"/>
    <m/>
    <m/>
    <m/>
    <x v="1"/>
    <n v="9"/>
  </r>
  <r>
    <x v="2"/>
    <n v="300266"/>
    <x v="188"/>
    <x v="1"/>
    <x v="7"/>
    <x v="1"/>
    <x v="6"/>
    <x v="1"/>
    <m/>
    <n v="266"/>
    <x v="1"/>
    <m/>
    <x v="6"/>
    <m/>
    <n v="335"/>
    <m/>
    <m/>
    <m/>
    <n v="17"/>
    <m/>
    <m/>
    <n v="4"/>
    <n v="154"/>
    <n v="0"/>
    <n v="10"/>
    <n v="27"/>
    <m/>
    <m/>
    <m/>
    <x v="1"/>
    <n v="10"/>
  </r>
  <r>
    <x v="2"/>
    <n v="300266"/>
    <x v="188"/>
    <x v="1"/>
    <x v="7"/>
    <x v="1"/>
    <x v="6"/>
    <x v="1"/>
    <m/>
    <m/>
    <x v="2"/>
    <m/>
    <x v="12"/>
    <m/>
    <n v="335"/>
    <m/>
    <m/>
    <m/>
    <n v="15"/>
    <m/>
    <m/>
    <n v="4"/>
    <n v="154"/>
    <n v="0"/>
    <n v="9"/>
    <n v="24"/>
    <m/>
    <m/>
    <m/>
    <x v="1"/>
    <n v="9"/>
  </r>
  <r>
    <x v="2"/>
    <n v="300266"/>
    <x v="188"/>
    <x v="1"/>
    <x v="7"/>
    <x v="1"/>
    <x v="6"/>
    <x v="1"/>
    <m/>
    <m/>
    <x v="3"/>
    <m/>
    <x v="12"/>
    <m/>
    <n v="375"/>
    <m/>
    <m/>
    <m/>
    <n v="14"/>
    <m/>
    <m/>
    <n v="5"/>
    <n v="154"/>
    <n v="0"/>
    <n v="9"/>
    <n v="23"/>
    <m/>
    <m/>
    <m/>
    <x v="1"/>
    <n v="9"/>
  </r>
  <r>
    <x v="2"/>
    <n v="300266"/>
    <x v="188"/>
    <x v="1"/>
    <x v="7"/>
    <x v="1"/>
    <x v="6"/>
    <x v="1"/>
    <m/>
    <m/>
    <x v="4"/>
    <m/>
    <x v="12"/>
    <m/>
    <n v="345"/>
    <m/>
    <m/>
    <m/>
    <n v="17"/>
    <m/>
    <m/>
    <n v="3"/>
    <n v="154"/>
    <n v="0"/>
    <n v="9"/>
    <n v="26"/>
    <m/>
    <m/>
    <m/>
    <x v="1"/>
    <n v="9"/>
  </r>
  <r>
    <x v="2"/>
    <n v="300281"/>
    <x v="189"/>
    <x v="1"/>
    <x v="7"/>
    <x v="1"/>
    <x v="6"/>
    <x v="1"/>
    <m/>
    <n v="281"/>
    <x v="1"/>
    <m/>
    <x v="12"/>
    <m/>
    <n v="385"/>
    <m/>
    <m/>
    <m/>
    <n v="19"/>
    <m/>
    <m/>
    <n v="4"/>
    <n v="154"/>
    <n v="0"/>
    <n v="9"/>
    <n v="28"/>
    <m/>
    <m/>
    <m/>
    <x v="1"/>
    <n v="9"/>
  </r>
  <r>
    <x v="2"/>
    <n v="300281"/>
    <x v="189"/>
    <x v="1"/>
    <x v="7"/>
    <x v="1"/>
    <x v="6"/>
    <x v="1"/>
    <m/>
    <m/>
    <x v="2"/>
    <m/>
    <x v="12"/>
    <m/>
    <n v="330"/>
    <m/>
    <m/>
    <m/>
    <n v="16"/>
    <m/>
    <m/>
    <n v="4"/>
    <n v="154"/>
    <n v="0"/>
    <n v="9"/>
    <n v="25"/>
    <m/>
    <m/>
    <m/>
    <x v="1"/>
    <n v="9"/>
  </r>
  <r>
    <x v="2"/>
    <n v="300307"/>
    <x v="190"/>
    <x v="1"/>
    <x v="7"/>
    <x v="1"/>
    <x v="6"/>
    <x v="1"/>
    <m/>
    <n v="307"/>
    <x v="1"/>
    <m/>
    <x v="12"/>
    <m/>
    <n v="345"/>
    <m/>
    <m/>
    <m/>
    <n v="14"/>
    <m/>
    <m/>
    <n v="4"/>
    <n v="154"/>
    <n v="0"/>
    <n v="9"/>
    <n v="23"/>
    <m/>
    <m/>
    <m/>
    <x v="1"/>
    <n v="9"/>
  </r>
  <r>
    <x v="2"/>
    <n v="300307"/>
    <x v="190"/>
    <x v="1"/>
    <x v="7"/>
    <x v="1"/>
    <x v="6"/>
    <x v="1"/>
    <m/>
    <m/>
    <x v="2"/>
    <m/>
    <x v="12"/>
    <m/>
    <n v="330"/>
    <m/>
    <m/>
    <m/>
    <n v="15"/>
    <m/>
    <m/>
    <n v="3"/>
    <n v="154"/>
    <n v="0"/>
    <n v="9"/>
    <n v="24"/>
    <m/>
    <m/>
    <m/>
    <x v="1"/>
    <n v="9"/>
  </r>
  <r>
    <x v="2"/>
    <n v="300307"/>
    <x v="190"/>
    <x v="1"/>
    <x v="7"/>
    <x v="1"/>
    <x v="6"/>
    <x v="1"/>
    <m/>
    <m/>
    <x v="3"/>
    <m/>
    <x v="6"/>
    <m/>
    <n v="400"/>
    <m/>
    <m/>
    <m/>
    <n v="18"/>
    <m/>
    <m/>
    <n v="4"/>
    <n v="154"/>
    <n v="0"/>
    <n v="10"/>
    <n v="28"/>
    <m/>
    <m/>
    <m/>
    <x v="1"/>
    <n v="10"/>
  </r>
  <r>
    <x v="2"/>
    <n v="300331"/>
    <x v="191"/>
    <x v="1"/>
    <x v="7"/>
    <x v="1"/>
    <x v="6"/>
    <x v="1"/>
    <m/>
    <n v="331"/>
    <x v="1"/>
    <m/>
    <x v="12"/>
    <m/>
    <n v="370"/>
    <m/>
    <m/>
    <m/>
    <n v="19"/>
    <m/>
    <m/>
    <n v="3"/>
    <n v="154"/>
    <n v="0"/>
    <n v="9"/>
    <n v="28"/>
    <m/>
    <m/>
    <m/>
    <x v="1"/>
    <n v="9"/>
  </r>
  <r>
    <x v="2"/>
    <n v="300331"/>
    <x v="191"/>
    <x v="1"/>
    <x v="7"/>
    <x v="1"/>
    <x v="6"/>
    <x v="1"/>
    <m/>
    <m/>
    <x v="2"/>
    <m/>
    <x v="12"/>
    <m/>
    <n v="323"/>
    <m/>
    <m/>
    <m/>
    <n v="18"/>
    <m/>
    <m/>
    <n v="3"/>
    <n v="154"/>
    <n v="0"/>
    <n v="9"/>
    <n v="27"/>
    <m/>
    <m/>
    <m/>
    <x v="1"/>
    <n v="9"/>
  </r>
  <r>
    <x v="2"/>
    <n v="300331"/>
    <x v="191"/>
    <x v="1"/>
    <x v="7"/>
    <x v="1"/>
    <x v="6"/>
    <x v="1"/>
    <m/>
    <m/>
    <x v="3"/>
    <m/>
    <x v="12"/>
    <m/>
    <n v="390"/>
    <m/>
    <m/>
    <m/>
    <n v="19"/>
    <m/>
    <m/>
    <n v="3"/>
    <n v="154"/>
    <n v="0"/>
    <n v="9"/>
    <n v="28"/>
    <m/>
    <m/>
    <m/>
    <x v="1"/>
    <n v="9"/>
  </r>
  <r>
    <x v="2"/>
    <n v="300046"/>
    <x v="192"/>
    <x v="1"/>
    <x v="7"/>
    <x v="10"/>
    <x v="11"/>
    <x v="1"/>
    <m/>
    <n v="46"/>
    <x v="1"/>
    <n v="0"/>
    <x v="17"/>
    <n v="3"/>
    <n v="92"/>
    <m/>
    <n v="112"/>
    <n v="3"/>
    <n v="2"/>
    <n v="0"/>
    <s v="V"/>
    <m/>
    <n v="160"/>
    <n v="0.7"/>
    <n v="2.7"/>
    <n v="7"/>
    <m/>
    <m/>
    <m/>
    <x v="2"/>
    <n v="2"/>
  </r>
  <r>
    <x v="2"/>
    <n v="300046"/>
    <x v="192"/>
    <x v="1"/>
    <x v="7"/>
    <x v="10"/>
    <x v="11"/>
    <x v="1"/>
    <m/>
    <m/>
    <x v="2"/>
    <n v="0"/>
    <x v="17"/>
    <n v="3"/>
    <n v="94"/>
    <n v="78"/>
    <n v="71"/>
    <n v="3"/>
    <n v="2"/>
    <n v="0"/>
    <s v="V"/>
    <m/>
    <n v="160"/>
    <n v="0.44374999999999998"/>
    <n v="2.4437500000000001"/>
    <n v="7"/>
    <m/>
    <m/>
    <m/>
    <x v="2"/>
    <n v="2"/>
  </r>
  <r>
    <x v="2"/>
    <n v="300046"/>
    <x v="192"/>
    <x v="1"/>
    <x v="7"/>
    <x v="10"/>
    <x v="11"/>
    <x v="1"/>
    <m/>
    <m/>
    <x v="3"/>
    <n v="0"/>
    <x v="17"/>
    <n v="3"/>
    <n v="103"/>
    <n v="106"/>
    <n v="112"/>
    <n v="3"/>
    <n v="2"/>
    <n v="0"/>
    <s v="V"/>
    <m/>
    <n v="160"/>
    <n v="0.7"/>
    <n v="2.7"/>
    <n v="7"/>
    <m/>
    <m/>
    <m/>
    <x v="2"/>
    <n v="2"/>
  </r>
  <r>
    <x v="2"/>
    <n v="300129"/>
    <x v="193"/>
    <x v="1"/>
    <x v="7"/>
    <x v="10"/>
    <x v="11"/>
    <x v="1"/>
    <m/>
    <n v="129"/>
    <x v="1"/>
    <n v="0"/>
    <x v="17"/>
    <n v="3"/>
    <n v="75"/>
    <m/>
    <n v="160"/>
    <n v="3"/>
    <n v="5"/>
    <n v="0"/>
    <s v="V"/>
    <m/>
    <n v="160"/>
    <n v="1"/>
    <n v="3"/>
    <n v="10"/>
    <m/>
    <m/>
    <m/>
    <x v="2"/>
    <n v="2"/>
  </r>
  <r>
    <x v="2"/>
    <n v="300129"/>
    <x v="193"/>
    <x v="1"/>
    <x v="7"/>
    <x v="10"/>
    <x v="11"/>
    <x v="1"/>
    <m/>
    <m/>
    <x v="2"/>
    <n v="0"/>
    <x v="17"/>
    <n v="3"/>
    <n v="55"/>
    <n v="97"/>
    <n v="135"/>
    <n v="3"/>
    <n v="2"/>
    <n v="0"/>
    <s v="V"/>
    <m/>
    <n v="160"/>
    <n v="0.84375"/>
    <n v="2.84375"/>
    <n v="7"/>
    <m/>
    <m/>
    <m/>
    <x v="2"/>
    <n v="2"/>
  </r>
  <r>
    <x v="2"/>
    <n v="300129"/>
    <x v="193"/>
    <x v="1"/>
    <x v="7"/>
    <x v="10"/>
    <x v="11"/>
    <x v="1"/>
    <m/>
    <m/>
    <x v="3"/>
    <n v="0"/>
    <x v="17"/>
    <n v="3"/>
    <n v="86"/>
    <n v="64"/>
    <n v="143"/>
    <n v="4"/>
    <n v="2"/>
    <n v="0"/>
    <s v="V"/>
    <m/>
    <n v="160"/>
    <n v="0.89375000000000004"/>
    <n v="2.8937499999999998"/>
    <n v="8"/>
    <m/>
    <m/>
    <m/>
    <x v="2"/>
    <n v="2"/>
  </r>
  <r>
    <x v="2"/>
    <n v="300129"/>
    <x v="193"/>
    <x v="1"/>
    <x v="7"/>
    <x v="10"/>
    <x v="11"/>
    <x v="1"/>
    <m/>
    <m/>
    <x v="4"/>
    <n v="0"/>
    <x v="17"/>
    <n v="3"/>
    <n v="63"/>
    <n v="95"/>
    <n v="110"/>
    <n v="4"/>
    <n v="3"/>
    <n v="0"/>
    <s v="V"/>
    <m/>
    <n v="160"/>
    <n v="0.6875"/>
    <n v="2.6875"/>
    <n v="9"/>
    <m/>
    <m/>
    <m/>
    <x v="2"/>
    <n v="2"/>
  </r>
  <r>
    <x v="2"/>
    <n v="300329"/>
    <x v="194"/>
    <x v="1"/>
    <x v="7"/>
    <x v="10"/>
    <x v="11"/>
    <x v="1"/>
    <m/>
    <n v="329"/>
    <x v="1"/>
    <n v="0"/>
    <x v="17"/>
    <n v="3"/>
    <n v="72"/>
    <m/>
    <n v="207"/>
    <n v="3"/>
    <n v="4"/>
    <n v="0"/>
    <s v="V"/>
    <m/>
    <n v="160"/>
    <n v="1.29375"/>
    <n v="3.2937500000000002"/>
    <n v="9"/>
    <m/>
    <m/>
    <m/>
    <x v="2"/>
    <n v="2"/>
  </r>
  <r>
    <x v="2"/>
    <n v="300329"/>
    <x v="194"/>
    <x v="1"/>
    <x v="7"/>
    <x v="10"/>
    <x v="11"/>
    <x v="1"/>
    <m/>
    <m/>
    <x v="2"/>
    <n v="0"/>
    <x v="17"/>
    <n v="3"/>
    <n v="86"/>
    <n v="57"/>
    <n v="99"/>
    <n v="3"/>
    <n v="2"/>
    <n v="0"/>
    <s v="V"/>
    <m/>
    <n v="160"/>
    <n v="0.61875000000000002"/>
    <n v="2.6187499999999999"/>
    <n v="7"/>
    <m/>
    <m/>
    <m/>
    <x v="2"/>
    <n v="2"/>
  </r>
  <r>
    <x v="2"/>
    <n v="300329"/>
    <x v="194"/>
    <x v="1"/>
    <x v="7"/>
    <x v="10"/>
    <x v="11"/>
    <x v="1"/>
    <m/>
    <m/>
    <x v="3"/>
    <n v="0"/>
    <x v="17"/>
    <n v="3"/>
    <n v="80"/>
    <n v="62"/>
    <n v="97"/>
    <n v="3"/>
    <n v="3"/>
    <n v="0"/>
    <s v="V"/>
    <m/>
    <n v="160"/>
    <n v="0.60624999999999996"/>
    <n v="2.6062500000000002"/>
    <n v="8"/>
    <m/>
    <m/>
    <m/>
    <x v="2"/>
    <n v="2"/>
  </r>
  <r>
    <x v="2"/>
    <n v="300077"/>
    <x v="195"/>
    <x v="1"/>
    <x v="7"/>
    <x v="10"/>
    <x v="12"/>
    <x v="1"/>
    <m/>
    <n v="77"/>
    <x v="1"/>
    <n v="1"/>
    <x v="20"/>
    <n v="5"/>
    <n v="89"/>
    <m/>
    <n v="97"/>
    <n v="4"/>
    <n v="9"/>
    <m/>
    <s v="DR"/>
    <m/>
    <n v="250"/>
    <n v="0.38800000000000001"/>
    <n v="4.3879999999999999"/>
    <n v="17"/>
    <m/>
    <m/>
    <m/>
    <x v="2"/>
    <n v="4"/>
  </r>
  <r>
    <x v="2"/>
    <n v="300077"/>
    <x v="195"/>
    <x v="1"/>
    <x v="7"/>
    <x v="10"/>
    <x v="12"/>
    <x v="1"/>
    <m/>
    <m/>
    <x v="2"/>
    <n v="1"/>
    <x v="18"/>
    <n v="5"/>
    <n v="70"/>
    <n v="25"/>
    <n v="60"/>
    <n v="4"/>
    <n v="10"/>
    <m/>
    <s v="DR"/>
    <m/>
    <n v="229.5"/>
    <n v="0.26143790849673204"/>
    <n v="3.261437908496732"/>
    <n v="17"/>
    <m/>
    <m/>
    <m/>
    <x v="2"/>
    <n v="3"/>
  </r>
  <r>
    <x v="2"/>
    <n v="300152"/>
    <x v="196"/>
    <x v="1"/>
    <x v="7"/>
    <x v="10"/>
    <x v="12"/>
    <x v="1"/>
    <m/>
    <n v="152"/>
    <x v="1"/>
    <n v="1"/>
    <x v="20"/>
    <n v="6"/>
    <n v="80"/>
    <n v="229"/>
    <n v="55"/>
    <n v="4"/>
    <n v="10"/>
    <m/>
    <s v="DR"/>
    <m/>
    <n v="250"/>
    <n v="0.22"/>
    <n v="4.22"/>
    <n v="18"/>
    <m/>
    <m/>
    <m/>
    <x v="2"/>
    <n v="4"/>
  </r>
  <r>
    <x v="2"/>
    <n v="300152"/>
    <x v="196"/>
    <x v="1"/>
    <x v="7"/>
    <x v="10"/>
    <x v="12"/>
    <x v="1"/>
    <m/>
    <m/>
    <x v="2"/>
    <n v="0"/>
    <x v="20"/>
    <n v="5"/>
    <n v="45"/>
    <n v="112"/>
    <n v="111"/>
    <n v="3"/>
    <n v="3"/>
    <m/>
    <s v="V"/>
    <m/>
    <n v="250"/>
    <n v="0.44400000000000001"/>
    <n v="4.444"/>
    <n v="10"/>
    <m/>
    <m/>
    <m/>
    <x v="2"/>
    <n v="4"/>
  </r>
  <r>
    <x v="2"/>
    <n v="300169"/>
    <x v="197"/>
    <x v="1"/>
    <x v="7"/>
    <x v="10"/>
    <x v="12"/>
    <x v="1"/>
    <m/>
    <n v="169"/>
    <x v="1"/>
    <n v="1"/>
    <x v="19"/>
    <n v="6"/>
    <n v="86"/>
    <m/>
    <n v="89"/>
    <n v="4"/>
    <n v="10"/>
    <m/>
    <s v="DR"/>
    <m/>
    <n v="200"/>
    <n v="0.44500000000000001"/>
    <n v="5.4450000000000003"/>
    <n v="19"/>
    <m/>
    <m/>
    <m/>
    <x v="2"/>
    <n v="5"/>
  </r>
  <r>
    <x v="2"/>
    <n v="300169"/>
    <x v="197"/>
    <x v="1"/>
    <x v="7"/>
    <x v="10"/>
    <x v="12"/>
    <x v="1"/>
    <m/>
    <m/>
    <x v="2"/>
    <n v="2"/>
    <x v="20"/>
    <n v="5"/>
    <n v="90"/>
    <n v="270"/>
    <n v="149"/>
    <n v="4"/>
    <n v="12"/>
    <m/>
    <s v="DR"/>
    <m/>
    <n v="250"/>
    <n v="0.59599999999999997"/>
    <n v="4.5960000000000001"/>
    <n v="20"/>
    <m/>
    <m/>
    <m/>
    <x v="2"/>
    <n v="4"/>
  </r>
  <r>
    <x v="2"/>
    <n v="300169"/>
    <x v="197"/>
    <x v="1"/>
    <x v="7"/>
    <x v="10"/>
    <x v="12"/>
    <x v="1"/>
    <m/>
    <m/>
    <x v="3"/>
    <n v="0"/>
    <x v="20"/>
    <n v="5"/>
    <n v="85"/>
    <n v="249"/>
    <n v="109"/>
    <n v="4"/>
    <n v="10"/>
    <m/>
    <s v="DR"/>
    <m/>
    <n v="250"/>
    <n v="0.436"/>
    <n v="4.4359999999999999"/>
    <n v="18"/>
    <m/>
    <m/>
    <m/>
    <x v="2"/>
    <n v="4"/>
  </r>
  <r>
    <x v="2"/>
    <n v="300169"/>
    <x v="197"/>
    <x v="1"/>
    <x v="7"/>
    <x v="10"/>
    <x v="12"/>
    <x v="1"/>
    <m/>
    <m/>
    <x v="4"/>
    <n v="0"/>
    <x v="20"/>
    <n v="6"/>
    <n v="67"/>
    <n v="229"/>
    <n v="43"/>
    <n v="3"/>
    <n v="7"/>
    <m/>
    <s v="DR"/>
    <m/>
    <n v="250"/>
    <n v="0.17199999999999999"/>
    <n v="4.1719999999999997"/>
    <n v="14"/>
    <m/>
    <m/>
    <m/>
    <x v="2"/>
    <n v="4"/>
  </r>
  <r>
    <x v="2"/>
    <n v="300324"/>
    <x v="198"/>
    <x v="1"/>
    <x v="7"/>
    <x v="10"/>
    <x v="12"/>
    <x v="1"/>
    <m/>
    <n v="324"/>
    <x v="1"/>
    <n v="0"/>
    <x v="20"/>
    <n v="5"/>
    <n v="75"/>
    <n v="270"/>
    <n v="107"/>
    <n v="3"/>
    <n v="10"/>
    <m/>
    <s v="E"/>
    <m/>
    <n v="250"/>
    <n v="0.42799999999999999"/>
    <n v="4.4279999999999999"/>
    <n v="17"/>
    <m/>
    <m/>
    <m/>
    <x v="2"/>
    <n v="4"/>
  </r>
  <r>
    <x v="2"/>
    <n v="300324"/>
    <x v="198"/>
    <x v="1"/>
    <x v="7"/>
    <x v="10"/>
    <x v="12"/>
    <x v="1"/>
    <m/>
    <m/>
    <x v="2"/>
    <n v="0"/>
    <x v="20"/>
    <n v="5"/>
    <n v="47"/>
    <n v="118"/>
    <n v="26"/>
    <n v="4"/>
    <n v="2"/>
    <m/>
    <s v="V"/>
    <m/>
    <n v="250"/>
    <n v="0.104"/>
    <n v="4.1040000000000001"/>
    <n v="10"/>
    <m/>
    <m/>
    <m/>
    <x v="2"/>
    <n v="4"/>
  </r>
  <r>
    <x v="2"/>
    <n v="300222"/>
    <x v="199"/>
    <x v="1"/>
    <x v="7"/>
    <x v="10"/>
    <x v="13"/>
    <x v="1"/>
    <m/>
    <n v="222"/>
    <x v="1"/>
    <n v="1"/>
    <x v="20"/>
    <n v="5"/>
    <n v="95"/>
    <n v="275"/>
    <n v="115"/>
    <n v="3"/>
    <n v="14"/>
    <m/>
    <s v="DR nearly TS"/>
    <n v="0"/>
    <n v="250"/>
    <n v="0.46"/>
    <n v="4.46"/>
    <n v="21"/>
    <m/>
    <m/>
    <m/>
    <x v="2"/>
    <n v="4"/>
  </r>
  <r>
    <x v="2"/>
    <n v="300249"/>
    <x v="200"/>
    <x v="1"/>
    <x v="7"/>
    <x v="10"/>
    <x v="13"/>
    <x v="1"/>
    <m/>
    <n v="249"/>
    <x v="1"/>
    <n v="1"/>
    <x v="20"/>
    <n v="5"/>
    <n v="102"/>
    <m/>
    <n v="120"/>
    <n v="3"/>
    <n v="15"/>
    <m/>
    <s v="DR nearly TS"/>
    <m/>
    <n v="250"/>
    <n v="0.48"/>
    <n v="4.4800000000000004"/>
    <n v="22"/>
    <m/>
    <m/>
    <m/>
    <x v="2"/>
    <n v="4"/>
  </r>
  <r>
    <x v="2"/>
    <n v="300300"/>
    <x v="201"/>
    <x v="1"/>
    <x v="7"/>
    <x v="10"/>
    <x v="13"/>
    <x v="1"/>
    <m/>
    <n v="300"/>
    <x v="1"/>
    <n v="2"/>
    <x v="20"/>
    <n v="5"/>
    <n v="107"/>
    <n v="291"/>
    <n v="102"/>
    <n v="3"/>
    <n v="15"/>
    <m/>
    <s v="DR nearly TS"/>
    <n v="1"/>
    <n v="250"/>
    <n v="0.40799999999999997"/>
    <n v="4.4080000000000004"/>
    <n v="22"/>
    <m/>
    <m/>
    <m/>
    <x v="2"/>
    <n v="4"/>
  </r>
  <r>
    <x v="2"/>
    <n v="300300"/>
    <x v="201"/>
    <x v="1"/>
    <x v="7"/>
    <x v="10"/>
    <x v="13"/>
    <x v="1"/>
    <m/>
    <m/>
    <x v="2"/>
    <n v="0"/>
    <x v="20"/>
    <n v="6"/>
    <n v="74"/>
    <n v="252"/>
    <n v="40"/>
    <n v="4"/>
    <n v="11"/>
    <m/>
    <s v="DR"/>
    <m/>
    <n v="250"/>
    <n v="0.16"/>
    <n v="4.16"/>
    <n v="19"/>
    <m/>
    <m/>
    <m/>
    <x v="2"/>
    <n v="4"/>
  </r>
  <r>
    <x v="2"/>
    <n v="300302"/>
    <x v="202"/>
    <x v="1"/>
    <x v="7"/>
    <x v="10"/>
    <x v="13"/>
    <x v="1"/>
    <m/>
    <n v="302"/>
    <x v="1"/>
    <n v="2"/>
    <x v="19"/>
    <n v="6"/>
    <n v="120"/>
    <m/>
    <n v="154"/>
    <n v="4"/>
    <n v="10"/>
    <m/>
    <s v="DR"/>
    <m/>
    <n v="200"/>
    <n v="0.77"/>
    <n v="5.77"/>
    <n v="19"/>
    <m/>
    <m/>
    <m/>
    <x v="2"/>
    <n v="5"/>
  </r>
  <r>
    <x v="2"/>
    <n v="300319"/>
    <x v="203"/>
    <x v="1"/>
    <x v="7"/>
    <x v="10"/>
    <x v="13"/>
    <x v="1"/>
    <m/>
    <n v="319"/>
    <x v="1"/>
    <n v="2"/>
    <x v="20"/>
    <n v="5"/>
    <n v="107"/>
    <m/>
    <n v="84"/>
    <n v="3"/>
    <n v="14"/>
    <n v="8"/>
    <s v="DR nearly TS"/>
    <n v="1"/>
    <n v="250"/>
    <n v="0.33600000000000002"/>
    <n v="4.3360000000000003"/>
    <n v="21"/>
    <m/>
    <m/>
    <m/>
    <x v="2"/>
    <n v="4"/>
  </r>
  <r>
    <x v="2"/>
    <n v="300016"/>
    <x v="204"/>
    <x v="1"/>
    <x v="7"/>
    <x v="10"/>
    <x v="6"/>
    <x v="1"/>
    <m/>
    <n v="16"/>
    <x v="1"/>
    <m/>
    <x v="11"/>
    <m/>
    <n v="400"/>
    <m/>
    <m/>
    <m/>
    <n v="16"/>
    <m/>
    <m/>
    <n v="4"/>
    <n v="150"/>
    <n v="0"/>
    <n v="8"/>
    <n v="24"/>
    <m/>
    <m/>
    <m/>
    <x v="1"/>
    <n v="8"/>
  </r>
  <r>
    <x v="2"/>
    <n v="300016"/>
    <x v="204"/>
    <x v="1"/>
    <x v="7"/>
    <x v="10"/>
    <x v="6"/>
    <x v="1"/>
    <m/>
    <m/>
    <x v="2"/>
    <m/>
    <x v="11"/>
    <m/>
    <n v="300"/>
    <m/>
    <m/>
    <m/>
    <n v="13"/>
    <m/>
    <m/>
    <n v="3"/>
    <n v="150"/>
    <n v="0"/>
    <n v="8"/>
    <n v="21"/>
    <m/>
    <m/>
    <m/>
    <x v="1"/>
    <n v="8"/>
  </r>
  <r>
    <x v="2"/>
    <n v="300040"/>
    <x v="205"/>
    <x v="1"/>
    <x v="7"/>
    <x v="10"/>
    <x v="6"/>
    <x v="1"/>
    <m/>
    <n v="40"/>
    <x v="1"/>
    <m/>
    <x v="11"/>
    <m/>
    <n v="420"/>
    <m/>
    <m/>
    <m/>
    <n v="16"/>
    <m/>
    <m/>
    <n v="3"/>
    <n v="150"/>
    <n v="0"/>
    <n v="8"/>
    <n v="24"/>
    <m/>
    <m/>
    <m/>
    <x v="1"/>
    <n v="8"/>
  </r>
  <r>
    <x v="2"/>
    <n v="300106"/>
    <x v="206"/>
    <x v="1"/>
    <x v="7"/>
    <x v="10"/>
    <x v="6"/>
    <x v="1"/>
    <m/>
    <n v="106"/>
    <x v="1"/>
    <m/>
    <x v="11"/>
    <m/>
    <n v="357"/>
    <m/>
    <m/>
    <m/>
    <n v="14"/>
    <m/>
    <m/>
    <n v="3"/>
    <n v="150"/>
    <n v="0"/>
    <n v="8"/>
    <n v="22"/>
    <m/>
    <m/>
    <m/>
    <x v="1"/>
    <n v="8"/>
  </r>
  <r>
    <x v="2"/>
    <n v="300106"/>
    <x v="206"/>
    <x v="1"/>
    <x v="7"/>
    <x v="10"/>
    <x v="6"/>
    <x v="1"/>
    <m/>
    <m/>
    <x v="2"/>
    <m/>
    <x v="12"/>
    <m/>
    <n v="470"/>
    <m/>
    <m/>
    <m/>
    <n v="16"/>
    <m/>
    <m/>
    <n v="4"/>
    <n v="150"/>
    <n v="0"/>
    <n v="9"/>
    <n v="25"/>
    <m/>
    <m/>
    <m/>
    <x v="1"/>
    <n v="9"/>
  </r>
  <r>
    <x v="2"/>
    <n v="300106"/>
    <x v="206"/>
    <x v="1"/>
    <x v="7"/>
    <x v="10"/>
    <x v="6"/>
    <x v="1"/>
    <m/>
    <m/>
    <x v="3"/>
    <m/>
    <x v="15"/>
    <m/>
    <n v="315"/>
    <m/>
    <m/>
    <m/>
    <n v="11"/>
    <m/>
    <m/>
    <n v="3"/>
    <n v="150"/>
    <n v="0"/>
    <n v="7"/>
    <n v="18"/>
    <m/>
    <m/>
    <m/>
    <x v="1"/>
    <n v="7"/>
  </r>
  <r>
    <x v="2"/>
    <n v="300106"/>
    <x v="206"/>
    <x v="1"/>
    <x v="7"/>
    <x v="10"/>
    <x v="6"/>
    <x v="1"/>
    <m/>
    <m/>
    <x v="4"/>
    <m/>
    <x v="11"/>
    <m/>
    <n v="320"/>
    <m/>
    <m/>
    <m/>
    <n v="12"/>
    <m/>
    <m/>
    <n v="4"/>
    <n v="150"/>
    <n v="0"/>
    <n v="8"/>
    <n v="20"/>
    <m/>
    <m/>
    <m/>
    <x v="1"/>
    <n v="8"/>
  </r>
  <r>
    <x v="2"/>
    <n v="300106"/>
    <x v="206"/>
    <x v="1"/>
    <x v="7"/>
    <x v="10"/>
    <x v="6"/>
    <x v="1"/>
    <m/>
    <m/>
    <x v="5"/>
    <m/>
    <x v="15"/>
    <m/>
    <n v="270"/>
    <m/>
    <m/>
    <m/>
    <n v="9"/>
    <m/>
    <m/>
    <n v="3"/>
    <n v="150"/>
    <n v="0"/>
    <n v="7"/>
    <n v="16"/>
    <m/>
    <m/>
    <m/>
    <x v="1"/>
    <n v="7"/>
  </r>
  <r>
    <x v="2"/>
    <n v="300124"/>
    <x v="207"/>
    <x v="1"/>
    <x v="7"/>
    <x v="10"/>
    <x v="6"/>
    <x v="1"/>
    <m/>
    <n v="124"/>
    <x v="1"/>
    <m/>
    <x v="15"/>
    <m/>
    <n v="312"/>
    <m/>
    <m/>
    <m/>
    <n v="16"/>
    <m/>
    <m/>
    <n v="3"/>
    <n v="150"/>
    <n v="0"/>
    <n v="7"/>
    <n v="23"/>
    <m/>
    <m/>
    <m/>
    <x v="1"/>
    <n v="7"/>
  </r>
  <r>
    <x v="2"/>
    <n v="300124"/>
    <x v="207"/>
    <x v="1"/>
    <x v="7"/>
    <x v="10"/>
    <x v="6"/>
    <x v="1"/>
    <m/>
    <m/>
    <x v="2"/>
    <m/>
    <x v="15"/>
    <m/>
    <n v="333"/>
    <m/>
    <m/>
    <m/>
    <n v="16"/>
    <m/>
    <m/>
    <n v="4"/>
    <n v="150"/>
    <n v="0"/>
    <n v="7"/>
    <n v="23"/>
    <m/>
    <m/>
    <m/>
    <x v="1"/>
    <n v="7"/>
  </r>
  <r>
    <x v="2"/>
    <n v="300149"/>
    <x v="208"/>
    <x v="1"/>
    <x v="7"/>
    <x v="10"/>
    <x v="6"/>
    <x v="1"/>
    <m/>
    <n v="149"/>
    <x v="1"/>
    <m/>
    <x v="6"/>
    <m/>
    <n v="415"/>
    <m/>
    <m/>
    <m/>
    <n v="18"/>
    <m/>
    <m/>
    <n v="3"/>
    <n v="150"/>
    <n v="0"/>
    <n v="10"/>
    <n v="28"/>
    <m/>
    <m/>
    <m/>
    <x v="1"/>
    <n v="10"/>
  </r>
  <r>
    <x v="2"/>
    <n v="300182"/>
    <x v="209"/>
    <x v="1"/>
    <x v="7"/>
    <x v="10"/>
    <x v="6"/>
    <x v="1"/>
    <m/>
    <n v="182"/>
    <x v="1"/>
    <m/>
    <x v="12"/>
    <m/>
    <n v="465"/>
    <m/>
    <m/>
    <m/>
    <n v="16"/>
    <m/>
    <m/>
    <n v="4"/>
    <n v="150"/>
    <n v="0"/>
    <n v="9"/>
    <n v="25"/>
    <m/>
    <m/>
    <m/>
    <x v="1"/>
    <n v="9"/>
  </r>
  <r>
    <x v="2"/>
    <n v="300182"/>
    <x v="209"/>
    <x v="1"/>
    <x v="7"/>
    <x v="10"/>
    <x v="6"/>
    <x v="1"/>
    <m/>
    <m/>
    <x v="2"/>
    <m/>
    <x v="6"/>
    <m/>
    <n v="425"/>
    <m/>
    <m/>
    <m/>
    <n v="15"/>
    <m/>
    <m/>
    <n v="3"/>
    <n v="150"/>
    <n v="0"/>
    <n v="10"/>
    <n v="25"/>
    <m/>
    <m/>
    <m/>
    <x v="1"/>
    <n v="10"/>
  </r>
  <r>
    <x v="2"/>
    <n v="300182"/>
    <x v="209"/>
    <x v="1"/>
    <x v="7"/>
    <x v="10"/>
    <x v="6"/>
    <x v="1"/>
    <m/>
    <m/>
    <x v="3"/>
    <m/>
    <x v="15"/>
    <m/>
    <n v="445"/>
    <m/>
    <m/>
    <m/>
    <n v="15"/>
    <m/>
    <m/>
    <n v="3"/>
    <n v="150"/>
    <n v="0"/>
    <n v="7"/>
    <n v="22"/>
    <m/>
    <m/>
    <m/>
    <x v="1"/>
    <n v="7"/>
  </r>
  <r>
    <x v="2"/>
    <n v="300313"/>
    <x v="210"/>
    <x v="1"/>
    <x v="7"/>
    <x v="10"/>
    <x v="6"/>
    <x v="1"/>
    <m/>
    <n v="313"/>
    <x v="1"/>
    <m/>
    <x v="11"/>
    <m/>
    <n v="360"/>
    <m/>
    <m/>
    <m/>
    <n v="14"/>
    <m/>
    <m/>
    <n v="4"/>
    <n v="150"/>
    <n v="0"/>
    <n v="8"/>
    <n v="22"/>
    <m/>
    <m/>
    <m/>
    <x v="1"/>
    <n v="8"/>
  </r>
  <r>
    <x v="2"/>
    <n v="300313"/>
    <x v="210"/>
    <x v="1"/>
    <x v="7"/>
    <x v="10"/>
    <x v="6"/>
    <x v="1"/>
    <m/>
    <m/>
    <x v="2"/>
    <m/>
    <x v="15"/>
    <m/>
    <n v="335"/>
    <m/>
    <m/>
    <m/>
    <n v="13"/>
    <m/>
    <m/>
    <n v="3"/>
    <n v="150"/>
    <n v="0"/>
    <n v="7"/>
    <n v="20"/>
    <m/>
    <m/>
    <m/>
    <x v="1"/>
    <n v="7"/>
  </r>
  <r>
    <x v="2"/>
    <n v="300313"/>
    <x v="210"/>
    <x v="1"/>
    <x v="7"/>
    <x v="10"/>
    <x v="6"/>
    <x v="1"/>
    <m/>
    <m/>
    <x v="3"/>
    <m/>
    <x v="11"/>
    <m/>
    <n v="370"/>
    <m/>
    <m/>
    <m/>
    <n v="14"/>
    <m/>
    <m/>
    <n v="4"/>
    <n v="150"/>
    <n v="0"/>
    <n v="8"/>
    <n v="22"/>
    <m/>
    <m/>
    <m/>
    <x v="1"/>
    <n v="8"/>
  </r>
  <r>
    <x v="2"/>
    <n v="300313"/>
    <x v="210"/>
    <x v="1"/>
    <x v="7"/>
    <x v="10"/>
    <x v="6"/>
    <x v="1"/>
    <m/>
    <m/>
    <x v="4"/>
    <m/>
    <x v="11"/>
    <m/>
    <n v="395"/>
    <m/>
    <m/>
    <m/>
    <n v="14"/>
    <m/>
    <m/>
    <n v="4"/>
    <n v="150"/>
    <n v="0"/>
    <n v="8"/>
    <n v="22"/>
    <m/>
    <m/>
    <m/>
    <x v="1"/>
    <n v="8"/>
  </r>
  <r>
    <x v="2"/>
    <n v="300313"/>
    <x v="210"/>
    <x v="1"/>
    <x v="7"/>
    <x v="10"/>
    <x v="6"/>
    <x v="1"/>
    <m/>
    <m/>
    <x v="5"/>
    <m/>
    <x v="15"/>
    <m/>
    <n v="305"/>
    <m/>
    <m/>
    <m/>
    <n v="9"/>
    <m/>
    <m/>
    <n v="4"/>
    <n v="150"/>
    <n v="0"/>
    <n v="7"/>
    <n v="16"/>
    <m/>
    <m/>
    <m/>
    <x v="1"/>
    <n v="7"/>
  </r>
  <r>
    <x v="2"/>
    <n v="300025"/>
    <x v="211"/>
    <x v="1"/>
    <x v="7"/>
    <x v="3"/>
    <x v="11"/>
    <x v="1"/>
    <m/>
    <n v="25"/>
    <x v="1"/>
    <n v="1"/>
    <x v="17"/>
    <n v="3"/>
    <n v="72"/>
    <m/>
    <n v="264"/>
    <n v="4"/>
    <n v="5"/>
    <n v="0"/>
    <s v="V"/>
    <m/>
    <n v="219.66666666666666"/>
    <n v="1.2018209408194234"/>
    <n v="3.2018209408194234"/>
    <n v="11"/>
    <m/>
    <m/>
    <m/>
    <x v="2"/>
    <n v="2"/>
  </r>
  <r>
    <x v="2"/>
    <n v="300025"/>
    <x v="211"/>
    <x v="1"/>
    <x v="7"/>
    <x v="3"/>
    <x v="11"/>
    <x v="1"/>
    <m/>
    <m/>
    <x v="2"/>
    <n v="1"/>
    <x v="17"/>
    <n v="3"/>
    <n v="89"/>
    <n v="176"/>
    <n v="235"/>
    <n v="4"/>
    <n v="3"/>
    <n v="0"/>
    <s v="V"/>
    <m/>
    <n v="219.66666666666666"/>
    <n v="1.0698027314112293"/>
    <n v="3.0698027314112295"/>
    <n v="9"/>
    <m/>
    <m/>
    <m/>
    <x v="2"/>
    <n v="2"/>
  </r>
  <r>
    <x v="2"/>
    <n v="300025"/>
    <x v="211"/>
    <x v="1"/>
    <x v="7"/>
    <x v="3"/>
    <x v="11"/>
    <x v="1"/>
    <m/>
    <m/>
    <x v="3"/>
    <n v="0"/>
    <x v="17"/>
    <n v="3"/>
    <n v="82"/>
    <n v="139"/>
    <n v="171"/>
    <n v="3"/>
    <n v="2"/>
    <n v="0"/>
    <s v="V"/>
    <m/>
    <n v="219.66666666666666"/>
    <n v="0.77845220030349016"/>
    <n v="2.7784522003034899"/>
    <n v="7"/>
    <m/>
    <m/>
    <m/>
    <x v="2"/>
    <n v="2"/>
  </r>
  <r>
    <x v="2"/>
    <n v="300025"/>
    <x v="211"/>
    <x v="1"/>
    <x v="7"/>
    <x v="3"/>
    <x v="11"/>
    <x v="1"/>
    <m/>
    <m/>
    <x v="4"/>
    <n v="0"/>
    <x v="17"/>
    <n v="3"/>
    <n v="105"/>
    <n v="118"/>
    <n v="172"/>
    <n v="3"/>
    <n v="3"/>
    <n v="0"/>
    <s v="V"/>
    <m/>
    <n v="219.66666666666666"/>
    <n v="0.78300455235204858"/>
    <n v="2.7830045523520486"/>
    <n v="8"/>
    <m/>
    <m/>
    <m/>
    <x v="2"/>
    <n v="2"/>
  </r>
  <r>
    <x v="2"/>
    <n v="300115"/>
    <x v="212"/>
    <x v="1"/>
    <x v="7"/>
    <x v="3"/>
    <x v="11"/>
    <x v="1"/>
    <m/>
    <n v="115"/>
    <x v="1"/>
    <n v="1"/>
    <x v="18"/>
    <n v="4"/>
    <n v="65"/>
    <m/>
    <n v="108"/>
    <n v="3"/>
    <n v="2"/>
    <n v="0"/>
    <s v="V"/>
    <m/>
    <n v="238.77777777777777"/>
    <n v="0.45230339692880411"/>
    <n v="3.4523033969288042"/>
    <n v="8"/>
    <m/>
    <m/>
    <m/>
    <x v="2"/>
    <n v="3"/>
  </r>
  <r>
    <x v="2"/>
    <n v="300115"/>
    <x v="212"/>
    <x v="1"/>
    <x v="7"/>
    <x v="3"/>
    <x v="11"/>
    <x v="1"/>
    <m/>
    <m/>
    <x v="2"/>
    <n v="1"/>
    <x v="17"/>
    <n v="3"/>
    <n v="90"/>
    <n v="168"/>
    <n v="227"/>
    <n v="3"/>
    <n v="4"/>
    <n v="0"/>
    <s v="V"/>
    <m/>
    <n v="219.66666666666666"/>
    <n v="1.0333839150227617"/>
    <n v="3.0333839150227617"/>
    <n v="9"/>
    <m/>
    <m/>
    <m/>
    <x v="2"/>
    <n v="2"/>
  </r>
  <r>
    <x v="2"/>
    <n v="300115"/>
    <x v="212"/>
    <x v="1"/>
    <x v="7"/>
    <x v="3"/>
    <x v="11"/>
    <x v="1"/>
    <m/>
    <m/>
    <x v="3"/>
    <n v="0"/>
    <x v="17"/>
    <n v="3"/>
    <n v="70"/>
    <n v="145"/>
    <n v="217"/>
    <n v="3"/>
    <n v="4"/>
    <n v="0"/>
    <s v="V"/>
    <m/>
    <n v="219.66666666666666"/>
    <n v="0.98786039453717756"/>
    <n v="2.9878603945371776"/>
    <n v="9"/>
    <m/>
    <m/>
    <m/>
    <x v="2"/>
    <n v="2"/>
  </r>
  <r>
    <x v="2"/>
    <n v="300115"/>
    <x v="212"/>
    <x v="1"/>
    <x v="7"/>
    <x v="3"/>
    <x v="11"/>
    <x v="1"/>
    <m/>
    <m/>
    <x v="4"/>
    <n v="0"/>
    <x v="18"/>
    <n v="4"/>
    <n v="74"/>
    <n v="201"/>
    <n v="118"/>
    <n v="4"/>
    <n v="3"/>
    <n v="0"/>
    <s v="V"/>
    <m/>
    <n v="238.77777777777777"/>
    <n v="0.49418334108887857"/>
    <n v="3.4941833410888785"/>
    <n v="10"/>
    <m/>
    <m/>
    <m/>
    <x v="2"/>
    <n v="3"/>
  </r>
  <r>
    <x v="2"/>
    <n v="300218"/>
    <x v="213"/>
    <x v="1"/>
    <x v="7"/>
    <x v="3"/>
    <x v="11"/>
    <x v="1"/>
    <m/>
    <n v="218"/>
    <x v="1"/>
    <n v="1"/>
    <x v="18"/>
    <n v="4"/>
    <n v="70"/>
    <m/>
    <n v="137"/>
    <n v="4"/>
    <n v="4"/>
    <n v="0"/>
    <s v="V"/>
    <m/>
    <n v="238.77777777777777"/>
    <n v="0.57375523499302006"/>
    <n v="3.5737552349930199"/>
    <n v="11"/>
    <m/>
    <m/>
    <m/>
    <x v="2"/>
    <n v="3"/>
  </r>
  <r>
    <x v="2"/>
    <n v="300218"/>
    <x v="213"/>
    <x v="1"/>
    <x v="7"/>
    <x v="3"/>
    <x v="11"/>
    <x v="1"/>
    <m/>
    <m/>
    <x v="2"/>
    <n v="1"/>
    <x v="17"/>
    <n v="3"/>
    <n v="86"/>
    <n v="175"/>
    <n v="251"/>
    <n v="3"/>
    <n v="3"/>
    <n v="0"/>
    <s v="V"/>
    <m/>
    <n v="219.66666666666666"/>
    <n v="1.1426403641881639"/>
    <n v="3.1426403641881642"/>
    <n v="8"/>
    <m/>
    <m/>
    <m/>
    <x v="2"/>
    <n v="2"/>
  </r>
  <r>
    <x v="2"/>
    <n v="300218"/>
    <x v="213"/>
    <x v="1"/>
    <x v="7"/>
    <x v="3"/>
    <x v="11"/>
    <x v="1"/>
    <m/>
    <m/>
    <x v="3"/>
    <n v="0"/>
    <x v="17"/>
    <n v="3"/>
    <n v="66"/>
    <n v="146"/>
    <n v="228"/>
    <n v="3"/>
    <n v="4"/>
    <n v="0"/>
    <s v="V"/>
    <m/>
    <n v="219.66666666666666"/>
    <n v="1.0379362670713201"/>
    <n v="3.0379362670713199"/>
    <n v="9"/>
    <m/>
    <m/>
    <m/>
    <x v="2"/>
    <n v="2"/>
  </r>
  <r>
    <x v="2"/>
    <n v="300218"/>
    <x v="213"/>
    <x v="1"/>
    <x v="7"/>
    <x v="3"/>
    <x v="11"/>
    <x v="1"/>
    <m/>
    <m/>
    <x v="4"/>
    <n v="1"/>
    <x v="18"/>
    <n v="4"/>
    <n v="71"/>
    <n v="235"/>
    <n v="31"/>
    <n v="3"/>
    <n v="4"/>
    <n v="0"/>
    <s v="V"/>
    <m/>
    <n v="238.77777777777777"/>
    <n v="0.12982782689623082"/>
    <n v="3.1298278268962307"/>
    <n v="10"/>
    <m/>
    <m/>
    <m/>
    <x v="2"/>
    <n v="3"/>
  </r>
  <r>
    <x v="2"/>
    <n v="300015"/>
    <x v="214"/>
    <x v="1"/>
    <x v="7"/>
    <x v="3"/>
    <x v="12"/>
    <x v="1"/>
    <m/>
    <n v="15"/>
    <x v="1"/>
    <n v="1"/>
    <x v="19"/>
    <n v="6"/>
    <n v="73"/>
    <m/>
    <n v="140"/>
    <n v="3"/>
    <n v="7"/>
    <m/>
    <s v="E"/>
    <m/>
    <n v="241.16666666666666"/>
    <n v="0.58051140290255698"/>
    <n v="5.5805114029025571"/>
    <n v="15"/>
    <m/>
    <m/>
    <m/>
    <x v="2"/>
    <n v="5"/>
  </r>
  <r>
    <x v="2"/>
    <n v="300015"/>
    <x v="214"/>
    <x v="1"/>
    <x v="7"/>
    <x v="3"/>
    <x v="12"/>
    <x v="1"/>
    <m/>
    <m/>
    <x v="2"/>
    <n v="0"/>
    <x v="18"/>
    <n v="5"/>
    <n v="57"/>
    <n v="223"/>
    <n v="38"/>
    <n v="3"/>
    <n v="10"/>
    <m/>
    <s v="DR"/>
    <m/>
    <n v="238.77777777777777"/>
    <n v="0.15914378780828292"/>
    <n v="3.1591437878082829"/>
    <n v="16"/>
    <m/>
    <m/>
    <m/>
    <x v="2"/>
    <n v="3"/>
  </r>
  <r>
    <x v="2"/>
    <n v="300015"/>
    <x v="214"/>
    <x v="1"/>
    <x v="7"/>
    <x v="3"/>
    <x v="12"/>
    <x v="1"/>
    <m/>
    <m/>
    <x v="3"/>
    <n v="0"/>
    <x v="20"/>
    <n v="5"/>
    <n v="48"/>
    <n v="168"/>
    <n v="56"/>
    <m/>
    <m/>
    <m/>
    <m/>
    <m/>
    <n v="252"/>
    <n v="0.22222222222222221"/>
    <n v="4.2222222222222223"/>
    <s v=""/>
    <m/>
    <m/>
    <m/>
    <x v="2"/>
    <n v="4"/>
  </r>
  <r>
    <x v="2"/>
    <n v="300160"/>
    <x v="215"/>
    <x v="1"/>
    <x v="7"/>
    <x v="3"/>
    <x v="12"/>
    <x v="1"/>
    <m/>
    <n v="160"/>
    <x v="1"/>
    <n v="0"/>
    <x v="19"/>
    <n v="6"/>
    <n v="80"/>
    <m/>
    <n v="164"/>
    <n v="3"/>
    <n v="9"/>
    <m/>
    <s v="V"/>
    <m/>
    <n v="241.16666666666666"/>
    <n v="0.68002764340013822"/>
    <n v="5.6800276434001384"/>
    <n v="17"/>
    <m/>
    <m/>
    <m/>
    <x v="2"/>
    <n v="5"/>
  </r>
  <r>
    <x v="2"/>
    <n v="300160"/>
    <x v="215"/>
    <x v="1"/>
    <x v="7"/>
    <x v="3"/>
    <x v="12"/>
    <x v="1"/>
    <m/>
    <m/>
    <x v="2"/>
    <n v="0"/>
    <x v="20"/>
    <n v="6"/>
    <n v="66"/>
    <n v="222"/>
    <n v="39"/>
    <n v="4"/>
    <n v="5"/>
    <m/>
    <s v="E"/>
    <m/>
    <n v="252"/>
    <n v="0.15476190476190477"/>
    <n v="4.1547619047619051"/>
    <n v="13"/>
    <m/>
    <m/>
    <m/>
    <x v="2"/>
    <n v="4"/>
  </r>
  <r>
    <x v="2"/>
    <n v="300160"/>
    <x v="215"/>
    <x v="1"/>
    <x v="7"/>
    <x v="3"/>
    <x v="12"/>
    <x v="1"/>
    <m/>
    <m/>
    <x v="3"/>
    <n v="0"/>
    <x v="19"/>
    <n v="6"/>
    <n v="60"/>
    <n v="177"/>
    <n v="116"/>
    <m/>
    <m/>
    <m/>
    <m/>
    <m/>
    <n v="241.16666666666666"/>
    <n v="0.48099516240497581"/>
    <n v="5.4809951624049758"/>
    <s v=""/>
    <m/>
    <m/>
    <m/>
    <x v="2"/>
    <n v="5"/>
  </r>
  <r>
    <x v="2"/>
    <n v="300315"/>
    <x v="216"/>
    <x v="1"/>
    <x v="7"/>
    <x v="3"/>
    <x v="12"/>
    <x v="1"/>
    <m/>
    <n v="315"/>
    <x v="1"/>
    <n v="1"/>
    <x v="20"/>
    <n v="5"/>
    <n v="107"/>
    <m/>
    <n v="160"/>
    <n v="4"/>
    <n v="12"/>
    <m/>
    <s v="DR"/>
    <m/>
    <n v="252"/>
    <n v="0.63492063492063489"/>
    <n v="4.6349206349206344"/>
    <n v="20"/>
    <m/>
    <m/>
    <m/>
    <x v="2"/>
    <n v="4"/>
  </r>
  <r>
    <x v="2"/>
    <n v="300315"/>
    <x v="216"/>
    <x v="1"/>
    <x v="7"/>
    <x v="3"/>
    <x v="12"/>
    <x v="1"/>
    <m/>
    <m/>
    <x v="2"/>
    <n v="1"/>
    <x v="20"/>
    <n v="5"/>
    <n v="90"/>
    <n v="224"/>
    <n v="134"/>
    <n v="4"/>
    <n v="9"/>
    <m/>
    <s v="DR"/>
    <m/>
    <n v="252"/>
    <n v="0.53174603174603174"/>
    <n v="4.5317460317460316"/>
    <n v="17"/>
    <m/>
    <m/>
    <m/>
    <x v="2"/>
    <n v="4"/>
  </r>
  <r>
    <x v="2"/>
    <n v="300315"/>
    <x v="216"/>
    <x v="1"/>
    <x v="7"/>
    <x v="3"/>
    <x v="12"/>
    <x v="1"/>
    <m/>
    <m/>
    <x v="3"/>
    <n v="1"/>
    <x v="20"/>
    <n v="5"/>
    <n v="88"/>
    <n v="283"/>
    <n v="89"/>
    <n v="4"/>
    <n v="10"/>
    <m/>
    <s v="DR"/>
    <m/>
    <n v="252"/>
    <n v="0.3531746031746032"/>
    <n v="4.3531746031746028"/>
    <n v="18"/>
    <m/>
    <m/>
    <m/>
    <x v="2"/>
    <n v="4"/>
  </r>
  <r>
    <x v="2"/>
    <n v="300315"/>
    <x v="216"/>
    <x v="1"/>
    <x v="7"/>
    <x v="3"/>
    <x v="12"/>
    <x v="1"/>
    <m/>
    <m/>
    <x v="4"/>
    <n v="2"/>
    <x v="19"/>
    <n v="6"/>
    <n v="77"/>
    <n v="270"/>
    <n v="117"/>
    <n v="4"/>
    <n v="11"/>
    <m/>
    <s v="DR"/>
    <m/>
    <n v="241.16666666666666"/>
    <n v="0.48514167242570838"/>
    <n v="5.4851416724257085"/>
    <n v="20"/>
    <m/>
    <m/>
    <m/>
    <x v="2"/>
    <n v="5"/>
  </r>
  <r>
    <x v="2"/>
    <n v="300162"/>
    <x v="217"/>
    <x v="1"/>
    <x v="7"/>
    <x v="3"/>
    <x v="13"/>
    <x v="1"/>
    <m/>
    <n v="162"/>
    <x v="1"/>
    <n v="2"/>
    <x v="19"/>
    <n v="6"/>
    <n v="90"/>
    <m/>
    <n v="106"/>
    <n v="3"/>
    <n v="14"/>
    <n v="10"/>
    <s v="TS"/>
    <n v="1"/>
    <n v="241.16666666666666"/>
    <n v="0.43953006219765034"/>
    <n v="5.4395300621976501"/>
    <n v="22"/>
    <m/>
    <m/>
    <m/>
    <x v="2"/>
    <n v="5"/>
  </r>
  <r>
    <x v="2"/>
    <n v="300162"/>
    <x v="217"/>
    <x v="1"/>
    <x v="7"/>
    <x v="3"/>
    <x v="13"/>
    <x v="1"/>
    <m/>
    <m/>
    <x v="2"/>
    <n v="1"/>
    <x v="19"/>
    <n v="6"/>
    <n v="115"/>
    <n v="267"/>
    <n v="116"/>
    <n v="3"/>
    <n v="12"/>
    <n v="18"/>
    <s v="TS"/>
    <n v="2"/>
    <n v="241.16666666666666"/>
    <n v="0.48099516240497581"/>
    <n v="5.4809951624049758"/>
    <n v="20"/>
    <m/>
    <m/>
    <m/>
    <x v="2"/>
    <n v="5"/>
  </r>
  <r>
    <x v="2"/>
    <n v="300162"/>
    <x v="217"/>
    <x v="1"/>
    <x v="7"/>
    <x v="3"/>
    <x v="13"/>
    <x v="1"/>
    <m/>
    <m/>
    <x v="3"/>
    <n v="1"/>
    <x v="20"/>
    <n v="5"/>
    <n v="80"/>
    <n v="255"/>
    <n v="169"/>
    <n v="4"/>
    <n v="10"/>
    <n v="8"/>
    <s v="DR"/>
    <n v="1"/>
    <n v="252"/>
    <n v="0.67063492063492058"/>
    <n v="4.6706349206349209"/>
    <n v="18"/>
    <m/>
    <m/>
    <m/>
    <x v="2"/>
    <n v="4"/>
  </r>
  <r>
    <x v="2"/>
    <n v="300162"/>
    <x v="217"/>
    <x v="1"/>
    <x v="7"/>
    <x v="3"/>
    <x v="13"/>
    <x v="1"/>
    <m/>
    <m/>
    <x v="4"/>
    <n v="2"/>
    <x v="19"/>
    <n v="6"/>
    <n v="85"/>
    <n v="260"/>
    <n v="71"/>
    <n v="3"/>
    <n v="13"/>
    <n v="10"/>
    <s v="TS"/>
    <n v="1"/>
    <n v="241.16666666666666"/>
    <n v="0.29440221147201107"/>
    <n v="5.2944022114720113"/>
    <n v="21"/>
    <m/>
    <m/>
    <m/>
    <x v="2"/>
    <n v="5"/>
  </r>
  <r>
    <x v="2"/>
    <n v="300217"/>
    <x v="218"/>
    <x v="1"/>
    <x v="7"/>
    <x v="3"/>
    <x v="13"/>
    <x v="1"/>
    <m/>
    <n v="217"/>
    <x v="1"/>
    <n v="2"/>
    <x v="19"/>
    <n v="6"/>
    <n v="100"/>
    <m/>
    <n v="164"/>
    <n v="3"/>
    <n v="13"/>
    <n v="8"/>
    <s v="TS"/>
    <n v="1"/>
    <n v="241.16666666666666"/>
    <n v="0.68002764340013822"/>
    <n v="5.6800276434001384"/>
    <n v="21"/>
    <m/>
    <m/>
    <m/>
    <x v="2"/>
    <n v="5"/>
  </r>
  <r>
    <x v="2"/>
    <n v="300217"/>
    <x v="218"/>
    <x v="1"/>
    <x v="7"/>
    <x v="3"/>
    <x v="13"/>
    <x v="1"/>
    <m/>
    <m/>
    <x v="2"/>
    <n v="1"/>
    <x v="20"/>
    <n v="5"/>
    <n v="75"/>
    <n v="260"/>
    <n v="245"/>
    <n v="4"/>
    <n v="11"/>
    <m/>
    <s v="DR"/>
    <m/>
    <n v="252"/>
    <n v="0.97222222222222221"/>
    <n v="4.9722222222222223"/>
    <n v="19"/>
    <m/>
    <m/>
    <m/>
    <x v="2"/>
    <n v="4"/>
  </r>
  <r>
    <x v="2"/>
    <n v="300217"/>
    <x v="218"/>
    <x v="1"/>
    <x v="7"/>
    <x v="3"/>
    <x v="13"/>
    <x v="1"/>
    <m/>
    <m/>
    <x v="3"/>
    <n v="1"/>
    <x v="19"/>
    <n v="6"/>
    <n v="90"/>
    <n v="266"/>
    <n v="150"/>
    <n v="4"/>
    <n v="12"/>
    <n v="8"/>
    <s v="TS"/>
    <n v="0"/>
    <n v="241.16666666666666"/>
    <n v="0.62197650310988251"/>
    <n v="5.6219765031098827"/>
    <n v="21"/>
    <m/>
    <m/>
    <m/>
    <x v="2"/>
    <n v="5"/>
  </r>
  <r>
    <x v="2"/>
    <n v="300248"/>
    <x v="219"/>
    <x v="1"/>
    <x v="7"/>
    <x v="3"/>
    <x v="13"/>
    <x v="1"/>
    <m/>
    <n v="248"/>
    <x v="1"/>
    <n v="1"/>
    <x v="20"/>
    <n v="6"/>
    <n v="87"/>
    <m/>
    <n v="69"/>
    <n v="3"/>
    <n v="11"/>
    <n v="10"/>
    <s v="TS"/>
    <n v="1"/>
    <n v="252"/>
    <n v="0.27380952380952384"/>
    <n v="4.2738095238095237"/>
    <n v="18"/>
    <m/>
    <m/>
    <m/>
    <x v="2"/>
    <n v="4"/>
  </r>
  <r>
    <x v="2"/>
    <n v="300248"/>
    <x v="219"/>
    <x v="1"/>
    <x v="7"/>
    <x v="3"/>
    <x v="13"/>
    <x v="1"/>
    <m/>
    <m/>
    <x v="2"/>
    <n v="2"/>
    <x v="20"/>
    <n v="6"/>
    <n v="70"/>
    <n v="254"/>
    <n v="43"/>
    <n v="3"/>
    <n v="13"/>
    <n v="5"/>
    <s v="TS"/>
    <n v="1"/>
    <n v="252"/>
    <n v="0.17063492063492064"/>
    <n v="4.1706349206349209"/>
    <n v="20"/>
    <m/>
    <m/>
    <m/>
    <x v="2"/>
    <n v="4"/>
  </r>
  <r>
    <x v="2"/>
    <n v="300248"/>
    <x v="219"/>
    <x v="1"/>
    <x v="7"/>
    <x v="3"/>
    <x v="13"/>
    <x v="1"/>
    <m/>
    <m/>
    <x v="3"/>
    <n v="1"/>
    <x v="20"/>
    <n v="5"/>
    <n v="79"/>
    <n v="268"/>
    <n v="252"/>
    <n v="3"/>
    <n v="13"/>
    <n v="8"/>
    <s v="TS"/>
    <n v="1"/>
    <n v="252"/>
    <n v="1"/>
    <n v="5"/>
    <n v="20"/>
    <m/>
    <m/>
    <m/>
    <x v="2"/>
    <n v="4"/>
  </r>
  <r>
    <x v="2"/>
    <n v="300248"/>
    <x v="219"/>
    <x v="1"/>
    <x v="7"/>
    <x v="3"/>
    <x v="13"/>
    <x v="1"/>
    <m/>
    <m/>
    <x v="4"/>
    <n v="3"/>
    <x v="20"/>
    <n v="5"/>
    <n v="80"/>
    <n v="215"/>
    <n v="225"/>
    <n v="4"/>
    <n v="10"/>
    <m/>
    <s v="DR"/>
    <n v="0"/>
    <n v="252"/>
    <n v="0.8928571428571429"/>
    <n v="4.8928571428571432"/>
    <n v="18"/>
    <m/>
    <m/>
    <m/>
    <x v="2"/>
    <n v="4"/>
  </r>
  <r>
    <x v="2"/>
    <n v="300004"/>
    <x v="220"/>
    <x v="1"/>
    <x v="7"/>
    <x v="3"/>
    <x v="9"/>
    <x v="1"/>
    <m/>
    <n v="4"/>
    <x v="1"/>
    <n v="1"/>
    <x v="16"/>
    <n v="7"/>
    <n v="126"/>
    <m/>
    <n v="160"/>
    <n v="2"/>
    <n v="13"/>
    <n v="30"/>
    <s v="TS"/>
    <n v="2"/>
    <n v="186.83333333333334"/>
    <n v="0.85637823371989286"/>
    <n v="6.8563782337198926"/>
    <n v="21"/>
    <m/>
    <m/>
    <m/>
    <x v="2"/>
    <n v="6"/>
  </r>
  <r>
    <x v="2"/>
    <n v="300004"/>
    <x v="220"/>
    <x v="1"/>
    <x v="7"/>
    <x v="3"/>
    <x v="9"/>
    <x v="1"/>
    <m/>
    <m/>
    <x v="2"/>
    <n v="2"/>
    <x v="16"/>
    <n v="7"/>
    <n v="100"/>
    <n v="268"/>
    <n v="61"/>
    <n v="2"/>
    <n v="15"/>
    <n v="18"/>
    <s v="TS"/>
    <n v="2"/>
    <n v="186.83333333333334"/>
    <n v="0.32649420160570919"/>
    <n v="6.3264942016057093"/>
    <n v="23"/>
    <m/>
    <m/>
    <m/>
    <x v="2"/>
    <n v="6"/>
  </r>
  <r>
    <x v="2"/>
    <n v="300004"/>
    <x v="220"/>
    <x v="1"/>
    <x v="7"/>
    <x v="3"/>
    <x v="9"/>
    <x v="1"/>
    <m/>
    <m/>
    <x v="3"/>
    <n v="1"/>
    <x v="16"/>
    <n v="7"/>
    <n v="96"/>
    <n v="238"/>
    <n v="106"/>
    <n v="2"/>
    <n v="13"/>
    <n v="21"/>
    <s v="TS"/>
    <n v="2"/>
    <n v="186.83333333333334"/>
    <n v="0.56735057983942905"/>
    <n v="6.5673505798394292"/>
    <n v="21"/>
    <m/>
    <m/>
    <m/>
    <x v="2"/>
    <n v="6"/>
  </r>
  <r>
    <x v="2"/>
    <n v="300004"/>
    <x v="220"/>
    <x v="1"/>
    <x v="7"/>
    <x v="3"/>
    <x v="9"/>
    <x v="1"/>
    <m/>
    <m/>
    <x v="4"/>
    <n v="0"/>
    <x v="19"/>
    <n v="6"/>
    <n v="105"/>
    <n v="266"/>
    <n v="198"/>
    <n v="2"/>
    <n v="11"/>
    <n v="25"/>
    <s v="TS"/>
    <n v="2"/>
    <n v="241.16666666666666"/>
    <n v="0.82100898410504497"/>
    <n v="5.8210089841050454"/>
    <n v="18"/>
    <m/>
    <m/>
    <m/>
    <x v="2"/>
    <n v="5"/>
  </r>
  <r>
    <x v="2"/>
    <n v="300004"/>
    <x v="220"/>
    <x v="1"/>
    <x v="7"/>
    <x v="3"/>
    <x v="9"/>
    <x v="1"/>
    <m/>
    <m/>
    <x v="5"/>
    <n v="0"/>
    <x v="19"/>
    <n v="6"/>
    <n v="95"/>
    <n v="275"/>
    <n v="230"/>
    <n v="2"/>
    <n v="10"/>
    <n v="16"/>
    <s v="TS"/>
    <n v="2"/>
    <n v="241.16666666666666"/>
    <n v="0.95369730476848658"/>
    <n v="5.9536973047684869"/>
    <n v="17"/>
    <m/>
    <m/>
    <m/>
    <x v="2"/>
    <n v="5"/>
  </r>
  <r>
    <x v="2"/>
    <n v="300208"/>
    <x v="221"/>
    <x v="1"/>
    <x v="7"/>
    <x v="3"/>
    <x v="9"/>
    <x v="1"/>
    <m/>
    <n v="208"/>
    <x v="1"/>
    <n v="2"/>
    <x v="16"/>
    <n v="7"/>
    <n v="97"/>
    <m/>
    <n v="234"/>
    <n v="3"/>
    <n v="17"/>
    <n v="13"/>
    <s v="TS"/>
    <n v="1"/>
    <n v="186.83333333333334"/>
    <n v="1.2524531668153434"/>
    <n v="7.2524531668153429"/>
    <n v="26"/>
    <m/>
    <m/>
    <m/>
    <x v="2"/>
    <n v="6"/>
  </r>
  <r>
    <x v="2"/>
    <n v="300208"/>
    <x v="221"/>
    <x v="1"/>
    <x v="7"/>
    <x v="3"/>
    <x v="9"/>
    <x v="1"/>
    <m/>
    <m/>
    <x v="2"/>
    <n v="1"/>
    <x v="16"/>
    <n v="7"/>
    <n v="105"/>
    <n v="300"/>
    <n v="180"/>
    <n v="3"/>
    <n v="17"/>
    <n v="15"/>
    <s v="TS"/>
    <n v="2"/>
    <n v="186.83333333333334"/>
    <n v="0.96342551293487955"/>
    <n v="6.9634255129348794"/>
    <n v="26"/>
    <m/>
    <m/>
    <m/>
    <x v="2"/>
    <n v="6"/>
  </r>
  <r>
    <x v="2"/>
    <n v="300327"/>
    <x v="222"/>
    <x v="1"/>
    <x v="7"/>
    <x v="3"/>
    <x v="9"/>
    <x v="1"/>
    <m/>
    <n v="327"/>
    <x v="1"/>
    <n v="0"/>
    <x v="16"/>
    <n v="7"/>
    <n v="90"/>
    <m/>
    <n v="190"/>
    <n v="3"/>
    <n v="13"/>
    <m/>
    <s v="DR"/>
    <n v="0"/>
    <n v="186.83333333333334"/>
    <n v="1.0169491525423728"/>
    <n v="7.0169491525423728"/>
    <n v="22"/>
    <m/>
    <m/>
    <m/>
    <x v="2"/>
    <n v="6"/>
  </r>
  <r>
    <x v="2"/>
    <n v="300327"/>
    <x v="222"/>
    <x v="1"/>
    <x v="7"/>
    <x v="3"/>
    <x v="9"/>
    <x v="1"/>
    <m/>
    <m/>
    <x v="2"/>
    <n v="0"/>
    <x v="19"/>
    <n v="6"/>
    <n v="71"/>
    <n v="235"/>
    <n v="68"/>
    <n v="4"/>
    <n v="9"/>
    <m/>
    <s v="V"/>
    <m/>
    <n v="241.16666666666666"/>
    <n v="0.2819626814098134"/>
    <n v="5.2819626814098131"/>
    <n v="18"/>
    <m/>
    <m/>
    <m/>
    <x v="2"/>
    <n v="5"/>
  </r>
  <r>
    <x v="2"/>
    <n v="300327"/>
    <x v="222"/>
    <x v="1"/>
    <x v="7"/>
    <x v="3"/>
    <x v="9"/>
    <x v="1"/>
    <m/>
    <m/>
    <x v="3"/>
    <n v="0"/>
    <x v="16"/>
    <n v="7"/>
    <n v="85"/>
    <n v="221"/>
    <n v="66"/>
    <n v="4"/>
    <n v="13"/>
    <m/>
    <s v="DR"/>
    <m/>
    <n v="186.83333333333334"/>
    <n v="0.35325602140945583"/>
    <n v="6.3532560214094556"/>
    <n v="23"/>
    <m/>
    <m/>
    <m/>
    <x v="2"/>
    <n v="6"/>
  </r>
  <r>
    <x v="2"/>
    <n v="300056"/>
    <x v="223"/>
    <x v="1"/>
    <x v="7"/>
    <x v="3"/>
    <x v="14"/>
    <x v="1"/>
    <m/>
    <n v="56"/>
    <x v="1"/>
    <n v="0"/>
    <x v="11"/>
    <n v="9"/>
    <n v="165"/>
    <n v="209"/>
    <m/>
    <n v="1"/>
    <n v="16"/>
    <n v="70"/>
    <s v="&gt;TS"/>
    <n v="3"/>
    <n v="181.25"/>
    <n v="0"/>
    <n v="8"/>
    <n v="25"/>
    <m/>
    <m/>
    <m/>
    <x v="2"/>
    <n v="8"/>
  </r>
  <r>
    <x v="2"/>
    <n v="300056"/>
    <x v="223"/>
    <x v="1"/>
    <x v="7"/>
    <x v="3"/>
    <x v="14"/>
    <x v="1"/>
    <m/>
    <m/>
    <x v="2"/>
    <n v="2"/>
    <x v="15"/>
    <n v="8"/>
    <n v="167"/>
    <n v="255"/>
    <n v="137"/>
    <n v="1"/>
    <n v="15"/>
    <n v="70"/>
    <s v="&gt;TS"/>
    <n v="3"/>
    <n v="181.25"/>
    <n v="0.75586206896551722"/>
    <n v="7.7558620689655173"/>
    <n v="23"/>
    <m/>
    <m/>
    <m/>
    <x v="2"/>
    <n v="7"/>
  </r>
  <r>
    <x v="2"/>
    <n v="300056"/>
    <x v="223"/>
    <x v="1"/>
    <x v="7"/>
    <x v="3"/>
    <x v="14"/>
    <x v="1"/>
    <m/>
    <m/>
    <x v="3"/>
    <n v="1"/>
    <x v="16"/>
    <n v="7"/>
    <n v="110"/>
    <n v="235"/>
    <n v="204"/>
    <n v="1"/>
    <n v="13"/>
    <n v="40"/>
    <s v="&gt;TS"/>
    <n v="2"/>
    <n v="186.83333333333334"/>
    <n v="1.0918822479928634"/>
    <n v="7.0918822479928636"/>
    <n v="20"/>
    <m/>
    <m/>
    <m/>
    <x v="2"/>
    <n v="6"/>
  </r>
  <r>
    <x v="2"/>
    <n v="300257"/>
    <x v="224"/>
    <x v="1"/>
    <x v="7"/>
    <x v="3"/>
    <x v="14"/>
    <x v="1"/>
    <m/>
    <n v="257"/>
    <x v="1"/>
    <n v="2"/>
    <x v="11"/>
    <n v="8"/>
    <n v="250"/>
    <n v="176"/>
    <m/>
    <n v="0"/>
    <n v="14"/>
    <n v="150"/>
    <s v="FL"/>
    <n v="4"/>
    <n v="181.25"/>
    <n v="0"/>
    <n v="8"/>
    <n v="22"/>
    <m/>
    <m/>
    <m/>
    <x v="1"/>
    <n v="8"/>
  </r>
  <r>
    <x v="2"/>
    <n v="300257"/>
    <x v="224"/>
    <x v="1"/>
    <x v="7"/>
    <x v="3"/>
    <x v="14"/>
    <x v="1"/>
    <m/>
    <m/>
    <x v="2"/>
    <n v="1"/>
    <x v="15"/>
    <n v="8"/>
    <n v="190"/>
    <n v="219"/>
    <n v="173"/>
    <n v="1"/>
    <n v="13"/>
    <n v="85"/>
    <s v="&gt;TS"/>
    <n v="4"/>
    <n v="181.25"/>
    <n v="0.95448275862068965"/>
    <n v="7.9544827586206894"/>
    <n v="21"/>
    <m/>
    <m/>
    <m/>
    <x v="2"/>
    <n v="7"/>
  </r>
  <r>
    <x v="2"/>
    <n v="300257"/>
    <x v="224"/>
    <x v="1"/>
    <x v="7"/>
    <x v="3"/>
    <x v="14"/>
    <x v="1"/>
    <m/>
    <m/>
    <x v="3"/>
    <n v="1"/>
    <x v="16"/>
    <n v="7"/>
    <n v="181"/>
    <n v="185"/>
    <n v="146"/>
    <n v="2"/>
    <n v="13"/>
    <n v="90"/>
    <s v="&gt;TS"/>
    <n v="3"/>
    <n v="186.83333333333334"/>
    <n v="0.78144513826940232"/>
    <n v="6.7814451382694028"/>
    <n v="21"/>
    <m/>
    <m/>
    <m/>
    <x v="2"/>
    <n v="6"/>
  </r>
  <r>
    <x v="2"/>
    <n v="300257"/>
    <x v="224"/>
    <x v="1"/>
    <x v="7"/>
    <x v="3"/>
    <x v="14"/>
    <x v="1"/>
    <m/>
    <m/>
    <x v="4"/>
    <n v="0"/>
    <x v="15"/>
    <n v="8"/>
    <n v="188"/>
    <n v="145"/>
    <n v="96"/>
    <n v="1"/>
    <n v="11"/>
    <n v="100"/>
    <s v="&gt;TS"/>
    <n v="3"/>
    <n v="181.25"/>
    <n v="0.52965517241379312"/>
    <n v="7.5296551724137935"/>
    <n v="19"/>
    <m/>
    <m/>
    <m/>
    <x v="2"/>
    <n v="7"/>
  </r>
  <r>
    <x v="2"/>
    <n v="300257"/>
    <x v="224"/>
    <x v="1"/>
    <x v="7"/>
    <x v="3"/>
    <x v="14"/>
    <x v="1"/>
    <m/>
    <m/>
    <x v="5"/>
    <n v="0"/>
    <x v="15"/>
    <n v="8"/>
    <n v="175"/>
    <n v="172"/>
    <n v="64"/>
    <n v="1"/>
    <n v="9"/>
    <n v="95"/>
    <s v="&gt;TS"/>
    <n v="3"/>
    <n v="181.25"/>
    <n v="0.35310344827586204"/>
    <n v="7.3531034482758617"/>
    <n v="17"/>
    <m/>
    <m/>
    <m/>
    <x v="2"/>
    <n v="7"/>
  </r>
  <r>
    <x v="2"/>
    <n v="300277"/>
    <x v="225"/>
    <x v="1"/>
    <x v="7"/>
    <x v="3"/>
    <x v="14"/>
    <x v="1"/>
    <m/>
    <n v="277"/>
    <x v="1"/>
    <n v="2"/>
    <x v="11"/>
    <n v="8"/>
    <n v="250"/>
    <n v="169"/>
    <m/>
    <n v="0"/>
    <n v="13"/>
    <n v="240"/>
    <s v="FL"/>
    <n v="3"/>
    <n v="181.25"/>
    <n v="0"/>
    <n v="8"/>
    <n v="21"/>
    <m/>
    <m/>
    <m/>
    <x v="1"/>
    <n v="8"/>
  </r>
  <r>
    <x v="2"/>
    <n v="300277"/>
    <x v="225"/>
    <x v="1"/>
    <x v="7"/>
    <x v="3"/>
    <x v="14"/>
    <x v="1"/>
    <m/>
    <m/>
    <x v="2"/>
    <n v="1"/>
    <x v="11"/>
    <n v="8"/>
    <n v="280"/>
    <n v="171"/>
    <m/>
    <n v="0"/>
    <n v="13"/>
    <n v="180"/>
    <s v="FL"/>
    <n v="3"/>
    <n v="181.25"/>
    <n v="0"/>
    <n v="8"/>
    <n v="21"/>
    <m/>
    <m/>
    <m/>
    <x v="1"/>
    <n v="8"/>
  </r>
  <r>
    <x v="2"/>
    <n v="300277"/>
    <x v="225"/>
    <x v="1"/>
    <x v="7"/>
    <x v="3"/>
    <x v="14"/>
    <x v="1"/>
    <m/>
    <m/>
    <x v="3"/>
    <n v="1"/>
    <x v="15"/>
    <n v="8"/>
    <n v="214"/>
    <n v="190"/>
    <n v="130"/>
    <n v="1"/>
    <n v="13"/>
    <n v="120"/>
    <s v="&gt;TS"/>
    <n v="3"/>
    <n v="181.25"/>
    <n v="0.71724137931034482"/>
    <n v="7.7172413793103445"/>
    <n v="21"/>
    <m/>
    <m/>
    <m/>
    <x v="2"/>
    <n v="7"/>
  </r>
  <r>
    <x v="2"/>
    <n v="300277"/>
    <x v="225"/>
    <x v="1"/>
    <x v="7"/>
    <x v="3"/>
    <x v="14"/>
    <x v="1"/>
    <m/>
    <m/>
    <x v="4"/>
    <n v="0"/>
    <x v="15"/>
    <n v="8"/>
    <n v="150"/>
    <n v="140"/>
    <n v="45"/>
    <n v="1"/>
    <n v="10"/>
    <n v="90"/>
    <s v="&gt;TS"/>
    <n v="3"/>
    <n v="181.25"/>
    <n v="0.24827586206896551"/>
    <n v="7.2482758620689651"/>
    <n v="18"/>
    <m/>
    <m/>
    <m/>
    <x v="2"/>
    <n v="7"/>
  </r>
  <r>
    <x v="2"/>
    <n v="300177"/>
    <x v="226"/>
    <x v="1"/>
    <x v="7"/>
    <x v="11"/>
    <x v="4"/>
    <x v="1"/>
    <m/>
    <m/>
    <x v="4"/>
    <m/>
    <x v="19"/>
    <m/>
    <n v="270"/>
    <m/>
    <m/>
    <m/>
    <n v="10"/>
    <m/>
    <m/>
    <n v="3"/>
    <n v="181"/>
    <n v="0"/>
    <n v="5"/>
    <n v="15"/>
    <m/>
    <m/>
    <m/>
    <x v="1"/>
    <n v="5"/>
  </r>
  <r>
    <x v="2"/>
    <n v="300006"/>
    <x v="227"/>
    <x v="1"/>
    <x v="7"/>
    <x v="3"/>
    <x v="6"/>
    <x v="1"/>
    <m/>
    <n v="6"/>
    <x v="1"/>
    <m/>
    <x v="12"/>
    <m/>
    <n v="420"/>
    <m/>
    <m/>
    <m/>
    <n v="17"/>
    <m/>
    <m/>
    <n v="3"/>
    <n v="181.25"/>
    <n v="0"/>
    <n v="9"/>
    <n v="26"/>
    <m/>
    <m/>
    <m/>
    <x v="1"/>
    <n v="9"/>
  </r>
  <r>
    <x v="2"/>
    <n v="300006"/>
    <x v="227"/>
    <x v="1"/>
    <x v="7"/>
    <x v="3"/>
    <x v="6"/>
    <x v="1"/>
    <m/>
    <m/>
    <x v="2"/>
    <m/>
    <x v="6"/>
    <m/>
    <n v="470"/>
    <m/>
    <m/>
    <m/>
    <n v="16"/>
    <m/>
    <m/>
    <n v="4"/>
    <n v="181.25"/>
    <n v="0"/>
    <n v="10"/>
    <n v="26"/>
    <m/>
    <m/>
    <m/>
    <x v="1"/>
    <n v="10"/>
  </r>
  <r>
    <x v="2"/>
    <n v="300006"/>
    <x v="227"/>
    <x v="1"/>
    <x v="7"/>
    <x v="3"/>
    <x v="6"/>
    <x v="1"/>
    <m/>
    <m/>
    <x v="3"/>
    <m/>
    <x v="11"/>
    <m/>
    <n v="360"/>
    <m/>
    <m/>
    <m/>
    <n v="12"/>
    <m/>
    <m/>
    <n v="3"/>
    <n v="181.25"/>
    <n v="0"/>
    <n v="8"/>
    <n v="20"/>
    <m/>
    <m/>
    <m/>
    <x v="1"/>
    <n v="8"/>
  </r>
  <r>
    <x v="2"/>
    <n v="300011"/>
    <x v="228"/>
    <x v="1"/>
    <x v="7"/>
    <x v="3"/>
    <x v="6"/>
    <x v="1"/>
    <m/>
    <n v="11"/>
    <x v="1"/>
    <m/>
    <x v="12"/>
    <m/>
    <n v="405"/>
    <m/>
    <m/>
    <m/>
    <n v="14"/>
    <m/>
    <m/>
    <n v="3"/>
    <n v="181.25"/>
    <n v="0"/>
    <n v="9"/>
    <n v="23"/>
    <m/>
    <m/>
    <m/>
    <x v="1"/>
    <n v="9"/>
  </r>
  <r>
    <x v="2"/>
    <n v="300011"/>
    <x v="228"/>
    <x v="1"/>
    <x v="7"/>
    <x v="3"/>
    <x v="6"/>
    <x v="1"/>
    <m/>
    <m/>
    <x v="2"/>
    <m/>
    <x v="11"/>
    <m/>
    <n v="375"/>
    <m/>
    <m/>
    <m/>
    <n v="15"/>
    <m/>
    <m/>
    <n v="3"/>
    <n v="181.25"/>
    <n v="0"/>
    <n v="8"/>
    <n v="23"/>
    <m/>
    <m/>
    <m/>
    <x v="1"/>
    <n v="8"/>
  </r>
  <r>
    <x v="2"/>
    <n v="300011"/>
    <x v="228"/>
    <x v="1"/>
    <x v="7"/>
    <x v="3"/>
    <x v="6"/>
    <x v="1"/>
    <m/>
    <m/>
    <x v="3"/>
    <m/>
    <x v="11"/>
    <m/>
    <n v="370"/>
    <m/>
    <m/>
    <m/>
    <n v="14"/>
    <m/>
    <m/>
    <n v="3"/>
    <n v="181.25"/>
    <n v="0"/>
    <n v="8"/>
    <n v="22"/>
    <m/>
    <m/>
    <m/>
    <x v="1"/>
    <n v="8"/>
  </r>
  <r>
    <x v="2"/>
    <n v="300011"/>
    <x v="228"/>
    <x v="1"/>
    <x v="7"/>
    <x v="3"/>
    <x v="6"/>
    <x v="1"/>
    <m/>
    <m/>
    <x v="4"/>
    <m/>
    <x v="11"/>
    <m/>
    <n v="390"/>
    <m/>
    <m/>
    <m/>
    <n v="14"/>
    <m/>
    <m/>
    <n v="3"/>
    <n v="181.25"/>
    <n v="0"/>
    <n v="8"/>
    <n v="22"/>
    <m/>
    <m/>
    <m/>
    <x v="1"/>
    <n v="8"/>
  </r>
  <r>
    <x v="2"/>
    <n v="300070"/>
    <x v="229"/>
    <x v="1"/>
    <x v="7"/>
    <x v="3"/>
    <x v="6"/>
    <x v="1"/>
    <m/>
    <n v="70"/>
    <x v="1"/>
    <m/>
    <x v="11"/>
    <m/>
    <n v="350"/>
    <m/>
    <m/>
    <m/>
    <n v="14"/>
    <m/>
    <m/>
    <n v="3"/>
    <n v="181.25"/>
    <n v="0"/>
    <n v="8"/>
    <n v="22"/>
    <m/>
    <m/>
    <m/>
    <x v="1"/>
    <n v="8"/>
  </r>
  <r>
    <x v="2"/>
    <n v="300070"/>
    <x v="229"/>
    <x v="1"/>
    <x v="7"/>
    <x v="3"/>
    <x v="6"/>
    <x v="1"/>
    <m/>
    <m/>
    <x v="2"/>
    <m/>
    <x v="11"/>
    <m/>
    <n v="360"/>
    <m/>
    <m/>
    <m/>
    <n v="14"/>
    <m/>
    <m/>
    <n v="3"/>
    <n v="181.25"/>
    <n v="0"/>
    <n v="8"/>
    <n v="22"/>
    <m/>
    <m/>
    <m/>
    <x v="1"/>
    <n v="8"/>
  </r>
  <r>
    <x v="2"/>
    <n v="300070"/>
    <x v="229"/>
    <x v="1"/>
    <x v="7"/>
    <x v="3"/>
    <x v="6"/>
    <x v="1"/>
    <m/>
    <m/>
    <x v="3"/>
    <m/>
    <x v="12"/>
    <m/>
    <n v="365"/>
    <m/>
    <m/>
    <m/>
    <n v="12"/>
    <m/>
    <m/>
    <n v="4"/>
    <n v="181.25"/>
    <n v="0"/>
    <n v="9"/>
    <n v="21"/>
    <m/>
    <m/>
    <m/>
    <x v="1"/>
    <n v="9"/>
  </r>
  <r>
    <x v="2"/>
    <n v="300111"/>
    <x v="230"/>
    <x v="1"/>
    <x v="7"/>
    <x v="3"/>
    <x v="6"/>
    <x v="1"/>
    <m/>
    <n v="111"/>
    <x v="1"/>
    <m/>
    <x v="11"/>
    <m/>
    <n v="400"/>
    <m/>
    <m/>
    <m/>
    <n v="13"/>
    <m/>
    <m/>
    <n v="4"/>
    <n v="181.25"/>
    <n v="0"/>
    <n v="8"/>
    <n v="21"/>
    <m/>
    <m/>
    <m/>
    <x v="1"/>
    <n v="8"/>
  </r>
  <r>
    <x v="2"/>
    <n v="300111"/>
    <x v="230"/>
    <x v="1"/>
    <x v="7"/>
    <x v="3"/>
    <x v="6"/>
    <x v="1"/>
    <m/>
    <m/>
    <x v="2"/>
    <m/>
    <x v="11"/>
    <m/>
    <n v="395"/>
    <m/>
    <m/>
    <m/>
    <n v="14"/>
    <m/>
    <m/>
    <n v="3"/>
    <n v="181.25"/>
    <n v="0"/>
    <n v="8"/>
    <n v="22"/>
    <m/>
    <m/>
    <m/>
    <x v="1"/>
    <n v="8"/>
  </r>
  <r>
    <x v="2"/>
    <n v="300111"/>
    <x v="230"/>
    <x v="1"/>
    <x v="7"/>
    <x v="3"/>
    <x v="6"/>
    <x v="1"/>
    <m/>
    <m/>
    <x v="3"/>
    <m/>
    <x v="11"/>
    <m/>
    <n v="420"/>
    <m/>
    <m/>
    <m/>
    <n v="15"/>
    <m/>
    <m/>
    <n v="3"/>
    <n v="181.25"/>
    <n v="0"/>
    <n v="8"/>
    <n v="23"/>
    <m/>
    <m/>
    <m/>
    <x v="1"/>
    <n v="8"/>
  </r>
  <r>
    <x v="2"/>
    <n v="300113"/>
    <x v="231"/>
    <x v="1"/>
    <x v="7"/>
    <x v="3"/>
    <x v="6"/>
    <x v="1"/>
    <d v="2014-07-23T00:00:00"/>
    <n v="113"/>
    <x v="1"/>
    <m/>
    <x v="12"/>
    <m/>
    <n v="425"/>
    <m/>
    <m/>
    <m/>
    <n v="14"/>
    <m/>
    <m/>
    <n v="4"/>
    <n v="181.25"/>
    <n v="0"/>
    <n v="9"/>
    <n v="23"/>
    <m/>
    <m/>
    <m/>
    <x v="1"/>
    <n v="9"/>
  </r>
  <r>
    <x v="2"/>
    <n v="300113"/>
    <x v="231"/>
    <x v="1"/>
    <x v="7"/>
    <x v="3"/>
    <x v="6"/>
    <x v="1"/>
    <m/>
    <m/>
    <x v="2"/>
    <m/>
    <x v="15"/>
    <m/>
    <n v="365"/>
    <m/>
    <m/>
    <m/>
    <n v="12"/>
    <m/>
    <m/>
    <n v="3"/>
    <n v="181.25"/>
    <n v="0"/>
    <n v="7"/>
    <n v="19"/>
    <m/>
    <m/>
    <m/>
    <x v="1"/>
    <n v="7"/>
  </r>
  <r>
    <x v="2"/>
    <n v="300181"/>
    <x v="232"/>
    <x v="1"/>
    <x v="7"/>
    <x v="3"/>
    <x v="6"/>
    <x v="1"/>
    <m/>
    <n v="181"/>
    <x v="1"/>
    <m/>
    <x v="12"/>
    <m/>
    <n v="435"/>
    <m/>
    <m/>
    <m/>
    <n v="15"/>
    <m/>
    <m/>
    <n v="4"/>
    <n v="181.25"/>
    <n v="0"/>
    <n v="9"/>
    <n v="24"/>
    <m/>
    <m/>
    <m/>
    <x v="1"/>
    <n v="9"/>
  </r>
  <r>
    <x v="2"/>
    <n v="300181"/>
    <x v="232"/>
    <x v="1"/>
    <x v="7"/>
    <x v="3"/>
    <x v="6"/>
    <x v="1"/>
    <m/>
    <m/>
    <x v="2"/>
    <m/>
    <x v="15"/>
    <m/>
    <n v="400"/>
    <m/>
    <m/>
    <m/>
    <n v="14"/>
    <m/>
    <m/>
    <n v="3"/>
    <n v="181.25"/>
    <n v="0"/>
    <n v="7"/>
    <n v="21"/>
    <m/>
    <m/>
    <m/>
    <x v="1"/>
    <n v="7"/>
  </r>
  <r>
    <x v="2"/>
    <n v="300181"/>
    <x v="232"/>
    <x v="1"/>
    <x v="7"/>
    <x v="3"/>
    <x v="6"/>
    <x v="1"/>
    <m/>
    <m/>
    <x v="3"/>
    <m/>
    <x v="15"/>
    <m/>
    <n v="400"/>
    <m/>
    <m/>
    <m/>
    <n v="13"/>
    <m/>
    <m/>
    <n v="3"/>
    <n v="181.25"/>
    <n v="0"/>
    <n v="7"/>
    <n v="20"/>
    <m/>
    <m/>
    <m/>
    <x v="1"/>
    <n v="7"/>
  </r>
  <r>
    <x v="2"/>
    <n v="300181"/>
    <x v="232"/>
    <x v="1"/>
    <x v="7"/>
    <x v="3"/>
    <x v="6"/>
    <x v="1"/>
    <m/>
    <m/>
    <x v="4"/>
    <m/>
    <x v="11"/>
    <m/>
    <n v="410"/>
    <m/>
    <m/>
    <m/>
    <n v="13"/>
    <m/>
    <m/>
    <n v="4"/>
    <n v="181.25"/>
    <n v="0"/>
    <n v="8"/>
    <n v="21"/>
    <m/>
    <m/>
    <m/>
    <x v="1"/>
    <n v="8"/>
  </r>
  <r>
    <x v="2"/>
    <n v="300181"/>
    <x v="232"/>
    <x v="1"/>
    <x v="7"/>
    <x v="3"/>
    <x v="6"/>
    <x v="1"/>
    <m/>
    <m/>
    <x v="5"/>
    <m/>
    <x v="11"/>
    <m/>
    <n v="345"/>
    <m/>
    <m/>
    <m/>
    <n v="11"/>
    <m/>
    <m/>
    <n v="4"/>
    <n v="181.25"/>
    <n v="0"/>
    <n v="8"/>
    <n v="19"/>
    <m/>
    <m/>
    <m/>
    <x v="1"/>
    <n v="8"/>
  </r>
  <r>
    <x v="2"/>
    <n v="300234"/>
    <x v="233"/>
    <x v="1"/>
    <x v="7"/>
    <x v="3"/>
    <x v="6"/>
    <x v="1"/>
    <m/>
    <n v="234"/>
    <x v="1"/>
    <m/>
    <x v="11"/>
    <m/>
    <n v="395"/>
    <m/>
    <m/>
    <m/>
    <n v="15"/>
    <m/>
    <m/>
    <n v="3"/>
    <n v="181.25"/>
    <n v="0"/>
    <n v="8"/>
    <n v="23"/>
    <m/>
    <m/>
    <m/>
    <x v="1"/>
    <n v="8"/>
  </r>
  <r>
    <x v="2"/>
    <n v="300234"/>
    <x v="233"/>
    <x v="1"/>
    <x v="7"/>
    <x v="3"/>
    <x v="6"/>
    <x v="1"/>
    <m/>
    <m/>
    <x v="2"/>
    <m/>
    <x v="12"/>
    <m/>
    <n v="415"/>
    <m/>
    <m/>
    <m/>
    <n v="14"/>
    <m/>
    <m/>
    <n v="3"/>
    <n v="181.25"/>
    <n v="0"/>
    <n v="9"/>
    <n v="23"/>
    <m/>
    <m/>
    <m/>
    <x v="1"/>
    <n v="9"/>
  </r>
  <r>
    <x v="2"/>
    <n v="300234"/>
    <x v="233"/>
    <x v="1"/>
    <x v="7"/>
    <x v="3"/>
    <x v="6"/>
    <x v="1"/>
    <m/>
    <m/>
    <x v="3"/>
    <m/>
    <x v="6"/>
    <m/>
    <n v="380"/>
    <m/>
    <m/>
    <m/>
    <n v="13"/>
    <m/>
    <m/>
    <n v="3"/>
    <n v="181.25"/>
    <n v="0"/>
    <n v="10"/>
    <n v="23"/>
    <m/>
    <m/>
    <m/>
    <x v="1"/>
    <n v="10"/>
  </r>
  <r>
    <x v="2"/>
    <n v="300234"/>
    <x v="233"/>
    <x v="1"/>
    <x v="7"/>
    <x v="3"/>
    <x v="6"/>
    <x v="1"/>
    <m/>
    <m/>
    <x v="4"/>
    <m/>
    <x v="15"/>
    <m/>
    <n v="360"/>
    <m/>
    <m/>
    <m/>
    <n v="13"/>
    <m/>
    <m/>
    <n v="3"/>
    <n v="181.25"/>
    <n v="0"/>
    <n v="7"/>
    <n v="20"/>
    <m/>
    <m/>
    <m/>
    <x v="1"/>
    <n v="7"/>
  </r>
  <r>
    <x v="2"/>
    <n v="300234"/>
    <x v="233"/>
    <x v="1"/>
    <x v="7"/>
    <x v="3"/>
    <x v="6"/>
    <x v="1"/>
    <m/>
    <m/>
    <x v="5"/>
    <m/>
    <x v="11"/>
    <m/>
    <n v="320"/>
    <m/>
    <m/>
    <m/>
    <n v="10"/>
    <m/>
    <m/>
    <n v="3"/>
    <n v="181.25"/>
    <n v="0"/>
    <n v="8"/>
    <n v="18"/>
    <m/>
    <m/>
    <m/>
    <x v="1"/>
    <n v="8"/>
  </r>
  <r>
    <x v="2"/>
    <n v="300236"/>
    <x v="234"/>
    <x v="1"/>
    <x v="7"/>
    <x v="3"/>
    <x v="6"/>
    <x v="1"/>
    <m/>
    <n v="236"/>
    <x v="1"/>
    <m/>
    <x v="11"/>
    <m/>
    <n v="405"/>
    <m/>
    <m/>
    <m/>
    <n v="15"/>
    <m/>
    <m/>
    <n v="3"/>
    <n v="181.25"/>
    <n v="0"/>
    <n v="8"/>
    <n v="23"/>
    <m/>
    <m/>
    <m/>
    <x v="1"/>
    <n v="8"/>
  </r>
  <r>
    <x v="2"/>
    <n v="300236"/>
    <x v="234"/>
    <x v="1"/>
    <x v="7"/>
    <x v="3"/>
    <x v="6"/>
    <x v="1"/>
    <m/>
    <m/>
    <x v="2"/>
    <m/>
    <x v="11"/>
    <m/>
    <n v="400"/>
    <m/>
    <m/>
    <m/>
    <n v="14"/>
    <m/>
    <m/>
    <n v="3"/>
    <n v="181.25"/>
    <n v="0"/>
    <n v="8"/>
    <n v="22"/>
    <m/>
    <m/>
    <m/>
    <x v="1"/>
    <n v="8"/>
  </r>
  <r>
    <x v="2"/>
    <n v="300236"/>
    <x v="234"/>
    <x v="1"/>
    <x v="7"/>
    <x v="3"/>
    <x v="6"/>
    <x v="1"/>
    <m/>
    <m/>
    <x v="3"/>
    <m/>
    <x v="11"/>
    <m/>
    <n v="330"/>
    <m/>
    <m/>
    <m/>
    <n v="11"/>
    <m/>
    <m/>
    <n v="3"/>
    <n v="181.25"/>
    <n v="0"/>
    <n v="8"/>
    <n v="19"/>
    <m/>
    <m/>
    <m/>
    <x v="1"/>
    <n v="8"/>
  </r>
  <r>
    <x v="2"/>
    <n v="300236"/>
    <x v="234"/>
    <x v="1"/>
    <x v="7"/>
    <x v="3"/>
    <x v="6"/>
    <x v="1"/>
    <m/>
    <m/>
    <x v="4"/>
    <m/>
    <x v="11"/>
    <m/>
    <n v="320"/>
    <m/>
    <m/>
    <m/>
    <n v="10"/>
    <m/>
    <m/>
    <n v="3"/>
    <n v="181.25"/>
    <n v="0"/>
    <n v="8"/>
    <n v="18"/>
    <m/>
    <m/>
    <m/>
    <x v="1"/>
    <n v="8"/>
  </r>
  <r>
    <x v="2"/>
    <n v="300259"/>
    <x v="235"/>
    <x v="1"/>
    <x v="7"/>
    <x v="3"/>
    <x v="6"/>
    <x v="1"/>
    <m/>
    <n v="259"/>
    <x v="1"/>
    <m/>
    <x v="12"/>
    <m/>
    <n v="400"/>
    <m/>
    <m/>
    <m/>
    <n v="14"/>
    <m/>
    <m/>
    <n v="3"/>
    <n v="181.25"/>
    <n v="0"/>
    <n v="9"/>
    <n v="23"/>
    <m/>
    <m/>
    <m/>
    <x v="1"/>
    <n v="9"/>
  </r>
  <r>
    <x v="2"/>
    <n v="300259"/>
    <x v="235"/>
    <x v="1"/>
    <x v="7"/>
    <x v="3"/>
    <x v="6"/>
    <x v="1"/>
    <m/>
    <m/>
    <x v="2"/>
    <m/>
    <x v="12"/>
    <m/>
    <n v="365"/>
    <m/>
    <m/>
    <m/>
    <n v="14"/>
    <m/>
    <m/>
    <n v="3"/>
    <n v="181.25"/>
    <n v="0"/>
    <n v="9"/>
    <n v="23"/>
    <m/>
    <m/>
    <m/>
    <x v="1"/>
    <n v="9"/>
  </r>
  <r>
    <x v="2"/>
    <n v="300259"/>
    <x v="235"/>
    <x v="1"/>
    <x v="7"/>
    <x v="3"/>
    <x v="6"/>
    <x v="1"/>
    <m/>
    <m/>
    <x v="3"/>
    <m/>
    <x v="12"/>
    <m/>
    <n v="375"/>
    <m/>
    <m/>
    <m/>
    <n v="14"/>
    <m/>
    <m/>
    <n v="4"/>
    <n v="181.25"/>
    <n v="0"/>
    <n v="9"/>
    <n v="23"/>
    <m/>
    <m/>
    <m/>
    <x v="1"/>
    <n v="9"/>
  </r>
  <r>
    <x v="2"/>
    <n v="300259"/>
    <x v="235"/>
    <x v="1"/>
    <x v="7"/>
    <x v="3"/>
    <x v="6"/>
    <x v="1"/>
    <m/>
    <m/>
    <x v="4"/>
    <m/>
    <x v="12"/>
    <m/>
    <n v="375"/>
    <m/>
    <m/>
    <m/>
    <n v="12"/>
    <m/>
    <m/>
    <n v="4"/>
    <n v="181.25"/>
    <n v="0"/>
    <n v="9"/>
    <n v="21"/>
    <m/>
    <m/>
    <m/>
    <x v="1"/>
    <n v="9"/>
  </r>
  <r>
    <x v="2"/>
    <n v="300045"/>
    <x v="236"/>
    <x v="1"/>
    <x v="7"/>
    <x v="9"/>
    <x v="11"/>
    <x v="1"/>
    <m/>
    <n v="45"/>
    <x v="1"/>
    <n v="1"/>
    <x v="17"/>
    <n v="3"/>
    <n v="47"/>
    <m/>
    <n v="149"/>
    <n v="4"/>
    <n v="2"/>
    <n v="0"/>
    <s v="V"/>
    <m/>
    <n v="104"/>
    <n v="1.4326923076923077"/>
    <n v="3.4326923076923075"/>
    <n v="8"/>
    <m/>
    <m/>
    <m/>
    <x v="2"/>
    <n v="2"/>
  </r>
  <r>
    <x v="2"/>
    <n v="300045"/>
    <x v="236"/>
    <x v="1"/>
    <x v="7"/>
    <x v="9"/>
    <x v="11"/>
    <x v="1"/>
    <m/>
    <m/>
    <x v="2"/>
    <n v="0"/>
    <x v="17"/>
    <n v="3"/>
    <n v="52"/>
    <n v="149"/>
    <n v="153"/>
    <n v="4"/>
    <n v="3"/>
    <n v="0"/>
    <s v="V"/>
    <m/>
    <n v="104"/>
    <n v="1.4711538461538463"/>
    <n v="3.4711538461538463"/>
    <n v="9"/>
    <m/>
    <m/>
    <m/>
    <x v="2"/>
    <n v="2"/>
  </r>
  <r>
    <x v="2"/>
    <n v="300274"/>
    <x v="237"/>
    <x v="1"/>
    <x v="7"/>
    <x v="9"/>
    <x v="11"/>
    <x v="1"/>
    <m/>
    <n v="274"/>
    <x v="1"/>
    <n v="1"/>
    <x v="18"/>
    <n v="4"/>
    <n v="76"/>
    <m/>
    <n v="56"/>
    <n v="3"/>
    <n v="3"/>
    <n v="0"/>
    <s v="V"/>
    <m/>
    <n v="191.25"/>
    <n v="0.29281045751633988"/>
    <n v="3.2928104575163397"/>
    <n v="9"/>
    <m/>
    <m/>
    <m/>
    <x v="2"/>
    <n v="3"/>
  </r>
  <r>
    <x v="2"/>
    <n v="300274"/>
    <x v="237"/>
    <x v="1"/>
    <x v="7"/>
    <x v="9"/>
    <x v="11"/>
    <x v="1"/>
    <m/>
    <m/>
    <x v="2"/>
    <n v="0"/>
    <x v="17"/>
    <n v="3"/>
    <n v="51"/>
    <n v="77"/>
    <n v="65"/>
    <n v="3"/>
    <n v="2"/>
    <n v="0"/>
    <s v="V"/>
    <m/>
    <n v="104"/>
    <n v="0.625"/>
    <n v="2.625"/>
    <n v="7"/>
    <m/>
    <m/>
    <m/>
    <x v="2"/>
    <n v="2"/>
  </r>
  <r>
    <x v="2"/>
    <n v="300308"/>
    <x v="238"/>
    <x v="1"/>
    <x v="7"/>
    <x v="9"/>
    <x v="11"/>
    <x v="1"/>
    <m/>
    <n v="308"/>
    <x v="1"/>
    <n v="0"/>
    <x v="17"/>
    <n v="3"/>
    <n v="77"/>
    <m/>
    <n v="187"/>
    <n v="4"/>
    <n v="3"/>
    <n v="0"/>
    <s v="V"/>
    <m/>
    <n v="104"/>
    <n v="1.7980769230769231"/>
    <n v="3.7980769230769234"/>
    <n v="9"/>
    <m/>
    <m/>
    <m/>
    <x v="2"/>
    <n v="2"/>
  </r>
  <r>
    <x v="2"/>
    <n v="300028"/>
    <x v="239"/>
    <x v="1"/>
    <x v="7"/>
    <x v="9"/>
    <x v="12"/>
    <x v="1"/>
    <m/>
    <n v="28"/>
    <x v="1"/>
    <n v="0"/>
    <x v="20"/>
    <n v="5"/>
    <n v="51"/>
    <m/>
    <n v="130"/>
    <n v="3"/>
    <n v="3"/>
    <m/>
    <s v="V"/>
    <m/>
    <n v="266.45454545454544"/>
    <n v="0.4878880928010918"/>
    <n v="4.487888092801092"/>
    <n v="10"/>
    <m/>
    <m/>
    <m/>
    <x v="2"/>
    <n v="4"/>
  </r>
  <r>
    <x v="2"/>
    <n v="300028"/>
    <x v="239"/>
    <x v="1"/>
    <x v="7"/>
    <x v="9"/>
    <x v="12"/>
    <x v="1"/>
    <m/>
    <m/>
    <x v="2"/>
    <n v="0"/>
    <x v="20"/>
    <n v="5"/>
    <n v="50"/>
    <n v="106"/>
    <n v="81"/>
    <n v="3"/>
    <n v="2"/>
    <m/>
    <s v="V"/>
    <m/>
    <n v="266.45454545454544"/>
    <n v="0.30399181166837258"/>
    <n v="4.3039918116683724"/>
    <n v="9"/>
    <m/>
    <m/>
    <m/>
    <x v="2"/>
    <n v="4"/>
  </r>
  <r>
    <x v="2"/>
    <n v="300067"/>
    <x v="240"/>
    <x v="1"/>
    <x v="7"/>
    <x v="9"/>
    <x v="12"/>
    <x v="1"/>
    <d v="2014-05-23T00:00:00"/>
    <n v="67"/>
    <x v="1"/>
    <n v="2"/>
    <x v="20"/>
    <n v="6"/>
    <n v="58"/>
    <n v="210"/>
    <n v="54"/>
    <n v="4"/>
    <n v="4"/>
    <m/>
    <s v="V"/>
    <m/>
    <n v="266.45454545454544"/>
    <n v="0.20266120777891505"/>
    <n v="4.2026612077789149"/>
    <n v="12"/>
    <m/>
    <m/>
    <m/>
    <x v="2"/>
    <n v="4"/>
  </r>
  <r>
    <x v="2"/>
    <n v="300067"/>
    <x v="240"/>
    <x v="1"/>
    <x v="7"/>
    <x v="9"/>
    <x v="12"/>
    <x v="1"/>
    <m/>
    <m/>
    <x v="2"/>
    <n v="0"/>
    <x v="18"/>
    <n v="4"/>
    <n v="50"/>
    <n v="104"/>
    <n v="125"/>
    <n v="5"/>
    <n v="2"/>
    <m/>
    <s v="V"/>
    <m/>
    <n v="191.25"/>
    <n v="0.65359477124183007"/>
    <n v="3.65359477124183"/>
    <n v="10"/>
    <m/>
    <m/>
    <m/>
    <x v="2"/>
    <n v="3"/>
  </r>
  <r>
    <x v="2"/>
    <n v="300163"/>
    <x v="241"/>
    <x v="1"/>
    <x v="7"/>
    <x v="9"/>
    <x v="12"/>
    <x v="1"/>
    <m/>
    <n v="163"/>
    <x v="1"/>
    <n v="0"/>
    <x v="20"/>
    <n v="5"/>
    <n v="47"/>
    <m/>
    <n v="146"/>
    <n v="4"/>
    <n v="3"/>
    <m/>
    <s v="V"/>
    <m/>
    <n v="266.45454545454544"/>
    <n v="0.54793585806891854"/>
    <n v="4.5479358580689189"/>
    <n v="11"/>
    <m/>
    <m/>
    <m/>
    <x v="2"/>
    <n v="4"/>
  </r>
  <r>
    <x v="2"/>
    <n v="300205"/>
    <x v="242"/>
    <x v="1"/>
    <x v="7"/>
    <x v="9"/>
    <x v="12"/>
    <x v="1"/>
    <m/>
    <n v="205"/>
    <x v="1"/>
    <n v="1"/>
    <x v="20"/>
    <n v="5"/>
    <n v="71"/>
    <m/>
    <n v="202"/>
    <n v="5"/>
    <n v="4"/>
    <m/>
    <s v="V"/>
    <m/>
    <n v="266.45454545454544"/>
    <n v="0.75810303650631183"/>
    <n v="4.7581030365063119"/>
    <n v="13"/>
    <m/>
    <m/>
    <m/>
    <x v="2"/>
    <n v="4"/>
  </r>
  <r>
    <x v="2"/>
    <n v="300205"/>
    <x v="242"/>
    <x v="1"/>
    <x v="7"/>
    <x v="9"/>
    <x v="12"/>
    <x v="1"/>
    <m/>
    <m/>
    <x v="2"/>
    <n v="2"/>
    <x v="20"/>
    <n v="5"/>
    <n v="70"/>
    <n v="233"/>
    <n v="184"/>
    <n v="4"/>
    <n v="6"/>
    <m/>
    <s v="V"/>
    <m/>
    <n v="266.45454545454544"/>
    <n v="0.69054930058000685"/>
    <n v="4.690549300580007"/>
    <n v="14"/>
    <m/>
    <m/>
    <m/>
    <x v="2"/>
    <n v="4"/>
  </r>
  <r>
    <x v="2"/>
    <n v="300205"/>
    <x v="242"/>
    <x v="1"/>
    <x v="7"/>
    <x v="9"/>
    <x v="12"/>
    <x v="1"/>
    <m/>
    <m/>
    <x v="3"/>
    <n v="1"/>
    <x v="20"/>
    <n v="5"/>
    <n v="65"/>
    <n v="225"/>
    <n v="149"/>
    <n v="4"/>
    <n v="4"/>
    <m/>
    <s v="V"/>
    <m/>
    <n v="266.45454545454544"/>
    <n v="0.55919481405663596"/>
    <n v="4.5591948140566361"/>
    <n v="12"/>
    <m/>
    <m/>
    <m/>
    <x v="2"/>
    <n v="4"/>
  </r>
  <r>
    <x v="2"/>
    <n v="300205"/>
    <x v="242"/>
    <x v="1"/>
    <x v="7"/>
    <x v="9"/>
    <x v="12"/>
    <x v="1"/>
    <m/>
    <m/>
    <x v="4"/>
    <n v="1"/>
    <x v="20"/>
    <n v="5"/>
    <n v="50"/>
    <n v="72"/>
    <n v="111"/>
    <n v="4"/>
    <n v="3"/>
    <m/>
    <s v="V"/>
    <m/>
    <n v="266.45454545454544"/>
    <n v="0.41658137154554764"/>
    <n v="4.416581371545548"/>
    <n v="11"/>
    <m/>
    <m/>
    <m/>
    <x v="2"/>
    <n v="4"/>
  </r>
  <r>
    <x v="2"/>
    <n v="300001"/>
    <x v="243"/>
    <x v="1"/>
    <x v="7"/>
    <x v="9"/>
    <x v="13"/>
    <x v="1"/>
    <m/>
    <n v="1"/>
    <x v="1"/>
    <n v="1"/>
    <x v="19"/>
    <n v="6"/>
    <n v="90"/>
    <m/>
    <n v="205"/>
    <n v="4"/>
    <n v="10"/>
    <m/>
    <s v="V"/>
    <m/>
    <n v="286"/>
    <n v="0.71678321678321677"/>
    <n v="5.7167832167832167"/>
    <n v="19"/>
    <m/>
    <m/>
    <m/>
    <x v="2"/>
    <n v="5"/>
  </r>
  <r>
    <x v="2"/>
    <n v="300001"/>
    <x v="243"/>
    <x v="1"/>
    <x v="7"/>
    <x v="9"/>
    <x v="13"/>
    <x v="1"/>
    <m/>
    <m/>
    <x v="2"/>
    <n v="1"/>
    <x v="19"/>
    <n v="6"/>
    <n v="85"/>
    <n v="252"/>
    <n v="135"/>
    <n v="4"/>
    <n v="6"/>
    <m/>
    <s v="V"/>
    <m/>
    <n v="286"/>
    <n v="0.47202797202797203"/>
    <n v="5.4720279720279716"/>
    <n v="15"/>
    <m/>
    <m/>
    <m/>
    <x v="2"/>
    <n v="5"/>
  </r>
  <r>
    <x v="2"/>
    <n v="300001"/>
    <x v="243"/>
    <x v="1"/>
    <x v="7"/>
    <x v="9"/>
    <x v="13"/>
    <x v="1"/>
    <m/>
    <m/>
    <x v="3"/>
    <n v="0"/>
    <x v="19"/>
    <n v="6"/>
    <n v="78"/>
    <n v="240"/>
    <n v="253"/>
    <n v="4"/>
    <n v="5"/>
    <m/>
    <s v="V"/>
    <m/>
    <n v="286"/>
    <n v="0.88461538461538458"/>
    <n v="5.884615384615385"/>
    <n v="14"/>
    <m/>
    <m/>
    <m/>
    <x v="2"/>
    <n v="5"/>
  </r>
  <r>
    <x v="2"/>
    <n v="300087"/>
    <x v="244"/>
    <x v="1"/>
    <x v="7"/>
    <x v="9"/>
    <x v="13"/>
    <x v="1"/>
    <m/>
    <n v="87"/>
    <x v="1"/>
    <n v="1"/>
    <x v="19"/>
    <n v="6"/>
    <n v="85"/>
    <m/>
    <n v="54"/>
    <n v="4"/>
    <n v="8"/>
    <m/>
    <s v="V"/>
    <m/>
    <n v="286"/>
    <n v="0.1888111888111888"/>
    <n v="5.1888111888111892"/>
    <n v="17"/>
    <m/>
    <m/>
    <m/>
    <x v="2"/>
    <n v="5"/>
  </r>
  <r>
    <x v="2"/>
    <n v="300087"/>
    <x v="244"/>
    <x v="1"/>
    <x v="7"/>
    <x v="9"/>
    <x v="13"/>
    <x v="1"/>
    <m/>
    <m/>
    <x v="2"/>
    <n v="2"/>
    <x v="19"/>
    <n v="6"/>
    <n v="73"/>
    <n v="274"/>
    <n v="45"/>
    <n v="5"/>
    <n v="6"/>
    <m/>
    <s v="V"/>
    <m/>
    <n v="286"/>
    <n v="0.15734265734265734"/>
    <n v="5.1573426573426575"/>
    <n v="16"/>
    <m/>
    <m/>
    <m/>
    <x v="2"/>
    <n v="5"/>
  </r>
  <r>
    <x v="2"/>
    <n v="300087"/>
    <x v="244"/>
    <x v="1"/>
    <x v="7"/>
    <x v="9"/>
    <x v="13"/>
    <x v="1"/>
    <m/>
    <m/>
    <x v="3"/>
    <n v="2"/>
    <x v="20"/>
    <n v="5"/>
    <n v="60"/>
    <n v="220"/>
    <n v="226"/>
    <n v="4"/>
    <n v="6"/>
    <m/>
    <s v="V"/>
    <m/>
    <n v="266.45454545454544"/>
    <n v="0.84817468440805188"/>
    <n v="4.8481746844080522"/>
    <n v="14"/>
    <m/>
    <m/>
    <m/>
    <x v="2"/>
    <n v="4"/>
  </r>
  <r>
    <x v="2"/>
    <n v="300087"/>
    <x v="244"/>
    <x v="1"/>
    <x v="7"/>
    <x v="9"/>
    <x v="13"/>
    <x v="1"/>
    <m/>
    <m/>
    <x v="4"/>
    <n v="1"/>
    <x v="19"/>
    <n v="6"/>
    <n v="73"/>
    <n v="255"/>
    <n v="50"/>
    <n v="4"/>
    <n v="9"/>
    <m/>
    <s v="V"/>
    <m/>
    <n v="286"/>
    <n v="0.17482517482517482"/>
    <n v="5.174825174825175"/>
    <n v="18"/>
    <m/>
    <m/>
    <m/>
    <x v="2"/>
    <n v="5"/>
  </r>
  <r>
    <x v="2"/>
    <n v="300087"/>
    <x v="244"/>
    <x v="1"/>
    <x v="7"/>
    <x v="9"/>
    <x v="13"/>
    <x v="1"/>
    <m/>
    <m/>
    <x v="5"/>
    <n v="1"/>
    <x v="19"/>
    <n v="6"/>
    <n v="78"/>
    <n v="232"/>
    <n v="119"/>
    <n v="4"/>
    <n v="3"/>
    <m/>
    <s v="V"/>
    <m/>
    <n v="286"/>
    <n v="0.41608391608391609"/>
    <n v="5.4160839160839158"/>
    <n v="12"/>
    <m/>
    <m/>
    <m/>
    <x v="2"/>
    <n v="5"/>
  </r>
  <r>
    <x v="2"/>
    <n v="300198"/>
    <x v="245"/>
    <x v="1"/>
    <x v="7"/>
    <x v="9"/>
    <x v="13"/>
    <x v="1"/>
    <m/>
    <n v="198"/>
    <x v="1"/>
    <n v="1"/>
    <x v="19"/>
    <n v="6"/>
    <n v="73"/>
    <m/>
    <n v="183"/>
    <n v="4"/>
    <n v="4"/>
    <m/>
    <s v="V"/>
    <m/>
    <n v="286"/>
    <n v="0.6398601398601399"/>
    <n v="5.63986013986014"/>
    <n v="13"/>
    <m/>
    <m/>
    <m/>
    <x v="2"/>
    <n v="5"/>
  </r>
  <r>
    <x v="2"/>
    <n v="300198"/>
    <x v="245"/>
    <x v="1"/>
    <x v="7"/>
    <x v="9"/>
    <x v="13"/>
    <x v="1"/>
    <m/>
    <m/>
    <x v="2"/>
    <n v="1"/>
    <x v="20"/>
    <n v="5"/>
    <n v="75"/>
    <n v="267"/>
    <n v="170"/>
    <n v="5"/>
    <n v="4"/>
    <m/>
    <s v="V"/>
    <m/>
    <n v="266.45454545454544"/>
    <n v="0.63800750597065847"/>
    <n v="4.6380075059706583"/>
    <n v="13"/>
    <m/>
    <m/>
    <m/>
    <x v="2"/>
    <n v="4"/>
  </r>
  <r>
    <x v="2"/>
    <n v="300198"/>
    <x v="245"/>
    <x v="1"/>
    <x v="7"/>
    <x v="9"/>
    <x v="13"/>
    <x v="1"/>
    <m/>
    <m/>
    <x v="3"/>
    <n v="2"/>
    <x v="20"/>
    <n v="5"/>
    <n v="56"/>
    <n v="197"/>
    <n v="183"/>
    <n v="5"/>
    <n v="5"/>
    <m/>
    <s v="V"/>
    <m/>
    <n v="266.45454545454544"/>
    <n v="0.68679631525076767"/>
    <n v="4.6867963152507679"/>
    <n v="14"/>
    <m/>
    <m/>
    <m/>
    <x v="2"/>
    <n v="4"/>
  </r>
  <r>
    <x v="2"/>
    <n v="300137"/>
    <x v="246"/>
    <x v="1"/>
    <x v="7"/>
    <x v="9"/>
    <x v="9"/>
    <x v="1"/>
    <m/>
    <n v="137"/>
    <x v="1"/>
    <n v="2"/>
    <x v="19"/>
    <n v="6"/>
    <n v="88"/>
    <m/>
    <n v="220"/>
    <n v="5"/>
    <n v="9"/>
    <m/>
    <s v="DR"/>
    <n v="0"/>
    <n v="286"/>
    <n v="0.76923076923076927"/>
    <n v="5.7692307692307692"/>
    <n v="19"/>
    <m/>
    <m/>
    <m/>
    <x v="2"/>
    <n v="5"/>
  </r>
  <r>
    <x v="2"/>
    <n v="300137"/>
    <x v="246"/>
    <x v="1"/>
    <x v="7"/>
    <x v="9"/>
    <x v="9"/>
    <x v="1"/>
    <m/>
    <m/>
    <x v="2"/>
    <n v="1"/>
    <x v="16"/>
    <n v="7"/>
    <n v="90"/>
    <n v="300"/>
    <n v="210"/>
    <n v="4"/>
    <n v="10"/>
    <m/>
    <s v="E"/>
    <m/>
    <n v="265"/>
    <n v="0.79245283018867929"/>
    <n v="6.7924528301886795"/>
    <n v="20"/>
    <m/>
    <m/>
    <m/>
    <x v="2"/>
    <n v="6"/>
  </r>
  <r>
    <x v="2"/>
    <n v="300137"/>
    <x v="246"/>
    <x v="1"/>
    <x v="7"/>
    <x v="9"/>
    <x v="9"/>
    <x v="1"/>
    <m/>
    <m/>
    <x v="3"/>
    <n v="2"/>
    <x v="19"/>
    <n v="6"/>
    <n v="80"/>
    <n v="281"/>
    <n v="202"/>
    <n v="5"/>
    <n v="10"/>
    <m/>
    <s v="DR"/>
    <m/>
    <n v="286"/>
    <n v="0.70629370629370625"/>
    <n v="5.7062937062937067"/>
    <n v="20"/>
    <m/>
    <m/>
    <m/>
    <x v="2"/>
    <n v="5"/>
  </r>
  <r>
    <x v="2"/>
    <n v="300137"/>
    <x v="246"/>
    <x v="1"/>
    <x v="7"/>
    <x v="9"/>
    <x v="9"/>
    <x v="1"/>
    <m/>
    <m/>
    <x v="4"/>
    <n v="0"/>
    <x v="16"/>
    <n v="7"/>
    <n v="93"/>
    <n v="282"/>
    <n v="91"/>
    <n v="4"/>
    <n v="10"/>
    <m/>
    <s v="DR"/>
    <m/>
    <n v="265"/>
    <n v="0.34339622641509432"/>
    <n v="6.343396226415094"/>
    <n v="20"/>
    <m/>
    <m/>
    <m/>
    <x v="2"/>
    <n v="6"/>
  </r>
  <r>
    <x v="2"/>
    <n v="300216"/>
    <x v="247"/>
    <x v="1"/>
    <x v="7"/>
    <x v="9"/>
    <x v="9"/>
    <x v="1"/>
    <m/>
    <n v="216"/>
    <x v="1"/>
    <n v="1"/>
    <x v="16"/>
    <n v="7"/>
    <n v="93"/>
    <m/>
    <n v="182"/>
    <n v="4"/>
    <n v="9"/>
    <m/>
    <s v="E"/>
    <m/>
    <n v="265"/>
    <n v="0.68679245283018864"/>
    <n v="6.686792452830189"/>
    <n v="19"/>
    <m/>
    <m/>
    <m/>
    <x v="2"/>
    <n v="6"/>
  </r>
  <r>
    <x v="2"/>
    <n v="300216"/>
    <x v="247"/>
    <x v="1"/>
    <x v="7"/>
    <x v="9"/>
    <x v="9"/>
    <x v="1"/>
    <m/>
    <m/>
    <x v="2"/>
    <n v="2"/>
    <x v="19"/>
    <n v="6"/>
    <n v="100"/>
    <n v="310"/>
    <n v="156"/>
    <n v="4"/>
    <n v="10"/>
    <m/>
    <s v="DR"/>
    <m/>
    <n v="286"/>
    <n v="0.54545454545454541"/>
    <n v="5.545454545454545"/>
    <n v="19"/>
    <m/>
    <m/>
    <m/>
    <x v="2"/>
    <n v="5"/>
  </r>
  <r>
    <x v="2"/>
    <n v="300283"/>
    <x v="248"/>
    <x v="1"/>
    <x v="7"/>
    <x v="9"/>
    <x v="9"/>
    <x v="1"/>
    <m/>
    <n v="283"/>
    <x v="1"/>
    <n v="1"/>
    <x v="16"/>
    <n v="7"/>
    <n v="93"/>
    <m/>
    <n v="98"/>
    <n v="4"/>
    <n v="10"/>
    <m/>
    <s v="DR"/>
    <m/>
    <n v="265"/>
    <n v="0.36981132075471695"/>
    <n v="6.3698113207547173"/>
    <n v="20"/>
    <m/>
    <m/>
    <m/>
    <x v="2"/>
    <n v="6"/>
  </r>
  <r>
    <x v="2"/>
    <n v="300283"/>
    <x v="248"/>
    <x v="1"/>
    <x v="7"/>
    <x v="9"/>
    <x v="9"/>
    <x v="1"/>
    <m/>
    <m/>
    <x v="2"/>
    <n v="0"/>
    <x v="16"/>
    <n v="7"/>
    <n v="90"/>
    <n v="264"/>
    <n v="122"/>
    <n v="4"/>
    <n v="8"/>
    <m/>
    <s v="E"/>
    <m/>
    <n v="265"/>
    <n v="0.46037735849056605"/>
    <n v="6.4603773584905664"/>
    <n v="18"/>
    <m/>
    <m/>
    <m/>
    <x v="2"/>
    <n v="6"/>
  </r>
  <r>
    <x v="2"/>
    <n v="300283"/>
    <x v="248"/>
    <x v="1"/>
    <x v="7"/>
    <x v="9"/>
    <x v="9"/>
    <x v="1"/>
    <m/>
    <m/>
    <x v="3"/>
    <n v="0"/>
    <x v="19"/>
    <n v="6"/>
    <n v="73"/>
    <n v="270"/>
    <n v="214"/>
    <n v="5"/>
    <n v="6"/>
    <m/>
    <s v="V"/>
    <m/>
    <n v="286"/>
    <n v="0.74825174825174823"/>
    <n v="5.7482517482517483"/>
    <n v="16"/>
    <m/>
    <m/>
    <m/>
    <x v="2"/>
    <n v="5"/>
  </r>
  <r>
    <x v="2"/>
    <n v="300283"/>
    <x v="248"/>
    <x v="1"/>
    <x v="7"/>
    <x v="9"/>
    <x v="9"/>
    <x v="1"/>
    <m/>
    <m/>
    <x v="4"/>
    <n v="1"/>
    <x v="19"/>
    <n v="7"/>
    <n v="91"/>
    <n v="265"/>
    <n v="30"/>
    <n v="4"/>
    <n v="11"/>
    <m/>
    <s v="DR"/>
    <m/>
    <n v="286"/>
    <n v="0.1048951048951049"/>
    <n v="5.104895104895105"/>
    <n v="20"/>
    <m/>
    <m/>
    <m/>
    <x v="2"/>
    <n v="5"/>
  </r>
  <r>
    <x v="2"/>
    <n v="300094"/>
    <x v="249"/>
    <x v="1"/>
    <x v="7"/>
    <x v="9"/>
    <x v="14"/>
    <x v="1"/>
    <m/>
    <n v="94"/>
    <x v="1"/>
    <n v="4"/>
    <x v="19"/>
    <n v="6"/>
    <n v="85"/>
    <m/>
    <n v="120"/>
    <n v="4"/>
    <n v="8"/>
    <m/>
    <s v="V"/>
    <m/>
    <n v="286"/>
    <n v="0.41958041958041958"/>
    <n v="5.41958041958042"/>
    <n v="17"/>
    <m/>
    <m/>
    <m/>
    <x v="2"/>
    <n v="5"/>
  </r>
  <r>
    <x v="2"/>
    <n v="300201"/>
    <x v="250"/>
    <x v="1"/>
    <x v="7"/>
    <x v="9"/>
    <x v="14"/>
    <x v="1"/>
    <m/>
    <n v="201"/>
    <x v="1"/>
    <n v="3"/>
    <x v="16"/>
    <n v="8"/>
    <n v="70"/>
    <m/>
    <n v="252"/>
    <n v="4"/>
    <n v="6"/>
    <m/>
    <s v="V"/>
    <m/>
    <n v="265"/>
    <n v="0.95094339622641511"/>
    <n v="6.9509433962264149"/>
    <n v="16"/>
    <m/>
    <m/>
    <m/>
    <x v="2"/>
    <n v="6"/>
  </r>
  <r>
    <x v="2"/>
    <n v="300201"/>
    <x v="250"/>
    <x v="1"/>
    <x v="7"/>
    <x v="9"/>
    <x v="14"/>
    <x v="1"/>
    <m/>
    <m/>
    <x v="2"/>
    <n v="1"/>
    <x v="15"/>
    <n v="8"/>
    <n v="80"/>
    <n v="265"/>
    <n v="112"/>
    <n v="4"/>
    <n v="8"/>
    <m/>
    <s v="V"/>
    <m/>
    <n v="230"/>
    <n v="0.48695652173913045"/>
    <n v="7.4869565217391303"/>
    <n v="19"/>
    <m/>
    <m/>
    <m/>
    <x v="2"/>
    <n v="7"/>
  </r>
  <r>
    <x v="2"/>
    <n v="300201"/>
    <x v="250"/>
    <x v="1"/>
    <x v="7"/>
    <x v="9"/>
    <x v="14"/>
    <x v="1"/>
    <m/>
    <m/>
    <x v="3"/>
    <n v="1"/>
    <x v="19"/>
    <n v="7"/>
    <n v="74"/>
    <n v="264"/>
    <n v="246"/>
    <n v="5"/>
    <n v="7"/>
    <m/>
    <s v="V"/>
    <m/>
    <n v="286"/>
    <n v="0.8601398601398601"/>
    <n v="5.86013986013986"/>
    <n v="17"/>
    <m/>
    <m/>
    <m/>
    <x v="2"/>
    <n v="5"/>
  </r>
  <r>
    <x v="2"/>
    <n v="300316"/>
    <x v="251"/>
    <x v="1"/>
    <x v="7"/>
    <x v="9"/>
    <x v="14"/>
    <x v="1"/>
    <m/>
    <n v="316"/>
    <x v="1"/>
    <n v="2"/>
    <x v="15"/>
    <n v="8"/>
    <n v="100"/>
    <m/>
    <n v="105"/>
    <n v="4"/>
    <n v="12"/>
    <m/>
    <s v="DR"/>
    <m/>
    <n v="230"/>
    <n v="0.45652173913043476"/>
    <n v="7.4565217391304346"/>
    <n v="23"/>
    <m/>
    <m/>
    <m/>
    <x v="2"/>
    <n v="7"/>
  </r>
  <r>
    <x v="2"/>
    <n v="300316"/>
    <x v="251"/>
    <x v="1"/>
    <x v="7"/>
    <x v="9"/>
    <x v="14"/>
    <x v="1"/>
    <m/>
    <m/>
    <x v="2"/>
    <n v="1"/>
    <x v="19"/>
    <n v="6"/>
    <n v="100"/>
    <n v="288"/>
    <n v="290"/>
    <n v="5"/>
    <n v="8"/>
    <m/>
    <s v="V"/>
    <m/>
    <n v="286"/>
    <n v="1.013986013986014"/>
    <n v="6.0139860139860142"/>
    <n v="18"/>
    <m/>
    <m/>
    <m/>
    <x v="2"/>
    <n v="5"/>
  </r>
  <r>
    <x v="2"/>
    <n v="300316"/>
    <x v="251"/>
    <x v="1"/>
    <x v="7"/>
    <x v="9"/>
    <x v="14"/>
    <x v="1"/>
    <m/>
    <m/>
    <x v="3"/>
    <n v="0"/>
    <x v="16"/>
    <n v="7"/>
    <n v="78"/>
    <n v="298"/>
    <n v="205"/>
    <n v="5"/>
    <n v="6"/>
    <m/>
    <s v="V"/>
    <m/>
    <n v="265"/>
    <n v="0.77358490566037741"/>
    <n v="6.7735849056603774"/>
    <n v="17"/>
    <m/>
    <m/>
    <m/>
    <x v="2"/>
    <n v="6"/>
  </r>
  <r>
    <x v="2"/>
    <n v="300010"/>
    <x v="252"/>
    <x v="1"/>
    <x v="7"/>
    <x v="9"/>
    <x v="10"/>
    <x v="1"/>
    <m/>
    <n v="10"/>
    <x v="1"/>
    <m/>
    <x v="5"/>
    <m/>
    <m/>
    <m/>
    <m/>
    <m/>
    <m/>
    <m/>
    <m/>
    <m/>
    <n v="160"/>
    <n v="0"/>
    <n v="15"/>
    <s v=""/>
    <m/>
    <m/>
    <m/>
    <x v="1"/>
    <s v="14+"/>
  </r>
  <r>
    <x v="2"/>
    <n v="300010"/>
    <x v="252"/>
    <x v="1"/>
    <x v="7"/>
    <x v="9"/>
    <x v="10"/>
    <x v="1"/>
    <m/>
    <m/>
    <x v="2"/>
    <m/>
    <x v="4"/>
    <m/>
    <m/>
    <m/>
    <m/>
    <m/>
    <m/>
    <m/>
    <m/>
    <m/>
    <n v="160"/>
    <n v="0"/>
    <n v="14"/>
    <s v=""/>
    <m/>
    <m/>
    <m/>
    <x v="1"/>
    <s v="12+"/>
  </r>
  <r>
    <x v="2"/>
    <n v="300041"/>
    <x v="253"/>
    <x v="1"/>
    <x v="7"/>
    <x v="9"/>
    <x v="10"/>
    <x v="1"/>
    <m/>
    <n v="41"/>
    <x v="1"/>
    <m/>
    <x v="2"/>
    <m/>
    <m/>
    <m/>
    <m/>
    <m/>
    <m/>
    <m/>
    <m/>
    <m/>
    <n v="160"/>
    <n v="0"/>
    <n v="13"/>
    <s v=""/>
    <m/>
    <m/>
    <m/>
    <x v="1"/>
    <s v="11+"/>
  </r>
  <r>
    <x v="2"/>
    <n v="300041"/>
    <x v="253"/>
    <x v="1"/>
    <x v="7"/>
    <x v="9"/>
    <x v="10"/>
    <x v="1"/>
    <m/>
    <m/>
    <x v="2"/>
    <m/>
    <x v="4"/>
    <m/>
    <m/>
    <m/>
    <m/>
    <m/>
    <m/>
    <m/>
    <m/>
    <m/>
    <n v="160"/>
    <n v="0"/>
    <n v="14"/>
    <s v=""/>
    <m/>
    <m/>
    <m/>
    <x v="1"/>
    <n v="14"/>
  </r>
  <r>
    <x v="2"/>
    <n v="300173"/>
    <x v="254"/>
    <x v="1"/>
    <x v="7"/>
    <x v="9"/>
    <x v="10"/>
    <x v="1"/>
    <m/>
    <n v="173"/>
    <x v="1"/>
    <m/>
    <x v="7"/>
    <m/>
    <n v="360"/>
    <m/>
    <m/>
    <m/>
    <n v="20"/>
    <m/>
    <m/>
    <n v="3"/>
    <n v="160"/>
    <n v="0"/>
    <n v="11"/>
    <n v="31"/>
    <m/>
    <m/>
    <m/>
    <x v="1"/>
    <n v="11"/>
  </r>
  <r>
    <x v="2"/>
    <n v="300173"/>
    <x v="254"/>
    <x v="1"/>
    <x v="7"/>
    <x v="9"/>
    <x v="10"/>
    <x v="1"/>
    <m/>
    <m/>
    <x v="2"/>
    <m/>
    <x v="2"/>
    <m/>
    <n v="350"/>
    <m/>
    <m/>
    <m/>
    <n v="22"/>
    <m/>
    <m/>
    <n v="5"/>
    <n v="160"/>
    <n v="0"/>
    <n v="13"/>
    <n v="35"/>
    <m/>
    <m/>
    <m/>
    <x v="1"/>
    <n v="13"/>
  </r>
  <r>
    <x v="2"/>
    <n v="300295"/>
    <x v="255"/>
    <x v="1"/>
    <x v="7"/>
    <x v="9"/>
    <x v="10"/>
    <x v="1"/>
    <m/>
    <n v="295"/>
    <x v="1"/>
    <m/>
    <x v="1"/>
    <m/>
    <m/>
    <m/>
    <m/>
    <m/>
    <m/>
    <m/>
    <m/>
    <m/>
    <n v="160"/>
    <n v="0"/>
    <n v="16"/>
    <s v=""/>
    <m/>
    <m/>
    <m/>
    <x v="1"/>
    <s v="14+"/>
  </r>
  <r>
    <x v="2"/>
    <n v="300295"/>
    <x v="255"/>
    <x v="1"/>
    <x v="7"/>
    <x v="9"/>
    <x v="10"/>
    <x v="1"/>
    <m/>
    <m/>
    <x v="2"/>
    <m/>
    <x v="5"/>
    <m/>
    <m/>
    <m/>
    <m/>
    <m/>
    <m/>
    <m/>
    <m/>
    <m/>
    <n v="160"/>
    <n v="0"/>
    <n v="15"/>
    <s v=""/>
    <m/>
    <m/>
    <m/>
    <x v="1"/>
    <s v="13+"/>
  </r>
  <r>
    <x v="2"/>
    <n v="300299"/>
    <x v="256"/>
    <x v="1"/>
    <x v="7"/>
    <x v="9"/>
    <x v="10"/>
    <x v="1"/>
    <d v="2014-07-28T00:00:00"/>
    <n v="299"/>
    <x v="1"/>
    <m/>
    <x v="1"/>
    <m/>
    <m/>
    <m/>
    <m/>
    <m/>
    <m/>
    <m/>
    <m/>
    <m/>
    <n v="160"/>
    <n v="0"/>
    <n v="16"/>
    <s v=""/>
    <m/>
    <m/>
    <m/>
    <x v="1"/>
    <s v="14+"/>
  </r>
  <r>
    <x v="2"/>
    <n v="300299"/>
    <x v="256"/>
    <x v="1"/>
    <x v="7"/>
    <x v="9"/>
    <x v="10"/>
    <x v="1"/>
    <m/>
    <m/>
    <x v="2"/>
    <m/>
    <x v="5"/>
    <m/>
    <m/>
    <m/>
    <m/>
    <m/>
    <m/>
    <m/>
    <m/>
    <m/>
    <n v="160"/>
    <n v="0"/>
    <n v="15"/>
    <s v=""/>
    <m/>
    <m/>
    <m/>
    <x v="1"/>
    <s v="13+"/>
  </r>
  <r>
    <x v="2"/>
    <n v="300299"/>
    <x v="256"/>
    <x v="1"/>
    <x v="7"/>
    <x v="9"/>
    <x v="10"/>
    <x v="1"/>
    <m/>
    <m/>
    <x v="3"/>
    <m/>
    <x v="5"/>
    <m/>
    <m/>
    <m/>
    <m/>
    <m/>
    <m/>
    <m/>
    <m/>
    <m/>
    <n v="160"/>
    <n v="0"/>
    <n v="15"/>
    <s v=""/>
    <m/>
    <m/>
    <m/>
    <x v="1"/>
    <s v="13+"/>
  </r>
  <r>
    <x v="2"/>
    <n v="300049"/>
    <x v="257"/>
    <x v="1"/>
    <x v="7"/>
    <x v="11"/>
    <x v="11"/>
    <x v="1"/>
    <m/>
    <n v="49"/>
    <x v="1"/>
    <n v="1"/>
    <x v="18"/>
    <n v="4"/>
    <n v="75"/>
    <m/>
    <n v="46"/>
    <n v="3"/>
    <n v="4"/>
    <n v="0"/>
    <s v="V"/>
    <m/>
    <n v="176.2"/>
    <n v="0.26106696935300794"/>
    <n v="3.2610669693530081"/>
    <n v="10"/>
    <m/>
    <m/>
    <m/>
    <x v="2"/>
    <n v="3"/>
  </r>
  <r>
    <x v="2"/>
    <n v="300049"/>
    <x v="257"/>
    <x v="1"/>
    <x v="7"/>
    <x v="11"/>
    <x v="11"/>
    <x v="1"/>
    <m/>
    <m/>
    <x v="2"/>
    <n v="0"/>
    <x v="17"/>
    <n v="3"/>
    <n v="50"/>
    <n v="60"/>
    <n v="141"/>
    <n v="4"/>
    <n v="3"/>
    <n v="0"/>
    <s v="V"/>
    <m/>
    <n v="148"/>
    <n v="0.95270270270270274"/>
    <n v="2.9527027027027026"/>
    <n v="9"/>
    <m/>
    <m/>
    <m/>
    <x v="2"/>
    <n v="2"/>
  </r>
  <r>
    <x v="2"/>
    <n v="300049"/>
    <x v="257"/>
    <x v="1"/>
    <x v="7"/>
    <x v="11"/>
    <x v="11"/>
    <x v="1"/>
    <m/>
    <m/>
    <x v="3"/>
    <n v="0"/>
    <x v="17"/>
    <n v="3"/>
    <n v="31"/>
    <n v="37"/>
    <n v="61"/>
    <n v="3"/>
    <n v="2"/>
    <n v="0"/>
    <s v="V"/>
    <m/>
    <n v="148"/>
    <n v="0.41216216216216217"/>
    <n v="2.4121621621621623"/>
    <n v="7"/>
    <m/>
    <m/>
    <m/>
    <x v="2"/>
    <n v="2"/>
  </r>
  <r>
    <x v="2"/>
    <n v="300049"/>
    <x v="257"/>
    <x v="1"/>
    <x v="7"/>
    <x v="11"/>
    <x v="11"/>
    <x v="1"/>
    <m/>
    <m/>
    <x v="4"/>
    <n v="0"/>
    <x v="17"/>
    <n v="3"/>
    <n v="33"/>
    <n v="61"/>
    <n v="28"/>
    <n v="3"/>
    <n v="3"/>
    <n v="0"/>
    <s v="V"/>
    <m/>
    <n v="148"/>
    <n v="0.1891891891891892"/>
    <n v="2.189189189189189"/>
    <n v="8"/>
    <m/>
    <m/>
    <m/>
    <x v="2"/>
    <n v="2"/>
  </r>
  <r>
    <x v="2"/>
    <n v="300143"/>
    <x v="258"/>
    <x v="1"/>
    <x v="7"/>
    <x v="11"/>
    <x v="11"/>
    <x v="1"/>
    <m/>
    <n v="143"/>
    <x v="1"/>
    <n v="0"/>
    <x v="18"/>
    <n v="4"/>
    <n v="65"/>
    <n v="164"/>
    <n v="34"/>
    <n v="4"/>
    <n v="5"/>
    <n v="0"/>
    <s v="V"/>
    <m/>
    <n v="176.2"/>
    <n v="0.19296254256526676"/>
    <n v="3.1929625425652666"/>
    <n v="12"/>
    <m/>
    <m/>
    <m/>
    <x v="2"/>
    <n v="3"/>
  </r>
  <r>
    <x v="2"/>
    <n v="300210"/>
    <x v="259"/>
    <x v="1"/>
    <x v="7"/>
    <x v="11"/>
    <x v="11"/>
    <x v="1"/>
    <m/>
    <n v="210"/>
    <x v="1"/>
    <n v="1"/>
    <x v="17"/>
    <n v="3"/>
    <n v="60"/>
    <m/>
    <n v="194"/>
    <n v="4"/>
    <n v="10"/>
    <n v="0"/>
    <s v="E"/>
    <m/>
    <n v="148"/>
    <n v="1.3108108108108107"/>
    <n v="3.3108108108108105"/>
    <n v="16"/>
    <m/>
    <m/>
    <m/>
    <x v="2"/>
    <n v="2"/>
  </r>
  <r>
    <x v="2"/>
    <n v="300210"/>
    <x v="259"/>
    <x v="1"/>
    <x v="7"/>
    <x v="11"/>
    <x v="11"/>
    <x v="1"/>
    <m/>
    <m/>
    <x v="2"/>
    <n v="0"/>
    <x v="18"/>
    <n v="4"/>
    <n v="80"/>
    <n v="203"/>
    <n v="23"/>
    <n v="3"/>
    <n v="4"/>
    <n v="0"/>
    <s v="V"/>
    <m/>
    <n v="176.2"/>
    <n v="0.13053348467650397"/>
    <n v="3.1305334846765041"/>
    <n v="10"/>
    <m/>
    <m/>
    <m/>
    <x v="2"/>
    <n v="3"/>
  </r>
  <r>
    <x v="2"/>
    <n v="300210"/>
    <x v="259"/>
    <x v="1"/>
    <x v="7"/>
    <x v="11"/>
    <x v="11"/>
    <x v="1"/>
    <m/>
    <m/>
    <x v="3"/>
    <n v="0"/>
    <x v="17"/>
    <n v="3"/>
    <n v="60"/>
    <n v="153"/>
    <n v="119"/>
    <n v="4"/>
    <n v="3"/>
    <n v="0"/>
    <s v="V"/>
    <m/>
    <n v="148"/>
    <n v="0.80405405405405406"/>
    <n v="2.8040540540540539"/>
    <n v="9"/>
    <m/>
    <m/>
    <m/>
    <x v="2"/>
    <n v="2"/>
  </r>
  <r>
    <x v="2"/>
    <n v="300210"/>
    <x v="259"/>
    <x v="1"/>
    <x v="7"/>
    <x v="11"/>
    <x v="11"/>
    <x v="1"/>
    <m/>
    <m/>
    <x v="4"/>
    <n v="0"/>
    <x v="17"/>
    <n v="3"/>
    <n v="65"/>
    <n v="120"/>
    <n v="146"/>
    <n v="4"/>
    <n v="7"/>
    <n v="0"/>
    <s v="E"/>
    <m/>
    <n v="148"/>
    <n v="0.98648648648648651"/>
    <n v="2.9864864864864864"/>
    <n v="13"/>
    <m/>
    <m/>
    <m/>
    <x v="2"/>
    <n v="2"/>
  </r>
  <r>
    <x v="2"/>
    <n v="300097"/>
    <x v="260"/>
    <x v="1"/>
    <x v="7"/>
    <x v="11"/>
    <x v="12"/>
    <x v="1"/>
    <m/>
    <n v="97"/>
    <x v="1"/>
    <n v="1"/>
    <x v="19"/>
    <n v="6"/>
    <n v="80"/>
    <m/>
    <n v="90"/>
    <n v="3"/>
    <n v="16"/>
    <n v="15"/>
    <s v="TS"/>
    <n v="1"/>
    <n v="181"/>
    <n v="0.49723756906077349"/>
    <n v="5.4972375690607738"/>
    <n v="24"/>
    <m/>
    <m/>
    <m/>
    <x v="2"/>
    <n v="5"/>
  </r>
  <r>
    <x v="2"/>
    <n v="300097"/>
    <x v="260"/>
    <x v="1"/>
    <x v="7"/>
    <x v="11"/>
    <x v="12"/>
    <x v="1"/>
    <m/>
    <m/>
    <x v="2"/>
    <n v="1"/>
    <x v="19"/>
    <n v="6"/>
    <n v="70"/>
    <n v="196"/>
    <n v="41"/>
    <n v="3"/>
    <n v="14"/>
    <n v="15"/>
    <s v="TS"/>
    <n v="1"/>
    <n v="181"/>
    <n v="0.22651933701657459"/>
    <n v="5.2265193370165743"/>
    <n v="22"/>
    <m/>
    <m/>
    <m/>
    <x v="2"/>
    <n v="5"/>
  </r>
  <r>
    <x v="2"/>
    <n v="300097"/>
    <x v="260"/>
    <x v="1"/>
    <x v="7"/>
    <x v="11"/>
    <x v="12"/>
    <x v="1"/>
    <m/>
    <m/>
    <x v="3"/>
    <n v="1"/>
    <x v="20"/>
    <n v="5"/>
    <n v="70"/>
    <n v="184"/>
    <n v="102"/>
    <n v="3"/>
    <n v="16"/>
    <n v="11"/>
    <s v="TS"/>
    <n v="1"/>
    <n v="190.33333333333334"/>
    <n v="0.53590192644483359"/>
    <n v="4.5359019264448337"/>
    <n v="23"/>
    <m/>
    <m/>
    <m/>
    <x v="2"/>
    <n v="4"/>
  </r>
  <r>
    <x v="2"/>
    <n v="300097"/>
    <x v="260"/>
    <x v="1"/>
    <x v="7"/>
    <x v="11"/>
    <x v="12"/>
    <x v="1"/>
    <m/>
    <m/>
    <x v="4"/>
    <n v="1"/>
    <x v="19"/>
    <n v="6"/>
    <n v="82"/>
    <n v="209"/>
    <n v="84"/>
    <n v="3"/>
    <n v="15"/>
    <n v="14"/>
    <s v="TS"/>
    <n v="2"/>
    <n v="181"/>
    <n v="0.46408839779005523"/>
    <n v="5.4640883977900554"/>
    <n v="23"/>
    <m/>
    <m/>
    <m/>
    <x v="2"/>
    <n v="5"/>
  </r>
  <r>
    <x v="2"/>
    <n v="300097"/>
    <x v="260"/>
    <x v="1"/>
    <x v="7"/>
    <x v="11"/>
    <x v="12"/>
    <x v="1"/>
    <m/>
    <m/>
    <x v="5"/>
    <n v="1"/>
    <x v="20"/>
    <n v="6"/>
    <n v="70"/>
    <n v="211"/>
    <n v="27"/>
    <n v="3"/>
    <n v="14"/>
    <n v="10"/>
    <s v="TS"/>
    <n v="1"/>
    <n v="190.33333333333334"/>
    <n v="0.14185639229422065"/>
    <n v="4.1418563922942209"/>
    <n v="21"/>
    <m/>
    <m/>
    <m/>
    <x v="2"/>
    <n v="4"/>
  </r>
  <r>
    <x v="2"/>
    <n v="300097"/>
    <x v="260"/>
    <x v="1"/>
    <x v="7"/>
    <x v="11"/>
    <x v="12"/>
    <x v="1"/>
    <m/>
    <m/>
    <x v="6"/>
    <n v="1"/>
    <x v="19"/>
    <n v="6"/>
    <n v="66"/>
    <n v="175"/>
    <n v="70"/>
    <n v="3"/>
    <n v="13"/>
    <n v="10"/>
    <s v="TS"/>
    <n v="1"/>
    <n v="181"/>
    <n v="0.38674033149171272"/>
    <n v="5.3867403314917128"/>
    <n v="21"/>
    <m/>
    <m/>
    <m/>
    <x v="2"/>
    <n v="5"/>
  </r>
  <r>
    <x v="2"/>
    <n v="300165"/>
    <x v="261"/>
    <x v="1"/>
    <x v="7"/>
    <x v="11"/>
    <x v="12"/>
    <x v="1"/>
    <m/>
    <n v="165"/>
    <x v="1"/>
    <n v="2"/>
    <x v="20"/>
    <n v="5"/>
    <n v="90"/>
    <m/>
    <n v="128"/>
    <n v="3"/>
    <n v="16"/>
    <n v="21"/>
    <s v="TS"/>
    <n v="2"/>
    <n v="190.33333333333334"/>
    <n v="0.67250437828371279"/>
    <n v="4.6725043782837128"/>
    <n v="23"/>
    <m/>
    <m/>
    <m/>
    <x v="2"/>
    <n v="4"/>
  </r>
  <r>
    <x v="2"/>
    <n v="300165"/>
    <x v="261"/>
    <x v="1"/>
    <x v="7"/>
    <x v="11"/>
    <x v="12"/>
    <x v="1"/>
    <m/>
    <m/>
    <x v="2"/>
    <n v="2"/>
    <x v="20"/>
    <n v="5"/>
    <n v="85"/>
    <n v="201"/>
    <n v="159"/>
    <n v="3"/>
    <n v="15"/>
    <n v="24"/>
    <s v="TS"/>
    <n v="2"/>
    <n v="190.33333333333334"/>
    <n v="0.83537653239929943"/>
    <n v="4.8353765323992999"/>
    <n v="22"/>
    <m/>
    <m/>
    <m/>
    <x v="2"/>
    <n v="4"/>
  </r>
  <r>
    <x v="2"/>
    <n v="300165"/>
    <x v="261"/>
    <x v="1"/>
    <x v="7"/>
    <x v="11"/>
    <x v="12"/>
    <x v="1"/>
    <m/>
    <m/>
    <x v="3"/>
    <n v="0"/>
    <x v="18"/>
    <n v="4"/>
    <n v="47"/>
    <n v="100"/>
    <n v="117"/>
    <n v="4"/>
    <n v="7"/>
    <m/>
    <s v="E"/>
    <m/>
    <n v="176.2"/>
    <n v="0.66401816118047674"/>
    <n v="3.6640181611804765"/>
    <n v="14"/>
    <m/>
    <m/>
    <m/>
    <x v="2"/>
    <n v="3"/>
  </r>
  <r>
    <x v="2"/>
    <n v="300282"/>
    <x v="262"/>
    <x v="1"/>
    <x v="7"/>
    <x v="11"/>
    <x v="12"/>
    <x v="1"/>
    <m/>
    <n v="282"/>
    <x v="1"/>
    <n v="2"/>
    <x v="19"/>
    <n v="6"/>
    <n v="80"/>
    <m/>
    <n v="106"/>
    <n v="3"/>
    <n v="14"/>
    <n v="15"/>
    <s v="TS"/>
    <n v="1"/>
    <n v="181"/>
    <n v="0.58563535911602205"/>
    <n v="5.5856353591160222"/>
    <n v="22"/>
    <m/>
    <m/>
    <m/>
    <x v="2"/>
    <n v="5"/>
  </r>
  <r>
    <x v="2"/>
    <n v="300282"/>
    <x v="262"/>
    <x v="1"/>
    <x v="7"/>
    <x v="11"/>
    <x v="12"/>
    <x v="1"/>
    <m/>
    <m/>
    <x v="2"/>
    <n v="2"/>
    <x v="20"/>
    <n v="5"/>
    <n v="90"/>
    <n v="195"/>
    <n v="160"/>
    <n v="3"/>
    <n v="15"/>
    <n v="16"/>
    <s v="TS"/>
    <n v="2"/>
    <n v="190.33333333333334"/>
    <n v="0.84063047285464099"/>
    <n v="4.8406304728546408"/>
    <n v="22"/>
    <m/>
    <m/>
    <m/>
    <x v="2"/>
    <n v="4"/>
  </r>
  <r>
    <x v="2"/>
    <n v="300282"/>
    <x v="262"/>
    <x v="1"/>
    <x v="7"/>
    <x v="11"/>
    <x v="12"/>
    <x v="1"/>
    <m/>
    <m/>
    <x v="3"/>
    <n v="0"/>
    <x v="18"/>
    <n v="4"/>
    <n v="46"/>
    <n v="125"/>
    <n v="136"/>
    <n v="3"/>
    <n v="9"/>
    <m/>
    <s v="DR"/>
    <m/>
    <n v="176.2"/>
    <n v="0.77185017026106706"/>
    <n v="3.7718501702610672"/>
    <n v="15"/>
    <m/>
    <m/>
    <m/>
    <x v="2"/>
    <n v="3"/>
  </r>
  <r>
    <x v="2"/>
    <n v="300282"/>
    <x v="262"/>
    <x v="1"/>
    <x v="7"/>
    <x v="11"/>
    <x v="12"/>
    <x v="1"/>
    <m/>
    <m/>
    <x v="4"/>
    <n v="0"/>
    <x v="20"/>
    <n v="5"/>
    <n v="63"/>
    <n v="90"/>
    <n v="7"/>
    <n v="4"/>
    <n v="3"/>
    <m/>
    <s v="V"/>
    <m/>
    <n v="190.33333333333334"/>
    <n v="3.6777583187390543E-2"/>
    <n v="4.0367775831873907"/>
    <n v="11"/>
    <m/>
    <m/>
    <m/>
    <x v="2"/>
    <n v="4"/>
  </r>
  <r>
    <x v="2"/>
    <n v="300141"/>
    <x v="263"/>
    <x v="1"/>
    <x v="7"/>
    <x v="11"/>
    <x v="13"/>
    <x v="1"/>
    <m/>
    <n v="141"/>
    <x v="1"/>
    <n v="1"/>
    <x v="19"/>
    <n v="6"/>
    <n v="105"/>
    <m/>
    <n v="145"/>
    <n v="2"/>
    <n v="13"/>
    <n v="40"/>
    <s v="&gt;TS"/>
    <n v="3"/>
    <n v="181"/>
    <n v="0.80110497237569056"/>
    <n v="5.8011049723756907"/>
    <n v="20"/>
    <m/>
    <m/>
    <m/>
    <x v="2"/>
    <n v="5"/>
  </r>
  <r>
    <x v="2"/>
    <n v="300141"/>
    <x v="263"/>
    <x v="1"/>
    <x v="7"/>
    <x v="11"/>
    <x v="13"/>
    <x v="1"/>
    <m/>
    <m/>
    <x v="2"/>
    <n v="1"/>
    <x v="19"/>
    <n v="6"/>
    <n v="115"/>
    <n v="205"/>
    <n v="104"/>
    <n v="2"/>
    <n v="15"/>
    <n v="30"/>
    <s v="&gt;TS"/>
    <n v="3"/>
    <n v="181"/>
    <n v="0.574585635359116"/>
    <n v="5.5745856353591163"/>
    <n v="22"/>
    <m/>
    <m/>
    <m/>
    <x v="2"/>
    <n v="5"/>
  </r>
  <r>
    <x v="2"/>
    <n v="300187"/>
    <x v="264"/>
    <x v="1"/>
    <x v="7"/>
    <x v="11"/>
    <x v="13"/>
    <x v="1"/>
    <m/>
    <n v="187"/>
    <x v="1"/>
    <n v="1"/>
    <x v="19"/>
    <n v="6"/>
    <n v="125"/>
    <m/>
    <n v="152"/>
    <n v="2"/>
    <n v="14"/>
    <n v="50"/>
    <s v="&gt;TS"/>
    <n v="3"/>
    <n v="181"/>
    <n v="0.83977900552486184"/>
    <n v="5.8397790055248615"/>
    <n v="21"/>
    <m/>
    <m/>
    <m/>
    <x v="2"/>
    <n v="5"/>
  </r>
  <r>
    <x v="2"/>
    <n v="300187"/>
    <x v="264"/>
    <x v="1"/>
    <x v="7"/>
    <x v="11"/>
    <x v="13"/>
    <x v="1"/>
    <m/>
    <m/>
    <x v="2"/>
    <n v="1"/>
    <x v="19"/>
    <n v="6"/>
    <n v="115"/>
    <n v="183"/>
    <n v="116"/>
    <n v="2"/>
    <n v="14"/>
    <n v="50"/>
    <s v="&gt;TS"/>
    <n v="3"/>
    <n v="181"/>
    <n v="0.64088397790055252"/>
    <n v="5.6408839779005522"/>
    <n v="21"/>
    <m/>
    <m/>
    <m/>
    <x v="2"/>
    <n v="5"/>
  </r>
  <r>
    <x v="2"/>
    <n v="300187"/>
    <x v="264"/>
    <x v="1"/>
    <x v="7"/>
    <x v="11"/>
    <x v="13"/>
    <x v="1"/>
    <m/>
    <m/>
    <x v="3"/>
    <n v="1"/>
    <x v="19"/>
    <n v="6"/>
    <n v="115"/>
    <n v="189"/>
    <n v="144"/>
    <n v="2"/>
    <n v="14"/>
    <n v="45"/>
    <s v="&gt;TS"/>
    <n v="3"/>
    <n v="181"/>
    <n v="0.79558011049723754"/>
    <n v="5.7955801104972373"/>
    <n v="21"/>
    <m/>
    <m/>
    <m/>
    <x v="2"/>
    <n v="5"/>
  </r>
  <r>
    <x v="2"/>
    <n v="300189"/>
    <x v="265"/>
    <x v="1"/>
    <x v="7"/>
    <x v="11"/>
    <x v="13"/>
    <x v="1"/>
    <m/>
    <n v="189"/>
    <x v="1"/>
    <n v="1"/>
    <x v="16"/>
    <n v="7"/>
    <n v="160"/>
    <n v="181"/>
    <n v="24"/>
    <n v="2"/>
    <n v="16"/>
    <n v="88"/>
    <s v="&gt;TS"/>
    <n v="3"/>
    <n v="181"/>
    <n v="0.13259668508287292"/>
    <n v="6.1325966850828726"/>
    <n v="24"/>
    <m/>
    <m/>
    <m/>
    <x v="2"/>
    <n v="6"/>
  </r>
  <r>
    <x v="2"/>
    <n v="300189"/>
    <x v="265"/>
    <x v="1"/>
    <x v="7"/>
    <x v="11"/>
    <x v="13"/>
    <x v="1"/>
    <m/>
    <m/>
    <x v="2"/>
    <n v="1"/>
    <x v="19"/>
    <n v="6"/>
    <n v="126"/>
    <n v="191"/>
    <n v="158"/>
    <n v="2"/>
    <n v="14"/>
    <n v="55"/>
    <s v="&gt;TS"/>
    <n v="3"/>
    <n v="181"/>
    <n v="0.8729281767955801"/>
    <n v="5.8729281767955799"/>
    <n v="21"/>
    <m/>
    <m/>
    <m/>
    <x v="2"/>
    <n v="5"/>
  </r>
  <r>
    <x v="2"/>
    <n v="300189"/>
    <x v="265"/>
    <x v="1"/>
    <x v="7"/>
    <x v="11"/>
    <x v="13"/>
    <x v="1"/>
    <m/>
    <m/>
    <x v="3"/>
    <n v="1"/>
    <x v="16"/>
    <n v="7"/>
    <n v="150"/>
    <n v="176"/>
    <n v="26"/>
    <n v="2"/>
    <n v="16"/>
    <n v="65"/>
    <s v="&gt;TS"/>
    <n v="3"/>
    <n v="181"/>
    <n v="0.143646408839779"/>
    <n v="6.1436464088397793"/>
    <n v="24"/>
    <m/>
    <m/>
    <m/>
    <x v="2"/>
    <n v="6"/>
  </r>
  <r>
    <x v="2"/>
    <n v="300189"/>
    <x v="265"/>
    <x v="1"/>
    <x v="7"/>
    <x v="11"/>
    <x v="13"/>
    <x v="1"/>
    <m/>
    <m/>
    <x v="4"/>
    <n v="0"/>
    <x v="19"/>
    <n v="6"/>
    <n v="95"/>
    <n v="159"/>
    <n v="57"/>
    <n v="2"/>
    <n v="12"/>
    <n v="40"/>
    <s v="&gt;TS"/>
    <n v="3"/>
    <n v="181"/>
    <n v="0.31491712707182318"/>
    <n v="5.3149171270718227"/>
    <n v="19"/>
    <m/>
    <m/>
    <m/>
    <x v="2"/>
    <n v="5"/>
  </r>
  <r>
    <x v="2"/>
    <n v="300294"/>
    <x v="266"/>
    <x v="1"/>
    <x v="7"/>
    <x v="11"/>
    <x v="13"/>
    <x v="1"/>
    <m/>
    <n v="294"/>
    <x v="1"/>
    <n v="2"/>
    <x v="16"/>
    <n v="7"/>
    <n v="154"/>
    <n v="186"/>
    <n v="15"/>
    <n v="2"/>
    <n v="16"/>
    <n v="80"/>
    <s v="&gt;TS"/>
    <n v="3"/>
    <n v="181"/>
    <n v="8.2872928176795577E-2"/>
    <n v="6.0828729281767959"/>
    <n v="24"/>
    <m/>
    <m/>
    <m/>
    <x v="2"/>
    <n v="6"/>
  </r>
  <r>
    <x v="2"/>
    <n v="300294"/>
    <x v="266"/>
    <x v="1"/>
    <x v="7"/>
    <x v="11"/>
    <x v="13"/>
    <x v="1"/>
    <m/>
    <m/>
    <x v="2"/>
    <n v="1"/>
    <x v="19"/>
    <n v="6"/>
    <n v="137"/>
    <n v="206"/>
    <n v="174"/>
    <n v="2"/>
    <n v="15"/>
    <n v="65"/>
    <s v="&gt;TS"/>
    <n v="3"/>
    <n v="181"/>
    <n v="0.96132596685082872"/>
    <n v="5.9613259668508292"/>
    <n v="22"/>
    <m/>
    <m/>
    <m/>
    <x v="2"/>
    <n v="5"/>
  </r>
  <r>
    <x v="2"/>
    <n v="300005"/>
    <x v="267"/>
    <x v="1"/>
    <x v="7"/>
    <x v="11"/>
    <x v="4"/>
    <x v="1"/>
    <m/>
    <n v="5"/>
    <x v="1"/>
    <m/>
    <x v="16"/>
    <m/>
    <n v="373"/>
    <m/>
    <m/>
    <m/>
    <n v="13"/>
    <m/>
    <m/>
    <n v="3"/>
    <n v="181"/>
    <n v="0"/>
    <n v="6"/>
    <n v="19"/>
    <m/>
    <m/>
    <m/>
    <x v="1"/>
    <n v="6"/>
  </r>
  <r>
    <x v="2"/>
    <n v="300005"/>
    <x v="267"/>
    <x v="1"/>
    <x v="7"/>
    <x v="11"/>
    <x v="4"/>
    <x v="1"/>
    <m/>
    <m/>
    <x v="2"/>
    <m/>
    <x v="16"/>
    <m/>
    <n v="368"/>
    <m/>
    <m/>
    <m/>
    <n v="16"/>
    <m/>
    <m/>
    <n v="3"/>
    <n v="181"/>
    <n v="0"/>
    <n v="6"/>
    <n v="22"/>
    <m/>
    <m/>
    <m/>
    <x v="1"/>
    <n v="6"/>
  </r>
  <r>
    <x v="2"/>
    <n v="300005"/>
    <x v="267"/>
    <x v="1"/>
    <x v="7"/>
    <x v="11"/>
    <x v="4"/>
    <x v="1"/>
    <m/>
    <m/>
    <x v="3"/>
    <m/>
    <x v="19"/>
    <m/>
    <n v="248"/>
    <m/>
    <m/>
    <m/>
    <n v="15"/>
    <m/>
    <m/>
    <n v="3"/>
    <n v="181"/>
    <n v="0"/>
    <n v="5"/>
    <n v="20"/>
    <m/>
    <m/>
    <m/>
    <x v="1"/>
    <n v="5"/>
  </r>
  <r>
    <x v="2"/>
    <n v="300177"/>
    <x v="226"/>
    <x v="1"/>
    <x v="7"/>
    <x v="11"/>
    <x v="4"/>
    <x v="1"/>
    <m/>
    <n v="6"/>
    <x v="1"/>
    <m/>
    <x v="11"/>
    <m/>
    <n v="400"/>
    <m/>
    <m/>
    <m/>
    <n v="14"/>
    <m/>
    <m/>
    <n v="5"/>
    <n v="181"/>
    <n v="0"/>
    <n v="8"/>
    <n v="22"/>
    <m/>
    <m/>
    <m/>
    <x v="1"/>
    <n v="8"/>
  </r>
  <r>
    <x v="2"/>
    <n v="300177"/>
    <x v="226"/>
    <x v="1"/>
    <x v="7"/>
    <x v="11"/>
    <x v="4"/>
    <x v="1"/>
    <m/>
    <m/>
    <x v="2"/>
    <m/>
    <x v="15"/>
    <m/>
    <n v="385"/>
    <m/>
    <m/>
    <m/>
    <n v="16"/>
    <m/>
    <m/>
    <n v="3"/>
    <n v="181"/>
    <n v="0"/>
    <n v="7"/>
    <n v="23"/>
    <m/>
    <m/>
    <m/>
    <x v="1"/>
    <n v="7"/>
  </r>
  <r>
    <x v="2"/>
    <n v="300177"/>
    <x v="226"/>
    <x v="1"/>
    <x v="7"/>
    <x v="11"/>
    <x v="4"/>
    <x v="1"/>
    <m/>
    <m/>
    <x v="3"/>
    <m/>
    <x v="16"/>
    <m/>
    <n v="353"/>
    <m/>
    <m/>
    <m/>
    <n v="16"/>
    <m/>
    <m/>
    <n v="3"/>
    <n v="181"/>
    <n v="0"/>
    <n v="6"/>
    <n v="22"/>
    <m/>
    <m/>
    <m/>
    <x v="1"/>
    <n v="6"/>
  </r>
  <r>
    <x v="2"/>
    <n v="300007"/>
    <x v="268"/>
    <x v="1"/>
    <x v="7"/>
    <x v="11"/>
    <x v="4"/>
    <x v="1"/>
    <m/>
    <n v="7"/>
    <x v="1"/>
    <m/>
    <x v="16"/>
    <m/>
    <n v="295"/>
    <m/>
    <m/>
    <m/>
    <n v="12"/>
    <m/>
    <m/>
    <n v="3"/>
    <n v="181"/>
    <n v="0"/>
    <n v="6"/>
    <n v="18"/>
    <m/>
    <m/>
    <m/>
    <x v="1"/>
    <n v="6"/>
  </r>
  <r>
    <x v="2"/>
    <n v="300007"/>
    <x v="268"/>
    <x v="1"/>
    <x v="7"/>
    <x v="11"/>
    <x v="4"/>
    <x v="1"/>
    <m/>
    <m/>
    <x v="2"/>
    <m/>
    <x v="16"/>
    <m/>
    <n v="365"/>
    <m/>
    <m/>
    <m/>
    <n v="16"/>
    <m/>
    <m/>
    <n v="3"/>
    <n v="181"/>
    <n v="0"/>
    <n v="6"/>
    <n v="22"/>
    <m/>
    <m/>
    <m/>
    <x v="1"/>
    <n v="6"/>
  </r>
  <r>
    <x v="2"/>
    <n v="300007"/>
    <x v="268"/>
    <x v="1"/>
    <x v="7"/>
    <x v="11"/>
    <x v="4"/>
    <x v="1"/>
    <m/>
    <m/>
    <x v="3"/>
    <m/>
    <x v="19"/>
    <m/>
    <n v="295"/>
    <m/>
    <m/>
    <m/>
    <n v="16"/>
    <m/>
    <m/>
    <n v="3"/>
    <n v="181"/>
    <n v="0"/>
    <n v="5"/>
    <n v="21"/>
    <m/>
    <m/>
    <m/>
    <x v="1"/>
    <n v="5"/>
  </r>
  <r>
    <x v="2"/>
    <n v="300007"/>
    <x v="268"/>
    <x v="1"/>
    <x v="7"/>
    <x v="11"/>
    <x v="4"/>
    <x v="1"/>
    <m/>
    <m/>
    <x v="4"/>
    <m/>
    <x v="15"/>
    <m/>
    <n v="275"/>
    <m/>
    <m/>
    <m/>
    <n v="13"/>
    <m/>
    <m/>
    <n v="3"/>
    <n v="181"/>
    <n v="0"/>
    <n v="7"/>
    <n v="20"/>
    <m/>
    <m/>
    <m/>
    <x v="1"/>
    <n v="7"/>
  </r>
  <r>
    <x v="2"/>
    <n v="300026"/>
    <x v="269"/>
    <x v="1"/>
    <x v="7"/>
    <x v="11"/>
    <x v="4"/>
    <x v="1"/>
    <d v="2014-06-17T00:00:00"/>
    <n v="26"/>
    <x v="1"/>
    <m/>
    <x v="15"/>
    <m/>
    <n v="365"/>
    <m/>
    <m/>
    <m/>
    <n v="15"/>
    <m/>
    <m/>
    <n v="4"/>
    <n v="181"/>
    <n v="0"/>
    <n v="7"/>
    <n v="22"/>
    <m/>
    <m/>
    <m/>
    <x v="1"/>
    <n v="7"/>
  </r>
  <r>
    <x v="2"/>
    <n v="300026"/>
    <x v="269"/>
    <x v="1"/>
    <x v="7"/>
    <x v="11"/>
    <x v="4"/>
    <x v="1"/>
    <m/>
    <m/>
    <x v="2"/>
    <m/>
    <x v="15"/>
    <m/>
    <n v="390"/>
    <m/>
    <m/>
    <m/>
    <n v="16"/>
    <m/>
    <m/>
    <n v="4"/>
    <n v="181"/>
    <n v="0"/>
    <n v="7"/>
    <n v="23"/>
    <m/>
    <m/>
    <m/>
    <x v="1"/>
    <n v="7"/>
  </r>
  <r>
    <x v="2"/>
    <n v="300054"/>
    <x v="270"/>
    <x v="1"/>
    <x v="7"/>
    <x v="11"/>
    <x v="4"/>
    <x v="1"/>
    <m/>
    <n v="54"/>
    <x v="1"/>
    <m/>
    <x v="15"/>
    <m/>
    <n v="370"/>
    <m/>
    <m/>
    <m/>
    <n v="15"/>
    <m/>
    <m/>
    <n v="4"/>
    <n v="181"/>
    <n v="0"/>
    <n v="7"/>
    <n v="22"/>
    <m/>
    <m/>
    <m/>
    <x v="1"/>
    <n v="7"/>
  </r>
  <r>
    <x v="2"/>
    <n v="300054"/>
    <x v="270"/>
    <x v="1"/>
    <x v="7"/>
    <x v="11"/>
    <x v="4"/>
    <x v="1"/>
    <m/>
    <m/>
    <x v="2"/>
    <m/>
    <x v="15"/>
    <m/>
    <n v="390"/>
    <m/>
    <m/>
    <m/>
    <n v="14"/>
    <m/>
    <m/>
    <n v="4"/>
    <n v="181"/>
    <n v="0"/>
    <n v="7"/>
    <n v="21"/>
    <m/>
    <m/>
    <m/>
    <x v="1"/>
    <n v="7"/>
  </r>
  <r>
    <x v="2"/>
    <n v="300054"/>
    <x v="270"/>
    <x v="1"/>
    <x v="7"/>
    <x v="11"/>
    <x v="4"/>
    <x v="1"/>
    <m/>
    <m/>
    <x v="3"/>
    <m/>
    <x v="16"/>
    <m/>
    <n v="385"/>
    <m/>
    <m/>
    <m/>
    <n v="15"/>
    <m/>
    <m/>
    <n v="4"/>
    <n v="181"/>
    <n v="0"/>
    <n v="6"/>
    <n v="21"/>
    <m/>
    <m/>
    <m/>
    <x v="1"/>
    <n v="6"/>
  </r>
  <r>
    <x v="2"/>
    <n v="300078"/>
    <x v="271"/>
    <x v="1"/>
    <x v="7"/>
    <x v="11"/>
    <x v="4"/>
    <x v="1"/>
    <m/>
    <n v="78"/>
    <x v="1"/>
    <m/>
    <x v="15"/>
    <m/>
    <n v="360"/>
    <m/>
    <m/>
    <m/>
    <n v="13"/>
    <m/>
    <m/>
    <n v="4"/>
    <n v="181"/>
    <n v="0"/>
    <n v="7"/>
    <n v="20"/>
    <m/>
    <m/>
    <m/>
    <x v="1"/>
    <n v="7"/>
  </r>
  <r>
    <x v="2"/>
    <n v="300078"/>
    <x v="271"/>
    <x v="1"/>
    <x v="7"/>
    <x v="11"/>
    <x v="4"/>
    <x v="1"/>
    <m/>
    <m/>
    <x v="2"/>
    <m/>
    <x v="15"/>
    <m/>
    <n v="375"/>
    <m/>
    <m/>
    <m/>
    <n v="15"/>
    <m/>
    <m/>
    <n v="4"/>
    <n v="181"/>
    <n v="0"/>
    <n v="7"/>
    <n v="22"/>
    <m/>
    <m/>
    <m/>
    <x v="1"/>
    <n v="7"/>
  </r>
  <r>
    <x v="2"/>
    <n v="300078"/>
    <x v="271"/>
    <x v="1"/>
    <x v="7"/>
    <x v="11"/>
    <x v="4"/>
    <x v="1"/>
    <m/>
    <m/>
    <x v="3"/>
    <m/>
    <x v="15"/>
    <m/>
    <n v="370"/>
    <m/>
    <m/>
    <m/>
    <n v="13"/>
    <m/>
    <m/>
    <n v="4"/>
    <n v="181"/>
    <n v="0"/>
    <n v="7"/>
    <n v="20"/>
    <m/>
    <m/>
    <m/>
    <x v="1"/>
    <n v="7"/>
  </r>
  <r>
    <x v="2"/>
    <n v="300078"/>
    <x v="271"/>
    <x v="1"/>
    <x v="7"/>
    <x v="11"/>
    <x v="4"/>
    <x v="1"/>
    <m/>
    <m/>
    <x v="4"/>
    <m/>
    <x v="15"/>
    <m/>
    <n v="345"/>
    <m/>
    <m/>
    <m/>
    <n v="14"/>
    <m/>
    <m/>
    <n v="4"/>
    <n v="181"/>
    <n v="0"/>
    <n v="7"/>
    <n v="21"/>
    <m/>
    <m/>
    <m/>
    <x v="1"/>
    <n v="7"/>
  </r>
  <r>
    <x v="2"/>
    <n v="300078"/>
    <x v="271"/>
    <x v="1"/>
    <x v="7"/>
    <x v="11"/>
    <x v="4"/>
    <x v="1"/>
    <m/>
    <m/>
    <x v="5"/>
    <m/>
    <x v="15"/>
    <m/>
    <n v="357"/>
    <m/>
    <m/>
    <m/>
    <n v="12"/>
    <m/>
    <m/>
    <n v="4"/>
    <n v="181"/>
    <n v="0"/>
    <n v="7"/>
    <n v="19"/>
    <m/>
    <m/>
    <m/>
    <x v="1"/>
    <n v="7"/>
  </r>
  <r>
    <x v="2"/>
    <n v="300104"/>
    <x v="272"/>
    <x v="1"/>
    <x v="7"/>
    <x v="11"/>
    <x v="4"/>
    <x v="1"/>
    <m/>
    <n v="104"/>
    <x v="1"/>
    <m/>
    <x v="15"/>
    <m/>
    <n v="335"/>
    <m/>
    <m/>
    <m/>
    <n v="15"/>
    <m/>
    <m/>
    <n v="3"/>
    <n v="181"/>
    <n v="0"/>
    <n v="7"/>
    <n v="22"/>
    <m/>
    <m/>
    <m/>
    <x v="1"/>
    <n v="7"/>
  </r>
  <r>
    <x v="2"/>
    <n v="300104"/>
    <x v="272"/>
    <x v="1"/>
    <x v="7"/>
    <x v="11"/>
    <x v="4"/>
    <x v="1"/>
    <m/>
    <m/>
    <x v="2"/>
    <m/>
    <x v="15"/>
    <m/>
    <n v="375"/>
    <m/>
    <m/>
    <m/>
    <n v="15"/>
    <m/>
    <m/>
    <n v="4"/>
    <n v="181"/>
    <n v="0"/>
    <n v="7"/>
    <n v="22"/>
    <m/>
    <m/>
    <m/>
    <x v="1"/>
    <n v="7"/>
  </r>
  <r>
    <x v="2"/>
    <n v="300104"/>
    <x v="272"/>
    <x v="1"/>
    <x v="7"/>
    <x v="11"/>
    <x v="4"/>
    <x v="1"/>
    <m/>
    <m/>
    <x v="3"/>
    <m/>
    <x v="15"/>
    <m/>
    <n v="300"/>
    <m/>
    <m/>
    <m/>
    <n v="14"/>
    <m/>
    <m/>
    <n v="3"/>
    <n v="181"/>
    <n v="0"/>
    <n v="7"/>
    <n v="21"/>
    <m/>
    <m/>
    <m/>
    <x v="1"/>
    <n v="7"/>
  </r>
  <r>
    <x v="2"/>
    <n v="300104"/>
    <x v="272"/>
    <x v="1"/>
    <x v="7"/>
    <x v="11"/>
    <x v="4"/>
    <x v="1"/>
    <m/>
    <m/>
    <x v="4"/>
    <m/>
    <x v="15"/>
    <m/>
    <n v="240"/>
    <m/>
    <m/>
    <m/>
    <n v="8"/>
    <m/>
    <m/>
    <n v="3"/>
    <n v="181"/>
    <n v="0"/>
    <n v="7"/>
    <n v="15"/>
    <m/>
    <m/>
    <m/>
    <x v="1"/>
    <n v="7"/>
  </r>
  <r>
    <x v="2"/>
    <n v="300127"/>
    <x v="273"/>
    <x v="1"/>
    <x v="7"/>
    <x v="11"/>
    <x v="4"/>
    <x v="1"/>
    <m/>
    <n v="127"/>
    <x v="1"/>
    <m/>
    <x v="11"/>
    <m/>
    <n v="360"/>
    <m/>
    <m/>
    <m/>
    <n v="15"/>
    <m/>
    <m/>
    <n v="4"/>
    <n v="181"/>
    <n v="0"/>
    <n v="8"/>
    <n v="23"/>
    <m/>
    <m/>
    <m/>
    <x v="1"/>
    <n v="8"/>
  </r>
  <r>
    <x v="2"/>
    <n v="300127"/>
    <x v="273"/>
    <x v="1"/>
    <x v="7"/>
    <x v="11"/>
    <x v="4"/>
    <x v="1"/>
    <m/>
    <m/>
    <x v="2"/>
    <m/>
    <x v="11"/>
    <m/>
    <n v="335"/>
    <m/>
    <m/>
    <m/>
    <n v="12"/>
    <m/>
    <m/>
    <n v="4"/>
    <n v="181"/>
    <n v="0"/>
    <n v="8"/>
    <n v="20"/>
    <m/>
    <m/>
    <m/>
    <x v="1"/>
    <n v="8"/>
  </r>
  <r>
    <x v="2"/>
    <n v="300127"/>
    <x v="273"/>
    <x v="1"/>
    <x v="7"/>
    <x v="11"/>
    <x v="4"/>
    <x v="1"/>
    <m/>
    <m/>
    <x v="3"/>
    <m/>
    <x v="16"/>
    <m/>
    <n v="327"/>
    <m/>
    <m/>
    <m/>
    <n v="12"/>
    <m/>
    <m/>
    <n v="4"/>
    <n v="181"/>
    <n v="0"/>
    <n v="6"/>
    <n v="18"/>
    <m/>
    <m/>
    <m/>
    <x v="1"/>
    <n v="6"/>
  </r>
  <r>
    <x v="2"/>
    <n v="300127"/>
    <x v="273"/>
    <x v="1"/>
    <x v="7"/>
    <x v="11"/>
    <x v="4"/>
    <x v="1"/>
    <m/>
    <m/>
    <x v="4"/>
    <m/>
    <x v="15"/>
    <m/>
    <n v="272"/>
    <m/>
    <m/>
    <m/>
    <n v="10"/>
    <m/>
    <m/>
    <n v="4"/>
    <n v="181"/>
    <n v="0"/>
    <n v="7"/>
    <n v="17"/>
    <m/>
    <m/>
    <m/>
    <x v="1"/>
    <n v="7"/>
  </r>
  <r>
    <x v="2"/>
    <n v="300231"/>
    <x v="274"/>
    <x v="1"/>
    <x v="7"/>
    <x v="11"/>
    <x v="4"/>
    <x v="1"/>
    <m/>
    <n v="231"/>
    <x v="1"/>
    <m/>
    <x v="16"/>
    <m/>
    <n v="385"/>
    <m/>
    <m/>
    <m/>
    <n v="17"/>
    <m/>
    <m/>
    <n v="4"/>
    <n v="181"/>
    <n v="0"/>
    <n v="6"/>
    <n v="23"/>
    <m/>
    <m/>
    <m/>
    <x v="1"/>
    <n v="6"/>
  </r>
  <r>
    <x v="2"/>
    <n v="300231"/>
    <x v="274"/>
    <x v="1"/>
    <x v="7"/>
    <x v="11"/>
    <x v="4"/>
    <x v="1"/>
    <m/>
    <m/>
    <x v="2"/>
    <m/>
    <x v="16"/>
    <m/>
    <n v="345"/>
    <m/>
    <m/>
    <m/>
    <n v="17"/>
    <m/>
    <m/>
    <n v="3"/>
    <n v="181"/>
    <n v="0"/>
    <n v="6"/>
    <n v="23"/>
    <m/>
    <m/>
    <m/>
    <x v="1"/>
    <n v="6"/>
  </r>
  <r>
    <x v="2"/>
    <n v="300231"/>
    <x v="274"/>
    <x v="1"/>
    <x v="7"/>
    <x v="11"/>
    <x v="4"/>
    <x v="1"/>
    <m/>
    <m/>
    <x v="3"/>
    <m/>
    <x v="16"/>
    <m/>
    <n v="315"/>
    <m/>
    <m/>
    <m/>
    <n v="17"/>
    <m/>
    <m/>
    <n v="3"/>
    <n v="181"/>
    <n v="0"/>
    <n v="6"/>
    <n v="23"/>
    <m/>
    <m/>
    <m/>
    <x v="1"/>
    <n v="6"/>
  </r>
  <r>
    <x v="2"/>
    <n v="300231"/>
    <x v="274"/>
    <x v="1"/>
    <x v="7"/>
    <x v="11"/>
    <x v="4"/>
    <x v="1"/>
    <m/>
    <m/>
    <x v="4"/>
    <m/>
    <x v="16"/>
    <m/>
    <n v="247"/>
    <m/>
    <m/>
    <m/>
    <n v="13"/>
    <m/>
    <m/>
    <n v="3"/>
    <n v="181"/>
    <n v="0"/>
    <n v="6"/>
    <n v="19"/>
    <m/>
    <m/>
    <m/>
    <x v="1"/>
    <n v="6"/>
  </r>
  <r>
    <x v="2"/>
    <n v="300272"/>
    <x v="275"/>
    <x v="1"/>
    <x v="7"/>
    <x v="11"/>
    <x v="4"/>
    <x v="1"/>
    <m/>
    <n v="272"/>
    <x v="1"/>
    <m/>
    <x v="15"/>
    <m/>
    <n v="427"/>
    <m/>
    <m/>
    <m/>
    <n v="14"/>
    <m/>
    <m/>
    <n v="4"/>
    <n v="181"/>
    <n v="0"/>
    <n v="7"/>
    <n v="21"/>
    <m/>
    <m/>
    <m/>
    <x v="1"/>
    <n v="7"/>
  </r>
  <r>
    <x v="2"/>
    <n v="300272"/>
    <x v="275"/>
    <x v="1"/>
    <x v="7"/>
    <x v="11"/>
    <x v="4"/>
    <x v="1"/>
    <m/>
    <m/>
    <x v="2"/>
    <m/>
    <x v="16"/>
    <m/>
    <n v="360"/>
    <m/>
    <m/>
    <m/>
    <n v="15"/>
    <m/>
    <m/>
    <n v="4"/>
    <n v="181"/>
    <n v="0"/>
    <n v="6"/>
    <n v="21"/>
    <m/>
    <m/>
    <m/>
    <x v="1"/>
    <n v="6"/>
  </r>
  <r>
    <x v="2"/>
    <n v="300272"/>
    <x v="275"/>
    <x v="1"/>
    <x v="7"/>
    <x v="11"/>
    <x v="4"/>
    <x v="1"/>
    <m/>
    <m/>
    <x v="3"/>
    <m/>
    <x v="16"/>
    <m/>
    <n v="337"/>
    <m/>
    <m/>
    <m/>
    <n v="15"/>
    <m/>
    <m/>
    <n v="3"/>
    <n v="181"/>
    <n v="0"/>
    <n v="6"/>
    <n v="21"/>
    <m/>
    <m/>
    <m/>
    <x v="1"/>
    <n v="6"/>
  </r>
  <r>
    <x v="2"/>
    <n v="300272"/>
    <x v="275"/>
    <x v="1"/>
    <x v="7"/>
    <x v="11"/>
    <x v="4"/>
    <x v="1"/>
    <m/>
    <m/>
    <x v="4"/>
    <m/>
    <x v="16"/>
    <m/>
    <n v="340"/>
    <m/>
    <m/>
    <m/>
    <n v="11"/>
    <m/>
    <m/>
    <n v="4"/>
    <n v="181"/>
    <n v="0"/>
    <n v="6"/>
    <n v="17"/>
    <m/>
    <m/>
    <m/>
    <x v="1"/>
    <n v="6"/>
  </r>
  <r>
    <x v="2"/>
    <n v="300289"/>
    <x v="276"/>
    <x v="1"/>
    <x v="7"/>
    <x v="11"/>
    <x v="4"/>
    <x v="1"/>
    <m/>
    <n v="289"/>
    <x v="1"/>
    <m/>
    <x v="16"/>
    <m/>
    <n v="325"/>
    <m/>
    <m/>
    <m/>
    <n v="15"/>
    <m/>
    <m/>
    <n v="3"/>
    <n v="181"/>
    <n v="0"/>
    <n v="6"/>
    <n v="21"/>
    <m/>
    <m/>
    <m/>
    <x v="1"/>
    <n v="6"/>
  </r>
  <r>
    <x v="2"/>
    <n v="300305"/>
    <x v="277"/>
    <x v="1"/>
    <x v="7"/>
    <x v="11"/>
    <x v="4"/>
    <x v="1"/>
    <m/>
    <n v="305"/>
    <x v="1"/>
    <m/>
    <x v="15"/>
    <m/>
    <n v="380"/>
    <m/>
    <m/>
    <m/>
    <n v="15"/>
    <m/>
    <m/>
    <n v="4"/>
    <n v="181"/>
    <n v="0"/>
    <n v="7"/>
    <n v="22"/>
    <m/>
    <m/>
    <m/>
    <x v="1"/>
    <n v="7"/>
  </r>
  <r>
    <x v="2"/>
    <n v="300305"/>
    <x v="277"/>
    <x v="1"/>
    <x v="7"/>
    <x v="11"/>
    <x v="4"/>
    <x v="1"/>
    <m/>
    <m/>
    <x v="2"/>
    <m/>
    <x v="15"/>
    <m/>
    <n v="390"/>
    <m/>
    <m/>
    <m/>
    <n v="16"/>
    <m/>
    <m/>
    <n v="4"/>
    <n v="181"/>
    <n v="0"/>
    <n v="7"/>
    <n v="23"/>
    <m/>
    <m/>
    <m/>
    <x v="1"/>
    <n v="7"/>
  </r>
  <r>
    <x v="2"/>
    <n v="300305"/>
    <x v="277"/>
    <x v="1"/>
    <x v="7"/>
    <x v="11"/>
    <x v="4"/>
    <x v="1"/>
    <m/>
    <m/>
    <x v="3"/>
    <m/>
    <x v="15"/>
    <m/>
    <n v="375"/>
    <m/>
    <m/>
    <m/>
    <n v="14"/>
    <m/>
    <m/>
    <n v="4"/>
    <n v="181"/>
    <n v="0"/>
    <n v="7"/>
    <n v="21"/>
    <m/>
    <m/>
    <m/>
    <x v="1"/>
    <n v="7"/>
  </r>
  <r>
    <x v="2"/>
    <n v="300305"/>
    <x v="277"/>
    <x v="1"/>
    <x v="7"/>
    <x v="11"/>
    <x v="4"/>
    <x v="1"/>
    <m/>
    <m/>
    <x v="4"/>
    <m/>
    <x v="11"/>
    <m/>
    <n v="402"/>
    <m/>
    <m/>
    <m/>
    <n v="16"/>
    <m/>
    <m/>
    <n v="4"/>
    <n v="181"/>
    <n v="0"/>
    <n v="8"/>
    <n v="24"/>
    <m/>
    <m/>
    <m/>
    <x v="1"/>
    <n v="8"/>
  </r>
  <r>
    <x v="2"/>
    <n v="300321"/>
    <x v="278"/>
    <x v="1"/>
    <x v="7"/>
    <x v="11"/>
    <x v="4"/>
    <x v="1"/>
    <m/>
    <n v="321"/>
    <x v="1"/>
    <m/>
    <x v="11"/>
    <m/>
    <n v="400"/>
    <m/>
    <m/>
    <m/>
    <n v="17"/>
    <m/>
    <m/>
    <n v="4"/>
    <n v="181"/>
    <n v="0"/>
    <n v="8"/>
    <n v="25"/>
    <m/>
    <m/>
    <m/>
    <x v="1"/>
    <n v="8"/>
  </r>
  <r>
    <x v="2"/>
    <n v="300321"/>
    <x v="278"/>
    <x v="1"/>
    <x v="7"/>
    <x v="11"/>
    <x v="4"/>
    <x v="1"/>
    <m/>
    <m/>
    <x v="2"/>
    <m/>
    <x v="15"/>
    <m/>
    <n v="325"/>
    <m/>
    <m/>
    <m/>
    <n v="16"/>
    <m/>
    <m/>
    <n v="4"/>
    <n v="181"/>
    <n v="0"/>
    <n v="7"/>
    <n v="23"/>
    <m/>
    <m/>
    <m/>
    <x v="1"/>
    <n v="7"/>
  </r>
  <r>
    <x v="2"/>
    <n v="300321"/>
    <x v="278"/>
    <x v="1"/>
    <x v="7"/>
    <x v="11"/>
    <x v="4"/>
    <x v="1"/>
    <m/>
    <m/>
    <x v="3"/>
    <m/>
    <x v="15"/>
    <m/>
    <n v="330"/>
    <m/>
    <m/>
    <m/>
    <n v="16"/>
    <m/>
    <m/>
    <n v="4"/>
    <n v="181"/>
    <n v="0"/>
    <n v="7"/>
    <n v="23"/>
    <m/>
    <m/>
    <m/>
    <x v="1"/>
    <n v="7"/>
  </r>
  <r>
    <x v="2"/>
    <n v="300321"/>
    <x v="278"/>
    <x v="1"/>
    <x v="7"/>
    <x v="11"/>
    <x v="4"/>
    <x v="1"/>
    <m/>
    <m/>
    <x v="4"/>
    <m/>
    <x v="15"/>
    <m/>
    <n v="360"/>
    <m/>
    <m/>
    <m/>
    <n v="14"/>
    <m/>
    <m/>
    <n v="4"/>
    <n v="181"/>
    <n v="0"/>
    <n v="7"/>
    <n v="21"/>
    <m/>
    <m/>
    <m/>
    <x v="1"/>
    <n v="7"/>
  </r>
  <r>
    <x v="2"/>
    <n v="300050"/>
    <x v="279"/>
    <x v="1"/>
    <x v="7"/>
    <x v="7"/>
    <x v="11"/>
    <x v="1"/>
    <m/>
    <n v="50"/>
    <x v="1"/>
    <n v="0"/>
    <x v="17"/>
    <n v="3"/>
    <n v="40"/>
    <m/>
    <n v="147"/>
    <n v="4"/>
    <n v="3"/>
    <n v="0"/>
    <s v="V"/>
    <m/>
    <n v="168.6"/>
    <n v="0.87188612099644136"/>
    <n v="2.8718861209964412"/>
    <n v="9"/>
    <m/>
    <m/>
    <m/>
    <x v="2"/>
    <n v="2"/>
  </r>
  <r>
    <x v="2"/>
    <n v="300050"/>
    <x v="279"/>
    <x v="1"/>
    <x v="7"/>
    <x v="7"/>
    <x v="11"/>
    <x v="1"/>
    <m/>
    <m/>
    <x v="2"/>
    <n v="0"/>
    <x v="17"/>
    <n v="3"/>
    <n v="55"/>
    <n v="104"/>
    <n v="182"/>
    <n v="3"/>
    <n v="3"/>
    <n v="0"/>
    <s v="V"/>
    <m/>
    <n v="168.6"/>
    <n v="1.0794780545670226"/>
    <n v="3.0794780545670228"/>
    <n v="8"/>
    <m/>
    <m/>
    <m/>
    <x v="2"/>
    <n v="2"/>
  </r>
  <r>
    <x v="2"/>
    <n v="300050"/>
    <x v="279"/>
    <x v="1"/>
    <x v="7"/>
    <x v="7"/>
    <x v="11"/>
    <x v="1"/>
    <m/>
    <m/>
    <x v="3"/>
    <n v="0"/>
    <x v="17"/>
    <n v="3"/>
    <n v="56"/>
    <n v="100"/>
    <n v="161"/>
    <n v="3"/>
    <n v="3"/>
    <n v="0"/>
    <s v="V"/>
    <m/>
    <n v="168.6"/>
    <n v="0.95492289442467382"/>
    <n v="2.9549228944246737"/>
    <n v="8"/>
    <m/>
    <m/>
    <m/>
    <x v="2"/>
    <n v="2"/>
  </r>
  <r>
    <x v="2"/>
    <n v="300050"/>
    <x v="279"/>
    <x v="1"/>
    <x v="7"/>
    <x v="7"/>
    <x v="11"/>
    <x v="1"/>
    <m/>
    <m/>
    <x v="4"/>
    <n v="0"/>
    <x v="17"/>
    <n v="3"/>
    <n v="51"/>
    <n v="124"/>
    <n v="92"/>
    <n v="3"/>
    <n v="2"/>
    <n v="0"/>
    <s v="V"/>
    <m/>
    <n v="168.6"/>
    <n v="0.5456702253855279"/>
    <n v="2.5456702253855279"/>
    <n v="7"/>
    <m/>
    <m/>
    <m/>
    <x v="2"/>
    <n v="2"/>
  </r>
  <r>
    <x v="2"/>
    <n v="300144"/>
    <x v="280"/>
    <x v="1"/>
    <x v="7"/>
    <x v="7"/>
    <x v="11"/>
    <x v="1"/>
    <m/>
    <n v="144"/>
    <x v="1"/>
    <n v="1"/>
    <x v="17"/>
    <n v="3"/>
    <n v="42"/>
    <m/>
    <n v="151"/>
    <n v="3"/>
    <n v="3"/>
    <n v="0"/>
    <s v="V"/>
    <m/>
    <n v="168.6"/>
    <n v="0.89561091340450771"/>
    <n v="2.8956109134045076"/>
    <n v="8"/>
    <m/>
    <m/>
    <m/>
    <x v="2"/>
    <n v="2"/>
  </r>
  <r>
    <x v="2"/>
    <n v="300144"/>
    <x v="280"/>
    <x v="1"/>
    <x v="7"/>
    <x v="7"/>
    <x v="11"/>
    <x v="1"/>
    <m/>
    <m/>
    <x v="2"/>
    <n v="0"/>
    <x v="17"/>
    <n v="3"/>
    <n v="68"/>
    <n v="101"/>
    <n v="150"/>
    <n v="3"/>
    <n v="2"/>
    <n v="0"/>
    <s v="V"/>
    <m/>
    <n v="168.6"/>
    <n v="0.88967971530249113"/>
    <n v="2.8896797153024911"/>
    <n v="7"/>
    <m/>
    <m/>
    <m/>
    <x v="2"/>
    <n v="2"/>
  </r>
  <r>
    <x v="2"/>
    <n v="300144"/>
    <x v="280"/>
    <x v="1"/>
    <x v="7"/>
    <x v="7"/>
    <x v="11"/>
    <x v="1"/>
    <m/>
    <m/>
    <x v="3"/>
    <n v="0"/>
    <x v="17"/>
    <n v="3"/>
    <n v="42"/>
    <n v="67"/>
    <n v="87"/>
    <n v="3"/>
    <n v="3"/>
    <n v="0"/>
    <s v="V"/>
    <m/>
    <n v="168.6"/>
    <n v="0.51601423487544484"/>
    <n v="2.5160142348754446"/>
    <n v="8"/>
    <m/>
    <m/>
    <m/>
    <x v="2"/>
    <n v="2"/>
  </r>
  <r>
    <x v="2"/>
    <n v="300144"/>
    <x v="280"/>
    <x v="1"/>
    <x v="7"/>
    <x v="7"/>
    <x v="11"/>
    <x v="1"/>
    <m/>
    <m/>
    <x v="4"/>
    <n v="0"/>
    <x v="17"/>
    <n v="3"/>
    <n v="54"/>
    <n v="86"/>
    <n v="29"/>
    <n v="4"/>
    <n v="2"/>
    <n v="0"/>
    <s v="V"/>
    <m/>
    <n v="168.6"/>
    <n v="0.17200474495848161"/>
    <n v="2.1720047449584818"/>
    <n v="8"/>
    <m/>
    <m/>
    <m/>
    <x v="2"/>
    <n v="2"/>
  </r>
  <r>
    <x v="2"/>
    <n v="300314"/>
    <x v="281"/>
    <x v="1"/>
    <x v="7"/>
    <x v="7"/>
    <x v="11"/>
    <x v="1"/>
    <d v="2014-05-16T00:00:00"/>
    <n v="314"/>
    <x v="1"/>
    <n v="0"/>
    <x v="18"/>
    <n v="4"/>
    <n v="55"/>
    <n v="180"/>
    <n v="35"/>
    <n v="3"/>
    <n v="3"/>
    <n v="0"/>
    <s v="V"/>
    <m/>
    <n v="212.4"/>
    <n v="0.1647834274952919"/>
    <n v="3.164783427495292"/>
    <n v="9"/>
    <m/>
    <m/>
    <m/>
    <x v="2"/>
    <n v="3"/>
  </r>
  <r>
    <x v="2"/>
    <n v="300314"/>
    <x v="281"/>
    <x v="1"/>
    <x v="7"/>
    <x v="7"/>
    <x v="11"/>
    <x v="1"/>
    <m/>
    <m/>
    <x v="2"/>
    <n v="1"/>
    <x v="17"/>
    <n v="3"/>
    <n v="49"/>
    <n v="134"/>
    <n v="139"/>
    <n v="3"/>
    <n v="2"/>
    <n v="0"/>
    <s v="V"/>
    <m/>
    <n v="168.6"/>
    <n v="0.82443653618030843"/>
    <n v="2.8244365361803085"/>
    <n v="7"/>
    <m/>
    <m/>
    <m/>
    <x v="2"/>
    <n v="2"/>
  </r>
  <r>
    <x v="2"/>
    <n v="300314"/>
    <x v="281"/>
    <x v="1"/>
    <x v="7"/>
    <x v="7"/>
    <x v="11"/>
    <x v="1"/>
    <m/>
    <m/>
    <x v="3"/>
    <n v="0"/>
    <x v="17"/>
    <n v="3"/>
    <n v="60"/>
    <n v="124"/>
    <n v="199"/>
    <n v="3"/>
    <n v="3"/>
    <n v="0"/>
    <s v="V"/>
    <m/>
    <n v="168.6"/>
    <n v="1.1803084223013049"/>
    <n v="3.1803084223013052"/>
    <n v="8"/>
    <m/>
    <m/>
    <m/>
    <x v="2"/>
    <n v="2"/>
  </r>
  <r>
    <x v="2"/>
    <n v="300314"/>
    <x v="281"/>
    <x v="1"/>
    <x v="7"/>
    <x v="7"/>
    <x v="11"/>
    <x v="1"/>
    <m/>
    <m/>
    <x v="4"/>
    <n v="0"/>
    <x v="17"/>
    <n v="3"/>
    <n v="51"/>
    <n v="92"/>
    <n v="116"/>
    <n v="3"/>
    <n v="3"/>
    <n v="0"/>
    <s v="V"/>
    <m/>
    <n v="168.6"/>
    <n v="0.68801897983392646"/>
    <n v="2.6880189798339265"/>
    <n v="8"/>
    <m/>
    <m/>
    <m/>
    <x v="2"/>
    <n v="2"/>
  </r>
  <r>
    <x v="2"/>
    <n v="300059"/>
    <x v="282"/>
    <x v="1"/>
    <x v="7"/>
    <x v="7"/>
    <x v="12"/>
    <x v="1"/>
    <m/>
    <n v="59"/>
    <x v="1"/>
    <n v="2"/>
    <x v="20"/>
    <n v="5"/>
    <n v="70"/>
    <m/>
    <n v="125"/>
    <n v="4"/>
    <n v="9"/>
    <m/>
    <s v="DR"/>
    <m/>
    <n v="214"/>
    <n v="0.58411214953271029"/>
    <n v="4.58411214953271"/>
    <n v="17"/>
    <m/>
    <m/>
    <m/>
    <x v="2"/>
    <n v="4"/>
  </r>
  <r>
    <x v="2"/>
    <n v="300059"/>
    <x v="282"/>
    <x v="1"/>
    <x v="7"/>
    <x v="7"/>
    <x v="12"/>
    <x v="1"/>
    <m/>
    <m/>
    <x v="2"/>
    <n v="2"/>
    <x v="20"/>
    <n v="5"/>
    <n v="66"/>
    <n v="238"/>
    <n v="40"/>
    <n v="5"/>
    <n v="9"/>
    <m/>
    <s v="DR"/>
    <m/>
    <n v="214"/>
    <n v="0.18691588785046728"/>
    <n v="4.1869158878504669"/>
    <n v="18"/>
    <m/>
    <m/>
    <m/>
    <x v="2"/>
    <n v="4"/>
  </r>
  <r>
    <x v="2"/>
    <n v="300059"/>
    <x v="282"/>
    <x v="1"/>
    <x v="7"/>
    <x v="7"/>
    <x v="12"/>
    <x v="1"/>
    <m/>
    <m/>
    <x v="3"/>
    <n v="0"/>
    <x v="18"/>
    <n v="4"/>
    <n v="50"/>
    <n v="164"/>
    <n v="138"/>
    <n v="4"/>
    <n v="3"/>
    <m/>
    <s v="V"/>
    <m/>
    <n v="212.4"/>
    <n v="0.64971751412429379"/>
    <n v="3.6497175141242937"/>
    <n v="10"/>
    <m/>
    <m/>
    <m/>
    <x v="2"/>
    <n v="3"/>
  </r>
  <r>
    <x v="2"/>
    <n v="300059"/>
    <x v="282"/>
    <x v="1"/>
    <x v="7"/>
    <x v="7"/>
    <x v="12"/>
    <x v="1"/>
    <m/>
    <m/>
    <x v="4"/>
    <n v="0"/>
    <x v="18"/>
    <n v="4"/>
    <n v="80"/>
    <n v="115"/>
    <n v="63"/>
    <n v="3"/>
    <n v="3"/>
    <m/>
    <s v="V"/>
    <m/>
    <n v="212.4"/>
    <n v="0.29661016949152541"/>
    <n v="3.2966101694915255"/>
    <n v="9"/>
    <m/>
    <m/>
    <m/>
    <x v="2"/>
    <n v="3"/>
  </r>
  <r>
    <x v="2"/>
    <n v="300085"/>
    <x v="283"/>
    <x v="1"/>
    <x v="7"/>
    <x v="7"/>
    <x v="12"/>
    <x v="1"/>
    <m/>
    <n v="85"/>
    <x v="1"/>
    <n v="1"/>
    <x v="20"/>
    <n v="5"/>
    <n v="72"/>
    <m/>
    <n v="92"/>
    <n v="5"/>
    <n v="9"/>
    <m/>
    <s v="E"/>
    <m/>
    <n v="214"/>
    <n v="0.42990654205607476"/>
    <n v="4.4299065420560746"/>
    <n v="18"/>
    <m/>
    <m/>
    <m/>
    <x v="2"/>
    <n v="4"/>
  </r>
  <r>
    <x v="2"/>
    <n v="300085"/>
    <x v="283"/>
    <x v="1"/>
    <x v="7"/>
    <x v="7"/>
    <x v="12"/>
    <x v="1"/>
    <m/>
    <m/>
    <x v="2"/>
    <n v="2"/>
    <x v="20"/>
    <n v="5"/>
    <n v="74"/>
    <n v="215"/>
    <n v="134"/>
    <m/>
    <m/>
    <m/>
    <m/>
    <m/>
    <n v="214"/>
    <n v="0.62616822429906538"/>
    <n v="4.6261682242990654"/>
    <s v=""/>
    <m/>
    <m/>
    <m/>
    <x v="2"/>
    <n v="4"/>
  </r>
  <r>
    <x v="2"/>
    <n v="300085"/>
    <x v="283"/>
    <x v="1"/>
    <x v="7"/>
    <x v="7"/>
    <x v="12"/>
    <x v="1"/>
    <m/>
    <m/>
    <x v="3"/>
    <n v="0"/>
    <x v="19"/>
    <n v="6"/>
    <n v="60"/>
    <n v="158"/>
    <n v="47"/>
    <n v="5"/>
    <n v="4"/>
    <m/>
    <s v="E"/>
    <m/>
    <n v="196.375"/>
    <n v="0.23933800127307447"/>
    <n v="5.2393380012730741"/>
    <n v="14"/>
    <m/>
    <m/>
    <m/>
    <x v="2"/>
    <n v="5"/>
  </r>
  <r>
    <x v="2"/>
    <n v="300296"/>
    <x v="284"/>
    <x v="1"/>
    <x v="7"/>
    <x v="7"/>
    <x v="12"/>
    <x v="1"/>
    <m/>
    <n v="296"/>
    <x v="1"/>
    <n v="2"/>
    <x v="20"/>
    <n v="5"/>
    <n v="55"/>
    <m/>
    <n v="220"/>
    <n v="4"/>
    <n v="6"/>
    <m/>
    <s v="E"/>
    <m/>
    <n v="214"/>
    <n v="1.02803738317757"/>
    <n v="5.02803738317757"/>
    <n v="14"/>
    <m/>
    <m/>
    <m/>
    <x v="2"/>
    <n v="4"/>
  </r>
  <r>
    <x v="2"/>
    <n v="300296"/>
    <x v="284"/>
    <x v="1"/>
    <x v="7"/>
    <x v="7"/>
    <x v="12"/>
    <x v="1"/>
    <m/>
    <m/>
    <x v="2"/>
    <n v="1"/>
    <x v="18"/>
    <n v="4"/>
    <n v="78"/>
    <n v="220"/>
    <n v="236"/>
    <n v="5"/>
    <n v="9"/>
    <m/>
    <s v="DR"/>
    <m/>
    <n v="212.4"/>
    <n v="1.1111111111111112"/>
    <n v="4.1111111111111107"/>
    <n v="17"/>
    <m/>
    <m/>
    <m/>
    <x v="2"/>
    <n v="3"/>
  </r>
  <r>
    <x v="2"/>
    <n v="300296"/>
    <x v="284"/>
    <x v="1"/>
    <x v="7"/>
    <x v="7"/>
    <x v="12"/>
    <x v="1"/>
    <m/>
    <m/>
    <x v="3"/>
    <n v="2"/>
    <x v="20"/>
    <n v="5"/>
    <n v="73"/>
    <n v="235"/>
    <n v="133"/>
    <n v="4"/>
    <n v="8"/>
    <m/>
    <s v="E"/>
    <m/>
    <n v="214"/>
    <n v="0.62149532710280375"/>
    <n v="4.6214953271028039"/>
    <n v="16"/>
    <m/>
    <m/>
    <m/>
    <x v="2"/>
    <n v="4"/>
  </r>
  <r>
    <x v="2"/>
    <n v="300296"/>
    <x v="284"/>
    <x v="1"/>
    <x v="7"/>
    <x v="7"/>
    <x v="12"/>
    <x v="1"/>
    <m/>
    <m/>
    <x v="4"/>
    <n v="0"/>
    <x v="18"/>
    <n v="4"/>
    <n v="50"/>
    <n v="164"/>
    <n v="165"/>
    <n v="4"/>
    <n v="6"/>
    <m/>
    <s v="E"/>
    <m/>
    <n v="212.4"/>
    <n v="0.7768361581920904"/>
    <n v="3.7768361581920904"/>
    <n v="13"/>
    <m/>
    <m/>
    <m/>
    <x v="2"/>
    <n v="3"/>
  </r>
  <r>
    <x v="2"/>
    <n v="300099"/>
    <x v="285"/>
    <x v="1"/>
    <x v="7"/>
    <x v="7"/>
    <x v="13"/>
    <x v="1"/>
    <m/>
    <n v="99"/>
    <x v="1"/>
    <n v="1"/>
    <x v="20"/>
    <n v="5"/>
    <n v="66"/>
    <n v="238"/>
    <n v="196"/>
    <n v="4"/>
    <n v="14"/>
    <m/>
    <s v="DR"/>
    <n v="0"/>
    <n v="214"/>
    <n v="0.91588785046728971"/>
    <n v="4.91588785046729"/>
    <n v="22"/>
    <m/>
    <m/>
    <m/>
    <x v="2"/>
    <n v="4"/>
  </r>
  <r>
    <x v="2"/>
    <n v="300099"/>
    <x v="285"/>
    <x v="1"/>
    <x v="7"/>
    <x v="7"/>
    <x v="13"/>
    <x v="1"/>
    <m/>
    <m/>
    <x v="2"/>
    <n v="1"/>
    <x v="20"/>
    <n v="5"/>
    <n v="74"/>
    <n v="234"/>
    <n v="213"/>
    <n v="4"/>
    <n v="12"/>
    <m/>
    <s v="DR"/>
    <n v="0"/>
    <n v="214"/>
    <n v="0.99532710280373837"/>
    <n v="4.9953271028037385"/>
    <n v="20"/>
    <m/>
    <m/>
    <m/>
    <x v="2"/>
    <n v="4"/>
  </r>
  <r>
    <x v="2"/>
    <n v="300099"/>
    <x v="285"/>
    <x v="1"/>
    <x v="7"/>
    <x v="7"/>
    <x v="13"/>
    <x v="1"/>
    <m/>
    <m/>
    <x v="3"/>
    <n v="2"/>
    <x v="19"/>
    <n v="6"/>
    <n v="70"/>
    <n v="225"/>
    <n v="52"/>
    <n v="3"/>
    <n v="15"/>
    <m/>
    <s v="DR nearly TS"/>
    <n v="1"/>
    <n v="196.375"/>
    <n v="0.26479949077021003"/>
    <n v="5.2647994907702103"/>
    <n v="23"/>
    <m/>
    <m/>
    <m/>
    <x v="2"/>
    <n v="5"/>
  </r>
  <r>
    <x v="2"/>
    <n v="300099"/>
    <x v="285"/>
    <x v="1"/>
    <x v="7"/>
    <x v="7"/>
    <x v="13"/>
    <x v="1"/>
    <m/>
    <m/>
    <x v="4"/>
    <n v="1"/>
    <x v="20"/>
    <n v="6"/>
    <n v="80"/>
    <n v="207"/>
    <n v="20"/>
    <n v="3"/>
    <n v="14"/>
    <n v="11"/>
    <s v="DR nearly TS"/>
    <n v="2"/>
    <n v="214"/>
    <n v="9.3457943925233641E-2"/>
    <n v="4.0934579439252339"/>
    <n v="21"/>
    <m/>
    <m/>
    <m/>
    <x v="2"/>
    <n v="4"/>
  </r>
  <r>
    <x v="2"/>
    <n v="300247"/>
    <x v="286"/>
    <x v="1"/>
    <x v="7"/>
    <x v="7"/>
    <x v="13"/>
    <x v="1"/>
    <d v="2014-05-28T00:00:00"/>
    <n v="247"/>
    <x v="1"/>
    <n v="1"/>
    <x v="19"/>
    <n v="6"/>
    <n v="73"/>
    <m/>
    <n v="47"/>
    <n v="4"/>
    <n v="11"/>
    <m/>
    <s v="DR"/>
    <m/>
    <n v="196.375"/>
    <n v="0.23933800127307447"/>
    <n v="5.2393380012730741"/>
    <n v="20"/>
    <m/>
    <m/>
    <m/>
    <x v="2"/>
    <n v="5"/>
  </r>
  <r>
    <x v="2"/>
    <n v="300247"/>
    <x v="286"/>
    <x v="1"/>
    <x v="7"/>
    <x v="7"/>
    <x v="13"/>
    <x v="1"/>
    <m/>
    <m/>
    <x v="2"/>
    <n v="2"/>
    <x v="20"/>
    <n v="5"/>
    <n v="65"/>
    <n v="220"/>
    <n v="225"/>
    <n v="4"/>
    <n v="14"/>
    <m/>
    <s v="DR nearly TS"/>
    <m/>
    <n v="214"/>
    <n v="1.0514018691588785"/>
    <n v="5.0514018691588785"/>
    <n v="22"/>
    <m/>
    <m/>
    <m/>
    <x v="2"/>
    <n v="4"/>
  </r>
  <r>
    <x v="2"/>
    <n v="300247"/>
    <x v="286"/>
    <x v="1"/>
    <x v="7"/>
    <x v="7"/>
    <x v="13"/>
    <x v="1"/>
    <m/>
    <m/>
    <x v="3"/>
    <n v="0"/>
    <x v="19"/>
    <n v="6"/>
    <n v="85"/>
    <n v="240"/>
    <n v="66"/>
    <n v="4"/>
    <n v="9"/>
    <m/>
    <s v="DR"/>
    <m/>
    <n v="196.375"/>
    <n v="0.33609166136218971"/>
    <n v="5.3360916613621896"/>
    <n v="18"/>
    <m/>
    <m/>
    <m/>
    <x v="2"/>
    <n v="5"/>
  </r>
  <r>
    <x v="2"/>
    <n v="300247"/>
    <x v="286"/>
    <x v="1"/>
    <x v="7"/>
    <x v="7"/>
    <x v="13"/>
    <x v="1"/>
    <m/>
    <m/>
    <x v="4"/>
    <n v="0"/>
    <x v="20"/>
    <n v="5"/>
    <n v="72"/>
    <n v="150"/>
    <n v="202"/>
    <n v="4"/>
    <n v="8"/>
    <m/>
    <s v="DR"/>
    <m/>
    <n v="214"/>
    <n v="0.94392523364485981"/>
    <n v="4.94392523364486"/>
    <n v="16"/>
    <m/>
    <m/>
    <m/>
    <x v="2"/>
    <n v="4"/>
  </r>
  <r>
    <x v="2"/>
    <n v="300290"/>
    <x v="287"/>
    <x v="1"/>
    <x v="7"/>
    <x v="7"/>
    <x v="13"/>
    <x v="1"/>
    <m/>
    <n v="290"/>
    <x v="1"/>
    <n v="2"/>
    <x v="20"/>
    <n v="5"/>
    <n v="70"/>
    <m/>
    <n v="227"/>
    <n v="4"/>
    <n v="13"/>
    <m/>
    <s v="DR nearly TS"/>
    <n v="0"/>
    <n v="214"/>
    <n v="1.0607476635514019"/>
    <n v="5.0607476635514015"/>
    <n v="21"/>
    <m/>
    <m/>
    <m/>
    <x v="2"/>
    <n v="4"/>
  </r>
  <r>
    <x v="2"/>
    <n v="300290"/>
    <x v="287"/>
    <x v="1"/>
    <x v="7"/>
    <x v="7"/>
    <x v="13"/>
    <x v="1"/>
    <m/>
    <m/>
    <x v="2"/>
    <n v="2"/>
    <x v="19"/>
    <n v="6"/>
    <n v="84"/>
    <n v="250"/>
    <n v="111"/>
    <n v="3"/>
    <n v="16"/>
    <n v="8"/>
    <s v="TS"/>
    <n v="1"/>
    <n v="196.375"/>
    <n v="0.56524506683640996"/>
    <n v="5.5652450668364102"/>
    <n v="24"/>
    <m/>
    <m/>
    <m/>
    <x v="2"/>
    <n v="5"/>
  </r>
  <r>
    <x v="2"/>
    <n v="300290"/>
    <x v="287"/>
    <x v="1"/>
    <x v="7"/>
    <x v="7"/>
    <x v="13"/>
    <x v="1"/>
    <m/>
    <m/>
    <x v="3"/>
    <n v="1"/>
    <x v="19"/>
    <n v="6"/>
    <n v="70"/>
    <n v="225"/>
    <n v="80"/>
    <n v="4"/>
    <n v="12"/>
    <m/>
    <s v="DR"/>
    <n v="0"/>
    <n v="196.375"/>
    <n v="0.40738383195416933"/>
    <n v="5.4073838319541689"/>
    <n v="21"/>
    <m/>
    <m/>
    <m/>
    <x v="2"/>
    <n v="5"/>
  </r>
  <r>
    <x v="2"/>
    <n v="300290"/>
    <x v="287"/>
    <x v="1"/>
    <x v="7"/>
    <x v="7"/>
    <x v="13"/>
    <x v="1"/>
    <m/>
    <m/>
    <x v="4"/>
    <n v="0"/>
    <x v="20"/>
    <n v="5"/>
    <n v="73"/>
    <n v="190"/>
    <n v="173"/>
    <n v="4"/>
    <n v="11"/>
    <m/>
    <s v="DR"/>
    <n v="0"/>
    <n v="214"/>
    <n v="0.80841121495327106"/>
    <n v="4.8084112149532707"/>
    <n v="19"/>
    <m/>
    <m/>
    <m/>
    <x v="2"/>
    <n v="4"/>
  </r>
  <r>
    <x v="2"/>
    <n v="300171"/>
    <x v="288"/>
    <x v="1"/>
    <x v="7"/>
    <x v="7"/>
    <x v="9"/>
    <x v="1"/>
    <m/>
    <n v="171"/>
    <x v="1"/>
    <n v="1"/>
    <x v="16"/>
    <n v="7"/>
    <n v="105"/>
    <m/>
    <n v="62"/>
    <n v="2"/>
    <n v="15"/>
    <n v="25"/>
    <s v="TS"/>
    <n v="2"/>
    <n v="196"/>
    <n v="0.31632653061224492"/>
    <n v="6.3163265306122449"/>
    <n v="23"/>
    <m/>
    <m/>
    <m/>
    <x v="2"/>
    <n v="6"/>
  </r>
  <r>
    <x v="2"/>
    <n v="300171"/>
    <x v="288"/>
    <x v="1"/>
    <x v="7"/>
    <x v="7"/>
    <x v="9"/>
    <x v="1"/>
    <m/>
    <m/>
    <x v="2"/>
    <n v="2"/>
    <x v="16"/>
    <n v="7"/>
    <n v="101"/>
    <n v="220"/>
    <n v="166"/>
    <n v="3"/>
    <n v="15"/>
    <n v="20"/>
    <s v="TS"/>
    <n v="2"/>
    <n v="196"/>
    <n v="0.84693877551020413"/>
    <n v="6.8469387755102042"/>
    <n v="24"/>
    <m/>
    <m/>
    <m/>
    <x v="2"/>
    <n v="6"/>
  </r>
  <r>
    <x v="2"/>
    <n v="300171"/>
    <x v="288"/>
    <x v="1"/>
    <x v="7"/>
    <x v="7"/>
    <x v="9"/>
    <x v="1"/>
    <m/>
    <m/>
    <x v="3"/>
    <n v="1"/>
    <x v="16"/>
    <n v="7"/>
    <n v="100"/>
    <n v="164"/>
    <n v="13"/>
    <n v="2"/>
    <n v="16"/>
    <n v="25"/>
    <s v="TS"/>
    <n v="2"/>
    <n v="196"/>
    <n v="6.6326530612244902E-2"/>
    <n v="6.0663265306122449"/>
    <n v="24"/>
    <m/>
    <m/>
    <m/>
    <x v="2"/>
    <n v="6"/>
  </r>
  <r>
    <x v="2"/>
    <n v="300171"/>
    <x v="288"/>
    <x v="1"/>
    <x v="7"/>
    <x v="7"/>
    <x v="9"/>
    <x v="1"/>
    <m/>
    <m/>
    <x v="4"/>
    <n v="1"/>
    <x v="19"/>
    <n v="6"/>
    <n v="83"/>
    <n v="219"/>
    <n v="166"/>
    <n v="2"/>
    <n v="16"/>
    <n v="22"/>
    <s v="TS"/>
    <n v="2"/>
    <n v="196.375"/>
    <n v="0.84532145130490133"/>
    <n v="5.8453214513049012"/>
    <n v="23"/>
    <m/>
    <m/>
    <m/>
    <x v="2"/>
    <n v="5"/>
  </r>
  <r>
    <x v="2"/>
    <n v="300229"/>
    <x v="289"/>
    <x v="1"/>
    <x v="7"/>
    <x v="7"/>
    <x v="9"/>
    <x v="1"/>
    <m/>
    <n v="229"/>
    <x v="1"/>
    <n v="2"/>
    <x v="16"/>
    <n v="7"/>
    <n v="105"/>
    <m/>
    <n v="75"/>
    <n v="2"/>
    <n v="17"/>
    <n v="30"/>
    <s v="&gt;TS"/>
    <n v="2"/>
    <n v="196"/>
    <n v="0.38265306122448978"/>
    <n v="6.3826530612244898"/>
    <n v="25"/>
    <m/>
    <m/>
    <m/>
    <x v="2"/>
    <n v="6"/>
  </r>
  <r>
    <x v="2"/>
    <n v="300229"/>
    <x v="289"/>
    <x v="1"/>
    <x v="7"/>
    <x v="7"/>
    <x v="9"/>
    <x v="1"/>
    <m/>
    <m/>
    <x v="2"/>
    <n v="3"/>
    <x v="16"/>
    <n v="7"/>
    <n v="85"/>
    <n v="197"/>
    <n v="45"/>
    <n v="2"/>
    <n v="17"/>
    <n v="12"/>
    <s v="&gt;TS"/>
    <n v="1"/>
    <n v="196"/>
    <n v="0.22959183673469388"/>
    <n v="6.2295918367346941"/>
    <n v="25"/>
    <m/>
    <m/>
    <m/>
    <x v="2"/>
    <n v="6"/>
  </r>
  <r>
    <x v="2"/>
    <n v="300229"/>
    <x v="289"/>
    <x v="1"/>
    <x v="7"/>
    <x v="7"/>
    <x v="9"/>
    <x v="1"/>
    <m/>
    <m/>
    <x v="3"/>
    <n v="1"/>
    <x v="19"/>
    <n v="7"/>
    <n v="70"/>
    <n v="200"/>
    <n v="70"/>
    <n v="2"/>
    <n v="15"/>
    <n v="10"/>
    <s v="&gt;TS"/>
    <n v="1"/>
    <n v="196.375"/>
    <n v="0.35646085295989816"/>
    <n v="5.3564608529598985"/>
    <n v="22"/>
    <m/>
    <m/>
    <m/>
    <x v="2"/>
    <n v="5"/>
  </r>
  <r>
    <x v="2"/>
    <n v="300229"/>
    <x v="289"/>
    <x v="1"/>
    <x v="7"/>
    <x v="7"/>
    <x v="9"/>
    <x v="1"/>
    <m/>
    <m/>
    <x v="4"/>
    <n v="0"/>
    <x v="19"/>
    <n v="6"/>
    <n v="66"/>
    <n v="195"/>
    <n v="96"/>
    <n v="3"/>
    <n v="15"/>
    <m/>
    <s v="DR"/>
    <n v="0"/>
    <n v="196.375"/>
    <n v="0.48886059834500317"/>
    <n v="5.4888605983450027"/>
    <n v="23"/>
    <m/>
    <m/>
    <m/>
    <x v="2"/>
    <n v="5"/>
  </r>
  <r>
    <x v="2"/>
    <n v="300303"/>
    <x v="290"/>
    <x v="1"/>
    <x v="7"/>
    <x v="7"/>
    <x v="9"/>
    <x v="1"/>
    <m/>
    <n v="303"/>
    <x v="1"/>
    <n v="2"/>
    <x v="20"/>
    <n v="5"/>
    <n v="80"/>
    <m/>
    <n v="215"/>
    <n v="3"/>
    <n v="15"/>
    <m/>
    <s v="DR nearly TS"/>
    <n v="1"/>
    <n v="214"/>
    <n v="1.0046728971962617"/>
    <n v="5.0046728971962615"/>
    <n v="22"/>
    <m/>
    <m/>
    <m/>
    <x v="2"/>
    <n v="4"/>
  </r>
  <r>
    <x v="2"/>
    <n v="300303"/>
    <x v="290"/>
    <x v="1"/>
    <x v="7"/>
    <x v="7"/>
    <x v="9"/>
    <x v="1"/>
    <m/>
    <m/>
    <x v="2"/>
    <n v="1"/>
    <x v="16"/>
    <n v="7"/>
    <n v="70"/>
    <n v="200"/>
    <n v="46"/>
    <n v="3"/>
    <n v="13"/>
    <m/>
    <s v="TS"/>
    <n v="0"/>
    <n v="196"/>
    <n v="0.23469387755102042"/>
    <n v="6.2346938775510203"/>
    <n v="22"/>
    <m/>
    <m/>
    <m/>
    <x v="2"/>
    <n v="6"/>
  </r>
  <r>
    <x v="2"/>
    <n v="300303"/>
    <x v="290"/>
    <x v="1"/>
    <x v="7"/>
    <x v="7"/>
    <x v="9"/>
    <x v="1"/>
    <m/>
    <m/>
    <x v="3"/>
    <n v="1"/>
    <x v="20"/>
    <n v="5"/>
    <n v="60"/>
    <n v="197"/>
    <n v="196"/>
    <n v="3"/>
    <n v="11"/>
    <m/>
    <s v="DR"/>
    <n v="0"/>
    <n v="214"/>
    <n v="0.91588785046728971"/>
    <n v="4.91588785046729"/>
    <n v="18"/>
    <m/>
    <m/>
    <m/>
    <x v="2"/>
    <n v="4"/>
  </r>
  <r>
    <x v="2"/>
    <n v="300185"/>
    <x v="291"/>
    <x v="1"/>
    <x v="7"/>
    <x v="7"/>
    <x v="14"/>
    <x v="1"/>
    <m/>
    <n v="185"/>
    <x v="1"/>
    <n v="2"/>
    <x v="19"/>
    <n v="6"/>
    <n v="125"/>
    <m/>
    <n v="183"/>
    <n v="2"/>
    <n v="17"/>
    <n v="45"/>
    <s v="&gt;TS"/>
    <n v="2"/>
    <n v="196.375"/>
    <n v="0.93189051559516234"/>
    <n v="5.9318905155951622"/>
    <n v="24"/>
    <m/>
    <m/>
    <m/>
    <x v="2"/>
    <n v="5"/>
  </r>
  <r>
    <x v="2"/>
    <n v="300185"/>
    <x v="291"/>
    <x v="1"/>
    <x v="7"/>
    <x v="7"/>
    <x v="14"/>
    <x v="1"/>
    <m/>
    <m/>
    <x v="2"/>
    <n v="1"/>
    <x v="16"/>
    <n v="7"/>
    <n v="140"/>
    <n v="203"/>
    <n v="4"/>
    <n v="2"/>
    <n v="17"/>
    <n v="50"/>
    <s v="&gt;TS"/>
    <n v="2"/>
    <n v="196"/>
    <n v="2.0408163265306121E-2"/>
    <n v="6.0204081632653059"/>
    <n v="25"/>
    <m/>
    <m/>
    <m/>
    <x v="2"/>
    <n v="6"/>
  </r>
  <r>
    <x v="2"/>
    <n v="300185"/>
    <x v="291"/>
    <x v="1"/>
    <x v="7"/>
    <x v="7"/>
    <x v="14"/>
    <x v="1"/>
    <m/>
    <m/>
    <x v="3"/>
    <n v="1"/>
    <x v="16"/>
    <n v="6"/>
    <n v="113"/>
    <n v="187"/>
    <m/>
    <n v="1"/>
    <n v="17"/>
    <n v="35"/>
    <s v="&gt;TS"/>
    <n v="2"/>
    <n v="196"/>
    <n v="0"/>
    <n v="6"/>
    <n v="24"/>
    <m/>
    <m/>
    <m/>
    <x v="1"/>
    <n v="6"/>
  </r>
  <r>
    <x v="2"/>
    <n v="300194"/>
    <x v="292"/>
    <x v="1"/>
    <x v="7"/>
    <x v="7"/>
    <x v="14"/>
    <x v="1"/>
    <m/>
    <n v="194"/>
    <x v="1"/>
    <n v="2"/>
    <x v="15"/>
    <n v="8"/>
    <n v="135"/>
    <n v="190"/>
    <n v="20"/>
    <n v="1"/>
    <n v="17"/>
    <n v="40"/>
    <s v="&gt;TS"/>
    <n v="2"/>
    <n v="160"/>
    <n v="0.125"/>
    <n v="7.125"/>
    <n v="25"/>
    <m/>
    <m/>
    <m/>
    <x v="2"/>
    <n v="7"/>
  </r>
  <r>
    <x v="2"/>
    <n v="300194"/>
    <x v="292"/>
    <x v="1"/>
    <x v="7"/>
    <x v="7"/>
    <x v="14"/>
    <x v="1"/>
    <m/>
    <m/>
    <x v="2"/>
    <n v="1"/>
    <x v="15"/>
    <n v="8"/>
    <n v="150"/>
    <n v="214"/>
    <n v="70"/>
    <n v="2"/>
    <n v="17"/>
    <n v="60"/>
    <s v="&gt;TS"/>
    <n v="3"/>
    <n v="160"/>
    <n v="0.4375"/>
    <n v="7.4375"/>
    <n v="26"/>
    <m/>
    <m/>
    <m/>
    <x v="2"/>
    <n v="7"/>
  </r>
  <r>
    <x v="2"/>
    <n v="300209"/>
    <x v="293"/>
    <x v="1"/>
    <x v="7"/>
    <x v="7"/>
    <x v="14"/>
    <x v="1"/>
    <m/>
    <n v="209"/>
    <x v="1"/>
    <n v="1"/>
    <x v="15"/>
    <n v="8"/>
    <n v="157"/>
    <n v="192"/>
    <n v="50"/>
    <n v="1"/>
    <n v="17"/>
    <n v="50"/>
    <s v="&gt;TS"/>
    <n v="2"/>
    <n v="160"/>
    <n v="0.3125"/>
    <n v="7.3125"/>
    <n v="25"/>
    <m/>
    <m/>
    <m/>
    <x v="2"/>
    <n v="7"/>
  </r>
  <r>
    <x v="2"/>
    <n v="300209"/>
    <x v="293"/>
    <x v="1"/>
    <x v="7"/>
    <x v="7"/>
    <x v="14"/>
    <x v="1"/>
    <m/>
    <m/>
    <x v="2"/>
    <n v="2"/>
    <x v="16"/>
    <n v="7"/>
    <n v="145"/>
    <m/>
    <n v="231"/>
    <n v="2"/>
    <n v="16"/>
    <n v="45"/>
    <s v="&gt;TS"/>
    <n v="2"/>
    <n v="196"/>
    <n v="1.1785714285714286"/>
    <n v="7.1785714285714288"/>
    <n v="24"/>
    <m/>
    <m/>
    <m/>
    <x v="2"/>
    <n v="6"/>
  </r>
  <r>
    <x v="2"/>
    <n v="300209"/>
    <x v="293"/>
    <x v="1"/>
    <x v="7"/>
    <x v="7"/>
    <x v="14"/>
    <x v="1"/>
    <m/>
    <m/>
    <x v="3"/>
    <n v="1"/>
    <x v="16"/>
    <n v="7"/>
    <n v="150"/>
    <n v="215"/>
    <n v="75"/>
    <n v="1"/>
    <n v="17"/>
    <n v="52"/>
    <s v="&gt;TS"/>
    <n v="3"/>
    <n v="196"/>
    <n v="0.38265306122448978"/>
    <n v="6.3826530612244898"/>
    <n v="24"/>
    <m/>
    <m/>
    <m/>
    <x v="2"/>
    <n v="6"/>
  </r>
  <r>
    <x v="2"/>
    <n v="300209"/>
    <x v="293"/>
    <x v="1"/>
    <x v="7"/>
    <x v="7"/>
    <x v="14"/>
    <x v="1"/>
    <m/>
    <m/>
    <x v="4"/>
    <n v="0"/>
    <x v="16"/>
    <n v="7"/>
    <n v="83"/>
    <n v="185"/>
    <n v="44"/>
    <n v="2"/>
    <n v="15"/>
    <n v="12"/>
    <s v="&gt;TS"/>
    <n v="1"/>
    <n v="196"/>
    <n v="0.22448979591836735"/>
    <n v="6.2244897959183669"/>
    <n v="23"/>
    <m/>
    <m/>
    <m/>
    <x v="2"/>
    <n v="6"/>
  </r>
  <r>
    <x v="2"/>
    <n v="300322"/>
    <x v="294"/>
    <x v="1"/>
    <x v="7"/>
    <x v="7"/>
    <x v="14"/>
    <x v="1"/>
    <m/>
    <n v="322"/>
    <x v="1"/>
    <n v="5"/>
    <x v="15"/>
    <n v="8"/>
    <n v="180"/>
    <m/>
    <n v="95"/>
    <n v="1"/>
    <n v="19"/>
    <n v="80"/>
    <s v="&gt;TS"/>
    <n v="3"/>
    <n v="160"/>
    <n v="0.59375"/>
    <n v="7.59375"/>
    <n v="27"/>
    <m/>
    <m/>
    <m/>
    <x v="2"/>
    <n v="7"/>
  </r>
  <r>
    <x v="2"/>
    <n v="300322"/>
    <x v="294"/>
    <x v="1"/>
    <x v="7"/>
    <x v="7"/>
    <x v="14"/>
    <x v="1"/>
    <m/>
    <m/>
    <x v="2"/>
    <n v="1"/>
    <x v="15"/>
    <n v="7"/>
    <n v="130"/>
    <n v="188"/>
    <m/>
    <n v="1"/>
    <n v="17"/>
    <n v="45"/>
    <s v="&gt;TS"/>
    <n v="2"/>
    <n v="160"/>
    <n v="0"/>
    <n v="7"/>
    <n v="25"/>
    <m/>
    <m/>
    <m/>
    <x v="1"/>
    <n v="7"/>
  </r>
  <r>
    <x v="2"/>
    <n v="300035"/>
    <x v="295"/>
    <x v="1"/>
    <x v="7"/>
    <x v="7"/>
    <x v="6"/>
    <x v="1"/>
    <m/>
    <n v="35"/>
    <x v="1"/>
    <m/>
    <x v="11"/>
    <m/>
    <n v="310"/>
    <m/>
    <m/>
    <m/>
    <n v="16"/>
    <m/>
    <m/>
    <n v="3"/>
    <n v="160"/>
    <n v="0"/>
    <n v="8"/>
    <n v="24"/>
    <m/>
    <m/>
    <m/>
    <x v="1"/>
    <n v="8"/>
  </r>
  <r>
    <x v="2"/>
    <n v="300035"/>
    <x v="295"/>
    <x v="1"/>
    <x v="7"/>
    <x v="7"/>
    <x v="6"/>
    <x v="1"/>
    <m/>
    <m/>
    <x v="2"/>
    <m/>
    <x v="11"/>
    <m/>
    <n v="320"/>
    <m/>
    <m/>
    <m/>
    <n v="18"/>
    <m/>
    <m/>
    <n v="3"/>
    <n v="160"/>
    <n v="0"/>
    <n v="8"/>
    <n v="26"/>
    <m/>
    <m/>
    <m/>
    <x v="1"/>
    <n v="8"/>
  </r>
  <r>
    <x v="2"/>
    <n v="300035"/>
    <x v="295"/>
    <x v="1"/>
    <x v="7"/>
    <x v="7"/>
    <x v="6"/>
    <x v="1"/>
    <m/>
    <m/>
    <x v="3"/>
    <m/>
    <x v="11"/>
    <m/>
    <n v="325"/>
    <m/>
    <m/>
    <m/>
    <n v="17"/>
    <m/>
    <m/>
    <n v="3"/>
    <n v="160"/>
    <n v="0"/>
    <n v="8"/>
    <n v="25"/>
    <m/>
    <m/>
    <m/>
    <x v="1"/>
    <n v="8"/>
  </r>
  <r>
    <x v="2"/>
    <n v="300035"/>
    <x v="295"/>
    <x v="1"/>
    <x v="7"/>
    <x v="7"/>
    <x v="6"/>
    <x v="1"/>
    <m/>
    <m/>
    <x v="4"/>
    <m/>
    <x v="15"/>
    <m/>
    <n v="235"/>
    <m/>
    <m/>
    <m/>
    <n v="10"/>
    <m/>
    <m/>
    <n v="3"/>
    <n v="160"/>
    <n v="0"/>
    <n v="7"/>
    <n v="17"/>
    <m/>
    <m/>
    <m/>
    <x v="1"/>
    <n v="7"/>
  </r>
  <r>
    <x v="2"/>
    <n v="300057"/>
    <x v="296"/>
    <x v="1"/>
    <x v="7"/>
    <x v="7"/>
    <x v="6"/>
    <x v="1"/>
    <m/>
    <n v="57"/>
    <x v="1"/>
    <m/>
    <x v="15"/>
    <m/>
    <n v="350"/>
    <m/>
    <m/>
    <m/>
    <n v="18"/>
    <m/>
    <m/>
    <n v="3"/>
    <n v="160"/>
    <n v="0"/>
    <n v="7"/>
    <n v="25"/>
    <m/>
    <m/>
    <m/>
    <x v="1"/>
    <n v="7"/>
  </r>
  <r>
    <x v="2"/>
    <n v="300057"/>
    <x v="296"/>
    <x v="1"/>
    <x v="7"/>
    <x v="7"/>
    <x v="6"/>
    <x v="1"/>
    <m/>
    <m/>
    <x v="2"/>
    <m/>
    <x v="11"/>
    <m/>
    <n v="360"/>
    <m/>
    <m/>
    <m/>
    <n v="16"/>
    <m/>
    <m/>
    <n v="3"/>
    <n v="160"/>
    <n v="0"/>
    <n v="8"/>
    <n v="24"/>
    <m/>
    <m/>
    <m/>
    <x v="1"/>
    <n v="8"/>
  </r>
  <r>
    <x v="2"/>
    <n v="300057"/>
    <x v="296"/>
    <x v="1"/>
    <x v="7"/>
    <x v="7"/>
    <x v="6"/>
    <x v="1"/>
    <m/>
    <m/>
    <x v="3"/>
    <m/>
    <x v="15"/>
    <m/>
    <n v="340"/>
    <m/>
    <m/>
    <m/>
    <n v="17"/>
    <m/>
    <m/>
    <n v="3"/>
    <n v="160"/>
    <n v="0"/>
    <n v="7"/>
    <n v="24"/>
    <m/>
    <m/>
    <m/>
    <x v="1"/>
    <n v="7"/>
  </r>
  <r>
    <x v="2"/>
    <n v="300057"/>
    <x v="296"/>
    <x v="1"/>
    <x v="7"/>
    <x v="7"/>
    <x v="6"/>
    <x v="1"/>
    <m/>
    <m/>
    <x v="4"/>
    <m/>
    <x v="11"/>
    <m/>
    <n v="340"/>
    <m/>
    <m/>
    <m/>
    <n v="15"/>
    <m/>
    <m/>
    <n v="3"/>
    <n v="160"/>
    <n v="0"/>
    <n v="8"/>
    <n v="23"/>
    <m/>
    <m/>
    <m/>
    <x v="1"/>
    <n v="8"/>
  </r>
  <r>
    <x v="2"/>
    <n v="300074"/>
    <x v="297"/>
    <x v="1"/>
    <x v="7"/>
    <x v="7"/>
    <x v="6"/>
    <x v="1"/>
    <m/>
    <n v="74"/>
    <x v="1"/>
    <m/>
    <x v="15"/>
    <m/>
    <n v="340"/>
    <m/>
    <m/>
    <m/>
    <n v="16"/>
    <m/>
    <m/>
    <n v="3"/>
    <n v="160"/>
    <n v="0"/>
    <n v="7"/>
    <n v="23"/>
    <m/>
    <m/>
    <m/>
    <x v="1"/>
    <n v="7"/>
  </r>
  <r>
    <x v="2"/>
    <n v="300074"/>
    <x v="297"/>
    <x v="1"/>
    <x v="7"/>
    <x v="7"/>
    <x v="6"/>
    <x v="1"/>
    <m/>
    <m/>
    <x v="2"/>
    <m/>
    <x v="11"/>
    <m/>
    <n v="325"/>
    <m/>
    <m/>
    <m/>
    <n v="17"/>
    <m/>
    <m/>
    <n v="3"/>
    <n v="160"/>
    <n v="0"/>
    <n v="8"/>
    <n v="25"/>
    <m/>
    <m/>
    <m/>
    <x v="1"/>
    <n v="8"/>
  </r>
  <r>
    <x v="2"/>
    <n v="300074"/>
    <x v="297"/>
    <x v="1"/>
    <x v="7"/>
    <x v="7"/>
    <x v="6"/>
    <x v="1"/>
    <m/>
    <m/>
    <x v="3"/>
    <m/>
    <x v="11"/>
    <m/>
    <n v="355"/>
    <m/>
    <m/>
    <m/>
    <n v="15"/>
    <m/>
    <m/>
    <n v="4"/>
    <n v="160"/>
    <n v="0"/>
    <n v="8"/>
    <n v="23"/>
    <m/>
    <m/>
    <m/>
    <x v="1"/>
    <n v="8"/>
  </r>
  <r>
    <x v="2"/>
    <n v="300134"/>
    <x v="298"/>
    <x v="1"/>
    <x v="7"/>
    <x v="7"/>
    <x v="6"/>
    <x v="1"/>
    <m/>
    <n v="134"/>
    <x v="1"/>
    <m/>
    <x v="15"/>
    <m/>
    <n v="315"/>
    <m/>
    <m/>
    <m/>
    <n v="17"/>
    <m/>
    <m/>
    <n v="3"/>
    <n v="160"/>
    <n v="0"/>
    <n v="7"/>
    <n v="24"/>
    <m/>
    <m/>
    <m/>
    <x v="1"/>
    <n v="7"/>
  </r>
  <r>
    <x v="2"/>
    <n v="300134"/>
    <x v="298"/>
    <x v="1"/>
    <x v="7"/>
    <x v="7"/>
    <x v="6"/>
    <x v="1"/>
    <m/>
    <m/>
    <x v="2"/>
    <m/>
    <x v="12"/>
    <m/>
    <n v="320"/>
    <m/>
    <m/>
    <m/>
    <n v="16"/>
    <m/>
    <m/>
    <n v="3"/>
    <n v="160"/>
    <n v="0"/>
    <n v="9"/>
    <n v="25"/>
    <m/>
    <m/>
    <m/>
    <x v="1"/>
    <n v="9"/>
  </r>
  <r>
    <x v="2"/>
    <n v="300134"/>
    <x v="298"/>
    <x v="1"/>
    <x v="7"/>
    <x v="7"/>
    <x v="6"/>
    <x v="1"/>
    <m/>
    <m/>
    <x v="3"/>
    <m/>
    <x v="11"/>
    <m/>
    <n v="323"/>
    <m/>
    <m/>
    <m/>
    <n v="17"/>
    <m/>
    <m/>
    <n v="3"/>
    <n v="160"/>
    <n v="0"/>
    <n v="8"/>
    <n v="25"/>
    <m/>
    <m/>
    <m/>
    <x v="1"/>
    <n v="8"/>
  </r>
  <r>
    <x v="2"/>
    <n v="300134"/>
    <x v="298"/>
    <x v="1"/>
    <x v="7"/>
    <x v="7"/>
    <x v="6"/>
    <x v="1"/>
    <m/>
    <m/>
    <x v="4"/>
    <m/>
    <x v="11"/>
    <m/>
    <n v="280"/>
    <m/>
    <m/>
    <m/>
    <n v="15"/>
    <m/>
    <m/>
    <n v="3"/>
    <n v="160"/>
    <n v="0"/>
    <n v="8"/>
    <n v="23"/>
    <m/>
    <m/>
    <m/>
    <x v="1"/>
    <n v="8"/>
  </r>
  <r>
    <x v="2"/>
    <n v="300179"/>
    <x v="299"/>
    <x v="1"/>
    <x v="7"/>
    <x v="7"/>
    <x v="6"/>
    <x v="1"/>
    <m/>
    <n v="179"/>
    <x v="1"/>
    <m/>
    <x v="15"/>
    <m/>
    <n v="340"/>
    <m/>
    <m/>
    <m/>
    <n v="18"/>
    <m/>
    <m/>
    <n v="3"/>
    <n v="160"/>
    <n v="0"/>
    <n v="7"/>
    <n v="25"/>
    <m/>
    <m/>
    <m/>
    <x v="1"/>
    <n v="7"/>
  </r>
  <r>
    <x v="2"/>
    <n v="300179"/>
    <x v="299"/>
    <x v="1"/>
    <x v="7"/>
    <x v="7"/>
    <x v="6"/>
    <x v="1"/>
    <m/>
    <m/>
    <x v="2"/>
    <m/>
    <x v="11"/>
    <m/>
    <n v="395"/>
    <m/>
    <m/>
    <m/>
    <n v="18"/>
    <m/>
    <m/>
    <n v="4"/>
    <n v="160"/>
    <n v="0"/>
    <n v="8"/>
    <n v="26"/>
    <m/>
    <m/>
    <m/>
    <x v="1"/>
    <n v="8"/>
  </r>
  <r>
    <x v="2"/>
    <n v="300200"/>
    <x v="300"/>
    <x v="1"/>
    <x v="7"/>
    <x v="7"/>
    <x v="6"/>
    <x v="1"/>
    <m/>
    <n v="200"/>
    <x v="1"/>
    <m/>
    <x v="11"/>
    <m/>
    <n v="330"/>
    <m/>
    <m/>
    <m/>
    <n v="18"/>
    <m/>
    <m/>
    <n v="3"/>
    <n v="160"/>
    <n v="0"/>
    <n v="8"/>
    <n v="26"/>
    <m/>
    <m/>
    <m/>
    <x v="1"/>
    <n v="8"/>
  </r>
  <r>
    <x v="2"/>
    <n v="300200"/>
    <x v="300"/>
    <x v="1"/>
    <x v="7"/>
    <x v="7"/>
    <x v="6"/>
    <x v="1"/>
    <m/>
    <m/>
    <x v="2"/>
    <m/>
    <x v="15"/>
    <m/>
    <n v="340"/>
    <m/>
    <m/>
    <m/>
    <n v="17"/>
    <m/>
    <m/>
    <n v="3"/>
    <n v="160"/>
    <n v="0"/>
    <n v="7"/>
    <n v="24"/>
    <m/>
    <m/>
    <m/>
    <x v="1"/>
    <n v="7"/>
  </r>
  <r>
    <x v="2"/>
    <n v="300200"/>
    <x v="300"/>
    <x v="1"/>
    <x v="7"/>
    <x v="7"/>
    <x v="6"/>
    <x v="1"/>
    <m/>
    <m/>
    <x v="3"/>
    <m/>
    <x v="15"/>
    <m/>
    <n v="280"/>
    <m/>
    <m/>
    <m/>
    <n v="14"/>
    <m/>
    <m/>
    <n v="3"/>
    <n v="160"/>
    <n v="0"/>
    <n v="7"/>
    <n v="21"/>
    <m/>
    <m/>
    <m/>
    <x v="1"/>
    <n v="7"/>
  </r>
  <r>
    <x v="2"/>
    <n v="300105"/>
    <x v="301"/>
    <x v="1"/>
    <x v="8"/>
    <x v="1"/>
    <x v="15"/>
    <x v="2"/>
    <d v="2014-02-04T00:00:00"/>
    <n v="105"/>
    <x v="1"/>
    <n v="0"/>
    <x v="21"/>
    <n v="2"/>
    <m/>
    <m/>
    <m/>
    <n v="3"/>
    <n v="3"/>
    <m/>
    <s v="v "/>
    <m/>
    <n v="136.33333333333334"/>
    <n v="0.67726161369193161"/>
    <n v="1.6772616136919316"/>
    <n v="7"/>
    <m/>
    <m/>
    <m/>
    <x v="2"/>
    <n v="1"/>
  </r>
  <r>
    <x v="2"/>
    <n v="300105"/>
    <x v="301"/>
    <x v="1"/>
    <x v="8"/>
    <x v="1"/>
    <x v="15"/>
    <x v="2"/>
    <m/>
    <m/>
    <x v="2"/>
    <n v="0"/>
    <x v="21"/>
    <n v="2"/>
    <m/>
    <m/>
    <n v="90"/>
    <n v="3"/>
    <n v="3"/>
    <m/>
    <s v="V"/>
    <m/>
    <n v="136.33333333333334"/>
    <n v="0.6601466992665036"/>
    <n v="1.6601466992665035"/>
    <n v="7"/>
    <m/>
    <m/>
    <m/>
    <x v="2"/>
    <n v="1"/>
  </r>
  <r>
    <x v="2"/>
    <n v="300105"/>
    <x v="301"/>
    <x v="1"/>
    <x v="8"/>
    <x v="1"/>
    <x v="15"/>
    <x v="2"/>
    <m/>
    <m/>
    <x v="3"/>
    <n v="0"/>
    <x v="21"/>
    <n v="2"/>
    <m/>
    <m/>
    <n v="93"/>
    <m/>
    <m/>
    <m/>
    <m/>
    <m/>
    <n v="136.33333333333334"/>
    <n v="0.68215158924205377"/>
    <n v="1.6821515892420538"/>
    <s v=""/>
    <m/>
    <m/>
    <m/>
    <x v="2"/>
    <n v="1"/>
  </r>
  <r>
    <x v="2"/>
    <n v="300105"/>
    <x v="301"/>
    <x v="1"/>
    <x v="8"/>
    <x v="1"/>
    <x v="15"/>
    <x v="2"/>
    <m/>
    <m/>
    <x v="4"/>
    <n v="0"/>
    <x v="21"/>
    <n v="2"/>
    <m/>
    <m/>
    <n v="94"/>
    <m/>
    <m/>
    <m/>
    <m/>
    <m/>
    <n v="136.33333333333334"/>
    <n v="0.68948655256723712"/>
    <n v="1.6894865525672371"/>
    <s v=""/>
    <m/>
    <m/>
    <m/>
    <x v="2"/>
    <n v="1"/>
  </r>
  <r>
    <x v="2"/>
    <n v="300157"/>
    <x v="302"/>
    <x v="1"/>
    <x v="8"/>
    <x v="1"/>
    <x v="15"/>
    <x v="2"/>
    <m/>
    <n v="157"/>
    <x v="1"/>
    <n v="0"/>
    <x v="21"/>
    <n v="2"/>
    <m/>
    <m/>
    <m/>
    <n v="3"/>
    <n v="3"/>
    <m/>
    <s v="V"/>
    <m/>
    <n v="136.33333333333334"/>
    <n v="0.66381418092909539"/>
    <n v="1.6638141809290954"/>
    <n v="7"/>
    <m/>
    <m/>
    <m/>
    <x v="2"/>
    <n v="1"/>
  </r>
  <r>
    <x v="2"/>
    <n v="300157"/>
    <x v="302"/>
    <x v="1"/>
    <x v="8"/>
    <x v="1"/>
    <x v="15"/>
    <x v="2"/>
    <m/>
    <m/>
    <x v="2"/>
    <n v="0"/>
    <x v="21"/>
    <n v="2"/>
    <m/>
    <m/>
    <n v="93"/>
    <n v="3"/>
    <n v="3"/>
    <m/>
    <s v="V"/>
    <m/>
    <n v="136.33333333333334"/>
    <n v="0.68215158924205377"/>
    <n v="1.6821515892420538"/>
    <n v="7"/>
    <m/>
    <m/>
    <m/>
    <x v="2"/>
    <n v="1"/>
  </r>
  <r>
    <x v="2"/>
    <n v="300157"/>
    <x v="302"/>
    <x v="1"/>
    <x v="8"/>
    <x v="1"/>
    <x v="15"/>
    <x v="2"/>
    <m/>
    <m/>
    <x v="3"/>
    <n v="0"/>
    <x v="21"/>
    <n v="2"/>
    <m/>
    <m/>
    <n v="88"/>
    <m/>
    <m/>
    <m/>
    <m/>
    <m/>
    <n v="136.33333333333334"/>
    <n v="0.6454767726161369"/>
    <n v="1.6454767726161368"/>
    <s v=""/>
    <m/>
    <m/>
    <m/>
    <x v="2"/>
    <n v="1"/>
  </r>
  <r>
    <x v="2"/>
    <n v="300212"/>
    <x v="303"/>
    <x v="1"/>
    <x v="8"/>
    <x v="1"/>
    <x v="15"/>
    <x v="2"/>
    <m/>
    <n v="212"/>
    <x v="1"/>
    <n v="1"/>
    <x v="18"/>
    <n v="4"/>
    <n v="64"/>
    <m/>
    <n v="143"/>
    <n v="4"/>
    <n v="3"/>
    <m/>
    <s v="V"/>
    <m/>
    <n v="236.1"/>
    <n v="0.60567556120288013"/>
    <n v="3.6056755612028804"/>
    <n v="10"/>
    <m/>
    <m/>
    <m/>
    <x v="2"/>
    <n v="3"/>
  </r>
  <r>
    <x v="2"/>
    <n v="300212"/>
    <x v="303"/>
    <x v="1"/>
    <x v="8"/>
    <x v="1"/>
    <x v="15"/>
    <x v="2"/>
    <m/>
    <m/>
    <x v="2"/>
    <n v="0"/>
    <x v="17"/>
    <n v="4"/>
    <n v="59"/>
    <n v="147"/>
    <n v="199"/>
    <n v="4"/>
    <n v="3"/>
    <m/>
    <s v="V"/>
    <m/>
    <n v="185"/>
    <n v="1.0756756756756756"/>
    <n v="3.0756756756756758"/>
    <n v="9"/>
    <m/>
    <m/>
    <m/>
    <x v="2"/>
    <n v="2"/>
  </r>
  <r>
    <x v="2"/>
    <n v="300212"/>
    <x v="303"/>
    <x v="1"/>
    <x v="8"/>
    <x v="1"/>
    <x v="15"/>
    <x v="2"/>
    <m/>
    <m/>
    <x v="3"/>
    <n v="0"/>
    <x v="17"/>
    <n v="4"/>
    <n v="47"/>
    <n v="130"/>
    <n v="181"/>
    <n v="3"/>
    <n v="5"/>
    <m/>
    <s v="V"/>
    <m/>
    <n v="185"/>
    <n v="0.97837837837837838"/>
    <n v="2.9783783783783786"/>
    <n v="10"/>
    <m/>
    <m/>
    <m/>
    <x v="2"/>
    <n v="2"/>
  </r>
  <r>
    <x v="2"/>
    <n v="300212"/>
    <x v="303"/>
    <x v="1"/>
    <x v="8"/>
    <x v="1"/>
    <x v="15"/>
    <x v="2"/>
    <m/>
    <m/>
    <x v="4"/>
    <n v="0"/>
    <x v="17"/>
    <n v="3"/>
    <n v="64"/>
    <n v="132"/>
    <n v="146"/>
    <m/>
    <m/>
    <m/>
    <m/>
    <m/>
    <n v="185"/>
    <n v="0.78918918918918923"/>
    <n v="2.7891891891891891"/>
    <s v=""/>
    <m/>
    <m/>
    <m/>
    <x v="2"/>
    <n v="2"/>
  </r>
  <r>
    <x v="2"/>
    <n v="300306"/>
    <x v="304"/>
    <x v="1"/>
    <x v="8"/>
    <x v="1"/>
    <x v="15"/>
    <x v="2"/>
    <m/>
    <n v="306"/>
    <x v="1"/>
    <n v="0"/>
    <x v="21"/>
    <n v="2"/>
    <m/>
    <m/>
    <m/>
    <n v="3"/>
    <n v="2"/>
    <m/>
    <s v="V"/>
    <m/>
    <n v="136.33333333333334"/>
    <n v="0.71882640586797064"/>
    <n v="1.7188264058679708"/>
    <n v="6"/>
    <m/>
    <m/>
    <m/>
    <x v="2"/>
    <n v="1"/>
  </r>
  <r>
    <x v="2"/>
    <n v="300306"/>
    <x v="304"/>
    <x v="1"/>
    <x v="8"/>
    <x v="1"/>
    <x v="15"/>
    <x v="2"/>
    <m/>
    <m/>
    <x v="2"/>
    <n v="0"/>
    <x v="21"/>
    <n v="2"/>
    <m/>
    <m/>
    <n v="120"/>
    <n v="3"/>
    <n v="3"/>
    <m/>
    <s v="V"/>
    <m/>
    <n v="136.33333333333334"/>
    <n v="0.88019559902200484"/>
    <n v="1.8801955990220049"/>
    <n v="7"/>
    <m/>
    <m/>
    <m/>
    <x v="2"/>
    <n v="1"/>
  </r>
  <r>
    <x v="2"/>
    <n v="300306"/>
    <x v="304"/>
    <x v="1"/>
    <x v="8"/>
    <x v="1"/>
    <x v="15"/>
    <x v="2"/>
    <m/>
    <m/>
    <x v="3"/>
    <n v="0"/>
    <x v="21"/>
    <n v="2"/>
    <m/>
    <m/>
    <n v="86"/>
    <m/>
    <m/>
    <m/>
    <m/>
    <m/>
    <n v="136.33333333333334"/>
    <n v="0.63080684596577008"/>
    <n v="1.6308068459657701"/>
    <s v=""/>
    <m/>
    <m/>
    <m/>
    <x v="2"/>
    <n v="1"/>
  </r>
  <r>
    <x v="2"/>
    <n v="300306"/>
    <x v="304"/>
    <x v="1"/>
    <x v="8"/>
    <x v="1"/>
    <x v="15"/>
    <x v="2"/>
    <m/>
    <m/>
    <x v="4"/>
    <n v="0"/>
    <x v="21"/>
    <n v="2"/>
    <m/>
    <m/>
    <n v="88"/>
    <m/>
    <m/>
    <m/>
    <m/>
    <m/>
    <n v="136.33333333333334"/>
    <n v="0.6454767726161369"/>
    <n v="1.6454767726161368"/>
    <s v=""/>
    <m/>
    <m/>
    <m/>
    <x v="2"/>
    <n v="1"/>
  </r>
  <r>
    <x v="2"/>
    <n v="300036"/>
    <x v="305"/>
    <x v="1"/>
    <x v="8"/>
    <x v="1"/>
    <x v="16"/>
    <x v="2"/>
    <m/>
    <n v="36"/>
    <x v="1"/>
    <n v="1"/>
    <x v="18"/>
    <n v="4"/>
    <n v="61"/>
    <m/>
    <n v="146"/>
    <n v="4"/>
    <n v="4"/>
    <m/>
    <s v="V"/>
    <m/>
    <n v="236.1"/>
    <n v="0.61838204150783571"/>
    <n v="3.6183820415078358"/>
    <n v="11"/>
    <m/>
    <m/>
    <m/>
    <x v="2"/>
    <n v="3"/>
  </r>
  <r>
    <x v="2"/>
    <n v="300036"/>
    <x v="305"/>
    <x v="1"/>
    <x v="8"/>
    <x v="1"/>
    <x v="16"/>
    <x v="2"/>
    <m/>
    <m/>
    <x v="2"/>
    <n v="1"/>
    <x v="18"/>
    <n v="4"/>
    <n v="54"/>
    <n v="200"/>
    <n v="208"/>
    <n v="4"/>
    <n v="3"/>
    <m/>
    <s v="V"/>
    <m/>
    <n v="236.1"/>
    <n v="0.8809826344769166"/>
    <n v="3.8809826344769167"/>
    <n v="10"/>
    <m/>
    <m/>
    <m/>
    <x v="2"/>
    <n v="3"/>
  </r>
  <r>
    <x v="2"/>
    <n v="300036"/>
    <x v="305"/>
    <x v="1"/>
    <x v="8"/>
    <x v="1"/>
    <x v="16"/>
    <x v="2"/>
    <m/>
    <m/>
    <x v="3"/>
    <n v="0"/>
    <x v="18"/>
    <n v="4"/>
    <n v="61"/>
    <n v="204"/>
    <n v="209"/>
    <n v="3"/>
    <n v="4"/>
    <m/>
    <s v="V"/>
    <m/>
    <n v="236.1"/>
    <n v="0.8852181279119018"/>
    <n v="3.8852181279119016"/>
    <n v="10"/>
    <m/>
    <m/>
    <m/>
    <x v="2"/>
    <n v="3"/>
  </r>
  <r>
    <x v="2"/>
    <n v="300278"/>
    <x v="306"/>
    <x v="1"/>
    <x v="8"/>
    <x v="1"/>
    <x v="16"/>
    <x v="2"/>
    <m/>
    <n v="278"/>
    <x v="1"/>
    <n v="1"/>
    <x v="18"/>
    <n v="4"/>
    <n v="61"/>
    <m/>
    <n v="134"/>
    <n v="4"/>
    <n v="4"/>
    <m/>
    <s v="V"/>
    <m/>
    <n v="236.1"/>
    <n v="0.56755612028801361"/>
    <n v="3.5675561202880135"/>
    <n v="11"/>
    <m/>
    <m/>
    <m/>
    <x v="2"/>
    <n v="3"/>
  </r>
  <r>
    <x v="2"/>
    <n v="300278"/>
    <x v="306"/>
    <x v="1"/>
    <x v="8"/>
    <x v="1"/>
    <x v="16"/>
    <x v="2"/>
    <m/>
    <m/>
    <x v="2"/>
    <n v="1"/>
    <x v="18"/>
    <n v="4"/>
    <n v="48"/>
    <n v="167"/>
    <n v="168"/>
    <n v="4"/>
    <n v="4"/>
    <m/>
    <s v="V"/>
    <m/>
    <n v="236.1"/>
    <n v="0.71156289707750953"/>
    <n v="3.7115628970775094"/>
    <n v="11"/>
    <m/>
    <m/>
    <m/>
    <x v="2"/>
    <n v="3"/>
  </r>
  <r>
    <x v="2"/>
    <n v="300278"/>
    <x v="306"/>
    <x v="1"/>
    <x v="8"/>
    <x v="1"/>
    <x v="16"/>
    <x v="2"/>
    <m/>
    <m/>
    <x v="3"/>
    <n v="1"/>
    <x v="18"/>
    <n v="4"/>
    <n v="60"/>
    <n v="185"/>
    <n v="185"/>
    <n v="4"/>
    <n v="4"/>
    <m/>
    <s v="V"/>
    <m/>
    <n v="236.1"/>
    <n v="0.78356628547225748"/>
    <n v="3.7835662854722574"/>
    <n v="11"/>
    <m/>
    <m/>
    <m/>
    <x v="2"/>
    <n v="3"/>
  </r>
  <r>
    <x v="2"/>
    <n v="300278"/>
    <x v="306"/>
    <x v="1"/>
    <x v="8"/>
    <x v="1"/>
    <x v="16"/>
    <x v="2"/>
    <m/>
    <m/>
    <x v="4"/>
    <n v="0"/>
    <x v="18"/>
    <n v="4"/>
    <n v="58"/>
    <n v="169"/>
    <n v="171"/>
    <m/>
    <m/>
    <m/>
    <m/>
    <m/>
    <n v="236.1"/>
    <n v="0.72426937738246511"/>
    <n v="3.7242693773824653"/>
    <s v=""/>
    <m/>
    <m/>
    <m/>
    <x v="2"/>
    <n v="3"/>
  </r>
  <r>
    <x v="2"/>
    <n v="300063"/>
    <x v="307"/>
    <x v="1"/>
    <x v="8"/>
    <x v="1"/>
    <x v="17"/>
    <x v="2"/>
    <m/>
    <n v="63"/>
    <x v="1"/>
    <n v="2"/>
    <x v="20"/>
    <n v="5"/>
    <n v="67"/>
    <m/>
    <n v="189"/>
    <n v="5"/>
    <n v="5"/>
    <m/>
    <s v="V"/>
    <m/>
    <n v="256.77777777777777"/>
    <n v="0.73604500216356561"/>
    <n v="4.7360450021635661"/>
    <n v="14"/>
    <m/>
    <m/>
    <m/>
    <x v="2"/>
    <n v="4"/>
  </r>
  <r>
    <x v="2"/>
    <n v="300063"/>
    <x v="307"/>
    <x v="1"/>
    <x v="8"/>
    <x v="1"/>
    <x v="17"/>
    <x v="2"/>
    <m/>
    <m/>
    <x v="2"/>
    <n v="2"/>
    <x v="20"/>
    <n v="5"/>
    <n v="64"/>
    <n v="215"/>
    <n v="236"/>
    <n v="5"/>
    <n v="4"/>
    <m/>
    <s v="V"/>
    <m/>
    <n v="256.77777777777777"/>
    <n v="0.91908264820424057"/>
    <n v="4.9190826482042409"/>
    <n v="13"/>
    <m/>
    <m/>
    <m/>
    <x v="2"/>
    <n v="4"/>
  </r>
  <r>
    <x v="2"/>
    <n v="300063"/>
    <x v="307"/>
    <x v="1"/>
    <x v="8"/>
    <x v="1"/>
    <x v="17"/>
    <x v="2"/>
    <m/>
    <m/>
    <x v="3"/>
    <n v="2"/>
    <x v="20"/>
    <n v="5"/>
    <n v="70"/>
    <n v="233"/>
    <n v="230"/>
    <n v="5"/>
    <n v="5"/>
    <m/>
    <s v="V"/>
    <m/>
    <n v="256.77777777777777"/>
    <n v="0.89571614019904811"/>
    <n v="4.8957161401990481"/>
    <n v="14"/>
    <m/>
    <m/>
    <m/>
    <x v="2"/>
    <n v="4"/>
  </r>
  <r>
    <x v="2"/>
    <n v="300063"/>
    <x v="307"/>
    <x v="1"/>
    <x v="8"/>
    <x v="1"/>
    <x v="17"/>
    <x v="2"/>
    <m/>
    <m/>
    <x v="4"/>
    <n v="1"/>
    <x v="20"/>
    <n v="5"/>
    <n v="72"/>
    <n v="242"/>
    <n v="246"/>
    <n v="5"/>
    <n v="5"/>
    <m/>
    <s v="V"/>
    <m/>
    <n v="256.77777777777777"/>
    <n v="0.95802682821289487"/>
    <n v="4.958026828212895"/>
    <n v="14"/>
    <m/>
    <m/>
    <m/>
    <x v="2"/>
    <n v="4"/>
  </r>
  <r>
    <x v="2"/>
    <n v="300193"/>
    <x v="308"/>
    <x v="1"/>
    <x v="8"/>
    <x v="1"/>
    <x v="17"/>
    <x v="2"/>
    <m/>
    <n v="193"/>
    <x v="1"/>
    <n v="2"/>
    <x v="20"/>
    <n v="5"/>
    <n v="67"/>
    <m/>
    <n v="162"/>
    <n v="4"/>
    <n v="5"/>
    <m/>
    <s v="V"/>
    <m/>
    <n v="256.77777777777777"/>
    <n v="0.63089571614019901"/>
    <n v="4.6308957161401993"/>
    <n v="13"/>
    <m/>
    <m/>
    <m/>
    <x v="2"/>
    <n v="4"/>
  </r>
  <r>
    <x v="2"/>
    <n v="300193"/>
    <x v="308"/>
    <x v="1"/>
    <x v="8"/>
    <x v="1"/>
    <x v="17"/>
    <x v="2"/>
    <m/>
    <m/>
    <x v="2"/>
    <n v="3"/>
    <x v="20"/>
    <n v="5"/>
    <n v="70"/>
    <n v="236"/>
    <n v="235"/>
    <n v="4"/>
    <n v="5"/>
    <m/>
    <s v="V"/>
    <m/>
    <n v="256.77777777777777"/>
    <n v="0.91518823020337514"/>
    <n v="4.9151882302033751"/>
    <n v="13"/>
    <m/>
    <m/>
    <m/>
    <x v="2"/>
    <n v="4"/>
  </r>
  <r>
    <x v="2"/>
    <n v="300193"/>
    <x v="308"/>
    <x v="1"/>
    <x v="8"/>
    <x v="1"/>
    <x v="17"/>
    <x v="2"/>
    <m/>
    <m/>
    <x v="3"/>
    <n v="2"/>
    <x v="20"/>
    <n v="5"/>
    <n v="65"/>
    <n v="230"/>
    <n v="230"/>
    <n v="4"/>
    <n v="6"/>
    <m/>
    <s v="V"/>
    <m/>
    <n v="256.77777777777777"/>
    <n v="0.89571614019904811"/>
    <n v="4.8957161401990481"/>
    <n v="14"/>
    <m/>
    <m/>
    <m/>
    <x v="2"/>
    <n v="4"/>
  </r>
  <r>
    <x v="2"/>
    <n v="300193"/>
    <x v="308"/>
    <x v="1"/>
    <x v="8"/>
    <x v="1"/>
    <x v="17"/>
    <x v="2"/>
    <m/>
    <m/>
    <x v="4"/>
    <n v="2"/>
    <x v="20"/>
    <n v="5"/>
    <n v="70"/>
    <n v="240"/>
    <n v="240"/>
    <n v="4"/>
    <n v="5"/>
    <m/>
    <s v="V"/>
    <m/>
    <n v="256.77777777777777"/>
    <n v="0.93466032020770229"/>
    <n v="4.9346603202077022"/>
    <n v="13"/>
    <m/>
    <m/>
    <m/>
    <x v="2"/>
    <n v="4"/>
  </r>
  <r>
    <x v="2"/>
    <n v="300239"/>
    <x v="309"/>
    <x v="1"/>
    <x v="8"/>
    <x v="1"/>
    <x v="17"/>
    <x v="2"/>
    <m/>
    <n v="239"/>
    <x v="1"/>
    <n v="2"/>
    <x v="20"/>
    <n v="5"/>
    <n v="70"/>
    <m/>
    <n v="193"/>
    <n v="4"/>
    <n v="5"/>
    <m/>
    <s v="V"/>
    <m/>
    <n v="256.77777777777777"/>
    <n v="0.75162267416702733"/>
    <n v="4.7516226741670273"/>
    <n v="13"/>
    <m/>
    <m/>
    <m/>
    <x v="2"/>
    <n v="4"/>
  </r>
  <r>
    <x v="2"/>
    <n v="300239"/>
    <x v="309"/>
    <x v="1"/>
    <x v="8"/>
    <x v="1"/>
    <x v="17"/>
    <x v="2"/>
    <m/>
    <m/>
    <x v="2"/>
    <n v="2"/>
    <x v="20"/>
    <n v="5"/>
    <n v="73"/>
    <n v="254"/>
    <n v="252"/>
    <n v="5"/>
    <n v="5"/>
    <m/>
    <s v="V"/>
    <m/>
    <n v="256.77777777777777"/>
    <n v="0.98139333621808744"/>
    <n v="4.9813933362180878"/>
    <n v="14"/>
    <m/>
    <m/>
    <m/>
    <x v="2"/>
    <n v="4"/>
  </r>
  <r>
    <x v="2"/>
    <n v="300239"/>
    <x v="309"/>
    <x v="1"/>
    <x v="8"/>
    <x v="1"/>
    <x v="17"/>
    <x v="2"/>
    <m/>
    <m/>
    <x v="3"/>
    <n v="3"/>
    <x v="20"/>
    <n v="5"/>
    <n v="65"/>
    <n v="227"/>
    <n v="221"/>
    <n v="4"/>
    <n v="5"/>
    <m/>
    <s v="V"/>
    <m/>
    <n v="256.77777777777777"/>
    <n v="0.86066637819125924"/>
    <n v="4.8606663781912589"/>
    <n v="13"/>
    <m/>
    <m/>
    <m/>
    <x v="2"/>
    <n v="4"/>
  </r>
  <r>
    <x v="2"/>
    <n v="300239"/>
    <x v="309"/>
    <x v="1"/>
    <x v="8"/>
    <x v="1"/>
    <x v="17"/>
    <x v="2"/>
    <m/>
    <m/>
    <x v="4"/>
    <n v="1"/>
    <x v="20"/>
    <n v="5"/>
    <n v="68"/>
    <n v="227"/>
    <n v="228"/>
    <n v="5"/>
    <n v="4"/>
    <m/>
    <s v="V"/>
    <m/>
    <n v="256.77777777777777"/>
    <n v="0.88792730419731725"/>
    <n v="4.8879273041973175"/>
    <n v="13"/>
    <m/>
    <m/>
    <m/>
    <x v="2"/>
    <n v="4"/>
  </r>
  <r>
    <x v="2"/>
    <n v="300075"/>
    <x v="310"/>
    <x v="1"/>
    <x v="8"/>
    <x v="1"/>
    <x v="18"/>
    <x v="2"/>
    <m/>
    <n v="75"/>
    <x v="1"/>
    <n v="2"/>
    <x v="19"/>
    <n v="6"/>
    <n v="85"/>
    <m/>
    <n v="115"/>
    <n v="5"/>
    <n v="7"/>
    <m/>
    <s v="V"/>
    <m/>
    <n v="239.11111111111111"/>
    <n v="0.48094795539033458"/>
    <n v="5.4809479553903344"/>
    <n v="17"/>
    <m/>
    <m/>
    <m/>
    <x v="2"/>
    <n v="5"/>
  </r>
  <r>
    <x v="2"/>
    <n v="300075"/>
    <x v="310"/>
    <x v="1"/>
    <x v="8"/>
    <x v="1"/>
    <x v="18"/>
    <x v="2"/>
    <m/>
    <m/>
    <x v="2"/>
    <n v="0"/>
    <x v="20"/>
    <n v="6"/>
    <n v="80"/>
    <n v="257"/>
    <n v="141"/>
    <n v="5"/>
    <n v="6"/>
    <m/>
    <s v="V"/>
    <m/>
    <n v="256.77777777777777"/>
    <n v="0.54911293812202511"/>
    <n v="4.5491129381220254"/>
    <n v="15"/>
    <m/>
    <m/>
    <m/>
    <x v="2"/>
    <n v="4"/>
  </r>
  <r>
    <x v="2"/>
    <n v="300075"/>
    <x v="310"/>
    <x v="1"/>
    <x v="8"/>
    <x v="1"/>
    <x v="18"/>
    <x v="2"/>
    <m/>
    <m/>
    <x v="3"/>
    <n v="2"/>
    <x v="19"/>
    <n v="6"/>
    <n v="79"/>
    <n v="275"/>
    <n v="126"/>
    <n v="5"/>
    <n v="6"/>
    <m/>
    <s v="V"/>
    <m/>
    <n v="239.11111111111111"/>
    <n v="0.52695167286245348"/>
    <n v="5.5269516728624533"/>
    <n v="16"/>
    <m/>
    <m/>
    <m/>
    <x v="2"/>
    <n v="5"/>
  </r>
  <r>
    <x v="2"/>
    <n v="300075"/>
    <x v="310"/>
    <x v="1"/>
    <x v="8"/>
    <x v="1"/>
    <x v="18"/>
    <x v="2"/>
    <m/>
    <m/>
    <x v="4"/>
    <n v="2"/>
    <x v="19"/>
    <n v="6"/>
    <n v="61"/>
    <n v="259"/>
    <n v="53"/>
    <n v="5"/>
    <n v="5"/>
    <m/>
    <s v="V"/>
    <m/>
    <n v="239.11111111111111"/>
    <n v="0.22165427509293681"/>
    <n v="5.2216542750929369"/>
    <n v="15"/>
    <m/>
    <m/>
    <m/>
    <x v="2"/>
    <n v="5"/>
  </r>
  <r>
    <x v="2"/>
    <n v="300159"/>
    <x v="311"/>
    <x v="1"/>
    <x v="8"/>
    <x v="1"/>
    <x v="18"/>
    <x v="2"/>
    <m/>
    <n v="159"/>
    <x v="1"/>
    <n v="1"/>
    <x v="19"/>
    <n v="6"/>
    <n v="75"/>
    <m/>
    <n v="96"/>
    <n v="4"/>
    <n v="7"/>
    <m/>
    <s v="V"/>
    <m/>
    <n v="239.11111111111111"/>
    <n v="0.40148698884758366"/>
    <n v="5.4014869888475836"/>
    <n v="16"/>
    <m/>
    <m/>
    <m/>
    <x v="2"/>
    <n v="5"/>
  </r>
  <r>
    <x v="2"/>
    <n v="300159"/>
    <x v="311"/>
    <x v="1"/>
    <x v="8"/>
    <x v="1"/>
    <x v="18"/>
    <x v="2"/>
    <m/>
    <m/>
    <x v="2"/>
    <n v="1"/>
    <x v="19"/>
    <n v="6"/>
    <n v="70"/>
    <n v="260"/>
    <n v="186"/>
    <n v="5"/>
    <n v="7"/>
    <m/>
    <s v="V"/>
    <m/>
    <n v="239.11111111111111"/>
    <n v="0.77788104089219334"/>
    <n v="5.7778810408921935"/>
    <n v="17"/>
    <m/>
    <m/>
    <m/>
    <x v="2"/>
    <n v="5"/>
  </r>
  <r>
    <x v="2"/>
    <n v="300159"/>
    <x v="311"/>
    <x v="1"/>
    <x v="8"/>
    <x v="1"/>
    <x v="18"/>
    <x v="2"/>
    <m/>
    <m/>
    <x v="3"/>
    <n v="2"/>
    <x v="19"/>
    <n v="6"/>
    <n v="70"/>
    <n v="269"/>
    <n v="95"/>
    <n v="5"/>
    <n v="6"/>
    <m/>
    <s v="V"/>
    <m/>
    <n v="239.11111111111111"/>
    <n v="0.39730483271375466"/>
    <n v="5.3973048327137549"/>
    <n v="16"/>
    <m/>
    <m/>
    <m/>
    <x v="2"/>
    <n v="5"/>
  </r>
  <r>
    <x v="2"/>
    <n v="300159"/>
    <x v="311"/>
    <x v="1"/>
    <x v="8"/>
    <x v="1"/>
    <x v="18"/>
    <x v="2"/>
    <m/>
    <m/>
    <x v="4"/>
    <n v="2"/>
    <x v="19"/>
    <n v="6"/>
    <n v="73"/>
    <n v="262"/>
    <n v="161"/>
    <n v="5"/>
    <n v="7"/>
    <m/>
    <s v="V"/>
    <m/>
    <n v="239.11111111111111"/>
    <n v="0.67332713754646845"/>
    <n v="5.6733271375464689"/>
    <n v="17"/>
    <m/>
    <m/>
    <m/>
    <x v="2"/>
    <n v="5"/>
  </r>
  <r>
    <x v="2"/>
    <n v="300227"/>
    <x v="312"/>
    <x v="1"/>
    <x v="8"/>
    <x v="1"/>
    <x v="18"/>
    <x v="2"/>
    <m/>
    <n v="227"/>
    <x v="1"/>
    <n v="3"/>
    <x v="19"/>
    <n v="6"/>
    <n v="77"/>
    <m/>
    <n v="147"/>
    <n v="5"/>
    <n v="7"/>
    <m/>
    <s v="V"/>
    <m/>
    <n v="239.11111111111111"/>
    <n v="0.61477695167286239"/>
    <n v="5.6147769516728623"/>
    <n v="17"/>
    <m/>
    <m/>
    <m/>
    <x v="2"/>
    <n v="5"/>
  </r>
  <r>
    <x v="2"/>
    <n v="300227"/>
    <x v="312"/>
    <x v="1"/>
    <x v="8"/>
    <x v="1"/>
    <x v="18"/>
    <x v="2"/>
    <m/>
    <m/>
    <x v="2"/>
    <n v="2"/>
    <x v="19"/>
    <n v="6"/>
    <n v="75"/>
    <n v="266"/>
    <n v="154"/>
    <n v="5"/>
    <n v="8"/>
    <m/>
    <s v="V"/>
    <m/>
    <n v="239.11111111111111"/>
    <n v="0.64405204460966536"/>
    <n v="5.6440520446096656"/>
    <n v="18"/>
    <m/>
    <m/>
    <m/>
    <x v="2"/>
    <n v="5"/>
  </r>
  <r>
    <x v="2"/>
    <n v="300227"/>
    <x v="312"/>
    <x v="1"/>
    <x v="8"/>
    <x v="1"/>
    <x v="18"/>
    <x v="2"/>
    <m/>
    <m/>
    <x v="3"/>
    <n v="4"/>
    <x v="19"/>
    <n v="6"/>
    <n v="67"/>
    <n v="242"/>
    <n v="184"/>
    <n v="5"/>
    <n v="7"/>
    <m/>
    <s v="V"/>
    <m/>
    <n v="239.11111111111111"/>
    <n v="0.76951672862453535"/>
    <n v="5.7695167286245352"/>
    <n v="17"/>
    <m/>
    <m/>
    <m/>
    <x v="2"/>
    <n v="5"/>
  </r>
  <r>
    <x v="2"/>
    <n v="300088"/>
    <x v="313"/>
    <x v="1"/>
    <x v="8"/>
    <x v="1"/>
    <x v="19"/>
    <x v="2"/>
    <m/>
    <n v="88"/>
    <x v="1"/>
    <n v="2"/>
    <x v="16"/>
    <n v="7"/>
    <n v="100"/>
    <m/>
    <n v="206"/>
    <n v="3"/>
    <n v="11"/>
    <m/>
    <s v="E"/>
    <m/>
    <n v="212.3"/>
    <n v="0.97032501177578889"/>
    <n v="6.9703250117757891"/>
    <n v="20"/>
    <m/>
    <m/>
    <m/>
    <x v="2"/>
    <n v="6"/>
  </r>
  <r>
    <x v="2"/>
    <n v="300088"/>
    <x v="313"/>
    <x v="1"/>
    <x v="8"/>
    <x v="1"/>
    <x v="19"/>
    <x v="2"/>
    <m/>
    <m/>
    <x v="2"/>
    <n v="2"/>
    <x v="16"/>
    <n v="7"/>
    <n v="95"/>
    <n v="255"/>
    <n v="95"/>
    <n v="4"/>
    <n v="8"/>
    <m/>
    <s v="V"/>
    <m/>
    <n v="212.3"/>
    <n v="0.44747998115873761"/>
    <n v="6.4474799811587378"/>
    <n v="18"/>
    <m/>
    <m/>
    <m/>
    <x v="2"/>
    <n v="6"/>
  </r>
  <r>
    <x v="2"/>
    <n v="300088"/>
    <x v="313"/>
    <x v="1"/>
    <x v="8"/>
    <x v="1"/>
    <x v="19"/>
    <x v="2"/>
    <m/>
    <m/>
    <x v="3"/>
    <n v="2"/>
    <x v="16"/>
    <n v="7"/>
    <n v="100"/>
    <n v="276"/>
    <n v="124"/>
    <n v="4"/>
    <n v="9"/>
    <m/>
    <s v="V"/>
    <m/>
    <n v="212.3"/>
    <n v="0.58407913330193117"/>
    <n v="6.5840791333019313"/>
    <n v="19"/>
    <m/>
    <m/>
    <m/>
    <x v="2"/>
    <n v="6"/>
  </r>
  <r>
    <x v="2"/>
    <n v="300088"/>
    <x v="313"/>
    <x v="1"/>
    <x v="8"/>
    <x v="1"/>
    <x v="19"/>
    <x v="2"/>
    <m/>
    <m/>
    <x v="4"/>
    <n v="2"/>
    <x v="16"/>
    <n v="7"/>
    <n v="98"/>
    <n v="261"/>
    <n v="120"/>
    <n v="4"/>
    <n v="9"/>
    <m/>
    <s v="V"/>
    <m/>
    <n v="212.3"/>
    <n v="0.56523787093735278"/>
    <n v="6.5652378709373531"/>
    <n v="19"/>
    <m/>
    <m/>
    <m/>
    <x v="2"/>
    <n v="6"/>
  </r>
  <r>
    <x v="2"/>
    <n v="300190"/>
    <x v="314"/>
    <x v="1"/>
    <x v="8"/>
    <x v="1"/>
    <x v="19"/>
    <x v="2"/>
    <m/>
    <n v="190"/>
    <x v="1"/>
    <n v="3"/>
    <x v="16"/>
    <n v="7"/>
    <n v="75"/>
    <m/>
    <n v="102"/>
    <n v="5"/>
    <n v="8"/>
    <m/>
    <s v="V"/>
    <m/>
    <n v="212.3"/>
    <n v="0.48045219029674985"/>
    <n v="6.4804521902967496"/>
    <n v="19"/>
    <m/>
    <m/>
    <m/>
    <x v="2"/>
    <n v="6"/>
  </r>
  <r>
    <x v="2"/>
    <n v="300190"/>
    <x v="314"/>
    <x v="1"/>
    <x v="8"/>
    <x v="1"/>
    <x v="19"/>
    <x v="2"/>
    <m/>
    <m/>
    <x v="2"/>
    <n v="2"/>
    <x v="16"/>
    <n v="7"/>
    <n v="74"/>
    <n v="215"/>
    <n v="46"/>
    <n v="5"/>
    <n v="8"/>
    <m/>
    <s v="V"/>
    <m/>
    <n v="212.3"/>
    <n v="0.21667451719265191"/>
    <n v="6.2166745171926516"/>
    <n v="19"/>
    <m/>
    <m/>
    <m/>
    <x v="2"/>
    <n v="6"/>
  </r>
  <r>
    <x v="2"/>
    <n v="300190"/>
    <x v="314"/>
    <x v="1"/>
    <x v="8"/>
    <x v="1"/>
    <x v="19"/>
    <x v="2"/>
    <m/>
    <m/>
    <x v="3"/>
    <n v="2"/>
    <x v="19"/>
    <n v="6"/>
    <n v="86"/>
    <n v="241"/>
    <n v="161"/>
    <n v="5"/>
    <n v="9"/>
    <m/>
    <s v="V"/>
    <m/>
    <n v="239.11111111111111"/>
    <n v="0.67332713754646845"/>
    <n v="5.6733271375464689"/>
    <n v="19"/>
    <m/>
    <m/>
    <m/>
    <x v="2"/>
    <n v="5"/>
  </r>
  <r>
    <x v="2"/>
    <n v="300190"/>
    <x v="314"/>
    <x v="1"/>
    <x v="8"/>
    <x v="1"/>
    <x v="19"/>
    <x v="2"/>
    <m/>
    <m/>
    <x v="4"/>
    <n v="1"/>
    <x v="19"/>
    <n v="6"/>
    <n v="82"/>
    <n v="237"/>
    <n v="126"/>
    <n v="5"/>
    <n v="10"/>
    <m/>
    <s v="V"/>
    <m/>
    <n v="239.11111111111111"/>
    <n v="0.52695167286245348"/>
    <n v="5.5269516728624533"/>
    <n v="20"/>
    <m/>
    <m/>
    <m/>
    <x v="2"/>
    <n v="5"/>
  </r>
  <r>
    <x v="2"/>
    <n v="300304"/>
    <x v="315"/>
    <x v="1"/>
    <x v="8"/>
    <x v="1"/>
    <x v="19"/>
    <x v="2"/>
    <d v="2014-03-04T00:00:00"/>
    <n v="304"/>
    <x v="1"/>
    <n v="3"/>
    <x v="15"/>
    <n v="8"/>
    <n v="77"/>
    <m/>
    <n v="150"/>
    <n v="4"/>
    <n v="14"/>
    <m/>
    <s v="E"/>
    <m/>
    <n v="192"/>
    <n v="0.78125"/>
    <n v="7.78125"/>
    <n v="25"/>
    <m/>
    <m/>
    <m/>
    <x v="2"/>
    <n v="7"/>
  </r>
  <r>
    <x v="2"/>
    <n v="300304"/>
    <x v="315"/>
    <x v="1"/>
    <x v="8"/>
    <x v="1"/>
    <x v="19"/>
    <x v="2"/>
    <m/>
    <m/>
    <x v="2"/>
    <n v="3"/>
    <x v="16"/>
    <n v="7"/>
    <n v="80"/>
    <n v="229"/>
    <n v="148"/>
    <n v="5"/>
    <n v="11"/>
    <m/>
    <s v="E"/>
    <m/>
    <n v="212.3"/>
    <n v="0.69712670748940175"/>
    <n v="6.6971267074894021"/>
    <n v="22"/>
    <m/>
    <m/>
    <m/>
    <x v="2"/>
    <n v="6"/>
  </r>
  <r>
    <x v="2"/>
    <n v="300304"/>
    <x v="315"/>
    <x v="1"/>
    <x v="8"/>
    <x v="1"/>
    <x v="19"/>
    <x v="2"/>
    <m/>
    <m/>
    <x v="3"/>
    <n v="2"/>
    <x v="16"/>
    <n v="7"/>
    <n v="75"/>
    <n v="201"/>
    <n v="101"/>
    <n v="5"/>
    <n v="11"/>
    <m/>
    <s v="E"/>
    <m/>
    <n v="212.3"/>
    <n v="0.47574187470560525"/>
    <n v="6.475741874705605"/>
    <n v="22"/>
    <m/>
    <m/>
    <m/>
    <x v="2"/>
    <n v="6"/>
  </r>
  <r>
    <x v="2"/>
    <n v="300304"/>
    <x v="315"/>
    <x v="1"/>
    <x v="8"/>
    <x v="1"/>
    <x v="19"/>
    <x v="2"/>
    <m/>
    <m/>
    <x v="4"/>
    <n v="3"/>
    <x v="16"/>
    <n v="7"/>
    <n v="82"/>
    <n v="222"/>
    <n v="164"/>
    <n v="5"/>
    <n v="11"/>
    <m/>
    <s v="E"/>
    <m/>
    <n v="212.3"/>
    <n v="0.77249175694771544"/>
    <n v="6.7724917569477157"/>
    <n v="22"/>
    <m/>
    <m/>
    <m/>
    <x v="2"/>
    <n v="6"/>
  </r>
  <r>
    <x v="2"/>
    <n v="300009"/>
    <x v="316"/>
    <x v="1"/>
    <x v="8"/>
    <x v="1"/>
    <x v="20"/>
    <x v="2"/>
    <m/>
    <n v="9"/>
    <x v="1"/>
    <n v="3"/>
    <x v="15"/>
    <n v="8"/>
    <n v="86"/>
    <m/>
    <n v="119"/>
    <n v="5"/>
    <n v="12"/>
    <m/>
    <s v="E"/>
    <n v="4"/>
    <n v="192"/>
    <n v="0.61979166666666663"/>
    <n v="7.619791666666667"/>
    <n v="24"/>
    <m/>
    <m/>
    <m/>
    <x v="2"/>
    <n v="7"/>
  </r>
  <r>
    <x v="2"/>
    <n v="300009"/>
    <x v="316"/>
    <x v="1"/>
    <x v="8"/>
    <x v="1"/>
    <x v="20"/>
    <x v="2"/>
    <m/>
    <m/>
    <x v="2"/>
    <n v="5"/>
    <x v="15"/>
    <n v="8"/>
    <n v="95"/>
    <n v="236"/>
    <n v="163"/>
    <n v="7"/>
    <n v="11"/>
    <m/>
    <s v="E"/>
    <n v="4"/>
    <n v="192"/>
    <n v="0.84895833333333337"/>
    <n v="7.848958333333333"/>
    <n v="25"/>
    <m/>
    <m/>
    <m/>
    <x v="2"/>
    <n v="7"/>
  </r>
  <r>
    <x v="2"/>
    <n v="300009"/>
    <x v="316"/>
    <x v="1"/>
    <x v="8"/>
    <x v="1"/>
    <x v="20"/>
    <x v="2"/>
    <m/>
    <m/>
    <x v="3"/>
    <n v="2"/>
    <x v="15"/>
    <n v="8"/>
    <n v="84"/>
    <n v="265"/>
    <n v="113"/>
    <n v="6"/>
    <n v="11"/>
    <m/>
    <s v="E"/>
    <n v="4"/>
    <n v="192"/>
    <n v="0.58854166666666663"/>
    <n v="7.588541666666667"/>
    <n v="24"/>
    <m/>
    <m/>
    <m/>
    <x v="2"/>
    <n v="7"/>
  </r>
  <r>
    <x v="2"/>
    <n v="300117"/>
    <x v="317"/>
    <x v="1"/>
    <x v="8"/>
    <x v="1"/>
    <x v="20"/>
    <x v="2"/>
    <m/>
    <n v="117"/>
    <x v="1"/>
    <n v="1"/>
    <x v="15"/>
    <n v="8"/>
    <n v="103"/>
    <m/>
    <n v="151"/>
    <n v="6"/>
    <n v="12"/>
    <m/>
    <s v="E"/>
    <n v="4"/>
    <n v="192"/>
    <n v="0.78645833333333337"/>
    <n v="7.786458333333333"/>
    <n v="25"/>
    <m/>
    <m/>
    <m/>
    <x v="2"/>
    <n v="7"/>
  </r>
  <r>
    <x v="2"/>
    <n v="300117"/>
    <x v="317"/>
    <x v="1"/>
    <x v="8"/>
    <x v="1"/>
    <x v="20"/>
    <x v="2"/>
    <m/>
    <m/>
    <x v="2"/>
    <n v="2"/>
    <x v="16"/>
    <n v="7"/>
    <n v="105"/>
    <n v="272"/>
    <n v="111"/>
    <n v="5"/>
    <n v="12"/>
    <m/>
    <s v="E"/>
    <n v="4"/>
    <n v="212.3"/>
    <n v="0.52284503061705134"/>
    <n v="6.5228450306170513"/>
    <n v="23"/>
    <m/>
    <m/>
    <m/>
    <x v="2"/>
    <n v="6"/>
  </r>
  <r>
    <x v="2"/>
    <n v="300117"/>
    <x v="317"/>
    <x v="1"/>
    <x v="8"/>
    <x v="1"/>
    <x v="20"/>
    <x v="2"/>
    <m/>
    <m/>
    <x v="3"/>
    <n v="2"/>
    <x v="15"/>
    <n v="8"/>
    <n v="85"/>
    <n v="210"/>
    <n v="130"/>
    <n v="6"/>
    <n v="9"/>
    <m/>
    <s v="V"/>
    <n v="4"/>
    <n v="192"/>
    <n v="0.67708333333333337"/>
    <n v="7.677083333333333"/>
    <n v="22"/>
    <m/>
    <m/>
    <m/>
    <x v="2"/>
    <n v="7"/>
  </r>
  <r>
    <x v="2"/>
    <n v="300117"/>
    <x v="317"/>
    <x v="1"/>
    <x v="8"/>
    <x v="1"/>
    <x v="20"/>
    <x v="2"/>
    <m/>
    <m/>
    <x v="4"/>
    <n v="0"/>
    <x v="15"/>
    <n v="8"/>
    <n v="95"/>
    <n v="230"/>
    <n v="62"/>
    <n v="5"/>
    <n v="9"/>
    <m/>
    <s v="v E"/>
    <n v="4"/>
    <n v="192"/>
    <n v="0.32291666666666669"/>
    <n v="7.322916666666667"/>
    <n v="21"/>
    <m/>
    <m/>
    <m/>
    <x v="2"/>
    <n v="7"/>
  </r>
  <r>
    <x v="2"/>
    <n v="300258"/>
    <x v="318"/>
    <x v="1"/>
    <x v="8"/>
    <x v="1"/>
    <x v="20"/>
    <x v="2"/>
    <m/>
    <n v="258"/>
    <x v="1"/>
    <n v="2"/>
    <x v="15"/>
    <n v="8"/>
    <n v="106"/>
    <m/>
    <n v="88"/>
    <n v="6"/>
    <n v="13"/>
    <m/>
    <s v="E"/>
    <n v="4"/>
    <n v="192"/>
    <n v="0.45833333333333331"/>
    <n v="7.458333333333333"/>
    <n v="26"/>
    <m/>
    <m/>
    <m/>
    <x v="2"/>
    <n v="7"/>
  </r>
  <r>
    <x v="2"/>
    <n v="300258"/>
    <x v="318"/>
    <x v="1"/>
    <x v="8"/>
    <x v="1"/>
    <x v="20"/>
    <x v="2"/>
    <m/>
    <m/>
    <x v="2"/>
    <n v="2"/>
    <x v="15"/>
    <n v="8"/>
    <n v="82"/>
    <n v="210"/>
    <n v="107"/>
    <n v="5"/>
    <n v="11"/>
    <m/>
    <s v="E"/>
    <n v="4"/>
    <n v="192"/>
    <n v="0.55729166666666663"/>
    <n v="7.557291666666667"/>
    <n v="23"/>
    <m/>
    <m/>
    <m/>
    <x v="2"/>
    <n v="7"/>
  </r>
  <r>
    <x v="2"/>
    <n v="300258"/>
    <x v="318"/>
    <x v="1"/>
    <x v="8"/>
    <x v="1"/>
    <x v="20"/>
    <x v="2"/>
    <m/>
    <m/>
    <x v="3"/>
    <n v="4"/>
    <x v="15"/>
    <n v="8"/>
    <n v="93"/>
    <n v="205"/>
    <n v="56"/>
    <n v="5"/>
    <n v="15"/>
    <n v="10"/>
    <s v="DR"/>
    <n v="4"/>
    <n v="192"/>
    <n v="0.29166666666666669"/>
    <n v="7.291666666666667"/>
    <n v="27"/>
    <m/>
    <m/>
    <m/>
    <x v="2"/>
    <n v="7"/>
  </r>
  <r>
    <x v="2"/>
    <n v="300017"/>
    <x v="319"/>
    <x v="1"/>
    <x v="8"/>
    <x v="1"/>
    <x v="21"/>
    <x v="2"/>
    <m/>
    <n v="17"/>
    <x v="1"/>
    <n v="2"/>
    <x v="11"/>
    <n v="9"/>
    <n v="101"/>
    <m/>
    <n v="81"/>
    <n v="4"/>
    <n v="15"/>
    <m/>
    <s v="DR"/>
    <n v="4"/>
    <n v="169.93333333333334"/>
    <n v="0.47665751275009804"/>
    <n v="8.4766575127500978"/>
    <n v="27"/>
    <m/>
    <m/>
    <m/>
    <x v="2"/>
    <n v="8"/>
  </r>
  <r>
    <x v="2"/>
    <n v="300017"/>
    <x v="319"/>
    <x v="1"/>
    <x v="8"/>
    <x v="1"/>
    <x v="21"/>
    <x v="2"/>
    <m/>
    <m/>
    <x v="2"/>
    <n v="1"/>
    <x v="16"/>
    <n v="9"/>
    <n v="101"/>
    <n v="221"/>
    <n v="115"/>
    <n v="5"/>
    <n v="11"/>
    <m/>
    <s v="DR"/>
    <n v="4"/>
    <n v="212.3"/>
    <n v="0.54168629298162974"/>
    <n v="6.5416862929816295"/>
    <n v="22"/>
    <m/>
    <m/>
    <m/>
    <x v="2"/>
    <n v="6"/>
  </r>
  <r>
    <x v="2"/>
    <n v="300017"/>
    <x v="319"/>
    <x v="1"/>
    <x v="8"/>
    <x v="1"/>
    <x v="21"/>
    <x v="2"/>
    <m/>
    <m/>
    <x v="3"/>
    <n v="0"/>
    <x v="15"/>
    <n v="9"/>
    <n v="89"/>
    <n v="218"/>
    <n v="41"/>
    <n v="5"/>
    <n v="12"/>
    <m/>
    <s v="V"/>
    <n v="4"/>
    <n v="192"/>
    <n v="0.21354166666666666"/>
    <n v="7.213541666666667"/>
    <n v="24"/>
    <m/>
    <m/>
    <m/>
    <x v="2"/>
    <n v="7"/>
  </r>
  <r>
    <x v="2"/>
    <n v="300191"/>
    <x v="320"/>
    <x v="1"/>
    <x v="8"/>
    <x v="1"/>
    <x v="21"/>
    <x v="2"/>
    <m/>
    <n v="191"/>
    <x v="1"/>
    <n v="4"/>
    <x v="11"/>
    <n v="9"/>
    <n v="101"/>
    <m/>
    <n v="130"/>
    <n v="5"/>
    <n v="14"/>
    <m/>
    <s v="E"/>
    <n v="4"/>
    <n v="169.93333333333334"/>
    <n v="0.76500588466065123"/>
    <n v="8.7650058846606509"/>
    <n v="27"/>
    <m/>
    <m/>
    <m/>
    <x v="2"/>
    <n v="8"/>
  </r>
  <r>
    <x v="2"/>
    <n v="300191"/>
    <x v="320"/>
    <x v="1"/>
    <x v="8"/>
    <x v="1"/>
    <x v="21"/>
    <x v="2"/>
    <m/>
    <m/>
    <x v="2"/>
    <n v="2"/>
    <x v="11"/>
    <n v="9"/>
    <n v="101"/>
    <n v="211"/>
    <n v="162"/>
    <n v="6"/>
    <n v="13"/>
    <m/>
    <s v="E"/>
    <n v="4"/>
    <n v="169.93333333333334"/>
    <n v="0.95331502550019609"/>
    <n v="8.9533150255001956"/>
    <n v="27"/>
    <m/>
    <m/>
    <m/>
    <x v="2"/>
    <n v="8"/>
  </r>
  <r>
    <x v="2"/>
    <n v="300191"/>
    <x v="320"/>
    <x v="1"/>
    <x v="8"/>
    <x v="1"/>
    <x v="21"/>
    <x v="2"/>
    <m/>
    <m/>
    <x v="3"/>
    <n v="1"/>
    <x v="11"/>
    <n v="9"/>
    <n v="98"/>
    <n v="202"/>
    <n v="125"/>
    <n v="4"/>
    <n v="13"/>
    <m/>
    <s v="E"/>
    <n v="4"/>
    <n v="169.93333333333334"/>
    <n v="0.7355825814044723"/>
    <n v="8.7355825814044721"/>
    <n v="25"/>
    <m/>
    <m/>
    <m/>
    <x v="2"/>
    <n v="8"/>
  </r>
  <r>
    <x v="2"/>
    <n v="300191"/>
    <x v="320"/>
    <x v="1"/>
    <x v="8"/>
    <x v="1"/>
    <x v="21"/>
    <x v="2"/>
    <m/>
    <m/>
    <x v="4"/>
    <n v="0"/>
    <x v="15"/>
    <n v="8"/>
    <n v="71"/>
    <n v="201"/>
    <n v="38"/>
    <n v="5"/>
    <n v="7"/>
    <m/>
    <s v="V"/>
    <n v="4"/>
    <n v="192"/>
    <n v="0.19791666666666666"/>
    <n v="7.197916666666667"/>
    <n v="19"/>
    <m/>
    <m/>
    <m/>
    <x v="2"/>
    <n v="7"/>
  </r>
  <r>
    <x v="2"/>
    <n v="300320"/>
    <x v="321"/>
    <x v="1"/>
    <x v="8"/>
    <x v="1"/>
    <x v="21"/>
    <x v="2"/>
    <m/>
    <n v="320"/>
    <x v="1"/>
    <n v="2"/>
    <x v="15"/>
    <n v="8"/>
    <n v="98"/>
    <m/>
    <n v="96"/>
    <n v="5"/>
    <n v="16"/>
    <m/>
    <s v="DR"/>
    <n v="4"/>
    <n v="192"/>
    <n v="0.5"/>
    <n v="7.5"/>
    <n v="28"/>
    <m/>
    <m/>
    <m/>
    <x v="2"/>
    <n v="7"/>
  </r>
  <r>
    <x v="2"/>
    <n v="300320"/>
    <x v="321"/>
    <x v="1"/>
    <x v="8"/>
    <x v="1"/>
    <x v="21"/>
    <x v="2"/>
    <m/>
    <m/>
    <x v="2"/>
    <n v="3"/>
    <x v="12"/>
    <n v="10"/>
    <n v="98"/>
    <n v="172"/>
    <n v="51"/>
    <n v="5"/>
    <n v="16"/>
    <m/>
    <s v="DR"/>
    <n v="4"/>
    <n v="178.4"/>
    <n v="0.2858744394618834"/>
    <n v="9.2858744394618835"/>
    <n v="30"/>
    <m/>
    <m/>
    <m/>
    <x v="2"/>
    <n v="9"/>
  </r>
  <r>
    <x v="2"/>
    <n v="300320"/>
    <x v="321"/>
    <x v="1"/>
    <x v="8"/>
    <x v="1"/>
    <x v="21"/>
    <x v="2"/>
    <m/>
    <m/>
    <x v="3"/>
    <n v="2"/>
    <x v="12"/>
    <n v="10"/>
    <n v="105"/>
    <n v="180"/>
    <n v="71"/>
    <n v="5"/>
    <n v="16"/>
    <m/>
    <s v="DR"/>
    <n v="4"/>
    <n v="178.4"/>
    <n v="0.39798206278026904"/>
    <n v="9.3979820627802688"/>
    <n v="30"/>
    <m/>
    <m/>
    <m/>
    <x v="2"/>
    <n v="9"/>
  </r>
  <r>
    <x v="2"/>
    <n v="300320"/>
    <x v="321"/>
    <x v="1"/>
    <x v="8"/>
    <x v="1"/>
    <x v="21"/>
    <x v="2"/>
    <m/>
    <m/>
    <x v="4"/>
    <n v="0"/>
    <x v="15"/>
    <n v="8"/>
    <n v="65"/>
    <n v="171"/>
    <n v="118"/>
    <n v="4"/>
    <n v="6"/>
    <m/>
    <s v="V"/>
    <n v="4"/>
    <n v="192"/>
    <n v="0.61458333333333337"/>
    <n v="7.614583333333333"/>
    <n v="17"/>
    <m/>
    <m/>
    <m/>
    <x v="2"/>
    <n v="7"/>
  </r>
  <r>
    <x v="2"/>
    <n v="300019"/>
    <x v="322"/>
    <x v="1"/>
    <x v="8"/>
    <x v="1"/>
    <x v="22"/>
    <x v="2"/>
    <m/>
    <n v="19"/>
    <x v="1"/>
    <n v="2"/>
    <x v="12"/>
    <n v="10"/>
    <n v="106"/>
    <m/>
    <n v="92"/>
    <n v="6"/>
    <n v="19"/>
    <m/>
    <s v="E"/>
    <n v="4"/>
    <n v="178.4"/>
    <n v="0.51569506726457393"/>
    <n v="9.5156950672645735"/>
    <n v="34"/>
    <m/>
    <m/>
    <m/>
    <x v="2"/>
    <n v="9"/>
  </r>
  <r>
    <x v="2"/>
    <n v="300019"/>
    <x v="322"/>
    <x v="1"/>
    <x v="8"/>
    <x v="1"/>
    <x v="22"/>
    <x v="2"/>
    <m/>
    <m/>
    <x v="2"/>
    <n v="2"/>
    <x v="11"/>
    <n v="9"/>
    <n v="92"/>
    <n v="179"/>
    <n v="132"/>
    <n v="7"/>
    <n v="15"/>
    <m/>
    <s v="E"/>
    <n v="4"/>
    <n v="169.93333333333334"/>
    <n v="0.77677520596312277"/>
    <n v="8.7767752059631228"/>
    <n v="30"/>
    <m/>
    <m/>
    <m/>
    <x v="2"/>
    <n v="8"/>
  </r>
  <r>
    <x v="2"/>
    <n v="300019"/>
    <x v="322"/>
    <x v="1"/>
    <x v="8"/>
    <x v="1"/>
    <x v="22"/>
    <x v="2"/>
    <m/>
    <m/>
    <x v="3"/>
    <n v="2"/>
    <x v="11"/>
    <n v="9"/>
    <n v="100"/>
    <n v="176"/>
    <n v="60"/>
    <n v="5"/>
    <n v="20"/>
    <m/>
    <s v="DR"/>
    <n v="4"/>
    <n v="169.93333333333334"/>
    <n v="0.35307963907414669"/>
    <n v="8.3530796390741475"/>
    <n v="33"/>
    <m/>
    <m/>
    <m/>
    <x v="2"/>
    <n v="8"/>
  </r>
  <r>
    <x v="2"/>
    <n v="300019"/>
    <x v="322"/>
    <x v="1"/>
    <x v="8"/>
    <x v="1"/>
    <x v="22"/>
    <x v="2"/>
    <m/>
    <m/>
    <x v="4"/>
    <n v="1"/>
    <x v="15"/>
    <n v="8"/>
    <n v="98"/>
    <n v="177"/>
    <n v="111"/>
    <n v="7"/>
    <n v="15"/>
    <m/>
    <s v="E"/>
    <n v="4"/>
    <n v="192"/>
    <n v="0.578125"/>
    <n v="7.578125"/>
    <n v="29"/>
    <m/>
    <m/>
    <m/>
    <x v="2"/>
    <n v="7"/>
  </r>
  <r>
    <x v="2"/>
    <n v="300147"/>
    <x v="323"/>
    <x v="1"/>
    <x v="8"/>
    <x v="1"/>
    <x v="22"/>
    <x v="2"/>
    <m/>
    <n v="147"/>
    <x v="1"/>
    <n v="2"/>
    <x v="12"/>
    <n v="10"/>
    <n v="107"/>
    <m/>
    <n v="120"/>
    <n v="6"/>
    <n v="17"/>
    <m/>
    <s v="DR"/>
    <n v="4"/>
    <n v="178.4"/>
    <n v="0.67264573991031384"/>
    <n v="9.6726457399103136"/>
    <n v="32"/>
    <m/>
    <m/>
    <m/>
    <x v="2"/>
    <n v="9"/>
  </r>
  <r>
    <x v="2"/>
    <n v="300147"/>
    <x v="323"/>
    <x v="1"/>
    <x v="8"/>
    <x v="1"/>
    <x v="22"/>
    <x v="2"/>
    <m/>
    <m/>
    <x v="2"/>
    <n v="2"/>
    <x v="12"/>
    <n v="10"/>
    <n v="94"/>
    <n v="170"/>
    <n v="49"/>
    <n v="6"/>
    <n v="16"/>
    <m/>
    <s v="E"/>
    <n v="4"/>
    <n v="178.4"/>
    <n v="0.27466367713004486"/>
    <n v="9.2746636771300448"/>
    <n v="31"/>
    <m/>
    <m/>
    <m/>
    <x v="2"/>
    <n v="9"/>
  </r>
  <r>
    <x v="2"/>
    <n v="300147"/>
    <x v="323"/>
    <x v="1"/>
    <x v="8"/>
    <x v="1"/>
    <x v="22"/>
    <x v="2"/>
    <m/>
    <m/>
    <x v="3"/>
    <n v="2"/>
    <x v="12"/>
    <n v="10"/>
    <n v="110"/>
    <n v="180"/>
    <n v="71"/>
    <n v="5"/>
    <n v="15"/>
    <m/>
    <s v="E"/>
    <n v="4"/>
    <n v="178.4"/>
    <n v="0.39798206278026904"/>
    <n v="9.3979820627802688"/>
    <n v="29"/>
    <m/>
    <m/>
    <m/>
    <x v="2"/>
    <n v="9"/>
  </r>
  <r>
    <x v="2"/>
    <n v="300147"/>
    <x v="323"/>
    <x v="1"/>
    <x v="8"/>
    <x v="1"/>
    <x v="22"/>
    <x v="2"/>
    <m/>
    <m/>
    <x v="4"/>
    <n v="1"/>
    <x v="12"/>
    <n v="10"/>
    <n v="104"/>
    <n v="181"/>
    <n v="36"/>
    <n v="5"/>
    <n v="18"/>
    <m/>
    <s v="E"/>
    <n v="4"/>
    <n v="178.4"/>
    <n v="0.20179372197309417"/>
    <n v="9.201793721973095"/>
    <n v="32"/>
    <m/>
    <m/>
    <m/>
    <x v="2"/>
    <n v="9"/>
  </r>
  <r>
    <x v="2"/>
    <n v="300268"/>
    <x v="324"/>
    <x v="1"/>
    <x v="8"/>
    <x v="1"/>
    <x v="22"/>
    <x v="2"/>
    <m/>
    <n v="268"/>
    <x v="1"/>
    <n v="2"/>
    <x v="12"/>
    <n v="10"/>
    <n v="130"/>
    <m/>
    <n v="177"/>
    <n v="5"/>
    <n v="17"/>
    <m/>
    <s v="DR"/>
    <n v="4"/>
    <n v="178.4"/>
    <n v="0.99215246636771293"/>
    <n v="9.9921524663677133"/>
    <n v="31"/>
    <m/>
    <m/>
    <m/>
    <x v="2"/>
    <n v="9"/>
  </r>
  <r>
    <x v="2"/>
    <n v="300268"/>
    <x v="324"/>
    <x v="1"/>
    <x v="8"/>
    <x v="1"/>
    <x v="22"/>
    <x v="2"/>
    <m/>
    <m/>
    <x v="2"/>
    <n v="2"/>
    <x v="12"/>
    <n v="10"/>
    <n v="130"/>
    <n v="195"/>
    <n v="119"/>
    <n v="6"/>
    <n v="16"/>
    <m/>
    <s v="E"/>
    <n v="4"/>
    <n v="178.4"/>
    <n v="0.6670403587443946"/>
    <n v="9.6670403587443943"/>
    <n v="31"/>
    <m/>
    <m/>
    <m/>
    <x v="2"/>
    <n v="9"/>
  </r>
  <r>
    <x v="2"/>
    <n v="300268"/>
    <x v="324"/>
    <x v="1"/>
    <x v="8"/>
    <x v="1"/>
    <x v="22"/>
    <x v="2"/>
    <m/>
    <m/>
    <x v="3"/>
    <n v="6"/>
    <x v="12"/>
    <n v="10"/>
    <n v="104"/>
    <n v="166"/>
    <n v="35"/>
    <n v="7"/>
    <n v="17"/>
    <m/>
    <s v="E"/>
    <n v="4"/>
    <n v="178.4"/>
    <n v="0.19618834080717487"/>
    <n v="9.1961883408071756"/>
    <n v="33"/>
    <m/>
    <m/>
    <m/>
    <x v="2"/>
    <n v="9"/>
  </r>
  <r>
    <x v="2"/>
    <n v="300069"/>
    <x v="325"/>
    <x v="1"/>
    <x v="8"/>
    <x v="1"/>
    <x v="23"/>
    <x v="2"/>
    <m/>
    <n v="69"/>
    <x v="1"/>
    <n v="4"/>
    <x v="6"/>
    <n v="11"/>
    <n v="123"/>
    <m/>
    <n v="62"/>
    <n v="5"/>
    <n v="19"/>
    <m/>
    <s v="DR"/>
    <n v="12"/>
    <n v="178.5"/>
    <n v="0.34733893557422968"/>
    <n v="10.34733893557423"/>
    <n v="34"/>
    <m/>
    <m/>
    <m/>
    <x v="2"/>
    <n v="10"/>
  </r>
  <r>
    <x v="2"/>
    <n v="300069"/>
    <x v="325"/>
    <x v="1"/>
    <x v="8"/>
    <x v="1"/>
    <x v="23"/>
    <x v="2"/>
    <m/>
    <m/>
    <x v="2"/>
    <n v="4"/>
    <x v="6"/>
    <n v="11"/>
    <n v="110"/>
    <n v="173"/>
    <n v="159"/>
    <n v="4"/>
    <n v="20"/>
    <m/>
    <s v="DR"/>
    <n v="13"/>
    <n v="178.5"/>
    <n v="0.89075630252100846"/>
    <n v="10.890756302521009"/>
    <n v="34"/>
    <m/>
    <m/>
    <m/>
    <x v="2"/>
    <n v="10"/>
  </r>
  <r>
    <x v="2"/>
    <n v="300069"/>
    <x v="325"/>
    <x v="1"/>
    <x v="8"/>
    <x v="1"/>
    <x v="23"/>
    <x v="2"/>
    <m/>
    <m/>
    <x v="3"/>
    <n v="5"/>
    <x v="6"/>
    <n v="11"/>
    <n v="114"/>
    <n v="170"/>
    <n v="82"/>
    <n v="4"/>
    <n v="19"/>
    <m/>
    <s v="DR"/>
    <n v="14"/>
    <n v="178.5"/>
    <n v="0.45938375350140054"/>
    <n v="10.459383753501401"/>
    <n v="33"/>
    <m/>
    <m/>
    <m/>
    <x v="2"/>
    <n v="10"/>
  </r>
  <r>
    <x v="2"/>
    <n v="300126"/>
    <x v="326"/>
    <x v="1"/>
    <x v="8"/>
    <x v="1"/>
    <x v="23"/>
    <x v="2"/>
    <m/>
    <n v="126"/>
    <x v="1"/>
    <n v="2"/>
    <x v="6"/>
    <n v="11"/>
    <n v="120"/>
    <m/>
    <n v="123"/>
    <n v="5"/>
    <n v="18"/>
    <m/>
    <s v="DR"/>
    <n v="9"/>
    <n v="178.5"/>
    <n v="0.68907563025210083"/>
    <n v="10.6890756302521"/>
    <n v="33"/>
    <m/>
    <m/>
    <m/>
    <x v="2"/>
    <n v="10"/>
  </r>
  <r>
    <x v="2"/>
    <n v="300126"/>
    <x v="326"/>
    <x v="1"/>
    <x v="8"/>
    <x v="1"/>
    <x v="23"/>
    <x v="2"/>
    <m/>
    <m/>
    <x v="2"/>
    <n v="4"/>
    <x v="6"/>
    <n v="11"/>
    <n v="121"/>
    <n v="190"/>
    <n v="82"/>
    <n v="4"/>
    <n v="18"/>
    <m/>
    <s v="DR"/>
    <n v="10"/>
    <n v="178.5"/>
    <n v="0.45938375350140054"/>
    <n v="10.459383753501401"/>
    <n v="32"/>
    <m/>
    <m/>
    <m/>
    <x v="2"/>
    <n v="10"/>
  </r>
  <r>
    <x v="2"/>
    <n v="300126"/>
    <x v="326"/>
    <x v="1"/>
    <x v="8"/>
    <x v="1"/>
    <x v="23"/>
    <x v="2"/>
    <m/>
    <m/>
    <x v="3"/>
    <n v="2"/>
    <x v="12"/>
    <n v="10"/>
    <n v="109"/>
    <n v="180"/>
    <n v="106"/>
    <n v="5"/>
    <n v="17"/>
    <m/>
    <s v="DR"/>
    <n v="11"/>
    <n v="178.4"/>
    <n v="0.59417040358744388"/>
    <n v="9.5941704035874444"/>
    <n v="31"/>
    <m/>
    <m/>
    <m/>
    <x v="2"/>
    <n v="9"/>
  </r>
  <r>
    <x v="2"/>
    <n v="300275"/>
    <x v="327"/>
    <x v="1"/>
    <x v="8"/>
    <x v="1"/>
    <x v="23"/>
    <x v="2"/>
    <m/>
    <n v="275"/>
    <x v="1"/>
    <n v="2"/>
    <x v="6"/>
    <n v="11"/>
    <n v="120"/>
    <m/>
    <n v="75"/>
    <n v="4"/>
    <n v="18"/>
    <m/>
    <s v="DR"/>
    <n v="5"/>
    <n v="178.5"/>
    <n v="0.42016806722689076"/>
    <n v="10.420168067226891"/>
    <n v="32"/>
    <m/>
    <m/>
    <m/>
    <x v="2"/>
    <n v="10"/>
  </r>
  <r>
    <x v="2"/>
    <n v="300275"/>
    <x v="327"/>
    <x v="1"/>
    <x v="8"/>
    <x v="1"/>
    <x v="23"/>
    <x v="2"/>
    <m/>
    <m/>
    <x v="2"/>
    <n v="3"/>
    <x v="12"/>
    <n v="10"/>
    <n v="118"/>
    <n v="175"/>
    <n v="61"/>
    <n v="4"/>
    <n v="17"/>
    <m/>
    <s v="DR"/>
    <n v="6"/>
    <n v="178.4"/>
    <n v="0.34192825112107622"/>
    <n v="9.3419282511210771"/>
    <n v="30"/>
    <m/>
    <m/>
    <m/>
    <x v="2"/>
    <n v="9"/>
  </r>
  <r>
    <x v="2"/>
    <n v="300275"/>
    <x v="327"/>
    <x v="1"/>
    <x v="8"/>
    <x v="1"/>
    <x v="23"/>
    <x v="2"/>
    <m/>
    <m/>
    <x v="3"/>
    <n v="5"/>
    <x v="12"/>
    <n v="10"/>
    <n v="119"/>
    <n v="182"/>
    <n v="120"/>
    <n v="5"/>
    <n v="17"/>
    <m/>
    <s v="DR"/>
    <n v="7"/>
    <n v="178.4"/>
    <n v="0.67264573991031384"/>
    <n v="9.6726457399103136"/>
    <n v="31"/>
    <m/>
    <m/>
    <m/>
    <x v="2"/>
    <n v="9"/>
  </r>
  <r>
    <x v="2"/>
    <n v="300275"/>
    <x v="327"/>
    <x v="1"/>
    <x v="8"/>
    <x v="1"/>
    <x v="23"/>
    <x v="2"/>
    <m/>
    <m/>
    <x v="4"/>
    <n v="2"/>
    <x v="12"/>
    <n v="10"/>
    <n v="106"/>
    <n v="171"/>
    <n v="51"/>
    <n v="6"/>
    <n v="12"/>
    <m/>
    <s v="V"/>
    <n v="8"/>
    <n v="178.4"/>
    <n v="0.2858744394618834"/>
    <n v="9.2858744394618835"/>
    <n v="27"/>
    <m/>
    <m/>
    <m/>
    <x v="2"/>
    <n v="9"/>
  </r>
  <r>
    <x v="2"/>
    <n v="300020"/>
    <x v="328"/>
    <x v="1"/>
    <x v="8"/>
    <x v="1"/>
    <x v="24"/>
    <x v="2"/>
    <m/>
    <n v="20"/>
    <x v="1"/>
    <n v="2"/>
    <x v="7"/>
    <n v="12"/>
    <n v="114"/>
    <m/>
    <n v="122"/>
    <n v="4"/>
    <n v="20"/>
    <m/>
    <s v="DR"/>
    <m/>
    <n v="178.5"/>
    <n v="0.68347338935574231"/>
    <n v="11.683473389355742"/>
    <n v="35"/>
    <m/>
    <m/>
    <m/>
    <x v="2"/>
    <n v="11"/>
  </r>
  <r>
    <x v="2"/>
    <n v="300020"/>
    <x v="328"/>
    <x v="1"/>
    <x v="8"/>
    <x v="1"/>
    <x v="24"/>
    <x v="2"/>
    <m/>
    <m/>
    <x v="2"/>
    <n v="3"/>
    <x v="7"/>
    <n v="12"/>
    <n v="121"/>
    <n v="187"/>
    <n v="89"/>
    <n v="4"/>
    <n v="20"/>
    <m/>
    <s v="DR"/>
    <m/>
    <n v="178.5"/>
    <n v="0.49859943977591037"/>
    <n v="11.49859943977591"/>
    <n v="35"/>
    <m/>
    <m/>
    <m/>
    <x v="2"/>
    <n v="11"/>
  </r>
  <r>
    <x v="2"/>
    <n v="300020"/>
    <x v="328"/>
    <x v="1"/>
    <x v="8"/>
    <x v="1"/>
    <x v="24"/>
    <x v="2"/>
    <m/>
    <m/>
    <x v="3"/>
    <n v="1"/>
    <x v="6"/>
    <n v="11"/>
    <n v="115"/>
    <n v="192"/>
    <n v="131"/>
    <m/>
    <m/>
    <m/>
    <m/>
    <m/>
    <n v="178.5"/>
    <n v="0.73389355742296913"/>
    <n v="10.733893557422968"/>
    <s v=""/>
    <m/>
    <m/>
    <m/>
    <x v="2"/>
    <n v="10"/>
  </r>
  <r>
    <x v="2"/>
    <n v="300020"/>
    <x v="328"/>
    <x v="1"/>
    <x v="8"/>
    <x v="1"/>
    <x v="24"/>
    <x v="2"/>
    <m/>
    <m/>
    <x v="4"/>
    <n v="1"/>
    <x v="6"/>
    <n v="11"/>
    <n v="108"/>
    <n v="167"/>
    <n v="65"/>
    <n v="5"/>
    <n v="18"/>
    <m/>
    <s v="DR"/>
    <m/>
    <n v="178.5"/>
    <n v="0.36414565826330531"/>
    <n v="10.364145658263306"/>
    <n v="33"/>
    <m/>
    <m/>
    <m/>
    <x v="2"/>
    <n v="10"/>
  </r>
  <r>
    <x v="2"/>
    <n v="300204"/>
    <x v="329"/>
    <x v="1"/>
    <x v="8"/>
    <x v="1"/>
    <x v="24"/>
    <x v="2"/>
    <m/>
    <n v="204"/>
    <x v="1"/>
    <n v="6"/>
    <x v="6"/>
    <n v="11"/>
    <n v="128"/>
    <m/>
    <n v="72"/>
    <n v="4"/>
    <n v="23"/>
    <m/>
    <s v="TS"/>
    <m/>
    <n v="178.5"/>
    <n v="0.40336134453781514"/>
    <n v="10.403361344537815"/>
    <n v="37"/>
    <m/>
    <m/>
    <m/>
    <x v="2"/>
    <n v="10"/>
  </r>
  <r>
    <x v="2"/>
    <n v="300204"/>
    <x v="329"/>
    <x v="1"/>
    <x v="8"/>
    <x v="1"/>
    <x v="24"/>
    <x v="2"/>
    <m/>
    <m/>
    <x v="2"/>
    <n v="12"/>
    <x v="7"/>
    <n v="12"/>
    <n v="108"/>
    <n v="170"/>
    <n v="127"/>
    <n v="5"/>
    <n v="21"/>
    <m/>
    <s v="TS"/>
    <m/>
    <n v="178.5"/>
    <n v="0.71148459383753504"/>
    <n v="11.711484593837534"/>
    <n v="37"/>
    <m/>
    <m/>
    <m/>
    <x v="2"/>
    <n v="11"/>
  </r>
  <r>
    <x v="2"/>
    <n v="300204"/>
    <x v="329"/>
    <x v="1"/>
    <x v="8"/>
    <x v="1"/>
    <x v="24"/>
    <x v="2"/>
    <m/>
    <m/>
    <x v="3"/>
    <n v="0"/>
    <x v="12"/>
    <n v="10"/>
    <n v="75"/>
    <n v="132"/>
    <n v="76"/>
    <n v="5"/>
    <n v="9"/>
    <m/>
    <s v="V"/>
    <m/>
    <n v="178.4"/>
    <n v="0.42600896860986548"/>
    <n v="9.4260089686098656"/>
    <n v="23"/>
    <m/>
    <m/>
    <m/>
    <x v="2"/>
    <n v="9"/>
  </r>
  <r>
    <x v="2"/>
    <n v="300325"/>
    <x v="330"/>
    <x v="1"/>
    <x v="8"/>
    <x v="1"/>
    <x v="24"/>
    <x v="2"/>
    <m/>
    <n v="325"/>
    <x v="1"/>
    <n v="4"/>
    <x v="6"/>
    <n v="11"/>
    <n v="132"/>
    <m/>
    <n v="36"/>
    <n v="4"/>
    <n v="20"/>
    <m/>
    <s v="TS"/>
    <m/>
    <n v="178.5"/>
    <n v="0.20168067226890757"/>
    <n v="10.201680672268907"/>
    <n v="34"/>
    <m/>
    <m/>
    <m/>
    <x v="2"/>
    <n v="10"/>
  </r>
  <r>
    <x v="2"/>
    <n v="300325"/>
    <x v="330"/>
    <x v="1"/>
    <x v="8"/>
    <x v="1"/>
    <x v="24"/>
    <x v="2"/>
    <m/>
    <m/>
    <x v="2"/>
    <n v="10"/>
    <x v="12"/>
    <n v="10"/>
    <n v="125"/>
    <n v="127"/>
    <n v="72"/>
    <n v="4"/>
    <n v="19"/>
    <m/>
    <s v="DR"/>
    <m/>
    <n v="178.4"/>
    <n v="0.40358744394618834"/>
    <n v="9.4035874439461882"/>
    <n v="32"/>
    <m/>
    <m/>
    <m/>
    <x v="2"/>
    <n v="9"/>
  </r>
  <r>
    <x v="2"/>
    <n v="300325"/>
    <x v="330"/>
    <x v="1"/>
    <x v="8"/>
    <x v="1"/>
    <x v="24"/>
    <x v="2"/>
    <m/>
    <m/>
    <x v="3"/>
    <n v="3"/>
    <x v="12"/>
    <n v="10"/>
    <n v="124"/>
    <n v="175"/>
    <n v="167"/>
    <n v="4"/>
    <n v="20"/>
    <n v="11"/>
    <s v="TS"/>
    <m/>
    <n v="178.4"/>
    <n v="0.93609865470852016"/>
    <n v="9.9360986547085197"/>
    <n v="33"/>
    <m/>
    <m/>
    <m/>
    <x v="2"/>
    <n v="9"/>
  </r>
  <r>
    <x v="2"/>
    <n v="300325"/>
    <x v="330"/>
    <x v="1"/>
    <x v="8"/>
    <x v="1"/>
    <x v="24"/>
    <x v="2"/>
    <m/>
    <m/>
    <x v="4"/>
    <n v="4"/>
    <x v="12"/>
    <n v="10"/>
    <n v="123"/>
    <n v="163"/>
    <n v="100"/>
    <n v="5"/>
    <n v="22"/>
    <m/>
    <s v="DR"/>
    <m/>
    <n v="178.4"/>
    <n v="0.5605381165919282"/>
    <n v="9.5605381165919283"/>
    <n v="36"/>
    <m/>
    <m/>
    <m/>
    <x v="2"/>
    <n v="9"/>
  </r>
  <r>
    <x v="2"/>
    <n v="300330"/>
    <x v="331"/>
    <x v="1"/>
    <x v="8"/>
    <x v="1"/>
    <x v="11"/>
    <x v="2"/>
    <m/>
    <n v="330"/>
    <x v="1"/>
    <m/>
    <x v="1"/>
    <m/>
    <n v="380"/>
    <m/>
    <n v="100"/>
    <m/>
    <n v="16"/>
    <m/>
    <m/>
    <m/>
    <n v="178.5"/>
    <n v="0"/>
    <n v="16"/>
    <n v="32"/>
    <n v="160"/>
    <n v="170"/>
    <m/>
    <x v="1"/>
    <n v="16"/>
  </r>
  <r>
    <x v="2"/>
    <n v="300330"/>
    <x v="331"/>
    <x v="1"/>
    <x v="8"/>
    <x v="1"/>
    <x v="11"/>
    <x v="2"/>
    <m/>
    <m/>
    <x v="2"/>
    <m/>
    <x v="1"/>
    <m/>
    <n v="273"/>
    <m/>
    <m/>
    <m/>
    <m/>
    <m/>
    <m/>
    <m/>
    <n v="178.5"/>
    <n v="0"/>
    <n v="16"/>
    <s v=""/>
    <n v="142"/>
    <n v="168"/>
    <m/>
    <x v="1"/>
    <n v="16"/>
  </r>
  <r>
    <x v="2"/>
    <n v="300330"/>
    <x v="331"/>
    <x v="1"/>
    <x v="8"/>
    <x v="1"/>
    <x v="11"/>
    <x v="2"/>
    <m/>
    <m/>
    <x v="3"/>
    <m/>
    <x v="9"/>
    <m/>
    <n v="437"/>
    <m/>
    <n v="62"/>
    <m/>
    <n v="25"/>
    <m/>
    <m/>
    <m/>
    <n v="178.5"/>
    <n v="0"/>
    <n v="12"/>
    <n v="37"/>
    <n v="120"/>
    <n v="158"/>
    <m/>
    <x v="1"/>
    <n v="12"/>
  </r>
  <r>
    <x v="2"/>
    <n v="300330"/>
    <x v="331"/>
    <x v="1"/>
    <x v="8"/>
    <x v="1"/>
    <x v="11"/>
    <x v="2"/>
    <m/>
    <m/>
    <x v="4"/>
    <m/>
    <x v="1"/>
    <m/>
    <n v="275"/>
    <m/>
    <n v="103"/>
    <m/>
    <m/>
    <m/>
    <m/>
    <m/>
    <n v="178.5"/>
    <n v="0"/>
    <n v="16"/>
    <s v=""/>
    <n v="152"/>
    <n v="170"/>
    <m/>
    <x v="1"/>
    <n v="16"/>
  </r>
  <r>
    <x v="2"/>
    <n v="300076"/>
    <x v="332"/>
    <x v="1"/>
    <x v="8"/>
    <x v="1"/>
    <x v="2"/>
    <x v="2"/>
    <m/>
    <n v="76"/>
    <x v="1"/>
    <m/>
    <x v="4"/>
    <m/>
    <n v="363"/>
    <m/>
    <m/>
    <m/>
    <n v="24"/>
    <m/>
    <m/>
    <n v="3"/>
    <n v="178.5"/>
    <n v="0"/>
    <n v="14"/>
    <n v="38"/>
    <m/>
    <m/>
    <m/>
    <x v="1"/>
    <n v="14"/>
  </r>
  <r>
    <x v="2"/>
    <n v="300076"/>
    <x v="332"/>
    <x v="1"/>
    <x v="8"/>
    <x v="1"/>
    <x v="2"/>
    <x v="2"/>
    <m/>
    <m/>
    <x v="2"/>
    <m/>
    <x v="1"/>
    <m/>
    <n v="335"/>
    <m/>
    <m/>
    <m/>
    <n v="19"/>
    <m/>
    <m/>
    <n v="3"/>
    <n v="178.5"/>
    <n v="0"/>
    <n v="16"/>
    <n v="35"/>
    <m/>
    <m/>
    <m/>
    <x v="1"/>
    <n v="16"/>
  </r>
  <r>
    <x v="2"/>
    <n v="300076"/>
    <x v="332"/>
    <x v="1"/>
    <x v="8"/>
    <x v="1"/>
    <x v="2"/>
    <x v="2"/>
    <m/>
    <m/>
    <x v="3"/>
    <m/>
    <x v="10"/>
    <m/>
    <n v="333"/>
    <m/>
    <m/>
    <m/>
    <n v="22"/>
    <m/>
    <m/>
    <n v="3"/>
    <n v="178.5"/>
    <n v="0"/>
    <n v="18"/>
    <n v="40"/>
    <m/>
    <m/>
    <m/>
    <x v="1"/>
    <n v="18"/>
  </r>
  <r>
    <x v="2"/>
    <n v="300076"/>
    <x v="332"/>
    <x v="1"/>
    <x v="8"/>
    <x v="1"/>
    <x v="2"/>
    <x v="2"/>
    <m/>
    <m/>
    <x v="4"/>
    <m/>
    <x v="1"/>
    <m/>
    <n v="310"/>
    <m/>
    <m/>
    <m/>
    <n v="21"/>
    <m/>
    <m/>
    <n v="2"/>
    <n v="178.5"/>
    <n v="0"/>
    <n v="16"/>
    <n v="37"/>
    <m/>
    <m/>
    <m/>
    <x v="1"/>
    <n v="16"/>
  </r>
  <r>
    <x v="2"/>
    <n v="300153"/>
    <x v="333"/>
    <x v="1"/>
    <x v="8"/>
    <x v="1"/>
    <x v="2"/>
    <x v="2"/>
    <d v="2014-05-21T00:00:00"/>
    <n v="153"/>
    <x v="1"/>
    <m/>
    <x v="1"/>
    <m/>
    <n v="415"/>
    <m/>
    <m/>
    <m/>
    <n v="22"/>
    <m/>
    <m/>
    <n v="3"/>
    <n v="178.5"/>
    <n v="0"/>
    <n v="16"/>
    <n v="38"/>
    <m/>
    <m/>
    <m/>
    <x v="1"/>
    <n v="16"/>
  </r>
  <r>
    <x v="2"/>
    <n v="300153"/>
    <x v="333"/>
    <x v="1"/>
    <x v="8"/>
    <x v="1"/>
    <x v="2"/>
    <x v="2"/>
    <m/>
    <m/>
    <x v="2"/>
    <m/>
    <x v="5"/>
    <m/>
    <n v="354"/>
    <m/>
    <m/>
    <m/>
    <n v="24"/>
    <m/>
    <m/>
    <n v="2"/>
    <n v="178.5"/>
    <n v="0"/>
    <n v="15"/>
    <n v="39"/>
    <m/>
    <m/>
    <m/>
    <x v="1"/>
    <n v="15"/>
  </r>
  <r>
    <x v="2"/>
    <n v="300153"/>
    <x v="333"/>
    <x v="1"/>
    <x v="8"/>
    <x v="1"/>
    <x v="2"/>
    <x v="2"/>
    <m/>
    <m/>
    <x v="3"/>
    <m/>
    <x v="1"/>
    <m/>
    <n v="420"/>
    <m/>
    <m/>
    <m/>
    <n v="21"/>
    <m/>
    <m/>
    <n v="3"/>
    <n v="178.5"/>
    <n v="0"/>
    <n v="16"/>
    <n v="37"/>
    <m/>
    <m/>
    <m/>
    <x v="1"/>
    <n v="16"/>
  </r>
  <r>
    <x v="2"/>
    <n v="300153"/>
    <x v="333"/>
    <x v="1"/>
    <x v="8"/>
    <x v="1"/>
    <x v="2"/>
    <x v="2"/>
    <m/>
    <m/>
    <x v="4"/>
    <m/>
    <x v="1"/>
    <m/>
    <n v="416"/>
    <m/>
    <m/>
    <m/>
    <n v="22"/>
    <m/>
    <m/>
    <n v="3"/>
    <n v="178.5"/>
    <n v="0"/>
    <n v="16"/>
    <n v="38"/>
    <m/>
    <m/>
    <m/>
    <x v="1"/>
    <n v="16"/>
  </r>
  <r>
    <x v="2"/>
    <n v="300197"/>
    <x v="334"/>
    <x v="1"/>
    <x v="8"/>
    <x v="1"/>
    <x v="2"/>
    <x v="2"/>
    <m/>
    <n v="197"/>
    <x v="1"/>
    <m/>
    <x v="2"/>
    <m/>
    <n v="383"/>
    <m/>
    <m/>
    <m/>
    <n v="20"/>
    <m/>
    <m/>
    <n v="3"/>
    <n v="178.5"/>
    <n v="0"/>
    <n v="13"/>
    <n v="33"/>
    <m/>
    <m/>
    <m/>
    <x v="1"/>
    <n v="13"/>
  </r>
  <r>
    <x v="2"/>
    <n v="300197"/>
    <x v="334"/>
    <x v="1"/>
    <x v="8"/>
    <x v="1"/>
    <x v="2"/>
    <x v="2"/>
    <m/>
    <m/>
    <x v="2"/>
    <m/>
    <x v="2"/>
    <m/>
    <n v="345"/>
    <m/>
    <m/>
    <m/>
    <n v="18"/>
    <m/>
    <m/>
    <n v="3"/>
    <n v="178.5"/>
    <n v="0"/>
    <n v="13"/>
    <n v="31"/>
    <m/>
    <m/>
    <m/>
    <x v="1"/>
    <n v="13"/>
  </r>
  <r>
    <x v="2"/>
    <n v="300197"/>
    <x v="334"/>
    <x v="1"/>
    <x v="8"/>
    <x v="1"/>
    <x v="2"/>
    <x v="2"/>
    <m/>
    <m/>
    <x v="3"/>
    <m/>
    <x v="1"/>
    <m/>
    <n v="405"/>
    <m/>
    <m/>
    <m/>
    <n v="20"/>
    <m/>
    <m/>
    <n v="3"/>
    <n v="178.5"/>
    <n v="0"/>
    <n v="16"/>
    <n v="36"/>
    <m/>
    <m/>
    <m/>
    <x v="1"/>
    <n v="16"/>
  </r>
  <r>
    <x v="2"/>
    <n v="300197"/>
    <x v="334"/>
    <x v="1"/>
    <x v="8"/>
    <x v="1"/>
    <x v="2"/>
    <x v="2"/>
    <m/>
    <m/>
    <x v="4"/>
    <m/>
    <x v="4"/>
    <m/>
    <n v="420"/>
    <m/>
    <m/>
    <m/>
    <n v="22"/>
    <m/>
    <m/>
    <n v="3"/>
    <n v="178.5"/>
    <n v="0"/>
    <n v="14"/>
    <n v="36"/>
    <m/>
    <m/>
    <m/>
    <x v="1"/>
    <n v="14"/>
  </r>
  <r>
    <x v="2"/>
    <n v="300293"/>
    <x v="335"/>
    <x v="1"/>
    <x v="8"/>
    <x v="1"/>
    <x v="2"/>
    <x v="2"/>
    <m/>
    <n v="293"/>
    <x v="1"/>
    <m/>
    <x v="1"/>
    <m/>
    <n v="290"/>
    <m/>
    <m/>
    <m/>
    <n v="19"/>
    <m/>
    <m/>
    <n v="3"/>
    <n v="178.5"/>
    <n v="0"/>
    <n v="16"/>
    <n v="35"/>
    <m/>
    <m/>
    <m/>
    <x v="1"/>
    <n v="16"/>
  </r>
  <r>
    <x v="2"/>
    <n v="300293"/>
    <x v="335"/>
    <x v="1"/>
    <x v="8"/>
    <x v="1"/>
    <x v="2"/>
    <x v="2"/>
    <m/>
    <m/>
    <x v="2"/>
    <m/>
    <x v="5"/>
    <m/>
    <n v="280"/>
    <m/>
    <m/>
    <m/>
    <n v="21"/>
    <m/>
    <m/>
    <n v="2"/>
    <n v="178.5"/>
    <n v="0"/>
    <n v="15"/>
    <n v="36"/>
    <m/>
    <m/>
    <m/>
    <x v="1"/>
    <n v="15"/>
  </r>
  <r>
    <x v="2"/>
    <n v="300293"/>
    <x v="335"/>
    <x v="1"/>
    <x v="8"/>
    <x v="1"/>
    <x v="2"/>
    <x v="2"/>
    <m/>
    <m/>
    <x v="3"/>
    <m/>
    <x v="1"/>
    <m/>
    <n v="280"/>
    <m/>
    <m/>
    <m/>
    <n v="20"/>
    <m/>
    <m/>
    <n v="2"/>
    <n v="178.5"/>
    <n v="0"/>
    <n v="16"/>
    <n v="36"/>
    <m/>
    <m/>
    <m/>
    <x v="1"/>
    <n v="16"/>
  </r>
  <r>
    <x v="2"/>
    <n v="300086"/>
    <x v="336"/>
    <x v="1"/>
    <x v="8"/>
    <x v="1"/>
    <x v="5"/>
    <x v="2"/>
    <m/>
    <n v="86"/>
    <x v="1"/>
    <m/>
    <x v="5"/>
    <m/>
    <n v="335"/>
    <m/>
    <m/>
    <m/>
    <n v="22"/>
    <m/>
    <m/>
    <n v="4"/>
    <n v="178.5"/>
    <n v="0"/>
    <n v="15"/>
    <n v="37"/>
    <m/>
    <m/>
    <m/>
    <x v="1"/>
    <n v="15"/>
  </r>
  <r>
    <x v="2"/>
    <n v="300086"/>
    <x v="336"/>
    <x v="1"/>
    <x v="8"/>
    <x v="1"/>
    <x v="5"/>
    <x v="2"/>
    <m/>
    <m/>
    <x v="2"/>
    <m/>
    <x v="4"/>
    <m/>
    <n v="390"/>
    <m/>
    <m/>
    <m/>
    <n v="22"/>
    <m/>
    <m/>
    <n v="4"/>
    <n v="178.5"/>
    <n v="0"/>
    <n v="14"/>
    <n v="36"/>
    <m/>
    <m/>
    <m/>
    <x v="1"/>
    <n v="14"/>
  </r>
  <r>
    <x v="2"/>
    <n v="300030"/>
    <x v="337"/>
    <x v="1"/>
    <x v="8"/>
    <x v="10"/>
    <x v="15"/>
    <x v="2"/>
    <m/>
    <n v="30"/>
    <x v="1"/>
    <n v="0"/>
    <x v="22"/>
    <n v="2"/>
    <m/>
    <m/>
    <m/>
    <n v="4"/>
    <n v="2"/>
    <m/>
    <s v="V"/>
    <m/>
    <n v="143"/>
    <n v="0.8601398601398601"/>
    <n v="0.8601398601398601"/>
    <n v="6"/>
    <m/>
    <m/>
    <m/>
    <x v="2"/>
    <n v="0"/>
  </r>
  <r>
    <x v="2"/>
    <n v="300030"/>
    <x v="337"/>
    <x v="1"/>
    <x v="8"/>
    <x v="10"/>
    <x v="15"/>
    <x v="2"/>
    <m/>
    <m/>
    <x v="2"/>
    <n v="0"/>
    <x v="22"/>
    <n v="2"/>
    <m/>
    <m/>
    <n v="123"/>
    <n v="4"/>
    <n v="2"/>
    <m/>
    <s v="V"/>
    <m/>
    <n v="143"/>
    <n v="0.8601398601398601"/>
    <n v="0.8601398601398601"/>
    <n v="6"/>
    <m/>
    <m/>
    <m/>
    <x v="2"/>
    <n v="0"/>
  </r>
  <r>
    <x v="2"/>
    <n v="300167"/>
    <x v="338"/>
    <x v="1"/>
    <x v="8"/>
    <x v="10"/>
    <x v="15"/>
    <x v="2"/>
    <m/>
    <n v="167"/>
    <x v="1"/>
    <n v="0"/>
    <x v="22"/>
    <n v="2"/>
    <m/>
    <m/>
    <m/>
    <n v="3"/>
    <n v="2"/>
    <m/>
    <s v="V"/>
    <m/>
    <n v="143"/>
    <n v="0.76588164431780803"/>
    <n v="0.76588164431780803"/>
    <n v="5"/>
    <m/>
    <m/>
    <m/>
    <x v="2"/>
    <n v="0"/>
  </r>
  <r>
    <x v="2"/>
    <n v="300167"/>
    <x v="338"/>
    <x v="1"/>
    <x v="8"/>
    <x v="10"/>
    <x v="15"/>
    <x v="2"/>
    <m/>
    <m/>
    <x v="2"/>
    <n v="0"/>
    <x v="21"/>
    <n v="2"/>
    <m/>
    <m/>
    <n v="144"/>
    <m/>
    <m/>
    <m/>
    <m/>
    <m/>
    <n v="204.625"/>
    <n v="0.70372632864996942"/>
    <n v="1.7037263286499695"/>
    <s v=""/>
    <m/>
    <m/>
    <m/>
    <x v="2"/>
    <n v="1"/>
  </r>
  <r>
    <x v="2"/>
    <n v="300167"/>
    <x v="338"/>
    <x v="1"/>
    <x v="8"/>
    <x v="10"/>
    <x v="15"/>
    <x v="2"/>
    <m/>
    <m/>
    <x v="3"/>
    <n v="0"/>
    <x v="22"/>
    <n v="2"/>
    <m/>
    <m/>
    <n v="138"/>
    <n v="3"/>
    <n v="2"/>
    <m/>
    <s v="V"/>
    <m/>
    <n v="143"/>
    <n v="0.965034965034965"/>
    <n v="0.965034965034965"/>
    <n v="5"/>
    <m/>
    <m/>
    <m/>
    <x v="2"/>
    <n v="0"/>
  </r>
  <r>
    <x v="2"/>
    <n v="300167"/>
    <x v="338"/>
    <x v="1"/>
    <x v="8"/>
    <x v="10"/>
    <x v="15"/>
    <x v="2"/>
    <m/>
    <m/>
    <x v="4"/>
    <n v="0"/>
    <x v="21"/>
    <n v="2"/>
    <m/>
    <m/>
    <n v="128"/>
    <m/>
    <m/>
    <m/>
    <m/>
    <m/>
    <n v="204.625"/>
    <n v="0.62553451435552843"/>
    <n v="1.6255345143555284"/>
    <s v=""/>
    <m/>
    <m/>
    <m/>
    <x v="2"/>
    <n v="1"/>
  </r>
  <r>
    <x v="2"/>
    <n v="300167"/>
    <x v="338"/>
    <x v="1"/>
    <x v="8"/>
    <x v="10"/>
    <x v="15"/>
    <x v="2"/>
    <m/>
    <m/>
    <x v="5"/>
    <n v="0"/>
    <x v="22"/>
    <n v="2"/>
    <m/>
    <m/>
    <n v="110"/>
    <m/>
    <m/>
    <m/>
    <m/>
    <m/>
    <n v="143"/>
    <n v="0.76923076923076927"/>
    <n v="0.76923076923076927"/>
    <s v=""/>
    <m/>
    <m/>
    <m/>
    <x v="2"/>
    <n v="0"/>
  </r>
  <r>
    <x v="2"/>
    <n v="300243"/>
    <x v="339"/>
    <x v="1"/>
    <x v="8"/>
    <x v="10"/>
    <x v="15"/>
    <x v="2"/>
    <m/>
    <n v="243"/>
    <x v="1"/>
    <n v="0"/>
    <x v="21"/>
    <n v="2"/>
    <m/>
    <m/>
    <m/>
    <n v="3"/>
    <n v="2"/>
    <m/>
    <s v="V"/>
    <m/>
    <n v="204.625"/>
    <n v="0.86209209239142037"/>
    <n v="1.8620920923914204"/>
    <n v="6"/>
    <m/>
    <m/>
    <m/>
    <x v="2"/>
    <n v="1"/>
  </r>
  <r>
    <x v="2"/>
    <n v="300243"/>
    <x v="339"/>
    <x v="1"/>
    <x v="8"/>
    <x v="10"/>
    <x v="15"/>
    <x v="2"/>
    <m/>
    <m/>
    <x v="2"/>
    <n v="0"/>
    <x v="21"/>
    <n v="2"/>
    <m/>
    <m/>
    <n v="140"/>
    <m/>
    <m/>
    <m/>
    <m/>
    <m/>
    <n v="204.625"/>
    <n v="0.68417837507635915"/>
    <n v="1.684178375076359"/>
    <s v=""/>
    <m/>
    <m/>
    <m/>
    <x v="2"/>
    <n v="1"/>
  </r>
  <r>
    <x v="2"/>
    <n v="300243"/>
    <x v="339"/>
    <x v="1"/>
    <x v="8"/>
    <x v="10"/>
    <x v="15"/>
    <x v="2"/>
    <m/>
    <m/>
    <x v="3"/>
    <n v="0"/>
    <x v="22"/>
    <n v="2"/>
    <m/>
    <m/>
    <n v="136"/>
    <m/>
    <m/>
    <m/>
    <m/>
    <m/>
    <n v="143"/>
    <n v="0.95104895104895104"/>
    <n v="0.95104895104895104"/>
    <s v=""/>
    <m/>
    <m/>
    <m/>
    <x v="2"/>
    <n v="0"/>
  </r>
  <r>
    <x v="2"/>
    <n v="300243"/>
    <x v="339"/>
    <x v="1"/>
    <x v="8"/>
    <x v="10"/>
    <x v="15"/>
    <x v="2"/>
    <m/>
    <m/>
    <x v="4"/>
    <n v="0"/>
    <x v="22"/>
    <n v="2"/>
    <m/>
    <m/>
    <n v="136"/>
    <m/>
    <m/>
    <m/>
    <m/>
    <m/>
    <n v="143"/>
    <n v="0.95104895104895104"/>
    <n v="0.95104895104895104"/>
    <s v=""/>
    <m/>
    <m/>
    <m/>
    <x v="2"/>
    <n v="0"/>
  </r>
  <r>
    <x v="2"/>
    <n v="300080"/>
    <x v="340"/>
    <x v="1"/>
    <x v="8"/>
    <x v="10"/>
    <x v="16"/>
    <x v="2"/>
    <m/>
    <n v="80"/>
    <x v="1"/>
    <n v="1"/>
    <x v="17"/>
    <n v="3"/>
    <n v="78"/>
    <m/>
    <n v="189"/>
    <n v="4"/>
    <n v="4"/>
    <m/>
    <s v="V"/>
    <m/>
    <n v="284"/>
    <n v="0.66549295774647887"/>
    <n v="2.665492957746479"/>
    <n v="10"/>
    <m/>
    <m/>
    <m/>
    <x v="2"/>
    <n v="2"/>
  </r>
  <r>
    <x v="2"/>
    <n v="300080"/>
    <x v="340"/>
    <x v="1"/>
    <x v="8"/>
    <x v="10"/>
    <x v="16"/>
    <x v="2"/>
    <m/>
    <m/>
    <x v="2"/>
    <n v="1"/>
    <x v="17"/>
    <n v="3"/>
    <n v="80"/>
    <n v="217"/>
    <n v="231"/>
    <n v="4"/>
    <n v="4"/>
    <m/>
    <s v="V"/>
    <m/>
    <n v="284"/>
    <n v="0.81338028169014087"/>
    <n v="2.813380281690141"/>
    <n v="10"/>
    <m/>
    <m/>
    <m/>
    <x v="2"/>
    <n v="2"/>
  </r>
  <r>
    <x v="2"/>
    <n v="300080"/>
    <x v="340"/>
    <x v="1"/>
    <x v="8"/>
    <x v="10"/>
    <x v="16"/>
    <x v="2"/>
    <m/>
    <m/>
    <x v="3"/>
    <n v="0"/>
    <x v="17"/>
    <n v="3"/>
    <n v="73"/>
    <n v="232"/>
    <n v="232"/>
    <n v="4"/>
    <n v="3"/>
    <m/>
    <s v="V"/>
    <m/>
    <n v="284"/>
    <n v="0.81690140845070425"/>
    <n v="2.816901408450704"/>
    <n v="9"/>
    <m/>
    <m/>
    <m/>
    <x v="2"/>
    <n v="2"/>
  </r>
  <r>
    <x v="2"/>
    <n v="300080"/>
    <x v="340"/>
    <x v="1"/>
    <x v="8"/>
    <x v="10"/>
    <x v="16"/>
    <x v="2"/>
    <m/>
    <m/>
    <x v="4"/>
    <n v="0"/>
    <x v="17"/>
    <n v="3"/>
    <n v="75"/>
    <n v="195"/>
    <n v="195"/>
    <m/>
    <m/>
    <m/>
    <m/>
    <m/>
    <n v="284"/>
    <n v="0.68661971830985913"/>
    <n v="2.686619718309859"/>
    <s v=""/>
    <m/>
    <m/>
    <m/>
    <x v="2"/>
    <n v="2"/>
  </r>
  <r>
    <x v="2"/>
    <n v="300164"/>
    <x v="341"/>
    <x v="1"/>
    <x v="8"/>
    <x v="10"/>
    <x v="16"/>
    <x v="2"/>
    <d v="2014-02-11T00:00:00"/>
    <n v="164"/>
    <x v="1"/>
    <n v="1"/>
    <x v="17"/>
    <n v="3"/>
    <n v="67"/>
    <m/>
    <m/>
    <n v="4"/>
    <n v="4"/>
    <m/>
    <s v="V"/>
    <m/>
    <n v="284"/>
    <n v="0.79997762998270616"/>
    <n v="2.7999776299827062"/>
    <n v="10"/>
    <m/>
    <m/>
    <m/>
    <x v="2"/>
    <n v="2"/>
  </r>
  <r>
    <x v="2"/>
    <n v="300164"/>
    <x v="341"/>
    <x v="1"/>
    <x v="8"/>
    <x v="10"/>
    <x v="16"/>
    <x v="2"/>
    <m/>
    <m/>
    <x v="2"/>
    <n v="1"/>
    <x v="17"/>
    <n v="3"/>
    <n v="72"/>
    <n v="202"/>
    <n v="203"/>
    <n v="4"/>
    <n v="4"/>
    <m/>
    <s v="V"/>
    <m/>
    <n v="284"/>
    <n v="0.71478873239436624"/>
    <n v="2.714788732394366"/>
    <n v="10"/>
    <m/>
    <m/>
    <m/>
    <x v="2"/>
    <n v="2"/>
  </r>
  <r>
    <x v="2"/>
    <n v="300164"/>
    <x v="341"/>
    <x v="1"/>
    <x v="8"/>
    <x v="10"/>
    <x v="16"/>
    <x v="2"/>
    <m/>
    <m/>
    <x v="3"/>
    <n v="1"/>
    <x v="17"/>
    <n v="3"/>
    <n v="69"/>
    <n v="197"/>
    <n v="201"/>
    <n v="4"/>
    <n v="3"/>
    <m/>
    <s v="V"/>
    <m/>
    <n v="284"/>
    <n v="0.70774647887323938"/>
    <n v="2.7077464788732395"/>
    <n v="9"/>
    <m/>
    <m/>
    <m/>
    <x v="2"/>
    <n v="2"/>
  </r>
  <r>
    <x v="2"/>
    <n v="300164"/>
    <x v="341"/>
    <x v="1"/>
    <x v="8"/>
    <x v="10"/>
    <x v="16"/>
    <x v="2"/>
    <m/>
    <m/>
    <x v="4"/>
    <n v="0"/>
    <x v="21"/>
    <n v="3"/>
    <n v="44"/>
    <n v="143"/>
    <n v="200"/>
    <m/>
    <m/>
    <m/>
    <m/>
    <m/>
    <n v="204.625"/>
    <n v="0.97739767868051308"/>
    <n v="1.977397678680513"/>
    <s v=""/>
    <m/>
    <m/>
    <m/>
    <x v="2"/>
    <n v="1"/>
  </r>
  <r>
    <x v="2"/>
    <n v="300297"/>
    <x v="342"/>
    <x v="1"/>
    <x v="8"/>
    <x v="10"/>
    <x v="16"/>
    <x v="2"/>
    <m/>
    <n v="297"/>
    <x v="1"/>
    <n v="1"/>
    <x v="17"/>
    <n v="3"/>
    <n v="73"/>
    <m/>
    <n v="232"/>
    <m/>
    <m/>
    <m/>
    <s v="V"/>
    <m/>
    <n v="284"/>
    <n v="0.81690140845070425"/>
    <n v="2.816901408450704"/>
    <s v=""/>
    <m/>
    <m/>
    <m/>
    <x v="2"/>
    <n v="2"/>
  </r>
  <r>
    <x v="2"/>
    <n v="300297"/>
    <x v="342"/>
    <x v="1"/>
    <x v="8"/>
    <x v="10"/>
    <x v="16"/>
    <x v="2"/>
    <m/>
    <m/>
    <x v="2"/>
    <n v="1"/>
    <x v="17"/>
    <n v="3"/>
    <n v="71"/>
    <n v="223"/>
    <n v="259"/>
    <n v="4"/>
    <n v="5"/>
    <m/>
    <s v="V"/>
    <m/>
    <n v="284"/>
    <n v="0.9119718309859155"/>
    <n v="2.9119718309859155"/>
    <n v="11"/>
    <m/>
    <m/>
    <m/>
    <x v="2"/>
    <n v="2"/>
  </r>
  <r>
    <x v="2"/>
    <n v="300297"/>
    <x v="342"/>
    <x v="1"/>
    <x v="8"/>
    <x v="10"/>
    <x v="16"/>
    <x v="2"/>
    <m/>
    <m/>
    <x v="3"/>
    <n v="1"/>
    <x v="17"/>
    <n v="3"/>
    <n v="61"/>
    <n v="185"/>
    <n v="256"/>
    <n v="4"/>
    <n v="4"/>
    <m/>
    <s v="V"/>
    <m/>
    <n v="284"/>
    <n v="0.90140845070422537"/>
    <n v="2.9014084507042255"/>
    <n v="10"/>
    <m/>
    <m/>
    <m/>
    <x v="2"/>
    <n v="2"/>
  </r>
  <r>
    <x v="2"/>
    <n v="300297"/>
    <x v="342"/>
    <x v="1"/>
    <x v="8"/>
    <x v="10"/>
    <x v="16"/>
    <x v="2"/>
    <m/>
    <m/>
    <x v="4"/>
    <n v="1"/>
    <x v="17"/>
    <n v="3"/>
    <n v="61"/>
    <n v="186"/>
    <n v="193"/>
    <m/>
    <m/>
    <m/>
    <m/>
    <m/>
    <n v="284"/>
    <n v="0.67957746478873238"/>
    <n v="2.6795774647887325"/>
    <s v=""/>
    <m/>
    <m/>
    <m/>
    <x v="2"/>
    <n v="2"/>
  </r>
  <r>
    <x v="2"/>
    <n v="300108"/>
    <x v="343"/>
    <x v="1"/>
    <x v="8"/>
    <x v="10"/>
    <x v="17"/>
    <x v="2"/>
    <m/>
    <n v="108"/>
    <x v="1"/>
    <n v="2"/>
    <x v="18"/>
    <n v="4"/>
    <n v="86"/>
    <n v="286"/>
    <n v="290"/>
    <n v="4"/>
    <n v="8"/>
    <m/>
    <s v="DR"/>
    <m/>
    <n v="310"/>
    <n v="0.93548387096774188"/>
    <n v="3.935483870967742"/>
    <n v="15"/>
    <m/>
    <m/>
    <m/>
    <x v="2"/>
    <n v="3"/>
  </r>
  <r>
    <x v="2"/>
    <n v="300108"/>
    <x v="343"/>
    <x v="1"/>
    <x v="8"/>
    <x v="10"/>
    <x v="17"/>
    <x v="2"/>
    <m/>
    <m/>
    <x v="2"/>
    <n v="2"/>
    <x v="18"/>
    <n v="4"/>
    <n v="87"/>
    <n v="276"/>
    <n v="308"/>
    <n v="4"/>
    <n v="9"/>
    <m/>
    <s v="V"/>
    <m/>
    <n v="310"/>
    <n v="0.99354838709677418"/>
    <n v="3.9935483870967743"/>
    <n v="16"/>
    <m/>
    <m/>
    <m/>
    <x v="2"/>
    <n v="3"/>
  </r>
  <r>
    <x v="2"/>
    <n v="300108"/>
    <x v="343"/>
    <x v="1"/>
    <x v="8"/>
    <x v="10"/>
    <x v="17"/>
    <x v="2"/>
    <m/>
    <m/>
    <x v="3"/>
    <n v="2"/>
    <x v="18"/>
    <n v="4"/>
    <n v="88"/>
    <m/>
    <n v="312"/>
    <n v="4"/>
    <n v="8"/>
    <m/>
    <s v="V"/>
    <m/>
    <n v="310"/>
    <n v="1.0064516129032257"/>
    <n v="4.0064516129032253"/>
    <n v="15"/>
    <m/>
    <m/>
    <m/>
    <x v="2"/>
    <n v="3"/>
  </r>
  <r>
    <x v="2"/>
    <n v="300139"/>
    <x v="344"/>
    <x v="1"/>
    <x v="8"/>
    <x v="10"/>
    <x v="17"/>
    <x v="2"/>
    <d v="2014-02-18T00:00:00"/>
    <n v="139"/>
    <x v="1"/>
    <n v="2"/>
    <x v="18"/>
    <n v="4"/>
    <n v="79"/>
    <m/>
    <n v="311"/>
    <n v="4"/>
    <n v="7"/>
    <m/>
    <s v="V"/>
    <m/>
    <n v="310"/>
    <n v="1.0032258064516129"/>
    <n v="4.0032258064516126"/>
    <n v="14"/>
    <m/>
    <m/>
    <m/>
    <x v="2"/>
    <n v="3"/>
  </r>
  <r>
    <x v="2"/>
    <n v="300139"/>
    <x v="344"/>
    <x v="1"/>
    <x v="8"/>
    <x v="10"/>
    <x v="17"/>
    <x v="2"/>
    <m/>
    <m/>
    <x v="2"/>
    <n v="2"/>
    <x v="18"/>
    <n v="4"/>
    <n v="88"/>
    <n v="261"/>
    <n v="253"/>
    <n v="4"/>
    <n v="7"/>
    <m/>
    <s v="V"/>
    <m/>
    <n v="310"/>
    <n v="0.81612903225806455"/>
    <n v="3.8161290322580648"/>
    <n v="14"/>
    <m/>
    <m/>
    <m/>
    <x v="2"/>
    <n v="3"/>
  </r>
  <r>
    <x v="2"/>
    <n v="300139"/>
    <x v="344"/>
    <x v="1"/>
    <x v="8"/>
    <x v="10"/>
    <x v="17"/>
    <x v="2"/>
    <m/>
    <m/>
    <x v="3"/>
    <n v="2"/>
    <x v="18"/>
    <n v="4"/>
    <n v="93"/>
    <n v="308"/>
    <n v="303"/>
    <n v="4"/>
    <n v="8"/>
    <m/>
    <s v="V"/>
    <m/>
    <n v="310"/>
    <n v="0.97741935483870968"/>
    <n v="3.9774193548387098"/>
    <n v="15"/>
    <m/>
    <m/>
    <m/>
    <x v="2"/>
    <n v="3"/>
  </r>
  <r>
    <x v="2"/>
    <n v="300139"/>
    <x v="344"/>
    <x v="1"/>
    <x v="8"/>
    <x v="10"/>
    <x v="17"/>
    <x v="2"/>
    <m/>
    <m/>
    <x v="4"/>
    <n v="0"/>
    <x v="18"/>
    <n v="4"/>
    <n v="84"/>
    <n v="276"/>
    <n v="277"/>
    <n v="4"/>
    <n v="8"/>
    <m/>
    <s v="DR"/>
    <m/>
    <n v="310"/>
    <n v="0.8935483870967742"/>
    <n v="3.8935483870967742"/>
    <n v="15"/>
    <m/>
    <m/>
    <m/>
    <x v="2"/>
    <n v="3"/>
  </r>
  <r>
    <x v="2"/>
    <n v="300225"/>
    <x v="345"/>
    <x v="1"/>
    <x v="8"/>
    <x v="10"/>
    <x v="17"/>
    <x v="2"/>
    <m/>
    <n v="225"/>
    <x v="1"/>
    <n v="0"/>
    <x v="18"/>
    <n v="4"/>
    <n v="94"/>
    <m/>
    <n v="219"/>
    <n v="5"/>
    <n v="10"/>
    <m/>
    <s v="DR"/>
    <m/>
    <n v="310"/>
    <n v="0.70645161290322578"/>
    <n v="3.7064516129032259"/>
    <n v="18"/>
    <m/>
    <m/>
    <m/>
    <x v="2"/>
    <n v="3"/>
  </r>
  <r>
    <x v="2"/>
    <n v="300225"/>
    <x v="345"/>
    <x v="1"/>
    <x v="8"/>
    <x v="10"/>
    <x v="17"/>
    <x v="2"/>
    <m/>
    <m/>
    <x v="2"/>
    <n v="1"/>
    <x v="18"/>
    <n v="4"/>
    <n v="87"/>
    <n v="294"/>
    <n v="293"/>
    <n v="4"/>
    <n v="10"/>
    <m/>
    <s v="DR"/>
    <m/>
    <n v="310"/>
    <n v="0.94516129032258067"/>
    <n v="3.9451612903225808"/>
    <n v="17"/>
    <m/>
    <m/>
    <m/>
    <x v="2"/>
    <n v="3"/>
  </r>
  <r>
    <x v="2"/>
    <n v="300225"/>
    <x v="345"/>
    <x v="1"/>
    <x v="8"/>
    <x v="10"/>
    <x v="17"/>
    <x v="2"/>
    <m/>
    <m/>
    <x v="3"/>
    <n v="1"/>
    <x v="18"/>
    <n v="4"/>
    <n v="89"/>
    <n v="285"/>
    <n v="286"/>
    <n v="4"/>
    <n v="10"/>
    <m/>
    <s v="DR"/>
    <m/>
    <n v="310"/>
    <n v="0.92258064516129035"/>
    <n v="3.9225806451612906"/>
    <n v="17"/>
    <m/>
    <m/>
    <m/>
    <x v="2"/>
    <n v="3"/>
  </r>
  <r>
    <x v="2"/>
    <n v="300225"/>
    <x v="345"/>
    <x v="1"/>
    <x v="8"/>
    <x v="10"/>
    <x v="17"/>
    <x v="2"/>
    <m/>
    <m/>
    <x v="4"/>
    <n v="1"/>
    <x v="18"/>
    <n v="4"/>
    <n v="86"/>
    <n v="286"/>
    <n v="314"/>
    <n v="4"/>
    <n v="11"/>
    <m/>
    <s v="DR"/>
    <m/>
    <n v="310"/>
    <n v="1.0129032258064516"/>
    <n v="4.0129032258064514"/>
    <n v="18"/>
    <m/>
    <m/>
    <m/>
    <x v="2"/>
    <n v="3"/>
  </r>
  <r>
    <x v="2"/>
    <n v="300100"/>
    <x v="346"/>
    <x v="1"/>
    <x v="8"/>
    <x v="10"/>
    <x v="18"/>
    <x v="2"/>
    <m/>
    <n v="100"/>
    <x v="1"/>
    <n v="3"/>
    <x v="19"/>
    <n v="6"/>
    <n v="115"/>
    <m/>
    <n v="100"/>
    <n v="3"/>
    <n v="17"/>
    <n v="8"/>
    <s v="TS"/>
    <m/>
    <n v="208.6"/>
    <n v="0.4793863854266539"/>
    <n v="5.479386385426654"/>
    <n v="25"/>
    <m/>
    <m/>
    <m/>
    <x v="2"/>
    <n v="5"/>
  </r>
  <r>
    <x v="2"/>
    <n v="300100"/>
    <x v="346"/>
    <x v="1"/>
    <x v="8"/>
    <x v="10"/>
    <x v="18"/>
    <x v="2"/>
    <m/>
    <m/>
    <x v="2"/>
    <n v="2"/>
    <x v="19"/>
    <n v="6"/>
    <n v="95"/>
    <n v="311"/>
    <n v="34"/>
    <n v="4"/>
    <n v="16"/>
    <n v="10"/>
    <s v="TS"/>
    <m/>
    <n v="208.6"/>
    <n v="0.16299137104506231"/>
    <n v="5.1629913710450621"/>
    <n v="25"/>
    <m/>
    <m/>
    <m/>
    <x v="2"/>
    <n v="5"/>
  </r>
  <r>
    <x v="2"/>
    <n v="300100"/>
    <x v="346"/>
    <x v="1"/>
    <x v="8"/>
    <x v="10"/>
    <x v="18"/>
    <x v="2"/>
    <m/>
    <m/>
    <x v="3"/>
    <n v="0"/>
    <x v="19"/>
    <n v="6"/>
    <n v="96"/>
    <n v="281"/>
    <n v="51"/>
    <n v="4"/>
    <n v="17"/>
    <n v="9"/>
    <s v="TS"/>
    <m/>
    <n v="208.6"/>
    <n v="0.24448705656759348"/>
    <n v="5.2444870565675936"/>
    <n v="26"/>
    <m/>
    <m/>
    <m/>
    <x v="2"/>
    <n v="5"/>
  </r>
  <r>
    <x v="2"/>
    <n v="300132"/>
    <x v="347"/>
    <x v="1"/>
    <x v="8"/>
    <x v="10"/>
    <x v="18"/>
    <x v="2"/>
    <m/>
    <n v="132"/>
    <x v="1"/>
    <n v="2"/>
    <x v="19"/>
    <n v="6"/>
    <n v="115"/>
    <m/>
    <n v="85"/>
    <n v="1"/>
    <n v="15"/>
    <n v="14"/>
    <s v="TS"/>
    <n v="1"/>
    <n v="208.6"/>
    <n v="0.40747842761265579"/>
    <n v="5.4074784276126557"/>
    <n v="21"/>
    <m/>
    <m/>
    <m/>
    <x v="2"/>
    <n v="5"/>
  </r>
  <r>
    <x v="2"/>
    <n v="300132"/>
    <x v="347"/>
    <x v="1"/>
    <x v="8"/>
    <x v="10"/>
    <x v="18"/>
    <x v="2"/>
    <m/>
    <m/>
    <x v="2"/>
    <n v="2"/>
    <x v="19"/>
    <n v="6"/>
    <n v="110"/>
    <n v="300"/>
    <n v="41"/>
    <n v="3"/>
    <n v="17"/>
    <n v="10"/>
    <s v="TS"/>
    <n v="0"/>
    <n v="208.6"/>
    <n v="0.19654841802492809"/>
    <n v="5.1965484180249284"/>
    <n v="25"/>
    <m/>
    <m/>
    <m/>
    <x v="2"/>
    <n v="5"/>
  </r>
  <r>
    <x v="2"/>
    <n v="300132"/>
    <x v="347"/>
    <x v="1"/>
    <x v="8"/>
    <x v="10"/>
    <x v="18"/>
    <x v="2"/>
    <m/>
    <m/>
    <x v="3"/>
    <n v="2"/>
    <x v="19"/>
    <n v="6"/>
    <n v="109"/>
    <n v="260"/>
    <n v="66"/>
    <n v="3"/>
    <n v="16"/>
    <n v="11"/>
    <s v="TS"/>
    <n v="0"/>
    <n v="208.6"/>
    <n v="0.31639501438159157"/>
    <n v="5.3163950143815919"/>
    <n v="24"/>
    <m/>
    <m/>
    <m/>
    <x v="2"/>
    <n v="5"/>
  </r>
  <r>
    <x v="2"/>
    <n v="300132"/>
    <x v="347"/>
    <x v="1"/>
    <x v="8"/>
    <x v="10"/>
    <x v="18"/>
    <x v="2"/>
    <m/>
    <m/>
    <x v="4"/>
    <n v="2"/>
    <x v="19"/>
    <n v="6"/>
    <n v="117"/>
    <n v="320"/>
    <n v="115"/>
    <n v="3"/>
    <n v="15"/>
    <n v="12"/>
    <s v="TS"/>
    <n v="0"/>
    <n v="208.6"/>
    <n v="0.55129434324065196"/>
    <n v="5.5512943432406523"/>
    <n v="23"/>
    <m/>
    <m/>
    <m/>
    <x v="2"/>
    <n v="5"/>
  </r>
  <r>
    <x v="2"/>
    <n v="300246"/>
    <x v="348"/>
    <x v="1"/>
    <x v="8"/>
    <x v="10"/>
    <x v="18"/>
    <x v="2"/>
    <m/>
    <n v="246"/>
    <x v="1"/>
    <n v="4"/>
    <x v="19"/>
    <n v="6"/>
    <n v="107"/>
    <m/>
    <n v="151"/>
    <n v="3"/>
    <n v="17"/>
    <m/>
    <s v="TS"/>
    <s v="none"/>
    <n v="208.6"/>
    <n v="0.72387344199424741"/>
    <n v="5.7238734419942476"/>
    <n v="25"/>
    <m/>
    <m/>
    <m/>
    <x v="2"/>
    <n v="5"/>
  </r>
  <r>
    <x v="2"/>
    <n v="300246"/>
    <x v="348"/>
    <x v="1"/>
    <x v="8"/>
    <x v="10"/>
    <x v="18"/>
    <x v="2"/>
    <m/>
    <m/>
    <x v="2"/>
    <n v="0"/>
    <x v="20"/>
    <n v="5"/>
    <n v="81"/>
    <n v="310"/>
    <n v="214"/>
    <n v="4"/>
    <n v="14"/>
    <m/>
    <s v="DR"/>
    <s v="none"/>
    <n v="294.39999999999998"/>
    <n v="0.72690217391304357"/>
    <n v="4.7269021739130439"/>
    <n v="22"/>
    <m/>
    <m/>
    <m/>
    <x v="2"/>
    <n v="4"/>
  </r>
  <r>
    <x v="2"/>
    <n v="300093"/>
    <x v="349"/>
    <x v="1"/>
    <x v="8"/>
    <x v="10"/>
    <x v="19"/>
    <x v="2"/>
    <m/>
    <n v="93"/>
    <x v="1"/>
    <n v="2"/>
    <x v="15"/>
    <n v="8"/>
    <n v="213"/>
    <m/>
    <n v="64"/>
    <n v="1"/>
    <n v="14"/>
    <n v="106"/>
    <s v="TS"/>
    <n v="3"/>
    <n v="125.61111111111111"/>
    <n v="0.50950906678460861"/>
    <n v="7.5095090667846085"/>
    <n v="22"/>
    <m/>
    <m/>
    <m/>
    <x v="2"/>
    <n v="7"/>
  </r>
  <r>
    <x v="2"/>
    <n v="300093"/>
    <x v="349"/>
    <x v="1"/>
    <x v="8"/>
    <x v="10"/>
    <x v="19"/>
    <x v="2"/>
    <m/>
    <m/>
    <x v="2"/>
    <n v="2"/>
    <x v="15"/>
    <n v="8"/>
    <n v="232"/>
    <n v="175"/>
    <n v="70"/>
    <n v="1"/>
    <n v="15"/>
    <n v="126"/>
    <s v="TS"/>
    <n v="3"/>
    <n v="125.61111111111111"/>
    <n v="0.55727554179566563"/>
    <n v="7.5572755417956659"/>
    <n v="23"/>
    <m/>
    <m/>
    <m/>
    <x v="2"/>
    <n v="7"/>
  </r>
  <r>
    <x v="2"/>
    <n v="300093"/>
    <x v="349"/>
    <x v="1"/>
    <x v="8"/>
    <x v="10"/>
    <x v="19"/>
    <x v="2"/>
    <m/>
    <m/>
    <x v="3"/>
    <n v="2"/>
    <x v="15"/>
    <n v="8"/>
    <n v="234"/>
    <n v="152"/>
    <n v="98"/>
    <n v="1"/>
    <n v="15"/>
    <n v="134"/>
    <s v="TS"/>
    <n v="3"/>
    <n v="125.61111111111111"/>
    <n v="0.7801857585139319"/>
    <n v="7.780185758513932"/>
    <n v="23"/>
    <m/>
    <m/>
    <m/>
    <x v="2"/>
    <n v="7"/>
  </r>
  <r>
    <x v="2"/>
    <n v="300168"/>
    <x v="350"/>
    <x v="1"/>
    <x v="8"/>
    <x v="10"/>
    <x v="19"/>
    <x v="2"/>
    <m/>
    <n v="168"/>
    <x v="1"/>
    <n v="2"/>
    <x v="16"/>
    <n v="7"/>
    <n v="144"/>
    <m/>
    <n v="170"/>
    <n v="2"/>
    <n v="15"/>
    <n v="50"/>
    <s v="TS"/>
    <n v="2"/>
    <n v="163.5"/>
    <n v="1.0397553516819571"/>
    <n v="7.0397553516819569"/>
    <n v="23"/>
    <m/>
    <m/>
    <m/>
    <x v="2"/>
    <n v="6"/>
  </r>
  <r>
    <x v="2"/>
    <n v="300168"/>
    <x v="350"/>
    <x v="1"/>
    <x v="8"/>
    <x v="10"/>
    <x v="19"/>
    <x v="2"/>
    <m/>
    <m/>
    <x v="2"/>
    <n v="2"/>
    <x v="16"/>
    <n v="7"/>
    <n v="142"/>
    <n v="216"/>
    <n v="144"/>
    <n v="2"/>
    <n v="15"/>
    <n v="35"/>
    <s v="TS"/>
    <n v="2"/>
    <n v="163.5"/>
    <n v="0.88073394495412849"/>
    <n v="6.8807339449541285"/>
    <n v="23"/>
    <m/>
    <m/>
    <m/>
    <x v="2"/>
    <n v="6"/>
  </r>
  <r>
    <x v="2"/>
    <n v="300168"/>
    <x v="350"/>
    <x v="1"/>
    <x v="8"/>
    <x v="10"/>
    <x v="19"/>
    <x v="2"/>
    <m/>
    <m/>
    <x v="3"/>
    <n v="1"/>
    <x v="16"/>
    <n v="7"/>
    <n v="149"/>
    <n v="208"/>
    <n v="150"/>
    <n v="3"/>
    <n v="15"/>
    <n v="57"/>
    <s v="TS"/>
    <n v="1"/>
    <n v="163.5"/>
    <n v="0.91743119266055051"/>
    <n v="6.9174311926605503"/>
    <n v="24"/>
    <m/>
    <m/>
    <m/>
    <x v="2"/>
    <n v="6"/>
  </r>
  <r>
    <x v="2"/>
    <n v="300168"/>
    <x v="350"/>
    <x v="1"/>
    <x v="8"/>
    <x v="10"/>
    <x v="19"/>
    <x v="2"/>
    <m/>
    <m/>
    <x v="4"/>
    <n v="2"/>
    <x v="16"/>
    <n v="7"/>
    <n v="153"/>
    <n v="205"/>
    <n v="181"/>
    <n v="2"/>
    <n v="15"/>
    <n v="69"/>
    <s v="TS"/>
    <n v="2"/>
    <n v="163.5"/>
    <n v="1.107033639143731"/>
    <n v="7.1070336391437312"/>
    <n v="23"/>
    <m/>
    <m/>
    <m/>
    <x v="2"/>
    <n v="6"/>
  </r>
  <r>
    <x v="2"/>
    <n v="300252"/>
    <x v="351"/>
    <x v="1"/>
    <x v="8"/>
    <x v="10"/>
    <x v="19"/>
    <x v="2"/>
    <m/>
    <n v="252"/>
    <x v="1"/>
    <n v="2"/>
    <x v="16"/>
    <n v="7"/>
    <n v="142"/>
    <m/>
    <n v="164"/>
    <n v="2"/>
    <n v="16"/>
    <n v="60"/>
    <s v="TS"/>
    <n v="3"/>
    <n v="163.5"/>
    <n v="1.0030581039755351"/>
    <n v="7.0030581039755351"/>
    <n v="24"/>
    <m/>
    <m/>
    <m/>
    <x v="2"/>
    <n v="6"/>
  </r>
  <r>
    <x v="2"/>
    <n v="300252"/>
    <x v="351"/>
    <x v="1"/>
    <x v="8"/>
    <x v="10"/>
    <x v="19"/>
    <x v="2"/>
    <m/>
    <m/>
    <x v="2"/>
    <n v="3"/>
    <x v="16"/>
    <n v="7"/>
    <n v="145"/>
    <n v="212"/>
    <n v="141"/>
    <n v="2"/>
    <n v="17"/>
    <n v="52"/>
    <s v="TS"/>
    <n v="2"/>
    <n v="163.5"/>
    <n v="0.86238532110091748"/>
    <n v="6.8623853211009171"/>
    <n v="25"/>
    <m/>
    <m/>
    <m/>
    <x v="2"/>
    <n v="6"/>
  </r>
  <r>
    <x v="2"/>
    <n v="300252"/>
    <x v="351"/>
    <x v="1"/>
    <x v="8"/>
    <x v="10"/>
    <x v="19"/>
    <x v="2"/>
    <m/>
    <m/>
    <x v="3"/>
    <n v="2"/>
    <x v="16"/>
    <n v="7"/>
    <n v="128"/>
    <n v="202"/>
    <n v="93"/>
    <n v="3"/>
    <n v="16"/>
    <n v="38"/>
    <s v="TS"/>
    <n v="2"/>
    <n v="163.5"/>
    <n v="0.56880733944954132"/>
    <n v="6.568807339449541"/>
    <n v="25"/>
    <m/>
    <m/>
    <m/>
    <x v="2"/>
    <n v="6"/>
  </r>
  <r>
    <x v="2"/>
    <n v="300018"/>
    <x v="352"/>
    <x v="1"/>
    <x v="8"/>
    <x v="10"/>
    <x v="22"/>
    <x v="2"/>
    <m/>
    <n v="18"/>
    <x v="1"/>
    <m/>
    <x v="11"/>
    <m/>
    <m/>
    <n v="129"/>
    <m/>
    <m/>
    <n v="15"/>
    <m/>
    <m/>
    <n v="4"/>
    <n v="95"/>
    <n v="0"/>
    <n v="8"/>
    <n v="23"/>
    <m/>
    <m/>
    <m/>
    <x v="1"/>
    <n v="8"/>
  </r>
  <r>
    <x v="2"/>
    <n v="300018"/>
    <x v="352"/>
    <x v="1"/>
    <x v="8"/>
    <x v="10"/>
    <x v="22"/>
    <x v="2"/>
    <m/>
    <m/>
    <x v="2"/>
    <m/>
    <x v="11"/>
    <m/>
    <m/>
    <m/>
    <m/>
    <m/>
    <n v="15"/>
    <m/>
    <m/>
    <n v="4"/>
    <n v="95"/>
    <n v="0"/>
    <n v="8"/>
    <n v="23"/>
    <m/>
    <m/>
    <m/>
    <x v="1"/>
    <n v="8"/>
  </r>
  <r>
    <x v="2"/>
    <n v="300018"/>
    <x v="352"/>
    <x v="1"/>
    <x v="8"/>
    <x v="10"/>
    <x v="22"/>
    <x v="2"/>
    <m/>
    <m/>
    <x v="3"/>
    <m/>
    <x v="11"/>
    <m/>
    <m/>
    <n v="125"/>
    <m/>
    <m/>
    <n v="13"/>
    <m/>
    <m/>
    <n v="4"/>
    <n v="95"/>
    <n v="0"/>
    <n v="8"/>
    <n v="21"/>
    <m/>
    <m/>
    <m/>
    <x v="1"/>
    <n v="8"/>
  </r>
  <r>
    <x v="2"/>
    <n v="300081"/>
    <x v="353"/>
    <x v="1"/>
    <x v="8"/>
    <x v="10"/>
    <x v="22"/>
    <x v="2"/>
    <m/>
    <n v="81"/>
    <x v="1"/>
    <m/>
    <x v="11"/>
    <m/>
    <m/>
    <m/>
    <m/>
    <m/>
    <n v="15"/>
    <m/>
    <m/>
    <n v="4"/>
    <n v="95"/>
    <n v="0"/>
    <n v="8"/>
    <n v="23"/>
    <m/>
    <m/>
    <m/>
    <x v="1"/>
    <n v="8"/>
  </r>
  <r>
    <x v="2"/>
    <n v="300081"/>
    <x v="353"/>
    <x v="1"/>
    <x v="8"/>
    <x v="10"/>
    <x v="22"/>
    <x v="2"/>
    <m/>
    <m/>
    <x v="2"/>
    <m/>
    <x v="11"/>
    <m/>
    <m/>
    <n v="130"/>
    <m/>
    <m/>
    <n v="15"/>
    <m/>
    <m/>
    <n v="4"/>
    <n v="95"/>
    <n v="0"/>
    <n v="8"/>
    <n v="23"/>
    <m/>
    <m/>
    <m/>
    <x v="1"/>
    <n v="8"/>
  </r>
  <r>
    <x v="2"/>
    <n v="300081"/>
    <x v="353"/>
    <x v="1"/>
    <x v="8"/>
    <x v="10"/>
    <x v="22"/>
    <x v="2"/>
    <m/>
    <m/>
    <x v="3"/>
    <m/>
    <x v="11"/>
    <m/>
    <m/>
    <n v="130"/>
    <m/>
    <m/>
    <n v="14"/>
    <m/>
    <m/>
    <n v="4"/>
    <n v="95"/>
    <n v="0"/>
    <n v="8"/>
    <n v="22"/>
    <m/>
    <m/>
    <m/>
    <x v="1"/>
    <n v="8"/>
  </r>
  <r>
    <x v="2"/>
    <n v="300148"/>
    <x v="354"/>
    <x v="1"/>
    <x v="8"/>
    <x v="10"/>
    <x v="22"/>
    <x v="2"/>
    <m/>
    <n v="148"/>
    <x v="1"/>
    <m/>
    <x v="11"/>
    <m/>
    <m/>
    <n v="142"/>
    <m/>
    <m/>
    <n v="16"/>
    <m/>
    <m/>
    <n v="4"/>
    <n v="95"/>
    <n v="0"/>
    <n v="8"/>
    <n v="24"/>
    <m/>
    <m/>
    <m/>
    <x v="1"/>
    <n v="8"/>
  </r>
  <r>
    <x v="2"/>
    <n v="300148"/>
    <x v="354"/>
    <x v="1"/>
    <x v="8"/>
    <x v="10"/>
    <x v="22"/>
    <x v="2"/>
    <m/>
    <m/>
    <x v="2"/>
    <m/>
    <x v="11"/>
    <m/>
    <m/>
    <n v="125"/>
    <m/>
    <m/>
    <n v="17"/>
    <m/>
    <m/>
    <n v="4"/>
    <n v="95"/>
    <n v="0"/>
    <n v="8"/>
    <n v="25"/>
    <m/>
    <m/>
    <m/>
    <x v="1"/>
    <n v="8"/>
  </r>
  <r>
    <x v="2"/>
    <n v="300148"/>
    <x v="354"/>
    <x v="1"/>
    <x v="8"/>
    <x v="10"/>
    <x v="22"/>
    <x v="2"/>
    <m/>
    <m/>
    <x v="3"/>
    <m/>
    <x v="11"/>
    <m/>
    <m/>
    <n v="155"/>
    <m/>
    <m/>
    <n v="14"/>
    <m/>
    <m/>
    <n v="4"/>
    <n v="95"/>
    <n v="0"/>
    <n v="8"/>
    <n v="22"/>
    <m/>
    <m/>
    <m/>
    <x v="1"/>
    <n v="8"/>
  </r>
  <r>
    <x v="2"/>
    <n v="300161"/>
    <x v="355"/>
    <x v="1"/>
    <x v="8"/>
    <x v="10"/>
    <x v="22"/>
    <x v="2"/>
    <m/>
    <n v="161"/>
    <x v="1"/>
    <m/>
    <x v="11"/>
    <m/>
    <m/>
    <n v="117"/>
    <m/>
    <m/>
    <n v="14"/>
    <m/>
    <m/>
    <n v="4"/>
    <n v="95"/>
    <n v="0"/>
    <n v="8"/>
    <n v="22"/>
    <m/>
    <m/>
    <m/>
    <x v="1"/>
    <n v="8"/>
  </r>
  <r>
    <x v="2"/>
    <n v="300161"/>
    <x v="355"/>
    <x v="1"/>
    <x v="8"/>
    <x v="10"/>
    <x v="22"/>
    <x v="2"/>
    <m/>
    <m/>
    <x v="2"/>
    <m/>
    <x v="11"/>
    <m/>
    <m/>
    <n v="111"/>
    <m/>
    <m/>
    <n v="14"/>
    <m/>
    <m/>
    <n v="4"/>
    <n v="95"/>
    <n v="0"/>
    <n v="8"/>
    <n v="22"/>
    <m/>
    <m/>
    <m/>
    <x v="1"/>
    <n v="8"/>
  </r>
  <r>
    <x v="2"/>
    <n v="300161"/>
    <x v="355"/>
    <x v="1"/>
    <x v="8"/>
    <x v="10"/>
    <x v="22"/>
    <x v="2"/>
    <m/>
    <m/>
    <x v="3"/>
    <m/>
    <x v="15"/>
    <m/>
    <m/>
    <m/>
    <m/>
    <m/>
    <n v="16"/>
    <m/>
    <m/>
    <n v="4"/>
    <n v="125.61111111111111"/>
    <n v="0"/>
    <n v="7"/>
    <n v="23"/>
    <m/>
    <m/>
    <m/>
    <x v="1"/>
    <n v="7"/>
  </r>
  <r>
    <x v="2"/>
    <n v="300176"/>
    <x v="356"/>
    <x v="1"/>
    <x v="8"/>
    <x v="10"/>
    <x v="22"/>
    <x v="2"/>
    <m/>
    <n v="176"/>
    <x v="1"/>
    <m/>
    <x v="11"/>
    <m/>
    <m/>
    <n v="130"/>
    <m/>
    <m/>
    <n v="16"/>
    <m/>
    <m/>
    <n v="4"/>
    <n v="95"/>
    <n v="0"/>
    <n v="8"/>
    <n v="24"/>
    <m/>
    <m/>
    <m/>
    <x v="1"/>
    <n v="8"/>
  </r>
  <r>
    <x v="2"/>
    <n v="300176"/>
    <x v="356"/>
    <x v="1"/>
    <x v="8"/>
    <x v="10"/>
    <x v="22"/>
    <x v="2"/>
    <m/>
    <m/>
    <x v="2"/>
    <m/>
    <x v="11"/>
    <m/>
    <m/>
    <n v="126"/>
    <m/>
    <m/>
    <n v="15"/>
    <m/>
    <m/>
    <n v="4"/>
    <n v="95"/>
    <n v="0"/>
    <n v="8"/>
    <n v="23"/>
    <m/>
    <m/>
    <m/>
    <x v="1"/>
    <n v="8"/>
  </r>
  <r>
    <x v="2"/>
    <n v="300176"/>
    <x v="356"/>
    <x v="1"/>
    <x v="8"/>
    <x v="10"/>
    <x v="22"/>
    <x v="2"/>
    <m/>
    <m/>
    <x v="3"/>
    <m/>
    <x v="11"/>
    <m/>
    <m/>
    <n v="110"/>
    <m/>
    <m/>
    <n v="14"/>
    <m/>
    <m/>
    <n v="4"/>
    <n v="95"/>
    <n v="0"/>
    <n v="8"/>
    <n v="22"/>
    <m/>
    <m/>
    <m/>
    <x v="1"/>
    <n v="8"/>
  </r>
  <r>
    <x v="2"/>
    <n v="300264"/>
    <x v="357"/>
    <x v="1"/>
    <x v="8"/>
    <x v="10"/>
    <x v="22"/>
    <x v="2"/>
    <m/>
    <n v="264"/>
    <x v="1"/>
    <m/>
    <x v="11"/>
    <m/>
    <m/>
    <m/>
    <m/>
    <m/>
    <n v="16"/>
    <m/>
    <m/>
    <n v="4"/>
    <n v="95"/>
    <n v="0"/>
    <n v="8"/>
    <n v="24"/>
    <m/>
    <m/>
    <m/>
    <x v="1"/>
    <n v="8"/>
  </r>
  <r>
    <x v="2"/>
    <n v="300264"/>
    <x v="357"/>
    <x v="1"/>
    <x v="8"/>
    <x v="10"/>
    <x v="22"/>
    <x v="2"/>
    <m/>
    <m/>
    <x v="2"/>
    <m/>
    <x v="11"/>
    <m/>
    <m/>
    <n v="135"/>
    <m/>
    <m/>
    <n v="15"/>
    <m/>
    <m/>
    <n v="4"/>
    <n v="95"/>
    <n v="0"/>
    <n v="8"/>
    <n v="23"/>
    <m/>
    <m/>
    <m/>
    <x v="1"/>
    <n v="8"/>
  </r>
  <r>
    <x v="2"/>
    <n v="300264"/>
    <x v="357"/>
    <x v="1"/>
    <x v="8"/>
    <x v="10"/>
    <x v="22"/>
    <x v="2"/>
    <m/>
    <m/>
    <x v="3"/>
    <m/>
    <x v="11"/>
    <m/>
    <m/>
    <n v="135"/>
    <m/>
    <m/>
    <n v="16"/>
    <m/>
    <m/>
    <n v="4"/>
    <n v="95"/>
    <n v="0"/>
    <n v="8"/>
    <n v="24"/>
    <m/>
    <m/>
    <m/>
    <x v="1"/>
    <n v="8"/>
  </r>
  <r>
    <x v="2"/>
    <n v="300270"/>
    <x v="358"/>
    <x v="1"/>
    <x v="8"/>
    <x v="10"/>
    <x v="22"/>
    <x v="2"/>
    <m/>
    <n v="270"/>
    <x v="1"/>
    <m/>
    <x v="11"/>
    <m/>
    <m/>
    <m/>
    <m/>
    <m/>
    <n v="16"/>
    <m/>
    <m/>
    <n v="4"/>
    <n v="95"/>
    <n v="0"/>
    <n v="8"/>
    <n v="24"/>
    <m/>
    <m/>
    <m/>
    <x v="1"/>
    <n v="8"/>
  </r>
  <r>
    <x v="2"/>
    <n v="300270"/>
    <x v="358"/>
    <x v="1"/>
    <x v="8"/>
    <x v="10"/>
    <x v="22"/>
    <x v="2"/>
    <m/>
    <m/>
    <x v="2"/>
    <m/>
    <x v="11"/>
    <m/>
    <m/>
    <n v="114"/>
    <m/>
    <m/>
    <n v="16"/>
    <m/>
    <m/>
    <n v="4"/>
    <n v="95"/>
    <n v="0"/>
    <n v="8"/>
    <n v="24"/>
    <m/>
    <m/>
    <m/>
    <x v="1"/>
    <n v="8"/>
  </r>
  <r>
    <x v="2"/>
    <n v="300270"/>
    <x v="358"/>
    <x v="1"/>
    <x v="8"/>
    <x v="10"/>
    <x v="22"/>
    <x v="2"/>
    <m/>
    <m/>
    <x v="3"/>
    <m/>
    <x v="11"/>
    <m/>
    <m/>
    <n v="110"/>
    <m/>
    <m/>
    <n v="16"/>
    <m/>
    <m/>
    <n v="4"/>
    <n v="95"/>
    <n v="0"/>
    <n v="8"/>
    <n v="24"/>
    <m/>
    <m/>
    <m/>
    <x v="1"/>
    <n v="8"/>
  </r>
  <r>
    <x v="2"/>
    <n v="300311"/>
    <x v="359"/>
    <x v="1"/>
    <x v="8"/>
    <x v="10"/>
    <x v="22"/>
    <x v="2"/>
    <m/>
    <n v="311"/>
    <x v="1"/>
    <m/>
    <x v="11"/>
    <m/>
    <m/>
    <n v="112"/>
    <m/>
    <m/>
    <n v="15"/>
    <m/>
    <m/>
    <n v="4"/>
    <n v="95"/>
    <n v="0"/>
    <n v="8"/>
    <n v="23"/>
    <m/>
    <m/>
    <m/>
    <x v="1"/>
    <n v="8"/>
  </r>
  <r>
    <x v="2"/>
    <n v="300311"/>
    <x v="359"/>
    <x v="1"/>
    <x v="8"/>
    <x v="10"/>
    <x v="22"/>
    <x v="2"/>
    <m/>
    <m/>
    <x v="2"/>
    <m/>
    <x v="12"/>
    <m/>
    <m/>
    <n v="95"/>
    <m/>
    <m/>
    <n v="16"/>
    <m/>
    <m/>
    <n v="4"/>
    <n v="95"/>
    <n v="0"/>
    <n v="9"/>
    <n v="25"/>
    <m/>
    <m/>
    <m/>
    <x v="1"/>
    <n v="9"/>
  </r>
  <r>
    <x v="2"/>
    <n v="300311"/>
    <x v="359"/>
    <x v="1"/>
    <x v="8"/>
    <x v="10"/>
    <x v="22"/>
    <x v="2"/>
    <m/>
    <m/>
    <x v="3"/>
    <m/>
    <x v="11"/>
    <m/>
    <m/>
    <n v="125"/>
    <m/>
    <m/>
    <n v="16"/>
    <m/>
    <m/>
    <n v="4"/>
    <n v="95"/>
    <n v="0"/>
    <n v="8"/>
    <n v="24"/>
    <m/>
    <m/>
    <m/>
    <x v="1"/>
    <n v="8"/>
  </r>
  <r>
    <x v="2"/>
    <n v="300107"/>
    <x v="360"/>
    <x v="1"/>
    <x v="8"/>
    <x v="3"/>
    <x v="15"/>
    <x v="2"/>
    <m/>
    <n v="107"/>
    <x v="1"/>
    <n v="0"/>
    <x v="21"/>
    <n v="2"/>
    <m/>
    <m/>
    <m/>
    <n v="3"/>
    <n v="3"/>
    <m/>
    <s v="V"/>
    <m/>
    <n v="208.5"/>
    <n v="0.60567842022678153"/>
    <n v="1.6056784202267815"/>
    <n v="7"/>
    <m/>
    <m/>
    <m/>
    <x v="2"/>
    <n v="1"/>
  </r>
  <r>
    <x v="2"/>
    <n v="300107"/>
    <x v="360"/>
    <x v="1"/>
    <x v="8"/>
    <x v="3"/>
    <x v="15"/>
    <x v="2"/>
    <m/>
    <m/>
    <x v="2"/>
    <n v="0"/>
    <x v="21"/>
    <n v="2"/>
    <m/>
    <m/>
    <n v="116"/>
    <n v="3"/>
    <n v="3"/>
    <m/>
    <s v="V"/>
    <m/>
    <n v="208.5"/>
    <n v="0.55635491606714627"/>
    <n v="1.5563549160671464"/>
    <n v="7"/>
    <m/>
    <m/>
    <m/>
    <x v="2"/>
    <n v="1"/>
  </r>
  <r>
    <x v="2"/>
    <n v="300107"/>
    <x v="360"/>
    <x v="1"/>
    <x v="8"/>
    <x v="3"/>
    <x v="15"/>
    <x v="2"/>
    <m/>
    <m/>
    <x v="3"/>
    <n v="0"/>
    <x v="21"/>
    <n v="2"/>
    <m/>
    <m/>
    <n v="132"/>
    <m/>
    <m/>
    <m/>
    <m/>
    <m/>
    <n v="208.5"/>
    <n v="0.63309352517985606"/>
    <n v="1.6330935251798562"/>
    <s v=""/>
    <m/>
    <m/>
    <m/>
    <x v="2"/>
    <n v="1"/>
  </r>
  <r>
    <x v="2"/>
    <n v="300332"/>
    <x v="361"/>
    <x v="1"/>
    <x v="8"/>
    <x v="3"/>
    <x v="15"/>
    <x v="2"/>
    <m/>
    <n v="332"/>
    <x v="1"/>
    <n v="0"/>
    <x v="21"/>
    <n v="2"/>
    <m/>
    <m/>
    <m/>
    <n v="3"/>
    <n v="3"/>
    <m/>
    <s v="V"/>
    <m/>
    <n v="208.5"/>
    <n v="0.62758681943334216"/>
    <n v="1.627586819433342"/>
    <n v="7"/>
    <m/>
    <m/>
    <m/>
    <x v="2"/>
    <n v="1"/>
  </r>
  <r>
    <x v="2"/>
    <n v="300332"/>
    <x v="361"/>
    <x v="1"/>
    <x v="8"/>
    <x v="3"/>
    <x v="15"/>
    <x v="2"/>
    <m/>
    <m/>
    <x v="2"/>
    <n v="0"/>
    <x v="21"/>
    <n v="2"/>
    <m/>
    <m/>
    <n v="129"/>
    <m/>
    <m/>
    <m/>
    <m/>
    <m/>
    <n v="208.5"/>
    <n v="0.61870503597122306"/>
    <n v="1.6187050359712232"/>
    <s v=""/>
    <m/>
    <m/>
    <m/>
    <x v="2"/>
    <n v="1"/>
  </r>
  <r>
    <x v="2"/>
    <n v="300332"/>
    <x v="361"/>
    <x v="1"/>
    <x v="8"/>
    <x v="3"/>
    <x v="15"/>
    <x v="2"/>
    <m/>
    <m/>
    <x v="3"/>
    <n v="0"/>
    <x v="21"/>
    <n v="2"/>
    <m/>
    <m/>
    <n v="140"/>
    <m/>
    <m/>
    <m/>
    <m/>
    <m/>
    <n v="208.5"/>
    <n v="0.67146282973621108"/>
    <n v="1.6714628297362111"/>
    <s v=""/>
    <m/>
    <m/>
    <m/>
    <x v="2"/>
    <n v="1"/>
  </r>
  <r>
    <x v="2"/>
    <n v="300332"/>
    <x v="361"/>
    <x v="1"/>
    <x v="8"/>
    <x v="3"/>
    <x v="15"/>
    <x v="2"/>
    <m/>
    <m/>
    <x v="4"/>
    <n v="0"/>
    <x v="22"/>
    <n v="2"/>
    <m/>
    <m/>
    <n v="120"/>
    <m/>
    <m/>
    <m/>
    <m/>
    <m/>
    <n v="202.5"/>
    <n v="0.59259259259259256"/>
    <n v="0.59259259259259256"/>
    <s v=""/>
    <m/>
    <m/>
    <m/>
    <x v="2"/>
    <n v="0"/>
  </r>
  <r>
    <x v="2"/>
    <n v="300052"/>
    <x v="362"/>
    <x v="1"/>
    <x v="8"/>
    <x v="3"/>
    <x v="16"/>
    <x v="2"/>
    <m/>
    <n v="52"/>
    <x v="1"/>
    <n v="2"/>
    <x v="17"/>
    <n v="3"/>
    <n v="70"/>
    <m/>
    <n v="213"/>
    <n v="4"/>
    <n v="4"/>
    <m/>
    <s v="V"/>
    <m/>
    <n v="236"/>
    <n v="0.90254237288135597"/>
    <n v="2.902542372881356"/>
    <n v="10"/>
    <m/>
    <m/>
    <m/>
    <x v="2"/>
    <n v="2"/>
  </r>
  <r>
    <x v="2"/>
    <n v="300052"/>
    <x v="362"/>
    <x v="1"/>
    <x v="8"/>
    <x v="3"/>
    <x v="16"/>
    <x v="2"/>
    <m/>
    <m/>
    <x v="2"/>
    <n v="1"/>
    <x v="17"/>
    <n v="3"/>
    <n v="67"/>
    <n v="210"/>
    <n v="208"/>
    <n v="4"/>
    <n v="3"/>
    <m/>
    <s v="V"/>
    <m/>
    <n v="236"/>
    <n v="0.88135593220338981"/>
    <n v="2.8813559322033897"/>
    <n v="9"/>
    <m/>
    <m/>
    <m/>
    <x v="2"/>
    <n v="2"/>
  </r>
  <r>
    <x v="2"/>
    <n v="300052"/>
    <x v="362"/>
    <x v="1"/>
    <x v="8"/>
    <x v="3"/>
    <x v="16"/>
    <x v="2"/>
    <m/>
    <m/>
    <x v="3"/>
    <n v="1"/>
    <x v="17"/>
    <n v="3"/>
    <n v="69"/>
    <n v="209"/>
    <n v="229"/>
    <n v="4"/>
    <n v="4"/>
    <m/>
    <s v="V"/>
    <m/>
    <n v="236"/>
    <n v="0.97033898305084743"/>
    <n v="2.9703389830508473"/>
    <n v="10"/>
    <m/>
    <m/>
    <m/>
    <x v="2"/>
    <n v="2"/>
  </r>
  <r>
    <x v="2"/>
    <n v="300154"/>
    <x v="363"/>
    <x v="1"/>
    <x v="8"/>
    <x v="3"/>
    <x v="16"/>
    <x v="2"/>
    <m/>
    <n v="154"/>
    <x v="1"/>
    <n v="1"/>
    <x v="17"/>
    <n v="3"/>
    <n v="69"/>
    <m/>
    <n v="127"/>
    <n v="4"/>
    <n v="4"/>
    <m/>
    <s v="V"/>
    <m/>
    <n v="236"/>
    <n v="0.53813559322033899"/>
    <n v="2.5381355932203391"/>
    <n v="10"/>
    <m/>
    <m/>
    <m/>
    <x v="2"/>
    <n v="2"/>
  </r>
  <r>
    <x v="2"/>
    <n v="300154"/>
    <x v="363"/>
    <x v="1"/>
    <x v="8"/>
    <x v="3"/>
    <x v="16"/>
    <x v="2"/>
    <m/>
    <m/>
    <x v="2"/>
    <n v="0"/>
    <x v="21"/>
    <n v="3"/>
    <n v="70"/>
    <n v="222"/>
    <n v="225"/>
    <n v="4"/>
    <n v="3"/>
    <m/>
    <s v="V"/>
    <m/>
    <n v="208.5"/>
    <n v="1.079136690647482"/>
    <n v="2.079136690647482"/>
    <n v="8"/>
    <m/>
    <m/>
    <m/>
    <x v="2"/>
    <n v="1"/>
  </r>
  <r>
    <x v="2"/>
    <n v="300154"/>
    <x v="363"/>
    <x v="1"/>
    <x v="8"/>
    <x v="3"/>
    <x v="16"/>
    <x v="2"/>
    <m/>
    <m/>
    <x v="3"/>
    <n v="0"/>
    <x v="21"/>
    <n v="3"/>
    <n v="70"/>
    <n v="183"/>
    <n v="189"/>
    <n v="4"/>
    <n v="4"/>
    <m/>
    <m/>
    <m/>
    <n v="208.5"/>
    <n v="0.90647482014388492"/>
    <n v="1.906474820143885"/>
    <n v="9"/>
    <m/>
    <m/>
    <m/>
    <x v="2"/>
    <n v="1"/>
  </r>
  <r>
    <x v="2"/>
    <n v="300154"/>
    <x v="363"/>
    <x v="1"/>
    <x v="8"/>
    <x v="3"/>
    <x v="16"/>
    <x v="2"/>
    <m/>
    <m/>
    <x v="4"/>
    <n v="1"/>
    <x v="17"/>
    <n v="3"/>
    <n v="72"/>
    <n v="244"/>
    <n v="247"/>
    <m/>
    <m/>
    <m/>
    <m/>
    <m/>
    <n v="236"/>
    <n v="1.0466101694915255"/>
    <n v="3.0466101694915255"/>
    <s v=""/>
    <m/>
    <m/>
    <m/>
    <x v="2"/>
    <n v="2"/>
  </r>
  <r>
    <x v="2"/>
    <n v="300224"/>
    <x v="364"/>
    <x v="1"/>
    <x v="8"/>
    <x v="3"/>
    <x v="16"/>
    <x v="2"/>
    <m/>
    <n v="224"/>
    <x v="1"/>
    <n v="2"/>
    <x v="17"/>
    <n v="3"/>
    <n v="67"/>
    <m/>
    <n v="240"/>
    <n v="4"/>
    <n v="4"/>
    <m/>
    <s v="V"/>
    <m/>
    <n v="236"/>
    <n v="1.0169491525423728"/>
    <n v="3.0169491525423728"/>
    <n v="10"/>
    <m/>
    <m/>
    <m/>
    <x v="2"/>
    <n v="2"/>
  </r>
  <r>
    <x v="2"/>
    <n v="300224"/>
    <x v="364"/>
    <x v="1"/>
    <x v="8"/>
    <x v="3"/>
    <x v="16"/>
    <x v="2"/>
    <m/>
    <m/>
    <x v="2"/>
    <n v="2"/>
    <x v="17"/>
    <n v="3"/>
    <n v="57"/>
    <n v="186"/>
    <n v="225"/>
    <n v="4"/>
    <n v="4"/>
    <m/>
    <s v="V"/>
    <m/>
    <n v="236"/>
    <n v="0.95338983050847459"/>
    <n v="2.9533898305084745"/>
    <n v="10"/>
    <m/>
    <m/>
    <m/>
    <x v="2"/>
    <n v="2"/>
  </r>
  <r>
    <x v="2"/>
    <n v="300224"/>
    <x v="364"/>
    <x v="1"/>
    <x v="8"/>
    <x v="3"/>
    <x v="16"/>
    <x v="2"/>
    <m/>
    <m/>
    <x v="3"/>
    <n v="1"/>
    <x v="17"/>
    <n v="3"/>
    <n v="61"/>
    <n v="196"/>
    <n v="198"/>
    <n v="4"/>
    <n v="4"/>
    <m/>
    <s v="V"/>
    <m/>
    <n v="236"/>
    <n v="0.83898305084745761"/>
    <n v="2.8389830508474576"/>
    <n v="10"/>
    <m/>
    <m/>
    <m/>
    <x v="2"/>
    <n v="2"/>
  </r>
  <r>
    <x v="2"/>
    <n v="300224"/>
    <x v="364"/>
    <x v="1"/>
    <x v="8"/>
    <x v="3"/>
    <x v="16"/>
    <x v="2"/>
    <m/>
    <m/>
    <x v="4"/>
    <n v="2"/>
    <x v="17"/>
    <n v="3"/>
    <n v="78"/>
    <n v="206"/>
    <n v="232"/>
    <m/>
    <m/>
    <m/>
    <m/>
    <m/>
    <n v="236"/>
    <n v="0.98305084745762716"/>
    <n v="2.9830508474576272"/>
    <s v=""/>
    <m/>
    <m/>
    <m/>
    <x v="2"/>
    <n v="2"/>
  </r>
  <r>
    <x v="2"/>
    <n v="300096"/>
    <x v="365"/>
    <x v="1"/>
    <x v="8"/>
    <x v="3"/>
    <x v="17"/>
    <x v="2"/>
    <m/>
    <n v="96"/>
    <x v="1"/>
    <n v="2"/>
    <x v="18"/>
    <n v="5"/>
    <n v="80"/>
    <m/>
    <n v="520"/>
    <n v="5"/>
    <n v="6"/>
    <m/>
    <s v="V"/>
    <m/>
    <n v="328.6"/>
    <n v="1.5824710894704808"/>
    <n v="4.5824710894704808"/>
    <n v="14"/>
    <m/>
    <m/>
    <m/>
    <x v="2"/>
    <n v="3"/>
  </r>
  <r>
    <x v="2"/>
    <n v="300096"/>
    <x v="365"/>
    <x v="1"/>
    <x v="8"/>
    <x v="3"/>
    <x v="17"/>
    <x v="2"/>
    <m/>
    <m/>
    <x v="2"/>
    <n v="3"/>
    <x v="20"/>
    <n v="5"/>
    <n v="76"/>
    <n v="277"/>
    <n v="327"/>
    <n v="4"/>
    <n v="7"/>
    <m/>
    <s v="V"/>
    <m/>
    <n v="318.2"/>
    <n v="1.0276555625392836"/>
    <n v="5.0276555625392838"/>
    <n v="15"/>
    <m/>
    <m/>
    <m/>
    <x v="2"/>
    <n v="4"/>
  </r>
  <r>
    <x v="2"/>
    <n v="300096"/>
    <x v="365"/>
    <x v="1"/>
    <x v="8"/>
    <x v="3"/>
    <x v="17"/>
    <x v="2"/>
    <m/>
    <m/>
    <x v="3"/>
    <n v="3"/>
    <x v="20"/>
    <n v="5"/>
    <n v="81"/>
    <n v="296"/>
    <n v="303"/>
    <n v="4"/>
    <n v="7"/>
    <m/>
    <s v="v "/>
    <m/>
    <n v="318.2"/>
    <n v="0.95223130106851039"/>
    <n v="4.9522313010685099"/>
    <n v="15"/>
    <m/>
    <m/>
    <m/>
    <x v="2"/>
    <n v="4"/>
  </r>
  <r>
    <x v="2"/>
    <n v="300096"/>
    <x v="365"/>
    <x v="1"/>
    <x v="8"/>
    <x v="3"/>
    <x v="17"/>
    <x v="2"/>
    <m/>
    <m/>
    <x v="4"/>
    <n v="0"/>
    <x v="18"/>
    <n v="4"/>
    <n v="65"/>
    <n v="148"/>
    <n v="145"/>
    <n v="4"/>
    <n v="9"/>
    <m/>
    <s v="E"/>
    <m/>
    <n v="328.6"/>
    <n v="0.44126597687157637"/>
    <n v="3.4412659768715765"/>
    <n v="16"/>
    <m/>
    <m/>
    <m/>
    <x v="2"/>
    <n v="3"/>
  </r>
  <r>
    <x v="2"/>
    <n v="300207"/>
    <x v="366"/>
    <x v="1"/>
    <x v="8"/>
    <x v="3"/>
    <x v="17"/>
    <x v="2"/>
    <m/>
    <n v="207"/>
    <x v="1"/>
    <n v="3"/>
    <x v="20"/>
    <n v="5"/>
    <n v="92"/>
    <m/>
    <n v="252"/>
    <n v="4"/>
    <n v="6"/>
    <m/>
    <s v="V"/>
    <m/>
    <n v="318.2"/>
    <n v="0.79195474544311761"/>
    <n v="4.7919547454431175"/>
    <n v="14"/>
    <m/>
    <m/>
    <m/>
    <x v="2"/>
    <n v="4"/>
  </r>
  <r>
    <x v="2"/>
    <n v="300207"/>
    <x v="366"/>
    <x v="1"/>
    <x v="8"/>
    <x v="3"/>
    <x v="17"/>
    <x v="2"/>
    <m/>
    <m/>
    <x v="2"/>
    <n v="2"/>
    <x v="18"/>
    <n v="4"/>
    <n v="81"/>
    <n v="278"/>
    <n v="279"/>
    <n v="4"/>
    <n v="5"/>
    <m/>
    <s v="V"/>
    <m/>
    <n v="328.6"/>
    <n v="0.84905660377358483"/>
    <n v="3.8490566037735849"/>
    <n v="12"/>
    <m/>
    <m/>
    <m/>
    <x v="2"/>
    <n v="3"/>
  </r>
  <r>
    <x v="2"/>
    <n v="300207"/>
    <x v="366"/>
    <x v="1"/>
    <x v="8"/>
    <x v="3"/>
    <x v="17"/>
    <x v="2"/>
    <m/>
    <m/>
    <x v="3"/>
    <n v="1"/>
    <x v="18"/>
    <n v="4"/>
    <n v="75"/>
    <n v="282"/>
    <n v="284"/>
    <n v="4"/>
    <n v="5"/>
    <m/>
    <s v="V"/>
    <s v="pale green leaves"/>
    <n v="328.6"/>
    <n v="0.8642726719415702"/>
    <n v="3.8642726719415701"/>
    <n v="12"/>
    <m/>
    <m/>
    <m/>
    <x v="2"/>
    <n v="3"/>
  </r>
  <r>
    <x v="2"/>
    <n v="300328"/>
    <x v="367"/>
    <x v="1"/>
    <x v="8"/>
    <x v="3"/>
    <x v="17"/>
    <x v="2"/>
    <m/>
    <n v="328"/>
    <x v="1"/>
    <n v="2"/>
    <x v="20"/>
    <n v="5"/>
    <n v="89"/>
    <m/>
    <n v="511"/>
    <n v="4"/>
    <n v="5"/>
    <m/>
    <s v="V"/>
    <m/>
    <n v="318.2"/>
    <n v="1.6059082338152106"/>
    <n v="5.6059082338152102"/>
    <n v="13"/>
    <m/>
    <m/>
    <m/>
    <x v="2"/>
    <n v="4"/>
  </r>
  <r>
    <x v="2"/>
    <n v="300328"/>
    <x v="367"/>
    <x v="1"/>
    <x v="8"/>
    <x v="3"/>
    <x v="17"/>
    <x v="2"/>
    <m/>
    <m/>
    <x v="2"/>
    <n v="3"/>
    <x v="19"/>
    <n v="6"/>
    <n v="81"/>
    <n v="323"/>
    <n v="324"/>
    <n v="4"/>
    <n v="5"/>
    <m/>
    <s v="V"/>
    <m/>
    <n v="309.7"/>
    <n v="1.0461737164998386"/>
    <n v="6.0461737164998386"/>
    <n v="14"/>
    <m/>
    <m/>
    <m/>
    <x v="2"/>
    <n v="5"/>
  </r>
  <r>
    <x v="2"/>
    <n v="300328"/>
    <x v="367"/>
    <x v="1"/>
    <x v="8"/>
    <x v="3"/>
    <x v="17"/>
    <x v="2"/>
    <m/>
    <m/>
    <x v="3"/>
    <n v="3"/>
    <x v="19"/>
    <n v="6"/>
    <n v="85"/>
    <n v="305"/>
    <n v="309"/>
    <n v="4"/>
    <n v="5"/>
    <m/>
    <s v="V"/>
    <m/>
    <n v="309.7"/>
    <n v="0.99773974814336464"/>
    <n v="5.9977397481433643"/>
    <n v="14"/>
    <m/>
    <m/>
    <m/>
    <x v="2"/>
    <n v="5"/>
  </r>
  <r>
    <x v="2"/>
    <n v="300043"/>
    <x v="368"/>
    <x v="1"/>
    <x v="8"/>
    <x v="3"/>
    <x v="18"/>
    <x v="2"/>
    <m/>
    <n v="43"/>
    <x v="1"/>
    <n v="2"/>
    <x v="20"/>
    <n v="5"/>
    <n v="89"/>
    <m/>
    <n v="302"/>
    <n v="4"/>
    <n v="6"/>
    <m/>
    <s v="V"/>
    <m/>
    <n v="318.2"/>
    <n v="0.94908862350722822"/>
    <n v="4.9490886235072278"/>
    <n v="14"/>
    <m/>
    <m/>
    <m/>
    <x v="2"/>
    <n v="4"/>
  </r>
  <r>
    <x v="2"/>
    <n v="300043"/>
    <x v="368"/>
    <x v="1"/>
    <x v="8"/>
    <x v="3"/>
    <x v="18"/>
    <x v="2"/>
    <m/>
    <m/>
    <x v="2"/>
    <n v="2"/>
    <x v="20"/>
    <n v="5"/>
    <n v="85"/>
    <n v="369"/>
    <n v="327"/>
    <n v="4"/>
    <n v="6"/>
    <m/>
    <s v="V"/>
    <m/>
    <n v="318.2"/>
    <n v="1.0276555625392836"/>
    <n v="5.0276555625392838"/>
    <n v="14"/>
    <m/>
    <m/>
    <m/>
    <x v="2"/>
    <n v="4"/>
  </r>
  <r>
    <x v="2"/>
    <n v="300043"/>
    <x v="368"/>
    <x v="1"/>
    <x v="8"/>
    <x v="3"/>
    <x v="18"/>
    <x v="2"/>
    <m/>
    <m/>
    <x v="3"/>
    <n v="2"/>
    <x v="20"/>
    <n v="5"/>
    <n v="80"/>
    <n v="308"/>
    <n v="256"/>
    <n v="4"/>
    <n v="6"/>
    <m/>
    <s v="V"/>
    <m/>
    <n v="318.2"/>
    <n v="0.8045254556882464"/>
    <n v="4.8045254556882462"/>
    <n v="14"/>
    <m/>
    <m/>
    <m/>
    <x v="2"/>
    <n v="4"/>
  </r>
  <r>
    <x v="2"/>
    <n v="300043"/>
    <x v="368"/>
    <x v="1"/>
    <x v="8"/>
    <x v="3"/>
    <x v="18"/>
    <x v="2"/>
    <m/>
    <m/>
    <x v="4"/>
    <n v="2"/>
    <x v="20"/>
    <n v="5"/>
    <n v="85"/>
    <n v="325"/>
    <n v="189"/>
    <n v="3"/>
    <n v="7"/>
    <m/>
    <s v="V"/>
    <m/>
    <n v="318.2"/>
    <n v="0.59396605908233813"/>
    <n v="4.5939660590823381"/>
    <n v="14"/>
    <m/>
    <m/>
    <m/>
    <x v="2"/>
    <n v="4"/>
  </r>
  <r>
    <x v="2"/>
    <n v="300120"/>
    <x v="369"/>
    <x v="1"/>
    <x v="8"/>
    <x v="3"/>
    <x v="18"/>
    <x v="2"/>
    <m/>
    <n v="120"/>
    <x v="1"/>
    <n v="4"/>
    <x v="20"/>
    <n v="5"/>
    <n v="85"/>
    <m/>
    <n v="316"/>
    <n v="4"/>
    <n v="6"/>
    <m/>
    <s v="V"/>
    <m/>
    <n v="318.2"/>
    <n v="0.99308610936517916"/>
    <n v="4.993086109365179"/>
    <n v="14"/>
    <m/>
    <m/>
    <m/>
    <x v="2"/>
    <n v="4"/>
  </r>
  <r>
    <x v="2"/>
    <n v="300120"/>
    <x v="369"/>
    <x v="1"/>
    <x v="8"/>
    <x v="3"/>
    <x v="18"/>
    <x v="2"/>
    <m/>
    <m/>
    <x v="2"/>
    <n v="3"/>
    <x v="20"/>
    <n v="5"/>
    <n v="90"/>
    <n v="351"/>
    <n v="205"/>
    <n v="4"/>
    <n v="6"/>
    <m/>
    <s v="V"/>
    <m/>
    <n v="318.2"/>
    <n v="0.64424890006285362"/>
    <n v="4.6442489000628537"/>
    <n v="14"/>
    <m/>
    <m/>
    <m/>
    <x v="2"/>
    <n v="4"/>
  </r>
  <r>
    <x v="2"/>
    <n v="300120"/>
    <x v="369"/>
    <x v="1"/>
    <x v="8"/>
    <x v="3"/>
    <x v="18"/>
    <x v="2"/>
    <m/>
    <m/>
    <x v="3"/>
    <n v="2"/>
    <x v="20"/>
    <n v="5"/>
    <n v="85"/>
    <n v="325"/>
    <n v="261"/>
    <n v="5"/>
    <n v="6"/>
    <m/>
    <s v="V"/>
    <m/>
    <n v="318.2"/>
    <n v="0.82023884349465748"/>
    <n v="4.820238843494657"/>
    <n v="15"/>
    <m/>
    <m/>
    <m/>
    <x v="2"/>
    <n v="4"/>
  </r>
  <r>
    <x v="2"/>
    <n v="300238"/>
    <x v="370"/>
    <x v="1"/>
    <x v="8"/>
    <x v="3"/>
    <x v="18"/>
    <x v="2"/>
    <m/>
    <n v="238"/>
    <x v="1"/>
    <n v="5"/>
    <x v="19"/>
    <n v="6"/>
    <n v="95"/>
    <m/>
    <n v="75"/>
    <n v="4"/>
    <n v="7"/>
    <m/>
    <s v="V"/>
    <m/>
    <n v="309.7"/>
    <n v="0.24216984178237005"/>
    <n v="5.2421698417823697"/>
    <n v="16"/>
    <m/>
    <m/>
    <m/>
    <x v="2"/>
    <n v="5"/>
  </r>
  <r>
    <x v="2"/>
    <n v="300238"/>
    <x v="370"/>
    <x v="1"/>
    <x v="8"/>
    <x v="3"/>
    <x v="18"/>
    <x v="2"/>
    <m/>
    <m/>
    <x v="2"/>
    <n v="3"/>
    <x v="20"/>
    <n v="6"/>
    <n v="92"/>
    <n v="334"/>
    <n v="55"/>
    <n v="3"/>
    <n v="5"/>
    <m/>
    <s v="V"/>
    <m/>
    <n v="318.2"/>
    <n v="0.17284726587052168"/>
    <n v="4.172847265870522"/>
    <n v="12"/>
    <m/>
    <m/>
    <m/>
    <x v="2"/>
    <n v="4"/>
  </r>
  <r>
    <x v="2"/>
    <n v="300238"/>
    <x v="370"/>
    <x v="1"/>
    <x v="8"/>
    <x v="3"/>
    <x v="18"/>
    <x v="2"/>
    <m/>
    <m/>
    <x v="3"/>
    <n v="2"/>
    <x v="20"/>
    <n v="5"/>
    <n v="92"/>
    <n v="340"/>
    <n v="336"/>
    <n v="4"/>
    <n v="7"/>
    <m/>
    <s v="V"/>
    <m/>
    <n v="318.2"/>
    <n v="1.0559396605908233"/>
    <n v="5.0559396605908233"/>
    <n v="15"/>
    <m/>
    <m/>
    <m/>
    <x v="2"/>
    <n v="4"/>
  </r>
  <r>
    <x v="2"/>
    <n v="300039"/>
    <x v="371"/>
    <x v="1"/>
    <x v="8"/>
    <x v="3"/>
    <x v="19"/>
    <x v="2"/>
    <m/>
    <n v="39"/>
    <x v="1"/>
    <n v="5"/>
    <x v="16"/>
    <n v="7"/>
    <n v="126"/>
    <m/>
    <n v="85"/>
    <n v="4"/>
    <n v="7"/>
    <m/>
    <s v="V"/>
    <m/>
    <n v="269.66666666666669"/>
    <n v="0.31520395550061803"/>
    <n v="6.3152039555006176"/>
    <n v="17"/>
    <m/>
    <m/>
    <m/>
    <x v="2"/>
    <n v="6"/>
  </r>
  <r>
    <x v="2"/>
    <n v="300039"/>
    <x v="371"/>
    <x v="1"/>
    <x v="8"/>
    <x v="3"/>
    <x v="19"/>
    <x v="2"/>
    <m/>
    <m/>
    <x v="2"/>
    <n v="1"/>
    <x v="20"/>
    <n v="5"/>
    <n v="92"/>
    <n v="361"/>
    <n v="269"/>
    <n v="5"/>
    <n v="6"/>
    <m/>
    <s v="V"/>
    <m/>
    <n v="318.2"/>
    <n v="0.84538026398491517"/>
    <n v="4.8453802639849153"/>
    <n v="15"/>
    <m/>
    <m/>
    <m/>
    <x v="2"/>
    <n v="4"/>
  </r>
  <r>
    <x v="2"/>
    <n v="300039"/>
    <x v="371"/>
    <x v="1"/>
    <x v="8"/>
    <x v="3"/>
    <x v="19"/>
    <x v="2"/>
    <m/>
    <m/>
    <x v="3"/>
    <n v="5"/>
    <x v="19"/>
    <n v="6"/>
    <n v="120"/>
    <n v="416"/>
    <n v="261"/>
    <n v="5"/>
    <n v="6"/>
    <m/>
    <s v="V"/>
    <m/>
    <n v="309.7"/>
    <n v="0.84275104940264778"/>
    <n v="5.842751049402648"/>
    <n v="16"/>
    <m/>
    <m/>
    <m/>
    <x v="2"/>
    <n v="5"/>
  </r>
  <r>
    <x v="2"/>
    <n v="300039"/>
    <x v="371"/>
    <x v="1"/>
    <x v="8"/>
    <x v="3"/>
    <x v="19"/>
    <x v="2"/>
    <m/>
    <m/>
    <x v="4"/>
    <n v="3"/>
    <x v="19"/>
    <n v="6"/>
    <n v="95"/>
    <n v="334"/>
    <n v="295"/>
    <n v="4"/>
    <n v="7"/>
    <m/>
    <s v="V"/>
    <m/>
    <n v="309.7"/>
    <n v="0.95253471101065545"/>
    <n v="5.9525347110106557"/>
    <n v="16"/>
    <m/>
    <m/>
    <m/>
    <x v="2"/>
    <n v="5"/>
  </r>
  <r>
    <x v="2"/>
    <n v="300158"/>
    <x v="372"/>
    <x v="1"/>
    <x v="8"/>
    <x v="3"/>
    <x v="19"/>
    <x v="2"/>
    <m/>
    <n v="158"/>
    <x v="1"/>
    <n v="5"/>
    <x v="16"/>
    <n v="7"/>
    <n v="98"/>
    <m/>
    <n v="195"/>
    <n v="3"/>
    <n v="9"/>
    <m/>
    <s v="V"/>
    <m/>
    <n v="269.66666666666669"/>
    <n v="0.72311495673671189"/>
    <n v="6.7231149567367119"/>
    <n v="18"/>
    <m/>
    <m/>
    <m/>
    <x v="2"/>
    <n v="6"/>
  </r>
  <r>
    <x v="2"/>
    <n v="300158"/>
    <x v="372"/>
    <x v="1"/>
    <x v="8"/>
    <x v="3"/>
    <x v="19"/>
    <x v="2"/>
    <m/>
    <m/>
    <x v="2"/>
    <n v="6"/>
    <x v="19"/>
    <n v="6"/>
    <n v="76"/>
    <n v="297"/>
    <n v="250"/>
    <n v="5"/>
    <n v="7"/>
    <m/>
    <s v="V"/>
    <m/>
    <n v="309.7"/>
    <n v="0.80723280594123348"/>
    <n v="5.8072328059412337"/>
    <n v="17"/>
    <m/>
    <m/>
    <m/>
    <x v="2"/>
    <n v="5"/>
  </r>
  <r>
    <x v="2"/>
    <n v="300158"/>
    <x v="372"/>
    <x v="1"/>
    <x v="8"/>
    <x v="3"/>
    <x v="19"/>
    <x v="2"/>
    <m/>
    <m/>
    <x v="3"/>
    <n v="3"/>
    <x v="19"/>
    <n v="6"/>
    <n v="110"/>
    <n v="328"/>
    <n v="170"/>
    <n v="4"/>
    <n v="8"/>
    <m/>
    <s v="V"/>
    <m/>
    <n v="309.7"/>
    <n v="0.54891830804003872"/>
    <n v="5.5489183080400384"/>
    <n v="17"/>
    <m/>
    <m/>
    <m/>
    <x v="2"/>
    <n v="5"/>
  </r>
  <r>
    <x v="2"/>
    <n v="300158"/>
    <x v="372"/>
    <x v="1"/>
    <x v="8"/>
    <x v="3"/>
    <x v="19"/>
    <x v="2"/>
    <m/>
    <m/>
    <x v="4"/>
    <n v="2"/>
    <x v="19"/>
    <n v="6"/>
    <n v="98"/>
    <n v="307"/>
    <n v="153"/>
    <n v="5"/>
    <n v="8"/>
    <m/>
    <s v="V"/>
    <m/>
    <n v="309.7"/>
    <n v="0.49402647723603488"/>
    <n v="5.4940264772360345"/>
    <n v="18"/>
    <m/>
    <m/>
    <m/>
    <x v="2"/>
    <n v="5"/>
  </r>
  <r>
    <x v="2"/>
    <n v="300280"/>
    <x v="373"/>
    <x v="1"/>
    <x v="8"/>
    <x v="3"/>
    <x v="19"/>
    <x v="2"/>
    <m/>
    <n v="280"/>
    <x v="1"/>
    <n v="4"/>
    <x v="19"/>
    <n v="6"/>
    <n v="100"/>
    <m/>
    <n v="315"/>
    <n v="5"/>
    <n v="7"/>
    <m/>
    <s v="V"/>
    <m/>
    <n v="309.7"/>
    <n v="1.0171133354859543"/>
    <n v="6.0171133354859538"/>
    <n v="17"/>
    <m/>
    <m/>
    <m/>
    <x v="2"/>
    <n v="5"/>
  </r>
  <r>
    <x v="2"/>
    <n v="300280"/>
    <x v="373"/>
    <x v="1"/>
    <x v="8"/>
    <x v="3"/>
    <x v="19"/>
    <x v="2"/>
    <m/>
    <m/>
    <x v="2"/>
    <n v="3"/>
    <x v="19"/>
    <n v="6"/>
    <n v="93"/>
    <n v="306"/>
    <n v="100"/>
    <n v="3"/>
    <n v="8"/>
    <m/>
    <s v="V"/>
    <m/>
    <n v="309.7"/>
    <n v="0.32289312237649337"/>
    <n v="5.3228931223764935"/>
    <n v="16"/>
    <m/>
    <m/>
    <m/>
    <x v="2"/>
    <n v="5"/>
  </r>
  <r>
    <x v="2"/>
    <n v="300280"/>
    <x v="373"/>
    <x v="1"/>
    <x v="8"/>
    <x v="3"/>
    <x v="19"/>
    <x v="2"/>
    <m/>
    <m/>
    <x v="3"/>
    <n v="4"/>
    <x v="16"/>
    <n v="7"/>
    <n v="105"/>
    <n v="332"/>
    <n v="41"/>
    <n v="6"/>
    <n v="6"/>
    <m/>
    <s v="V"/>
    <m/>
    <n v="269.66666666666669"/>
    <n v="0.15203955500618047"/>
    <n v="6.1520395550061808"/>
    <n v="18"/>
    <m/>
    <m/>
    <m/>
    <x v="2"/>
    <n v="6"/>
  </r>
  <r>
    <x v="2"/>
    <n v="300280"/>
    <x v="373"/>
    <x v="1"/>
    <x v="8"/>
    <x v="3"/>
    <x v="19"/>
    <x v="2"/>
    <m/>
    <m/>
    <x v="4"/>
    <n v="2"/>
    <x v="19"/>
    <n v="6"/>
    <n v="95"/>
    <n v="272"/>
    <n v="89"/>
    <n v="4"/>
    <n v="8"/>
    <m/>
    <s v="V"/>
    <m/>
    <n v="309.7"/>
    <n v="0.28737487891507912"/>
    <n v="5.2873748789150792"/>
    <n v="17"/>
    <m/>
    <m/>
    <m/>
    <x v="2"/>
    <n v="5"/>
  </r>
  <r>
    <x v="2"/>
    <n v="300102"/>
    <x v="374"/>
    <x v="1"/>
    <x v="8"/>
    <x v="3"/>
    <x v="20"/>
    <x v="2"/>
    <m/>
    <n v="102"/>
    <x v="1"/>
    <n v="4"/>
    <x v="16"/>
    <n v="7"/>
    <n v="118"/>
    <n v="335"/>
    <n v="151"/>
    <n v="5"/>
    <n v="8"/>
    <m/>
    <s v="V"/>
    <n v="4"/>
    <n v="269.66666666666669"/>
    <n v="0.55995055624227441"/>
    <n v="6.5599505562422742"/>
    <n v="19"/>
    <m/>
    <m/>
    <m/>
    <x v="2"/>
    <n v="6"/>
  </r>
  <r>
    <x v="2"/>
    <n v="300102"/>
    <x v="374"/>
    <x v="1"/>
    <x v="8"/>
    <x v="3"/>
    <x v="20"/>
    <x v="2"/>
    <m/>
    <m/>
    <x v="2"/>
    <n v="3"/>
    <x v="19"/>
    <n v="6"/>
    <n v="101"/>
    <n v="294"/>
    <n v="238"/>
    <n v="5"/>
    <n v="8"/>
    <m/>
    <s v="V"/>
    <n v="4"/>
    <n v="309.7"/>
    <n v="0.76848563125605429"/>
    <n v="5.7684856312560546"/>
    <n v="18"/>
    <m/>
    <m/>
    <m/>
    <x v="2"/>
    <n v="5"/>
  </r>
  <r>
    <x v="2"/>
    <n v="300102"/>
    <x v="374"/>
    <x v="1"/>
    <x v="8"/>
    <x v="3"/>
    <x v="20"/>
    <x v="2"/>
    <m/>
    <m/>
    <x v="3"/>
    <n v="6"/>
    <x v="16"/>
    <n v="7"/>
    <n v="117"/>
    <n v="336"/>
    <n v="225"/>
    <n v="5"/>
    <n v="9"/>
    <m/>
    <s v="V"/>
    <n v="4"/>
    <n v="269.66666666666669"/>
    <n v="0.83436341161928296"/>
    <n v="6.8343634116192833"/>
    <n v="20"/>
    <m/>
    <m/>
    <m/>
    <x v="2"/>
    <n v="6"/>
  </r>
  <r>
    <x v="2"/>
    <n v="300102"/>
    <x v="374"/>
    <x v="1"/>
    <x v="8"/>
    <x v="3"/>
    <x v="20"/>
    <x v="2"/>
    <m/>
    <m/>
    <x v="4"/>
    <n v="4"/>
    <x v="16"/>
    <n v="7"/>
    <n v="108"/>
    <n v="322"/>
    <n v="251"/>
    <n v="5"/>
    <n v="9"/>
    <m/>
    <s v="V"/>
    <n v="4"/>
    <n v="269.66666666666669"/>
    <n v="0.93077873918417797"/>
    <n v="6.930778739184178"/>
    <n v="20"/>
    <m/>
    <m/>
    <m/>
    <x v="2"/>
    <n v="6"/>
  </r>
  <r>
    <x v="2"/>
    <n v="300192"/>
    <x v="375"/>
    <x v="1"/>
    <x v="8"/>
    <x v="3"/>
    <x v="20"/>
    <x v="2"/>
    <d v="2014-03-11T00:00:00"/>
    <n v="192"/>
    <x v="1"/>
    <n v="2"/>
    <x v="16"/>
    <n v="7"/>
    <n v="115"/>
    <m/>
    <n v="118"/>
    <n v="6"/>
    <n v="8"/>
    <m/>
    <s v="V"/>
    <n v="4"/>
    <n v="269.66666666666669"/>
    <n v="0.43757725587144619"/>
    <n v="6.4375772558714459"/>
    <n v="20"/>
    <m/>
    <m/>
    <m/>
    <x v="2"/>
    <n v="6"/>
  </r>
  <r>
    <x v="2"/>
    <n v="300192"/>
    <x v="375"/>
    <x v="1"/>
    <x v="8"/>
    <x v="3"/>
    <x v="20"/>
    <x v="2"/>
    <m/>
    <m/>
    <x v="2"/>
    <n v="6"/>
    <x v="16"/>
    <n v="7"/>
    <n v="111"/>
    <n v="306"/>
    <n v="198"/>
    <n v="5"/>
    <n v="9"/>
    <m/>
    <s v="V"/>
    <n v="4"/>
    <n v="269.66666666666669"/>
    <n v="0.7342398022249691"/>
    <n v="6.7342398022249688"/>
    <n v="20"/>
    <m/>
    <m/>
    <m/>
    <x v="2"/>
    <n v="6"/>
  </r>
  <r>
    <x v="2"/>
    <n v="300192"/>
    <x v="375"/>
    <x v="1"/>
    <x v="8"/>
    <x v="3"/>
    <x v="20"/>
    <x v="2"/>
    <m/>
    <m/>
    <x v="3"/>
    <n v="3"/>
    <x v="16"/>
    <n v="7"/>
    <n v="112"/>
    <n v="306"/>
    <n v="185"/>
    <n v="5"/>
    <n v="9"/>
    <m/>
    <s v="V"/>
    <n v="4"/>
    <n v="269.66666666666669"/>
    <n v="0.68603213844252153"/>
    <n v="6.6860321384425214"/>
    <n v="20"/>
    <m/>
    <m/>
    <m/>
    <x v="2"/>
    <n v="6"/>
  </r>
  <r>
    <x v="2"/>
    <n v="300317"/>
    <x v="376"/>
    <x v="1"/>
    <x v="8"/>
    <x v="3"/>
    <x v="20"/>
    <x v="2"/>
    <m/>
    <n v="317"/>
    <x v="1"/>
    <n v="3"/>
    <x v="15"/>
    <n v="8"/>
    <n v="115"/>
    <m/>
    <n v="45"/>
    <n v="6"/>
    <n v="9"/>
    <m/>
    <s v="V"/>
    <n v="4"/>
    <n v="251"/>
    <n v="0.17928286852589642"/>
    <n v="7.1792828685258963"/>
    <n v="22"/>
    <m/>
    <m/>
    <m/>
    <x v="2"/>
    <n v="7"/>
  </r>
  <r>
    <x v="2"/>
    <n v="300317"/>
    <x v="376"/>
    <x v="1"/>
    <x v="8"/>
    <x v="3"/>
    <x v="20"/>
    <x v="2"/>
    <m/>
    <m/>
    <x v="2"/>
    <n v="4"/>
    <x v="16"/>
    <n v="7"/>
    <n v="111"/>
    <n v="310"/>
    <n v="239"/>
    <n v="5"/>
    <n v="10"/>
    <m/>
    <s v="V"/>
    <n v="4"/>
    <n v="269.66666666666669"/>
    <n v="0.88627935723114948"/>
    <n v="6.8862793572311496"/>
    <n v="21"/>
    <m/>
    <m/>
    <m/>
    <x v="2"/>
    <n v="6"/>
  </r>
  <r>
    <x v="2"/>
    <n v="300317"/>
    <x v="376"/>
    <x v="1"/>
    <x v="8"/>
    <x v="3"/>
    <x v="20"/>
    <x v="2"/>
    <m/>
    <m/>
    <x v="3"/>
    <n v="3"/>
    <x v="16"/>
    <n v="7"/>
    <n v="110"/>
    <n v="309"/>
    <n v="196"/>
    <n v="5"/>
    <n v="8"/>
    <m/>
    <s v="V"/>
    <n v="4"/>
    <n v="269.66666666666669"/>
    <n v="0.72682323856613096"/>
    <n v="6.7268232385661308"/>
    <n v="19"/>
    <m/>
    <m/>
    <m/>
    <x v="2"/>
    <n v="6"/>
  </r>
  <r>
    <x v="2"/>
    <n v="300317"/>
    <x v="376"/>
    <x v="1"/>
    <x v="8"/>
    <x v="3"/>
    <x v="20"/>
    <x v="2"/>
    <m/>
    <m/>
    <x v="4"/>
    <n v="6"/>
    <x v="16"/>
    <n v="7"/>
    <n v="122"/>
    <n v="309"/>
    <n v="182"/>
    <n v="5"/>
    <n v="9"/>
    <m/>
    <s v="V"/>
    <n v="4"/>
    <n v="269.66666666666669"/>
    <n v="0.67490729295426444"/>
    <n v="6.6749072929542645"/>
    <n v="20"/>
    <m/>
    <m/>
    <m/>
    <x v="2"/>
    <n v="6"/>
  </r>
  <r>
    <x v="2"/>
    <n v="300047"/>
    <x v="377"/>
    <x v="1"/>
    <x v="8"/>
    <x v="3"/>
    <x v="22"/>
    <x v="2"/>
    <m/>
    <n v="47"/>
    <x v="1"/>
    <n v="10"/>
    <x v="15"/>
    <n v="8"/>
    <n v="144"/>
    <n v="290"/>
    <n v="225"/>
    <n v="4"/>
    <n v="13"/>
    <m/>
    <s v="E"/>
    <n v="4"/>
    <n v="251"/>
    <n v="0.89641434262948205"/>
    <n v="7.8964143426294822"/>
    <n v="24"/>
    <m/>
    <m/>
    <m/>
    <x v="2"/>
    <n v="7"/>
  </r>
  <r>
    <x v="2"/>
    <n v="300047"/>
    <x v="377"/>
    <x v="1"/>
    <x v="8"/>
    <x v="3"/>
    <x v="22"/>
    <x v="2"/>
    <m/>
    <m/>
    <x v="2"/>
    <n v="10"/>
    <x v="15"/>
    <n v="8"/>
    <n v="130"/>
    <n v="290"/>
    <n v="166"/>
    <n v="6"/>
    <n v="12"/>
    <m/>
    <s v="V"/>
    <n v="4"/>
    <n v="251"/>
    <n v="0.66135458167330674"/>
    <n v="7.6613545816733071"/>
    <n v="25"/>
    <m/>
    <m/>
    <m/>
    <x v="2"/>
    <n v="7"/>
  </r>
  <r>
    <x v="2"/>
    <n v="300219"/>
    <x v="378"/>
    <x v="1"/>
    <x v="8"/>
    <x v="3"/>
    <x v="22"/>
    <x v="2"/>
    <m/>
    <n v="219"/>
    <x v="1"/>
    <n v="4"/>
    <x v="11"/>
    <n v="9"/>
    <n v="115"/>
    <m/>
    <n v="96"/>
    <n v="5"/>
    <n v="10"/>
    <m/>
    <s v="V"/>
    <n v="4"/>
    <n v="254.33333333333334"/>
    <n v="0.37745740498034075"/>
    <n v="8.3774574049803405"/>
    <n v="23"/>
    <m/>
    <m/>
    <m/>
    <x v="2"/>
    <n v="8"/>
  </r>
  <r>
    <x v="2"/>
    <n v="300219"/>
    <x v="378"/>
    <x v="1"/>
    <x v="8"/>
    <x v="3"/>
    <x v="22"/>
    <x v="2"/>
    <m/>
    <m/>
    <x v="2"/>
    <n v="4"/>
    <x v="15"/>
    <n v="8"/>
    <n v="127"/>
    <n v="254"/>
    <n v="57"/>
    <n v="5"/>
    <n v="9"/>
    <m/>
    <s v="V"/>
    <n v="4"/>
    <n v="251"/>
    <n v="0.22709163346613545"/>
    <n v="7.2270916334661353"/>
    <n v="21"/>
    <m/>
    <m/>
    <m/>
    <x v="2"/>
    <n v="7"/>
  </r>
  <r>
    <x v="2"/>
    <n v="300219"/>
    <x v="378"/>
    <x v="1"/>
    <x v="8"/>
    <x v="3"/>
    <x v="22"/>
    <x v="2"/>
    <m/>
    <m/>
    <x v="3"/>
    <n v="3"/>
    <x v="15"/>
    <n v="8"/>
    <n v="128"/>
    <n v="266"/>
    <n v="127"/>
    <n v="5"/>
    <n v="10"/>
    <m/>
    <s v="V"/>
    <n v="4"/>
    <n v="251"/>
    <n v="0.50597609561752988"/>
    <n v="7.5059760956175303"/>
    <n v="22"/>
    <m/>
    <m/>
    <m/>
    <x v="2"/>
    <n v="7"/>
  </r>
  <r>
    <x v="2"/>
    <n v="300219"/>
    <x v="378"/>
    <x v="1"/>
    <x v="8"/>
    <x v="3"/>
    <x v="22"/>
    <x v="2"/>
    <m/>
    <m/>
    <x v="4"/>
    <n v="2"/>
    <x v="11"/>
    <n v="9"/>
    <n v="117"/>
    <n v="241"/>
    <n v="64"/>
    <n v="5"/>
    <n v="10"/>
    <m/>
    <s v="V"/>
    <n v="4"/>
    <n v="254.33333333333334"/>
    <n v="0.25163826998689381"/>
    <n v="8.2516382699868931"/>
    <n v="23"/>
    <m/>
    <m/>
    <m/>
    <x v="2"/>
    <n v="8"/>
  </r>
  <r>
    <x v="2"/>
    <n v="300256"/>
    <x v="379"/>
    <x v="1"/>
    <x v="8"/>
    <x v="3"/>
    <x v="22"/>
    <x v="2"/>
    <m/>
    <n v="256"/>
    <x v="1"/>
    <n v="6"/>
    <x v="11"/>
    <n v="9"/>
    <n v="133"/>
    <m/>
    <n v="160"/>
    <n v="7"/>
    <n v="10"/>
    <m/>
    <s v="V"/>
    <n v="4"/>
    <n v="254.33333333333334"/>
    <n v="0.62909567496723462"/>
    <n v="8.6290956749672354"/>
    <n v="25"/>
    <m/>
    <m/>
    <m/>
    <x v="2"/>
    <n v="8"/>
  </r>
  <r>
    <x v="2"/>
    <n v="300256"/>
    <x v="379"/>
    <x v="1"/>
    <x v="8"/>
    <x v="3"/>
    <x v="22"/>
    <x v="2"/>
    <m/>
    <m/>
    <x v="2"/>
    <n v="2"/>
    <x v="11"/>
    <n v="9"/>
    <n v="123"/>
    <n v="262"/>
    <n v="170"/>
    <n v="6"/>
    <n v="8"/>
    <m/>
    <s v="V"/>
    <n v="4"/>
    <n v="254.33333333333334"/>
    <n v="0.66841415465268672"/>
    <n v="8.6684141546526874"/>
    <n v="22"/>
    <m/>
    <m/>
    <m/>
    <x v="2"/>
    <n v="8"/>
  </r>
  <r>
    <x v="2"/>
    <n v="300256"/>
    <x v="379"/>
    <x v="1"/>
    <x v="8"/>
    <x v="3"/>
    <x v="22"/>
    <x v="2"/>
    <m/>
    <m/>
    <x v="3"/>
    <n v="2"/>
    <x v="15"/>
    <n v="8"/>
    <n v="137"/>
    <n v="267"/>
    <n v="113"/>
    <n v="6"/>
    <n v="8"/>
    <m/>
    <s v="V"/>
    <n v="4"/>
    <n v="251"/>
    <n v="0.45019920318725098"/>
    <n v="7.4501992031872506"/>
    <n v="21"/>
    <m/>
    <m/>
    <m/>
    <x v="2"/>
    <n v="7"/>
  </r>
  <r>
    <x v="2"/>
    <n v="300256"/>
    <x v="379"/>
    <x v="1"/>
    <x v="8"/>
    <x v="3"/>
    <x v="22"/>
    <x v="2"/>
    <m/>
    <m/>
    <x v="4"/>
    <n v="2"/>
    <x v="15"/>
    <n v="9"/>
    <n v="116"/>
    <n v="251"/>
    <n v="20"/>
    <n v="5"/>
    <n v="8"/>
    <m/>
    <s v="V"/>
    <n v="4"/>
    <n v="251"/>
    <n v="7.9681274900398405E-2"/>
    <n v="7.0796812749003983"/>
    <n v="20"/>
    <m/>
    <m/>
    <m/>
    <x v="2"/>
    <n v="7"/>
  </r>
  <r>
    <x v="2"/>
    <n v="300033"/>
    <x v="380"/>
    <x v="1"/>
    <x v="8"/>
    <x v="3"/>
    <x v="24"/>
    <x v="2"/>
    <d v="2014-04-09T00:00:00"/>
    <n v="33"/>
    <x v="1"/>
    <n v="2"/>
    <x v="12"/>
    <n v="10"/>
    <n v="137"/>
    <m/>
    <n v="184"/>
    <n v="5"/>
    <n v="11"/>
    <m/>
    <s v="V"/>
    <m/>
    <n v="220"/>
    <n v="0.83636363636363631"/>
    <n v="9.836363636363636"/>
    <n v="25"/>
    <m/>
    <m/>
    <m/>
    <x v="2"/>
    <n v="9"/>
  </r>
  <r>
    <x v="2"/>
    <n v="300033"/>
    <x v="380"/>
    <x v="1"/>
    <x v="8"/>
    <x v="3"/>
    <x v="24"/>
    <x v="2"/>
    <m/>
    <m/>
    <x v="2"/>
    <n v="3"/>
    <x v="12"/>
    <n v="10"/>
    <n v="136"/>
    <n v="270"/>
    <n v="174"/>
    <n v="5"/>
    <n v="11"/>
    <m/>
    <s v="V"/>
    <m/>
    <n v="220"/>
    <n v="0.79090909090909089"/>
    <n v="9.790909090909091"/>
    <n v="25"/>
    <m/>
    <m/>
    <m/>
    <x v="2"/>
    <n v="9"/>
  </r>
  <r>
    <x v="2"/>
    <n v="300033"/>
    <x v="380"/>
    <x v="1"/>
    <x v="8"/>
    <x v="3"/>
    <x v="24"/>
    <x v="2"/>
    <m/>
    <m/>
    <x v="3"/>
    <n v="4"/>
    <x v="11"/>
    <n v="10"/>
    <n v="145"/>
    <n v="268"/>
    <n v="171"/>
    <n v="5"/>
    <n v="13"/>
    <m/>
    <s v="V"/>
    <m/>
    <n v="254.33333333333334"/>
    <n v="0.67234600262123201"/>
    <n v="8.6723460026212322"/>
    <n v="26"/>
    <m/>
    <m/>
    <m/>
    <x v="2"/>
    <n v="8"/>
  </r>
  <r>
    <x v="2"/>
    <n v="300033"/>
    <x v="380"/>
    <x v="1"/>
    <x v="8"/>
    <x v="3"/>
    <x v="24"/>
    <x v="2"/>
    <m/>
    <m/>
    <x v="4"/>
    <n v="6"/>
    <x v="12"/>
    <n v="10"/>
    <n v="138"/>
    <n v="258"/>
    <n v="221"/>
    <n v="4"/>
    <n v="14"/>
    <m/>
    <s v="V"/>
    <m/>
    <n v="220"/>
    <n v="1.0045454545454546"/>
    <n v="10.004545454545454"/>
    <n v="27"/>
    <m/>
    <m/>
    <m/>
    <x v="2"/>
    <n v="9"/>
  </r>
  <r>
    <x v="2"/>
    <n v="300214"/>
    <x v="381"/>
    <x v="1"/>
    <x v="8"/>
    <x v="3"/>
    <x v="24"/>
    <x v="2"/>
    <m/>
    <n v="214"/>
    <x v="1"/>
    <n v="6"/>
    <x v="12"/>
    <n v="10"/>
    <n v="140"/>
    <m/>
    <n v="96"/>
    <n v="5"/>
    <n v="13"/>
    <m/>
    <s v="V"/>
    <m/>
    <n v="220"/>
    <n v="0.43636363636363634"/>
    <n v="9.4363636363636356"/>
    <n v="27"/>
    <m/>
    <m/>
    <m/>
    <x v="2"/>
    <n v="9"/>
  </r>
  <r>
    <x v="2"/>
    <n v="300214"/>
    <x v="381"/>
    <x v="1"/>
    <x v="8"/>
    <x v="3"/>
    <x v="24"/>
    <x v="2"/>
    <m/>
    <m/>
    <x v="2"/>
    <n v="7"/>
    <x v="11"/>
    <n v="9"/>
    <n v="144"/>
    <n v="245"/>
    <n v="67"/>
    <n v="4"/>
    <n v="15"/>
    <n v="10"/>
    <s v="V"/>
    <m/>
    <n v="254.33333333333334"/>
    <n v="0.26343381389252946"/>
    <n v="8.2634338138925294"/>
    <n v="27"/>
    <m/>
    <m/>
    <m/>
    <x v="2"/>
    <n v="8"/>
  </r>
  <r>
    <x v="2"/>
    <n v="300214"/>
    <x v="381"/>
    <x v="1"/>
    <x v="8"/>
    <x v="3"/>
    <x v="24"/>
    <x v="2"/>
    <m/>
    <m/>
    <x v="3"/>
    <n v="6"/>
    <x v="12"/>
    <n v="10"/>
    <n v="137"/>
    <n v="235"/>
    <n v="125"/>
    <n v="5"/>
    <n v="13"/>
    <m/>
    <s v="V"/>
    <m/>
    <n v="220"/>
    <n v="0.56818181818181823"/>
    <n v="9.5681818181818183"/>
    <n v="27"/>
    <m/>
    <m/>
    <m/>
    <x v="2"/>
    <n v="9"/>
  </r>
  <r>
    <x v="2"/>
    <n v="300214"/>
    <x v="381"/>
    <x v="1"/>
    <x v="8"/>
    <x v="3"/>
    <x v="24"/>
    <x v="2"/>
    <m/>
    <m/>
    <x v="4"/>
    <n v="3"/>
    <x v="11"/>
    <n v="9"/>
    <n v="125"/>
    <n v="232"/>
    <n v="69"/>
    <n v="5"/>
    <n v="9"/>
    <m/>
    <s v="V"/>
    <m/>
    <n v="254.33333333333334"/>
    <n v="0.27129750982961992"/>
    <n v="8.2712975098296191"/>
    <n v="22"/>
    <m/>
    <m/>
    <m/>
    <x v="2"/>
    <n v="8"/>
  </r>
  <r>
    <x v="2"/>
    <n v="300279"/>
    <x v="382"/>
    <x v="1"/>
    <x v="8"/>
    <x v="3"/>
    <x v="24"/>
    <x v="2"/>
    <m/>
    <n v="279"/>
    <x v="1"/>
    <n v="8"/>
    <x v="11"/>
    <n v="9"/>
    <n v="145"/>
    <m/>
    <n v="196"/>
    <n v="5"/>
    <n v="17"/>
    <m/>
    <s v="DR"/>
    <m/>
    <n v="254.33333333333334"/>
    <n v="0.77064220183486232"/>
    <n v="8.7706422018348622"/>
    <n v="30"/>
    <m/>
    <m/>
    <m/>
    <x v="2"/>
    <n v="8"/>
  </r>
  <r>
    <x v="2"/>
    <n v="300279"/>
    <x v="382"/>
    <x v="1"/>
    <x v="8"/>
    <x v="3"/>
    <x v="24"/>
    <x v="2"/>
    <m/>
    <m/>
    <x v="2"/>
    <n v="5"/>
    <x v="11"/>
    <n v="9"/>
    <n v="157"/>
    <n v="258"/>
    <n v="141"/>
    <n v="6"/>
    <n v="10"/>
    <m/>
    <s v="V"/>
    <m/>
    <n v="254.33333333333334"/>
    <n v="0.55439056356487548"/>
    <n v="8.5543905635648763"/>
    <n v="24"/>
    <m/>
    <m/>
    <m/>
    <x v="2"/>
    <n v="8"/>
  </r>
  <r>
    <x v="2"/>
    <n v="300279"/>
    <x v="382"/>
    <x v="1"/>
    <x v="8"/>
    <x v="3"/>
    <x v="24"/>
    <x v="2"/>
    <m/>
    <m/>
    <x v="3"/>
    <n v="2"/>
    <x v="16"/>
    <n v="7"/>
    <n v="127"/>
    <n v="232"/>
    <n v="218"/>
    <n v="5"/>
    <n v="18"/>
    <m/>
    <s v="TS"/>
    <m/>
    <n v="269.66666666666669"/>
    <n v="0.80840543881334981"/>
    <n v="6.8084054388133497"/>
    <n v="29"/>
    <m/>
    <m/>
    <m/>
    <x v="2"/>
    <n v="6"/>
  </r>
  <r>
    <x v="2"/>
    <n v="300092"/>
    <x v="383"/>
    <x v="1"/>
    <x v="8"/>
    <x v="3"/>
    <x v="25"/>
    <x v="2"/>
    <d v="2014-05-06T00:00:00"/>
    <n v="92"/>
    <x v="1"/>
    <n v="3"/>
    <x v="2"/>
    <n v="14"/>
    <n v="140"/>
    <n v="240"/>
    <n v="40"/>
    <n v="3"/>
    <n v="15"/>
    <m/>
    <s v="DR"/>
    <n v="0"/>
    <n v="250"/>
    <n v="0.16"/>
    <n v="13.16"/>
    <n v="31"/>
    <n v="230"/>
    <n v="260"/>
    <n v="260"/>
    <x v="2"/>
    <n v="13"/>
  </r>
  <r>
    <x v="2"/>
    <n v="300092"/>
    <x v="383"/>
    <x v="1"/>
    <x v="8"/>
    <x v="3"/>
    <x v="25"/>
    <x v="2"/>
    <m/>
    <m/>
    <x v="2"/>
    <n v="4"/>
    <x v="2"/>
    <n v="14"/>
    <n v="150"/>
    <n v="260"/>
    <n v="30"/>
    <n v="4"/>
    <n v="14"/>
    <m/>
    <s v="DR"/>
    <n v="0"/>
    <n v="250"/>
    <n v="0.12"/>
    <n v="13.12"/>
    <n v="31"/>
    <n v="260"/>
    <n v="280"/>
    <n v="280"/>
    <x v="2"/>
    <n v="13"/>
  </r>
  <r>
    <x v="2"/>
    <n v="300092"/>
    <x v="383"/>
    <x v="1"/>
    <x v="8"/>
    <x v="3"/>
    <x v="25"/>
    <x v="2"/>
    <m/>
    <m/>
    <x v="3"/>
    <n v="3"/>
    <x v="9"/>
    <n v="13"/>
    <n v="160"/>
    <n v="270"/>
    <n v="90"/>
    <n v="4"/>
    <n v="18"/>
    <n v="15"/>
    <s v="TS"/>
    <n v="1"/>
    <n v="250"/>
    <n v="0.36"/>
    <n v="12.36"/>
    <n v="34"/>
    <n v="266"/>
    <n v="270"/>
    <n v="280"/>
    <x v="2"/>
    <n v="12"/>
  </r>
  <r>
    <x v="2"/>
    <n v="300092"/>
    <x v="383"/>
    <x v="1"/>
    <x v="8"/>
    <x v="3"/>
    <x v="25"/>
    <x v="2"/>
    <m/>
    <m/>
    <x v="4"/>
    <n v="3"/>
    <x v="2"/>
    <n v="14"/>
    <n v="160"/>
    <n v="260"/>
    <n v="50"/>
    <n v="3"/>
    <n v="17"/>
    <n v="15"/>
    <s v="TS"/>
    <n v="1"/>
    <n v="250"/>
    <n v="0.2"/>
    <n v="13.2"/>
    <n v="33"/>
    <n v="280"/>
    <n v="270"/>
    <n v="290"/>
    <x v="2"/>
    <n v="13"/>
  </r>
  <r>
    <x v="2"/>
    <n v="300156"/>
    <x v="384"/>
    <x v="1"/>
    <x v="8"/>
    <x v="3"/>
    <x v="25"/>
    <x v="2"/>
    <m/>
    <n v="156"/>
    <x v="1"/>
    <n v="3"/>
    <x v="9"/>
    <n v="13"/>
    <n v="170"/>
    <m/>
    <n v="170"/>
    <m/>
    <m/>
    <m/>
    <s v="DR"/>
    <n v="0"/>
    <n v="250"/>
    <n v="0.68"/>
    <n v="12.68"/>
    <s v=""/>
    <n v="250"/>
    <n v="250"/>
    <n v="280"/>
    <x v="2"/>
    <n v="12"/>
  </r>
  <r>
    <x v="2"/>
    <n v="300156"/>
    <x v="384"/>
    <x v="1"/>
    <x v="8"/>
    <x v="3"/>
    <x v="25"/>
    <x v="2"/>
    <m/>
    <m/>
    <x v="2"/>
    <n v="3"/>
    <x v="2"/>
    <n v="14"/>
    <n v="150"/>
    <n v="230"/>
    <n v="160"/>
    <n v="5"/>
    <n v="15"/>
    <m/>
    <s v="DR nearly TS"/>
    <n v="0"/>
    <n v="250"/>
    <n v="0.64"/>
    <n v="13.64"/>
    <n v="33"/>
    <n v="230"/>
    <n v="260"/>
    <n v="270"/>
    <x v="2"/>
    <n v="13"/>
  </r>
  <r>
    <x v="2"/>
    <n v="300156"/>
    <x v="384"/>
    <x v="1"/>
    <x v="8"/>
    <x v="3"/>
    <x v="25"/>
    <x v="2"/>
    <m/>
    <m/>
    <x v="3"/>
    <n v="3"/>
    <x v="2"/>
    <n v="14"/>
    <n v="130"/>
    <n v="220"/>
    <n v="200"/>
    <n v="4"/>
    <n v="17"/>
    <m/>
    <s v="TS"/>
    <n v="0"/>
    <n v="250"/>
    <n v="0.8"/>
    <n v="13.8"/>
    <n v="34"/>
    <n v="240"/>
    <n v="240"/>
    <n v="240"/>
    <x v="2"/>
    <n v="13"/>
  </r>
  <r>
    <x v="2"/>
    <n v="300156"/>
    <x v="384"/>
    <x v="1"/>
    <x v="8"/>
    <x v="3"/>
    <x v="25"/>
    <x v="2"/>
    <m/>
    <m/>
    <x v="4"/>
    <n v="3"/>
    <x v="7"/>
    <n v="12"/>
    <n v="160"/>
    <n v="200"/>
    <n v="260"/>
    <n v="4"/>
    <n v="10"/>
    <m/>
    <s v="nearly TS"/>
    <n v="0"/>
    <n v="238.33333333333334"/>
    <n v="1.0909090909090908"/>
    <n v="12.09090909090909"/>
    <n v="25"/>
    <m/>
    <m/>
    <m/>
    <x v="2"/>
    <n v="11"/>
  </r>
  <r>
    <x v="2"/>
    <n v="300174"/>
    <x v="385"/>
    <x v="1"/>
    <x v="8"/>
    <x v="3"/>
    <x v="25"/>
    <x v="2"/>
    <m/>
    <n v="174"/>
    <x v="1"/>
    <n v="5"/>
    <x v="2"/>
    <n v="14"/>
    <n v="150"/>
    <n v="220"/>
    <n v="220"/>
    <n v="4"/>
    <n v="17"/>
    <n v="15"/>
    <s v="TS"/>
    <n v="1"/>
    <n v="250"/>
    <n v="0.88"/>
    <n v="13.88"/>
    <n v="34"/>
    <m/>
    <m/>
    <m/>
    <x v="2"/>
    <n v="13"/>
  </r>
  <r>
    <x v="2"/>
    <n v="300174"/>
    <x v="385"/>
    <x v="1"/>
    <x v="8"/>
    <x v="3"/>
    <x v="25"/>
    <x v="2"/>
    <m/>
    <m/>
    <x v="2"/>
    <n v="6"/>
    <x v="9"/>
    <n v="13"/>
    <n v="160"/>
    <m/>
    <n v="180"/>
    <n v="4"/>
    <n v="17"/>
    <n v="15"/>
    <s v="TS"/>
    <n v="1"/>
    <n v="250"/>
    <n v="0.72"/>
    <n v="12.72"/>
    <n v="33"/>
    <m/>
    <m/>
    <m/>
    <x v="2"/>
    <n v="12"/>
  </r>
  <r>
    <x v="2"/>
    <n v="300174"/>
    <x v="385"/>
    <x v="1"/>
    <x v="8"/>
    <x v="3"/>
    <x v="25"/>
    <x v="2"/>
    <m/>
    <m/>
    <x v="3"/>
    <n v="4"/>
    <x v="9"/>
    <n v="13"/>
    <n v="160"/>
    <n v="230"/>
    <n v="150"/>
    <n v="3"/>
    <n v="18"/>
    <n v="20"/>
    <s v="TS"/>
    <n v="1"/>
    <n v="250"/>
    <n v="0.6"/>
    <n v="12.6"/>
    <n v="33"/>
    <n v="230"/>
    <n v="230"/>
    <m/>
    <x v="2"/>
    <n v="12"/>
  </r>
  <r>
    <x v="2"/>
    <n v="300058"/>
    <x v="386"/>
    <x v="1"/>
    <x v="8"/>
    <x v="3"/>
    <x v="9"/>
    <x v="2"/>
    <d v="2014-06-03T00:00:00"/>
    <n v="58"/>
    <x v="1"/>
    <m/>
    <x v="4"/>
    <n v="15"/>
    <m/>
    <m/>
    <m/>
    <s v="4 _5"/>
    <m/>
    <m/>
    <m/>
    <m/>
    <n v="250"/>
    <n v="0"/>
    <n v="14"/>
    <s v=""/>
    <m/>
    <m/>
    <m/>
    <x v="2"/>
    <n v="14"/>
  </r>
  <r>
    <x v="2"/>
    <n v="300058"/>
    <x v="386"/>
    <x v="1"/>
    <x v="8"/>
    <x v="3"/>
    <x v="9"/>
    <x v="2"/>
    <m/>
    <m/>
    <x v="2"/>
    <m/>
    <x v="2"/>
    <n v="14"/>
    <m/>
    <m/>
    <m/>
    <s v="4_5"/>
    <m/>
    <m/>
    <m/>
    <m/>
    <n v="250"/>
    <n v="0"/>
    <n v="13"/>
    <s v=""/>
    <m/>
    <m/>
    <m/>
    <x v="2"/>
    <n v="13"/>
  </r>
  <r>
    <x v="2"/>
    <n v="300058"/>
    <x v="386"/>
    <x v="1"/>
    <x v="8"/>
    <x v="3"/>
    <x v="9"/>
    <x v="2"/>
    <m/>
    <m/>
    <x v="3"/>
    <m/>
    <x v="2"/>
    <n v="14"/>
    <m/>
    <m/>
    <m/>
    <s v="4_5"/>
    <m/>
    <m/>
    <m/>
    <m/>
    <n v="250"/>
    <n v="0"/>
    <n v="13"/>
    <s v=""/>
    <m/>
    <m/>
    <m/>
    <x v="2"/>
    <n v="13"/>
  </r>
  <r>
    <x v="2"/>
    <n v="300058"/>
    <x v="386"/>
    <x v="1"/>
    <x v="8"/>
    <x v="3"/>
    <x v="9"/>
    <x v="2"/>
    <m/>
    <m/>
    <x v="4"/>
    <m/>
    <x v="2"/>
    <n v="14"/>
    <m/>
    <m/>
    <m/>
    <s v="4_5"/>
    <m/>
    <m/>
    <m/>
    <m/>
    <n v="250"/>
    <n v="0"/>
    <n v="13"/>
    <s v=""/>
    <m/>
    <m/>
    <m/>
    <x v="2"/>
    <n v="13"/>
  </r>
  <r>
    <x v="2"/>
    <n v="300061"/>
    <x v="387"/>
    <x v="1"/>
    <x v="8"/>
    <x v="3"/>
    <x v="9"/>
    <x v="2"/>
    <m/>
    <n v="61"/>
    <x v="1"/>
    <m/>
    <x v="4"/>
    <n v="15"/>
    <m/>
    <m/>
    <m/>
    <s v="4_5"/>
    <m/>
    <m/>
    <m/>
    <m/>
    <n v="250"/>
    <n v="0"/>
    <n v="14"/>
    <s v=""/>
    <m/>
    <m/>
    <m/>
    <x v="2"/>
    <n v="14"/>
  </r>
  <r>
    <x v="2"/>
    <n v="300061"/>
    <x v="387"/>
    <x v="1"/>
    <x v="8"/>
    <x v="3"/>
    <x v="9"/>
    <x v="2"/>
    <m/>
    <m/>
    <x v="2"/>
    <m/>
    <x v="2"/>
    <n v="14"/>
    <m/>
    <m/>
    <m/>
    <s v="4_5"/>
    <m/>
    <m/>
    <m/>
    <m/>
    <n v="250"/>
    <n v="0"/>
    <n v="13"/>
    <s v=""/>
    <m/>
    <m/>
    <m/>
    <x v="2"/>
    <n v="13"/>
  </r>
  <r>
    <x v="2"/>
    <n v="300061"/>
    <x v="387"/>
    <x v="1"/>
    <x v="8"/>
    <x v="3"/>
    <x v="9"/>
    <x v="2"/>
    <m/>
    <m/>
    <x v="3"/>
    <m/>
    <x v="2"/>
    <n v="14"/>
    <m/>
    <m/>
    <m/>
    <s v="4_5"/>
    <m/>
    <m/>
    <m/>
    <m/>
    <n v="250"/>
    <n v="0"/>
    <n v="13"/>
    <s v=""/>
    <m/>
    <m/>
    <m/>
    <x v="2"/>
    <n v="13"/>
  </r>
  <r>
    <x v="2"/>
    <n v="300061"/>
    <x v="387"/>
    <x v="1"/>
    <x v="8"/>
    <x v="3"/>
    <x v="9"/>
    <x v="2"/>
    <m/>
    <m/>
    <x v="4"/>
    <m/>
    <x v="2"/>
    <n v="14"/>
    <m/>
    <m/>
    <m/>
    <s v="4_5"/>
    <m/>
    <m/>
    <m/>
    <m/>
    <n v="250"/>
    <n v="0"/>
    <n v="13"/>
    <s v=""/>
    <m/>
    <m/>
    <m/>
    <x v="2"/>
    <n v="13"/>
  </r>
  <r>
    <x v="2"/>
    <n v="300073"/>
    <x v="388"/>
    <x v="1"/>
    <x v="8"/>
    <x v="3"/>
    <x v="5"/>
    <x v="2"/>
    <m/>
    <n v="73"/>
    <x v="1"/>
    <m/>
    <x v="1"/>
    <m/>
    <n v="455"/>
    <m/>
    <m/>
    <m/>
    <n v="12"/>
    <m/>
    <m/>
    <n v="4"/>
    <n v="250"/>
    <n v="0"/>
    <n v="16"/>
    <n v="28"/>
    <m/>
    <m/>
    <m/>
    <x v="1"/>
    <n v="16"/>
  </r>
  <r>
    <x v="2"/>
    <n v="300073"/>
    <x v="388"/>
    <x v="1"/>
    <x v="8"/>
    <x v="3"/>
    <x v="5"/>
    <x v="2"/>
    <m/>
    <m/>
    <x v="2"/>
    <m/>
    <x v="3"/>
    <m/>
    <n v="410"/>
    <m/>
    <m/>
    <m/>
    <n v="21"/>
    <m/>
    <m/>
    <n v="5"/>
    <n v="250"/>
    <n v="0"/>
    <n v="17"/>
    <n v="38"/>
    <m/>
    <m/>
    <m/>
    <x v="1"/>
    <n v="17"/>
  </r>
  <r>
    <x v="2"/>
    <n v="300073"/>
    <x v="388"/>
    <x v="1"/>
    <x v="8"/>
    <x v="3"/>
    <x v="5"/>
    <x v="2"/>
    <m/>
    <m/>
    <x v="3"/>
    <m/>
    <x v="3"/>
    <m/>
    <m/>
    <m/>
    <m/>
    <m/>
    <m/>
    <m/>
    <m/>
    <m/>
    <n v="250"/>
    <n v="0"/>
    <n v="17"/>
    <s v=""/>
    <m/>
    <m/>
    <m/>
    <x v="1"/>
    <n v="17"/>
  </r>
  <r>
    <x v="2"/>
    <n v="300073"/>
    <x v="388"/>
    <x v="1"/>
    <x v="8"/>
    <x v="3"/>
    <x v="5"/>
    <x v="2"/>
    <m/>
    <m/>
    <x v="4"/>
    <m/>
    <x v="4"/>
    <m/>
    <m/>
    <m/>
    <m/>
    <m/>
    <m/>
    <m/>
    <m/>
    <m/>
    <n v="250"/>
    <n v="0"/>
    <n v="14"/>
    <s v=""/>
    <m/>
    <m/>
    <m/>
    <x v="1"/>
    <n v="14"/>
  </r>
  <r>
    <x v="2"/>
    <n v="300119"/>
    <x v="389"/>
    <x v="1"/>
    <x v="8"/>
    <x v="3"/>
    <x v="5"/>
    <x v="2"/>
    <m/>
    <n v="119"/>
    <x v="1"/>
    <m/>
    <x v="5"/>
    <m/>
    <m/>
    <m/>
    <m/>
    <m/>
    <m/>
    <m/>
    <m/>
    <m/>
    <n v="250"/>
    <n v="0"/>
    <n v="15"/>
    <s v=""/>
    <m/>
    <m/>
    <m/>
    <x v="1"/>
    <n v="15"/>
  </r>
  <r>
    <x v="2"/>
    <n v="300119"/>
    <x v="389"/>
    <x v="1"/>
    <x v="8"/>
    <x v="3"/>
    <x v="5"/>
    <x v="2"/>
    <m/>
    <m/>
    <x v="2"/>
    <m/>
    <x v="5"/>
    <m/>
    <m/>
    <m/>
    <m/>
    <m/>
    <m/>
    <m/>
    <m/>
    <m/>
    <n v="250"/>
    <n v="0"/>
    <n v="15"/>
    <s v=""/>
    <m/>
    <m/>
    <m/>
    <x v="1"/>
    <n v="15"/>
  </r>
  <r>
    <x v="2"/>
    <n v="300155"/>
    <x v="390"/>
    <x v="1"/>
    <x v="8"/>
    <x v="3"/>
    <x v="5"/>
    <x v="2"/>
    <m/>
    <n v="155"/>
    <x v="1"/>
    <m/>
    <x v="4"/>
    <m/>
    <n v="284"/>
    <m/>
    <m/>
    <m/>
    <n v="20"/>
    <m/>
    <m/>
    <n v="5"/>
    <n v="250"/>
    <n v="0"/>
    <n v="14"/>
    <n v="34"/>
    <m/>
    <m/>
    <m/>
    <x v="1"/>
    <n v="14"/>
  </r>
  <r>
    <x v="2"/>
    <n v="300155"/>
    <x v="390"/>
    <x v="1"/>
    <x v="8"/>
    <x v="3"/>
    <x v="5"/>
    <x v="2"/>
    <m/>
    <m/>
    <x v="2"/>
    <m/>
    <x v="4"/>
    <m/>
    <n v="145"/>
    <m/>
    <m/>
    <m/>
    <n v="14"/>
    <m/>
    <m/>
    <n v="5"/>
    <n v="250"/>
    <n v="0"/>
    <n v="14"/>
    <n v="28"/>
    <m/>
    <m/>
    <m/>
    <x v="1"/>
    <n v="14"/>
  </r>
  <r>
    <x v="2"/>
    <n v="300155"/>
    <x v="390"/>
    <x v="1"/>
    <x v="8"/>
    <x v="3"/>
    <x v="5"/>
    <x v="2"/>
    <m/>
    <m/>
    <x v="3"/>
    <m/>
    <x v="1"/>
    <m/>
    <n v="204"/>
    <m/>
    <m/>
    <m/>
    <n v="18"/>
    <m/>
    <m/>
    <n v="3"/>
    <n v="250"/>
    <n v="0"/>
    <n v="16"/>
    <n v="34"/>
    <m/>
    <m/>
    <m/>
    <x v="1"/>
    <n v="16"/>
  </r>
  <r>
    <x v="2"/>
    <n v="300287"/>
    <x v="391"/>
    <x v="1"/>
    <x v="8"/>
    <x v="3"/>
    <x v="5"/>
    <x v="2"/>
    <d v="2014-07-22T00:00:00"/>
    <n v="287"/>
    <x v="1"/>
    <m/>
    <x v="4"/>
    <m/>
    <n v="240"/>
    <m/>
    <m/>
    <m/>
    <n v="18"/>
    <m/>
    <m/>
    <n v="5"/>
    <n v="250"/>
    <n v="0"/>
    <n v="14"/>
    <n v="32"/>
    <m/>
    <m/>
    <m/>
    <x v="1"/>
    <n v="14"/>
  </r>
  <r>
    <x v="2"/>
    <n v="300287"/>
    <x v="391"/>
    <x v="1"/>
    <x v="8"/>
    <x v="3"/>
    <x v="5"/>
    <x v="2"/>
    <m/>
    <m/>
    <x v="2"/>
    <m/>
    <x v="1"/>
    <m/>
    <n v="316"/>
    <m/>
    <m/>
    <m/>
    <n v="19"/>
    <m/>
    <m/>
    <n v="6"/>
    <n v="250"/>
    <n v="0"/>
    <n v="16"/>
    <n v="35"/>
    <m/>
    <m/>
    <m/>
    <x v="1"/>
    <n v="16"/>
  </r>
  <r>
    <x v="2"/>
    <n v="300287"/>
    <x v="391"/>
    <x v="1"/>
    <x v="8"/>
    <x v="3"/>
    <x v="5"/>
    <x v="2"/>
    <m/>
    <m/>
    <x v="3"/>
    <m/>
    <x v="4"/>
    <m/>
    <n v="287"/>
    <m/>
    <m/>
    <m/>
    <n v="17"/>
    <m/>
    <m/>
    <n v="5"/>
    <n v="250"/>
    <n v="0"/>
    <n v="14"/>
    <n v="31"/>
    <m/>
    <m/>
    <m/>
    <x v="1"/>
    <n v="14"/>
  </r>
  <r>
    <x v="2"/>
    <n v="300288"/>
    <x v="392"/>
    <x v="1"/>
    <x v="8"/>
    <x v="3"/>
    <x v="5"/>
    <x v="2"/>
    <m/>
    <n v="288"/>
    <x v="1"/>
    <m/>
    <x v="3"/>
    <m/>
    <m/>
    <m/>
    <m/>
    <m/>
    <n v="19"/>
    <m/>
    <m/>
    <n v="6"/>
    <n v="250"/>
    <n v="0"/>
    <n v="17"/>
    <n v="36"/>
    <m/>
    <m/>
    <m/>
    <x v="1"/>
    <n v="17"/>
  </r>
  <r>
    <x v="2"/>
    <n v="300288"/>
    <x v="392"/>
    <x v="1"/>
    <x v="8"/>
    <x v="3"/>
    <x v="5"/>
    <x v="2"/>
    <m/>
    <m/>
    <x v="2"/>
    <m/>
    <x v="5"/>
    <m/>
    <n v="333"/>
    <m/>
    <m/>
    <m/>
    <n v="21"/>
    <m/>
    <m/>
    <n v="5"/>
    <n v="250"/>
    <n v="0"/>
    <n v="15"/>
    <n v="36"/>
    <m/>
    <m/>
    <m/>
    <x v="1"/>
    <n v="15"/>
  </r>
  <r>
    <x v="2"/>
    <n v="300288"/>
    <x v="392"/>
    <x v="1"/>
    <x v="8"/>
    <x v="3"/>
    <x v="5"/>
    <x v="2"/>
    <m/>
    <m/>
    <x v="3"/>
    <m/>
    <x v="1"/>
    <m/>
    <n v="270"/>
    <m/>
    <m/>
    <m/>
    <n v="18"/>
    <m/>
    <m/>
    <n v="6"/>
    <n v="250"/>
    <n v="0"/>
    <n v="16"/>
    <n v="34"/>
    <m/>
    <m/>
    <m/>
    <x v="1"/>
    <n v="16"/>
  </r>
  <r>
    <x v="2"/>
    <n v="300301"/>
    <x v="393"/>
    <x v="1"/>
    <x v="8"/>
    <x v="3"/>
    <x v="5"/>
    <x v="2"/>
    <m/>
    <n v="301"/>
    <x v="1"/>
    <m/>
    <x v="4"/>
    <m/>
    <n v="245"/>
    <m/>
    <m/>
    <m/>
    <m/>
    <m/>
    <m/>
    <m/>
    <n v="250"/>
    <n v="0"/>
    <n v="14"/>
    <s v=""/>
    <m/>
    <m/>
    <m/>
    <x v="1"/>
    <n v="14"/>
  </r>
  <r>
    <x v="2"/>
    <n v="300301"/>
    <x v="393"/>
    <x v="1"/>
    <x v="8"/>
    <x v="3"/>
    <x v="5"/>
    <x v="2"/>
    <m/>
    <m/>
    <x v="2"/>
    <m/>
    <x v="1"/>
    <m/>
    <m/>
    <m/>
    <m/>
    <m/>
    <m/>
    <m/>
    <m/>
    <m/>
    <n v="250"/>
    <n v="0"/>
    <n v="16"/>
    <s v=""/>
    <m/>
    <m/>
    <m/>
    <x v="1"/>
    <n v="16"/>
  </r>
  <r>
    <x v="2"/>
    <n v="300301"/>
    <x v="393"/>
    <x v="1"/>
    <x v="8"/>
    <x v="3"/>
    <x v="5"/>
    <x v="2"/>
    <m/>
    <m/>
    <x v="3"/>
    <m/>
    <x v="3"/>
    <m/>
    <m/>
    <m/>
    <m/>
    <m/>
    <m/>
    <m/>
    <m/>
    <m/>
    <n v="250"/>
    <n v="0"/>
    <n v="17"/>
    <s v=""/>
    <m/>
    <m/>
    <m/>
    <x v="1"/>
    <n v="17"/>
  </r>
  <r>
    <x v="2"/>
    <n v="300301"/>
    <x v="393"/>
    <x v="1"/>
    <x v="8"/>
    <x v="3"/>
    <x v="5"/>
    <x v="2"/>
    <m/>
    <m/>
    <x v="4"/>
    <m/>
    <x v="5"/>
    <m/>
    <m/>
    <m/>
    <m/>
    <m/>
    <m/>
    <m/>
    <m/>
    <m/>
    <n v="250"/>
    <n v="0"/>
    <n v="15"/>
    <s v=""/>
    <m/>
    <m/>
    <m/>
    <x v="1"/>
    <n v="15"/>
  </r>
  <r>
    <x v="2"/>
    <n v="300206"/>
    <x v="394"/>
    <x v="1"/>
    <x v="8"/>
    <x v="3"/>
    <x v="6"/>
    <x v="2"/>
    <m/>
    <n v="206"/>
    <x v="1"/>
    <m/>
    <x v="1"/>
    <m/>
    <n v="275"/>
    <m/>
    <m/>
    <m/>
    <n v="20"/>
    <m/>
    <m/>
    <n v="5"/>
    <n v="250"/>
    <n v="0"/>
    <n v="16"/>
    <n v="36"/>
    <m/>
    <m/>
    <m/>
    <x v="1"/>
    <n v="16"/>
  </r>
  <r>
    <x v="2"/>
    <n v="300206"/>
    <x v="394"/>
    <x v="1"/>
    <x v="8"/>
    <x v="3"/>
    <x v="6"/>
    <x v="2"/>
    <m/>
    <m/>
    <x v="2"/>
    <m/>
    <x v="10"/>
    <m/>
    <n v="250"/>
    <m/>
    <m/>
    <m/>
    <n v="18"/>
    <m/>
    <m/>
    <n v="6"/>
    <n v="250"/>
    <n v="0"/>
    <n v="18"/>
    <n v="36"/>
    <m/>
    <m/>
    <m/>
    <x v="1"/>
    <n v="18"/>
  </r>
  <r>
    <x v="2"/>
    <n v="300206"/>
    <x v="394"/>
    <x v="1"/>
    <x v="8"/>
    <x v="3"/>
    <x v="6"/>
    <x v="2"/>
    <m/>
    <m/>
    <x v="3"/>
    <m/>
    <x v="1"/>
    <m/>
    <n v="280"/>
    <m/>
    <m/>
    <m/>
    <n v="14"/>
    <m/>
    <m/>
    <n v="6"/>
    <n v="250"/>
    <n v="0"/>
    <n v="16"/>
    <n v="30"/>
    <m/>
    <m/>
    <m/>
    <x v="1"/>
    <n v="16"/>
  </r>
  <r>
    <x v="2"/>
    <n v="300263"/>
    <x v="395"/>
    <x v="1"/>
    <x v="8"/>
    <x v="3"/>
    <x v="6"/>
    <x v="2"/>
    <m/>
    <n v="263"/>
    <x v="1"/>
    <m/>
    <x v="3"/>
    <m/>
    <n v="310"/>
    <m/>
    <m/>
    <m/>
    <n v="16"/>
    <m/>
    <m/>
    <n v="6"/>
    <n v="250"/>
    <n v="0"/>
    <n v="17"/>
    <n v="33"/>
    <m/>
    <m/>
    <m/>
    <x v="1"/>
    <n v="17"/>
  </r>
  <r>
    <x v="2"/>
    <n v="300263"/>
    <x v="395"/>
    <x v="1"/>
    <x v="8"/>
    <x v="3"/>
    <x v="6"/>
    <x v="2"/>
    <m/>
    <m/>
    <x v="2"/>
    <m/>
    <x v="3"/>
    <m/>
    <n v="267"/>
    <m/>
    <m/>
    <m/>
    <n v="22"/>
    <m/>
    <m/>
    <n v="6"/>
    <n v="250"/>
    <n v="0"/>
    <n v="17"/>
    <n v="39"/>
    <m/>
    <m/>
    <m/>
    <x v="1"/>
    <n v="17"/>
  </r>
  <r>
    <x v="2"/>
    <n v="300263"/>
    <x v="395"/>
    <x v="1"/>
    <x v="8"/>
    <x v="3"/>
    <x v="6"/>
    <x v="2"/>
    <m/>
    <m/>
    <x v="3"/>
    <m/>
    <x v="4"/>
    <m/>
    <n v="255"/>
    <m/>
    <m/>
    <m/>
    <n v="19"/>
    <m/>
    <m/>
    <n v="6"/>
    <n v="250"/>
    <n v="0"/>
    <n v="14"/>
    <n v="33"/>
    <m/>
    <m/>
    <m/>
    <x v="1"/>
    <n v="14"/>
  </r>
  <r>
    <x v="2"/>
    <n v="300263"/>
    <x v="395"/>
    <x v="1"/>
    <x v="8"/>
    <x v="3"/>
    <x v="6"/>
    <x v="2"/>
    <m/>
    <m/>
    <x v="4"/>
    <m/>
    <x v="2"/>
    <m/>
    <n v="250"/>
    <m/>
    <m/>
    <m/>
    <m/>
    <m/>
    <m/>
    <m/>
    <n v="250"/>
    <n v="0"/>
    <n v="13"/>
    <s v=""/>
    <m/>
    <m/>
    <m/>
    <x v="1"/>
    <n v="13"/>
  </r>
  <r>
    <x v="2"/>
    <n v="300064"/>
    <x v="396"/>
    <x v="1"/>
    <x v="8"/>
    <x v="9"/>
    <x v="15"/>
    <x v="2"/>
    <m/>
    <n v="64"/>
    <x v="1"/>
    <n v="0"/>
    <x v="21"/>
    <n v="2"/>
    <m/>
    <m/>
    <m/>
    <n v="3"/>
    <n v="3"/>
    <m/>
    <s v="V"/>
    <m/>
    <n v="171.22222222222223"/>
    <n v="0.66068724699483949"/>
    <n v="1.6606872469948395"/>
    <n v="7"/>
    <m/>
    <m/>
    <m/>
    <x v="2"/>
    <n v="1"/>
  </r>
  <r>
    <x v="2"/>
    <n v="300064"/>
    <x v="396"/>
    <x v="1"/>
    <x v="8"/>
    <x v="9"/>
    <x v="15"/>
    <x v="2"/>
    <m/>
    <m/>
    <x v="2"/>
    <n v="0"/>
    <x v="22"/>
    <n v="2"/>
    <m/>
    <m/>
    <n v="115"/>
    <n v="4"/>
    <n v="3"/>
    <m/>
    <s v="V"/>
    <m/>
    <n v="154"/>
    <n v="0.74675324675324672"/>
    <n v="0.74675324675324672"/>
    <n v="7"/>
    <m/>
    <m/>
    <m/>
    <x v="2"/>
    <n v="0"/>
  </r>
  <r>
    <x v="2"/>
    <n v="300064"/>
    <x v="396"/>
    <x v="1"/>
    <x v="8"/>
    <x v="9"/>
    <x v="15"/>
    <x v="2"/>
    <m/>
    <m/>
    <x v="3"/>
    <n v="0"/>
    <x v="21"/>
    <n v="2"/>
    <m/>
    <m/>
    <n v="107"/>
    <m/>
    <m/>
    <m/>
    <m/>
    <m/>
    <n v="171.22222222222223"/>
    <n v="0.62491888384166128"/>
    <n v="1.6249188838416613"/>
    <s v=""/>
    <m/>
    <m/>
    <m/>
    <x v="2"/>
    <n v="1"/>
  </r>
  <r>
    <x v="2"/>
    <n v="300064"/>
    <x v="396"/>
    <x v="1"/>
    <x v="8"/>
    <x v="9"/>
    <x v="15"/>
    <x v="2"/>
    <m/>
    <m/>
    <x v="4"/>
    <n v="0"/>
    <x v="22"/>
    <n v="2"/>
    <m/>
    <m/>
    <n v="94"/>
    <m/>
    <m/>
    <m/>
    <m/>
    <m/>
    <n v="154"/>
    <n v="0.61038961038961037"/>
    <n v="0.61038961038961037"/>
    <s v=""/>
    <m/>
    <m/>
    <m/>
    <x v="2"/>
    <n v="0"/>
  </r>
  <r>
    <x v="2"/>
    <n v="300140"/>
    <x v="397"/>
    <x v="1"/>
    <x v="8"/>
    <x v="9"/>
    <x v="15"/>
    <x v="2"/>
    <m/>
    <n v="140"/>
    <x v="1"/>
    <n v="0"/>
    <x v="22"/>
    <n v="2"/>
    <m/>
    <m/>
    <m/>
    <n v="3"/>
    <n v="2"/>
    <m/>
    <s v="V"/>
    <m/>
    <n v="154"/>
    <n v="0.59090909090909094"/>
    <n v="0.59090909090909094"/>
    <n v="5"/>
    <m/>
    <m/>
    <m/>
    <x v="2"/>
    <n v="0"/>
  </r>
  <r>
    <x v="2"/>
    <n v="300140"/>
    <x v="397"/>
    <x v="1"/>
    <x v="8"/>
    <x v="9"/>
    <x v="15"/>
    <x v="2"/>
    <m/>
    <m/>
    <x v="2"/>
    <n v="0"/>
    <x v="22"/>
    <n v="2"/>
    <m/>
    <m/>
    <n v="95"/>
    <m/>
    <m/>
    <m/>
    <m/>
    <m/>
    <n v="154"/>
    <n v="0.61688311688311692"/>
    <n v="0.61688311688311692"/>
    <s v=""/>
    <m/>
    <m/>
    <m/>
    <x v="2"/>
    <n v="0"/>
  </r>
  <r>
    <x v="2"/>
    <n v="300140"/>
    <x v="397"/>
    <x v="1"/>
    <x v="8"/>
    <x v="9"/>
    <x v="15"/>
    <x v="2"/>
    <m/>
    <m/>
    <x v="3"/>
    <n v="0"/>
    <x v="22"/>
    <n v="2"/>
    <m/>
    <m/>
    <n v="87"/>
    <n v="3"/>
    <n v="2"/>
    <m/>
    <s v="V"/>
    <m/>
    <n v="154"/>
    <n v="0.56493506493506496"/>
    <n v="0.56493506493506496"/>
    <n v="5"/>
    <m/>
    <m/>
    <m/>
    <x v="2"/>
    <n v="0"/>
  </r>
  <r>
    <x v="2"/>
    <n v="300262"/>
    <x v="398"/>
    <x v="1"/>
    <x v="8"/>
    <x v="9"/>
    <x v="15"/>
    <x v="2"/>
    <m/>
    <n v="262"/>
    <x v="1"/>
    <n v="0"/>
    <x v="22"/>
    <n v="2"/>
    <m/>
    <m/>
    <m/>
    <n v="3"/>
    <n v="2"/>
    <m/>
    <s v="V"/>
    <m/>
    <n v="154"/>
    <n v="0.49494200370254876"/>
    <n v="0.49494200370254876"/>
    <n v="5"/>
    <m/>
    <m/>
    <m/>
    <x v="2"/>
    <n v="0"/>
  </r>
  <r>
    <x v="2"/>
    <n v="300262"/>
    <x v="398"/>
    <x v="1"/>
    <x v="8"/>
    <x v="9"/>
    <x v="15"/>
    <x v="2"/>
    <m/>
    <m/>
    <x v="2"/>
    <n v="0"/>
    <x v="22"/>
    <n v="2"/>
    <m/>
    <m/>
    <n v="96"/>
    <n v="3"/>
    <n v="3"/>
    <m/>
    <s v="V"/>
    <m/>
    <n v="154"/>
    <n v="0.62337662337662336"/>
    <n v="0.62337662337662336"/>
    <n v="6"/>
    <m/>
    <m/>
    <m/>
    <x v="2"/>
    <n v="0"/>
  </r>
  <r>
    <x v="2"/>
    <n v="300262"/>
    <x v="398"/>
    <x v="1"/>
    <x v="8"/>
    <x v="9"/>
    <x v="15"/>
    <x v="2"/>
    <m/>
    <m/>
    <x v="3"/>
    <n v="0"/>
    <x v="21"/>
    <n v="2"/>
    <m/>
    <m/>
    <n v="63"/>
    <m/>
    <m/>
    <m/>
    <m/>
    <m/>
    <n v="171.22222222222223"/>
    <n v="0.36794289422452953"/>
    <n v="1.3679428942245295"/>
    <s v=""/>
    <m/>
    <m/>
    <m/>
    <x v="2"/>
    <n v="1"/>
  </r>
  <r>
    <x v="2"/>
    <n v="300262"/>
    <x v="398"/>
    <x v="1"/>
    <x v="8"/>
    <x v="9"/>
    <x v="15"/>
    <x v="2"/>
    <m/>
    <m/>
    <x v="4"/>
    <n v="0"/>
    <x v="22"/>
    <n v="2"/>
    <m/>
    <m/>
    <n v="76"/>
    <m/>
    <m/>
    <m/>
    <m/>
    <m/>
    <n v="154"/>
    <n v="0.4935064935064935"/>
    <n v="0.4935064935064935"/>
    <s v=""/>
    <m/>
    <m/>
    <m/>
    <x v="2"/>
    <n v="0"/>
  </r>
  <r>
    <x v="2"/>
    <n v="300098"/>
    <x v="399"/>
    <x v="1"/>
    <x v="8"/>
    <x v="9"/>
    <x v="16"/>
    <x v="2"/>
    <m/>
    <n v="98"/>
    <x v="1"/>
    <n v="1"/>
    <x v="17"/>
    <n v="3"/>
    <n v="61"/>
    <m/>
    <n v="204"/>
    <n v="4"/>
    <n v="4"/>
    <m/>
    <s v="V"/>
    <m/>
    <n v="244.25"/>
    <n v="0.8352098259979529"/>
    <n v="2.835209825997953"/>
    <n v="10"/>
    <m/>
    <m/>
    <m/>
    <x v="2"/>
    <n v="2"/>
  </r>
  <r>
    <x v="2"/>
    <n v="300098"/>
    <x v="399"/>
    <x v="1"/>
    <x v="8"/>
    <x v="9"/>
    <x v="16"/>
    <x v="2"/>
    <m/>
    <m/>
    <x v="2"/>
    <n v="2"/>
    <x v="17"/>
    <n v="3"/>
    <n v="62"/>
    <n v="175"/>
    <n v="166"/>
    <n v="4"/>
    <n v="3"/>
    <m/>
    <s v="V"/>
    <m/>
    <n v="244.25"/>
    <n v="0.67963152507676561"/>
    <n v="2.6796315250767657"/>
    <n v="9"/>
    <m/>
    <m/>
    <m/>
    <x v="2"/>
    <n v="2"/>
  </r>
  <r>
    <x v="2"/>
    <n v="300098"/>
    <x v="399"/>
    <x v="1"/>
    <x v="8"/>
    <x v="9"/>
    <x v="16"/>
    <x v="2"/>
    <m/>
    <m/>
    <x v="3"/>
    <n v="1"/>
    <x v="17"/>
    <n v="3"/>
    <n v="60"/>
    <n v="168"/>
    <n v="167"/>
    <n v="4"/>
    <n v="3"/>
    <m/>
    <s v="V"/>
    <m/>
    <n v="244.25"/>
    <n v="0.68372569089048107"/>
    <n v="2.6837256908904812"/>
    <n v="9"/>
    <m/>
    <m/>
    <m/>
    <x v="2"/>
    <n v="2"/>
  </r>
  <r>
    <x v="2"/>
    <n v="300184"/>
    <x v="400"/>
    <x v="1"/>
    <x v="8"/>
    <x v="9"/>
    <x v="16"/>
    <x v="2"/>
    <m/>
    <n v="184"/>
    <x v="1"/>
    <n v="1"/>
    <x v="17"/>
    <n v="3"/>
    <n v="62"/>
    <m/>
    <n v="180"/>
    <n v="4"/>
    <n v="4"/>
    <m/>
    <s v="V"/>
    <m/>
    <n v="244.25"/>
    <n v="0.73694984646878203"/>
    <n v="2.7369498464687823"/>
    <n v="10"/>
    <m/>
    <m/>
    <m/>
    <x v="2"/>
    <n v="2"/>
  </r>
  <r>
    <x v="2"/>
    <n v="300184"/>
    <x v="400"/>
    <x v="1"/>
    <x v="8"/>
    <x v="9"/>
    <x v="16"/>
    <x v="2"/>
    <m/>
    <m/>
    <x v="2"/>
    <n v="1"/>
    <x v="17"/>
    <n v="3"/>
    <n v="62"/>
    <n v="195"/>
    <n v="193"/>
    <n v="3"/>
    <n v="4"/>
    <m/>
    <s v="V"/>
    <m/>
    <n v="244.25"/>
    <n v="0.79017400204708288"/>
    <n v="2.7901740020470829"/>
    <n v="9"/>
    <m/>
    <m/>
    <m/>
    <x v="2"/>
    <n v="2"/>
  </r>
  <r>
    <x v="2"/>
    <n v="300184"/>
    <x v="400"/>
    <x v="1"/>
    <x v="8"/>
    <x v="9"/>
    <x v="16"/>
    <x v="2"/>
    <m/>
    <m/>
    <x v="3"/>
    <n v="0"/>
    <x v="21"/>
    <n v="3"/>
    <n v="51"/>
    <n v="154"/>
    <n v="152"/>
    <n v="4"/>
    <n v="3"/>
    <m/>
    <s v="V"/>
    <m/>
    <n v="171.22222222222223"/>
    <n v="0.88773523685918232"/>
    <n v="1.8877352368591822"/>
    <n v="8"/>
    <m/>
    <m/>
    <m/>
    <x v="2"/>
    <n v="1"/>
  </r>
  <r>
    <x v="2"/>
    <n v="300261"/>
    <x v="401"/>
    <x v="1"/>
    <x v="8"/>
    <x v="9"/>
    <x v="16"/>
    <x v="2"/>
    <m/>
    <n v="261"/>
    <x v="1"/>
    <n v="1"/>
    <x v="17"/>
    <n v="3"/>
    <n v="68"/>
    <m/>
    <n v="200"/>
    <n v="4"/>
    <n v="3"/>
    <m/>
    <s v="V"/>
    <m/>
    <n v="244.25"/>
    <n v="0.81883316274309115"/>
    <n v="2.8188331627430911"/>
    <n v="9"/>
    <m/>
    <m/>
    <m/>
    <x v="2"/>
    <n v="2"/>
  </r>
  <r>
    <x v="2"/>
    <n v="300261"/>
    <x v="401"/>
    <x v="1"/>
    <x v="8"/>
    <x v="9"/>
    <x v="16"/>
    <x v="2"/>
    <m/>
    <m/>
    <x v="2"/>
    <n v="1"/>
    <x v="17"/>
    <n v="3"/>
    <n v="56"/>
    <n v="174"/>
    <n v="224"/>
    <n v="4"/>
    <n v="3"/>
    <m/>
    <s v="V"/>
    <m/>
    <n v="244.25"/>
    <n v="0.91709314227226202"/>
    <n v="2.9170931422722619"/>
    <n v="9"/>
    <m/>
    <m/>
    <m/>
    <x v="2"/>
    <n v="2"/>
  </r>
  <r>
    <x v="2"/>
    <n v="300261"/>
    <x v="401"/>
    <x v="1"/>
    <x v="8"/>
    <x v="9"/>
    <x v="16"/>
    <x v="2"/>
    <m/>
    <m/>
    <x v="3"/>
    <n v="1"/>
    <x v="17"/>
    <n v="4"/>
    <n v="55"/>
    <n v="170"/>
    <n v="207"/>
    <n v="4"/>
    <n v="3"/>
    <m/>
    <s v="V"/>
    <m/>
    <n v="244.25"/>
    <n v="0.8474923234390993"/>
    <n v="2.8474923234390994"/>
    <n v="9"/>
    <m/>
    <m/>
    <m/>
    <x v="2"/>
    <n v="2"/>
  </r>
  <r>
    <x v="2"/>
    <n v="300261"/>
    <x v="401"/>
    <x v="1"/>
    <x v="8"/>
    <x v="9"/>
    <x v="16"/>
    <x v="2"/>
    <m/>
    <m/>
    <x v="4"/>
    <n v="1"/>
    <x v="17"/>
    <n v="3"/>
    <n v="63"/>
    <n v="192"/>
    <n v="192"/>
    <m/>
    <m/>
    <m/>
    <m/>
    <m/>
    <n v="244.25"/>
    <n v="0.78607983623336741"/>
    <n v="2.7860798362333674"/>
    <s v=""/>
    <m/>
    <m/>
    <m/>
    <x v="2"/>
    <n v="2"/>
  </r>
  <r>
    <x v="2"/>
    <n v="300032"/>
    <x v="402"/>
    <x v="1"/>
    <x v="8"/>
    <x v="9"/>
    <x v="17"/>
    <x v="2"/>
    <m/>
    <n v="32"/>
    <x v="1"/>
    <n v="2"/>
    <x v="20"/>
    <n v="5"/>
    <n v="70"/>
    <m/>
    <n v="270"/>
    <n v="4"/>
    <n v="4"/>
    <m/>
    <s v="V"/>
    <m/>
    <n v="223"/>
    <n v="1.210762331838565"/>
    <n v="5.2107623318385645"/>
    <n v="12"/>
    <m/>
    <m/>
    <m/>
    <x v="2"/>
    <n v="4"/>
  </r>
  <r>
    <x v="2"/>
    <n v="300032"/>
    <x v="402"/>
    <x v="1"/>
    <x v="8"/>
    <x v="9"/>
    <x v="17"/>
    <x v="2"/>
    <m/>
    <m/>
    <x v="2"/>
    <n v="2"/>
    <x v="20"/>
    <n v="5"/>
    <n v="75"/>
    <n v="265"/>
    <n v="265"/>
    <n v="4"/>
    <n v="4"/>
    <m/>
    <s v="V"/>
    <m/>
    <n v="223"/>
    <n v="1.188340807174888"/>
    <n v="5.188340807174888"/>
    <n v="12"/>
    <m/>
    <m/>
    <m/>
    <x v="2"/>
    <n v="4"/>
  </r>
  <r>
    <x v="2"/>
    <n v="300032"/>
    <x v="402"/>
    <x v="1"/>
    <x v="8"/>
    <x v="9"/>
    <x v="17"/>
    <x v="2"/>
    <m/>
    <m/>
    <x v="3"/>
    <n v="1"/>
    <x v="18"/>
    <n v="4"/>
    <n v="77"/>
    <n v="215"/>
    <n v="248"/>
    <n v="4"/>
    <n v="4"/>
    <m/>
    <s v="V"/>
    <m/>
    <n v="258.8"/>
    <n v="0.95826893353941267"/>
    <n v="3.9582689335394128"/>
    <n v="11"/>
    <m/>
    <m/>
    <m/>
    <x v="2"/>
    <n v="3"/>
  </r>
  <r>
    <x v="2"/>
    <n v="300032"/>
    <x v="402"/>
    <x v="1"/>
    <x v="8"/>
    <x v="9"/>
    <x v="17"/>
    <x v="2"/>
    <m/>
    <m/>
    <x v="4"/>
    <n v="2"/>
    <x v="20"/>
    <n v="5"/>
    <n v="72"/>
    <n v="216"/>
    <n v="215"/>
    <n v="4"/>
    <n v="4"/>
    <m/>
    <s v="V"/>
    <m/>
    <n v="223"/>
    <n v="0.9641255605381166"/>
    <n v="4.9641255605381165"/>
    <n v="12"/>
    <m/>
    <m/>
    <m/>
    <x v="2"/>
    <n v="4"/>
  </r>
  <r>
    <x v="2"/>
    <n v="300175"/>
    <x v="403"/>
    <x v="1"/>
    <x v="8"/>
    <x v="9"/>
    <x v="17"/>
    <x v="2"/>
    <m/>
    <n v="175"/>
    <x v="1"/>
    <n v="2"/>
    <x v="20"/>
    <n v="5"/>
    <n v="86"/>
    <m/>
    <n v="228"/>
    <n v="3"/>
    <n v="5"/>
    <m/>
    <s v="V"/>
    <m/>
    <n v="223"/>
    <n v="1.0224215246636772"/>
    <n v="5.0224215246636774"/>
    <n v="12"/>
    <m/>
    <m/>
    <m/>
    <x v="2"/>
    <n v="4"/>
  </r>
  <r>
    <x v="2"/>
    <n v="300175"/>
    <x v="403"/>
    <x v="1"/>
    <x v="8"/>
    <x v="9"/>
    <x v="17"/>
    <x v="2"/>
    <m/>
    <m/>
    <x v="2"/>
    <n v="1"/>
    <x v="18"/>
    <n v="5"/>
    <n v="82"/>
    <n v="277"/>
    <n v="277"/>
    <n v="4"/>
    <n v="3"/>
    <m/>
    <s v="V"/>
    <m/>
    <n v="258.8"/>
    <n v="1.0703245749613601"/>
    <n v="4.0703245749613597"/>
    <n v="10"/>
    <m/>
    <m/>
    <m/>
    <x v="2"/>
    <n v="3"/>
  </r>
  <r>
    <x v="2"/>
    <n v="300175"/>
    <x v="403"/>
    <x v="1"/>
    <x v="8"/>
    <x v="9"/>
    <x v="17"/>
    <x v="2"/>
    <m/>
    <m/>
    <x v="3"/>
    <n v="1"/>
    <x v="17"/>
    <n v="5"/>
    <n v="61"/>
    <n v="215"/>
    <n v="215"/>
    <n v="4"/>
    <n v="3"/>
    <m/>
    <s v="V"/>
    <m/>
    <n v="244.25"/>
    <n v="0.88024564994882293"/>
    <n v="2.8802456499488232"/>
    <n v="9"/>
    <m/>
    <m/>
    <m/>
    <x v="2"/>
    <n v="2"/>
  </r>
  <r>
    <x v="2"/>
    <n v="300175"/>
    <x v="403"/>
    <x v="1"/>
    <x v="8"/>
    <x v="9"/>
    <x v="17"/>
    <x v="2"/>
    <m/>
    <m/>
    <x v="4"/>
    <n v="0"/>
    <x v="17"/>
    <n v="4"/>
    <n v="57"/>
    <n v="170"/>
    <n v="169"/>
    <n v="3"/>
    <n v="3"/>
    <m/>
    <s v="V"/>
    <m/>
    <n v="244.25"/>
    <n v="0.69191402251791201"/>
    <n v="2.6919140225179121"/>
    <n v="8"/>
    <m/>
    <m/>
    <m/>
    <x v="2"/>
    <n v="2"/>
  </r>
  <r>
    <x v="2"/>
    <n v="300230"/>
    <x v="404"/>
    <x v="1"/>
    <x v="8"/>
    <x v="9"/>
    <x v="17"/>
    <x v="2"/>
    <m/>
    <n v="230"/>
    <x v="1"/>
    <n v="1"/>
    <x v="18"/>
    <n v="5"/>
    <n v="68"/>
    <m/>
    <n v="264"/>
    <n v="4"/>
    <n v="4"/>
    <m/>
    <s v="V"/>
    <m/>
    <n v="258.8"/>
    <n v="1.0200927357032457"/>
    <n v="4.0200927357032459"/>
    <n v="11"/>
    <m/>
    <m/>
    <m/>
    <x v="2"/>
    <n v="3"/>
  </r>
  <r>
    <x v="2"/>
    <n v="300230"/>
    <x v="404"/>
    <x v="1"/>
    <x v="8"/>
    <x v="9"/>
    <x v="17"/>
    <x v="2"/>
    <m/>
    <m/>
    <x v="2"/>
    <n v="2"/>
    <x v="18"/>
    <n v="5"/>
    <n v="77"/>
    <n v="239"/>
    <n v="272"/>
    <n v="4"/>
    <n v="4"/>
    <m/>
    <s v="V"/>
    <m/>
    <n v="258.8"/>
    <n v="1.0510046367851622"/>
    <n v="4.0510046367851622"/>
    <n v="11"/>
    <m/>
    <m/>
    <m/>
    <x v="2"/>
    <n v="3"/>
  </r>
  <r>
    <x v="2"/>
    <n v="300230"/>
    <x v="404"/>
    <x v="1"/>
    <x v="8"/>
    <x v="9"/>
    <x v="17"/>
    <x v="2"/>
    <m/>
    <m/>
    <x v="3"/>
    <n v="2"/>
    <x v="18"/>
    <n v="4"/>
    <n v="75"/>
    <n v="246"/>
    <n v="279"/>
    <n v="4"/>
    <n v="5"/>
    <m/>
    <s v="V"/>
    <m/>
    <n v="258.8"/>
    <n v="1.0780525502318392"/>
    <n v="4.0780525502318392"/>
    <n v="12"/>
    <m/>
    <m/>
    <m/>
    <x v="2"/>
    <n v="3"/>
  </r>
  <r>
    <x v="2"/>
    <n v="300230"/>
    <x v="404"/>
    <x v="1"/>
    <x v="8"/>
    <x v="9"/>
    <x v="17"/>
    <x v="2"/>
    <m/>
    <m/>
    <x v="4"/>
    <n v="0"/>
    <x v="17"/>
    <n v="5"/>
    <n v="43"/>
    <n v="82"/>
    <n v="151"/>
    <n v="4"/>
    <n v="4"/>
    <m/>
    <s v="V"/>
    <m/>
    <n v="244.25"/>
    <n v="0.61821903787103383"/>
    <n v="2.6182190378710337"/>
    <n v="10"/>
    <m/>
    <m/>
    <m/>
    <x v="2"/>
    <n v="2"/>
  </r>
  <r>
    <x v="2"/>
    <n v="300037"/>
    <x v="405"/>
    <x v="1"/>
    <x v="8"/>
    <x v="9"/>
    <x v="18"/>
    <x v="2"/>
    <m/>
    <n v="37"/>
    <x v="1"/>
    <n v="2"/>
    <x v="20"/>
    <n v="5"/>
    <n v="76"/>
    <m/>
    <n v="260"/>
    <n v="5"/>
    <n v="6"/>
    <m/>
    <s v="V"/>
    <m/>
    <n v="223"/>
    <n v="1.1659192825112108"/>
    <n v="5.1659192825112106"/>
    <n v="15"/>
    <m/>
    <m/>
    <m/>
    <x v="2"/>
    <n v="4"/>
  </r>
  <r>
    <x v="2"/>
    <n v="300037"/>
    <x v="405"/>
    <x v="1"/>
    <x v="8"/>
    <x v="9"/>
    <x v="18"/>
    <x v="2"/>
    <m/>
    <m/>
    <x v="2"/>
    <n v="2"/>
    <x v="20"/>
    <n v="5"/>
    <n v="84"/>
    <n v="288"/>
    <n v="297"/>
    <n v="5"/>
    <n v="6"/>
    <m/>
    <s v="V"/>
    <m/>
    <n v="223"/>
    <n v="1.3318385650224216"/>
    <n v="5.3318385650224212"/>
    <n v="15"/>
    <m/>
    <m/>
    <m/>
    <x v="2"/>
    <n v="4"/>
  </r>
  <r>
    <x v="2"/>
    <n v="300037"/>
    <x v="405"/>
    <x v="1"/>
    <x v="8"/>
    <x v="9"/>
    <x v="18"/>
    <x v="2"/>
    <m/>
    <m/>
    <x v="3"/>
    <n v="2"/>
    <x v="20"/>
    <n v="5"/>
    <n v="85"/>
    <n v="290"/>
    <n v="280"/>
    <n v="5"/>
    <n v="5"/>
    <m/>
    <s v="V"/>
    <m/>
    <n v="223"/>
    <n v="1.2556053811659194"/>
    <n v="5.2556053811659194"/>
    <n v="14"/>
    <m/>
    <m/>
    <m/>
    <x v="2"/>
    <n v="4"/>
  </r>
  <r>
    <x v="2"/>
    <n v="300133"/>
    <x v="406"/>
    <x v="1"/>
    <x v="8"/>
    <x v="9"/>
    <x v="18"/>
    <x v="2"/>
    <m/>
    <n v="133"/>
    <x v="1"/>
    <n v="4"/>
    <x v="19"/>
    <n v="6"/>
    <n v="68"/>
    <m/>
    <n v="220"/>
    <n v="5"/>
    <n v="4"/>
    <m/>
    <s v="V"/>
    <m/>
    <n v="256.16666666666669"/>
    <n v="0.85881587508132717"/>
    <n v="5.8588158750813273"/>
    <n v="14"/>
    <m/>
    <m/>
    <m/>
    <x v="2"/>
    <n v="5"/>
  </r>
  <r>
    <x v="2"/>
    <n v="300133"/>
    <x v="406"/>
    <x v="1"/>
    <x v="8"/>
    <x v="9"/>
    <x v="18"/>
    <x v="2"/>
    <m/>
    <m/>
    <x v="2"/>
    <n v="4"/>
    <x v="19"/>
    <n v="6"/>
    <n v="80"/>
    <n v="120"/>
    <n v="270"/>
    <n v="5"/>
    <n v="4"/>
    <m/>
    <s v="V"/>
    <m/>
    <n v="256.16666666666669"/>
    <n v="1.0540013012361742"/>
    <n v="6.0540013012361742"/>
    <n v="14"/>
    <m/>
    <m/>
    <m/>
    <x v="2"/>
    <n v="5"/>
  </r>
  <r>
    <x v="2"/>
    <n v="300133"/>
    <x v="406"/>
    <x v="1"/>
    <x v="8"/>
    <x v="9"/>
    <x v="18"/>
    <x v="2"/>
    <m/>
    <m/>
    <x v="3"/>
    <n v="3"/>
    <x v="19"/>
    <n v="6"/>
    <n v="90"/>
    <n v="107"/>
    <n v="270"/>
    <n v="4"/>
    <n v="6"/>
    <m/>
    <s v="V"/>
    <m/>
    <n v="256.16666666666669"/>
    <n v="1.0540013012361742"/>
    <n v="6.0540013012361742"/>
    <n v="15"/>
    <m/>
    <m/>
    <m/>
    <x v="2"/>
    <n v="5"/>
  </r>
  <r>
    <x v="2"/>
    <n v="300253"/>
    <x v="407"/>
    <x v="1"/>
    <x v="8"/>
    <x v="9"/>
    <x v="18"/>
    <x v="2"/>
    <m/>
    <n v="253"/>
    <x v="1"/>
    <n v="2"/>
    <x v="19"/>
    <n v="6"/>
    <n v="85"/>
    <m/>
    <n v="65"/>
    <n v="5"/>
    <n v="6"/>
    <m/>
    <s v="V"/>
    <m/>
    <n v="256.16666666666669"/>
    <n v="0.2537410540013012"/>
    <n v="5.253741054001301"/>
    <n v="16"/>
    <m/>
    <m/>
    <m/>
    <x v="2"/>
    <n v="5"/>
  </r>
  <r>
    <x v="2"/>
    <n v="300253"/>
    <x v="407"/>
    <x v="1"/>
    <x v="8"/>
    <x v="9"/>
    <x v="18"/>
    <x v="2"/>
    <m/>
    <m/>
    <x v="2"/>
    <n v="4"/>
    <x v="19"/>
    <n v="6"/>
    <n v="85"/>
    <n v="275"/>
    <n v="110"/>
    <n v="5"/>
    <n v="6"/>
    <m/>
    <s v="V"/>
    <m/>
    <n v="256.16666666666669"/>
    <n v="0.42940793754066359"/>
    <n v="5.4294079375406632"/>
    <n v="16"/>
    <m/>
    <m/>
    <m/>
    <x v="2"/>
    <n v="5"/>
  </r>
  <r>
    <x v="2"/>
    <n v="300253"/>
    <x v="407"/>
    <x v="1"/>
    <x v="8"/>
    <x v="9"/>
    <x v="18"/>
    <x v="2"/>
    <m/>
    <m/>
    <x v="3"/>
    <n v="4"/>
    <x v="19"/>
    <n v="6"/>
    <n v="83"/>
    <n v="255"/>
    <n v="109"/>
    <n v="4"/>
    <n v="6"/>
    <m/>
    <s v="V"/>
    <m/>
    <n v="256.16666666666669"/>
    <n v="0.42550422901756668"/>
    <n v="5.4255042290175668"/>
    <n v="15"/>
    <m/>
    <m/>
    <m/>
    <x v="2"/>
    <n v="5"/>
  </r>
  <r>
    <x v="2"/>
    <n v="300253"/>
    <x v="407"/>
    <x v="1"/>
    <x v="8"/>
    <x v="9"/>
    <x v="18"/>
    <x v="2"/>
    <m/>
    <m/>
    <x v="4"/>
    <n v="0"/>
    <x v="20"/>
    <n v="5"/>
    <n v="70"/>
    <n v="235"/>
    <n v="61"/>
    <n v="4"/>
    <n v="5"/>
    <m/>
    <s v="V"/>
    <m/>
    <n v="223"/>
    <n v="0.273542600896861"/>
    <n v="4.2735426008968611"/>
    <n v="13"/>
    <m/>
    <m/>
    <m/>
    <x v="2"/>
    <n v="4"/>
  </r>
  <r>
    <x v="2"/>
    <n v="300008"/>
    <x v="408"/>
    <x v="1"/>
    <x v="8"/>
    <x v="9"/>
    <x v="19"/>
    <x v="2"/>
    <m/>
    <n v="8"/>
    <x v="1"/>
    <n v="3"/>
    <x v="16"/>
    <n v="7"/>
    <n v="81"/>
    <m/>
    <n v="66"/>
    <n v="4"/>
    <n v="8"/>
    <m/>
    <s v="V"/>
    <m/>
    <n v="209.33333333333334"/>
    <n v="0.31528662420382164"/>
    <n v="6.3152866242038215"/>
    <n v="18"/>
    <m/>
    <m/>
    <m/>
    <x v="2"/>
    <n v="6"/>
  </r>
  <r>
    <x v="2"/>
    <n v="300008"/>
    <x v="408"/>
    <x v="1"/>
    <x v="8"/>
    <x v="9"/>
    <x v="19"/>
    <x v="2"/>
    <m/>
    <m/>
    <x v="2"/>
    <n v="1"/>
    <x v="19"/>
    <n v="6"/>
    <n v="75"/>
    <n v="270"/>
    <n v="232"/>
    <n v="4"/>
    <n v="7"/>
    <m/>
    <s v="V"/>
    <m/>
    <n v="256.16666666666669"/>
    <n v="0.90566037735849048"/>
    <n v="5.9056603773584904"/>
    <n v="16"/>
    <m/>
    <m/>
    <m/>
    <x v="2"/>
    <n v="5"/>
  </r>
  <r>
    <x v="2"/>
    <n v="300008"/>
    <x v="408"/>
    <x v="1"/>
    <x v="8"/>
    <x v="9"/>
    <x v="19"/>
    <x v="2"/>
    <m/>
    <m/>
    <x v="3"/>
    <n v="4"/>
    <x v="16"/>
    <n v="7"/>
    <n v="93"/>
    <n v="242"/>
    <n v="60"/>
    <n v="5"/>
    <n v="6"/>
    <m/>
    <s v="V"/>
    <m/>
    <n v="209.33333333333334"/>
    <n v="0.28662420382165604"/>
    <n v="6.2866242038216562"/>
    <n v="17"/>
    <m/>
    <m/>
    <m/>
    <x v="2"/>
    <n v="6"/>
  </r>
  <r>
    <x v="2"/>
    <n v="300008"/>
    <x v="408"/>
    <x v="1"/>
    <x v="8"/>
    <x v="9"/>
    <x v="19"/>
    <x v="2"/>
    <m/>
    <m/>
    <x v="4"/>
    <n v="3"/>
    <x v="16"/>
    <n v="7"/>
    <n v="86"/>
    <n v="254"/>
    <n v="84"/>
    <n v="4"/>
    <n v="7"/>
    <m/>
    <s v="V"/>
    <m/>
    <n v="209.33333333333334"/>
    <n v="0.40127388535031844"/>
    <n v="6.4012738853503182"/>
    <n v="17"/>
    <m/>
    <m/>
    <m/>
    <x v="2"/>
    <n v="6"/>
  </r>
  <r>
    <x v="2"/>
    <n v="300186"/>
    <x v="409"/>
    <x v="1"/>
    <x v="8"/>
    <x v="9"/>
    <x v="19"/>
    <x v="2"/>
    <m/>
    <n v="186"/>
    <x v="1"/>
    <n v="5"/>
    <x v="19"/>
    <n v="6"/>
    <n v="87"/>
    <m/>
    <n v="156"/>
    <n v="5"/>
    <n v="6"/>
    <m/>
    <s v="V"/>
    <m/>
    <n v="256.16666666666669"/>
    <n v="0.60897852960312293"/>
    <n v="5.6089785296031227"/>
    <n v="16"/>
    <m/>
    <m/>
    <m/>
    <x v="2"/>
    <n v="5"/>
  </r>
  <r>
    <x v="2"/>
    <n v="300186"/>
    <x v="409"/>
    <x v="1"/>
    <x v="8"/>
    <x v="9"/>
    <x v="19"/>
    <x v="2"/>
    <m/>
    <m/>
    <x v="2"/>
    <n v="6"/>
    <x v="16"/>
    <n v="7"/>
    <n v="85"/>
    <n v="240"/>
    <n v="55"/>
    <n v="4"/>
    <n v="8"/>
    <m/>
    <s v="V"/>
    <m/>
    <n v="209.33333333333334"/>
    <n v="0.26273885350318471"/>
    <n v="6.2627388535031852"/>
    <n v="18"/>
    <m/>
    <m/>
    <m/>
    <x v="2"/>
    <n v="6"/>
  </r>
  <r>
    <x v="2"/>
    <n v="300186"/>
    <x v="409"/>
    <x v="1"/>
    <x v="8"/>
    <x v="9"/>
    <x v="19"/>
    <x v="2"/>
    <m/>
    <m/>
    <x v="3"/>
    <n v="4"/>
    <x v="16"/>
    <n v="7"/>
    <n v="85"/>
    <n v="263"/>
    <n v="45"/>
    <n v="5"/>
    <n v="6"/>
    <m/>
    <s v="V"/>
    <m/>
    <n v="209.33333333333334"/>
    <n v="0.21496815286624202"/>
    <n v="6.2149681528662422"/>
    <n v="17"/>
    <m/>
    <m/>
    <m/>
    <x v="2"/>
    <n v="6"/>
  </r>
  <r>
    <x v="2"/>
    <n v="300186"/>
    <x v="409"/>
    <x v="1"/>
    <x v="8"/>
    <x v="9"/>
    <x v="19"/>
    <x v="2"/>
    <m/>
    <m/>
    <x v="4"/>
    <n v="2"/>
    <x v="19"/>
    <n v="6"/>
    <n v="76"/>
    <n v="269"/>
    <n v="177"/>
    <n v="4"/>
    <n v="8"/>
    <m/>
    <s v="V"/>
    <m/>
    <n v="256.16666666666669"/>
    <n v="0.69095640858815865"/>
    <n v="5.6909564085881588"/>
    <n v="17"/>
    <m/>
    <m/>
    <m/>
    <x v="2"/>
    <n v="5"/>
  </r>
  <r>
    <x v="2"/>
    <n v="300244"/>
    <x v="410"/>
    <x v="1"/>
    <x v="8"/>
    <x v="9"/>
    <x v="19"/>
    <x v="2"/>
    <m/>
    <n v="244"/>
    <x v="1"/>
    <n v="4"/>
    <x v="19"/>
    <n v="6"/>
    <n v="88"/>
    <m/>
    <n v="200"/>
    <n v="4"/>
    <n v="6"/>
    <m/>
    <s v="V"/>
    <m/>
    <n v="256.16666666666669"/>
    <n v="0.78074170461938841"/>
    <n v="5.7807417046193885"/>
    <n v="15"/>
    <m/>
    <m/>
    <m/>
    <x v="2"/>
    <n v="5"/>
  </r>
  <r>
    <x v="2"/>
    <n v="300244"/>
    <x v="410"/>
    <x v="1"/>
    <x v="8"/>
    <x v="9"/>
    <x v="19"/>
    <x v="2"/>
    <m/>
    <m/>
    <x v="2"/>
    <n v="5"/>
    <x v="19"/>
    <n v="6"/>
    <n v="79"/>
    <n v="265"/>
    <n v="204"/>
    <n v="5"/>
    <n v="7"/>
    <m/>
    <s v="V"/>
    <m/>
    <n v="256.16666666666669"/>
    <n v="0.79635653871177614"/>
    <n v="5.7963565387117759"/>
    <n v="17"/>
    <m/>
    <m/>
    <m/>
    <x v="2"/>
    <n v="5"/>
  </r>
  <r>
    <x v="2"/>
    <n v="300023"/>
    <x v="411"/>
    <x v="1"/>
    <x v="8"/>
    <x v="9"/>
    <x v="20"/>
    <x v="2"/>
    <m/>
    <n v="23"/>
    <x v="1"/>
    <n v="1"/>
    <x v="16"/>
    <n v="7"/>
    <n v="92"/>
    <m/>
    <n v="198"/>
    <n v="5"/>
    <n v="8"/>
    <m/>
    <s v="V"/>
    <n v="4"/>
    <n v="209.33333333333334"/>
    <n v="0.94585987261146498"/>
    <n v="6.9458598726114653"/>
    <n v="19"/>
    <m/>
    <m/>
    <m/>
    <x v="2"/>
    <n v="6"/>
  </r>
  <r>
    <x v="2"/>
    <n v="300023"/>
    <x v="411"/>
    <x v="1"/>
    <x v="8"/>
    <x v="9"/>
    <x v="20"/>
    <x v="2"/>
    <m/>
    <m/>
    <x v="2"/>
    <n v="3"/>
    <x v="16"/>
    <n v="7"/>
    <n v="95"/>
    <n v="269"/>
    <n v="216"/>
    <n v="6"/>
    <n v="8"/>
    <m/>
    <s v="V"/>
    <n v="4"/>
    <n v="209.33333333333334"/>
    <n v="1.0318471337579618"/>
    <n v="7.031847133757962"/>
    <n v="20"/>
    <m/>
    <m/>
    <m/>
    <x v="2"/>
    <n v="6"/>
  </r>
  <r>
    <x v="2"/>
    <n v="300023"/>
    <x v="411"/>
    <x v="1"/>
    <x v="8"/>
    <x v="9"/>
    <x v="20"/>
    <x v="2"/>
    <m/>
    <m/>
    <x v="3"/>
    <n v="3"/>
    <x v="16"/>
    <n v="7"/>
    <n v="91"/>
    <n v="270"/>
    <n v="220"/>
    <n v="6"/>
    <n v="7"/>
    <m/>
    <s v="V"/>
    <n v="4"/>
    <n v="209.33333333333334"/>
    <n v="1.0509554140127388"/>
    <n v="7.0509554140127388"/>
    <n v="19"/>
    <m/>
    <m/>
    <m/>
    <x v="2"/>
    <n v="6"/>
  </r>
  <r>
    <x v="2"/>
    <n v="300023"/>
    <x v="411"/>
    <x v="1"/>
    <x v="8"/>
    <x v="9"/>
    <x v="20"/>
    <x v="2"/>
    <m/>
    <m/>
    <x v="4"/>
    <n v="5"/>
    <x v="16"/>
    <n v="7"/>
    <n v="89"/>
    <n v="271"/>
    <n v="179"/>
    <n v="6"/>
    <n v="8"/>
    <m/>
    <s v="V"/>
    <n v="4"/>
    <n v="209.33333333333334"/>
    <n v="0.85509554140127386"/>
    <n v="6.8550955414012735"/>
    <n v="20"/>
    <m/>
    <m/>
    <m/>
    <x v="2"/>
    <n v="6"/>
  </r>
  <r>
    <x v="2"/>
    <n v="300125"/>
    <x v="412"/>
    <x v="1"/>
    <x v="8"/>
    <x v="9"/>
    <x v="20"/>
    <x v="2"/>
    <m/>
    <n v="125"/>
    <x v="1"/>
    <n v="1"/>
    <x v="16"/>
    <n v="7"/>
    <n v="95"/>
    <m/>
    <n v="206"/>
    <n v="6"/>
    <n v="6"/>
    <m/>
    <s v="V"/>
    <n v="4"/>
    <n v="209.33333333333334"/>
    <n v="0.98407643312101911"/>
    <n v="6.984076433121019"/>
    <n v="18"/>
    <m/>
    <m/>
    <m/>
    <x v="2"/>
    <n v="6"/>
  </r>
  <r>
    <x v="2"/>
    <n v="300125"/>
    <x v="412"/>
    <x v="1"/>
    <x v="8"/>
    <x v="9"/>
    <x v="20"/>
    <x v="2"/>
    <m/>
    <m/>
    <x v="2"/>
    <n v="2"/>
    <x v="16"/>
    <n v="7"/>
    <n v="90"/>
    <n v="256"/>
    <n v="132"/>
    <n v="5"/>
    <n v="7"/>
    <m/>
    <s v="V"/>
    <n v="4"/>
    <n v="209.33333333333334"/>
    <n v="0.63057324840764328"/>
    <n v="6.630573248407643"/>
    <n v="18"/>
    <m/>
    <m/>
    <m/>
    <x v="2"/>
    <n v="6"/>
  </r>
  <r>
    <x v="2"/>
    <n v="300125"/>
    <x v="412"/>
    <x v="1"/>
    <x v="8"/>
    <x v="9"/>
    <x v="20"/>
    <x v="2"/>
    <m/>
    <m/>
    <x v="3"/>
    <n v="3"/>
    <x v="16"/>
    <n v="7"/>
    <n v="98"/>
    <n v="272"/>
    <n v="235"/>
    <n v="5"/>
    <n v="8"/>
    <m/>
    <s v="V"/>
    <n v="4"/>
    <n v="209.33333333333334"/>
    <n v="1.1226114649681529"/>
    <n v="7.1226114649681529"/>
    <n v="19"/>
    <m/>
    <m/>
    <m/>
    <x v="2"/>
    <n v="6"/>
  </r>
  <r>
    <x v="2"/>
    <n v="300125"/>
    <x v="412"/>
    <x v="1"/>
    <x v="8"/>
    <x v="9"/>
    <x v="20"/>
    <x v="2"/>
    <m/>
    <m/>
    <x v="4"/>
    <n v="3"/>
    <x v="16"/>
    <n v="7"/>
    <n v="97"/>
    <n v="285"/>
    <n v="201"/>
    <n v="7"/>
    <n v="7"/>
    <m/>
    <s v="V"/>
    <n v="4"/>
    <n v="209.33333333333334"/>
    <n v="0.96019108280254772"/>
    <n v="6.9601910828025479"/>
    <n v="20"/>
    <m/>
    <m/>
    <m/>
    <x v="2"/>
    <n v="6"/>
  </r>
  <r>
    <x v="2"/>
    <n v="300223"/>
    <x v="413"/>
    <x v="1"/>
    <x v="8"/>
    <x v="9"/>
    <x v="20"/>
    <x v="2"/>
    <m/>
    <n v="223"/>
    <x v="1"/>
    <n v="4"/>
    <x v="19"/>
    <n v="6"/>
    <n v="80"/>
    <m/>
    <n v="184"/>
    <n v="6"/>
    <n v="8"/>
    <m/>
    <s v="V"/>
    <n v="4"/>
    <n v="256.16666666666669"/>
    <n v="0.71828236824983727"/>
    <n v="5.7182823682498372"/>
    <n v="19"/>
    <m/>
    <m/>
    <m/>
    <x v="2"/>
    <n v="5"/>
  </r>
  <r>
    <x v="2"/>
    <n v="300223"/>
    <x v="413"/>
    <x v="1"/>
    <x v="8"/>
    <x v="9"/>
    <x v="20"/>
    <x v="2"/>
    <m/>
    <m/>
    <x v="2"/>
    <n v="1"/>
    <x v="16"/>
    <n v="7"/>
    <n v="80"/>
    <n v="227"/>
    <n v="115"/>
    <n v="7"/>
    <n v="5"/>
    <m/>
    <s v="V"/>
    <n v="4"/>
    <n v="209.33333333333334"/>
    <n v="0.5493630573248407"/>
    <n v="6.5493630573248405"/>
    <n v="18"/>
    <m/>
    <m/>
    <m/>
    <x v="2"/>
    <n v="6"/>
  </r>
  <r>
    <x v="2"/>
    <n v="300223"/>
    <x v="413"/>
    <x v="1"/>
    <x v="8"/>
    <x v="9"/>
    <x v="20"/>
    <x v="2"/>
    <m/>
    <m/>
    <x v="3"/>
    <n v="2"/>
    <x v="16"/>
    <n v="7"/>
    <n v="83"/>
    <n v="225"/>
    <n v="165"/>
    <n v="6"/>
    <n v="6"/>
    <m/>
    <s v="V"/>
    <n v="4"/>
    <n v="209.33333333333334"/>
    <n v="0.78821656050955413"/>
    <n v="6.7882165605095537"/>
    <n v="18"/>
    <m/>
    <m/>
    <m/>
    <x v="2"/>
    <n v="6"/>
  </r>
  <r>
    <x v="2"/>
    <n v="300223"/>
    <x v="413"/>
    <x v="1"/>
    <x v="8"/>
    <x v="9"/>
    <x v="20"/>
    <x v="2"/>
    <m/>
    <m/>
    <x v="4"/>
    <n v="6"/>
    <x v="15"/>
    <n v="8"/>
    <n v="90"/>
    <n v="247"/>
    <n v="125"/>
    <n v="5"/>
    <n v="10"/>
    <m/>
    <s v="V"/>
    <n v="4"/>
    <n v="192.125"/>
    <n v="0.65061808718282366"/>
    <n v="7.6506180871828233"/>
    <n v="22"/>
    <m/>
    <m/>
    <m/>
    <x v="2"/>
    <n v="7"/>
  </r>
  <r>
    <x v="2"/>
    <n v="300038"/>
    <x v="414"/>
    <x v="1"/>
    <x v="8"/>
    <x v="9"/>
    <x v="22"/>
    <x v="2"/>
    <d v="2014-03-25T00:00:00"/>
    <n v="38"/>
    <x v="1"/>
    <n v="2"/>
    <x v="11"/>
    <n v="9"/>
    <n v="98"/>
    <m/>
    <n v="98"/>
    <n v="5"/>
    <n v="9"/>
    <m/>
    <s v="V"/>
    <n v="4"/>
    <n v="184.33333333333334"/>
    <n v="0.53164556962025311"/>
    <n v="8.5316455696202524"/>
    <n v="22"/>
    <m/>
    <m/>
    <m/>
    <x v="2"/>
    <n v="8"/>
  </r>
  <r>
    <x v="2"/>
    <n v="300038"/>
    <x v="414"/>
    <x v="1"/>
    <x v="8"/>
    <x v="9"/>
    <x v="22"/>
    <x v="2"/>
    <m/>
    <m/>
    <x v="2"/>
    <n v="3"/>
    <x v="12"/>
    <n v="10"/>
    <n v="103"/>
    <n v="190"/>
    <n v="32"/>
    <n v="6"/>
    <n v="11"/>
    <m/>
    <s v="E"/>
    <n v="4"/>
    <n v="170.33333333333334"/>
    <n v="0.18786692759295498"/>
    <n v="9.187866927592955"/>
    <n v="26"/>
    <m/>
    <m/>
    <m/>
    <x v="2"/>
    <n v="9"/>
  </r>
  <r>
    <x v="2"/>
    <n v="300038"/>
    <x v="414"/>
    <x v="1"/>
    <x v="8"/>
    <x v="9"/>
    <x v="22"/>
    <x v="2"/>
    <m/>
    <m/>
    <x v="3"/>
    <n v="2"/>
    <x v="11"/>
    <n v="9"/>
    <n v="111"/>
    <n v="219"/>
    <n v="169"/>
    <n v="6"/>
    <n v="11"/>
    <m/>
    <s v="E"/>
    <n v="4"/>
    <n v="184.33333333333334"/>
    <n v="0.91681735985533452"/>
    <n v="8.9168173598553349"/>
    <n v="25"/>
    <m/>
    <m/>
    <m/>
    <x v="2"/>
    <n v="8"/>
  </r>
  <r>
    <x v="2"/>
    <n v="300038"/>
    <x v="414"/>
    <x v="1"/>
    <x v="8"/>
    <x v="9"/>
    <x v="22"/>
    <x v="2"/>
    <m/>
    <m/>
    <x v="4"/>
    <n v="2"/>
    <x v="11"/>
    <n v="10"/>
    <n v="102"/>
    <n v="176"/>
    <n v="34"/>
    <n v="5"/>
    <n v="11"/>
    <m/>
    <s v="E"/>
    <n v="4"/>
    <n v="184.33333333333334"/>
    <n v="0.18444846292947559"/>
    <n v="8.1844484629294758"/>
    <n v="24"/>
    <m/>
    <m/>
    <m/>
    <x v="2"/>
    <n v="8"/>
  </r>
  <r>
    <x v="2"/>
    <n v="300145"/>
    <x v="415"/>
    <x v="1"/>
    <x v="8"/>
    <x v="9"/>
    <x v="22"/>
    <x v="2"/>
    <m/>
    <n v="145"/>
    <x v="1"/>
    <n v="4"/>
    <x v="15"/>
    <n v="8"/>
    <n v="110"/>
    <n v="205"/>
    <n v="75"/>
    <n v="6"/>
    <n v="11"/>
    <m/>
    <s v="V"/>
    <n v="4"/>
    <n v="192.125"/>
    <n v="0.39037085230969421"/>
    <n v="7.3903708523096938"/>
    <n v="24"/>
    <m/>
    <m/>
    <m/>
    <x v="2"/>
    <n v="7"/>
  </r>
  <r>
    <x v="2"/>
    <n v="300145"/>
    <x v="415"/>
    <x v="1"/>
    <x v="8"/>
    <x v="9"/>
    <x v="22"/>
    <x v="2"/>
    <m/>
    <m/>
    <x v="2"/>
    <n v="5"/>
    <x v="11"/>
    <n v="9"/>
    <n v="102"/>
    <n v="210"/>
    <n v="119"/>
    <n v="4"/>
    <n v="13"/>
    <m/>
    <s v="V"/>
    <n v="4"/>
    <n v="184.33333333333334"/>
    <n v="0.64556962025316456"/>
    <n v="8.6455696202531644"/>
    <n v="25"/>
    <m/>
    <m/>
    <m/>
    <x v="2"/>
    <n v="8"/>
  </r>
  <r>
    <x v="2"/>
    <n v="300145"/>
    <x v="415"/>
    <x v="1"/>
    <x v="8"/>
    <x v="9"/>
    <x v="22"/>
    <x v="2"/>
    <m/>
    <m/>
    <x v="3"/>
    <n v="2"/>
    <x v="11"/>
    <n v="9"/>
    <n v="101"/>
    <n v="222"/>
    <n v="182"/>
    <n v="5"/>
    <n v="11"/>
    <m/>
    <s v="V"/>
    <n v="4"/>
    <n v="184.33333333333334"/>
    <n v="0.98734177215189867"/>
    <n v="8.9873417721518987"/>
    <n v="24"/>
    <m/>
    <m/>
    <m/>
    <x v="2"/>
    <n v="8"/>
  </r>
  <r>
    <x v="2"/>
    <n v="300145"/>
    <x v="415"/>
    <x v="1"/>
    <x v="8"/>
    <x v="9"/>
    <x v="22"/>
    <x v="2"/>
    <m/>
    <m/>
    <x v="4"/>
    <n v="9"/>
    <x v="15"/>
    <n v="8"/>
    <n v="91"/>
    <n v="176"/>
    <n v="141"/>
    <n v="5"/>
    <n v="12"/>
    <m/>
    <s v="V"/>
    <n v="4"/>
    <n v="192.125"/>
    <n v="0.73389720234222511"/>
    <n v="7.7338972023422254"/>
    <n v="24"/>
    <m/>
    <m/>
    <m/>
    <x v="2"/>
    <n v="7"/>
  </r>
  <r>
    <x v="2"/>
    <n v="300232"/>
    <x v="416"/>
    <x v="1"/>
    <x v="8"/>
    <x v="9"/>
    <x v="22"/>
    <x v="2"/>
    <m/>
    <n v="232"/>
    <x v="1"/>
    <n v="4"/>
    <x v="12"/>
    <n v="10"/>
    <n v="110"/>
    <m/>
    <n v="94"/>
    <n v="5"/>
    <n v="10"/>
    <m/>
    <s v="V"/>
    <n v="4"/>
    <n v="170.33333333333334"/>
    <n v="0.55185909980430525"/>
    <n v="9.5518590998043056"/>
    <n v="24"/>
    <m/>
    <m/>
    <m/>
    <x v="2"/>
    <n v="9"/>
  </r>
  <r>
    <x v="2"/>
    <n v="300232"/>
    <x v="416"/>
    <x v="1"/>
    <x v="8"/>
    <x v="9"/>
    <x v="22"/>
    <x v="2"/>
    <m/>
    <m/>
    <x v="2"/>
    <n v="4"/>
    <x v="11"/>
    <n v="9"/>
    <n v="92"/>
    <n v="196"/>
    <n v="139"/>
    <n v="6"/>
    <n v="11"/>
    <m/>
    <s v="V"/>
    <n v="4"/>
    <n v="184.33333333333334"/>
    <n v="0.75406871609403248"/>
    <n v="8.7540687160940323"/>
    <n v="25"/>
    <m/>
    <m/>
    <m/>
    <x v="2"/>
    <n v="8"/>
  </r>
  <r>
    <x v="2"/>
    <n v="300232"/>
    <x v="416"/>
    <x v="1"/>
    <x v="8"/>
    <x v="9"/>
    <x v="22"/>
    <x v="2"/>
    <m/>
    <m/>
    <x v="3"/>
    <n v="5"/>
    <x v="12"/>
    <n v="10"/>
    <n v="98"/>
    <n v="200"/>
    <n v="64"/>
    <n v="5"/>
    <n v="12"/>
    <m/>
    <s v="V"/>
    <n v="4"/>
    <n v="170.33333333333334"/>
    <n v="0.37573385518590996"/>
    <n v="9.37573385518591"/>
    <n v="26"/>
    <m/>
    <m/>
    <m/>
    <x v="2"/>
    <n v="9"/>
  </r>
  <r>
    <x v="2"/>
    <n v="300232"/>
    <x v="416"/>
    <x v="1"/>
    <x v="8"/>
    <x v="9"/>
    <x v="22"/>
    <x v="2"/>
    <m/>
    <m/>
    <x v="4"/>
    <n v="2"/>
    <x v="11"/>
    <n v="9"/>
    <n v="95"/>
    <n v="190"/>
    <n v="78"/>
    <n v="4"/>
    <n v="8"/>
    <m/>
    <s v="V"/>
    <n v="4"/>
    <n v="184.33333333333334"/>
    <n v="0.42314647377938513"/>
    <n v="8.4231464737793846"/>
    <n v="20"/>
    <m/>
    <m/>
    <m/>
    <x v="2"/>
    <n v="8"/>
  </r>
  <r>
    <x v="2"/>
    <n v="300042"/>
    <x v="417"/>
    <x v="1"/>
    <x v="8"/>
    <x v="9"/>
    <x v="24"/>
    <x v="2"/>
    <m/>
    <n v="42"/>
    <x v="1"/>
    <n v="8"/>
    <x v="12"/>
    <n v="10"/>
    <n v="117"/>
    <m/>
    <n v="173"/>
    <n v="5"/>
    <n v="12"/>
    <m/>
    <s v="V"/>
    <m/>
    <n v="170.33333333333334"/>
    <n v="1.0156555772994129"/>
    <n v="10.015655577299412"/>
    <n v="26"/>
    <m/>
    <m/>
    <m/>
    <x v="2"/>
    <n v="9"/>
  </r>
  <r>
    <x v="2"/>
    <n v="300042"/>
    <x v="417"/>
    <x v="1"/>
    <x v="8"/>
    <x v="9"/>
    <x v="24"/>
    <x v="2"/>
    <m/>
    <m/>
    <x v="2"/>
    <n v="5"/>
    <x v="6"/>
    <n v="11"/>
    <n v="120"/>
    <n v="198"/>
    <n v="133"/>
    <n v="5"/>
    <n v="14"/>
    <m/>
    <s v="V"/>
    <m/>
    <n v="200"/>
    <n v="0.66500000000000004"/>
    <n v="10.664999999999999"/>
    <n v="29"/>
    <m/>
    <m/>
    <m/>
    <x v="2"/>
    <n v="10"/>
  </r>
  <r>
    <x v="2"/>
    <n v="300042"/>
    <x v="417"/>
    <x v="1"/>
    <x v="8"/>
    <x v="9"/>
    <x v="24"/>
    <x v="2"/>
    <m/>
    <m/>
    <x v="3"/>
    <n v="6"/>
    <x v="6"/>
    <n v="11"/>
    <n v="127"/>
    <n v="187"/>
    <n v="70"/>
    <n v="5"/>
    <n v="11"/>
    <m/>
    <s v="V"/>
    <m/>
    <n v="200"/>
    <n v="0.35"/>
    <n v="10.35"/>
    <n v="26"/>
    <m/>
    <m/>
    <m/>
    <x v="2"/>
    <n v="10"/>
  </r>
  <r>
    <x v="2"/>
    <n v="300042"/>
    <x v="417"/>
    <x v="1"/>
    <x v="8"/>
    <x v="9"/>
    <x v="24"/>
    <x v="2"/>
    <m/>
    <m/>
    <x v="4"/>
    <n v="5"/>
    <x v="11"/>
    <n v="9"/>
    <n v="115"/>
    <n v="142"/>
    <n v="108"/>
    <n v="5"/>
    <n v="12"/>
    <m/>
    <s v="V"/>
    <m/>
    <n v="184.33333333333334"/>
    <n v="0.58589511754068713"/>
    <n v="8.5858951175406872"/>
    <n v="25"/>
    <m/>
    <m/>
    <m/>
    <x v="2"/>
    <n v="8"/>
  </r>
  <r>
    <x v="2"/>
    <n v="300151"/>
    <x v="418"/>
    <x v="1"/>
    <x v="8"/>
    <x v="9"/>
    <x v="24"/>
    <x v="2"/>
    <m/>
    <n v="151"/>
    <x v="1"/>
    <n v="7"/>
    <x v="12"/>
    <n v="10"/>
    <n v="122"/>
    <m/>
    <n v="170"/>
    <n v="5"/>
    <n v="12"/>
    <m/>
    <s v="V"/>
    <m/>
    <n v="170.33333333333334"/>
    <n v="0.99804305283757333"/>
    <n v="9.9980430528375734"/>
    <n v="26"/>
    <m/>
    <m/>
    <m/>
    <x v="2"/>
    <n v="9"/>
  </r>
  <r>
    <x v="2"/>
    <n v="300151"/>
    <x v="418"/>
    <x v="1"/>
    <x v="8"/>
    <x v="9"/>
    <x v="24"/>
    <x v="2"/>
    <m/>
    <m/>
    <x v="2"/>
    <n v="14"/>
    <x v="6"/>
    <n v="11"/>
    <n v="128"/>
    <n v="126"/>
    <n v="78"/>
    <n v="4"/>
    <n v="14"/>
    <m/>
    <s v="V"/>
    <m/>
    <n v="200"/>
    <n v="0.39"/>
    <n v="10.39"/>
    <n v="28"/>
    <m/>
    <m/>
    <m/>
    <x v="2"/>
    <n v="10"/>
  </r>
  <r>
    <x v="2"/>
    <n v="300151"/>
    <x v="418"/>
    <x v="1"/>
    <x v="8"/>
    <x v="9"/>
    <x v="24"/>
    <x v="2"/>
    <m/>
    <m/>
    <x v="3"/>
    <n v="6"/>
    <x v="12"/>
    <n v="10"/>
    <n v="120"/>
    <n v="220"/>
    <n v="171"/>
    <n v="5"/>
    <n v="10"/>
    <m/>
    <s v="V"/>
    <m/>
    <n v="170.33333333333334"/>
    <n v="1.0039138943248531"/>
    <n v="10.003913894324853"/>
    <n v="24"/>
    <m/>
    <m/>
    <m/>
    <x v="2"/>
    <n v="9"/>
  </r>
  <r>
    <x v="2"/>
    <n v="300151"/>
    <x v="418"/>
    <x v="1"/>
    <x v="8"/>
    <x v="9"/>
    <x v="24"/>
    <x v="2"/>
    <m/>
    <m/>
    <x v="4"/>
    <n v="2"/>
    <x v="12"/>
    <n v="10"/>
    <n v="115"/>
    <n v="153"/>
    <n v="171"/>
    <n v="6"/>
    <n v="10"/>
    <m/>
    <s v="V"/>
    <m/>
    <n v="170.33333333333334"/>
    <n v="1.0039138943248531"/>
    <n v="10.003913894324853"/>
    <n v="25"/>
    <m/>
    <m/>
    <m/>
    <x v="2"/>
    <n v="9"/>
  </r>
  <r>
    <x v="2"/>
    <n v="300271"/>
    <x v="419"/>
    <x v="1"/>
    <x v="8"/>
    <x v="9"/>
    <x v="24"/>
    <x v="2"/>
    <m/>
    <n v="271"/>
    <x v="1"/>
    <n v="8"/>
    <x v="11"/>
    <n v="9"/>
    <n v="125"/>
    <m/>
    <n v="180"/>
    <n v="5"/>
    <n v="13"/>
    <m/>
    <s v="V"/>
    <m/>
    <n v="184.33333333333334"/>
    <n v="0.97649186256781184"/>
    <n v="8.9764918625678121"/>
    <n v="26"/>
    <m/>
    <m/>
    <m/>
    <x v="2"/>
    <n v="8"/>
  </r>
  <r>
    <x v="2"/>
    <n v="300271"/>
    <x v="419"/>
    <x v="1"/>
    <x v="8"/>
    <x v="9"/>
    <x v="24"/>
    <x v="2"/>
    <m/>
    <m/>
    <x v="2"/>
    <n v="9"/>
    <x v="12"/>
    <n v="10"/>
    <n v="97"/>
    <n v="163"/>
    <n v="158"/>
    <n v="4"/>
    <n v="12"/>
    <m/>
    <s v="V"/>
    <m/>
    <n v="170.33333333333334"/>
    <n v="0.92759295499021521"/>
    <n v="9.9275929549902155"/>
    <n v="25"/>
    <m/>
    <m/>
    <m/>
    <x v="2"/>
    <n v="9"/>
  </r>
  <r>
    <x v="2"/>
    <n v="300271"/>
    <x v="419"/>
    <x v="1"/>
    <x v="8"/>
    <x v="9"/>
    <x v="24"/>
    <x v="2"/>
    <m/>
    <m/>
    <x v="3"/>
    <n v="8"/>
    <x v="12"/>
    <n v="10"/>
    <n v="115"/>
    <n v="180"/>
    <n v="72"/>
    <n v="6"/>
    <n v="10"/>
    <m/>
    <s v="V"/>
    <m/>
    <n v="170.33333333333334"/>
    <n v="0.4227005870841487"/>
    <n v="9.4227005870841491"/>
    <n v="25"/>
    <m/>
    <m/>
    <m/>
    <x v="2"/>
    <n v="9"/>
  </r>
  <r>
    <x v="2"/>
    <n v="300271"/>
    <x v="419"/>
    <x v="1"/>
    <x v="8"/>
    <x v="9"/>
    <x v="24"/>
    <x v="2"/>
    <m/>
    <m/>
    <x v="4"/>
    <n v="3"/>
    <x v="11"/>
    <n v="9"/>
    <n v="118"/>
    <n v="182"/>
    <n v="155"/>
    <n v="5"/>
    <n v="10"/>
    <m/>
    <s v="V"/>
    <m/>
    <n v="184.33333333333334"/>
    <n v="0.84086799276672686"/>
    <n v="8.8408679927667269"/>
    <n v="23"/>
    <m/>
    <m/>
    <m/>
    <x v="2"/>
    <n v="8"/>
  </r>
  <r>
    <x v="2"/>
    <n v="300012"/>
    <x v="420"/>
    <x v="1"/>
    <x v="8"/>
    <x v="9"/>
    <x v="25"/>
    <x v="2"/>
    <m/>
    <n v="12"/>
    <x v="1"/>
    <n v="2"/>
    <x v="9"/>
    <n v="13"/>
    <m/>
    <m/>
    <m/>
    <n v="4"/>
    <n v="16"/>
    <n v="10"/>
    <s v="DR nearly TS"/>
    <n v="1"/>
    <n v="180"/>
    <n v="0"/>
    <n v="12"/>
    <n v="32"/>
    <m/>
    <m/>
    <m/>
    <x v="2"/>
    <n v="12"/>
  </r>
  <r>
    <x v="2"/>
    <n v="300012"/>
    <x v="420"/>
    <x v="1"/>
    <x v="8"/>
    <x v="9"/>
    <x v="25"/>
    <x v="2"/>
    <m/>
    <m/>
    <x v="2"/>
    <s v="&gt;10"/>
    <x v="2"/>
    <n v="14"/>
    <n v="150"/>
    <n v="180"/>
    <n v="80"/>
    <n v="3"/>
    <n v="16"/>
    <n v="30"/>
    <s v="TS"/>
    <n v="2"/>
    <n v="220"/>
    <n v="0.36363636363636365"/>
    <n v="13.363636363636363"/>
    <n v="32"/>
    <n v="200"/>
    <n v="200"/>
    <n v="210"/>
    <x v="2"/>
    <n v="13"/>
  </r>
  <r>
    <x v="2"/>
    <n v="300012"/>
    <x v="420"/>
    <x v="1"/>
    <x v="8"/>
    <x v="9"/>
    <x v="25"/>
    <x v="2"/>
    <m/>
    <m/>
    <x v="3"/>
    <m/>
    <x v="2"/>
    <n v="14"/>
    <n v="120"/>
    <n v="170"/>
    <n v="60"/>
    <n v="4"/>
    <n v="15"/>
    <m/>
    <s v="DR nearly TS"/>
    <n v="0"/>
    <n v="220"/>
    <n v="0.27272727272727271"/>
    <n v="13.272727272727273"/>
    <n v="32"/>
    <n v="180"/>
    <m/>
    <m/>
    <x v="2"/>
    <n v="13"/>
  </r>
  <r>
    <x v="2"/>
    <n v="300027"/>
    <x v="421"/>
    <x v="1"/>
    <x v="8"/>
    <x v="9"/>
    <x v="25"/>
    <x v="2"/>
    <m/>
    <n v="27"/>
    <x v="1"/>
    <n v="7"/>
    <x v="4"/>
    <n v="15"/>
    <n v="150"/>
    <n v="220"/>
    <n v="20"/>
    <n v="3"/>
    <n v="21"/>
    <n v="20"/>
    <s v="TS nearly"/>
    <n v="1"/>
    <n v="220"/>
    <n v="9.0909090909090912E-2"/>
    <n v="14.090909090909092"/>
    <n v="38"/>
    <n v="220"/>
    <n v="230"/>
    <n v="210"/>
    <x v="2"/>
    <n v="14"/>
  </r>
  <r>
    <x v="2"/>
    <n v="300027"/>
    <x v="421"/>
    <x v="1"/>
    <x v="8"/>
    <x v="9"/>
    <x v="25"/>
    <x v="2"/>
    <m/>
    <m/>
    <x v="2"/>
    <n v="5"/>
    <x v="2"/>
    <n v="14"/>
    <n v="150"/>
    <m/>
    <n v="210"/>
    <n v="3"/>
    <n v="16"/>
    <n v="20"/>
    <s v="TS nearly"/>
    <n v="1"/>
    <n v="220"/>
    <n v="0.95454545454545459"/>
    <n v="13.954545454545455"/>
    <n v="32"/>
    <n v="230"/>
    <n v="220"/>
    <n v="230"/>
    <x v="2"/>
    <n v="13"/>
  </r>
  <r>
    <x v="2"/>
    <n v="300027"/>
    <x v="421"/>
    <x v="1"/>
    <x v="8"/>
    <x v="9"/>
    <x v="25"/>
    <x v="2"/>
    <m/>
    <m/>
    <x v="3"/>
    <n v="4"/>
    <x v="2"/>
    <n v="14"/>
    <n v="150"/>
    <n v="240"/>
    <n v="70"/>
    <n v="4"/>
    <n v="16"/>
    <n v="20"/>
    <s v="TS nearly"/>
    <n v="1"/>
    <n v="220"/>
    <n v="0.31818181818181818"/>
    <n v="13.318181818181818"/>
    <n v="33"/>
    <n v="240"/>
    <n v="230"/>
    <n v="240"/>
    <x v="2"/>
    <n v="13"/>
  </r>
  <r>
    <x v="2"/>
    <n v="300027"/>
    <x v="421"/>
    <x v="1"/>
    <x v="8"/>
    <x v="9"/>
    <x v="25"/>
    <x v="2"/>
    <m/>
    <m/>
    <x v="4"/>
    <n v="5"/>
    <x v="2"/>
    <n v="14"/>
    <n v="150"/>
    <n v="240"/>
    <n v="120"/>
    <n v="4"/>
    <n v="18"/>
    <n v="30"/>
    <s v="TS nearly"/>
    <n v="2"/>
    <n v="220"/>
    <n v="0.54545454545454541"/>
    <n v="13.545454545454545"/>
    <n v="35"/>
    <n v="240"/>
    <n v="250"/>
    <m/>
    <x v="2"/>
    <n v="13"/>
  </r>
  <r>
    <x v="2"/>
    <n v="300318"/>
    <x v="422"/>
    <x v="1"/>
    <x v="8"/>
    <x v="9"/>
    <x v="25"/>
    <x v="2"/>
    <m/>
    <n v="318"/>
    <x v="1"/>
    <n v="5"/>
    <x v="9"/>
    <n v="13"/>
    <n v="160"/>
    <n v="180"/>
    <n v="45"/>
    <n v="4"/>
    <n v="17"/>
    <n v="15"/>
    <s v="TS"/>
    <n v="1"/>
    <n v="180"/>
    <n v="0.25"/>
    <n v="12.25"/>
    <n v="33"/>
    <n v="170"/>
    <n v="170"/>
    <n v="190"/>
    <x v="2"/>
    <n v="12"/>
  </r>
  <r>
    <x v="2"/>
    <n v="300318"/>
    <x v="422"/>
    <x v="1"/>
    <x v="8"/>
    <x v="9"/>
    <x v="25"/>
    <x v="2"/>
    <m/>
    <m/>
    <x v="2"/>
    <n v="3"/>
    <x v="2"/>
    <n v="14"/>
    <n v="130"/>
    <n v="210"/>
    <n v="110"/>
    <n v="3"/>
    <n v="19"/>
    <n v="20"/>
    <s v="TS"/>
    <n v="1"/>
    <n v="220"/>
    <n v="0.5"/>
    <n v="13.5"/>
    <n v="35"/>
    <n v="180"/>
    <n v="190"/>
    <n v="190"/>
    <x v="2"/>
    <n v="13"/>
  </r>
  <r>
    <x v="2"/>
    <n v="300318"/>
    <x v="422"/>
    <x v="1"/>
    <x v="8"/>
    <x v="9"/>
    <x v="25"/>
    <x v="2"/>
    <m/>
    <m/>
    <x v="3"/>
    <n v="3"/>
    <x v="9"/>
    <n v="13"/>
    <n v="150"/>
    <n v="180"/>
    <n v="130"/>
    <n v="3"/>
    <n v="17"/>
    <n v="20"/>
    <s v="TS"/>
    <n v="1"/>
    <n v="180"/>
    <n v="0.72222222222222221"/>
    <n v="12.722222222222221"/>
    <n v="32"/>
    <n v="180"/>
    <n v="180"/>
    <n v="170"/>
    <x v="2"/>
    <n v="12"/>
  </r>
  <r>
    <x v="2"/>
    <n v="300065"/>
    <x v="423"/>
    <x v="1"/>
    <x v="8"/>
    <x v="9"/>
    <x v="5"/>
    <x v="2"/>
    <m/>
    <n v="65"/>
    <x v="1"/>
    <m/>
    <x v="8"/>
    <m/>
    <m/>
    <m/>
    <m/>
    <m/>
    <m/>
    <m/>
    <m/>
    <m/>
    <n v="220"/>
    <n v="0"/>
    <n v="19"/>
    <s v=""/>
    <m/>
    <m/>
    <m/>
    <x v="1"/>
    <n v="19"/>
  </r>
  <r>
    <x v="2"/>
    <n v="300065"/>
    <x v="423"/>
    <x v="1"/>
    <x v="8"/>
    <x v="9"/>
    <x v="5"/>
    <x v="2"/>
    <m/>
    <m/>
    <x v="2"/>
    <m/>
    <x v="1"/>
    <m/>
    <m/>
    <m/>
    <m/>
    <m/>
    <m/>
    <m/>
    <m/>
    <m/>
    <n v="220"/>
    <n v="0"/>
    <n v="16"/>
    <s v=""/>
    <m/>
    <m/>
    <m/>
    <x v="1"/>
    <n v="16"/>
  </r>
  <r>
    <x v="2"/>
    <n v="300065"/>
    <x v="423"/>
    <x v="1"/>
    <x v="8"/>
    <x v="9"/>
    <x v="5"/>
    <x v="2"/>
    <m/>
    <m/>
    <x v="3"/>
    <m/>
    <x v="1"/>
    <m/>
    <m/>
    <m/>
    <m/>
    <m/>
    <m/>
    <m/>
    <m/>
    <m/>
    <n v="220"/>
    <n v="0"/>
    <n v="16"/>
    <s v=""/>
    <m/>
    <m/>
    <m/>
    <x v="1"/>
    <n v="16"/>
  </r>
  <r>
    <x v="2"/>
    <n v="300090"/>
    <x v="424"/>
    <x v="1"/>
    <x v="8"/>
    <x v="9"/>
    <x v="5"/>
    <x v="2"/>
    <m/>
    <n v="90"/>
    <x v="1"/>
    <m/>
    <x v="1"/>
    <m/>
    <n v="280"/>
    <m/>
    <m/>
    <m/>
    <n v="27"/>
    <m/>
    <m/>
    <n v="5"/>
    <n v="220"/>
    <n v="0"/>
    <n v="16"/>
    <n v="43"/>
    <m/>
    <m/>
    <m/>
    <x v="1"/>
    <n v="16"/>
  </r>
  <r>
    <x v="2"/>
    <n v="300090"/>
    <x v="424"/>
    <x v="1"/>
    <x v="8"/>
    <x v="9"/>
    <x v="5"/>
    <x v="2"/>
    <m/>
    <m/>
    <x v="2"/>
    <m/>
    <x v="4"/>
    <m/>
    <n v="175"/>
    <m/>
    <m/>
    <m/>
    <m/>
    <m/>
    <m/>
    <m/>
    <n v="220"/>
    <n v="0"/>
    <n v="14"/>
    <s v=""/>
    <m/>
    <m/>
    <m/>
    <x v="1"/>
    <n v="14"/>
  </r>
  <r>
    <x v="2"/>
    <n v="300090"/>
    <x v="424"/>
    <x v="1"/>
    <x v="8"/>
    <x v="9"/>
    <x v="5"/>
    <x v="2"/>
    <m/>
    <m/>
    <x v="3"/>
    <m/>
    <x v="3"/>
    <m/>
    <n v="245"/>
    <m/>
    <m/>
    <m/>
    <n v="21"/>
    <m/>
    <m/>
    <m/>
    <n v="220"/>
    <n v="0"/>
    <n v="17"/>
    <n v="38"/>
    <m/>
    <m/>
    <m/>
    <x v="1"/>
    <n v="17"/>
  </r>
  <r>
    <x v="2"/>
    <n v="300135"/>
    <x v="425"/>
    <x v="1"/>
    <x v="8"/>
    <x v="9"/>
    <x v="5"/>
    <x v="2"/>
    <m/>
    <n v="135"/>
    <x v="1"/>
    <m/>
    <x v="4"/>
    <m/>
    <m/>
    <m/>
    <m/>
    <m/>
    <m/>
    <m/>
    <m/>
    <m/>
    <n v="220"/>
    <n v="0"/>
    <n v="14"/>
    <s v=""/>
    <m/>
    <m/>
    <m/>
    <x v="1"/>
    <n v="14"/>
  </r>
  <r>
    <x v="2"/>
    <n v="300135"/>
    <x v="425"/>
    <x v="1"/>
    <x v="8"/>
    <x v="9"/>
    <x v="5"/>
    <x v="2"/>
    <m/>
    <m/>
    <x v="2"/>
    <m/>
    <x v="4"/>
    <m/>
    <m/>
    <m/>
    <m/>
    <m/>
    <m/>
    <m/>
    <m/>
    <m/>
    <n v="220"/>
    <n v="0"/>
    <n v="14"/>
    <s v=""/>
    <m/>
    <m/>
    <m/>
    <x v="1"/>
    <n v="14"/>
  </r>
  <r>
    <x v="2"/>
    <n v="300135"/>
    <x v="425"/>
    <x v="1"/>
    <x v="8"/>
    <x v="9"/>
    <x v="5"/>
    <x v="2"/>
    <m/>
    <m/>
    <x v="3"/>
    <m/>
    <x v="2"/>
    <m/>
    <m/>
    <m/>
    <m/>
    <m/>
    <m/>
    <m/>
    <m/>
    <m/>
    <n v="220"/>
    <n v="0"/>
    <n v="13"/>
    <s v=""/>
    <m/>
    <m/>
    <m/>
    <x v="1"/>
    <n v="13"/>
  </r>
  <r>
    <x v="2"/>
    <n v="300135"/>
    <x v="425"/>
    <x v="1"/>
    <x v="8"/>
    <x v="9"/>
    <x v="5"/>
    <x v="2"/>
    <m/>
    <m/>
    <x v="4"/>
    <m/>
    <x v="10"/>
    <m/>
    <m/>
    <m/>
    <m/>
    <m/>
    <m/>
    <m/>
    <m/>
    <m/>
    <n v="220"/>
    <n v="0"/>
    <n v="18"/>
    <s v=""/>
    <m/>
    <m/>
    <m/>
    <x v="1"/>
    <n v="18"/>
  </r>
  <r>
    <x v="2"/>
    <n v="300172"/>
    <x v="426"/>
    <x v="1"/>
    <x v="8"/>
    <x v="9"/>
    <x v="5"/>
    <x v="2"/>
    <m/>
    <n v="172"/>
    <x v="1"/>
    <m/>
    <x v="1"/>
    <m/>
    <n v="267"/>
    <m/>
    <m/>
    <m/>
    <n v="25"/>
    <m/>
    <m/>
    <n v="6"/>
    <n v="220"/>
    <n v="0"/>
    <n v="16"/>
    <n v="41"/>
    <m/>
    <m/>
    <m/>
    <x v="1"/>
    <n v="16"/>
  </r>
  <r>
    <x v="2"/>
    <n v="300172"/>
    <x v="426"/>
    <x v="1"/>
    <x v="8"/>
    <x v="9"/>
    <x v="5"/>
    <x v="2"/>
    <m/>
    <m/>
    <x v="2"/>
    <m/>
    <x v="3"/>
    <m/>
    <m/>
    <m/>
    <m/>
    <m/>
    <m/>
    <m/>
    <m/>
    <m/>
    <n v="220"/>
    <n v="0"/>
    <n v="17"/>
    <s v=""/>
    <m/>
    <m/>
    <m/>
    <x v="1"/>
    <n v="17"/>
  </r>
  <r>
    <x v="2"/>
    <n v="300172"/>
    <x v="426"/>
    <x v="1"/>
    <x v="8"/>
    <x v="9"/>
    <x v="5"/>
    <x v="2"/>
    <m/>
    <m/>
    <x v="3"/>
    <m/>
    <x v="2"/>
    <m/>
    <m/>
    <m/>
    <m/>
    <m/>
    <m/>
    <m/>
    <m/>
    <m/>
    <n v="220"/>
    <n v="0"/>
    <n v="13"/>
    <s v=""/>
    <m/>
    <m/>
    <m/>
    <x v="1"/>
    <n v="13"/>
  </r>
  <r>
    <x v="2"/>
    <n v="300196"/>
    <x v="427"/>
    <x v="1"/>
    <x v="8"/>
    <x v="9"/>
    <x v="5"/>
    <x v="2"/>
    <m/>
    <n v="196"/>
    <x v="1"/>
    <m/>
    <x v="9"/>
    <m/>
    <m/>
    <m/>
    <m/>
    <m/>
    <m/>
    <m/>
    <m/>
    <m/>
    <n v="180"/>
    <n v="0"/>
    <n v="12"/>
    <s v=""/>
    <m/>
    <m/>
    <m/>
    <x v="1"/>
    <n v="12"/>
  </r>
  <r>
    <x v="2"/>
    <n v="300196"/>
    <x v="427"/>
    <x v="1"/>
    <x v="8"/>
    <x v="9"/>
    <x v="5"/>
    <x v="2"/>
    <m/>
    <m/>
    <x v="2"/>
    <m/>
    <x v="3"/>
    <m/>
    <n v="340"/>
    <m/>
    <m/>
    <m/>
    <n v="18"/>
    <m/>
    <m/>
    <n v="6"/>
    <n v="220"/>
    <n v="0"/>
    <n v="17"/>
    <n v="35"/>
    <m/>
    <m/>
    <m/>
    <x v="1"/>
    <n v="17"/>
  </r>
  <r>
    <x v="2"/>
    <n v="300196"/>
    <x v="427"/>
    <x v="1"/>
    <x v="8"/>
    <x v="9"/>
    <x v="5"/>
    <x v="2"/>
    <m/>
    <m/>
    <x v="3"/>
    <m/>
    <x v="6"/>
    <m/>
    <n v="260"/>
    <m/>
    <m/>
    <m/>
    <n v="14"/>
    <m/>
    <m/>
    <n v="4"/>
    <n v="200"/>
    <n v="0"/>
    <n v="10"/>
    <n v="24"/>
    <m/>
    <m/>
    <m/>
    <x v="1"/>
    <n v="10"/>
  </r>
  <r>
    <x v="2"/>
    <n v="300240"/>
    <x v="428"/>
    <x v="1"/>
    <x v="8"/>
    <x v="9"/>
    <x v="5"/>
    <x v="2"/>
    <m/>
    <n v="240"/>
    <x v="1"/>
    <m/>
    <x v="5"/>
    <m/>
    <n v="370"/>
    <m/>
    <m/>
    <m/>
    <n v="22"/>
    <m/>
    <m/>
    <n v="5"/>
    <n v="220"/>
    <n v="0"/>
    <n v="15"/>
    <n v="37"/>
    <m/>
    <m/>
    <m/>
    <x v="1"/>
    <n v="15"/>
  </r>
  <r>
    <x v="2"/>
    <n v="300240"/>
    <x v="428"/>
    <x v="1"/>
    <x v="8"/>
    <x v="9"/>
    <x v="5"/>
    <x v="2"/>
    <m/>
    <m/>
    <x v="2"/>
    <m/>
    <x v="12"/>
    <m/>
    <n v="223"/>
    <m/>
    <m/>
    <m/>
    <n v="13"/>
    <m/>
    <m/>
    <m/>
    <n v="170.33333333333334"/>
    <n v="0"/>
    <n v="9"/>
    <n v="22"/>
    <m/>
    <m/>
    <m/>
    <x v="1"/>
    <n v="9"/>
  </r>
  <r>
    <x v="2"/>
    <n v="300240"/>
    <x v="428"/>
    <x v="1"/>
    <x v="8"/>
    <x v="9"/>
    <x v="5"/>
    <x v="2"/>
    <m/>
    <m/>
    <x v="3"/>
    <m/>
    <x v="11"/>
    <m/>
    <m/>
    <m/>
    <m/>
    <m/>
    <m/>
    <m/>
    <m/>
    <m/>
    <n v="184.33333333333334"/>
    <n v="0"/>
    <n v="8"/>
    <s v=""/>
    <m/>
    <m/>
    <m/>
    <x v="1"/>
    <n v="8"/>
  </r>
  <r>
    <x v="2"/>
    <n v="300333"/>
    <x v="429"/>
    <x v="1"/>
    <x v="8"/>
    <x v="9"/>
    <x v="5"/>
    <x v="2"/>
    <m/>
    <n v="333"/>
    <x v="1"/>
    <m/>
    <x v="5"/>
    <m/>
    <n v="335"/>
    <m/>
    <m/>
    <m/>
    <n v="15"/>
    <m/>
    <m/>
    <n v="5"/>
    <n v="220"/>
    <n v="0"/>
    <n v="15"/>
    <n v="30"/>
    <m/>
    <m/>
    <m/>
    <x v="1"/>
    <n v="15"/>
  </r>
  <r>
    <x v="2"/>
    <n v="300333"/>
    <x v="429"/>
    <x v="1"/>
    <x v="8"/>
    <x v="9"/>
    <x v="5"/>
    <x v="2"/>
    <m/>
    <m/>
    <x v="2"/>
    <m/>
    <x v="4"/>
    <m/>
    <m/>
    <m/>
    <m/>
    <m/>
    <m/>
    <m/>
    <m/>
    <m/>
    <n v="220"/>
    <n v="0"/>
    <n v="14"/>
    <s v=""/>
    <m/>
    <m/>
    <m/>
    <x v="1"/>
    <n v="14"/>
  </r>
  <r>
    <x v="2"/>
    <n v="300333"/>
    <x v="429"/>
    <x v="1"/>
    <x v="8"/>
    <x v="9"/>
    <x v="5"/>
    <x v="2"/>
    <m/>
    <m/>
    <x v="3"/>
    <m/>
    <x v="8"/>
    <m/>
    <n v="318"/>
    <m/>
    <m/>
    <m/>
    <n v="27"/>
    <m/>
    <m/>
    <m/>
    <n v="220"/>
    <n v="0"/>
    <n v="19"/>
    <n v="46"/>
    <m/>
    <m/>
    <m/>
    <x v="1"/>
    <n v="19"/>
  </r>
  <r>
    <x v="2"/>
    <n v="300195"/>
    <x v="430"/>
    <x v="1"/>
    <x v="8"/>
    <x v="9"/>
    <x v="10"/>
    <x v="2"/>
    <m/>
    <n v="195"/>
    <x v="1"/>
    <m/>
    <x v="2"/>
    <m/>
    <n v="250"/>
    <m/>
    <m/>
    <m/>
    <n v="16"/>
    <m/>
    <m/>
    <n v="6"/>
    <n v="220"/>
    <n v="0"/>
    <n v="13"/>
    <n v="29"/>
    <m/>
    <m/>
    <m/>
    <x v="1"/>
    <n v="13"/>
  </r>
  <r>
    <x v="2"/>
    <n v="300195"/>
    <x v="430"/>
    <x v="1"/>
    <x v="8"/>
    <x v="9"/>
    <x v="10"/>
    <x v="2"/>
    <m/>
    <m/>
    <x v="2"/>
    <m/>
    <x v="3"/>
    <m/>
    <m/>
    <m/>
    <m/>
    <m/>
    <m/>
    <m/>
    <m/>
    <m/>
    <n v="220"/>
    <n v="0"/>
    <n v="17"/>
    <s v=""/>
    <m/>
    <m/>
    <m/>
    <x v="1"/>
    <n v="17"/>
  </r>
  <r>
    <x v="2"/>
    <n v="300228"/>
    <x v="431"/>
    <x v="1"/>
    <x v="8"/>
    <x v="9"/>
    <x v="10"/>
    <x v="2"/>
    <m/>
    <n v="228"/>
    <x v="1"/>
    <m/>
    <x v="1"/>
    <m/>
    <n v="265"/>
    <m/>
    <m/>
    <m/>
    <n v="17"/>
    <m/>
    <m/>
    <n v="6"/>
    <n v="220"/>
    <n v="0"/>
    <n v="16"/>
    <n v="33"/>
    <m/>
    <m/>
    <m/>
    <x v="1"/>
    <n v="16"/>
  </r>
  <r>
    <x v="2"/>
    <n v="300228"/>
    <x v="431"/>
    <x v="1"/>
    <x v="8"/>
    <x v="9"/>
    <x v="10"/>
    <x v="2"/>
    <m/>
    <m/>
    <x v="2"/>
    <m/>
    <x v="5"/>
    <m/>
    <n v="245"/>
    <m/>
    <m/>
    <m/>
    <n v="23"/>
    <m/>
    <m/>
    <n v="5"/>
    <n v="220"/>
    <n v="0"/>
    <n v="15"/>
    <n v="38"/>
    <m/>
    <m/>
    <m/>
    <x v="1"/>
    <n v="15"/>
  </r>
  <r>
    <x v="2"/>
    <n v="300228"/>
    <x v="431"/>
    <x v="1"/>
    <x v="8"/>
    <x v="9"/>
    <x v="10"/>
    <x v="2"/>
    <m/>
    <m/>
    <x v="3"/>
    <m/>
    <x v="8"/>
    <m/>
    <m/>
    <m/>
    <m/>
    <m/>
    <m/>
    <m/>
    <m/>
    <m/>
    <n v="220"/>
    <n v="0"/>
    <n v="19"/>
    <s v=""/>
    <m/>
    <m/>
    <m/>
    <x v="1"/>
    <s v="18+"/>
  </r>
  <r>
    <x v="2"/>
    <n v="300031"/>
    <x v="432"/>
    <x v="1"/>
    <x v="8"/>
    <x v="11"/>
    <x v="15"/>
    <x v="2"/>
    <m/>
    <n v="31"/>
    <x v="1"/>
    <n v="0"/>
    <x v="21"/>
    <n v="2"/>
    <m/>
    <m/>
    <m/>
    <n v="3"/>
    <n v="5"/>
    <m/>
    <s v="V"/>
    <m/>
    <n v="172"/>
    <n v="0.78394409208362692"/>
    <n v="1.7839440920836269"/>
    <n v="9"/>
    <m/>
    <m/>
    <m/>
    <x v="2"/>
    <n v="1"/>
  </r>
  <r>
    <x v="2"/>
    <n v="300031"/>
    <x v="432"/>
    <x v="1"/>
    <x v="8"/>
    <x v="11"/>
    <x v="15"/>
    <x v="2"/>
    <m/>
    <m/>
    <x v="2"/>
    <n v="0"/>
    <x v="22"/>
    <n v="2"/>
    <m/>
    <m/>
    <n v="130"/>
    <n v="4"/>
    <n v="5"/>
    <m/>
    <s v="V"/>
    <m/>
    <n v="165"/>
    <n v="0.78787878787878785"/>
    <n v="0.78787878787878785"/>
    <n v="9"/>
    <m/>
    <m/>
    <m/>
    <x v="2"/>
    <n v="0"/>
  </r>
  <r>
    <x v="2"/>
    <n v="300031"/>
    <x v="432"/>
    <x v="1"/>
    <x v="8"/>
    <x v="11"/>
    <x v="15"/>
    <x v="2"/>
    <m/>
    <m/>
    <x v="3"/>
    <n v="0"/>
    <x v="21"/>
    <n v="2"/>
    <m/>
    <m/>
    <n v="132"/>
    <m/>
    <m/>
    <m/>
    <m/>
    <m/>
    <n v="172"/>
    <n v="0.76744186046511631"/>
    <n v="1.7674418604651163"/>
    <s v=""/>
    <m/>
    <m/>
    <m/>
    <x v="2"/>
    <n v="1"/>
  </r>
  <r>
    <x v="2"/>
    <n v="300031"/>
    <x v="432"/>
    <x v="1"/>
    <x v="8"/>
    <x v="11"/>
    <x v="15"/>
    <x v="2"/>
    <m/>
    <m/>
    <x v="4"/>
    <n v="0"/>
    <x v="21"/>
    <n v="2"/>
    <m/>
    <m/>
    <n v="137"/>
    <m/>
    <m/>
    <m/>
    <m/>
    <m/>
    <n v="172"/>
    <n v="0.79651162790697672"/>
    <n v="1.7965116279069768"/>
    <s v=""/>
    <m/>
    <m/>
    <m/>
    <x v="2"/>
    <n v="1"/>
  </r>
  <r>
    <x v="2"/>
    <n v="300211"/>
    <x v="433"/>
    <x v="1"/>
    <x v="8"/>
    <x v="11"/>
    <x v="15"/>
    <x v="2"/>
    <m/>
    <n v="211"/>
    <x v="1"/>
    <n v="0"/>
    <x v="21"/>
    <n v="2"/>
    <m/>
    <m/>
    <m/>
    <n v="3"/>
    <n v="3"/>
    <m/>
    <s v="V"/>
    <m/>
    <n v="172"/>
    <n v="0.72371388301620865"/>
    <n v="1.7237138830162086"/>
    <n v="7"/>
    <m/>
    <m/>
    <m/>
    <x v="2"/>
    <n v="1"/>
  </r>
  <r>
    <x v="2"/>
    <n v="300211"/>
    <x v="433"/>
    <x v="1"/>
    <x v="8"/>
    <x v="11"/>
    <x v="15"/>
    <x v="2"/>
    <m/>
    <m/>
    <x v="2"/>
    <n v="0"/>
    <x v="21"/>
    <n v="2"/>
    <m/>
    <m/>
    <n v="117"/>
    <n v="3"/>
    <n v="3"/>
    <m/>
    <s v="V"/>
    <m/>
    <n v="172"/>
    <n v="0.68023255813953487"/>
    <n v="1.6802325581395348"/>
    <n v="7"/>
    <m/>
    <m/>
    <m/>
    <x v="2"/>
    <n v="1"/>
  </r>
  <r>
    <x v="2"/>
    <n v="300211"/>
    <x v="433"/>
    <x v="1"/>
    <x v="8"/>
    <x v="11"/>
    <x v="15"/>
    <x v="2"/>
    <m/>
    <m/>
    <x v="3"/>
    <n v="0"/>
    <x v="22"/>
    <n v="2"/>
    <m/>
    <m/>
    <n v="120"/>
    <m/>
    <m/>
    <m/>
    <m/>
    <m/>
    <n v="165"/>
    <n v="0.72727272727272729"/>
    <n v="0.72727272727272729"/>
    <s v=""/>
    <m/>
    <m/>
    <m/>
    <x v="2"/>
    <n v="0"/>
  </r>
  <r>
    <x v="2"/>
    <n v="300211"/>
    <x v="433"/>
    <x v="1"/>
    <x v="8"/>
    <x v="11"/>
    <x v="15"/>
    <x v="2"/>
    <m/>
    <m/>
    <x v="4"/>
    <n v="0"/>
    <x v="22"/>
    <n v="2"/>
    <m/>
    <m/>
    <n v="126"/>
    <m/>
    <m/>
    <m/>
    <m/>
    <m/>
    <n v="165"/>
    <n v="0.76363636363636367"/>
    <n v="0.76363636363636367"/>
    <s v=""/>
    <m/>
    <m/>
    <m/>
    <x v="2"/>
    <n v="0"/>
  </r>
  <r>
    <x v="2"/>
    <n v="300235"/>
    <x v="434"/>
    <x v="1"/>
    <x v="8"/>
    <x v="11"/>
    <x v="15"/>
    <x v="2"/>
    <m/>
    <n v="235"/>
    <x v="1"/>
    <n v="0"/>
    <x v="21"/>
    <n v="2"/>
    <m/>
    <m/>
    <m/>
    <n v="3"/>
    <n v="3"/>
    <m/>
    <s v="V"/>
    <m/>
    <n v="172"/>
    <n v="0.73255813953488369"/>
    <n v="1.7325581395348837"/>
    <n v="7"/>
    <m/>
    <m/>
    <m/>
    <x v="2"/>
    <n v="1"/>
  </r>
  <r>
    <x v="2"/>
    <n v="300235"/>
    <x v="434"/>
    <x v="1"/>
    <x v="8"/>
    <x v="11"/>
    <x v="15"/>
    <x v="2"/>
    <m/>
    <m/>
    <x v="2"/>
    <n v="0"/>
    <x v="21"/>
    <n v="2"/>
    <m/>
    <m/>
    <n v="128"/>
    <n v="3"/>
    <n v="2"/>
    <m/>
    <s v="V"/>
    <m/>
    <n v="172"/>
    <n v="0.7441860465116279"/>
    <n v="1.7441860465116279"/>
    <n v="6"/>
    <m/>
    <m/>
    <m/>
    <x v="2"/>
    <n v="1"/>
  </r>
  <r>
    <x v="2"/>
    <n v="300235"/>
    <x v="434"/>
    <x v="1"/>
    <x v="8"/>
    <x v="11"/>
    <x v="15"/>
    <x v="2"/>
    <m/>
    <m/>
    <x v="3"/>
    <n v="0"/>
    <x v="21"/>
    <n v="2"/>
    <m/>
    <m/>
    <n v="123"/>
    <m/>
    <m/>
    <m/>
    <m/>
    <m/>
    <n v="172"/>
    <n v="0.71511627906976749"/>
    <n v="1.7151162790697674"/>
    <s v=""/>
    <m/>
    <m/>
    <m/>
    <x v="2"/>
    <n v="1"/>
  </r>
  <r>
    <x v="2"/>
    <n v="300235"/>
    <x v="434"/>
    <x v="1"/>
    <x v="8"/>
    <x v="11"/>
    <x v="15"/>
    <x v="2"/>
    <m/>
    <m/>
    <x v="4"/>
    <n v="0"/>
    <x v="21"/>
    <n v="2"/>
    <m/>
    <m/>
    <n v="127"/>
    <m/>
    <m/>
    <m/>
    <m/>
    <m/>
    <n v="172"/>
    <n v="0.73837209302325579"/>
    <n v="1.7383720930232558"/>
    <s v=""/>
    <m/>
    <m/>
    <m/>
    <x v="2"/>
    <n v="1"/>
  </r>
  <r>
    <x v="2"/>
    <n v="300055"/>
    <x v="435"/>
    <x v="1"/>
    <x v="8"/>
    <x v="11"/>
    <x v="16"/>
    <x v="2"/>
    <m/>
    <n v="55"/>
    <x v="1"/>
    <n v="1"/>
    <x v="17"/>
    <n v="3"/>
    <n v="70"/>
    <m/>
    <m/>
    <n v="5"/>
    <n v="4"/>
    <m/>
    <s v="E"/>
    <m/>
    <n v="200"/>
    <n v="0.92833333333333334"/>
    <n v="2.9283333333333332"/>
    <n v="11"/>
    <m/>
    <m/>
    <m/>
    <x v="2"/>
    <n v="2"/>
  </r>
  <r>
    <x v="2"/>
    <n v="300055"/>
    <x v="435"/>
    <x v="1"/>
    <x v="8"/>
    <x v="11"/>
    <x v="16"/>
    <x v="2"/>
    <m/>
    <m/>
    <x v="2"/>
    <n v="1"/>
    <x v="17"/>
    <n v="3"/>
    <n v="57"/>
    <n v="165"/>
    <n v="168"/>
    <n v="4"/>
    <n v="6"/>
    <m/>
    <s v="E"/>
    <m/>
    <n v="200"/>
    <n v="0.84"/>
    <n v="2.84"/>
    <n v="12"/>
    <m/>
    <m/>
    <m/>
    <x v="2"/>
    <n v="2"/>
  </r>
  <r>
    <x v="2"/>
    <n v="300055"/>
    <x v="435"/>
    <x v="1"/>
    <x v="8"/>
    <x v="11"/>
    <x v="16"/>
    <x v="2"/>
    <m/>
    <m/>
    <x v="3"/>
    <n v="2"/>
    <x v="17"/>
    <n v="3"/>
    <n v="68"/>
    <n v="195"/>
    <n v="198"/>
    <n v="4"/>
    <n v="7"/>
    <m/>
    <s v="DR"/>
    <m/>
    <n v="200"/>
    <n v="0.99"/>
    <n v="2.99"/>
    <n v="13"/>
    <m/>
    <m/>
    <m/>
    <x v="2"/>
    <n v="2"/>
  </r>
  <r>
    <x v="2"/>
    <n v="300055"/>
    <x v="435"/>
    <x v="1"/>
    <x v="8"/>
    <x v="11"/>
    <x v="16"/>
    <x v="2"/>
    <m/>
    <m/>
    <x v="4"/>
    <n v="1"/>
    <x v="17"/>
    <n v="3"/>
    <n v="57"/>
    <n v="171"/>
    <n v="191"/>
    <m/>
    <m/>
    <m/>
    <m/>
    <m/>
    <n v="200"/>
    <n v="0.95499999999999996"/>
    <n v="2.9550000000000001"/>
    <s v=""/>
    <m/>
    <m/>
    <m/>
    <x v="2"/>
    <n v="2"/>
  </r>
  <r>
    <x v="2"/>
    <n v="300213"/>
    <x v="436"/>
    <x v="1"/>
    <x v="8"/>
    <x v="11"/>
    <x v="16"/>
    <x v="2"/>
    <m/>
    <n v="213"/>
    <x v="1"/>
    <n v="0"/>
    <x v="21"/>
    <n v="3"/>
    <n v="72"/>
    <m/>
    <n v="141"/>
    <n v="4"/>
    <m/>
    <m/>
    <s v="E"/>
    <m/>
    <n v="172"/>
    <n v="0.81976744186046513"/>
    <n v="1.8197674418604652"/>
    <s v=""/>
    <m/>
    <m/>
    <m/>
    <x v="2"/>
    <n v="1"/>
  </r>
  <r>
    <x v="2"/>
    <n v="300213"/>
    <x v="436"/>
    <x v="1"/>
    <x v="8"/>
    <x v="11"/>
    <x v="16"/>
    <x v="2"/>
    <m/>
    <m/>
    <x v="2"/>
    <n v="1"/>
    <x v="17"/>
    <n v="3"/>
    <n v="65"/>
    <n v="185"/>
    <n v="184"/>
    <n v="4"/>
    <n v="7"/>
    <m/>
    <s v="E"/>
    <m/>
    <n v="200"/>
    <n v="0.92"/>
    <n v="2.92"/>
    <n v="13"/>
    <m/>
    <m/>
    <m/>
    <x v="2"/>
    <n v="2"/>
  </r>
  <r>
    <x v="2"/>
    <n v="300213"/>
    <x v="436"/>
    <x v="1"/>
    <x v="8"/>
    <x v="11"/>
    <x v="16"/>
    <x v="2"/>
    <m/>
    <m/>
    <x v="3"/>
    <n v="1"/>
    <x v="17"/>
    <n v="3"/>
    <n v="56"/>
    <n v="173"/>
    <n v="174"/>
    <n v="4"/>
    <n v="7"/>
    <m/>
    <s v="DR"/>
    <m/>
    <n v="200"/>
    <n v="0.87"/>
    <n v="2.87"/>
    <n v="13"/>
    <m/>
    <m/>
    <m/>
    <x v="2"/>
    <n v="2"/>
  </r>
  <r>
    <x v="2"/>
    <n v="300213"/>
    <x v="436"/>
    <x v="1"/>
    <x v="8"/>
    <x v="11"/>
    <x v="16"/>
    <x v="2"/>
    <m/>
    <m/>
    <x v="4"/>
    <n v="0"/>
    <x v="21"/>
    <n v="3"/>
    <n v="62"/>
    <n v="184"/>
    <n v="183"/>
    <m/>
    <m/>
    <m/>
    <m/>
    <m/>
    <n v="172"/>
    <n v="1.0639534883720929"/>
    <n v="2.0639534883720927"/>
    <s v=""/>
    <m/>
    <m/>
    <m/>
    <x v="2"/>
    <n v="1"/>
  </r>
  <r>
    <x v="2"/>
    <n v="300241"/>
    <x v="437"/>
    <x v="1"/>
    <x v="8"/>
    <x v="11"/>
    <x v="16"/>
    <x v="2"/>
    <m/>
    <n v="241"/>
    <x v="1"/>
    <n v="0"/>
    <x v="21"/>
    <n v="3"/>
    <n v="69"/>
    <m/>
    <n v="144"/>
    <m/>
    <m/>
    <m/>
    <m/>
    <m/>
    <n v="172"/>
    <n v="0.83720930232558144"/>
    <n v="1.8372093023255816"/>
    <s v=""/>
    <m/>
    <m/>
    <m/>
    <x v="2"/>
    <n v="1"/>
  </r>
  <r>
    <x v="2"/>
    <n v="300241"/>
    <x v="437"/>
    <x v="1"/>
    <x v="8"/>
    <x v="11"/>
    <x v="16"/>
    <x v="2"/>
    <m/>
    <m/>
    <x v="2"/>
    <n v="2"/>
    <x v="17"/>
    <n v="3"/>
    <n v="53"/>
    <n v="150"/>
    <n v="198"/>
    <n v="4"/>
    <n v="7"/>
    <m/>
    <s v="DR"/>
    <m/>
    <n v="200"/>
    <n v="0.99"/>
    <n v="2.99"/>
    <n v="13"/>
    <m/>
    <m/>
    <m/>
    <x v="2"/>
    <n v="2"/>
  </r>
  <r>
    <x v="2"/>
    <n v="300241"/>
    <x v="437"/>
    <x v="1"/>
    <x v="8"/>
    <x v="11"/>
    <x v="16"/>
    <x v="2"/>
    <m/>
    <m/>
    <x v="3"/>
    <n v="1"/>
    <x v="17"/>
    <n v="3"/>
    <n v="58"/>
    <n v="165"/>
    <n v="182"/>
    <n v="4"/>
    <n v="6"/>
    <m/>
    <s v="E"/>
    <m/>
    <n v="200"/>
    <n v="0.91"/>
    <n v="2.91"/>
    <n v="12"/>
    <m/>
    <m/>
    <m/>
    <x v="2"/>
    <n v="2"/>
  </r>
  <r>
    <x v="2"/>
    <n v="300241"/>
    <x v="437"/>
    <x v="1"/>
    <x v="8"/>
    <x v="11"/>
    <x v="16"/>
    <x v="2"/>
    <m/>
    <m/>
    <x v="4"/>
    <n v="1"/>
    <x v="21"/>
    <n v="3"/>
    <n v="51"/>
    <n v="146"/>
    <n v="158"/>
    <n v="4"/>
    <n v="7"/>
    <m/>
    <s v="DR"/>
    <m/>
    <n v="172"/>
    <n v="0.91860465116279066"/>
    <n v="1.9186046511627906"/>
    <n v="12"/>
    <m/>
    <m/>
    <m/>
    <x v="2"/>
    <n v="1"/>
  </r>
  <r>
    <x v="2"/>
    <n v="300048"/>
    <x v="438"/>
    <x v="1"/>
    <x v="8"/>
    <x v="11"/>
    <x v="17"/>
    <x v="2"/>
    <m/>
    <n v="48"/>
    <x v="1"/>
    <n v="2"/>
    <x v="20"/>
    <n v="5"/>
    <n v="98"/>
    <m/>
    <n v="207"/>
    <n v="3"/>
    <n v="18"/>
    <n v="29"/>
    <s v="TS"/>
    <n v="1"/>
    <n v="208.57142857142858"/>
    <n v="0.99246575342465748"/>
    <n v="4.992465753424657"/>
    <n v="25"/>
    <m/>
    <m/>
    <m/>
    <x v="2"/>
    <n v="4"/>
  </r>
  <r>
    <x v="2"/>
    <n v="300048"/>
    <x v="438"/>
    <x v="1"/>
    <x v="8"/>
    <x v="11"/>
    <x v="17"/>
    <x v="2"/>
    <m/>
    <m/>
    <x v="2"/>
    <n v="1"/>
    <x v="20"/>
    <n v="5"/>
    <n v="110"/>
    <n v="229"/>
    <n v="226"/>
    <n v="3"/>
    <n v="17"/>
    <n v="30"/>
    <s v="TS"/>
    <n v="1"/>
    <n v="208.57142857142858"/>
    <n v="1.0835616438356164"/>
    <n v="5.0835616438356164"/>
    <n v="24"/>
    <m/>
    <m/>
    <m/>
    <x v="2"/>
    <n v="4"/>
  </r>
  <r>
    <x v="2"/>
    <n v="300048"/>
    <x v="438"/>
    <x v="1"/>
    <x v="8"/>
    <x v="11"/>
    <x v="17"/>
    <x v="2"/>
    <m/>
    <m/>
    <x v="3"/>
    <n v="1"/>
    <x v="20"/>
    <n v="5"/>
    <n v="103"/>
    <n v="211"/>
    <n v="211"/>
    <n v="3"/>
    <n v="19"/>
    <n v="30"/>
    <s v="TS"/>
    <n v="1"/>
    <n v="208.57142857142858"/>
    <n v="1.0116438356164383"/>
    <n v="5.0116438356164386"/>
    <n v="26"/>
    <m/>
    <m/>
    <m/>
    <x v="2"/>
    <n v="4"/>
  </r>
  <r>
    <x v="2"/>
    <n v="300048"/>
    <x v="438"/>
    <x v="1"/>
    <x v="8"/>
    <x v="11"/>
    <x v="17"/>
    <x v="2"/>
    <m/>
    <m/>
    <x v="4"/>
    <n v="2"/>
    <x v="19"/>
    <n v="6"/>
    <n v="106"/>
    <n v="229"/>
    <n v="229"/>
    <n v="3"/>
    <n v="17"/>
    <n v="37"/>
    <s v="TS"/>
    <n v="1"/>
    <n v="106.66666666666667"/>
    <n v="2.1468750000000001"/>
    <n v="7.1468749999999996"/>
    <n v="25"/>
    <m/>
    <m/>
    <m/>
    <x v="2"/>
    <n v="5"/>
  </r>
  <r>
    <x v="2"/>
    <n v="300220"/>
    <x v="439"/>
    <x v="1"/>
    <x v="8"/>
    <x v="11"/>
    <x v="17"/>
    <x v="2"/>
    <m/>
    <n v="220"/>
    <x v="1"/>
    <n v="1"/>
    <x v="20"/>
    <n v="5"/>
    <n v="102"/>
    <m/>
    <n v="297"/>
    <n v="3"/>
    <n v="7"/>
    <m/>
    <s v="V"/>
    <m/>
    <n v="208.57142857142858"/>
    <n v="1.4239726027397259"/>
    <n v="5.4239726027397257"/>
    <n v="14"/>
    <m/>
    <m/>
    <m/>
    <x v="2"/>
    <n v="4"/>
  </r>
  <r>
    <x v="2"/>
    <n v="300220"/>
    <x v="439"/>
    <x v="1"/>
    <x v="8"/>
    <x v="11"/>
    <x v="17"/>
    <x v="2"/>
    <m/>
    <m/>
    <x v="2"/>
    <n v="2"/>
    <x v="19"/>
    <n v="6"/>
    <n v="88"/>
    <n v="206"/>
    <n v="206"/>
    <n v="3"/>
    <n v="17"/>
    <n v="20"/>
    <s v="TS"/>
    <n v="1"/>
    <n v="106.66666666666667"/>
    <n v="1.9312499999999999"/>
    <n v="6.9312500000000004"/>
    <n v="25"/>
    <m/>
    <m/>
    <m/>
    <x v="2"/>
    <n v="5"/>
  </r>
  <r>
    <x v="2"/>
    <n v="300220"/>
    <x v="439"/>
    <x v="1"/>
    <x v="8"/>
    <x v="11"/>
    <x v="17"/>
    <x v="2"/>
    <m/>
    <m/>
    <x v="3"/>
    <n v="2"/>
    <x v="19"/>
    <n v="6"/>
    <n v="95"/>
    <n v="229"/>
    <n v="230"/>
    <n v="3"/>
    <n v="19"/>
    <n v="29"/>
    <s v="TS"/>
    <n v="1"/>
    <n v="106.66666666666667"/>
    <n v="2.15625"/>
    <n v="7.15625"/>
    <n v="27"/>
    <m/>
    <m/>
    <m/>
    <x v="2"/>
    <n v="5"/>
  </r>
  <r>
    <x v="2"/>
    <n v="300220"/>
    <x v="439"/>
    <x v="1"/>
    <x v="8"/>
    <x v="11"/>
    <x v="17"/>
    <x v="2"/>
    <m/>
    <m/>
    <x v="4"/>
    <n v="2"/>
    <x v="19"/>
    <n v="6"/>
    <n v="101"/>
    <n v="199"/>
    <n v="199"/>
    <n v="3"/>
    <n v="18"/>
    <n v="36"/>
    <s v="TS"/>
    <n v="1"/>
    <n v="106.66666666666667"/>
    <n v="1.8656249999999999"/>
    <n v="6.8656249999999996"/>
    <n v="26"/>
    <m/>
    <m/>
    <m/>
    <x v="2"/>
    <n v="5"/>
  </r>
  <r>
    <x v="2"/>
    <n v="300242"/>
    <x v="440"/>
    <x v="1"/>
    <x v="8"/>
    <x v="11"/>
    <x v="17"/>
    <x v="2"/>
    <m/>
    <n v="242"/>
    <x v="1"/>
    <n v="2"/>
    <x v="19"/>
    <n v="6"/>
    <n v="105"/>
    <m/>
    <n v="157"/>
    <n v="3"/>
    <n v="18"/>
    <n v="35"/>
    <s v="TS"/>
    <n v="1"/>
    <n v="106.66666666666667"/>
    <n v="1.471875"/>
    <n v="6.4718749999999998"/>
    <n v="26"/>
    <m/>
    <m/>
    <m/>
    <x v="2"/>
    <n v="5"/>
  </r>
  <r>
    <x v="2"/>
    <n v="300242"/>
    <x v="440"/>
    <x v="1"/>
    <x v="8"/>
    <x v="11"/>
    <x v="17"/>
    <x v="2"/>
    <m/>
    <m/>
    <x v="2"/>
    <n v="2"/>
    <x v="19"/>
    <n v="6"/>
    <n v="89"/>
    <n v="210"/>
    <n v="211"/>
    <n v="3"/>
    <n v="18"/>
    <n v="18"/>
    <s v="TS"/>
    <n v="1"/>
    <n v="106.66666666666667"/>
    <n v="1.9781249999999999"/>
    <n v="6.9781250000000004"/>
    <n v="26"/>
    <m/>
    <m/>
    <m/>
    <x v="2"/>
    <n v="5"/>
  </r>
  <r>
    <x v="2"/>
    <n v="300242"/>
    <x v="440"/>
    <x v="1"/>
    <x v="8"/>
    <x v="11"/>
    <x v="17"/>
    <x v="2"/>
    <m/>
    <m/>
    <x v="3"/>
    <n v="2"/>
    <x v="19"/>
    <n v="6"/>
    <n v="94"/>
    <n v="212"/>
    <n v="212"/>
    <n v="3"/>
    <n v="18"/>
    <n v="23"/>
    <s v="TS"/>
    <n v="1"/>
    <n v="106.66666666666667"/>
    <n v="1.9874999999999998"/>
    <n v="6.9874999999999998"/>
    <n v="26"/>
    <m/>
    <m/>
    <m/>
    <x v="2"/>
    <n v="5"/>
  </r>
  <r>
    <x v="2"/>
    <n v="300242"/>
    <x v="440"/>
    <x v="1"/>
    <x v="8"/>
    <x v="11"/>
    <x v="17"/>
    <x v="2"/>
    <m/>
    <m/>
    <x v="4"/>
    <n v="2"/>
    <x v="19"/>
    <n v="6"/>
    <n v="91"/>
    <n v="175"/>
    <n v="184"/>
    <n v="3"/>
    <n v="18"/>
    <n v="24"/>
    <s v="TS"/>
    <n v="1"/>
    <n v="106.66666666666667"/>
    <n v="1.7249999999999999"/>
    <n v="6.7249999999999996"/>
    <n v="26"/>
    <m/>
    <m/>
    <m/>
    <x v="2"/>
    <n v="5"/>
  </r>
  <r>
    <x v="2"/>
    <n v="300084"/>
    <x v="441"/>
    <x v="1"/>
    <x v="8"/>
    <x v="11"/>
    <x v="18"/>
    <x v="2"/>
    <d v="2014-02-25T00:00:00"/>
    <n v="84"/>
    <x v="1"/>
    <n v="1"/>
    <x v="16"/>
    <n v="7"/>
    <n v="200"/>
    <m/>
    <n v="65"/>
    <n v="1"/>
    <n v="18"/>
    <n v="140"/>
    <s v="All primordia spiklets with awns"/>
    <n v="3"/>
    <n v="78.129032258064512"/>
    <n v="0.83195706028075977"/>
    <n v="6.83195706028076"/>
    <n v="25"/>
    <m/>
    <m/>
    <m/>
    <x v="2"/>
    <n v="6"/>
  </r>
  <r>
    <x v="2"/>
    <n v="300084"/>
    <x v="441"/>
    <x v="1"/>
    <x v="8"/>
    <x v="11"/>
    <x v="18"/>
    <x v="2"/>
    <m/>
    <m/>
    <x v="2"/>
    <n v="2"/>
    <x v="15"/>
    <n v="8"/>
    <n v="190"/>
    <n v="130"/>
    <n v="55"/>
    <n v="1"/>
    <n v="17"/>
    <n v="110"/>
    <s v="All primordia spiklets with awns "/>
    <n v="3"/>
    <n v="75.5"/>
    <n v="0.72847682119205293"/>
    <n v="7.7284768211920527"/>
    <n v="25"/>
    <m/>
    <m/>
    <m/>
    <x v="2"/>
    <n v="7"/>
  </r>
  <r>
    <x v="2"/>
    <n v="300084"/>
    <x v="441"/>
    <x v="1"/>
    <x v="8"/>
    <x v="11"/>
    <x v="18"/>
    <x v="2"/>
    <m/>
    <m/>
    <x v="3"/>
    <n v="2"/>
    <x v="15"/>
    <n v="8"/>
    <n v="165"/>
    <n v="121"/>
    <n v="22"/>
    <n v="1"/>
    <n v="16"/>
    <n v="90"/>
    <s v="All primordia spiklets with awns "/>
    <n v="3"/>
    <n v="75.5"/>
    <n v="0.29139072847682118"/>
    <n v="7.2913907284768209"/>
    <n v="24"/>
    <m/>
    <m/>
    <m/>
    <x v="2"/>
    <n v="7"/>
  </r>
  <r>
    <x v="2"/>
    <n v="300084"/>
    <x v="441"/>
    <x v="1"/>
    <x v="8"/>
    <x v="11"/>
    <x v="18"/>
    <x v="2"/>
    <m/>
    <m/>
    <x v="4"/>
    <n v="1"/>
    <x v="16"/>
    <n v="7"/>
    <n v="188"/>
    <n v="129"/>
    <n v="47"/>
    <n v="1"/>
    <n v="16"/>
    <n v="114"/>
    <s v="All primordia spiklets with awns "/>
    <n v="3"/>
    <n v="78.129032258064512"/>
    <n v="0.60156895127993393"/>
    <n v="6.6015689512799343"/>
    <n v="23"/>
    <m/>
    <m/>
    <m/>
    <x v="2"/>
    <n v="6"/>
  </r>
  <r>
    <x v="2"/>
    <n v="300202"/>
    <x v="442"/>
    <x v="1"/>
    <x v="8"/>
    <x v="11"/>
    <x v="18"/>
    <x v="2"/>
    <m/>
    <n v="202"/>
    <x v="1"/>
    <n v="1"/>
    <x v="16"/>
    <n v="7"/>
    <n v="150"/>
    <m/>
    <n v="15"/>
    <n v="1"/>
    <n v="12"/>
    <n v="82"/>
    <s v="All primordia spiklets with awns "/>
    <n v="3"/>
    <n v="78.129032258064512"/>
    <n v="0.19199009083402147"/>
    <n v="6.1919900908340217"/>
    <n v="19"/>
    <m/>
    <m/>
    <m/>
    <x v="2"/>
    <n v="6"/>
  </r>
  <r>
    <x v="2"/>
    <n v="300202"/>
    <x v="442"/>
    <x v="1"/>
    <x v="8"/>
    <x v="11"/>
    <x v="18"/>
    <x v="2"/>
    <m/>
    <m/>
    <x v="2"/>
    <n v="1"/>
    <x v="15"/>
    <n v="7"/>
    <n v="230"/>
    <n v="59"/>
    <m/>
    <n v="1"/>
    <n v="16"/>
    <n v="148"/>
    <s v="FL (Flag Leaf)"/>
    <n v="3"/>
    <n v="75.5"/>
    <n v="0"/>
    <n v="7"/>
    <n v="24"/>
    <m/>
    <m/>
    <m/>
    <x v="1"/>
    <n v="7"/>
  </r>
  <r>
    <x v="2"/>
    <n v="300202"/>
    <x v="442"/>
    <x v="1"/>
    <x v="8"/>
    <x v="11"/>
    <x v="18"/>
    <x v="2"/>
    <m/>
    <m/>
    <x v="3"/>
    <n v="2"/>
    <x v="11"/>
    <n v="7"/>
    <n v="210"/>
    <n v="75"/>
    <m/>
    <n v="1"/>
    <n v="16"/>
    <n v="170"/>
    <s v="FL"/>
    <n v="3"/>
    <n v="75.5"/>
    <n v="0"/>
    <n v="8"/>
    <n v="25"/>
    <m/>
    <m/>
    <m/>
    <x v="2"/>
    <n v="8"/>
  </r>
  <r>
    <x v="2"/>
    <n v="300202"/>
    <x v="442"/>
    <x v="1"/>
    <x v="8"/>
    <x v="11"/>
    <x v="18"/>
    <x v="2"/>
    <m/>
    <m/>
    <x v="4"/>
    <n v="2"/>
    <x v="11"/>
    <n v="7"/>
    <n v="250"/>
    <n v="76"/>
    <m/>
    <n v="1"/>
    <n v="15"/>
    <n v="178"/>
    <s v="FL"/>
    <n v="3"/>
    <n v="75.5"/>
    <n v="0"/>
    <n v="8"/>
    <n v="24"/>
    <m/>
    <m/>
    <m/>
    <x v="2"/>
    <n v="8"/>
  </r>
  <r>
    <x v="2"/>
    <n v="300251"/>
    <x v="443"/>
    <x v="1"/>
    <x v="8"/>
    <x v="11"/>
    <x v="18"/>
    <x v="2"/>
    <m/>
    <n v="251"/>
    <x v="1"/>
    <n v="1"/>
    <x v="16"/>
    <n v="7"/>
    <n v="225"/>
    <m/>
    <n v="83"/>
    <n v="1"/>
    <n v="17"/>
    <n v="143"/>
    <s v="FL"/>
    <n v="3"/>
    <n v="78.129032258064512"/>
    <n v="1.0623451692815855"/>
    <n v="7.0623451692815857"/>
    <n v="24"/>
    <m/>
    <m/>
    <m/>
    <x v="2"/>
    <n v="6"/>
  </r>
  <r>
    <x v="2"/>
    <n v="300251"/>
    <x v="443"/>
    <x v="1"/>
    <x v="8"/>
    <x v="11"/>
    <x v="18"/>
    <x v="2"/>
    <m/>
    <m/>
    <x v="2"/>
    <n v="2"/>
    <x v="16"/>
    <n v="7"/>
    <n v="200"/>
    <n v="120"/>
    <n v="67"/>
    <n v="1"/>
    <n v="17"/>
    <n v="145"/>
    <s v="FL"/>
    <n v="3"/>
    <n v="78.129032258064512"/>
    <n v="0.85755573905862925"/>
    <n v="6.857555739058629"/>
    <n v="24"/>
    <m/>
    <m/>
    <m/>
    <x v="2"/>
    <n v="6"/>
  </r>
  <r>
    <x v="2"/>
    <n v="300251"/>
    <x v="443"/>
    <x v="1"/>
    <x v="8"/>
    <x v="11"/>
    <x v="18"/>
    <x v="2"/>
    <m/>
    <m/>
    <x v="3"/>
    <n v="1"/>
    <x v="16"/>
    <n v="7"/>
    <n v="168"/>
    <n v="106"/>
    <n v="64"/>
    <n v="1"/>
    <n v="16"/>
    <n v="143"/>
    <s v="FL"/>
    <n v="3"/>
    <n v="78.129032258064512"/>
    <n v="0.81915772089182493"/>
    <n v="6.819157720891825"/>
    <n v="23"/>
    <m/>
    <m/>
    <m/>
    <x v="2"/>
    <n v="6"/>
  </r>
  <r>
    <x v="2"/>
    <n v="300251"/>
    <x v="443"/>
    <x v="1"/>
    <x v="8"/>
    <x v="11"/>
    <x v="18"/>
    <x v="2"/>
    <m/>
    <m/>
    <x v="4"/>
    <n v="1"/>
    <x v="16"/>
    <n v="7"/>
    <n v="205"/>
    <n v="120"/>
    <n v="66"/>
    <n v="1"/>
    <n v="18"/>
    <n v="141"/>
    <s v="allspiklets with "/>
    <n v="3"/>
    <n v="78.129032258064512"/>
    <n v="0.84475639966969451"/>
    <n v="6.844756399669695"/>
    <n v="25"/>
    <m/>
    <m/>
    <m/>
    <x v="2"/>
    <n v="6"/>
  </r>
  <r>
    <x v="2"/>
    <n v="300062"/>
    <x v="444"/>
    <x v="1"/>
    <x v="8"/>
    <x v="11"/>
    <x v="19"/>
    <x v="2"/>
    <m/>
    <n v="62"/>
    <x v="1"/>
    <n v="1"/>
    <x v="15"/>
    <m/>
    <n v="350"/>
    <n v="80"/>
    <m/>
    <m/>
    <n v="15"/>
    <m/>
    <s v="heads emerging"/>
    <n v="4"/>
    <n v="75.5"/>
    <n v="0"/>
    <n v="7"/>
    <n v="22"/>
    <m/>
    <m/>
    <m/>
    <x v="1"/>
    <n v="7"/>
  </r>
  <r>
    <x v="2"/>
    <n v="300062"/>
    <x v="444"/>
    <x v="1"/>
    <x v="8"/>
    <x v="11"/>
    <x v="19"/>
    <x v="2"/>
    <m/>
    <m/>
    <x v="2"/>
    <n v="1"/>
    <x v="15"/>
    <m/>
    <n v="380"/>
    <n v="90"/>
    <m/>
    <m/>
    <n v="14"/>
    <m/>
    <s v="heads emerging"/>
    <n v="3"/>
    <n v="75.5"/>
    <n v="0"/>
    <n v="7"/>
    <n v="21"/>
    <m/>
    <m/>
    <m/>
    <x v="1"/>
    <n v="7"/>
  </r>
  <r>
    <x v="2"/>
    <n v="300062"/>
    <x v="444"/>
    <x v="1"/>
    <x v="8"/>
    <x v="11"/>
    <x v="19"/>
    <x v="2"/>
    <m/>
    <m/>
    <x v="3"/>
    <n v="2"/>
    <x v="15"/>
    <m/>
    <n v="380"/>
    <n v="90"/>
    <m/>
    <m/>
    <n v="16"/>
    <m/>
    <s v="heads emerging"/>
    <n v="4"/>
    <n v="75.5"/>
    <n v="0"/>
    <n v="7"/>
    <n v="23"/>
    <m/>
    <m/>
    <m/>
    <x v="1"/>
    <n v="7"/>
  </r>
  <r>
    <x v="2"/>
    <n v="300062"/>
    <x v="444"/>
    <x v="1"/>
    <x v="8"/>
    <x v="11"/>
    <x v="19"/>
    <x v="2"/>
    <m/>
    <m/>
    <x v="4"/>
    <n v="2"/>
    <x v="15"/>
    <m/>
    <n v="390"/>
    <n v="95"/>
    <m/>
    <m/>
    <n v="16"/>
    <m/>
    <s v="heads emerging"/>
    <n v="4"/>
    <n v="75.5"/>
    <n v="0"/>
    <n v="7"/>
    <n v="23"/>
    <m/>
    <m/>
    <m/>
    <x v="1"/>
    <n v="7"/>
  </r>
  <r>
    <x v="2"/>
    <n v="300062"/>
    <x v="444"/>
    <x v="1"/>
    <x v="8"/>
    <x v="11"/>
    <x v="19"/>
    <x v="2"/>
    <m/>
    <m/>
    <x v="5"/>
    <n v="1"/>
    <x v="15"/>
    <m/>
    <n v="345"/>
    <n v="88"/>
    <m/>
    <m/>
    <n v="15"/>
    <m/>
    <s v="heads emerging"/>
    <n v="4"/>
    <n v="75.5"/>
    <n v="0"/>
    <n v="7"/>
    <n v="22"/>
    <m/>
    <m/>
    <m/>
    <x v="1"/>
    <n v="7"/>
  </r>
  <r>
    <x v="2"/>
    <n v="300083"/>
    <x v="445"/>
    <x v="1"/>
    <x v="8"/>
    <x v="11"/>
    <x v="19"/>
    <x v="2"/>
    <m/>
    <n v="83"/>
    <x v="1"/>
    <n v="2"/>
    <x v="15"/>
    <m/>
    <n v="355"/>
    <n v="80"/>
    <m/>
    <m/>
    <n v="17"/>
    <m/>
    <s v="heads emerging"/>
    <n v="4"/>
    <n v="75.5"/>
    <n v="0"/>
    <n v="7"/>
    <n v="24"/>
    <m/>
    <m/>
    <m/>
    <x v="1"/>
    <n v="7"/>
  </r>
  <r>
    <x v="2"/>
    <n v="300083"/>
    <x v="445"/>
    <x v="1"/>
    <x v="8"/>
    <x v="11"/>
    <x v="19"/>
    <x v="2"/>
    <m/>
    <m/>
    <x v="2"/>
    <n v="2"/>
    <x v="15"/>
    <m/>
    <n v="350"/>
    <n v="90"/>
    <m/>
    <m/>
    <n v="17"/>
    <m/>
    <s v="heads emerging"/>
    <n v="4"/>
    <n v="75.5"/>
    <n v="0"/>
    <n v="7"/>
    <n v="24"/>
    <m/>
    <m/>
    <m/>
    <x v="1"/>
    <n v="7"/>
  </r>
  <r>
    <x v="2"/>
    <n v="300083"/>
    <x v="445"/>
    <x v="1"/>
    <x v="8"/>
    <x v="11"/>
    <x v="19"/>
    <x v="2"/>
    <m/>
    <m/>
    <x v="3"/>
    <n v="1"/>
    <x v="15"/>
    <m/>
    <n v="340"/>
    <n v="72"/>
    <m/>
    <m/>
    <n v="15"/>
    <m/>
    <s v="heads emerging"/>
    <n v="4"/>
    <n v="75.5"/>
    <n v="0"/>
    <n v="7"/>
    <n v="22"/>
    <m/>
    <m/>
    <m/>
    <x v="1"/>
    <n v="7"/>
  </r>
  <r>
    <x v="2"/>
    <n v="300083"/>
    <x v="445"/>
    <x v="1"/>
    <x v="8"/>
    <x v="11"/>
    <x v="19"/>
    <x v="2"/>
    <m/>
    <m/>
    <x v="4"/>
    <n v="2"/>
    <x v="15"/>
    <m/>
    <n v="330"/>
    <n v="90"/>
    <m/>
    <m/>
    <n v="18"/>
    <m/>
    <s v="heads emerging"/>
    <n v="4"/>
    <n v="75.5"/>
    <n v="0"/>
    <n v="7"/>
    <n v="25"/>
    <m/>
    <m/>
    <m/>
    <x v="1"/>
    <n v="7"/>
  </r>
  <r>
    <x v="2"/>
    <n v="300083"/>
    <x v="445"/>
    <x v="1"/>
    <x v="8"/>
    <x v="11"/>
    <x v="19"/>
    <x v="2"/>
    <m/>
    <m/>
    <x v="5"/>
    <n v="2"/>
    <x v="15"/>
    <m/>
    <n v="330"/>
    <n v="80"/>
    <m/>
    <m/>
    <n v="17"/>
    <m/>
    <s v="heads emerging"/>
    <n v="4"/>
    <n v="75.5"/>
    <n v="0"/>
    <n v="7"/>
    <n v="24"/>
    <m/>
    <m/>
    <m/>
    <x v="1"/>
    <n v="7"/>
  </r>
  <r>
    <x v="2"/>
    <n v="300089"/>
    <x v="446"/>
    <x v="1"/>
    <x v="8"/>
    <x v="11"/>
    <x v="19"/>
    <x v="2"/>
    <m/>
    <n v="89"/>
    <x v="1"/>
    <n v="0"/>
    <x v="15"/>
    <m/>
    <n v="370"/>
    <n v="50"/>
    <m/>
    <m/>
    <n v="14"/>
    <m/>
    <s v="heads emerging"/>
    <n v="4"/>
    <n v="75.5"/>
    <n v="0"/>
    <n v="7"/>
    <n v="21"/>
    <m/>
    <m/>
    <m/>
    <x v="1"/>
    <n v="7"/>
  </r>
  <r>
    <x v="2"/>
    <n v="300089"/>
    <x v="446"/>
    <x v="1"/>
    <x v="8"/>
    <x v="11"/>
    <x v="19"/>
    <x v="2"/>
    <m/>
    <m/>
    <x v="2"/>
    <n v="2"/>
    <x v="15"/>
    <m/>
    <n v="350"/>
    <n v="65"/>
    <m/>
    <m/>
    <n v="13"/>
    <m/>
    <s v="heads emerging"/>
    <n v="4"/>
    <n v="75.5"/>
    <n v="0"/>
    <n v="7"/>
    <n v="20"/>
    <m/>
    <m/>
    <m/>
    <x v="1"/>
    <n v="7"/>
  </r>
  <r>
    <x v="2"/>
    <n v="300089"/>
    <x v="446"/>
    <x v="1"/>
    <x v="8"/>
    <x v="11"/>
    <x v="19"/>
    <x v="2"/>
    <m/>
    <m/>
    <x v="3"/>
    <n v="0"/>
    <x v="15"/>
    <m/>
    <n v="355"/>
    <n v="60"/>
    <m/>
    <m/>
    <n v="14"/>
    <m/>
    <s v="heads emerging"/>
    <n v="4"/>
    <n v="75.5"/>
    <n v="0"/>
    <n v="7"/>
    <n v="21"/>
    <m/>
    <m/>
    <m/>
    <x v="1"/>
    <n v="7"/>
  </r>
  <r>
    <x v="2"/>
    <n v="300089"/>
    <x v="446"/>
    <x v="1"/>
    <x v="8"/>
    <x v="11"/>
    <x v="19"/>
    <x v="2"/>
    <m/>
    <m/>
    <x v="4"/>
    <n v="0"/>
    <x v="16"/>
    <m/>
    <n v="330"/>
    <n v="60"/>
    <m/>
    <m/>
    <n v="12"/>
    <m/>
    <s v="heads emerging"/>
    <n v="3"/>
    <n v="78.129032258064512"/>
    <n v="0"/>
    <n v="6"/>
    <n v="18"/>
    <m/>
    <m/>
    <m/>
    <x v="1"/>
    <n v="6"/>
  </r>
  <r>
    <x v="2"/>
    <n v="300089"/>
    <x v="446"/>
    <x v="1"/>
    <x v="8"/>
    <x v="11"/>
    <x v="19"/>
    <x v="2"/>
    <m/>
    <m/>
    <x v="5"/>
    <n v="1"/>
    <x v="15"/>
    <m/>
    <n v="370"/>
    <n v="60"/>
    <m/>
    <m/>
    <n v="14"/>
    <m/>
    <s v="heads emerging"/>
    <n v="4"/>
    <n v="75.5"/>
    <n v="0"/>
    <n v="7"/>
    <n v="21"/>
    <m/>
    <m/>
    <m/>
    <x v="1"/>
    <n v="7"/>
  </r>
  <r>
    <x v="2"/>
    <n v="300112"/>
    <x v="447"/>
    <x v="1"/>
    <x v="8"/>
    <x v="11"/>
    <x v="19"/>
    <x v="2"/>
    <m/>
    <n v="112"/>
    <x v="1"/>
    <n v="0"/>
    <x v="15"/>
    <m/>
    <n v="350"/>
    <n v="80"/>
    <m/>
    <m/>
    <n v="16"/>
    <m/>
    <s v="heads emerging"/>
    <n v="4"/>
    <n v="75.5"/>
    <n v="0"/>
    <n v="7"/>
    <n v="23"/>
    <m/>
    <m/>
    <m/>
    <x v="1"/>
    <n v="7"/>
  </r>
  <r>
    <x v="2"/>
    <n v="300112"/>
    <x v="447"/>
    <x v="1"/>
    <x v="8"/>
    <x v="11"/>
    <x v="19"/>
    <x v="2"/>
    <m/>
    <m/>
    <x v="2"/>
    <n v="1"/>
    <x v="15"/>
    <m/>
    <n v="350"/>
    <n v="80"/>
    <m/>
    <m/>
    <n v="15"/>
    <m/>
    <s v="heads emerging"/>
    <n v="4"/>
    <n v="75.5"/>
    <n v="0"/>
    <n v="7"/>
    <n v="22"/>
    <m/>
    <m/>
    <m/>
    <x v="1"/>
    <n v="7"/>
  </r>
  <r>
    <x v="2"/>
    <n v="300112"/>
    <x v="447"/>
    <x v="1"/>
    <x v="8"/>
    <x v="11"/>
    <x v="19"/>
    <x v="2"/>
    <m/>
    <m/>
    <x v="3"/>
    <n v="1"/>
    <x v="15"/>
    <m/>
    <n v="345"/>
    <n v="75"/>
    <m/>
    <m/>
    <n v="13"/>
    <m/>
    <s v="heads emerging"/>
    <n v="4"/>
    <n v="75.5"/>
    <n v="0"/>
    <n v="7"/>
    <n v="20"/>
    <m/>
    <m/>
    <m/>
    <x v="1"/>
    <n v="7"/>
  </r>
  <r>
    <x v="2"/>
    <n v="300112"/>
    <x v="447"/>
    <x v="1"/>
    <x v="8"/>
    <x v="11"/>
    <x v="19"/>
    <x v="2"/>
    <m/>
    <m/>
    <x v="4"/>
    <n v="0"/>
    <x v="15"/>
    <m/>
    <n v="360"/>
    <n v="60"/>
    <m/>
    <m/>
    <n v="15"/>
    <m/>
    <s v="heads emerging"/>
    <n v="4"/>
    <n v="75.5"/>
    <n v="0"/>
    <n v="7"/>
    <n v="22"/>
    <m/>
    <m/>
    <m/>
    <x v="1"/>
    <n v="7"/>
  </r>
  <r>
    <x v="2"/>
    <n v="300150"/>
    <x v="448"/>
    <x v="1"/>
    <x v="8"/>
    <x v="11"/>
    <x v="19"/>
    <x v="2"/>
    <m/>
    <n v="150"/>
    <x v="1"/>
    <n v="1"/>
    <x v="15"/>
    <m/>
    <n v="315"/>
    <n v="55"/>
    <m/>
    <m/>
    <n v="14"/>
    <m/>
    <s v="heads emerging"/>
    <n v="4"/>
    <n v="75.5"/>
    <n v="0"/>
    <n v="7"/>
    <n v="21"/>
    <m/>
    <m/>
    <m/>
    <x v="1"/>
    <n v="7"/>
  </r>
  <r>
    <x v="2"/>
    <n v="300150"/>
    <x v="448"/>
    <x v="1"/>
    <x v="8"/>
    <x v="11"/>
    <x v="19"/>
    <x v="2"/>
    <m/>
    <m/>
    <x v="2"/>
    <n v="1"/>
    <x v="15"/>
    <m/>
    <n v="350"/>
    <n v="74"/>
    <m/>
    <m/>
    <n v="16"/>
    <m/>
    <s v="heads emerging"/>
    <n v="4"/>
    <n v="75.5"/>
    <n v="0"/>
    <n v="7"/>
    <n v="23"/>
    <m/>
    <m/>
    <m/>
    <x v="1"/>
    <n v="7"/>
  </r>
  <r>
    <x v="2"/>
    <n v="300150"/>
    <x v="448"/>
    <x v="1"/>
    <x v="8"/>
    <x v="11"/>
    <x v="19"/>
    <x v="2"/>
    <m/>
    <m/>
    <x v="3"/>
    <n v="0"/>
    <x v="15"/>
    <m/>
    <n v="320"/>
    <n v="65"/>
    <m/>
    <m/>
    <n v="15"/>
    <m/>
    <s v="heads emerging"/>
    <n v="4"/>
    <n v="75.5"/>
    <n v="0"/>
    <n v="7"/>
    <n v="22"/>
    <m/>
    <m/>
    <m/>
    <x v="1"/>
    <n v="7"/>
  </r>
  <r>
    <x v="2"/>
    <n v="300150"/>
    <x v="448"/>
    <x v="1"/>
    <x v="8"/>
    <x v="11"/>
    <x v="19"/>
    <x v="2"/>
    <m/>
    <m/>
    <x v="4"/>
    <n v="0"/>
    <x v="16"/>
    <m/>
    <n v="330"/>
    <n v="105"/>
    <m/>
    <m/>
    <n v="15"/>
    <m/>
    <s v="heads emerging"/>
    <n v="4"/>
    <n v="78.129032258064512"/>
    <n v="0"/>
    <n v="6"/>
    <n v="21"/>
    <m/>
    <m/>
    <m/>
    <x v="1"/>
    <n v="6"/>
  </r>
  <r>
    <x v="2"/>
    <n v="300150"/>
    <x v="448"/>
    <x v="1"/>
    <x v="8"/>
    <x v="11"/>
    <x v="19"/>
    <x v="2"/>
    <m/>
    <m/>
    <x v="5"/>
    <n v="0"/>
    <x v="15"/>
    <m/>
    <n v="320"/>
    <n v="58"/>
    <m/>
    <m/>
    <n v="17"/>
    <m/>
    <s v="heads emerging"/>
    <n v="4"/>
    <n v="75.5"/>
    <n v="0"/>
    <n v="7"/>
    <n v="24"/>
    <m/>
    <m/>
    <m/>
    <x v="1"/>
    <n v="7"/>
  </r>
  <r>
    <x v="2"/>
    <n v="300150"/>
    <x v="448"/>
    <x v="1"/>
    <x v="8"/>
    <x v="11"/>
    <x v="19"/>
    <x v="2"/>
    <m/>
    <m/>
    <x v="6"/>
    <n v="1"/>
    <x v="15"/>
    <m/>
    <n v="315"/>
    <n v="60"/>
    <m/>
    <m/>
    <n v="15"/>
    <m/>
    <s v="heads emerging"/>
    <n v="4"/>
    <n v="75.5"/>
    <n v="0"/>
    <n v="7"/>
    <n v="22"/>
    <m/>
    <m/>
    <m/>
    <x v="1"/>
    <n v="7"/>
  </r>
  <r>
    <x v="2"/>
    <n v="300298"/>
    <x v="449"/>
    <x v="1"/>
    <x v="8"/>
    <x v="11"/>
    <x v="19"/>
    <x v="2"/>
    <m/>
    <n v="298"/>
    <x v="1"/>
    <n v="1"/>
    <x v="15"/>
    <m/>
    <n v="370"/>
    <n v="85"/>
    <m/>
    <m/>
    <n v="16"/>
    <m/>
    <s v="heads emerging"/>
    <n v="4"/>
    <n v="75.5"/>
    <n v="0"/>
    <n v="7"/>
    <n v="23"/>
    <m/>
    <m/>
    <m/>
    <x v="1"/>
    <n v="7"/>
  </r>
  <r>
    <x v="2"/>
    <n v="300298"/>
    <x v="449"/>
    <x v="1"/>
    <x v="8"/>
    <x v="11"/>
    <x v="19"/>
    <x v="2"/>
    <m/>
    <m/>
    <x v="2"/>
    <n v="1"/>
    <x v="15"/>
    <m/>
    <n v="360"/>
    <n v="85"/>
    <m/>
    <m/>
    <n v="16"/>
    <m/>
    <s v="heads emerging"/>
    <n v="4"/>
    <n v="75.5"/>
    <n v="0"/>
    <n v="7"/>
    <n v="23"/>
    <m/>
    <m/>
    <m/>
    <x v="1"/>
    <n v="7"/>
  </r>
  <r>
    <x v="2"/>
    <n v="300298"/>
    <x v="449"/>
    <x v="1"/>
    <x v="8"/>
    <x v="11"/>
    <x v="19"/>
    <x v="2"/>
    <m/>
    <m/>
    <x v="3"/>
    <n v="0"/>
    <x v="15"/>
    <m/>
    <n v="340"/>
    <n v="75"/>
    <m/>
    <m/>
    <n v="15"/>
    <m/>
    <s v="heads emerging"/>
    <n v="4"/>
    <n v="75.5"/>
    <n v="0"/>
    <n v="7"/>
    <n v="22"/>
    <m/>
    <m/>
    <m/>
    <x v="1"/>
    <n v="7"/>
  </r>
  <r>
    <x v="2"/>
    <n v="300298"/>
    <x v="449"/>
    <x v="1"/>
    <x v="8"/>
    <x v="11"/>
    <x v="19"/>
    <x v="2"/>
    <m/>
    <m/>
    <x v="4"/>
    <n v="1"/>
    <x v="15"/>
    <m/>
    <n v="345"/>
    <n v="85"/>
    <m/>
    <m/>
    <n v="17"/>
    <m/>
    <s v="heads emerging"/>
    <n v="4"/>
    <n v="75.5"/>
    <n v="0"/>
    <n v="7"/>
    <n v="24"/>
    <m/>
    <m/>
    <m/>
    <x v="1"/>
    <n v="7"/>
  </r>
  <r>
    <x v="2"/>
    <n v="300298"/>
    <x v="449"/>
    <x v="1"/>
    <x v="8"/>
    <x v="11"/>
    <x v="19"/>
    <x v="2"/>
    <m/>
    <m/>
    <x v="5"/>
    <n v="1"/>
    <x v="15"/>
    <m/>
    <n v="360"/>
    <n v="85"/>
    <m/>
    <m/>
    <n v="16"/>
    <m/>
    <s v="heads emerging"/>
    <n v="4"/>
    <n v="75.5"/>
    <n v="0"/>
    <n v="7"/>
    <n v="23"/>
    <m/>
    <m/>
    <m/>
    <x v="1"/>
    <n v="7"/>
  </r>
  <r>
    <x v="2"/>
    <n v="300267"/>
    <x v="450"/>
    <x v="1"/>
    <x v="8"/>
    <x v="7"/>
    <x v="15"/>
    <x v="2"/>
    <m/>
    <n v="267"/>
    <x v="1"/>
    <n v="0"/>
    <x v="22"/>
    <n v="2"/>
    <m/>
    <m/>
    <m/>
    <n v="3"/>
    <n v="2"/>
    <m/>
    <s v="V"/>
    <m/>
    <n v="160"/>
    <n v="0.62518939393939399"/>
    <n v="0.62518939393939399"/>
    <n v="5"/>
    <m/>
    <m/>
    <m/>
    <x v="2"/>
    <n v="0"/>
  </r>
  <r>
    <x v="2"/>
    <n v="300267"/>
    <x v="450"/>
    <x v="1"/>
    <x v="8"/>
    <x v="7"/>
    <x v="15"/>
    <x v="2"/>
    <m/>
    <m/>
    <x v="2"/>
    <n v="0"/>
    <x v="22"/>
    <n v="2"/>
    <m/>
    <m/>
    <n v="108"/>
    <n v="3"/>
    <n v="2"/>
    <m/>
    <s v="V"/>
    <m/>
    <n v="160"/>
    <n v="0.67500000000000004"/>
    <n v="0.67500000000000004"/>
    <n v="5"/>
    <m/>
    <m/>
    <m/>
    <x v="2"/>
    <n v="0"/>
  </r>
  <r>
    <x v="2"/>
    <n v="300267"/>
    <x v="450"/>
    <x v="1"/>
    <x v="8"/>
    <x v="7"/>
    <x v="15"/>
    <x v="2"/>
    <m/>
    <m/>
    <x v="3"/>
    <n v="0"/>
    <x v="21"/>
    <n v="2"/>
    <m/>
    <m/>
    <n v="115"/>
    <m/>
    <m/>
    <m/>
    <m/>
    <m/>
    <n v="168.66666666666666"/>
    <n v="0.68181818181818188"/>
    <n v="1.6818181818181819"/>
    <s v=""/>
    <m/>
    <m/>
    <m/>
    <x v="2"/>
    <n v="1"/>
  </r>
  <r>
    <x v="2"/>
    <n v="300267"/>
    <x v="450"/>
    <x v="1"/>
    <x v="8"/>
    <x v="7"/>
    <x v="15"/>
    <x v="2"/>
    <m/>
    <m/>
    <x v="4"/>
    <n v="0"/>
    <x v="22"/>
    <n v="2"/>
    <m/>
    <m/>
    <n v="83"/>
    <m/>
    <m/>
    <m/>
    <m/>
    <m/>
    <n v="160"/>
    <n v="0.51875000000000004"/>
    <n v="0.51875000000000004"/>
    <s v=""/>
    <m/>
    <m/>
    <m/>
    <x v="2"/>
    <n v="0"/>
  </r>
  <r>
    <x v="2"/>
    <n v="300291"/>
    <x v="451"/>
    <x v="1"/>
    <x v="8"/>
    <x v="7"/>
    <x v="15"/>
    <x v="2"/>
    <m/>
    <n v="291"/>
    <x v="1"/>
    <n v="0"/>
    <x v="21"/>
    <n v="2"/>
    <m/>
    <m/>
    <m/>
    <n v="3"/>
    <n v="2"/>
    <m/>
    <s v="V"/>
    <m/>
    <n v="168.66666666666666"/>
    <n v="0.65171277997364963"/>
    <n v="1.6517127799736495"/>
    <n v="6"/>
    <m/>
    <m/>
    <m/>
    <x v="2"/>
    <n v="1"/>
  </r>
  <r>
    <x v="2"/>
    <n v="300291"/>
    <x v="451"/>
    <x v="1"/>
    <x v="8"/>
    <x v="7"/>
    <x v="15"/>
    <x v="2"/>
    <m/>
    <m/>
    <x v="2"/>
    <n v="0"/>
    <x v="21"/>
    <n v="2"/>
    <m/>
    <m/>
    <n v="133"/>
    <n v="3"/>
    <n v="2"/>
    <m/>
    <s v="V"/>
    <m/>
    <n v="168.66666666666666"/>
    <n v="0.78853754940711462"/>
    <n v="1.7885375494071147"/>
    <n v="6"/>
    <m/>
    <m/>
    <m/>
    <x v="2"/>
    <n v="1"/>
  </r>
  <r>
    <x v="2"/>
    <n v="300291"/>
    <x v="451"/>
    <x v="1"/>
    <x v="8"/>
    <x v="7"/>
    <x v="15"/>
    <x v="2"/>
    <m/>
    <m/>
    <x v="3"/>
    <n v="0"/>
    <x v="21"/>
    <n v="2"/>
    <m/>
    <m/>
    <n v="104"/>
    <m/>
    <m/>
    <m/>
    <m/>
    <m/>
    <n v="168.66666666666666"/>
    <n v="0.61660079051383399"/>
    <n v="1.616600790513834"/>
    <s v=""/>
    <m/>
    <m/>
    <m/>
    <x v="2"/>
    <n v="1"/>
  </r>
  <r>
    <x v="2"/>
    <n v="300291"/>
    <x v="451"/>
    <x v="1"/>
    <x v="8"/>
    <x v="7"/>
    <x v="15"/>
    <x v="2"/>
    <m/>
    <m/>
    <x v="4"/>
    <n v="0"/>
    <x v="22"/>
    <n v="2"/>
    <m/>
    <m/>
    <n v="88"/>
    <m/>
    <m/>
    <m/>
    <m/>
    <m/>
    <n v="160"/>
    <n v="0.55000000000000004"/>
    <n v="0.55000000000000004"/>
    <s v=""/>
    <m/>
    <m/>
    <m/>
    <x v="2"/>
    <n v="0"/>
  </r>
  <r>
    <x v="2"/>
    <n v="300053"/>
    <x v="452"/>
    <x v="1"/>
    <x v="8"/>
    <x v="7"/>
    <x v="16"/>
    <x v="2"/>
    <m/>
    <n v="53"/>
    <x v="1"/>
    <n v="1"/>
    <x v="17"/>
    <n v="3"/>
    <n v="51"/>
    <m/>
    <n v="156"/>
    <n v="4"/>
    <n v="3"/>
    <m/>
    <s v="V"/>
    <m/>
    <n v="226"/>
    <n v="0.69026548672566368"/>
    <n v="2.6902654867256635"/>
    <n v="9"/>
    <m/>
    <m/>
    <m/>
    <x v="2"/>
    <n v="2"/>
  </r>
  <r>
    <x v="2"/>
    <n v="300053"/>
    <x v="452"/>
    <x v="1"/>
    <x v="8"/>
    <x v="7"/>
    <x v="16"/>
    <x v="2"/>
    <m/>
    <m/>
    <x v="2"/>
    <n v="1"/>
    <x v="17"/>
    <n v="4"/>
    <n v="47"/>
    <n v="154"/>
    <n v="207"/>
    <m/>
    <m/>
    <m/>
    <m/>
    <m/>
    <n v="226"/>
    <n v="0.91592920353982299"/>
    <n v="2.915929203539823"/>
    <s v=""/>
    <m/>
    <m/>
    <m/>
    <x v="2"/>
    <n v="2"/>
  </r>
  <r>
    <x v="2"/>
    <n v="300053"/>
    <x v="452"/>
    <x v="1"/>
    <x v="8"/>
    <x v="7"/>
    <x v="16"/>
    <x v="2"/>
    <m/>
    <m/>
    <x v="3"/>
    <n v="1"/>
    <x v="17"/>
    <n v="3"/>
    <n v="50"/>
    <n v="165"/>
    <n v="175"/>
    <n v="4"/>
    <n v="3"/>
    <m/>
    <s v="V"/>
    <m/>
    <n v="226"/>
    <n v="0.77433628318584069"/>
    <n v="2.7743362831858409"/>
    <n v="9"/>
    <m/>
    <m/>
    <m/>
    <x v="2"/>
    <n v="2"/>
  </r>
  <r>
    <x v="2"/>
    <n v="300053"/>
    <x v="452"/>
    <x v="1"/>
    <x v="8"/>
    <x v="7"/>
    <x v="16"/>
    <x v="2"/>
    <m/>
    <m/>
    <x v="4"/>
    <n v="1"/>
    <x v="17"/>
    <n v="3"/>
    <n v="49"/>
    <n v="166"/>
    <n v="205"/>
    <m/>
    <m/>
    <m/>
    <m/>
    <m/>
    <n v="226"/>
    <n v="0.90707964601769908"/>
    <n v="2.9070796460176993"/>
    <s v=""/>
    <m/>
    <m/>
    <m/>
    <x v="2"/>
    <n v="2"/>
  </r>
  <r>
    <x v="2"/>
    <n v="300118"/>
    <x v="453"/>
    <x v="1"/>
    <x v="8"/>
    <x v="7"/>
    <x v="16"/>
    <x v="2"/>
    <m/>
    <n v="118"/>
    <x v="1"/>
    <n v="1"/>
    <x v="17"/>
    <n v="3"/>
    <n v="53"/>
    <m/>
    <n v="187"/>
    <n v="4"/>
    <n v="4"/>
    <m/>
    <s v="V"/>
    <m/>
    <n v="226"/>
    <n v="0.82743362831858402"/>
    <n v="2.8274336283185839"/>
    <n v="10"/>
    <m/>
    <m/>
    <m/>
    <x v="2"/>
    <n v="2"/>
  </r>
  <r>
    <x v="2"/>
    <n v="300118"/>
    <x v="453"/>
    <x v="1"/>
    <x v="8"/>
    <x v="7"/>
    <x v="16"/>
    <x v="2"/>
    <m/>
    <m/>
    <x v="2"/>
    <n v="1"/>
    <x v="17"/>
    <n v="3"/>
    <n v="52"/>
    <n v="184"/>
    <n v="184"/>
    <n v="4"/>
    <n v="4"/>
    <m/>
    <s v="V"/>
    <m/>
    <n v="226"/>
    <n v="0.81415929203539827"/>
    <n v="2.8141592920353982"/>
    <n v="10"/>
    <m/>
    <m/>
    <m/>
    <x v="2"/>
    <n v="2"/>
  </r>
  <r>
    <x v="2"/>
    <n v="300118"/>
    <x v="453"/>
    <x v="1"/>
    <x v="8"/>
    <x v="7"/>
    <x v="16"/>
    <x v="2"/>
    <m/>
    <m/>
    <x v="3"/>
    <n v="1"/>
    <x v="17"/>
    <n v="3"/>
    <n v="52"/>
    <n v="172"/>
    <n v="188"/>
    <n v="4"/>
    <n v="3"/>
    <m/>
    <s v="V"/>
    <m/>
    <n v="226"/>
    <n v="0.83185840707964598"/>
    <n v="2.831858407079646"/>
    <n v="9"/>
    <m/>
    <m/>
    <m/>
    <x v="2"/>
    <n v="2"/>
  </r>
  <r>
    <x v="2"/>
    <n v="300118"/>
    <x v="453"/>
    <x v="1"/>
    <x v="8"/>
    <x v="7"/>
    <x v="16"/>
    <x v="2"/>
    <m/>
    <m/>
    <x v="4"/>
    <n v="0"/>
    <x v="17"/>
    <n v="3"/>
    <n v="56"/>
    <n v="181"/>
    <n v="181"/>
    <m/>
    <m/>
    <m/>
    <m/>
    <m/>
    <n v="226"/>
    <n v="0.80088495575221241"/>
    <n v="2.8008849557522124"/>
    <s v=""/>
    <m/>
    <m/>
    <m/>
    <x v="2"/>
    <n v="2"/>
  </r>
  <r>
    <x v="2"/>
    <n v="300326"/>
    <x v="454"/>
    <x v="1"/>
    <x v="8"/>
    <x v="7"/>
    <x v="16"/>
    <x v="2"/>
    <m/>
    <n v="326"/>
    <x v="1"/>
    <n v="1"/>
    <x v="17"/>
    <n v="3"/>
    <n v="52"/>
    <m/>
    <m/>
    <n v="4"/>
    <n v="4"/>
    <m/>
    <s v="V"/>
    <m/>
    <n v="226"/>
    <n v="0.77138643067846602"/>
    <n v="2.7713864306784659"/>
    <n v="10"/>
    <m/>
    <m/>
    <m/>
    <x v="2"/>
    <n v="2"/>
  </r>
  <r>
    <x v="2"/>
    <n v="300326"/>
    <x v="454"/>
    <x v="1"/>
    <x v="8"/>
    <x v="7"/>
    <x v="16"/>
    <x v="2"/>
    <m/>
    <m/>
    <x v="2"/>
    <n v="1"/>
    <x v="17"/>
    <n v="3"/>
    <n v="44"/>
    <n v="158"/>
    <n v="187"/>
    <n v="4"/>
    <n v="4"/>
    <m/>
    <s v="V"/>
    <m/>
    <n v="226"/>
    <n v="0.82743362831858402"/>
    <n v="2.8274336283185839"/>
    <n v="10"/>
    <m/>
    <m/>
    <m/>
    <x v="2"/>
    <n v="2"/>
  </r>
  <r>
    <x v="2"/>
    <n v="300326"/>
    <x v="454"/>
    <x v="1"/>
    <x v="8"/>
    <x v="7"/>
    <x v="16"/>
    <x v="2"/>
    <m/>
    <m/>
    <x v="3"/>
    <n v="1"/>
    <x v="17"/>
    <n v="3"/>
    <n v="47"/>
    <n v="165"/>
    <n v="165"/>
    <n v="4"/>
    <n v="3"/>
    <m/>
    <s v="V"/>
    <m/>
    <n v="226"/>
    <n v="0.73008849557522126"/>
    <n v="2.7300884955752212"/>
    <n v="9"/>
    <m/>
    <m/>
    <m/>
    <x v="2"/>
    <n v="2"/>
  </r>
  <r>
    <x v="2"/>
    <n v="300326"/>
    <x v="454"/>
    <x v="1"/>
    <x v="8"/>
    <x v="7"/>
    <x v="16"/>
    <x v="2"/>
    <m/>
    <m/>
    <x v="4"/>
    <n v="1"/>
    <x v="17"/>
    <n v="3"/>
    <n v="52"/>
    <n v="173"/>
    <n v="171"/>
    <m/>
    <m/>
    <m/>
    <m/>
    <m/>
    <n v="226"/>
    <n v="0.75663716814159288"/>
    <n v="2.7566371681415927"/>
    <s v=""/>
    <m/>
    <m/>
    <m/>
    <x v="2"/>
    <n v="2"/>
  </r>
  <r>
    <x v="2"/>
    <n v="300101"/>
    <x v="455"/>
    <x v="1"/>
    <x v="8"/>
    <x v="7"/>
    <x v="17"/>
    <x v="2"/>
    <m/>
    <n v="101"/>
    <x v="1"/>
    <n v="2"/>
    <x v="18"/>
    <n v="4"/>
    <n v="67"/>
    <m/>
    <n v="210"/>
    <n v="3"/>
    <n v="4"/>
    <m/>
    <s v="V"/>
    <m/>
    <n v="264.33333333333331"/>
    <n v="0.79445145018915519"/>
    <n v="3.7944514501891553"/>
    <n v="10"/>
    <m/>
    <m/>
    <m/>
    <x v="2"/>
    <n v="3"/>
  </r>
  <r>
    <x v="2"/>
    <n v="300101"/>
    <x v="455"/>
    <x v="1"/>
    <x v="8"/>
    <x v="7"/>
    <x v="17"/>
    <x v="2"/>
    <m/>
    <m/>
    <x v="2"/>
    <n v="2"/>
    <x v="20"/>
    <n v="5"/>
    <n v="72"/>
    <n v="265"/>
    <n v="267"/>
    <n v="4"/>
    <n v="4"/>
    <m/>
    <s v="V"/>
    <m/>
    <n v="258.625"/>
    <n v="1.0323827936201064"/>
    <n v="5.0323827936201067"/>
    <n v="12"/>
    <m/>
    <m/>
    <m/>
    <x v="2"/>
    <n v="4"/>
  </r>
  <r>
    <x v="2"/>
    <n v="300101"/>
    <x v="455"/>
    <x v="1"/>
    <x v="8"/>
    <x v="7"/>
    <x v="17"/>
    <x v="2"/>
    <m/>
    <m/>
    <x v="3"/>
    <n v="2"/>
    <x v="20"/>
    <n v="5"/>
    <n v="74"/>
    <n v="270"/>
    <n v="271"/>
    <n v="3"/>
    <n v="5"/>
    <m/>
    <s v="V"/>
    <m/>
    <n v="258.625"/>
    <n v="1.0478492025132915"/>
    <n v="5.0478492025132917"/>
    <n v="12"/>
    <m/>
    <m/>
    <m/>
    <x v="2"/>
    <n v="4"/>
  </r>
  <r>
    <x v="2"/>
    <n v="300101"/>
    <x v="455"/>
    <x v="1"/>
    <x v="8"/>
    <x v="7"/>
    <x v="17"/>
    <x v="2"/>
    <m/>
    <m/>
    <x v="4"/>
    <n v="2"/>
    <x v="18"/>
    <n v="4"/>
    <n v="60"/>
    <n v="213"/>
    <n v="212"/>
    <n v="3"/>
    <n v="5"/>
    <m/>
    <s v="V"/>
    <m/>
    <n v="264.33333333333331"/>
    <n v="0.80201765447667095"/>
    <n v="3.8020176544766708"/>
    <n v="11"/>
    <m/>
    <m/>
    <m/>
    <x v="2"/>
    <n v="3"/>
  </r>
  <r>
    <x v="2"/>
    <n v="300130"/>
    <x v="456"/>
    <x v="1"/>
    <x v="8"/>
    <x v="7"/>
    <x v="17"/>
    <x v="2"/>
    <m/>
    <n v="130"/>
    <x v="1"/>
    <n v="2"/>
    <x v="18"/>
    <n v="4"/>
    <n v="65"/>
    <m/>
    <n v="241"/>
    <n v="4"/>
    <n v="4"/>
    <m/>
    <s v="V"/>
    <m/>
    <n v="264.33333333333331"/>
    <n v="0.9117276166456495"/>
    <n v="3.9117276166456496"/>
    <n v="11"/>
    <m/>
    <m/>
    <m/>
    <x v="2"/>
    <n v="3"/>
  </r>
  <r>
    <x v="2"/>
    <n v="300130"/>
    <x v="456"/>
    <x v="1"/>
    <x v="8"/>
    <x v="7"/>
    <x v="17"/>
    <x v="2"/>
    <m/>
    <m/>
    <x v="2"/>
    <n v="2"/>
    <x v="20"/>
    <n v="5"/>
    <n v="70"/>
    <n v="281"/>
    <n v="289"/>
    <n v="4"/>
    <n v="6"/>
    <m/>
    <s v="V"/>
    <m/>
    <n v="258.625"/>
    <n v="1.1174480425326245"/>
    <n v="5.1174480425326241"/>
    <n v="14"/>
    <m/>
    <m/>
    <m/>
    <x v="2"/>
    <n v="4"/>
  </r>
  <r>
    <x v="2"/>
    <n v="300130"/>
    <x v="456"/>
    <x v="1"/>
    <x v="8"/>
    <x v="7"/>
    <x v="17"/>
    <x v="2"/>
    <m/>
    <m/>
    <x v="3"/>
    <n v="2"/>
    <x v="20"/>
    <n v="5"/>
    <n v="67"/>
    <n v="276"/>
    <n v="283"/>
    <n v="3"/>
    <n v="5"/>
    <m/>
    <s v="V"/>
    <m/>
    <n v="258.625"/>
    <n v="1.0942484291928467"/>
    <n v="5.0942484291928469"/>
    <n v="12"/>
    <m/>
    <m/>
    <m/>
    <x v="2"/>
    <n v="4"/>
  </r>
  <r>
    <x v="2"/>
    <n v="300130"/>
    <x v="456"/>
    <x v="1"/>
    <x v="8"/>
    <x v="7"/>
    <x v="17"/>
    <x v="2"/>
    <m/>
    <m/>
    <x v="4"/>
    <n v="2"/>
    <x v="20"/>
    <n v="5"/>
    <n v="77"/>
    <n v="277"/>
    <n v="272"/>
    <n v="3"/>
    <n v="4"/>
    <m/>
    <s v="V"/>
    <m/>
    <n v="258.625"/>
    <n v="1.0517158047365878"/>
    <n v="5.0517158047365882"/>
    <n v="11"/>
    <m/>
    <m/>
    <m/>
    <x v="2"/>
    <n v="4"/>
  </r>
  <r>
    <x v="2"/>
    <n v="300312"/>
    <x v="457"/>
    <x v="1"/>
    <x v="8"/>
    <x v="7"/>
    <x v="17"/>
    <x v="2"/>
    <m/>
    <n v="312"/>
    <x v="1"/>
    <n v="2"/>
    <x v="18"/>
    <n v="5"/>
    <n v="66"/>
    <m/>
    <n v="279"/>
    <n v="4"/>
    <n v="5"/>
    <m/>
    <s v="V"/>
    <m/>
    <n v="264.33333333333331"/>
    <n v="1.0554854981084489"/>
    <n v="4.0554854981084487"/>
    <n v="12"/>
    <m/>
    <m/>
    <m/>
    <x v="2"/>
    <n v="3"/>
  </r>
  <r>
    <x v="2"/>
    <n v="300312"/>
    <x v="457"/>
    <x v="1"/>
    <x v="8"/>
    <x v="7"/>
    <x v="17"/>
    <x v="2"/>
    <m/>
    <m/>
    <x v="2"/>
    <n v="2"/>
    <x v="18"/>
    <n v="5"/>
    <n v="66"/>
    <n v="239"/>
    <n v="249"/>
    <n v="4"/>
    <n v="5"/>
    <m/>
    <s v="V"/>
    <m/>
    <n v="264.33333333333331"/>
    <n v="0.94199243379571251"/>
    <n v="3.9419924337957126"/>
    <n v="12"/>
    <m/>
    <m/>
    <m/>
    <x v="2"/>
    <n v="3"/>
  </r>
  <r>
    <x v="2"/>
    <n v="300312"/>
    <x v="457"/>
    <x v="1"/>
    <x v="8"/>
    <x v="7"/>
    <x v="17"/>
    <x v="2"/>
    <m/>
    <m/>
    <x v="3"/>
    <n v="2"/>
    <x v="20"/>
    <n v="5"/>
    <n v="72"/>
    <n v="266"/>
    <n v="266"/>
    <n v="4"/>
    <n v="5"/>
    <m/>
    <s v="V"/>
    <m/>
    <n v="258.625"/>
    <n v="1.0285161913968099"/>
    <n v="5.0285161913968102"/>
    <n v="13"/>
    <m/>
    <m/>
    <m/>
    <x v="2"/>
    <n v="4"/>
  </r>
  <r>
    <x v="2"/>
    <n v="300103"/>
    <x v="458"/>
    <x v="1"/>
    <x v="8"/>
    <x v="7"/>
    <x v="18"/>
    <x v="2"/>
    <m/>
    <n v="103"/>
    <x v="1"/>
    <n v="4"/>
    <x v="19"/>
    <n v="6"/>
    <n v="81"/>
    <m/>
    <n v="56"/>
    <n v="5"/>
    <n v="6"/>
    <m/>
    <s v="V"/>
    <m/>
    <n v="233.8"/>
    <n v="0.23952095808383234"/>
    <n v="5.2395209580838324"/>
    <n v="16"/>
    <m/>
    <m/>
    <m/>
    <x v="2"/>
    <n v="5"/>
  </r>
  <r>
    <x v="2"/>
    <n v="300103"/>
    <x v="458"/>
    <x v="1"/>
    <x v="8"/>
    <x v="7"/>
    <x v="18"/>
    <x v="2"/>
    <m/>
    <m/>
    <x v="2"/>
    <n v="3"/>
    <x v="20"/>
    <n v="5"/>
    <n v="76"/>
    <n v="265"/>
    <n v="225"/>
    <n v="4"/>
    <n v="6"/>
    <m/>
    <s v="V"/>
    <m/>
    <n v="258.625"/>
    <n v="0.86998550024166266"/>
    <n v="4.869985500241663"/>
    <n v="14"/>
    <m/>
    <m/>
    <m/>
    <x v="2"/>
    <n v="4"/>
  </r>
  <r>
    <x v="2"/>
    <n v="300103"/>
    <x v="458"/>
    <x v="1"/>
    <x v="8"/>
    <x v="7"/>
    <x v="18"/>
    <x v="2"/>
    <m/>
    <m/>
    <x v="3"/>
    <n v="2"/>
    <x v="20"/>
    <n v="5"/>
    <n v="71"/>
    <n v="261"/>
    <n v="209"/>
    <n v="3"/>
    <n v="7"/>
    <m/>
    <s v="V"/>
    <m/>
    <n v="258.625"/>
    <n v="0.80811986466892216"/>
    <n v="4.8081198646689218"/>
    <n v="14"/>
    <m/>
    <m/>
    <m/>
    <x v="2"/>
    <n v="4"/>
  </r>
  <r>
    <x v="2"/>
    <n v="300103"/>
    <x v="458"/>
    <x v="1"/>
    <x v="8"/>
    <x v="7"/>
    <x v="18"/>
    <x v="2"/>
    <m/>
    <m/>
    <x v="4"/>
    <n v="2"/>
    <x v="20"/>
    <n v="5"/>
    <n v="80"/>
    <n v="286"/>
    <n v="155"/>
    <n v="4"/>
    <n v="6"/>
    <m/>
    <s v="V"/>
    <m/>
    <n v="258.625"/>
    <n v="0.59932334461092318"/>
    <n v="4.599323344610923"/>
    <n v="14"/>
    <m/>
    <m/>
    <m/>
    <x v="2"/>
    <n v="4"/>
  </r>
  <r>
    <x v="2"/>
    <n v="300180"/>
    <x v="459"/>
    <x v="1"/>
    <x v="8"/>
    <x v="7"/>
    <x v="18"/>
    <x v="2"/>
    <m/>
    <n v="180"/>
    <x v="1"/>
    <n v="4"/>
    <x v="20"/>
    <n v="6"/>
    <n v="65"/>
    <m/>
    <n v="240"/>
    <n v="5"/>
    <n v="6"/>
    <m/>
    <s v="V"/>
    <m/>
    <n v="258.625"/>
    <n v="0.92798453359110677"/>
    <n v="4.9279845335911068"/>
    <n v="15"/>
    <m/>
    <m/>
    <m/>
    <x v="2"/>
    <n v="4"/>
  </r>
  <r>
    <x v="2"/>
    <n v="300180"/>
    <x v="459"/>
    <x v="1"/>
    <x v="8"/>
    <x v="7"/>
    <x v="18"/>
    <x v="2"/>
    <m/>
    <m/>
    <x v="2"/>
    <n v="2"/>
    <x v="20"/>
    <n v="5"/>
    <n v="68"/>
    <n v="236"/>
    <n v="190"/>
    <n v="4"/>
    <n v="6"/>
    <m/>
    <s v="V"/>
    <m/>
    <n v="258.625"/>
    <n v="0.73465442242629286"/>
    <n v="4.734654422426293"/>
    <n v="14"/>
    <m/>
    <m/>
    <m/>
    <x v="2"/>
    <n v="4"/>
  </r>
  <r>
    <x v="2"/>
    <n v="300180"/>
    <x v="459"/>
    <x v="1"/>
    <x v="8"/>
    <x v="7"/>
    <x v="18"/>
    <x v="2"/>
    <m/>
    <m/>
    <x v="3"/>
    <n v="2"/>
    <x v="20"/>
    <n v="5"/>
    <n v="66"/>
    <n v="235"/>
    <n v="221"/>
    <n v="4"/>
    <n v="6"/>
    <m/>
    <s v="V"/>
    <m/>
    <n v="258.625"/>
    <n v="0.85451909134847748"/>
    <n v="4.854519091348477"/>
    <n v="14"/>
    <m/>
    <m/>
    <m/>
    <x v="2"/>
    <n v="4"/>
  </r>
  <r>
    <x v="2"/>
    <n v="300286"/>
    <x v="460"/>
    <x v="1"/>
    <x v="8"/>
    <x v="7"/>
    <x v="18"/>
    <x v="2"/>
    <m/>
    <n v="286"/>
    <x v="1"/>
    <n v="4"/>
    <x v="20"/>
    <n v="6"/>
    <n v="79"/>
    <m/>
    <n v="35"/>
    <n v="4"/>
    <n v="6"/>
    <m/>
    <s v="V"/>
    <m/>
    <n v="258.625"/>
    <n v="0.13533107781536974"/>
    <n v="4.13533107781537"/>
    <n v="14"/>
    <m/>
    <m/>
    <m/>
    <x v="2"/>
    <n v="4"/>
  </r>
  <r>
    <x v="2"/>
    <n v="300286"/>
    <x v="460"/>
    <x v="1"/>
    <x v="8"/>
    <x v="7"/>
    <x v="18"/>
    <x v="2"/>
    <m/>
    <m/>
    <x v="2"/>
    <n v="4"/>
    <x v="19"/>
    <n v="6"/>
    <n v="80"/>
    <n v="292"/>
    <n v="55"/>
    <n v="4"/>
    <n v="7"/>
    <m/>
    <s v="V"/>
    <m/>
    <n v="233.8"/>
    <n v="0.2352437981180496"/>
    <n v="5.2352437981180495"/>
    <n v="16"/>
    <m/>
    <m/>
    <m/>
    <x v="2"/>
    <n v="5"/>
  </r>
  <r>
    <x v="2"/>
    <n v="300286"/>
    <x v="460"/>
    <x v="1"/>
    <x v="8"/>
    <x v="7"/>
    <x v="18"/>
    <x v="2"/>
    <m/>
    <m/>
    <x v="3"/>
    <n v="3"/>
    <x v="20"/>
    <n v="5"/>
    <n v="68"/>
    <n v="254"/>
    <n v="215"/>
    <n v="4"/>
    <n v="6"/>
    <m/>
    <s v="V"/>
    <m/>
    <n v="258.625"/>
    <n v="0.83131947800869987"/>
    <n v="4.8313194780086999"/>
    <n v="14"/>
    <m/>
    <m/>
    <m/>
    <x v="2"/>
    <n v="4"/>
  </r>
  <r>
    <x v="2"/>
    <n v="300002"/>
    <x v="461"/>
    <x v="1"/>
    <x v="8"/>
    <x v="7"/>
    <x v="19"/>
    <x v="2"/>
    <m/>
    <n v="2"/>
    <x v="1"/>
    <n v="4"/>
    <x v="19"/>
    <n v="6"/>
    <n v="75"/>
    <m/>
    <n v="179"/>
    <n v="4"/>
    <n v="7"/>
    <m/>
    <s v="V"/>
    <m/>
    <n v="233.8"/>
    <n v="0.76561163387510689"/>
    <n v="5.7656116338751069"/>
    <n v="16"/>
    <m/>
    <m/>
    <m/>
    <x v="2"/>
    <n v="5"/>
  </r>
  <r>
    <x v="2"/>
    <n v="300002"/>
    <x v="461"/>
    <x v="1"/>
    <x v="8"/>
    <x v="7"/>
    <x v="19"/>
    <x v="2"/>
    <m/>
    <m/>
    <x v="2"/>
    <n v="5"/>
    <x v="19"/>
    <n v="6"/>
    <n v="79"/>
    <n v="257"/>
    <n v="150"/>
    <n v="4"/>
    <n v="7"/>
    <m/>
    <s v="V"/>
    <m/>
    <n v="233.8"/>
    <n v="0.64157399486740796"/>
    <n v="5.6415739948674082"/>
    <n v="16"/>
    <m/>
    <m/>
    <m/>
    <x v="2"/>
    <n v="5"/>
  </r>
  <r>
    <x v="2"/>
    <n v="300002"/>
    <x v="461"/>
    <x v="1"/>
    <x v="8"/>
    <x v="7"/>
    <x v="19"/>
    <x v="2"/>
    <m/>
    <m/>
    <x v="3"/>
    <n v="5"/>
    <x v="19"/>
    <n v="6"/>
    <n v="82"/>
    <n v="271"/>
    <n v="185"/>
    <n v="5"/>
    <n v="8"/>
    <m/>
    <s v="V"/>
    <m/>
    <n v="233.8"/>
    <n v="0.79127459366980324"/>
    <n v="5.7912745936698036"/>
    <n v="18"/>
    <m/>
    <m/>
    <m/>
    <x v="2"/>
    <n v="5"/>
  </r>
  <r>
    <x v="2"/>
    <n v="300199"/>
    <x v="462"/>
    <x v="1"/>
    <x v="8"/>
    <x v="7"/>
    <x v="19"/>
    <x v="2"/>
    <m/>
    <n v="199"/>
    <x v="1"/>
    <n v="4"/>
    <x v="19"/>
    <n v="6"/>
    <n v="69"/>
    <m/>
    <n v="132"/>
    <n v="4"/>
    <n v="8"/>
    <m/>
    <s v="V"/>
    <m/>
    <n v="233.8"/>
    <n v="0.56458511548331902"/>
    <n v="5.564585115483319"/>
    <n v="17"/>
    <m/>
    <m/>
    <m/>
    <x v="2"/>
    <n v="5"/>
  </r>
  <r>
    <x v="2"/>
    <n v="300199"/>
    <x v="462"/>
    <x v="1"/>
    <x v="8"/>
    <x v="7"/>
    <x v="19"/>
    <x v="2"/>
    <m/>
    <m/>
    <x v="2"/>
    <n v="4"/>
    <x v="19"/>
    <n v="6"/>
    <n v="68"/>
    <n v="236"/>
    <n v="150"/>
    <n v="5"/>
    <n v="7"/>
    <m/>
    <s v="V"/>
    <m/>
    <n v="233.8"/>
    <n v="0.64157399486740796"/>
    <n v="5.6415739948674082"/>
    <n v="17"/>
    <m/>
    <m/>
    <m/>
    <x v="2"/>
    <n v="5"/>
  </r>
  <r>
    <x v="2"/>
    <n v="300199"/>
    <x v="462"/>
    <x v="1"/>
    <x v="8"/>
    <x v="7"/>
    <x v="19"/>
    <x v="2"/>
    <m/>
    <m/>
    <x v="3"/>
    <n v="5"/>
    <x v="19"/>
    <n v="6"/>
    <n v="78"/>
    <n v="260"/>
    <n v="176"/>
    <n v="4"/>
    <n v="8"/>
    <m/>
    <s v="V"/>
    <m/>
    <n v="233.8"/>
    <n v="0.75278015397775877"/>
    <n v="5.752780153977759"/>
    <n v="17"/>
    <m/>
    <m/>
    <m/>
    <x v="2"/>
    <n v="5"/>
  </r>
  <r>
    <x v="2"/>
    <n v="300199"/>
    <x v="462"/>
    <x v="1"/>
    <x v="8"/>
    <x v="7"/>
    <x v="19"/>
    <x v="2"/>
    <m/>
    <m/>
    <x v="4"/>
    <n v="4"/>
    <x v="19"/>
    <n v="6"/>
    <n v="60"/>
    <n v="235"/>
    <n v="156"/>
    <n v="5"/>
    <n v="6"/>
    <m/>
    <s v="V"/>
    <m/>
    <n v="233.8"/>
    <n v="0.66723695466210431"/>
    <n v="5.667236954662104"/>
    <n v="16"/>
    <m/>
    <m/>
    <m/>
    <x v="2"/>
    <n v="5"/>
  </r>
  <r>
    <x v="2"/>
    <n v="300309"/>
    <x v="463"/>
    <x v="1"/>
    <x v="8"/>
    <x v="7"/>
    <x v="19"/>
    <x v="2"/>
    <m/>
    <n v="309"/>
    <x v="1"/>
    <n v="2"/>
    <x v="19"/>
    <n v="6"/>
    <n v="68"/>
    <m/>
    <n v="81"/>
    <n v="4"/>
    <n v="8"/>
    <m/>
    <s v="V"/>
    <m/>
    <n v="233.8"/>
    <n v="0.34644995722840033"/>
    <n v="5.3464499572284003"/>
    <n v="17"/>
    <m/>
    <m/>
    <m/>
    <x v="2"/>
    <n v="5"/>
  </r>
  <r>
    <x v="2"/>
    <n v="300309"/>
    <x v="463"/>
    <x v="1"/>
    <x v="8"/>
    <x v="7"/>
    <x v="19"/>
    <x v="2"/>
    <m/>
    <m/>
    <x v="2"/>
    <n v="2"/>
    <x v="19"/>
    <n v="6"/>
    <n v="75"/>
    <n v="268"/>
    <n v="141"/>
    <n v="5"/>
    <n v="6"/>
    <m/>
    <s v="V"/>
    <m/>
    <n v="233.8"/>
    <n v="0.60307955517536349"/>
    <n v="5.6030795551753636"/>
    <n v="16"/>
    <m/>
    <m/>
    <m/>
    <x v="2"/>
    <n v="5"/>
  </r>
  <r>
    <x v="2"/>
    <n v="300309"/>
    <x v="463"/>
    <x v="1"/>
    <x v="8"/>
    <x v="7"/>
    <x v="19"/>
    <x v="2"/>
    <m/>
    <m/>
    <x v="3"/>
    <n v="3"/>
    <x v="19"/>
    <n v="6"/>
    <n v="82"/>
    <n v="250"/>
    <n v="90"/>
    <n v="4"/>
    <n v="7"/>
    <m/>
    <s v="V"/>
    <m/>
    <n v="233.8"/>
    <n v="0.3849443969204448"/>
    <n v="5.3849443969204449"/>
    <n v="16"/>
    <m/>
    <m/>
    <m/>
    <x v="2"/>
    <n v="5"/>
  </r>
  <r>
    <x v="2"/>
    <n v="300309"/>
    <x v="463"/>
    <x v="1"/>
    <x v="8"/>
    <x v="7"/>
    <x v="19"/>
    <x v="2"/>
    <m/>
    <m/>
    <x v="4"/>
    <n v="3"/>
    <x v="16"/>
    <n v="7"/>
    <n v="102"/>
    <n v="227"/>
    <n v="115"/>
    <n v="2"/>
    <n v="19"/>
    <n v="14"/>
    <s v="TS"/>
    <m/>
    <n v="215.42857142857142"/>
    <n v="0.53381962864721488"/>
    <n v="6.5338196286472146"/>
    <n v="27"/>
    <m/>
    <m/>
    <m/>
    <x v="2"/>
    <n v="6"/>
  </r>
  <r>
    <x v="2"/>
    <n v="300095"/>
    <x v="464"/>
    <x v="1"/>
    <x v="8"/>
    <x v="7"/>
    <x v="20"/>
    <x v="2"/>
    <m/>
    <n v="95"/>
    <x v="1"/>
    <n v="2"/>
    <x v="19"/>
    <n v="6"/>
    <n v="90"/>
    <m/>
    <n v="260"/>
    <n v="5"/>
    <n v="9"/>
    <m/>
    <s v="V"/>
    <n v="4"/>
    <n v="233.8"/>
    <n v="1.1120615911035072"/>
    <n v="6.1120615911035072"/>
    <n v="19"/>
    <m/>
    <m/>
    <m/>
    <x v="2"/>
    <n v="5"/>
  </r>
  <r>
    <x v="2"/>
    <n v="300095"/>
    <x v="464"/>
    <x v="1"/>
    <x v="8"/>
    <x v="7"/>
    <x v="20"/>
    <x v="2"/>
    <m/>
    <m/>
    <x v="2"/>
    <n v="5"/>
    <x v="16"/>
    <n v="7"/>
    <n v="98"/>
    <n v="250"/>
    <n v="122"/>
    <n v="6"/>
    <n v="11"/>
    <m/>
    <s v="E"/>
    <n v="4"/>
    <n v="215.42857142857142"/>
    <n v="0.56631299734748008"/>
    <n v="6.5663129973474801"/>
    <n v="23"/>
    <m/>
    <m/>
    <m/>
    <x v="2"/>
    <n v="6"/>
  </r>
  <r>
    <x v="2"/>
    <n v="300095"/>
    <x v="464"/>
    <x v="1"/>
    <x v="8"/>
    <x v="7"/>
    <x v="20"/>
    <x v="2"/>
    <m/>
    <m/>
    <x v="3"/>
    <n v="4"/>
    <x v="16"/>
    <n v="7"/>
    <n v="87"/>
    <n v="245"/>
    <n v="28"/>
    <n v="5"/>
    <n v="9"/>
    <m/>
    <s v="V"/>
    <n v="4"/>
    <n v="215.42857142857142"/>
    <n v="0.12997347480106103"/>
    <n v="6.1299734748010613"/>
    <n v="20"/>
    <m/>
    <m/>
    <m/>
    <x v="2"/>
    <n v="6"/>
  </r>
  <r>
    <x v="2"/>
    <n v="300095"/>
    <x v="464"/>
    <x v="1"/>
    <x v="8"/>
    <x v="7"/>
    <x v="20"/>
    <x v="2"/>
    <m/>
    <m/>
    <x v="4"/>
    <n v="4"/>
    <x v="16"/>
    <n v="7"/>
    <n v="98"/>
    <n v="262"/>
    <n v="153"/>
    <n v="5"/>
    <n v="12"/>
    <m/>
    <s v="E"/>
    <n v="4"/>
    <n v="215.42857142857142"/>
    <n v="0.71021220159151199"/>
    <n v="6.7102122015915118"/>
    <n v="23"/>
    <m/>
    <m/>
    <m/>
    <x v="2"/>
    <n v="6"/>
  </r>
  <r>
    <x v="2"/>
    <n v="300123"/>
    <x v="465"/>
    <x v="1"/>
    <x v="8"/>
    <x v="7"/>
    <x v="20"/>
    <x v="2"/>
    <m/>
    <n v="123"/>
    <x v="1"/>
    <n v="2"/>
    <x v="19"/>
    <n v="6"/>
    <n v="87"/>
    <m/>
    <n v="260"/>
    <n v="5"/>
    <n v="7"/>
    <m/>
    <s v="V"/>
    <n v="4"/>
    <n v="233.8"/>
    <n v="1.1120615911035072"/>
    <n v="6.1120615911035072"/>
    <n v="17"/>
    <m/>
    <m/>
    <m/>
    <x v="2"/>
    <n v="5"/>
  </r>
  <r>
    <x v="2"/>
    <n v="300123"/>
    <x v="465"/>
    <x v="1"/>
    <x v="8"/>
    <x v="7"/>
    <x v="20"/>
    <x v="2"/>
    <m/>
    <m/>
    <x v="2"/>
    <n v="2"/>
    <x v="16"/>
    <n v="7"/>
    <n v="101"/>
    <n v="236"/>
    <n v="71"/>
    <n v="4"/>
    <n v="10"/>
    <m/>
    <s v="V"/>
    <n v="4"/>
    <n v="215.42857142857142"/>
    <n v="0.32957559681697612"/>
    <n v="6.3295755968169765"/>
    <n v="20"/>
    <m/>
    <m/>
    <m/>
    <x v="2"/>
    <n v="6"/>
  </r>
  <r>
    <x v="2"/>
    <n v="300123"/>
    <x v="465"/>
    <x v="1"/>
    <x v="8"/>
    <x v="7"/>
    <x v="20"/>
    <x v="2"/>
    <m/>
    <m/>
    <x v="3"/>
    <n v="2"/>
    <x v="16"/>
    <n v="7"/>
    <n v="102"/>
    <n v="228"/>
    <n v="91"/>
    <n v="6"/>
    <n v="14"/>
    <m/>
    <s v="DR"/>
    <n v="4"/>
    <n v="215.42857142857142"/>
    <n v="0.42241379310344829"/>
    <n v="6.4224137931034484"/>
    <n v="26"/>
    <m/>
    <m/>
    <m/>
    <x v="2"/>
    <n v="6"/>
  </r>
  <r>
    <x v="2"/>
    <n v="300123"/>
    <x v="465"/>
    <x v="1"/>
    <x v="8"/>
    <x v="7"/>
    <x v="20"/>
    <x v="2"/>
    <m/>
    <m/>
    <x v="4"/>
    <n v="4"/>
    <x v="16"/>
    <n v="7"/>
    <n v="95"/>
    <n v="235"/>
    <n v="94"/>
    <n v="6"/>
    <n v="8"/>
    <m/>
    <s v="V"/>
    <n v="4"/>
    <n v="215.42857142857142"/>
    <n v="0.43633952254641911"/>
    <n v="6.4363395225464188"/>
    <n v="20"/>
    <m/>
    <m/>
    <m/>
    <x v="2"/>
    <n v="6"/>
  </r>
  <r>
    <x v="2"/>
    <n v="300226"/>
    <x v="466"/>
    <x v="1"/>
    <x v="8"/>
    <x v="7"/>
    <x v="20"/>
    <x v="2"/>
    <m/>
    <n v="226"/>
    <x v="1"/>
    <n v="4"/>
    <x v="16"/>
    <n v="7"/>
    <n v="91"/>
    <m/>
    <n v="81"/>
    <n v="5"/>
    <n v="11"/>
    <m/>
    <s v="E"/>
    <n v="4"/>
    <n v="215.42857142857142"/>
    <n v="0.37599469496021221"/>
    <n v="6.3759946949602124"/>
    <n v="22"/>
    <m/>
    <m/>
    <m/>
    <x v="2"/>
    <n v="6"/>
  </r>
  <r>
    <x v="2"/>
    <n v="300226"/>
    <x v="466"/>
    <x v="1"/>
    <x v="8"/>
    <x v="7"/>
    <x v="20"/>
    <x v="2"/>
    <m/>
    <m/>
    <x v="2"/>
    <n v="4"/>
    <x v="16"/>
    <n v="7"/>
    <n v="93"/>
    <n v="220"/>
    <n v="93"/>
    <n v="6"/>
    <n v="11"/>
    <m/>
    <s v="E"/>
    <n v="4"/>
    <n v="215.42857142857142"/>
    <n v="0.4316976127320955"/>
    <n v="6.4316976127320959"/>
    <n v="23"/>
    <m/>
    <m/>
    <m/>
    <x v="2"/>
    <n v="6"/>
  </r>
  <r>
    <x v="2"/>
    <n v="300226"/>
    <x v="466"/>
    <x v="1"/>
    <x v="8"/>
    <x v="7"/>
    <x v="20"/>
    <x v="2"/>
    <m/>
    <m/>
    <x v="3"/>
    <n v="3"/>
    <x v="16"/>
    <n v="7"/>
    <n v="98"/>
    <n v="227"/>
    <n v="55"/>
    <n v="5"/>
    <n v="10"/>
    <m/>
    <s v="V"/>
    <n v="4"/>
    <n v="215.42857142857142"/>
    <n v="0.25530503978779845"/>
    <n v="6.2553050397877987"/>
    <n v="21"/>
    <m/>
    <m/>
    <m/>
    <x v="2"/>
    <n v="6"/>
  </r>
  <r>
    <x v="2"/>
    <n v="300226"/>
    <x v="466"/>
    <x v="1"/>
    <x v="8"/>
    <x v="7"/>
    <x v="20"/>
    <x v="2"/>
    <m/>
    <m/>
    <x v="4"/>
    <n v="3"/>
    <x v="16"/>
    <n v="7"/>
    <n v="101"/>
    <n v="234"/>
    <n v="85"/>
    <n v="5"/>
    <n v="8"/>
    <m/>
    <s v="V"/>
    <n v="4"/>
    <n v="215.42857142857142"/>
    <n v="0.39456233421750664"/>
    <n v="6.3945623342175066"/>
    <n v="19"/>
    <m/>
    <m/>
    <m/>
    <x v="2"/>
    <n v="6"/>
  </r>
  <r>
    <x v="2"/>
    <n v="300013"/>
    <x v="467"/>
    <x v="1"/>
    <x v="8"/>
    <x v="7"/>
    <x v="21"/>
    <x v="2"/>
    <m/>
    <n v="13"/>
    <x v="1"/>
    <n v="2"/>
    <x v="15"/>
    <n v="8"/>
    <n v="102"/>
    <m/>
    <n v="30"/>
    <n v="5"/>
    <n v="8"/>
    <m/>
    <s v="V"/>
    <n v="4"/>
    <n v="204.66666666666666"/>
    <n v="0.1465798045602606"/>
    <n v="7.1465798045602602"/>
    <n v="20"/>
    <m/>
    <m/>
    <m/>
    <x v="2"/>
    <n v="7"/>
  </r>
  <r>
    <x v="2"/>
    <n v="300013"/>
    <x v="467"/>
    <x v="1"/>
    <x v="8"/>
    <x v="7"/>
    <x v="21"/>
    <x v="2"/>
    <m/>
    <m/>
    <x v="2"/>
    <n v="3"/>
    <x v="15"/>
    <n v="8"/>
    <n v="102"/>
    <n v="244"/>
    <n v="42"/>
    <n v="5"/>
    <n v="10"/>
    <m/>
    <s v="V"/>
    <n v="4"/>
    <n v="204.66666666666666"/>
    <n v="0.20521172638436483"/>
    <n v="7.2052117263843645"/>
    <n v="22"/>
    <m/>
    <m/>
    <m/>
    <x v="2"/>
    <n v="7"/>
  </r>
  <r>
    <x v="2"/>
    <n v="300013"/>
    <x v="467"/>
    <x v="1"/>
    <x v="8"/>
    <x v="7"/>
    <x v="21"/>
    <x v="2"/>
    <m/>
    <m/>
    <x v="3"/>
    <n v="4"/>
    <x v="15"/>
    <n v="8"/>
    <n v="119"/>
    <n v="242"/>
    <n v="44"/>
    <n v="3"/>
    <n v="18"/>
    <m/>
    <s v="DR"/>
    <n v="4"/>
    <n v="204.66666666666666"/>
    <n v="0.21498371335504887"/>
    <n v="7.214983713355049"/>
    <n v="28"/>
    <m/>
    <m/>
    <m/>
    <x v="2"/>
    <n v="7"/>
  </r>
  <r>
    <x v="2"/>
    <n v="300013"/>
    <x v="467"/>
    <x v="1"/>
    <x v="8"/>
    <x v="7"/>
    <x v="21"/>
    <x v="2"/>
    <m/>
    <m/>
    <x v="4"/>
    <n v="2"/>
    <x v="16"/>
    <n v="7"/>
    <n v="91"/>
    <n v="239"/>
    <n v="192"/>
    <n v="4"/>
    <n v="10"/>
    <m/>
    <s v="V"/>
    <n v="4"/>
    <n v="215.42857142857142"/>
    <n v="0.89124668435013266"/>
    <n v="6.8912466843501328"/>
    <n v="20"/>
    <m/>
    <m/>
    <m/>
    <x v="2"/>
    <n v="6"/>
  </r>
  <r>
    <x v="2"/>
    <n v="300170"/>
    <x v="468"/>
    <x v="1"/>
    <x v="8"/>
    <x v="7"/>
    <x v="21"/>
    <x v="2"/>
    <d v="2014-03-18T00:00:00"/>
    <n v="170"/>
    <x v="1"/>
    <n v="6"/>
    <x v="15"/>
    <n v="8"/>
    <n v="104"/>
    <m/>
    <n v="54"/>
    <n v="4"/>
    <n v="12"/>
    <m/>
    <s v="E"/>
    <n v="4"/>
    <n v="204.66666666666666"/>
    <n v="0.26384364820846906"/>
    <n v="7.2638436482084687"/>
    <n v="23"/>
    <m/>
    <m/>
    <m/>
    <x v="2"/>
    <n v="7"/>
  </r>
  <r>
    <x v="2"/>
    <n v="300170"/>
    <x v="468"/>
    <x v="1"/>
    <x v="8"/>
    <x v="7"/>
    <x v="21"/>
    <x v="2"/>
    <m/>
    <m/>
    <x v="2"/>
    <n v="3"/>
    <x v="15"/>
    <n v="8"/>
    <n v="98"/>
    <n v="210"/>
    <n v="29"/>
    <n v="4"/>
    <n v="11"/>
    <m/>
    <s v="V"/>
    <n v="4"/>
    <n v="204.66666666666666"/>
    <n v="0.14169381107491857"/>
    <n v="7.1416938110749184"/>
    <n v="22"/>
    <m/>
    <m/>
    <m/>
    <x v="2"/>
    <n v="7"/>
  </r>
  <r>
    <x v="2"/>
    <n v="300170"/>
    <x v="468"/>
    <x v="1"/>
    <x v="8"/>
    <x v="7"/>
    <x v="21"/>
    <x v="2"/>
    <m/>
    <m/>
    <x v="3"/>
    <n v="5"/>
    <x v="16"/>
    <n v="8"/>
    <n v="92"/>
    <n v="215"/>
    <n v="15"/>
    <n v="4"/>
    <n v="11"/>
    <m/>
    <s v="E"/>
    <n v="4"/>
    <n v="215.42857142857142"/>
    <n v="6.9628647214854109E-2"/>
    <n v="6.069628647214854"/>
    <n v="21"/>
    <m/>
    <m/>
    <m/>
    <x v="2"/>
    <n v="6"/>
  </r>
  <r>
    <x v="2"/>
    <n v="300170"/>
    <x v="468"/>
    <x v="1"/>
    <x v="8"/>
    <x v="7"/>
    <x v="21"/>
    <x v="2"/>
    <m/>
    <m/>
    <x v="4"/>
    <n v="2"/>
    <x v="16"/>
    <n v="7"/>
    <n v="82"/>
    <n v="219"/>
    <n v="154"/>
    <n v="5"/>
    <n v="8"/>
    <m/>
    <s v="V"/>
    <n v="4"/>
    <n v="215.42857142857142"/>
    <n v="0.71485411140583555"/>
    <n v="6.7148541114058355"/>
    <n v="19"/>
    <m/>
    <m/>
    <m/>
    <x v="2"/>
    <n v="6"/>
  </r>
  <r>
    <x v="2"/>
    <n v="300265"/>
    <x v="469"/>
    <x v="1"/>
    <x v="8"/>
    <x v="7"/>
    <x v="21"/>
    <x v="2"/>
    <m/>
    <n v="265"/>
    <x v="1"/>
    <n v="7"/>
    <x v="15"/>
    <n v="8"/>
    <n v="98"/>
    <m/>
    <n v="41"/>
    <n v="5"/>
    <n v="11"/>
    <m/>
    <s v="E"/>
    <n v="4"/>
    <n v="204.66666666666666"/>
    <n v="0.20032573289902281"/>
    <n v="7.2003257328990227"/>
    <n v="23"/>
    <m/>
    <m/>
    <m/>
    <x v="2"/>
    <n v="7"/>
  </r>
  <r>
    <x v="2"/>
    <n v="300265"/>
    <x v="469"/>
    <x v="1"/>
    <x v="8"/>
    <x v="7"/>
    <x v="21"/>
    <x v="2"/>
    <m/>
    <m/>
    <x v="2"/>
    <n v="6"/>
    <x v="15"/>
    <n v="8"/>
    <n v="97"/>
    <n v="228"/>
    <n v="171"/>
    <n v="5"/>
    <n v="15"/>
    <m/>
    <s v="E"/>
    <n v="4"/>
    <n v="204.66666666666666"/>
    <n v="0.83550488599348538"/>
    <n v="7.835504885993485"/>
    <n v="27"/>
    <m/>
    <m/>
    <m/>
    <x v="2"/>
    <n v="7"/>
  </r>
  <r>
    <x v="2"/>
    <n v="300265"/>
    <x v="469"/>
    <x v="1"/>
    <x v="8"/>
    <x v="7"/>
    <x v="21"/>
    <x v="2"/>
    <m/>
    <m/>
    <x v="3"/>
    <n v="5"/>
    <x v="15"/>
    <n v="8"/>
    <n v="99"/>
    <n v="209"/>
    <n v="44"/>
    <n v="4"/>
    <n v="11"/>
    <m/>
    <s v="E"/>
    <n v="4"/>
    <n v="204.66666666666666"/>
    <n v="0.21498371335504887"/>
    <n v="7.214983713355049"/>
    <n v="22"/>
    <m/>
    <m/>
    <m/>
    <x v="2"/>
    <n v="7"/>
  </r>
  <r>
    <x v="2"/>
    <n v="300265"/>
    <x v="469"/>
    <x v="1"/>
    <x v="8"/>
    <x v="7"/>
    <x v="21"/>
    <x v="2"/>
    <m/>
    <m/>
    <x v="4"/>
    <n v="2"/>
    <x v="16"/>
    <n v="7"/>
    <n v="89"/>
    <n v="226"/>
    <n v="172"/>
    <n v="4"/>
    <n v="15"/>
    <m/>
    <s v="DR"/>
    <n v="4"/>
    <n v="215.42857142857142"/>
    <n v="0.79840848806366049"/>
    <n v="6.7984084880636608"/>
    <n v="25"/>
    <m/>
    <m/>
    <m/>
    <x v="2"/>
    <n v="6"/>
  </r>
  <r>
    <x v="2"/>
    <n v="300034"/>
    <x v="470"/>
    <x v="1"/>
    <x v="8"/>
    <x v="7"/>
    <x v="22"/>
    <x v="2"/>
    <m/>
    <n v="34"/>
    <x v="1"/>
    <n v="5"/>
    <x v="15"/>
    <n v="8"/>
    <n v="103"/>
    <m/>
    <n v="188"/>
    <n v="4"/>
    <n v="18"/>
    <m/>
    <s v="E"/>
    <n v="4"/>
    <n v="204.66666666666666"/>
    <n v="0.91856677524429975"/>
    <n v="7.9185667752443001"/>
    <n v="29"/>
    <m/>
    <m/>
    <m/>
    <x v="2"/>
    <n v="7"/>
  </r>
  <r>
    <x v="2"/>
    <n v="300034"/>
    <x v="470"/>
    <x v="1"/>
    <x v="8"/>
    <x v="7"/>
    <x v="22"/>
    <x v="2"/>
    <m/>
    <m/>
    <x v="2"/>
    <n v="5"/>
    <x v="15"/>
    <n v="8"/>
    <n v="106"/>
    <n v="229"/>
    <n v="184"/>
    <n v="5"/>
    <n v="12"/>
    <m/>
    <s v="E"/>
    <n v="4"/>
    <n v="204.66666666666666"/>
    <n v="0.89902280130293166"/>
    <n v="7.899022801302932"/>
    <n v="24"/>
    <m/>
    <m/>
    <m/>
    <x v="2"/>
    <n v="7"/>
  </r>
  <r>
    <x v="2"/>
    <n v="300034"/>
    <x v="470"/>
    <x v="1"/>
    <x v="8"/>
    <x v="7"/>
    <x v="22"/>
    <x v="2"/>
    <m/>
    <m/>
    <x v="3"/>
    <n v="4"/>
    <x v="12"/>
    <n v="9"/>
    <n v="126"/>
    <n v="149"/>
    <n v="0"/>
    <n v="1"/>
    <n v="17"/>
    <n v="30"/>
    <s v="TS"/>
    <n v="4"/>
    <n v="196.83333333333334"/>
    <n v="0"/>
    <n v="9"/>
    <n v="27"/>
    <m/>
    <m/>
    <m/>
    <x v="1"/>
    <n v="9"/>
  </r>
  <r>
    <x v="2"/>
    <n v="300034"/>
    <x v="470"/>
    <x v="1"/>
    <x v="8"/>
    <x v="7"/>
    <x v="22"/>
    <x v="2"/>
    <m/>
    <m/>
    <x v="4"/>
    <n v="2"/>
    <x v="15"/>
    <n v="8"/>
    <n v="98"/>
    <n v="227"/>
    <n v="42"/>
    <m/>
    <m/>
    <m/>
    <m/>
    <n v="4"/>
    <n v="204.66666666666666"/>
    <n v="0.20521172638436483"/>
    <n v="7.2052117263843645"/>
    <s v=""/>
    <m/>
    <m/>
    <m/>
    <x v="2"/>
    <n v="7"/>
  </r>
  <r>
    <x v="2"/>
    <n v="300142"/>
    <x v="471"/>
    <x v="1"/>
    <x v="8"/>
    <x v="7"/>
    <x v="22"/>
    <x v="2"/>
    <m/>
    <n v="142"/>
    <x v="1"/>
    <n v="5"/>
    <x v="15"/>
    <n v="8"/>
    <n v="110"/>
    <m/>
    <n v="167"/>
    <n v="5"/>
    <n v="11"/>
    <m/>
    <s v="E"/>
    <n v="4"/>
    <n v="204.66666666666666"/>
    <n v="0.81596091205211729"/>
    <n v="7.815960912052117"/>
    <n v="23"/>
    <m/>
    <m/>
    <m/>
    <x v="2"/>
    <n v="7"/>
  </r>
  <r>
    <x v="2"/>
    <n v="300142"/>
    <x v="471"/>
    <x v="1"/>
    <x v="8"/>
    <x v="7"/>
    <x v="22"/>
    <x v="2"/>
    <m/>
    <m/>
    <x v="2"/>
    <n v="4"/>
    <x v="16"/>
    <n v="7"/>
    <n v="113"/>
    <n v="244"/>
    <n v="194"/>
    <n v="4"/>
    <n v="15"/>
    <m/>
    <s v="E"/>
    <n v="4"/>
    <n v="215.42857142857142"/>
    <n v="0.90053050397877987"/>
    <n v="6.9005305039787803"/>
    <n v="25"/>
    <m/>
    <m/>
    <m/>
    <x v="2"/>
    <n v="6"/>
  </r>
  <r>
    <x v="2"/>
    <n v="300142"/>
    <x v="471"/>
    <x v="1"/>
    <x v="8"/>
    <x v="7"/>
    <x v="22"/>
    <x v="2"/>
    <m/>
    <m/>
    <x v="3"/>
    <n v="3"/>
    <x v="11"/>
    <n v="9"/>
    <n v="122"/>
    <n v="197"/>
    <n v="64"/>
    <n v="2"/>
    <n v="19"/>
    <m/>
    <s v="TS"/>
    <n v="4"/>
    <n v="196.83333333333334"/>
    <n v="0.32514817950889074"/>
    <n v="8.32514817950889"/>
    <n v="29"/>
    <m/>
    <m/>
    <m/>
    <x v="2"/>
    <n v="8"/>
  </r>
  <r>
    <x v="2"/>
    <n v="300142"/>
    <x v="471"/>
    <x v="1"/>
    <x v="8"/>
    <x v="7"/>
    <x v="22"/>
    <x v="2"/>
    <m/>
    <m/>
    <x v="4"/>
    <n v="1"/>
    <x v="15"/>
    <n v="8"/>
    <n v="98"/>
    <n v="234"/>
    <n v="145"/>
    <n v="4"/>
    <n v="12"/>
    <m/>
    <s v="V"/>
    <n v="4"/>
    <n v="204.66666666666666"/>
    <n v="0.70846905537459282"/>
    <n v="7.7084690553745929"/>
    <n v="23"/>
    <m/>
    <m/>
    <m/>
    <x v="2"/>
    <n v="7"/>
  </r>
  <r>
    <x v="2"/>
    <n v="300292"/>
    <x v="472"/>
    <x v="1"/>
    <x v="8"/>
    <x v="7"/>
    <x v="22"/>
    <x v="2"/>
    <m/>
    <n v="292"/>
    <x v="1"/>
    <n v="4"/>
    <x v="11"/>
    <n v="9"/>
    <n v="100"/>
    <n v="211"/>
    <n v="126"/>
    <n v="6"/>
    <n v="12"/>
    <m/>
    <s v="E"/>
    <n v="4"/>
    <n v="196.83333333333334"/>
    <n v="0.64013547840812868"/>
    <n v="8.6401354784081281"/>
    <n v="26"/>
    <m/>
    <m/>
    <m/>
    <x v="2"/>
    <n v="8"/>
  </r>
  <r>
    <x v="2"/>
    <n v="300292"/>
    <x v="472"/>
    <x v="1"/>
    <x v="8"/>
    <x v="7"/>
    <x v="22"/>
    <x v="2"/>
    <m/>
    <m/>
    <x v="2"/>
    <n v="8"/>
    <x v="11"/>
    <n v="9"/>
    <n v="111"/>
    <n v="206"/>
    <n v="130"/>
    <n v="4"/>
    <n v="14"/>
    <m/>
    <s v="E"/>
    <n v="4"/>
    <n v="196.83333333333334"/>
    <n v="0.6604572396274343"/>
    <n v="8.6604572396274335"/>
    <n v="26"/>
    <m/>
    <m/>
    <m/>
    <x v="2"/>
    <n v="8"/>
  </r>
  <r>
    <x v="2"/>
    <n v="300292"/>
    <x v="472"/>
    <x v="1"/>
    <x v="8"/>
    <x v="7"/>
    <x v="22"/>
    <x v="2"/>
    <m/>
    <m/>
    <x v="3"/>
    <n v="4"/>
    <x v="15"/>
    <n v="8"/>
    <n v="106"/>
    <n v="216"/>
    <n v="202"/>
    <n v="4"/>
    <n v="18"/>
    <m/>
    <s v="DR"/>
    <n v="4"/>
    <n v="204.66666666666666"/>
    <n v="0.98697068403908794"/>
    <n v="7.9869706840390879"/>
    <n v="29"/>
    <m/>
    <m/>
    <m/>
    <x v="2"/>
    <n v="7"/>
  </r>
  <r>
    <x v="2"/>
    <n v="300292"/>
    <x v="472"/>
    <x v="1"/>
    <x v="8"/>
    <x v="7"/>
    <x v="22"/>
    <x v="2"/>
    <m/>
    <m/>
    <x v="4"/>
    <n v="5"/>
    <x v="15"/>
    <n v="9"/>
    <n v="106"/>
    <n v="195"/>
    <n v="11"/>
    <n v="5"/>
    <n v="16"/>
    <m/>
    <s v="E"/>
    <n v="4"/>
    <n v="204.66666666666666"/>
    <n v="5.3745928338762218E-2"/>
    <n v="7.0537459283387625"/>
    <n v="28"/>
    <m/>
    <m/>
    <m/>
    <x v="2"/>
    <n v="7"/>
  </r>
  <r>
    <x v="2"/>
    <n v="300071"/>
    <x v="473"/>
    <x v="1"/>
    <x v="8"/>
    <x v="7"/>
    <x v="24"/>
    <x v="2"/>
    <m/>
    <n v="71"/>
    <x v="1"/>
    <n v="4"/>
    <x v="11"/>
    <n v="9"/>
    <n v="130"/>
    <m/>
    <n v="91"/>
    <n v="3"/>
    <n v="20"/>
    <m/>
    <s v="DR"/>
    <m/>
    <n v="196.83333333333334"/>
    <n v="0.46232006773920403"/>
    <n v="8.4623200677392045"/>
    <n v="31"/>
    <m/>
    <m/>
    <m/>
    <x v="2"/>
    <n v="8"/>
  </r>
  <r>
    <x v="2"/>
    <n v="300071"/>
    <x v="473"/>
    <x v="1"/>
    <x v="8"/>
    <x v="7"/>
    <x v="24"/>
    <x v="2"/>
    <m/>
    <m/>
    <x v="2"/>
    <n v="7"/>
    <x v="12"/>
    <n v="10"/>
    <n v="131"/>
    <n v="229"/>
    <n v="135"/>
    <n v="4"/>
    <n v="20"/>
    <m/>
    <s v="DR"/>
    <m/>
    <n v="196.83333333333334"/>
    <n v="0.68585944115156638"/>
    <n v="9.6858594411515657"/>
    <n v="33"/>
    <m/>
    <m/>
    <m/>
    <x v="2"/>
    <n v="9"/>
  </r>
  <r>
    <x v="2"/>
    <n v="300071"/>
    <x v="473"/>
    <x v="1"/>
    <x v="8"/>
    <x v="7"/>
    <x v="24"/>
    <x v="2"/>
    <m/>
    <m/>
    <x v="3"/>
    <n v="7"/>
    <x v="15"/>
    <n v="8"/>
    <n v="120"/>
    <n v="225"/>
    <n v="210"/>
    <n v="4"/>
    <n v="18"/>
    <m/>
    <s v="DR"/>
    <m/>
    <n v="204.66666666666666"/>
    <n v="1.0260586319218241"/>
    <n v="8.0260586319218241"/>
    <n v="29"/>
    <m/>
    <m/>
    <m/>
    <x v="2"/>
    <n v="7"/>
  </r>
  <r>
    <x v="2"/>
    <n v="300071"/>
    <x v="473"/>
    <x v="1"/>
    <x v="8"/>
    <x v="7"/>
    <x v="24"/>
    <x v="2"/>
    <m/>
    <m/>
    <x v="4"/>
    <n v="2"/>
    <x v="12"/>
    <n v="10"/>
    <n v="123"/>
    <n v="235"/>
    <n v="70"/>
    <n v="4"/>
    <n v="17"/>
    <m/>
    <s v="DR"/>
    <m/>
    <n v="196.83333333333334"/>
    <n v="0.35563082133784929"/>
    <n v="9.355630821337849"/>
    <n v="30"/>
    <m/>
    <m/>
    <m/>
    <x v="2"/>
    <n v="9"/>
  </r>
  <r>
    <x v="2"/>
    <n v="300131"/>
    <x v="474"/>
    <x v="1"/>
    <x v="8"/>
    <x v="7"/>
    <x v="24"/>
    <x v="2"/>
    <m/>
    <n v="131"/>
    <x v="1"/>
    <n v="12"/>
    <x v="11"/>
    <n v="9"/>
    <n v="130"/>
    <m/>
    <n v="216"/>
    <n v="5"/>
    <n v="21"/>
    <m/>
    <s v="V"/>
    <m/>
    <n v="196.83333333333334"/>
    <n v="1.0973751058425063"/>
    <n v="9.0973751058425059"/>
    <n v="34"/>
    <m/>
    <m/>
    <m/>
    <x v="2"/>
    <n v="8"/>
  </r>
  <r>
    <x v="2"/>
    <n v="300131"/>
    <x v="474"/>
    <x v="1"/>
    <x v="8"/>
    <x v="7"/>
    <x v="24"/>
    <x v="2"/>
    <m/>
    <m/>
    <x v="2"/>
    <n v="6"/>
    <x v="15"/>
    <n v="8"/>
    <n v="125"/>
    <n v="234"/>
    <n v="86"/>
    <n v="4"/>
    <n v="19"/>
    <m/>
    <s v="TS"/>
    <m/>
    <n v="204.66666666666666"/>
    <n v="0.4201954397394137"/>
    <n v="7.4201954397394134"/>
    <n v="30"/>
    <m/>
    <m/>
    <m/>
    <x v="2"/>
    <n v="7"/>
  </r>
  <r>
    <x v="2"/>
    <n v="300131"/>
    <x v="474"/>
    <x v="1"/>
    <x v="8"/>
    <x v="7"/>
    <x v="24"/>
    <x v="2"/>
    <m/>
    <m/>
    <x v="3"/>
    <n v="3"/>
    <x v="15"/>
    <n v="8"/>
    <n v="102"/>
    <n v="182"/>
    <n v="44"/>
    <n v="6"/>
    <n v="16"/>
    <m/>
    <s v="DR"/>
    <m/>
    <n v="204.66666666666666"/>
    <n v="0.21498371335504887"/>
    <n v="7.214983713355049"/>
    <n v="29"/>
    <m/>
    <m/>
    <m/>
    <x v="2"/>
    <n v="7"/>
  </r>
  <r>
    <x v="2"/>
    <n v="300131"/>
    <x v="474"/>
    <x v="1"/>
    <x v="8"/>
    <x v="7"/>
    <x v="24"/>
    <x v="2"/>
    <m/>
    <m/>
    <x v="4"/>
    <n v="10"/>
    <x v="15"/>
    <n v="7"/>
    <n v="360"/>
    <n v="141"/>
    <m/>
    <m/>
    <n v="17"/>
    <m/>
    <s v="FL"/>
    <m/>
    <n v="204.66666666666666"/>
    <n v="0"/>
    <n v="7"/>
    <n v="24"/>
    <m/>
    <m/>
    <m/>
    <x v="1"/>
    <n v="7"/>
  </r>
  <r>
    <x v="2"/>
    <n v="300310"/>
    <x v="475"/>
    <x v="1"/>
    <x v="8"/>
    <x v="7"/>
    <x v="24"/>
    <x v="2"/>
    <m/>
    <n v="310"/>
    <x v="1"/>
    <n v="5"/>
    <x v="11"/>
    <n v="8"/>
    <n v="365"/>
    <m/>
    <m/>
    <m/>
    <n v="18"/>
    <m/>
    <s v="FL"/>
    <m/>
    <n v="196.83333333333334"/>
    <n v="0"/>
    <n v="8"/>
    <n v="26"/>
    <m/>
    <m/>
    <m/>
    <x v="1"/>
    <n v="8"/>
  </r>
  <r>
    <x v="2"/>
    <n v="300310"/>
    <x v="475"/>
    <x v="1"/>
    <x v="8"/>
    <x v="7"/>
    <x v="24"/>
    <x v="2"/>
    <m/>
    <m/>
    <x v="2"/>
    <n v="8"/>
    <x v="12"/>
    <n v="10"/>
    <n v="115"/>
    <n v="183"/>
    <n v="188"/>
    <n v="5"/>
    <n v="18"/>
    <m/>
    <s v="V"/>
    <m/>
    <n v="196.83333333333334"/>
    <n v="0.95512277730736661"/>
    <n v="9.9551227773073663"/>
    <n v="32"/>
    <m/>
    <m/>
    <m/>
    <x v="2"/>
    <n v="9"/>
  </r>
  <r>
    <x v="2"/>
    <n v="300310"/>
    <x v="475"/>
    <x v="1"/>
    <x v="8"/>
    <x v="7"/>
    <x v="24"/>
    <x v="2"/>
    <m/>
    <m/>
    <x v="3"/>
    <n v="10"/>
    <x v="12"/>
    <n v="10"/>
    <n v="114"/>
    <n v="193"/>
    <n v="166"/>
    <n v="4"/>
    <n v="20"/>
    <m/>
    <s v="DR"/>
    <m/>
    <n v="196.83333333333334"/>
    <n v="0.84335309060118535"/>
    <n v="9.8433530906011857"/>
    <n v="33"/>
    <m/>
    <m/>
    <m/>
    <x v="2"/>
    <n v="9"/>
  </r>
  <r>
    <x v="2"/>
    <n v="300310"/>
    <x v="475"/>
    <x v="1"/>
    <x v="8"/>
    <x v="7"/>
    <x v="24"/>
    <x v="2"/>
    <m/>
    <m/>
    <x v="4"/>
    <n v="12"/>
    <x v="12"/>
    <n v="10"/>
    <n v="112"/>
    <n v="192"/>
    <n v="157"/>
    <n v="4"/>
    <n v="17"/>
    <m/>
    <s v="V"/>
    <m/>
    <n v="196.83333333333334"/>
    <n v="0.79762912785774764"/>
    <n v="9.7976291278577481"/>
    <n v="30"/>
    <m/>
    <m/>
    <m/>
    <x v="2"/>
    <n v="9"/>
  </r>
  <r>
    <x v="2"/>
    <n v="300116"/>
    <x v="476"/>
    <x v="1"/>
    <x v="8"/>
    <x v="7"/>
    <x v="11"/>
    <x v="2"/>
    <m/>
    <n v="116"/>
    <x v="1"/>
    <m/>
    <x v="9"/>
    <m/>
    <n v="430"/>
    <m/>
    <n v="120"/>
    <m/>
    <n v="25"/>
    <m/>
    <m/>
    <m/>
    <n v="196.83333333333334"/>
    <n v="0"/>
    <n v="12"/>
    <n v="37"/>
    <n v="161"/>
    <n v="203"/>
    <m/>
    <x v="1"/>
    <n v="12"/>
  </r>
  <r>
    <x v="2"/>
    <n v="300116"/>
    <x v="476"/>
    <x v="1"/>
    <x v="8"/>
    <x v="7"/>
    <x v="11"/>
    <x v="2"/>
    <m/>
    <m/>
    <x v="2"/>
    <m/>
    <x v="7"/>
    <m/>
    <n v="368"/>
    <m/>
    <n v="133"/>
    <m/>
    <n v="24"/>
    <m/>
    <m/>
    <m/>
    <n v="196.83333333333334"/>
    <n v="0"/>
    <n v="11"/>
    <n v="35"/>
    <n v="156"/>
    <n v="185"/>
    <m/>
    <x v="1"/>
    <n v="11"/>
  </r>
  <r>
    <x v="2"/>
    <n v="300116"/>
    <x v="476"/>
    <x v="1"/>
    <x v="8"/>
    <x v="7"/>
    <x v="11"/>
    <x v="2"/>
    <m/>
    <m/>
    <x v="3"/>
    <m/>
    <x v="7"/>
    <m/>
    <n v="365"/>
    <m/>
    <n v="124"/>
    <m/>
    <n v="21"/>
    <m/>
    <m/>
    <m/>
    <n v="196.83333333333334"/>
    <n v="0"/>
    <n v="11"/>
    <n v="32"/>
    <n v="152"/>
    <n v="185"/>
    <m/>
    <x v="1"/>
    <n v="11"/>
  </r>
  <r>
    <x v="2"/>
    <n v="300068"/>
    <x v="477"/>
    <x v="1"/>
    <x v="8"/>
    <x v="7"/>
    <x v="1"/>
    <x v="2"/>
    <m/>
    <n v="68"/>
    <x v="1"/>
    <m/>
    <x v="7"/>
    <m/>
    <n v="440"/>
    <m/>
    <m/>
    <m/>
    <n v="24"/>
    <m/>
    <m/>
    <m/>
    <n v="196.83333333333334"/>
    <n v="0"/>
    <n v="11"/>
    <n v="35"/>
    <m/>
    <m/>
    <m/>
    <x v="1"/>
    <n v="11"/>
  </r>
  <r>
    <x v="2"/>
    <n v="300068"/>
    <x v="477"/>
    <x v="1"/>
    <x v="8"/>
    <x v="7"/>
    <x v="1"/>
    <x v="2"/>
    <m/>
    <m/>
    <x v="2"/>
    <m/>
    <x v="9"/>
    <m/>
    <n v="387"/>
    <m/>
    <m/>
    <m/>
    <n v="21"/>
    <m/>
    <m/>
    <m/>
    <n v="196.83333333333334"/>
    <n v="0"/>
    <n v="12"/>
    <n v="33"/>
    <m/>
    <m/>
    <m/>
    <x v="1"/>
    <n v="12"/>
  </r>
  <r>
    <x v="2"/>
    <n v="300068"/>
    <x v="477"/>
    <x v="1"/>
    <x v="8"/>
    <x v="7"/>
    <x v="1"/>
    <x v="2"/>
    <m/>
    <m/>
    <x v="3"/>
    <m/>
    <x v="12"/>
    <m/>
    <n v="400"/>
    <m/>
    <m/>
    <m/>
    <n v="23"/>
    <m/>
    <m/>
    <m/>
    <n v="196.83333333333334"/>
    <n v="0"/>
    <n v="9"/>
    <n v="32"/>
    <m/>
    <m/>
    <m/>
    <x v="1"/>
    <n v="9"/>
  </r>
  <r>
    <x v="2"/>
    <n v="300068"/>
    <x v="477"/>
    <x v="1"/>
    <x v="8"/>
    <x v="7"/>
    <x v="1"/>
    <x v="2"/>
    <m/>
    <m/>
    <x v="4"/>
    <m/>
    <x v="9"/>
    <m/>
    <n v="375"/>
    <m/>
    <m/>
    <m/>
    <n v="24"/>
    <m/>
    <m/>
    <m/>
    <n v="196.83333333333334"/>
    <n v="0"/>
    <n v="12"/>
    <n v="36"/>
    <m/>
    <m/>
    <m/>
    <x v="1"/>
    <n v="12"/>
  </r>
  <r>
    <x v="2"/>
    <n v="300082"/>
    <x v="478"/>
    <x v="1"/>
    <x v="8"/>
    <x v="7"/>
    <x v="2"/>
    <x v="2"/>
    <m/>
    <n v="82"/>
    <x v="1"/>
    <m/>
    <x v="7"/>
    <m/>
    <n v="365"/>
    <m/>
    <m/>
    <m/>
    <n v="21"/>
    <m/>
    <m/>
    <n v="3"/>
    <n v="196.83333333333334"/>
    <n v="0"/>
    <n v="11"/>
    <n v="32"/>
    <m/>
    <m/>
    <m/>
    <x v="1"/>
    <n v="11"/>
  </r>
  <r>
    <x v="2"/>
    <n v="300082"/>
    <x v="478"/>
    <x v="1"/>
    <x v="8"/>
    <x v="7"/>
    <x v="2"/>
    <x v="2"/>
    <m/>
    <m/>
    <x v="2"/>
    <m/>
    <x v="9"/>
    <m/>
    <n v="320"/>
    <m/>
    <m/>
    <m/>
    <n v="24"/>
    <m/>
    <m/>
    <n v="3"/>
    <n v="196.83333333333334"/>
    <n v="0"/>
    <n v="12"/>
    <n v="36"/>
    <m/>
    <m/>
    <m/>
    <x v="1"/>
    <n v="12"/>
  </r>
  <r>
    <x v="2"/>
    <n v="300082"/>
    <x v="478"/>
    <x v="1"/>
    <x v="8"/>
    <x v="7"/>
    <x v="2"/>
    <x v="2"/>
    <m/>
    <m/>
    <x v="3"/>
    <m/>
    <x v="7"/>
    <m/>
    <n v="305"/>
    <m/>
    <m/>
    <m/>
    <n v="28"/>
    <m/>
    <m/>
    <n v="2"/>
    <n v="196.83333333333334"/>
    <n v="0"/>
    <n v="11"/>
    <n v="39"/>
    <m/>
    <m/>
    <m/>
    <x v="1"/>
    <n v="11"/>
  </r>
  <r>
    <x v="2"/>
    <n v="300166"/>
    <x v="479"/>
    <x v="1"/>
    <x v="8"/>
    <x v="7"/>
    <x v="2"/>
    <x v="2"/>
    <m/>
    <n v="166"/>
    <x v="1"/>
    <m/>
    <x v="6"/>
    <m/>
    <n v="360"/>
    <m/>
    <m/>
    <m/>
    <n v="15"/>
    <m/>
    <m/>
    <n v="3"/>
    <n v="196.83333333333334"/>
    <n v="0"/>
    <n v="10"/>
    <n v="25"/>
    <m/>
    <m/>
    <m/>
    <x v="1"/>
    <n v="10"/>
  </r>
  <r>
    <x v="2"/>
    <n v="300166"/>
    <x v="479"/>
    <x v="1"/>
    <x v="8"/>
    <x v="7"/>
    <x v="2"/>
    <x v="2"/>
    <m/>
    <m/>
    <x v="2"/>
    <m/>
    <x v="6"/>
    <m/>
    <n v="177"/>
    <m/>
    <m/>
    <m/>
    <m/>
    <m/>
    <m/>
    <n v="1"/>
    <n v="196.83333333333334"/>
    <n v="0"/>
    <n v="10"/>
    <s v=""/>
    <m/>
    <m/>
    <m/>
    <x v="1"/>
    <n v="10"/>
  </r>
  <r>
    <x v="2"/>
    <n v="300166"/>
    <x v="479"/>
    <x v="1"/>
    <x v="8"/>
    <x v="7"/>
    <x v="2"/>
    <x v="2"/>
    <m/>
    <m/>
    <x v="3"/>
    <m/>
    <x v="7"/>
    <m/>
    <n v="275"/>
    <m/>
    <m/>
    <m/>
    <n v="26"/>
    <m/>
    <m/>
    <n v="2"/>
    <n v="196.83333333333334"/>
    <n v="0"/>
    <n v="11"/>
    <n v="37"/>
    <m/>
    <m/>
    <m/>
    <x v="1"/>
    <n v="11"/>
  </r>
  <r>
    <x v="2"/>
    <n v="300166"/>
    <x v="479"/>
    <x v="1"/>
    <x v="8"/>
    <x v="7"/>
    <x v="2"/>
    <x v="2"/>
    <m/>
    <m/>
    <x v="4"/>
    <m/>
    <x v="2"/>
    <m/>
    <n v="290"/>
    <m/>
    <m/>
    <m/>
    <n v="23"/>
    <m/>
    <m/>
    <n v="2"/>
    <n v="196.83333333333334"/>
    <n v="0"/>
    <n v="13"/>
    <n v="36"/>
    <m/>
    <m/>
    <m/>
    <x v="1"/>
    <n v="13"/>
  </r>
  <r>
    <x v="2"/>
    <n v="300254"/>
    <x v="480"/>
    <x v="1"/>
    <x v="8"/>
    <x v="7"/>
    <x v="2"/>
    <x v="2"/>
    <m/>
    <n v="254"/>
    <x v="1"/>
    <m/>
    <x v="9"/>
    <m/>
    <n v="325"/>
    <m/>
    <m/>
    <m/>
    <n v="23"/>
    <m/>
    <m/>
    <n v="3"/>
    <n v="196.83333333333334"/>
    <n v="0"/>
    <n v="12"/>
    <n v="35"/>
    <m/>
    <m/>
    <m/>
    <x v="1"/>
    <n v="12"/>
  </r>
  <r>
    <x v="2"/>
    <n v="300254"/>
    <x v="480"/>
    <x v="1"/>
    <x v="8"/>
    <x v="7"/>
    <x v="2"/>
    <x v="2"/>
    <m/>
    <m/>
    <x v="2"/>
    <m/>
    <x v="7"/>
    <m/>
    <n v="410"/>
    <m/>
    <m/>
    <m/>
    <n v="22"/>
    <m/>
    <m/>
    <n v="3"/>
    <n v="196.83333333333334"/>
    <n v="0"/>
    <n v="11"/>
    <n v="33"/>
    <m/>
    <m/>
    <m/>
    <x v="1"/>
    <n v="11"/>
  </r>
  <r>
    <x v="2"/>
    <n v="300254"/>
    <x v="480"/>
    <x v="1"/>
    <x v="8"/>
    <x v="7"/>
    <x v="2"/>
    <x v="2"/>
    <m/>
    <m/>
    <x v="3"/>
    <m/>
    <x v="7"/>
    <m/>
    <n v="397"/>
    <m/>
    <m/>
    <m/>
    <n v="23"/>
    <m/>
    <m/>
    <n v="3"/>
    <n v="196.83333333333334"/>
    <n v="0"/>
    <n v="11"/>
    <n v="34"/>
    <m/>
    <m/>
    <m/>
    <x v="1"/>
    <n v="11"/>
  </r>
  <r>
    <x v="2"/>
    <n v="300254"/>
    <x v="480"/>
    <x v="1"/>
    <x v="8"/>
    <x v="7"/>
    <x v="2"/>
    <x v="2"/>
    <m/>
    <m/>
    <x v="4"/>
    <m/>
    <x v="7"/>
    <m/>
    <n v="380"/>
    <m/>
    <m/>
    <m/>
    <n v="20"/>
    <m/>
    <m/>
    <n v="3"/>
    <n v="196.83333333333334"/>
    <n v="0"/>
    <n v="11"/>
    <n v="31"/>
    <m/>
    <m/>
    <m/>
    <x v="1"/>
    <n v="11"/>
  </r>
  <r>
    <x v="3"/>
    <n v="401150"/>
    <x v="481"/>
    <x v="2"/>
    <x v="7"/>
    <x v="1"/>
    <x v="26"/>
    <x v="3"/>
    <m/>
    <n v="1150"/>
    <x v="1"/>
    <n v="0"/>
    <x v="17"/>
    <n v="3"/>
    <n v="40"/>
    <n v="120"/>
    <n v="30"/>
    <n v="3"/>
    <n v="4"/>
    <m/>
    <s v="V"/>
    <m/>
    <n v="120"/>
    <n v="0.25"/>
    <n v="2.25"/>
    <n v="9"/>
    <m/>
    <m/>
    <m/>
    <x v="2"/>
    <m/>
  </r>
  <r>
    <x v="3"/>
    <n v="401150"/>
    <x v="481"/>
    <x v="2"/>
    <x v="7"/>
    <x v="1"/>
    <x v="26"/>
    <x v="3"/>
    <m/>
    <m/>
    <x v="2"/>
    <n v="0"/>
    <x v="17"/>
    <n v="3"/>
    <n v="37"/>
    <n v="47"/>
    <n v="39"/>
    <n v="4"/>
    <n v="2"/>
    <m/>
    <s v="V"/>
    <m/>
    <n v="120"/>
    <n v="0.32500000000000001"/>
    <n v="2.3250000000000002"/>
    <n v="8"/>
    <m/>
    <m/>
    <m/>
    <x v="2"/>
    <m/>
  </r>
  <r>
    <x v="3"/>
    <n v="401150"/>
    <x v="481"/>
    <x v="2"/>
    <x v="7"/>
    <x v="1"/>
    <x v="26"/>
    <x v="3"/>
    <m/>
    <m/>
    <x v="3"/>
    <n v="0"/>
    <x v="17"/>
    <n v="4"/>
    <n v="27"/>
    <n v="81"/>
    <n v="34"/>
    <n v="3"/>
    <n v="2"/>
    <m/>
    <s v="V"/>
    <m/>
    <n v="120"/>
    <n v="0.28333333333333333"/>
    <n v="2.2833333333333332"/>
    <n v="7"/>
    <m/>
    <m/>
    <m/>
    <x v="2"/>
    <m/>
  </r>
  <r>
    <x v="3"/>
    <n v="401150"/>
    <x v="481"/>
    <x v="2"/>
    <x v="7"/>
    <x v="1"/>
    <x v="26"/>
    <x v="3"/>
    <m/>
    <m/>
    <x v="4"/>
    <n v="0"/>
    <x v="17"/>
    <n v="3"/>
    <n v="37"/>
    <m/>
    <n v="75"/>
    <n v="3"/>
    <n v="2"/>
    <m/>
    <s v="V"/>
    <m/>
    <n v="120"/>
    <n v="0.625"/>
    <n v="2.625"/>
    <n v="7"/>
    <m/>
    <m/>
    <m/>
    <x v="2"/>
    <m/>
  </r>
  <r>
    <x v="3"/>
    <n v="401154"/>
    <x v="482"/>
    <x v="2"/>
    <x v="7"/>
    <x v="1"/>
    <x v="26"/>
    <x v="3"/>
    <d v="2014-09-23T00:00:00"/>
    <n v="1154"/>
    <x v="1"/>
    <n v="0"/>
    <x v="17"/>
    <n v="3"/>
    <n v="39"/>
    <m/>
    <n v="98"/>
    <n v="3"/>
    <n v="2"/>
    <m/>
    <s v="V"/>
    <m/>
    <n v="120"/>
    <n v="0.81666666666666665"/>
    <n v="2.8166666666666664"/>
    <n v="7"/>
    <m/>
    <m/>
    <m/>
    <x v="2"/>
    <m/>
  </r>
  <r>
    <x v="3"/>
    <n v="401154"/>
    <x v="482"/>
    <x v="2"/>
    <x v="7"/>
    <x v="1"/>
    <x v="26"/>
    <x v="3"/>
    <m/>
    <m/>
    <x v="2"/>
    <n v="0"/>
    <x v="17"/>
    <n v="3"/>
    <n v="45"/>
    <n v="77"/>
    <n v="83"/>
    <n v="4"/>
    <n v="2"/>
    <m/>
    <s v="V"/>
    <m/>
    <n v="120"/>
    <n v="0.69166666666666665"/>
    <n v="2.6916666666666664"/>
    <n v="8"/>
    <m/>
    <m/>
    <m/>
    <x v="2"/>
    <m/>
  </r>
  <r>
    <x v="3"/>
    <n v="401154"/>
    <x v="482"/>
    <x v="2"/>
    <x v="7"/>
    <x v="1"/>
    <x v="26"/>
    <x v="3"/>
    <m/>
    <m/>
    <x v="3"/>
    <n v="0"/>
    <x v="17"/>
    <n v="3"/>
    <m/>
    <m/>
    <m/>
    <n v="3"/>
    <n v="2"/>
    <m/>
    <s v="V"/>
    <m/>
    <n v="120"/>
    <n v="0"/>
    <n v="2"/>
    <n v="7"/>
    <m/>
    <m/>
    <m/>
    <x v="2"/>
    <m/>
  </r>
  <r>
    <x v="3"/>
    <n v="401155"/>
    <x v="483"/>
    <x v="2"/>
    <x v="7"/>
    <x v="1"/>
    <x v="26"/>
    <x v="3"/>
    <m/>
    <n v="1155"/>
    <x v="1"/>
    <n v="0"/>
    <x v="17"/>
    <n v="3"/>
    <n v="45"/>
    <m/>
    <n v="81"/>
    <n v="3"/>
    <n v="3"/>
    <m/>
    <s v="V"/>
    <m/>
    <n v="120"/>
    <n v="0.67500000000000004"/>
    <n v="2.6749999999999998"/>
    <n v="8"/>
    <m/>
    <m/>
    <m/>
    <x v="2"/>
    <m/>
  </r>
  <r>
    <x v="3"/>
    <n v="401155"/>
    <x v="483"/>
    <x v="2"/>
    <x v="7"/>
    <x v="1"/>
    <x v="26"/>
    <x v="3"/>
    <m/>
    <m/>
    <x v="2"/>
    <n v="0"/>
    <x v="17"/>
    <n v="3"/>
    <n v="43"/>
    <n v="59"/>
    <n v="145"/>
    <n v="3"/>
    <n v="3"/>
    <m/>
    <s v="V"/>
    <m/>
    <n v="120"/>
    <n v="1.2083333333333333"/>
    <n v="3.208333333333333"/>
    <n v="8"/>
    <m/>
    <m/>
    <m/>
    <x v="2"/>
    <m/>
  </r>
  <r>
    <x v="3"/>
    <n v="401155"/>
    <x v="483"/>
    <x v="2"/>
    <x v="7"/>
    <x v="1"/>
    <x v="26"/>
    <x v="3"/>
    <m/>
    <m/>
    <x v="3"/>
    <n v="0"/>
    <x v="17"/>
    <n v="3"/>
    <n v="35"/>
    <n v="51"/>
    <n v="73"/>
    <n v="3"/>
    <n v="2"/>
    <m/>
    <s v="V"/>
    <m/>
    <n v="120"/>
    <n v="0.60833333333333328"/>
    <n v="2.6083333333333334"/>
    <n v="7"/>
    <m/>
    <m/>
    <m/>
    <x v="2"/>
    <m/>
  </r>
  <r>
    <x v="3"/>
    <n v="401141"/>
    <x v="484"/>
    <x v="2"/>
    <x v="7"/>
    <x v="1"/>
    <x v="27"/>
    <x v="3"/>
    <m/>
    <n v="1141"/>
    <x v="1"/>
    <n v="0"/>
    <x v="20"/>
    <n v="5"/>
    <n v="44"/>
    <m/>
    <n v="47"/>
    <n v="4"/>
    <n v="4"/>
    <m/>
    <s v="V"/>
    <m/>
    <n v="220.85714285714286"/>
    <n v="0.2128072445019405"/>
    <n v="4.2128072445019402"/>
    <n v="12"/>
    <m/>
    <m/>
    <m/>
    <x v="2"/>
    <m/>
  </r>
  <r>
    <x v="3"/>
    <n v="401141"/>
    <x v="484"/>
    <x v="2"/>
    <x v="7"/>
    <x v="1"/>
    <x v="27"/>
    <x v="3"/>
    <m/>
    <m/>
    <x v="2"/>
    <n v="0"/>
    <x v="20"/>
    <n v="5"/>
    <n v="44"/>
    <n v="166"/>
    <n v="25"/>
    <n v="4"/>
    <n v="4"/>
    <m/>
    <s v="V"/>
    <m/>
    <n v="220.85714285714286"/>
    <n v="0.11319534282018111"/>
    <n v="4.1131953428201813"/>
    <n v="12"/>
    <m/>
    <m/>
    <m/>
    <x v="2"/>
    <m/>
  </r>
  <r>
    <x v="3"/>
    <n v="401141"/>
    <x v="484"/>
    <x v="2"/>
    <x v="7"/>
    <x v="1"/>
    <x v="27"/>
    <x v="3"/>
    <m/>
    <m/>
    <x v="3"/>
    <n v="1"/>
    <x v="20"/>
    <n v="5"/>
    <n v="47"/>
    <n v="183"/>
    <n v="69"/>
    <n v="4"/>
    <n v="5"/>
    <m/>
    <s v="V"/>
    <m/>
    <n v="220.85714285714286"/>
    <n v="0.31241914618369987"/>
    <n v="4.3124191461837"/>
    <n v="13"/>
    <m/>
    <m/>
    <m/>
    <x v="2"/>
    <m/>
  </r>
  <r>
    <x v="3"/>
    <n v="401141"/>
    <x v="484"/>
    <x v="2"/>
    <x v="7"/>
    <x v="1"/>
    <x v="27"/>
    <x v="3"/>
    <m/>
    <m/>
    <x v="4"/>
    <n v="0"/>
    <x v="20"/>
    <n v="5"/>
    <n v="47"/>
    <n v="167"/>
    <n v="31"/>
    <n v="4"/>
    <n v="5"/>
    <m/>
    <s v="V"/>
    <m/>
    <n v="220.85714285714286"/>
    <n v="0.14036222509702459"/>
    <n v="4.1403622250970242"/>
    <n v="13"/>
    <m/>
    <m/>
    <m/>
    <x v="2"/>
    <m/>
  </r>
  <r>
    <x v="3"/>
    <n v="401152"/>
    <x v="485"/>
    <x v="2"/>
    <x v="7"/>
    <x v="1"/>
    <x v="27"/>
    <x v="3"/>
    <m/>
    <n v="1152"/>
    <x v="1"/>
    <n v="0"/>
    <x v="20"/>
    <n v="5"/>
    <n v="47"/>
    <m/>
    <n v="44"/>
    <n v="4"/>
    <n v="5"/>
    <m/>
    <s v="V"/>
    <m/>
    <n v="220.85714285714286"/>
    <n v="0.19922380336351875"/>
    <n v="4.1992238033635187"/>
    <n v="13"/>
    <m/>
    <m/>
    <m/>
    <x v="2"/>
    <m/>
  </r>
  <r>
    <x v="3"/>
    <n v="401152"/>
    <x v="485"/>
    <x v="2"/>
    <x v="7"/>
    <x v="1"/>
    <x v="27"/>
    <x v="3"/>
    <m/>
    <m/>
    <x v="2"/>
    <n v="1"/>
    <x v="20"/>
    <n v="6"/>
    <n v="43"/>
    <n v="138"/>
    <n v="25"/>
    <n v="5"/>
    <n v="5"/>
    <m/>
    <s v="V"/>
    <m/>
    <n v="220.85714285714286"/>
    <n v="0.11319534282018111"/>
    <n v="4.1131953428201813"/>
    <n v="14"/>
    <m/>
    <m/>
    <m/>
    <x v="2"/>
    <m/>
  </r>
  <r>
    <x v="3"/>
    <n v="401152"/>
    <x v="485"/>
    <x v="2"/>
    <x v="7"/>
    <x v="1"/>
    <x v="27"/>
    <x v="3"/>
    <m/>
    <m/>
    <x v="3"/>
    <n v="1"/>
    <x v="20"/>
    <n v="5"/>
    <n v="58"/>
    <n v="198"/>
    <n v="111"/>
    <n v="5"/>
    <n v="5"/>
    <m/>
    <s v="V"/>
    <m/>
    <n v="220.85714285714286"/>
    <n v="0.50258732212160417"/>
    <n v="4.5025873221216042"/>
    <n v="14"/>
    <m/>
    <m/>
    <m/>
    <x v="2"/>
    <m/>
  </r>
  <r>
    <x v="3"/>
    <n v="401152"/>
    <x v="485"/>
    <x v="2"/>
    <x v="7"/>
    <x v="1"/>
    <x v="27"/>
    <x v="3"/>
    <m/>
    <m/>
    <x v="4"/>
    <n v="0"/>
    <x v="20"/>
    <n v="5"/>
    <n v="41"/>
    <n v="120"/>
    <n v="84"/>
    <n v="5"/>
    <n v="3"/>
    <m/>
    <s v="V"/>
    <m/>
    <n v="220.85714285714286"/>
    <n v="0.38033635187580855"/>
    <n v="4.3803363518758083"/>
    <n v="12"/>
    <m/>
    <m/>
    <m/>
    <x v="2"/>
    <m/>
  </r>
  <r>
    <x v="3"/>
    <n v="401153"/>
    <x v="486"/>
    <x v="2"/>
    <x v="7"/>
    <x v="1"/>
    <x v="27"/>
    <x v="3"/>
    <m/>
    <n v="1153"/>
    <x v="1"/>
    <n v="0"/>
    <x v="20"/>
    <n v="5"/>
    <n v="47"/>
    <m/>
    <n v="61"/>
    <n v="4"/>
    <n v="5"/>
    <m/>
    <s v="V"/>
    <m/>
    <n v="220.85714285714286"/>
    <n v="0.27619663648124193"/>
    <n v="4.2761966364812416"/>
    <n v="13"/>
    <m/>
    <m/>
    <m/>
    <x v="2"/>
    <m/>
  </r>
  <r>
    <x v="3"/>
    <n v="401153"/>
    <x v="486"/>
    <x v="2"/>
    <x v="7"/>
    <x v="1"/>
    <x v="27"/>
    <x v="3"/>
    <m/>
    <m/>
    <x v="2"/>
    <n v="1"/>
    <x v="20"/>
    <n v="5"/>
    <n v="47"/>
    <n v="176"/>
    <n v="104"/>
    <n v="5"/>
    <n v="4"/>
    <m/>
    <s v="V"/>
    <m/>
    <n v="220.85714285714286"/>
    <n v="0.47089262613195343"/>
    <n v="4.4708926261319535"/>
    <n v="13"/>
    <m/>
    <m/>
    <m/>
    <x v="2"/>
    <m/>
  </r>
  <r>
    <x v="3"/>
    <n v="401153"/>
    <x v="486"/>
    <x v="2"/>
    <x v="7"/>
    <x v="1"/>
    <x v="27"/>
    <x v="3"/>
    <m/>
    <m/>
    <x v="3"/>
    <n v="1"/>
    <x v="20"/>
    <n v="5"/>
    <n v="50"/>
    <n v="180"/>
    <n v="89"/>
    <n v="4"/>
    <n v="5"/>
    <m/>
    <s v="V"/>
    <m/>
    <n v="220.85714285714286"/>
    <n v="0.40297542043984474"/>
    <n v="4.4029754204398444"/>
    <n v="13"/>
    <m/>
    <m/>
    <m/>
    <x v="2"/>
    <m/>
  </r>
  <r>
    <x v="3"/>
    <n v="401153"/>
    <x v="486"/>
    <x v="2"/>
    <x v="7"/>
    <x v="1"/>
    <x v="27"/>
    <x v="3"/>
    <m/>
    <m/>
    <x v="4"/>
    <n v="0"/>
    <x v="20"/>
    <n v="5"/>
    <n v="51"/>
    <n v="177"/>
    <n v="64"/>
    <n v="4"/>
    <n v="5"/>
    <m/>
    <s v="V"/>
    <m/>
    <n v="220.85714285714286"/>
    <n v="0.28978007761966362"/>
    <n v="4.289780077619664"/>
    <n v="13"/>
    <m/>
    <m/>
    <m/>
    <x v="2"/>
    <m/>
  </r>
  <r>
    <x v="3"/>
    <n v="401147"/>
    <x v="487"/>
    <x v="2"/>
    <x v="7"/>
    <x v="1"/>
    <x v="28"/>
    <x v="3"/>
    <m/>
    <n v="1147"/>
    <x v="1"/>
    <n v="2"/>
    <x v="19"/>
    <n v="7"/>
    <n v="56"/>
    <m/>
    <n v="52"/>
    <n v="5"/>
    <n v="8"/>
    <m/>
    <s v="V"/>
    <m/>
    <n v="270.5"/>
    <n v="0.19223659889094269"/>
    <n v="5.1922365988909425"/>
    <n v="18"/>
    <m/>
    <m/>
    <m/>
    <x v="2"/>
    <m/>
  </r>
  <r>
    <x v="3"/>
    <n v="401147"/>
    <x v="487"/>
    <x v="2"/>
    <x v="7"/>
    <x v="1"/>
    <x v="28"/>
    <x v="3"/>
    <m/>
    <m/>
    <x v="2"/>
    <n v="2"/>
    <x v="19"/>
    <n v="6"/>
    <n v="60"/>
    <n v="206"/>
    <n v="160"/>
    <n v="5"/>
    <n v="10"/>
    <m/>
    <s v="V"/>
    <m/>
    <n v="270.5"/>
    <n v="0.59149722735674681"/>
    <n v="5.5914972273567471"/>
    <n v="20"/>
    <m/>
    <m/>
    <m/>
    <x v="2"/>
    <m/>
  </r>
  <r>
    <x v="3"/>
    <n v="401147"/>
    <x v="487"/>
    <x v="2"/>
    <x v="7"/>
    <x v="1"/>
    <x v="28"/>
    <x v="3"/>
    <m/>
    <m/>
    <x v="3"/>
    <n v="2"/>
    <x v="19"/>
    <n v="6"/>
    <n v="60"/>
    <n v="217"/>
    <n v="119"/>
    <n v="6"/>
    <n v="8"/>
    <m/>
    <s v="V"/>
    <m/>
    <n v="270.5"/>
    <n v="0.43992606284658042"/>
    <n v="5.4399260628465802"/>
    <n v="19"/>
    <m/>
    <m/>
    <m/>
    <x v="2"/>
    <m/>
  </r>
  <r>
    <x v="3"/>
    <n v="401147"/>
    <x v="487"/>
    <x v="2"/>
    <x v="7"/>
    <x v="1"/>
    <x v="28"/>
    <x v="3"/>
    <m/>
    <m/>
    <x v="4"/>
    <n v="2"/>
    <x v="19"/>
    <n v="6"/>
    <n v="60"/>
    <n v="211"/>
    <n v="119"/>
    <n v="5"/>
    <n v="10"/>
    <m/>
    <s v="V"/>
    <m/>
    <n v="270.5"/>
    <n v="0.43992606284658042"/>
    <n v="5.4399260628465802"/>
    <n v="20"/>
    <m/>
    <m/>
    <m/>
    <x v="2"/>
    <m/>
  </r>
  <r>
    <x v="3"/>
    <n v="401148"/>
    <x v="488"/>
    <x v="2"/>
    <x v="7"/>
    <x v="1"/>
    <x v="28"/>
    <x v="3"/>
    <m/>
    <n v="1148"/>
    <x v="1"/>
    <n v="3"/>
    <x v="19"/>
    <n v="7"/>
    <n v="62"/>
    <m/>
    <n v="48"/>
    <n v="5"/>
    <n v="9"/>
    <m/>
    <s v="V"/>
    <m/>
    <n v="270.5"/>
    <n v="0.17744916820702403"/>
    <n v="5.1774491682070236"/>
    <n v="19"/>
    <m/>
    <m/>
    <m/>
    <x v="2"/>
    <m/>
  </r>
  <r>
    <x v="3"/>
    <n v="401148"/>
    <x v="488"/>
    <x v="2"/>
    <x v="7"/>
    <x v="1"/>
    <x v="28"/>
    <x v="3"/>
    <m/>
    <m/>
    <x v="2"/>
    <n v="2"/>
    <x v="19"/>
    <n v="6"/>
    <n v="58"/>
    <n v="217"/>
    <n v="73"/>
    <n v="5"/>
    <n v="6"/>
    <m/>
    <s v="V"/>
    <m/>
    <n v="270.5"/>
    <n v="0.26987060998151569"/>
    <n v="5.269870609981516"/>
    <n v="16"/>
    <m/>
    <m/>
    <m/>
    <x v="2"/>
    <m/>
  </r>
  <r>
    <x v="3"/>
    <n v="401148"/>
    <x v="488"/>
    <x v="2"/>
    <x v="7"/>
    <x v="1"/>
    <x v="28"/>
    <x v="3"/>
    <m/>
    <m/>
    <x v="3"/>
    <n v="0"/>
    <x v="20"/>
    <n v="6"/>
    <n v="55"/>
    <n v="165"/>
    <n v="28"/>
    <n v="5"/>
    <n v="7"/>
    <m/>
    <s v="V"/>
    <m/>
    <n v="220.85714285714286"/>
    <n v="0.12677878395860284"/>
    <n v="4.1267787839586028"/>
    <n v="16"/>
    <m/>
    <m/>
    <m/>
    <x v="2"/>
    <m/>
  </r>
  <r>
    <x v="3"/>
    <n v="401148"/>
    <x v="488"/>
    <x v="2"/>
    <x v="7"/>
    <x v="1"/>
    <x v="28"/>
    <x v="3"/>
    <m/>
    <m/>
    <x v="4"/>
    <n v="2"/>
    <x v="20"/>
    <n v="5"/>
    <n v="40"/>
    <n v="115"/>
    <n v="62"/>
    <n v="3"/>
    <n v="5"/>
    <m/>
    <s v="V"/>
    <m/>
    <n v="220.85714285714286"/>
    <n v="0.28072445019404918"/>
    <n v="4.2807244501940493"/>
    <n v="12"/>
    <m/>
    <m/>
    <m/>
    <x v="2"/>
    <m/>
  </r>
  <r>
    <x v="3"/>
    <n v="401149"/>
    <x v="489"/>
    <x v="2"/>
    <x v="7"/>
    <x v="1"/>
    <x v="28"/>
    <x v="3"/>
    <m/>
    <n v="1149"/>
    <x v="1"/>
    <n v="2"/>
    <x v="19"/>
    <n v="6"/>
    <n v="56"/>
    <m/>
    <n v="35"/>
    <n v="4"/>
    <n v="7"/>
    <m/>
    <s v="V"/>
    <m/>
    <n v="270.5"/>
    <n v="0.12939001848428835"/>
    <n v="5.1293900184842887"/>
    <n v="16"/>
    <m/>
    <m/>
    <m/>
    <x v="2"/>
    <m/>
  </r>
  <r>
    <x v="3"/>
    <n v="401149"/>
    <x v="489"/>
    <x v="2"/>
    <x v="7"/>
    <x v="1"/>
    <x v="28"/>
    <x v="3"/>
    <m/>
    <m/>
    <x v="2"/>
    <n v="2"/>
    <x v="19"/>
    <n v="6"/>
    <n v="62"/>
    <n v="225"/>
    <n v="143"/>
    <n v="4"/>
    <n v="9"/>
    <m/>
    <s v="V"/>
    <m/>
    <n v="270.5"/>
    <n v="0.52865064695009245"/>
    <n v="5.5286506469500925"/>
    <n v="18"/>
    <m/>
    <m/>
    <m/>
    <x v="2"/>
    <m/>
  </r>
  <r>
    <x v="3"/>
    <n v="401149"/>
    <x v="489"/>
    <x v="2"/>
    <x v="7"/>
    <x v="1"/>
    <x v="28"/>
    <x v="3"/>
    <m/>
    <m/>
    <x v="3"/>
    <n v="2"/>
    <x v="20"/>
    <n v="6"/>
    <n v="50"/>
    <n v="194"/>
    <n v="51"/>
    <n v="5"/>
    <n v="7"/>
    <m/>
    <s v="V"/>
    <m/>
    <n v="220.85714285714286"/>
    <n v="0.23091849935316947"/>
    <n v="4.2309184993531694"/>
    <n v="16"/>
    <m/>
    <m/>
    <m/>
    <x v="2"/>
    <m/>
  </r>
  <r>
    <x v="3"/>
    <n v="401149"/>
    <x v="489"/>
    <x v="2"/>
    <x v="7"/>
    <x v="1"/>
    <x v="28"/>
    <x v="3"/>
    <m/>
    <m/>
    <x v="4"/>
    <n v="2"/>
    <x v="19"/>
    <n v="6"/>
    <n v="51"/>
    <n v="207"/>
    <n v="124"/>
    <n v="5"/>
    <n v="6"/>
    <m/>
    <s v="V"/>
    <m/>
    <n v="270.5"/>
    <n v="0.45841035120147872"/>
    <n v="5.4584103512014783"/>
    <n v="16"/>
    <m/>
    <m/>
    <m/>
    <x v="2"/>
    <m/>
  </r>
  <r>
    <x v="3"/>
    <n v="401144"/>
    <x v="490"/>
    <x v="2"/>
    <x v="7"/>
    <x v="1"/>
    <x v="29"/>
    <x v="3"/>
    <m/>
    <n v="1144"/>
    <x v="1"/>
    <n v="2"/>
    <x v="16"/>
    <n v="7"/>
    <n v="73"/>
    <m/>
    <n v="175"/>
    <n v="5"/>
    <n v="10"/>
    <m/>
    <s v="E"/>
    <m/>
    <n v="265.89999999999998"/>
    <n v="0.65814215870628057"/>
    <n v="6.6581421587062808"/>
    <n v="21"/>
    <m/>
    <m/>
    <m/>
    <x v="2"/>
    <m/>
  </r>
  <r>
    <x v="3"/>
    <n v="401144"/>
    <x v="490"/>
    <x v="2"/>
    <x v="7"/>
    <x v="1"/>
    <x v="29"/>
    <x v="3"/>
    <m/>
    <m/>
    <x v="2"/>
    <n v="1"/>
    <x v="15"/>
    <n v="8"/>
    <n v="70"/>
    <n v="276"/>
    <n v="70"/>
    <n v="5"/>
    <n v="13"/>
    <m/>
    <s v="DR"/>
    <m/>
    <n v="279.3"/>
    <n v="0.25062656641604009"/>
    <n v="7.2506265664160399"/>
    <n v="25"/>
    <m/>
    <m/>
    <m/>
    <x v="2"/>
    <m/>
  </r>
  <r>
    <x v="3"/>
    <n v="401144"/>
    <x v="490"/>
    <x v="2"/>
    <x v="7"/>
    <x v="1"/>
    <x v="29"/>
    <x v="3"/>
    <m/>
    <m/>
    <x v="3"/>
    <n v="3"/>
    <x v="15"/>
    <n v="8"/>
    <n v="81"/>
    <n v="271"/>
    <n v="124"/>
    <n v="5"/>
    <n v="16"/>
    <m/>
    <s v="DR"/>
    <m/>
    <n v="279.3"/>
    <n v="0.44396706050841389"/>
    <n v="7.4439670605084141"/>
    <n v="28"/>
    <m/>
    <m/>
    <m/>
    <x v="2"/>
    <m/>
  </r>
  <r>
    <x v="3"/>
    <n v="401144"/>
    <x v="490"/>
    <x v="2"/>
    <x v="7"/>
    <x v="1"/>
    <x v="29"/>
    <x v="3"/>
    <m/>
    <m/>
    <x v="4"/>
    <n v="1"/>
    <x v="16"/>
    <n v="7"/>
    <n v="77"/>
    <n v="249"/>
    <n v="233"/>
    <n v="5"/>
    <n v="12"/>
    <m/>
    <s v="E"/>
    <m/>
    <n v="265.89999999999998"/>
    <n v="0.87626927416321931"/>
    <n v="6.876269274163219"/>
    <n v="23"/>
    <m/>
    <m/>
    <m/>
    <x v="2"/>
    <m/>
  </r>
  <r>
    <x v="3"/>
    <n v="401145"/>
    <x v="491"/>
    <x v="2"/>
    <x v="7"/>
    <x v="1"/>
    <x v="29"/>
    <x v="3"/>
    <m/>
    <n v="1145"/>
    <x v="1"/>
    <n v="1"/>
    <x v="16"/>
    <n v="7"/>
    <n v="79"/>
    <m/>
    <n v="98"/>
    <n v="5"/>
    <n v="15"/>
    <m/>
    <s v="DR"/>
    <m/>
    <n v="265.89999999999998"/>
    <n v="0.36855960887551714"/>
    <n v="6.3685596088755174"/>
    <n v="26"/>
    <m/>
    <m/>
    <m/>
    <x v="2"/>
    <m/>
  </r>
  <r>
    <x v="3"/>
    <n v="401145"/>
    <x v="491"/>
    <x v="2"/>
    <x v="7"/>
    <x v="1"/>
    <x v="29"/>
    <x v="3"/>
    <m/>
    <m/>
    <x v="2"/>
    <n v="1"/>
    <x v="15"/>
    <n v="8"/>
    <n v="63"/>
    <n v="221"/>
    <n v="145"/>
    <n v="5"/>
    <n v="8"/>
    <m/>
    <s v="V"/>
    <m/>
    <n v="279.3"/>
    <n v="0.51915503043322586"/>
    <n v="7.5191550304332262"/>
    <n v="20"/>
    <m/>
    <m/>
    <m/>
    <x v="2"/>
    <m/>
  </r>
  <r>
    <x v="3"/>
    <n v="401145"/>
    <x v="491"/>
    <x v="2"/>
    <x v="7"/>
    <x v="1"/>
    <x v="29"/>
    <x v="3"/>
    <m/>
    <m/>
    <x v="3"/>
    <n v="2"/>
    <x v="15"/>
    <n v="8"/>
    <n v="78"/>
    <n v="251"/>
    <n v="81"/>
    <n v="5"/>
    <n v="17"/>
    <m/>
    <s v="DR"/>
    <m/>
    <n v="279.3"/>
    <n v="0.29001074113856068"/>
    <n v="7.2900107411385608"/>
    <n v="29"/>
    <m/>
    <m/>
    <m/>
    <x v="2"/>
    <m/>
  </r>
  <r>
    <x v="3"/>
    <n v="401145"/>
    <x v="491"/>
    <x v="2"/>
    <x v="7"/>
    <x v="1"/>
    <x v="29"/>
    <x v="3"/>
    <m/>
    <m/>
    <x v="4"/>
    <n v="1"/>
    <x v="16"/>
    <n v="7"/>
    <n v="64"/>
    <n v="245"/>
    <n v="76"/>
    <n v="5"/>
    <n v="10"/>
    <m/>
    <s v="V"/>
    <m/>
    <n v="265.89999999999998"/>
    <n v="0.28582173749529899"/>
    <n v="6.2858217374952989"/>
    <n v="21"/>
    <m/>
    <m/>
    <m/>
    <x v="2"/>
    <m/>
  </r>
  <r>
    <x v="3"/>
    <n v="401146"/>
    <x v="492"/>
    <x v="2"/>
    <x v="7"/>
    <x v="1"/>
    <x v="29"/>
    <x v="3"/>
    <m/>
    <n v="1146"/>
    <x v="1"/>
    <n v="1"/>
    <x v="16"/>
    <n v="7"/>
    <n v="81"/>
    <m/>
    <n v="229"/>
    <n v="5"/>
    <n v="12"/>
    <m/>
    <s v="V"/>
    <m/>
    <n v="265.89999999999998"/>
    <n v="0.86122602482136146"/>
    <n v="6.8612260248213612"/>
    <n v="23"/>
    <m/>
    <m/>
    <m/>
    <x v="2"/>
    <m/>
  </r>
  <r>
    <x v="3"/>
    <n v="401146"/>
    <x v="492"/>
    <x v="2"/>
    <x v="7"/>
    <x v="1"/>
    <x v="29"/>
    <x v="3"/>
    <m/>
    <m/>
    <x v="2"/>
    <n v="3"/>
    <x v="19"/>
    <n v="6"/>
    <n v="79"/>
    <n v="263"/>
    <n v="92"/>
    <n v="5"/>
    <n v="11"/>
    <m/>
    <s v="V"/>
    <m/>
    <n v="270.5"/>
    <n v="0.34011090573012936"/>
    <n v="5.3401109057301293"/>
    <n v="21"/>
    <m/>
    <m/>
    <m/>
    <x v="2"/>
    <m/>
  </r>
  <r>
    <x v="3"/>
    <n v="401146"/>
    <x v="492"/>
    <x v="2"/>
    <x v="7"/>
    <x v="1"/>
    <x v="29"/>
    <x v="3"/>
    <m/>
    <m/>
    <x v="3"/>
    <n v="4"/>
    <x v="16"/>
    <n v="8"/>
    <n v="82"/>
    <n v="278"/>
    <n v="281"/>
    <n v="5"/>
    <n v="18"/>
    <m/>
    <s v="DR"/>
    <m/>
    <n v="265.89999999999998"/>
    <n v="1.0567882662655135"/>
    <n v="7.0567882662655137"/>
    <n v="29"/>
    <m/>
    <m/>
    <m/>
    <x v="2"/>
    <m/>
  </r>
  <r>
    <x v="3"/>
    <n v="401146"/>
    <x v="492"/>
    <x v="2"/>
    <x v="7"/>
    <x v="1"/>
    <x v="29"/>
    <x v="3"/>
    <m/>
    <m/>
    <x v="4"/>
    <n v="2"/>
    <x v="15"/>
    <n v="8"/>
    <n v="67"/>
    <n v="275"/>
    <n v="68"/>
    <n v="5"/>
    <n v="8"/>
    <m/>
    <s v="V"/>
    <m/>
    <n v="279.3"/>
    <n v="0.24346580737558179"/>
    <n v="7.243465807375582"/>
    <n v="20"/>
    <m/>
    <m/>
    <m/>
    <x v="2"/>
    <m/>
  </r>
  <r>
    <x v="3"/>
    <n v="401139"/>
    <x v="493"/>
    <x v="2"/>
    <x v="7"/>
    <x v="1"/>
    <x v="30"/>
    <x v="3"/>
    <m/>
    <n v="1139"/>
    <x v="1"/>
    <n v="2"/>
    <x v="15"/>
    <n v="8"/>
    <n v="80"/>
    <m/>
    <n v="49"/>
    <n v="4"/>
    <n v="15"/>
    <m/>
    <s v="DR"/>
    <m/>
    <n v="279.3"/>
    <n v="0.17543859649122806"/>
    <n v="7.1754385964912277"/>
    <n v="26"/>
    <m/>
    <m/>
    <m/>
    <x v="2"/>
    <m/>
  </r>
  <r>
    <x v="3"/>
    <n v="401139"/>
    <x v="493"/>
    <x v="2"/>
    <x v="7"/>
    <x v="1"/>
    <x v="30"/>
    <x v="3"/>
    <m/>
    <m/>
    <x v="2"/>
    <n v="2"/>
    <x v="16"/>
    <n v="7"/>
    <n v="83"/>
    <n v="262"/>
    <n v="164"/>
    <n v="5"/>
    <n v="14"/>
    <m/>
    <s v="DR"/>
    <m/>
    <n v="265.89999999999998"/>
    <n v="0.61677322301617155"/>
    <n v="6.6167732230161711"/>
    <n v="25"/>
    <m/>
    <m/>
    <m/>
    <x v="2"/>
    <m/>
  </r>
  <r>
    <x v="3"/>
    <n v="401139"/>
    <x v="493"/>
    <x v="2"/>
    <x v="7"/>
    <x v="1"/>
    <x v="30"/>
    <x v="3"/>
    <m/>
    <m/>
    <x v="3"/>
    <n v="1"/>
    <x v="15"/>
    <n v="8"/>
    <n v="90"/>
    <n v="261"/>
    <n v="173"/>
    <n v="5"/>
    <n v="14"/>
    <m/>
    <s v="DR"/>
    <m/>
    <n v="279.3"/>
    <n v="0.6194056569996419"/>
    <n v="7.6194056569996418"/>
    <n v="26"/>
    <m/>
    <m/>
    <m/>
    <x v="2"/>
    <m/>
  </r>
  <r>
    <x v="3"/>
    <n v="401139"/>
    <x v="493"/>
    <x v="2"/>
    <x v="7"/>
    <x v="1"/>
    <x v="30"/>
    <x v="3"/>
    <m/>
    <m/>
    <x v="4"/>
    <n v="2"/>
    <x v="15"/>
    <n v="8"/>
    <n v="92"/>
    <n v="253"/>
    <n v="172"/>
    <n v="5"/>
    <n v="19"/>
    <m/>
    <s v="DR"/>
    <m/>
    <n v="279.3"/>
    <n v="0.61582527747941285"/>
    <n v="7.6158252774794128"/>
    <n v="31"/>
    <m/>
    <m/>
    <m/>
    <x v="2"/>
    <m/>
  </r>
  <r>
    <x v="3"/>
    <n v="401140"/>
    <x v="494"/>
    <x v="2"/>
    <x v="7"/>
    <x v="1"/>
    <x v="30"/>
    <x v="3"/>
    <m/>
    <n v="1140"/>
    <x v="1"/>
    <n v="2"/>
    <x v="15"/>
    <n v="8"/>
    <n v="80"/>
    <m/>
    <n v="230"/>
    <n v="5"/>
    <n v="12"/>
    <m/>
    <s v="E "/>
    <m/>
    <n v="279.3"/>
    <n v="0.82348728965270312"/>
    <n v="7.8234872896527028"/>
    <n v="24"/>
    <m/>
    <m/>
    <m/>
    <x v="2"/>
    <m/>
  </r>
  <r>
    <x v="3"/>
    <n v="401140"/>
    <x v="494"/>
    <x v="2"/>
    <x v="7"/>
    <x v="1"/>
    <x v="30"/>
    <x v="3"/>
    <m/>
    <m/>
    <x v="2"/>
    <n v="1"/>
    <x v="11"/>
    <n v="9"/>
    <n v="95"/>
    <n v="260"/>
    <n v="84"/>
    <n v="4"/>
    <n v="21"/>
    <m/>
    <s v="DR"/>
    <m/>
    <n v="257.25"/>
    <n v="0.32653061224489793"/>
    <n v="8.3265306122448983"/>
    <n v="33"/>
    <m/>
    <m/>
    <m/>
    <x v="2"/>
    <m/>
  </r>
  <r>
    <x v="3"/>
    <n v="401140"/>
    <x v="494"/>
    <x v="2"/>
    <x v="7"/>
    <x v="1"/>
    <x v="30"/>
    <x v="3"/>
    <m/>
    <m/>
    <x v="3"/>
    <n v="1"/>
    <x v="11"/>
    <n v="9"/>
    <n v="90"/>
    <n v="241"/>
    <n v="93"/>
    <n v="3"/>
    <n v="20"/>
    <m/>
    <s v="DR"/>
    <m/>
    <n v="257.25"/>
    <n v="0.36151603498542273"/>
    <n v="8.3615160349854225"/>
    <n v="31"/>
    <m/>
    <m/>
    <m/>
    <x v="2"/>
    <m/>
  </r>
  <r>
    <x v="3"/>
    <n v="401140"/>
    <x v="494"/>
    <x v="2"/>
    <x v="7"/>
    <x v="1"/>
    <x v="30"/>
    <x v="3"/>
    <m/>
    <m/>
    <x v="4"/>
    <n v="1"/>
    <x v="15"/>
    <n v="8"/>
    <n v="86"/>
    <n v="251"/>
    <n v="192"/>
    <n v="4"/>
    <n v="10"/>
    <m/>
    <s v="DR"/>
    <m/>
    <n v="279.3"/>
    <n v="0.68743286788399571"/>
    <n v="7.687432867883996"/>
    <n v="21"/>
    <m/>
    <m/>
    <m/>
    <x v="2"/>
    <m/>
  </r>
  <r>
    <x v="3"/>
    <n v="401143"/>
    <x v="495"/>
    <x v="2"/>
    <x v="7"/>
    <x v="1"/>
    <x v="30"/>
    <x v="3"/>
    <m/>
    <n v="1143"/>
    <x v="1"/>
    <n v="2"/>
    <x v="16"/>
    <n v="7"/>
    <n v="95"/>
    <n v="303"/>
    <n v="236"/>
    <n v="5"/>
    <n v="15"/>
    <m/>
    <s v="DR"/>
    <m/>
    <n v="265.89999999999998"/>
    <n v="0.88755171116961273"/>
    <n v="6.8875517111696123"/>
    <n v="26"/>
    <m/>
    <m/>
    <m/>
    <x v="2"/>
    <m/>
  </r>
  <r>
    <x v="3"/>
    <n v="401143"/>
    <x v="495"/>
    <x v="2"/>
    <x v="7"/>
    <x v="1"/>
    <x v="30"/>
    <x v="3"/>
    <m/>
    <m/>
    <x v="2"/>
    <n v="1"/>
    <x v="11"/>
    <n v="9"/>
    <n v="85"/>
    <n v="274"/>
    <n v="48"/>
    <n v="5"/>
    <n v="20"/>
    <m/>
    <s v="DR"/>
    <m/>
    <n v="257.25"/>
    <n v="0.18658892128279883"/>
    <n v="8.186588921282798"/>
    <n v="33"/>
    <m/>
    <m/>
    <m/>
    <x v="2"/>
    <m/>
  </r>
  <r>
    <x v="3"/>
    <n v="401143"/>
    <x v="495"/>
    <x v="2"/>
    <x v="7"/>
    <x v="1"/>
    <x v="30"/>
    <x v="3"/>
    <m/>
    <m/>
    <x v="3"/>
    <n v="1"/>
    <x v="15"/>
    <n v="8"/>
    <n v="95"/>
    <n v="302"/>
    <n v="204"/>
    <n v="5"/>
    <n v="13"/>
    <m/>
    <s v="V"/>
    <m/>
    <n v="279.3"/>
    <n v="0.73039742212674541"/>
    <n v="7.7303974221267451"/>
    <n v="25"/>
    <m/>
    <m/>
    <m/>
    <x v="2"/>
    <m/>
  </r>
  <r>
    <x v="3"/>
    <n v="401143"/>
    <x v="495"/>
    <x v="2"/>
    <x v="7"/>
    <x v="1"/>
    <x v="30"/>
    <x v="3"/>
    <m/>
    <m/>
    <x v="4"/>
    <n v="1"/>
    <x v="16"/>
    <n v="7"/>
    <n v="82"/>
    <n v="286"/>
    <n v="55"/>
    <n v="5"/>
    <n v="11"/>
    <m/>
    <s v="V"/>
    <m/>
    <n v="265.89999999999998"/>
    <n v="0.20684467845054533"/>
    <n v="6.2068446784505458"/>
    <n v="22"/>
    <m/>
    <m/>
    <m/>
    <x v="2"/>
    <m/>
  </r>
  <r>
    <x v="3"/>
    <n v="401136"/>
    <x v="496"/>
    <x v="2"/>
    <x v="7"/>
    <x v="1"/>
    <x v="31"/>
    <x v="3"/>
    <m/>
    <n v="1136"/>
    <x v="1"/>
    <n v="1"/>
    <x v="15"/>
    <n v="8"/>
    <n v="88"/>
    <m/>
    <n v="140"/>
    <n v="3"/>
    <n v="18"/>
    <n v="11"/>
    <s v="TS"/>
    <n v="1"/>
    <n v="279.3"/>
    <n v="0.50125313283208017"/>
    <n v="7.5012531328320797"/>
    <n v="28"/>
    <m/>
    <m/>
    <m/>
    <x v="2"/>
    <m/>
  </r>
  <r>
    <x v="3"/>
    <n v="401136"/>
    <x v="496"/>
    <x v="2"/>
    <x v="7"/>
    <x v="1"/>
    <x v="31"/>
    <x v="3"/>
    <m/>
    <m/>
    <x v="2"/>
    <n v="2"/>
    <x v="11"/>
    <n v="9"/>
    <n v="94"/>
    <n v="295"/>
    <n v="199"/>
    <n v="4"/>
    <n v="17"/>
    <m/>
    <s v="DR"/>
    <m/>
    <n v="257.25"/>
    <n v="0.77356656948493685"/>
    <n v="8.7735665694849363"/>
    <n v="29"/>
    <m/>
    <m/>
    <m/>
    <x v="2"/>
    <m/>
  </r>
  <r>
    <x v="3"/>
    <n v="401136"/>
    <x v="496"/>
    <x v="2"/>
    <x v="7"/>
    <x v="1"/>
    <x v="31"/>
    <x v="3"/>
    <m/>
    <m/>
    <x v="3"/>
    <n v="2"/>
    <x v="11"/>
    <n v="9"/>
    <n v="87"/>
    <n v="244"/>
    <n v="103"/>
    <n v="3"/>
    <n v="17"/>
    <n v="17"/>
    <s v="TS"/>
    <n v="2"/>
    <n v="257.25"/>
    <n v="0.40038872691933919"/>
    <n v="8.4003887269193385"/>
    <n v="28"/>
    <m/>
    <m/>
    <m/>
    <x v="2"/>
    <m/>
  </r>
  <r>
    <x v="3"/>
    <n v="401136"/>
    <x v="496"/>
    <x v="2"/>
    <x v="7"/>
    <x v="1"/>
    <x v="31"/>
    <x v="3"/>
    <m/>
    <m/>
    <x v="4"/>
    <n v="2"/>
    <x v="12"/>
    <n v="10"/>
    <n v="120"/>
    <n v="244"/>
    <n v="136"/>
    <n v="3"/>
    <n v="22"/>
    <n v="45"/>
    <s v="TS"/>
    <n v="2"/>
    <n v="207.25"/>
    <n v="0.65621230398069963"/>
    <n v="9.6562123039807002"/>
    <n v="34"/>
    <m/>
    <m/>
    <m/>
    <x v="2"/>
    <m/>
  </r>
  <r>
    <x v="3"/>
    <n v="401142"/>
    <x v="497"/>
    <x v="2"/>
    <x v="7"/>
    <x v="1"/>
    <x v="31"/>
    <x v="3"/>
    <m/>
    <n v="1142"/>
    <x v="1"/>
    <n v="2"/>
    <x v="11"/>
    <n v="9"/>
    <n v="103"/>
    <m/>
    <n v="137"/>
    <n v="3"/>
    <n v="21"/>
    <n v="10"/>
    <s v="TS"/>
    <n v="1"/>
    <n v="257.25"/>
    <n v="0.53255587949465499"/>
    <n v="8.5325558794946552"/>
    <n v="32"/>
    <m/>
    <m/>
    <m/>
    <x v="2"/>
    <m/>
  </r>
  <r>
    <x v="3"/>
    <n v="401142"/>
    <x v="497"/>
    <x v="2"/>
    <x v="7"/>
    <x v="1"/>
    <x v="31"/>
    <x v="3"/>
    <m/>
    <m/>
    <x v="2"/>
    <n v="2"/>
    <x v="15"/>
    <n v="8"/>
    <n v="101"/>
    <n v="298"/>
    <n v="119"/>
    <n v="3"/>
    <n v="18"/>
    <n v="10"/>
    <s v="TS"/>
    <n v="1"/>
    <n v="279.3"/>
    <n v="0.42606516290726815"/>
    <n v="7.4260651629072685"/>
    <n v="28"/>
    <m/>
    <m/>
    <m/>
    <x v="2"/>
    <m/>
  </r>
  <r>
    <x v="3"/>
    <n v="401142"/>
    <x v="497"/>
    <x v="2"/>
    <x v="7"/>
    <x v="1"/>
    <x v="31"/>
    <x v="3"/>
    <m/>
    <m/>
    <x v="3"/>
    <n v="1"/>
    <x v="12"/>
    <n v="10"/>
    <n v="102"/>
    <n v="319"/>
    <n v="86"/>
    <n v="4"/>
    <n v="18"/>
    <m/>
    <s v="DR"/>
    <m/>
    <n v="207.25"/>
    <n v="0.41495778045838361"/>
    <n v="9.4149577804583835"/>
    <n v="31"/>
    <m/>
    <m/>
    <m/>
    <x v="2"/>
    <m/>
  </r>
  <r>
    <x v="3"/>
    <n v="401142"/>
    <x v="497"/>
    <x v="2"/>
    <x v="7"/>
    <x v="1"/>
    <x v="31"/>
    <x v="3"/>
    <m/>
    <m/>
    <x v="4"/>
    <n v="1"/>
    <x v="11"/>
    <n v="9"/>
    <n v="110"/>
    <n v="303"/>
    <n v="248"/>
    <n v="3"/>
    <n v="21"/>
    <n v="19"/>
    <s v="TS"/>
    <n v="1"/>
    <n v="257.25"/>
    <n v="0.96404275996112732"/>
    <n v="8.9640427599611279"/>
    <n v="32"/>
    <m/>
    <m/>
    <m/>
    <x v="2"/>
    <m/>
  </r>
  <r>
    <x v="3"/>
    <n v="401158"/>
    <x v="498"/>
    <x v="2"/>
    <x v="7"/>
    <x v="1"/>
    <x v="31"/>
    <x v="3"/>
    <m/>
    <n v="1158"/>
    <x v="1"/>
    <n v="1"/>
    <x v="11"/>
    <n v="9"/>
    <n v="105"/>
    <m/>
    <n v="232"/>
    <n v="4"/>
    <n v="20"/>
    <n v="11"/>
    <s v="TS"/>
    <n v="1"/>
    <n v="257.25"/>
    <n v="0.90184645286686105"/>
    <n v="8.9018464528668613"/>
    <n v="32"/>
    <m/>
    <m/>
    <m/>
    <x v="2"/>
    <m/>
  </r>
  <r>
    <x v="3"/>
    <n v="401158"/>
    <x v="498"/>
    <x v="2"/>
    <x v="7"/>
    <x v="1"/>
    <x v="31"/>
    <x v="3"/>
    <m/>
    <m/>
    <x v="2"/>
    <n v="2"/>
    <x v="12"/>
    <n v="10"/>
    <n v="102"/>
    <n v="290"/>
    <n v="45"/>
    <n v="4"/>
    <n v="22"/>
    <n v="11"/>
    <s v="TS"/>
    <n v="1"/>
    <n v="207.25"/>
    <n v="0.21712907117008443"/>
    <n v="9.2171290711700848"/>
    <n v="35"/>
    <m/>
    <m/>
    <m/>
    <x v="2"/>
    <m/>
  </r>
  <r>
    <x v="3"/>
    <n v="401158"/>
    <x v="498"/>
    <x v="2"/>
    <x v="7"/>
    <x v="1"/>
    <x v="31"/>
    <x v="3"/>
    <m/>
    <m/>
    <x v="3"/>
    <n v="1"/>
    <x v="12"/>
    <n v="10"/>
    <n v="105"/>
    <n v="261"/>
    <n v="162"/>
    <n v="3"/>
    <n v="19"/>
    <n v="15"/>
    <s v="TS"/>
    <n v="1"/>
    <n v="207.25"/>
    <n v="0.78166465621230397"/>
    <n v="9.7816646562123033"/>
    <n v="31"/>
    <m/>
    <m/>
    <m/>
    <x v="2"/>
    <m/>
  </r>
  <r>
    <x v="3"/>
    <n v="401158"/>
    <x v="498"/>
    <x v="2"/>
    <x v="7"/>
    <x v="1"/>
    <x v="31"/>
    <x v="3"/>
    <m/>
    <m/>
    <x v="4"/>
    <n v="1"/>
    <x v="12"/>
    <n v="10"/>
    <n v="102"/>
    <n v="233"/>
    <n v="56"/>
    <n v="3"/>
    <n v="22"/>
    <n v="21"/>
    <s v="TS"/>
    <n v="2"/>
    <n v="207.25"/>
    <n v="0.27020506634499397"/>
    <n v="9.2702050663449942"/>
    <n v="34"/>
    <m/>
    <m/>
    <m/>
    <x v="2"/>
    <m/>
  </r>
  <r>
    <x v="3"/>
    <n v="401156"/>
    <x v="499"/>
    <x v="2"/>
    <x v="7"/>
    <x v="1"/>
    <x v="32"/>
    <x v="3"/>
    <m/>
    <n v="1156"/>
    <x v="1"/>
    <n v="2"/>
    <x v="12"/>
    <n v="10"/>
    <n v="125"/>
    <m/>
    <n v="230"/>
    <n v="4"/>
    <n v="23"/>
    <n v="10"/>
    <s v="TS"/>
    <n v="1"/>
    <n v="207.25"/>
    <n v="1.1097708082026538"/>
    <n v="10.109770808202654"/>
    <n v="36"/>
    <m/>
    <m/>
    <m/>
    <x v="2"/>
    <m/>
  </r>
  <r>
    <x v="3"/>
    <n v="401156"/>
    <x v="499"/>
    <x v="2"/>
    <x v="7"/>
    <x v="1"/>
    <x v="32"/>
    <x v="3"/>
    <m/>
    <m/>
    <x v="2"/>
    <n v="1"/>
    <x v="12"/>
    <n v="10"/>
    <n v="121"/>
    <n v="258"/>
    <n v="155"/>
    <n v="3"/>
    <n v="20"/>
    <n v="30"/>
    <s v="TS"/>
    <n v="2"/>
    <n v="207.25"/>
    <n v="0.74788902291917969"/>
    <n v="9.7478890229191801"/>
    <n v="32"/>
    <m/>
    <m/>
    <m/>
    <x v="2"/>
    <m/>
  </r>
  <r>
    <x v="3"/>
    <n v="401156"/>
    <x v="499"/>
    <x v="2"/>
    <x v="7"/>
    <x v="1"/>
    <x v="32"/>
    <x v="3"/>
    <m/>
    <m/>
    <x v="3"/>
    <n v="0"/>
    <x v="12"/>
    <n v="10"/>
    <n v="125"/>
    <n v="265"/>
    <n v="166"/>
    <n v="3"/>
    <n v="21"/>
    <n v="35"/>
    <s v="TS"/>
    <n v="2"/>
    <n v="207.25"/>
    <n v="0.80096501809408926"/>
    <n v="9.8009650180940895"/>
    <n v="33"/>
    <m/>
    <m/>
    <m/>
    <x v="2"/>
    <m/>
  </r>
  <r>
    <x v="3"/>
    <n v="401156"/>
    <x v="499"/>
    <x v="2"/>
    <x v="7"/>
    <x v="1"/>
    <x v="32"/>
    <x v="3"/>
    <m/>
    <m/>
    <x v="4"/>
    <n v="1"/>
    <x v="11"/>
    <n v="9"/>
    <n v="107"/>
    <n v="338"/>
    <n v="188"/>
    <n v="3"/>
    <n v="17"/>
    <n v="7"/>
    <s v="TS"/>
    <m/>
    <n v="257.25"/>
    <n v="0.73080660835762878"/>
    <n v="8.7308066083576286"/>
    <n v="28"/>
    <m/>
    <m/>
    <m/>
    <x v="2"/>
    <m/>
  </r>
  <r>
    <x v="3"/>
    <n v="401157"/>
    <x v="500"/>
    <x v="2"/>
    <x v="7"/>
    <x v="1"/>
    <x v="32"/>
    <x v="3"/>
    <m/>
    <n v="1157"/>
    <x v="1"/>
    <n v="3"/>
    <x v="12"/>
    <n v="10"/>
    <n v="118"/>
    <m/>
    <n v="160"/>
    <n v="2"/>
    <n v="21"/>
    <n v="40"/>
    <s v="TS"/>
    <n v="2"/>
    <n v="207.25"/>
    <n v="0.77201447527141132"/>
    <n v="9.772014475271412"/>
    <n v="32"/>
    <m/>
    <m/>
    <m/>
    <x v="2"/>
    <m/>
  </r>
  <r>
    <x v="3"/>
    <n v="401157"/>
    <x v="500"/>
    <x v="2"/>
    <x v="7"/>
    <x v="1"/>
    <x v="32"/>
    <x v="3"/>
    <m/>
    <m/>
    <x v="2"/>
    <n v="3"/>
    <x v="6"/>
    <n v="11"/>
    <n v="113"/>
    <n v="201"/>
    <n v="88"/>
    <n v="2"/>
    <n v="24"/>
    <n v="24"/>
    <s v="TS"/>
    <n v="3"/>
    <n v="207.25"/>
    <n v="0.42460796139927626"/>
    <n v="10.424607961399277"/>
    <n v="36"/>
    <m/>
    <m/>
    <m/>
    <x v="2"/>
    <m/>
  </r>
  <r>
    <x v="3"/>
    <n v="401157"/>
    <x v="500"/>
    <x v="2"/>
    <x v="7"/>
    <x v="1"/>
    <x v="32"/>
    <x v="3"/>
    <m/>
    <m/>
    <x v="3"/>
    <n v="2"/>
    <x v="6"/>
    <n v="11"/>
    <n v="123"/>
    <n v="196"/>
    <n v="105"/>
    <n v="2"/>
    <n v="22"/>
    <n v="35"/>
    <s v="TS"/>
    <n v="3"/>
    <n v="207.25"/>
    <n v="0.50663449939686367"/>
    <n v="10.506634499396863"/>
    <n v="34"/>
    <m/>
    <m/>
    <m/>
    <x v="2"/>
    <m/>
  </r>
  <r>
    <x v="3"/>
    <n v="401157"/>
    <x v="500"/>
    <x v="2"/>
    <x v="7"/>
    <x v="1"/>
    <x v="32"/>
    <x v="3"/>
    <m/>
    <m/>
    <x v="4"/>
    <n v="1"/>
    <x v="11"/>
    <n v="10"/>
    <n v="91"/>
    <n v="291"/>
    <n v="210"/>
    <n v="4"/>
    <n v="19"/>
    <n v="12"/>
    <s v="TS"/>
    <n v="2"/>
    <n v="257.25"/>
    <n v="0.81632653061224492"/>
    <n v="8.816326530612244"/>
    <n v="31"/>
    <m/>
    <m/>
    <m/>
    <x v="2"/>
    <m/>
  </r>
  <r>
    <x v="3"/>
    <n v="401160"/>
    <x v="501"/>
    <x v="2"/>
    <x v="7"/>
    <x v="1"/>
    <x v="32"/>
    <x v="3"/>
    <m/>
    <n v="1160"/>
    <x v="1"/>
    <n v="2"/>
    <x v="12"/>
    <n v="10"/>
    <n v="117"/>
    <m/>
    <n v="66"/>
    <n v="2"/>
    <n v="23"/>
    <n v="29"/>
    <s v="TS"/>
    <n v="3"/>
    <n v="207.25"/>
    <n v="0.31845597104945716"/>
    <n v="9.3184559710494579"/>
    <n v="34"/>
    <m/>
    <m/>
    <m/>
    <x v="2"/>
    <m/>
  </r>
  <r>
    <x v="3"/>
    <n v="401160"/>
    <x v="501"/>
    <x v="2"/>
    <x v="7"/>
    <x v="1"/>
    <x v="32"/>
    <x v="3"/>
    <m/>
    <m/>
    <x v="2"/>
    <n v="2"/>
    <x v="11"/>
    <n v="9"/>
    <n v="130"/>
    <n v="270"/>
    <n v="220"/>
    <n v="3"/>
    <n v="23"/>
    <n v="42"/>
    <s v="TS"/>
    <n v="2"/>
    <n v="257.25"/>
    <n v="0.85519922254616132"/>
    <n v="8.8551992225461618"/>
    <n v="34"/>
    <m/>
    <m/>
    <m/>
    <x v="2"/>
    <m/>
  </r>
  <r>
    <x v="3"/>
    <n v="401160"/>
    <x v="501"/>
    <x v="2"/>
    <x v="7"/>
    <x v="1"/>
    <x v="32"/>
    <x v="3"/>
    <m/>
    <m/>
    <x v="3"/>
    <n v="0"/>
    <x v="12"/>
    <n v="10"/>
    <n v="180"/>
    <n v="188"/>
    <n v="34"/>
    <n v="2"/>
    <n v="21"/>
    <n v="84"/>
    <s v="TS"/>
    <n v="3"/>
    <n v="207.25"/>
    <n v="0.16405307599517491"/>
    <n v="9.1640530759951755"/>
    <n v="32"/>
    <m/>
    <m/>
    <m/>
    <x v="2"/>
    <m/>
  </r>
  <r>
    <x v="3"/>
    <n v="401160"/>
    <x v="501"/>
    <x v="2"/>
    <x v="7"/>
    <x v="1"/>
    <x v="32"/>
    <x v="3"/>
    <m/>
    <m/>
    <x v="4"/>
    <n v="0"/>
    <x v="11"/>
    <n v="9"/>
    <n v="106"/>
    <n v="277"/>
    <n v="83"/>
    <n v="5"/>
    <n v="17"/>
    <m/>
    <s v="DR"/>
    <m/>
    <n v="257.25"/>
    <n v="0.32264334305150633"/>
    <n v="8.3226433430515065"/>
    <n v="30"/>
    <m/>
    <m/>
    <m/>
    <x v="2"/>
    <m/>
  </r>
  <r>
    <x v="3"/>
    <n v="401121"/>
    <x v="502"/>
    <x v="2"/>
    <x v="7"/>
    <x v="1"/>
    <x v="33"/>
    <x v="3"/>
    <d v="2014-12-01T00:00:00"/>
    <n v="1121"/>
    <x v="1"/>
    <m/>
    <x v="7"/>
    <m/>
    <n v="325"/>
    <m/>
    <m/>
    <m/>
    <n v="20"/>
    <m/>
    <m/>
    <n v="3"/>
    <n v="207.25"/>
    <n v="0"/>
    <n v="11"/>
    <n v="31"/>
    <m/>
    <m/>
    <m/>
    <x v="1"/>
    <m/>
  </r>
  <r>
    <x v="3"/>
    <n v="401121"/>
    <x v="502"/>
    <x v="2"/>
    <x v="7"/>
    <x v="1"/>
    <x v="33"/>
    <x v="3"/>
    <m/>
    <m/>
    <x v="2"/>
    <m/>
    <x v="7"/>
    <m/>
    <n v="347"/>
    <m/>
    <m/>
    <m/>
    <n v="20"/>
    <m/>
    <m/>
    <n v="4"/>
    <n v="207.25"/>
    <n v="0"/>
    <n v="11"/>
    <n v="31"/>
    <m/>
    <m/>
    <m/>
    <x v="1"/>
    <m/>
  </r>
  <r>
    <x v="3"/>
    <n v="401121"/>
    <x v="502"/>
    <x v="2"/>
    <x v="7"/>
    <x v="1"/>
    <x v="33"/>
    <x v="3"/>
    <m/>
    <m/>
    <x v="3"/>
    <m/>
    <x v="6"/>
    <m/>
    <n v="335"/>
    <m/>
    <m/>
    <m/>
    <n v="19"/>
    <m/>
    <m/>
    <n v="3"/>
    <n v="207.25"/>
    <n v="0"/>
    <n v="10"/>
    <n v="29"/>
    <m/>
    <m/>
    <m/>
    <x v="1"/>
    <m/>
  </r>
  <r>
    <x v="3"/>
    <n v="401121"/>
    <x v="502"/>
    <x v="2"/>
    <x v="7"/>
    <x v="1"/>
    <x v="33"/>
    <x v="3"/>
    <m/>
    <m/>
    <x v="4"/>
    <m/>
    <x v="6"/>
    <m/>
    <n v="320"/>
    <m/>
    <m/>
    <m/>
    <m/>
    <m/>
    <m/>
    <n v="3"/>
    <n v="207.25"/>
    <n v="0"/>
    <n v="10"/>
    <s v=""/>
    <m/>
    <m/>
    <m/>
    <x v="1"/>
    <m/>
  </r>
  <r>
    <x v="3"/>
    <n v="401124"/>
    <x v="503"/>
    <x v="2"/>
    <x v="7"/>
    <x v="1"/>
    <x v="33"/>
    <x v="3"/>
    <m/>
    <n v="1124"/>
    <x v="1"/>
    <m/>
    <x v="6"/>
    <m/>
    <n v="355"/>
    <m/>
    <m/>
    <m/>
    <n v="20"/>
    <m/>
    <m/>
    <n v="4"/>
    <n v="207.25"/>
    <n v="0"/>
    <n v="10"/>
    <n v="30"/>
    <m/>
    <m/>
    <m/>
    <x v="1"/>
    <m/>
  </r>
  <r>
    <x v="3"/>
    <n v="401124"/>
    <x v="503"/>
    <x v="2"/>
    <x v="7"/>
    <x v="1"/>
    <x v="33"/>
    <x v="3"/>
    <m/>
    <m/>
    <x v="2"/>
    <m/>
    <x v="9"/>
    <m/>
    <n v="293"/>
    <m/>
    <m/>
    <m/>
    <n v="19"/>
    <m/>
    <m/>
    <n v="3"/>
    <n v="207.25"/>
    <n v="0"/>
    <n v="12"/>
    <n v="31"/>
    <m/>
    <m/>
    <m/>
    <x v="1"/>
    <m/>
  </r>
  <r>
    <x v="3"/>
    <n v="401124"/>
    <x v="503"/>
    <x v="2"/>
    <x v="7"/>
    <x v="1"/>
    <x v="33"/>
    <x v="3"/>
    <m/>
    <m/>
    <x v="3"/>
    <m/>
    <x v="9"/>
    <m/>
    <n v="358"/>
    <m/>
    <m/>
    <m/>
    <n v="19"/>
    <m/>
    <m/>
    <n v="4"/>
    <n v="207.25"/>
    <n v="0"/>
    <n v="12"/>
    <n v="31"/>
    <m/>
    <m/>
    <m/>
    <x v="1"/>
    <m/>
  </r>
  <r>
    <x v="3"/>
    <n v="401124"/>
    <x v="503"/>
    <x v="2"/>
    <x v="7"/>
    <x v="1"/>
    <x v="33"/>
    <x v="3"/>
    <m/>
    <m/>
    <x v="4"/>
    <m/>
    <x v="7"/>
    <m/>
    <n v="320"/>
    <m/>
    <m/>
    <m/>
    <n v="18"/>
    <m/>
    <m/>
    <n v="4"/>
    <n v="207.25"/>
    <n v="0"/>
    <n v="11"/>
    <n v="29"/>
    <m/>
    <m/>
    <m/>
    <x v="1"/>
    <m/>
  </r>
  <r>
    <x v="3"/>
    <n v="401125"/>
    <x v="504"/>
    <x v="2"/>
    <x v="7"/>
    <x v="1"/>
    <x v="33"/>
    <x v="3"/>
    <m/>
    <n v="1125"/>
    <x v="1"/>
    <m/>
    <x v="9"/>
    <m/>
    <n v="350"/>
    <m/>
    <m/>
    <m/>
    <n v="23"/>
    <m/>
    <m/>
    <n v="4"/>
    <n v="207.25"/>
    <n v="0"/>
    <n v="12"/>
    <n v="35"/>
    <m/>
    <m/>
    <m/>
    <x v="1"/>
    <m/>
  </r>
  <r>
    <x v="3"/>
    <n v="401125"/>
    <x v="504"/>
    <x v="2"/>
    <x v="7"/>
    <x v="1"/>
    <x v="33"/>
    <x v="3"/>
    <m/>
    <m/>
    <x v="2"/>
    <m/>
    <x v="9"/>
    <m/>
    <n v="375"/>
    <m/>
    <m/>
    <m/>
    <n v="21"/>
    <m/>
    <m/>
    <n v="4"/>
    <n v="207.25"/>
    <n v="0"/>
    <n v="12"/>
    <n v="33"/>
    <m/>
    <m/>
    <m/>
    <x v="1"/>
    <m/>
  </r>
  <r>
    <x v="3"/>
    <n v="401125"/>
    <x v="504"/>
    <x v="2"/>
    <x v="7"/>
    <x v="1"/>
    <x v="33"/>
    <x v="3"/>
    <m/>
    <m/>
    <x v="3"/>
    <m/>
    <x v="9"/>
    <m/>
    <n v="370"/>
    <m/>
    <m/>
    <m/>
    <n v="24"/>
    <m/>
    <m/>
    <n v="4"/>
    <n v="207.25"/>
    <n v="0"/>
    <n v="12"/>
    <n v="36"/>
    <m/>
    <m/>
    <m/>
    <x v="1"/>
    <m/>
  </r>
  <r>
    <x v="3"/>
    <n v="401125"/>
    <x v="504"/>
    <x v="2"/>
    <x v="7"/>
    <x v="1"/>
    <x v="33"/>
    <x v="3"/>
    <m/>
    <m/>
    <x v="4"/>
    <m/>
    <x v="9"/>
    <m/>
    <n v="290"/>
    <m/>
    <m/>
    <m/>
    <m/>
    <m/>
    <m/>
    <n v="4"/>
    <n v="207.25"/>
    <n v="0"/>
    <n v="12"/>
    <s v=""/>
    <m/>
    <m/>
    <m/>
    <x v="1"/>
    <m/>
  </r>
  <r>
    <x v="3"/>
    <n v="401126"/>
    <x v="505"/>
    <x v="2"/>
    <x v="7"/>
    <x v="1"/>
    <x v="33"/>
    <x v="3"/>
    <m/>
    <n v="1126"/>
    <x v="1"/>
    <m/>
    <x v="7"/>
    <m/>
    <n v="360"/>
    <m/>
    <m/>
    <m/>
    <n v="21"/>
    <m/>
    <m/>
    <n v="4"/>
    <n v="207.25"/>
    <n v="0"/>
    <n v="11"/>
    <n v="32"/>
    <m/>
    <m/>
    <m/>
    <x v="1"/>
    <m/>
  </r>
  <r>
    <x v="3"/>
    <n v="401126"/>
    <x v="505"/>
    <x v="2"/>
    <x v="7"/>
    <x v="1"/>
    <x v="33"/>
    <x v="3"/>
    <m/>
    <m/>
    <x v="2"/>
    <m/>
    <x v="7"/>
    <m/>
    <n v="405"/>
    <m/>
    <m/>
    <m/>
    <n v="19"/>
    <m/>
    <m/>
    <n v="4"/>
    <n v="207.25"/>
    <n v="0"/>
    <n v="11"/>
    <n v="30"/>
    <m/>
    <m/>
    <m/>
    <x v="1"/>
    <m/>
  </r>
  <r>
    <x v="3"/>
    <n v="401126"/>
    <x v="505"/>
    <x v="2"/>
    <x v="7"/>
    <x v="1"/>
    <x v="33"/>
    <x v="3"/>
    <m/>
    <m/>
    <x v="3"/>
    <m/>
    <x v="7"/>
    <m/>
    <n v="387"/>
    <m/>
    <m/>
    <m/>
    <n v="20"/>
    <m/>
    <m/>
    <n v="4"/>
    <n v="207.25"/>
    <n v="0"/>
    <n v="11"/>
    <n v="31"/>
    <m/>
    <m/>
    <m/>
    <x v="1"/>
    <m/>
  </r>
  <r>
    <x v="3"/>
    <n v="401126"/>
    <x v="505"/>
    <x v="2"/>
    <x v="7"/>
    <x v="1"/>
    <x v="33"/>
    <x v="3"/>
    <m/>
    <m/>
    <x v="4"/>
    <m/>
    <x v="6"/>
    <m/>
    <n v="350"/>
    <m/>
    <m/>
    <m/>
    <n v="20"/>
    <m/>
    <m/>
    <n v="3"/>
    <n v="207.25"/>
    <n v="0"/>
    <n v="10"/>
    <n v="30"/>
    <m/>
    <m/>
    <m/>
    <x v="1"/>
    <m/>
  </r>
  <r>
    <x v="3"/>
    <n v="401128"/>
    <x v="506"/>
    <x v="2"/>
    <x v="7"/>
    <x v="1"/>
    <x v="33"/>
    <x v="3"/>
    <m/>
    <n v="1128"/>
    <x v="1"/>
    <m/>
    <x v="7"/>
    <m/>
    <n v="390"/>
    <m/>
    <m/>
    <m/>
    <n v="24"/>
    <m/>
    <m/>
    <n v="4"/>
    <n v="207.25"/>
    <n v="0"/>
    <n v="11"/>
    <n v="35"/>
    <m/>
    <m/>
    <m/>
    <x v="1"/>
    <m/>
  </r>
  <r>
    <x v="3"/>
    <n v="401128"/>
    <x v="506"/>
    <x v="2"/>
    <x v="7"/>
    <x v="1"/>
    <x v="33"/>
    <x v="3"/>
    <m/>
    <m/>
    <x v="2"/>
    <m/>
    <x v="7"/>
    <m/>
    <n v="405"/>
    <m/>
    <m/>
    <m/>
    <n v="23"/>
    <m/>
    <m/>
    <n v="4"/>
    <n v="207.25"/>
    <n v="0"/>
    <n v="11"/>
    <n v="34"/>
    <m/>
    <m/>
    <m/>
    <x v="1"/>
    <m/>
  </r>
  <r>
    <x v="3"/>
    <n v="401128"/>
    <x v="506"/>
    <x v="2"/>
    <x v="7"/>
    <x v="1"/>
    <x v="33"/>
    <x v="3"/>
    <m/>
    <m/>
    <x v="3"/>
    <m/>
    <x v="7"/>
    <m/>
    <n v="320"/>
    <m/>
    <m/>
    <m/>
    <n v="19"/>
    <m/>
    <m/>
    <n v="4"/>
    <n v="207.25"/>
    <n v="0"/>
    <n v="11"/>
    <n v="30"/>
    <m/>
    <m/>
    <m/>
    <x v="1"/>
    <m/>
  </r>
  <r>
    <x v="3"/>
    <n v="401128"/>
    <x v="506"/>
    <x v="2"/>
    <x v="7"/>
    <x v="1"/>
    <x v="33"/>
    <x v="3"/>
    <m/>
    <m/>
    <x v="4"/>
    <m/>
    <x v="7"/>
    <m/>
    <n v="276"/>
    <m/>
    <m/>
    <m/>
    <m/>
    <m/>
    <m/>
    <n v="3"/>
    <n v="207.25"/>
    <n v="0"/>
    <n v="11"/>
    <s v=""/>
    <m/>
    <m/>
    <m/>
    <x v="1"/>
    <m/>
  </r>
  <r>
    <x v="3"/>
    <n v="401137"/>
    <x v="507"/>
    <x v="2"/>
    <x v="7"/>
    <x v="1"/>
    <x v="33"/>
    <x v="3"/>
    <m/>
    <n v="1137"/>
    <x v="1"/>
    <m/>
    <x v="7"/>
    <m/>
    <n v="355"/>
    <m/>
    <m/>
    <m/>
    <n v="20"/>
    <m/>
    <m/>
    <n v="4"/>
    <n v="207.25"/>
    <n v="0"/>
    <n v="11"/>
    <n v="31"/>
    <m/>
    <m/>
    <m/>
    <x v="1"/>
    <m/>
  </r>
  <r>
    <x v="3"/>
    <n v="401137"/>
    <x v="507"/>
    <x v="2"/>
    <x v="7"/>
    <x v="1"/>
    <x v="33"/>
    <x v="3"/>
    <m/>
    <m/>
    <x v="2"/>
    <m/>
    <x v="6"/>
    <m/>
    <n v="375"/>
    <m/>
    <m/>
    <m/>
    <n v="22"/>
    <m/>
    <m/>
    <n v="4"/>
    <n v="207.25"/>
    <n v="0"/>
    <n v="10"/>
    <n v="32"/>
    <m/>
    <m/>
    <m/>
    <x v="1"/>
    <m/>
  </r>
  <r>
    <x v="3"/>
    <n v="401137"/>
    <x v="507"/>
    <x v="2"/>
    <x v="7"/>
    <x v="1"/>
    <x v="33"/>
    <x v="3"/>
    <m/>
    <m/>
    <x v="3"/>
    <m/>
    <x v="7"/>
    <m/>
    <n v="350"/>
    <m/>
    <m/>
    <m/>
    <n v="20"/>
    <m/>
    <m/>
    <n v="4"/>
    <n v="207.25"/>
    <n v="0"/>
    <n v="11"/>
    <n v="31"/>
    <m/>
    <m/>
    <m/>
    <x v="1"/>
    <m/>
  </r>
  <r>
    <x v="3"/>
    <n v="401137"/>
    <x v="507"/>
    <x v="2"/>
    <x v="7"/>
    <x v="1"/>
    <x v="33"/>
    <x v="3"/>
    <m/>
    <m/>
    <x v="4"/>
    <m/>
    <x v="7"/>
    <m/>
    <n v="260"/>
    <m/>
    <m/>
    <m/>
    <n v="16"/>
    <m/>
    <m/>
    <n v="3"/>
    <n v="207.25"/>
    <n v="0"/>
    <n v="11"/>
    <n v="27"/>
    <m/>
    <m/>
    <m/>
    <x v="1"/>
    <m/>
  </r>
  <r>
    <x v="3"/>
    <n v="401161"/>
    <x v="508"/>
    <x v="2"/>
    <x v="7"/>
    <x v="1"/>
    <x v="33"/>
    <x v="3"/>
    <m/>
    <n v="1161"/>
    <x v="1"/>
    <m/>
    <x v="7"/>
    <m/>
    <n v="390"/>
    <m/>
    <m/>
    <m/>
    <n v="19"/>
    <m/>
    <m/>
    <n v="4"/>
    <n v="207.25"/>
    <n v="0"/>
    <n v="11"/>
    <n v="30"/>
    <m/>
    <m/>
    <m/>
    <x v="1"/>
    <m/>
  </r>
  <r>
    <x v="3"/>
    <n v="401161"/>
    <x v="508"/>
    <x v="2"/>
    <x v="7"/>
    <x v="1"/>
    <x v="33"/>
    <x v="3"/>
    <m/>
    <m/>
    <x v="2"/>
    <m/>
    <x v="9"/>
    <m/>
    <n v="333"/>
    <m/>
    <m/>
    <m/>
    <m/>
    <m/>
    <m/>
    <n v="4"/>
    <n v="207.25"/>
    <n v="0"/>
    <n v="12"/>
    <s v=""/>
    <m/>
    <m/>
    <m/>
    <x v="1"/>
    <m/>
  </r>
  <r>
    <x v="3"/>
    <n v="401161"/>
    <x v="508"/>
    <x v="2"/>
    <x v="7"/>
    <x v="1"/>
    <x v="33"/>
    <x v="3"/>
    <m/>
    <m/>
    <x v="3"/>
    <m/>
    <x v="4"/>
    <m/>
    <n v="293"/>
    <m/>
    <m/>
    <m/>
    <m/>
    <m/>
    <m/>
    <n v="3"/>
    <n v="207.25"/>
    <n v="0"/>
    <n v="14"/>
    <s v=""/>
    <m/>
    <m/>
    <m/>
    <x v="1"/>
    <m/>
  </r>
  <r>
    <x v="3"/>
    <n v="401161"/>
    <x v="508"/>
    <x v="2"/>
    <x v="7"/>
    <x v="1"/>
    <x v="33"/>
    <x v="3"/>
    <m/>
    <m/>
    <x v="4"/>
    <m/>
    <x v="2"/>
    <m/>
    <n v="215"/>
    <m/>
    <m/>
    <m/>
    <m/>
    <m/>
    <m/>
    <n v="3"/>
    <n v="207.25"/>
    <n v="0"/>
    <n v="13"/>
    <s v=""/>
    <m/>
    <m/>
    <m/>
    <x v="1"/>
    <m/>
  </r>
  <r>
    <x v="3"/>
    <n v="401164"/>
    <x v="509"/>
    <x v="2"/>
    <x v="7"/>
    <x v="1"/>
    <x v="33"/>
    <x v="3"/>
    <m/>
    <n v="1164"/>
    <x v="1"/>
    <m/>
    <x v="7"/>
    <m/>
    <n v="355"/>
    <m/>
    <m/>
    <m/>
    <n v="17"/>
    <m/>
    <m/>
    <n v="4"/>
    <n v="207.25"/>
    <n v="0"/>
    <n v="11"/>
    <n v="28"/>
    <m/>
    <m/>
    <m/>
    <x v="1"/>
    <m/>
  </r>
  <r>
    <x v="3"/>
    <n v="401164"/>
    <x v="509"/>
    <x v="2"/>
    <x v="7"/>
    <x v="1"/>
    <x v="33"/>
    <x v="3"/>
    <m/>
    <m/>
    <x v="2"/>
    <m/>
    <x v="7"/>
    <m/>
    <n v="360"/>
    <m/>
    <m/>
    <m/>
    <n v="20"/>
    <m/>
    <m/>
    <n v="4"/>
    <n v="207.25"/>
    <n v="0"/>
    <n v="11"/>
    <n v="31"/>
    <m/>
    <m/>
    <m/>
    <x v="1"/>
    <m/>
  </r>
  <r>
    <x v="3"/>
    <n v="401164"/>
    <x v="509"/>
    <x v="2"/>
    <x v="7"/>
    <x v="1"/>
    <x v="33"/>
    <x v="3"/>
    <m/>
    <m/>
    <x v="3"/>
    <m/>
    <x v="7"/>
    <m/>
    <n v="334"/>
    <m/>
    <m/>
    <m/>
    <n v="19"/>
    <m/>
    <m/>
    <n v="4"/>
    <n v="207.25"/>
    <n v="0"/>
    <n v="11"/>
    <n v="30"/>
    <m/>
    <m/>
    <m/>
    <x v="1"/>
    <m/>
  </r>
  <r>
    <x v="3"/>
    <n v="401164"/>
    <x v="509"/>
    <x v="2"/>
    <x v="7"/>
    <x v="1"/>
    <x v="33"/>
    <x v="3"/>
    <m/>
    <m/>
    <x v="4"/>
    <m/>
    <x v="9"/>
    <m/>
    <n v="260"/>
    <m/>
    <m/>
    <m/>
    <m/>
    <m/>
    <m/>
    <n v="3"/>
    <n v="207.25"/>
    <n v="0"/>
    <n v="12"/>
    <s v=""/>
    <m/>
    <m/>
    <m/>
    <x v="1"/>
    <m/>
  </r>
  <r>
    <x v="3"/>
    <n v="401127"/>
    <x v="510"/>
    <x v="2"/>
    <x v="7"/>
    <x v="1"/>
    <x v="34"/>
    <x v="3"/>
    <m/>
    <s v="Amarok 1127"/>
    <x v="1"/>
    <m/>
    <x v="9"/>
    <m/>
    <n v="336"/>
    <m/>
    <m/>
    <m/>
    <n v="25"/>
    <m/>
    <m/>
    <n v="3"/>
    <n v="207.25"/>
    <n v="0"/>
    <n v="12"/>
    <n v="37"/>
    <m/>
    <m/>
    <m/>
    <x v="1"/>
    <m/>
  </r>
  <r>
    <x v="3"/>
    <n v="401127"/>
    <x v="510"/>
    <x v="2"/>
    <x v="7"/>
    <x v="1"/>
    <x v="34"/>
    <x v="3"/>
    <m/>
    <m/>
    <x v="2"/>
    <m/>
    <x v="9"/>
    <m/>
    <n v="298"/>
    <m/>
    <m/>
    <m/>
    <n v="24"/>
    <m/>
    <m/>
    <n v="3"/>
    <n v="207.25"/>
    <n v="0"/>
    <n v="12"/>
    <n v="36"/>
    <m/>
    <m/>
    <m/>
    <x v="1"/>
    <m/>
  </r>
  <r>
    <x v="3"/>
    <n v="401127"/>
    <x v="510"/>
    <x v="2"/>
    <x v="7"/>
    <x v="1"/>
    <x v="34"/>
    <x v="3"/>
    <m/>
    <m/>
    <x v="3"/>
    <m/>
    <x v="2"/>
    <m/>
    <n v="365"/>
    <m/>
    <m/>
    <m/>
    <m/>
    <m/>
    <m/>
    <n v="4"/>
    <n v="207.25"/>
    <n v="0"/>
    <n v="13"/>
    <s v=""/>
    <m/>
    <m/>
    <m/>
    <x v="1"/>
    <m/>
  </r>
  <r>
    <x v="3"/>
    <n v="401059"/>
    <x v="511"/>
    <x v="2"/>
    <x v="7"/>
    <x v="10"/>
    <x v="26"/>
    <x v="3"/>
    <m/>
    <n v="1059"/>
    <x v="1"/>
    <n v="0"/>
    <x v="17"/>
    <n v="3"/>
    <n v="37"/>
    <m/>
    <n v="52"/>
    <n v="3"/>
    <n v="2"/>
    <m/>
    <s v="V"/>
    <m/>
    <n v="212.25"/>
    <n v="0.24499411071849234"/>
    <n v="2.2449941107184923"/>
    <n v="7"/>
    <m/>
    <m/>
    <m/>
    <x v="2"/>
    <m/>
  </r>
  <r>
    <x v="3"/>
    <n v="401059"/>
    <x v="511"/>
    <x v="2"/>
    <x v="7"/>
    <x v="10"/>
    <x v="26"/>
    <x v="3"/>
    <m/>
    <m/>
    <x v="2"/>
    <n v="0"/>
    <x v="17"/>
    <n v="3"/>
    <n v="44"/>
    <n v="127"/>
    <n v="47"/>
    <n v="2"/>
    <n v="3"/>
    <m/>
    <s v="V"/>
    <m/>
    <n v="212.25"/>
    <n v="0.22143698468786807"/>
    <n v="2.2214369846878679"/>
    <n v="7"/>
    <m/>
    <m/>
    <m/>
    <x v="2"/>
    <m/>
  </r>
  <r>
    <x v="3"/>
    <n v="401059"/>
    <x v="511"/>
    <x v="2"/>
    <x v="7"/>
    <x v="10"/>
    <x v="26"/>
    <x v="3"/>
    <m/>
    <m/>
    <x v="3"/>
    <n v="0"/>
    <x v="17"/>
    <n v="3"/>
    <n v="37"/>
    <n v="104"/>
    <n v="24"/>
    <n v="3"/>
    <n v="3"/>
    <m/>
    <s v="V"/>
    <m/>
    <n v="212.25"/>
    <n v="0.11307420494699646"/>
    <n v="2.1130742049469964"/>
    <n v="8"/>
    <m/>
    <m/>
    <m/>
    <x v="2"/>
    <m/>
  </r>
  <r>
    <x v="3"/>
    <n v="401059"/>
    <x v="511"/>
    <x v="2"/>
    <x v="7"/>
    <x v="10"/>
    <x v="26"/>
    <x v="3"/>
    <m/>
    <m/>
    <x v="4"/>
    <n v="0"/>
    <x v="21"/>
    <n v="2"/>
    <n v="36"/>
    <n v="40"/>
    <n v="88"/>
    <n v="3"/>
    <n v="2"/>
    <m/>
    <s v="V"/>
    <m/>
    <n v="160"/>
    <n v="0.55000000000000004"/>
    <n v="1.55"/>
    <n v="6"/>
    <m/>
    <m/>
    <m/>
    <x v="2"/>
    <m/>
  </r>
  <r>
    <x v="3"/>
    <n v="401064"/>
    <x v="512"/>
    <x v="2"/>
    <x v="7"/>
    <x v="10"/>
    <x v="26"/>
    <x v="3"/>
    <m/>
    <n v="1064"/>
    <x v="1"/>
    <n v="0"/>
    <x v="17"/>
    <n v="3"/>
    <n v="35"/>
    <m/>
    <n v="69"/>
    <n v="3"/>
    <n v="3"/>
    <m/>
    <s v="V"/>
    <m/>
    <n v="212.25"/>
    <n v="0.32508833922261482"/>
    <n v="2.3250883392226149"/>
    <n v="8"/>
    <m/>
    <m/>
    <m/>
    <x v="2"/>
    <m/>
  </r>
  <r>
    <x v="3"/>
    <n v="401064"/>
    <x v="512"/>
    <x v="2"/>
    <x v="7"/>
    <x v="10"/>
    <x v="26"/>
    <x v="3"/>
    <m/>
    <m/>
    <x v="2"/>
    <n v="0"/>
    <x v="17"/>
    <n v="3"/>
    <n v="45"/>
    <n v="132"/>
    <n v="47"/>
    <n v="2"/>
    <n v="3"/>
    <m/>
    <s v="V"/>
    <m/>
    <n v="212.25"/>
    <n v="0.22143698468786807"/>
    <n v="2.2214369846878679"/>
    <n v="7"/>
    <m/>
    <m/>
    <m/>
    <x v="2"/>
    <m/>
  </r>
  <r>
    <x v="3"/>
    <n v="401064"/>
    <x v="512"/>
    <x v="2"/>
    <x v="7"/>
    <x v="10"/>
    <x v="26"/>
    <x v="3"/>
    <m/>
    <m/>
    <x v="3"/>
    <n v="0"/>
    <x v="21"/>
    <n v="2"/>
    <n v="64"/>
    <n v="65"/>
    <n v="93"/>
    <n v="3"/>
    <n v="2"/>
    <m/>
    <s v="V"/>
    <m/>
    <n v="160"/>
    <n v="0.58125000000000004"/>
    <n v="1.58125"/>
    <n v="6"/>
    <m/>
    <m/>
    <m/>
    <x v="2"/>
    <m/>
  </r>
  <r>
    <x v="3"/>
    <n v="401064"/>
    <x v="512"/>
    <x v="2"/>
    <x v="7"/>
    <x v="10"/>
    <x v="26"/>
    <x v="3"/>
    <m/>
    <m/>
    <x v="4"/>
    <n v="0"/>
    <x v="17"/>
    <n v="3"/>
    <n v="40"/>
    <n v="117"/>
    <n v="56"/>
    <n v="2"/>
    <n v="2"/>
    <m/>
    <s v="V"/>
    <m/>
    <n v="212.25"/>
    <n v="0.26383981154299174"/>
    <n v="2.2638398115429919"/>
    <n v="6"/>
    <m/>
    <m/>
    <m/>
    <x v="2"/>
    <m/>
  </r>
  <r>
    <x v="3"/>
    <n v="401069"/>
    <x v="513"/>
    <x v="2"/>
    <x v="7"/>
    <x v="10"/>
    <x v="26"/>
    <x v="3"/>
    <m/>
    <n v="1069"/>
    <x v="1"/>
    <n v="0"/>
    <x v="17"/>
    <n v="3"/>
    <n v="34"/>
    <m/>
    <n v="43"/>
    <n v="3"/>
    <n v="2"/>
    <m/>
    <s v="V"/>
    <m/>
    <n v="212.25"/>
    <n v="0.20259128386336867"/>
    <n v="2.2025912838633688"/>
    <n v="7"/>
    <m/>
    <m/>
    <m/>
    <x v="2"/>
    <m/>
  </r>
  <r>
    <x v="3"/>
    <n v="401069"/>
    <x v="513"/>
    <x v="2"/>
    <x v="7"/>
    <x v="10"/>
    <x v="26"/>
    <x v="3"/>
    <m/>
    <m/>
    <x v="2"/>
    <n v="0"/>
    <x v="17"/>
    <n v="3"/>
    <n v="41"/>
    <n v="98"/>
    <n v="55"/>
    <n v="3"/>
    <n v="2"/>
    <m/>
    <s v="V"/>
    <m/>
    <n v="212.25"/>
    <n v="0.25912838633686691"/>
    <n v="2.259128386336867"/>
    <n v="7"/>
    <m/>
    <m/>
    <m/>
    <x v="2"/>
    <m/>
  </r>
  <r>
    <x v="3"/>
    <n v="401069"/>
    <x v="513"/>
    <x v="2"/>
    <x v="7"/>
    <x v="10"/>
    <x v="26"/>
    <x v="3"/>
    <m/>
    <m/>
    <x v="3"/>
    <n v="0"/>
    <x v="17"/>
    <n v="3"/>
    <n v="43"/>
    <n v="97"/>
    <n v="52"/>
    <n v="3"/>
    <n v="2"/>
    <m/>
    <s v="V"/>
    <m/>
    <n v="212.25"/>
    <n v="0.24499411071849234"/>
    <n v="2.2449941107184923"/>
    <n v="7"/>
    <m/>
    <m/>
    <m/>
    <x v="2"/>
    <m/>
  </r>
  <r>
    <x v="3"/>
    <n v="401069"/>
    <x v="513"/>
    <x v="2"/>
    <x v="7"/>
    <x v="10"/>
    <x v="26"/>
    <x v="3"/>
    <m/>
    <m/>
    <x v="4"/>
    <n v="0"/>
    <x v="21"/>
    <n v="3"/>
    <n v="45"/>
    <n v="125"/>
    <n v="17"/>
    <n v="3"/>
    <n v="2"/>
    <m/>
    <s v="V"/>
    <m/>
    <n v="160"/>
    <n v="0.10625"/>
    <n v="1.10625"/>
    <n v="6"/>
    <m/>
    <m/>
    <m/>
    <x v="2"/>
    <m/>
  </r>
  <r>
    <x v="3"/>
    <n v="401060"/>
    <x v="514"/>
    <x v="2"/>
    <x v="7"/>
    <x v="10"/>
    <x v="27"/>
    <x v="3"/>
    <m/>
    <n v="1060"/>
    <x v="1"/>
    <n v="1"/>
    <x v="18"/>
    <n v="4"/>
    <n v="51"/>
    <m/>
    <n v="168"/>
    <n v="4"/>
    <n v="5"/>
    <m/>
    <s v="V"/>
    <m/>
    <n v="237.9"/>
    <n v="0.70617906683480447"/>
    <n v="3.7061790668348045"/>
    <n v="12"/>
    <m/>
    <m/>
    <m/>
    <x v="2"/>
    <m/>
  </r>
  <r>
    <x v="3"/>
    <n v="401060"/>
    <x v="514"/>
    <x v="2"/>
    <x v="7"/>
    <x v="10"/>
    <x v="27"/>
    <x v="3"/>
    <m/>
    <m/>
    <x v="2"/>
    <n v="1"/>
    <x v="18"/>
    <n v="4"/>
    <n v="51"/>
    <n v="212"/>
    <n v="163"/>
    <n v="4"/>
    <n v="5"/>
    <m/>
    <s v="V"/>
    <m/>
    <n v="237.9"/>
    <n v="0.68516183270281628"/>
    <n v="3.6851618327028164"/>
    <n v="12"/>
    <m/>
    <m/>
    <m/>
    <x v="2"/>
    <m/>
  </r>
  <r>
    <x v="3"/>
    <n v="401060"/>
    <x v="514"/>
    <x v="2"/>
    <x v="7"/>
    <x v="10"/>
    <x v="27"/>
    <x v="3"/>
    <m/>
    <m/>
    <x v="3"/>
    <n v="0"/>
    <x v="18"/>
    <n v="4"/>
    <n v="47"/>
    <n v="181"/>
    <n v="50"/>
    <n v="4"/>
    <n v="4"/>
    <m/>
    <s v="V"/>
    <m/>
    <n v="237.9"/>
    <n v="0.2101723413198823"/>
    <n v="3.2101723413198822"/>
    <n v="11"/>
    <m/>
    <m/>
    <m/>
    <x v="2"/>
    <m/>
  </r>
  <r>
    <x v="3"/>
    <n v="401060"/>
    <x v="514"/>
    <x v="2"/>
    <x v="7"/>
    <x v="10"/>
    <x v="27"/>
    <x v="3"/>
    <m/>
    <m/>
    <x v="4"/>
    <n v="0"/>
    <x v="18"/>
    <n v="4"/>
    <n v="58"/>
    <n v="252"/>
    <n v="46"/>
    <n v="4"/>
    <n v="4"/>
    <m/>
    <s v="V"/>
    <m/>
    <n v="237.9"/>
    <n v="0.19335855401429172"/>
    <n v="3.1933585540142917"/>
    <n v="11"/>
    <m/>
    <m/>
    <m/>
    <x v="2"/>
    <m/>
  </r>
  <r>
    <x v="3"/>
    <n v="401063"/>
    <x v="515"/>
    <x v="2"/>
    <x v="7"/>
    <x v="10"/>
    <x v="27"/>
    <x v="3"/>
    <m/>
    <n v="1063"/>
    <x v="1"/>
    <n v="0"/>
    <x v="18"/>
    <n v="4"/>
    <n v="51"/>
    <m/>
    <n v="66"/>
    <n v="4"/>
    <n v="3"/>
    <m/>
    <s v="V"/>
    <m/>
    <n v="237.9"/>
    <n v="0.27742749054224464"/>
    <n v="3.2774274905422445"/>
    <n v="10"/>
    <m/>
    <m/>
    <m/>
    <x v="2"/>
    <m/>
  </r>
  <r>
    <x v="3"/>
    <n v="401063"/>
    <x v="515"/>
    <x v="2"/>
    <x v="7"/>
    <x v="10"/>
    <x v="27"/>
    <x v="3"/>
    <m/>
    <m/>
    <x v="2"/>
    <n v="0"/>
    <x v="18"/>
    <n v="4"/>
    <n v="47"/>
    <n v="212"/>
    <n v="61"/>
    <n v="4"/>
    <n v="4"/>
    <m/>
    <s v="V"/>
    <m/>
    <n v="237.9"/>
    <n v="0.25641025641025639"/>
    <n v="3.2564102564102564"/>
    <n v="11"/>
    <m/>
    <m/>
    <m/>
    <x v="2"/>
    <m/>
  </r>
  <r>
    <x v="3"/>
    <n v="401063"/>
    <x v="515"/>
    <x v="2"/>
    <x v="7"/>
    <x v="10"/>
    <x v="27"/>
    <x v="3"/>
    <m/>
    <m/>
    <x v="3"/>
    <n v="1"/>
    <x v="18"/>
    <n v="4"/>
    <n v="50"/>
    <n v="222"/>
    <n v="72"/>
    <n v="5"/>
    <n v="4"/>
    <m/>
    <s v="V"/>
    <m/>
    <n v="237.9"/>
    <n v="0.3026481715006305"/>
    <n v="3.3026481715006306"/>
    <n v="12"/>
    <m/>
    <m/>
    <m/>
    <x v="2"/>
    <m/>
  </r>
  <r>
    <x v="3"/>
    <n v="401063"/>
    <x v="515"/>
    <x v="2"/>
    <x v="7"/>
    <x v="10"/>
    <x v="27"/>
    <x v="3"/>
    <m/>
    <m/>
    <x v="4"/>
    <n v="0"/>
    <x v="18"/>
    <n v="4"/>
    <n v="57"/>
    <n v="218"/>
    <n v="108"/>
    <n v="4"/>
    <n v="5"/>
    <m/>
    <s v="V"/>
    <m/>
    <n v="237.9"/>
    <n v="0.45397225725094575"/>
    <n v="3.4539722572509457"/>
    <n v="12"/>
    <m/>
    <m/>
    <m/>
    <x v="2"/>
    <m/>
  </r>
  <r>
    <x v="3"/>
    <n v="401065"/>
    <x v="516"/>
    <x v="2"/>
    <x v="7"/>
    <x v="10"/>
    <x v="27"/>
    <x v="3"/>
    <m/>
    <n v="1065"/>
    <x v="1"/>
    <n v="2"/>
    <x v="18"/>
    <n v="4"/>
    <n v="51"/>
    <m/>
    <n v="105"/>
    <n v="5"/>
    <n v="5"/>
    <m/>
    <s v="V"/>
    <m/>
    <n v="237.9"/>
    <n v="0.44136191677175285"/>
    <n v="3.4413619167717528"/>
    <n v="13"/>
    <m/>
    <m/>
    <m/>
    <x v="2"/>
    <m/>
  </r>
  <r>
    <x v="3"/>
    <n v="401065"/>
    <x v="516"/>
    <x v="2"/>
    <x v="7"/>
    <x v="10"/>
    <x v="27"/>
    <x v="3"/>
    <m/>
    <m/>
    <x v="2"/>
    <n v="1"/>
    <x v="18"/>
    <n v="4"/>
    <n v="41"/>
    <n v="206"/>
    <n v="170"/>
    <n v="5"/>
    <n v="4"/>
    <m/>
    <s v="V"/>
    <m/>
    <n v="237.9"/>
    <n v="0.71458596048759981"/>
    <n v="3.7145859604875997"/>
    <n v="12"/>
    <m/>
    <m/>
    <m/>
    <x v="2"/>
    <m/>
  </r>
  <r>
    <x v="3"/>
    <n v="401065"/>
    <x v="516"/>
    <x v="2"/>
    <x v="7"/>
    <x v="10"/>
    <x v="27"/>
    <x v="3"/>
    <m/>
    <m/>
    <x v="3"/>
    <n v="1"/>
    <x v="18"/>
    <n v="4"/>
    <n v="45"/>
    <n v="195"/>
    <n v="65"/>
    <n v="5"/>
    <n v="3"/>
    <m/>
    <s v="V"/>
    <m/>
    <n v="237.9"/>
    <n v="0.27322404371584696"/>
    <n v="3.2732240437158469"/>
    <n v="11"/>
    <m/>
    <m/>
    <m/>
    <x v="2"/>
    <m/>
  </r>
  <r>
    <x v="3"/>
    <n v="401065"/>
    <x v="516"/>
    <x v="2"/>
    <x v="7"/>
    <x v="10"/>
    <x v="27"/>
    <x v="3"/>
    <m/>
    <m/>
    <x v="4"/>
    <n v="0"/>
    <x v="17"/>
    <n v="3"/>
    <n v="33"/>
    <n v="124"/>
    <n v="155"/>
    <n v="5"/>
    <n v="3"/>
    <m/>
    <s v="V"/>
    <m/>
    <n v="212.25"/>
    <n v="0.73027090694935215"/>
    <n v="2.730270906949352"/>
    <n v="10"/>
    <m/>
    <m/>
    <m/>
    <x v="2"/>
    <m/>
  </r>
  <r>
    <x v="3"/>
    <n v="401056"/>
    <x v="517"/>
    <x v="2"/>
    <x v="7"/>
    <x v="10"/>
    <x v="28"/>
    <x v="3"/>
    <m/>
    <n v="1056"/>
    <x v="1"/>
    <n v="2"/>
    <x v="20"/>
    <n v="5"/>
    <n v="72"/>
    <m/>
    <n v="208"/>
    <n v="4"/>
    <n v="9"/>
    <m/>
    <s v="V"/>
    <m/>
    <n v="261"/>
    <n v="0.79693486590038309"/>
    <n v="4.7969348659003828"/>
    <n v="17"/>
    <m/>
    <m/>
    <m/>
    <x v="2"/>
    <m/>
  </r>
  <r>
    <x v="3"/>
    <n v="401056"/>
    <x v="517"/>
    <x v="2"/>
    <x v="7"/>
    <x v="10"/>
    <x v="28"/>
    <x v="3"/>
    <m/>
    <m/>
    <x v="2"/>
    <n v="1"/>
    <x v="20"/>
    <n v="5"/>
    <n v="68"/>
    <n v="235"/>
    <n v="144"/>
    <n v="4"/>
    <n v="6"/>
    <m/>
    <s v="V"/>
    <m/>
    <n v="261"/>
    <n v="0.55172413793103448"/>
    <n v="4.5517241379310347"/>
    <n v="14"/>
    <m/>
    <m/>
    <m/>
    <x v="2"/>
    <m/>
  </r>
  <r>
    <x v="3"/>
    <n v="401056"/>
    <x v="517"/>
    <x v="2"/>
    <x v="7"/>
    <x v="10"/>
    <x v="28"/>
    <x v="3"/>
    <m/>
    <m/>
    <x v="3"/>
    <n v="2"/>
    <x v="20"/>
    <n v="5"/>
    <n v="71"/>
    <n v="240"/>
    <n v="183"/>
    <n v="5"/>
    <n v="7"/>
    <m/>
    <s v="V"/>
    <m/>
    <n v="261"/>
    <n v="0.70114942528735635"/>
    <n v="4.7011494252873565"/>
    <n v="16"/>
    <m/>
    <m/>
    <m/>
    <x v="2"/>
    <m/>
  </r>
  <r>
    <x v="3"/>
    <n v="401056"/>
    <x v="517"/>
    <x v="2"/>
    <x v="7"/>
    <x v="10"/>
    <x v="28"/>
    <x v="3"/>
    <m/>
    <m/>
    <x v="4"/>
    <n v="1"/>
    <x v="20"/>
    <n v="5"/>
    <n v="65"/>
    <n v="237"/>
    <n v="140"/>
    <n v="5"/>
    <n v="6"/>
    <m/>
    <s v="V"/>
    <m/>
    <n v="261"/>
    <n v="0.53639846743295017"/>
    <n v="4.5363984674329503"/>
    <n v="15"/>
    <m/>
    <m/>
    <m/>
    <x v="2"/>
    <m/>
  </r>
  <r>
    <x v="3"/>
    <n v="401066"/>
    <x v="518"/>
    <x v="2"/>
    <x v="7"/>
    <x v="10"/>
    <x v="28"/>
    <x v="3"/>
    <m/>
    <n v="1066"/>
    <x v="1"/>
    <n v="1"/>
    <x v="20"/>
    <n v="5"/>
    <n v="63"/>
    <m/>
    <n v="163"/>
    <n v="5"/>
    <n v="6"/>
    <m/>
    <s v="V"/>
    <m/>
    <n v="261"/>
    <n v="0.62452107279693492"/>
    <n v="4.6245210727969353"/>
    <n v="15"/>
    <m/>
    <m/>
    <m/>
    <x v="2"/>
    <m/>
  </r>
  <r>
    <x v="3"/>
    <n v="401066"/>
    <x v="518"/>
    <x v="2"/>
    <x v="7"/>
    <x v="10"/>
    <x v="28"/>
    <x v="3"/>
    <m/>
    <m/>
    <x v="2"/>
    <n v="2"/>
    <x v="20"/>
    <n v="5"/>
    <n v="65"/>
    <n v="233"/>
    <n v="191"/>
    <n v="5"/>
    <n v="7"/>
    <m/>
    <s v="V"/>
    <m/>
    <n v="261"/>
    <n v="0.73180076628352486"/>
    <n v="4.7318007662835253"/>
    <n v="16"/>
    <m/>
    <m/>
    <m/>
    <x v="2"/>
    <m/>
  </r>
  <r>
    <x v="3"/>
    <n v="401066"/>
    <x v="518"/>
    <x v="2"/>
    <x v="7"/>
    <x v="10"/>
    <x v="28"/>
    <x v="3"/>
    <m/>
    <m/>
    <x v="3"/>
    <n v="2"/>
    <x v="20"/>
    <n v="5"/>
    <n v="54"/>
    <n v="220"/>
    <n v="194"/>
    <n v="4"/>
    <n v="7"/>
    <m/>
    <s v="V"/>
    <m/>
    <n v="261"/>
    <n v="0.74329501915708818"/>
    <n v="4.7432950191570882"/>
    <n v="15"/>
    <m/>
    <m/>
    <m/>
    <x v="2"/>
    <m/>
  </r>
  <r>
    <x v="3"/>
    <n v="401066"/>
    <x v="518"/>
    <x v="2"/>
    <x v="7"/>
    <x v="10"/>
    <x v="28"/>
    <x v="3"/>
    <m/>
    <m/>
    <x v="4"/>
    <n v="2"/>
    <x v="20"/>
    <n v="5"/>
    <n v="63"/>
    <n v="240"/>
    <n v="218"/>
    <n v="4"/>
    <n v="7"/>
    <m/>
    <s v="V"/>
    <m/>
    <n v="261"/>
    <n v="0.83524904214559392"/>
    <n v="4.8352490421455938"/>
    <n v="15"/>
    <m/>
    <m/>
    <m/>
    <x v="2"/>
    <m/>
  </r>
  <r>
    <x v="3"/>
    <n v="401068"/>
    <x v="519"/>
    <x v="2"/>
    <x v="7"/>
    <x v="10"/>
    <x v="28"/>
    <x v="3"/>
    <m/>
    <n v="1068"/>
    <x v="1"/>
    <n v="2"/>
    <x v="20"/>
    <n v="5"/>
    <n v="65"/>
    <m/>
    <n v="231"/>
    <n v="5"/>
    <n v="8"/>
    <m/>
    <s v="V"/>
    <m/>
    <n v="261"/>
    <n v="0.88505747126436785"/>
    <n v="4.8850574712643677"/>
    <n v="17"/>
    <m/>
    <m/>
    <m/>
    <x v="2"/>
    <m/>
  </r>
  <r>
    <x v="3"/>
    <n v="401068"/>
    <x v="519"/>
    <x v="2"/>
    <x v="7"/>
    <x v="10"/>
    <x v="28"/>
    <x v="3"/>
    <m/>
    <m/>
    <x v="2"/>
    <n v="2"/>
    <x v="20"/>
    <n v="5"/>
    <n v="65"/>
    <n v="248"/>
    <n v="171"/>
    <n v="5"/>
    <n v="7"/>
    <m/>
    <s v="V"/>
    <m/>
    <n v="261"/>
    <n v="0.65517241379310343"/>
    <n v="4.6551724137931032"/>
    <n v="16"/>
    <m/>
    <m/>
    <m/>
    <x v="2"/>
    <m/>
  </r>
  <r>
    <x v="3"/>
    <n v="401068"/>
    <x v="519"/>
    <x v="2"/>
    <x v="7"/>
    <x v="10"/>
    <x v="28"/>
    <x v="3"/>
    <m/>
    <m/>
    <x v="3"/>
    <n v="1"/>
    <x v="20"/>
    <n v="5"/>
    <n v="62"/>
    <n v="243"/>
    <n v="189"/>
    <n v="5"/>
    <n v="7"/>
    <m/>
    <s v="V"/>
    <m/>
    <n v="261"/>
    <n v="0.72413793103448276"/>
    <n v="4.7241379310344831"/>
    <n v="16"/>
    <m/>
    <m/>
    <m/>
    <x v="2"/>
    <m/>
  </r>
  <r>
    <x v="3"/>
    <n v="401068"/>
    <x v="519"/>
    <x v="2"/>
    <x v="7"/>
    <x v="10"/>
    <x v="28"/>
    <x v="3"/>
    <m/>
    <m/>
    <x v="4"/>
    <n v="1"/>
    <x v="20"/>
    <n v="5"/>
    <n v="66"/>
    <n v="235"/>
    <n v="221"/>
    <n v="5"/>
    <n v="7"/>
    <m/>
    <s v="V"/>
    <m/>
    <n v="261"/>
    <n v="0.84674329501915713"/>
    <n v="4.8467432950191576"/>
    <n v="16"/>
    <m/>
    <m/>
    <m/>
    <x v="2"/>
    <m/>
  </r>
  <r>
    <x v="3"/>
    <n v="401054"/>
    <x v="520"/>
    <x v="2"/>
    <x v="7"/>
    <x v="10"/>
    <x v="29"/>
    <x v="3"/>
    <m/>
    <n v="1054"/>
    <x v="1"/>
    <n v="3"/>
    <x v="19"/>
    <n v="6"/>
    <n v="63"/>
    <m/>
    <n v="269"/>
    <n v="5"/>
    <n v="9"/>
    <m/>
    <s v="E"/>
    <m/>
    <n v="321"/>
    <n v="0.838006230529595"/>
    <n v="5.8380062305295954"/>
    <n v="19"/>
    <m/>
    <m/>
    <m/>
    <x v="2"/>
    <m/>
  </r>
  <r>
    <x v="3"/>
    <n v="401054"/>
    <x v="520"/>
    <x v="2"/>
    <x v="7"/>
    <x v="10"/>
    <x v="29"/>
    <x v="3"/>
    <m/>
    <m/>
    <x v="2"/>
    <n v="4"/>
    <x v="16"/>
    <n v="7"/>
    <n v="70"/>
    <n v="242"/>
    <n v="65"/>
    <n v="4"/>
    <n v="13"/>
    <m/>
    <s v="DR"/>
    <m/>
    <n v="363"/>
    <n v="0.1790633608815427"/>
    <n v="6.1790633608815426"/>
    <n v="23"/>
    <m/>
    <m/>
    <m/>
    <x v="2"/>
    <m/>
  </r>
  <r>
    <x v="3"/>
    <n v="401054"/>
    <x v="520"/>
    <x v="2"/>
    <x v="7"/>
    <x v="10"/>
    <x v="29"/>
    <x v="3"/>
    <m/>
    <m/>
    <x v="3"/>
    <n v="2"/>
    <x v="19"/>
    <n v="6"/>
    <n v="63"/>
    <n v="268"/>
    <n v="231"/>
    <n v="5"/>
    <n v="11"/>
    <m/>
    <s v="E"/>
    <m/>
    <n v="321"/>
    <n v="0.71962616822429903"/>
    <n v="5.7196261682242993"/>
    <n v="21"/>
    <m/>
    <m/>
    <m/>
    <x v="2"/>
    <m/>
  </r>
  <r>
    <x v="3"/>
    <n v="401054"/>
    <x v="520"/>
    <x v="2"/>
    <x v="7"/>
    <x v="10"/>
    <x v="29"/>
    <x v="3"/>
    <m/>
    <m/>
    <x v="4"/>
    <n v="2"/>
    <x v="19"/>
    <n v="6"/>
    <n v="70"/>
    <n v="266"/>
    <n v="264"/>
    <n v="5"/>
    <n v="11"/>
    <m/>
    <s v="E"/>
    <m/>
    <n v="321"/>
    <n v="0.82242990654205606"/>
    <n v="5.8224299065420562"/>
    <n v="21"/>
    <m/>
    <m/>
    <m/>
    <x v="2"/>
    <m/>
  </r>
  <r>
    <x v="3"/>
    <n v="401055"/>
    <x v="521"/>
    <x v="2"/>
    <x v="7"/>
    <x v="10"/>
    <x v="29"/>
    <x v="3"/>
    <m/>
    <n v="1055"/>
    <x v="1"/>
    <n v="2"/>
    <x v="19"/>
    <n v="6"/>
    <n v="71"/>
    <m/>
    <n v="280"/>
    <n v="5"/>
    <n v="12"/>
    <m/>
    <s v="V"/>
    <m/>
    <n v="321"/>
    <n v="0.87227414330218067"/>
    <n v="5.8722741433021808"/>
    <n v="22"/>
    <m/>
    <m/>
    <m/>
    <x v="2"/>
    <m/>
  </r>
  <r>
    <x v="3"/>
    <n v="401055"/>
    <x v="521"/>
    <x v="2"/>
    <x v="7"/>
    <x v="10"/>
    <x v="29"/>
    <x v="3"/>
    <m/>
    <m/>
    <x v="2"/>
    <n v="2"/>
    <x v="19"/>
    <n v="6"/>
    <n v="77"/>
    <n v="282"/>
    <n v="266"/>
    <n v="5"/>
    <n v="11"/>
    <m/>
    <s v="E"/>
    <m/>
    <n v="321"/>
    <n v="0.82866043613707163"/>
    <n v="5.8286604361370715"/>
    <n v="21"/>
    <m/>
    <m/>
    <m/>
    <x v="2"/>
    <m/>
  </r>
  <r>
    <x v="3"/>
    <n v="401055"/>
    <x v="521"/>
    <x v="2"/>
    <x v="7"/>
    <x v="10"/>
    <x v="29"/>
    <x v="3"/>
    <m/>
    <m/>
    <x v="3"/>
    <n v="3"/>
    <x v="19"/>
    <n v="6"/>
    <n v="70"/>
    <n v="265"/>
    <n v="268"/>
    <n v="5"/>
    <n v="12"/>
    <m/>
    <s v="DR"/>
    <m/>
    <n v="321"/>
    <n v="0.83489096573208721"/>
    <n v="5.8348909657320869"/>
    <n v="22"/>
    <m/>
    <m/>
    <m/>
    <x v="2"/>
    <m/>
  </r>
  <r>
    <x v="3"/>
    <n v="401055"/>
    <x v="521"/>
    <x v="2"/>
    <x v="7"/>
    <x v="10"/>
    <x v="29"/>
    <x v="3"/>
    <m/>
    <m/>
    <x v="4"/>
    <n v="3"/>
    <x v="19"/>
    <n v="6"/>
    <n v="72"/>
    <n v="247"/>
    <n v="267"/>
    <n v="5"/>
    <n v="11"/>
    <m/>
    <s v="E"/>
    <m/>
    <n v="321"/>
    <n v="0.83177570093457942"/>
    <n v="5.8317757009345792"/>
    <n v="21"/>
    <m/>
    <m/>
    <m/>
    <x v="2"/>
    <m/>
  </r>
  <r>
    <x v="3"/>
    <n v="401061"/>
    <x v="522"/>
    <x v="2"/>
    <x v="7"/>
    <x v="10"/>
    <x v="29"/>
    <x v="3"/>
    <m/>
    <n v="1061"/>
    <x v="1"/>
    <n v="3"/>
    <x v="16"/>
    <n v="7"/>
    <n v="67"/>
    <m/>
    <n v="38"/>
    <n v="5"/>
    <n v="10"/>
    <m/>
    <s v="E"/>
    <m/>
    <n v="363"/>
    <n v="0.1046831955922865"/>
    <n v="6.1046831955922869"/>
    <n v="21"/>
    <m/>
    <m/>
    <m/>
    <x v="2"/>
    <m/>
  </r>
  <r>
    <x v="3"/>
    <n v="401061"/>
    <x v="522"/>
    <x v="2"/>
    <x v="7"/>
    <x v="10"/>
    <x v="29"/>
    <x v="3"/>
    <m/>
    <m/>
    <x v="2"/>
    <n v="1"/>
    <x v="19"/>
    <n v="6"/>
    <n v="75"/>
    <n v="234"/>
    <n v="275"/>
    <n v="5"/>
    <n v="11"/>
    <m/>
    <s v="E"/>
    <m/>
    <n v="321"/>
    <n v="0.85669781931464173"/>
    <n v="5.8566978193146415"/>
    <n v="21"/>
    <m/>
    <m/>
    <m/>
    <x v="2"/>
    <m/>
  </r>
  <r>
    <x v="3"/>
    <n v="401061"/>
    <x v="522"/>
    <x v="2"/>
    <x v="7"/>
    <x v="10"/>
    <x v="29"/>
    <x v="3"/>
    <m/>
    <m/>
    <x v="3"/>
    <n v="0"/>
    <x v="20"/>
    <n v="5"/>
    <n v="67"/>
    <n v="248"/>
    <n v="173"/>
    <n v="5"/>
    <n v="9"/>
    <m/>
    <s v="V"/>
    <m/>
    <n v="261"/>
    <n v="0.66283524904214564"/>
    <n v="4.6628352490421454"/>
    <n v="18"/>
    <m/>
    <m/>
    <m/>
    <x v="2"/>
    <m/>
  </r>
  <r>
    <x v="3"/>
    <n v="401061"/>
    <x v="522"/>
    <x v="2"/>
    <x v="7"/>
    <x v="10"/>
    <x v="29"/>
    <x v="3"/>
    <m/>
    <m/>
    <x v="4"/>
    <n v="2"/>
    <x v="19"/>
    <n v="6"/>
    <n v="73"/>
    <n v="265"/>
    <n v="252"/>
    <n v="4"/>
    <n v="11"/>
    <m/>
    <s v="E"/>
    <m/>
    <n v="321"/>
    <n v="0.78504672897196259"/>
    <n v="5.7850467289719623"/>
    <n v="20"/>
    <m/>
    <m/>
    <m/>
    <x v="2"/>
    <m/>
  </r>
  <r>
    <x v="3"/>
    <n v="401067"/>
    <x v="523"/>
    <x v="2"/>
    <x v="7"/>
    <x v="10"/>
    <x v="30"/>
    <x v="3"/>
    <m/>
    <n v="1067"/>
    <x v="1"/>
    <n v="3"/>
    <x v="16"/>
    <n v="7"/>
    <n v="89"/>
    <m/>
    <n v="280"/>
    <n v="4"/>
    <n v="16"/>
    <m/>
    <s v="DR"/>
    <m/>
    <n v="363"/>
    <n v="0.77134986225895319"/>
    <n v="6.771349862258953"/>
    <n v="26"/>
    <m/>
    <m/>
    <m/>
    <x v="2"/>
    <m/>
  </r>
  <r>
    <x v="3"/>
    <n v="401067"/>
    <x v="523"/>
    <x v="2"/>
    <x v="7"/>
    <x v="10"/>
    <x v="30"/>
    <x v="3"/>
    <m/>
    <m/>
    <x v="2"/>
    <n v="2"/>
    <x v="16"/>
    <n v="7"/>
    <n v="83"/>
    <n v="324"/>
    <n v="156"/>
    <n v="6"/>
    <n v="11"/>
    <m/>
    <s v="DR"/>
    <m/>
    <n v="363"/>
    <n v="0.42975206611570249"/>
    <n v="6.4297520661157028"/>
    <n v="23"/>
    <m/>
    <m/>
    <m/>
    <x v="2"/>
    <m/>
  </r>
  <r>
    <x v="3"/>
    <n v="401067"/>
    <x v="523"/>
    <x v="2"/>
    <x v="7"/>
    <x v="10"/>
    <x v="30"/>
    <x v="3"/>
    <m/>
    <m/>
    <x v="3"/>
    <n v="3"/>
    <x v="16"/>
    <n v="7"/>
    <n v="105"/>
    <n v="331"/>
    <n v="209"/>
    <n v="5"/>
    <n v="16"/>
    <m/>
    <s v="DR"/>
    <m/>
    <n v="363"/>
    <n v="0.5757575757575758"/>
    <n v="6.5757575757575761"/>
    <n v="27"/>
    <m/>
    <m/>
    <m/>
    <x v="2"/>
    <m/>
  </r>
  <r>
    <x v="3"/>
    <n v="401067"/>
    <x v="523"/>
    <x v="2"/>
    <x v="7"/>
    <x v="10"/>
    <x v="30"/>
    <x v="3"/>
    <m/>
    <m/>
    <x v="4"/>
    <n v="2"/>
    <x v="16"/>
    <n v="7"/>
    <n v="90"/>
    <n v="300"/>
    <n v="226"/>
    <n v="5"/>
    <n v="14"/>
    <m/>
    <s v="DR"/>
    <m/>
    <n v="363"/>
    <n v="0.62258953168044073"/>
    <n v="6.6225895316804406"/>
    <n v="25"/>
    <m/>
    <m/>
    <m/>
    <x v="2"/>
    <m/>
  </r>
  <r>
    <x v="3"/>
    <n v="401070"/>
    <x v="524"/>
    <x v="2"/>
    <x v="7"/>
    <x v="10"/>
    <x v="30"/>
    <x v="3"/>
    <m/>
    <n v="1070"/>
    <x v="1"/>
    <n v="2"/>
    <x v="16"/>
    <n v="7"/>
    <n v="80"/>
    <m/>
    <n v="64"/>
    <n v="5"/>
    <n v="12"/>
    <m/>
    <s v="DR"/>
    <m/>
    <n v="363"/>
    <n v="0.17630853994490359"/>
    <n v="6.1763085399449036"/>
    <n v="23"/>
    <m/>
    <m/>
    <m/>
    <x v="2"/>
    <m/>
  </r>
  <r>
    <x v="3"/>
    <n v="401070"/>
    <x v="524"/>
    <x v="2"/>
    <x v="7"/>
    <x v="10"/>
    <x v="30"/>
    <x v="3"/>
    <m/>
    <m/>
    <x v="2"/>
    <n v="2"/>
    <x v="16"/>
    <n v="7"/>
    <n v="88"/>
    <n v="283"/>
    <n v="271"/>
    <n v="5"/>
    <n v="12"/>
    <m/>
    <s v="DR"/>
    <m/>
    <n v="363"/>
    <n v="0.74655647382920109"/>
    <n v="6.7465564738292008"/>
    <n v="23"/>
    <m/>
    <m/>
    <m/>
    <x v="2"/>
    <m/>
  </r>
  <r>
    <x v="3"/>
    <n v="401070"/>
    <x v="524"/>
    <x v="2"/>
    <x v="7"/>
    <x v="10"/>
    <x v="30"/>
    <x v="3"/>
    <m/>
    <m/>
    <x v="3"/>
    <n v="2"/>
    <x v="16"/>
    <n v="7"/>
    <n v="93"/>
    <n v="350"/>
    <n v="223"/>
    <n v="5"/>
    <n v="14"/>
    <m/>
    <s v="DR"/>
    <m/>
    <n v="363"/>
    <n v="0.61432506887052341"/>
    <n v="6.6143250688705235"/>
    <n v="25"/>
    <m/>
    <m/>
    <m/>
    <x v="2"/>
    <m/>
  </r>
  <r>
    <x v="3"/>
    <n v="401070"/>
    <x v="524"/>
    <x v="2"/>
    <x v="7"/>
    <x v="10"/>
    <x v="30"/>
    <x v="3"/>
    <m/>
    <m/>
    <x v="4"/>
    <n v="1"/>
    <x v="16"/>
    <n v="7"/>
    <n v="90"/>
    <n v="325"/>
    <n v="332"/>
    <n v="5"/>
    <n v="14"/>
    <m/>
    <s v="DR"/>
    <m/>
    <n v="363"/>
    <n v="0.91460055096418735"/>
    <n v="6.9146005509641872"/>
    <n v="25"/>
    <m/>
    <m/>
    <m/>
    <x v="2"/>
    <m/>
  </r>
  <r>
    <x v="3"/>
    <n v="401074"/>
    <x v="525"/>
    <x v="2"/>
    <x v="7"/>
    <x v="10"/>
    <x v="30"/>
    <x v="3"/>
    <m/>
    <n v="1074"/>
    <x v="1"/>
    <n v="2"/>
    <x v="16"/>
    <n v="7"/>
    <n v="103"/>
    <m/>
    <n v="159"/>
    <n v="5"/>
    <n v="12"/>
    <m/>
    <s v="DR"/>
    <m/>
    <n v="363"/>
    <n v="0.43801652892561982"/>
    <n v="6.4380165289256199"/>
    <n v="23"/>
    <m/>
    <m/>
    <m/>
    <x v="2"/>
    <m/>
  </r>
  <r>
    <x v="3"/>
    <n v="401074"/>
    <x v="525"/>
    <x v="2"/>
    <x v="7"/>
    <x v="10"/>
    <x v="30"/>
    <x v="3"/>
    <m/>
    <m/>
    <x v="2"/>
    <n v="3"/>
    <x v="16"/>
    <n v="7"/>
    <n v="97"/>
    <n v="310"/>
    <n v="334"/>
    <n v="5"/>
    <n v="14"/>
    <m/>
    <s v="DR"/>
    <m/>
    <n v="363"/>
    <n v="0.92011019283746553"/>
    <n v="6.9201101928374653"/>
    <n v="25"/>
    <m/>
    <m/>
    <m/>
    <x v="2"/>
    <m/>
  </r>
  <r>
    <x v="3"/>
    <n v="401074"/>
    <x v="525"/>
    <x v="2"/>
    <x v="7"/>
    <x v="10"/>
    <x v="30"/>
    <x v="3"/>
    <m/>
    <m/>
    <x v="3"/>
    <n v="2"/>
    <x v="16"/>
    <n v="7"/>
    <n v="99"/>
    <n v="357"/>
    <n v="169"/>
    <n v="5"/>
    <n v="13"/>
    <m/>
    <s v="DR"/>
    <m/>
    <n v="363"/>
    <n v="0.465564738292011"/>
    <n v="6.4655647382920112"/>
    <n v="24"/>
    <m/>
    <m/>
    <m/>
    <x v="2"/>
    <m/>
  </r>
  <r>
    <x v="3"/>
    <n v="401074"/>
    <x v="525"/>
    <x v="2"/>
    <x v="7"/>
    <x v="10"/>
    <x v="30"/>
    <x v="3"/>
    <m/>
    <m/>
    <x v="4"/>
    <n v="2"/>
    <x v="16"/>
    <n v="7"/>
    <n v="116"/>
    <n v="350"/>
    <n v="154"/>
    <n v="5"/>
    <n v="11"/>
    <m/>
    <s v="DR"/>
    <m/>
    <n v="363"/>
    <n v="0.42424242424242425"/>
    <n v="6.4242424242424239"/>
    <n v="22"/>
    <m/>
    <m/>
    <m/>
    <x v="2"/>
    <m/>
  </r>
  <r>
    <x v="3"/>
    <n v="401048"/>
    <x v="526"/>
    <x v="2"/>
    <x v="7"/>
    <x v="10"/>
    <x v="31"/>
    <x v="3"/>
    <m/>
    <n v="1048"/>
    <x v="1"/>
    <n v="3"/>
    <x v="15"/>
    <n v="8"/>
    <n v="85"/>
    <m/>
    <n v="38"/>
    <n v="5"/>
    <n v="15"/>
    <m/>
    <s v="DR"/>
    <m/>
    <n v="373"/>
    <n v="0.10187667560321716"/>
    <n v="7.1018766756032168"/>
    <n v="27"/>
    <m/>
    <m/>
    <m/>
    <x v="2"/>
    <m/>
  </r>
  <r>
    <x v="3"/>
    <n v="401048"/>
    <x v="526"/>
    <x v="2"/>
    <x v="7"/>
    <x v="10"/>
    <x v="31"/>
    <x v="3"/>
    <m/>
    <m/>
    <x v="2"/>
    <n v="2"/>
    <x v="15"/>
    <n v="8"/>
    <n v="105"/>
    <n v="327"/>
    <n v="60"/>
    <n v="5"/>
    <n v="18"/>
    <m/>
    <s v="DR"/>
    <m/>
    <n v="373"/>
    <n v="0.16085790884718498"/>
    <n v="7.1608579088471851"/>
    <n v="30"/>
    <m/>
    <m/>
    <m/>
    <x v="2"/>
    <m/>
  </r>
  <r>
    <x v="3"/>
    <n v="401048"/>
    <x v="526"/>
    <x v="2"/>
    <x v="7"/>
    <x v="10"/>
    <x v="31"/>
    <x v="3"/>
    <m/>
    <m/>
    <x v="3"/>
    <n v="2"/>
    <x v="15"/>
    <n v="8"/>
    <n v="100"/>
    <n v="324"/>
    <n v="82"/>
    <n v="5"/>
    <n v="15"/>
    <m/>
    <s v="DR"/>
    <m/>
    <n v="373"/>
    <n v="0.21983914209115282"/>
    <n v="7.2198391420911525"/>
    <n v="27"/>
    <m/>
    <m/>
    <m/>
    <x v="2"/>
    <m/>
  </r>
  <r>
    <x v="3"/>
    <n v="401048"/>
    <x v="526"/>
    <x v="2"/>
    <x v="7"/>
    <x v="10"/>
    <x v="31"/>
    <x v="3"/>
    <m/>
    <m/>
    <x v="4"/>
    <n v="2"/>
    <x v="15"/>
    <n v="8"/>
    <n v="95"/>
    <n v="323"/>
    <n v="52"/>
    <n v="5"/>
    <n v="15"/>
    <m/>
    <s v="DR"/>
    <m/>
    <n v="373"/>
    <n v="0.13941018766756033"/>
    <n v="7.1394101876675604"/>
    <n v="27"/>
    <m/>
    <m/>
    <m/>
    <x v="2"/>
    <m/>
  </r>
  <r>
    <x v="3"/>
    <n v="401049"/>
    <x v="527"/>
    <x v="2"/>
    <x v="7"/>
    <x v="10"/>
    <x v="31"/>
    <x v="3"/>
    <m/>
    <n v="1049"/>
    <x v="1"/>
    <n v="2"/>
    <x v="11"/>
    <n v="9"/>
    <n v="104"/>
    <m/>
    <n v="74"/>
    <n v="4"/>
    <n v="15"/>
    <m/>
    <s v="TS"/>
    <m/>
    <n v="323"/>
    <n v="0.22910216718266255"/>
    <n v="8.2291021671826634"/>
    <n v="27"/>
    <m/>
    <m/>
    <m/>
    <x v="2"/>
    <m/>
  </r>
  <r>
    <x v="3"/>
    <n v="401049"/>
    <x v="527"/>
    <x v="2"/>
    <x v="7"/>
    <x v="10"/>
    <x v="31"/>
    <x v="3"/>
    <m/>
    <m/>
    <x v="2"/>
    <n v="2"/>
    <x v="15"/>
    <n v="8"/>
    <n v="112"/>
    <n v="361"/>
    <n v="211"/>
    <n v="3"/>
    <n v="18"/>
    <m/>
    <s v="TS"/>
    <m/>
    <n v="373"/>
    <n v="0.56568364611260058"/>
    <n v="7.5656836461126007"/>
    <n v="28"/>
    <m/>
    <m/>
    <m/>
    <x v="2"/>
    <m/>
  </r>
  <r>
    <x v="3"/>
    <n v="401049"/>
    <x v="527"/>
    <x v="2"/>
    <x v="7"/>
    <x v="10"/>
    <x v="31"/>
    <x v="3"/>
    <m/>
    <m/>
    <x v="3"/>
    <n v="2"/>
    <x v="15"/>
    <n v="8"/>
    <n v="100"/>
    <n v="359"/>
    <n v="137"/>
    <n v="3"/>
    <n v="17"/>
    <m/>
    <s v="TS"/>
    <m/>
    <n v="373"/>
    <n v="0.36729222520107241"/>
    <n v="7.3672922252010729"/>
    <n v="27"/>
    <m/>
    <m/>
    <m/>
    <x v="2"/>
    <m/>
  </r>
  <r>
    <x v="3"/>
    <n v="401049"/>
    <x v="527"/>
    <x v="2"/>
    <x v="7"/>
    <x v="10"/>
    <x v="31"/>
    <x v="3"/>
    <m/>
    <m/>
    <x v="4"/>
    <n v="3"/>
    <x v="15"/>
    <n v="8"/>
    <n v="115"/>
    <n v="394"/>
    <n v="115"/>
    <n v="3"/>
    <n v="20"/>
    <m/>
    <s v="TS"/>
    <m/>
    <n v="373"/>
    <n v="0.30831099195710454"/>
    <n v="7.3083109919571045"/>
    <n v="30"/>
    <m/>
    <m/>
    <m/>
    <x v="2"/>
    <m/>
  </r>
  <r>
    <x v="3"/>
    <n v="401072"/>
    <x v="528"/>
    <x v="2"/>
    <x v="7"/>
    <x v="10"/>
    <x v="31"/>
    <x v="3"/>
    <m/>
    <n v="1072"/>
    <x v="1"/>
    <n v="1"/>
    <x v="16"/>
    <n v="7"/>
    <n v="115"/>
    <m/>
    <n v="337"/>
    <n v="4"/>
    <n v="15"/>
    <m/>
    <s v="DR"/>
    <m/>
    <n v="363"/>
    <n v="0.92837465564738297"/>
    <n v="6.9283746556473833"/>
    <n v="25"/>
    <m/>
    <m/>
    <m/>
    <x v="2"/>
    <m/>
  </r>
  <r>
    <x v="3"/>
    <n v="401072"/>
    <x v="528"/>
    <x v="2"/>
    <x v="7"/>
    <x v="10"/>
    <x v="31"/>
    <x v="3"/>
    <m/>
    <m/>
    <x v="2"/>
    <n v="1"/>
    <x v="15"/>
    <n v="8"/>
    <n v="95"/>
    <n v="353"/>
    <n v="37"/>
    <n v="4"/>
    <n v="15"/>
    <m/>
    <s v="DR"/>
    <m/>
    <n v="373"/>
    <n v="9.9195710455764072E-2"/>
    <n v="7.0991957104557644"/>
    <n v="26"/>
    <m/>
    <m/>
    <m/>
    <x v="2"/>
    <m/>
  </r>
  <r>
    <x v="3"/>
    <n v="401072"/>
    <x v="528"/>
    <x v="2"/>
    <x v="7"/>
    <x v="10"/>
    <x v="31"/>
    <x v="3"/>
    <m/>
    <m/>
    <x v="3"/>
    <n v="2"/>
    <x v="15"/>
    <n v="8"/>
    <n v="120"/>
    <n v="385"/>
    <n v="125"/>
    <n v="4"/>
    <n v="16"/>
    <m/>
    <s v="DR"/>
    <m/>
    <n v="373"/>
    <n v="0.33512064343163539"/>
    <n v="7.3351206434316349"/>
    <n v="27"/>
    <m/>
    <m/>
    <m/>
    <x v="2"/>
    <m/>
  </r>
  <r>
    <x v="3"/>
    <n v="401072"/>
    <x v="528"/>
    <x v="2"/>
    <x v="7"/>
    <x v="10"/>
    <x v="31"/>
    <x v="3"/>
    <m/>
    <m/>
    <x v="4"/>
    <n v="2"/>
    <x v="16"/>
    <n v="7"/>
    <n v="113"/>
    <n v="359"/>
    <n v="353"/>
    <n v="4"/>
    <n v="17"/>
    <m/>
    <s v="DR"/>
    <m/>
    <n v="363"/>
    <n v="0.97245179063360887"/>
    <n v="6.9724517906336088"/>
    <n v="27"/>
    <m/>
    <m/>
    <m/>
    <x v="2"/>
    <m/>
  </r>
  <r>
    <x v="3"/>
    <n v="401051"/>
    <x v="529"/>
    <x v="2"/>
    <x v="7"/>
    <x v="10"/>
    <x v="32"/>
    <x v="3"/>
    <m/>
    <n v="1051"/>
    <x v="1"/>
    <n v="3"/>
    <x v="11"/>
    <n v="9"/>
    <n v="125"/>
    <m/>
    <n v="80"/>
    <n v="3"/>
    <n v="17"/>
    <n v="15"/>
    <s v="TS"/>
    <n v="2"/>
    <n v="323"/>
    <n v="0.24767801857585139"/>
    <n v="8.2476780185758507"/>
    <n v="28"/>
    <m/>
    <m/>
    <m/>
    <x v="2"/>
    <m/>
  </r>
  <r>
    <x v="3"/>
    <n v="401051"/>
    <x v="529"/>
    <x v="2"/>
    <x v="7"/>
    <x v="10"/>
    <x v="32"/>
    <x v="3"/>
    <m/>
    <m/>
    <x v="2"/>
    <n v="2"/>
    <x v="15"/>
    <n v="8"/>
    <n v="110"/>
    <n v="390"/>
    <n v="310"/>
    <n v="3"/>
    <n v="15"/>
    <n v="9"/>
    <s v="TS"/>
    <n v="1"/>
    <n v="373"/>
    <n v="0.83109919571045576"/>
    <n v="7.8310991957104559"/>
    <n v="25"/>
    <m/>
    <m/>
    <m/>
    <x v="2"/>
    <m/>
  </r>
  <r>
    <x v="3"/>
    <n v="401051"/>
    <x v="529"/>
    <x v="2"/>
    <x v="7"/>
    <x v="10"/>
    <x v="32"/>
    <x v="3"/>
    <m/>
    <m/>
    <x v="3"/>
    <n v="2"/>
    <x v="15"/>
    <n v="8"/>
    <n v="128"/>
    <n v="428"/>
    <n v="284"/>
    <n v="4"/>
    <n v="16"/>
    <n v="8"/>
    <s v="TS"/>
    <n v="1"/>
    <n v="373"/>
    <n v="0.76139410187667556"/>
    <n v="7.7613941018766752"/>
    <n v="27"/>
    <m/>
    <m/>
    <m/>
    <x v="2"/>
    <m/>
  </r>
  <r>
    <x v="3"/>
    <n v="401051"/>
    <x v="529"/>
    <x v="2"/>
    <x v="7"/>
    <x v="10"/>
    <x v="32"/>
    <x v="3"/>
    <m/>
    <m/>
    <x v="4"/>
    <n v="2"/>
    <x v="11"/>
    <n v="9"/>
    <n v="123"/>
    <n v="410"/>
    <n v="301"/>
    <n v="4"/>
    <n v="16"/>
    <n v="10"/>
    <s v="TS"/>
    <n v="1"/>
    <n v="323"/>
    <n v="0.93188854489164086"/>
    <n v="8.9318885448916401"/>
    <n v="28"/>
    <m/>
    <m/>
    <m/>
    <x v="2"/>
    <m/>
  </r>
  <r>
    <x v="3"/>
    <n v="401058"/>
    <x v="530"/>
    <x v="2"/>
    <x v="7"/>
    <x v="10"/>
    <x v="32"/>
    <x v="3"/>
    <d v="2014-11-04T00:00:00"/>
    <n v="1058"/>
    <x v="1"/>
    <n v="3"/>
    <x v="11"/>
    <n v="9"/>
    <n v="124"/>
    <m/>
    <n v="62"/>
    <n v="4"/>
    <n v="17"/>
    <n v="12"/>
    <s v="TS"/>
    <n v="1"/>
    <n v="323"/>
    <n v="0.19195046439628483"/>
    <n v="8.1919504643962853"/>
    <n v="29"/>
    <m/>
    <m/>
    <m/>
    <x v="2"/>
    <m/>
  </r>
  <r>
    <x v="3"/>
    <n v="401058"/>
    <x v="530"/>
    <x v="2"/>
    <x v="7"/>
    <x v="10"/>
    <x v="32"/>
    <x v="3"/>
    <m/>
    <m/>
    <x v="2"/>
    <n v="2"/>
    <x v="11"/>
    <n v="9"/>
    <n v="132"/>
    <n v="336"/>
    <n v="69"/>
    <n v="4"/>
    <n v="16"/>
    <n v="9"/>
    <s v="TS"/>
    <n v="1"/>
    <n v="323"/>
    <n v="0.21362229102167182"/>
    <n v="8.2136222910216716"/>
    <n v="28"/>
    <m/>
    <m/>
    <m/>
    <x v="2"/>
    <m/>
  </r>
  <r>
    <x v="3"/>
    <n v="401058"/>
    <x v="530"/>
    <x v="2"/>
    <x v="7"/>
    <x v="10"/>
    <x v="32"/>
    <x v="3"/>
    <m/>
    <m/>
    <x v="3"/>
    <n v="2"/>
    <x v="15"/>
    <n v="8"/>
    <n v="125"/>
    <n v="385"/>
    <n v="136"/>
    <n v="4"/>
    <n v="15"/>
    <m/>
    <s v="TS"/>
    <m/>
    <n v="373"/>
    <n v="0.36461126005361932"/>
    <n v="7.3646112600536195"/>
    <n v="26"/>
    <m/>
    <m/>
    <m/>
    <x v="2"/>
    <m/>
  </r>
  <r>
    <x v="3"/>
    <n v="401058"/>
    <x v="530"/>
    <x v="2"/>
    <x v="7"/>
    <x v="10"/>
    <x v="32"/>
    <x v="3"/>
    <m/>
    <m/>
    <x v="4"/>
    <n v="2"/>
    <x v="15"/>
    <n v="8"/>
    <n v="120"/>
    <n v="354"/>
    <n v="155"/>
    <n v="4"/>
    <n v="15"/>
    <n v="9"/>
    <s v="TS"/>
    <n v="1"/>
    <n v="373"/>
    <n v="0.41554959785522788"/>
    <n v="7.4155495978552279"/>
    <n v="26"/>
    <m/>
    <m/>
    <m/>
    <x v="2"/>
    <m/>
  </r>
  <r>
    <x v="3"/>
    <n v="401073"/>
    <x v="531"/>
    <x v="2"/>
    <x v="7"/>
    <x v="10"/>
    <x v="32"/>
    <x v="3"/>
    <m/>
    <n v="1073"/>
    <x v="1"/>
    <n v="2"/>
    <x v="11"/>
    <n v="9"/>
    <n v="125"/>
    <m/>
    <n v="405"/>
    <n v="3"/>
    <n v="18"/>
    <n v="12"/>
    <s v="TS"/>
    <n v="2"/>
    <n v="323"/>
    <n v="1.2538699690402477"/>
    <n v="9.2538699690402471"/>
    <n v="29"/>
    <m/>
    <m/>
    <m/>
    <x v="2"/>
    <m/>
  </r>
  <r>
    <x v="3"/>
    <n v="401073"/>
    <x v="531"/>
    <x v="2"/>
    <x v="7"/>
    <x v="10"/>
    <x v="32"/>
    <x v="3"/>
    <m/>
    <m/>
    <x v="2"/>
    <n v="3"/>
    <x v="12"/>
    <n v="10"/>
    <n v="120"/>
    <n v="288"/>
    <n v="35"/>
    <n v="4"/>
    <n v="17"/>
    <n v="13"/>
    <s v="TS"/>
    <n v="2"/>
    <n v="323"/>
    <n v="0.10835913312693499"/>
    <n v="9.1083591331269353"/>
    <n v="30"/>
    <m/>
    <m/>
    <m/>
    <x v="2"/>
    <m/>
  </r>
  <r>
    <x v="3"/>
    <n v="401073"/>
    <x v="531"/>
    <x v="2"/>
    <x v="7"/>
    <x v="10"/>
    <x v="32"/>
    <x v="3"/>
    <m/>
    <m/>
    <x v="3"/>
    <n v="3"/>
    <x v="15"/>
    <n v="9"/>
    <n v="127"/>
    <n v="412"/>
    <n v="325"/>
    <n v="3"/>
    <n v="16"/>
    <n v="10"/>
    <s v="TS"/>
    <n v="1"/>
    <n v="373"/>
    <n v="0.87131367292225204"/>
    <n v="7.8713136729222519"/>
    <n v="26"/>
    <m/>
    <m/>
    <m/>
    <x v="2"/>
    <m/>
  </r>
  <r>
    <x v="3"/>
    <n v="401073"/>
    <x v="531"/>
    <x v="2"/>
    <x v="7"/>
    <x v="10"/>
    <x v="32"/>
    <x v="3"/>
    <m/>
    <m/>
    <x v="4"/>
    <n v="2"/>
    <x v="15"/>
    <n v="8"/>
    <n v="125"/>
    <n v="287"/>
    <n v="293"/>
    <n v="3"/>
    <n v="17"/>
    <n v="11"/>
    <s v="TS"/>
    <n v="1"/>
    <n v="373"/>
    <n v="0.78552278820375332"/>
    <n v="7.7855227882037532"/>
    <n v="27"/>
    <m/>
    <m/>
    <m/>
    <x v="2"/>
    <m/>
  </r>
  <r>
    <x v="3"/>
    <n v="401035"/>
    <x v="532"/>
    <x v="2"/>
    <x v="7"/>
    <x v="10"/>
    <x v="35"/>
    <x v="3"/>
    <m/>
    <s v="Batten S 1035"/>
    <x v="1"/>
    <m/>
    <x v="7"/>
    <m/>
    <n v="215"/>
    <m/>
    <m/>
    <m/>
    <m/>
    <m/>
    <m/>
    <n v="3"/>
    <n v="323"/>
    <n v="0"/>
    <n v="11"/>
    <s v=""/>
    <m/>
    <m/>
    <m/>
    <x v="1"/>
    <m/>
  </r>
  <r>
    <x v="3"/>
    <n v="401035"/>
    <x v="532"/>
    <x v="2"/>
    <x v="7"/>
    <x v="10"/>
    <x v="35"/>
    <x v="3"/>
    <m/>
    <m/>
    <x v="2"/>
    <m/>
    <x v="9"/>
    <m/>
    <n v="240"/>
    <m/>
    <m/>
    <m/>
    <m/>
    <m/>
    <m/>
    <n v="3"/>
    <n v="323"/>
    <n v="0"/>
    <n v="12"/>
    <s v=""/>
    <m/>
    <m/>
    <m/>
    <x v="1"/>
    <m/>
  </r>
  <r>
    <x v="3"/>
    <n v="401035"/>
    <x v="532"/>
    <x v="2"/>
    <x v="7"/>
    <x v="10"/>
    <x v="35"/>
    <x v="3"/>
    <m/>
    <m/>
    <x v="3"/>
    <m/>
    <x v="9"/>
    <m/>
    <n v="335"/>
    <m/>
    <m/>
    <m/>
    <m/>
    <m/>
    <m/>
    <n v="4"/>
    <n v="323"/>
    <n v="0"/>
    <n v="12"/>
    <s v=""/>
    <m/>
    <m/>
    <m/>
    <x v="1"/>
    <m/>
  </r>
  <r>
    <x v="3"/>
    <n v="401035"/>
    <x v="532"/>
    <x v="2"/>
    <x v="7"/>
    <x v="10"/>
    <x v="35"/>
    <x v="3"/>
    <m/>
    <m/>
    <x v="4"/>
    <m/>
    <x v="9"/>
    <m/>
    <n v="330"/>
    <m/>
    <m/>
    <m/>
    <m/>
    <m/>
    <m/>
    <n v="4"/>
    <n v="323"/>
    <n v="0"/>
    <n v="12"/>
    <s v=""/>
    <m/>
    <m/>
    <m/>
    <x v="1"/>
    <m/>
  </r>
  <r>
    <x v="3"/>
    <n v="401042"/>
    <x v="533"/>
    <x v="2"/>
    <x v="7"/>
    <x v="10"/>
    <x v="35"/>
    <x v="3"/>
    <m/>
    <s v="Batten S 1042"/>
    <x v="1"/>
    <m/>
    <x v="9"/>
    <m/>
    <n v="250"/>
    <m/>
    <m/>
    <m/>
    <m/>
    <m/>
    <m/>
    <n v="3"/>
    <n v="323"/>
    <n v="0"/>
    <n v="12"/>
    <s v=""/>
    <m/>
    <m/>
    <m/>
    <x v="1"/>
    <m/>
  </r>
  <r>
    <x v="3"/>
    <n v="401042"/>
    <x v="533"/>
    <x v="2"/>
    <x v="7"/>
    <x v="10"/>
    <x v="35"/>
    <x v="3"/>
    <m/>
    <m/>
    <x v="2"/>
    <m/>
    <x v="9"/>
    <m/>
    <n v="210"/>
    <m/>
    <m/>
    <m/>
    <m/>
    <m/>
    <m/>
    <n v="3"/>
    <n v="323"/>
    <n v="0"/>
    <n v="12"/>
    <s v=""/>
    <m/>
    <m/>
    <m/>
    <x v="1"/>
    <m/>
  </r>
  <r>
    <x v="3"/>
    <n v="401042"/>
    <x v="533"/>
    <x v="2"/>
    <x v="7"/>
    <x v="10"/>
    <x v="35"/>
    <x v="3"/>
    <m/>
    <m/>
    <x v="3"/>
    <m/>
    <x v="7"/>
    <m/>
    <n v="210"/>
    <m/>
    <m/>
    <m/>
    <m/>
    <m/>
    <m/>
    <n v="3"/>
    <n v="323"/>
    <n v="0"/>
    <n v="11"/>
    <s v=""/>
    <m/>
    <m/>
    <m/>
    <x v="1"/>
    <m/>
  </r>
  <r>
    <x v="3"/>
    <n v="401042"/>
    <x v="533"/>
    <x v="2"/>
    <x v="7"/>
    <x v="10"/>
    <x v="35"/>
    <x v="3"/>
    <m/>
    <m/>
    <x v="4"/>
    <m/>
    <x v="9"/>
    <m/>
    <n v="285"/>
    <m/>
    <m/>
    <m/>
    <m/>
    <m/>
    <m/>
    <n v="4"/>
    <n v="323"/>
    <n v="0"/>
    <n v="12"/>
    <s v=""/>
    <m/>
    <m/>
    <m/>
    <x v="1"/>
    <m/>
  </r>
  <r>
    <x v="3"/>
    <n v="401043"/>
    <x v="534"/>
    <x v="2"/>
    <x v="7"/>
    <x v="10"/>
    <x v="35"/>
    <x v="3"/>
    <m/>
    <s v="Batten S 1043"/>
    <x v="1"/>
    <m/>
    <x v="9"/>
    <m/>
    <n v="403"/>
    <m/>
    <m/>
    <m/>
    <m/>
    <m/>
    <m/>
    <n v="5"/>
    <n v="323"/>
    <n v="0"/>
    <n v="12"/>
    <s v=""/>
    <m/>
    <m/>
    <m/>
    <x v="1"/>
    <m/>
  </r>
  <r>
    <x v="3"/>
    <n v="401043"/>
    <x v="534"/>
    <x v="2"/>
    <x v="7"/>
    <x v="10"/>
    <x v="35"/>
    <x v="3"/>
    <m/>
    <m/>
    <x v="2"/>
    <m/>
    <x v="9"/>
    <m/>
    <n v="375"/>
    <m/>
    <m/>
    <m/>
    <m/>
    <m/>
    <m/>
    <n v="4"/>
    <n v="323"/>
    <n v="0"/>
    <n v="12"/>
    <s v=""/>
    <m/>
    <m/>
    <m/>
    <x v="1"/>
    <m/>
  </r>
  <r>
    <x v="3"/>
    <n v="401043"/>
    <x v="534"/>
    <x v="2"/>
    <x v="7"/>
    <x v="10"/>
    <x v="35"/>
    <x v="3"/>
    <m/>
    <m/>
    <x v="3"/>
    <m/>
    <x v="9"/>
    <m/>
    <n v="340"/>
    <m/>
    <m/>
    <m/>
    <m/>
    <m/>
    <m/>
    <n v="5"/>
    <n v="323"/>
    <n v="0"/>
    <n v="12"/>
    <s v=""/>
    <m/>
    <m/>
    <m/>
    <x v="1"/>
    <m/>
  </r>
  <r>
    <x v="3"/>
    <n v="401043"/>
    <x v="534"/>
    <x v="2"/>
    <x v="7"/>
    <x v="10"/>
    <x v="35"/>
    <x v="3"/>
    <m/>
    <m/>
    <x v="4"/>
    <m/>
    <x v="9"/>
    <m/>
    <n v="315"/>
    <m/>
    <m/>
    <m/>
    <m/>
    <m/>
    <m/>
    <n v="3"/>
    <n v="323"/>
    <n v="0"/>
    <n v="12"/>
    <s v=""/>
    <m/>
    <m/>
    <m/>
    <x v="1"/>
    <m/>
  </r>
  <r>
    <x v="3"/>
    <n v="401045"/>
    <x v="535"/>
    <x v="2"/>
    <x v="7"/>
    <x v="10"/>
    <x v="35"/>
    <x v="3"/>
    <d v="2014-12-12T00:00:00"/>
    <s v="Batten S 1045"/>
    <x v="1"/>
    <m/>
    <x v="7"/>
    <m/>
    <n v="270"/>
    <m/>
    <m/>
    <m/>
    <m/>
    <m/>
    <m/>
    <n v="4"/>
    <n v="323"/>
    <n v="0"/>
    <n v="11"/>
    <s v=""/>
    <m/>
    <m/>
    <m/>
    <x v="1"/>
    <m/>
  </r>
  <r>
    <x v="3"/>
    <n v="401045"/>
    <x v="535"/>
    <x v="2"/>
    <x v="7"/>
    <x v="10"/>
    <x v="35"/>
    <x v="3"/>
    <m/>
    <m/>
    <x v="2"/>
    <m/>
    <x v="9"/>
    <m/>
    <n v="292"/>
    <m/>
    <m/>
    <m/>
    <m/>
    <m/>
    <m/>
    <n v="3"/>
    <n v="323"/>
    <n v="0"/>
    <n v="12"/>
    <s v=""/>
    <m/>
    <m/>
    <m/>
    <x v="1"/>
    <m/>
  </r>
  <r>
    <x v="3"/>
    <n v="401045"/>
    <x v="535"/>
    <x v="2"/>
    <x v="7"/>
    <x v="10"/>
    <x v="35"/>
    <x v="3"/>
    <m/>
    <m/>
    <x v="3"/>
    <m/>
    <x v="9"/>
    <m/>
    <n v="250"/>
    <m/>
    <m/>
    <m/>
    <m/>
    <m/>
    <m/>
    <n v="4"/>
    <n v="323"/>
    <n v="0"/>
    <n v="12"/>
    <s v=""/>
    <m/>
    <m/>
    <m/>
    <x v="1"/>
    <m/>
  </r>
  <r>
    <x v="3"/>
    <n v="401045"/>
    <x v="535"/>
    <x v="2"/>
    <x v="7"/>
    <x v="10"/>
    <x v="35"/>
    <x v="3"/>
    <m/>
    <m/>
    <x v="4"/>
    <m/>
    <x v="9"/>
    <m/>
    <n v="290"/>
    <m/>
    <m/>
    <m/>
    <m/>
    <m/>
    <m/>
    <n v="4"/>
    <n v="323"/>
    <n v="0"/>
    <n v="12"/>
    <s v=""/>
    <m/>
    <m/>
    <m/>
    <x v="1"/>
    <m/>
  </r>
  <r>
    <x v="3"/>
    <n v="401057"/>
    <x v="536"/>
    <x v="2"/>
    <x v="7"/>
    <x v="10"/>
    <x v="35"/>
    <x v="3"/>
    <m/>
    <s v="Batten S 1057"/>
    <x v="1"/>
    <m/>
    <x v="9"/>
    <m/>
    <n v="310"/>
    <m/>
    <m/>
    <m/>
    <m/>
    <m/>
    <m/>
    <n v="4"/>
    <n v="323"/>
    <n v="0"/>
    <n v="12"/>
    <s v=""/>
    <m/>
    <m/>
    <m/>
    <x v="1"/>
    <m/>
  </r>
  <r>
    <x v="3"/>
    <n v="401057"/>
    <x v="536"/>
    <x v="2"/>
    <x v="7"/>
    <x v="10"/>
    <x v="35"/>
    <x v="3"/>
    <m/>
    <m/>
    <x v="2"/>
    <m/>
    <x v="2"/>
    <m/>
    <n v="283"/>
    <m/>
    <m/>
    <m/>
    <m/>
    <m/>
    <m/>
    <n v="4"/>
    <n v="323"/>
    <n v="0"/>
    <n v="13"/>
    <s v=""/>
    <m/>
    <m/>
    <m/>
    <x v="1"/>
    <m/>
  </r>
  <r>
    <x v="3"/>
    <n v="401057"/>
    <x v="536"/>
    <x v="2"/>
    <x v="7"/>
    <x v="10"/>
    <x v="35"/>
    <x v="3"/>
    <m/>
    <m/>
    <x v="3"/>
    <m/>
    <x v="2"/>
    <m/>
    <n v="290"/>
    <m/>
    <m/>
    <m/>
    <m/>
    <m/>
    <m/>
    <n v="4"/>
    <n v="323"/>
    <n v="0"/>
    <n v="13"/>
    <s v=""/>
    <m/>
    <m/>
    <m/>
    <x v="1"/>
    <m/>
  </r>
  <r>
    <x v="3"/>
    <n v="401057"/>
    <x v="536"/>
    <x v="2"/>
    <x v="7"/>
    <x v="10"/>
    <x v="35"/>
    <x v="3"/>
    <m/>
    <m/>
    <x v="4"/>
    <m/>
    <x v="9"/>
    <m/>
    <n v="390"/>
    <m/>
    <m/>
    <m/>
    <m/>
    <m/>
    <m/>
    <n v="5"/>
    <n v="323"/>
    <n v="0"/>
    <n v="12"/>
    <s v=""/>
    <m/>
    <m/>
    <m/>
    <x v="1"/>
    <m/>
  </r>
  <r>
    <x v="3"/>
    <n v="401037"/>
    <x v="537"/>
    <x v="2"/>
    <x v="7"/>
    <x v="10"/>
    <x v="36"/>
    <x v="3"/>
    <d v="2014-12-15T00:00:00"/>
    <s v="Batten S 1037"/>
    <x v="1"/>
    <m/>
    <x v="6"/>
    <m/>
    <n v="380"/>
    <m/>
    <m/>
    <m/>
    <m/>
    <m/>
    <m/>
    <n v="4"/>
    <n v="323"/>
    <n v="0"/>
    <n v="10"/>
    <s v=""/>
    <m/>
    <m/>
    <m/>
    <x v="1"/>
    <m/>
  </r>
  <r>
    <x v="3"/>
    <n v="401037"/>
    <x v="537"/>
    <x v="2"/>
    <x v="7"/>
    <x v="10"/>
    <x v="36"/>
    <x v="3"/>
    <m/>
    <m/>
    <x v="2"/>
    <m/>
    <x v="7"/>
    <m/>
    <n v="405"/>
    <m/>
    <m/>
    <m/>
    <m/>
    <m/>
    <m/>
    <n v="5"/>
    <n v="323"/>
    <n v="0"/>
    <n v="11"/>
    <s v=""/>
    <m/>
    <m/>
    <m/>
    <x v="1"/>
    <m/>
  </r>
  <r>
    <x v="3"/>
    <n v="401037"/>
    <x v="537"/>
    <x v="2"/>
    <x v="7"/>
    <x v="10"/>
    <x v="36"/>
    <x v="3"/>
    <m/>
    <m/>
    <x v="3"/>
    <m/>
    <x v="7"/>
    <m/>
    <n v="384"/>
    <m/>
    <m/>
    <m/>
    <m/>
    <m/>
    <m/>
    <n v="5"/>
    <n v="323"/>
    <n v="0"/>
    <n v="11"/>
    <s v=""/>
    <m/>
    <m/>
    <m/>
    <x v="1"/>
    <m/>
  </r>
  <r>
    <x v="3"/>
    <n v="401037"/>
    <x v="537"/>
    <x v="2"/>
    <x v="7"/>
    <x v="10"/>
    <x v="36"/>
    <x v="3"/>
    <m/>
    <m/>
    <x v="4"/>
    <m/>
    <x v="7"/>
    <m/>
    <n v="385"/>
    <m/>
    <m/>
    <m/>
    <m/>
    <m/>
    <m/>
    <n v="4"/>
    <n v="323"/>
    <n v="0"/>
    <n v="11"/>
    <s v=""/>
    <m/>
    <m/>
    <m/>
    <x v="1"/>
    <m/>
  </r>
  <r>
    <x v="3"/>
    <n v="401044"/>
    <x v="538"/>
    <x v="2"/>
    <x v="7"/>
    <x v="10"/>
    <x v="36"/>
    <x v="3"/>
    <m/>
    <s v="Batten S 1044"/>
    <x v="1"/>
    <m/>
    <x v="2"/>
    <m/>
    <n v="395"/>
    <m/>
    <m/>
    <m/>
    <m/>
    <m/>
    <m/>
    <n v="4"/>
    <n v="323"/>
    <n v="0"/>
    <n v="13"/>
    <s v=""/>
    <m/>
    <m/>
    <m/>
    <x v="1"/>
    <m/>
  </r>
  <r>
    <x v="3"/>
    <n v="401044"/>
    <x v="538"/>
    <x v="2"/>
    <x v="7"/>
    <x v="10"/>
    <x v="36"/>
    <x v="3"/>
    <m/>
    <m/>
    <x v="2"/>
    <m/>
    <x v="9"/>
    <m/>
    <n v="420"/>
    <m/>
    <m/>
    <m/>
    <m/>
    <m/>
    <m/>
    <n v="4"/>
    <n v="323"/>
    <n v="0"/>
    <n v="12"/>
    <s v=""/>
    <m/>
    <m/>
    <m/>
    <x v="1"/>
    <m/>
  </r>
  <r>
    <x v="3"/>
    <n v="401044"/>
    <x v="538"/>
    <x v="2"/>
    <x v="7"/>
    <x v="10"/>
    <x v="36"/>
    <x v="3"/>
    <m/>
    <m/>
    <x v="3"/>
    <m/>
    <x v="9"/>
    <m/>
    <n v="390"/>
    <m/>
    <m/>
    <m/>
    <m/>
    <m/>
    <m/>
    <n v="4"/>
    <n v="323"/>
    <n v="0"/>
    <n v="12"/>
    <s v=""/>
    <m/>
    <m/>
    <m/>
    <x v="1"/>
    <m/>
  </r>
  <r>
    <x v="3"/>
    <n v="401044"/>
    <x v="538"/>
    <x v="2"/>
    <x v="7"/>
    <x v="10"/>
    <x v="36"/>
    <x v="3"/>
    <m/>
    <m/>
    <x v="4"/>
    <m/>
    <x v="9"/>
    <m/>
    <n v="430"/>
    <m/>
    <m/>
    <m/>
    <m/>
    <m/>
    <m/>
    <n v="4"/>
    <n v="323"/>
    <n v="0"/>
    <n v="12"/>
    <s v=""/>
    <m/>
    <m/>
    <m/>
    <x v="1"/>
    <m/>
  </r>
  <r>
    <x v="3"/>
    <n v="401047"/>
    <x v="539"/>
    <x v="2"/>
    <x v="7"/>
    <x v="10"/>
    <x v="36"/>
    <x v="3"/>
    <m/>
    <s v="Batten S 1047"/>
    <x v="1"/>
    <m/>
    <x v="2"/>
    <m/>
    <n v="333"/>
    <m/>
    <m/>
    <m/>
    <m/>
    <m/>
    <m/>
    <n v="4"/>
    <n v="323"/>
    <n v="0"/>
    <n v="13"/>
    <s v=""/>
    <m/>
    <m/>
    <m/>
    <x v="1"/>
    <m/>
  </r>
  <r>
    <x v="3"/>
    <n v="401047"/>
    <x v="539"/>
    <x v="2"/>
    <x v="7"/>
    <x v="10"/>
    <x v="36"/>
    <x v="3"/>
    <m/>
    <m/>
    <x v="2"/>
    <m/>
    <x v="9"/>
    <m/>
    <n v="330"/>
    <m/>
    <m/>
    <m/>
    <m/>
    <m/>
    <m/>
    <n v="4"/>
    <n v="323"/>
    <n v="0"/>
    <n v="12"/>
    <s v=""/>
    <m/>
    <m/>
    <m/>
    <x v="1"/>
    <m/>
  </r>
  <r>
    <x v="3"/>
    <n v="401047"/>
    <x v="539"/>
    <x v="2"/>
    <x v="7"/>
    <x v="10"/>
    <x v="36"/>
    <x v="3"/>
    <m/>
    <m/>
    <x v="3"/>
    <m/>
    <x v="7"/>
    <m/>
    <n v="335"/>
    <m/>
    <m/>
    <m/>
    <m/>
    <m/>
    <m/>
    <n v="4"/>
    <n v="323"/>
    <n v="0"/>
    <n v="11"/>
    <s v=""/>
    <m/>
    <m/>
    <m/>
    <x v="1"/>
    <m/>
  </r>
  <r>
    <x v="3"/>
    <n v="401047"/>
    <x v="539"/>
    <x v="2"/>
    <x v="7"/>
    <x v="10"/>
    <x v="36"/>
    <x v="3"/>
    <m/>
    <m/>
    <x v="4"/>
    <m/>
    <x v="9"/>
    <m/>
    <n v="315"/>
    <m/>
    <m/>
    <m/>
    <m/>
    <m/>
    <m/>
    <n v="4"/>
    <n v="323"/>
    <n v="0"/>
    <n v="12"/>
    <s v=""/>
    <m/>
    <m/>
    <m/>
    <x v="1"/>
    <m/>
  </r>
  <r>
    <x v="3"/>
    <n v="401050"/>
    <x v="540"/>
    <x v="2"/>
    <x v="7"/>
    <x v="10"/>
    <x v="36"/>
    <x v="3"/>
    <m/>
    <s v="Batten S 1050"/>
    <x v="1"/>
    <m/>
    <x v="9"/>
    <m/>
    <n v="380"/>
    <m/>
    <m/>
    <m/>
    <m/>
    <m/>
    <m/>
    <n v="5"/>
    <n v="323"/>
    <n v="0"/>
    <n v="12"/>
    <s v=""/>
    <m/>
    <m/>
    <m/>
    <x v="1"/>
    <m/>
  </r>
  <r>
    <x v="3"/>
    <n v="401050"/>
    <x v="540"/>
    <x v="2"/>
    <x v="7"/>
    <x v="10"/>
    <x v="36"/>
    <x v="3"/>
    <m/>
    <m/>
    <x v="2"/>
    <m/>
    <x v="6"/>
    <m/>
    <n v="355"/>
    <m/>
    <m/>
    <m/>
    <m/>
    <m/>
    <m/>
    <n v="4"/>
    <n v="323"/>
    <n v="0"/>
    <n v="10"/>
    <s v=""/>
    <m/>
    <m/>
    <m/>
    <x v="1"/>
    <m/>
  </r>
  <r>
    <x v="3"/>
    <n v="401050"/>
    <x v="540"/>
    <x v="2"/>
    <x v="7"/>
    <x v="10"/>
    <x v="36"/>
    <x v="3"/>
    <m/>
    <m/>
    <x v="3"/>
    <m/>
    <x v="9"/>
    <m/>
    <n v="440"/>
    <m/>
    <m/>
    <m/>
    <m/>
    <m/>
    <m/>
    <n v="4"/>
    <n v="323"/>
    <n v="0"/>
    <n v="12"/>
    <s v=""/>
    <m/>
    <m/>
    <m/>
    <x v="1"/>
    <m/>
  </r>
  <r>
    <x v="3"/>
    <n v="401050"/>
    <x v="540"/>
    <x v="2"/>
    <x v="7"/>
    <x v="10"/>
    <x v="36"/>
    <x v="3"/>
    <m/>
    <m/>
    <x v="4"/>
    <m/>
    <x v="9"/>
    <m/>
    <n v="385"/>
    <m/>
    <m/>
    <m/>
    <m/>
    <m/>
    <m/>
    <n v="4"/>
    <n v="323"/>
    <n v="0"/>
    <n v="12"/>
    <s v=""/>
    <m/>
    <m/>
    <m/>
    <x v="1"/>
    <m/>
  </r>
  <r>
    <x v="3"/>
    <n v="401053"/>
    <x v="541"/>
    <x v="2"/>
    <x v="7"/>
    <x v="10"/>
    <x v="36"/>
    <x v="3"/>
    <m/>
    <s v="Batten S 1053"/>
    <x v="1"/>
    <m/>
    <x v="9"/>
    <m/>
    <n v="390"/>
    <m/>
    <m/>
    <m/>
    <m/>
    <m/>
    <m/>
    <n v="4"/>
    <n v="323"/>
    <n v="0"/>
    <n v="12"/>
    <s v=""/>
    <m/>
    <m/>
    <m/>
    <x v="1"/>
    <m/>
  </r>
  <r>
    <x v="3"/>
    <n v="401053"/>
    <x v="541"/>
    <x v="2"/>
    <x v="7"/>
    <x v="10"/>
    <x v="36"/>
    <x v="3"/>
    <m/>
    <m/>
    <x v="2"/>
    <m/>
    <x v="6"/>
    <m/>
    <n v="330"/>
    <m/>
    <m/>
    <m/>
    <m/>
    <m/>
    <m/>
    <n v="5"/>
    <n v="323"/>
    <n v="0"/>
    <n v="10"/>
    <s v=""/>
    <m/>
    <m/>
    <m/>
    <x v="1"/>
    <m/>
  </r>
  <r>
    <x v="3"/>
    <n v="401053"/>
    <x v="541"/>
    <x v="2"/>
    <x v="7"/>
    <x v="10"/>
    <x v="36"/>
    <x v="3"/>
    <m/>
    <m/>
    <x v="3"/>
    <m/>
    <x v="7"/>
    <m/>
    <n v="390"/>
    <m/>
    <m/>
    <m/>
    <m/>
    <m/>
    <m/>
    <n v="4"/>
    <n v="323"/>
    <n v="0"/>
    <n v="11"/>
    <s v=""/>
    <m/>
    <m/>
    <m/>
    <x v="1"/>
    <m/>
  </r>
  <r>
    <x v="3"/>
    <n v="401053"/>
    <x v="541"/>
    <x v="2"/>
    <x v="7"/>
    <x v="10"/>
    <x v="36"/>
    <x v="3"/>
    <m/>
    <m/>
    <x v="4"/>
    <m/>
    <x v="9"/>
    <m/>
    <n v="368"/>
    <m/>
    <m/>
    <m/>
    <m/>
    <m/>
    <m/>
    <n v="5"/>
    <n v="323"/>
    <n v="0"/>
    <n v="12"/>
    <s v=""/>
    <m/>
    <m/>
    <m/>
    <x v="1"/>
    <m/>
  </r>
  <r>
    <x v="3"/>
    <n v="401170"/>
    <x v="542"/>
    <x v="2"/>
    <x v="7"/>
    <x v="3"/>
    <x v="26"/>
    <x v="3"/>
    <m/>
    <n v="1170"/>
    <x v="1"/>
    <n v="0"/>
    <x v="17"/>
    <n v="3"/>
    <n v="38"/>
    <m/>
    <n v="52"/>
    <n v="2"/>
    <n v="3"/>
    <m/>
    <s v="V"/>
    <m/>
    <n v="227.11111111111111"/>
    <n v="0.22896281800391388"/>
    <n v="2.228962818003914"/>
    <n v="7"/>
    <m/>
    <m/>
    <m/>
    <x v="2"/>
    <m/>
  </r>
  <r>
    <x v="3"/>
    <n v="401170"/>
    <x v="542"/>
    <x v="2"/>
    <x v="7"/>
    <x v="3"/>
    <x v="26"/>
    <x v="3"/>
    <m/>
    <m/>
    <x v="2"/>
    <n v="0"/>
    <x v="17"/>
    <n v="3"/>
    <n v="48"/>
    <n v="124"/>
    <n v="62"/>
    <n v="3"/>
    <n v="3"/>
    <m/>
    <s v="V"/>
    <m/>
    <n v="227.11111111111111"/>
    <n v="0.27299412915851273"/>
    <n v="2.272994129158513"/>
    <n v="8"/>
    <m/>
    <m/>
    <m/>
    <x v="2"/>
    <m/>
  </r>
  <r>
    <x v="3"/>
    <n v="401170"/>
    <x v="542"/>
    <x v="2"/>
    <x v="7"/>
    <x v="3"/>
    <x v="26"/>
    <x v="3"/>
    <m/>
    <m/>
    <x v="3"/>
    <n v="0"/>
    <x v="17"/>
    <n v="3"/>
    <n v="33"/>
    <n v="119"/>
    <n v="63"/>
    <n v="3"/>
    <n v="2"/>
    <m/>
    <s v="V"/>
    <m/>
    <n v="227.11111111111111"/>
    <n v="0.2773972602739726"/>
    <n v="2.2773972602739727"/>
    <n v="7"/>
    <m/>
    <m/>
    <m/>
    <x v="2"/>
    <m/>
  </r>
  <r>
    <x v="3"/>
    <n v="401170"/>
    <x v="542"/>
    <x v="2"/>
    <x v="7"/>
    <x v="3"/>
    <x v="26"/>
    <x v="3"/>
    <m/>
    <m/>
    <x v="4"/>
    <n v="0"/>
    <x v="17"/>
    <n v="3"/>
    <n v="42"/>
    <n v="120"/>
    <n v="78"/>
    <n v="4"/>
    <n v="3"/>
    <m/>
    <s v="V"/>
    <m/>
    <n v="227.11111111111111"/>
    <n v="0.34344422700587085"/>
    <n v="2.3434442270058709"/>
    <n v="9"/>
    <m/>
    <m/>
    <m/>
    <x v="2"/>
    <m/>
  </r>
  <r>
    <x v="3"/>
    <n v="401175"/>
    <x v="543"/>
    <x v="2"/>
    <x v="7"/>
    <x v="3"/>
    <x v="26"/>
    <x v="3"/>
    <m/>
    <n v="1175"/>
    <x v="1"/>
    <n v="0"/>
    <x v="17"/>
    <n v="3"/>
    <n v="35"/>
    <m/>
    <n v="60"/>
    <n v="3"/>
    <n v="3"/>
    <m/>
    <s v="V"/>
    <m/>
    <n v="227.11111111111111"/>
    <n v="0.26418786692759294"/>
    <n v="2.264187866927593"/>
    <n v="8"/>
    <m/>
    <m/>
    <m/>
    <x v="2"/>
    <m/>
  </r>
  <r>
    <x v="3"/>
    <n v="401175"/>
    <x v="543"/>
    <x v="2"/>
    <x v="7"/>
    <x v="3"/>
    <x v="26"/>
    <x v="3"/>
    <m/>
    <m/>
    <x v="2"/>
    <n v="0"/>
    <x v="17"/>
    <n v="3"/>
    <n v="40"/>
    <n v="137"/>
    <n v="45"/>
    <n v="3"/>
    <n v="3"/>
    <m/>
    <s v="V"/>
    <m/>
    <n v="227.11111111111111"/>
    <n v="0.19814090019569472"/>
    <n v="2.1981409001956949"/>
    <n v="8"/>
    <m/>
    <m/>
    <m/>
    <x v="2"/>
    <m/>
  </r>
  <r>
    <x v="3"/>
    <n v="401175"/>
    <x v="543"/>
    <x v="2"/>
    <x v="7"/>
    <x v="3"/>
    <x v="26"/>
    <x v="3"/>
    <m/>
    <m/>
    <x v="3"/>
    <n v="0"/>
    <x v="17"/>
    <n v="3"/>
    <n v="40"/>
    <n v="140"/>
    <n v="46"/>
    <n v="2"/>
    <n v="3"/>
    <m/>
    <s v="V"/>
    <m/>
    <n v="227.11111111111111"/>
    <n v="0.20254403131115459"/>
    <n v="2.2025440313111546"/>
    <n v="7"/>
    <m/>
    <m/>
    <m/>
    <x v="2"/>
    <m/>
  </r>
  <r>
    <x v="3"/>
    <n v="401175"/>
    <x v="543"/>
    <x v="2"/>
    <x v="7"/>
    <x v="3"/>
    <x v="26"/>
    <x v="3"/>
    <m/>
    <m/>
    <x v="4"/>
    <n v="0"/>
    <x v="17"/>
    <n v="3"/>
    <n v="38"/>
    <n v="149"/>
    <n v="70"/>
    <n v="3"/>
    <n v="2"/>
    <m/>
    <s v="V"/>
    <m/>
    <n v="227.11111111111111"/>
    <n v="0.30821917808219179"/>
    <n v="2.3082191780821919"/>
    <n v="7"/>
    <m/>
    <m/>
    <m/>
    <x v="2"/>
    <m/>
  </r>
  <r>
    <x v="3"/>
    <n v="401180"/>
    <x v="544"/>
    <x v="2"/>
    <x v="7"/>
    <x v="3"/>
    <x v="26"/>
    <x v="3"/>
    <m/>
    <n v="1180"/>
    <x v="1"/>
    <n v="0"/>
    <x v="17"/>
    <n v="3"/>
    <n v="46"/>
    <n v="152"/>
    <n v="64"/>
    <n v="3"/>
    <n v="4"/>
    <m/>
    <s v="V"/>
    <m/>
    <n v="227.11111111111111"/>
    <n v="0.28180039138943247"/>
    <n v="2.2818003913894325"/>
    <n v="9"/>
    <m/>
    <m/>
    <m/>
    <x v="2"/>
    <m/>
  </r>
  <r>
    <x v="3"/>
    <n v="401180"/>
    <x v="544"/>
    <x v="2"/>
    <x v="7"/>
    <x v="3"/>
    <x v="26"/>
    <x v="3"/>
    <m/>
    <m/>
    <x v="2"/>
    <n v="0"/>
    <x v="17"/>
    <n v="3"/>
    <n v="41"/>
    <n v="137"/>
    <n v="40"/>
    <n v="3"/>
    <n v="3"/>
    <m/>
    <s v="V"/>
    <m/>
    <n v="227.11111111111111"/>
    <n v="0.17612524461839529"/>
    <n v="2.1761252446183952"/>
    <n v="8"/>
    <m/>
    <m/>
    <m/>
    <x v="2"/>
    <m/>
  </r>
  <r>
    <x v="3"/>
    <n v="401180"/>
    <x v="544"/>
    <x v="2"/>
    <x v="7"/>
    <x v="3"/>
    <x v="26"/>
    <x v="3"/>
    <m/>
    <m/>
    <x v="3"/>
    <n v="0"/>
    <x v="17"/>
    <n v="3"/>
    <n v="46"/>
    <n v="141"/>
    <n v="64"/>
    <n v="3"/>
    <n v="3"/>
    <m/>
    <s v="V"/>
    <m/>
    <n v="227.11111111111111"/>
    <n v="0.28180039138943247"/>
    <n v="2.2818003913894325"/>
    <n v="8"/>
    <m/>
    <m/>
    <m/>
    <x v="2"/>
    <m/>
  </r>
  <r>
    <x v="3"/>
    <n v="401180"/>
    <x v="544"/>
    <x v="2"/>
    <x v="7"/>
    <x v="3"/>
    <x v="26"/>
    <x v="3"/>
    <m/>
    <m/>
    <x v="4"/>
    <n v="0"/>
    <x v="17"/>
    <n v="3"/>
    <n v="46"/>
    <n v="140"/>
    <n v="40"/>
    <n v="2"/>
    <n v="3"/>
    <m/>
    <s v="V"/>
    <m/>
    <n v="227.11111111111111"/>
    <n v="0.17612524461839529"/>
    <n v="2.1761252446183952"/>
    <n v="7"/>
    <m/>
    <m/>
    <m/>
    <x v="2"/>
    <m/>
  </r>
  <r>
    <x v="3"/>
    <n v="401183"/>
    <x v="545"/>
    <x v="2"/>
    <x v="7"/>
    <x v="3"/>
    <x v="27"/>
    <x v="3"/>
    <m/>
    <n v="1183"/>
    <x v="1"/>
    <n v="1"/>
    <x v="18"/>
    <n v="4"/>
    <n v="55"/>
    <m/>
    <n v="131"/>
    <n v="4"/>
    <n v="5"/>
    <m/>
    <s v="V"/>
    <m/>
    <n v="226.77777777777777"/>
    <n v="0.5776580107790299"/>
    <n v="3.5776580107790297"/>
    <n v="12"/>
    <m/>
    <m/>
    <m/>
    <x v="2"/>
    <m/>
  </r>
  <r>
    <x v="3"/>
    <n v="401183"/>
    <x v="545"/>
    <x v="2"/>
    <x v="7"/>
    <x v="3"/>
    <x v="27"/>
    <x v="3"/>
    <m/>
    <m/>
    <x v="2"/>
    <n v="2"/>
    <x v="18"/>
    <n v="4"/>
    <n v="56"/>
    <n v="240"/>
    <n v="89"/>
    <n v="4"/>
    <n v="5"/>
    <m/>
    <s v="V"/>
    <m/>
    <n v="226.77777777777777"/>
    <n v="0.39245467907888293"/>
    <n v="3.3924546790788828"/>
    <n v="12"/>
    <m/>
    <m/>
    <m/>
    <x v="2"/>
    <m/>
  </r>
  <r>
    <x v="3"/>
    <n v="401183"/>
    <x v="545"/>
    <x v="2"/>
    <x v="7"/>
    <x v="3"/>
    <x v="27"/>
    <x v="3"/>
    <m/>
    <m/>
    <x v="3"/>
    <n v="1"/>
    <x v="18"/>
    <n v="4"/>
    <n v="54"/>
    <n v="253"/>
    <n v="173"/>
    <n v="4"/>
    <n v="6"/>
    <m/>
    <s v="V"/>
    <m/>
    <n v="226.77777777777777"/>
    <n v="0.76286134247917692"/>
    <n v="3.762861342479177"/>
    <n v="13"/>
    <m/>
    <m/>
    <m/>
    <x v="2"/>
    <m/>
  </r>
  <r>
    <x v="3"/>
    <n v="401183"/>
    <x v="545"/>
    <x v="2"/>
    <x v="7"/>
    <x v="3"/>
    <x v="27"/>
    <x v="3"/>
    <m/>
    <m/>
    <x v="4"/>
    <n v="2"/>
    <x v="18"/>
    <n v="4"/>
    <n v="52"/>
    <n v="220"/>
    <n v="172"/>
    <n v="4"/>
    <n v="5"/>
    <m/>
    <s v="V"/>
    <m/>
    <n v="226.77777777777777"/>
    <n v="0.75845173934345911"/>
    <n v="3.7584517393434593"/>
    <n v="12"/>
    <m/>
    <m/>
    <m/>
    <x v="2"/>
    <m/>
  </r>
  <r>
    <x v="3"/>
    <n v="401184"/>
    <x v="546"/>
    <x v="2"/>
    <x v="7"/>
    <x v="3"/>
    <x v="27"/>
    <x v="3"/>
    <m/>
    <n v="1184"/>
    <x v="1"/>
    <n v="2"/>
    <x v="18"/>
    <n v="4"/>
    <n v="39"/>
    <m/>
    <n v="159"/>
    <n v="4"/>
    <n v="5"/>
    <m/>
    <s v="V"/>
    <m/>
    <n v="226.77777777777777"/>
    <n v="0.70112689857912791"/>
    <n v="3.7011268985791279"/>
    <n v="12"/>
    <m/>
    <m/>
    <m/>
    <x v="2"/>
    <m/>
  </r>
  <r>
    <x v="3"/>
    <n v="401184"/>
    <x v="546"/>
    <x v="2"/>
    <x v="7"/>
    <x v="3"/>
    <x v="27"/>
    <x v="3"/>
    <m/>
    <m/>
    <x v="2"/>
    <n v="2"/>
    <x v="18"/>
    <n v="4"/>
    <n v="48"/>
    <n v="220"/>
    <n v="117"/>
    <n v="4"/>
    <n v="6"/>
    <m/>
    <s v="V"/>
    <m/>
    <n v="226.77777777777777"/>
    <n v="0.51592356687898089"/>
    <n v="3.515923566878981"/>
    <n v="13"/>
    <m/>
    <m/>
    <m/>
    <x v="2"/>
    <m/>
  </r>
  <r>
    <x v="3"/>
    <n v="401184"/>
    <x v="546"/>
    <x v="2"/>
    <x v="7"/>
    <x v="3"/>
    <x v="27"/>
    <x v="3"/>
    <m/>
    <m/>
    <x v="3"/>
    <n v="1"/>
    <x v="18"/>
    <n v="4"/>
    <n v="50"/>
    <n v="219"/>
    <n v="101"/>
    <n v="4"/>
    <n v="5"/>
    <m/>
    <s v="V"/>
    <m/>
    <n v="226.77777777777777"/>
    <n v="0.44536991670749632"/>
    <n v="3.4453699167074965"/>
    <n v="12"/>
    <m/>
    <m/>
    <m/>
    <x v="2"/>
    <m/>
  </r>
  <r>
    <x v="3"/>
    <n v="401184"/>
    <x v="546"/>
    <x v="2"/>
    <x v="7"/>
    <x v="3"/>
    <x v="27"/>
    <x v="3"/>
    <m/>
    <m/>
    <x v="4"/>
    <n v="2"/>
    <x v="18"/>
    <n v="4"/>
    <n v="45"/>
    <n v="224"/>
    <n v="119"/>
    <n v="4"/>
    <n v="4"/>
    <m/>
    <s v="V"/>
    <m/>
    <n v="226.77777777777777"/>
    <n v="0.52474277315041651"/>
    <n v="3.5247427731504164"/>
    <n v="11"/>
    <m/>
    <m/>
    <m/>
    <x v="2"/>
    <m/>
  </r>
  <r>
    <x v="3"/>
    <n v="401190"/>
    <x v="547"/>
    <x v="2"/>
    <x v="7"/>
    <x v="3"/>
    <x v="27"/>
    <x v="3"/>
    <m/>
    <n v="1190"/>
    <x v="1"/>
    <n v="2"/>
    <x v="18"/>
    <n v="4"/>
    <n v="42"/>
    <m/>
    <n v="105"/>
    <n v="4"/>
    <n v="5"/>
    <m/>
    <s v="V"/>
    <m/>
    <n v="226.77777777777777"/>
    <n v="0.4630083292503675"/>
    <n v="3.4630083292503677"/>
    <n v="12"/>
    <m/>
    <m/>
    <m/>
    <x v="2"/>
    <m/>
  </r>
  <r>
    <x v="3"/>
    <n v="401190"/>
    <x v="547"/>
    <x v="2"/>
    <x v="7"/>
    <x v="3"/>
    <x v="27"/>
    <x v="3"/>
    <m/>
    <m/>
    <x v="2"/>
    <n v="1"/>
    <x v="18"/>
    <n v="4"/>
    <n v="55"/>
    <n v="214"/>
    <n v="91"/>
    <n v="5"/>
    <n v="3"/>
    <m/>
    <s v="V"/>
    <m/>
    <n v="226.77777777777777"/>
    <n v="0.40127388535031849"/>
    <n v="3.4012738853503186"/>
    <n v="11"/>
    <m/>
    <m/>
    <m/>
    <x v="2"/>
    <m/>
  </r>
  <r>
    <x v="3"/>
    <n v="401190"/>
    <x v="547"/>
    <x v="2"/>
    <x v="7"/>
    <x v="3"/>
    <x v="27"/>
    <x v="3"/>
    <m/>
    <m/>
    <x v="3"/>
    <n v="1"/>
    <x v="18"/>
    <n v="4"/>
    <n v="57"/>
    <n v="230"/>
    <n v="102"/>
    <n v="4"/>
    <n v="5"/>
    <m/>
    <s v="V"/>
    <m/>
    <n v="226.77777777777777"/>
    <n v="0.44977951984321413"/>
    <n v="3.4497795198432142"/>
    <n v="12"/>
    <m/>
    <m/>
    <m/>
    <x v="2"/>
    <m/>
  </r>
  <r>
    <x v="3"/>
    <n v="401190"/>
    <x v="547"/>
    <x v="2"/>
    <x v="7"/>
    <x v="3"/>
    <x v="27"/>
    <x v="3"/>
    <m/>
    <m/>
    <x v="4"/>
    <n v="1"/>
    <x v="18"/>
    <n v="4"/>
    <n v="51"/>
    <n v="224"/>
    <n v="63"/>
    <n v="5"/>
    <n v="3"/>
    <m/>
    <s v="V"/>
    <m/>
    <n v="226.77777777777777"/>
    <n v="0.27780499755022048"/>
    <n v="3.2778049975502204"/>
    <n v="11"/>
    <m/>
    <m/>
    <m/>
    <x v="2"/>
    <m/>
  </r>
  <r>
    <x v="3"/>
    <n v="401176"/>
    <x v="548"/>
    <x v="2"/>
    <x v="7"/>
    <x v="3"/>
    <x v="28"/>
    <x v="3"/>
    <m/>
    <n v="1176"/>
    <x v="1"/>
    <n v="2"/>
    <x v="20"/>
    <n v="5"/>
    <n v="52"/>
    <m/>
    <n v="146"/>
    <n v="5"/>
    <n v="6"/>
    <m/>
    <s v="V"/>
    <m/>
    <n v="269.44444444444446"/>
    <n v="0.54185567010309277"/>
    <n v="4.541855670103093"/>
    <n v="15"/>
    <m/>
    <m/>
    <m/>
    <x v="2"/>
    <m/>
  </r>
  <r>
    <x v="3"/>
    <n v="401176"/>
    <x v="548"/>
    <x v="2"/>
    <x v="7"/>
    <x v="3"/>
    <x v="28"/>
    <x v="3"/>
    <m/>
    <m/>
    <x v="2"/>
    <n v="4"/>
    <x v="20"/>
    <n v="5"/>
    <n v="60"/>
    <n v="237"/>
    <n v="165"/>
    <n v="6"/>
    <n v="7"/>
    <m/>
    <s v="V"/>
    <m/>
    <n v="269.44444444444446"/>
    <n v="0.61237113402061849"/>
    <n v="4.6123711340206182"/>
    <n v="17"/>
    <m/>
    <m/>
    <m/>
    <x v="2"/>
    <m/>
  </r>
  <r>
    <x v="3"/>
    <n v="401176"/>
    <x v="548"/>
    <x v="2"/>
    <x v="7"/>
    <x v="3"/>
    <x v="28"/>
    <x v="3"/>
    <m/>
    <m/>
    <x v="3"/>
    <n v="2"/>
    <x v="20"/>
    <n v="5"/>
    <n v="59"/>
    <n v="237"/>
    <n v="194"/>
    <n v="6"/>
    <n v="7"/>
    <m/>
    <s v="V"/>
    <m/>
    <n v="269.44444444444446"/>
    <n v="0.72"/>
    <n v="4.72"/>
    <n v="17"/>
    <m/>
    <m/>
    <m/>
    <x v="2"/>
    <m/>
  </r>
  <r>
    <x v="3"/>
    <n v="401176"/>
    <x v="548"/>
    <x v="2"/>
    <x v="7"/>
    <x v="3"/>
    <x v="28"/>
    <x v="3"/>
    <m/>
    <m/>
    <x v="4"/>
    <n v="2"/>
    <x v="20"/>
    <n v="5"/>
    <n v="65"/>
    <n v="232"/>
    <n v="176"/>
    <n v="5"/>
    <n v="8"/>
    <m/>
    <s v="V"/>
    <m/>
    <n v="269.44444444444446"/>
    <n v="0.65319587628865972"/>
    <n v="4.6531958762886596"/>
    <n v="17"/>
    <m/>
    <m/>
    <m/>
    <x v="2"/>
    <m/>
  </r>
  <r>
    <x v="3"/>
    <n v="401181"/>
    <x v="549"/>
    <x v="2"/>
    <x v="7"/>
    <x v="3"/>
    <x v="28"/>
    <x v="3"/>
    <m/>
    <n v="1181"/>
    <x v="1"/>
    <n v="2"/>
    <x v="20"/>
    <n v="5"/>
    <n v="58"/>
    <m/>
    <n v="132"/>
    <n v="5"/>
    <n v="5"/>
    <m/>
    <s v="V"/>
    <m/>
    <n v="269.44444444444446"/>
    <n v="0.48989690721649481"/>
    <n v="4.4898969072164947"/>
    <n v="14"/>
    <m/>
    <m/>
    <m/>
    <x v="2"/>
    <m/>
  </r>
  <r>
    <x v="3"/>
    <n v="401181"/>
    <x v="549"/>
    <x v="2"/>
    <x v="7"/>
    <x v="3"/>
    <x v="28"/>
    <x v="3"/>
    <m/>
    <m/>
    <x v="2"/>
    <n v="3"/>
    <x v="20"/>
    <n v="5"/>
    <n v="59"/>
    <n v="222"/>
    <n v="154"/>
    <n v="4"/>
    <n v="8"/>
    <m/>
    <s v="V"/>
    <m/>
    <n v="269.44444444444446"/>
    <n v="0.57154639175257727"/>
    <n v="4.5715463917525776"/>
    <n v="16"/>
    <m/>
    <m/>
    <m/>
    <x v="2"/>
    <m/>
  </r>
  <r>
    <x v="3"/>
    <n v="401181"/>
    <x v="549"/>
    <x v="2"/>
    <x v="7"/>
    <x v="3"/>
    <x v="28"/>
    <x v="3"/>
    <m/>
    <m/>
    <x v="3"/>
    <n v="2"/>
    <x v="20"/>
    <n v="5"/>
    <n v="62"/>
    <n v="232"/>
    <n v="185"/>
    <n v="4"/>
    <n v="7"/>
    <m/>
    <s v="V"/>
    <m/>
    <n v="269.44444444444446"/>
    <n v="0.6865979381443299"/>
    <n v="4.6865979381443301"/>
    <n v="15"/>
    <m/>
    <m/>
    <m/>
    <x v="2"/>
    <m/>
  </r>
  <r>
    <x v="3"/>
    <n v="401181"/>
    <x v="549"/>
    <x v="2"/>
    <x v="7"/>
    <x v="3"/>
    <x v="28"/>
    <x v="3"/>
    <m/>
    <m/>
    <x v="4"/>
    <n v="1"/>
    <x v="20"/>
    <n v="5"/>
    <n v="55"/>
    <n v="215"/>
    <n v="184"/>
    <n v="4"/>
    <n v="7"/>
    <m/>
    <s v="V"/>
    <m/>
    <n v="269.44444444444446"/>
    <n v="0.68288659793814432"/>
    <n v="4.6828865979381442"/>
    <n v="15"/>
    <m/>
    <m/>
    <m/>
    <x v="2"/>
    <m/>
  </r>
  <r>
    <x v="3"/>
    <n v="401186"/>
    <x v="550"/>
    <x v="2"/>
    <x v="7"/>
    <x v="3"/>
    <x v="28"/>
    <x v="3"/>
    <m/>
    <n v="1186"/>
    <x v="1"/>
    <n v="2"/>
    <x v="20"/>
    <n v="5"/>
    <n v="54"/>
    <m/>
    <n v="165"/>
    <n v="5"/>
    <n v="7"/>
    <m/>
    <s v="V"/>
    <m/>
    <n v="269.44444444444446"/>
    <n v="0.61237113402061849"/>
    <n v="4.6123711340206182"/>
    <n v="16"/>
    <m/>
    <m/>
    <m/>
    <x v="2"/>
    <m/>
  </r>
  <r>
    <x v="3"/>
    <n v="401186"/>
    <x v="550"/>
    <x v="2"/>
    <x v="7"/>
    <x v="3"/>
    <x v="28"/>
    <x v="3"/>
    <m/>
    <m/>
    <x v="2"/>
    <n v="1"/>
    <x v="20"/>
    <n v="5"/>
    <n v="51"/>
    <n v="216"/>
    <n v="160"/>
    <n v="4"/>
    <n v="7"/>
    <m/>
    <s v="V"/>
    <m/>
    <n v="269.44444444444446"/>
    <n v="0.59381443298969072"/>
    <n v="4.5938144329896904"/>
    <n v="15"/>
    <m/>
    <m/>
    <m/>
    <x v="2"/>
    <m/>
  </r>
  <r>
    <x v="3"/>
    <n v="401186"/>
    <x v="550"/>
    <x v="2"/>
    <x v="7"/>
    <x v="3"/>
    <x v="28"/>
    <x v="3"/>
    <m/>
    <m/>
    <x v="3"/>
    <n v="2"/>
    <x v="20"/>
    <n v="5"/>
    <n v="48"/>
    <n v="218"/>
    <n v="137"/>
    <n v="4"/>
    <n v="8"/>
    <m/>
    <s v="V"/>
    <m/>
    <n v="269.44444444444446"/>
    <n v="0.50845360824742269"/>
    <n v="4.5084536082474225"/>
    <n v="16"/>
    <m/>
    <m/>
    <m/>
    <x v="2"/>
    <m/>
  </r>
  <r>
    <x v="3"/>
    <n v="401186"/>
    <x v="550"/>
    <x v="2"/>
    <x v="7"/>
    <x v="3"/>
    <x v="28"/>
    <x v="3"/>
    <m/>
    <m/>
    <x v="4"/>
    <n v="3"/>
    <x v="20"/>
    <n v="5"/>
    <n v="52"/>
    <n v="232"/>
    <n v="150"/>
    <n v="5"/>
    <n v="7"/>
    <m/>
    <s v="V"/>
    <m/>
    <n v="269.44444444444446"/>
    <n v="0.55670103092783507"/>
    <n v="4.5567010309278349"/>
    <n v="16"/>
    <m/>
    <m/>
    <m/>
    <x v="2"/>
    <m/>
  </r>
  <r>
    <x v="3"/>
    <n v="401171"/>
    <x v="551"/>
    <x v="2"/>
    <x v="7"/>
    <x v="3"/>
    <x v="29"/>
    <x v="3"/>
    <m/>
    <n v="1171"/>
    <x v="1"/>
    <n v="3"/>
    <x v="19"/>
    <n v="6"/>
    <n v="74"/>
    <m/>
    <n v="202"/>
    <n v="5"/>
    <n v="10"/>
    <m/>
    <s v="V"/>
    <m/>
    <n v="329.42857142857144"/>
    <n v="0.61318300086730271"/>
    <n v="5.6131830008673029"/>
    <n v="20"/>
    <m/>
    <m/>
    <m/>
    <x v="2"/>
    <m/>
  </r>
  <r>
    <x v="3"/>
    <n v="401171"/>
    <x v="551"/>
    <x v="2"/>
    <x v="7"/>
    <x v="3"/>
    <x v="29"/>
    <x v="3"/>
    <m/>
    <m/>
    <x v="2"/>
    <n v="2"/>
    <x v="19"/>
    <n v="6"/>
    <n v="78"/>
    <n v="257"/>
    <n v="233"/>
    <n v="5"/>
    <n v="10"/>
    <m/>
    <s v="V"/>
    <m/>
    <n v="329.42857142857144"/>
    <n v="0.70728534258456199"/>
    <n v="5.7072853425845622"/>
    <n v="20"/>
    <m/>
    <m/>
    <m/>
    <x v="2"/>
    <m/>
  </r>
  <r>
    <x v="3"/>
    <n v="401171"/>
    <x v="551"/>
    <x v="2"/>
    <x v="7"/>
    <x v="3"/>
    <x v="29"/>
    <x v="3"/>
    <m/>
    <m/>
    <x v="3"/>
    <n v="2"/>
    <x v="19"/>
    <n v="6"/>
    <n v="88"/>
    <n v="303"/>
    <n v="263"/>
    <n v="5"/>
    <n v="13"/>
    <m/>
    <s v="DR"/>
    <m/>
    <n v="329.42857142857144"/>
    <n v="0.79835212489158713"/>
    <n v="5.7983521248915872"/>
    <n v="23"/>
    <m/>
    <m/>
    <m/>
    <x v="2"/>
    <m/>
  </r>
  <r>
    <x v="3"/>
    <n v="401171"/>
    <x v="551"/>
    <x v="2"/>
    <x v="7"/>
    <x v="3"/>
    <x v="29"/>
    <x v="3"/>
    <m/>
    <m/>
    <x v="4"/>
    <n v="2"/>
    <x v="19"/>
    <n v="6"/>
    <n v="71"/>
    <n v="259"/>
    <n v="262"/>
    <n v="5"/>
    <n v="11"/>
    <m/>
    <s v="V"/>
    <m/>
    <n v="329.42857142857144"/>
    <n v="0.79531656548135299"/>
    <n v="5.795316565481353"/>
    <n v="21"/>
    <m/>
    <m/>
    <m/>
    <x v="2"/>
    <m/>
  </r>
  <r>
    <x v="3"/>
    <n v="401182"/>
    <x v="552"/>
    <x v="2"/>
    <x v="7"/>
    <x v="3"/>
    <x v="29"/>
    <x v="3"/>
    <m/>
    <n v="1182"/>
    <x v="1"/>
    <n v="4"/>
    <x v="19"/>
    <n v="6"/>
    <n v="70"/>
    <m/>
    <n v="210"/>
    <n v="5"/>
    <n v="11"/>
    <m/>
    <s v="V"/>
    <m/>
    <n v="329.42857142857144"/>
    <n v="0.63746747614917598"/>
    <n v="5.6374674761491761"/>
    <n v="21"/>
    <m/>
    <m/>
    <m/>
    <x v="2"/>
    <m/>
  </r>
  <r>
    <x v="3"/>
    <n v="401182"/>
    <x v="552"/>
    <x v="2"/>
    <x v="7"/>
    <x v="3"/>
    <x v="29"/>
    <x v="3"/>
    <m/>
    <m/>
    <x v="2"/>
    <n v="5"/>
    <x v="19"/>
    <n v="6"/>
    <n v="75"/>
    <n v="245"/>
    <n v="265"/>
    <n v="5"/>
    <n v="11"/>
    <m/>
    <s v="V"/>
    <m/>
    <n v="329.42857142857144"/>
    <n v="0.80442324371205542"/>
    <n v="5.8044232437120558"/>
    <n v="21"/>
    <m/>
    <m/>
    <m/>
    <x v="2"/>
    <m/>
  </r>
  <r>
    <x v="3"/>
    <n v="401182"/>
    <x v="552"/>
    <x v="2"/>
    <x v="7"/>
    <x v="3"/>
    <x v="29"/>
    <x v="3"/>
    <m/>
    <m/>
    <x v="3"/>
    <n v="3"/>
    <x v="19"/>
    <n v="6"/>
    <n v="75"/>
    <n v="246"/>
    <n v="94"/>
    <n v="5"/>
    <n v="10"/>
    <m/>
    <s v="V"/>
    <m/>
    <n v="329.42857142857144"/>
    <n v="0.28534258456201211"/>
    <n v="5.2853425845620121"/>
    <n v="20"/>
    <m/>
    <m/>
    <m/>
    <x v="2"/>
    <m/>
  </r>
  <r>
    <x v="3"/>
    <n v="401182"/>
    <x v="552"/>
    <x v="2"/>
    <x v="7"/>
    <x v="3"/>
    <x v="29"/>
    <x v="3"/>
    <m/>
    <m/>
    <x v="4"/>
    <n v="4"/>
    <x v="19"/>
    <n v="6"/>
    <n v="75"/>
    <n v="266"/>
    <n v="175"/>
    <n v="5"/>
    <n v="10"/>
    <m/>
    <s v="V"/>
    <m/>
    <n v="329.42857142857144"/>
    <n v="0.53122289679098"/>
    <n v="5.5312228967909798"/>
    <n v="20"/>
    <m/>
    <m/>
    <m/>
    <x v="2"/>
    <m/>
  </r>
  <r>
    <x v="3"/>
    <n v="401185"/>
    <x v="553"/>
    <x v="2"/>
    <x v="7"/>
    <x v="3"/>
    <x v="29"/>
    <x v="3"/>
    <m/>
    <n v="1185"/>
    <x v="1"/>
    <n v="2"/>
    <x v="19"/>
    <n v="6"/>
    <n v="83"/>
    <m/>
    <n v="209"/>
    <n v="5"/>
    <n v="12"/>
    <m/>
    <s v="DR"/>
    <m/>
    <n v="329.42857142857144"/>
    <n v="0.63443191673894184"/>
    <n v="5.6344319167389418"/>
    <n v="22"/>
    <m/>
    <m/>
    <m/>
    <x v="2"/>
    <m/>
  </r>
  <r>
    <x v="3"/>
    <n v="401185"/>
    <x v="553"/>
    <x v="2"/>
    <x v="7"/>
    <x v="3"/>
    <x v="29"/>
    <x v="3"/>
    <m/>
    <m/>
    <x v="2"/>
    <n v="2"/>
    <x v="19"/>
    <n v="6"/>
    <n v="80"/>
    <n v="275"/>
    <n v="209"/>
    <n v="5"/>
    <n v="11"/>
    <m/>
    <s v="E"/>
    <m/>
    <n v="329.42857142857144"/>
    <n v="0.63443191673894184"/>
    <n v="5.6344319167389418"/>
    <n v="21"/>
    <m/>
    <m/>
    <m/>
    <x v="2"/>
    <m/>
  </r>
  <r>
    <x v="3"/>
    <n v="401185"/>
    <x v="553"/>
    <x v="2"/>
    <x v="7"/>
    <x v="3"/>
    <x v="29"/>
    <x v="3"/>
    <m/>
    <m/>
    <x v="3"/>
    <n v="2"/>
    <x v="19"/>
    <n v="6"/>
    <n v="68"/>
    <n v="275"/>
    <n v="273"/>
    <n v="5"/>
    <n v="10"/>
    <m/>
    <s v="E"/>
    <m/>
    <n v="329.42857142857144"/>
    <n v="0.82870771899392881"/>
    <n v="5.8287077189939289"/>
    <n v="20"/>
    <m/>
    <m/>
    <m/>
    <x v="2"/>
    <m/>
  </r>
  <r>
    <x v="3"/>
    <n v="401185"/>
    <x v="553"/>
    <x v="2"/>
    <x v="7"/>
    <x v="3"/>
    <x v="29"/>
    <x v="3"/>
    <m/>
    <m/>
    <x v="4"/>
    <n v="2"/>
    <x v="19"/>
    <n v="6"/>
    <n v="83"/>
    <n v="299"/>
    <n v="222"/>
    <n v="5"/>
    <n v="8"/>
    <m/>
    <s v="V"/>
    <m/>
    <n v="329.42857142857144"/>
    <n v="0.67389418907198606"/>
    <n v="5.6738941890719863"/>
    <n v="18"/>
    <m/>
    <m/>
    <m/>
    <x v="2"/>
    <m/>
  </r>
  <r>
    <x v="3"/>
    <n v="401211"/>
    <x v="554"/>
    <x v="2"/>
    <x v="7"/>
    <x v="3"/>
    <x v="30"/>
    <x v="3"/>
    <m/>
    <n v="1211"/>
    <x v="1"/>
    <n v="1"/>
    <x v="16"/>
    <n v="7"/>
    <n v="95"/>
    <m/>
    <n v="80"/>
    <n v="5"/>
    <n v="12"/>
    <m/>
    <s v="DR"/>
    <m/>
    <n v="374.9"/>
    <n v="0.21339023739663912"/>
    <n v="6.2133902373966388"/>
    <n v="23"/>
    <m/>
    <m/>
    <m/>
    <x v="2"/>
    <m/>
  </r>
  <r>
    <x v="3"/>
    <n v="401211"/>
    <x v="554"/>
    <x v="2"/>
    <x v="7"/>
    <x v="3"/>
    <x v="30"/>
    <x v="3"/>
    <m/>
    <m/>
    <x v="2"/>
    <n v="2"/>
    <x v="16"/>
    <n v="7"/>
    <n v="92"/>
    <n v="349"/>
    <n v="63"/>
    <n v="4"/>
    <n v="12"/>
    <m/>
    <s v="DR"/>
    <m/>
    <n v="374.9"/>
    <n v="0.1680448119498533"/>
    <n v="6.1680448119498532"/>
    <n v="22"/>
    <m/>
    <m/>
    <m/>
    <x v="2"/>
    <m/>
  </r>
  <r>
    <x v="3"/>
    <n v="401211"/>
    <x v="554"/>
    <x v="2"/>
    <x v="7"/>
    <x v="3"/>
    <x v="30"/>
    <x v="3"/>
    <m/>
    <m/>
    <x v="3"/>
    <n v="4"/>
    <x v="15"/>
    <n v="8"/>
    <n v="98"/>
    <n v="358"/>
    <n v="67"/>
    <n v="5"/>
    <n v="13"/>
    <m/>
    <s v="DR"/>
    <m/>
    <n v="324.89999999999998"/>
    <n v="0.20621729763004001"/>
    <n v="7.2062172976300403"/>
    <n v="25"/>
    <m/>
    <m/>
    <m/>
    <x v="2"/>
    <m/>
  </r>
  <r>
    <x v="3"/>
    <n v="401211"/>
    <x v="554"/>
    <x v="2"/>
    <x v="7"/>
    <x v="3"/>
    <x v="30"/>
    <x v="3"/>
    <m/>
    <m/>
    <x v="4"/>
    <n v="3"/>
    <x v="16"/>
    <n v="7"/>
    <n v="102"/>
    <n v="363"/>
    <n v="68"/>
    <n v="5"/>
    <n v="13"/>
    <m/>
    <s v="DR"/>
    <m/>
    <n v="374.9"/>
    <n v="0.18138170178714325"/>
    <n v="6.1813817017871431"/>
    <n v="24"/>
    <m/>
    <m/>
    <m/>
    <x v="2"/>
    <m/>
  </r>
  <r>
    <x v="3"/>
    <n v="401214"/>
    <x v="555"/>
    <x v="2"/>
    <x v="7"/>
    <x v="3"/>
    <x v="30"/>
    <x v="3"/>
    <m/>
    <n v="1214"/>
    <x v="1"/>
    <n v="4"/>
    <x v="16"/>
    <n v="7"/>
    <n v="83"/>
    <m/>
    <n v="179"/>
    <n v="5"/>
    <n v="13"/>
    <m/>
    <s v="DR"/>
    <m/>
    <n v="374.9"/>
    <n v="0.47746065617498001"/>
    <n v="6.4774606561749799"/>
    <n v="24"/>
    <m/>
    <m/>
    <m/>
    <x v="2"/>
    <m/>
  </r>
  <r>
    <x v="3"/>
    <n v="401214"/>
    <x v="555"/>
    <x v="2"/>
    <x v="7"/>
    <x v="3"/>
    <x v="30"/>
    <x v="3"/>
    <m/>
    <m/>
    <x v="2"/>
    <n v="4"/>
    <x v="16"/>
    <n v="7"/>
    <n v="68"/>
    <n v="235"/>
    <n v="179"/>
    <n v="4"/>
    <n v="12"/>
    <m/>
    <s v="DR"/>
    <m/>
    <n v="374.9"/>
    <n v="0.47746065617498001"/>
    <n v="6.4774606561749799"/>
    <n v="22"/>
    <m/>
    <m/>
    <m/>
    <x v="2"/>
    <m/>
  </r>
  <r>
    <x v="3"/>
    <n v="401214"/>
    <x v="555"/>
    <x v="2"/>
    <x v="7"/>
    <x v="3"/>
    <x v="30"/>
    <x v="3"/>
    <m/>
    <m/>
    <x v="3"/>
    <n v="4"/>
    <x v="16"/>
    <n v="7"/>
    <n v="78"/>
    <n v="290"/>
    <n v="105"/>
    <n v="4"/>
    <n v="12"/>
    <m/>
    <s v="DR"/>
    <m/>
    <n v="374.9"/>
    <n v="0.28007468658308882"/>
    <n v="6.280074686583089"/>
    <n v="22"/>
    <m/>
    <m/>
    <m/>
    <x v="2"/>
    <m/>
  </r>
  <r>
    <x v="3"/>
    <n v="401214"/>
    <x v="555"/>
    <x v="2"/>
    <x v="7"/>
    <x v="3"/>
    <x v="30"/>
    <x v="3"/>
    <m/>
    <m/>
    <x v="4"/>
    <n v="3"/>
    <x v="16"/>
    <n v="7"/>
    <n v="67"/>
    <n v="229"/>
    <n v="264"/>
    <n v="5"/>
    <n v="11"/>
    <m/>
    <s v="DR"/>
    <m/>
    <n v="374.9"/>
    <n v="0.70418778340890908"/>
    <n v="6.7041877834089094"/>
    <n v="22"/>
    <m/>
    <m/>
    <m/>
    <x v="2"/>
    <m/>
  </r>
  <r>
    <x v="3"/>
    <n v="401215"/>
    <x v="556"/>
    <x v="2"/>
    <x v="7"/>
    <x v="3"/>
    <x v="30"/>
    <x v="3"/>
    <m/>
    <n v="1215"/>
    <x v="1"/>
    <n v="2"/>
    <x v="16"/>
    <n v="7"/>
    <n v="78"/>
    <m/>
    <n v="47"/>
    <n v="5"/>
    <n v="12"/>
    <m/>
    <s v="DR"/>
    <m/>
    <n v="374.9"/>
    <n v="0.12536676447052547"/>
    <n v="6.1253667644705256"/>
    <n v="23"/>
    <m/>
    <m/>
    <m/>
    <x v="2"/>
    <m/>
  </r>
  <r>
    <x v="3"/>
    <n v="401215"/>
    <x v="556"/>
    <x v="2"/>
    <x v="7"/>
    <x v="3"/>
    <x v="30"/>
    <x v="3"/>
    <m/>
    <m/>
    <x v="2"/>
    <n v="3"/>
    <x v="16"/>
    <n v="7"/>
    <n v="88"/>
    <n v="332"/>
    <n v="58"/>
    <n v="5"/>
    <n v="13"/>
    <m/>
    <s v="DR"/>
    <m/>
    <n v="374.9"/>
    <n v="0.15470792211256337"/>
    <n v="6.1547079221125633"/>
    <n v="24"/>
    <m/>
    <m/>
    <m/>
    <x v="2"/>
    <m/>
  </r>
  <r>
    <x v="3"/>
    <n v="401215"/>
    <x v="556"/>
    <x v="2"/>
    <x v="7"/>
    <x v="3"/>
    <x v="30"/>
    <x v="3"/>
    <m/>
    <m/>
    <x v="3"/>
    <n v="3"/>
    <x v="16"/>
    <n v="7"/>
    <n v="88"/>
    <n v="310"/>
    <n v="197"/>
    <n v="5"/>
    <n v="11"/>
    <m/>
    <s v="DR"/>
    <m/>
    <n v="374.9"/>
    <n v="0.52547345958922387"/>
    <n v="6.5254734595892234"/>
    <n v="22"/>
    <m/>
    <m/>
    <m/>
    <x v="2"/>
    <m/>
  </r>
  <r>
    <x v="3"/>
    <n v="401215"/>
    <x v="556"/>
    <x v="2"/>
    <x v="7"/>
    <x v="3"/>
    <x v="30"/>
    <x v="3"/>
    <m/>
    <m/>
    <x v="4"/>
    <n v="2"/>
    <x v="16"/>
    <n v="7"/>
    <n v="96"/>
    <n v="359"/>
    <n v="80"/>
    <n v="5"/>
    <n v="12"/>
    <m/>
    <s v="DR"/>
    <m/>
    <n v="374.9"/>
    <n v="0.21339023739663912"/>
    <n v="6.2133902373966388"/>
    <n v="23"/>
    <m/>
    <m/>
    <m/>
    <x v="2"/>
    <m/>
  </r>
  <r>
    <x v="3"/>
    <n v="401165"/>
    <x v="557"/>
    <x v="2"/>
    <x v="7"/>
    <x v="3"/>
    <x v="31"/>
    <x v="3"/>
    <m/>
    <n v="1165"/>
    <x v="1"/>
    <n v="3"/>
    <x v="16"/>
    <n v="7"/>
    <n v="105"/>
    <m/>
    <n v="317"/>
    <n v="4"/>
    <n v="16"/>
    <m/>
    <s v="DR"/>
    <m/>
    <n v="374.9"/>
    <n v="0.84555881568418245"/>
    <n v="6.845558815684182"/>
    <n v="26"/>
    <m/>
    <m/>
    <m/>
    <x v="2"/>
    <m/>
  </r>
  <r>
    <x v="3"/>
    <n v="401165"/>
    <x v="557"/>
    <x v="2"/>
    <x v="7"/>
    <x v="3"/>
    <x v="31"/>
    <x v="3"/>
    <m/>
    <m/>
    <x v="2"/>
    <n v="2"/>
    <x v="16"/>
    <n v="7"/>
    <n v="100"/>
    <n v="341"/>
    <n v="364"/>
    <n v="4"/>
    <n v="15"/>
    <m/>
    <s v="DR"/>
    <m/>
    <n v="374.9"/>
    <n v="0.97092558015470798"/>
    <n v="6.9709255801547076"/>
    <n v="25"/>
    <m/>
    <m/>
    <m/>
    <x v="2"/>
    <m/>
  </r>
  <r>
    <x v="3"/>
    <n v="401165"/>
    <x v="557"/>
    <x v="2"/>
    <x v="7"/>
    <x v="3"/>
    <x v="31"/>
    <x v="3"/>
    <m/>
    <m/>
    <x v="3"/>
    <n v="3"/>
    <x v="16"/>
    <n v="7"/>
    <n v="105"/>
    <n v="371"/>
    <n v="347"/>
    <n v="5"/>
    <n v="15"/>
    <m/>
    <s v="DR"/>
    <m/>
    <n v="374.9"/>
    <n v="0.92558015470792221"/>
    <n v="6.9255801547079221"/>
    <n v="26"/>
    <m/>
    <m/>
    <m/>
    <x v="2"/>
    <m/>
  </r>
  <r>
    <x v="3"/>
    <n v="401165"/>
    <x v="557"/>
    <x v="2"/>
    <x v="7"/>
    <x v="3"/>
    <x v="31"/>
    <x v="3"/>
    <m/>
    <m/>
    <x v="4"/>
    <n v="4"/>
    <x v="15"/>
    <n v="8"/>
    <n v="105"/>
    <n v="365"/>
    <n v="336"/>
    <n v="5"/>
    <n v="15"/>
    <m/>
    <s v="DR"/>
    <m/>
    <n v="324.89999999999998"/>
    <n v="1.0341643582640814"/>
    <n v="8.034164358264082"/>
    <n v="27"/>
    <m/>
    <m/>
    <m/>
    <x v="2"/>
    <m/>
  </r>
  <r>
    <x v="3"/>
    <n v="401172"/>
    <x v="558"/>
    <x v="2"/>
    <x v="7"/>
    <x v="3"/>
    <x v="31"/>
    <x v="3"/>
    <m/>
    <n v="1172"/>
    <x v="1"/>
    <n v="5"/>
    <x v="15"/>
    <n v="8"/>
    <n v="71"/>
    <m/>
    <n v="47"/>
    <n v="5"/>
    <n v="14"/>
    <m/>
    <s v="DR"/>
    <m/>
    <n v="324.89999999999998"/>
    <n v="0.14465989535241613"/>
    <n v="7.1446598953524161"/>
    <n v="26"/>
    <m/>
    <m/>
    <m/>
    <x v="2"/>
    <m/>
  </r>
  <r>
    <x v="3"/>
    <n v="401172"/>
    <x v="558"/>
    <x v="2"/>
    <x v="7"/>
    <x v="3"/>
    <x v="31"/>
    <x v="3"/>
    <m/>
    <m/>
    <x v="2"/>
    <n v="3"/>
    <x v="15"/>
    <n v="8"/>
    <n v="79"/>
    <n v="293"/>
    <n v="57"/>
    <n v="5"/>
    <n v="14"/>
    <m/>
    <s v="DR"/>
    <m/>
    <n v="324.89999999999998"/>
    <n v="0.17543859649122809"/>
    <n v="7.1754385964912277"/>
    <n v="26"/>
    <m/>
    <m/>
    <m/>
    <x v="2"/>
    <m/>
  </r>
  <r>
    <x v="3"/>
    <n v="401172"/>
    <x v="558"/>
    <x v="2"/>
    <x v="7"/>
    <x v="3"/>
    <x v="31"/>
    <x v="3"/>
    <m/>
    <m/>
    <x v="3"/>
    <n v="2"/>
    <x v="16"/>
    <n v="7"/>
    <n v="91"/>
    <n v="302"/>
    <n v="317"/>
    <n v="5"/>
    <n v="15"/>
    <m/>
    <s v="DR"/>
    <m/>
    <n v="374.9"/>
    <n v="0.84555881568418245"/>
    <n v="6.845558815684182"/>
    <n v="26"/>
    <m/>
    <m/>
    <m/>
    <x v="2"/>
    <m/>
  </r>
  <r>
    <x v="3"/>
    <n v="401172"/>
    <x v="558"/>
    <x v="2"/>
    <x v="7"/>
    <x v="3"/>
    <x v="31"/>
    <x v="3"/>
    <m/>
    <m/>
    <x v="4"/>
    <n v="5"/>
    <x v="15"/>
    <n v="8"/>
    <n v="100"/>
    <n v="334"/>
    <n v="90"/>
    <n v="5"/>
    <n v="17"/>
    <m/>
    <s v="DR"/>
    <m/>
    <n v="324.89999999999998"/>
    <n v="0.2770083102493075"/>
    <n v="7.2770083102493075"/>
    <n v="29"/>
    <m/>
    <m/>
    <m/>
    <x v="2"/>
    <m/>
  </r>
  <r>
    <x v="3"/>
    <n v="401177"/>
    <x v="559"/>
    <x v="2"/>
    <x v="7"/>
    <x v="3"/>
    <x v="31"/>
    <x v="3"/>
    <m/>
    <n v="1177"/>
    <x v="1"/>
    <n v="2"/>
    <x v="16"/>
    <n v="7"/>
    <n v="105"/>
    <m/>
    <n v="327"/>
    <n v="5"/>
    <n v="15"/>
    <m/>
    <s v="DR"/>
    <m/>
    <n v="374.9"/>
    <n v="0.87223259535876241"/>
    <n v="6.8722325953587626"/>
    <n v="26"/>
    <m/>
    <m/>
    <m/>
    <x v="2"/>
    <m/>
  </r>
  <r>
    <x v="3"/>
    <n v="401177"/>
    <x v="559"/>
    <x v="2"/>
    <x v="7"/>
    <x v="3"/>
    <x v="31"/>
    <x v="3"/>
    <m/>
    <m/>
    <x v="2"/>
    <n v="3"/>
    <x v="15"/>
    <n v="8"/>
    <n v="107"/>
    <n v="388"/>
    <n v="299"/>
    <n v="4"/>
    <n v="14"/>
    <m/>
    <s v="DR"/>
    <m/>
    <n v="324.89999999999998"/>
    <n v="0.92028316405047716"/>
    <n v="7.9202831640504776"/>
    <n v="25"/>
    <m/>
    <m/>
    <m/>
    <x v="2"/>
    <m/>
  </r>
  <r>
    <x v="3"/>
    <n v="401177"/>
    <x v="559"/>
    <x v="2"/>
    <x v="7"/>
    <x v="3"/>
    <x v="31"/>
    <x v="3"/>
    <m/>
    <m/>
    <x v="3"/>
    <n v="3"/>
    <x v="16"/>
    <n v="7"/>
    <n v="114"/>
    <n v="383"/>
    <n v="382"/>
    <n v="5"/>
    <n v="15"/>
    <m/>
    <s v="DR"/>
    <m/>
    <n v="374.9"/>
    <n v="1.0189383835689518"/>
    <n v="7.0189383835689521"/>
    <n v="26"/>
    <m/>
    <m/>
    <m/>
    <x v="2"/>
    <m/>
  </r>
  <r>
    <x v="3"/>
    <n v="401177"/>
    <x v="559"/>
    <x v="2"/>
    <x v="7"/>
    <x v="3"/>
    <x v="31"/>
    <x v="3"/>
    <m/>
    <m/>
    <x v="4"/>
    <n v="3"/>
    <x v="16"/>
    <n v="7"/>
    <n v="105"/>
    <n v="350"/>
    <n v="372"/>
    <n v="5"/>
    <n v="14"/>
    <m/>
    <s v="DR"/>
    <m/>
    <n v="374.9"/>
    <n v="0.99226460389437188"/>
    <n v="6.9922646038943714"/>
    <n v="25"/>
    <m/>
    <m/>
    <m/>
    <x v="2"/>
    <m/>
  </r>
  <r>
    <x v="3"/>
    <n v="401166"/>
    <x v="560"/>
    <x v="2"/>
    <x v="7"/>
    <x v="3"/>
    <x v="32"/>
    <x v="3"/>
    <m/>
    <n v="1166"/>
    <x v="1"/>
    <n v="2"/>
    <x v="15"/>
    <n v="8"/>
    <n v="114"/>
    <m/>
    <n v="268"/>
    <n v="4"/>
    <n v="16"/>
    <n v="9"/>
    <s v="TS"/>
    <n v="1"/>
    <n v="324.89999999999998"/>
    <n v="0.82486919052016006"/>
    <n v="7.8248691905201602"/>
    <n v="27"/>
    <m/>
    <m/>
    <m/>
    <x v="2"/>
    <m/>
  </r>
  <r>
    <x v="3"/>
    <n v="401166"/>
    <x v="560"/>
    <x v="2"/>
    <x v="7"/>
    <x v="3"/>
    <x v="32"/>
    <x v="3"/>
    <m/>
    <m/>
    <x v="2"/>
    <n v="5"/>
    <x v="15"/>
    <n v="9"/>
    <n v="115"/>
    <n v="383"/>
    <n v="313"/>
    <n v="4"/>
    <n v="17"/>
    <n v="9"/>
    <s v="TS"/>
    <n v="1"/>
    <n v="324.89999999999998"/>
    <n v="0.96337334564481381"/>
    <n v="7.9633733456448139"/>
    <n v="28"/>
    <m/>
    <m/>
    <m/>
    <x v="2"/>
    <m/>
  </r>
  <r>
    <x v="3"/>
    <n v="401166"/>
    <x v="560"/>
    <x v="2"/>
    <x v="7"/>
    <x v="3"/>
    <x v="32"/>
    <x v="3"/>
    <m/>
    <m/>
    <x v="3"/>
    <n v="3"/>
    <x v="15"/>
    <n v="9"/>
    <n v="122"/>
    <n v="413"/>
    <n v="350"/>
    <n v="4"/>
    <n v="17"/>
    <n v="12"/>
    <s v="TS"/>
    <n v="1"/>
    <n v="324.89999999999998"/>
    <n v="1.0772545398584181"/>
    <n v="8.0772545398584175"/>
    <n v="28"/>
    <m/>
    <m/>
    <m/>
    <x v="2"/>
    <m/>
  </r>
  <r>
    <x v="3"/>
    <n v="401166"/>
    <x v="560"/>
    <x v="2"/>
    <x v="7"/>
    <x v="3"/>
    <x v="32"/>
    <x v="3"/>
    <m/>
    <m/>
    <x v="4"/>
    <n v="2"/>
    <x v="11"/>
    <n v="9"/>
    <n v="130"/>
    <n v="355"/>
    <n v="89"/>
    <n v="3"/>
    <n v="17"/>
    <n v="10"/>
    <s v="TS"/>
    <n v="1"/>
    <n v="324.89999999999998"/>
    <n v="0.27393044013542628"/>
    <n v="8.2739304401354268"/>
    <n v="28"/>
    <m/>
    <m/>
    <m/>
    <x v="2"/>
    <m/>
  </r>
  <r>
    <x v="3"/>
    <n v="401178"/>
    <x v="561"/>
    <x v="2"/>
    <x v="7"/>
    <x v="3"/>
    <x v="32"/>
    <x v="3"/>
    <m/>
    <n v="1178"/>
    <x v="1"/>
    <n v="1"/>
    <x v="12"/>
    <n v="10"/>
    <n v="122"/>
    <m/>
    <n v="106"/>
    <n v="2"/>
    <n v="18"/>
    <n v="42"/>
    <s v="TS"/>
    <n v="3"/>
    <n v="324.89999999999998"/>
    <n v="0.32625423207140664"/>
    <n v="9.3262542320714061"/>
    <n v="29"/>
    <m/>
    <m/>
    <m/>
    <x v="2"/>
    <m/>
  </r>
  <r>
    <x v="3"/>
    <n v="401178"/>
    <x v="561"/>
    <x v="2"/>
    <x v="7"/>
    <x v="3"/>
    <x v="32"/>
    <x v="3"/>
    <m/>
    <m/>
    <x v="2"/>
    <n v="3"/>
    <x v="15"/>
    <n v="8"/>
    <n v="130"/>
    <n v="405"/>
    <n v="333"/>
    <n v="4"/>
    <n v="16"/>
    <n v="11"/>
    <s v="TS"/>
    <n v="1"/>
    <n v="324.89999999999998"/>
    <n v="1.0249307479224377"/>
    <n v="8.0249307479224381"/>
    <n v="27"/>
    <m/>
    <m/>
    <m/>
    <x v="2"/>
    <m/>
  </r>
  <r>
    <x v="3"/>
    <n v="401178"/>
    <x v="561"/>
    <x v="2"/>
    <x v="7"/>
    <x v="3"/>
    <x v="32"/>
    <x v="3"/>
    <m/>
    <m/>
    <x v="3"/>
    <n v="3"/>
    <x v="15"/>
    <n v="9"/>
    <n v="115"/>
    <n v="412"/>
    <n v="342"/>
    <n v="4"/>
    <n v="15"/>
    <n v="8"/>
    <s v="TS"/>
    <n v="1"/>
    <n v="324.89999999999998"/>
    <n v="1.0526315789473686"/>
    <n v="8.0526315789473681"/>
    <n v="26"/>
    <m/>
    <m/>
    <m/>
    <x v="2"/>
    <m/>
  </r>
  <r>
    <x v="3"/>
    <n v="401178"/>
    <x v="561"/>
    <x v="2"/>
    <x v="7"/>
    <x v="3"/>
    <x v="32"/>
    <x v="3"/>
    <m/>
    <m/>
    <x v="4"/>
    <n v="2"/>
    <x v="16"/>
    <n v="7"/>
    <n v="140"/>
    <n v="398"/>
    <n v="164"/>
    <n v="4"/>
    <n v="15"/>
    <m/>
    <s v="TS"/>
    <m/>
    <n v="374.9"/>
    <n v="0.43744998666311019"/>
    <n v="6.4374499866631103"/>
    <n v="25"/>
    <m/>
    <m/>
    <m/>
    <x v="2"/>
    <m/>
  </r>
  <r>
    <x v="3"/>
    <n v="401187"/>
    <x v="562"/>
    <x v="2"/>
    <x v="7"/>
    <x v="3"/>
    <x v="32"/>
    <x v="3"/>
    <m/>
    <n v="1187"/>
    <x v="1"/>
    <n v="5"/>
    <x v="15"/>
    <n v="8"/>
    <n v="117"/>
    <m/>
    <n v="82"/>
    <n v="4"/>
    <n v="15"/>
    <m/>
    <s v="DR"/>
    <m/>
    <n v="324.89999999999998"/>
    <n v="0.25238534933825796"/>
    <n v="7.2523853493382582"/>
    <n v="26"/>
    <m/>
    <m/>
    <m/>
    <x v="2"/>
    <m/>
  </r>
  <r>
    <x v="3"/>
    <n v="401187"/>
    <x v="562"/>
    <x v="2"/>
    <x v="7"/>
    <x v="3"/>
    <x v="32"/>
    <x v="3"/>
    <m/>
    <m/>
    <x v="2"/>
    <n v="3"/>
    <x v="11"/>
    <n v="9"/>
    <n v="120"/>
    <n v="400"/>
    <n v="280"/>
    <n v="3"/>
    <n v="17"/>
    <n v="8"/>
    <s v="TS"/>
    <n v="1"/>
    <n v="324.89999999999998"/>
    <n v="0.86180363188673448"/>
    <n v="8.861803631886735"/>
    <n v="28"/>
    <m/>
    <m/>
    <m/>
    <x v="2"/>
    <m/>
  </r>
  <r>
    <x v="3"/>
    <n v="401187"/>
    <x v="562"/>
    <x v="2"/>
    <x v="7"/>
    <x v="3"/>
    <x v="32"/>
    <x v="3"/>
    <m/>
    <m/>
    <x v="3"/>
    <n v="4"/>
    <x v="15"/>
    <n v="8"/>
    <n v="118"/>
    <n v="398"/>
    <n v="298"/>
    <n v="3"/>
    <n v="16"/>
    <n v="9"/>
    <s v="TS"/>
    <n v="1"/>
    <n v="324.89999999999998"/>
    <n v="0.91720529393659589"/>
    <n v="7.917205293936596"/>
    <n v="26"/>
    <m/>
    <m/>
    <m/>
    <x v="2"/>
    <m/>
  </r>
  <r>
    <x v="3"/>
    <n v="401187"/>
    <x v="562"/>
    <x v="2"/>
    <x v="7"/>
    <x v="3"/>
    <x v="32"/>
    <x v="3"/>
    <m/>
    <m/>
    <x v="4"/>
    <n v="4"/>
    <x v="11"/>
    <n v="9"/>
    <n v="113"/>
    <n v="330"/>
    <n v="59"/>
    <n v="4"/>
    <n v="16"/>
    <n v="7"/>
    <s v="TS"/>
    <n v="1"/>
    <n v="324.89999999999998"/>
    <n v="0.18159433671899047"/>
    <n v="8.1815943367189909"/>
    <n v="28"/>
    <m/>
    <m/>
    <m/>
    <x v="2"/>
    <m/>
  </r>
  <r>
    <x v="3"/>
    <n v="401167"/>
    <x v="563"/>
    <x v="2"/>
    <x v="7"/>
    <x v="3"/>
    <x v="36"/>
    <x v="3"/>
    <m/>
    <s v="Batten W1167"/>
    <x v="1"/>
    <m/>
    <x v="9"/>
    <m/>
    <n v="345"/>
    <m/>
    <m/>
    <m/>
    <m/>
    <m/>
    <m/>
    <n v="5"/>
    <n v="324.89999999999998"/>
    <n v="0"/>
    <n v="12"/>
    <s v=""/>
    <m/>
    <m/>
    <m/>
    <x v="1"/>
    <m/>
  </r>
  <r>
    <x v="3"/>
    <n v="401167"/>
    <x v="563"/>
    <x v="2"/>
    <x v="7"/>
    <x v="3"/>
    <x v="36"/>
    <x v="3"/>
    <m/>
    <m/>
    <x v="2"/>
    <m/>
    <x v="7"/>
    <m/>
    <n v="370"/>
    <m/>
    <m/>
    <m/>
    <m/>
    <m/>
    <m/>
    <n v="5"/>
    <n v="324.89999999999998"/>
    <n v="0"/>
    <n v="11"/>
    <s v=""/>
    <m/>
    <m/>
    <m/>
    <x v="1"/>
    <m/>
  </r>
  <r>
    <x v="3"/>
    <n v="401167"/>
    <x v="563"/>
    <x v="2"/>
    <x v="7"/>
    <x v="3"/>
    <x v="36"/>
    <x v="3"/>
    <m/>
    <m/>
    <x v="3"/>
    <m/>
    <x v="2"/>
    <m/>
    <n v="315"/>
    <m/>
    <m/>
    <m/>
    <m/>
    <m/>
    <m/>
    <n v="4"/>
    <n v="324.89999999999998"/>
    <n v="0"/>
    <n v="13"/>
    <s v=""/>
    <m/>
    <m/>
    <m/>
    <x v="1"/>
    <m/>
  </r>
  <r>
    <x v="3"/>
    <n v="401167"/>
    <x v="563"/>
    <x v="2"/>
    <x v="7"/>
    <x v="3"/>
    <x v="36"/>
    <x v="3"/>
    <m/>
    <m/>
    <x v="4"/>
    <m/>
    <x v="9"/>
    <m/>
    <n v="395"/>
    <m/>
    <m/>
    <m/>
    <m/>
    <m/>
    <m/>
    <n v="4"/>
    <n v="324.89999999999998"/>
    <n v="0"/>
    <n v="12"/>
    <s v=""/>
    <m/>
    <m/>
    <m/>
    <x v="1"/>
    <m/>
  </r>
  <r>
    <x v="3"/>
    <n v="401169"/>
    <x v="564"/>
    <x v="2"/>
    <x v="7"/>
    <x v="3"/>
    <x v="36"/>
    <x v="3"/>
    <m/>
    <s v="Batten W1169"/>
    <x v="1"/>
    <m/>
    <x v="9"/>
    <m/>
    <n v="333"/>
    <m/>
    <m/>
    <m/>
    <m/>
    <m/>
    <m/>
    <n v="4"/>
    <n v="324.89999999999998"/>
    <n v="0"/>
    <n v="12"/>
    <s v=""/>
    <m/>
    <m/>
    <m/>
    <x v="1"/>
    <m/>
  </r>
  <r>
    <x v="3"/>
    <n v="401169"/>
    <x v="564"/>
    <x v="2"/>
    <x v="7"/>
    <x v="3"/>
    <x v="36"/>
    <x v="3"/>
    <m/>
    <m/>
    <x v="2"/>
    <m/>
    <x v="9"/>
    <m/>
    <n v="350"/>
    <m/>
    <m/>
    <m/>
    <m/>
    <m/>
    <m/>
    <n v="4"/>
    <n v="324.89999999999998"/>
    <n v="0"/>
    <n v="12"/>
    <s v=""/>
    <m/>
    <m/>
    <m/>
    <x v="1"/>
    <m/>
  </r>
  <r>
    <x v="3"/>
    <n v="401169"/>
    <x v="564"/>
    <x v="2"/>
    <x v="7"/>
    <x v="3"/>
    <x v="36"/>
    <x v="3"/>
    <m/>
    <m/>
    <x v="3"/>
    <m/>
    <x v="9"/>
    <m/>
    <n v="350"/>
    <m/>
    <m/>
    <m/>
    <m/>
    <m/>
    <m/>
    <n v="4"/>
    <n v="324.89999999999998"/>
    <n v="0"/>
    <n v="12"/>
    <s v=""/>
    <m/>
    <m/>
    <m/>
    <x v="1"/>
    <m/>
  </r>
  <r>
    <x v="3"/>
    <n v="401169"/>
    <x v="564"/>
    <x v="2"/>
    <x v="7"/>
    <x v="3"/>
    <x v="36"/>
    <x v="3"/>
    <m/>
    <m/>
    <x v="4"/>
    <m/>
    <x v="7"/>
    <m/>
    <n v="350"/>
    <m/>
    <m/>
    <m/>
    <m/>
    <m/>
    <m/>
    <n v="3"/>
    <n v="324.89999999999998"/>
    <n v="0"/>
    <n v="11"/>
    <s v=""/>
    <m/>
    <m/>
    <m/>
    <x v="1"/>
    <m/>
  </r>
  <r>
    <x v="3"/>
    <n v="401191"/>
    <x v="565"/>
    <x v="2"/>
    <x v="7"/>
    <x v="3"/>
    <x v="36"/>
    <x v="3"/>
    <m/>
    <s v="Batten W1191"/>
    <x v="1"/>
    <m/>
    <x v="9"/>
    <m/>
    <n v="450"/>
    <m/>
    <m/>
    <m/>
    <n v="17"/>
    <m/>
    <m/>
    <n v="4"/>
    <n v="324.89999999999998"/>
    <n v="0"/>
    <n v="12"/>
    <n v="29"/>
    <m/>
    <m/>
    <m/>
    <x v="1"/>
    <m/>
  </r>
  <r>
    <x v="3"/>
    <n v="401191"/>
    <x v="565"/>
    <x v="2"/>
    <x v="7"/>
    <x v="3"/>
    <x v="36"/>
    <x v="3"/>
    <m/>
    <m/>
    <x v="2"/>
    <m/>
    <x v="9"/>
    <m/>
    <n v="337"/>
    <m/>
    <m/>
    <m/>
    <m/>
    <m/>
    <m/>
    <n v="5"/>
    <n v="324.89999999999998"/>
    <n v="0"/>
    <n v="12"/>
    <s v=""/>
    <m/>
    <m/>
    <m/>
    <x v="1"/>
    <m/>
  </r>
  <r>
    <x v="3"/>
    <n v="401191"/>
    <x v="565"/>
    <x v="2"/>
    <x v="7"/>
    <x v="3"/>
    <x v="36"/>
    <x v="3"/>
    <m/>
    <m/>
    <x v="3"/>
    <m/>
    <x v="7"/>
    <m/>
    <n v="350"/>
    <m/>
    <m/>
    <m/>
    <m/>
    <m/>
    <m/>
    <n v="4"/>
    <n v="324.89999999999998"/>
    <n v="0"/>
    <n v="11"/>
    <s v=""/>
    <m/>
    <m/>
    <m/>
    <x v="1"/>
    <m/>
  </r>
  <r>
    <x v="3"/>
    <n v="401191"/>
    <x v="565"/>
    <x v="2"/>
    <x v="7"/>
    <x v="3"/>
    <x v="36"/>
    <x v="3"/>
    <m/>
    <m/>
    <x v="4"/>
    <m/>
    <x v="9"/>
    <m/>
    <n v="315"/>
    <m/>
    <m/>
    <m/>
    <m/>
    <m/>
    <m/>
    <n v="4"/>
    <n v="324.89999999999998"/>
    <n v="0"/>
    <n v="12"/>
    <s v=""/>
    <m/>
    <m/>
    <m/>
    <x v="1"/>
    <m/>
  </r>
  <r>
    <x v="3"/>
    <n v="401192"/>
    <x v="566"/>
    <x v="2"/>
    <x v="7"/>
    <x v="3"/>
    <x v="36"/>
    <x v="3"/>
    <m/>
    <s v="Batten W1192"/>
    <x v="1"/>
    <m/>
    <x v="9"/>
    <m/>
    <n v="285"/>
    <m/>
    <m/>
    <m/>
    <m/>
    <m/>
    <m/>
    <n v="4"/>
    <n v="324.89999999999998"/>
    <n v="0"/>
    <n v="12"/>
    <s v=""/>
    <m/>
    <m/>
    <m/>
    <x v="1"/>
    <m/>
  </r>
  <r>
    <x v="3"/>
    <n v="401192"/>
    <x v="566"/>
    <x v="2"/>
    <x v="7"/>
    <x v="3"/>
    <x v="36"/>
    <x v="3"/>
    <m/>
    <m/>
    <x v="2"/>
    <m/>
    <x v="9"/>
    <m/>
    <n v="270"/>
    <m/>
    <m/>
    <m/>
    <m/>
    <m/>
    <m/>
    <n v="4"/>
    <n v="324.89999999999998"/>
    <n v="0"/>
    <n v="12"/>
    <s v=""/>
    <m/>
    <m/>
    <m/>
    <x v="1"/>
    <m/>
  </r>
  <r>
    <x v="3"/>
    <n v="401192"/>
    <x v="566"/>
    <x v="2"/>
    <x v="7"/>
    <x v="3"/>
    <x v="36"/>
    <x v="3"/>
    <m/>
    <m/>
    <x v="3"/>
    <m/>
    <x v="9"/>
    <m/>
    <n v="270"/>
    <m/>
    <m/>
    <m/>
    <m/>
    <m/>
    <m/>
    <n v="4"/>
    <n v="324.89999999999998"/>
    <n v="0"/>
    <n v="12"/>
    <s v=""/>
    <m/>
    <m/>
    <m/>
    <x v="1"/>
    <m/>
  </r>
  <r>
    <x v="3"/>
    <n v="401192"/>
    <x v="566"/>
    <x v="2"/>
    <x v="7"/>
    <x v="3"/>
    <x v="36"/>
    <x v="3"/>
    <m/>
    <m/>
    <x v="4"/>
    <m/>
    <x v="7"/>
    <m/>
    <n v="277"/>
    <m/>
    <m/>
    <m/>
    <m/>
    <m/>
    <m/>
    <n v="4"/>
    <n v="324.89999999999998"/>
    <n v="0"/>
    <n v="11"/>
    <s v=""/>
    <m/>
    <m/>
    <m/>
    <x v="1"/>
    <m/>
  </r>
  <r>
    <x v="3"/>
    <n v="401195"/>
    <x v="567"/>
    <x v="2"/>
    <x v="7"/>
    <x v="3"/>
    <x v="36"/>
    <x v="3"/>
    <m/>
    <s v="Batten W1195"/>
    <x v="1"/>
    <m/>
    <x v="9"/>
    <m/>
    <n v="330"/>
    <m/>
    <m/>
    <m/>
    <m/>
    <m/>
    <m/>
    <n v="4"/>
    <n v="324.89999999999998"/>
    <n v="0"/>
    <n v="12"/>
    <s v=""/>
    <m/>
    <m/>
    <m/>
    <x v="1"/>
    <m/>
  </r>
  <r>
    <x v="3"/>
    <n v="401195"/>
    <x v="567"/>
    <x v="2"/>
    <x v="7"/>
    <x v="3"/>
    <x v="36"/>
    <x v="3"/>
    <m/>
    <m/>
    <x v="2"/>
    <m/>
    <x v="9"/>
    <m/>
    <n v="355"/>
    <m/>
    <m/>
    <m/>
    <m/>
    <m/>
    <m/>
    <n v="4"/>
    <n v="324.89999999999998"/>
    <n v="0"/>
    <n v="12"/>
    <s v=""/>
    <m/>
    <m/>
    <m/>
    <x v="1"/>
    <m/>
  </r>
  <r>
    <x v="3"/>
    <n v="401195"/>
    <x v="567"/>
    <x v="2"/>
    <x v="7"/>
    <x v="3"/>
    <x v="36"/>
    <x v="3"/>
    <m/>
    <m/>
    <x v="3"/>
    <m/>
    <x v="9"/>
    <m/>
    <n v="338"/>
    <m/>
    <m/>
    <m/>
    <m/>
    <m/>
    <m/>
    <n v="5"/>
    <n v="324.89999999999998"/>
    <n v="0"/>
    <n v="12"/>
    <s v=""/>
    <m/>
    <m/>
    <m/>
    <x v="1"/>
    <m/>
  </r>
  <r>
    <x v="3"/>
    <n v="401195"/>
    <x v="567"/>
    <x v="2"/>
    <x v="7"/>
    <x v="3"/>
    <x v="36"/>
    <x v="3"/>
    <m/>
    <m/>
    <x v="4"/>
    <m/>
    <x v="9"/>
    <m/>
    <n v="315"/>
    <m/>
    <m/>
    <m/>
    <m/>
    <m/>
    <m/>
    <n v="5"/>
    <n v="324.89999999999998"/>
    <n v="0"/>
    <n v="12"/>
    <s v=""/>
    <m/>
    <m/>
    <m/>
    <x v="1"/>
    <m/>
  </r>
  <r>
    <x v="3"/>
    <n v="401198"/>
    <x v="568"/>
    <x v="2"/>
    <x v="7"/>
    <x v="3"/>
    <x v="36"/>
    <x v="3"/>
    <m/>
    <s v="Batten W1198"/>
    <x v="1"/>
    <m/>
    <x v="9"/>
    <m/>
    <n v="355"/>
    <m/>
    <m/>
    <m/>
    <m/>
    <m/>
    <m/>
    <n v="4"/>
    <n v="324.89999999999998"/>
    <n v="0"/>
    <n v="12"/>
    <s v=""/>
    <m/>
    <m/>
    <m/>
    <x v="1"/>
    <m/>
  </r>
  <r>
    <x v="3"/>
    <n v="401198"/>
    <x v="568"/>
    <x v="2"/>
    <x v="7"/>
    <x v="3"/>
    <x v="36"/>
    <x v="3"/>
    <m/>
    <m/>
    <x v="2"/>
    <m/>
    <x v="9"/>
    <m/>
    <n v="316"/>
    <m/>
    <m/>
    <m/>
    <m/>
    <m/>
    <m/>
    <n v="4"/>
    <n v="324.89999999999998"/>
    <n v="0"/>
    <n v="12"/>
    <s v=""/>
    <m/>
    <m/>
    <m/>
    <x v="1"/>
    <m/>
  </r>
  <r>
    <x v="3"/>
    <n v="401198"/>
    <x v="568"/>
    <x v="2"/>
    <x v="7"/>
    <x v="3"/>
    <x v="36"/>
    <x v="3"/>
    <m/>
    <m/>
    <x v="3"/>
    <m/>
    <x v="2"/>
    <m/>
    <n v="323"/>
    <m/>
    <m/>
    <m/>
    <m/>
    <m/>
    <m/>
    <n v="4"/>
    <n v="324.89999999999998"/>
    <n v="0"/>
    <n v="13"/>
    <s v=""/>
    <m/>
    <m/>
    <m/>
    <x v="1"/>
    <m/>
  </r>
  <r>
    <x v="3"/>
    <n v="401198"/>
    <x v="568"/>
    <x v="2"/>
    <x v="7"/>
    <x v="3"/>
    <x v="36"/>
    <x v="3"/>
    <m/>
    <m/>
    <x v="4"/>
    <m/>
    <x v="9"/>
    <m/>
    <n v="370"/>
    <m/>
    <m/>
    <m/>
    <m/>
    <m/>
    <m/>
    <n v="5"/>
    <n v="324.89999999999998"/>
    <n v="0"/>
    <n v="12"/>
    <s v=""/>
    <m/>
    <m/>
    <m/>
    <x v="1"/>
    <m/>
  </r>
  <r>
    <x v="3"/>
    <n v="401199"/>
    <x v="569"/>
    <x v="2"/>
    <x v="7"/>
    <x v="3"/>
    <x v="36"/>
    <x v="3"/>
    <m/>
    <s v="Batten W1199"/>
    <x v="1"/>
    <m/>
    <x v="9"/>
    <m/>
    <n v="395"/>
    <m/>
    <m/>
    <m/>
    <m/>
    <m/>
    <m/>
    <n v="4"/>
    <n v="324.89999999999998"/>
    <n v="0"/>
    <n v="12"/>
    <s v=""/>
    <m/>
    <m/>
    <m/>
    <x v="1"/>
    <m/>
  </r>
  <r>
    <x v="3"/>
    <n v="401199"/>
    <x v="569"/>
    <x v="2"/>
    <x v="7"/>
    <x v="3"/>
    <x v="36"/>
    <x v="3"/>
    <m/>
    <m/>
    <x v="2"/>
    <m/>
    <x v="9"/>
    <m/>
    <n v="355"/>
    <m/>
    <m/>
    <m/>
    <m/>
    <m/>
    <m/>
    <n v="4"/>
    <n v="324.89999999999998"/>
    <n v="0"/>
    <n v="12"/>
    <s v=""/>
    <m/>
    <m/>
    <m/>
    <x v="1"/>
    <m/>
  </r>
  <r>
    <x v="3"/>
    <n v="401199"/>
    <x v="569"/>
    <x v="2"/>
    <x v="7"/>
    <x v="3"/>
    <x v="36"/>
    <x v="3"/>
    <m/>
    <m/>
    <x v="3"/>
    <m/>
    <x v="9"/>
    <m/>
    <n v="325"/>
    <m/>
    <m/>
    <m/>
    <m/>
    <m/>
    <m/>
    <n v="4"/>
    <n v="324.89999999999998"/>
    <n v="0"/>
    <n v="12"/>
    <s v=""/>
    <m/>
    <m/>
    <m/>
    <x v="1"/>
    <m/>
  </r>
  <r>
    <x v="3"/>
    <n v="401199"/>
    <x v="569"/>
    <x v="2"/>
    <x v="7"/>
    <x v="3"/>
    <x v="36"/>
    <x v="3"/>
    <m/>
    <m/>
    <x v="4"/>
    <m/>
    <x v="9"/>
    <m/>
    <n v="355"/>
    <m/>
    <m/>
    <m/>
    <m/>
    <m/>
    <m/>
    <n v="4"/>
    <n v="324.89999999999998"/>
    <n v="0"/>
    <n v="12"/>
    <s v=""/>
    <m/>
    <m/>
    <m/>
    <x v="1"/>
    <m/>
  </r>
  <r>
    <x v="3"/>
    <n v="401202"/>
    <x v="570"/>
    <x v="2"/>
    <x v="7"/>
    <x v="3"/>
    <x v="36"/>
    <x v="3"/>
    <m/>
    <s v="Batten W1202"/>
    <x v="1"/>
    <m/>
    <x v="2"/>
    <m/>
    <n v="295"/>
    <m/>
    <m/>
    <m/>
    <m/>
    <m/>
    <m/>
    <n v="4"/>
    <n v="324.89999999999998"/>
    <n v="0"/>
    <n v="13"/>
    <s v=""/>
    <m/>
    <m/>
    <m/>
    <x v="1"/>
    <m/>
  </r>
  <r>
    <x v="3"/>
    <n v="401202"/>
    <x v="570"/>
    <x v="2"/>
    <x v="7"/>
    <x v="3"/>
    <x v="36"/>
    <x v="3"/>
    <m/>
    <m/>
    <x v="2"/>
    <m/>
    <x v="2"/>
    <m/>
    <n v="285"/>
    <m/>
    <m/>
    <m/>
    <m/>
    <m/>
    <m/>
    <n v="3"/>
    <n v="324.89999999999998"/>
    <n v="0"/>
    <n v="13"/>
    <s v=""/>
    <m/>
    <m/>
    <m/>
    <x v="1"/>
    <m/>
  </r>
  <r>
    <x v="3"/>
    <n v="401202"/>
    <x v="570"/>
    <x v="2"/>
    <x v="7"/>
    <x v="3"/>
    <x v="36"/>
    <x v="3"/>
    <m/>
    <m/>
    <x v="3"/>
    <m/>
    <x v="9"/>
    <m/>
    <n v="300"/>
    <m/>
    <m/>
    <m/>
    <m/>
    <m/>
    <m/>
    <n v="4"/>
    <n v="324.89999999999998"/>
    <n v="0"/>
    <n v="12"/>
    <s v=""/>
    <m/>
    <m/>
    <m/>
    <x v="1"/>
    <m/>
  </r>
  <r>
    <x v="3"/>
    <n v="401202"/>
    <x v="570"/>
    <x v="2"/>
    <x v="7"/>
    <x v="3"/>
    <x v="36"/>
    <x v="3"/>
    <m/>
    <m/>
    <x v="4"/>
    <m/>
    <x v="2"/>
    <m/>
    <n v="330"/>
    <m/>
    <m/>
    <m/>
    <m/>
    <m/>
    <m/>
    <n v="4"/>
    <n v="324.89999999999998"/>
    <n v="0"/>
    <n v="13"/>
    <s v=""/>
    <m/>
    <m/>
    <m/>
    <x v="1"/>
    <m/>
  </r>
  <r>
    <x v="3"/>
    <n v="401209"/>
    <x v="571"/>
    <x v="2"/>
    <x v="7"/>
    <x v="3"/>
    <x v="36"/>
    <x v="3"/>
    <m/>
    <s v="Batten W1209"/>
    <x v="1"/>
    <m/>
    <x v="9"/>
    <m/>
    <n v="215"/>
    <m/>
    <m/>
    <m/>
    <m/>
    <m/>
    <m/>
    <n v="3"/>
    <n v="324.89999999999998"/>
    <n v="0"/>
    <n v="12"/>
    <s v=""/>
    <m/>
    <m/>
    <m/>
    <x v="1"/>
    <m/>
  </r>
  <r>
    <x v="3"/>
    <n v="401209"/>
    <x v="571"/>
    <x v="2"/>
    <x v="7"/>
    <x v="3"/>
    <x v="36"/>
    <x v="3"/>
    <m/>
    <m/>
    <x v="2"/>
    <m/>
    <x v="9"/>
    <m/>
    <n v="292"/>
    <m/>
    <m/>
    <m/>
    <m/>
    <m/>
    <m/>
    <n v="4"/>
    <n v="324.89999999999998"/>
    <n v="0"/>
    <n v="12"/>
    <s v=""/>
    <m/>
    <m/>
    <m/>
    <x v="1"/>
    <m/>
  </r>
  <r>
    <x v="3"/>
    <n v="401209"/>
    <x v="571"/>
    <x v="2"/>
    <x v="7"/>
    <x v="3"/>
    <x v="36"/>
    <x v="3"/>
    <m/>
    <m/>
    <x v="3"/>
    <m/>
    <x v="9"/>
    <m/>
    <n v="258"/>
    <m/>
    <m/>
    <m/>
    <m/>
    <m/>
    <m/>
    <n v="3"/>
    <n v="324.89999999999998"/>
    <n v="0"/>
    <n v="12"/>
    <s v=""/>
    <m/>
    <m/>
    <m/>
    <x v="1"/>
    <m/>
  </r>
  <r>
    <x v="3"/>
    <n v="401209"/>
    <x v="571"/>
    <x v="2"/>
    <x v="7"/>
    <x v="3"/>
    <x v="36"/>
    <x v="3"/>
    <m/>
    <m/>
    <x v="4"/>
    <m/>
    <x v="9"/>
    <m/>
    <n v="292"/>
    <m/>
    <m/>
    <m/>
    <m/>
    <m/>
    <m/>
    <n v="3"/>
    <n v="324.89999999999998"/>
    <n v="0"/>
    <n v="12"/>
    <s v=""/>
    <m/>
    <m/>
    <m/>
    <x v="1"/>
    <m/>
  </r>
  <r>
    <x v="3"/>
    <n v="401210"/>
    <x v="572"/>
    <x v="2"/>
    <x v="7"/>
    <x v="3"/>
    <x v="36"/>
    <x v="3"/>
    <m/>
    <s v="Batten W1210"/>
    <x v="1"/>
    <m/>
    <x v="9"/>
    <m/>
    <n v="315"/>
    <m/>
    <m/>
    <m/>
    <m/>
    <m/>
    <m/>
    <n v="4"/>
    <n v="324.89999999999998"/>
    <n v="0"/>
    <n v="12"/>
    <s v=""/>
    <m/>
    <m/>
    <m/>
    <x v="1"/>
    <m/>
  </r>
  <r>
    <x v="3"/>
    <n v="401210"/>
    <x v="572"/>
    <x v="2"/>
    <x v="7"/>
    <x v="3"/>
    <x v="36"/>
    <x v="3"/>
    <m/>
    <m/>
    <x v="2"/>
    <m/>
    <x v="9"/>
    <m/>
    <n v="290"/>
    <m/>
    <m/>
    <m/>
    <m/>
    <m/>
    <m/>
    <n v="3"/>
    <n v="324.89999999999998"/>
    <n v="0"/>
    <n v="12"/>
    <s v=""/>
    <m/>
    <m/>
    <m/>
    <x v="1"/>
    <m/>
  </r>
  <r>
    <x v="3"/>
    <n v="401210"/>
    <x v="572"/>
    <x v="2"/>
    <x v="7"/>
    <x v="3"/>
    <x v="36"/>
    <x v="3"/>
    <m/>
    <m/>
    <x v="3"/>
    <m/>
    <x v="9"/>
    <m/>
    <n v="307"/>
    <m/>
    <m/>
    <m/>
    <m/>
    <m/>
    <m/>
    <n v="4"/>
    <n v="324.89999999999998"/>
    <n v="0"/>
    <n v="12"/>
    <s v=""/>
    <m/>
    <m/>
    <m/>
    <x v="1"/>
    <m/>
  </r>
  <r>
    <x v="3"/>
    <n v="401210"/>
    <x v="572"/>
    <x v="2"/>
    <x v="7"/>
    <x v="3"/>
    <x v="36"/>
    <x v="3"/>
    <m/>
    <m/>
    <x v="4"/>
    <m/>
    <x v="9"/>
    <m/>
    <n v="310"/>
    <m/>
    <m/>
    <m/>
    <m/>
    <m/>
    <m/>
    <n v="4"/>
    <n v="324.89999999999998"/>
    <n v="0"/>
    <n v="12"/>
    <s v=""/>
    <m/>
    <m/>
    <m/>
    <x v="1"/>
    <m/>
  </r>
  <r>
    <x v="3"/>
    <n v="401255"/>
    <x v="573"/>
    <x v="2"/>
    <x v="7"/>
    <x v="9"/>
    <x v="26"/>
    <x v="3"/>
    <m/>
    <n v="1255"/>
    <x v="1"/>
    <n v="0"/>
    <x v="18"/>
    <n v="4"/>
    <n v="33"/>
    <m/>
    <n v="37"/>
    <n v="3"/>
    <n v="2"/>
    <m/>
    <s v="V"/>
    <m/>
    <n v="184.85714285714286"/>
    <n v="0.20015455950540958"/>
    <n v="3.2001545595054095"/>
    <n v="8"/>
    <m/>
    <m/>
    <m/>
    <x v="2"/>
    <m/>
  </r>
  <r>
    <x v="3"/>
    <n v="401255"/>
    <x v="573"/>
    <x v="2"/>
    <x v="7"/>
    <x v="9"/>
    <x v="26"/>
    <x v="3"/>
    <m/>
    <m/>
    <x v="2"/>
    <n v="0"/>
    <x v="18"/>
    <n v="4"/>
    <n v="30"/>
    <n v="33"/>
    <n v="45"/>
    <n v="3"/>
    <n v="2"/>
    <m/>
    <s v="V"/>
    <m/>
    <n v="184.85714285714286"/>
    <n v="0.24343122102009274"/>
    <n v="3.2434312210200926"/>
    <n v="8"/>
    <m/>
    <m/>
    <m/>
    <x v="2"/>
    <m/>
  </r>
  <r>
    <x v="3"/>
    <n v="401255"/>
    <x v="573"/>
    <x v="2"/>
    <x v="7"/>
    <x v="9"/>
    <x v="26"/>
    <x v="3"/>
    <m/>
    <m/>
    <x v="3"/>
    <n v="0"/>
    <x v="18"/>
    <n v="4"/>
    <n v="27"/>
    <n v="38"/>
    <n v="9"/>
    <n v="3"/>
    <n v="2"/>
    <m/>
    <s v="V"/>
    <m/>
    <n v="184.85714285714286"/>
    <n v="4.8686244204018549E-2"/>
    <n v="3.0486862442040183"/>
    <n v="8"/>
    <m/>
    <m/>
    <m/>
    <x v="2"/>
    <m/>
  </r>
  <r>
    <x v="3"/>
    <n v="401255"/>
    <x v="573"/>
    <x v="2"/>
    <x v="7"/>
    <x v="9"/>
    <x v="26"/>
    <x v="3"/>
    <m/>
    <m/>
    <x v="4"/>
    <n v="0"/>
    <x v="18"/>
    <n v="4"/>
    <n v="34"/>
    <n v="14"/>
    <n v="47"/>
    <n v="3"/>
    <n v="2"/>
    <m/>
    <s v="V"/>
    <m/>
    <n v="184.85714285714286"/>
    <n v="0.25425038639876352"/>
    <n v="3.2542503863987635"/>
    <n v="8"/>
    <m/>
    <m/>
    <m/>
    <x v="2"/>
    <m/>
  </r>
  <r>
    <x v="3"/>
    <n v="401259"/>
    <x v="574"/>
    <x v="2"/>
    <x v="7"/>
    <x v="9"/>
    <x v="26"/>
    <x v="3"/>
    <m/>
    <n v="1259"/>
    <x v="1"/>
    <n v="0"/>
    <x v="17"/>
    <n v="3"/>
    <n v="34"/>
    <m/>
    <n v="57"/>
    <n v="3"/>
    <n v="3"/>
    <m/>
    <s v="V"/>
    <m/>
    <n v="64.5"/>
    <n v="0.88372093023255816"/>
    <n v="2.8837209302325579"/>
    <n v="8"/>
    <m/>
    <m/>
    <m/>
    <x v="2"/>
    <m/>
  </r>
  <r>
    <x v="3"/>
    <n v="401259"/>
    <x v="574"/>
    <x v="2"/>
    <x v="7"/>
    <x v="9"/>
    <x v="26"/>
    <x v="3"/>
    <m/>
    <m/>
    <x v="2"/>
    <n v="0"/>
    <x v="17"/>
    <n v="3"/>
    <n v="42"/>
    <n v="52"/>
    <n v="105"/>
    <n v="3"/>
    <n v="3"/>
    <m/>
    <s v="V"/>
    <m/>
    <n v="64.5"/>
    <n v="1.6279069767441861"/>
    <n v="3.6279069767441863"/>
    <n v="8"/>
    <m/>
    <m/>
    <m/>
    <x v="2"/>
    <m/>
  </r>
  <r>
    <x v="3"/>
    <n v="401259"/>
    <x v="574"/>
    <x v="2"/>
    <x v="7"/>
    <x v="9"/>
    <x v="26"/>
    <x v="3"/>
    <m/>
    <m/>
    <x v="3"/>
    <n v="0"/>
    <x v="18"/>
    <n v="4"/>
    <n v="28"/>
    <n v="53"/>
    <n v="32"/>
    <n v="4"/>
    <n v="1"/>
    <m/>
    <s v="V"/>
    <m/>
    <n v="184.85714285714286"/>
    <n v="0.17310664605873261"/>
    <n v="3.1731066460587325"/>
    <n v="8"/>
    <m/>
    <m/>
    <m/>
    <x v="2"/>
    <m/>
  </r>
  <r>
    <x v="3"/>
    <n v="401259"/>
    <x v="574"/>
    <x v="2"/>
    <x v="7"/>
    <x v="9"/>
    <x v="26"/>
    <x v="3"/>
    <m/>
    <m/>
    <x v="4"/>
    <n v="0"/>
    <x v="17"/>
    <n v="3"/>
    <n v="25"/>
    <n v="20"/>
    <n v="63"/>
    <n v="3"/>
    <n v="2"/>
    <m/>
    <s v="V"/>
    <m/>
    <n v="64.5"/>
    <n v="0.97674418604651159"/>
    <n v="2.9767441860465116"/>
    <n v="7"/>
    <m/>
    <m/>
    <m/>
    <x v="2"/>
    <m/>
  </r>
  <r>
    <x v="3"/>
    <n v="401260"/>
    <x v="575"/>
    <x v="2"/>
    <x v="7"/>
    <x v="9"/>
    <x v="26"/>
    <x v="3"/>
    <m/>
    <n v="1260"/>
    <x v="1"/>
    <n v="0"/>
    <x v="17"/>
    <n v="3"/>
    <n v="23"/>
    <m/>
    <n v="55"/>
    <n v="3"/>
    <n v="2"/>
    <m/>
    <s v="V"/>
    <m/>
    <n v="64.5"/>
    <n v="0.8527131782945736"/>
    <n v="2.8527131782945734"/>
    <n v="7"/>
    <m/>
    <m/>
    <m/>
    <x v="2"/>
    <m/>
  </r>
  <r>
    <x v="3"/>
    <n v="401260"/>
    <x v="575"/>
    <x v="2"/>
    <x v="7"/>
    <x v="9"/>
    <x v="26"/>
    <x v="3"/>
    <m/>
    <m/>
    <x v="2"/>
    <n v="1"/>
    <x v="17"/>
    <n v="3"/>
    <n v="37"/>
    <n v="26"/>
    <n v="71"/>
    <n v="3"/>
    <n v="2"/>
    <m/>
    <s v="V"/>
    <m/>
    <n v="64.5"/>
    <n v="1.1007751937984496"/>
    <n v="3.1007751937984498"/>
    <n v="7"/>
    <m/>
    <m/>
    <m/>
    <x v="2"/>
    <m/>
  </r>
  <r>
    <x v="3"/>
    <n v="401260"/>
    <x v="575"/>
    <x v="2"/>
    <x v="7"/>
    <x v="9"/>
    <x v="26"/>
    <x v="3"/>
    <m/>
    <m/>
    <x v="3"/>
    <n v="0"/>
    <x v="17"/>
    <n v="3"/>
    <n v="20"/>
    <n v="21"/>
    <n v="62"/>
    <n v="4"/>
    <n v="2"/>
    <m/>
    <s v="V"/>
    <m/>
    <n v="64.5"/>
    <n v="0.96124031007751942"/>
    <n v="2.9612403100775193"/>
    <n v="8"/>
    <m/>
    <m/>
    <m/>
    <x v="2"/>
    <m/>
  </r>
  <r>
    <x v="3"/>
    <n v="401256"/>
    <x v="576"/>
    <x v="2"/>
    <x v="7"/>
    <x v="9"/>
    <x v="27"/>
    <x v="3"/>
    <m/>
    <n v="1256"/>
    <x v="1"/>
    <n v="1"/>
    <x v="18"/>
    <n v="4"/>
    <n v="42"/>
    <m/>
    <n v="83"/>
    <n v="4"/>
    <n v="4"/>
    <m/>
    <s v="V"/>
    <m/>
    <n v="184.85714285714286"/>
    <n v="0.44899536321483768"/>
    <n v="3.4489953632148378"/>
    <n v="11"/>
    <m/>
    <m/>
    <m/>
    <x v="2"/>
    <m/>
  </r>
  <r>
    <x v="3"/>
    <n v="401256"/>
    <x v="576"/>
    <x v="2"/>
    <x v="7"/>
    <x v="9"/>
    <x v="27"/>
    <x v="3"/>
    <m/>
    <m/>
    <x v="2"/>
    <n v="1"/>
    <x v="20"/>
    <n v="5"/>
    <n v="58"/>
    <n v="166"/>
    <n v="65"/>
    <n v="3"/>
    <n v="5"/>
    <m/>
    <s v="V"/>
    <m/>
    <n v="205.23529411764707"/>
    <n v="0.31670965892805958"/>
    <n v="4.31670965892806"/>
    <n v="12"/>
    <m/>
    <m/>
    <m/>
    <x v="2"/>
    <m/>
  </r>
  <r>
    <x v="3"/>
    <n v="401256"/>
    <x v="576"/>
    <x v="2"/>
    <x v="7"/>
    <x v="9"/>
    <x v="27"/>
    <x v="3"/>
    <m/>
    <m/>
    <x v="3"/>
    <n v="0"/>
    <x v="20"/>
    <n v="5"/>
    <n v="43"/>
    <n v="197"/>
    <n v="67"/>
    <n v="4"/>
    <n v="4"/>
    <m/>
    <s v="V"/>
    <m/>
    <n v="205.23529411764707"/>
    <n v="0.32645457151046142"/>
    <n v="4.3264545715104612"/>
    <n v="12"/>
    <m/>
    <m/>
    <m/>
    <x v="2"/>
    <m/>
  </r>
  <r>
    <x v="3"/>
    <n v="401256"/>
    <x v="576"/>
    <x v="2"/>
    <x v="7"/>
    <x v="9"/>
    <x v="27"/>
    <x v="3"/>
    <m/>
    <m/>
    <x v="4"/>
    <n v="0"/>
    <x v="18"/>
    <n v="5"/>
    <n v="35"/>
    <n v="149"/>
    <n v="25"/>
    <n v="4"/>
    <n v="4"/>
    <m/>
    <s v="V"/>
    <m/>
    <n v="184.85714285714286"/>
    <n v="0.13523956723338484"/>
    <n v="3.135239567233385"/>
    <n v="11"/>
    <m/>
    <m/>
    <m/>
    <x v="2"/>
    <m/>
  </r>
  <r>
    <x v="3"/>
    <n v="401257"/>
    <x v="577"/>
    <x v="2"/>
    <x v="7"/>
    <x v="9"/>
    <x v="27"/>
    <x v="3"/>
    <m/>
    <n v="1257"/>
    <x v="1"/>
    <n v="1"/>
    <x v="20"/>
    <n v="5"/>
    <n v="31"/>
    <n v="146"/>
    <n v="98"/>
    <n v="4"/>
    <n v="3"/>
    <m/>
    <s v="V"/>
    <m/>
    <n v="205.23529411764707"/>
    <n v="0.47750071653768983"/>
    <n v="4.4775007165376897"/>
    <n v="11"/>
    <m/>
    <m/>
    <m/>
    <x v="2"/>
    <m/>
  </r>
  <r>
    <x v="3"/>
    <n v="401257"/>
    <x v="577"/>
    <x v="2"/>
    <x v="7"/>
    <x v="9"/>
    <x v="27"/>
    <x v="3"/>
    <m/>
    <m/>
    <x v="2"/>
    <n v="0"/>
    <x v="19"/>
    <n v="6"/>
    <n v="35"/>
    <n v="166"/>
    <n v="45"/>
    <n v="4"/>
    <n v="3"/>
    <m/>
    <s v="V"/>
    <m/>
    <n v="249.33333333333334"/>
    <n v="0.18048128342245989"/>
    <n v="5.1804812834224601"/>
    <n v="12"/>
    <m/>
    <m/>
    <m/>
    <x v="2"/>
    <m/>
  </r>
  <r>
    <x v="3"/>
    <n v="401257"/>
    <x v="577"/>
    <x v="2"/>
    <x v="7"/>
    <x v="9"/>
    <x v="27"/>
    <x v="3"/>
    <m/>
    <m/>
    <x v="3"/>
    <n v="1"/>
    <x v="20"/>
    <n v="5"/>
    <n v="50"/>
    <n v="137"/>
    <n v="36"/>
    <n v="3"/>
    <n v="4"/>
    <m/>
    <s v="V"/>
    <m/>
    <n v="205.23529411764707"/>
    <n v="0.17540842648323302"/>
    <n v="4.1754084264832327"/>
    <n v="11"/>
    <m/>
    <m/>
    <m/>
    <x v="2"/>
    <m/>
  </r>
  <r>
    <x v="3"/>
    <n v="401257"/>
    <x v="577"/>
    <x v="2"/>
    <x v="7"/>
    <x v="9"/>
    <x v="27"/>
    <x v="3"/>
    <m/>
    <m/>
    <x v="4"/>
    <n v="1"/>
    <x v="19"/>
    <n v="6"/>
    <n v="29"/>
    <n v="131"/>
    <n v="81"/>
    <n v="3"/>
    <n v="4"/>
    <m/>
    <s v="V"/>
    <m/>
    <n v="249.33333333333334"/>
    <n v="0.32486631016042777"/>
    <n v="5.3248663101604281"/>
    <n v="12"/>
    <m/>
    <m/>
    <m/>
    <x v="2"/>
    <m/>
  </r>
  <r>
    <x v="3"/>
    <n v="401269"/>
    <x v="578"/>
    <x v="2"/>
    <x v="7"/>
    <x v="9"/>
    <x v="27"/>
    <x v="3"/>
    <m/>
    <n v="1269"/>
    <x v="1"/>
    <n v="0"/>
    <x v="18"/>
    <n v="4"/>
    <n v="57"/>
    <m/>
    <n v="139"/>
    <n v="3"/>
    <n v="4"/>
    <m/>
    <s v="V"/>
    <m/>
    <n v="184.85714285714286"/>
    <n v="0.75193199381761977"/>
    <n v="3.7519319938176197"/>
    <n v="10"/>
    <m/>
    <m/>
    <m/>
    <x v="2"/>
    <m/>
  </r>
  <r>
    <x v="3"/>
    <n v="401269"/>
    <x v="578"/>
    <x v="2"/>
    <x v="7"/>
    <x v="9"/>
    <x v="27"/>
    <x v="3"/>
    <m/>
    <m/>
    <x v="2"/>
    <n v="1"/>
    <x v="20"/>
    <n v="5"/>
    <n v="61"/>
    <n v="181"/>
    <n v="107"/>
    <n v="4"/>
    <n v="4"/>
    <m/>
    <s v="V"/>
    <m/>
    <n v="205.23529411764707"/>
    <n v="0.52135282315849807"/>
    <n v="4.5213528231584981"/>
    <n v="12"/>
    <m/>
    <m/>
    <m/>
    <x v="2"/>
    <m/>
  </r>
  <r>
    <x v="3"/>
    <n v="401269"/>
    <x v="578"/>
    <x v="2"/>
    <x v="7"/>
    <x v="9"/>
    <x v="27"/>
    <x v="3"/>
    <m/>
    <m/>
    <x v="3"/>
    <n v="1"/>
    <x v="18"/>
    <n v="4"/>
    <n v="41"/>
    <n v="100"/>
    <n v="92"/>
    <n v="4"/>
    <n v="3"/>
    <m/>
    <s v="V"/>
    <m/>
    <n v="184.85714285714286"/>
    <n v="0.49768160741885625"/>
    <n v="3.4976816074188561"/>
    <n v="10"/>
    <m/>
    <m/>
    <m/>
    <x v="2"/>
    <m/>
  </r>
  <r>
    <x v="3"/>
    <n v="401269"/>
    <x v="578"/>
    <x v="2"/>
    <x v="7"/>
    <x v="9"/>
    <x v="27"/>
    <x v="3"/>
    <m/>
    <m/>
    <x v="4"/>
    <n v="1"/>
    <x v="19"/>
    <n v="6"/>
    <n v="42"/>
    <n v="162"/>
    <n v="52"/>
    <n v="3"/>
    <n v="4"/>
    <m/>
    <s v="V"/>
    <m/>
    <n v="249.33333333333334"/>
    <n v="0.20855614973262032"/>
    <n v="5.2085561497326207"/>
    <n v="12"/>
    <m/>
    <m/>
    <m/>
    <x v="2"/>
    <m/>
  </r>
  <r>
    <x v="3"/>
    <n v="401246"/>
    <x v="579"/>
    <x v="2"/>
    <x v="7"/>
    <x v="9"/>
    <x v="28"/>
    <x v="3"/>
    <m/>
    <n v="1246"/>
    <x v="1"/>
    <n v="2"/>
    <x v="19"/>
    <n v="6"/>
    <n v="49"/>
    <m/>
    <n v="75"/>
    <n v="5"/>
    <n v="5"/>
    <m/>
    <s v="V"/>
    <m/>
    <n v="249.33333333333334"/>
    <n v="0.30080213903743314"/>
    <n v="5.3008021390374331"/>
    <n v="15"/>
    <m/>
    <m/>
    <m/>
    <x v="2"/>
    <m/>
  </r>
  <r>
    <x v="3"/>
    <n v="401246"/>
    <x v="579"/>
    <x v="2"/>
    <x v="7"/>
    <x v="9"/>
    <x v="28"/>
    <x v="3"/>
    <m/>
    <m/>
    <x v="2"/>
    <n v="2"/>
    <x v="20"/>
    <n v="5"/>
    <n v="55"/>
    <n v="238"/>
    <n v="93"/>
    <n v="5"/>
    <n v="5"/>
    <m/>
    <s v="V"/>
    <m/>
    <n v="205.23529411764707"/>
    <n v="0.45313843508168528"/>
    <n v="4.4531384350816854"/>
    <n v="14"/>
    <m/>
    <m/>
    <m/>
    <x v="2"/>
    <m/>
  </r>
  <r>
    <x v="3"/>
    <n v="401246"/>
    <x v="579"/>
    <x v="2"/>
    <x v="7"/>
    <x v="9"/>
    <x v="28"/>
    <x v="3"/>
    <m/>
    <m/>
    <x v="3"/>
    <n v="4"/>
    <x v="20"/>
    <n v="5"/>
    <n v="56"/>
    <n v="229"/>
    <n v="175"/>
    <n v="4"/>
    <n v="6"/>
    <m/>
    <s v="V"/>
    <m/>
    <n v="205.23529411764707"/>
    <n v="0.85267985096016041"/>
    <n v="4.8526798509601603"/>
    <n v="14"/>
    <m/>
    <m/>
    <m/>
    <x v="2"/>
    <m/>
  </r>
  <r>
    <x v="3"/>
    <n v="401246"/>
    <x v="579"/>
    <x v="2"/>
    <x v="7"/>
    <x v="9"/>
    <x v="28"/>
    <x v="3"/>
    <m/>
    <m/>
    <x v="4"/>
    <n v="1"/>
    <x v="19"/>
    <n v="6"/>
    <n v="50"/>
    <n v="175"/>
    <n v="40"/>
    <n v="5"/>
    <n v="4"/>
    <m/>
    <s v="V"/>
    <m/>
    <n v="249.33333333333334"/>
    <n v="0.16042780748663102"/>
    <n v="5.1604278074866308"/>
    <n v="14"/>
    <m/>
    <m/>
    <m/>
    <x v="2"/>
    <m/>
  </r>
  <r>
    <x v="3"/>
    <n v="401253"/>
    <x v="580"/>
    <x v="2"/>
    <x v="7"/>
    <x v="9"/>
    <x v="28"/>
    <x v="3"/>
    <m/>
    <n v="1253"/>
    <x v="1"/>
    <n v="3"/>
    <x v="19"/>
    <n v="6"/>
    <n v="52"/>
    <m/>
    <n v="166"/>
    <n v="5"/>
    <n v="5"/>
    <m/>
    <s v="V"/>
    <m/>
    <n v="249.33333333333334"/>
    <n v="0.66577540106951871"/>
    <n v="5.6657754010695189"/>
    <n v="15"/>
    <m/>
    <m/>
    <m/>
    <x v="2"/>
    <m/>
  </r>
  <r>
    <x v="3"/>
    <n v="401253"/>
    <x v="580"/>
    <x v="2"/>
    <x v="7"/>
    <x v="9"/>
    <x v="28"/>
    <x v="3"/>
    <m/>
    <m/>
    <x v="2"/>
    <n v="2"/>
    <x v="19"/>
    <n v="6"/>
    <n v="51"/>
    <n v="215"/>
    <n v="156"/>
    <n v="5"/>
    <n v="5"/>
    <m/>
    <s v="V"/>
    <m/>
    <n v="249.33333333333334"/>
    <n v="0.62566844919786091"/>
    <n v="5.6256684491978612"/>
    <n v="15"/>
    <m/>
    <m/>
    <m/>
    <x v="2"/>
    <m/>
  </r>
  <r>
    <x v="3"/>
    <n v="401253"/>
    <x v="580"/>
    <x v="2"/>
    <x v="7"/>
    <x v="9"/>
    <x v="28"/>
    <x v="3"/>
    <m/>
    <m/>
    <x v="3"/>
    <n v="1"/>
    <x v="19"/>
    <n v="6"/>
    <n v="54"/>
    <n v="202"/>
    <n v="146"/>
    <n v="5"/>
    <n v="4"/>
    <m/>
    <s v="V"/>
    <m/>
    <n v="249.33333333333334"/>
    <n v="0.58556149732620322"/>
    <n v="5.5855614973262036"/>
    <n v="14"/>
    <m/>
    <m/>
    <m/>
    <x v="2"/>
    <m/>
  </r>
  <r>
    <x v="3"/>
    <n v="401253"/>
    <x v="580"/>
    <x v="2"/>
    <x v="7"/>
    <x v="9"/>
    <x v="28"/>
    <x v="3"/>
    <m/>
    <m/>
    <x v="4"/>
    <n v="1"/>
    <x v="19"/>
    <n v="6"/>
    <n v="45"/>
    <n v="165"/>
    <n v="156"/>
    <n v="5"/>
    <n v="4"/>
    <m/>
    <s v="V"/>
    <m/>
    <n v="249.33333333333334"/>
    <n v="0.62566844919786091"/>
    <n v="5.6256684491978612"/>
    <n v="14"/>
    <m/>
    <m/>
    <m/>
    <x v="2"/>
    <m/>
  </r>
  <r>
    <x v="3"/>
    <n v="401258"/>
    <x v="581"/>
    <x v="2"/>
    <x v="7"/>
    <x v="9"/>
    <x v="28"/>
    <x v="3"/>
    <m/>
    <n v="1258"/>
    <x v="1"/>
    <n v="3"/>
    <x v="19"/>
    <n v="6"/>
    <n v="55"/>
    <m/>
    <n v="164"/>
    <n v="5"/>
    <n v="5"/>
    <m/>
    <s v="V"/>
    <m/>
    <n v="249.33333333333334"/>
    <n v="0.65775401069518713"/>
    <n v="5.6577540106951876"/>
    <n v="15"/>
    <m/>
    <m/>
    <m/>
    <x v="2"/>
    <m/>
  </r>
  <r>
    <x v="3"/>
    <n v="401258"/>
    <x v="581"/>
    <x v="2"/>
    <x v="7"/>
    <x v="9"/>
    <x v="28"/>
    <x v="3"/>
    <m/>
    <m/>
    <x v="2"/>
    <n v="2"/>
    <x v="19"/>
    <n v="6"/>
    <n v="53"/>
    <n v="207"/>
    <n v="156"/>
    <n v="5"/>
    <n v="6"/>
    <m/>
    <s v="V"/>
    <m/>
    <n v="249.33333333333334"/>
    <n v="0.62566844919786091"/>
    <n v="5.6256684491978612"/>
    <n v="16"/>
    <m/>
    <m/>
    <m/>
    <x v="2"/>
    <m/>
  </r>
  <r>
    <x v="3"/>
    <n v="401258"/>
    <x v="581"/>
    <x v="2"/>
    <x v="7"/>
    <x v="9"/>
    <x v="28"/>
    <x v="3"/>
    <m/>
    <m/>
    <x v="3"/>
    <n v="3"/>
    <x v="19"/>
    <n v="6"/>
    <n v="50"/>
    <n v="208"/>
    <n v="85"/>
    <n v="4"/>
    <n v="6"/>
    <m/>
    <s v="V"/>
    <m/>
    <n v="249.33333333333334"/>
    <n v="0.34090909090909088"/>
    <n v="5.3409090909090908"/>
    <n v="15"/>
    <m/>
    <m/>
    <m/>
    <x v="2"/>
    <m/>
  </r>
  <r>
    <x v="3"/>
    <n v="401258"/>
    <x v="581"/>
    <x v="2"/>
    <x v="7"/>
    <x v="9"/>
    <x v="28"/>
    <x v="3"/>
    <m/>
    <m/>
    <x v="4"/>
    <n v="2"/>
    <x v="19"/>
    <n v="6"/>
    <n v="45"/>
    <n v="173"/>
    <n v="103"/>
    <n v="5"/>
    <n v="5"/>
    <m/>
    <s v="V"/>
    <m/>
    <n v="249.33333333333334"/>
    <n v="0.41310160427807485"/>
    <n v="5.4131016042780749"/>
    <n v="15"/>
    <m/>
    <m/>
    <m/>
    <x v="2"/>
    <m/>
  </r>
  <r>
    <x v="3"/>
    <n v="401245"/>
    <x v="582"/>
    <x v="2"/>
    <x v="7"/>
    <x v="9"/>
    <x v="29"/>
    <x v="3"/>
    <m/>
    <n v="1245"/>
    <x v="1"/>
    <n v="3"/>
    <x v="19"/>
    <n v="6"/>
    <n v="62"/>
    <m/>
    <n v="193"/>
    <n v="5"/>
    <n v="6"/>
    <m/>
    <s v="V"/>
    <m/>
    <n v="249.33333333333334"/>
    <n v="0.77406417112299464"/>
    <n v="5.774064171122995"/>
    <n v="16"/>
    <m/>
    <m/>
    <m/>
    <x v="2"/>
    <m/>
  </r>
  <r>
    <x v="3"/>
    <n v="401245"/>
    <x v="582"/>
    <x v="2"/>
    <x v="7"/>
    <x v="9"/>
    <x v="29"/>
    <x v="3"/>
    <m/>
    <m/>
    <x v="2"/>
    <n v="2"/>
    <x v="19"/>
    <n v="6"/>
    <n v="70"/>
    <n v="251"/>
    <n v="186"/>
    <n v="5"/>
    <n v="8"/>
    <m/>
    <s v="V"/>
    <m/>
    <n v="249.33333333333334"/>
    <n v="0.74598930481283421"/>
    <n v="5.7459893048128343"/>
    <n v="18"/>
    <m/>
    <m/>
    <m/>
    <x v="2"/>
    <m/>
  </r>
  <r>
    <x v="3"/>
    <n v="401245"/>
    <x v="582"/>
    <x v="2"/>
    <x v="7"/>
    <x v="9"/>
    <x v="29"/>
    <x v="3"/>
    <m/>
    <m/>
    <x v="3"/>
    <n v="4"/>
    <x v="19"/>
    <n v="6"/>
    <n v="65"/>
    <n v="259"/>
    <n v="217"/>
    <n v="4"/>
    <n v="8"/>
    <m/>
    <s v="V"/>
    <m/>
    <n v="249.33333333333334"/>
    <n v="0.87032085561497319"/>
    <n v="5.8703208556149731"/>
    <n v="17"/>
    <m/>
    <m/>
    <m/>
    <x v="2"/>
    <m/>
  </r>
  <r>
    <x v="3"/>
    <n v="401245"/>
    <x v="582"/>
    <x v="2"/>
    <x v="7"/>
    <x v="9"/>
    <x v="29"/>
    <x v="3"/>
    <m/>
    <m/>
    <x v="4"/>
    <n v="2"/>
    <x v="19"/>
    <n v="6"/>
    <n v="71"/>
    <n v="263"/>
    <n v="246"/>
    <n v="5"/>
    <n v="8"/>
    <m/>
    <s v="V"/>
    <m/>
    <n v="249.33333333333334"/>
    <n v="0.9866310160427807"/>
    <n v="5.9866310160427805"/>
    <n v="18"/>
    <m/>
    <m/>
    <m/>
    <x v="2"/>
    <m/>
  </r>
  <r>
    <x v="3"/>
    <n v="401262"/>
    <x v="583"/>
    <x v="2"/>
    <x v="7"/>
    <x v="9"/>
    <x v="29"/>
    <x v="3"/>
    <m/>
    <n v="1262"/>
    <x v="1"/>
    <n v="2"/>
    <x v="19"/>
    <n v="6"/>
    <n v="65"/>
    <n v="217"/>
    <n v="143"/>
    <n v="5"/>
    <n v="9"/>
    <m/>
    <s v="V"/>
    <m/>
    <n v="249.33333333333334"/>
    <n v="0.57352941176470584"/>
    <n v="5.5735294117647056"/>
    <n v="19"/>
    <m/>
    <m/>
    <m/>
    <x v="2"/>
    <m/>
  </r>
  <r>
    <x v="3"/>
    <n v="401262"/>
    <x v="583"/>
    <x v="2"/>
    <x v="7"/>
    <x v="9"/>
    <x v="29"/>
    <x v="3"/>
    <m/>
    <m/>
    <x v="2"/>
    <n v="2"/>
    <x v="16"/>
    <n v="7"/>
    <n v="57"/>
    <n v="213"/>
    <n v="182"/>
    <n v="4"/>
    <n v="9"/>
    <m/>
    <s v="V"/>
    <m/>
    <n v="304.46153846153845"/>
    <n v="0.59777665487620013"/>
    <n v="6.5977766548762"/>
    <n v="19"/>
    <m/>
    <m/>
    <m/>
    <x v="2"/>
    <m/>
  </r>
  <r>
    <x v="3"/>
    <n v="401262"/>
    <x v="583"/>
    <x v="2"/>
    <x v="7"/>
    <x v="9"/>
    <x v="29"/>
    <x v="3"/>
    <m/>
    <m/>
    <x v="3"/>
    <n v="1"/>
    <x v="19"/>
    <n v="6"/>
    <n v="58"/>
    <n v="204"/>
    <n v="141"/>
    <n v="5"/>
    <n v="7"/>
    <m/>
    <s v="V"/>
    <m/>
    <n v="249.33333333333334"/>
    <n v="0.56550802139037426"/>
    <n v="5.5655080213903743"/>
    <n v="17"/>
    <m/>
    <m/>
    <m/>
    <x v="2"/>
    <m/>
  </r>
  <r>
    <x v="3"/>
    <n v="401262"/>
    <x v="583"/>
    <x v="2"/>
    <x v="7"/>
    <x v="9"/>
    <x v="29"/>
    <x v="3"/>
    <m/>
    <m/>
    <x v="4"/>
    <n v="2"/>
    <x v="19"/>
    <n v="6"/>
    <n v="60"/>
    <n v="231"/>
    <n v="171"/>
    <n v="5"/>
    <n v="7"/>
    <m/>
    <s v="V"/>
    <m/>
    <n v="249.33333333333334"/>
    <n v="0.68582887700534756"/>
    <n v="5.6858288770053473"/>
    <n v="17"/>
    <m/>
    <m/>
    <m/>
    <x v="2"/>
    <m/>
  </r>
  <r>
    <x v="3"/>
    <n v="401267"/>
    <x v="584"/>
    <x v="2"/>
    <x v="7"/>
    <x v="9"/>
    <x v="29"/>
    <x v="3"/>
    <m/>
    <n v="1267"/>
    <x v="1"/>
    <n v="3"/>
    <x v="16"/>
    <n v="7"/>
    <n v="72"/>
    <m/>
    <n v="143"/>
    <n v="5"/>
    <n v="8"/>
    <m/>
    <s v="V"/>
    <m/>
    <n v="304.46153846153845"/>
    <n v="0.46968165740272866"/>
    <n v="6.4696816574027283"/>
    <n v="19"/>
    <m/>
    <m/>
    <m/>
    <x v="2"/>
    <m/>
  </r>
  <r>
    <x v="3"/>
    <n v="401267"/>
    <x v="584"/>
    <x v="2"/>
    <x v="7"/>
    <x v="9"/>
    <x v="29"/>
    <x v="3"/>
    <m/>
    <m/>
    <x v="2"/>
    <n v="3"/>
    <x v="16"/>
    <n v="7"/>
    <n v="75"/>
    <n v="263"/>
    <n v="59"/>
    <n v="5"/>
    <n v="7"/>
    <m/>
    <s v="V"/>
    <m/>
    <n v="304.46153846153845"/>
    <n v="0.19378473976755939"/>
    <n v="6.1937847397675592"/>
    <n v="18"/>
    <m/>
    <m/>
    <m/>
    <x v="2"/>
    <m/>
  </r>
  <r>
    <x v="3"/>
    <n v="401267"/>
    <x v="584"/>
    <x v="2"/>
    <x v="7"/>
    <x v="9"/>
    <x v="29"/>
    <x v="3"/>
    <m/>
    <m/>
    <x v="3"/>
    <n v="4"/>
    <x v="19"/>
    <n v="6"/>
    <n v="72"/>
    <n v="260"/>
    <n v="198"/>
    <n v="5"/>
    <n v="7"/>
    <m/>
    <s v="V"/>
    <m/>
    <n v="249.33333333333334"/>
    <n v="0.79411764705882348"/>
    <n v="5.7941176470588234"/>
    <n v="17"/>
    <m/>
    <m/>
    <m/>
    <x v="2"/>
    <m/>
  </r>
  <r>
    <x v="3"/>
    <n v="401267"/>
    <x v="584"/>
    <x v="2"/>
    <x v="7"/>
    <x v="9"/>
    <x v="29"/>
    <x v="3"/>
    <m/>
    <m/>
    <x v="4"/>
    <n v="2"/>
    <x v="16"/>
    <n v="7"/>
    <n v="72"/>
    <n v="231"/>
    <n v="119"/>
    <n v="5"/>
    <n v="8"/>
    <m/>
    <s v="V"/>
    <m/>
    <n v="304.46153846153845"/>
    <n v="0.39085396664982314"/>
    <n v="6.3908539666498232"/>
    <n v="19"/>
    <m/>
    <m/>
    <m/>
    <x v="2"/>
    <m/>
  </r>
  <r>
    <x v="3"/>
    <n v="401238"/>
    <x v="585"/>
    <x v="2"/>
    <x v="7"/>
    <x v="9"/>
    <x v="30"/>
    <x v="3"/>
    <m/>
    <n v="1238"/>
    <x v="1"/>
    <n v="2"/>
    <x v="15"/>
    <n v="8"/>
    <n v="77"/>
    <m/>
    <n v="181"/>
    <n v="5"/>
    <n v="9"/>
    <m/>
    <s v="DR"/>
    <m/>
    <n v="281.75"/>
    <n v="0.64241348713398405"/>
    <n v="7.6424134871339842"/>
    <n v="21"/>
    <m/>
    <m/>
    <m/>
    <x v="2"/>
    <m/>
  </r>
  <r>
    <x v="3"/>
    <n v="401238"/>
    <x v="585"/>
    <x v="2"/>
    <x v="7"/>
    <x v="9"/>
    <x v="30"/>
    <x v="3"/>
    <m/>
    <m/>
    <x v="2"/>
    <n v="1"/>
    <x v="16"/>
    <n v="8"/>
    <n v="71"/>
    <n v="249"/>
    <n v="245"/>
    <n v="5"/>
    <n v="10"/>
    <m/>
    <s v="V"/>
    <m/>
    <n v="304.46153846153845"/>
    <n v="0.80469934310257707"/>
    <n v="6.8046993431025768"/>
    <n v="21"/>
    <m/>
    <m/>
    <m/>
    <x v="2"/>
    <m/>
  </r>
  <r>
    <x v="3"/>
    <n v="401238"/>
    <x v="585"/>
    <x v="2"/>
    <x v="7"/>
    <x v="9"/>
    <x v="30"/>
    <x v="3"/>
    <m/>
    <m/>
    <x v="3"/>
    <n v="4"/>
    <x v="15"/>
    <n v="8"/>
    <n v="82"/>
    <n v="266"/>
    <n v="96"/>
    <n v="5"/>
    <n v="10"/>
    <m/>
    <s v="V"/>
    <m/>
    <n v="281.75"/>
    <n v="0.34072759538598046"/>
    <n v="7.3407275953859807"/>
    <n v="22"/>
    <m/>
    <m/>
    <m/>
    <x v="2"/>
    <m/>
  </r>
  <r>
    <x v="3"/>
    <n v="401238"/>
    <x v="585"/>
    <x v="2"/>
    <x v="7"/>
    <x v="9"/>
    <x v="30"/>
    <x v="3"/>
    <m/>
    <m/>
    <x v="4"/>
    <n v="5"/>
    <x v="15"/>
    <n v="8"/>
    <n v="78"/>
    <n v="290"/>
    <n v="94"/>
    <n v="5"/>
    <n v="8"/>
    <m/>
    <s v="V"/>
    <m/>
    <n v="281.75"/>
    <n v="0.3336291038154392"/>
    <n v="7.3336291038154391"/>
    <n v="20"/>
    <m/>
    <m/>
    <m/>
    <x v="2"/>
    <m/>
  </r>
  <r>
    <x v="3"/>
    <n v="401252"/>
    <x v="586"/>
    <x v="2"/>
    <x v="7"/>
    <x v="9"/>
    <x v="30"/>
    <x v="3"/>
    <m/>
    <n v="1252"/>
    <x v="1"/>
    <n v="6"/>
    <x v="15"/>
    <n v="8"/>
    <n v="82"/>
    <m/>
    <n v="147"/>
    <n v="5"/>
    <n v="12"/>
    <m/>
    <s v="Early DR"/>
    <m/>
    <n v="281.75"/>
    <n v="0.52173913043478259"/>
    <n v="7.5217391304347823"/>
    <n v="24"/>
    <m/>
    <m/>
    <m/>
    <x v="2"/>
    <m/>
  </r>
  <r>
    <x v="3"/>
    <n v="401252"/>
    <x v="586"/>
    <x v="2"/>
    <x v="7"/>
    <x v="9"/>
    <x v="30"/>
    <x v="3"/>
    <m/>
    <m/>
    <x v="2"/>
    <n v="2"/>
    <x v="15"/>
    <n v="8"/>
    <n v="73"/>
    <n v="247"/>
    <n v="166"/>
    <n v="4"/>
    <n v="10"/>
    <m/>
    <s v="V"/>
    <m/>
    <n v="281.75"/>
    <n v="0.58917480035492453"/>
    <n v="7.5891748003549244"/>
    <n v="21"/>
    <m/>
    <m/>
    <m/>
    <x v="2"/>
    <m/>
  </r>
  <r>
    <x v="3"/>
    <n v="401252"/>
    <x v="586"/>
    <x v="2"/>
    <x v="7"/>
    <x v="9"/>
    <x v="30"/>
    <x v="3"/>
    <m/>
    <m/>
    <x v="3"/>
    <n v="2"/>
    <x v="16"/>
    <n v="7"/>
    <n v="73"/>
    <n v="272"/>
    <n v="83"/>
    <n v="4"/>
    <n v="8"/>
    <m/>
    <s v="V"/>
    <m/>
    <n v="304.46153846153845"/>
    <n v="0.27261243052046491"/>
    <n v="6.2726124305204651"/>
    <n v="18"/>
    <m/>
    <m/>
    <m/>
    <x v="2"/>
    <m/>
  </r>
  <r>
    <x v="3"/>
    <n v="401252"/>
    <x v="586"/>
    <x v="2"/>
    <x v="7"/>
    <x v="9"/>
    <x v="30"/>
    <x v="3"/>
    <m/>
    <m/>
    <x v="4"/>
    <n v="3"/>
    <x v="15"/>
    <n v="8"/>
    <n v="65"/>
    <n v="284"/>
    <n v="56"/>
    <n v="4"/>
    <n v="9"/>
    <m/>
    <s v="V"/>
    <m/>
    <n v="281.75"/>
    <n v="0.19875776397515527"/>
    <n v="7.1987577639751557"/>
    <n v="20"/>
    <m/>
    <m/>
    <m/>
    <x v="2"/>
    <m/>
  </r>
  <r>
    <x v="3"/>
    <n v="401254"/>
    <x v="587"/>
    <x v="2"/>
    <x v="7"/>
    <x v="9"/>
    <x v="30"/>
    <x v="3"/>
    <m/>
    <n v="1254"/>
    <x v="1"/>
    <n v="3"/>
    <x v="15"/>
    <n v="8"/>
    <n v="82"/>
    <m/>
    <n v="110"/>
    <n v="5"/>
    <n v="9"/>
    <m/>
    <s v="V"/>
    <m/>
    <n v="281.75"/>
    <n v="0.39041703637976932"/>
    <n v="7.3904170363797697"/>
    <n v="21"/>
    <m/>
    <m/>
    <m/>
    <x v="2"/>
    <m/>
  </r>
  <r>
    <x v="3"/>
    <n v="401254"/>
    <x v="587"/>
    <x v="2"/>
    <x v="7"/>
    <x v="9"/>
    <x v="30"/>
    <x v="3"/>
    <m/>
    <m/>
    <x v="2"/>
    <n v="2"/>
    <x v="15"/>
    <n v="8"/>
    <n v="90"/>
    <n v="301"/>
    <n v="130"/>
    <n v="5"/>
    <n v="11"/>
    <m/>
    <s v="V"/>
    <m/>
    <n v="281.75"/>
    <n v="0.46140195208518192"/>
    <n v="7.4614019520851818"/>
    <n v="23"/>
    <m/>
    <m/>
    <m/>
    <x v="2"/>
    <m/>
  </r>
  <r>
    <x v="3"/>
    <n v="401254"/>
    <x v="587"/>
    <x v="2"/>
    <x v="7"/>
    <x v="9"/>
    <x v="30"/>
    <x v="3"/>
    <m/>
    <m/>
    <x v="3"/>
    <n v="3"/>
    <x v="15"/>
    <n v="8"/>
    <n v="79"/>
    <n v="269"/>
    <n v="241"/>
    <n v="4"/>
    <n v="9"/>
    <m/>
    <s v="V"/>
    <m/>
    <n v="281.75"/>
    <n v="0.85536823425022179"/>
    <n v="7.8553682342502213"/>
    <n v="20"/>
    <m/>
    <m/>
    <m/>
    <x v="2"/>
    <m/>
  </r>
  <r>
    <x v="3"/>
    <n v="401254"/>
    <x v="587"/>
    <x v="2"/>
    <x v="7"/>
    <x v="9"/>
    <x v="30"/>
    <x v="3"/>
    <m/>
    <m/>
    <x v="4"/>
    <n v="2"/>
    <x v="15"/>
    <n v="8"/>
    <n v="94"/>
    <n v="304"/>
    <n v="167"/>
    <n v="5"/>
    <n v="11"/>
    <m/>
    <s v="V"/>
    <m/>
    <n v="281.75"/>
    <n v="0.59272404614019525"/>
    <n v="7.5927240461401952"/>
    <n v="23"/>
    <m/>
    <m/>
    <m/>
    <x v="2"/>
    <m/>
  </r>
  <r>
    <x v="3"/>
    <n v="401241"/>
    <x v="588"/>
    <x v="2"/>
    <x v="7"/>
    <x v="9"/>
    <x v="31"/>
    <x v="3"/>
    <m/>
    <n v="1241"/>
    <x v="1"/>
    <n v="3"/>
    <x v="11"/>
    <n v="9"/>
    <n v="88"/>
    <m/>
    <n v="90"/>
    <n v="5"/>
    <n v="12"/>
    <m/>
    <s v="DR"/>
    <m/>
    <n v="242"/>
    <n v="0.37190082644628097"/>
    <n v="8.3719008264462804"/>
    <n v="25"/>
    <m/>
    <m/>
    <m/>
    <x v="2"/>
    <m/>
  </r>
  <r>
    <x v="3"/>
    <n v="401241"/>
    <x v="588"/>
    <x v="2"/>
    <x v="7"/>
    <x v="9"/>
    <x v="31"/>
    <x v="3"/>
    <m/>
    <m/>
    <x v="2"/>
    <n v="4"/>
    <x v="11"/>
    <n v="9"/>
    <n v="70"/>
    <n v="304"/>
    <n v="57"/>
    <n v="5"/>
    <n v="14"/>
    <m/>
    <s v="DR"/>
    <m/>
    <n v="242"/>
    <n v="0.23553719008264462"/>
    <n v="8.2355371900826455"/>
    <n v="27"/>
    <m/>
    <m/>
    <m/>
    <x v="2"/>
    <m/>
  </r>
  <r>
    <x v="3"/>
    <n v="401241"/>
    <x v="588"/>
    <x v="2"/>
    <x v="7"/>
    <x v="9"/>
    <x v="31"/>
    <x v="3"/>
    <m/>
    <m/>
    <x v="3"/>
    <n v="2"/>
    <x v="15"/>
    <n v="8"/>
    <n v="83"/>
    <n v="311"/>
    <n v="235"/>
    <n v="5"/>
    <n v="10"/>
    <m/>
    <s v="E "/>
    <m/>
    <n v="281.75"/>
    <n v="0.83407275953859805"/>
    <n v="7.8340727595385982"/>
    <n v="22"/>
    <m/>
    <m/>
    <m/>
    <x v="2"/>
    <m/>
  </r>
  <r>
    <x v="3"/>
    <n v="401241"/>
    <x v="588"/>
    <x v="2"/>
    <x v="7"/>
    <x v="9"/>
    <x v="31"/>
    <x v="3"/>
    <m/>
    <m/>
    <x v="4"/>
    <n v="2"/>
    <x v="15"/>
    <n v="8"/>
    <n v="88"/>
    <n v="305"/>
    <n v="270"/>
    <n v="6"/>
    <n v="11"/>
    <m/>
    <s v="V"/>
    <m/>
    <n v="281.75"/>
    <n v="0.95829636202307011"/>
    <n v="7.95829636202307"/>
    <n v="24"/>
    <m/>
    <m/>
    <m/>
    <x v="2"/>
    <m/>
  </r>
  <r>
    <x v="3"/>
    <n v="401247"/>
    <x v="589"/>
    <x v="2"/>
    <x v="7"/>
    <x v="9"/>
    <x v="31"/>
    <x v="3"/>
    <d v="2014-10-28T00:00:00"/>
    <n v="1247"/>
    <x v="1"/>
    <n v="3"/>
    <x v="15"/>
    <n v="8"/>
    <n v="80"/>
    <m/>
    <n v="270"/>
    <n v="5"/>
    <n v="10"/>
    <m/>
    <s v="V"/>
    <m/>
    <n v="281.75"/>
    <n v="0.95829636202307011"/>
    <n v="7.95829636202307"/>
    <n v="22"/>
    <m/>
    <m/>
    <m/>
    <x v="2"/>
    <m/>
  </r>
  <r>
    <x v="3"/>
    <n v="401247"/>
    <x v="589"/>
    <x v="2"/>
    <x v="7"/>
    <x v="9"/>
    <x v="31"/>
    <x v="3"/>
    <m/>
    <m/>
    <x v="2"/>
    <n v="5"/>
    <x v="15"/>
    <n v="8"/>
    <n v="90"/>
    <n v="334"/>
    <n v="252"/>
    <n v="6"/>
    <n v="10"/>
    <m/>
    <s v="V"/>
    <m/>
    <n v="281.75"/>
    <n v="0.89440993788819878"/>
    <n v="7.8944099378881987"/>
    <n v="23"/>
    <m/>
    <m/>
    <m/>
    <x v="2"/>
    <m/>
  </r>
  <r>
    <x v="3"/>
    <n v="401247"/>
    <x v="589"/>
    <x v="2"/>
    <x v="7"/>
    <x v="9"/>
    <x v="31"/>
    <x v="3"/>
    <m/>
    <m/>
    <x v="3"/>
    <n v="5"/>
    <x v="15"/>
    <n v="8"/>
    <n v="105"/>
    <n v="363"/>
    <n v="222"/>
    <n v="5"/>
    <n v="15"/>
    <m/>
    <s v="DR"/>
    <m/>
    <n v="281.75"/>
    <n v="0.78793256433007985"/>
    <n v="7.7879325643300801"/>
    <n v="27"/>
    <m/>
    <m/>
    <m/>
    <x v="2"/>
    <m/>
  </r>
  <r>
    <x v="3"/>
    <n v="401247"/>
    <x v="589"/>
    <x v="2"/>
    <x v="7"/>
    <x v="9"/>
    <x v="31"/>
    <x v="3"/>
    <m/>
    <m/>
    <x v="4"/>
    <n v="4"/>
    <x v="11"/>
    <n v="9"/>
    <n v="83"/>
    <n v="320"/>
    <n v="227"/>
    <n v="4"/>
    <n v="8"/>
    <m/>
    <s v="V"/>
    <m/>
    <n v="242"/>
    <n v="0.93801652892561982"/>
    <n v="8.938016528925619"/>
    <n v="20"/>
    <m/>
    <m/>
    <m/>
    <x v="2"/>
    <m/>
  </r>
  <r>
    <x v="3"/>
    <n v="401265"/>
    <x v="590"/>
    <x v="2"/>
    <x v="7"/>
    <x v="9"/>
    <x v="31"/>
    <x v="3"/>
    <m/>
    <n v="1265"/>
    <x v="1"/>
    <n v="4"/>
    <x v="15"/>
    <n v="8"/>
    <n v="83"/>
    <m/>
    <n v="201"/>
    <n v="5"/>
    <n v="11"/>
    <m/>
    <s v="V"/>
    <m/>
    <n v="281.75"/>
    <n v="0.71339840283939659"/>
    <n v="7.7133984028393963"/>
    <n v="23"/>
    <m/>
    <m/>
    <m/>
    <x v="2"/>
    <m/>
  </r>
  <r>
    <x v="3"/>
    <n v="401265"/>
    <x v="590"/>
    <x v="2"/>
    <x v="7"/>
    <x v="9"/>
    <x v="31"/>
    <x v="3"/>
    <m/>
    <m/>
    <x v="2"/>
    <n v="2"/>
    <x v="16"/>
    <n v="7"/>
    <n v="74"/>
    <n v="268"/>
    <n v="226"/>
    <n v="5"/>
    <n v="10"/>
    <m/>
    <s v="V"/>
    <m/>
    <n v="304.46153846153845"/>
    <n v="0.74229408792319351"/>
    <n v="6.7422940879231934"/>
    <n v="21"/>
    <m/>
    <m/>
    <m/>
    <x v="2"/>
    <m/>
  </r>
  <r>
    <x v="3"/>
    <n v="401265"/>
    <x v="590"/>
    <x v="2"/>
    <x v="7"/>
    <x v="9"/>
    <x v="31"/>
    <x v="3"/>
    <m/>
    <m/>
    <x v="3"/>
    <n v="3"/>
    <x v="15"/>
    <n v="8"/>
    <n v="85"/>
    <n v="315"/>
    <n v="103"/>
    <n v="4"/>
    <n v="16"/>
    <m/>
    <s v="V"/>
    <m/>
    <n v="281.75"/>
    <n v="0.36557231588287487"/>
    <n v="7.3655723158828748"/>
    <n v="27"/>
    <m/>
    <m/>
    <m/>
    <x v="2"/>
    <m/>
  </r>
  <r>
    <x v="3"/>
    <n v="401265"/>
    <x v="590"/>
    <x v="2"/>
    <x v="7"/>
    <x v="9"/>
    <x v="31"/>
    <x v="3"/>
    <m/>
    <m/>
    <x v="4"/>
    <n v="2"/>
    <x v="11"/>
    <n v="9"/>
    <n v="74"/>
    <n v="306"/>
    <n v="113"/>
    <n v="5"/>
    <n v="11"/>
    <m/>
    <s v="V"/>
    <m/>
    <n v="242"/>
    <n v="0.46694214876033058"/>
    <n v="8.4669421487603298"/>
    <n v="24"/>
    <m/>
    <m/>
    <m/>
    <x v="2"/>
    <m/>
  </r>
  <r>
    <x v="3"/>
    <n v="401242"/>
    <x v="591"/>
    <x v="2"/>
    <x v="7"/>
    <x v="9"/>
    <x v="32"/>
    <x v="3"/>
    <m/>
    <n v="1242"/>
    <x v="1"/>
    <n v="2"/>
    <x v="11"/>
    <n v="9"/>
    <n v="84"/>
    <n v="294"/>
    <n v="96"/>
    <n v="5"/>
    <n v="12"/>
    <m/>
    <s v="DR"/>
    <m/>
    <n v="242"/>
    <n v="0.39669421487603307"/>
    <n v="8.3966942148760335"/>
    <n v="25"/>
    <m/>
    <m/>
    <m/>
    <x v="2"/>
    <m/>
  </r>
  <r>
    <x v="3"/>
    <n v="401242"/>
    <x v="591"/>
    <x v="2"/>
    <x v="7"/>
    <x v="9"/>
    <x v="32"/>
    <x v="3"/>
    <m/>
    <m/>
    <x v="2"/>
    <n v="2"/>
    <x v="11"/>
    <n v="9"/>
    <n v="86"/>
    <n v="259"/>
    <n v="71"/>
    <n v="5"/>
    <n v="15"/>
    <m/>
    <s v="DR"/>
    <m/>
    <n v="242"/>
    <n v="0.29338842975206614"/>
    <n v="8.293388429752067"/>
    <n v="28"/>
    <m/>
    <m/>
    <m/>
    <x v="2"/>
    <m/>
  </r>
  <r>
    <x v="3"/>
    <n v="401242"/>
    <x v="591"/>
    <x v="2"/>
    <x v="7"/>
    <x v="9"/>
    <x v="32"/>
    <x v="3"/>
    <m/>
    <m/>
    <x v="3"/>
    <n v="2"/>
    <x v="15"/>
    <n v="9"/>
    <n v="92"/>
    <n v="369"/>
    <n v="229"/>
    <n v="5"/>
    <n v="11"/>
    <m/>
    <s v="DR"/>
    <m/>
    <n v="281.75"/>
    <n v="0.81277728482697431"/>
    <n v="7.8127772848269741"/>
    <n v="23"/>
    <m/>
    <m/>
    <m/>
    <x v="2"/>
    <m/>
  </r>
  <r>
    <x v="3"/>
    <n v="401242"/>
    <x v="591"/>
    <x v="2"/>
    <x v="7"/>
    <x v="9"/>
    <x v="32"/>
    <x v="3"/>
    <m/>
    <m/>
    <x v="4"/>
    <n v="4"/>
    <x v="12"/>
    <n v="10"/>
    <n v="90"/>
    <n v="297"/>
    <n v="160"/>
    <n v="5"/>
    <n v="16"/>
    <m/>
    <s v="DR"/>
    <m/>
    <n v="192"/>
    <n v="0.83333333333333337"/>
    <n v="9.8333333333333339"/>
    <n v="30"/>
    <m/>
    <m/>
    <m/>
    <x v="2"/>
    <m/>
  </r>
  <r>
    <x v="3"/>
    <n v="401244"/>
    <x v="592"/>
    <x v="2"/>
    <x v="7"/>
    <x v="9"/>
    <x v="32"/>
    <x v="3"/>
    <m/>
    <n v="1244"/>
    <x v="1"/>
    <n v="4"/>
    <x v="11"/>
    <n v="9"/>
    <n v="95"/>
    <m/>
    <n v="200"/>
    <n v="5"/>
    <n v="16"/>
    <m/>
    <s v="DR"/>
    <m/>
    <n v="242"/>
    <n v="0.82644628099173556"/>
    <n v="8.8264462809917354"/>
    <n v="29"/>
    <m/>
    <m/>
    <m/>
    <x v="2"/>
    <m/>
  </r>
  <r>
    <x v="3"/>
    <n v="401244"/>
    <x v="592"/>
    <x v="2"/>
    <x v="7"/>
    <x v="9"/>
    <x v="32"/>
    <x v="3"/>
    <m/>
    <m/>
    <x v="2"/>
    <n v="5"/>
    <x v="12"/>
    <n v="10"/>
    <n v="91"/>
    <n v="230"/>
    <n v="58"/>
    <n v="5"/>
    <n v="15"/>
    <m/>
    <s v="DR"/>
    <m/>
    <n v="192"/>
    <n v="0.30208333333333331"/>
    <n v="9.3020833333333339"/>
    <n v="29"/>
    <m/>
    <m/>
    <m/>
    <x v="2"/>
    <m/>
  </r>
  <r>
    <x v="3"/>
    <n v="401244"/>
    <x v="592"/>
    <x v="2"/>
    <x v="7"/>
    <x v="9"/>
    <x v="32"/>
    <x v="3"/>
    <m/>
    <m/>
    <x v="3"/>
    <n v="3"/>
    <x v="11"/>
    <n v="9"/>
    <n v="100"/>
    <n v="292"/>
    <n v="175"/>
    <n v="5"/>
    <n v="17"/>
    <m/>
    <s v="DR"/>
    <m/>
    <n v="242"/>
    <n v="0.72314049586776863"/>
    <n v="8.723140495867769"/>
    <n v="30"/>
    <m/>
    <m/>
    <m/>
    <x v="2"/>
    <m/>
  </r>
  <r>
    <x v="3"/>
    <n v="401244"/>
    <x v="592"/>
    <x v="2"/>
    <x v="7"/>
    <x v="9"/>
    <x v="32"/>
    <x v="3"/>
    <m/>
    <m/>
    <x v="4"/>
    <n v="2"/>
    <x v="11"/>
    <n v="9"/>
    <n v="91"/>
    <n v="302"/>
    <n v="127"/>
    <n v="5"/>
    <n v="11"/>
    <m/>
    <s v="DR"/>
    <m/>
    <n v="242"/>
    <n v="0.52479338842975209"/>
    <n v="8.5247933884297513"/>
    <n v="24"/>
    <m/>
    <m/>
    <m/>
    <x v="2"/>
    <m/>
  </r>
  <r>
    <x v="3"/>
    <n v="401251"/>
    <x v="593"/>
    <x v="2"/>
    <x v="7"/>
    <x v="9"/>
    <x v="32"/>
    <x v="3"/>
    <m/>
    <n v="1251"/>
    <x v="1"/>
    <n v="3"/>
    <x v="12"/>
    <n v="10"/>
    <n v="95"/>
    <m/>
    <n v="290"/>
    <n v="4"/>
    <n v="18"/>
    <m/>
    <s v="DR"/>
    <m/>
    <n v="192"/>
    <n v="1.5104166666666667"/>
    <n v="10.510416666666666"/>
    <n v="31"/>
    <m/>
    <m/>
    <m/>
    <x v="2"/>
    <m/>
  </r>
  <r>
    <x v="3"/>
    <n v="401251"/>
    <x v="593"/>
    <x v="2"/>
    <x v="7"/>
    <x v="9"/>
    <x v="32"/>
    <x v="3"/>
    <m/>
    <m/>
    <x v="2"/>
    <n v="3"/>
    <x v="12"/>
    <n v="10"/>
    <n v="110"/>
    <n v="257"/>
    <n v="111"/>
    <n v="4"/>
    <n v="19"/>
    <m/>
    <s v="DR"/>
    <m/>
    <n v="192"/>
    <n v="0.578125"/>
    <n v="9.578125"/>
    <n v="32"/>
    <m/>
    <m/>
    <m/>
    <x v="2"/>
    <m/>
  </r>
  <r>
    <x v="3"/>
    <n v="401251"/>
    <x v="593"/>
    <x v="2"/>
    <x v="7"/>
    <x v="9"/>
    <x v="32"/>
    <x v="3"/>
    <m/>
    <m/>
    <x v="3"/>
    <n v="3"/>
    <x v="11"/>
    <n v="9"/>
    <n v="94"/>
    <n v="280"/>
    <n v="172"/>
    <n v="5"/>
    <n v="14"/>
    <m/>
    <s v="DR"/>
    <m/>
    <n v="242"/>
    <n v="0.71074380165289253"/>
    <n v="8.7107438016528924"/>
    <n v="27"/>
    <m/>
    <m/>
    <m/>
    <x v="2"/>
    <m/>
  </r>
  <r>
    <x v="3"/>
    <n v="401251"/>
    <x v="593"/>
    <x v="2"/>
    <x v="7"/>
    <x v="9"/>
    <x v="32"/>
    <x v="3"/>
    <m/>
    <m/>
    <x v="4"/>
    <n v="2"/>
    <x v="11"/>
    <n v="9"/>
    <n v="87"/>
    <n v="272"/>
    <n v="143"/>
    <n v="5"/>
    <n v="13"/>
    <m/>
    <s v="DR"/>
    <m/>
    <n v="242"/>
    <n v="0.59090909090909094"/>
    <n v="8.5909090909090917"/>
    <n v="26"/>
    <m/>
    <m/>
    <m/>
    <x v="2"/>
    <m/>
  </r>
  <r>
    <x v="3"/>
    <n v="401240"/>
    <x v="594"/>
    <x v="2"/>
    <x v="7"/>
    <x v="9"/>
    <x v="37"/>
    <x v="3"/>
    <d v="2014-11-11T00:00:00"/>
    <n v="1240"/>
    <x v="1"/>
    <n v="1"/>
    <x v="11"/>
    <n v="9"/>
    <n v="108"/>
    <m/>
    <n v="222"/>
    <n v="5"/>
    <n v="13"/>
    <m/>
    <s v="DR"/>
    <m/>
    <n v="242"/>
    <n v="0.9173553719008265"/>
    <n v="8.9173553719008272"/>
    <n v="26"/>
    <m/>
    <m/>
    <m/>
    <x v="2"/>
    <m/>
  </r>
  <r>
    <x v="3"/>
    <n v="401240"/>
    <x v="594"/>
    <x v="2"/>
    <x v="7"/>
    <x v="9"/>
    <x v="37"/>
    <x v="3"/>
    <m/>
    <m/>
    <x v="2"/>
    <n v="5"/>
    <x v="6"/>
    <n v="11"/>
    <n v="115"/>
    <n v="314"/>
    <n v="64"/>
    <n v="4"/>
    <n v="17"/>
    <m/>
    <s v="DR"/>
    <m/>
    <n v="192"/>
    <n v="0.33333333333333331"/>
    <n v="10.333333333333334"/>
    <n v="31"/>
    <m/>
    <m/>
    <m/>
    <x v="2"/>
    <m/>
  </r>
  <r>
    <x v="3"/>
    <n v="401240"/>
    <x v="594"/>
    <x v="2"/>
    <x v="7"/>
    <x v="9"/>
    <x v="37"/>
    <x v="3"/>
    <m/>
    <m/>
    <x v="3"/>
    <n v="3"/>
    <x v="12"/>
    <n v="10"/>
    <n v="106"/>
    <n v="316"/>
    <n v="160"/>
    <n v="4"/>
    <n v="13"/>
    <m/>
    <s v="DR"/>
    <m/>
    <n v="192"/>
    <n v="0.83333333333333337"/>
    <n v="9.8333333333333339"/>
    <n v="26"/>
    <m/>
    <m/>
    <m/>
    <x v="2"/>
    <m/>
  </r>
  <r>
    <x v="3"/>
    <n v="401240"/>
    <x v="594"/>
    <x v="2"/>
    <x v="7"/>
    <x v="9"/>
    <x v="37"/>
    <x v="3"/>
    <m/>
    <m/>
    <x v="4"/>
    <n v="1"/>
    <x v="11"/>
    <n v="9"/>
    <n v="99"/>
    <n v="334"/>
    <n v="253"/>
    <n v="5"/>
    <n v="10"/>
    <m/>
    <s v="V"/>
    <m/>
    <n v="242"/>
    <n v="1.0454545454545454"/>
    <n v="9.045454545454545"/>
    <n v="23"/>
    <m/>
    <m/>
    <m/>
    <x v="2"/>
    <m/>
  </r>
  <r>
    <x v="3"/>
    <n v="401263"/>
    <x v="595"/>
    <x v="2"/>
    <x v="7"/>
    <x v="9"/>
    <x v="37"/>
    <x v="3"/>
    <m/>
    <n v="1263"/>
    <x v="1"/>
    <n v="6"/>
    <x v="11"/>
    <n v="9"/>
    <n v="105"/>
    <m/>
    <n v="120"/>
    <n v="4"/>
    <n v="16"/>
    <m/>
    <s v="DR"/>
    <m/>
    <n v="242"/>
    <n v="0.49586776859504134"/>
    <n v="8.4958677685950406"/>
    <n v="28"/>
    <m/>
    <m/>
    <m/>
    <x v="2"/>
    <m/>
  </r>
  <r>
    <x v="3"/>
    <n v="401263"/>
    <x v="595"/>
    <x v="2"/>
    <x v="7"/>
    <x v="9"/>
    <x v="37"/>
    <x v="3"/>
    <m/>
    <m/>
    <x v="2"/>
    <n v="4"/>
    <x v="12"/>
    <n v="10"/>
    <n v="84"/>
    <n v="203"/>
    <n v="186"/>
    <n v="5"/>
    <n v="13"/>
    <m/>
    <s v="DR"/>
    <m/>
    <n v="192"/>
    <n v="0.96875"/>
    <n v="9.96875"/>
    <n v="27"/>
    <m/>
    <m/>
    <m/>
    <x v="2"/>
    <m/>
  </r>
  <r>
    <x v="3"/>
    <n v="401263"/>
    <x v="595"/>
    <x v="2"/>
    <x v="7"/>
    <x v="9"/>
    <x v="37"/>
    <x v="3"/>
    <m/>
    <m/>
    <x v="3"/>
    <n v="3"/>
    <x v="11"/>
    <n v="9"/>
    <n v="92"/>
    <n v="201"/>
    <n v="185"/>
    <n v="4"/>
    <n v="15"/>
    <m/>
    <s v="DR"/>
    <m/>
    <n v="242"/>
    <n v="0.76446280991735538"/>
    <n v="8.7644628099173545"/>
    <n v="27"/>
    <m/>
    <m/>
    <m/>
    <x v="2"/>
    <m/>
  </r>
  <r>
    <x v="3"/>
    <n v="401263"/>
    <x v="595"/>
    <x v="2"/>
    <x v="7"/>
    <x v="9"/>
    <x v="37"/>
    <x v="3"/>
    <m/>
    <m/>
    <x v="4"/>
    <n v="2"/>
    <x v="6"/>
    <n v="11"/>
    <n v="100"/>
    <n v="216"/>
    <n v="52"/>
    <n v="4"/>
    <n v="15"/>
    <m/>
    <s v="DR"/>
    <m/>
    <n v="192"/>
    <n v="0.27083333333333331"/>
    <n v="10.270833333333334"/>
    <n v="29"/>
    <m/>
    <m/>
    <m/>
    <x v="2"/>
    <m/>
  </r>
  <r>
    <x v="3"/>
    <n v="401268"/>
    <x v="596"/>
    <x v="2"/>
    <x v="7"/>
    <x v="9"/>
    <x v="37"/>
    <x v="3"/>
    <m/>
    <n v="1268"/>
    <x v="1"/>
    <n v="4"/>
    <x v="12"/>
    <n v="10"/>
    <n v="94"/>
    <m/>
    <n v="76"/>
    <n v="4"/>
    <n v="13"/>
    <m/>
    <s v="DR"/>
    <m/>
    <n v="192"/>
    <n v="0.39583333333333331"/>
    <n v="9.3958333333333339"/>
    <n v="26"/>
    <m/>
    <m/>
    <m/>
    <x v="2"/>
    <m/>
  </r>
  <r>
    <x v="3"/>
    <n v="401268"/>
    <x v="596"/>
    <x v="2"/>
    <x v="7"/>
    <x v="9"/>
    <x v="37"/>
    <x v="3"/>
    <m/>
    <m/>
    <x v="2"/>
    <n v="5"/>
    <x v="12"/>
    <n v="10"/>
    <n v="100"/>
    <n v="206"/>
    <n v="196"/>
    <n v="4"/>
    <n v="16"/>
    <m/>
    <s v="TS"/>
    <m/>
    <n v="192"/>
    <n v="1.0208333333333333"/>
    <n v="10.020833333333334"/>
    <n v="29"/>
    <m/>
    <m/>
    <m/>
    <x v="2"/>
    <m/>
  </r>
  <r>
    <x v="3"/>
    <n v="401268"/>
    <x v="596"/>
    <x v="2"/>
    <x v="7"/>
    <x v="9"/>
    <x v="37"/>
    <x v="3"/>
    <m/>
    <m/>
    <x v="3"/>
    <n v="2"/>
    <x v="12"/>
    <n v="11"/>
    <n v="89"/>
    <n v="185"/>
    <n v="176"/>
    <n v="5"/>
    <n v="12"/>
    <m/>
    <s v="DR"/>
    <m/>
    <n v="192"/>
    <n v="0.91666666666666663"/>
    <n v="9.9166666666666661"/>
    <n v="26"/>
    <m/>
    <m/>
    <m/>
    <x v="2"/>
    <m/>
  </r>
  <r>
    <x v="3"/>
    <n v="401268"/>
    <x v="596"/>
    <x v="2"/>
    <x v="7"/>
    <x v="9"/>
    <x v="37"/>
    <x v="3"/>
    <m/>
    <m/>
    <x v="4"/>
    <n v="8"/>
    <x v="11"/>
    <n v="9"/>
    <n v="85"/>
    <n v="217"/>
    <n v="166"/>
    <n v="5"/>
    <n v="11"/>
    <m/>
    <s v="DR"/>
    <m/>
    <n v="242"/>
    <n v="0.68595041322314054"/>
    <n v="8.6859504132231411"/>
    <n v="24"/>
    <m/>
    <m/>
    <m/>
    <x v="2"/>
    <m/>
  </r>
  <r>
    <x v="3"/>
    <n v="401217"/>
    <x v="597"/>
    <x v="2"/>
    <x v="7"/>
    <x v="9"/>
    <x v="38"/>
    <x v="3"/>
    <m/>
    <n v="1217"/>
    <x v="1"/>
    <m/>
    <x v="7"/>
    <n v="13"/>
    <m/>
    <m/>
    <m/>
    <n v="1"/>
    <m/>
    <m/>
    <m/>
    <m/>
    <n v="192"/>
    <n v="0"/>
    <n v="11"/>
    <s v=""/>
    <m/>
    <m/>
    <m/>
    <x v="2"/>
    <m/>
  </r>
  <r>
    <x v="3"/>
    <n v="401217"/>
    <x v="597"/>
    <x v="2"/>
    <x v="7"/>
    <x v="9"/>
    <x v="38"/>
    <x v="3"/>
    <m/>
    <m/>
    <x v="2"/>
    <m/>
    <x v="2"/>
    <n v="14"/>
    <m/>
    <m/>
    <m/>
    <m/>
    <m/>
    <m/>
    <m/>
    <m/>
    <n v="192"/>
    <n v="0"/>
    <n v="13"/>
    <s v=""/>
    <m/>
    <m/>
    <m/>
    <x v="2"/>
    <m/>
  </r>
  <r>
    <x v="3"/>
    <n v="401217"/>
    <x v="597"/>
    <x v="2"/>
    <x v="7"/>
    <x v="9"/>
    <x v="38"/>
    <x v="3"/>
    <m/>
    <m/>
    <x v="3"/>
    <m/>
    <x v="2"/>
    <n v="14"/>
    <m/>
    <m/>
    <m/>
    <m/>
    <m/>
    <m/>
    <m/>
    <m/>
    <n v="192"/>
    <n v="0"/>
    <n v="13"/>
    <s v=""/>
    <m/>
    <m/>
    <m/>
    <x v="2"/>
    <m/>
  </r>
  <r>
    <x v="3"/>
    <n v="401217"/>
    <x v="597"/>
    <x v="2"/>
    <x v="7"/>
    <x v="9"/>
    <x v="38"/>
    <x v="3"/>
    <m/>
    <m/>
    <x v="4"/>
    <m/>
    <x v="2"/>
    <n v="14"/>
    <m/>
    <m/>
    <m/>
    <n v="1"/>
    <m/>
    <m/>
    <m/>
    <m/>
    <n v="192"/>
    <n v="0"/>
    <n v="13"/>
    <s v=""/>
    <m/>
    <m/>
    <m/>
    <x v="2"/>
    <m/>
  </r>
  <r>
    <x v="3"/>
    <n v="401220"/>
    <x v="598"/>
    <x v="2"/>
    <x v="7"/>
    <x v="9"/>
    <x v="38"/>
    <x v="3"/>
    <m/>
    <n v="1220"/>
    <x v="1"/>
    <m/>
    <x v="9"/>
    <n v="13"/>
    <m/>
    <m/>
    <m/>
    <n v="3"/>
    <m/>
    <m/>
    <m/>
    <m/>
    <n v="192"/>
    <n v="0"/>
    <n v="12"/>
    <s v=""/>
    <m/>
    <m/>
    <m/>
    <x v="2"/>
    <m/>
  </r>
  <r>
    <x v="3"/>
    <n v="401220"/>
    <x v="598"/>
    <x v="2"/>
    <x v="7"/>
    <x v="9"/>
    <x v="38"/>
    <x v="3"/>
    <m/>
    <m/>
    <x v="2"/>
    <m/>
    <x v="2"/>
    <n v="14"/>
    <m/>
    <m/>
    <m/>
    <m/>
    <m/>
    <m/>
    <m/>
    <m/>
    <n v="192"/>
    <n v="0"/>
    <n v="13"/>
    <s v=""/>
    <m/>
    <m/>
    <m/>
    <x v="2"/>
    <m/>
  </r>
  <r>
    <x v="3"/>
    <n v="401220"/>
    <x v="598"/>
    <x v="2"/>
    <x v="7"/>
    <x v="9"/>
    <x v="38"/>
    <x v="3"/>
    <m/>
    <m/>
    <x v="3"/>
    <m/>
    <x v="4"/>
    <n v="16"/>
    <m/>
    <m/>
    <m/>
    <n v="2"/>
    <m/>
    <m/>
    <m/>
    <m/>
    <n v="192"/>
    <n v="0"/>
    <n v="14"/>
    <s v=""/>
    <m/>
    <m/>
    <m/>
    <x v="2"/>
    <m/>
  </r>
  <r>
    <x v="3"/>
    <n v="401220"/>
    <x v="598"/>
    <x v="2"/>
    <x v="7"/>
    <x v="9"/>
    <x v="38"/>
    <x v="3"/>
    <m/>
    <m/>
    <x v="4"/>
    <m/>
    <x v="6"/>
    <n v="11"/>
    <m/>
    <m/>
    <m/>
    <n v="3"/>
    <m/>
    <m/>
    <m/>
    <m/>
    <n v="192"/>
    <n v="0"/>
    <n v="10"/>
    <s v=""/>
    <m/>
    <m/>
    <m/>
    <x v="2"/>
    <m/>
  </r>
  <r>
    <x v="3"/>
    <n v="401221"/>
    <x v="599"/>
    <x v="2"/>
    <x v="7"/>
    <x v="9"/>
    <x v="38"/>
    <x v="3"/>
    <m/>
    <n v="1221"/>
    <x v="1"/>
    <m/>
    <x v="9"/>
    <n v="13"/>
    <m/>
    <m/>
    <m/>
    <m/>
    <m/>
    <m/>
    <m/>
    <m/>
    <n v="192"/>
    <n v="0"/>
    <n v="12"/>
    <s v=""/>
    <m/>
    <m/>
    <m/>
    <x v="2"/>
    <m/>
  </r>
  <r>
    <x v="3"/>
    <n v="401221"/>
    <x v="599"/>
    <x v="2"/>
    <x v="7"/>
    <x v="9"/>
    <x v="38"/>
    <x v="3"/>
    <m/>
    <m/>
    <x v="2"/>
    <m/>
    <x v="9"/>
    <n v="14"/>
    <m/>
    <m/>
    <m/>
    <n v="1"/>
    <m/>
    <m/>
    <m/>
    <m/>
    <n v="192"/>
    <n v="0"/>
    <n v="12"/>
    <s v=""/>
    <m/>
    <m/>
    <m/>
    <x v="2"/>
    <m/>
  </r>
  <r>
    <x v="3"/>
    <n v="401221"/>
    <x v="599"/>
    <x v="2"/>
    <x v="7"/>
    <x v="9"/>
    <x v="38"/>
    <x v="3"/>
    <m/>
    <m/>
    <x v="3"/>
    <m/>
    <x v="9"/>
    <n v="13"/>
    <m/>
    <m/>
    <m/>
    <n v="1"/>
    <m/>
    <m/>
    <m/>
    <m/>
    <n v="192"/>
    <n v="0"/>
    <n v="12"/>
    <s v=""/>
    <m/>
    <m/>
    <m/>
    <x v="2"/>
    <m/>
  </r>
  <r>
    <x v="3"/>
    <n v="401221"/>
    <x v="599"/>
    <x v="2"/>
    <x v="7"/>
    <x v="9"/>
    <x v="38"/>
    <x v="3"/>
    <m/>
    <m/>
    <x v="4"/>
    <m/>
    <x v="2"/>
    <n v="14"/>
    <m/>
    <m/>
    <m/>
    <m/>
    <m/>
    <m/>
    <m/>
    <m/>
    <n v="192"/>
    <n v="0"/>
    <n v="13"/>
    <s v=""/>
    <m/>
    <m/>
    <m/>
    <x v="2"/>
    <m/>
  </r>
  <r>
    <x v="3"/>
    <n v="401225"/>
    <x v="600"/>
    <x v="2"/>
    <x v="7"/>
    <x v="9"/>
    <x v="38"/>
    <x v="3"/>
    <d v="2014-12-17T00:00:00"/>
    <n v="1225"/>
    <x v="1"/>
    <m/>
    <x v="9"/>
    <n v="13"/>
    <m/>
    <m/>
    <m/>
    <n v="1"/>
    <m/>
    <m/>
    <m/>
    <m/>
    <n v="192"/>
    <n v="0"/>
    <n v="12"/>
    <s v=""/>
    <m/>
    <m/>
    <m/>
    <x v="2"/>
    <m/>
  </r>
  <r>
    <x v="3"/>
    <n v="401225"/>
    <x v="600"/>
    <x v="2"/>
    <x v="7"/>
    <x v="9"/>
    <x v="38"/>
    <x v="3"/>
    <m/>
    <m/>
    <x v="2"/>
    <m/>
    <x v="7"/>
    <n v="12"/>
    <m/>
    <m/>
    <m/>
    <m/>
    <m/>
    <m/>
    <m/>
    <m/>
    <n v="192"/>
    <n v="0"/>
    <n v="11"/>
    <s v=""/>
    <m/>
    <m/>
    <m/>
    <x v="2"/>
    <m/>
  </r>
  <r>
    <x v="3"/>
    <n v="401225"/>
    <x v="600"/>
    <x v="2"/>
    <x v="7"/>
    <x v="9"/>
    <x v="38"/>
    <x v="3"/>
    <m/>
    <m/>
    <x v="3"/>
    <m/>
    <x v="7"/>
    <n v="12"/>
    <m/>
    <m/>
    <m/>
    <n v="2"/>
    <m/>
    <m/>
    <m/>
    <m/>
    <n v="192"/>
    <n v="0"/>
    <n v="11"/>
    <s v=""/>
    <m/>
    <m/>
    <m/>
    <x v="2"/>
    <m/>
  </r>
  <r>
    <x v="3"/>
    <n v="401225"/>
    <x v="600"/>
    <x v="2"/>
    <x v="7"/>
    <x v="9"/>
    <x v="38"/>
    <x v="3"/>
    <m/>
    <m/>
    <x v="4"/>
    <m/>
    <x v="7"/>
    <n v="13"/>
    <m/>
    <m/>
    <m/>
    <m/>
    <m/>
    <m/>
    <m/>
    <m/>
    <n v="192"/>
    <n v="0"/>
    <n v="11"/>
    <s v=""/>
    <m/>
    <m/>
    <m/>
    <x v="2"/>
    <m/>
  </r>
  <r>
    <x v="3"/>
    <n v="401227"/>
    <x v="601"/>
    <x v="2"/>
    <x v="7"/>
    <x v="9"/>
    <x v="38"/>
    <x v="3"/>
    <m/>
    <n v="1227"/>
    <x v="1"/>
    <m/>
    <x v="7"/>
    <n v="13"/>
    <m/>
    <m/>
    <m/>
    <m/>
    <m/>
    <m/>
    <m/>
    <m/>
    <n v="192"/>
    <n v="0"/>
    <n v="11"/>
    <s v=""/>
    <m/>
    <m/>
    <m/>
    <x v="2"/>
    <m/>
  </r>
  <r>
    <x v="3"/>
    <n v="401227"/>
    <x v="601"/>
    <x v="2"/>
    <x v="7"/>
    <x v="9"/>
    <x v="38"/>
    <x v="3"/>
    <m/>
    <m/>
    <x v="2"/>
    <m/>
    <x v="7"/>
    <n v="12"/>
    <m/>
    <m/>
    <m/>
    <n v="1"/>
    <m/>
    <m/>
    <m/>
    <m/>
    <n v="192"/>
    <n v="0"/>
    <n v="11"/>
    <s v=""/>
    <m/>
    <m/>
    <m/>
    <x v="2"/>
    <m/>
  </r>
  <r>
    <x v="3"/>
    <n v="401227"/>
    <x v="601"/>
    <x v="2"/>
    <x v="7"/>
    <x v="9"/>
    <x v="38"/>
    <x v="3"/>
    <m/>
    <m/>
    <x v="3"/>
    <m/>
    <x v="2"/>
    <n v="14"/>
    <m/>
    <m/>
    <m/>
    <m/>
    <m/>
    <m/>
    <m/>
    <m/>
    <n v="192"/>
    <n v="0"/>
    <n v="13"/>
    <s v=""/>
    <m/>
    <m/>
    <m/>
    <x v="2"/>
    <m/>
  </r>
  <r>
    <x v="3"/>
    <n v="401227"/>
    <x v="601"/>
    <x v="2"/>
    <x v="7"/>
    <x v="9"/>
    <x v="38"/>
    <x v="3"/>
    <m/>
    <m/>
    <x v="4"/>
    <m/>
    <x v="2"/>
    <n v="14"/>
    <m/>
    <m/>
    <m/>
    <n v="1"/>
    <m/>
    <m/>
    <m/>
    <m/>
    <n v="192"/>
    <n v="0"/>
    <n v="13"/>
    <s v=""/>
    <m/>
    <m/>
    <m/>
    <x v="2"/>
    <m/>
  </r>
  <r>
    <x v="3"/>
    <n v="401228"/>
    <x v="602"/>
    <x v="2"/>
    <x v="7"/>
    <x v="9"/>
    <x v="38"/>
    <x v="3"/>
    <m/>
    <n v="1228"/>
    <x v="1"/>
    <m/>
    <x v="2"/>
    <n v="14"/>
    <m/>
    <m/>
    <m/>
    <n v="2"/>
    <m/>
    <m/>
    <m/>
    <m/>
    <n v="192"/>
    <n v="0"/>
    <n v="13"/>
    <s v=""/>
    <m/>
    <m/>
    <m/>
    <x v="2"/>
    <m/>
  </r>
  <r>
    <x v="3"/>
    <n v="401228"/>
    <x v="602"/>
    <x v="2"/>
    <x v="7"/>
    <x v="9"/>
    <x v="38"/>
    <x v="3"/>
    <m/>
    <m/>
    <x v="2"/>
    <m/>
    <x v="7"/>
    <n v="12"/>
    <m/>
    <m/>
    <m/>
    <n v="1"/>
    <m/>
    <m/>
    <m/>
    <m/>
    <n v="192"/>
    <n v="0"/>
    <n v="11"/>
    <s v=""/>
    <m/>
    <m/>
    <m/>
    <x v="2"/>
    <m/>
  </r>
  <r>
    <x v="3"/>
    <n v="401228"/>
    <x v="602"/>
    <x v="2"/>
    <x v="7"/>
    <x v="9"/>
    <x v="38"/>
    <x v="3"/>
    <m/>
    <m/>
    <x v="3"/>
    <m/>
    <x v="2"/>
    <n v="14"/>
    <m/>
    <m/>
    <m/>
    <m/>
    <m/>
    <m/>
    <m/>
    <m/>
    <n v="192"/>
    <n v="0"/>
    <n v="13"/>
    <s v=""/>
    <m/>
    <m/>
    <m/>
    <x v="2"/>
    <m/>
  </r>
  <r>
    <x v="3"/>
    <n v="401228"/>
    <x v="602"/>
    <x v="2"/>
    <x v="7"/>
    <x v="9"/>
    <x v="38"/>
    <x v="3"/>
    <m/>
    <m/>
    <x v="4"/>
    <m/>
    <x v="9"/>
    <n v="14"/>
    <m/>
    <m/>
    <m/>
    <n v="1"/>
    <m/>
    <m/>
    <m/>
    <m/>
    <n v="192"/>
    <n v="0"/>
    <n v="12"/>
    <s v=""/>
    <m/>
    <m/>
    <m/>
    <x v="2"/>
    <m/>
  </r>
  <r>
    <x v="3"/>
    <n v="401230"/>
    <x v="603"/>
    <x v="2"/>
    <x v="7"/>
    <x v="9"/>
    <x v="38"/>
    <x v="3"/>
    <m/>
    <n v="1230"/>
    <x v="1"/>
    <m/>
    <x v="2"/>
    <n v="14"/>
    <m/>
    <m/>
    <m/>
    <n v="1"/>
    <m/>
    <m/>
    <m/>
    <m/>
    <n v="192"/>
    <n v="0"/>
    <n v="13"/>
    <s v=""/>
    <m/>
    <m/>
    <m/>
    <x v="2"/>
    <m/>
  </r>
  <r>
    <x v="3"/>
    <n v="401230"/>
    <x v="603"/>
    <x v="2"/>
    <x v="7"/>
    <x v="9"/>
    <x v="38"/>
    <x v="3"/>
    <m/>
    <m/>
    <x v="2"/>
    <m/>
    <x v="9"/>
    <n v="13"/>
    <m/>
    <m/>
    <m/>
    <n v="2"/>
    <m/>
    <m/>
    <m/>
    <m/>
    <n v="192"/>
    <n v="0"/>
    <n v="12"/>
    <s v=""/>
    <m/>
    <m/>
    <m/>
    <x v="2"/>
    <m/>
  </r>
  <r>
    <x v="3"/>
    <n v="401230"/>
    <x v="603"/>
    <x v="2"/>
    <x v="7"/>
    <x v="9"/>
    <x v="38"/>
    <x v="3"/>
    <m/>
    <m/>
    <x v="3"/>
    <m/>
    <x v="7"/>
    <n v="12"/>
    <m/>
    <m/>
    <m/>
    <n v="3"/>
    <m/>
    <m/>
    <m/>
    <m/>
    <n v="192"/>
    <n v="0"/>
    <n v="11"/>
    <s v=""/>
    <m/>
    <m/>
    <m/>
    <x v="2"/>
    <m/>
  </r>
  <r>
    <x v="3"/>
    <n v="401230"/>
    <x v="603"/>
    <x v="2"/>
    <x v="7"/>
    <x v="9"/>
    <x v="38"/>
    <x v="3"/>
    <m/>
    <m/>
    <x v="4"/>
    <m/>
    <x v="9"/>
    <n v="13"/>
    <m/>
    <m/>
    <m/>
    <n v="1"/>
    <m/>
    <m/>
    <m/>
    <m/>
    <n v="192"/>
    <n v="0"/>
    <n v="12"/>
    <s v=""/>
    <m/>
    <m/>
    <m/>
    <x v="2"/>
    <m/>
  </r>
  <r>
    <x v="3"/>
    <n v="401232"/>
    <x v="604"/>
    <x v="2"/>
    <x v="7"/>
    <x v="9"/>
    <x v="38"/>
    <x v="3"/>
    <m/>
    <n v="1232"/>
    <x v="1"/>
    <m/>
    <x v="2"/>
    <n v="14"/>
    <m/>
    <m/>
    <m/>
    <n v="2"/>
    <m/>
    <m/>
    <m/>
    <m/>
    <n v="192"/>
    <n v="0"/>
    <n v="13"/>
    <s v=""/>
    <m/>
    <m/>
    <m/>
    <x v="2"/>
    <m/>
  </r>
  <r>
    <x v="3"/>
    <n v="401232"/>
    <x v="604"/>
    <x v="2"/>
    <x v="7"/>
    <x v="9"/>
    <x v="38"/>
    <x v="3"/>
    <m/>
    <m/>
    <x v="2"/>
    <m/>
    <x v="7"/>
    <n v="12"/>
    <m/>
    <m/>
    <m/>
    <n v="2"/>
    <m/>
    <m/>
    <m/>
    <m/>
    <n v="192"/>
    <n v="0"/>
    <n v="11"/>
    <s v=""/>
    <m/>
    <m/>
    <m/>
    <x v="2"/>
    <m/>
  </r>
  <r>
    <x v="3"/>
    <n v="401232"/>
    <x v="604"/>
    <x v="2"/>
    <x v="7"/>
    <x v="9"/>
    <x v="38"/>
    <x v="3"/>
    <m/>
    <m/>
    <x v="3"/>
    <m/>
    <x v="7"/>
    <n v="12"/>
    <m/>
    <m/>
    <m/>
    <n v="1"/>
    <m/>
    <m/>
    <m/>
    <m/>
    <n v="192"/>
    <n v="0"/>
    <n v="11"/>
    <s v=""/>
    <m/>
    <m/>
    <m/>
    <x v="2"/>
    <m/>
  </r>
  <r>
    <x v="3"/>
    <n v="401235"/>
    <x v="605"/>
    <x v="2"/>
    <x v="7"/>
    <x v="9"/>
    <x v="38"/>
    <x v="3"/>
    <m/>
    <n v="1235"/>
    <x v="1"/>
    <m/>
    <x v="7"/>
    <n v="12"/>
    <m/>
    <m/>
    <m/>
    <n v="1"/>
    <m/>
    <m/>
    <m/>
    <m/>
    <n v="192"/>
    <n v="0"/>
    <n v="11"/>
    <s v=""/>
    <m/>
    <m/>
    <m/>
    <x v="2"/>
    <m/>
  </r>
  <r>
    <x v="3"/>
    <n v="401235"/>
    <x v="605"/>
    <x v="2"/>
    <x v="7"/>
    <x v="9"/>
    <x v="38"/>
    <x v="3"/>
    <m/>
    <m/>
    <x v="2"/>
    <m/>
    <x v="6"/>
    <n v="14"/>
    <m/>
    <m/>
    <m/>
    <n v="2"/>
    <m/>
    <m/>
    <m/>
    <m/>
    <n v="192"/>
    <n v="0"/>
    <n v="10"/>
    <s v=""/>
    <m/>
    <m/>
    <m/>
    <x v="2"/>
    <m/>
  </r>
  <r>
    <x v="3"/>
    <n v="401235"/>
    <x v="605"/>
    <x v="2"/>
    <x v="7"/>
    <x v="9"/>
    <x v="38"/>
    <x v="3"/>
    <m/>
    <m/>
    <x v="3"/>
    <m/>
    <x v="9"/>
    <n v="13"/>
    <m/>
    <m/>
    <m/>
    <n v="1"/>
    <m/>
    <m/>
    <m/>
    <m/>
    <n v="192"/>
    <n v="0"/>
    <n v="12"/>
    <s v=""/>
    <m/>
    <m/>
    <m/>
    <x v="2"/>
    <m/>
  </r>
  <r>
    <x v="3"/>
    <n v="401236"/>
    <x v="606"/>
    <x v="2"/>
    <x v="7"/>
    <x v="9"/>
    <x v="38"/>
    <x v="3"/>
    <m/>
    <n v="1236"/>
    <x v="1"/>
    <m/>
    <x v="2"/>
    <n v="14"/>
    <m/>
    <m/>
    <m/>
    <m/>
    <m/>
    <m/>
    <m/>
    <m/>
    <n v="192"/>
    <n v="0"/>
    <n v="13"/>
    <s v=""/>
    <m/>
    <m/>
    <m/>
    <x v="2"/>
    <m/>
  </r>
  <r>
    <x v="3"/>
    <n v="401236"/>
    <x v="606"/>
    <x v="2"/>
    <x v="7"/>
    <x v="9"/>
    <x v="38"/>
    <x v="3"/>
    <m/>
    <m/>
    <x v="2"/>
    <m/>
    <x v="2"/>
    <n v="14"/>
    <m/>
    <m/>
    <m/>
    <m/>
    <m/>
    <m/>
    <m/>
    <m/>
    <n v="192"/>
    <n v="0"/>
    <n v="13"/>
    <s v=""/>
    <m/>
    <m/>
    <m/>
    <x v="2"/>
    <m/>
  </r>
  <r>
    <x v="3"/>
    <n v="401236"/>
    <x v="606"/>
    <x v="2"/>
    <x v="7"/>
    <x v="9"/>
    <x v="38"/>
    <x v="3"/>
    <m/>
    <m/>
    <x v="3"/>
    <m/>
    <x v="2"/>
    <m/>
    <m/>
    <m/>
    <m/>
    <m/>
    <m/>
    <m/>
    <m/>
    <m/>
    <n v="192"/>
    <n v="0"/>
    <n v="13"/>
    <s v=""/>
    <m/>
    <m/>
    <m/>
    <x v="1"/>
    <m/>
  </r>
  <r>
    <x v="3"/>
    <n v="401236"/>
    <x v="606"/>
    <x v="2"/>
    <x v="7"/>
    <x v="9"/>
    <x v="38"/>
    <x v="3"/>
    <m/>
    <m/>
    <x v="4"/>
    <m/>
    <x v="2"/>
    <n v="14"/>
    <m/>
    <m/>
    <m/>
    <m/>
    <m/>
    <m/>
    <m/>
    <m/>
    <n v="192"/>
    <n v="0"/>
    <n v="13"/>
    <s v=""/>
    <m/>
    <m/>
    <m/>
    <x v="2"/>
    <m/>
  </r>
  <r>
    <x v="3"/>
    <n v="401248"/>
    <x v="607"/>
    <x v="2"/>
    <x v="7"/>
    <x v="9"/>
    <x v="38"/>
    <x v="3"/>
    <m/>
    <n v="1248"/>
    <x v="1"/>
    <m/>
    <x v="9"/>
    <n v="14"/>
    <m/>
    <m/>
    <m/>
    <n v="1"/>
    <m/>
    <m/>
    <m/>
    <m/>
    <n v="192"/>
    <n v="0"/>
    <n v="12"/>
    <s v=""/>
    <m/>
    <m/>
    <m/>
    <x v="2"/>
    <m/>
  </r>
  <r>
    <x v="3"/>
    <n v="401248"/>
    <x v="607"/>
    <x v="2"/>
    <x v="7"/>
    <x v="9"/>
    <x v="38"/>
    <x v="3"/>
    <m/>
    <m/>
    <x v="2"/>
    <m/>
    <x v="4"/>
    <n v="15"/>
    <m/>
    <m/>
    <m/>
    <n v="1"/>
    <m/>
    <m/>
    <m/>
    <m/>
    <n v="192"/>
    <n v="0"/>
    <n v="14"/>
    <s v=""/>
    <m/>
    <m/>
    <m/>
    <x v="2"/>
    <m/>
  </r>
  <r>
    <x v="3"/>
    <n v="401248"/>
    <x v="607"/>
    <x v="2"/>
    <x v="7"/>
    <x v="9"/>
    <x v="38"/>
    <x v="3"/>
    <m/>
    <m/>
    <x v="3"/>
    <m/>
    <x v="9"/>
    <n v="13"/>
    <m/>
    <m/>
    <m/>
    <n v="2"/>
    <m/>
    <m/>
    <m/>
    <m/>
    <n v="192"/>
    <n v="0"/>
    <n v="12"/>
    <s v=""/>
    <m/>
    <m/>
    <m/>
    <x v="2"/>
    <m/>
  </r>
  <r>
    <x v="3"/>
    <n v="401248"/>
    <x v="607"/>
    <x v="2"/>
    <x v="7"/>
    <x v="9"/>
    <x v="38"/>
    <x v="3"/>
    <m/>
    <m/>
    <x v="4"/>
    <m/>
    <x v="2"/>
    <n v="14"/>
    <m/>
    <m/>
    <m/>
    <m/>
    <m/>
    <m/>
    <m/>
    <m/>
    <n v="192"/>
    <n v="0"/>
    <n v="13"/>
    <s v=""/>
    <m/>
    <m/>
    <m/>
    <x v="2"/>
    <m/>
  </r>
  <r>
    <x v="3"/>
    <n v="401261"/>
    <x v="608"/>
    <x v="2"/>
    <x v="7"/>
    <x v="9"/>
    <x v="38"/>
    <x v="3"/>
    <m/>
    <n v="1261"/>
    <x v="1"/>
    <m/>
    <x v="2"/>
    <n v="14"/>
    <m/>
    <m/>
    <m/>
    <m/>
    <m/>
    <m/>
    <m/>
    <m/>
    <n v="192"/>
    <n v="0"/>
    <n v="13"/>
    <s v=""/>
    <m/>
    <m/>
    <m/>
    <x v="2"/>
    <m/>
  </r>
  <r>
    <x v="3"/>
    <n v="401261"/>
    <x v="608"/>
    <x v="2"/>
    <x v="7"/>
    <x v="9"/>
    <x v="38"/>
    <x v="3"/>
    <m/>
    <m/>
    <x v="2"/>
    <m/>
    <x v="9"/>
    <n v="13"/>
    <m/>
    <m/>
    <m/>
    <m/>
    <m/>
    <m/>
    <m/>
    <m/>
    <n v="192"/>
    <n v="0"/>
    <n v="12"/>
    <s v=""/>
    <m/>
    <m/>
    <m/>
    <x v="2"/>
    <m/>
  </r>
  <r>
    <x v="3"/>
    <n v="401261"/>
    <x v="608"/>
    <x v="2"/>
    <x v="7"/>
    <x v="9"/>
    <x v="38"/>
    <x v="3"/>
    <m/>
    <m/>
    <x v="3"/>
    <m/>
    <x v="9"/>
    <n v="13"/>
    <m/>
    <m/>
    <m/>
    <m/>
    <m/>
    <m/>
    <m/>
    <m/>
    <n v="192"/>
    <n v="0"/>
    <n v="12"/>
    <s v=""/>
    <m/>
    <m/>
    <m/>
    <x v="2"/>
    <m/>
  </r>
  <r>
    <x v="3"/>
    <n v="401217"/>
    <x v="597"/>
    <x v="2"/>
    <x v="7"/>
    <x v="9"/>
    <x v="39"/>
    <x v="3"/>
    <m/>
    <n v="1217"/>
    <x v="1"/>
    <m/>
    <x v="23"/>
    <m/>
    <m/>
    <m/>
    <m/>
    <m/>
    <m/>
    <m/>
    <m/>
    <m/>
    <m/>
    <m/>
    <n v="14"/>
    <m/>
    <m/>
    <m/>
    <m/>
    <x v="1"/>
    <m/>
  </r>
  <r>
    <x v="3"/>
    <n v="401217"/>
    <x v="597"/>
    <x v="2"/>
    <x v="7"/>
    <x v="9"/>
    <x v="40"/>
    <x v="3"/>
    <m/>
    <m/>
    <x v="2"/>
    <m/>
    <x v="23"/>
    <m/>
    <m/>
    <m/>
    <m/>
    <m/>
    <m/>
    <m/>
    <m/>
    <m/>
    <m/>
    <m/>
    <n v="14"/>
    <m/>
    <m/>
    <m/>
    <m/>
    <x v="1"/>
    <m/>
  </r>
  <r>
    <x v="3"/>
    <n v="401217"/>
    <x v="597"/>
    <x v="2"/>
    <x v="7"/>
    <x v="9"/>
    <x v="40"/>
    <x v="3"/>
    <m/>
    <m/>
    <x v="3"/>
    <m/>
    <x v="23"/>
    <m/>
    <m/>
    <m/>
    <m/>
    <m/>
    <m/>
    <m/>
    <m/>
    <m/>
    <m/>
    <m/>
    <n v="14"/>
    <m/>
    <m/>
    <m/>
    <m/>
    <x v="1"/>
    <m/>
  </r>
  <r>
    <x v="3"/>
    <n v="401217"/>
    <x v="597"/>
    <x v="2"/>
    <x v="7"/>
    <x v="9"/>
    <x v="41"/>
    <x v="3"/>
    <m/>
    <m/>
    <x v="4"/>
    <m/>
    <x v="23"/>
    <m/>
    <m/>
    <m/>
    <m/>
    <m/>
    <m/>
    <m/>
    <m/>
    <m/>
    <m/>
    <m/>
    <n v="15"/>
    <m/>
    <m/>
    <m/>
    <m/>
    <x v="1"/>
    <m/>
  </r>
  <r>
    <x v="3"/>
    <n v="401220"/>
    <x v="598"/>
    <x v="2"/>
    <x v="7"/>
    <x v="9"/>
    <x v="42"/>
    <x v="3"/>
    <m/>
    <n v="1220"/>
    <x v="1"/>
    <m/>
    <x v="23"/>
    <m/>
    <m/>
    <m/>
    <m/>
    <m/>
    <m/>
    <m/>
    <m/>
    <m/>
    <m/>
    <m/>
    <n v="16"/>
    <m/>
    <m/>
    <m/>
    <m/>
    <x v="1"/>
    <m/>
  </r>
  <r>
    <x v="3"/>
    <n v="401220"/>
    <x v="598"/>
    <x v="2"/>
    <x v="7"/>
    <x v="9"/>
    <x v="40"/>
    <x v="3"/>
    <m/>
    <m/>
    <x v="2"/>
    <m/>
    <x v="23"/>
    <m/>
    <m/>
    <m/>
    <m/>
    <m/>
    <m/>
    <m/>
    <m/>
    <m/>
    <m/>
    <m/>
    <n v="14"/>
    <m/>
    <m/>
    <m/>
    <m/>
    <x v="1"/>
    <m/>
  </r>
  <r>
    <x v="3"/>
    <n v="401220"/>
    <x v="598"/>
    <x v="2"/>
    <x v="7"/>
    <x v="9"/>
    <x v="42"/>
    <x v="3"/>
    <m/>
    <m/>
    <x v="3"/>
    <m/>
    <x v="23"/>
    <m/>
    <m/>
    <m/>
    <m/>
    <m/>
    <m/>
    <m/>
    <m/>
    <m/>
    <m/>
    <m/>
    <n v="18"/>
    <m/>
    <m/>
    <m/>
    <m/>
    <x v="1"/>
    <m/>
  </r>
  <r>
    <x v="3"/>
    <n v="401220"/>
    <x v="598"/>
    <x v="2"/>
    <x v="7"/>
    <x v="9"/>
    <x v="42"/>
    <x v="3"/>
    <m/>
    <m/>
    <x v="4"/>
    <m/>
    <x v="23"/>
    <m/>
    <m/>
    <m/>
    <m/>
    <m/>
    <m/>
    <m/>
    <m/>
    <m/>
    <m/>
    <m/>
    <n v="14"/>
    <m/>
    <m/>
    <m/>
    <m/>
    <x v="1"/>
    <m/>
  </r>
  <r>
    <x v="3"/>
    <n v="401221"/>
    <x v="599"/>
    <x v="2"/>
    <x v="7"/>
    <x v="9"/>
    <x v="40"/>
    <x v="3"/>
    <m/>
    <n v="1221"/>
    <x v="1"/>
    <m/>
    <x v="23"/>
    <m/>
    <m/>
    <m/>
    <m/>
    <m/>
    <m/>
    <m/>
    <m/>
    <m/>
    <m/>
    <m/>
    <n v="13"/>
    <m/>
    <m/>
    <m/>
    <m/>
    <x v="1"/>
    <m/>
  </r>
  <r>
    <x v="3"/>
    <n v="401221"/>
    <x v="599"/>
    <x v="2"/>
    <x v="7"/>
    <x v="9"/>
    <x v="39"/>
    <x v="3"/>
    <m/>
    <m/>
    <x v="2"/>
    <m/>
    <x v="23"/>
    <m/>
    <m/>
    <m/>
    <m/>
    <m/>
    <m/>
    <m/>
    <m/>
    <m/>
    <m/>
    <m/>
    <n v="15"/>
    <m/>
    <m/>
    <m/>
    <m/>
    <x v="1"/>
    <m/>
  </r>
  <r>
    <x v="3"/>
    <n v="401221"/>
    <x v="599"/>
    <x v="2"/>
    <x v="7"/>
    <x v="9"/>
    <x v="41"/>
    <x v="3"/>
    <m/>
    <m/>
    <x v="3"/>
    <m/>
    <x v="23"/>
    <m/>
    <m/>
    <m/>
    <m/>
    <m/>
    <m/>
    <m/>
    <m/>
    <m/>
    <m/>
    <m/>
    <n v="14"/>
    <m/>
    <m/>
    <m/>
    <m/>
    <x v="1"/>
    <m/>
  </r>
  <r>
    <x v="3"/>
    <n v="401221"/>
    <x v="599"/>
    <x v="2"/>
    <x v="7"/>
    <x v="9"/>
    <x v="40"/>
    <x v="3"/>
    <m/>
    <m/>
    <x v="4"/>
    <m/>
    <x v="23"/>
    <m/>
    <m/>
    <m/>
    <m/>
    <m/>
    <m/>
    <m/>
    <m/>
    <m/>
    <m/>
    <m/>
    <n v="14"/>
    <m/>
    <m/>
    <m/>
    <m/>
    <x v="1"/>
    <m/>
  </r>
  <r>
    <x v="3"/>
    <n v="401225"/>
    <x v="600"/>
    <x v="2"/>
    <x v="7"/>
    <x v="9"/>
    <x v="41"/>
    <x v="3"/>
    <d v="2014-12-17T00:00:00"/>
    <n v="1225"/>
    <x v="1"/>
    <m/>
    <x v="23"/>
    <m/>
    <m/>
    <m/>
    <m/>
    <m/>
    <m/>
    <m/>
    <m/>
    <m/>
    <m/>
    <m/>
    <n v="14"/>
    <m/>
    <m/>
    <m/>
    <m/>
    <x v="1"/>
    <m/>
  </r>
  <r>
    <x v="3"/>
    <n v="401225"/>
    <x v="600"/>
    <x v="2"/>
    <x v="7"/>
    <x v="9"/>
    <x v="40"/>
    <x v="3"/>
    <m/>
    <m/>
    <x v="2"/>
    <m/>
    <x v="23"/>
    <m/>
    <m/>
    <m/>
    <m/>
    <m/>
    <m/>
    <m/>
    <m/>
    <m/>
    <m/>
    <m/>
    <n v="12"/>
    <m/>
    <m/>
    <m/>
    <m/>
    <x v="1"/>
    <m/>
  </r>
  <r>
    <x v="3"/>
    <n v="401225"/>
    <x v="600"/>
    <x v="2"/>
    <x v="7"/>
    <x v="9"/>
    <x v="39"/>
    <x v="3"/>
    <m/>
    <m/>
    <x v="3"/>
    <m/>
    <x v="23"/>
    <m/>
    <m/>
    <m/>
    <m/>
    <m/>
    <m/>
    <m/>
    <m/>
    <m/>
    <m/>
    <m/>
    <n v="14"/>
    <m/>
    <m/>
    <m/>
    <m/>
    <x v="1"/>
    <m/>
  </r>
  <r>
    <x v="3"/>
    <n v="401225"/>
    <x v="600"/>
    <x v="2"/>
    <x v="7"/>
    <x v="9"/>
    <x v="41"/>
    <x v="3"/>
    <m/>
    <m/>
    <x v="4"/>
    <m/>
    <x v="23"/>
    <m/>
    <m/>
    <m/>
    <m/>
    <m/>
    <m/>
    <m/>
    <m/>
    <m/>
    <m/>
    <m/>
    <n v="13"/>
    <m/>
    <m/>
    <m/>
    <m/>
    <x v="1"/>
    <m/>
  </r>
  <r>
    <x v="3"/>
    <n v="401227"/>
    <x v="601"/>
    <x v="2"/>
    <x v="7"/>
    <x v="9"/>
    <x v="41"/>
    <x v="3"/>
    <m/>
    <n v="1227"/>
    <x v="1"/>
    <m/>
    <x v="23"/>
    <m/>
    <m/>
    <m/>
    <m/>
    <m/>
    <m/>
    <m/>
    <m/>
    <m/>
    <m/>
    <m/>
    <n v="13"/>
    <m/>
    <m/>
    <m/>
    <m/>
    <x v="1"/>
    <m/>
  </r>
  <r>
    <x v="3"/>
    <n v="401227"/>
    <x v="601"/>
    <x v="2"/>
    <x v="7"/>
    <x v="9"/>
    <x v="41"/>
    <x v="3"/>
    <m/>
    <m/>
    <x v="2"/>
    <m/>
    <x v="23"/>
    <m/>
    <m/>
    <m/>
    <m/>
    <m/>
    <m/>
    <m/>
    <m/>
    <m/>
    <m/>
    <m/>
    <n v="13"/>
    <m/>
    <m/>
    <m/>
    <m/>
    <x v="1"/>
    <m/>
  </r>
  <r>
    <x v="3"/>
    <n v="401227"/>
    <x v="601"/>
    <x v="2"/>
    <x v="7"/>
    <x v="9"/>
    <x v="40"/>
    <x v="3"/>
    <m/>
    <m/>
    <x v="3"/>
    <m/>
    <x v="23"/>
    <m/>
    <m/>
    <m/>
    <m/>
    <m/>
    <m/>
    <m/>
    <m/>
    <m/>
    <m/>
    <m/>
    <n v="14"/>
    <m/>
    <m/>
    <m/>
    <m/>
    <x v="1"/>
    <m/>
  </r>
  <r>
    <x v="3"/>
    <n v="401227"/>
    <x v="601"/>
    <x v="2"/>
    <x v="7"/>
    <x v="9"/>
    <x v="41"/>
    <x v="3"/>
    <m/>
    <m/>
    <x v="4"/>
    <m/>
    <x v="23"/>
    <m/>
    <m/>
    <m/>
    <m/>
    <m/>
    <m/>
    <m/>
    <m/>
    <m/>
    <m/>
    <m/>
    <n v="15"/>
    <m/>
    <m/>
    <m/>
    <m/>
    <x v="1"/>
    <m/>
  </r>
  <r>
    <x v="3"/>
    <n v="401228"/>
    <x v="602"/>
    <x v="2"/>
    <x v="7"/>
    <x v="9"/>
    <x v="39"/>
    <x v="3"/>
    <m/>
    <n v="1228"/>
    <x v="1"/>
    <m/>
    <x v="23"/>
    <m/>
    <m/>
    <m/>
    <m/>
    <m/>
    <m/>
    <m/>
    <m/>
    <m/>
    <m/>
    <m/>
    <n v="16"/>
    <m/>
    <m/>
    <m/>
    <m/>
    <x v="1"/>
    <m/>
  </r>
  <r>
    <x v="3"/>
    <n v="401228"/>
    <x v="602"/>
    <x v="2"/>
    <x v="7"/>
    <x v="9"/>
    <x v="41"/>
    <x v="3"/>
    <m/>
    <m/>
    <x v="2"/>
    <m/>
    <x v="23"/>
    <m/>
    <m/>
    <m/>
    <m/>
    <m/>
    <m/>
    <m/>
    <m/>
    <m/>
    <m/>
    <m/>
    <n v="13"/>
    <m/>
    <m/>
    <m/>
    <m/>
    <x v="1"/>
    <m/>
  </r>
  <r>
    <x v="3"/>
    <n v="401228"/>
    <x v="602"/>
    <x v="2"/>
    <x v="7"/>
    <x v="9"/>
    <x v="40"/>
    <x v="3"/>
    <m/>
    <m/>
    <x v="3"/>
    <m/>
    <x v="23"/>
    <m/>
    <m/>
    <m/>
    <m/>
    <m/>
    <m/>
    <m/>
    <m/>
    <m/>
    <m/>
    <m/>
    <n v="14"/>
    <m/>
    <m/>
    <m/>
    <m/>
    <x v="1"/>
    <m/>
  </r>
  <r>
    <x v="3"/>
    <n v="401228"/>
    <x v="602"/>
    <x v="2"/>
    <x v="7"/>
    <x v="9"/>
    <x v="39"/>
    <x v="3"/>
    <m/>
    <m/>
    <x v="4"/>
    <m/>
    <x v="23"/>
    <m/>
    <m/>
    <m/>
    <m/>
    <m/>
    <m/>
    <m/>
    <m/>
    <m/>
    <m/>
    <m/>
    <n v="15"/>
    <m/>
    <m/>
    <m/>
    <m/>
    <x v="1"/>
    <m/>
  </r>
  <r>
    <x v="3"/>
    <n v="401230"/>
    <x v="603"/>
    <x v="2"/>
    <x v="7"/>
    <x v="9"/>
    <x v="41"/>
    <x v="3"/>
    <m/>
    <n v="1230"/>
    <x v="1"/>
    <m/>
    <x v="23"/>
    <m/>
    <m/>
    <m/>
    <m/>
    <m/>
    <m/>
    <m/>
    <m/>
    <m/>
    <m/>
    <m/>
    <n v="15"/>
    <m/>
    <m/>
    <m/>
    <m/>
    <x v="1"/>
    <m/>
  </r>
  <r>
    <x v="3"/>
    <n v="401230"/>
    <x v="603"/>
    <x v="2"/>
    <x v="7"/>
    <x v="9"/>
    <x v="39"/>
    <x v="3"/>
    <m/>
    <m/>
    <x v="2"/>
    <m/>
    <x v="23"/>
    <m/>
    <m/>
    <m/>
    <m/>
    <m/>
    <m/>
    <m/>
    <m/>
    <m/>
    <m/>
    <m/>
    <n v="15"/>
    <m/>
    <m/>
    <m/>
    <m/>
    <x v="1"/>
    <m/>
  </r>
  <r>
    <x v="3"/>
    <n v="401230"/>
    <x v="603"/>
    <x v="2"/>
    <x v="7"/>
    <x v="9"/>
    <x v="42"/>
    <x v="3"/>
    <m/>
    <m/>
    <x v="3"/>
    <m/>
    <x v="23"/>
    <m/>
    <m/>
    <m/>
    <m/>
    <m/>
    <m/>
    <m/>
    <m/>
    <m/>
    <m/>
    <m/>
    <n v="15"/>
    <m/>
    <m/>
    <m/>
    <m/>
    <x v="1"/>
    <m/>
  </r>
  <r>
    <x v="3"/>
    <n v="401230"/>
    <x v="603"/>
    <x v="2"/>
    <x v="7"/>
    <x v="9"/>
    <x v="41"/>
    <x v="3"/>
    <m/>
    <m/>
    <x v="4"/>
    <m/>
    <x v="23"/>
    <m/>
    <m/>
    <m/>
    <m/>
    <m/>
    <m/>
    <m/>
    <m/>
    <m/>
    <m/>
    <m/>
    <n v="14"/>
    <m/>
    <m/>
    <m/>
    <m/>
    <x v="1"/>
    <m/>
  </r>
  <r>
    <x v="3"/>
    <n v="401232"/>
    <x v="604"/>
    <x v="2"/>
    <x v="7"/>
    <x v="9"/>
    <x v="39"/>
    <x v="3"/>
    <m/>
    <n v="1232"/>
    <x v="1"/>
    <m/>
    <x v="23"/>
    <m/>
    <m/>
    <m/>
    <m/>
    <m/>
    <m/>
    <m/>
    <m/>
    <m/>
    <m/>
    <m/>
    <n v="16"/>
    <m/>
    <m/>
    <m/>
    <m/>
    <x v="1"/>
    <m/>
  </r>
  <r>
    <x v="3"/>
    <n v="401232"/>
    <x v="604"/>
    <x v="2"/>
    <x v="7"/>
    <x v="9"/>
    <x v="39"/>
    <x v="3"/>
    <m/>
    <m/>
    <x v="2"/>
    <m/>
    <x v="23"/>
    <m/>
    <m/>
    <m/>
    <m/>
    <m/>
    <m/>
    <m/>
    <m/>
    <m/>
    <m/>
    <m/>
    <n v="14"/>
    <m/>
    <m/>
    <m/>
    <m/>
    <x v="1"/>
    <m/>
  </r>
  <r>
    <x v="3"/>
    <n v="401232"/>
    <x v="604"/>
    <x v="2"/>
    <x v="7"/>
    <x v="9"/>
    <x v="41"/>
    <x v="3"/>
    <m/>
    <m/>
    <x v="3"/>
    <m/>
    <x v="23"/>
    <m/>
    <m/>
    <m/>
    <m/>
    <m/>
    <m/>
    <m/>
    <m/>
    <m/>
    <m/>
    <m/>
    <n v="13"/>
    <m/>
    <m/>
    <m/>
    <m/>
    <x v="1"/>
    <m/>
  </r>
  <r>
    <x v="3"/>
    <n v="401235"/>
    <x v="605"/>
    <x v="2"/>
    <x v="7"/>
    <x v="9"/>
    <x v="41"/>
    <x v="3"/>
    <m/>
    <n v="1235"/>
    <x v="1"/>
    <m/>
    <x v="23"/>
    <m/>
    <m/>
    <m/>
    <m/>
    <m/>
    <m/>
    <m/>
    <m/>
    <m/>
    <m/>
    <m/>
    <n v="13"/>
    <m/>
    <m/>
    <m/>
    <m/>
    <x v="1"/>
    <m/>
  </r>
  <r>
    <x v="3"/>
    <n v="401235"/>
    <x v="605"/>
    <x v="2"/>
    <x v="7"/>
    <x v="9"/>
    <x v="43"/>
    <x v="3"/>
    <m/>
    <m/>
    <x v="2"/>
    <m/>
    <x v="23"/>
    <m/>
    <m/>
    <m/>
    <m/>
    <m/>
    <m/>
    <m/>
    <m/>
    <m/>
    <m/>
    <m/>
    <n v="16"/>
    <m/>
    <m/>
    <m/>
    <m/>
    <x v="1"/>
    <m/>
  </r>
  <r>
    <x v="3"/>
    <n v="401235"/>
    <x v="605"/>
    <x v="2"/>
    <x v="7"/>
    <x v="9"/>
    <x v="41"/>
    <x v="3"/>
    <m/>
    <m/>
    <x v="3"/>
    <m/>
    <x v="23"/>
    <m/>
    <m/>
    <m/>
    <m/>
    <m/>
    <m/>
    <m/>
    <m/>
    <m/>
    <m/>
    <m/>
    <n v="14"/>
    <m/>
    <m/>
    <m/>
    <m/>
    <x v="1"/>
    <m/>
  </r>
  <r>
    <x v="3"/>
    <n v="401236"/>
    <x v="606"/>
    <x v="2"/>
    <x v="7"/>
    <x v="9"/>
    <x v="40"/>
    <x v="3"/>
    <m/>
    <n v="1236"/>
    <x v="1"/>
    <m/>
    <x v="23"/>
    <m/>
    <m/>
    <m/>
    <m/>
    <m/>
    <m/>
    <m/>
    <m/>
    <m/>
    <m/>
    <m/>
    <n v="14"/>
    <m/>
    <m/>
    <m/>
    <m/>
    <x v="1"/>
    <m/>
  </r>
  <r>
    <x v="3"/>
    <n v="401236"/>
    <x v="606"/>
    <x v="2"/>
    <x v="7"/>
    <x v="9"/>
    <x v="40"/>
    <x v="3"/>
    <m/>
    <m/>
    <x v="2"/>
    <m/>
    <x v="23"/>
    <m/>
    <m/>
    <m/>
    <m/>
    <m/>
    <m/>
    <m/>
    <m/>
    <m/>
    <m/>
    <m/>
    <n v="14"/>
    <m/>
    <m/>
    <m/>
    <m/>
    <x v="1"/>
    <m/>
  </r>
  <r>
    <x v="3"/>
    <n v="401236"/>
    <x v="606"/>
    <x v="2"/>
    <x v="7"/>
    <x v="9"/>
    <x v="40"/>
    <x v="3"/>
    <m/>
    <m/>
    <x v="4"/>
    <m/>
    <x v="23"/>
    <m/>
    <m/>
    <m/>
    <m/>
    <m/>
    <m/>
    <m/>
    <m/>
    <m/>
    <m/>
    <m/>
    <n v="14"/>
    <m/>
    <m/>
    <m/>
    <m/>
    <x v="1"/>
    <m/>
  </r>
  <r>
    <x v="3"/>
    <n v="401248"/>
    <x v="607"/>
    <x v="2"/>
    <x v="7"/>
    <x v="9"/>
    <x v="39"/>
    <x v="3"/>
    <m/>
    <n v="1248"/>
    <x v="1"/>
    <m/>
    <x v="23"/>
    <m/>
    <m/>
    <m/>
    <m/>
    <m/>
    <m/>
    <m/>
    <m/>
    <m/>
    <m/>
    <m/>
    <n v="15"/>
    <m/>
    <m/>
    <m/>
    <m/>
    <x v="1"/>
    <m/>
  </r>
  <r>
    <x v="3"/>
    <n v="401248"/>
    <x v="607"/>
    <x v="2"/>
    <x v="7"/>
    <x v="9"/>
    <x v="41"/>
    <x v="3"/>
    <m/>
    <m/>
    <x v="2"/>
    <m/>
    <x v="23"/>
    <m/>
    <m/>
    <m/>
    <m/>
    <m/>
    <m/>
    <m/>
    <m/>
    <m/>
    <m/>
    <m/>
    <n v="16"/>
    <m/>
    <m/>
    <m/>
    <m/>
    <x v="1"/>
    <m/>
  </r>
  <r>
    <x v="3"/>
    <n v="401248"/>
    <x v="607"/>
    <x v="2"/>
    <x v="7"/>
    <x v="9"/>
    <x v="39"/>
    <x v="3"/>
    <m/>
    <m/>
    <x v="3"/>
    <m/>
    <x v="23"/>
    <m/>
    <m/>
    <m/>
    <m/>
    <m/>
    <m/>
    <m/>
    <m/>
    <m/>
    <m/>
    <m/>
    <n v="15"/>
    <m/>
    <m/>
    <m/>
    <m/>
    <x v="1"/>
    <m/>
  </r>
  <r>
    <x v="3"/>
    <n v="401248"/>
    <x v="607"/>
    <x v="2"/>
    <x v="7"/>
    <x v="9"/>
    <x v="40"/>
    <x v="3"/>
    <m/>
    <m/>
    <x v="4"/>
    <m/>
    <x v="23"/>
    <m/>
    <m/>
    <m/>
    <m/>
    <m/>
    <m/>
    <m/>
    <m/>
    <m/>
    <m/>
    <m/>
    <n v="14"/>
    <m/>
    <m/>
    <m/>
    <m/>
    <x v="1"/>
    <m/>
  </r>
  <r>
    <x v="3"/>
    <n v="401261"/>
    <x v="608"/>
    <x v="2"/>
    <x v="7"/>
    <x v="9"/>
    <x v="40"/>
    <x v="3"/>
    <m/>
    <n v="1261"/>
    <x v="1"/>
    <m/>
    <x v="23"/>
    <m/>
    <m/>
    <m/>
    <m/>
    <m/>
    <m/>
    <m/>
    <m/>
    <m/>
    <m/>
    <m/>
    <n v="14"/>
    <m/>
    <m/>
    <m/>
    <m/>
    <x v="1"/>
    <m/>
  </r>
  <r>
    <x v="3"/>
    <n v="401261"/>
    <x v="608"/>
    <x v="2"/>
    <x v="7"/>
    <x v="9"/>
    <x v="40"/>
    <x v="3"/>
    <m/>
    <m/>
    <x v="2"/>
    <m/>
    <x v="23"/>
    <m/>
    <m/>
    <m/>
    <m/>
    <m/>
    <m/>
    <m/>
    <m/>
    <m/>
    <m/>
    <m/>
    <n v="13"/>
    <m/>
    <m/>
    <m/>
    <m/>
    <x v="1"/>
    <m/>
  </r>
  <r>
    <x v="3"/>
    <n v="401261"/>
    <x v="608"/>
    <x v="2"/>
    <x v="7"/>
    <x v="9"/>
    <x v="40"/>
    <x v="3"/>
    <m/>
    <m/>
    <x v="3"/>
    <m/>
    <x v="23"/>
    <m/>
    <m/>
    <m/>
    <m/>
    <m/>
    <m/>
    <m/>
    <m/>
    <m/>
    <m/>
    <m/>
    <n v="13"/>
    <m/>
    <m/>
    <m/>
    <m/>
    <x v="1"/>
    <m/>
  </r>
  <r>
    <x v="3"/>
    <n v="401011"/>
    <x v="609"/>
    <x v="2"/>
    <x v="7"/>
    <x v="11"/>
    <x v="26"/>
    <x v="3"/>
    <m/>
    <n v="1011"/>
    <x v="1"/>
    <n v="0"/>
    <x v="17"/>
    <n v="3"/>
    <n v="40"/>
    <m/>
    <n v="74"/>
    <n v="3"/>
    <n v="4"/>
    <m/>
    <s v="V"/>
    <m/>
    <n v="200"/>
    <n v="0.37"/>
    <n v="2.37"/>
    <n v="9"/>
    <m/>
    <m/>
    <m/>
    <x v="2"/>
    <m/>
  </r>
  <r>
    <x v="3"/>
    <n v="401011"/>
    <x v="609"/>
    <x v="2"/>
    <x v="7"/>
    <x v="11"/>
    <x v="26"/>
    <x v="3"/>
    <m/>
    <m/>
    <x v="2"/>
    <n v="0"/>
    <x v="17"/>
    <n v="3"/>
    <n v="33"/>
    <n v="81"/>
    <n v="58"/>
    <n v="3"/>
    <n v="4"/>
    <m/>
    <s v="V"/>
    <m/>
    <n v="200"/>
    <n v="0.28999999999999998"/>
    <n v="2.29"/>
    <n v="9"/>
    <m/>
    <m/>
    <m/>
    <x v="2"/>
    <m/>
  </r>
  <r>
    <x v="3"/>
    <n v="401011"/>
    <x v="609"/>
    <x v="2"/>
    <x v="7"/>
    <x v="11"/>
    <x v="26"/>
    <x v="3"/>
    <m/>
    <m/>
    <x v="3"/>
    <n v="0"/>
    <x v="21"/>
    <n v="2"/>
    <n v="39"/>
    <n v="48"/>
    <n v="101"/>
    <n v="4"/>
    <n v="3"/>
    <m/>
    <s v="V"/>
    <m/>
    <n v="90.285714285714292"/>
    <n v="1.1186708860759493"/>
    <n v="2.1186708860759493"/>
    <n v="8"/>
    <m/>
    <m/>
    <m/>
    <x v="2"/>
    <m/>
  </r>
  <r>
    <x v="3"/>
    <n v="401011"/>
    <x v="609"/>
    <x v="2"/>
    <x v="7"/>
    <x v="11"/>
    <x v="26"/>
    <x v="3"/>
    <m/>
    <m/>
    <x v="4"/>
    <n v="0"/>
    <x v="17"/>
    <n v="3"/>
    <n v="27"/>
    <n v="85"/>
    <n v="38"/>
    <n v="4"/>
    <n v="3"/>
    <m/>
    <s v="V"/>
    <m/>
    <n v="200"/>
    <n v="0.19"/>
    <n v="2.19"/>
    <n v="9"/>
    <m/>
    <m/>
    <m/>
    <x v="2"/>
    <m/>
  </r>
  <r>
    <x v="3"/>
    <n v="401017"/>
    <x v="610"/>
    <x v="2"/>
    <x v="7"/>
    <x v="11"/>
    <x v="26"/>
    <x v="3"/>
    <m/>
    <n v="1017"/>
    <x v="1"/>
    <n v="0"/>
    <x v="17"/>
    <n v="3"/>
    <n v="38"/>
    <m/>
    <n v="38"/>
    <n v="3"/>
    <n v="4"/>
    <m/>
    <s v="V"/>
    <m/>
    <n v="200"/>
    <n v="0.19"/>
    <n v="2.19"/>
    <n v="9"/>
    <m/>
    <m/>
    <m/>
    <x v="2"/>
    <m/>
  </r>
  <r>
    <x v="3"/>
    <n v="401017"/>
    <x v="610"/>
    <x v="2"/>
    <x v="7"/>
    <x v="11"/>
    <x v="26"/>
    <x v="3"/>
    <m/>
    <m/>
    <x v="2"/>
    <n v="0"/>
    <x v="17"/>
    <n v="3"/>
    <n v="35"/>
    <n v="132"/>
    <n v="56"/>
    <n v="3"/>
    <n v="5"/>
    <m/>
    <s v="V"/>
    <m/>
    <n v="200"/>
    <n v="0.28000000000000003"/>
    <n v="2.2800000000000002"/>
    <n v="10"/>
    <m/>
    <m/>
    <m/>
    <x v="2"/>
    <m/>
  </r>
  <r>
    <x v="3"/>
    <n v="401017"/>
    <x v="610"/>
    <x v="2"/>
    <x v="7"/>
    <x v="11"/>
    <x v="26"/>
    <x v="3"/>
    <m/>
    <m/>
    <x v="3"/>
    <n v="0"/>
    <x v="17"/>
    <n v="3"/>
    <n v="43"/>
    <n v="107"/>
    <n v="60"/>
    <n v="3"/>
    <n v="4"/>
    <m/>
    <s v="V"/>
    <m/>
    <n v="200"/>
    <n v="0.3"/>
    <n v="2.2999999999999998"/>
    <n v="9"/>
    <m/>
    <m/>
    <m/>
    <x v="2"/>
    <m/>
  </r>
  <r>
    <x v="3"/>
    <n v="401017"/>
    <x v="610"/>
    <x v="2"/>
    <x v="7"/>
    <x v="11"/>
    <x v="26"/>
    <x v="3"/>
    <m/>
    <m/>
    <x v="4"/>
    <n v="0"/>
    <x v="17"/>
    <n v="3"/>
    <n v="25"/>
    <n v="39"/>
    <n v="49"/>
    <n v="3"/>
    <n v="3"/>
    <m/>
    <s v="V"/>
    <m/>
    <n v="200"/>
    <n v="0.245"/>
    <n v="2.2450000000000001"/>
    <n v="8"/>
    <m/>
    <m/>
    <m/>
    <x v="2"/>
    <m/>
  </r>
  <r>
    <x v="3"/>
    <n v="401025"/>
    <x v="611"/>
    <x v="2"/>
    <x v="7"/>
    <x v="11"/>
    <x v="26"/>
    <x v="3"/>
    <m/>
    <n v="1025"/>
    <x v="1"/>
    <n v="0"/>
    <x v="17"/>
    <n v="3"/>
    <n v="50"/>
    <m/>
    <n v="96"/>
    <n v="3"/>
    <n v="3"/>
    <m/>
    <s v="V"/>
    <m/>
    <n v="200"/>
    <n v="0.48"/>
    <n v="2.48"/>
    <n v="8"/>
    <m/>
    <m/>
    <m/>
    <x v="2"/>
    <m/>
  </r>
  <r>
    <x v="3"/>
    <n v="401025"/>
    <x v="611"/>
    <x v="2"/>
    <x v="7"/>
    <x v="11"/>
    <x v="26"/>
    <x v="3"/>
    <m/>
    <m/>
    <x v="2"/>
    <n v="0"/>
    <x v="21"/>
    <n v="3"/>
    <n v="33"/>
    <n v="108"/>
    <n v="24"/>
    <n v="3"/>
    <n v="4"/>
    <m/>
    <s v="V"/>
    <m/>
    <n v="90.285714285714292"/>
    <n v="0.26582278481012656"/>
    <n v="1.2658227848101267"/>
    <n v="8"/>
    <m/>
    <m/>
    <m/>
    <x v="2"/>
    <m/>
  </r>
  <r>
    <x v="3"/>
    <n v="401025"/>
    <x v="611"/>
    <x v="2"/>
    <x v="7"/>
    <x v="11"/>
    <x v="26"/>
    <x v="3"/>
    <m/>
    <m/>
    <x v="3"/>
    <n v="0"/>
    <x v="17"/>
    <n v="3"/>
    <n v="39"/>
    <n v="118"/>
    <n v="71"/>
    <n v="4"/>
    <n v="3"/>
    <m/>
    <s v="V"/>
    <m/>
    <n v="200"/>
    <n v="0.35499999999999998"/>
    <n v="2.355"/>
    <n v="9"/>
    <m/>
    <m/>
    <m/>
    <x v="2"/>
    <m/>
  </r>
  <r>
    <x v="3"/>
    <n v="401025"/>
    <x v="611"/>
    <x v="2"/>
    <x v="7"/>
    <x v="11"/>
    <x v="26"/>
    <x v="3"/>
    <m/>
    <m/>
    <x v="4"/>
    <n v="0"/>
    <x v="17"/>
    <n v="3"/>
    <n v="22"/>
    <n v="70"/>
    <n v="37"/>
    <n v="3"/>
    <n v="3"/>
    <m/>
    <s v="V"/>
    <m/>
    <n v="200"/>
    <n v="0.185"/>
    <n v="2.1850000000000001"/>
    <n v="8"/>
    <m/>
    <m/>
    <m/>
    <x v="2"/>
    <m/>
  </r>
  <r>
    <x v="3"/>
    <n v="401012"/>
    <x v="612"/>
    <x v="2"/>
    <x v="7"/>
    <x v="11"/>
    <x v="27"/>
    <x v="3"/>
    <m/>
    <n v="1012"/>
    <x v="1"/>
    <n v="1"/>
    <x v="18"/>
    <n v="4"/>
    <n v="60"/>
    <m/>
    <n v="85"/>
    <n v="5"/>
    <n v="5"/>
    <m/>
    <s v="V"/>
    <m/>
    <n v="204.42857142857142"/>
    <n v="0.41579315164220826"/>
    <n v="3.4157931516422084"/>
    <n v="13"/>
    <m/>
    <m/>
    <m/>
    <x v="2"/>
    <m/>
  </r>
  <r>
    <x v="3"/>
    <n v="401012"/>
    <x v="612"/>
    <x v="2"/>
    <x v="7"/>
    <x v="11"/>
    <x v="27"/>
    <x v="3"/>
    <m/>
    <m/>
    <x v="2"/>
    <n v="1"/>
    <x v="18"/>
    <n v="4"/>
    <n v="58"/>
    <n v="209"/>
    <n v="93"/>
    <n v="5"/>
    <n v="6"/>
    <m/>
    <s v="V"/>
    <m/>
    <n v="204.42857142857142"/>
    <n v="0.45492662473794554"/>
    <n v="3.4549266247379453"/>
    <n v="14"/>
    <m/>
    <m/>
    <m/>
    <x v="2"/>
    <m/>
  </r>
  <r>
    <x v="3"/>
    <n v="401012"/>
    <x v="612"/>
    <x v="2"/>
    <x v="7"/>
    <x v="11"/>
    <x v="27"/>
    <x v="3"/>
    <m/>
    <m/>
    <x v="3"/>
    <n v="1"/>
    <x v="18"/>
    <n v="4"/>
    <n v="52"/>
    <n v="182"/>
    <n v="44"/>
    <n v="4"/>
    <n v="5"/>
    <m/>
    <s v="V"/>
    <m/>
    <n v="204.42857142857142"/>
    <n v="0.21523410202655488"/>
    <n v="3.2152341020265549"/>
    <n v="12"/>
    <m/>
    <m/>
    <m/>
    <x v="2"/>
    <m/>
  </r>
  <r>
    <x v="3"/>
    <n v="401012"/>
    <x v="612"/>
    <x v="2"/>
    <x v="7"/>
    <x v="11"/>
    <x v="27"/>
    <x v="3"/>
    <m/>
    <m/>
    <x v="4"/>
    <n v="1"/>
    <x v="18"/>
    <n v="4"/>
    <n v="46"/>
    <n v="176"/>
    <n v="36"/>
    <n v="4"/>
    <n v="6"/>
    <m/>
    <s v="V"/>
    <m/>
    <n v="204.42857142857142"/>
    <n v="0.17610062893081763"/>
    <n v="3.1761006289308176"/>
    <n v="13"/>
    <m/>
    <m/>
    <m/>
    <x v="2"/>
    <m/>
  </r>
  <r>
    <x v="3"/>
    <n v="401013"/>
    <x v="613"/>
    <x v="2"/>
    <x v="7"/>
    <x v="11"/>
    <x v="27"/>
    <x v="3"/>
    <m/>
    <n v="1013"/>
    <x v="1"/>
    <n v="1"/>
    <x v="18"/>
    <n v="4"/>
    <n v="60"/>
    <m/>
    <n v="93"/>
    <n v="5"/>
    <n v="5"/>
    <m/>
    <s v="V"/>
    <m/>
    <n v="204.42857142857142"/>
    <n v="0.45492662473794554"/>
    <n v="3.4549266247379453"/>
    <n v="13"/>
    <m/>
    <m/>
    <m/>
    <x v="2"/>
    <m/>
  </r>
  <r>
    <x v="3"/>
    <n v="401013"/>
    <x v="613"/>
    <x v="2"/>
    <x v="7"/>
    <x v="11"/>
    <x v="27"/>
    <x v="3"/>
    <m/>
    <m/>
    <x v="2"/>
    <n v="0"/>
    <x v="18"/>
    <n v="4"/>
    <n v="60"/>
    <n v="189"/>
    <n v="100"/>
    <n v="5"/>
    <n v="5"/>
    <m/>
    <s v="V"/>
    <m/>
    <n v="204.42857142857142"/>
    <n v="0.4891684136967156"/>
    <n v="3.4891684136967154"/>
    <n v="13"/>
    <m/>
    <m/>
    <m/>
    <x v="2"/>
    <m/>
  </r>
  <r>
    <x v="3"/>
    <n v="401013"/>
    <x v="613"/>
    <x v="2"/>
    <x v="7"/>
    <x v="11"/>
    <x v="27"/>
    <x v="3"/>
    <m/>
    <m/>
    <x v="3"/>
    <n v="1"/>
    <x v="18"/>
    <n v="4"/>
    <n v="61"/>
    <n v="224"/>
    <n v="81"/>
    <n v="4"/>
    <n v="6"/>
    <m/>
    <s v="V"/>
    <m/>
    <n v="204.42857142857142"/>
    <n v="0.39622641509433965"/>
    <n v="3.3962264150943398"/>
    <n v="13"/>
    <m/>
    <m/>
    <m/>
    <x v="2"/>
    <m/>
  </r>
  <r>
    <x v="3"/>
    <n v="401013"/>
    <x v="613"/>
    <x v="2"/>
    <x v="7"/>
    <x v="11"/>
    <x v="27"/>
    <x v="3"/>
    <m/>
    <m/>
    <x v="4"/>
    <n v="1"/>
    <x v="18"/>
    <n v="4"/>
    <n v="61"/>
    <n v="210"/>
    <n v="93"/>
    <n v="4"/>
    <n v="7"/>
    <m/>
    <s v="V"/>
    <m/>
    <n v="204.42857142857142"/>
    <n v="0.45492662473794554"/>
    <n v="3.4549266247379453"/>
    <n v="14"/>
    <m/>
    <m/>
    <m/>
    <x v="2"/>
    <m/>
  </r>
  <r>
    <x v="3"/>
    <n v="401015"/>
    <x v="614"/>
    <x v="2"/>
    <x v="7"/>
    <x v="11"/>
    <x v="27"/>
    <x v="3"/>
    <d v="2014-09-30T00:00:00"/>
    <n v="1015"/>
    <x v="1"/>
    <n v="2"/>
    <x v="18"/>
    <n v="4"/>
    <n v="57"/>
    <m/>
    <n v="133"/>
    <n v="4"/>
    <n v="8"/>
    <m/>
    <s v="V"/>
    <m/>
    <n v="204.42857142857142"/>
    <n v="0.65059399021663178"/>
    <n v="3.650593990216632"/>
    <n v="15"/>
    <m/>
    <m/>
    <m/>
    <x v="2"/>
    <m/>
  </r>
  <r>
    <x v="3"/>
    <n v="401015"/>
    <x v="614"/>
    <x v="2"/>
    <x v="7"/>
    <x v="11"/>
    <x v="27"/>
    <x v="3"/>
    <m/>
    <m/>
    <x v="2"/>
    <n v="1"/>
    <x v="18"/>
    <n v="4"/>
    <n v="54"/>
    <n v="186"/>
    <n v="111"/>
    <n v="5"/>
    <n v="5"/>
    <m/>
    <s v="V"/>
    <m/>
    <n v="204.42857142857142"/>
    <n v="0.54297693920335433"/>
    <n v="3.5429769392033545"/>
    <n v="13"/>
    <m/>
    <m/>
    <m/>
    <x v="2"/>
    <m/>
  </r>
  <r>
    <x v="3"/>
    <n v="401015"/>
    <x v="614"/>
    <x v="2"/>
    <x v="7"/>
    <x v="11"/>
    <x v="27"/>
    <x v="3"/>
    <m/>
    <m/>
    <x v="3"/>
    <n v="1"/>
    <x v="18"/>
    <n v="4"/>
    <n v="57"/>
    <n v="214"/>
    <n v="106"/>
    <n v="5"/>
    <n v="6"/>
    <m/>
    <s v="V"/>
    <m/>
    <n v="204.42857142857142"/>
    <n v="0.5185185185185186"/>
    <n v="3.5185185185185186"/>
    <n v="14"/>
    <m/>
    <m/>
    <m/>
    <x v="2"/>
    <m/>
  </r>
  <r>
    <x v="3"/>
    <n v="401015"/>
    <x v="614"/>
    <x v="2"/>
    <x v="7"/>
    <x v="11"/>
    <x v="27"/>
    <x v="3"/>
    <m/>
    <m/>
    <x v="4"/>
    <n v="1"/>
    <x v="18"/>
    <n v="4"/>
    <n v="58"/>
    <n v="210"/>
    <n v="78"/>
    <n v="4"/>
    <n v="7"/>
    <m/>
    <s v="V"/>
    <m/>
    <n v="204.42857142857142"/>
    <n v="0.3815513626834382"/>
    <n v="3.3815513626834384"/>
    <n v="14"/>
    <m/>
    <m/>
    <m/>
    <x v="2"/>
    <m/>
  </r>
  <r>
    <x v="3"/>
    <n v="401019"/>
    <x v="615"/>
    <x v="2"/>
    <x v="7"/>
    <x v="11"/>
    <x v="28"/>
    <x v="3"/>
    <m/>
    <n v="1019"/>
    <x v="1"/>
    <n v="2"/>
    <x v="20"/>
    <n v="5"/>
    <n v="70"/>
    <m/>
    <n v="177"/>
    <n v="5"/>
    <n v="13"/>
    <m/>
    <s v="E"/>
    <m/>
    <n v="220.57142857142858"/>
    <n v="0.80246113989637302"/>
    <n v="4.8024611398963728"/>
    <n v="22"/>
    <m/>
    <m/>
    <m/>
    <x v="2"/>
    <m/>
  </r>
  <r>
    <x v="3"/>
    <n v="401019"/>
    <x v="615"/>
    <x v="2"/>
    <x v="7"/>
    <x v="11"/>
    <x v="28"/>
    <x v="3"/>
    <m/>
    <m/>
    <x v="2"/>
    <n v="2"/>
    <x v="20"/>
    <n v="5"/>
    <n v="67"/>
    <n v="213"/>
    <n v="177"/>
    <n v="5"/>
    <n v="13"/>
    <m/>
    <s v="E"/>
    <m/>
    <n v="220.57142857142858"/>
    <n v="0.80246113989637302"/>
    <n v="4.8024611398963728"/>
    <n v="22"/>
    <m/>
    <m/>
    <m/>
    <x v="2"/>
    <m/>
  </r>
  <r>
    <x v="3"/>
    <n v="401019"/>
    <x v="615"/>
    <x v="2"/>
    <x v="7"/>
    <x v="11"/>
    <x v="28"/>
    <x v="3"/>
    <m/>
    <m/>
    <x v="3"/>
    <n v="2"/>
    <x v="20"/>
    <n v="5"/>
    <n v="65"/>
    <n v="216"/>
    <n v="171"/>
    <n v="5"/>
    <n v="13"/>
    <m/>
    <s v="E"/>
    <m/>
    <n v="220.57142857142858"/>
    <n v="0.77525906735751293"/>
    <n v="4.7752590673575126"/>
    <n v="22"/>
    <m/>
    <m/>
    <m/>
    <x v="2"/>
    <m/>
  </r>
  <r>
    <x v="3"/>
    <n v="401019"/>
    <x v="615"/>
    <x v="2"/>
    <x v="7"/>
    <x v="11"/>
    <x v="28"/>
    <x v="3"/>
    <m/>
    <m/>
    <x v="4"/>
    <n v="2"/>
    <x v="20"/>
    <n v="5"/>
    <n v="61"/>
    <n v="200"/>
    <n v="159"/>
    <n v="5"/>
    <n v="11"/>
    <m/>
    <s v="E"/>
    <m/>
    <n v="220.57142857142858"/>
    <n v="0.72085492227979275"/>
    <n v="4.7208549222797931"/>
    <n v="20"/>
    <m/>
    <m/>
    <m/>
    <x v="2"/>
    <m/>
  </r>
  <r>
    <x v="3"/>
    <n v="401024"/>
    <x v="616"/>
    <x v="2"/>
    <x v="7"/>
    <x v="11"/>
    <x v="28"/>
    <x v="3"/>
    <d v="2014-10-07T00:00:00"/>
    <n v="1024"/>
    <x v="1"/>
    <n v="1"/>
    <x v="20"/>
    <n v="5"/>
    <n v="64"/>
    <m/>
    <n v="163"/>
    <n v="5"/>
    <n v="16"/>
    <m/>
    <s v="E"/>
    <m/>
    <n v="220.57142857142858"/>
    <n v="0.73898963730569944"/>
    <n v="4.7389896373056999"/>
    <n v="25"/>
    <m/>
    <m/>
    <m/>
    <x v="2"/>
    <m/>
  </r>
  <r>
    <x v="3"/>
    <n v="401024"/>
    <x v="616"/>
    <x v="2"/>
    <x v="7"/>
    <x v="11"/>
    <x v="28"/>
    <x v="3"/>
    <m/>
    <m/>
    <x v="2"/>
    <n v="3"/>
    <x v="19"/>
    <n v="6"/>
    <n v="75"/>
    <n v="216"/>
    <n v="205"/>
    <n v="5"/>
    <n v="11"/>
    <m/>
    <s v="E"/>
    <n v="1"/>
    <n v="234.66666666666666"/>
    <n v="0.87357954545454553"/>
    <n v="5.8735795454545459"/>
    <n v="21"/>
    <m/>
    <m/>
    <m/>
    <x v="2"/>
    <m/>
  </r>
  <r>
    <x v="3"/>
    <n v="401024"/>
    <x v="616"/>
    <x v="2"/>
    <x v="7"/>
    <x v="11"/>
    <x v="28"/>
    <x v="3"/>
    <m/>
    <m/>
    <x v="3"/>
    <n v="2"/>
    <x v="19"/>
    <n v="6"/>
    <n v="71"/>
    <n v="207"/>
    <n v="71"/>
    <n v="5"/>
    <n v="14"/>
    <m/>
    <s v="E"/>
    <m/>
    <n v="234.66666666666666"/>
    <n v="0.30255681818181818"/>
    <n v="5.3025568181818183"/>
    <n v="24"/>
    <m/>
    <m/>
    <m/>
    <x v="2"/>
    <m/>
  </r>
  <r>
    <x v="3"/>
    <n v="401024"/>
    <x v="616"/>
    <x v="2"/>
    <x v="7"/>
    <x v="11"/>
    <x v="28"/>
    <x v="3"/>
    <m/>
    <m/>
    <x v="4"/>
    <n v="2"/>
    <x v="20"/>
    <n v="5"/>
    <n v="61"/>
    <n v="194"/>
    <n v="170"/>
    <n v="5"/>
    <n v="11"/>
    <m/>
    <s v="E"/>
    <m/>
    <n v="220.57142857142858"/>
    <n v="0.77072538860103623"/>
    <n v="4.7707253886010363"/>
    <n v="20"/>
    <m/>
    <m/>
    <m/>
    <x v="2"/>
    <m/>
  </r>
  <r>
    <x v="3"/>
    <n v="401027"/>
    <x v="617"/>
    <x v="2"/>
    <x v="7"/>
    <x v="11"/>
    <x v="28"/>
    <x v="3"/>
    <m/>
    <n v="1027"/>
    <x v="1"/>
    <n v="2"/>
    <x v="19"/>
    <n v="7"/>
    <n v="67"/>
    <n v="219"/>
    <n v="43"/>
    <n v="5"/>
    <n v="12"/>
    <m/>
    <s v="E"/>
    <m/>
    <n v="234.66666666666666"/>
    <n v="0.18323863636363638"/>
    <n v="5.1832386363636367"/>
    <n v="22"/>
    <m/>
    <m/>
    <m/>
    <x v="2"/>
    <m/>
  </r>
  <r>
    <x v="3"/>
    <n v="401027"/>
    <x v="617"/>
    <x v="2"/>
    <x v="7"/>
    <x v="11"/>
    <x v="28"/>
    <x v="3"/>
    <m/>
    <m/>
    <x v="2"/>
    <n v="2"/>
    <x v="20"/>
    <n v="5"/>
    <n v="65"/>
    <n v="198"/>
    <n v="202"/>
    <n v="5"/>
    <n v="12"/>
    <m/>
    <s v="E"/>
    <m/>
    <n v="220.57142857142858"/>
    <n v="0.91580310880829008"/>
    <n v="4.9158031088082899"/>
    <n v="21"/>
    <m/>
    <m/>
    <m/>
    <x v="2"/>
    <m/>
  </r>
  <r>
    <x v="3"/>
    <n v="401027"/>
    <x v="617"/>
    <x v="2"/>
    <x v="7"/>
    <x v="11"/>
    <x v="28"/>
    <x v="3"/>
    <m/>
    <m/>
    <x v="3"/>
    <n v="2"/>
    <x v="20"/>
    <n v="5"/>
    <n v="72"/>
    <n v="219"/>
    <n v="177"/>
    <n v="5"/>
    <n v="11"/>
    <m/>
    <s v="E"/>
    <m/>
    <n v="220.57142857142858"/>
    <n v="0.80246113989637302"/>
    <n v="4.8024611398963728"/>
    <n v="20"/>
    <m/>
    <m/>
    <m/>
    <x v="2"/>
    <m/>
  </r>
  <r>
    <x v="3"/>
    <n v="401027"/>
    <x v="617"/>
    <x v="2"/>
    <x v="7"/>
    <x v="11"/>
    <x v="28"/>
    <x v="3"/>
    <m/>
    <m/>
    <x v="4"/>
    <n v="0"/>
    <x v="20"/>
    <n v="5"/>
    <n v="62"/>
    <n v="191"/>
    <n v="122"/>
    <n v="5"/>
    <n v="9"/>
    <m/>
    <s v="E"/>
    <m/>
    <n v="220.57142857142858"/>
    <n v="0.55310880829015541"/>
    <n v="4.5531088082901556"/>
    <n v="18"/>
    <m/>
    <m/>
    <m/>
    <x v="2"/>
    <m/>
  </r>
  <r>
    <x v="3"/>
    <n v="401028"/>
    <x v="618"/>
    <x v="2"/>
    <x v="7"/>
    <x v="11"/>
    <x v="29"/>
    <x v="3"/>
    <m/>
    <n v="1028"/>
    <x v="1"/>
    <n v="2"/>
    <x v="16"/>
    <n v="7"/>
    <n v="99"/>
    <m/>
    <n v="57"/>
    <n v="4"/>
    <n v="18"/>
    <n v="10"/>
    <s v="TS"/>
    <n v="2"/>
    <n v="225"/>
    <n v="0.25333333333333335"/>
    <n v="6.253333333333333"/>
    <n v="28"/>
    <m/>
    <m/>
    <m/>
    <x v="2"/>
    <m/>
  </r>
  <r>
    <x v="3"/>
    <n v="401028"/>
    <x v="618"/>
    <x v="2"/>
    <x v="7"/>
    <x v="11"/>
    <x v="29"/>
    <x v="3"/>
    <m/>
    <m/>
    <x v="2"/>
    <n v="1"/>
    <x v="16"/>
    <n v="7"/>
    <n v="102"/>
    <n v="229"/>
    <n v="139"/>
    <n v="3"/>
    <n v="19"/>
    <n v="20"/>
    <s v="TS"/>
    <n v="2"/>
    <n v="225"/>
    <n v="0.61777777777777776"/>
    <n v="6.6177777777777775"/>
    <n v="28"/>
    <m/>
    <m/>
    <m/>
    <x v="2"/>
    <m/>
  </r>
  <r>
    <x v="3"/>
    <n v="401028"/>
    <x v="618"/>
    <x v="2"/>
    <x v="7"/>
    <x v="11"/>
    <x v="29"/>
    <x v="3"/>
    <m/>
    <m/>
    <x v="3"/>
    <n v="1"/>
    <x v="19"/>
    <n v="6"/>
    <n v="73"/>
    <n v="205"/>
    <n v="214"/>
    <n v="4"/>
    <n v="16"/>
    <m/>
    <s v="TS"/>
    <n v="2"/>
    <n v="234.66666666666666"/>
    <n v="0.91193181818181823"/>
    <n v="5.9119318181818183"/>
    <n v="25"/>
    <m/>
    <m/>
    <m/>
    <x v="2"/>
    <m/>
  </r>
  <r>
    <x v="3"/>
    <n v="401028"/>
    <x v="618"/>
    <x v="2"/>
    <x v="7"/>
    <x v="11"/>
    <x v="29"/>
    <x v="3"/>
    <m/>
    <m/>
    <x v="4"/>
    <n v="1"/>
    <x v="19"/>
    <n v="6"/>
    <n v="80"/>
    <n v="213"/>
    <n v="217"/>
    <n v="3"/>
    <n v="16"/>
    <m/>
    <s v="DR"/>
    <n v="1"/>
    <n v="234.66666666666666"/>
    <n v="0.92471590909090917"/>
    <n v="5.9247159090909092"/>
    <n v="24"/>
    <m/>
    <m/>
    <m/>
    <x v="2"/>
    <m/>
  </r>
  <r>
    <x v="3"/>
    <n v="401029"/>
    <x v="619"/>
    <x v="2"/>
    <x v="7"/>
    <x v="11"/>
    <x v="29"/>
    <x v="3"/>
    <d v="2014-10-15T00:00:00"/>
    <n v="1029"/>
    <x v="1"/>
    <n v="2"/>
    <x v="19"/>
    <n v="6"/>
    <n v="93"/>
    <m/>
    <n v="237"/>
    <n v="4"/>
    <n v="18"/>
    <n v="12"/>
    <s v="TS"/>
    <n v="2"/>
    <n v="234.66666666666666"/>
    <n v="1.0099431818181819"/>
    <n v="6.0099431818181817"/>
    <n v="27"/>
    <m/>
    <m/>
    <m/>
    <x v="2"/>
    <m/>
  </r>
  <r>
    <x v="3"/>
    <n v="401029"/>
    <x v="619"/>
    <x v="2"/>
    <x v="7"/>
    <x v="11"/>
    <x v="29"/>
    <x v="3"/>
    <m/>
    <m/>
    <x v="2"/>
    <n v="2"/>
    <x v="19"/>
    <n v="6"/>
    <n v="97"/>
    <n v="257"/>
    <n v="231"/>
    <n v="3"/>
    <n v="18"/>
    <n v="10"/>
    <s v="TS"/>
    <n v="1"/>
    <n v="234.66666666666666"/>
    <n v="0.984375"/>
    <n v="5.984375"/>
    <n v="26"/>
    <m/>
    <m/>
    <m/>
    <x v="2"/>
    <m/>
  </r>
  <r>
    <x v="3"/>
    <n v="401029"/>
    <x v="619"/>
    <x v="2"/>
    <x v="7"/>
    <x v="11"/>
    <x v="29"/>
    <x v="3"/>
    <m/>
    <m/>
    <x v="3"/>
    <n v="2"/>
    <x v="16"/>
    <n v="7"/>
    <n v="75"/>
    <n v="222"/>
    <n v="164"/>
    <n v="4"/>
    <n v="18"/>
    <n v="8"/>
    <s v="TS"/>
    <n v="1"/>
    <n v="225"/>
    <n v="0.72888888888888892"/>
    <n v="6.7288888888888891"/>
    <n v="28"/>
    <m/>
    <m/>
    <m/>
    <x v="2"/>
    <m/>
  </r>
  <r>
    <x v="3"/>
    <n v="401029"/>
    <x v="619"/>
    <x v="2"/>
    <x v="7"/>
    <x v="11"/>
    <x v="29"/>
    <x v="3"/>
    <m/>
    <m/>
    <x v="4"/>
    <n v="3"/>
    <x v="16"/>
    <n v="7"/>
    <n v="92"/>
    <n v="227"/>
    <n v="93"/>
    <n v="3"/>
    <n v="18"/>
    <n v="18"/>
    <s v="TS"/>
    <n v="2"/>
    <n v="225"/>
    <n v="0.41333333333333333"/>
    <n v="6.4133333333333331"/>
    <n v="27"/>
    <m/>
    <m/>
    <m/>
    <x v="2"/>
    <m/>
  </r>
  <r>
    <x v="3"/>
    <n v="401032"/>
    <x v="620"/>
    <x v="2"/>
    <x v="7"/>
    <x v="11"/>
    <x v="29"/>
    <x v="3"/>
    <m/>
    <n v="1032"/>
    <x v="1"/>
    <n v="2"/>
    <x v="16"/>
    <n v="7"/>
    <n v="93"/>
    <m/>
    <n v="82"/>
    <n v="4"/>
    <n v="17"/>
    <n v="12"/>
    <s v="TS"/>
    <n v="2"/>
    <n v="225"/>
    <n v="0.36444444444444446"/>
    <n v="6.3644444444444446"/>
    <n v="27"/>
    <m/>
    <m/>
    <m/>
    <x v="2"/>
    <m/>
  </r>
  <r>
    <x v="3"/>
    <n v="401032"/>
    <x v="620"/>
    <x v="2"/>
    <x v="7"/>
    <x v="11"/>
    <x v="29"/>
    <x v="3"/>
    <m/>
    <m/>
    <x v="2"/>
    <n v="1"/>
    <x v="16"/>
    <n v="7"/>
    <n v="92"/>
    <n v="241"/>
    <n v="69"/>
    <n v="3"/>
    <n v="17"/>
    <n v="10"/>
    <s v="TS"/>
    <n v="1"/>
    <n v="225"/>
    <n v="0.30666666666666664"/>
    <n v="6.3066666666666666"/>
    <n v="26"/>
    <m/>
    <m/>
    <m/>
    <x v="2"/>
    <m/>
  </r>
  <r>
    <x v="3"/>
    <n v="401032"/>
    <x v="620"/>
    <x v="2"/>
    <x v="7"/>
    <x v="11"/>
    <x v="29"/>
    <x v="3"/>
    <m/>
    <m/>
    <x v="3"/>
    <n v="2"/>
    <x v="16"/>
    <n v="7"/>
    <n v="100"/>
    <n v="234"/>
    <n v="110"/>
    <n v="3"/>
    <n v="19"/>
    <n v="15"/>
    <s v="TS"/>
    <n v="1"/>
    <n v="225"/>
    <n v="0.48888888888888887"/>
    <n v="6.4888888888888889"/>
    <n v="28"/>
    <m/>
    <m/>
    <m/>
    <x v="2"/>
    <m/>
  </r>
  <r>
    <x v="3"/>
    <n v="401032"/>
    <x v="620"/>
    <x v="2"/>
    <x v="7"/>
    <x v="11"/>
    <x v="29"/>
    <x v="3"/>
    <m/>
    <m/>
    <x v="4"/>
    <n v="2"/>
    <x v="19"/>
    <n v="6"/>
    <n v="90"/>
    <n v="227"/>
    <n v="231"/>
    <n v="3"/>
    <n v="16"/>
    <n v="8"/>
    <s v="TS"/>
    <n v="1"/>
    <n v="234.66666666666666"/>
    <n v="0.984375"/>
    <n v="5.984375"/>
    <n v="24"/>
    <m/>
    <m/>
    <m/>
    <x v="2"/>
    <m/>
  </r>
  <r>
    <x v="3"/>
    <n v="401016"/>
    <x v="621"/>
    <x v="2"/>
    <x v="7"/>
    <x v="11"/>
    <x v="30"/>
    <x v="3"/>
    <m/>
    <n v="1016"/>
    <x v="1"/>
    <n v="2"/>
    <x v="15"/>
    <n v="8"/>
    <n v="131"/>
    <m/>
    <n v="26"/>
    <n v="2"/>
    <n v="19"/>
    <n v="43"/>
    <s v="TS"/>
    <n v="3"/>
    <n v="175"/>
    <n v="0.14857142857142858"/>
    <n v="7.1485714285714286"/>
    <n v="28"/>
    <m/>
    <m/>
    <m/>
    <x v="2"/>
    <m/>
  </r>
  <r>
    <x v="3"/>
    <n v="401016"/>
    <x v="621"/>
    <x v="2"/>
    <x v="7"/>
    <x v="11"/>
    <x v="30"/>
    <x v="3"/>
    <m/>
    <m/>
    <x v="2"/>
    <n v="2"/>
    <x v="15"/>
    <n v="8"/>
    <n v="141"/>
    <n v="211"/>
    <n v="56"/>
    <n v="2"/>
    <n v="18"/>
    <n v="60"/>
    <s v="TS"/>
    <n v="2"/>
    <n v="175"/>
    <n v="0.32"/>
    <n v="7.32"/>
    <n v="27"/>
    <m/>
    <m/>
    <m/>
    <x v="2"/>
    <m/>
  </r>
  <r>
    <x v="3"/>
    <n v="401016"/>
    <x v="621"/>
    <x v="2"/>
    <x v="7"/>
    <x v="11"/>
    <x v="30"/>
    <x v="3"/>
    <m/>
    <m/>
    <x v="3"/>
    <n v="2"/>
    <x v="16"/>
    <n v="7"/>
    <n v="118"/>
    <n v="264"/>
    <n v="169"/>
    <n v="3"/>
    <n v="17"/>
    <n v="30"/>
    <s v="TS"/>
    <n v="2"/>
    <n v="225"/>
    <n v="0.75111111111111106"/>
    <n v="6.7511111111111113"/>
    <n v="26"/>
    <m/>
    <m/>
    <m/>
    <x v="2"/>
    <m/>
  </r>
  <r>
    <x v="3"/>
    <n v="401016"/>
    <x v="621"/>
    <x v="2"/>
    <x v="7"/>
    <x v="11"/>
    <x v="30"/>
    <x v="3"/>
    <m/>
    <m/>
    <x v="4"/>
    <n v="2"/>
    <x v="16"/>
    <n v="7"/>
    <n v="152"/>
    <n v="253"/>
    <n v="212"/>
    <n v="2"/>
    <n v="18"/>
    <n v="65"/>
    <s v="TS"/>
    <n v="2"/>
    <n v="225"/>
    <n v="0.94222222222222218"/>
    <n v="6.9422222222222221"/>
    <n v="26"/>
    <m/>
    <m/>
    <m/>
    <x v="2"/>
    <m/>
  </r>
  <r>
    <x v="3"/>
    <n v="401026"/>
    <x v="622"/>
    <x v="2"/>
    <x v="7"/>
    <x v="11"/>
    <x v="30"/>
    <x v="3"/>
    <m/>
    <n v="1026"/>
    <x v="1"/>
    <n v="3"/>
    <x v="15"/>
    <n v="8"/>
    <n v="135"/>
    <m/>
    <n v="115"/>
    <n v="3"/>
    <n v="20"/>
    <m/>
    <s v="TS"/>
    <m/>
    <n v="175"/>
    <n v="0.65714285714285714"/>
    <n v="7.6571428571428575"/>
    <n v="30"/>
    <m/>
    <m/>
    <m/>
    <x v="2"/>
    <m/>
  </r>
  <r>
    <x v="3"/>
    <n v="401026"/>
    <x v="622"/>
    <x v="2"/>
    <x v="7"/>
    <x v="11"/>
    <x v="30"/>
    <x v="3"/>
    <m/>
    <m/>
    <x v="2"/>
    <n v="2"/>
    <x v="15"/>
    <n v="8"/>
    <n v="145"/>
    <n v="221"/>
    <n v="138"/>
    <n v="2"/>
    <n v="20"/>
    <n v="55"/>
    <s v="TS"/>
    <n v="3"/>
    <n v="175"/>
    <n v="0.78857142857142859"/>
    <n v="7.7885714285714283"/>
    <n v="29"/>
    <m/>
    <m/>
    <m/>
    <x v="2"/>
    <m/>
  </r>
  <r>
    <x v="3"/>
    <n v="401026"/>
    <x v="622"/>
    <x v="2"/>
    <x v="7"/>
    <x v="11"/>
    <x v="30"/>
    <x v="3"/>
    <m/>
    <m/>
    <x v="3"/>
    <n v="2"/>
    <x v="15"/>
    <n v="8"/>
    <n v="120"/>
    <n v="226"/>
    <n v="74"/>
    <n v="2"/>
    <n v="18"/>
    <n v="35"/>
    <s v="TS"/>
    <n v="2"/>
    <n v="175"/>
    <n v="0.42285714285714288"/>
    <n v="7.4228571428571426"/>
    <n v="27"/>
    <m/>
    <m/>
    <m/>
    <x v="2"/>
    <m/>
  </r>
  <r>
    <x v="3"/>
    <n v="401026"/>
    <x v="622"/>
    <x v="2"/>
    <x v="7"/>
    <x v="11"/>
    <x v="30"/>
    <x v="3"/>
    <m/>
    <m/>
    <x v="4"/>
    <n v="1"/>
    <x v="16"/>
    <n v="7"/>
    <n v="110"/>
    <n v="169"/>
    <n v="144"/>
    <n v="3"/>
    <n v="19"/>
    <n v="15"/>
    <s v="TS"/>
    <n v="2"/>
    <n v="225"/>
    <n v="0.64"/>
    <n v="6.64"/>
    <n v="28"/>
    <m/>
    <m/>
    <m/>
    <x v="2"/>
    <m/>
  </r>
  <r>
    <x v="3"/>
    <n v="401031"/>
    <x v="623"/>
    <x v="2"/>
    <x v="7"/>
    <x v="11"/>
    <x v="30"/>
    <x v="3"/>
    <m/>
    <n v="1031"/>
    <x v="1"/>
    <n v="2"/>
    <x v="15"/>
    <n v="8"/>
    <n v="115"/>
    <m/>
    <n v="66"/>
    <n v="3"/>
    <n v="19"/>
    <n v="25"/>
    <s v="TS"/>
    <n v="3"/>
    <n v="175"/>
    <n v="0.37714285714285717"/>
    <n v="7.3771428571428572"/>
    <n v="29"/>
    <m/>
    <m/>
    <m/>
    <x v="2"/>
    <m/>
  </r>
  <r>
    <x v="3"/>
    <n v="401031"/>
    <x v="623"/>
    <x v="2"/>
    <x v="7"/>
    <x v="11"/>
    <x v="30"/>
    <x v="3"/>
    <m/>
    <m/>
    <x v="2"/>
    <n v="2"/>
    <x v="15"/>
    <n v="8"/>
    <n v="110"/>
    <n v="262"/>
    <n v="39"/>
    <n v="2"/>
    <n v="19"/>
    <n v="15"/>
    <s v="TS"/>
    <n v="2"/>
    <n v="175"/>
    <n v="0.22285714285714286"/>
    <n v="7.2228571428571424"/>
    <n v="28"/>
    <m/>
    <m/>
    <m/>
    <x v="2"/>
    <m/>
  </r>
  <r>
    <x v="3"/>
    <n v="401031"/>
    <x v="623"/>
    <x v="2"/>
    <x v="7"/>
    <x v="11"/>
    <x v="30"/>
    <x v="3"/>
    <m/>
    <m/>
    <x v="3"/>
    <n v="2"/>
    <x v="15"/>
    <n v="8"/>
    <n v="141"/>
    <n v="205"/>
    <n v="31"/>
    <n v="2"/>
    <n v="19"/>
    <n v="55"/>
    <s v="TS"/>
    <n v="2"/>
    <n v="175"/>
    <n v="0.17714285714285713"/>
    <n v="7.177142857142857"/>
    <n v="28"/>
    <m/>
    <m/>
    <m/>
    <x v="2"/>
    <m/>
  </r>
  <r>
    <x v="3"/>
    <n v="401031"/>
    <x v="623"/>
    <x v="2"/>
    <x v="7"/>
    <x v="11"/>
    <x v="30"/>
    <x v="3"/>
    <m/>
    <m/>
    <x v="4"/>
    <n v="1"/>
    <x v="16"/>
    <n v="7"/>
    <n v="108"/>
    <n v="273"/>
    <n v="150"/>
    <n v="2"/>
    <n v="18"/>
    <n v="20"/>
    <s v="TS"/>
    <n v="2"/>
    <n v="225"/>
    <n v="0.66666666666666663"/>
    <n v="6.666666666666667"/>
    <n v="26"/>
    <m/>
    <m/>
    <m/>
    <x v="2"/>
    <m/>
  </r>
  <r>
    <x v="3"/>
    <n v="401021"/>
    <x v="624"/>
    <x v="2"/>
    <x v="7"/>
    <x v="11"/>
    <x v="31"/>
    <x v="3"/>
    <m/>
    <n v="1021"/>
    <x v="1"/>
    <n v="2"/>
    <x v="11"/>
    <n v="9"/>
    <n v="222"/>
    <m/>
    <n v="85"/>
    <n v="1"/>
    <n v="18"/>
    <n v="130"/>
    <s v="TS"/>
    <n v="4"/>
    <n v="175"/>
    <n v="0.48571428571428571"/>
    <n v="8.4857142857142858"/>
    <n v="27"/>
    <m/>
    <m/>
    <m/>
    <x v="2"/>
    <m/>
  </r>
  <r>
    <x v="3"/>
    <n v="401021"/>
    <x v="624"/>
    <x v="2"/>
    <x v="7"/>
    <x v="11"/>
    <x v="31"/>
    <x v="3"/>
    <m/>
    <m/>
    <x v="2"/>
    <n v="1"/>
    <x v="11"/>
    <n v="9"/>
    <n v="167"/>
    <n v="175"/>
    <n v="42"/>
    <n v="2"/>
    <n v="17"/>
    <n v="95"/>
    <s v="TS"/>
    <n v="3"/>
    <n v="175"/>
    <n v="0.24"/>
    <n v="8.24"/>
    <n v="27"/>
    <m/>
    <m/>
    <m/>
    <x v="2"/>
    <m/>
  </r>
  <r>
    <x v="3"/>
    <n v="401021"/>
    <x v="624"/>
    <x v="2"/>
    <x v="7"/>
    <x v="11"/>
    <x v="31"/>
    <x v="3"/>
    <m/>
    <m/>
    <x v="3"/>
    <n v="2"/>
    <x v="11"/>
    <n v="9"/>
    <n v="228"/>
    <n v="172"/>
    <n v="118"/>
    <n v="1"/>
    <n v="18"/>
    <n v="120"/>
    <s v="TS"/>
    <n v="4"/>
    <n v="175"/>
    <n v="0.67428571428571427"/>
    <n v="8.6742857142857144"/>
    <n v="27"/>
    <m/>
    <m/>
    <m/>
    <x v="2"/>
    <m/>
  </r>
  <r>
    <x v="3"/>
    <n v="401021"/>
    <x v="624"/>
    <x v="2"/>
    <x v="7"/>
    <x v="11"/>
    <x v="31"/>
    <x v="3"/>
    <m/>
    <m/>
    <x v="4"/>
    <n v="2"/>
    <x v="11"/>
    <n v="9"/>
    <n v="230"/>
    <n v="177"/>
    <n v="95"/>
    <n v="1"/>
    <n v="18"/>
    <n v="130"/>
    <s v="TS"/>
    <n v="4"/>
    <n v="175"/>
    <n v="0.54285714285714282"/>
    <n v="8.5428571428571427"/>
    <n v="27"/>
    <m/>
    <m/>
    <m/>
    <x v="2"/>
    <m/>
  </r>
  <r>
    <x v="3"/>
    <n v="401023"/>
    <x v="625"/>
    <x v="2"/>
    <x v="7"/>
    <x v="11"/>
    <x v="31"/>
    <x v="3"/>
    <m/>
    <n v="1023"/>
    <x v="1"/>
    <n v="2"/>
    <x v="11"/>
    <n v="9"/>
    <n v="237"/>
    <m/>
    <n v="85"/>
    <n v="1"/>
    <n v="20"/>
    <n v="150"/>
    <s v="TS"/>
    <n v="4"/>
    <n v="175"/>
    <n v="0.48571428571428571"/>
    <n v="8.4857142857142858"/>
    <n v="29"/>
    <m/>
    <m/>
    <m/>
    <x v="2"/>
    <m/>
  </r>
  <r>
    <x v="3"/>
    <n v="401023"/>
    <x v="625"/>
    <x v="2"/>
    <x v="7"/>
    <x v="11"/>
    <x v="31"/>
    <x v="3"/>
    <m/>
    <m/>
    <x v="2"/>
    <n v="2"/>
    <x v="11"/>
    <n v="9"/>
    <n v="208"/>
    <n v="230"/>
    <n v="45"/>
    <n v="1"/>
    <n v="20"/>
    <n v="125"/>
    <s v="TS"/>
    <n v="4"/>
    <n v="175"/>
    <n v="0.25714285714285712"/>
    <n v="8.2571428571428562"/>
    <n v="29"/>
    <m/>
    <m/>
    <m/>
    <x v="2"/>
    <m/>
  </r>
  <r>
    <x v="3"/>
    <n v="401023"/>
    <x v="625"/>
    <x v="2"/>
    <x v="7"/>
    <x v="11"/>
    <x v="31"/>
    <x v="3"/>
    <m/>
    <m/>
    <x v="3"/>
    <n v="2"/>
    <x v="11"/>
    <n v="9"/>
    <n v="230"/>
    <n v="231"/>
    <n v="91"/>
    <n v="1"/>
    <n v="19"/>
    <n v="150"/>
    <s v="TS"/>
    <n v="4"/>
    <n v="175"/>
    <n v="0.52"/>
    <n v="8.52"/>
    <n v="28"/>
    <m/>
    <m/>
    <m/>
    <x v="2"/>
    <m/>
  </r>
  <r>
    <x v="3"/>
    <n v="401023"/>
    <x v="625"/>
    <x v="2"/>
    <x v="7"/>
    <x v="11"/>
    <x v="31"/>
    <x v="3"/>
    <m/>
    <m/>
    <x v="4"/>
    <n v="2"/>
    <x v="11"/>
    <n v="9"/>
    <n v="385"/>
    <n v="232"/>
    <n v="139"/>
    <n v="1"/>
    <n v="19"/>
    <n v="250"/>
    <s v="TS"/>
    <n v="4"/>
    <n v="175"/>
    <n v="0.79428571428571426"/>
    <n v="8.7942857142857136"/>
    <n v="28"/>
    <m/>
    <m/>
    <m/>
    <x v="2"/>
    <m/>
  </r>
  <r>
    <x v="3"/>
    <n v="401030"/>
    <x v="626"/>
    <x v="2"/>
    <x v="7"/>
    <x v="11"/>
    <x v="31"/>
    <x v="3"/>
    <m/>
    <n v="1030"/>
    <x v="1"/>
    <n v="2"/>
    <x v="11"/>
    <n v="8"/>
    <n v="225"/>
    <m/>
    <n v="186"/>
    <m/>
    <n v="18"/>
    <n v="130"/>
    <s v="FL"/>
    <n v="3"/>
    <n v="175"/>
    <n v="0"/>
    <n v="8"/>
    <n v="26"/>
    <m/>
    <m/>
    <m/>
    <x v="1"/>
    <m/>
  </r>
  <r>
    <x v="3"/>
    <n v="401030"/>
    <x v="626"/>
    <x v="2"/>
    <x v="7"/>
    <x v="11"/>
    <x v="31"/>
    <x v="3"/>
    <m/>
    <m/>
    <x v="2"/>
    <n v="2"/>
    <x v="11"/>
    <n v="9"/>
    <n v="217"/>
    <n v="192"/>
    <n v="45"/>
    <n v="2"/>
    <n v="18"/>
    <n v="130"/>
    <s v="TS"/>
    <n v="3"/>
    <n v="175"/>
    <n v="0.25714285714285712"/>
    <n v="8.2571428571428562"/>
    <n v="28"/>
    <m/>
    <m/>
    <m/>
    <x v="2"/>
    <m/>
  </r>
  <r>
    <x v="3"/>
    <n v="401030"/>
    <x v="626"/>
    <x v="2"/>
    <x v="7"/>
    <x v="11"/>
    <x v="31"/>
    <x v="3"/>
    <m/>
    <m/>
    <x v="3"/>
    <n v="2"/>
    <x v="11"/>
    <n v="9"/>
    <n v="221"/>
    <n v="191"/>
    <n v="96"/>
    <n v="1"/>
    <n v="17"/>
    <n v="130"/>
    <s v="TS"/>
    <n v="4"/>
    <n v="175"/>
    <n v="0.5485714285714286"/>
    <n v="8.548571428571428"/>
    <n v="26"/>
    <m/>
    <m/>
    <m/>
    <x v="2"/>
    <m/>
  </r>
  <r>
    <x v="3"/>
    <n v="401030"/>
    <x v="626"/>
    <x v="2"/>
    <x v="7"/>
    <x v="11"/>
    <x v="31"/>
    <x v="3"/>
    <m/>
    <m/>
    <x v="4"/>
    <n v="1"/>
    <x v="11"/>
    <n v="9"/>
    <n v="180"/>
    <n v="226"/>
    <n v="49"/>
    <n v="1"/>
    <n v="17"/>
    <n v="110"/>
    <s v="TS"/>
    <n v="3"/>
    <n v="175"/>
    <n v="0.28000000000000003"/>
    <n v="8.2799999999999994"/>
    <n v="26"/>
    <m/>
    <m/>
    <m/>
    <x v="2"/>
    <m/>
  </r>
  <r>
    <x v="3"/>
    <n v="401014"/>
    <x v="627"/>
    <x v="2"/>
    <x v="7"/>
    <x v="11"/>
    <x v="32"/>
    <x v="3"/>
    <m/>
    <n v="1014"/>
    <x v="1"/>
    <n v="2"/>
    <x v="11"/>
    <n v="9"/>
    <n v="110"/>
    <m/>
    <m/>
    <n v="2"/>
    <m/>
    <n v="45"/>
    <s v="TS"/>
    <n v="2"/>
    <n v="175"/>
    <n v="0"/>
    <n v="8"/>
    <s v=""/>
    <m/>
    <m/>
    <m/>
    <x v="2"/>
    <m/>
  </r>
  <r>
    <x v="3"/>
    <n v="401014"/>
    <x v="627"/>
    <x v="2"/>
    <x v="7"/>
    <x v="11"/>
    <x v="32"/>
    <x v="3"/>
    <m/>
    <m/>
    <x v="2"/>
    <m/>
    <x v="12"/>
    <m/>
    <m/>
    <m/>
    <m/>
    <m/>
    <m/>
    <m/>
    <s v="B2"/>
    <n v="3"/>
    <n v="175"/>
    <n v="0"/>
    <n v="9"/>
    <s v=""/>
    <m/>
    <m/>
    <m/>
    <x v="1"/>
    <m/>
  </r>
  <r>
    <x v="3"/>
    <n v="401014"/>
    <x v="627"/>
    <x v="2"/>
    <x v="7"/>
    <x v="11"/>
    <x v="32"/>
    <x v="3"/>
    <m/>
    <m/>
    <x v="3"/>
    <m/>
    <x v="6"/>
    <m/>
    <m/>
    <m/>
    <m/>
    <m/>
    <m/>
    <m/>
    <s v="EE10"/>
    <n v="5"/>
    <n v="175"/>
    <n v="0"/>
    <n v="10"/>
    <s v=""/>
    <m/>
    <m/>
    <m/>
    <x v="1"/>
    <m/>
  </r>
  <r>
    <x v="3"/>
    <n v="401014"/>
    <x v="627"/>
    <x v="2"/>
    <x v="7"/>
    <x v="11"/>
    <x v="32"/>
    <x v="3"/>
    <m/>
    <m/>
    <x v="4"/>
    <m/>
    <x v="12"/>
    <m/>
    <m/>
    <m/>
    <m/>
    <m/>
    <m/>
    <m/>
    <s v="B2"/>
    <n v="3"/>
    <n v="175"/>
    <n v="0"/>
    <n v="9"/>
    <s v=""/>
    <m/>
    <m/>
    <m/>
    <x v="1"/>
    <m/>
  </r>
  <r>
    <x v="3"/>
    <n v="401018"/>
    <x v="628"/>
    <x v="2"/>
    <x v="7"/>
    <x v="11"/>
    <x v="32"/>
    <x v="3"/>
    <m/>
    <n v="1018"/>
    <x v="1"/>
    <m/>
    <x v="6"/>
    <m/>
    <m/>
    <m/>
    <m/>
    <m/>
    <n v="18"/>
    <m/>
    <s v="EE90"/>
    <n v="4"/>
    <n v="175"/>
    <n v="0"/>
    <n v="10"/>
    <n v="28"/>
    <m/>
    <m/>
    <m/>
    <x v="1"/>
    <m/>
  </r>
  <r>
    <x v="3"/>
    <n v="401018"/>
    <x v="628"/>
    <x v="2"/>
    <x v="7"/>
    <x v="11"/>
    <x v="32"/>
    <x v="3"/>
    <m/>
    <m/>
    <x v="2"/>
    <m/>
    <x v="6"/>
    <m/>
    <m/>
    <m/>
    <m/>
    <m/>
    <m/>
    <m/>
    <s v="B2"/>
    <n v="4"/>
    <n v="175"/>
    <n v="0"/>
    <n v="10"/>
    <s v=""/>
    <m/>
    <m/>
    <m/>
    <x v="1"/>
    <m/>
  </r>
  <r>
    <x v="3"/>
    <n v="401018"/>
    <x v="628"/>
    <x v="2"/>
    <x v="7"/>
    <x v="11"/>
    <x v="32"/>
    <x v="3"/>
    <m/>
    <m/>
    <x v="3"/>
    <m/>
    <x v="6"/>
    <m/>
    <m/>
    <m/>
    <m/>
    <m/>
    <m/>
    <m/>
    <s v="B2"/>
    <n v="4"/>
    <n v="175"/>
    <n v="0"/>
    <n v="10"/>
    <s v=""/>
    <m/>
    <m/>
    <m/>
    <x v="1"/>
    <m/>
  </r>
  <r>
    <x v="3"/>
    <n v="401018"/>
    <x v="628"/>
    <x v="2"/>
    <x v="7"/>
    <x v="11"/>
    <x v="32"/>
    <x v="3"/>
    <m/>
    <m/>
    <x v="4"/>
    <m/>
    <x v="12"/>
    <m/>
    <m/>
    <m/>
    <m/>
    <m/>
    <m/>
    <m/>
    <s v="B2"/>
    <n v="4"/>
    <n v="175"/>
    <n v="0"/>
    <n v="9"/>
    <s v=""/>
    <m/>
    <m/>
    <m/>
    <x v="1"/>
    <m/>
  </r>
  <r>
    <x v="3"/>
    <n v="401022"/>
    <x v="629"/>
    <x v="2"/>
    <x v="7"/>
    <x v="11"/>
    <x v="32"/>
    <x v="3"/>
    <m/>
    <n v="1022"/>
    <x v="1"/>
    <m/>
    <x v="12"/>
    <m/>
    <m/>
    <m/>
    <m/>
    <m/>
    <m/>
    <m/>
    <s v="B1"/>
    <n v="4"/>
    <n v="175"/>
    <n v="0"/>
    <n v="9"/>
    <s v=""/>
    <m/>
    <m/>
    <m/>
    <x v="1"/>
    <m/>
  </r>
  <r>
    <x v="3"/>
    <n v="401022"/>
    <x v="629"/>
    <x v="2"/>
    <x v="7"/>
    <x v="11"/>
    <x v="32"/>
    <x v="3"/>
    <m/>
    <m/>
    <x v="2"/>
    <m/>
    <x v="12"/>
    <m/>
    <m/>
    <m/>
    <m/>
    <m/>
    <m/>
    <m/>
    <s v="B1"/>
    <n v="4"/>
    <n v="175"/>
    <n v="0"/>
    <n v="9"/>
    <s v=""/>
    <m/>
    <m/>
    <m/>
    <x v="1"/>
    <m/>
  </r>
  <r>
    <x v="3"/>
    <n v="401022"/>
    <x v="629"/>
    <x v="2"/>
    <x v="7"/>
    <x v="11"/>
    <x v="32"/>
    <x v="3"/>
    <m/>
    <m/>
    <x v="3"/>
    <m/>
    <x v="12"/>
    <m/>
    <m/>
    <m/>
    <m/>
    <m/>
    <m/>
    <m/>
    <s v="B1"/>
    <n v="4"/>
    <n v="175"/>
    <n v="0"/>
    <n v="9"/>
    <s v=""/>
    <m/>
    <m/>
    <m/>
    <x v="1"/>
    <m/>
  </r>
  <r>
    <x v="3"/>
    <n v="401022"/>
    <x v="629"/>
    <x v="2"/>
    <x v="7"/>
    <x v="11"/>
    <x v="32"/>
    <x v="3"/>
    <m/>
    <m/>
    <x v="4"/>
    <m/>
    <x v="6"/>
    <m/>
    <m/>
    <m/>
    <m/>
    <m/>
    <m/>
    <m/>
    <s v="B2"/>
    <n v="4"/>
    <n v="175"/>
    <n v="0"/>
    <n v="10"/>
    <s v=""/>
    <m/>
    <m/>
    <m/>
    <x v="1"/>
    <m/>
  </r>
  <r>
    <x v="3"/>
    <n v="401003"/>
    <x v="630"/>
    <x v="2"/>
    <x v="7"/>
    <x v="11"/>
    <x v="33"/>
    <x v="3"/>
    <m/>
    <n v="1003"/>
    <x v="1"/>
    <m/>
    <x v="6"/>
    <m/>
    <n v="480"/>
    <m/>
    <m/>
    <m/>
    <n v="21"/>
    <m/>
    <m/>
    <n v="5"/>
    <n v="175"/>
    <n v="0"/>
    <n v="10"/>
    <n v="31"/>
    <m/>
    <m/>
    <m/>
    <x v="1"/>
    <m/>
  </r>
  <r>
    <x v="3"/>
    <n v="401003"/>
    <x v="630"/>
    <x v="2"/>
    <x v="7"/>
    <x v="11"/>
    <x v="33"/>
    <x v="3"/>
    <m/>
    <m/>
    <x v="2"/>
    <m/>
    <x v="12"/>
    <m/>
    <n v="435"/>
    <m/>
    <m/>
    <m/>
    <n v="20"/>
    <m/>
    <m/>
    <n v="4"/>
    <n v="175"/>
    <n v="0"/>
    <n v="9"/>
    <n v="29"/>
    <m/>
    <m/>
    <m/>
    <x v="1"/>
    <m/>
  </r>
  <r>
    <x v="3"/>
    <n v="401003"/>
    <x v="630"/>
    <x v="2"/>
    <x v="7"/>
    <x v="11"/>
    <x v="33"/>
    <x v="3"/>
    <m/>
    <m/>
    <x v="3"/>
    <m/>
    <x v="12"/>
    <m/>
    <n v="420"/>
    <m/>
    <m/>
    <m/>
    <n v="20"/>
    <m/>
    <m/>
    <n v="5"/>
    <n v="175"/>
    <n v="0"/>
    <n v="9"/>
    <n v="29"/>
    <m/>
    <m/>
    <m/>
    <x v="1"/>
    <m/>
  </r>
  <r>
    <x v="3"/>
    <n v="401003"/>
    <x v="630"/>
    <x v="2"/>
    <x v="7"/>
    <x v="11"/>
    <x v="33"/>
    <x v="3"/>
    <m/>
    <m/>
    <x v="4"/>
    <m/>
    <x v="12"/>
    <m/>
    <n v="440"/>
    <m/>
    <m/>
    <m/>
    <n v="19"/>
    <m/>
    <m/>
    <n v="4"/>
    <n v="175"/>
    <n v="0"/>
    <n v="9"/>
    <n v="28"/>
    <m/>
    <m/>
    <m/>
    <x v="1"/>
    <m/>
  </r>
  <r>
    <x v="3"/>
    <n v="401004"/>
    <x v="631"/>
    <x v="2"/>
    <x v="7"/>
    <x v="11"/>
    <x v="33"/>
    <x v="3"/>
    <m/>
    <n v="1004"/>
    <x v="1"/>
    <m/>
    <x v="12"/>
    <m/>
    <n v="370"/>
    <m/>
    <m/>
    <m/>
    <n v="17"/>
    <m/>
    <m/>
    <n v="4"/>
    <n v="175"/>
    <n v="0"/>
    <n v="9"/>
    <n v="26"/>
    <m/>
    <m/>
    <m/>
    <x v="1"/>
    <m/>
  </r>
  <r>
    <x v="3"/>
    <n v="401004"/>
    <x v="631"/>
    <x v="2"/>
    <x v="7"/>
    <x v="11"/>
    <x v="33"/>
    <x v="3"/>
    <m/>
    <m/>
    <x v="2"/>
    <m/>
    <x v="12"/>
    <m/>
    <n v="360"/>
    <m/>
    <m/>
    <m/>
    <n v="18"/>
    <m/>
    <m/>
    <n v="4"/>
    <n v="175"/>
    <n v="0"/>
    <n v="9"/>
    <n v="27"/>
    <m/>
    <m/>
    <m/>
    <x v="1"/>
    <m/>
  </r>
  <r>
    <x v="3"/>
    <n v="401004"/>
    <x v="631"/>
    <x v="2"/>
    <x v="7"/>
    <x v="11"/>
    <x v="33"/>
    <x v="3"/>
    <m/>
    <m/>
    <x v="3"/>
    <m/>
    <x v="12"/>
    <m/>
    <n v="397"/>
    <m/>
    <m/>
    <m/>
    <n v="18"/>
    <m/>
    <m/>
    <n v="4"/>
    <n v="175"/>
    <n v="0"/>
    <n v="9"/>
    <n v="27"/>
    <m/>
    <m/>
    <m/>
    <x v="1"/>
    <m/>
  </r>
  <r>
    <x v="3"/>
    <n v="401004"/>
    <x v="631"/>
    <x v="2"/>
    <x v="7"/>
    <x v="11"/>
    <x v="33"/>
    <x v="3"/>
    <m/>
    <m/>
    <x v="4"/>
    <m/>
    <x v="6"/>
    <m/>
    <n v="435"/>
    <m/>
    <m/>
    <m/>
    <n v="19"/>
    <m/>
    <m/>
    <n v="4"/>
    <n v="175"/>
    <n v="0"/>
    <n v="10"/>
    <n v="29"/>
    <m/>
    <m/>
    <m/>
    <x v="1"/>
    <m/>
  </r>
  <r>
    <x v="3"/>
    <n v="401008"/>
    <x v="632"/>
    <x v="2"/>
    <x v="7"/>
    <x v="11"/>
    <x v="33"/>
    <x v="3"/>
    <m/>
    <n v="1008"/>
    <x v="1"/>
    <m/>
    <x v="12"/>
    <m/>
    <n v="440"/>
    <m/>
    <m/>
    <m/>
    <n v="21"/>
    <m/>
    <m/>
    <n v="4"/>
    <n v="175"/>
    <n v="0"/>
    <n v="9"/>
    <n v="30"/>
    <m/>
    <m/>
    <m/>
    <x v="1"/>
    <m/>
  </r>
  <r>
    <x v="3"/>
    <n v="401008"/>
    <x v="632"/>
    <x v="2"/>
    <x v="7"/>
    <x v="11"/>
    <x v="33"/>
    <x v="3"/>
    <m/>
    <m/>
    <x v="2"/>
    <m/>
    <x v="12"/>
    <m/>
    <n v="405"/>
    <m/>
    <m/>
    <m/>
    <n v="20"/>
    <m/>
    <m/>
    <n v="4"/>
    <n v="175"/>
    <n v="0"/>
    <n v="9"/>
    <n v="29"/>
    <m/>
    <m/>
    <m/>
    <x v="1"/>
    <m/>
  </r>
  <r>
    <x v="3"/>
    <n v="401008"/>
    <x v="632"/>
    <x v="2"/>
    <x v="7"/>
    <x v="11"/>
    <x v="33"/>
    <x v="3"/>
    <m/>
    <m/>
    <x v="3"/>
    <m/>
    <x v="12"/>
    <m/>
    <n v="400"/>
    <m/>
    <m/>
    <m/>
    <n v="19"/>
    <m/>
    <m/>
    <n v="4"/>
    <n v="175"/>
    <n v="0"/>
    <n v="9"/>
    <n v="28"/>
    <m/>
    <m/>
    <m/>
    <x v="1"/>
    <m/>
  </r>
  <r>
    <x v="3"/>
    <n v="401008"/>
    <x v="632"/>
    <x v="2"/>
    <x v="7"/>
    <x v="11"/>
    <x v="33"/>
    <x v="3"/>
    <m/>
    <m/>
    <x v="4"/>
    <m/>
    <x v="11"/>
    <m/>
    <n v="435"/>
    <m/>
    <m/>
    <m/>
    <n v="21"/>
    <m/>
    <m/>
    <n v="4"/>
    <n v="175"/>
    <n v="0"/>
    <n v="8"/>
    <n v="29"/>
    <m/>
    <m/>
    <m/>
    <x v="1"/>
    <m/>
  </r>
  <r>
    <x v="3"/>
    <n v="401009"/>
    <x v="633"/>
    <x v="2"/>
    <x v="7"/>
    <x v="11"/>
    <x v="33"/>
    <x v="3"/>
    <m/>
    <n v="1009"/>
    <x v="1"/>
    <m/>
    <x v="12"/>
    <m/>
    <n v="405"/>
    <m/>
    <m/>
    <m/>
    <n v="18"/>
    <m/>
    <m/>
    <n v="4"/>
    <n v="175"/>
    <n v="0"/>
    <n v="9"/>
    <n v="27"/>
    <m/>
    <m/>
    <m/>
    <x v="1"/>
    <m/>
  </r>
  <r>
    <x v="3"/>
    <n v="401009"/>
    <x v="633"/>
    <x v="2"/>
    <x v="7"/>
    <x v="11"/>
    <x v="33"/>
    <x v="3"/>
    <m/>
    <m/>
    <x v="2"/>
    <m/>
    <x v="12"/>
    <m/>
    <n v="400"/>
    <m/>
    <m/>
    <m/>
    <n v="18"/>
    <m/>
    <m/>
    <n v="4"/>
    <n v="175"/>
    <n v="0"/>
    <n v="9"/>
    <n v="27"/>
    <m/>
    <m/>
    <m/>
    <x v="1"/>
    <m/>
  </r>
  <r>
    <x v="3"/>
    <n v="401009"/>
    <x v="633"/>
    <x v="2"/>
    <x v="7"/>
    <x v="11"/>
    <x v="33"/>
    <x v="3"/>
    <m/>
    <m/>
    <x v="3"/>
    <m/>
    <x v="12"/>
    <m/>
    <n v="395"/>
    <m/>
    <m/>
    <m/>
    <n v="17"/>
    <m/>
    <m/>
    <n v="4"/>
    <n v="175"/>
    <n v="0"/>
    <n v="9"/>
    <n v="26"/>
    <m/>
    <m/>
    <m/>
    <x v="1"/>
    <m/>
  </r>
  <r>
    <x v="3"/>
    <n v="401009"/>
    <x v="633"/>
    <x v="2"/>
    <x v="7"/>
    <x v="11"/>
    <x v="33"/>
    <x v="3"/>
    <m/>
    <m/>
    <x v="4"/>
    <m/>
    <x v="12"/>
    <m/>
    <n v="435"/>
    <m/>
    <m/>
    <m/>
    <n v="18"/>
    <m/>
    <m/>
    <n v="4"/>
    <n v="175"/>
    <n v="0"/>
    <n v="9"/>
    <n v="27"/>
    <m/>
    <m/>
    <m/>
    <x v="1"/>
    <m/>
  </r>
  <r>
    <x v="3"/>
    <n v="401010"/>
    <x v="634"/>
    <x v="2"/>
    <x v="7"/>
    <x v="11"/>
    <x v="33"/>
    <x v="3"/>
    <m/>
    <n v="1010"/>
    <x v="1"/>
    <m/>
    <x v="11"/>
    <m/>
    <n v="440"/>
    <m/>
    <m/>
    <m/>
    <n v="19"/>
    <m/>
    <m/>
    <n v="4"/>
    <n v="175"/>
    <n v="0"/>
    <n v="8"/>
    <n v="27"/>
    <m/>
    <m/>
    <m/>
    <x v="1"/>
    <m/>
  </r>
  <r>
    <x v="3"/>
    <n v="401010"/>
    <x v="634"/>
    <x v="2"/>
    <x v="7"/>
    <x v="11"/>
    <x v="33"/>
    <x v="3"/>
    <m/>
    <m/>
    <x v="2"/>
    <m/>
    <x v="12"/>
    <m/>
    <n v="448"/>
    <m/>
    <m/>
    <m/>
    <n v="20"/>
    <m/>
    <m/>
    <n v="4"/>
    <n v="175"/>
    <n v="0"/>
    <n v="9"/>
    <n v="29"/>
    <m/>
    <m/>
    <m/>
    <x v="1"/>
    <m/>
  </r>
  <r>
    <x v="3"/>
    <n v="401010"/>
    <x v="634"/>
    <x v="2"/>
    <x v="7"/>
    <x v="11"/>
    <x v="33"/>
    <x v="3"/>
    <m/>
    <m/>
    <x v="3"/>
    <m/>
    <x v="12"/>
    <m/>
    <n v="378"/>
    <m/>
    <m/>
    <m/>
    <n v="19"/>
    <m/>
    <m/>
    <n v="4"/>
    <n v="175"/>
    <n v="0"/>
    <n v="9"/>
    <n v="28"/>
    <m/>
    <m/>
    <m/>
    <x v="1"/>
    <m/>
  </r>
  <r>
    <x v="3"/>
    <n v="401010"/>
    <x v="634"/>
    <x v="2"/>
    <x v="7"/>
    <x v="11"/>
    <x v="33"/>
    <x v="3"/>
    <m/>
    <m/>
    <x v="4"/>
    <m/>
    <x v="12"/>
    <m/>
    <n v="465"/>
    <m/>
    <m/>
    <m/>
    <n v="19"/>
    <m/>
    <m/>
    <n v="4"/>
    <n v="175"/>
    <n v="0"/>
    <n v="9"/>
    <n v="28"/>
    <m/>
    <m/>
    <m/>
    <x v="1"/>
    <m/>
  </r>
  <r>
    <x v="3"/>
    <n v="401020"/>
    <x v="635"/>
    <x v="2"/>
    <x v="7"/>
    <x v="11"/>
    <x v="33"/>
    <x v="3"/>
    <m/>
    <n v="1020"/>
    <x v="1"/>
    <m/>
    <x v="12"/>
    <m/>
    <n v="400"/>
    <m/>
    <m/>
    <m/>
    <n v="19"/>
    <m/>
    <m/>
    <n v="4"/>
    <n v="175"/>
    <n v="0"/>
    <n v="9"/>
    <n v="28"/>
    <m/>
    <m/>
    <m/>
    <x v="1"/>
    <m/>
  </r>
  <r>
    <x v="3"/>
    <n v="401020"/>
    <x v="635"/>
    <x v="2"/>
    <x v="7"/>
    <x v="11"/>
    <x v="33"/>
    <x v="3"/>
    <m/>
    <m/>
    <x v="2"/>
    <m/>
    <x v="6"/>
    <m/>
    <n v="430"/>
    <m/>
    <m/>
    <m/>
    <n v="20"/>
    <m/>
    <m/>
    <n v="4"/>
    <n v="175"/>
    <n v="0"/>
    <n v="10"/>
    <n v="30"/>
    <m/>
    <m/>
    <m/>
    <x v="1"/>
    <m/>
  </r>
  <r>
    <x v="3"/>
    <n v="401020"/>
    <x v="635"/>
    <x v="2"/>
    <x v="7"/>
    <x v="11"/>
    <x v="33"/>
    <x v="3"/>
    <m/>
    <m/>
    <x v="3"/>
    <m/>
    <x v="12"/>
    <m/>
    <n v="395"/>
    <m/>
    <m/>
    <m/>
    <n v="19"/>
    <m/>
    <m/>
    <n v="4"/>
    <n v="175"/>
    <n v="0"/>
    <n v="9"/>
    <n v="28"/>
    <m/>
    <m/>
    <m/>
    <x v="1"/>
    <m/>
  </r>
  <r>
    <x v="3"/>
    <n v="401020"/>
    <x v="635"/>
    <x v="2"/>
    <x v="7"/>
    <x v="11"/>
    <x v="33"/>
    <x v="3"/>
    <m/>
    <m/>
    <x v="4"/>
    <m/>
    <x v="11"/>
    <m/>
    <n v="440"/>
    <m/>
    <m/>
    <m/>
    <n v="19"/>
    <m/>
    <m/>
    <n v="4"/>
    <n v="175"/>
    <n v="0"/>
    <n v="8"/>
    <n v="27"/>
    <m/>
    <m/>
    <m/>
    <x v="1"/>
    <m/>
  </r>
  <r>
    <x v="3"/>
    <n v="401076"/>
    <x v="636"/>
    <x v="2"/>
    <x v="7"/>
    <x v="7"/>
    <x v="26"/>
    <x v="3"/>
    <m/>
    <n v="1076"/>
    <x v="1"/>
    <n v="0"/>
    <x v="17"/>
    <n v="3"/>
    <n v="35"/>
    <m/>
    <n v="37"/>
    <n v="4"/>
    <n v="3"/>
    <m/>
    <s v="V"/>
    <m/>
    <n v="187.44444444444446"/>
    <n v="0.1973918197984588"/>
    <n v="2.197391819798459"/>
    <n v="9"/>
    <m/>
    <m/>
    <m/>
    <x v="2"/>
    <m/>
  </r>
  <r>
    <x v="3"/>
    <n v="401076"/>
    <x v="636"/>
    <x v="2"/>
    <x v="7"/>
    <x v="7"/>
    <x v="26"/>
    <x v="3"/>
    <m/>
    <m/>
    <x v="2"/>
    <n v="0"/>
    <x v="17"/>
    <n v="3"/>
    <n v="30"/>
    <n v="108"/>
    <n v="34"/>
    <n v="3"/>
    <n v="3"/>
    <m/>
    <s v="V"/>
    <m/>
    <n v="187.44444444444446"/>
    <n v="0.18138707765263781"/>
    <n v="2.1813870776526376"/>
    <n v="8"/>
    <m/>
    <m/>
    <m/>
    <x v="2"/>
    <m/>
  </r>
  <r>
    <x v="3"/>
    <n v="401076"/>
    <x v="636"/>
    <x v="2"/>
    <x v="7"/>
    <x v="7"/>
    <x v="26"/>
    <x v="3"/>
    <m/>
    <m/>
    <x v="3"/>
    <n v="0"/>
    <x v="17"/>
    <n v="3"/>
    <n v="35"/>
    <n v="107"/>
    <n v="21"/>
    <n v="3"/>
    <n v="3"/>
    <m/>
    <s v="V"/>
    <m/>
    <n v="187.44444444444446"/>
    <n v="0.11203319502074688"/>
    <n v="2.1120331950207469"/>
    <n v="8"/>
    <m/>
    <m/>
    <m/>
    <x v="2"/>
    <m/>
  </r>
  <r>
    <x v="3"/>
    <n v="401076"/>
    <x v="636"/>
    <x v="2"/>
    <x v="7"/>
    <x v="7"/>
    <x v="26"/>
    <x v="3"/>
    <m/>
    <m/>
    <x v="4"/>
    <n v="0"/>
    <x v="21"/>
    <n v="3"/>
    <n v="34"/>
    <n v="103"/>
    <n v="29"/>
    <n v="3"/>
    <n v="3"/>
    <m/>
    <s v="V"/>
    <m/>
    <n v="106"/>
    <n v="0.27358490566037735"/>
    <n v="1.2735849056603774"/>
    <n v="7"/>
    <m/>
    <m/>
    <m/>
    <x v="2"/>
    <m/>
  </r>
  <r>
    <x v="3"/>
    <n v="401081"/>
    <x v="637"/>
    <x v="2"/>
    <x v="7"/>
    <x v="7"/>
    <x v="26"/>
    <x v="3"/>
    <m/>
    <n v="1081"/>
    <x v="1"/>
    <n v="0"/>
    <x v="17"/>
    <n v="3"/>
    <n v="38"/>
    <m/>
    <n v="41"/>
    <n v="3"/>
    <n v="4"/>
    <m/>
    <s v="V"/>
    <m/>
    <n v="187.44444444444446"/>
    <n v="0.21873147599288675"/>
    <n v="2.2187314759928869"/>
    <n v="9"/>
    <m/>
    <m/>
    <m/>
    <x v="2"/>
    <m/>
  </r>
  <r>
    <x v="3"/>
    <n v="401081"/>
    <x v="637"/>
    <x v="2"/>
    <x v="7"/>
    <x v="7"/>
    <x v="26"/>
    <x v="3"/>
    <m/>
    <m/>
    <x v="2"/>
    <n v="0"/>
    <x v="17"/>
    <n v="3"/>
    <n v="36"/>
    <n v="121"/>
    <n v="38"/>
    <n v="3"/>
    <n v="4"/>
    <m/>
    <s v="V"/>
    <m/>
    <n v="187.44444444444446"/>
    <n v="0.20272673384706577"/>
    <n v="2.202726733847066"/>
    <n v="9"/>
    <m/>
    <m/>
    <m/>
    <x v="2"/>
    <m/>
  </r>
  <r>
    <x v="3"/>
    <n v="401081"/>
    <x v="637"/>
    <x v="2"/>
    <x v="7"/>
    <x v="7"/>
    <x v="26"/>
    <x v="3"/>
    <m/>
    <m/>
    <x v="3"/>
    <n v="0"/>
    <x v="17"/>
    <n v="3"/>
    <n v="35"/>
    <n v="104"/>
    <n v="17"/>
    <n v="3"/>
    <n v="2"/>
    <m/>
    <s v="V"/>
    <m/>
    <n v="187.44444444444446"/>
    <n v="9.0693538826318906E-2"/>
    <n v="2.090693538826319"/>
    <n v="7"/>
    <m/>
    <m/>
    <m/>
    <x v="2"/>
    <m/>
  </r>
  <r>
    <x v="3"/>
    <n v="401081"/>
    <x v="637"/>
    <x v="2"/>
    <x v="7"/>
    <x v="7"/>
    <x v="26"/>
    <x v="3"/>
    <m/>
    <m/>
    <x v="4"/>
    <n v="0"/>
    <x v="17"/>
    <n v="3"/>
    <n v="32"/>
    <n v="96"/>
    <n v="28"/>
    <n v="3"/>
    <n v="3"/>
    <m/>
    <s v="V"/>
    <m/>
    <n v="187.44444444444446"/>
    <n v="0.14937759336099585"/>
    <n v="2.1493775933609958"/>
    <n v="8"/>
    <m/>
    <m/>
    <m/>
    <x v="2"/>
    <m/>
  </r>
  <r>
    <x v="3"/>
    <n v="401092"/>
    <x v="638"/>
    <x v="2"/>
    <x v="7"/>
    <x v="7"/>
    <x v="26"/>
    <x v="3"/>
    <m/>
    <n v="1092"/>
    <x v="1"/>
    <n v="0"/>
    <x v="21"/>
    <n v="2"/>
    <m/>
    <m/>
    <n v="100"/>
    <n v="3"/>
    <n v="3"/>
    <m/>
    <s v="V"/>
    <m/>
    <n v="106"/>
    <n v="0.94339622641509435"/>
    <n v="1.9433962264150944"/>
    <n v="7"/>
    <m/>
    <m/>
    <m/>
    <x v="2"/>
    <m/>
  </r>
  <r>
    <x v="3"/>
    <n v="401092"/>
    <x v="638"/>
    <x v="2"/>
    <x v="7"/>
    <x v="7"/>
    <x v="26"/>
    <x v="3"/>
    <m/>
    <m/>
    <x v="2"/>
    <n v="0"/>
    <x v="17"/>
    <n v="3"/>
    <n v="35"/>
    <n v="111"/>
    <n v="36"/>
    <n v="4"/>
    <n v="3"/>
    <m/>
    <s v="V"/>
    <m/>
    <n v="187.44444444444446"/>
    <n v="0.19205690574985179"/>
    <n v="2.192056905749852"/>
    <n v="9"/>
    <m/>
    <m/>
    <m/>
    <x v="2"/>
    <m/>
  </r>
  <r>
    <x v="3"/>
    <n v="401092"/>
    <x v="638"/>
    <x v="2"/>
    <x v="7"/>
    <x v="7"/>
    <x v="26"/>
    <x v="3"/>
    <m/>
    <m/>
    <x v="3"/>
    <n v="0"/>
    <x v="17"/>
    <n v="3"/>
    <n v="35"/>
    <n v="95"/>
    <n v="28"/>
    <n v="3"/>
    <n v="2"/>
    <m/>
    <s v="V"/>
    <m/>
    <n v="187.44444444444446"/>
    <n v="0.14937759336099585"/>
    <n v="2.1493775933609958"/>
    <n v="7"/>
    <m/>
    <m/>
    <m/>
    <x v="2"/>
    <m/>
  </r>
  <r>
    <x v="3"/>
    <n v="401092"/>
    <x v="638"/>
    <x v="2"/>
    <x v="7"/>
    <x v="7"/>
    <x v="26"/>
    <x v="3"/>
    <m/>
    <m/>
    <x v="4"/>
    <n v="0"/>
    <x v="21"/>
    <n v="2"/>
    <n v="28"/>
    <n v="44"/>
    <n v="98"/>
    <n v="3"/>
    <n v="2"/>
    <m/>
    <s v="V"/>
    <m/>
    <n v="106"/>
    <n v="0.92452830188679247"/>
    <n v="1.9245283018867925"/>
    <n v="6"/>
    <m/>
    <m/>
    <m/>
    <x v="2"/>
    <m/>
  </r>
  <r>
    <x v="3"/>
    <n v="401082"/>
    <x v="639"/>
    <x v="2"/>
    <x v="7"/>
    <x v="7"/>
    <x v="27"/>
    <x v="3"/>
    <m/>
    <n v="1082"/>
    <x v="1"/>
    <n v="1"/>
    <x v="18"/>
    <n v="4"/>
    <n v="40"/>
    <m/>
    <n v="115"/>
    <n v="4"/>
    <n v="5"/>
    <m/>
    <s v="V"/>
    <m/>
    <n v="196"/>
    <n v="0.58673469387755106"/>
    <n v="3.5867346938775508"/>
    <n v="12"/>
    <m/>
    <m/>
    <m/>
    <x v="2"/>
    <m/>
  </r>
  <r>
    <x v="3"/>
    <n v="401082"/>
    <x v="639"/>
    <x v="2"/>
    <x v="7"/>
    <x v="7"/>
    <x v="27"/>
    <x v="3"/>
    <m/>
    <m/>
    <x v="2"/>
    <n v="2"/>
    <x v="18"/>
    <n v="4"/>
    <n v="41"/>
    <n v="184"/>
    <n v="96"/>
    <n v="4"/>
    <n v="4"/>
    <m/>
    <s v="V"/>
    <m/>
    <n v="196"/>
    <n v="0.48979591836734693"/>
    <n v="3.489795918367347"/>
    <n v="11"/>
    <m/>
    <m/>
    <m/>
    <x v="2"/>
    <m/>
  </r>
  <r>
    <x v="3"/>
    <n v="401082"/>
    <x v="639"/>
    <x v="2"/>
    <x v="7"/>
    <x v="7"/>
    <x v="27"/>
    <x v="3"/>
    <m/>
    <m/>
    <x v="3"/>
    <n v="2"/>
    <x v="18"/>
    <n v="4"/>
    <n v="43"/>
    <n v="184"/>
    <n v="106"/>
    <n v="4"/>
    <n v="4"/>
    <m/>
    <s v="V"/>
    <m/>
    <n v="196"/>
    <n v="0.54081632653061229"/>
    <n v="3.5408163265306123"/>
    <n v="11"/>
    <m/>
    <m/>
    <m/>
    <x v="2"/>
    <m/>
  </r>
  <r>
    <x v="3"/>
    <n v="401082"/>
    <x v="639"/>
    <x v="2"/>
    <x v="7"/>
    <x v="7"/>
    <x v="27"/>
    <x v="3"/>
    <m/>
    <m/>
    <x v="4"/>
    <n v="0"/>
    <x v="18"/>
    <n v="4"/>
    <n v="44"/>
    <n v="191"/>
    <n v="114"/>
    <n v="4"/>
    <n v="5"/>
    <m/>
    <s v="V"/>
    <m/>
    <n v="196"/>
    <n v="0.58163265306122447"/>
    <n v="3.5816326530612246"/>
    <n v="12"/>
    <m/>
    <m/>
    <m/>
    <x v="2"/>
    <m/>
  </r>
  <r>
    <x v="3"/>
    <n v="401109"/>
    <x v="640"/>
    <x v="2"/>
    <x v="7"/>
    <x v="7"/>
    <x v="27"/>
    <x v="3"/>
    <m/>
    <n v="1109"/>
    <x v="1"/>
    <n v="1"/>
    <x v="18"/>
    <n v="4"/>
    <n v="46"/>
    <m/>
    <n v="74"/>
    <n v="4"/>
    <n v="4"/>
    <m/>
    <s v="V"/>
    <m/>
    <n v="196"/>
    <n v="0.37755102040816324"/>
    <n v="3.3775510204081631"/>
    <n v="11"/>
    <m/>
    <m/>
    <m/>
    <x v="2"/>
    <m/>
  </r>
  <r>
    <x v="3"/>
    <n v="401109"/>
    <x v="640"/>
    <x v="2"/>
    <x v="7"/>
    <x v="7"/>
    <x v="27"/>
    <x v="3"/>
    <m/>
    <m/>
    <x v="2"/>
    <n v="1"/>
    <x v="18"/>
    <n v="4"/>
    <n v="47"/>
    <n v="205"/>
    <n v="55"/>
    <n v="3"/>
    <n v="4"/>
    <m/>
    <s v="V"/>
    <m/>
    <n v="196"/>
    <n v="0.28061224489795916"/>
    <n v="3.2806122448979593"/>
    <n v="10"/>
    <m/>
    <m/>
    <m/>
    <x v="2"/>
    <m/>
  </r>
  <r>
    <x v="3"/>
    <n v="401109"/>
    <x v="640"/>
    <x v="2"/>
    <x v="7"/>
    <x v="7"/>
    <x v="27"/>
    <x v="3"/>
    <m/>
    <m/>
    <x v="3"/>
    <n v="0"/>
    <x v="18"/>
    <n v="4"/>
    <n v="47"/>
    <n v="179"/>
    <n v="83"/>
    <n v="3"/>
    <n v="4"/>
    <m/>
    <s v="V"/>
    <m/>
    <n v="196"/>
    <n v="0.42346938775510207"/>
    <n v="3.4234693877551021"/>
    <n v="10"/>
    <m/>
    <m/>
    <m/>
    <x v="2"/>
    <m/>
  </r>
  <r>
    <x v="3"/>
    <n v="401109"/>
    <x v="640"/>
    <x v="2"/>
    <x v="7"/>
    <x v="7"/>
    <x v="27"/>
    <x v="3"/>
    <m/>
    <m/>
    <x v="4"/>
    <n v="2"/>
    <x v="18"/>
    <n v="4"/>
    <n v="49"/>
    <n v="207"/>
    <n v="107"/>
    <n v="4"/>
    <n v="5"/>
    <m/>
    <s v="V"/>
    <m/>
    <n v="196"/>
    <n v="0.54591836734693877"/>
    <n v="3.545918367346939"/>
    <n v="12"/>
    <m/>
    <m/>
    <m/>
    <x v="2"/>
    <m/>
  </r>
  <r>
    <x v="3"/>
    <n v="401113"/>
    <x v="641"/>
    <x v="2"/>
    <x v="7"/>
    <x v="7"/>
    <x v="27"/>
    <x v="3"/>
    <m/>
    <n v="1113"/>
    <x v="1"/>
    <n v="2"/>
    <x v="18"/>
    <n v="4"/>
    <n v="46"/>
    <m/>
    <n v="126"/>
    <n v="5"/>
    <n v="5"/>
    <m/>
    <s v="V"/>
    <m/>
    <n v="196"/>
    <n v="0.6428571428571429"/>
    <n v="3.6428571428571428"/>
    <n v="13"/>
    <m/>
    <m/>
    <m/>
    <x v="2"/>
    <m/>
  </r>
  <r>
    <x v="3"/>
    <n v="401113"/>
    <x v="641"/>
    <x v="2"/>
    <x v="7"/>
    <x v="7"/>
    <x v="27"/>
    <x v="3"/>
    <m/>
    <m/>
    <x v="2"/>
    <n v="1"/>
    <x v="18"/>
    <n v="4"/>
    <n v="50"/>
    <n v="186"/>
    <n v="95"/>
    <n v="4"/>
    <n v="5"/>
    <m/>
    <s v="V"/>
    <m/>
    <n v="196"/>
    <n v="0.48469387755102039"/>
    <n v="3.4846938775510203"/>
    <n v="12"/>
    <m/>
    <m/>
    <m/>
    <x v="2"/>
    <m/>
  </r>
  <r>
    <x v="3"/>
    <n v="401113"/>
    <x v="641"/>
    <x v="2"/>
    <x v="7"/>
    <x v="7"/>
    <x v="27"/>
    <x v="3"/>
    <m/>
    <m/>
    <x v="3"/>
    <n v="2"/>
    <x v="18"/>
    <n v="4"/>
    <n v="45"/>
    <n v="159"/>
    <n v="141"/>
    <n v="4"/>
    <n v="5"/>
    <m/>
    <s v="V"/>
    <m/>
    <n v="196"/>
    <n v="0.71938775510204078"/>
    <n v="3.7193877551020407"/>
    <n v="12"/>
    <m/>
    <m/>
    <m/>
    <x v="2"/>
    <m/>
  </r>
  <r>
    <x v="3"/>
    <n v="401113"/>
    <x v="641"/>
    <x v="2"/>
    <x v="7"/>
    <x v="7"/>
    <x v="27"/>
    <x v="3"/>
    <m/>
    <m/>
    <x v="4"/>
    <n v="1"/>
    <x v="18"/>
    <n v="4"/>
    <n v="57"/>
    <n v="192"/>
    <n v="67"/>
    <n v="4"/>
    <n v="4"/>
    <m/>
    <s v="V"/>
    <m/>
    <n v="196"/>
    <n v="0.34183673469387754"/>
    <n v="3.3418367346938775"/>
    <n v="11"/>
    <m/>
    <m/>
    <m/>
    <x v="2"/>
    <m/>
  </r>
  <r>
    <x v="3"/>
    <n v="401093"/>
    <x v="642"/>
    <x v="2"/>
    <x v="7"/>
    <x v="7"/>
    <x v="28"/>
    <x v="3"/>
    <m/>
    <n v="1093"/>
    <x v="1"/>
    <n v="2"/>
    <x v="20"/>
    <n v="5"/>
    <n v="52"/>
    <m/>
    <n v="166"/>
    <n v="5"/>
    <n v="7"/>
    <m/>
    <s v="V"/>
    <m/>
    <n v="235.55555555555554"/>
    <n v="0.70471698113207548"/>
    <n v="4.7047169811320755"/>
    <n v="16"/>
    <m/>
    <m/>
    <m/>
    <x v="2"/>
    <m/>
  </r>
  <r>
    <x v="3"/>
    <n v="401093"/>
    <x v="642"/>
    <x v="2"/>
    <x v="7"/>
    <x v="7"/>
    <x v="28"/>
    <x v="3"/>
    <m/>
    <m/>
    <x v="2"/>
    <n v="2"/>
    <x v="20"/>
    <n v="5"/>
    <n v="45"/>
    <n v="180"/>
    <n v="141"/>
    <n v="5"/>
    <n v="7"/>
    <m/>
    <s v="V"/>
    <m/>
    <n v="235.55555555555554"/>
    <n v="0.59858490566037736"/>
    <n v="4.5985849056603776"/>
    <n v="16"/>
    <m/>
    <m/>
    <m/>
    <x v="2"/>
    <m/>
  </r>
  <r>
    <x v="3"/>
    <n v="401093"/>
    <x v="642"/>
    <x v="2"/>
    <x v="7"/>
    <x v="7"/>
    <x v="28"/>
    <x v="3"/>
    <m/>
    <m/>
    <x v="3"/>
    <n v="2"/>
    <x v="20"/>
    <n v="5"/>
    <n v="47"/>
    <n v="184"/>
    <n v="85"/>
    <n v="5"/>
    <n v="6"/>
    <m/>
    <s v="V"/>
    <m/>
    <n v="235.55555555555554"/>
    <n v="0.36084905660377359"/>
    <n v="4.3608490566037732"/>
    <n v="15"/>
    <m/>
    <m/>
    <m/>
    <x v="2"/>
    <m/>
  </r>
  <r>
    <x v="3"/>
    <n v="401093"/>
    <x v="642"/>
    <x v="2"/>
    <x v="7"/>
    <x v="7"/>
    <x v="28"/>
    <x v="3"/>
    <m/>
    <m/>
    <x v="4"/>
    <n v="1"/>
    <x v="20"/>
    <n v="5"/>
    <n v="54"/>
    <n v="225"/>
    <n v="126"/>
    <n v="5"/>
    <n v="7"/>
    <m/>
    <s v="V"/>
    <m/>
    <n v="235.55555555555554"/>
    <n v="0.53490566037735854"/>
    <n v="4.5349056603773583"/>
    <n v="16"/>
    <m/>
    <m/>
    <m/>
    <x v="2"/>
    <m/>
  </r>
  <r>
    <x v="3"/>
    <n v="401104"/>
    <x v="643"/>
    <x v="2"/>
    <x v="7"/>
    <x v="7"/>
    <x v="28"/>
    <x v="3"/>
    <m/>
    <n v="1104"/>
    <x v="1"/>
    <n v="1"/>
    <x v="20"/>
    <n v="5"/>
    <n v="48"/>
    <m/>
    <n v="120"/>
    <n v="4"/>
    <n v="6"/>
    <m/>
    <s v="V"/>
    <m/>
    <n v="235.55555555555554"/>
    <n v="0.50943396226415094"/>
    <n v="4.5094339622641506"/>
    <n v="14"/>
    <m/>
    <m/>
    <m/>
    <x v="2"/>
    <m/>
  </r>
  <r>
    <x v="3"/>
    <n v="401104"/>
    <x v="643"/>
    <x v="2"/>
    <x v="7"/>
    <x v="7"/>
    <x v="28"/>
    <x v="3"/>
    <m/>
    <m/>
    <x v="2"/>
    <n v="2"/>
    <x v="20"/>
    <n v="5"/>
    <n v="48"/>
    <n v="181"/>
    <n v="192"/>
    <n v="4"/>
    <n v="6"/>
    <m/>
    <s v="V"/>
    <m/>
    <n v="235.55555555555554"/>
    <n v="0.81509433962264155"/>
    <n v="4.8150943396226413"/>
    <n v="14"/>
    <m/>
    <m/>
    <m/>
    <x v="2"/>
    <m/>
  </r>
  <r>
    <x v="3"/>
    <n v="401104"/>
    <x v="643"/>
    <x v="2"/>
    <x v="7"/>
    <x v="7"/>
    <x v="28"/>
    <x v="3"/>
    <m/>
    <m/>
    <x v="3"/>
    <n v="2"/>
    <x v="20"/>
    <n v="5"/>
    <n v="51"/>
    <n v="195"/>
    <n v="135"/>
    <n v="4"/>
    <n v="7"/>
    <m/>
    <s v="V"/>
    <m/>
    <n v="235.55555555555554"/>
    <n v="0.57311320754716988"/>
    <n v="4.5731132075471699"/>
    <n v="15"/>
    <m/>
    <m/>
    <m/>
    <x v="2"/>
    <m/>
  </r>
  <r>
    <x v="3"/>
    <n v="401104"/>
    <x v="643"/>
    <x v="2"/>
    <x v="7"/>
    <x v="7"/>
    <x v="28"/>
    <x v="3"/>
    <m/>
    <m/>
    <x v="4"/>
    <n v="3"/>
    <x v="20"/>
    <n v="5"/>
    <n v="57"/>
    <n v="211"/>
    <n v="138"/>
    <n v="4"/>
    <n v="9"/>
    <m/>
    <s v="E"/>
    <m/>
    <n v="235.55555555555554"/>
    <n v="0.58584905660377362"/>
    <n v="4.5858490566037737"/>
    <n v="17"/>
    <m/>
    <m/>
    <m/>
    <x v="2"/>
    <m/>
  </r>
  <r>
    <x v="3"/>
    <n v="401107"/>
    <x v="644"/>
    <x v="2"/>
    <x v="7"/>
    <x v="7"/>
    <x v="28"/>
    <x v="3"/>
    <m/>
    <n v="1107"/>
    <x v="1"/>
    <n v="2"/>
    <x v="20"/>
    <n v="5"/>
    <n v="53"/>
    <m/>
    <n v="135"/>
    <n v="5"/>
    <n v="7"/>
    <m/>
    <s v="V"/>
    <m/>
    <n v="235.55555555555554"/>
    <n v="0.57311320754716988"/>
    <n v="4.5731132075471699"/>
    <n v="16"/>
    <m/>
    <m/>
    <m/>
    <x v="2"/>
    <m/>
  </r>
  <r>
    <x v="3"/>
    <n v="401107"/>
    <x v="644"/>
    <x v="2"/>
    <x v="7"/>
    <x v="7"/>
    <x v="28"/>
    <x v="3"/>
    <m/>
    <m/>
    <x v="2"/>
    <n v="4"/>
    <x v="20"/>
    <n v="5"/>
    <n v="50"/>
    <n v="207"/>
    <n v="157"/>
    <n v="5"/>
    <n v="7"/>
    <m/>
    <s v="V"/>
    <m/>
    <n v="235.55555555555554"/>
    <n v="0.66650943396226414"/>
    <n v="4.6665094339622639"/>
    <n v="16"/>
    <m/>
    <m/>
    <m/>
    <x v="2"/>
    <m/>
  </r>
  <r>
    <x v="3"/>
    <n v="401107"/>
    <x v="644"/>
    <x v="2"/>
    <x v="7"/>
    <x v="7"/>
    <x v="28"/>
    <x v="3"/>
    <m/>
    <m/>
    <x v="3"/>
    <n v="3"/>
    <x v="20"/>
    <n v="5"/>
    <n v="53"/>
    <n v="194"/>
    <n v="150"/>
    <n v="5"/>
    <n v="7"/>
    <m/>
    <s v="V"/>
    <m/>
    <n v="235.55555555555554"/>
    <n v="0.6367924528301887"/>
    <n v="4.6367924528301891"/>
    <n v="16"/>
    <m/>
    <m/>
    <m/>
    <x v="2"/>
    <m/>
  </r>
  <r>
    <x v="3"/>
    <n v="401107"/>
    <x v="644"/>
    <x v="2"/>
    <x v="7"/>
    <x v="7"/>
    <x v="28"/>
    <x v="3"/>
    <m/>
    <m/>
    <x v="4"/>
    <n v="2"/>
    <x v="20"/>
    <n v="5"/>
    <n v="49"/>
    <n v="187"/>
    <n v="135"/>
    <n v="5"/>
    <n v="8"/>
    <m/>
    <s v="V"/>
    <m/>
    <n v="235.55555555555554"/>
    <n v="0.57311320754716988"/>
    <n v="4.5731132075471699"/>
    <n v="17"/>
    <m/>
    <m/>
    <m/>
    <x v="2"/>
    <m/>
  </r>
  <r>
    <x v="3"/>
    <n v="401078"/>
    <x v="645"/>
    <x v="2"/>
    <x v="7"/>
    <x v="7"/>
    <x v="29"/>
    <x v="3"/>
    <m/>
    <n v="1078"/>
    <x v="1"/>
    <n v="2"/>
    <x v="19"/>
    <n v="6"/>
    <n v="70"/>
    <m/>
    <n v="156"/>
    <n v="4"/>
    <n v="12"/>
    <m/>
    <s v="DR"/>
    <m/>
    <n v="275.54545454545456"/>
    <n v="0.5661497855493236"/>
    <n v="5.5661497855493236"/>
    <n v="21"/>
    <m/>
    <m/>
    <m/>
    <x v="2"/>
    <m/>
  </r>
  <r>
    <x v="3"/>
    <n v="401078"/>
    <x v="645"/>
    <x v="2"/>
    <x v="7"/>
    <x v="7"/>
    <x v="29"/>
    <x v="3"/>
    <m/>
    <m/>
    <x v="2"/>
    <n v="3"/>
    <x v="19"/>
    <n v="6"/>
    <n v="76"/>
    <n v="248"/>
    <n v="223"/>
    <n v="5"/>
    <n v="11"/>
    <m/>
    <s v="E"/>
    <m/>
    <n v="275.54545454545456"/>
    <n v="0.80930386011217414"/>
    <n v="5.8093038601121743"/>
    <n v="21"/>
    <m/>
    <m/>
    <m/>
    <x v="2"/>
    <m/>
  </r>
  <r>
    <x v="3"/>
    <n v="401078"/>
    <x v="645"/>
    <x v="2"/>
    <x v="7"/>
    <x v="7"/>
    <x v="29"/>
    <x v="3"/>
    <m/>
    <m/>
    <x v="3"/>
    <n v="3"/>
    <x v="19"/>
    <n v="6"/>
    <n v="66"/>
    <n v="249"/>
    <n v="127"/>
    <n v="5"/>
    <n v="10"/>
    <m/>
    <s v="DR"/>
    <m/>
    <n v="275.54545454545456"/>
    <n v="0.46090399208182115"/>
    <n v="5.4609039920818212"/>
    <n v="20"/>
    <m/>
    <m/>
    <m/>
    <x v="2"/>
    <m/>
  </r>
  <r>
    <x v="3"/>
    <n v="401078"/>
    <x v="645"/>
    <x v="2"/>
    <x v="7"/>
    <x v="7"/>
    <x v="29"/>
    <x v="3"/>
    <m/>
    <m/>
    <x v="4"/>
    <n v="3"/>
    <x v="19"/>
    <n v="6"/>
    <n v="73"/>
    <n v="236"/>
    <n v="185"/>
    <n v="5"/>
    <n v="12"/>
    <m/>
    <s v="DR"/>
    <m/>
    <n v="275.54545454545456"/>
    <n v="0.67139557901682612"/>
    <n v="5.671395579016826"/>
    <n v="22"/>
    <m/>
    <m/>
    <m/>
    <x v="2"/>
    <m/>
  </r>
  <r>
    <x v="3"/>
    <n v="401110"/>
    <x v="646"/>
    <x v="2"/>
    <x v="7"/>
    <x v="7"/>
    <x v="29"/>
    <x v="3"/>
    <m/>
    <n v="1110"/>
    <x v="1"/>
    <n v="2"/>
    <x v="19"/>
    <n v="6"/>
    <n v="54"/>
    <m/>
    <n v="125"/>
    <n v="4"/>
    <n v="10"/>
    <m/>
    <s v="E"/>
    <m/>
    <n v="275.54545454545456"/>
    <n v="0.45364566149785546"/>
    <n v="5.4536456614978555"/>
    <n v="19"/>
    <m/>
    <m/>
    <m/>
    <x v="2"/>
    <m/>
  </r>
  <r>
    <x v="3"/>
    <n v="401110"/>
    <x v="646"/>
    <x v="2"/>
    <x v="7"/>
    <x v="7"/>
    <x v="29"/>
    <x v="3"/>
    <m/>
    <m/>
    <x v="2"/>
    <n v="2"/>
    <x v="19"/>
    <n v="6"/>
    <n v="59"/>
    <n v="221"/>
    <n v="113"/>
    <n v="4"/>
    <n v="9"/>
    <m/>
    <s v="E"/>
    <m/>
    <n v="275.54545454545456"/>
    <n v="0.41009567799406133"/>
    <n v="5.410095677994061"/>
    <n v="18"/>
    <m/>
    <m/>
    <m/>
    <x v="2"/>
    <m/>
  </r>
  <r>
    <x v="3"/>
    <n v="401110"/>
    <x v="646"/>
    <x v="2"/>
    <x v="7"/>
    <x v="7"/>
    <x v="29"/>
    <x v="3"/>
    <m/>
    <m/>
    <x v="3"/>
    <n v="3"/>
    <x v="19"/>
    <n v="6"/>
    <n v="59"/>
    <n v="238"/>
    <n v="152"/>
    <n v="5"/>
    <n v="10"/>
    <m/>
    <s v="E"/>
    <m/>
    <n v="275.54545454545456"/>
    <n v="0.55163312438139223"/>
    <n v="5.5516331243813921"/>
    <n v="20"/>
    <m/>
    <m/>
    <m/>
    <x v="2"/>
    <m/>
  </r>
  <r>
    <x v="3"/>
    <n v="401110"/>
    <x v="646"/>
    <x v="2"/>
    <x v="7"/>
    <x v="7"/>
    <x v="29"/>
    <x v="3"/>
    <m/>
    <m/>
    <x v="4"/>
    <n v="2"/>
    <x v="19"/>
    <n v="6"/>
    <n v="70"/>
    <n v="243"/>
    <n v="132"/>
    <n v="4"/>
    <n v="14"/>
    <m/>
    <s v="E"/>
    <m/>
    <n v="275.54545454545456"/>
    <n v="0.47904981854173539"/>
    <n v="5.4790498185417356"/>
    <n v="23"/>
    <m/>
    <m/>
    <m/>
    <x v="2"/>
    <m/>
  </r>
  <r>
    <x v="3"/>
    <n v="401116"/>
    <x v="647"/>
    <x v="2"/>
    <x v="7"/>
    <x v="7"/>
    <x v="29"/>
    <x v="3"/>
    <m/>
    <n v="1116"/>
    <x v="1"/>
    <n v="4"/>
    <x v="19"/>
    <n v="6"/>
    <n v="63"/>
    <m/>
    <n v="188"/>
    <n v="4"/>
    <n v="13"/>
    <m/>
    <s v="DR"/>
    <m/>
    <n v="275.54545454545456"/>
    <n v="0.68228307489277462"/>
    <n v="5.6822830748927746"/>
    <n v="22"/>
    <m/>
    <m/>
    <m/>
    <x v="2"/>
    <m/>
  </r>
  <r>
    <x v="3"/>
    <n v="401116"/>
    <x v="647"/>
    <x v="2"/>
    <x v="7"/>
    <x v="7"/>
    <x v="29"/>
    <x v="3"/>
    <m/>
    <m/>
    <x v="2"/>
    <n v="3"/>
    <x v="19"/>
    <n v="6"/>
    <n v="64"/>
    <n v="232"/>
    <n v="172"/>
    <n v="5"/>
    <n v="12"/>
    <m/>
    <s v="DR"/>
    <m/>
    <n v="275.54545454545456"/>
    <n v="0.62421643022104911"/>
    <n v="5.6242164302210487"/>
    <n v="22"/>
    <m/>
    <m/>
    <m/>
    <x v="2"/>
    <m/>
  </r>
  <r>
    <x v="3"/>
    <n v="401116"/>
    <x v="647"/>
    <x v="2"/>
    <x v="7"/>
    <x v="7"/>
    <x v="29"/>
    <x v="3"/>
    <m/>
    <m/>
    <x v="3"/>
    <n v="2"/>
    <x v="19"/>
    <n v="6"/>
    <n v="60"/>
    <n v="231"/>
    <n v="130"/>
    <n v="5"/>
    <n v="9"/>
    <m/>
    <s v="V"/>
    <m/>
    <n v="275.54545454545456"/>
    <n v="0.47179148795776971"/>
    <n v="5.4717914879577698"/>
    <n v="19"/>
    <m/>
    <m/>
    <m/>
    <x v="2"/>
    <m/>
  </r>
  <r>
    <x v="3"/>
    <n v="401116"/>
    <x v="647"/>
    <x v="2"/>
    <x v="7"/>
    <x v="7"/>
    <x v="29"/>
    <x v="3"/>
    <m/>
    <m/>
    <x v="4"/>
    <n v="1"/>
    <x v="19"/>
    <n v="6"/>
    <n v="63"/>
    <n v="222"/>
    <n v="64"/>
    <n v="5"/>
    <n v="9"/>
    <m/>
    <s v="V"/>
    <m/>
    <n v="275.54545454545456"/>
    <n v="0.23226657868690201"/>
    <n v="5.232266578686902"/>
    <n v="19"/>
    <m/>
    <m/>
    <m/>
    <x v="2"/>
    <m/>
  </r>
  <r>
    <x v="3"/>
    <n v="401086"/>
    <x v="648"/>
    <x v="2"/>
    <x v="7"/>
    <x v="7"/>
    <x v="30"/>
    <x v="3"/>
    <m/>
    <n v="1086"/>
    <x v="1"/>
    <n v="2"/>
    <x v="15"/>
    <n v="8"/>
    <n v="78"/>
    <m/>
    <n v="149"/>
    <n v="4"/>
    <n v="12"/>
    <m/>
    <s v="DR"/>
    <m/>
    <n v="254.73333333333335"/>
    <n v="0.58492541219576022"/>
    <n v="7.5849254121957603"/>
    <n v="23"/>
    <m/>
    <m/>
    <m/>
    <x v="2"/>
    <m/>
  </r>
  <r>
    <x v="3"/>
    <n v="401086"/>
    <x v="648"/>
    <x v="2"/>
    <x v="7"/>
    <x v="7"/>
    <x v="30"/>
    <x v="3"/>
    <m/>
    <m/>
    <x v="2"/>
    <n v="3"/>
    <x v="11"/>
    <n v="9"/>
    <n v="70"/>
    <n v="241"/>
    <n v="55"/>
    <n v="4"/>
    <n v="11"/>
    <m/>
    <s v="DR"/>
    <m/>
    <n v="254.73333333333335"/>
    <n v="0.21591206490447526"/>
    <n v="8.2159120649044759"/>
    <n v="23"/>
    <m/>
    <m/>
    <m/>
    <x v="2"/>
    <m/>
  </r>
  <r>
    <x v="3"/>
    <n v="401086"/>
    <x v="648"/>
    <x v="2"/>
    <x v="7"/>
    <x v="7"/>
    <x v="30"/>
    <x v="3"/>
    <m/>
    <m/>
    <x v="3"/>
    <n v="4"/>
    <x v="16"/>
    <n v="7"/>
    <n v="77"/>
    <n v="231"/>
    <n v="155"/>
    <n v="4"/>
    <n v="15"/>
    <m/>
    <s v="DR"/>
    <m/>
    <n v="304.73333333333335"/>
    <n v="0.50864143513454385"/>
    <n v="6.5086414351345443"/>
    <n v="25"/>
    <m/>
    <m/>
    <m/>
    <x v="2"/>
    <m/>
  </r>
  <r>
    <x v="3"/>
    <n v="401086"/>
    <x v="648"/>
    <x v="2"/>
    <x v="7"/>
    <x v="7"/>
    <x v="30"/>
    <x v="3"/>
    <m/>
    <m/>
    <x v="4"/>
    <n v="2"/>
    <x v="11"/>
    <n v="9"/>
    <n v="80"/>
    <n v="251"/>
    <n v="129"/>
    <n v="4"/>
    <n v="15"/>
    <m/>
    <s v="DR"/>
    <m/>
    <n v="254.73333333333335"/>
    <n v="0.50641193404867835"/>
    <n v="8.5064119340486783"/>
    <n v="27"/>
    <m/>
    <m/>
    <m/>
    <x v="2"/>
    <m/>
  </r>
  <r>
    <x v="3"/>
    <n v="401105"/>
    <x v="649"/>
    <x v="2"/>
    <x v="7"/>
    <x v="7"/>
    <x v="30"/>
    <x v="3"/>
    <m/>
    <n v="1105"/>
    <x v="1"/>
    <n v="2"/>
    <x v="16"/>
    <n v="7"/>
    <n v="93"/>
    <m/>
    <n v="112"/>
    <n v="4"/>
    <n v="12"/>
    <m/>
    <s v="DR"/>
    <m/>
    <n v="304.73333333333335"/>
    <n v="0.36753445635528331"/>
    <n v="6.3675344563552834"/>
    <n v="22"/>
    <m/>
    <m/>
    <m/>
    <x v="2"/>
    <m/>
  </r>
  <r>
    <x v="3"/>
    <n v="401105"/>
    <x v="649"/>
    <x v="2"/>
    <x v="7"/>
    <x v="7"/>
    <x v="30"/>
    <x v="3"/>
    <m/>
    <m/>
    <x v="2"/>
    <n v="3"/>
    <x v="16"/>
    <n v="7"/>
    <n v="93"/>
    <n v="272"/>
    <n v="155"/>
    <n v="4"/>
    <n v="17"/>
    <m/>
    <s v="DR"/>
    <m/>
    <n v="304.73333333333335"/>
    <n v="0.50864143513454385"/>
    <n v="6.5086414351345443"/>
    <n v="27"/>
    <m/>
    <m/>
    <m/>
    <x v="2"/>
    <m/>
  </r>
  <r>
    <x v="3"/>
    <n v="401105"/>
    <x v="649"/>
    <x v="2"/>
    <x v="7"/>
    <x v="7"/>
    <x v="30"/>
    <x v="3"/>
    <m/>
    <m/>
    <x v="3"/>
    <n v="2"/>
    <x v="16"/>
    <n v="7"/>
    <n v="88"/>
    <n v="274"/>
    <n v="65"/>
    <n v="3"/>
    <n v="15"/>
    <m/>
    <s v="DR"/>
    <m/>
    <n v="304.73333333333335"/>
    <n v="0.21330124699190547"/>
    <n v="6.2133012469919056"/>
    <n v="24"/>
    <m/>
    <m/>
    <m/>
    <x v="2"/>
    <m/>
  </r>
  <r>
    <x v="3"/>
    <n v="401105"/>
    <x v="649"/>
    <x v="2"/>
    <x v="7"/>
    <x v="7"/>
    <x v="30"/>
    <x v="3"/>
    <m/>
    <m/>
    <x v="4"/>
    <n v="1"/>
    <x v="16"/>
    <n v="7"/>
    <n v="90"/>
    <n v="312"/>
    <n v="42"/>
    <n v="4"/>
    <n v="14"/>
    <m/>
    <s v="DR"/>
    <m/>
    <n v="304.73333333333335"/>
    <n v="0.13782542113323124"/>
    <n v="6.1378254211332308"/>
    <n v="24"/>
    <m/>
    <m/>
    <m/>
    <x v="2"/>
    <m/>
  </r>
  <r>
    <x v="3"/>
    <n v="401112"/>
    <x v="650"/>
    <x v="2"/>
    <x v="7"/>
    <x v="7"/>
    <x v="30"/>
    <x v="3"/>
    <d v="2014-10-21T00:00:00"/>
    <n v="1112"/>
    <x v="1"/>
    <n v="3"/>
    <x v="16"/>
    <n v="7"/>
    <n v="92"/>
    <m/>
    <n v="90"/>
    <n v="4"/>
    <n v="15"/>
    <m/>
    <s v="DR"/>
    <m/>
    <n v="304.73333333333335"/>
    <n v="0.29534018814263835"/>
    <n v="6.2953401881426387"/>
    <n v="25"/>
    <m/>
    <m/>
    <m/>
    <x v="2"/>
    <m/>
  </r>
  <r>
    <x v="3"/>
    <n v="401112"/>
    <x v="650"/>
    <x v="2"/>
    <x v="7"/>
    <x v="7"/>
    <x v="30"/>
    <x v="3"/>
    <m/>
    <m/>
    <x v="2"/>
    <n v="3"/>
    <x v="16"/>
    <n v="7"/>
    <n v="93"/>
    <n v="284"/>
    <n v="84"/>
    <n v="4"/>
    <n v="14"/>
    <m/>
    <s v="DR"/>
    <m/>
    <n v="304.73333333333335"/>
    <n v="0.27565084226646247"/>
    <n v="6.2756508422664625"/>
    <n v="24"/>
    <m/>
    <m/>
    <m/>
    <x v="2"/>
    <m/>
  </r>
  <r>
    <x v="3"/>
    <n v="401112"/>
    <x v="650"/>
    <x v="2"/>
    <x v="7"/>
    <x v="7"/>
    <x v="30"/>
    <x v="3"/>
    <m/>
    <m/>
    <x v="3"/>
    <n v="4"/>
    <x v="16"/>
    <n v="7"/>
    <n v="88"/>
    <n v="284"/>
    <n v="50"/>
    <n v="4"/>
    <n v="16"/>
    <m/>
    <s v="DR"/>
    <m/>
    <n v="304.73333333333335"/>
    <n v="0.16407788230146575"/>
    <n v="6.1640778823014655"/>
    <n v="26"/>
    <m/>
    <m/>
    <m/>
    <x v="2"/>
    <m/>
  </r>
  <r>
    <x v="3"/>
    <n v="401112"/>
    <x v="650"/>
    <x v="2"/>
    <x v="7"/>
    <x v="7"/>
    <x v="30"/>
    <x v="3"/>
    <m/>
    <m/>
    <x v="4"/>
    <n v="1"/>
    <x v="16"/>
    <n v="7"/>
    <n v="78"/>
    <n v="297"/>
    <n v="30"/>
    <n v="4"/>
    <n v="14"/>
    <m/>
    <s v="DR"/>
    <m/>
    <n v="304.73333333333335"/>
    <n v="9.844672938087945E-2"/>
    <n v="6.0984467293808793"/>
    <n v="24"/>
    <m/>
    <m/>
    <m/>
    <x v="2"/>
    <m/>
  </r>
  <r>
    <x v="3"/>
    <n v="401100"/>
    <x v="651"/>
    <x v="2"/>
    <x v="7"/>
    <x v="7"/>
    <x v="31"/>
    <x v="3"/>
    <m/>
    <n v="1100"/>
    <x v="1"/>
    <n v="4"/>
    <x v="15"/>
    <n v="8"/>
    <n v="70"/>
    <n v="288"/>
    <n v="17"/>
    <n v="4"/>
    <n v="20"/>
    <m/>
    <s v="DR"/>
    <m/>
    <n v="254.73333333333335"/>
    <n v="6.673645642501963E-2"/>
    <n v="7.0667364564250192"/>
    <n v="31"/>
    <m/>
    <m/>
    <m/>
    <x v="2"/>
    <m/>
  </r>
  <r>
    <x v="3"/>
    <n v="401100"/>
    <x v="651"/>
    <x v="2"/>
    <x v="7"/>
    <x v="7"/>
    <x v="31"/>
    <x v="3"/>
    <m/>
    <m/>
    <x v="2"/>
    <n v="3"/>
    <x v="16"/>
    <n v="7"/>
    <n v="95"/>
    <n v="299"/>
    <n v="260"/>
    <n v="4"/>
    <n v="17"/>
    <m/>
    <s v="DR"/>
    <m/>
    <n v="304.73333333333335"/>
    <n v="0.8532049879676219"/>
    <n v="6.8532049879676222"/>
    <n v="27"/>
    <m/>
    <m/>
    <m/>
    <x v="2"/>
    <m/>
  </r>
  <r>
    <x v="3"/>
    <n v="401100"/>
    <x v="651"/>
    <x v="2"/>
    <x v="7"/>
    <x v="7"/>
    <x v="31"/>
    <x v="3"/>
    <m/>
    <m/>
    <x v="3"/>
    <n v="3"/>
    <x v="15"/>
    <n v="8"/>
    <n v="90"/>
    <n v="332"/>
    <n v="46"/>
    <n v="4"/>
    <n v="18"/>
    <m/>
    <s v="TS"/>
    <m/>
    <n v="254.73333333333335"/>
    <n v="0.18058099973828839"/>
    <n v="7.1805809997382886"/>
    <n v="29"/>
    <m/>
    <m/>
    <m/>
    <x v="2"/>
    <m/>
  </r>
  <r>
    <x v="3"/>
    <n v="401100"/>
    <x v="651"/>
    <x v="2"/>
    <x v="7"/>
    <x v="7"/>
    <x v="31"/>
    <x v="3"/>
    <m/>
    <m/>
    <x v="4"/>
    <n v="2"/>
    <x v="15"/>
    <n v="8"/>
    <n v="83"/>
    <n v="322"/>
    <n v="37"/>
    <n v="4"/>
    <n v="19"/>
    <m/>
    <s v="DR"/>
    <m/>
    <n v="254.73333333333335"/>
    <n v="0.14524993457210153"/>
    <n v="7.1452499345721012"/>
    <n v="30"/>
    <m/>
    <m/>
    <m/>
    <x v="2"/>
    <m/>
  </r>
  <r>
    <x v="3"/>
    <n v="401108"/>
    <x v="652"/>
    <x v="2"/>
    <x v="7"/>
    <x v="7"/>
    <x v="31"/>
    <x v="3"/>
    <m/>
    <n v="1108"/>
    <x v="1"/>
    <n v="2"/>
    <x v="15"/>
    <n v="8"/>
    <n v="90"/>
    <m/>
    <n v="26"/>
    <n v="4"/>
    <n v="19"/>
    <m/>
    <s v="DR"/>
    <m/>
    <n v="254.73333333333335"/>
    <n v="0.10206752159120648"/>
    <n v="7.1020675215912066"/>
    <n v="30"/>
    <m/>
    <m/>
    <m/>
    <x v="2"/>
    <m/>
  </r>
  <r>
    <x v="3"/>
    <n v="401108"/>
    <x v="652"/>
    <x v="2"/>
    <x v="7"/>
    <x v="7"/>
    <x v="31"/>
    <x v="3"/>
    <m/>
    <m/>
    <x v="2"/>
    <n v="2"/>
    <x v="16"/>
    <n v="7"/>
    <n v="92"/>
    <n v="263"/>
    <n v="207"/>
    <n v="4"/>
    <n v="17"/>
    <m/>
    <s v="DR"/>
    <m/>
    <n v="304.73333333333335"/>
    <n v="0.67928243272806821"/>
    <n v="6.6792824327280682"/>
    <n v="27"/>
    <m/>
    <m/>
    <m/>
    <x v="2"/>
    <m/>
  </r>
  <r>
    <x v="3"/>
    <n v="401108"/>
    <x v="652"/>
    <x v="2"/>
    <x v="7"/>
    <x v="7"/>
    <x v="31"/>
    <x v="3"/>
    <m/>
    <m/>
    <x v="3"/>
    <n v="3"/>
    <x v="15"/>
    <n v="8"/>
    <n v="91"/>
    <n v="272"/>
    <n v="40"/>
    <n v="4"/>
    <n v="17"/>
    <m/>
    <s v="DR"/>
    <m/>
    <n v="254.73333333333335"/>
    <n v="0.15702695629416383"/>
    <n v="7.157026956294164"/>
    <n v="28"/>
    <m/>
    <m/>
    <m/>
    <x v="2"/>
    <m/>
  </r>
  <r>
    <x v="3"/>
    <n v="401108"/>
    <x v="652"/>
    <x v="2"/>
    <x v="7"/>
    <x v="7"/>
    <x v="31"/>
    <x v="3"/>
    <m/>
    <m/>
    <x v="4"/>
    <n v="3"/>
    <x v="16"/>
    <n v="7"/>
    <n v="84"/>
    <n v="243"/>
    <n v="198"/>
    <n v="4"/>
    <n v="14"/>
    <m/>
    <s v="DR"/>
    <m/>
    <n v="304.73333333333335"/>
    <n v="0.64974841391380433"/>
    <n v="6.6497484139138043"/>
    <n v="24"/>
    <m/>
    <m/>
    <m/>
    <x v="2"/>
    <m/>
  </r>
  <r>
    <x v="3"/>
    <n v="401115"/>
    <x v="653"/>
    <x v="2"/>
    <x v="7"/>
    <x v="7"/>
    <x v="31"/>
    <x v="3"/>
    <m/>
    <n v="1115"/>
    <x v="1"/>
    <n v="2"/>
    <x v="16"/>
    <n v="7"/>
    <n v="100"/>
    <m/>
    <n v="255"/>
    <n v="4"/>
    <n v="20"/>
    <m/>
    <s v="DR"/>
    <m/>
    <n v="304.73333333333335"/>
    <n v="0.83679719973747535"/>
    <n v="6.8367971997374752"/>
    <n v="30"/>
    <m/>
    <m/>
    <m/>
    <x v="2"/>
    <m/>
  </r>
  <r>
    <x v="3"/>
    <n v="401115"/>
    <x v="653"/>
    <x v="2"/>
    <x v="7"/>
    <x v="7"/>
    <x v="31"/>
    <x v="3"/>
    <m/>
    <m/>
    <x v="2"/>
    <n v="4"/>
    <x v="15"/>
    <n v="8"/>
    <n v="85"/>
    <n v="287"/>
    <n v="40"/>
    <n v="3"/>
    <n v="17"/>
    <m/>
    <s v="TS"/>
    <s v="photo"/>
    <n v="254.73333333333335"/>
    <n v="0.15702695629416383"/>
    <n v="7.157026956294164"/>
    <n v="27"/>
    <m/>
    <m/>
    <m/>
    <x v="2"/>
    <m/>
  </r>
  <r>
    <x v="3"/>
    <n v="401115"/>
    <x v="653"/>
    <x v="2"/>
    <x v="7"/>
    <x v="7"/>
    <x v="31"/>
    <x v="3"/>
    <m/>
    <m/>
    <x v="3"/>
    <n v="4"/>
    <x v="16"/>
    <n v="7"/>
    <n v="92"/>
    <n v="272"/>
    <n v="239"/>
    <n v="3"/>
    <n v="18"/>
    <m/>
    <s v="TS"/>
    <m/>
    <n v="304.73333333333335"/>
    <n v="0.78429227740100627"/>
    <n v="6.7842922774010059"/>
    <n v="27"/>
    <m/>
    <m/>
    <m/>
    <x v="2"/>
    <m/>
  </r>
  <r>
    <x v="3"/>
    <n v="401115"/>
    <x v="653"/>
    <x v="2"/>
    <x v="7"/>
    <x v="7"/>
    <x v="31"/>
    <x v="3"/>
    <m/>
    <m/>
    <x v="4"/>
    <n v="3"/>
    <x v="15"/>
    <n v="8"/>
    <n v="88"/>
    <n v="284"/>
    <n v="70"/>
    <n v="3"/>
    <n v="18"/>
    <m/>
    <s v="TS"/>
    <m/>
    <n v="254.73333333333335"/>
    <n v="0.27479717351478666"/>
    <n v="7.2747971735147869"/>
    <n v="28"/>
    <m/>
    <m/>
    <m/>
    <x v="2"/>
    <m/>
  </r>
  <r>
    <x v="3"/>
    <n v="401102"/>
    <x v="654"/>
    <x v="2"/>
    <x v="7"/>
    <x v="7"/>
    <x v="32"/>
    <x v="3"/>
    <m/>
    <n v="1102"/>
    <x v="1"/>
    <n v="2"/>
    <x v="15"/>
    <n v="8"/>
    <n v="105"/>
    <m/>
    <n v="209"/>
    <n v="3"/>
    <n v="16"/>
    <n v="12"/>
    <s v="TS"/>
    <n v="1"/>
    <n v="254.73333333333335"/>
    <n v="0.82046584663700595"/>
    <n v="7.8204658466370063"/>
    <n v="26"/>
    <m/>
    <m/>
    <m/>
    <x v="2"/>
    <m/>
  </r>
  <r>
    <x v="3"/>
    <n v="401102"/>
    <x v="654"/>
    <x v="2"/>
    <x v="7"/>
    <x v="7"/>
    <x v="32"/>
    <x v="3"/>
    <m/>
    <m/>
    <x v="2"/>
    <n v="4"/>
    <x v="15"/>
    <n v="8"/>
    <n v="103"/>
    <n v="308"/>
    <n v="208"/>
    <n v="3"/>
    <n v="16"/>
    <n v="9"/>
    <s v="TS"/>
    <n v="1"/>
    <n v="254.73333333333335"/>
    <n v="0.81654017272965185"/>
    <n v="7.8165401727296517"/>
    <n v="26"/>
    <m/>
    <m/>
    <m/>
    <x v="2"/>
    <m/>
  </r>
  <r>
    <x v="3"/>
    <n v="401102"/>
    <x v="654"/>
    <x v="2"/>
    <x v="7"/>
    <x v="7"/>
    <x v="32"/>
    <x v="3"/>
    <m/>
    <m/>
    <x v="3"/>
    <n v="3"/>
    <x v="15"/>
    <n v="8"/>
    <n v="107"/>
    <n v="317"/>
    <n v="166"/>
    <n v="3"/>
    <n v="20"/>
    <m/>
    <s v="TS"/>
    <m/>
    <n v="254.73333333333335"/>
    <n v="0.6516618686207799"/>
    <n v="7.6516618686207796"/>
    <n v="30"/>
    <m/>
    <m/>
    <m/>
    <x v="2"/>
    <m/>
  </r>
  <r>
    <x v="3"/>
    <n v="401102"/>
    <x v="654"/>
    <x v="2"/>
    <x v="7"/>
    <x v="7"/>
    <x v="32"/>
    <x v="3"/>
    <m/>
    <m/>
    <x v="4"/>
    <n v="3"/>
    <x v="15"/>
    <n v="8"/>
    <n v="107"/>
    <n v="324"/>
    <n v="283"/>
    <n v="2"/>
    <n v="21"/>
    <n v="12"/>
    <s v="TS"/>
    <n v="2"/>
    <n v="254.73333333333335"/>
    <n v="1.110965715781209"/>
    <n v="8.1109657157812087"/>
    <n v="30"/>
    <m/>
    <m/>
    <m/>
    <x v="2"/>
    <m/>
  </r>
  <r>
    <x v="3"/>
    <n v="401103"/>
    <x v="655"/>
    <x v="2"/>
    <x v="7"/>
    <x v="7"/>
    <x v="32"/>
    <x v="3"/>
    <m/>
    <n v="1103"/>
    <x v="1"/>
    <n v="4"/>
    <x v="15"/>
    <n v="8"/>
    <n v="98"/>
    <m/>
    <n v="192"/>
    <n v="3"/>
    <n v="15"/>
    <n v="12"/>
    <s v="TS"/>
    <n v="1"/>
    <n v="254.73333333333335"/>
    <n v="0.75372939021198637"/>
    <n v="7.7537293902119861"/>
    <n v="25"/>
    <m/>
    <m/>
    <m/>
    <x v="2"/>
    <m/>
  </r>
  <r>
    <x v="3"/>
    <n v="401103"/>
    <x v="655"/>
    <x v="2"/>
    <x v="7"/>
    <x v="7"/>
    <x v="32"/>
    <x v="3"/>
    <m/>
    <m/>
    <x v="2"/>
    <n v="3"/>
    <x v="15"/>
    <n v="8"/>
    <n v="100"/>
    <n v="318"/>
    <n v="152"/>
    <n v="3"/>
    <n v="15"/>
    <n v="10"/>
    <s v="TS"/>
    <n v="1"/>
    <n v="254.73333333333335"/>
    <n v="0.59670243391782252"/>
    <n v="7.5967024339178222"/>
    <n v="25"/>
    <m/>
    <m/>
    <m/>
    <x v="2"/>
    <m/>
  </r>
  <r>
    <x v="3"/>
    <n v="401103"/>
    <x v="655"/>
    <x v="2"/>
    <x v="7"/>
    <x v="7"/>
    <x v="32"/>
    <x v="3"/>
    <m/>
    <m/>
    <x v="3"/>
    <n v="2"/>
    <x v="15"/>
    <n v="8"/>
    <n v="96"/>
    <n v="305"/>
    <n v="148"/>
    <n v="3"/>
    <n v="18"/>
    <n v="10"/>
    <s v="TS"/>
    <n v="1"/>
    <n v="254.73333333333335"/>
    <n v="0.58099973828840612"/>
    <n v="7.5809997382884058"/>
    <n v="28"/>
    <m/>
    <m/>
    <m/>
    <x v="2"/>
    <m/>
  </r>
  <r>
    <x v="3"/>
    <n v="401103"/>
    <x v="655"/>
    <x v="2"/>
    <x v="7"/>
    <x v="7"/>
    <x v="32"/>
    <x v="3"/>
    <m/>
    <m/>
    <x v="4"/>
    <n v="2"/>
    <x v="15"/>
    <n v="8"/>
    <n v="101"/>
    <n v="315"/>
    <n v="150"/>
    <n v="3"/>
    <n v="19"/>
    <n v="9"/>
    <s v="TS"/>
    <n v="1"/>
    <n v="254.73333333333335"/>
    <n v="0.58885108610311432"/>
    <n v="7.588851086103114"/>
    <n v="29"/>
    <m/>
    <m/>
    <m/>
    <x v="2"/>
    <m/>
  </r>
  <r>
    <x v="3"/>
    <n v="401111"/>
    <x v="656"/>
    <x v="2"/>
    <x v="7"/>
    <x v="7"/>
    <x v="32"/>
    <x v="3"/>
    <m/>
    <n v="1111"/>
    <x v="1"/>
    <n v="2"/>
    <x v="15"/>
    <n v="8"/>
    <n v="101"/>
    <m/>
    <n v="139"/>
    <n v="2"/>
    <n v="16"/>
    <n v="8"/>
    <s v="TS"/>
    <n v="2"/>
    <n v="254.73333333333335"/>
    <n v="0.54566867312221923"/>
    <n v="7.5456686731222193"/>
    <n v="25"/>
    <m/>
    <m/>
    <m/>
    <x v="2"/>
    <m/>
  </r>
  <r>
    <x v="3"/>
    <n v="401111"/>
    <x v="656"/>
    <x v="2"/>
    <x v="7"/>
    <x v="7"/>
    <x v="32"/>
    <x v="3"/>
    <m/>
    <m/>
    <x v="2"/>
    <n v="2"/>
    <x v="15"/>
    <n v="8"/>
    <n v="108"/>
    <n v="306"/>
    <n v="230"/>
    <n v="3"/>
    <n v="19"/>
    <n v="9"/>
    <s v="TS"/>
    <n v="1"/>
    <n v="254.73333333333335"/>
    <n v="0.90290499869144203"/>
    <n v="7.9029049986914419"/>
    <n v="29"/>
    <m/>
    <m/>
    <m/>
    <x v="2"/>
    <m/>
  </r>
  <r>
    <x v="3"/>
    <n v="401111"/>
    <x v="656"/>
    <x v="2"/>
    <x v="7"/>
    <x v="7"/>
    <x v="32"/>
    <x v="3"/>
    <m/>
    <m/>
    <x v="3"/>
    <n v="3"/>
    <x v="15"/>
    <n v="8"/>
    <n v="100"/>
    <n v="292"/>
    <n v="168"/>
    <n v="3"/>
    <n v="18"/>
    <n v="6"/>
    <s v="TS"/>
    <n v="1"/>
    <n v="254.73333333333335"/>
    <n v="0.6595132164354881"/>
    <n v="7.6595132164354878"/>
    <n v="28"/>
    <m/>
    <m/>
    <m/>
    <x v="2"/>
    <m/>
  </r>
  <r>
    <x v="3"/>
    <n v="401111"/>
    <x v="656"/>
    <x v="2"/>
    <x v="7"/>
    <x v="7"/>
    <x v="32"/>
    <x v="3"/>
    <m/>
    <m/>
    <x v="4"/>
    <n v="4"/>
    <x v="15"/>
    <n v="8"/>
    <n v="100"/>
    <n v="301"/>
    <n v="199"/>
    <n v="3"/>
    <n v="17"/>
    <n v="10"/>
    <s v="TS"/>
    <n v="1"/>
    <n v="254.73333333333335"/>
    <n v="0.78120910756346507"/>
    <n v="7.7812091075634653"/>
    <n v="27"/>
    <m/>
    <m/>
    <m/>
    <x v="2"/>
    <m/>
  </r>
  <r>
    <x v="3"/>
    <n v="401087"/>
    <x v="657"/>
    <x v="2"/>
    <x v="7"/>
    <x v="7"/>
    <x v="35"/>
    <x v="3"/>
    <m/>
    <s v="Saracen 1087"/>
    <x v="1"/>
    <m/>
    <x v="7"/>
    <m/>
    <n v="218"/>
    <m/>
    <m/>
    <m/>
    <m/>
    <m/>
    <m/>
    <n v="3"/>
    <n v="254.73333333333335"/>
    <n v="0"/>
    <n v="11"/>
    <s v=""/>
    <m/>
    <m/>
    <m/>
    <x v="1"/>
    <m/>
  </r>
  <r>
    <x v="3"/>
    <n v="401087"/>
    <x v="657"/>
    <x v="2"/>
    <x v="7"/>
    <x v="7"/>
    <x v="35"/>
    <x v="3"/>
    <m/>
    <m/>
    <x v="2"/>
    <m/>
    <x v="6"/>
    <m/>
    <n v="240"/>
    <m/>
    <m/>
    <m/>
    <m/>
    <m/>
    <m/>
    <n v="3"/>
    <n v="254.73333333333335"/>
    <n v="0"/>
    <n v="10"/>
    <s v=""/>
    <m/>
    <m/>
    <m/>
    <x v="1"/>
    <m/>
  </r>
  <r>
    <x v="3"/>
    <n v="401087"/>
    <x v="657"/>
    <x v="2"/>
    <x v="7"/>
    <x v="7"/>
    <x v="35"/>
    <x v="3"/>
    <m/>
    <m/>
    <x v="3"/>
    <m/>
    <x v="6"/>
    <m/>
    <n v="177"/>
    <m/>
    <m/>
    <m/>
    <m/>
    <m/>
    <m/>
    <n v="2"/>
    <n v="254.73333333333335"/>
    <n v="0"/>
    <n v="10"/>
    <s v=""/>
    <m/>
    <m/>
    <m/>
    <x v="1"/>
    <m/>
  </r>
  <r>
    <x v="3"/>
    <n v="401087"/>
    <x v="657"/>
    <x v="2"/>
    <x v="7"/>
    <x v="7"/>
    <x v="35"/>
    <x v="3"/>
    <m/>
    <m/>
    <x v="4"/>
    <m/>
    <x v="7"/>
    <m/>
    <n v="210"/>
    <m/>
    <m/>
    <m/>
    <m/>
    <m/>
    <m/>
    <n v="4"/>
    <n v="254.73333333333335"/>
    <n v="0"/>
    <n v="11"/>
    <s v=""/>
    <m/>
    <m/>
    <m/>
    <x v="1"/>
    <m/>
  </r>
  <r>
    <x v="3"/>
    <n v="401088"/>
    <x v="658"/>
    <x v="2"/>
    <x v="7"/>
    <x v="7"/>
    <x v="35"/>
    <x v="3"/>
    <m/>
    <s v="Saracen 1088"/>
    <x v="1"/>
    <m/>
    <x v="7"/>
    <m/>
    <n v="168"/>
    <m/>
    <m/>
    <m/>
    <m/>
    <m/>
    <m/>
    <n v="3"/>
    <n v="254.73333333333335"/>
    <n v="0"/>
    <n v="11"/>
    <s v=""/>
    <m/>
    <m/>
    <m/>
    <x v="1"/>
    <m/>
  </r>
  <r>
    <x v="3"/>
    <n v="401088"/>
    <x v="658"/>
    <x v="2"/>
    <x v="7"/>
    <x v="7"/>
    <x v="35"/>
    <x v="3"/>
    <m/>
    <m/>
    <x v="2"/>
    <m/>
    <x v="6"/>
    <m/>
    <n v="240"/>
    <m/>
    <m/>
    <m/>
    <m/>
    <m/>
    <m/>
    <n v="4"/>
    <n v="254.73333333333335"/>
    <n v="0"/>
    <n v="10"/>
    <s v=""/>
    <m/>
    <m/>
    <m/>
    <x v="1"/>
    <m/>
  </r>
  <r>
    <x v="3"/>
    <n v="401088"/>
    <x v="658"/>
    <x v="2"/>
    <x v="7"/>
    <x v="7"/>
    <x v="35"/>
    <x v="3"/>
    <m/>
    <m/>
    <x v="3"/>
    <m/>
    <x v="6"/>
    <m/>
    <n v="208"/>
    <m/>
    <m/>
    <m/>
    <m/>
    <m/>
    <m/>
    <n v="3"/>
    <n v="254.73333333333335"/>
    <n v="0"/>
    <n v="10"/>
    <s v=""/>
    <m/>
    <m/>
    <m/>
    <x v="1"/>
    <m/>
  </r>
  <r>
    <x v="3"/>
    <n v="401088"/>
    <x v="658"/>
    <x v="2"/>
    <x v="7"/>
    <x v="7"/>
    <x v="35"/>
    <x v="3"/>
    <m/>
    <m/>
    <x v="4"/>
    <m/>
    <x v="6"/>
    <m/>
    <n v="265"/>
    <m/>
    <m/>
    <m/>
    <m/>
    <m/>
    <m/>
    <n v="4"/>
    <n v="254.73333333333335"/>
    <n v="0"/>
    <n v="10"/>
    <s v=""/>
    <m/>
    <m/>
    <m/>
    <x v="1"/>
    <m/>
  </r>
  <r>
    <x v="3"/>
    <n v="401089"/>
    <x v="659"/>
    <x v="2"/>
    <x v="7"/>
    <x v="7"/>
    <x v="35"/>
    <x v="3"/>
    <m/>
    <s v="Saracen 1089"/>
    <x v="1"/>
    <m/>
    <x v="6"/>
    <m/>
    <n v="220"/>
    <m/>
    <m/>
    <m/>
    <m/>
    <m/>
    <m/>
    <n v="3"/>
    <n v="254.73333333333335"/>
    <n v="0"/>
    <n v="10"/>
    <s v=""/>
    <m/>
    <m/>
    <m/>
    <x v="1"/>
    <m/>
  </r>
  <r>
    <x v="3"/>
    <n v="401089"/>
    <x v="659"/>
    <x v="2"/>
    <x v="7"/>
    <x v="7"/>
    <x v="35"/>
    <x v="3"/>
    <m/>
    <m/>
    <x v="2"/>
    <m/>
    <x v="6"/>
    <m/>
    <n v="225"/>
    <m/>
    <m/>
    <m/>
    <m/>
    <m/>
    <m/>
    <n v="3"/>
    <n v="254.73333333333335"/>
    <n v="0"/>
    <n v="10"/>
    <s v=""/>
    <m/>
    <m/>
    <m/>
    <x v="1"/>
    <m/>
  </r>
  <r>
    <x v="3"/>
    <n v="401089"/>
    <x v="659"/>
    <x v="2"/>
    <x v="7"/>
    <x v="7"/>
    <x v="35"/>
    <x v="3"/>
    <m/>
    <m/>
    <x v="3"/>
    <m/>
    <x v="6"/>
    <m/>
    <n v="275"/>
    <m/>
    <m/>
    <m/>
    <m/>
    <m/>
    <m/>
    <n v="3"/>
    <n v="254.73333333333335"/>
    <n v="0"/>
    <n v="10"/>
    <s v=""/>
    <m/>
    <m/>
    <m/>
    <x v="1"/>
    <m/>
  </r>
  <r>
    <x v="3"/>
    <n v="401089"/>
    <x v="659"/>
    <x v="2"/>
    <x v="7"/>
    <x v="7"/>
    <x v="35"/>
    <x v="3"/>
    <m/>
    <m/>
    <x v="4"/>
    <m/>
    <x v="6"/>
    <m/>
    <n v="245"/>
    <m/>
    <m/>
    <m/>
    <m/>
    <m/>
    <m/>
    <n v="3"/>
    <n v="254.73333333333335"/>
    <n v="0"/>
    <n v="10"/>
    <s v=""/>
    <m/>
    <m/>
    <m/>
    <x v="1"/>
    <m/>
  </r>
  <r>
    <x v="3"/>
    <n v="401096"/>
    <x v="660"/>
    <x v="2"/>
    <x v="7"/>
    <x v="7"/>
    <x v="35"/>
    <x v="3"/>
    <m/>
    <s v="Saracen 1096"/>
    <x v="1"/>
    <m/>
    <x v="6"/>
    <m/>
    <n v="165"/>
    <m/>
    <m/>
    <m/>
    <m/>
    <m/>
    <m/>
    <n v="3"/>
    <n v="254.73333333333335"/>
    <n v="0"/>
    <n v="10"/>
    <s v=""/>
    <m/>
    <m/>
    <m/>
    <x v="1"/>
    <m/>
  </r>
  <r>
    <x v="3"/>
    <n v="401096"/>
    <x v="660"/>
    <x v="2"/>
    <x v="7"/>
    <x v="7"/>
    <x v="35"/>
    <x v="3"/>
    <m/>
    <m/>
    <x v="2"/>
    <m/>
    <x v="6"/>
    <m/>
    <n v="198"/>
    <m/>
    <m/>
    <m/>
    <m/>
    <m/>
    <m/>
    <n v="3"/>
    <n v="254.73333333333335"/>
    <n v="0"/>
    <n v="10"/>
    <s v=""/>
    <m/>
    <m/>
    <m/>
    <x v="1"/>
    <m/>
  </r>
  <r>
    <x v="3"/>
    <n v="401096"/>
    <x v="660"/>
    <x v="2"/>
    <x v="7"/>
    <x v="7"/>
    <x v="35"/>
    <x v="3"/>
    <m/>
    <m/>
    <x v="3"/>
    <m/>
    <x v="9"/>
    <m/>
    <n v="215"/>
    <m/>
    <m/>
    <m/>
    <m/>
    <m/>
    <m/>
    <n v="3"/>
    <n v="254.73333333333335"/>
    <n v="0"/>
    <n v="12"/>
    <s v=""/>
    <m/>
    <m/>
    <m/>
    <x v="1"/>
    <m/>
  </r>
  <r>
    <x v="3"/>
    <n v="401096"/>
    <x v="660"/>
    <x v="2"/>
    <x v="7"/>
    <x v="7"/>
    <x v="35"/>
    <x v="3"/>
    <m/>
    <m/>
    <x v="4"/>
    <m/>
    <x v="7"/>
    <m/>
    <n v="175"/>
    <m/>
    <m/>
    <m/>
    <m/>
    <m/>
    <m/>
    <n v="3"/>
    <n v="254.73333333333335"/>
    <n v="0"/>
    <n v="11"/>
    <s v=""/>
    <m/>
    <m/>
    <m/>
    <x v="1"/>
    <m/>
  </r>
  <r>
    <x v="3"/>
    <n v="401101"/>
    <x v="661"/>
    <x v="2"/>
    <x v="7"/>
    <x v="7"/>
    <x v="35"/>
    <x v="3"/>
    <m/>
    <s v="Saracen 1101"/>
    <x v="1"/>
    <m/>
    <x v="6"/>
    <m/>
    <n v="200"/>
    <m/>
    <m/>
    <m/>
    <m/>
    <m/>
    <m/>
    <n v="3"/>
    <n v="254.73333333333335"/>
    <n v="0"/>
    <n v="10"/>
    <s v=""/>
    <m/>
    <m/>
    <m/>
    <x v="1"/>
    <m/>
  </r>
  <r>
    <x v="3"/>
    <n v="401101"/>
    <x v="661"/>
    <x v="2"/>
    <x v="7"/>
    <x v="7"/>
    <x v="35"/>
    <x v="3"/>
    <m/>
    <m/>
    <x v="2"/>
    <m/>
    <x v="7"/>
    <m/>
    <n v="240"/>
    <m/>
    <m/>
    <m/>
    <m/>
    <m/>
    <m/>
    <n v="3"/>
    <n v="254.73333333333335"/>
    <n v="0"/>
    <n v="11"/>
    <s v=""/>
    <m/>
    <m/>
    <m/>
    <x v="1"/>
    <m/>
  </r>
  <r>
    <x v="3"/>
    <n v="401101"/>
    <x v="661"/>
    <x v="2"/>
    <x v="7"/>
    <x v="7"/>
    <x v="35"/>
    <x v="3"/>
    <m/>
    <m/>
    <x v="3"/>
    <m/>
    <x v="6"/>
    <m/>
    <n v="205"/>
    <m/>
    <m/>
    <m/>
    <m/>
    <m/>
    <m/>
    <n v="3"/>
    <n v="254.73333333333335"/>
    <n v="0"/>
    <n v="10"/>
    <s v=""/>
    <m/>
    <m/>
    <m/>
    <x v="1"/>
    <m/>
  </r>
  <r>
    <x v="3"/>
    <n v="401101"/>
    <x v="661"/>
    <x v="2"/>
    <x v="7"/>
    <x v="7"/>
    <x v="35"/>
    <x v="3"/>
    <m/>
    <m/>
    <x v="4"/>
    <m/>
    <x v="6"/>
    <m/>
    <n v="225"/>
    <m/>
    <m/>
    <m/>
    <m/>
    <m/>
    <m/>
    <n v="3"/>
    <n v="254.73333333333335"/>
    <n v="0"/>
    <n v="10"/>
    <s v=""/>
    <m/>
    <m/>
    <m/>
    <x v="1"/>
    <m/>
  </r>
  <r>
    <x v="3"/>
    <n v="401077"/>
    <x v="662"/>
    <x v="2"/>
    <x v="7"/>
    <x v="7"/>
    <x v="36"/>
    <x v="3"/>
    <m/>
    <s v="Saracen 1077"/>
    <x v="1"/>
    <m/>
    <x v="12"/>
    <m/>
    <n v="270"/>
    <m/>
    <m/>
    <m/>
    <m/>
    <m/>
    <m/>
    <n v="3"/>
    <n v="254.73333333333335"/>
    <n v="0"/>
    <n v="9"/>
    <s v=""/>
    <m/>
    <m/>
    <m/>
    <x v="1"/>
    <m/>
  </r>
  <r>
    <x v="3"/>
    <n v="401077"/>
    <x v="662"/>
    <x v="2"/>
    <x v="7"/>
    <x v="7"/>
    <x v="36"/>
    <x v="3"/>
    <m/>
    <m/>
    <x v="2"/>
    <m/>
    <x v="6"/>
    <m/>
    <n v="285"/>
    <m/>
    <m/>
    <m/>
    <m/>
    <m/>
    <m/>
    <n v="3"/>
    <n v="254.73333333333335"/>
    <n v="0"/>
    <n v="10"/>
    <s v=""/>
    <m/>
    <m/>
    <m/>
    <x v="1"/>
    <m/>
  </r>
  <r>
    <x v="3"/>
    <n v="401077"/>
    <x v="662"/>
    <x v="2"/>
    <x v="7"/>
    <x v="7"/>
    <x v="36"/>
    <x v="3"/>
    <m/>
    <m/>
    <x v="3"/>
    <m/>
    <x v="12"/>
    <m/>
    <n v="310"/>
    <m/>
    <m/>
    <m/>
    <m/>
    <m/>
    <m/>
    <n v="3"/>
    <n v="254.73333333333335"/>
    <n v="0"/>
    <n v="9"/>
    <s v=""/>
    <m/>
    <m/>
    <m/>
    <x v="1"/>
    <m/>
  </r>
  <r>
    <x v="3"/>
    <n v="401077"/>
    <x v="662"/>
    <x v="2"/>
    <x v="7"/>
    <x v="7"/>
    <x v="36"/>
    <x v="3"/>
    <m/>
    <m/>
    <x v="4"/>
    <m/>
    <x v="6"/>
    <m/>
    <n v="280"/>
    <m/>
    <m/>
    <m/>
    <m/>
    <m/>
    <m/>
    <n v="3"/>
    <n v="254.73333333333335"/>
    <n v="0"/>
    <n v="10"/>
    <s v=""/>
    <m/>
    <m/>
    <m/>
    <x v="1"/>
    <m/>
  </r>
  <r>
    <x v="3"/>
    <n v="401091"/>
    <x v="663"/>
    <x v="2"/>
    <x v="7"/>
    <x v="7"/>
    <x v="36"/>
    <x v="3"/>
    <m/>
    <s v="Saracen1091"/>
    <x v="1"/>
    <m/>
    <x v="6"/>
    <m/>
    <n v="295"/>
    <m/>
    <m/>
    <m/>
    <m/>
    <m/>
    <m/>
    <n v="3"/>
    <n v="254.73333333333335"/>
    <n v="0"/>
    <n v="10"/>
    <s v=""/>
    <m/>
    <m/>
    <m/>
    <x v="1"/>
    <m/>
  </r>
  <r>
    <x v="3"/>
    <n v="401091"/>
    <x v="663"/>
    <x v="2"/>
    <x v="7"/>
    <x v="7"/>
    <x v="36"/>
    <x v="3"/>
    <m/>
    <m/>
    <x v="2"/>
    <m/>
    <x v="6"/>
    <m/>
    <n v="305"/>
    <m/>
    <m/>
    <m/>
    <m/>
    <m/>
    <m/>
    <n v="4"/>
    <n v="254.73333333333335"/>
    <n v="0"/>
    <n v="10"/>
    <s v=""/>
    <m/>
    <m/>
    <m/>
    <x v="1"/>
    <m/>
  </r>
  <r>
    <x v="3"/>
    <n v="401091"/>
    <x v="663"/>
    <x v="2"/>
    <x v="7"/>
    <x v="7"/>
    <x v="36"/>
    <x v="3"/>
    <m/>
    <m/>
    <x v="3"/>
    <m/>
    <x v="12"/>
    <m/>
    <n v="242"/>
    <m/>
    <m/>
    <m/>
    <m/>
    <m/>
    <m/>
    <n v="3"/>
    <n v="254.73333333333335"/>
    <n v="0"/>
    <n v="9"/>
    <s v=""/>
    <m/>
    <m/>
    <m/>
    <x v="1"/>
    <m/>
  </r>
  <r>
    <x v="3"/>
    <n v="401091"/>
    <x v="663"/>
    <x v="2"/>
    <x v="7"/>
    <x v="7"/>
    <x v="36"/>
    <x v="3"/>
    <m/>
    <m/>
    <x v="4"/>
    <m/>
    <x v="12"/>
    <m/>
    <n v="238"/>
    <m/>
    <m/>
    <m/>
    <m/>
    <m/>
    <m/>
    <n v="3"/>
    <n v="254.73333333333335"/>
    <n v="0"/>
    <n v="9"/>
    <s v=""/>
    <m/>
    <m/>
    <m/>
    <x v="1"/>
    <m/>
  </r>
  <r>
    <x v="3"/>
    <n v="401098"/>
    <x v="664"/>
    <x v="2"/>
    <x v="7"/>
    <x v="7"/>
    <x v="36"/>
    <x v="3"/>
    <m/>
    <s v="Saracen1098"/>
    <x v="1"/>
    <m/>
    <x v="7"/>
    <m/>
    <n v="215"/>
    <m/>
    <m/>
    <m/>
    <m/>
    <m/>
    <m/>
    <n v="3"/>
    <n v="254.73333333333335"/>
    <n v="0"/>
    <n v="11"/>
    <s v=""/>
    <m/>
    <m/>
    <m/>
    <x v="1"/>
    <m/>
  </r>
  <r>
    <x v="3"/>
    <n v="401098"/>
    <x v="664"/>
    <x v="2"/>
    <x v="7"/>
    <x v="7"/>
    <x v="36"/>
    <x v="3"/>
    <m/>
    <m/>
    <x v="2"/>
    <m/>
    <x v="7"/>
    <m/>
    <n v="233"/>
    <m/>
    <m/>
    <m/>
    <m/>
    <m/>
    <m/>
    <n v="3"/>
    <n v="254.73333333333335"/>
    <n v="0"/>
    <n v="11"/>
    <s v=""/>
    <m/>
    <m/>
    <m/>
    <x v="1"/>
    <m/>
  </r>
  <r>
    <x v="3"/>
    <n v="401098"/>
    <x v="664"/>
    <x v="2"/>
    <x v="7"/>
    <x v="7"/>
    <x v="36"/>
    <x v="3"/>
    <m/>
    <m/>
    <x v="3"/>
    <m/>
    <x v="9"/>
    <m/>
    <n v="175"/>
    <m/>
    <m/>
    <m/>
    <m/>
    <m/>
    <m/>
    <n v="3"/>
    <n v="254.73333333333335"/>
    <n v="0"/>
    <n v="12"/>
    <s v=""/>
    <m/>
    <m/>
    <m/>
    <x v="1"/>
    <m/>
  </r>
  <r>
    <x v="3"/>
    <n v="401099"/>
    <x v="665"/>
    <x v="2"/>
    <x v="7"/>
    <x v="7"/>
    <x v="36"/>
    <x v="3"/>
    <m/>
    <s v="Saracen 1099"/>
    <x v="1"/>
    <m/>
    <x v="6"/>
    <m/>
    <n v="220"/>
    <m/>
    <m/>
    <m/>
    <m/>
    <m/>
    <m/>
    <n v="3"/>
    <n v="254.73333333333335"/>
    <n v="0"/>
    <n v="10"/>
    <s v=""/>
    <m/>
    <m/>
    <m/>
    <x v="1"/>
    <m/>
  </r>
  <r>
    <x v="3"/>
    <n v="401099"/>
    <x v="665"/>
    <x v="2"/>
    <x v="7"/>
    <x v="7"/>
    <x v="36"/>
    <x v="3"/>
    <m/>
    <m/>
    <x v="2"/>
    <m/>
    <x v="7"/>
    <m/>
    <n v="230"/>
    <m/>
    <m/>
    <m/>
    <m/>
    <m/>
    <m/>
    <n v="3"/>
    <n v="254.73333333333335"/>
    <n v="0"/>
    <n v="11"/>
    <s v=""/>
    <m/>
    <m/>
    <m/>
    <x v="1"/>
    <m/>
  </r>
  <r>
    <x v="3"/>
    <n v="401099"/>
    <x v="665"/>
    <x v="2"/>
    <x v="7"/>
    <x v="7"/>
    <x v="36"/>
    <x v="3"/>
    <m/>
    <m/>
    <x v="3"/>
    <m/>
    <x v="6"/>
    <m/>
    <n v="210"/>
    <m/>
    <m/>
    <m/>
    <m/>
    <m/>
    <m/>
    <n v="3"/>
    <n v="254.73333333333335"/>
    <n v="0"/>
    <n v="10"/>
    <s v=""/>
    <m/>
    <m/>
    <m/>
    <x v="1"/>
    <m/>
  </r>
  <r>
    <x v="3"/>
    <n v="401099"/>
    <x v="665"/>
    <x v="2"/>
    <x v="7"/>
    <x v="7"/>
    <x v="36"/>
    <x v="3"/>
    <m/>
    <m/>
    <x v="4"/>
    <m/>
    <x v="6"/>
    <m/>
    <n v="230"/>
    <m/>
    <m/>
    <m/>
    <m/>
    <m/>
    <m/>
    <n v="3"/>
    <n v="254.73333333333335"/>
    <n v="0"/>
    <n v="10"/>
    <s v=""/>
    <m/>
    <m/>
    <m/>
    <x v="1"/>
    <m/>
  </r>
  <r>
    <x v="3"/>
    <n v="401114"/>
    <x v="666"/>
    <x v="2"/>
    <x v="7"/>
    <x v="7"/>
    <x v="36"/>
    <x v="3"/>
    <d v="2014-12-15T00:00:00"/>
    <s v="Saracen1114"/>
    <x v="1"/>
    <m/>
    <x v="6"/>
    <m/>
    <n v="275"/>
    <m/>
    <m/>
    <m/>
    <m/>
    <m/>
    <m/>
    <n v="3"/>
    <n v="254.73333333333335"/>
    <n v="0"/>
    <n v="10"/>
    <s v=""/>
    <m/>
    <m/>
    <m/>
    <x v="1"/>
    <m/>
  </r>
  <r>
    <x v="3"/>
    <n v="401114"/>
    <x v="666"/>
    <x v="2"/>
    <x v="7"/>
    <x v="7"/>
    <x v="36"/>
    <x v="3"/>
    <m/>
    <m/>
    <x v="2"/>
    <m/>
    <x v="6"/>
    <m/>
    <n v="220"/>
    <m/>
    <m/>
    <m/>
    <m/>
    <m/>
    <m/>
    <n v="3"/>
    <n v="254.73333333333335"/>
    <n v="0"/>
    <n v="10"/>
    <s v=""/>
    <m/>
    <m/>
    <m/>
    <x v="1"/>
    <m/>
  </r>
  <r>
    <x v="3"/>
    <n v="401114"/>
    <x v="666"/>
    <x v="2"/>
    <x v="7"/>
    <x v="7"/>
    <x v="36"/>
    <x v="3"/>
    <m/>
    <m/>
    <x v="3"/>
    <m/>
    <x v="7"/>
    <m/>
    <n v="195"/>
    <m/>
    <m/>
    <m/>
    <m/>
    <m/>
    <m/>
    <n v="3"/>
    <n v="254.73333333333335"/>
    <n v="0"/>
    <n v="11"/>
    <s v=""/>
    <m/>
    <m/>
    <m/>
    <x v="1"/>
    <m/>
  </r>
  <r>
    <x v="3"/>
    <n v="401114"/>
    <x v="666"/>
    <x v="2"/>
    <x v="7"/>
    <x v="7"/>
    <x v="36"/>
    <x v="3"/>
    <m/>
    <m/>
    <x v="4"/>
    <m/>
    <x v="7"/>
    <m/>
    <n v="225"/>
    <m/>
    <m/>
    <m/>
    <m/>
    <m/>
    <m/>
    <n v="3"/>
    <n v="254.73333333333335"/>
    <n v="0"/>
    <n v="11"/>
    <s v=""/>
    <m/>
    <m/>
    <m/>
    <x v="1"/>
    <m/>
  </r>
  <r>
    <x v="3"/>
    <n v="400154"/>
    <x v="363"/>
    <x v="2"/>
    <x v="8"/>
    <x v="1"/>
    <x v="44"/>
    <x v="4"/>
    <m/>
    <n v="154"/>
    <x v="1"/>
    <n v="1"/>
    <x v="17"/>
    <n v="4"/>
    <n v="48"/>
    <m/>
    <n v="88"/>
    <n v="4"/>
    <n v="4"/>
    <m/>
    <s v="V"/>
    <m/>
    <n v="179.9"/>
    <n v="0.48916064480266813"/>
    <n v="2.4891606448026682"/>
    <n v="10"/>
    <m/>
    <m/>
    <m/>
    <x v="2"/>
    <m/>
  </r>
  <r>
    <x v="3"/>
    <n v="400154"/>
    <x v="363"/>
    <x v="2"/>
    <x v="8"/>
    <x v="1"/>
    <x v="44"/>
    <x v="4"/>
    <m/>
    <m/>
    <x v="2"/>
    <n v="1"/>
    <x v="17"/>
    <n v="4"/>
    <n v="41"/>
    <n v="163"/>
    <n v="42"/>
    <n v="4"/>
    <n v="3"/>
    <m/>
    <s v="V"/>
    <m/>
    <n v="179.9"/>
    <n v="0.23346303501945526"/>
    <n v="2.2334630350194553"/>
    <n v="9"/>
    <m/>
    <m/>
    <m/>
    <x v="2"/>
    <m/>
  </r>
  <r>
    <x v="3"/>
    <n v="400154"/>
    <x v="363"/>
    <x v="2"/>
    <x v="8"/>
    <x v="1"/>
    <x v="44"/>
    <x v="4"/>
    <m/>
    <m/>
    <x v="3"/>
    <n v="1"/>
    <x v="18"/>
    <n v="4"/>
    <n v="48"/>
    <n v="173"/>
    <n v="141"/>
    <n v="4"/>
    <n v="4"/>
    <m/>
    <s v="V"/>
    <m/>
    <n v="197.875"/>
    <n v="0.71257106759317757"/>
    <n v="3.7125710675931778"/>
    <n v="11"/>
    <m/>
    <m/>
    <m/>
    <x v="2"/>
    <m/>
  </r>
  <r>
    <x v="3"/>
    <n v="400154"/>
    <x v="363"/>
    <x v="2"/>
    <x v="8"/>
    <x v="1"/>
    <x v="44"/>
    <x v="4"/>
    <m/>
    <m/>
    <x v="4"/>
    <n v="0"/>
    <x v="17"/>
    <n v="3"/>
    <n v="32"/>
    <n v="122"/>
    <n v="116"/>
    <n v="4"/>
    <n v="4"/>
    <m/>
    <s v="V"/>
    <m/>
    <n v="179.9"/>
    <n v="0.64480266814897158"/>
    <n v="2.6448026681489716"/>
    <n v="10"/>
    <m/>
    <m/>
    <m/>
    <x v="2"/>
    <m/>
  </r>
  <r>
    <x v="3"/>
    <n v="400160"/>
    <x v="215"/>
    <x v="2"/>
    <x v="8"/>
    <x v="1"/>
    <x v="44"/>
    <x v="4"/>
    <d v="2014-08-11T00:00:00"/>
    <n v="160"/>
    <x v="1"/>
    <n v="0"/>
    <x v="18"/>
    <n v="4"/>
    <n v="51"/>
    <m/>
    <n v="111"/>
    <n v="4"/>
    <n v="4"/>
    <m/>
    <s v="V"/>
    <m/>
    <n v="197.875"/>
    <n v="0.56096020214782061"/>
    <n v="3.5609602021478208"/>
    <n v="11"/>
    <m/>
    <m/>
    <m/>
    <x v="2"/>
    <m/>
  </r>
  <r>
    <x v="3"/>
    <n v="400160"/>
    <x v="215"/>
    <x v="2"/>
    <x v="8"/>
    <x v="1"/>
    <x v="44"/>
    <x v="4"/>
    <m/>
    <m/>
    <x v="2"/>
    <n v="1"/>
    <x v="18"/>
    <n v="4"/>
    <n v="49"/>
    <n v="184"/>
    <n v="151"/>
    <n v="5"/>
    <n v="4"/>
    <m/>
    <s v="V"/>
    <m/>
    <n v="197.875"/>
    <n v="0.76310802274162981"/>
    <n v="3.7631080227416298"/>
    <n v="12"/>
    <m/>
    <m/>
    <m/>
    <x v="2"/>
    <m/>
  </r>
  <r>
    <x v="3"/>
    <n v="400160"/>
    <x v="215"/>
    <x v="2"/>
    <x v="8"/>
    <x v="1"/>
    <x v="44"/>
    <x v="4"/>
    <m/>
    <m/>
    <x v="3"/>
    <n v="1"/>
    <x v="17"/>
    <n v="4"/>
    <n v="42"/>
    <n v="191"/>
    <n v="76"/>
    <n v="3"/>
    <n v="4"/>
    <m/>
    <s v="V"/>
    <m/>
    <n v="179.9"/>
    <n v="0.42245692051139522"/>
    <n v="2.4224569205113951"/>
    <n v="9"/>
    <m/>
    <m/>
    <m/>
    <x v="2"/>
    <m/>
  </r>
  <r>
    <x v="3"/>
    <n v="400160"/>
    <x v="215"/>
    <x v="2"/>
    <x v="8"/>
    <x v="1"/>
    <x v="44"/>
    <x v="4"/>
    <m/>
    <m/>
    <x v="4"/>
    <n v="2"/>
    <x v="18"/>
    <n v="4"/>
    <n v="54"/>
    <n v="187"/>
    <n v="26"/>
    <n v="4"/>
    <n v="6"/>
    <m/>
    <s v="V"/>
    <m/>
    <n v="197.875"/>
    <n v="0.131396083385976"/>
    <n v="3.131396083385976"/>
    <n v="13"/>
    <m/>
    <m/>
    <m/>
    <x v="2"/>
    <m/>
  </r>
  <r>
    <x v="3"/>
    <n v="400193"/>
    <x v="308"/>
    <x v="2"/>
    <x v="8"/>
    <x v="1"/>
    <x v="44"/>
    <x v="4"/>
    <m/>
    <n v="193"/>
    <x v="1"/>
    <n v="1"/>
    <x v="18"/>
    <n v="4"/>
    <n v="58"/>
    <m/>
    <n v="121"/>
    <n v="4"/>
    <n v="4"/>
    <m/>
    <s v="V"/>
    <m/>
    <n v="197.875"/>
    <n v="0.61149715729627285"/>
    <n v="3.6114971572962729"/>
    <n v="11"/>
    <m/>
    <m/>
    <m/>
    <x v="2"/>
    <m/>
  </r>
  <r>
    <x v="3"/>
    <n v="400193"/>
    <x v="308"/>
    <x v="2"/>
    <x v="8"/>
    <x v="1"/>
    <x v="44"/>
    <x v="4"/>
    <m/>
    <m/>
    <x v="2"/>
    <n v="0"/>
    <x v="18"/>
    <n v="4"/>
    <n v="48"/>
    <n v="194"/>
    <n v="94"/>
    <n v="4"/>
    <n v="5"/>
    <m/>
    <s v="V"/>
    <m/>
    <n v="197.875"/>
    <n v="0.47504737839545169"/>
    <n v="3.4750473783954519"/>
    <n v="12"/>
    <m/>
    <m/>
    <m/>
    <x v="2"/>
    <m/>
  </r>
  <r>
    <x v="3"/>
    <n v="400193"/>
    <x v="308"/>
    <x v="2"/>
    <x v="8"/>
    <x v="1"/>
    <x v="44"/>
    <x v="4"/>
    <m/>
    <m/>
    <x v="3"/>
    <n v="1"/>
    <x v="18"/>
    <n v="4"/>
    <n v="49"/>
    <n v="171"/>
    <n v="149"/>
    <n v="5"/>
    <n v="4"/>
    <m/>
    <s v="V"/>
    <m/>
    <n v="197.875"/>
    <n v="0.75300063171193932"/>
    <n v="3.7530006317119393"/>
    <n v="12"/>
    <m/>
    <m/>
    <m/>
    <x v="2"/>
    <m/>
  </r>
  <r>
    <x v="3"/>
    <n v="400193"/>
    <x v="308"/>
    <x v="2"/>
    <x v="8"/>
    <x v="1"/>
    <x v="44"/>
    <x v="4"/>
    <m/>
    <m/>
    <x v="4"/>
    <n v="0"/>
    <x v="17"/>
    <n v="4"/>
    <n v="41"/>
    <n v="158"/>
    <n v="48"/>
    <n v="4"/>
    <n v="4"/>
    <m/>
    <s v="V"/>
    <m/>
    <n v="179.9"/>
    <n v="0.26681489716509171"/>
    <n v="2.2668148971650917"/>
    <n v="10"/>
    <m/>
    <m/>
    <m/>
    <x v="2"/>
    <m/>
  </r>
  <r>
    <x v="3"/>
    <n v="400181"/>
    <x v="232"/>
    <x v="2"/>
    <x v="8"/>
    <x v="1"/>
    <x v="45"/>
    <x v="4"/>
    <m/>
    <n v="181"/>
    <x v="1"/>
    <n v="2"/>
    <x v="20"/>
    <n v="5"/>
    <n v="56"/>
    <m/>
    <n v="172"/>
    <n v="5"/>
    <n v="6"/>
    <m/>
    <m/>
    <m/>
    <n v="204.81818181818181"/>
    <n v="0.83976919662672"/>
    <n v="4.8397691966267198"/>
    <n v="15"/>
    <m/>
    <m/>
    <m/>
    <x v="2"/>
    <m/>
  </r>
  <r>
    <x v="3"/>
    <n v="400181"/>
    <x v="232"/>
    <x v="2"/>
    <x v="8"/>
    <x v="1"/>
    <x v="45"/>
    <x v="4"/>
    <m/>
    <m/>
    <x v="2"/>
    <n v="2"/>
    <x v="20"/>
    <n v="5"/>
    <n v="54"/>
    <n v="214"/>
    <n v="151"/>
    <n v="5"/>
    <n v="6"/>
    <m/>
    <m/>
    <m/>
    <n v="204.81818181818181"/>
    <n v="0.73723923657345758"/>
    <n v="4.7372392365734575"/>
    <n v="15"/>
    <m/>
    <m/>
    <m/>
    <x v="2"/>
    <m/>
  </r>
  <r>
    <x v="3"/>
    <n v="400181"/>
    <x v="232"/>
    <x v="2"/>
    <x v="8"/>
    <x v="1"/>
    <x v="45"/>
    <x v="4"/>
    <m/>
    <m/>
    <x v="3"/>
    <n v="0"/>
    <x v="20"/>
    <n v="5"/>
    <n v="55"/>
    <n v="196"/>
    <n v="125"/>
    <n v="4"/>
    <n v="6"/>
    <m/>
    <m/>
    <m/>
    <n v="204.81818181818181"/>
    <n v="0.61029738126941857"/>
    <n v="4.6102973812694188"/>
    <n v="14"/>
    <m/>
    <m/>
    <m/>
    <x v="2"/>
    <m/>
  </r>
  <r>
    <x v="3"/>
    <n v="400181"/>
    <x v="232"/>
    <x v="2"/>
    <x v="8"/>
    <x v="1"/>
    <x v="45"/>
    <x v="4"/>
    <m/>
    <m/>
    <x v="4"/>
    <n v="1"/>
    <x v="18"/>
    <n v="4"/>
    <n v="45"/>
    <n v="196"/>
    <n v="140"/>
    <n v="4"/>
    <n v="5"/>
    <m/>
    <m/>
    <m/>
    <n v="197.875"/>
    <n v="0.70751737207833232"/>
    <n v="3.7075173720783323"/>
    <n v="12"/>
    <m/>
    <m/>
    <m/>
    <x v="2"/>
    <m/>
  </r>
  <r>
    <x v="3"/>
    <n v="400206"/>
    <x v="394"/>
    <x v="2"/>
    <x v="8"/>
    <x v="1"/>
    <x v="45"/>
    <x v="4"/>
    <m/>
    <n v="206"/>
    <x v="1"/>
    <n v="2"/>
    <x v="20"/>
    <n v="5"/>
    <n v="52"/>
    <m/>
    <n v="165"/>
    <n v="4"/>
    <n v="6"/>
    <m/>
    <m/>
    <m/>
    <n v="204.81818181818181"/>
    <n v="0.80559254327563246"/>
    <n v="4.8055925432756323"/>
    <n v="14"/>
    <m/>
    <m/>
    <m/>
    <x v="2"/>
    <m/>
  </r>
  <r>
    <x v="3"/>
    <n v="400206"/>
    <x v="394"/>
    <x v="2"/>
    <x v="8"/>
    <x v="1"/>
    <x v="45"/>
    <x v="4"/>
    <m/>
    <m/>
    <x v="2"/>
    <n v="1"/>
    <x v="20"/>
    <n v="5"/>
    <n v="50"/>
    <n v="185"/>
    <n v="159"/>
    <n v="4"/>
    <n v="6"/>
    <m/>
    <m/>
    <m/>
    <n v="204.81818181818181"/>
    <n v="0.77629826897470044"/>
    <n v="4.7762982689747009"/>
    <n v="14"/>
    <m/>
    <m/>
    <m/>
    <x v="2"/>
    <m/>
  </r>
  <r>
    <x v="3"/>
    <n v="400206"/>
    <x v="394"/>
    <x v="2"/>
    <x v="8"/>
    <x v="1"/>
    <x v="45"/>
    <x v="4"/>
    <m/>
    <m/>
    <x v="3"/>
    <n v="0"/>
    <x v="18"/>
    <n v="4"/>
    <n v="37"/>
    <n v="172"/>
    <n v="165"/>
    <n v="5"/>
    <n v="5"/>
    <m/>
    <m/>
    <m/>
    <n v="197.875"/>
    <n v="0.83385975994946304"/>
    <n v="3.8338597599494628"/>
    <n v="13"/>
    <m/>
    <m/>
    <m/>
    <x v="2"/>
    <m/>
  </r>
  <r>
    <x v="3"/>
    <n v="400206"/>
    <x v="394"/>
    <x v="2"/>
    <x v="8"/>
    <x v="1"/>
    <x v="45"/>
    <x v="4"/>
    <m/>
    <m/>
    <x v="4"/>
    <n v="0"/>
    <x v="18"/>
    <n v="4"/>
    <n v="36"/>
    <n v="161"/>
    <n v="133"/>
    <n v="5"/>
    <n v="4"/>
    <m/>
    <m/>
    <m/>
    <n v="197.875"/>
    <n v="0.6721415034744157"/>
    <n v="3.6721415034744158"/>
    <n v="12"/>
    <m/>
    <m/>
    <m/>
    <x v="2"/>
    <m/>
  </r>
  <r>
    <x v="3"/>
    <n v="400215"/>
    <x v="667"/>
    <x v="2"/>
    <x v="8"/>
    <x v="1"/>
    <x v="45"/>
    <x v="4"/>
    <m/>
    <n v="215"/>
    <x v="1"/>
    <n v="2"/>
    <x v="20"/>
    <n v="6"/>
    <n v="52"/>
    <m/>
    <n v="42"/>
    <n v="4"/>
    <n v="7"/>
    <m/>
    <m/>
    <m/>
    <n v="204.81818181818181"/>
    <n v="0.20505992010652463"/>
    <n v="4.2050599201065246"/>
    <n v="15"/>
    <m/>
    <m/>
    <m/>
    <x v="2"/>
    <m/>
  </r>
  <r>
    <x v="3"/>
    <n v="400215"/>
    <x v="667"/>
    <x v="2"/>
    <x v="8"/>
    <x v="1"/>
    <x v="45"/>
    <x v="4"/>
    <m/>
    <m/>
    <x v="2"/>
    <n v="1"/>
    <x v="19"/>
    <n v="6"/>
    <n v="55"/>
    <n v="198"/>
    <n v="89"/>
    <n v="4"/>
    <n v="4"/>
    <m/>
    <m/>
    <m/>
    <n v="232.625"/>
    <n v="0.38259000537345511"/>
    <n v="5.382590005373455"/>
    <n v="13"/>
    <m/>
    <m/>
    <m/>
    <x v="2"/>
    <m/>
  </r>
  <r>
    <x v="3"/>
    <n v="400215"/>
    <x v="667"/>
    <x v="2"/>
    <x v="8"/>
    <x v="1"/>
    <x v="45"/>
    <x v="4"/>
    <m/>
    <m/>
    <x v="3"/>
    <n v="1"/>
    <x v="20"/>
    <n v="5"/>
    <n v="54"/>
    <n v="180"/>
    <n v="140"/>
    <n v="4"/>
    <n v="5"/>
    <m/>
    <m/>
    <m/>
    <n v="204.81818181818181"/>
    <n v="0.68353306702174876"/>
    <n v="4.6835330670217488"/>
    <n v="13"/>
    <m/>
    <m/>
    <m/>
    <x v="2"/>
    <m/>
  </r>
  <r>
    <x v="3"/>
    <n v="400215"/>
    <x v="667"/>
    <x v="2"/>
    <x v="8"/>
    <x v="1"/>
    <x v="45"/>
    <x v="4"/>
    <m/>
    <m/>
    <x v="4"/>
    <n v="0"/>
    <x v="18"/>
    <n v="5"/>
    <n v="40"/>
    <n v="171"/>
    <n v="25"/>
    <n v="5"/>
    <n v="4"/>
    <m/>
    <m/>
    <m/>
    <n v="197.875"/>
    <n v="0.12634238787113075"/>
    <n v="3.1263423878711309"/>
    <n v="12"/>
    <m/>
    <m/>
    <m/>
    <x v="2"/>
    <m/>
  </r>
  <r>
    <x v="3"/>
    <n v="400164"/>
    <x v="341"/>
    <x v="2"/>
    <x v="8"/>
    <x v="1"/>
    <x v="46"/>
    <x v="4"/>
    <m/>
    <n v="164"/>
    <x v="1"/>
    <n v="2"/>
    <x v="19"/>
    <n v="6"/>
    <n v="55"/>
    <m/>
    <n v="170"/>
    <n v="4"/>
    <n v="5"/>
    <m/>
    <s v="V"/>
    <m/>
    <n v="232.625"/>
    <n v="0.73078989790435245"/>
    <n v="5.7307898979043523"/>
    <n v="14"/>
    <m/>
    <m/>
    <m/>
    <x v="2"/>
    <m/>
  </r>
  <r>
    <x v="3"/>
    <n v="400164"/>
    <x v="341"/>
    <x v="2"/>
    <x v="8"/>
    <x v="1"/>
    <x v="46"/>
    <x v="4"/>
    <m/>
    <m/>
    <x v="2"/>
    <n v="1"/>
    <x v="20"/>
    <n v="5"/>
    <n v="51"/>
    <n v="188"/>
    <n v="117"/>
    <n v="5"/>
    <n v="6"/>
    <m/>
    <s v="V"/>
    <m/>
    <n v="204.81818181818181"/>
    <n v="0.57123834886817582"/>
    <n v="4.5712383488681763"/>
    <n v="15"/>
    <m/>
    <m/>
    <m/>
    <x v="2"/>
    <m/>
  </r>
  <r>
    <x v="3"/>
    <n v="400164"/>
    <x v="341"/>
    <x v="2"/>
    <x v="8"/>
    <x v="1"/>
    <x v="46"/>
    <x v="4"/>
    <m/>
    <m/>
    <x v="3"/>
    <n v="2"/>
    <x v="19"/>
    <n v="6"/>
    <n v="59"/>
    <n v="196"/>
    <n v="70"/>
    <n v="5"/>
    <n v="6"/>
    <m/>
    <s v="V"/>
    <m/>
    <n v="232.625"/>
    <n v="0.30091348737238044"/>
    <n v="5.3009134873723802"/>
    <n v="16"/>
    <m/>
    <m/>
    <m/>
    <x v="2"/>
    <m/>
  </r>
  <r>
    <x v="3"/>
    <n v="400164"/>
    <x v="341"/>
    <x v="2"/>
    <x v="8"/>
    <x v="1"/>
    <x v="46"/>
    <x v="4"/>
    <m/>
    <m/>
    <x v="4"/>
    <n v="0"/>
    <x v="20"/>
    <n v="5"/>
    <n v="50"/>
    <n v="196"/>
    <n v="158"/>
    <n v="5"/>
    <n v="6"/>
    <n v="10"/>
    <s v="ETS"/>
    <n v="1"/>
    <n v="204.81818181818181"/>
    <n v="0.77141588992454502"/>
    <n v="4.7714158899245449"/>
    <n v="15"/>
    <m/>
    <m/>
    <m/>
    <x v="2"/>
    <m/>
  </r>
  <r>
    <x v="3"/>
    <n v="400183"/>
    <x v="175"/>
    <x v="2"/>
    <x v="8"/>
    <x v="1"/>
    <x v="46"/>
    <x v="4"/>
    <m/>
    <n v="183"/>
    <x v="1"/>
    <n v="0"/>
    <x v="20"/>
    <n v="6"/>
    <n v="62"/>
    <m/>
    <n v="220"/>
    <n v="5"/>
    <n v="7"/>
    <m/>
    <s v="V"/>
    <m/>
    <n v="204.81818181818181"/>
    <n v="1.0741233910341768"/>
    <n v="5.0741233910341768"/>
    <n v="16"/>
    <m/>
    <m/>
    <m/>
    <x v="2"/>
    <m/>
  </r>
  <r>
    <x v="3"/>
    <n v="400183"/>
    <x v="175"/>
    <x v="2"/>
    <x v="8"/>
    <x v="1"/>
    <x v="46"/>
    <x v="4"/>
    <m/>
    <m/>
    <x v="2"/>
    <n v="0"/>
    <x v="19"/>
    <n v="6"/>
    <n v="68"/>
    <n v="145"/>
    <n v="210"/>
    <n v="5"/>
    <n v="7"/>
    <m/>
    <s v="V"/>
    <m/>
    <n v="232.625"/>
    <n v="0.90274046211714132"/>
    <n v="5.9027404621171415"/>
    <n v="17"/>
    <m/>
    <m/>
    <m/>
    <x v="2"/>
    <m/>
  </r>
  <r>
    <x v="3"/>
    <n v="400183"/>
    <x v="175"/>
    <x v="2"/>
    <x v="8"/>
    <x v="1"/>
    <x v="46"/>
    <x v="4"/>
    <m/>
    <m/>
    <x v="3"/>
    <n v="1"/>
    <x v="20"/>
    <n v="5"/>
    <n v="50"/>
    <n v="208"/>
    <n v="85"/>
    <n v="4"/>
    <n v="6"/>
    <m/>
    <s v="V"/>
    <m/>
    <n v="204.81818181818181"/>
    <n v="0.41500221926320463"/>
    <n v="4.4150022192632044"/>
    <n v="14"/>
    <m/>
    <m/>
    <m/>
    <x v="2"/>
    <m/>
  </r>
  <r>
    <x v="3"/>
    <n v="400183"/>
    <x v="175"/>
    <x v="2"/>
    <x v="8"/>
    <x v="1"/>
    <x v="46"/>
    <x v="4"/>
    <m/>
    <m/>
    <x v="4"/>
    <n v="1"/>
    <x v="20"/>
    <n v="5"/>
    <n v="56"/>
    <n v="216"/>
    <n v="166"/>
    <n v="5"/>
    <n v="6"/>
    <m/>
    <s v="V"/>
    <m/>
    <n v="204.81818181818181"/>
    <n v="0.81047492232578788"/>
    <n v="4.8104749223257883"/>
    <n v="15"/>
    <m/>
    <m/>
    <m/>
    <x v="2"/>
    <m/>
  </r>
  <r>
    <x v="3"/>
    <n v="400204"/>
    <x v="329"/>
    <x v="2"/>
    <x v="8"/>
    <x v="1"/>
    <x v="46"/>
    <x v="4"/>
    <m/>
    <n v="204"/>
    <x v="1"/>
    <n v="2"/>
    <x v="19"/>
    <n v="6"/>
    <n v="65"/>
    <m/>
    <n v="71"/>
    <n v="4"/>
    <n v="6"/>
    <m/>
    <s v="V"/>
    <m/>
    <n v="232.625"/>
    <n v="0.30521225147770015"/>
    <n v="5.3052122514777"/>
    <n v="15"/>
    <m/>
    <m/>
    <m/>
    <x v="2"/>
    <m/>
  </r>
  <r>
    <x v="3"/>
    <n v="400204"/>
    <x v="329"/>
    <x v="2"/>
    <x v="8"/>
    <x v="1"/>
    <x v="46"/>
    <x v="4"/>
    <m/>
    <m/>
    <x v="2"/>
    <n v="2"/>
    <x v="19"/>
    <n v="6"/>
    <n v="71"/>
    <n v="238"/>
    <n v="101"/>
    <n v="5"/>
    <n v="7"/>
    <m/>
    <s v="V"/>
    <m/>
    <n v="232.625"/>
    <n v="0.43417517463729177"/>
    <n v="5.4341751746372919"/>
    <n v="17"/>
    <m/>
    <m/>
    <m/>
    <x v="2"/>
    <m/>
  </r>
  <r>
    <x v="3"/>
    <n v="400204"/>
    <x v="329"/>
    <x v="2"/>
    <x v="8"/>
    <x v="1"/>
    <x v="46"/>
    <x v="4"/>
    <m/>
    <m/>
    <x v="3"/>
    <n v="0"/>
    <x v="18"/>
    <n v="4"/>
    <n v="50"/>
    <n v="190"/>
    <n v="186"/>
    <n v="5"/>
    <n v="5"/>
    <m/>
    <s v="V"/>
    <m/>
    <n v="197.875"/>
    <n v="0.93998736576121289"/>
    <n v="3.9399873657612128"/>
    <n v="13"/>
    <m/>
    <m/>
    <m/>
    <x v="2"/>
    <m/>
  </r>
  <r>
    <x v="3"/>
    <n v="400163"/>
    <x v="241"/>
    <x v="2"/>
    <x v="8"/>
    <x v="1"/>
    <x v="47"/>
    <x v="4"/>
    <d v="2014-09-01T00:00:00"/>
    <n v="163"/>
    <x v="1"/>
    <n v="2"/>
    <x v="16"/>
    <n v="7"/>
    <n v="70"/>
    <m/>
    <n v="138"/>
    <n v="4"/>
    <n v="8"/>
    <m/>
    <s v="E"/>
    <m/>
    <n v="238.75"/>
    <n v="0.57801047120418847"/>
    <n v="6.5780104712041885"/>
    <n v="18"/>
    <m/>
    <m/>
    <m/>
    <x v="2"/>
    <m/>
  </r>
  <r>
    <x v="3"/>
    <n v="400163"/>
    <x v="241"/>
    <x v="2"/>
    <x v="8"/>
    <x v="1"/>
    <x v="47"/>
    <x v="4"/>
    <m/>
    <m/>
    <x v="2"/>
    <n v="2"/>
    <x v="16"/>
    <n v="7"/>
    <n v="63"/>
    <n v="217"/>
    <n v="114"/>
    <n v="4"/>
    <n v="7"/>
    <m/>
    <s v="V"/>
    <m/>
    <n v="238.75"/>
    <n v="0.47748691099476442"/>
    <n v="6.4774869109947648"/>
    <n v="17"/>
    <m/>
    <m/>
    <m/>
    <x v="2"/>
    <m/>
  </r>
  <r>
    <x v="3"/>
    <n v="400163"/>
    <x v="241"/>
    <x v="2"/>
    <x v="8"/>
    <x v="1"/>
    <x v="47"/>
    <x v="4"/>
    <m/>
    <m/>
    <x v="3"/>
    <n v="1"/>
    <x v="19"/>
    <n v="6"/>
    <n v="61"/>
    <n v="206"/>
    <n v="55"/>
    <n v="4"/>
    <n v="8"/>
    <m/>
    <s v="V"/>
    <m/>
    <n v="232.625"/>
    <n v="0.23643202579258463"/>
    <n v="5.2364320257925847"/>
    <n v="17"/>
    <m/>
    <m/>
    <m/>
    <x v="2"/>
    <m/>
  </r>
  <r>
    <x v="3"/>
    <n v="400163"/>
    <x v="241"/>
    <x v="2"/>
    <x v="8"/>
    <x v="1"/>
    <x v="47"/>
    <x v="4"/>
    <m/>
    <m/>
    <x v="4"/>
    <n v="1"/>
    <x v="19"/>
    <n v="6"/>
    <n v="70"/>
    <n v="211"/>
    <n v="174"/>
    <n v="4"/>
    <n v="9"/>
    <m/>
    <s v="E"/>
    <m/>
    <n v="232.625"/>
    <n v="0.74798495432563139"/>
    <n v="5.7479849543256316"/>
    <n v="18"/>
    <m/>
    <m/>
    <m/>
    <x v="2"/>
    <m/>
  </r>
  <r>
    <x v="3"/>
    <n v="400174"/>
    <x v="385"/>
    <x v="2"/>
    <x v="8"/>
    <x v="1"/>
    <x v="47"/>
    <x v="4"/>
    <m/>
    <n v="174"/>
    <x v="1"/>
    <n v="2"/>
    <x v="16"/>
    <n v="7"/>
    <n v="65"/>
    <m/>
    <n v="47"/>
    <n v="5"/>
    <n v="7"/>
    <m/>
    <s v="V"/>
    <m/>
    <n v="238.75"/>
    <n v="0.19685863874345549"/>
    <n v="6.1968586387434552"/>
    <n v="18"/>
    <m/>
    <m/>
    <m/>
    <x v="2"/>
    <m/>
  </r>
  <r>
    <x v="3"/>
    <n v="400174"/>
    <x v="385"/>
    <x v="2"/>
    <x v="8"/>
    <x v="1"/>
    <x v="47"/>
    <x v="4"/>
    <m/>
    <m/>
    <x v="2"/>
    <n v="1"/>
    <x v="19"/>
    <n v="6"/>
    <n v="54"/>
    <n v="192"/>
    <n v="130"/>
    <n v="4"/>
    <n v="7"/>
    <m/>
    <s v="V"/>
    <m/>
    <n v="232.625"/>
    <n v="0.55883933369156369"/>
    <n v="5.558839333691564"/>
    <n v="16"/>
    <m/>
    <m/>
    <m/>
    <x v="2"/>
    <m/>
  </r>
  <r>
    <x v="3"/>
    <n v="400174"/>
    <x v="385"/>
    <x v="2"/>
    <x v="8"/>
    <x v="1"/>
    <x v="47"/>
    <x v="4"/>
    <m/>
    <m/>
    <x v="3"/>
    <n v="2"/>
    <x v="16"/>
    <n v="7"/>
    <n v="65"/>
    <n v="206"/>
    <n v="63"/>
    <n v="5"/>
    <n v="6"/>
    <m/>
    <s v="V"/>
    <m/>
    <n v="238.75"/>
    <n v="0.26387434554973821"/>
    <n v="6.2638743455497385"/>
    <n v="17"/>
    <m/>
    <m/>
    <m/>
    <x v="2"/>
    <m/>
  </r>
  <r>
    <x v="3"/>
    <n v="400174"/>
    <x v="385"/>
    <x v="2"/>
    <x v="8"/>
    <x v="1"/>
    <x v="47"/>
    <x v="4"/>
    <m/>
    <m/>
    <x v="4"/>
    <n v="2"/>
    <x v="19"/>
    <n v="6"/>
    <n v="52"/>
    <n v="203"/>
    <n v="166"/>
    <n v="4"/>
    <n v="7"/>
    <m/>
    <s v="V"/>
    <m/>
    <n v="232.625"/>
    <n v="0.71359484148307362"/>
    <n v="5.7135948414830739"/>
    <n v="16"/>
    <m/>
    <m/>
    <m/>
    <x v="2"/>
    <m/>
  </r>
  <r>
    <x v="3"/>
    <n v="400191"/>
    <x v="320"/>
    <x v="2"/>
    <x v="8"/>
    <x v="1"/>
    <x v="47"/>
    <x v="4"/>
    <m/>
    <n v="191"/>
    <x v="1"/>
    <n v="1"/>
    <x v="19"/>
    <n v="6"/>
    <n v="65"/>
    <m/>
    <n v="181"/>
    <n v="5"/>
    <n v="7"/>
    <m/>
    <s v="V"/>
    <m/>
    <n v="232.625"/>
    <n v="0.77807630306286946"/>
    <n v="5.7780763030628695"/>
    <n v="17"/>
    <m/>
    <m/>
    <m/>
    <x v="2"/>
    <m/>
  </r>
  <r>
    <x v="3"/>
    <n v="400191"/>
    <x v="320"/>
    <x v="2"/>
    <x v="8"/>
    <x v="1"/>
    <x v="47"/>
    <x v="4"/>
    <m/>
    <m/>
    <x v="2"/>
    <n v="3"/>
    <x v="16"/>
    <n v="8"/>
    <n v="70"/>
    <n v="231"/>
    <n v="55"/>
    <n v="5"/>
    <n v="9"/>
    <m/>
    <s v="E"/>
    <m/>
    <n v="238.75"/>
    <n v="0.23036649214659685"/>
    <n v="6.2303664921465964"/>
    <n v="20"/>
    <m/>
    <m/>
    <m/>
    <x v="2"/>
    <m/>
  </r>
  <r>
    <x v="3"/>
    <n v="400191"/>
    <x v="320"/>
    <x v="2"/>
    <x v="8"/>
    <x v="1"/>
    <x v="47"/>
    <x v="4"/>
    <m/>
    <m/>
    <x v="3"/>
    <n v="1"/>
    <x v="19"/>
    <n v="7"/>
    <n v="61"/>
    <n v="212"/>
    <n v="23"/>
    <n v="4"/>
    <n v="8"/>
    <m/>
    <s v="V"/>
    <m/>
    <n v="232.625"/>
    <n v="9.8871574422353573E-2"/>
    <n v="5.0988715744223532"/>
    <n v="17"/>
    <m/>
    <m/>
    <m/>
    <x v="2"/>
    <m/>
  </r>
  <r>
    <x v="3"/>
    <n v="400191"/>
    <x v="320"/>
    <x v="2"/>
    <x v="8"/>
    <x v="1"/>
    <x v="47"/>
    <x v="4"/>
    <m/>
    <m/>
    <x v="4"/>
    <n v="1"/>
    <x v="19"/>
    <n v="6"/>
    <n v="69"/>
    <n v="218"/>
    <n v="50"/>
    <n v="5"/>
    <n v="6"/>
    <m/>
    <s v="V"/>
    <m/>
    <n v="232.625"/>
    <n v="0.21493820526598603"/>
    <n v="5.2149382052659856"/>
    <n v="16"/>
    <m/>
    <m/>
    <m/>
    <x v="2"/>
    <m/>
  </r>
  <r>
    <x v="3"/>
    <n v="400156"/>
    <x v="384"/>
    <x v="2"/>
    <x v="8"/>
    <x v="1"/>
    <x v="48"/>
    <x v="4"/>
    <m/>
    <n v="156"/>
    <x v="1"/>
    <n v="1"/>
    <x v="15"/>
    <n v="8"/>
    <n v="84"/>
    <m/>
    <n v="111"/>
    <n v="5"/>
    <n v="8"/>
    <m/>
    <s v="V"/>
    <m/>
    <n v="244.25"/>
    <n v="0.45445240532241554"/>
    <n v="7.4544524053224155"/>
    <n v="20"/>
    <m/>
    <m/>
    <m/>
    <x v="2"/>
    <m/>
  </r>
  <r>
    <x v="3"/>
    <n v="400156"/>
    <x v="384"/>
    <x v="2"/>
    <x v="8"/>
    <x v="1"/>
    <x v="48"/>
    <x v="4"/>
    <m/>
    <m/>
    <x v="2"/>
    <n v="2"/>
    <x v="15"/>
    <n v="8"/>
    <n v="90"/>
    <n v="240"/>
    <n v="132"/>
    <n v="5"/>
    <n v="10"/>
    <m/>
    <s v="E"/>
    <m/>
    <n v="244.25"/>
    <n v="0.54042988741044007"/>
    <n v="7.5404298874104398"/>
    <n v="22"/>
    <m/>
    <m/>
    <m/>
    <x v="2"/>
    <m/>
  </r>
  <r>
    <x v="3"/>
    <n v="400156"/>
    <x v="384"/>
    <x v="2"/>
    <x v="8"/>
    <x v="1"/>
    <x v="48"/>
    <x v="4"/>
    <m/>
    <m/>
    <x v="3"/>
    <n v="1"/>
    <x v="16"/>
    <n v="7"/>
    <n v="81"/>
    <n v="261"/>
    <n v="162"/>
    <n v="5"/>
    <n v="10"/>
    <m/>
    <s v="V"/>
    <m/>
    <n v="238.75"/>
    <n v="0.67853403141361257"/>
    <n v="6.6785340314136121"/>
    <n v="21"/>
    <m/>
    <m/>
    <m/>
    <x v="2"/>
    <m/>
  </r>
  <r>
    <x v="3"/>
    <n v="400156"/>
    <x v="384"/>
    <x v="2"/>
    <x v="8"/>
    <x v="1"/>
    <x v="48"/>
    <x v="4"/>
    <m/>
    <m/>
    <x v="4"/>
    <n v="1"/>
    <x v="16"/>
    <n v="7"/>
    <n v="65"/>
    <n v="205"/>
    <n v="40"/>
    <n v="5"/>
    <n v="6"/>
    <m/>
    <s v="V"/>
    <m/>
    <n v="238.75"/>
    <n v="0.16753926701570682"/>
    <n v="6.167539267015707"/>
    <n v="17"/>
    <m/>
    <m/>
    <m/>
    <x v="2"/>
    <m/>
  </r>
  <r>
    <x v="3"/>
    <n v="400179"/>
    <x v="299"/>
    <x v="2"/>
    <x v="8"/>
    <x v="1"/>
    <x v="48"/>
    <x v="4"/>
    <m/>
    <n v="179"/>
    <x v="1"/>
    <n v="0"/>
    <x v="15"/>
    <n v="8"/>
    <n v="89"/>
    <n v="201"/>
    <n v="30"/>
    <n v="5"/>
    <n v="12"/>
    <m/>
    <s v="E"/>
    <m/>
    <n v="244.25"/>
    <n v="0.12282497441146366"/>
    <n v="7.122824974411464"/>
    <n v="24"/>
    <m/>
    <m/>
    <m/>
    <x v="2"/>
    <m/>
  </r>
  <r>
    <x v="3"/>
    <n v="400179"/>
    <x v="299"/>
    <x v="2"/>
    <x v="8"/>
    <x v="1"/>
    <x v="48"/>
    <x v="4"/>
    <m/>
    <m/>
    <x v="2"/>
    <n v="0"/>
    <x v="15"/>
    <n v="8"/>
    <n v="78"/>
    <n v="238"/>
    <n v="57"/>
    <n v="5"/>
    <n v="8"/>
    <m/>
    <s v="V"/>
    <m/>
    <n v="244.25"/>
    <n v="0.23336745138178097"/>
    <n v="7.2333674513817812"/>
    <n v="20"/>
    <m/>
    <m/>
    <m/>
    <x v="2"/>
    <m/>
  </r>
  <r>
    <x v="3"/>
    <n v="400179"/>
    <x v="299"/>
    <x v="2"/>
    <x v="8"/>
    <x v="1"/>
    <x v="48"/>
    <x v="4"/>
    <m/>
    <m/>
    <x v="3"/>
    <n v="0"/>
    <x v="15"/>
    <n v="8"/>
    <n v="80"/>
    <n v="240"/>
    <n v="143"/>
    <n v="6"/>
    <n v="10"/>
    <m/>
    <s v="V"/>
    <m/>
    <n v="244.25"/>
    <n v="0.58546571136131009"/>
    <n v="7.5854657113613104"/>
    <n v="23"/>
    <m/>
    <m/>
    <m/>
    <x v="2"/>
    <m/>
  </r>
  <r>
    <x v="3"/>
    <n v="400179"/>
    <x v="299"/>
    <x v="2"/>
    <x v="8"/>
    <x v="1"/>
    <x v="48"/>
    <x v="4"/>
    <m/>
    <m/>
    <x v="4"/>
    <n v="0"/>
    <x v="16"/>
    <n v="8"/>
    <n v="75"/>
    <n v="224"/>
    <n v="47"/>
    <n v="4"/>
    <n v="9"/>
    <m/>
    <s v="V"/>
    <m/>
    <n v="238.75"/>
    <n v="0.19685863874345549"/>
    <n v="6.1968586387434552"/>
    <n v="19"/>
    <m/>
    <m/>
    <m/>
    <x v="2"/>
    <m/>
  </r>
  <r>
    <x v="3"/>
    <n v="400180"/>
    <x v="459"/>
    <x v="2"/>
    <x v="8"/>
    <x v="1"/>
    <x v="48"/>
    <x v="4"/>
    <m/>
    <n v="180"/>
    <x v="1"/>
    <n v="1"/>
    <x v="15"/>
    <n v="8"/>
    <n v="91"/>
    <m/>
    <n v="211"/>
    <n v="5"/>
    <n v="11"/>
    <m/>
    <s v="DR"/>
    <m/>
    <n v="244.25"/>
    <n v="0.86386898669396106"/>
    <n v="7.8638689866939613"/>
    <n v="23"/>
    <m/>
    <m/>
    <m/>
    <x v="2"/>
    <m/>
  </r>
  <r>
    <x v="3"/>
    <n v="400180"/>
    <x v="459"/>
    <x v="2"/>
    <x v="8"/>
    <x v="1"/>
    <x v="48"/>
    <x v="4"/>
    <m/>
    <m/>
    <x v="2"/>
    <n v="2"/>
    <x v="19"/>
    <n v="7"/>
    <n v="76"/>
    <n v="234"/>
    <n v="48"/>
    <n v="5"/>
    <n v="9"/>
    <m/>
    <s v="E"/>
    <m/>
    <n v="232.625"/>
    <n v="0.20634067705534659"/>
    <n v="5.2063406770553469"/>
    <n v="19"/>
    <m/>
    <m/>
    <m/>
    <x v="2"/>
    <m/>
  </r>
  <r>
    <x v="3"/>
    <n v="400180"/>
    <x v="459"/>
    <x v="2"/>
    <x v="8"/>
    <x v="1"/>
    <x v="48"/>
    <x v="4"/>
    <m/>
    <m/>
    <x v="3"/>
    <n v="2"/>
    <x v="15"/>
    <n v="8"/>
    <n v="80"/>
    <n v="230"/>
    <n v="170"/>
    <n v="5"/>
    <n v="9"/>
    <m/>
    <s v="E"/>
    <m/>
    <n v="244.25"/>
    <n v="0.69600818833162748"/>
    <n v="7.6960081883316276"/>
    <n v="21"/>
    <m/>
    <m/>
    <m/>
    <x v="2"/>
    <m/>
  </r>
  <r>
    <x v="3"/>
    <n v="400180"/>
    <x v="459"/>
    <x v="2"/>
    <x v="8"/>
    <x v="1"/>
    <x v="48"/>
    <x v="4"/>
    <m/>
    <m/>
    <x v="4"/>
    <n v="0"/>
    <x v="16"/>
    <n v="7"/>
    <n v="79"/>
    <n v="257"/>
    <n v="202"/>
    <n v="6"/>
    <n v="7"/>
    <m/>
    <s v="V"/>
    <m/>
    <n v="238.75"/>
    <n v="0.84607329842931933"/>
    <n v="6.8460732984293191"/>
    <n v="19"/>
    <m/>
    <m/>
    <m/>
    <x v="2"/>
    <m/>
  </r>
  <r>
    <x v="3"/>
    <n v="400158"/>
    <x v="372"/>
    <x v="2"/>
    <x v="8"/>
    <x v="1"/>
    <x v="49"/>
    <x v="4"/>
    <m/>
    <n v="158"/>
    <x v="1"/>
    <n v="2"/>
    <x v="15"/>
    <n v="8"/>
    <n v="92"/>
    <m/>
    <n v="194"/>
    <n v="5"/>
    <n v="11"/>
    <m/>
    <s v="E"/>
    <m/>
    <n v="244.25"/>
    <n v="0.79426816786079835"/>
    <n v="7.7942681678607979"/>
    <n v="23"/>
    <m/>
    <m/>
    <m/>
    <x v="2"/>
    <m/>
  </r>
  <r>
    <x v="3"/>
    <n v="400158"/>
    <x v="372"/>
    <x v="2"/>
    <x v="8"/>
    <x v="1"/>
    <x v="49"/>
    <x v="4"/>
    <m/>
    <m/>
    <x v="2"/>
    <n v="1"/>
    <x v="11"/>
    <n v="9"/>
    <n v="100"/>
    <n v="261"/>
    <n v="200"/>
    <n v="6"/>
    <n v="12"/>
    <m/>
    <s v="E"/>
    <m/>
    <n v="243.5"/>
    <n v="0.82135523613963035"/>
    <n v="8.821355236139631"/>
    <n v="26"/>
    <m/>
    <m/>
    <m/>
    <x v="2"/>
    <m/>
  </r>
  <r>
    <x v="3"/>
    <n v="400158"/>
    <x v="372"/>
    <x v="2"/>
    <x v="8"/>
    <x v="1"/>
    <x v="49"/>
    <x v="4"/>
    <m/>
    <m/>
    <x v="3"/>
    <n v="0"/>
    <x v="11"/>
    <n v="9"/>
    <n v="93"/>
    <n v="241"/>
    <n v="82"/>
    <n v="5"/>
    <n v="10"/>
    <m/>
    <s v="E"/>
    <m/>
    <n v="243.5"/>
    <n v="0.33675564681724846"/>
    <n v="8.3367556468172488"/>
    <n v="23"/>
    <m/>
    <m/>
    <m/>
    <x v="2"/>
    <m/>
  </r>
  <r>
    <x v="3"/>
    <n v="400158"/>
    <x v="372"/>
    <x v="2"/>
    <x v="8"/>
    <x v="1"/>
    <x v="49"/>
    <x v="4"/>
    <m/>
    <m/>
    <x v="4"/>
    <n v="0"/>
    <x v="15"/>
    <n v="8"/>
    <n v="80"/>
    <n v="257"/>
    <n v="192"/>
    <n v="5"/>
    <n v="8"/>
    <m/>
    <s v="V"/>
    <m/>
    <n v="244.25"/>
    <n v="0.78607983623336741"/>
    <n v="7.7860798362333679"/>
    <n v="20"/>
    <m/>
    <m/>
    <m/>
    <x v="2"/>
    <m/>
  </r>
  <r>
    <x v="3"/>
    <n v="400196"/>
    <x v="427"/>
    <x v="2"/>
    <x v="8"/>
    <x v="1"/>
    <x v="49"/>
    <x v="4"/>
    <m/>
    <n v="196"/>
    <x v="1"/>
    <n v="2"/>
    <x v="15"/>
    <n v="8"/>
    <n v="90"/>
    <m/>
    <n v="205"/>
    <n v="4"/>
    <n v="11"/>
    <m/>
    <s v="E"/>
    <m/>
    <n v="244.25"/>
    <n v="0.83930399181166837"/>
    <n v="7.8393039918116685"/>
    <n v="22"/>
    <m/>
    <m/>
    <m/>
    <x v="2"/>
    <m/>
  </r>
  <r>
    <x v="3"/>
    <n v="400196"/>
    <x v="427"/>
    <x v="2"/>
    <x v="8"/>
    <x v="1"/>
    <x v="49"/>
    <x v="4"/>
    <m/>
    <m/>
    <x v="2"/>
    <n v="2"/>
    <x v="11"/>
    <n v="9"/>
    <n v="94"/>
    <n v="264"/>
    <n v="89"/>
    <n v="6"/>
    <n v="13"/>
    <m/>
    <s v="E"/>
    <m/>
    <n v="243.5"/>
    <n v="0.3655030800821355"/>
    <n v="8.3655030800821351"/>
    <n v="27"/>
    <m/>
    <m/>
    <m/>
    <x v="2"/>
    <m/>
  </r>
  <r>
    <x v="3"/>
    <n v="400196"/>
    <x v="427"/>
    <x v="2"/>
    <x v="8"/>
    <x v="1"/>
    <x v="49"/>
    <x v="4"/>
    <m/>
    <m/>
    <x v="3"/>
    <n v="1"/>
    <x v="15"/>
    <n v="8"/>
    <n v="95"/>
    <n v="255"/>
    <n v="195"/>
    <n v="4"/>
    <n v="12"/>
    <m/>
    <s v="E"/>
    <m/>
    <n v="244.25"/>
    <n v="0.79836233367451381"/>
    <n v="7.7983623336745138"/>
    <n v="23"/>
    <m/>
    <m/>
    <m/>
    <x v="2"/>
    <m/>
  </r>
  <r>
    <x v="3"/>
    <n v="400196"/>
    <x v="427"/>
    <x v="2"/>
    <x v="8"/>
    <x v="1"/>
    <x v="49"/>
    <x v="4"/>
    <m/>
    <m/>
    <x v="4"/>
    <n v="1"/>
    <x v="16"/>
    <n v="7"/>
    <n v="85"/>
    <n v="260"/>
    <n v="228"/>
    <n v="6"/>
    <n v="8"/>
    <m/>
    <s v="E"/>
    <m/>
    <n v="238.75"/>
    <n v="0.95497382198952885"/>
    <n v="6.9549738219895287"/>
    <n v="20"/>
    <m/>
    <m/>
    <m/>
    <x v="2"/>
    <m/>
  </r>
  <r>
    <x v="3"/>
    <n v="400214"/>
    <x v="381"/>
    <x v="2"/>
    <x v="8"/>
    <x v="1"/>
    <x v="49"/>
    <x v="4"/>
    <m/>
    <n v="214"/>
    <x v="1"/>
    <n v="2"/>
    <x v="15"/>
    <n v="8"/>
    <n v="75"/>
    <m/>
    <n v="181"/>
    <n v="6"/>
    <n v="10"/>
    <m/>
    <s v="E"/>
    <m/>
    <n v="244.25"/>
    <n v="0.74104401228249739"/>
    <n v="7.7410440122824973"/>
    <n v="23"/>
    <m/>
    <m/>
    <m/>
    <x v="2"/>
    <m/>
  </r>
  <r>
    <x v="3"/>
    <n v="400214"/>
    <x v="381"/>
    <x v="2"/>
    <x v="8"/>
    <x v="1"/>
    <x v="49"/>
    <x v="4"/>
    <m/>
    <m/>
    <x v="2"/>
    <n v="1"/>
    <x v="15"/>
    <n v="8"/>
    <n v="82"/>
    <n v="216"/>
    <n v="190"/>
    <n v="5"/>
    <n v="12"/>
    <m/>
    <s v="E"/>
    <m/>
    <n v="244.25"/>
    <n v="0.77789150460593659"/>
    <n v="7.7778915046059369"/>
    <n v="24"/>
    <m/>
    <m/>
    <m/>
    <x v="2"/>
    <m/>
  </r>
  <r>
    <x v="3"/>
    <n v="400214"/>
    <x v="381"/>
    <x v="2"/>
    <x v="8"/>
    <x v="1"/>
    <x v="49"/>
    <x v="4"/>
    <m/>
    <m/>
    <x v="3"/>
    <n v="0"/>
    <x v="11"/>
    <n v="9"/>
    <n v="91"/>
    <n v="236"/>
    <n v="74"/>
    <n v="5"/>
    <n v="12"/>
    <m/>
    <s v="Early DR"/>
    <m/>
    <n v="243.5"/>
    <n v="0.30390143737166325"/>
    <n v="8.303901437371664"/>
    <n v="25"/>
    <m/>
    <m/>
    <m/>
    <x v="2"/>
    <m/>
  </r>
  <r>
    <x v="3"/>
    <n v="400214"/>
    <x v="381"/>
    <x v="2"/>
    <x v="8"/>
    <x v="1"/>
    <x v="49"/>
    <x v="4"/>
    <m/>
    <m/>
    <x v="4"/>
    <n v="0"/>
    <x v="11"/>
    <n v="9"/>
    <n v="88"/>
    <n v="225"/>
    <n v="90"/>
    <n v="5"/>
    <n v="14"/>
    <m/>
    <s v="E"/>
    <m/>
    <n v="243.5"/>
    <n v="0.36960985626283366"/>
    <n v="8.3696098562628336"/>
    <n v="27"/>
    <m/>
    <m/>
    <m/>
    <x v="2"/>
    <m/>
  </r>
  <r>
    <x v="3"/>
    <n v="400185"/>
    <x v="291"/>
    <x v="2"/>
    <x v="8"/>
    <x v="1"/>
    <x v="50"/>
    <x v="4"/>
    <m/>
    <n v="185"/>
    <x v="1"/>
    <n v="2"/>
    <x v="11"/>
    <n v="9"/>
    <n v="83"/>
    <m/>
    <n v="130"/>
    <n v="5"/>
    <n v="10"/>
    <m/>
    <s v="E"/>
    <m/>
    <n v="243.5"/>
    <n v="0.53388090349075978"/>
    <n v="8.5338809034907595"/>
    <n v="23"/>
    <m/>
    <m/>
    <m/>
    <x v="2"/>
    <m/>
  </r>
  <r>
    <x v="3"/>
    <n v="400185"/>
    <x v="291"/>
    <x v="2"/>
    <x v="8"/>
    <x v="1"/>
    <x v="50"/>
    <x v="4"/>
    <m/>
    <m/>
    <x v="2"/>
    <n v="1"/>
    <x v="12"/>
    <n v="10"/>
    <n v="103"/>
    <n v="250"/>
    <n v="79"/>
    <n v="5"/>
    <n v="15"/>
    <m/>
    <s v="very early DR"/>
    <m/>
    <n v="240"/>
    <n v="0.32916666666666666"/>
    <n v="9.3291666666666675"/>
    <n v="29"/>
    <m/>
    <m/>
    <m/>
    <x v="2"/>
    <m/>
  </r>
  <r>
    <x v="3"/>
    <n v="400185"/>
    <x v="291"/>
    <x v="2"/>
    <x v="8"/>
    <x v="1"/>
    <x v="50"/>
    <x v="4"/>
    <m/>
    <m/>
    <x v="3"/>
    <n v="1"/>
    <x v="11"/>
    <n v="9"/>
    <n v="95"/>
    <n v="240"/>
    <n v="116"/>
    <n v="5"/>
    <n v="12"/>
    <m/>
    <s v="E"/>
    <m/>
    <n v="243.5"/>
    <n v="0.47638603696098564"/>
    <n v="8.4763860369609851"/>
    <n v="25"/>
    <m/>
    <m/>
    <m/>
    <x v="2"/>
    <m/>
  </r>
  <r>
    <x v="3"/>
    <n v="400185"/>
    <x v="291"/>
    <x v="2"/>
    <x v="8"/>
    <x v="1"/>
    <x v="50"/>
    <x v="4"/>
    <m/>
    <m/>
    <x v="4"/>
    <n v="1"/>
    <x v="15"/>
    <n v="8"/>
    <n v="82"/>
    <n v="226"/>
    <n v="218"/>
    <n v="5"/>
    <n v="10"/>
    <m/>
    <s v="Early DR"/>
    <m/>
    <n v="244.25"/>
    <n v="0.89252814738996933"/>
    <n v="7.8925281473899691"/>
    <n v="22"/>
    <m/>
    <m/>
    <m/>
    <x v="2"/>
    <m/>
  </r>
  <r>
    <x v="3"/>
    <n v="400202"/>
    <x v="442"/>
    <x v="2"/>
    <x v="8"/>
    <x v="1"/>
    <x v="50"/>
    <x v="4"/>
    <m/>
    <n v="202"/>
    <x v="1"/>
    <n v="1"/>
    <x v="11"/>
    <n v="9"/>
    <n v="92"/>
    <m/>
    <n v="183"/>
    <n v="5"/>
    <n v="11"/>
    <m/>
    <s v="E"/>
    <m/>
    <n v="243.5"/>
    <n v="0.75154004106776184"/>
    <n v="8.7515400410677611"/>
    <n v="24"/>
    <m/>
    <m/>
    <m/>
    <x v="2"/>
    <m/>
  </r>
  <r>
    <x v="3"/>
    <n v="400202"/>
    <x v="442"/>
    <x v="2"/>
    <x v="8"/>
    <x v="1"/>
    <x v="50"/>
    <x v="4"/>
    <m/>
    <m/>
    <x v="2"/>
    <n v="1"/>
    <x v="15"/>
    <n v="8"/>
    <n v="86"/>
    <n v="249"/>
    <n v="190"/>
    <n v="5"/>
    <n v="10"/>
    <m/>
    <s v="E"/>
    <m/>
    <n v="244.25"/>
    <n v="0.77789150460593659"/>
    <n v="7.7778915046059369"/>
    <n v="22"/>
    <m/>
    <m/>
    <m/>
    <x v="2"/>
    <m/>
  </r>
  <r>
    <x v="3"/>
    <n v="400202"/>
    <x v="442"/>
    <x v="2"/>
    <x v="8"/>
    <x v="1"/>
    <x v="50"/>
    <x v="4"/>
    <m/>
    <m/>
    <x v="3"/>
    <n v="1"/>
    <x v="15"/>
    <n v="8"/>
    <n v="93"/>
    <n v="251"/>
    <n v="219"/>
    <n v="5"/>
    <n v="9"/>
    <m/>
    <s v="E"/>
    <m/>
    <n v="244.25"/>
    <n v="0.8966223132036848"/>
    <n v="7.896622313203685"/>
    <n v="21"/>
    <m/>
    <m/>
    <m/>
    <x v="2"/>
    <m/>
  </r>
  <r>
    <x v="3"/>
    <n v="400202"/>
    <x v="442"/>
    <x v="2"/>
    <x v="8"/>
    <x v="1"/>
    <x v="50"/>
    <x v="4"/>
    <m/>
    <m/>
    <x v="4"/>
    <n v="1"/>
    <x v="15"/>
    <n v="8"/>
    <n v="91"/>
    <n v="262"/>
    <n v="215"/>
    <n v="6"/>
    <n v="9"/>
    <m/>
    <s v="V"/>
    <m/>
    <n v="244.25"/>
    <n v="0.88024564994882293"/>
    <n v="7.8802456499488232"/>
    <n v="22"/>
    <m/>
    <m/>
    <m/>
    <x v="2"/>
    <m/>
  </r>
  <r>
    <x v="3"/>
    <n v="400212"/>
    <x v="303"/>
    <x v="2"/>
    <x v="8"/>
    <x v="1"/>
    <x v="50"/>
    <x v="4"/>
    <m/>
    <n v="212"/>
    <x v="1"/>
    <n v="1"/>
    <x v="12"/>
    <n v="10"/>
    <n v="90"/>
    <m/>
    <n v="85"/>
    <n v="4"/>
    <n v="15"/>
    <m/>
    <s v="DR"/>
    <m/>
    <n v="240"/>
    <n v="0.35416666666666669"/>
    <n v="9.3541666666666661"/>
    <n v="28"/>
    <m/>
    <m/>
    <m/>
    <x v="2"/>
    <m/>
  </r>
  <r>
    <x v="3"/>
    <n v="400212"/>
    <x v="303"/>
    <x v="2"/>
    <x v="8"/>
    <x v="1"/>
    <x v="50"/>
    <x v="4"/>
    <m/>
    <m/>
    <x v="2"/>
    <n v="2"/>
    <x v="12"/>
    <n v="10"/>
    <n v="72"/>
    <n v="192"/>
    <n v="154"/>
    <n v="5"/>
    <n v="11"/>
    <m/>
    <s v="E"/>
    <m/>
    <n v="240"/>
    <n v="0.64166666666666672"/>
    <n v="9.6416666666666675"/>
    <n v="25"/>
    <m/>
    <m/>
    <m/>
    <x v="2"/>
    <m/>
  </r>
  <r>
    <x v="3"/>
    <n v="400212"/>
    <x v="303"/>
    <x v="2"/>
    <x v="8"/>
    <x v="1"/>
    <x v="50"/>
    <x v="4"/>
    <m/>
    <m/>
    <x v="3"/>
    <n v="1"/>
    <x v="12"/>
    <n v="10"/>
    <n v="83"/>
    <n v="195"/>
    <n v="115"/>
    <n v="4"/>
    <n v="14"/>
    <m/>
    <s v="DR"/>
    <m/>
    <n v="240"/>
    <n v="0.47916666666666669"/>
    <n v="9.4791666666666661"/>
    <n v="27"/>
    <m/>
    <m/>
    <m/>
    <x v="2"/>
    <m/>
  </r>
  <r>
    <x v="3"/>
    <n v="400212"/>
    <x v="303"/>
    <x v="2"/>
    <x v="8"/>
    <x v="1"/>
    <x v="50"/>
    <x v="4"/>
    <m/>
    <m/>
    <x v="4"/>
    <n v="1"/>
    <x v="11"/>
    <n v="9"/>
    <n v="75"/>
    <n v="222"/>
    <n v="142"/>
    <n v="6"/>
    <n v="9"/>
    <m/>
    <s v="E"/>
    <m/>
    <n v="243.5"/>
    <n v="0.58316221765913756"/>
    <n v="8.5831622176591367"/>
    <n v="23"/>
    <m/>
    <m/>
    <m/>
    <x v="2"/>
    <m/>
  </r>
  <r>
    <x v="3"/>
    <n v="400188"/>
    <x v="668"/>
    <x v="2"/>
    <x v="8"/>
    <x v="1"/>
    <x v="51"/>
    <x v="4"/>
    <m/>
    <n v="188"/>
    <x v="1"/>
    <n v="2"/>
    <x v="6"/>
    <n v="11"/>
    <n v="108"/>
    <m/>
    <n v="65"/>
    <n v="5"/>
    <n v="15"/>
    <m/>
    <s v="DR"/>
    <m/>
    <n v="215.45454545454547"/>
    <n v="0.30168776371308015"/>
    <n v="10.30168776371308"/>
    <n v="30"/>
    <m/>
    <m/>
    <m/>
    <x v="2"/>
    <m/>
  </r>
  <r>
    <x v="3"/>
    <n v="400188"/>
    <x v="668"/>
    <x v="2"/>
    <x v="8"/>
    <x v="1"/>
    <x v="51"/>
    <x v="4"/>
    <m/>
    <m/>
    <x v="2"/>
    <n v="1"/>
    <x v="11"/>
    <n v="9"/>
    <n v="105"/>
    <n v="265"/>
    <n v="198"/>
    <n v="5"/>
    <n v="12"/>
    <m/>
    <s v="E"/>
    <m/>
    <n v="243.5"/>
    <n v="0.81314168377823404"/>
    <n v="8.8131416837782339"/>
    <n v="25"/>
    <m/>
    <m/>
    <m/>
    <x v="2"/>
    <m/>
  </r>
  <r>
    <x v="3"/>
    <n v="400188"/>
    <x v="668"/>
    <x v="2"/>
    <x v="8"/>
    <x v="1"/>
    <x v="51"/>
    <x v="4"/>
    <m/>
    <m/>
    <x v="3"/>
    <n v="0"/>
    <x v="12"/>
    <n v="10"/>
    <n v="102"/>
    <n v="267"/>
    <n v="102"/>
    <n v="5"/>
    <n v="11"/>
    <m/>
    <s v="E"/>
    <m/>
    <n v="240"/>
    <n v="0.42499999999999999"/>
    <n v="9.4250000000000007"/>
    <n v="25"/>
    <m/>
    <m/>
    <m/>
    <x v="2"/>
    <m/>
  </r>
  <r>
    <x v="3"/>
    <n v="400188"/>
    <x v="668"/>
    <x v="2"/>
    <x v="8"/>
    <x v="1"/>
    <x v="51"/>
    <x v="4"/>
    <m/>
    <m/>
    <x v="4"/>
    <n v="1"/>
    <x v="12"/>
    <n v="10"/>
    <n v="99"/>
    <n v="262"/>
    <n v="175"/>
    <n v="5"/>
    <n v="11"/>
    <m/>
    <s v="DR"/>
    <m/>
    <n v="240"/>
    <n v="0.72916666666666663"/>
    <n v="9.7291666666666661"/>
    <n v="25"/>
    <m/>
    <m/>
    <m/>
    <x v="2"/>
    <m/>
  </r>
  <r>
    <x v="3"/>
    <n v="400198"/>
    <x v="245"/>
    <x v="2"/>
    <x v="8"/>
    <x v="1"/>
    <x v="51"/>
    <x v="4"/>
    <m/>
    <n v="198"/>
    <x v="1"/>
    <n v="2"/>
    <x v="6"/>
    <n v="11"/>
    <n v="95"/>
    <m/>
    <n v="176"/>
    <n v="4"/>
    <n v="19"/>
    <n v="0"/>
    <s v="late DR"/>
    <m/>
    <n v="215.45454545454547"/>
    <n v="0.81687763713080164"/>
    <n v="10.816877637130801"/>
    <n v="33"/>
    <m/>
    <m/>
    <m/>
    <x v="2"/>
    <m/>
  </r>
  <r>
    <x v="3"/>
    <n v="400198"/>
    <x v="245"/>
    <x v="2"/>
    <x v="8"/>
    <x v="1"/>
    <x v="51"/>
    <x v="4"/>
    <m/>
    <m/>
    <x v="2"/>
    <n v="1"/>
    <x v="6"/>
    <n v="11"/>
    <n v="95"/>
    <n v="202"/>
    <n v="81"/>
    <n v="4"/>
    <n v="17"/>
    <n v="0"/>
    <s v="late DR"/>
    <m/>
    <n v="215.45454545454547"/>
    <n v="0.3759493670886076"/>
    <n v="10.375949367088607"/>
    <n v="31"/>
    <m/>
    <m/>
    <m/>
    <x v="2"/>
    <m/>
  </r>
  <r>
    <x v="3"/>
    <n v="400198"/>
    <x v="245"/>
    <x v="2"/>
    <x v="8"/>
    <x v="1"/>
    <x v="51"/>
    <x v="4"/>
    <m/>
    <m/>
    <x v="3"/>
    <n v="1"/>
    <x v="6"/>
    <n v="11"/>
    <n v="65"/>
    <n v="150"/>
    <n v="76"/>
    <n v="4"/>
    <n v="13"/>
    <m/>
    <s v="Early DR"/>
    <m/>
    <n v="215.45454545454547"/>
    <n v="0.35274261603375523"/>
    <n v="10.352742616033755"/>
    <n v="27"/>
    <m/>
    <m/>
    <m/>
    <x v="2"/>
    <m/>
  </r>
  <r>
    <x v="3"/>
    <n v="400198"/>
    <x v="245"/>
    <x v="2"/>
    <x v="8"/>
    <x v="1"/>
    <x v="51"/>
    <x v="4"/>
    <m/>
    <m/>
    <x v="4"/>
    <n v="2"/>
    <x v="6"/>
    <n v="11"/>
    <n v="85"/>
    <n v="174"/>
    <n v="140"/>
    <n v="4"/>
    <n v="17"/>
    <m/>
    <s v="DR"/>
    <m/>
    <n v="215.45454545454547"/>
    <n v="0.64978902953586493"/>
    <n v="10.649789029535865"/>
    <n v="31"/>
    <m/>
    <m/>
    <m/>
    <x v="2"/>
    <m/>
  </r>
  <r>
    <x v="3"/>
    <n v="400199"/>
    <x v="462"/>
    <x v="2"/>
    <x v="8"/>
    <x v="1"/>
    <x v="51"/>
    <x v="4"/>
    <m/>
    <n v="199"/>
    <x v="1"/>
    <n v="1"/>
    <x v="12"/>
    <n v="10"/>
    <n v="124"/>
    <m/>
    <n v="192"/>
    <n v="5"/>
    <n v="17"/>
    <m/>
    <s v="DR"/>
    <m/>
    <n v="240"/>
    <n v="0.8"/>
    <n v="9.8000000000000007"/>
    <n v="31"/>
    <m/>
    <m/>
    <m/>
    <x v="2"/>
    <m/>
  </r>
  <r>
    <x v="3"/>
    <n v="400199"/>
    <x v="462"/>
    <x v="2"/>
    <x v="8"/>
    <x v="1"/>
    <x v="51"/>
    <x v="4"/>
    <m/>
    <m/>
    <x v="2"/>
    <n v="1"/>
    <x v="12"/>
    <n v="10"/>
    <n v="98"/>
    <n v="258"/>
    <n v="75"/>
    <n v="5"/>
    <n v="13"/>
    <m/>
    <s v="DR"/>
    <m/>
    <n v="240"/>
    <n v="0.3125"/>
    <n v="9.3125"/>
    <n v="27"/>
    <m/>
    <m/>
    <m/>
    <x v="2"/>
    <m/>
  </r>
  <r>
    <x v="3"/>
    <n v="400199"/>
    <x v="462"/>
    <x v="2"/>
    <x v="8"/>
    <x v="1"/>
    <x v="51"/>
    <x v="4"/>
    <m/>
    <m/>
    <x v="3"/>
    <n v="2"/>
    <x v="12"/>
    <n v="10"/>
    <n v="100"/>
    <n v="260"/>
    <n v="58"/>
    <n v="5"/>
    <n v="14"/>
    <m/>
    <s v="DR"/>
    <m/>
    <n v="240"/>
    <n v="0.24166666666666667"/>
    <n v="9.2416666666666671"/>
    <n v="28"/>
    <m/>
    <m/>
    <m/>
    <x v="2"/>
    <m/>
  </r>
  <r>
    <x v="3"/>
    <n v="400199"/>
    <x v="462"/>
    <x v="2"/>
    <x v="8"/>
    <x v="1"/>
    <x v="51"/>
    <x v="4"/>
    <m/>
    <m/>
    <x v="4"/>
    <n v="1"/>
    <x v="12"/>
    <n v="10"/>
    <n v="105"/>
    <n v="264"/>
    <n v="120"/>
    <n v="5"/>
    <n v="13"/>
    <m/>
    <s v="DR"/>
    <m/>
    <n v="240"/>
    <n v="0.5"/>
    <n v="9.5"/>
    <n v="27"/>
    <m/>
    <m/>
    <m/>
    <x v="2"/>
    <m/>
  </r>
  <r>
    <x v="3"/>
    <n v="400176"/>
    <x v="356"/>
    <x v="2"/>
    <x v="8"/>
    <x v="1"/>
    <x v="52"/>
    <x v="4"/>
    <m/>
    <n v="176"/>
    <x v="1"/>
    <n v="2"/>
    <x v="7"/>
    <n v="12"/>
    <n v="101"/>
    <m/>
    <n v="69"/>
    <n v="4"/>
    <n v="23"/>
    <m/>
    <s v="late DR"/>
    <m/>
    <n v="229.45454545454547"/>
    <n v="0.30071315372424723"/>
    <n v="11.300713153724248"/>
    <n v="38"/>
    <m/>
    <m/>
    <m/>
    <x v="2"/>
    <m/>
  </r>
  <r>
    <x v="3"/>
    <n v="400176"/>
    <x v="356"/>
    <x v="2"/>
    <x v="8"/>
    <x v="1"/>
    <x v="52"/>
    <x v="4"/>
    <m/>
    <m/>
    <x v="2"/>
    <n v="0"/>
    <x v="6"/>
    <n v="11"/>
    <n v="87"/>
    <n v="174"/>
    <n v="68"/>
    <n v="5"/>
    <n v="14"/>
    <m/>
    <s v="DR"/>
    <m/>
    <n v="215.45454545454547"/>
    <n v="0.31561181434599156"/>
    <n v="10.315611814345992"/>
    <n v="29"/>
    <m/>
    <m/>
    <m/>
    <x v="2"/>
    <m/>
  </r>
  <r>
    <x v="3"/>
    <n v="400176"/>
    <x v="356"/>
    <x v="2"/>
    <x v="8"/>
    <x v="1"/>
    <x v="52"/>
    <x v="4"/>
    <m/>
    <m/>
    <x v="3"/>
    <n v="1"/>
    <x v="9"/>
    <n v="13"/>
    <n v="110"/>
    <n v="203"/>
    <n v="65"/>
    <n v="4"/>
    <n v="22"/>
    <m/>
    <s v="DR"/>
    <m/>
    <n v="229.2"/>
    <n v="0.28359511343804539"/>
    <n v="12.283595113438045"/>
    <n v="38"/>
    <m/>
    <m/>
    <m/>
    <x v="2"/>
    <m/>
  </r>
  <r>
    <x v="3"/>
    <n v="400176"/>
    <x v="356"/>
    <x v="2"/>
    <x v="8"/>
    <x v="1"/>
    <x v="52"/>
    <x v="4"/>
    <m/>
    <m/>
    <x v="4"/>
    <n v="2"/>
    <x v="7"/>
    <n v="12"/>
    <n v="81"/>
    <n v="148"/>
    <n v="93"/>
    <n v="5"/>
    <n v="19"/>
    <m/>
    <s v="DR"/>
    <m/>
    <n v="229.45454545454547"/>
    <n v="0.4053090332805071"/>
    <n v="11.405309033280506"/>
    <n v="35"/>
    <m/>
    <m/>
    <m/>
    <x v="2"/>
    <m/>
  </r>
  <r>
    <x v="3"/>
    <n v="400184"/>
    <x v="400"/>
    <x v="2"/>
    <x v="8"/>
    <x v="1"/>
    <x v="52"/>
    <x v="4"/>
    <m/>
    <n v="184"/>
    <x v="1"/>
    <n v="2"/>
    <x v="9"/>
    <n v="13"/>
    <n v="100"/>
    <m/>
    <n v="101"/>
    <n v="4"/>
    <n v="24"/>
    <m/>
    <s v="late DR"/>
    <m/>
    <n v="229.2"/>
    <n v="0.44066317626527052"/>
    <n v="12.44066317626527"/>
    <n v="40"/>
    <m/>
    <m/>
    <m/>
    <x v="2"/>
    <m/>
  </r>
  <r>
    <x v="3"/>
    <n v="400184"/>
    <x v="400"/>
    <x v="2"/>
    <x v="8"/>
    <x v="1"/>
    <x v="52"/>
    <x v="4"/>
    <m/>
    <m/>
    <x v="2"/>
    <n v="3"/>
    <x v="7"/>
    <n v="12"/>
    <n v="103"/>
    <n v="189"/>
    <n v="142"/>
    <n v="4"/>
    <n v="20"/>
    <m/>
    <s v="late DR"/>
    <m/>
    <n v="229.45454545454547"/>
    <n v="0.61885895404120439"/>
    <n v="11.618858954041205"/>
    <n v="35"/>
    <m/>
    <m/>
    <m/>
    <x v="2"/>
    <m/>
  </r>
  <r>
    <x v="3"/>
    <n v="400184"/>
    <x v="400"/>
    <x v="2"/>
    <x v="8"/>
    <x v="1"/>
    <x v="52"/>
    <x v="4"/>
    <m/>
    <m/>
    <x v="3"/>
    <n v="1"/>
    <x v="7"/>
    <n v="12"/>
    <n v="94"/>
    <n v="164"/>
    <n v="89"/>
    <n v="4"/>
    <n v="19"/>
    <m/>
    <s v="late DR"/>
    <m/>
    <n v="229.45454545454547"/>
    <n v="0.38787638668779711"/>
    <n v="11.387876386687797"/>
    <n v="34"/>
    <m/>
    <m/>
    <m/>
    <x v="2"/>
    <m/>
  </r>
  <r>
    <x v="3"/>
    <n v="400184"/>
    <x v="400"/>
    <x v="2"/>
    <x v="8"/>
    <x v="1"/>
    <x v="52"/>
    <x v="4"/>
    <m/>
    <m/>
    <x v="4"/>
    <n v="2"/>
    <x v="7"/>
    <n v="12"/>
    <n v="82"/>
    <n v="160"/>
    <n v="85"/>
    <n v="4"/>
    <n v="20"/>
    <m/>
    <s v="late DR"/>
    <m/>
    <n v="229.45454545454547"/>
    <n v="0.37044374009508713"/>
    <n v="11.370443740095087"/>
    <n v="35"/>
    <m/>
    <m/>
    <m/>
    <x v="2"/>
    <m/>
  </r>
  <r>
    <x v="3"/>
    <n v="400210"/>
    <x v="259"/>
    <x v="2"/>
    <x v="8"/>
    <x v="1"/>
    <x v="52"/>
    <x v="4"/>
    <m/>
    <n v="210"/>
    <x v="1"/>
    <n v="1"/>
    <x v="6"/>
    <n v="11"/>
    <n v="123"/>
    <m/>
    <n v="146"/>
    <n v="4"/>
    <n v="21"/>
    <m/>
    <s v="DR"/>
    <m/>
    <n v="215.45454545454547"/>
    <n v="0.67763713080168775"/>
    <n v="10.677637130801688"/>
    <n v="35"/>
    <m/>
    <m/>
    <m/>
    <x v="2"/>
    <m/>
  </r>
  <r>
    <x v="3"/>
    <n v="400210"/>
    <x v="259"/>
    <x v="2"/>
    <x v="8"/>
    <x v="1"/>
    <x v="52"/>
    <x v="4"/>
    <m/>
    <m/>
    <x v="2"/>
    <n v="2"/>
    <x v="6"/>
    <n v="12"/>
    <n v="124"/>
    <n v="233"/>
    <n v="40"/>
    <n v="5"/>
    <n v="21"/>
    <m/>
    <s v="DR"/>
    <m/>
    <n v="215.45454545454547"/>
    <n v="0.18565400843881855"/>
    <n v="10.185654008438819"/>
    <n v="36"/>
    <m/>
    <m/>
    <m/>
    <x v="2"/>
    <m/>
  </r>
  <r>
    <x v="3"/>
    <n v="400210"/>
    <x v="259"/>
    <x v="2"/>
    <x v="8"/>
    <x v="1"/>
    <x v="52"/>
    <x v="4"/>
    <m/>
    <m/>
    <x v="3"/>
    <n v="2"/>
    <x v="6"/>
    <n v="11"/>
    <n v="112"/>
    <n v="267"/>
    <n v="144"/>
    <n v="4"/>
    <n v="16"/>
    <m/>
    <s v="DR"/>
    <m/>
    <n v="215.45454545454547"/>
    <n v="0.66835443037974684"/>
    <n v="10.668354430379747"/>
    <n v="30"/>
    <m/>
    <m/>
    <m/>
    <x v="2"/>
    <m/>
  </r>
  <r>
    <x v="3"/>
    <n v="400210"/>
    <x v="259"/>
    <x v="2"/>
    <x v="8"/>
    <x v="1"/>
    <x v="52"/>
    <x v="4"/>
    <m/>
    <m/>
    <x v="4"/>
    <n v="2"/>
    <x v="6"/>
    <n v="11"/>
    <n v="125"/>
    <n v="291"/>
    <n v="234"/>
    <n v="4"/>
    <n v="19"/>
    <m/>
    <s v="DR"/>
    <m/>
    <n v="215.45454545454547"/>
    <n v="1.0860759493670886"/>
    <n v="11.086075949367089"/>
    <n v="33"/>
    <m/>
    <m/>
    <m/>
    <x v="2"/>
    <m/>
  </r>
  <r>
    <x v="3"/>
    <n v="400153"/>
    <x v="333"/>
    <x v="2"/>
    <x v="8"/>
    <x v="1"/>
    <x v="53"/>
    <x v="4"/>
    <m/>
    <n v="153"/>
    <x v="1"/>
    <n v="2"/>
    <x v="9"/>
    <n v="13"/>
    <n v="103"/>
    <m/>
    <n v="142"/>
    <n v="4"/>
    <n v="23"/>
    <m/>
    <s v="TS"/>
    <n v="0"/>
    <n v="229.2"/>
    <n v="0.61954624781849921"/>
    <n v="12.6195462478185"/>
    <n v="39"/>
    <m/>
    <m/>
    <m/>
    <x v="2"/>
    <m/>
  </r>
  <r>
    <x v="3"/>
    <n v="400153"/>
    <x v="333"/>
    <x v="2"/>
    <x v="8"/>
    <x v="1"/>
    <x v="53"/>
    <x v="4"/>
    <m/>
    <m/>
    <x v="2"/>
    <n v="1"/>
    <x v="9"/>
    <n v="13"/>
    <n v="102"/>
    <n v="178"/>
    <n v="95"/>
    <n v="5"/>
    <n v="19"/>
    <m/>
    <s v="DR"/>
    <m/>
    <n v="229.2"/>
    <n v="0.41448516579406636"/>
    <n v="12.414485165794066"/>
    <n v="36"/>
    <m/>
    <m/>
    <m/>
    <x v="2"/>
    <m/>
  </r>
  <r>
    <x v="3"/>
    <n v="400153"/>
    <x v="333"/>
    <x v="2"/>
    <x v="8"/>
    <x v="1"/>
    <x v="53"/>
    <x v="4"/>
    <m/>
    <m/>
    <x v="3"/>
    <n v="3"/>
    <x v="2"/>
    <n v="14"/>
    <n v="122"/>
    <n v="190"/>
    <n v="98"/>
    <n v="4"/>
    <n v="24"/>
    <n v="10"/>
    <s v="TS"/>
    <n v="1"/>
    <n v="224.33333333333334"/>
    <n v="0.43684992570579495"/>
    <n v="13.436849925705795"/>
    <n v="41"/>
    <m/>
    <m/>
    <m/>
    <x v="2"/>
    <m/>
  </r>
  <r>
    <x v="3"/>
    <n v="400153"/>
    <x v="333"/>
    <x v="2"/>
    <x v="8"/>
    <x v="1"/>
    <x v="53"/>
    <x v="4"/>
    <m/>
    <m/>
    <x v="4"/>
    <n v="2"/>
    <x v="9"/>
    <n v="13"/>
    <n v="100"/>
    <n v="175"/>
    <n v="127"/>
    <n v="5"/>
    <n v="17"/>
    <m/>
    <s v="DR"/>
    <m/>
    <n v="229.2"/>
    <n v="0.55410122164048869"/>
    <n v="12.554101221640488"/>
    <n v="34"/>
    <m/>
    <m/>
    <m/>
    <x v="2"/>
    <m/>
  </r>
  <r>
    <x v="3"/>
    <n v="400172"/>
    <x v="426"/>
    <x v="2"/>
    <x v="8"/>
    <x v="1"/>
    <x v="53"/>
    <x v="4"/>
    <m/>
    <n v="172"/>
    <x v="1"/>
    <n v="1"/>
    <x v="9"/>
    <n v="13"/>
    <n v="113"/>
    <m/>
    <n v="88"/>
    <n v="5"/>
    <n v="20"/>
    <m/>
    <s v="DR"/>
    <m/>
    <n v="229.2"/>
    <n v="0.38394415357766143"/>
    <n v="12.383944153577662"/>
    <n v="37"/>
    <m/>
    <m/>
    <m/>
    <x v="2"/>
    <m/>
  </r>
  <r>
    <x v="3"/>
    <n v="400172"/>
    <x v="426"/>
    <x v="2"/>
    <x v="8"/>
    <x v="1"/>
    <x v="53"/>
    <x v="4"/>
    <m/>
    <m/>
    <x v="2"/>
    <n v="1"/>
    <x v="6"/>
    <n v="11"/>
    <n v="105"/>
    <n v="194"/>
    <n v="40"/>
    <n v="5"/>
    <n v="17"/>
    <m/>
    <s v="DR"/>
    <m/>
    <n v="215.45454545454547"/>
    <n v="0.18565400843881855"/>
    <n v="10.185654008438819"/>
    <n v="32"/>
    <m/>
    <m/>
    <m/>
    <x v="2"/>
    <m/>
  </r>
  <r>
    <x v="3"/>
    <n v="400172"/>
    <x v="426"/>
    <x v="2"/>
    <x v="8"/>
    <x v="1"/>
    <x v="53"/>
    <x v="4"/>
    <m/>
    <m/>
    <x v="3"/>
    <n v="3"/>
    <x v="2"/>
    <n v="14"/>
    <n v="138"/>
    <n v="262"/>
    <n v="107"/>
    <n v="3"/>
    <n v="24"/>
    <n v="12"/>
    <s v="TS (DR at the bottom but not top)"/>
    <n v="1"/>
    <n v="224.33333333333334"/>
    <n v="0.47696879643387813"/>
    <n v="13.476968796433878"/>
    <n v="40"/>
    <m/>
    <m/>
    <m/>
    <x v="2"/>
    <m/>
  </r>
  <r>
    <x v="3"/>
    <n v="400172"/>
    <x v="426"/>
    <x v="2"/>
    <x v="8"/>
    <x v="1"/>
    <x v="53"/>
    <x v="4"/>
    <m/>
    <m/>
    <x v="4"/>
    <n v="2"/>
    <x v="9"/>
    <n v="13"/>
    <n v="124"/>
    <n v="234"/>
    <n v="95"/>
    <n v="4"/>
    <n v="21"/>
    <m/>
    <s v="DR"/>
    <n v="0"/>
    <n v="229.2"/>
    <n v="0.41448516579406636"/>
    <n v="12.414485165794066"/>
    <n v="37"/>
    <m/>
    <m/>
    <m/>
    <x v="2"/>
    <m/>
  </r>
  <r>
    <x v="3"/>
    <n v="400203"/>
    <x v="669"/>
    <x v="2"/>
    <x v="8"/>
    <x v="1"/>
    <x v="53"/>
    <x v="4"/>
    <m/>
    <n v="203"/>
    <x v="1"/>
    <n v="2"/>
    <x v="2"/>
    <n v="14"/>
    <n v="122"/>
    <m/>
    <n v="132"/>
    <n v="4"/>
    <n v="23"/>
    <m/>
    <s v="DR"/>
    <m/>
    <n v="224.33333333333334"/>
    <n v="0.58841010401188709"/>
    <n v="13.588410104011887"/>
    <n v="40"/>
    <m/>
    <m/>
    <m/>
    <x v="2"/>
    <m/>
  </r>
  <r>
    <x v="3"/>
    <n v="400203"/>
    <x v="669"/>
    <x v="2"/>
    <x v="8"/>
    <x v="1"/>
    <x v="53"/>
    <x v="4"/>
    <m/>
    <m/>
    <x v="2"/>
    <n v="2"/>
    <x v="9"/>
    <n v="13"/>
    <n v="110"/>
    <n v="228"/>
    <n v="87"/>
    <n v="5"/>
    <n v="20"/>
    <m/>
    <s v="DR"/>
    <m/>
    <n v="229.2"/>
    <n v="0.37958115183246077"/>
    <n v="12.379581151832461"/>
    <n v="37"/>
    <m/>
    <m/>
    <m/>
    <x v="2"/>
    <m/>
  </r>
  <r>
    <x v="3"/>
    <n v="400203"/>
    <x v="669"/>
    <x v="2"/>
    <x v="8"/>
    <x v="1"/>
    <x v="53"/>
    <x v="4"/>
    <m/>
    <m/>
    <x v="3"/>
    <n v="0"/>
    <x v="7"/>
    <n v="12"/>
    <n v="110"/>
    <n v="245"/>
    <n v="198"/>
    <n v="5"/>
    <n v="20"/>
    <m/>
    <s v="DR"/>
    <m/>
    <n v="229.45454545454547"/>
    <n v="0.86291600633914411"/>
    <n v="11.862916006339145"/>
    <n v="36"/>
    <m/>
    <m/>
    <m/>
    <x v="2"/>
    <m/>
  </r>
  <r>
    <x v="3"/>
    <n v="400203"/>
    <x v="669"/>
    <x v="2"/>
    <x v="8"/>
    <x v="1"/>
    <x v="53"/>
    <x v="4"/>
    <m/>
    <m/>
    <x v="4"/>
    <n v="0"/>
    <x v="9"/>
    <n v="13"/>
    <n v="115"/>
    <n v="226"/>
    <n v="187"/>
    <n v="4"/>
    <n v="21"/>
    <m/>
    <s v="DR"/>
    <m/>
    <n v="229.2"/>
    <n v="0.81588132635253063"/>
    <n v="12.81588132635253"/>
    <n v="37"/>
    <m/>
    <m/>
    <m/>
    <x v="2"/>
    <m/>
  </r>
  <r>
    <x v="3"/>
    <n v="400157"/>
    <x v="302"/>
    <x v="2"/>
    <x v="8"/>
    <x v="1"/>
    <x v="54"/>
    <x v="4"/>
    <m/>
    <n v="157"/>
    <x v="1"/>
    <n v="1"/>
    <x v="9"/>
    <n v="13"/>
    <n v="140"/>
    <m/>
    <n v="154"/>
    <n v="4"/>
    <n v="20"/>
    <m/>
    <s v="DR"/>
    <m/>
    <n v="229.2"/>
    <n v="0.67190226876090753"/>
    <n v="12.671902268760908"/>
    <n v="36"/>
    <m/>
    <m/>
    <m/>
    <x v="2"/>
    <m/>
  </r>
  <r>
    <x v="3"/>
    <n v="400157"/>
    <x v="302"/>
    <x v="2"/>
    <x v="8"/>
    <x v="1"/>
    <x v="54"/>
    <x v="4"/>
    <m/>
    <m/>
    <x v="2"/>
    <n v="1"/>
    <x v="9"/>
    <n v="13"/>
    <n v="124"/>
    <n v="275"/>
    <n v="80"/>
    <n v="4"/>
    <n v="19"/>
    <m/>
    <s v="DR"/>
    <m/>
    <n v="229.2"/>
    <n v="0.34904013961605584"/>
    <n v="12.349040139616056"/>
    <n v="35"/>
    <m/>
    <m/>
    <m/>
    <x v="2"/>
    <m/>
  </r>
  <r>
    <x v="3"/>
    <n v="400157"/>
    <x v="302"/>
    <x v="2"/>
    <x v="8"/>
    <x v="1"/>
    <x v="54"/>
    <x v="4"/>
    <m/>
    <m/>
    <x v="3"/>
    <n v="1"/>
    <x v="9"/>
    <n v="13"/>
    <n v="138"/>
    <n v="272"/>
    <n v="74"/>
    <n v="4"/>
    <n v="21"/>
    <m/>
    <s v="DR"/>
    <m/>
    <n v="229.2"/>
    <n v="0.32286212914485168"/>
    <n v="12.322862129144852"/>
    <n v="37"/>
    <m/>
    <m/>
    <m/>
    <x v="2"/>
    <m/>
  </r>
  <r>
    <x v="3"/>
    <n v="400157"/>
    <x v="302"/>
    <x v="2"/>
    <x v="8"/>
    <x v="1"/>
    <x v="54"/>
    <x v="4"/>
    <m/>
    <m/>
    <x v="4"/>
    <n v="1"/>
    <x v="7"/>
    <n v="12"/>
    <n v="123"/>
    <n v="261"/>
    <n v="221"/>
    <n v="4"/>
    <n v="16"/>
    <m/>
    <s v="DR"/>
    <m/>
    <n v="229.45454545454547"/>
    <n v="0.96315372424722656"/>
    <n v="11.963153724247226"/>
    <n v="31"/>
    <m/>
    <m/>
    <m/>
    <x v="2"/>
    <m/>
  </r>
  <r>
    <x v="3"/>
    <n v="400161"/>
    <x v="355"/>
    <x v="2"/>
    <x v="8"/>
    <x v="1"/>
    <x v="54"/>
    <x v="4"/>
    <m/>
    <n v="161"/>
    <x v="1"/>
    <n v="2"/>
    <x v="2"/>
    <n v="14"/>
    <n v="140"/>
    <m/>
    <n v="115"/>
    <n v="4"/>
    <n v="20"/>
    <n v="12"/>
    <s v="TS"/>
    <n v="1"/>
    <n v="224.33333333333334"/>
    <n v="0.51263001485884097"/>
    <n v="13.512630014858841"/>
    <n v="37"/>
    <m/>
    <m/>
    <m/>
    <x v="2"/>
    <m/>
  </r>
  <r>
    <x v="3"/>
    <n v="400161"/>
    <x v="355"/>
    <x v="2"/>
    <x v="8"/>
    <x v="1"/>
    <x v="54"/>
    <x v="4"/>
    <m/>
    <m/>
    <x v="2"/>
    <n v="1"/>
    <x v="7"/>
    <n v="12"/>
    <n v="115"/>
    <n v="233"/>
    <n v="215"/>
    <n v="5"/>
    <n v="16"/>
    <m/>
    <s v="DR"/>
    <m/>
    <n v="229.45454545454547"/>
    <n v="0.93700475435816155"/>
    <n v="11.937004754358162"/>
    <n v="32"/>
    <m/>
    <m/>
    <m/>
    <x v="2"/>
    <m/>
  </r>
  <r>
    <x v="3"/>
    <n v="400161"/>
    <x v="355"/>
    <x v="2"/>
    <x v="8"/>
    <x v="1"/>
    <x v="54"/>
    <x v="4"/>
    <m/>
    <m/>
    <x v="3"/>
    <n v="1"/>
    <x v="4"/>
    <n v="15"/>
    <n v="132"/>
    <n v="242"/>
    <n v="35"/>
    <n v="4"/>
    <n v="22"/>
    <m/>
    <s v="TS"/>
    <n v="1"/>
    <n v="224.33333333333334"/>
    <n v="0.15601783060921248"/>
    <n v="14.156017830609212"/>
    <n v="40"/>
    <m/>
    <m/>
    <m/>
    <x v="2"/>
    <m/>
  </r>
  <r>
    <x v="3"/>
    <n v="400161"/>
    <x v="355"/>
    <x v="2"/>
    <x v="8"/>
    <x v="1"/>
    <x v="54"/>
    <x v="4"/>
    <m/>
    <m/>
    <x v="4"/>
    <n v="1"/>
    <x v="9"/>
    <n v="13"/>
    <n v="125"/>
    <n v="233"/>
    <n v="185"/>
    <n v="5"/>
    <n v="18"/>
    <m/>
    <s v="TS"/>
    <m/>
    <n v="229.2"/>
    <n v="0.80715532286212921"/>
    <n v="12.80715532286213"/>
    <n v="35"/>
    <m/>
    <m/>
    <m/>
    <x v="2"/>
    <m/>
  </r>
  <r>
    <x v="3"/>
    <n v="400209"/>
    <x v="293"/>
    <x v="2"/>
    <x v="8"/>
    <x v="1"/>
    <x v="54"/>
    <x v="4"/>
    <m/>
    <n v="209"/>
    <x v="1"/>
    <n v="1"/>
    <x v="9"/>
    <n v="13"/>
    <n v="142"/>
    <m/>
    <n v="218"/>
    <n v="4"/>
    <n v="21"/>
    <m/>
    <s v="DR"/>
    <m/>
    <n v="229.2"/>
    <n v="0.9511343804537522"/>
    <n v="12.951134380453752"/>
    <n v="37"/>
    <m/>
    <m/>
    <m/>
    <x v="2"/>
    <m/>
  </r>
  <r>
    <x v="3"/>
    <n v="400209"/>
    <x v="293"/>
    <x v="2"/>
    <x v="8"/>
    <x v="1"/>
    <x v="54"/>
    <x v="4"/>
    <m/>
    <m/>
    <x v="2"/>
    <n v="1"/>
    <x v="2"/>
    <n v="14"/>
    <n v="154"/>
    <n v="284"/>
    <n v="90"/>
    <n v="5"/>
    <n v="23"/>
    <m/>
    <s v="DR"/>
    <m/>
    <n v="224.33333333333334"/>
    <n v="0.40118870728083206"/>
    <n v="13.401188707280832"/>
    <n v="41"/>
    <m/>
    <m/>
    <m/>
    <x v="2"/>
    <m/>
  </r>
  <r>
    <x v="3"/>
    <n v="400209"/>
    <x v="293"/>
    <x v="2"/>
    <x v="8"/>
    <x v="1"/>
    <x v="54"/>
    <x v="4"/>
    <m/>
    <m/>
    <x v="3"/>
    <n v="1"/>
    <x v="7"/>
    <n v="12"/>
    <n v="125"/>
    <n v="270"/>
    <n v="108"/>
    <n v="5"/>
    <n v="12"/>
    <m/>
    <s v="DR"/>
    <m/>
    <n v="229.45454545454547"/>
    <n v="0.47068145800316957"/>
    <n v="11.47068145800317"/>
    <n v="28"/>
    <m/>
    <m/>
    <m/>
    <x v="2"/>
    <m/>
  </r>
  <r>
    <x v="3"/>
    <n v="400209"/>
    <x v="293"/>
    <x v="2"/>
    <x v="8"/>
    <x v="1"/>
    <x v="54"/>
    <x v="4"/>
    <m/>
    <m/>
    <x v="4"/>
    <n v="0"/>
    <x v="9"/>
    <n v="13"/>
    <n v="140"/>
    <n v="270"/>
    <n v="254"/>
    <n v="5"/>
    <n v="17"/>
    <m/>
    <s v="DR"/>
    <m/>
    <n v="229.2"/>
    <n v="1.1082024432809774"/>
    <n v="13.108202443280977"/>
    <n v="34"/>
    <m/>
    <m/>
    <m/>
    <x v="2"/>
    <m/>
  </r>
  <r>
    <x v="3"/>
    <n v="400182"/>
    <x v="209"/>
    <x v="2"/>
    <x v="8"/>
    <x v="1"/>
    <x v="55"/>
    <x v="4"/>
    <m/>
    <n v="182"/>
    <x v="1"/>
    <n v="1"/>
    <x v="2"/>
    <n v="15"/>
    <n v="150"/>
    <m/>
    <n v="100"/>
    <n v="1"/>
    <n v="19"/>
    <n v="10"/>
    <s v="TS"/>
    <n v="1"/>
    <n v="224.33333333333334"/>
    <n v="0.44576523031203563"/>
    <n v="13.445765230312036"/>
    <n v="33"/>
    <m/>
    <m/>
    <m/>
    <x v="2"/>
    <m/>
  </r>
  <r>
    <x v="3"/>
    <n v="400182"/>
    <x v="209"/>
    <x v="2"/>
    <x v="8"/>
    <x v="1"/>
    <x v="55"/>
    <x v="4"/>
    <m/>
    <m/>
    <x v="2"/>
    <n v="2"/>
    <x v="2"/>
    <n v="15"/>
    <n v="152"/>
    <n v="242"/>
    <n v="66"/>
    <n v="2"/>
    <n v="23"/>
    <n v="10"/>
    <s v="TS"/>
    <n v="1"/>
    <n v="224.33333333333334"/>
    <n v="0.29420505200594355"/>
    <n v="13.294205052005944"/>
    <n v="38"/>
    <m/>
    <m/>
    <m/>
    <x v="2"/>
    <m/>
  </r>
  <r>
    <x v="3"/>
    <n v="400182"/>
    <x v="209"/>
    <x v="2"/>
    <x v="8"/>
    <x v="1"/>
    <x v="55"/>
    <x v="4"/>
    <m/>
    <m/>
    <x v="3"/>
    <n v="1"/>
    <x v="2"/>
    <n v="15"/>
    <n v="150"/>
    <n v="168"/>
    <n v="109"/>
    <n v="3"/>
    <n v="20"/>
    <n v="11"/>
    <s v="TS"/>
    <n v="1"/>
    <n v="224.33333333333334"/>
    <n v="0.48588410104011887"/>
    <n v="13.485884101040119"/>
    <n v="36"/>
    <m/>
    <m/>
    <m/>
    <x v="2"/>
    <m/>
  </r>
  <r>
    <x v="3"/>
    <n v="400182"/>
    <x v="209"/>
    <x v="2"/>
    <x v="8"/>
    <x v="1"/>
    <x v="55"/>
    <x v="4"/>
    <m/>
    <m/>
    <x v="4"/>
    <m/>
    <x v="9"/>
    <n v="15"/>
    <n v="140"/>
    <m/>
    <m/>
    <n v="4"/>
    <n v="21"/>
    <n v="13"/>
    <s v="TS"/>
    <n v="1"/>
    <n v="229.2"/>
    <n v="0"/>
    <n v="12"/>
    <n v="37"/>
    <m/>
    <m/>
    <m/>
    <x v="2"/>
    <m/>
  </r>
  <r>
    <x v="3"/>
    <n v="400186"/>
    <x v="409"/>
    <x v="2"/>
    <x v="8"/>
    <x v="1"/>
    <x v="55"/>
    <x v="4"/>
    <m/>
    <n v="186"/>
    <x v="1"/>
    <n v="2"/>
    <x v="4"/>
    <n v="16"/>
    <n v="142"/>
    <m/>
    <n v="15"/>
    <n v="2"/>
    <n v="23"/>
    <n v="14"/>
    <s v="TS"/>
    <n v="1"/>
    <n v="224.33333333333334"/>
    <n v="6.6864784546805348E-2"/>
    <n v="14.066864784546805"/>
    <n v="39"/>
    <m/>
    <m/>
    <m/>
    <x v="2"/>
    <m/>
  </r>
  <r>
    <x v="3"/>
    <n v="400186"/>
    <x v="409"/>
    <x v="2"/>
    <x v="8"/>
    <x v="1"/>
    <x v="55"/>
    <x v="4"/>
    <m/>
    <m/>
    <x v="2"/>
    <n v="0"/>
    <x v="7"/>
    <n v="13"/>
    <n v="113"/>
    <n v="224"/>
    <n v="95"/>
    <n v="3"/>
    <n v="20"/>
    <m/>
    <s v="TS"/>
    <m/>
    <n v="229.45454545454547"/>
    <n v="0.41402535657686212"/>
    <n v="11.414025356576863"/>
    <n v="34"/>
    <m/>
    <m/>
    <m/>
    <x v="2"/>
    <m/>
  </r>
  <r>
    <x v="3"/>
    <n v="400186"/>
    <x v="409"/>
    <x v="2"/>
    <x v="8"/>
    <x v="1"/>
    <x v="55"/>
    <x v="4"/>
    <m/>
    <m/>
    <x v="3"/>
    <n v="0"/>
    <x v="7"/>
    <n v="13"/>
    <n v="118"/>
    <n v="229"/>
    <n v="155"/>
    <n v="3"/>
    <n v="23"/>
    <m/>
    <s v="TS"/>
    <m/>
    <n v="229.45454545454547"/>
    <n v="0.67551505546751189"/>
    <n v="11.675515055467512"/>
    <n v="37"/>
    <m/>
    <m/>
    <m/>
    <x v="2"/>
    <m/>
  </r>
  <r>
    <x v="3"/>
    <n v="400186"/>
    <x v="409"/>
    <x v="2"/>
    <x v="8"/>
    <x v="1"/>
    <x v="55"/>
    <x v="4"/>
    <m/>
    <m/>
    <x v="4"/>
    <n v="0"/>
    <x v="7"/>
    <n v="13"/>
    <n v="100"/>
    <n v="247"/>
    <n v="174"/>
    <n v="6"/>
    <n v="10"/>
    <m/>
    <s v="DR"/>
    <m/>
    <n v="229.45454545454547"/>
    <n v="0.7583201267828843"/>
    <n v="11.758320126782884"/>
    <n v="27"/>
    <m/>
    <m/>
    <m/>
    <x v="2"/>
    <m/>
  </r>
  <r>
    <x v="3"/>
    <n v="400207"/>
    <x v="366"/>
    <x v="2"/>
    <x v="8"/>
    <x v="1"/>
    <x v="55"/>
    <x v="4"/>
    <d v="2014-11-03T00:00:00"/>
    <n v="207"/>
    <x v="1"/>
    <n v="1"/>
    <x v="9"/>
    <n v="14"/>
    <n v="112"/>
    <m/>
    <n v="142"/>
    <n v="5"/>
    <n v="20"/>
    <m/>
    <s v="TS"/>
    <m/>
    <n v="229.2"/>
    <n v="0.61954624781849921"/>
    <n v="12.6195462478185"/>
    <n v="37"/>
    <m/>
    <m/>
    <m/>
    <x v="2"/>
    <m/>
  </r>
  <r>
    <x v="3"/>
    <n v="400207"/>
    <x v="366"/>
    <x v="2"/>
    <x v="8"/>
    <x v="1"/>
    <x v="55"/>
    <x v="4"/>
    <m/>
    <m/>
    <x v="2"/>
    <n v="1"/>
    <x v="9"/>
    <n v="14"/>
    <n v="110"/>
    <n v="230"/>
    <n v="140"/>
    <n v="4"/>
    <n v="21"/>
    <m/>
    <s v="TS"/>
    <m/>
    <n v="229.2"/>
    <n v="0.61082024432809778"/>
    <n v="12.610820244328098"/>
    <n v="37"/>
    <m/>
    <m/>
    <m/>
    <x v="2"/>
    <m/>
  </r>
  <r>
    <x v="3"/>
    <n v="400207"/>
    <x v="366"/>
    <x v="2"/>
    <x v="8"/>
    <x v="1"/>
    <x v="55"/>
    <x v="4"/>
    <m/>
    <m/>
    <x v="3"/>
    <n v="2"/>
    <x v="4"/>
    <n v="16"/>
    <n v="136"/>
    <n v="187"/>
    <n v="44"/>
    <n v="3"/>
    <n v="22"/>
    <m/>
    <s v="TS"/>
    <n v="1"/>
    <n v="224.33333333333334"/>
    <n v="0.19613670133729569"/>
    <n v="14.196136701337295"/>
    <n v="39"/>
    <m/>
    <m/>
    <m/>
    <x v="2"/>
    <m/>
  </r>
  <r>
    <x v="3"/>
    <n v="400207"/>
    <x v="366"/>
    <x v="2"/>
    <x v="8"/>
    <x v="1"/>
    <x v="55"/>
    <x v="4"/>
    <m/>
    <m/>
    <x v="4"/>
    <n v="2"/>
    <x v="4"/>
    <n v="16"/>
    <n v="130"/>
    <n v="244"/>
    <n v="166"/>
    <n v="3"/>
    <n v="23"/>
    <n v="11"/>
    <s v="TS"/>
    <n v="1"/>
    <n v="224.33333333333334"/>
    <n v="0.73997028231797912"/>
    <n v="14.739970282317978"/>
    <n v="40"/>
    <m/>
    <m/>
    <m/>
    <x v="2"/>
    <m/>
  </r>
  <r>
    <x v="3"/>
    <n v="400171"/>
    <x v="288"/>
    <x v="2"/>
    <x v="8"/>
    <x v="1"/>
    <x v="33"/>
    <x v="4"/>
    <m/>
    <s v="Amarok 171"/>
    <x v="1"/>
    <m/>
    <x v="4"/>
    <m/>
    <n v="275"/>
    <m/>
    <m/>
    <m/>
    <n v="21"/>
    <m/>
    <m/>
    <n v="4"/>
    <n v="224.33333333333334"/>
    <n v="0"/>
    <n v="14"/>
    <n v="35"/>
    <m/>
    <m/>
    <m/>
    <x v="1"/>
    <m/>
  </r>
  <r>
    <x v="3"/>
    <n v="400171"/>
    <x v="288"/>
    <x v="2"/>
    <x v="8"/>
    <x v="1"/>
    <x v="33"/>
    <x v="4"/>
    <m/>
    <m/>
    <x v="2"/>
    <m/>
    <x v="4"/>
    <m/>
    <n v="267"/>
    <m/>
    <m/>
    <m/>
    <n v="15"/>
    <m/>
    <m/>
    <n v="4"/>
    <n v="224.33333333333334"/>
    <n v="0"/>
    <n v="14"/>
    <n v="29"/>
    <m/>
    <m/>
    <m/>
    <x v="1"/>
    <m/>
  </r>
  <r>
    <x v="3"/>
    <n v="400171"/>
    <x v="288"/>
    <x v="2"/>
    <x v="8"/>
    <x v="1"/>
    <x v="33"/>
    <x v="4"/>
    <m/>
    <m/>
    <x v="3"/>
    <m/>
    <x v="3"/>
    <m/>
    <n v="335"/>
    <m/>
    <m/>
    <m/>
    <m/>
    <m/>
    <m/>
    <n v="4"/>
    <n v="224.33333333333334"/>
    <n v="0"/>
    <n v="17"/>
    <s v=""/>
    <m/>
    <m/>
    <m/>
    <x v="1"/>
    <m/>
  </r>
  <r>
    <x v="3"/>
    <n v="400171"/>
    <x v="288"/>
    <x v="2"/>
    <x v="8"/>
    <x v="1"/>
    <x v="33"/>
    <x v="4"/>
    <m/>
    <m/>
    <x v="4"/>
    <m/>
    <x v="5"/>
    <m/>
    <n v="255"/>
    <m/>
    <m/>
    <m/>
    <m/>
    <m/>
    <m/>
    <n v="3"/>
    <n v="224.33333333333334"/>
    <n v="0"/>
    <n v="15"/>
    <s v=""/>
    <m/>
    <m/>
    <m/>
    <x v="1"/>
    <m/>
  </r>
  <r>
    <x v="3"/>
    <n v="400205"/>
    <x v="242"/>
    <x v="2"/>
    <x v="8"/>
    <x v="1"/>
    <x v="33"/>
    <x v="4"/>
    <m/>
    <s v="Amarok 205"/>
    <x v="1"/>
    <m/>
    <x v="1"/>
    <m/>
    <n v="380"/>
    <m/>
    <m/>
    <m/>
    <n v="21"/>
    <m/>
    <m/>
    <n v="4"/>
    <n v="224.33333333333334"/>
    <n v="0"/>
    <n v="16"/>
    <n v="37"/>
    <m/>
    <m/>
    <m/>
    <x v="1"/>
    <m/>
  </r>
  <r>
    <x v="3"/>
    <n v="400205"/>
    <x v="242"/>
    <x v="2"/>
    <x v="8"/>
    <x v="1"/>
    <x v="33"/>
    <x v="4"/>
    <m/>
    <m/>
    <x v="2"/>
    <m/>
    <x v="3"/>
    <m/>
    <n v="324"/>
    <m/>
    <m/>
    <m/>
    <m/>
    <m/>
    <m/>
    <n v="5"/>
    <n v="224.33333333333334"/>
    <n v="0"/>
    <n v="17"/>
    <s v=""/>
    <m/>
    <m/>
    <m/>
    <x v="1"/>
    <m/>
  </r>
  <r>
    <x v="3"/>
    <n v="400205"/>
    <x v="242"/>
    <x v="2"/>
    <x v="8"/>
    <x v="1"/>
    <x v="33"/>
    <x v="4"/>
    <m/>
    <m/>
    <x v="3"/>
    <m/>
    <x v="10"/>
    <m/>
    <n v="271"/>
    <m/>
    <m/>
    <m/>
    <m/>
    <m/>
    <m/>
    <n v="3"/>
    <n v="224.33333333333334"/>
    <n v="0"/>
    <n v="18"/>
    <s v=""/>
    <m/>
    <m/>
    <m/>
    <x v="1"/>
    <m/>
  </r>
  <r>
    <x v="3"/>
    <n v="400205"/>
    <x v="242"/>
    <x v="2"/>
    <x v="8"/>
    <x v="1"/>
    <x v="33"/>
    <x v="4"/>
    <m/>
    <m/>
    <x v="4"/>
    <m/>
    <x v="1"/>
    <m/>
    <n v="198"/>
    <m/>
    <m/>
    <m/>
    <m/>
    <m/>
    <m/>
    <n v="3"/>
    <n v="224.33333333333334"/>
    <n v="0"/>
    <n v="16"/>
    <s v=""/>
    <m/>
    <m/>
    <m/>
    <x v="1"/>
    <m/>
  </r>
  <r>
    <x v="3"/>
    <n v="400216"/>
    <x v="247"/>
    <x v="2"/>
    <x v="8"/>
    <x v="1"/>
    <x v="33"/>
    <x v="4"/>
    <m/>
    <s v="Amarok 216"/>
    <x v="1"/>
    <m/>
    <x v="1"/>
    <m/>
    <n v="270"/>
    <m/>
    <m/>
    <m/>
    <m/>
    <m/>
    <m/>
    <n v="4"/>
    <n v="224.33333333333334"/>
    <n v="0"/>
    <n v="16"/>
    <s v=""/>
    <m/>
    <m/>
    <m/>
    <x v="1"/>
    <m/>
  </r>
  <r>
    <x v="3"/>
    <n v="400216"/>
    <x v="247"/>
    <x v="2"/>
    <x v="8"/>
    <x v="1"/>
    <x v="33"/>
    <x v="4"/>
    <m/>
    <m/>
    <x v="2"/>
    <m/>
    <x v="1"/>
    <m/>
    <n v="300"/>
    <m/>
    <m/>
    <m/>
    <m/>
    <m/>
    <m/>
    <n v="4"/>
    <n v="224.33333333333334"/>
    <n v="0"/>
    <n v="16"/>
    <s v=""/>
    <m/>
    <m/>
    <m/>
    <x v="1"/>
    <m/>
  </r>
  <r>
    <x v="3"/>
    <n v="400216"/>
    <x v="247"/>
    <x v="2"/>
    <x v="8"/>
    <x v="1"/>
    <x v="33"/>
    <x v="4"/>
    <m/>
    <m/>
    <x v="3"/>
    <m/>
    <x v="2"/>
    <m/>
    <n v="353"/>
    <m/>
    <m/>
    <m/>
    <n v="18"/>
    <m/>
    <m/>
    <n v="4"/>
    <n v="224.33333333333334"/>
    <n v="0"/>
    <n v="13"/>
    <n v="31"/>
    <m/>
    <m/>
    <m/>
    <x v="1"/>
    <m/>
  </r>
  <r>
    <x v="3"/>
    <n v="400216"/>
    <x v="247"/>
    <x v="2"/>
    <x v="8"/>
    <x v="1"/>
    <x v="33"/>
    <x v="4"/>
    <m/>
    <m/>
    <x v="4"/>
    <m/>
    <x v="4"/>
    <m/>
    <n v="262"/>
    <m/>
    <m/>
    <m/>
    <m/>
    <m/>
    <m/>
    <n v="3"/>
    <n v="224.33333333333334"/>
    <n v="0"/>
    <n v="14"/>
    <s v=""/>
    <m/>
    <m/>
    <m/>
    <x v="1"/>
    <m/>
  </r>
  <r>
    <x v="3"/>
    <n v="400155"/>
    <x v="390"/>
    <x v="2"/>
    <x v="8"/>
    <x v="1"/>
    <x v="35"/>
    <x v="4"/>
    <m/>
    <s v="Amarok 155"/>
    <x v="1"/>
    <m/>
    <x v="10"/>
    <m/>
    <n v="320"/>
    <m/>
    <m/>
    <m/>
    <m/>
    <m/>
    <m/>
    <n v="3"/>
    <n v="224.33333333333334"/>
    <n v="0"/>
    <n v="18"/>
    <s v=""/>
    <m/>
    <m/>
    <m/>
    <x v="1"/>
    <m/>
  </r>
  <r>
    <x v="3"/>
    <n v="400155"/>
    <x v="390"/>
    <x v="2"/>
    <x v="8"/>
    <x v="1"/>
    <x v="35"/>
    <x v="4"/>
    <m/>
    <m/>
    <x v="2"/>
    <m/>
    <x v="1"/>
    <m/>
    <n v="295"/>
    <m/>
    <m/>
    <m/>
    <n v="22"/>
    <m/>
    <m/>
    <n v="3"/>
    <n v="224.33333333333334"/>
    <n v="0"/>
    <n v="16"/>
    <n v="38"/>
    <m/>
    <m/>
    <m/>
    <x v="1"/>
    <m/>
  </r>
  <r>
    <x v="3"/>
    <n v="400155"/>
    <x v="390"/>
    <x v="2"/>
    <x v="8"/>
    <x v="1"/>
    <x v="35"/>
    <x v="4"/>
    <m/>
    <m/>
    <x v="3"/>
    <m/>
    <x v="1"/>
    <m/>
    <n v="350"/>
    <m/>
    <m/>
    <m/>
    <m/>
    <m/>
    <m/>
    <n v="3"/>
    <n v="224.33333333333334"/>
    <n v="0"/>
    <n v="16"/>
    <s v=""/>
    <m/>
    <m/>
    <m/>
    <x v="1"/>
    <m/>
  </r>
  <r>
    <x v="3"/>
    <n v="400155"/>
    <x v="390"/>
    <x v="2"/>
    <x v="8"/>
    <x v="1"/>
    <x v="35"/>
    <x v="4"/>
    <m/>
    <m/>
    <x v="4"/>
    <m/>
    <x v="5"/>
    <m/>
    <n v="253"/>
    <m/>
    <m/>
    <m/>
    <m/>
    <m/>
    <m/>
    <n v="3"/>
    <n v="224.33333333333334"/>
    <n v="0"/>
    <n v="15"/>
    <s v=""/>
    <m/>
    <m/>
    <m/>
    <x v="1"/>
    <m/>
  </r>
  <r>
    <x v="3"/>
    <n v="400162"/>
    <x v="217"/>
    <x v="2"/>
    <x v="8"/>
    <x v="1"/>
    <x v="35"/>
    <x v="4"/>
    <m/>
    <s v="Amarok 162"/>
    <x v="1"/>
    <m/>
    <x v="3"/>
    <m/>
    <n v="255"/>
    <m/>
    <m/>
    <m/>
    <m/>
    <m/>
    <m/>
    <n v="3"/>
    <n v="224.33333333333334"/>
    <n v="0"/>
    <n v="17"/>
    <s v=""/>
    <m/>
    <m/>
    <m/>
    <x v="1"/>
    <m/>
  </r>
  <r>
    <x v="3"/>
    <n v="400162"/>
    <x v="217"/>
    <x v="2"/>
    <x v="8"/>
    <x v="1"/>
    <x v="35"/>
    <x v="4"/>
    <m/>
    <m/>
    <x v="2"/>
    <m/>
    <x v="10"/>
    <m/>
    <n v="310"/>
    <m/>
    <m/>
    <m/>
    <m/>
    <m/>
    <m/>
    <n v="3"/>
    <n v="224.33333333333334"/>
    <n v="0"/>
    <n v="18"/>
    <s v=""/>
    <m/>
    <m/>
    <m/>
    <x v="1"/>
    <m/>
  </r>
  <r>
    <x v="3"/>
    <n v="400162"/>
    <x v="217"/>
    <x v="2"/>
    <x v="8"/>
    <x v="1"/>
    <x v="35"/>
    <x v="4"/>
    <m/>
    <m/>
    <x v="3"/>
    <m/>
    <x v="3"/>
    <m/>
    <n v="295"/>
    <m/>
    <m/>
    <m/>
    <m/>
    <m/>
    <m/>
    <n v="3"/>
    <n v="224.33333333333334"/>
    <n v="0"/>
    <n v="17"/>
    <s v=""/>
    <m/>
    <m/>
    <m/>
    <x v="1"/>
    <m/>
  </r>
  <r>
    <x v="3"/>
    <n v="400162"/>
    <x v="217"/>
    <x v="2"/>
    <x v="8"/>
    <x v="1"/>
    <x v="35"/>
    <x v="4"/>
    <m/>
    <m/>
    <x v="4"/>
    <m/>
    <x v="3"/>
    <m/>
    <n v="230"/>
    <m/>
    <m/>
    <m/>
    <m/>
    <m/>
    <m/>
    <n v="3"/>
    <n v="224.33333333333334"/>
    <n v="0"/>
    <n v="17"/>
    <s v=""/>
    <m/>
    <m/>
    <m/>
    <x v="1"/>
    <m/>
  </r>
  <r>
    <x v="3"/>
    <n v="400175"/>
    <x v="403"/>
    <x v="2"/>
    <x v="8"/>
    <x v="1"/>
    <x v="35"/>
    <x v="4"/>
    <m/>
    <s v="Amarok 175"/>
    <x v="1"/>
    <m/>
    <x v="1"/>
    <m/>
    <n v="227"/>
    <m/>
    <m/>
    <m/>
    <m/>
    <m/>
    <m/>
    <n v="3"/>
    <n v="224.33333333333334"/>
    <n v="0"/>
    <n v="16"/>
    <s v=""/>
    <m/>
    <m/>
    <m/>
    <x v="1"/>
    <m/>
  </r>
  <r>
    <x v="3"/>
    <n v="400175"/>
    <x v="403"/>
    <x v="2"/>
    <x v="8"/>
    <x v="1"/>
    <x v="35"/>
    <x v="4"/>
    <m/>
    <m/>
    <x v="2"/>
    <m/>
    <x v="1"/>
    <m/>
    <n v="210"/>
    <m/>
    <m/>
    <m/>
    <m/>
    <m/>
    <m/>
    <n v="3"/>
    <n v="224.33333333333334"/>
    <n v="0"/>
    <n v="16"/>
    <s v=""/>
    <m/>
    <m/>
    <m/>
    <x v="1"/>
    <m/>
  </r>
  <r>
    <x v="3"/>
    <n v="400175"/>
    <x v="403"/>
    <x v="2"/>
    <x v="8"/>
    <x v="1"/>
    <x v="35"/>
    <x v="4"/>
    <m/>
    <m/>
    <x v="3"/>
    <m/>
    <x v="1"/>
    <m/>
    <n v="290"/>
    <m/>
    <m/>
    <m/>
    <m/>
    <m/>
    <m/>
    <n v="3"/>
    <n v="224.33333333333334"/>
    <n v="0"/>
    <n v="16"/>
    <s v=""/>
    <m/>
    <m/>
    <m/>
    <x v="1"/>
    <m/>
  </r>
  <r>
    <x v="3"/>
    <n v="400175"/>
    <x v="403"/>
    <x v="2"/>
    <x v="8"/>
    <x v="1"/>
    <x v="35"/>
    <x v="4"/>
    <m/>
    <m/>
    <x v="4"/>
    <m/>
    <x v="4"/>
    <m/>
    <n v="240"/>
    <m/>
    <m/>
    <m/>
    <m/>
    <m/>
    <m/>
    <n v="3"/>
    <n v="224.33333333333334"/>
    <n v="0"/>
    <n v="14"/>
    <s v=""/>
    <m/>
    <m/>
    <m/>
    <x v="1"/>
    <m/>
  </r>
  <r>
    <x v="3"/>
    <n v="400189"/>
    <x v="265"/>
    <x v="2"/>
    <x v="8"/>
    <x v="1"/>
    <x v="35"/>
    <x v="4"/>
    <m/>
    <s v="Amarok 189"/>
    <x v="1"/>
    <m/>
    <x v="10"/>
    <m/>
    <n v="190"/>
    <m/>
    <m/>
    <m/>
    <m/>
    <m/>
    <m/>
    <n v="3"/>
    <n v="224.33333333333334"/>
    <n v="0"/>
    <n v="18"/>
    <s v=""/>
    <m/>
    <m/>
    <m/>
    <x v="1"/>
    <m/>
  </r>
  <r>
    <x v="3"/>
    <n v="400189"/>
    <x v="265"/>
    <x v="2"/>
    <x v="8"/>
    <x v="1"/>
    <x v="35"/>
    <x v="4"/>
    <m/>
    <m/>
    <x v="2"/>
    <m/>
    <x v="10"/>
    <m/>
    <n v="245"/>
    <m/>
    <m/>
    <m/>
    <m/>
    <m/>
    <m/>
    <n v="4"/>
    <n v="224.33333333333334"/>
    <n v="0"/>
    <n v="18"/>
    <s v=""/>
    <m/>
    <m/>
    <m/>
    <x v="1"/>
    <m/>
  </r>
  <r>
    <x v="3"/>
    <n v="400189"/>
    <x v="265"/>
    <x v="2"/>
    <x v="8"/>
    <x v="1"/>
    <x v="35"/>
    <x v="4"/>
    <m/>
    <m/>
    <x v="3"/>
    <m/>
    <x v="10"/>
    <m/>
    <n v="255"/>
    <m/>
    <m/>
    <m/>
    <m/>
    <m/>
    <m/>
    <n v="2"/>
    <n v="224.33333333333334"/>
    <n v="0"/>
    <n v="18"/>
    <s v=""/>
    <m/>
    <m/>
    <m/>
    <x v="1"/>
    <m/>
  </r>
  <r>
    <x v="3"/>
    <n v="400189"/>
    <x v="265"/>
    <x v="2"/>
    <x v="8"/>
    <x v="1"/>
    <x v="35"/>
    <x v="4"/>
    <m/>
    <m/>
    <x v="4"/>
    <m/>
    <x v="3"/>
    <m/>
    <n v="285"/>
    <m/>
    <m/>
    <m/>
    <m/>
    <m/>
    <m/>
    <n v="3"/>
    <n v="224.33333333333334"/>
    <n v="0"/>
    <n v="17"/>
    <s v=""/>
    <m/>
    <m/>
    <m/>
    <x v="1"/>
    <m/>
  </r>
  <r>
    <x v="3"/>
    <n v="400190"/>
    <x v="314"/>
    <x v="2"/>
    <x v="8"/>
    <x v="1"/>
    <x v="35"/>
    <x v="4"/>
    <m/>
    <s v="Amarok 190"/>
    <x v="1"/>
    <m/>
    <x v="3"/>
    <m/>
    <n v="250"/>
    <m/>
    <m/>
    <m/>
    <m/>
    <m/>
    <m/>
    <n v="3"/>
    <n v="224.33333333333334"/>
    <n v="0"/>
    <n v="17"/>
    <s v=""/>
    <m/>
    <m/>
    <m/>
    <x v="1"/>
    <m/>
  </r>
  <r>
    <x v="3"/>
    <n v="400190"/>
    <x v="314"/>
    <x v="2"/>
    <x v="8"/>
    <x v="1"/>
    <x v="35"/>
    <x v="4"/>
    <m/>
    <m/>
    <x v="2"/>
    <m/>
    <x v="1"/>
    <m/>
    <n v="270"/>
    <m/>
    <m/>
    <m/>
    <m/>
    <m/>
    <m/>
    <n v="3"/>
    <n v="224.33333333333334"/>
    <n v="0"/>
    <n v="16"/>
    <s v=""/>
    <m/>
    <m/>
    <m/>
    <x v="1"/>
    <m/>
  </r>
  <r>
    <x v="3"/>
    <n v="400190"/>
    <x v="314"/>
    <x v="2"/>
    <x v="8"/>
    <x v="1"/>
    <x v="35"/>
    <x v="4"/>
    <m/>
    <m/>
    <x v="3"/>
    <m/>
    <x v="3"/>
    <m/>
    <n v="325"/>
    <m/>
    <m/>
    <m/>
    <m/>
    <m/>
    <m/>
    <n v="3"/>
    <n v="224.33333333333334"/>
    <n v="0"/>
    <n v="17"/>
    <s v=""/>
    <m/>
    <m/>
    <m/>
    <x v="1"/>
    <m/>
  </r>
  <r>
    <x v="3"/>
    <n v="400190"/>
    <x v="314"/>
    <x v="2"/>
    <x v="8"/>
    <x v="1"/>
    <x v="35"/>
    <x v="4"/>
    <m/>
    <m/>
    <x v="4"/>
    <m/>
    <x v="10"/>
    <m/>
    <n v="210"/>
    <m/>
    <m/>
    <m/>
    <m/>
    <m/>
    <m/>
    <n v="3"/>
    <n v="224.33333333333334"/>
    <n v="0"/>
    <n v="18"/>
    <s v=""/>
    <m/>
    <m/>
    <m/>
    <x v="1"/>
    <m/>
  </r>
  <r>
    <x v="3"/>
    <n v="400201"/>
    <x v="250"/>
    <x v="2"/>
    <x v="8"/>
    <x v="1"/>
    <x v="35"/>
    <x v="4"/>
    <m/>
    <s v="Amarok 201"/>
    <x v="1"/>
    <m/>
    <x v="1"/>
    <m/>
    <n v="277"/>
    <m/>
    <m/>
    <m/>
    <m/>
    <m/>
    <m/>
    <n v="3"/>
    <n v="224.33333333333334"/>
    <n v="0"/>
    <n v="16"/>
    <s v=""/>
    <m/>
    <m/>
    <m/>
    <x v="1"/>
    <m/>
  </r>
  <r>
    <x v="3"/>
    <n v="400201"/>
    <x v="250"/>
    <x v="2"/>
    <x v="8"/>
    <x v="1"/>
    <x v="35"/>
    <x v="4"/>
    <m/>
    <m/>
    <x v="2"/>
    <m/>
    <x v="5"/>
    <m/>
    <n v="263"/>
    <m/>
    <m/>
    <m/>
    <m/>
    <m/>
    <m/>
    <n v="3"/>
    <n v="224.33333333333334"/>
    <n v="0"/>
    <n v="15"/>
    <s v=""/>
    <m/>
    <m/>
    <m/>
    <x v="1"/>
    <m/>
  </r>
  <r>
    <x v="3"/>
    <n v="400201"/>
    <x v="250"/>
    <x v="2"/>
    <x v="8"/>
    <x v="1"/>
    <x v="35"/>
    <x v="4"/>
    <m/>
    <m/>
    <x v="3"/>
    <m/>
    <x v="10"/>
    <m/>
    <n v="270"/>
    <m/>
    <m/>
    <m/>
    <m/>
    <m/>
    <m/>
    <n v="3"/>
    <n v="224.33333333333334"/>
    <n v="0"/>
    <n v="18"/>
    <s v=""/>
    <m/>
    <m/>
    <m/>
    <x v="1"/>
    <m/>
  </r>
  <r>
    <x v="3"/>
    <n v="400213"/>
    <x v="436"/>
    <x v="2"/>
    <x v="8"/>
    <x v="1"/>
    <x v="35"/>
    <x v="4"/>
    <m/>
    <s v="Amarok 213"/>
    <x v="1"/>
    <m/>
    <x v="3"/>
    <m/>
    <n v="220"/>
    <m/>
    <m/>
    <m/>
    <m/>
    <m/>
    <m/>
    <n v="3"/>
    <n v="224.33333333333334"/>
    <n v="0"/>
    <n v="17"/>
    <s v=""/>
    <m/>
    <m/>
    <m/>
    <x v="1"/>
    <m/>
  </r>
  <r>
    <x v="3"/>
    <n v="400213"/>
    <x v="436"/>
    <x v="2"/>
    <x v="8"/>
    <x v="1"/>
    <x v="35"/>
    <x v="4"/>
    <m/>
    <m/>
    <x v="2"/>
    <m/>
    <x v="3"/>
    <m/>
    <n v="355"/>
    <m/>
    <m/>
    <m/>
    <n v="21"/>
    <m/>
    <m/>
    <n v="4"/>
    <n v="224.33333333333334"/>
    <n v="0"/>
    <n v="17"/>
    <n v="38"/>
    <m/>
    <m/>
    <m/>
    <x v="1"/>
    <m/>
  </r>
  <r>
    <x v="3"/>
    <n v="400213"/>
    <x v="436"/>
    <x v="2"/>
    <x v="8"/>
    <x v="1"/>
    <x v="35"/>
    <x v="4"/>
    <m/>
    <m/>
    <x v="3"/>
    <m/>
    <x v="3"/>
    <m/>
    <n v="325"/>
    <m/>
    <m/>
    <m/>
    <m/>
    <m/>
    <m/>
    <n v="4"/>
    <n v="224.33333333333334"/>
    <n v="0"/>
    <n v="17"/>
    <s v=""/>
    <m/>
    <m/>
    <m/>
    <x v="1"/>
    <m/>
  </r>
  <r>
    <x v="3"/>
    <n v="400213"/>
    <x v="436"/>
    <x v="2"/>
    <x v="8"/>
    <x v="1"/>
    <x v="35"/>
    <x v="4"/>
    <m/>
    <m/>
    <x v="4"/>
    <m/>
    <x v="3"/>
    <m/>
    <n v="220"/>
    <m/>
    <m/>
    <m/>
    <m/>
    <m/>
    <m/>
    <n v="3"/>
    <n v="224.33333333333334"/>
    <n v="0"/>
    <n v="17"/>
    <s v=""/>
    <m/>
    <m/>
    <m/>
    <x v="1"/>
    <m/>
  </r>
  <r>
    <x v="3"/>
    <n v="400049"/>
    <x v="257"/>
    <x v="2"/>
    <x v="8"/>
    <x v="10"/>
    <x v="44"/>
    <x v="4"/>
    <m/>
    <n v="49"/>
    <x v="1"/>
    <n v="1"/>
    <x v="17"/>
    <n v="3"/>
    <n v="40"/>
    <m/>
    <n v="172"/>
    <n v="4"/>
    <n v="4"/>
    <m/>
    <s v="V"/>
    <m/>
    <n v="208.77777777777777"/>
    <n v="0.82384246939861627"/>
    <n v="2.8238424693986164"/>
    <n v="10"/>
    <m/>
    <m/>
    <m/>
    <x v="2"/>
    <m/>
  </r>
  <r>
    <x v="3"/>
    <n v="400049"/>
    <x v="257"/>
    <x v="2"/>
    <x v="8"/>
    <x v="10"/>
    <x v="44"/>
    <x v="4"/>
    <m/>
    <m/>
    <x v="2"/>
    <n v="1"/>
    <x v="17"/>
    <n v="3"/>
    <n v="42"/>
    <n v="180"/>
    <n v="154"/>
    <n v="4"/>
    <n v="4"/>
    <m/>
    <s v="V"/>
    <m/>
    <n v="208.77777777777777"/>
    <n v="0.73762639701969135"/>
    <n v="2.7376263970196915"/>
    <n v="10"/>
    <m/>
    <m/>
    <m/>
    <x v="2"/>
    <m/>
  </r>
  <r>
    <x v="3"/>
    <n v="400049"/>
    <x v="257"/>
    <x v="2"/>
    <x v="8"/>
    <x v="10"/>
    <x v="44"/>
    <x v="4"/>
    <m/>
    <m/>
    <x v="3"/>
    <n v="1"/>
    <x v="17"/>
    <n v="3"/>
    <n v="42"/>
    <n v="170"/>
    <n v="160"/>
    <n v="4"/>
    <n v="4"/>
    <m/>
    <s v="V"/>
    <m/>
    <n v="208.77777777777777"/>
    <n v="0.76636508781266632"/>
    <n v="2.7663650878126664"/>
    <n v="10"/>
    <m/>
    <m/>
    <m/>
    <x v="2"/>
    <m/>
  </r>
  <r>
    <x v="3"/>
    <n v="400049"/>
    <x v="257"/>
    <x v="2"/>
    <x v="8"/>
    <x v="10"/>
    <x v="44"/>
    <x v="4"/>
    <m/>
    <m/>
    <x v="4"/>
    <n v="1"/>
    <x v="17"/>
    <n v="3"/>
    <n v="36"/>
    <n v="164"/>
    <n v="149"/>
    <n v="4"/>
    <n v="3"/>
    <m/>
    <s v="V"/>
    <m/>
    <n v="208.77777777777777"/>
    <n v="0.71367748802554554"/>
    <n v="2.7136774880255454"/>
    <n v="9"/>
    <m/>
    <m/>
    <m/>
    <x v="2"/>
    <m/>
  </r>
  <r>
    <x v="3"/>
    <n v="400059"/>
    <x v="282"/>
    <x v="2"/>
    <x v="8"/>
    <x v="10"/>
    <x v="44"/>
    <x v="4"/>
    <m/>
    <n v="59"/>
    <x v="1"/>
    <n v="1"/>
    <x v="17"/>
    <n v="3"/>
    <n v="42"/>
    <m/>
    <n v="170"/>
    <n v="4"/>
    <n v="4"/>
    <m/>
    <s v="V"/>
    <m/>
    <n v="208.77777777777777"/>
    <n v="0.81426290580095795"/>
    <n v="2.8142629058009581"/>
    <n v="10"/>
    <m/>
    <m/>
    <m/>
    <x v="2"/>
    <m/>
  </r>
  <r>
    <x v="3"/>
    <n v="400059"/>
    <x v="282"/>
    <x v="2"/>
    <x v="8"/>
    <x v="10"/>
    <x v="44"/>
    <x v="4"/>
    <m/>
    <m/>
    <x v="2"/>
    <n v="1"/>
    <x v="17"/>
    <n v="3"/>
    <n v="43"/>
    <n v="176"/>
    <n v="180"/>
    <n v="4"/>
    <n v="4"/>
    <m/>
    <s v="V"/>
    <m/>
    <n v="208.77777777777777"/>
    <n v="0.86216072378924957"/>
    <n v="2.8621607237892497"/>
    <n v="10"/>
    <m/>
    <m/>
    <m/>
    <x v="2"/>
    <m/>
  </r>
  <r>
    <x v="3"/>
    <n v="400059"/>
    <x v="282"/>
    <x v="2"/>
    <x v="8"/>
    <x v="10"/>
    <x v="44"/>
    <x v="4"/>
    <m/>
    <m/>
    <x v="3"/>
    <n v="1"/>
    <x v="17"/>
    <n v="3"/>
    <n v="45"/>
    <n v="180"/>
    <n v="168"/>
    <n v="3"/>
    <n v="5"/>
    <m/>
    <s v="V"/>
    <m/>
    <n v="208.77777777777777"/>
    <n v="0.80468334220329962"/>
    <n v="2.8046833422032997"/>
    <n v="10"/>
    <m/>
    <m/>
    <m/>
    <x v="2"/>
    <m/>
  </r>
  <r>
    <x v="3"/>
    <n v="400059"/>
    <x v="282"/>
    <x v="2"/>
    <x v="8"/>
    <x v="10"/>
    <x v="44"/>
    <x v="4"/>
    <m/>
    <m/>
    <x v="4"/>
    <n v="1"/>
    <x v="17"/>
    <n v="3"/>
    <n v="45"/>
    <n v="197"/>
    <n v="187"/>
    <n v="4"/>
    <n v="4"/>
    <m/>
    <s v="V"/>
    <m/>
    <n v="208.77777777777777"/>
    <n v="0.89568919638105382"/>
    <n v="2.8956891963810536"/>
    <n v="10"/>
    <m/>
    <m/>
    <m/>
    <x v="2"/>
    <m/>
  </r>
  <r>
    <x v="3"/>
    <n v="400065"/>
    <x v="423"/>
    <x v="2"/>
    <x v="8"/>
    <x v="10"/>
    <x v="44"/>
    <x v="4"/>
    <m/>
    <n v="65"/>
    <x v="1"/>
    <n v="1"/>
    <x v="17"/>
    <n v="3"/>
    <n v="40"/>
    <m/>
    <n v="137"/>
    <n v="4"/>
    <n v="4"/>
    <m/>
    <s v="V"/>
    <m/>
    <n v="208.77777777777777"/>
    <n v="0.65620010643959559"/>
    <n v="2.6562001064395955"/>
    <n v="10"/>
    <m/>
    <m/>
    <m/>
    <x v="2"/>
    <m/>
  </r>
  <r>
    <x v="3"/>
    <n v="400065"/>
    <x v="423"/>
    <x v="2"/>
    <x v="8"/>
    <x v="10"/>
    <x v="44"/>
    <x v="4"/>
    <m/>
    <m/>
    <x v="2"/>
    <n v="1"/>
    <x v="17"/>
    <n v="3"/>
    <n v="40"/>
    <n v="177"/>
    <n v="146"/>
    <n v="4"/>
    <n v="3"/>
    <m/>
    <s v="V"/>
    <m/>
    <n v="208.77777777777777"/>
    <n v="0.69930814262905805"/>
    <n v="2.6993081426290582"/>
    <n v="9"/>
    <m/>
    <m/>
    <m/>
    <x v="2"/>
    <m/>
  </r>
  <r>
    <x v="3"/>
    <n v="400065"/>
    <x v="423"/>
    <x v="2"/>
    <x v="8"/>
    <x v="10"/>
    <x v="44"/>
    <x v="4"/>
    <m/>
    <m/>
    <x v="3"/>
    <n v="1"/>
    <x v="17"/>
    <n v="3"/>
    <n v="45"/>
    <n v="183"/>
    <n v="172"/>
    <n v="4"/>
    <n v="3"/>
    <m/>
    <s v="V"/>
    <m/>
    <n v="208.77777777777777"/>
    <n v="0.82384246939861627"/>
    <n v="2.8238424693986164"/>
    <n v="9"/>
    <m/>
    <m/>
    <m/>
    <x v="2"/>
    <m/>
  </r>
  <r>
    <x v="3"/>
    <n v="400065"/>
    <x v="423"/>
    <x v="2"/>
    <x v="8"/>
    <x v="10"/>
    <x v="44"/>
    <x v="4"/>
    <m/>
    <m/>
    <x v="4"/>
    <n v="1"/>
    <x v="17"/>
    <n v="3"/>
    <n v="45"/>
    <n v="197"/>
    <n v="164"/>
    <n v="4"/>
    <n v="4"/>
    <m/>
    <s v="V"/>
    <m/>
    <n v="208.77777777777777"/>
    <n v="0.78552421500798297"/>
    <n v="2.7855242150079831"/>
    <n v="10"/>
    <m/>
    <m/>
    <m/>
    <x v="2"/>
    <m/>
  </r>
  <r>
    <x v="3"/>
    <n v="400072"/>
    <x v="170"/>
    <x v="2"/>
    <x v="8"/>
    <x v="10"/>
    <x v="45"/>
    <x v="4"/>
    <m/>
    <n v="72"/>
    <x v="1"/>
    <n v="1"/>
    <x v="18"/>
    <n v="4"/>
    <n v="55"/>
    <m/>
    <n v="140"/>
    <n v="4"/>
    <n v="6"/>
    <m/>
    <m/>
    <m/>
    <n v="241.30769230769232"/>
    <n v="0.58017213898629261"/>
    <n v="3.5801721389862928"/>
    <n v="13"/>
    <m/>
    <m/>
    <m/>
    <x v="2"/>
    <m/>
  </r>
  <r>
    <x v="3"/>
    <n v="400072"/>
    <x v="170"/>
    <x v="2"/>
    <x v="8"/>
    <x v="10"/>
    <x v="45"/>
    <x v="4"/>
    <m/>
    <m/>
    <x v="2"/>
    <n v="1"/>
    <x v="18"/>
    <n v="4"/>
    <n v="45"/>
    <n v="198"/>
    <n v="144"/>
    <n v="4"/>
    <n v="6"/>
    <m/>
    <m/>
    <m/>
    <n v="241.30769230769232"/>
    <n v="0.59674848581447237"/>
    <n v="3.5967484858144725"/>
    <n v="13"/>
    <m/>
    <m/>
    <m/>
    <x v="2"/>
    <m/>
  </r>
  <r>
    <x v="3"/>
    <n v="400072"/>
    <x v="170"/>
    <x v="2"/>
    <x v="8"/>
    <x v="10"/>
    <x v="45"/>
    <x v="4"/>
    <m/>
    <m/>
    <x v="3"/>
    <n v="1"/>
    <x v="18"/>
    <n v="4"/>
    <n v="44"/>
    <n v="183"/>
    <n v="118"/>
    <n v="4"/>
    <n v="5"/>
    <m/>
    <m/>
    <m/>
    <n v="241.30769230769232"/>
    <n v="0.48900223143130378"/>
    <n v="3.4890022314313036"/>
    <n v="12"/>
    <m/>
    <m/>
    <m/>
    <x v="2"/>
    <m/>
  </r>
  <r>
    <x v="3"/>
    <n v="400072"/>
    <x v="170"/>
    <x v="2"/>
    <x v="8"/>
    <x v="10"/>
    <x v="45"/>
    <x v="4"/>
    <m/>
    <m/>
    <x v="4"/>
    <n v="1"/>
    <x v="18"/>
    <n v="4"/>
    <n v="47"/>
    <n v="219"/>
    <n v="134"/>
    <n v="4"/>
    <n v="6"/>
    <m/>
    <m/>
    <m/>
    <n v="241.30769230769232"/>
    <n v="0.5553076187440229"/>
    <n v="3.5553076187440231"/>
    <n v="13"/>
    <m/>
    <m/>
    <m/>
    <x v="2"/>
    <m/>
  </r>
  <r>
    <x v="3"/>
    <n v="400077"/>
    <x v="195"/>
    <x v="2"/>
    <x v="8"/>
    <x v="10"/>
    <x v="45"/>
    <x v="4"/>
    <m/>
    <n v="77"/>
    <x v="1"/>
    <n v="1"/>
    <x v="18"/>
    <n v="4"/>
    <n v="45"/>
    <m/>
    <n v="117"/>
    <n v="4"/>
    <n v="5"/>
    <m/>
    <m/>
    <m/>
    <n v="241.30769230769232"/>
    <n v="0.48485814472425881"/>
    <n v="3.4848581447242588"/>
    <n v="12"/>
    <m/>
    <m/>
    <m/>
    <x v="2"/>
    <m/>
  </r>
  <r>
    <x v="3"/>
    <n v="400077"/>
    <x v="195"/>
    <x v="2"/>
    <x v="8"/>
    <x v="10"/>
    <x v="45"/>
    <x v="4"/>
    <m/>
    <m/>
    <x v="2"/>
    <n v="1"/>
    <x v="18"/>
    <n v="4"/>
    <n v="48"/>
    <n v="212"/>
    <n v="145"/>
    <n v="4"/>
    <n v="6"/>
    <m/>
    <m/>
    <m/>
    <n v="241.30769230769232"/>
    <n v="0.60089257252151729"/>
    <n v="3.6008925725215173"/>
    <n v="13"/>
    <m/>
    <m/>
    <m/>
    <x v="2"/>
    <m/>
  </r>
  <r>
    <x v="3"/>
    <n v="400077"/>
    <x v="195"/>
    <x v="2"/>
    <x v="8"/>
    <x v="10"/>
    <x v="45"/>
    <x v="4"/>
    <m/>
    <m/>
    <x v="3"/>
    <n v="1"/>
    <x v="18"/>
    <n v="4"/>
    <n v="45"/>
    <n v="204"/>
    <n v="190"/>
    <n v="4"/>
    <n v="5"/>
    <m/>
    <m/>
    <m/>
    <n v="241.30769230769232"/>
    <n v="0.78737647433853997"/>
    <n v="3.7873764743385401"/>
    <n v="12"/>
    <m/>
    <m/>
    <m/>
    <x v="2"/>
    <m/>
  </r>
  <r>
    <x v="3"/>
    <n v="400077"/>
    <x v="195"/>
    <x v="2"/>
    <x v="8"/>
    <x v="10"/>
    <x v="45"/>
    <x v="4"/>
    <m/>
    <m/>
    <x v="4"/>
    <n v="2"/>
    <x v="20"/>
    <n v="5"/>
    <n v="55"/>
    <n v="232"/>
    <n v="84"/>
    <n v="4"/>
    <n v="7"/>
    <m/>
    <m/>
    <m/>
    <n v="229.42857142857142"/>
    <n v="0.36612702366127026"/>
    <n v="4.3661270236612699"/>
    <n v="15"/>
    <m/>
    <m/>
    <m/>
    <x v="2"/>
    <m/>
  </r>
  <r>
    <x v="3"/>
    <n v="400094"/>
    <x v="249"/>
    <x v="2"/>
    <x v="8"/>
    <x v="10"/>
    <x v="45"/>
    <x v="4"/>
    <m/>
    <n v="94"/>
    <x v="1"/>
    <n v="1"/>
    <x v="18"/>
    <n v="4"/>
    <n v="45"/>
    <m/>
    <n v="135"/>
    <n v="4"/>
    <n v="6"/>
    <m/>
    <m/>
    <m/>
    <n v="241.30769230769232"/>
    <n v="0.55945170545106782"/>
    <n v="3.5594517054510679"/>
    <n v="13"/>
    <m/>
    <m/>
    <m/>
    <x v="2"/>
    <m/>
  </r>
  <r>
    <x v="3"/>
    <n v="400094"/>
    <x v="249"/>
    <x v="2"/>
    <x v="8"/>
    <x v="10"/>
    <x v="45"/>
    <x v="4"/>
    <m/>
    <m/>
    <x v="2"/>
    <n v="1"/>
    <x v="18"/>
    <n v="4"/>
    <n v="43"/>
    <n v="205"/>
    <n v="142"/>
    <n v="4"/>
    <n v="6"/>
    <m/>
    <m/>
    <m/>
    <n v="241.30769230769232"/>
    <n v="0.58846031240038255"/>
    <n v="3.5884603124003824"/>
    <n v="13"/>
    <m/>
    <m/>
    <m/>
    <x v="2"/>
    <m/>
  </r>
  <r>
    <x v="3"/>
    <n v="400094"/>
    <x v="249"/>
    <x v="2"/>
    <x v="8"/>
    <x v="10"/>
    <x v="45"/>
    <x v="4"/>
    <m/>
    <m/>
    <x v="3"/>
    <n v="2"/>
    <x v="18"/>
    <n v="4"/>
    <n v="51"/>
    <n v="230"/>
    <n v="200"/>
    <n v="4"/>
    <n v="6"/>
    <m/>
    <m/>
    <m/>
    <n v="241.30769230769232"/>
    <n v="0.82881734140898944"/>
    <n v="3.8288173414089894"/>
    <n v="13"/>
    <m/>
    <m/>
    <m/>
    <x v="2"/>
    <m/>
  </r>
  <r>
    <x v="3"/>
    <n v="400094"/>
    <x v="249"/>
    <x v="2"/>
    <x v="8"/>
    <x v="10"/>
    <x v="45"/>
    <x v="4"/>
    <m/>
    <m/>
    <x v="4"/>
    <n v="2"/>
    <x v="18"/>
    <n v="4"/>
    <n v="50"/>
    <n v="208"/>
    <n v="205"/>
    <n v="4"/>
    <n v="6"/>
    <m/>
    <m/>
    <m/>
    <n v="241.30769230769232"/>
    <n v="0.84953777494421412"/>
    <n v="3.8495377749442143"/>
    <n v="13"/>
    <m/>
    <m/>
    <m/>
    <x v="2"/>
    <m/>
  </r>
  <r>
    <x v="3"/>
    <n v="400050"/>
    <x v="279"/>
    <x v="2"/>
    <x v="8"/>
    <x v="10"/>
    <x v="46"/>
    <x v="4"/>
    <m/>
    <n v="50"/>
    <x v="1"/>
    <n v="1"/>
    <x v="20"/>
    <n v="5"/>
    <n v="65"/>
    <m/>
    <n v="58"/>
    <n v="5"/>
    <n v="7"/>
    <m/>
    <s v="E"/>
    <m/>
    <n v="229.42857142857142"/>
    <n v="0.25280199252801994"/>
    <n v="4.2528019925280196"/>
    <n v="16"/>
    <m/>
    <m/>
    <m/>
    <x v="2"/>
    <m/>
  </r>
  <r>
    <x v="3"/>
    <n v="400050"/>
    <x v="279"/>
    <x v="2"/>
    <x v="8"/>
    <x v="10"/>
    <x v="46"/>
    <x v="4"/>
    <m/>
    <m/>
    <x v="2"/>
    <n v="1"/>
    <x v="20"/>
    <n v="5"/>
    <n v="53"/>
    <n v="235"/>
    <n v="68"/>
    <n v="4"/>
    <n v="7"/>
    <m/>
    <s v="E"/>
    <m/>
    <n v="229.42857142857142"/>
    <n v="0.29638854296388545"/>
    <n v="4.2963885429638857"/>
    <n v="15"/>
    <m/>
    <m/>
    <m/>
    <x v="2"/>
    <m/>
  </r>
  <r>
    <x v="3"/>
    <n v="400050"/>
    <x v="279"/>
    <x v="2"/>
    <x v="8"/>
    <x v="10"/>
    <x v="46"/>
    <x v="4"/>
    <m/>
    <m/>
    <x v="3"/>
    <n v="1"/>
    <x v="20"/>
    <n v="5"/>
    <n v="63"/>
    <n v="263"/>
    <n v="120"/>
    <n v="3"/>
    <n v="9"/>
    <m/>
    <s v="E"/>
    <m/>
    <n v="229.42857142857142"/>
    <n v="0.52303860523038603"/>
    <n v="4.5230386052303864"/>
    <n v="16"/>
    <m/>
    <m/>
    <m/>
    <x v="2"/>
    <m/>
  </r>
  <r>
    <x v="3"/>
    <n v="400050"/>
    <x v="279"/>
    <x v="2"/>
    <x v="8"/>
    <x v="10"/>
    <x v="46"/>
    <x v="4"/>
    <m/>
    <m/>
    <x v="4"/>
    <n v="1"/>
    <x v="20"/>
    <n v="5"/>
    <n v="55"/>
    <n v="227"/>
    <n v="36"/>
    <n v="3"/>
    <n v="7"/>
    <m/>
    <s v="V"/>
    <m/>
    <n v="229.42857142857142"/>
    <n v="0.15691158156911583"/>
    <n v="4.1569115815691156"/>
    <n v="14"/>
    <m/>
    <m/>
    <m/>
    <x v="2"/>
    <m/>
  </r>
  <r>
    <x v="3"/>
    <n v="400071"/>
    <x v="473"/>
    <x v="2"/>
    <x v="8"/>
    <x v="10"/>
    <x v="46"/>
    <x v="4"/>
    <m/>
    <n v="71"/>
    <x v="1"/>
    <n v="2"/>
    <x v="20"/>
    <n v="5"/>
    <n v="61"/>
    <m/>
    <n v="211"/>
    <n v="3"/>
    <n v="10"/>
    <m/>
    <s v="V"/>
    <m/>
    <n v="229.42857142857142"/>
    <n v="0.91967621419676215"/>
    <n v="4.9196762141967625"/>
    <n v="17"/>
    <m/>
    <m/>
    <m/>
    <x v="2"/>
    <m/>
  </r>
  <r>
    <x v="3"/>
    <n v="400071"/>
    <x v="473"/>
    <x v="2"/>
    <x v="8"/>
    <x v="10"/>
    <x v="46"/>
    <x v="4"/>
    <m/>
    <m/>
    <x v="2"/>
    <n v="2"/>
    <x v="20"/>
    <n v="5"/>
    <n v="58"/>
    <n v="260"/>
    <n v="65"/>
    <n v="4"/>
    <n v="8"/>
    <m/>
    <s v="V"/>
    <m/>
    <n v="229.42857142857142"/>
    <n v="0.2833125778331258"/>
    <n v="4.2833125778331258"/>
    <n v="16"/>
    <m/>
    <m/>
    <m/>
    <x v="2"/>
    <m/>
  </r>
  <r>
    <x v="3"/>
    <n v="400071"/>
    <x v="473"/>
    <x v="2"/>
    <x v="8"/>
    <x v="10"/>
    <x v="46"/>
    <x v="4"/>
    <m/>
    <m/>
    <x v="3"/>
    <n v="1"/>
    <x v="20"/>
    <n v="5"/>
    <n v="58"/>
    <n v="251"/>
    <n v="48"/>
    <n v="4"/>
    <n v="7"/>
    <m/>
    <s v="V"/>
    <m/>
    <n v="229.42857142857142"/>
    <n v="0.20921544209215442"/>
    <n v="4.2092154420921544"/>
    <n v="15"/>
    <m/>
    <m/>
    <m/>
    <x v="2"/>
    <m/>
  </r>
  <r>
    <x v="3"/>
    <n v="400071"/>
    <x v="473"/>
    <x v="2"/>
    <x v="8"/>
    <x v="10"/>
    <x v="46"/>
    <x v="4"/>
    <m/>
    <m/>
    <x v="4"/>
    <n v="2"/>
    <x v="20"/>
    <n v="5"/>
    <n v="60"/>
    <n v="238"/>
    <n v="158"/>
    <n v="4"/>
    <n v="7"/>
    <m/>
    <s v="V"/>
    <m/>
    <n v="229.42857142857142"/>
    <n v="0.68866749688667506"/>
    <n v="4.6886674968866746"/>
    <n v="15"/>
    <m/>
    <m/>
    <m/>
    <x v="2"/>
    <m/>
  </r>
  <r>
    <x v="3"/>
    <n v="400089"/>
    <x v="446"/>
    <x v="2"/>
    <x v="8"/>
    <x v="10"/>
    <x v="46"/>
    <x v="4"/>
    <m/>
    <n v="89"/>
    <x v="1"/>
    <n v="2"/>
    <x v="20"/>
    <n v="5"/>
    <n v="56"/>
    <m/>
    <n v="154"/>
    <n v="4"/>
    <n v="9"/>
    <m/>
    <s v="E"/>
    <m/>
    <n v="229.42857142857142"/>
    <n v="0.67123287671232879"/>
    <n v="4.6712328767123292"/>
    <n v="17"/>
    <m/>
    <m/>
    <m/>
    <x v="2"/>
    <m/>
  </r>
  <r>
    <x v="3"/>
    <n v="400089"/>
    <x v="446"/>
    <x v="2"/>
    <x v="8"/>
    <x v="10"/>
    <x v="46"/>
    <x v="4"/>
    <m/>
    <m/>
    <x v="2"/>
    <n v="1"/>
    <x v="18"/>
    <n v="4"/>
    <n v="55"/>
    <n v="220"/>
    <n v="229"/>
    <n v="5"/>
    <n v="6"/>
    <m/>
    <s v="V"/>
    <m/>
    <n v="241.30769230769232"/>
    <n v="0.94899585591329294"/>
    <n v="3.9489958559132932"/>
    <n v="14"/>
    <m/>
    <m/>
    <m/>
    <x v="2"/>
    <m/>
  </r>
  <r>
    <x v="3"/>
    <n v="400089"/>
    <x v="446"/>
    <x v="2"/>
    <x v="8"/>
    <x v="10"/>
    <x v="46"/>
    <x v="4"/>
    <m/>
    <m/>
    <x v="3"/>
    <n v="1"/>
    <x v="20"/>
    <n v="5"/>
    <n v="60"/>
    <n v="265"/>
    <n v="73"/>
    <n v="4"/>
    <n v="8"/>
    <m/>
    <s v="E"/>
    <m/>
    <n v="229.42857142857142"/>
    <n v="0.31818181818181818"/>
    <n v="4.3181818181818183"/>
    <n v="16"/>
    <m/>
    <m/>
    <m/>
    <x v="2"/>
    <m/>
  </r>
  <r>
    <x v="3"/>
    <n v="400089"/>
    <x v="446"/>
    <x v="2"/>
    <x v="8"/>
    <x v="10"/>
    <x v="46"/>
    <x v="4"/>
    <m/>
    <m/>
    <x v="4"/>
    <n v="1"/>
    <x v="20"/>
    <n v="5"/>
    <n v="50"/>
    <n v="234"/>
    <n v="25"/>
    <n v="4"/>
    <n v="7"/>
    <m/>
    <s v="E"/>
    <m/>
    <n v="229.42857142857142"/>
    <n v="0.10896637608966377"/>
    <n v="4.108966376089664"/>
    <n v="15"/>
    <m/>
    <m/>
    <m/>
    <x v="2"/>
    <m/>
  </r>
  <r>
    <x v="3"/>
    <n v="400055"/>
    <x v="435"/>
    <x v="2"/>
    <x v="8"/>
    <x v="10"/>
    <x v="47"/>
    <x v="4"/>
    <m/>
    <n v="55"/>
    <x v="1"/>
    <n v="2"/>
    <x v="19"/>
    <n v="6"/>
    <n v="65"/>
    <m/>
    <n v="113"/>
    <n v="5"/>
    <n v="11"/>
    <m/>
    <s v="DR"/>
    <m/>
    <n v="272.33333333333331"/>
    <n v="0.4149326805385557"/>
    <n v="5.4149326805385556"/>
    <n v="21"/>
    <m/>
    <m/>
    <m/>
    <x v="2"/>
    <m/>
  </r>
  <r>
    <x v="3"/>
    <n v="400055"/>
    <x v="435"/>
    <x v="2"/>
    <x v="8"/>
    <x v="10"/>
    <x v="47"/>
    <x v="4"/>
    <m/>
    <m/>
    <x v="2"/>
    <n v="2"/>
    <x v="19"/>
    <n v="6"/>
    <n v="60"/>
    <n v="206"/>
    <n v="130"/>
    <n v="5"/>
    <n v="12"/>
    <m/>
    <s v="DR"/>
    <m/>
    <n v="272.33333333333331"/>
    <n v="0.47735618115055084"/>
    <n v="5.4773561811505509"/>
    <n v="22"/>
    <m/>
    <m/>
    <m/>
    <x v="2"/>
    <m/>
  </r>
  <r>
    <x v="3"/>
    <n v="400055"/>
    <x v="435"/>
    <x v="2"/>
    <x v="8"/>
    <x v="10"/>
    <x v="47"/>
    <x v="4"/>
    <m/>
    <m/>
    <x v="3"/>
    <n v="2"/>
    <x v="19"/>
    <n v="6"/>
    <n v="65"/>
    <n v="220"/>
    <n v="42"/>
    <n v="5"/>
    <n v="10"/>
    <m/>
    <s v="DR"/>
    <m/>
    <n v="272.33333333333331"/>
    <n v="0.15422276621787026"/>
    <n v="5.1542227662178703"/>
    <n v="20"/>
    <m/>
    <m/>
    <m/>
    <x v="2"/>
    <m/>
  </r>
  <r>
    <x v="3"/>
    <n v="400055"/>
    <x v="435"/>
    <x v="2"/>
    <x v="8"/>
    <x v="10"/>
    <x v="47"/>
    <x v="4"/>
    <m/>
    <m/>
    <x v="4"/>
    <n v="2"/>
    <x v="20"/>
    <n v="5"/>
    <n v="62"/>
    <n v="211"/>
    <n v="21"/>
    <n v="5"/>
    <n v="12"/>
    <m/>
    <s v="DR"/>
    <m/>
    <n v="229.42857142857142"/>
    <n v="9.1531755915317564E-2"/>
    <n v="4.0915317559153177"/>
    <n v="21"/>
    <m/>
    <m/>
    <m/>
    <x v="2"/>
    <m/>
  </r>
  <r>
    <x v="3"/>
    <n v="400056"/>
    <x v="223"/>
    <x v="2"/>
    <x v="8"/>
    <x v="10"/>
    <x v="47"/>
    <x v="4"/>
    <m/>
    <n v="56"/>
    <x v="1"/>
    <n v="1"/>
    <x v="19"/>
    <n v="6"/>
    <n v="81"/>
    <m/>
    <n v="191"/>
    <n v="5"/>
    <n v="12"/>
    <m/>
    <s v="DR"/>
    <m/>
    <n v="272.33333333333331"/>
    <n v="0.70134638922888626"/>
    <n v="5.7013463892288865"/>
    <n v="22"/>
    <m/>
    <m/>
    <m/>
    <x v="2"/>
    <m/>
  </r>
  <r>
    <x v="3"/>
    <n v="400056"/>
    <x v="223"/>
    <x v="2"/>
    <x v="8"/>
    <x v="10"/>
    <x v="47"/>
    <x v="4"/>
    <m/>
    <m/>
    <x v="2"/>
    <n v="1"/>
    <x v="20"/>
    <n v="5"/>
    <n v="65"/>
    <n v="235"/>
    <n v="240"/>
    <n v="5"/>
    <n v="10"/>
    <m/>
    <s v="DR"/>
    <m/>
    <n v="229.42857142857142"/>
    <n v="1.0460772104607721"/>
    <n v="5.0460772104607718"/>
    <n v="19"/>
    <m/>
    <m/>
    <m/>
    <x v="2"/>
    <m/>
  </r>
  <r>
    <x v="3"/>
    <n v="400056"/>
    <x v="223"/>
    <x v="2"/>
    <x v="8"/>
    <x v="10"/>
    <x v="47"/>
    <x v="4"/>
    <m/>
    <m/>
    <x v="3"/>
    <n v="1"/>
    <x v="20"/>
    <n v="6"/>
    <n v="66"/>
    <n v="271"/>
    <n v="27"/>
    <n v="5"/>
    <n v="10"/>
    <m/>
    <s v="E"/>
    <m/>
    <n v="229.42857142857142"/>
    <n v="0.11768368617683687"/>
    <n v="4.1176836861768367"/>
    <n v="19"/>
    <m/>
    <m/>
    <m/>
    <x v="2"/>
    <m/>
  </r>
  <r>
    <x v="3"/>
    <n v="400056"/>
    <x v="223"/>
    <x v="2"/>
    <x v="8"/>
    <x v="10"/>
    <x v="47"/>
    <x v="4"/>
    <m/>
    <m/>
    <x v="4"/>
    <n v="1"/>
    <x v="19"/>
    <n v="6"/>
    <n v="70"/>
    <n v="251"/>
    <n v="102"/>
    <n v="5"/>
    <n v="10"/>
    <m/>
    <s v="DR"/>
    <m/>
    <n v="272.33333333333331"/>
    <n v="0.37454100367197063"/>
    <n v="5.374541003671971"/>
    <n v="20"/>
    <m/>
    <m/>
    <m/>
    <x v="2"/>
    <m/>
  </r>
  <r>
    <x v="3"/>
    <n v="400096"/>
    <x v="365"/>
    <x v="2"/>
    <x v="8"/>
    <x v="10"/>
    <x v="47"/>
    <x v="4"/>
    <m/>
    <n v="96"/>
    <x v="1"/>
    <n v="1"/>
    <x v="19"/>
    <n v="6"/>
    <n v="66"/>
    <m/>
    <n v="44"/>
    <n v="6"/>
    <n v="8"/>
    <m/>
    <s v="DR"/>
    <m/>
    <n v="272.33333333333331"/>
    <n v="0.16156670746634028"/>
    <n v="5.1615667074663403"/>
    <n v="19"/>
    <m/>
    <m/>
    <m/>
    <x v="2"/>
    <m/>
  </r>
  <r>
    <x v="3"/>
    <n v="400096"/>
    <x v="365"/>
    <x v="2"/>
    <x v="8"/>
    <x v="10"/>
    <x v="47"/>
    <x v="4"/>
    <m/>
    <m/>
    <x v="2"/>
    <n v="1"/>
    <x v="20"/>
    <n v="5"/>
    <n v="56"/>
    <n v="215"/>
    <n v="201"/>
    <n v="6"/>
    <n v="8"/>
    <m/>
    <s v="E"/>
    <m/>
    <n v="229.42857142857142"/>
    <n v="0.8760896637608967"/>
    <n v="4.8760896637608964"/>
    <n v="18"/>
    <m/>
    <m/>
    <m/>
    <x v="2"/>
    <m/>
  </r>
  <r>
    <x v="3"/>
    <n v="400096"/>
    <x v="365"/>
    <x v="2"/>
    <x v="8"/>
    <x v="10"/>
    <x v="47"/>
    <x v="4"/>
    <m/>
    <m/>
    <x v="3"/>
    <n v="1"/>
    <x v="19"/>
    <n v="6"/>
    <n v="72"/>
    <n v="240"/>
    <n v="62"/>
    <n v="4"/>
    <n v="10"/>
    <m/>
    <s v="DR"/>
    <m/>
    <n v="272.33333333333331"/>
    <n v="0.22766217870257038"/>
    <n v="5.2276621787025706"/>
    <n v="19"/>
    <m/>
    <m/>
    <m/>
    <x v="2"/>
    <m/>
  </r>
  <r>
    <x v="3"/>
    <n v="400096"/>
    <x v="365"/>
    <x v="2"/>
    <x v="8"/>
    <x v="10"/>
    <x v="47"/>
    <x v="4"/>
    <m/>
    <m/>
    <x v="4"/>
    <n v="2"/>
    <x v="19"/>
    <n v="6"/>
    <n v="70"/>
    <n v="211"/>
    <n v="95"/>
    <n v="4"/>
    <n v="11"/>
    <m/>
    <s v="DR"/>
    <m/>
    <n v="272.33333333333331"/>
    <n v="0.34883720930232559"/>
    <n v="5.3488372093023253"/>
    <n v="20"/>
    <m/>
    <m/>
    <m/>
    <x v="2"/>
    <m/>
  </r>
  <r>
    <x v="3"/>
    <n v="400048"/>
    <x v="438"/>
    <x v="2"/>
    <x v="8"/>
    <x v="10"/>
    <x v="48"/>
    <x v="4"/>
    <m/>
    <n v="48"/>
    <x v="1"/>
    <n v="1"/>
    <x v="16"/>
    <n v="7"/>
    <n v="82"/>
    <m/>
    <n v="92"/>
    <n v="5"/>
    <n v="11"/>
    <m/>
    <s v="DR"/>
    <m/>
    <n v="287.92307692307691"/>
    <n v="0.31952978893935347"/>
    <n v="6.3195297889393531"/>
    <n v="22"/>
    <m/>
    <m/>
    <m/>
    <x v="2"/>
    <m/>
  </r>
  <r>
    <x v="3"/>
    <n v="400048"/>
    <x v="438"/>
    <x v="2"/>
    <x v="8"/>
    <x v="10"/>
    <x v="48"/>
    <x v="4"/>
    <m/>
    <m/>
    <x v="2"/>
    <n v="2"/>
    <x v="16"/>
    <n v="7"/>
    <n v="80"/>
    <n v="251"/>
    <n v="46"/>
    <n v="5"/>
    <n v="10"/>
    <m/>
    <s v="DR"/>
    <m/>
    <n v="287.92307692307691"/>
    <n v="0.15976489446967673"/>
    <n v="6.159764894469677"/>
    <n v="21"/>
    <m/>
    <m/>
    <m/>
    <x v="2"/>
    <m/>
  </r>
  <r>
    <x v="3"/>
    <n v="400048"/>
    <x v="438"/>
    <x v="2"/>
    <x v="8"/>
    <x v="10"/>
    <x v="48"/>
    <x v="4"/>
    <m/>
    <m/>
    <x v="3"/>
    <n v="2"/>
    <x v="16"/>
    <n v="7"/>
    <n v="79"/>
    <n v="266"/>
    <n v="56"/>
    <n v="5"/>
    <n v="11"/>
    <m/>
    <s v="DR"/>
    <m/>
    <n v="287.92307692307691"/>
    <n v="0.19449639326743257"/>
    <n v="6.1944963932674328"/>
    <n v="22"/>
    <m/>
    <m/>
    <m/>
    <x v="2"/>
    <m/>
  </r>
  <r>
    <x v="3"/>
    <n v="400048"/>
    <x v="438"/>
    <x v="2"/>
    <x v="8"/>
    <x v="10"/>
    <x v="48"/>
    <x v="4"/>
    <m/>
    <m/>
    <x v="4"/>
    <n v="1"/>
    <x v="16"/>
    <n v="7"/>
    <n v="80"/>
    <n v="284"/>
    <n v="75"/>
    <n v="4"/>
    <n v="12"/>
    <m/>
    <s v="DR"/>
    <m/>
    <n v="287.92307692307691"/>
    <n v="0.26048624098316858"/>
    <n v="6.2604862409831687"/>
    <n v="22"/>
    <m/>
    <m/>
    <m/>
    <x v="2"/>
    <m/>
  </r>
  <r>
    <x v="3"/>
    <n v="400069"/>
    <x v="325"/>
    <x v="2"/>
    <x v="8"/>
    <x v="10"/>
    <x v="48"/>
    <x v="4"/>
    <m/>
    <n v="69"/>
    <x v="1"/>
    <n v="1"/>
    <x v="16"/>
    <n v="8"/>
    <n v="75"/>
    <n v="255"/>
    <n v="25"/>
    <n v="4"/>
    <n v="16"/>
    <m/>
    <s v="DR"/>
    <m/>
    <n v="287.92307692307691"/>
    <n v="8.6828746994389527E-2"/>
    <n v="6.0868287469943896"/>
    <n v="26"/>
    <m/>
    <m/>
    <m/>
    <x v="2"/>
    <m/>
  </r>
  <r>
    <x v="3"/>
    <n v="400069"/>
    <x v="325"/>
    <x v="2"/>
    <x v="8"/>
    <x v="10"/>
    <x v="48"/>
    <x v="4"/>
    <m/>
    <m/>
    <x v="2"/>
    <n v="2"/>
    <x v="19"/>
    <n v="6"/>
    <n v="66"/>
    <n v="224"/>
    <n v="229"/>
    <n v="5"/>
    <n v="12"/>
    <m/>
    <s v="DR"/>
    <m/>
    <n v="272.33333333333331"/>
    <n v="0.84088127294981641"/>
    <n v="5.8408812729498161"/>
    <n v="22"/>
    <m/>
    <m/>
    <m/>
    <x v="2"/>
    <m/>
  </r>
  <r>
    <x v="3"/>
    <n v="400069"/>
    <x v="325"/>
    <x v="2"/>
    <x v="8"/>
    <x v="10"/>
    <x v="48"/>
    <x v="4"/>
    <m/>
    <m/>
    <x v="3"/>
    <n v="3"/>
    <x v="16"/>
    <n v="7"/>
    <n v="82"/>
    <n v="241"/>
    <n v="144"/>
    <n v="5"/>
    <n v="13"/>
    <m/>
    <s v="late DR"/>
    <m/>
    <n v="287.92307692307691"/>
    <n v="0.50013358268768371"/>
    <n v="6.5001335826876838"/>
    <n v="24"/>
    <m/>
    <m/>
    <m/>
    <x v="2"/>
    <m/>
  </r>
  <r>
    <x v="3"/>
    <n v="400069"/>
    <x v="325"/>
    <x v="2"/>
    <x v="8"/>
    <x v="10"/>
    <x v="48"/>
    <x v="4"/>
    <m/>
    <m/>
    <x v="4"/>
    <n v="2"/>
    <x v="15"/>
    <n v="8"/>
    <n v="72"/>
    <n v="270"/>
    <n v="45"/>
    <n v="5"/>
    <n v="13"/>
    <m/>
    <s v="DR"/>
    <m/>
    <n v="286.23076923076923"/>
    <n v="0.15721580220370868"/>
    <n v="7.1572158022037087"/>
    <n v="25"/>
    <m/>
    <m/>
    <m/>
    <x v="2"/>
    <m/>
  </r>
  <r>
    <x v="3"/>
    <n v="400074"/>
    <x v="297"/>
    <x v="2"/>
    <x v="8"/>
    <x v="10"/>
    <x v="48"/>
    <x v="4"/>
    <m/>
    <n v="74"/>
    <x v="1"/>
    <n v="3"/>
    <x v="16"/>
    <n v="7"/>
    <n v="65"/>
    <m/>
    <n v="99"/>
    <n v="6"/>
    <n v="12"/>
    <m/>
    <s v="DR"/>
    <m/>
    <n v="287.92307692307691"/>
    <n v="0.34384183809778257"/>
    <n v="6.3438418380977826"/>
    <n v="24"/>
    <m/>
    <m/>
    <m/>
    <x v="2"/>
    <m/>
  </r>
  <r>
    <x v="3"/>
    <n v="400074"/>
    <x v="297"/>
    <x v="2"/>
    <x v="8"/>
    <x v="10"/>
    <x v="48"/>
    <x v="4"/>
    <m/>
    <m/>
    <x v="2"/>
    <n v="2"/>
    <x v="16"/>
    <n v="7"/>
    <n v="73"/>
    <n v="250"/>
    <n v="136"/>
    <n v="5"/>
    <n v="12"/>
    <m/>
    <s v="DR"/>
    <m/>
    <n v="287.92307692307691"/>
    <n v="0.47234838364947906"/>
    <n v="6.4723483836494786"/>
    <n v="23"/>
    <m/>
    <m/>
    <m/>
    <x v="2"/>
    <m/>
  </r>
  <r>
    <x v="3"/>
    <n v="400074"/>
    <x v="297"/>
    <x v="2"/>
    <x v="8"/>
    <x v="10"/>
    <x v="48"/>
    <x v="4"/>
    <m/>
    <m/>
    <x v="3"/>
    <n v="2"/>
    <x v="16"/>
    <n v="7"/>
    <n v="60"/>
    <n v="179"/>
    <n v="22"/>
    <n v="5"/>
    <n v="12"/>
    <m/>
    <s v="DR"/>
    <m/>
    <n v="287.92307692307691"/>
    <n v="7.6409297355062786E-2"/>
    <n v="6.0764092973550632"/>
    <n v="23"/>
    <m/>
    <m/>
    <m/>
    <x v="2"/>
    <m/>
  </r>
  <r>
    <x v="3"/>
    <n v="400074"/>
    <x v="297"/>
    <x v="2"/>
    <x v="8"/>
    <x v="10"/>
    <x v="48"/>
    <x v="4"/>
    <m/>
    <m/>
    <x v="4"/>
    <n v="1"/>
    <x v="19"/>
    <n v="6"/>
    <n v="66"/>
    <n v="254"/>
    <n v="123"/>
    <n v="5"/>
    <n v="12"/>
    <m/>
    <s v="DR"/>
    <m/>
    <n v="272.33333333333331"/>
    <n v="0.4516523867809058"/>
    <n v="5.4516523867809061"/>
    <n v="22"/>
    <m/>
    <m/>
    <m/>
    <x v="2"/>
    <m/>
  </r>
  <r>
    <x v="3"/>
    <n v="400058"/>
    <x v="386"/>
    <x v="2"/>
    <x v="8"/>
    <x v="10"/>
    <x v="49"/>
    <x v="4"/>
    <m/>
    <n v="58"/>
    <x v="1"/>
    <n v="1"/>
    <x v="16"/>
    <n v="7"/>
    <n v="92"/>
    <m/>
    <n v="205"/>
    <n v="5"/>
    <n v="14"/>
    <m/>
    <s v="late DR"/>
    <m/>
    <n v="287.92307692307691"/>
    <n v="0.71199572535399414"/>
    <n v="6.7119957253539937"/>
    <n v="25"/>
    <m/>
    <m/>
    <m/>
    <x v="2"/>
    <m/>
  </r>
  <r>
    <x v="3"/>
    <n v="400058"/>
    <x v="386"/>
    <x v="2"/>
    <x v="8"/>
    <x v="10"/>
    <x v="49"/>
    <x v="4"/>
    <m/>
    <m/>
    <x v="2"/>
    <n v="1"/>
    <x v="16"/>
    <n v="7"/>
    <n v="98"/>
    <n v="298"/>
    <n v="223"/>
    <n v="5"/>
    <n v="13"/>
    <m/>
    <s v="late DR"/>
    <m/>
    <n v="287.92307692307691"/>
    <n v="0.77451242318995461"/>
    <n v="6.7745124231899547"/>
    <n v="24"/>
    <m/>
    <m/>
    <m/>
    <x v="2"/>
    <m/>
  </r>
  <r>
    <x v="3"/>
    <n v="400058"/>
    <x v="386"/>
    <x v="2"/>
    <x v="8"/>
    <x v="10"/>
    <x v="49"/>
    <x v="4"/>
    <m/>
    <m/>
    <x v="3"/>
    <n v="1"/>
    <x v="16"/>
    <n v="7"/>
    <n v="95"/>
    <n v="296"/>
    <n v="244"/>
    <n v="5"/>
    <n v="12"/>
    <m/>
    <s v="late DR"/>
    <m/>
    <n v="287.92307692307691"/>
    <n v="0.84744857066524182"/>
    <n v="6.8474485706652422"/>
    <n v="23"/>
    <m/>
    <m/>
    <m/>
    <x v="2"/>
    <m/>
  </r>
  <r>
    <x v="3"/>
    <n v="400058"/>
    <x v="386"/>
    <x v="2"/>
    <x v="8"/>
    <x v="10"/>
    <x v="49"/>
    <x v="4"/>
    <m/>
    <m/>
    <x v="4"/>
    <n v="1"/>
    <x v="16"/>
    <n v="7"/>
    <n v="93"/>
    <n v="309"/>
    <n v="290"/>
    <n v="5"/>
    <n v="14"/>
    <m/>
    <s v="late DR"/>
    <m/>
    <n v="287.92307692307691"/>
    <n v="1.0072134651349185"/>
    <n v="7.0072134651349183"/>
    <n v="25"/>
    <m/>
    <m/>
    <m/>
    <x v="2"/>
    <m/>
  </r>
  <r>
    <x v="3"/>
    <n v="400066"/>
    <x v="670"/>
    <x v="2"/>
    <x v="8"/>
    <x v="10"/>
    <x v="49"/>
    <x v="4"/>
    <m/>
    <n v="66"/>
    <x v="1"/>
    <n v="2"/>
    <x v="16"/>
    <n v="7"/>
    <n v="80"/>
    <m/>
    <n v="220"/>
    <n v="5"/>
    <n v="13"/>
    <n v="5"/>
    <s v="late DR"/>
    <m/>
    <n v="287.92307692307691"/>
    <n v="0.76409297355062789"/>
    <n v="6.7640929735506283"/>
    <n v="24"/>
    <m/>
    <m/>
    <m/>
    <x v="2"/>
    <m/>
  </r>
  <r>
    <x v="3"/>
    <n v="400066"/>
    <x v="670"/>
    <x v="2"/>
    <x v="8"/>
    <x v="10"/>
    <x v="49"/>
    <x v="4"/>
    <m/>
    <m/>
    <x v="2"/>
    <n v="3"/>
    <x v="16"/>
    <n v="7"/>
    <n v="88"/>
    <n v="293"/>
    <n v="269"/>
    <n v="5"/>
    <n v="13"/>
    <m/>
    <s v="late DR"/>
    <m/>
    <n v="287.92307692307691"/>
    <n v="0.9342773176596314"/>
    <n v="6.9342773176596317"/>
    <n v="24"/>
    <m/>
    <m/>
    <m/>
    <x v="2"/>
    <m/>
  </r>
  <r>
    <x v="3"/>
    <n v="400066"/>
    <x v="670"/>
    <x v="2"/>
    <x v="8"/>
    <x v="10"/>
    <x v="49"/>
    <x v="4"/>
    <m/>
    <m/>
    <x v="3"/>
    <n v="1"/>
    <x v="16"/>
    <n v="7"/>
    <n v="91"/>
    <n v="305"/>
    <n v="241"/>
    <n v="5"/>
    <n v="13"/>
    <m/>
    <s v="late DR"/>
    <m/>
    <n v="287.92307692307691"/>
    <n v="0.83702912102591509"/>
    <n v="6.8370291210259149"/>
    <n v="24"/>
    <m/>
    <m/>
    <m/>
    <x v="2"/>
    <m/>
  </r>
  <r>
    <x v="3"/>
    <n v="400066"/>
    <x v="670"/>
    <x v="2"/>
    <x v="8"/>
    <x v="10"/>
    <x v="49"/>
    <x v="4"/>
    <m/>
    <m/>
    <x v="4"/>
    <n v="1"/>
    <x v="16"/>
    <n v="7"/>
    <n v="90"/>
    <n v="307"/>
    <n v="130"/>
    <n v="4"/>
    <n v="12"/>
    <m/>
    <s v="late DR"/>
    <m/>
    <n v="287.92307692307691"/>
    <n v="0.45150948437082555"/>
    <n v="6.4515094843708258"/>
    <n v="22"/>
    <m/>
    <m/>
    <m/>
    <x v="2"/>
    <m/>
  </r>
  <r>
    <x v="3"/>
    <n v="400090"/>
    <x v="424"/>
    <x v="2"/>
    <x v="8"/>
    <x v="10"/>
    <x v="49"/>
    <x v="4"/>
    <m/>
    <n v="90"/>
    <x v="1"/>
    <n v="1"/>
    <x v="16"/>
    <n v="8"/>
    <n v="95"/>
    <m/>
    <n v="31"/>
    <n v="5"/>
    <n v="13"/>
    <m/>
    <s v="late DR"/>
    <m/>
    <n v="287.92307692307691"/>
    <n v="0.10766764627304302"/>
    <n v="6.1076676462730433"/>
    <n v="24"/>
    <m/>
    <m/>
    <m/>
    <x v="2"/>
    <m/>
  </r>
  <r>
    <x v="3"/>
    <n v="400090"/>
    <x v="424"/>
    <x v="2"/>
    <x v="8"/>
    <x v="10"/>
    <x v="49"/>
    <x v="4"/>
    <m/>
    <m/>
    <x v="2"/>
    <n v="2"/>
    <x v="15"/>
    <n v="8"/>
    <n v="95"/>
    <n v="315"/>
    <n v="90"/>
    <n v="4"/>
    <n v="15"/>
    <m/>
    <s v="late DR"/>
    <m/>
    <n v="286.23076923076923"/>
    <n v="0.31443160440741735"/>
    <n v="7.3144316044074174"/>
    <n v="26"/>
    <m/>
    <m/>
    <m/>
    <x v="2"/>
    <m/>
  </r>
  <r>
    <x v="3"/>
    <n v="400090"/>
    <x v="424"/>
    <x v="2"/>
    <x v="8"/>
    <x v="10"/>
    <x v="49"/>
    <x v="4"/>
    <m/>
    <m/>
    <x v="3"/>
    <n v="1"/>
    <x v="16"/>
    <n v="7"/>
    <n v="94"/>
    <n v="279"/>
    <n v="232"/>
    <n v="4"/>
    <n v="13"/>
    <m/>
    <s v="late DR"/>
    <m/>
    <n v="287.92307692307691"/>
    <n v="0.80577077210793491"/>
    <n v="6.8057707721079348"/>
    <n v="23"/>
    <m/>
    <m/>
    <m/>
    <x v="2"/>
    <m/>
  </r>
  <r>
    <x v="3"/>
    <n v="400090"/>
    <x v="424"/>
    <x v="2"/>
    <x v="8"/>
    <x v="10"/>
    <x v="49"/>
    <x v="4"/>
    <m/>
    <m/>
    <x v="4"/>
    <n v="1"/>
    <x v="16"/>
    <n v="7"/>
    <n v="95"/>
    <n v="272"/>
    <n v="305"/>
    <n v="5"/>
    <n v="14"/>
    <m/>
    <s v="late DR"/>
    <m/>
    <n v="287.92307692307691"/>
    <n v="1.0593107133315522"/>
    <n v="7.059310713331552"/>
    <n v="25"/>
    <m/>
    <m/>
    <m/>
    <x v="2"/>
    <m/>
  </r>
  <r>
    <x v="3"/>
    <n v="400054"/>
    <x v="270"/>
    <x v="2"/>
    <x v="8"/>
    <x v="10"/>
    <x v="50"/>
    <x v="4"/>
    <m/>
    <n v="54"/>
    <x v="1"/>
    <n v="1"/>
    <x v="15"/>
    <n v="8"/>
    <n v="110"/>
    <m/>
    <n v="240"/>
    <n v="4"/>
    <n v="13"/>
    <m/>
    <s v="nearly TS"/>
    <m/>
    <n v="286.23076923076923"/>
    <n v="0.83848427841977968"/>
    <n v="7.8384842784197799"/>
    <n v="24"/>
    <m/>
    <m/>
    <m/>
    <x v="2"/>
    <m/>
  </r>
  <r>
    <x v="3"/>
    <n v="400054"/>
    <x v="270"/>
    <x v="2"/>
    <x v="8"/>
    <x v="10"/>
    <x v="50"/>
    <x v="4"/>
    <m/>
    <m/>
    <x v="2"/>
    <n v="2"/>
    <x v="11"/>
    <n v="9"/>
    <n v="102"/>
    <n v="312"/>
    <n v="55"/>
    <n v="4"/>
    <n v="15"/>
    <m/>
    <s v="TS"/>
    <m/>
    <n v="292.11111111111109"/>
    <n v="0.1882845188284519"/>
    <n v="8.1882845188284517"/>
    <n v="27"/>
    <m/>
    <m/>
    <m/>
    <x v="2"/>
    <m/>
  </r>
  <r>
    <x v="3"/>
    <n v="400054"/>
    <x v="270"/>
    <x v="2"/>
    <x v="8"/>
    <x v="10"/>
    <x v="50"/>
    <x v="4"/>
    <m/>
    <m/>
    <x v="3"/>
    <n v="0"/>
    <x v="15"/>
    <n v="8"/>
    <n v="103"/>
    <n v="294"/>
    <n v="247"/>
    <n v="5"/>
    <n v="14"/>
    <m/>
    <s v="TS"/>
    <m/>
    <n v="286.23076923076923"/>
    <n v="0.86294006987368987"/>
    <n v="7.86294006987369"/>
    <n v="26"/>
    <m/>
    <m/>
    <m/>
    <x v="2"/>
    <m/>
  </r>
  <r>
    <x v="3"/>
    <n v="400054"/>
    <x v="270"/>
    <x v="2"/>
    <x v="8"/>
    <x v="10"/>
    <x v="50"/>
    <x v="4"/>
    <m/>
    <m/>
    <x v="4"/>
    <n v="0"/>
    <x v="15"/>
    <n v="8"/>
    <n v="116"/>
    <n v="337"/>
    <n v="131"/>
    <n v="4"/>
    <n v="15"/>
    <m/>
    <s v="nearly TS"/>
    <m/>
    <n v="286.23076923076923"/>
    <n v="0.45767266863746303"/>
    <n v="7.4576726686374633"/>
    <n v="26"/>
    <m/>
    <m/>
    <m/>
    <x v="2"/>
    <m/>
  </r>
  <r>
    <x v="3"/>
    <n v="400073"/>
    <x v="388"/>
    <x v="2"/>
    <x v="8"/>
    <x v="10"/>
    <x v="50"/>
    <x v="4"/>
    <m/>
    <n v="73"/>
    <x v="1"/>
    <n v="1"/>
    <x v="15"/>
    <n v="8"/>
    <n v="110"/>
    <n v="308"/>
    <n v="45"/>
    <n v="4"/>
    <n v="14"/>
    <m/>
    <s v="TS"/>
    <m/>
    <n v="286.23076923076923"/>
    <n v="0.15721580220370868"/>
    <n v="7.1572158022037087"/>
    <n v="25"/>
    <m/>
    <m/>
    <m/>
    <x v="2"/>
    <m/>
  </r>
  <r>
    <x v="3"/>
    <n v="400073"/>
    <x v="388"/>
    <x v="2"/>
    <x v="8"/>
    <x v="10"/>
    <x v="50"/>
    <x v="4"/>
    <m/>
    <m/>
    <x v="2"/>
    <n v="2"/>
    <x v="15"/>
    <n v="8"/>
    <n v="95"/>
    <n v="325"/>
    <n v="135"/>
    <n v="4"/>
    <n v="13"/>
    <m/>
    <s v="TS"/>
    <m/>
    <n v="286.23076923076923"/>
    <n v="0.47164740661112603"/>
    <n v="7.471647406611126"/>
    <n v="24"/>
    <m/>
    <m/>
    <m/>
    <x v="2"/>
    <m/>
  </r>
  <r>
    <x v="3"/>
    <n v="400073"/>
    <x v="388"/>
    <x v="2"/>
    <x v="8"/>
    <x v="10"/>
    <x v="50"/>
    <x v="4"/>
    <m/>
    <m/>
    <x v="3"/>
    <n v="1"/>
    <x v="15"/>
    <n v="8"/>
    <n v="95"/>
    <n v="335"/>
    <n v="219"/>
    <n v="3"/>
    <n v="16"/>
    <m/>
    <s v="TS"/>
    <m/>
    <n v="286.23076923076923"/>
    <n v="0.76511690405804889"/>
    <n v="7.7651169040580488"/>
    <n v="26"/>
    <m/>
    <m/>
    <m/>
    <x v="2"/>
    <m/>
  </r>
  <r>
    <x v="3"/>
    <n v="400073"/>
    <x v="388"/>
    <x v="2"/>
    <x v="8"/>
    <x v="10"/>
    <x v="50"/>
    <x v="4"/>
    <m/>
    <m/>
    <x v="4"/>
    <n v="1"/>
    <x v="15"/>
    <n v="8"/>
    <n v="120"/>
    <n v="368"/>
    <n v="215"/>
    <n v="4"/>
    <n v="14"/>
    <m/>
    <s v="TS"/>
    <m/>
    <n v="286.23076923076923"/>
    <n v="0.75114216608438589"/>
    <n v="7.751142166084386"/>
    <n v="25"/>
    <m/>
    <m/>
    <m/>
    <x v="2"/>
    <m/>
  </r>
  <r>
    <x v="3"/>
    <n v="400091"/>
    <x v="171"/>
    <x v="2"/>
    <x v="8"/>
    <x v="10"/>
    <x v="50"/>
    <x v="4"/>
    <m/>
    <n v="91"/>
    <x v="1"/>
    <n v="3"/>
    <x v="15"/>
    <n v="8"/>
    <n v="80"/>
    <m/>
    <n v="165"/>
    <n v="3"/>
    <n v="13"/>
    <m/>
    <s v="TS"/>
    <m/>
    <n v="286.23076923076923"/>
    <n v="0.57645794141359852"/>
    <n v="7.5764579414135982"/>
    <n v="23"/>
    <m/>
    <m/>
    <m/>
    <x v="2"/>
    <m/>
  </r>
  <r>
    <x v="3"/>
    <n v="400091"/>
    <x v="171"/>
    <x v="2"/>
    <x v="8"/>
    <x v="10"/>
    <x v="50"/>
    <x v="4"/>
    <m/>
    <m/>
    <x v="2"/>
    <n v="2"/>
    <x v="15"/>
    <n v="8"/>
    <n v="85"/>
    <n v="211"/>
    <n v="175"/>
    <n v="3"/>
    <n v="13"/>
    <m/>
    <s v="TS"/>
    <m/>
    <n v="286.23076923076923"/>
    <n v="0.61139478634775601"/>
    <n v="7.6113947863477556"/>
    <n v="23"/>
    <m/>
    <m/>
    <m/>
    <x v="2"/>
    <m/>
  </r>
  <r>
    <x v="3"/>
    <n v="400091"/>
    <x v="171"/>
    <x v="2"/>
    <x v="8"/>
    <x v="10"/>
    <x v="50"/>
    <x v="4"/>
    <m/>
    <m/>
    <x v="3"/>
    <n v="2"/>
    <x v="15"/>
    <n v="8"/>
    <n v="78"/>
    <n v="186"/>
    <n v="45"/>
    <n v="4"/>
    <n v="13"/>
    <m/>
    <s v="late DR"/>
    <m/>
    <n v="286.23076923076923"/>
    <n v="0.15721580220370868"/>
    <n v="7.1572158022037087"/>
    <n v="24"/>
    <m/>
    <m/>
    <m/>
    <x v="2"/>
    <m/>
  </r>
  <r>
    <x v="3"/>
    <n v="400091"/>
    <x v="171"/>
    <x v="2"/>
    <x v="8"/>
    <x v="10"/>
    <x v="50"/>
    <x v="4"/>
    <m/>
    <m/>
    <x v="4"/>
    <n v="2"/>
    <x v="15"/>
    <n v="8"/>
    <n v="90"/>
    <n v="233"/>
    <n v="181"/>
    <n v="4"/>
    <n v="13"/>
    <m/>
    <s v="TS"/>
    <m/>
    <n v="286.23076923076923"/>
    <n v="0.63235689330825051"/>
    <n v="7.6323568933082502"/>
    <n v="24"/>
    <m/>
    <m/>
    <m/>
    <x v="2"/>
    <m/>
  </r>
  <r>
    <x v="3"/>
    <n v="400046"/>
    <x v="192"/>
    <x v="2"/>
    <x v="8"/>
    <x v="10"/>
    <x v="51"/>
    <x v="4"/>
    <m/>
    <n v="46"/>
    <x v="1"/>
    <n v="2"/>
    <x v="11"/>
    <n v="9"/>
    <n v="105"/>
    <m/>
    <n v="215"/>
    <n v="3"/>
    <n v="15"/>
    <n v="10"/>
    <s v="TS"/>
    <n v="1"/>
    <n v="292.11111111111109"/>
    <n v="0.7360213008748574"/>
    <n v="8.7360213008748566"/>
    <n v="26"/>
    <m/>
    <m/>
    <m/>
    <x v="2"/>
    <m/>
  </r>
  <r>
    <x v="3"/>
    <n v="400046"/>
    <x v="192"/>
    <x v="2"/>
    <x v="8"/>
    <x v="10"/>
    <x v="51"/>
    <x v="4"/>
    <m/>
    <m/>
    <x v="2"/>
    <n v="1"/>
    <x v="15"/>
    <n v="8"/>
    <n v="108"/>
    <n v="271"/>
    <n v="126"/>
    <n v="4"/>
    <n v="13"/>
    <n v="10"/>
    <s v="TS"/>
    <n v="1"/>
    <n v="286.23076923076923"/>
    <n v="0.44020424617038434"/>
    <n v="7.4402042461703841"/>
    <n v="24"/>
    <m/>
    <m/>
    <m/>
    <x v="2"/>
    <m/>
  </r>
  <r>
    <x v="3"/>
    <n v="400046"/>
    <x v="192"/>
    <x v="2"/>
    <x v="8"/>
    <x v="10"/>
    <x v="51"/>
    <x v="4"/>
    <m/>
    <m/>
    <x v="3"/>
    <n v="1"/>
    <x v="11"/>
    <n v="9"/>
    <n v="104"/>
    <n v="277"/>
    <n v="237"/>
    <n v="3"/>
    <n v="16"/>
    <n v="10"/>
    <s v="TS"/>
    <n v="1"/>
    <n v="292.11111111111109"/>
    <n v="0.81133510840623824"/>
    <n v="8.8113351084062383"/>
    <n v="27"/>
    <m/>
    <m/>
    <m/>
    <x v="2"/>
    <m/>
  </r>
  <r>
    <x v="3"/>
    <n v="400046"/>
    <x v="192"/>
    <x v="2"/>
    <x v="8"/>
    <x v="10"/>
    <x v="51"/>
    <x v="4"/>
    <m/>
    <m/>
    <x v="4"/>
    <n v="1"/>
    <x v="11"/>
    <n v="9"/>
    <n v="105"/>
    <n v="292"/>
    <n v="81"/>
    <n v="3"/>
    <n v="13"/>
    <m/>
    <s v="TS"/>
    <m/>
    <n v="292.11111111111109"/>
    <n v="0.27729174591099282"/>
    <n v="8.2772917459109934"/>
    <n v="24"/>
    <m/>
    <m/>
    <m/>
    <x v="2"/>
    <m/>
  </r>
  <r>
    <x v="3"/>
    <n v="400051"/>
    <x v="671"/>
    <x v="2"/>
    <x v="8"/>
    <x v="10"/>
    <x v="51"/>
    <x v="4"/>
    <m/>
    <n v="51"/>
    <x v="1"/>
    <n v="2"/>
    <x v="11"/>
    <n v="9"/>
    <n v="109"/>
    <m/>
    <n v="30"/>
    <n v="4"/>
    <n v="13"/>
    <n v="10"/>
    <s v="TS"/>
    <n v="1"/>
    <n v="292.11111111111109"/>
    <n v="0.10270064663370104"/>
    <n v="8.1027006466337017"/>
    <n v="25"/>
    <m/>
    <m/>
    <m/>
    <x v="2"/>
    <m/>
  </r>
  <r>
    <x v="3"/>
    <n v="400051"/>
    <x v="671"/>
    <x v="2"/>
    <x v="8"/>
    <x v="10"/>
    <x v="51"/>
    <x v="4"/>
    <m/>
    <m/>
    <x v="2"/>
    <n v="1"/>
    <x v="11"/>
    <n v="9"/>
    <n v="124"/>
    <n v="318"/>
    <n v="186"/>
    <n v="4"/>
    <n v="15"/>
    <n v="10"/>
    <s v="TS"/>
    <n v="1"/>
    <n v="292.11111111111109"/>
    <n v="0.63674400912894646"/>
    <n v="8.6367440091289467"/>
    <n v="27"/>
    <m/>
    <m/>
    <m/>
    <x v="2"/>
    <m/>
  </r>
  <r>
    <x v="3"/>
    <n v="400051"/>
    <x v="671"/>
    <x v="2"/>
    <x v="8"/>
    <x v="10"/>
    <x v="51"/>
    <x v="4"/>
    <m/>
    <m/>
    <x v="3"/>
    <n v="1"/>
    <x v="11"/>
    <n v="9"/>
    <n v="120"/>
    <n v="308"/>
    <n v="257"/>
    <n v="4"/>
    <n v="14"/>
    <n v="10"/>
    <s v="TS"/>
    <n v="1"/>
    <n v="292.11111111111109"/>
    <n v="0.87980220616203886"/>
    <n v="8.8798022061620383"/>
    <n v="26"/>
    <m/>
    <m/>
    <m/>
    <x v="2"/>
    <m/>
  </r>
  <r>
    <x v="3"/>
    <n v="400051"/>
    <x v="671"/>
    <x v="2"/>
    <x v="8"/>
    <x v="10"/>
    <x v="51"/>
    <x v="4"/>
    <m/>
    <m/>
    <x v="4"/>
    <n v="2"/>
    <x v="11"/>
    <n v="9"/>
    <n v="116"/>
    <n v="319"/>
    <n v="67"/>
    <n v="4"/>
    <n v="13"/>
    <n v="10"/>
    <s v="TS"/>
    <n v="1"/>
    <n v="292.11111111111109"/>
    <n v="0.22936477748193232"/>
    <n v="8.2293647774819316"/>
    <n v="25"/>
    <m/>
    <m/>
    <m/>
    <x v="2"/>
    <m/>
  </r>
  <r>
    <x v="3"/>
    <n v="400057"/>
    <x v="296"/>
    <x v="2"/>
    <x v="8"/>
    <x v="10"/>
    <x v="51"/>
    <x v="4"/>
    <m/>
    <n v="57"/>
    <x v="1"/>
    <n v="1"/>
    <x v="11"/>
    <n v="9"/>
    <n v="120"/>
    <m/>
    <n v="258"/>
    <n v="4"/>
    <n v="17"/>
    <m/>
    <s v="TS"/>
    <m/>
    <n v="292.11111111111109"/>
    <n v="0.88322556104982886"/>
    <n v="8.8832255610498283"/>
    <n v="29"/>
    <m/>
    <m/>
    <m/>
    <x v="2"/>
    <m/>
  </r>
  <r>
    <x v="3"/>
    <n v="400057"/>
    <x v="296"/>
    <x v="2"/>
    <x v="8"/>
    <x v="10"/>
    <x v="51"/>
    <x v="4"/>
    <m/>
    <m/>
    <x v="2"/>
    <n v="1"/>
    <x v="15"/>
    <n v="8"/>
    <n v="105"/>
    <n v="290"/>
    <n v="236"/>
    <n v="5"/>
    <n v="14"/>
    <m/>
    <s v="TS"/>
    <m/>
    <n v="286.23076923076923"/>
    <n v="0.82450954044611668"/>
    <n v="7.8245095404461171"/>
    <n v="26"/>
    <m/>
    <m/>
    <m/>
    <x v="2"/>
    <m/>
  </r>
  <r>
    <x v="3"/>
    <n v="400057"/>
    <x v="296"/>
    <x v="2"/>
    <x v="8"/>
    <x v="10"/>
    <x v="51"/>
    <x v="4"/>
    <m/>
    <m/>
    <x v="3"/>
    <n v="1"/>
    <x v="11"/>
    <n v="9"/>
    <n v="103"/>
    <n v="230"/>
    <n v="63"/>
    <n v="4"/>
    <n v="14"/>
    <m/>
    <s v="late DR"/>
    <m/>
    <n v="292.11111111111109"/>
    <n v="0.21567135793077216"/>
    <n v="8.2156713579307716"/>
    <n v="26"/>
    <m/>
    <m/>
    <m/>
    <x v="2"/>
    <m/>
  </r>
  <r>
    <x v="3"/>
    <n v="400057"/>
    <x v="296"/>
    <x v="2"/>
    <x v="8"/>
    <x v="10"/>
    <x v="51"/>
    <x v="4"/>
    <m/>
    <m/>
    <x v="4"/>
    <n v="1"/>
    <x v="11"/>
    <n v="9"/>
    <n v="130"/>
    <n v="311"/>
    <n v="220"/>
    <n v="4"/>
    <n v="16"/>
    <n v="10"/>
    <s v="TS"/>
    <n v="1"/>
    <n v="292.11111111111109"/>
    <n v="0.75313807531380761"/>
    <n v="8.7531380753138084"/>
    <n v="28"/>
    <m/>
    <m/>
    <m/>
    <x v="2"/>
    <m/>
  </r>
  <r>
    <x v="3"/>
    <n v="400061"/>
    <x v="387"/>
    <x v="2"/>
    <x v="8"/>
    <x v="10"/>
    <x v="52"/>
    <x v="4"/>
    <m/>
    <n v="61"/>
    <x v="1"/>
    <n v="2"/>
    <x v="12"/>
    <n v="10"/>
    <n v="118"/>
    <m/>
    <n v="86"/>
    <n v="3"/>
    <n v="13"/>
    <n v="10"/>
    <s v="&gt;TS"/>
    <n v="1"/>
    <n v="314.28571428571428"/>
    <n v="0.27363636363636362"/>
    <n v="9.2736363636363635"/>
    <n v="25"/>
    <m/>
    <m/>
    <m/>
    <x v="2"/>
    <m/>
  </r>
  <r>
    <x v="3"/>
    <n v="400061"/>
    <x v="387"/>
    <x v="2"/>
    <x v="8"/>
    <x v="10"/>
    <x v="52"/>
    <x v="4"/>
    <m/>
    <m/>
    <x v="2"/>
    <n v="2"/>
    <x v="12"/>
    <n v="10"/>
    <n v="115"/>
    <n v="260"/>
    <n v="70"/>
    <n v="3"/>
    <n v="14"/>
    <n v="10"/>
    <s v="&gt;TS"/>
    <n v="1"/>
    <n v="314.28571428571428"/>
    <n v="0.22272727272727275"/>
    <n v="9.2227272727272727"/>
    <n v="26"/>
    <m/>
    <m/>
    <m/>
    <x v="2"/>
    <m/>
  </r>
  <r>
    <x v="3"/>
    <n v="400061"/>
    <x v="387"/>
    <x v="2"/>
    <x v="8"/>
    <x v="10"/>
    <x v="52"/>
    <x v="4"/>
    <m/>
    <m/>
    <x v="3"/>
    <n v="3"/>
    <x v="11"/>
    <n v="10"/>
    <n v="116"/>
    <n v="282"/>
    <n v="21"/>
    <n v="3"/>
    <n v="14"/>
    <n v="15"/>
    <s v="&gt;TS"/>
    <n v="2"/>
    <n v="292.11111111111109"/>
    <n v="7.189045264359073E-2"/>
    <n v="8.07189045264359"/>
    <n v="25"/>
    <m/>
    <m/>
    <m/>
    <x v="2"/>
    <m/>
  </r>
  <r>
    <x v="3"/>
    <n v="400061"/>
    <x v="387"/>
    <x v="2"/>
    <x v="8"/>
    <x v="10"/>
    <x v="52"/>
    <x v="4"/>
    <m/>
    <m/>
    <x v="4"/>
    <n v="2"/>
    <x v="11"/>
    <n v="9"/>
    <n v="116"/>
    <n v="252"/>
    <n v="64"/>
    <n v="4"/>
    <n v="13"/>
    <n v="10"/>
    <s v="&gt;TS"/>
    <n v="2"/>
    <n v="292.11111111111109"/>
    <n v="0.21909471281856222"/>
    <n v="8.2190947128185616"/>
    <n v="25"/>
    <m/>
    <m/>
    <m/>
    <x v="2"/>
    <m/>
  </r>
  <r>
    <x v="3"/>
    <n v="400062"/>
    <x v="444"/>
    <x v="2"/>
    <x v="8"/>
    <x v="10"/>
    <x v="52"/>
    <x v="4"/>
    <m/>
    <n v="62"/>
    <x v="1"/>
    <n v="2"/>
    <x v="12"/>
    <n v="10"/>
    <n v="130"/>
    <m/>
    <n v="190"/>
    <n v="4"/>
    <n v="13"/>
    <n v="10"/>
    <s v="TS"/>
    <n v="1"/>
    <n v="314.28571428571428"/>
    <n v="0.60454545454545461"/>
    <n v="9.6045454545454554"/>
    <n v="26"/>
    <m/>
    <m/>
    <m/>
    <x v="2"/>
    <m/>
  </r>
  <r>
    <x v="3"/>
    <n v="400062"/>
    <x v="444"/>
    <x v="2"/>
    <x v="8"/>
    <x v="10"/>
    <x v="52"/>
    <x v="4"/>
    <m/>
    <m/>
    <x v="2"/>
    <n v="2"/>
    <x v="12"/>
    <n v="10"/>
    <n v="124"/>
    <n v="292"/>
    <n v="49"/>
    <n v="3"/>
    <n v="14"/>
    <n v="10"/>
    <s v="TS"/>
    <n v="1"/>
    <n v="314.28571428571428"/>
    <n v="0.15590909090909091"/>
    <n v="9.1559090909090912"/>
    <n v="26"/>
    <m/>
    <m/>
    <m/>
    <x v="2"/>
    <m/>
  </r>
  <r>
    <x v="3"/>
    <n v="400062"/>
    <x v="444"/>
    <x v="2"/>
    <x v="8"/>
    <x v="10"/>
    <x v="52"/>
    <x v="4"/>
    <m/>
    <m/>
    <x v="3"/>
    <n v="1"/>
    <x v="11"/>
    <n v="9"/>
    <n v="120"/>
    <n v="299"/>
    <n v="269"/>
    <n v="4"/>
    <n v="13"/>
    <n v="10"/>
    <s v="TS"/>
    <n v="1"/>
    <n v="292.11111111111109"/>
    <n v="0.92088246481551927"/>
    <n v="8.9208824648155201"/>
    <n v="25"/>
    <m/>
    <m/>
    <m/>
    <x v="2"/>
    <m/>
  </r>
  <r>
    <x v="3"/>
    <n v="400062"/>
    <x v="444"/>
    <x v="2"/>
    <x v="8"/>
    <x v="10"/>
    <x v="52"/>
    <x v="4"/>
    <m/>
    <m/>
    <x v="4"/>
    <n v="1"/>
    <x v="11"/>
    <n v="9"/>
    <n v="120"/>
    <n v="284"/>
    <n v="201"/>
    <n v="4"/>
    <n v="12"/>
    <m/>
    <s v="TS"/>
    <m/>
    <n v="292.11111111111109"/>
    <n v="0.68809433244579699"/>
    <n v="8.6880943324457967"/>
    <n v="24"/>
    <m/>
    <m/>
    <m/>
    <x v="2"/>
    <m/>
  </r>
  <r>
    <x v="3"/>
    <n v="400080"/>
    <x v="340"/>
    <x v="2"/>
    <x v="8"/>
    <x v="10"/>
    <x v="52"/>
    <x v="4"/>
    <m/>
    <n v="80"/>
    <x v="1"/>
    <n v="2"/>
    <x v="12"/>
    <n v="10"/>
    <n v="115"/>
    <m/>
    <n v="144"/>
    <n v="3"/>
    <n v="14"/>
    <n v="10"/>
    <s v="&gt;TS"/>
    <n v="2"/>
    <n v="314.28571428571428"/>
    <n v="0.45818181818181819"/>
    <n v="9.4581818181818189"/>
    <n v="26"/>
    <m/>
    <m/>
    <m/>
    <x v="2"/>
    <m/>
  </r>
  <r>
    <x v="3"/>
    <n v="400080"/>
    <x v="340"/>
    <x v="2"/>
    <x v="8"/>
    <x v="10"/>
    <x v="52"/>
    <x v="4"/>
    <m/>
    <m/>
    <x v="2"/>
    <n v="2"/>
    <x v="12"/>
    <n v="10"/>
    <n v="120"/>
    <n v="248"/>
    <n v="77"/>
    <n v="3"/>
    <n v="13"/>
    <n v="10"/>
    <s v="&gt;TS"/>
    <n v="1"/>
    <n v="314.28571428571428"/>
    <n v="0.245"/>
    <n v="9.2449999999999992"/>
    <n v="25"/>
    <m/>
    <m/>
    <m/>
    <x v="2"/>
    <m/>
  </r>
  <r>
    <x v="3"/>
    <n v="400080"/>
    <x v="340"/>
    <x v="2"/>
    <x v="8"/>
    <x v="10"/>
    <x v="52"/>
    <x v="4"/>
    <m/>
    <m/>
    <x v="3"/>
    <n v="2"/>
    <x v="12"/>
    <n v="10"/>
    <n v="108"/>
    <n v="258"/>
    <n v="39"/>
    <n v="3"/>
    <n v="13"/>
    <n v="10"/>
    <s v="&gt;TS"/>
    <n v="1"/>
    <n v="314.28571428571428"/>
    <n v="0.1240909090909091"/>
    <n v="9.1240909090909099"/>
    <n v="25"/>
    <m/>
    <m/>
    <m/>
    <x v="2"/>
    <m/>
  </r>
  <r>
    <x v="3"/>
    <n v="400080"/>
    <x v="340"/>
    <x v="2"/>
    <x v="8"/>
    <x v="10"/>
    <x v="52"/>
    <x v="4"/>
    <m/>
    <m/>
    <x v="4"/>
    <n v="1"/>
    <x v="11"/>
    <n v="9"/>
    <n v="118"/>
    <n v="237"/>
    <n v="248"/>
    <n v="3"/>
    <n v="14"/>
    <n v="15"/>
    <s v="&gt;TS"/>
    <n v="2"/>
    <n v="292.11111111111109"/>
    <n v="0.84899201217192855"/>
    <n v="8.8489920121719283"/>
    <n v="25"/>
    <m/>
    <m/>
    <m/>
    <x v="2"/>
    <m/>
  </r>
  <r>
    <x v="3"/>
    <n v="400045"/>
    <x v="236"/>
    <x v="2"/>
    <x v="8"/>
    <x v="10"/>
    <x v="53"/>
    <x v="4"/>
    <m/>
    <n v="45"/>
    <x v="1"/>
    <n v="3"/>
    <x v="6"/>
    <n v="11"/>
    <n v="118"/>
    <m/>
    <n v="74"/>
    <n v="3"/>
    <n v="12"/>
    <n v="20"/>
    <s v="TS"/>
    <n v="2"/>
    <n v="315.33333333333331"/>
    <n v="0.23467230443974632"/>
    <n v="10.234672304439746"/>
    <n v="25"/>
    <m/>
    <m/>
    <m/>
    <x v="2"/>
    <m/>
  </r>
  <r>
    <x v="3"/>
    <n v="400045"/>
    <x v="236"/>
    <x v="2"/>
    <x v="8"/>
    <x v="10"/>
    <x v="53"/>
    <x v="4"/>
    <m/>
    <m/>
    <x v="2"/>
    <n v="2"/>
    <x v="12"/>
    <n v="10"/>
    <n v="130"/>
    <n v="278"/>
    <n v="256"/>
    <n v="3"/>
    <n v="12"/>
    <n v="30"/>
    <s v="TS"/>
    <n v="3"/>
    <n v="314.28571428571428"/>
    <n v="0.81454545454545457"/>
    <n v="9.8145454545454545"/>
    <n v="24"/>
    <m/>
    <m/>
    <m/>
    <x v="2"/>
    <m/>
  </r>
  <r>
    <x v="3"/>
    <n v="400045"/>
    <x v="236"/>
    <x v="2"/>
    <x v="8"/>
    <x v="10"/>
    <x v="53"/>
    <x v="4"/>
    <m/>
    <m/>
    <x v="3"/>
    <n v="1"/>
    <x v="6"/>
    <n v="11"/>
    <n v="137"/>
    <n v="264"/>
    <n v="125"/>
    <n v="3"/>
    <n v="13"/>
    <n v="31"/>
    <s v="TS"/>
    <n v="2"/>
    <n v="315.33333333333331"/>
    <n v="0.39640591966173366"/>
    <n v="10.396405919661733"/>
    <n v="26"/>
    <m/>
    <m/>
    <m/>
    <x v="2"/>
    <m/>
  </r>
  <r>
    <x v="3"/>
    <n v="400045"/>
    <x v="236"/>
    <x v="2"/>
    <x v="8"/>
    <x v="10"/>
    <x v="53"/>
    <x v="4"/>
    <m/>
    <m/>
    <x v="4"/>
    <n v="1"/>
    <x v="6"/>
    <n v="11"/>
    <n v="134"/>
    <n v="267"/>
    <n v="43"/>
    <n v="2"/>
    <n v="12"/>
    <n v="30"/>
    <s v="TS"/>
    <n v="2"/>
    <n v="315.33333333333331"/>
    <n v="0.13636363636363638"/>
    <n v="10.136363636363637"/>
    <n v="24"/>
    <m/>
    <m/>
    <m/>
    <x v="2"/>
    <m/>
  </r>
  <r>
    <x v="3"/>
    <n v="400063"/>
    <x v="307"/>
    <x v="2"/>
    <x v="8"/>
    <x v="10"/>
    <x v="53"/>
    <x v="4"/>
    <m/>
    <n v="63"/>
    <x v="1"/>
    <n v="1"/>
    <x v="12"/>
    <n v="10"/>
    <n v="145"/>
    <m/>
    <n v="234"/>
    <n v="2"/>
    <n v="14"/>
    <n v="31"/>
    <s v="TS"/>
    <n v="2"/>
    <n v="314.28571428571428"/>
    <n v="0.74454545454545451"/>
    <n v="9.7445454545454542"/>
    <n v="25"/>
    <m/>
    <m/>
    <m/>
    <x v="2"/>
    <m/>
  </r>
  <r>
    <x v="3"/>
    <n v="400063"/>
    <x v="307"/>
    <x v="2"/>
    <x v="8"/>
    <x v="10"/>
    <x v="53"/>
    <x v="4"/>
    <m/>
    <m/>
    <x v="2"/>
    <n v="1"/>
    <x v="12"/>
    <n v="10"/>
    <n v="140"/>
    <n v="316"/>
    <n v="191"/>
    <n v="3"/>
    <n v="13"/>
    <n v="33"/>
    <s v="TS"/>
    <n v="2"/>
    <n v="314.28571428571428"/>
    <n v="0.60772727272727278"/>
    <n v="9.6077272727272724"/>
    <n v="25"/>
    <m/>
    <m/>
    <m/>
    <x v="2"/>
    <m/>
  </r>
  <r>
    <x v="3"/>
    <n v="400063"/>
    <x v="307"/>
    <x v="2"/>
    <x v="8"/>
    <x v="10"/>
    <x v="53"/>
    <x v="4"/>
    <m/>
    <m/>
    <x v="3"/>
    <n v="2"/>
    <x v="6"/>
    <n v="11"/>
    <n v="152"/>
    <n v="322"/>
    <n v="75"/>
    <n v="2"/>
    <n v="10"/>
    <n v="45"/>
    <s v="TS"/>
    <n v="3"/>
    <n v="315.33333333333331"/>
    <n v="0.23784355179704017"/>
    <n v="10.23784355179704"/>
    <n v="22"/>
    <m/>
    <m/>
    <m/>
    <x v="2"/>
    <m/>
  </r>
  <r>
    <x v="3"/>
    <n v="400063"/>
    <x v="307"/>
    <x v="2"/>
    <x v="8"/>
    <x v="10"/>
    <x v="53"/>
    <x v="4"/>
    <m/>
    <m/>
    <x v="4"/>
    <n v="1"/>
    <x v="6"/>
    <n v="11"/>
    <n v="151"/>
    <n v="356"/>
    <n v="207"/>
    <n v="3"/>
    <n v="13"/>
    <n v="28"/>
    <s v="TS"/>
    <n v="2"/>
    <n v="315.33333333333331"/>
    <n v="0.65644820295983086"/>
    <n v="10.656448202959831"/>
    <n v="26"/>
    <m/>
    <m/>
    <m/>
    <x v="2"/>
    <m/>
  </r>
  <r>
    <x v="3"/>
    <n v="400093"/>
    <x v="349"/>
    <x v="2"/>
    <x v="8"/>
    <x v="10"/>
    <x v="53"/>
    <x v="4"/>
    <m/>
    <n v="93"/>
    <x v="1"/>
    <n v="2"/>
    <x v="6"/>
    <n v="11"/>
    <n v="130"/>
    <n v="320"/>
    <n v="290"/>
    <n v="3"/>
    <n v="16"/>
    <n v="16"/>
    <s v="TS"/>
    <n v="2"/>
    <n v="315.33333333333331"/>
    <n v="0.91966173361522208"/>
    <n v="10.919661733615222"/>
    <n v="29"/>
    <m/>
    <m/>
    <m/>
    <x v="2"/>
    <m/>
  </r>
  <r>
    <x v="3"/>
    <n v="400093"/>
    <x v="349"/>
    <x v="2"/>
    <x v="8"/>
    <x v="10"/>
    <x v="53"/>
    <x v="4"/>
    <m/>
    <m/>
    <x v="2"/>
    <n v="2"/>
    <x v="12"/>
    <n v="11"/>
    <n v="135"/>
    <n v="345"/>
    <n v="328"/>
    <n v="2"/>
    <n v="15"/>
    <n v="25"/>
    <s v="TS"/>
    <n v="2"/>
    <n v="314.28571428571428"/>
    <n v="1.0436363636363637"/>
    <n v="10.043636363636363"/>
    <n v="26"/>
    <m/>
    <m/>
    <m/>
    <x v="2"/>
    <m/>
  </r>
  <r>
    <x v="3"/>
    <n v="400093"/>
    <x v="349"/>
    <x v="2"/>
    <x v="8"/>
    <x v="10"/>
    <x v="53"/>
    <x v="4"/>
    <m/>
    <m/>
    <x v="3"/>
    <n v="1"/>
    <x v="12"/>
    <n v="10"/>
    <n v="137"/>
    <n v="314"/>
    <n v="61"/>
    <n v="3"/>
    <n v="14"/>
    <n v="25"/>
    <s v="TS"/>
    <n v="3"/>
    <n v="314.28571428571428"/>
    <n v="0.19409090909090909"/>
    <n v="9.1940909090909084"/>
    <n v="26"/>
    <m/>
    <m/>
    <m/>
    <x v="2"/>
    <m/>
  </r>
  <r>
    <x v="3"/>
    <n v="400093"/>
    <x v="349"/>
    <x v="2"/>
    <x v="8"/>
    <x v="10"/>
    <x v="53"/>
    <x v="4"/>
    <m/>
    <m/>
    <x v="4"/>
    <n v="2"/>
    <x v="6"/>
    <n v="11"/>
    <n v="134"/>
    <n v="343"/>
    <n v="28"/>
    <n v="3"/>
    <n v="13"/>
    <n v="28"/>
    <s v="TS"/>
    <n v="3"/>
    <n v="315.33333333333331"/>
    <n v="8.8794926004228336E-2"/>
    <n v="10.088794926004228"/>
    <n v="26"/>
    <m/>
    <m/>
    <m/>
    <x v="2"/>
    <m/>
  </r>
  <r>
    <x v="3"/>
    <n v="400060"/>
    <x v="672"/>
    <x v="2"/>
    <x v="8"/>
    <x v="10"/>
    <x v="54"/>
    <x v="4"/>
    <m/>
    <n v="60"/>
    <x v="1"/>
    <n v="2"/>
    <x v="6"/>
    <n v="11"/>
    <n v="145"/>
    <m/>
    <n v="270"/>
    <n v="2"/>
    <n v="14"/>
    <n v="56"/>
    <s v="TS"/>
    <n v="3"/>
    <n v="315.33333333333331"/>
    <n v="0.85623678646934465"/>
    <n v="10.856236786469344"/>
    <n v="26"/>
    <m/>
    <m/>
    <m/>
    <x v="2"/>
    <m/>
  </r>
  <r>
    <x v="3"/>
    <n v="400060"/>
    <x v="672"/>
    <x v="2"/>
    <x v="8"/>
    <x v="10"/>
    <x v="54"/>
    <x v="4"/>
    <m/>
    <m/>
    <x v="2"/>
    <n v="2"/>
    <x v="6"/>
    <n v="11"/>
    <n v="188"/>
    <n v="346"/>
    <n v="285"/>
    <n v="3"/>
    <n v="17"/>
    <n v="70"/>
    <s v="TS"/>
    <n v="3"/>
    <n v="315.33333333333331"/>
    <n v="0.90380549682875266"/>
    <n v="10.903805496828753"/>
    <n v="30"/>
    <m/>
    <m/>
    <m/>
    <x v="2"/>
    <m/>
  </r>
  <r>
    <x v="3"/>
    <n v="400060"/>
    <x v="672"/>
    <x v="2"/>
    <x v="8"/>
    <x v="10"/>
    <x v="54"/>
    <x v="4"/>
    <m/>
    <m/>
    <x v="3"/>
    <n v="2"/>
    <x v="6"/>
    <n v="11"/>
    <n v="158"/>
    <n v="308"/>
    <n v="115"/>
    <n v="2"/>
    <n v="13"/>
    <n v="45"/>
    <s v="TS"/>
    <n v="3"/>
    <n v="315.33333333333331"/>
    <n v="0.36469344608879495"/>
    <n v="10.364693446088795"/>
    <n v="25"/>
    <m/>
    <m/>
    <m/>
    <x v="2"/>
    <m/>
  </r>
  <r>
    <x v="3"/>
    <n v="400060"/>
    <x v="672"/>
    <x v="2"/>
    <x v="8"/>
    <x v="10"/>
    <x v="54"/>
    <x v="4"/>
    <m/>
    <m/>
    <x v="4"/>
    <n v="1"/>
    <x v="6"/>
    <n v="11"/>
    <n v="183"/>
    <n v="306"/>
    <n v="170"/>
    <n v="2"/>
    <n v="14"/>
    <n v="80"/>
    <s v="TS"/>
    <n v="3"/>
    <n v="315.33333333333331"/>
    <n v="0.53911205073995772"/>
    <n v="10.539112050739957"/>
    <n v="26"/>
    <m/>
    <m/>
    <m/>
    <x v="2"/>
    <m/>
  </r>
  <r>
    <x v="3"/>
    <n v="400068"/>
    <x v="477"/>
    <x v="2"/>
    <x v="8"/>
    <x v="10"/>
    <x v="54"/>
    <x v="4"/>
    <m/>
    <n v="68"/>
    <x v="1"/>
    <n v="1"/>
    <x v="12"/>
    <n v="10"/>
    <n v="150"/>
    <m/>
    <n v="316"/>
    <n v="3"/>
    <n v="14"/>
    <n v="45"/>
    <s v="TS"/>
    <n v="2"/>
    <n v="314.28571428571428"/>
    <n v="1.0054545454545454"/>
    <n v="10.005454545454546"/>
    <n v="26"/>
    <m/>
    <m/>
    <m/>
    <x v="2"/>
    <m/>
  </r>
  <r>
    <x v="3"/>
    <n v="400068"/>
    <x v="477"/>
    <x v="2"/>
    <x v="8"/>
    <x v="10"/>
    <x v="54"/>
    <x v="4"/>
    <m/>
    <m/>
    <x v="2"/>
    <n v="1"/>
    <x v="6"/>
    <n v="11"/>
    <n v="143"/>
    <n v="331"/>
    <n v="25"/>
    <n v="2"/>
    <n v="13"/>
    <n v="40"/>
    <s v="TS"/>
    <n v="2"/>
    <n v="315.33333333333331"/>
    <n v="7.9281183932346733E-2"/>
    <n v="10.079281183932347"/>
    <n v="25"/>
    <m/>
    <m/>
    <m/>
    <x v="2"/>
    <m/>
  </r>
  <r>
    <x v="3"/>
    <n v="400068"/>
    <x v="477"/>
    <x v="2"/>
    <x v="8"/>
    <x v="10"/>
    <x v="54"/>
    <x v="4"/>
    <m/>
    <m/>
    <x v="3"/>
    <n v="1"/>
    <x v="12"/>
    <n v="10"/>
    <n v="153"/>
    <n v="318"/>
    <n v="247"/>
    <n v="2"/>
    <n v="14"/>
    <n v="40"/>
    <s v="TS"/>
    <n v="2"/>
    <n v="314.28571428571428"/>
    <n v="0.78590909090909089"/>
    <n v="9.7859090909090902"/>
    <n v="25"/>
    <m/>
    <m/>
    <m/>
    <x v="2"/>
    <m/>
  </r>
  <r>
    <x v="3"/>
    <n v="400068"/>
    <x v="477"/>
    <x v="2"/>
    <x v="8"/>
    <x v="10"/>
    <x v="54"/>
    <x v="4"/>
    <m/>
    <m/>
    <x v="4"/>
    <n v="0"/>
    <x v="6"/>
    <n v="11"/>
    <n v="155"/>
    <n v="308"/>
    <n v="284"/>
    <n v="2"/>
    <n v="13"/>
    <n v="45"/>
    <s v="TS"/>
    <n v="3"/>
    <n v="315.33333333333331"/>
    <n v="0.90063424947145887"/>
    <n v="10.900634249471459"/>
    <n v="25"/>
    <m/>
    <m/>
    <m/>
    <x v="2"/>
    <m/>
  </r>
  <r>
    <x v="3"/>
    <n v="400078"/>
    <x v="271"/>
    <x v="2"/>
    <x v="8"/>
    <x v="10"/>
    <x v="54"/>
    <x v="4"/>
    <m/>
    <n v="78"/>
    <x v="1"/>
    <n v="2"/>
    <x v="6"/>
    <n v="11"/>
    <n v="153"/>
    <m/>
    <n v="240"/>
    <n v="2"/>
    <n v="15"/>
    <m/>
    <s v="&gt;TS"/>
    <n v="3"/>
    <n v="315.33333333333331"/>
    <n v="0.76109936575052861"/>
    <n v="10.761099365750528"/>
    <n v="27"/>
    <m/>
    <m/>
    <m/>
    <x v="2"/>
    <m/>
  </r>
  <r>
    <x v="3"/>
    <n v="400078"/>
    <x v="271"/>
    <x v="2"/>
    <x v="8"/>
    <x v="10"/>
    <x v="54"/>
    <x v="4"/>
    <m/>
    <m/>
    <x v="2"/>
    <n v="1"/>
    <x v="7"/>
    <n v="12"/>
    <n v="146"/>
    <n v="330"/>
    <n v="106"/>
    <n v="1"/>
    <n v="13"/>
    <n v="35"/>
    <s v="TS"/>
    <n v="3"/>
    <n v="242.5"/>
    <n v="0.43711340206185567"/>
    <n v="11.437113402061856"/>
    <n v="25"/>
    <m/>
    <m/>
    <m/>
    <x v="2"/>
    <m/>
  </r>
  <r>
    <x v="3"/>
    <n v="400078"/>
    <x v="271"/>
    <x v="2"/>
    <x v="8"/>
    <x v="10"/>
    <x v="54"/>
    <x v="4"/>
    <m/>
    <m/>
    <x v="3"/>
    <n v="1"/>
    <x v="6"/>
    <n v="11"/>
    <n v="157"/>
    <n v="333"/>
    <n v="131"/>
    <n v="1"/>
    <n v="15"/>
    <n v="40"/>
    <s v="TS"/>
    <n v="3"/>
    <n v="315.33333333333331"/>
    <n v="0.41543340380549687"/>
    <n v="10.415433403805498"/>
    <n v="26"/>
    <m/>
    <m/>
    <m/>
    <x v="2"/>
    <m/>
  </r>
  <r>
    <x v="3"/>
    <n v="400078"/>
    <x v="271"/>
    <x v="2"/>
    <x v="8"/>
    <x v="10"/>
    <x v="54"/>
    <x v="4"/>
    <m/>
    <m/>
    <x v="4"/>
    <n v="1"/>
    <x v="6"/>
    <n v="11"/>
    <n v="157"/>
    <n v="329"/>
    <n v="127"/>
    <n v="2"/>
    <n v="15"/>
    <n v="45"/>
    <s v="TS"/>
    <n v="3"/>
    <n v="315.33333333333331"/>
    <n v="0.40274841437632136"/>
    <n v="10.402748414376321"/>
    <n v="27"/>
    <m/>
    <m/>
    <m/>
    <x v="2"/>
    <m/>
  </r>
  <r>
    <x v="3"/>
    <n v="400067"/>
    <x v="240"/>
    <x v="2"/>
    <x v="8"/>
    <x v="10"/>
    <x v="55"/>
    <x v="4"/>
    <m/>
    <n v="67"/>
    <x v="1"/>
    <n v="1"/>
    <x v="9"/>
    <n v="12"/>
    <n v="265"/>
    <m/>
    <m/>
    <m/>
    <m/>
    <n v="155"/>
    <s v="FL"/>
    <n v="3"/>
    <n v="242.5"/>
    <n v="0"/>
    <n v="12"/>
    <s v=""/>
    <m/>
    <m/>
    <m/>
    <x v="1"/>
    <m/>
  </r>
  <r>
    <x v="3"/>
    <n v="400067"/>
    <x v="240"/>
    <x v="2"/>
    <x v="8"/>
    <x v="10"/>
    <x v="55"/>
    <x v="4"/>
    <m/>
    <m/>
    <x v="2"/>
    <n v="1"/>
    <x v="7"/>
    <n v="12"/>
    <n v="230"/>
    <n v="340"/>
    <n v="210"/>
    <n v="1"/>
    <m/>
    <n v="135"/>
    <s v="TS"/>
    <n v="4"/>
    <n v="242.5"/>
    <n v="0.865979381443299"/>
    <n v="11.865979381443299"/>
    <s v=""/>
    <m/>
    <m/>
    <m/>
    <x v="2"/>
    <m/>
  </r>
  <r>
    <x v="3"/>
    <n v="400067"/>
    <x v="240"/>
    <x v="2"/>
    <x v="8"/>
    <x v="10"/>
    <x v="55"/>
    <x v="4"/>
    <m/>
    <m/>
    <x v="3"/>
    <n v="1"/>
    <x v="9"/>
    <n v="12"/>
    <n v="288"/>
    <m/>
    <m/>
    <m/>
    <m/>
    <m/>
    <s v="FL"/>
    <m/>
    <n v="242.5"/>
    <n v="0"/>
    <n v="12"/>
    <s v=""/>
    <m/>
    <m/>
    <m/>
    <x v="1"/>
    <m/>
  </r>
  <r>
    <x v="3"/>
    <n v="400067"/>
    <x v="240"/>
    <x v="2"/>
    <x v="8"/>
    <x v="10"/>
    <x v="55"/>
    <x v="4"/>
    <m/>
    <m/>
    <x v="4"/>
    <n v="1"/>
    <x v="9"/>
    <n v="12"/>
    <n v="253"/>
    <m/>
    <m/>
    <m/>
    <m/>
    <m/>
    <s v="FL"/>
    <m/>
    <n v="242.5"/>
    <n v="0"/>
    <n v="12"/>
    <s v=""/>
    <m/>
    <m/>
    <m/>
    <x v="1"/>
    <m/>
  </r>
  <r>
    <x v="3"/>
    <n v="400079"/>
    <x v="177"/>
    <x v="2"/>
    <x v="8"/>
    <x v="10"/>
    <x v="55"/>
    <x v="4"/>
    <m/>
    <n v="79"/>
    <x v="1"/>
    <n v="3"/>
    <x v="9"/>
    <n v="13"/>
    <n v="162"/>
    <m/>
    <n v="15"/>
    <n v="1"/>
    <n v="12"/>
    <n v="65"/>
    <s v="TS"/>
    <n v="3"/>
    <n v="242.5"/>
    <n v="6.1855670103092786E-2"/>
    <n v="12.061855670103093"/>
    <n v="25"/>
    <m/>
    <m/>
    <m/>
    <x v="2"/>
    <m/>
  </r>
  <r>
    <x v="3"/>
    <n v="400079"/>
    <x v="177"/>
    <x v="2"/>
    <x v="8"/>
    <x v="10"/>
    <x v="55"/>
    <x v="4"/>
    <m/>
    <m/>
    <x v="2"/>
    <n v="1"/>
    <x v="9"/>
    <n v="13"/>
    <n v="167"/>
    <n v="260"/>
    <n v="10"/>
    <n v="1"/>
    <n v="13"/>
    <n v="62"/>
    <s v="TS"/>
    <n v="3"/>
    <n v="242.5"/>
    <n v="4.1237113402061855E-2"/>
    <n v="12.041237113402062"/>
    <n v="26"/>
    <m/>
    <m/>
    <m/>
    <x v="2"/>
    <m/>
  </r>
  <r>
    <x v="3"/>
    <n v="400079"/>
    <x v="177"/>
    <x v="2"/>
    <x v="8"/>
    <x v="10"/>
    <x v="55"/>
    <x v="4"/>
    <m/>
    <m/>
    <x v="3"/>
    <n v="2"/>
    <x v="7"/>
    <n v="12"/>
    <n v="147"/>
    <n v="276"/>
    <n v="158"/>
    <n v="1"/>
    <n v="13"/>
    <n v="51"/>
    <s v="TS"/>
    <n v="3"/>
    <n v="242.5"/>
    <n v="0.65154639175257734"/>
    <n v="11.651546391752577"/>
    <n v="25"/>
    <m/>
    <m/>
    <m/>
    <x v="2"/>
    <m/>
  </r>
  <r>
    <x v="3"/>
    <n v="400079"/>
    <x v="177"/>
    <x v="2"/>
    <x v="8"/>
    <x v="10"/>
    <x v="55"/>
    <x v="4"/>
    <m/>
    <m/>
    <x v="4"/>
    <n v="1"/>
    <x v="9"/>
    <n v="12"/>
    <n v="167"/>
    <m/>
    <m/>
    <m/>
    <m/>
    <m/>
    <s v="FL"/>
    <m/>
    <n v="242.5"/>
    <n v="0"/>
    <n v="12"/>
    <s v=""/>
    <m/>
    <m/>
    <m/>
    <x v="1"/>
    <m/>
  </r>
  <r>
    <x v="3"/>
    <n v="400086"/>
    <x v="336"/>
    <x v="2"/>
    <x v="8"/>
    <x v="10"/>
    <x v="55"/>
    <x v="4"/>
    <m/>
    <n v="86"/>
    <x v="1"/>
    <n v="1"/>
    <x v="9"/>
    <n v="13"/>
    <n v="160"/>
    <m/>
    <n v="125"/>
    <n v="2"/>
    <n v="14"/>
    <n v="67"/>
    <s v="TS"/>
    <n v="3"/>
    <n v="242.5"/>
    <n v="0.51546391752577314"/>
    <n v="12.515463917525773"/>
    <n v="28"/>
    <m/>
    <m/>
    <m/>
    <x v="2"/>
    <m/>
  </r>
  <r>
    <x v="3"/>
    <n v="400086"/>
    <x v="336"/>
    <x v="2"/>
    <x v="8"/>
    <x v="10"/>
    <x v="55"/>
    <x v="4"/>
    <m/>
    <m/>
    <x v="2"/>
    <n v="2"/>
    <x v="9"/>
    <n v="13"/>
    <n v="119"/>
    <n v="225"/>
    <n v="101"/>
    <n v="2"/>
    <n v="13"/>
    <n v="30"/>
    <s v="TS"/>
    <n v="2"/>
    <n v="242.5"/>
    <n v="0.41649484536082476"/>
    <n v="12.416494845360825"/>
    <n v="27"/>
    <m/>
    <m/>
    <m/>
    <x v="2"/>
    <m/>
  </r>
  <r>
    <x v="3"/>
    <n v="400086"/>
    <x v="336"/>
    <x v="2"/>
    <x v="8"/>
    <x v="10"/>
    <x v="55"/>
    <x v="4"/>
    <m/>
    <m/>
    <x v="3"/>
    <n v="2"/>
    <x v="6"/>
    <n v="11"/>
    <n v="151"/>
    <n v="267"/>
    <n v="27"/>
    <n v="2"/>
    <n v="14"/>
    <n v="50"/>
    <s v="TS"/>
    <n v="2"/>
    <n v="315.33333333333331"/>
    <n v="8.5623678646934473E-2"/>
    <n v="10.085623678646934"/>
    <n v="26"/>
    <m/>
    <m/>
    <m/>
    <x v="2"/>
    <m/>
  </r>
  <r>
    <x v="3"/>
    <n v="400086"/>
    <x v="336"/>
    <x v="2"/>
    <x v="8"/>
    <x v="10"/>
    <x v="55"/>
    <x v="4"/>
    <m/>
    <m/>
    <x v="4"/>
    <n v="1"/>
    <x v="9"/>
    <n v="12"/>
    <n v="185"/>
    <m/>
    <m/>
    <m/>
    <m/>
    <m/>
    <s v="FL"/>
    <m/>
    <n v="242.5"/>
    <n v="0"/>
    <n v="12"/>
    <s v=""/>
    <m/>
    <m/>
    <m/>
    <x v="1"/>
    <m/>
  </r>
  <r>
    <x v="3"/>
    <n v="400047"/>
    <x v="377"/>
    <x v="2"/>
    <x v="8"/>
    <x v="10"/>
    <x v="33"/>
    <x v="4"/>
    <m/>
    <s v="Batten S 47"/>
    <x v="1"/>
    <m/>
    <x v="2"/>
    <m/>
    <n v="240"/>
    <m/>
    <m/>
    <m/>
    <n v="12"/>
    <m/>
    <m/>
    <n v="3"/>
    <n v="242.5"/>
    <n v="0"/>
    <n v="13"/>
    <n v="25"/>
    <m/>
    <m/>
    <m/>
    <x v="1"/>
    <m/>
  </r>
  <r>
    <x v="3"/>
    <n v="400047"/>
    <x v="377"/>
    <x v="2"/>
    <x v="8"/>
    <x v="10"/>
    <x v="33"/>
    <x v="4"/>
    <m/>
    <m/>
    <x v="2"/>
    <m/>
    <x v="9"/>
    <m/>
    <n v="220"/>
    <m/>
    <m/>
    <m/>
    <n v="10"/>
    <m/>
    <m/>
    <n v="4"/>
    <n v="242.5"/>
    <n v="0"/>
    <n v="12"/>
    <n v="22"/>
    <m/>
    <m/>
    <m/>
    <x v="1"/>
    <m/>
  </r>
  <r>
    <x v="3"/>
    <n v="400047"/>
    <x v="377"/>
    <x v="2"/>
    <x v="8"/>
    <x v="10"/>
    <x v="33"/>
    <x v="4"/>
    <m/>
    <m/>
    <x v="3"/>
    <m/>
    <x v="9"/>
    <m/>
    <n v="220"/>
    <m/>
    <m/>
    <m/>
    <m/>
    <m/>
    <m/>
    <n v="3"/>
    <n v="242.5"/>
    <n v="0"/>
    <n v="12"/>
    <s v=""/>
    <m/>
    <m/>
    <m/>
    <x v="1"/>
    <m/>
  </r>
  <r>
    <x v="3"/>
    <n v="400053"/>
    <x v="452"/>
    <x v="2"/>
    <x v="8"/>
    <x v="10"/>
    <x v="33"/>
    <x v="4"/>
    <m/>
    <s v="Batten S 53"/>
    <x v="1"/>
    <m/>
    <x v="9"/>
    <m/>
    <n v="365"/>
    <m/>
    <m/>
    <m/>
    <n v="11"/>
    <m/>
    <m/>
    <n v="5"/>
    <n v="242.5"/>
    <n v="0"/>
    <n v="12"/>
    <n v="23"/>
    <m/>
    <m/>
    <m/>
    <x v="1"/>
    <m/>
  </r>
  <r>
    <x v="3"/>
    <n v="400053"/>
    <x v="452"/>
    <x v="2"/>
    <x v="8"/>
    <x v="10"/>
    <x v="33"/>
    <x v="4"/>
    <m/>
    <m/>
    <x v="2"/>
    <m/>
    <x v="4"/>
    <m/>
    <n v="345"/>
    <m/>
    <m/>
    <m/>
    <m/>
    <m/>
    <m/>
    <n v="5"/>
    <n v="242.5"/>
    <n v="0"/>
    <n v="14"/>
    <s v=""/>
    <m/>
    <m/>
    <m/>
    <x v="1"/>
    <m/>
  </r>
  <r>
    <x v="3"/>
    <n v="400053"/>
    <x v="452"/>
    <x v="2"/>
    <x v="8"/>
    <x v="10"/>
    <x v="33"/>
    <x v="4"/>
    <m/>
    <m/>
    <x v="3"/>
    <m/>
    <x v="9"/>
    <m/>
    <n v="355"/>
    <m/>
    <m/>
    <m/>
    <m/>
    <m/>
    <m/>
    <n v="5"/>
    <n v="242.5"/>
    <n v="0"/>
    <n v="12"/>
    <s v=""/>
    <m/>
    <m/>
    <m/>
    <x v="1"/>
    <m/>
  </r>
  <r>
    <x v="3"/>
    <n v="400053"/>
    <x v="452"/>
    <x v="2"/>
    <x v="8"/>
    <x v="10"/>
    <x v="33"/>
    <x v="4"/>
    <m/>
    <m/>
    <x v="4"/>
    <m/>
    <x v="2"/>
    <m/>
    <n v="370"/>
    <m/>
    <m/>
    <m/>
    <m/>
    <m/>
    <m/>
    <n v="5"/>
    <n v="242.5"/>
    <n v="0"/>
    <n v="13"/>
    <s v=""/>
    <m/>
    <m/>
    <m/>
    <x v="1"/>
    <m/>
  </r>
  <r>
    <x v="3"/>
    <n v="400070"/>
    <x v="229"/>
    <x v="2"/>
    <x v="8"/>
    <x v="10"/>
    <x v="33"/>
    <x v="4"/>
    <m/>
    <s v="Batten S 70"/>
    <x v="1"/>
    <m/>
    <x v="9"/>
    <m/>
    <n v="331"/>
    <m/>
    <m/>
    <m/>
    <n v="16"/>
    <m/>
    <m/>
    <n v="4"/>
    <n v="242.5"/>
    <n v="0"/>
    <n v="12"/>
    <n v="28"/>
    <m/>
    <m/>
    <m/>
    <x v="1"/>
    <m/>
  </r>
  <r>
    <x v="3"/>
    <n v="400070"/>
    <x v="229"/>
    <x v="2"/>
    <x v="8"/>
    <x v="10"/>
    <x v="33"/>
    <x v="4"/>
    <m/>
    <m/>
    <x v="2"/>
    <m/>
    <x v="9"/>
    <m/>
    <n v="350"/>
    <m/>
    <m/>
    <m/>
    <n v="12"/>
    <m/>
    <m/>
    <n v="5"/>
    <n v="242.5"/>
    <n v="0"/>
    <n v="12"/>
    <n v="24"/>
    <m/>
    <m/>
    <m/>
    <x v="1"/>
    <m/>
  </r>
  <r>
    <x v="3"/>
    <n v="400070"/>
    <x v="229"/>
    <x v="2"/>
    <x v="8"/>
    <x v="10"/>
    <x v="33"/>
    <x v="4"/>
    <m/>
    <m/>
    <x v="3"/>
    <m/>
    <x v="4"/>
    <m/>
    <n v="340"/>
    <m/>
    <m/>
    <m/>
    <n v="12"/>
    <m/>
    <m/>
    <n v="5"/>
    <n v="242.5"/>
    <n v="0"/>
    <n v="14"/>
    <n v="26"/>
    <m/>
    <m/>
    <m/>
    <x v="1"/>
    <m/>
  </r>
  <r>
    <x v="3"/>
    <n v="400070"/>
    <x v="229"/>
    <x v="2"/>
    <x v="8"/>
    <x v="10"/>
    <x v="33"/>
    <x v="4"/>
    <m/>
    <m/>
    <x v="4"/>
    <m/>
    <x v="9"/>
    <m/>
    <n v="390"/>
    <m/>
    <m/>
    <m/>
    <n v="11"/>
    <m/>
    <m/>
    <n v="5"/>
    <n v="242.5"/>
    <n v="0"/>
    <n v="12"/>
    <n v="23"/>
    <m/>
    <m/>
    <m/>
    <x v="1"/>
    <m/>
  </r>
  <r>
    <x v="3"/>
    <n v="400076"/>
    <x v="332"/>
    <x v="2"/>
    <x v="8"/>
    <x v="10"/>
    <x v="33"/>
    <x v="4"/>
    <m/>
    <s v="Batten S 76"/>
    <x v="1"/>
    <m/>
    <x v="2"/>
    <m/>
    <n v="370"/>
    <m/>
    <m/>
    <m/>
    <n v="15"/>
    <m/>
    <m/>
    <n v="7"/>
    <n v="242.5"/>
    <n v="0"/>
    <n v="13"/>
    <n v="28"/>
    <m/>
    <m/>
    <m/>
    <x v="1"/>
    <m/>
  </r>
  <r>
    <x v="3"/>
    <n v="400076"/>
    <x v="332"/>
    <x v="2"/>
    <x v="8"/>
    <x v="10"/>
    <x v="33"/>
    <x v="4"/>
    <m/>
    <m/>
    <x v="2"/>
    <m/>
    <x v="9"/>
    <m/>
    <n v="314"/>
    <m/>
    <m/>
    <m/>
    <n v="13"/>
    <m/>
    <m/>
    <n v="7"/>
    <n v="242.5"/>
    <n v="0"/>
    <n v="12"/>
    <n v="25"/>
    <m/>
    <m/>
    <m/>
    <x v="1"/>
    <m/>
  </r>
  <r>
    <x v="3"/>
    <n v="400076"/>
    <x v="332"/>
    <x v="2"/>
    <x v="8"/>
    <x v="10"/>
    <x v="33"/>
    <x v="4"/>
    <m/>
    <m/>
    <x v="3"/>
    <m/>
    <x v="9"/>
    <m/>
    <n v="325"/>
    <m/>
    <m/>
    <m/>
    <n v="12"/>
    <m/>
    <m/>
    <n v="7"/>
    <n v="242.5"/>
    <n v="0"/>
    <n v="12"/>
    <n v="24"/>
    <m/>
    <m/>
    <m/>
    <x v="1"/>
    <m/>
  </r>
  <r>
    <x v="3"/>
    <n v="400076"/>
    <x v="332"/>
    <x v="2"/>
    <x v="8"/>
    <x v="10"/>
    <x v="33"/>
    <x v="4"/>
    <m/>
    <m/>
    <x v="4"/>
    <m/>
    <x v="7"/>
    <m/>
    <n v="300"/>
    <m/>
    <m/>
    <m/>
    <n v="13"/>
    <m/>
    <m/>
    <n v="5"/>
    <n v="242.5"/>
    <n v="0"/>
    <n v="11"/>
    <n v="24"/>
    <m/>
    <m/>
    <m/>
    <x v="1"/>
    <m/>
  </r>
  <r>
    <x v="3"/>
    <n v="400082"/>
    <x v="478"/>
    <x v="2"/>
    <x v="8"/>
    <x v="10"/>
    <x v="33"/>
    <x v="4"/>
    <m/>
    <s v="Batten S 82"/>
    <x v="1"/>
    <m/>
    <x v="9"/>
    <m/>
    <n v="361"/>
    <m/>
    <m/>
    <m/>
    <m/>
    <m/>
    <m/>
    <n v="5"/>
    <n v="242.5"/>
    <n v="0"/>
    <n v="12"/>
    <s v=""/>
    <m/>
    <m/>
    <m/>
    <x v="1"/>
    <m/>
  </r>
  <r>
    <x v="3"/>
    <n v="400082"/>
    <x v="478"/>
    <x v="2"/>
    <x v="8"/>
    <x v="10"/>
    <x v="33"/>
    <x v="4"/>
    <m/>
    <m/>
    <x v="2"/>
    <m/>
    <x v="2"/>
    <m/>
    <n v="400"/>
    <m/>
    <m/>
    <m/>
    <n v="12"/>
    <m/>
    <m/>
    <n v="7"/>
    <n v="242.5"/>
    <n v="0"/>
    <n v="13"/>
    <n v="25"/>
    <m/>
    <m/>
    <m/>
    <x v="1"/>
    <m/>
  </r>
  <r>
    <x v="3"/>
    <n v="400082"/>
    <x v="478"/>
    <x v="2"/>
    <x v="8"/>
    <x v="10"/>
    <x v="33"/>
    <x v="4"/>
    <m/>
    <m/>
    <x v="3"/>
    <m/>
    <x v="6"/>
    <m/>
    <n v="322"/>
    <m/>
    <m/>
    <m/>
    <m/>
    <m/>
    <m/>
    <n v="4"/>
    <n v="315.33333333333331"/>
    <n v="0"/>
    <n v="10"/>
    <s v=""/>
    <m/>
    <m/>
    <m/>
    <x v="1"/>
    <m/>
  </r>
  <r>
    <x v="3"/>
    <n v="400082"/>
    <x v="478"/>
    <x v="2"/>
    <x v="8"/>
    <x v="10"/>
    <x v="33"/>
    <x v="4"/>
    <m/>
    <m/>
    <x v="4"/>
    <m/>
    <x v="2"/>
    <m/>
    <n v="365"/>
    <m/>
    <m/>
    <m/>
    <m/>
    <m/>
    <m/>
    <n v="5"/>
    <n v="242.5"/>
    <n v="0"/>
    <n v="13"/>
    <s v=""/>
    <m/>
    <m/>
    <m/>
    <x v="1"/>
    <m/>
  </r>
  <r>
    <x v="3"/>
    <n v="400083"/>
    <x v="445"/>
    <x v="2"/>
    <x v="8"/>
    <x v="10"/>
    <x v="33"/>
    <x v="4"/>
    <m/>
    <s v="batten S 83"/>
    <x v="1"/>
    <m/>
    <x v="9"/>
    <m/>
    <n v="237"/>
    <m/>
    <m/>
    <m/>
    <n v="10"/>
    <m/>
    <m/>
    <n v="3"/>
    <n v="242.5"/>
    <n v="0"/>
    <n v="12"/>
    <n v="22"/>
    <m/>
    <m/>
    <m/>
    <x v="1"/>
    <m/>
  </r>
  <r>
    <x v="3"/>
    <n v="400083"/>
    <x v="445"/>
    <x v="2"/>
    <x v="8"/>
    <x v="10"/>
    <x v="33"/>
    <x v="4"/>
    <m/>
    <m/>
    <x v="2"/>
    <m/>
    <x v="9"/>
    <m/>
    <n v="330"/>
    <m/>
    <m/>
    <m/>
    <n v="11"/>
    <m/>
    <m/>
    <n v="5"/>
    <n v="242.5"/>
    <n v="0"/>
    <n v="12"/>
    <n v="23"/>
    <m/>
    <m/>
    <m/>
    <x v="1"/>
    <m/>
  </r>
  <r>
    <x v="3"/>
    <n v="400083"/>
    <x v="445"/>
    <x v="2"/>
    <x v="8"/>
    <x v="10"/>
    <x v="33"/>
    <x v="4"/>
    <m/>
    <m/>
    <x v="3"/>
    <m/>
    <x v="9"/>
    <m/>
    <n v="265"/>
    <m/>
    <m/>
    <m/>
    <n v="11"/>
    <m/>
    <m/>
    <n v="4"/>
    <n v="242.5"/>
    <n v="0"/>
    <n v="12"/>
    <n v="23"/>
    <m/>
    <m/>
    <m/>
    <x v="1"/>
    <m/>
  </r>
  <r>
    <x v="3"/>
    <n v="400083"/>
    <x v="445"/>
    <x v="2"/>
    <x v="8"/>
    <x v="10"/>
    <x v="33"/>
    <x v="4"/>
    <m/>
    <m/>
    <x v="4"/>
    <m/>
    <x v="9"/>
    <m/>
    <n v="275"/>
    <m/>
    <m/>
    <m/>
    <n v="11"/>
    <m/>
    <m/>
    <n v="5"/>
    <n v="242.5"/>
    <n v="0"/>
    <n v="12"/>
    <n v="23"/>
    <m/>
    <m/>
    <m/>
    <x v="1"/>
    <m/>
  </r>
  <r>
    <x v="3"/>
    <n v="400083"/>
    <x v="445"/>
    <x v="2"/>
    <x v="8"/>
    <x v="10"/>
    <x v="33"/>
    <x v="4"/>
    <m/>
    <s v="Batten S 52"/>
    <x v="1"/>
    <m/>
    <x v="2"/>
    <m/>
    <n v="305"/>
    <m/>
    <m/>
    <m/>
    <n v="12"/>
    <m/>
    <m/>
    <n v="6"/>
    <n v="242.5"/>
    <n v="0"/>
    <n v="13"/>
    <n v="25"/>
    <m/>
    <m/>
    <m/>
    <x v="1"/>
    <m/>
  </r>
  <r>
    <x v="3"/>
    <n v="400083"/>
    <x v="445"/>
    <x v="2"/>
    <x v="8"/>
    <x v="10"/>
    <x v="33"/>
    <x v="4"/>
    <m/>
    <m/>
    <x v="2"/>
    <m/>
    <x v="7"/>
    <m/>
    <n v="288"/>
    <m/>
    <m/>
    <m/>
    <n v="12"/>
    <m/>
    <m/>
    <n v="5"/>
    <n v="242.5"/>
    <n v="0"/>
    <n v="11"/>
    <n v="23"/>
    <m/>
    <m/>
    <m/>
    <x v="1"/>
    <m/>
  </r>
  <r>
    <x v="3"/>
    <n v="400083"/>
    <x v="445"/>
    <x v="2"/>
    <x v="8"/>
    <x v="10"/>
    <x v="33"/>
    <x v="4"/>
    <m/>
    <m/>
    <x v="3"/>
    <m/>
    <x v="9"/>
    <m/>
    <n v="268"/>
    <m/>
    <m/>
    <m/>
    <n v="13"/>
    <m/>
    <m/>
    <n v="4"/>
    <n v="242.5"/>
    <n v="0"/>
    <n v="12"/>
    <n v="25"/>
    <m/>
    <m/>
    <m/>
    <x v="1"/>
    <m/>
  </r>
  <r>
    <x v="3"/>
    <n v="400083"/>
    <x v="445"/>
    <x v="2"/>
    <x v="8"/>
    <x v="10"/>
    <x v="33"/>
    <x v="4"/>
    <m/>
    <m/>
    <x v="4"/>
    <m/>
    <x v="2"/>
    <m/>
    <n v="315"/>
    <m/>
    <m/>
    <m/>
    <m/>
    <m/>
    <m/>
    <n v="5"/>
    <n v="242.5"/>
    <n v="0"/>
    <n v="13"/>
    <s v=""/>
    <m/>
    <m/>
    <m/>
    <x v="1"/>
    <m/>
  </r>
  <r>
    <x v="3"/>
    <n v="400085"/>
    <x v="283"/>
    <x v="2"/>
    <x v="8"/>
    <x v="10"/>
    <x v="33"/>
    <x v="4"/>
    <m/>
    <s v="Batten S 85"/>
    <x v="1"/>
    <m/>
    <x v="7"/>
    <m/>
    <n v="354"/>
    <m/>
    <m/>
    <m/>
    <n v="14"/>
    <m/>
    <m/>
    <n v="4"/>
    <n v="242.5"/>
    <n v="0"/>
    <n v="11"/>
    <n v="25"/>
    <m/>
    <m/>
    <m/>
    <x v="1"/>
    <m/>
  </r>
  <r>
    <x v="3"/>
    <n v="400085"/>
    <x v="283"/>
    <x v="2"/>
    <x v="8"/>
    <x v="10"/>
    <x v="33"/>
    <x v="4"/>
    <m/>
    <m/>
    <x v="2"/>
    <m/>
    <x v="7"/>
    <m/>
    <n v="372"/>
    <m/>
    <m/>
    <m/>
    <n v="10"/>
    <m/>
    <m/>
    <n v="4"/>
    <n v="242.5"/>
    <n v="0"/>
    <n v="11"/>
    <n v="21"/>
    <m/>
    <m/>
    <m/>
    <x v="1"/>
    <m/>
  </r>
  <r>
    <x v="3"/>
    <n v="400085"/>
    <x v="283"/>
    <x v="2"/>
    <x v="8"/>
    <x v="10"/>
    <x v="33"/>
    <x v="4"/>
    <m/>
    <m/>
    <x v="3"/>
    <m/>
    <x v="9"/>
    <m/>
    <n v="368"/>
    <m/>
    <m/>
    <m/>
    <m/>
    <m/>
    <m/>
    <n v="4"/>
    <n v="242.5"/>
    <n v="0"/>
    <n v="12"/>
    <s v=""/>
    <m/>
    <m/>
    <m/>
    <x v="1"/>
    <m/>
  </r>
  <r>
    <x v="3"/>
    <n v="400085"/>
    <x v="283"/>
    <x v="2"/>
    <x v="8"/>
    <x v="10"/>
    <x v="33"/>
    <x v="4"/>
    <m/>
    <m/>
    <x v="4"/>
    <m/>
    <x v="9"/>
    <m/>
    <n v="330"/>
    <m/>
    <m/>
    <m/>
    <m/>
    <m/>
    <m/>
    <n v="4"/>
    <n v="242.5"/>
    <n v="0"/>
    <n v="12"/>
    <s v=""/>
    <m/>
    <m/>
    <m/>
    <x v="1"/>
    <m/>
  </r>
  <r>
    <x v="3"/>
    <n v="400087"/>
    <x v="244"/>
    <x v="2"/>
    <x v="8"/>
    <x v="10"/>
    <x v="33"/>
    <x v="4"/>
    <m/>
    <s v="Batten S 87"/>
    <x v="1"/>
    <m/>
    <x v="2"/>
    <m/>
    <n v="352"/>
    <m/>
    <m/>
    <m/>
    <n v="10"/>
    <m/>
    <m/>
    <n v="7"/>
    <n v="242.5"/>
    <n v="0"/>
    <n v="13"/>
    <n v="23"/>
    <m/>
    <m/>
    <m/>
    <x v="1"/>
    <m/>
  </r>
  <r>
    <x v="3"/>
    <n v="400087"/>
    <x v="244"/>
    <x v="2"/>
    <x v="8"/>
    <x v="10"/>
    <x v="33"/>
    <x v="4"/>
    <m/>
    <m/>
    <x v="2"/>
    <m/>
    <x v="7"/>
    <m/>
    <n v="330"/>
    <m/>
    <m/>
    <m/>
    <n v="14"/>
    <m/>
    <m/>
    <n v="5"/>
    <n v="242.5"/>
    <n v="0"/>
    <n v="11"/>
    <n v="25"/>
    <m/>
    <m/>
    <m/>
    <x v="1"/>
    <m/>
  </r>
  <r>
    <x v="3"/>
    <n v="400087"/>
    <x v="244"/>
    <x v="2"/>
    <x v="8"/>
    <x v="10"/>
    <x v="33"/>
    <x v="4"/>
    <m/>
    <m/>
    <x v="3"/>
    <m/>
    <x v="2"/>
    <m/>
    <n v="390"/>
    <m/>
    <m/>
    <m/>
    <m/>
    <m/>
    <m/>
    <n v="5"/>
    <n v="242.5"/>
    <n v="0"/>
    <n v="13"/>
    <s v=""/>
    <m/>
    <m/>
    <m/>
    <x v="1"/>
    <m/>
  </r>
  <r>
    <x v="3"/>
    <n v="400092"/>
    <x v="383"/>
    <x v="2"/>
    <x v="8"/>
    <x v="10"/>
    <x v="35"/>
    <x v="4"/>
    <m/>
    <s v="Batten S 92"/>
    <x v="1"/>
    <m/>
    <x v="9"/>
    <m/>
    <n v="300"/>
    <m/>
    <m/>
    <m/>
    <m/>
    <m/>
    <m/>
    <n v="4"/>
    <n v="242.5"/>
    <n v="0"/>
    <n v="12"/>
    <s v=""/>
    <m/>
    <m/>
    <m/>
    <x v="1"/>
    <m/>
  </r>
  <r>
    <x v="3"/>
    <n v="400092"/>
    <x v="383"/>
    <x v="2"/>
    <x v="8"/>
    <x v="10"/>
    <x v="35"/>
    <x v="4"/>
    <m/>
    <m/>
    <x v="2"/>
    <m/>
    <x v="2"/>
    <m/>
    <n v="365"/>
    <m/>
    <m/>
    <m/>
    <m/>
    <m/>
    <m/>
    <n v="5"/>
    <n v="242.5"/>
    <n v="0"/>
    <n v="13"/>
    <s v=""/>
    <m/>
    <m/>
    <m/>
    <x v="1"/>
    <m/>
  </r>
  <r>
    <x v="3"/>
    <n v="400092"/>
    <x v="383"/>
    <x v="2"/>
    <x v="8"/>
    <x v="10"/>
    <x v="35"/>
    <x v="4"/>
    <m/>
    <m/>
    <x v="3"/>
    <m/>
    <x v="7"/>
    <m/>
    <n v="340"/>
    <m/>
    <m/>
    <m/>
    <n v="12"/>
    <m/>
    <m/>
    <n v="4"/>
    <n v="242.5"/>
    <n v="0"/>
    <n v="11"/>
    <n v="23"/>
    <m/>
    <m/>
    <m/>
    <x v="1"/>
    <m/>
  </r>
  <r>
    <x v="3"/>
    <n v="400092"/>
    <x v="383"/>
    <x v="2"/>
    <x v="8"/>
    <x v="10"/>
    <x v="35"/>
    <x v="4"/>
    <m/>
    <m/>
    <x v="4"/>
    <m/>
    <x v="9"/>
    <m/>
    <n v="331"/>
    <m/>
    <m/>
    <m/>
    <m/>
    <m/>
    <m/>
    <n v="4"/>
    <n v="242.5"/>
    <n v="0"/>
    <n v="12"/>
    <s v=""/>
    <m/>
    <m/>
    <m/>
    <x v="1"/>
    <m/>
  </r>
  <r>
    <x v="3"/>
    <n v="400225"/>
    <x v="345"/>
    <x v="2"/>
    <x v="8"/>
    <x v="3"/>
    <x v="44"/>
    <x v="4"/>
    <m/>
    <n v="225"/>
    <x v="1"/>
    <n v="1"/>
    <x v="18"/>
    <n v="4"/>
    <n v="42"/>
    <m/>
    <n v="51"/>
    <n v="4"/>
    <n v="4"/>
    <m/>
    <s v="V"/>
    <m/>
    <n v="188.81818181818181"/>
    <n v="0.27010110736639387"/>
    <n v="3.2701011073663939"/>
    <n v="11"/>
    <m/>
    <m/>
    <m/>
    <x v="2"/>
    <m/>
  </r>
  <r>
    <x v="3"/>
    <n v="400225"/>
    <x v="345"/>
    <x v="2"/>
    <x v="8"/>
    <x v="3"/>
    <x v="44"/>
    <x v="4"/>
    <m/>
    <m/>
    <x v="2"/>
    <n v="1"/>
    <x v="17"/>
    <n v="3"/>
    <n v="40"/>
    <n v="172"/>
    <n v="167"/>
    <n v="4"/>
    <n v="4"/>
    <m/>
    <s v="V"/>
    <m/>
    <n v="206.16666666666666"/>
    <n v="0.81002425222312047"/>
    <n v="2.8100242522231205"/>
    <n v="10"/>
    <m/>
    <m/>
    <m/>
    <x v="2"/>
    <m/>
  </r>
  <r>
    <x v="3"/>
    <n v="400225"/>
    <x v="345"/>
    <x v="2"/>
    <x v="8"/>
    <x v="3"/>
    <x v="44"/>
    <x v="4"/>
    <m/>
    <m/>
    <x v="3"/>
    <n v="1"/>
    <x v="17"/>
    <n v="3"/>
    <n v="42"/>
    <n v="188"/>
    <n v="135"/>
    <n v="4"/>
    <n v="3"/>
    <m/>
    <s v="V"/>
    <m/>
    <n v="206.16666666666666"/>
    <n v="0.65481002425222312"/>
    <n v="2.6548100242522232"/>
    <n v="9"/>
    <m/>
    <m/>
    <m/>
    <x v="2"/>
    <m/>
  </r>
  <r>
    <x v="3"/>
    <n v="400225"/>
    <x v="345"/>
    <x v="2"/>
    <x v="8"/>
    <x v="3"/>
    <x v="44"/>
    <x v="4"/>
    <m/>
    <m/>
    <x v="4"/>
    <n v="0"/>
    <x v="17"/>
    <n v="3"/>
    <n v="36"/>
    <n v="154"/>
    <n v="108"/>
    <n v="4"/>
    <n v="3"/>
    <m/>
    <s v="V"/>
    <m/>
    <n v="206.16666666666666"/>
    <n v="0.5238480194017785"/>
    <n v="2.5238480194017785"/>
    <n v="9"/>
    <m/>
    <m/>
    <m/>
    <x v="2"/>
    <m/>
  </r>
  <r>
    <x v="3"/>
    <n v="400226"/>
    <x v="466"/>
    <x v="2"/>
    <x v="8"/>
    <x v="3"/>
    <x v="44"/>
    <x v="4"/>
    <m/>
    <n v="226"/>
    <x v="1"/>
    <n v="2"/>
    <x v="18"/>
    <n v="4"/>
    <n v="51"/>
    <m/>
    <n v="106"/>
    <n v="3"/>
    <n v="5"/>
    <m/>
    <s v="V"/>
    <m/>
    <n v="188.81818181818181"/>
    <n v="0.56138661531054412"/>
    <n v="3.561386615310544"/>
    <n v="11"/>
    <m/>
    <m/>
    <m/>
    <x v="2"/>
    <m/>
  </r>
  <r>
    <x v="3"/>
    <n v="400226"/>
    <x v="466"/>
    <x v="2"/>
    <x v="8"/>
    <x v="3"/>
    <x v="44"/>
    <x v="4"/>
    <m/>
    <m/>
    <x v="2"/>
    <n v="1"/>
    <x v="18"/>
    <n v="4"/>
    <n v="45"/>
    <n v="235"/>
    <n v="89"/>
    <n v="3"/>
    <n v="6"/>
    <m/>
    <s v="V"/>
    <m/>
    <n v="188.81818181818181"/>
    <n v="0.47135291285507946"/>
    <n v="3.4713529128550795"/>
    <n v="12"/>
    <m/>
    <m/>
    <m/>
    <x v="2"/>
    <m/>
  </r>
  <r>
    <x v="3"/>
    <n v="400226"/>
    <x v="466"/>
    <x v="2"/>
    <x v="8"/>
    <x v="3"/>
    <x v="44"/>
    <x v="4"/>
    <m/>
    <m/>
    <x v="3"/>
    <n v="1"/>
    <x v="17"/>
    <n v="3"/>
    <n v="44"/>
    <n v="176"/>
    <n v="164"/>
    <n v="4"/>
    <n v="4"/>
    <m/>
    <s v="V"/>
    <m/>
    <n v="206.16666666666666"/>
    <n v="0.79547291835084888"/>
    <n v="2.7954729183508489"/>
    <n v="10"/>
    <m/>
    <m/>
    <m/>
    <x v="2"/>
    <m/>
  </r>
  <r>
    <x v="3"/>
    <n v="400226"/>
    <x v="466"/>
    <x v="2"/>
    <x v="8"/>
    <x v="3"/>
    <x v="44"/>
    <x v="4"/>
    <m/>
    <m/>
    <x v="4"/>
    <n v="1"/>
    <x v="17"/>
    <n v="4"/>
    <n v="41"/>
    <n v="215"/>
    <n v="111"/>
    <n v="4"/>
    <n v="4"/>
    <m/>
    <s v="V"/>
    <m/>
    <n v="206.16666666666666"/>
    <n v="0.5383993532740502"/>
    <n v="2.5383993532740501"/>
    <n v="10"/>
    <m/>
    <m/>
    <m/>
    <x v="2"/>
    <m/>
  </r>
  <r>
    <x v="3"/>
    <n v="400234"/>
    <x v="233"/>
    <x v="2"/>
    <x v="8"/>
    <x v="3"/>
    <x v="44"/>
    <x v="4"/>
    <m/>
    <n v="234"/>
    <x v="1"/>
    <n v="1"/>
    <x v="17"/>
    <n v="4"/>
    <n v="38"/>
    <n v="169"/>
    <n v="31"/>
    <n v="4"/>
    <n v="4"/>
    <m/>
    <s v="V"/>
    <m/>
    <n v="206.16666666666666"/>
    <n v="0.15036378334680681"/>
    <n v="2.150363783346807"/>
    <n v="10"/>
    <m/>
    <m/>
    <m/>
    <x v="2"/>
    <m/>
  </r>
  <r>
    <x v="3"/>
    <n v="400234"/>
    <x v="233"/>
    <x v="2"/>
    <x v="8"/>
    <x v="3"/>
    <x v="44"/>
    <x v="4"/>
    <m/>
    <m/>
    <x v="2"/>
    <n v="1"/>
    <x v="18"/>
    <n v="4"/>
    <n v="42"/>
    <n v="200"/>
    <n v="75"/>
    <n v="4"/>
    <n v="4"/>
    <m/>
    <s v="V"/>
    <m/>
    <n v="188.81818181818181"/>
    <n v="0.3972075108329321"/>
    <n v="3.3972075108329323"/>
    <n v="11"/>
    <m/>
    <m/>
    <m/>
    <x v="2"/>
    <m/>
  </r>
  <r>
    <x v="3"/>
    <n v="400234"/>
    <x v="233"/>
    <x v="2"/>
    <x v="8"/>
    <x v="3"/>
    <x v="44"/>
    <x v="4"/>
    <m/>
    <m/>
    <x v="3"/>
    <n v="0"/>
    <x v="17"/>
    <n v="3"/>
    <n v="38"/>
    <n v="147"/>
    <n v="113"/>
    <n v="4"/>
    <n v="3"/>
    <m/>
    <s v="V"/>
    <m/>
    <n v="206.16666666666666"/>
    <n v="0.54810024252223122"/>
    <n v="2.5481002425222314"/>
    <n v="9"/>
    <m/>
    <m/>
    <m/>
    <x v="2"/>
    <m/>
  </r>
  <r>
    <x v="3"/>
    <n v="400234"/>
    <x v="233"/>
    <x v="2"/>
    <x v="8"/>
    <x v="3"/>
    <x v="44"/>
    <x v="4"/>
    <m/>
    <m/>
    <x v="4"/>
    <n v="1"/>
    <x v="17"/>
    <n v="3"/>
    <n v="38"/>
    <n v="167"/>
    <n v="125"/>
    <n v="4"/>
    <n v="3"/>
    <m/>
    <s v="V"/>
    <m/>
    <n v="206.16666666666666"/>
    <n v="0.60630557801131768"/>
    <n v="2.6063055780113178"/>
    <n v="9"/>
    <m/>
    <m/>
    <m/>
    <x v="2"/>
    <m/>
  </r>
  <r>
    <x v="3"/>
    <n v="400231"/>
    <x v="274"/>
    <x v="2"/>
    <x v="8"/>
    <x v="3"/>
    <x v="45"/>
    <x v="4"/>
    <m/>
    <n v="231"/>
    <x v="1"/>
    <n v="2"/>
    <x v="20"/>
    <n v="5"/>
    <n v="48"/>
    <m/>
    <n v="42"/>
    <n v="4"/>
    <n v="4"/>
    <m/>
    <m/>
    <m/>
    <n v="212.8"/>
    <n v="0.19736842105263158"/>
    <n v="4.1973684210526319"/>
    <n v="12"/>
    <m/>
    <m/>
    <m/>
    <x v="2"/>
    <m/>
  </r>
  <r>
    <x v="3"/>
    <n v="400231"/>
    <x v="274"/>
    <x v="2"/>
    <x v="8"/>
    <x v="3"/>
    <x v="45"/>
    <x v="4"/>
    <m/>
    <m/>
    <x v="2"/>
    <n v="2"/>
    <x v="18"/>
    <n v="4"/>
    <n v="47"/>
    <n v="224"/>
    <n v="205"/>
    <n v="4"/>
    <n v="5"/>
    <m/>
    <m/>
    <m/>
    <n v="188.81818181818181"/>
    <n v="1.0857005296100144"/>
    <n v="4.0857005296100146"/>
    <n v="12"/>
    <m/>
    <m/>
    <m/>
    <x v="2"/>
    <m/>
  </r>
  <r>
    <x v="3"/>
    <n v="400231"/>
    <x v="274"/>
    <x v="2"/>
    <x v="8"/>
    <x v="3"/>
    <x v="45"/>
    <x v="4"/>
    <m/>
    <m/>
    <x v="3"/>
    <n v="2"/>
    <x v="18"/>
    <n v="4"/>
    <n v="43"/>
    <n v="220"/>
    <n v="215"/>
    <n v="4"/>
    <n v="5"/>
    <m/>
    <m/>
    <m/>
    <n v="188.81818181818181"/>
    <n v="1.1386615310544055"/>
    <n v="4.1386615310544057"/>
    <n v="12"/>
    <m/>
    <m/>
    <m/>
    <x v="2"/>
    <m/>
  </r>
  <r>
    <x v="3"/>
    <n v="400231"/>
    <x v="274"/>
    <x v="2"/>
    <x v="8"/>
    <x v="3"/>
    <x v="45"/>
    <x v="4"/>
    <m/>
    <m/>
    <x v="4"/>
    <n v="2"/>
    <x v="18"/>
    <n v="4"/>
    <n v="43"/>
    <n v="191"/>
    <n v="180"/>
    <n v="4"/>
    <n v="5"/>
    <m/>
    <m/>
    <m/>
    <n v="188.81818181818181"/>
    <n v="0.95329802599903712"/>
    <n v="3.9532980259990369"/>
    <n v="12"/>
    <m/>
    <m/>
    <m/>
    <x v="2"/>
    <m/>
  </r>
  <r>
    <x v="3"/>
    <n v="400233"/>
    <x v="673"/>
    <x v="2"/>
    <x v="8"/>
    <x v="3"/>
    <x v="45"/>
    <x v="4"/>
    <m/>
    <n v="233"/>
    <x v="1"/>
    <n v="2"/>
    <x v="18"/>
    <n v="4"/>
    <n v="43"/>
    <m/>
    <n v="170"/>
    <n v="4"/>
    <n v="6"/>
    <m/>
    <m/>
    <m/>
    <n v="188.81818181818181"/>
    <n v="0.90033702455464615"/>
    <n v="3.9003370245546463"/>
    <n v="13"/>
    <m/>
    <m/>
    <m/>
    <x v="2"/>
    <m/>
  </r>
  <r>
    <x v="3"/>
    <n v="400233"/>
    <x v="673"/>
    <x v="2"/>
    <x v="8"/>
    <x v="3"/>
    <x v="45"/>
    <x v="4"/>
    <m/>
    <m/>
    <x v="2"/>
    <n v="2"/>
    <x v="18"/>
    <n v="5"/>
    <n v="44"/>
    <n v="224"/>
    <n v="31"/>
    <n v="4"/>
    <n v="6"/>
    <m/>
    <m/>
    <m/>
    <n v="188.81818181818181"/>
    <n v="0.16417910447761194"/>
    <n v="3.1641791044776117"/>
    <n v="13"/>
    <m/>
    <m/>
    <m/>
    <x v="2"/>
    <m/>
  </r>
  <r>
    <x v="3"/>
    <n v="400233"/>
    <x v="673"/>
    <x v="2"/>
    <x v="8"/>
    <x v="3"/>
    <x v="45"/>
    <x v="4"/>
    <m/>
    <m/>
    <x v="3"/>
    <n v="1"/>
    <x v="18"/>
    <n v="4"/>
    <n v="43"/>
    <n v="206"/>
    <n v="130"/>
    <n v="4"/>
    <n v="4"/>
    <m/>
    <m/>
    <m/>
    <n v="188.81818181818181"/>
    <n v="0.68849301877708236"/>
    <n v="3.6884930187770824"/>
    <n v="11"/>
    <m/>
    <m/>
    <m/>
    <x v="2"/>
    <m/>
  </r>
  <r>
    <x v="3"/>
    <n v="400233"/>
    <x v="673"/>
    <x v="2"/>
    <x v="8"/>
    <x v="3"/>
    <x v="45"/>
    <x v="4"/>
    <m/>
    <m/>
    <x v="4"/>
    <n v="2"/>
    <x v="18"/>
    <n v="4"/>
    <n v="40"/>
    <n v="187"/>
    <n v="150"/>
    <n v="4"/>
    <n v="5"/>
    <m/>
    <m/>
    <m/>
    <n v="188.81818181818181"/>
    <n v="0.7944150216658642"/>
    <n v="3.7944150216658641"/>
    <n v="12"/>
    <m/>
    <m/>
    <m/>
    <x v="2"/>
    <m/>
  </r>
  <r>
    <x v="3"/>
    <n v="400287"/>
    <x v="391"/>
    <x v="2"/>
    <x v="8"/>
    <x v="3"/>
    <x v="45"/>
    <x v="4"/>
    <m/>
    <n v="287"/>
    <x v="1"/>
    <n v="2"/>
    <x v="20"/>
    <n v="5"/>
    <n v="48"/>
    <m/>
    <n v="85"/>
    <n v="4"/>
    <n v="5"/>
    <m/>
    <m/>
    <m/>
    <n v="212.8"/>
    <n v="0.39943609022556387"/>
    <n v="4.3994360902255636"/>
    <n v="13"/>
    <m/>
    <m/>
    <m/>
    <x v="2"/>
    <m/>
  </r>
  <r>
    <x v="3"/>
    <n v="400287"/>
    <x v="391"/>
    <x v="2"/>
    <x v="8"/>
    <x v="3"/>
    <x v="45"/>
    <x v="4"/>
    <m/>
    <m/>
    <x v="2"/>
    <n v="2"/>
    <x v="18"/>
    <n v="4"/>
    <n v="44"/>
    <n v="197"/>
    <n v="190"/>
    <n v="4"/>
    <n v="6"/>
    <m/>
    <m/>
    <m/>
    <n v="188.81818181818181"/>
    <n v="1.006259027443428"/>
    <n v="4.006259027443428"/>
    <n v="13"/>
    <m/>
    <m/>
    <m/>
    <x v="2"/>
    <m/>
  </r>
  <r>
    <x v="3"/>
    <n v="400287"/>
    <x v="391"/>
    <x v="2"/>
    <x v="8"/>
    <x v="3"/>
    <x v="45"/>
    <x v="4"/>
    <m/>
    <m/>
    <x v="3"/>
    <n v="2"/>
    <x v="18"/>
    <n v="4"/>
    <n v="42"/>
    <n v="192"/>
    <n v="180"/>
    <n v="4"/>
    <n v="5"/>
    <m/>
    <m/>
    <m/>
    <n v="188.81818181818181"/>
    <n v="0.95329802599903712"/>
    <n v="3.9532980259990369"/>
    <n v="12"/>
    <m/>
    <m/>
    <m/>
    <x v="2"/>
    <m/>
  </r>
  <r>
    <x v="3"/>
    <n v="400287"/>
    <x v="391"/>
    <x v="2"/>
    <x v="8"/>
    <x v="3"/>
    <x v="45"/>
    <x v="4"/>
    <m/>
    <m/>
    <x v="4"/>
    <n v="2"/>
    <x v="18"/>
    <n v="4"/>
    <n v="42"/>
    <n v="195"/>
    <n v="159"/>
    <n v="4"/>
    <n v="5"/>
    <m/>
    <m/>
    <m/>
    <n v="188.81818181818181"/>
    <n v="0.84207992296581613"/>
    <n v="3.8420799229658162"/>
    <n v="12"/>
    <m/>
    <m/>
    <m/>
    <x v="2"/>
    <m/>
  </r>
  <r>
    <x v="3"/>
    <n v="400218"/>
    <x v="213"/>
    <x v="2"/>
    <x v="8"/>
    <x v="3"/>
    <x v="46"/>
    <x v="4"/>
    <m/>
    <n v="218"/>
    <x v="1"/>
    <n v="2"/>
    <x v="20"/>
    <n v="5"/>
    <n v="45"/>
    <m/>
    <n v="99"/>
    <n v="5"/>
    <n v="6"/>
    <m/>
    <s v="V"/>
    <m/>
    <n v="212.8"/>
    <n v="0.46522556390977443"/>
    <n v="4.4652255639097742"/>
    <n v="15"/>
    <m/>
    <m/>
    <m/>
    <x v="2"/>
    <m/>
  </r>
  <r>
    <x v="3"/>
    <n v="400218"/>
    <x v="213"/>
    <x v="2"/>
    <x v="8"/>
    <x v="3"/>
    <x v="46"/>
    <x v="4"/>
    <m/>
    <m/>
    <x v="2"/>
    <n v="4"/>
    <x v="20"/>
    <n v="5"/>
    <n v="46"/>
    <n v="202"/>
    <n v="159"/>
    <n v="5"/>
    <n v="5"/>
    <m/>
    <s v="V"/>
    <m/>
    <n v="212.8"/>
    <n v="0.7471804511278195"/>
    <n v="4.7471804511278197"/>
    <n v="14"/>
    <m/>
    <m/>
    <m/>
    <x v="2"/>
    <m/>
  </r>
  <r>
    <x v="3"/>
    <n v="400218"/>
    <x v="213"/>
    <x v="2"/>
    <x v="8"/>
    <x v="3"/>
    <x v="46"/>
    <x v="4"/>
    <m/>
    <m/>
    <x v="3"/>
    <n v="3"/>
    <x v="20"/>
    <n v="5"/>
    <n v="35"/>
    <n v="155"/>
    <n v="98"/>
    <n v="5"/>
    <n v="4"/>
    <m/>
    <s v="V"/>
    <m/>
    <n v="212.8"/>
    <n v="0.46052631578947367"/>
    <n v="4.4605263157894735"/>
    <n v="13"/>
    <m/>
    <m/>
    <m/>
    <x v="2"/>
    <m/>
  </r>
  <r>
    <x v="3"/>
    <n v="400218"/>
    <x v="213"/>
    <x v="2"/>
    <x v="8"/>
    <x v="3"/>
    <x v="46"/>
    <x v="4"/>
    <m/>
    <m/>
    <x v="4"/>
    <n v="2"/>
    <x v="20"/>
    <n v="5"/>
    <n v="44"/>
    <n v="189"/>
    <n v="118"/>
    <n v="5"/>
    <n v="5"/>
    <m/>
    <s v="V"/>
    <m/>
    <n v="212.8"/>
    <n v="0.55451127819548873"/>
    <n v="4.5545112781954886"/>
    <n v="14"/>
    <m/>
    <m/>
    <m/>
    <x v="2"/>
    <m/>
  </r>
  <r>
    <x v="3"/>
    <n v="400232"/>
    <x v="416"/>
    <x v="2"/>
    <x v="8"/>
    <x v="3"/>
    <x v="46"/>
    <x v="4"/>
    <d v="2014-08-23T00:00:00"/>
    <n v="232"/>
    <x v="1"/>
    <n v="1"/>
    <x v="18"/>
    <n v="4"/>
    <n v="33"/>
    <m/>
    <n v="93"/>
    <n v="4"/>
    <n v="4"/>
    <m/>
    <s v="V"/>
    <m/>
    <n v="188.81818181818181"/>
    <n v="0.49253731343283585"/>
    <n v="3.4925373134328357"/>
    <n v="11"/>
    <m/>
    <m/>
    <m/>
    <x v="2"/>
    <m/>
  </r>
  <r>
    <x v="3"/>
    <n v="400232"/>
    <x v="416"/>
    <x v="2"/>
    <x v="8"/>
    <x v="3"/>
    <x v="46"/>
    <x v="4"/>
    <m/>
    <m/>
    <x v="2"/>
    <n v="1"/>
    <x v="20"/>
    <n v="5"/>
    <n v="32"/>
    <n v="109"/>
    <n v="24"/>
    <n v="3"/>
    <n v="5"/>
    <m/>
    <s v="V"/>
    <m/>
    <n v="212.8"/>
    <n v="0.11278195488721804"/>
    <n v="4.1127819548872182"/>
    <n v="12"/>
    <m/>
    <m/>
    <m/>
    <x v="2"/>
    <m/>
  </r>
  <r>
    <x v="3"/>
    <n v="400232"/>
    <x v="416"/>
    <x v="2"/>
    <x v="8"/>
    <x v="3"/>
    <x v="46"/>
    <x v="4"/>
    <m/>
    <m/>
    <x v="3"/>
    <n v="2"/>
    <x v="20"/>
    <n v="5"/>
    <n v="38"/>
    <n v="170"/>
    <n v="35"/>
    <n v="4"/>
    <n v="4"/>
    <m/>
    <s v="V"/>
    <m/>
    <n v="212.8"/>
    <n v="0.1644736842105263"/>
    <n v="4.1644736842105265"/>
    <n v="12"/>
    <m/>
    <m/>
    <m/>
    <x v="2"/>
    <m/>
  </r>
  <r>
    <x v="3"/>
    <n v="400232"/>
    <x v="416"/>
    <x v="2"/>
    <x v="8"/>
    <x v="3"/>
    <x v="46"/>
    <x v="4"/>
    <m/>
    <m/>
    <x v="4"/>
    <n v="2"/>
    <x v="20"/>
    <n v="5"/>
    <n v="41"/>
    <n v="200"/>
    <n v="36"/>
    <n v="4"/>
    <n v="5"/>
    <m/>
    <s v="V"/>
    <m/>
    <n v="212.8"/>
    <n v="0.16917293233082706"/>
    <n v="4.1691729323308273"/>
    <n v="13"/>
    <m/>
    <m/>
    <m/>
    <x v="2"/>
    <m/>
  </r>
  <r>
    <x v="3"/>
    <n v="400277"/>
    <x v="225"/>
    <x v="2"/>
    <x v="8"/>
    <x v="3"/>
    <x v="46"/>
    <x v="4"/>
    <m/>
    <n v="277"/>
    <x v="1"/>
    <n v="2"/>
    <x v="20"/>
    <n v="5"/>
    <n v="48"/>
    <m/>
    <n v="122"/>
    <n v="4"/>
    <n v="6"/>
    <m/>
    <s v="V"/>
    <m/>
    <n v="212.8"/>
    <n v="0.57330827067669166"/>
    <n v="4.5733082706766917"/>
    <n v="14"/>
    <m/>
    <m/>
    <m/>
    <x v="2"/>
    <m/>
  </r>
  <r>
    <x v="3"/>
    <n v="400277"/>
    <x v="225"/>
    <x v="2"/>
    <x v="8"/>
    <x v="3"/>
    <x v="46"/>
    <x v="4"/>
    <m/>
    <m/>
    <x v="2"/>
    <n v="2"/>
    <x v="18"/>
    <n v="4"/>
    <n v="40"/>
    <n v="203"/>
    <n v="175"/>
    <n v="4"/>
    <n v="5"/>
    <m/>
    <s v="V"/>
    <m/>
    <n v="188.81818181818181"/>
    <n v="0.92681752527684158"/>
    <n v="3.9268175252768414"/>
    <n v="12"/>
    <m/>
    <m/>
    <m/>
    <x v="2"/>
    <m/>
  </r>
  <r>
    <x v="3"/>
    <n v="400277"/>
    <x v="225"/>
    <x v="2"/>
    <x v="8"/>
    <x v="3"/>
    <x v="46"/>
    <x v="4"/>
    <m/>
    <m/>
    <x v="3"/>
    <n v="2"/>
    <x v="20"/>
    <n v="5"/>
    <n v="55"/>
    <n v="210"/>
    <n v="86"/>
    <n v="4"/>
    <n v="5"/>
    <m/>
    <s v="V"/>
    <m/>
    <n v="212.8"/>
    <n v="0.40413533834586463"/>
    <n v="4.4041353383458643"/>
    <n v="13"/>
    <m/>
    <m/>
    <m/>
    <x v="2"/>
    <m/>
  </r>
  <r>
    <x v="3"/>
    <n v="400277"/>
    <x v="225"/>
    <x v="2"/>
    <x v="8"/>
    <x v="3"/>
    <x v="46"/>
    <x v="4"/>
    <m/>
    <m/>
    <x v="4"/>
    <n v="2"/>
    <x v="20"/>
    <n v="5"/>
    <n v="55"/>
    <n v="225"/>
    <n v="122"/>
    <n v="4"/>
    <n v="6"/>
    <m/>
    <s v="V"/>
    <m/>
    <n v="212.8"/>
    <n v="0.57330827067669166"/>
    <n v="4.5733082706766917"/>
    <n v="14"/>
    <m/>
    <m/>
    <m/>
    <x v="2"/>
    <m/>
  </r>
  <r>
    <x v="3"/>
    <n v="400238"/>
    <x v="370"/>
    <x v="2"/>
    <x v="8"/>
    <x v="3"/>
    <x v="47"/>
    <x v="4"/>
    <m/>
    <n v="238"/>
    <x v="1"/>
    <n v="3"/>
    <x v="19"/>
    <n v="6"/>
    <n v="57"/>
    <m/>
    <n v="155"/>
    <n v="4"/>
    <n v="8"/>
    <m/>
    <s v="V"/>
    <m/>
    <n v="213.92307692307693"/>
    <n v="0.72455951096727789"/>
    <n v="5.7245595109672776"/>
    <n v="17"/>
    <m/>
    <m/>
    <m/>
    <x v="2"/>
    <m/>
  </r>
  <r>
    <x v="3"/>
    <n v="400238"/>
    <x v="370"/>
    <x v="2"/>
    <x v="8"/>
    <x v="3"/>
    <x v="47"/>
    <x v="4"/>
    <m/>
    <m/>
    <x v="2"/>
    <n v="2"/>
    <x v="20"/>
    <n v="5"/>
    <n v="48"/>
    <n v="200"/>
    <n v="140"/>
    <n v="4"/>
    <n v="5"/>
    <m/>
    <s v="V"/>
    <m/>
    <n v="212.8"/>
    <n v="0.6578947368421052"/>
    <n v="4.6578947368421053"/>
    <n v="13"/>
    <m/>
    <m/>
    <m/>
    <x v="2"/>
    <m/>
  </r>
  <r>
    <x v="3"/>
    <n v="400238"/>
    <x v="370"/>
    <x v="2"/>
    <x v="8"/>
    <x v="3"/>
    <x v="47"/>
    <x v="4"/>
    <m/>
    <m/>
    <x v="3"/>
    <n v="4"/>
    <x v="19"/>
    <n v="6"/>
    <n v="50"/>
    <n v="201"/>
    <n v="107"/>
    <n v="4"/>
    <n v="8"/>
    <m/>
    <s v="V"/>
    <m/>
    <n v="213.92307692307693"/>
    <n v="0.50017979144192737"/>
    <n v="5.5001797914419273"/>
    <n v="17"/>
    <m/>
    <m/>
    <m/>
    <x v="2"/>
    <m/>
  </r>
  <r>
    <x v="3"/>
    <n v="400238"/>
    <x v="370"/>
    <x v="2"/>
    <x v="8"/>
    <x v="3"/>
    <x v="47"/>
    <x v="4"/>
    <m/>
    <m/>
    <x v="4"/>
    <n v="3"/>
    <x v="20"/>
    <n v="5"/>
    <n v="51"/>
    <n v="202"/>
    <n v="179"/>
    <n v="4"/>
    <n v="7"/>
    <m/>
    <s v="V"/>
    <m/>
    <n v="212.8"/>
    <n v="0.84116541353383456"/>
    <n v="4.8411654135338349"/>
    <n v="15"/>
    <m/>
    <m/>
    <m/>
    <x v="2"/>
    <m/>
  </r>
  <r>
    <x v="3"/>
    <n v="400241"/>
    <x v="437"/>
    <x v="2"/>
    <x v="8"/>
    <x v="3"/>
    <x v="47"/>
    <x v="4"/>
    <m/>
    <n v="241"/>
    <x v="1"/>
    <n v="3"/>
    <x v="20"/>
    <n v="5"/>
    <n v="46"/>
    <m/>
    <n v="200"/>
    <n v="3"/>
    <n v="7"/>
    <m/>
    <s v="V"/>
    <m/>
    <n v="212.8"/>
    <n v="0.93984962406015038"/>
    <n v="4.9398496240601499"/>
    <n v="14"/>
    <m/>
    <m/>
    <m/>
    <x v="2"/>
    <m/>
  </r>
  <r>
    <x v="3"/>
    <n v="400241"/>
    <x v="437"/>
    <x v="2"/>
    <x v="8"/>
    <x v="3"/>
    <x v="47"/>
    <x v="4"/>
    <m/>
    <m/>
    <x v="2"/>
    <n v="2"/>
    <x v="19"/>
    <n v="6"/>
    <n v="61"/>
    <n v="214"/>
    <n v="109"/>
    <n v="4"/>
    <n v="7"/>
    <m/>
    <s v="V"/>
    <m/>
    <n v="213.92307692307693"/>
    <n v="0.5095289464221503"/>
    <n v="5.50952894642215"/>
    <n v="16"/>
    <m/>
    <m/>
    <m/>
    <x v="2"/>
    <m/>
  </r>
  <r>
    <x v="3"/>
    <n v="400241"/>
    <x v="437"/>
    <x v="2"/>
    <x v="8"/>
    <x v="3"/>
    <x v="47"/>
    <x v="4"/>
    <m/>
    <m/>
    <x v="3"/>
    <n v="3"/>
    <x v="19"/>
    <n v="6"/>
    <n v="55"/>
    <n v="202"/>
    <n v="227"/>
    <n v="4"/>
    <n v="7"/>
    <m/>
    <s v="V"/>
    <m/>
    <n v="213.92307692307693"/>
    <n v="1.0611290902553039"/>
    <n v="6.0611290902553039"/>
    <n v="16"/>
    <m/>
    <m/>
    <m/>
    <x v="2"/>
    <m/>
  </r>
  <r>
    <x v="3"/>
    <n v="400241"/>
    <x v="437"/>
    <x v="2"/>
    <x v="8"/>
    <x v="3"/>
    <x v="47"/>
    <x v="4"/>
    <m/>
    <m/>
    <x v="4"/>
    <n v="4"/>
    <x v="19"/>
    <n v="6"/>
    <n v="65"/>
    <n v="229"/>
    <n v="103"/>
    <n v="5"/>
    <n v="6"/>
    <m/>
    <s v="V"/>
    <m/>
    <n v="213.92307692307693"/>
    <n v="0.48148148148148145"/>
    <n v="5.4814814814814818"/>
    <n v="16"/>
    <m/>
    <m/>
    <m/>
    <x v="2"/>
    <m/>
  </r>
  <r>
    <x v="3"/>
    <n v="400257"/>
    <x v="224"/>
    <x v="2"/>
    <x v="8"/>
    <x v="3"/>
    <x v="47"/>
    <x v="4"/>
    <m/>
    <n v="257"/>
    <x v="1"/>
    <n v="4"/>
    <x v="19"/>
    <n v="6"/>
    <n v="61"/>
    <m/>
    <n v="206"/>
    <n v="3"/>
    <n v="9"/>
    <m/>
    <s v="V"/>
    <m/>
    <n v="213.92307692307693"/>
    <n v="0.96296296296296291"/>
    <n v="5.9629629629629628"/>
    <n v="17"/>
    <m/>
    <m/>
    <m/>
    <x v="2"/>
    <m/>
  </r>
  <r>
    <x v="3"/>
    <n v="400257"/>
    <x v="224"/>
    <x v="2"/>
    <x v="8"/>
    <x v="3"/>
    <x v="47"/>
    <x v="4"/>
    <m/>
    <m/>
    <x v="2"/>
    <n v="2"/>
    <x v="19"/>
    <n v="6"/>
    <n v="60"/>
    <n v="203"/>
    <n v="40"/>
    <n v="3"/>
    <n v="7"/>
    <m/>
    <s v="V"/>
    <m/>
    <n v="213.92307692307693"/>
    <n v="0.18698309960445883"/>
    <n v="5.1869830996044586"/>
    <n v="15"/>
    <m/>
    <m/>
    <m/>
    <x v="2"/>
    <m/>
  </r>
  <r>
    <x v="3"/>
    <n v="400257"/>
    <x v="224"/>
    <x v="2"/>
    <x v="8"/>
    <x v="3"/>
    <x v="47"/>
    <x v="4"/>
    <m/>
    <m/>
    <x v="3"/>
    <n v="3"/>
    <x v="20"/>
    <n v="5"/>
    <n v="50"/>
    <n v="215"/>
    <n v="219"/>
    <n v="5"/>
    <n v="5"/>
    <m/>
    <s v="V"/>
    <m/>
    <n v="212.8"/>
    <n v="1.0291353383458646"/>
    <n v="5.0291353383458643"/>
    <n v="14"/>
    <m/>
    <m/>
    <m/>
    <x v="2"/>
    <m/>
  </r>
  <r>
    <x v="3"/>
    <n v="400257"/>
    <x v="224"/>
    <x v="2"/>
    <x v="8"/>
    <x v="3"/>
    <x v="47"/>
    <x v="4"/>
    <m/>
    <m/>
    <x v="4"/>
    <n v="2"/>
    <x v="19"/>
    <n v="6"/>
    <n v="65"/>
    <n v="252"/>
    <n v="33"/>
    <n v="5"/>
    <n v="5"/>
    <m/>
    <s v="V"/>
    <m/>
    <n v="213.92307692307693"/>
    <n v="0.15426105717367852"/>
    <n v="5.1542610571736782"/>
    <n v="15"/>
    <m/>
    <m/>
    <m/>
    <x v="2"/>
    <m/>
  </r>
  <r>
    <x v="3"/>
    <n v="400237"/>
    <x v="184"/>
    <x v="2"/>
    <x v="8"/>
    <x v="3"/>
    <x v="48"/>
    <x v="4"/>
    <m/>
    <n v="237"/>
    <x v="1"/>
    <n v="6"/>
    <x v="16"/>
    <n v="7"/>
    <n v="57"/>
    <m/>
    <n v="134"/>
    <n v="4"/>
    <n v="9"/>
    <m/>
    <s v="E"/>
    <m/>
    <n v="259.69230769230768"/>
    <n v="0.51599526066350709"/>
    <n v="6.515995260663507"/>
    <n v="19"/>
    <m/>
    <m/>
    <m/>
    <x v="2"/>
    <m/>
  </r>
  <r>
    <x v="3"/>
    <n v="400237"/>
    <x v="184"/>
    <x v="2"/>
    <x v="8"/>
    <x v="3"/>
    <x v="48"/>
    <x v="4"/>
    <m/>
    <m/>
    <x v="2"/>
    <n v="4"/>
    <x v="16"/>
    <n v="7"/>
    <n v="60"/>
    <n v="188"/>
    <n v="114"/>
    <n v="4"/>
    <n v="9"/>
    <m/>
    <s v="E"/>
    <m/>
    <n v="259.69230769230768"/>
    <n v="0.43898104265402843"/>
    <n v="6.4389810426540288"/>
    <n v="19"/>
    <m/>
    <m/>
    <m/>
    <x v="2"/>
    <m/>
  </r>
  <r>
    <x v="3"/>
    <n v="400237"/>
    <x v="184"/>
    <x v="2"/>
    <x v="8"/>
    <x v="3"/>
    <x v="48"/>
    <x v="4"/>
    <m/>
    <m/>
    <x v="3"/>
    <n v="3"/>
    <x v="16"/>
    <n v="7"/>
    <n v="46"/>
    <n v="162"/>
    <n v="27"/>
    <n v="4"/>
    <n v="6"/>
    <m/>
    <s v="V"/>
    <m/>
    <n v="259.69230769230768"/>
    <n v="0.10396919431279622"/>
    <n v="6.1039691943127963"/>
    <n v="16"/>
    <m/>
    <m/>
    <m/>
    <x v="2"/>
    <m/>
  </r>
  <r>
    <x v="3"/>
    <n v="400237"/>
    <x v="184"/>
    <x v="2"/>
    <x v="8"/>
    <x v="3"/>
    <x v="48"/>
    <x v="4"/>
    <m/>
    <m/>
    <x v="4"/>
    <n v="5"/>
    <x v="19"/>
    <n v="6"/>
    <n v="52"/>
    <n v="185"/>
    <n v="122"/>
    <n v="4"/>
    <n v="8"/>
    <m/>
    <s v="V"/>
    <m/>
    <n v="213.92307692307693"/>
    <n v="0.57029845379359945"/>
    <n v="5.5702984537935993"/>
    <n v="17"/>
    <m/>
    <m/>
    <m/>
    <x v="2"/>
    <m/>
  </r>
  <r>
    <x v="3"/>
    <n v="400244"/>
    <x v="410"/>
    <x v="2"/>
    <x v="8"/>
    <x v="3"/>
    <x v="48"/>
    <x v="4"/>
    <m/>
    <n v="244"/>
    <x v="1"/>
    <n v="1"/>
    <x v="16"/>
    <n v="7"/>
    <n v="80"/>
    <m/>
    <n v="139"/>
    <n v="4"/>
    <n v="9"/>
    <m/>
    <s v="V"/>
    <m/>
    <n v="259.69230769230768"/>
    <n v="0.53524881516587686"/>
    <n v="6.5352488151658772"/>
    <n v="19"/>
    <m/>
    <m/>
    <m/>
    <x v="2"/>
    <m/>
  </r>
  <r>
    <x v="3"/>
    <n v="400244"/>
    <x v="410"/>
    <x v="2"/>
    <x v="8"/>
    <x v="3"/>
    <x v="48"/>
    <x v="4"/>
    <m/>
    <m/>
    <x v="2"/>
    <n v="4"/>
    <x v="16"/>
    <n v="7"/>
    <n v="78"/>
    <n v="261"/>
    <n v="141"/>
    <n v="5"/>
    <n v="8"/>
    <m/>
    <s v="V"/>
    <m/>
    <n v="259.69230769230768"/>
    <n v="0.54295023696682465"/>
    <n v="6.5429502369668242"/>
    <n v="19"/>
    <m/>
    <m/>
    <m/>
    <x v="2"/>
    <m/>
  </r>
  <r>
    <x v="3"/>
    <n v="400244"/>
    <x v="410"/>
    <x v="2"/>
    <x v="8"/>
    <x v="3"/>
    <x v="48"/>
    <x v="4"/>
    <m/>
    <m/>
    <x v="3"/>
    <n v="2"/>
    <x v="19"/>
    <n v="6"/>
    <n v="64"/>
    <n v="204"/>
    <n v="230"/>
    <n v="4"/>
    <n v="7"/>
    <m/>
    <s v="V"/>
    <m/>
    <n v="213.92307692307693"/>
    <n v="1.0751528227256382"/>
    <n v="6.0751528227256379"/>
    <n v="16"/>
    <m/>
    <m/>
    <m/>
    <x v="2"/>
    <m/>
  </r>
  <r>
    <x v="3"/>
    <n v="400244"/>
    <x v="410"/>
    <x v="2"/>
    <x v="8"/>
    <x v="3"/>
    <x v="48"/>
    <x v="4"/>
    <m/>
    <m/>
    <x v="4"/>
    <n v="2"/>
    <x v="19"/>
    <n v="6"/>
    <n v="68"/>
    <n v="247"/>
    <n v="263"/>
    <n v="5"/>
    <n v="7"/>
    <m/>
    <s v="V"/>
    <m/>
    <n v="213.92307692307693"/>
    <n v="1.2294138798993168"/>
    <n v="6.2294138798993171"/>
    <n v="17"/>
    <m/>
    <m/>
    <m/>
    <x v="2"/>
    <m/>
  </r>
  <r>
    <x v="3"/>
    <n v="400265"/>
    <x v="469"/>
    <x v="2"/>
    <x v="8"/>
    <x v="3"/>
    <x v="48"/>
    <x v="4"/>
    <m/>
    <n v="265"/>
    <x v="1"/>
    <n v="4"/>
    <x v="16"/>
    <n v="7"/>
    <n v="66"/>
    <m/>
    <n v="98"/>
    <n v="4"/>
    <n v="10"/>
    <m/>
    <s v="E"/>
    <m/>
    <n v="259.69230769230768"/>
    <n v="0.37736966824644552"/>
    <n v="6.3773696682464456"/>
    <n v="20"/>
    <m/>
    <m/>
    <m/>
    <x v="2"/>
    <m/>
  </r>
  <r>
    <x v="3"/>
    <n v="400265"/>
    <x v="469"/>
    <x v="2"/>
    <x v="8"/>
    <x v="3"/>
    <x v="48"/>
    <x v="4"/>
    <m/>
    <m/>
    <x v="2"/>
    <n v="4"/>
    <x v="16"/>
    <n v="7"/>
    <n v="62"/>
    <n v="193"/>
    <n v="76"/>
    <n v="4"/>
    <n v="10"/>
    <m/>
    <s v="E"/>
    <m/>
    <n v="259.69230769230768"/>
    <n v="0.29265402843601895"/>
    <n v="6.2926540284360186"/>
    <n v="20"/>
    <m/>
    <m/>
    <m/>
    <x v="2"/>
    <m/>
  </r>
  <r>
    <x v="3"/>
    <n v="400265"/>
    <x v="469"/>
    <x v="2"/>
    <x v="8"/>
    <x v="3"/>
    <x v="48"/>
    <x v="4"/>
    <m/>
    <m/>
    <x v="3"/>
    <n v="4"/>
    <x v="19"/>
    <n v="6"/>
    <n v="56"/>
    <n v="191"/>
    <n v="205"/>
    <n v="4"/>
    <n v="8"/>
    <m/>
    <s v="V"/>
    <m/>
    <n v="213.92307692307693"/>
    <n v="0.95828838547285145"/>
    <n v="5.9582883854728514"/>
    <n v="17"/>
    <m/>
    <m/>
    <m/>
    <x v="2"/>
    <m/>
  </r>
  <r>
    <x v="3"/>
    <n v="400265"/>
    <x v="469"/>
    <x v="2"/>
    <x v="8"/>
    <x v="3"/>
    <x v="48"/>
    <x v="4"/>
    <m/>
    <m/>
    <x v="4"/>
    <n v="4"/>
    <x v="16"/>
    <n v="7"/>
    <n v="49"/>
    <n v="144"/>
    <n v="31"/>
    <n v="4"/>
    <n v="7"/>
    <m/>
    <s v="V"/>
    <m/>
    <n v="259.69230769230768"/>
    <n v="0.11937203791469195"/>
    <n v="6.1193720379146921"/>
    <n v="17"/>
    <m/>
    <m/>
    <m/>
    <x v="2"/>
    <m/>
  </r>
  <r>
    <x v="3"/>
    <n v="400228"/>
    <x v="431"/>
    <x v="2"/>
    <x v="8"/>
    <x v="3"/>
    <x v="49"/>
    <x v="4"/>
    <m/>
    <n v="228"/>
    <x v="1"/>
    <n v="3"/>
    <x v="15"/>
    <n v="8"/>
    <n v="68"/>
    <n v="197"/>
    <n v="69"/>
    <n v="5"/>
    <n v="9"/>
    <m/>
    <s v="E"/>
    <m/>
    <n v="283.125"/>
    <n v="0.24370860927152319"/>
    <n v="7.2437086092715228"/>
    <n v="21"/>
    <m/>
    <m/>
    <m/>
    <x v="2"/>
    <m/>
  </r>
  <r>
    <x v="3"/>
    <n v="400228"/>
    <x v="431"/>
    <x v="2"/>
    <x v="8"/>
    <x v="3"/>
    <x v="49"/>
    <x v="4"/>
    <m/>
    <m/>
    <x v="2"/>
    <n v="2"/>
    <x v="16"/>
    <n v="7"/>
    <n v="57"/>
    <n v="157"/>
    <n v="164"/>
    <n v="5"/>
    <n v="8"/>
    <m/>
    <s v="V"/>
    <m/>
    <n v="259.69230769230768"/>
    <n v="0.63151658767772512"/>
    <n v="6.6315165876777247"/>
    <n v="19"/>
    <m/>
    <m/>
    <m/>
    <x v="2"/>
    <m/>
  </r>
  <r>
    <x v="3"/>
    <n v="400228"/>
    <x v="431"/>
    <x v="2"/>
    <x v="8"/>
    <x v="3"/>
    <x v="49"/>
    <x v="4"/>
    <m/>
    <m/>
    <x v="3"/>
    <n v="4"/>
    <x v="15"/>
    <n v="8"/>
    <n v="65"/>
    <n v="219"/>
    <n v="35"/>
    <n v="4"/>
    <n v="11"/>
    <m/>
    <s v="Early DR"/>
    <m/>
    <n v="283.125"/>
    <n v="0.12362030905077263"/>
    <n v="7.1236203090507724"/>
    <n v="22"/>
    <m/>
    <m/>
    <m/>
    <x v="2"/>
    <m/>
  </r>
  <r>
    <x v="3"/>
    <n v="400228"/>
    <x v="431"/>
    <x v="2"/>
    <x v="8"/>
    <x v="3"/>
    <x v="49"/>
    <x v="4"/>
    <m/>
    <m/>
    <x v="4"/>
    <n v="3"/>
    <x v="16"/>
    <n v="7"/>
    <n v="65"/>
    <n v="189"/>
    <n v="196"/>
    <n v="4"/>
    <n v="9"/>
    <m/>
    <s v="E"/>
    <m/>
    <n v="259.69230769230768"/>
    <n v="0.75473933649289104"/>
    <n v="6.7547393364928912"/>
    <n v="19"/>
    <m/>
    <m/>
    <m/>
    <x v="2"/>
    <m/>
  </r>
  <r>
    <x v="3"/>
    <n v="400261"/>
    <x v="401"/>
    <x v="2"/>
    <x v="8"/>
    <x v="3"/>
    <x v="49"/>
    <x v="4"/>
    <m/>
    <n v="261"/>
    <x v="1"/>
    <n v="3"/>
    <x v="16"/>
    <n v="7"/>
    <n v="70"/>
    <m/>
    <n v="141"/>
    <n v="4"/>
    <n v="9"/>
    <m/>
    <s v="V"/>
    <m/>
    <n v="259.69230769230768"/>
    <n v="0.54295023696682465"/>
    <n v="6.5429502369668242"/>
    <n v="19"/>
    <m/>
    <m/>
    <m/>
    <x v="2"/>
    <m/>
  </r>
  <r>
    <x v="3"/>
    <n v="400261"/>
    <x v="401"/>
    <x v="2"/>
    <x v="8"/>
    <x v="3"/>
    <x v="49"/>
    <x v="4"/>
    <m/>
    <m/>
    <x v="2"/>
    <n v="4"/>
    <x v="16"/>
    <n v="7"/>
    <n v="72"/>
    <n v="249"/>
    <n v="172"/>
    <n v="5"/>
    <n v="9"/>
    <m/>
    <s v="V"/>
    <m/>
    <n v="259.69230769230768"/>
    <n v="0.66232227488151663"/>
    <n v="6.6623222748815163"/>
    <n v="20"/>
    <m/>
    <m/>
    <m/>
    <x v="2"/>
    <m/>
  </r>
  <r>
    <x v="3"/>
    <n v="400261"/>
    <x v="401"/>
    <x v="2"/>
    <x v="8"/>
    <x v="3"/>
    <x v="49"/>
    <x v="4"/>
    <m/>
    <m/>
    <x v="3"/>
    <n v="4"/>
    <x v="16"/>
    <n v="7"/>
    <n v="75"/>
    <n v="243"/>
    <n v="235"/>
    <n v="5"/>
    <n v="12"/>
    <m/>
    <s v="E"/>
    <m/>
    <n v="259.69230769230768"/>
    <n v="0.90491706161137442"/>
    <n v="6.9049170616113749"/>
    <n v="23"/>
    <m/>
    <m/>
    <m/>
    <x v="2"/>
    <m/>
  </r>
  <r>
    <x v="3"/>
    <n v="400261"/>
    <x v="401"/>
    <x v="2"/>
    <x v="8"/>
    <x v="3"/>
    <x v="49"/>
    <x v="4"/>
    <m/>
    <m/>
    <x v="4"/>
    <n v="3"/>
    <x v="16"/>
    <n v="7"/>
    <n v="70"/>
    <n v="262"/>
    <n v="193"/>
    <n v="4"/>
    <n v="9"/>
    <m/>
    <s v="V"/>
    <m/>
    <n v="259.69230769230768"/>
    <n v="0.74318720379146919"/>
    <n v="6.7431872037914689"/>
    <n v="19"/>
    <m/>
    <m/>
    <m/>
    <x v="2"/>
    <m/>
  </r>
  <r>
    <x v="3"/>
    <n v="400267"/>
    <x v="450"/>
    <x v="2"/>
    <x v="8"/>
    <x v="3"/>
    <x v="49"/>
    <x v="4"/>
    <m/>
    <n v="267"/>
    <x v="1"/>
    <n v="3"/>
    <x v="16"/>
    <n v="7"/>
    <n v="71"/>
    <n v="247"/>
    <n v="222"/>
    <n v="5"/>
    <n v="9"/>
    <m/>
    <s v="E"/>
    <m/>
    <n v="259.69230769230768"/>
    <n v="0.85485781990521337"/>
    <n v="6.854857819905213"/>
    <n v="20"/>
    <m/>
    <m/>
    <m/>
    <x v="2"/>
    <m/>
  </r>
  <r>
    <x v="3"/>
    <n v="400267"/>
    <x v="450"/>
    <x v="2"/>
    <x v="8"/>
    <x v="3"/>
    <x v="49"/>
    <x v="4"/>
    <m/>
    <m/>
    <x v="2"/>
    <n v="2"/>
    <x v="16"/>
    <n v="7"/>
    <n v="65"/>
    <n v="250"/>
    <n v="255"/>
    <n v="4"/>
    <n v="10"/>
    <m/>
    <s v="E"/>
    <m/>
    <n v="259.69230769230768"/>
    <n v="0.98193127962085314"/>
    <n v="6.981931279620853"/>
    <n v="20"/>
    <m/>
    <m/>
    <m/>
    <x v="2"/>
    <m/>
  </r>
  <r>
    <x v="3"/>
    <n v="400267"/>
    <x v="450"/>
    <x v="2"/>
    <x v="8"/>
    <x v="3"/>
    <x v="49"/>
    <x v="4"/>
    <m/>
    <m/>
    <x v="3"/>
    <n v="3"/>
    <x v="16"/>
    <n v="7"/>
    <n v="70"/>
    <n v="236"/>
    <n v="201"/>
    <n v="5"/>
    <n v="8"/>
    <m/>
    <s v="E"/>
    <m/>
    <n v="259.69230769230768"/>
    <n v="0.7739928909952607"/>
    <n v="6.7739928909952605"/>
    <n v="19"/>
    <m/>
    <m/>
    <m/>
    <x v="2"/>
    <m/>
  </r>
  <r>
    <x v="3"/>
    <n v="400267"/>
    <x v="450"/>
    <x v="2"/>
    <x v="8"/>
    <x v="3"/>
    <x v="49"/>
    <x v="4"/>
    <m/>
    <m/>
    <x v="4"/>
    <n v="4"/>
    <x v="15"/>
    <n v="8"/>
    <n v="67"/>
    <n v="249"/>
    <n v="227"/>
    <n v="5"/>
    <n v="9"/>
    <m/>
    <s v="E"/>
    <m/>
    <n v="283.125"/>
    <n v="0.801766004415011"/>
    <n v="7.8017660044150112"/>
    <n v="21"/>
    <m/>
    <m/>
    <m/>
    <x v="2"/>
    <m/>
  </r>
  <r>
    <x v="3"/>
    <n v="400224"/>
    <x v="364"/>
    <x v="2"/>
    <x v="8"/>
    <x v="3"/>
    <x v="50"/>
    <x v="4"/>
    <m/>
    <n v="224"/>
    <x v="1"/>
    <n v="4"/>
    <x v="11"/>
    <n v="9"/>
    <n v="65"/>
    <m/>
    <n v="42"/>
    <n v="6"/>
    <n v="7"/>
    <m/>
    <s v="V"/>
    <m/>
    <n v="318.81818181818181"/>
    <n v="0.1317365269461078"/>
    <n v="8.1317365269461082"/>
    <n v="21"/>
    <m/>
    <m/>
    <m/>
    <x v="2"/>
    <m/>
  </r>
  <r>
    <x v="3"/>
    <n v="400224"/>
    <x v="364"/>
    <x v="2"/>
    <x v="8"/>
    <x v="3"/>
    <x v="50"/>
    <x v="4"/>
    <m/>
    <m/>
    <x v="2"/>
    <n v="2"/>
    <x v="15"/>
    <n v="8"/>
    <n v="67"/>
    <n v="160"/>
    <n v="133"/>
    <n v="5"/>
    <n v="7"/>
    <m/>
    <s v="V"/>
    <m/>
    <n v="283.125"/>
    <n v="0.46975717439293596"/>
    <n v="7.4697571743929361"/>
    <n v="19"/>
    <m/>
    <m/>
    <m/>
    <x v="2"/>
    <m/>
  </r>
  <r>
    <x v="3"/>
    <n v="400224"/>
    <x v="364"/>
    <x v="2"/>
    <x v="8"/>
    <x v="3"/>
    <x v="50"/>
    <x v="4"/>
    <m/>
    <m/>
    <x v="3"/>
    <n v="2"/>
    <x v="15"/>
    <n v="8"/>
    <n v="69"/>
    <n v="179"/>
    <n v="162"/>
    <n v="5"/>
    <n v="9"/>
    <m/>
    <s v="E"/>
    <m/>
    <n v="283.125"/>
    <n v="0.57218543046357617"/>
    <n v="7.5721854304635761"/>
    <n v="21"/>
    <m/>
    <m/>
    <m/>
    <x v="2"/>
    <m/>
  </r>
  <r>
    <x v="3"/>
    <n v="400224"/>
    <x v="364"/>
    <x v="2"/>
    <x v="8"/>
    <x v="3"/>
    <x v="50"/>
    <x v="4"/>
    <m/>
    <m/>
    <x v="4"/>
    <n v="3"/>
    <x v="11"/>
    <n v="9"/>
    <n v="75"/>
    <n v="230"/>
    <n v="52"/>
    <n v="5"/>
    <n v="12"/>
    <m/>
    <s v="DR"/>
    <m/>
    <n v="318.81818181818181"/>
    <n v="0.16310236669518108"/>
    <n v="8.1631023666951812"/>
    <n v="25"/>
    <m/>
    <m/>
    <m/>
    <x v="2"/>
    <m/>
  </r>
  <r>
    <x v="3"/>
    <n v="400264"/>
    <x v="357"/>
    <x v="2"/>
    <x v="8"/>
    <x v="3"/>
    <x v="50"/>
    <x v="4"/>
    <m/>
    <n v="264"/>
    <x v="1"/>
    <n v="2"/>
    <x v="15"/>
    <n v="8"/>
    <n v="85"/>
    <m/>
    <n v="65"/>
    <n v="4"/>
    <n v="9"/>
    <m/>
    <s v="DR"/>
    <m/>
    <n v="283.125"/>
    <n v="0.22958057395143489"/>
    <n v="7.2295805739514352"/>
    <n v="20"/>
    <m/>
    <m/>
    <m/>
    <x v="2"/>
    <m/>
  </r>
  <r>
    <x v="3"/>
    <n v="400264"/>
    <x v="357"/>
    <x v="2"/>
    <x v="8"/>
    <x v="3"/>
    <x v="50"/>
    <x v="4"/>
    <m/>
    <m/>
    <x v="2"/>
    <n v="3"/>
    <x v="15"/>
    <n v="8"/>
    <n v="83"/>
    <n v="280"/>
    <n v="152"/>
    <n v="5"/>
    <n v="11"/>
    <m/>
    <s v="DR"/>
    <m/>
    <n v="283.125"/>
    <n v="0.53686534216335546"/>
    <n v="7.5368653421633551"/>
    <n v="23"/>
    <m/>
    <m/>
    <m/>
    <x v="2"/>
    <m/>
  </r>
  <r>
    <x v="3"/>
    <n v="400264"/>
    <x v="357"/>
    <x v="2"/>
    <x v="8"/>
    <x v="3"/>
    <x v="50"/>
    <x v="4"/>
    <m/>
    <m/>
    <x v="3"/>
    <n v="2"/>
    <x v="15"/>
    <n v="8"/>
    <n v="71"/>
    <n v="271"/>
    <n v="42"/>
    <n v="5"/>
    <n v="10"/>
    <m/>
    <s v="E"/>
    <m/>
    <n v="283.125"/>
    <n v="0.14834437086092717"/>
    <n v="7.1483443708609276"/>
    <n v="22"/>
    <m/>
    <m/>
    <m/>
    <x v="2"/>
    <m/>
  </r>
  <r>
    <x v="3"/>
    <n v="400264"/>
    <x v="357"/>
    <x v="2"/>
    <x v="8"/>
    <x v="3"/>
    <x v="50"/>
    <x v="4"/>
    <m/>
    <m/>
    <x v="4"/>
    <n v="3"/>
    <x v="15"/>
    <n v="8"/>
    <n v="85"/>
    <n v="282"/>
    <n v="136"/>
    <n v="5"/>
    <n v="12"/>
    <m/>
    <s v="DR"/>
    <m/>
    <n v="283.125"/>
    <n v="0.48035320088300221"/>
    <n v="7.4803532008830018"/>
    <n v="24"/>
    <m/>
    <m/>
    <m/>
    <x v="2"/>
    <m/>
  </r>
  <r>
    <x v="3"/>
    <n v="400270"/>
    <x v="358"/>
    <x v="2"/>
    <x v="8"/>
    <x v="3"/>
    <x v="50"/>
    <x v="4"/>
    <m/>
    <n v="270"/>
    <x v="1"/>
    <n v="2"/>
    <x v="15"/>
    <n v="8"/>
    <n v="95"/>
    <n v="312"/>
    <n v="76"/>
    <n v="5"/>
    <n v="12"/>
    <m/>
    <s v="DR"/>
    <m/>
    <n v="283.125"/>
    <n v="0.26843267108167773"/>
    <n v="7.268432671081678"/>
    <n v="24"/>
    <m/>
    <m/>
    <m/>
    <x v="2"/>
    <m/>
  </r>
  <r>
    <x v="3"/>
    <n v="400270"/>
    <x v="358"/>
    <x v="2"/>
    <x v="8"/>
    <x v="3"/>
    <x v="50"/>
    <x v="4"/>
    <m/>
    <m/>
    <x v="2"/>
    <n v="4"/>
    <x v="15"/>
    <n v="8"/>
    <n v="100"/>
    <n v="322"/>
    <n v="76"/>
    <n v="5"/>
    <n v="10"/>
    <m/>
    <s v="DR"/>
    <m/>
    <n v="283.125"/>
    <n v="0.26843267108167773"/>
    <n v="7.268432671081678"/>
    <n v="22"/>
    <m/>
    <m/>
    <m/>
    <x v="2"/>
    <m/>
  </r>
  <r>
    <x v="3"/>
    <n v="400270"/>
    <x v="358"/>
    <x v="2"/>
    <x v="8"/>
    <x v="3"/>
    <x v="50"/>
    <x v="4"/>
    <m/>
    <m/>
    <x v="3"/>
    <n v="4"/>
    <x v="15"/>
    <n v="8"/>
    <n v="90"/>
    <n v="296"/>
    <n v="217"/>
    <n v="5"/>
    <n v="10"/>
    <m/>
    <s v="DR"/>
    <m/>
    <n v="283.125"/>
    <n v="0.76644591611479029"/>
    <n v="7.7664459161147903"/>
    <n v="22"/>
    <m/>
    <m/>
    <m/>
    <x v="2"/>
    <m/>
  </r>
  <r>
    <x v="3"/>
    <n v="400270"/>
    <x v="358"/>
    <x v="2"/>
    <x v="8"/>
    <x v="3"/>
    <x v="50"/>
    <x v="4"/>
    <m/>
    <m/>
    <x v="4"/>
    <n v="3"/>
    <x v="15"/>
    <n v="8"/>
    <n v="90"/>
    <n v="292"/>
    <n v="184"/>
    <n v="5"/>
    <n v="11"/>
    <m/>
    <s v="DR"/>
    <m/>
    <n v="283.125"/>
    <n v="0.64988962472406187"/>
    <n v="7.6498896247240618"/>
    <n v="23"/>
    <m/>
    <m/>
    <m/>
    <x v="2"/>
    <m/>
  </r>
  <r>
    <x v="3"/>
    <n v="400217"/>
    <x v="218"/>
    <x v="2"/>
    <x v="8"/>
    <x v="3"/>
    <x v="51"/>
    <x v="4"/>
    <m/>
    <n v="217"/>
    <x v="1"/>
    <n v="2"/>
    <x v="11"/>
    <n v="9"/>
    <n v="104"/>
    <m/>
    <n v="239"/>
    <n v="4"/>
    <n v="13"/>
    <m/>
    <s v="DR"/>
    <m/>
    <n v="318.81818181818181"/>
    <n v="0.74964357000285142"/>
    <n v="8.749643570002851"/>
    <n v="25"/>
    <m/>
    <m/>
    <m/>
    <x v="2"/>
    <m/>
  </r>
  <r>
    <x v="3"/>
    <n v="400217"/>
    <x v="218"/>
    <x v="2"/>
    <x v="8"/>
    <x v="3"/>
    <x v="51"/>
    <x v="4"/>
    <m/>
    <m/>
    <x v="2"/>
    <n v="5"/>
    <x v="11"/>
    <n v="9"/>
    <n v="107"/>
    <n v="321"/>
    <n v="204"/>
    <n v="4"/>
    <n v="14"/>
    <m/>
    <s v="DR"/>
    <m/>
    <n v="318.81818181818181"/>
    <n v="0.63986313088109492"/>
    <n v="8.6398631308810945"/>
    <n v="26"/>
    <m/>
    <m/>
    <m/>
    <x v="2"/>
    <m/>
  </r>
  <r>
    <x v="3"/>
    <n v="400217"/>
    <x v="218"/>
    <x v="2"/>
    <x v="8"/>
    <x v="3"/>
    <x v="51"/>
    <x v="4"/>
    <m/>
    <m/>
    <x v="3"/>
    <n v="4"/>
    <x v="11"/>
    <n v="9"/>
    <n v="100"/>
    <n v="330"/>
    <n v="37"/>
    <n v="4"/>
    <n v="15"/>
    <m/>
    <s v="DR"/>
    <m/>
    <n v="318.81818181818181"/>
    <n v="0.11605360707157114"/>
    <n v="8.1160536070715708"/>
    <n v="27"/>
    <m/>
    <m/>
    <m/>
    <x v="2"/>
    <m/>
  </r>
  <r>
    <x v="3"/>
    <n v="400217"/>
    <x v="218"/>
    <x v="2"/>
    <x v="8"/>
    <x v="3"/>
    <x v="51"/>
    <x v="4"/>
    <m/>
    <m/>
    <x v="4"/>
    <n v="4"/>
    <x v="11"/>
    <n v="9"/>
    <n v="107"/>
    <n v="332"/>
    <n v="245"/>
    <n v="5"/>
    <n v="12"/>
    <m/>
    <s v="DR"/>
    <m/>
    <n v="318.81818181818181"/>
    <n v="0.7684630738522954"/>
    <n v="8.7684630738522955"/>
    <n v="25"/>
    <m/>
    <m/>
    <m/>
    <x v="2"/>
    <m/>
  </r>
  <r>
    <x v="3"/>
    <n v="400266"/>
    <x v="188"/>
    <x v="2"/>
    <x v="8"/>
    <x v="3"/>
    <x v="51"/>
    <x v="4"/>
    <m/>
    <n v="266"/>
    <x v="1"/>
    <n v="2"/>
    <x v="11"/>
    <n v="9"/>
    <n v="92"/>
    <m/>
    <n v="57"/>
    <n v="4"/>
    <n v="16"/>
    <m/>
    <s v="DR"/>
    <m/>
    <n v="318.81818181818181"/>
    <n v="0.17878528656971771"/>
    <n v="8.1787852865697168"/>
    <n v="28"/>
    <m/>
    <m/>
    <m/>
    <x v="2"/>
    <m/>
  </r>
  <r>
    <x v="3"/>
    <n v="400266"/>
    <x v="188"/>
    <x v="2"/>
    <x v="8"/>
    <x v="3"/>
    <x v="51"/>
    <x v="4"/>
    <m/>
    <m/>
    <x v="2"/>
    <n v="3"/>
    <x v="11"/>
    <n v="9"/>
    <n v="80"/>
    <n v="264"/>
    <n v="192"/>
    <n v="4"/>
    <n v="13"/>
    <m/>
    <s v="DR"/>
    <m/>
    <n v="318.81818181818181"/>
    <n v="0.60222412318220697"/>
    <n v="8.6022241231822072"/>
    <n v="25"/>
    <m/>
    <m/>
    <m/>
    <x v="2"/>
    <m/>
  </r>
  <r>
    <x v="3"/>
    <n v="400266"/>
    <x v="188"/>
    <x v="2"/>
    <x v="8"/>
    <x v="3"/>
    <x v="51"/>
    <x v="4"/>
    <m/>
    <m/>
    <x v="3"/>
    <n v="3"/>
    <x v="11"/>
    <n v="9"/>
    <n v="95"/>
    <n v="314"/>
    <n v="157"/>
    <n v="4"/>
    <n v="13"/>
    <m/>
    <s v="DR"/>
    <m/>
    <n v="318.81818181818181"/>
    <n v="0.49244368406045053"/>
    <n v="8.4924436840604507"/>
    <n v="25"/>
    <m/>
    <m/>
    <m/>
    <x v="2"/>
    <m/>
  </r>
  <r>
    <x v="3"/>
    <n v="400266"/>
    <x v="188"/>
    <x v="2"/>
    <x v="8"/>
    <x v="3"/>
    <x v="51"/>
    <x v="4"/>
    <m/>
    <m/>
    <x v="4"/>
    <n v="2"/>
    <x v="11"/>
    <n v="9"/>
    <n v="80"/>
    <n v="267"/>
    <n v="90"/>
    <n v="4"/>
    <n v="14"/>
    <m/>
    <s v="DR"/>
    <m/>
    <n v="318.81818181818181"/>
    <n v="0.28229255774165957"/>
    <n v="8.2822925577416591"/>
    <n v="26"/>
    <m/>
    <m/>
    <m/>
    <x v="2"/>
    <m/>
  </r>
  <r>
    <x v="3"/>
    <n v="400286"/>
    <x v="460"/>
    <x v="2"/>
    <x v="8"/>
    <x v="3"/>
    <x v="51"/>
    <x v="4"/>
    <d v="2014-09-29T00:00:00"/>
    <n v="286"/>
    <x v="1"/>
    <n v="3"/>
    <x v="11"/>
    <n v="9"/>
    <n v="80"/>
    <m/>
    <n v="190"/>
    <n v="5"/>
    <n v="12"/>
    <m/>
    <s v="DR"/>
    <m/>
    <n v="318.81818181818181"/>
    <n v="0.59595095523239239"/>
    <n v="8.5959509552323929"/>
    <n v="25"/>
    <m/>
    <m/>
    <m/>
    <x v="2"/>
    <m/>
  </r>
  <r>
    <x v="3"/>
    <n v="400286"/>
    <x v="460"/>
    <x v="2"/>
    <x v="8"/>
    <x v="3"/>
    <x v="51"/>
    <x v="4"/>
    <m/>
    <m/>
    <x v="2"/>
    <n v="2"/>
    <x v="11"/>
    <n v="9"/>
    <n v="80"/>
    <n v="255"/>
    <n v="54"/>
    <n v="4"/>
    <n v="11"/>
    <m/>
    <s v="DR"/>
    <m/>
    <n v="318.81818181818181"/>
    <n v="0.16937553464499572"/>
    <n v="8.1693755346449954"/>
    <n v="23"/>
    <m/>
    <m/>
    <m/>
    <x v="2"/>
    <m/>
  </r>
  <r>
    <x v="3"/>
    <n v="400286"/>
    <x v="460"/>
    <x v="2"/>
    <x v="8"/>
    <x v="3"/>
    <x v="51"/>
    <x v="4"/>
    <m/>
    <m/>
    <x v="3"/>
    <n v="2"/>
    <x v="11"/>
    <n v="9"/>
    <n v="98"/>
    <n v="274"/>
    <n v="78"/>
    <n v="4"/>
    <n v="12"/>
    <m/>
    <s v="Early DR"/>
    <m/>
    <n v="318.81818181818181"/>
    <n v="0.24465355004277162"/>
    <n v="8.2446535500427718"/>
    <n v="24"/>
    <m/>
    <m/>
    <m/>
    <x v="2"/>
    <m/>
  </r>
  <r>
    <x v="3"/>
    <n v="400286"/>
    <x v="460"/>
    <x v="2"/>
    <x v="8"/>
    <x v="3"/>
    <x v="51"/>
    <x v="4"/>
    <m/>
    <m/>
    <x v="4"/>
    <n v="4"/>
    <x v="11"/>
    <n v="9"/>
    <n v="95"/>
    <n v="255"/>
    <n v="121"/>
    <n v="4"/>
    <n v="13"/>
    <m/>
    <s v="DR"/>
    <m/>
    <n v="318.81818181818181"/>
    <n v="0.37952666096378673"/>
    <n v="8.3795266609637871"/>
    <n v="25"/>
    <m/>
    <m/>
    <m/>
    <x v="2"/>
    <m/>
  </r>
  <r>
    <x v="3"/>
    <n v="400245"/>
    <x v="172"/>
    <x v="2"/>
    <x v="8"/>
    <x v="3"/>
    <x v="52"/>
    <x v="4"/>
    <m/>
    <m/>
    <x v="2"/>
    <n v="3"/>
    <x v="12"/>
    <n v="10"/>
    <n v="82"/>
    <n v="301"/>
    <n v="67"/>
    <n v="4"/>
    <n v="14"/>
    <m/>
    <s v="DR"/>
    <m/>
    <n v="329"/>
    <n v="0.20364741641337386"/>
    <n v="9.2036474164133733"/>
    <n v="27"/>
    <m/>
    <m/>
    <m/>
    <x v="2"/>
    <m/>
  </r>
  <r>
    <x v="3"/>
    <n v="400245"/>
    <x v="172"/>
    <x v="2"/>
    <x v="8"/>
    <x v="3"/>
    <x v="52"/>
    <x v="4"/>
    <m/>
    <m/>
    <x v="3"/>
    <n v="4"/>
    <x v="11"/>
    <n v="9"/>
    <n v="95"/>
    <n v="278"/>
    <n v="250"/>
    <n v="5"/>
    <n v="12"/>
    <m/>
    <s v="E"/>
    <m/>
    <n v="318.81818181818181"/>
    <n v="0.78414599372683202"/>
    <n v="8.7841459937268311"/>
    <n v="25"/>
    <m/>
    <m/>
    <m/>
    <x v="2"/>
    <m/>
  </r>
  <r>
    <x v="3"/>
    <n v="400245"/>
    <x v="172"/>
    <x v="2"/>
    <x v="8"/>
    <x v="3"/>
    <x v="52"/>
    <x v="4"/>
    <m/>
    <m/>
    <x v="4"/>
    <n v="2"/>
    <x v="11"/>
    <n v="9"/>
    <n v="94"/>
    <n v="281"/>
    <n v="206"/>
    <n v="5"/>
    <n v="12"/>
    <m/>
    <s v="DR"/>
    <m/>
    <n v="318.81818181818181"/>
    <n v="0.64613629883090962"/>
    <n v="8.6461362988309105"/>
    <n v="25"/>
    <m/>
    <m/>
    <m/>
    <x v="2"/>
    <m/>
  </r>
  <r>
    <x v="3"/>
    <n v="400245"/>
    <x v="172"/>
    <x v="2"/>
    <x v="8"/>
    <x v="3"/>
    <x v="52"/>
    <x v="4"/>
    <m/>
    <n v="245"/>
    <x v="1"/>
    <n v="2"/>
    <x v="12"/>
    <n v="10"/>
    <n v="95"/>
    <m/>
    <n v="107"/>
    <n v="4"/>
    <n v="12"/>
    <m/>
    <s v="DR"/>
    <m/>
    <n v="329"/>
    <n v="0.32522796352583588"/>
    <n v="9.3252279635258351"/>
    <n v="25"/>
    <m/>
    <m/>
    <m/>
    <x v="2"/>
    <m/>
  </r>
  <r>
    <x v="3"/>
    <n v="400262"/>
    <x v="398"/>
    <x v="2"/>
    <x v="8"/>
    <x v="3"/>
    <x v="52"/>
    <x v="4"/>
    <m/>
    <n v="262"/>
    <x v="1"/>
    <n v="2"/>
    <x v="12"/>
    <n v="10"/>
    <n v="110"/>
    <m/>
    <n v="143"/>
    <n v="4"/>
    <n v="17"/>
    <m/>
    <s v="TS"/>
    <m/>
    <n v="329"/>
    <n v="0.43465045592705165"/>
    <n v="9.4346504559270521"/>
    <n v="30"/>
    <m/>
    <m/>
    <m/>
    <x v="2"/>
    <m/>
  </r>
  <r>
    <x v="3"/>
    <n v="400262"/>
    <x v="398"/>
    <x v="2"/>
    <x v="8"/>
    <x v="3"/>
    <x v="52"/>
    <x v="4"/>
    <m/>
    <m/>
    <x v="2"/>
    <n v="4"/>
    <x v="12"/>
    <n v="10"/>
    <n v="100"/>
    <n v="273"/>
    <n v="145"/>
    <n v="4"/>
    <n v="17"/>
    <m/>
    <s v="TS"/>
    <m/>
    <n v="329"/>
    <n v="0.44072948328267475"/>
    <n v="9.4407294832826754"/>
    <n v="30"/>
    <m/>
    <m/>
    <m/>
    <x v="2"/>
    <m/>
  </r>
  <r>
    <x v="3"/>
    <n v="400262"/>
    <x v="398"/>
    <x v="2"/>
    <x v="8"/>
    <x v="3"/>
    <x v="52"/>
    <x v="4"/>
    <m/>
    <m/>
    <x v="3"/>
    <n v="3"/>
    <x v="11"/>
    <n v="9"/>
    <n v="92"/>
    <n v="290"/>
    <n v="201"/>
    <n v="4"/>
    <n v="14"/>
    <m/>
    <s v="DR"/>
    <m/>
    <n v="318.81818181818181"/>
    <n v="0.63045337895637299"/>
    <n v="8.6304533789563731"/>
    <n v="26"/>
    <m/>
    <m/>
    <m/>
    <x v="2"/>
    <m/>
  </r>
  <r>
    <x v="3"/>
    <n v="400262"/>
    <x v="398"/>
    <x v="2"/>
    <x v="8"/>
    <x v="3"/>
    <x v="52"/>
    <x v="4"/>
    <m/>
    <m/>
    <x v="4"/>
    <n v="2"/>
    <x v="11"/>
    <n v="10"/>
    <n v="93"/>
    <n v="242"/>
    <n v="20"/>
    <n v="5"/>
    <n v="16"/>
    <m/>
    <s v="DR"/>
    <m/>
    <n v="318.81818181818181"/>
    <n v="6.2731679498146564E-2"/>
    <n v="8.0627316794981461"/>
    <n v="29"/>
    <m/>
    <m/>
    <m/>
    <x v="2"/>
    <m/>
  </r>
  <r>
    <x v="3"/>
    <n v="400274"/>
    <x v="237"/>
    <x v="2"/>
    <x v="8"/>
    <x v="3"/>
    <x v="52"/>
    <x v="4"/>
    <m/>
    <n v="274"/>
    <x v="1"/>
    <n v="3"/>
    <x v="11"/>
    <n v="9"/>
    <n v="92"/>
    <m/>
    <n v="285"/>
    <n v="5"/>
    <n v="13"/>
    <m/>
    <s v="DR"/>
    <m/>
    <n v="318.81818181818181"/>
    <n v="0.89392643284858853"/>
    <n v="8.8939264328485876"/>
    <n v="26"/>
    <m/>
    <m/>
    <m/>
    <x v="2"/>
    <m/>
  </r>
  <r>
    <x v="3"/>
    <n v="400274"/>
    <x v="237"/>
    <x v="2"/>
    <x v="8"/>
    <x v="3"/>
    <x v="52"/>
    <x v="4"/>
    <m/>
    <m/>
    <x v="2"/>
    <n v="3"/>
    <x v="15"/>
    <n v="8"/>
    <n v="90"/>
    <n v="317"/>
    <n v="32"/>
    <n v="5"/>
    <n v="12"/>
    <m/>
    <s v="DR"/>
    <m/>
    <n v="283.125"/>
    <n v="0.1130242825607064"/>
    <n v="7.1130242825607066"/>
    <n v="24"/>
    <m/>
    <m/>
    <m/>
    <x v="2"/>
    <m/>
  </r>
  <r>
    <x v="3"/>
    <n v="400274"/>
    <x v="237"/>
    <x v="2"/>
    <x v="8"/>
    <x v="3"/>
    <x v="52"/>
    <x v="4"/>
    <m/>
    <m/>
    <x v="3"/>
    <n v="4"/>
    <x v="12"/>
    <n v="10"/>
    <n v="95"/>
    <n v="317"/>
    <n v="74"/>
    <n v="5"/>
    <n v="15"/>
    <m/>
    <s v="DR"/>
    <m/>
    <n v="329"/>
    <n v="0.22492401215805471"/>
    <n v="9.2249240121580556"/>
    <n v="29"/>
    <m/>
    <m/>
    <m/>
    <x v="2"/>
    <m/>
  </r>
  <r>
    <x v="3"/>
    <n v="400274"/>
    <x v="237"/>
    <x v="2"/>
    <x v="8"/>
    <x v="3"/>
    <x v="52"/>
    <x v="4"/>
    <m/>
    <m/>
    <x v="4"/>
    <n v="4"/>
    <x v="11"/>
    <n v="9"/>
    <n v="98"/>
    <n v="307"/>
    <n v="214"/>
    <n v="5"/>
    <n v="13"/>
    <m/>
    <s v="DR"/>
    <m/>
    <n v="318.81818181818181"/>
    <n v="0.67122897063016829"/>
    <n v="8.6712289706301675"/>
    <n v="26"/>
    <m/>
    <m/>
    <m/>
    <x v="2"/>
    <m/>
  </r>
  <r>
    <x v="3"/>
    <n v="400240"/>
    <x v="428"/>
    <x v="2"/>
    <x v="8"/>
    <x v="3"/>
    <x v="53"/>
    <x v="4"/>
    <d v="2014-10-14T00:00:00"/>
    <n v="240"/>
    <x v="1"/>
    <n v="6"/>
    <x v="6"/>
    <n v="11"/>
    <n v="115"/>
    <m/>
    <n v="250"/>
    <n v="5"/>
    <n v="18"/>
    <m/>
    <s v="DR"/>
    <m/>
    <n v="284.28571428571428"/>
    <n v="0.87939698492462315"/>
    <n v="10.879396984924623"/>
    <n v="33"/>
    <m/>
    <m/>
    <m/>
    <x v="2"/>
    <m/>
  </r>
  <r>
    <x v="3"/>
    <n v="400240"/>
    <x v="428"/>
    <x v="2"/>
    <x v="8"/>
    <x v="3"/>
    <x v="53"/>
    <x v="4"/>
    <m/>
    <m/>
    <x v="2"/>
    <n v="2"/>
    <x v="7"/>
    <n v="12"/>
    <n v="115"/>
    <n v="306"/>
    <n v="61"/>
    <n v="4"/>
    <n v="17"/>
    <m/>
    <s v="DR"/>
    <m/>
    <n v="260"/>
    <n v="0.23461538461538461"/>
    <n v="11.234615384615385"/>
    <n v="32"/>
    <m/>
    <m/>
    <m/>
    <x v="2"/>
    <m/>
  </r>
  <r>
    <x v="3"/>
    <n v="400240"/>
    <x v="428"/>
    <x v="2"/>
    <x v="8"/>
    <x v="3"/>
    <x v="53"/>
    <x v="4"/>
    <m/>
    <m/>
    <x v="3"/>
    <n v="2"/>
    <x v="6"/>
    <n v="11"/>
    <n v="107"/>
    <n v="288"/>
    <n v="227"/>
    <n v="4"/>
    <n v="16"/>
    <m/>
    <s v="DR"/>
    <m/>
    <n v="284.28571428571428"/>
    <n v="0.79849246231155779"/>
    <n v="10.798492462311557"/>
    <n v="30"/>
    <m/>
    <m/>
    <m/>
    <x v="2"/>
    <m/>
  </r>
  <r>
    <x v="3"/>
    <n v="400240"/>
    <x v="428"/>
    <x v="2"/>
    <x v="8"/>
    <x v="3"/>
    <x v="53"/>
    <x v="4"/>
    <m/>
    <m/>
    <x v="4"/>
    <n v="4"/>
    <x v="12"/>
    <n v="10"/>
    <n v="92"/>
    <n v="278"/>
    <n v="232"/>
    <n v="4"/>
    <n v="12"/>
    <m/>
    <s v="DR"/>
    <m/>
    <n v="329"/>
    <n v="0.70516717325227962"/>
    <n v="9.7051671732522795"/>
    <n v="25"/>
    <m/>
    <m/>
    <m/>
    <x v="2"/>
    <m/>
  </r>
  <r>
    <x v="3"/>
    <n v="400248"/>
    <x v="219"/>
    <x v="2"/>
    <x v="8"/>
    <x v="3"/>
    <x v="53"/>
    <x v="4"/>
    <m/>
    <n v="248"/>
    <x v="1"/>
    <n v="3"/>
    <x v="6"/>
    <n v="11"/>
    <n v="123"/>
    <n v="349"/>
    <n v="130"/>
    <n v="4"/>
    <n v="14"/>
    <m/>
    <s v="DR"/>
    <m/>
    <n v="284.28571428571428"/>
    <n v="0.45728643216080406"/>
    <n v="10.457286432160805"/>
    <n v="28"/>
    <m/>
    <m/>
    <m/>
    <x v="2"/>
    <m/>
  </r>
  <r>
    <x v="3"/>
    <n v="400248"/>
    <x v="219"/>
    <x v="2"/>
    <x v="8"/>
    <x v="3"/>
    <x v="53"/>
    <x v="4"/>
    <m/>
    <m/>
    <x v="2"/>
    <n v="3"/>
    <x v="12"/>
    <n v="10"/>
    <n v="122"/>
    <n v="346"/>
    <n v="159"/>
    <n v="5"/>
    <n v="14"/>
    <m/>
    <s v="DR"/>
    <m/>
    <n v="329"/>
    <n v="0.48328267477203646"/>
    <n v="9.4832826747720365"/>
    <n v="28"/>
    <m/>
    <m/>
    <m/>
    <x v="2"/>
    <m/>
  </r>
  <r>
    <x v="3"/>
    <n v="400248"/>
    <x v="219"/>
    <x v="2"/>
    <x v="8"/>
    <x v="3"/>
    <x v="53"/>
    <x v="4"/>
    <m/>
    <m/>
    <x v="3"/>
    <n v="4"/>
    <x v="12"/>
    <n v="10"/>
    <n v="123"/>
    <n v="354"/>
    <n v="287"/>
    <n v="5"/>
    <n v="15"/>
    <m/>
    <s v="TS"/>
    <m/>
    <n v="329"/>
    <n v="0.87234042553191493"/>
    <n v="9.8723404255319149"/>
    <n v="29"/>
    <m/>
    <m/>
    <m/>
    <x v="2"/>
    <m/>
  </r>
  <r>
    <x v="3"/>
    <n v="400248"/>
    <x v="219"/>
    <x v="2"/>
    <x v="8"/>
    <x v="3"/>
    <x v="53"/>
    <x v="4"/>
    <m/>
    <m/>
    <x v="4"/>
    <n v="2"/>
    <x v="12"/>
    <n v="10"/>
    <n v="127"/>
    <n v="343"/>
    <n v="127"/>
    <n v="4"/>
    <n v="15"/>
    <m/>
    <s v="TS"/>
    <m/>
    <n v="329"/>
    <n v="0.3860182370820669"/>
    <n v="9.3860182370820677"/>
    <n v="28"/>
    <m/>
    <m/>
    <m/>
    <x v="2"/>
    <m/>
  </r>
  <r>
    <x v="3"/>
    <n v="400271"/>
    <x v="419"/>
    <x v="2"/>
    <x v="8"/>
    <x v="3"/>
    <x v="53"/>
    <x v="4"/>
    <m/>
    <n v="271"/>
    <x v="1"/>
    <n v="4"/>
    <x v="6"/>
    <n v="11"/>
    <n v="130"/>
    <m/>
    <n v="153"/>
    <n v="4"/>
    <n v="14"/>
    <m/>
    <s v="TS"/>
    <m/>
    <n v="284.28571428571428"/>
    <n v="0.53819095477386936"/>
    <n v="10.538190954773869"/>
    <n v="28"/>
    <m/>
    <m/>
    <m/>
    <x v="2"/>
    <m/>
  </r>
  <r>
    <x v="3"/>
    <n v="400271"/>
    <x v="419"/>
    <x v="2"/>
    <x v="8"/>
    <x v="3"/>
    <x v="53"/>
    <x v="4"/>
    <m/>
    <m/>
    <x v="2"/>
    <n v="3"/>
    <x v="12"/>
    <n v="10"/>
    <n v="105"/>
    <n v="310"/>
    <n v="266"/>
    <n v="4"/>
    <n v="13"/>
    <m/>
    <s v="TS"/>
    <m/>
    <n v="329"/>
    <n v="0.80851063829787229"/>
    <n v="9.8085106382978715"/>
    <n v="26"/>
    <m/>
    <m/>
    <m/>
    <x v="2"/>
    <m/>
  </r>
  <r>
    <x v="3"/>
    <n v="400271"/>
    <x v="419"/>
    <x v="2"/>
    <x v="8"/>
    <x v="3"/>
    <x v="53"/>
    <x v="4"/>
    <m/>
    <m/>
    <x v="3"/>
    <n v="4"/>
    <x v="6"/>
    <n v="11"/>
    <n v="117"/>
    <n v="297"/>
    <n v="86"/>
    <n v="5"/>
    <n v="13"/>
    <m/>
    <s v="TS"/>
    <m/>
    <n v="284.28571428571428"/>
    <n v="0.30251256281407035"/>
    <n v="10.302512562814071"/>
    <n v="28"/>
    <m/>
    <m/>
    <m/>
    <x v="2"/>
    <m/>
  </r>
  <r>
    <x v="3"/>
    <n v="400271"/>
    <x v="419"/>
    <x v="2"/>
    <x v="8"/>
    <x v="3"/>
    <x v="53"/>
    <x v="4"/>
    <m/>
    <m/>
    <x v="4"/>
    <n v="4"/>
    <x v="12"/>
    <n v="10"/>
    <n v="104"/>
    <n v="322"/>
    <n v="71"/>
    <n v="3"/>
    <n v="14"/>
    <m/>
    <s v="TS"/>
    <m/>
    <n v="329"/>
    <n v="0.21580547112462006"/>
    <n v="9.2158054711246198"/>
    <n v="26"/>
    <m/>
    <m/>
    <m/>
    <x v="2"/>
    <m/>
  </r>
  <r>
    <x v="3"/>
    <n v="400254"/>
    <x v="480"/>
    <x v="2"/>
    <x v="8"/>
    <x v="3"/>
    <x v="54"/>
    <x v="4"/>
    <m/>
    <n v="254"/>
    <x v="1"/>
    <n v="3"/>
    <x v="6"/>
    <n v="11"/>
    <n v="100"/>
    <m/>
    <n v="94"/>
    <n v="5"/>
    <n v="12"/>
    <m/>
    <s v="DR"/>
    <m/>
    <n v="284.28571428571428"/>
    <n v="0.33065326633165831"/>
    <n v="10.330653266331659"/>
    <n v="27"/>
    <m/>
    <m/>
    <m/>
    <x v="2"/>
    <m/>
  </r>
  <r>
    <x v="3"/>
    <n v="400254"/>
    <x v="480"/>
    <x v="2"/>
    <x v="8"/>
    <x v="3"/>
    <x v="54"/>
    <x v="4"/>
    <m/>
    <m/>
    <x v="2"/>
    <n v="4"/>
    <x v="6"/>
    <n v="11"/>
    <n v="123"/>
    <n v="307"/>
    <n v="249"/>
    <n v="4"/>
    <n v="15"/>
    <m/>
    <s v="DR"/>
    <m/>
    <n v="284.28571428571428"/>
    <n v="0.87587939698492467"/>
    <n v="10.875879396984924"/>
    <n v="29"/>
    <m/>
    <m/>
    <m/>
    <x v="2"/>
    <m/>
  </r>
  <r>
    <x v="3"/>
    <n v="400254"/>
    <x v="480"/>
    <x v="2"/>
    <x v="8"/>
    <x v="3"/>
    <x v="54"/>
    <x v="4"/>
    <m/>
    <m/>
    <x v="3"/>
    <n v="4"/>
    <x v="7"/>
    <n v="12"/>
    <n v="110"/>
    <n v="271"/>
    <n v="108"/>
    <n v="5"/>
    <n v="15"/>
    <m/>
    <s v="DR"/>
    <m/>
    <n v="260"/>
    <n v="0.41538461538461541"/>
    <n v="11.415384615384616"/>
    <n v="31"/>
    <m/>
    <m/>
    <m/>
    <x v="2"/>
    <m/>
  </r>
  <r>
    <x v="3"/>
    <n v="400254"/>
    <x v="480"/>
    <x v="2"/>
    <x v="8"/>
    <x v="3"/>
    <x v="54"/>
    <x v="4"/>
    <m/>
    <m/>
    <x v="4"/>
    <n v="2"/>
    <x v="11"/>
    <n v="9"/>
    <n v="93"/>
    <n v="290"/>
    <n v="269"/>
    <n v="5"/>
    <n v="12"/>
    <m/>
    <s v="DR"/>
    <m/>
    <n v="318.81818181818181"/>
    <n v="0.8437410892500713"/>
    <n v="8.8437410892500719"/>
    <n v="25"/>
    <m/>
    <m/>
    <m/>
    <x v="2"/>
    <m/>
  </r>
  <r>
    <x v="3"/>
    <n v="400256"/>
    <x v="379"/>
    <x v="2"/>
    <x v="8"/>
    <x v="3"/>
    <x v="54"/>
    <x v="4"/>
    <d v="2014-10-20T00:00:00"/>
    <n v="256"/>
    <x v="1"/>
    <n v="6"/>
    <x v="6"/>
    <n v="11"/>
    <n v="126"/>
    <n v="351"/>
    <n v="300"/>
    <n v="4"/>
    <n v="16"/>
    <m/>
    <s v="TS"/>
    <n v="1"/>
    <n v="284.28571428571428"/>
    <n v="1.0552763819095479"/>
    <n v="11.055276381909549"/>
    <n v="30"/>
    <m/>
    <m/>
    <m/>
    <x v="2"/>
    <m/>
  </r>
  <r>
    <x v="3"/>
    <n v="400256"/>
    <x v="379"/>
    <x v="2"/>
    <x v="8"/>
    <x v="3"/>
    <x v="54"/>
    <x v="4"/>
    <m/>
    <m/>
    <x v="2"/>
    <n v="6"/>
    <x v="6"/>
    <n v="11"/>
    <n v="137"/>
    <n v="364"/>
    <n v="305"/>
    <n v="3"/>
    <n v="17"/>
    <n v="10"/>
    <s v="TS"/>
    <n v="1"/>
    <n v="284.28571428571428"/>
    <n v="1.0728643216080402"/>
    <n v="11.072864321608041"/>
    <n v="30"/>
    <m/>
    <m/>
    <m/>
    <x v="2"/>
    <m/>
  </r>
  <r>
    <x v="3"/>
    <n v="400256"/>
    <x v="379"/>
    <x v="2"/>
    <x v="8"/>
    <x v="3"/>
    <x v="54"/>
    <x v="4"/>
    <m/>
    <m/>
    <x v="3"/>
    <n v="3"/>
    <x v="6"/>
    <n v="11"/>
    <n v="143"/>
    <n v="357"/>
    <n v="251"/>
    <n v="4"/>
    <n v="16"/>
    <n v="12"/>
    <s v="TS"/>
    <n v="1"/>
    <n v="284.28571428571428"/>
    <n v="0.88291457286432162"/>
    <n v="10.882914572864321"/>
    <n v="30"/>
    <m/>
    <m/>
    <m/>
    <x v="2"/>
    <m/>
  </r>
  <r>
    <x v="3"/>
    <n v="400256"/>
    <x v="379"/>
    <x v="2"/>
    <x v="8"/>
    <x v="3"/>
    <x v="54"/>
    <x v="4"/>
    <m/>
    <m/>
    <x v="4"/>
    <n v="1"/>
    <x v="12"/>
    <n v="10"/>
    <n v="135"/>
    <n v="343"/>
    <n v="103"/>
    <n v="4"/>
    <n v="15"/>
    <n v="10"/>
    <s v="TS"/>
    <n v="1"/>
    <n v="329"/>
    <n v="0.31306990881458968"/>
    <n v="9.3130699088145903"/>
    <n v="28"/>
    <m/>
    <m/>
    <m/>
    <x v="2"/>
    <m/>
  </r>
  <r>
    <x v="3"/>
    <n v="400284"/>
    <x v="674"/>
    <x v="2"/>
    <x v="8"/>
    <x v="3"/>
    <x v="54"/>
    <x v="4"/>
    <m/>
    <n v="284"/>
    <x v="1"/>
    <n v="4"/>
    <x v="12"/>
    <n v="10"/>
    <n v="120"/>
    <m/>
    <n v="250"/>
    <n v="4"/>
    <n v="14"/>
    <m/>
    <s v="TS"/>
    <m/>
    <n v="329"/>
    <n v="0.75987841945288759"/>
    <n v="9.7598784194528871"/>
    <n v="27"/>
    <m/>
    <m/>
    <m/>
    <x v="2"/>
    <m/>
  </r>
  <r>
    <x v="3"/>
    <n v="400284"/>
    <x v="674"/>
    <x v="2"/>
    <x v="8"/>
    <x v="3"/>
    <x v="54"/>
    <x v="4"/>
    <m/>
    <m/>
    <x v="2"/>
    <n v="3"/>
    <x v="12"/>
    <n v="10"/>
    <n v="124"/>
    <n v="320"/>
    <n v="249"/>
    <n v="4"/>
    <n v="16"/>
    <m/>
    <s v="TS"/>
    <m/>
    <n v="329"/>
    <n v="0.75683890577507595"/>
    <n v="9.7568389057750764"/>
    <n v="29"/>
    <m/>
    <m/>
    <m/>
    <x v="2"/>
    <m/>
  </r>
  <r>
    <x v="3"/>
    <n v="400284"/>
    <x v="674"/>
    <x v="2"/>
    <x v="8"/>
    <x v="3"/>
    <x v="54"/>
    <x v="4"/>
    <m/>
    <m/>
    <x v="3"/>
    <n v="2"/>
    <x v="6"/>
    <n v="11"/>
    <n v="115"/>
    <n v="330"/>
    <n v="47"/>
    <n v="5"/>
    <n v="16"/>
    <m/>
    <s v="TS"/>
    <m/>
    <n v="284.28571428571428"/>
    <n v="0.16532663316582916"/>
    <n v="10.165326633165829"/>
    <n v="31"/>
    <m/>
    <m/>
    <m/>
    <x v="2"/>
    <m/>
  </r>
  <r>
    <x v="3"/>
    <n v="400284"/>
    <x v="674"/>
    <x v="2"/>
    <x v="8"/>
    <x v="3"/>
    <x v="54"/>
    <x v="4"/>
    <m/>
    <m/>
    <x v="4"/>
    <n v="3"/>
    <x v="6"/>
    <n v="11"/>
    <n v="128"/>
    <n v="318"/>
    <n v="185"/>
    <n v="4"/>
    <n v="15"/>
    <m/>
    <s v="TS"/>
    <n v="1"/>
    <n v="284.28571428571428"/>
    <n v="0.65075376884422109"/>
    <n v="10.650753768844222"/>
    <n v="29"/>
    <m/>
    <m/>
    <m/>
    <x v="2"/>
    <m/>
  </r>
  <r>
    <x v="3"/>
    <n v="400239"/>
    <x v="309"/>
    <x v="2"/>
    <x v="8"/>
    <x v="3"/>
    <x v="55"/>
    <x v="4"/>
    <m/>
    <n v="239"/>
    <x v="1"/>
    <n v="3"/>
    <x v="9"/>
    <n v="13"/>
    <n v="115"/>
    <m/>
    <n v="290"/>
    <n v="2"/>
    <n v="13"/>
    <n v="21"/>
    <s v="TS"/>
    <n v="2"/>
    <n v="260"/>
    <n v="1.1153846153846154"/>
    <n v="13.115384615384615"/>
    <n v="27"/>
    <m/>
    <m/>
    <m/>
    <x v="2"/>
    <m/>
  </r>
  <r>
    <x v="3"/>
    <n v="400239"/>
    <x v="309"/>
    <x v="2"/>
    <x v="8"/>
    <x v="3"/>
    <x v="55"/>
    <x v="4"/>
    <m/>
    <m/>
    <x v="2"/>
    <n v="7"/>
    <x v="7"/>
    <n v="12"/>
    <n v="115"/>
    <n v="307"/>
    <n v="164"/>
    <n v="4"/>
    <n v="15"/>
    <m/>
    <s v="DR"/>
    <m/>
    <n v="260"/>
    <n v="0.63076923076923075"/>
    <n v="11.63076923076923"/>
    <n v="30"/>
    <m/>
    <m/>
    <m/>
    <x v="2"/>
    <m/>
  </r>
  <r>
    <x v="3"/>
    <n v="400239"/>
    <x v="309"/>
    <x v="2"/>
    <x v="8"/>
    <x v="3"/>
    <x v="55"/>
    <x v="4"/>
    <m/>
    <m/>
    <x v="3"/>
    <n v="5"/>
    <x v="9"/>
    <n v="13"/>
    <n v="125"/>
    <n v="260"/>
    <n v="150"/>
    <n v="3"/>
    <n v="16"/>
    <n v="9"/>
    <s v="TS"/>
    <n v="1"/>
    <n v="260"/>
    <n v="0.57692307692307687"/>
    <n v="12.576923076923077"/>
    <n v="31"/>
    <m/>
    <m/>
    <m/>
    <x v="2"/>
    <m/>
  </r>
  <r>
    <x v="3"/>
    <n v="400239"/>
    <x v="309"/>
    <x v="2"/>
    <x v="8"/>
    <x v="3"/>
    <x v="55"/>
    <x v="4"/>
    <m/>
    <m/>
    <x v="4"/>
    <n v="3"/>
    <x v="9"/>
    <n v="13"/>
    <n v="136"/>
    <n v="289"/>
    <n v="67"/>
    <n v="2"/>
    <n v="14"/>
    <n v="16"/>
    <s v="TS"/>
    <n v="1"/>
    <n v="260"/>
    <n v="0.25769230769230766"/>
    <n v="12.257692307692308"/>
    <n v="28"/>
    <m/>
    <m/>
    <m/>
    <x v="2"/>
    <m/>
  </r>
  <r>
    <x v="3"/>
    <n v="400249"/>
    <x v="200"/>
    <x v="2"/>
    <x v="8"/>
    <x v="3"/>
    <x v="55"/>
    <x v="4"/>
    <m/>
    <n v="249"/>
    <x v="1"/>
    <n v="1"/>
    <x v="2"/>
    <n v="14"/>
    <n v="115"/>
    <m/>
    <n v="260"/>
    <n v="5"/>
    <n v="18"/>
    <m/>
    <s v="DR (lower prim at DR)"/>
    <n v="1"/>
    <n v="260"/>
    <n v="1"/>
    <n v="14"/>
    <n v="36"/>
    <m/>
    <m/>
    <m/>
    <x v="2"/>
    <m/>
  </r>
  <r>
    <x v="3"/>
    <n v="400249"/>
    <x v="200"/>
    <x v="2"/>
    <x v="8"/>
    <x v="3"/>
    <x v="55"/>
    <x v="4"/>
    <m/>
    <m/>
    <x v="2"/>
    <n v="4"/>
    <x v="9"/>
    <n v="13"/>
    <n v="153"/>
    <n v="330"/>
    <n v="189"/>
    <n v="4"/>
    <n v="20"/>
    <n v="15"/>
    <s v="TS"/>
    <n v="1"/>
    <n v="260"/>
    <n v="0.72692307692307689"/>
    <n v="12.726923076923077"/>
    <n v="36"/>
    <m/>
    <m/>
    <m/>
    <x v="2"/>
    <m/>
  </r>
  <r>
    <x v="3"/>
    <n v="400249"/>
    <x v="200"/>
    <x v="2"/>
    <x v="8"/>
    <x v="3"/>
    <x v="55"/>
    <x v="4"/>
    <m/>
    <m/>
    <x v="3"/>
    <n v="2"/>
    <x v="9"/>
    <n v="13"/>
    <n v="157"/>
    <n v="336"/>
    <n v="15"/>
    <n v="4"/>
    <n v="23"/>
    <n v="30"/>
    <s v="TS"/>
    <n v="2"/>
    <n v="260"/>
    <n v="5.7692307692307696E-2"/>
    <n v="12.057692307692308"/>
    <n v="39"/>
    <m/>
    <m/>
    <m/>
    <x v="2"/>
    <m/>
  </r>
  <r>
    <x v="3"/>
    <n v="400249"/>
    <x v="200"/>
    <x v="2"/>
    <x v="8"/>
    <x v="3"/>
    <x v="55"/>
    <x v="4"/>
    <m/>
    <m/>
    <x v="4"/>
    <n v="1"/>
    <x v="9"/>
    <n v="13"/>
    <n v="135"/>
    <n v="298"/>
    <n v="231"/>
    <n v="4"/>
    <n v="16"/>
    <m/>
    <s v="DR"/>
    <m/>
    <n v="260"/>
    <n v="0.88846153846153841"/>
    <n v="12.888461538461538"/>
    <n v="32"/>
    <m/>
    <m/>
    <m/>
    <x v="2"/>
    <m/>
  </r>
  <r>
    <x v="3"/>
    <n v="400258"/>
    <x v="318"/>
    <x v="2"/>
    <x v="8"/>
    <x v="3"/>
    <x v="55"/>
    <x v="4"/>
    <m/>
    <n v="258"/>
    <x v="1"/>
    <n v="4"/>
    <x v="7"/>
    <n v="12"/>
    <n v="125"/>
    <m/>
    <n v="250"/>
    <n v="2"/>
    <n v="15"/>
    <n v="15"/>
    <s v="TS"/>
    <n v="1"/>
    <n v="260"/>
    <n v="0.96153846153846156"/>
    <n v="11.961538461538462"/>
    <n v="28"/>
    <m/>
    <m/>
    <m/>
    <x v="2"/>
    <m/>
  </r>
  <r>
    <x v="3"/>
    <n v="400258"/>
    <x v="318"/>
    <x v="2"/>
    <x v="8"/>
    <x v="3"/>
    <x v="55"/>
    <x v="4"/>
    <m/>
    <m/>
    <x v="2"/>
    <n v="2"/>
    <x v="7"/>
    <n v="12"/>
    <n v="120"/>
    <n v="280"/>
    <n v="235"/>
    <n v="3"/>
    <n v="13"/>
    <n v="18"/>
    <s v="TS"/>
    <n v="1"/>
    <n v="260"/>
    <n v="0.90384615384615385"/>
    <n v="11.903846153846153"/>
    <n v="27"/>
    <m/>
    <m/>
    <m/>
    <x v="2"/>
    <m/>
  </r>
  <r>
    <x v="3"/>
    <n v="400258"/>
    <x v="318"/>
    <x v="2"/>
    <x v="8"/>
    <x v="3"/>
    <x v="55"/>
    <x v="4"/>
    <m/>
    <m/>
    <x v="3"/>
    <n v="2"/>
    <x v="9"/>
    <n v="13"/>
    <n v="123"/>
    <n v="287"/>
    <n v="160"/>
    <n v="3"/>
    <n v="14"/>
    <n v="11"/>
    <s v="TS"/>
    <n v="1"/>
    <n v="260"/>
    <n v="0.61538461538461542"/>
    <n v="12.615384615384615"/>
    <n v="29"/>
    <m/>
    <m/>
    <m/>
    <x v="2"/>
    <m/>
  </r>
  <r>
    <x v="3"/>
    <n v="400258"/>
    <x v="318"/>
    <x v="2"/>
    <x v="8"/>
    <x v="3"/>
    <x v="55"/>
    <x v="4"/>
    <m/>
    <m/>
    <x v="4"/>
    <n v="3"/>
    <x v="7"/>
    <n v="12"/>
    <n v="122"/>
    <n v="322"/>
    <n v="194"/>
    <n v="4"/>
    <n v="16"/>
    <m/>
    <s v="TS"/>
    <m/>
    <n v="260"/>
    <n v="0.74615384615384617"/>
    <n v="11.746153846153845"/>
    <n v="31"/>
    <m/>
    <m/>
    <m/>
    <x v="2"/>
    <m/>
  </r>
  <r>
    <x v="3"/>
    <n v="400268"/>
    <x v="324"/>
    <x v="2"/>
    <x v="8"/>
    <x v="3"/>
    <x v="55"/>
    <x v="4"/>
    <m/>
    <n v="268"/>
    <x v="1"/>
    <n v="4"/>
    <x v="7"/>
    <n v="12"/>
    <n v="142"/>
    <m/>
    <n v="190"/>
    <n v="3"/>
    <n v="14"/>
    <n v="30"/>
    <s v="TS"/>
    <n v="2"/>
    <n v="260"/>
    <n v="0.73076923076923073"/>
    <n v="11.73076923076923"/>
    <n v="28"/>
    <m/>
    <m/>
    <m/>
    <x v="2"/>
    <m/>
  </r>
  <r>
    <x v="3"/>
    <n v="400268"/>
    <x v="324"/>
    <x v="2"/>
    <x v="8"/>
    <x v="3"/>
    <x v="55"/>
    <x v="4"/>
    <m/>
    <m/>
    <x v="2"/>
    <n v="3"/>
    <x v="7"/>
    <n v="12"/>
    <n v="135"/>
    <n v="200"/>
    <n v="280"/>
    <n v="2"/>
    <n v="14"/>
    <n v="32"/>
    <s v="TS"/>
    <n v="2"/>
    <n v="260"/>
    <n v="1.0769230769230769"/>
    <n v="12.076923076923077"/>
    <n v="27"/>
    <m/>
    <m/>
    <m/>
    <x v="2"/>
    <m/>
  </r>
  <r>
    <x v="3"/>
    <n v="400268"/>
    <x v="324"/>
    <x v="2"/>
    <x v="8"/>
    <x v="3"/>
    <x v="55"/>
    <x v="4"/>
    <m/>
    <m/>
    <x v="3"/>
    <n v="3"/>
    <x v="9"/>
    <n v="13"/>
    <n v="152"/>
    <n v="349"/>
    <n v="211"/>
    <n v="2"/>
    <n v="15"/>
    <n v="31"/>
    <s v="TS"/>
    <n v="2"/>
    <n v="260"/>
    <n v="0.81153846153846154"/>
    <n v="12.811538461538461"/>
    <n v="29"/>
    <m/>
    <m/>
    <m/>
    <x v="2"/>
    <m/>
  </r>
  <r>
    <x v="3"/>
    <n v="400268"/>
    <x v="324"/>
    <x v="2"/>
    <x v="8"/>
    <x v="3"/>
    <x v="55"/>
    <x v="4"/>
    <m/>
    <m/>
    <x v="4"/>
    <n v="4"/>
    <x v="7"/>
    <n v="12"/>
    <n v="140"/>
    <n v="304"/>
    <n v="143"/>
    <n v="2"/>
    <n v="14"/>
    <n v="35"/>
    <s v="TS"/>
    <n v="2"/>
    <n v="260"/>
    <n v="0.55000000000000004"/>
    <n v="11.55"/>
    <n v="27"/>
    <m/>
    <m/>
    <m/>
    <x v="2"/>
    <m/>
  </r>
  <r>
    <x v="3"/>
    <n v="400219"/>
    <x v="378"/>
    <x v="2"/>
    <x v="8"/>
    <x v="3"/>
    <x v="34"/>
    <x v="4"/>
    <m/>
    <s v="Batten W 219"/>
    <x v="1"/>
    <m/>
    <x v="2"/>
    <m/>
    <n v="338"/>
    <m/>
    <m/>
    <m/>
    <m/>
    <m/>
    <m/>
    <n v="4"/>
    <n v="260"/>
    <n v="0"/>
    <n v="13"/>
    <s v=""/>
    <m/>
    <m/>
    <m/>
    <x v="1"/>
    <m/>
  </r>
  <r>
    <x v="3"/>
    <n v="400219"/>
    <x v="378"/>
    <x v="2"/>
    <x v="8"/>
    <x v="3"/>
    <x v="34"/>
    <x v="4"/>
    <m/>
    <m/>
    <x v="2"/>
    <m/>
    <x v="2"/>
    <m/>
    <n v="238"/>
    <m/>
    <m/>
    <m/>
    <m/>
    <m/>
    <m/>
    <n v="4"/>
    <n v="260"/>
    <n v="0"/>
    <n v="13"/>
    <s v=""/>
    <m/>
    <m/>
    <m/>
    <x v="1"/>
    <m/>
  </r>
  <r>
    <x v="3"/>
    <n v="400219"/>
    <x v="378"/>
    <x v="2"/>
    <x v="8"/>
    <x v="3"/>
    <x v="34"/>
    <x v="4"/>
    <m/>
    <m/>
    <x v="3"/>
    <m/>
    <x v="5"/>
    <m/>
    <n v="332"/>
    <m/>
    <m/>
    <m/>
    <m/>
    <m/>
    <m/>
    <n v="5"/>
    <n v="260"/>
    <n v="0"/>
    <n v="15"/>
    <s v=""/>
    <m/>
    <m/>
    <m/>
    <x v="1"/>
    <m/>
  </r>
  <r>
    <x v="3"/>
    <n v="400219"/>
    <x v="378"/>
    <x v="2"/>
    <x v="8"/>
    <x v="3"/>
    <x v="34"/>
    <x v="4"/>
    <m/>
    <m/>
    <x v="4"/>
    <m/>
    <x v="4"/>
    <m/>
    <n v="313"/>
    <m/>
    <m/>
    <m/>
    <m/>
    <m/>
    <m/>
    <n v="5"/>
    <n v="260"/>
    <n v="0"/>
    <n v="14"/>
    <s v=""/>
    <m/>
    <m/>
    <m/>
    <x v="1"/>
    <m/>
  </r>
  <r>
    <x v="3"/>
    <n v="400221"/>
    <x v="187"/>
    <x v="2"/>
    <x v="8"/>
    <x v="3"/>
    <x v="34"/>
    <x v="4"/>
    <d v="2014-12-11T00:00:00"/>
    <s v="Batten W 221"/>
    <x v="1"/>
    <m/>
    <x v="4"/>
    <m/>
    <n v="218"/>
    <m/>
    <m/>
    <m/>
    <n v="14"/>
    <m/>
    <m/>
    <n v="4"/>
    <n v="260"/>
    <n v="0"/>
    <n v="14"/>
    <n v="28"/>
    <m/>
    <m/>
    <m/>
    <x v="1"/>
    <m/>
  </r>
  <r>
    <x v="3"/>
    <n v="400221"/>
    <x v="187"/>
    <x v="2"/>
    <x v="8"/>
    <x v="3"/>
    <x v="34"/>
    <x v="4"/>
    <m/>
    <m/>
    <x v="2"/>
    <m/>
    <x v="4"/>
    <m/>
    <n v="207"/>
    <m/>
    <m/>
    <m/>
    <n v="13"/>
    <m/>
    <m/>
    <n v="3"/>
    <n v="260"/>
    <n v="0"/>
    <n v="14"/>
    <n v="27"/>
    <m/>
    <m/>
    <m/>
    <x v="1"/>
    <m/>
  </r>
  <r>
    <x v="3"/>
    <n v="400221"/>
    <x v="187"/>
    <x v="2"/>
    <x v="8"/>
    <x v="3"/>
    <x v="34"/>
    <x v="4"/>
    <m/>
    <m/>
    <x v="3"/>
    <m/>
    <x v="5"/>
    <m/>
    <n v="260"/>
    <m/>
    <m/>
    <m/>
    <m/>
    <m/>
    <m/>
    <n v="3"/>
    <n v="260"/>
    <n v="0"/>
    <n v="15"/>
    <s v=""/>
    <m/>
    <m/>
    <m/>
    <x v="1"/>
    <m/>
  </r>
  <r>
    <x v="3"/>
    <n v="400221"/>
    <x v="187"/>
    <x v="2"/>
    <x v="8"/>
    <x v="3"/>
    <x v="34"/>
    <x v="4"/>
    <m/>
    <m/>
    <x v="4"/>
    <m/>
    <x v="4"/>
    <m/>
    <n v="243"/>
    <m/>
    <m/>
    <m/>
    <m/>
    <m/>
    <m/>
    <n v="3"/>
    <n v="260"/>
    <n v="0"/>
    <n v="14"/>
    <s v=""/>
    <m/>
    <m/>
    <m/>
    <x v="1"/>
    <m/>
  </r>
  <r>
    <x v="3"/>
    <n v="400242"/>
    <x v="440"/>
    <x v="2"/>
    <x v="8"/>
    <x v="3"/>
    <x v="34"/>
    <x v="4"/>
    <m/>
    <s v="Batten W 242"/>
    <x v="1"/>
    <m/>
    <x v="2"/>
    <m/>
    <n v="313"/>
    <m/>
    <m/>
    <m/>
    <m/>
    <m/>
    <m/>
    <n v="6"/>
    <n v="260"/>
    <n v="0"/>
    <n v="13"/>
    <s v=""/>
    <m/>
    <m/>
    <m/>
    <x v="1"/>
    <m/>
  </r>
  <r>
    <x v="3"/>
    <n v="400242"/>
    <x v="440"/>
    <x v="2"/>
    <x v="8"/>
    <x v="3"/>
    <x v="34"/>
    <x v="4"/>
    <m/>
    <m/>
    <x v="2"/>
    <m/>
    <x v="2"/>
    <m/>
    <n v="352"/>
    <m/>
    <m/>
    <m/>
    <m/>
    <m/>
    <m/>
    <n v="5"/>
    <n v="260"/>
    <n v="0"/>
    <n v="13"/>
    <s v=""/>
    <m/>
    <m/>
    <m/>
    <x v="1"/>
    <m/>
  </r>
  <r>
    <x v="3"/>
    <n v="400242"/>
    <x v="440"/>
    <x v="2"/>
    <x v="8"/>
    <x v="3"/>
    <x v="34"/>
    <x v="4"/>
    <m/>
    <m/>
    <x v="3"/>
    <m/>
    <x v="5"/>
    <m/>
    <n v="327"/>
    <m/>
    <m/>
    <m/>
    <m/>
    <m/>
    <m/>
    <n v="4"/>
    <n v="260"/>
    <n v="0"/>
    <n v="15"/>
    <s v=""/>
    <m/>
    <m/>
    <m/>
    <x v="1"/>
    <m/>
  </r>
  <r>
    <x v="3"/>
    <n v="400242"/>
    <x v="440"/>
    <x v="2"/>
    <x v="8"/>
    <x v="3"/>
    <x v="34"/>
    <x v="4"/>
    <m/>
    <m/>
    <x v="4"/>
    <m/>
    <x v="4"/>
    <m/>
    <n v="290"/>
    <m/>
    <m/>
    <m/>
    <n v="11"/>
    <m/>
    <m/>
    <n v="5"/>
    <n v="260"/>
    <n v="0"/>
    <n v="14"/>
    <n v="25"/>
    <m/>
    <m/>
    <m/>
    <x v="1"/>
    <m/>
  </r>
  <r>
    <x v="3"/>
    <n v="400243"/>
    <x v="339"/>
    <x v="2"/>
    <x v="8"/>
    <x v="3"/>
    <x v="34"/>
    <x v="4"/>
    <m/>
    <s v="Batten W 243"/>
    <x v="1"/>
    <m/>
    <x v="2"/>
    <m/>
    <n v="279"/>
    <m/>
    <m/>
    <m/>
    <n v="13"/>
    <m/>
    <m/>
    <n v="5"/>
    <n v="260"/>
    <n v="0"/>
    <n v="13"/>
    <n v="26"/>
    <m/>
    <m/>
    <m/>
    <x v="1"/>
    <m/>
  </r>
  <r>
    <x v="3"/>
    <n v="400243"/>
    <x v="339"/>
    <x v="2"/>
    <x v="8"/>
    <x v="3"/>
    <x v="34"/>
    <x v="4"/>
    <m/>
    <m/>
    <x v="2"/>
    <m/>
    <x v="9"/>
    <m/>
    <n v="200"/>
    <m/>
    <m/>
    <m/>
    <n v="15"/>
    <m/>
    <m/>
    <n v="4"/>
    <n v="260"/>
    <n v="0"/>
    <n v="12"/>
    <n v="27"/>
    <m/>
    <m/>
    <m/>
    <x v="1"/>
    <m/>
  </r>
  <r>
    <x v="3"/>
    <n v="400243"/>
    <x v="339"/>
    <x v="2"/>
    <x v="8"/>
    <x v="3"/>
    <x v="34"/>
    <x v="4"/>
    <m/>
    <m/>
    <x v="3"/>
    <m/>
    <x v="4"/>
    <m/>
    <n v="230"/>
    <m/>
    <m/>
    <m/>
    <m/>
    <m/>
    <m/>
    <n v="4"/>
    <n v="260"/>
    <n v="0"/>
    <n v="14"/>
    <s v=""/>
    <m/>
    <m/>
    <m/>
    <x v="1"/>
    <m/>
  </r>
  <r>
    <x v="3"/>
    <n v="400243"/>
    <x v="339"/>
    <x v="2"/>
    <x v="8"/>
    <x v="3"/>
    <x v="34"/>
    <x v="4"/>
    <m/>
    <m/>
    <x v="4"/>
    <m/>
    <x v="4"/>
    <m/>
    <n v="252"/>
    <m/>
    <m/>
    <m/>
    <n v="17"/>
    <m/>
    <m/>
    <n v="4"/>
    <n v="260"/>
    <n v="0"/>
    <n v="14"/>
    <n v="31"/>
    <m/>
    <m/>
    <m/>
    <x v="1"/>
    <m/>
  </r>
  <r>
    <x v="3"/>
    <n v="400247"/>
    <x v="286"/>
    <x v="2"/>
    <x v="8"/>
    <x v="3"/>
    <x v="34"/>
    <x v="4"/>
    <m/>
    <s v="Batten W 247"/>
    <x v="1"/>
    <m/>
    <x v="4"/>
    <m/>
    <n v="292"/>
    <m/>
    <m/>
    <m/>
    <n v="14"/>
    <m/>
    <m/>
    <n v="4"/>
    <n v="260"/>
    <n v="0"/>
    <n v="14"/>
    <n v="28"/>
    <m/>
    <m/>
    <m/>
    <x v="1"/>
    <m/>
  </r>
  <r>
    <x v="3"/>
    <n v="400247"/>
    <x v="286"/>
    <x v="2"/>
    <x v="8"/>
    <x v="3"/>
    <x v="34"/>
    <x v="4"/>
    <m/>
    <m/>
    <x v="2"/>
    <m/>
    <x v="2"/>
    <m/>
    <n v="300"/>
    <m/>
    <m/>
    <m/>
    <n v="16"/>
    <m/>
    <m/>
    <n v="6"/>
    <n v="260"/>
    <n v="0"/>
    <n v="13"/>
    <n v="29"/>
    <m/>
    <m/>
    <m/>
    <x v="1"/>
    <m/>
  </r>
  <r>
    <x v="3"/>
    <n v="400247"/>
    <x v="286"/>
    <x v="2"/>
    <x v="8"/>
    <x v="3"/>
    <x v="34"/>
    <x v="4"/>
    <m/>
    <m/>
    <x v="3"/>
    <m/>
    <x v="2"/>
    <m/>
    <n v="292"/>
    <m/>
    <m/>
    <m/>
    <m/>
    <m/>
    <m/>
    <n v="4"/>
    <n v="260"/>
    <n v="0"/>
    <n v="13"/>
    <s v=""/>
    <m/>
    <m/>
    <m/>
    <x v="1"/>
    <m/>
  </r>
  <r>
    <x v="3"/>
    <n v="400247"/>
    <x v="286"/>
    <x v="2"/>
    <x v="8"/>
    <x v="3"/>
    <x v="34"/>
    <x v="4"/>
    <m/>
    <m/>
    <x v="4"/>
    <m/>
    <x v="4"/>
    <m/>
    <n v="265"/>
    <m/>
    <m/>
    <m/>
    <n v="16"/>
    <m/>
    <m/>
    <n v="4"/>
    <n v="260"/>
    <n v="0"/>
    <n v="14"/>
    <n v="30"/>
    <m/>
    <m/>
    <m/>
    <x v="1"/>
    <m/>
  </r>
  <r>
    <x v="3"/>
    <n v="400251"/>
    <x v="443"/>
    <x v="2"/>
    <x v="8"/>
    <x v="3"/>
    <x v="34"/>
    <x v="4"/>
    <m/>
    <s v="Batten W 251"/>
    <x v="1"/>
    <m/>
    <x v="4"/>
    <m/>
    <n v="357"/>
    <m/>
    <m/>
    <m/>
    <n v="11"/>
    <m/>
    <m/>
    <n v="7"/>
    <n v="260"/>
    <n v="0"/>
    <n v="14"/>
    <n v="25"/>
    <m/>
    <m/>
    <m/>
    <x v="1"/>
    <m/>
  </r>
  <r>
    <x v="3"/>
    <n v="400251"/>
    <x v="443"/>
    <x v="2"/>
    <x v="8"/>
    <x v="3"/>
    <x v="34"/>
    <x v="4"/>
    <m/>
    <m/>
    <x v="2"/>
    <m/>
    <x v="2"/>
    <m/>
    <n v="330"/>
    <m/>
    <m/>
    <m/>
    <m/>
    <m/>
    <m/>
    <n v="5"/>
    <n v="260"/>
    <n v="0"/>
    <n v="13"/>
    <s v=""/>
    <m/>
    <m/>
    <m/>
    <x v="1"/>
    <m/>
  </r>
  <r>
    <x v="3"/>
    <n v="400251"/>
    <x v="443"/>
    <x v="2"/>
    <x v="8"/>
    <x v="3"/>
    <x v="34"/>
    <x v="4"/>
    <m/>
    <m/>
    <x v="3"/>
    <m/>
    <x v="2"/>
    <m/>
    <n v="370"/>
    <m/>
    <m/>
    <m/>
    <m/>
    <m/>
    <m/>
    <n v="5"/>
    <n v="260"/>
    <n v="0"/>
    <n v="13"/>
    <s v=""/>
    <m/>
    <m/>
    <m/>
    <x v="1"/>
    <m/>
  </r>
  <r>
    <x v="3"/>
    <n v="400251"/>
    <x v="443"/>
    <x v="2"/>
    <x v="8"/>
    <x v="3"/>
    <x v="34"/>
    <x v="4"/>
    <m/>
    <m/>
    <x v="4"/>
    <m/>
    <x v="4"/>
    <m/>
    <n v="353"/>
    <m/>
    <m/>
    <m/>
    <m/>
    <m/>
    <m/>
    <n v="5"/>
    <n v="260"/>
    <n v="0"/>
    <n v="14"/>
    <s v=""/>
    <m/>
    <m/>
    <m/>
    <x v="1"/>
    <m/>
  </r>
  <r>
    <x v="3"/>
    <n v="400227"/>
    <x v="312"/>
    <x v="2"/>
    <x v="8"/>
    <x v="3"/>
    <x v="35"/>
    <x v="4"/>
    <m/>
    <s v="Batten W 227"/>
    <x v="1"/>
    <m/>
    <x v="4"/>
    <m/>
    <n v="310"/>
    <m/>
    <m/>
    <m/>
    <m/>
    <m/>
    <m/>
    <n v="4"/>
    <n v="260"/>
    <n v="0"/>
    <n v="14"/>
    <s v=""/>
    <m/>
    <m/>
    <m/>
    <x v="1"/>
    <m/>
  </r>
  <r>
    <x v="3"/>
    <n v="400227"/>
    <x v="312"/>
    <x v="2"/>
    <x v="8"/>
    <x v="3"/>
    <x v="35"/>
    <x v="4"/>
    <m/>
    <m/>
    <x v="2"/>
    <m/>
    <x v="9"/>
    <m/>
    <n v="335"/>
    <m/>
    <m/>
    <m/>
    <m/>
    <m/>
    <m/>
    <n v="4"/>
    <n v="260"/>
    <n v="0"/>
    <n v="12"/>
    <s v=""/>
    <m/>
    <m/>
    <m/>
    <x v="1"/>
    <m/>
  </r>
  <r>
    <x v="3"/>
    <n v="400227"/>
    <x v="312"/>
    <x v="2"/>
    <x v="8"/>
    <x v="3"/>
    <x v="35"/>
    <x v="4"/>
    <m/>
    <m/>
    <x v="3"/>
    <m/>
    <x v="4"/>
    <m/>
    <n v="340"/>
    <m/>
    <m/>
    <m/>
    <m/>
    <m/>
    <m/>
    <n v="4"/>
    <n v="260"/>
    <n v="0"/>
    <n v="14"/>
    <s v=""/>
    <m/>
    <m/>
    <m/>
    <x v="1"/>
    <m/>
  </r>
  <r>
    <x v="3"/>
    <n v="400227"/>
    <x v="312"/>
    <x v="2"/>
    <x v="8"/>
    <x v="3"/>
    <x v="35"/>
    <x v="4"/>
    <m/>
    <m/>
    <x v="4"/>
    <m/>
    <x v="2"/>
    <m/>
    <n v="325"/>
    <m/>
    <m/>
    <m/>
    <m/>
    <m/>
    <m/>
    <n v="4"/>
    <n v="260"/>
    <n v="0"/>
    <n v="13"/>
    <s v=""/>
    <m/>
    <m/>
    <m/>
    <x v="1"/>
    <m/>
  </r>
  <r>
    <x v="3"/>
    <n v="400246"/>
    <x v="348"/>
    <x v="2"/>
    <x v="8"/>
    <x v="3"/>
    <x v="35"/>
    <x v="4"/>
    <m/>
    <s v="Batten W 246"/>
    <x v="1"/>
    <m/>
    <x v="9"/>
    <m/>
    <n v="297"/>
    <m/>
    <m/>
    <m/>
    <m/>
    <m/>
    <m/>
    <n v="4"/>
    <n v="260"/>
    <n v="0"/>
    <n v="12"/>
    <s v=""/>
    <m/>
    <m/>
    <m/>
    <x v="1"/>
    <m/>
  </r>
  <r>
    <x v="3"/>
    <n v="400246"/>
    <x v="348"/>
    <x v="2"/>
    <x v="8"/>
    <x v="3"/>
    <x v="35"/>
    <x v="4"/>
    <m/>
    <m/>
    <x v="2"/>
    <m/>
    <x v="5"/>
    <m/>
    <n v="340"/>
    <m/>
    <m/>
    <m/>
    <m/>
    <m/>
    <m/>
    <n v="4"/>
    <n v="260"/>
    <n v="0"/>
    <n v="15"/>
    <s v=""/>
    <m/>
    <m/>
    <m/>
    <x v="1"/>
    <m/>
  </r>
  <r>
    <x v="3"/>
    <n v="400246"/>
    <x v="348"/>
    <x v="2"/>
    <x v="8"/>
    <x v="3"/>
    <x v="35"/>
    <x v="4"/>
    <m/>
    <m/>
    <x v="3"/>
    <m/>
    <x v="2"/>
    <m/>
    <n v="352"/>
    <m/>
    <m/>
    <m/>
    <m/>
    <m/>
    <m/>
    <n v="4"/>
    <n v="260"/>
    <n v="0"/>
    <n v="13"/>
    <s v=""/>
    <m/>
    <m/>
    <m/>
    <x v="1"/>
    <m/>
  </r>
  <r>
    <x v="3"/>
    <n v="400246"/>
    <x v="348"/>
    <x v="2"/>
    <x v="8"/>
    <x v="3"/>
    <x v="35"/>
    <x v="4"/>
    <m/>
    <m/>
    <x v="4"/>
    <m/>
    <x v="2"/>
    <m/>
    <n v="310"/>
    <m/>
    <m/>
    <m/>
    <m/>
    <m/>
    <m/>
    <n v="4"/>
    <n v="260"/>
    <n v="0"/>
    <n v="13"/>
    <s v=""/>
    <m/>
    <m/>
    <m/>
    <x v="1"/>
    <m/>
  </r>
  <r>
    <x v="3"/>
    <n v="400253"/>
    <x v="407"/>
    <x v="2"/>
    <x v="8"/>
    <x v="3"/>
    <x v="35"/>
    <x v="4"/>
    <m/>
    <s v="Batten W 253"/>
    <x v="1"/>
    <m/>
    <x v="9"/>
    <m/>
    <n v="335"/>
    <m/>
    <m/>
    <m/>
    <m/>
    <m/>
    <m/>
    <n v="4"/>
    <n v="260"/>
    <n v="0"/>
    <n v="12"/>
    <s v=""/>
    <m/>
    <m/>
    <m/>
    <x v="1"/>
    <m/>
  </r>
  <r>
    <x v="3"/>
    <n v="400253"/>
    <x v="407"/>
    <x v="2"/>
    <x v="8"/>
    <x v="3"/>
    <x v="35"/>
    <x v="4"/>
    <m/>
    <m/>
    <x v="2"/>
    <m/>
    <x v="4"/>
    <m/>
    <n v="301"/>
    <m/>
    <m/>
    <m/>
    <m/>
    <m/>
    <m/>
    <n v="4"/>
    <n v="260"/>
    <n v="0"/>
    <n v="14"/>
    <s v=""/>
    <m/>
    <m/>
    <m/>
    <x v="1"/>
    <m/>
  </r>
  <r>
    <x v="3"/>
    <n v="400253"/>
    <x v="407"/>
    <x v="2"/>
    <x v="8"/>
    <x v="3"/>
    <x v="35"/>
    <x v="4"/>
    <m/>
    <m/>
    <x v="3"/>
    <m/>
    <x v="2"/>
    <m/>
    <n v="401"/>
    <m/>
    <m/>
    <m/>
    <m/>
    <m/>
    <m/>
    <n v="5"/>
    <n v="260"/>
    <n v="0"/>
    <n v="13"/>
    <s v=""/>
    <m/>
    <m/>
    <m/>
    <x v="1"/>
    <m/>
  </r>
  <r>
    <x v="3"/>
    <n v="400253"/>
    <x v="407"/>
    <x v="2"/>
    <x v="8"/>
    <x v="3"/>
    <x v="35"/>
    <x v="4"/>
    <m/>
    <m/>
    <x v="4"/>
    <m/>
    <x v="4"/>
    <m/>
    <n v="355"/>
    <m/>
    <m/>
    <m/>
    <m/>
    <m/>
    <m/>
    <n v="4"/>
    <n v="260"/>
    <n v="0"/>
    <n v="14"/>
    <s v=""/>
    <m/>
    <m/>
    <m/>
    <x v="1"/>
    <m/>
  </r>
  <r>
    <x v="3"/>
    <n v="400259"/>
    <x v="235"/>
    <x v="2"/>
    <x v="8"/>
    <x v="3"/>
    <x v="35"/>
    <x v="4"/>
    <m/>
    <s v="Batten W 259"/>
    <x v="1"/>
    <m/>
    <x v="2"/>
    <m/>
    <n v="280"/>
    <m/>
    <m/>
    <m/>
    <m/>
    <m/>
    <m/>
    <n v="4"/>
    <n v="260"/>
    <n v="0"/>
    <n v="13"/>
    <s v=""/>
    <m/>
    <m/>
    <m/>
    <x v="1"/>
    <m/>
  </r>
  <r>
    <x v="3"/>
    <n v="400259"/>
    <x v="235"/>
    <x v="2"/>
    <x v="8"/>
    <x v="3"/>
    <x v="35"/>
    <x v="4"/>
    <m/>
    <m/>
    <x v="2"/>
    <m/>
    <x v="4"/>
    <m/>
    <n v="314"/>
    <m/>
    <m/>
    <m/>
    <m/>
    <m/>
    <m/>
    <n v="4"/>
    <n v="260"/>
    <n v="0"/>
    <n v="14"/>
    <s v=""/>
    <m/>
    <m/>
    <m/>
    <x v="1"/>
    <m/>
  </r>
  <r>
    <x v="3"/>
    <n v="400259"/>
    <x v="235"/>
    <x v="2"/>
    <x v="8"/>
    <x v="3"/>
    <x v="35"/>
    <x v="4"/>
    <m/>
    <m/>
    <x v="3"/>
    <m/>
    <x v="4"/>
    <m/>
    <n v="315"/>
    <m/>
    <m/>
    <m/>
    <m/>
    <m/>
    <m/>
    <n v="4"/>
    <n v="260"/>
    <n v="0"/>
    <n v="14"/>
    <s v=""/>
    <m/>
    <m/>
    <m/>
    <x v="1"/>
    <m/>
  </r>
  <r>
    <x v="3"/>
    <n v="400259"/>
    <x v="235"/>
    <x v="2"/>
    <x v="8"/>
    <x v="3"/>
    <x v="35"/>
    <x v="4"/>
    <m/>
    <m/>
    <x v="4"/>
    <m/>
    <x v="9"/>
    <m/>
    <n v="340"/>
    <m/>
    <m/>
    <m/>
    <m/>
    <m/>
    <m/>
    <n v="4"/>
    <n v="260"/>
    <n v="0"/>
    <n v="12"/>
    <s v=""/>
    <m/>
    <m/>
    <m/>
    <x v="1"/>
    <m/>
  </r>
  <r>
    <x v="3"/>
    <n v="400325"/>
    <x v="330"/>
    <x v="2"/>
    <x v="8"/>
    <x v="9"/>
    <x v="44"/>
    <x v="4"/>
    <m/>
    <n v="325"/>
    <x v="1"/>
    <n v="1"/>
    <x v="18"/>
    <n v="4"/>
    <n v="45"/>
    <m/>
    <n v="82"/>
    <n v="3"/>
    <n v="4"/>
    <m/>
    <s v="V"/>
    <m/>
    <n v="196.75"/>
    <n v="0.41677255400254132"/>
    <n v="3.4167725540025415"/>
    <n v="10"/>
    <m/>
    <m/>
    <m/>
    <x v="2"/>
    <m/>
  </r>
  <r>
    <x v="3"/>
    <n v="400325"/>
    <x v="330"/>
    <x v="2"/>
    <x v="8"/>
    <x v="9"/>
    <x v="44"/>
    <x v="4"/>
    <m/>
    <m/>
    <x v="2"/>
    <n v="2"/>
    <x v="18"/>
    <n v="4"/>
    <n v="49"/>
    <n v="209"/>
    <n v="124"/>
    <n v="4"/>
    <n v="4"/>
    <m/>
    <s v="V"/>
    <m/>
    <n v="196.75"/>
    <n v="0.63024142312579412"/>
    <n v="3.6302414231257942"/>
    <n v="11"/>
    <m/>
    <m/>
    <m/>
    <x v="2"/>
    <m/>
  </r>
  <r>
    <x v="3"/>
    <n v="400325"/>
    <x v="330"/>
    <x v="2"/>
    <x v="8"/>
    <x v="9"/>
    <x v="44"/>
    <x v="4"/>
    <m/>
    <m/>
    <x v="3"/>
    <n v="2"/>
    <x v="18"/>
    <n v="4"/>
    <n v="48"/>
    <n v="174"/>
    <n v="111"/>
    <n v="3"/>
    <n v="4"/>
    <m/>
    <s v="V"/>
    <m/>
    <n v="196.75"/>
    <n v="0.56416772554002537"/>
    <n v="3.5641677255400253"/>
    <n v="10"/>
    <m/>
    <m/>
    <m/>
    <x v="2"/>
    <m/>
  </r>
  <r>
    <x v="3"/>
    <n v="400325"/>
    <x v="330"/>
    <x v="2"/>
    <x v="8"/>
    <x v="9"/>
    <x v="44"/>
    <x v="4"/>
    <m/>
    <m/>
    <x v="4"/>
    <n v="1"/>
    <x v="18"/>
    <n v="4"/>
    <n v="43"/>
    <n v="175"/>
    <n v="87"/>
    <n v="4"/>
    <n v="3"/>
    <m/>
    <s v="V"/>
    <m/>
    <n v="196.75"/>
    <n v="0.44218551461245237"/>
    <n v="3.4421855146124525"/>
    <n v="10"/>
    <m/>
    <m/>
    <m/>
    <x v="2"/>
    <m/>
  </r>
  <r>
    <x v="3"/>
    <n v="400339"/>
    <x v="675"/>
    <x v="2"/>
    <x v="8"/>
    <x v="9"/>
    <x v="44"/>
    <x v="4"/>
    <m/>
    <n v="339"/>
    <x v="1"/>
    <n v="2"/>
    <x v="18"/>
    <n v="4"/>
    <n v="38"/>
    <m/>
    <n v="135"/>
    <n v="3"/>
    <n v="4"/>
    <m/>
    <s v="V"/>
    <m/>
    <n v="196.75"/>
    <n v="0.68614993646759848"/>
    <n v="3.6861499364675985"/>
    <n v="10"/>
    <m/>
    <m/>
    <m/>
    <x v="2"/>
    <m/>
  </r>
  <r>
    <x v="3"/>
    <n v="400339"/>
    <x v="675"/>
    <x v="2"/>
    <x v="8"/>
    <x v="9"/>
    <x v="44"/>
    <x v="4"/>
    <m/>
    <m/>
    <x v="2"/>
    <n v="1"/>
    <x v="17"/>
    <n v="4"/>
    <n v="34"/>
    <n v="162"/>
    <n v="56"/>
    <n v="4"/>
    <n v="3"/>
    <m/>
    <s v="V"/>
    <m/>
    <n v="171.85714285714286"/>
    <n v="0.3258520365752286"/>
    <n v="2.3258520365752284"/>
    <n v="9"/>
    <m/>
    <m/>
    <m/>
    <x v="2"/>
    <m/>
  </r>
  <r>
    <x v="3"/>
    <n v="400339"/>
    <x v="675"/>
    <x v="2"/>
    <x v="8"/>
    <x v="9"/>
    <x v="44"/>
    <x v="4"/>
    <m/>
    <m/>
    <x v="3"/>
    <n v="1"/>
    <x v="17"/>
    <n v="4"/>
    <n v="37"/>
    <n v="180"/>
    <n v="66"/>
    <n v="4"/>
    <n v="4"/>
    <m/>
    <s v="V"/>
    <m/>
    <n v="171.85714285714286"/>
    <n v="0.38403990024937656"/>
    <n v="2.3840399002493764"/>
    <n v="10"/>
    <m/>
    <m/>
    <m/>
    <x v="2"/>
    <m/>
  </r>
  <r>
    <x v="3"/>
    <n v="400339"/>
    <x v="675"/>
    <x v="2"/>
    <x v="8"/>
    <x v="9"/>
    <x v="44"/>
    <x v="4"/>
    <m/>
    <m/>
    <x v="4"/>
    <n v="0"/>
    <x v="17"/>
    <n v="3"/>
    <n v="29"/>
    <n v="144"/>
    <n v="77"/>
    <n v="4"/>
    <n v="3"/>
    <m/>
    <s v="V"/>
    <m/>
    <n v="171.85714285714286"/>
    <n v="0.44804655029093932"/>
    <n v="2.4480465502909392"/>
    <n v="9"/>
    <m/>
    <m/>
    <m/>
    <x v="2"/>
    <m/>
  </r>
  <r>
    <x v="3"/>
    <n v="400339"/>
    <x v="675"/>
    <x v="2"/>
    <x v="8"/>
    <x v="9"/>
    <x v="44"/>
    <x v="4"/>
    <m/>
    <m/>
    <x v="5"/>
    <n v="0"/>
    <x v="17"/>
    <n v="3"/>
    <n v="31"/>
    <n v="130"/>
    <n v="89"/>
    <n v="3"/>
    <n v="3"/>
    <m/>
    <s v="V"/>
    <m/>
    <n v="171.85714285714286"/>
    <n v="0.51787198669991685"/>
    <n v="2.5178719866999169"/>
    <n v="8"/>
    <m/>
    <m/>
    <m/>
    <x v="2"/>
    <m/>
  </r>
  <r>
    <x v="3"/>
    <n v="400353"/>
    <x v="676"/>
    <x v="2"/>
    <x v="8"/>
    <x v="9"/>
    <x v="44"/>
    <x v="4"/>
    <m/>
    <n v="353"/>
    <x v="1"/>
    <n v="1"/>
    <x v="18"/>
    <n v="4"/>
    <n v="35"/>
    <n v="156"/>
    <n v="54"/>
    <m/>
    <m/>
    <m/>
    <m/>
    <m/>
    <n v="196.75"/>
    <n v="0.27445997458703941"/>
    <n v="3.2744599745870393"/>
    <s v=""/>
    <m/>
    <m/>
    <m/>
    <x v="2"/>
    <m/>
  </r>
  <r>
    <x v="3"/>
    <n v="400353"/>
    <x v="676"/>
    <x v="2"/>
    <x v="8"/>
    <x v="9"/>
    <x v="44"/>
    <x v="4"/>
    <m/>
    <m/>
    <x v="2"/>
    <n v="1"/>
    <x v="18"/>
    <n v="4"/>
    <n v="35"/>
    <n v="142"/>
    <n v="77"/>
    <n v="3"/>
    <n v="3"/>
    <m/>
    <s v="V"/>
    <m/>
    <n v="196.75"/>
    <n v="0.39135959339263027"/>
    <n v="3.3913595933926302"/>
    <n v="9"/>
    <m/>
    <m/>
    <m/>
    <x v="2"/>
    <m/>
  </r>
  <r>
    <x v="3"/>
    <n v="400353"/>
    <x v="676"/>
    <x v="2"/>
    <x v="8"/>
    <x v="9"/>
    <x v="44"/>
    <x v="4"/>
    <m/>
    <m/>
    <x v="3"/>
    <n v="1"/>
    <x v="18"/>
    <n v="4"/>
    <n v="39"/>
    <n v="165"/>
    <n v="80"/>
    <n v="3"/>
    <n v="3"/>
    <m/>
    <s v="V"/>
    <m/>
    <n v="196.75"/>
    <n v="0.40660736975857686"/>
    <n v="3.4066073697585768"/>
    <n v="9"/>
    <m/>
    <m/>
    <m/>
    <x v="2"/>
    <m/>
  </r>
  <r>
    <x v="3"/>
    <n v="400353"/>
    <x v="676"/>
    <x v="2"/>
    <x v="8"/>
    <x v="9"/>
    <x v="44"/>
    <x v="4"/>
    <m/>
    <m/>
    <x v="4"/>
    <n v="1"/>
    <x v="17"/>
    <n v="4"/>
    <n v="35"/>
    <n v="167"/>
    <n v="60"/>
    <n v="3"/>
    <n v="4"/>
    <m/>
    <s v="V"/>
    <m/>
    <n v="171.85714285714286"/>
    <n v="0.3491271820448878"/>
    <n v="2.3491271820448878"/>
    <n v="9"/>
    <m/>
    <m/>
    <m/>
    <x v="2"/>
    <m/>
  </r>
  <r>
    <x v="3"/>
    <n v="400294"/>
    <x v="266"/>
    <x v="2"/>
    <x v="8"/>
    <x v="9"/>
    <x v="45"/>
    <x v="4"/>
    <m/>
    <n v="294"/>
    <x v="1"/>
    <n v="2"/>
    <x v="18"/>
    <n v="5"/>
    <n v="40"/>
    <m/>
    <n v="22"/>
    <n v="4"/>
    <n v="5"/>
    <m/>
    <m/>
    <m/>
    <n v="196.75"/>
    <n v="0.11181702668360864"/>
    <n v="3.1118170266836085"/>
    <n v="12"/>
    <m/>
    <m/>
    <m/>
    <x v="2"/>
    <m/>
  </r>
  <r>
    <x v="3"/>
    <n v="400294"/>
    <x v="266"/>
    <x v="2"/>
    <x v="8"/>
    <x v="9"/>
    <x v="45"/>
    <x v="4"/>
    <m/>
    <m/>
    <x v="2"/>
    <n v="2"/>
    <x v="20"/>
    <n v="5"/>
    <n v="42"/>
    <n v="195"/>
    <n v="69"/>
    <n v="5"/>
    <n v="5"/>
    <m/>
    <m/>
    <m/>
    <n v="187.81818181818181"/>
    <n v="0.36737657308809296"/>
    <n v="4.3673765730880927"/>
    <n v="14"/>
    <m/>
    <m/>
    <m/>
    <x v="2"/>
    <m/>
  </r>
  <r>
    <x v="3"/>
    <n v="400294"/>
    <x v="266"/>
    <x v="2"/>
    <x v="8"/>
    <x v="9"/>
    <x v="45"/>
    <x v="4"/>
    <m/>
    <m/>
    <x v="3"/>
    <n v="2"/>
    <x v="20"/>
    <n v="5"/>
    <n v="40"/>
    <n v="183"/>
    <n v="69"/>
    <n v="4"/>
    <n v="5"/>
    <m/>
    <m/>
    <m/>
    <n v="187.81818181818181"/>
    <n v="0.36737657308809296"/>
    <n v="4.3673765730880927"/>
    <n v="13"/>
    <m/>
    <m/>
    <m/>
    <x v="2"/>
    <m/>
  </r>
  <r>
    <x v="3"/>
    <n v="400294"/>
    <x v="266"/>
    <x v="2"/>
    <x v="8"/>
    <x v="9"/>
    <x v="45"/>
    <x v="4"/>
    <m/>
    <m/>
    <x v="4"/>
    <n v="2"/>
    <x v="18"/>
    <n v="5"/>
    <n v="42"/>
    <n v="182"/>
    <n v="35"/>
    <n v="5"/>
    <n v="4"/>
    <m/>
    <m/>
    <m/>
    <n v="196.75"/>
    <n v="0.17789072426937738"/>
    <n v="3.1778907242693775"/>
    <n v="12"/>
    <m/>
    <m/>
    <m/>
    <x v="2"/>
    <m/>
  </r>
  <r>
    <x v="3"/>
    <n v="400333"/>
    <x v="429"/>
    <x v="2"/>
    <x v="8"/>
    <x v="9"/>
    <x v="45"/>
    <x v="4"/>
    <m/>
    <n v="333"/>
    <x v="1"/>
    <n v="2"/>
    <x v="20"/>
    <n v="5"/>
    <n v="44"/>
    <m/>
    <n v="84"/>
    <n v="4"/>
    <n v="5"/>
    <m/>
    <m/>
    <m/>
    <n v="187.81818181818181"/>
    <n v="0.44724104549854793"/>
    <n v="4.447241045498548"/>
    <n v="13"/>
    <m/>
    <m/>
    <m/>
    <x v="2"/>
    <m/>
  </r>
  <r>
    <x v="3"/>
    <n v="400333"/>
    <x v="429"/>
    <x v="2"/>
    <x v="8"/>
    <x v="9"/>
    <x v="45"/>
    <x v="4"/>
    <m/>
    <m/>
    <x v="2"/>
    <n v="2"/>
    <x v="20"/>
    <n v="5"/>
    <n v="50"/>
    <n v="201"/>
    <n v="106"/>
    <n v="4"/>
    <n v="5"/>
    <m/>
    <m/>
    <m/>
    <n v="187.81818181818181"/>
    <n v="0.56437560503388196"/>
    <n v="4.5643756050338817"/>
    <n v="13"/>
    <m/>
    <m/>
    <m/>
    <x v="2"/>
    <m/>
  </r>
  <r>
    <x v="3"/>
    <n v="400333"/>
    <x v="429"/>
    <x v="2"/>
    <x v="8"/>
    <x v="9"/>
    <x v="45"/>
    <x v="4"/>
    <m/>
    <m/>
    <x v="3"/>
    <n v="2"/>
    <x v="20"/>
    <n v="5"/>
    <n v="55"/>
    <n v="220"/>
    <n v="97"/>
    <n v="4"/>
    <n v="5"/>
    <m/>
    <m/>
    <m/>
    <n v="187.81818181818181"/>
    <n v="0.51645692158760892"/>
    <n v="4.5164569215876087"/>
    <n v="13"/>
    <m/>
    <m/>
    <m/>
    <x v="2"/>
    <m/>
  </r>
  <r>
    <x v="3"/>
    <n v="400333"/>
    <x v="429"/>
    <x v="2"/>
    <x v="8"/>
    <x v="9"/>
    <x v="45"/>
    <x v="4"/>
    <m/>
    <m/>
    <x v="4"/>
    <n v="2"/>
    <x v="20"/>
    <n v="5"/>
    <n v="54"/>
    <n v="220"/>
    <n v="86"/>
    <n v="4"/>
    <n v="5"/>
    <m/>
    <m/>
    <m/>
    <n v="187.81818181818181"/>
    <n v="0.45788964181994191"/>
    <n v="4.4578896418199419"/>
    <n v="13"/>
    <m/>
    <m/>
    <m/>
    <x v="2"/>
    <m/>
  </r>
  <r>
    <x v="3"/>
    <n v="400298"/>
    <x v="449"/>
    <x v="2"/>
    <x v="8"/>
    <x v="9"/>
    <x v="46"/>
    <x v="4"/>
    <m/>
    <n v="298"/>
    <x v="1"/>
    <n v="2"/>
    <x v="20"/>
    <n v="5"/>
    <n v="40"/>
    <m/>
    <n v="67"/>
    <n v="4"/>
    <n v="5"/>
    <m/>
    <s v="V"/>
    <m/>
    <n v="187.81818181818181"/>
    <n v="0.35672797676669893"/>
    <n v="4.3567279767666989"/>
    <n v="13"/>
    <m/>
    <m/>
    <m/>
    <x v="2"/>
    <m/>
  </r>
  <r>
    <x v="3"/>
    <n v="400298"/>
    <x v="449"/>
    <x v="2"/>
    <x v="8"/>
    <x v="9"/>
    <x v="46"/>
    <x v="4"/>
    <m/>
    <m/>
    <x v="2"/>
    <n v="2"/>
    <x v="20"/>
    <n v="5"/>
    <n v="44"/>
    <n v="196"/>
    <n v="144"/>
    <n v="5"/>
    <n v="5"/>
    <m/>
    <s v="V"/>
    <m/>
    <n v="187.81818181818181"/>
    <n v="0.76669893514036791"/>
    <n v="4.7666989351403677"/>
    <n v="14"/>
    <m/>
    <m/>
    <m/>
    <x v="2"/>
    <m/>
  </r>
  <r>
    <x v="3"/>
    <n v="400298"/>
    <x v="449"/>
    <x v="2"/>
    <x v="8"/>
    <x v="9"/>
    <x v="46"/>
    <x v="4"/>
    <m/>
    <m/>
    <x v="3"/>
    <n v="2"/>
    <x v="20"/>
    <n v="5"/>
    <n v="41"/>
    <n v="173"/>
    <n v="134"/>
    <n v="4"/>
    <n v="5"/>
    <m/>
    <s v="V"/>
    <m/>
    <n v="187.81818181818181"/>
    <n v="0.71345595353339786"/>
    <n v="4.7134559535333977"/>
    <n v="13"/>
    <m/>
    <m/>
    <m/>
    <x v="2"/>
    <m/>
  </r>
  <r>
    <x v="3"/>
    <n v="400298"/>
    <x v="449"/>
    <x v="2"/>
    <x v="8"/>
    <x v="9"/>
    <x v="46"/>
    <x v="4"/>
    <m/>
    <m/>
    <x v="4"/>
    <n v="3"/>
    <x v="19"/>
    <n v="6"/>
    <n v="44"/>
    <n v="196"/>
    <n v="148"/>
    <n v="4"/>
    <n v="6"/>
    <m/>
    <s v="V"/>
    <m/>
    <n v="203.25"/>
    <n v="0.72816728167281675"/>
    <n v="5.7281672816728166"/>
    <n v="15"/>
    <m/>
    <m/>
    <m/>
    <x v="2"/>
    <m/>
  </r>
  <r>
    <x v="3"/>
    <n v="400346"/>
    <x v="677"/>
    <x v="2"/>
    <x v="8"/>
    <x v="9"/>
    <x v="46"/>
    <x v="4"/>
    <m/>
    <n v="346"/>
    <x v="1"/>
    <n v="2"/>
    <x v="20"/>
    <n v="5"/>
    <n v="42"/>
    <m/>
    <n v="142"/>
    <n v="4"/>
    <n v="5"/>
    <m/>
    <s v="V"/>
    <m/>
    <n v="187.81818181818181"/>
    <n v="0.75605033881897388"/>
    <n v="4.7560503388189739"/>
    <n v="13"/>
    <m/>
    <m/>
    <m/>
    <x v="2"/>
    <m/>
  </r>
  <r>
    <x v="3"/>
    <n v="400346"/>
    <x v="677"/>
    <x v="2"/>
    <x v="8"/>
    <x v="9"/>
    <x v="46"/>
    <x v="4"/>
    <m/>
    <m/>
    <x v="2"/>
    <n v="2"/>
    <x v="19"/>
    <n v="6"/>
    <n v="45"/>
    <n v="201"/>
    <n v="36"/>
    <n v="4"/>
    <n v="5"/>
    <m/>
    <s v="V"/>
    <m/>
    <n v="203.25"/>
    <n v="0.17712177121771217"/>
    <n v="5.1771217712177124"/>
    <n v="14"/>
    <m/>
    <m/>
    <m/>
    <x v="2"/>
    <m/>
  </r>
  <r>
    <x v="3"/>
    <n v="400346"/>
    <x v="677"/>
    <x v="2"/>
    <x v="8"/>
    <x v="9"/>
    <x v="46"/>
    <x v="4"/>
    <m/>
    <m/>
    <x v="3"/>
    <n v="2"/>
    <x v="20"/>
    <n v="5"/>
    <n v="53"/>
    <n v="211"/>
    <n v="187"/>
    <n v="4"/>
    <n v="6"/>
    <m/>
    <s v="V"/>
    <m/>
    <n v="187.81818181818181"/>
    <n v="0.99564375605033884"/>
    <n v="4.9956437560503391"/>
    <n v="14"/>
    <m/>
    <m/>
    <m/>
    <x v="2"/>
    <m/>
  </r>
  <r>
    <x v="3"/>
    <n v="400346"/>
    <x v="677"/>
    <x v="2"/>
    <x v="8"/>
    <x v="9"/>
    <x v="46"/>
    <x v="4"/>
    <m/>
    <m/>
    <x v="4"/>
    <n v="2"/>
    <x v="20"/>
    <n v="5"/>
    <n v="42"/>
    <n v="170"/>
    <n v="65"/>
    <n v="4"/>
    <n v="5"/>
    <m/>
    <s v="V"/>
    <m/>
    <n v="187.81818181818181"/>
    <n v="0.34607938044530495"/>
    <n v="4.3460793804453051"/>
    <n v="13"/>
    <m/>
    <m/>
    <m/>
    <x v="2"/>
    <m/>
  </r>
  <r>
    <x v="3"/>
    <n v="400355"/>
    <x v="678"/>
    <x v="2"/>
    <x v="8"/>
    <x v="9"/>
    <x v="46"/>
    <x v="4"/>
    <m/>
    <n v="355"/>
    <x v="1"/>
    <n v="2"/>
    <x v="20"/>
    <n v="5"/>
    <n v="43"/>
    <m/>
    <n v="138"/>
    <n v="3"/>
    <n v="5"/>
    <m/>
    <s v="V"/>
    <m/>
    <n v="187.81818181818181"/>
    <n v="0.73475314617618592"/>
    <n v="4.7347531461761863"/>
    <n v="12"/>
    <m/>
    <m/>
    <m/>
    <x v="2"/>
    <m/>
  </r>
  <r>
    <x v="3"/>
    <n v="400355"/>
    <x v="678"/>
    <x v="2"/>
    <x v="8"/>
    <x v="9"/>
    <x v="46"/>
    <x v="4"/>
    <m/>
    <m/>
    <x v="2"/>
    <n v="2"/>
    <x v="20"/>
    <n v="5"/>
    <n v="45"/>
    <n v="185"/>
    <n v="164"/>
    <n v="5"/>
    <n v="4"/>
    <m/>
    <s v="V"/>
    <m/>
    <n v="187.81818181818181"/>
    <n v="0.8731848983543079"/>
    <n v="4.8731848983543076"/>
    <n v="13"/>
    <m/>
    <m/>
    <m/>
    <x v="2"/>
    <m/>
  </r>
  <r>
    <x v="3"/>
    <n v="400355"/>
    <x v="678"/>
    <x v="2"/>
    <x v="8"/>
    <x v="9"/>
    <x v="46"/>
    <x v="4"/>
    <m/>
    <m/>
    <x v="3"/>
    <n v="2"/>
    <x v="20"/>
    <n v="5"/>
    <n v="51"/>
    <n v="224"/>
    <n v="175"/>
    <n v="5"/>
    <n v="5"/>
    <m/>
    <s v="V"/>
    <m/>
    <n v="187.81818181818181"/>
    <n v="0.93175217812197486"/>
    <n v="4.9317521781219753"/>
    <n v="14"/>
    <m/>
    <m/>
    <m/>
    <x v="2"/>
    <m/>
  </r>
  <r>
    <x v="3"/>
    <n v="400355"/>
    <x v="678"/>
    <x v="2"/>
    <x v="8"/>
    <x v="9"/>
    <x v="46"/>
    <x v="4"/>
    <m/>
    <m/>
    <x v="4"/>
    <n v="2"/>
    <x v="20"/>
    <n v="5"/>
    <n v="48"/>
    <n v="183"/>
    <n v="175"/>
    <n v="4"/>
    <n v="5"/>
    <m/>
    <s v="V"/>
    <m/>
    <n v="187.81818181818181"/>
    <n v="0.93175217812197486"/>
    <n v="4.9317521781219753"/>
    <n v="13"/>
    <m/>
    <m/>
    <m/>
    <x v="2"/>
    <m/>
  </r>
  <r>
    <x v="3"/>
    <n v="400291"/>
    <x v="451"/>
    <x v="2"/>
    <x v="8"/>
    <x v="9"/>
    <x v="47"/>
    <x v="4"/>
    <m/>
    <n v="291"/>
    <x v="1"/>
    <n v="2"/>
    <x v="19"/>
    <n v="6"/>
    <n v="53"/>
    <m/>
    <n v="107"/>
    <n v="5"/>
    <n v="6"/>
    <m/>
    <s v="V"/>
    <m/>
    <n v="203.25"/>
    <n v="0.5264452644526445"/>
    <n v="5.5264452644526445"/>
    <n v="16"/>
    <m/>
    <m/>
    <m/>
    <x v="2"/>
    <m/>
  </r>
  <r>
    <x v="3"/>
    <n v="400291"/>
    <x v="451"/>
    <x v="2"/>
    <x v="8"/>
    <x v="9"/>
    <x v="47"/>
    <x v="4"/>
    <m/>
    <m/>
    <x v="2"/>
    <n v="3"/>
    <x v="19"/>
    <n v="6"/>
    <n v="47"/>
    <n v="185"/>
    <n v="141"/>
    <n v="5"/>
    <n v="6"/>
    <m/>
    <s v="V"/>
    <m/>
    <n v="203.25"/>
    <n v="0.69372693726937273"/>
    <n v="5.6937269372693731"/>
    <n v="16"/>
    <m/>
    <m/>
    <m/>
    <x v="2"/>
    <m/>
  </r>
  <r>
    <x v="3"/>
    <n v="400291"/>
    <x v="451"/>
    <x v="2"/>
    <x v="8"/>
    <x v="9"/>
    <x v="47"/>
    <x v="4"/>
    <m/>
    <m/>
    <x v="3"/>
    <n v="2"/>
    <x v="19"/>
    <n v="6"/>
    <n v="46"/>
    <n v="179"/>
    <n v="165"/>
    <n v="4"/>
    <n v="6"/>
    <m/>
    <s v="V"/>
    <m/>
    <n v="203.25"/>
    <n v="0.81180811808118081"/>
    <n v="5.8118081180811805"/>
    <n v="15"/>
    <m/>
    <m/>
    <m/>
    <x v="2"/>
    <m/>
  </r>
  <r>
    <x v="3"/>
    <n v="400291"/>
    <x v="451"/>
    <x v="2"/>
    <x v="8"/>
    <x v="9"/>
    <x v="47"/>
    <x v="4"/>
    <m/>
    <m/>
    <x v="4"/>
    <n v="2"/>
    <x v="19"/>
    <n v="6"/>
    <n v="46"/>
    <n v="172"/>
    <n v="109"/>
    <n v="4"/>
    <n v="6"/>
    <m/>
    <s v="V"/>
    <m/>
    <n v="203.25"/>
    <n v="0.53628536285362849"/>
    <n v="5.5362853628536284"/>
    <n v="15"/>
    <m/>
    <m/>
    <m/>
    <x v="2"/>
    <m/>
  </r>
  <r>
    <x v="3"/>
    <n v="400317"/>
    <x v="376"/>
    <x v="2"/>
    <x v="8"/>
    <x v="9"/>
    <x v="47"/>
    <x v="4"/>
    <m/>
    <n v="317"/>
    <x v="1"/>
    <n v="2"/>
    <x v="19"/>
    <n v="6"/>
    <n v="62"/>
    <m/>
    <n v="86"/>
    <n v="4"/>
    <n v="6"/>
    <m/>
    <s v="V"/>
    <m/>
    <n v="203.25"/>
    <n v="0.42312423124231241"/>
    <n v="5.423124231242312"/>
    <n v="15"/>
    <m/>
    <m/>
    <m/>
    <x v="2"/>
    <m/>
  </r>
  <r>
    <x v="3"/>
    <n v="400317"/>
    <x v="376"/>
    <x v="2"/>
    <x v="8"/>
    <x v="9"/>
    <x v="47"/>
    <x v="4"/>
    <m/>
    <m/>
    <x v="2"/>
    <n v="2"/>
    <x v="19"/>
    <n v="6"/>
    <n v="55"/>
    <n v="204"/>
    <n v="156"/>
    <n v="4"/>
    <n v="7"/>
    <m/>
    <s v="V"/>
    <m/>
    <n v="203.25"/>
    <n v="0.76752767527675281"/>
    <n v="5.767527675276753"/>
    <n v="16"/>
    <m/>
    <m/>
    <m/>
    <x v="2"/>
    <m/>
  </r>
  <r>
    <x v="3"/>
    <n v="400317"/>
    <x v="376"/>
    <x v="2"/>
    <x v="8"/>
    <x v="9"/>
    <x v="47"/>
    <x v="4"/>
    <m/>
    <m/>
    <x v="3"/>
    <n v="2"/>
    <x v="19"/>
    <n v="6"/>
    <n v="60"/>
    <n v="190"/>
    <n v="173"/>
    <n v="4"/>
    <n v="6"/>
    <m/>
    <s v="V"/>
    <m/>
    <n v="203.25"/>
    <n v="0.85116851168511687"/>
    <n v="5.8511685116851169"/>
    <n v="15"/>
    <m/>
    <m/>
    <m/>
    <x v="2"/>
    <m/>
  </r>
  <r>
    <x v="3"/>
    <n v="400317"/>
    <x v="376"/>
    <x v="2"/>
    <x v="8"/>
    <x v="9"/>
    <x v="47"/>
    <x v="4"/>
    <m/>
    <m/>
    <x v="4"/>
    <n v="3"/>
    <x v="16"/>
    <n v="7"/>
    <n v="58"/>
    <n v="214"/>
    <n v="50"/>
    <n v="5"/>
    <n v="6"/>
    <m/>
    <s v="V"/>
    <m/>
    <n v="230.16666666666666"/>
    <n v="0.21723388848660391"/>
    <n v="6.2172338884866036"/>
    <n v="17"/>
    <m/>
    <m/>
    <m/>
    <x v="2"/>
    <m/>
  </r>
  <r>
    <x v="3"/>
    <n v="400356"/>
    <x v="679"/>
    <x v="2"/>
    <x v="8"/>
    <x v="9"/>
    <x v="47"/>
    <x v="4"/>
    <m/>
    <n v="356"/>
    <x v="1"/>
    <n v="3"/>
    <x v="19"/>
    <n v="6"/>
    <n v="50"/>
    <n v="163"/>
    <n v="147"/>
    <n v="4"/>
    <n v="6"/>
    <m/>
    <s v="V"/>
    <m/>
    <n v="203.25"/>
    <n v="0.7232472324723247"/>
    <n v="5.7232472324723247"/>
    <n v="15"/>
    <m/>
    <m/>
    <m/>
    <x v="2"/>
    <m/>
  </r>
  <r>
    <x v="3"/>
    <n v="400356"/>
    <x v="679"/>
    <x v="2"/>
    <x v="8"/>
    <x v="9"/>
    <x v="47"/>
    <x v="4"/>
    <m/>
    <m/>
    <x v="2"/>
    <n v="2"/>
    <x v="19"/>
    <n v="7"/>
    <n v="60"/>
    <n v="194"/>
    <n v="38"/>
    <n v="4"/>
    <n v="7"/>
    <m/>
    <s v="V"/>
    <m/>
    <n v="203.25"/>
    <n v="0.18696186961869618"/>
    <n v="5.1869618696186963"/>
    <n v="16"/>
    <m/>
    <m/>
    <m/>
    <x v="2"/>
    <m/>
  </r>
  <r>
    <x v="3"/>
    <n v="400356"/>
    <x v="679"/>
    <x v="2"/>
    <x v="8"/>
    <x v="9"/>
    <x v="47"/>
    <x v="4"/>
    <m/>
    <m/>
    <x v="3"/>
    <n v="2"/>
    <x v="19"/>
    <n v="7"/>
    <n v="50"/>
    <n v="189"/>
    <n v="37"/>
    <n v="4"/>
    <n v="6"/>
    <m/>
    <s v="V"/>
    <m/>
    <n v="203.25"/>
    <n v="0.18204182041820419"/>
    <n v="5.1820418204182044"/>
    <n v="15"/>
    <m/>
    <m/>
    <m/>
    <x v="2"/>
    <m/>
  </r>
  <r>
    <x v="3"/>
    <n v="400356"/>
    <x v="679"/>
    <x v="2"/>
    <x v="8"/>
    <x v="9"/>
    <x v="47"/>
    <x v="4"/>
    <m/>
    <m/>
    <x v="4"/>
    <n v="3"/>
    <x v="19"/>
    <n v="6"/>
    <n v="55"/>
    <n v="193"/>
    <n v="147"/>
    <n v="4"/>
    <n v="6"/>
    <m/>
    <s v="V"/>
    <m/>
    <n v="203.25"/>
    <n v="0.7232472324723247"/>
    <n v="5.7232472324723247"/>
    <n v="15"/>
    <m/>
    <m/>
    <m/>
    <x v="2"/>
    <m/>
  </r>
  <r>
    <x v="3"/>
    <n v="400293"/>
    <x v="335"/>
    <x v="2"/>
    <x v="8"/>
    <x v="9"/>
    <x v="48"/>
    <x v="4"/>
    <m/>
    <n v="293"/>
    <x v="1"/>
    <n v="3"/>
    <x v="16"/>
    <n v="7"/>
    <n v="70"/>
    <m/>
    <n v="211"/>
    <n v="3"/>
    <n v="9"/>
    <m/>
    <s v="V"/>
    <m/>
    <n v="230.16666666666666"/>
    <n v="0.91672700941346852"/>
    <n v="6.916727009413469"/>
    <n v="18"/>
    <m/>
    <m/>
    <m/>
    <x v="2"/>
    <m/>
  </r>
  <r>
    <x v="3"/>
    <n v="400293"/>
    <x v="335"/>
    <x v="2"/>
    <x v="8"/>
    <x v="9"/>
    <x v="48"/>
    <x v="4"/>
    <m/>
    <m/>
    <x v="2"/>
    <n v="3"/>
    <x v="15"/>
    <n v="8"/>
    <n v="68"/>
    <n v="223"/>
    <n v="57"/>
    <n v="6"/>
    <n v="7"/>
    <m/>
    <s v="V"/>
    <m/>
    <n v="254.14285714285714"/>
    <n v="0.22428330522765599"/>
    <n v="7.2242833052276563"/>
    <n v="20"/>
    <m/>
    <m/>
    <m/>
    <x v="2"/>
    <m/>
  </r>
  <r>
    <x v="3"/>
    <n v="400293"/>
    <x v="335"/>
    <x v="2"/>
    <x v="8"/>
    <x v="9"/>
    <x v="48"/>
    <x v="4"/>
    <m/>
    <m/>
    <x v="3"/>
    <n v="3"/>
    <x v="15"/>
    <n v="8"/>
    <n v="73"/>
    <n v="219"/>
    <n v="84"/>
    <n v="5"/>
    <n v="8"/>
    <m/>
    <s v="V"/>
    <m/>
    <n v="254.14285714285714"/>
    <n v="0.33052276559865096"/>
    <n v="7.3305227655986513"/>
    <n v="20"/>
    <m/>
    <m/>
    <m/>
    <x v="2"/>
    <m/>
  </r>
  <r>
    <x v="3"/>
    <n v="400293"/>
    <x v="335"/>
    <x v="2"/>
    <x v="8"/>
    <x v="9"/>
    <x v="48"/>
    <x v="4"/>
    <m/>
    <m/>
    <x v="4"/>
    <n v="4"/>
    <x v="16"/>
    <n v="7"/>
    <n v="60"/>
    <n v="205"/>
    <n v="185"/>
    <n v="5"/>
    <n v="8"/>
    <m/>
    <s v="V"/>
    <m/>
    <n v="230.16666666666666"/>
    <n v="0.80376538740043446"/>
    <n v="6.8037653874004347"/>
    <n v="19"/>
    <m/>
    <m/>
    <m/>
    <x v="2"/>
    <m/>
  </r>
  <r>
    <x v="3"/>
    <n v="400311"/>
    <x v="359"/>
    <x v="2"/>
    <x v="8"/>
    <x v="9"/>
    <x v="48"/>
    <x v="4"/>
    <m/>
    <n v="311"/>
    <x v="1"/>
    <n v="2"/>
    <x v="16"/>
    <n v="7"/>
    <n v="73"/>
    <m/>
    <n v="158"/>
    <n v="5"/>
    <n v="7"/>
    <m/>
    <s v="V"/>
    <m/>
    <n v="230.16666666666666"/>
    <n v="0.68645908761766838"/>
    <n v="6.6864590876176688"/>
    <n v="18"/>
    <m/>
    <m/>
    <m/>
    <x v="2"/>
    <m/>
  </r>
  <r>
    <x v="3"/>
    <n v="400311"/>
    <x v="359"/>
    <x v="2"/>
    <x v="8"/>
    <x v="9"/>
    <x v="48"/>
    <x v="4"/>
    <m/>
    <m/>
    <x v="2"/>
    <n v="2"/>
    <x v="16"/>
    <n v="7"/>
    <n v="60"/>
    <n v="200"/>
    <n v="174"/>
    <n v="5"/>
    <n v="6"/>
    <m/>
    <s v="V"/>
    <m/>
    <n v="230.16666666666666"/>
    <n v="0.75597393193338169"/>
    <n v="6.755973931933382"/>
    <n v="17"/>
    <m/>
    <m/>
    <m/>
    <x v="2"/>
    <m/>
  </r>
  <r>
    <x v="3"/>
    <n v="400311"/>
    <x v="359"/>
    <x v="2"/>
    <x v="8"/>
    <x v="9"/>
    <x v="48"/>
    <x v="4"/>
    <m/>
    <m/>
    <x v="3"/>
    <n v="2"/>
    <x v="16"/>
    <n v="7"/>
    <n v="74"/>
    <n v="205"/>
    <n v="170"/>
    <n v="6"/>
    <n v="7"/>
    <m/>
    <s v="V"/>
    <m/>
    <n v="230.16666666666666"/>
    <n v="0.73859522085445328"/>
    <n v="6.7385952208544531"/>
    <n v="19"/>
    <m/>
    <m/>
    <m/>
    <x v="2"/>
    <m/>
  </r>
  <r>
    <x v="3"/>
    <n v="400311"/>
    <x v="359"/>
    <x v="2"/>
    <x v="8"/>
    <x v="9"/>
    <x v="48"/>
    <x v="4"/>
    <m/>
    <m/>
    <x v="4"/>
    <n v="2"/>
    <x v="16"/>
    <n v="7"/>
    <n v="70"/>
    <n v="214"/>
    <n v="192"/>
    <n v="6"/>
    <n v="7"/>
    <m/>
    <s v="V"/>
    <m/>
    <n v="230.16666666666666"/>
    <n v="0.83417813178855904"/>
    <n v="6.8341781317885593"/>
    <n v="19"/>
    <m/>
    <m/>
    <m/>
    <x v="2"/>
    <m/>
  </r>
  <r>
    <x v="3"/>
    <n v="400345"/>
    <x v="680"/>
    <x v="2"/>
    <x v="8"/>
    <x v="9"/>
    <x v="48"/>
    <x v="4"/>
    <m/>
    <n v="345"/>
    <x v="1"/>
    <n v="3"/>
    <x v="15"/>
    <n v="8"/>
    <n v="62"/>
    <m/>
    <n v="80"/>
    <n v="6"/>
    <n v="7"/>
    <m/>
    <s v="V"/>
    <m/>
    <n v="254.14285714285714"/>
    <n v="0.31478358628442948"/>
    <n v="7.3147835862844293"/>
    <n v="20"/>
    <m/>
    <m/>
    <m/>
    <x v="2"/>
    <m/>
  </r>
  <r>
    <x v="3"/>
    <n v="400345"/>
    <x v="680"/>
    <x v="2"/>
    <x v="8"/>
    <x v="9"/>
    <x v="48"/>
    <x v="4"/>
    <m/>
    <m/>
    <x v="2"/>
    <n v="2"/>
    <x v="16"/>
    <n v="7"/>
    <n v="60"/>
    <n v="185"/>
    <n v="161"/>
    <n v="6"/>
    <n v="7"/>
    <m/>
    <s v="V"/>
    <m/>
    <n v="230.16666666666666"/>
    <n v="0.69949312092686466"/>
    <n v="6.6994931209268644"/>
    <n v="19"/>
    <m/>
    <m/>
    <m/>
    <x v="2"/>
    <m/>
  </r>
  <r>
    <x v="3"/>
    <n v="400345"/>
    <x v="680"/>
    <x v="2"/>
    <x v="8"/>
    <x v="9"/>
    <x v="48"/>
    <x v="4"/>
    <m/>
    <m/>
    <x v="3"/>
    <n v="4"/>
    <x v="16"/>
    <n v="7"/>
    <n v="63"/>
    <n v="208"/>
    <n v="152"/>
    <n v="5"/>
    <n v="7"/>
    <m/>
    <s v="V"/>
    <m/>
    <n v="230.16666666666666"/>
    <n v="0.66039102099927594"/>
    <n v="6.6603910209992758"/>
    <n v="18"/>
    <m/>
    <m/>
    <m/>
    <x v="2"/>
    <m/>
  </r>
  <r>
    <x v="3"/>
    <n v="400345"/>
    <x v="680"/>
    <x v="2"/>
    <x v="8"/>
    <x v="9"/>
    <x v="48"/>
    <x v="4"/>
    <m/>
    <m/>
    <x v="4"/>
    <n v="2"/>
    <x v="16"/>
    <n v="7"/>
    <n v="64"/>
    <n v="195"/>
    <n v="176"/>
    <n v="6"/>
    <n v="8"/>
    <m/>
    <s v="V"/>
    <m/>
    <n v="230.16666666666666"/>
    <n v="0.76466328747284584"/>
    <n v="6.7646632874728461"/>
    <n v="20"/>
    <m/>
    <m/>
    <m/>
    <x v="2"/>
    <m/>
  </r>
  <r>
    <x v="3"/>
    <n v="400316"/>
    <x v="251"/>
    <x v="2"/>
    <x v="8"/>
    <x v="9"/>
    <x v="49"/>
    <x v="4"/>
    <m/>
    <n v="316"/>
    <x v="1"/>
    <n v="2"/>
    <x v="15"/>
    <n v="8"/>
    <n v="69"/>
    <m/>
    <n v="225"/>
    <n v="5"/>
    <n v="9"/>
    <m/>
    <s v="V"/>
    <m/>
    <n v="254.14285714285714"/>
    <n v="0.88532883642495785"/>
    <n v="7.8853288364249581"/>
    <n v="21"/>
    <m/>
    <m/>
    <m/>
    <x v="2"/>
    <m/>
  </r>
  <r>
    <x v="3"/>
    <n v="400316"/>
    <x v="251"/>
    <x v="2"/>
    <x v="8"/>
    <x v="9"/>
    <x v="49"/>
    <x v="4"/>
    <m/>
    <m/>
    <x v="2"/>
    <n v="2"/>
    <x v="15"/>
    <n v="8"/>
    <n v="61"/>
    <n v="226"/>
    <n v="69"/>
    <n v="5"/>
    <n v="8"/>
    <m/>
    <s v="V"/>
    <m/>
    <n v="254.14285714285714"/>
    <n v="0.27150084317032042"/>
    <n v="7.2715008431703207"/>
    <n v="20"/>
    <m/>
    <m/>
    <m/>
    <x v="2"/>
    <m/>
  </r>
  <r>
    <x v="3"/>
    <n v="400316"/>
    <x v="251"/>
    <x v="2"/>
    <x v="8"/>
    <x v="9"/>
    <x v="49"/>
    <x v="4"/>
    <m/>
    <m/>
    <x v="3"/>
    <n v="4"/>
    <x v="15"/>
    <n v="8"/>
    <n v="75"/>
    <n v="231"/>
    <n v="122"/>
    <n v="5"/>
    <n v="8"/>
    <m/>
    <s v="V"/>
    <m/>
    <n v="254.14285714285714"/>
    <n v="0.48004496908375494"/>
    <n v="7.4800449690837549"/>
    <n v="20"/>
    <m/>
    <m/>
    <m/>
    <x v="2"/>
    <m/>
  </r>
  <r>
    <x v="3"/>
    <n v="400316"/>
    <x v="251"/>
    <x v="2"/>
    <x v="8"/>
    <x v="9"/>
    <x v="49"/>
    <x v="4"/>
    <m/>
    <m/>
    <x v="4"/>
    <n v="3"/>
    <x v="15"/>
    <n v="8"/>
    <n v="76"/>
    <n v="239"/>
    <n v="168"/>
    <n v="5"/>
    <n v="9"/>
    <m/>
    <s v="V"/>
    <m/>
    <n v="254.14285714285714"/>
    <n v="0.66104553119730192"/>
    <n v="7.6610455311973018"/>
    <n v="21"/>
    <m/>
    <m/>
    <m/>
    <x v="2"/>
    <m/>
  </r>
  <r>
    <x v="3"/>
    <n v="400322"/>
    <x v="294"/>
    <x v="2"/>
    <x v="8"/>
    <x v="9"/>
    <x v="49"/>
    <x v="4"/>
    <m/>
    <n v="322"/>
    <x v="1"/>
    <n v="2"/>
    <x v="15"/>
    <n v="8"/>
    <n v="72"/>
    <m/>
    <n v="160"/>
    <n v="5"/>
    <n v="8"/>
    <m/>
    <s v="V"/>
    <m/>
    <n v="254.14285714285714"/>
    <n v="0.62956717256885897"/>
    <n v="7.6295671725688585"/>
    <n v="20"/>
    <m/>
    <m/>
    <m/>
    <x v="2"/>
    <m/>
  </r>
  <r>
    <x v="3"/>
    <n v="400322"/>
    <x v="294"/>
    <x v="2"/>
    <x v="8"/>
    <x v="9"/>
    <x v="49"/>
    <x v="4"/>
    <m/>
    <m/>
    <x v="2"/>
    <n v="2"/>
    <x v="15"/>
    <n v="9"/>
    <n v="68"/>
    <n v="215"/>
    <n v="55"/>
    <n v="6"/>
    <n v="8"/>
    <m/>
    <s v="V"/>
    <m/>
    <n v="254.14285714285714"/>
    <n v="0.21641371557054526"/>
    <n v="7.2164137155705452"/>
    <n v="21"/>
    <m/>
    <m/>
    <m/>
    <x v="2"/>
    <m/>
  </r>
  <r>
    <x v="3"/>
    <n v="400322"/>
    <x v="294"/>
    <x v="2"/>
    <x v="8"/>
    <x v="9"/>
    <x v="49"/>
    <x v="4"/>
    <m/>
    <m/>
    <x v="3"/>
    <n v="2"/>
    <x v="15"/>
    <n v="8"/>
    <n v="75"/>
    <n v="228"/>
    <n v="161"/>
    <n v="6"/>
    <n v="7"/>
    <m/>
    <s v="V"/>
    <m/>
    <n v="254.14285714285714"/>
    <n v="0.63350196739741427"/>
    <n v="7.6335019673974145"/>
    <n v="20"/>
    <m/>
    <m/>
    <m/>
    <x v="2"/>
    <m/>
  </r>
  <r>
    <x v="3"/>
    <n v="400322"/>
    <x v="294"/>
    <x v="2"/>
    <x v="8"/>
    <x v="9"/>
    <x v="49"/>
    <x v="4"/>
    <m/>
    <m/>
    <x v="4"/>
    <n v="2"/>
    <x v="15"/>
    <n v="8"/>
    <n v="85"/>
    <n v="247"/>
    <n v="132"/>
    <n v="6"/>
    <n v="7"/>
    <m/>
    <s v="V"/>
    <m/>
    <n v="254.14285714285714"/>
    <n v="0.51939291736930859"/>
    <n v="7.5193929173693084"/>
    <n v="20"/>
    <m/>
    <m/>
    <m/>
    <x v="2"/>
    <m/>
  </r>
  <r>
    <x v="3"/>
    <n v="400336"/>
    <x v="681"/>
    <x v="2"/>
    <x v="8"/>
    <x v="9"/>
    <x v="49"/>
    <x v="4"/>
    <m/>
    <n v="336"/>
    <x v="1"/>
    <n v="2"/>
    <x v="15"/>
    <n v="9"/>
    <n v="70"/>
    <m/>
    <n v="27"/>
    <n v="5"/>
    <n v="9"/>
    <m/>
    <s v="V"/>
    <m/>
    <n v="254.14285714285714"/>
    <n v="0.10623946037099494"/>
    <n v="7.1062394603709951"/>
    <n v="21"/>
    <m/>
    <m/>
    <m/>
    <x v="2"/>
    <m/>
  </r>
  <r>
    <x v="3"/>
    <n v="400336"/>
    <x v="681"/>
    <x v="2"/>
    <x v="8"/>
    <x v="9"/>
    <x v="49"/>
    <x v="4"/>
    <m/>
    <m/>
    <x v="2"/>
    <n v="2"/>
    <x v="15"/>
    <n v="8"/>
    <n v="65"/>
    <n v="207"/>
    <n v="186"/>
    <n v="5"/>
    <n v="9"/>
    <m/>
    <s v="V"/>
    <m/>
    <n v="254.14285714285714"/>
    <n v="0.73187183811129852"/>
    <n v="7.7318718381112985"/>
    <n v="21"/>
    <m/>
    <m/>
    <m/>
    <x v="2"/>
    <m/>
  </r>
  <r>
    <x v="3"/>
    <n v="400336"/>
    <x v="681"/>
    <x v="2"/>
    <x v="8"/>
    <x v="9"/>
    <x v="49"/>
    <x v="4"/>
    <m/>
    <m/>
    <x v="3"/>
    <n v="2"/>
    <x v="15"/>
    <n v="8"/>
    <n v="66"/>
    <n v="227"/>
    <n v="154"/>
    <n v="4"/>
    <n v="9"/>
    <m/>
    <s v="V"/>
    <m/>
    <n v="254.14285714285714"/>
    <n v="0.60595840359752673"/>
    <n v="7.6059584035975263"/>
    <n v="20"/>
    <m/>
    <m/>
    <m/>
    <x v="2"/>
    <m/>
  </r>
  <r>
    <x v="3"/>
    <n v="400336"/>
    <x v="681"/>
    <x v="2"/>
    <x v="8"/>
    <x v="9"/>
    <x v="49"/>
    <x v="4"/>
    <m/>
    <m/>
    <x v="4"/>
    <n v="1"/>
    <x v="15"/>
    <n v="8"/>
    <n v="80"/>
    <n v="240"/>
    <n v="185"/>
    <n v="6"/>
    <n v="8"/>
    <m/>
    <s v="V"/>
    <m/>
    <n v="254.14285714285714"/>
    <n v="0.72793704328274311"/>
    <n v="7.7279370432827434"/>
    <n v="21"/>
    <m/>
    <m/>
    <m/>
    <x v="2"/>
    <m/>
  </r>
  <r>
    <x v="3"/>
    <n v="400289"/>
    <x v="276"/>
    <x v="2"/>
    <x v="8"/>
    <x v="9"/>
    <x v="50"/>
    <x v="4"/>
    <m/>
    <n v="289"/>
    <x v="1"/>
    <n v="2"/>
    <x v="11"/>
    <n v="9"/>
    <n v="97"/>
    <m/>
    <n v="229"/>
    <n v="5"/>
    <n v="11"/>
    <m/>
    <s v="E"/>
    <m/>
    <n v="247"/>
    <n v="0.92712550607287447"/>
    <n v="8.9271255060728745"/>
    <n v="24"/>
    <m/>
    <m/>
    <m/>
    <x v="2"/>
    <m/>
  </r>
  <r>
    <x v="3"/>
    <n v="400289"/>
    <x v="276"/>
    <x v="2"/>
    <x v="8"/>
    <x v="9"/>
    <x v="50"/>
    <x v="4"/>
    <m/>
    <m/>
    <x v="2"/>
    <n v="2"/>
    <x v="11"/>
    <n v="9"/>
    <n v="85"/>
    <n v="256"/>
    <n v="204"/>
    <n v="4"/>
    <n v="9"/>
    <m/>
    <s v="V"/>
    <m/>
    <n v="247"/>
    <n v="0.82591093117408909"/>
    <n v="8.8259109311740893"/>
    <n v="21"/>
    <m/>
    <m/>
    <m/>
    <x v="2"/>
    <m/>
  </r>
  <r>
    <x v="3"/>
    <n v="400289"/>
    <x v="276"/>
    <x v="2"/>
    <x v="8"/>
    <x v="9"/>
    <x v="50"/>
    <x v="4"/>
    <m/>
    <m/>
    <x v="3"/>
    <n v="2"/>
    <x v="11"/>
    <n v="9"/>
    <n v="90"/>
    <n v="250"/>
    <n v="57"/>
    <n v="5"/>
    <n v="8"/>
    <m/>
    <s v="V"/>
    <m/>
    <n v="247"/>
    <n v="0.23076923076923078"/>
    <n v="8.2307692307692299"/>
    <n v="21"/>
    <m/>
    <m/>
    <m/>
    <x v="2"/>
    <m/>
  </r>
  <r>
    <x v="3"/>
    <n v="400289"/>
    <x v="276"/>
    <x v="2"/>
    <x v="8"/>
    <x v="9"/>
    <x v="50"/>
    <x v="4"/>
    <m/>
    <m/>
    <x v="4"/>
    <n v="2"/>
    <x v="12"/>
    <n v="10"/>
    <n v="90"/>
    <n v="245"/>
    <n v="239"/>
    <n v="5"/>
    <n v="11"/>
    <m/>
    <s v="E"/>
    <m/>
    <n v="262.77777777777777"/>
    <n v="0.90951374207188163"/>
    <n v="9.9095137420718817"/>
    <n v="25"/>
    <m/>
    <m/>
    <m/>
    <x v="2"/>
    <m/>
  </r>
  <r>
    <x v="3"/>
    <n v="400304"/>
    <x v="315"/>
    <x v="2"/>
    <x v="8"/>
    <x v="9"/>
    <x v="50"/>
    <x v="4"/>
    <m/>
    <n v="304"/>
    <x v="1"/>
    <n v="2"/>
    <x v="15"/>
    <n v="9"/>
    <n v="78"/>
    <m/>
    <n v="51"/>
    <n v="5"/>
    <n v="9"/>
    <m/>
    <s v="V"/>
    <m/>
    <n v="254.14285714285714"/>
    <n v="0.20067453625632378"/>
    <n v="7.200674536256324"/>
    <n v="21"/>
    <m/>
    <m/>
    <m/>
    <x v="2"/>
    <m/>
  </r>
  <r>
    <x v="3"/>
    <n v="400304"/>
    <x v="315"/>
    <x v="2"/>
    <x v="8"/>
    <x v="9"/>
    <x v="50"/>
    <x v="4"/>
    <m/>
    <m/>
    <x v="2"/>
    <n v="2"/>
    <x v="11"/>
    <n v="9"/>
    <n v="95"/>
    <n v="225"/>
    <n v="117"/>
    <n v="5"/>
    <n v="12"/>
    <m/>
    <s v="V"/>
    <m/>
    <n v="247"/>
    <n v="0.47368421052631576"/>
    <n v="8.473684210526315"/>
    <n v="25"/>
    <m/>
    <m/>
    <m/>
    <x v="2"/>
    <m/>
  </r>
  <r>
    <x v="3"/>
    <n v="400304"/>
    <x v="315"/>
    <x v="2"/>
    <x v="8"/>
    <x v="9"/>
    <x v="50"/>
    <x v="4"/>
    <m/>
    <m/>
    <x v="3"/>
    <n v="1"/>
    <x v="15"/>
    <n v="8"/>
    <n v="80"/>
    <n v="260"/>
    <n v="197"/>
    <n v="5"/>
    <n v="8"/>
    <m/>
    <s v="V"/>
    <m/>
    <n v="254.14285714285714"/>
    <n v="0.77515458122540759"/>
    <n v="7.7751545812254079"/>
    <n v="20"/>
    <m/>
    <m/>
    <m/>
    <x v="2"/>
    <m/>
  </r>
  <r>
    <x v="3"/>
    <n v="400304"/>
    <x v="315"/>
    <x v="2"/>
    <x v="8"/>
    <x v="9"/>
    <x v="50"/>
    <x v="4"/>
    <m/>
    <m/>
    <x v="4"/>
    <n v="2"/>
    <x v="11"/>
    <n v="9"/>
    <n v="80"/>
    <n v="262"/>
    <n v="66"/>
    <n v="5"/>
    <n v="10"/>
    <m/>
    <s v="V"/>
    <m/>
    <n v="247"/>
    <n v="0.26720647773279355"/>
    <n v="8.2672064777327936"/>
    <n v="23"/>
    <m/>
    <m/>
    <m/>
    <x v="2"/>
    <m/>
  </r>
  <r>
    <x v="3"/>
    <n v="400310"/>
    <x v="475"/>
    <x v="2"/>
    <x v="8"/>
    <x v="9"/>
    <x v="50"/>
    <x v="4"/>
    <m/>
    <n v="310"/>
    <x v="1"/>
    <n v="2"/>
    <x v="11"/>
    <n v="9"/>
    <n v="85"/>
    <m/>
    <n v="123"/>
    <n v="5"/>
    <n v="11"/>
    <m/>
    <s v="V"/>
    <m/>
    <n v="247"/>
    <n v="0.49797570850202427"/>
    <n v="8.4979757085020236"/>
    <n v="24"/>
    <m/>
    <m/>
    <m/>
    <x v="2"/>
    <m/>
  </r>
  <r>
    <x v="3"/>
    <n v="400310"/>
    <x v="475"/>
    <x v="2"/>
    <x v="8"/>
    <x v="9"/>
    <x v="50"/>
    <x v="4"/>
    <m/>
    <m/>
    <x v="2"/>
    <n v="2"/>
    <x v="11"/>
    <n v="9"/>
    <n v="93"/>
    <n v="291"/>
    <n v="149"/>
    <n v="5"/>
    <n v="11"/>
    <m/>
    <s v="V"/>
    <m/>
    <n v="247"/>
    <n v="0.60323886639676116"/>
    <n v="8.6032388663967616"/>
    <n v="24"/>
    <m/>
    <m/>
    <m/>
    <x v="2"/>
    <m/>
  </r>
  <r>
    <x v="3"/>
    <n v="400310"/>
    <x v="475"/>
    <x v="2"/>
    <x v="8"/>
    <x v="9"/>
    <x v="50"/>
    <x v="4"/>
    <m/>
    <m/>
    <x v="3"/>
    <n v="1"/>
    <x v="6"/>
    <n v="11"/>
    <n v="90"/>
    <n v="291"/>
    <n v="105"/>
    <n v="5"/>
    <n v="11"/>
    <m/>
    <s v="E"/>
    <m/>
    <n v="272.69230769230768"/>
    <n v="0.38504936530324402"/>
    <n v="10.385049365303244"/>
    <n v="26"/>
    <m/>
    <m/>
    <m/>
    <x v="2"/>
    <m/>
  </r>
  <r>
    <x v="3"/>
    <n v="400310"/>
    <x v="475"/>
    <x v="2"/>
    <x v="8"/>
    <x v="9"/>
    <x v="50"/>
    <x v="4"/>
    <m/>
    <m/>
    <x v="4"/>
    <n v="2"/>
    <x v="11"/>
    <n v="9"/>
    <n v="75"/>
    <n v="224"/>
    <n v="134"/>
    <n v="5"/>
    <n v="9"/>
    <m/>
    <s v="V"/>
    <m/>
    <n v="247"/>
    <n v="0.54251012145748989"/>
    <n v="8.5425101214574894"/>
    <n v="22"/>
    <m/>
    <m/>
    <m/>
    <x v="2"/>
    <m/>
  </r>
  <r>
    <x v="3"/>
    <n v="400300"/>
    <x v="201"/>
    <x v="2"/>
    <x v="8"/>
    <x v="9"/>
    <x v="51"/>
    <x v="4"/>
    <m/>
    <n v="300"/>
    <x v="1"/>
    <n v="3"/>
    <x v="11"/>
    <n v="9"/>
    <n v="95"/>
    <m/>
    <n v="71"/>
    <n v="5"/>
    <n v="11"/>
    <m/>
    <s v="E"/>
    <m/>
    <n v="247"/>
    <n v="0.2874493927125506"/>
    <n v="8.287449392712551"/>
    <n v="24"/>
    <m/>
    <m/>
    <m/>
    <x v="2"/>
    <m/>
  </r>
  <r>
    <x v="3"/>
    <n v="400300"/>
    <x v="201"/>
    <x v="2"/>
    <x v="8"/>
    <x v="9"/>
    <x v="51"/>
    <x v="4"/>
    <m/>
    <m/>
    <x v="2"/>
    <n v="4"/>
    <x v="12"/>
    <n v="10"/>
    <n v="100"/>
    <n v="266"/>
    <n v="58"/>
    <n v="5"/>
    <n v="10"/>
    <m/>
    <s v="DR"/>
    <m/>
    <n v="262.77777777777777"/>
    <n v="0.22071881606765328"/>
    <n v="9.2207188160676541"/>
    <n v="24"/>
    <m/>
    <m/>
    <m/>
    <x v="2"/>
    <m/>
  </r>
  <r>
    <x v="3"/>
    <n v="400300"/>
    <x v="201"/>
    <x v="2"/>
    <x v="8"/>
    <x v="9"/>
    <x v="51"/>
    <x v="4"/>
    <m/>
    <m/>
    <x v="3"/>
    <n v="3"/>
    <x v="12"/>
    <n v="10"/>
    <n v="130"/>
    <n v="248"/>
    <n v="110"/>
    <n v="4"/>
    <n v="12"/>
    <m/>
    <s v="DR"/>
    <m/>
    <n v="262.77777777777777"/>
    <n v="0.41860465116279072"/>
    <n v="9.4186046511627914"/>
    <n v="25"/>
    <m/>
    <m/>
    <m/>
    <x v="2"/>
    <m/>
  </r>
  <r>
    <x v="3"/>
    <n v="400300"/>
    <x v="201"/>
    <x v="2"/>
    <x v="8"/>
    <x v="9"/>
    <x v="51"/>
    <x v="4"/>
    <m/>
    <m/>
    <x v="4"/>
    <n v="2"/>
    <x v="12"/>
    <n v="10"/>
    <n v="90"/>
    <n v="247"/>
    <n v="160"/>
    <n v="5"/>
    <n v="12"/>
    <m/>
    <s v="DR"/>
    <m/>
    <n v="262.77777777777777"/>
    <n v="0.60887949260042284"/>
    <n v="9.6088794926004226"/>
    <n v="26"/>
    <m/>
    <m/>
    <m/>
    <x v="2"/>
    <m/>
  </r>
  <r>
    <x v="3"/>
    <n v="400305"/>
    <x v="277"/>
    <x v="2"/>
    <x v="8"/>
    <x v="9"/>
    <x v="51"/>
    <x v="4"/>
    <m/>
    <n v="305"/>
    <x v="1"/>
    <n v="2"/>
    <x v="11"/>
    <n v="9"/>
    <n v="90"/>
    <m/>
    <n v="250"/>
    <n v="5"/>
    <n v="12"/>
    <m/>
    <s v="DR"/>
    <m/>
    <n v="247"/>
    <n v="1.0121457489878543"/>
    <n v="9.0121457489878551"/>
    <n v="25"/>
    <m/>
    <m/>
    <m/>
    <x v="2"/>
    <m/>
  </r>
  <r>
    <x v="3"/>
    <n v="400305"/>
    <x v="277"/>
    <x v="2"/>
    <x v="8"/>
    <x v="9"/>
    <x v="51"/>
    <x v="4"/>
    <m/>
    <m/>
    <x v="2"/>
    <n v="2"/>
    <x v="12"/>
    <n v="10"/>
    <n v="66"/>
    <n v="222"/>
    <n v="58"/>
    <n v="5"/>
    <n v="10"/>
    <m/>
    <s v="Early DR"/>
    <m/>
    <n v="262.77777777777777"/>
    <n v="0.22071881606765328"/>
    <n v="9.2207188160676541"/>
    <n v="24"/>
    <m/>
    <m/>
    <m/>
    <x v="2"/>
    <m/>
  </r>
  <r>
    <x v="3"/>
    <n v="400305"/>
    <x v="277"/>
    <x v="2"/>
    <x v="8"/>
    <x v="9"/>
    <x v="51"/>
    <x v="4"/>
    <m/>
    <m/>
    <x v="3"/>
    <n v="2"/>
    <x v="11"/>
    <n v="9"/>
    <n v="105"/>
    <n v="271"/>
    <n v="141"/>
    <n v="6"/>
    <n v="12"/>
    <m/>
    <s v="E"/>
    <m/>
    <n v="247"/>
    <n v="0.57085020242914974"/>
    <n v="8.5708502024291491"/>
    <n v="26"/>
    <m/>
    <m/>
    <m/>
    <x v="2"/>
    <m/>
  </r>
  <r>
    <x v="3"/>
    <n v="400305"/>
    <x v="277"/>
    <x v="2"/>
    <x v="8"/>
    <x v="9"/>
    <x v="51"/>
    <x v="4"/>
    <m/>
    <m/>
    <x v="4"/>
    <n v="1"/>
    <x v="12"/>
    <n v="10"/>
    <n v="75"/>
    <n v="230"/>
    <n v="137"/>
    <n v="5"/>
    <n v="12"/>
    <m/>
    <s v="Early DR"/>
    <m/>
    <n v="262.77777777777777"/>
    <n v="0.52135306553911209"/>
    <n v="9.5213530655391114"/>
    <n v="26"/>
    <m/>
    <m/>
    <m/>
    <x v="2"/>
    <m/>
  </r>
  <r>
    <x v="3"/>
    <n v="400341"/>
    <x v="682"/>
    <x v="2"/>
    <x v="8"/>
    <x v="9"/>
    <x v="51"/>
    <x v="4"/>
    <m/>
    <n v="341"/>
    <x v="1"/>
    <n v="1"/>
    <x v="11"/>
    <n v="9"/>
    <n v="95"/>
    <m/>
    <n v="136"/>
    <n v="5"/>
    <n v="11"/>
    <m/>
    <s v="DR"/>
    <m/>
    <n v="247"/>
    <n v="0.55060728744939269"/>
    <n v="8.5506072874493935"/>
    <n v="24"/>
    <m/>
    <m/>
    <m/>
    <x v="2"/>
    <m/>
  </r>
  <r>
    <x v="3"/>
    <n v="400341"/>
    <x v="682"/>
    <x v="2"/>
    <x v="8"/>
    <x v="9"/>
    <x v="51"/>
    <x v="4"/>
    <m/>
    <m/>
    <x v="2"/>
    <n v="4"/>
    <x v="12"/>
    <n v="10"/>
    <n v="85"/>
    <n v="227"/>
    <n v="145"/>
    <n v="6"/>
    <n v="13"/>
    <m/>
    <s v="DR"/>
    <m/>
    <n v="262.77777777777777"/>
    <n v="0.55179704016913322"/>
    <n v="9.5517970401691326"/>
    <n v="28"/>
    <m/>
    <m/>
    <m/>
    <x v="2"/>
    <m/>
  </r>
  <r>
    <x v="3"/>
    <n v="400341"/>
    <x v="682"/>
    <x v="2"/>
    <x v="8"/>
    <x v="9"/>
    <x v="51"/>
    <x v="4"/>
    <m/>
    <m/>
    <x v="3"/>
    <n v="3"/>
    <x v="12"/>
    <n v="10"/>
    <n v="100"/>
    <n v="301"/>
    <n v="171"/>
    <n v="5"/>
    <n v="12"/>
    <m/>
    <s v="E"/>
    <m/>
    <n v="262.77777777777777"/>
    <n v="0.6507399577167019"/>
    <n v="9.6507399577167021"/>
    <n v="26"/>
    <m/>
    <m/>
    <m/>
    <x v="2"/>
    <m/>
  </r>
  <r>
    <x v="3"/>
    <n v="400341"/>
    <x v="682"/>
    <x v="2"/>
    <x v="8"/>
    <x v="9"/>
    <x v="51"/>
    <x v="4"/>
    <m/>
    <m/>
    <x v="4"/>
    <n v="4"/>
    <x v="12"/>
    <n v="10"/>
    <n v="89"/>
    <n v="260"/>
    <n v="144"/>
    <n v="4"/>
    <n v="11"/>
    <m/>
    <s v="E"/>
    <m/>
    <n v="262.77777777777777"/>
    <n v="0.54799154334038058"/>
    <n v="9.5479915433403804"/>
    <n v="24"/>
    <m/>
    <m/>
    <m/>
    <x v="2"/>
    <m/>
  </r>
  <r>
    <x v="3"/>
    <n v="400329"/>
    <x v="194"/>
    <x v="2"/>
    <x v="8"/>
    <x v="9"/>
    <x v="52"/>
    <x v="4"/>
    <m/>
    <m/>
    <x v="4"/>
    <n v="2"/>
    <x v="6"/>
    <n v="11"/>
    <n v="98"/>
    <n v="222"/>
    <n v="218"/>
    <n v="6"/>
    <n v="12"/>
    <m/>
    <s v="DR"/>
    <m/>
    <n v="272.69230769230768"/>
    <n v="0.79943582510578282"/>
    <n v="10.799435825105784"/>
    <n v="28"/>
    <m/>
    <m/>
    <m/>
    <x v="2"/>
    <m/>
  </r>
  <r>
    <x v="3"/>
    <n v="400329"/>
    <x v="194"/>
    <x v="2"/>
    <x v="8"/>
    <x v="9"/>
    <x v="52"/>
    <x v="4"/>
    <m/>
    <n v="329"/>
    <x v="1"/>
    <n v="2"/>
    <x v="7"/>
    <n v="12"/>
    <n v="96"/>
    <m/>
    <n v="35"/>
    <n v="5"/>
    <n v="13"/>
    <m/>
    <s v="DR"/>
    <m/>
    <n v="250.6"/>
    <n v="0.13966480446927373"/>
    <n v="11.139664804469273"/>
    <n v="29"/>
    <m/>
    <m/>
    <m/>
    <x v="2"/>
    <m/>
  </r>
  <r>
    <x v="3"/>
    <n v="400329"/>
    <x v="194"/>
    <x v="2"/>
    <x v="8"/>
    <x v="9"/>
    <x v="52"/>
    <x v="4"/>
    <m/>
    <m/>
    <x v="2"/>
    <n v="3"/>
    <x v="9"/>
    <n v="13"/>
    <n v="105"/>
    <n v="266"/>
    <n v="116"/>
    <n v="4"/>
    <n v="14"/>
    <m/>
    <s v="DR"/>
    <m/>
    <n v="261.39999999999998"/>
    <n v="0.4437643458301454"/>
    <n v="12.443764345830145"/>
    <n v="30"/>
    <m/>
    <m/>
    <m/>
    <x v="2"/>
    <m/>
  </r>
  <r>
    <x v="3"/>
    <n v="400329"/>
    <x v="194"/>
    <x v="2"/>
    <x v="8"/>
    <x v="9"/>
    <x v="52"/>
    <x v="4"/>
    <m/>
    <m/>
    <x v="3"/>
    <n v="4"/>
    <x v="6"/>
    <n v="11"/>
    <n v="105"/>
    <n v="241"/>
    <n v="181"/>
    <n v="5"/>
    <n v="16"/>
    <m/>
    <s v="DR"/>
    <m/>
    <n v="272.69230769230768"/>
    <n v="0.66375176304654449"/>
    <n v="10.663751763046545"/>
    <n v="31"/>
    <m/>
    <m/>
    <m/>
    <x v="2"/>
    <m/>
  </r>
  <r>
    <x v="3"/>
    <n v="400334"/>
    <x v="683"/>
    <x v="2"/>
    <x v="8"/>
    <x v="9"/>
    <x v="52"/>
    <x v="4"/>
    <m/>
    <n v="334"/>
    <x v="1"/>
    <n v="2"/>
    <x v="12"/>
    <n v="10"/>
    <n v="89"/>
    <m/>
    <n v="173"/>
    <n v="5"/>
    <n v="12"/>
    <m/>
    <s v="DR"/>
    <m/>
    <n v="262.77777777777777"/>
    <n v="0.65835095137420718"/>
    <n v="9.6583509513742065"/>
    <n v="26"/>
    <m/>
    <m/>
    <m/>
    <x v="2"/>
    <m/>
  </r>
  <r>
    <x v="3"/>
    <n v="400334"/>
    <x v="683"/>
    <x v="2"/>
    <x v="8"/>
    <x v="9"/>
    <x v="52"/>
    <x v="4"/>
    <m/>
    <m/>
    <x v="2"/>
    <n v="2"/>
    <x v="6"/>
    <n v="11"/>
    <n v="103"/>
    <n v="253"/>
    <n v="50"/>
    <n v="5"/>
    <n v="12"/>
    <m/>
    <s v="DR"/>
    <m/>
    <n v="272.69230769230768"/>
    <n v="0.1833568406205924"/>
    <n v="10.183356840620592"/>
    <n v="27"/>
    <m/>
    <m/>
    <m/>
    <x v="2"/>
    <m/>
  </r>
  <r>
    <x v="3"/>
    <n v="400334"/>
    <x v="683"/>
    <x v="2"/>
    <x v="8"/>
    <x v="9"/>
    <x v="52"/>
    <x v="4"/>
    <m/>
    <m/>
    <x v="3"/>
    <n v="2"/>
    <x v="7"/>
    <n v="12"/>
    <n v="91"/>
    <n v="274"/>
    <n v="90"/>
    <n v="6"/>
    <n v="10"/>
    <m/>
    <s v="DR"/>
    <m/>
    <n v="250.6"/>
    <n v="0.35913806863527536"/>
    <n v="11.359138068635275"/>
    <n v="27"/>
    <m/>
    <m/>
    <m/>
    <x v="2"/>
    <m/>
  </r>
  <r>
    <x v="3"/>
    <n v="400334"/>
    <x v="683"/>
    <x v="2"/>
    <x v="8"/>
    <x v="9"/>
    <x v="52"/>
    <x v="4"/>
    <m/>
    <m/>
    <x v="4"/>
    <n v="2"/>
    <x v="7"/>
    <n v="12"/>
    <n v="100"/>
    <n v="293"/>
    <n v="207"/>
    <n v="5"/>
    <n v="11"/>
    <m/>
    <s v="DR"/>
    <m/>
    <n v="250.6"/>
    <n v="0.82601755786113329"/>
    <n v="11.826017557861134"/>
    <n v="27"/>
    <m/>
    <m/>
    <m/>
    <x v="2"/>
    <m/>
  </r>
  <r>
    <x v="3"/>
    <n v="400350"/>
    <x v="684"/>
    <x v="2"/>
    <x v="8"/>
    <x v="9"/>
    <x v="52"/>
    <x v="4"/>
    <m/>
    <n v="350"/>
    <x v="1"/>
    <n v="3"/>
    <x v="6"/>
    <n v="11"/>
    <n v="107"/>
    <m/>
    <n v="125"/>
    <n v="6"/>
    <n v="12"/>
    <m/>
    <s v="DR"/>
    <m/>
    <n v="272.69230769230768"/>
    <n v="0.45839210155148097"/>
    <n v="10.458392101551482"/>
    <n v="28"/>
    <m/>
    <m/>
    <m/>
    <x v="2"/>
    <m/>
  </r>
  <r>
    <x v="3"/>
    <n v="400350"/>
    <x v="684"/>
    <x v="2"/>
    <x v="8"/>
    <x v="9"/>
    <x v="52"/>
    <x v="4"/>
    <m/>
    <m/>
    <x v="2"/>
    <n v="2"/>
    <x v="6"/>
    <n v="11"/>
    <n v="92"/>
    <n v="282"/>
    <n v="137"/>
    <n v="6"/>
    <n v="13"/>
    <m/>
    <s v="E"/>
    <m/>
    <n v="272.69230769230768"/>
    <n v="0.50239774330042319"/>
    <n v="10.502397743300424"/>
    <n v="29"/>
    <m/>
    <m/>
    <m/>
    <x v="2"/>
    <m/>
  </r>
  <r>
    <x v="3"/>
    <n v="400350"/>
    <x v="684"/>
    <x v="2"/>
    <x v="8"/>
    <x v="9"/>
    <x v="52"/>
    <x v="4"/>
    <m/>
    <m/>
    <x v="3"/>
    <n v="2"/>
    <x v="6"/>
    <n v="11"/>
    <n v="104"/>
    <n v="261"/>
    <n v="186"/>
    <n v="6"/>
    <n v="12"/>
    <m/>
    <s v="DR"/>
    <m/>
    <n v="272.69230769230768"/>
    <n v="0.68208744710860369"/>
    <n v="10.682087447108604"/>
    <n v="28"/>
    <m/>
    <m/>
    <m/>
    <x v="2"/>
    <m/>
  </r>
  <r>
    <x v="3"/>
    <n v="400350"/>
    <x v="684"/>
    <x v="2"/>
    <x v="8"/>
    <x v="9"/>
    <x v="52"/>
    <x v="4"/>
    <m/>
    <m/>
    <x v="4"/>
    <n v="2"/>
    <x v="12"/>
    <n v="10"/>
    <n v="78"/>
    <n v="224"/>
    <n v="93"/>
    <n v="4"/>
    <n v="12"/>
    <m/>
    <s v="E"/>
    <m/>
    <n v="262.77777777777777"/>
    <n v="0.35391120507399576"/>
    <n v="9.3539112050739952"/>
    <n v="25"/>
    <m/>
    <m/>
    <m/>
    <x v="2"/>
    <m/>
  </r>
  <r>
    <x v="3"/>
    <n v="400324"/>
    <x v="198"/>
    <x v="2"/>
    <x v="8"/>
    <x v="9"/>
    <x v="53"/>
    <x v="4"/>
    <m/>
    <n v="324"/>
    <x v="1"/>
    <n v="2"/>
    <x v="9"/>
    <n v="13"/>
    <n v="112"/>
    <m/>
    <n v="87"/>
    <n v="5"/>
    <n v="15"/>
    <m/>
    <s v="DR"/>
    <m/>
    <n v="261.39999999999998"/>
    <n v="0.33282325937260904"/>
    <n v="12.33282325937261"/>
    <n v="32"/>
    <m/>
    <m/>
    <m/>
    <x v="2"/>
    <m/>
  </r>
  <r>
    <x v="3"/>
    <n v="400324"/>
    <x v="198"/>
    <x v="2"/>
    <x v="8"/>
    <x v="9"/>
    <x v="53"/>
    <x v="4"/>
    <m/>
    <m/>
    <x v="2"/>
    <n v="2"/>
    <x v="7"/>
    <n v="12"/>
    <n v="107"/>
    <n v="248"/>
    <n v="114"/>
    <n v="4"/>
    <n v="13"/>
    <m/>
    <s v="DR"/>
    <m/>
    <n v="250.6"/>
    <n v="0.45490822027134875"/>
    <n v="11.454908220271349"/>
    <n v="28"/>
    <m/>
    <m/>
    <m/>
    <x v="2"/>
    <m/>
  </r>
  <r>
    <x v="3"/>
    <n v="400324"/>
    <x v="198"/>
    <x v="2"/>
    <x v="8"/>
    <x v="9"/>
    <x v="53"/>
    <x v="4"/>
    <m/>
    <m/>
    <x v="3"/>
    <n v="2"/>
    <x v="6"/>
    <n v="11"/>
    <n v="100"/>
    <n v="312"/>
    <n v="212"/>
    <n v="5"/>
    <n v="12"/>
    <m/>
    <s v="E"/>
    <m/>
    <n v="272.69230769230768"/>
    <n v="0.77743300423131179"/>
    <n v="10.777433004231312"/>
    <n v="27"/>
    <m/>
    <m/>
    <m/>
    <x v="2"/>
    <m/>
  </r>
  <r>
    <x v="3"/>
    <n v="400324"/>
    <x v="198"/>
    <x v="2"/>
    <x v="8"/>
    <x v="9"/>
    <x v="53"/>
    <x v="4"/>
    <m/>
    <m/>
    <x v="4"/>
    <n v="3"/>
    <x v="7"/>
    <n v="12"/>
    <n v="120"/>
    <n v="287"/>
    <n v="135"/>
    <n v="5"/>
    <n v="14"/>
    <m/>
    <s v="DR"/>
    <m/>
    <n v="250.6"/>
    <n v="0.53870710295291302"/>
    <n v="11.538707102952912"/>
    <n v="30"/>
    <m/>
    <m/>
    <m/>
    <x v="2"/>
    <m/>
  </r>
  <r>
    <x v="3"/>
    <n v="400342"/>
    <x v="685"/>
    <x v="2"/>
    <x v="8"/>
    <x v="9"/>
    <x v="53"/>
    <x v="4"/>
    <m/>
    <n v="342"/>
    <x v="1"/>
    <n v="1"/>
    <x v="7"/>
    <n v="12"/>
    <n v="120"/>
    <m/>
    <n v="136"/>
    <n v="5"/>
    <n v="12"/>
    <m/>
    <s v="E"/>
    <m/>
    <n v="250.6"/>
    <n v="0.54269752593774945"/>
    <n v="11.542697525937749"/>
    <n v="28"/>
    <m/>
    <m/>
    <m/>
    <x v="2"/>
    <m/>
  </r>
  <r>
    <x v="3"/>
    <n v="400342"/>
    <x v="685"/>
    <x v="2"/>
    <x v="8"/>
    <x v="9"/>
    <x v="53"/>
    <x v="4"/>
    <m/>
    <m/>
    <x v="2"/>
    <n v="0"/>
    <x v="9"/>
    <n v="13"/>
    <n v="112"/>
    <n v="255"/>
    <n v="215"/>
    <n v="5"/>
    <n v="13"/>
    <m/>
    <s v="E"/>
    <m/>
    <n v="261.39999999999998"/>
    <n v="0.82249426166794193"/>
    <n v="12.822494261667941"/>
    <n v="30"/>
    <m/>
    <m/>
    <m/>
    <x v="2"/>
    <m/>
  </r>
  <r>
    <x v="3"/>
    <n v="400342"/>
    <x v="685"/>
    <x v="2"/>
    <x v="8"/>
    <x v="9"/>
    <x v="53"/>
    <x v="4"/>
    <m/>
    <m/>
    <x v="3"/>
    <n v="1"/>
    <x v="6"/>
    <n v="11"/>
    <n v="115"/>
    <n v="248"/>
    <n v="70"/>
    <n v="5"/>
    <n v="14"/>
    <m/>
    <s v="DR"/>
    <m/>
    <n v="272.69230769230768"/>
    <n v="0.25669957686882933"/>
    <n v="10.256699576868829"/>
    <n v="29"/>
    <m/>
    <m/>
    <m/>
    <x v="2"/>
    <m/>
  </r>
  <r>
    <x v="3"/>
    <n v="400342"/>
    <x v="685"/>
    <x v="2"/>
    <x v="8"/>
    <x v="9"/>
    <x v="53"/>
    <x v="4"/>
    <m/>
    <m/>
    <x v="4"/>
    <n v="1"/>
    <x v="9"/>
    <n v="13"/>
    <n v="123"/>
    <n v="258"/>
    <n v="133"/>
    <n v="4"/>
    <n v="15"/>
    <m/>
    <s v="DR"/>
    <m/>
    <n v="261.39999999999998"/>
    <n v="0.50879877582249433"/>
    <n v="12.508798775822495"/>
    <n v="31"/>
    <m/>
    <m/>
    <m/>
    <x v="2"/>
    <m/>
  </r>
  <r>
    <x v="3"/>
    <n v="400359"/>
    <x v="686"/>
    <x v="2"/>
    <x v="8"/>
    <x v="9"/>
    <x v="53"/>
    <x v="4"/>
    <m/>
    <n v="359"/>
    <x v="1"/>
    <n v="2"/>
    <x v="6"/>
    <n v="11"/>
    <n v="97"/>
    <n v="255"/>
    <n v="48"/>
    <n v="5"/>
    <n v="12"/>
    <m/>
    <s v="DR"/>
    <m/>
    <n v="272.69230769230768"/>
    <n v="0.17602256699576871"/>
    <n v="10.176022566995769"/>
    <n v="27"/>
    <m/>
    <m/>
    <m/>
    <x v="2"/>
    <m/>
  </r>
  <r>
    <x v="3"/>
    <n v="400359"/>
    <x v="686"/>
    <x v="2"/>
    <x v="8"/>
    <x v="9"/>
    <x v="53"/>
    <x v="4"/>
    <m/>
    <m/>
    <x v="2"/>
    <n v="1"/>
    <x v="7"/>
    <n v="12"/>
    <n v="100"/>
    <n v="260"/>
    <n v="130"/>
    <n v="5"/>
    <n v="13"/>
    <m/>
    <s v="DR"/>
    <m/>
    <n v="250.6"/>
    <n v="0.5187549880287311"/>
    <n v="11.51875498802873"/>
    <n v="29"/>
    <m/>
    <m/>
    <m/>
    <x v="2"/>
    <m/>
  </r>
  <r>
    <x v="3"/>
    <n v="400359"/>
    <x v="686"/>
    <x v="2"/>
    <x v="8"/>
    <x v="9"/>
    <x v="53"/>
    <x v="4"/>
    <m/>
    <m/>
    <x v="3"/>
    <n v="1"/>
    <x v="7"/>
    <n v="12"/>
    <n v="93"/>
    <n v="228"/>
    <n v="69"/>
    <n v="5"/>
    <n v="12"/>
    <m/>
    <s v="DR"/>
    <m/>
    <n v="250.6"/>
    <n v="0.2753391859537111"/>
    <n v="11.275339185953712"/>
    <n v="28"/>
    <m/>
    <m/>
    <m/>
    <x v="2"/>
    <m/>
  </r>
  <r>
    <x v="3"/>
    <n v="400359"/>
    <x v="686"/>
    <x v="2"/>
    <x v="8"/>
    <x v="9"/>
    <x v="53"/>
    <x v="4"/>
    <m/>
    <m/>
    <x v="4"/>
    <n v="2"/>
    <x v="7"/>
    <n v="12"/>
    <n v="110"/>
    <n v="276"/>
    <n v="167"/>
    <n v="5"/>
    <n v="14"/>
    <m/>
    <s v="DR"/>
    <m/>
    <n v="250.6"/>
    <n v="0.66640063846767761"/>
    <n v="11.666400638467678"/>
    <n v="30"/>
    <m/>
    <m/>
    <m/>
    <x v="2"/>
    <m/>
  </r>
  <r>
    <x v="3"/>
    <n v="400327"/>
    <x v="222"/>
    <x v="2"/>
    <x v="8"/>
    <x v="9"/>
    <x v="54"/>
    <x v="4"/>
    <m/>
    <n v="327"/>
    <x v="1"/>
    <n v="1"/>
    <x v="7"/>
    <n v="12"/>
    <n v="120"/>
    <m/>
    <n v="170"/>
    <n v="5"/>
    <n v="14"/>
    <m/>
    <s v="DR"/>
    <m/>
    <n v="250.6"/>
    <n v="0.67837190742218678"/>
    <n v="11.678371907422187"/>
    <n v="30"/>
    <m/>
    <m/>
    <m/>
    <x v="2"/>
    <m/>
  </r>
  <r>
    <x v="3"/>
    <n v="400327"/>
    <x v="222"/>
    <x v="2"/>
    <x v="8"/>
    <x v="9"/>
    <x v="54"/>
    <x v="4"/>
    <m/>
    <m/>
    <x v="2"/>
    <n v="2"/>
    <x v="9"/>
    <n v="13"/>
    <n v="108"/>
    <n v="248"/>
    <n v="66"/>
    <n v="5"/>
    <n v="13"/>
    <m/>
    <s v="DR"/>
    <m/>
    <n v="261.39999999999998"/>
    <n v="0.252486610558531"/>
    <n v="12.252486610558531"/>
    <n v="30"/>
    <m/>
    <m/>
    <m/>
    <x v="2"/>
    <m/>
  </r>
  <r>
    <x v="3"/>
    <n v="400327"/>
    <x v="222"/>
    <x v="2"/>
    <x v="8"/>
    <x v="9"/>
    <x v="54"/>
    <x v="4"/>
    <m/>
    <m/>
    <x v="3"/>
    <n v="1"/>
    <x v="9"/>
    <n v="13"/>
    <n v="122"/>
    <n v="283"/>
    <n v="105"/>
    <n v="4"/>
    <n v="16"/>
    <m/>
    <s v="DR"/>
    <m/>
    <n v="261.39999999999998"/>
    <n v="0.40168324407039024"/>
    <n v="12.401683244070391"/>
    <n v="32"/>
    <m/>
    <m/>
    <m/>
    <x v="2"/>
    <m/>
  </r>
  <r>
    <x v="3"/>
    <n v="400327"/>
    <x v="222"/>
    <x v="2"/>
    <x v="8"/>
    <x v="9"/>
    <x v="54"/>
    <x v="4"/>
    <m/>
    <m/>
    <x v="4"/>
    <n v="2"/>
    <x v="7"/>
    <n v="12"/>
    <n v="111"/>
    <n v="252"/>
    <n v="244"/>
    <n v="5"/>
    <n v="12"/>
    <m/>
    <s v="DR"/>
    <m/>
    <n v="250.6"/>
    <n v="0.9736632083000798"/>
    <n v="11.97366320830008"/>
    <n v="28"/>
    <m/>
    <m/>
    <m/>
    <x v="2"/>
    <m/>
  </r>
  <r>
    <x v="3"/>
    <n v="400335"/>
    <x v="687"/>
    <x v="2"/>
    <x v="8"/>
    <x v="9"/>
    <x v="54"/>
    <x v="4"/>
    <m/>
    <n v="335"/>
    <x v="1"/>
    <n v="2"/>
    <x v="9"/>
    <n v="13"/>
    <n v="125"/>
    <m/>
    <n v="224"/>
    <n v="4"/>
    <n v="15"/>
    <m/>
    <s v="DR"/>
    <m/>
    <n v="261.39999999999998"/>
    <n v="0.85692425401683248"/>
    <n v="12.856924254016832"/>
    <n v="31"/>
    <m/>
    <m/>
    <m/>
    <x v="2"/>
    <m/>
  </r>
  <r>
    <x v="3"/>
    <n v="400335"/>
    <x v="687"/>
    <x v="2"/>
    <x v="8"/>
    <x v="9"/>
    <x v="54"/>
    <x v="4"/>
    <m/>
    <m/>
    <x v="2"/>
    <n v="2"/>
    <x v="7"/>
    <n v="12"/>
    <n v="124"/>
    <n v="284"/>
    <n v="160"/>
    <n v="5"/>
    <n v="13"/>
    <m/>
    <s v="DR"/>
    <m/>
    <n v="250.6"/>
    <n v="0.63846767757382283"/>
    <n v="11.638467677573823"/>
    <n v="29"/>
    <m/>
    <m/>
    <m/>
    <x v="2"/>
    <m/>
  </r>
  <r>
    <x v="3"/>
    <n v="400335"/>
    <x v="687"/>
    <x v="2"/>
    <x v="8"/>
    <x v="9"/>
    <x v="54"/>
    <x v="4"/>
    <m/>
    <m/>
    <x v="3"/>
    <n v="2"/>
    <x v="7"/>
    <n v="12"/>
    <n v="130"/>
    <n v="299"/>
    <n v="195"/>
    <n v="5"/>
    <n v="13"/>
    <m/>
    <s v="DR"/>
    <m/>
    <n v="250.6"/>
    <n v="0.7781324820430966"/>
    <n v="11.778132482043096"/>
    <n v="29"/>
    <m/>
    <m/>
    <m/>
    <x v="2"/>
    <m/>
  </r>
  <r>
    <x v="3"/>
    <n v="400335"/>
    <x v="687"/>
    <x v="2"/>
    <x v="8"/>
    <x v="9"/>
    <x v="54"/>
    <x v="4"/>
    <m/>
    <m/>
    <x v="4"/>
    <n v="2"/>
    <x v="7"/>
    <n v="12"/>
    <n v="125"/>
    <n v="295"/>
    <n v="274"/>
    <n v="4"/>
    <n v="16"/>
    <m/>
    <s v="DR"/>
    <m/>
    <n v="250.6"/>
    <n v="1.0933758978451715"/>
    <n v="12.093375897845171"/>
    <n v="31"/>
    <m/>
    <m/>
    <m/>
    <x v="2"/>
    <m/>
  </r>
  <r>
    <x v="3"/>
    <n v="400358"/>
    <x v="688"/>
    <x v="2"/>
    <x v="8"/>
    <x v="9"/>
    <x v="54"/>
    <x v="4"/>
    <m/>
    <n v="358"/>
    <x v="1"/>
    <n v="3"/>
    <x v="9"/>
    <n v="13"/>
    <n v="84"/>
    <m/>
    <n v="161"/>
    <n v="5"/>
    <n v="11"/>
    <m/>
    <s v="DR"/>
    <m/>
    <n v="261.39999999999998"/>
    <n v="0.61591430757459842"/>
    <n v="12.615914307574599"/>
    <n v="28"/>
    <m/>
    <m/>
    <m/>
    <x v="2"/>
    <m/>
  </r>
  <r>
    <x v="3"/>
    <n v="400358"/>
    <x v="688"/>
    <x v="2"/>
    <x v="8"/>
    <x v="9"/>
    <x v="54"/>
    <x v="4"/>
    <m/>
    <m/>
    <x v="2"/>
    <n v="5"/>
    <x v="9"/>
    <n v="13"/>
    <n v="98"/>
    <n v="200"/>
    <n v="101"/>
    <n v="5"/>
    <n v="14"/>
    <m/>
    <s v="DR"/>
    <m/>
    <n v="261.39999999999998"/>
    <n v="0.38638102524866108"/>
    <n v="12.386381025248662"/>
    <n v="31"/>
    <m/>
    <m/>
    <m/>
    <x v="2"/>
    <m/>
  </r>
  <r>
    <x v="3"/>
    <n v="400358"/>
    <x v="688"/>
    <x v="2"/>
    <x v="8"/>
    <x v="9"/>
    <x v="54"/>
    <x v="4"/>
    <m/>
    <m/>
    <x v="3"/>
    <n v="2"/>
    <x v="9"/>
    <n v="13"/>
    <n v="127"/>
    <n v="240"/>
    <n v="108"/>
    <n v="5"/>
    <n v="15"/>
    <m/>
    <s v="DR"/>
    <m/>
    <n v="261.39999999999998"/>
    <n v="0.41315990818668713"/>
    <n v="12.413159908186687"/>
    <n v="32"/>
    <m/>
    <m/>
    <m/>
    <x v="2"/>
    <m/>
  </r>
  <r>
    <x v="3"/>
    <n v="400358"/>
    <x v="688"/>
    <x v="2"/>
    <x v="8"/>
    <x v="9"/>
    <x v="54"/>
    <x v="4"/>
    <m/>
    <m/>
    <x v="4"/>
    <n v="2"/>
    <x v="9"/>
    <n v="13"/>
    <n v="104"/>
    <n v="206"/>
    <n v="143"/>
    <n v="5"/>
    <n v="15"/>
    <m/>
    <s v="DR"/>
    <m/>
    <n v="261.39999999999998"/>
    <n v="0.54705432287681721"/>
    <n v="12.547054322876818"/>
    <n v="32"/>
    <m/>
    <m/>
    <m/>
    <x v="2"/>
    <m/>
  </r>
  <r>
    <x v="3"/>
    <n v="400302"/>
    <x v="202"/>
    <x v="2"/>
    <x v="8"/>
    <x v="9"/>
    <x v="55"/>
    <x v="4"/>
    <m/>
    <n v="302"/>
    <x v="1"/>
    <n v="2"/>
    <x v="2"/>
    <n v="14"/>
    <n v="135"/>
    <m/>
    <n v="116"/>
    <n v="4"/>
    <n v="20"/>
    <n v="11"/>
    <s v="DR (lower prim at DR)"/>
    <n v="1"/>
    <n v="220"/>
    <n v="0.52727272727272723"/>
    <n v="13.527272727272727"/>
    <n v="37"/>
    <m/>
    <m/>
    <m/>
    <x v="2"/>
    <m/>
  </r>
  <r>
    <x v="3"/>
    <n v="400302"/>
    <x v="202"/>
    <x v="2"/>
    <x v="8"/>
    <x v="9"/>
    <x v="55"/>
    <x v="4"/>
    <m/>
    <m/>
    <x v="2"/>
    <n v="3"/>
    <x v="2"/>
    <n v="14"/>
    <n v="145"/>
    <n v="290"/>
    <n v="243"/>
    <n v="3"/>
    <n v="18"/>
    <n v="18"/>
    <s v="TS"/>
    <n v="2"/>
    <n v="220"/>
    <n v="1.1045454545454545"/>
    <n v="14.104545454545455"/>
    <n v="34"/>
    <m/>
    <m/>
    <m/>
    <x v="2"/>
    <m/>
  </r>
  <r>
    <x v="3"/>
    <n v="400302"/>
    <x v="202"/>
    <x v="2"/>
    <x v="8"/>
    <x v="9"/>
    <x v="55"/>
    <x v="4"/>
    <m/>
    <m/>
    <x v="3"/>
    <n v="2"/>
    <x v="2"/>
    <n v="14"/>
    <n v="128"/>
    <n v="250"/>
    <n v="182"/>
    <n v="4"/>
    <n v="19"/>
    <n v="18"/>
    <s v="TS"/>
    <n v="1"/>
    <n v="220"/>
    <n v="0.82727272727272727"/>
    <n v="13.827272727272728"/>
    <n v="36"/>
    <m/>
    <m/>
    <m/>
    <x v="2"/>
    <m/>
  </r>
  <r>
    <x v="3"/>
    <n v="400302"/>
    <x v="202"/>
    <x v="2"/>
    <x v="8"/>
    <x v="9"/>
    <x v="55"/>
    <x v="4"/>
    <m/>
    <m/>
    <x v="4"/>
    <n v="2"/>
    <x v="4"/>
    <n v="15"/>
    <n v="138"/>
    <n v="290"/>
    <n v="235"/>
    <n v="4"/>
    <n v="18"/>
    <m/>
    <s v="DR"/>
    <m/>
    <n v="220"/>
    <n v="1.0681818181818181"/>
    <n v="15.068181818181818"/>
    <n v="36"/>
    <m/>
    <m/>
    <m/>
    <x v="2"/>
    <m/>
  </r>
  <r>
    <x v="3"/>
    <n v="400352"/>
    <x v="689"/>
    <x v="2"/>
    <x v="8"/>
    <x v="9"/>
    <x v="55"/>
    <x v="4"/>
    <m/>
    <n v="352"/>
    <x v="1"/>
    <n v="1"/>
    <x v="2"/>
    <n v="14"/>
    <n v="115"/>
    <n v="206"/>
    <n v="28"/>
    <n v="4"/>
    <n v="18"/>
    <m/>
    <s v="TS"/>
    <m/>
    <n v="220"/>
    <n v="0.12727272727272726"/>
    <n v="13.127272727272727"/>
    <n v="35"/>
    <m/>
    <m/>
    <m/>
    <x v="2"/>
    <m/>
  </r>
  <r>
    <x v="3"/>
    <n v="400352"/>
    <x v="689"/>
    <x v="2"/>
    <x v="8"/>
    <x v="9"/>
    <x v="55"/>
    <x v="4"/>
    <m/>
    <m/>
    <x v="2"/>
    <n v="2"/>
    <x v="9"/>
    <n v="13"/>
    <n v="121"/>
    <m/>
    <n v="135"/>
    <n v="4"/>
    <n v="21"/>
    <n v="11"/>
    <s v="TS"/>
    <n v="1"/>
    <n v="261.39999999999998"/>
    <n v="0.51644988523335889"/>
    <n v="12.516449885233358"/>
    <n v="37"/>
    <m/>
    <m/>
    <m/>
    <x v="2"/>
    <m/>
  </r>
  <r>
    <x v="3"/>
    <n v="400352"/>
    <x v="689"/>
    <x v="2"/>
    <x v="8"/>
    <x v="9"/>
    <x v="55"/>
    <x v="4"/>
    <m/>
    <m/>
    <x v="3"/>
    <n v="2"/>
    <x v="2"/>
    <n v="14"/>
    <n v="116"/>
    <n v="219"/>
    <n v="113"/>
    <n v="4"/>
    <n v="16"/>
    <m/>
    <s v="TS"/>
    <m/>
    <n v="220"/>
    <n v="0.51363636363636367"/>
    <n v="13.513636363636364"/>
    <n v="33"/>
    <m/>
    <m/>
    <m/>
    <x v="2"/>
    <m/>
  </r>
  <r>
    <x v="3"/>
    <n v="400352"/>
    <x v="689"/>
    <x v="2"/>
    <x v="8"/>
    <x v="9"/>
    <x v="55"/>
    <x v="4"/>
    <m/>
    <m/>
    <x v="4"/>
    <n v="1"/>
    <x v="2"/>
    <n v="14"/>
    <n v="108"/>
    <n v="197"/>
    <n v="26"/>
    <n v="3"/>
    <n v="18"/>
    <m/>
    <s v="DR"/>
    <m/>
    <n v="220"/>
    <n v="0.11818181818181818"/>
    <n v="13.118181818181819"/>
    <n v="34"/>
    <m/>
    <m/>
    <m/>
    <x v="2"/>
    <m/>
  </r>
  <r>
    <x v="3"/>
    <n v="400296"/>
    <x v="284"/>
    <x v="2"/>
    <x v="8"/>
    <x v="9"/>
    <x v="37"/>
    <x v="4"/>
    <m/>
    <n v="296"/>
    <x v="1"/>
    <n v="2"/>
    <x v="2"/>
    <n v="15"/>
    <n v="149"/>
    <n v="290"/>
    <m/>
    <n v="3"/>
    <n v="18"/>
    <n v="20"/>
    <s v="TS"/>
    <n v="2"/>
    <n v="220"/>
    <n v="0"/>
    <n v="13"/>
    <n v="34"/>
    <m/>
    <m/>
    <m/>
    <x v="2"/>
    <m/>
  </r>
  <r>
    <x v="3"/>
    <n v="400296"/>
    <x v="284"/>
    <x v="2"/>
    <x v="8"/>
    <x v="9"/>
    <x v="37"/>
    <x v="4"/>
    <m/>
    <m/>
    <x v="2"/>
    <n v="2"/>
    <x v="2"/>
    <n v="14"/>
    <n v="134"/>
    <n v="272"/>
    <n v="249"/>
    <n v="3"/>
    <n v="20"/>
    <n v="12"/>
    <s v="TS"/>
    <n v="1"/>
    <n v="220"/>
    <n v="1.1318181818181818"/>
    <n v="14.131818181818183"/>
    <n v="36"/>
    <m/>
    <m/>
    <m/>
    <x v="2"/>
    <m/>
  </r>
  <r>
    <x v="3"/>
    <n v="400296"/>
    <x v="284"/>
    <x v="2"/>
    <x v="8"/>
    <x v="9"/>
    <x v="37"/>
    <x v="4"/>
    <m/>
    <m/>
    <x v="3"/>
    <n v="2"/>
    <x v="4"/>
    <n v="15"/>
    <n v="150"/>
    <n v="325"/>
    <n v="162"/>
    <n v="4"/>
    <n v="16"/>
    <n v="14"/>
    <s v="TS"/>
    <n v="1"/>
    <n v="220"/>
    <n v="0.73636363636363633"/>
    <n v="14.736363636363636"/>
    <n v="34"/>
    <m/>
    <m/>
    <m/>
    <x v="2"/>
    <m/>
  </r>
  <r>
    <x v="3"/>
    <n v="400296"/>
    <x v="284"/>
    <x v="2"/>
    <x v="8"/>
    <x v="9"/>
    <x v="37"/>
    <x v="4"/>
    <m/>
    <m/>
    <x v="4"/>
    <n v="1"/>
    <x v="2"/>
    <n v="15"/>
    <n v="150"/>
    <n v="305"/>
    <n v="306"/>
    <n v="4"/>
    <n v="17"/>
    <n v="12"/>
    <s v="TS"/>
    <n v="1"/>
    <n v="220"/>
    <n v="1.3909090909090909"/>
    <n v="14.390909090909091"/>
    <n v="34"/>
    <m/>
    <m/>
    <m/>
    <x v="2"/>
    <m/>
  </r>
  <r>
    <x v="3"/>
    <n v="400306"/>
    <x v="304"/>
    <x v="2"/>
    <x v="8"/>
    <x v="9"/>
    <x v="37"/>
    <x v="4"/>
    <m/>
    <n v="306"/>
    <x v="1"/>
    <n v="2"/>
    <x v="7"/>
    <n v="13"/>
    <n v="143"/>
    <m/>
    <n v="270"/>
    <n v="5"/>
    <n v="17"/>
    <n v="11"/>
    <s v="TS"/>
    <n v="1"/>
    <n v="250.6"/>
    <n v="1.077414205905826"/>
    <n v="12.077414205905827"/>
    <n v="33"/>
    <m/>
    <m/>
    <m/>
    <x v="2"/>
    <m/>
  </r>
  <r>
    <x v="3"/>
    <n v="400306"/>
    <x v="304"/>
    <x v="2"/>
    <x v="8"/>
    <x v="9"/>
    <x v="37"/>
    <x v="4"/>
    <m/>
    <m/>
    <x v="2"/>
    <n v="2"/>
    <x v="7"/>
    <n v="13"/>
    <n v="125"/>
    <n v="291"/>
    <n v="279"/>
    <n v="7"/>
    <n v="15"/>
    <m/>
    <s v="DR"/>
    <m/>
    <n v="250.6"/>
    <n v="1.1133280127693537"/>
    <n v="12.113328012769355"/>
    <n v="33"/>
    <m/>
    <m/>
    <m/>
    <x v="2"/>
    <m/>
  </r>
  <r>
    <x v="3"/>
    <n v="400306"/>
    <x v="304"/>
    <x v="2"/>
    <x v="8"/>
    <x v="9"/>
    <x v="37"/>
    <x v="4"/>
    <m/>
    <m/>
    <x v="3"/>
    <n v="1"/>
    <x v="7"/>
    <n v="14"/>
    <n v="133"/>
    <n v="258"/>
    <n v="316"/>
    <n v="5"/>
    <n v="17"/>
    <m/>
    <s v="TS"/>
    <m/>
    <n v="250.6"/>
    <n v="1.2609736632083002"/>
    <n v="12.260973663208301"/>
    <n v="33"/>
    <m/>
    <m/>
    <m/>
    <x v="2"/>
    <m/>
  </r>
  <r>
    <x v="3"/>
    <n v="400306"/>
    <x v="304"/>
    <x v="2"/>
    <x v="8"/>
    <x v="9"/>
    <x v="37"/>
    <x v="4"/>
    <m/>
    <m/>
    <x v="4"/>
    <n v="3"/>
    <x v="2"/>
    <n v="15"/>
    <n v="155"/>
    <n v="300"/>
    <n v="298"/>
    <n v="5"/>
    <n v="18"/>
    <n v="21"/>
    <s v="TS"/>
    <n v="2"/>
    <n v="220"/>
    <n v="1.3545454545454545"/>
    <n v="14.354545454545455"/>
    <n v="36"/>
    <m/>
    <m/>
    <m/>
    <x v="2"/>
    <m/>
  </r>
  <r>
    <x v="3"/>
    <n v="400337"/>
    <x v="690"/>
    <x v="2"/>
    <x v="8"/>
    <x v="9"/>
    <x v="37"/>
    <x v="4"/>
    <m/>
    <n v="337"/>
    <x v="1"/>
    <n v="1"/>
    <x v="2"/>
    <n v="14"/>
    <n v="141"/>
    <m/>
    <n v="141"/>
    <n v="5"/>
    <n v="14"/>
    <m/>
    <s v="DR"/>
    <n v="1"/>
    <n v="220"/>
    <n v="0.64090909090909087"/>
    <n v="13.640909090909091"/>
    <n v="32"/>
    <m/>
    <m/>
    <m/>
    <x v="2"/>
    <m/>
  </r>
  <r>
    <x v="3"/>
    <n v="400337"/>
    <x v="690"/>
    <x v="2"/>
    <x v="8"/>
    <x v="9"/>
    <x v="37"/>
    <x v="4"/>
    <m/>
    <m/>
    <x v="2"/>
    <n v="2"/>
    <x v="9"/>
    <n v="14"/>
    <n v="146"/>
    <n v="294"/>
    <n v="298"/>
    <n v="4"/>
    <n v="19"/>
    <n v="14"/>
    <s v="TS"/>
    <n v="1"/>
    <n v="261.39999999999998"/>
    <n v="1.1400153022188217"/>
    <n v="13.140015302218822"/>
    <n v="35"/>
    <m/>
    <m/>
    <m/>
    <x v="2"/>
    <m/>
  </r>
  <r>
    <x v="3"/>
    <n v="400337"/>
    <x v="690"/>
    <x v="2"/>
    <x v="8"/>
    <x v="9"/>
    <x v="37"/>
    <x v="4"/>
    <m/>
    <m/>
    <x v="3"/>
    <n v="1"/>
    <x v="9"/>
    <n v="14"/>
    <n v="127"/>
    <n v="256"/>
    <n v="258"/>
    <n v="5"/>
    <n v="16"/>
    <n v="11"/>
    <s v="DR"/>
    <n v="1"/>
    <n v="261.39999999999998"/>
    <n v="0.98699311400153034"/>
    <n v="12.98699311400153"/>
    <n v="33"/>
    <m/>
    <m/>
    <m/>
    <x v="2"/>
    <m/>
  </r>
  <r>
    <x v="3"/>
    <n v="400337"/>
    <x v="690"/>
    <x v="2"/>
    <x v="8"/>
    <x v="9"/>
    <x v="37"/>
    <x v="4"/>
    <m/>
    <m/>
    <x v="4"/>
    <n v="1"/>
    <x v="2"/>
    <n v="14"/>
    <n v="135"/>
    <n v="285"/>
    <n v="250"/>
    <n v="5"/>
    <n v="17"/>
    <n v="11"/>
    <s v="DR"/>
    <n v="1"/>
    <n v="220"/>
    <n v="1.1363636363636365"/>
    <n v="14.136363636363637"/>
    <n v="35"/>
    <m/>
    <m/>
    <m/>
    <x v="2"/>
    <m/>
  </r>
  <r>
    <x v="3"/>
    <n v="400290"/>
    <x v="287"/>
    <x v="2"/>
    <x v="8"/>
    <x v="9"/>
    <x v="38"/>
    <x v="4"/>
    <m/>
    <n v="290"/>
    <x v="1"/>
    <m/>
    <x v="10"/>
    <m/>
    <n v="200"/>
    <m/>
    <m/>
    <m/>
    <m/>
    <m/>
    <m/>
    <n v="3"/>
    <n v="220"/>
    <n v="0"/>
    <n v="18"/>
    <s v=""/>
    <m/>
    <m/>
    <m/>
    <x v="1"/>
    <m/>
  </r>
  <r>
    <x v="3"/>
    <n v="400290"/>
    <x v="287"/>
    <x v="2"/>
    <x v="8"/>
    <x v="9"/>
    <x v="38"/>
    <x v="4"/>
    <m/>
    <m/>
    <x v="2"/>
    <m/>
    <x v="10"/>
    <m/>
    <m/>
    <m/>
    <m/>
    <m/>
    <m/>
    <m/>
    <m/>
    <m/>
    <n v="220"/>
    <n v="0"/>
    <n v="18"/>
    <s v=""/>
    <m/>
    <m/>
    <m/>
    <x v="1"/>
    <m/>
  </r>
  <r>
    <x v="3"/>
    <n v="400290"/>
    <x v="287"/>
    <x v="2"/>
    <x v="8"/>
    <x v="9"/>
    <x v="38"/>
    <x v="4"/>
    <m/>
    <m/>
    <x v="3"/>
    <m/>
    <x v="3"/>
    <n v="18"/>
    <n v="130"/>
    <m/>
    <m/>
    <m/>
    <m/>
    <m/>
    <m/>
    <m/>
    <n v="220"/>
    <n v="0"/>
    <n v="17"/>
    <s v=""/>
    <m/>
    <m/>
    <m/>
    <x v="2"/>
    <m/>
  </r>
  <r>
    <x v="3"/>
    <n v="400290"/>
    <x v="287"/>
    <x v="2"/>
    <x v="8"/>
    <x v="9"/>
    <x v="38"/>
    <x v="4"/>
    <m/>
    <m/>
    <x v="4"/>
    <m/>
    <x v="5"/>
    <m/>
    <m/>
    <m/>
    <m/>
    <m/>
    <m/>
    <m/>
    <m/>
    <m/>
    <n v="220"/>
    <n v="0"/>
    <n v="15"/>
    <s v=""/>
    <m/>
    <m/>
    <m/>
    <x v="1"/>
    <m/>
  </r>
  <r>
    <x v="3"/>
    <n v="400303"/>
    <x v="290"/>
    <x v="2"/>
    <x v="8"/>
    <x v="9"/>
    <x v="38"/>
    <x v="4"/>
    <m/>
    <n v="303"/>
    <x v="1"/>
    <m/>
    <x v="1"/>
    <n v="17"/>
    <m/>
    <m/>
    <m/>
    <m/>
    <m/>
    <m/>
    <m/>
    <m/>
    <n v="220"/>
    <n v="0"/>
    <n v="16"/>
    <s v=""/>
    <m/>
    <m/>
    <m/>
    <x v="2"/>
    <m/>
  </r>
  <r>
    <x v="3"/>
    <n v="400303"/>
    <x v="290"/>
    <x v="2"/>
    <x v="8"/>
    <x v="9"/>
    <x v="38"/>
    <x v="4"/>
    <m/>
    <m/>
    <x v="2"/>
    <m/>
    <x v="1"/>
    <n v="17"/>
    <m/>
    <m/>
    <m/>
    <n v="1"/>
    <m/>
    <m/>
    <m/>
    <m/>
    <n v="220"/>
    <n v="0"/>
    <n v="16"/>
    <s v=""/>
    <m/>
    <m/>
    <m/>
    <x v="2"/>
    <m/>
  </r>
  <r>
    <x v="3"/>
    <n v="400303"/>
    <x v="290"/>
    <x v="2"/>
    <x v="8"/>
    <x v="9"/>
    <x v="38"/>
    <x v="4"/>
    <m/>
    <m/>
    <x v="3"/>
    <m/>
    <x v="1"/>
    <n v="17"/>
    <m/>
    <m/>
    <m/>
    <n v="2"/>
    <m/>
    <m/>
    <m/>
    <m/>
    <n v="220"/>
    <n v="0"/>
    <n v="16"/>
    <s v=""/>
    <m/>
    <m/>
    <m/>
    <x v="2"/>
    <m/>
  </r>
  <r>
    <x v="3"/>
    <n v="400303"/>
    <x v="290"/>
    <x v="2"/>
    <x v="8"/>
    <x v="9"/>
    <x v="38"/>
    <x v="4"/>
    <m/>
    <m/>
    <x v="4"/>
    <m/>
    <x v="3"/>
    <n v="18"/>
    <m/>
    <m/>
    <m/>
    <n v="2"/>
    <m/>
    <m/>
    <m/>
    <m/>
    <n v="220"/>
    <n v="0"/>
    <n v="17"/>
    <s v=""/>
    <m/>
    <m/>
    <m/>
    <x v="2"/>
    <m/>
  </r>
  <r>
    <x v="3"/>
    <n v="400312"/>
    <x v="457"/>
    <x v="2"/>
    <x v="8"/>
    <x v="9"/>
    <x v="38"/>
    <x v="4"/>
    <m/>
    <n v="312"/>
    <x v="1"/>
    <m/>
    <x v="5"/>
    <m/>
    <m/>
    <m/>
    <m/>
    <m/>
    <m/>
    <m/>
    <m/>
    <m/>
    <n v="220"/>
    <n v="0"/>
    <n v="15"/>
    <s v=""/>
    <m/>
    <m/>
    <m/>
    <x v="1"/>
    <m/>
  </r>
  <r>
    <x v="3"/>
    <n v="400312"/>
    <x v="457"/>
    <x v="2"/>
    <x v="8"/>
    <x v="9"/>
    <x v="38"/>
    <x v="4"/>
    <m/>
    <m/>
    <x v="2"/>
    <m/>
    <x v="3"/>
    <n v="16"/>
    <m/>
    <m/>
    <m/>
    <m/>
    <m/>
    <m/>
    <m/>
    <m/>
    <n v="220"/>
    <n v="0"/>
    <n v="17"/>
    <s v=""/>
    <m/>
    <m/>
    <m/>
    <x v="2"/>
    <m/>
  </r>
  <r>
    <x v="3"/>
    <n v="400312"/>
    <x v="457"/>
    <x v="2"/>
    <x v="8"/>
    <x v="9"/>
    <x v="38"/>
    <x v="4"/>
    <m/>
    <m/>
    <x v="3"/>
    <m/>
    <x v="4"/>
    <n v="15"/>
    <m/>
    <m/>
    <m/>
    <n v="1"/>
    <m/>
    <m/>
    <m/>
    <m/>
    <n v="220"/>
    <n v="0"/>
    <n v="14"/>
    <s v=""/>
    <m/>
    <m/>
    <m/>
    <x v="2"/>
    <m/>
  </r>
  <r>
    <x v="3"/>
    <n v="400319"/>
    <x v="203"/>
    <x v="2"/>
    <x v="8"/>
    <x v="9"/>
    <x v="38"/>
    <x v="4"/>
    <m/>
    <n v="319"/>
    <x v="1"/>
    <m/>
    <x v="1"/>
    <n v="17"/>
    <m/>
    <m/>
    <m/>
    <m/>
    <m/>
    <m/>
    <m/>
    <m/>
    <n v="220"/>
    <n v="0"/>
    <n v="16"/>
    <s v=""/>
    <m/>
    <m/>
    <m/>
    <x v="2"/>
    <m/>
  </r>
  <r>
    <x v="3"/>
    <n v="400319"/>
    <x v="203"/>
    <x v="2"/>
    <x v="8"/>
    <x v="9"/>
    <x v="38"/>
    <x v="4"/>
    <m/>
    <m/>
    <x v="2"/>
    <m/>
    <x v="5"/>
    <n v="16"/>
    <m/>
    <m/>
    <m/>
    <n v="1"/>
    <m/>
    <m/>
    <m/>
    <m/>
    <n v="220"/>
    <n v="0"/>
    <n v="15"/>
    <s v=""/>
    <m/>
    <m/>
    <m/>
    <x v="2"/>
    <m/>
  </r>
  <r>
    <x v="3"/>
    <n v="400319"/>
    <x v="203"/>
    <x v="2"/>
    <x v="8"/>
    <x v="9"/>
    <x v="38"/>
    <x v="4"/>
    <m/>
    <m/>
    <x v="3"/>
    <m/>
    <x v="10"/>
    <n v="19"/>
    <m/>
    <m/>
    <m/>
    <m/>
    <m/>
    <m/>
    <m/>
    <m/>
    <n v="220"/>
    <n v="0"/>
    <n v="18"/>
    <s v=""/>
    <m/>
    <m/>
    <m/>
    <x v="2"/>
    <m/>
  </r>
  <r>
    <x v="3"/>
    <n v="400319"/>
    <x v="203"/>
    <x v="2"/>
    <x v="8"/>
    <x v="9"/>
    <x v="38"/>
    <x v="4"/>
    <m/>
    <m/>
    <x v="4"/>
    <m/>
    <x v="5"/>
    <m/>
    <m/>
    <m/>
    <m/>
    <m/>
    <m/>
    <m/>
    <m/>
    <m/>
    <n v="220"/>
    <n v="0"/>
    <n v="15"/>
    <s v=""/>
    <m/>
    <m/>
    <m/>
    <x v="1"/>
    <m/>
  </r>
  <r>
    <x v="3"/>
    <n v="400319"/>
    <x v="203"/>
    <x v="2"/>
    <x v="8"/>
    <x v="9"/>
    <x v="38"/>
    <x v="4"/>
    <m/>
    <m/>
    <x v="0"/>
    <m/>
    <x v="23"/>
    <m/>
    <m/>
    <m/>
    <m/>
    <m/>
    <m/>
    <m/>
    <m/>
    <m/>
    <e v="#N/A"/>
    <n v="0"/>
    <n v="0"/>
    <s v=""/>
    <m/>
    <m/>
    <m/>
    <x v="1"/>
    <m/>
  </r>
  <r>
    <x v="3"/>
    <n v="400321"/>
    <x v="278"/>
    <x v="2"/>
    <x v="8"/>
    <x v="9"/>
    <x v="38"/>
    <x v="4"/>
    <m/>
    <n v="321"/>
    <x v="1"/>
    <m/>
    <x v="1"/>
    <m/>
    <m/>
    <m/>
    <m/>
    <m/>
    <m/>
    <m/>
    <m/>
    <m/>
    <n v="220"/>
    <n v="0"/>
    <n v="16"/>
    <s v=""/>
    <m/>
    <m/>
    <m/>
    <x v="1"/>
    <m/>
  </r>
  <r>
    <x v="3"/>
    <n v="400321"/>
    <x v="278"/>
    <x v="2"/>
    <x v="8"/>
    <x v="9"/>
    <x v="38"/>
    <x v="4"/>
    <m/>
    <m/>
    <x v="2"/>
    <m/>
    <x v="1"/>
    <m/>
    <m/>
    <m/>
    <m/>
    <m/>
    <m/>
    <m/>
    <m/>
    <m/>
    <n v="220"/>
    <n v="0"/>
    <n v="16"/>
    <s v=""/>
    <m/>
    <m/>
    <m/>
    <x v="1"/>
    <m/>
  </r>
  <r>
    <x v="3"/>
    <n v="400321"/>
    <x v="278"/>
    <x v="2"/>
    <x v="8"/>
    <x v="9"/>
    <x v="38"/>
    <x v="4"/>
    <m/>
    <m/>
    <x v="3"/>
    <m/>
    <x v="1"/>
    <m/>
    <m/>
    <m/>
    <m/>
    <m/>
    <m/>
    <m/>
    <m/>
    <m/>
    <n v="220"/>
    <n v="0"/>
    <n v="16"/>
    <s v=""/>
    <m/>
    <m/>
    <m/>
    <x v="1"/>
    <m/>
  </r>
  <r>
    <x v="3"/>
    <n v="400321"/>
    <x v="278"/>
    <x v="2"/>
    <x v="8"/>
    <x v="9"/>
    <x v="38"/>
    <x v="4"/>
    <m/>
    <m/>
    <x v="4"/>
    <m/>
    <x v="9"/>
    <n v="13"/>
    <m/>
    <m/>
    <m/>
    <n v="3"/>
    <m/>
    <m/>
    <m/>
    <m/>
    <n v="261.39999999999998"/>
    <n v="0"/>
    <n v="12"/>
    <s v=""/>
    <m/>
    <m/>
    <m/>
    <x v="2"/>
    <m/>
  </r>
  <r>
    <x v="3"/>
    <n v="400328"/>
    <x v="367"/>
    <x v="2"/>
    <x v="8"/>
    <x v="9"/>
    <x v="38"/>
    <x v="4"/>
    <m/>
    <n v="328"/>
    <x v="1"/>
    <m/>
    <x v="3"/>
    <m/>
    <m/>
    <m/>
    <m/>
    <m/>
    <m/>
    <m/>
    <m/>
    <m/>
    <n v="220"/>
    <n v="0"/>
    <n v="17"/>
    <s v=""/>
    <m/>
    <m/>
    <m/>
    <x v="1"/>
    <m/>
  </r>
  <r>
    <x v="3"/>
    <n v="400328"/>
    <x v="367"/>
    <x v="2"/>
    <x v="8"/>
    <x v="9"/>
    <x v="38"/>
    <x v="4"/>
    <m/>
    <m/>
    <x v="2"/>
    <m/>
    <x v="3"/>
    <n v="18"/>
    <m/>
    <m/>
    <m/>
    <m/>
    <m/>
    <m/>
    <m/>
    <m/>
    <n v="220"/>
    <n v="0"/>
    <n v="17"/>
    <s v=""/>
    <m/>
    <m/>
    <m/>
    <x v="2"/>
    <m/>
  </r>
  <r>
    <x v="3"/>
    <n v="400328"/>
    <x v="367"/>
    <x v="2"/>
    <x v="8"/>
    <x v="9"/>
    <x v="38"/>
    <x v="4"/>
    <m/>
    <m/>
    <x v="3"/>
    <m/>
    <x v="4"/>
    <n v="15"/>
    <m/>
    <m/>
    <m/>
    <n v="2"/>
    <m/>
    <m/>
    <m/>
    <m/>
    <n v="220"/>
    <n v="0"/>
    <n v="14"/>
    <s v=""/>
    <m/>
    <m/>
    <m/>
    <x v="2"/>
    <m/>
  </r>
  <r>
    <x v="3"/>
    <n v="400338"/>
    <x v="691"/>
    <x v="2"/>
    <x v="8"/>
    <x v="9"/>
    <x v="38"/>
    <x v="4"/>
    <m/>
    <n v="338"/>
    <x v="1"/>
    <m/>
    <x v="10"/>
    <n v="19"/>
    <m/>
    <m/>
    <m/>
    <m/>
    <m/>
    <m/>
    <m/>
    <m/>
    <n v="220"/>
    <n v="0"/>
    <n v="18"/>
    <s v=""/>
    <m/>
    <m/>
    <m/>
    <x v="2"/>
    <m/>
  </r>
  <r>
    <x v="3"/>
    <n v="400338"/>
    <x v="691"/>
    <x v="2"/>
    <x v="8"/>
    <x v="9"/>
    <x v="38"/>
    <x v="4"/>
    <m/>
    <m/>
    <x v="2"/>
    <m/>
    <x v="1"/>
    <n v="17"/>
    <m/>
    <m/>
    <m/>
    <m/>
    <m/>
    <m/>
    <m/>
    <m/>
    <n v="220"/>
    <n v="0"/>
    <n v="16"/>
    <s v=""/>
    <m/>
    <m/>
    <m/>
    <x v="2"/>
    <m/>
  </r>
  <r>
    <x v="3"/>
    <n v="400338"/>
    <x v="691"/>
    <x v="2"/>
    <x v="8"/>
    <x v="9"/>
    <x v="38"/>
    <x v="4"/>
    <m/>
    <m/>
    <x v="3"/>
    <m/>
    <x v="5"/>
    <n v="16"/>
    <m/>
    <m/>
    <m/>
    <m/>
    <m/>
    <m/>
    <m/>
    <m/>
    <n v="220"/>
    <n v="0"/>
    <n v="15"/>
    <s v=""/>
    <m/>
    <m/>
    <m/>
    <x v="2"/>
    <m/>
  </r>
  <r>
    <x v="3"/>
    <n v="400338"/>
    <x v="691"/>
    <x v="2"/>
    <x v="8"/>
    <x v="9"/>
    <x v="38"/>
    <x v="4"/>
    <m/>
    <m/>
    <x v="4"/>
    <m/>
    <x v="1"/>
    <n v="17"/>
    <m/>
    <m/>
    <m/>
    <m/>
    <m/>
    <m/>
    <m/>
    <m/>
    <n v="220"/>
    <n v="0"/>
    <n v="16"/>
    <s v=""/>
    <m/>
    <m/>
    <m/>
    <x v="2"/>
    <m/>
  </r>
  <r>
    <x v="3"/>
    <n v="400343"/>
    <x v="692"/>
    <x v="2"/>
    <x v="8"/>
    <x v="9"/>
    <x v="38"/>
    <x v="4"/>
    <m/>
    <s v="CRWT153 343"/>
    <x v="1"/>
    <m/>
    <x v="1"/>
    <n v="17"/>
    <m/>
    <m/>
    <m/>
    <m/>
    <m/>
    <m/>
    <m/>
    <m/>
    <n v="220"/>
    <n v="0"/>
    <n v="16"/>
    <s v=""/>
    <m/>
    <m/>
    <m/>
    <x v="2"/>
    <m/>
  </r>
  <r>
    <x v="3"/>
    <n v="400343"/>
    <x v="692"/>
    <x v="2"/>
    <x v="8"/>
    <x v="9"/>
    <x v="38"/>
    <x v="4"/>
    <m/>
    <m/>
    <x v="2"/>
    <m/>
    <x v="4"/>
    <m/>
    <m/>
    <m/>
    <m/>
    <m/>
    <m/>
    <m/>
    <m/>
    <m/>
    <n v="220"/>
    <n v="0"/>
    <n v="14"/>
    <s v=""/>
    <m/>
    <m/>
    <m/>
    <x v="1"/>
    <m/>
  </r>
  <r>
    <x v="3"/>
    <n v="400343"/>
    <x v="692"/>
    <x v="2"/>
    <x v="8"/>
    <x v="9"/>
    <x v="38"/>
    <x v="4"/>
    <m/>
    <m/>
    <x v="3"/>
    <m/>
    <x v="10"/>
    <n v="19"/>
    <m/>
    <m/>
    <m/>
    <m/>
    <m/>
    <m/>
    <m/>
    <m/>
    <n v="220"/>
    <n v="0"/>
    <n v="18"/>
    <s v=""/>
    <m/>
    <m/>
    <m/>
    <x v="2"/>
    <m/>
  </r>
  <r>
    <x v="3"/>
    <n v="400343"/>
    <x v="692"/>
    <x v="2"/>
    <x v="8"/>
    <x v="9"/>
    <x v="38"/>
    <x v="4"/>
    <m/>
    <m/>
    <x v="4"/>
    <m/>
    <x v="10"/>
    <m/>
    <m/>
    <m/>
    <m/>
    <m/>
    <m/>
    <m/>
    <m/>
    <m/>
    <n v="220"/>
    <n v="0"/>
    <n v="18"/>
    <s v=""/>
    <m/>
    <m/>
    <m/>
    <x v="1"/>
    <m/>
  </r>
  <r>
    <x v="3"/>
    <n v="400347"/>
    <x v="693"/>
    <x v="2"/>
    <x v="8"/>
    <x v="9"/>
    <x v="38"/>
    <x v="4"/>
    <m/>
    <n v="347"/>
    <x v="1"/>
    <m/>
    <x v="1"/>
    <n v="17"/>
    <m/>
    <m/>
    <m/>
    <m/>
    <m/>
    <m/>
    <m/>
    <m/>
    <n v="220"/>
    <n v="0"/>
    <n v="16"/>
    <s v=""/>
    <m/>
    <m/>
    <m/>
    <x v="2"/>
    <m/>
  </r>
  <r>
    <x v="3"/>
    <n v="400347"/>
    <x v="693"/>
    <x v="2"/>
    <x v="8"/>
    <x v="9"/>
    <x v="38"/>
    <x v="4"/>
    <m/>
    <m/>
    <x v="2"/>
    <m/>
    <x v="4"/>
    <m/>
    <m/>
    <m/>
    <m/>
    <m/>
    <m/>
    <m/>
    <m/>
    <m/>
    <n v="220"/>
    <n v="0"/>
    <n v="14"/>
    <s v=""/>
    <m/>
    <m/>
    <m/>
    <x v="1"/>
    <m/>
  </r>
  <r>
    <x v="3"/>
    <n v="400347"/>
    <x v="693"/>
    <x v="2"/>
    <x v="8"/>
    <x v="9"/>
    <x v="38"/>
    <x v="4"/>
    <m/>
    <m/>
    <x v="3"/>
    <m/>
    <x v="5"/>
    <n v="16"/>
    <m/>
    <m/>
    <m/>
    <m/>
    <m/>
    <m/>
    <m/>
    <m/>
    <n v="220"/>
    <n v="0"/>
    <n v="15"/>
    <s v=""/>
    <m/>
    <m/>
    <m/>
    <x v="2"/>
    <m/>
  </r>
  <r>
    <x v="3"/>
    <n v="400349"/>
    <x v="694"/>
    <x v="2"/>
    <x v="8"/>
    <x v="9"/>
    <x v="38"/>
    <x v="4"/>
    <m/>
    <n v="349"/>
    <x v="1"/>
    <m/>
    <x v="2"/>
    <n v="14"/>
    <m/>
    <m/>
    <m/>
    <n v="2"/>
    <m/>
    <m/>
    <m/>
    <m/>
    <n v="220"/>
    <n v="0"/>
    <n v="13"/>
    <s v=""/>
    <m/>
    <m/>
    <m/>
    <x v="2"/>
    <m/>
  </r>
  <r>
    <x v="3"/>
    <n v="400349"/>
    <x v="694"/>
    <x v="2"/>
    <x v="8"/>
    <x v="9"/>
    <x v="38"/>
    <x v="4"/>
    <m/>
    <m/>
    <x v="2"/>
    <m/>
    <x v="5"/>
    <n v="16"/>
    <m/>
    <m/>
    <m/>
    <m/>
    <m/>
    <m/>
    <m/>
    <m/>
    <n v="220"/>
    <n v="0"/>
    <n v="15"/>
    <s v=""/>
    <m/>
    <m/>
    <m/>
    <x v="2"/>
    <m/>
  </r>
  <r>
    <x v="3"/>
    <n v="400349"/>
    <x v="694"/>
    <x v="2"/>
    <x v="8"/>
    <x v="9"/>
    <x v="38"/>
    <x v="4"/>
    <m/>
    <m/>
    <x v="3"/>
    <m/>
    <x v="2"/>
    <n v="15"/>
    <m/>
    <m/>
    <m/>
    <n v="2"/>
    <m/>
    <m/>
    <m/>
    <m/>
    <n v="220"/>
    <n v="0"/>
    <n v="13"/>
    <s v=""/>
    <m/>
    <m/>
    <m/>
    <x v="2"/>
    <m/>
  </r>
  <r>
    <x v="3"/>
    <n v="400349"/>
    <x v="694"/>
    <x v="2"/>
    <x v="8"/>
    <x v="9"/>
    <x v="38"/>
    <x v="4"/>
    <m/>
    <m/>
    <x v="4"/>
    <m/>
    <x v="3"/>
    <n v="18"/>
    <m/>
    <m/>
    <m/>
    <m/>
    <m/>
    <m/>
    <m/>
    <m/>
    <n v="220"/>
    <n v="0"/>
    <n v="17"/>
    <s v=""/>
    <m/>
    <m/>
    <m/>
    <x v="2"/>
    <m/>
  </r>
  <r>
    <x v="3"/>
    <n v="400351"/>
    <x v="695"/>
    <x v="2"/>
    <x v="8"/>
    <x v="9"/>
    <x v="38"/>
    <x v="4"/>
    <m/>
    <n v="351"/>
    <x v="1"/>
    <m/>
    <x v="3"/>
    <n v="18"/>
    <m/>
    <m/>
    <m/>
    <m/>
    <m/>
    <m/>
    <m/>
    <m/>
    <n v="220"/>
    <n v="0"/>
    <n v="17"/>
    <s v=""/>
    <m/>
    <m/>
    <m/>
    <x v="2"/>
    <m/>
  </r>
  <r>
    <x v="3"/>
    <n v="400351"/>
    <x v="695"/>
    <x v="2"/>
    <x v="8"/>
    <x v="9"/>
    <x v="38"/>
    <x v="4"/>
    <m/>
    <m/>
    <x v="2"/>
    <m/>
    <x v="3"/>
    <m/>
    <m/>
    <m/>
    <m/>
    <m/>
    <m/>
    <m/>
    <m/>
    <m/>
    <n v="220"/>
    <n v="0"/>
    <n v="17"/>
    <s v=""/>
    <m/>
    <m/>
    <m/>
    <x v="1"/>
    <m/>
  </r>
  <r>
    <x v="3"/>
    <n v="400351"/>
    <x v="695"/>
    <x v="2"/>
    <x v="8"/>
    <x v="9"/>
    <x v="38"/>
    <x v="4"/>
    <m/>
    <m/>
    <x v="3"/>
    <m/>
    <x v="3"/>
    <n v="18"/>
    <m/>
    <m/>
    <m/>
    <m/>
    <m/>
    <m/>
    <m/>
    <m/>
    <n v="220"/>
    <n v="0"/>
    <n v="17"/>
    <s v=""/>
    <m/>
    <m/>
    <m/>
    <x v="2"/>
    <m/>
  </r>
  <r>
    <x v="3"/>
    <n v="400351"/>
    <x v="695"/>
    <x v="2"/>
    <x v="8"/>
    <x v="9"/>
    <x v="38"/>
    <x v="4"/>
    <m/>
    <m/>
    <x v="4"/>
    <m/>
    <x v="3"/>
    <m/>
    <m/>
    <m/>
    <m/>
    <m/>
    <m/>
    <m/>
    <m/>
    <m/>
    <n v="220"/>
    <n v="0"/>
    <n v="17"/>
    <s v=""/>
    <m/>
    <m/>
    <m/>
    <x v="1"/>
    <m/>
  </r>
  <r>
    <x v="3"/>
    <n v="400357"/>
    <x v="696"/>
    <x v="2"/>
    <x v="8"/>
    <x v="9"/>
    <x v="38"/>
    <x v="4"/>
    <m/>
    <n v="357"/>
    <x v="1"/>
    <m/>
    <x v="3"/>
    <n v="18"/>
    <m/>
    <m/>
    <m/>
    <m/>
    <m/>
    <m/>
    <m/>
    <m/>
    <n v="220"/>
    <n v="0"/>
    <n v="17"/>
    <s v=""/>
    <m/>
    <m/>
    <m/>
    <x v="2"/>
    <m/>
  </r>
  <r>
    <x v="3"/>
    <n v="400357"/>
    <x v="696"/>
    <x v="2"/>
    <x v="8"/>
    <x v="9"/>
    <x v="38"/>
    <x v="4"/>
    <m/>
    <m/>
    <x v="2"/>
    <m/>
    <x v="4"/>
    <m/>
    <m/>
    <m/>
    <m/>
    <m/>
    <m/>
    <m/>
    <m/>
    <m/>
    <n v="220"/>
    <n v="0"/>
    <n v="14"/>
    <s v=""/>
    <m/>
    <m/>
    <m/>
    <x v="1"/>
    <m/>
  </r>
  <r>
    <x v="3"/>
    <n v="400357"/>
    <x v="696"/>
    <x v="2"/>
    <x v="8"/>
    <x v="9"/>
    <x v="38"/>
    <x v="4"/>
    <m/>
    <m/>
    <x v="3"/>
    <m/>
    <x v="4"/>
    <m/>
    <m/>
    <m/>
    <m/>
    <m/>
    <m/>
    <m/>
    <m/>
    <m/>
    <n v="220"/>
    <n v="0"/>
    <n v="14"/>
    <s v=""/>
    <m/>
    <m/>
    <m/>
    <x v="1"/>
    <m/>
  </r>
  <r>
    <x v="3"/>
    <n v="400357"/>
    <x v="696"/>
    <x v="2"/>
    <x v="8"/>
    <x v="9"/>
    <x v="38"/>
    <x v="4"/>
    <m/>
    <m/>
    <x v="4"/>
    <m/>
    <x v="1"/>
    <m/>
    <m/>
    <m/>
    <m/>
    <m/>
    <m/>
    <m/>
    <m/>
    <m/>
    <n v="220"/>
    <n v="0"/>
    <n v="16"/>
    <s v=""/>
    <m/>
    <m/>
    <m/>
    <x v="1"/>
    <m/>
  </r>
  <r>
    <x v="3"/>
    <n v="400290"/>
    <x v="287"/>
    <x v="2"/>
    <x v="8"/>
    <x v="9"/>
    <x v="38"/>
    <x v="4"/>
    <m/>
    <n v="290"/>
    <x v="1"/>
    <m/>
    <x v="23"/>
    <m/>
    <m/>
    <m/>
    <m/>
    <m/>
    <m/>
    <m/>
    <m/>
    <m/>
    <m/>
    <m/>
    <n v="18"/>
    <s v=""/>
    <m/>
    <m/>
    <m/>
    <x v="1"/>
    <m/>
  </r>
  <r>
    <x v="3"/>
    <n v="400290"/>
    <x v="287"/>
    <x v="2"/>
    <x v="8"/>
    <x v="9"/>
    <x v="38"/>
    <x v="4"/>
    <m/>
    <m/>
    <x v="2"/>
    <m/>
    <x v="23"/>
    <m/>
    <m/>
    <m/>
    <m/>
    <m/>
    <m/>
    <m/>
    <m/>
    <m/>
    <m/>
    <m/>
    <n v="18"/>
    <s v=""/>
    <m/>
    <m/>
    <m/>
    <x v="1"/>
    <m/>
  </r>
  <r>
    <x v="3"/>
    <n v="400290"/>
    <x v="287"/>
    <x v="2"/>
    <x v="8"/>
    <x v="9"/>
    <x v="40"/>
    <x v="4"/>
    <m/>
    <m/>
    <x v="3"/>
    <m/>
    <x v="23"/>
    <m/>
    <m/>
    <m/>
    <m/>
    <m/>
    <m/>
    <m/>
    <m/>
    <m/>
    <m/>
    <m/>
    <n v="18"/>
    <s v=""/>
    <m/>
    <m/>
    <m/>
    <x v="1"/>
    <m/>
  </r>
  <r>
    <x v="3"/>
    <n v="400290"/>
    <x v="287"/>
    <x v="2"/>
    <x v="8"/>
    <x v="9"/>
    <x v="38"/>
    <x v="4"/>
    <m/>
    <m/>
    <x v="4"/>
    <m/>
    <x v="23"/>
    <m/>
    <m/>
    <m/>
    <m/>
    <m/>
    <m/>
    <m/>
    <m/>
    <m/>
    <m/>
    <m/>
    <n v="15"/>
    <s v=""/>
    <m/>
    <m/>
    <m/>
    <x v="1"/>
    <m/>
  </r>
  <r>
    <x v="3"/>
    <n v="400303"/>
    <x v="290"/>
    <x v="2"/>
    <x v="8"/>
    <x v="9"/>
    <x v="40"/>
    <x v="4"/>
    <m/>
    <n v="303"/>
    <x v="1"/>
    <m/>
    <x v="23"/>
    <m/>
    <m/>
    <m/>
    <m/>
    <m/>
    <m/>
    <m/>
    <m/>
    <m/>
    <m/>
    <m/>
    <n v="17"/>
    <s v=""/>
    <m/>
    <m/>
    <m/>
    <x v="1"/>
    <m/>
  </r>
  <r>
    <x v="3"/>
    <n v="400303"/>
    <x v="290"/>
    <x v="2"/>
    <x v="8"/>
    <x v="9"/>
    <x v="41"/>
    <x v="4"/>
    <m/>
    <m/>
    <x v="2"/>
    <m/>
    <x v="23"/>
    <m/>
    <m/>
    <m/>
    <m/>
    <m/>
    <m/>
    <m/>
    <m/>
    <m/>
    <m/>
    <m/>
    <n v="18"/>
    <s v=""/>
    <m/>
    <m/>
    <m/>
    <x v="1"/>
    <m/>
  </r>
  <r>
    <x v="3"/>
    <n v="400303"/>
    <x v="290"/>
    <x v="2"/>
    <x v="8"/>
    <x v="9"/>
    <x v="39"/>
    <x v="4"/>
    <m/>
    <m/>
    <x v="3"/>
    <m/>
    <x v="23"/>
    <m/>
    <m/>
    <m/>
    <m/>
    <m/>
    <m/>
    <m/>
    <m/>
    <m/>
    <m/>
    <m/>
    <n v="19"/>
    <s v=""/>
    <m/>
    <m/>
    <m/>
    <x v="1"/>
    <m/>
  </r>
  <r>
    <x v="3"/>
    <n v="400303"/>
    <x v="290"/>
    <x v="2"/>
    <x v="8"/>
    <x v="9"/>
    <x v="39"/>
    <x v="4"/>
    <m/>
    <m/>
    <x v="4"/>
    <m/>
    <x v="23"/>
    <m/>
    <m/>
    <m/>
    <m/>
    <m/>
    <m/>
    <m/>
    <m/>
    <m/>
    <m/>
    <m/>
    <n v="20"/>
    <s v=""/>
    <m/>
    <m/>
    <m/>
    <x v="1"/>
    <m/>
  </r>
  <r>
    <x v="3"/>
    <n v="400312"/>
    <x v="457"/>
    <x v="2"/>
    <x v="8"/>
    <x v="9"/>
    <x v="38"/>
    <x v="4"/>
    <m/>
    <n v="312"/>
    <x v="1"/>
    <m/>
    <x v="23"/>
    <m/>
    <m/>
    <m/>
    <m/>
    <m/>
    <m/>
    <m/>
    <m/>
    <m/>
    <m/>
    <m/>
    <n v="15"/>
    <s v=""/>
    <m/>
    <m/>
    <m/>
    <x v="1"/>
    <m/>
  </r>
  <r>
    <x v="3"/>
    <n v="400312"/>
    <x v="457"/>
    <x v="2"/>
    <x v="8"/>
    <x v="9"/>
    <x v="38"/>
    <x v="4"/>
    <m/>
    <m/>
    <x v="2"/>
    <m/>
    <x v="23"/>
    <m/>
    <m/>
    <m/>
    <m/>
    <m/>
    <m/>
    <m/>
    <m/>
    <m/>
    <m/>
    <m/>
    <n v="17"/>
    <s v=""/>
    <m/>
    <m/>
    <m/>
    <x v="1"/>
    <m/>
  </r>
  <r>
    <x v="3"/>
    <n v="400312"/>
    <x v="457"/>
    <x v="2"/>
    <x v="8"/>
    <x v="9"/>
    <x v="41"/>
    <x v="4"/>
    <m/>
    <m/>
    <x v="3"/>
    <m/>
    <x v="23"/>
    <m/>
    <m/>
    <m/>
    <m/>
    <m/>
    <m/>
    <m/>
    <m/>
    <m/>
    <m/>
    <m/>
    <n v="16"/>
    <s v=""/>
    <m/>
    <m/>
    <m/>
    <x v="1"/>
    <m/>
  </r>
  <r>
    <x v="3"/>
    <n v="400319"/>
    <x v="203"/>
    <x v="2"/>
    <x v="8"/>
    <x v="9"/>
    <x v="40"/>
    <x v="4"/>
    <m/>
    <n v="319"/>
    <x v="1"/>
    <m/>
    <x v="23"/>
    <m/>
    <m/>
    <m/>
    <m/>
    <m/>
    <m/>
    <m/>
    <m/>
    <m/>
    <m/>
    <m/>
    <n v="17"/>
    <s v=""/>
    <m/>
    <m/>
    <m/>
    <x v="1"/>
    <m/>
  </r>
  <r>
    <x v="3"/>
    <n v="400319"/>
    <x v="203"/>
    <x v="2"/>
    <x v="8"/>
    <x v="9"/>
    <x v="41"/>
    <x v="4"/>
    <m/>
    <m/>
    <x v="2"/>
    <m/>
    <x v="23"/>
    <m/>
    <m/>
    <m/>
    <m/>
    <m/>
    <m/>
    <m/>
    <m/>
    <m/>
    <m/>
    <m/>
    <n v="17"/>
    <s v=""/>
    <m/>
    <m/>
    <m/>
    <x v="1"/>
    <m/>
  </r>
  <r>
    <x v="3"/>
    <n v="400319"/>
    <x v="203"/>
    <x v="2"/>
    <x v="8"/>
    <x v="9"/>
    <x v="40"/>
    <x v="4"/>
    <m/>
    <m/>
    <x v="3"/>
    <m/>
    <x v="23"/>
    <m/>
    <m/>
    <m/>
    <m/>
    <m/>
    <m/>
    <m/>
    <m/>
    <m/>
    <m/>
    <m/>
    <n v="19"/>
    <s v=""/>
    <m/>
    <m/>
    <m/>
    <x v="1"/>
    <m/>
  </r>
  <r>
    <x v="3"/>
    <n v="400319"/>
    <x v="203"/>
    <x v="2"/>
    <x v="8"/>
    <x v="9"/>
    <x v="38"/>
    <x v="4"/>
    <m/>
    <m/>
    <x v="4"/>
    <m/>
    <x v="23"/>
    <m/>
    <m/>
    <m/>
    <m/>
    <m/>
    <m/>
    <m/>
    <m/>
    <m/>
    <m/>
    <m/>
    <n v="15"/>
    <s v=""/>
    <m/>
    <m/>
    <m/>
    <x v="1"/>
    <m/>
  </r>
  <r>
    <x v="3"/>
    <n v="400321"/>
    <x v="278"/>
    <x v="2"/>
    <x v="8"/>
    <x v="9"/>
    <x v="38"/>
    <x v="4"/>
    <m/>
    <n v="321"/>
    <x v="1"/>
    <m/>
    <x v="23"/>
    <m/>
    <m/>
    <m/>
    <m/>
    <m/>
    <m/>
    <m/>
    <m/>
    <m/>
    <m/>
    <m/>
    <n v="16"/>
    <s v=""/>
    <m/>
    <m/>
    <m/>
    <x v="1"/>
    <m/>
  </r>
  <r>
    <x v="3"/>
    <n v="400321"/>
    <x v="278"/>
    <x v="2"/>
    <x v="8"/>
    <x v="9"/>
    <x v="38"/>
    <x v="4"/>
    <m/>
    <m/>
    <x v="2"/>
    <m/>
    <x v="23"/>
    <m/>
    <m/>
    <m/>
    <m/>
    <m/>
    <m/>
    <m/>
    <m/>
    <m/>
    <m/>
    <m/>
    <n v="16"/>
    <s v=""/>
    <m/>
    <m/>
    <m/>
    <x v="1"/>
    <m/>
  </r>
  <r>
    <x v="3"/>
    <n v="400321"/>
    <x v="278"/>
    <x v="2"/>
    <x v="8"/>
    <x v="9"/>
    <x v="38"/>
    <x v="4"/>
    <m/>
    <m/>
    <x v="3"/>
    <m/>
    <x v="23"/>
    <m/>
    <m/>
    <m/>
    <m/>
    <m/>
    <m/>
    <m/>
    <m/>
    <m/>
    <m/>
    <m/>
    <n v="16"/>
    <s v=""/>
    <m/>
    <m/>
    <m/>
    <x v="1"/>
    <m/>
  </r>
  <r>
    <x v="3"/>
    <n v="400321"/>
    <x v="278"/>
    <x v="2"/>
    <x v="8"/>
    <x v="9"/>
    <x v="42"/>
    <x v="4"/>
    <m/>
    <m/>
    <x v="4"/>
    <m/>
    <x v="23"/>
    <m/>
    <m/>
    <m/>
    <m/>
    <m/>
    <m/>
    <m/>
    <m/>
    <m/>
    <m/>
    <m/>
    <n v="16"/>
    <s v=""/>
    <m/>
    <m/>
    <m/>
    <x v="1"/>
    <m/>
  </r>
  <r>
    <x v="3"/>
    <n v="400328"/>
    <x v="367"/>
    <x v="2"/>
    <x v="8"/>
    <x v="9"/>
    <x v="38"/>
    <x v="4"/>
    <m/>
    <n v="328"/>
    <x v="1"/>
    <m/>
    <x v="23"/>
    <m/>
    <m/>
    <m/>
    <m/>
    <m/>
    <m/>
    <m/>
    <m/>
    <m/>
    <m/>
    <m/>
    <n v="17"/>
    <s v=""/>
    <m/>
    <m/>
    <m/>
    <x v="1"/>
    <m/>
  </r>
  <r>
    <x v="3"/>
    <n v="400328"/>
    <x v="367"/>
    <x v="2"/>
    <x v="8"/>
    <x v="9"/>
    <x v="40"/>
    <x v="4"/>
    <m/>
    <m/>
    <x v="2"/>
    <m/>
    <x v="23"/>
    <m/>
    <m/>
    <m/>
    <m/>
    <m/>
    <m/>
    <m/>
    <m/>
    <m/>
    <m/>
    <m/>
    <n v="18"/>
    <s v=""/>
    <m/>
    <m/>
    <m/>
    <x v="1"/>
    <m/>
  </r>
  <r>
    <x v="3"/>
    <n v="400328"/>
    <x v="367"/>
    <x v="2"/>
    <x v="8"/>
    <x v="9"/>
    <x v="39"/>
    <x v="4"/>
    <m/>
    <m/>
    <x v="3"/>
    <m/>
    <x v="23"/>
    <m/>
    <m/>
    <m/>
    <m/>
    <m/>
    <m/>
    <m/>
    <m/>
    <m/>
    <m/>
    <m/>
    <n v="17"/>
    <s v=""/>
    <m/>
    <m/>
    <m/>
    <x v="1"/>
    <m/>
  </r>
  <r>
    <x v="3"/>
    <n v="400338"/>
    <x v="691"/>
    <x v="2"/>
    <x v="8"/>
    <x v="9"/>
    <x v="40"/>
    <x v="4"/>
    <m/>
    <n v="338"/>
    <x v="1"/>
    <m/>
    <x v="23"/>
    <m/>
    <m/>
    <m/>
    <m/>
    <m/>
    <m/>
    <m/>
    <m/>
    <m/>
    <m/>
    <m/>
    <n v="19"/>
    <s v=""/>
    <m/>
    <m/>
    <m/>
    <x v="1"/>
    <m/>
  </r>
  <r>
    <x v="3"/>
    <n v="400338"/>
    <x v="691"/>
    <x v="2"/>
    <x v="8"/>
    <x v="9"/>
    <x v="40"/>
    <x v="4"/>
    <m/>
    <m/>
    <x v="2"/>
    <m/>
    <x v="23"/>
    <m/>
    <m/>
    <m/>
    <m/>
    <m/>
    <m/>
    <m/>
    <m/>
    <m/>
    <m/>
    <m/>
    <n v="17"/>
    <s v=""/>
    <m/>
    <m/>
    <m/>
    <x v="1"/>
    <m/>
  </r>
  <r>
    <x v="3"/>
    <n v="400338"/>
    <x v="691"/>
    <x v="2"/>
    <x v="8"/>
    <x v="9"/>
    <x v="40"/>
    <x v="4"/>
    <m/>
    <m/>
    <x v="3"/>
    <m/>
    <x v="23"/>
    <m/>
    <m/>
    <m/>
    <m/>
    <m/>
    <m/>
    <m/>
    <m/>
    <m/>
    <m/>
    <m/>
    <n v="16"/>
    <s v=""/>
    <m/>
    <m/>
    <m/>
    <x v="1"/>
    <m/>
  </r>
  <r>
    <x v="3"/>
    <n v="400338"/>
    <x v="691"/>
    <x v="2"/>
    <x v="8"/>
    <x v="9"/>
    <x v="40"/>
    <x v="4"/>
    <m/>
    <m/>
    <x v="4"/>
    <m/>
    <x v="23"/>
    <m/>
    <m/>
    <m/>
    <m/>
    <m/>
    <m/>
    <m/>
    <m/>
    <m/>
    <m/>
    <m/>
    <n v="17"/>
    <s v=""/>
    <m/>
    <m/>
    <m/>
    <x v="1"/>
    <m/>
  </r>
  <r>
    <x v="3"/>
    <n v="400343"/>
    <x v="692"/>
    <x v="2"/>
    <x v="8"/>
    <x v="9"/>
    <x v="40"/>
    <x v="4"/>
    <m/>
    <s v="CRWT153 343"/>
    <x v="1"/>
    <m/>
    <x v="23"/>
    <m/>
    <m/>
    <m/>
    <m/>
    <m/>
    <m/>
    <m/>
    <m/>
    <m/>
    <m/>
    <m/>
    <n v="17"/>
    <s v=""/>
    <m/>
    <m/>
    <m/>
    <x v="1"/>
    <m/>
  </r>
  <r>
    <x v="3"/>
    <n v="400343"/>
    <x v="692"/>
    <x v="2"/>
    <x v="8"/>
    <x v="9"/>
    <x v="38"/>
    <x v="4"/>
    <m/>
    <m/>
    <x v="2"/>
    <m/>
    <x v="23"/>
    <m/>
    <m/>
    <m/>
    <m/>
    <m/>
    <m/>
    <m/>
    <m/>
    <m/>
    <m/>
    <m/>
    <n v="14"/>
    <s v=""/>
    <m/>
    <m/>
    <m/>
    <x v="1"/>
    <m/>
  </r>
  <r>
    <x v="3"/>
    <n v="400343"/>
    <x v="692"/>
    <x v="2"/>
    <x v="8"/>
    <x v="9"/>
    <x v="40"/>
    <x v="4"/>
    <m/>
    <m/>
    <x v="3"/>
    <m/>
    <x v="23"/>
    <m/>
    <m/>
    <m/>
    <m/>
    <m/>
    <m/>
    <m/>
    <m/>
    <m/>
    <m/>
    <m/>
    <n v="19"/>
    <s v=""/>
    <m/>
    <m/>
    <m/>
    <x v="1"/>
    <m/>
  </r>
  <r>
    <x v="3"/>
    <n v="400343"/>
    <x v="692"/>
    <x v="2"/>
    <x v="8"/>
    <x v="9"/>
    <x v="38"/>
    <x v="4"/>
    <m/>
    <m/>
    <x v="4"/>
    <m/>
    <x v="23"/>
    <m/>
    <m/>
    <m/>
    <m/>
    <m/>
    <m/>
    <m/>
    <m/>
    <m/>
    <m/>
    <m/>
    <n v="18"/>
    <s v=""/>
    <m/>
    <m/>
    <m/>
    <x v="1"/>
    <m/>
  </r>
  <r>
    <x v="3"/>
    <n v="400347"/>
    <x v="693"/>
    <x v="2"/>
    <x v="8"/>
    <x v="9"/>
    <x v="40"/>
    <x v="4"/>
    <m/>
    <n v="347"/>
    <x v="1"/>
    <m/>
    <x v="23"/>
    <m/>
    <m/>
    <m/>
    <m/>
    <m/>
    <m/>
    <m/>
    <m/>
    <m/>
    <m/>
    <m/>
    <n v="17"/>
    <s v=""/>
    <m/>
    <m/>
    <m/>
    <x v="1"/>
    <m/>
  </r>
  <r>
    <x v="3"/>
    <n v="400347"/>
    <x v="693"/>
    <x v="2"/>
    <x v="8"/>
    <x v="9"/>
    <x v="38"/>
    <x v="4"/>
    <m/>
    <m/>
    <x v="2"/>
    <m/>
    <x v="23"/>
    <m/>
    <m/>
    <m/>
    <m/>
    <m/>
    <m/>
    <m/>
    <m/>
    <m/>
    <m/>
    <m/>
    <n v="14"/>
    <s v=""/>
    <m/>
    <m/>
    <m/>
    <x v="1"/>
    <m/>
  </r>
  <r>
    <x v="3"/>
    <n v="400347"/>
    <x v="693"/>
    <x v="2"/>
    <x v="8"/>
    <x v="9"/>
    <x v="40"/>
    <x v="4"/>
    <m/>
    <m/>
    <x v="3"/>
    <m/>
    <x v="23"/>
    <m/>
    <m/>
    <m/>
    <m/>
    <m/>
    <m/>
    <m/>
    <m/>
    <m/>
    <m/>
    <m/>
    <n v="16"/>
    <s v=""/>
    <m/>
    <m/>
    <m/>
    <x v="1"/>
    <m/>
  </r>
  <r>
    <x v="3"/>
    <n v="400349"/>
    <x v="694"/>
    <x v="2"/>
    <x v="8"/>
    <x v="9"/>
    <x v="39"/>
    <x v="4"/>
    <m/>
    <n v="349"/>
    <x v="1"/>
    <m/>
    <x v="23"/>
    <m/>
    <m/>
    <m/>
    <m/>
    <m/>
    <m/>
    <m/>
    <m/>
    <m/>
    <m/>
    <m/>
    <n v="16"/>
    <s v=""/>
    <m/>
    <m/>
    <m/>
    <x v="1"/>
    <m/>
  </r>
  <r>
    <x v="3"/>
    <n v="400349"/>
    <x v="694"/>
    <x v="2"/>
    <x v="8"/>
    <x v="9"/>
    <x v="40"/>
    <x v="4"/>
    <m/>
    <m/>
    <x v="2"/>
    <m/>
    <x v="23"/>
    <m/>
    <m/>
    <m/>
    <m/>
    <m/>
    <m/>
    <m/>
    <m/>
    <m/>
    <m/>
    <m/>
    <n v="16"/>
    <s v=""/>
    <m/>
    <m/>
    <m/>
    <x v="1"/>
    <m/>
  </r>
  <r>
    <x v="3"/>
    <n v="400349"/>
    <x v="694"/>
    <x v="2"/>
    <x v="8"/>
    <x v="9"/>
    <x v="42"/>
    <x v="4"/>
    <m/>
    <m/>
    <x v="3"/>
    <m/>
    <x v="23"/>
    <m/>
    <m/>
    <m/>
    <m/>
    <m/>
    <m/>
    <m/>
    <m/>
    <m/>
    <m/>
    <m/>
    <n v="17"/>
    <s v=""/>
    <m/>
    <m/>
    <m/>
    <x v="1"/>
    <m/>
  </r>
  <r>
    <x v="3"/>
    <n v="400349"/>
    <x v="694"/>
    <x v="2"/>
    <x v="8"/>
    <x v="9"/>
    <x v="40"/>
    <x v="4"/>
    <m/>
    <m/>
    <x v="4"/>
    <m/>
    <x v="23"/>
    <m/>
    <m/>
    <m/>
    <m/>
    <m/>
    <m/>
    <m/>
    <m/>
    <m/>
    <m/>
    <m/>
    <n v="18"/>
    <s v=""/>
    <m/>
    <m/>
    <m/>
    <x v="1"/>
    <m/>
  </r>
  <r>
    <x v="3"/>
    <n v="400351"/>
    <x v="695"/>
    <x v="2"/>
    <x v="8"/>
    <x v="9"/>
    <x v="40"/>
    <x v="4"/>
    <m/>
    <n v="351"/>
    <x v="1"/>
    <m/>
    <x v="23"/>
    <m/>
    <m/>
    <m/>
    <m/>
    <m/>
    <m/>
    <m/>
    <m/>
    <m/>
    <m/>
    <m/>
    <n v="18"/>
    <s v=""/>
    <m/>
    <m/>
    <m/>
    <x v="1"/>
    <m/>
  </r>
  <r>
    <x v="3"/>
    <n v="400351"/>
    <x v="695"/>
    <x v="2"/>
    <x v="8"/>
    <x v="9"/>
    <x v="38"/>
    <x v="4"/>
    <m/>
    <m/>
    <x v="2"/>
    <m/>
    <x v="23"/>
    <m/>
    <m/>
    <m/>
    <m/>
    <m/>
    <m/>
    <m/>
    <m/>
    <m/>
    <m/>
    <m/>
    <n v="17"/>
    <s v=""/>
    <m/>
    <m/>
    <m/>
    <x v="1"/>
    <m/>
  </r>
  <r>
    <x v="3"/>
    <n v="400351"/>
    <x v="695"/>
    <x v="2"/>
    <x v="8"/>
    <x v="9"/>
    <x v="40"/>
    <x v="4"/>
    <m/>
    <m/>
    <x v="3"/>
    <m/>
    <x v="23"/>
    <m/>
    <m/>
    <m/>
    <m/>
    <m/>
    <m/>
    <m/>
    <m/>
    <m/>
    <m/>
    <m/>
    <n v="18"/>
    <s v=""/>
    <m/>
    <m/>
    <m/>
    <x v="1"/>
    <m/>
  </r>
  <r>
    <x v="3"/>
    <n v="400351"/>
    <x v="695"/>
    <x v="2"/>
    <x v="8"/>
    <x v="9"/>
    <x v="38"/>
    <x v="4"/>
    <m/>
    <m/>
    <x v="4"/>
    <m/>
    <x v="23"/>
    <m/>
    <m/>
    <m/>
    <m/>
    <m/>
    <m/>
    <m/>
    <m/>
    <m/>
    <m/>
    <m/>
    <n v="17"/>
    <s v=""/>
    <m/>
    <m/>
    <m/>
    <x v="1"/>
    <m/>
  </r>
  <r>
    <x v="3"/>
    <n v="400357"/>
    <x v="696"/>
    <x v="2"/>
    <x v="8"/>
    <x v="9"/>
    <x v="40"/>
    <x v="4"/>
    <m/>
    <n v="357"/>
    <x v="1"/>
    <m/>
    <x v="23"/>
    <m/>
    <m/>
    <m/>
    <m/>
    <m/>
    <m/>
    <m/>
    <m/>
    <m/>
    <m/>
    <m/>
    <n v="18"/>
    <s v=""/>
    <m/>
    <m/>
    <m/>
    <x v="1"/>
    <m/>
  </r>
  <r>
    <x v="3"/>
    <n v="400357"/>
    <x v="696"/>
    <x v="2"/>
    <x v="8"/>
    <x v="9"/>
    <x v="38"/>
    <x v="4"/>
    <m/>
    <m/>
    <x v="2"/>
    <m/>
    <x v="23"/>
    <m/>
    <m/>
    <m/>
    <m/>
    <m/>
    <m/>
    <m/>
    <m/>
    <m/>
    <m/>
    <m/>
    <n v="14"/>
    <s v=""/>
    <m/>
    <m/>
    <m/>
    <x v="1"/>
    <m/>
  </r>
  <r>
    <x v="3"/>
    <n v="400357"/>
    <x v="696"/>
    <x v="2"/>
    <x v="8"/>
    <x v="9"/>
    <x v="38"/>
    <x v="4"/>
    <m/>
    <m/>
    <x v="3"/>
    <m/>
    <x v="23"/>
    <m/>
    <m/>
    <m/>
    <m/>
    <m/>
    <m/>
    <m/>
    <m/>
    <m/>
    <m/>
    <m/>
    <n v="14"/>
    <s v=""/>
    <m/>
    <m/>
    <m/>
    <x v="1"/>
    <m/>
  </r>
  <r>
    <x v="3"/>
    <n v="400357"/>
    <x v="696"/>
    <x v="2"/>
    <x v="8"/>
    <x v="9"/>
    <x v="38"/>
    <x v="4"/>
    <m/>
    <m/>
    <x v="4"/>
    <m/>
    <x v="23"/>
    <m/>
    <m/>
    <m/>
    <m/>
    <m/>
    <m/>
    <m/>
    <m/>
    <m/>
    <m/>
    <m/>
    <n v="16"/>
    <s v=""/>
    <m/>
    <m/>
    <m/>
    <x v="1"/>
    <m/>
  </r>
  <r>
    <x v="3"/>
    <n v="400013"/>
    <x v="467"/>
    <x v="2"/>
    <x v="8"/>
    <x v="11"/>
    <x v="44"/>
    <x v="4"/>
    <m/>
    <n v="13"/>
    <x v="1"/>
    <n v="1"/>
    <x v="20"/>
    <n v="5"/>
    <n v="67"/>
    <m/>
    <n v="35"/>
    <n v="4"/>
    <n v="11"/>
    <m/>
    <s v="DR"/>
    <m/>
    <n v="204"/>
    <n v="0.17156862745098039"/>
    <n v="4.1715686274509807"/>
    <n v="19"/>
    <m/>
    <m/>
    <m/>
    <x v="2"/>
    <m/>
  </r>
  <r>
    <x v="3"/>
    <n v="400013"/>
    <x v="467"/>
    <x v="2"/>
    <x v="8"/>
    <x v="11"/>
    <x v="44"/>
    <x v="4"/>
    <m/>
    <m/>
    <x v="2"/>
    <n v="0"/>
    <x v="20"/>
    <n v="5"/>
    <n v="64"/>
    <n v="205"/>
    <n v="137"/>
    <n v="4"/>
    <n v="9"/>
    <m/>
    <s v="E"/>
    <m/>
    <n v="204"/>
    <n v="0.67156862745098034"/>
    <n v="4.6715686274509807"/>
    <n v="17"/>
    <m/>
    <m/>
    <m/>
    <x v="2"/>
    <m/>
  </r>
  <r>
    <x v="3"/>
    <n v="400013"/>
    <x v="467"/>
    <x v="2"/>
    <x v="8"/>
    <x v="11"/>
    <x v="44"/>
    <x v="4"/>
    <m/>
    <m/>
    <x v="3"/>
    <n v="1"/>
    <x v="20"/>
    <n v="5"/>
    <n v="60"/>
    <n v="195"/>
    <n v="144"/>
    <n v="5"/>
    <n v="6"/>
    <m/>
    <m/>
    <m/>
    <n v="204"/>
    <n v="0.70588235294117652"/>
    <n v="4.7058823529411766"/>
    <n v="15"/>
    <m/>
    <m/>
    <m/>
    <x v="2"/>
    <m/>
  </r>
  <r>
    <x v="3"/>
    <n v="400013"/>
    <x v="467"/>
    <x v="2"/>
    <x v="8"/>
    <x v="11"/>
    <x v="44"/>
    <x v="4"/>
    <m/>
    <m/>
    <x v="4"/>
    <n v="2"/>
    <x v="20"/>
    <n v="5"/>
    <n v="68"/>
    <n v="229"/>
    <n v="57"/>
    <n v="4"/>
    <n v="10"/>
    <m/>
    <s v="E"/>
    <m/>
    <n v="204"/>
    <n v="0.27941176470588236"/>
    <n v="4.2794117647058822"/>
    <n v="18"/>
    <m/>
    <m/>
    <m/>
    <x v="2"/>
    <m/>
  </r>
  <r>
    <x v="3"/>
    <n v="400036"/>
    <x v="305"/>
    <x v="2"/>
    <x v="8"/>
    <x v="11"/>
    <x v="44"/>
    <x v="4"/>
    <m/>
    <n v="36"/>
    <x v="1"/>
    <n v="1"/>
    <x v="18"/>
    <n v="4"/>
    <n v="66"/>
    <m/>
    <n v="116"/>
    <n v="4"/>
    <n v="6"/>
    <m/>
    <s v="V"/>
    <m/>
    <n v="209.8"/>
    <n v="0.5529075309818875"/>
    <n v="3.5529075309818876"/>
    <n v="13"/>
    <m/>
    <m/>
    <m/>
    <x v="2"/>
    <m/>
  </r>
  <r>
    <x v="3"/>
    <n v="400036"/>
    <x v="305"/>
    <x v="2"/>
    <x v="8"/>
    <x v="11"/>
    <x v="44"/>
    <x v="4"/>
    <m/>
    <m/>
    <x v="2"/>
    <n v="1"/>
    <x v="18"/>
    <n v="4"/>
    <n v="51"/>
    <n v="175"/>
    <n v="123"/>
    <n v="5"/>
    <n v="5"/>
    <m/>
    <s v="V"/>
    <m/>
    <n v="209.8"/>
    <n v="0.58627264061010487"/>
    <n v="3.5862726406101046"/>
    <n v="13"/>
    <m/>
    <m/>
    <m/>
    <x v="2"/>
    <m/>
  </r>
  <r>
    <x v="3"/>
    <n v="400036"/>
    <x v="305"/>
    <x v="2"/>
    <x v="8"/>
    <x v="11"/>
    <x v="44"/>
    <x v="4"/>
    <m/>
    <m/>
    <x v="3"/>
    <n v="1"/>
    <x v="18"/>
    <n v="4"/>
    <n v="45"/>
    <n v="198"/>
    <n v="45"/>
    <n v="5"/>
    <n v="5"/>
    <m/>
    <s v="E"/>
    <m/>
    <n v="209.8"/>
    <n v="0.21448999046711154"/>
    <n v="3.2144899904671114"/>
    <n v="13"/>
    <m/>
    <m/>
    <m/>
    <x v="2"/>
    <m/>
  </r>
  <r>
    <x v="3"/>
    <n v="400036"/>
    <x v="305"/>
    <x v="2"/>
    <x v="8"/>
    <x v="11"/>
    <x v="44"/>
    <x v="4"/>
    <m/>
    <m/>
    <x v="4"/>
    <n v="1"/>
    <x v="17"/>
    <n v="4"/>
    <n v="50"/>
    <n v="209"/>
    <n v="36"/>
    <n v="5"/>
    <n v="4"/>
    <m/>
    <s v="V"/>
    <m/>
    <n v="183.25"/>
    <n v="0.19645293315143247"/>
    <n v="2.1964529331514324"/>
    <n v="11"/>
    <m/>
    <m/>
    <m/>
    <x v="2"/>
    <m/>
  </r>
  <r>
    <x v="3"/>
    <n v="400038"/>
    <x v="414"/>
    <x v="2"/>
    <x v="8"/>
    <x v="11"/>
    <x v="44"/>
    <x v="4"/>
    <m/>
    <n v="38"/>
    <x v="1"/>
    <n v="0"/>
    <x v="17"/>
    <n v="3"/>
    <n v="45"/>
    <m/>
    <n v="150"/>
    <n v="4"/>
    <n v="5"/>
    <m/>
    <s v="V"/>
    <m/>
    <n v="183.25"/>
    <n v="0.81855388813096863"/>
    <n v="2.8185538881309684"/>
    <n v="11"/>
    <m/>
    <m/>
    <m/>
    <x v="2"/>
    <m/>
  </r>
  <r>
    <x v="3"/>
    <n v="400038"/>
    <x v="414"/>
    <x v="2"/>
    <x v="8"/>
    <x v="11"/>
    <x v="44"/>
    <x v="4"/>
    <m/>
    <m/>
    <x v="2"/>
    <n v="1"/>
    <x v="18"/>
    <n v="4"/>
    <n v="64"/>
    <n v="209"/>
    <n v="80"/>
    <n v="4"/>
    <n v="6"/>
    <m/>
    <s v="V"/>
    <m/>
    <n v="209.8"/>
    <n v="0.38131553860819828"/>
    <n v="3.3813155386081983"/>
    <n v="13"/>
    <m/>
    <m/>
    <m/>
    <x v="2"/>
    <m/>
  </r>
  <r>
    <x v="3"/>
    <n v="400038"/>
    <x v="414"/>
    <x v="2"/>
    <x v="8"/>
    <x v="11"/>
    <x v="44"/>
    <x v="4"/>
    <m/>
    <m/>
    <x v="3"/>
    <n v="2"/>
    <x v="20"/>
    <n v="5"/>
    <n v="50"/>
    <n v="182"/>
    <n v="50"/>
    <n v="4"/>
    <n v="5"/>
    <m/>
    <s v="V"/>
    <m/>
    <n v="204"/>
    <n v="0.24509803921568626"/>
    <n v="4.2450980392156863"/>
    <n v="13"/>
    <m/>
    <m/>
    <m/>
    <x v="2"/>
    <m/>
  </r>
  <r>
    <x v="3"/>
    <n v="400038"/>
    <x v="414"/>
    <x v="2"/>
    <x v="8"/>
    <x v="11"/>
    <x v="44"/>
    <x v="4"/>
    <m/>
    <m/>
    <x v="4"/>
    <n v="1"/>
    <x v="17"/>
    <n v="4"/>
    <n v="47"/>
    <n v="205"/>
    <n v="31"/>
    <n v="6"/>
    <n v="5"/>
    <m/>
    <s v="V"/>
    <m/>
    <n v="183.25"/>
    <n v="0.16916780354706684"/>
    <n v="2.169167803547067"/>
    <n v="13"/>
    <m/>
    <m/>
    <m/>
    <x v="2"/>
    <m/>
  </r>
  <r>
    <x v="3"/>
    <n v="400011"/>
    <x v="228"/>
    <x v="2"/>
    <x v="8"/>
    <x v="11"/>
    <x v="45"/>
    <x v="4"/>
    <m/>
    <n v="11"/>
    <x v="1"/>
    <n v="1"/>
    <x v="18"/>
    <n v="4"/>
    <n v="56"/>
    <m/>
    <n v="63"/>
    <n v="5"/>
    <n v="4"/>
    <m/>
    <s v="V"/>
    <m/>
    <n v="209.8"/>
    <n v="0.30028598665395612"/>
    <n v="3.300285986653956"/>
    <n v="12"/>
    <m/>
    <m/>
    <m/>
    <x v="2"/>
    <m/>
  </r>
  <r>
    <x v="3"/>
    <n v="400011"/>
    <x v="228"/>
    <x v="2"/>
    <x v="8"/>
    <x v="11"/>
    <x v="45"/>
    <x v="4"/>
    <m/>
    <m/>
    <x v="2"/>
    <n v="0"/>
    <x v="18"/>
    <n v="4"/>
    <n v="36"/>
    <n v="155"/>
    <n v="30"/>
    <n v="4"/>
    <n v="4"/>
    <m/>
    <s v="V"/>
    <m/>
    <n v="209.8"/>
    <n v="0.14299332697807435"/>
    <n v="3.1429933269780745"/>
    <n v="11"/>
    <m/>
    <m/>
    <m/>
    <x v="2"/>
    <m/>
  </r>
  <r>
    <x v="3"/>
    <n v="400011"/>
    <x v="228"/>
    <x v="2"/>
    <x v="8"/>
    <x v="11"/>
    <x v="45"/>
    <x v="4"/>
    <m/>
    <m/>
    <x v="3"/>
    <n v="0"/>
    <x v="18"/>
    <n v="4"/>
    <n v="64"/>
    <n v="209"/>
    <n v="117"/>
    <n v="4"/>
    <n v="6"/>
    <m/>
    <s v="V"/>
    <m/>
    <n v="209.8"/>
    <n v="0.55767397521448991"/>
    <n v="3.5576739752144899"/>
    <n v="13"/>
    <m/>
    <m/>
    <m/>
    <x v="2"/>
    <m/>
  </r>
  <r>
    <x v="3"/>
    <n v="400011"/>
    <x v="228"/>
    <x v="2"/>
    <x v="8"/>
    <x v="11"/>
    <x v="45"/>
    <x v="4"/>
    <m/>
    <m/>
    <x v="4"/>
    <n v="1"/>
    <x v="18"/>
    <n v="4"/>
    <n v="42"/>
    <n v="162"/>
    <n v="35"/>
    <n v="4"/>
    <n v="5"/>
    <m/>
    <s v="V"/>
    <m/>
    <n v="209.8"/>
    <n v="0.16682554814108674"/>
    <n v="3.1668255481410865"/>
    <n v="12"/>
    <m/>
    <m/>
    <m/>
    <x v="2"/>
    <m/>
  </r>
  <r>
    <x v="3"/>
    <n v="400011"/>
    <x v="228"/>
    <x v="2"/>
    <x v="8"/>
    <x v="11"/>
    <x v="45"/>
    <x v="4"/>
    <m/>
    <m/>
    <x v="5"/>
    <n v="1"/>
    <x v="17"/>
    <n v="4"/>
    <n v="33"/>
    <n v="140"/>
    <n v="12"/>
    <n v="4"/>
    <n v="3"/>
    <m/>
    <s v="V"/>
    <m/>
    <n v="183.25"/>
    <n v="6.5484311050477487E-2"/>
    <n v="2.0654843110504775"/>
    <n v="9"/>
    <m/>
    <m/>
    <m/>
    <x v="2"/>
    <m/>
  </r>
  <r>
    <x v="3"/>
    <n v="400011"/>
    <x v="228"/>
    <x v="2"/>
    <x v="8"/>
    <x v="11"/>
    <x v="45"/>
    <x v="4"/>
    <m/>
    <m/>
    <x v="6"/>
    <n v="0"/>
    <x v="17"/>
    <n v="3"/>
    <n v="43"/>
    <n v="145"/>
    <n v="179"/>
    <n v="4"/>
    <n v="6"/>
    <m/>
    <s v="V"/>
    <m/>
    <n v="183.25"/>
    <n v="0.97680763983628927"/>
    <n v="2.9768076398362893"/>
    <n v="12"/>
    <m/>
    <m/>
    <m/>
    <x v="2"/>
    <m/>
  </r>
  <r>
    <x v="3"/>
    <n v="400016"/>
    <x v="204"/>
    <x v="2"/>
    <x v="8"/>
    <x v="11"/>
    <x v="45"/>
    <x v="4"/>
    <m/>
    <n v="16"/>
    <x v="1"/>
    <n v="0"/>
    <x v="20"/>
    <n v="5"/>
    <n v="57"/>
    <n v="190"/>
    <n v="200"/>
    <n v="4"/>
    <n v="11"/>
    <m/>
    <s v="DR"/>
    <m/>
    <n v="204"/>
    <n v="0.98039215686274506"/>
    <n v="4.9803921568627452"/>
    <n v="19"/>
    <m/>
    <m/>
    <m/>
    <x v="2"/>
    <m/>
  </r>
  <r>
    <x v="3"/>
    <n v="400016"/>
    <x v="204"/>
    <x v="2"/>
    <x v="8"/>
    <x v="11"/>
    <x v="45"/>
    <x v="4"/>
    <m/>
    <m/>
    <x v="2"/>
    <n v="2"/>
    <x v="18"/>
    <n v="5"/>
    <n v="70"/>
    <m/>
    <n v="24"/>
    <n v="5"/>
    <n v="12"/>
    <m/>
    <s v="E"/>
    <m/>
    <n v="209.8"/>
    <n v="0.11439466158245948"/>
    <n v="3.1143946615824594"/>
    <n v="20"/>
    <m/>
    <m/>
    <m/>
    <x v="2"/>
    <m/>
  </r>
  <r>
    <x v="3"/>
    <n v="400016"/>
    <x v="204"/>
    <x v="2"/>
    <x v="8"/>
    <x v="11"/>
    <x v="45"/>
    <x v="4"/>
    <m/>
    <m/>
    <x v="3"/>
    <n v="1"/>
    <x v="18"/>
    <n v="4"/>
    <n v="45"/>
    <n v="161"/>
    <n v="150"/>
    <n v="5"/>
    <n v="9"/>
    <m/>
    <s v="E"/>
    <m/>
    <n v="209.8"/>
    <n v="0.71496663489037171"/>
    <n v="3.7149666348903718"/>
    <n v="17"/>
    <m/>
    <m/>
    <m/>
    <x v="2"/>
    <m/>
  </r>
  <r>
    <x v="3"/>
    <n v="400016"/>
    <x v="204"/>
    <x v="2"/>
    <x v="8"/>
    <x v="11"/>
    <x v="45"/>
    <x v="4"/>
    <m/>
    <m/>
    <x v="4"/>
    <n v="0"/>
    <x v="18"/>
    <n v="4"/>
    <n v="61"/>
    <n v="197"/>
    <n v="214"/>
    <n v="4"/>
    <n v="10"/>
    <m/>
    <s v="E"/>
    <m/>
    <n v="209.8"/>
    <n v="1.0200190657769304"/>
    <n v="4.0200190657769301"/>
    <n v="17"/>
    <m/>
    <m/>
    <m/>
    <x v="2"/>
    <m/>
  </r>
  <r>
    <x v="3"/>
    <n v="400024"/>
    <x v="697"/>
    <x v="2"/>
    <x v="8"/>
    <x v="11"/>
    <x v="45"/>
    <x v="4"/>
    <m/>
    <n v="24"/>
    <x v="1"/>
    <n v="2"/>
    <x v="20"/>
    <n v="5"/>
    <n v="77"/>
    <m/>
    <n v="64"/>
    <n v="4"/>
    <n v="11"/>
    <m/>
    <s v="DR"/>
    <m/>
    <n v="204"/>
    <n v="0.31372549019607843"/>
    <n v="4.3137254901960782"/>
    <n v="19"/>
    <m/>
    <m/>
    <m/>
    <x v="2"/>
    <m/>
  </r>
  <r>
    <x v="3"/>
    <n v="400024"/>
    <x v="697"/>
    <x v="2"/>
    <x v="8"/>
    <x v="11"/>
    <x v="45"/>
    <x v="4"/>
    <m/>
    <m/>
    <x v="2"/>
    <n v="1"/>
    <x v="20"/>
    <n v="5"/>
    <n v="75"/>
    <n v="201"/>
    <n v="66"/>
    <n v="4"/>
    <n v="14"/>
    <m/>
    <s v="DR"/>
    <m/>
    <n v="204"/>
    <n v="0.3235294117647059"/>
    <n v="4.3235294117647056"/>
    <n v="22"/>
    <m/>
    <m/>
    <m/>
    <x v="2"/>
    <m/>
  </r>
  <r>
    <x v="3"/>
    <n v="400024"/>
    <x v="697"/>
    <x v="2"/>
    <x v="8"/>
    <x v="11"/>
    <x v="45"/>
    <x v="4"/>
    <m/>
    <m/>
    <x v="3"/>
    <n v="0"/>
    <x v="20"/>
    <n v="5"/>
    <n v="64"/>
    <n v="194"/>
    <n v="25"/>
    <n v="4"/>
    <n v="10"/>
    <m/>
    <s v="E"/>
    <m/>
    <n v="204"/>
    <n v="0.12254901960784313"/>
    <n v="4.1225490196078427"/>
    <n v="18"/>
    <m/>
    <m/>
    <m/>
    <x v="2"/>
    <m/>
  </r>
  <r>
    <x v="3"/>
    <n v="400024"/>
    <x v="697"/>
    <x v="2"/>
    <x v="8"/>
    <x v="11"/>
    <x v="45"/>
    <x v="4"/>
    <m/>
    <m/>
    <x v="4"/>
    <n v="1"/>
    <x v="20"/>
    <n v="5"/>
    <n v="77"/>
    <n v="232"/>
    <n v="30"/>
    <n v="4"/>
    <n v="10"/>
    <m/>
    <s v="DR"/>
    <m/>
    <n v="204"/>
    <n v="0.14705882352941177"/>
    <n v="4.1470588235294121"/>
    <n v="18"/>
    <m/>
    <m/>
    <m/>
    <x v="2"/>
    <m/>
  </r>
  <r>
    <x v="3"/>
    <n v="400018"/>
    <x v="352"/>
    <x v="2"/>
    <x v="8"/>
    <x v="11"/>
    <x v="46"/>
    <x v="4"/>
    <m/>
    <n v="18"/>
    <x v="1"/>
    <n v="1"/>
    <x v="20"/>
    <n v="5"/>
    <n v="74"/>
    <m/>
    <n v="190"/>
    <n v="4"/>
    <n v="17"/>
    <n v="10"/>
    <s v="ETS"/>
    <n v="1"/>
    <n v="204"/>
    <n v="0.93137254901960786"/>
    <n v="4.9313725490196081"/>
    <n v="25"/>
    <m/>
    <m/>
    <m/>
    <x v="2"/>
    <m/>
  </r>
  <r>
    <x v="3"/>
    <n v="400018"/>
    <x v="352"/>
    <x v="2"/>
    <x v="8"/>
    <x v="11"/>
    <x v="46"/>
    <x v="4"/>
    <m/>
    <m/>
    <x v="2"/>
    <n v="0"/>
    <x v="20"/>
    <n v="5"/>
    <n v="90"/>
    <n v="218"/>
    <n v="109"/>
    <n v="3"/>
    <n v="16"/>
    <n v="10"/>
    <s v="DR"/>
    <n v="1"/>
    <n v="204"/>
    <n v="0.53431372549019607"/>
    <n v="4.534313725490196"/>
    <n v="23"/>
    <m/>
    <m/>
    <m/>
    <x v="2"/>
    <m/>
  </r>
  <r>
    <x v="3"/>
    <n v="400018"/>
    <x v="352"/>
    <x v="2"/>
    <x v="8"/>
    <x v="11"/>
    <x v="46"/>
    <x v="4"/>
    <m/>
    <m/>
    <x v="3"/>
    <n v="0"/>
    <x v="20"/>
    <n v="5"/>
    <n v="80"/>
    <n v="215"/>
    <n v="133"/>
    <n v="5"/>
    <n v="13"/>
    <n v="10"/>
    <s v="TS"/>
    <n v="1"/>
    <n v="204"/>
    <n v="0.65196078431372551"/>
    <n v="4.6519607843137258"/>
    <n v="22"/>
    <m/>
    <m/>
    <m/>
    <x v="2"/>
    <m/>
  </r>
  <r>
    <x v="3"/>
    <n v="400018"/>
    <x v="352"/>
    <x v="2"/>
    <x v="8"/>
    <x v="11"/>
    <x v="46"/>
    <x v="4"/>
    <m/>
    <m/>
    <x v="4"/>
    <n v="0"/>
    <x v="20"/>
    <n v="5"/>
    <n v="85"/>
    <n v="229"/>
    <n v="195"/>
    <n v="3"/>
    <n v="15"/>
    <m/>
    <s v="V"/>
    <m/>
    <n v="204"/>
    <n v="0.95588235294117652"/>
    <n v="4.9558823529411766"/>
    <n v="22"/>
    <m/>
    <m/>
    <m/>
    <x v="2"/>
    <m/>
  </r>
  <r>
    <x v="3"/>
    <n v="400023"/>
    <x v="411"/>
    <x v="2"/>
    <x v="8"/>
    <x v="11"/>
    <x v="46"/>
    <x v="4"/>
    <m/>
    <n v="23"/>
    <x v="1"/>
    <n v="1"/>
    <x v="20"/>
    <n v="5"/>
    <n v="76"/>
    <m/>
    <n v="170"/>
    <n v="4"/>
    <n v="14"/>
    <n v="10"/>
    <s v="TS"/>
    <n v="2"/>
    <n v="204"/>
    <n v="0.83333333333333337"/>
    <n v="4.833333333333333"/>
    <n v="22"/>
    <m/>
    <m/>
    <m/>
    <x v="2"/>
    <m/>
  </r>
  <r>
    <x v="3"/>
    <n v="400023"/>
    <x v="411"/>
    <x v="2"/>
    <x v="8"/>
    <x v="11"/>
    <x v="46"/>
    <x v="4"/>
    <m/>
    <m/>
    <x v="2"/>
    <n v="1"/>
    <x v="20"/>
    <n v="6"/>
    <n v="85"/>
    <n v="205"/>
    <n v="22"/>
    <n v="4"/>
    <n v="15"/>
    <n v="10"/>
    <s v="TS"/>
    <n v="2"/>
    <n v="204"/>
    <n v="0.10784313725490197"/>
    <n v="4.1078431372549016"/>
    <n v="23"/>
    <m/>
    <m/>
    <m/>
    <x v="2"/>
    <m/>
  </r>
  <r>
    <x v="3"/>
    <n v="400023"/>
    <x v="411"/>
    <x v="2"/>
    <x v="8"/>
    <x v="11"/>
    <x v="46"/>
    <x v="4"/>
    <m/>
    <m/>
    <x v="3"/>
    <n v="0"/>
    <x v="19"/>
    <n v="6"/>
    <n v="73"/>
    <n v="197"/>
    <n v="100"/>
    <n v="4"/>
    <n v="15"/>
    <n v="10"/>
    <s v="TS"/>
    <n v="1"/>
    <n v="170.33333333333334"/>
    <n v="0.58708414872798431"/>
    <n v="5.5870841487279845"/>
    <n v="24"/>
    <m/>
    <m/>
    <m/>
    <x v="2"/>
    <m/>
  </r>
  <r>
    <x v="3"/>
    <n v="400023"/>
    <x v="411"/>
    <x v="2"/>
    <x v="8"/>
    <x v="11"/>
    <x v="46"/>
    <x v="4"/>
    <m/>
    <m/>
    <x v="4"/>
    <n v="1"/>
    <x v="20"/>
    <n v="5"/>
    <n v="80"/>
    <n v="232"/>
    <n v="201"/>
    <n v="4"/>
    <n v="15"/>
    <n v="10"/>
    <s v="TS"/>
    <n v="2"/>
    <n v="204"/>
    <n v="0.98529411764705888"/>
    <n v="4.9852941176470589"/>
    <n v="23"/>
    <m/>
    <m/>
    <m/>
    <x v="2"/>
    <m/>
  </r>
  <r>
    <x v="3"/>
    <n v="400026"/>
    <x v="269"/>
    <x v="2"/>
    <x v="8"/>
    <x v="11"/>
    <x v="46"/>
    <x v="4"/>
    <m/>
    <n v="26"/>
    <x v="1"/>
    <n v="1"/>
    <x v="20"/>
    <n v="5"/>
    <n v="78"/>
    <m/>
    <n v="199"/>
    <n v="3"/>
    <n v="16"/>
    <n v="10"/>
    <s v="TS"/>
    <n v="2"/>
    <n v="204"/>
    <n v="0.97549019607843135"/>
    <n v="4.9754901960784315"/>
    <n v="23"/>
    <m/>
    <m/>
    <m/>
    <x v="2"/>
    <m/>
  </r>
  <r>
    <x v="3"/>
    <n v="400026"/>
    <x v="269"/>
    <x v="2"/>
    <x v="8"/>
    <x v="11"/>
    <x v="46"/>
    <x v="4"/>
    <m/>
    <m/>
    <x v="2"/>
    <n v="0"/>
    <x v="20"/>
    <n v="5"/>
    <n v="79"/>
    <n v="205"/>
    <n v="147"/>
    <n v="3"/>
    <n v="16"/>
    <n v="10"/>
    <s v="TS"/>
    <n v="1"/>
    <n v="204"/>
    <n v="0.72058823529411764"/>
    <n v="4.7205882352941178"/>
    <n v="23"/>
    <m/>
    <m/>
    <m/>
    <x v="2"/>
    <m/>
  </r>
  <r>
    <x v="3"/>
    <n v="400026"/>
    <x v="269"/>
    <x v="2"/>
    <x v="8"/>
    <x v="11"/>
    <x v="46"/>
    <x v="4"/>
    <m/>
    <m/>
    <x v="3"/>
    <n v="1"/>
    <x v="20"/>
    <n v="5"/>
    <n v="82"/>
    <n v="215"/>
    <n v="207"/>
    <n v="5"/>
    <n v="14"/>
    <n v="10"/>
    <s v="late DR"/>
    <n v="2"/>
    <n v="204"/>
    <n v="1.0147058823529411"/>
    <n v="5.0147058823529411"/>
    <n v="23"/>
    <m/>
    <m/>
    <m/>
    <x v="2"/>
    <m/>
  </r>
  <r>
    <x v="3"/>
    <n v="400026"/>
    <x v="269"/>
    <x v="2"/>
    <x v="8"/>
    <x v="11"/>
    <x v="46"/>
    <x v="4"/>
    <m/>
    <m/>
    <x v="4"/>
    <n v="1"/>
    <x v="19"/>
    <n v="6"/>
    <n v="90"/>
    <n v="211"/>
    <n v="34"/>
    <n v="4"/>
    <n v="16"/>
    <n v="10"/>
    <s v="TS"/>
    <n v="1"/>
    <n v="170.33333333333334"/>
    <n v="0.19960861056751467"/>
    <n v="5.1996086105675143"/>
    <n v="25"/>
    <m/>
    <m/>
    <m/>
    <x v="2"/>
    <m/>
  </r>
  <r>
    <x v="3"/>
    <n v="400033"/>
    <x v="380"/>
    <x v="2"/>
    <x v="8"/>
    <x v="11"/>
    <x v="47"/>
    <x v="4"/>
    <m/>
    <n v="33"/>
    <x v="1"/>
    <n v="0"/>
    <x v="16"/>
    <n v="7"/>
    <n v="110"/>
    <m/>
    <n v="83"/>
    <n v="2"/>
    <n v="14"/>
    <n v="25"/>
    <s v="&gt;TS"/>
    <n v="2"/>
    <n v="144.66666666666666"/>
    <n v="0.57373271889400923"/>
    <n v="6.5737327188940089"/>
    <n v="22"/>
    <m/>
    <m/>
    <m/>
    <x v="2"/>
    <m/>
  </r>
  <r>
    <x v="3"/>
    <n v="400033"/>
    <x v="380"/>
    <x v="2"/>
    <x v="8"/>
    <x v="11"/>
    <x v="47"/>
    <x v="4"/>
    <m/>
    <m/>
    <x v="2"/>
    <n v="0"/>
    <x v="16"/>
    <n v="7"/>
    <n v="121"/>
    <n v="180"/>
    <n v="112"/>
    <n v="3"/>
    <n v="16"/>
    <n v="45"/>
    <s v="&gt;TS"/>
    <n v="2"/>
    <n v="144.66666666666666"/>
    <n v="0.77419354838709686"/>
    <n v="6.774193548387097"/>
    <n v="25"/>
    <m/>
    <m/>
    <m/>
    <x v="2"/>
    <m/>
  </r>
  <r>
    <x v="3"/>
    <n v="400033"/>
    <x v="380"/>
    <x v="2"/>
    <x v="8"/>
    <x v="11"/>
    <x v="47"/>
    <x v="4"/>
    <m/>
    <m/>
    <x v="3"/>
    <n v="2"/>
    <x v="16"/>
    <n v="7"/>
    <n v="122"/>
    <n v="182"/>
    <n v="105"/>
    <n v="2"/>
    <n v="16"/>
    <n v="40"/>
    <s v="&gt;TS"/>
    <n v="2"/>
    <n v="144.66666666666666"/>
    <n v="0.72580645161290325"/>
    <n v="6.725806451612903"/>
    <n v="24"/>
    <m/>
    <m/>
    <m/>
    <x v="2"/>
    <m/>
  </r>
  <r>
    <x v="3"/>
    <n v="400033"/>
    <x v="380"/>
    <x v="2"/>
    <x v="8"/>
    <x v="11"/>
    <x v="47"/>
    <x v="4"/>
    <m/>
    <m/>
    <x v="4"/>
    <n v="0"/>
    <x v="16"/>
    <n v="7"/>
    <n v="123"/>
    <n v="177"/>
    <n v="121"/>
    <n v="2"/>
    <n v="15"/>
    <n v="47"/>
    <s v="&gt;TS"/>
    <n v="2"/>
    <n v="144.66666666666666"/>
    <n v="0.83640552995391715"/>
    <n v="6.8364055299539173"/>
    <n v="23"/>
    <m/>
    <m/>
    <m/>
    <x v="2"/>
    <m/>
  </r>
  <r>
    <x v="3"/>
    <n v="400039"/>
    <x v="371"/>
    <x v="2"/>
    <x v="8"/>
    <x v="11"/>
    <x v="47"/>
    <x v="4"/>
    <m/>
    <n v="39"/>
    <x v="1"/>
    <n v="0"/>
    <x v="16"/>
    <n v="7"/>
    <n v="115"/>
    <m/>
    <n v="162"/>
    <n v="2"/>
    <n v="16"/>
    <n v="39"/>
    <s v="&gt;TS"/>
    <n v="2"/>
    <n v="144.66666666666666"/>
    <n v="1.1198156682027651"/>
    <n v="7.1198156682027651"/>
    <n v="24"/>
    <m/>
    <m/>
    <m/>
    <x v="2"/>
    <m/>
  </r>
  <r>
    <x v="3"/>
    <n v="400039"/>
    <x v="371"/>
    <x v="2"/>
    <x v="8"/>
    <x v="11"/>
    <x v="47"/>
    <x v="4"/>
    <m/>
    <m/>
    <x v="2"/>
    <n v="0"/>
    <x v="16"/>
    <n v="7"/>
    <n v="107"/>
    <n v="185"/>
    <n v="91"/>
    <n v="2"/>
    <n v="15"/>
    <n v="26"/>
    <s v="&gt;TS"/>
    <n v="2"/>
    <n v="144.66666666666666"/>
    <n v="0.62903225806451613"/>
    <n v="6.629032258064516"/>
    <n v="23"/>
    <m/>
    <m/>
    <m/>
    <x v="2"/>
    <m/>
  </r>
  <r>
    <x v="3"/>
    <n v="400039"/>
    <x v="371"/>
    <x v="2"/>
    <x v="8"/>
    <x v="11"/>
    <x v="47"/>
    <x v="4"/>
    <m/>
    <m/>
    <x v="3"/>
    <n v="1"/>
    <x v="16"/>
    <n v="7"/>
    <n v="114"/>
    <n v="149"/>
    <n v="91"/>
    <n v="2"/>
    <n v="15"/>
    <n v="45"/>
    <s v="&gt;TS"/>
    <n v="3"/>
    <n v="144.66666666666666"/>
    <n v="0.62903225806451613"/>
    <n v="6.629032258064516"/>
    <n v="23"/>
    <m/>
    <m/>
    <m/>
    <x v="2"/>
    <m/>
  </r>
  <r>
    <x v="3"/>
    <n v="400039"/>
    <x v="371"/>
    <x v="2"/>
    <x v="8"/>
    <x v="11"/>
    <x v="47"/>
    <x v="4"/>
    <m/>
    <m/>
    <x v="4"/>
    <n v="1"/>
    <x v="16"/>
    <n v="7"/>
    <n v="119"/>
    <n v="149"/>
    <n v="89"/>
    <n v="2"/>
    <n v="14"/>
    <n v="55"/>
    <s v="&gt;TS"/>
    <n v="3"/>
    <n v="144.66666666666666"/>
    <n v="0.61520737327188946"/>
    <n v="6.6152073732718897"/>
    <n v="22"/>
    <m/>
    <m/>
    <m/>
    <x v="2"/>
    <m/>
  </r>
  <r>
    <x v="3"/>
    <n v="400041"/>
    <x v="253"/>
    <x v="2"/>
    <x v="8"/>
    <x v="11"/>
    <x v="47"/>
    <x v="4"/>
    <m/>
    <n v="41"/>
    <x v="1"/>
    <n v="2"/>
    <x v="16"/>
    <n v="7"/>
    <n v="113"/>
    <m/>
    <n v="107"/>
    <n v="2"/>
    <n v="16"/>
    <n v="49"/>
    <s v="&gt;TS"/>
    <n v="2"/>
    <n v="144.66666666666666"/>
    <n v="0.73963133640553003"/>
    <n v="6.7396313364055302"/>
    <n v="24"/>
    <m/>
    <m/>
    <m/>
    <x v="2"/>
    <m/>
  </r>
  <r>
    <x v="3"/>
    <n v="400041"/>
    <x v="253"/>
    <x v="2"/>
    <x v="8"/>
    <x v="11"/>
    <x v="47"/>
    <x v="4"/>
    <m/>
    <m/>
    <x v="2"/>
    <n v="1"/>
    <x v="15"/>
    <n v="8"/>
    <n v="162"/>
    <n v="128"/>
    <n v="34"/>
    <n v="1"/>
    <n v="15"/>
    <n v="90"/>
    <s v="&gt;TS"/>
    <n v="3"/>
    <n v="104"/>
    <n v="0.32692307692307693"/>
    <n v="7.3269230769230766"/>
    <n v="23"/>
    <m/>
    <m/>
    <m/>
    <x v="2"/>
    <m/>
  </r>
  <r>
    <x v="3"/>
    <n v="400041"/>
    <x v="253"/>
    <x v="2"/>
    <x v="8"/>
    <x v="11"/>
    <x v="47"/>
    <x v="4"/>
    <m/>
    <m/>
    <x v="3"/>
    <n v="0"/>
    <x v="15"/>
    <n v="7"/>
    <n v="126"/>
    <n v="143"/>
    <n v="118"/>
    <n v="1"/>
    <n v="15"/>
    <n v="60"/>
    <s v="&gt;TS"/>
    <n v="3"/>
    <n v="104"/>
    <n v="0"/>
    <n v="7"/>
    <n v="23"/>
    <m/>
    <m/>
    <m/>
    <x v="1"/>
    <m/>
  </r>
  <r>
    <x v="3"/>
    <n v="400041"/>
    <x v="253"/>
    <x v="2"/>
    <x v="8"/>
    <x v="11"/>
    <x v="47"/>
    <x v="4"/>
    <m/>
    <m/>
    <x v="4"/>
    <n v="1"/>
    <x v="15"/>
    <n v="7"/>
    <n v="122"/>
    <n v="129"/>
    <n v="98"/>
    <n v="1"/>
    <n v="14"/>
    <n v="56"/>
    <s v="&gt;TS"/>
    <n v="3"/>
    <n v="104"/>
    <n v="0"/>
    <n v="7"/>
    <n v="22"/>
    <m/>
    <m/>
    <m/>
    <x v="1"/>
    <m/>
  </r>
  <r>
    <x v="3"/>
    <n v="400021"/>
    <x v="698"/>
    <x v="2"/>
    <x v="8"/>
    <x v="11"/>
    <x v="48"/>
    <x v="4"/>
    <m/>
    <n v="21"/>
    <x v="1"/>
    <n v="0"/>
    <x v="11"/>
    <n v="9"/>
    <n v="267"/>
    <m/>
    <n v="144"/>
    <n v="1"/>
    <n v="17"/>
    <n v="170"/>
    <s v="&gt;TS"/>
    <n v="3"/>
    <n v="102.33333333333333"/>
    <n v="1.4071661237785016"/>
    <n v="9.4071661237785023"/>
    <n v="26"/>
    <m/>
    <m/>
    <m/>
    <x v="2"/>
    <m/>
  </r>
  <r>
    <x v="3"/>
    <n v="400021"/>
    <x v="698"/>
    <x v="2"/>
    <x v="8"/>
    <x v="11"/>
    <x v="48"/>
    <x v="4"/>
    <m/>
    <m/>
    <x v="2"/>
    <n v="1"/>
    <x v="15"/>
    <n v="8"/>
    <n v="203"/>
    <n v="146"/>
    <n v="112"/>
    <n v="1"/>
    <m/>
    <n v="200"/>
    <s v="&gt;TS"/>
    <n v="3"/>
    <n v="104"/>
    <n v="1.0769230769230769"/>
    <n v="8.0769230769230766"/>
    <s v=""/>
    <m/>
    <m/>
    <m/>
    <x v="2"/>
    <m/>
  </r>
  <r>
    <x v="3"/>
    <n v="400021"/>
    <x v="698"/>
    <x v="2"/>
    <x v="8"/>
    <x v="11"/>
    <x v="48"/>
    <x v="4"/>
    <m/>
    <m/>
    <x v="3"/>
    <n v="0"/>
    <x v="15"/>
    <n v="8"/>
    <n v="139"/>
    <n v="160"/>
    <n v="42"/>
    <n v="2"/>
    <m/>
    <n v="60"/>
    <s v="&gt;TS"/>
    <n v="2"/>
    <n v="104"/>
    <n v="0.40384615384615385"/>
    <n v="7.4038461538461542"/>
    <s v=""/>
    <m/>
    <m/>
    <m/>
    <x v="2"/>
    <m/>
  </r>
  <r>
    <x v="3"/>
    <n v="400021"/>
    <x v="698"/>
    <x v="2"/>
    <x v="8"/>
    <x v="11"/>
    <x v="48"/>
    <x v="4"/>
    <m/>
    <m/>
    <x v="4"/>
    <n v="1"/>
    <x v="15"/>
    <n v="8"/>
    <n v="200"/>
    <n v="162"/>
    <n v="122"/>
    <n v="1"/>
    <m/>
    <n v="190"/>
    <s v="&gt;TS"/>
    <n v="3"/>
    <n v="104"/>
    <n v="1.1730769230769231"/>
    <n v="8.1730769230769234"/>
    <s v=""/>
    <m/>
    <m/>
    <m/>
    <x v="2"/>
    <m/>
  </r>
  <r>
    <x v="3"/>
    <n v="400030"/>
    <x v="337"/>
    <x v="2"/>
    <x v="8"/>
    <x v="11"/>
    <x v="48"/>
    <x v="4"/>
    <m/>
    <n v="30"/>
    <x v="1"/>
    <n v="1"/>
    <x v="11"/>
    <n v="8"/>
    <n v="240"/>
    <m/>
    <m/>
    <n v="0"/>
    <m/>
    <n v="150"/>
    <s v="FL"/>
    <n v="3"/>
    <n v="102.33333333333333"/>
    <n v="0"/>
    <n v="8"/>
    <s v=""/>
    <m/>
    <m/>
    <m/>
    <x v="1"/>
    <m/>
  </r>
  <r>
    <x v="3"/>
    <n v="400030"/>
    <x v="337"/>
    <x v="2"/>
    <x v="8"/>
    <x v="11"/>
    <x v="48"/>
    <x v="4"/>
    <m/>
    <m/>
    <x v="2"/>
    <n v="2"/>
    <x v="12"/>
    <n v="9"/>
    <n v="284"/>
    <n v="84"/>
    <m/>
    <n v="0"/>
    <m/>
    <n v="220"/>
    <s v="FL"/>
    <n v="3"/>
    <n v="102.33333333333333"/>
    <n v="0"/>
    <n v="9"/>
    <s v=""/>
    <m/>
    <m/>
    <m/>
    <x v="1"/>
    <m/>
  </r>
  <r>
    <x v="3"/>
    <n v="400030"/>
    <x v="337"/>
    <x v="2"/>
    <x v="8"/>
    <x v="11"/>
    <x v="48"/>
    <x v="4"/>
    <m/>
    <m/>
    <x v="3"/>
    <n v="2"/>
    <x v="12"/>
    <n v="9"/>
    <n v="263"/>
    <n v="107"/>
    <m/>
    <n v="0"/>
    <m/>
    <n v="180"/>
    <s v="FL"/>
    <n v="4"/>
    <n v="102.33333333333333"/>
    <n v="0"/>
    <n v="9"/>
    <s v=""/>
    <m/>
    <m/>
    <m/>
    <x v="1"/>
    <m/>
  </r>
  <r>
    <x v="3"/>
    <n v="400030"/>
    <x v="337"/>
    <x v="2"/>
    <x v="8"/>
    <x v="11"/>
    <x v="48"/>
    <x v="4"/>
    <m/>
    <m/>
    <x v="4"/>
    <n v="1"/>
    <x v="11"/>
    <n v="8"/>
    <n v="215"/>
    <n v="71"/>
    <m/>
    <n v="0"/>
    <m/>
    <n v="150"/>
    <s v="FL"/>
    <n v="3"/>
    <n v="102.33333333333333"/>
    <n v="0"/>
    <n v="8"/>
    <s v=""/>
    <m/>
    <m/>
    <m/>
    <x v="1"/>
    <m/>
  </r>
  <r>
    <x v="3"/>
    <n v="400032"/>
    <x v="402"/>
    <x v="2"/>
    <x v="8"/>
    <x v="11"/>
    <x v="48"/>
    <x v="4"/>
    <m/>
    <n v="32"/>
    <x v="1"/>
    <n v="2"/>
    <x v="6"/>
    <n v="10"/>
    <n v="330"/>
    <m/>
    <m/>
    <n v="0"/>
    <m/>
    <n v="290"/>
    <s v="FL"/>
    <n v="4"/>
    <n v="102.33333333333333"/>
    <n v="0"/>
    <n v="10"/>
    <s v=""/>
    <m/>
    <m/>
    <m/>
    <x v="1"/>
    <m/>
  </r>
  <r>
    <x v="3"/>
    <n v="400032"/>
    <x v="402"/>
    <x v="2"/>
    <x v="8"/>
    <x v="11"/>
    <x v="48"/>
    <x v="4"/>
    <m/>
    <m/>
    <x v="2"/>
    <n v="2"/>
    <x v="12"/>
    <n v="9"/>
    <n v="245"/>
    <n v="116"/>
    <m/>
    <n v="0"/>
    <m/>
    <n v="220"/>
    <s v="FL"/>
    <n v="4"/>
    <n v="102.33333333333333"/>
    <n v="0"/>
    <n v="9"/>
    <s v=""/>
    <m/>
    <m/>
    <m/>
    <x v="1"/>
    <m/>
  </r>
  <r>
    <x v="3"/>
    <n v="400032"/>
    <x v="402"/>
    <x v="2"/>
    <x v="8"/>
    <x v="11"/>
    <x v="48"/>
    <x v="4"/>
    <m/>
    <m/>
    <x v="3"/>
    <n v="1"/>
    <x v="11"/>
    <n v="8"/>
    <n v="250"/>
    <n v="104"/>
    <m/>
    <n v="0"/>
    <m/>
    <n v="190"/>
    <s v="FL"/>
    <n v="4"/>
    <n v="102.33333333333333"/>
    <n v="0"/>
    <n v="8"/>
    <s v=""/>
    <m/>
    <m/>
    <m/>
    <x v="1"/>
    <m/>
  </r>
  <r>
    <x v="3"/>
    <n v="400032"/>
    <x v="402"/>
    <x v="2"/>
    <x v="8"/>
    <x v="11"/>
    <x v="48"/>
    <x v="4"/>
    <m/>
    <m/>
    <x v="4"/>
    <n v="1"/>
    <x v="11"/>
    <n v="9"/>
    <n v="175"/>
    <n v="137"/>
    <n v="17"/>
    <n v="1"/>
    <n v="15"/>
    <n v="90"/>
    <s v="&gt;TS"/>
    <n v="3"/>
    <n v="102.33333333333333"/>
    <n v="0.16612377850162868"/>
    <n v="8.1661237785016283"/>
    <n v="24"/>
    <m/>
    <m/>
    <m/>
    <x v="2"/>
    <m/>
  </r>
  <r>
    <x v="3"/>
    <n v="400008"/>
    <x v="408"/>
    <x v="2"/>
    <x v="8"/>
    <x v="11"/>
    <x v="49"/>
    <x v="4"/>
    <m/>
    <n v="8"/>
    <x v="1"/>
    <m/>
    <x v="12"/>
    <n v="9"/>
    <m/>
    <m/>
    <m/>
    <m/>
    <m/>
    <m/>
    <m/>
    <n v="4"/>
    <n v="102.33333333333333"/>
    <n v="0"/>
    <n v="9"/>
    <s v=""/>
    <m/>
    <m/>
    <m/>
    <x v="1"/>
    <m/>
  </r>
  <r>
    <x v="3"/>
    <n v="400008"/>
    <x v="408"/>
    <x v="2"/>
    <x v="8"/>
    <x v="11"/>
    <x v="49"/>
    <x v="4"/>
    <m/>
    <m/>
    <x v="2"/>
    <m/>
    <x v="11"/>
    <n v="8"/>
    <m/>
    <m/>
    <m/>
    <m/>
    <m/>
    <m/>
    <m/>
    <n v="3"/>
    <n v="102.33333333333333"/>
    <n v="0"/>
    <n v="8"/>
    <s v=""/>
    <m/>
    <m/>
    <m/>
    <x v="1"/>
    <m/>
  </r>
  <r>
    <x v="3"/>
    <n v="400008"/>
    <x v="408"/>
    <x v="2"/>
    <x v="8"/>
    <x v="11"/>
    <x v="49"/>
    <x v="4"/>
    <m/>
    <m/>
    <x v="3"/>
    <m/>
    <x v="11"/>
    <n v="8"/>
    <m/>
    <m/>
    <m/>
    <m/>
    <m/>
    <m/>
    <m/>
    <n v="4"/>
    <n v="102.33333333333333"/>
    <n v="0"/>
    <n v="8"/>
    <s v=""/>
    <m/>
    <m/>
    <m/>
    <x v="1"/>
    <m/>
  </r>
  <r>
    <x v="3"/>
    <n v="400008"/>
    <x v="408"/>
    <x v="2"/>
    <x v="8"/>
    <x v="11"/>
    <x v="49"/>
    <x v="4"/>
    <m/>
    <m/>
    <x v="4"/>
    <m/>
    <x v="11"/>
    <n v="8"/>
    <m/>
    <m/>
    <m/>
    <m/>
    <m/>
    <m/>
    <m/>
    <n v="3"/>
    <n v="102.33333333333333"/>
    <n v="0"/>
    <n v="8"/>
    <s v=""/>
    <m/>
    <m/>
    <m/>
    <x v="1"/>
    <m/>
  </r>
  <r>
    <x v="3"/>
    <n v="400014"/>
    <x v="699"/>
    <x v="2"/>
    <x v="8"/>
    <x v="11"/>
    <x v="49"/>
    <x v="4"/>
    <m/>
    <n v="14"/>
    <x v="1"/>
    <n v="0"/>
    <x v="11"/>
    <n v="8"/>
    <m/>
    <m/>
    <m/>
    <m/>
    <m/>
    <m/>
    <s v="&gt;FL"/>
    <n v="4"/>
    <n v="102.33333333333333"/>
    <n v="0"/>
    <n v="8"/>
    <s v=""/>
    <m/>
    <m/>
    <m/>
    <x v="1"/>
    <m/>
  </r>
  <r>
    <x v="3"/>
    <n v="400014"/>
    <x v="699"/>
    <x v="2"/>
    <x v="8"/>
    <x v="11"/>
    <x v="49"/>
    <x v="4"/>
    <m/>
    <m/>
    <x v="2"/>
    <n v="0"/>
    <x v="15"/>
    <n v="7"/>
    <m/>
    <m/>
    <m/>
    <m/>
    <m/>
    <m/>
    <s v="&gt;FL"/>
    <n v="3"/>
    <n v="104"/>
    <n v="0"/>
    <n v="7"/>
    <s v=""/>
    <m/>
    <m/>
    <m/>
    <x v="1"/>
    <m/>
  </r>
  <r>
    <x v="3"/>
    <n v="400014"/>
    <x v="699"/>
    <x v="2"/>
    <x v="8"/>
    <x v="11"/>
    <x v="49"/>
    <x v="4"/>
    <m/>
    <m/>
    <x v="3"/>
    <n v="0"/>
    <x v="15"/>
    <n v="8"/>
    <m/>
    <m/>
    <m/>
    <n v="3"/>
    <m/>
    <m/>
    <s v="&gt;TS"/>
    <n v="3"/>
    <n v="104"/>
    <n v="0"/>
    <n v="7"/>
    <s v=""/>
    <m/>
    <m/>
    <m/>
    <x v="2"/>
    <m/>
  </r>
  <r>
    <x v="3"/>
    <n v="400014"/>
    <x v="699"/>
    <x v="2"/>
    <x v="8"/>
    <x v="11"/>
    <x v="49"/>
    <x v="4"/>
    <m/>
    <m/>
    <x v="4"/>
    <n v="0"/>
    <x v="11"/>
    <n v="8"/>
    <m/>
    <m/>
    <m/>
    <m/>
    <m/>
    <m/>
    <s v="&gt;FL"/>
    <n v="4"/>
    <n v="102.33333333333333"/>
    <n v="0"/>
    <n v="8"/>
    <s v=""/>
    <m/>
    <m/>
    <m/>
    <x v="1"/>
    <m/>
  </r>
  <r>
    <x v="3"/>
    <n v="400037"/>
    <x v="405"/>
    <x v="2"/>
    <x v="8"/>
    <x v="11"/>
    <x v="49"/>
    <x v="4"/>
    <m/>
    <n v="37"/>
    <x v="1"/>
    <m/>
    <x v="11"/>
    <n v="8"/>
    <m/>
    <m/>
    <m/>
    <m/>
    <m/>
    <m/>
    <m/>
    <n v="4"/>
    <n v="102.33333333333333"/>
    <n v="0"/>
    <n v="8"/>
    <s v=""/>
    <m/>
    <m/>
    <m/>
    <x v="1"/>
    <m/>
  </r>
  <r>
    <x v="3"/>
    <n v="400037"/>
    <x v="405"/>
    <x v="2"/>
    <x v="8"/>
    <x v="11"/>
    <x v="49"/>
    <x v="4"/>
    <m/>
    <m/>
    <x v="2"/>
    <m/>
    <x v="11"/>
    <n v="9"/>
    <m/>
    <m/>
    <m/>
    <m/>
    <m/>
    <m/>
    <m/>
    <n v="4"/>
    <n v="102.33333333333333"/>
    <n v="0"/>
    <n v="8"/>
    <s v=""/>
    <m/>
    <m/>
    <m/>
    <x v="2"/>
    <m/>
  </r>
  <r>
    <x v="3"/>
    <n v="400037"/>
    <x v="405"/>
    <x v="2"/>
    <x v="8"/>
    <x v="11"/>
    <x v="49"/>
    <x v="4"/>
    <m/>
    <m/>
    <x v="3"/>
    <m/>
    <x v="11"/>
    <n v="8"/>
    <m/>
    <m/>
    <m/>
    <m/>
    <m/>
    <m/>
    <m/>
    <n v="2"/>
    <n v="102.33333333333333"/>
    <n v="0"/>
    <n v="8"/>
    <s v=""/>
    <m/>
    <m/>
    <m/>
    <x v="1"/>
    <m/>
  </r>
  <r>
    <x v="3"/>
    <n v="400037"/>
    <x v="405"/>
    <x v="2"/>
    <x v="8"/>
    <x v="11"/>
    <x v="49"/>
    <x v="4"/>
    <m/>
    <m/>
    <x v="4"/>
    <m/>
    <x v="11"/>
    <n v="8"/>
    <m/>
    <m/>
    <m/>
    <m/>
    <m/>
    <m/>
    <m/>
    <n v="4"/>
    <n v="102.33333333333333"/>
    <n v="0"/>
    <n v="8"/>
    <s v=""/>
    <m/>
    <m/>
    <m/>
    <x v="1"/>
    <m/>
  </r>
  <r>
    <x v="3"/>
    <n v="400037"/>
    <x v="405"/>
    <x v="2"/>
    <x v="8"/>
    <x v="11"/>
    <x v="49"/>
    <x v="4"/>
    <m/>
    <m/>
    <x v="5"/>
    <m/>
    <x v="11"/>
    <n v="8"/>
    <m/>
    <m/>
    <m/>
    <m/>
    <m/>
    <m/>
    <m/>
    <n v="3"/>
    <n v="102.33333333333333"/>
    <n v="0"/>
    <n v="8"/>
    <s v=""/>
    <m/>
    <m/>
    <m/>
    <x v="1"/>
    <m/>
  </r>
  <r>
    <x v="3"/>
    <n v="400037"/>
    <x v="405"/>
    <x v="2"/>
    <x v="8"/>
    <x v="11"/>
    <x v="49"/>
    <x v="4"/>
    <m/>
    <m/>
    <x v="6"/>
    <m/>
    <x v="11"/>
    <n v="8"/>
    <m/>
    <m/>
    <m/>
    <m/>
    <m/>
    <m/>
    <m/>
    <n v="4"/>
    <n v="102.33333333333333"/>
    <n v="0"/>
    <n v="8"/>
    <s v=""/>
    <m/>
    <m/>
    <m/>
    <x v="1"/>
    <m/>
  </r>
  <r>
    <x v="3"/>
    <n v="400028"/>
    <x v="239"/>
    <x v="2"/>
    <x v="8"/>
    <x v="11"/>
    <x v="50"/>
    <x v="4"/>
    <m/>
    <n v="28"/>
    <x v="1"/>
    <m/>
    <x v="11"/>
    <m/>
    <m/>
    <m/>
    <m/>
    <m/>
    <n v="16"/>
    <m/>
    <m/>
    <n v="4"/>
    <n v="102.33333333333333"/>
    <n v="0"/>
    <n v="8"/>
    <n v="24"/>
    <m/>
    <m/>
    <m/>
    <x v="1"/>
    <m/>
  </r>
  <r>
    <x v="3"/>
    <n v="400028"/>
    <x v="239"/>
    <x v="2"/>
    <x v="8"/>
    <x v="11"/>
    <x v="50"/>
    <x v="4"/>
    <m/>
    <m/>
    <x v="2"/>
    <m/>
    <x v="11"/>
    <m/>
    <m/>
    <m/>
    <m/>
    <m/>
    <n v="16"/>
    <m/>
    <m/>
    <n v="4"/>
    <n v="102.33333333333333"/>
    <n v="0"/>
    <n v="8"/>
    <n v="24"/>
    <m/>
    <m/>
    <m/>
    <x v="1"/>
    <m/>
  </r>
  <r>
    <x v="3"/>
    <n v="400028"/>
    <x v="239"/>
    <x v="2"/>
    <x v="8"/>
    <x v="11"/>
    <x v="50"/>
    <x v="4"/>
    <m/>
    <m/>
    <x v="3"/>
    <m/>
    <x v="11"/>
    <m/>
    <m/>
    <m/>
    <m/>
    <m/>
    <n v="11"/>
    <m/>
    <m/>
    <n v="3"/>
    <n v="102.33333333333333"/>
    <n v="0"/>
    <n v="8"/>
    <n v="19"/>
    <m/>
    <m/>
    <m/>
    <x v="1"/>
    <m/>
  </r>
  <r>
    <x v="3"/>
    <n v="400028"/>
    <x v="239"/>
    <x v="2"/>
    <x v="8"/>
    <x v="11"/>
    <x v="50"/>
    <x v="4"/>
    <m/>
    <m/>
    <x v="4"/>
    <m/>
    <x v="11"/>
    <m/>
    <m/>
    <m/>
    <m/>
    <m/>
    <n v="16"/>
    <m/>
    <m/>
    <n v="4"/>
    <n v="102.33333333333333"/>
    <n v="0"/>
    <n v="8"/>
    <n v="24"/>
    <m/>
    <m/>
    <m/>
    <x v="1"/>
    <m/>
  </r>
  <r>
    <x v="3"/>
    <n v="400029"/>
    <x v="700"/>
    <x v="2"/>
    <x v="8"/>
    <x v="11"/>
    <x v="50"/>
    <x v="4"/>
    <m/>
    <n v="29"/>
    <x v="1"/>
    <m/>
    <x v="11"/>
    <m/>
    <m/>
    <m/>
    <m/>
    <m/>
    <n v="16"/>
    <m/>
    <m/>
    <n v="4"/>
    <n v="102.33333333333333"/>
    <n v="0"/>
    <n v="8"/>
    <n v="24"/>
    <m/>
    <m/>
    <m/>
    <x v="1"/>
    <m/>
  </r>
  <r>
    <x v="3"/>
    <n v="400029"/>
    <x v="700"/>
    <x v="2"/>
    <x v="8"/>
    <x v="11"/>
    <x v="50"/>
    <x v="4"/>
    <m/>
    <m/>
    <x v="2"/>
    <m/>
    <x v="12"/>
    <m/>
    <m/>
    <m/>
    <m/>
    <m/>
    <n v="17"/>
    <m/>
    <m/>
    <n v="4"/>
    <n v="102.33333333333333"/>
    <n v="0"/>
    <n v="9"/>
    <n v="26"/>
    <m/>
    <m/>
    <m/>
    <x v="1"/>
    <m/>
  </r>
  <r>
    <x v="3"/>
    <n v="400029"/>
    <x v="700"/>
    <x v="2"/>
    <x v="8"/>
    <x v="11"/>
    <x v="50"/>
    <x v="4"/>
    <m/>
    <m/>
    <x v="3"/>
    <m/>
    <x v="11"/>
    <m/>
    <m/>
    <m/>
    <m/>
    <m/>
    <m/>
    <m/>
    <m/>
    <n v="4"/>
    <n v="102.33333333333333"/>
    <n v="0"/>
    <n v="8"/>
    <s v=""/>
    <m/>
    <m/>
    <m/>
    <x v="1"/>
    <m/>
  </r>
  <r>
    <x v="3"/>
    <n v="400029"/>
    <x v="700"/>
    <x v="2"/>
    <x v="8"/>
    <x v="11"/>
    <x v="50"/>
    <x v="4"/>
    <m/>
    <m/>
    <x v="4"/>
    <m/>
    <x v="11"/>
    <m/>
    <m/>
    <m/>
    <m/>
    <m/>
    <n v="10"/>
    <m/>
    <m/>
    <n v="4"/>
    <n v="102.33333333333333"/>
    <n v="0"/>
    <n v="8"/>
    <n v="18"/>
    <m/>
    <m/>
    <m/>
    <x v="1"/>
    <m/>
  </r>
  <r>
    <x v="3"/>
    <n v="400015"/>
    <x v="214"/>
    <x v="2"/>
    <x v="8"/>
    <x v="11"/>
    <x v="51"/>
    <x v="4"/>
    <m/>
    <n v="15"/>
    <x v="1"/>
    <m/>
    <x v="12"/>
    <m/>
    <n v="413"/>
    <m/>
    <m/>
    <m/>
    <n v="16"/>
    <m/>
    <m/>
    <n v="4"/>
    <n v="102.33333333333333"/>
    <n v="0"/>
    <n v="9"/>
    <n v="25"/>
    <m/>
    <m/>
    <m/>
    <x v="1"/>
    <m/>
  </r>
  <r>
    <x v="3"/>
    <n v="400015"/>
    <x v="214"/>
    <x v="2"/>
    <x v="8"/>
    <x v="11"/>
    <x v="51"/>
    <x v="4"/>
    <m/>
    <m/>
    <x v="2"/>
    <m/>
    <x v="11"/>
    <m/>
    <n v="375"/>
    <m/>
    <m/>
    <m/>
    <n v="16"/>
    <m/>
    <m/>
    <n v="4"/>
    <n v="102.33333333333333"/>
    <n v="0"/>
    <n v="8"/>
    <n v="24"/>
    <m/>
    <m/>
    <m/>
    <x v="1"/>
    <m/>
  </r>
  <r>
    <x v="3"/>
    <n v="400015"/>
    <x v="214"/>
    <x v="2"/>
    <x v="8"/>
    <x v="11"/>
    <x v="51"/>
    <x v="4"/>
    <m/>
    <m/>
    <x v="3"/>
    <m/>
    <x v="12"/>
    <m/>
    <n v="430"/>
    <m/>
    <m/>
    <m/>
    <n v="16"/>
    <m/>
    <m/>
    <n v="5"/>
    <n v="102.33333333333333"/>
    <n v="0"/>
    <n v="9"/>
    <n v="25"/>
    <m/>
    <m/>
    <m/>
    <x v="1"/>
    <m/>
  </r>
  <r>
    <x v="3"/>
    <n v="400015"/>
    <x v="214"/>
    <x v="2"/>
    <x v="8"/>
    <x v="11"/>
    <x v="51"/>
    <x v="4"/>
    <m/>
    <m/>
    <x v="4"/>
    <m/>
    <x v="12"/>
    <m/>
    <n v="400"/>
    <m/>
    <m/>
    <m/>
    <n v="15"/>
    <m/>
    <m/>
    <n v="4"/>
    <n v="102.33333333333333"/>
    <n v="0"/>
    <n v="9"/>
    <n v="24"/>
    <m/>
    <m/>
    <m/>
    <x v="1"/>
    <m/>
  </r>
  <r>
    <x v="3"/>
    <n v="400022"/>
    <x v="176"/>
    <x v="2"/>
    <x v="8"/>
    <x v="11"/>
    <x v="51"/>
    <x v="4"/>
    <m/>
    <n v="22"/>
    <x v="1"/>
    <m/>
    <x v="11"/>
    <m/>
    <n v="405"/>
    <m/>
    <m/>
    <m/>
    <n v="15"/>
    <m/>
    <m/>
    <n v="4"/>
    <n v="102.33333333333333"/>
    <n v="0"/>
    <n v="8"/>
    <n v="23"/>
    <m/>
    <m/>
    <m/>
    <x v="1"/>
    <m/>
  </r>
  <r>
    <x v="3"/>
    <n v="400022"/>
    <x v="176"/>
    <x v="2"/>
    <x v="8"/>
    <x v="11"/>
    <x v="51"/>
    <x v="4"/>
    <m/>
    <m/>
    <x v="2"/>
    <m/>
    <x v="11"/>
    <m/>
    <n v="360"/>
    <m/>
    <m/>
    <m/>
    <n v="14"/>
    <m/>
    <m/>
    <n v="4"/>
    <n v="102.33333333333333"/>
    <n v="0"/>
    <n v="8"/>
    <n v="22"/>
    <m/>
    <m/>
    <m/>
    <x v="1"/>
    <m/>
  </r>
  <r>
    <x v="3"/>
    <n v="400022"/>
    <x v="176"/>
    <x v="2"/>
    <x v="8"/>
    <x v="11"/>
    <x v="51"/>
    <x v="4"/>
    <m/>
    <m/>
    <x v="3"/>
    <m/>
    <x v="11"/>
    <m/>
    <n v="378"/>
    <m/>
    <m/>
    <m/>
    <n v="15"/>
    <m/>
    <m/>
    <n v="4"/>
    <n v="102.33333333333333"/>
    <n v="0"/>
    <n v="8"/>
    <n v="23"/>
    <m/>
    <m/>
    <m/>
    <x v="1"/>
    <m/>
  </r>
  <r>
    <x v="3"/>
    <n v="400022"/>
    <x v="176"/>
    <x v="2"/>
    <x v="8"/>
    <x v="11"/>
    <x v="51"/>
    <x v="4"/>
    <m/>
    <m/>
    <x v="4"/>
    <m/>
    <x v="11"/>
    <m/>
    <n v="377"/>
    <m/>
    <m/>
    <m/>
    <n v="14"/>
    <m/>
    <m/>
    <n v="4"/>
    <n v="102.33333333333333"/>
    <n v="0"/>
    <n v="8"/>
    <n v="22"/>
    <m/>
    <m/>
    <m/>
    <x v="1"/>
    <m/>
  </r>
  <r>
    <x v="3"/>
    <n v="400042"/>
    <x v="417"/>
    <x v="2"/>
    <x v="8"/>
    <x v="11"/>
    <x v="51"/>
    <x v="4"/>
    <m/>
    <n v="42"/>
    <x v="1"/>
    <m/>
    <x v="11"/>
    <m/>
    <n v="375"/>
    <m/>
    <m/>
    <m/>
    <n v="15"/>
    <m/>
    <m/>
    <n v="3"/>
    <n v="102.33333333333333"/>
    <n v="0"/>
    <n v="8"/>
    <n v="23"/>
    <m/>
    <m/>
    <m/>
    <x v="1"/>
    <m/>
  </r>
  <r>
    <x v="3"/>
    <n v="400042"/>
    <x v="417"/>
    <x v="2"/>
    <x v="8"/>
    <x v="11"/>
    <x v="51"/>
    <x v="4"/>
    <m/>
    <m/>
    <x v="2"/>
    <m/>
    <x v="12"/>
    <m/>
    <n v="374"/>
    <m/>
    <m/>
    <m/>
    <n v="16"/>
    <m/>
    <m/>
    <n v="4"/>
    <n v="102.33333333333333"/>
    <n v="0"/>
    <n v="9"/>
    <n v="25"/>
    <m/>
    <m/>
    <m/>
    <x v="1"/>
    <m/>
  </r>
  <r>
    <x v="3"/>
    <n v="400042"/>
    <x v="417"/>
    <x v="2"/>
    <x v="8"/>
    <x v="11"/>
    <x v="51"/>
    <x v="4"/>
    <m/>
    <m/>
    <x v="3"/>
    <m/>
    <x v="12"/>
    <m/>
    <n v="432"/>
    <m/>
    <m/>
    <m/>
    <n v="16"/>
    <m/>
    <m/>
    <n v="4"/>
    <n v="102.33333333333333"/>
    <n v="0"/>
    <n v="9"/>
    <n v="25"/>
    <m/>
    <m/>
    <m/>
    <x v="1"/>
    <m/>
  </r>
  <r>
    <x v="3"/>
    <n v="400042"/>
    <x v="417"/>
    <x v="2"/>
    <x v="8"/>
    <x v="11"/>
    <x v="51"/>
    <x v="4"/>
    <m/>
    <m/>
    <x v="4"/>
    <m/>
    <x v="11"/>
    <m/>
    <n v="362"/>
    <m/>
    <m/>
    <m/>
    <n v="12"/>
    <m/>
    <m/>
    <n v="4"/>
    <n v="102.33333333333333"/>
    <n v="0"/>
    <n v="8"/>
    <n v="20"/>
    <m/>
    <m/>
    <m/>
    <x v="1"/>
    <m/>
  </r>
  <r>
    <x v="3"/>
    <n v="400004"/>
    <x v="220"/>
    <x v="2"/>
    <x v="8"/>
    <x v="11"/>
    <x v="52"/>
    <x v="4"/>
    <m/>
    <n v="4"/>
    <x v="1"/>
    <m/>
    <x v="12"/>
    <m/>
    <n v="430"/>
    <m/>
    <m/>
    <m/>
    <n v="16"/>
    <m/>
    <m/>
    <n v="4"/>
    <n v="102.33333333333333"/>
    <n v="0"/>
    <n v="9"/>
    <n v="25"/>
    <m/>
    <m/>
    <m/>
    <x v="1"/>
    <m/>
  </r>
  <r>
    <x v="3"/>
    <n v="400004"/>
    <x v="220"/>
    <x v="2"/>
    <x v="8"/>
    <x v="11"/>
    <x v="52"/>
    <x v="4"/>
    <m/>
    <m/>
    <x v="2"/>
    <m/>
    <x v="11"/>
    <m/>
    <n v="380"/>
    <m/>
    <m/>
    <m/>
    <n v="16"/>
    <m/>
    <m/>
    <n v="3"/>
    <n v="102.33333333333333"/>
    <n v="0"/>
    <n v="8"/>
    <n v="24"/>
    <m/>
    <m/>
    <m/>
    <x v="1"/>
    <m/>
  </r>
  <r>
    <x v="3"/>
    <n v="400004"/>
    <x v="220"/>
    <x v="2"/>
    <x v="8"/>
    <x v="11"/>
    <x v="52"/>
    <x v="4"/>
    <m/>
    <m/>
    <x v="3"/>
    <m/>
    <x v="12"/>
    <m/>
    <n v="435"/>
    <m/>
    <m/>
    <m/>
    <n v="15"/>
    <m/>
    <m/>
    <n v="4"/>
    <n v="102.33333333333333"/>
    <n v="0"/>
    <n v="9"/>
    <n v="24"/>
    <m/>
    <m/>
    <m/>
    <x v="1"/>
    <m/>
  </r>
  <r>
    <x v="3"/>
    <n v="400004"/>
    <x v="220"/>
    <x v="2"/>
    <x v="8"/>
    <x v="11"/>
    <x v="52"/>
    <x v="4"/>
    <m/>
    <m/>
    <x v="4"/>
    <m/>
    <x v="11"/>
    <m/>
    <n v="361"/>
    <m/>
    <m/>
    <m/>
    <n v="15"/>
    <m/>
    <m/>
    <n v="3"/>
    <n v="102.33333333333333"/>
    <n v="0"/>
    <n v="8"/>
    <n v="23"/>
    <m/>
    <m/>
    <m/>
    <x v="1"/>
    <m/>
  </r>
  <r>
    <x v="3"/>
    <n v="400020"/>
    <x v="328"/>
    <x v="2"/>
    <x v="8"/>
    <x v="11"/>
    <x v="52"/>
    <x v="4"/>
    <m/>
    <n v="20"/>
    <x v="1"/>
    <m/>
    <x v="11"/>
    <m/>
    <n v="370"/>
    <m/>
    <m/>
    <m/>
    <n v="16"/>
    <m/>
    <m/>
    <n v="3"/>
    <n v="102.33333333333333"/>
    <n v="0"/>
    <n v="8"/>
    <n v="24"/>
    <m/>
    <m/>
    <m/>
    <x v="1"/>
    <m/>
  </r>
  <r>
    <x v="3"/>
    <n v="400020"/>
    <x v="328"/>
    <x v="2"/>
    <x v="8"/>
    <x v="11"/>
    <x v="52"/>
    <x v="4"/>
    <m/>
    <m/>
    <x v="2"/>
    <m/>
    <x v="12"/>
    <m/>
    <n v="390"/>
    <m/>
    <m/>
    <m/>
    <n v="17"/>
    <m/>
    <m/>
    <n v="4"/>
    <n v="102.33333333333333"/>
    <n v="0"/>
    <n v="9"/>
    <n v="26"/>
    <m/>
    <m/>
    <m/>
    <x v="1"/>
    <m/>
  </r>
  <r>
    <x v="3"/>
    <n v="400020"/>
    <x v="328"/>
    <x v="2"/>
    <x v="8"/>
    <x v="11"/>
    <x v="52"/>
    <x v="4"/>
    <m/>
    <m/>
    <x v="3"/>
    <m/>
    <x v="6"/>
    <m/>
    <n v="350"/>
    <m/>
    <m/>
    <m/>
    <n v="13"/>
    <m/>
    <m/>
    <n v="4"/>
    <n v="102.33333333333333"/>
    <n v="0"/>
    <n v="10"/>
    <n v="23"/>
    <m/>
    <m/>
    <m/>
    <x v="1"/>
    <m/>
  </r>
  <r>
    <x v="3"/>
    <n v="400020"/>
    <x v="328"/>
    <x v="2"/>
    <x v="8"/>
    <x v="11"/>
    <x v="52"/>
    <x v="4"/>
    <m/>
    <m/>
    <x v="4"/>
    <m/>
    <x v="12"/>
    <m/>
    <n v="400"/>
    <m/>
    <m/>
    <m/>
    <n v="14"/>
    <m/>
    <m/>
    <n v="4"/>
    <n v="102.33333333333333"/>
    <n v="0"/>
    <n v="9"/>
    <n v="23"/>
    <m/>
    <m/>
    <m/>
    <x v="1"/>
    <m/>
  </r>
  <r>
    <x v="3"/>
    <n v="400034"/>
    <x v="470"/>
    <x v="2"/>
    <x v="8"/>
    <x v="11"/>
    <x v="52"/>
    <x v="4"/>
    <m/>
    <n v="34"/>
    <x v="1"/>
    <m/>
    <x v="12"/>
    <m/>
    <n v="410"/>
    <m/>
    <m/>
    <m/>
    <n v="16"/>
    <m/>
    <m/>
    <n v="4"/>
    <n v="102.33333333333333"/>
    <n v="0"/>
    <n v="9"/>
    <n v="25"/>
    <m/>
    <m/>
    <m/>
    <x v="1"/>
    <m/>
  </r>
  <r>
    <x v="3"/>
    <n v="400034"/>
    <x v="470"/>
    <x v="2"/>
    <x v="8"/>
    <x v="11"/>
    <x v="52"/>
    <x v="4"/>
    <m/>
    <m/>
    <x v="2"/>
    <m/>
    <x v="11"/>
    <m/>
    <n v="345"/>
    <m/>
    <m/>
    <m/>
    <n v="17"/>
    <m/>
    <m/>
    <n v="3"/>
    <n v="102.33333333333333"/>
    <n v="0"/>
    <n v="8"/>
    <n v="25"/>
    <m/>
    <m/>
    <m/>
    <x v="1"/>
    <m/>
  </r>
  <r>
    <x v="3"/>
    <n v="400034"/>
    <x v="470"/>
    <x v="2"/>
    <x v="8"/>
    <x v="11"/>
    <x v="52"/>
    <x v="4"/>
    <m/>
    <m/>
    <x v="3"/>
    <m/>
    <x v="11"/>
    <m/>
    <n v="344"/>
    <m/>
    <m/>
    <m/>
    <n v="17"/>
    <m/>
    <m/>
    <n v="3"/>
    <n v="102.33333333333333"/>
    <n v="0"/>
    <n v="8"/>
    <n v="25"/>
    <m/>
    <m/>
    <m/>
    <x v="1"/>
    <m/>
  </r>
  <r>
    <x v="3"/>
    <n v="400034"/>
    <x v="470"/>
    <x v="2"/>
    <x v="8"/>
    <x v="11"/>
    <x v="52"/>
    <x v="4"/>
    <m/>
    <m/>
    <x v="4"/>
    <m/>
    <x v="12"/>
    <m/>
    <n v="385"/>
    <m/>
    <m/>
    <m/>
    <n v="16"/>
    <m/>
    <m/>
    <n v="4"/>
    <n v="102.33333333333333"/>
    <n v="0"/>
    <n v="9"/>
    <n v="25"/>
    <m/>
    <m/>
    <m/>
    <x v="1"/>
    <m/>
  </r>
  <r>
    <x v="3"/>
    <n v="400006"/>
    <x v="227"/>
    <x v="2"/>
    <x v="8"/>
    <x v="11"/>
    <x v="53"/>
    <x v="4"/>
    <m/>
    <n v="6"/>
    <x v="1"/>
    <m/>
    <x v="12"/>
    <m/>
    <n v="430"/>
    <m/>
    <m/>
    <m/>
    <n v="14"/>
    <m/>
    <m/>
    <n v="4"/>
    <n v="102.33333333333333"/>
    <n v="0"/>
    <n v="9"/>
    <n v="23"/>
    <m/>
    <m/>
    <m/>
    <x v="1"/>
    <m/>
  </r>
  <r>
    <x v="3"/>
    <n v="400006"/>
    <x v="227"/>
    <x v="2"/>
    <x v="8"/>
    <x v="11"/>
    <x v="53"/>
    <x v="4"/>
    <m/>
    <m/>
    <x v="2"/>
    <m/>
    <x v="12"/>
    <m/>
    <n v="370"/>
    <m/>
    <m/>
    <m/>
    <n v="14"/>
    <m/>
    <m/>
    <n v="3"/>
    <n v="102.33333333333333"/>
    <n v="0"/>
    <n v="9"/>
    <n v="23"/>
    <m/>
    <m/>
    <m/>
    <x v="1"/>
    <m/>
  </r>
  <r>
    <x v="3"/>
    <n v="400006"/>
    <x v="227"/>
    <x v="2"/>
    <x v="8"/>
    <x v="11"/>
    <x v="53"/>
    <x v="4"/>
    <m/>
    <m/>
    <x v="3"/>
    <m/>
    <x v="12"/>
    <m/>
    <n v="440"/>
    <m/>
    <m/>
    <m/>
    <n v="14"/>
    <m/>
    <m/>
    <n v="4"/>
    <n v="102.33333333333333"/>
    <n v="0"/>
    <n v="9"/>
    <n v="23"/>
    <m/>
    <m/>
    <m/>
    <x v="1"/>
    <m/>
  </r>
  <r>
    <x v="3"/>
    <n v="400006"/>
    <x v="227"/>
    <x v="2"/>
    <x v="8"/>
    <x v="11"/>
    <x v="53"/>
    <x v="4"/>
    <m/>
    <m/>
    <x v="4"/>
    <m/>
    <x v="11"/>
    <m/>
    <n v="370"/>
    <m/>
    <m/>
    <m/>
    <n v="12"/>
    <m/>
    <m/>
    <n v="4"/>
    <n v="102.33333333333333"/>
    <n v="0"/>
    <n v="8"/>
    <n v="20"/>
    <m/>
    <m/>
    <m/>
    <x v="1"/>
    <m/>
  </r>
  <r>
    <x v="3"/>
    <n v="400027"/>
    <x v="421"/>
    <x v="2"/>
    <x v="8"/>
    <x v="11"/>
    <x v="53"/>
    <x v="4"/>
    <m/>
    <s v="Otane"/>
    <x v="1"/>
    <m/>
    <x v="11"/>
    <m/>
    <m/>
    <m/>
    <m/>
    <m/>
    <n v="16"/>
    <m/>
    <m/>
    <n v="4"/>
    <n v="102.33333333333333"/>
    <n v="0"/>
    <n v="8"/>
    <n v="24"/>
    <m/>
    <m/>
    <m/>
    <x v="1"/>
    <m/>
  </r>
  <r>
    <x v="3"/>
    <n v="400027"/>
    <x v="421"/>
    <x v="2"/>
    <x v="8"/>
    <x v="11"/>
    <x v="53"/>
    <x v="4"/>
    <m/>
    <m/>
    <x v="2"/>
    <m/>
    <x v="11"/>
    <m/>
    <m/>
    <m/>
    <m/>
    <m/>
    <n v="14"/>
    <m/>
    <m/>
    <n v="3"/>
    <n v="102.33333333333333"/>
    <n v="0"/>
    <n v="8"/>
    <n v="22"/>
    <m/>
    <m/>
    <m/>
    <x v="1"/>
    <m/>
  </r>
  <r>
    <x v="3"/>
    <n v="400027"/>
    <x v="421"/>
    <x v="2"/>
    <x v="8"/>
    <x v="11"/>
    <x v="53"/>
    <x v="4"/>
    <m/>
    <m/>
    <x v="3"/>
    <m/>
    <x v="11"/>
    <m/>
    <m/>
    <m/>
    <m/>
    <m/>
    <n v="15"/>
    <m/>
    <m/>
    <n v="4"/>
    <n v="102.33333333333333"/>
    <n v="0"/>
    <n v="8"/>
    <n v="23"/>
    <m/>
    <m/>
    <m/>
    <x v="1"/>
    <m/>
  </r>
  <r>
    <x v="3"/>
    <n v="400027"/>
    <x v="421"/>
    <x v="2"/>
    <x v="8"/>
    <x v="11"/>
    <x v="53"/>
    <x v="4"/>
    <m/>
    <m/>
    <x v="4"/>
    <m/>
    <x v="11"/>
    <m/>
    <m/>
    <m/>
    <m/>
    <m/>
    <n v="13"/>
    <m/>
    <m/>
    <n v="4"/>
    <n v="102.33333333333333"/>
    <n v="0"/>
    <n v="8"/>
    <n v="21"/>
    <m/>
    <m/>
    <m/>
    <x v="1"/>
    <m/>
  </r>
  <r>
    <x v="3"/>
    <n v="400027"/>
    <x v="421"/>
    <x v="2"/>
    <x v="8"/>
    <x v="11"/>
    <x v="53"/>
    <x v="4"/>
    <m/>
    <m/>
    <x v="5"/>
    <m/>
    <x v="11"/>
    <m/>
    <m/>
    <m/>
    <m/>
    <m/>
    <n v="13"/>
    <m/>
    <m/>
    <n v="3"/>
    <n v="102.33333333333333"/>
    <n v="0"/>
    <n v="8"/>
    <n v="21"/>
    <m/>
    <m/>
    <m/>
    <x v="1"/>
    <m/>
  </r>
  <r>
    <x v="3"/>
    <n v="400027"/>
    <x v="421"/>
    <x v="2"/>
    <x v="8"/>
    <x v="11"/>
    <x v="53"/>
    <x v="4"/>
    <m/>
    <n v="27"/>
    <x v="1"/>
    <m/>
    <x v="11"/>
    <m/>
    <n v="360"/>
    <m/>
    <m/>
    <m/>
    <n v="14"/>
    <m/>
    <m/>
    <n v="4"/>
    <n v="102.33333333333333"/>
    <n v="0"/>
    <n v="8"/>
    <n v="22"/>
    <m/>
    <m/>
    <m/>
    <x v="1"/>
    <m/>
  </r>
  <r>
    <x v="3"/>
    <n v="400027"/>
    <x v="421"/>
    <x v="2"/>
    <x v="8"/>
    <x v="11"/>
    <x v="53"/>
    <x v="4"/>
    <m/>
    <m/>
    <x v="2"/>
    <m/>
    <x v="12"/>
    <m/>
    <n v="410"/>
    <m/>
    <m/>
    <m/>
    <n v="14"/>
    <m/>
    <m/>
    <n v="4"/>
    <n v="102.33333333333333"/>
    <n v="0"/>
    <n v="9"/>
    <n v="23"/>
    <m/>
    <m/>
    <m/>
    <x v="1"/>
    <m/>
  </r>
  <r>
    <x v="3"/>
    <n v="400027"/>
    <x v="421"/>
    <x v="2"/>
    <x v="8"/>
    <x v="11"/>
    <x v="53"/>
    <x v="4"/>
    <m/>
    <m/>
    <x v="3"/>
    <m/>
    <x v="11"/>
    <m/>
    <n v="350"/>
    <m/>
    <m/>
    <m/>
    <n v="12"/>
    <m/>
    <m/>
    <n v="3"/>
    <n v="102.33333333333333"/>
    <n v="0"/>
    <n v="8"/>
    <n v="20"/>
    <m/>
    <m/>
    <m/>
    <x v="1"/>
    <m/>
  </r>
  <r>
    <x v="3"/>
    <n v="400027"/>
    <x v="421"/>
    <x v="2"/>
    <x v="8"/>
    <x v="11"/>
    <x v="53"/>
    <x v="4"/>
    <m/>
    <m/>
    <x v="4"/>
    <m/>
    <x v="11"/>
    <m/>
    <n v="335"/>
    <m/>
    <m/>
    <m/>
    <n v="13"/>
    <m/>
    <m/>
    <n v="3"/>
    <n v="102.33333333333333"/>
    <n v="0"/>
    <n v="8"/>
    <n v="21"/>
    <m/>
    <m/>
    <m/>
    <x v="1"/>
    <m/>
  </r>
  <r>
    <x v="3"/>
    <n v="400031"/>
    <x v="432"/>
    <x v="2"/>
    <x v="8"/>
    <x v="11"/>
    <x v="53"/>
    <x v="4"/>
    <m/>
    <n v="31"/>
    <x v="1"/>
    <m/>
    <x v="11"/>
    <m/>
    <n v="330"/>
    <m/>
    <m/>
    <m/>
    <n v="13"/>
    <m/>
    <m/>
    <n v="3"/>
    <n v="102.33333333333333"/>
    <n v="0"/>
    <n v="8"/>
    <n v="21"/>
    <m/>
    <m/>
    <m/>
    <x v="1"/>
    <m/>
  </r>
  <r>
    <x v="3"/>
    <n v="400031"/>
    <x v="432"/>
    <x v="2"/>
    <x v="8"/>
    <x v="11"/>
    <x v="53"/>
    <x v="4"/>
    <m/>
    <m/>
    <x v="2"/>
    <m/>
    <x v="11"/>
    <m/>
    <n v="375"/>
    <m/>
    <m/>
    <m/>
    <n v="14"/>
    <m/>
    <m/>
    <n v="4"/>
    <n v="102.33333333333333"/>
    <n v="0"/>
    <n v="8"/>
    <n v="22"/>
    <m/>
    <m/>
    <m/>
    <x v="1"/>
    <m/>
  </r>
  <r>
    <x v="3"/>
    <n v="400031"/>
    <x v="432"/>
    <x v="2"/>
    <x v="8"/>
    <x v="11"/>
    <x v="53"/>
    <x v="4"/>
    <m/>
    <m/>
    <x v="3"/>
    <m/>
    <x v="12"/>
    <m/>
    <n v="395"/>
    <m/>
    <m/>
    <m/>
    <n v="14"/>
    <m/>
    <m/>
    <n v="4"/>
    <n v="102.33333333333333"/>
    <n v="0"/>
    <n v="9"/>
    <n v="23"/>
    <m/>
    <m/>
    <m/>
    <x v="1"/>
    <m/>
  </r>
  <r>
    <x v="3"/>
    <n v="400031"/>
    <x v="432"/>
    <x v="2"/>
    <x v="8"/>
    <x v="11"/>
    <x v="53"/>
    <x v="4"/>
    <m/>
    <m/>
    <x v="4"/>
    <m/>
    <x v="11"/>
    <m/>
    <n v="420"/>
    <m/>
    <m/>
    <m/>
    <n v="15"/>
    <m/>
    <m/>
    <n v="4"/>
    <n v="102.33333333333333"/>
    <n v="0"/>
    <n v="8"/>
    <n v="23"/>
    <m/>
    <m/>
    <m/>
    <x v="1"/>
    <m/>
  </r>
  <r>
    <x v="3"/>
    <n v="400001"/>
    <x v="243"/>
    <x v="2"/>
    <x v="8"/>
    <x v="11"/>
    <x v="54"/>
    <x v="4"/>
    <m/>
    <n v="1"/>
    <x v="1"/>
    <m/>
    <x v="11"/>
    <m/>
    <n v="390"/>
    <m/>
    <m/>
    <m/>
    <n v="15"/>
    <m/>
    <m/>
    <n v="4"/>
    <n v="102.33333333333333"/>
    <n v="0"/>
    <n v="8"/>
    <n v="23"/>
    <m/>
    <m/>
    <m/>
    <x v="1"/>
    <m/>
  </r>
  <r>
    <x v="3"/>
    <n v="400001"/>
    <x v="243"/>
    <x v="2"/>
    <x v="8"/>
    <x v="11"/>
    <x v="54"/>
    <x v="4"/>
    <m/>
    <m/>
    <x v="2"/>
    <m/>
    <x v="12"/>
    <m/>
    <n v="515"/>
    <m/>
    <m/>
    <m/>
    <n v="15"/>
    <m/>
    <m/>
    <n v="4"/>
    <n v="102.33333333333333"/>
    <n v="0"/>
    <n v="9"/>
    <n v="24"/>
    <m/>
    <m/>
    <m/>
    <x v="1"/>
    <m/>
  </r>
  <r>
    <x v="3"/>
    <n v="400001"/>
    <x v="243"/>
    <x v="2"/>
    <x v="8"/>
    <x v="11"/>
    <x v="54"/>
    <x v="4"/>
    <m/>
    <m/>
    <x v="3"/>
    <m/>
    <x v="11"/>
    <m/>
    <n v="392"/>
    <m/>
    <m/>
    <m/>
    <n v="16"/>
    <m/>
    <m/>
    <n v="4"/>
    <n v="102.33333333333333"/>
    <n v="0"/>
    <n v="8"/>
    <n v="24"/>
    <m/>
    <m/>
    <m/>
    <x v="1"/>
    <m/>
  </r>
  <r>
    <x v="3"/>
    <n v="400001"/>
    <x v="243"/>
    <x v="2"/>
    <x v="8"/>
    <x v="11"/>
    <x v="54"/>
    <x v="4"/>
    <m/>
    <m/>
    <x v="4"/>
    <m/>
    <x v="12"/>
    <m/>
    <n v="445"/>
    <m/>
    <m/>
    <m/>
    <n v="16"/>
    <m/>
    <m/>
    <n v="5"/>
    <n v="102.33333333333333"/>
    <n v="0"/>
    <n v="9"/>
    <n v="25"/>
    <m/>
    <m/>
    <m/>
    <x v="1"/>
    <m/>
  </r>
  <r>
    <x v="3"/>
    <n v="400003"/>
    <x v="173"/>
    <x v="2"/>
    <x v="8"/>
    <x v="11"/>
    <x v="54"/>
    <x v="4"/>
    <m/>
    <n v="3"/>
    <x v="1"/>
    <m/>
    <x v="11"/>
    <m/>
    <n v="390"/>
    <m/>
    <m/>
    <m/>
    <n v="13"/>
    <m/>
    <m/>
    <n v="4"/>
    <n v="102.33333333333333"/>
    <n v="0"/>
    <n v="8"/>
    <n v="21"/>
    <m/>
    <m/>
    <m/>
    <x v="1"/>
    <m/>
  </r>
  <r>
    <x v="3"/>
    <n v="400003"/>
    <x v="173"/>
    <x v="2"/>
    <x v="8"/>
    <x v="11"/>
    <x v="54"/>
    <x v="4"/>
    <m/>
    <m/>
    <x v="2"/>
    <m/>
    <x v="11"/>
    <m/>
    <n v="385"/>
    <m/>
    <m/>
    <m/>
    <n v="16"/>
    <m/>
    <m/>
    <n v="4"/>
    <n v="102.33333333333333"/>
    <n v="0"/>
    <n v="8"/>
    <n v="24"/>
    <m/>
    <m/>
    <m/>
    <x v="1"/>
    <m/>
  </r>
  <r>
    <x v="3"/>
    <n v="400003"/>
    <x v="173"/>
    <x v="2"/>
    <x v="8"/>
    <x v="11"/>
    <x v="54"/>
    <x v="4"/>
    <m/>
    <m/>
    <x v="3"/>
    <m/>
    <x v="11"/>
    <m/>
    <n v="375"/>
    <m/>
    <m/>
    <m/>
    <n v="12"/>
    <m/>
    <m/>
    <n v="4"/>
    <n v="102.33333333333333"/>
    <n v="0"/>
    <n v="8"/>
    <n v="20"/>
    <m/>
    <m/>
    <m/>
    <x v="1"/>
    <m/>
  </r>
  <r>
    <x v="3"/>
    <n v="400003"/>
    <x v="173"/>
    <x v="2"/>
    <x v="8"/>
    <x v="11"/>
    <x v="54"/>
    <x v="4"/>
    <m/>
    <m/>
    <x v="4"/>
    <m/>
    <x v="11"/>
    <m/>
    <n v="393"/>
    <m/>
    <m/>
    <m/>
    <n v="15"/>
    <m/>
    <m/>
    <n v="4"/>
    <n v="102.33333333333333"/>
    <n v="0"/>
    <n v="8"/>
    <n v="23"/>
    <m/>
    <m/>
    <m/>
    <x v="1"/>
    <m/>
  </r>
  <r>
    <x v="3"/>
    <n v="400043"/>
    <x v="368"/>
    <x v="2"/>
    <x v="8"/>
    <x v="11"/>
    <x v="54"/>
    <x v="4"/>
    <m/>
    <n v="43"/>
    <x v="1"/>
    <m/>
    <x v="11"/>
    <m/>
    <n v="410"/>
    <m/>
    <m/>
    <m/>
    <n v="13"/>
    <m/>
    <m/>
    <n v="4"/>
    <n v="102.33333333333333"/>
    <n v="0"/>
    <n v="8"/>
    <n v="21"/>
    <m/>
    <m/>
    <m/>
    <x v="1"/>
    <m/>
  </r>
  <r>
    <x v="3"/>
    <n v="400043"/>
    <x v="368"/>
    <x v="2"/>
    <x v="8"/>
    <x v="11"/>
    <x v="54"/>
    <x v="4"/>
    <m/>
    <m/>
    <x v="2"/>
    <m/>
    <x v="12"/>
    <m/>
    <n v="350"/>
    <m/>
    <m/>
    <m/>
    <n v="15"/>
    <m/>
    <m/>
    <n v="3"/>
    <n v="102.33333333333333"/>
    <n v="0"/>
    <n v="9"/>
    <n v="24"/>
    <m/>
    <m/>
    <m/>
    <x v="1"/>
    <m/>
  </r>
  <r>
    <x v="3"/>
    <n v="400043"/>
    <x v="368"/>
    <x v="2"/>
    <x v="8"/>
    <x v="11"/>
    <x v="54"/>
    <x v="4"/>
    <m/>
    <m/>
    <x v="3"/>
    <m/>
    <x v="11"/>
    <m/>
    <n v="395"/>
    <m/>
    <m/>
    <m/>
    <n v="15"/>
    <m/>
    <m/>
    <n v="4"/>
    <n v="102.33333333333333"/>
    <n v="0"/>
    <n v="8"/>
    <n v="23"/>
    <m/>
    <m/>
    <m/>
    <x v="1"/>
    <m/>
  </r>
  <r>
    <x v="3"/>
    <n v="400043"/>
    <x v="368"/>
    <x v="2"/>
    <x v="8"/>
    <x v="11"/>
    <x v="54"/>
    <x v="4"/>
    <m/>
    <m/>
    <x v="4"/>
    <m/>
    <x v="12"/>
    <m/>
    <n v="410"/>
    <m/>
    <m/>
    <m/>
    <n v="14"/>
    <m/>
    <m/>
    <n v="4"/>
    <n v="102.33333333333333"/>
    <n v="0"/>
    <n v="9"/>
    <n v="23"/>
    <m/>
    <m/>
    <m/>
    <x v="1"/>
    <m/>
  </r>
  <r>
    <x v="3"/>
    <n v="400002"/>
    <x v="461"/>
    <x v="2"/>
    <x v="8"/>
    <x v="11"/>
    <x v="55"/>
    <x v="4"/>
    <m/>
    <n v="2"/>
    <x v="1"/>
    <m/>
    <x v="11"/>
    <m/>
    <n v="360"/>
    <m/>
    <m/>
    <m/>
    <n v="12"/>
    <m/>
    <m/>
    <n v="4"/>
    <n v="102.33333333333333"/>
    <n v="0"/>
    <n v="8"/>
    <n v="20"/>
    <m/>
    <m/>
    <m/>
    <x v="1"/>
    <m/>
  </r>
  <r>
    <x v="3"/>
    <n v="400002"/>
    <x v="461"/>
    <x v="2"/>
    <x v="8"/>
    <x v="11"/>
    <x v="55"/>
    <x v="4"/>
    <m/>
    <m/>
    <x v="2"/>
    <m/>
    <x v="12"/>
    <m/>
    <n v="415"/>
    <m/>
    <m/>
    <m/>
    <n v="15"/>
    <m/>
    <m/>
    <n v="4"/>
    <n v="102.33333333333333"/>
    <n v="0"/>
    <n v="9"/>
    <n v="24"/>
    <m/>
    <m/>
    <m/>
    <x v="1"/>
    <m/>
  </r>
  <r>
    <x v="3"/>
    <n v="400002"/>
    <x v="461"/>
    <x v="2"/>
    <x v="8"/>
    <x v="11"/>
    <x v="55"/>
    <x v="4"/>
    <m/>
    <m/>
    <x v="3"/>
    <m/>
    <x v="2"/>
    <m/>
    <m/>
    <m/>
    <m/>
    <m/>
    <n v="11"/>
    <m/>
    <m/>
    <n v="5"/>
    <n v="102.33333333333333"/>
    <n v="0"/>
    <n v="13"/>
    <n v="24"/>
    <m/>
    <m/>
    <m/>
    <x v="1"/>
    <m/>
  </r>
  <r>
    <x v="3"/>
    <n v="400002"/>
    <x v="461"/>
    <x v="2"/>
    <x v="8"/>
    <x v="11"/>
    <x v="55"/>
    <x v="4"/>
    <m/>
    <m/>
    <x v="4"/>
    <m/>
    <x v="11"/>
    <m/>
    <n v="393"/>
    <m/>
    <m/>
    <m/>
    <n v="15"/>
    <m/>
    <m/>
    <n v="4"/>
    <n v="102.33333333333333"/>
    <n v="0"/>
    <n v="8"/>
    <n v="23"/>
    <m/>
    <m/>
    <m/>
    <x v="1"/>
    <m/>
  </r>
  <r>
    <x v="3"/>
    <n v="400005"/>
    <x v="267"/>
    <x v="2"/>
    <x v="8"/>
    <x v="11"/>
    <x v="55"/>
    <x v="4"/>
    <m/>
    <n v="5"/>
    <x v="1"/>
    <m/>
    <x v="11"/>
    <m/>
    <m/>
    <m/>
    <m/>
    <m/>
    <n v="15"/>
    <m/>
    <m/>
    <n v="4"/>
    <n v="102.33333333333333"/>
    <n v="0"/>
    <n v="8"/>
    <n v="23"/>
    <m/>
    <m/>
    <m/>
    <x v="1"/>
    <m/>
  </r>
  <r>
    <x v="3"/>
    <n v="400005"/>
    <x v="267"/>
    <x v="2"/>
    <x v="8"/>
    <x v="11"/>
    <x v="55"/>
    <x v="4"/>
    <m/>
    <m/>
    <x v="2"/>
    <m/>
    <x v="12"/>
    <m/>
    <m/>
    <m/>
    <m/>
    <m/>
    <n v="13"/>
    <m/>
    <m/>
    <n v="4"/>
    <n v="102.33333333333333"/>
    <n v="0"/>
    <n v="9"/>
    <n v="22"/>
    <m/>
    <m/>
    <m/>
    <x v="1"/>
    <m/>
  </r>
  <r>
    <x v="3"/>
    <n v="400005"/>
    <x v="267"/>
    <x v="2"/>
    <x v="8"/>
    <x v="11"/>
    <x v="55"/>
    <x v="4"/>
    <m/>
    <m/>
    <x v="3"/>
    <m/>
    <x v="12"/>
    <m/>
    <m/>
    <m/>
    <m/>
    <m/>
    <n v="16"/>
    <m/>
    <m/>
    <n v="4"/>
    <n v="102.33333333333333"/>
    <n v="0"/>
    <n v="9"/>
    <n v="25"/>
    <m/>
    <m/>
    <m/>
    <x v="1"/>
    <m/>
  </r>
  <r>
    <x v="3"/>
    <n v="400005"/>
    <x v="267"/>
    <x v="2"/>
    <x v="8"/>
    <x v="11"/>
    <x v="55"/>
    <x v="4"/>
    <m/>
    <m/>
    <x v="4"/>
    <m/>
    <x v="11"/>
    <m/>
    <m/>
    <m/>
    <m/>
    <m/>
    <n v="14"/>
    <m/>
    <m/>
    <n v="3"/>
    <n v="102.33333333333333"/>
    <n v="0"/>
    <n v="8"/>
    <n v="22"/>
    <m/>
    <m/>
    <m/>
    <x v="1"/>
    <m/>
  </r>
  <r>
    <x v="3"/>
    <n v="400035"/>
    <x v="295"/>
    <x v="2"/>
    <x v="8"/>
    <x v="11"/>
    <x v="55"/>
    <x v="4"/>
    <m/>
    <n v="35"/>
    <x v="1"/>
    <m/>
    <x v="11"/>
    <m/>
    <n v="400"/>
    <m/>
    <m/>
    <m/>
    <n v="14"/>
    <m/>
    <m/>
    <n v="4"/>
    <n v="102.33333333333333"/>
    <n v="0"/>
    <n v="8"/>
    <n v="22"/>
    <m/>
    <m/>
    <m/>
    <x v="1"/>
    <m/>
  </r>
  <r>
    <x v="3"/>
    <n v="400035"/>
    <x v="295"/>
    <x v="2"/>
    <x v="8"/>
    <x v="11"/>
    <x v="55"/>
    <x v="4"/>
    <m/>
    <m/>
    <x v="2"/>
    <m/>
    <x v="12"/>
    <m/>
    <m/>
    <m/>
    <m/>
    <m/>
    <n v="13"/>
    <m/>
    <m/>
    <n v="3"/>
    <n v="102.33333333333333"/>
    <n v="0"/>
    <n v="9"/>
    <n v="22"/>
    <m/>
    <m/>
    <m/>
    <x v="1"/>
    <m/>
  </r>
  <r>
    <x v="3"/>
    <n v="400035"/>
    <x v="295"/>
    <x v="2"/>
    <x v="8"/>
    <x v="11"/>
    <x v="55"/>
    <x v="4"/>
    <m/>
    <m/>
    <x v="3"/>
    <m/>
    <x v="11"/>
    <m/>
    <n v="350"/>
    <m/>
    <m/>
    <m/>
    <n v="15"/>
    <m/>
    <m/>
    <n v="3"/>
    <n v="102.33333333333333"/>
    <n v="0"/>
    <n v="8"/>
    <n v="23"/>
    <m/>
    <m/>
    <m/>
    <x v="1"/>
    <m/>
  </r>
  <r>
    <x v="3"/>
    <n v="400035"/>
    <x v="295"/>
    <x v="2"/>
    <x v="8"/>
    <x v="11"/>
    <x v="55"/>
    <x v="4"/>
    <m/>
    <m/>
    <x v="4"/>
    <m/>
    <x v="11"/>
    <m/>
    <m/>
    <m/>
    <m/>
    <m/>
    <n v="13"/>
    <m/>
    <m/>
    <n v="3"/>
    <n v="102.33333333333333"/>
    <n v="0"/>
    <n v="8"/>
    <n v="21"/>
    <m/>
    <m/>
    <m/>
    <x v="1"/>
    <m/>
  </r>
  <r>
    <x v="3"/>
    <n v="400007"/>
    <x v="268"/>
    <x v="2"/>
    <x v="8"/>
    <x v="11"/>
    <x v="33"/>
    <x v="4"/>
    <m/>
    <s v="Otane 7"/>
    <x v="1"/>
    <m/>
    <x v="11"/>
    <m/>
    <n v="395"/>
    <m/>
    <m/>
    <m/>
    <n v="16"/>
    <m/>
    <m/>
    <n v="4"/>
    <n v="102.33333333333333"/>
    <n v="0"/>
    <n v="8"/>
    <n v="24"/>
    <m/>
    <m/>
    <m/>
    <x v="1"/>
    <m/>
  </r>
  <r>
    <x v="3"/>
    <n v="400007"/>
    <x v="268"/>
    <x v="2"/>
    <x v="8"/>
    <x v="11"/>
    <x v="33"/>
    <x v="4"/>
    <m/>
    <m/>
    <x v="2"/>
    <m/>
    <x v="12"/>
    <m/>
    <n v="430"/>
    <m/>
    <m/>
    <m/>
    <n v="15"/>
    <m/>
    <m/>
    <n v="4"/>
    <n v="102.33333333333333"/>
    <n v="0"/>
    <n v="9"/>
    <n v="24"/>
    <m/>
    <m/>
    <m/>
    <x v="1"/>
    <m/>
  </r>
  <r>
    <x v="3"/>
    <n v="400007"/>
    <x v="268"/>
    <x v="2"/>
    <x v="8"/>
    <x v="11"/>
    <x v="33"/>
    <x v="4"/>
    <m/>
    <m/>
    <x v="3"/>
    <m/>
    <x v="11"/>
    <m/>
    <n v="370"/>
    <m/>
    <m/>
    <m/>
    <n v="16"/>
    <m/>
    <m/>
    <n v="3"/>
    <n v="102.33333333333333"/>
    <n v="0"/>
    <n v="8"/>
    <n v="24"/>
    <m/>
    <m/>
    <m/>
    <x v="1"/>
    <m/>
  </r>
  <r>
    <x v="3"/>
    <n v="400007"/>
    <x v="268"/>
    <x v="2"/>
    <x v="8"/>
    <x v="11"/>
    <x v="33"/>
    <x v="4"/>
    <m/>
    <m/>
    <x v="4"/>
    <m/>
    <x v="11"/>
    <m/>
    <n v="382"/>
    <m/>
    <m/>
    <m/>
    <n v="16"/>
    <m/>
    <m/>
    <n v="4"/>
    <n v="102.33333333333333"/>
    <n v="0"/>
    <n v="8"/>
    <n v="24"/>
    <m/>
    <m/>
    <m/>
    <x v="1"/>
    <m/>
  </r>
  <r>
    <x v="3"/>
    <n v="400009"/>
    <x v="316"/>
    <x v="2"/>
    <x v="8"/>
    <x v="11"/>
    <x v="33"/>
    <x v="4"/>
    <m/>
    <s v="Otane 9"/>
    <x v="1"/>
    <m/>
    <x v="11"/>
    <m/>
    <n v="415"/>
    <m/>
    <m/>
    <m/>
    <n v="16"/>
    <m/>
    <m/>
    <n v="4"/>
    <n v="102.33333333333333"/>
    <n v="0"/>
    <n v="8"/>
    <n v="24"/>
    <m/>
    <m/>
    <m/>
    <x v="1"/>
    <m/>
  </r>
  <r>
    <x v="3"/>
    <n v="400009"/>
    <x v="316"/>
    <x v="2"/>
    <x v="8"/>
    <x v="11"/>
    <x v="33"/>
    <x v="4"/>
    <m/>
    <m/>
    <x v="2"/>
    <m/>
    <x v="12"/>
    <m/>
    <n v="410"/>
    <m/>
    <m/>
    <m/>
    <n v="17"/>
    <m/>
    <m/>
    <n v="4"/>
    <n v="102.33333333333333"/>
    <n v="0"/>
    <n v="9"/>
    <n v="26"/>
    <m/>
    <m/>
    <m/>
    <x v="1"/>
    <m/>
  </r>
  <r>
    <x v="3"/>
    <n v="400009"/>
    <x v="316"/>
    <x v="2"/>
    <x v="8"/>
    <x v="11"/>
    <x v="33"/>
    <x v="4"/>
    <m/>
    <m/>
    <x v="3"/>
    <m/>
    <x v="15"/>
    <m/>
    <n v="395"/>
    <m/>
    <m/>
    <m/>
    <n v="14"/>
    <m/>
    <m/>
    <n v="4"/>
    <n v="104"/>
    <n v="0"/>
    <n v="7"/>
    <n v="21"/>
    <m/>
    <m/>
    <m/>
    <x v="1"/>
    <m/>
  </r>
  <r>
    <x v="3"/>
    <n v="400009"/>
    <x v="316"/>
    <x v="2"/>
    <x v="8"/>
    <x v="11"/>
    <x v="33"/>
    <x v="4"/>
    <m/>
    <m/>
    <x v="4"/>
    <m/>
    <x v="11"/>
    <m/>
    <n v="385"/>
    <m/>
    <m/>
    <m/>
    <n v="16"/>
    <m/>
    <m/>
    <n v="4"/>
    <n v="102.33333333333333"/>
    <n v="0"/>
    <n v="8"/>
    <n v="24"/>
    <m/>
    <m/>
    <m/>
    <x v="1"/>
    <m/>
  </r>
  <r>
    <x v="3"/>
    <n v="400010"/>
    <x v="252"/>
    <x v="2"/>
    <x v="8"/>
    <x v="11"/>
    <x v="33"/>
    <x v="4"/>
    <m/>
    <s v="Otane 10"/>
    <x v="1"/>
    <m/>
    <x v="12"/>
    <m/>
    <n v="492"/>
    <m/>
    <m/>
    <m/>
    <n v="16"/>
    <m/>
    <m/>
    <n v="4"/>
    <n v="102.33333333333333"/>
    <n v="0"/>
    <n v="9"/>
    <n v="25"/>
    <m/>
    <m/>
    <m/>
    <x v="1"/>
    <m/>
  </r>
  <r>
    <x v="3"/>
    <n v="400010"/>
    <x v="252"/>
    <x v="2"/>
    <x v="8"/>
    <x v="11"/>
    <x v="33"/>
    <x v="4"/>
    <m/>
    <m/>
    <x v="2"/>
    <m/>
    <x v="11"/>
    <m/>
    <n v="405"/>
    <m/>
    <m/>
    <m/>
    <n v="16"/>
    <m/>
    <m/>
    <n v="4"/>
    <n v="102.33333333333333"/>
    <n v="0"/>
    <n v="8"/>
    <n v="24"/>
    <m/>
    <m/>
    <m/>
    <x v="1"/>
    <m/>
  </r>
  <r>
    <x v="3"/>
    <n v="400010"/>
    <x v="252"/>
    <x v="2"/>
    <x v="8"/>
    <x v="11"/>
    <x v="33"/>
    <x v="4"/>
    <m/>
    <m/>
    <x v="3"/>
    <m/>
    <x v="12"/>
    <m/>
    <n v="460"/>
    <m/>
    <m/>
    <m/>
    <n v="16"/>
    <m/>
    <m/>
    <n v="4"/>
    <n v="102.33333333333333"/>
    <n v="0"/>
    <n v="9"/>
    <n v="25"/>
    <m/>
    <m/>
    <m/>
    <x v="1"/>
    <m/>
  </r>
  <r>
    <x v="3"/>
    <n v="400010"/>
    <x v="252"/>
    <x v="2"/>
    <x v="8"/>
    <x v="11"/>
    <x v="33"/>
    <x v="4"/>
    <m/>
    <m/>
    <x v="4"/>
    <m/>
    <x v="11"/>
    <m/>
    <n v="440"/>
    <m/>
    <m/>
    <m/>
    <n v="15"/>
    <m/>
    <m/>
    <n v="4"/>
    <n v="102.33333333333333"/>
    <n v="0"/>
    <n v="8"/>
    <n v="23"/>
    <m/>
    <m/>
    <m/>
    <x v="1"/>
    <m/>
  </r>
  <r>
    <x v="3"/>
    <n v="400012"/>
    <x v="420"/>
    <x v="2"/>
    <x v="8"/>
    <x v="11"/>
    <x v="33"/>
    <x v="4"/>
    <m/>
    <s v="Otane 12"/>
    <x v="1"/>
    <m/>
    <x v="11"/>
    <m/>
    <n v="390"/>
    <m/>
    <m/>
    <m/>
    <n v="16"/>
    <m/>
    <m/>
    <n v="4"/>
    <n v="102.33333333333333"/>
    <n v="0"/>
    <n v="8"/>
    <n v="24"/>
    <m/>
    <m/>
    <m/>
    <x v="1"/>
    <m/>
  </r>
  <r>
    <x v="3"/>
    <n v="400012"/>
    <x v="420"/>
    <x v="2"/>
    <x v="8"/>
    <x v="11"/>
    <x v="33"/>
    <x v="4"/>
    <m/>
    <m/>
    <x v="2"/>
    <m/>
    <x v="12"/>
    <m/>
    <n v="460"/>
    <m/>
    <m/>
    <m/>
    <n v="16"/>
    <m/>
    <m/>
    <n v="4"/>
    <n v="102.33333333333333"/>
    <n v="0"/>
    <n v="9"/>
    <n v="25"/>
    <m/>
    <m/>
    <m/>
    <x v="1"/>
    <m/>
  </r>
  <r>
    <x v="3"/>
    <n v="400012"/>
    <x v="420"/>
    <x v="2"/>
    <x v="8"/>
    <x v="11"/>
    <x v="33"/>
    <x v="4"/>
    <m/>
    <m/>
    <x v="3"/>
    <m/>
    <x v="11"/>
    <m/>
    <n v="440"/>
    <m/>
    <m/>
    <m/>
    <n v="15"/>
    <m/>
    <m/>
    <n v="4"/>
    <n v="102.33333333333333"/>
    <n v="0"/>
    <n v="8"/>
    <n v="23"/>
    <m/>
    <m/>
    <m/>
    <x v="1"/>
    <m/>
  </r>
  <r>
    <x v="3"/>
    <n v="400012"/>
    <x v="420"/>
    <x v="2"/>
    <x v="8"/>
    <x v="11"/>
    <x v="33"/>
    <x v="4"/>
    <m/>
    <m/>
    <x v="4"/>
    <m/>
    <x v="11"/>
    <m/>
    <n v="390"/>
    <m/>
    <m/>
    <m/>
    <n v="16"/>
    <m/>
    <m/>
    <n v="4"/>
    <n v="102.33333333333333"/>
    <n v="0"/>
    <n v="8"/>
    <n v="24"/>
    <m/>
    <m/>
    <m/>
    <x v="1"/>
    <m/>
  </r>
  <r>
    <x v="3"/>
    <n v="400040"/>
    <x v="205"/>
    <x v="2"/>
    <x v="8"/>
    <x v="11"/>
    <x v="33"/>
    <x v="4"/>
    <m/>
    <s v="Otane 40"/>
    <x v="1"/>
    <m/>
    <x v="11"/>
    <m/>
    <n v="415"/>
    <m/>
    <m/>
    <m/>
    <n v="16"/>
    <m/>
    <m/>
    <n v="4"/>
    <n v="102.33333333333333"/>
    <n v="0"/>
    <n v="8"/>
    <n v="24"/>
    <m/>
    <m/>
    <m/>
    <x v="1"/>
    <m/>
  </r>
  <r>
    <x v="3"/>
    <n v="400040"/>
    <x v="205"/>
    <x v="2"/>
    <x v="8"/>
    <x v="11"/>
    <x v="33"/>
    <x v="4"/>
    <m/>
    <m/>
    <x v="2"/>
    <m/>
    <x v="11"/>
    <m/>
    <n v="440"/>
    <m/>
    <m/>
    <m/>
    <n v="16"/>
    <m/>
    <m/>
    <n v="4"/>
    <n v="102.33333333333333"/>
    <n v="0"/>
    <n v="8"/>
    <n v="24"/>
    <m/>
    <m/>
    <m/>
    <x v="1"/>
    <m/>
  </r>
  <r>
    <x v="3"/>
    <n v="400040"/>
    <x v="205"/>
    <x v="2"/>
    <x v="8"/>
    <x v="11"/>
    <x v="33"/>
    <x v="4"/>
    <m/>
    <m/>
    <x v="3"/>
    <m/>
    <x v="12"/>
    <m/>
    <n v="475"/>
    <m/>
    <m/>
    <m/>
    <n v="18"/>
    <m/>
    <m/>
    <n v="4"/>
    <n v="102.33333333333333"/>
    <n v="0"/>
    <n v="9"/>
    <n v="27"/>
    <m/>
    <m/>
    <m/>
    <x v="1"/>
    <m/>
  </r>
  <r>
    <x v="3"/>
    <n v="400040"/>
    <x v="205"/>
    <x v="2"/>
    <x v="8"/>
    <x v="11"/>
    <x v="33"/>
    <x v="4"/>
    <m/>
    <m/>
    <x v="4"/>
    <m/>
    <x v="12"/>
    <m/>
    <n v="393"/>
    <m/>
    <m/>
    <m/>
    <n v="17"/>
    <m/>
    <m/>
    <n v="3"/>
    <n v="102.33333333333333"/>
    <n v="0"/>
    <n v="9"/>
    <n v="26"/>
    <m/>
    <m/>
    <m/>
    <x v="1"/>
    <m/>
  </r>
  <r>
    <x v="3"/>
    <n v="400044"/>
    <x v="186"/>
    <x v="2"/>
    <x v="8"/>
    <x v="11"/>
    <x v="33"/>
    <x v="4"/>
    <m/>
    <s v="Otane 44"/>
    <x v="1"/>
    <m/>
    <x v="15"/>
    <m/>
    <n v="400"/>
    <m/>
    <m/>
    <m/>
    <n v="14"/>
    <m/>
    <m/>
    <n v="4"/>
    <n v="104"/>
    <n v="0"/>
    <n v="7"/>
    <n v="21"/>
    <m/>
    <m/>
    <m/>
    <x v="1"/>
    <m/>
  </r>
  <r>
    <x v="3"/>
    <n v="400044"/>
    <x v="186"/>
    <x v="2"/>
    <x v="8"/>
    <x v="11"/>
    <x v="33"/>
    <x v="4"/>
    <m/>
    <m/>
    <x v="2"/>
    <m/>
    <x v="11"/>
    <m/>
    <n v="460"/>
    <m/>
    <m/>
    <m/>
    <n v="16"/>
    <m/>
    <m/>
    <n v="4"/>
    <n v="102.33333333333333"/>
    <n v="0"/>
    <n v="8"/>
    <n v="24"/>
    <m/>
    <m/>
    <m/>
    <x v="1"/>
    <m/>
  </r>
  <r>
    <x v="3"/>
    <n v="400044"/>
    <x v="186"/>
    <x v="2"/>
    <x v="8"/>
    <x v="11"/>
    <x v="33"/>
    <x v="4"/>
    <m/>
    <m/>
    <x v="3"/>
    <m/>
    <x v="12"/>
    <m/>
    <n v="470"/>
    <m/>
    <m/>
    <m/>
    <n v="18"/>
    <m/>
    <m/>
    <n v="4"/>
    <n v="102.33333333333333"/>
    <n v="0"/>
    <n v="9"/>
    <n v="27"/>
    <m/>
    <m/>
    <m/>
    <x v="1"/>
    <m/>
  </r>
  <r>
    <x v="3"/>
    <n v="400044"/>
    <x v="186"/>
    <x v="2"/>
    <x v="8"/>
    <x v="11"/>
    <x v="33"/>
    <x v="4"/>
    <m/>
    <m/>
    <x v="4"/>
    <m/>
    <x v="11"/>
    <m/>
    <n v="430"/>
    <m/>
    <m/>
    <m/>
    <n v="17"/>
    <m/>
    <m/>
    <n v="4"/>
    <n v="102.33333333333333"/>
    <n v="0"/>
    <n v="8"/>
    <n v="25"/>
    <m/>
    <m/>
    <m/>
    <x v="1"/>
    <m/>
  </r>
  <r>
    <x v="3"/>
    <n v="400105"/>
    <x v="301"/>
    <x v="2"/>
    <x v="8"/>
    <x v="7"/>
    <x v="44"/>
    <x v="4"/>
    <m/>
    <n v="105"/>
    <x v="1"/>
    <n v="1"/>
    <x v="18"/>
    <n v="4"/>
    <n v="32"/>
    <n v="176"/>
    <n v="49"/>
    <n v="3"/>
    <n v="4"/>
    <m/>
    <s v="V"/>
    <m/>
    <n v="186.6"/>
    <n v="0.26259378349410506"/>
    <n v="3.262593783494105"/>
    <n v="10"/>
    <m/>
    <m/>
    <m/>
    <x v="2"/>
    <m/>
  </r>
  <r>
    <x v="3"/>
    <n v="400105"/>
    <x v="301"/>
    <x v="2"/>
    <x v="8"/>
    <x v="7"/>
    <x v="44"/>
    <x v="4"/>
    <m/>
    <m/>
    <x v="2"/>
    <n v="1"/>
    <x v="17"/>
    <n v="4"/>
    <n v="39"/>
    <m/>
    <n v="44"/>
    <n v="3"/>
    <n v="3"/>
    <m/>
    <s v="V"/>
    <m/>
    <n v="175.22222222222223"/>
    <n v="0.25110970196575777"/>
    <n v="2.251109701965758"/>
    <n v="8"/>
    <m/>
    <m/>
    <m/>
    <x v="2"/>
    <m/>
  </r>
  <r>
    <x v="3"/>
    <n v="400105"/>
    <x v="301"/>
    <x v="2"/>
    <x v="8"/>
    <x v="7"/>
    <x v="44"/>
    <x v="4"/>
    <m/>
    <m/>
    <x v="3"/>
    <n v="1"/>
    <x v="18"/>
    <n v="4"/>
    <n v="32"/>
    <n v="168"/>
    <n v="54"/>
    <n v="3"/>
    <n v="4"/>
    <m/>
    <s v="V"/>
    <m/>
    <n v="186.6"/>
    <n v="0.28938906752411575"/>
    <n v="3.289389067524116"/>
    <n v="10"/>
    <m/>
    <m/>
    <m/>
    <x v="2"/>
    <m/>
  </r>
  <r>
    <x v="3"/>
    <n v="400105"/>
    <x v="301"/>
    <x v="2"/>
    <x v="8"/>
    <x v="7"/>
    <x v="44"/>
    <x v="4"/>
    <m/>
    <m/>
    <x v="4"/>
    <n v="1"/>
    <x v="17"/>
    <n v="4"/>
    <n v="35"/>
    <n v="168"/>
    <n v="31"/>
    <n v="4"/>
    <n v="3"/>
    <m/>
    <s v="V"/>
    <m/>
    <n v="175.22222222222223"/>
    <n v="0.17691819911223841"/>
    <n v="2.1769181991122384"/>
    <n v="9"/>
    <m/>
    <m/>
    <m/>
    <x v="2"/>
    <m/>
  </r>
  <r>
    <x v="3"/>
    <n v="400106"/>
    <x v="206"/>
    <x v="2"/>
    <x v="8"/>
    <x v="7"/>
    <x v="44"/>
    <x v="4"/>
    <m/>
    <n v="106"/>
    <x v="1"/>
    <n v="1"/>
    <x v="18"/>
    <n v="4"/>
    <n v="40"/>
    <m/>
    <n v="83"/>
    <n v="3"/>
    <n v="4"/>
    <m/>
    <s v="V"/>
    <m/>
    <n v="186.6"/>
    <n v="0.44480171489817794"/>
    <n v="3.444801714898178"/>
    <n v="10"/>
    <m/>
    <m/>
    <m/>
    <x v="2"/>
    <m/>
  </r>
  <r>
    <x v="3"/>
    <n v="400106"/>
    <x v="206"/>
    <x v="2"/>
    <x v="8"/>
    <x v="7"/>
    <x v="44"/>
    <x v="4"/>
    <m/>
    <m/>
    <x v="2"/>
    <n v="1"/>
    <x v="18"/>
    <n v="4"/>
    <n v="40"/>
    <n v="195"/>
    <n v="70"/>
    <n v="3"/>
    <n v="4"/>
    <m/>
    <s v="V"/>
    <m/>
    <n v="186.6"/>
    <n v="0.37513397642015006"/>
    <n v="3.37513397642015"/>
    <n v="10"/>
    <m/>
    <m/>
    <m/>
    <x v="2"/>
    <m/>
  </r>
  <r>
    <x v="3"/>
    <n v="400106"/>
    <x v="206"/>
    <x v="2"/>
    <x v="8"/>
    <x v="7"/>
    <x v="44"/>
    <x v="4"/>
    <m/>
    <m/>
    <x v="3"/>
    <n v="1"/>
    <x v="18"/>
    <n v="4"/>
    <n v="32"/>
    <n v="155"/>
    <n v="50"/>
    <n v="3"/>
    <n v="4"/>
    <m/>
    <s v="V"/>
    <m/>
    <n v="186.6"/>
    <n v="0.26795284030010719"/>
    <n v="3.267952840300107"/>
    <n v="10"/>
    <m/>
    <m/>
    <m/>
    <x v="2"/>
    <m/>
  </r>
  <r>
    <x v="3"/>
    <n v="400106"/>
    <x v="206"/>
    <x v="2"/>
    <x v="8"/>
    <x v="7"/>
    <x v="44"/>
    <x v="4"/>
    <m/>
    <m/>
    <x v="4"/>
    <n v="1"/>
    <x v="17"/>
    <n v="4"/>
    <n v="35"/>
    <n v="169"/>
    <n v="35"/>
    <n v="4"/>
    <n v="4"/>
    <m/>
    <s v="V"/>
    <m/>
    <n v="175.22222222222223"/>
    <n v="0.19974635383639822"/>
    <n v="2.1997463538363982"/>
    <n v="10"/>
    <m/>
    <m/>
    <m/>
    <x v="2"/>
    <m/>
  </r>
  <r>
    <x v="3"/>
    <n v="400119"/>
    <x v="389"/>
    <x v="2"/>
    <x v="8"/>
    <x v="7"/>
    <x v="44"/>
    <x v="4"/>
    <m/>
    <n v="119"/>
    <x v="1"/>
    <n v="1"/>
    <x v="18"/>
    <n v="4"/>
    <n v="48"/>
    <m/>
    <n v="65"/>
    <n v="3"/>
    <n v="4"/>
    <m/>
    <s v="V"/>
    <m/>
    <n v="186.6"/>
    <n v="0.34833869239013937"/>
    <n v="3.3483386923901395"/>
    <n v="10"/>
    <m/>
    <m/>
    <m/>
    <x v="2"/>
    <m/>
  </r>
  <r>
    <x v="3"/>
    <n v="400119"/>
    <x v="389"/>
    <x v="2"/>
    <x v="8"/>
    <x v="7"/>
    <x v="44"/>
    <x v="4"/>
    <m/>
    <m/>
    <x v="2"/>
    <n v="1"/>
    <x v="17"/>
    <n v="4"/>
    <n v="35"/>
    <n v="165"/>
    <n v="40"/>
    <n v="3"/>
    <n v="3"/>
    <m/>
    <s v="V"/>
    <m/>
    <n v="175.22222222222223"/>
    <n v="0.22828154724159797"/>
    <n v="2.2282815472415978"/>
    <n v="8"/>
    <m/>
    <m/>
    <m/>
    <x v="2"/>
    <m/>
  </r>
  <r>
    <x v="3"/>
    <n v="400119"/>
    <x v="389"/>
    <x v="2"/>
    <x v="8"/>
    <x v="7"/>
    <x v="44"/>
    <x v="4"/>
    <m/>
    <m/>
    <x v="3"/>
    <n v="1"/>
    <x v="18"/>
    <n v="4"/>
    <n v="33"/>
    <n v="160"/>
    <n v="41"/>
    <n v="3"/>
    <n v="4"/>
    <m/>
    <s v="V"/>
    <m/>
    <n v="186.6"/>
    <n v="0.2197213290460879"/>
    <n v="3.219721329046088"/>
    <n v="10"/>
    <m/>
    <m/>
    <m/>
    <x v="2"/>
    <m/>
  </r>
  <r>
    <x v="3"/>
    <n v="400119"/>
    <x v="389"/>
    <x v="2"/>
    <x v="8"/>
    <x v="7"/>
    <x v="44"/>
    <x v="4"/>
    <m/>
    <m/>
    <x v="4"/>
    <n v="1"/>
    <x v="17"/>
    <n v="4"/>
    <n v="36"/>
    <n v="190"/>
    <n v="35"/>
    <n v="4"/>
    <n v="3"/>
    <m/>
    <s v="V"/>
    <m/>
    <n v="175.22222222222223"/>
    <n v="0.19974635383639822"/>
    <n v="2.1997463538363982"/>
    <n v="9"/>
    <m/>
    <m/>
    <m/>
    <x v="2"/>
    <m/>
  </r>
  <r>
    <x v="3"/>
    <n v="400110"/>
    <x v="183"/>
    <x v="2"/>
    <x v="8"/>
    <x v="7"/>
    <x v="45"/>
    <x v="4"/>
    <d v="2014-08-18T00:00:00"/>
    <n v="110"/>
    <x v="1"/>
    <n v="2"/>
    <x v="18"/>
    <n v="4"/>
    <n v="39"/>
    <m/>
    <n v="24"/>
    <n v="4"/>
    <n v="4"/>
    <m/>
    <m/>
    <m/>
    <n v="186.6"/>
    <n v="0.12861736334405144"/>
    <n v="3.1286173633440515"/>
    <n v="11"/>
    <m/>
    <m/>
    <m/>
    <x v="2"/>
    <m/>
  </r>
  <r>
    <x v="3"/>
    <n v="400110"/>
    <x v="183"/>
    <x v="2"/>
    <x v="8"/>
    <x v="7"/>
    <x v="45"/>
    <x v="4"/>
    <m/>
    <m/>
    <x v="2"/>
    <n v="2"/>
    <x v="20"/>
    <n v="5"/>
    <n v="43"/>
    <n v="198"/>
    <n v="99"/>
    <n v="4"/>
    <n v="5"/>
    <m/>
    <m/>
    <m/>
    <n v="166.6"/>
    <n v="0.59423769507803126"/>
    <n v="4.5942376950780313"/>
    <n v="13"/>
    <m/>
    <m/>
    <m/>
    <x v="2"/>
    <m/>
  </r>
  <r>
    <x v="3"/>
    <n v="400110"/>
    <x v="183"/>
    <x v="2"/>
    <x v="8"/>
    <x v="7"/>
    <x v="45"/>
    <x v="4"/>
    <m/>
    <m/>
    <x v="3"/>
    <n v="2"/>
    <x v="18"/>
    <n v="4"/>
    <n v="36"/>
    <n v="162"/>
    <n v="125"/>
    <n v="4"/>
    <n v="4"/>
    <m/>
    <m/>
    <m/>
    <n v="186.6"/>
    <n v="0.66988210075026799"/>
    <n v="3.669882100750268"/>
    <n v="11"/>
    <m/>
    <m/>
    <m/>
    <x v="2"/>
    <m/>
  </r>
  <r>
    <x v="3"/>
    <n v="400110"/>
    <x v="183"/>
    <x v="2"/>
    <x v="8"/>
    <x v="7"/>
    <x v="45"/>
    <x v="4"/>
    <m/>
    <m/>
    <x v="4"/>
    <n v="2"/>
    <x v="18"/>
    <n v="5"/>
    <n v="40"/>
    <n v="196"/>
    <n v="37"/>
    <n v="4"/>
    <n v="4"/>
    <m/>
    <m/>
    <m/>
    <n v="186.6"/>
    <n v="0.19828510182207931"/>
    <n v="3.1982851018220795"/>
    <n v="11"/>
    <m/>
    <m/>
    <m/>
    <x v="2"/>
    <m/>
  </r>
  <r>
    <x v="3"/>
    <n v="400121"/>
    <x v="180"/>
    <x v="2"/>
    <x v="8"/>
    <x v="7"/>
    <x v="45"/>
    <x v="4"/>
    <m/>
    <n v="121"/>
    <x v="1"/>
    <n v="2"/>
    <x v="20"/>
    <n v="5"/>
    <n v="37"/>
    <m/>
    <n v="60"/>
    <n v="3"/>
    <n v="5"/>
    <m/>
    <m/>
    <m/>
    <n v="166.6"/>
    <n v="0.36014405762304924"/>
    <n v="4.3601440576230495"/>
    <n v="12"/>
    <m/>
    <m/>
    <m/>
    <x v="2"/>
    <m/>
  </r>
  <r>
    <x v="3"/>
    <n v="400121"/>
    <x v="180"/>
    <x v="2"/>
    <x v="8"/>
    <x v="7"/>
    <x v="45"/>
    <x v="4"/>
    <m/>
    <m/>
    <x v="2"/>
    <n v="3"/>
    <x v="20"/>
    <n v="5"/>
    <n v="45"/>
    <n v="190"/>
    <n v="120"/>
    <n v="4"/>
    <n v="5"/>
    <m/>
    <m/>
    <m/>
    <n v="166.6"/>
    <n v="0.72028811524609848"/>
    <n v="4.7202881152460989"/>
    <n v="13"/>
    <m/>
    <m/>
    <m/>
    <x v="2"/>
    <m/>
  </r>
  <r>
    <x v="3"/>
    <n v="400121"/>
    <x v="180"/>
    <x v="2"/>
    <x v="8"/>
    <x v="7"/>
    <x v="45"/>
    <x v="4"/>
    <m/>
    <m/>
    <x v="3"/>
    <n v="2"/>
    <x v="20"/>
    <n v="5"/>
    <n v="40"/>
    <n v="189"/>
    <n v="85"/>
    <n v="3"/>
    <n v="6"/>
    <m/>
    <m/>
    <m/>
    <n v="166.6"/>
    <n v="0.51020408163265307"/>
    <n v="4.5102040816326534"/>
    <n v="13"/>
    <m/>
    <m/>
    <m/>
    <x v="2"/>
    <m/>
  </r>
  <r>
    <x v="3"/>
    <n v="400121"/>
    <x v="180"/>
    <x v="2"/>
    <x v="8"/>
    <x v="7"/>
    <x v="45"/>
    <x v="4"/>
    <m/>
    <m/>
    <x v="4"/>
    <n v="2"/>
    <x v="20"/>
    <n v="5"/>
    <n v="44"/>
    <n v="175"/>
    <n v="79"/>
    <n v="4"/>
    <n v="5"/>
    <m/>
    <m/>
    <m/>
    <n v="166.6"/>
    <n v="0.47418967587034816"/>
    <n v="4.4741896758703481"/>
    <n v="13"/>
    <m/>
    <m/>
    <m/>
    <x v="2"/>
    <m/>
  </r>
  <r>
    <x v="3"/>
    <n v="400150"/>
    <x v="448"/>
    <x v="2"/>
    <x v="8"/>
    <x v="7"/>
    <x v="45"/>
    <x v="4"/>
    <m/>
    <n v="150"/>
    <x v="1"/>
    <n v="2"/>
    <x v="18"/>
    <n v="4"/>
    <n v="40"/>
    <m/>
    <n v="156"/>
    <n v="5"/>
    <n v="5"/>
    <m/>
    <m/>
    <m/>
    <n v="186.6"/>
    <n v="0.83601286173633438"/>
    <n v="3.8360128617363345"/>
    <n v="13"/>
    <m/>
    <m/>
    <m/>
    <x v="2"/>
    <m/>
  </r>
  <r>
    <x v="3"/>
    <n v="400150"/>
    <x v="448"/>
    <x v="2"/>
    <x v="8"/>
    <x v="7"/>
    <x v="45"/>
    <x v="4"/>
    <m/>
    <m/>
    <x v="2"/>
    <n v="2"/>
    <x v="20"/>
    <n v="5"/>
    <n v="48"/>
    <n v="217"/>
    <n v="56"/>
    <n v="3"/>
    <n v="6"/>
    <m/>
    <m/>
    <m/>
    <n v="166.6"/>
    <n v="0.33613445378151263"/>
    <n v="4.3361344537815123"/>
    <n v="13"/>
    <m/>
    <m/>
    <m/>
    <x v="2"/>
    <m/>
  </r>
  <r>
    <x v="3"/>
    <n v="400150"/>
    <x v="448"/>
    <x v="2"/>
    <x v="8"/>
    <x v="7"/>
    <x v="45"/>
    <x v="4"/>
    <m/>
    <m/>
    <x v="3"/>
    <n v="2"/>
    <x v="18"/>
    <n v="4"/>
    <n v="47"/>
    <n v="183"/>
    <n v="143"/>
    <n v="4"/>
    <n v="5"/>
    <m/>
    <m/>
    <m/>
    <n v="186.6"/>
    <n v="0.76634512325830662"/>
    <n v="3.7663451232583065"/>
    <n v="12"/>
    <m/>
    <m/>
    <m/>
    <x v="2"/>
    <m/>
  </r>
  <r>
    <x v="3"/>
    <n v="400150"/>
    <x v="448"/>
    <x v="2"/>
    <x v="8"/>
    <x v="7"/>
    <x v="45"/>
    <x v="4"/>
    <m/>
    <m/>
    <x v="4"/>
    <n v="1"/>
    <x v="18"/>
    <n v="4"/>
    <n v="41"/>
    <n v="182"/>
    <n v="95"/>
    <n v="4"/>
    <n v="4"/>
    <m/>
    <m/>
    <m/>
    <n v="186.6"/>
    <n v="0.50911039657020363"/>
    <n v="3.5091103965702035"/>
    <n v="11"/>
    <m/>
    <m/>
    <m/>
    <x v="2"/>
    <m/>
  </r>
  <r>
    <x v="3"/>
    <n v="400109"/>
    <x v="182"/>
    <x v="2"/>
    <x v="8"/>
    <x v="7"/>
    <x v="46"/>
    <x v="4"/>
    <m/>
    <n v="109"/>
    <x v="1"/>
    <n v="2"/>
    <x v="20"/>
    <n v="5"/>
    <n v="34"/>
    <m/>
    <n v="110"/>
    <n v="4"/>
    <n v="6"/>
    <m/>
    <s v="V"/>
    <m/>
    <n v="166.6"/>
    <n v="0.6602641056422569"/>
    <n v="4.6602641056422573"/>
    <n v="14"/>
    <m/>
    <m/>
    <m/>
    <x v="2"/>
    <m/>
  </r>
  <r>
    <x v="3"/>
    <n v="400109"/>
    <x v="182"/>
    <x v="2"/>
    <x v="8"/>
    <x v="7"/>
    <x v="46"/>
    <x v="4"/>
    <m/>
    <m/>
    <x v="2"/>
    <n v="2"/>
    <x v="20"/>
    <n v="5"/>
    <n v="36"/>
    <n v="155"/>
    <n v="86"/>
    <n v="4"/>
    <n v="5"/>
    <m/>
    <s v="V"/>
    <m/>
    <n v="166.6"/>
    <n v="0.51620648259303725"/>
    <n v="4.516206482593037"/>
    <n v="13"/>
    <m/>
    <m/>
    <m/>
    <x v="2"/>
    <m/>
  </r>
  <r>
    <x v="3"/>
    <n v="400109"/>
    <x v="182"/>
    <x v="2"/>
    <x v="8"/>
    <x v="7"/>
    <x v="46"/>
    <x v="4"/>
    <m/>
    <m/>
    <x v="3"/>
    <n v="2"/>
    <x v="20"/>
    <n v="5"/>
    <n v="35"/>
    <n v="163"/>
    <n v="95"/>
    <n v="4"/>
    <n v="5"/>
    <m/>
    <s v="V"/>
    <m/>
    <n v="166.6"/>
    <n v="0.57022809123649465"/>
    <n v="4.570228091236495"/>
    <n v="13"/>
    <m/>
    <m/>
    <m/>
    <x v="2"/>
    <m/>
  </r>
  <r>
    <x v="3"/>
    <n v="400109"/>
    <x v="182"/>
    <x v="2"/>
    <x v="8"/>
    <x v="7"/>
    <x v="46"/>
    <x v="4"/>
    <m/>
    <m/>
    <x v="4"/>
    <n v="2"/>
    <x v="20"/>
    <n v="5"/>
    <n v="35"/>
    <n v="162"/>
    <n v="101"/>
    <n v="4"/>
    <n v="5"/>
    <m/>
    <s v="E"/>
    <m/>
    <n v="166.6"/>
    <n v="0.60624249699879951"/>
    <n v="4.6062424969987994"/>
    <n v="13"/>
    <m/>
    <m/>
    <m/>
    <x v="2"/>
    <m/>
  </r>
  <r>
    <x v="3"/>
    <n v="400123"/>
    <x v="465"/>
    <x v="2"/>
    <x v="8"/>
    <x v="7"/>
    <x v="46"/>
    <x v="4"/>
    <m/>
    <n v="123"/>
    <x v="1"/>
    <n v="2"/>
    <x v="20"/>
    <n v="5"/>
    <n v="45"/>
    <m/>
    <n v="131"/>
    <n v="4"/>
    <n v="4"/>
    <m/>
    <s v="V"/>
    <m/>
    <n v="166.6"/>
    <n v="0.78631452581032413"/>
    <n v="4.7863145258103241"/>
    <n v="12"/>
    <m/>
    <m/>
    <m/>
    <x v="2"/>
    <m/>
  </r>
  <r>
    <x v="3"/>
    <n v="400123"/>
    <x v="465"/>
    <x v="2"/>
    <x v="8"/>
    <x v="7"/>
    <x v="46"/>
    <x v="4"/>
    <m/>
    <m/>
    <x v="2"/>
    <n v="2"/>
    <x v="20"/>
    <n v="5"/>
    <n v="48"/>
    <n v="209"/>
    <n v="85"/>
    <n v="4"/>
    <n v="5"/>
    <m/>
    <s v="V"/>
    <m/>
    <n v="166.6"/>
    <n v="0.51020408163265307"/>
    <n v="4.5102040816326534"/>
    <n v="13"/>
    <m/>
    <m/>
    <m/>
    <x v="2"/>
    <m/>
  </r>
  <r>
    <x v="3"/>
    <n v="400123"/>
    <x v="465"/>
    <x v="2"/>
    <x v="8"/>
    <x v="7"/>
    <x v="46"/>
    <x v="4"/>
    <m/>
    <m/>
    <x v="3"/>
    <n v="2"/>
    <x v="20"/>
    <n v="5"/>
    <n v="47"/>
    <n v="202"/>
    <n v="40"/>
    <n v="4"/>
    <n v="5"/>
    <m/>
    <s v="V"/>
    <m/>
    <n v="166.6"/>
    <n v="0.24009603841536614"/>
    <n v="4.2400960384153663"/>
    <n v="13"/>
    <m/>
    <m/>
    <m/>
    <x v="2"/>
    <m/>
  </r>
  <r>
    <x v="3"/>
    <n v="400123"/>
    <x v="465"/>
    <x v="2"/>
    <x v="8"/>
    <x v="7"/>
    <x v="46"/>
    <x v="4"/>
    <m/>
    <m/>
    <x v="4"/>
    <n v="2"/>
    <x v="20"/>
    <n v="5"/>
    <n v="39"/>
    <n v="198"/>
    <n v="92"/>
    <n v="4"/>
    <n v="5"/>
    <m/>
    <s v="V"/>
    <m/>
    <n v="166.6"/>
    <n v="0.55222088835534211"/>
    <n v="4.5522208883553423"/>
    <n v="13"/>
    <m/>
    <m/>
    <m/>
    <x v="2"/>
    <m/>
  </r>
  <r>
    <x v="3"/>
    <n v="400139"/>
    <x v="344"/>
    <x v="2"/>
    <x v="8"/>
    <x v="7"/>
    <x v="46"/>
    <x v="4"/>
    <m/>
    <n v="139"/>
    <x v="1"/>
    <n v="3"/>
    <x v="19"/>
    <n v="6"/>
    <n v="44"/>
    <m/>
    <n v="42"/>
    <n v="4"/>
    <n v="6"/>
    <m/>
    <s v="V"/>
    <m/>
    <n v="194.46666666666667"/>
    <n v="0.21597531710661638"/>
    <n v="5.2159753171066168"/>
    <n v="15"/>
    <m/>
    <m/>
    <m/>
    <x v="2"/>
    <m/>
  </r>
  <r>
    <x v="3"/>
    <n v="400139"/>
    <x v="344"/>
    <x v="2"/>
    <x v="8"/>
    <x v="7"/>
    <x v="46"/>
    <x v="4"/>
    <m/>
    <m/>
    <x v="2"/>
    <n v="2"/>
    <x v="20"/>
    <n v="5"/>
    <n v="43"/>
    <n v="196"/>
    <n v="135"/>
    <n v="4"/>
    <n v="7"/>
    <m/>
    <s v="V"/>
    <m/>
    <n v="166.6"/>
    <n v="0.81032412965186074"/>
    <n v="4.8103241296518604"/>
    <n v="15"/>
    <m/>
    <m/>
    <m/>
    <x v="2"/>
    <m/>
  </r>
  <r>
    <x v="3"/>
    <n v="400139"/>
    <x v="344"/>
    <x v="2"/>
    <x v="8"/>
    <x v="7"/>
    <x v="46"/>
    <x v="4"/>
    <m/>
    <m/>
    <x v="3"/>
    <n v="2"/>
    <x v="20"/>
    <n v="5"/>
    <n v="35"/>
    <n v="176"/>
    <n v="122"/>
    <n v="5"/>
    <n v="6"/>
    <m/>
    <s v="V"/>
    <m/>
    <n v="166.6"/>
    <n v="0.73229291716686673"/>
    <n v="4.7322929171668671"/>
    <n v="15"/>
    <m/>
    <m/>
    <m/>
    <x v="2"/>
    <m/>
  </r>
  <r>
    <x v="3"/>
    <n v="400139"/>
    <x v="344"/>
    <x v="2"/>
    <x v="8"/>
    <x v="7"/>
    <x v="46"/>
    <x v="4"/>
    <m/>
    <m/>
    <x v="4"/>
    <n v="3"/>
    <x v="20"/>
    <n v="5"/>
    <n v="41"/>
    <n v="197"/>
    <n v="166"/>
    <n v="4"/>
    <n v="7"/>
    <m/>
    <s v="V"/>
    <m/>
    <n v="166.6"/>
    <n v="0.99639855942376954"/>
    <n v="4.9963985594237696"/>
    <n v="15"/>
    <m/>
    <m/>
    <m/>
    <x v="2"/>
    <m/>
  </r>
  <r>
    <x v="3"/>
    <n v="400127"/>
    <x v="273"/>
    <x v="2"/>
    <x v="8"/>
    <x v="7"/>
    <x v="47"/>
    <x v="4"/>
    <m/>
    <n v="127"/>
    <x v="1"/>
    <n v="3"/>
    <x v="19"/>
    <n v="6"/>
    <n v="41"/>
    <m/>
    <n v="105"/>
    <n v="5"/>
    <n v="9"/>
    <m/>
    <s v="E"/>
    <m/>
    <n v="194.46666666666667"/>
    <n v="0.53993829276654093"/>
    <n v="5.539938292766541"/>
    <n v="19"/>
    <m/>
    <m/>
    <m/>
    <x v="2"/>
    <m/>
  </r>
  <r>
    <x v="3"/>
    <n v="400127"/>
    <x v="273"/>
    <x v="2"/>
    <x v="8"/>
    <x v="7"/>
    <x v="47"/>
    <x v="4"/>
    <m/>
    <m/>
    <x v="2"/>
    <n v="4"/>
    <x v="19"/>
    <n v="6"/>
    <n v="36"/>
    <n v="163"/>
    <n v="112"/>
    <n v="5"/>
    <n v="8"/>
    <m/>
    <s v="E"/>
    <m/>
    <n v="194.46666666666667"/>
    <n v="0.57593417895097698"/>
    <n v="5.5759341789509769"/>
    <n v="18"/>
    <m/>
    <m/>
    <m/>
    <x v="2"/>
    <m/>
  </r>
  <r>
    <x v="3"/>
    <n v="400127"/>
    <x v="273"/>
    <x v="2"/>
    <x v="8"/>
    <x v="7"/>
    <x v="47"/>
    <x v="4"/>
    <m/>
    <m/>
    <x v="3"/>
    <n v="2"/>
    <x v="19"/>
    <n v="6"/>
    <n v="35"/>
    <n v="119"/>
    <n v="76"/>
    <n v="5"/>
    <n v="6"/>
    <m/>
    <s v="V"/>
    <m/>
    <n v="194.46666666666667"/>
    <n v="0.39081247857387724"/>
    <n v="5.3908124785738769"/>
    <n v="16"/>
    <m/>
    <m/>
    <m/>
    <x v="2"/>
    <m/>
  </r>
  <r>
    <x v="3"/>
    <n v="400127"/>
    <x v="273"/>
    <x v="2"/>
    <x v="8"/>
    <x v="7"/>
    <x v="47"/>
    <x v="4"/>
    <m/>
    <m/>
    <x v="4"/>
    <n v="3"/>
    <x v="19"/>
    <n v="6"/>
    <n v="40"/>
    <n v="151"/>
    <n v="111"/>
    <n v="5"/>
    <n v="8"/>
    <m/>
    <s v="V"/>
    <m/>
    <n v="194.46666666666667"/>
    <n v="0.57079190949605763"/>
    <n v="5.5707919094960578"/>
    <n v="18"/>
    <m/>
    <m/>
    <m/>
    <x v="2"/>
    <m/>
  </r>
  <r>
    <x v="3"/>
    <n v="400141"/>
    <x v="263"/>
    <x v="2"/>
    <x v="8"/>
    <x v="7"/>
    <x v="47"/>
    <x v="4"/>
    <m/>
    <n v="141"/>
    <x v="1"/>
    <n v="2"/>
    <x v="19"/>
    <n v="6"/>
    <n v="55"/>
    <m/>
    <n v="43"/>
    <n v="3"/>
    <n v="10"/>
    <m/>
    <s v="E"/>
    <m/>
    <n v="194.46666666666667"/>
    <n v="0.22111758656153582"/>
    <n v="5.2211175865615358"/>
    <n v="18"/>
    <m/>
    <m/>
    <m/>
    <x v="2"/>
    <m/>
  </r>
  <r>
    <x v="3"/>
    <n v="400141"/>
    <x v="263"/>
    <x v="2"/>
    <x v="8"/>
    <x v="7"/>
    <x v="47"/>
    <x v="4"/>
    <m/>
    <m/>
    <x v="2"/>
    <n v="2"/>
    <x v="19"/>
    <n v="6"/>
    <n v="47"/>
    <n v="165"/>
    <n v="76"/>
    <n v="4"/>
    <n v="7"/>
    <m/>
    <s v="V"/>
    <m/>
    <n v="194.46666666666667"/>
    <n v="0.39081247857387724"/>
    <n v="5.3908124785738769"/>
    <n v="16"/>
    <m/>
    <m/>
    <m/>
    <x v="2"/>
    <m/>
  </r>
  <r>
    <x v="3"/>
    <n v="400141"/>
    <x v="263"/>
    <x v="2"/>
    <x v="8"/>
    <x v="7"/>
    <x v="47"/>
    <x v="4"/>
    <m/>
    <m/>
    <x v="3"/>
    <n v="2"/>
    <x v="19"/>
    <n v="6"/>
    <n v="45"/>
    <n v="166"/>
    <n v="88"/>
    <n v="3"/>
    <n v="9"/>
    <m/>
    <s v="V"/>
    <m/>
    <n v="194.46666666666667"/>
    <n v="0.45251971203291053"/>
    <n v="5.4525197120329105"/>
    <n v="17"/>
    <m/>
    <m/>
    <m/>
    <x v="2"/>
    <m/>
  </r>
  <r>
    <x v="3"/>
    <n v="400141"/>
    <x v="263"/>
    <x v="2"/>
    <x v="8"/>
    <x v="7"/>
    <x v="47"/>
    <x v="4"/>
    <m/>
    <m/>
    <x v="4"/>
    <n v="2"/>
    <x v="19"/>
    <n v="6"/>
    <n v="38"/>
    <n v="154"/>
    <n v="19"/>
    <n v="4"/>
    <n v="8"/>
    <m/>
    <s v="E"/>
    <m/>
    <n v="194.46666666666667"/>
    <n v="9.7703119643469311E-2"/>
    <n v="5.0977031196434694"/>
    <n v="17"/>
    <m/>
    <m/>
    <m/>
    <x v="2"/>
    <m/>
  </r>
  <r>
    <x v="3"/>
    <n v="400148"/>
    <x v="354"/>
    <x v="2"/>
    <x v="8"/>
    <x v="7"/>
    <x v="47"/>
    <x v="4"/>
    <m/>
    <n v="148"/>
    <x v="1"/>
    <n v="2"/>
    <x v="19"/>
    <n v="6"/>
    <n v="50"/>
    <n v="180"/>
    <n v="87"/>
    <n v="5"/>
    <n v="9"/>
    <m/>
    <s v="E"/>
    <m/>
    <n v="194.46666666666667"/>
    <n v="0.44737744257799106"/>
    <n v="5.4473774425779915"/>
    <n v="19"/>
    <m/>
    <m/>
    <m/>
    <x v="2"/>
    <m/>
  </r>
  <r>
    <x v="3"/>
    <n v="400148"/>
    <x v="354"/>
    <x v="2"/>
    <x v="8"/>
    <x v="7"/>
    <x v="47"/>
    <x v="4"/>
    <m/>
    <m/>
    <x v="2"/>
    <n v="2"/>
    <x v="19"/>
    <n v="6"/>
    <n v="50"/>
    <n v="187"/>
    <n v="46"/>
    <n v="4"/>
    <n v="7"/>
    <m/>
    <s v="V"/>
    <m/>
    <n v="194.46666666666667"/>
    <n v="0.23654439492629414"/>
    <n v="5.2365443949262938"/>
    <n v="16"/>
    <m/>
    <m/>
    <m/>
    <x v="2"/>
    <m/>
  </r>
  <r>
    <x v="3"/>
    <n v="400148"/>
    <x v="354"/>
    <x v="2"/>
    <x v="8"/>
    <x v="7"/>
    <x v="47"/>
    <x v="4"/>
    <m/>
    <m/>
    <x v="3"/>
    <n v="3"/>
    <x v="19"/>
    <n v="6"/>
    <n v="50"/>
    <n v="200"/>
    <n v="90"/>
    <n v="4"/>
    <n v="9"/>
    <m/>
    <s v="V"/>
    <m/>
    <n v="194.46666666666667"/>
    <n v="0.46280425094274941"/>
    <n v="5.4628042509427495"/>
    <n v="18"/>
    <m/>
    <m/>
    <m/>
    <x v="2"/>
    <m/>
  </r>
  <r>
    <x v="3"/>
    <n v="400148"/>
    <x v="354"/>
    <x v="2"/>
    <x v="8"/>
    <x v="7"/>
    <x v="47"/>
    <x v="4"/>
    <m/>
    <m/>
    <x v="4"/>
    <n v="2"/>
    <x v="20"/>
    <n v="6"/>
    <n v="40"/>
    <n v="172"/>
    <n v="15"/>
    <n v="4"/>
    <n v="7"/>
    <m/>
    <s v="V"/>
    <m/>
    <n v="166.6"/>
    <n v="9.003601440576231E-2"/>
    <n v="4.0900360144057624"/>
    <n v="15"/>
    <m/>
    <m/>
    <m/>
    <x v="2"/>
    <m/>
  </r>
  <r>
    <x v="3"/>
    <n v="400136"/>
    <x v="701"/>
    <x v="2"/>
    <x v="8"/>
    <x v="7"/>
    <x v="48"/>
    <x v="4"/>
    <d v="2014-09-08T00:00:00"/>
    <n v="136"/>
    <x v="1"/>
    <n v="1"/>
    <x v="16"/>
    <n v="7"/>
    <n v="60"/>
    <m/>
    <n v="50"/>
    <n v="4"/>
    <n v="10"/>
    <m/>
    <s v="E"/>
    <m/>
    <n v="211.6"/>
    <n v="0.23629489603024575"/>
    <n v="6.2362948960302456"/>
    <n v="20"/>
    <m/>
    <m/>
    <m/>
    <x v="2"/>
    <m/>
  </r>
  <r>
    <x v="3"/>
    <n v="400136"/>
    <x v="701"/>
    <x v="2"/>
    <x v="8"/>
    <x v="7"/>
    <x v="48"/>
    <x v="4"/>
    <m/>
    <m/>
    <x v="2"/>
    <n v="7"/>
    <x v="16"/>
    <n v="7"/>
    <n v="57"/>
    <n v="201"/>
    <n v="205"/>
    <n v="4"/>
    <n v="8"/>
    <m/>
    <s v="E"/>
    <m/>
    <n v="211.6"/>
    <n v="0.9688090737240076"/>
    <n v="6.9688090737240076"/>
    <n v="18"/>
    <m/>
    <m/>
    <m/>
    <x v="2"/>
    <m/>
  </r>
  <r>
    <x v="3"/>
    <n v="400136"/>
    <x v="701"/>
    <x v="2"/>
    <x v="8"/>
    <x v="7"/>
    <x v="48"/>
    <x v="4"/>
    <m/>
    <m/>
    <x v="3"/>
    <n v="4"/>
    <x v="16"/>
    <n v="7"/>
    <n v="61"/>
    <n v="213"/>
    <n v="65"/>
    <n v="3"/>
    <n v="10"/>
    <m/>
    <s v="E"/>
    <m/>
    <n v="211.6"/>
    <n v="0.30718336483931946"/>
    <n v="6.3071833648393199"/>
    <n v="19"/>
    <m/>
    <m/>
    <m/>
    <x v="2"/>
    <m/>
  </r>
  <r>
    <x v="3"/>
    <n v="400136"/>
    <x v="701"/>
    <x v="2"/>
    <x v="8"/>
    <x v="7"/>
    <x v="48"/>
    <x v="4"/>
    <m/>
    <m/>
    <x v="4"/>
    <n v="4"/>
    <x v="19"/>
    <n v="6"/>
    <n v="50"/>
    <n v="181"/>
    <n v="232"/>
    <n v="4"/>
    <n v="8"/>
    <m/>
    <s v="E"/>
    <m/>
    <n v="194.46666666666667"/>
    <n v="1.1930065135413095"/>
    <n v="6.1930065135413095"/>
    <n v="17"/>
    <m/>
    <m/>
    <m/>
    <x v="2"/>
    <m/>
  </r>
  <r>
    <x v="3"/>
    <n v="400137"/>
    <x v="246"/>
    <x v="2"/>
    <x v="8"/>
    <x v="7"/>
    <x v="48"/>
    <x v="4"/>
    <m/>
    <n v="137"/>
    <x v="1"/>
    <n v="4"/>
    <x v="16"/>
    <n v="7"/>
    <n v="62"/>
    <m/>
    <n v="62"/>
    <n v="4"/>
    <n v="11"/>
    <m/>
    <s v="DR"/>
    <m/>
    <n v="211.6"/>
    <n v="0.29300567107750475"/>
    <n v="6.2930056710775046"/>
    <n v="21"/>
    <m/>
    <m/>
    <m/>
    <x v="2"/>
    <m/>
  </r>
  <r>
    <x v="3"/>
    <n v="400137"/>
    <x v="246"/>
    <x v="2"/>
    <x v="8"/>
    <x v="7"/>
    <x v="48"/>
    <x v="4"/>
    <m/>
    <m/>
    <x v="2"/>
    <n v="4"/>
    <x v="16"/>
    <n v="7"/>
    <n v="53"/>
    <n v="188"/>
    <n v="106"/>
    <n v="4"/>
    <n v="10"/>
    <m/>
    <s v="E"/>
    <m/>
    <n v="211.6"/>
    <n v="0.50094517958412099"/>
    <n v="6.5009451795841207"/>
    <n v="20"/>
    <m/>
    <m/>
    <m/>
    <x v="2"/>
    <m/>
  </r>
  <r>
    <x v="3"/>
    <n v="400137"/>
    <x v="246"/>
    <x v="2"/>
    <x v="8"/>
    <x v="7"/>
    <x v="48"/>
    <x v="4"/>
    <m/>
    <m/>
    <x v="3"/>
    <n v="6"/>
    <x v="16"/>
    <n v="7"/>
    <n v="57"/>
    <n v="193"/>
    <n v="137"/>
    <n v="5"/>
    <n v="11"/>
    <m/>
    <s v="DR"/>
    <m/>
    <n v="211.6"/>
    <n v="0.64744801512287331"/>
    <n v="6.6474480151228734"/>
    <n v="22"/>
    <m/>
    <m/>
    <m/>
    <x v="2"/>
    <m/>
  </r>
  <r>
    <x v="3"/>
    <n v="400137"/>
    <x v="246"/>
    <x v="2"/>
    <x v="8"/>
    <x v="7"/>
    <x v="48"/>
    <x v="4"/>
    <m/>
    <m/>
    <x v="4"/>
    <n v="6"/>
    <x v="16"/>
    <n v="7"/>
    <n v="59"/>
    <n v="200"/>
    <n v="146"/>
    <n v="4"/>
    <n v="11"/>
    <m/>
    <s v="DR"/>
    <m/>
    <n v="211.6"/>
    <n v="0.68998109640831762"/>
    <n v="6.6899810964083173"/>
    <n v="21"/>
    <m/>
    <m/>
    <m/>
    <x v="2"/>
    <m/>
  </r>
  <r>
    <x v="3"/>
    <n v="400146"/>
    <x v="174"/>
    <x v="2"/>
    <x v="8"/>
    <x v="7"/>
    <x v="48"/>
    <x v="4"/>
    <m/>
    <n v="146"/>
    <x v="1"/>
    <n v="6"/>
    <x v="16"/>
    <n v="7"/>
    <n v="58"/>
    <n v="183"/>
    <n v="122"/>
    <n v="4"/>
    <n v="10"/>
    <m/>
    <s v="DR"/>
    <m/>
    <n v="211.6"/>
    <n v="0.57655954631379969"/>
    <n v="6.5765595463138"/>
    <n v="20"/>
    <m/>
    <m/>
    <m/>
    <x v="2"/>
    <m/>
  </r>
  <r>
    <x v="3"/>
    <n v="400146"/>
    <x v="174"/>
    <x v="2"/>
    <x v="8"/>
    <x v="7"/>
    <x v="48"/>
    <x v="4"/>
    <m/>
    <m/>
    <x v="2"/>
    <n v="4"/>
    <x v="16"/>
    <n v="7"/>
    <n v="62"/>
    <n v="212"/>
    <n v="37"/>
    <n v="4"/>
    <n v="11"/>
    <m/>
    <s v="DR"/>
    <m/>
    <n v="211.6"/>
    <n v="0.17485822306238186"/>
    <n v="6.1748582230623814"/>
    <n v="21"/>
    <m/>
    <m/>
    <m/>
    <x v="2"/>
    <m/>
  </r>
  <r>
    <x v="3"/>
    <n v="400146"/>
    <x v="174"/>
    <x v="2"/>
    <x v="8"/>
    <x v="7"/>
    <x v="48"/>
    <x v="4"/>
    <m/>
    <m/>
    <x v="3"/>
    <n v="3"/>
    <x v="16"/>
    <n v="7"/>
    <n v="55"/>
    <n v="192"/>
    <n v="48"/>
    <n v="5"/>
    <n v="7"/>
    <m/>
    <s v="E"/>
    <m/>
    <n v="211.6"/>
    <n v="0.22684310018903592"/>
    <n v="6.2268431001890363"/>
    <n v="18"/>
    <m/>
    <m/>
    <m/>
    <x v="2"/>
    <m/>
  </r>
  <r>
    <x v="3"/>
    <n v="400146"/>
    <x v="174"/>
    <x v="2"/>
    <x v="8"/>
    <x v="7"/>
    <x v="48"/>
    <x v="4"/>
    <m/>
    <m/>
    <x v="4"/>
    <n v="4"/>
    <x v="16"/>
    <n v="7"/>
    <n v="55"/>
    <n v="167"/>
    <n v="154"/>
    <n v="5"/>
    <n v="8"/>
    <m/>
    <s v="E"/>
    <m/>
    <n v="211.6"/>
    <n v="0.72778827977315697"/>
    <n v="6.727788279773157"/>
    <n v="19"/>
    <m/>
    <m/>
    <m/>
    <x v="2"/>
    <m/>
  </r>
  <r>
    <x v="3"/>
    <n v="400130"/>
    <x v="456"/>
    <x v="2"/>
    <x v="8"/>
    <x v="7"/>
    <x v="49"/>
    <x v="4"/>
    <m/>
    <n v="130"/>
    <x v="1"/>
    <n v="2"/>
    <x v="16"/>
    <n v="7"/>
    <n v="71"/>
    <m/>
    <n v="201"/>
    <n v="4"/>
    <n v="12"/>
    <m/>
    <s v="DR"/>
    <m/>
    <n v="211.6"/>
    <n v="0.94990548204158798"/>
    <n v="6.9499054820415882"/>
    <n v="22"/>
    <m/>
    <m/>
    <m/>
    <x v="2"/>
    <m/>
  </r>
  <r>
    <x v="3"/>
    <n v="400130"/>
    <x v="456"/>
    <x v="2"/>
    <x v="8"/>
    <x v="7"/>
    <x v="49"/>
    <x v="4"/>
    <m/>
    <m/>
    <x v="2"/>
    <n v="4"/>
    <x v="16"/>
    <n v="7"/>
    <n v="72"/>
    <n v="222"/>
    <n v="183"/>
    <n v="5"/>
    <n v="13"/>
    <m/>
    <s v="DR"/>
    <m/>
    <n v="211.6"/>
    <n v="0.86483931947069947"/>
    <n v="6.8648393194706996"/>
    <n v="24"/>
    <m/>
    <m/>
    <m/>
    <x v="2"/>
    <m/>
  </r>
  <r>
    <x v="3"/>
    <n v="400130"/>
    <x v="456"/>
    <x v="2"/>
    <x v="8"/>
    <x v="7"/>
    <x v="49"/>
    <x v="4"/>
    <m/>
    <m/>
    <x v="3"/>
    <n v="6"/>
    <x v="15"/>
    <n v="8"/>
    <n v="85"/>
    <n v="244"/>
    <n v="50"/>
    <n v="5"/>
    <n v="14"/>
    <m/>
    <s v="DR"/>
    <m/>
    <n v="220.5"/>
    <n v="0.22675736961451248"/>
    <n v="7.2267573696145124"/>
    <n v="26"/>
    <m/>
    <m/>
    <m/>
    <x v="2"/>
    <m/>
  </r>
  <r>
    <x v="3"/>
    <n v="400130"/>
    <x v="456"/>
    <x v="2"/>
    <x v="8"/>
    <x v="7"/>
    <x v="49"/>
    <x v="4"/>
    <m/>
    <m/>
    <x v="4"/>
    <n v="4"/>
    <x v="16"/>
    <n v="7"/>
    <n v="67"/>
    <n v="209"/>
    <n v="218"/>
    <n v="5"/>
    <n v="12"/>
    <m/>
    <s v="DR"/>
    <m/>
    <n v="211.6"/>
    <n v="1.0302457466918715"/>
    <n v="7.0302457466918717"/>
    <n v="23"/>
    <m/>
    <m/>
    <m/>
    <x v="2"/>
    <m/>
  </r>
  <r>
    <x v="3"/>
    <n v="400138"/>
    <x v="702"/>
    <x v="2"/>
    <x v="8"/>
    <x v="7"/>
    <x v="49"/>
    <x v="4"/>
    <m/>
    <n v="138"/>
    <x v="1"/>
    <n v="2"/>
    <x v="16"/>
    <n v="7"/>
    <n v="55"/>
    <m/>
    <n v="185"/>
    <n v="5"/>
    <n v="12"/>
    <m/>
    <s v="E"/>
    <m/>
    <n v="211.6"/>
    <n v="0.87429111531190928"/>
    <n v="6.8742911153119088"/>
    <n v="23"/>
    <m/>
    <m/>
    <m/>
    <x v="2"/>
    <m/>
  </r>
  <r>
    <x v="3"/>
    <n v="400138"/>
    <x v="702"/>
    <x v="2"/>
    <x v="8"/>
    <x v="7"/>
    <x v="49"/>
    <x v="4"/>
    <m/>
    <m/>
    <x v="2"/>
    <n v="7"/>
    <x v="15"/>
    <n v="8"/>
    <n v="53"/>
    <n v="205"/>
    <n v="45"/>
    <n v="6"/>
    <n v="12"/>
    <m/>
    <s v="Early DR"/>
    <m/>
    <n v="220.5"/>
    <n v="0.20408163265306123"/>
    <n v="7.204081632653061"/>
    <n v="25"/>
    <m/>
    <m/>
    <m/>
    <x v="2"/>
    <m/>
  </r>
  <r>
    <x v="3"/>
    <n v="400138"/>
    <x v="702"/>
    <x v="2"/>
    <x v="8"/>
    <x v="7"/>
    <x v="49"/>
    <x v="4"/>
    <m/>
    <m/>
    <x v="3"/>
    <n v="5"/>
    <x v="15"/>
    <n v="8"/>
    <n v="57"/>
    <n v="200"/>
    <n v="66"/>
    <n v="5"/>
    <n v="13"/>
    <m/>
    <s v="Early DR"/>
    <m/>
    <n v="220.5"/>
    <n v="0.29931972789115646"/>
    <n v="7.2993197278911568"/>
    <n v="25"/>
    <m/>
    <m/>
    <m/>
    <x v="2"/>
    <m/>
  </r>
  <r>
    <x v="3"/>
    <n v="400138"/>
    <x v="702"/>
    <x v="2"/>
    <x v="8"/>
    <x v="7"/>
    <x v="49"/>
    <x v="4"/>
    <m/>
    <m/>
    <x v="4"/>
    <n v="7"/>
    <x v="15"/>
    <n v="8"/>
    <n v="60"/>
    <n v="209"/>
    <n v="119"/>
    <n v="5"/>
    <n v="13"/>
    <m/>
    <s v="Early DR"/>
    <m/>
    <n v="220.5"/>
    <n v="0.53968253968253965"/>
    <n v="7.5396825396825395"/>
    <n v="25"/>
    <m/>
    <m/>
    <m/>
    <x v="2"/>
    <m/>
  </r>
  <r>
    <x v="3"/>
    <n v="400151"/>
    <x v="418"/>
    <x v="2"/>
    <x v="8"/>
    <x v="7"/>
    <x v="49"/>
    <x v="4"/>
    <d v="2014-09-15T00:00:00"/>
    <n v="151"/>
    <x v="1"/>
    <n v="3"/>
    <x v="16"/>
    <n v="7"/>
    <n v="45"/>
    <m/>
    <n v="111"/>
    <n v="5"/>
    <n v="8"/>
    <m/>
    <s v="V"/>
    <m/>
    <n v="211.6"/>
    <n v="0.52457466918714557"/>
    <n v="6.524574669187146"/>
    <n v="19"/>
    <m/>
    <m/>
    <m/>
    <x v="2"/>
    <m/>
  </r>
  <r>
    <x v="3"/>
    <n v="400151"/>
    <x v="418"/>
    <x v="2"/>
    <x v="8"/>
    <x v="7"/>
    <x v="49"/>
    <x v="4"/>
    <m/>
    <m/>
    <x v="2"/>
    <n v="4"/>
    <x v="16"/>
    <n v="7"/>
    <n v="60"/>
    <n v="199"/>
    <n v="96"/>
    <n v="5"/>
    <n v="12"/>
    <m/>
    <s v="E"/>
    <m/>
    <n v="211.6"/>
    <n v="0.45368620037807184"/>
    <n v="6.4536862003780717"/>
    <n v="23"/>
    <m/>
    <m/>
    <m/>
    <x v="2"/>
    <m/>
  </r>
  <r>
    <x v="3"/>
    <n v="400151"/>
    <x v="418"/>
    <x v="2"/>
    <x v="8"/>
    <x v="7"/>
    <x v="49"/>
    <x v="4"/>
    <m/>
    <m/>
    <x v="3"/>
    <n v="3"/>
    <x v="16"/>
    <n v="7"/>
    <n v="50"/>
    <n v="166"/>
    <n v="155"/>
    <n v="5"/>
    <n v="12"/>
    <m/>
    <s v="E"/>
    <m/>
    <n v="211.6"/>
    <n v="0.73251417769376181"/>
    <n v="6.732514177693762"/>
    <n v="23"/>
    <m/>
    <m/>
    <m/>
    <x v="2"/>
    <m/>
  </r>
  <r>
    <x v="3"/>
    <n v="400151"/>
    <x v="418"/>
    <x v="2"/>
    <x v="8"/>
    <x v="7"/>
    <x v="49"/>
    <x v="4"/>
    <m/>
    <m/>
    <x v="4"/>
    <n v="2"/>
    <x v="16"/>
    <n v="7"/>
    <n v="56"/>
    <n v="175"/>
    <n v="124"/>
    <n v="5"/>
    <n v="10"/>
    <m/>
    <s v="E"/>
    <m/>
    <n v="211.6"/>
    <n v="0.5860113421550095"/>
    <n v="6.5860113421550093"/>
    <n v="21"/>
    <m/>
    <m/>
    <m/>
    <x v="2"/>
    <m/>
  </r>
  <r>
    <x v="3"/>
    <n v="400114"/>
    <x v="179"/>
    <x v="2"/>
    <x v="8"/>
    <x v="7"/>
    <x v="50"/>
    <x v="4"/>
    <m/>
    <n v="114"/>
    <x v="1"/>
    <n v="4"/>
    <x v="11"/>
    <n v="9"/>
    <n v="37"/>
    <n v="114"/>
    <n v="19"/>
    <n v="5"/>
    <n v="8"/>
    <m/>
    <s v="V"/>
    <m/>
    <n v="217.5"/>
    <n v="8.7356321839080459E-2"/>
    <n v="8.0873563218390796"/>
    <n v="21"/>
    <m/>
    <m/>
    <m/>
    <x v="2"/>
    <m/>
  </r>
  <r>
    <x v="3"/>
    <n v="400114"/>
    <x v="179"/>
    <x v="2"/>
    <x v="8"/>
    <x v="7"/>
    <x v="50"/>
    <x v="4"/>
    <m/>
    <m/>
    <x v="2"/>
    <n v="3"/>
    <x v="15"/>
    <n v="8"/>
    <n v="42"/>
    <n v="121"/>
    <n v="131"/>
    <n v="5"/>
    <n v="10"/>
    <m/>
    <s v="E"/>
    <m/>
    <n v="220.5"/>
    <n v="0.59410430839002271"/>
    <n v="7.5941043083900226"/>
    <n v="22"/>
    <m/>
    <m/>
    <m/>
    <x v="2"/>
    <m/>
  </r>
  <r>
    <x v="3"/>
    <n v="400114"/>
    <x v="179"/>
    <x v="2"/>
    <x v="8"/>
    <x v="7"/>
    <x v="50"/>
    <x v="4"/>
    <m/>
    <m/>
    <x v="3"/>
    <n v="3"/>
    <x v="15"/>
    <n v="8"/>
    <n v="58"/>
    <n v="145"/>
    <n v="158"/>
    <n v="5"/>
    <n v="11"/>
    <m/>
    <s v="Early DR"/>
    <m/>
    <n v="220.5"/>
    <n v="0.71655328798185947"/>
    <n v="7.7165532879818599"/>
    <n v="23"/>
    <m/>
    <m/>
    <m/>
    <x v="2"/>
    <m/>
  </r>
  <r>
    <x v="3"/>
    <n v="400114"/>
    <x v="179"/>
    <x v="2"/>
    <x v="8"/>
    <x v="7"/>
    <x v="50"/>
    <x v="4"/>
    <m/>
    <m/>
    <x v="4"/>
    <n v="5"/>
    <x v="15"/>
    <n v="8"/>
    <n v="54"/>
    <n v="141"/>
    <n v="125"/>
    <n v="5"/>
    <n v="9"/>
    <m/>
    <s v="E"/>
    <m/>
    <n v="220.5"/>
    <n v="0.56689342403628118"/>
    <n v="7.5668934240362811"/>
    <n v="21"/>
    <m/>
    <m/>
    <m/>
    <x v="2"/>
    <m/>
  </r>
  <r>
    <x v="3"/>
    <n v="400129"/>
    <x v="193"/>
    <x v="2"/>
    <x v="8"/>
    <x v="7"/>
    <x v="50"/>
    <x v="4"/>
    <d v="2014-09-22T00:00:00"/>
    <n v="129"/>
    <x v="1"/>
    <n v="2"/>
    <x v="15"/>
    <n v="8"/>
    <n v="85"/>
    <m/>
    <n v="122"/>
    <n v="4"/>
    <n v="16"/>
    <m/>
    <s v="late DR"/>
    <m/>
    <n v="220.5"/>
    <n v="0.55328798185941042"/>
    <n v="7.5532879818594107"/>
    <n v="27"/>
    <m/>
    <m/>
    <m/>
    <x v="2"/>
    <m/>
  </r>
  <r>
    <x v="3"/>
    <n v="400129"/>
    <x v="193"/>
    <x v="2"/>
    <x v="8"/>
    <x v="7"/>
    <x v="50"/>
    <x v="4"/>
    <m/>
    <m/>
    <x v="2"/>
    <n v="4"/>
    <x v="15"/>
    <n v="8"/>
    <n v="77"/>
    <n v="230"/>
    <n v="189"/>
    <n v="4"/>
    <n v="16"/>
    <m/>
    <s v="late DR"/>
    <m/>
    <n v="220.5"/>
    <n v="0.8571428571428571"/>
    <n v="7.8571428571428568"/>
    <n v="27"/>
    <m/>
    <m/>
    <m/>
    <x v="2"/>
    <m/>
  </r>
  <r>
    <x v="3"/>
    <n v="400129"/>
    <x v="193"/>
    <x v="2"/>
    <x v="8"/>
    <x v="7"/>
    <x v="50"/>
    <x v="4"/>
    <m/>
    <m/>
    <x v="3"/>
    <n v="4"/>
    <x v="15"/>
    <n v="8"/>
    <n v="82"/>
    <n v="269"/>
    <n v="174"/>
    <n v="4"/>
    <n v="15"/>
    <m/>
    <s v="late DR"/>
    <m/>
    <n v="220.5"/>
    <n v="0.78911564625850339"/>
    <n v="7.7891156462585034"/>
    <n v="26"/>
    <m/>
    <m/>
    <m/>
    <x v="2"/>
    <m/>
  </r>
  <r>
    <x v="3"/>
    <n v="400129"/>
    <x v="193"/>
    <x v="2"/>
    <x v="8"/>
    <x v="7"/>
    <x v="50"/>
    <x v="4"/>
    <m/>
    <m/>
    <x v="4"/>
    <n v="6"/>
    <x v="15"/>
    <n v="8"/>
    <n v="80"/>
    <n v="249"/>
    <n v="147"/>
    <n v="4"/>
    <n v="17"/>
    <m/>
    <s v="late DR"/>
    <m/>
    <n v="220.5"/>
    <n v="0.66666666666666663"/>
    <n v="7.666666666666667"/>
    <n v="28"/>
    <m/>
    <m/>
    <m/>
    <x v="2"/>
    <m/>
  </r>
  <r>
    <x v="3"/>
    <n v="400143"/>
    <x v="258"/>
    <x v="2"/>
    <x v="8"/>
    <x v="7"/>
    <x v="50"/>
    <x v="4"/>
    <m/>
    <n v="143"/>
    <x v="1"/>
    <n v="5"/>
    <x v="15"/>
    <n v="8"/>
    <n v="70"/>
    <m/>
    <n v="134"/>
    <n v="4"/>
    <n v="13"/>
    <m/>
    <s v="DR"/>
    <m/>
    <n v="220.5"/>
    <n v="0.60770975056689347"/>
    <n v="7.6077097505668938"/>
    <n v="24"/>
    <m/>
    <m/>
    <m/>
    <x v="2"/>
    <m/>
  </r>
  <r>
    <x v="3"/>
    <n v="400143"/>
    <x v="258"/>
    <x v="2"/>
    <x v="8"/>
    <x v="7"/>
    <x v="50"/>
    <x v="4"/>
    <m/>
    <m/>
    <x v="2"/>
    <n v="2"/>
    <x v="15"/>
    <n v="8"/>
    <n v="71"/>
    <n v="202"/>
    <n v="173"/>
    <n v="4"/>
    <n v="17"/>
    <m/>
    <s v="late DR"/>
    <m/>
    <n v="220.5"/>
    <n v="0.78458049886621317"/>
    <n v="7.7845804988662133"/>
    <n v="28"/>
    <m/>
    <m/>
    <m/>
    <x v="2"/>
    <m/>
  </r>
  <r>
    <x v="3"/>
    <n v="400143"/>
    <x v="258"/>
    <x v="2"/>
    <x v="8"/>
    <x v="7"/>
    <x v="50"/>
    <x v="4"/>
    <m/>
    <m/>
    <x v="3"/>
    <n v="5"/>
    <x v="15"/>
    <n v="8"/>
    <n v="70"/>
    <n v="217"/>
    <n v="158"/>
    <n v="4"/>
    <n v="13"/>
    <m/>
    <s v="DR"/>
    <m/>
    <n v="220.5"/>
    <n v="0.71655328798185947"/>
    <n v="7.7165532879818599"/>
    <n v="24"/>
    <m/>
    <m/>
    <m/>
    <x v="2"/>
    <m/>
  </r>
  <r>
    <x v="3"/>
    <n v="400143"/>
    <x v="258"/>
    <x v="2"/>
    <x v="8"/>
    <x v="7"/>
    <x v="50"/>
    <x v="4"/>
    <m/>
    <m/>
    <x v="4"/>
    <n v="2"/>
    <x v="16"/>
    <n v="7"/>
    <n v="65"/>
    <n v="197"/>
    <n v="168"/>
    <n v="4"/>
    <n v="12"/>
    <m/>
    <s v="DR"/>
    <m/>
    <n v="211.6"/>
    <n v="0.79395085066162574"/>
    <n v="6.7939508506616253"/>
    <n v="22"/>
    <m/>
    <m/>
    <m/>
    <x v="2"/>
    <m/>
  </r>
  <r>
    <x v="3"/>
    <n v="400102"/>
    <x v="374"/>
    <x v="2"/>
    <x v="8"/>
    <x v="7"/>
    <x v="51"/>
    <x v="4"/>
    <m/>
    <n v="102"/>
    <x v="1"/>
    <n v="4"/>
    <x v="11"/>
    <n v="9"/>
    <n v="80"/>
    <n v="197"/>
    <n v="10"/>
    <n v="4"/>
    <n v="18"/>
    <m/>
    <s v="late DR"/>
    <m/>
    <n v="217.5"/>
    <n v="4.5977011494252873E-2"/>
    <n v="8.0459770114942533"/>
    <n v="30"/>
    <m/>
    <m/>
    <m/>
    <x v="2"/>
    <m/>
  </r>
  <r>
    <x v="3"/>
    <n v="400102"/>
    <x v="374"/>
    <x v="2"/>
    <x v="8"/>
    <x v="7"/>
    <x v="51"/>
    <x v="4"/>
    <m/>
    <m/>
    <x v="2"/>
    <n v="6"/>
    <x v="12"/>
    <n v="10"/>
    <n v="78"/>
    <n v="206"/>
    <n v="34"/>
    <n v="4"/>
    <n v="17"/>
    <m/>
    <s v="TS"/>
    <m/>
    <n v="233.5"/>
    <n v="0.145610278372591"/>
    <n v="9.1456102783725903"/>
    <n v="30"/>
    <m/>
    <m/>
    <m/>
    <x v="2"/>
    <m/>
  </r>
  <r>
    <x v="3"/>
    <n v="400102"/>
    <x v="374"/>
    <x v="2"/>
    <x v="8"/>
    <x v="7"/>
    <x v="51"/>
    <x v="4"/>
    <m/>
    <m/>
    <x v="3"/>
    <n v="3"/>
    <x v="11"/>
    <n v="9"/>
    <n v="70"/>
    <n v="205"/>
    <n v="119"/>
    <n v="3"/>
    <n v="17"/>
    <m/>
    <s v="late DR"/>
    <m/>
    <n v="217.5"/>
    <n v="0.54712643678160922"/>
    <n v="8.5471264367816087"/>
    <n v="28"/>
    <m/>
    <m/>
    <m/>
    <x v="2"/>
    <m/>
  </r>
  <r>
    <x v="3"/>
    <n v="400102"/>
    <x v="374"/>
    <x v="2"/>
    <x v="8"/>
    <x v="7"/>
    <x v="51"/>
    <x v="4"/>
    <m/>
    <m/>
    <x v="4"/>
    <n v="2"/>
    <x v="15"/>
    <n v="8"/>
    <n v="73"/>
    <n v="204"/>
    <n v="109"/>
    <n v="4"/>
    <n v="15"/>
    <m/>
    <s v="DR"/>
    <m/>
    <n v="220.5"/>
    <n v="0.4943310657596372"/>
    <n v="7.4943310657596376"/>
    <n v="26"/>
    <m/>
    <m/>
    <m/>
    <x v="2"/>
    <m/>
  </r>
  <r>
    <x v="3"/>
    <n v="400118"/>
    <x v="453"/>
    <x v="2"/>
    <x v="8"/>
    <x v="7"/>
    <x v="51"/>
    <x v="4"/>
    <m/>
    <n v="118"/>
    <x v="1"/>
    <n v="2"/>
    <x v="11"/>
    <n v="9"/>
    <n v="104"/>
    <m/>
    <n v="198"/>
    <n v="3"/>
    <n v="16"/>
    <n v="10"/>
    <s v="TS"/>
    <n v="1"/>
    <n v="217.5"/>
    <n v="0.91034482758620694"/>
    <n v="8.9103448275862078"/>
    <n v="27"/>
    <m/>
    <m/>
    <m/>
    <x v="2"/>
    <m/>
  </r>
  <r>
    <x v="3"/>
    <n v="400118"/>
    <x v="453"/>
    <x v="2"/>
    <x v="8"/>
    <x v="7"/>
    <x v="51"/>
    <x v="4"/>
    <m/>
    <m/>
    <x v="2"/>
    <n v="2"/>
    <x v="12"/>
    <n v="10"/>
    <n v="102"/>
    <n v="264"/>
    <n v="24"/>
    <n v="3"/>
    <n v="17"/>
    <m/>
    <s v="TS"/>
    <m/>
    <n v="233.5"/>
    <n v="0.10278372591006424"/>
    <n v="9.102783725910065"/>
    <n v="29"/>
    <m/>
    <m/>
    <m/>
    <x v="2"/>
    <m/>
  </r>
  <r>
    <x v="3"/>
    <n v="400118"/>
    <x v="453"/>
    <x v="2"/>
    <x v="8"/>
    <x v="7"/>
    <x v="51"/>
    <x v="4"/>
    <m/>
    <m/>
    <x v="3"/>
    <n v="3"/>
    <x v="15"/>
    <n v="8"/>
    <n v="95"/>
    <n v="272"/>
    <n v="202"/>
    <n v="3"/>
    <n v="14"/>
    <n v="10"/>
    <s v="TS"/>
    <n v="1"/>
    <n v="220.5"/>
    <n v="0.91609977324263037"/>
    <n v="7.9160997732426299"/>
    <n v="24"/>
    <m/>
    <m/>
    <m/>
    <x v="2"/>
    <m/>
  </r>
  <r>
    <x v="3"/>
    <n v="400118"/>
    <x v="453"/>
    <x v="2"/>
    <x v="8"/>
    <x v="7"/>
    <x v="51"/>
    <x v="4"/>
    <m/>
    <m/>
    <x v="4"/>
    <n v="3"/>
    <x v="11"/>
    <n v="9"/>
    <n v="102"/>
    <n v="261"/>
    <n v="125"/>
    <n v="4"/>
    <n v="15"/>
    <m/>
    <s v="TS"/>
    <m/>
    <n v="217.5"/>
    <n v="0.57471264367816088"/>
    <n v="8.5747126436781613"/>
    <n v="27"/>
    <m/>
    <m/>
    <m/>
    <x v="2"/>
    <m/>
  </r>
  <r>
    <x v="3"/>
    <n v="400149"/>
    <x v="208"/>
    <x v="2"/>
    <x v="8"/>
    <x v="7"/>
    <x v="51"/>
    <x v="4"/>
    <m/>
    <n v="149"/>
    <x v="1"/>
    <n v="4"/>
    <x v="11"/>
    <n v="9"/>
    <n v="88"/>
    <m/>
    <n v="260"/>
    <n v="4"/>
    <n v="19"/>
    <n v="10"/>
    <s v="TS"/>
    <n v="1"/>
    <n v="217.5"/>
    <n v="1.1954022988505748"/>
    <n v="9.1954022988505741"/>
    <n v="31"/>
    <m/>
    <m/>
    <m/>
    <x v="2"/>
    <m/>
  </r>
  <r>
    <x v="3"/>
    <n v="400149"/>
    <x v="208"/>
    <x v="2"/>
    <x v="8"/>
    <x v="7"/>
    <x v="51"/>
    <x v="4"/>
    <m/>
    <m/>
    <x v="2"/>
    <n v="2"/>
    <x v="11"/>
    <n v="9"/>
    <n v="88"/>
    <n v="259"/>
    <n v="37"/>
    <n v="3"/>
    <n v="18"/>
    <n v="10"/>
    <s v="TS"/>
    <n v="1"/>
    <n v="217.5"/>
    <n v="0.17011494252873563"/>
    <n v="8.1701149425287358"/>
    <n v="29"/>
    <m/>
    <m/>
    <m/>
    <x v="2"/>
    <m/>
  </r>
  <r>
    <x v="3"/>
    <n v="400149"/>
    <x v="208"/>
    <x v="2"/>
    <x v="8"/>
    <x v="7"/>
    <x v="51"/>
    <x v="4"/>
    <m/>
    <m/>
    <x v="3"/>
    <n v="2"/>
    <x v="15"/>
    <n v="8"/>
    <n v="107"/>
    <n v="266"/>
    <n v="113"/>
    <n v="3"/>
    <n v="19"/>
    <m/>
    <s v="late DR"/>
    <m/>
    <n v="220.5"/>
    <n v="0.51247165532879824"/>
    <n v="7.512471655328798"/>
    <n v="29"/>
    <m/>
    <m/>
    <m/>
    <x v="2"/>
    <m/>
  </r>
  <r>
    <x v="3"/>
    <n v="400149"/>
    <x v="208"/>
    <x v="2"/>
    <x v="8"/>
    <x v="7"/>
    <x v="51"/>
    <x v="4"/>
    <m/>
    <m/>
    <x v="4"/>
    <n v="2"/>
    <x v="11"/>
    <n v="9"/>
    <n v="95"/>
    <n v="247"/>
    <n v="265"/>
    <n v="3"/>
    <n v="16"/>
    <n v="10"/>
    <s v="TS"/>
    <n v="1"/>
    <n v="217.5"/>
    <n v="1.2183908045977012"/>
    <n v="9.2183908045977017"/>
    <n v="27"/>
    <m/>
    <m/>
    <m/>
    <x v="2"/>
    <m/>
  </r>
  <r>
    <x v="3"/>
    <n v="400113"/>
    <x v="231"/>
    <x v="2"/>
    <x v="8"/>
    <x v="7"/>
    <x v="52"/>
    <x v="4"/>
    <m/>
    <n v="113"/>
    <x v="1"/>
    <n v="5"/>
    <x v="12"/>
    <n v="10"/>
    <n v="92"/>
    <m/>
    <n v="55"/>
    <n v="3"/>
    <n v="15"/>
    <m/>
    <s v="TS"/>
    <m/>
    <n v="233.5"/>
    <n v="0.23554603854389722"/>
    <n v="9.2355460385438981"/>
    <n v="27"/>
    <m/>
    <m/>
    <m/>
    <x v="2"/>
    <m/>
  </r>
  <r>
    <x v="3"/>
    <n v="400113"/>
    <x v="231"/>
    <x v="2"/>
    <x v="8"/>
    <x v="7"/>
    <x v="52"/>
    <x v="4"/>
    <m/>
    <m/>
    <x v="2"/>
    <n v="5"/>
    <x v="12"/>
    <n v="10"/>
    <n v="80"/>
    <n v="192"/>
    <n v="100"/>
    <n v="3"/>
    <n v="15"/>
    <m/>
    <s v="TS"/>
    <m/>
    <n v="233.5"/>
    <n v="0.42826552462526768"/>
    <n v="9.4282655246252673"/>
    <n v="27"/>
    <m/>
    <m/>
    <m/>
    <x v="2"/>
    <m/>
  </r>
  <r>
    <x v="3"/>
    <n v="400113"/>
    <x v="231"/>
    <x v="2"/>
    <x v="8"/>
    <x v="7"/>
    <x v="52"/>
    <x v="4"/>
    <m/>
    <m/>
    <x v="3"/>
    <n v="3"/>
    <x v="12"/>
    <n v="10"/>
    <n v="74"/>
    <n v="163"/>
    <n v="112"/>
    <n v="3"/>
    <n v="15"/>
    <m/>
    <s v="TS"/>
    <m/>
    <n v="233.5"/>
    <n v="0.4796573875802998"/>
    <n v="9.4796573875802999"/>
    <n v="27"/>
    <m/>
    <m/>
    <m/>
    <x v="2"/>
    <m/>
  </r>
  <r>
    <x v="3"/>
    <n v="400113"/>
    <x v="231"/>
    <x v="2"/>
    <x v="8"/>
    <x v="7"/>
    <x v="52"/>
    <x v="4"/>
    <m/>
    <m/>
    <x v="4"/>
    <n v="5"/>
    <x v="12"/>
    <n v="10"/>
    <n v="80"/>
    <n v="175"/>
    <n v="54"/>
    <n v="3"/>
    <n v="14"/>
    <m/>
    <s v="TS"/>
    <m/>
    <n v="233.5"/>
    <n v="0.23126338329764454"/>
    <n v="9.2312633832976445"/>
    <n v="26"/>
    <m/>
    <m/>
    <m/>
    <x v="2"/>
    <m/>
  </r>
  <r>
    <x v="3"/>
    <n v="400133"/>
    <x v="406"/>
    <x v="2"/>
    <x v="8"/>
    <x v="7"/>
    <x v="52"/>
    <x v="4"/>
    <d v="2014-10-06T00:00:00"/>
    <n v="133"/>
    <x v="1"/>
    <n v="3"/>
    <x v="15"/>
    <n v="8"/>
    <n v="102"/>
    <m/>
    <n v="101"/>
    <n v="3"/>
    <n v="17"/>
    <n v="10"/>
    <s v="TS"/>
    <n v="1"/>
    <n v="220.5"/>
    <n v="0.45804988662131518"/>
    <n v="7.458049886621315"/>
    <n v="27"/>
    <m/>
    <m/>
    <m/>
    <x v="2"/>
    <m/>
  </r>
  <r>
    <x v="3"/>
    <n v="400133"/>
    <x v="406"/>
    <x v="2"/>
    <x v="8"/>
    <x v="7"/>
    <x v="52"/>
    <x v="4"/>
    <m/>
    <m/>
    <x v="2"/>
    <n v="3"/>
    <x v="11"/>
    <n v="9"/>
    <n v="100"/>
    <n v="238"/>
    <n v="76"/>
    <n v="3"/>
    <n v="15"/>
    <n v="10"/>
    <s v="TS"/>
    <n v="2"/>
    <n v="217.5"/>
    <n v="0.34942528735632183"/>
    <n v="8.3494252873563219"/>
    <n v="26"/>
    <m/>
    <m/>
    <m/>
    <x v="2"/>
    <m/>
  </r>
  <r>
    <x v="3"/>
    <n v="400133"/>
    <x v="406"/>
    <x v="2"/>
    <x v="8"/>
    <x v="7"/>
    <x v="52"/>
    <x v="4"/>
    <m/>
    <m/>
    <x v="3"/>
    <n v="4"/>
    <x v="12"/>
    <n v="10"/>
    <n v="105"/>
    <n v="248"/>
    <n v="67"/>
    <n v="3"/>
    <n v="15"/>
    <n v="10"/>
    <s v="TS"/>
    <n v="2"/>
    <n v="233.5"/>
    <n v="0.28693790149892934"/>
    <n v="9.2869379014989288"/>
    <n v="27"/>
    <m/>
    <m/>
    <m/>
    <x v="2"/>
    <m/>
  </r>
  <r>
    <x v="3"/>
    <n v="400133"/>
    <x v="406"/>
    <x v="2"/>
    <x v="8"/>
    <x v="7"/>
    <x v="52"/>
    <x v="4"/>
    <m/>
    <m/>
    <x v="4"/>
    <n v="3"/>
    <x v="12"/>
    <n v="10"/>
    <n v="97"/>
    <n v="227"/>
    <n v="140"/>
    <n v="3"/>
    <n v="16"/>
    <n v="10"/>
    <s v="TS"/>
    <n v="2"/>
    <n v="233.5"/>
    <n v="0.59957173447537471"/>
    <n v="9.5995717344753739"/>
    <n v="28"/>
    <m/>
    <m/>
    <m/>
    <x v="2"/>
    <m/>
  </r>
  <r>
    <x v="3"/>
    <n v="400147"/>
    <x v="323"/>
    <x v="2"/>
    <x v="8"/>
    <x v="7"/>
    <x v="52"/>
    <x v="4"/>
    <m/>
    <n v="147"/>
    <x v="1"/>
    <n v="2"/>
    <x v="11"/>
    <n v="9"/>
    <n v="95"/>
    <m/>
    <n v="108"/>
    <n v="3"/>
    <n v="14"/>
    <m/>
    <s v="TS"/>
    <n v="0"/>
    <n v="217.5"/>
    <n v="0.49655172413793103"/>
    <n v="8.4965517241379303"/>
    <n v="25"/>
    <m/>
    <m/>
    <m/>
    <x v="2"/>
    <m/>
  </r>
  <r>
    <x v="3"/>
    <n v="400147"/>
    <x v="323"/>
    <x v="2"/>
    <x v="8"/>
    <x v="7"/>
    <x v="52"/>
    <x v="4"/>
    <m/>
    <m/>
    <x v="2"/>
    <n v="2"/>
    <x v="12"/>
    <n v="10"/>
    <n v="108"/>
    <n v="267"/>
    <n v="117"/>
    <n v="3"/>
    <n v="17"/>
    <m/>
    <s v="TS"/>
    <n v="0"/>
    <n v="233.5"/>
    <n v="0.50107066381156318"/>
    <n v="9.5010706638115625"/>
    <n v="29"/>
    <m/>
    <m/>
    <m/>
    <x v="2"/>
    <m/>
  </r>
  <r>
    <x v="3"/>
    <n v="400147"/>
    <x v="323"/>
    <x v="2"/>
    <x v="8"/>
    <x v="7"/>
    <x v="52"/>
    <x v="4"/>
    <m/>
    <m/>
    <x v="3"/>
    <n v="3"/>
    <x v="12"/>
    <n v="10"/>
    <n v="92"/>
    <n v="229"/>
    <n v="79"/>
    <n v="3"/>
    <n v="16"/>
    <m/>
    <s v="TS"/>
    <n v="0"/>
    <n v="233.5"/>
    <n v="0.33832976445396146"/>
    <n v="9.3383297644539613"/>
    <n v="28"/>
    <m/>
    <m/>
    <m/>
    <x v="2"/>
    <m/>
  </r>
  <r>
    <x v="3"/>
    <n v="400147"/>
    <x v="323"/>
    <x v="2"/>
    <x v="8"/>
    <x v="7"/>
    <x v="52"/>
    <x v="4"/>
    <m/>
    <m/>
    <x v="4"/>
    <n v="2"/>
    <x v="11"/>
    <n v="9"/>
    <n v="90"/>
    <n v="243"/>
    <n v="170"/>
    <n v="3"/>
    <n v="16"/>
    <m/>
    <s v="TS"/>
    <n v="0"/>
    <n v="217.5"/>
    <n v="0.7816091954022989"/>
    <n v="8.7816091954022983"/>
    <n v="27"/>
    <m/>
    <m/>
    <m/>
    <x v="2"/>
    <m/>
  </r>
  <r>
    <x v="3"/>
    <n v="400100"/>
    <x v="346"/>
    <x v="2"/>
    <x v="8"/>
    <x v="7"/>
    <x v="53"/>
    <x v="4"/>
    <m/>
    <n v="100"/>
    <x v="1"/>
    <n v="5"/>
    <x v="6"/>
    <n v="11"/>
    <n v="110"/>
    <m/>
    <n v="180"/>
    <n v="2"/>
    <n v="15"/>
    <n v="14"/>
    <s v="TS"/>
    <n v="2"/>
    <n v="230"/>
    <n v="0.78260869565217395"/>
    <n v="10.782608695652174"/>
    <n v="27"/>
    <m/>
    <m/>
    <m/>
    <x v="2"/>
    <m/>
  </r>
  <r>
    <x v="3"/>
    <n v="400100"/>
    <x v="346"/>
    <x v="2"/>
    <x v="8"/>
    <x v="7"/>
    <x v="53"/>
    <x v="4"/>
    <m/>
    <m/>
    <x v="2"/>
    <n v="5"/>
    <x v="12"/>
    <n v="10"/>
    <n v="100"/>
    <n v="204"/>
    <n v="237"/>
    <n v="3"/>
    <n v="15"/>
    <n v="10"/>
    <s v="TS"/>
    <n v="1"/>
    <n v="233.5"/>
    <n v="1.0149892933618843"/>
    <n v="10.014989293361884"/>
    <n v="27"/>
    <m/>
    <m/>
    <m/>
    <x v="2"/>
    <m/>
  </r>
  <r>
    <x v="3"/>
    <n v="400100"/>
    <x v="346"/>
    <x v="2"/>
    <x v="8"/>
    <x v="7"/>
    <x v="53"/>
    <x v="4"/>
    <m/>
    <m/>
    <x v="3"/>
    <n v="7"/>
    <x v="6"/>
    <n v="11"/>
    <n v="108"/>
    <n v="229"/>
    <n v="205"/>
    <n v="3"/>
    <n v="16"/>
    <n v="12"/>
    <s v="TS"/>
    <n v="1"/>
    <n v="230"/>
    <n v="0.89130434782608692"/>
    <n v="10.891304347826086"/>
    <n v="29"/>
    <m/>
    <m/>
    <m/>
    <x v="2"/>
    <m/>
  </r>
  <r>
    <x v="3"/>
    <n v="400100"/>
    <x v="346"/>
    <x v="2"/>
    <x v="8"/>
    <x v="7"/>
    <x v="53"/>
    <x v="4"/>
    <m/>
    <m/>
    <x v="4"/>
    <n v="5"/>
    <x v="6"/>
    <n v="11"/>
    <n v="109"/>
    <n v="238"/>
    <n v="60"/>
    <n v="2"/>
    <n v="16"/>
    <n v="15"/>
    <s v="TS"/>
    <n v="1"/>
    <n v="230"/>
    <n v="0.2608695652173913"/>
    <n v="10.260869565217391"/>
    <n v="28"/>
    <m/>
    <m/>
    <m/>
    <x v="2"/>
    <m/>
  </r>
  <r>
    <x v="3"/>
    <n v="400107"/>
    <x v="360"/>
    <x v="2"/>
    <x v="8"/>
    <x v="7"/>
    <x v="53"/>
    <x v="4"/>
    <m/>
    <n v="107"/>
    <x v="1"/>
    <n v="8"/>
    <x v="6"/>
    <n v="11"/>
    <n v="111"/>
    <m/>
    <n v="133"/>
    <n v="2"/>
    <n v="20"/>
    <n v="11"/>
    <s v="TS"/>
    <n v="1"/>
    <n v="230"/>
    <n v="0.57826086956521738"/>
    <n v="10.578260869565216"/>
    <n v="32"/>
    <m/>
    <m/>
    <m/>
    <x v="2"/>
    <m/>
  </r>
  <r>
    <x v="3"/>
    <n v="400107"/>
    <x v="360"/>
    <x v="2"/>
    <x v="8"/>
    <x v="7"/>
    <x v="53"/>
    <x v="4"/>
    <m/>
    <m/>
    <x v="2"/>
    <n v="6"/>
    <x v="6"/>
    <n v="11"/>
    <n v="100"/>
    <n v="222"/>
    <n v="149"/>
    <n v="2"/>
    <n v="16"/>
    <n v="15"/>
    <s v="TS"/>
    <n v="1"/>
    <n v="230"/>
    <n v="0.64782608695652177"/>
    <n v="10.647826086956522"/>
    <n v="28"/>
    <m/>
    <m/>
    <m/>
    <x v="2"/>
    <m/>
  </r>
  <r>
    <x v="3"/>
    <n v="400107"/>
    <x v="360"/>
    <x v="2"/>
    <x v="8"/>
    <x v="7"/>
    <x v="53"/>
    <x v="4"/>
    <m/>
    <m/>
    <x v="3"/>
    <n v="6"/>
    <x v="6"/>
    <n v="11"/>
    <n v="97"/>
    <n v="223"/>
    <n v="148"/>
    <n v="3"/>
    <n v="17"/>
    <n v="15"/>
    <s v="TS"/>
    <n v="1"/>
    <n v="230"/>
    <n v="0.64347826086956517"/>
    <n v="10.643478260869566"/>
    <n v="30"/>
    <m/>
    <m/>
    <m/>
    <x v="2"/>
    <m/>
  </r>
  <r>
    <x v="3"/>
    <n v="400107"/>
    <x v="360"/>
    <x v="2"/>
    <x v="8"/>
    <x v="7"/>
    <x v="53"/>
    <x v="4"/>
    <m/>
    <m/>
    <x v="4"/>
    <n v="4"/>
    <x v="6"/>
    <n v="11"/>
    <n v="92"/>
    <n v="234"/>
    <n v="61"/>
    <n v="3"/>
    <n v="16"/>
    <n v="14"/>
    <s v="TS"/>
    <n v="2"/>
    <n v="230"/>
    <n v="0.26521739130434785"/>
    <n v="10.265217391304347"/>
    <n v="29"/>
    <m/>
    <m/>
    <m/>
    <x v="2"/>
    <m/>
  </r>
  <r>
    <x v="3"/>
    <n v="400117"/>
    <x v="317"/>
    <x v="2"/>
    <x v="8"/>
    <x v="7"/>
    <x v="53"/>
    <x v="4"/>
    <m/>
    <n v="117"/>
    <x v="1"/>
    <n v="5"/>
    <x v="6"/>
    <n v="11"/>
    <n v="104"/>
    <m/>
    <n v="93"/>
    <n v="2"/>
    <n v="16"/>
    <n v="18"/>
    <s v="&gt;TS"/>
    <n v="2"/>
    <n v="230"/>
    <n v="0.40434782608695652"/>
    <n v="10.404347826086957"/>
    <n v="28"/>
    <m/>
    <m/>
    <m/>
    <x v="2"/>
    <m/>
  </r>
  <r>
    <x v="3"/>
    <n v="400117"/>
    <x v="317"/>
    <x v="2"/>
    <x v="8"/>
    <x v="7"/>
    <x v="53"/>
    <x v="4"/>
    <m/>
    <m/>
    <x v="2"/>
    <n v="6"/>
    <x v="6"/>
    <n v="11"/>
    <n v="78"/>
    <n v="149"/>
    <n v="63"/>
    <n v="3"/>
    <n v="14"/>
    <m/>
    <s v="TS"/>
    <m/>
    <n v="230"/>
    <n v="0.27391304347826084"/>
    <n v="10.273913043478261"/>
    <n v="27"/>
    <m/>
    <m/>
    <m/>
    <x v="2"/>
    <m/>
  </r>
  <r>
    <x v="3"/>
    <n v="400117"/>
    <x v="317"/>
    <x v="2"/>
    <x v="8"/>
    <x v="7"/>
    <x v="53"/>
    <x v="4"/>
    <m/>
    <m/>
    <x v="3"/>
    <n v="7"/>
    <x v="6"/>
    <n v="11"/>
    <n v="70"/>
    <n v="143"/>
    <n v="126"/>
    <n v="3"/>
    <n v="16"/>
    <n v="10"/>
    <s v="TS"/>
    <n v="1"/>
    <n v="230"/>
    <n v="0.54782608695652169"/>
    <n v="10.547826086956523"/>
    <n v="29"/>
    <m/>
    <m/>
    <m/>
    <x v="2"/>
    <m/>
  </r>
  <r>
    <x v="3"/>
    <n v="400117"/>
    <x v="317"/>
    <x v="2"/>
    <x v="8"/>
    <x v="7"/>
    <x v="53"/>
    <x v="4"/>
    <m/>
    <m/>
    <x v="4"/>
    <n v="7"/>
    <x v="12"/>
    <n v="10"/>
    <n v="80"/>
    <n v="173"/>
    <n v="39"/>
    <n v="3"/>
    <n v="14"/>
    <n v="10"/>
    <s v="TS"/>
    <n v="1"/>
    <n v="233.5"/>
    <n v="0.1670235546038544"/>
    <n v="9.1670235546038548"/>
    <n v="26"/>
    <m/>
    <m/>
    <m/>
    <x v="2"/>
    <m/>
  </r>
  <r>
    <x v="3"/>
    <n v="400098"/>
    <x v="399"/>
    <x v="2"/>
    <x v="8"/>
    <x v="7"/>
    <x v="54"/>
    <x v="4"/>
    <m/>
    <n v="98"/>
    <x v="1"/>
    <n v="4"/>
    <x v="12"/>
    <n v="10"/>
    <n v="130"/>
    <m/>
    <n v="125"/>
    <n v="2"/>
    <n v="14"/>
    <n v="25"/>
    <s v="TS"/>
    <n v="1"/>
    <n v="233.5"/>
    <n v="0.53533190578158463"/>
    <n v="9.5353319057815842"/>
    <n v="25"/>
    <m/>
    <m/>
    <m/>
    <x v="2"/>
    <m/>
  </r>
  <r>
    <x v="3"/>
    <n v="400098"/>
    <x v="399"/>
    <x v="2"/>
    <x v="8"/>
    <x v="7"/>
    <x v="54"/>
    <x v="4"/>
    <m/>
    <m/>
    <x v="2"/>
    <n v="5"/>
    <x v="12"/>
    <n v="10"/>
    <n v="125"/>
    <n v="293"/>
    <n v="20"/>
    <n v="2"/>
    <n v="14"/>
    <n v="25"/>
    <s v="TS"/>
    <n v="2"/>
    <n v="233.5"/>
    <n v="8.5653104925053528E-2"/>
    <n v="9.0856531049250542"/>
    <n v="25"/>
    <m/>
    <m/>
    <m/>
    <x v="2"/>
    <m/>
  </r>
  <r>
    <x v="3"/>
    <n v="400098"/>
    <x v="399"/>
    <x v="2"/>
    <x v="8"/>
    <x v="7"/>
    <x v="54"/>
    <x v="4"/>
    <m/>
    <m/>
    <x v="3"/>
    <n v="4"/>
    <x v="6"/>
    <n v="11"/>
    <n v="96"/>
    <n v="260"/>
    <n v="25"/>
    <n v="3"/>
    <n v="15"/>
    <n v="12"/>
    <s v="TS"/>
    <n v="1"/>
    <n v="230"/>
    <n v="0.10869565217391304"/>
    <n v="10.108695652173912"/>
    <n v="28"/>
    <m/>
    <m/>
    <m/>
    <x v="2"/>
    <m/>
  </r>
  <r>
    <x v="3"/>
    <n v="400098"/>
    <x v="399"/>
    <x v="2"/>
    <x v="8"/>
    <x v="7"/>
    <x v="54"/>
    <x v="4"/>
    <m/>
    <m/>
    <x v="4"/>
    <n v="6"/>
    <x v="6"/>
    <n v="11"/>
    <n v="113"/>
    <n v="258"/>
    <n v="298"/>
    <n v="2"/>
    <n v="12"/>
    <n v="16"/>
    <s v="TS"/>
    <n v="2"/>
    <n v="230"/>
    <n v="1.2956521739130435"/>
    <n v="11.295652173913044"/>
    <n v="24"/>
    <m/>
    <m/>
    <m/>
    <x v="2"/>
    <m/>
  </r>
  <r>
    <x v="3"/>
    <n v="400099"/>
    <x v="285"/>
    <x v="2"/>
    <x v="8"/>
    <x v="7"/>
    <x v="54"/>
    <x v="4"/>
    <m/>
    <n v="99"/>
    <x v="1"/>
    <n v="4"/>
    <x v="12"/>
    <n v="10"/>
    <n v="120"/>
    <m/>
    <n v="200"/>
    <n v="2"/>
    <n v="16"/>
    <n v="25"/>
    <s v="TS"/>
    <n v="2"/>
    <n v="233.5"/>
    <n v="0.85653104925053536"/>
    <n v="9.8565310492505347"/>
    <n v="27"/>
    <m/>
    <m/>
    <m/>
    <x v="2"/>
    <m/>
  </r>
  <r>
    <x v="3"/>
    <n v="400099"/>
    <x v="285"/>
    <x v="2"/>
    <x v="8"/>
    <x v="7"/>
    <x v="54"/>
    <x v="4"/>
    <m/>
    <m/>
    <x v="2"/>
    <n v="4"/>
    <x v="12"/>
    <n v="10"/>
    <n v="131"/>
    <n v="297"/>
    <n v="73"/>
    <n v="3"/>
    <n v="16"/>
    <n v="28"/>
    <s v="TS"/>
    <n v="2"/>
    <n v="233.5"/>
    <n v="0.31263383297644537"/>
    <n v="9.3126338329764451"/>
    <n v="28"/>
    <m/>
    <m/>
    <m/>
    <x v="2"/>
    <m/>
  </r>
  <r>
    <x v="3"/>
    <n v="400099"/>
    <x v="285"/>
    <x v="2"/>
    <x v="8"/>
    <x v="7"/>
    <x v="54"/>
    <x v="4"/>
    <m/>
    <m/>
    <x v="3"/>
    <n v="4"/>
    <x v="6"/>
    <n v="11"/>
    <n v="120"/>
    <n v="253"/>
    <n v="261"/>
    <n v="2"/>
    <n v="15"/>
    <n v="30"/>
    <s v="TS"/>
    <n v="2"/>
    <n v="230"/>
    <n v="1.1347826086956523"/>
    <n v="11.134782608695652"/>
    <n v="27"/>
    <m/>
    <m/>
    <m/>
    <x v="2"/>
    <m/>
  </r>
  <r>
    <x v="3"/>
    <n v="400099"/>
    <x v="285"/>
    <x v="2"/>
    <x v="8"/>
    <x v="7"/>
    <x v="54"/>
    <x v="4"/>
    <m/>
    <m/>
    <x v="4"/>
    <n v="3"/>
    <x v="6"/>
    <n v="11"/>
    <n v="145"/>
    <n v="279"/>
    <n v="51"/>
    <n v="2"/>
    <n v="14"/>
    <n v="44"/>
    <s v="TS"/>
    <n v="2"/>
    <n v="230"/>
    <n v="0.22173913043478261"/>
    <n v="10.221739130434782"/>
    <n v="26"/>
    <m/>
    <m/>
    <m/>
    <x v="2"/>
    <m/>
  </r>
  <r>
    <x v="3"/>
    <n v="400101"/>
    <x v="455"/>
    <x v="2"/>
    <x v="8"/>
    <x v="7"/>
    <x v="54"/>
    <x v="4"/>
    <m/>
    <n v="101"/>
    <x v="1"/>
    <n v="4"/>
    <x v="6"/>
    <n v="11"/>
    <n v="110"/>
    <n v="250"/>
    <n v="190"/>
    <n v="2"/>
    <n v="17"/>
    <n v="20"/>
    <s v="TS"/>
    <n v="2"/>
    <n v="230"/>
    <n v="0.82608695652173914"/>
    <n v="10.826086956521738"/>
    <n v="29"/>
    <m/>
    <m/>
    <m/>
    <x v="2"/>
    <m/>
  </r>
  <r>
    <x v="3"/>
    <n v="400101"/>
    <x v="455"/>
    <x v="2"/>
    <x v="8"/>
    <x v="7"/>
    <x v="54"/>
    <x v="4"/>
    <m/>
    <m/>
    <x v="2"/>
    <n v="6"/>
    <x v="12"/>
    <n v="10"/>
    <n v="126"/>
    <n v="259"/>
    <n v="200"/>
    <n v="2"/>
    <n v="17"/>
    <n v="30"/>
    <s v="TS"/>
    <n v="2"/>
    <n v="233.5"/>
    <n v="0.85653104925053536"/>
    <n v="9.8565310492505347"/>
    <n v="28"/>
    <m/>
    <m/>
    <m/>
    <x v="2"/>
    <m/>
  </r>
  <r>
    <x v="3"/>
    <n v="400101"/>
    <x v="455"/>
    <x v="2"/>
    <x v="8"/>
    <x v="7"/>
    <x v="54"/>
    <x v="4"/>
    <m/>
    <m/>
    <x v="3"/>
    <n v="5"/>
    <x v="6"/>
    <n v="11"/>
    <n v="111"/>
    <n v="246"/>
    <n v="247"/>
    <n v="3"/>
    <n v="16"/>
    <n v="14"/>
    <s v="TS"/>
    <n v="1"/>
    <n v="230"/>
    <n v="1.0739130434782609"/>
    <n v="11.07391304347826"/>
    <n v="29"/>
    <m/>
    <m/>
    <m/>
    <x v="2"/>
    <m/>
  </r>
  <r>
    <x v="3"/>
    <n v="400101"/>
    <x v="455"/>
    <x v="2"/>
    <x v="8"/>
    <x v="7"/>
    <x v="54"/>
    <x v="4"/>
    <m/>
    <m/>
    <x v="4"/>
    <n v="5"/>
    <x v="12"/>
    <n v="10"/>
    <n v="119"/>
    <n v="246"/>
    <n v="230"/>
    <n v="2"/>
    <n v="16"/>
    <n v="25"/>
    <s v="TS"/>
    <n v="2"/>
    <n v="233.5"/>
    <n v="0.98501070663811563"/>
    <n v="9.985010706638116"/>
    <n v="27"/>
    <m/>
    <m/>
    <m/>
    <x v="2"/>
    <m/>
  </r>
  <r>
    <x v="3"/>
    <n v="400103"/>
    <x v="458"/>
    <x v="2"/>
    <x v="8"/>
    <x v="7"/>
    <x v="55"/>
    <x v="4"/>
    <m/>
    <n v="103"/>
    <x v="1"/>
    <n v="2"/>
    <x v="7"/>
    <n v="12"/>
    <n v="150"/>
    <m/>
    <m/>
    <n v="1"/>
    <n v="13"/>
    <n v="80"/>
    <s v="TS"/>
    <n v="3"/>
    <n v="250"/>
    <n v="0"/>
    <n v="11"/>
    <n v="25"/>
    <m/>
    <m/>
    <m/>
    <x v="2"/>
    <m/>
  </r>
  <r>
    <x v="3"/>
    <n v="400103"/>
    <x v="458"/>
    <x v="2"/>
    <x v="8"/>
    <x v="7"/>
    <x v="55"/>
    <x v="4"/>
    <m/>
    <m/>
    <x v="2"/>
    <n v="3"/>
    <x v="7"/>
    <n v="11"/>
    <n v="170"/>
    <n v="305"/>
    <n v="183"/>
    <m/>
    <m/>
    <m/>
    <s v="FL"/>
    <m/>
    <n v="250"/>
    <n v="0"/>
    <n v="11"/>
    <s v=""/>
    <m/>
    <m/>
    <m/>
    <x v="1"/>
    <m/>
  </r>
  <r>
    <x v="3"/>
    <n v="400103"/>
    <x v="458"/>
    <x v="2"/>
    <x v="8"/>
    <x v="7"/>
    <x v="55"/>
    <x v="4"/>
    <m/>
    <m/>
    <x v="3"/>
    <n v="4"/>
    <x v="7"/>
    <n v="12"/>
    <m/>
    <m/>
    <m/>
    <n v="1"/>
    <n v="15"/>
    <n v="85"/>
    <s v="TS"/>
    <n v="3"/>
    <n v="250"/>
    <n v="0"/>
    <n v="11"/>
    <n v="27"/>
    <m/>
    <m/>
    <m/>
    <x v="2"/>
    <m/>
  </r>
  <r>
    <x v="3"/>
    <n v="400103"/>
    <x v="458"/>
    <x v="2"/>
    <x v="8"/>
    <x v="7"/>
    <x v="55"/>
    <x v="4"/>
    <m/>
    <m/>
    <x v="4"/>
    <n v="3"/>
    <x v="7"/>
    <n v="11"/>
    <n v="167"/>
    <m/>
    <m/>
    <m/>
    <m/>
    <m/>
    <s v="FL"/>
    <m/>
    <n v="250"/>
    <n v="0"/>
    <n v="11"/>
    <s v=""/>
    <m/>
    <m/>
    <m/>
    <x v="1"/>
    <m/>
  </r>
  <r>
    <x v="3"/>
    <n v="400125"/>
    <x v="412"/>
    <x v="2"/>
    <x v="8"/>
    <x v="7"/>
    <x v="55"/>
    <x v="4"/>
    <m/>
    <n v="125"/>
    <x v="1"/>
    <n v="0"/>
    <x v="7"/>
    <n v="11"/>
    <n v="210"/>
    <m/>
    <m/>
    <m/>
    <m/>
    <m/>
    <s v="FL"/>
    <m/>
    <n v="250"/>
    <n v="0"/>
    <n v="11"/>
    <s v=""/>
    <m/>
    <m/>
    <m/>
    <x v="1"/>
    <m/>
  </r>
  <r>
    <x v="3"/>
    <n v="400125"/>
    <x v="412"/>
    <x v="2"/>
    <x v="8"/>
    <x v="7"/>
    <x v="55"/>
    <x v="4"/>
    <m/>
    <m/>
    <x v="2"/>
    <n v="4"/>
    <x v="7"/>
    <n v="11"/>
    <n v="190"/>
    <m/>
    <m/>
    <m/>
    <m/>
    <m/>
    <s v="FL"/>
    <m/>
    <n v="250"/>
    <n v="0"/>
    <n v="11"/>
    <s v=""/>
    <m/>
    <m/>
    <m/>
    <x v="1"/>
    <m/>
  </r>
  <r>
    <x v="3"/>
    <n v="400125"/>
    <x v="412"/>
    <x v="2"/>
    <x v="8"/>
    <x v="7"/>
    <x v="55"/>
    <x v="4"/>
    <m/>
    <m/>
    <x v="3"/>
    <n v="3"/>
    <x v="6"/>
    <n v="11"/>
    <n v="140"/>
    <n v="300"/>
    <n v="290"/>
    <n v="2"/>
    <n v="14"/>
    <n v="45"/>
    <s v="TS"/>
    <n v="2"/>
    <n v="230"/>
    <n v="1.2608695652173914"/>
    <n v="11.260869565217391"/>
    <n v="26"/>
    <m/>
    <m/>
    <m/>
    <x v="2"/>
    <m/>
  </r>
  <r>
    <x v="3"/>
    <n v="400125"/>
    <x v="412"/>
    <x v="2"/>
    <x v="8"/>
    <x v="7"/>
    <x v="55"/>
    <x v="4"/>
    <m/>
    <m/>
    <x v="4"/>
    <n v="2"/>
    <x v="7"/>
    <n v="11"/>
    <n v="149"/>
    <m/>
    <m/>
    <m/>
    <m/>
    <m/>
    <m/>
    <m/>
    <n v="250"/>
    <n v="0"/>
    <n v="11"/>
    <s v=""/>
    <m/>
    <m/>
    <m/>
    <x v="1"/>
    <m/>
  </r>
  <r>
    <x v="3"/>
    <n v="400132"/>
    <x v="347"/>
    <x v="2"/>
    <x v="8"/>
    <x v="7"/>
    <x v="55"/>
    <x v="4"/>
    <m/>
    <n v="132"/>
    <x v="1"/>
    <n v="3"/>
    <x v="7"/>
    <n v="12"/>
    <n v="192"/>
    <m/>
    <m/>
    <m/>
    <m/>
    <m/>
    <s v="FL"/>
    <m/>
    <n v="250"/>
    <n v="0"/>
    <n v="11"/>
    <s v=""/>
    <m/>
    <m/>
    <m/>
    <x v="2"/>
    <m/>
  </r>
  <r>
    <x v="3"/>
    <n v="400132"/>
    <x v="347"/>
    <x v="2"/>
    <x v="8"/>
    <x v="7"/>
    <x v="55"/>
    <x v="4"/>
    <m/>
    <m/>
    <x v="2"/>
    <n v="2"/>
    <x v="7"/>
    <n v="12"/>
    <n v="145"/>
    <n v="341"/>
    <n v="172"/>
    <n v="1"/>
    <n v="16"/>
    <n v="59"/>
    <s v="TS"/>
    <n v="3"/>
    <n v="250"/>
    <n v="0.68799999999999994"/>
    <n v="11.688000000000001"/>
    <n v="28"/>
    <m/>
    <m/>
    <m/>
    <x v="2"/>
    <m/>
  </r>
  <r>
    <x v="3"/>
    <n v="400132"/>
    <x v="347"/>
    <x v="2"/>
    <x v="8"/>
    <x v="7"/>
    <x v="55"/>
    <x v="4"/>
    <m/>
    <m/>
    <x v="3"/>
    <n v="4"/>
    <x v="7"/>
    <n v="12"/>
    <m/>
    <m/>
    <n v="260"/>
    <n v="1"/>
    <n v="18"/>
    <n v="67"/>
    <s v="TS"/>
    <n v="3"/>
    <n v="250"/>
    <n v="1.04"/>
    <n v="12.04"/>
    <n v="30"/>
    <m/>
    <m/>
    <m/>
    <x v="2"/>
    <m/>
  </r>
  <r>
    <x v="3"/>
    <n v="400132"/>
    <x v="347"/>
    <x v="2"/>
    <x v="8"/>
    <x v="7"/>
    <x v="55"/>
    <x v="4"/>
    <m/>
    <m/>
    <x v="4"/>
    <n v="2"/>
    <x v="7"/>
    <n v="12"/>
    <n v="154"/>
    <n v="315"/>
    <n v="211"/>
    <n v="1"/>
    <n v="17"/>
    <n v="36"/>
    <s v="TS"/>
    <n v="2"/>
    <n v="250"/>
    <n v="0.84399999999999997"/>
    <n v="11.843999999999999"/>
    <n v="29"/>
    <m/>
    <m/>
    <m/>
    <x v="2"/>
    <m/>
  </r>
  <r>
    <x v="3"/>
    <n v="400115"/>
    <x v="212"/>
    <x v="2"/>
    <x v="8"/>
    <x v="7"/>
    <x v="33"/>
    <x v="4"/>
    <m/>
    <s v="Batten S 115"/>
    <x v="1"/>
    <m/>
    <x v="7"/>
    <m/>
    <n v="260"/>
    <m/>
    <m/>
    <m/>
    <n v="16"/>
    <m/>
    <m/>
    <n v="4"/>
    <n v="250"/>
    <n v="0"/>
    <n v="11"/>
    <n v="27"/>
    <m/>
    <m/>
    <m/>
    <x v="1"/>
    <m/>
  </r>
  <r>
    <x v="3"/>
    <n v="400115"/>
    <x v="212"/>
    <x v="2"/>
    <x v="8"/>
    <x v="7"/>
    <x v="33"/>
    <x v="4"/>
    <m/>
    <m/>
    <x v="2"/>
    <m/>
    <x v="7"/>
    <m/>
    <n v="270"/>
    <m/>
    <m/>
    <m/>
    <n v="17"/>
    <m/>
    <m/>
    <n v="6"/>
    <n v="250"/>
    <n v="0"/>
    <n v="11"/>
    <n v="28"/>
    <m/>
    <m/>
    <m/>
    <x v="1"/>
    <m/>
  </r>
  <r>
    <x v="3"/>
    <n v="400115"/>
    <x v="212"/>
    <x v="2"/>
    <x v="8"/>
    <x v="7"/>
    <x v="33"/>
    <x v="4"/>
    <m/>
    <m/>
    <x v="3"/>
    <m/>
    <x v="7"/>
    <m/>
    <n v="255"/>
    <m/>
    <m/>
    <m/>
    <m/>
    <m/>
    <m/>
    <n v="4"/>
    <n v="250"/>
    <n v="0"/>
    <n v="11"/>
    <s v=""/>
    <m/>
    <m/>
    <m/>
    <x v="1"/>
    <m/>
  </r>
  <r>
    <x v="3"/>
    <n v="400115"/>
    <x v="212"/>
    <x v="2"/>
    <x v="8"/>
    <x v="7"/>
    <x v="33"/>
    <x v="4"/>
    <m/>
    <m/>
    <x v="4"/>
    <m/>
    <x v="7"/>
    <m/>
    <n v="250"/>
    <m/>
    <m/>
    <m/>
    <m/>
    <m/>
    <m/>
    <n v="3"/>
    <n v="250"/>
    <n v="0"/>
    <n v="11"/>
    <s v=""/>
    <m/>
    <m/>
    <m/>
    <x v="1"/>
    <m/>
  </r>
  <r>
    <x v="3"/>
    <n v="400097"/>
    <x v="260"/>
    <x v="2"/>
    <x v="8"/>
    <x v="7"/>
    <x v="34"/>
    <x v="4"/>
    <m/>
    <s v="Saracen 97"/>
    <x v="1"/>
    <m/>
    <x v="6"/>
    <m/>
    <n v="308"/>
    <m/>
    <m/>
    <m/>
    <n v="15"/>
    <m/>
    <m/>
    <n v="6"/>
    <n v="230"/>
    <n v="0"/>
    <n v="10"/>
    <n v="25"/>
    <m/>
    <m/>
    <m/>
    <x v="1"/>
    <m/>
  </r>
  <r>
    <x v="3"/>
    <n v="400097"/>
    <x v="260"/>
    <x v="2"/>
    <x v="8"/>
    <x v="7"/>
    <x v="34"/>
    <x v="4"/>
    <m/>
    <m/>
    <x v="2"/>
    <m/>
    <x v="6"/>
    <m/>
    <n v="278"/>
    <m/>
    <m/>
    <m/>
    <n v="17"/>
    <m/>
    <m/>
    <n v="5"/>
    <n v="230"/>
    <n v="0"/>
    <n v="10"/>
    <n v="27"/>
    <m/>
    <m/>
    <m/>
    <x v="1"/>
    <m/>
  </r>
  <r>
    <x v="3"/>
    <n v="400097"/>
    <x v="260"/>
    <x v="2"/>
    <x v="8"/>
    <x v="7"/>
    <x v="34"/>
    <x v="4"/>
    <m/>
    <m/>
    <x v="3"/>
    <m/>
    <x v="7"/>
    <m/>
    <n v="227"/>
    <m/>
    <m/>
    <m/>
    <n v="13"/>
    <m/>
    <m/>
    <n v="6"/>
    <n v="250"/>
    <n v="0"/>
    <n v="11"/>
    <n v="24"/>
    <m/>
    <m/>
    <m/>
    <x v="1"/>
    <m/>
  </r>
  <r>
    <x v="3"/>
    <n v="400097"/>
    <x v="260"/>
    <x v="2"/>
    <x v="8"/>
    <x v="7"/>
    <x v="34"/>
    <x v="4"/>
    <m/>
    <m/>
    <x v="4"/>
    <m/>
    <x v="2"/>
    <m/>
    <n v="278"/>
    <m/>
    <m/>
    <m/>
    <n v="13"/>
    <m/>
    <m/>
    <n v="6"/>
    <n v="250"/>
    <n v="0"/>
    <n v="13"/>
    <n v="26"/>
    <m/>
    <m/>
    <m/>
    <x v="1"/>
    <m/>
  </r>
  <r>
    <x v="3"/>
    <n v="400108"/>
    <x v="343"/>
    <x v="2"/>
    <x v="8"/>
    <x v="7"/>
    <x v="34"/>
    <x v="4"/>
    <m/>
    <s v="Saracen 108"/>
    <x v="1"/>
    <m/>
    <x v="7"/>
    <m/>
    <n v="251"/>
    <m/>
    <m/>
    <m/>
    <n v="16"/>
    <m/>
    <m/>
    <n v="7"/>
    <n v="250"/>
    <n v="0"/>
    <n v="11"/>
    <n v="27"/>
    <m/>
    <m/>
    <m/>
    <x v="1"/>
    <m/>
  </r>
  <r>
    <x v="3"/>
    <n v="400108"/>
    <x v="343"/>
    <x v="2"/>
    <x v="8"/>
    <x v="7"/>
    <x v="34"/>
    <x v="4"/>
    <m/>
    <m/>
    <x v="2"/>
    <m/>
    <x v="9"/>
    <m/>
    <n v="220"/>
    <m/>
    <m/>
    <m/>
    <n v="15"/>
    <m/>
    <m/>
    <n v="6"/>
    <n v="250"/>
    <n v="0"/>
    <n v="12"/>
    <n v="27"/>
    <m/>
    <m/>
    <m/>
    <x v="1"/>
    <m/>
  </r>
  <r>
    <x v="3"/>
    <n v="400108"/>
    <x v="343"/>
    <x v="2"/>
    <x v="8"/>
    <x v="7"/>
    <x v="34"/>
    <x v="4"/>
    <m/>
    <m/>
    <x v="3"/>
    <m/>
    <x v="7"/>
    <m/>
    <n v="263"/>
    <m/>
    <m/>
    <m/>
    <n v="15"/>
    <m/>
    <m/>
    <n v="7"/>
    <n v="250"/>
    <n v="0"/>
    <n v="11"/>
    <n v="26"/>
    <m/>
    <m/>
    <m/>
    <x v="1"/>
    <m/>
  </r>
  <r>
    <x v="3"/>
    <n v="400108"/>
    <x v="343"/>
    <x v="2"/>
    <x v="8"/>
    <x v="7"/>
    <x v="34"/>
    <x v="4"/>
    <m/>
    <m/>
    <x v="4"/>
    <m/>
    <x v="7"/>
    <m/>
    <n v="247"/>
    <m/>
    <m/>
    <m/>
    <n v="17"/>
    <m/>
    <m/>
    <n v="5"/>
    <n v="250"/>
    <n v="0"/>
    <n v="11"/>
    <n v="28"/>
    <m/>
    <m/>
    <m/>
    <x v="1"/>
    <m/>
  </r>
  <r>
    <x v="3"/>
    <n v="400116"/>
    <x v="476"/>
    <x v="2"/>
    <x v="8"/>
    <x v="7"/>
    <x v="34"/>
    <x v="4"/>
    <m/>
    <s v="Saracen 116"/>
    <x v="1"/>
    <m/>
    <x v="9"/>
    <m/>
    <n v="295"/>
    <m/>
    <m/>
    <m/>
    <n v="14"/>
    <m/>
    <m/>
    <n v="6"/>
    <n v="250"/>
    <n v="0"/>
    <n v="12"/>
    <n v="26"/>
    <m/>
    <m/>
    <m/>
    <x v="1"/>
    <m/>
  </r>
  <r>
    <x v="3"/>
    <n v="400116"/>
    <x v="476"/>
    <x v="2"/>
    <x v="8"/>
    <x v="7"/>
    <x v="34"/>
    <x v="4"/>
    <m/>
    <m/>
    <x v="2"/>
    <m/>
    <x v="7"/>
    <m/>
    <n v="273"/>
    <m/>
    <m/>
    <m/>
    <n v="13"/>
    <m/>
    <m/>
    <n v="5"/>
    <n v="250"/>
    <n v="0"/>
    <n v="11"/>
    <n v="24"/>
    <m/>
    <m/>
    <m/>
    <x v="1"/>
    <m/>
  </r>
  <r>
    <x v="3"/>
    <n v="400116"/>
    <x v="476"/>
    <x v="2"/>
    <x v="8"/>
    <x v="7"/>
    <x v="34"/>
    <x v="4"/>
    <m/>
    <m/>
    <x v="3"/>
    <m/>
    <x v="7"/>
    <m/>
    <n v="235"/>
    <m/>
    <m/>
    <m/>
    <n v="16"/>
    <m/>
    <m/>
    <n v="5"/>
    <n v="250"/>
    <n v="0"/>
    <n v="11"/>
    <n v="27"/>
    <m/>
    <m/>
    <m/>
    <x v="1"/>
    <m/>
  </r>
  <r>
    <x v="3"/>
    <n v="400116"/>
    <x v="476"/>
    <x v="2"/>
    <x v="8"/>
    <x v="7"/>
    <x v="34"/>
    <x v="4"/>
    <m/>
    <m/>
    <x v="4"/>
    <m/>
    <x v="7"/>
    <m/>
    <n v="220"/>
    <m/>
    <m/>
    <m/>
    <n v="13"/>
    <m/>
    <m/>
    <n v="5"/>
    <n v="250"/>
    <n v="0"/>
    <n v="11"/>
    <n v="24"/>
    <m/>
    <m/>
    <m/>
    <x v="1"/>
    <m/>
  </r>
  <r>
    <x v="3"/>
    <n v="400120"/>
    <x v="369"/>
    <x v="2"/>
    <x v="8"/>
    <x v="7"/>
    <x v="34"/>
    <x v="4"/>
    <m/>
    <s v="Saracen 120"/>
    <x v="1"/>
    <m/>
    <x v="7"/>
    <m/>
    <n v="270"/>
    <m/>
    <m/>
    <m/>
    <n v="13"/>
    <m/>
    <m/>
    <n v="6"/>
    <n v="250"/>
    <n v="0"/>
    <n v="11"/>
    <n v="24"/>
    <m/>
    <m/>
    <m/>
    <x v="1"/>
    <m/>
  </r>
  <r>
    <x v="3"/>
    <n v="400120"/>
    <x v="369"/>
    <x v="2"/>
    <x v="8"/>
    <x v="7"/>
    <x v="34"/>
    <x v="4"/>
    <m/>
    <m/>
    <x v="2"/>
    <m/>
    <x v="9"/>
    <m/>
    <n v="275"/>
    <m/>
    <m/>
    <m/>
    <n v="14"/>
    <m/>
    <m/>
    <n v="7"/>
    <n v="250"/>
    <n v="0"/>
    <n v="12"/>
    <n v="26"/>
    <m/>
    <m/>
    <m/>
    <x v="1"/>
    <m/>
  </r>
  <r>
    <x v="3"/>
    <n v="400120"/>
    <x v="369"/>
    <x v="2"/>
    <x v="8"/>
    <x v="7"/>
    <x v="34"/>
    <x v="4"/>
    <m/>
    <m/>
    <x v="3"/>
    <m/>
    <x v="9"/>
    <m/>
    <n v="265"/>
    <m/>
    <m/>
    <m/>
    <m/>
    <m/>
    <m/>
    <n v="4"/>
    <n v="250"/>
    <n v="0"/>
    <n v="12"/>
    <s v=""/>
    <m/>
    <m/>
    <m/>
    <x v="1"/>
    <m/>
  </r>
  <r>
    <x v="3"/>
    <n v="400120"/>
    <x v="369"/>
    <x v="2"/>
    <x v="8"/>
    <x v="7"/>
    <x v="34"/>
    <x v="4"/>
    <m/>
    <m/>
    <x v="4"/>
    <m/>
    <x v="6"/>
    <m/>
    <n v="250"/>
    <m/>
    <m/>
    <m/>
    <m/>
    <m/>
    <m/>
    <n v="3"/>
    <n v="230"/>
    <n v="0"/>
    <n v="10"/>
    <s v=""/>
    <m/>
    <m/>
    <m/>
    <x v="1"/>
    <m/>
  </r>
  <r>
    <x v="3"/>
    <n v="400122"/>
    <x v="178"/>
    <x v="2"/>
    <x v="8"/>
    <x v="7"/>
    <x v="34"/>
    <x v="4"/>
    <m/>
    <s v="Saracen 122"/>
    <x v="1"/>
    <m/>
    <x v="7"/>
    <m/>
    <n v="190"/>
    <m/>
    <m/>
    <m/>
    <n v="13"/>
    <m/>
    <m/>
    <n v="4"/>
    <n v="250"/>
    <n v="0"/>
    <n v="11"/>
    <n v="24"/>
    <m/>
    <m/>
    <m/>
    <x v="1"/>
    <m/>
  </r>
  <r>
    <x v="3"/>
    <n v="400122"/>
    <x v="178"/>
    <x v="2"/>
    <x v="8"/>
    <x v="7"/>
    <x v="34"/>
    <x v="4"/>
    <m/>
    <m/>
    <x v="2"/>
    <m/>
    <x v="7"/>
    <m/>
    <n v="217"/>
    <m/>
    <m/>
    <m/>
    <m/>
    <m/>
    <m/>
    <n v="3"/>
    <n v="250"/>
    <n v="0"/>
    <n v="11"/>
    <s v=""/>
    <m/>
    <m/>
    <m/>
    <x v="1"/>
    <m/>
  </r>
  <r>
    <x v="3"/>
    <n v="400122"/>
    <x v="178"/>
    <x v="2"/>
    <x v="8"/>
    <x v="7"/>
    <x v="34"/>
    <x v="4"/>
    <m/>
    <m/>
    <x v="3"/>
    <m/>
    <x v="9"/>
    <m/>
    <n v="250"/>
    <m/>
    <m/>
    <m/>
    <m/>
    <m/>
    <m/>
    <n v="4"/>
    <n v="250"/>
    <n v="0"/>
    <n v="12"/>
    <s v=""/>
    <m/>
    <m/>
    <m/>
    <x v="1"/>
    <m/>
  </r>
  <r>
    <x v="3"/>
    <n v="400122"/>
    <x v="178"/>
    <x v="2"/>
    <x v="8"/>
    <x v="7"/>
    <x v="34"/>
    <x v="4"/>
    <m/>
    <m/>
    <x v="4"/>
    <m/>
    <x v="2"/>
    <m/>
    <n v="223"/>
    <m/>
    <m/>
    <m/>
    <m/>
    <m/>
    <m/>
    <n v="5"/>
    <n v="250"/>
    <n v="0"/>
    <n v="13"/>
    <s v=""/>
    <m/>
    <m/>
    <m/>
    <x v="1"/>
    <m/>
  </r>
  <r>
    <x v="3"/>
    <n v="400126"/>
    <x v="326"/>
    <x v="2"/>
    <x v="8"/>
    <x v="7"/>
    <x v="34"/>
    <x v="4"/>
    <m/>
    <s v="Saracen 126"/>
    <x v="1"/>
    <m/>
    <x v="7"/>
    <m/>
    <n v="245"/>
    <m/>
    <m/>
    <m/>
    <n v="14"/>
    <m/>
    <m/>
    <n v="4"/>
    <n v="250"/>
    <n v="0"/>
    <n v="11"/>
    <n v="25"/>
    <m/>
    <m/>
    <m/>
    <x v="1"/>
    <m/>
  </r>
  <r>
    <x v="3"/>
    <n v="400126"/>
    <x v="326"/>
    <x v="2"/>
    <x v="8"/>
    <x v="7"/>
    <x v="34"/>
    <x v="4"/>
    <m/>
    <m/>
    <x v="2"/>
    <m/>
    <x v="6"/>
    <m/>
    <n v="275"/>
    <m/>
    <m/>
    <m/>
    <n v="15"/>
    <m/>
    <m/>
    <n v="7"/>
    <n v="230"/>
    <n v="0"/>
    <n v="10"/>
    <n v="25"/>
    <m/>
    <m/>
    <m/>
    <x v="1"/>
    <m/>
  </r>
  <r>
    <x v="3"/>
    <n v="400126"/>
    <x v="326"/>
    <x v="2"/>
    <x v="8"/>
    <x v="7"/>
    <x v="34"/>
    <x v="4"/>
    <m/>
    <m/>
    <x v="3"/>
    <m/>
    <x v="6"/>
    <m/>
    <n v="250"/>
    <m/>
    <m/>
    <m/>
    <m/>
    <m/>
    <m/>
    <n v="4"/>
    <n v="230"/>
    <n v="0"/>
    <n v="10"/>
    <s v=""/>
    <m/>
    <m/>
    <m/>
    <x v="1"/>
    <m/>
  </r>
  <r>
    <x v="3"/>
    <n v="400126"/>
    <x v="326"/>
    <x v="2"/>
    <x v="8"/>
    <x v="7"/>
    <x v="34"/>
    <x v="4"/>
    <m/>
    <m/>
    <x v="4"/>
    <m/>
    <x v="7"/>
    <m/>
    <n v="250"/>
    <m/>
    <m/>
    <m/>
    <n v="13"/>
    <m/>
    <m/>
    <n v="4"/>
    <n v="250"/>
    <n v="0"/>
    <n v="11"/>
    <n v="24"/>
    <m/>
    <m/>
    <m/>
    <x v="1"/>
    <m/>
  </r>
  <r>
    <x v="3"/>
    <n v="400128"/>
    <x v="703"/>
    <x v="2"/>
    <x v="8"/>
    <x v="7"/>
    <x v="34"/>
    <x v="4"/>
    <m/>
    <s v="Saracen 128"/>
    <x v="1"/>
    <m/>
    <x v="7"/>
    <m/>
    <n v="250"/>
    <m/>
    <m/>
    <m/>
    <n v="17"/>
    <m/>
    <m/>
    <n v="6"/>
    <n v="250"/>
    <n v="0"/>
    <n v="11"/>
    <n v="28"/>
    <m/>
    <m/>
    <m/>
    <x v="1"/>
    <m/>
  </r>
  <r>
    <x v="3"/>
    <n v="400128"/>
    <x v="703"/>
    <x v="2"/>
    <x v="8"/>
    <x v="7"/>
    <x v="34"/>
    <x v="4"/>
    <m/>
    <m/>
    <x v="2"/>
    <m/>
    <x v="9"/>
    <m/>
    <n v="275"/>
    <m/>
    <m/>
    <m/>
    <n v="16"/>
    <m/>
    <m/>
    <n v="6"/>
    <n v="250"/>
    <n v="0"/>
    <n v="12"/>
    <n v="28"/>
    <m/>
    <m/>
    <m/>
    <x v="1"/>
    <m/>
  </r>
  <r>
    <x v="3"/>
    <n v="400128"/>
    <x v="703"/>
    <x v="2"/>
    <x v="8"/>
    <x v="7"/>
    <x v="34"/>
    <x v="4"/>
    <m/>
    <m/>
    <x v="3"/>
    <m/>
    <x v="9"/>
    <m/>
    <n v="261"/>
    <m/>
    <m/>
    <m/>
    <n v="17"/>
    <m/>
    <m/>
    <n v="4"/>
    <n v="250"/>
    <n v="0"/>
    <n v="12"/>
    <n v="29"/>
    <m/>
    <m/>
    <m/>
    <x v="1"/>
    <m/>
  </r>
  <r>
    <x v="3"/>
    <n v="400128"/>
    <x v="703"/>
    <x v="2"/>
    <x v="8"/>
    <x v="7"/>
    <x v="34"/>
    <x v="4"/>
    <m/>
    <m/>
    <x v="4"/>
    <m/>
    <x v="9"/>
    <m/>
    <n v="290"/>
    <m/>
    <m/>
    <m/>
    <m/>
    <m/>
    <m/>
    <n v="4"/>
    <n v="250"/>
    <n v="0"/>
    <n v="12"/>
    <s v=""/>
    <m/>
    <m/>
    <m/>
    <x v="1"/>
    <m/>
  </r>
  <r>
    <x v="3"/>
    <n v="400131"/>
    <x v="474"/>
    <x v="2"/>
    <x v="8"/>
    <x v="7"/>
    <x v="34"/>
    <x v="4"/>
    <m/>
    <s v="Saracen 131"/>
    <x v="1"/>
    <m/>
    <x v="7"/>
    <m/>
    <n v="205"/>
    <m/>
    <m/>
    <m/>
    <n v="16"/>
    <m/>
    <m/>
    <n v="4"/>
    <n v="250"/>
    <n v="0"/>
    <n v="11"/>
    <n v="27"/>
    <m/>
    <m/>
    <m/>
    <x v="1"/>
    <m/>
  </r>
  <r>
    <x v="3"/>
    <n v="400131"/>
    <x v="474"/>
    <x v="2"/>
    <x v="8"/>
    <x v="7"/>
    <x v="34"/>
    <x v="4"/>
    <m/>
    <m/>
    <x v="2"/>
    <m/>
    <x v="7"/>
    <m/>
    <n v="230"/>
    <m/>
    <m/>
    <m/>
    <n v="15"/>
    <m/>
    <m/>
    <n v="5"/>
    <n v="250"/>
    <n v="0"/>
    <n v="11"/>
    <n v="26"/>
    <m/>
    <m/>
    <m/>
    <x v="1"/>
    <m/>
  </r>
  <r>
    <x v="3"/>
    <n v="400131"/>
    <x v="474"/>
    <x v="2"/>
    <x v="8"/>
    <x v="7"/>
    <x v="34"/>
    <x v="4"/>
    <m/>
    <m/>
    <x v="3"/>
    <m/>
    <x v="7"/>
    <m/>
    <n v="210"/>
    <m/>
    <m/>
    <m/>
    <n v="15"/>
    <m/>
    <m/>
    <n v="5"/>
    <n v="250"/>
    <n v="0"/>
    <n v="11"/>
    <n v="26"/>
    <m/>
    <m/>
    <m/>
    <x v="1"/>
    <m/>
  </r>
  <r>
    <x v="3"/>
    <n v="400131"/>
    <x v="474"/>
    <x v="2"/>
    <x v="8"/>
    <x v="7"/>
    <x v="34"/>
    <x v="4"/>
    <m/>
    <m/>
    <x v="4"/>
    <m/>
    <x v="7"/>
    <m/>
    <n v="180"/>
    <m/>
    <m/>
    <m/>
    <m/>
    <m/>
    <m/>
    <n v="3"/>
    <n v="250"/>
    <n v="0"/>
    <n v="11"/>
    <s v=""/>
    <m/>
    <m/>
    <m/>
    <x v="1"/>
    <m/>
  </r>
  <r>
    <x v="3"/>
    <n v="400104"/>
    <x v="272"/>
    <x v="2"/>
    <x v="8"/>
    <x v="7"/>
    <x v="35"/>
    <x v="4"/>
    <m/>
    <s v="Saracen 104"/>
    <x v="1"/>
    <m/>
    <x v="7"/>
    <m/>
    <n v="275"/>
    <m/>
    <m/>
    <m/>
    <m/>
    <m/>
    <m/>
    <n v="5"/>
    <n v="250"/>
    <n v="0"/>
    <n v="11"/>
    <s v=""/>
    <m/>
    <m/>
    <m/>
    <x v="1"/>
    <m/>
  </r>
  <r>
    <x v="3"/>
    <n v="400104"/>
    <x v="272"/>
    <x v="2"/>
    <x v="8"/>
    <x v="7"/>
    <x v="35"/>
    <x v="4"/>
    <m/>
    <m/>
    <x v="2"/>
    <m/>
    <x v="7"/>
    <m/>
    <n v="270"/>
    <m/>
    <m/>
    <m/>
    <m/>
    <m/>
    <m/>
    <n v="4"/>
    <n v="250"/>
    <n v="0"/>
    <n v="11"/>
    <s v=""/>
    <m/>
    <m/>
    <m/>
    <x v="1"/>
    <m/>
  </r>
  <r>
    <x v="3"/>
    <n v="400104"/>
    <x v="272"/>
    <x v="2"/>
    <x v="8"/>
    <x v="7"/>
    <x v="35"/>
    <x v="4"/>
    <m/>
    <m/>
    <x v="3"/>
    <m/>
    <x v="6"/>
    <m/>
    <n v="295"/>
    <m/>
    <m/>
    <m/>
    <m/>
    <m/>
    <m/>
    <n v="5"/>
    <n v="230"/>
    <n v="0"/>
    <n v="10"/>
    <s v=""/>
    <m/>
    <m/>
    <m/>
    <x v="1"/>
    <m/>
  </r>
  <r>
    <x v="3"/>
    <n v="400104"/>
    <x v="272"/>
    <x v="2"/>
    <x v="8"/>
    <x v="7"/>
    <x v="35"/>
    <x v="4"/>
    <m/>
    <m/>
    <x v="4"/>
    <m/>
    <x v="7"/>
    <m/>
    <n v="230"/>
    <m/>
    <m/>
    <m/>
    <m/>
    <m/>
    <m/>
    <n v="4"/>
    <n v="250"/>
    <n v="0"/>
    <n v="11"/>
    <s v=""/>
    <m/>
    <m/>
    <m/>
    <x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3" minRefreshableVersion="3" showCalcMbrs="0" useAutoFormatting="1" rowGrandTotals="0" itemPrintTitles="1" createdVersion="3" indent="0" outline="1" outlineData="1" multipleFieldFilters="0">
  <location ref="A6:C18" firstHeaderRow="1" firstDataRow="2" firstDataCol="1" rowPageCount="3" colPageCount="1"/>
  <pivotFields count="10">
    <pivotField showAll="0"/>
    <pivotField axis="axisPage" showAll="0" defaultSubtotal="0">
      <items count="2">
        <item x="0"/>
        <item x="1"/>
      </items>
    </pivotField>
    <pivotField axis="axisRow" showAll="0" defaultSubtotal="0">
      <items count="2">
        <item x="0"/>
        <item x="1"/>
      </items>
    </pivotField>
    <pivotField axis="axisPage" showAll="0">
      <items count="7">
        <item x="0"/>
        <item x="1"/>
        <item x="2"/>
        <item x="4"/>
        <item x="3"/>
        <item x="5"/>
        <item t="default"/>
      </items>
    </pivotField>
    <pivotField axis="axisCol" showAll="0">
      <items count="48">
        <item x="8"/>
        <item x="9"/>
        <item x="10"/>
        <item x="11"/>
        <item x="12"/>
        <item x="13"/>
        <item x="14"/>
        <item x="15"/>
        <item x="16"/>
        <item x="17"/>
        <item x="20"/>
        <item x="0"/>
        <item x="21"/>
        <item x="18"/>
        <item x="1"/>
        <item x="2"/>
        <item x="3"/>
        <item x="4"/>
        <item x="7"/>
        <item x="19"/>
        <item x="5"/>
        <item x="6"/>
        <item x="35"/>
        <item x="36"/>
        <item x="37"/>
        <item x="38"/>
        <item x="39"/>
        <item x="40"/>
        <item x="41"/>
        <item x="22"/>
        <item x="42"/>
        <item x="23"/>
        <item x="43"/>
        <item x="24"/>
        <item x="44"/>
        <item x="25"/>
        <item x="45"/>
        <item x="26"/>
        <item x="27"/>
        <item x="46"/>
        <item x="28"/>
        <item x="33"/>
        <item x="29"/>
        <item x="30"/>
        <item x="31"/>
        <item x="32"/>
        <item x="34"/>
        <item t="default"/>
      </items>
    </pivotField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dataField="1" showAll="0"/>
    <pivotField axis="axisPage" showAll="0">
      <items count="3">
        <item x="0"/>
        <item x="1"/>
        <item t="default"/>
      </items>
    </pivotField>
  </pivotFields>
  <rowFields count="2">
    <field x="6"/>
    <field x="2"/>
  </rowFields>
  <rowItems count="11">
    <i>
      <x/>
    </i>
    <i r="1">
      <x v="1"/>
    </i>
    <i>
      <x v="1"/>
    </i>
    <i r="1">
      <x v="1"/>
    </i>
    <i>
      <x v="2"/>
    </i>
    <i r="1">
      <x/>
    </i>
    <i r="1">
      <x v="1"/>
    </i>
    <i>
      <x v="3"/>
    </i>
    <i r="1">
      <x v="1"/>
    </i>
    <i>
      <x v="6"/>
    </i>
    <i r="1">
      <x v="1"/>
    </i>
  </rowItems>
  <colFields count="1">
    <field x="4"/>
  </colFields>
  <colItems count="2">
    <i>
      <x v="46"/>
    </i>
    <i t="grand">
      <x/>
    </i>
  </colItems>
  <pageFields count="3">
    <pageField fld="9" item="1" hier="-1"/>
    <pageField fld="1" item="1" hier="-1"/>
    <pageField fld="3" item="3" hier="-1"/>
  </pageFields>
  <dataFields count="1">
    <dataField name="Average of PN" fld="8" subtotal="average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showError="1" updatedVersion="3" minRefreshableVersion="3" showCalcMbrs="0" preserveFormatting="0" rowGrandTotals="0" colGrandTotals="0" itemPrintTitles="1" createdVersion="3" indent="0" outline="1" outlineData="1" multipleFieldFilters="0">
  <location ref="A6:AI279" firstHeaderRow="1" firstDataRow="5" firstDataCol="1"/>
  <pivotFields count="30">
    <pivotField showAll="0" defaultSubtotal="0"/>
    <pivotField showAll="0" defaultSubtotal="0">
      <items count="773">
        <item x="75"/>
        <item x="293"/>
        <item x="4"/>
        <item x="52"/>
        <item x="99"/>
        <item x="59"/>
        <item x="100"/>
        <item x="240"/>
        <item x="148"/>
        <item x="84"/>
        <item x="60"/>
        <item x="252"/>
        <item x="299"/>
        <item x="46"/>
        <item x="36"/>
        <item x="151"/>
        <item x="184"/>
        <item x="154"/>
        <item x="160"/>
        <item x="7"/>
        <item x="243"/>
        <item x="43"/>
        <item x="101"/>
        <item x="253"/>
        <item x="71"/>
        <item x="169"/>
        <item x="264"/>
        <item x="234"/>
        <item x="212"/>
        <item x="302"/>
        <item x="127"/>
        <item x="137"/>
        <item x="237"/>
        <item x="246"/>
        <item x="203"/>
        <item x="37"/>
        <item x="85"/>
        <item x="249"/>
        <item x="200"/>
        <item x="17"/>
        <item x="68"/>
        <item x="24"/>
        <item x="209"/>
        <item x="270"/>
        <item x="89"/>
        <item x="111"/>
        <item x="194"/>
        <item x="284"/>
        <item x="102"/>
        <item x="267"/>
        <item x="55"/>
        <item x="128"/>
        <item x="218"/>
        <item x="114"/>
        <item x="219"/>
        <item x="276"/>
        <item x="139"/>
        <item x="228"/>
        <item x="255"/>
        <item x="72"/>
        <item x="309"/>
        <item x="157"/>
        <item x="61"/>
        <item x="305"/>
        <item x="1"/>
        <item x="220"/>
        <item x="129"/>
        <item x="142"/>
        <item x="164"/>
        <item x="27"/>
        <item x="103"/>
        <item x="8"/>
        <item x="172"/>
        <item x="185"/>
        <item x="310"/>
        <item x="277"/>
        <item x="273"/>
        <item x="115"/>
        <item x="168"/>
        <item x="76"/>
        <item x="145"/>
        <item x="278"/>
        <item x="256"/>
        <item x="2"/>
        <item x="215"/>
        <item x="181"/>
        <item x="81"/>
        <item x="296"/>
        <item x="197"/>
        <item x="92"/>
        <item x="231"/>
        <item x="117"/>
        <item x="178"/>
        <item x="287"/>
        <item x="206"/>
        <item x="290"/>
        <item x="104"/>
        <item x="133"/>
        <item x="38"/>
        <item x="192"/>
        <item x="175"/>
        <item x="13"/>
        <item x="14"/>
        <item x="62"/>
        <item x="279"/>
        <item x="63"/>
        <item x="10"/>
        <item x="44"/>
        <item x="308"/>
        <item x="149"/>
        <item x="285"/>
        <item x="221"/>
        <item x="201"/>
        <item x="11"/>
        <item x="9"/>
        <item x="297"/>
        <item x="39"/>
        <item x="244"/>
        <item x="158"/>
        <item x="105"/>
        <item x="25"/>
        <item x="288"/>
        <item x="306"/>
        <item x="179"/>
        <item x="238"/>
        <item x="130"/>
        <item x="257"/>
        <item x="78"/>
        <item x="176"/>
        <item x="229"/>
        <item x="95"/>
        <item x="303"/>
        <item x="90"/>
        <item x="112"/>
        <item x="247"/>
        <item x="5"/>
        <item x="155"/>
        <item x="186"/>
        <item x="40"/>
        <item x="280"/>
        <item x="250"/>
        <item x="28"/>
        <item x="165"/>
        <item x="195"/>
        <item x="222"/>
        <item x="216"/>
        <item x="134"/>
        <item x="204"/>
        <item x="143"/>
        <item x="47"/>
        <item x="187"/>
        <item x="49"/>
        <item x="73"/>
        <item x="173"/>
        <item x="93"/>
        <item x="311"/>
        <item x="170"/>
        <item x="182"/>
        <item x="29"/>
        <item x="300"/>
        <item x="120"/>
        <item x="258"/>
        <item x="86"/>
        <item x="217"/>
        <item x="235"/>
        <item x="188"/>
        <item x="58"/>
        <item x="131"/>
        <item x="291"/>
        <item x="64"/>
        <item x="41"/>
        <item x="6"/>
        <item x="232"/>
        <item x="123"/>
        <item x="241"/>
        <item x="96"/>
        <item x="97"/>
        <item x="146"/>
        <item x="152"/>
        <item x="207"/>
        <item x="140"/>
        <item x="124"/>
        <item x="262"/>
        <item x="259"/>
        <item x="166"/>
        <item x="77"/>
        <item x="294"/>
        <item x="132"/>
        <item x="82"/>
        <item x="274"/>
        <item x="161"/>
        <item x="74"/>
        <item x="226"/>
        <item x="198"/>
        <item x="53"/>
        <item x="125"/>
        <item x="91"/>
        <item x="265"/>
        <item x="135"/>
        <item x="268"/>
        <item x="213"/>
        <item x="23"/>
        <item x="79"/>
        <item x="50"/>
        <item x="45"/>
        <item x="210"/>
        <item x="271"/>
        <item x="18"/>
        <item x="31"/>
        <item x="245"/>
        <item x="196"/>
        <item x="177"/>
        <item x="298"/>
        <item x="144"/>
        <item x="263"/>
        <item x="121"/>
        <item x="236"/>
        <item x="106"/>
        <item x="248"/>
        <item x="65"/>
        <item x="266"/>
        <item x="66"/>
        <item x="15"/>
        <item x="202"/>
        <item x="141"/>
        <item x="260"/>
        <item x="269"/>
        <item x="272"/>
        <item x="171"/>
        <item x="242"/>
        <item x="3"/>
        <item x="180"/>
        <item x="118"/>
        <item x="51"/>
        <item x="32"/>
        <item x="12"/>
        <item x="275"/>
        <item x="183"/>
        <item x="239"/>
        <item x="312"/>
        <item x="211"/>
        <item x="56"/>
        <item x="150"/>
        <item x="67"/>
        <item x="233"/>
        <item x="230"/>
        <item x="227"/>
        <item x="189"/>
        <item x="301"/>
        <item x="19"/>
        <item x="282"/>
        <item x="156"/>
        <item x="190"/>
        <item x="251"/>
        <item x="107"/>
        <item x="69"/>
        <item x="159"/>
        <item x="57"/>
        <item x="138"/>
        <item x="214"/>
        <item x="205"/>
        <item x="20"/>
        <item x="94"/>
        <item x="80"/>
        <item x="16"/>
        <item x="292"/>
        <item x="223"/>
        <item x="224"/>
        <item x="108"/>
        <item x="119"/>
        <item x="283"/>
        <item x="304"/>
        <item x="167"/>
        <item x="98"/>
        <item x="87"/>
        <item x="116"/>
        <item x="174"/>
        <item x="281"/>
        <item x="88"/>
        <item x="33"/>
        <item x="225"/>
        <item x="34"/>
        <item x="122"/>
        <item x="147"/>
        <item x="109"/>
        <item x="136"/>
        <item x="21"/>
        <item x="70"/>
        <item x="295"/>
        <item x="307"/>
        <item x="191"/>
        <item x="289"/>
        <item x="42"/>
        <item x="113"/>
        <item x="48"/>
        <item x="83"/>
        <item x="208"/>
        <item x="254"/>
        <item x="35"/>
        <item x="153"/>
        <item x="110"/>
        <item x="126"/>
        <item x="30"/>
        <item x="162"/>
        <item x="286"/>
        <item x="54"/>
        <item x="199"/>
        <item x="26"/>
        <item x="163"/>
        <item x="22"/>
        <item x="193"/>
        <item x="261"/>
        <item x="715"/>
        <item x="718"/>
        <item x="716"/>
        <item x="709"/>
        <item x="719"/>
        <item x="712"/>
        <item x="721"/>
        <item x="701"/>
        <item x="722"/>
        <item x="723"/>
        <item x="689"/>
        <item x="724"/>
        <item x="686"/>
        <item x="702"/>
        <item x="706"/>
        <item x="690"/>
        <item x="692"/>
        <item x="710"/>
        <item x="698"/>
        <item x="707"/>
        <item x="693"/>
        <item x="691"/>
        <item x="694"/>
        <item x="713"/>
        <item x="704"/>
        <item x="705"/>
        <item x="699"/>
        <item x="714"/>
        <item x="700"/>
        <item x="695"/>
        <item x="711"/>
        <item x="720"/>
        <item x="687"/>
        <item x="703"/>
        <item x="688"/>
        <item x="696"/>
        <item x="725"/>
        <item x="697"/>
        <item x="708"/>
        <item x="717"/>
        <item x="726"/>
        <item x="572"/>
        <item x="566"/>
        <item x="581"/>
        <item x="557"/>
        <item x="545"/>
        <item x="551"/>
        <item x="567"/>
        <item x="582"/>
        <item x="563"/>
        <item x="554"/>
        <item x="555"/>
        <item x="568"/>
        <item x="560"/>
        <item x="546"/>
        <item x="575"/>
        <item x="569"/>
        <item x="570"/>
        <item x="573"/>
        <item x="547"/>
        <item x="561"/>
        <item x="578"/>
        <item x="576"/>
        <item x="558"/>
        <item x="583"/>
        <item x="552"/>
        <item x="548"/>
        <item x="564"/>
        <item x="559"/>
        <item x="584"/>
        <item x="549"/>
        <item x="577"/>
        <item x="579"/>
        <item x="571"/>
        <item x="585"/>
        <item x="586"/>
        <item x="587"/>
        <item x="580"/>
        <item x="588"/>
        <item x="553"/>
        <item x="562"/>
        <item x="565"/>
        <item x="589"/>
        <item x="574"/>
        <item x="550"/>
        <item x="556"/>
        <item x="764"/>
        <item x="757"/>
        <item x="758"/>
        <item x="754"/>
        <item x="759"/>
        <item x="748"/>
        <item x="760"/>
        <item x="772"/>
        <item x="727"/>
        <item x="728"/>
        <item x="755"/>
        <item x="765"/>
        <item x="733"/>
        <item x="730"/>
        <item x="751"/>
        <item x="745"/>
        <item x="763"/>
        <item x="766"/>
        <item x="756"/>
        <item x="749"/>
        <item x="729"/>
        <item x="767"/>
        <item x="731"/>
        <item x="768"/>
        <item x="734"/>
        <item x="761"/>
        <item x="769"/>
        <item x="736"/>
        <item x="770"/>
        <item x="746"/>
        <item x="742"/>
        <item x="771"/>
        <item x="762"/>
        <item x="752"/>
        <item x="739"/>
        <item x="740"/>
        <item x="743"/>
        <item x="735"/>
        <item x="737"/>
        <item x="747"/>
        <item x="741"/>
        <item x="753"/>
        <item x="738"/>
        <item x="750"/>
        <item x="732"/>
        <item x="744"/>
        <item x="526"/>
        <item x="499"/>
        <item x="538"/>
        <item x="511"/>
        <item x="529"/>
        <item x="514"/>
        <item x="500"/>
        <item x="530"/>
        <item x="539"/>
        <item x="508"/>
        <item x="505"/>
        <item x="535"/>
        <item x="527"/>
        <item x="509"/>
        <item x="540"/>
        <item x="523"/>
        <item x="512"/>
        <item x="513"/>
        <item x="502"/>
        <item x="532"/>
        <item x="506"/>
        <item x="524"/>
        <item x="517"/>
        <item x="533"/>
        <item x="520"/>
        <item x="541"/>
        <item x="542"/>
        <item x="510"/>
        <item x="501"/>
        <item x="515"/>
        <item x="521"/>
        <item x="522"/>
        <item x="543"/>
        <item x="518"/>
        <item x="528"/>
        <item x="507"/>
        <item x="536"/>
        <item x="503"/>
        <item x="534"/>
        <item x="531"/>
        <item x="525"/>
        <item x="519"/>
        <item x="544"/>
        <item x="516"/>
        <item x="504"/>
        <item x="537"/>
        <item x="611"/>
        <item x="596"/>
        <item x="627"/>
        <item x="628"/>
        <item x="608"/>
        <item x="590"/>
        <item x="591"/>
        <item x="633"/>
        <item x="605"/>
        <item x="593"/>
        <item x="597"/>
        <item x="594"/>
        <item x="592"/>
        <item x="602"/>
        <item x="599"/>
        <item x="623"/>
        <item x="617"/>
        <item x="600"/>
        <item x="629"/>
        <item x="630"/>
        <item x="603"/>
        <item x="614"/>
        <item x="634"/>
        <item x="631"/>
        <item x="618"/>
        <item x="624"/>
        <item x="632"/>
        <item x="635"/>
        <item x="620"/>
        <item x="621"/>
        <item x="601"/>
        <item x="625"/>
        <item x="636"/>
        <item x="606"/>
        <item x="615"/>
        <item x="609"/>
        <item x="604"/>
        <item x="612"/>
        <item x="607"/>
        <item x="626"/>
        <item x="610"/>
        <item x="619"/>
        <item x="616"/>
        <item x="598"/>
        <item x="622"/>
        <item x="613"/>
        <item x="595"/>
        <item x="654"/>
        <item x="674"/>
        <item x="645"/>
        <item x="648"/>
        <item x="640"/>
        <item x="671"/>
        <item x="642"/>
        <item x="657"/>
        <item x="669"/>
        <item x="675"/>
        <item x="655"/>
        <item x="658"/>
        <item x="672"/>
        <item x="656"/>
        <item x="649"/>
        <item x="676"/>
        <item x="651"/>
        <item x="646"/>
        <item x="677"/>
        <item x="678"/>
        <item x="652"/>
        <item x="663"/>
        <item x="637"/>
        <item x="666"/>
        <item x="679"/>
        <item x="660"/>
        <item x="641"/>
        <item x="661"/>
        <item x="667"/>
        <item x="653"/>
        <item x="673"/>
        <item x="680"/>
        <item x="638"/>
        <item x="659"/>
        <item x="664"/>
        <item x="681"/>
        <item x="650"/>
        <item x="643"/>
        <item x="682"/>
        <item x="683"/>
        <item x="662"/>
        <item x="684"/>
        <item x="670"/>
        <item x="639"/>
        <item x="644"/>
        <item x="647"/>
        <item x="685"/>
        <item x="668"/>
        <item x="665"/>
        <item x="462"/>
        <item x="463"/>
        <item x="464"/>
        <item x="465"/>
        <item x="466"/>
        <item x="441"/>
        <item x="444"/>
        <item x="445"/>
        <item x="459"/>
        <item x="446"/>
        <item x="453"/>
        <item x="442"/>
        <item x="460"/>
        <item x="447"/>
        <item x="467"/>
        <item x="456"/>
        <item x="461"/>
        <item x="457"/>
        <item x="448"/>
        <item x="443"/>
        <item x="454"/>
        <item x="449"/>
        <item x="450"/>
        <item x="451"/>
        <item x="458"/>
        <item x="455"/>
        <item x="452"/>
        <item x="364"/>
        <item x="369"/>
        <item x="365"/>
        <item x="366"/>
        <item x="370"/>
        <item x="367"/>
        <item x="371"/>
        <item x="358"/>
        <item x="359"/>
        <item x="372"/>
        <item x="361"/>
        <item x="373"/>
        <item x="352"/>
        <item x="353"/>
        <item x="349"/>
        <item x="368"/>
        <item x="362"/>
        <item x="343"/>
        <item x="346"/>
        <item x="354"/>
        <item x="347"/>
        <item x="344"/>
        <item x="348"/>
        <item x="350"/>
        <item x="355"/>
        <item x="351"/>
        <item x="345"/>
        <item x="356"/>
        <item x="360"/>
        <item x="363"/>
        <item x="357"/>
        <item x="468"/>
        <item x="494"/>
        <item x="477"/>
        <item x="469"/>
        <item x="471"/>
        <item x="480"/>
        <item x="489"/>
        <item x="490"/>
        <item x="491"/>
        <item x="495"/>
        <item x="470"/>
        <item x="474"/>
        <item x="492"/>
        <item x="496"/>
        <item x="497"/>
        <item x="483"/>
        <item x="493"/>
        <item x="486"/>
        <item x="487"/>
        <item x="475"/>
        <item x="481"/>
        <item x="476"/>
        <item x="484"/>
        <item x="472"/>
        <item x="478"/>
        <item x="488"/>
        <item x="482"/>
        <item x="473"/>
        <item x="498"/>
        <item x="485"/>
        <item x="479"/>
        <item x="334"/>
        <item x="335"/>
        <item x="336"/>
        <item x="337"/>
        <item x="342"/>
        <item x="338"/>
        <item x="328"/>
        <item x="339"/>
        <item x="325"/>
        <item x="326"/>
        <item x="316"/>
        <item x="329"/>
        <item x="327"/>
        <item x="322"/>
        <item x="323"/>
        <item x="324"/>
        <item x="319"/>
        <item x="320"/>
        <item x="321"/>
        <item x="313"/>
        <item x="317"/>
        <item x="318"/>
        <item x="314"/>
        <item x="315"/>
        <item x="331"/>
        <item x="332"/>
        <item x="330"/>
        <item x="333"/>
        <item x="340"/>
        <item x="341"/>
        <item x="389"/>
        <item x="392"/>
        <item x="395"/>
        <item x="396"/>
        <item x="374"/>
        <item x="383"/>
        <item x="390"/>
        <item x="375"/>
        <item x="380"/>
        <item x="391"/>
        <item x="393"/>
        <item x="376"/>
        <item x="381"/>
        <item x="384"/>
        <item x="377"/>
        <item x="378"/>
        <item x="385"/>
        <item x="382"/>
        <item x="394"/>
        <item x="379"/>
        <item x="397"/>
        <item x="398"/>
        <item x="399"/>
        <item x="400"/>
        <item x="401"/>
        <item x="402"/>
        <item x="403"/>
        <item x="404"/>
        <item x="386"/>
        <item x="387"/>
        <item x="388"/>
        <item x="429"/>
        <item x="430"/>
        <item x="431"/>
        <item x="432"/>
        <item x="433"/>
        <item x="434"/>
        <item x="435"/>
        <item x="436"/>
        <item x="437"/>
        <item x="438"/>
        <item x="417"/>
        <item x="426"/>
        <item x="420"/>
        <item x="423"/>
        <item x="424"/>
        <item x="414"/>
        <item x="411"/>
        <item x="421"/>
        <item x="439"/>
        <item x="425"/>
        <item x="418"/>
        <item x="412"/>
        <item x="419"/>
        <item x="405"/>
        <item x="408"/>
        <item x="409"/>
        <item x="413"/>
        <item x="406"/>
        <item x="407"/>
        <item x="440"/>
        <item x="415"/>
        <item x="427"/>
        <item x="422"/>
        <item x="416"/>
        <item x="428"/>
        <item x="410"/>
        <item x="0"/>
      </items>
    </pivotField>
    <pivotField showAll="0"/>
    <pivotField axis="axisCol" showAll="0" defaultSubtotal="0">
      <items count="3">
        <item x="2"/>
        <item x="1"/>
        <item x="0"/>
      </items>
    </pivotField>
    <pivotField axis="axisCol" showAll="0">
      <items count="10">
        <item x="7"/>
        <item x="8"/>
        <item x="0"/>
        <item x="1"/>
        <item x="3"/>
        <item x="4"/>
        <item x="2"/>
        <item x="5"/>
        <item x="6"/>
        <item t="default"/>
      </items>
    </pivotField>
    <pivotField axis="axisRow" multipleItemSelectionAllowed="1" showAll="0">
      <items count="13">
        <item x="1"/>
        <item x="10"/>
        <item x="3"/>
        <item x="9"/>
        <item x="11"/>
        <item x="7"/>
        <item x="0"/>
        <item x="5"/>
        <item x="2"/>
        <item x="6"/>
        <item x="8"/>
        <item x="4"/>
        <item t="default"/>
      </items>
    </pivotField>
    <pivotField axis="axisRow" showAll="0" defaultSubtotal="0">
      <items count="51">
        <item x="15"/>
        <item x="16"/>
        <item x="17"/>
        <item x="18"/>
        <item x="19"/>
        <item x="20"/>
        <item x="21"/>
        <item x="22"/>
        <item x="23"/>
        <item x="24"/>
        <item x="25"/>
        <item x="11"/>
        <item x="1"/>
        <item x="2"/>
        <item x="12"/>
        <item x="13"/>
        <item x="9"/>
        <item x="14"/>
        <item x="3"/>
        <item x="4"/>
        <item x="5"/>
        <item x="6"/>
        <item x="10"/>
        <item x="7"/>
        <item x="8"/>
        <item x="39"/>
        <item x="40"/>
        <item x="41"/>
        <item x="42"/>
        <item x="43"/>
        <item x="44"/>
        <item x="45"/>
        <item x="26"/>
        <item x="46"/>
        <item x="27"/>
        <item x="47"/>
        <item x="28"/>
        <item x="48"/>
        <item x="29"/>
        <item x="49"/>
        <item x="30"/>
        <item x="31"/>
        <item x="50"/>
        <item x="32"/>
        <item x="37"/>
        <item x="33"/>
        <item x="34"/>
        <item x="35"/>
        <item x="36"/>
        <item x="38"/>
        <item x="0"/>
      </items>
    </pivotField>
    <pivotField showAll="0" defaultSubtotal="0"/>
    <pivotField showAll="0" defaultSubtotal="0">
      <items count="50">
        <item x="12"/>
        <item x="15"/>
        <item x="16"/>
        <item x="23"/>
        <item x="13"/>
        <item x="17"/>
        <item x="24"/>
        <item x="22"/>
        <item x="18"/>
        <item x="19"/>
        <item x="10"/>
        <item x="1"/>
        <item x="14"/>
        <item x="7"/>
        <item x="11"/>
        <item x="20"/>
        <item x="5"/>
        <item x="2"/>
        <item x="9"/>
        <item x="21"/>
        <item x="6"/>
        <item x="8"/>
        <item x="3"/>
        <item x="4"/>
        <item x="37"/>
        <item x="45"/>
        <item x="40"/>
        <item x="38"/>
        <item x="46"/>
        <item x="47"/>
        <item x="48"/>
        <item x="25"/>
        <item x="41"/>
        <item x="33"/>
        <item x="49"/>
        <item x="34"/>
        <item x="42"/>
        <item x="35"/>
        <item x="43"/>
        <item x="36"/>
        <item x="30"/>
        <item x="39"/>
        <item x="27"/>
        <item x="31"/>
        <item x="26"/>
        <item x="44"/>
        <item x="28"/>
        <item x="29"/>
        <item x="32"/>
        <item x="0"/>
      </items>
    </pivotField>
    <pivotField showAll="0"/>
    <pivotField showAll="0">
      <items count="8">
        <item x="1"/>
        <item x="2"/>
        <item x="3"/>
        <item x="4"/>
        <item x="5"/>
        <item x="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 defaultSubtotal="0"/>
    <pivotField showAll="0"/>
    <pivotField dataField="1" showAll="0"/>
    <pivotField dataField="1" showAll="0"/>
    <pivotField showAll="0" defaultSubtotal="0"/>
    <pivotField showAll="0" defaultSubtotal="0"/>
    <pivotField showAll="0" defaultSubtotal="0"/>
    <pivotField axis="axisCol" showAll="0" defaultSubtotal="0">
      <items count="3">
        <item x="2"/>
        <item x="1"/>
        <item x="0"/>
      </items>
    </pivotField>
  </pivotFields>
  <rowFields count="2">
    <field x="5"/>
    <field x="6"/>
  </rowFields>
  <rowItems count="26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5"/>
    </i>
    <i r="1">
      <x v="46"/>
    </i>
    <i r="1">
      <x v="47"/>
    </i>
    <i>
      <x v="1"/>
    </i>
    <i r="1">
      <x/>
    </i>
    <i r="1">
      <x v="1"/>
    </i>
    <i r="1">
      <x v="2"/>
    </i>
    <i r="1">
      <x v="3"/>
    </i>
    <i r="1">
      <x v="4"/>
    </i>
    <i r="1">
      <x v="7"/>
    </i>
    <i r="1">
      <x v="11"/>
    </i>
    <i r="1">
      <x v="14"/>
    </i>
    <i r="1">
      <x v="15"/>
    </i>
    <i r="1">
      <x v="21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5"/>
    </i>
    <i r="1">
      <x v="47"/>
    </i>
    <i r="1">
      <x v="48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6"/>
    </i>
    <i r="1">
      <x v="47"/>
    </i>
    <i r="1">
      <x v="48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9"/>
    </i>
    <i r="1">
      <x v="10"/>
    </i>
    <i r="1">
      <x v="11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9"/>
    </i>
    <i>
      <x v="4"/>
    </i>
    <i r="1">
      <x/>
    </i>
    <i r="1">
      <x v="1"/>
    </i>
    <i r="1">
      <x v="2"/>
    </i>
    <i r="1">
      <x v="3"/>
    </i>
    <i r="1">
      <x v="4"/>
    </i>
    <i r="1">
      <x v="11"/>
    </i>
    <i r="1">
      <x v="14"/>
    </i>
    <i r="1">
      <x v="15"/>
    </i>
    <i r="1">
      <x v="19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5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21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5"/>
    </i>
    <i r="1">
      <x v="46"/>
    </i>
    <i r="1">
      <x v="47"/>
    </i>
    <i r="1">
      <x v="48"/>
    </i>
    <i>
      <x v="6"/>
    </i>
    <i r="1">
      <x v="50"/>
    </i>
    <i>
      <x v="7"/>
    </i>
    <i r="1">
      <x v="12"/>
    </i>
    <i r="1">
      <x v="18"/>
    </i>
    <i r="1">
      <x v="19"/>
    </i>
    <i r="1">
      <x v="20"/>
    </i>
    <i r="1">
      <x v="23"/>
    </i>
    <i r="1">
      <x v="24"/>
    </i>
    <i>
      <x v="8"/>
    </i>
    <i r="1">
      <x v="13"/>
    </i>
    <i r="1">
      <x v="16"/>
    </i>
    <i r="1">
      <x v="18"/>
    </i>
    <i r="1">
      <x v="19"/>
    </i>
    <i r="1">
      <x v="20"/>
    </i>
    <i r="1">
      <x v="23"/>
    </i>
    <i r="1">
      <x v="24"/>
    </i>
    <i>
      <x v="9"/>
    </i>
    <i r="1">
      <x v="18"/>
    </i>
    <i>
      <x v="10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11"/>
    </i>
    <i r="1">
      <x v="18"/>
    </i>
    <i r="1">
      <x v="19"/>
    </i>
    <i r="1">
      <x v="20"/>
    </i>
    <i r="1">
      <x v="21"/>
    </i>
    <i r="1">
      <x v="23"/>
    </i>
    <i r="1">
      <x v="24"/>
    </i>
  </rowItems>
  <colFields count="4">
    <field x="3"/>
    <field x="29"/>
    <field x="4"/>
    <field x="-2"/>
  </colFields>
  <colItems count="34">
    <i>
      <x/>
      <x/>
      <x/>
      <x/>
    </i>
    <i r="3" i="1">
      <x v="1"/>
    </i>
    <i r="2">
      <x v="1"/>
      <x/>
    </i>
    <i r="3" i="1">
      <x v="1"/>
    </i>
    <i r="1">
      <x v="1"/>
      <x/>
      <x/>
    </i>
    <i r="3" i="1">
      <x v="1"/>
    </i>
    <i r="2">
      <x v="1"/>
      <x/>
    </i>
    <i r="3" i="1">
      <x v="1"/>
    </i>
    <i>
      <x v="1"/>
      <x/>
      <x/>
      <x/>
    </i>
    <i r="3" i="1">
      <x v="1"/>
    </i>
    <i r="2">
      <x v="1"/>
      <x/>
    </i>
    <i r="3" i="1">
      <x v="1"/>
    </i>
    <i r="1">
      <x v="1"/>
      <x/>
      <x/>
    </i>
    <i r="3" i="1">
      <x v="1"/>
    </i>
    <i r="2">
      <x v="1"/>
      <x/>
    </i>
    <i r="3" i="1">
      <x v="1"/>
    </i>
    <i r="2">
      <x v="5"/>
      <x/>
    </i>
    <i r="3" i="1">
      <x v="1"/>
    </i>
    <i r="2">
      <x v="8"/>
      <x/>
    </i>
    <i r="3" i="1">
      <x v="1"/>
    </i>
    <i>
      <x v="2"/>
      <x v="1"/>
      <x v="3"/>
      <x/>
    </i>
    <i r="3" i="1">
      <x v="1"/>
    </i>
    <i r="2">
      <x v="4"/>
      <x/>
    </i>
    <i r="3" i="1">
      <x v="1"/>
    </i>
    <i r="2">
      <x v="5"/>
      <x/>
    </i>
    <i r="3" i="1">
      <x v="1"/>
    </i>
    <i r="2">
      <x v="6"/>
      <x/>
    </i>
    <i r="3" i="1">
      <x v="1"/>
    </i>
    <i r="2">
      <x v="7"/>
      <x/>
    </i>
    <i r="3" i="1">
      <x v="1"/>
    </i>
    <i r="2">
      <x v="8"/>
      <x/>
    </i>
    <i r="3" i="1">
      <x v="1"/>
    </i>
    <i r="1">
      <x v="2"/>
      <x v="2"/>
      <x/>
    </i>
    <i r="3" i="1">
      <x v="1"/>
    </i>
  </colItems>
  <dataFields count="2">
    <dataField name="Average of HS" fld="24" subtotal="average" baseField="0" baseItem="0"/>
    <dataField name="Average of Primordia number" fld="25" subtotal="average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5" cacheId="6" applyNumberFormats="0" applyBorderFormats="0" applyFontFormats="0" applyPatternFormats="0" applyAlignmentFormats="0" applyWidthHeightFormats="1" dataCaption="Values" updatedVersion="5" minRefreshableVersion="3" showCalcMbrs="0" useAutoFormatting="1" itemPrintTitles="1" createdVersion="3" indent="0" outline="1" outlineData="1" multipleFieldFilters="0" chartFormat="2">
  <location ref="A82:H98" firstHeaderRow="1" firstDataRow="2" firstDataCol="1" rowPageCount="2" colPageCount="1"/>
  <pivotFields count="31">
    <pivotField showAll="0" defaultSubtotal="0"/>
    <pivotField showAll="0" defaultSubtotal="0"/>
    <pivotField showAll="0"/>
    <pivotField axis="axisPage" showAll="0" defaultSubtotal="0">
      <items count="3">
        <item x="2"/>
        <item x="1"/>
        <item x="0"/>
      </items>
    </pivotField>
    <pivotField axis="axisPage" showAll="0">
      <items count="12">
        <item x="7"/>
        <item m="1" x="9"/>
        <item x="0"/>
        <item x="1"/>
        <item x="3"/>
        <item x="4"/>
        <item x="2"/>
        <item x="5"/>
        <item x="6"/>
        <item m="1" x="10"/>
        <item x="8"/>
        <item t="default"/>
      </items>
    </pivotField>
    <pivotField axis="axisCol" showAll="0">
      <items count="17">
        <item x="1"/>
        <item h="1" m="1" x="12"/>
        <item h="1" m="1" x="13"/>
        <item x="10"/>
        <item x="3"/>
        <item x="9"/>
        <item x="11"/>
        <item x="7"/>
        <item h="1" x="0"/>
        <item h="1" x="5"/>
        <item h="1" x="2"/>
        <item h="1" x="6"/>
        <item h="1" x="8"/>
        <item h="1" x="4"/>
        <item h="1" m="1" x="15"/>
        <item h="1" m="1" x="14"/>
        <item t="default"/>
      </items>
    </pivotField>
    <pivotField showAll="0" defaultSubtotal="0"/>
    <pivotField showAll="0" defaultSubtotal="0"/>
    <pivotField showAll="0"/>
    <pivotField showAll="0"/>
    <pivotField showAll="0"/>
    <pivotField showAll="0"/>
    <pivotField axis="axisRow" showAll="0">
      <items count="25">
        <item x="22"/>
        <item x="21"/>
        <item x="17"/>
        <item x="18"/>
        <item x="20"/>
        <item x="19"/>
        <item x="16"/>
        <item x="15"/>
        <item x="11"/>
        <item x="0"/>
        <item x="12"/>
        <item x="6"/>
        <item x="7"/>
        <item h="1" x="23"/>
        <item x="2"/>
        <item x="9"/>
        <item x="4"/>
        <item x="1"/>
        <item x="5"/>
        <item x="8"/>
        <item x="3"/>
        <item x="10"/>
        <item x="13"/>
        <item h="1" x="14"/>
        <item t="default"/>
      </items>
    </pivotField>
    <pivotField showAll="0"/>
    <pivotField showAll="0"/>
    <pivotField dataField="1" showAll="0"/>
    <pivotField showAll="0"/>
    <pivotField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2"/>
  </rowFields>
  <rowItems count="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4"/>
    </i>
    <i>
      <x v="15"/>
    </i>
    <i>
      <x v="16"/>
    </i>
    <i t="grand">
      <x/>
    </i>
  </rowItems>
  <colFields count="1">
    <field x="5"/>
  </colFields>
  <colItems count="7">
    <i>
      <x/>
    </i>
    <i>
      <x v="3"/>
    </i>
    <i>
      <x v="4"/>
    </i>
    <i>
      <x v="5"/>
    </i>
    <i>
      <x v="6"/>
    </i>
    <i>
      <x v="7"/>
    </i>
    <i t="grand">
      <x/>
    </i>
  </colItems>
  <pageFields count="2">
    <pageField fld="4" item="0" hier="-1"/>
    <pageField fld="3" item="0" hier="-1"/>
  </pageFields>
  <dataFields count="1">
    <dataField name="Average of MREL length" fld="15" subtotal="average" baseField="0" baseItem="0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4" cacheId="18" applyNumberFormats="0" applyBorderFormats="0" applyFontFormats="0" applyPatternFormats="0" applyAlignmentFormats="0" applyWidthHeightFormats="1" dataCaption="Values" updatedVersion="5" minRefreshableVersion="3" showCalcMbrs="0" useAutoFormatting="1" itemPrintTitles="1" createdVersion="3" indent="0" outline="1" outlineData="1" multipleFieldFilters="0" chartFormat="2">
  <location ref="A31:H46" firstHeaderRow="1" firstDataRow="2" firstDataCol="1" rowPageCount="2" colPageCount="1"/>
  <pivotFields count="31">
    <pivotField showAll="0" defaultSubtotal="0"/>
    <pivotField showAll="0" defaultSubtotal="0"/>
    <pivotField showAll="0"/>
    <pivotField axis="axisPage" showAll="0" defaultSubtotal="0">
      <items count="3">
        <item x="2"/>
        <item x="1"/>
        <item x="0"/>
      </items>
    </pivotField>
    <pivotField axis="axisPage" showAll="0">
      <items count="11">
        <item x="7"/>
        <item m="1" x="9"/>
        <item x="0"/>
        <item x="1"/>
        <item x="3"/>
        <item x="4"/>
        <item x="2"/>
        <item x="5"/>
        <item x="6"/>
        <item x="8"/>
        <item t="default"/>
      </items>
    </pivotField>
    <pivotField axis="axisCol" showAll="0">
      <items count="15">
        <item x="1"/>
        <item h="1" m="1" x="12"/>
        <item h="1" m="1" x="13"/>
        <item x="10"/>
        <item x="3"/>
        <item x="9"/>
        <item x="11"/>
        <item x="7"/>
        <item h="1" x="0"/>
        <item h="1" x="5"/>
        <item h="1" x="2"/>
        <item h="1" x="6"/>
        <item h="1" x="8"/>
        <item h="1" x="4"/>
        <item t="default"/>
      </items>
    </pivotField>
    <pivotField showAll="0" defaultSubtotal="0"/>
    <pivotField showAll="0" defaultSubtotal="0"/>
    <pivotField showAll="0"/>
    <pivotField showAll="0"/>
    <pivotField showAll="0"/>
    <pivotField showAll="0"/>
    <pivotField axis="axisRow" showAll="0">
      <items count="25">
        <item x="22"/>
        <item x="21"/>
        <item x="17"/>
        <item x="18"/>
        <item x="20"/>
        <item x="19"/>
        <item x="16"/>
        <item x="15"/>
        <item x="11"/>
        <item x="0"/>
        <item x="12"/>
        <item x="6"/>
        <item x="7"/>
        <item h="1" x="23"/>
        <item x="2"/>
        <item x="9"/>
        <item x="4"/>
        <item h="1" x="1"/>
        <item h="1" x="5"/>
        <item h="1" x="8"/>
        <item h="1" x="3"/>
        <item h="1" x="10"/>
        <item h="1" x="13"/>
        <item h="1" x="14"/>
        <item t="default"/>
      </items>
    </pivotField>
    <pivotField showAll="0"/>
    <pivotField showAll="0"/>
    <pivotField dataField="1" showAll="0"/>
    <pivotField showAll="0"/>
    <pivotField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2"/>
  </rowFields>
  <rowItems count="14"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4"/>
    </i>
    <i>
      <x v="15"/>
    </i>
    <i>
      <x v="16"/>
    </i>
    <i t="grand">
      <x/>
    </i>
  </rowItems>
  <colFields count="1">
    <field x="5"/>
  </colFields>
  <colItems count="7">
    <i>
      <x/>
    </i>
    <i>
      <x v="3"/>
    </i>
    <i>
      <x v="4"/>
    </i>
    <i>
      <x v="5"/>
    </i>
    <i>
      <x v="6"/>
    </i>
    <i>
      <x v="7"/>
    </i>
    <i t="grand">
      <x/>
    </i>
  </colItems>
  <pageFields count="2">
    <pageField fld="4" item="0" hier="-1"/>
    <pageField fld="3" item="1" hier="-1"/>
  </pageFields>
  <dataFields count="1">
    <dataField name="Average of MREL length" fld="15" subtotal="average" baseField="0" baseItem="0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3" minRefreshableVersion="3" showCalcMbrs="0" useAutoFormatting="1" colGrandTotals="0" itemPrintTitles="1" createdVersion="3" indent="0" outline="1" outlineData="1" multipleFieldFilters="0" chartFormat="1">
  <location ref="V4:Y21" firstHeaderRow="1" firstDataRow="3" firstDataCol="1"/>
  <pivotFields count="25">
    <pivotField showAll="0"/>
    <pivotField showAll="0"/>
    <pivotField axis="axisCol" showAll="0">
      <items count="8">
        <item h="1" x="1"/>
        <item h="1" x="6"/>
        <item h="1" x="3"/>
        <item x="4"/>
        <item h="1" x="5"/>
        <item h="1" x="2"/>
        <item h="1" x="0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axis="axisRow" showAll="0">
      <items count="18">
        <item x="2"/>
        <item x="1"/>
        <item x="3"/>
        <item x="4"/>
        <item x="5"/>
        <item x="6"/>
        <item x="7"/>
        <item x="8"/>
        <item x="9"/>
        <item x="0"/>
        <item x="10"/>
        <item x="11"/>
        <item x="12"/>
        <item h="1" x="13"/>
        <item x="15"/>
        <item x="16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9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4"/>
    </i>
    <i>
      <x v="15"/>
    </i>
    <i>
      <x v="16"/>
    </i>
    <i t="grand">
      <x/>
    </i>
  </rowItems>
  <colFields count="2">
    <field x="2"/>
    <field x="-2"/>
  </colFields>
  <colItems count="3">
    <i>
      <x v="3"/>
      <x/>
    </i>
    <i r="1" i="1">
      <x v="1"/>
    </i>
    <i r="1" i="2">
      <x v="2"/>
    </i>
  </colItems>
  <dataFields count="3">
    <dataField name="Average of L-1" fld="22" subtotal="average" baseField="0" baseItem="0"/>
    <dataField name="Average of L-2" fld="23" subtotal="average" baseField="0" baseItem="0"/>
    <dataField name="Average of L-3" fld="24" subtotal="average" baseField="0" baseItem="0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showCalcMbrs="0" useAutoFormatting="1" itemPrintTitles="1" createdVersion="3" indent="0" outline="1" outlineData="1" multipleFieldFilters="0" chartFormat="1">
  <location ref="A4:H26" firstHeaderRow="1" firstDataRow="2" firstDataCol="1" rowPageCount="2" colPageCount="1"/>
  <pivotFields count="31">
    <pivotField showAll="0" defaultSubtotal="0"/>
    <pivotField showAll="0" defaultSubtotal="0"/>
    <pivotField showAll="0"/>
    <pivotField axis="axisPage" showAll="0" defaultSubtotal="0">
      <items count="3">
        <item x="2"/>
        <item x="1"/>
        <item x="0"/>
      </items>
    </pivotField>
    <pivotField axis="axisPage" showAll="0">
      <items count="18">
        <item x="7"/>
        <item m="1" x="12"/>
        <item x="0"/>
        <item x="1"/>
        <item x="3"/>
        <item x="4"/>
        <item x="2"/>
        <item x="5"/>
        <item x="6"/>
        <item m="1" x="13"/>
        <item m="1" x="11"/>
        <item m="1" x="9"/>
        <item m="1" x="10"/>
        <item m="1" x="15"/>
        <item m="1" x="14"/>
        <item m="1" x="16"/>
        <item x="8"/>
        <item t="default"/>
      </items>
    </pivotField>
    <pivotField axis="axisCol" showAll="0">
      <items count="14">
        <item x="1"/>
        <item x="10"/>
        <item x="3"/>
        <item x="9"/>
        <item x="11"/>
        <item x="7"/>
        <item h="1" x="0"/>
        <item h="1" x="5"/>
        <item h="1" x="2"/>
        <item h="1" x="6"/>
        <item h="1" x="8"/>
        <item h="1" x="4"/>
        <item h="1" m="1" x="12"/>
        <item t="default"/>
      </items>
    </pivotField>
    <pivotField showAll="0" defaultSubtotal="0"/>
    <pivotField showAll="0" defaultSubtotal="0"/>
    <pivotField showAll="0"/>
    <pivotField showAll="0"/>
    <pivotField showAll="0"/>
    <pivotField showAll="0"/>
    <pivotField axis="axisRow" showAll="0">
      <items count="25">
        <item x="22"/>
        <item x="21"/>
        <item x="17"/>
        <item x="18"/>
        <item x="20"/>
        <item x="19"/>
        <item x="16"/>
        <item x="15"/>
        <item x="11"/>
        <item x="0"/>
        <item x="12"/>
        <item x="6"/>
        <item x="7"/>
        <item h="1" x="23"/>
        <item x="2"/>
        <item x="9"/>
        <item x="4"/>
        <item x="1"/>
        <item x="5"/>
        <item x="8"/>
        <item x="3"/>
        <item x="10"/>
        <item x="13"/>
        <item h="1" x="14"/>
        <item t="default"/>
      </items>
    </pivotField>
    <pivotField showAll="0"/>
    <pivotField showAll="0"/>
    <pivotField dataField="1" showAll="0"/>
    <pivotField showAll="0"/>
    <pivotField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2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2">
    <pageField fld="3" item="1" hier="-1"/>
    <pageField fld="4" item="16" hier="-1"/>
  </pageFields>
  <dataFields count="1">
    <dataField name="Average of MREL length" fld="15" subtotal="average" baseField="0" baseItem="0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6" cacheId="6" applyNumberFormats="0" applyBorderFormats="0" applyFontFormats="0" applyPatternFormats="0" applyAlignmentFormats="0" applyWidthHeightFormats="1" dataCaption="Values" updatedVersion="5" minRefreshableVersion="3" showCalcMbrs="0" useAutoFormatting="1" itemPrintTitles="1" createdVersion="3" indent="0" outline="1" outlineData="1" multipleFieldFilters="0" chartFormat="1">
  <location ref="A55:H74" firstHeaderRow="1" firstDataRow="2" firstDataCol="1" rowPageCount="2" colPageCount="1"/>
  <pivotFields count="31">
    <pivotField showAll="0" defaultSubtotal="0"/>
    <pivotField showAll="0" defaultSubtotal="0"/>
    <pivotField showAll="0"/>
    <pivotField axis="axisPage" showAll="0" defaultSubtotal="0">
      <items count="3">
        <item x="2"/>
        <item x="1"/>
        <item x="0"/>
      </items>
    </pivotField>
    <pivotField axis="axisPage" showAll="0">
      <items count="12">
        <item x="7"/>
        <item m="1" x="9"/>
        <item x="0"/>
        <item x="1"/>
        <item x="3"/>
        <item x="4"/>
        <item x="2"/>
        <item x="5"/>
        <item x="6"/>
        <item m="1" x="10"/>
        <item x="8"/>
        <item t="default"/>
      </items>
    </pivotField>
    <pivotField axis="axisCol" showAll="0">
      <items count="17">
        <item x="1"/>
        <item h="1" m="1" x="12"/>
        <item h="1" m="1" x="13"/>
        <item x="10"/>
        <item x="3"/>
        <item x="9"/>
        <item x="11"/>
        <item x="7"/>
        <item h="1" x="0"/>
        <item h="1" x="5"/>
        <item h="1" x="2"/>
        <item h="1" x="6"/>
        <item h="1" x="8"/>
        <item h="1" x="4"/>
        <item h="1" m="1" x="15"/>
        <item h="1" m="1" x="14"/>
        <item t="default"/>
      </items>
    </pivotField>
    <pivotField showAll="0" defaultSubtotal="0"/>
    <pivotField showAll="0" defaultSubtotal="0"/>
    <pivotField showAll="0"/>
    <pivotField showAll="0"/>
    <pivotField showAll="0"/>
    <pivotField showAll="0"/>
    <pivotField axis="axisRow" showAll="0">
      <items count="25">
        <item x="22"/>
        <item x="21"/>
        <item x="17"/>
        <item x="18"/>
        <item x="20"/>
        <item x="19"/>
        <item x="16"/>
        <item x="15"/>
        <item x="11"/>
        <item x="0"/>
        <item x="12"/>
        <item x="6"/>
        <item x="7"/>
        <item h="1" x="23"/>
        <item x="9"/>
        <item x="2"/>
        <item x="4"/>
        <item x="5"/>
        <item x="1"/>
        <item x="8"/>
        <item x="3"/>
        <item x="10"/>
        <item x="13"/>
        <item h="1" x="14"/>
        <item t="default"/>
      </items>
    </pivotField>
    <pivotField showAll="0"/>
    <pivotField showAll="0"/>
    <pivotField dataField="1" showAll="0"/>
    <pivotField showAll="0"/>
    <pivotField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2"/>
  </rowFields>
  <rowItems count="18"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20"/>
    </i>
    <i>
      <x v="21"/>
    </i>
    <i t="grand">
      <x/>
    </i>
  </rowItems>
  <colFields count="1">
    <field x="5"/>
  </colFields>
  <colItems count="7">
    <i>
      <x/>
    </i>
    <i>
      <x v="3"/>
    </i>
    <i>
      <x v="4"/>
    </i>
    <i>
      <x v="5"/>
    </i>
    <i>
      <x v="6"/>
    </i>
    <i>
      <x v="7"/>
    </i>
    <i t="grand">
      <x/>
    </i>
  </colItems>
  <pageFields count="2">
    <pageField fld="3" item="0" hier="-1"/>
    <pageField fld="4" item="10" hier="-1"/>
  </pageFields>
  <dataFields count="1">
    <dataField name="Average of MREL length" fld="15" subtotal="average" baseField="0" baseItem="0"/>
  </dataField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showError="1" updatedVersion="3" minRefreshableVersion="3" showCalcMbrs="0" preserveFormatting="0" rowGrandTotals="0" colGrandTotals="0" itemPrintTitles="1" createdVersion="3" indent="0" outline="1" outlineData="1" multipleFieldFilters="0">
  <location ref="A6:E218" firstHeaderRow="1" firstDataRow="3" firstDataCol="1" rowPageCount="3" colPageCount="1"/>
  <pivotFields count="30">
    <pivotField showAll="0" defaultSubtotal="0"/>
    <pivotField axis="axisRow" showAll="0" defaultSubtotal="0">
      <items count="773">
        <item x="75"/>
        <item x="293"/>
        <item x="4"/>
        <item x="52"/>
        <item x="99"/>
        <item x="59"/>
        <item x="100"/>
        <item x="240"/>
        <item x="148"/>
        <item x="84"/>
        <item x="60"/>
        <item x="252"/>
        <item x="299"/>
        <item x="46"/>
        <item x="36"/>
        <item x="151"/>
        <item x="184"/>
        <item x="154"/>
        <item x="160"/>
        <item x="7"/>
        <item x="243"/>
        <item x="43"/>
        <item x="101"/>
        <item x="253"/>
        <item x="71"/>
        <item x="169"/>
        <item x="264"/>
        <item x="234"/>
        <item x="212"/>
        <item x="302"/>
        <item x="127"/>
        <item x="137"/>
        <item x="237"/>
        <item x="246"/>
        <item x="203"/>
        <item x="37"/>
        <item x="85"/>
        <item x="249"/>
        <item x="200"/>
        <item x="17"/>
        <item x="68"/>
        <item x="24"/>
        <item x="209"/>
        <item x="270"/>
        <item x="89"/>
        <item x="111"/>
        <item x="194"/>
        <item x="284"/>
        <item x="102"/>
        <item x="267"/>
        <item x="55"/>
        <item x="128"/>
        <item x="218"/>
        <item x="114"/>
        <item x="219"/>
        <item x="276"/>
        <item x="139"/>
        <item x="228"/>
        <item x="255"/>
        <item x="72"/>
        <item x="309"/>
        <item x="157"/>
        <item x="61"/>
        <item x="305"/>
        <item x="1"/>
        <item x="220"/>
        <item x="129"/>
        <item x="142"/>
        <item x="164"/>
        <item x="27"/>
        <item x="103"/>
        <item x="8"/>
        <item x="172"/>
        <item x="185"/>
        <item x="310"/>
        <item x="277"/>
        <item x="273"/>
        <item x="115"/>
        <item x="168"/>
        <item x="76"/>
        <item x="145"/>
        <item x="278"/>
        <item x="256"/>
        <item x="2"/>
        <item x="215"/>
        <item x="181"/>
        <item x="81"/>
        <item x="296"/>
        <item x="197"/>
        <item x="92"/>
        <item x="231"/>
        <item x="117"/>
        <item x="178"/>
        <item x="287"/>
        <item x="206"/>
        <item x="290"/>
        <item x="104"/>
        <item x="133"/>
        <item x="38"/>
        <item x="192"/>
        <item x="175"/>
        <item x="13"/>
        <item x="14"/>
        <item x="62"/>
        <item x="279"/>
        <item x="63"/>
        <item x="10"/>
        <item x="44"/>
        <item x="308"/>
        <item x="149"/>
        <item x="285"/>
        <item x="221"/>
        <item x="201"/>
        <item x="11"/>
        <item x="9"/>
        <item x="297"/>
        <item x="39"/>
        <item x="244"/>
        <item x="158"/>
        <item x="105"/>
        <item x="25"/>
        <item x="288"/>
        <item x="306"/>
        <item x="179"/>
        <item x="238"/>
        <item x="130"/>
        <item x="257"/>
        <item x="78"/>
        <item x="176"/>
        <item x="229"/>
        <item x="95"/>
        <item x="303"/>
        <item x="90"/>
        <item x="112"/>
        <item x="247"/>
        <item x="5"/>
        <item x="155"/>
        <item x="186"/>
        <item x="40"/>
        <item x="280"/>
        <item x="250"/>
        <item x="28"/>
        <item x="165"/>
        <item x="195"/>
        <item x="222"/>
        <item x="216"/>
        <item x="134"/>
        <item x="204"/>
        <item x="143"/>
        <item x="47"/>
        <item x="187"/>
        <item x="49"/>
        <item x="73"/>
        <item x="173"/>
        <item x="93"/>
        <item x="311"/>
        <item x="170"/>
        <item x="182"/>
        <item x="29"/>
        <item x="300"/>
        <item x="120"/>
        <item x="258"/>
        <item x="86"/>
        <item x="217"/>
        <item x="235"/>
        <item x="188"/>
        <item x="58"/>
        <item x="131"/>
        <item x="291"/>
        <item x="64"/>
        <item x="41"/>
        <item x="6"/>
        <item x="232"/>
        <item x="123"/>
        <item x="241"/>
        <item x="96"/>
        <item x="97"/>
        <item x="146"/>
        <item x="152"/>
        <item x="207"/>
        <item x="140"/>
        <item x="124"/>
        <item x="262"/>
        <item x="259"/>
        <item x="166"/>
        <item x="77"/>
        <item x="294"/>
        <item x="132"/>
        <item x="82"/>
        <item x="274"/>
        <item x="161"/>
        <item x="74"/>
        <item x="226"/>
        <item x="198"/>
        <item x="53"/>
        <item x="125"/>
        <item x="91"/>
        <item x="265"/>
        <item x="135"/>
        <item x="268"/>
        <item x="213"/>
        <item x="23"/>
        <item x="79"/>
        <item x="50"/>
        <item x="45"/>
        <item x="210"/>
        <item x="271"/>
        <item x="18"/>
        <item x="31"/>
        <item x="245"/>
        <item x="196"/>
        <item x="177"/>
        <item x="298"/>
        <item x="144"/>
        <item x="263"/>
        <item x="121"/>
        <item x="236"/>
        <item x="106"/>
        <item x="248"/>
        <item x="65"/>
        <item x="266"/>
        <item x="66"/>
        <item x="15"/>
        <item x="202"/>
        <item x="141"/>
        <item x="260"/>
        <item x="269"/>
        <item x="272"/>
        <item x="171"/>
        <item x="242"/>
        <item x="3"/>
        <item x="180"/>
        <item x="118"/>
        <item x="51"/>
        <item x="32"/>
        <item x="12"/>
        <item x="275"/>
        <item x="183"/>
        <item x="239"/>
        <item x="312"/>
        <item x="211"/>
        <item x="56"/>
        <item x="150"/>
        <item x="67"/>
        <item x="233"/>
        <item x="230"/>
        <item x="227"/>
        <item x="189"/>
        <item x="301"/>
        <item x="19"/>
        <item x="282"/>
        <item x="156"/>
        <item x="190"/>
        <item x="251"/>
        <item x="107"/>
        <item x="69"/>
        <item x="159"/>
        <item x="57"/>
        <item x="138"/>
        <item x="214"/>
        <item x="205"/>
        <item x="20"/>
        <item x="94"/>
        <item x="80"/>
        <item x="16"/>
        <item x="292"/>
        <item x="223"/>
        <item x="224"/>
        <item x="108"/>
        <item x="119"/>
        <item x="283"/>
        <item x="304"/>
        <item x="167"/>
        <item x="98"/>
        <item x="87"/>
        <item x="116"/>
        <item x="174"/>
        <item x="281"/>
        <item x="88"/>
        <item x="33"/>
        <item x="225"/>
        <item x="34"/>
        <item x="122"/>
        <item x="147"/>
        <item x="109"/>
        <item x="136"/>
        <item x="21"/>
        <item x="70"/>
        <item x="295"/>
        <item x="307"/>
        <item x="191"/>
        <item x="289"/>
        <item x="42"/>
        <item x="113"/>
        <item x="48"/>
        <item x="83"/>
        <item x="208"/>
        <item x="254"/>
        <item x="35"/>
        <item x="153"/>
        <item x="110"/>
        <item x="126"/>
        <item x="30"/>
        <item x="162"/>
        <item x="286"/>
        <item x="54"/>
        <item x="199"/>
        <item x="26"/>
        <item x="163"/>
        <item x="22"/>
        <item x="193"/>
        <item x="261"/>
        <item x="715"/>
        <item x="718"/>
        <item x="716"/>
        <item x="709"/>
        <item x="719"/>
        <item x="712"/>
        <item x="721"/>
        <item x="701"/>
        <item x="722"/>
        <item x="723"/>
        <item x="689"/>
        <item x="724"/>
        <item x="686"/>
        <item x="702"/>
        <item x="706"/>
        <item x="690"/>
        <item x="692"/>
        <item x="710"/>
        <item x="698"/>
        <item x="707"/>
        <item x="693"/>
        <item x="691"/>
        <item x="694"/>
        <item x="713"/>
        <item x="704"/>
        <item x="705"/>
        <item x="699"/>
        <item x="714"/>
        <item x="700"/>
        <item x="695"/>
        <item x="711"/>
        <item x="720"/>
        <item x="687"/>
        <item x="703"/>
        <item x="688"/>
        <item x="696"/>
        <item x="725"/>
        <item x="697"/>
        <item x="708"/>
        <item x="717"/>
        <item x="726"/>
        <item x="572"/>
        <item x="566"/>
        <item x="581"/>
        <item x="557"/>
        <item x="545"/>
        <item x="551"/>
        <item x="567"/>
        <item x="582"/>
        <item x="563"/>
        <item x="554"/>
        <item x="555"/>
        <item x="568"/>
        <item x="560"/>
        <item x="546"/>
        <item x="575"/>
        <item x="569"/>
        <item x="570"/>
        <item x="573"/>
        <item x="547"/>
        <item x="561"/>
        <item x="578"/>
        <item x="576"/>
        <item x="558"/>
        <item x="583"/>
        <item x="552"/>
        <item x="548"/>
        <item x="564"/>
        <item x="559"/>
        <item x="584"/>
        <item x="549"/>
        <item x="577"/>
        <item x="579"/>
        <item x="571"/>
        <item x="585"/>
        <item x="586"/>
        <item x="587"/>
        <item x="580"/>
        <item x="588"/>
        <item x="553"/>
        <item x="562"/>
        <item x="565"/>
        <item x="589"/>
        <item x="574"/>
        <item x="550"/>
        <item x="556"/>
        <item x="764"/>
        <item x="757"/>
        <item x="758"/>
        <item x="754"/>
        <item x="759"/>
        <item x="748"/>
        <item x="760"/>
        <item x="772"/>
        <item x="727"/>
        <item x="728"/>
        <item x="755"/>
        <item x="765"/>
        <item x="733"/>
        <item x="730"/>
        <item x="751"/>
        <item x="745"/>
        <item x="763"/>
        <item x="766"/>
        <item x="756"/>
        <item x="749"/>
        <item x="729"/>
        <item x="767"/>
        <item x="731"/>
        <item x="768"/>
        <item x="734"/>
        <item x="761"/>
        <item x="769"/>
        <item x="736"/>
        <item x="770"/>
        <item x="746"/>
        <item x="742"/>
        <item x="771"/>
        <item x="762"/>
        <item x="752"/>
        <item x="739"/>
        <item x="740"/>
        <item x="743"/>
        <item x="735"/>
        <item x="737"/>
        <item x="747"/>
        <item x="741"/>
        <item x="753"/>
        <item x="738"/>
        <item x="750"/>
        <item x="732"/>
        <item x="744"/>
        <item x="526"/>
        <item x="499"/>
        <item x="538"/>
        <item x="511"/>
        <item x="529"/>
        <item x="514"/>
        <item x="500"/>
        <item x="530"/>
        <item x="539"/>
        <item x="508"/>
        <item x="505"/>
        <item x="535"/>
        <item x="527"/>
        <item x="509"/>
        <item x="540"/>
        <item x="523"/>
        <item x="512"/>
        <item x="513"/>
        <item x="502"/>
        <item x="532"/>
        <item x="506"/>
        <item x="524"/>
        <item x="517"/>
        <item x="533"/>
        <item x="520"/>
        <item x="541"/>
        <item x="542"/>
        <item x="510"/>
        <item x="501"/>
        <item x="515"/>
        <item x="521"/>
        <item x="522"/>
        <item x="543"/>
        <item x="518"/>
        <item x="528"/>
        <item x="507"/>
        <item x="536"/>
        <item x="503"/>
        <item x="534"/>
        <item x="531"/>
        <item x="525"/>
        <item x="519"/>
        <item x="544"/>
        <item x="516"/>
        <item x="504"/>
        <item x="537"/>
        <item x="611"/>
        <item x="596"/>
        <item x="627"/>
        <item x="628"/>
        <item x="608"/>
        <item x="590"/>
        <item x="591"/>
        <item x="633"/>
        <item x="605"/>
        <item x="593"/>
        <item x="597"/>
        <item x="594"/>
        <item x="592"/>
        <item x="602"/>
        <item x="599"/>
        <item x="623"/>
        <item x="617"/>
        <item x="600"/>
        <item x="629"/>
        <item x="630"/>
        <item x="603"/>
        <item x="614"/>
        <item x="634"/>
        <item x="631"/>
        <item x="618"/>
        <item x="624"/>
        <item x="632"/>
        <item x="635"/>
        <item x="620"/>
        <item x="621"/>
        <item x="601"/>
        <item x="625"/>
        <item x="636"/>
        <item x="606"/>
        <item x="615"/>
        <item x="609"/>
        <item x="604"/>
        <item x="612"/>
        <item x="607"/>
        <item x="626"/>
        <item x="610"/>
        <item x="619"/>
        <item x="616"/>
        <item x="598"/>
        <item x="622"/>
        <item x="613"/>
        <item x="595"/>
        <item x="654"/>
        <item x="674"/>
        <item x="645"/>
        <item x="648"/>
        <item x="640"/>
        <item x="671"/>
        <item x="642"/>
        <item x="657"/>
        <item x="669"/>
        <item x="675"/>
        <item x="655"/>
        <item x="658"/>
        <item x="672"/>
        <item x="656"/>
        <item x="649"/>
        <item x="676"/>
        <item x="651"/>
        <item x="646"/>
        <item x="677"/>
        <item x="678"/>
        <item x="652"/>
        <item x="663"/>
        <item x="637"/>
        <item x="666"/>
        <item x="679"/>
        <item x="660"/>
        <item x="641"/>
        <item x="661"/>
        <item x="667"/>
        <item x="653"/>
        <item x="673"/>
        <item x="680"/>
        <item x="638"/>
        <item x="659"/>
        <item x="664"/>
        <item x="681"/>
        <item x="650"/>
        <item x="643"/>
        <item x="682"/>
        <item x="683"/>
        <item x="662"/>
        <item x="684"/>
        <item x="670"/>
        <item x="639"/>
        <item x="644"/>
        <item x="647"/>
        <item x="685"/>
        <item x="668"/>
        <item x="665"/>
        <item x="462"/>
        <item x="463"/>
        <item x="464"/>
        <item x="465"/>
        <item x="466"/>
        <item x="441"/>
        <item x="444"/>
        <item x="445"/>
        <item x="459"/>
        <item x="446"/>
        <item x="453"/>
        <item x="442"/>
        <item x="460"/>
        <item x="447"/>
        <item x="467"/>
        <item x="456"/>
        <item x="461"/>
        <item x="457"/>
        <item x="448"/>
        <item x="443"/>
        <item x="454"/>
        <item x="449"/>
        <item x="450"/>
        <item x="451"/>
        <item x="458"/>
        <item x="455"/>
        <item x="452"/>
        <item x="364"/>
        <item x="369"/>
        <item x="365"/>
        <item x="366"/>
        <item x="370"/>
        <item x="367"/>
        <item x="371"/>
        <item x="358"/>
        <item x="359"/>
        <item x="372"/>
        <item x="361"/>
        <item x="373"/>
        <item x="352"/>
        <item x="353"/>
        <item x="349"/>
        <item x="368"/>
        <item x="362"/>
        <item x="343"/>
        <item x="346"/>
        <item x="354"/>
        <item x="347"/>
        <item x="344"/>
        <item x="348"/>
        <item x="350"/>
        <item x="355"/>
        <item x="351"/>
        <item x="345"/>
        <item x="356"/>
        <item x="360"/>
        <item x="363"/>
        <item x="357"/>
        <item x="468"/>
        <item x="494"/>
        <item x="477"/>
        <item x="469"/>
        <item x="471"/>
        <item x="480"/>
        <item x="489"/>
        <item x="490"/>
        <item x="491"/>
        <item x="495"/>
        <item x="470"/>
        <item x="474"/>
        <item x="492"/>
        <item x="496"/>
        <item x="497"/>
        <item x="483"/>
        <item x="493"/>
        <item x="486"/>
        <item x="487"/>
        <item x="475"/>
        <item x="481"/>
        <item x="476"/>
        <item x="484"/>
        <item x="472"/>
        <item x="478"/>
        <item x="488"/>
        <item x="482"/>
        <item x="473"/>
        <item x="498"/>
        <item x="485"/>
        <item x="479"/>
        <item x="334"/>
        <item x="335"/>
        <item x="336"/>
        <item x="337"/>
        <item x="342"/>
        <item x="338"/>
        <item x="328"/>
        <item x="339"/>
        <item x="325"/>
        <item x="326"/>
        <item x="316"/>
        <item x="329"/>
        <item x="327"/>
        <item x="322"/>
        <item x="323"/>
        <item x="324"/>
        <item x="319"/>
        <item x="320"/>
        <item x="321"/>
        <item x="313"/>
        <item x="317"/>
        <item x="318"/>
        <item x="314"/>
        <item x="315"/>
        <item x="331"/>
        <item x="332"/>
        <item x="330"/>
        <item x="333"/>
        <item x="340"/>
        <item x="341"/>
        <item x="389"/>
        <item x="392"/>
        <item x="395"/>
        <item x="396"/>
        <item x="374"/>
        <item x="383"/>
        <item x="390"/>
        <item x="375"/>
        <item x="380"/>
        <item x="391"/>
        <item x="393"/>
        <item x="376"/>
        <item x="381"/>
        <item x="384"/>
        <item x="377"/>
        <item x="378"/>
        <item x="385"/>
        <item x="382"/>
        <item x="394"/>
        <item x="379"/>
        <item x="397"/>
        <item x="398"/>
        <item x="399"/>
        <item x="400"/>
        <item x="401"/>
        <item x="402"/>
        <item x="403"/>
        <item x="404"/>
        <item x="386"/>
        <item x="387"/>
        <item x="388"/>
        <item x="429"/>
        <item x="430"/>
        <item x="431"/>
        <item x="432"/>
        <item x="433"/>
        <item x="434"/>
        <item x="435"/>
        <item x="436"/>
        <item x="437"/>
        <item x="438"/>
        <item x="417"/>
        <item x="426"/>
        <item x="420"/>
        <item x="423"/>
        <item x="424"/>
        <item x="414"/>
        <item x="411"/>
        <item x="421"/>
        <item x="439"/>
        <item x="425"/>
        <item x="418"/>
        <item x="412"/>
        <item x="419"/>
        <item x="405"/>
        <item x="408"/>
        <item x="409"/>
        <item x="413"/>
        <item x="406"/>
        <item x="407"/>
        <item x="440"/>
        <item x="415"/>
        <item x="427"/>
        <item x="422"/>
        <item x="416"/>
        <item x="428"/>
        <item x="410"/>
        <item x="0"/>
      </items>
    </pivotField>
    <pivotField showAll="0"/>
    <pivotField axis="axisPage" showAll="0" defaultSubtotal="0">
      <items count="3">
        <item x="2"/>
        <item x="1"/>
        <item x="0"/>
      </items>
    </pivotField>
    <pivotField axis="axisPage" showAll="0">
      <items count="10">
        <item x="7"/>
        <item x="8"/>
        <item x="0"/>
        <item x="1"/>
        <item x="3"/>
        <item x="4"/>
        <item x="2"/>
        <item x="5"/>
        <item x="6"/>
        <item t="default"/>
      </items>
    </pivotField>
    <pivotField axis="axisPage" multipleItemSelectionAllowed="1" showAll="0">
      <items count="13">
        <item h="1" x="1"/>
        <item h="1" x="10"/>
        <item h="1" x="3"/>
        <item h="1" x="9"/>
        <item x="11"/>
        <item h="1" x="7"/>
        <item h="1" x="0"/>
        <item h="1" x="5"/>
        <item h="1" x="2"/>
        <item h="1" x="6"/>
        <item h="1" x="8"/>
        <item h="1" x="4"/>
        <item t="default"/>
      </items>
    </pivotField>
    <pivotField showAll="0" defaultSubtotal="0"/>
    <pivotField showAll="0" defaultSubtotal="0"/>
    <pivotField showAll="0" defaultSubtotal="0"/>
    <pivotField showAll="0"/>
    <pivotField axis="axisRow" showAll="0">
      <items count="8">
        <item x="1"/>
        <item x="2"/>
        <item x="3"/>
        <item x="4"/>
        <item x="5"/>
        <item x="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 defaultSubtotal="0"/>
    <pivotField showAll="0"/>
    <pivotField dataField="1" showAll="0"/>
    <pivotField dataField="1" showAll="0"/>
    <pivotField showAll="0" defaultSubtotal="0"/>
    <pivotField showAll="0" defaultSubtotal="0"/>
    <pivotField showAll="0" defaultSubtotal="0"/>
    <pivotField axis="axisCol" showAll="0" defaultSubtotal="0">
      <items count="3">
        <item x="2"/>
        <item x="1"/>
        <item x="0"/>
      </items>
    </pivotField>
  </pivotFields>
  <rowFields count="2">
    <field x="1"/>
    <field x="10"/>
  </rowFields>
  <rowItems count="210">
    <i>
      <x v="312"/>
    </i>
    <i r="1">
      <x/>
    </i>
    <i r="1">
      <x v="1"/>
    </i>
    <i r="1">
      <x v="2"/>
    </i>
    <i r="1">
      <x v="3"/>
    </i>
    <i>
      <x v="313"/>
    </i>
    <i r="1">
      <x/>
    </i>
    <i r="1">
      <x v="1"/>
    </i>
    <i r="1">
      <x v="2"/>
    </i>
    <i r="1">
      <x v="3"/>
    </i>
    <i>
      <x v="314"/>
    </i>
    <i r="1">
      <x/>
    </i>
    <i r="1">
      <x v="1"/>
    </i>
    <i r="1">
      <x v="2"/>
    </i>
    <i r="1">
      <x v="3"/>
    </i>
    <i>
      <x v="315"/>
    </i>
    <i r="1">
      <x/>
    </i>
    <i r="1">
      <x v="1"/>
    </i>
    <i r="1">
      <x v="2"/>
    </i>
    <i r="1">
      <x v="3"/>
    </i>
    <i>
      <x v="316"/>
    </i>
    <i r="1">
      <x/>
    </i>
    <i r="1">
      <x v="1"/>
    </i>
    <i r="1">
      <x v="2"/>
    </i>
    <i r="1">
      <x v="3"/>
    </i>
    <i>
      <x v="317"/>
    </i>
    <i r="1">
      <x/>
    </i>
    <i r="1">
      <x v="1"/>
    </i>
    <i r="1">
      <x v="2"/>
    </i>
    <i r="1">
      <x v="3"/>
    </i>
    <i>
      <x v="318"/>
    </i>
    <i r="1">
      <x/>
    </i>
    <i r="1">
      <x v="1"/>
    </i>
    <i r="1">
      <x v="2"/>
    </i>
    <i r="1">
      <x v="3"/>
    </i>
    <i>
      <x v="319"/>
    </i>
    <i r="1">
      <x/>
    </i>
    <i r="1">
      <x v="1"/>
    </i>
    <i r="1">
      <x v="2"/>
    </i>
    <i r="1">
      <x v="3"/>
    </i>
    <i>
      <x v="320"/>
    </i>
    <i r="1">
      <x/>
    </i>
    <i r="1">
      <x v="1"/>
    </i>
    <i r="1">
      <x v="2"/>
    </i>
    <i r="1">
      <x v="3"/>
    </i>
    <i>
      <x v="321"/>
    </i>
    <i r="1">
      <x/>
    </i>
    <i r="1">
      <x v="1"/>
    </i>
    <i r="1">
      <x v="2"/>
    </i>
    <i r="1">
      <x v="3"/>
    </i>
    <i>
      <x v="322"/>
    </i>
    <i r="1">
      <x/>
    </i>
    <i r="1">
      <x v="1"/>
    </i>
    <i r="1">
      <x v="2"/>
    </i>
    <i r="1">
      <x v="3"/>
    </i>
    <i r="1">
      <x v="4"/>
    </i>
    <i r="1">
      <x v="5"/>
    </i>
    <i>
      <x v="323"/>
    </i>
    <i r="1">
      <x/>
    </i>
    <i r="1">
      <x v="1"/>
    </i>
    <i r="1">
      <x v="2"/>
    </i>
    <i r="1">
      <x v="3"/>
    </i>
    <i>
      <x v="324"/>
    </i>
    <i r="1">
      <x/>
    </i>
    <i r="1">
      <x v="1"/>
    </i>
    <i r="1">
      <x v="2"/>
    </i>
    <i r="1">
      <x v="3"/>
    </i>
    <i>
      <x v="325"/>
    </i>
    <i r="1">
      <x/>
    </i>
    <i r="1">
      <x v="1"/>
    </i>
    <i r="1">
      <x v="2"/>
    </i>
    <i r="1">
      <x v="3"/>
    </i>
    <i>
      <x v="326"/>
    </i>
    <i r="1">
      <x/>
    </i>
    <i r="1">
      <x v="1"/>
    </i>
    <i r="1">
      <x v="2"/>
    </i>
    <i r="1">
      <x v="3"/>
    </i>
    <i>
      <x v="327"/>
    </i>
    <i r="1">
      <x/>
    </i>
    <i r="1">
      <x v="1"/>
    </i>
    <i r="1">
      <x v="2"/>
    </i>
    <i r="1">
      <x v="3"/>
    </i>
    <i>
      <x v="328"/>
    </i>
    <i r="1">
      <x/>
    </i>
    <i r="1">
      <x v="1"/>
    </i>
    <i r="1">
      <x v="2"/>
    </i>
    <i r="1">
      <x v="3"/>
    </i>
    <i>
      <x v="329"/>
    </i>
    <i r="1">
      <x/>
    </i>
    <i r="1">
      <x v="1"/>
    </i>
    <i r="1">
      <x v="2"/>
    </i>
    <i r="1">
      <x v="3"/>
    </i>
    <i>
      <x v="330"/>
    </i>
    <i r="1">
      <x/>
    </i>
    <i r="1">
      <x v="1"/>
    </i>
    <i r="1">
      <x v="2"/>
    </i>
    <i r="1">
      <x v="3"/>
    </i>
    <i>
      <x v="331"/>
    </i>
    <i r="1">
      <x/>
    </i>
    <i r="1">
      <x v="1"/>
    </i>
    <i r="1">
      <x v="2"/>
    </i>
    <i r="1">
      <x v="3"/>
    </i>
    <i>
      <x v="332"/>
    </i>
    <i r="1">
      <x/>
    </i>
    <i r="1">
      <x v="1"/>
    </i>
    <i r="1">
      <x v="2"/>
    </i>
    <i r="1">
      <x v="3"/>
    </i>
    <i>
      <x v="333"/>
    </i>
    <i r="1">
      <x/>
    </i>
    <i r="1">
      <x v="1"/>
    </i>
    <i r="1">
      <x v="2"/>
    </i>
    <i r="1">
      <x v="3"/>
    </i>
    <i>
      <x v="334"/>
    </i>
    <i r="1">
      <x/>
    </i>
    <i r="1">
      <x v="1"/>
    </i>
    <i r="1">
      <x v="2"/>
    </i>
    <i r="1">
      <x v="3"/>
    </i>
    <i>
      <x v="335"/>
    </i>
    <i r="1">
      <x/>
    </i>
    <i r="1">
      <x v="1"/>
    </i>
    <i r="1">
      <x v="2"/>
    </i>
    <i r="1">
      <x v="3"/>
    </i>
    <i r="1">
      <x v="4"/>
    </i>
    <i>
      <x v="336"/>
    </i>
    <i r="1">
      <x/>
    </i>
    <i r="1">
      <x v="1"/>
    </i>
    <i r="1">
      <x v="2"/>
    </i>
    <i r="1">
      <x v="3"/>
    </i>
    <i>
      <x v="337"/>
    </i>
    <i r="1">
      <x/>
    </i>
    <i r="1">
      <x v="1"/>
    </i>
    <i r="1">
      <x v="2"/>
    </i>
    <i r="1">
      <x v="3"/>
    </i>
    <i>
      <x v="338"/>
    </i>
    <i r="1">
      <x/>
    </i>
    <i r="1">
      <x v="1"/>
    </i>
    <i r="1">
      <x v="2"/>
    </i>
    <i r="1">
      <x v="3"/>
    </i>
    <i>
      <x v="339"/>
    </i>
    <i r="1">
      <x/>
    </i>
    <i r="1">
      <x v="1"/>
    </i>
    <i r="1">
      <x v="2"/>
    </i>
    <i r="1">
      <x v="3"/>
    </i>
    <i>
      <x v="340"/>
    </i>
    <i r="1">
      <x/>
    </i>
    <i r="1">
      <x v="1"/>
    </i>
    <i r="1">
      <x v="2"/>
    </i>
    <i r="1">
      <x v="3"/>
    </i>
    <i>
      <x v="341"/>
    </i>
    <i r="1">
      <x/>
    </i>
    <i r="1">
      <x v="1"/>
    </i>
    <i r="1">
      <x v="2"/>
    </i>
    <i r="1">
      <x v="3"/>
    </i>
    <i>
      <x v="342"/>
    </i>
    <i r="1">
      <x/>
    </i>
    <i r="1">
      <x v="1"/>
    </i>
    <i r="1">
      <x v="2"/>
    </i>
    <i r="1">
      <x v="3"/>
    </i>
    <i>
      <x v="343"/>
    </i>
    <i r="1">
      <x/>
    </i>
    <i r="1">
      <x v="1"/>
    </i>
    <i r="1">
      <x v="2"/>
    </i>
    <i r="1">
      <x v="3"/>
    </i>
    <i>
      <x v="344"/>
    </i>
    <i r="1">
      <x/>
    </i>
    <i r="1">
      <x v="1"/>
    </i>
    <i r="1">
      <x v="2"/>
    </i>
    <i r="1">
      <x v="3"/>
    </i>
    <i>
      <x v="345"/>
    </i>
    <i r="1">
      <x/>
    </i>
    <i r="1">
      <x v="1"/>
    </i>
    <i r="1">
      <x v="2"/>
    </i>
    <i r="1">
      <x v="3"/>
    </i>
    <i r="1">
      <x v="4"/>
    </i>
    <i r="1">
      <x v="5"/>
    </i>
    <i>
      <x v="346"/>
    </i>
    <i r="1">
      <x/>
    </i>
    <i r="1">
      <x v="1"/>
    </i>
    <i r="1">
      <x v="2"/>
    </i>
    <i r="1">
      <x v="3"/>
    </i>
    <i>
      <x v="347"/>
    </i>
    <i r="1">
      <x/>
    </i>
    <i r="1">
      <x v="1"/>
    </i>
    <i r="1">
      <x v="2"/>
    </i>
    <i r="1">
      <x v="3"/>
    </i>
    <i>
      <x v="348"/>
    </i>
    <i r="1">
      <x/>
    </i>
    <i r="1">
      <x v="1"/>
    </i>
    <i r="1">
      <x v="2"/>
    </i>
    <i r="1">
      <x v="3"/>
    </i>
    <i>
      <x v="349"/>
    </i>
    <i r="1">
      <x/>
    </i>
    <i r="1">
      <x v="1"/>
    </i>
    <i r="1">
      <x v="2"/>
    </i>
    <i r="1">
      <x v="3"/>
    </i>
    <i>
      <x v="350"/>
    </i>
    <i r="1">
      <x/>
    </i>
    <i r="1">
      <x v="1"/>
    </i>
    <i r="1">
      <x v="2"/>
    </i>
    <i r="1">
      <x v="3"/>
    </i>
    <i>
      <x v="351"/>
    </i>
    <i r="1">
      <x/>
    </i>
    <i r="1">
      <x v="1"/>
    </i>
    <i r="1">
      <x v="2"/>
    </i>
    <i r="1">
      <x v="3"/>
    </i>
    <i>
      <x v="352"/>
    </i>
    <i r="1">
      <x/>
    </i>
    <i r="1">
      <x v="1"/>
    </i>
    <i r="1">
      <x v="2"/>
    </i>
    <i r="1">
      <x v="3"/>
    </i>
  </rowItems>
  <colFields count="2">
    <field x="29"/>
    <field x="-2"/>
  </colFields>
  <colItems count="4">
    <i>
      <x/>
      <x/>
    </i>
    <i r="1" i="1">
      <x v="1"/>
    </i>
    <i>
      <x v="1"/>
      <x/>
    </i>
    <i r="1" i="1">
      <x v="1"/>
    </i>
  </colItems>
  <pageFields count="3">
    <pageField fld="5" hier="-1"/>
    <pageField fld="3" item="0" hier="-1"/>
    <pageField fld="4" item="1" hier="-1"/>
  </pageFields>
  <dataFields count="2">
    <dataField name="Average of HS" fld="24" subtotal="average" baseField="0" baseItem="0"/>
    <dataField name="Average of Primordia number" fld="25" subtotal="average" baseField="0" baseItem="0"/>
  </dataField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errorCaption="err" showError="1" updatedVersion="5" minRefreshableVersion="3" showCalcMbrs="0" useAutoFormatting="1" rowGrandTotals="0" colGrandTotals="0" itemPrintTitles="1" createdVersion="3" indent="0" compact="0" compactData="0" gridDropZones="1" multipleFieldFilters="0" chartFormat="1">
  <location ref="A3:H6" firstHeaderRow="1" firstDataRow="2" firstDataCol="2" rowPageCount="1" colPageCount="1"/>
  <pivotFields count="31">
    <pivotField compact="0" outline="0" showAll="0"/>
    <pivotField compact="0" outline="0" showAll="0"/>
    <pivotField compact="0" outline="0" showAll="0"/>
    <pivotField axis="axisRow" compact="0" outline="0" showAll="0">
      <items count="4">
        <item x="2"/>
        <item x="1"/>
        <item h="1" x="0"/>
        <item t="default"/>
      </items>
    </pivotField>
    <pivotField axis="axisRow" compact="0" outline="0" showAll="0" defaultSubtotal="0">
      <items count="11">
        <item h="1" x="1"/>
        <item h="1" x="2"/>
        <item h="1" x="3"/>
        <item h="1" x="4"/>
        <item h="1" x="5"/>
        <item h="1" x="6"/>
        <item x="7"/>
        <item m="1" x="9"/>
        <item h="1" m="1" x="10"/>
        <item h="1" x="0"/>
        <item h="1" x="8"/>
      </items>
    </pivotField>
    <pivotField axis="axisCol" compact="0" outline="0" showAll="0">
      <items count="17">
        <item x="11"/>
        <item m="1" x="12"/>
        <item x="7"/>
        <item x="1"/>
        <item x="2"/>
        <item m="1" x="15"/>
        <item x="4"/>
        <item m="1" x="13"/>
        <item x="9"/>
        <item x="5"/>
        <item x="6"/>
        <item x="8"/>
        <item m="1" x="14"/>
        <item x="0"/>
        <item x="3"/>
        <item x="10"/>
        <item t="default"/>
      </items>
    </pivotField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4">
        <item x="2"/>
        <item x="1"/>
        <item x="0"/>
        <item t="default"/>
      </items>
    </pivotField>
    <pivotField compact="0" outline="0" showAll="0"/>
  </pivotFields>
  <rowFields count="2">
    <field x="4"/>
    <field x="3"/>
  </rowFields>
  <rowItems count="2">
    <i>
      <x v="6"/>
      <x/>
    </i>
    <i r="1">
      <x v="1"/>
    </i>
  </rowItems>
  <colFields count="1">
    <field x="5"/>
  </colFields>
  <colItems count="6">
    <i>
      <x/>
    </i>
    <i>
      <x v="2"/>
    </i>
    <i>
      <x v="3"/>
    </i>
    <i>
      <x v="8"/>
    </i>
    <i>
      <x v="14"/>
    </i>
    <i>
      <x v="15"/>
    </i>
  </colItems>
  <pageFields count="1">
    <pageField fld="29" item="1" hier="-1"/>
  </pageFields>
  <dataFields count="1">
    <dataField name="Average of Liguales" fld="12" subtotal="average" baseField="0" baseItem="0" numFmtId="164"/>
  </dataFields>
  <formats count="1">
    <format dxfId="5">
      <pivotArea outline="0" collapsedLevelsAreSubtotals="1" fieldPosition="0"/>
    </format>
  </format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PivotTable1" cacheId="18" applyNumberFormats="0" applyBorderFormats="0" applyFontFormats="0" applyPatternFormats="0" applyAlignmentFormats="0" applyWidthHeightFormats="1" dataCaption="Values" updatedVersion="5" minRefreshableVersion="3" showCalcMbrs="0" useAutoFormatting="1" rowGrandTotals="0" colGrandTotals="0" itemPrintTitles="1" createdVersion="3" indent="0" compact="0" compactData="0" gridDropZones="1" multipleFieldFilters="0" chartFormat="1">
  <location ref="A9:I24" firstHeaderRow="1" firstDataRow="2" firstDataCol="3" rowPageCount="1" colPageCount="1"/>
  <pivotFields count="31">
    <pivotField compact="0" outline="0" showAll="0"/>
    <pivotField compact="0" outline="0" showAll="0"/>
    <pivotField compact="0" outline="0" showAll="0"/>
    <pivotField axis="axisRow" compact="0" outline="0" showAll="0" defaultSubtotal="0">
      <items count="3">
        <item x="2"/>
        <item x="1"/>
        <item x="0"/>
      </items>
    </pivotField>
    <pivotField axis="axisRow" compact="0" outline="0" showAll="0" defaultSubtotal="0">
      <items count="10">
        <item h="1" x="1"/>
        <item h="1" x="2"/>
        <item h="1" x="3"/>
        <item h="1" x="4"/>
        <item h="1" x="5"/>
        <item h="1" x="6"/>
        <item x="7"/>
        <item m="1" x="9"/>
        <item h="1" x="0"/>
        <item h="1" x="8"/>
      </items>
    </pivotField>
    <pivotField axis="axisCol" compact="0" outline="0" showAll="0" defaultSubtotal="0">
      <items count="14">
        <item x="1"/>
        <item x="2"/>
        <item m="1" x="12"/>
        <item m="1" x="13"/>
        <item x="4"/>
        <item x="9"/>
        <item x="5"/>
        <item x="6"/>
        <item x="11"/>
        <item x="7"/>
        <item x="8"/>
        <item x="0"/>
        <item x="3"/>
        <item x="10"/>
      </items>
    </pivotField>
    <pivotField axis="axisRow" compact="0" outline="0" showAll="0">
      <items count="58">
        <item x="15"/>
        <item x="16"/>
        <item x="17"/>
        <item x="18"/>
        <item x="19"/>
        <item x="20"/>
        <item x="21"/>
        <item x="22"/>
        <item x="23"/>
        <item x="24"/>
        <item x="25"/>
        <item x="11"/>
        <item x="1"/>
        <item x="2"/>
        <item x="12"/>
        <item x="13"/>
        <item x="9"/>
        <item x="14"/>
        <item x="3"/>
        <item x="4"/>
        <item x="5"/>
        <item x="6"/>
        <item x="10"/>
        <item x="7"/>
        <item x="8"/>
        <item x="44"/>
        <item x="45"/>
        <item x="46"/>
        <item x="47"/>
        <item x="48"/>
        <item x="49"/>
        <item x="50"/>
        <item x="26"/>
        <item x="51"/>
        <item x="27"/>
        <item x="28"/>
        <item x="52"/>
        <item x="53"/>
        <item x="29"/>
        <item x="54"/>
        <item x="30"/>
        <item x="31"/>
        <item x="55"/>
        <item x="32"/>
        <item x="37"/>
        <item x="33"/>
        <item x="34"/>
        <item x="35"/>
        <item x="36"/>
        <item x="38"/>
        <item x="0"/>
        <item x="39"/>
        <item x="40"/>
        <item x="41"/>
        <item x="42"/>
        <item x="43"/>
        <item m="1" x="56"/>
        <item t="default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4">
        <item x="2"/>
        <item x="1"/>
        <item x="0"/>
        <item t="default"/>
      </items>
    </pivotField>
    <pivotField compact="0" outline="0" showAll="0"/>
  </pivotFields>
  <rowFields count="3">
    <field x="4"/>
    <field x="3"/>
    <field x="6"/>
  </rowFields>
  <rowItems count="14">
    <i>
      <x v="6"/>
      <x/>
      <x v="32"/>
    </i>
    <i r="2">
      <x v="34"/>
    </i>
    <i r="2">
      <x v="35"/>
    </i>
    <i r="2">
      <x v="38"/>
    </i>
    <i r="2">
      <x v="40"/>
    </i>
    <i r="2">
      <x v="41"/>
    </i>
    <i r="2">
      <x v="43"/>
    </i>
    <i r="2">
      <x v="44"/>
    </i>
    <i r="2">
      <x v="49"/>
    </i>
    <i r="1">
      <x v="1"/>
      <x v="11"/>
    </i>
    <i r="2">
      <x v="14"/>
    </i>
    <i r="2">
      <x v="15"/>
    </i>
    <i r="2">
      <x v="16"/>
    </i>
    <i r="2">
      <x v="17"/>
    </i>
  </rowItems>
  <colFields count="1">
    <field x="5"/>
  </colFields>
  <colItems count="6">
    <i>
      <x/>
    </i>
    <i>
      <x v="5"/>
    </i>
    <i>
      <x v="8"/>
    </i>
    <i>
      <x v="9"/>
    </i>
    <i>
      <x v="12"/>
    </i>
    <i>
      <x v="13"/>
    </i>
  </colItems>
  <pageFields count="1">
    <pageField fld="29" item="0" hier="-1"/>
  </pageFields>
  <dataFields count="1">
    <dataField name="Average of HS" fld="24" subtotal="average" baseField="0" baseItem="0"/>
  </dataFields>
  <formats count="2">
    <format dxfId="3">
      <pivotArea outline="0" collapsedLevelsAreSubtotals="1" fieldPosition="0">
        <references count="4"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9"/>
          </reference>
        </references>
      </pivotArea>
    </format>
    <format dxfId="2">
      <pivotArea outline="0" collapsedLevelsAreSubtotals="1" fieldPosition="0">
        <references count="4"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6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11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errorCaption="err" showError="1" updatedVersion="5" minRefreshableVersion="3" showCalcMbrs="0" useAutoFormatting="1" rowGrandTotals="0" colGrandTotals="0" itemPrintTitles="1" createdVersion="3" indent="0" compact="0" compactData="0" gridDropZones="1" multipleFieldFilters="0" chartFormat="1">
  <location ref="J3:Q6" firstHeaderRow="1" firstDataRow="2" firstDataCol="2" rowPageCount="1" colPageCount="1"/>
  <pivotFields count="31">
    <pivotField compact="0" outline="0" showAll="0"/>
    <pivotField compact="0" outline="0" showAll="0"/>
    <pivotField compact="0" outline="0" showAll="0"/>
    <pivotField axis="axisRow" compact="0" outline="0" showAll="0">
      <items count="4">
        <item x="2"/>
        <item x="1"/>
        <item h="1" x="0"/>
        <item t="default"/>
      </items>
    </pivotField>
    <pivotField axis="axisRow" compact="0" outline="0" showAll="0" defaultSubtotal="0">
      <items count="11">
        <item h="1" x="1"/>
        <item h="1" x="2"/>
        <item h="1" x="3"/>
        <item h="1" x="4"/>
        <item h="1" x="5"/>
        <item h="1" x="6"/>
        <item x="7"/>
        <item m="1" x="9"/>
        <item h="1" m="1" x="10"/>
        <item h="1" x="0"/>
        <item h="1" x="8"/>
      </items>
    </pivotField>
    <pivotField axis="axisCol" compact="0" outline="0" showAll="0">
      <items count="17">
        <item x="1"/>
        <item m="1" x="12"/>
        <item m="1" x="13"/>
        <item x="9"/>
        <item x="2"/>
        <item m="1" x="15"/>
        <item x="4"/>
        <item x="11"/>
        <item x="5"/>
        <item x="6"/>
        <item x="8"/>
        <item m="1" x="14"/>
        <item x="0"/>
        <item x="7"/>
        <item x="3"/>
        <item x="10"/>
        <item t="default"/>
      </items>
    </pivotField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4">
        <item x="2"/>
        <item x="1"/>
        <item x="0"/>
        <item t="default"/>
      </items>
    </pivotField>
    <pivotField compact="0" outline="0" showAll="0"/>
  </pivotFields>
  <rowFields count="2">
    <field x="4"/>
    <field x="3"/>
  </rowFields>
  <rowItems count="2">
    <i>
      <x v="6"/>
      <x/>
    </i>
    <i r="1">
      <x v="1"/>
    </i>
  </rowItems>
  <colFields count="1">
    <field x="5"/>
  </colFields>
  <colItems count="6">
    <i>
      <x/>
    </i>
    <i>
      <x v="3"/>
    </i>
    <i>
      <x v="7"/>
    </i>
    <i>
      <x v="13"/>
    </i>
    <i>
      <x v="14"/>
    </i>
    <i>
      <x v="15"/>
    </i>
  </colItems>
  <pageFields count="1">
    <pageField fld="29" item="1" hier="-1"/>
  </pageFields>
  <dataFields count="1">
    <dataField name="Average of Liguales" fld="12" subtotal="average" baseField="0" baseItem="0" numFmtId="164"/>
  </dataFields>
  <formats count="1">
    <format dxfId="4">
      <pivotArea outline="0" collapsedLevelsAreSubtotals="1" fieldPosition="0"/>
    </format>
  </format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2.xml><?xml version="1.0" encoding="utf-8"?>
<pivotTableDefinition xmlns="http://schemas.openxmlformats.org/spreadsheetml/2006/main" name="PivotTable3" cacheId="18" applyNumberFormats="0" applyBorderFormats="0" applyFontFormats="0" applyPatternFormats="0" applyAlignmentFormats="0" applyWidthHeightFormats="1" dataCaption="Values" updatedVersion="5" minRefreshableVersion="3" showCalcMbrs="0" useAutoFormatting="1" rowGrandTotals="0" itemPrintTitles="1" createdVersion="3" indent="0" outline="1" outlineData="1" multipleFieldFilters="0">
  <location ref="A4:C86" firstHeaderRow="1" firstDataRow="2" firstDataCol="1" rowPageCount="1" colPageCount="1"/>
  <pivotFields count="31"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Row" showAll="0" defaultSubtotal="0">
      <items count="10">
        <item x="1"/>
        <item x="2"/>
        <item x="3"/>
        <item x="4"/>
        <item x="5"/>
        <item x="6"/>
        <item x="7"/>
        <item m="1" x="9"/>
        <item x="0"/>
        <item x="8"/>
      </items>
    </pivotField>
    <pivotField axis="axisRow" multipleItemSelectionAllowed="1" showAll="0">
      <items count="15">
        <item x="1"/>
        <item x="2"/>
        <item m="1" x="12"/>
        <item m="1" x="13"/>
        <item x="4"/>
        <item x="9"/>
        <item x="5"/>
        <item x="6"/>
        <item x="11"/>
        <item x="7"/>
        <item x="8"/>
        <item x="0"/>
        <item x="3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2"/>
        <item x="1"/>
        <item x="0"/>
        <item t="default"/>
      </items>
    </pivotField>
    <pivotField showAll="0"/>
  </pivotFields>
  <rowFields count="3">
    <field x="0"/>
    <field x="4"/>
    <field x="5"/>
  </rowFields>
  <rowItems count="81">
    <i>
      <x/>
    </i>
    <i r="1">
      <x/>
    </i>
    <i r="2">
      <x/>
    </i>
    <i r="2">
      <x v="1"/>
    </i>
    <i r="2">
      <x v="4"/>
    </i>
    <i r="2">
      <x v="6"/>
    </i>
    <i r="2">
      <x v="7"/>
    </i>
    <i r="2">
      <x v="9"/>
    </i>
    <i r="2">
      <x v="10"/>
    </i>
    <i r="2">
      <x v="12"/>
    </i>
    <i r="1">
      <x v="1"/>
    </i>
    <i r="2">
      <x/>
    </i>
    <i r="2">
      <x v="1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2"/>
    </i>
    <i r="1">
      <x v="2"/>
    </i>
    <i r="2">
      <x/>
    </i>
    <i r="2">
      <x v="1"/>
    </i>
    <i r="2">
      <x v="4"/>
    </i>
    <i r="2">
      <x v="5"/>
    </i>
    <i r="2">
      <x v="6"/>
    </i>
    <i r="2">
      <x v="9"/>
    </i>
    <i r="2">
      <x v="10"/>
    </i>
    <i r="2">
      <x v="12"/>
    </i>
    <i r="1">
      <x v="3"/>
    </i>
    <i r="2">
      <x/>
    </i>
    <i r="2">
      <x v="1"/>
    </i>
    <i r="2">
      <x v="4"/>
    </i>
    <i r="2">
      <x v="5"/>
    </i>
    <i r="2">
      <x v="6"/>
    </i>
    <i r="2">
      <x v="9"/>
    </i>
    <i r="2">
      <x v="10"/>
    </i>
    <i r="2">
      <x v="12"/>
    </i>
    <i r="1">
      <x v="4"/>
    </i>
    <i r="2">
      <x/>
    </i>
    <i r="2">
      <x v="1"/>
    </i>
    <i r="2">
      <x v="4"/>
    </i>
    <i r="2">
      <x v="5"/>
    </i>
    <i r="2">
      <x v="6"/>
    </i>
    <i r="2">
      <x v="9"/>
    </i>
    <i r="2">
      <x v="10"/>
    </i>
    <i r="2">
      <x v="12"/>
    </i>
    <i r="1">
      <x v="5"/>
    </i>
    <i r="2">
      <x v="1"/>
    </i>
    <i r="2">
      <x v="4"/>
    </i>
    <i r="2">
      <x v="6"/>
    </i>
    <i>
      <x v="1"/>
    </i>
    <i r="1">
      <x v="6"/>
    </i>
    <i r="2">
      <x/>
    </i>
    <i r="2">
      <x v="5"/>
    </i>
    <i r="2">
      <x v="8"/>
    </i>
    <i r="2">
      <x v="9"/>
    </i>
    <i r="2">
      <x v="12"/>
    </i>
    <i r="2">
      <x v="13"/>
    </i>
    <i r="1">
      <x v="9"/>
    </i>
    <i r="2">
      <x/>
    </i>
    <i r="2">
      <x v="5"/>
    </i>
    <i r="2">
      <x v="8"/>
    </i>
    <i r="2">
      <x v="9"/>
    </i>
    <i r="2">
      <x v="12"/>
    </i>
    <i r="2">
      <x v="13"/>
    </i>
    <i>
      <x v="2"/>
    </i>
    <i r="1">
      <x v="6"/>
    </i>
    <i r="2">
      <x/>
    </i>
    <i r="2">
      <x v="5"/>
    </i>
    <i r="2">
      <x v="8"/>
    </i>
    <i r="2">
      <x v="9"/>
    </i>
    <i r="2">
      <x v="12"/>
    </i>
    <i r="2">
      <x v="13"/>
    </i>
    <i r="1">
      <x v="9"/>
    </i>
    <i r="2">
      <x/>
    </i>
    <i r="2">
      <x v="5"/>
    </i>
    <i r="2">
      <x v="8"/>
    </i>
    <i r="2">
      <x v="9"/>
    </i>
    <i r="2">
      <x v="12"/>
    </i>
    <i r="2">
      <x v="13"/>
    </i>
  </rowItems>
  <colFields count="1">
    <field x="-2"/>
  </colFields>
  <colItems count="2">
    <i>
      <x/>
    </i>
    <i i="1">
      <x v="1"/>
    </i>
  </colItems>
  <pageFields count="1">
    <pageField fld="29" item="1" hier="-1"/>
  </pageFields>
  <dataFields count="2">
    <dataField name="Average of Liguales" fld="12" subtotal="average" baseField="0" baseItem="0"/>
    <dataField name="Average of node #" fld="21" subtotal="average" baseField="0" baseItem="0"/>
  </dataFields>
  <pivotTableStyleInfo name="PivotStyleLight16" showRowHeaders="1" showColHeaders="1" showRowStripes="0" showColStripes="0" showLastColumn="1"/>
</pivotTableDefinition>
</file>

<file path=xl/pivotTables/pivotTable13.xml><?xml version="1.0" encoding="utf-8"?>
<pivotTableDefinition xmlns="http://schemas.openxmlformats.org/spreadsheetml/2006/main" name="PivotTable1" cacheId="18" applyNumberFormats="0" applyBorderFormats="0" applyFontFormats="0" applyPatternFormats="0" applyAlignmentFormats="0" applyWidthHeightFormats="1" dataCaption="Values" showError="1" updatedVersion="5" minRefreshableVersion="3" showCalcMbrs="0" useAutoFormatting="1" rowGrandTotals="0" itemPrintTitles="1" createdVersion="3" indent="0" compact="0" compactData="0" gridDropZones="1" multipleFieldFilters="0">
  <location ref="L1:V2973" firstHeaderRow="1" firstDataRow="2" firstDataCol="9"/>
  <pivotFields count="31">
    <pivotField axis="axisRow" compact="0" outline="0" showAll="0" defaultSubtotal="0">
      <items count="4">
        <item h="1" x="1"/>
        <item x="2"/>
        <item x="3"/>
        <item h="1" x="0"/>
      </items>
    </pivotField>
    <pivotField compact="0" outline="0" showAll="0"/>
    <pivotField axis="axisRow" compact="0" outline="0" showAll="0" defaultSubtotal="0">
      <items count="704">
        <item x="243"/>
        <item x="461"/>
        <item x="173"/>
        <item x="220"/>
        <item x="267"/>
        <item x="227"/>
        <item x="268"/>
        <item x="408"/>
        <item x="316"/>
        <item x="252"/>
        <item x="228"/>
        <item x="420"/>
        <item x="467"/>
        <item x="699"/>
        <item x="214"/>
        <item x="204"/>
        <item x="319"/>
        <item x="352"/>
        <item x="322"/>
        <item x="328"/>
        <item x="698"/>
        <item x="176"/>
        <item x="411"/>
        <item x="697"/>
        <item x="211"/>
        <item x="269"/>
        <item x="421"/>
        <item x="239"/>
        <item x="700"/>
        <item x="337"/>
        <item x="432"/>
        <item x="402"/>
        <item x="380"/>
        <item x="470"/>
        <item x="295"/>
        <item x="305"/>
        <item x="405"/>
        <item x="414"/>
        <item x="371"/>
        <item x="205"/>
        <item x="253"/>
        <item x="417"/>
        <item x="368"/>
        <item x="186"/>
        <item x="236"/>
        <item x="192"/>
        <item x="377"/>
        <item x="438"/>
        <item x="257"/>
        <item x="279"/>
        <item x="671"/>
        <item x="362"/>
        <item x="452"/>
        <item x="270"/>
        <item x="435"/>
        <item x="223"/>
        <item x="296"/>
        <item x="386"/>
        <item x="282"/>
        <item x="672"/>
        <item x="387"/>
        <item x="444"/>
        <item x="307"/>
        <item x="396"/>
        <item x="423"/>
        <item x="670"/>
        <item x="240"/>
        <item x="477"/>
        <item x="325"/>
        <item x="229"/>
        <item x="473"/>
        <item x="170"/>
        <item x="388"/>
        <item x="297"/>
        <item x="310"/>
        <item x="332"/>
        <item x="195"/>
        <item x="271"/>
        <item x="177"/>
        <item x="340"/>
        <item x="353"/>
        <item x="478"/>
        <item x="445"/>
        <item x="441"/>
        <item x="283"/>
        <item x="336"/>
        <item x="244"/>
        <item x="313"/>
        <item x="446"/>
        <item x="424"/>
        <item x="171"/>
        <item x="383"/>
        <item x="349"/>
        <item x="249"/>
        <item x="464"/>
        <item x="365"/>
        <item x="260"/>
        <item x="399"/>
        <item x="285"/>
        <item x="346"/>
        <item x="455"/>
        <item x="374"/>
        <item x="458"/>
        <item x="272"/>
        <item x="301"/>
        <item x="206"/>
        <item x="360"/>
        <item x="343"/>
        <item x="182"/>
        <item x="183"/>
        <item x="230"/>
        <item x="447"/>
        <item x="231"/>
        <item x="179"/>
        <item x="212"/>
        <item x="476"/>
        <item x="317"/>
        <item x="453"/>
        <item x="389"/>
        <item x="369"/>
        <item x="180"/>
        <item x="178"/>
        <item x="465"/>
        <item x="207"/>
        <item x="412"/>
        <item x="326"/>
        <item x="273"/>
        <item x="703"/>
        <item x="193"/>
        <item x="456"/>
        <item x="474"/>
        <item x="347"/>
        <item x="406"/>
        <item x="298"/>
        <item x="425"/>
        <item x="701"/>
        <item x="246"/>
        <item x="702"/>
        <item x="344"/>
        <item x="397"/>
        <item x="263"/>
        <item x="471"/>
        <item x="258"/>
        <item x="280"/>
        <item x="415"/>
        <item x="174"/>
        <item x="323"/>
        <item x="354"/>
        <item x="208"/>
        <item x="448"/>
        <item x="418"/>
        <item x="196"/>
        <item x="333"/>
        <item x="363"/>
        <item x="390"/>
        <item x="384"/>
        <item x="302"/>
        <item x="372"/>
        <item x="311"/>
        <item x="215"/>
        <item x="355"/>
        <item x="217"/>
        <item x="241"/>
        <item x="341"/>
        <item x="261"/>
        <item x="479"/>
        <item x="338"/>
        <item x="350"/>
        <item x="197"/>
        <item x="468"/>
        <item x="288"/>
        <item x="426"/>
        <item x="254"/>
        <item x="385"/>
        <item x="403"/>
        <item x="356"/>
        <item x="226"/>
        <item x="299"/>
        <item x="459"/>
        <item x="232"/>
        <item x="209"/>
        <item x="175"/>
        <item x="400"/>
        <item x="291"/>
        <item x="409"/>
        <item x="264"/>
        <item x="668"/>
        <item x="265"/>
        <item x="314"/>
        <item x="320"/>
        <item x="375"/>
        <item x="308"/>
        <item x="292"/>
        <item x="430"/>
        <item x="427"/>
        <item x="334"/>
        <item x="245"/>
        <item x="462"/>
        <item x="300"/>
        <item x="250"/>
        <item x="442"/>
        <item x="669"/>
        <item x="329"/>
        <item x="242"/>
        <item x="394"/>
        <item x="366"/>
        <item x="221"/>
        <item x="293"/>
        <item x="259"/>
        <item x="433"/>
        <item x="303"/>
        <item x="436"/>
        <item x="381"/>
        <item x="667"/>
        <item x="247"/>
        <item x="218"/>
        <item x="213"/>
        <item x="378"/>
        <item x="439"/>
        <item x="187"/>
        <item x="199"/>
        <item x="413"/>
        <item x="364"/>
        <item x="345"/>
        <item x="466"/>
        <item x="312"/>
        <item x="431"/>
        <item x="289"/>
        <item x="404"/>
        <item x="274"/>
        <item x="416"/>
        <item x="673"/>
        <item x="233"/>
        <item x="434"/>
        <item x="234"/>
        <item x="184"/>
        <item x="370"/>
        <item x="309"/>
        <item x="428"/>
        <item x="437"/>
        <item x="440"/>
        <item x="339"/>
        <item x="410"/>
        <item x="172"/>
        <item x="348"/>
        <item x="286"/>
        <item x="219"/>
        <item x="200"/>
        <item x="181"/>
        <item x="443"/>
        <item x="351"/>
        <item x="407"/>
        <item x="480"/>
        <item x="379"/>
        <item x="224"/>
        <item x="318"/>
        <item x="235"/>
        <item x="401"/>
        <item x="398"/>
        <item x="395"/>
        <item x="357"/>
        <item x="469"/>
        <item x="188"/>
        <item x="450"/>
        <item x="324"/>
        <item x="358"/>
        <item x="419"/>
        <item x="275"/>
        <item x="237"/>
        <item x="327"/>
        <item x="225"/>
        <item x="306"/>
        <item x="382"/>
        <item x="373"/>
        <item x="189"/>
        <item x="262"/>
        <item x="248"/>
        <item x="674"/>
        <item x="185"/>
        <item x="460"/>
        <item x="391"/>
        <item x="392"/>
        <item x="276"/>
        <item x="287"/>
        <item x="451"/>
        <item x="472"/>
        <item x="335"/>
        <item x="266"/>
        <item x="255"/>
        <item x="284"/>
        <item x="342"/>
        <item x="449"/>
        <item x="256"/>
        <item x="201"/>
        <item x="393"/>
        <item x="202"/>
        <item x="290"/>
        <item x="315"/>
        <item x="277"/>
        <item x="304"/>
        <item x="190"/>
        <item x="238"/>
        <item x="463"/>
        <item x="475"/>
        <item x="359"/>
        <item x="457"/>
        <item x="210"/>
        <item x="281"/>
        <item x="216"/>
        <item x="251"/>
        <item x="376"/>
        <item x="422"/>
        <item x="203"/>
        <item x="321"/>
        <item x="278"/>
        <item x="294"/>
        <item x="198"/>
        <item x="330"/>
        <item x="454"/>
        <item x="222"/>
        <item x="367"/>
        <item x="194"/>
        <item x="331"/>
        <item x="191"/>
        <item x="361"/>
        <item x="429"/>
        <item x="683"/>
        <item x="687"/>
        <item x="681"/>
        <item x="690"/>
        <item x="691"/>
        <item x="675"/>
        <item x="682"/>
        <item x="685"/>
        <item x="692"/>
        <item x="680"/>
        <item x="677"/>
        <item x="693"/>
        <item x="694"/>
        <item x="684"/>
        <item x="695"/>
        <item x="689"/>
        <item x="676"/>
        <item x="678"/>
        <item x="679"/>
        <item x="696"/>
        <item x="688"/>
        <item x="686"/>
        <item x="630"/>
        <item x="631"/>
        <item x="632"/>
        <item x="633"/>
        <item x="634"/>
        <item x="609"/>
        <item x="612"/>
        <item x="613"/>
        <item x="627"/>
        <item x="614"/>
        <item x="621"/>
        <item x="610"/>
        <item x="628"/>
        <item x="615"/>
        <item x="635"/>
        <item x="624"/>
        <item x="629"/>
        <item x="625"/>
        <item x="616"/>
        <item x="611"/>
        <item x="622"/>
        <item x="617"/>
        <item x="618"/>
        <item x="619"/>
        <item x="626"/>
        <item x="623"/>
        <item x="620"/>
        <item x="532"/>
        <item x="537"/>
        <item x="533"/>
        <item x="534"/>
        <item x="538"/>
        <item x="535"/>
        <item x="539"/>
        <item x="526"/>
        <item x="527"/>
        <item x="540"/>
        <item x="529"/>
        <item x="541"/>
        <item x="520"/>
        <item x="521"/>
        <item x="517"/>
        <item x="536"/>
        <item x="530"/>
        <item x="511"/>
        <item x="514"/>
        <item x="522"/>
        <item x="515"/>
        <item x="512"/>
        <item x="516"/>
        <item x="518"/>
        <item x="523"/>
        <item x="519"/>
        <item x="513"/>
        <item x="524"/>
        <item x="528"/>
        <item x="531"/>
        <item x="525"/>
        <item x="636"/>
        <item x="662"/>
        <item x="645"/>
        <item x="637"/>
        <item x="639"/>
        <item x="648"/>
        <item x="657"/>
        <item x="658"/>
        <item x="659"/>
        <item x="663"/>
        <item x="638"/>
        <item x="642"/>
        <item x="660"/>
        <item x="664"/>
        <item x="665"/>
        <item x="651"/>
        <item x="661"/>
        <item x="654"/>
        <item x="655"/>
        <item x="643"/>
        <item x="649"/>
        <item x="644"/>
        <item x="652"/>
        <item x="640"/>
        <item x="646"/>
        <item x="656"/>
        <item x="650"/>
        <item x="641"/>
        <item x="666"/>
        <item x="653"/>
        <item x="647"/>
        <item x="502"/>
        <item x="503"/>
        <item x="504"/>
        <item x="505"/>
        <item x="510"/>
        <item x="506"/>
        <item x="496"/>
        <item x="507"/>
        <item x="493"/>
        <item x="494"/>
        <item x="484"/>
        <item x="497"/>
        <item x="495"/>
        <item x="490"/>
        <item x="491"/>
        <item x="492"/>
        <item x="487"/>
        <item x="488"/>
        <item x="489"/>
        <item x="481"/>
        <item x="485"/>
        <item x="486"/>
        <item x="482"/>
        <item x="483"/>
        <item x="499"/>
        <item x="500"/>
        <item x="498"/>
        <item x="501"/>
        <item x="508"/>
        <item x="509"/>
        <item x="557"/>
        <item x="560"/>
        <item x="563"/>
        <item x="564"/>
        <item x="542"/>
        <item x="551"/>
        <item x="558"/>
        <item x="543"/>
        <item x="548"/>
        <item x="559"/>
        <item x="561"/>
        <item x="544"/>
        <item x="549"/>
        <item x="552"/>
        <item x="545"/>
        <item x="546"/>
        <item x="553"/>
        <item x="550"/>
        <item x="562"/>
        <item x="547"/>
        <item x="565"/>
        <item x="566"/>
        <item x="567"/>
        <item x="568"/>
        <item x="569"/>
        <item x="570"/>
        <item x="571"/>
        <item x="572"/>
        <item x="554"/>
        <item x="555"/>
        <item x="556"/>
        <item x="597"/>
        <item x="598"/>
        <item x="599"/>
        <item x="600"/>
        <item x="601"/>
        <item x="602"/>
        <item x="603"/>
        <item x="604"/>
        <item x="605"/>
        <item x="606"/>
        <item x="585"/>
        <item x="594"/>
        <item x="588"/>
        <item x="591"/>
        <item x="592"/>
        <item x="582"/>
        <item x="579"/>
        <item x="589"/>
        <item x="607"/>
        <item x="593"/>
        <item x="586"/>
        <item x="580"/>
        <item x="587"/>
        <item x="573"/>
        <item x="576"/>
        <item x="577"/>
        <item x="581"/>
        <item x="574"/>
        <item x="575"/>
        <item x="608"/>
        <item x="583"/>
        <item x="595"/>
        <item x="590"/>
        <item x="584"/>
        <item x="596"/>
        <item x="578"/>
        <item x="66"/>
        <item x="65"/>
        <item x="67"/>
        <item x="68"/>
        <item x="129"/>
        <item x="130"/>
        <item x="132"/>
        <item x="131"/>
        <item x="30"/>
        <item x="33"/>
        <item x="31"/>
        <item x="97"/>
        <item x="98"/>
        <item x="99"/>
        <item x="100"/>
        <item x="1"/>
        <item x="2"/>
        <item x="3"/>
        <item x="4"/>
        <item x="32"/>
        <item x="69"/>
        <item x="70"/>
        <item x="71"/>
        <item x="72"/>
        <item x="134"/>
        <item x="136"/>
        <item x="135"/>
        <item x="133"/>
        <item x="160"/>
        <item x="161"/>
        <item x="34"/>
        <item x="35"/>
        <item x="36"/>
        <item x="37"/>
        <item x="101"/>
        <item x="102"/>
        <item x="103"/>
        <item x="104"/>
        <item x="162"/>
        <item x="163"/>
        <item x="7"/>
        <item x="8"/>
        <item x="5"/>
        <item x="6"/>
        <item x="137"/>
        <item x="39"/>
        <item x="40"/>
        <item x="41"/>
        <item x="42"/>
        <item x="73"/>
        <item x="108"/>
        <item x="107"/>
        <item x="38"/>
        <item x="9"/>
        <item x="10"/>
        <item x="11"/>
        <item x="105"/>
        <item x="106"/>
        <item x="138"/>
        <item x="74"/>
        <item x="75"/>
        <item x="76"/>
        <item x="139"/>
        <item x="140"/>
        <item x="78"/>
        <item x="79"/>
        <item x="80"/>
        <item x="77"/>
        <item x="142"/>
        <item x="143"/>
        <item x="144"/>
        <item x="141"/>
        <item x="164"/>
        <item x="43"/>
        <item x="45"/>
        <item x="46"/>
        <item x="47"/>
        <item x="109"/>
        <item x="110"/>
        <item x="111"/>
        <item x="112"/>
        <item x="165"/>
        <item x="44"/>
        <item x="12"/>
        <item x="13"/>
        <item x="14"/>
        <item x="81"/>
        <item x="82"/>
        <item x="83"/>
        <item x="84"/>
        <item x="145"/>
        <item x="146"/>
        <item x="147"/>
        <item x="148"/>
        <item x="113"/>
        <item x="114"/>
        <item x="115"/>
        <item x="116"/>
        <item x="48"/>
        <item x="49"/>
        <item x="50"/>
        <item x="51"/>
        <item x="85"/>
        <item x="86"/>
        <item x="87"/>
        <item x="88"/>
        <item x="149"/>
        <item x="150"/>
        <item x="151"/>
        <item x="152"/>
        <item x="167"/>
        <item x="168"/>
        <item x="17"/>
        <item x="52"/>
        <item x="53"/>
        <item x="54"/>
        <item x="55"/>
        <item x="117"/>
        <item x="118"/>
        <item x="119"/>
        <item x="120"/>
        <item x="166"/>
        <item x="169"/>
        <item x="15"/>
        <item x="18"/>
        <item x="16"/>
        <item x="56"/>
        <item x="19"/>
        <item x="20"/>
        <item x="21"/>
        <item x="57"/>
        <item x="58"/>
        <item x="59"/>
        <item x="60"/>
        <item x="89"/>
        <item x="90"/>
        <item x="92"/>
        <item x="91"/>
        <item x="121"/>
        <item x="122"/>
        <item x="123"/>
        <item x="124"/>
        <item x="153"/>
        <item x="154"/>
        <item x="155"/>
        <item x="156"/>
        <item x="22"/>
        <item x="23"/>
        <item x="24"/>
        <item x="25"/>
        <item x="93"/>
        <item x="94"/>
        <item x="95"/>
        <item x="96"/>
        <item x="158"/>
        <item x="157"/>
        <item x="159"/>
        <item x="127"/>
        <item x="64"/>
        <item x="63"/>
        <item x="61"/>
        <item x="62"/>
        <item x="125"/>
        <item x="128"/>
        <item x="126"/>
        <item x="26"/>
        <item x="27"/>
        <item x="28"/>
        <item x="29"/>
        <item h="1" x="0"/>
      </items>
    </pivotField>
    <pivotField axis="axisRow" compact="0" outline="0" showAll="0" defaultSubtotal="0">
      <items count="3">
        <item x="2"/>
        <item x="1"/>
        <item x="0"/>
      </items>
    </pivotField>
    <pivotField axis="axisRow" compact="0" outline="0" showAll="0" defaultSubtotal="0">
      <items count="10">
        <item h="1" x="1"/>
        <item h="1" x="2"/>
        <item h="1" x="3"/>
        <item h="1" x="4"/>
        <item h="1" x="5"/>
        <item h="1" x="6"/>
        <item x="7"/>
        <item h="1" m="1" x="9"/>
        <item h="1" x="0"/>
        <item x="8"/>
      </items>
    </pivotField>
    <pivotField axis="axisRow" compact="0" outline="0" showAll="0" defaultSubtotal="0">
      <items count="14">
        <item x="1"/>
        <item x="2"/>
        <item m="1" x="12"/>
        <item m="1" x="13"/>
        <item x="4"/>
        <item x="9"/>
        <item x="5"/>
        <item x="6"/>
        <item x="11"/>
        <item x="7"/>
        <item x="8"/>
        <item x="0"/>
        <item x="3"/>
        <item x="10"/>
      </items>
    </pivotField>
    <pivotField axis="axisRow" compact="0" outline="0" showAll="0" defaultSubtotal="0">
      <items count="57">
        <item x="15"/>
        <item x="16"/>
        <item x="17"/>
        <item x="18"/>
        <item x="19"/>
        <item x="20"/>
        <item x="21"/>
        <item x="22"/>
        <item x="23"/>
        <item x="24"/>
        <item x="25"/>
        <item x="11"/>
        <item x="1"/>
        <item x="2"/>
        <item x="12"/>
        <item x="13"/>
        <item x="9"/>
        <item x="14"/>
        <item x="3"/>
        <item x="4"/>
        <item x="5"/>
        <item x="6"/>
        <item x="10"/>
        <item x="7"/>
        <item x="8"/>
        <item x="44"/>
        <item x="45"/>
        <item x="46"/>
        <item x="47"/>
        <item x="48"/>
        <item x="49"/>
        <item x="50"/>
        <item x="26"/>
        <item x="51"/>
        <item x="27"/>
        <item x="52"/>
        <item x="28"/>
        <item x="53"/>
        <item x="29"/>
        <item x="54"/>
        <item x="30"/>
        <item x="31"/>
        <item x="55"/>
        <item x="32"/>
        <item x="37"/>
        <item x="33"/>
        <item x="34"/>
        <item x="35"/>
        <item x="36"/>
        <item x="38"/>
        <item h="1" x="0"/>
        <item x="40"/>
        <item x="41"/>
        <item x="39"/>
        <item x="42"/>
        <item x="43"/>
        <item m="1" x="56"/>
      </items>
    </pivotField>
    <pivotField axis="axisRow" compact="0" outline="0" showAll="0" defaultSubtotal="0">
      <items count="5">
        <item x="1"/>
        <item x="3"/>
        <item x="2"/>
        <item x="4"/>
        <item x="0"/>
      </items>
    </pivotField>
    <pivotField compact="0" outline="0" showAll="0"/>
    <pivotField compact="0" outline="0" showAll="0"/>
    <pivotField axis="axisRow" compact="0" outline="0" showAll="0" defaultSubtotal="0">
      <items count="7">
        <item x="1"/>
        <item x="2"/>
        <item x="3"/>
        <item x="4"/>
        <item x="5"/>
        <item x="6"/>
        <item h="1" x="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2"/>
        <item x="1"/>
        <item x="0"/>
        <item t="default"/>
      </items>
    </pivotField>
    <pivotField compact="0" outline="0" showAll="0"/>
  </pivotFields>
  <rowFields count="9">
    <field x="0"/>
    <field x="3"/>
    <field x="5"/>
    <field x="4"/>
    <field x="6"/>
    <field x="7"/>
    <field x="2"/>
    <field x="10"/>
    <field x="29"/>
  </rowFields>
  <rowItems count="2971">
    <i>
      <x v="1"/>
      <x v="1"/>
      <x/>
      <x v="6"/>
      <x v="11"/>
      <x/>
      <x v="71"/>
      <x/>
      <x/>
    </i>
    <i r="7">
      <x v="1"/>
      <x/>
    </i>
    <i r="7">
      <x v="2"/>
      <x/>
    </i>
    <i r="6">
      <x v="90"/>
      <x/>
      <x/>
    </i>
    <i r="7">
      <x v="1"/>
      <x/>
    </i>
    <i r="7">
      <x v="2"/>
      <x/>
    </i>
    <i r="6">
      <x v="243"/>
      <x/>
      <x/>
    </i>
    <i r="7">
      <x v="1"/>
      <x/>
    </i>
    <i r="7">
      <x v="2"/>
      <x/>
    </i>
    <i r="7">
      <x v="3"/>
      <x/>
    </i>
    <i r="4">
      <x v="14"/>
      <x/>
      <x v="2"/>
      <x/>
      <x/>
    </i>
    <i r="7">
      <x v="1"/>
      <x/>
    </i>
    <i r="6">
      <x v="145"/>
      <x/>
      <x/>
    </i>
    <i r="7">
      <x v="1"/>
      <x/>
    </i>
    <i r="7">
      <x v="2"/>
      <x/>
    </i>
    <i r="6">
      <x v="181"/>
      <x/>
      <x/>
    </i>
    <i r="7">
      <x v="1"/>
      <x/>
    </i>
    <i r="7">
      <x v="2"/>
      <x/>
    </i>
    <i r="4">
      <x v="15"/>
      <x/>
      <x v="21"/>
      <x/>
      <x/>
    </i>
    <i r="7">
      <x v="1"/>
      <x/>
    </i>
    <i r="7">
      <x v="2"/>
      <x/>
    </i>
    <i r="7">
      <x v="3"/>
      <x/>
    </i>
    <i r="6">
      <x v="78"/>
      <x/>
      <x/>
    </i>
    <i r="7">
      <x v="1"/>
      <x/>
    </i>
    <i r="7">
      <x v="2"/>
      <x/>
    </i>
    <i r="6">
      <x v="121"/>
      <x/>
      <x/>
    </i>
    <i r="7">
      <x v="1"/>
      <x/>
    </i>
    <i r="7">
      <x v="2"/>
      <x/>
    </i>
    <i r="7">
      <x v="3"/>
      <x/>
    </i>
    <i r="4">
      <x v="16"/>
      <x/>
      <x v="113"/>
      <x/>
      <x/>
    </i>
    <i r="7">
      <x v="1"/>
      <x/>
    </i>
    <i r="7">
      <x v="2"/>
      <x/>
    </i>
    <i r="7">
      <x v="3"/>
      <x/>
    </i>
    <i r="6">
      <x v="120"/>
      <x/>
      <x/>
    </i>
    <i r="7">
      <x v="1"/>
      <x/>
    </i>
    <i r="7">
      <x v="2"/>
      <x/>
    </i>
    <i r="6">
      <x v="248"/>
      <x/>
      <x/>
    </i>
    <i r="7">
      <x v="1"/>
      <x/>
    </i>
    <i r="7">
      <x v="2"/>
      <x/>
    </i>
    <i r="4">
      <x v="17"/>
      <x/>
      <x v="108"/>
      <x/>
      <x v="1"/>
    </i>
    <i r="7">
      <x v="1"/>
      <x/>
    </i>
    <i r="6">
      <x v="109"/>
      <x/>
      <x/>
    </i>
    <i r="7">
      <x v="1"/>
      <x/>
    </i>
    <i r="7">
      <x v="2"/>
      <x/>
    </i>
    <i r="7">
      <x v="3"/>
      <x/>
    </i>
    <i r="6">
      <x v="235"/>
      <x/>
      <x v="1"/>
    </i>
    <i r="7">
      <x v="1"/>
      <x v="1"/>
    </i>
    <i r="7">
      <x v="2"/>
      <x/>
    </i>
    <i r="7">
      <x v="3"/>
      <x/>
    </i>
    <i r="6">
      <x v="278"/>
      <x/>
      <x/>
    </i>
    <i r="4">
      <x v="21"/>
      <x/>
      <x v="43"/>
      <x/>
      <x v="1"/>
    </i>
    <i r="7">
      <x v="1"/>
      <x v="1"/>
    </i>
    <i r="7">
      <x v="2"/>
      <x v="1"/>
    </i>
    <i r="6">
      <x v="219"/>
      <x/>
      <x v="1"/>
    </i>
    <i r="7">
      <x v="1"/>
      <x v="1"/>
    </i>
    <i r="7">
      <x v="2"/>
      <x v="1"/>
    </i>
    <i r="7">
      <x v="3"/>
      <x v="1"/>
    </i>
    <i r="6">
      <x v="262"/>
      <x/>
      <x v="1"/>
    </i>
    <i r="7">
      <x v="1"/>
      <x v="1"/>
    </i>
    <i r="7">
      <x v="2"/>
      <x v="1"/>
    </i>
    <i r="7">
      <x v="3"/>
      <x v="1"/>
    </i>
    <i r="6">
      <x v="274"/>
      <x/>
      <x v="1"/>
    </i>
    <i r="7">
      <x v="1"/>
      <x v="1"/>
    </i>
    <i r="6">
      <x v="300"/>
      <x/>
      <x v="1"/>
    </i>
    <i r="7">
      <x v="1"/>
      <x v="1"/>
    </i>
    <i r="7">
      <x v="2"/>
      <x v="1"/>
    </i>
    <i r="6">
      <x v="323"/>
      <x/>
      <x v="1"/>
    </i>
    <i r="7">
      <x v="1"/>
      <x v="1"/>
    </i>
    <i r="7">
      <x v="2"/>
      <x v="1"/>
    </i>
    <i r="3">
      <x v="9"/>
      <x/>
      <x v="2"/>
      <x v="104"/>
      <x/>
      <x/>
    </i>
    <i r="7">
      <x v="1"/>
      <x/>
    </i>
    <i r="7">
      <x v="2"/>
      <x/>
    </i>
    <i r="7">
      <x v="3"/>
      <x/>
    </i>
    <i r="6">
      <x v="156"/>
      <x/>
      <x/>
    </i>
    <i r="7">
      <x v="1"/>
      <x/>
    </i>
    <i r="7">
      <x v="2"/>
      <x/>
    </i>
    <i r="6">
      <x v="210"/>
      <x/>
      <x/>
    </i>
    <i r="7">
      <x v="1"/>
      <x/>
    </i>
    <i r="7">
      <x v="2"/>
      <x/>
    </i>
    <i r="7">
      <x v="3"/>
      <x/>
    </i>
    <i r="6">
      <x v="299"/>
      <x/>
      <x/>
    </i>
    <i r="7">
      <x v="1"/>
      <x/>
    </i>
    <i r="7">
      <x v="2"/>
      <x/>
    </i>
    <i r="7">
      <x v="3"/>
      <x/>
    </i>
    <i r="4">
      <x v="1"/>
      <x v="2"/>
      <x v="35"/>
      <x/>
      <x/>
    </i>
    <i r="7">
      <x v="1"/>
      <x/>
    </i>
    <i r="7">
      <x v="2"/>
      <x/>
    </i>
    <i r="6">
      <x v="271"/>
      <x/>
      <x/>
    </i>
    <i r="7">
      <x v="1"/>
      <x/>
    </i>
    <i r="7">
      <x v="2"/>
      <x/>
    </i>
    <i r="7">
      <x v="3"/>
      <x/>
    </i>
    <i r="4">
      <x v="2"/>
      <x v="2"/>
      <x v="62"/>
      <x/>
      <x/>
    </i>
    <i r="7">
      <x v="1"/>
      <x/>
    </i>
    <i r="7">
      <x v="2"/>
      <x/>
    </i>
    <i r="7">
      <x v="3"/>
      <x/>
    </i>
    <i r="6">
      <x v="191"/>
      <x/>
      <x/>
    </i>
    <i r="7">
      <x v="1"/>
      <x/>
    </i>
    <i r="7">
      <x v="2"/>
      <x/>
    </i>
    <i r="7">
      <x v="3"/>
      <x/>
    </i>
    <i r="6">
      <x v="237"/>
      <x/>
      <x/>
    </i>
    <i r="7">
      <x v="1"/>
      <x/>
    </i>
    <i r="7">
      <x v="2"/>
      <x/>
    </i>
    <i r="7">
      <x v="3"/>
      <x/>
    </i>
    <i r="4">
      <x v="3"/>
      <x v="2"/>
      <x v="74"/>
      <x/>
      <x/>
    </i>
    <i r="7">
      <x v="1"/>
      <x/>
    </i>
    <i r="7">
      <x v="2"/>
      <x/>
    </i>
    <i r="7">
      <x v="3"/>
      <x/>
    </i>
    <i r="6">
      <x v="158"/>
      <x/>
      <x/>
    </i>
    <i r="7">
      <x v="1"/>
      <x/>
    </i>
    <i r="7">
      <x v="2"/>
      <x/>
    </i>
    <i r="7">
      <x v="3"/>
      <x/>
    </i>
    <i r="6">
      <x v="225"/>
      <x/>
      <x/>
    </i>
    <i r="7">
      <x v="1"/>
      <x/>
    </i>
    <i r="7">
      <x v="2"/>
      <x/>
    </i>
    <i r="4">
      <x v="4"/>
      <x v="2"/>
      <x v="87"/>
      <x/>
      <x/>
    </i>
    <i r="7">
      <x v="1"/>
      <x/>
    </i>
    <i r="7">
      <x v="2"/>
      <x/>
    </i>
    <i r="7">
      <x v="3"/>
      <x/>
    </i>
    <i r="6">
      <x v="188"/>
      <x/>
      <x/>
    </i>
    <i r="7">
      <x v="1"/>
      <x/>
    </i>
    <i r="7">
      <x v="2"/>
      <x/>
    </i>
    <i r="7">
      <x v="3"/>
      <x/>
    </i>
    <i r="6">
      <x v="297"/>
      <x/>
      <x/>
    </i>
    <i r="7">
      <x v="1"/>
      <x/>
    </i>
    <i r="7">
      <x v="2"/>
      <x/>
    </i>
    <i r="7">
      <x v="3"/>
      <x/>
    </i>
    <i r="4">
      <x v="5"/>
      <x v="2"/>
      <x v="8"/>
      <x/>
      <x/>
    </i>
    <i r="7">
      <x v="1"/>
      <x/>
    </i>
    <i r="7">
      <x v="2"/>
      <x/>
    </i>
    <i r="6">
      <x v="116"/>
      <x/>
      <x/>
    </i>
    <i r="7">
      <x v="1"/>
      <x/>
    </i>
    <i r="7">
      <x v="2"/>
      <x/>
    </i>
    <i r="7">
      <x v="3"/>
      <x/>
    </i>
    <i r="6">
      <x v="255"/>
      <x/>
      <x/>
    </i>
    <i r="7">
      <x v="1"/>
      <x/>
    </i>
    <i r="7">
      <x v="2"/>
      <x/>
    </i>
    <i r="4">
      <x v="6"/>
      <x v="2"/>
      <x v="16"/>
      <x/>
      <x/>
    </i>
    <i r="7">
      <x v="1"/>
      <x/>
    </i>
    <i r="7">
      <x v="2"/>
      <x/>
    </i>
    <i r="6">
      <x v="189"/>
      <x/>
      <x/>
    </i>
    <i r="7">
      <x v="1"/>
      <x/>
    </i>
    <i r="7">
      <x v="2"/>
      <x/>
    </i>
    <i r="7">
      <x v="3"/>
      <x/>
    </i>
    <i r="6">
      <x v="313"/>
      <x/>
      <x/>
    </i>
    <i r="7">
      <x v="1"/>
      <x/>
    </i>
    <i r="7">
      <x v="2"/>
      <x/>
    </i>
    <i r="7">
      <x v="3"/>
      <x/>
    </i>
    <i r="4">
      <x v="7"/>
      <x v="2"/>
      <x v="18"/>
      <x/>
      <x/>
    </i>
    <i r="7">
      <x v="1"/>
      <x/>
    </i>
    <i r="7">
      <x v="2"/>
      <x/>
    </i>
    <i r="7">
      <x v="3"/>
      <x/>
    </i>
    <i r="6">
      <x v="146"/>
      <x/>
      <x/>
    </i>
    <i r="7">
      <x v="1"/>
      <x/>
    </i>
    <i r="7">
      <x v="2"/>
      <x/>
    </i>
    <i r="7">
      <x v="3"/>
      <x/>
    </i>
    <i r="6">
      <x v="264"/>
      <x/>
      <x/>
    </i>
    <i r="7">
      <x v="1"/>
      <x/>
    </i>
    <i r="7">
      <x v="2"/>
      <x/>
    </i>
    <i r="4">
      <x v="8"/>
      <x v="2"/>
      <x v="68"/>
      <x/>
      <x/>
    </i>
    <i r="7">
      <x v="1"/>
      <x/>
    </i>
    <i r="7">
      <x v="2"/>
      <x/>
    </i>
    <i r="6">
      <x v="125"/>
      <x/>
      <x/>
    </i>
    <i r="7">
      <x v="1"/>
      <x/>
    </i>
    <i r="7">
      <x v="2"/>
      <x/>
    </i>
    <i r="6">
      <x v="269"/>
      <x/>
      <x/>
    </i>
    <i r="7">
      <x v="1"/>
      <x/>
    </i>
    <i r="7">
      <x v="2"/>
      <x/>
    </i>
    <i r="7">
      <x v="3"/>
      <x/>
    </i>
    <i r="4">
      <x v="9"/>
      <x v="2"/>
      <x v="19"/>
      <x/>
      <x/>
    </i>
    <i r="7">
      <x v="1"/>
      <x/>
    </i>
    <i r="7">
      <x v="2"/>
      <x/>
    </i>
    <i r="7">
      <x v="3"/>
      <x/>
    </i>
    <i r="6">
      <x v="202"/>
      <x/>
      <x/>
    </i>
    <i r="7">
      <x v="1"/>
      <x/>
    </i>
    <i r="7">
      <x v="2"/>
      <x/>
    </i>
    <i r="6">
      <x v="317"/>
      <x/>
      <x/>
    </i>
    <i r="7">
      <x v="1"/>
      <x/>
    </i>
    <i r="7">
      <x v="2"/>
      <x/>
    </i>
    <i r="7">
      <x v="3"/>
      <x/>
    </i>
    <i r="4">
      <x v="11"/>
      <x v="2"/>
      <x v="322"/>
      <x/>
      <x v="1"/>
    </i>
    <i r="7">
      <x v="1"/>
      <x v="1"/>
    </i>
    <i r="7">
      <x v="2"/>
      <x v="1"/>
    </i>
    <i r="7">
      <x v="3"/>
      <x v="1"/>
    </i>
    <i r="4">
      <x v="13"/>
      <x v="2"/>
      <x v="75"/>
      <x/>
      <x v="1"/>
    </i>
    <i r="7">
      <x v="1"/>
      <x v="1"/>
    </i>
    <i r="7">
      <x v="2"/>
      <x v="1"/>
    </i>
    <i r="7">
      <x v="3"/>
      <x v="1"/>
    </i>
    <i r="6">
      <x v="152"/>
      <x/>
      <x v="1"/>
    </i>
    <i r="7">
      <x v="1"/>
      <x v="1"/>
    </i>
    <i r="7">
      <x v="2"/>
      <x v="1"/>
    </i>
    <i r="7">
      <x v="3"/>
      <x v="1"/>
    </i>
    <i r="6">
      <x v="195"/>
      <x/>
      <x v="1"/>
    </i>
    <i r="7">
      <x v="1"/>
      <x v="1"/>
    </i>
    <i r="7">
      <x v="2"/>
      <x v="1"/>
    </i>
    <i r="7">
      <x v="3"/>
      <x v="1"/>
    </i>
    <i r="6">
      <x v="286"/>
      <x/>
      <x v="1"/>
    </i>
    <i r="7">
      <x v="1"/>
      <x v="1"/>
    </i>
    <i r="7">
      <x v="2"/>
      <x v="1"/>
    </i>
    <i r="4">
      <x v="20"/>
      <x v="2"/>
      <x v="85"/>
      <x/>
      <x v="1"/>
    </i>
    <i r="7">
      <x v="1"/>
      <x v="1"/>
    </i>
    <i r="2">
      <x v="5"/>
      <x v="6"/>
      <x v="11"/>
      <x/>
      <x v="44"/>
      <x/>
      <x/>
    </i>
    <i r="7">
      <x v="1"/>
      <x/>
    </i>
    <i r="6">
      <x v="268"/>
      <x/>
      <x/>
    </i>
    <i r="7">
      <x v="1"/>
      <x/>
    </i>
    <i r="6">
      <x v="301"/>
      <x/>
      <x/>
    </i>
    <i r="4">
      <x v="14"/>
      <x/>
      <x v="27"/>
      <x/>
      <x/>
    </i>
    <i r="7">
      <x v="1"/>
      <x/>
    </i>
    <i r="6">
      <x v="66"/>
      <x/>
      <x/>
    </i>
    <i r="7">
      <x v="1"/>
      <x/>
    </i>
    <i r="6">
      <x v="162"/>
      <x/>
      <x/>
    </i>
    <i r="6">
      <x v="203"/>
      <x/>
      <x/>
    </i>
    <i r="7">
      <x v="1"/>
      <x/>
    </i>
    <i r="7">
      <x v="2"/>
      <x/>
    </i>
    <i r="7">
      <x v="3"/>
      <x/>
    </i>
    <i r="4">
      <x v="15"/>
      <x/>
      <x/>
      <x/>
      <x/>
    </i>
    <i r="7">
      <x v="1"/>
      <x/>
    </i>
    <i r="7">
      <x v="2"/>
      <x/>
    </i>
    <i r="6">
      <x v="86"/>
      <x/>
      <x/>
    </i>
    <i r="7">
      <x v="1"/>
      <x/>
    </i>
    <i r="7">
      <x v="2"/>
      <x/>
    </i>
    <i r="7">
      <x v="3"/>
      <x/>
    </i>
    <i r="7">
      <x v="4"/>
      <x/>
    </i>
    <i r="6">
      <x v="196"/>
      <x/>
      <x/>
    </i>
    <i r="7">
      <x v="1"/>
      <x/>
    </i>
    <i r="7">
      <x v="2"/>
      <x/>
    </i>
    <i r="4">
      <x v="16"/>
      <x/>
      <x v="136"/>
      <x/>
      <x/>
    </i>
    <i r="7">
      <x v="1"/>
      <x/>
    </i>
    <i r="7">
      <x v="2"/>
      <x/>
    </i>
    <i r="7">
      <x v="3"/>
      <x/>
    </i>
    <i r="6">
      <x v="214"/>
      <x/>
      <x/>
    </i>
    <i r="7">
      <x v="1"/>
      <x/>
    </i>
    <i r="6">
      <x v="276"/>
      <x/>
      <x/>
    </i>
    <i r="7">
      <x v="1"/>
      <x/>
    </i>
    <i r="7">
      <x v="2"/>
      <x/>
    </i>
    <i r="7">
      <x v="3"/>
      <x/>
    </i>
    <i r="4">
      <x v="17"/>
      <x/>
      <x v="93"/>
      <x/>
      <x/>
    </i>
    <i r="6">
      <x v="199"/>
      <x/>
      <x/>
    </i>
    <i r="7">
      <x v="1"/>
      <x/>
    </i>
    <i r="7">
      <x v="2"/>
      <x/>
    </i>
    <i r="6">
      <x v="309"/>
      <x/>
      <x/>
    </i>
    <i r="7">
      <x v="1"/>
      <x/>
    </i>
    <i r="7">
      <x v="2"/>
      <x/>
    </i>
    <i r="4">
      <x v="22"/>
      <x/>
      <x v="9"/>
      <x/>
      <x v="1"/>
    </i>
    <i r="7">
      <x v="1"/>
      <x v="1"/>
    </i>
    <i r="6">
      <x v="40"/>
      <x/>
      <x v="1"/>
    </i>
    <i r="7">
      <x v="1"/>
      <x v="1"/>
    </i>
    <i r="6">
      <x v="172"/>
      <x/>
      <x v="1"/>
    </i>
    <i r="7">
      <x v="1"/>
      <x v="1"/>
    </i>
    <i r="6">
      <x v="288"/>
      <x/>
      <x v="1"/>
    </i>
    <i r="7">
      <x v="1"/>
      <x v="1"/>
    </i>
    <i r="6">
      <x v="292"/>
      <x/>
      <x v="1"/>
    </i>
    <i r="7">
      <x v="1"/>
      <x v="1"/>
    </i>
    <i r="7">
      <x v="2"/>
      <x v="1"/>
    </i>
    <i r="3">
      <x v="9"/>
      <x/>
      <x v="2"/>
      <x v="63"/>
      <x/>
      <x/>
    </i>
    <i r="7">
      <x v="1"/>
      <x/>
    </i>
    <i r="7">
      <x v="2"/>
      <x/>
    </i>
    <i r="7">
      <x v="3"/>
      <x/>
    </i>
    <i r="6">
      <x v="139"/>
      <x/>
      <x/>
    </i>
    <i r="7">
      <x v="1"/>
      <x/>
    </i>
    <i r="7">
      <x v="2"/>
      <x/>
    </i>
    <i r="6">
      <x v="258"/>
      <x/>
      <x/>
    </i>
    <i r="7">
      <x v="1"/>
      <x/>
    </i>
    <i r="7">
      <x v="2"/>
      <x/>
    </i>
    <i r="7">
      <x v="3"/>
      <x/>
    </i>
    <i r="4">
      <x v="1"/>
      <x v="2"/>
      <x v="97"/>
      <x/>
      <x/>
    </i>
    <i r="7">
      <x v="1"/>
      <x/>
    </i>
    <i r="7">
      <x v="2"/>
      <x/>
    </i>
    <i r="6">
      <x v="182"/>
      <x/>
      <x/>
    </i>
    <i r="7">
      <x v="1"/>
      <x/>
    </i>
    <i r="7">
      <x v="2"/>
      <x/>
    </i>
    <i r="6">
      <x v="257"/>
      <x/>
      <x/>
    </i>
    <i r="7">
      <x v="1"/>
      <x/>
    </i>
    <i r="7">
      <x v="2"/>
      <x/>
    </i>
    <i r="7">
      <x v="3"/>
      <x/>
    </i>
    <i r="4">
      <x v="2"/>
      <x v="2"/>
      <x v="31"/>
      <x/>
      <x/>
    </i>
    <i r="7">
      <x v="1"/>
      <x/>
    </i>
    <i r="7">
      <x v="2"/>
      <x/>
    </i>
    <i r="7">
      <x v="3"/>
      <x/>
    </i>
    <i r="6">
      <x v="174"/>
      <x/>
      <x/>
    </i>
    <i r="7">
      <x v="1"/>
      <x/>
    </i>
    <i r="7">
      <x v="2"/>
      <x/>
    </i>
    <i r="7">
      <x v="3"/>
      <x/>
    </i>
    <i r="6">
      <x v="228"/>
      <x/>
      <x/>
    </i>
    <i r="7">
      <x v="1"/>
      <x/>
    </i>
    <i r="7">
      <x v="2"/>
      <x/>
    </i>
    <i r="7">
      <x v="3"/>
      <x/>
    </i>
    <i r="4">
      <x v="3"/>
      <x v="2"/>
      <x v="36"/>
      <x/>
      <x/>
    </i>
    <i r="7">
      <x v="1"/>
      <x/>
    </i>
    <i r="7">
      <x v="2"/>
      <x/>
    </i>
    <i r="6">
      <x v="132"/>
      <x/>
      <x/>
    </i>
    <i r="7">
      <x v="1"/>
      <x/>
    </i>
    <i r="7">
      <x v="2"/>
      <x/>
    </i>
    <i r="6">
      <x v="251"/>
      <x/>
      <x/>
    </i>
    <i r="7">
      <x v="1"/>
      <x/>
    </i>
    <i r="7">
      <x v="2"/>
      <x/>
    </i>
    <i r="7">
      <x v="3"/>
      <x/>
    </i>
    <i r="4">
      <x v="4"/>
      <x v="2"/>
      <x v="7"/>
      <x/>
      <x/>
    </i>
    <i r="7">
      <x v="1"/>
      <x/>
    </i>
    <i r="7">
      <x v="2"/>
      <x/>
    </i>
    <i r="7">
      <x v="3"/>
      <x/>
    </i>
    <i r="6">
      <x v="184"/>
      <x/>
      <x/>
    </i>
    <i r="7">
      <x v="1"/>
      <x/>
    </i>
    <i r="7">
      <x v="2"/>
      <x/>
    </i>
    <i r="7">
      <x v="3"/>
      <x/>
    </i>
    <i r="6">
      <x v="242"/>
      <x/>
      <x/>
    </i>
    <i r="7">
      <x v="1"/>
      <x/>
    </i>
    <i r="4">
      <x v="5"/>
      <x v="2"/>
      <x v="22"/>
      <x/>
      <x/>
    </i>
    <i r="7">
      <x v="1"/>
      <x/>
    </i>
    <i r="7">
      <x v="2"/>
      <x/>
    </i>
    <i r="7">
      <x v="3"/>
      <x/>
    </i>
    <i r="6">
      <x v="124"/>
      <x/>
      <x/>
    </i>
    <i r="7">
      <x v="1"/>
      <x/>
    </i>
    <i r="7">
      <x v="2"/>
      <x/>
    </i>
    <i r="7">
      <x v="3"/>
      <x/>
    </i>
    <i r="6">
      <x v="221"/>
      <x/>
      <x/>
    </i>
    <i r="7">
      <x v="1"/>
      <x/>
    </i>
    <i r="7">
      <x v="2"/>
      <x/>
    </i>
    <i r="7">
      <x v="3"/>
      <x/>
    </i>
    <i r="4">
      <x v="7"/>
      <x v="2"/>
      <x v="37"/>
      <x/>
      <x/>
    </i>
    <i r="7">
      <x v="1"/>
      <x/>
    </i>
    <i r="7">
      <x v="2"/>
      <x/>
    </i>
    <i r="7">
      <x v="3"/>
      <x/>
    </i>
    <i r="6">
      <x v="144"/>
      <x/>
      <x/>
    </i>
    <i r="7">
      <x v="1"/>
      <x/>
    </i>
    <i r="7">
      <x v="2"/>
      <x/>
    </i>
    <i r="7">
      <x v="3"/>
      <x/>
    </i>
    <i r="6">
      <x v="230"/>
      <x/>
      <x/>
    </i>
    <i r="7">
      <x v="1"/>
      <x/>
    </i>
    <i r="7">
      <x v="2"/>
      <x/>
    </i>
    <i r="7">
      <x v="3"/>
      <x/>
    </i>
    <i r="4">
      <x v="9"/>
      <x v="2"/>
      <x v="41"/>
      <x/>
      <x/>
    </i>
    <i r="7">
      <x v="1"/>
      <x/>
    </i>
    <i r="7">
      <x v="2"/>
      <x/>
    </i>
    <i r="7">
      <x v="3"/>
      <x/>
    </i>
    <i r="6">
      <x v="150"/>
      <x/>
      <x/>
    </i>
    <i r="7">
      <x v="1"/>
      <x/>
    </i>
    <i r="7">
      <x v="2"/>
      <x/>
    </i>
    <i r="7">
      <x v="3"/>
      <x/>
    </i>
    <i r="6">
      <x v="266"/>
      <x/>
      <x/>
    </i>
    <i r="7">
      <x v="1"/>
      <x/>
    </i>
    <i r="7">
      <x v="2"/>
      <x/>
    </i>
    <i r="7">
      <x v="3"/>
      <x/>
    </i>
    <i r="4">
      <x v="10"/>
      <x v="2"/>
      <x v="11"/>
      <x/>
      <x/>
    </i>
    <i r="7">
      <x v="1"/>
      <x/>
    </i>
    <i r="7">
      <x v="2"/>
      <x/>
    </i>
    <i r="6">
      <x v="26"/>
      <x/>
      <x/>
    </i>
    <i r="7">
      <x v="1"/>
      <x/>
    </i>
    <i r="7">
      <x v="2"/>
      <x/>
    </i>
    <i r="7">
      <x v="3"/>
      <x/>
    </i>
    <i r="6">
      <x v="311"/>
      <x/>
      <x/>
    </i>
    <i r="7">
      <x v="1"/>
      <x/>
    </i>
    <i r="7">
      <x v="2"/>
      <x/>
    </i>
    <i r="4">
      <x v="20"/>
      <x v="2"/>
      <x v="64"/>
      <x/>
      <x v="1"/>
    </i>
    <i r="7">
      <x v="1"/>
      <x v="1"/>
    </i>
    <i r="7">
      <x v="2"/>
      <x v="1"/>
    </i>
    <i r="6">
      <x v="89"/>
      <x/>
      <x v="1"/>
    </i>
    <i r="7">
      <x v="1"/>
      <x v="1"/>
    </i>
    <i r="7">
      <x v="2"/>
      <x v="1"/>
    </i>
    <i r="6">
      <x v="134"/>
      <x/>
      <x v="1"/>
    </i>
    <i r="7">
      <x v="1"/>
      <x v="1"/>
    </i>
    <i r="7">
      <x v="2"/>
      <x v="1"/>
    </i>
    <i r="7">
      <x v="3"/>
      <x v="1"/>
    </i>
    <i r="6">
      <x v="171"/>
      <x/>
      <x v="1"/>
    </i>
    <i r="7">
      <x v="1"/>
      <x v="1"/>
    </i>
    <i r="7">
      <x v="2"/>
      <x v="1"/>
    </i>
    <i r="6">
      <x v="194"/>
      <x/>
      <x v="1"/>
    </i>
    <i r="7">
      <x v="1"/>
      <x v="1"/>
    </i>
    <i r="7">
      <x v="2"/>
      <x v="1"/>
    </i>
    <i r="6">
      <x v="238"/>
      <x/>
      <x v="1"/>
    </i>
    <i r="7">
      <x v="1"/>
      <x v="1"/>
    </i>
    <i r="7">
      <x v="2"/>
      <x v="1"/>
    </i>
    <i r="6">
      <x v="325"/>
      <x/>
      <x v="1"/>
    </i>
    <i r="7">
      <x v="1"/>
      <x v="1"/>
    </i>
    <i r="7">
      <x v="2"/>
      <x v="1"/>
    </i>
    <i r="4">
      <x v="22"/>
      <x v="2"/>
      <x v="193"/>
      <x/>
      <x v="1"/>
    </i>
    <i r="7">
      <x v="1"/>
      <x v="1"/>
    </i>
    <i r="6">
      <x v="226"/>
      <x/>
      <x v="1"/>
    </i>
    <i r="7">
      <x v="1"/>
      <x v="1"/>
    </i>
    <i r="7">
      <x v="2"/>
      <x v="1"/>
    </i>
    <i r="2">
      <x v="8"/>
      <x v="6"/>
      <x v="11"/>
      <x/>
      <x v="48"/>
      <x/>
      <x/>
    </i>
    <i r="7">
      <x v="1"/>
      <x/>
    </i>
    <i r="7">
      <x v="2"/>
      <x/>
    </i>
    <i r="7">
      <x v="3"/>
      <x/>
    </i>
    <i r="6">
      <x v="142"/>
      <x/>
      <x/>
    </i>
    <i r="6">
      <x v="208"/>
      <x/>
      <x/>
    </i>
    <i r="7">
      <x v="1"/>
      <x/>
    </i>
    <i r="7">
      <x v="2"/>
      <x/>
    </i>
    <i r="7">
      <x v="3"/>
      <x/>
    </i>
    <i r="4">
      <x v="14"/>
      <x/>
      <x v="96"/>
      <x/>
      <x/>
    </i>
    <i r="7">
      <x v="1"/>
      <x/>
    </i>
    <i r="7">
      <x v="2"/>
      <x/>
    </i>
    <i r="7">
      <x v="3"/>
      <x/>
    </i>
    <i r="7">
      <x v="4"/>
      <x/>
    </i>
    <i r="7">
      <x v="5"/>
      <x/>
    </i>
    <i r="6">
      <x v="164"/>
      <x/>
      <x/>
    </i>
    <i r="7">
      <x v="1"/>
      <x/>
    </i>
    <i r="7">
      <x v="2"/>
      <x/>
    </i>
    <i r="6">
      <x v="275"/>
      <x/>
      <x/>
    </i>
    <i r="7">
      <x v="1"/>
      <x/>
    </i>
    <i r="7">
      <x v="2"/>
      <x/>
    </i>
    <i r="7">
      <x v="3"/>
      <x/>
    </i>
    <i r="4">
      <x v="15"/>
      <x/>
      <x v="140"/>
      <x/>
      <x/>
    </i>
    <i r="7">
      <x v="1"/>
      <x/>
    </i>
    <i r="6">
      <x v="185"/>
      <x/>
      <x/>
    </i>
    <i r="7">
      <x v="1"/>
      <x/>
    </i>
    <i r="7">
      <x v="2"/>
      <x/>
    </i>
    <i r="6">
      <x v="187"/>
      <x/>
      <x/>
    </i>
    <i r="7">
      <x v="1"/>
      <x/>
    </i>
    <i r="7">
      <x v="2"/>
      <x/>
    </i>
    <i r="7">
      <x v="3"/>
      <x/>
    </i>
    <i r="6">
      <x v="287"/>
      <x/>
      <x/>
    </i>
    <i r="7">
      <x v="1"/>
      <x/>
    </i>
    <i r="4">
      <x v="19"/>
      <x/>
      <x v="4"/>
      <x/>
      <x v="1"/>
    </i>
    <i r="7">
      <x v="1"/>
      <x v="1"/>
    </i>
    <i r="7">
      <x v="2"/>
      <x v="1"/>
    </i>
    <i r="6">
      <x v="6"/>
      <x/>
      <x v="1"/>
    </i>
    <i r="7">
      <x v="1"/>
      <x v="1"/>
    </i>
    <i r="7">
      <x v="2"/>
      <x v="1"/>
    </i>
    <i r="7">
      <x v="3"/>
      <x v="1"/>
    </i>
    <i r="6">
      <x v="25"/>
      <x/>
      <x v="1"/>
    </i>
    <i r="7">
      <x v="1"/>
      <x v="1"/>
    </i>
    <i r="6">
      <x v="53"/>
      <x/>
      <x v="1"/>
    </i>
    <i r="7">
      <x v="1"/>
      <x v="1"/>
    </i>
    <i r="7">
      <x v="2"/>
      <x v="1"/>
    </i>
    <i r="6">
      <x v="77"/>
      <x/>
      <x v="1"/>
    </i>
    <i r="7">
      <x v="1"/>
      <x v="1"/>
    </i>
    <i r="7">
      <x v="2"/>
      <x v="1"/>
    </i>
    <i r="7">
      <x v="3"/>
      <x v="1"/>
    </i>
    <i r="7">
      <x v="4"/>
      <x v="1"/>
    </i>
    <i r="6">
      <x v="103"/>
      <x/>
      <x v="1"/>
    </i>
    <i r="7">
      <x v="1"/>
      <x v="1"/>
    </i>
    <i r="7">
      <x v="2"/>
      <x v="1"/>
    </i>
    <i r="7">
      <x v="3"/>
      <x v="1"/>
    </i>
    <i r="6">
      <x v="126"/>
      <x/>
      <x v="1"/>
    </i>
    <i r="7">
      <x v="1"/>
      <x v="1"/>
    </i>
    <i r="7">
      <x v="2"/>
      <x v="1"/>
    </i>
    <i r="7">
      <x v="3"/>
      <x v="1"/>
    </i>
    <i r="6">
      <x v="176"/>
      <x/>
      <x v="1"/>
    </i>
    <i r="7">
      <x v="1"/>
      <x v="1"/>
    </i>
    <i r="7">
      <x v="2"/>
      <x v="1"/>
    </i>
    <i r="7">
      <x v="3"/>
      <x v="1"/>
    </i>
    <i r="6">
      <x v="229"/>
      <x/>
      <x v="1"/>
    </i>
    <i r="7">
      <x v="1"/>
      <x v="1"/>
    </i>
    <i r="7">
      <x v="2"/>
      <x v="1"/>
    </i>
    <i r="7">
      <x v="3"/>
      <x v="1"/>
    </i>
    <i r="6">
      <x v="267"/>
      <x/>
      <x v="1"/>
    </i>
    <i r="7">
      <x v="1"/>
      <x v="1"/>
    </i>
    <i r="7">
      <x v="2"/>
      <x v="1"/>
    </i>
    <i r="7">
      <x v="3"/>
      <x v="1"/>
    </i>
    <i r="6">
      <x v="282"/>
      <x/>
      <x v="1"/>
    </i>
    <i r="6">
      <x v="298"/>
      <x/>
      <x v="1"/>
    </i>
    <i r="7">
      <x v="1"/>
      <x v="1"/>
    </i>
    <i r="7">
      <x v="2"/>
      <x v="1"/>
    </i>
    <i r="7">
      <x v="3"/>
      <x v="1"/>
    </i>
    <i r="6">
      <x v="314"/>
      <x/>
      <x v="1"/>
    </i>
    <i r="7">
      <x v="1"/>
      <x v="1"/>
    </i>
    <i r="7">
      <x v="2"/>
      <x v="1"/>
    </i>
    <i r="7">
      <x v="3"/>
      <x v="1"/>
    </i>
    <i r="3">
      <x v="9"/>
      <x/>
      <x v="2"/>
      <x v="30"/>
      <x/>
      <x/>
    </i>
    <i r="7">
      <x v="1"/>
      <x/>
    </i>
    <i r="7">
      <x v="2"/>
      <x/>
    </i>
    <i r="7">
      <x v="3"/>
      <x/>
    </i>
    <i r="6">
      <x v="209"/>
      <x/>
      <x/>
    </i>
    <i r="7">
      <x v="1"/>
      <x/>
    </i>
    <i r="7">
      <x v="2"/>
      <x/>
    </i>
    <i r="7">
      <x v="3"/>
      <x/>
    </i>
    <i r="6">
      <x v="233"/>
      <x/>
      <x/>
    </i>
    <i r="7">
      <x v="1"/>
      <x/>
    </i>
    <i r="7">
      <x v="2"/>
      <x/>
    </i>
    <i r="7">
      <x v="3"/>
      <x/>
    </i>
    <i r="4">
      <x v="1"/>
      <x v="2"/>
      <x v="54"/>
      <x/>
      <x/>
    </i>
    <i r="7">
      <x v="1"/>
      <x/>
    </i>
    <i r="7">
      <x v="2"/>
      <x/>
    </i>
    <i r="7">
      <x v="3"/>
      <x/>
    </i>
    <i r="6">
      <x v="211"/>
      <x/>
      <x/>
    </i>
    <i r="7">
      <x v="1"/>
      <x/>
    </i>
    <i r="7">
      <x v="2"/>
      <x/>
    </i>
    <i r="7">
      <x v="3"/>
      <x/>
    </i>
    <i r="6">
      <x v="239"/>
      <x/>
      <x/>
    </i>
    <i r="7">
      <x v="1"/>
      <x/>
    </i>
    <i r="7">
      <x v="2"/>
      <x/>
    </i>
    <i r="7">
      <x v="3"/>
      <x/>
    </i>
    <i r="4">
      <x v="2"/>
      <x v="2"/>
      <x v="47"/>
      <x/>
      <x/>
    </i>
    <i r="7">
      <x v="1"/>
      <x/>
    </i>
    <i r="7">
      <x v="2"/>
      <x/>
    </i>
    <i r="7">
      <x v="3"/>
      <x/>
    </i>
    <i r="6">
      <x v="218"/>
      <x/>
      <x/>
    </i>
    <i r="7">
      <x v="1"/>
      <x/>
    </i>
    <i r="7">
      <x v="2"/>
      <x/>
    </i>
    <i r="7">
      <x v="3"/>
      <x/>
    </i>
    <i r="6">
      <x v="240"/>
      <x/>
      <x/>
    </i>
    <i r="7">
      <x v="1"/>
      <x/>
    </i>
    <i r="7">
      <x v="2"/>
      <x/>
    </i>
    <i r="7">
      <x v="3"/>
      <x/>
    </i>
    <i r="4">
      <x v="3"/>
      <x v="2"/>
      <x v="83"/>
      <x/>
      <x/>
    </i>
    <i r="7">
      <x v="1"/>
      <x/>
    </i>
    <i r="7">
      <x v="2"/>
      <x/>
    </i>
    <i r="7">
      <x v="3"/>
      <x/>
    </i>
    <i r="6">
      <x v="200"/>
      <x/>
      <x/>
    </i>
    <i r="7">
      <x v="1"/>
      <x v="1"/>
    </i>
    <i r="7">
      <x v="2"/>
      <x/>
    </i>
    <i r="7">
      <x v="3"/>
      <x/>
    </i>
    <i r="6">
      <x v="249"/>
      <x/>
      <x/>
    </i>
    <i r="7">
      <x v="1"/>
      <x/>
    </i>
    <i r="7">
      <x v="2"/>
      <x/>
    </i>
    <i r="7">
      <x v="3"/>
      <x/>
    </i>
    <i r="4">
      <x v="4"/>
      <x v="2"/>
      <x v="61"/>
      <x/>
      <x v="1"/>
    </i>
    <i r="7">
      <x v="1"/>
      <x v="1"/>
    </i>
    <i r="7">
      <x v="2"/>
      <x v="1"/>
    </i>
    <i r="7">
      <x v="3"/>
      <x v="1"/>
    </i>
    <i r="7">
      <x v="4"/>
      <x v="1"/>
    </i>
    <i r="6">
      <x v="82"/>
      <x/>
      <x v="1"/>
    </i>
    <i r="7">
      <x v="1"/>
      <x v="1"/>
    </i>
    <i r="7">
      <x v="2"/>
      <x v="1"/>
    </i>
    <i r="7">
      <x v="3"/>
      <x v="1"/>
    </i>
    <i r="7">
      <x v="4"/>
      <x v="1"/>
    </i>
    <i r="6">
      <x v="88"/>
      <x/>
      <x v="1"/>
    </i>
    <i r="7">
      <x v="1"/>
      <x v="1"/>
    </i>
    <i r="7">
      <x v="2"/>
      <x v="1"/>
    </i>
    <i r="7">
      <x v="3"/>
      <x v="1"/>
    </i>
    <i r="7">
      <x v="4"/>
      <x v="1"/>
    </i>
    <i r="6">
      <x v="111"/>
      <x/>
      <x v="1"/>
    </i>
    <i r="7">
      <x v="1"/>
      <x v="1"/>
    </i>
    <i r="7">
      <x v="2"/>
      <x v="1"/>
    </i>
    <i r="7">
      <x v="3"/>
      <x v="1"/>
    </i>
    <i r="6">
      <x v="149"/>
      <x/>
      <x v="1"/>
    </i>
    <i r="7">
      <x v="1"/>
      <x v="1"/>
    </i>
    <i r="7">
      <x v="2"/>
      <x v="1"/>
    </i>
    <i r="7">
      <x v="3"/>
      <x v="1"/>
    </i>
    <i r="7">
      <x v="4"/>
      <x v="1"/>
    </i>
    <i r="7">
      <x v="5"/>
      <x v="1"/>
    </i>
    <i r="6">
      <x v="291"/>
      <x/>
      <x v="1"/>
    </i>
    <i r="7">
      <x v="1"/>
      <x v="1"/>
    </i>
    <i r="7">
      <x v="2"/>
      <x v="1"/>
    </i>
    <i r="7">
      <x v="3"/>
      <x v="1"/>
    </i>
    <i r="7">
      <x v="4"/>
      <x v="1"/>
    </i>
    <i r="2">
      <x v="9"/>
      <x v="6"/>
      <x v="11"/>
      <x/>
      <x v="49"/>
      <x/>
      <x/>
    </i>
    <i r="7">
      <x v="1"/>
      <x/>
    </i>
    <i r="7">
      <x v="2"/>
      <x/>
    </i>
    <i r="7">
      <x v="3"/>
      <x/>
    </i>
    <i r="6">
      <x v="143"/>
      <x/>
      <x/>
    </i>
    <i r="7">
      <x v="1"/>
      <x/>
    </i>
    <i r="7">
      <x v="2"/>
      <x/>
    </i>
    <i r="7">
      <x v="3"/>
      <x/>
    </i>
    <i r="6">
      <x v="307"/>
      <x/>
      <x/>
    </i>
    <i r="7">
      <x v="1"/>
      <x/>
    </i>
    <i r="7">
      <x v="2"/>
      <x/>
    </i>
    <i r="7">
      <x v="3"/>
      <x/>
    </i>
    <i r="4">
      <x v="14"/>
      <x/>
      <x v="58"/>
      <x/>
      <x/>
    </i>
    <i r="7">
      <x v="1"/>
      <x/>
    </i>
    <i r="7">
      <x v="2"/>
      <x/>
    </i>
    <i r="7">
      <x v="3"/>
      <x/>
    </i>
    <i r="6">
      <x v="84"/>
      <x/>
      <x/>
    </i>
    <i r="7">
      <x v="1"/>
      <x/>
    </i>
    <i r="7">
      <x v="2"/>
      <x/>
    </i>
    <i r="6">
      <x v="289"/>
      <x/>
      <x/>
    </i>
    <i r="7">
      <x v="1"/>
      <x/>
    </i>
    <i r="7">
      <x v="2"/>
      <x/>
    </i>
    <i r="7">
      <x v="3"/>
      <x/>
    </i>
    <i r="4">
      <x v="15"/>
      <x/>
      <x v="98"/>
      <x/>
      <x/>
    </i>
    <i r="7">
      <x v="1"/>
      <x/>
    </i>
    <i r="7">
      <x v="2"/>
      <x/>
    </i>
    <i r="7">
      <x v="3"/>
      <x/>
    </i>
    <i r="6">
      <x v="245"/>
      <x/>
      <x/>
    </i>
    <i r="7">
      <x v="1"/>
      <x/>
    </i>
    <i r="7">
      <x v="2"/>
      <x/>
    </i>
    <i r="7">
      <x v="3"/>
      <x/>
    </i>
    <i r="6">
      <x v="283"/>
      <x/>
      <x/>
    </i>
    <i r="7">
      <x v="1"/>
      <x/>
    </i>
    <i r="7">
      <x v="2"/>
      <x/>
    </i>
    <i r="7">
      <x v="3"/>
      <x/>
    </i>
    <i r="4">
      <x v="16"/>
      <x/>
      <x v="170"/>
      <x/>
      <x/>
    </i>
    <i r="7">
      <x v="1"/>
      <x/>
    </i>
    <i r="7">
      <x v="2"/>
      <x/>
    </i>
    <i r="7">
      <x v="3"/>
      <x/>
    </i>
    <i r="6">
      <x v="227"/>
      <x/>
      <x/>
    </i>
    <i r="7">
      <x v="1"/>
      <x/>
    </i>
    <i r="7">
      <x v="2"/>
      <x/>
    </i>
    <i r="7">
      <x v="3"/>
      <x/>
    </i>
    <i r="6">
      <x v="296"/>
      <x/>
      <x/>
    </i>
    <i r="7">
      <x v="1"/>
      <x/>
    </i>
    <i r="7">
      <x v="2"/>
      <x/>
    </i>
    <i r="4">
      <x v="17"/>
      <x/>
      <x v="183"/>
      <x/>
      <x/>
    </i>
    <i r="7">
      <x v="1"/>
      <x/>
    </i>
    <i r="7">
      <x v="2"/>
      <x v="1"/>
    </i>
    <i r="6">
      <x v="192"/>
      <x/>
      <x/>
    </i>
    <i r="7">
      <x v="1"/>
      <x/>
    </i>
    <i r="6">
      <x v="207"/>
      <x/>
      <x/>
    </i>
    <i r="7">
      <x v="1"/>
      <x/>
    </i>
    <i r="7">
      <x v="2"/>
      <x/>
    </i>
    <i r="7">
      <x v="3"/>
      <x/>
    </i>
    <i r="6">
      <x v="315"/>
      <x/>
      <x/>
    </i>
    <i r="7">
      <x v="1"/>
      <x v="1"/>
    </i>
    <i r="4">
      <x v="21"/>
      <x/>
      <x v="34"/>
      <x/>
      <x v="1"/>
    </i>
    <i r="7">
      <x v="1"/>
      <x v="1"/>
    </i>
    <i r="7">
      <x v="2"/>
      <x v="1"/>
    </i>
    <i r="7">
      <x v="3"/>
      <x v="1"/>
    </i>
    <i r="6">
      <x v="56"/>
      <x/>
      <x v="1"/>
    </i>
    <i r="7">
      <x v="1"/>
      <x v="1"/>
    </i>
    <i r="7">
      <x v="2"/>
      <x v="1"/>
    </i>
    <i r="7">
      <x v="3"/>
      <x v="1"/>
    </i>
    <i r="6">
      <x v="73"/>
      <x/>
      <x v="1"/>
    </i>
    <i r="7">
      <x v="1"/>
      <x v="1"/>
    </i>
    <i r="7">
      <x v="2"/>
      <x v="1"/>
    </i>
    <i r="6">
      <x v="133"/>
      <x/>
      <x v="1"/>
    </i>
    <i r="7">
      <x v="1"/>
      <x v="1"/>
    </i>
    <i r="7">
      <x v="2"/>
      <x v="1"/>
    </i>
    <i r="7">
      <x v="3"/>
      <x v="1"/>
    </i>
    <i r="6">
      <x v="177"/>
      <x/>
      <x v="1"/>
    </i>
    <i r="7">
      <x v="1"/>
      <x v="1"/>
    </i>
    <i r="6">
      <x v="198"/>
      <x/>
      <x v="1"/>
    </i>
    <i r="7">
      <x v="1"/>
      <x v="1"/>
    </i>
    <i r="7">
      <x v="2"/>
      <x v="1"/>
    </i>
    <i r="3">
      <x v="9"/>
      <x/>
      <x v="2"/>
      <x v="263"/>
      <x/>
      <x/>
    </i>
    <i r="7">
      <x v="1"/>
      <x/>
    </i>
    <i r="7">
      <x v="2"/>
      <x/>
    </i>
    <i r="7">
      <x v="3"/>
      <x/>
    </i>
    <i r="6">
      <x v="284"/>
      <x/>
      <x/>
    </i>
    <i r="7">
      <x v="1"/>
      <x/>
    </i>
    <i r="7">
      <x v="2"/>
      <x/>
    </i>
    <i r="7">
      <x v="3"/>
      <x/>
    </i>
    <i r="4">
      <x v="1"/>
      <x v="2"/>
      <x v="52"/>
      <x/>
      <x/>
    </i>
    <i r="7">
      <x v="1"/>
      <x/>
    </i>
    <i r="7">
      <x v="2"/>
      <x/>
    </i>
    <i r="7">
      <x v="3"/>
      <x/>
    </i>
    <i r="6">
      <x v="117"/>
      <x/>
      <x/>
    </i>
    <i r="7">
      <x v="1"/>
      <x/>
    </i>
    <i r="7">
      <x v="2"/>
      <x/>
    </i>
    <i r="7">
      <x v="3"/>
      <x/>
    </i>
    <i r="6">
      <x v="318"/>
      <x/>
      <x/>
    </i>
    <i r="7">
      <x v="1"/>
      <x/>
    </i>
    <i r="7">
      <x v="2"/>
      <x/>
    </i>
    <i r="7">
      <x v="3"/>
      <x/>
    </i>
    <i r="4">
      <x v="2"/>
      <x v="2"/>
      <x v="100"/>
      <x/>
      <x/>
    </i>
    <i r="7">
      <x v="1"/>
      <x/>
    </i>
    <i r="7">
      <x v="2"/>
      <x/>
    </i>
    <i r="7">
      <x v="3"/>
      <x/>
    </i>
    <i r="6">
      <x v="129"/>
      <x/>
      <x/>
    </i>
    <i r="7">
      <x v="1"/>
      <x/>
    </i>
    <i r="7">
      <x v="2"/>
      <x/>
    </i>
    <i r="7">
      <x v="3"/>
      <x/>
    </i>
    <i r="6">
      <x v="305"/>
      <x/>
      <x/>
    </i>
    <i r="7">
      <x v="1"/>
      <x/>
    </i>
    <i r="7">
      <x v="2"/>
      <x/>
    </i>
    <i r="4">
      <x v="3"/>
      <x v="2"/>
      <x v="102"/>
      <x/>
      <x/>
    </i>
    <i r="7">
      <x v="1"/>
      <x/>
    </i>
    <i r="7">
      <x v="2"/>
      <x/>
    </i>
    <i r="7">
      <x v="3"/>
      <x/>
    </i>
    <i r="6">
      <x v="178"/>
      <x/>
      <x/>
    </i>
    <i r="7">
      <x v="1"/>
      <x/>
    </i>
    <i r="7">
      <x v="2"/>
      <x/>
    </i>
    <i r="6">
      <x v="279"/>
      <x/>
      <x/>
    </i>
    <i r="7">
      <x v="1"/>
      <x/>
    </i>
    <i r="7">
      <x v="2"/>
      <x/>
    </i>
    <i r="4">
      <x v="4"/>
      <x v="2"/>
      <x v="1"/>
      <x/>
      <x/>
    </i>
    <i r="7">
      <x v="1"/>
      <x/>
    </i>
    <i r="7">
      <x v="2"/>
      <x/>
    </i>
    <i r="6">
      <x v="197"/>
      <x/>
      <x/>
    </i>
    <i r="7">
      <x v="1"/>
      <x/>
    </i>
    <i r="7">
      <x v="2"/>
      <x/>
    </i>
    <i r="7">
      <x v="3"/>
      <x/>
    </i>
    <i r="6">
      <x v="302"/>
      <x/>
      <x/>
    </i>
    <i r="7">
      <x v="1"/>
      <x/>
    </i>
    <i r="7">
      <x v="2"/>
      <x/>
    </i>
    <i r="7">
      <x v="3"/>
      <x/>
    </i>
    <i r="4">
      <x v="5"/>
      <x v="2"/>
      <x v="94"/>
      <x/>
      <x/>
    </i>
    <i r="7">
      <x v="1"/>
      <x/>
    </i>
    <i r="7">
      <x v="2"/>
      <x/>
    </i>
    <i r="7">
      <x v="3"/>
      <x/>
    </i>
    <i r="6">
      <x v="122"/>
      <x/>
      <x/>
    </i>
    <i r="7">
      <x v="1"/>
      <x/>
    </i>
    <i r="7">
      <x v="2"/>
      <x/>
    </i>
    <i r="7">
      <x v="3"/>
      <x/>
    </i>
    <i r="6">
      <x v="224"/>
      <x/>
      <x/>
    </i>
    <i r="7">
      <x v="1"/>
      <x/>
    </i>
    <i r="7">
      <x v="2"/>
      <x/>
    </i>
    <i r="7">
      <x v="3"/>
      <x/>
    </i>
    <i r="4">
      <x v="6"/>
      <x v="2"/>
      <x v="12"/>
      <x/>
      <x/>
    </i>
    <i r="7">
      <x v="1"/>
      <x/>
    </i>
    <i r="7">
      <x v="2"/>
      <x/>
    </i>
    <i r="7">
      <x v="3"/>
      <x/>
    </i>
    <i r="6">
      <x v="169"/>
      <x/>
      <x/>
    </i>
    <i r="7">
      <x v="1"/>
      <x/>
    </i>
    <i r="7">
      <x v="2"/>
      <x/>
    </i>
    <i r="7">
      <x v="3"/>
      <x/>
    </i>
    <i r="6">
      <x v="261"/>
      <x/>
      <x/>
    </i>
    <i r="7">
      <x v="1"/>
      <x/>
    </i>
    <i r="7">
      <x v="2"/>
      <x/>
    </i>
    <i r="7">
      <x v="3"/>
      <x/>
    </i>
    <i r="4">
      <x v="7"/>
      <x v="2"/>
      <x v="33"/>
      <x/>
      <x/>
    </i>
    <i r="7">
      <x v="1"/>
      <x/>
    </i>
    <i r="7">
      <x v="2"/>
      <x v="1"/>
    </i>
    <i r="7">
      <x v="3"/>
      <x/>
    </i>
    <i r="6">
      <x v="141"/>
      <x/>
      <x/>
    </i>
    <i r="7">
      <x v="1"/>
      <x/>
    </i>
    <i r="7">
      <x v="2"/>
      <x/>
    </i>
    <i r="7">
      <x v="3"/>
      <x/>
    </i>
    <i r="6">
      <x v="285"/>
      <x/>
      <x/>
    </i>
    <i r="7">
      <x v="1"/>
      <x/>
    </i>
    <i r="7">
      <x v="2"/>
      <x/>
    </i>
    <i r="7">
      <x v="3"/>
      <x/>
    </i>
    <i r="4">
      <x v="9"/>
      <x v="2"/>
      <x v="70"/>
      <x/>
      <x/>
    </i>
    <i r="7">
      <x v="1"/>
      <x/>
    </i>
    <i r="7">
      <x v="2"/>
      <x/>
    </i>
    <i r="7">
      <x v="3"/>
      <x/>
    </i>
    <i r="6">
      <x v="130"/>
      <x/>
      <x/>
    </i>
    <i r="7">
      <x v="1"/>
      <x/>
    </i>
    <i r="7">
      <x v="2"/>
      <x/>
    </i>
    <i r="7">
      <x v="3"/>
      <x v="1"/>
    </i>
    <i r="6">
      <x v="303"/>
      <x/>
      <x v="1"/>
    </i>
    <i r="7">
      <x v="1"/>
      <x/>
    </i>
    <i r="7">
      <x v="2"/>
      <x/>
    </i>
    <i r="7">
      <x v="3"/>
      <x/>
    </i>
    <i r="4">
      <x v="11"/>
      <x v="2"/>
      <x v="115"/>
      <x/>
      <x v="1"/>
    </i>
    <i r="7">
      <x v="1"/>
      <x v="1"/>
    </i>
    <i r="7">
      <x v="2"/>
      <x v="1"/>
    </i>
    <i r="4">
      <x v="12"/>
      <x v="2"/>
      <x v="67"/>
      <x/>
      <x v="1"/>
    </i>
    <i r="7">
      <x v="1"/>
      <x v="1"/>
    </i>
    <i r="7">
      <x v="2"/>
      <x v="1"/>
    </i>
    <i r="7">
      <x v="3"/>
      <x v="1"/>
    </i>
    <i r="4">
      <x v="13"/>
      <x v="2"/>
      <x v="81"/>
      <x/>
      <x v="1"/>
    </i>
    <i r="7">
      <x v="1"/>
      <x v="1"/>
    </i>
    <i r="7">
      <x v="2"/>
      <x v="1"/>
    </i>
    <i r="6">
      <x v="165"/>
      <x/>
      <x v="1"/>
    </i>
    <i r="7">
      <x v="1"/>
      <x v="1"/>
    </i>
    <i r="7">
      <x v="2"/>
      <x v="1"/>
    </i>
    <i r="7">
      <x v="3"/>
      <x v="1"/>
    </i>
    <i r="6">
      <x v="252"/>
      <x/>
      <x v="1"/>
    </i>
    <i r="7">
      <x v="1"/>
      <x v="1"/>
    </i>
    <i r="7">
      <x v="2"/>
      <x v="1"/>
    </i>
    <i r="7">
      <x v="3"/>
      <x v="1"/>
    </i>
    <i r="2">
      <x v="12"/>
      <x v="6"/>
      <x v="11"/>
      <x/>
      <x v="24"/>
      <x/>
      <x/>
    </i>
    <i r="7">
      <x v="1"/>
      <x/>
    </i>
    <i r="7">
      <x v="2"/>
      <x/>
    </i>
    <i r="7">
      <x v="3"/>
      <x/>
    </i>
    <i r="6">
      <x v="114"/>
      <x/>
      <x/>
    </i>
    <i r="7">
      <x v="1"/>
      <x/>
    </i>
    <i r="7">
      <x v="2"/>
      <x/>
    </i>
    <i r="7">
      <x v="3"/>
      <x/>
    </i>
    <i r="6">
      <x v="216"/>
      <x/>
      <x/>
    </i>
    <i r="7">
      <x v="1"/>
      <x/>
    </i>
    <i r="7">
      <x v="2"/>
      <x/>
    </i>
    <i r="7">
      <x v="3"/>
      <x/>
    </i>
    <i r="4">
      <x v="14"/>
      <x/>
      <x v="14"/>
      <x/>
      <x/>
    </i>
    <i r="7">
      <x v="1"/>
      <x/>
    </i>
    <i r="7">
      <x v="2"/>
      <x/>
    </i>
    <i r="6">
      <x v="159"/>
      <x/>
      <x/>
    </i>
    <i r="7">
      <x v="1"/>
      <x/>
    </i>
    <i r="7">
      <x v="2"/>
      <x/>
    </i>
    <i r="6">
      <x v="308"/>
      <x/>
      <x/>
    </i>
    <i r="7">
      <x v="1"/>
      <x/>
    </i>
    <i r="7">
      <x v="2"/>
      <x/>
    </i>
    <i r="7">
      <x v="3"/>
      <x/>
    </i>
    <i r="4">
      <x v="15"/>
      <x/>
      <x v="161"/>
      <x/>
      <x/>
    </i>
    <i r="7">
      <x v="1"/>
      <x/>
    </i>
    <i r="7">
      <x v="2"/>
      <x/>
    </i>
    <i r="7">
      <x v="3"/>
      <x/>
    </i>
    <i r="6">
      <x v="215"/>
      <x/>
      <x/>
    </i>
    <i r="7">
      <x v="1"/>
      <x/>
    </i>
    <i r="7">
      <x v="2"/>
      <x/>
    </i>
    <i r="6">
      <x v="246"/>
      <x/>
      <x/>
    </i>
    <i r="7">
      <x v="1"/>
      <x/>
    </i>
    <i r="7">
      <x v="2"/>
      <x/>
    </i>
    <i r="7">
      <x v="3"/>
      <x/>
    </i>
    <i r="4">
      <x v="16"/>
      <x/>
      <x v="3"/>
      <x/>
      <x/>
    </i>
    <i r="7">
      <x v="1"/>
      <x/>
    </i>
    <i r="7">
      <x v="2"/>
      <x/>
    </i>
    <i r="7">
      <x v="3"/>
      <x/>
    </i>
    <i r="7">
      <x v="4"/>
      <x/>
    </i>
    <i r="6">
      <x v="206"/>
      <x/>
      <x/>
    </i>
    <i r="7">
      <x v="1"/>
      <x/>
    </i>
    <i r="6">
      <x v="319"/>
      <x/>
      <x/>
    </i>
    <i r="7">
      <x v="1"/>
      <x/>
    </i>
    <i r="7">
      <x v="2"/>
      <x/>
    </i>
    <i r="4">
      <x v="17"/>
      <x/>
      <x v="55"/>
      <x/>
      <x/>
    </i>
    <i r="7">
      <x v="1"/>
      <x/>
    </i>
    <i r="7">
      <x v="2"/>
      <x/>
    </i>
    <i r="6">
      <x v="254"/>
      <x/>
      <x v="1"/>
    </i>
    <i r="7">
      <x v="1"/>
      <x/>
    </i>
    <i r="7">
      <x v="2"/>
      <x/>
    </i>
    <i r="7">
      <x v="3"/>
      <x/>
    </i>
    <i r="7">
      <x v="4"/>
      <x/>
    </i>
    <i r="6">
      <x v="270"/>
      <x/>
      <x v="1"/>
    </i>
    <i r="7">
      <x v="1"/>
      <x v="1"/>
    </i>
    <i r="7">
      <x v="2"/>
      <x/>
    </i>
    <i r="7">
      <x v="3"/>
      <x/>
    </i>
    <i r="4">
      <x v="21"/>
      <x/>
      <x v="5"/>
      <x/>
      <x v="1"/>
    </i>
    <i r="7">
      <x v="1"/>
      <x v="1"/>
    </i>
    <i r="7">
      <x v="2"/>
      <x v="1"/>
    </i>
    <i r="6">
      <x v="10"/>
      <x/>
      <x v="1"/>
    </i>
    <i r="7">
      <x v="1"/>
      <x v="1"/>
    </i>
    <i r="7">
      <x v="2"/>
      <x v="1"/>
    </i>
    <i r="7">
      <x v="3"/>
      <x v="1"/>
    </i>
    <i r="6">
      <x v="69"/>
      <x/>
      <x v="1"/>
    </i>
    <i r="7">
      <x v="1"/>
      <x v="1"/>
    </i>
    <i r="7">
      <x v="2"/>
      <x v="1"/>
    </i>
    <i r="6">
      <x v="110"/>
      <x/>
      <x v="1"/>
    </i>
    <i r="7">
      <x v="1"/>
      <x v="1"/>
    </i>
    <i r="7">
      <x v="2"/>
      <x v="1"/>
    </i>
    <i r="6">
      <x v="112"/>
      <x/>
      <x v="1"/>
    </i>
    <i r="7">
      <x v="1"/>
      <x v="1"/>
    </i>
    <i r="6">
      <x v="179"/>
      <x/>
      <x v="1"/>
    </i>
    <i r="7">
      <x v="1"/>
      <x v="1"/>
    </i>
    <i r="7">
      <x v="2"/>
      <x v="1"/>
    </i>
    <i r="7">
      <x v="3"/>
      <x v="1"/>
    </i>
    <i r="7">
      <x v="4"/>
      <x v="1"/>
    </i>
    <i r="6">
      <x v="232"/>
      <x/>
      <x v="1"/>
    </i>
    <i r="7">
      <x v="1"/>
      <x v="1"/>
    </i>
    <i r="7">
      <x v="2"/>
      <x v="1"/>
    </i>
    <i r="7">
      <x v="3"/>
      <x v="1"/>
    </i>
    <i r="7">
      <x v="4"/>
      <x v="1"/>
    </i>
    <i r="6">
      <x v="234"/>
      <x/>
      <x v="1"/>
    </i>
    <i r="7">
      <x v="1"/>
      <x v="1"/>
    </i>
    <i r="7">
      <x v="2"/>
      <x v="1"/>
    </i>
    <i r="7">
      <x v="3"/>
      <x v="1"/>
    </i>
    <i r="6">
      <x v="256"/>
      <x/>
      <x v="1"/>
    </i>
    <i r="7">
      <x v="1"/>
      <x v="1"/>
    </i>
    <i r="7">
      <x v="2"/>
      <x v="1"/>
    </i>
    <i r="7">
      <x v="3"/>
      <x v="1"/>
    </i>
    <i r="3">
      <x v="9"/>
      <x/>
      <x v="2"/>
      <x v="106"/>
      <x/>
      <x/>
    </i>
    <i r="7">
      <x v="1"/>
      <x/>
    </i>
    <i r="7">
      <x v="2"/>
      <x/>
    </i>
    <i r="6">
      <x v="324"/>
      <x/>
      <x/>
    </i>
    <i r="7">
      <x v="1"/>
      <x/>
    </i>
    <i r="7">
      <x v="2"/>
      <x/>
    </i>
    <i r="7">
      <x v="3"/>
      <x/>
    </i>
    <i r="4">
      <x v="1"/>
      <x v="2"/>
      <x v="51"/>
      <x/>
      <x/>
    </i>
    <i r="7">
      <x v="1"/>
      <x/>
    </i>
    <i r="7">
      <x v="2"/>
      <x/>
    </i>
    <i r="6">
      <x v="153"/>
      <x/>
      <x/>
    </i>
    <i r="7">
      <x v="1"/>
      <x/>
    </i>
    <i r="7">
      <x v="2"/>
      <x/>
    </i>
    <i r="7">
      <x v="3"/>
      <x/>
    </i>
    <i r="6">
      <x v="222"/>
      <x/>
      <x/>
    </i>
    <i r="7">
      <x v="1"/>
      <x/>
    </i>
    <i r="7">
      <x v="2"/>
      <x/>
    </i>
    <i r="7">
      <x v="3"/>
      <x/>
    </i>
    <i r="4">
      <x v="2"/>
      <x v="2"/>
      <x v="95"/>
      <x/>
      <x/>
    </i>
    <i r="7">
      <x v="1"/>
      <x/>
    </i>
    <i r="7">
      <x v="2"/>
      <x/>
    </i>
    <i r="7">
      <x v="3"/>
      <x/>
    </i>
    <i r="6">
      <x v="205"/>
      <x/>
      <x/>
    </i>
    <i r="7">
      <x v="1"/>
      <x/>
    </i>
    <i r="7">
      <x v="2"/>
      <x/>
    </i>
    <i r="6">
      <x v="320"/>
      <x/>
      <x/>
    </i>
    <i r="7">
      <x v="1"/>
      <x/>
    </i>
    <i r="7">
      <x v="2"/>
      <x/>
    </i>
    <i r="4">
      <x v="3"/>
      <x v="2"/>
      <x v="42"/>
      <x/>
      <x/>
    </i>
    <i r="7">
      <x v="1"/>
      <x/>
    </i>
    <i r="7">
      <x v="2"/>
      <x/>
    </i>
    <i r="7">
      <x v="3"/>
      <x/>
    </i>
    <i r="6">
      <x v="119"/>
      <x/>
      <x/>
    </i>
    <i r="7">
      <x v="1"/>
      <x/>
    </i>
    <i r="7">
      <x v="2"/>
      <x/>
    </i>
    <i r="6">
      <x v="236"/>
      <x/>
      <x/>
    </i>
    <i r="7">
      <x v="1"/>
      <x/>
    </i>
    <i r="7">
      <x v="2"/>
      <x/>
    </i>
    <i r="4">
      <x v="4"/>
      <x v="2"/>
      <x v="38"/>
      <x/>
      <x/>
    </i>
    <i r="7">
      <x v="1"/>
      <x/>
    </i>
    <i r="7">
      <x v="2"/>
      <x/>
    </i>
    <i r="7">
      <x v="3"/>
      <x/>
    </i>
    <i r="6">
      <x v="157"/>
      <x/>
      <x/>
    </i>
    <i r="7">
      <x v="1"/>
      <x/>
    </i>
    <i r="7">
      <x v="2"/>
      <x/>
    </i>
    <i r="7">
      <x v="3"/>
      <x/>
    </i>
    <i r="6">
      <x v="273"/>
      <x/>
      <x/>
    </i>
    <i r="7">
      <x v="1"/>
      <x/>
    </i>
    <i r="7">
      <x v="2"/>
      <x/>
    </i>
    <i r="7">
      <x v="3"/>
      <x/>
    </i>
    <i r="4">
      <x v="5"/>
      <x v="2"/>
      <x v="101"/>
      <x/>
      <x/>
    </i>
    <i r="7">
      <x v="1"/>
      <x/>
    </i>
    <i r="7">
      <x v="2"/>
      <x/>
    </i>
    <i r="7">
      <x v="3"/>
      <x/>
    </i>
    <i r="6">
      <x v="190"/>
      <x/>
      <x/>
    </i>
    <i r="7">
      <x v="1"/>
      <x/>
    </i>
    <i r="7">
      <x v="2"/>
      <x/>
    </i>
    <i r="6">
      <x v="310"/>
      <x/>
      <x/>
    </i>
    <i r="7">
      <x v="1"/>
      <x/>
    </i>
    <i r="7">
      <x v="2"/>
      <x/>
    </i>
    <i r="7">
      <x v="3"/>
      <x/>
    </i>
    <i r="4">
      <x v="7"/>
      <x v="2"/>
      <x v="46"/>
      <x/>
      <x/>
    </i>
    <i r="7">
      <x v="1"/>
      <x/>
    </i>
    <i r="6">
      <x v="217"/>
      <x/>
      <x/>
    </i>
    <i r="7">
      <x v="1"/>
      <x/>
    </i>
    <i r="7">
      <x v="2"/>
      <x/>
    </i>
    <i r="7">
      <x v="3"/>
      <x/>
    </i>
    <i r="6">
      <x v="253"/>
      <x/>
      <x/>
    </i>
    <i r="7">
      <x v="1"/>
      <x/>
    </i>
    <i r="7">
      <x v="2"/>
      <x/>
    </i>
    <i r="7">
      <x v="3"/>
      <x/>
    </i>
    <i r="4">
      <x v="9"/>
      <x v="2"/>
      <x v="32"/>
      <x/>
      <x/>
    </i>
    <i r="7">
      <x v="1"/>
      <x/>
    </i>
    <i r="7">
      <x v="2"/>
      <x/>
    </i>
    <i r="7">
      <x v="3"/>
      <x/>
    </i>
    <i r="6">
      <x v="212"/>
      <x/>
      <x/>
    </i>
    <i r="7">
      <x v="1"/>
      <x/>
    </i>
    <i r="7">
      <x v="2"/>
      <x/>
    </i>
    <i r="7">
      <x v="3"/>
      <x/>
    </i>
    <i r="6">
      <x v="272"/>
      <x/>
      <x/>
    </i>
    <i r="7">
      <x v="1"/>
      <x/>
    </i>
    <i r="7">
      <x v="2"/>
      <x/>
    </i>
    <i r="4">
      <x v="10"/>
      <x v="2"/>
      <x v="91"/>
      <x/>
      <x/>
    </i>
    <i r="7">
      <x v="1"/>
      <x/>
    </i>
    <i r="7">
      <x v="2"/>
      <x/>
    </i>
    <i r="7">
      <x v="3"/>
      <x/>
    </i>
    <i r="6">
      <x v="155"/>
      <x/>
      <x/>
    </i>
    <i r="7">
      <x v="1"/>
      <x/>
    </i>
    <i r="7">
      <x v="2"/>
      <x/>
    </i>
    <i r="7">
      <x v="3"/>
      <x/>
    </i>
    <i r="6">
      <x v="173"/>
      <x/>
      <x/>
    </i>
    <i r="7">
      <x v="1"/>
      <x/>
    </i>
    <i r="7">
      <x v="2"/>
      <x/>
    </i>
    <i r="4">
      <x v="16"/>
      <x v="2"/>
      <x v="57"/>
      <x/>
      <x/>
    </i>
    <i r="7">
      <x v="1"/>
      <x/>
    </i>
    <i r="7">
      <x v="2"/>
      <x/>
    </i>
    <i r="7">
      <x v="3"/>
      <x/>
    </i>
    <i r="6">
      <x v="60"/>
      <x/>
      <x/>
    </i>
    <i r="7">
      <x v="1"/>
      <x/>
    </i>
    <i r="7">
      <x v="2"/>
      <x/>
    </i>
    <i r="7">
      <x v="3"/>
      <x/>
    </i>
    <i r="4">
      <x v="20"/>
      <x v="2"/>
      <x v="72"/>
      <x/>
      <x v="1"/>
    </i>
    <i r="7">
      <x v="1"/>
      <x v="1"/>
    </i>
    <i r="7">
      <x v="2"/>
      <x v="1"/>
    </i>
    <i r="7">
      <x v="3"/>
      <x v="1"/>
    </i>
    <i r="6">
      <x v="118"/>
      <x/>
      <x v="1"/>
    </i>
    <i r="7">
      <x v="1"/>
      <x v="1"/>
    </i>
    <i r="6">
      <x v="154"/>
      <x/>
      <x v="1"/>
    </i>
    <i r="7">
      <x v="1"/>
      <x v="1"/>
    </i>
    <i r="7">
      <x v="2"/>
      <x v="1"/>
    </i>
    <i r="6">
      <x v="280"/>
      <x/>
      <x v="1"/>
    </i>
    <i r="7">
      <x v="1"/>
      <x v="1"/>
    </i>
    <i r="7">
      <x v="2"/>
      <x v="1"/>
    </i>
    <i r="6">
      <x v="281"/>
      <x/>
      <x v="1"/>
    </i>
    <i r="7">
      <x v="1"/>
      <x v="1"/>
    </i>
    <i r="7">
      <x v="2"/>
      <x v="1"/>
    </i>
    <i r="6">
      <x v="294"/>
      <x/>
      <x v="1"/>
    </i>
    <i r="7">
      <x v="1"/>
      <x v="1"/>
    </i>
    <i r="7">
      <x v="2"/>
      <x v="1"/>
    </i>
    <i r="7">
      <x v="3"/>
      <x v="1"/>
    </i>
    <i r="4">
      <x v="21"/>
      <x v="2"/>
      <x v="204"/>
      <x/>
      <x v="1"/>
    </i>
    <i r="7">
      <x v="1"/>
      <x v="1"/>
    </i>
    <i r="7">
      <x v="2"/>
      <x v="1"/>
    </i>
    <i r="6">
      <x v="259"/>
      <x/>
      <x v="1"/>
    </i>
    <i r="7">
      <x v="1"/>
      <x v="1"/>
    </i>
    <i r="7">
      <x v="2"/>
      <x v="1"/>
    </i>
    <i r="7">
      <x v="3"/>
      <x v="1"/>
    </i>
    <i r="2">
      <x v="13"/>
      <x v="6"/>
      <x v="11"/>
      <x/>
      <x v="45"/>
      <x/>
      <x/>
    </i>
    <i r="7">
      <x v="1"/>
      <x/>
    </i>
    <i r="7">
      <x v="2"/>
      <x/>
    </i>
    <i r="6">
      <x v="128"/>
      <x/>
      <x/>
    </i>
    <i r="7">
      <x v="1"/>
      <x/>
    </i>
    <i r="7">
      <x v="2"/>
      <x/>
    </i>
    <i r="7">
      <x v="3"/>
      <x/>
    </i>
    <i r="6">
      <x v="321"/>
      <x/>
      <x/>
    </i>
    <i r="7">
      <x v="1"/>
      <x/>
    </i>
    <i r="7">
      <x v="2"/>
      <x/>
    </i>
    <i r="4">
      <x v="14"/>
      <x/>
      <x v="76"/>
      <x/>
      <x/>
    </i>
    <i r="7">
      <x v="1"/>
      <x/>
    </i>
    <i r="6">
      <x v="151"/>
      <x/>
      <x/>
    </i>
    <i r="7">
      <x v="1"/>
      <x/>
    </i>
    <i r="6">
      <x v="168"/>
      <x/>
      <x/>
    </i>
    <i r="7">
      <x v="1"/>
      <x/>
    </i>
    <i r="7">
      <x v="2"/>
      <x/>
    </i>
    <i r="7">
      <x v="3"/>
      <x/>
    </i>
    <i r="6">
      <x v="316"/>
      <x/>
      <x/>
    </i>
    <i r="7">
      <x v="1"/>
      <x/>
    </i>
    <i r="4">
      <x v="15"/>
      <x/>
      <x v="220"/>
      <x/>
      <x/>
    </i>
    <i r="6">
      <x v="247"/>
      <x/>
      <x/>
    </i>
    <i r="6">
      <x v="293"/>
      <x/>
      <x/>
    </i>
    <i r="7">
      <x v="1"/>
      <x/>
    </i>
    <i r="6">
      <x v="295"/>
      <x/>
      <x/>
    </i>
    <i r="6">
      <x v="312"/>
      <x/>
      <x/>
    </i>
    <i r="4">
      <x v="21"/>
      <x/>
      <x v="15"/>
      <x/>
      <x v="1"/>
    </i>
    <i r="7">
      <x v="1"/>
      <x v="1"/>
    </i>
    <i r="6">
      <x v="39"/>
      <x/>
      <x v="1"/>
    </i>
    <i r="6">
      <x v="105"/>
      <x/>
      <x v="1"/>
    </i>
    <i r="7">
      <x v="1"/>
      <x v="1"/>
    </i>
    <i r="7">
      <x v="2"/>
      <x v="1"/>
    </i>
    <i r="7">
      <x v="3"/>
      <x v="1"/>
    </i>
    <i r="7">
      <x v="4"/>
      <x v="1"/>
    </i>
    <i r="6">
      <x v="123"/>
      <x/>
      <x v="1"/>
    </i>
    <i r="7">
      <x v="1"/>
      <x v="1"/>
    </i>
    <i r="6">
      <x v="148"/>
      <x/>
      <x v="1"/>
    </i>
    <i r="6">
      <x v="180"/>
      <x/>
      <x v="1"/>
    </i>
    <i r="7">
      <x v="1"/>
      <x v="1"/>
    </i>
    <i r="7">
      <x v="2"/>
      <x v="1"/>
    </i>
    <i r="6">
      <x v="306"/>
      <x/>
      <x v="1"/>
    </i>
    <i r="7">
      <x v="1"/>
      <x v="1"/>
    </i>
    <i r="7">
      <x v="2"/>
      <x v="1"/>
    </i>
    <i r="7">
      <x v="3"/>
      <x v="1"/>
    </i>
    <i r="7">
      <x v="4"/>
      <x v="1"/>
    </i>
    <i r="3">
      <x v="9"/>
      <x/>
      <x v="2"/>
      <x v="29"/>
      <x/>
      <x/>
    </i>
    <i r="7">
      <x v="1"/>
      <x/>
    </i>
    <i r="6">
      <x v="166"/>
      <x/>
      <x/>
    </i>
    <i r="7">
      <x v="1"/>
      <x/>
    </i>
    <i r="7">
      <x v="2"/>
      <x/>
    </i>
    <i r="7">
      <x v="3"/>
      <x/>
    </i>
    <i r="7">
      <x v="4"/>
      <x/>
    </i>
    <i r="6">
      <x v="241"/>
      <x/>
      <x/>
    </i>
    <i r="7">
      <x v="1"/>
      <x/>
    </i>
    <i r="7">
      <x v="2"/>
      <x/>
    </i>
    <i r="7">
      <x v="3"/>
      <x/>
    </i>
    <i r="4">
      <x v="1"/>
      <x v="2"/>
      <x v="79"/>
      <x/>
      <x/>
    </i>
    <i r="7">
      <x v="1"/>
      <x/>
    </i>
    <i r="7">
      <x v="2"/>
      <x/>
    </i>
    <i r="7">
      <x v="3"/>
      <x/>
    </i>
    <i r="6">
      <x v="163"/>
      <x/>
      <x/>
    </i>
    <i r="7">
      <x v="1"/>
      <x/>
    </i>
    <i r="7">
      <x v="2"/>
      <x/>
    </i>
    <i r="7">
      <x v="3"/>
      <x/>
    </i>
    <i r="6">
      <x v="290"/>
      <x/>
      <x/>
    </i>
    <i r="7">
      <x v="1"/>
      <x/>
    </i>
    <i r="7">
      <x v="2"/>
      <x/>
    </i>
    <i r="7">
      <x v="3"/>
      <x/>
    </i>
    <i r="4">
      <x v="2"/>
      <x v="2"/>
      <x v="107"/>
      <x/>
      <x/>
    </i>
    <i r="7">
      <x v="1"/>
      <x/>
    </i>
    <i r="7">
      <x v="2"/>
      <x/>
    </i>
    <i r="6">
      <x v="138"/>
      <x/>
      <x/>
    </i>
    <i r="7">
      <x v="1"/>
      <x/>
    </i>
    <i r="7">
      <x v="2"/>
      <x/>
    </i>
    <i r="7">
      <x v="3"/>
      <x/>
    </i>
    <i r="6">
      <x v="223"/>
      <x/>
      <x/>
    </i>
    <i r="7">
      <x v="1"/>
      <x/>
    </i>
    <i r="7">
      <x v="2"/>
      <x/>
    </i>
    <i r="7">
      <x v="3"/>
      <x/>
    </i>
    <i r="4">
      <x v="3"/>
      <x v="2"/>
      <x v="99"/>
      <x/>
      <x/>
    </i>
    <i r="7">
      <x v="1"/>
      <x/>
    </i>
    <i r="7">
      <x v="2"/>
      <x/>
    </i>
    <i r="6">
      <x v="131"/>
      <x/>
      <x/>
    </i>
    <i r="7">
      <x v="1"/>
      <x/>
    </i>
    <i r="7">
      <x v="2"/>
      <x/>
    </i>
    <i r="7">
      <x v="3"/>
      <x/>
    </i>
    <i r="6">
      <x v="244"/>
      <x/>
      <x/>
    </i>
    <i r="7">
      <x v="1"/>
      <x/>
    </i>
    <i r="4">
      <x v="4"/>
      <x v="2"/>
      <x v="92"/>
      <x/>
      <x/>
    </i>
    <i r="7">
      <x v="1"/>
      <x/>
    </i>
    <i r="7">
      <x v="2"/>
      <x/>
    </i>
    <i r="6">
      <x v="167"/>
      <x/>
      <x/>
    </i>
    <i r="7">
      <x v="1"/>
      <x/>
    </i>
    <i r="7">
      <x v="2"/>
      <x/>
    </i>
    <i r="7">
      <x v="3"/>
      <x/>
    </i>
    <i r="6">
      <x v="250"/>
      <x/>
      <x/>
    </i>
    <i r="7">
      <x v="1"/>
      <x/>
    </i>
    <i r="7">
      <x v="2"/>
      <x/>
    </i>
    <i r="4">
      <x v="7"/>
      <x v="2"/>
      <x v="17"/>
      <x/>
      <x v="1"/>
    </i>
    <i r="7">
      <x v="1"/>
      <x v="1"/>
    </i>
    <i r="7">
      <x v="2"/>
      <x v="1"/>
    </i>
    <i r="6">
      <x v="80"/>
      <x/>
      <x v="1"/>
    </i>
    <i r="7">
      <x v="1"/>
      <x v="1"/>
    </i>
    <i r="7">
      <x v="2"/>
      <x v="1"/>
    </i>
    <i r="6">
      <x v="147"/>
      <x/>
      <x v="1"/>
    </i>
    <i r="7">
      <x v="1"/>
      <x v="1"/>
    </i>
    <i r="7">
      <x v="2"/>
      <x v="1"/>
    </i>
    <i r="6">
      <x v="160"/>
      <x/>
      <x v="1"/>
    </i>
    <i r="7">
      <x v="1"/>
      <x v="1"/>
    </i>
    <i r="7">
      <x v="2"/>
      <x v="1"/>
    </i>
    <i r="6">
      <x v="175"/>
      <x/>
      <x v="1"/>
    </i>
    <i r="7">
      <x v="1"/>
      <x v="1"/>
    </i>
    <i r="7">
      <x v="2"/>
      <x v="1"/>
    </i>
    <i r="6">
      <x v="260"/>
      <x/>
      <x v="1"/>
    </i>
    <i r="7">
      <x v="1"/>
      <x v="1"/>
    </i>
    <i r="7">
      <x v="2"/>
      <x v="1"/>
    </i>
    <i r="6">
      <x v="265"/>
      <x/>
      <x v="1"/>
    </i>
    <i r="7">
      <x v="1"/>
      <x v="1"/>
    </i>
    <i r="7">
      <x v="2"/>
      <x v="1"/>
    </i>
    <i r="6">
      <x v="304"/>
      <x/>
      <x v="1"/>
    </i>
    <i r="7">
      <x v="1"/>
      <x v="1"/>
    </i>
    <i r="7">
      <x v="2"/>
      <x v="1"/>
    </i>
    <i>
      <x v="2"/>
      <x/>
      <x/>
      <x v="6"/>
      <x v="32"/>
      <x v="1"/>
      <x v="456"/>
      <x/>
      <x/>
    </i>
    <i r="7">
      <x v="1"/>
      <x/>
    </i>
    <i r="7">
      <x v="2"/>
      <x/>
    </i>
    <i r="7">
      <x v="3"/>
      <x/>
    </i>
    <i r="6">
      <x v="459"/>
      <x/>
      <x/>
    </i>
    <i r="7">
      <x v="1"/>
      <x/>
    </i>
    <i r="7">
      <x v="2"/>
      <x/>
    </i>
    <i r="6">
      <x v="460"/>
      <x/>
      <x/>
    </i>
    <i r="7">
      <x v="1"/>
      <x/>
    </i>
    <i r="7">
      <x v="2"/>
      <x/>
    </i>
    <i r="4">
      <x v="34"/>
      <x v="1"/>
      <x v="447"/>
      <x/>
      <x/>
    </i>
    <i r="7">
      <x v="1"/>
      <x/>
    </i>
    <i r="7">
      <x v="2"/>
      <x/>
    </i>
    <i r="7">
      <x v="3"/>
      <x/>
    </i>
    <i r="6">
      <x v="457"/>
      <x/>
      <x/>
    </i>
    <i r="7">
      <x v="1"/>
      <x/>
    </i>
    <i r="7">
      <x v="2"/>
      <x/>
    </i>
    <i r="7">
      <x v="3"/>
      <x/>
    </i>
    <i r="6">
      <x v="458"/>
      <x/>
      <x/>
    </i>
    <i r="7">
      <x v="1"/>
      <x/>
    </i>
    <i r="7">
      <x v="2"/>
      <x/>
    </i>
    <i r="7">
      <x v="3"/>
      <x/>
    </i>
    <i r="4">
      <x v="36"/>
      <x v="1"/>
      <x v="453"/>
      <x/>
      <x/>
    </i>
    <i r="7">
      <x v="1"/>
      <x/>
    </i>
    <i r="7">
      <x v="2"/>
      <x/>
    </i>
    <i r="7">
      <x v="3"/>
      <x/>
    </i>
    <i r="6">
      <x v="454"/>
      <x/>
      <x/>
    </i>
    <i r="7">
      <x v="1"/>
      <x/>
    </i>
    <i r="7">
      <x v="2"/>
      <x/>
    </i>
    <i r="7">
      <x v="3"/>
      <x/>
    </i>
    <i r="6">
      <x v="455"/>
      <x/>
      <x/>
    </i>
    <i r="7">
      <x v="1"/>
      <x/>
    </i>
    <i r="7">
      <x v="2"/>
      <x/>
    </i>
    <i r="7">
      <x v="3"/>
      <x/>
    </i>
    <i r="4">
      <x v="38"/>
      <x v="1"/>
      <x v="450"/>
      <x/>
      <x/>
    </i>
    <i r="7">
      <x v="1"/>
      <x/>
    </i>
    <i r="7">
      <x v="2"/>
      <x/>
    </i>
    <i r="7">
      <x v="3"/>
      <x/>
    </i>
    <i r="6">
      <x v="451"/>
      <x/>
      <x/>
    </i>
    <i r="7">
      <x v="1"/>
      <x/>
    </i>
    <i r="7">
      <x v="2"/>
      <x/>
    </i>
    <i r="7">
      <x v="3"/>
      <x/>
    </i>
    <i r="6">
      <x v="452"/>
      <x/>
      <x/>
    </i>
    <i r="7">
      <x v="1"/>
      <x/>
    </i>
    <i r="7">
      <x v="2"/>
      <x/>
    </i>
    <i r="7">
      <x v="3"/>
      <x/>
    </i>
    <i r="4">
      <x v="40"/>
      <x v="1"/>
      <x v="445"/>
      <x/>
      <x/>
    </i>
    <i r="7">
      <x v="1"/>
      <x/>
    </i>
    <i r="7">
      <x v="2"/>
      <x/>
    </i>
    <i r="7">
      <x v="3"/>
      <x/>
    </i>
    <i r="6">
      <x v="446"/>
      <x/>
      <x/>
    </i>
    <i r="7">
      <x v="1"/>
      <x/>
    </i>
    <i r="7">
      <x v="2"/>
      <x/>
    </i>
    <i r="7">
      <x v="3"/>
      <x/>
    </i>
    <i r="6">
      <x v="449"/>
      <x/>
      <x/>
    </i>
    <i r="7">
      <x v="1"/>
      <x/>
    </i>
    <i r="7">
      <x v="2"/>
      <x/>
    </i>
    <i r="7">
      <x v="3"/>
      <x/>
    </i>
    <i r="4">
      <x v="41"/>
      <x v="1"/>
      <x v="443"/>
      <x/>
      <x/>
    </i>
    <i r="7">
      <x v="1"/>
      <x/>
    </i>
    <i r="7">
      <x v="2"/>
      <x/>
    </i>
    <i r="7">
      <x v="3"/>
      <x/>
    </i>
    <i r="6">
      <x v="448"/>
      <x/>
      <x/>
    </i>
    <i r="7">
      <x v="1"/>
      <x/>
    </i>
    <i r="7">
      <x v="2"/>
      <x/>
    </i>
    <i r="7">
      <x v="3"/>
      <x/>
    </i>
    <i r="6">
      <x v="463"/>
      <x/>
      <x/>
    </i>
    <i r="7">
      <x v="1"/>
      <x/>
    </i>
    <i r="7">
      <x v="2"/>
      <x/>
    </i>
    <i r="7">
      <x v="3"/>
      <x/>
    </i>
    <i r="4">
      <x v="43"/>
      <x v="1"/>
      <x v="461"/>
      <x/>
      <x/>
    </i>
    <i r="7">
      <x v="1"/>
      <x/>
    </i>
    <i r="7">
      <x v="2"/>
      <x/>
    </i>
    <i r="7">
      <x v="3"/>
      <x/>
    </i>
    <i r="6">
      <x v="462"/>
      <x/>
      <x/>
    </i>
    <i r="7">
      <x v="1"/>
      <x/>
    </i>
    <i r="7">
      <x v="2"/>
      <x/>
    </i>
    <i r="7">
      <x v="3"/>
      <x/>
    </i>
    <i r="6">
      <x v="464"/>
      <x/>
      <x/>
    </i>
    <i r="7">
      <x v="1"/>
      <x/>
    </i>
    <i r="7">
      <x v="2"/>
      <x/>
    </i>
    <i r="7">
      <x v="3"/>
      <x/>
    </i>
    <i r="4">
      <x v="45"/>
      <x v="1"/>
      <x v="437"/>
      <x/>
      <x v="1"/>
    </i>
    <i r="7">
      <x v="1"/>
      <x v="1"/>
    </i>
    <i r="7">
      <x v="2"/>
      <x v="1"/>
    </i>
    <i r="7">
      <x v="3"/>
      <x v="1"/>
    </i>
    <i r="6">
      <x v="438"/>
      <x/>
      <x v="1"/>
    </i>
    <i r="7">
      <x v="1"/>
      <x v="1"/>
    </i>
    <i r="7">
      <x v="2"/>
      <x v="1"/>
    </i>
    <i r="7">
      <x v="3"/>
      <x v="1"/>
    </i>
    <i r="6">
      <x v="439"/>
      <x/>
      <x v="1"/>
    </i>
    <i r="7">
      <x v="1"/>
      <x v="1"/>
    </i>
    <i r="7">
      <x v="2"/>
      <x v="1"/>
    </i>
    <i r="7">
      <x v="3"/>
      <x v="1"/>
    </i>
    <i r="6">
      <x v="440"/>
      <x/>
      <x v="1"/>
    </i>
    <i r="7">
      <x v="1"/>
      <x v="1"/>
    </i>
    <i r="7">
      <x v="2"/>
      <x v="1"/>
    </i>
    <i r="7">
      <x v="3"/>
      <x v="1"/>
    </i>
    <i r="6">
      <x v="442"/>
      <x/>
      <x v="1"/>
    </i>
    <i r="7">
      <x v="1"/>
      <x v="1"/>
    </i>
    <i r="7">
      <x v="2"/>
      <x v="1"/>
    </i>
    <i r="7">
      <x v="3"/>
      <x v="1"/>
    </i>
    <i r="6">
      <x v="444"/>
      <x/>
      <x v="1"/>
    </i>
    <i r="7">
      <x v="1"/>
      <x v="1"/>
    </i>
    <i r="7">
      <x v="2"/>
      <x v="1"/>
    </i>
    <i r="7">
      <x v="3"/>
      <x v="1"/>
    </i>
    <i r="6">
      <x v="465"/>
      <x/>
      <x v="1"/>
    </i>
    <i r="7">
      <x v="1"/>
      <x v="1"/>
    </i>
    <i r="7">
      <x v="2"/>
      <x v="1"/>
    </i>
    <i r="7">
      <x v="3"/>
      <x v="1"/>
    </i>
    <i r="6">
      <x v="466"/>
      <x/>
      <x v="1"/>
    </i>
    <i r="7">
      <x v="1"/>
      <x v="1"/>
    </i>
    <i r="7">
      <x v="2"/>
      <x v="1"/>
    </i>
    <i r="7">
      <x v="3"/>
      <x v="1"/>
    </i>
    <i r="4">
      <x v="46"/>
      <x v="1"/>
      <x v="441"/>
      <x/>
      <x v="1"/>
    </i>
    <i r="7">
      <x v="1"/>
      <x v="1"/>
    </i>
    <i r="7">
      <x v="2"/>
      <x v="1"/>
    </i>
    <i r="3">
      <x v="9"/>
      <x v="25"/>
      <x v="3"/>
      <x v="153"/>
      <x/>
      <x/>
    </i>
    <i r="7">
      <x v="1"/>
      <x/>
    </i>
    <i r="7">
      <x v="2"/>
      <x/>
    </i>
    <i r="7">
      <x v="3"/>
      <x/>
    </i>
    <i r="6">
      <x v="159"/>
      <x/>
      <x/>
    </i>
    <i r="7">
      <x v="1"/>
      <x/>
    </i>
    <i r="7">
      <x v="2"/>
      <x/>
    </i>
    <i r="7">
      <x v="3"/>
      <x/>
    </i>
    <i r="6">
      <x v="191"/>
      <x/>
      <x/>
    </i>
    <i r="7">
      <x v="1"/>
      <x/>
    </i>
    <i r="7">
      <x v="2"/>
      <x/>
    </i>
    <i r="7">
      <x v="3"/>
      <x/>
    </i>
    <i r="4">
      <x v="26"/>
      <x v="3"/>
      <x v="179"/>
      <x/>
      <x/>
    </i>
    <i r="7">
      <x v="1"/>
      <x/>
    </i>
    <i r="7">
      <x v="2"/>
      <x/>
    </i>
    <i r="7">
      <x v="3"/>
      <x/>
    </i>
    <i r="6">
      <x v="204"/>
      <x/>
      <x/>
    </i>
    <i r="7">
      <x v="1"/>
      <x/>
    </i>
    <i r="7">
      <x v="2"/>
      <x/>
    </i>
    <i r="7">
      <x v="3"/>
      <x/>
    </i>
    <i r="6">
      <x v="213"/>
      <x/>
      <x/>
    </i>
    <i r="7">
      <x v="1"/>
      <x/>
    </i>
    <i r="7">
      <x v="2"/>
      <x/>
    </i>
    <i r="7">
      <x v="3"/>
      <x/>
    </i>
    <i r="4">
      <x v="27"/>
      <x v="3"/>
      <x v="163"/>
      <x/>
      <x/>
    </i>
    <i r="7">
      <x v="1"/>
      <x/>
    </i>
    <i r="7">
      <x v="2"/>
      <x/>
    </i>
    <i r="7">
      <x v="3"/>
      <x/>
    </i>
    <i r="6">
      <x v="181"/>
      <x/>
      <x/>
    </i>
    <i r="7">
      <x v="1"/>
      <x/>
    </i>
    <i r="7">
      <x v="2"/>
      <x/>
    </i>
    <i r="7">
      <x v="3"/>
      <x/>
    </i>
    <i r="6">
      <x v="202"/>
      <x/>
      <x/>
    </i>
    <i r="7">
      <x v="1"/>
      <x/>
    </i>
    <i r="7">
      <x v="2"/>
      <x/>
    </i>
    <i r="4">
      <x v="28"/>
      <x v="3"/>
      <x v="162"/>
      <x/>
      <x/>
    </i>
    <i r="7">
      <x v="1"/>
      <x/>
    </i>
    <i r="7">
      <x v="2"/>
      <x/>
    </i>
    <i r="7">
      <x v="3"/>
      <x/>
    </i>
    <i r="6">
      <x v="173"/>
      <x/>
      <x/>
    </i>
    <i r="7">
      <x v="1"/>
      <x/>
    </i>
    <i r="7">
      <x v="2"/>
      <x/>
    </i>
    <i r="7">
      <x v="3"/>
      <x/>
    </i>
    <i r="6">
      <x v="189"/>
      <x/>
      <x/>
    </i>
    <i r="7">
      <x v="1"/>
      <x/>
    </i>
    <i r="7">
      <x v="2"/>
      <x/>
    </i>
    <i r="7">
      <x v="3"/>
      <x/>
    </i>
    <i r="4">
      <x v="29"/>
      <x v="3"/>
      <x v="155"/>
      <x/>
      <x/>
    </i>
    <i r="7">
      <x v="1"/>
      <x/>
    </i>
    <i r="7">
      <x v="2"/>
      <x/>
    </i>
    <i r="7">
      <x v="3"/>
      <x/>
    </i>
    <i r="6">
      <x v="177"/>
      <x/>
      <x/>
    </i>
    <i r="7">
      <x v="1"/>
      <x/>
    </i>
    <i r="7">
      <x v="2"/>
      <x/>
    </i>
    <i r="7">
      <x v="3"/>
      <x/>
    </i>
    <i r="6">
      <x v="178"/>
      <x/>
      <x/>
    </i>
    <i r="7">
      <x v="1"/>
      <x/>
    </i>
    <i r="7">
      <x v="2"/>
      <x/>
    </i>
    <i r="7">
      <x v="3"/>
      <x/>
    </i>
    <i r="4">
      <x v="30"/>
      <x v="3"/>
      <x v="157"/>
      <x/>
      <x/>
    </i>
    <i r="7">
      <x v="1"/>
      <x/>
    </i>
    <i r="7">
      <x v="2"/>
      <x/>
    </i>
    <i r="7">
      <x v="3"/>
      <x/>
    </i>
    <i r="6">
      <x v="194"/>
      <x/>
      <x/>
    </i>
    <i r="7">
      <x v="1"/>
      <x/>
    </i>
    <i r="7">
      <x v="2"/>
      <x/>
    </i>
    <i r="7">
      <x v="3"/>
      <x/>
    </i>
    <i r="6">
      <x v="212"/>
      <x/>
      <x/>
    </i>
    <i r="7">
      <x v="1"/>
      <x/>
    </i>
    <i r="7">
      <x v="2"/>
      <x/>
    </i>
    <i r="7">
      <x v="3"/>
      <x/>
    </i>
    <i r="4">
      <x v="31"/>
      <x v="3"/>
      <x v="183"/>
      <x/>
      <x/>
    </i>
    <i r="7">
      <x v="1"/>
      <x/>
    </i>
    <i r="7">
      <x v="2"/>
      <x/>
    </i>
    <i r="7">
      <x v="3"/>
      <x/>
    </i>
    <i r="6">
      <x v="200"/>
      <x/>
      <x/>
    </i>
    <i r="7">
      <x v="1"/>
      <x/>
    </i>
    <i r="7">
      <x v="2"/>
      <x/>
    </i>
    <i r="7">
      <x v="3"/>
      <x/>
    </i>
    <i r="6">
      <x v="210"/>
      <x/>
      <x/>
    </i>
    <i r="7">
      <x v="1"/>
      <x/>
    </i>
    <i r="7">
      <x v="2"/>
      <x/>
    </i>
    <i r="7">
      <x v="3"/>
      <x/>
    </i>
    <i r="4">
      <x v="33"/>
      <x v="3"/>
      <x v="186"/>
      <x/>
      <x/>
    </i>
    <i r="7">
      <x v="1"/>
      <x/>
    </i>
    <i r="7">
      <x v="2"/>
      <x/>
    </i>
    <i r="7">
      <x v="3"/>
      <x/>
    </i>
    <i r="6">
      <x v="196"/>
      <x/>
      <x/>
    </i>
    <i r="7">
      <x v="1"/>
      <x/>
    </i>
    <i r="7">
      <x v="2"/>
      <x/>
    </i>
    <i r="7">
      <x v="3"/>
      <x/>
    </i>
    <i r="6">
      <x v="197"/>
      <x/>
      <x/>
    </i>
    <i r="7">
      <x v="1"/>
      <x/>
    </i>
    <i r="7">
      <x v="2"/>
      <x/>
    </i>
    <i r="7">
      <x v="3"/>
      <x/>
    </i>
    <i r="4">
      <x v="35"/>
      <x v="3"/>
      <x v="175"/>
      <x/>
      <x/>
    </i>
    <i r="7">
      <x v="1"/>
      <x/>
    </i>
    <i r="7">
      <x v="2"/>
      <x/>
    </i>
    <i r="7">
      <x v="3"/>
      <x/>
    </i>
    <i r="6">
      <x v="182"/>
      <x/>
      <x/>
    </i>
    <i r="7">
      <x v="1"/>
      <x/>
    </i>
    <i r="7">
      <x v="2"/>
      <x/>
    </i>
    <i r="7">
      <x v="3"/>
      <x/>
    </i>
    <i r="6">
      <x v="208"/>
      <x/>
      <x/>
    </i>
    <i r="7">
      <x v="1"/>
      <x/>
    </i>
    <i r="7">
      <x v="2"/>
      <x/>
    </i>
    <i r="7">
      <x v="3"/>
      <x/>
    </i>
    <i r="4">
      <x v="37"/>
      <x v="3"/>
      <x v="152"/>
      <x/>
      <x/>
    </i>
    <i r="7">
      <x v="1"/>
      <x/>
    </i>
    <i r="7">
      <x v="2"/>
      <x/>
    </i>
    <i r="7">
      <x v="3"/>
      <x/>
    </i>
    <i r="6">
      <x v="171"/>
      <x/>
      <x/>
    </i>
    <i r="7">
      <x v="1"/>
      <x/>
    </i>
    <i r="7">
      <x v="2"/>
      <x/>
    </i>
    <i r="7">
      <x v="3"/>
      <x/>
    </i>
    <i r="6">
      <x v="201"/>
      <x/>
      <x/>
    </i>
    <i r="7">
      <x v="1"/>
      <x/>
    </i>
    <i r="7">
      <x v="2"/>
      <x/>
    </i>
    <i r="7">
      <x v="3"/>
      <x/>
    </i>
    <i r="4">
      <x v="39"/>
      <x v="3"/>
      <x v="156"/>
      <x/>
      <x/>
    </i>
    <i r="7">
      <x v="1"/>
      <x/>
    </i>
    <i r="7">
      <x v="2"/>
      <x/>
    </i>
    <i r="7">
      <x v="3"/>
      <x/>
    </i>
    <i r="6">
      <x v="160"/>
      <x/>
      <x/>
    </i>
    <i r="7">
      <x v="1"/>
      <x/>
    </i>
    <i r="7">
      <x v="2"/>
      <x/>
    </i>
    <i r="7">
      <x v="3"/>
      <x/>
    </i>
    <i r="6">
      <x v="207"/>
      <x/>
      <x/>
    </i>
    <i r="7">
      <x v="1"/>
      <x/>
    </i>
    <i r="7">
      <x v="2"/>
      <x/>
    </i>
    <i r="7">
      <x v="3"/>
      <x/>
    </i>
    <i r="4">
      <x v="42"/>
      <x v="3"/>
      <x v="180"/>
      <x/>
      <x/>
    </i>
    <i r="7">
      <x v="1"/>
      <x/>
    </i>
    <i r="7">
      <x v="2"/>
      <x/>
    </i>
    <i r="7">
      <x v="3"/>
      <x/>
    </i>
    <i r="6">
      <x v="184"/>
      <x/>
      <x/>
    </i>
    <i r="7">
      <x v="1"/>
      <x/>
    </i>
    <i r="7">
      <x v="2"/>
      <x/>
    </i>
    <i r="7">
      <x v="3"/>
      <x/>
    </i>
    <i r="6">
      <x v="205"/>
      <x/>
      <x/>
    </i>
    <i r="7">
      <x v="1"/>
      <x/>
    </i>
    <i r="7">
      <x v="2"/>
      <x/>
    </i>
    <i r="7">
      <x v="3"/>
      <x/>
    </i>
    <i r="4">
      <x v="45"/>
      <x v="3"/>
      <x v="170"/>
      <x/>
      <x v="1"/>
    </i>
    <i r="7">
      <x v="1"/>
      <x v="1"/>
    </i>
    <i r="7">
      <x v="2"/>
      <x v="1"/>
    </i>
    <i r="7">
      <x v="3"/>
      <x v="1"/>
    </i>
    <i r="6">
      <x v="203"/>
      <x/>
      <x v="1"/>
    </i>
    <i r="7">
      <x v="1"/>
      <x v="1"/>
    </i>
    <i r="7">
      <x v="2"/>
      <x v="1"/>
    </i>
    <i r="7">
      <x v="3"/>
      <x v="1"/>
    </i>
    <i r="6">
      <x v="214"/>
      <x/>
      <x v="1"/>
    </i>
    <i r="7">
      <x v="1"/>
      <x v="1"/>
    </i>
    <i r="7">
      <x v="2"/>
      <x v="1"/>
    </i>
    <i r="7">
      <x v="3"/>
      <x v="1"/>
    </i>
    <i r="4">
      <x v="47"/>
      <x v="3"/>
      <x v="154"/>
      <x/>
      <x v="1"/>
    </i>
    <i r="7">
      <x v="1"/>
      <x v="1"/>
    </i>
    <i r="7">
      <x v="2"/>
      <x v="1"/>
    </i>
    <i r="7">
      <x v="3"/>
      <x v="1"/>
    </i>
    <i r="6">
      <x v="161"/>
      <x/>
      <x v="1"/>
    </i>
    <i r="7">
      <x v="1"/>
      <x v="1"/>
    </i>
    <i r="7">
      <x v="2"/>
      <x v="1"/>
    </i>
    <i r="7">
      <x v="3"/>
      <x v="1"/>
    </i>
    <i r="6">
      <x v="174"/>
      <x/>
      <x v="1"/>
    </i>
    <i r="7">
      <x v="1"/>
      <x v="1"/>
    </i>
    <i r="7">
      <x v="2"/>
      <x v="1"/>
    </i>
    <i r="7">
      <x v="3"/>
      <x v="1"/>
    </i>
    <i r="6">
      <x v="187"/>
      <x/>
      <x v="1"/>
    </i>
    <i r="7">
      <x v="1"/>
      <x v="1"/>
    </i>
    <i r="7">
      <x v="2"/>
      <x v="1"/>
    </i>
    <i r="7">
      <x v="3"/>
      <x v="1"/>
    </i>
    <i r="6">
      <x v="188"/>
      <x/>
      <x v="1"/>
    </i>
    <i r="7">
      <x v="1"/>
      <x v="1"/>
    </i>
    <i r="7">
      <x v="2"/>
      <x v="1"/>
    </i>
    <i r="7">
      <x v="3"/>
      <x v="1"/>
    </i>
    <i r="6">
      <x v="199"/>
      <x/>
      <x v="1"/>
    </i>
    <i r="7">
      <x v="1"/>
      <x v="1"/>
    </i>
    <i r="7">
      <x v="2"/>
      <x v="1"/>
    </i>
    <i r="6">
      <x v="211"/>
      <x/>
      <x v="1"/>
    </i>
    <i r="7">
      <x v="1"/>
      <x v="1"/>
    </i>
    <i r="7">
      <x v="2"/>
      <x v="1"/>
    </i>
    <i r="7">
      <x v="3"/>
      <x v="1"/>
    </i>
    <i r="2">
      <x v="5"/>
      <x v="6"/>
      <x v="32"/>
      <x v="1"/>
      <x v="521"/>
      <x/>
      <x/>
    </i>
    <i r="7">
      <x v="1"/>
      <x/>
    </i>
    <i r="7">
      <x v="2"/>
      <x/>
    </i>
    <i r="7">
      <x v="3"/>
      <x/>
    </i>
    <i r="6">
      <x v="525"/>
      <x/>
      <x/>
    </i>
    <i r="7">
      <x v="1"/>
      <x/>
    </i>
    <i r="7">
      <x v="2"/>
      <x/>
    </i>
    <i r="7">
      <x v="3"/>
      <x/>
    </i>
    <i r="6">
      <x v="526"/>
      <x/>
      <x/>
    </i>
    <i r="7">
      <x v="1"/>
      <x/>
    </i>
    <i r="7">
      <x v="2"/>
      <x/>
    </i>
    <i r="4">
      <x v="34"/>
      <x v="1"/>
      <x v="522"/>
      <x/>
      <x/>
    </i>
    <i r="7">
      <x v="1"/>
      <x/>
    </i>
    <i r="7">
      <x v="2"/>
      <x/>
    </i>
    <i r="7">
      <x v="3"/>
      <x/>
    </i>
    <i r="6">
      <x v="523"/>
      <x/>
      <x/>
    </i>
    <i r="7">
      <x v="1"/>
      <x/>
    </i>
    <i r="7">
      <x v="2"/>
      <x/>
    </i>
    <i r="7">
      <x v="3"/>
      <x/>
    </i>
    <i r="6">
      <x v="533"/>
      <x/>
      <x/>
    </i>
    <i r="7">
      <x v="1"/>
      <x/>
    </i>
    <i r="7">
      <x v="2"/>
      <x/>
    </i>
    <i r="7">
      <x v="3"/>
      <x/>
    </i>
    <i r="4">
      <x v="36"/>
      <x v="1"/>
      <x v="514"/>
      <x/>
      <x/>
    </i>
    <i r="7">
      <x v="1"/>
      <x/>
    </i>
    <i r="7">
      <x v="2"/>
      <x/>
    </i>
    <i r="7">
      <x v="3"/>
      <x/>
    </i>
    <i r="6">
      <x v="519"/>
      <x/>
      <x/>
    </i>
    <i r="7">
      <x v="1"/>
      <x/>
    </i>
    <i r="7">
      <x v="2"/>
      <x/>
    </i>
    <i r="7">
      <x v="3"/>
      <x/>
    </i>
    <i r="6">
      <x v="524"/>
      <x/>
      <x/>
    </i>
    <i r="7">
      <x v="1"/>
      <x/>
    </i>
    <i r="7">
      <x v="2"/>
      <x/>
    </i>
    <i r="7">
      <x v="3"/>
      <x/>
    </i>
    <i r="4">
      <x v="38"/>
      <x v="1"/>
      <x v="513"/>
      <x/>
      <x/>
    </i>
    <i r="7">
      <x v="1"/>
      <x/>
    </i>
    <i r="7">
      <x v="2"/>
      <x/>
    </i>
    <i r="7">
      <x v="3"/>
      <x/>
    </i>
    <i r="6">
      <x v="528"/>
      <x/>
      <x/>
    </i>
    <i r="7">
      <x v="1"/>
      <x/>
    </i>
    <i r="7">
      <x v="2"/>
      <x/>
    </i>
    <i r="7">
      <x v="3"/>
      <x/>
    </i>
    <i r="6">
      <x v="531"/>
      <x/>
      <x/>
    </i>
    <i r="7">
      <x v="1"/>
      <x/>
    </i>
    <i r="7">
      <x v="2"/>
      <x/>
    </i>
    <i r="7">
      <x v="3"/>
      <x/>
    </i>
    <i r="4">
      <x v="40"/>
      <x v="1"/>
      <x v="508"/>
      <x/>
      <x/>
    </i>
    <i r="7">
      <x v="1"/>
      <x/>
    </i>
    <i r="7">
      <x v="2"/>
      <x/>
    </i>
    <i r="7">
      <x v="3"/>
      <x/>
    </i>
    <i r="6">
      <x v="518"/>
      <x/>
      <x/>
    </i>
    <i r="7">
      <x v="1"/>
      <x/>
    </i>
    <i r="7">
      <x v="2"/>
      <x/>
    </i>
    <i r="7">
      <x v="3"/>
      <x/>
    </i>
    <i r="6">
      <x v="520"/>
      <x/>
      <x/>
    </i>
    <i r="7">
      <x v="1"/>
      <x/>
    </i>
    <i r="7">
      <x v="2"/>
      <x/>
    </i>
    <i r="7">
      <x v="3"/>
      <x/>
    </i>
    <i r="4">
      <x v="41"/>
      <x v="1"/>
      <x v="510"/>
      <x/>
      <x/>
    </i>
    <i r="7">
      <x v="1"/>
      <x/>
    </i>
    <i r="7">
      <x v="2"/>
      <x/>
    </i>
    <i r="7">
      <x v="3"/>
      <x/>
    </i>
    <i r="6">
      <x v="515"/>
      <x/>
      <x/>
    </i>
    <i r="7">
      <x v="1"/>
      <x/>
    </i>
    <i r="7">
      <x v="2"/>
      <x/>
    </i>
    <i r="7">
      <x v="3"/>
      <x/>
    </i>
    <i r="6">
      <x v="530"/>
      <x/>
      <x/>
    </i>
    <i r="7">
      <x v="1"/>
      <x/>
    </i>
    <i r="7">
      <x v="2"/>
      <x/>
    </i>
    <i r="7">
      <x v="3"/>
      <x/>
    </i>
    <i r="4">
      <x v="43"/>
      <x v="1"/>
      <x v="511"/>
      <x/>
      <x/>
    </i>
    <i r="7">
      <x v="1"/>
      <x/>
    </i>
    <i r="7">
      <x v="2"/>
      <x/>
    </i>
    <i r="7">
      <x v="3"/>
      <x/>
    </i>
    <i r="6">
      <x v="512"/>
      <x/>
      <x/>
    </i>
    <i r="7">
      <x v="1"/>
      <x/>
    </i>
    <i r="7">
      <x v="2"/>
      <x/>
    </i>
    <i r="7">
      <x v="3"/>
      <x/>
    </i>
    <i r="6">
      <x v="517"/>
      <x/>
      <x/>
    </i>
    <i r="7">
      <x v="1"/>
      <x/>
    </i>
    <i r="7">
      <x v="2"/>
      <x/>
    </i>
    <i r="7">
      <x v="3"/>
      <x/>
    </i>
    <i r="4">
      <x v="44"/>
      <x v="1"/>
      <x v="509"/>
      <x/>
      <x/>
    </i>
    <i r="7">
      <x v="1"/>
      <x/>
    </i>
    <i r="7">
      <x v="2"/>
      <x/>
    </i>
    <i r="7">
      <x v="3"/>
      <x/>
    </i>
    <i r="6">
      <x v="529"/>
      <x/>
      <x/>
    </i>
    <i r="7">
      <x v="1"/>
      <x/>
    </i>
    <i r="7">
      <x v="2"/>
      <x/>
    </i>
    <i r="7">
      <x v="3"/>
      <x/>
    </i>
    <i r="6">
      <x v="532"/>
      <x/>
      <x/>
    </i>
    <i r="7">
      <x v="1"/>
      <x/>
    </i>
    <i r="7">
      <x v="2"/>
      <x/>
    </i>
    <i r="7">
      <x v="3"/>
      <x/>
    </i>
    <i r="4">
      <x v="49"/>
      <x v="1"/>
      <x v="498"/>
      <x/>
      <x/>
    </i>
    <i r="7">
      <x v="1"/>
      <x/>
    </i>
    <i r="7">
      <x v="2"/>
      <x/>
    </i>
    <i r="7">
      <x v="3"/>
      <x/>
    </i>
    <i r="6">
      <x v="499"/>
      <x/>
      <x/>
    </i>
    <i r="7">
      <x v="1"/>
      <x/>
    </i>
    <i r="7">
      <x v="2"/>
      <x/>
    </i>
    <i r="7">
      <x v="3"/>
      <x/>
    </i>
    <i r="6">
      <x v="500"/>
      <x/>
      <x/>
    </i>
    <i r="7">
      <x v="1"/>
      <x/>
    </i>
    <i r="7">
      <x v="2"/>
      <x/>
    </i>
    <i r="7">
      <x v="3"/>
      <x/>
    </i>
    <i r="6">
      <x v="501"/>
      <x/>
      <x/>
    </i>
    <i r="7">
      <x v="1"/>
      <x/>
    </i>
    <i r="7">
      <x v="2"/>
      <x/>
    </i>
    <i r="7">
      <x v="3"/>
      <x/>
    </i>
    <i r="6">
      <x v="502"/>
      <x/>
      <x/>
    </i>
    <i r="7">
      <x v="1"/>
      <x/>
    </i>
    <i r="7">
      <x v="2"/>
      <x/>
    </i>
    <i r="7">
      <x v="3"/>
      <x/>
    </i>
    <i r="6">
      <x v="503"/>
      <x/>
      <x/>
    </i>
    <i r="7">
      <x v="1"/>
      <x/>
    </i>
    <i r="7">
      <x v="2"/>
      <x/>
    </i>
    <i r="7">
      <x v="3"/>
      <x/>
    </i>
    <i r="6">
      <x v="504"/>
      <x/>
      <x/>
    </i>
    <i r="7">
      <x v="1"/>
      <x/>
    </i>
    <i r="7">
      <x v="2"/>
      <x/>
    </i>
    <i r="7">
      <x v="3"/>
      <x/>
    </i>
    <i r="6">
      <x v="505"/>
      <x/>
      <x/>
    </i>
    <i r="7">
      <x v="1"/>
      <x/>
    </i>
    <i r="7">
      <x v="2"/>
      <x/>
    </i>
    <i r="6">
      <x v="506"/>
      <x/>
      <x/>
    </i>
    <i r="7">
      <x v="1"/>
      <x/>
    </i>
    <i r="7">
      <x v="2"/>
      <x/>
    </i>
    <i r="6">
      <x v="507"/>
      <x/>
      <x/>
    </i>
    <i r="7">
      <x v="1"/>
      <x/>
    </i>
    <i r="7">
      <x v="2"/>
      <x v="1"/>
    </i>
    <i r="7">
      <x v="3"/>
      <x/>
    </i>
    <i r="6">
      <x v="516"/>
      <x/>
      <x/>
    </i>
    <i r="7">
      <x v="1"/>
      <x/>
    </i>
    <i r="7">
      <x v="2"/>
      <x/>
    </i>
    <i r="7">
      <x v="3"/>
      <x/>
    </i>
    <i r="6">
      <x v="527"/>
      <x/>
      <x/>
    </i>
    <i r="7">
      <x v="1"/>
      <x/>
    </i>
    <i r="7">
      <x v="2"/>
      <x/>
    </i>
    <i r="4">
      <x v="51"/>
      <x v="1"/>
      <x v="498"/>
      <x v="1"/>
      <x v="1"/>
    </i>
    <i r="7">
      <x v="2"/>
      <x v="1"/>
    </i>
    <i r="6">
      <x v="499"/>
      <x v="1"/>
      <x v="1"/>
    </i>
    <i r="6">
      <x v="500"/>
      <x/>
      <x v="1"/>
    </i>
    <i r="7">
      <x v="3"/>
      <x v="1"/>
    </i>
    <i r="6">
      <x v="501"/>
      <x v="1"/>
      <x v="1"/>
    </i>
    <i r="6">
      <x v="502"/>
      <x v="2"/>
      <x v="1"/>
    </i>
    <i r="6">
      <x v="503"/>
      <x v="2"/>
      <x v="1"/>
    </i>
    <i r="6">
      <x v="507"/>
      <x/>
      <x v="1"/>
    </i>
    <i r="7">
      <x v="1"/>
      <x v="1"/>
    </i>
    <i r="7">
      <x v="3"/>
      <x v="1"/>
    </i>
    <i r="6">
      <x v="516"/>
      <x v="3"/>
      <x v="1"/>
    </i>
    <i r="6">
      <x v="527"/>
      <x/>
      <x v="1"/>
    </i>
    <i r="7">
      <x v="1"/>
      <x v="1"/>
    </i>
    <i r="7">
      <x v="2"/>
      <x v="1"/>
    </i>
    <i r="4">
      <x v="52"/>
      <x v="1"/>
      <x v="498"/>
      <x v="3"/>
      <x v="1"/>
    </i>
    <i r="6">
      <x v="500"/>
      <x v="2"/>
      <x v="1"/>
    </i>
    <i r="6">
      <x v="501"/>
      <x/>
      <x v="1"/>
    </i>
    <i r="7">
      <x v="3"/>
      <x v="1"/>
    </i>
    <i r="6">
      <x v="502"/>
      <x/>
      <x v="1"/>
    </i>
    <i r="7">
      <x v="1"/>
      <x v="1"/>
    </i>
    <i r="7">
      <x v="3"/>
      <x v="1"/>
    </i>
    <i r="6">
      <x v="503"/>
      <x v="1"/>
      <x v="1"/>
    </i>
    <i r="6">
      <x v="504"/>
      <x/>
      <x v="1"/>
    </i>
    <i r="7">
      <x v="3"/>
      <x v="1"/>
    </i>
    <i r="6">
      <x v="505"/>
      <x v="2"/>
      <x v="1"/>
    </i>
    <i r="6">
      <x v="506"/>
      <x/>
      <x v="1"/>
    </i>
    <i r="7">
      <x v="2"/>
      <x v="1"/>
    </i>
    <i r="6">
      <x v="516"/>
      <x v="1"/>
      <x v="1"/>
    </i>
    <i r="4">
      <x v="53"/>
      <x v="1"/>
      <x v="498"/>
      <x/>
      <x v="1"/>
    </i>
    <i r="6">
      <x v="500"/>
      <x v="1"/>
      <x v="1"/>
    </i>
    <i r="6">
      <x v="501"/>
      <x v="2"/>
      <x v="1"/>
    </i>
    <i r="6">
      <x v="503"/>
      <x/>
      <x v="1"/>
    </i>
    <i r="7">
      <x v="3"/>
      <x v="1"/>
    </i>
    <i r="6">
      <x v="504"/>
      <x v="1"/>
      <x v="1"/>
    </i>
    <i r="6">
      <x v="505"/>
      <x/>
      <x v="1"/>
    </i>
    <i r="7">
      <x v="1"/>
      <x v="1"/>
    </i>
    <i r="6">
      <x v="516"/>
      <x/>
      <x v="1"/>
    </i>
    <i r="7">
      <x v="2"/>
      <x v="1"/>
    </i>
    <i r="4">
      <x v="54"/>
      <x v="1"/>
      <x v="499"/>
      <x/>
      <x v="1"/>
    </i>
    <i r="7">
      <x v="2"/>
      <x v="1"/>
    </i>
    <i r="7">
      <x v="3"/>
      <x v="1"/>
    </i>
    <i r="6">
      <x v="504"/>
      <x v="2"/>
      <x v="1"/>
    </i>
    <i r="4">
      <x v="55"/>
      <x v="1"/>
      <x v="506"/>
      <x v="1"/>
      <x v="1"/>
    </i>
    <i r="3">
      <x v="9"/>
      <x v="25"/>
      <x v="3"/>
      <x v="317"/>
      <x/>
      <x/>
    </i>
    <i r="7">
      <x v="1"/>
      <x/>
    </i>
    <i r="7">
      <x v="2"/>
      <x/>
    </i>
    <i r="7">
      <x v="3"/>
      <x/>
    </i>
    <i r="6">
      <x v="331"/>
      <x/>
      <x/>
    </i>
    <i r="7">
      <x v="1"/>
      <x/>
    </i>
    <i r="7">
      <x v="2"/>
      <x/>
    </i>
    <i r="7">
      <x v="3"/>
      <x/>
    </i>
    <i r="7">
      <x v="4"/>
      <x/>
    </i>
    <i r="6">
      <x v="342"/>
      <x/>
      <x/>
    </i>
    <i r="7">
      <x v="1"/>
      <x/>
    </i>
    <i r="7">
      <x v="2"/>
      <x/>
    </i>
    <i r="7">
      <x v="3"/>
      <x/>
    </i>
    <i r="4">
      <x v="26"/>
      <x v="3"/>
      <x v="287"/>
      <x/>
      <x/>
    </i>
    <i r="7">
      <x v="1"/>
      <x/>
    </i>
    <i r="7">
      <x v="2"/>
      <x/>
    </i>
    <i r="7">
      <x v="3"/>
      <x/>
    </i>
    <i r="6">
      <x v="325"/>
      <x/>
      <x/>
    </i>
    <i r="7">
      <x v="1"/>
      <x/>
    </i>
    <i r="7">
      <x v="2"/>
      <x/>
    </i>
    <i r="7">
      <x v="3"/>
      <x/>
    </i>
    <i r="4">
      <x v="27"/>
      <x v="3"/>
      <x v="291"/>
      <x/>
      <x/>
    </i>
    <i r="7">
      <x v="1"/>
      <x/>
    </i>
    <i r="7">
      <x v="2"/>
      <x/>
    </i>
    <i r="7">
      <x v="3"/>
      <x/>
    </i>
    <i r="6">
      <x v="336"/>
      <x/>
      <x/>
    </i>
    <i r="7">
      <x v="1"/>
      <x/>
    </i>
    <i r="7">
      <x v="2"/>
      <x/>
    </i>
    <i r="7">
      <x v="3"/>
      <x/>
    </i>
    <i r="6">
      <x v="343"/>
      <x/>
      <x/>
    </i>
    <i r="7">
      <x v="1"/>
      <x/>
    </i>
    <i r="7">
      <x v="2"/>
      <x/>
    </i>
    <i r="7">
      <x v="3"/>
      <x/>
    </i>
    <i r="4">
      <x v="28"/>
      <x v="3"/>
      <x v="284"/>
      <x/>
      <x/>
    </i>
    <i r="7">
      <x v="1"/>
      <x/>
    </i>
    <i r="7">
      <x v="2"/>
      <x/>
    </i>
    <i r="7">
      <x v="3"/>
      <x/>
    </i>
    <i r="6">
      <x v="310"/>
      <x/>
      <x/>
    </i>
    <i r="7">
      <x v="1"/>
      <x/>
    </i>
    <i r="7">
      <x v="2"/>
      <x/>
    </i>
    <i r="7">
      <x v="3"/>
      <x/>
    </i>
    <i r="6">
      <x v="344"/>
      <x/>
      <x/>
    </i>
    <i r="7">
      <x v="1"/>
      <x/>
    </i>
    <i r="7">
      <x v="2"/>
      <x/>
    </i>
    <i r="7">
      <x v="3"/>
      <x/>
    </i>
    <i r="4">
      <x v="29"/>
      <x v="3"/>
      <x v="286"/>
      <x/>
      <x/>
    </i>
    <i r="7">
      <x v="1"/>
      <x/>
    </i>
    <i r="7">
      <x v="2"/>
      <x/>
    </i>
    <i r="7">
      <x v="3"/>
      <x/>
    </i>
    <i r="6">
      <x v="304"/>
      <x/>
      <x/>
    </i>
    <i r="7">
      <x v="1"/>
      <x/>
    </i>
    <i r="7">
      <x v="2"/>
      <x/>
    </i>
    <i r="7">
      <x v="3"/>
      <x/>
    </i>
    <i r="6">
      <x v="335"/>
      <x/>
      <x/>
    </i>
    <i r="7">
      <x v="1"/>
      <x/>
    </i>
    <i r="7">
      <x v="2"/>
      <x/>
    </i>
    <i r="7">
      <x v="3"/>
      <x/>
    </i>
    <i r="4">
      <x v="30"/>
      <x v="3"/>
      <x v="309"/>
      <x/>
      <x/>
    </i>
    <i r="7">
      <x v="1"/>
      <x/>
    </i>
    <i r="7">
      <x v="2"/>
      <x/>
    </i>
    <i r="7">
      <x v="3"/>
      <x/>
    </i>
    <i r="6">
      <x v="315"/>
      <x/>
      <x/>
    </i>
    <i r="7">
      <x v="1"/>
      <x/>
    </i>
    <i r="7">
      <x v="2"/>
      <x/>
    </i>
    <i r="7">
      <x v="3"/>
      <x/>
    </i>
    <i r="6">
      <x v="328"/>
      <x/>
      <x/>
    </i>
    <i r="7">
      <x v="1"/>
      <x/>
    </i>
    <i r="7">
      <x v="2"/>
      <x/>
    </i>
    <i r="7">
      <x v="3"/>
      <x/>
    </i>
    <i r="4">
      <x v="31"/>
      <x v="3"/>
      <x v="282"/>
      <x/>
      <x/>
    </i>
    <i r="7">
      <x v="1"/>
      <x/>
    </i>
    <i r="7">
      <x v="2"/>
      <x/>
    </i>
    <i r="7">
      <x v="3"/>
      <x/>
    </i>
    <i r="6">
      <x v="297"/>
      <x/>
      <x/>
    </i>
    <i r="7">
      <x v="1"/>
      <x/>
    </i>
    <i r="7">
      <x v="2"/>
      <x/>
    </i>
    <i r="7">
      <x v="3"/>
      <x/>
    </i>
    <i r="6">
      <x v="303"/>
      <x/>
      <x/>
    </i>
    <i r="7">
      <x v="1"/>
      <x/>
    </i>
    <i r="7">
      <x v="2"/>
      <x/>
    </i>
    <i r="7">
      <x v="3"/>
      <x/>
    </i>
    <i r="4">
      <x v="33"/>
      <x v="3"/>
      <x v="293"/>
      <x/>
      <x/>
    </i>
    <i r="7">
      <x v="1"/>
      <x/>
    </i>
    <i r="7">
      <x v="2"/>
      <x/>
    </i>
    <i r="7">
      <x v="3"/>
      <x/>
    </i>
    <i r="6">
      <x v="298"/>
      <x/>
      <x/>
    </i>
    <i r="7">
      <x v="1"/>
      <x/>
    </i>
    <i r="7">
      <x v="2"/>
      <x/>
    </i>
    <i r="7">
      <x v="3"/>
      <x/>
    </i>
    <i r="6">
      <x v="332"/>
      <x/>
      <x/>
    </i>
    <i r="7">
      <x v="1"/>
      <x/>
    </i>
    <i r="7">
      <x v="2"/>
      <x/>
    </i>
    <i r="7">
      <x v="3"/>
      <x/>
    </i>
    <i r="4">
      <x v="35"/>
      <x v="3"/>
      <x v="321"/>
      <x/>
      <x/>
    </i>
    <i r="7">
      <x v="1"/>
      <x/>
    </i>
    <i r="7">
      <x v="2"/>
      <x/>
    </i>
    <i r="7">
      <x v="3"/>
      <x/>
    </i>
    <i r="6">
      <x v="326"/>
      <x/>
      <x/>
    </i>
    <i r="7">
      <x v="1"/>
      <x/>
    </i>
    <i r="7">
      <x v="2"/>
      <x/>
    </i>
    <i r="7">
      <x v="3"/>
      <x/>
    </i>
    <i r="6">
      <x v="339"/>
      <x/>
      <x/>
    </i>
    <i r="7">
      <x v="1"/>
      <x/>
    </i>
    <i r="7">
      <x v="2"/>
      <x/>
    </i>
    <i r="7">
      <x v="3"/>
      <x/>
    </i>
    <i r="4">
      <x v="37"/>
      <x v="3"/>
      <x v="316"/>
      <x/>
      <x/>
    </i>
    <i r="7">
      <x v="1"/>
      <x/>
    </i>
    <i r="7">
      <x v="2"/>
      <x/>
    </i>
    <i r="7">
      <x v="3"/>
      <x/>
    </i>
    <i r="6">
      <x v="333"/>
      <x/>
      <x/>
    </i>
    <i r="7">
      <x v="1"/>
      <x/>
    </i>
    <i r="7">
      <x v="2"/>
      <x/>
    </i>
    <i r="7">
      <x v="3"/>
      <x/>
    </i>
    <i r="6">
      <x v="347"/>
      <x/>
      <x/>
    </i>
    <i r="7">
      <x v="1"/>
      <x/>
    </i>
    <i r="7">
      <x v="2"/>
      <x/>
    </i>
    <i r="7">
      <x v="3"/>
      <x/>
    </i>
    <i r="4">
      <x v="39"/>
      <x v="3"/>
      <x v="319"/>
      <x/>
      <x/>
    </i>
    <i r="7">
      <x v="1"/>
      <x/>
    </i>
    <i r="7">
      <x v="2"/>
      <x/>
    </i>
    <i r="7">
      <x v="3"/>
      <x/>
    </i>
    <i r="6">
      <x v="327"/>
      <x/>
      <x/>
    </i>
    <i r="7">
      <x v="1"/>
      <x/>
    </i>
    <i r="7">
      <x v="2"/>
      <x/>
    </i>
    <i r="7">
      <x v="3"/>
      <x/>
    </i>
    <i r="6">
      <x v="346"/>
      <x/>
      <x/>
    </i>
    <i r="7">
      <x v="1"/>
      <x/>
    </i>
    <i r="7">
      <x v="2"/>
      <x/>
    </i>
    <i r="7">
      <x v="3"/>
      <x/>
    </i>
    <i r="4">
      <x v="42"/>
      <x v="3"/>
      <x v="295"/>
      <x/>
      <x/>
    </i>
    <i r="7">
      <x v="1"/>
      <x/>
    </i>
    <i r="7">
      <x v="2"/>
      <x/>
    </i>
    <i r="7">
      <x v="3"/>
      <x/>
    </i>
    <i r="6">
      <x v="341"/>
      <x/>
      <x/>
    </i>
    <i r="7">
      <x v="1"/>
      <x/>
    </i>
    <i r="7">
      <x v="2"/>
      <x/>
    </i>
    <i r="7">
      <x v="3"/>
      <x/>
    </i>
    <i r="4">
      <x v="44"/>
      <x v="3"/>
      <x v="289"/>
      <x/>
      <x/>
    </i>
    <i r="7">
      <x v="1"/>
      <x/>
    </i>
    <i r="7">
      <x v="2"/>
      <x/>
    </i>
    <i r="7">
      <x v="3"/>
      <x/>
    </i>
    <i r="6">
      <x v="299"/>
      <x/>
      <x/>
    </i>
    <i r="7">
      <x v="1"/>
      <x/>
    </i>
    <i r="7">
      <x v="2"/>
      <x/>
    </i>
    <i r="7">
      <x v="3"/>
      <x/>
    </i>
    <i r="6">
      <x v="329"/>
      <x/>
      <x/>
    </i>
    <i r="7">
      <x v="1"/>
      <x/>
    </i>
    <i r="7">
      <x v="2"/>
      <x/>
    </i>
    <i r="7">
      <x v="3"/>
      <x/>
    </i>
    <i r="4">
      <x v="49"/>
      <x v="3"/>
      <x v="283"/>
      <x/>
      <x v="1"/>
    </i>
    <i r="7">
      <x v="1"/>
      <x v="1"/>
    </i>
    <i r="7">
      <x v="2"/>
      <x/>
    </i>
    <i r="7">
      <x v="3"/>
      <x v="1"/>
    </i>
    <i r="6">
      <x v="296"/>
      <x/>
      <x/>
    </i>
    <i r="7">
      <x v="1"/>
      <x/>
    </i>
    <i r="7">
      <x v="2"/>
      <x/>
    </i>
    <i r="7">
      <x v="3"/>
      <x/>
    </i>
    <i r="6">
      <x v="305"/>
      <x/>
      <x v="1"/>
    </i>
    <i r="7">
      <x v="1"/>
      <x/>
    </i>
    <i r="8">
      <x v="1"/>
    </i>
    <i r="7">
      <x v="2"/>
      <x/>
    </i>
    <i r="6">
      <x v="312"/>
      <x/>
      <x/>
    </i>
    <i r="7">
      <x v="1"/>
      <x/>
    </i>
    <i r="7">
      <x v="2"/>
      <x/>
    </i>
    <i r="7">
      <x v="3"/>
      <x v="1"/>
    </i>
    <i r="6">
      <x v="314"/>
      <x/>
      <x v="1"/>
    </i>
    <i r="7">
      <x v="1"/>
      <x v="1"/>
    </i>
    <i r="7">
      <x v="2"/>
      <x v="1"/>
    </i>
    <i r="7">
      <x v="3"/>
      <x/>
    </i>
    <i r="6">
      <x v="320"/>
      <x/>
      <x v="1"/>
    </i>
    <i r="7">
      <x v="1"/>
      <x/>
    </i>
    <i r="7">
      <x v="2"/>
      <x/>
    </i>
    <i r="6">
      <x v="330"/>
      <x/>
      <x/>
    </i>
    <i r="7">
      <x v="1"/>
      <x/>
    </i>
    <i r="7">
      <x v="2"/>
      <x/>
    </i>
    <i r="7">
      <x v="3"/>
      <x/>
    </i>
    <i r="6">
      <x v="334"/>
      <x/>
      <x/>
    </i>
    <i r="7">
      <x v="1"/>
      <x v="1"/>
    </i>
    <i r="7">
      <x v="2"/>
      <x/>
    </i>
    <i r="7">
      <x v="3"/>
      <x v="1"/>
    </i>
    <i r="6">
      <x v="337"/>
      <x/>
      <x/>
    </i>
    <i r="7">
      <x v="1"/>
      <x v="1"/>
    </i>
    <i r="7">
      <x v="2"/>
      <x/>
    </i>
    <i r="6">
      <x v="338"/>
      <x/>
      <x/>
    </i>
    <i r="7">
      <x v="1"/>
      <x/>
    </i>
    <i r="7">
      <x v="2"/>
      <x/>
    </i>
    <i r="7">
      <x v="3"/>
      <x/>
    </i>
    <i r="6">
      <x v="340"/>
      <x/>
      <x/>
    </i>
    <i r="7">
      <x v="1"/>
      <x v="1"/>
    </i>
    <i r="7">
      <x v="2"/>
      <x/>
    </i>
    <i r="7">
      <x v="3"/>
      <x v="1"/>
    </i>
    <i r="6">
      <x v="345"/>
      <x/>
      <x/>
    </i>
    <i r="7">
      <x v="1"/>
      <x v="1"/>
    </i>
    <i r="7">
      <x v="2"/>
      <x v="1"/>
    </i>
    <i r="7">
      <x v="3"/>
      <x v="1"/>
    </i>
    <i r="4">
      <x v="51"/>
      <x v="3"/>
      <x v="283"/>
      <x v="2"/>
      <x v="1"/>
    </i>
    <i r="6">
      <x v="296"/>
      <x/>
      <x v="1"/>
    </i>
    <i r="6">
      <x v="312"/>
      <x/>
      <x v="1"/>
    </i>
    <i r="7">
      <x v="2"/>
      <x v="1"/>
    </i>
    <i r="6">
      <x v="320"/>
      <x v="1"/>
      <x v="1"/>
    </i>
    <i r="6">
      <x v="330"/>
      <x/>
      <x v="1"/>
    </i>
    <i r="7">
      <x v="1"/>
      <x v="1"/>
    </i>
    <i r="7">
      <x v="2"/>
      <x v="1"/>
    </i>
    <i r="7">
      <x v="3"/>
      <x v="1"/>
    </i>
    <i r="6">
      <x v="334"/>
      <x/>
      <x v="1"/>
    </i>
    <i r="7">
      <x v="2"/>
      <x v="1"/>
    </i>
    <i r="6">
      <x v="337"/>
      <x/>
      <x v="1"/>
    </i>
    <i r="7">
      <x v="2"/>
      <x v="1"/>
    </i>
    <i r="6">
      <x v="338"/>
      <x v="1"/>
      <x v="1"/>
    </i>
    <i r="7">
      <x v="3"/>
      <x v="1"/>
    </i>
    <i r="6">
      <x v="340"/>
      <x/>
      <x v="1"/>
    </i>
    <i r="7">
      <x v="2"/>
      <x v="1"/>
    </i>
    <i r="6">
      <x v="345"/>
      <x/>
      <x v="1"/>
    </i>
    <i r="4">
      <x v="52"/>
      <x v="3"/>
      <x v="296"/>
      <x v="1"/>
      <x v="1"/>
    </i>
    <i r="6">
      <x v="305"/>
      <x v="2"/>
      <x v="1"/>
    </i>
    <i r="6">
      <x v="312"/>
      <x v="1"/>
      <x v="1"/>
    </i>
    <i r="4">
      <x v="53"/>
      <x v="3"/>
      <x v="296"/>
      <x v="2"/>
      <x v="1"/>
    </i>
    <i r="7">
      <x v="3"/>
      <x v="1"/>
    </i>
    <i r="6">
      <x v="320"/>
      <x v="2"/>
      <x v="1"/>
    </i>
    <i r="6">
      <x v="338"/>
      <x/>
      <x v="1"/>
    </i>
    <i r="4">
      <x v="54"/>
      <x v="3"/>
      <x v="314"/>
      <x v="3"/>
      <x v="1"/>
    </i>
    <i r="6">
      <x v="338"/>
      <x v="2"/>
      <x v="1"/>
    </i>
    <i r="2">
      <x v="8"/>
      <x v="6"/>
      <x v="32"/>
      <x v="1"/>
      <x v="353"/>
      <x/>
      <x/>
    </i>
    <i r="7">
      <x v="1"/>
      <x/>
    </i>
    <i r="7">
      <x v="2"/>
      <x/>
    </i>
    <i r="7">
      <x v="3"/>
      <x/>
    </i>
    <i r="6">
      <x v="359"/>
      <x/>
      <x/>
    </i>
    <i r="7">
      <x v="1"/>
      <x/>
    </i>
    <i r="7">
      <x v="2"/>
      <x/>
    </i>
    <i r="7">
      <x v="3"/>
      <x/>
    </i>
    <i r="6">
      <x v="367"/>
      <x/>
      <x/>
    </i>
    <i r="7">
      <x v="1"/>
      <x/>
    </i>
    <i r="7">
      <x v="2"/>
      <x/>
    </i>
    <i r="7">
      <x v="3"/>
      <x/>
    </i>
    <i r="4">
      <x v="34"/>
      <x v="1"/>
      <x v="354"/>
      <x/>
      <x/>
    </i>
    <i r="7">
      <x v="1"/>
      <x/>
    </i>
    <i r="7">
      <x v="2"/>
      <x/>
    </i>
    <i r="7">
      <x v="3"/>
      <x/>
    </i>
    <i r="6">
      <x v="355"/>
      <x/>
      <x/>
    </i>
    <i r="7">
      <x v="1"/>
      <x/>
    </i>
    <i r="7">
      <x v="2"/>
      <x/>
    </i>
    <i r="7">
      <x v="3"/>
      <x/>
    </i>
    <i r="6">
      <x v="357"/>
      <x/>
      <x/>
    </i>
    <i r="7">
      <x v="1"/>
      <x/>
    </i>
    <i r="7">
      <x v="2"/>
      <x/>
    </i>
    <i r="7">
      <x v="3"/>
      <x/>
    </i>
    <i r="4">
      <x v="36"/>
      <x v="1"/>
      <x v="361"/>
      <x/>
      <x/>
    </i>
    <i r="7">
      <x v="1"/>
      <x/>
    </i>
    <i r="7">
      <x v="2"/>
      <x/>
    </i>
    <i r="7">
      <x v="3"/>
      <x/>
    </i>
    <i r="6">
      <x v="366"/>
      <x/>
      <x/>
    </i>
    <i r="7">
      <x v="1"/>
      <x/>
    </i>
    <i r="7">
      <x v="2"/>
      <x/>
    </i>
    <i r="7">
      <x v="3"/>
      <x/>
    </i>
    <i r="6">
      <x v="369"/>
      <x/>
      <x/>
    </i>
    <i r="7">
      <x v="1"/>
      <x/>
    </i>
    <i r="7">
      <x v="2"/>
      <x/>
    </i>
    <i r="7">
      <x v="3"/>
      <x/>
    </i>
    <i r="4">
      <x v="38"/>
      <x v="1"/>
      <x v="370"/>
      <x/>
      <x/>
    </i>
    <i r="7">
      <x v="1"/>
      <x/>
    </i>
    <i r="7">
      <x v="2"/>
      <x/>
    </i>
    <i r="7">
      <x v="3"/>
      <x/>
    </i>
    <i r="6">
      <x v="371"/>
      <x/>
      <x/>
    </i>
    <i r="7">
      <x v="1"/>
      <x/>
    </i>
    <i r="7">
      <x v="2"/>
      <x/>
    </i>
    <i r="7">
      <x v="3"/>
      <x/>
    </i>
    <i r="6">
      <x v="374"/>
      <x/>
      <x/>
    </i>
    <i r="7">
      <x v="1"/>
      <x/>
    </i>
    <i r="7">
      <x v="2"/>
      <x/>
    </i>
    <i r="7">
      <x v="3"/>
      <x/>
    </i>
    <i r="4">
      <x v="40"/>
      <x v="1"/>
      <x v="358"/>
      <x/>
      <x/>
    </i>
    <i r="7">
      <x v="1"/>
      <x/>
    </i>
    <i r="7">
      <x v="2"/>
      <x/>
    </i>
    <i r="7">
      <x v="3"/>
      <x/>
    </i>
    <i r="6">
      <x v="368"/>
      <x/>
      <x/>
    </i>
    <i r="7">
      <x v="1"/>
      <x/>
    </i>
    <i r="7">
      <x v="2"/>
      <x/>
    </i>
    <i r="7">
      <x v="3"/>
      <x/>
    </i>
    <i r="6">
      <x v="373"/>
      <x/>
      <x/>
    </i>
    <i r="7">
      <x v="1"/>
      <x/>
    </i>
    <i r="7">
      <x v="2"/>
      <x/>
    </i>
    <i r="7">
      <x v="3"/>
      <x/>
    </i>
    <i r="4">
      <x v="41"/>
      <x v="1"/>
      <x v="363"/>
      <x/>
      <x/>
    </i>
    <i r="7">
      <x v="1"/>
      <x/>
    </i>
    <i r="7">
      <x v="2"/>
      <x/>
    </i>
    <i r="7">
      <x v="3"/>
      <x/>
    </i>
    <i r="6">
      <x v="365"/>
      <x/>
      <x/>
    </i>
    <i r="7">
      <x v="1"/>
      <x/>
    </i>
    <i r="7">
      <x v="2"/>
      <x/>
    </i>
    <i r="7">
      <x v="3"/>
      <x/>
    </i>
    <i r="6">
      <x v="372"/>
      <x/>
      <x v="1"/>
    </i>
    <i r="7">
      <x v="1"/>
      <x/>
    </i>
    <i r="7">
      <x v="2"/>
      <x/>
    </i>
    <i r="7">
      <x v="3"/>
      <x/>
    </i>
    <i r="4">
      <x v="43"/>
      <x v="1"/>
      <x v="356"/>
      <x/>
      <x/>
    </i>
    <i r="7">
      <x v="1"/>
      <x v="1"/>
    </i>
    <i r="7">
      <x v="2"/>
      <x v="1"/>
    </i>
    <i r="7">
      <x v="3"/>
      <x v="1"/>
    </i>
    <i r="6">
      <x v="360"/>
      <x/>
      <x v="1"/>
    </i>
    <i r="7">
      <x v="1"/>
      <x v="1"/>
    </i>
    <i r="7">
      <x v="2"/>
      <x v="1"/>
    </i>
    <i r="7">
      <x v="3"/>
      <x v="1"/>
    </i>
    <i r="6">
      <x v="364"/>
      <x/>
      <x v="1"/>
    </i>
    <i r="7">
      <x v="1"/>
      <x v="1"/>
    </i>
    <i r="7">
      <x v="2"/>
      <x v="1"/>
    </i>
    <i r="7">
      <x v="3"/>
      <x v="1"/>
    </i>
    <i r="4">
      <x v="45"/>
      <x v="1"/>
      <x v="348"/>
      <x/>
      <x v="1"/>
    </i>
    <i r="7">
      <x v="1"/>
      <x v="1"/>
    </i>
    <i r="7">
      <x v="2"/>
      <x v="1"/>
    </i>
    <i r="7">
      <x v="3"/>
      <x v="1"/>
    </i>
    <i r="6">
      <x v="349"/>
      <x/>
      <x v="1"/>
    </i>
    <i r="7">
      <x v="1"/>
      <x v="1"/>
    </i>
    <i r="7">
      <x v="2"/>
      <x v="1"/>
    </i>
    <i r="7">
      <x v="3"/>
      <x v="1"/>
    </i>
    <i r="6">
      <x v="350"/>
      <x/>
      <x v="1"/>
    </i>
    <i r="7">
      <x v="1"/>
      <x v="1"/>
    </i>
    <i r="7">
      <x v="2"/>
      <x v="1"/>
    </i>
    <i r="7">
      <x v="3"/>
      <x v="1"/>
    </i>
    <i r="6">
      <x v="351"/>
      <x/>
      <x v="1"/>
    </i>
    <i r="7">
      <x v="1"/>
      <x v="1"/>
    </i>
    <i r="7">
      <x v="2"/>
      <x v="1"/>
    </i>
    <i r="7">
      <x v="3"/>
      <x v="1"/>
    </i>
    <i r="6">
      <x v="352"/>
      <x/>
      <x v="1"/>
    </i>
    <i r="7">
      <x v="1"/>
      <x v="1"/>
    </i>
    <i r="7">
      <x v="2"/>
      <x v="1"/>
    </i>
    <i r="7">
      <x v="3"/>
      <x v="1"/>
    </i>
    <i r="6">
      <x v="362"/>
      <x/>
      <x v="1"/>
    </i>
    <i r="7">
      <x v="1"/>
      <x v="1"/>
    </i>
    <i r="7">
      <x v="2"/>
      <x v="1"/>
    </i>
    <i r="7">
      <x v="3"/>
      <x v="1"/>
    </i>
    <i r="3">
      <x v="9"/>
      <x v="25"/>
      <x v="3"/>
      <x v="12"/>
      <x/>
      <x/>
    </i>
    <i r="7">
      <x v="1"/>
      <x/>
    </i>
    <i r="7">
      <x v="2"/>
      <x/>
    </i>
    <i r="7">
      <x v="3"/>
      <x/>
    </i>
    <i r="6">
      <x v="35"/>
      <x/>
      <x/>
    </i>
    <i r="7">
      <x v="1"/>
      <x/>
    </i>
    <i r="7">
      <x v="2"/>
      <x/>
    </i>
    <i r="7">
      <x v="3"/>
      <x/>
    </i>
    <i r="6">
      <x v="37"/>
      <x/>
      <x/>
    </i>
    <i r="7">
      <x v="1"/>
      <x/>
    </i>
    <i r="7">
      <x v="2"/>
      <x/>
    </i>
    <i r="7">
      <x v="3"/>
      <x/>
    </i>
    <i r="4">
      <x v="26"/>
      <x v="3"/>
      <x v="10"/>
      <x/>
      <x/>
    </i>
    <i r="7">
      <x v="1"/>
      <x/>
    </i>
    <i r="7">
      <x v="2"/>
      <x/>
    </i>
    <i r="7">
      <x v="3"/>
      <x/>
    </i>
    <i r="7">
      <x v="4"/>
      <x/>
    </i>
    <i r="7">
      <x v="5"/>
      <x/>
    </i>
    <i r="6">
      <x v="15"/>
      <x/>
      <x/>
    </i>
    <i r="7">
      <x v="1"/>
      <x/>
    </i>
    <i r="7">
      <x v="2"/>
      <x/>
    </i>
    <i r="7">
      <x v="3"/>
      <x/>
    </i>
    <i r="6">
      <x v="23"/>
      <x/>
      <x/>
    </i>
    <i r="7">
      <x v="1"/>
      <x/>
    </i>
    <i r="7">
      <x v="2"/>
      <x/>
    </i>
    <i r="7">
      <x v="3"/>
      <x/>
    </i>
    <i r="4">
      <x v="27"/>
      <x v="3"/>
      <x v="17"/>
      <x/>
      <x/>
    </i>
    <i r="7">
      <x v="1"/>
      <x/>
    </i>
    <i r="7">
      <x v="2"/>
      <x/>
    </i>
    <i r="7">
      <x v="3"/>
      <x/>
    </i>
    <i r="6">
      <x v="22"/>
      <x/>
      <x/>
    </i>
    <i r="7">
      <x v="1"/>
      <x/>
    </i>
    <i r="7">
      <x v="2"/>
      <x/>
    </i>
    <i r="7">
      <x v="3"/>
      <x/>
    </i>
    <i r="6">
      <x v="25"/>
      <x/>
      <x/>
    </i>
    <i r="7">
      <x v="1"/>
      <x/>
    </i>
    <i r="7">
      <x v="2"/>
      <x/>
    </i>
    <i r="7">
      <x v="3"/>
      <x/>
    </i>
    <i r="4">
      <x v="28"/>
      <x v="3"/>
      <x v="32"/>
      <x/>
      <x/>
    </i>
    <i r="7">
      <x v="1"/>
      <x/>
    </i>
    <i r="7">
      <x v="2"/>
      <x/>
    </i>
    <i r="7">
      <x v="3"/>
      <x/>
    </i>
    <i r="6">
      <x v="38"/>
      <x/>
      <x/>
    </i>
    <i r="7">
      <x v="1"/>
      <x/>
    </i>
    <i r="7">
      <x v="2"/>
      <x/>
    </i>
    <i r="7">
      <x v="3"/>
      <x/>
    </i>
    <i r="6">
      <x v="40"/>
      <x/>
      <x/>
    </i>
    <i r="7">
      <x v="1"/>
      <x/>
    </i>
    <i r="7">
      <x v="2"/>
      <x v="1"/>
    </i>
    <i r="7">
      <x v="3"/>
      <x v="1"/>
    </i>
    <i r="4">
      <x v="29"/>
      <x v="3"/>
      <x v="20"/>
      <x/>
      <x/>
    </i>
    <i r="7">
      <x v="1"/>
      <x/>
    </i>
    <i r="7">
      <x v="2"/>
      <x/>
    </i>
    <i r="7">
      <x v="3"/>
      <x/>
    </i>
    <i r="6">
      <x v="29"/>
      <x/>
      <x v="1"/>
    </i>
    <i r="7">
      <x v="1"/>
      <x v="1"/>
    </i>
    <i r="7">
      <x v="2"/>
      <x v="1"/>
    </i>
    <i r="7">
      <x v="3"/>
      <x v="1"/>
    </i>
    <i r="6">
      <x v="31"/>
      <x/>
      <x v="1"/>
    </i>
    <i r="7">
      <x v="1"/>
      <x v="1"/>
    </i>
    <i r="7">
      <x v="2"/>
      <x v="1"/>
    </i>
    <i r="7">
      <x v="3"/>
      <x/>
    </i>
    <i r="4">
      <x v="30"/>
      <x v="3"/>
      <x v="7"/>
      <x/>
      <x v="1"/>
    </i>
    <i r="7">
      <x v="1"/>
      <x v="1"/>
    </i>
    <i r="7">
      <x v="2"/>
      <x v="1"/>
    </i>
    <i r="7">
      <x v="3"/>
      <x v="1"/>
    </i>
    <i r="6">
      <x v="13"/>
      <x/>
      <x v="1"/>
    </i>
    <i r="7">
      <x v="1"/>
      <x v="1"/>
    </i>
    <i r="7">
      <x v="2"/>
      <x/>
    </i>
    <i r="7">
      <x v="3"/>
      <x v="1"/>
    </i>
    <i r="6">
      <x v="36"/>
      <x/>
      <x v="1"/>
    </i>
    <i r="7">
      <x v="1"/>
      <x/>
    </i>
    <i r="7">
      <x v="2"/>
      <x v="1"/>
    </i>
    <i r="7">
      <x v="3"/>
      <x v="1"/>
    </i>
    <i r="7">
      <x v="4"/>
      <x v="1"/>
    </i>
    <i r="7">
      <x v="5"/>
      <x v="1"/>
    </i>
    <i r="4">
      <x v="31"/>
      <x v="3"/>
      <x v="27"/>
      <x/>
      <x v="1"/>
    </i>
    <i r="7">
      <x v="1"/>
      <x v="1"/>
    </i>
    <i r="7">
      <x v="2"/>
      <x v="1"/>
    </i>
    <i r="7">
      <x v="3"/>
      <x v="1"/>
    </i>
    <i r="6">
      <x v="28"/>
      <x/>
      <x v="1"/>
    </i>
    <i r="7">
      <x v="1"/>
      <x v="1"/>
    </i>
    <i r="7">
      <x v="2"/>
      <x v="1"/>
    </i>
    <i r="7">
      <x v="3"/>
      <x v="1"/>
    </i>
    <i r="4">
      <x v="33"/>
      <x v="3"/>
      <x v="14"/>
      <x/>
      <x v="1"/>
    </i>
    <i r="7">
      <x v="1"/>
      <x v="1"/>
    </i>
    <i r="7">
      <x v="2"/>
      <x v="1"/>
    </i>
    <i r="7">
      <x v="3"/>
      <x v="1"/>
    </i>
    <i r="6">
      <x v="21"/>
      <x/>
      <x v="1"/>
    </i>
    <i r="7">
      <x v="1"/>
      <x v="1"/>
    </i>
    <i r="7">
      <x v="2"/>
      <x v="1"/>
    </i>
    <i r="7">
      <x v="3"/>
      <x v="1"/>
    </i>
    <i r="6">
      <x v="41"/>
      <x/>
      <x v="1"/>
    </i>
    <i r="7">
      <x v="1"/>
      <x v="1"/>
    </i>
    <i r="7">
      <x v="2"/>
      <x v="1"/>
    </i>
    <i r="7">
      <x v="3"/>
      <x v="1"/>
    </i>
    <i r="4">
      <x v="35"/>
      <x v="3"/>
      <x v="3"/>
      <x/>
      <x v="1"/>
    </i>
    <i r="7">
      <x v="1"/>
      <x v="1"/>
    </i>
    <i r="7">
      <x v="2"/>
      <x v="1"/>
    </i>
    <i r="7">
      <x v="3"/>
      <x v="1"/>
    </i>
    <i r="6">
      <x v="19"/>
      <x/>
      <x v="1"/>
    </i>
    <i r="7">
      <x v="1"/>
      <x v="1"/>
    </i>
    <i r="7">
      <x v="2"/>
      <x v="1"/>
    </i>
    <i r="7">
      <x v="3"/>
      <x v="1"/>
    </i>
    <i r="6">
      <x v="33"/>
      <x/>
      <x v="1"/>
    </i>
    <i r="7">
      <x v="1"/>
      <x v="1"/>
    </i>
    <i r="7">
      <x v="2"/>
      <x v="1"/>
    </i>
    <i r="7">
      <x v="3"/>
      <x v="1"/>
    </i>
    <i r="4">
      <x v="37"/>
      <x v="3"/>
      <x v="5"/>
      <x/>
      <x v="1"/>
    </i>
    <i r="7">
      <x v="1"/>
      <x v="1"/>
    </i>
    <i r="7">
      <x v="2"/>
      <x v="1"/>
    </i>
    <i r="7">
      <x v="3"/>
      <x v="1"/>
    </i>
    <i r="6">
      <x v="26"/>
      <x/>
      <x v="1"/>
    </i>
    <i r="7">
      <x v="1"/>
      <x v="1"/>
    </i>
    <i r="7">
      <x v="2"/>
      <x v="1"/>
    </i>
    <i r="7">
      <x v="3"/>
      <x v="1"/>
    </i>
    <i r="7">
      <x v="4"/>
      <x v="1"/>
    </i>
    <i r="6">
      <x v="30"/>
      <x/>
      <x v="1"/>
    </i>
    <i r="7">
      <x v="1"/>
      <x v="1"/>
    </i>
    <i r="7">
      <x v="2"/>
      <x v="1"/>
    </i>
    <i r="7">
      <x v="3"/>
      <x v="1"/>
    </i>
    <i r="4">
      <x v="39"/>
      <x v="3"/>
      <x/>
      <x/>
      <x v="1"/>
    </i>
    <i r="7">
      <x v="1"/>
      <x v="1"/>
    </i>
    <i r="7">
      <x v="2"/>
      <x v="1"/>
    </i>
    <i r="7">
      <x v="3"/>
      <x v="1"/>
    </i>
    <i r="6">
      <x v="2"/>
      <x/>
      <x v="1"/>
    </i>
    <i r="7">
      <x v="1"/>
      <x v="1"/>
    </i>
    <i r="7">
      <x v="2"/>
      <x v="1"/>
    </i>
    <i r="7">
      <x v="3"/>
      <x v="1"/>
    </i>
    <i r="6">
      <x v="42"/>
      <x/>
      <x v="1"/>
    </i>
    <i r="7">
      <x v="1"/>
      <x v="1"/>
    </i>
    <i r="7">
      <x v="2"/>
      <x v="1"/>
    </i>
    <i r="7">
      <x v="3"/>
      <x v="1"/>
    </i>
    <i r="4">
      <x v="42"/>
      <x v="3"/>
      <x v="1"/>
      <x/>
      <x v="1"/>
    </i>
    <i r="7">
      <x v="1"/>
      <x v="1"/>
    </i>
    <i r="7">
      <x v="2"/>
      <x v="1"/>
    </i>
    <i r="7">
      <x v="3"/>
      <x v="1"/>
    </i>
    <i r="6">
      <x v="4"/>
      <x/>
      <x v="1"/>
    </i>
    <i r="7">
      <x v="1"/>
      <x v="1"/>
    </i>
    <i r="7">
      <x v="2"/>
      <x v="1"/>
    </i>
    <i r="7">
      <x v="3"/>
      <x v="1"/>
    </i>
    <i r="6">
      <x v="34"/>
      <x/>
      <x v="1"/>
    </i>
    <i r="7">
      <x v="1"/>
      <x v="1"/>
    </i>
    <i r="7">
      <x v="2"/>
      <x v="1"/>
    </i>
    <i r="7">
      <x v="3"/>
      <x v="1"/>
    </i>
    <i r="4">
      <x v="45"/>
      <x v="3"/>
      <x v="6"/>
      <x/>
      <x v="1"/>
    </i>
    <i r="7">
      <x v="1"/>
      <x v="1"/>
    </i>
    <i r="7">
      <x v="2"/>
      <x v="1"/>
    </i>
    <i r="7">
      <x v="3"/>
      <x v="1"/>
    </i>
    <i r="6">
      <x v="8"/>
      <x/>
      <x v="1"/>
    </i>
    <i r="7">
      <x v="1"/>
      <x v="1"/>
    </i>
    <i r="7">
      <x v="2"/>
      <x v="1"/>
    </i>
    <i r="7">
      <x v="3"/>
      <x v="1"/>
    </i>
    <i r="6">
      <x v="9"/>
      <x/>
      <x v="1"/>
    </i>
    <i r="7">
      <x v="1"/>
      <x v="1"/>
    </i>
    <i r="7">
      <x v="2"/>
      <x v="1"/>
    </i>
    <i r="7">
      <x v="3"/>
      <x v="1"/>
    </i>
    <i r="6">
      <x v="11"/>
      <x/>
      <x v="1"/>
    </i>
    <i r="7">
      <x v="1"/>
      <x v="1"/>
    </i>
    <i r="7">
      <x v="2"/>
      <x v="1"/>
    </i>
    <i r="7">
      <x v="3"/>
      <x v="1"/>
    </i>
    <i r="6">
      <x v="39"/>
      <x/>
      <x v="1"/>
    </i>
    <i r="7">
      <x v="1"/>
      <x v="1"/>
    </i>
    <i r="7">
      <x v="2"/>
      <x v="1"/>
    </i>
    <i r="7">
      <x v="3"/>
      <x v="1"/>
    </i>
    <i r="6">
      <x v="43"/>
      <x/>
      <x v="1"/>
    </i>
    <i r="7">
      <x v="1"/>
      <x v="1"/>
    </i>
    <i r="7">
      <x v="2"/>
      <x v="1"/>
    </i>
    <i r="7">
      <x v="3"/>
      <x v="1"/>
    </i>
    <i r="2">
      <x v="9"/>
      <x v="6"/>
      <x v="32"/>
      <x v="1"/>
      <x v="406"/>
      <x/>
      <x/>
    </i>
    <i r="7">
      <x v="1"/>
      <x/>
    </i>
    <i r="7">
      <x v="2"/>
      <x/>
    </i>
    <i r="7">
      <x v="3"/>
      <x/>
    </i>
    <i r="6">
      <x v="409"/>
      <x/>
      <x/>
    </i>
    <i r="7">
      <x v="1"/>
      <x/>
    </i>
    <i r="7">
      <x v="2"/>
      <x/>
    </i>
    <i r="7">
      <x v="3"/>
      <x/>
    </i>
    <i r="6">
      <x v="416"/>
      <x/>
      <x/>
    </i>
    <i r="7">
      <x v="1"/>
      <x/>
    </i>
    <i r="7">
      <x v="2"/>
      <x/>
    </i>
    <i r="7">
      <x v="3"/>
      <x/>
    </i>
    <i r="4">
      <x v="34"/>
      <x v="1"/>
      <x v="410"/>
      <x/>
      <x/>
    </i>
    <i r="7">
      <x v="1"/>
      <x/>
    </i>
    <i r="7">
      <x v="2"/>
      <x/>
    </i>
    <i r="7">
      <x v="3"/>
      <x/>
    </i>
    <i r="6">
      <x v="429"/>
      <x/>
      <x/>
    </i>
    <i r="7">
      <x v="1"/>
      <x/>
    </i>
    <i r="7">
      <x v="2"/>
      <x/>
    </i>
    <i r="7">
      <x v="3"/>
      <x/>
    </i>
    <i r="6">
      <x v="433"/>
      <x/>
      <x/>
    </i>
    <i r="7">
      <x v="1"/>
      <x/>
    </i>
    <i r="7">
      <x v="2"/>
      <x/>
    </i>
    <i r="7">
      <x v="3"/>
      <x/>
    </i>
    <i r="4">
      <x v="36"/>
      <x v="1"/>
      <x v="417"/>
      <x/>
      <x/>
    </i>
    <i r="7">
      <x v="1"/>
      <x/>
    </i>
    <i r="7">
      <x v="2"/>
      <x/>
    </i>
    <i r="7">
      <x v="3"/>
      <x/>
    </i>
    <i r="6">
      <x v="425"/>
      <x/>
      <x/>
    </i>
    <i r="7">
      <x v="1"/>
      <x/>
    </i>
    <i r="7">
      <x v="2"/>
      <x/>
    </i>
    <i r="7">
      <x v="3"/>
      <x/>
    </i>
    <i r="6">
      <x v="427"/>
      <x/>
      <x/>
    </i>
    <i r="7">
      <x v="1"/>
      <x/>
    </i>
    <i r="7">
      <x v="2"/>
      <x/>
    </i>
    <i r="7">
      <x v="3"/>
      <x/>
    </i>
    <i r="4">
      <x v="38"/>
      <x v="1"/>
      <x v="408"/>
      <x/>
      <x/>
    </i>
    <i r="7">
      <x v="1"/>
      <x/>
    </i>
    <i r="7">
      <x v="2"/>
      <x/>
    </i>
    <i r="7">
      <x v="3"/>
      <x/>
    </i>
    <i r="6">
      <x v="430"/>
      <x/>
      <x/>
    </i>
    <i r="7">
      <x v="1"/>
      <x/>
    </i>
    <i r="7">
      <x v="2"/>
      <x/>
    </i>
    <i r="7">
      <x v="3"/>
      <x/>
    </i>
    <i r="6">
      <x v="436"/>
      <x/>
      <x/>
    </i>
    <i r="7">
      <x v="1"/>
      <x/>
    </i>
    <i r="7">
      <x v="2"/>
      <x/>
    </i>
    <i r="7">
      <x v="3"/>
      <x/>
    </i>
    <i r="4">
      <x v="40"/>
      <x v="1"/>
      <x v="411"/>
      <x/>
      <x/>
    </i>
    <i r="7">
      <x v="1"/>
      <x/>
    </i>
    <i r="7">
      <x v="2"/>
      <x/>
    </i>
    <i r="7">
      <x v="3"/>
      <x/>
    </i>
    <i r="6">
      <x v="426"/>
      <x/>
      <x/>
    </i>
    <i r="7">
      <x v="1"/>
      <x/>
    </i>
    <i r="7">
      <x v="2"/>
      <x/>
    </i>
    <i r="7">
      <x v="3"/>
      <x/>
    </i>
    <i r="6">
      <x v="432"/>
      <x/>
      <x/>
    </i>
    <i r="7">
      <x v="1"/>
      <x/>
    </i>
    <i r="7">
      <x v="2"/>
      <x/>
    </i>
    <i r="7">
      <x v="3"/>
      <x/>
    </i>
    <i r="4">
      <x v="41"/>
      <x v="1"/>
      <x v="421"/>
      <x/>
      <x/>
    </i>
    <i r="7">
      <x v="1"/>
      <x/>
    </i>
    <i r="7">
      <x v="2"/>
      <x/>
    </i>
    <i r="7">
      <x v="3"/>
      <x/>
    </i>
    <i r="6">
      <x v="428"/>
      <x/>
      <x/>
    </i>
    <i r="7">
      <x v="1"/>
      <x/>
    </i>
    <i r="7">
      <x v="2"/>
      <x/>
    </i>
    <i r="7">
      <x v="3"/>
      <x/>
    </i>
    <i r="6">
      <x v="435"/>
      <x/>
      <x/>
    </i>
    <i r="7">
      <x v="1"/>
      <x/>
    </i>
    <i r="7">
      <x v="2"/>
      <x/>
    </i>
    <i r="7">
      <x v="3"/>
      <x/>
    </i>
    <i r="4">
      <x v="43"/>
      <x v="1"/>
      <x v="423"/>
      <x/>
      <x/>
    </i>
    <i r="7">
      <x v="1"/>
      <x/>
    </i>
    <i r="7">
      <x v="2"/>
      <x/>
    </i>
    <i r="7">
      <x v="3"/>
      <x/>
    </i>
    <i r="6">
      <x v="424"/>
      <x/>
      <x/>
    </i>
    <i r="7">
      <x v="1"/>
      <x/>
    </i>
    <i r="7">
      <x v="2"/>
      <x/>
    </i>
    <i r="7">
      <x v="3"/>
      <x/>
    </i>
    <i r="6">
      <x v="431"/>
      <x/>
      <x/>
    </i>
    <i r="7">
      <x v="1"/>
      <x/>
    </i>
    <i r="7">
      <x v="2"/>
      <x/>
    </i>
    <i r="7">
      <x v="3"/>
      <x/>
    </i>
    <i r="4">
      <x v="47"/>
      <x v="1"/>
      <x v="412"/>
      <x/>
      <x v="1"/>
    </i>
    <i r="7">
      <x v="1"/>
      <x v="1"/>
    </i>
    <i r="7">
      <x v="2"/>
      <x v="1"/>
    </i>
    <i r="7">
      <x v="3"/>
      <x v="1"/>
    </i>
    <i r="6">
      <x v="413"/>
      <x/>
      <x v="1"/>
    </i>
    <i r="7">
      <x v="1"/>
      <x v="1"/>
    </i>
    <i r="7">
      <x v="2"/>
      <x v="1"/>
    </i>
    <i r="7">
      <x v="3"/>
      <x v="1"/>
    </i>
    <i r="6">
      <x v="414"/>
      <x/>
      <x v="1"/>
    </i>
    <i r="7">
      <x v="1"/>
      <x v="1"/>
    </i>
    <i r="7">
      <x v="2"/>
      <x v="1"/>
    </i>
    <i r="7">
      <x v="3"/>
      <x v="1"/>
    </i>
    <i r="6">
      <x v="418"/>
      <x/>
      <x v="1"/>
    </i>
    <i r="7">
      <x v="1"/>
      <x v="1"/>
    </i>
    <i r="7">
      <x v="2"/>
      <x v="1"/>
    </i>
    <i r="7">
      <x v="3"/>
      <x v="1"/>
    </i>
    <i r="6">
      <x v="422"/>
      <x/>
      <x v="1"/>
    </i>
    <i r="7">
      <x v="1"/>
      <x v="1"/>
    </i>
    <i r="7">
      <x v="2"/>
      <x v="1"/>
    </i>
    <i r="7">
      <x v="3"/>
      <x v="1"/>
    </i>
    <i r="4">
      <x v="48"/>
      <x v="1"/>
      <x v="407"/>
      <x/>
      <x v="1"/>
    </i>
    <i r="7">
      <x v="1"/>
      <x v="1"/>
    </i>
    <i r="7">
      <x v="2"/>
      <x v="1"/>
    </i>
    <i r="7">
      <x v="3"/>
      <x v="1"/>
    </i>
    <i r="6">
      <x v="415"/>
      <x/>
      <x v="1"/>
    </i>
    <i r="7">
      <x v="1"/>
      <x v="1"/>
    </i>
    <i r="7">
      <x v="2"/>
      <x v="1"/>
    </i>
    <i r="7">
      <x v="3"/>
      <x v="1"/>
    </i>
    <i r="6">
      <x v="419"/>
      <x/>
      <x v="1"/>
    </i>
    <i r="7">
      <x v="1"/>
      <x v="1"/>
    </i>
    <i r="7">
      <x v="2"/>
      <x v="1"/>
    </i>
    <i r="6">
      <x v="420"/>
      <x/>
      <x v="1"/>
    </i>
    <i r="7">
      <x v="1"/>
      <x v="1"/>
    </i>
    <i r="7">
      <x v="2"/>
      <x v="1"/>
    </i>
    <i r="7">
      <x v="3"/>
      <x v="1"/>
    </i>
    <i r="6">
      <x v="434"/>
      <x/>
      <x v="1"/>
    </i>
    <i r="7">
      <x v="1"/>
      <x v="1"/>
    </i>
    <i r="7">
      <x v="2"/>
      <x v="1"/>
    </i>
    <i r="7">
      <x v="3"/>
      <x v="1"/>
    </i>
    <i r="3">
      <x v="9"/>
      <x v="25"/>
      <x v="3"/>
      <x v="104"/>
      <x/>
      <x/>
    </i>
    <i r="7">
      <x v="1"/>
      <x/>
    </i>
    <i r="7">
      <x v="2"/>
      <x/>
    </i>
    <i r="7">
      <x v="3"/>
      <x/>
    </i>
    <i r="6">
      <x v="105"/>
      <x/>
      <x/>
    </i>
    <i r="7">
      <x v="1"/>
      <x/>
    </i>
    <i r="7">
      <x v="2"/>
      <x/>
    </i>
    <i r="7">
      <x v="3"/>
      <x/>
    </i>
    <i r="6">
      <x v="118"/>
      <x/>
      <x/>
    </i>
    <i r="7">
      <x v="1"/>
      <x/>
    </i>
    <i r="7">
      <x v="2"/>
      <x/>
    </i>
    <i r="7">
      <x v="3"/>
      <x/>
    </i>
    <i r="4">
      <x v="26"/>
      <x v="3"/>
      <x v="109"/>
      <x/>
      <x/>
    </i>
    <i r="7">
      <x v="1"/>
      <x/>
    </i>
    <i r="7">
      <x v="2"/>
      <x/>
    </i>
    <i r="7">
      <x v="3"/>
      <x/>
    </i>
    <i r="6">
      <x v="120"/>
      <x/>
      <x/>
    </i>
    <i r="7">
      <x v="1"/>
      <x/>
    </i>
    <i r="7">
      <x v="2"/>
      <x/>
    </i>
    <i r="7">
      <x v="3"/>
      <x/>
    </i>
    <i r="6">
      <x v="149"/>
      <x/>
      <x/>
    </i>
    <i r="7">
      <x v="1"/>
      <x/>
    </i>
    <i r="7">
      <x v="2"/>
      <x/>
    </i>
    <i r="7">
      <x v="3"/>
      <x/>
    </i>
    <i r="4">
      <x v="27"/>
      <x v="3"/>
      <x v="108"/>
      <x/>
      <x/>
    </i>
    <i r="7">
      <x v="1"/>
      <x/>
    </i>
    <i r="7">
      <x v="2"/>
      <x/>
    </i>
    <i r="7">
      <x v="3"/>
      <x/>
    </i>
    <i r="6">
      <x v="122"/>
      <x/>
      <x/>
    </i>
    <i r="7">
      <x v="1"/>
      <x/>
    </i>
    <i r="7">
      <x v="2"/>
      <x/>
    </i>
    <i r="7">
      <x v="3"/>
      <x/>
    </i>
    <i r="6">
      <x v="138"/>
      <x/>
      <x/>
    </i>
    <i r="7">
      <x v="1"/>
      <x/>
    </i>
    <i r="7">
      <x v="2"/>
      <x/>
    </i>
    <i r="7">
      <x v="3"/>
      <x/>
    </i>
    <i r="4">
      <x v="28"/>
      <x v="3"/>
      <x v="126"/>
      <x/>
      <x/>
    </i>
    <i r="7">
      <x v="1"/>
      <x/>
    </i>
    <i r="7">
      <x v="2"/>
      <x/>
    </i>
    <i r="7">
      <x v="3"/>
      <x/>
    </i>
    <i r="6">
      <x v="140"/>
      <x/>
      <x/>
    </i>
    <i r="7">
      <x v="1"/>
      <x/>
    </i>
    <i r="7">
      <x v="2"/>
      <x/>
    </i>
    <i r="7">
      <x v="3"/>
      <x/>
    </i>
    <i r="6">
      <x v="147"/>
      <x/>
      <x/>
    </i>
    <i r="7">
      <x v="1"/>
      <x/>
    </i>
    <i r="7">
      <x v="2"/>
      <x/>
    </i>
    <i r="7">
      <x v="3"/>
      <x/>
    </i>
    <i r="4">
      <x v="29"/>
      <x v="3"/>
      <x v="135"/>
      <x/>
      <x/>
    </i>
    <i r="7">
      <x v="1"/>
      <x/>
    </i>
    <i r="7">
      <x v="2"/>
      <x/>
    </i>
    <i r="7">
      <x v="3"/>
      <x/>
    </i>
    <i r="6">
      <x v="136"/>
      <x/>
      <x/>
    </i>
    <i r="7">
      <x v="1"/>
      <x/>
    </i>
    <i r="7">
      <x v="2"/>
      <x/>
    </i>
    <i r="7">
      <x v="3"/>
      <x/>
    </i>
    <i r="6">
      <x v="145"/>
      <x/>
      <x/>
    </i>
    <i r="7">
      <x v="1"/>
      <x/>
    </i>
    <i r="7">
      <x v="2"/>
      <x/>
    </i>
    <i r="7">
      <x v="3"/>
      <x/>
    </i>
    <i r="4">
      <x v="30"/>
      <x v="3"/>
      <x v="129"/>
      <x/>
      <x/>
    </i>
    <i r="7">
      <x v="1"/>
      <x/>
    </i>
    <i r="7">
      <x v="2"/>
      <x/>
    </i>
    <i r="7">
      <x v="3"/>
      <x/>
    </i>
    <i r="6">
      <x v="137"/>
      <x/>
      <x/>
    </i>
    <i r="7">
      <x v="1"/>
      <x/>
    </i>
    <i r="7">
      <x v="2"/>
      <x/>
    </i>
    <i r="7">
      <x v="3"/>
      <x/>
    </i>
    <i r="6">
      <x v="150"/>
      <x/>
      <x/>
    </i>
    <i r="7">
      <x v="1"/>
      <x/>
    </i>
    <i r="7">
      <x v="2"/>
      <x/>
    </i>
    <i r="7">
      <x v="3"/>
      <x/>
    </i>
    <i r="4">
      <x v="31"/>
      <x v="3"/>
      <x v="113"/>
      <x/>
      <x/>
    </i>
    <i r="7">
      <x v="1"/>
      <x/>
    </i>
    <i r="7">
      <x v="2"/>
      <x/>
    </i>
    <i r="7">
      <x v="3"/>
      <x/>
    </i>
    <i r="6">
      <x v="128"/>
      <x/>
      <x/>
    </i>
    <i r="7">
      <x v="1"/>
      <x/>
    </i>
    <i r="7">
      <x v="2"/>
      <x/>
    </i>
    <i r="7">
      <x v="3"/>
      <x/>
    </i>
    <i r="6">
      <x v="142"/>
      <x/>
      <x/>
    </i>
    <i r="7">
      <x v="1"/>
      <x/>
    </i>
    <i r="7">
      <x v="2"/>
      <x/>
    </i>
    <i r="7">
      <x v="3"/>
      <x/>
    </i>
    <i r="4">
      <x v="33"/>
      <x v="3"/>
      <x v="101"/>
      <x/>
      <x/>
    </i>
    <i r="7">
      <x v="1"/>
      <x/>
    </i>
    <i r="7">
      <x v="2"/>
      <x/>
    </i>
    <i r="7">
      <x v="3"/>
      <x/>
    </i>
    <i r="6">
      <x v="117"/>
      <x/>
      <x/>
    </i>
    <i r="7">
      <x v="1"/>
      <x/>
    </i>
    <i r="7">
      <x v="2"/>
      <x/>
    </i>
    <i r="7">
      <x v="3"/>
      <x/>
    </i>
    <i r="6">
      <x v="148"/>
      <x/>
      <x/>
    </i>
    <i r="7">
      <x v="1"/>
      <x/>
    </i>
    <i r="7">
      <x v="2"/>
      <x/>
    </i>
    <i r="7">
      <x v="3"/>
      <x/>
    </i>
    <i r="4">
      <x v="35"/>
      <x v="3"/>
      <x v="112"/>
      <x/>
      <x/>
    </i>
    <i r="7">
      <x v="1"/>
      <x/>
    </i>
    <i r="7">
      <x v="2"/>
      <x/>
    </i>
    <i r="7">
      <x v="3"/>
      <x/>
    </i>
    <i r="6">
      <x v="132"/>
      <x/>
      <x/>
    </i>
    <i r="7">
      <x v="1"/>
      <x/>
    </i>
    <i r="7">
      <x v="2"/>
      <x/>
    </i>
    <i r="7">
      <x v="3"/>
      <x/>
    </i>
    <i r="6">
      <x v="146"/>
      <x/>
      <x/>
    </i>
    <i r="7">
      <x v="1"/>
      <x/>
    </i>
    <i r="7">
      <x v="2"/>
      <x/>
    </i>
    <i r="7">
      <x v="3"/>
      <x/>
    </i>
    <i r="4">
      <x v="37"/>
      <x v="3"/>
      <x v="99"/>
      <x/>
      <x/>
    </i>
    <i r="7">
      <x v="1"/>
      <x/>
    </i>
    <i r="7">
      <x v="2"/>
      <x/>
    </i>
    <i r="7">
      <x v="3"/>
      <x/>
    </i>
    <i r="6">
      <x v="106"/>
      <x/>
      <x/>
    </i>
    <i r="7">
      <x v="1"/>
      <x/>
    </i>
    <i r="7">
      <x v="2"/>
      <x/>
    </i>
    <i r="7">
      <x v="3"/>
      <x/>
    </i>
    <i r="6">
      <x v="116"/>
      <x/>
      <x/>
    </i>
    <i r="7">
      <x v="1"/>
      <x/>
    </i>
    <i r="7">
      <x v="2"/>
      <x/>
    </i>
    <i r="7">
      <x v="3"/>
      <x/>
    </i>
    <i r="4">
      <x v="39"/>
      <x v="3"/>
      <x v="97"/>
      <x/>
      <x/>
    </i>
    <i r="7">
      <x v="1"/>
      <x/>
    </i>
    <i r="7">
      <x v="2"/>
      <x/>
    </i>
    <i r="7">
      <x v="3"/>
      <x/>
    </i>
    <i r="6">
      <x v="98"/>
      <x/>
      <x/>
    </i>
    <i r="7">
      <x v="1"/>
      <x/>
    </i>
    <i r="7">
      <x v="2"/>
      <x/>
    </i>
    <i r="7">
      <x v="3"/>
      <x/>
    </i>
    <i r="6">
      <x v="100"/>
      <x/>
      <x/>
    </i>
    <i r="7">
      <x v="1"/>
      <x/>
    </i>
    <i r="7">
      <x v="2"/>
      <x/>
    </i>
    <i r="7">
      <x v="3"/>
      <x/>
    </i>
    <i r="4">
      <x v="42"/>
      <x v="3"/>
      <x v="102"/>
      <x/>
      <x/>
    </i>
    <i r="7">
      <x v="1"/>
      <x v="1"/>
    </i>
    <i r="7">
      <x v="2"/>
      <x/>
    </i>
    <i r="7">
      <x v="3"/>
      <x v="1"/>
    </i>
    <i r="6">
      <x v="124"/>
      <x/>
      <x v="1"/>
    </i>
    <i r="7">
      <x v="1"/>
      <x v="1"/>
    </i>
    <i r="7">
      <x v="2"/>
      <x/>
    </i>
    <i r="7">
      <x v="3"/>
      <x v="1"/>
    </i>
    <i r="6">
      <x v="131"/>
      <x/>
      <x/>
    </i>
    <i r="7">
      <x v="1"/>
      <x/>
    </i>
    <i r="7">
      <x v="2"/>
      <x/>
    </i>
    <i r="7">
      <x v="3"/>
      <x/>
    </i>
    <i r="4">
      <x v="45"/>
      <x v="3"/>
      <x v="114"/>
      <x/>
      <x v="1"/>
    </i>
    <i r="7">
      <x v="1"/>
      <x v="1"/>
    </i>
    <i r="7">
      <x v="2"/>
      <x v="1"/>
    </i>
    <i r="7">
      <x v="3"/>
      <x v="1"/>
    </i>
    <i r="4">
      <x v="46"/>
      <x v="3"/>
      <x v="96"/>
      <x/>
      <x v="1"/>
    </i>
    <i r="7">
      <x v="1"/>
      <x v="1"/>
    </i>
    <i r="7">
      <x v="2"/>
      <x v="1"/>
    </i>
    <i r="7">
      <x v="3"/>
      <x v="1"/>
    </i>
    <i r="6">
      <x v="107"/>
      <x/>
      <x v="1"/>
    </i>
    <i r="7">
      <x v="1"/>
      <x v="1"/>
    </i>
    <i r="7">
      <x v="2"/>
      <x v="1"/>
    </i>
    <i r="7">
      <x v="3"/>
      <x v="1"/>
    </i>
    <i r="6">
      <x v="115"/>
      <x/>
      <x v="1"/>
    </i>
    <i r="7">
      <x v="1"/>
      <x v="1"/>
    </i>
    <i r="7">
      <x v="2"/>
      <x v="1"/>
    </i>
    <i r="7">
      <x v="3"/>
      <x v="1"/>
    </i>
    <i r="6">
      <x v="119"/>
      <x/>
      <x v="1"/>
    </i>
    <i r="7">
      <x v="1"/>
      <x v="1"/>
    </i>
    <i r="7">
      <x v="2"/>
      <x v="1"/>
    </i>
    <i r="7">
      <x v="3"/>
      <x v="1"/>
    </i>
    <i r="6">
      <x v="121"/>
      <x/>
      <x v="1"/>
    </i>
    <i r="7">
      <x v="1"/>
      <x v="1"/>
    </i>
    <i r="7">
      <x v="2"/>
      <x v="1"/>
    </i>
    <i r="7">
      <x v="3"/>
      <x v="1"/>
    </i>
    <i r="6">
      <x v="125"/>
      <x/>
      <x v="1"/>
    </i>
    <i r="7">
      <x v="1"/>
      <x v="1"/>
    </i>
    <i r="7">
      <x v="2"/>
      <x v="1"/>
    </i>
    <i r="7">
      <x v="3"/>
      <x v="1"/>
    </i>
    <i r="6">
      <x v="127"/>
      <x/>
      <x v="1"/>
    </i>
    <i r="7">
      <x v="1"/>
      <x v="1"/>
    </i>
    <i r="7">
      <x v="2"/>
      <x v="1"/>
    </i>
    <i r="7">
      <x v="3"/>
      <x v="1"/>
    </i>
    <i r="6">
      <x v="130"/>
      <x/>
      <x v="1"/>
    </i>
    <i r="7">
      <x v="1"/>
      <x v="1"/>
    </i>
    <i r="7">
      <x v="2"/>
      <x v="1"/>
    </i>
    <i r="7">
      <x v="3"/>
      <x v="1"/>
    </i>
    <i r="4">
      <x v="47"/>
      <x v="3"/>
      <x v="103"/>
      <x/>
      <x v="1"/>
    </i>
    <i r="7">
      <x v="1"/>
      <x v="1"/>
    </i>
    <i r="7">
      <x v="2"/>
      <x v="1"/>
    </i>
    <i r="7">
      <x v="3"/>
      <x v="1"/>
    </i>
    <i r="2">
      <x v="12"/>
      <x v="6"/>
      <x v="32"/>
      <x v="1"/>
      <x v="471"/>
      <x/>
      <x/>
    </i>
    <i r="7">
      <x v="1"/>
      <x/>
    </i>
    <i r="7">
      <x v="2"/>
      <x/>
    </i>
    <i r="7">
      <x v="3"/>
      <x/>
    </i>
    <i r="6">
      <x v="474"/>
      <x/>
      <x/>
    </i>
    <i r="7">
      <x v="1"/>
      <x/>
    </i>
    <i r="7">
      <x v="2"/>
      <x/>
    </i>
    <i r="7">
      <x v="3"/>
      <x/>
    </i>
    <i r="6">
      <x v="478"/>
      <x/>
      <x/>
    </i>
    <i r="7">
      <x v="1"/>
      <x/>
    </i>
    <i r="7">
      <x v="2"/>
      <x/>
    </i>
    <i r="7">
      <x v="3"/>
      <x/>
    </i>
    <i r="4">
      <x v="34"/>
      <x v="1"/>
      <x v="481"/>
      <x/>
      <x/>
    </i>
    <i r="7">
      <x v="1"/>
      <x/>
    </i>
    <i r="7">
      <x v="2"/>
      <x/>
    </i>
    <i r="7">
      <x v="3"/>
      <x/>
    </i>
    <i r="6">
      <x v="482"/>
      <x/>
      <x/>
    </i>
    <i r="7">
      <x v="1"/>
      <x/>
    </i>
    <i r="7">
      <x v="2"/>
      <x/>
    </i>
    <i r="7">
      <x v="3"/>
      <x/>
    </i>
    <i r="6">
      <x v="486"/>
      <x/>
      <x/>
    </i>
    <i r="7">
      <x v="1"/>
      <x/>
    </i>
    <i r="7">
      <x v="2"/>
      <x/>
    </i>
    <i r="7">
      <x v="3"/>
      <x/>
    </i>
    <i r="4">
      <x v="36"/>
      <x v="1"/>
      <x v="475"/>
      <x/>
      <x/>
    </i>
    <i r="7">
      <x v="1"/>
      <x/>
    </i>
    <i r="7">
      <x v="2"/>
      <x/>
    </i>
    <i r="7">
      <x v="3"/>
      <x/>
    </i>
    <i r="6">
      <x v="479"/>
      <x/>
      <x/>
    </i>
    <i r="7">
      <x v="1"/>
      <x/>
    </i>
    <i r="7">
      <x v="2"/>
      <x/>
    </i>
    <i r="7">
      <x v="3"/>
      <x/>
    </i>
    <i r="6">
      <x v="484"/>
      <x/>
      <x/>
    </i>
    <i r="7">
      <x v="1"/>
      <x/>
    </i>
    <i r="7">
      <x v="2"/>
      <x/>
    </i>
    <i r="7">
      <x v="3"/>
      <x/>
    </i>
    <i r="4">
      <x v="38"/>
      <x v="1"/>
      <x v="472"/>
      <x/>
      <x/>
    </i>
    <i r="7">
      <x v="1"/>
      <x/>
    </i>
    <i r="7">
      <x v="2"/>
      <x/>
    </i>
    <i r="7">
      <x v="3"/>
      <x/>
    </i>
    <i r="6">
      <x v="480"/>
      <x/>
      <x/>
    </i>
    <i r="7">
      <x v="1"/>
      <x/>
    </i>
    <i r="7">
      <x v="2"/>
      <x/>
    </i>
    <i r="7">
      <x v="3"/>
      <x/>
    </i>
    <i r="6">
      <x v="483"/>
      <x/>
      <x/>
    </i>
    <i r="7">
      <x v="1"/>
      <x/>
    </i>
    <i r="7">
      <x v="2"/>
      <x/>
    </i>
    <i r="7">
      <x v="3"/>
      <x/>
    </i>
    <i r="4">
      <x v="40"/>
      <x v="1"/>
      <x v="495"/>
      <x/>
      <x/>
    </i>
    <i r="7">
      <x v="1"/>
      <x/>
    </i>
    <i r="7">
      <x v="2"/>
      <x/>
    </i>
    <i r="7">
      <x v="3"/>
      <x/>
    </i>
    <i r="6">
      <x v="496"/>
      <x/>
      <x/>
    </i>
    <i r="7">
      <x v="1"/>
      <x/>
    </i>
    <i r="7">
      <x v="2"/>
      <x/>
    </i>
    <i r="7">
      <x v="3"/>
      <x/>
    </i>
    <i r="6">
      <x v="497"/>
      <x/>
      <x/>
    </i>
    <i r="7">
      <x v="1"/>
      <x/>
    </i>
    <i r="7">
      <x v="2"/>
      <x/>
    </i>
    <i r="7">
      <x v="3"/>
      <x/>
    </i>
    <i r="4">
      <x v="41"/>
      <x v="1"/>
      <x v="467"/>
      <x/>
      <x/>
    </i>
    <i r="7">
      <x v="1"/>
      <x/>
    </i>
    <i r="7">
      <x v="2"/>
      <x/>
    </i>
    <i r="7">
      <x v="3"/>
      <x/>
    </i>
    <i r="6">
      <x v="473"/>
      <x/>
      <x/>
    </i>
    <i r="7">
      <x v="1"/>
      <x/>
    </i>
    <i r="7">
      <x v="2"/>
      <x/>
    </i>
    <i r="7">
      <x v="3"/>
      <x/>
    </i>
    <i r="6">
      <x v="476"/>
      <x/>
      <x/>
    </i>
    <i r="7">
      <x v="1"/>
      <x/>
    </i>
    <i r="7">
      <x v="2"/>
      <x/>
    </i>
    <i r="7">
      <x v="3"/>
      <x/>
    </i>
    <i r="4">
      <x v="43"/>
      <x v="1"/>
      <x v="468"/>
      <x/>
      <x/>
    </i>
    <i r="7">
      <x v="1"/>
      <x/>
    </i>
    <i r="7">
      <x v="2"/>
      <x/>
    </i>
    <i r="7">
      <x v="3"/>
      <x/>
    </i>
    <i r="6">
      <x v="477"/>
      <x/>
      <x/>
    </i>
    <i r="7">
      <x v="1"/>
      <x/>
    </i>
    <i r="7">
      <x v="2"/>
      <x/>
    </i>
    <i r="7">
      <x v="3"/>
      <x/>
    </i>
    <i r="6">
      <x v="485"/>
      <x/>
      <x/>
    </i>
    <i r="7">
      <x v="1"/>
      <x/>
    </i>
    <i r="7">
      <x v="2"/>
      <x/>
    </i>
    <i r="7">
      <x v="3"/>
      <x/>
    </i>
    <i r="4">
      <x v="48"/>
      <x v="1"/>
      <x v="469"/>
      <x/>
      <x v="1"/>
    </i>
    <i r="7">
      <x v="1"/>
      <x v="1"/>
    </i>
    <i r="7">
      <x v="2"/>
      <x v="1"/>
    </i>
    <i r="7">
      <x v="3"/>
      <x v="1"/>
    </i>
    <i r="6">
      <x v="470"/>
      <x/>
      <x v="1"/>
    </i>
    <i r="7">
      <x v="1"/>
      <x v="1"/>
    </i>
    <i r="7">
      <x v="2"/>
      <x v="1"/>
    </i>
    <i r="7">
      <x v="3"/>
      <x v="1"/>
    </i>
    <i r="6">
      <x v="487"/>
      <x/>
      <x v="1"/>
    </i>
    <i r="7">
      <x v="1"/>
      <x v="1"/>
    </i>
    <i r="7">
      <x v="2"/>
      <x v="1"/>
    </i>
    <i r="7">
      <x v="3"/>
      <x v="1"/>
    </i>
    <i r="6">
      <x v="488"/>
      <x/>
      <x v="1"/>
    </i>
    <i r="7">
      <x v="1"/>
      <x v="1"/>
    </i>
    <i r="7">
      <x v="2"/>
      <x v="1"/>
    </i>
    <i r="7">
      <x v="3"/>
      <x v="1"/>
    </i>
    <i r="6">
      <x v="489"/>
      <x/>
      <x v="1"/>
    </i>
    <i r="7">
      <x v="1"/>
      <x v="1"/>
    </i>
    <i r="7">
      <x v="2"/>
      <x v="1"/>
    </i>
    <i r="7">
      <x v="3"/>
      <x v="1"/>
    </i>
    <i r="6">
      <x v="490"/>
      <x/>
      <x v="1"/>
    </i>
    <i r="7">
      <x v="1"/>
      <x v="1"/>
    </i>
    <i r="7">
      <x v="2"/>
      <x v="1"/>
    </i>
    <i r="7">
      <x v="3"/>
      <x v="1"/>
    </i>
    <i r="6">
      <x v="491"/>
      <x/>
      <x v="1"/>
    </i>
    <i r="7">
      <x v="1"/>
      <x v="1"/>
    </i>
    <i r="7">
      <x v="2"/>
      <x v="1"/>
    </i>
    <i r="7">
      <x v="3"/>
      <x v="1"/>
    </i>
    <i r="6">
      <x v="492"/>
      <x/>
      <x v="1"/>
    </i>
    <i r="7">
      <x v="1"/>
      <x v="1"/>
    </i>
    <i r="7">
      <x v="2"/>
      <x v="1"/>
    </i>
    <i r="7">
      <x v="3"/>
      <x v="1"/>
    </i>
    <i r="6">
      <x v="493"/>
      <x/>
      <x v="1"/>
    </i>
    <i r="7">
      <x v="1"/>
      <x v="1"/>
    </i>
    <i r="7">
      <x v="2"/>
      <x v="1"/>
    </i>
    <i r="7">
      <x v="3"/>
      <x v="1"/>
    </i>
    <i r="6">
      <x v="494"/>
      <x/>
      <x v="1"/>
    </i>
    <i r="7">
      <x v="1"/>
      <x v="1"/>
    </i>
    <i r="7">
      <x v="2"/>
      <x v="1"/>
    </i>
    <i r="7">
      <x v="3"/>
      <x v="1"/>
    </i>
    <i r="3">
      <x v="9"/>
      <x v="25"/>
      <x v="3"/>
      <x v="223"/>
      <x/>
      <x/>
    </i>
    <i r="7">
      <x v="1"/>
      <x/>
    </i>
    <i r="7">
      <x v="2"/>
      <x/>
    </i>
    <i r="7">
      <x v="3"/>
      <x/>
    </i>
    <i r="6">
      <x v="224"/>
      <x/>
      <x/>
    </i>
    <i r="7">
      <x v="1"/>
      <x/>
    </i>
    <i r="7">
      <x v="2"/>
      <x/>
    </i>
    <i r="7">
      <x v="3"/>
      <x/>
    </i>
    <i r="6">
      <x v="232"/>
      <x/>
      <x/>
    </i>
    <i r="7">
      <x v="1"/>
      <x/>
    </i>
    <i r="7">
      <x v="2"/>
      <x/>
    </i>
    <i r="7">
      <x v="3"/>
      <x/>
    </i>
    <i r="4">
      <x v="26"/>
      <x v="3"/>
      <x v="229"/>
      <x/>
      <x/>
    </i>
    <i r="7">
      <x v="1"/>
      <x/>
    </i>
    <i r="7">
      <x v="2"/>
      <x/>
    </i>
    <i r="7">
      <x v="3"/>
      <x/>
    </i>
    <i r="6">
      <x v="231"/>
      <x/>
      <x/>
    </i>
    <i r="7">
      <x v="1"/>
      <x/>
    </i>
    <i r="7">
      <x v="2"/>
      <x/>
    </i>
    <i r="7">
      <x v="3"/>
      <x/>
    </i>
    <i r="6">
      <x v="280"/>
      <x/>
      <x/>
    </i>
    <i r="7">
      <x v="1"/>
      <x/>
    </i>
    <i r="7">
      <x v="2"/>
      <x/>
    </i>
    <i r="7">
      <x v="3"/>
      <x/>
    </i>
    <i r="4">
      <x v="27"/>
      <x v="3"/>
      <x v="216"/>
      <x/>
      <x/>
    </i>
    <i r="7">
      <x v="1"/>
      <x/>
    </i>
    <i r="7">
      <x v="2"/>
      <x/>
    </i>
    <i r="7">
      <x v="3"/>
      <x/>
    </i>
    <i r="6">
      <x v="230"/>
      <x/>
      <x/>
    </i>
    <i r="7">
      <x v="1"/>
      <x/>
    </i>
    <i r="7">
      <x v="2"/>
      <x/>
    </i>
    <i r="7">
      <x v="3"/>
      <x/>
    </i>
    <i r="6">
      <x v="270"/>
      <x/>
      <x/>
    </i>
    <i r="7">
      <x v="1"/>
      <x/>
    </i>
    <i r="7">
      <x v="2"/>
      <x/>
    </i>
    <i r="7">
      <x v="3"/>
      <x/>
    </i>
    <i r="4">
      <x v="28"/>
      <x v="3"/>
      <x v="236"/>
      <x/>
      <x/>
    </i>
    <i r="7">
      <x v="1"/>
      <x/>
    </i>
    <i r="7">
      <x v="2"/>
      <x/>
    </i>
    <i r="7">
      <x v="3"/>
      <x/>
    </i>
    <i r="6">
      <x v="239"/>
      <x/>
      <x/>
    </i>
    <i r="7">
      <x v="1"/>
      <x/>
    </i>
    <i r="7">
      <x v="2"/>
      <x/>
    </i>
    <i r="7">
      <x v="3"/>
      <x/>
    </i>
    <i r="6">
      <x v="254"/>
      <x/>
      <x/>
    </i>
    <i r="7">
      <x v="1"/>
      <x/>
    </i>
    <i r="7">
      <x v="2"/>
      <x/>
    </i>
    <i r="7">
      <x v="3"/>
      <x/>
    </i>
    <i r="4">
      <x v="29"/>
      <x v="3"/>
      <x v="235"/>
      <x/>
      <x/>
    </i>
    <i r="7">
      <x v="1"/>
      <x/>
    </i>
    <i r="7">
      <x v="2"/>
      <x/>
    </i>
    <i r="7">
      <x v="3"/>
      <x/>
    </i>
    <i r="6">
      <x v="242"/>
      <x/>
      <x/>
    </i>
    <i r="7">
      <x v="1"/>
      <x/>
    </i>
    <i r="7">
      <x v="2"/>
      <x/>
    </i>
    <i r="7">
      <x v="3"/>
      <x/>
    </i>
    <i r="6">
      <x v="261"/>
      <x/>
      <x/>
    </i>
    <i r="7">
      <x v="1"/>
      <x/>
    </i>
    <i r="7">
      <x v="2"/>
      <x/>
    </i>
    <i r="7">
      <x v="3"/>
      <x/>
    </i>
    <i r="4">
      <x v="30"/>
      <x v="3"/>
      <x v="226"/>
      <x/>
      <x/>
    </i>
    <i r="7">
      <x v="1"/>
      <x/>
    </i>
    <i r="7">
      <x v="2"/>
      <x/>
    </i>
    <i r="7">
      <x v="3"/>
      <x/>
    </i>
    <i r="6">
      <x v="257"/>
      <x/>
      <x/>
    </i>
    <i r="7">
      <x v="1"/>
      <x/>
    </i>
    <i r="7">
      <x v="2"/>
      <x/>
    </i>
    <i r="7">
      <x v="3"/>
      <x/>
    </i>
    <i r="6">
      <x v="263"/>
      <x/>
      <x/>
    </i>
    <i r="7">
      <x v="1"/>
      <x/>
    </i>
    <i r="7">
      <x v="2"/>
      <x/>
    </i>
    <i r="7">
      <x v="3"/>
      <x/>
    </i>
    <i r="4">
      <x v="31"/>
      <x v="3"/>
      <x v="222"/>
      <x/>
      <x/>
    </i>
    <i r="7">
      <x v="1"/>
      <x/>
    </i>
    <i r="7">
      <x v="2"/>
      <x/>
    </i>
    <i r="7">
      <x v="3"/>
      <x/>
    </i>
    <i r="6">
      <x v="260"/>
      <x/>
      <x/>
    </i>
    <i r="7">
      <x v="1"/>
      <x/>
    </i>
    <i r="7">
      <x v="2"/>
      <x/>
    </i>
    <i r="7">
      <x v="3"/>
      <x/>
    </i>
    <i r="6">
      <x v="265"/>
      <x/>
      <x/>
    </i>
    <i r="7">
      <x v="1"/>
      <x/>
    </i>
    <i r="7">
      <x v="2"/>
      <x/>
    </i>
    <i r="7">
      <x v="3"/>
      <x/>
    </i>
    <i r="4">
      <x v="33"/>
      <x v="3"/>
      <x v="215"/>
      <x/>
      <x/>
    </i>
    <i r="7">
      <x v="1"/>
      <x/>
    </i>
    <i r="7">
      <x v="2"/>
      <x/>
    </i>
    <i r="7">
      <x v="3"/>
      <x/>
    </i>
    <i r="6">
      <x v="262"/>
      <x/>
      <x/>
    </i>
    <i r="7">
      <x v="1"/>
      <x/>
    </i>
    <i r="7">
      <x v="2"/>
      <x/>
    </i>
    <i r="7">
      <x v="3"/>
      <x/>
    </i>
    <i r="6">
      <x v="279"/>
      <x/>
      <x/>
    </i>
    <i r="7">
      <x v="1"/>
      <x/>
    </i>
    <i r="7">
      <x v="2"/>
      <x/>
    </i>
    <i r="7">
      <x v="3"/>
      <x/>
    </i>
    <i r="4">
      <x v="35"/>
      <x v="3"/>
      <x v="243"/>
      <x/>
      <x/>
    </i>
    <i r="7">
      <x v="1"/>
      <x/>
    </i>
    <i r="7">
      <x v="2"/>
      <x/>
    </i>
    <i r="7">
      <x v="3"/>
      <x/>
    </i>
    <i r="6">
      <x v="258"/>
      <x/>
      <x/>
    </i>
    <i r="7">
      <x v="1"/>
      <x/>
    </i>
    <i r="7">
      <x v="2"/>
      <x/>
    </i>
    <i r="7">
      <x v="3"/>
      <x/>
    </i>
    <i r="6">
      <x v="268"/>
      <x/>
      <x/>
    </i>
    <i r="7">
      <x v="1"/>
      <x/>
    </i>
    <i r="7">
      <x v="2"/>
      <x/>
    </i>
    <i r="7">
      <x v="3"/>
      <x/>
    </i>
    <i r="4">
      <x v="37"/>
      <x v="3"/>
      <x v="238"/>
      <x/>
      <x/>
    </i>
    <i r="7">
      <x v="1"/>
      <x/>
    </i>
    <i r="7">
      <x v="2"/>
      <x/>
    </i>
    <i r="7">
      <x v="3"/>
      <x/>
    </i>
    <i r="6">
      <x v="246"/>
      <x/>
      <x/>
    </i>
    <i r="7">
      <x v="1"/>
      <x/>
    </i>
    <i r="7">
      <x v="2"/>
      <x/>
    </i>
    <i r="7">
      <x v="3"/>
      <x/>
    </i>
    <i r="6">
      <x v="266"/>
      <x/>
      <x/>
    </i>
    <i r="7">
      <x v="1"/>
      <x/>
    </i>
    <i r="7">
      <x v="2"/>
      <x/>
    </i>
    <i r="7">
      <x v="3"/>
      <x/>
    </i>
    <i r="4">
      <x v="39"/>
      <x v="3"/>
      <x v="252"/>
      <x/>
      <x/>
    </i>
    <i r="7">
      <x v="1"/>
      <x/>
    </i>
    <i r="7">
      <x v="2"/>
      <x/>
    </i>
    <i r="7">
      <x v="3"/>
      <x/>
    </i>
    <i r="6">
      <x v="253"/>
      <x/>
      <x/>
    </i>
    <i r="7">
      <x v="1"/>
      <x/>
    </i>
    <i r="7">
      <x v="2"/>
      <x/>
    </i>
    <i r="7">
      <x v="3"/>
      <x/>
    </i>
    <i r="6">
      <x v="277"/>
      <x/>
      <x/>
    </i>
    <i r="7">
      <x v="1"/>
      <x/>
    </i>
    <i r="7">
      <x v="2"/>
      <x/>
    </i>
    <i r="7">
      <x v="3"/>
      <x/>
    </i>
    <i r="4">
      <x v="42"/>
      <x v="3"/>
      <x v="237"/>
      <x/>
      <x/>
    </i>
    <i r="7">
      <x v="1"/>
      <x/>
    </i>
    <i r="7">
      <x v="2"/>
      <x/>
    </i>
    <i r="7">
      <x v="3"/>
      <x/>
    </i>
    <i r="6">
      <x v="247"/>
      <x/>
      <x/>
    </i>
    <i r="7">
      <x v="1"/>
      <x/>
    </i>
    <i r="7">
      <x v="2"/>
      <x/>
    </i>
    <i r="7">
      <x v="3"/>
      <x/>
    </i>
    <i r="6">
      <x v="255"/>
      <x/>
      <x/>
    </i>
    <i r="7">
      <x v="1"/>
      <x/>
    </i>
    <i r="7">
      <x v="2"/>
      <x/>
    </i>
    <i r="7">
      <x v="3"/>
      <x/>
    </i>
    <i r="6">
      <x v="264"/>
      <x/>
      <x/>
    </i>
    <i r="7">
      <x v="1"/>
      <x/>
    </i>
    <i r="7">
      <x v="2"/>
      <x/>
    </i>
    <i r="7">
      <x v="3"/>
      <x/>
    </i>
    <i r="4">
      <x v="46"/>
      <x v="3"/>
      <x v="217"/>
      <x/>
      <x v="1"/>
    </i>
    <i r="7">
      <x v="1"/>
      <x v="1"/>
    </i>
    <i r="7">
      <x v="2"/>
      <x v="1"/>
    </i>
    <i r="7">
      <x v="3"/>
      <x v="1"/>
    </i>
    <i r="6">
      <x v="219"/>
      <x/>
      <x v="1"/>
    </i>
    <i r="7">
      <x v="1"/>
      <x v="1"/>
    </i>
    <i r="7">
      <x v="2"/>
      <x v="1"/>
    </i>
    <i r="7">
      <x v="3"/>
      <x v="1"/>
    </i>
    <i r="6">
      <x v="240"/>
      <x/>
      <x v="1"/>
    </i>
    <i r="7">
      <x v="1"/>
      <x v="1"/>
    </i>
    <i r="7">
      <x v="2"/>
      <x v="1"/>
    </i>
    <i r="7">
      <x v="3"/>
      <x v="1"/>
    </i>
    <i r="6">
      <x v="241"/>
      <x/>
      <x v="1"/>
    </i>
    <i r="7">
      <x v="1"/>
      <x v="1"/>
    </i>
    <i r="7">
      <x v="2"/>
      <x v="1"/>
    </i>
    <i r="7">
      <x v="3"/>
      <x v="1"/>
    </i>
    <i r="6">
      <x v="245"/>
      <x/>
      <x v="1"/>
    </i>
    <i r="7">
      <x v="1"/>
      <x v="1"/>
    </i>
    <i r="7">
      <x v="2"/>
      <x v="1"/>
    </i>
    <i r="7">
      <x v="3"/>
      <x v="1"/>
    </i>
    <i r="6">
      <x v="249"/>
      <x/>
      <x v="1"/>
    </i>
    <i r="7">
      <x v="1"/>
      <x v="1"/>
    </i>
    <i r="7">
      <x v="2"/>
      <x v="1"/>
    </i>
    <i r="7">
      <x v="3"/>
      <x v="1"/>
    </i>
    <i r="4">
      <x v="47"/>
      <x v="3"/>
      <x v="225"/>
      <x/>
      <x v="1"/>
    </i>
    <i r="7">
      <x v="1"/>
      <x v="1"/>
    </i>
    <i r="7">
      <x v="2"/>
      <x v="1"/>
    </i>
    <i r="7">
      <x v="3"/>
      <x v="1"/>
    </i>
    <i r="6">
      <x v="244"/>
      <x/>
      <x v="1"/>
    </i>
    <i r="7">
      <x v="1"/>
      <x v="1"/>
    </i>
    <i r="7">
      <x v="2"/>
      <x v="1"/>
    </i>
    <i r="7">
      <x v="3"/>
      <x v="1"/>
    </i>
    <i r="6">
      <x v="251"/>
      <x/>
      <x v="1"/>
    </i>
    <i r="7">
      <x v="1"/>
      <x v="1"/>
    </i>
    <i r="7">
      <x v="2"/>
      <x v="1"/>
    </i>
    <i r="7">
      <x v="3"/>
      <x v="1"/>
    </i>
    <i r="6">
      <x v="256"/>
      <x/>
      <x v="1"/>
    </i>
    <i r="7">
      <x v="1"/>
      <x v="1"/>
    </i>
    <i r="7">
      <x v="2"/>
      <x v="1"/>
    </i>
    <i r="7">
      <x v="3"/>
      <x v="1"/>
    </i>
    <i r="2">
      <x v="13"/>
      <x v="6"/>
      <x v="32"/>
      <x v="1"/>
      <x v="392"/>
      <x/>
      <x/>
    </i>
    <i r="7">
      <x v="1"/>
      <x/>
    </i>
    <i r="7">
      <x v="2"/>
      <x/>
    </i>
    <i r="7">
      <x v="3"/>
      <x/>
    </i>
    <i r="6">
      <x v="396"/>
      <x/>
      <x/>
    </i>
    <i r="7">
      <x v="1"/>
      <x/>
    </i>
    <i r="7">
      <x v="2"/>
      <x/>
    </i>
    <i r="7">
      <x v="3"/>
      <x/>
    </i>
    <i r="6">
      <x v="401"/>
      <x/>
      <x/>
    </i>
    <i r="7">
      <x v="1"/>
      <x/>
    </i>
    <i r="7">
      <x v="2"/>
      <x/>
    </i>
    <i r="7">
      <x v="3"/>
      <x/>
    </i>
    <i r="4">
      <x v="34"/>
      <x v="1"/>
      <x v="393"/>
      <x/>
      <x/>
    </i>
    <i r="7">
      <x v="1"/>
      <x/>
    </i>
    <i r="7">
      <x v="2"/>
      <x/>
    </i>
    <i r="7">
      <x v="3"/>
      <x/>
    </i>
    <i r="6">
      <x v="395"/>
      <x/>
      <x/>
    </i>
    <i r="7">
      <x v="1"/>
      <x/>
    </i>
    <i r="7">
      <x v="2"/>
      <x/>
    </i>
    <i r="7">
      <x v="3"/>
      <x/>
    </i>
    <i r="6">
      <x v="397"/>
      <x/>
      <x/>
    </i>
    <i r="7">
      <x v="1"/>
      <x/>
    </i>
    <i r="7">
      <x v="2"/>
      <x/>
    </i>
    <i r="7">
      <x v="3"/>
      <x/>
    </i>
    <i r="4">
      <x v="36"/>
      <x v="1"/>
      <x v="389"/>
      <x/>
      <x/>
    </i>
    <i r="7">
      <x v="1"/>
      <x/>
    </i>
    <i r="7">
      <x v="2"/>
      <x/>
    </i>
    <i r="7">
      <x v="3"/>
      <x/>
    </i>
    <i r="6">
      <x v="398"/>
      <x/>
      <x/>
    </i>
    <i r="7">
      <x v="1"/>
      <x/>
    </i>
    <i r="7">
      <x v="2"/>
      <x/>
    </i>
    <i r="7">
      <x v="3"/>
      <x/>
    </i>
    <i r="6">
      <x v="400"/>
      <x/>
      <x/>
    </i>
    <i r="7">
      <x v="1"/>
      <x/>
    </i>
    <i r="7">
      <x v="2"/>
      <x/>
    </i>
    <i r="7">
      <x v="3"/>
      <x/>
    </i>
    <i r="4">
      <x v="38"/>
      <x v="1"/>
      <x v="387"/>
      <x/>
      <x/>
    </i>
    <i r="7">
      <x v="1"/>
      <x/>
    </i>
    <i r="7">
      <x v="2"/>
      <x/>
    </i>
    <i r="7">
      <x v="3"/>
      <x/>
    </i>
    <i r="6">
      <x v="388"/>
      <x/>
      <x/>
    </i>
    <i r="7">
      <x v="1"/>
      <x/>
    </i>
    <i r="7">
      <x v="2"/>
      <x/>
    </i>
    <i r="7">
      <x v="3"/>
      <x/>
    </i>
    <i r="6">
      <x v="394"/>
      <x/>
      <x/>
    </i>
    <i r="7">
      <x v="1"/>
      <x/>
    </i>
    <i r="7">
      <x v="2"/>
      <x/>
    </i>
    <i r="7">
      <x v="3"/>
      <x/>
    </i>
    <i r="4">
      <x v="40"/>
      <x v="1"/>
      <x v="399"/>
      <x/>
      <x/>
    </i>
    <i r="7">
      <x v="1"/>
      <x/>
    </i>
    <i r="7">
      <x v="2"/>
      <x/>
    </i>
    <i r="7">
      <x v="3"/>
      <x/>
    </i>
    <i r="6">
      <x v="402"/>
      <x/>
      <x/>
    </i>
    <i r="7">
      <x v="1"/>
      <x/>
    </i>
    <i r="7">
      <x v="2"/>
      <x/>
    </i>
    <i r="7">
      <x v="3"/>
      <x/>
    </i>
    <i r="6">
      <x v="405"/>
      <x/>
      <x/>
    </i>
    <i r="7">
      <x v="1"/>
      <x/>
    </i>
    <i r="7">
      <x v="2"/>
      <x/>
    </i>
    <i r="7">
      <x v="3"/>
      <x/>
    </i>
    <i r="4">
      <x v="41"/>
      <x v="1"/>
      <x v="382"/>
      <x/>
      <x/>
    </i>
    <i r="7">
      <x v="1"/>
      <x/>
    </i>
    <i r="7">
      <x v="2"/>
      <x/>
    </i>
    <i r="7">
      <x v="3"/>
      <x/>
    </i>
    <i r="6">
      <x v="383"/>
      <x/>
      <x/>
    </i>
    <i r="7">
      <x v="1"/>
      <x/>
    </i>
    <i r="7">
      <x v="2"/>
      <x/>
    </i>
    <i r="7">
      <x v="3"/>
      <x/>
    </i>
    <i r="6">
      <x v="403"/>
      <x/>
      <x/>
    </i>
    <i r="7">
      <x v="1"/>
      <x/>
    </i>
    <i r="7">
      <x v="2"/>
      <x/>
    </i>
    <i r="7">
      <x v="3"/>
      <x/>
    </i>
    <i r="4">
      <x v="43"/>
      <x v="1"/>
      <x v="385"/>
      <x/>
      <x/>
    </i>
    <i r="7">
      <x v="1"/>
      <x/>
    </i>
    <i r="7">
      <x v="2"/>
      <x/>
    </i>
    <i r="7">
      <x v="3"/>
      <x/>
    </i>
    <i r="6">
      <x v="391"/>
      <x/>
      <x/>
    </i>
    <i r="7">
      <x v="1"/>
      <x/>
    </i>
    <i r="7">
      <x v="2"/>
      <x/>
    </i>
    <i r="7">
      <x v="3"/>
      <x/>
    </i>
    <i r="6">
      <x v="404"/>
      <x/>
      <x/>
    </i>
    <i r="7">
      <x v="1"/>
      <x/>
    </i>
    <i r="7">
      <x v="2"/>
      <x/>
    </i>
    <i r="7">
      <x v="3"/>
      <x/>
    </i>
    <i r="4">
      <x v="47"/>
      <x v="1"/>
      <x v="375"/>
      <x/>
      <x v="1"/>
    </i>
    <i r="7">
      <x v="1"/>
      <x v="1"/>
    </i>
    <i r="7">
      <x v="2"/>
      <x v="1"/>
    </i>
    <i r="7">
      <x v="3"/>
      <x v="1"/>
    </i>
    <i r="6">
      <x v="377"/>
      <x/>
      <x v="1"/>
    </i>
    <i r="7">
      <x v="1"/>
      <x v="1"/>
    </i>
    <i r="7">
      <x v="2"/>
      <x v="1"/>
    </i>
    <i r="7">
      <x v="3"/>
      <x v="1"/>
    </i>
    <i r="6">
      <x v="378"/>
      <x/>
      <x v="1"/>
    </i>
    <i r="7">
      <x v="1"/>
      <x v="1"/>
    </i>
    <i r="7">
      <x v="2"/>
      <x v="1"/>
    </i>
    <i r="7">
      <x v="3"/>
      <x v="1"/>
    </i>
    <i r="6">
      <x v="380"/>
      <x/>
      <x v="1"/>
    </i>
    <i r="7">
      <x v="1"/>
      <x v="1"/>
    </i>
    <i r="7">
      <x v="2"/>
      <x v="1"/>
    </i>
    <i r="7">
      <x v="3"/>
      <x v="1"/>
    </i>
    <i r="6">
      <x v="390"/>
      <x/>
      <x v="1"/>
    </i>
    <i r="7">
      <x v="1"/>
      <x v="1"/>
    </i>
    <i r="7">
      <x v="2"/>
      <x v="1"/>
    </i>
    <i r="7">
      <x v="3"/>
      <x v="1"/>
    </i>
    <i r="4">
      <x v="48"/>
      <x v="1"/>
      <x v="376"/>
      <x/>
      <x v="1"/>
    </i>
    <i r="7">
      <x v="1"/>
      <x v="1"/>
    </i>
    <i r="7">
      <x v="2"/>
      <x v="1"/>
    </i>
    <i r="7">
      <x v="3"/>
      <x v="1"/>
    </i>
    <i r="6">
      <x v="379"/>
      <x/>
      <x v="1"/>
    </i>
    <i r="7">
      <x v="1"/>
      <x v="1"/>
    </i>
    <i r="7">
      <x v="2"/>
      <x v="1"/>
    </i>
    <i r="7">
      <x v="3"/>
      <x v="1"/>
    </i>
    <i r="6">
      <x v="381"/>
      <x/>
      <x v="1"/>
    </i>
    <i r="7">
      <x v="1"/>
      <x v="1"/>
    </i>
    <i r="7">
      <x v="2"/>
      <x v="1"/>
    </i>
    <i r="7">
      <x v="3"/>
      <x v="1"/>
    </i>
    <i r="6">
      <x v="384"/>
      <x/>
      <x v="1"/>
    </i>
    <i r="7">
      <x v="1"/>
      <x v="1"/>
    </i>
    <i r="7">
      <x v="2"/>
      <x v="1"/>
    </i>
    <i r="7">
      <x v="3"/>
      <x v="1"/>
    </i>
    <i r="6">
      <x v="386"/>
      <x/>
      <x v="1"/>
    </i>
    <i r="7">
      <x v="1"/>
      <x v="1"/>
    </i>
    <i r="7">
      <x v="2"/>
      <x v="1"/>
    </i>
    <i r="7">
      <x v="3"/>
      <x v="1"/>
    </i>
    <i r="3">
      <x v="9"/>
      <x v="25"/>
      <x v="3"/>
      <x v="48"/>
      <x/>
      <x/>
    </i>
    <i r="7">
      <x v="1"/>
      <x/>
    </i>
    <i r="7">
      <x v="2"/>
      <x/>
    </i>
    <i r="7">
      <x v="3"/>
      <x/>
    </i>
    <i r="6">
      <x v="58"/>
      <x/>
      <x/>
    </i>
    <i r="7">
      <x v="1"/>
      <x/>
    </i>
    <i r="7">
      <x v="2"/>
      <x/>
    </i>
    <i r="7">
      <x v="3"/>
      <x/>
    </i>
    <i r="6">
      <x v="64"/>
      <x/>
      <x/>
    </i>
    <i r="7">
      <x v="1"/>
      <x/>
    </i>
    <i r="7">
      <x v="2"/>
      <x/>
    </i>
    <i r="7">
      <x v="3"/>
      <x/>
    </i>
    <i r="4">
      <x v="26"/>
      <x v="3"/>
      <x v="71"/>
      <x/>
      <x/>
    </i>
    <i r="7">
      <x v="1"/>
      <x/>
    </i>
    <i r="7">
      <x v="2"/>
      <x/>
    </i>
    <i r="7">
      <x v="3"/>
      <x/>
    </i>
    <i r="6">
      <x v="76"/>
      <x/>
      <x/>
    </i>
    <i r="7">
      <x v="1"/>
      <x/>
    </i>
    <i r="7">
      <x v="2"/>
      <x/>
    </i>
    <i r="7">
      <x v="3"/>
      <x/>
    </i>
    <i r="6">
      <x v="93"/>
      <x/>
      <x/>
    </i>
    <i r="7">
      <x v="1"/>
      <x/>
    </i>
    <i r="7">
      <x v="2"/>
      <x/>
    </i>
    <i r="7">
      <x v="3"/>
      <x/>
    </i>
    <i r="4">
      <x v="27"/>
      <x v="3"/>
      <x v="49"/>
      <x/>
      <x/>
    </i>
    <i r="7">
      <x v="1"/>
      <x/>
    </i>
    <i r="7">
      <x v="2"/>
      <x/>
    </i>
    <i r="7">
      <x v="3"/>
      <x/>
    </i>
    <i r="6">
      <x v="70"/>
      <x/>
      <x/>
    </i>
    <i r="7">
      <x v="1"/>
      <x/>
    </i>
    <i r="7">
      <x v="2"/>
      <x/>
    </i>
    <i r="7">
      <x v="3"/>
      <x/>
    </i>
    <i r="6">
      <x v="88"/>
      <x/>
      <x/>
    </i>
    <i r="7">
      <x v="1"/>
      <x/>
    </i>
    <i r="7">
      <x v="2"/>
      <x/>
    </i>
    <i r="7">
      <x v="3"/>
      <x/>
    </i>
    <i r="4">
      <x v="28"/>
      <x v="3"/>
      <x v="54"/>
      <x/>
      <x/>
    </i>
    <i r="7">
      <x v="1"/>
      <x/>
    </i>
    <i r="7">
      <x v="2"/>
      <x/>
    </i>
    <i r="7">
      <x v="3"/>
      <x/>
    </i>
    <i r="6">
      <x v="55"/>
      <x/>
      <x/>
    </i>
    <i r="7">
      <x v="1"/>
      <x/>
    </i>
    <i r="7">
      <x v="2"/>
      <x/>
    </i>
    <i r="7">
      <x v="3"/>
      <x/>
    </i>
    <i r="6">
      <x v="95"/>
      <x/>
      <x/>
    </i>
    <i r="7">
      <x v="1"/>
      <x/>
    </i>
    <i r="7">
      <x v="2"/>
      <x/>
    </i>
    <i r="7">
      <x v="3"/>
      <x/>
    </i>
    <i r="4">
      <x v="29"/>
      <x v="3"/>
      <x v="47"/>
      <x/>
      <x/>
    </i>
    <i r="7">
      <x v="1"/>
      <x/>
    </i>
    <i r="7">
      <x v="2"/>
      <x/>
    </i>
    <i r="7">
      <x v="3"/>
      <x/>
    </i>
    <i r="6">
      <x v="68"/>
      <x/>
      <x/>
    </i>
    <i r="7">
      <x v="1"/>
      <x/>
    </i>
    <i r="7">
      <x v="2"/>
      <x/>
    </i>
    <i r="7">
      <x v="3"/>
      <x/>
    </i>
    <i r="6">
      <x v="73"/>
      <x/>
      <x/>
    </i>
    <i r="7">
      <x v="1"/>
      <x/>
    </i>
    <i r="7">
      <x v="2"/>
      <x/>
    </i>
    <i r="7">
      <x v="3"/>
      <x/>
    </i>
    <i r="4">
      <x v="30"/>
      <x v="3"/>
      <x v="57"/>
      <x/>
      <x/>
    </i>
    <i r="7">
      <x v="1"/>
      <x/>
    </i>
    <i r="7">
      <x v="2"/>
      <x/>
    </i>
    <i r="7">
      <x v="3"/>
      <x/>
    </i>
    <i r="6">
      <x v="65"/>
      <x/>
      <x/>
    </i>
    <i r="7">
      <x v="1"/>
      <x/>
    </i>
    <i r="7">
      <x v="2"/>
      <x/>
    </i>
    <i r="7">
      <x v="3"/>
      <x/>
    </i>
    <i r="6">
      <x v="89"/>
      <x/>
      <x/>
    </i>
    <i r="7">
      <x v="1"/>
      <x/>
    </i>
    <i r="7">
      <x v="2"/>
      <x/>
    </i>
    <i r="7">
      <x v="3"/>
      <x/>
    </i>
    <i r="4">
      <x v="31"/>
      <x v="3"/>
      <x v="53"/>
      <x/>
      <x/>
    </i>
    <i r="7">
      <x v="1"/>
      <x/>
    </i>
    <i r="7">
      <x v="2"/>
      <x/>
    </i>
    <i r="7">
      <x v="3"/>
      <x/>
    </i>
    <i r="6">
      <x v="72"/>
      <x/>
      <x/>
    </i>
    <i r="7">
      <x v="1"/>
      <x/>
    </i>
    <i r="7">
      <x v="2"/>
      <x/>
    </i>
    <i r="7">
      <x v="3"/>
      <x/>
    </i>
    <i r="6">
      <x v="90"/>
      <x/>
      <x/>
    </i>
    <i r="7">
      <x v="1"/>
      <x/>
    </i>
    <i r="7">
      <x v="2"/>
      <x/>
    </i>
    <i r="7">
      <x v="3"/>
      <x/>
    </i>
    <i r="4">
      <x v="33"/>
      <x v="3"/>
      <x v="45"/>
      <x/>
      <x/>
    </i>
    <i r="7">
      <x v="1"/>
      <x/>
    </i>
    <i r="7">
      <x v="2"/>
      <x/>
    </i>
    <i r="7">
      <x v="3"/>
      <x/>
    </i>
    <i r="6">
      <x v="50"/>
      <x/>
      <x/>
    </i>
    <i r="7">
      <x v="1"/>
      <x/>
    </i>
    <i r="7">
      <x v="2"/>
      <x/>
    </i>
    <i r="7">
      <x v="3"/>
      <x/>
    </i>
    <i r="6">
      <x v="56"/>
      <x/>
      <x/>
    </i>
    <i r="7">
      <x v="1"/>
      <x/>
    </i>
    <i r="7">
      <x v="2"/>
      <x/>
    </i>
    <i r="7">
      <x v="3"/>
      <x/>
    </i>
    <i r="4">
      <x v="35"/>
      <x v="3"/>
      <x v="60"/>
      <x/>
      <x/>
    </i>
    <i r="7">
      <x v="1"/>
      <x/>
    </i>
    <i r="7">
      <x v="2"/>
      <x/>
    </i>
    <i r="7">
      <x v="3"/>
      <x/>
    </i>
    <i r="6">
      <x v="61"/>
      <x/>
      <x/>
    </i>
    <i r="7">
      <x v="1"/>
      <x/>
    </i>
    <i r="7">
      <x v="2"/>
      <x/>
    </i>
    <i r="7">
      <x v="3"/>
      <x/>
    </i>
    <i r="6">
      <x v="79"/>
      <x/>
      <x/>
    </i>
    <i r="7">
      <x v="1"/>
      <x/>
    </i>
    <i r="7">
      <x v="2"/>
      <x/>
    </i>
    <i r="7">
      <x v="3"/>
      <x/>
    </i>
    <i r="4">
      <x v="37"/>
      <x v="3"/>
      <x v="44"/>
      <x/>
      <x/>
    </i>
    <i r="7">
      <x v="1"/>
      <x/>
    </i>
    <i r="7">
      <x v="2"/>
      <x/>
    </i>
    <i r="7">
      <x v="3"/>
      <x/>
    </i>
    <i r="6">
      <x v="62"/>
      <x/>
      <x/>
    </i>
    <i r="7">
      <x v="1"/>
      <x/>
    </i>
    <i r="7">
      <x v="2"/>
      <x/>
    </i>
    <i r="7">
      <x v="3"/>
      <x/>
    </i>
    <i r="6">
      <x v="92"/>
      <x/>
      <x/>
    </i>
    <i r="7">
      <x v="1"/>
      <x/>
    </i>
    <i r="7">
      <x v="2"/>
      <x/>
    </i>
    <i r="7">
      <x v="3"/>
      <x/>
    </i>
    <i r="4">
      <x v="39"/>
      <x v="3"/>
      <x v="59"/>
      <x/>
      <x/>
    </i>
    <i r="7">
      <x v="1"/>
      <x/>
    </i>
    <i r="7">
      <x v="2"/>
      <x/>
    </i>
    <i r="7">
      <x v="3"/>
      <x/>
    </i>
    <i r="6">
      <x v="67"/>
      <x/>
      <x/>
    </i>
    <i r="7">
      <x v="1"/>
      <x/>
    </i>
    <i r="7">
      <x v="2"/>
      <x/>
    </i>
    <i r="7">
      <x v="3"/>
      <x/>
    </i>
    <i r="6">
      <x v="77"/>
      <x/>
      <x/>
    </i>
    <i r="7">
      <x v="1"/>
      <x/>
    </i>
    <i r="7">
      <x v="2"/>
      <x/>
    </i>
    <i r="7">
      <x v="3"/>
      <x/>
    </i>
    <i r="4">
      <x v="42"/>
      <x v="3"/>
      <x v="66"/>
      <x/>
      <x v="1"/>
    </i>
    <i r="7">
      <x v="1"/>
      <x/>
    </i>
    <i r="7">
      <x v="2"/>
      <x v="1"/>
    </i>
    <i r="7">
      <x v="3"/>
      <x v="1"/>
    </i>
    <i r="6">
      <x v="78"/>
      <x/>
      <x/>
    </i>
    <i r="7">
      <x v="1"/>
      <x/>
    </i>
    <i r="7">
      <x v="2"/>
      <x/>
    </i>
    <i r="7">
      <x v="3"/>
      <x v="1"/>
    </i>
    <i r="6">
      <x v="85"/>
      <x/>
      <x/>
    </i>
    <i r="7">
      <x v="1"/>
      <x/>
    </i>
    <i r="7">
      <x v="2"/>
      <x/>
    </i>
    <i r="7">
      <x v="3"/>
      <x v="1"/>
    </i>
    <i r="4">
      <x v="45"/>
      <x v="3"/>
      <x v="46"/>
      <x/>
      <x v="1"/>
    </i>
    <i r="7">
      <x v="1"/>
      <x v="1"/>
    </i>
    <i r="7">
      <x v="2"/>
      <x v="1"/>
    </i>
    <i r="6">
      <x v="52"/>
      <x/>
      <x v="1"/>
    </i>
    <i r="7">
      <x v="1"/>
      <x v="1"/>
    </i>
    <i r="7">
      <x v="2"/>
      <x v="1"/>
    </i>
    <i r="7">
      <x v="3"/>
      <x v="1"/>
    </i>
    <i r="6">
      <x v="69"/>
      <x/>
      <x v="1"/>
    </i>
    <i r="7">
      <x v="1"/>
      <x v="1"/>
    </i>
    <i r="7">
      <x v="2"/>
      <x v="1"/>
    </i>
    <i r="7">
      <x v="3"/>
      <x v="1"/>
    </i>
    <i r="6">
      <x v="75"/>
      <x/>
      <x v="1"/>
    </i>
    <i r="7">
      <x v="1"/>
      <x v="1"/>
    </i>
    <i r="7">
      <x v="2"/>
      <x v="1"/>
    </i>
    <i r="7">
      <x v="3"/>
      <x v="1"/>
    </i>
    <i r="6">
      <x v="81"/>
      <x/>
      <x v="1"/>
    </i>
    <i r="7">
      <x v="1"/>
      <x v="1"/>
    </i>
    <i r="7">
      <x v="2"/>
      <x v="1"/>
    </i>
    <i r="7">
      <x v="3"/>
      <x v="1"/>
    </i>
    <i r="6">
      <x v="82"/>
      <x/>
      <x v="1"/>
    </i>
    <i r="7">
      <x v="1"/>
      <x v="1"/>
    </i>
    <i r="7">
      <x v="2"/>
      <x v="1"/>
    </i>
    <i r="7">
      <x v="3"/>
      <x v="1"/>
    </i>
    <i r="6">
      <x v="84"/>
      <x/>
      <x v="1"/>
    </i>
    <i r="7">
      <x v="1"/>
      <x v="1"/>
    </i>
    <i r="7">
      <x v="2"/>
      <x v="1"/>
    </i>
    <i r="7">
      <x v="3"/>
      <x v="1"/>
    </i>
    <i r="6">
      <x v="86"/>
      <x/>
      <x v="1"/>
    </i>
    <i r="7">
      <x v="1"/>
      <x v="1"/>
    </i>
    <i r="7">
      <x v="2"/>
      <x v="1"/>
    </i>
    <i r="4">
      <x v="47"/>
      <x v="3"/>
      <x v="91"/>
      <x/>
      <x v="1"/>
    </i>
    <i r="7">
      <x v="1"/>
      <x v="1"/>
    </i>
    <i r="7">
      <x v="2"/>
      <x v="1"/>
    </i>
    <i r="7">
      <x v="3"/>
      <x v="1"/>
    </i>
  </rowItems>
  <colFields count="1">
    <field x="-2"/>
  </colFields>
  <colItems count="2">
    <i>
      <x/>
    </i>
    <i i="1">
      <x v="1"/>
    </i>
  </colItems>
  <dataFields count="2">
    <dataField name="Average of HS" fld="24" subtotal="average" baseField="0" baseItem="0"/>
    <dataField name="Average of Primordia number" fld="25" subtotal="average" baseField="0" baseItem="0"/>
  </dataFields>
  <pivotTableStyleInfo name="PivotStyleLight16" showRowHeaders="1" showColHeaders="1" showRowStripes="0" showColStripes="0" showLastColumn="1"/>
</pivotTableDefinition>
</file>

<file path=xl/pivotTables/pivotTable14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Values" updatedVersion="5" minRefreshableVersion="3" showCalcMbrs="0" useAutoFormatting="1" colGrandTotals="0" itemPrintTitles="1" createdVersion="3" indent="0" outline="1" outlineData="1" multipleFieldFilters="0" chartFormat="1">
  <location ref="A3:L13" firstHeaderRow="1" firstDataRow="2" firstDataCol="1" rowPageCount="1" colPageCount="1"/>
  <pivotFields count="28">
    <pivotField showAll="0"/>
    <pivotField showAll="0" defaultSubtotal="0"/>
    <pivotField axis="axisRow" showAll="0">
      <items count="13">
        <item m="1" x="9"/>
        <item x="1"/>
        <item x="2"/>
        <item x="3"/>
        <item x="4"/>
        <item x="5"/>
        <item x="6"/>
        <item x="7"/>
        <item x="0"/>
        <item m="1" x="10"/>
        <item m="1" x="11"/>
        <item x="8"/>
        <item t="default"/>
      </items>
    </pivotField>
    <pivotField axis="axisCol" showAll="0">
      <items count="17">
        <item x="1"/>
        <item x="2"/>
        <item m="1" x="12"/>
        <item m="1" x="13"/>
        <item x="4"/>
        <item x="9"/>
        <item x="5"/>
        <item x="6"/>
        <item x="11"/>
        <item x="7"/>
        <item x="8"/>
        <item x="0"/>
        <item m="1" x="15"/>
        <item m="1" x="14"/>
        <item x="10"/>
        <item x="3"/>
        <item t="default"/>
      </items>
    </pivotField>
    <pivotField showAll="0" defaultSubtotal="0"/>
    <pivotField showAll="0" defaultSubtota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defaultSubtotal="0">
      <items count="3">
        <item x="2"/>
        <item x="1"/>
        <item x="0"/>
      </items>
    </pivotField>
  </pivotFields>
  <rowFields count="1">
    <field x="2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11"/>
    </i>
    <i t="grand">
      <x/>
    </i>
  </rowItems>
  <colFields count="1">
    <field x="3"/>
  </colFields>
  <colItems count="11">
    <i>
      <x/>
    </i>
    <i>
      <x v="1"/>
    </i>
    <i>
      <x v="4"/>
    </i>
    <i>
      <x v="5"/>
    </i>
    <i>
      <x v="6"/>
    </i>
    <i>
      <x v="7"/>
    </i>
    <i>
      <x v="8"/>
    </i>
    <i>
      <x v="9"/>
    </i>
    <i>
      <x v="10"/>
    </i>
    <i>
      <x v="14"/>
    </i>
    <i>
      <x v="15"/>
    </i>
  </colItems>
  <pageFields count="1">
    <pageField fld="27" item="1" hier="-1"/>
  </pageFields>
  <dataFields count="1">
    <dataField name="Average of Liguales" fld="10" subtotal="average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8"/>
  <sheetViews>
    <sheetView workbookViewId="0">
      <selection activeCell="C10" sqref="C10"/>
    </sheetView>
  </sheetViews>
  <sheetFormatPr defaultRowHeight="14.4" x14ac:dyDescent="0.3"/>
  <cols>
    <col min="1" max="1" width="13.6640625" customWidth="1"/>
    <col min="2" max="2" width="16.33203125" customWidth="1"/>
    <col min="3" max="3" width="11.33203125" customWidth="1"/>
    <col min="4" max="5" width="10.6640625" customWidth="1"/>
    <col min="6" max="7" width="12" bestFit="1" customWidth="1"/>
    <col min="8" max="8" width="10.6640625" customWidth="1"/>
    <col min="9" max="12" width="12" bestFit="1" customWidth="1"/>
    <col min="13" max="14" width="10.6640625" bestFit="1" customWidth="1"/>
    <col min="15" max="15" width="12" bestFit="1" customWidth="1"/>
  </cols>
  <sheetData>
    <row r="2" spans="1:3" x14ac:dyDescent="0.3">
      <c r="A2" s="5" t="s">
        <v>170</v>
      </c>
      <c r="B2" t="s">
        <v>445</v>
      </c>
    </row>
    <row r="3" spans="1:3" x14ac:dyDescent="0.3">
      <c r="A3" s="5" t="s">
        <v>306</v>
      </c>
      <c r="B3" t="s">
        <v>447</v>
      </c>
    </row>
    <row r="4" spans="1:3" x14ac:dyDescent="0.3">
      <c r="A4" s="5" t="s">
        <v>44</v>
      </c>
      <c r="B4" t="s">
        <v>36</v>
      </c>
    </row>
    <row r="6" spans="1:3" x14ac:dyDescent="0.3">
      <c r="A6" s="5" t="s">
        <v>448</v>
      </c>
      <c r="B6" s="5" t="s">
        <v>46</v>
      </c>
    </row>
    <row r="7" spans="1:3" x14ac:dyDescent="0.3">
      <c r="A7" s="5" t="s">
        <v>48</v>
      </c>
      <c r="B7" s="1">
        <v>41990</v>
      </c>
      <c r="C7" t="s">
        <v>47</v>
      </c>
    </row>
    <row r="8" spans="1:3" x14ac:dyDescent="0.3">
      <c r="A8" s="6">
        <v>1</v>
      </c>
      <c r="B8" s="7" t="e">
        <v>#DIV/0!</v>
      </c>
      <c r="C8" s="7" t="e">
        <v>#DIV/0!</v>
      </c>
    </row>
    <row r="9" spans="1:3" x14ac:dyDescent="0.3">
      <c r="A9" s="8" t="s">
        <v>37</v>
      </c>
      <c r="B9" s="7" t="e">
        <v>#DIV/0!</v>
      </c>
      <c r="C9" s="7" t="e">
        <v>#DIV/0!</v>
      </c>
    </row>
    <row r="10" spans="1:3" x14ac:dyDescent="0.3">
      <c r="A10" s="6">
        <v>2</v>
      </c>
      <c r="B10" s="7" t="e">
        <v>#DIV/0!</v>
      </c>
      <c r="C10" s="7" t="e">
        <v>#DIV/0!</v>
      </c>
    </row>
    <row r="11" spans="1:3" x14ac:dyDescent="0.3">
      <c r="A11" s="8" t="s">
        <v>37</v>
      </c>
      <c r="B11" s="7" t="e">
        <v>#DIV/0!</v>
      </c>
      <c r="C11" s="7" t="e">
        <v>#DIV/0!</v>
      </c>
    </row>
    <row r="12" spans="1:3" x14ac:dyDescent="0.3">
      <c r="A12" s="6">
        <v>3</v>
      </c>
      <c r="B12" s="7" t="e">
        <v>#DIV/0!</v>
      </c>
      <c r="C12" s="7" t="e">
        <v>#DIV/0!</v>
      </c>
    </row>
    <row r="13" spans="1:3" x14ac:dyDescent="0.3">
      <c r="A13" s="8" t="s">
        <v>35</v>
      </c>
      <c r="B13" s="7" t="e">
        <v>#DIV/0!</v>
      </c>
      <c r="C13" s="7" t="e">
        <v>#DIV/0!</v>
      </c>
    </row>
    <row r="14" spans="1:3" x14ac:dyDescent="0.3">
      <c r="A14" s="8" t="s">
        <v>37</v>
      </c>
      <c r="B14" s="7" t="e">
        <v>#DIV/0!</v>
      </c>
      <c r="C14" s="7" t="e">
        <v>#DIV/0!</v>
      </c>
    </row>
    <row r="15" spans="1:3" x14ac:dyDescent="0.3">
      <c r="A15" s="6">
        <v>4</v>
      </c>
      <c r="B15" s="7" t="e">
        <v>#DIV/0!</v>
      </c>
      <c r="C15" s="7" t="e">
        <v>#DIV/0!</v>
      </c>
    </row>
    <row r="16" spans="1:3" x14ac:dyDescent="0.3">
      <c r="A16" s="8" t="s">
        <v>37</v>
      </c>
      <c r="B16" s="7" t="e">
        <v>#DIV/0!</v>
      </c>
      <c r="C16" s="7" t="e">
        <v>#DIV/0!</v>
      </c>
    </row>
    <row r="17" spans="1:3" x14ac:dyDescent="0.3">
      <c r="A17" s="6" t="s">
        <v>436</v>
      </c>
      <c r="B17" s="7" t="e">
        <v>#DIV/0!</v>
      </c>
      <c r="C17" s="7" t="e">
        <v>#DIV/0!</v>
      </c>
    </row>
    <row r="18" spans="1:3" x14ac:dyDescent="0.3">
      <c r="A18" s="8" t="s">
        <v>37</v>
      </c>
      <c r="B18" s="7" t="e">
        <v>#DIV/0!</v>
      </c>
      <c r="C18" s="7" t="e">
        <v>#DIV/0!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2910"/>
  <sheetViews>
    <sheetView zoomScaleNormal="100" workbookViewId="0">
      <pane xSplit="5" ySplit="1" topLeftCell="F1267" activePane="bottomRight" state="frozen"/>
      <selection pane="topRight" activeCell="H1" sqref="H1"/>
      <selection pane="bottomLeft" activeCell="A2" sqref="A2"/>
      <selection pane="bottomRight" activeCell="B1306" sqref="B1306"/>
    </sheetView>
  </sheetViews>
  <sheetFormatPr defaultRowHeight="14.4" x14ac:dyDescent="0.3"/>
  <cols>
    <col min="1" max="1" width="11.33203125" bestFit="1" customWidth="1"/>
    <col min="2" max="2" width="16.44140625" customWidth="1"/>
    <col min="3" max="3" width="14.44140625" customWidth="1"/>
    <col min="4" max="4" width="9.109375" customWidth="1"/>
    <col min="5" max="5" width="15" customWidth="1"/>
    <col min="6" max="6" width="12.5546875" customWidth="1"/>
    <col min="11" max="11" width="5" bestFit="1" customWidth="1"/>
  </cols>
  <sheetData>
    <row r="1" spans="1:11" x14ac:dyDescent="0.3">
      <c r="A1" t="s">
        <v>59</v>
      </c>
      <c r="B1" t="s">
        <v>306</v>
      </c>
      <c r="C1" t="s">
        <v>43</v>
      </c>
      <c r="D1" t="s">
        <v>44</v>
      </c>
      <c r="E1" t="s">
        <v>0</v>
      </c>
      <c r="F1" t="s">
        <v>419</v>
      </c>
      <c r="G1" t="s">
        <v>443</v>
      </c>
      <c r="H1" t="s">
        <v>52</v>
      </c>
      <c r="I1" t="s">
        <v>442</v>
      </c>
      <c r="J1" t="s">
        <v>170</v>
      </c>
      <c r="K1" t="s">
        <v>451</v>
      </c>
    </row>
    <row r="2" spans="1:11" ht="15" hidden="1" customHeight="1" x14ac:dyDescent="0.3">
      <c r="A2" t="s">
        <v>416</v>
      </c>
      <c r="B2" t="s">
        <v>446</v>
      </c>
      <c r="C2" t="s">
        <v>35</v>
      </c>
      <c r="D2" t="s">
        <v>39</v>
      </c>
      <c r="E2" s="1">
        <v>41775</v>
      </c>
      <c r="F2" s="1" t="s">
        <v>438</v>
      </c>
      <c r="G2">
        <v>1</v>
      </c>
      <c r="H2">
        <v>2.3718750000000002</v>
      </c>
      <c r="I2">
        <v>7</v>
      </c>
      <c r="J2" t="s">
        <v>444</v>
      </c>
      <c r="K2">
        <f t="shared" ref="K2:K65" si="0">(E2-Exp3SD) * 23</f>
        <v>2484</v>
      </c>
    </row>
    <row r="3" spans="1:11" ht="15" hidden="1" customHeight="1" x14ac:dyDescent="0.3">
      <c r="A3" t="s">
        <v>416</v>
      </c>
      <c r="B3" t="s">
        <v>446</v>
      </c>
      <c r="C3" t="s">
        <v>35</v>
      </c>
      <c r="D3" t="s">
        <v>39</v>
      </c>
      <c r="E3" s="1">
        <v>41775</v>
      </c>
      <c r="F3" s="1" t="s">
        <v>438</v>
      </c>
      <c r="G3">
        <v>2</v>
      </c>
      <c r="H3">
        <v>2.7729166666666667</v>
      </c>
      <c r="I3" t="s">
        <v>437</v>
      </c>
      <c r="J3" t="s">
        <v>444</v>
      </c>
      <c r="K3">
        <f t="shared" si="0"/>
        <v>2484</v>
      </c>
    </row>
    <row r="4" spans="1:11" ht="15" hidden="1" customHeight="1" x14ac:dyDescent="0.3">
      <c r="A4" t="s">
        <v>416</v>
      </c>
      <c r="B4" t="s">
        <v>446</v>
      </c>
      <c r="C4" t="s">
        <v>35</v>
      </c>
      <c r="D4" t="s">
        <v>39</v>
      </c>
      <c r="E4" s="1">
        <v>41775</v>
      </c>
      <c r="F4" s="1" t="s">
        <v>438</v>
      </c>
      <c r="G4">
        <v>3</v>
      </c>
      <c r="H4">
        <v>2.2916666666666665</v>
      </c>
      <c r="I4">
        <v>7</v>
      </c>
      <c r="J4" t="s">
        <v>444</v>
      </c>
      <c r="K4">
        <f t="shared" si="0"/>
        <v>2484</v>
      </c>
    </row>
    <row r="5" spans="1:11" ht="15" hidden="1" customHeight="1" x14ac:dyDescent="0.3">
      <c r="A5" t="s">
        <v>416</v>
      </c>
      <c r="B5" t="s">
        <v>446</v>
      </c>
      <c r="C5" t="s">
        <v>35</v>
      </c>
      <c r="D5" t="s">
        <v>39</v>
      </c>
      <c r="E5" s="1">
        <v>41775</v>
      </c>
      <c r="F5" s="1" t="s">
        <v>438</v>
      </c>
      <c r="G5">
        <v>1</v>
      </c>
      <c r="H5">
        <v>3.6877323420074348</v>
      </c>
      <c r="I5">
        <v>10</v>
      </c>
      <c r="J5" t="s">
        <v>444</v>
      </c>
      <c r="K5">
        <f t="shared" si="0"/>
        <v>2484</v>
      </c>
    </row>
    <row r="6" spans="1:11" ht="15" hidden="1" customHeight="1" x14ac:dyDescent="0.3">
      <c r="A6" t="s">
        <v>416</v>
      </c>
      <c r="B6" t="s">
        <v>446</v>
      </c>
      <c r="C6" t="s">
        <v>35</v>
      </c>
      <c r="D6" t="s">
        <v>39</v>
      </c>
      <c r="E6" s="1">
        <v>41775</v>
      </c>
      <c r="F6" s="1" t="s">
        <v>438</v>
      </c>
      <c r="G6">
        <v>2</v>
      </c>
      <c r="H6">
        <v>3.4646840148698885</v>
      </c>
      <c r="I6">
        <v>9</v>
      </c>
      <c r="J6" t="s">
        <v>444</v>
      </c>
      <c r="K6">
        <f t="shared" si="0"/>
        <v>2484</v>
      </c>
    </row>
    <row r="7" spans="1:11" ht="15" hidden="1" customHeight="1" x14ac:dyDescent="0.3">
      <c r="A7" t="s">
        <v>416</v>
      </c>
      <c r="B7" t="s">
        <v>446</v>
      </c>
      <c r="C7" t="s">
        <v>35</v>
      </c>
      <c r="D7" t="s">
        <v>39</v>
      </c>
      <c r="E7" s="1">
        <v>41775</v>
      </c>
      <c r="F7" s="1" t="s">
        <v>438</v>
      </c>
      <c r="G7">
        <v>3</v>
      </c>
      <c r="H7">
        <v>3.285006195786865</v>
      </c>
      <c r="I7">
        <v>8</v>
      </c>
      <c r="J7" t="s">
        <v>444</v>
      </c>
      <c r="K7">
        <f t="shared" si="0"/>
        <v>2484</v>
      </c>
    </row>
    <row r="8" spans="1:11" ht="15" hidden="1" customHeight="1" x14ac:dyDescent="0.3">
      <c r="A8" t="s">
        <v>416</v>
      </c>
      <c r="B8" t="s">
        <v>446</v>
      </c>
      <c r="C8" t="s">
        <v>35</v>
      </c>
      <c r="D8" t="s">
        <v>39</v>
      </c>
      <c r="E8" s="1">
        <v>41775</v>
      </c>
      <c r="F8" s="1" t="s">
        <v>438</v>
      </c>
      <c r="G8">
        <v>1</v>
      </c>
      <c r="H8">
        <v>3.7311028500619576</v>
      </c>
      <c r="I8">
        <v>10</v>
      </c>
      <c r="J8" t="s">
        <v>444</v>
      </c>
      <c r="K8">
        <f t="shared" si="0"/>
        <v>2484</v>
      </c>
    </row>
    <row r="9" spans="1:11" ht="15" hidden="1" customHeight="1" x14ac:dyDescent="0.3">
      <c r="A9" t="s">
        <v>416</v>
      </c>
      <c r="B9" t="s">
        <v>446</v>
      </c>
      <c r="C9" t="s">
        <v>35</v>
      </c>
      <c r="D9" t="s">
        <v>39</v>
      </c>
      <c r="E9" s="1">
        <v>41775</v>
      </c>
      <c r="F9" s="1" t="s">
        <v>438</v>
      </c>
      <c r="G9">
        <v>2</v>
      </c>
      <c r="H9">
        <v>3.7806691449814127</v>
      </c>
      <c r="I9">
        <v>10</v>
      </c>
      <c r="J9" t="s">
        <v>444</v>
      </c>
      <c r="K9">
        <f t="shared" si="0"/>
        <v>2484</v>
      </c>
    </row>
    <row r="10" spans="1:11" ht="15" hidden="1" customHeight="1" x14ac:dyDescent="0.3">
      <c r="A10" t="s">
        <v>416</v>
      </c>
      <c r="B10" t="s">
        <v>446</v>
      </c>
      <c r="C10" t="s">
        <v>35</v>
      </c>
      <c r="D10" t="s">
        <v>39</v>
      </c>
      <c r="E10" s="1">
        <v>41775</v>
      </c>
      <c r="F10" s="1" t="s">
        <v>438</v>
      </c>
      <c r="G10">
        <v>3</v>
      </c>
      <c r="H10">
        <v>3.5514250309789341</v>
      </c>
      <c r="I10">
        <v>9</v>
      </c>
      <c r="J10" t="s">
        <v>444</v>
      </c>
      <c r="K10">
        <f t="shared" si="0"/>
        <v>2484</v>
      </c>
    </row>
    <row r="11" spans="1:11" ht="15" hidden="1" customHeight="1" x14ac:dyDescent="0.3">
      <c r="A11" t="s">
        <v>416</v>
      </c>
      <c r="B11" t="s">
        <v>446</v>
      </c>
      <c r="C11" t="s">
        <v>35</v>
      </c>
      <c r="D11" t="s">
        <v>39</v>
      </c>
      <c r="E11" s="1">
        <v>41775</v>
      </c>
      <c r="F11" s="1" t="s">
        <v>438</v>
      </c>
      <c r="G11">
        <v>4</v>
      </c>
      <c r="H11">
        <v>3.4894671623296158</v>
      </c>
      <c r="I11">
        <v>9</v>
      </c>
      <c r="J11" t="s">
        <v>444</v>
      </c>
      <c r="K11">
        <f t="shared" si="0"/>
        <v>2484</v>
      </c>
    </row>
    <row r="12" spans="1:11" ht="15" hidden="1" customHeight="1" x14ac:dyDescent="0.3">
      <c r="A12" t="s">
        <v>416</v>
      </c>
      <c r="B12" t="s">
        <v>446</v>
      </c>
      <c r="C12" t="s">
        <v>35</v>
      </c>
      <c r="D12" t="s">
        <v>39</v>
      </c>
      <c r="E12" s="1">
        <v>41782</v>
      </c>
      <c r="F12" s="1" t="s">
        <v>438</v>
      </c>
      <c r="G12">
        <v>1</v>
      </c>
      <c r="H12">
        <v>5.572052401746725</v>
      </c>
      <c r="I12">
        <v>19</v>
      </c>
      <c r="J12" t="s">
        <v>444</v>
      </c>
      <c r="K12">
        <f t="shared" si="0"/>
        <v>2645</v>
      </c>
    </row>
    <row r="13" spans="1:11" ht="15" hidden="1" customHeight="1" x14ac:dyDescent="0.3">
      <c r="A13" t="s">
        <v>416</v>
      </c>
      <c r="B13" t="s">
        <v>446</v>
      </c>
      <c r="C13" t="s">
        <v>35</v>
      </c>
      <c r="D13" t="s">
        <v>39</v>
      </c>
      <c r="E13" s="1">
        <v>41782</v>
      </c>
      <c r="F13" s="1" t="s">
        <v>438</v>
      </c>
      <c r="G13">
        <v>2</v>
      </c>
      <c r="H13">
        <v>4.2610208816705333</v>
      </c>
      <c r="I13">
        <v>12</v>
      </c>
      <c r="J13" t="s">
        <v>444</v>
      </c>
      <c r="K13">
        <f t="shared" si="0"/>
        <v>2645</v>
      </c>
    </row>
    <row r="14" spans="1:11" ht="15" hidden="1" customHeight="1" x14ac:dyDescent="0.3">
      <c r="A14" t="s">
        <v>416</v>
      </c>
      <c r="B14" t="s">
        <v>446</v>
      </c>
      <c r="C14" t="s">
        <v>35</v>
      </c>
      <c r="D14" t="s">
        <v>39</v>
      </c>
      <c r="E14" s="1">
        <v>41782</v>
      </c>
      <c r="F14" s="1" t="s">
        <v>438</v>
      </c>
      <c r="G14">
        <v>1</v>
      </c>
      <c r="H14">
        <v>5.2663755458515285</v>
      </c>
      <c r="I14">
        <v>18</v>
      </c>
      <c r="J14" t="s">
        <v>444</v>
      </c>
      <c r="K14">
        <f t="shared" si="0"/>
        <v>2645</v>
      </c>
    </row>
    <row r="15" spans="1:11" ht="15" hidden="1" customHeight="1" x14ac:dyDescent="0.3">
      <c r="A15" t="s">
        <v>416</v>
      </c>
      <c r="B15" t="s">
        <v>446</v>
      </c>
      <c r="C15" t="s">
        <v>35</v>
      </c>
      <c r="D15" t="s">
        <v>39</v>
      </c>
      <c r="E15" s="1">
        <v>41782</v>
      </c>
      <c r="F15" s="1" t="s">
        <v>438</v>
      </c>
      <c r="G15">
        <v>2</v>
      </c>
      <c r="H15">
        <v>4.1044083526682131</v>
      </c>
      <c r="I15">
        <v>16</v>
      </c>
      <c r="J15" t="s">
        <v>444</v>
      </c>
      <c r="K15">
        <f t="shared" si="0"/>
        <v>2645</v>
      </c>
    </row>
    <row r="16" spans="1:11" ht="15" hidden="1" customHeight="1" x14ac:dyDescent="0.3">
      <c r="A16" t="s">
        <v>416</v>
      </c>
      <c r="B16" t="s">
        <v>446</v>
      </c>
      <c r="C16" t="s">
        <v>35</v>
      </c>
      <c r="D16" t="s">
        <v>39</v>
      </c>
      <c r="E16" s="1">
        <v>41782</v>
      </c>
      <c r="F16" s="1" t="s">
        <v>438</v>
      </c>
      <c r="G16">
        <v>3</v>
      </c>
      <c r="H16">
        <v>4.7830626450116007</v>
      </c>
      <c r="I16">
        <v>14</v>
      </c>
      <c r="J16" t="s">
        <v>444</v>
      </c>
      <c r="K16">
        <f t="shared" si="0"/>
        <v>2645</v>
      </c>
    </row>
    <row r="17" spans="1:11" ht="15" hidden="1" customHeight="1" x14ac:dyDescent="0.3">
      <c r="A17" t="s">
        <v>416</v>
      </c>
      <c r="B17" t="s">
        <v>446</v>
      </c>
      <c r="C17" t="s">
        <v>35</v>
      </c>
      <c r="D17" t="s">
        <v>39</v>
      </c>
      <c r="E17" s="1">
        <v>41782</v>
      </c>
      <c r="F17" s="1" t="s">
        <v>438</v>
      </c>
      <c r="G17">
        <v>1</v>
      </c>
      <c r="H17">
        <v>4.8561484918793507</v>
      </c>
      <c r="I17">
        <v>16</v>
      </c>
      <c r="J17" t="s">
        <v>444</v>
      </c>
      <c r="K17">
        <f t="shared" si="0"/>
        <v>2645</v>
      </c>
    </row>
    <row r="18" spans="1:11" ht="15" hidden="1" customHeight="1" x14ac:dyDescent="0.3">
      <c r="A18" t="s">
        <v>416</v>
      </c>
      <c r="B18" t="s">
        <v>446</v>
      </c>
      <c r="C18" t="s">
        <v>35</v>
      </c>
      <c r="D18" t="s">
        <v>39</v>
      </c>
      <c r="E18" s="1">
        <v>41782</v>
      </c>
      <c r="F18" s="1" t="s">
        <v>438</v>
      </c>
      <c r="G18">
        <v>2</v>
      </c>
      <c r="H18">
        <v>3.7992565055762082</v>
      </c>
      <c r="I18">
        <v>10</v>
      </c>
      <c r="J18" t="s">
        <v>444</v>
      </c>
      <c r="K18">
        <f t="shared" si="0"/>
        <v>2645</v>
      </c>
    </row>
    <row r="19" spans="1:11" ht="15" hidden="1" customHeight="1" x14ac:dyDescent="0.3">
      <c r="A19" t="s">
        <v>416</v>
      </c>
      <c r="B19" t="s">
        <v>446</v>
      </c>
      <c r="C19" t="s">
        <v>35</v>
      </c>
      <c r="D19" t="s">
        <v>39</v>
      </c>
      <c r="E19" s="1">
        <v>41782</v>
      </c>
      <c r="F19" s="1" t="s">
        <v>438</v>
      </c>
      <c r="G19">
        <v>3</v>
      </c>
      <c r="H19">
        <v>3.2478314745972741</v>
      </c>
      <c r="I19">
        <v>9</v>
      </c>
      <c r="J19" t="s">
        <v>444</v>
      </c>
      <c r="K19">
        <f t="shared" si="0"/>
        <v>2645</v>
      </c>
    </row>
    <row r="20" spans="1:11" ht="15" hidden="1" customHeight="1" x14ac:dyDescent="0.3">
      <c r="A20" t="s">
        <v>416</v>
      </c>
      <c r="B20" t="s">
        <v>446</v>
      </c>
      <c r="C20" t="s">
        <v>35</v>
      </c>
      <c r="D20" t="s">
        <v>39</v>
      </c>
      <c r="E20" s="1">
        <v>41787</v>
      </c>
      <c r="F20" s="1" t="s">
        <v>438</v>
      </c>
      <c r="G20">
        <v>1</v>
      </c>
      <c r="H20">
        <v>5.3755458515283845</v>
      </c>
      <c r="I20">
        <v>14</v>
      </c>
      <c r="J20" t="s">
        <v>444</v>
      </c>
      <c r="K20">
        <f t="shared" si="0"/>
        <v>2760</v>
      </c>
    </row>
    <row r="21" spans="1:11" ht="15" hidden="1" customHeight="1" x14ac:dyDescent="0.3">
      <c r="A21" t="s">
        <v>416</v>
      </c>
      <c r="B21" t="s">
        <v>446</v>
      </c>
      <c r="C21" t="s">
        <v>35</v>
      </c>
      <c r="D21" t="s">
        <v>39</v>
      </c>
      <c r="E21" s="1">
        <v>41787</v>
      </c>
      <c r="F21" s="1" t="s">
        <v>438</v>
      </c>
      <c r="G21">
        <v>2</v>
      </c>
      <c r="H21">
        <v>5.751091703056769</v>
      </c>
      <c r="I21">
        <v>22</v>
      </c>
      <c r="J21" t="s">
        <v>444</v>
      </c>
      <c r="K21">
        <f t="shared" si="0"/>
        <v>2760</v>
      </c>
    </row>
    <row r="22" spans="1:11" ht="15" hidden="1" customHeight="1" x14ac:dyDescent="0.3">
      <c r="A22" t="s">
        <v>416</v>
      </c>
      <c r="B22" t="s">
        <v>446</v>
      </c>
      <c r="C22" t="s">
        <v>35</v>
      </c>
      <c r="D22" t="s">
        <v>39</v>
      </c>
      <c r="E22" s="1">
        <v>41787</v>
      </c>
      <c r="F22" s="1" t="s">
        <v>438</v>
      </c>
      <c r="G22">
        <v>3</v>
      </c>
      <c r="H22">
        <v>5.109170305676856</v>
      </c>
      <c r="I22">
        <v>22</v>
      </c>
      <c r="J22" t="s">
        <v>444</v>
      </c>
      <c r="K22">
        <f t="shared" si="0"/>
        <v>2760</v>
      </c>
    </row>
    <row r="23" spans="1:11" ht="15" hidden="1" customHeight="1" x14ac:dyDescent="0.3">
      <c r="A23" t="s">
        <v>416</v>
      </c>
      <c r="B23" t="s">
        <v>446</v>
      </c>
      <c r="C23" t="s">
        <v>35</v>
      </c>
      <c r="D23" t="s">
        <v>39</v>
      </c>
      <c r="E23" s="1">
        <v>41787</v>
      </c>
      <c r="F23" s="1" t="s">
        <v>438</v>
      </c>
      <c r="G23">
        <v>4</v>
      </c>
      <c r="H23">
        <v>5.7074235807860259</v>
      </c>
      <c r="I23">
        <v>23</v>
      </c>
      <c r="J23" t="s">
        <v>444</v>
      </c>
      <c r="K23">
        <f t="shared" si="0"/>
        <v>2760</v>
      </c>
    </row>
    <row r="24" spans="1:11" ht="15" hidden="1" customHeight="1" x14ac:dyDescent="0.3">
      <c r="A24" t="s">
        <v>416</v>
      </c>
      <c r="B24" t="s">
        <v>446</v>
      </c>
      <c r="C24" t="s">
        <v>35</v>
      </c>
      <c r="D24" t="s">
        <v>39</v>
      </c>
      <c r="E24" s="1">
        <v>41787</v>
      </c>
      <c r="F24" s="1" t="s">
        <v>438</v>
      </c>
      <c r="G24">
        <v>1</v>
      </c>
      <c r="H24">
        <v>5.7903930131004362</v>
      </c>
      <c r="I24">
        <v>21</v>
      </c>
      <c r="J24" t="s">
        <v>444</v>
      </c>
      <c r="K24">
        <f t="shared" si="0"/>
        <v>2760</v>
      </c>
    </row>
    <row r="25" spans="1:11" ht="15" hidden="1" customHeight="1" x14ac:dyDescent="0.3">
      <c r="A25" t="s">
        <v>416</v>
      </c>
      <c r="B25" t="s">
        <v>446</v>
      </c>
      <c r="C25" t="s">
        <v>35</v>
      </c>
      <c r="D25" t="s">
        <v>39</v>
      </c>
      <c r="E25" s="1">
        <v>41787</v>
      </c>
      <c r="F25" s="1" t="s">
        <v>438</v>
      </c>
      <c r="G25">
        <v>2</v>
      </c>
      <c r="H25">
        <v>4.7465197215777266</v>
      </c>
      <c r="I25">
        <v>21</v>
      </c>
      <c r="J25" t="s">
        <v>444</v>
      </c>
      <c r="K25">
        <f t="shared" si="0"/>
        <v>2760</v>
      </c>
    </row>
    <row r="26" spans="1:11" ht="15" hidden="1" customHeight="1" x14ac:dyDescent="0.3">
      <c r="A26" t="s">
        <v>416</v>
      </c>
      <c r="B26" t="s">
        <v>446</v>
      </c>
      <c r="C26" t="s">
        <v>35</v>
      </c>
      <c r="D26" t="s">
        <v>39</v>
      </c>
      <c r="E26" s="1">
        <v>41787</v>
      </c>
      <c r="F26" s="1" t="s">
        <v>438</v>
      </c>
      <c r="G26">
        <v>3</v>
      </c>
      <c r="H26">
        <v>4.7621809744779586</v>
      </c>
      <c r="I26">
        <v>15</v>
      </c>
      <c r="J26" t="s">
        <v>444</v>
      </c>
      <c r="K26">
        <f t="shared" si="0"/>
        <v>2760</v>
      </c>
    </row>
    <row r="27" spans="1:11" ht="15" hidden="1" customHeight="1" x14ac:dyDescent="0.3">
      <c r="A27" t="s">
        <v>416</v>
      </c>
      <c r="B27" t="s">
        <v>446</v>
      </c>
      <c r="C27" t="s">
        <v>35</v>
      </c>
      <c r="D27" t="s">
        <v>39</v>
      </c>
      <c r="E27" s="1">
        <v>41787</v>
      </c>
      <c r="F27" s="1" t="s">
        <v>438</v>
      </c>
      <c r="G27">
        <v>1</v>
      </c>
      <c r="H27">
        <v>6.4214780600461898</v>
      </c>
      <c r="I27">
        <v>23</v>
      </c>
      <c r="J27" t="s">
        <v>444</v>
      </c>
      <c r="K27">
        <f t="shared" si="0"/>
        <v>2760</v>
      </c>
    </row>
    <row r="28" spans="1:11" ht="15" hidden="1" customHeight="1" x14ac:dyDescent="0.3">
      <c r="A28" t="s">
        <v>416</v>
      </c>
      <c r="B28" t="s">
        <v>446</v>
      </c>
      <c r="C28" t="s">
        <v>35</v>
      </c>
      <c r="D28" t="s">
        <v>39</v>
      </c>
      <c r="E28" s="1">
        <v>41787</v>
      </c>
      <c r="F28" s="1" t="s">
        <v>438</v>
      </c>
      <c r="G28">
        <v>2</v>
      </c>
      <c r="H28">
        <v>5.7991266375545854</v>
      </c>
      <c r="I28">
        <v>21</v>
      </c>
      <c r="J28" t="s">
        <v>444</v>
      </c>
      <c r="K28">
        <f t="shared" si="0"/>
        <v>2760</v>
      </c>
    </row>
    <row r="29" spans="1:11" ht="15" hidden="1" customHeight="1" x14ac:dyDescent="0.3">
      <c r="A29" t="s">
        <v>416</v>
      </c>
      <c r="B29" t="s">
        <v>446</v>
      </c>
      <c r="C29" t="s">
        <v>35</v>
      </c>
      <c r="D29" t="s">
        <v>39</v>
      </c>
      <c r="E29" s="1">
        <v>41787</v>
      </c>
      <c r="F29" s="1" t="s">
        <v>438</v>
      </c>
      <c r="G29">
        <v>3</v>
      </c>
      <c r="H29">
        <v>5.2401746724890828</v>
      </c>
      <c r="I29">
        <v>15</v>
      </c>
      <c r="J29" t="s">
        <v>444</v>
      </c>
      <c r="K29">
        <f t="shared" si="0"/>
        <v>2760</v>
      </c>
    </row>
    <row r="30" spans="1:11" ht="15" hidden="1" customHeight="1" x14ac:dyDescent="0.3">
      <c r="A30" t="s">
        <v>416</v>
      </c>
      <c r="B30" t="s">
        <v>446</v>
      </c>
      <c r="C30" t="s">
        <v>35</v>
      </c>
      <c r="D30" t="s">
        <v>39</v>
      </c>
      <c r="E30" s="1">
        <v>41787</v>
      </c>
      <c r="F30" s="1" t="s">
        <v>438</v>
      </c>
      <c r="G30">
        <v>4</v>
      </c>
      <c r="H30">
        <v>5.1877729257641922</v>
      </c>
      <c r="I30">
        <v>18</v>
      </c>
      <c r="J30" t="s">
        <v>444</v>
      </c>
      <c r="K30">
        <f t="shared" si="0"/>
        <v>2760</v>
      </c>
    </row>
    <row r="31" spans="1:11" ht="15" hidden="1" customHeight="1" x14ac:dyDescent="0.3">
      <c r="A31" t="s">
        <v>416</v>
      </c>
      <c r="B31" t="s">
        <v>446</v>
      </c>
      <c r="C31" t="s">
        <v>35</v>
      </c>
      <c r="D31" t="s">
        <v>39</v>
      </c>
      <c r="E31" s="1">
        <v>41793</v>
      </c>
      <c r="F31" s="1" t="s">
        <v>438</v>
      </c>
      <c r="G31">
        <v>1</v>
      </c>
      <c r="H31">
        <v>8.324675324675324</v>
      </c>
      <c r="I31">
        <v>29</v>
      </c>
      <c r="J31" t="s">
        <v>444</v>
      </c>
      <c r="K31">
        <f t="shared" si="0"/>
        <v>2898</v>
      </c>
    </row>
    <row r="32" spans="1:11" ht="15" hidden="1" customHeight="1" x14ac:dyDescent="0.3">
      <c r="A32" t="s">
        <v>416</v>
      </c>
      <c r="B32" t="s">
        <v>446</v>
      </c>
      <c r="C32" t="s">
        <v>35</v>
      </c>
      <c r="D32" t="s">
        <v>39</v>
      </c>
      <c r="E32" s="1">
        <v>41793</v>
      </c>
      <c r="F32" s="1" t="s">
        <v>438</v>
      </c>
      <c r="G32">
        <v>2</v>
      </c>
      <c r="H32">
        <v>5.1528384279475983</v>
      </c>
      <c r="I32">
        <v>23</v>
      </c>
      <c r="J32" t="s">
        <v>444</v>
      </c>
      <c r="K32">
        <f t="shared" si="0"/>
        <v>2898</v>
      </c>
    </row>
    <row r="33" spans="1:11" ht="15" hidden="1" customHeight="1" x14ac:dyDescent="0.3">
      <c r="A33" t="s">
        <v>416</v>
      </c>
      <c r="B33" t="s">
        <v>446</v>
      </c>
      <c r="C33" t="s">
        <v>35</v>
      </c>
      <c r="D33" t="s">
        <v>39</v>
      </c>
      <c r="E33" s="1">
        <v>41793</v>
      </c>
      <c r="F33" s="1" t="s">
        <v>438</v>
      </c>
      <c r="G33">
        <v>3</v>
      </c>
      <c r="H33">
        <v>7.2530120481927707</v>
      </c>
      <c r="I33">
        <v>26</v>
      </c>
      <c r="J33" t="s">
        <v>444</v>
      </c>
      <c r="K33">
        <f t="shared" si="0"/>
        <v>2898</v>
      </c>
    </row>
    <row r="34" spans="1:11" ht="15" hidden="1" customHeight="1" x14ac:dyDescent="0.3">
      <c r="A34" t="s">
        <v>416</v>
      </c>
      <c r="B34" t="s">
        <v>446</v>
      </c>
      <c r="C34" t="s">
        <v>35</v>
      </c>
      <c r="D34" t="s">
        <v>39</v>
      </c>
      <c r="E34" s="1">
        <v>41793</v>
      </c>
      <c r="F34" s="1" t="s">
        <v>438</v>
      </c>
      <c r="G34">
        <v>4</v>
      </c>
      <c r="H34">
        <v>5.8995633187772922</v>
      </c>
      <c r="I34">
        <v>22</v>
      </c>
      <c r="J34" t="s">
        <v>444</v>
      </c>
      <c r="K34">
        <f t="shared" si="0"/>
        <v>2898</v>
      </c>
    </row>
    <row r="35" spans="1:11" ht="15" hidden="1" customHeight="1" x14ac:dyDescent="0.3">
      <c r="A35" t="s">
        <v>416</v>
      </c>
      <c r="B35" t="s">
        <v>446</v>
      </c>
      <c r="C35" t="s">
        <v>35</v>
      </c>
      <c r="D35" t="s">
        <v>39</v>
      </c>
      <c r="E35" s="1">
        <v>41793</v>
      </c>
      <c r="F35" s="1" t="s">
        <v>438</v>
      </c>
      <c r="G35">
        <v>1</v>
      </c>
      <c r="H35">
        <v>7.7693631669535286</v>
      </c>
      <c r="I35">
        <v>28</v>
      </c>
      <c r="J35" t="s">
        <v>444</v>
      </c>
      <c r="K35">
        <f t="shared" si="0"/>
        <v>2898</v>
      </c>
    </row>
    <row r="36" spans="1:11" ht="15" hidden="1" customHeight="1" x14ac:dyDescent="0.3">
      <c r="A36" t="s">
        <v>416</v>
      </c>
      <c r="B36" t="s">
        <v>446</v>
      </c>
      <c r="C36" t="s">
        <v>35</v>
      </c>
      <c r="D36" t="s">
        <v>39</v>
      </c>
      <c r="E36" s="1">
        <v>41793</v>
      </c>
      <c r="F36" s="1" t="s">
        <v>438</v>
      </c>
      <c r="G36">
        <v>2</v>
      </c>
      <c r="H36">
        <v>7.5679862306368335</v>
      </c>
      <c r="I36">
        <v>26</v>
      </c>
      <c r="J36" t="s">
        <v>444</v>
      </c>
      <c r="K36">
        <f t="shared" si="0"/>
        <v>2898</v>
      </c>
    </row>
    <row r="37" spans="1:11" ht="15" hidden="1" customHeight="1" x14ac:dyDescent="0.3">
      <c r="A37" t="s">
        <v>416</v>
      </c>
      <c r="B37" t="s">
        <v>446</v>
      </c>
      <c r="C37" t="s">
        <v>35</v>
      </c>
      <c r="D37" t="s">
        <v>39</v>
      </c>
      <c r="E37" s="1">
        <v>41793</v>
      </c>
      <c r="F37" s="1" t="s">
        <v>438</v>
      </c>
      <c r="G37">
        <v>3</v>
      </c>
      <c r="H37">
        <v>6.2309468822170899</v>
      </c>
      <c r="I37">
        <v>24</v>
      </c>
      <c r="J37" t="s">
        <v>444</v>
      </c>
      <c r="K37">
        <f t="shared" si="0"/>
        <v>2898</v>
      </c>
    </row>
    <row r="38" spans="1:11" ht="15" hidden="1" customHeight="1" x14ac:dyDescent="0.3">
      <c r="A38" t="s">
        <v>416</v>
      </c>
      <c r="B38" t="s">
        <v>446</v>
      </c>
      <c r="C38" t="s">
        <v>35</v>
      </c>
      <c r="D38" t="s">
        <v>39</v>
      </c>
      <c r="E38" s="1">
        <v>41793</v>
      </c>
      <c r="F38" s="1" t="s">
        <v>438</v>
      </c>
      <c r="G38">
        <v>1</v>
      </c>
      <c r="H38">
        <v>6.2598152424942262</v>
      </c>
      <c r="I38">
        <v>25</v>
      </c>
      <c r="J38" t="s">
        <v>444</v>
      </c>
      <c r="K38">
        <f t="shared" si="0"/>
        <v>2898</v>
      </c>
    </row>
    <row r="39" spans="1:11" ht="15" hidden="1" customHeight="1" x14ac:dyDescent="0.3">
      <c r="A39" t="s">
        <v>416</v>
      </c>
      <c r="B39" t="s">
        <v>446</v>
      </c>
      <c r="C39" t="s">
        <v>35</v>
      </c>
      <c r="D39" t="s">
        <v>39</v>
      </c>
      <c r="E39" s="1">
        <v>41793</v>
      </c>
      <c r="F39" s="1" t="s">
        <v>438</v>
      </c>
      <c r="G39">
        <v>2</v>
      </c>
      <c r="H39">
        <v>7.1547344110854505</v>
      </c>
      <c r="I39">
        <v>21</v>
      </c>
      <c r="J39" t="s">
        <v>444</v>
      </c>
      <c r="K39">
        <f t="shared" si="0"/>
        <v>2898</v>
      </c>
    </row>
    <row r="40" spans="1:11" ht="15" hidden="1" customHeight="1" x14ac:dyDescent="0.3">
      <c r="A40" t="s">
        <v>416</v>
      </c>
      <c r="B40" t="s">
        <v>446</v>
      </c>
      <c r="C40" t="s">
        <v>35</v>
      </c>
      <c r="D40" t="s">
        <v>39</v>
      </c>
      <c r="E40" s="1">
        <v>41793</v>
      </c>
      <c r="F40" s="1" t="s">
        <v>438</v>
      </c>
      <c r="G40">
        <v>3</v>
      </c>
      <c r="H40">
        <v>5.3580786026200871</v>
      </c>
      <c r="I40">
        <v>19</v>
      </c>
      <c r="J40" t="s">
        <v>444</v>
      </c>
      <c r="K40">
        <f t="shared" si="0"/>
        <v>2898</v>
      </c>
    </row>
    <row r="41" spans="1:11" ht="15" hidden="1" customHeight="1" x14ac:dyDescent="0.3">
      <c r="A41" t="s">
        <v>416</v>
      </c>
      <c r="B41" t="s">
        <v>446</v>
      </c>
      <c r="C41" t="s">
        <v>35</v>
      </c>
      <c r="D41" t="s">
        <v>39</v>
      </c>
      <c r="E41" s="1">
        <v>41800</v>
      </c>
      <c r="F41" s="1" t="s">
        <v>438</v>
      </c>
      <c r="G41">
        <v>1</v>
      </c>
      <c r="H41">
        <v>9</v>
      </c>
      <c r="I41">
        <v>29</v>
      </c>
      <c r="J41" t="s">
        <v>445</v>
      </c>
      <c r="K41">
        <f t="shared" si="0"/>
        <v>3059</v>
      </c>
    </row>
    <row r="42" spans="1:11" ht="15" hidden="1" customHeight="1" x14ac:dyDescent="0.3">
      <c r="A42" t="s">
        <v>416</v>
      </c>
      <c r="B42" t="s">
        <v>446</v>
      </c>
      <c r="C42" t="s">
        <v>35</v>
      </c>
      <c r="D42" t="s">
        <v>39</v>
      </c>
      <c r="E42" s="1">
        <v>41800</v>
      </c>
      <c r="F42" s="1" t="s">
        <v>438</v>
      </c>
      <c r="G42">
        <v>2</v>
      </c>
      <c r="H42">
        <v>7.2581755593803789</v>
      </c>
      <c r="I42">
        <v>24</v>
      </c>
      <c r="J42" t="s">
        <v>444</v>
      </c>
      <c r="K42">
        <f t="shared" si="0"/>
        <v>3059</v>
      </c>
    </row>
    <row r="43" spans="1:11" ht="15" hidden="1" customHeight="1" x14ac:dyDescent="0.3">
      <c r="A43" t="s">
        <v>416</v>
      </c>
      <c r="B43" t="s">
        <v>446</v>
      </c>
      <c r="C43" t="s">
        <v>35</v>
      </c>
      <c r="D43" t="s">
        <v>39</v>
      </c>
      <c r="E43" s="1">
        <v>41800</v>
      </c>
      <c r="F43" s="1" t="s">
        <v>438</v>
      </c>
      <c r="G43">
        <v>1</v>
      </c>
      <c r="H43">
        <v>8.9090909090909083</v>
      </c>
      <c r="I43">
        <v>27</v>
      </c>
      <c r="J43" t="s">
        <v>444</v>
      </c>
      <c r="K43">
        <f t="shared" si="0"/>
        <v>3059</v>
      </c>
    </row>
    <row r="44" spans="1:11" ht="15" hidden="1" customHeight="1" x14ac:dyDescent="0.3">
      <c r="A44" t="s">
        <v>416</v>
      </c>
      <c r="B44" t="s">
        <v>446</v>
      </c>
      <c r="C44" t="s">
        <v>35</v>
      </c>
      <c r="D44" t="s">
        <v>39</v>
      </c>
      <c r="E44" s="1">
        <v>41800</v>
      </c>
      <c r="F44" s="1" t="s">
        <v>438</v>
      </c>
      <c r="G44">
        <v>2</v>
      </c>
      <c r="H44">
        <v>7.588640275387263</v>
      </c>
      <c r="I44">
        <v>23</v>
      </c>
      <c r="J44" t="s">
        <v>444</v>
      </c>
      <c r="K44">
        <f t="shared" si="0"/>
        <v>3059</v>
      </c>
    </row>
    <row r="45" spans="1:11" ht="15" hidden="1" customHeight="1" x14ac:dyDescent="0.3">
      <c r="A45" t="s">
        <v>416</v>
      </c>
      <c r="B45" t="s">
        <v>446</v>
      </c>
      <c r="C45" t="s">
        <v>35</v>
      </c>
      <c r="D45" t="s">
        <v>39</v>
      </c>
      <c r="E45" s="1">
        <v>41800</v>
      </c>
      <c r="F45" s="1" t="s">
        <v>438</v>
      </c>
      <c r="G45">
        <v>3</v>
      </c>
      <c r="H45">
        <v>8.8636363636363633</v>
      </c>
      <c r="I45">
        <v>27</v>
      </c>
      <c r="J45" t="s">
        <v>444</v>
      </c>
      <c r="K45">
        <f t="shared" si="0"/>
        <v>3059</v>
      </c>
    </row>
    <row r="46" spans="1:11" ht="15" hidden="1" customHeight="1" x14ac:dyDescent="0.3">
      <c r="A46" t="s">
        <v>416</v>
      </c>
      <c r="B46" t="s">
        <v>446</v>
      </c>
      <c r="C46" t="s">
        <v>35</v>
      </c>
      <c r="D46" t="s">
        <v>39</v>
      </c>
      <c r="E46" s="1">
        <v>41800</v>
      </c>
      <c r="F46" s="1" t="s">
        <v>438</v>
      </c>
      <c r="G46">
        <v>4</v>
      </c>
      <c r="H46">
        <v>7.7228915662650603</v>
      </c>
      <c r="I46">
        <v>24</v>
      </c>
      <c r="J46" t="s">
        <v>444</v>
      </c>
      <c r="K46">
        <f t="shared" si="0"/>
        <v>3059</v>
      </c>
    </row>
    <row r="47" spans="1:11" ht="15" hidden="1" customHeight="1" x14ac:dyDescent="0.3">
      <c r="A47" t="s">
        <v>416</v>
      </c>
      <c r="B47" t="s">
        <v>446</v>
      </c>
      <c r="C47" t="s">
        <v>35</v>
      </c>
      <c r="D47" t="s">
        <v>39</v>
      </c>
      <c r="E47" s="1">
        <v>41800</v>
      </c>
      <c r="F47" s="1" t="s">
        <v>438</v>
      </c>
      <c r="G47">
        <v>1</v>
      </c>
      <c r="H47">
        <v>9</v>
      </c>
      <c r="I47">
        <v>25</v>
      </c>
      <c r="J47" t="s">
        <v>445</v>
      </c>
      <c r="K47">
        <f t="shared" si="0"/>
        <v>3059</v>
      </c>
    </row>
    <row r="48" spans="1:11" ht="15" hidden="1" customHeight="1" x14ac:dyDescent="0.3">
      <c r="A48" t="s">
        <v>416</v>
      </c>
      <c r="B48" t="s">
        <v>446</v>
      </c>
      <c r="C48" t="s">
        <v>35</v>
      </c>
      <c r="D48" t="s">
        <v>39</v>
      </c>
      <c r="E48" s="1">
        <v>41800</v>
      </c>
      <c r="F48" s="1" t="s">
        <v>438</v>
      </c>
      <c r="G48">
        <v>2</v>
      </c>
      <c r="H48">
        <v>9</v>
      </c>
      <c r="I48" t="s">
        <v>437</v>
      </c>
      <c r="J48" t="s">
        <v>445</v>
      </c>
      <c r="K48">
        <f t="shared" si="0"/>
        <v>3059</v>
      </c>
    </row>
    <row r="49" spans="1:11" ht="15" hidden="1" customHeight="1" x14ac:dyDescent="0.3">
      <c r="A49" t="s">
        <v>416</v>
      </c>
      <c r="B49" t="s">
        <v>446</v>
      </c>
      <c r="C49" t="s">
        <v>35</v>
      </c>
      <c r="D49" t="s">
        <v>39</v>
      </c>
      <c r="E49" s="1">
        <v>41800</v>
      </c>
      <c r="F49" s="1" t="s">
        <v>438</v>
      </c>
      <c r="G49">
        <v>3</v>
      </c>
      <c r="H49">
        <v>8.1363636363636367</v>
      </c>
      <c r="I49">
        <v>30</v>
      </c>
      <c r="J49" t="s">
        <v>444</v>
      </c>
      <c r="K49">
        <f t="shared" si="0"/>
        <v>3059</v>
      </c>
    </row>
    <row r="50" spans="1:11" ht="15" hidden="1" customHeight="1" x14ac:dyDescent="0.3">
      <c r="A50" t="s">
        <v>416</v>
      </c>
      <c r="B50" t="s">
        <v>446</v>
      </c>
      <c r="C50" t="s">
        <v>35</v>
      </c>
      <c r="D50" t="s">
        <v>39</v>
      </c>
      <c r="E50" s="1">
        <v>41800</v>
      </c>
      <c r="F50" s="1" t="s">
        <v>438</v>
      </c>
      <c r="G50">
        <v>4</v>
      </c>
      <c r="H50">
        <v>8.5714285714285712</v>
      </c>
      <c r="I50">
        <v>22</v>
      </c>
      <c r="J50" t="s">
        <v>444</v>
      </c>
      <c r="K50">
        <f t="shared" si="0"/>
        <v>3059</v>
      </c>
    </row>
    <row r="51" spans="1:11" ht="15" hidden="1" customHeight="1" x14ac:dyDescent="0.3">
      <c r="A51" t="s">
        <v>416</v>
      </c>
      <c r="B51" t="s">
        <v>446</v>
      </c>
      <c r="C51" t="s">
        <v>35</v>
      </c>
      <c r="D51" t="s">
        <v>39</v>
      </c>
      <c r="E51" s="1">
        <v>41800</v>
      </c>
      <c r="F51" s="1" t="s">
        <v>438</v>
      </c>
      <c r="G51">
        <v>1</v>
      </c>
      <c r="H51">
        <v>6.1732101616628174</v>
      </c>
      <c r="I51">
        <v>25</v>
      </c>
      <c r="J51" t="s">
        <v>444</v>
      </c>
      <c r="K51">
        <f t="shared" si="0"/>
        <v>3059</v>
      </c>
    </row>
    <row r="52" spans="1:11" ht="15" hidden="1" customHeight="1" x14ac:dyDescent="0.3">
      <c r="A52" t="s">
        <v>416</v>
      </c>
      <c r="B52" t="s">
        <v>446</v>
      </c>
      <c r="C52" t="s">
        <v>35</v>
      </c>
      <c r="D52" t="s">
        <v>39</v>
      </c>
      <c r="E52" s="1">
        <v>41843</v>
      </c>
      <c r="F52" s="1" t="s">
        <v>438</v>
      </c>
      <c r="G52">
        <v>1</v>
      </c>
      <c r="H52">
        <v>8</v>
      </c>
      <c r="I52">
        <v>31</v>
      </c>
      <c r="J52" t="s">
        <v>445</v>
      </c>
      <c r="K52">
        <f t="shared" si="0"/>
        <v>4048</v>
      </c>
    </row>
    <row r="53" spans="1:11" ht="15" hidden="1" customHeight="1" x14ac:dyDescent="0.3">
      <c r="A53" t="s">
        <v>416</v>
      </c>
      <c r="B53" t="s">
        <v>446</v>
      </c>
      <c r="C53" t="s">
        <v>35</v>
      </c>
      <c r="D53" t="s">
        <v>39</v>
      </c>
      <c r="E53" s="1">
        <v>41843</v>
      </c>
      <c r="F53" s="1" t="s">
        <v>438</v>
      </c>
      <c r="G53">
        <v>2</v>
      </c>
      <c r="H53">
        <v>8</v>
      </c>
      <c r="I53">
        <v>26</v>
      </c>
      <c r="J53" t="s">
        <v>445</v>
      </c>
      <c r="K53">
        <f t="shared" si="0"/>
        <v>4048</v>
      </c>
    </row>
    <row r="54" spans="1:11" ht="15" hidden="1" customHeight="1" x14ac:dyDescent="0.3">
      <c r="A54" t="s">
        <v>416</v>
      </c>
      <c r="B54" t="s">
        <v>446</v>
      </c>
      <c r="C54" t="s">
        <v>35</v>
      </c>
      <c r="D54" t="s">
        <v>39</v>
      </c>
      <c r="E54" s="1">
        <v>41843</v>
      </c>
      <c r="F54" s="1" t="s">
        <v>438</v>
      </c>
      <c r="G54">
        <v>3</v>
      </c>
      <c r="H54">
        <v>9</v>
      </c>
      <c r="I54">
        <v>24</v>
      </c>
      <c r="J54" t="s">
        <v>445</v>
      </c>
      <c r="K54">
        <f t="shared" si="0"/>
        <v>4048</v>
      </c>
    </row>
    <row r="55" spans="1:11" ht="15" hidden="1" customHeight="1" x14ac:dyDescent="0.3">
      <c r="A55" t="s">
        <v>416</v>
      </c>
      <c r="B55" t="s">
        <v>446</v>
      </c>
      <c r="C55" t="s">
        <v>35</v>
      </c>
      <c r="D55" t="s">
        <v>39</v>
      </c>
      <c r="E55" s="1">
        <v>41843</v>
      </c>
      <c r="F55" s="1" t="s">
        <v>438</v>
      </c>
      <c r="G55">
        <v>1</v>
      </c>
      <c r="H55">
        <v>12</v>
      </c>
      <c r="I55">
        <v>33</v>
      </c>
      <c r="J55" t="s">
        <v>445</v>
      </c>
      <c r="K55">
        <f t="shared" si="0"/>
        <v>4048</v>
      </c>
    </row>
    <row r="56" spans="1:11" ht="15" hidden="1" customHeight="1" x14ac:dyDescent="0.3">
      <c r="A56" t="s">
        <v>416</v>
      </c>
      <c r="B56" t="s">
        <v>446</v>
      </c>
      <c r="C56" t="s">
        <v>35</v>
      </c>
      <c r="D56" t="s">
        <v>39</v>
      </c>
      <c r="E56" s="1">
        <v>41843</v>
      </c>
      <c r="F56" s="1" t="s">
        <v>438</v>
      </c>
      <c r="G56">
        <v>2</v>
      </c>
      <c r="H56">
        <v>11</v>
      </c>
      <c r="I56">
        <v>29</v>
      </c>
      <c r="J56" t="s">
        <v>445</v>
      </c>
      <c r="K56">
        <f t="shared" si="0"/>
        <v>4048</v>
      </c>
    </row>
    <row r="57" spans="1:11" ht="15" hidden="1" customHeight="1" x14ac:dyDescent="0.3">
      <c r="A57" t="s">
        <v>416</v>
      </c>
      <c r="B57" t="s">
        <v>446</v>
      </c>
      <c r="C57" t="s">
        <v>35</v>
      </c>
      <c r="D57" t="s">
        <v>39</v>
      </c>
      <c r="E57" s="1">
        <v>41843</v>
      </c>
      <c r="F57" s="1" t="s">
        <v>438</v>
      </c>
      <c r="G57">
        <v>3</v>
      </c>
      <c r="H57">
        <v>7</v>
      </c>
      <c r="I57">
        <v>22</v>
      </c>
      <c r="J57" t="s">
        <v>445</v>
      </c>
      <c r="K57">
        <f t="shared" si="0"/>
        <v>4048</v>
      </c>
    </row>
    <row r="58" spans="1:11" ht="15" hidden="1" customHeight="1" x14ac:dyDescent="0.3">
      <c r="A58" t="s">
        <v>416</v>
      </c>
      <c r="B58" t="s">
        <v>446</v>
      </c>
      <c r="C58" t="s">
        <v>35</v>
      </c>
      <c r="D58" t="s">
        <v>39</v>
      </c>
      <c r="E58" s="1">
        <v>41843</v>
      </c>
      <c r="F58" s="1" t="s">
        <v>438</v>
      </c>
      <c r="G58">
        <v>4</v>
      </c>
      <c r="H58">
        <v>9</v>
      </c>
      <c r="I58">
        <v>23</v>
      </c>
      <c r="J58" t="s">
        <v>445</v>
      </c>
      <c r="K58">
        <f t="shared" si="0"/>
        <v>4048</v>
      </c>
    </row>
    <row r="59" spans="1:11" ht="15" hidden="1" customHeight="1" x14ac:dyDescent="0.3">
      <c r="A59" t="s">
        <v>416</v>
      </c>
      <c r="B59" t="s">
        <v>446</v>
      </c>
      <c r="C59" t="s">
        <v>35</v>
      </c>
      <c r="D59" t="s">
        <v>39</v>
      </c>
      <c r="E59" s="1">
        <v>41843</v>
      </c>
      <c r="F59" s="1" t="s">
        <v>438</v>
      </c>
      <c r="G59">
        <v>1</v>
      </c>
      <c r="H59">
        <v>10</v>
      </c>
      <c r="I59">
        <v>27</v>
      </c>
      <c r="J59" t="s">
        <v>445</v>
      </c>
      <c r="K59">
        <f t="shared" si="0"/>
        <v>4048</v>
      </c>
    </row>
    <row r="60" spans="1:11" ht="15" hidden="1" customHeight="1" x14ac:dyDescent="0.3">
      <c r="A60" t="s">
        <v>416</v>
      </c>
      <c r="B60" t="s">
        <v>446</v>
      </c>
      <c r="C60" t="s">
        <v>35</v>
      </c>
      <c r="D60" t="s">
        <v>39</v>
      </c>
      <c r="E60" s="1">
        <v>41843</v>
      </c>
      <c r="F60" s="1" t="s">
        <v>438</v>
      </c>
      <c r="G60">
        <v>2</v>
      </c>
      <c r="H60">
        <v>9</v>
      </c>
      <c r="I60">
        <v>24</v>
      </c>
      <c r="J60" t="s">
        <v>445</v>
      </c>
      <c r="K60">
        <f t="shared" si="0"/>
        <v>4048</v>
      </c>
    </row>
    <row r="61" spans="1:11" ht="15" hidden="1" customHeight="1" x14ac:dyDescent="0.3">
      <c r="A61" t="s">
        <v>416</v>
      </c>
      <c r="B61" t="s">
        <v>446</v>
      </c>
      <c r="C61" t="s">
        <v>35</v>
      </c>
      <c r="D61" t="s">
        <v>39</v>
      </c>
      <c r="E61" s="1">
        <v>41843</v>
      </c>
      <c r="F61" s="1" t="s">
        <v>438</v>
      </c>
      <c r="G61">
        <v>3</v>
      </c>
      <c r="H61">
        <v>9</v>
      </c>
      <c r="I61">
        <v>23</v>
      </c>
      <c r="J61" t="s">
        <v>445</v>
      </c>
      <c r="K61">
        <f t="shared" si="0"/>
        <v>4048</v>
      </c>
    </row>
    <row r="62" spans="1:11" ht="15" hidden="1" customHeight="1" x14ac:dyDescent="0.3">
      <c r="A62" t="s">
        <v>416</v>
      </c>
      <c r="B62" t="s">
        <v>446</v>
      </c>
      <c r="C62" t="s">
        <v>35</v>
      </c>
      <c r="D62" t="s">
        <v>39</v>
      </c>
      <c r="E62" s="1">
        <v>41843</v>
      </c>
      <c r="F62" s="1" t="s">
        <v>438</v>
      </c>
      <c r="G62">
        <v>4</v>
      </c>
      <c r="H62">
        <v>9</v>
      </c>
      <c r="I62">
        <v>26</v>
      </c>
      <c r="J62" t="s">
        <v>445</v>
      </c>
      <c r="K62">
        <f t="shared" si="0"/>
        <v>4048</v>
      </c>
    </row>
    <row r="63" spans="1:11" ht="15" hidden="1" customHeight="1" x14ac:dyDescent="0.3">
      <c r="A63" t="s">
        <v>416</v>
      </c>
      <c r="B63" t="s">
        <v>446</v>
      </c>
      <c r="C63" t="s">
        <v>35</v>
      </c>
      <c r="D63" t="s">
        <v>39</v>
      </c>
      <c r="E63" s="1">
        <v>41843</v>
      </c>
      <c r="F63" s="1" t="s">
        <v>438</v>
      </c>
      <c r="G63">
        <v>1</v>
      </c>
      <c r="H63">
        <v>9</v>
      </c>
      <c r="I63">
        <v>28</v>
      </c>
      <c r="J63" t="s">
        <v>445</v>
      </c>
      <c r="K63">
        <f t="shared" si="0"/>
        <v>4048</v>
      </c>
    </row>
    <row r="64" spans="1:11" ht="15" hidden="1" customHeight="1" x14ac:dyDescent="0.3">
      <c r="A64" t="s">
        <v>416</v>
      </c>
      <c r="B64" t="s">
        <v>446</v>
      </c>
      <c r="C64" t="s">
        <v>35</v>
      </c>
      <c r="D64" t="s">
        <v>39</v>
      </c>
      <c r="E64" s="1">
        <v>41843</v>
      </c>
      <c r="F64" s="1" t="s">
        <v>438</v>
      </c>
      <c r="G64">
        <v>2</v>
      </c>
      <c r="H64">
        <v>9</v>
      </c>
      <c r="I64">
        <v>25</v>
      </c>
      <c r="J64" t="s">
        <v>445</v>
      </c>
      <c r="K64">
        <f t="shared" si="0"/>
        <v>4048</v>
      </c>
    </row>
    <row r="65" spans="1:11" ht="15" hidden="1" customHeight="1" x14ac:dyDescent="0.3">
      <c r="A65" t="s">
        <v>416</v>
      </c>
      <c r="B65" t="s">
        <v>446</v>
      </c>
      <c r="C65" t="s">
        <v>35</v>
      </c>
      <c r="D65" t="s">
        <v>39</v>
      </c>
      <c r="E65" s="1">
        <v>41843</v>
      </c>
      <c r="F65" s="1" t="s">
        <v>438</v>
      </c>
      <c r="G65">
        <v>1</v>
      </c>
      <c r="H65">
        <v>9</v>
      </c>
      <c r="I65">
        <v>23</v>
      </c>
      <c r="J65" t="s">
        <v>445</v>
      </c>
      <c r="K65">
        <f t="shared" si="0"/>
        <v>4048</v>
      </c>
    </row>
    <row r="66" spans="1:11" ht="15" hidden="1" customHeight="1" x14ac:dyDescent="0.3">
      <c r="A66" t="s">
        <v>416</v>
      </c>
      <c r="B66" t="s">
        <v>446</v>
      </c>
      <c r="C66" t="s">
        <v>35</v>
      </c>
      <c r="D66" t="s">
        <v>39</v>
      </c>
      <c r="E66" s="1">
        <v>41843</v>
      </c>
      <c r="F66" s="1" t="s">
        <v>438</v>
      </c>
      <c r="G66">
        <v>2</v>
      </c>
      <c r="H66">
        <v>9</v>
      </c>
      <c r="I66">
        <v>24</v>
      </c>
      <c r="J66" t="s">
        <v>445</v>
      </c>
      <c r="K66">
        <f t="shared" ref="K66:K129" si="1">(E66-Exp3SD) * 23</f>
        <v>4048</v>
      </c>
    </row>
    <row r="67" spans="1:11" ht="15" hidden="1" customHeight="1" x14ac:dyDescent="0.3">
      <c r="A67" t="s">
        <v>416</v>
      </c>
      <c r="B67" t="s">
        <v>446</v>
      </c>
      <c r="C67" t="s">
        <v>35</v>
      </c>
      <c r="D67" t="s">
        <v>39</v>
      </c>
      <c r="E67" s="1">
        <v>41843</v>
      </c>
      <c r="F67" s="1" t="s">
        <v>438</v>
      </c>
      <c r="G67">
        <v>3</v>
      </c>
      <c r="H67">
        <v>10</v>
      </c>
      <c r="I67">
        <v>28</v>
      </c>
      <c r="J67" t="s">
        <v>445</v>
      </c>
      <c r="K67">
        <f t="shared" si="1"/>
        <v>4048</v>
      </c>
    </row>
    <row r="68" spans="1:11" ht="15" hidden="1" customHeight="1" x14ac:dyDescent="0.3">
      <c r="A68" t="s">
        <v>416</v>
      </c>
      <c r="B68" t="s">
        <v>446</v>
      </c>
      <c r="C68" t="s">
        <v>35</v>
      </c>
      <c r="D68" t="s">
        <v>39</v>
      </c>
      <c r="E68" s="1">
        <v>41843</v>
      </c>
      <c r="F68" s="1" t="s">
        <v>438</v>
      </c>
      <c r="G68">
        <v>1</v>
      </c>
      <c r="H68">
        <v>9</v>
      </c>
      <c r="I68">
        <v>28</v>
      </c>
      <c r="J68" t="s">
        <v>445</v>
      </c>
      <c r="K68">
        <f t="shared" si="1"/>
        <v>4048</v>
      </c>
    </row>
    <row r="69" spans="1:11" ht="15" hidden="1" customHeight="1" x14ac:dyDescent="0.3">
      <c r="A69" t="s">
        <v>416</v>
      </c>
      <c r="B69" t="s">
        <v>446</v>
      </c>
      <c r="C69" t="s">
        <v>35</v>
      </c>
      <c r="D69" t="s">
        <v>39</v>
      </c>
      <c r="E69" s="1">
        <v>41843</v>
      </c>
      <c r="F69" s="1" t="s">
        <v>438</v>
      </c>
      <c r="G69">
        <v>2</v>
      </c>
      <c r="H69">
        <v>9</v>
      </c>
      <c r="I69">
        <v>27</v>
      </c>
      <c r="J69" t="s">
        <v>445</v>
      </c>
      <c r="K69">
        <f t="shared" si="1"/>
        <v>4048</v>
      </c>
    </row>
    <row r="70" spans="1:11" ht="15" hidden="1" customHeight="1" x14ac:dyDescent="0.3">
      <c r="A70" t="s">
        <v>416</v>
      </c>
      <c r="B70" t="s">
        <v>446</v>
      </c>
      <c r="C70" t="s">
        <v>35</v>
      </c>
      <c r="D70" t="s">
        <v>39</v>
      </c>
      <c r="E70" s="1">
        <v>41843</v>
      </c>
      <c r="F70" s="1" t="s">
        <v>438</v>
      </c>
      <c r="G70">
        <v>3</v>
      </c>
      <c r="H70">
        <v>9</v>
      </c>
      <c r="I70">
        <v>28</v>
      </c>
      <c r="J70" t="s">
        <v>445</v>
      </c>
      <c r="K70">
        <f t="shared" si="1"/>
        <v>4048</v>
      </c>
    </row>
    <row r="71" spans="1:11" ht="15" hidden="1" customHeight="1" x14ac:dyDescent="0.3">
      <c r="A71" t="s">
        <v>416</v>
      </c>
      <c r="B71" t="s">
        <v>446</v>
      </c>
      <c r="C71" t="s">
        <v>35</v>
      </c>
      <c r="D71" t="s">
        <v>39</v>
      </c>
      <c r="E71" s="1">
        <v>41848</v>
      </c>
      <c r="F71" s="1" t="s">
        <v>438</v>
      </c>
      <c r="G71">
        <v>1</v>
      </c>
      <c r="H71">
        <v>0</v>
      </c>
      <c r="I71" t="s">
        <v>437</v>
      </c>
      <c r="J71" t="s">
        <v>445</v>
      </c>
      <c r="K71">
        <f t="shared" si="1"/>
        <v>4163</v>
      </c>
    </row>
    <row r="72" spans="1:11" ht="15" hidden="1" customHeight="1" x14ac:dyDescent="0.3">
      <c r="A72" t="s">
        <v>416</v>
      </c>
      <c r="B72" t="s">
        <v>446</v>
      </c>
      <c r="C72" t="s">
        <v>35</v>
      </c>
      <c r="D72" t="s">
        <v>42</v>
      </c>
      <c r="E72" s="1">
        <v>41775</v>
      </c>
      <c r="F72" s="1" t="s">
        <v>438</v>
      </c>
      <c r="G72">
        <v>1</v>
      </c>
      <c r="H72">
        <v>2.7</v>
      </c>
      <c r="I72">
        <v>7</v>
      </c>
      <c r="J72" t="s">
        <v>444</v>
      </c>
      <c r="K72">
        <f t="shared" si="1"/>
        <v>2484</v>
      </c>
    </row>
    <row r="73" spans="1:11" ht="15" hidden="1" customHeight="1" x14ac:dyDescent="0.3">
      <c r="A73" t="s">
        <v>416</v>
      </c>
      <c r="B73" t="s">
        <v>446</v>
      </c>
      <c r="C73" t="s">
        <v>35</v>
      </c>
      <c r="D73" t="s">
        <v>42</v>
      </c>
      <c r="E73" s="1">
        <v>41775</v>
      </c>
      <c r="F73" s="1" t="s">
        <v>438</v>
      </c>
      <c r="G73">
        <v>2</v>
      </c>
      <c r="H73">
        <v>2.4437500000000001</v>
      </c>
      <c r="I73">
        <v>7</v>
      </c>
      <c r="J73" t="s">
        <v>444</v>
      </c>
      <c r="K73">
        <f t="shared" si="1"/>
        <v>2484</v>
      </c>
    </row>
    <row r="74" spans="1:11" ht="15" hidden="1" customHeight="1" x14ac:dyDescent="0.3">
      <c r="A74" t="s">
        <v>416</v>
      </c>
      <c r="B74" t="s">
        <v>446</v>
      </c>
      <c r="C74" t="s">
        <v>35</v>
      </c>
      <c r="D74" t="s">
        <v>42</v>
      </c>
      <c r="E74" s="1">
        <v>41775</v>
      </c>
      <c r="F74" s="1" t="s">
        <v>438</v>
      </c>
      <c r="G74">
        <v>3</v>
      </c>
      <c r="H74">
        <v>2.7</v>
      </c>
      <c r="I74">
        <v>7</v>
      </c>
      <c r="J74" t="s">
        <v>444</v>
      </c>
      <c r="K74">
        <f t="shared" si="1"/>
        <v>2484</v>
      </c>
    </row>
    <row r="75" spans="1:11" ht="15" hidden="1" customHeight="1" x14ac:dyDescent="0.3">
      <c r="A75" t="s">
        <v>416</v>
      </c>
      <c r="B75" t="s">
        <v>446</v>
      </c>
      <c r="C75" t="s">
        <v>35</v>
      </c>
      <c r="D75" t="s">
        <v>42</v>
      </c>
      <c r="E75" s="1">
        <v>41775</v>
      </c>
      <c r="F75" s="1" t="s">
        <v>438</v>
      </c>
      <c r="G75">
        <v>1</v>
      </c>
      <c r="H75">
        <v>3</v>
      </c>
      <c r="I75">
        <v>10</v>
      </c>
      <c r="J75" t="s">
        <v>444</v>
      </c>
      <c r="K75">
        <f t="shared" si="1"/>
        <v>2484</v>
      </c>
    </row>
    <row r="76" spans="1:11" ht="15" hidden="1" customHeight="1" x14ac:dyDescent="0.3">
      <c r="A76" t="s">
        <v>416</v>
      </c>
      <c r="B76" t="s">
        <v>446</v>
      </c>
      <c r="C76" t="s">
        <v>35</v>
      </c>
      <c r="D76" t="s">
        <v>42</v>
      </c>
      <c r="E76" s="1">
        <v>41775</v>
      </c>
      <c r="F76" s="1" t="s">
        <v>438</v>
      </c>
      <c r="G76">
        <v>2</v>
      </c>
      <c r="H76">
        <v>2.84375</v>
      </c>
      <c r="I76">
        <v>7</v>
      </c>
      <c r="J76" t="s">
        <v>444</v>
      </c>
      <c r="K76">
        <f t="shared" si="1"/>
        <v>2484</v>
      </c>
    </row>
    <row r="77" spans="1:11" ht="15" hidden="1" customHeight="1" x14ac:dyDescent="0.3">
      <c r="A77" t="s">
        <v>416</v>
      </c>
      <c r="B77" t="s">
        <v>446</v>
      </c>
      <c r="C77" t="s">
        <v>35</v>
      </c>
      <c r="D77" t="s">
        <v>42</v>
      </c>
      <c r="E77" s="1">
        <v>41775</v>
      </c>
      <c r="F77" s="1" t="s">
        <v>438</v>
      </c>
      <c r="G77">
        <v>3</v>
      </c>
      <c r="H77">
        <v>2.8937499999999998</v>
      </c>
      <c r="I77">
        <v>8</v>
      </c>
      <c r="J77" t="s">
        <v>444</v>
      </c>
      <c r="K77">
        <f t="shared" si="1"/>
        <v>2484</v>
      </c>
    </row>
    <row r="78" spans="1:11" ht="15" hidden="1" customHeight="1" x14ac:dyDescent="0.3">
      <c r="A78" t="s">
        <v>416</v>
      </c>
      <c r="B78" t="s">
        <v>446</v>
      </c>
      <c r="C78" t="s">
        <v>35</v>
      </c>
      <c r="D78" t="s">
        <v>42</v>
      </c>
      <c r="E78" s="1">
        <v>41775</v>
      </c>
      <c r="F78" s="1" t="s">
        <v>438</v>
      </c>
      <c r="G78">
        <v>4</v>
      </c>
      <c r="H78">
        <v>2.6875</v>
      </c>
      <c r="I78">
        <v>9</v>
      </c>
      <c r="J78" t="s">
        <v>444</v>
      </c>
      <c r="K78">
        <f t="shared" si="1"/>
        <v>2484</v>
      </c>
    </row>
    <row r="79" spans="1:11" ht="15" hidden="1" customHeight="1" x14ac:dyDescent="0.3">
      <c r="A79" t="s">
        <v>416</v>
      </c>
      <c r="B79" t="s">
        <v>446</v>
      </c>
      <c r="C79" t="s">
        <v>35</v>
      </c>
      <c r="D79" t="s">
        <v>42</v>
      </c>
      <c r="E79" s="1">
        <v>41775</v>
      </c>
      <c r="F79" s="1" t="s">
        <v>438</v>
      </c>
      <c r="G79">
        <v>1</v>
      </c>
      <c r="H79">
        <v>3.2937500000000002</v>
      </c>
      <c r="I79">
        <v>9</v>
      </c>
      <c r="J79" t="s">
        <v>444</v>
      </c>
      <c r="K79">
        <f t="shared" si="1"/>
        <v>2484</v>
      </c>
    </row>
    <row r="80" spans="1:11" ht="15" hidden="1" customHeight="1" x14ac:dyDescent="0.3">
      <c r="A80" t="s">
        <v>416</v>
      </c>
      <c r="B80" t="s">
        <v>446</v>
      </c>
      <c r="C80" t="s">
        <v>35</v>
      </c>
      <c r="D80" t="s">
        <v>42</v>
      </c>
      <c r="E80" s="1">
        <v>41775</v>
      </c>
      <c r="F80" s="1" t="s">
        <v>438</v>
      </c>
      <c r="G80">
        <v>2</v>
      </c>
      <c r="H80">
        <v>2.6187499999999999</v>
      </c>
      <c r="I80">
        <v>7</v>
      </c>
      <c r="J80" t="s">
        <v>444</v>
      </c>
      <c r="K80">
        <f t="shared" si="1"/>
        <v>2484</v>
      </c>
    </row>
    <row r="81" spans="1:11" ht="15" hidden="1" customHeight="1" x14ac:dyDescent="0.3">
      <c r="A81" t="s">
        <v>416</v>
      </c>
      <c r="B81" t="s">
        <v>446</v>
      </c>
      <c r="C81" t="s">
        <v>35</v>
      </c>
      <c r="D81" t="s">
        <v>42</v>
      </c>
      <c r="E81" s="1">
        <v>41775</v>
      </c>
      <c r="F81" s="1" t="s">
        <v>438</v>
      </c>
      <c r="G81">
        <v>3</v>
      </c>
      <c r="H81">
        <v>2.6062500000000002</v>
      </c>
      <c r="I81">
        <v>8</v>
      </c>
      <c r="J81" t="s">
        <v>444</v>
      </c>
      <c r="K81">
        <f t="shared" si="1"/>
        <v>2484</v>
      </c>
    </row>
    <row r="82" spans="1:11" ht="15" hidden="1" customHeight="1" x14ac:dyDescent="0.3">
      <c r="A82" t="s">
        <v>416</v>
      </c>
      <c r="B82" t="s">
        <v>446</v>
      </c>
      <c r="C82" t="s">
        <v>35</v>
      </c>
      <c r="D82" t="s">
        <v>42</v>
      </c>
      <c r="E82" s="1">
        <v>41782</v>
      </c>
      <c r="F82" s="1" t="s">
        <v>438</v>
      </c>
      <c r="G82">
        <v>1</v>
      </c>
      <c r="H82">
        <v>4.3879999999999999</v>
      </c>
      <c r="I82">
        <v>17</v>
      </c>
      <c r="J82" t="s">
        <v>444</v>
      </c>
      <c r="K82">
        <f t="shared" si="1"/>
        <v>2645</v>
      </c>
    </row>
    <row r="83" spans="1:11" ht="15" hidden="1" customHeight="1" x14ac:dyDescent="0.3">
      <c r="A83" t="s">
        <v>416</v>
      </c>
      <c r="B83" t="s">
        <v>446</v>
      </c>
      <c r="C83" t="s">
        <v>35</v>
      </c>
      <c r="D83" t="s">
        <v>42</v>
      </c>
      <c r="E83" s="1">
        <v>41782</v>
      </c>
      <c r="F83" s="1" t="s">
        <v>438</v>
      </c>
      <c r="G83">
        <v>2</v>
      </c>
      <c r="H83">
        <v>3.261437908496732</v>
      </c>
      <c r="I83">
        <v>17</v>
      </c>
      <c r="J83" t="s">
        <v>444</v>
      </c>
      <c r="K83">
        <f t="shared" si="1"/>
        <v>2645</v>
      </c>
    </row>
    <row r="84" spans="1:11" ht="15" hidden="1" customHeight="1" x14ac:dyDescent="0.3">
      <c r="A84" t="s">
        <v>416</v>
      </c>
      <c r="B84" t="s">
        <v>446</v>
      </c>
      <c r="C84" t="s">
        <v>35</v>
      </c>
      <c r="D84" t="s">
        <v>42</v>
      </c>
      <c r="E84" s="1">
        <v>41782</v>
      </c>
      <c r="F84" s="1" t="s">
        <v>438</v>
      </c>
      <c r="G84">
        <v>1</v>
      </c>
      <c r="H84">
        <v>4.22</v>
      </c>
      <c r="I84">
        <v>18</v>
      </c>
      <c r="J84" t="s">
        <v>444</v>
      </c>
      <c r="K84">
        <f t="shared" si="1"/>
        <v>2645</v>
      </c>
    </row>
    <row r="85" spans="1:11" ht="15" hidden="1" customHeight="1" x14ac:dyDescent="0.3">
      <c r="A85" t="s">
        <v>416</v>
      </c>
      <c r="B85" t="s">
        <v>446</v>
      </c>
      <c r="C85" t="s">
        <v>35</v>
      </c>
      <c r="D85" t="s">
        <v>42</v>
      </c>
      <c r="E85" s="1">
        <v>41782</v>
      </c>
      <c r="F85" s="1" t="s">
        <v>438</v>
      </c>
      <c r="G85">
        <v>2</v>
      </c>
      <c r="H85">
        <v>4.444</v>
      </c>
      <c r="I85">
        <v>10</v>
      </c>
      <c r="J85" t="s">
        <v>444</v>
      </c>
      <c r="K85">
        <f t="shared" si="1"/>
        <v>2645</v>
      </c>
    </row>
    <row r="86" spans="1:11" ht="15" hidden="1" customHeight="1" x14ac:dyDescent="0.3">
      <c r="A86" t="s">
        <v>416</v>
      </c>
      <c r="B86" t="s">
        <v>446</v>
      </c>
      <c r="C86" t="s">
        <v>35</v>
      </c>
      <c r="D86" t="s">
        <v>42</v>
      </c>
      <c r="E86" s="1">
        <v>41782</v>
      </c>
      <c r="F86" s="1" t="s">
        <v>438</v>
      </c>
      <c r="G86">
        <v>1</v>
      </c>
      <c r="H86">
        <v>5.4450000000000003</v>
      </c>
      <c r="I86">
        <v>19</v>
      </c>
      <c r="J86" t="s">
        <v>444</v>
      </c>
      <c r="K86">
        <f t="shared" si="1"/>
        <v>2645</v>
      </c>
    </row>
    <row r="87" spans="1:11" ht="15" hidden="1" customHeight="1" x14ac:dyDescent="0.3">
      <c r="A87" t="s">
        <v>416</v>
      </c>
      <c r="B87" t="s">
        <v>446</v>
      </c>
      <c r="C87" t="s">
        <v>35</v>
      </c>
      <c r="D87" t="s">
        <v>42</v>
      </c>
      <c r="E87" s="1">
        <v>41782</v>
      </c>
      <c r="F87" s="1" t="s">
        <v>438</v>
      </c>
      <c r="G87">
        <v>2</v>
      </c>
      <c r="H87">
        <v>4.5960000000000001</v>
      </c>
      <c r="I87">
        <v>20</v>
      </c>
      <c r="J87" t="s">
        <v>444</v>
      </c>
      <c r="K87">
        <f t="shared" si="1"/>
        <v>2645</v>
      </c>
    </row>
    <row r="88" spans="1:11" ht="15" hidden="1" customHeight="1" x14ac:dyDescent="0.3">
      <c r="A88" t="s">
        <v>416</v>
      </c>
      <c r="B88" t="s">
        <v>446</v>
      </c>
      <c r="C88" t="s">
        <v>35</v>
      </c>
      <c r="D88" t="s">
        <v>42</v>
      </c>
      <c r="E88" s="1">
        <v>41782</v>
      </c>
      <c r="F88" s="1" t="s">
        <v>438</v>
      </c>
      <c r="G88">
        <v>3</v>
      </c>
      <c r="H88">
        <v>4.4359999999999999</v>
      </c>
      <c r="I88">
        <v>18</v>
      </c>
      <c r="J88" t="s">
        <v>444</v>
      </c>
      <c r="K88">
        <f t="shared" si="1"/>
        <v>2645</v>
      </c>
    </row>
    <row r="89" spans="1:11" ht="15" hidden="1" customHeight="1" x14ac:dyDescent="0.3">
      <c r="A89" t="s">
        <v>416</v>
      </c>
      <c r="B89" t="s">
        <v>446</v>
      </c>
      <c r="C89" t="s">
        <v>35</v>
      </c>
      <c r="D89" t="s">
        <v>42</v>
      </c>
      <c r="E89" s="1">
        <v>41782</v>
      </c>
      <c r="F89" s="1" t="s">
        <v>438</v>
      </c>
      <c r="G89">
        <v>4</v>
      </c>
      <c r="H89">
        <v>4.1719999999999997</v>
      </c>
      <c r="I89">
        <v>14</v>
      </c>
      <c r="J89" t="s">
        <v>444</v>
      </c>
      <c r="K89">
        <f t="shared" si="1"/>
        <v>2645</v>
      </c>
    </row>
    <row r="90" spans="1:11" ht="15" hidden="1" customHeight="1" x14ac:dyDescent="0.3">
      <c r="A90" t="s">
        <v>416</v>
      </c>
      <c r="B90" t="s">
        <v>446</v>
      </c>
      <c r="C90" t="s">
        <v>35</v>
      </c>
      <c r="D90" t="s">
        <v>42</v>
      </c>
      <c r="E90" s="1">
        <v>41782</v>
      </c>
      <c r="F90" s="1" t="s">
        <v>438</v>
      </c>
      <c r="G90">
        <v>1</v>
      </c>
      <c r="H90">
        <v>4.4279999999999999</v>
      </c>
      <c r="I90">
        <v>17</v>
      </c>
      <c r="J90" t="s">
        <v>444</v>
      </c>
      <c r="K90">
        <f t="shared" si="1"/>
        <v>2645</v>
      </c>
    </row>
    <row r="91" spans="1:11" ht="15" hidden="1" customHeight="1" x14ac:dyDescent="0.3">
      <c r="A91" t="s">
        <v>416</v>
      </c>
      <c r="B91" t="s">
        <v>446</v>
      </c>
      <c r="C91" t="s">
        <v>35</v>
      </c>
      <c r="D91" t="s">
        <v>42</v>
      </c>
      <c r="E91" s="1">
        <v>41782</v>
      </c>
      <c r="F91" s="1" t="s">
        <v>438</v>
      </c>
      <c r="G91">
        <v>2</v>
      </c>
      <c r="H91">
        <v>4.1040000000000001</v>
      </c>
      <c r="I91">
        <v>10</v>
      </c>
      <c r="J91" t="s">
        <v>444</v>
      </c>
      <c r="K91">
        <f t="shared" si="1"/>
        <v>2645</v>
      </c>
    </row>
    <row r="92" spans="1:11" ht="15" hidden="1" customHeight="1" x14ac:dyDescent="0.3">
      <c r="A92" t="s">
        <v>416</v>
      </c>
      <c r="B92" t="s">
        <v>446</v>
      </c>
      <c r="C92" t="s">
        <v>35</v>
      </c>
      <c r="D92" t="s">
        <v>42</v>
      </c>
      <c r="E92" s="1">
        <v>41787</v>
      </c>
      <c r="F92" s="1" t="s">
        <v>438</v>
      </c>
      <c r="G92">
        <v>1</v>
      </c>
      <c r="H92">
        <v>4.46</v>
      </c>
      <c r="I92">
        <v>21</v>
      </c>
      <c r="J92" t="s">
        <v>444</v>
      </c>
      <c r="K92">
        <f t="shared" si="1"/>
        <v>2760</v>
      </c>
    </row>
    <row r="93" spans="1:11" ht="15" hidden="1" customHeight="1" x14ac:dyDescent="0.3">
      <c r="A93" t="s">
        <v>416</v>
      </c>
      <c r="B93" t="s">
        <v>446</v>
      </c>
      <c r="C93" t="s">
        <v>35</v>
      </c>
      <c r="D93" t="s">
        <v>42</v>
      </c>
      <c r="E93" s="1">
        <v>41787</v>
      </c>
      <c r="F93" s="1" t="s">
        <v>438</v>
      </c>
      <c r="G93">
        <v>1</v>
      </c>
      <c r="H93">
        <v>4.4800000000000004</v>
      </c>
      <c r="I93">
        <v>22</v>
      </c>
      <c r="J93" t="s">
        <v>444</v>
      </c>
      <c r="K93">
        <f t="shared" si="1"/>
        <v>2760</v>
      </c>
    </row>
    <row r="94" spans="1:11" ht="15" hidden="1" customHeight="1" x14ac:dyDescent="0.3">
      <c r="A94" t="s">
        <v>416</v>
      </c>
      <c r="B94" t="s">
        <v>446</v>
      </c>
      <c r="C94" t="s">
        <v>35</v>
      </c>
      <c r="D94" t="s">
        <v>42</v>
      </c>
      <c r="E94" s="1">
        <v>41787</v>
      </c>
      <c r="F94" s="1" t="s">
        <v>438</v>
      </c>
      <c r="G94">
        <v>1</v>
      </c>
      <c r="H94">
        <v>4.4080000000000004</v>
      </c>
      <c r="I94">
        <v>22</v>
      </c>
      <c r="J94" t="s">
        <v>444</v>
      </c>
      <c r="K94">
        <f t="shared" si="1"/>
        <v>2760</v>
      </c>
    </row>
    <row r="95" spans="1:11" ht="15" hidden="1" customHeight="1" x14ac:dyDescent="0.3">
      <c r="A95" t="s">
        <v>416</v>
      </c>
      <c r="B95" t="s">
        <v>446</v>
      </c>
      <c r="C95" t="s">
        <v>35</v>
      </c>
      <c r="D95" t="s">
        <v>42</v>
      </c>
      <c r="E95" s="1">
        <v>41787</v>
      </c>
      <c r="F95" s="1" t="s">
        <v>438</v>
      </c>
      <c r="G95">
        <v>2</v>
      </c>
      <c r="H95">
        <v>4.16</v>
      </c>
      <c r="I95">
        <v>19</v>
      </c>
      <c r="J95" t="s">
        <v>444</v>
      </c>
      <c r="K95">
        <f t="shared" si="1"/>
        <v>2760</v>
      </c>
    </row>
    <row r="96" spans="1:11" ht="15" hidden="1" customHeight="1" x14ac:dyDescent="0.3">
      <c r="A96" t="s">
        <v>416</v>
      </c>
      <c r="B96" t="s">
        <v>446</v>
      </c>
      <c r="C96" t="s">
        <v>35</v>
      </c>
      <c r="D96" t="s">
        <v>42</v>
      </c>
      <c r="E96" s="1">
        <v>41787</v>
      </c>
      <c r="F96" s="1" t="s">
        <v>438</v>
      </c>
      <c r="G96">
        <v>1</v>
      </c>
      <c r="H96">
        <v>5.77</v>
      </c>
      <c r="I96">
        <v>19</v>
      </c>
      <c r="J96" t="s">
        <v>444</v>
      </c>
      <c r="K96">
        <f t="shared" si="1"/>
        <v>2760</v>
      </c>
    </row>
    <row r="97" spans="1:11" ht="15" hidden="1" customHeight="1" x14ac:dyDescent="0.3">
      <c r="A97" t="s">
        <v>416</v>
      </c>
      <c r="B97" t="s">
        <v>446</v>
      </c>
      <c r="C97" t="s">
        <v>35</v>
      </c>
      <c r="D97" t="s">
        <v>42</v>
      </c>
      <c r="E97" s="1">
        <v>41787</v>
      </c>
      <c r="F97" s="1" t="s">
        <v>438</v>
      </c>
      <c r="G97">
        <v>1</v>
      </c>
      <c r="H97">
        <v>4.3360000000000003</v>
      </c>
      <c r="I97">
        <v>21</v>
      </c>
      <c r="J97" t="s">
        <v>444</v>
      </c>
      <c r="K97">
        <f t="shared" si="1"/>
        <v>2760</v>
      </c>
    </row>
    <row r="98" spans="1:11" ht="15" hidden="1" customHeight="1" x14ac:dyDescent="0.3">
      <c r="A98" t="s">
        <v>416</v>
      </c>
      <c r="B98" t="s">
        <v>446</v>
      </c>
      <c r="C98" t="s">
        <v>35</v>
      </c>
      <c r="D98" t="s">
        <v>42</v>
      </c>
      <c r="E98" s="1">
        <v>41843</v>
      </c>
      <c r="F98" s="1" t="s">
        <v>438</v>
      </c>
      <c r="G98">
        <v>1</v>
      </c>
      <c r="H98">
        <v>8</v>
      </c>
      <c r="I98">
        <v>24</v>
      </c>
      <c r="J98" t="s">
        <v>445</v>
      </c>
      <c r="K98">
        <f t="shared" si="1"/>
        <v>4048</v>
      </c>
    </row>
    <row r="99" spans="1:11" ht="15" hidden="1" customHeight="1" x14ac:dyDescent="0.3">
      <c r="A99" t="s">
        <v>416</v>
      </c>
      <c r="B99" t="s">
        <v>446</v>
      </c>
      <c r="C99" t="s">
        <v>35</v>
      </c>
      <c r="D99" t="s">
        <v>42</v>
      </c>
      <c r="E99" s="1">
        <v>41843</v>
      </c>
      <c r="F99" s="1" t="s">
        <v>438</v>
      </c>
      <c r="G99">
        <v>2</v>
      </c>
      <c r="H99">
        <v>8</v>
      </c>
      <c r="I99">
        <v>21</v>
      </c>
      <c r="J99" t="s">
        <v>445</v>
      </c>
      <c r="K99">
        <f t="shared" si="1"/>
        <v>4048</v>
      </c>
    </row>
    <row r="100" spans="1:11" ht="15" hidden="1" customHeight="1" x14ac:dyDescent="0.3">
      <c r="A100" t="s">
        <v>416</v>
      </c>
      <c r="B100" t="s">
        <v>446</v>
      </c>
      <c r="C100" t="s">
        <v>35</v>
      </c>
      <c r="D100" t="s">
        <v>42</v>
      </c>
      <c r="E100" s="1">
        <v>41843</v>
      </c>
      <c r="F100" s="1" t="s">
        <v>438</v>
      </c>
      <c r="G100">
        <v>1</v>
      </c>
      <c r="H100">
        <v>8</v>
      </c>
      <c r="I100">
        <v>24</v>
      </c>
      <c r="J100" t="s">
        <v>445</v>
      </c>
      <c r="K100">
        <f t="shared" si="1"/>
        <v>4048</v>
      </c>
    </row>
    <row r="101" spans="1:11" ht="15" hidden="1" customHeight="1" x14ac:dyDescent="0.3">
      <c r="A101" t="s">
        <v>416</v>
      </c>
      <c r="B101" t="s">
        <v>446</v>
      </c>
      <c r="C101" t="s">
        <v>35</v>
      </c>
      <c r="D101" t="s">
        <v>42</v>
      </c>
      <c r="E101" s="1">
        <v>41843</v>
      </c>
      <c r="F101" s="1" t="s">
        <v>438</v>
      </c>
      <c r="G101">
        <v>1</v>
      </c>
      <c r="H101">
        <v>8</v>
      </c>
      <c r="I101">
        <v>22</v>
      </c>
      <c r="J101" t="s">
        <v>445</v>
      </c>
      <c r="K101">
        <f t="shared" si="1"/>
        <v>4048</v>
      </c>
    </row>
    <row r="102" spans="1:11" ht="15" hidden="1" customHeight="1" x14ac:dyDescent="0.3">
      <c r="A102" t="s">
        <v>416</v>
      </c>
      <c r="B102" t="s">
        <v>446</v>
      </c>
      <c r="C102" t="s">
        <v>35</v>
      </c>
      <c r="D102" t="s">
        <v>42</v>
      </c>
      <c r="E102" s="1">
        <v>41843</v>
      </c>
      <c r="F102" s="1" t="s">
        <v>438</v>
      </c>
      <c r="G102">
        <v>2</v>
      </c>
      <c r="H102">
        <v>9</v>
      </c>
      <c r="I102">
        <v>25</v>
      </c>
      <c r="J102" t="s">
        <v>445</v>
      </c>
      <c r="K102">
        <f t="shared" si="1"/>
        <v>4048</v>
      </c>
    </row>
    <row r="103" spans="1:11" ht="15" hidden="1" customHeight="1" x14ac:dyDescent="0.3">
      <c r="A103" t="s">
        <v>416</v>
      </c>
      <c r="B103" t="s">
        <v>446</v>
      </c>
      <c r="C103" t="s">
        <v>35</v>
      </c>
      <c r="D103" t="s">
        <v>42</v>
      </c>
      <c r="E103" s="1">
        <v>41843</v>
      </c>
      <c r="F103" s="1" t="s">
        <v>438</v>
      </c>
      <c r="G103">
        <v>3</v>
      </c>
      <c r="H103">
        <v>7</v>
      </c>
      <c r="I103">
        <v>18</v>
      </c>
      <c r="J103" t="s">
        <v>445</v>
      </c>
      <c r="K103">
        <f t="shared" si="1"/>
        <v>4048</v>
      </c>
    </row>
    <row r="104" spans="1:11" ht="15" hidden="1" customHeight="1" x14ac:dyDescent="0.3">
      <c r="A104" t="s">
        <v>416</v>
      </c>
      <c r="B104" t="s">
        <v>446</v>
      </c>
      <c r="C104" t="s">
        <v>35</v>
      </c>
      <c r="D104" t="s">
        <v>42</v>
      </c>
      <c r="E104" s="1">
        <v>41843</v>
      </c>
      <c r="F104" s="1" t="s">
        <v>438</v>
      </c>
      <c r="G104">
        <v>4</v>
      </c>
      <c r="H104">
        <v>8</v>
      </c>
      <c r="I104">
        <v>20</v>
      </c>
      <c r="J104" t="s">
        <v>445</v>
      </c>
      <c r="K104">
        <f t="shared" si="1"/>
        <v>4048</v>
      </c>
    </row>
    <row r="105" spans="1:11" ht="15" hidden="1" customHeight="1" x14ac:dyDescent="0.3">
      <c r="A105" t="s">
        <v>416</v>
      </c>
      <c r="B105" t="s">
        <v>446</v>
      </c>
      <c r="C105" t="s">
        <v>35</v>
      </c>
      <c r="D105" t="s">
        <v>42</v>
      </c>
      <c r="E105" s="1">
        <v>41843</v>
      </c>
      <c r="F105" s="1" t="s">
        <v>438</v>
      </c>
      <c r="G105">
        <v>5</v>
      </c>
      <c r="H105">
        <v>7</v>
      </c>
      <c r="I105">
        <v>16</v>
      </c>
      <c r="J105" t="s">
        <v>445</v>
      </c>
      <c r="K105">
        <f t="shared" si="1"/>
        <v>4048</v>
      </c>
    </row>
    <row r="106" spans="1:11" ht="15" hidden="1" customHeight="1" x14ac:dyDescent="0.3">
      <c r="A106" t="s">
        <v>416</v>
      </c>
      <c r="B106" t="s">
        <v>446</v>
      </c>
      <c r="C106" t="s">
        <v>35</v>
      </c>
      <c r="D106" t="s">
        <v>42</v>
      </c>
      <c r="E106" s="1">
        <v>41843</v>
      </c>
      <c r="F106" s="1" t="s">
        <v>438</v>
      </c>
      <c r="G106">
        <v>1</v>
      </c>
      <c r="H106">
        <v>7</v>
      </c>
      <c r="I106">
        <v>23</v>
      </c>
      <c r="J106" t="s">
        <v>445</v>
      </c>
      <c r="K106">
        <f t="shared" si="1"/>
        <v>4048</v>
      </c>
    </row>
    <row r="107" spans="1:11" ht="15" hidden="1" customHeight="1" x14ac:dyDescent="0.3">
      <c r="A107" t="s">
        <v>416</v>
      </c>
      <c r="B107" t="s">
        <v>446</v>
      </c>
      <c r="C107" t="s">
        <v>35</v>
      </c>
      <c r="D107" t="s">
        <v>42</v>
      </c>
      <c r="E107" s="1">
        <v>41843</v>
      </c>
      <c r="F107" s="1" t="s">
        <v>438</v>
      </c>
      <c r="G107">
        <v>2</v>
      </c>
      <c r="H107">
        <v>7</v>
      </c>
      <c r="I107">
        <v>23</v>
      </c>
      <c r="J107" t="s">
        <v>445</v>
      </c>
      <c r="K107">
        <f t="shared" si="1"/>
        <v>4048</v>
      </c>
    </row>
    <row r="108" spans="1:11" ht="15" hidden="1" customHeight="1" x14ac:dyDescent="0.3">
      <c r="A108" t="s">
        <v>416</v>
      </c>
      <c r="B108" t="s">
        <v>446</v>
      </c>
      <c r="C108" t="s">
        <v>35</v>
      </c>
      <c r="D108" t="s">
        <v>42</v>
      </c>
      <c r="E108" s="1">
        <v>41843</v>
      </c>
      <c r="F108" s="1" t="s">
        <v>438</v>
      </c>
      <c r="G108">
        <v>1</v>
      </c>
      <c r="H108">
        <v>10</v>
      </c>
      <c r="I108">
        <v>28</v>
      </c>
      <c r="J108" t="s">
        <v>445</v>
      </c>
      <c r="K108">
        <f t="shared" si="1"/>
        <v>4048</v>
      </c>
    </row>
    <row r="109" spans="1:11" ht="15" hidden="1" customHeight="1" x14ac:dyDescent="0.3">
      <c r="A109" t="s">
        <v>416</v>
      </c>
      <c r="B109" t="s">
        <v>446</v>
      </c>
      <c r="C109" t="s">
        <v>35</v>
      </c>
      <c r="D109" t="s">
        <v>42</v>
      </c>
      <c r="E109" s="1">
        <v>41843</v>
      </c>
      <c r="F109" s="1" t="s">
        <v>438</v>
      </c>
      <c r="G109">
        <v>1</v>
      </c>
      <c r="H109">
        <v>9</v>
      </c>
      <c r="I109">
        <v>25</v>
      </c>
      <c r="J109" t="s">
        <v>445</v>
      </c>
      <c r="K109">
        <f t="shared" si="1"/>
        <v>4048</v>
      </c>
    </row>
    <row r="110" spans="1:11" ht="15" hidden="1" customHeight="1" x14ac:dyDescent="0.3">
      <c r="A110" t="s">
        <v>416</v>
      </c>
      <c r="B110" t="s">
        <v>446</v>
      </c>
      <c r="C110" t="s">
        <v>35</v>
      </c>
      <c r="D110" t="s">
        <v>42</v>
      </c>
      <c r="E110" s="1">
        <v>41843</v>
      </c>
      <c r="F110" s="1" t="s">
        <v>438</v>
      </c>
      <c r="G110">
        <v>2</v>
      </c>
      <c r="H110">
        <v>10</v>
      </c>
      <c r="I110">
        <v>25</v>
      </c>
      <c r="J110" t="s">
        <v>445</v>
      </c>
      <c r="K110">
        <f t="shared" si="1"/>
        <v>4048</v>
      </c>
    </row>
    <row r="111" spans="1:11" ht="15" hidden="1" customHeight="1" x14ac:dyDescent="0.3">
      <c r="A111" t="s">
        <v>416</v>
      </c>
      <c r="B111" t="s">
        <v>446</v>
      </c>
      <c r="C111" t="s">
        <v>35</v>
      </c>
      <c r="D111" t="s">
        <v>42</v>
      </c>
      <c r="E111" s="1">
        <v>41843</v>
      </c>
      <c r="F111" s="1" t="s">
        <v>438</v>
      </c>
      <c r="G111">
        <v>3</v>
      </c>
      <c r="H111">
        <v>7</v>
      </c>
      <c r="I111">
        <v>22</v>
      </c>
      <c r="J111" t="s">
        <v>445</v>
      </c>
      <c r="K111">
        <f t="shared" si="1"/>
        <v>4048</v>
      </c>
    </row>
    <row r="112" spans="1:11" ht="15" hidden="1" customHeight="1" x14ac:dyDescent="0.3">
      <c r="A112" t="s">
        <v>416</v>
      </c>
      <c r="B112" t="s">
        <v>446</v>
      </c>
      <c r="C112" t="s">
        <v>35</v>
      </c>
      <c r="D112" t="s">
        <v>42</v>
      </c>
      <c r="E112" s="1">
        <v>41843</v>
      </c>
      <c r="F112" s="1" t="s">
        <v>438</v>
      </c>
      <c r="G112">
        <v>1</v>
      </c>
      <c r="H112">
        <v>8</v>
      </c>
      <c r="I112">
        <v>22</v>
      </c>
      <c r="J112" t="s">
        <v>445</v>
      </c>
      <c r="K112">
        <f t="shared" si="1"/>
        <v>4048</v>
      </c>
    </row>
    <row r="113" spans="1:11" ht="15" hidden="1" customHeight="1" x14ac:dyDescent="0.3">
      <c r="A113" t="s">
        <v>416</v>
      </c>
      <c r="B113" t="s">
        <v>446</v>
      </c>
      <c r="C113" t="s">
        <v>35</v>
      </c>
      <c r="D113" t="s">
        <v>42</v>
      </c>
      <c r="E113" s="1">
        <v>41843</v>
      </c>
      <c r="F113" s="1" t="s">
        <v>438</v>
      </c>
      <c r="G113">
        <v>2</v>
      </c>
      <c r="H113">
        <v>7</v>
      </c>
      <c r="I113">
        <v>20</v>
      </c>
      <c r="J113" t="s">
        <v>445</v>
      </c>
      <c r="K113">
        <f t="shared" si="1"/>
        <v>4048</v>
      </c>
    </row>
    <row r="114" spans="1:11" ht="15" hidden="1" customHeight="1" x14ac:dyDescent="0.3">
      <c r="A114" t="s">
        <v>416</v>
      </c>
      <c r="B114" t="s">
        <v>446</v>
      </c>
      <c r="C114" t="s">
        <v>35</v>
      </c>
      <c r="D114" t="s">
        <v>42</v>
      </c>
      <c r="E114" s="1">
        <v>41843</v>
      </c>
      <c r="F114" s="1" t="s">
        <v>438</v>
      </c>
      <c r="G114">
        <v>3</v>
      </c>
      <c r="H114">
        <v>8</v>
      </c>
      <c r="I114">
        <v>22</v>
      </c>
      <c r="J114" t="s">
        <v>445</v>
      </c>
      <c r="K114">
        <f t="shared" si="1"/>
        <v>4048</v>
      </c>
    </row>
    <row r="115" spans="1:11" ht="15" hidden="1" customHeight="1" x14ac:dyDescent="0.3">
      <c r="A115" t="s">
        <v>416</v>
      </c>
      <c r="B115" t="s">
        <v>446</v>
      </c>
      <c r="C115" t="s">
        <v>35</v>
      </c>
      <c r="D115" t="s">
        <v>42</v>
      </c>
      <c r="E115" s="1">
        <v>41843</v>
      </c>
      <c r="F115" s="1" t="s">
        <v>438</v>
      </c>
      <c r="G115">
        <v>4</v>
      </c>
      <c r="H115">
        <v>8</v>
      </c>
      <c r="I115">
        <v>22</v>
      </c>
      <c r="J115" t="s">
        <v>445</v>
      </c>
      <c r="K115">
        <f t="shared" si="1"/>
        <v>4048</v>
      </c>
    </row>
    <row r="116" spans="1:11" ht="15" hidden="1" customHeight="1" x14ac:dyDescent="0.3">
      <c r="A116" t="s">
        <v>416</v>
      </c>
      <c r="B116" t="s">
        <v>446</v>
      </c>
      <c r="C116" t="s">
        <v>35</v>
      </c>
      <c r="D116" t="s">
        <v>42</v>
      </c>
      <c r="E116" s="1">
        <v>41843</v>
      </c>
      <c r="F116" s="1" t="s">
        <v>438</v>
      </c>
      <c r="G116">
        <v>5</v>
      </c>
      <c r="H116">
        <v>7</v>
      </c>
      <c r="I116">
        <v>16</v>
      </c>
      <c r="J116" t="s">
        <v>445</v>
      </c>
      <c r="K116">
        <f t="shared" si="1"/>
        <v>4048</v>
      </c>
    </row>
    <row r="117" spans="1:11" ht="15" hidden="1" customHeight="1" x14ac:dyDescent="0.3">
      <c r="A117" t="s">
        <v>416</v>
      </c>
      <c r="B117" t="s">
        <v>446</v>
      </c>
      <c r="C117" t="s">
        <v>35</v>
      </c>
      <c r="D117" t="s">
        <v>40</v>
      </c>
      <c r="E117" s="1">
        <v>41775</v>
      </c>
      <c r="F117" s="1" t="s">
        <v>438</v>
      </c>
      <c r="G117">
        <v>1</v>
      </c>
      <c r="H117">
        <v>3.2018209408194234</v>
      </c>
      <c r="I117">
        <v>11</v>
      </c>
      <c r="J117" t="s">
        <v>444</v>
      </c>
      <c r="K117">
        <f t="shared" si="1"/>
        <v>2484</v>
      </c>
    </row>
    <row r="118" spans="1:11" ht="15" hidden="1" customHeight="1" x14ac:dyDescent="0.3">
      <c r="A118" t="s">
        <v>416</v>
      </c>
      <c r="B118" t="s">
        <v>446</v>
      </c>
      <c r="C118" t="s">
        <v>35</v>
      </c>
      <c r="D118" t="s">
        <v>40</v>
      </c>
      <c r="E118" s="1">
        <v>41775</v>
      </c>
      <c r="F118" s="1" t="s">
        <v>438</v>
      </c>
      <c r="G118">
        <v>2</v>
      </c>
      <c r="H118">
        <v>3.0698027314112295</v>
      </c>
      <c r="I118">
        <v>9</v>
      </c>
      <c r="J118" t="s">
        <v>444</v>
      </c>
      <c r="K118">
        <f t="shared" si="1"/>
        <v>2484</v>
      </c>
    </row>
    <row r="119" spans="1:11" ht="15" hidden="1" customHeight="1" x14ac:dyDescent="0.3">
      <c r="A119" t="s">
        <v>416</v>
      </c>
      <c r="B119" t="s">
        <v>446</v>
      </c>
      <c r="C119" t="s">
        <v>35</v>
      </c>
      <c r="D119" t="s">
        <v>40</v>
      </c>
      <c r="E119" s="1">
        <v>41775</v>
      </c>
      <c r="F119" s="1" t="s">
        <v>438</v>
      </c>
      <c r="G119">
        <v>3</v>
      </c>
      <c r="H119">
        <v>2.7784522003034899</v>
      </c>
      <c r="I119">
        <v>7</v>
      </c>
      <c r="J119" t="s">
        <v>444</v>
      </c>
      <c r="K119">
        <f t="shared" si="1"/>
        <v>2484</v>
      </c>
    </row>
    <row r="120" spans="1:11" ht="15" hidden="1" customHeight="1" x14ac:dyDescent="0.3">
      <c r="A120" t="s">
        <v>416</v>
      </c>
      <c r="B120" t="s">
        <v>446</v>
      </c>
      <c r="C120" t="s">
        <v>35</v>
      </c>
      <c r="D120" t="s">
        <v>40</v>
      </c>
      <c r="E120" s="1">
        <v>41775</v>
      </c>
      <c r="F120" s="1" t="s">
        <v>438</v>
      </c>
      <c r="G120">
        <v>4</v>
      </c>
      <c r="H120">
        <v>2.7830045523520486</v>
      </c>
      <c r="I120">
        <v>8</v>
      </c>
      <c r="J120" t="s">
        <v>444</v>
      </c>
      <c r="K120">
        <f t="shared" si="1"/>
        <v>2484</v>
      </c>
    </row>
    <row r="121" spans="1:11" ht="15" hidden="1" customHeight="1" x14ac:dyDescent="0.3">
      <c r="A121" t="s">
        <v>416</v>
      </c>
      <c r="B121" t="s">
        <v>446</v>
      </c>
      <c r="C121" t="s">
        <v>35</v>
      </c>
      <c r="D121" t="s">
        <v>40</v>
      </c>
      <c r="E121" s="1">
        <v>41775</v>
      </c>
      <c r="F121" s="1" t="s">
        <v>438</v>
      </c>
      <c r="G121">
        <v>1</v>
      </c>
      <c r="H121">
        <v>3.4523033969288042</v>
      </c>
      <c r="I121">
        <v>8</v>
      </c>
      <c r="J121" t="s">
        <v>444</v>
      </c>
      <c r="K121">
        <f t="shared" si="1"/>
        <v>2484</v>
      </c>
    </row>
    <row r="122" spans="1:11" ht="15" hidden="1" customHeight="1" x14ac:dyDescent="0.3">
      <c r="A122" t="s">
        <v>416</v>
      </c>
      <c r="B122" t="s">
        <v>446</v>
      </c>
      <c r="C122" t="s">
        <v>35</v>
      </c>
      <c r="D122" t="s">
        <v>40</v>
      </c>
      <c r="E122" s="1">
        <v>41775</v>
      </c>
      <c r="F122" s="1" t="s">
        <v>438</v>
      </c>
      <c r="G122">
        <v>2</v>
      </c>
      <c r="H122">
        <v>3.0333839150227617</v>
      </c>
      <c r="I122">
        <v>9</v>
      </c>
      <c r="J122" t="s">
        <v>444</v>
      </c>
      <c r="K122">
        <f t="shared" si="1"/>
        <v>2484</v>
      </c>
    </row>
    <row r="123" spans="1:11" ht="15" hidden="1" customHeight="1" x14ac:dyDescent="0.3">
      <c r="A123" t="s">
        <v>416</v>
      </c>
      <c r="B123" t="s">
        <v>446</v>
      </c>
      <c r="C123" t="s">
        <v>35</v>
      </c>
      <c r="D123" t="s">
        <v>40</v>
      </c>
      <c r="E123" s="1">
        <v>41775</v>
      </c>
      <c r="F123" s="1" t="s">
        <v>438</v>
      </c>
      <c r="G123">
        <v>3</v>
      </c>
      <c r="H123">
        <v>2.9878603945371776</v>
      </c>
      <c r="I123">
        <v>9</v>
      </c>
      <c r="J123" t="s">
        <v>444</v>
      </c>
      <c r="K123">
        <f t="shared" si="1"/>
        <v>2484</v>
      </c>
    </row>
    <row r="124" spans="1:11" ht="15" hidden="1" customHeight="1" x14ac:dyDescent="0.3">
      <c r="A124" t="s">
        <v>416</v>
      </c>
      <c r="B124" t="s">
        <v>446</v>
      </c>
      <c r="C124" t="s">
        <v>35</v>
      </c>
      <c r="D124" t="s">
        <v>40</v>
      </c>
      <c r="E124" s="1">
        <v>41775</v>
      </c>
      <c r="F124" s="1" t="s">
        <v>438</v>
      </c>
      <c r="G124">
        <v>4</v>
      </c>
      <c r="H124">
        <v>3.4941833410888785</v>
      </c>
      <c r="I124">
        <v>10</v>
      </c>
      <c r="J124" t="s">
        <v>444</v>
      </c>
      <c r="K124">
        <f t="shared" si="1"/>
        <v>2484</v>
      </c>
    </row>
    <row r="125" spans="1:11" ht="15" hidden="1" customHeight="1" x14ac:dyDescent="0.3">
      <c r="A125" t="s">
        <v>416</v>
      </c>
      <c r="B125" t="s">
        <v>446</v>
      </c>
      <c r="C125" t="s">
        <v>35</v>
      </c>
      <c r="D125" t="s">
        <v>40</v>
      </c>
      <c r="E125" s="1">
        <v>41775</v>
      </c>
      <c r="F125" s="1" t="s">
        <v>438</v>
      </c>
      <c r="G125">
        <v>1</v>
      </c>
      <c r="H125">
        <v>3.5737552349930199</v>
      </c>
      <c r="I125">
        <v>11</v>
      </c>
      <c r="J125" t="s">
        <v>444</v>
      </c>
      <c r="K125">
        <f t="shared" si="1"/>
        <v>2484</v>
      </c>
    </row>
    <row r="126" spans="1:11" ht="15" hidden="1" customHeight="1" x14ac:dyDescent="0.3">
      <c r="A126" t="s">
        <v>416</v>
      </c>
      <c r="B126" t="s">
        <v>446</v>
      </c>
      <c r="C126" t="s">
        <v>35</v>
      </c>
      <c r="D126" t="s">
        <v>40</v>
      </c>
      <c r="E126" s="1">
        <v>41775</v>
      </c>
      <c r="F126" s="1" t="s">
        <v>438</v>
      </c>
      <c r="G126">
        <v>2</v>
      </c>
      <c r="H126">
        <v>3.1426403641881642</v>
      </c>
      <c r="I126">
        <v>8</v>
      </c>
      <c r="J126" t="s">
        <v>444</v>
      </c>
      <c r="K126">
        <f t="shared" si="1"/>
        <v>2484</v>
      </c>
    </row>
    <row r="127" spans="1:11" ht="15" hidden="1" customHeight="1" x14ac:dyDescent="0.3">
      <c r="A127" t="s">
        <v>416</v>
      </c>
      <c r="B127" t="s">
        <v>446</v>
      </c>
      <c r="C127" t="s">
        <v>35</v>
      </c>
      <c r="D127" t="s">
        <v>40</v>
      </c>
      <c r="E127" s="1">
        <v>41775</v>
      </c>
      <c r="F127" s="1" t="s">
        <v>438</v>
      </c>
      <c r="G127">
        <v>3</v>
      </c>
      <c r="H127">
        <v>3.0379362670713199</v>
      </c>
      <c r="I127">
        <v>9</v>
      </c>
      <c r="J127" t="s">
        <v>444</v>
      </c>
      <c r="K127">
        <f t="shared" si="1"/>
        <v>2484</v>
      </c>
    </row>
    <row r="128" spans="1:11" ht="15" hidden="1" customHeight="1" x14ac:dyDescent="0.3">
      <c r="A128" t="s">
        <v>416</v>
      </c>
      <c r="B128" t="s">
        <v>446</v>
      </c>
      <c r="C128" t="s">
        <v>35</v>
      </c>
      <c r="D128" t="s">
        <v>40</v>
      </c>
      <c r="E128" s="1">
        <v>41775</v>
      </c>
      <c r="F128" s="1" t="s">
        <v>438</v>
      </c>
      <c r="G128">
        <v>4</v>
      </c>
      <c r="H128">
        <v>3.1298278268962307</v>
      </c>
      <c r="I128">
        <v>10</v>
      </c>
      <c r="J128" t="s">
        <v>444</v>
      </c>
      <c r="K128">
        <f t="shared" si="1"/>
        <v>2484</v>
      </c>
    </row>
    <row r="129" spans="1:11" ht="15" hidden="1" customHeight="1" x14ac:dyDescent="0.3">
      <c r="A129" t="s">
        <v>416</v>
      </c>
      <c r="B129" t="s">
        <v>446</v>
      </c>
      <c r="C129" t="s">
        <v>35</v>
      </c>
      <c r="D129" t="s">
        <v>40</v>
      </c>
      <c r="E129" s="1">
        <v>41782</v>
      </c>
      <c r="F129" s="1" t="s">
        <v>438</v>
      </c>
      <c r="G129">
        <v>1</v>
      </c>
      <c r="H129">
        <v>5.5805114029025571</v>
      </c>
      <c r="I129">
        <v>15</v>
      </c>
      <c r="J129" t="s">
        <v>444</v>
      </c>
      <c r="K129">
        <f t="shared" si="1"/>
        <v>2645</v>
      </c>
    </row>
    <row r="130" spans="1:11" ht="15" hidden="1" customHeight="1" x14ac:dyDescent="0.3">
      <c r="A130" t="s">
        <v>416</v>
      </c>
      <c r="B130" t="s">
        <v>446</v>
      </c>
      <c r="C130" t="s">
        <v>35</v>
      </c>
      <c r="D130" t="s">
        <v>40</v>
      </c>
      <c r="E130" s="1">
        <v>41782</v>
      </c>
      <c r="F130" s="1" t="s">
        <v>438</v>
      </c>
      <c r="G130">
        <v>2</v>
      </c>
      <c r="H130">
        <v>3.1591437878082829</v>
      </c>
      <c r="I130">
        <v>16</v>
      </c>
      <c r="J130" t="s">
        <v>444</v>
      </c>
      <c r="K130">
        <f t="shared" ref="K130:K193" si="2">(E130-Exp3SD) * 23</f>
        <v>2645</v>
      </c>
    </row>
    <row r="131" spans="1:11" ht="15" hidden="1" customHeight="1" x14ac:dyDescent="0.3">
      <c r="A131" t="s">
        <v>416</v>
      </c>
      <c r="B131" t="s">
        <v>446</v>
      </c>
      <c r="C131" t="s">
        <v>35</v>
      </c>
      <c r="D131" t="s">
        <v>40</v>
      </c>
      <c r="E131" s="1">
        <v>41782</v>
      </c>
      <c r="F131" s="1" t="s">
        <v>438</v>
      </c>
      <c r="G131">
        <v>3</v>
      </c>
      <c r="H131">
        <v>4.2222222222222223</v>
      </c>
      <c r="I131" t="s">
        <v>437</v>
      </c>
      <c r="J131" t="s">
        <v>444</v>
      </c>
      <c r="K131">
        <f t="shared" si="2"/>
        <v>2645</v>
      </c>
    </row>
    <row r="132" spans="1:11" ht="15" hidden="1" customHeight="1" x14ac:dyDescent="0.3">
      <c r="A132" t="s">
        <v>416</v>
      </c>
      <c r="B132" t="s">
        <v>446</v>
      </c>
      <c r="C132" t="s">
        <v>35</v>
      </c>
      <c r="D132" t="s">
        <v>40</v>
      </c>
      <c r="E132" s="1">
        <v>41782</v>
      </c>
      <c r="F132" s="1" t="s">
        <v>438</v>
      </c>
      <c r="G132">
        <v>1</v>
      </c>
      <c r="H132">
        <v>5.6800276434001384</v>
      </c>
      <c r="I132">
        <v>17</v>
      </c>
      <c r="J132" t="s">
        <v>444</v>
      </c>
      <c r="K132">
        <f t="shared" si="2"/>
        <v>2645</v>
      </c>
    </row>
    <row r="133" spans="1:11" ht="15" hidden="1" customHeight="1" x14ac:dyDescent="0.3">
      <c r="A133" t="s">
        <v>416</v>
      </c>
      <c r="B133" t="s">
        <v>446</v>
      </c>
      <c r="C133" t="s">
        <v>35</v>
      </c>
      <c r="D133" t="s">
        <v>40</v>
      </c>
      <c r="E133" s="1">
        <v>41782</v>
      </c>
      <c r="F133" s="1" t="s">
        <v>438</v>
      </c>
      <c r="G133">
        <v>2</v>
      </c>
      <c r="H133">
        <v>4.1547619047619051</v>
      </c>
      <c r="I133">
        <v>13</v>
      </c>
      <c r="J133" t="s">
        <v>444</v>
      </c>
      <c r="K133">
        <f t="shared" si="2"/>
        <v>2645</v>
      </c>
    </row>
    <row r="134" spans="1:11" ht="15" hidden="1" customHeight="1" x14ac:dyDescent="0.3">
      <c r="A134" t="s">
        <v>416</v>
      </c>
      <c r="B134" t="s">
        <v>446</v>
      </c>
      <c r="C134" t="s">
        <v>35</v>
      </c>
      <c r="D134" t="s">
        <v>40</v>
      </c>
      <c r="E134" s="1">
        <v>41782</v>
      </c>
      <c r="F134" s="1" t="s">
        <v>438</v>
      </c>
      <c r="G134">
        <v>3</v>
      </c>
      <c r="H134">
        <v>5.4809951624049758</v>
      </c>
      <c r="I134" t="s">
        <v>437</v>
      </c>
      <c r="J134" t="s">
        <v>444</v>
      </c>
      <c r="K134">
        <f t="shared" si="2"/>
        <v>2645</v>
      </c>
    </row>
    <row r="135" spans="1:11" ht="15" hidden="1" customHeight="1" x14ac:dyDescent="0.3">
      <c r="A135" t="s">
        <v>416</v>
      </c>
      <c r="B135" t="s">
        <v>446</v>
      </c>
      <c r="C135" t="s">
        <v>35</v>
      </c>
      <c r="D135" t="s">
        <v>40</v>
      </c>
      <c r="E135" s="1">
        <v>41782</v>
      </c>
      <c r="F135" s="1" t="s">
        <v>438</v>
      </c>
      <c r="G135">
        <v>1</v>
      </c>
      <c r="H135">
        <v>4.6349206349206344</v>
      </c>
      <c r="I135">
        <v>20</v>
      </c>
      <c r="J135" t="s">
        <v>444</v>
      </c>
      <c r="K135">
        <f t="shared" si="2"/>
        <v>2645</v>
      </c>
    </row>
    <row r="136" spans="1:11" ht="15" hidden="1" customHeight="1" x14ac:dyDescent="0.3">
      <c r="A136" t="s">
        <v>416</v>
      </c>
      <c r="B136" t="s">
        <v>446</v>
      </c>
      <c r="C136" t="s">
        <v>35</v>
      </c>
      <c r="D136" t="s">
        <v>40</v>
      </c>
      <c r="E136" s="1">
        <v>41782</v>
      </c>
      <c r="F136" s="1" t="s">
        <v>438</v>
      </c>
      <c r="G136">
        <v>2</v>
      </c>
      <c r="H136">
        <v>4.5317460317460316</v>
      </c>
      <c r="I136">
        <v>17</v>
      </c>
      <c r="J136" t="s">
        <v>444</v>
      </c>
      <c r="K136">
        <f t="shared" si="2"/>
        <v>2645</v>
      </c>
    </row>
    <row r="137" spans="1:11" ht="15" hidden="1" customHeight="1" x14ac:dyDescent="0.3">
      <c r="A137" t="s">
        <v>416</v>
      </c>
      <c r="B137" t="s">
        <v>446</v>
      </c>
      <c r="C137" t="s">
        <v>35</v>
      </c>
      <c r="D137" t="s">
        <v>40</v>
      </c>
      <c r="E137" s="1">
        <v>41782</v>
      </c>
      <c r="F137" s="1" t="s">
        <v>438</v>
      </c>
      <c r="G137">
        <v>3</v>
      </c>
      <c r="H137">
        <v>4.3531746031746028</v>
      </c>
      <c r="I137">
        <v>18</v>
      </c>
      <c r="J137" t="s">
        <v>444</v>
      </c>
      <c r="K137">
        <f t="shared" si="2"/>
        <v>2645</v>
      </c>
    </row>
    <row r="138" spans="1:11" ht="15" hidden="1" customHeight="1" x14ac:dyDescent="0.3">
      <c r="A138" t="s">
        <v>416</v>
      </c>
      <c r="B138" t="s">
        <v>446</v>
      </c>
      <c r="C138" t="s">
        <v>35</v>
      </c>
      <c r="D138" t="s">
        <v>40</v>
      </c>
      <c r="E138" s="1">
        <v>41782</v>
      </c>
      <c r="F138" s="1" t="s">
        <v>438</v>
      </c>
      <c r="G138">
        <v>4</v>
      </c>
      <c r="H138">
        <v>5.4851416724257085</v>
      </c>
      <c r="I138">
        <v>20</v>
      </c>
      <c r="J138" t="s">
        <v>444</v>
      </c>
      <c r="K138">
        <f t="shared" si="2"/>
        <v>2645</v>
      </c>
    </row>
    <row r="139" spans="1:11" ht="15" hidden="1" customHeight="1" x14ac:dyDescent="0.3">
      <c r="A139" t="s">
        <v>416</v>
      </c>
      <c r="B139" t="s">
        <v>446</v>
      </c>
      <c r="C139" t="s">
        <v>35</v>
      </c>
      <c r="D139" t="s">
        <v>40</v>
      </c>
      <c r="E139" s="1">
        <v>41787</v>
      </c>
      <c r="F139" s="1" t="s">
        <v>438</v>
      </c>
      <c r="G139">
        <v>1</v>
      </c>
      <c r="H139">
        <v>5.4395300621976501</v>
      </c>
      <c r="I139">
        <v>22</v>
      </c>
      <c r="J139" t="s">
        <v>444</v>
      </c>
      <c r="K139">
        <f t="shared" si="2"/>
        <v>2760</v>
      </c>
    </row>
    <row r="140" spans="1:11" ht="15" hidden="1" customHeight="1" x14ac:dyDescent="0.3">
      <c r="A140" t="s">
        <v>416</v>
      </c>
      <c r="B140" t="s">
        <v>446</v>
      </c>
      <c r="C140" t="s">
        <v>35</v>
      </c>
      <c r="D140" t="s">
        <v>40</v>
      </c>
      <c r="E140" s="1">
        <v>41787</v>
      </c>
      <c r="F140" s="1" t="s">
        <v>438</v>
      </c>
      <c r="G140">
        <v>2</v>
      </c>
      <c r="H140">
        <v>5.4809951624049758</v>
      </c>
      <c r="I140">
        <v>20</v>
      </c>
      <c r="J140" t="s">
        <v>444</v>
      </c>
      <c r="K140">
        <f t="shared" si="2"/>
        <v>2760</v>
      </c>
    </row>
    <row r="141" spans="1:11" ht="15" hidden="1" customHeight="1" x14ac:dyDescent="0.3">
      <c r="A141" t="s">
        <v>416</v>
      </c>
      <c r="B141" t="s">
        <v>446</v>
      </c>
      <c r="C141" t="s">
        <v>35</v>
      </c>
      <c r="D141" t="s">
        <v>40</v>
      </c>
      <c r="E141" s="1">
        <v>41787</v>
      </c>
      <c r="F141" s="1" t="s">
        <v>438</v>
      </c>
      <c r="G141">
        <v>3</v>
      </c>
      <c r="H141">
        <v>4.6706349206349209</v>
      </c>
      <c r="I141">
        <v>18</v>
      </c>
      <c r="J141" t="s">
        <v>444</v>
      </c>
      <c r="K141">
        <f t="shared" si="2"/>
        <v>2760</v>
      </c>
    </row>
    <row r="142" spans="1:11" ht="15" hidden="1" customHeight="1" x14ac:dyDescent="0.3">
      <c r="A142" t="s">
        <v>416</v>
      </c>
      <c r="B142" t="s">
        <v>446</v>
      </c>
      <c r="C142" t="s">
        <v>35</v>
      </c>
      <c r="D142" t="s">
        <v>40</v>
      </c>
      <c r="E142" s="1">
        <v>41787</v>
      </c>
      <c r="F142" s="1" t="s">
        <v>438</v>
      </c>
      <c r="G142">
        <v>4</v>
      </c>
      <c r="H142">
        <v>5.2944022114720113</v>
      </c>
      <c r="I142">
        <v>21</v>
      </c>
      <c r="J142" t="s">
        <v>444</v>
      </c>
      <c r="K142">
        <f t="shared" si="2"/>
        <v>2760</v>
      </c>
    </row>
    <row r="143" spans="1:11" ht="15" hidden="1" customHeight="1" x14ac:dyDescent="0.3">
      <c r="A143" t="s">
        <v>416</v>
      </c>
      <c r="B143" t="s">
        <v>446</v>
      </c>
      <c r="C143" t="s">
        <v>35</v>
      </c>
      <c r="D143" t="s">
        <v>40</v>
      </c>
      <c r="E143" s="1">
        <v>41787</v>
      </c>
      <c r="F143" s="1" t="s">
        <v>438</v>
      </c>
      <c r="G143">
        <v>1</v>
      </c>
      <c r="H143">
        <v>5.6800276434001384</v>
      </c>
      <c r="I143">
        <v>21</v>
      </c>
      <c r="J143" t="s">
        <v>444</v>
      </c>
      <c r="K143">
        <f t="shared" si="2"/>
        <v>2760</v>
      </c>
    </row>
    <row r="144" spans="1:11" ht="15" hidden="1" customHeight="1" x14ac:dyDescent="0.3">
      <c r="A144" t="s">
        <v>416</v>
      </c>
      <c r="B144" t="s">
        <v>446</v>
      </c>
      <c r="C144" t="s">
        <v>35</v>
      </c>
      <c r="D144" t="s">
        <v>40</v>
      </c>
      <c r="E144" s="1">
        <v>41787</v>
      </c>
      <c r="F144" s="1" t="s">
        <v>438</v>
      </c>
      <c r="G144">
        <v>2</v>
      </c>
      <c r="H144">
        <v>4.9722222222222223</v>
      </c>
      <c r="I144">
        <v>19</v>
      </c>
      <c r="J144" t="s">
        <v>444</v>
      </c>
      <c r="K144">
        <f t="shared" si="2"/>
        <v>2760</v>
      </c>
    </row>
    <row r="145" spans="1:11" ht="15" hidden="1" customHeight="1" x14ac:dyDescent="0.3">
      <c r="A145" t="s">
        <v>416</v>
      </c>
      <c r="B145" t="s">
        <v>446</v>
      </c>
      <c r="C145" t="s">
        <v>35</v>
      </c>
      <c r="D145" t="s">
        <v>40</v>
      </c>
      <c r="E145" s="1">
        <v>41787</v>
      </c>
      <c r="F145" s="1" t="s">
        <v>438</v>
      </c>
      <c r="G145">
        <v>3</v>
      </c>
      <c r="H145">
        <v>5.6219765031098827</v>
      </c>
      <c r="I145">
        <v>21</v>
      </c>
      <c r="J145" t="s">
        <v>444</v>
      </c>
      <c r="K145">
        <f t="shared" si="2"/>
        <v>2760</v>
      </c>
    </row>
    <row r="146" spans="1:11" ht="15" hidden="1" customHeight="1" x14ac:dyDescent="0.3">
      <c r="A146" t="s">
        <v>416</v>
      </c>
      <c r="B146" t="s">
        <v>446</v>
      </c>
      <c r="C146" t="s">
        <v>35</v>
      </c>
      <c r="D146" t="s">
        <v>40</v>
      </c>
      <c r="E146" s="1">
        <v>41787</v>
      </c>
      <c r="F146" s="1" t="s">
        <v>438</v>
      </c>
      <c r="G146">
        <v>1</v>
      </c>
      <c r="H146">
        <v>4.2738095238095237</v>
      </c>
      <c r="I146">
        <v>18</v>
      </c>
      <c r="J146" t="s">
        <v>444</v>
      </c>
      <c r="K146">
        <f t="shared" si="2"/>
        <v>2760</v>
      </c>
    </row>
    <row r="147" spans="1:11" ht="15" hidden="1" customHeight="1" x14ac:dyDescent="0.3">
      <c r="A147" t="s">
        <v>416</v>
      </c>
      <c r="B147" t="s">
        <v>446</v>
      </c>
      <c r="C147" t="s">
        <v>35</v>
      </c>
      <c r="D147" t="s">
        <v>40</v>
      </c>
      <c r="E147" s="1">
        <v>41787</v>
      </c>
      <c r="F147" s="1" t="s">
        <v>438</v>
      </c>
      <c r="G147">
        <v>2</v>
      </c>
      <c r="H147">
        <v>4.1706349206349209</v>
      </c>
      <c r="I147">
        <v>20</v>
      </c>
      <c r="J147" t="s">
        <v>444</v>
      </c>
      <c r="K147">
        <f t="shared" si="2"/>
        <v>2760</v>
      </c>
    </row>
    <row r="148" spans="1:11" ht="15" hidden="1" customHeight="1" x14ac:dyDescent="0.3">
      <c r="A148" t="s">
        <v>416</v>
      </c>
      <c r="B148" t="s">
        <v>446</v>
      </c>
      <c r="C148" t="s">
        <v>35</v>
      </c>
      <c r="D148" t="s">
        <v>40</v>
      </c>
      <c r="E148" s="1">
        <v>41787</v>
      </c>
      <c r="F148" s="1" t="s">
        <v>438</v>
      </c>
      <c r="G148">
        <v>3</v>
      </c>
      <c r="H148">
        <v>5</v>
      </c>
      <c r="I148">
        <v>20</v>
      </c>
      <c r="J148" t="s">
        <v>444</v>
      </c>
      <c r="K148">
        <f t="shared" si="2"/>
        <v>2760</v>
      </c>
    </row>
    <row r="149" spans="1:11" ht="15" hidden="1" customHeight="1" x14ac:dyDescent="0.3">
      <c r="A149" t="s">
        <v>416</v>
      </c>
      <c r="B149" t="s">
        <v>446</v>
      </c>
      <c r="C149" t="s">
        <v>35</v>
      </c>
      <c r="D149" t="s">
        <v>40</v>
      </c>
      <c r="E149" s="1">
        <v>41787</v>
      </c>
      <c r="F149" s="1" t="s">
        <v>438</v>
      </c>
      <c r="G149">
        <v>4</v>
      </c>
      <c r="H149">
        <v>4.8928571428571432</v>
      </c>
      <c r="I149">
        <v>18</v>
      </c>
      <c r="J149" t="s">
        <v>444</v>
      </c>
      <c r="K149">
        <f t="shared" si="2"/>
        <v>2760</v>
      </c>
    </row>
    <row r="150" spans="1:11" ht="15" hidden="1" customHeight="1" x14ac:dyDescent="0.3">
      <c r="A150" t="s">
        <v>416</v>
      </c>
      <c r="B150" t="s">
        <v>446</v>
      </c>
      <c r="C150" t="s">
        <v>35</v>
      </c>
      <c r="D150" t="s">
        <v>40</v>
      </c>
      <c r="E150" s="1">
        <v>41793</v>
      </c>
      <c r="F150" s="1" t="s">
        <v>438</v>
      </c>
      <c r="G150">
        <v>1</v>
      </c>
      <c r="H150">
        <v>6.8563782337198926</v>
      </c>
      <c r="I150">
        <v>21</v>
      </c>
      <c r="J150" t="s">
        <v>444</v>
      </c>
      <c r="K150">
        <f t="shared" si="2"/>
        <v>2898</v>
      </c>
    </row>
    <row r="151" spans="1:11" ht="15" hidden="1" customHeight="1" x14ac:dyDescent="0.3">
      <c r="A151" t="s">
        <v>416</v>
      </c>
      <c r="B151" t="s">
        <v>446</v>
      </c>
      <c r="C151" t="s">
        <v>35</v>
      </c>
      <c r="D151" t="s">
        <v>40</v>
      </c>
      <c r="E151" s="1">
        <v>41793</v>
      </c>
      <c r="F151" s="1" t="s">
        <v>438</v>
      </c>
      <c r="G151">
        <v>2</v>
      </c>
      <c r="H151">
        <v>6.3264942016057093</v>
      </c>
      <c r="I151">
        <v>23</v>
      </c>
      <c r="J151" t="s">
        <v>444</v>
      </c>
      <c r="K151">
        <f t="shared" si="2"/>
        <v>2898</v>
      </c>
    </row>
    <row r="152" spans="1:11" ht="15" hidden="1" customHeight="1" x14ac:dyDescent="0.3">
      <c r="A152" t="s">
        <v>416</v>
      </c>
      <c r="B152" t="s">
        <v>446</v>
      </c>
      <c r="C152" t="s">
        <v>35</v>
      </c>
      <c r="D152" t="s">
        <v>40</v>
      </c>
      <c r="E152" s="1">
        <v>41793</v>
      </c>
      <c r="F152" s="1" t="s">
        <v>438</v>
      </c>
      <c r="G152">
        <v>3</v>
      </c>
      <c r="H152">
        <v>6.5673505798394292</v>
      </c>
      <c r="I152">
        <v>21</v>
      </c>
      <c r="J152" t="s">
        <v>444</v>
      </c>
      <c r="K152">
        <f t="shared" si="2"/>
        <v>2898</v>
      </c>
    </row>
    <row r="153" spans="1:11" ht="15" hidden="1" customHeight="1" x14ac:dyDescent="0.3">
      <c r="A153" t="s">
        <v>416</v>
      </c>
      <c r="B153" t="s">
        <v>446</v>
      </c>
      <c r="C153" t="s">
        <v>35</v>
      </c>
      <c r="D153" t="s">
        <v>40</v>
      </c>
      <c r="E153" s="1">
        <v>41793</v>
      </c>
      <c r="F153" s="1" t="s">
        <v>438</v>
      </c>
      <c r="G153">
        <v>4</v>
      </c>
      <c r="H153">
        <v>5.8210089841050454</v>
      </c>
      <c r="I153">
        <v>18</v>
      </c>
      <c r="J153" t="s">
        <v>444</v>
      </c>
      <c r="K153">
        <f t="shared" si="2"/>
        <v>2898</v>
      </c>
    </row>
    <row r="154" spans="1:11" ht="15" hidden="1" customHeight="1" x14ac:dyDescent="0.3">
      <c r="A154" t="s">
        <v>416</v>
      </c>
      <c r="B154" t="s">
        <v>446</v>
      </c>
      <c r="C154" t="s">
        <v>35</v>
      </c>
      <c r="D154" t="s">
        <v>40</v>
      </c>
      <c r="E154" s="1">
        <v>41793</v>
      </c>
      <c r="F154" s="1" t="s">
        <v>438</v>
      </c>
      <c r="G154">
        <v>5</v>
      </c>
      <c r="H154">
        <v>5.9536973047684869</v>
      </c>
      <c r="I154">
        <v>17</v>
      </c>
      <c r="J154" t="s">
        <v>444</v>
      </c>
      <c r="K154">
        <f t="shared" si="2"/>
        <v>2898</v>
      </c>
    </row>
    <row r="155" spans="1:11" ht="15" hidden="1" customHeight="1" x14ac:dyDescent="0.3">
      <c r="A155" t="s">
        <v>416</v>
      </c>
      <c r="B155" t="s">
        <v>446</v>
      </c>
      <c r="C155" t="s">
        <v>35</v>
      </c>
      <c r="D155" t="s">
        <v>40</v>
      </c>
      <c r="E155" s="1">
        <v>41793</v>
      </c>
      <c r="F155" s="1" t="s">
        <v>438</v>
      </c>
      <c r="G155">
        <v>1</v>
      </c>
      <c r="H155">
        <v>7.2524531668153429</v>
      </c>
      <c r="I155">
        <v>26</v>
      </c>
      <c r="J155" t="s">
        <v>444</v>
      </c>
      <c r="K155">
        <f t="shared" si="2"/>
        <v>2898</v>
      </c>
    </row>
    <row r="156" spans="1:11" ht="15" hidden="1" customHeight="1" x14ac:dyDescent="0.3">
      <c r="A156" t="s">
        <v>416</v>
      </c>
      <c r="B156" t="s">
        <v>446</v>
      </c>
      <c r="C156" t="s">
        <v>35</v>
      </c>
      <c r="D156" t="s">
        <v>40</v>
      </c>
      <c r="E156" s="1">
        <v>41793</v>
      </c>
      <c r="F156" s="1" t="s">
        <v>438</v>
      </c>
      <c r="G156">
        <v>2</v>
      </c>
      <c r="H156">
        <v>6.9634255129348794</v>
      </c>
      <c r="I156">
        <v>26</v>
      </c>
      <c r="J156" t="s">
        <v>444</v>
      </c>
      <c r="K156">
        <f t="shared" si="2"/>
        <v>2898</v>
      </c>
    </row>
    <row r="157" spans="1:11" ht="15" hidden="1" customHeight="1" x14ac:dyDescent="0.3">
      <c r="A157" t="s">
        <v>416</v>
      </c>
      <c r="B157" t="s">
        <v>446</v>
      </c>
      <c r="C157" t="s">
        <v>35</v>
      </c>
      <c r="D157" t="s">
        <v>40</v>
      </c>
      <c r="E157" s="1">
        <v>41793</v>
      </c>
      <c r="F157" s="1" t="s">
        <v>438</v>
      </c>
      <c r="G157">
        <v>1</v>
      </c>
      <c r="H157">
        <v>7.0169491525423728</v>
      </c>
      <c r="I157">
        <v>22</v>
      </c>
      <c r="J157" t="s">
        <v>444</v>
      </c>
      <c r="K157">
        <f t="shared" si="2"/>
        <v>2898</v>
      </c>
    </row>
    <row r="158" spans="1:11" ht="15" hidden="1" customHeight="1" x14ac:dyDescent="0.3">
      <c r="A158" t="s">
        <v>416</v>
      </c>
      <c r="B158" t="s">
        <v>446</v>
      </c>
      <c r="C158" t="s">
        <v>35</v>
      </c>
      <c r="D158" t="s">
        <v>40</v>
      </c>
      <c r="E158" s="1">
        <v>41793</v>
      </c>
      <c r="F158" s="1" t="s">
        <v>438</v>
      </c>
      <c r="G158">
        <v>2</v>
      </c>
      <c r="H158">
        <v>5.2819626814098131</v>
      </c>
      <c r="I158">
        <v>18</v>
      </c>
      <c r="J158" t="s">
        <v>444</v>
      </c>
      <c r="K158">
        <f t="shared" si="2"/>
        <v>2898</v>
      </c>
    </row>
    <row r="159" spans="1:11" ht="15" hidden="1" customHeight="1" x14ac:dyDescent="0.3">
      <c r="A159" t="s">
        <v>416</v>
      </c>
      <c r="B159" t="s">
        <v>446</v>
      </c>
      <c r="C159" t="s">
        <v>35</v>
      </c>
      <c r="D159" t="s">
        <v>40</v>
      </c>
      <c r="E159" s="1">
        <v>41793</v>
      </c>
      <c r="F159" s="1" t="s">
        <v>438</v>
      </c>
      <c r="G159">
        <v>3</v>
      </c>
      <c r="H159">
        <v>6.3532560214094556</v>
      </c>
      <c r="I159">
        <v>23</v>
      </c>
      <c r="J159" t="s">
        <v>444</v>
      </c>
      <c r="K159">
        <f t="shared" si="2"/>
        <v>2898</v>
      </c>
    </row>
    <row r="160" spans="1:11" ht="15" hidden="1" customHeight="1" x14ac:dyDescent="0.3">
      <c r="A160" t="s">
        <v>416</v>
      </c>
      <c r="B160" t="s">
        <v>446</v>
      </c>
      <c r="C160" t="s">
        <v>35</v>
      </c>
      <c r="D160" t="s">
        <v>40</v>
      </c>
      <c r="E160" s="1">
        <v>41800</v>
      </c>
      <c r="F160" s="1" t="s">
        <v>438</v>
      </c>
      <c r="G160">
        <v>1</v>
      </c>
      <c r="H160">
        <v>8</v>
      </c>
      <c r="I160">
        <v>25</v>
      </c>
      <c r="J160" t="s">
        <v>444</v>
      </c>
      <c r="K160">
        <f t="shared" si="2"/>
        <v>3059</v>
      </c>
    </row>
    <row r="161" spans="1:11" ht="15" hidden="1" customHeight="1" x14ac:dyDescent="0.3">
      <c r="A161" t="s">
        <v>416</v>
      </c>
      <c r="B161" t="s">
        <v>446</v>
      </c>
      <c r="C161" t="s">
        <v>35</v>
      </c>
      <c r="D161" t="s">
        <v>40</v>
      </c>
      <c r="E161" s="1">
        <v>41800</v>
      </c>
      <c r="F161" s="1" t="s">
        <v>438</v>
      </c>
      <c r="G161">
        <v>2</v>
      </c>
      <c r="H161">
        <v>7.7558620689655173</v>
      </c>
      <c r="I161">
        <v>23</v>
      </c>
      <c r="J161" t="s">
        <v>444</v>
      </c>
      <c r="K161">
        <f t="shared" si="2"/>
        <v>3059</v>
      </c>
    </row>
    <row r="162" spans="1:11" ht="15" hidden="1" customHeight="1" x14ac:dyDescent="0.3">
      <c r="A162" t="s">
        <v>416</v>
      </c>
      <c r="B162" t="s">
        <v>446</v>
      </c>
      <c r="C162" t="s">
        <v>35</v>
      </c>
      <c r="D162" t="s">
        <v>40</v>
      </c>
      <c r="E162" s="1">
        <v>41800</v>
      </c>
      <c r="F162" s="1" t="s">
        <v>438</v>
      </c>
      <c r="G162">
        <v>3</v>
      </c>
      <c r="H162">
        <v>7.0918822479928636</v>
      </c>
      <c r="I162">
        <v>20</v>
      </c>
      <c r="J162" t="s">
        <v>444</v>
      </c>
      <c r="K162">
        <f t="shared" si="2"/>
        <v>3059</v>
      </c>
    </row>
    <row r="163" spans="1:11" ht="15" hidden="1" customHeight="1" x14ac:dyDescent="0.3">
      <c r="A163" t="s">
        <v>416</v>
      </c>
      <c r="B163" t="s">
        <v>446</v>
      </c>
      <c r="C163" t="s">
        <v>35</v>
      </c>
      <c r="D163" t="s">
        <v>40</v>
      </c>
      <c r="E163" s="1">
        <v>41800</v>
      </c>
      <c r="F163" s="1" t="s">
        <v>438</v>
      </c>
      <c r="G163">
        <v>1</v>
      </c>
      <c r="H163">
        <v>8</v>
      </c>
      <c r="I163">
        <v>22</v>
      </c>
      <c r="J163" t="s">
        <v>445</v>
      </c>
      <c r="K163">
        <f t="shared" si="2"/>
        <v>3059</v>
      </c>
    </row>
    <row r="164" spans="1:11" ht="15" hidden="1" customHeight="1" x14ac:dyDescent="0.3">
      <c r="A164" t="s">
        <v>416</v>
      </c>
      <c r="B164" t="s">
        <v>446</v>
      </c>
      <c r="C164" t="s">
        <v>35</v>
      </c>
      <c r="D164" t="s">
        <v>40</v>
      </c>
      <c r="E164" s="1">
        <v>41800</v>
      </c>
      <c r="F164" s="1" t="s">
        <v>438</v>
      </c>
      <c r="G164">
        <v>2</v>
      </c>
      <c r="H164">
        <v>7.9544827586206894</v>
      </c>
      <c r="I164">
        <v>21</v>
      </c>
      <c r="J164" t="s">
        <v>444</v>
      </c>
      <c r="K164">
        <f t="shared" si="2"/>
        <v>3059</v>
      </c>
    </row>
    <row r="165" spans="1:11" ht="15" hidden="1" customHeight="1" x14ac:dyDescent="0.3">
      <c r="A165" t="s">
        <v>416</v>
      </c>
      <c r="B165" t="s">
        <v>446</v>
      </c>
      <c r="C165" t="s">
        <v>35</v>
      </c>
      <c r="D165" t="s">
        <v>40</v>
      </c>
      <c r="E165" s="1">
        <v>41800</v>
      </c>
      <c r="F165" s="1" t="s">
        <v>438</v>
      </c>
      <c r="G165">
        <v>3</v>
      </c>
      <c r="H165">
        <v>6.7814451382694028</v>
      </c>
      <c r="I165">
        <v>21</v>
      </c>
      <c r="J165" t="s">
        <v>444</v>
      </c>
      <c r="K165">
        <f t="shared" si="2"/>
        <v>3059</v>
      </c>
    </row>
    <row r="166" spans="1:11" ht="15" hidden="1" customHeight="1" x14ac:dyDescent="0.3">
      <c r="A166" t="s">
        <v>416</v>
      </c>
      <c r="B166" t="s">
        <v>446</v>
      </c>
      <c r="C166" t="s">
        <v>35</v>
      </c>
      <c r="D166" t="s">
        <v>40</v>
      </c>
      <c r="E166" s="1">
        <v>41800</v>
      </c>
      <c r="F166" s="1" t="s">
        <v>438</v>
      </c>
      <c r="G166">
        <v>4</v>
      </c>
      <c r="H166">
        <v>7.5296551724137935</v>
      </c>
      <c r="I166">
        <v>19</v>
      </c>
      <c r="J166" t="s">
        <v>444</v>
      </c>
      <c r="K166">
        <f t="shared" si="2"/>
        <v>3059</v>
      </c>
    </row>
    <row r="167" spans="1:11" ht="15" hidden="1" customHeight="1" x14ac:dyDescent="0.3">
      <c r="A167" t="s">
        <v>416</v>
      </c>
      <c r="B167" t="s">
        <v>446</v>
      </c>
      <c r="C167" t="s">
        <v>35</v>
      </c>
      <c r="D167" t="s">
        <v>40</v>
      </c>
      <c r="E167" s="1">
        <v>41800</v>
      </c>
      <c r="F167" s="1" t="s">
        <v>438</v>
      </c>
      <c r="G167">
        <v>5</v>
      </c>
      <c r="H167">
        <v>7.3531034482758617</v>
      </c>
      <c r="I167">
        <v>17</v>
      </c>
      <c r="J167" t="s">
        <v>444</v>
      </c>
      <c r="K167">
        <f t="shared" si="2"/>
        <v>3059</v>
      </c>
    </row>
    <row r="168" spans="1:11" ht="15" hidden="1" customHeight="1" x14ac:dyDescent="0.3">
      <c r="A168" t="s">
        <v>416</v>
      </c>
      <c r="B168" t="s">
        <v>446</v>
      </c>
      <c r="C168" t="s">
        <v>35</v>
      </c>
      <c r="D168" t="s">
        <v>40</v>
      </c>
      <c r="E168" s="1">
        <v>41800</v>
      </c>
      <c r="F168" s="1" t="s">
        <v>438</v>
      </c>
      <c r="G168">
        <v>1</v>
      </c>
      <c r="H168">
        <v>8</v>
      </c>
      <c r="I168">
        <v>21</v>
      </c>
      <c r="J168" t="s">
        <v>445</v>
      </c>
      <c r="K168">
        <f t="shared" si="2"/>
        <v>3059</v>
      </c>
    </row>
    <row r="169" spans="1:11" ht="15" hidden="1" customHeight="1" x14ac:dyDescent="0.3">
      <c r="A169" t="s">
        <v>416</v>
      </c>
      <c r="B169" t="s">
        <v>446</v>
      </c>
      <c r="C169" t="s">
        <v>35</v>
      </c>
      <c r="D169" t="s">
        <v>40</v>
      </c>
      <c r="E169" s="1">
        <v>41800</v>
      </c>
      <c r="F169" s="1" t="s">
        <v>438</v>
      </c>
      <c r="G169">
        <v>2</v>
      </c>
      <c r="H169">
        <v>8</v>
      </c>
      <c r="I169">
        <v>21</v>
      </c>
      <c r="J169" t="s">
        <v>445</v>
      </c>
      <c r="K169">
        <f t="shared" si="2"/>
        <v>3059</v>
      </c>
    </row>
    <row r="170" spans="1:11" ht="15" hidden="1" customHeight="1" x14ac:dyDescent="0.3">
      <c r="A170" t="s">
        <v>416</v>
      </c>
      <c r="B170" t="s">
        <v>446</v>
      </c>
      <c r="C170" t="s">
        <v>35</v>
      </c>
      <c r="D170" t="s">
        <v>40</v>
      </c>
      <c r="E170" s="1">
        <v>41800</v>
      </c>
      <c r="F170" s="1" t="s">
        <v>438</v>
      </c>
      <c r="G170">
        <v>3</v>
      </c>
      <c r="H170">
        <v>7.7172413793103445</v>
      </c>
      <c r="I170">
        <v>21</v>
      </c>
      <c r="J170" t="s">
        <v>444</v>
      </c>
      <c r="K170">
        <f t="shared" si="2"/>
        <v>3059</v>
      </c>
    </row>
    <row r="171" spans="1:11" ht="15" hidden="1" customHeight="1" x14ac:dyDescent="0.3">
      <c r="A171" t="s">
        <v>416</v>
      </c>
      <c r="B171" t="s">
        <v>446</v>
      </c>
      <c r="C171" t="s">
        <v>35</v>
      </c>
      <c r="D171" t="s">
        <v>40</v>
      </c>
      <c r="E171" s="1">
        <v>41800</v>
      </c>
      <c r="F171" s="1" t="s">
        <v>438</v>
      </c>
      <c r="G171">
        <v>4</v>
      </c>
      <c r="H171">
        <v>7.2482758620689651</v>
      </c>
      <c r="I171">
        <v>18</v>
      </c>
      <c r="J171" t="s">
        <v>444</v>
      </c>
      <c r="K171">
        <f t="shared" si="2"/>
        <v>3059</v>
      </c>
    </row>
    <row r="172" spans="1:11" ht="15" hidden="1" customHeight="1" x14ac:dyDescent="0.3">
      <c r="A172" t="s">
        <v>416</v>
      </c>
      <c r="B172" t="s">
        <v>446</v>
      </c>
      <c r="C172" t="s">
        <v>35</v>
      </c>
      <c r="D172" t="s">
        <v>41</v>
      </c>
      <c r="E172" s="1">
        <v>41807</v>
      </c>
      <c r="F172" s="1" t="s">
        <v>438</v>
      </c>
      <c r="G172">
        <v>4</v>
      </c>
      <c r="H172">
        <v>5</v>
      </c>
      <c r="I172">
        <v>15</v>
      </c>
      <c r="J172" t="s">
        <v>445</v>
      </c>
      <c r="K172">
        <f t="shared" si="2"/>
        <v>3220</v>
      </c>
    </row>
    <row r="173" spans="1:11" ht="15" hidden="1" customHeight="1" x14ac:dyDescent="0.3">
      <c r="A173" t="s">
        <v>416</v>
      </c>
      <c r="B173" t="s">
        <v>446</v>
      </c>
      <c r="C173" t="s">
        <v>35</v>
      </c>
      <c r="D173" t="s">
        <v>40</v>
      </c>
      <c r="E173" s="1">
        <v>41843</v>
      </c>
      <c r="F173" s="1" t="s">
        <v>438</v>
      </c>
      <c r="G173">
        <v>1</v>
      </c>
      <c r="H173">
        <v>9</v>
      </c>
      <c r="I173">
        <v>26</v>
      </c>
      <c r="J173" t="s">
        <v>445</v>
      </c>
      <c r="K173">
        <f t="shared" si="2"/>
        <v>4048</v>
      </c>
    </row>
    <row r="174" spans="1:11" ht="15" hidden="1" customHeight="1" x14ac:dyDescent="0.3">
      <c r="A174" t="s">
        <v>416</v>
      </c>
      <c r="B174" t="s">
        <v>446</v>
      </c>
      <c r="C174" t="s">
        <v>35</v>
      </c>
      <c r="D174" t="s">
        <v>40</v>
      </c>
      <c r="E174" s="1">
        <v>41843</v>
      </c>
      <c r="F174" s="1" t="s">
        <v>438</v>
      </c>
      <c r="G174">
        <v>2</v>
      </c>
      <c r="H174">
        <v>10</v>
      </c>
      <c r="I174">
        <v>26</v>
      </c>
      <c r="J174" t="s">
        <v>445</v>
      </c>
      <c r="K174">
        <f t="shared" si="2"/>
        <v>4048</v>
      </c>
    </row>
    <row r="175" spans="1:11" ht="15" hidden="1" customHeight="1" x14ac:dyDescent="0.3">
      <c r="A175" t="s">
        <v>416</v>
      </c>
      <c r="B175" t="s">
        <v>446</v>
      </c>
      <c r="C175" t="s">
        <v>35</v>
      </c>
      <c r="D175" t="s">
        <v>40</v>
      </c>
      <c r="E175" s="1">
        <v>41843</v>
      </c>
      <c r="F175" s="1" t="s">
        <v>438</v>
      </c>
      <c r="G175">
        <v>3</v>
      </c>
      <c r="H175">
        <v>8</v>
      </c>
      <c r="I175">
        <v>20</v>
      </c>
      <c r="J175" t="s">
        <v>445</v>
      </c>
      <c r="K175">
        <f t="shared" si="2"/>
        <v>4048</v>
      </c>
    </row>
    <row r="176" spans="1:11" ht="15" hidden="1" customHeight="1" x14ac:dyDescent="0.3">
      <c r="A176" t="s">
        <v>416</v>
      </c>
      <c r="B176" t="s">
        <v>446</v>
      </c>
      <c r="C176" t="s">
        <v>35</v>
      </c>
      <c r="D176" t="s">
        <v>40</v>
      </c>
      <c r="E176" s="1">
        <v>41843</v>
      </c>
      <c r="F176" s="1" t="s">
        <v>438</v>
      </c>
      <c r="G176">
        <v>1</v>
      </c>
      <c r="H176">
        <v>9</v>
      </c>
      <c r="I176">
        <v>23</v>
      </c>
      <c r="J176" t="s">
        <v>445</v>
      </c>
      <c r="K176">
        <f t="shared" si="2"/>
        <v>4048</v>
      </c>
    </row>
    <row r="177" spans="1:11" ht="15" hidden="1" customHeight="1" x14ac:dyDescent="0.3">
      <c r="A177" t="s">
        <v>416</v>
      </c>
      <c r="B177" t="s">
        <v>446</v>
      </c>
      <c r="C177" t="s">
        <v>35</v>
      </c>
      <c r="D177" t="s">
        <v>40</v>
      </c>
      <c r="E177" s="1">
        <v>41843</v>
      </c>
      <c r="F177" s="1" t="s">
        <v>438</v>
      </c>
      <c r="G177">
        <v>2</v>
      </c>
      <c r="H177">
        <v>8</v>
      </c>
      <c r="I177">
        <v>23</v>
      </c>
      <c r="J177" t="s">
        <v>445</v>
      </c>
      <c r="K177">
        <f t="shared" si="2"/>
        <v>4048</v>
      </c>
    </row>
    <row r="178" spans="1:11" ht="15" hidden="1" customHeight="1" x14ac:dyDescent="0.3">
      <c r="A178" t="s">
        <v>416</v>
      </c>
      <c r="B178" t="s">
        <v>446</v>
      </c>
      <c r="C178" t="s">
        <v>35</v>
      </c>
      <c r="D178" t="s">
        <v>40</v>
      </c>
      <c r="E178" s="1">
        <v>41843</v>
      </c>
      <c r="F178" s="1" t="s">
        <v>438</v>
      </c>
      <c r="G178">
        <v>3</v>
      </c>
      <c r="H178">
        <v>8</v>
      </c>
      <c r="I178">
        <v>22</v>
      </c>
      <c r="J178" t="s">
        <v>445</v>
      </c>
      <c r="K178">
        <f t="shared" si="2"/>
        <v>4048</v>
      </c>
    </row>
    <row r="179" spans="1:11" ht="15" hidden="1" customHeight="1" x14ac:dyDescent="0.3">
      <c r="A179" t="s">
        <v>416</v>
      </c>
      <c r="B179" t="s">
        <v>446</v>
      </c>
      <c r="C179" t="s">
        <v>35</v>
      </c>
      <c r="D179" t="s">
        <v>40</v>
      </c>
      <c r="E179" s="1">
        <v>41843</v>
      </c>
      <c r="F179" s="1" t="s">
        <v>438</v>
      </c>
      <c r="G179">
        <v>4</v>
      </c>
      <c r="H179">
        <v>8</v>
      </c>
      <c r="I179">
        <v>22</v>
      </c>
      <c r="J179" t="s">
        <v>445</v>
      </c>
      <c r="K179">
        <f t="shared" si="2"/>
        <v>4048</v>
      </c>
    </row>
    <row r="180" spans="1:11" ht="15" hidden="1" customHeight="1" x14ac:dyDescent="0.3">
      <c r="A180" t="s">
        <v>416</v>
      </c>
      <c r="B180" t="s">
        <v>446</v>
      </c>
      <c r="C180" t="s">
        <v>35</v>
      </c>
      <c r="D180" t="s">
        <v>40</v>
      </c>
      <c r="E180" s="1">
        <v>41843</v>
      </c>
      <c r="F180" s="1" t="s">
        <v>438</v>
      </c>
      <c r="G180">
        <v>1</v>
      </c>
      <c r="H180">
        <v>8</v>
      </c>
      <c r="I180">
        <v>22</v>
      </c>
      <c r="J180" t="s">
        <v>445</v>
      </c>
      <c r="K180">
        <f t="shared" si="2"/>
        <v>4048</v>
      </c>
    </row>
    <row r="181" spans="1:11" ht="15" hidden="1" customHeight="1" x14ac:dyDescent="0.3">
      <c r="A181" t="s">
        <v>416</v>
      </c>
      <c r="B181" t="s">
        <v>446</v>
      </c>
      <c r="C181" t="s">
        <v>35</v>
      </c>
      <c r="D181" t="s">
        <v>40</v>
      </c>
      <c r="E181" s="1">
        <v>41843</v>
      </c>
      <c r="F181" s="1" t="s">
        <v>438</v>
      </c>
      <c r="G181">
        <v>2</v>
      </c>
      <c r="H181">
        <v>8</v>
      </c>
      <c r="I181">
        <v>22</v>
      </c>
      <c r="J181" t="s">
        <v>445</v>
      </c>
      <c r="K181">
        <f t="shared" si="2"/>
        <v>4048</v>
      </c>
    </row>
    <row r="182" spans="1:11" ht="15" hidden="1" customHeight="1" x14ac:dyDescent="0.3">
      <c r="A182" t="s">
        <v>416</v>
      </c>
      <c r="B182" t="s">
        <v>446</v>
      </c>
      <c r="C182" t="s">
        <v>35</v>
      </c>
      <c r="D182" t="s">
        <v>40</v>
      </c>
      <c r="E182" s="1">
        <v>41843</v>
      </c>
      <c r="F182" s="1" t="s">
        <v>438</v>
      </c>
      <c r="G182">
        <v>3</v>
      </c>
      <c r="H182">
        <v>9</v>
      </c>
      <c r="I182">
        <v>21</v>
      </c>
      <c r="J182" t="s">
        <v>445</v>
      </c>
      <c r="K182">
        <f t="shared" si="2"/>
        <v>4048</v>
      </c>
    </row>
    <row r="183" spans="1:11" ht="15" hidden="1" customHeight="1" x14ac:dyDescent="0.3">
      <c r="A183" t="s">
        <v>416</v>
      </c>
      <c r="B183" t="s">
        <v>446</v>
      </c>
      <c r="C183" t="s">
        <v>35</v>
      </c>
      <c r="D183" t="s">
        <v>40</v>
      </c>
      <c r="E183" s="1">
        <v>41843</v>
      </c>
      <c r="F183" s="1" t="s">
        <v>438</v>
      </c>
      <c r="G183">
        <v>1</v>
      </c>
      <c r="H183">
        <v>8</v>
      </c>
      <c r="I183">
        <v>21</v>
      </c>
      <c r="J183" t="s">
        <v>445</v>
      </c>
      <c r="K183">
        <f t="shared" si="2"/>
        <v>4048</v>
      </c>
    </row>
    <row r="184" spans="1:11" ht="15" hidden="1" customHeight="1" x14ac:dyDescent="0.3">
      <c r="A184" t="s">
        <v>416</v>
      </c>
      <c r="B184" t="s">
        <v>446</v>
      </c>
      <c r="C184" t="s">
        <v>35</v>
      </c>
      <c r="D184" t="s">
        <v>40</v>
      </c>
      <c r="E184" s="1">
        <v>41843</v>
      </c>
      <c r="F184" s="1" t="s">
        <v>438</v>
      </c>
      <c r="G184">
        <v>2</v>
      </c>
      <c r="H184">
        <v>8</v>
      </c>
      <c r="I184">
        <v>22</v>
      </c>
      <c r="J184" t="s">
        <v>445</v>
      </c>
      <c r="K184">
        <f t="shared" si="2"/>
        <v>4048</v>
      </c>
    </row>
    <row r="185" spans="1:11" ht="15" hidden="1" customHeight="1" x14ac:dyDescent="0.3">
      <c r="A185" t="s">
        <v>416</v>
      </c>
      <c r="B185" t="s">
        <v>446</v>
      </c>
      <c r="C185" t="s">
        <v>35</v>
      </c>
      <c r="D185" t="s">
        <v>40</v>
      </c>
      <c r="E185" s="1">
        <v>41843</v>
      </c>
      <c r="F185" s="1" t="s">
        <v>438</v>
      </c>
      <c r="G185">
        <v>3</v>
      </c>
      <c r="H185">
        <v>8</v>
      </c>
      <c r="I185">
        <v>23</v>
      </c>
      <c r="J185" t="s">
        <v>445</v>
      </c>
      <c r="K185">
        <f t="shared" si="2"/>
        <v>4048</v>
      </c>
    </row>
    <row r="186" spans="1:11" ht="15" hidden="1" customHeight="1" x14ac:dyDescent="0.3">
      <c r="A186" t="s">
        <v>416</v>
      </c>
      <c r="B186" t="s">
        <v>446</v>
      </c>
      <c r="C186" t="s">
        <v>35</v>
      </c>
      <c r="D186" t="s">
        <v>40</v>
      </c>
      <c r="E186" s="1">
        <v>41843</v>
      </c>
      <c r="F186" s="1" t="s">
        <v>438</v>
      </c>
      <c r="G186">
        <v>1</v>
      </c>
      <c r="H186">
        <v>9</v>
      </c>
      <c r="I186">
        <v>23</v>
      </c>
      <c r="J186" t="s">
        <v>445</v>
      </c>
      <c r="K186">
        <f t="shared" si="2"/>
        <v>4048</v>
      </c>
    </row>
    <row r="187" spans="1:11" ht="15" hidden="1" customHeight="1" x14ac:dyDescent="0.3">
      <c r="A187" t="s">
        <v>416</v>
      </c>
      <c r="B187" t="s">
        <v>446</v>
      </c>
      <c r="C187" t="s">
        <v>35</v>
      </c>
      <c r="D187" t="s">
        <v>40</v>
      </c>
      <c r="E187" s="1">
        <v>41843</v>
      </c>
      <c r="F187" s="1" t="s">
        <v>438</v>
      </c>
      <c r="G187">
        <v>2</v>
      </c>
      <c r="H187">
        <v>7</v>
      </c>
      <c r="I187">
        <v>19</v>
      </c>
      <c r="J187" t="s">
        <v>445</v>
      </c>
      <c r="K187">
        <f t="shared" si="2"/>
        <v>4048</v>
      </c>
    </row>
    <row r="188" spans="1:11" ht="15" hidden="1" customHeight="1" x14ac:dyDescent="0.3">
      <c r="A188" t="s">
        <v>416</v>
      </c>
      <c r="B188" t="s">
        <v>446</v>
      </c>
      <c r="C188" t="s">
        <v>35</v>
      </c>
      <c r="D188" t="s">
        <v>40</v>
      </c>
      <c r="E188" s="1">
        <v>41843</v>
      </c>
      <c r="F188" s="1" t="s">
        <v>438</v>
      </c>
      <c r="G188">
        <v>1</v>
      </c>
      <c r="H188">
        <v>9</v>
      </c>
      <c r="I188">
        <v>24</v>
      </c>
      <c r="J188" t="s">
        <v>445</v>
      </c>
      <c r="K188">
        <f t="shared" si="2"/>
        <v>4048</v>
      </c>
    </row>
    <row r="189" spans="1:11" ht="15" hidden="1" customHeight="1" x14ac:dyDescent="0.3">
      <c r="A189" t="s">
        <v>416</v>
      </c>
      <c r="B189" t="s">
        <v>446</v>
      </c>
      <c r="C189" t="s">
        <v>35</v>
      </c>
      <c r="D189" t="s">
        <v>40</v>
      </c>
      <c r="E189" s="1">
        <v>41843</v>
      </c>
      <c r="F189" s="1" t="s">
        <v>438</v>
      </c>
      <c r="G189">
        <v>2</v>
      </c>
      <c r="H189">
        <v>7</v>
      </c>
      <c r="I189">
        <v>21</v>
      </c>
      <c r="J189" t="s">
        <v>445</v>
      </c>
      <c r="K189">
        <f t="shared" si="2"/>
        <v>4048</v>
      </c>
    </row>
    <row r="190" spans="1:11" ht="15" hidden="1" customHeight="1" x14ac:dyDescent="0.3">
      <c r="A190" t="s">
        <v>416</v>
      </c>
      <c r="B190" t="s">
        <v>446</v>
      </c>
      <c r="C190" t="s">
        <v>35</v>
      </c>
      <c r="D190" t="s">
        <v>40</v>
      </c>
      <c r="E190" s="1">
        <v>41843</v>
      </c>
      <c r="F190" s="1" t="s">
        <v>438</v>
      </c>
      <c r="G190">
        <v>3</v>
      </c>
      <c r="H190">
        <v>7</v>
      </c>
      <c r="I190">
        <v>20</v>
      </c>
      <c r="J190" t="s">
        <v>445</v>
      </c>
      <c r="K190">
        <f t="shared" si="2"/>
        <v>4048</v>
      </c>
    </row>
    <row r="191" spans="1:11" ht="15" hidden="1" customHeight="1" x14ac:dyDescent="0.3">
      <c r="A191" t="s">
        <v>416</v>
      </c>
      <c r="B191" t="s">
        <v>446</v>
      </c>
      <c r="C191" t="s">
        <v>35</v>
      </c>
      <c r="D191" t="s">
        <v>40</v>
      </c>
      <c r="E191" s="1">
        <v>41843</v>
      </c>
      <c r="F191" s="1" t="s">
        <v>438</v>
      </c>
      <c r="G191">
        <v>4</v>
      </c>
      <c r="H191">
        <v>8</v>
      </c>
      <c r="I191">
        <v>21</v>
      </c>
      <c r="J191" t="s">
        <v>445</v>
      </c>
      <c r="K191">
        <f t="shared" si="2"/>
        <v>4048</v>
      </c>
    </row>
    <row r="192" spans="1:11" ht="15" hidden="1" customHeight="1" x14ac:dyDescent="0.3">
      <c r="A192" t="s">
        <v>416</v>
      </c>
      <c r="B192" t="s">
        <v>446</v>
      </c>
      <c r="C192" t="s">
        <v>35</v>
      </c>
      <c r="D192" t="s">
        <v>40</v>
      </c>
      <c r="E192" s="1">
        <v>41843</v>
      </c>
      <c r="F192" s="1" t="s">
        <v>438</v>
      </c>
      <c r="G192">
        <v>5</v>
      </c>
      <c r="H192">
        <v>8</v>
      </c>
      <c r="I192">
        <v>19</v>
      </c>
      <c r="J192" t="s">
        <v>445</v>
      </c>
      <c r="K192">
        <f t="shared" si="2"/>
        <v>4048</v>
      </c>
    </row>
    <row r="193" spans="1:11" ht="15" hidden="1" customHeight="1" x14ac:dyDescent="0.3">
      <c r="A193" t="s">
        <v>416</v>
      </c>
      <c r="B193" t="s">
        <v>446</v>
      </c>
      <c r="C193" t="s">
        <v>35</v>
      </c>
      <c r="D193" t="s">
        <v>40</v>
      </c>
      <c r="E193" s="1">
        <v>41843</v>
      </c>
      <c r="F193" s="1" t="s">
        <v>438</v>
      </c>
      <c r="G193">
        <v>1</v>
      </c>
      <c r="H193">
        <v>8</v>
      </c>
      <c r="I193">
        <v>23</v>
      </c>
      <c r="J193" t="s">
        <v>445</v>
      </c>
      <c r="K193">
        <f t="shared" si="2"/>
        <v>4048</v>
      </c>
    </row>
    <row r="194" spans="1:11" ht="15" hidden="1" customHeight="1" x14ac:dyDescent="0.3">
      <c r="A194" t="s">
        <v>416</v>
      </c>
      <c r="B194" t="s">
        <v>446</v>
      </c>
      <c r="C194" t="s">
        <v>35</v>
      </c>
      <c r="D194" t="s">
        <v>40</v>
      </c>
      <c r="E194" s="1">
        <v>41843</v>
      </c>
      <c r="F194" s="1" t="s">
        <v>438</v>
      </c>
      <c r="G194">
        <v>2</v>
      </c>
      <c r="H194">
        <v>9</v>
      </c>
      <c r="I194">
        <v>23</v>
      </c>
      <c r="J194" t="s">
        <v>445</v>
      </c>
      <c r="K194">
        <f t="shared" ref="K194:K257" si="3">(E194-Exp3SD) * 23</f>
        <v>4048</v>
      </c>
    </row>
    <row r="195" spans="1:11" ht="15" hidden="1" customHeight="1" x14ac:dyDescent="0.3">
      <c r="A195" t="s">
        <v>416</v>
      </c>
      <c r="B195" t="s">
        <v>446</v>
      </c>
      <c r="C195" t="s">
        <v>35</v>
      </c>
      <c r="D195" t="s">
        <v>40</v>
      </c>
      <c r="E195" s="1">
        <v>41843</v>
      </c>
      <c r="F195" s="1" t="s">
        <v>438</v>
      </c>
      <c r="G195">
        <v>3</v>
      </c>
      <c r="H195">
        <v>10</v>
      </c>
      <c r="I195">
        <v>23</v>
      </c>
      <c r="J195" t="s">
        <v>445</v>
      </c>
      <c r="K195">
        <f t="shared" si="3"/>
        <v>4048</v>
      </c>
    </row>
    <row r="196" spans="1:11" ht="15" hidden="1" customHeight="1" x14ac:dyDescent="0.3">
      <c r="A196" t="s">
        <v>416</v>
      </c>
      <c r="B196" t="s">
        <v>446</v>
      </c>
      <c r="C196" t="s">
        <v>35</v>
      </c>
      <c r="D196" t="s">
        <v>40</v>
      </c>
      <c r="E196" s="1">
        <v>41843</v>
      </c>
      <c r="F196" s="1" t="s">
        <v>438</v>
      </c>
      <c r="G196">
        <v>4</v>
      </c>
      <c r="H196">
        <v>7</v>
      </c>
      <c r="I196">
        <v>20</v>
      </c>
      <c r="J196" t="s">
        <v>445</v>
      </c>
      <c r="K196">
        <f t="shared" si="3"/>
        <v>4048</v>
      </c>
    </row>
    <row r="197" spans="1:11" ht="15" hidden="1" customHeight="1" x14ac:dyDescent="0.3">
      <c r="A197" t="s">
        <v>416</v>
      </c>
      <c r="B197" t="s">
        <v>446</v>
      </c>
      <c r="C197" t="s">
        <v>35</v>
      </c>
      <c r="D197" t="s">
        <v>40</v>
      </c>
      <c r="E197" s="1">
        <v>41843</v>
      </c>
      <c r="F197" s="1" t="s">
        <v>438</v>
      </c>
      <c r="G197">
        <v>5</v>
      </c>
      <c r="H197">
        <v>8</v>
      </c>
      <c r="I197">
        <v>18</v>
      </c>
      <c r="J197" t="s">
        <v>445</v>
      </c>
      <c r="K197">
        <f t="shared" si="3"/>
        <v>4048</v>
      </c>
    </row>
    <row r="198" spans="1:11" ht="15" hidden="1" customHeight="1" x14ac:dyDescent="0.3">
      <c r="A198" t="s">
        <v>416</v>
      </c>
      <c r="B198" t="s">
        <v>446</v>
      </c>
      <c r="C198" t="s">
        <v>35</v>
      </c>
      <c r="D198" t="s">
        <v>40</v>
      </c>
      <c r="E198" s="1">
        <v>41843</v>
      </c>
      <c r="F198" s="1" t="s">
        <v>438</v>
      </c>
      <c r="G198">
        <v>1</v>
      </c>
      <c r="H198">
        <v>8</v>
      </c>
      <c r="I198">
        <v>23</v>
      </c>
      <c r="J198" t="s">
        <v>445</v>
      </c>
      <c r="K198">
        <f t="shared" si="3"/>
        <v>4048</v>
      </c>
    </row>
    <row r="199" spans="1:11" ht="15" hidden="1" customHeight="1" x14ac:dyDescent="0.3">
      <c r="A199" t="s">
        <v>416</v>
      </c>
      <c r="B199" t="s">
        <v>446</v>
      </c>
      <c r="C199" t="s">
        <v>35</v>
      </c>
      <c r="D199" t="s">
        <v>40</v>
      </c>
      <c r="E199" s="1">
        <v>41843</v>
      </c>
      <c r="F199" s="1" t="s">
        <v>438</v>
      </c>
      <c r="G199">
        <v>2</v>
      </c>
      <c r="H199">
        <v>8</v>
      </c>
      <c r="I199">
        <v>22</v>
      </c>
      <c r="J199" t="s">
        <v>445</v>
      </c>
      <c r="K199">
        <f t="shared" si="3"/>
        <v>4048</v>
      </c>
    </row>
    <row r="200" spans="1:11" ht="15" hidden="1" customHeight="1" x14ac:dyDescent="0.3">
      <c r="A200" t="s">
        <v>416</v>
      </c>
      <c r="B200" t="s">
        <v>446</v>
      </c>
      <c r="C200" t="s">
        <v>35</v>
      </c>
      <c r="D200" t="s">
        <v>40</v>
      </c>
      <c r="E200" s="1">
        <v>41843</v>
      </c>
      <c r="F200" s="1" t="s">
        <v>438</v>
      </c>
      <c r="G200">
        <v>3</v>
      </c>
      <c r="H200">
        <v>8</v>
      </c>
      <c r="I200">
        <v>19</v>
      </c>
      <c r="J200" t="s">
        <v>445</v>
      </c>
      <c r="K200">
        <f t="shared" si="3"/>
        <v>4048</v>
      </c>
    </row>
    <row r="201" spans="1:11" ht="15" hidden="1" customHeight="1" x14ac:dyDescent="0.3">
      <c r="A201" t="s">
        <v>416</v>
      </c>
      <c r="B201" t="s">
        <v>446</v>
      </c>
      <c r="C201" t="s">
        <v>35</v>
      </c>
      <c r="D201" t="s">
        <v>40</v>
      </c>
      <c r="E201" s="1">
        <v>41843</v>
      </c>
      <c r="F201" s="1" t="s">
        <v>438</v>
      </c>
      <c r="G201">
        <v>4</v>
      </c>
      <c r="H201">
        <v>8</v>
      </c>
      <c r="I201">
        <v>18</v>
      </c>
      <c r="J201" t="s">
        <v>445</v>
      </c>
      <c r="K201">
        <f t="shared" si="3"/>
        <v>4048</v>
      </c>
    </row>
    <row r="202" spans="1:11" ht="15" hidden="1" customHeight="1" x14ac:dyDescent="0.3">
      <c r="A202" t="s">
        <v>416</v>
      </c>
      <c r="B202" t="s">
        <v>446</v>
      </c>
      <c r="C202" t="s">
        <v>35</v>
      </c>
      <c r="D202" t="s">
        <v>40</v>
      </c>
      <c r="E202" s="1">
        <v>41843</v>
      </c>
      <c r="F202" s="1" t="s">
        <v>438</v>
      </c>
      <c r="G202">
        <v>1</v>
      </c>
      <c r="H202">
        <v>9</v>
      </c>
      <c r="I202">
        <v>23</v>
      </c>
      <c r="J202" t="s">
        <v>445</v>
      </c>
      <c r="K202">
        <f t="shared" si="3"/>
        <v>4048</v>
      </c>
    </row>
    <row r="203" spans="1:11" ht="15" hidden="1" customHeight="1" x14ac:dyDescent="0.3">
      <c r="A203" t="s">
        <v>416</v>
      </c>
      <c r="B203" t="s">
        <v>446</v>
      </c>
      <c r="C203" t="s">
        <v>35</v>
      </c>
      <c r="D203" t="s">
        <v>40</v>
      </c>
      <c r="E203" s="1">
        <v>41843</v>
      </c>
      <c r="F203" s="1" t="s">
        <v>438</v>
      </c>
      <c r="G203">
        <v>2</v>
      </c>
      <c r="H203">
        <v>9</v>
      </c>
      <c r="I203">
        <v>23</v>
      </c>
      <c r="J203" t="s">
        <v>445</v>
      </c>
      <c r="K203">
        <f t="shared" si="3"/>
        <v>4048</v>
      </c>
    </row>
    <row r="204" spans="1:11" ht="15" hidden="1" customHeight="1" x14ac:dyDescent="0.3">
      <c r="A204" t="s">
        <v>416</v>
      </c>
      <c r="B204" t="s">
        <v>446</v>
      </c>
      <c r="C204" t="s">
        <v>35</v>
      </c>
      <c r="D204" t="s">
        <v>40</v>
      </c>
      <c r="E204" s="1">
        <v>41843</v>
      </c>
      <c r="F204" s="1" t="s">
        <v>438</v>
      </c>
      <c r="G204">
        <v>3</v>
      </c>
      <c r="H204">
        <v>9</v>
      </c>
      <c r="I204">
        <v>23</v>
      </c>
      <c r="J204" t="s">
        <v>445</v>
      </c>
      <c r="K204">
        <f t="shared" si="3"/>
        <v>4048</v>
      </c>
    </row>
    <row r="205" spans="1:11" ht="15" hidden="1" customHeight="1" x14ac:dyDescent="0.3">
      <c r="A205" t="s">
        <v>416</v>
      </c>
      <c r="B205" t="s">
        <v>446</v>
      </c>
      <c r="C205" t="s">
        <v>35</v>
      </c>
      <c r="D205" t="s">
        <v>40</v>
      </c>
      <c r="E205" s="1">
        <v>41843</v>
      </c>
      <c r="F205" s="1" t="s">
        <v>438</v>
      </c>
      <c r="G205">
        <v>4</v>
      </c>
      <c r="H205">
        <v>9</v>
      </c>
      <c r="I205">
        <v>21</v>
      </c>
      <c r="J205" t="s">
        <v>445</v>
      </c>
      <c r="K205">
        <f t="shared" si="3"/>
        <v>4048</v>
      </c>
    </row>
    <row r="206" spans="1:11" ht="15" hidden="1" customHeight="1" x14ac:dyDescent="0.3">
      <c r="A206" t="s">
        <v>416</v>
      </c>
      <c r="B206" t="s">
        <v>446</v>
      </c>
      <c r="C206" t="s">
        <v>35</v>
      </c>
      <c r="D206" t="s">
        <v>36</v>
      </c>
      <c r="E206" s="1">
        <v>41775</v>
      </c>
      <c r="F206" s="1" t="s">
        <v>438</v>
      </c>
      <c r="G206">
        <v>1</v>
      </c>
      <c r="H206">
        <v>3.4326923076923075</v>
      </c>
      <c r="I206">
        <v>8</v>
      </c>
      <c r="J206" t="s">
        <v>444</v>
      </c>
      <c r="K206">
        <f t="shared" si="3"/>
        <v>2484</v>
      </c>
    </row>
    <row r="207" spans="1:11" ht="15" hidden="1" customHeight="1" x14ac:dyDescent="0.3">
      <c r="A207" t="s">
        <v>416</v>
      </c>
      <c r="B207" t="s">
        <v>446</v>
      </c>
      <c r="C207" t="s">
        <v>35</v>
      </c>
      <c r="D207" t="s">
        <v>36</v>
      </c>
      <c r="E207" s="1">
        <v>41775</v>
      </c>
      <c r="F207" s="1" t="s">
        <v>438</v>
      </c>
      <c r="G207">
        <v>2</v>
      </c>
      <c r="H207">
        <v>3.4711538461538463</v>
      </c>
      <c r="I207">
        <v>9</v>
      </c>
      <c r="J207" t="s">
        <v>444</v>
      </c>
      <c r="K207">
        <f t="shared" si="3"/>
        <v>2484</v>
      </c>
    </row>
    <row r="208" spans="1:11" ht="15" hidden="1" customHeight="1" x14ac:dyDescent="0.3">
      <c r="A208" t="s">
        <v>416</v>
      </c>
      <c r="B208" t="s">
        <v>446</v>
      </c>
      <c r="C208" t="s">
        <v>35</v>
      </c>
      <c r="D208" t="s">
        <v>36</v>
      </c>
      <c r="E208" s="1">
        <v>41775</v>
      </c>
      <c r="F208" s="1" t="s">
        <v>438</v>
      </c>
      <c r="G208">
        <v>1</v>
      </c>
      <c r="H208">
        <v>3.2928104575163397</v>
      </c>
      <c r="I208">
        <v>9</v>
      </c>
      <c r="J208" t="s">
        <v>444</v>
      </c>
      <c r="K208">
        <f t="shared" si="3"/>
        <v>2484</v>
      </c>
    </row>
    <row r="209" spans="1:11" ht="15" hidden="1" customHeight="1" x14ac:dyDescent="0.3">
      <c r="A209" t="s">
        <v>416</v>
      </c>
      <c r="B209" t="s">
        <v>446</v>
      </c>
      <c r="C209" t="s">
        <v>35</v>
      </c>
      <c r="D209" t="s">
        <v>36</v>
      </c>
      <c r="E209" s="1">
        <v>41775</v>
      </c>
      <c r="F209" s="1" t="s">
        <v>438</v>
      </c>
      <c r="G209">
        <v>2</v>
      </c>
      <c r="H209">
        <v>2.625</v>
      </c>
      <c r="I209">
        <v>7</v>
      </c>
      <c r="J209" t="s">
        <v>444</v>
      </c>
      <c r="K209">
        <f t="shared" si="3"/>
        <v>2484</v>
      </c>
    </row>
    <row r="210" spans="1:11" ht="15" hidden="1" customHeight="1" x14ac:dyDescent="0.3">
      <c r="A210" t="s">
        <v>416</v>
      </c>
      <c r="B210" t="s">
        <v>446</v>
      </c>
      <c r="C210" t="s">
        <v>35</v>
      </c>
      <c r="D210" t="s">
        <v>36</v>
      </c>
      <c r="E210" s="1">
        <v>41775</v>
      </c>
      <c r="F210" s="1" t="s">
        <v>438</v>
      </c>
      <c r="G210">
        <v>1</v>
      </c>
      <c r="H210">
        <v>3.7980769230769234</v>
      </c>
      <c r="I210">
        <v>9</v>
      </c>
      <c r="J210" t="s">
        <v>444</v>
      </c>
      <c r="K210">
        <f t="shared" si="3"/>
        <v>2484</v>
      </c>
    </row>
    <row r="211" spans="1:11" ht="15" hidden="1" customHeight="1" x14ac:dyDescent="0.3">
      <c r="A211" t="s">
        <v>416</v>
      </c>
      <c r="B211" t="s">
        <v>446</v>
      </c>
      <c r="C211" t="s">
        <v>35</v>
      </c>
      <c r="D211" t="s">
        <v>36</v>
      </c>
      <c r="E211" s="1">
        <v>41782</v>
      </c>
      <c r="F211" s="1" t="s">
        <v>438</v>
      </c>
      <c r="G211">
        <v>1</v>
      </c>
      <c r="H211">
        <v>4.487888092801092</v>
      </c>
      <c r="I211">
        <v>10</v>
      </c>
      <c r="J211" t="s">
        <v>444</v>
      </c>
      <c r="K211">
        <f t="shared" si="3"/>
        <v>2645</v>
      </c>
    </row>
    <row r="212" spans="1:11" ht="15" hidden="1" customHeight="1" x14ac:dyDescent="0.3">
      <c r="A212" t="s">
        <v>416</v>
      </c>
      <c r="B212" t="s">
        <v>446</v>
      </c>
      <c r="C212" t="s">
        <v>35</v>
      </c>
      <c r="D212" t="s">
        <v>36</v>
      </c>
      <c r="E212" s="1">
        <v>41782</v>
      </c>
      <c r="F212" s="1" t="s">
        <v>438</v>
      </c>
      <c r="G212">
        <v>2</v>
      </c>
      <c r="H212">
        <v>4.3039918116683724</v>
      </c>
      <c r="I212">
        <v>9</v>
      </c>
      <c r="J212" t="s">
        <v>444</v>
      </c>
      <c r="K212">
        <f t="shared" si="3"/>
        <v>2645</v>
      </c>
    </row>
    <row r="213" spans="1:11" ht="15" hidden="1" customHeight="1" x14ac:dyDescent="0.3">
      <c r="A213" t="s">
        <v>416</v>
      </c>
      <c r="B213" t="s">
        <v>446</v>
      </c>
      <c r="C213" t="s">
        <v>35</v>
      </c>
      <c r="D213" t="s">
        <v>36</v>
      </c>
      <c r="E213" s="1">
        <v>41782</v>
      </c>
      <c r="F213" s="1" t="s">
        <v>438</v>
      </c>
      <c r="G213">
        <v>1</v>
      </c>
      <c r="H213">
        <v>4.2026612077789149</v>
      </c>
      <c r="I213">
        <v>12</v>
      </c>
      <c r="J213" t="s">
        <v>444</v>
      </c>
      <c r="K213">
        <f t="shared" si="3"/>
        <v>2645</v>
      </c>
    </row>
    <row r="214" spans="1:11" ht="15" hidden="1" customHeight="1" x14ac:dyDescent="0.3">
      <c r="A214" t="s">
        <v>416</v>
      </c>
      <c r="B214" t="s">
        <v>446</v>
      </c>
      <c r="C214" t="s">
        <v>35</v>
      </c>
      <c r="D214" t="s">
        <v>36</v>
      </c>
      <c r="E214" s="1">
        <v>41782</v>
      </c>
      <c r="F214" s="1" t="s">
        <v>438</v>
      </c>
      <c r="G214">
        <v>2</v>
      </c>
      <c r="H214">
        <v>3.65359477124183</v>
      </c>
      <c r="I214">
        <v>10</v>
      </c>
      <c r="J214" t="s">
        <v>444</v>
      </c>
      <c r="K214">
        <f t="shared" si="3"/>
        <v>2645</v>
      </c>
    </row>
    <row r="215" spans="1:11" ht="15" hidden="1" customHeight="1" x14ac:dyDescent="0.3">
      <c r="A215" t="s">
        <v>416</v>
      </c>
      <c r="B215" t="s">
        <v>446</v>
      </c>
      <c r="C215" t="s">
        <v>35</v>
      </c>
      <c r="D215" t="s">
        <v>36</v>
      </c>
      <c r="E215" s="1">
        <v>41782</v>
      </c>
      <c r="F215" s="1" t="s">
        <v>438</v>
      </c>
      <c r="G215">
        <v>1</v>
      </c>
      <c r="H215">
        <v>4.5479358580689189</v>
      </c>
      <c r="I215">
        <v>11</v>
      </c>
      <c r="J215" t="s">
        <v>444</v>
      </c>
      <c r="K215">
        <f t="shared" si="3"/>
        <v>2645</v>
      </c>
    </row>
    <row r="216" spans="1:11" ht="15" hidden="1" customHeight="1" x14ac:dyDescent="0.3">
      <c r="A216" t="s">
        <v>416</v>
      </c>
      <c r="B216" t="s">
        <v>446</v>
      </c>
      <c r="C216" t="s">
        <v>35</v>
      </c>
      <c r="D216" t="s">
        <v>36</v>
      </c>
      <c r="E216" s="1">
        <v>41782</v>
      </c>
      <c r="F216" s="1" t="s">
        <v>438</v>
      </c>
      <c r="G216">
        <v>1</v>
      </c>
      <c r="H216">
        <v>4.7581030365063119</v>
      </c>
      <c r="I216">
        <v>13</v>
      </c>
      <c r="J216" t="s">
        <v>444</v>
      </c>
      <c r="K216">
        <f t="shared" si="3"/>
        <v>2645</v>
      </c>
    </row>
    <row r="217" spans="1:11" ht="15" hidden="1" customHeight="1" x14ac:dyDescent="0.3">
      <c r="A217" t="s">
        <v>416</v>
      </c>
      <c r="B217" t="s">
        <v>446</v>
      </c>
      <c r="C217" t="s">
        <v>35</v>
      </c>
      <c r="D217" t="s">
        <v>36</v>
      </c>
      <c r="E217" s="1">
        <v>41782</v>
      </c>
      <c r="F217" s="1" t="s">
        <v>438</v>
      </c>
      <c r="G217">
        <v>2</v>
      </c>
      <c r="H217">
        <v>4.690549300580007</v>
      </c>
      <c r="I217">
        <v>14</v>
      </c>
      <c r="J217" t="s">
        <v>444</v>
      </c>
      <c r="K217">
        <f t="shared" si="3"/>
        <v>2645</v>
      </c>
    </row>
    <row r="218" spans="1:11" ht="15" hidden="1" customHeight="1" x14ac:dyDescent="0.3">
      <c r="A218" t="s">
        <v>416</v>
      </c>
      <c r="B218" t="s">
        <v>446</v>
      </c>
      <c r="C218" t="s">
        <v>35</v>
      </c>
      <c r="D218" t="s">
        <v>36</v>
      </c>
      <c r="E218" s="1">
        <v>41782</v>
      </c>
      <c r="F218" s="1" t="s">
        <v>438</v>
      </c>
      <c r="G218">
        <v>3</v>
      </c>
      <c r="H218">
        <v>4.5591948140566361</v>
      </c>
      <c r="I218">
        <v>12</v>
      </c>
      <c r="J218" t="s">
        <v>444</v>
      </c>
      <c r="K218">
        <f t="shared" si="3"/>
        <v>2645</v>
      </c>
    </row>
    <row r="219" spans="1:11" ht="15" hidden="1" customHeight="1" x14ac:dyDescent="0.3">
      <c r="A219" t="s">
        <v>416</v>
      </c>
      <c r="B219" t="s">
        <v>446</v>
      </c>
      <c r="C219" t="s">
        <v>35</v>
      </c>
      <c r="D219" t="s">
        <v>36</v>
      </c>
      <c r="E219" s="1">
        <v>41782</v>
      </c>
      <c r="F219" s="1" t="s">
        <v>438</v>
      </c>
      <c r="G219">
        <v>4</v>
      </c>
      <c r="H219">
        <v>4.416581371545548</v>
      </c>
      <c r="I219">
        <v>11</v>
      </c>
      <c r="J219" t="s">
        <v>444</v>
      </c>
      <c r="K219">
        <f t="shared" si="3"/>
        <v>2645</v>
      </c>
    </row>
    <row r="220" spans="1:11" ht="15" hidden="1" customHeight="1" x14ac:dyDescent="0.3">
      <c r="A220" t="s">
        <v>416</v>
      </c>
      <c r="B220" t="s">
        <v>446</v>
      </c>
      <c r="C220" t="s">
        <v>35</v>
      </c>
      <c r="D220" t="s">
        <v>36</v>
      </c>
      <c r="E220" s="1">
        <v>41787</v>
      </c>
      <c r="F220" s="1" t="s">
        <v>438</v>
      </c>
      <c r="G220">
        <v>1</v>
      </c>
      <c r="H220">
        <v>5.7167832167832167</v>
      </c>
      <c r="I220">
        <v>19</v>
      </c>
      <c r="J220" t="s">
        <v>444</v>
      </c>
      <c r="K220">
        <f t="shared" si="3"/>
        <v>2760</v>
      </c>
    </row>
    <row r="221" spans="1:11" ht="15" hidden="1" customHeight="1" x14ac:dyDescent="0.3">
      <c r="A221" t="s">
        <v>416</v>
      </c>
      <c r="B221" t="s">
        <v>446</v>
      </c>
      <c r="C221" t="s">
        <v>35</v>
      </c>
      <c r="D221" t="s">
        <v>36</v>
      </c>
      <c r="E221" s="1">
        <v>41787</v>
      </c>
      <c r="F221" s="1" t="s">
        <v>438</v>
      </c>
      <c r="G221">
        <v>2</v>
      </c>
      <c r="H221">
        <v>5.4720279720279716</v>
      </c>
      <c r="I221">
        <v>15</v>
      </c>
      <c r="J221" t="s">
        <v>444</v>
      </c>
      <c r="K221">
        <f t="shared" si="3"/>
        <v>2760</v>
      </c>
    </row>
    <row r="222" spans="1:11" ht="15" hidden="1" customHeight="1" x14ac:dyDescent="0.3">
      <c r="A222" t="s">
        <v>416</v>
      </c>
      <c r="B222" t="s">
        <v>446</v>
      </c>
      <c r="C222" t="s">
        <v>35</v>
      </c>
      <c r="D222" t="s">
        <v>36</v>
      </c>
      <c r="E222" s="1">
        <v>41787</v>
      </c>
      <c r="F222" s="1" t="s">
        <v>438</v>
      </c>
      <c r="G222">
        <v>3</v>
      </c>
      <c r="H222">
        <v>5.884615384615385</v>
      </c>
      <c r="I222">
        <v>14</v>
      </c>
      <c r="J222" t="s">
        <v>444</v>
      </c>
      <c r="K222">
        <f t="shared" si="3"/>
        <v>2760</v>
      </c>
    </row>
    <row r="223" spans="1:11" ht="15" hidden="1" customHeight="1" x14ac:dyDescent="0.3">
      <c r="A223" t="s">
        <v>416</v>
      </c>
      <c r="B223" t="s">
        <v>446</v>
      </c>
      <c r="C223" t="s">
        <v>35</v>
      </c>
      <c r="D223" t="s">
        <v>36</v>
      </c>
      <c r="E223" s="1">
        <v>41787</v>
      </c>
      <c r="F223" s="1" t="s">
        <v>438</v>
      </c>
      <c r="G223">
        <v>1</v>
      </c>
      <c r="H223">
        <v>5.1888111888111892</v>
      </c>
      <c r="I223">
        <v>17</v>
      </c>
      <c r="J223" t="s">
        <v>444</v>
      </c>
      <c r="K223">
        <f t="shared" si="3"/>
        <v>2760</v>
      </c>
    </row>
    <row r="224" spans="1:11" ht="15" hidden="1" customHeight="1" x14ac:dyDescent="0.3">
      <c r="A224" t="s">
        <v>416</v>
      </c>
      <c r="B224" t="s">
        <v>446</v>
      </c>
      <c r="C224" t="s">
        <v>35</v>
      </c>
      <c r="D224" t="s">
        <v>36</v>
      </c>
      <c r="E224" s="1">
        <v>41787</v>
      </c>
      <c r="F224" s="1" t="s">
        <v>438</v>
      </c>
      <c r="G224">
        <v>2</v>
      </c>
      <c r="H224">
        <v>5.1573426573426575</v>
      </c>
      <c r="I224">
        <v>16</v>
      </c>
      <c r="J224" t="s">
        <v>444</v>
      </c>
      <c r="K224">
        <f t="shared" si="3"/>
        <v>2760</v>
      </c>
    </row>
    <row r="225" spans="1:11" ht="15" hidden="1" customHeight="1" x14ac:dyDescent="0.3">
      <c r="A225" t="s">
        <v>416</v>
      </c>
      <c r="B225" t="s">
        <v>446</v>
      </c>
      <c r="C225" t="s">
        <v>35</v>
      </c>
      <c r="D225" t="s">
        <v>36</v>
      </c>
      <c r="E225" s="1">
        <v>41787</v>
      </c>
      <c r="F225" s="1" t="s">
        <v>438</v>
      </c>
      <c r="G225">
        <v>3</v>
      </c>
      <c r="H225">
        <v>4.8481746844080522</v>
      </c>
      <c r="I225">
        <v>14</v>
      </c>
      <c r="J225" t="s">
        <v>444</v>
      </c>
      <c r="K225">
        <f t="shared" si="3"/>
        <v>2760</v>
      </c>
    </row>
    <row r="226" spans="1:11" ht="15" hidden="1" customHeight="1" x14ac:dyDescent="0.3">
      <c r="A226" t="s">
        <v>416</v>
      </c>
      <c r="B226" t="s">
        <v>446</v>
      </c>
      <c r="C226" t="s">
        <v>35</v>
      </c>
      <c r="D226" t="s">
        <v>36</v>
      </c>
      <c r="E226" s="1">
        <v>41787</v>
      </c>
      <c r="F226" s="1" t="s">
        <v>438</v>
      </c>
      <c r="G226">
        <v>4</v>
      </c>
      <c r="H226">
        <v>5.174825174825175</v>
      </c>
      <c r="I226">
        <v>18</v>
      </c>
      <c r="J226" t="s">
        <v>444</v>
      </c>
      <c r="K226">
        <f t="shared" si="3"/>
        <v>2760</v>
      </c>
    </row>
    <row r="227" spans="1:11" ht="15" hidden="1" customHeight="1" x14ac:dyDescent="0.3">
      <c r="A227" t="s">
        <v>416</v>
      </c>
      <c r="B227" t="s">
        <v>446</v>
      </c>
      <c r="C227" t="s">
        <v>35</v>
      </c>
      <c r="D227" t="s">
        <v>36</v>
      </c>
      <c r="E227" s="1">
        <v>41787</v>
      </c>
      <c r="F227" s="1" t="s">
        <v>438</v>
      </c>
      <c r="G227">
        <v>5</v>
      </c>
      <c r="H227">
        <v>5.4160839160839158</v>
      </c>
      <c r="I227">
        <v>12</v>
      </c>
      <c r="J227" t="s">
        <v>444</v>
      </c>
      <c r="K227">
        <f t="shared" si="3"/>
        <v>2760</v>
      </c>
    </row>
    <row r="228" spans="1:11" ht="15" hidden="1" customHeight="1" x14ac:dyDescent="0.3">
      <c r="A228" t="s">
        <v>416</v>
      </c>
      <c r="B228" t="s">
        <v>446</v>
      </c>
      <c r="C228" t="s">
        <v>35</v>
      </c>
      <c r="D228" t="s">
        <v>36</v>
      </c>
      <c r="E228" s="1">
        <v>41787</v>
      </c>
      <c r="F228" s="1" t="s">
        <v>438</v>
      </c>
      <c r="G228">
        <v>1</v>
      </c>
      <c r="H228">
        <v>5.63986013986014</v>
      </c>
      <c r="I228">
        <v>13</v>
      </c>
      <c r="J228" t="s">
        <v>444</v>
      </c>
      <c r="K228">
        <f t="shared" si="3"/>
        <v>2760</v>
      </c>
    </row>
    <row r="229" spans="1:11" ht="15" hidden="1" customHeight="1" x14ac:dyDescent="0.3">
      <c r="A229" t="s">
        <v>416</v>
      </c>
      <c r="B229" t="s">
        <v>446</v>
      </c>
      <c r="C229" t="s">
        <v>35</v>
      </c>
      <c r="D229" t="s">
        <v>36</v>
      </c>
      <c r="E229" s="1">
        <v>41787</v>
      </c>
      <c r="F229" s="1" t="s">
        <v>438</v>
      </c>
      <c r="G229">
        <v>2</v>
      </c>
      <c r="H229">
        <v>4.6380075059706583</v>
      </c>
      <c r="I229">
        <v>13</v>
      </c>
      <c r="J229" t="s">
        <v>444</v>
      </c>
      <c r="K229">
        <f t="shared" si="3"/>
        <v>2760</v>
      </c>
    </row>
    <row r="230" spans="1:11" ht="15" hidden="1" customHeight="1" x14ac:dyDescent="0.3">
      <c r="A230" t="s">
        <v>416</v>
      </c>
      <c r="B230" t="s">
        <v>446</v>
      </c>
      <c r="C230" t="s">
        <v>35</v>
      </c>
      <c r="D230" t="s">
        <v>36</v>
      </c>
      <c r="E230" s="1">
        <v>41787</v>
      </c>
      <c r="F230" s="1" t="s">
        <v>438</v>
      </c>
      <c r="G230">
        <v>3</v>
      </c>
      <c r="H230">
        <v>4.6867963152507679</v>
      </c>
      <c r="I230">
        <v>14</v>
      </c>
      <c r="J230" t="s">
        <v>444</v>
      </c>
      <c r="K230">
        <f t="shared" si="3"/>
        <v>2760</v>
      </c>
    </row>
    <row r="231" spans="1:11" ht="15" hidden="1" customHeight="1" x14ac:dyDescent="0.3">
      <c r="A231" t="s">
        <v>416</v>
      </c>
      <c r="B231" t="s">
        <v>446</v>
      </c>
      <c r="C231" t="s">
        <v>35</v>
      </c>
      <c r="D231" t="s">
        <v>36</v>
      </c>
      <c r="E231" s="1">
        <v>41793</v>
      </c>
      <c r="F231" s="1" t="s">
        <v>438</v>
      </c>
      <c r="G231">
        <v>1</v>
      </c>
      <c r="H231">
        <v>5.7692307692307692</v>
      </c>
      <c r="I231">
        <v>19</v>
      </c>
      <c r="J231" t="s">
        <v>444</v>
      </c>
      <c r="K231">
        <f t="shared" si="3"/>
        <v>2898</v>
      </c>
    </row>
    <row r="232" spans="1:11" ht="15" hidden="1" customHeight="1" x14ac:dyDescent="0.3">
      <c r="A232" t="s">
        <v>416</v>
      </c>
      <c r="B232" t="s">
        <v>446</v>
      </c>
      <c r="C232" t="s">
        <v>35</v>
      </c>
      <c r="D232" t="s">
        <v>36</v>
      </c>
      <c r="E232" s="1">
        <v>41793</v>
      </c>
      <c r="F232" s="1" t="s">
        <v>438</v>
      </c>
      <c r="G232">
        <v>2</v>
      </c>
      <c r="H232">
        <v>6.7924528301886795</v>
      </c>
      <c r="I232">
        <v>20</v>
      </c>
      <c r="J232" t="s">
        <v>444</v>
      </c>
      <c r="K232">
        <f t="shared" si="3"/>
        <v>2898</v>
      </c>
    </row>
    <row r="233" spans="1:11" ht="15" hidden="1" customHeight="1" x14ac:dyDescent="0.3">
      <c r="A233" t="s">
        <v>416</v>
      </c>
      <c r="B233" t="s">
        <v>446</v>
      </c>
      <c r="C233" t="s">
        <v>35</v>
      </c>
      <c r="D233" t="s">
        <v>36</v>
      </c>
      <c r="E233" s="1">
        <v>41793</v>
      </c>
      <c r="F233" s="1" t="s">
        <v>438</v>
      </c>
      <c r="G233">
        <v>3</v>
      </c>
      <c r="H233">
        <v>5.7062937062937067</v>
      </c>
      <c r="I233">
        <v>20</v>
      </c>
      <c r="J233" t="s">
        <v>444</v>
      </c>
      <c r="K233">
        <f t="shared" si="3"/>
        <v>2898</v>
      </c>
    </row>
    <row r="234" spans="1:11" ht="15" hidden="1" customHeight="1" x14ac:dyDescent="0.3">
      <c r="A234" t="s">
        <v>416</v>
      </c>
      <c r="B234" t="s">
        <v>446</v>
      </c>
      <c r="C234" t="s">
        <v>35</v>
      </c>
      <c r="D234" t="s">
        <v>36</v>
      </c>
      <c r="E234" s="1">
        <v>41793</v>
      </c>
      <c r="F234" s="1" t="s">
        <v>438</v>
      </c>
      <c r="G234">
        <v>4</v>
      </c>
      <c r="H234">
        <v>6.343396226415094</v>
      </c>
      <c r="I234">
        <v>20</v>
      </c>
      <c r="J234" t="s">
        <v>444</v>
      </c>
      <c r="K234">
        <f t="shared" si="3"/>
        <v>2898</v>
      </c>
    </row>
    <row r="235" spans="1:11" ht="15" hidden="1" customHeight="1" x14ac:dyDescent="0.3">
      <c r="A235" t="s">
        <v>416</v>
      </c>
      <c r="B235" t="s">
        <v>446</v>
      </c>
      <c r="C235" t="s">
        <v>35</v>
      </c>
      <c r="D235" t="s">
        <v>36</v>
      </c>
      <c r="E235" s="1">
        <v>41793</v>
      </c>
      <c r="F235" s="1" t="s">
        <v>438</v>
      </c>
      <c r="G235">
        <v>1</v>
      </c>
      <c r="H235">
        <v>6.686792452830189</v>
      </c>
      <c r="I235">
        <v>19</v>
      </c>
      <c r="J235" t="s">
        <v>444</v>
      </c>
      <c r="K235">
        <f t="shared" si="3"/>
        <v>2898</v>
      </c>
    </row>
    <row r="236" spans="1:11" ht="15" hidden="1" customHeight="1" x14ac:dyDescent="0.3">
      <c r="A236" t="s">
        <v>416</v>
      </c>
      <c r="B236" t="s">
        <v>446</v>
      </c>
      <c r="C236" t="s">
        <v>35</v>
      </c>
      <c r="D236" t="s">
        <v>36</v>
      </c>
      <c r="E236" s="1">
        <v>41793</v>
      </c>
      <c r="F236" s="1" t="s">
        <v>438</v>
      </c>
      <c r="G236">
        <v>2</v>
      </c>
      <c r="H236">
        <v>5.545454545454545</v>
      </c>
      <c r="I236">
        <v>19</v>
      </c>
      <c r="J236" t="s">
        <v>444</v>
      </c>
      <c r="K236">
        <f t="shared" si="3"/>
        <v>2898</v>
      </c>
    </row>
    <row r="237" spans="1:11" ht="15" hidden="1" customHeight="1" x14ac:dyDescent="0.3">
      <c r="A237" t="s">
        <v>416</v>
      </c>
      <c r="B237" t="s">
        <v>446</v>
      </c>
      <c r="C237" t="s">
        <v>35</v>
      </c>
      <c r="D237" t="s">
        <v>36</v>
      </c>
      <c r="E237" s="1">
        <v>41793</v>
      </c>
      <c r="F237" s="1" t="s">
        <v>438</v>
      </c>
      <c r="G237">
        <v>1</v>
      </c>
      <c r="H237">
        <v>6.3698113207547173</v>
      </c>
      <c r="I237">
        <v>20</v>
      </c>
      <c r="J237" t="s">
        <v>444</v>
      </c>
      <c r="K237">
        <f t="shared" si="3"/>
        <v>2898</v>
      </c>
    </row>
    <row r="238" spans="1:11" ht="15" hidden="1" customHeight="1" x14ac:dyDescent="0.3">
      <c r="A238" t="s">
        <v>416</v>
      </c>
      <c r="B238" t="s">
        <v>446</v>
      </c>
      <c r="C238" t="s">
        <v>35</v>
      </c>
      <c r="D238" t="s">
        <v>36</v>
      </c>
      <c r="E238" s="1">
        <v>41793</v>
      </c>
      <c r="F238" s="1" t="s">
        <v>438</v>
      </c>
      <c r="G238">
        <v>2</v>
      </c>
      <c r="H238">
        <v>6.4603773584905664</v>
      </c>
      <c r="I238">
        <v>18</v>
      </c>
      <c r="J238" t="s">
        <v>444</v>
      </c>
      <c r="K238">
        <f t="shared" si="3"/>
        <v>2898</v>
      </c>
    </row>
    <row r="239" spans="1:11" ht="15" hidden="1" customHeight="1" x14ac:dyDescent="0.3">
      <c r="A239" t="s">
        <v>416</v>
      </c>
      <c r="B239" t="s">
        <v>446</v>
      </c>
      <c r="C239" t="s">
        <v>35</v>
      </c>
      <c r="D239" t="s">
        <v>36</v>
      </c>
      <c r="E239" s="1">
        <v>41793</v>
      </c>
      <c r="F239" s="1" t="s">
        <v>438</v>
      </c>
      <c r="G239">
        <v>3</v>
      </c>
      <c r="H239">
        <v>5.7482517482517483</v>
      </c>
      <c r="I239">
        <v>16</v>
      </c>
      <c r="J239" t="s">
        <v>444</v>
      </c>
      <c r="K239">
        <f t="shared" si="3"/>
        <v>2898</v>
      </c>
    </row>
    <row r="240" spans="1:11" ht="15" hidden="1" customHeight="1" x14ac:dyDescent="0.3">
      <c r="A240" t="s">
        <v>416</v>
      </c>
      <c r="B240" t="s">
        <v>446</v>
      </c>
      <c r="C240" t="s">
        <v>35</v>
      </c>
      <c r="D240" t="s">
        <v>36</v>
      </c>
      <c r="E240" s="1">
        <v>41793</v>
      </c>
      <c r="F240" s="1" t="s">
        <v>438</v>
      </c>
      <c r="G240">
        <v>4</v>
      </c>
      <c r="H240">
        <v>5.104895104895105</v>
      </c>
      <c r="I240">
        <v>20</v>
      </c>
      <c r="J240" t="s">
        <v>444</v>
      </c>
      <c r="K240">
        <f t="shared" si="3"/>
        <v>2898</v>
      </c>
    </row>
    <row r="241" spans="1:11" ht="15" hidden="1" customHeight="1" x14ac:dyDescent="0.3">
      <c r="A241" t="s">
        <v>416</v>
      </c>
      <c r="B241" t="s">
        <v>446</v>
      </c>
      <c r="C241" t="s">
        <v>35</v>
      </c>
      <c r="D241" t="s">
        <v>36</v>
      </c>
      <c r="E241" s="1">
        <v>41800</v>
      </c>
      <c r="F241" s="1" t="s">
        <v>438</v>
      </c>
      <c r="G241">
        <v>1</v>
      </c>
      <c r="H241">
        <v>5.41958041958042</v>
      </c>
      <c r="I241">
        <v>17</v>
      </c>
      <c r="J241" t="s">
        <v>444</v>
      </c>
      <c r="K241">
        <f t="shared" si="3"/>
        <v>3059</v>
      </c>
    </row>
    <row r="242" spans="1:11" ht="15" hidden="1" customHeight="1" x14ac:dyDescent="0.3">
      <c r="A242" t="s">
        <v>416</v>
      </c>
      <c r="B242" t="s">
        <v>446</v>
      </c>
      <c r="C242" t="s">
        <v>35</v>
      </c>
      <c r="D242" t="s">
        <v>36</v>
      </c>
      <c r="E242" s="1">
        <v>41800</v>
      </c>
      <c r="F242" s="1" t="s">
        <v>438</v>
      </c>
      <c r="G242">
        <v>1</v>
      </c>
      <c r="H242">
        <v>6.9509433962264149</v>
      </c>
      <c r="I242">
        <v>16</v>
      </c>
      <c r="J242" t="s">
        <v>444</v>
      </c>
      <c r="K242">
        <f t="shared" si="3"/>
        <v>3059</v>
      </c>
    </row>
    <row r="243" spans="1:11" ht="15" hidden="1" customHeight="1" x14ac:dyDescent="0.3">
      <c r="A243" t="s">
        <v>416</v>
      </c>
      <c r="B243" t="s">
        <v>446</v>
      </c>
      <c r="C243" t="s">
        <v>35</v>
      </c>
      <c r="D243" t="s">
        <v>36</v>
      </c>
      <c r="E243" s="1">
        <v>41800</v>
      </c>
      <c r="F243" s="1" t="s">
        <v>438</v>
      </c>
      <c r="G243">
        <v>2</v>
      </c>
      <c r="H243">
        <v>7.4869565217391303</v>
      </c>
      <c r="I243">
        <v>19</v>
      </c>
      <c r="J243" t="s">
        <v>444</v>
      </c>
      <c r="K243">
        <f t="shared" si="3"/>
        <v>3059</v>
      </c>
    </row>
    <row r="244" spans="1:11" ht="15" hidden="1" customHeight="1" x14ac:dyDescent="0.3">
      <c r="A244" t="s">
        <v>416</v>
      </c>
      <c r="B244" t="s">
        <v>446</v>
      </c>
      <c r="C244" t="s">
        <v>35</v>
      </c>
      <c r="D244" t="s">
        <v>36</v>
      </c>
      <c r="E244" s="1">
        <v>41800</v>
      </c>
      <c r="F244" s="1" t="s">
        <v>438</v>
      </c>
      <c r="G244">
        <v>3</v>
      </c>
      <c r="H244">
        <v>5.86013986013986</v>
      </c>
      <c r="I244">
        <v>17</v>
      </c>
      <c r="J244" t="s">
        <v>444</v>
      </c>
      <c r="K244">
        <f t="shared" si="3"/>
        <v>3059</v>
      </c>
    </row>
    <row r="245" spans="1:11" ht="15" hidden="1" customHeight="1" x14ac:dyDescent="0.3">
      <c r="A245" t="s">
        <v>416</v>
      </c>
      <c r="B245" t="s">
        <v>446</v>
      </c>
      <c r="C245" t="s">
        <v>35</v>
      </c>
      <c r="D245" t="s">
        <v>36</v>
      </c>
      <c r="E245" s="1">
        <v>41800</v>
      </c>
      <c r="F245" s="1" t="s">
        <v>438</v>
      </c>
      <c r="G245">
        <v>1</v>
      </c>
      <c r="H245">
        <v>7.4565217391304346</v>
      </c>
      <c r="I245">
        <v>23</v>
      </c>
      <c r="J245" t="s">
        <v>444</v>
      </c>
      <c r="K245">
        <f t="shared" si="3"/>
        <v>3059</v>
      </c>
    </row>
    <row r="246" spans="1:11" ht="15" hidden="1" customHeight="1" x14ac:dyDescent="0.3">
      <c r="A246" t="s">
        <v>416</v>
      </c>
      <c r="B246" t="s">
        <v>446</v>
      </c>
      <c r="C246" t="s">
        <v>35</v>
      </c>
      <c r="D246" t="s">
        <v>36</v>
      </c>
      <c r="E246" s="1">
        <v>41800</v>
      </c>
      <c r="F246" s="1" t="s">
        <v>438</v>
      </c>
      <c r="G246">
        <v>2</v>
      </c>
      <c r="H246">
        <v>6.0139860139860142</v>
      </c>
      <c r="I246">
        <v>18</v>
      </c>
      <c r="J246" t="s">
        <v>444</v>
      </c>
      <c r="K246">
        <f t="shared" si="3"/>
        <v>3059</v>
      </c>
    </row>
    <row r="247" spans="1:11" ht="15" hidden="1" customHeight="1" x14ac:dyDescent="0.3">
      <c r="A247" t="s">
        <v>416</v>
      </c>
      <c r="B247" t="s">
        <v>446</v>
      </c>
      <c r="C247" t="s">
        <v>35</v>
      </c>
      <c r="D247" t="s">
        <v>36</v>
      </c>
      <c r="E247" s="1">
        <v>41800</v>
      </c>
      <c r="F247" s="1" t="s">
        <v>438</v>
      </c>
      <c r="G247">
        <v>3</v>
      </c>
      <c r="H247">
        <v>6.7735849056603774</v>
      </c>
      <c r="I247">
        <v>17</v>
      </c>
      <c r="J247" t="s">
        <v>444</v>
      </c>
      <c r="K247">
        <f t="shared" si="3"/>
        <v>3059</v>
      </c>
    </row>
    <row r="248" spans="1:11" ht="15" hidden="1" customHeight="1" x14ac:dyDescent="0.3">
      <c r="A248" t="s">
        <v>416</v>
      </c>
      <c r="B248" t="s">
        <v>446</v>
      </c>
      <c r="C248" t="s">
        <v>35</v>
      </c>
      <c r="D248" t="s">
        <v>36</v>
      </c>
      <c r="E248" s="1">
        <v>41848</v>
      </c>
      <c r="F248" s="1" t="s">
        <v>438</v>
      </c>
      <c r="G248">
        <v>1</v>
      </c>
      <c r="H248">
        <v>15</v>
      </c>
      <c r="I248" t="s">
        <v>437</v>
      </c>
      <c r="J248" t="s">
        <v>445</v>
      </c>
      <c r="K248">
        <f t="shared" si="3"/>
        <v>4163</v>
      </c>
    </row>
    <row r="249" spans="1:11" ht="15" hidden="1" customHeight="1" x14ac:dyDescent="0.3">
      <c r="A249" t="s">
        <v>416</v>
      </c>
      <c r="B249" t="s">
        <v>446</v>
      </c>
      <c r="C249" t="s">
        <v>35</v>
      </c>
      <c r="D249" t="s">
        <v>36</v>
      </c>
      <c r="E249" s="1">
        <v>41848</v>
      </c>
      <c r="F249" s="1" t="s">
        <v>438</v>
      </c>
      <c r="G249">
        <v>2</v>
      </c>
      <c r="H249">
        <v>14</v>
      </c>
      <c r="I249" t="s">
        <v>437</v>
      </c>
      <c r="J249" t="s">
        <v>445</v>
      </c>
      <c r="K249">
        <f t="shared" si="3"/>
        <v>4163</v>
      </c>
    </row>
    <row r="250" spans="1:11" ht="15" hidden="1" customHeight="1" x14ac:dyDescent="0.3">
      <c r="A250" t="s">
        <v>416</v>
      </c>
      <c r="B250" t="s">
        <v>446</v>
      </c>
      <c r="C250" t="s">
        <v>35</v>
      </c>
      <c r="D250" t="s">
        <v>36</v>
      </c>
      <c r="E250" s="1">
        <v>41848</v>
      </c>
      <c r="F250" s="1" t="s">
        <v>438</v>
      </c>
      <c r="G250">
        <v>1</v>
      </c>
      <c r="H250">
        <v>13</v>
      </c>
      <c r="I250" t="s">
        <v>437</v>
      </c>
      <c r="J250" t="s">
        <v>445</v>
      </c>
      <c r="K250">
        <f t="shared" si="3"/>
        <v>4163</v>
      </c>
    </row>
    <row r="251" spans="1:11" ht="15" hidden="1" customHeight="1" x14ac:dyDescent="0.3">
      <c r="A251" t="s">
        <v>416</v>
      </c>
      <c r="B251" t="s">
        <v>446</v>
      </c>
      <c r="C251" t="s">
        <v>35</v>
      </c>
      <c r="D251" t="s">
        <v>36</v>
      </c>
      <c r="E251" s="1">
        <v>41848</v>
      </c>
      <c r="F251" s="1" t="s">
        <v>438</v>
      </c>
      <c r="G251">
        <v>2</v>
      </c>
      <c r="H251">
        <v>14</v>
      </c>
      <c r="I251" t="s">
        <v>437</v>
      </c>
      <c r="J251" t="s">
        <v>445</v>
      </c>
      <c r="K251">
        <f t="shared" si="3"/>
        <v>4163</v>
      </c>
    </row>
    <row r="252" spans="1:11" ht="15" hidden="1" customHeight="1" x14ac:dyDescent="0.3">
      <c r="A252" t="s">
        <v>416</v>
      </c>
      <c r="B252" t="s">
        <v>446</v>
      </c>
      <c r="C252" t="s">
        <v>35</v>
      </c>
      <c r="D252" t="s">
        <v>36</v>
      </c>
      <c r="E252" s="1">
        <v>41848</v>
      </c>
      <c r="F252" s="1" t="s">
        <v>438</v>
      </c>
      <c r="G252">
        <v>1</v>
      </c>
      <c r="H252">
        <v>11</v>
      </c>
      <c r="I252">
        <v>31</v>
      </c>
      <c r="J252" t="s">
        <v>445</v>
      </c>
      <c r="K252">
        <f t="shared" si="3"/>
        <v>4163</v>
      </c>
    </row>
    <row r="253" spans="1:11" ht="15" hidden="1" customHeight="1" x14ac:dyDescent="0.3">
      <c r="A253" t="s">
        <v>416</v>
      </c>
      <c r="B253" t="s">
        <v>446</v>
      </c>
      <c r="C253" t="s">
        <v>35</v>
      </c>
      <c r="D253" t="s">
        <v>36</v>
      </c>
      <c r="E253" s="1">
        <v>41848</v>
      </c>
      <c r="F253" s="1" t="s">
        <v>438</v>
      </c>
      <c r="G253">
        <v>2</v>
      </c>
      <c r="H253">
        <v>13</v>
      </c>
      <c r="I253">
        <v>35</v>
      </c>
      <c r="J253" t="s">
        <v>445</v>
      </c>
      <c r="K253">
        <f t="shared" si="3"/>
        <v>4163</v>
      </c>
    </row>
    <row r="254" spans="1:11" ht="15" hidden="1" customHeight="1" x14ac:dyDescent="0.3">
      <c r="A254" t="s">
        <v>416</v>
      </c>
      <c r="B254" t="s">
        <v>446</v>
      </c>
      <c r="C254" t="s">
        <v>35</v>
      </c>
      <c r="D254" t="s">
        <v>36</v>
      </c>
      <c r="E254" s="1">
        <v>41848</v>
      </c>
      <c r="F254" s="1" t="s">
        <v>438</v>
      </c>
      <c r="G254">
        <v>1</v>
      </c>
      <c r="H254">
        <v>16</v>
      </c>
      <c r="I254" t="s">
        <v>437</v>
      </c>
      <c r="J254" t="s">
        <v>445</v>
      </c>
      <c r="K254">
        <f t="shared" si="3"/>
        <v>4163</v>
      </c>
    </row>
    <row r="255" spans="1:11" ht="15" hidden="1" customHeight="1" x14ac:dyDescent="0.3">
      <c r="A255" t="s">
        <v>416</v>
      </c>
      <c r="B255" t="s">
        <v>446</v>
      </c>
      <c r="C255" t="s">
        <v>35</v>
      </c>
      <c r="D255" t="s">
        <v>36</v>
      </c>
      <c r="E255" s="1">
        <v>41848</v>
      </c>
      <c r="F255" s="1" t="s">
        <v>438</v>
      </c>
      <c r="G255">
        <v>2</v>
      </c>
      <c r="H255">
        <v>15</v>
      </c>
      <c r="I255" t="s">
        <v>437</v>
      </c>
      <c r="J255" t="s">
        <v>445</v>
      </c>
      <c r="K255">
        <f t="shared" si="3"/>
        <v>4163</v>
      </c>
    </row>
    <row r="256" spans="1:11" ht="15" hidden="1" customHeight="1" x14ac:dyDescent="0.3">
      <c r="A256" t="s">
        <v>416</v>
      </c>
      <c r="B256" t="s">
        <v>446</v>
      </c>
      <c r="C256" t="s">
        <v>35</v>
      </c>
      <c r="D256" t="s">
        <v>36</v>
      </c>
      <c r="E256" s="1">
        <v>41848</v>
      </c>
      <c r="F256" s="1" t="s">
        <v>438</v>
      </c>
      <c r="G256">
        <v>1</v>
      </c>
      <c r="H256">
        <v>16</v>
      </c>
      <c r="I256" t="s">
        <v>437</v>
      </c>
      <c r="J256" t="s">
        <v>445</v>
      </c>
      <c r="K256">
        <f t="shared" si="3"/>
        <v>4163</v>
      </c>
    </row>
    <row r="257" spans="1:11" ht="15" hidden="1" customHeight="1" x14ac:dyDescent="0.3">
      <c r="A257" t="s">
        <v>416</v>
      </c>
      <c r="B257" t="s">
        <v>446</v>
      </c>
      <c r="C257" t="s">
        <v>35</v>
      </c>
      <c r="D257" t="s">
        <v>36</v>
      </c>
      <c r="E257" s="1">
        <v>41848</v>
      </c>
      <c r="F257" s="1" t="s">
        <v>438</v>
      </c>
      <c r="G257">
        <v>2</v>
      </c>
      <c r="H257">
        <v>15</v>
      </c>
      <c r="I257" t="s">
        <v>437</v>
      </c>
      <c r="J257" t="s">
        <v>445</v>
      </c>
      <c r="K257">
        <f t="shared" si="3"/>
        <v>4163</v>
      </c>
    </row>
    <row r="258" spans="1:11" ht="15" hidden="1" customHeight="1" x14ac:dyDescent="0.3">
      <c r="A258" t="s">
        <v>416</v>
      </c>
      <c r="B258" t="s">
        <v>446</v>
      </c>
      <c r="C258" t="s">
        <v>35</v>
      </c>
      <c r="D258" t="s">
        <v>36</v>
      </c>
      <c r="E258" s="1">
        <v>41848</v>
      </c>
      <c r="F258" s="1" t="s">
        <v>438</v>
      </c>
      <c r="G258">
        <v>3</v>
      </c>
      <c r="H258">
        <v>15</v>
      </c>
      <c r="I258" t="s">
        <v>437</v>
      </c>
      <c r="J258" t="s">
        <v>445</v>
      </c>
      <c r="K258">
        <f t="shared" ref="K258:K321" si="4">(E258-Exp3SD) * 23</f>
        <v>4163</v>
      </c>
    </row>
    <row r="259" spans="1:11" ht="15" hidden="1" customHeight="1" x14ac:dyDescent="0.3">
      <c r="A259" t="s">
        <v>416</v>
      </c>
      <c r="B259" t="s">
        <v>446</v>
      </c>
      <c r="C259" t="s">
        <v>35</v>
      </c>
      <c r="D259" t="s">
        <v>41</v>
      </c>
      <c r="E259" s="1">
        <v>41775</v>
      </c>
      <c r="F259" s="1" t="s">
        <v>438</v>
      </c>
      <c r="G259">
        <v>1</v>
      </c>
      <c r="H259">
        <v>3.2610669693530081</v>
      </c>
      <c r="I259">
        <v>10</v>
      </c>
      <c r="J259" t="s">
        <v>444</v>
      </c>
      <c r="K259">
        <f t="shared" si="4"/>
        <v>2484</v>
      </c>
    </row>
    <row r="260" spans="1:11" ht="15" hidden="1" customHeight="1" x14ac:dyDescent="0.3">
      <c r="A260" t="s">
        <v>416</v>
      </c>
      <c r="B260" t="s">
        <v>446</v>
      </c>
      <c r="C260" t="s">
        <v>35</v>
      </c>
      <c r="D260" t="s">
        <v>41</v>
      </c>
      <c r="E260" s="1">
        <v>41775</v>
      </c>
      <c r="F260" s="1" t="s">
        <v>438</v>
      </c>
      <c r="G260">
        <v>2</v>
      </c>
      <c r="H260">
        <v>2.9527027027027026</v>
      </c>
      <c r="I260">
        <v>9</v>
      </c>
      <c r="J260" t="s">
        <v>444</v>
      </c>
      <c r="K260">
        <f t="shared" si="4"/>
        <v>2484</v>
      </c>
    </row>
    <row r="261" spans="1:11" ht="15" hidden="1" customHeight="1" x14ac:dyDescent="0.3">
      <c r="A261" t="s">
        <v>416</v>
      </c>
      <c r="B261" t="s">
        <v>446</v>
      </c>
      <c r="C261" t="s">
        <v>35</v>
      </c>
      <c r="D261" t="s">
        <v>41</v>
      </c>
      <c r="E261" s="1">
        <v>41775</v>
      </c>
      <c r="F261" s="1" t="s">
        <v>438</v>
      </c>
      <c r="G261">
        <v>3</v>
      </c>
      <c r="H261">
        <v>2.4121621621621623</v>
      </c>
      <c r="I261">
        <v>7</v>
      </c>
      <c r="J261" t="s">
        <v>444</v>
      </c>
      <c r="K261">
        <f t="shared" si="4"/>
        <v>2484</v>
      </c>
    </row>
    <row r="262" spans="1:11" ht="15" hidden="1" customHeight="1" x14ac:dyDescent="0.3">
      <c r="A262" t="s">
        <v>416</v>
      </c>
      <c r="B262" t="s">
        <v>446</v>
      </c>
      <c r="C262" t="s">
        <v>35</v>
      </c>
      <c r="D262" t="s">
        <v>41</v>
      </c>
      <c r="E262" s="1">
        <v>41775</v>
      </c>
      <c r="F262" s="1" t="s">
        <v>438</v>
      </c>
      <c r="G262">
        <v>4</v>
      </c>
      <c r="H262">
        <v>2.189189189189189</v>
      </c>
      <c r="I262">
        <v>8</v>
      </c>
      <c r="J262" t="s">
        <v>444</v>
      </c>
      <c r="K262">
        <f t="shared" si="4"/>
        <v>2484</v>
      </c>
    </row>
    <row r="263" spans="1:11" ht="15" hidden="1" customHeight="1" x14ac:dyDescent="0.3">
      <c r="A263" t="s">
        <v>416</v>
      </c>
      <c r="B263" t="s">
        <v>446</v>
      </c>
      <c r="C263" t="s">
        <v>35</v>
      </c>
      <c r="D263" t="s">
        <v>41</v>
      </c>
      <c r="E263" s="1">
        <v>41775</v>
      </c>
      <c r="F263" s="1" t="s">
        <v>438</v>
      </c>
      <c r="G263">
        <v>1</v>
      </c>
      <c r="H263">
        <v>3.1929625425652666</v>
      </c>
      <c r="I263">
        <v>12</v>
      </c>
      <c r="J263" t="s">
        <v>444</v>
      </c>
      <c r="K263">
        <f t="shared" si="4"/>
        <v>2484</v>
      </c>
    </row>
    <row r="264" spans="1:11" ht="15" hidden="1" customHeight="1" x14ac:dyDescent="0.3">
      <c r="A264" t="s">
        <v>416</v>
      </c>
      <c r="B264" t="s">
        <v>446</v>
      </c>
      <c r="C264" t="s">
        <v>35</v>
      </c>
      <c r="D264" t="s">
        <v>41</v>
      </c>
      <c r="E264" s="1">
        <v>41775</v>
      </c>
      <c r="F264" s="1" t="s">
        <v>438</v>
      </c>
      <c r="G264">
        <v>1</v>
      </c>
      <c r="H264">
        <v>3.3108108108108105</v>
      </c>
      <c r="I264">
        <v>16</v>
      </c>
      <c r="J264" t="s">
        <v>444</v>
      </c>
      <c r="K264">
        <f t="shared" si="4"/>
        <v>2484</v>
      </c>
    </row>
    <row r="265" spans="1:11" ht="15" hidden="1" customHeight="1" x14ac:dyDescent="0.3">
      <c r="A265" t="s">
        <v>416</v>
      </c>
      <c r="B265" t="s">
        <v>446</v>
      </c>
      <c r="C265" t="s">
        <v>35</v>
      </c>
      <c r="D265" t="s">
        <v>41</v>
      </c>
      <c r="E265" s="1">
        <v>41775</v>
      </c>
      <c r="F265" s="1" t="s">
        <v>438</v>
      </c>
      <c r="G265">
        <v>2</v>
      </c>
      <c r="H265">
        <v>3.1305334846765041</v>
      </c>
      <c r="I265">
        <v>10</v>
      </c>
      <c r="J265" t="s">
        <v>444</v>
      </c>
      <c r="K265">
        <f t="shared" si="4"/>
        <v>2484</v>
      </c>
    </row>
    <row r="266" spans="1:11" ht="15" hidden="1" customHeight="1" x14ac:dyDescent="0.3">
      <c r="A266" t="s">
        <v>416</v>
      </c>
      <c r="B266" t="s">
        <v>446</v>
      </c>
      <c r="C266" t="s">
        <v>35</v>
      </c>
      <c r="D266" t="s">
        <v>41</v>
      </c>
      <c r="E266" s="1">
        <v>41775</v>
      </c>
      <c r="F266" s="1" t="s">
        <v>438</v>
      </c>
      <c r="G266">
        <v>3</v>
      </c>
      <c r="H266">
        <v>2.8040540540540539</v>
      </c>
      <c r="I266">
        <v>9</v>
      </c>
      <c r="J266" t="s">
        <v>444</v>
      </c>
      <c r="K266">
        <f t="shared" si="4"/>
        <v>2484</v>
      </c>
    </row>
    <row r="267" spans="1:11" ht="15" hidden="1" customHeight="1" x14ac:dyDescent="0.3">
      <c r="A267" t="s">
        <v>416</v>
      </c>
      <c r="B267" t="s">
        <v>446</v>
      </c>
      <c r="C267" t="s">
        <v>35</v>
      </c>
      <c r="D267" t="s">
        <v>41</v>
      </c>
      <c r="E267" s="1">
        <v>41775</v>
      </c>
      <c r="F267" s="1" t="s">
        <v>438</v>
      </c>
      <c r="G267">
        <v>4</v>
      </c>
      <c r="H267">
        <v>2.9864864864864864</v>
      </c>
      <c r="I267">
        <v>13</v>
      </c>
      <c r="J267" t="s">
        <v>444</v>
      </c>
      <c r="K267">
        <f t="shared" si="4"/>
        <v>2484</v>
      </c>
    </row>
    <row r="268" spans="1:11" ht="15" hidden="1" customHeight="1" x14ac:dyDescent="0.3">
      <c r="A268" t="s">
        <v>416</v>
      </c>
      <c r="B268" t="s">
        <v>446</v>
      </c>
      <c r="C268" t="s">
        <v>35</v>
      </c>
      <c r="D268" t="s">
        <v>41</v>
      </c>
      <c r="E268" s="1">
        <v>41782</v>
      </c>
      <c r="F268" s="1" t="s">
        <v>438</v>
      </c>
      <c r="G268">
        <v>1</v>
      </c>
      <c r="H268">
        <v>5.4972375690607738</v>
      </c>
      <c r="I268">
        <v>24</v>
      </c>
      <c r="J268" t="s">
        <v>444</v>
      </c>
      <c r="K268">
        <f t="shared" si="4"/>
        <v>2645</v>
      </c>
    </row>
    <row r="269" spans="1:11" ht="15" hidden="1" customHeight="1" x14ac:dyDescent="0.3">
      <c r="A269" t="s">
        <v>416</v>
      </c>
      <c r="B269" t="s">
        <v>446</v>
      </c>
      <c r="C269" t="s">
        <v>35</v>
      </c>
      <c r="D269" t="s">
        <v>41</v>
      </c>
      <c r="E269" s="1">
        <v>41782</v>
      </c>
      <c r="F269" s="1" t="s">
        <v>438</v>
      </c>
      <c r="G269">
        <v>2</v>
      </c>
      <c r="H269">
        <v>5.2265193370165743</v>
      </c>
      <c r="I269">
        <v>22</v>
      </c>
      <c r="J269" t="s">
        <v>444</v>
      </c>
      <c r="K269">
        <f t="shared" si="4"/>
        <v>2645</v>
      </c>
    </row>
    <row r="270" spans="1:11" ht="15" hidden="1" customHeight="1" x14ac:dyDescent="0.3">
      <c r="A270" t="s">
        <v>416</v>
      </c>
      <c r="B270" t="s">
        <v>446</v>
      </c>
      <c r="C270" t="s">
        <v>35</v>
      </c>
      <c r="D270" t="s">
        <v>41</v>
      </c>
      <c r="E270" s="1">
        <v>41782</v>
      </c>
      <c r="F270" s="1" t="s">
        <v>438</v>
      </c>
      <c r="G270">
        <v>3</v>
      </c>
      <c r="H270">
        <v>4.5359019264448337</v>
      </c>
      <c r="I270">
        <v>23</v>
      </c>
      <c r="J270" t="s">
        <v>444</v>
      </c>
      <c r="K270">
        <f t="shared" si="4"/>
        <v>2645</v>
      </c>
    </row>
    <row r="271" spans="1:11" ht="15" hidden="1" customHeight="1" x14ac:dyDescent="0.3">
      <c r="A271" t="s">
        <v>416</v>
      </c>
      <c r="B271" t="s">
        <v>446</v>
      </c>
      <c r="C271" t="s">
        <v>35</v>
      </c>
      <c r="D271" t="s">
        <v>41</v>
      </c>
      <c r="E271" s="1">
        <v>41782</v>
      </c>
      <c r="F271" s="1" t="s">
        <v>438</v>
      </c>
      <c r="G271">
        <v>4</v>
      </c>
      <c r="H271">
        <v>5.4640883977900554</v>
      </c>
      <c r="I271">
        <v>23</v>
      </c>
      <c r="J271" t="s">
        <v>444</v>
      </c>
      <c r="K271">
        <f t="shared" si="4"/>
        <v>2645</v>
      </c>
    </row>
    <row r="272" spans="1:11" ht="15" hidden="1" customHeight="1" x14ac:dyDescent="0.3">
      <c r="A272" t="s">
        <v>416</v>
      </c>
      <c r="B272" t="s">
        <v>446</v>
      </c>
      <c r="C272" t="s">
        <v>35</v>
      </c>
      <c r="D272" t="s">
        <v>41</v>
      </c>
      <c r="E272" s="1">
        <v>41782</v>
      </c>
      <c r="F272" s="1" t="s">
        <v>438</v>
      </c>
      <c r="G272">
        <v>5</v>
      </c>
      <c r="H272">
        <v>4.1418563922942209</v>
      </c>
      <c r="I272">
        <v>21</v>
      </c>
      <c r="J272" t="s">
        <v>444</v>
      </c>
      <c r="K272">
        <f t="shared" si="4"/>
        <v>2645</v>
      </c>
    </row>
    <row r="273" spans="1:11" ht="15" hidden="1" customHeight="1" x14ac:dyDescent="0.3">
      <c r="A273" t="s">
        <v>416</v>
      </c>
      <c r="B273" t="s">
        <v>446</v>
      </c>
      <c r="C273" t="s">
        <v>35</v>
      </c>
      <c r="D273" t="s">
        <v>41</v>
      </c>
      <c r="E273" s="1">
        <v>41782</v>
      </c>
      <c r="F273" s="1" t="s">
        <v>438</v>
      </c>
      <c r="G273">
        <v>6</v>
      </c>
      <c r="H273">
        <v>5.3867403314917128</v>
      </c>
      <c r="I273">
        <v>21</v>
      </c>
      <c r="J273" t="s">
        <v>444</v>
      </c>
      <c r="K273">
        <f t="shared" si="4"/>
        <v>2645</v>
      </c>
    </row>
    <row r="274" spans="1:11" ht="15" hidden="1" customHeight="1" x14ac:dyDescent="0.3">
      <c r="A274" t="s">
        <v>416</v>
      </c>
      <c r="B274" t="s">
        <v>446</v>
      </c>
      <c r="C274" t="s">
        <v>35</v>
      </c>
      <c r="D274" t="s">
        <v>41</v>
      </c>
      <c r="E274" s="1">
        <v>41782</v>
      </c>
      <c r="F274" s="1" t="s">
        <v>438</v>
      </c>
      <c r="G274">
        <v>1</v>
      </c>
      <c r="H274">
        <v>4.6725043782837128</v>
      </c>
      <c r="I274">
        <v>23</v>
      </c>
      <c r="J274" t="s">
        <v>444</v>
      </c>
      <c r="K274">
        <f t="shared" si="4"/>
        <v>2645</v>
      </c>
    </row>
    <row r="275" spans="1:11" ht="15" hidden="1" customHeight="1" x14ac:dyDescent="0.3">
      <c r="A275" t="s">
        <v>416</v>
      </c>
      <c r="B275" t="s">
        <v>446</v>
      </c>
      <c r="C275" t="s">
        <v>35</v>
      </c>
      <c r="D275" t="s">
        <v>41</v>
      </c>
      <c r="E275" s="1">
        <v>41782</v>
      </c>
      <c r="F275" s="1" t="s">
        <v>438</v>
      </c>
      <c r="G275">
        <v>2</v>
      </c>
      <c r="H275">
        <v>4.8353765323992999</v>
      </c>
      <c r="I275">
        <v>22</v>
      </c>
      <c r="J275" t="s">
        <v>444</v>
      </c>
      <c r="K275">
        <f t="shared" si="4"/>
        <v>2645</v>
      </c>
    </row>
    <row r="276" spans="1:11" ht="15" hidden="1" customHeight="1" x14ac:dyDescent="0.3">
      <c r="A276" t="s">
        <v>416</v>
      </c>
      <c r="B276" t="s">
        <v>446</v>
      </c>
      <c r="C276" t="s">
        <v>35</v>
      </c>
      <c r="D276" t="s">
        <v>41</v>
      </c>
      <c r="E276" s="1">
        <v>41782</v>
      </c>
      <c r="F276" s="1" t="s">
        <v>438</v>
      </c>
      <c r="G276">
        <v>3</v>
      </c>
      <c r="H276">
        <v>3.6640181611804765</v>
      </c>
      <c r="I276">
        <v>14</v>
      </c>
      <c r="J276" t="s">
        <v>444</v>
      </c>
      <c r="K276">
        <f t="shared" si="4"/>
        <v>2645</v>
      </c>
    </row>
    <row r="277" spans="1:11" ht="15" hidden="1" customHeight="1" x14ac:dyDescent="0.3">
      <c r="A277" t="s">
        <v>416</v>
      </c>
      <c r="B277" t="s">
        <v>446</v>
      </c>
      <c r="C277" t="s">
        <v>35</v>
      </c>
      <c r="D277" t="s">
        <v>41</v>
      </c>
      <c r="E277" s="1">
        <v>41782</v>
      </c>
      <c r="F277" s="1" t="s">
        <v>438</v>
      </c>
      <c r="G277">
        <v>1</v>
      </c>
      <c r="H277">
        <v>5.5856353591160222</v>
      </c>
      <c r="I277">
        <v>22</v>
      </c>
      <c r="J277" t="s">
        <v>444</v>
      </c>
      <c r="K277">
        <f t="shared" si="4"/>
        <v>2645</v>
      </c>
    </row>
    <row r="278" spans="1:11" ht="15" hidden="1" customHeight="1" x14ac:dyDescent="0.3">
      <c r="A278" t="s">
        <v>416</v>
      </c>
      <c r="B278" t="s">
        <v>446</v>
      </c>
      <c r="C278" t="s">
        <v>35</v>
      </c>
      <c r="D278" t="s">
        <v>41</v>
      </c>
      <c r="E278" s="1">
        <v>41782</v>
      </c>
      <c r="F278" s="1" t="s">
        <v>438</v>
      </c>
      <c r="G278">
        <v>2</v>
      </c>
      <c r="H278">
        <v>4.8406304728546408</v>
      </c>
      <c r="I278">
        <v>22</v>
      </c>
      <c r="J278" t="s">
        <v>444</v>
      </c>
      <c r="K278">
        <f t="shared" si="4"/>
        <v>2645</v>
      </c>
    </row>
    <row r="279" spans="1:11" ht="15" hidden="1" customHeight="1" x14ac:dyDescent="0.3">
      <c r="A279" t="s">
        <v>416</v>
      </c>
      <c r="B279" t="s">
        <v>446</v>
      </c>
      <c r="C279" t="s">
        <v>35</v>
      </c>
      <c r="D279" t="s">
        <v>41</v>
      </c>
      <c r="E279" s="1">
        <v>41782</v>
      </c>
      <c r="F279" s="1" t="s">
        <v>438</v>
      </c>
      <c r="G279">
        <v>3</v>
      </c>
      <c r="H279">
        <v>3.7718501702610672</v>
      </c>
      <c r="I279">
        <v>15</v>
      </c>
      <c r="J279" t="s">
        <v>444</v>
      </c>
      <c r="K279">
        <f t="shared" si="4"/>
        <v>2645</v>
      </c>
    </row>
    <row r="280" spans="1:11" ht="15" hidden="1" customHeight="1" x14ac:dyDescent="0.3">
      <c r="A280" t="s">
        <v>416</v>
      </c>
      <c r="B280" t="s">
        <v>446</v>
      </c>
      <c r="C280" t="s">
        <v>35</v>
      </c>
      <c r="D280" t="s">
        <v>41</v>
      </c>
      <c r="E280" s="1">
        <v>41782</v>
      </c>
      <c r="F280" s="1" t="s">
        <v>438</v>
      </c>
      <c r="G280">
        <v>4</v>
      </c>
      <c r="H280">
        <v>4.0367775831873907</v>
      </c>
      <c r="I280">
        <v>11</v>
      </c>
      <c r="J280" t="s">
        <v>444</v>
      </c>
      <c r="K280">
        <f t="shared" si="4"/>
        <v>2645</v>
      </c>
    </row>
    <row r="281" spans="1:11" ht="15" hidden="1" customHeight="1" x14ac:dyDescent="0.3">
      <c r="A281" t="s">
        <v>416</v>
      </c>
      <c r="B281" t="s">
        <v>446</v>
      </c>
      <c r="C281" t="s">
        <v>35</v>
      </c>
      <c r="D281" t="s">
        <v>41</v>
      </c>
      <c r="E281" s="1">
        <v>41787</v>
      </c>
      <c r="F281" s="1" t="s">
        <v>438</v>
      </c>
      <c r="G281">
        <v>1</v>
      </c>
      <c r="H281">
        <v>5.8011049723756907</v>
      </c>
      <c r="I281">
        <v>20</v>
      </c>
      <c r="J281" t="s">
        <v>444</v>
      </c>
      <c r="K281">
        <f t="shared" si="4"/>
        <v>2760</v>
      </c>
    </row>
    <row r="282" spans="1:11" ht="15" hidden="1" customHeight="1" x14ac:dyDescent="0.3">
      <c r="A282" t="s">
        <v>416</v>
      </c>
      <c r="B282" t="s">
        <v>446</v>
      </c>
      <c r="C282" t="s">
        <v>35</v>
      </c>
      <c r="D282" t="s">
        <v>41</v>
      </c>
      <c r="E282" s="1">
        <v>41787</v>
      </c>
      <c r="F282" s="1" t="s">
        <v>438</v>
      </c>
      <c r="G282">
        <v>2</v>
      </c>
      <c r="H282">
        <v>5.5745856353591163</v>
      </c>
      <c r="I282">
        <v>22</v>
      </c>
      <c r="J282" t="s">
        <v>444</v>
      </c>
      <c r="K282">
        <f t="shared" si="4"/>
        <v>2760</v>
      </c>
    </row>
    <row r="283" spans="1:11" ht="15" hidden="1" customHeight="1" x14ac:dyDescent="0.3">
      <c r="A283" t="s">
        <v>416</v>
      </c>
      <c r="B283" t="s">
        <v>446</v>
      </c>
      <c r="C283" t="s">
        <v>35</v>
      </c>
      <c r="D283" t="s">
        <v>41</v>
      </c>
      <c r="E283" s="1">
        <v>41787</v>
      </c>
      <c r="F283" s="1" t="s">
        <v>438</v>
      </c>
      <c r="G283">
        <v>1</v>
      </c>
      <c r="H283">
        <v>5.8397790055248615</v>
      </c>
      <c r="I283">
        <v>21</v>
      </c>
      <c r="J283" t="s">
        <v>444</v>
      </c>
      <c r="K283">
        <f t="shared" si="4"/>
        <v>2760</v>
      </c>
    </row>
    <row r="284" spans="1:11" ht="15" hidden="1" customHeight="1" x14ac:dyDescent="0.3">
      <c r="A284" t="s">
        <v>416</v>
      </c>
      <c r="B284" t="s">
        <v>446</v>
      </c>
      <c r="C284" t="s">
        <v>35</v>
      </c>
      <c r="D284" t="s">
        <v>41</v>
      </c>
      <c r="E284" s="1">
        <v>41787</v>
      </c>
      <c r="F284" s="1" t="s">
        <v>438</v>
      </c>
      <c r="G284">
        <v>2</v>
      </c>
      <c r="H284">
        <v>5.6408839779005522</v>
      </c>
      <c r="I284">
        <v>21</v>
      </c>
      <c r="J284" t="s">
        <v>444</v>
      </c>
      <c r="K284">
        <f t="shared" si="4"/>
        <v>2760</v>
      </c>
    </row>
    <row r="285" spans="1:11" ht="15" hidden="1" customHeight="1" x14ac:dyDescent="0.3">
      <c r="A285" t="s">
        <v>416</v>
      </c>
      <c r="B285" t="s">
        <v>446</v>
      </c>
      <c r="C285" t="s">
        <v>35</v>
      </c>
      <c r="D285" t="s">
        <v>41</v>
      </c>
      <c r="E285" s="1">
        <v>41787</v>
      </c>
      <c r="F285" s="1" t="s">
        <v>438</v>
      </c>
      <c r="G285">
        <v>3</v>
      </c>
      <c r="H285">
        <v>5.7955801104972373</v>
      </c>
      <c r="I285">
        <v>21</v>
      </c>
      <c r="J285" t="s">
        <v>444</v>
      </c>
      <c r="K285">
        <f t="shared" si="4"/>
        <v>2760</v>
      </c>
    </row>
    <row r="286" spans="1:11" ht="15" hidden="1" customHeight="1" x14ac:dyDescent="0.3">
      <c r="A286" t="s">
        <v>416</v>
      </c>
      <c r="B286" t="s">
        <v>446</v>
      </c>
      <c r="C286" t="s">
        <v>35</v>
      </c>
      <c r="D286" t="s">
        <v>41</v>
      </c>
      <c r="E286" s="1">
        <v>41787</v>
      </c>
      <c r="F286" s="1" t="s">
        <v>438</v>
      </c>
      <c r="G286">
        <v>1</v>
      </c>
      <c r="H286">
        <v>6.1325966850828726</v>
      </c>
      <c r="I286">
        <v>24</v>
      </c>
      <c r="J286" t="s">
        <v>444</v>
      </c>
      <c r="K286">
        <f t="shared" si="4"/>
        <v>2760</v>
      </c>
    </row>
    <row r="287" spans="1:11" ht="15" hidden="1" customHeight="1" x14ac:dyDescent="0.3">
      <c r="A287" t="s">
        <v>416</v>
      </c>
      <c r="B287" t="s">
        <v>446</v>
      </c>
      <c r="C287" t="s">
        <v>35</v>
      </c>
      <c r="D287" t="s">
        <v>41</v>
      </c>
      <c r="E287" s="1">
        <v>41787</v>
      </c>
      <c r="F287" s="1" t="s">
        <v>438</v>
      </c>
      <c r="G287">
        <v>2</v>
      </c>
      <c r="H287">
        <v>5.8729281767955799</v>
      </c>
      <c r="I287">
        <v>21</v>
      </c>
      <c r="J287" t="s">
        <v>444</v>
      </c>
      <c r="K287">
        <f t="shared" si="4"/>
        <v>2760</v>
      </c>
    </row>
    <row r="288" spans="1:11" ht="15" hidden="1" customHeight="1" x14ac:dyDescent="0.3">
      <c r="A288" t="s">
        <v>416</v>
      </c>
      <c r="B288" t="s">
        <v>446</v>
      </c>
      <c r="C288" t="s">
        <v>35</v>
      </c>
      <c r="D288" t="s">
        <v>41</v>
      </c>
      <c r="E288" s="1">
        <v>41787</v>
      </c>
      <c r="F288" s="1" t="s">
        <v>438</v>
      </c>
      <c r="G288">
        <v>3</v>
      </c>
      <c r="H288">
        <v>6.1436464088397793</v>
      </c>
      <c r="I288">
        <v>24</v>
      </c>
      <c r="J288" t="s">
        <v>444</v>
      </c>
      <c r="K288">
        <f t="shared" si="4"/>
        <v>2760</v>
      </c>
    </row>
    <row r="289" spans="1:11" ht="15" hidden="1" customHeight="1" x14ac:dyDescent="0.3">
      <c r="A289" t="s">
        <v>416</v>
      </c>
      <c r="B289" t="s">
        <v>446</v>
      </c>
      <c r="C289" t="s">
        <v>35</v>
      </c>
      <c r="D289" t="s">
        <v>41</v>
      </c>
      <c r="E289" s="1">
        <v>41787</v>
      </c>
      <c r="F289" s="1" t="s">
        <v>438</v>
      </c>
      <c r="G289">
        <v>4</v>
      </c>
      <c r="H289">
        <v>5.3149171270718227</v>
      </c>
      <c r="I289">
        <v>19</v>
      </c>
      <c r="J289" t="s">
        <v>444</v>
      </c>
      <c r="K289">
        <f t="shared" si="4"/>
        <v>2760</v>
      </c>
    </row>
    <row r="290" spans="1:11" ht="15" hidden="1" customHeight="1" x14ac:dyDescent="0.3">
      <c r="A290" t="s">
        <v>416</v>
      </c>
      <c r="B290" t="s">
        <v>446</v>
      </c>
      <c r="C290" t="s">
        <v>35</v>
      </c>
      <c r="D290" t="s">
        <v>41</v>
      </c>
      <c r="E290" s="1">
        <v>41787</v>
      </c>
      <c r="F290" s="1" t="s">
        <v>438</v>
      </c>
      <c r="G290">
        <v>1</v>
      </c>
      <c r="H290">
        <v>6.0828729281767959</v>
      </c>
      <c r="I290">
        <v>24</v>
      </c>
      <c r="J290" t="s">
        <v>444</v>
      </c>
      <c r="K290">
        <f t="shared" si="4"/>
        <v>2760</v>
      </c>
    </row>
    <row r="291" spans="1:11" ht="15" hidden="1" customHeight="1" x14ac:dyDescent="0.3">
      <c r="A291" t="s">
        <v>416</v>
      </c>
      <c r="B291" t="s">
        <v>446</v>
      </c>
      <c r="C291" t="s">
        <v>35</v>
      </c>
      <c r="D291" t="s">
        <v>41</v>
      </c>
      <c r="E291" s="1">
        <v>41787</v>
      </c>
      <c r="F291" s="1" t="s">
        <v>438</v>
      </c>
      <c r="G291">
        <v>2</v>
      </c>
      <c r="H291">
        <v>5.9613259668508292</v>
      </c>
      <c r="I291">
        <v>22</v>
      </c>
      <c r="J291" t="s">
        <v>444</v>
      </c>
      <c r="K291">
        <f t="shared" si="4"/>
        <v>2760</v>
      </c>
    </row>
    <row r="292" spans="1:11" ht="15" hidden="1" customHeight="1" x14ac:dyDescent="0.3">
      <c r="A292" t="s">
        <v>416</v>
      </c>
      <c r="B292" t="s">
        <v>446</v>
      </c>
      <c r="C292" t="s">
        <v>35</v>
      </c>
      <c r="D292" t="s">
        <v>41</v>
      </c>
      <c r="E292" s="1">
        <v>41807</v>
      </c>
      <c r="F292" s="1" t="s">
        <v>438</v>
      </c>
      <c r="G292">
        <v>1</v>
      </c>
      <c r="H292">
        <v>6</v>
      </c>
      <c r="I292">
        <v>19</v>
      </c>
      <c r="J292" t="s">
        <v>445</v>
      </c>
      <c r="K292">
        <f t="shared" si="4"/>
        <v>3220</v>
      </c>
    </row>
    <row r="293" spans="1:11" ht="15" hidden="1" customHeight="1" x14ac:dyDescent="0.3">
      <c r="A293" t="s">
        <v>416</v>
      </c>
      <c r="B293" t="s">
        <v>446</v>
      </c>
      <c r="C293" t="s">
        <v>35</v>
      </c>
      <c r="D293" t="s">
        <v>41</v>
      </c>
      <c r="E293" s="1">
        <v>41807</v>
      </c>
      <c r="F293" s="1" t="s">
        <v>438</v>
      </c>
      <c r="G293">
        <v>2</v>
      </c>
      <c r="H293">
        <v>6</v>
      </c>
      <c r="I293">
        <v>22</v>
      </c>
      <c r="J293" t="s">
        <v>445</v>
      </c>
      <c r="K293">
        <f t="shared" si="4"/>
        <v>3220</v>
      </c>
    </row>
    <row r="294" spans="1:11" ht="15" hidden="1" customHeight="1" x14ac:dyDescent="0.3">
      <c r="A294" t="s">
        <v>416</v>
      </c>
      <c r="B294" t="s">
        <v>446</v>
      </c>
      <c r="C294" t="s">
        <v>35</v>
      </c>
      <c r="D294" t="s">
        <v>41</v>
      </c>
      <c r="E294" s="1">
        <v>41807</v>
      </c>
      <c r="F294" s="1" t="s">
        <v>438</v>
      </c>
      <c r="G294">
        <v>3</v>
      </c>
      <c r="H294">
        <v>5</v>
      </c>
      <c r="I294">
        <v>20</v>
      </c>
      <c r="J294" t="s">
        <v>445</v>
      </c>
      <c r="K294">
        <f t="shared" si="4"/>
        <v>3220</v>
      </c>
    </row>
    <row r="295" spans="1:11" ht="15" hidden="1" customHeight="1" x14ac:dyDescent="0.3">
      <c r="A295" t="s">
        <v>416</v>
      </c>
      <c r="B295" t="s">
        <v>446</v>
      </c>
      <c r="C295" t="s">
        <v>35</v>
      </c>
      <c r="D295" t="s">
        <v>41</v>
      </c>
      <c r="E295" s="1">
        <v>41807</v>
      </c>
      <c r="F295" s="1" t="s">
        <v>438</v>
      </c>
      <c r="G295">
        <v>1</v>
      </c>
      <c r="H295">
        <v>8</v>
      </c>
      <c r="I295">
        <v>22</v>
      </c>
      <c r="J295" t="s">
        <v>445</v>
      </c>
      <c r="K295">
        <f t="shared" si="4"/>
        <v>3220</v>
      </c>
    </row>
    <row r="296" spans="1:11" ht="15" hidden="1" customHeight="1" x14ac:dyDescent="0.3">
      <c r="A296" t="s">
        <v>416</v>
      </c>
      <c r="B296" t="s">
        <v>446</v>
      </c>
      <c r="C296" t="s">
        <v>35</v>
      </c>
      <c r="D296" t="s">
        <v>41</v>
      </c>
      <c r="E296" s="1">
        <v>41807</v>
      </c>
      <c r="F296" s="1" t="s">
        <v>438</v>
      </c>
      <c r="G296">
        <v>2</v>
      </c>
      <c r="H296">
        <v>7</v>
      </c>
      <c r="I296">
        <v>23</v>
      </c>
      <c r="J296" t="s">
        <v>445</v>
      </c>
      <c r="K296">
        <f t="shared" si="4"/>
        <v>3220</v>
      </c>
    </row>
    <row r="297" spans="1:11" ht="15" hidden="1" customHeight="1" x14ac:dyDescent="0.3">
      <c r="A297" t="s">
        <v>416</v>
      </c>
      <c r="B297" t="s">
        <v>446</v>
      </c>
      <c r="C297" t="s">
        <v>35</v>
      </c>
      <c r="D297" t="s">
        <v>41</v>
      </c>
      <c r="E297" s="1">
        <v>41807</v>
      </c>
      <c r="F297" s="1" t="s">
        <v>438</v>
      </c>
      <c r="G297">
        <v>3</v>
      </c>
      <c r="H297">
        <v>6</v>
      </c>
      <c r="I297">
        <v>22</v>
      </c>
      <c r="J297" t="s">
        <v>445</v>
      </c>
      <c r="K297">
        <f t="shared" si="4"/>
        <v>3220</v>
      </c>
    </row>
    <row r="298" spans="1:11" ht="15" hidden="1" customHeight="1" x14ac:dyDescent="0.3">
      <c r="A298" t="s">
        <v>416</v>
      </c>
      <c r="B298" t="s">
        <v>446</v>
      </c>
      <c r="C298" t="s">
        <v>35</v>
      </c>
      <c r="D298" t="s">
        <v>41</v>
      </c>
      <c r="E298" s="1">
        <v>41807</v>
      </c>
      <c r="F298" s="1" t="s">
        <v>438</v>
      </c>
      <c r="G298">
        <v>1</v>
      </c>
      <c r="H298">
        <v>6</v>
      </c>
      <c r="I298">
        <v>18</v>
      </c>
      <c r="J298" t="s">
        <v>445</v>
      </c>
      <c r="K298">
        <f t="shared" si="4"/>
        <v>3220</v>
      </c>
    </row>
    <row r="299" spans="1:11" ht="15" hidden="1" customHeight="1" x14ac:dyDescent="0.3">
      <c r="A299" t="s">
        <v>416</v>
      </c>
      <c r="B299" t="s">
        <v>446</v>
      </c>
      <c r="C299" t="s">
        <v>35</v>
      </c>
      <c r="D299" t="s">
        <v>41</v>
      </c>
      <c r="E299" s="1">
        <v>41807</v>
      </c>
      <c r="F299" s="1" t="s">
        <v>438</v>
      </c>
      <c r="G299">
        <v>2</v>
      </c>
      <c r="H299">
        <v>6</v>
      </c>
      <c r="I299">
        <v>22</v>
      </c>
      <c r="J299" t="s">
        <v>445</v>
      </c>
      <c r="K299">
        <f t="shared" si="4"/>
        <v>3220</v>
      </c>
    </row>
    <row r="300" spans="1:11" ht="15" hidden="1" customHeight="1" x14ac:dyDescent="0.3">
      <c r="A300" t="s">
        <v>416</v>
      </c>
      <c r="B300" t="s">
        <v>446</v>
      </c>
      <c r="C300" t="s">
        <v>35</v>
      </c>
      <c r="D300" t="s">
        <v>41</v>
      </c>
      <c r="E300" s="1">
        <v>41807</v>
      </c>
      <c r="F300" s="1" t="s">
        <v>438</v>
      </c>
      <c r="G300">
        <v>3</v>
      </c>
      <c r="H300">
        <v>5</v>
      </c>
      <c r="I300">
        <v>21</v>
      </c>
      <c r="J300" t="s">
        <v>445</v>
      </c>
      <c r="K300">
        <f t="shared" si="4"/>
        <v>3220</v>
      </c>
    </row>
    <row r="301" spans="1:11" ht="15" hidden="1" customHeight="1" x14ac:dyDescent="0.3">
      <c r="A301" t="s">
        <v>416</v>
      </c>
      <c r="B301" t="s">
        <v>446</v>
      </c>
      <c r="C301" t="s">
        <v>35</v>
      </c>
      <c r="D301" t="s">
        <v>41</v>
      </c>
      <c r="E301" s="1">
        <v>41807</v>
      </c>
      <c r="F301" s="1" t="s">
        <v>438</v>
      </c>
      <c r="G301">
        <v>4</v>
      </c>
      <c r="H301">
        <v>7</v>
      </c>
      <c r="I301">
        <v>20</v>
      </c>
      <c r="J301" t="s">
        <v>445</v>
      </c>
      <c r="K301">
        <f t="shared" si="4"/>
        <v>3220</v>
      </c>
    </row>
    <row r="302" spans="1:11" ht="15" hidden="1" customHeight="1" x14ac:dyDescent="0.3">
      <c r="A302" t="s">
        <v>416</v>
      </c>
      <c r="B302" t="s">
        <v>446</v>
      </c>
      <c r="C302" t="s">
        <v>35</v>
      </c>
      <c r="D302" t="s">
        <v>41</v>
      </c>
      <c r="E302" s="1">
        <v>41807</v>
      </c>
      <c r="F302" s="1" t="s">
        <v>438</v>
      </c>
      <c r="G302">
        <v>1</v>
      </c>
      <c r="H302">
        <v>7</v>
      </c>
      <c r="I302">
        <v>22</v>
      </c>
      <c r="J302" t="s">
        <v>445</v>
      </c>
      <c r="K302">
        <f t="shared" si="4"/>
        <v>3220</v>
      </c>
    </row>
    <row r="303" spans="1:11" ht="15" hidden="1" customHeight="1" x14ac:dyDescent="0.3">
      <c r="A303" t="s">
        <v>416</v>
      </c>
      <c r="B303" t="s">
        <v>446</v>
      </c>
      <c r="C303" t="s">
        <v>35</v>
      </c>
      <c r="D303" t="s">
        <v>41</v>
      </c>
      <c r="E303" s="1">
        <v>41807</v>
      </c>
      <c r="F303" s="1" t="s">
        <v>438</v>
      </c>
      <c r="G303">
        <v>2</v>
      </c>
      <c r="H303">
        <v>7</v>
      </c>
      <c r="I303">
        <v>23</v>
      </c>
      <c r="J303" t="s">
        <v>445</v>
      </c>
      <c r="K303">
        <f t="shared" si="4"/>
        <v>3220</v>
      </c>
    </row>
    <row r="304" spans="1:11" ht="15" hidden="1" customHeight="1" x14ac:dyDescent="0.3">
      <c r="A304" t="s">
        <v>416</v>
      </c>
      <c r="B304" t="s">
        <v>446</v>
      </c>
      <c r="C304" t="s">
        <v>35</v>
      </c>
      <c r="D304" t="s">
        <v>41</v>
      </c>
      <c r="E304" s="1">
        <v>41807</v>
      </c>
      <c r="F304" s="1" t="s">
        <v>438</v>
      </c>
      <c r="G304">
        <v>1</v>
      </c>
      <c r="H304">
        <v>7</v>
      </c>
      <c r="I304">
        <v>22</v>
      </c>
      <c r="J304" t="s">
        <v>445</v>
      </c>
      <c r="K304">
        <f t="shared" si="4"/>
        <v>3220</v>
      </c>
    </row>
    <row r="305" spans="1:11" ht="15" hidden="1" customHeight="1" x14ac:dyDescent="0.3">
      <c r="A305" t="s">
        <v>416</v>
      </c>
      <c r="B305" t="s">
        <v>446</v>
      </c>
      <c r="C305" t="s">
        <v>35</v>
      </c>
      <c r="D305" t="s">
        <v>41</v>
      </c>
      <c r="E305" s="1">
        <v>41807</v>
      </c>
      <c r="F305" s="1" t="s">
        <v>438</v>
      </c>
      <c r="G305">
        <v>2</v>
      </c>
      <c r="H305">
        <v>7</v>
      </c>
      <c r="I305">
        <v>21</v>
      </c>
      <c r="J305" t="s">
        <v>445</v>
      </c>
      <c r="K305">
        <f t="shared" si="4"/>
        <v>3220</v>
      </c>
    </row>
    <row r="306" spans="1:11" ht="15" hidden="1" customHeight="1" x14ac:dyDescent="0.3">
      <c r="A306" t="s">
        <v>416</v>
      </c>
      <c r="B306" t="s">
        <v>446</v>
      </c>
      <c r="C306" t="s">
        <v>35</v>
      </c>
      <c r="D306" t="s">
        <v>41</v>
      </c>
      <c r="E306" s="1">
        <v>41807</v>
      </c>
      <c r="F306" s="1" t="s">
        <v>438</v>
      </c>
      <c r="G306">
        <v>3</v>
      </c>
      <c r="H306">
        <v>6</v>
      </c>
      <c r="I306">
        <v>21</v>
      </c>
      <c r="J306" t="s">
        <v>445</v>
      </c>
      <c r="K306">
        <f t="shared" si="4"/>
        <v>3220</v>
      </c>
    </row>
    <row r="307" spans="1:11" ht="15" hidden="1" customHeight="1" x14ac:dyDescent="0.3">
      <c r="A307" t="s">
        <v>416</v>
      </c>
      <c r="B307" t="s">
        <v>446</v>
      </c>
      <c r="C307" t="s">
        <v>35</v>
      </c>
      <c r="D307" t="s">
        <v>41</v>
      </c>
      <c r="E307" s="1">
        <v>41807</v>
      </c>
      <c r="F307" s="1" t="s">
        <v>438</v>
      </c>
      <c r="G307">
        <v>1</v>
      </c>
      <c r="H307">
        <v>7</v>
      </c>
      <c r="I307">
        <v>20</v>
      </c>
      <c r="J307" t="s">
        <v>445</v>
      </c>
      <c r="K307">
        <f t="shared" si="4"/>
        <v>3220</v>
      </c>
    </row>
    <row r="308" spans="1:11" ht="15" hidden="1" customHeight="1" x14ac:dyDescent="0.3">
      <c r="A308" t="s">
        <v>416</v>
      </c>
      <c r="B308" t="s">
        <v>446</v>
      </c>
      <c r="C308" t="s">
        <v>35</v>
      </c>
      <c r="D308" t="s">
        <v>41</v>
      </c>
      <c r="E308" s="1">
        <v>41807</v>
      </c>
      <c r="F308" s="1" t="s">
        <v>438</v>
      </c>
      <c r="G308">
        <v>2</v>
      </c>
      <c r="H308">
        <v>7</v>
      </c>
      <c r="I308">
        <v>22</v>
      </c>
      <c r="J308" t="s">
        <v>445</v>
      </c>
      <c r="K308">
        <f t="shared" si="4"/>
        <v>3220</v>
      </c>
    </row>
    <row r="309" spans="1:11" ht="15" hidden="1" customHeight="1" x14ac:dyDescent="0.3">
      <c r="A309" t="s">
        <v>416</v>
      </c>
      <c r="B309" t="s">
        <v>446</v>
      </c>
      <c r="C309" t="s">
        <v>35</v>
      </c>
      <c r="D309" t="s">
        <v>41</v>
      </c>
      <c r="E309" s="1">
        <v>41807</v>
      </c>
      <c r="F309" s="1" t="s">
        <v>438</v>
      </c>
      <c r="G309">
        <v>3</v>
      </c>
      <c r="H309">
        <v>7</v>
      </c>
      <c r="I309">
        <v>20</v>
      </c>
      <c r="J309" t="s">
        <v>445</v>
      </c>
      <c r="K309">
        <f t="shared" si="4"/>
        <v>3220</v>
      </c>
    </row>
    <row r="310" spans="1:11" ht="15" hidden="1" customHeight="1" x14ac:dyDescent="0.3">
      <c r="A310" t="s">
        <v>416</v>
      </c>
      <c r="B310" t="s">
        <v>446</v>
      </c>
      <c r="C310" t="s">
        <v>35</v>
      </c>
      <c r="D310" t="s">
        <v>41</v>
      </c>
      <c r="E310" s="1">
        <v>41807</v>
      </c>
      <c r="F310" s="1" t="s">
        <v>438</v>
      </c>
      <c r="G310">
        <v>4</v>
      </c>
      <c r="H310">
        <v>7</v>
      </c>
      <c r="I310">
        <v>21</v>
      </c>
      <c r="J310" t="s">
        <v>445</v>
      </c>
      <c r="K310">
        <f t="shared" si="4"/>
        <v>3220</v>
      </c>
    </row>
    <row r="311" spans="1:11" ht="15" hidden="1" customHeight="1" x14ac:dyDescent="0.3">
      <c r="A311" t="s">
        <v>416</v>
      </c>
      <c r="B311" t="s">
        <v>446</v>
      </c>
      <c r="C311" t="s">
        <v>35</v>
      </c>
      <c r="D311" t="s">
        <v>41</v>
      </c>
      <c r="E311" s="1">
        <v>41807</v>
      </c>
      <c r="F311" s="1" t="s">
        <v>438</v>
      </c>
      <c r="G311">
        <v>5</v>
      </c>
      <c r="H311">
        <v>7</v>
      </c>
      <c r="I311">
        <v>19</v>
      </c>
      <c r="J311" t="s">
        <v>445</v>
      </c>
      <c r="K311">
        <f t="shared" si="4"/>
        <v>3220</v>
      </c>
    </row>
    <row r="312" spans="1:11" ht="15" hidden="1" customHeight="1" x14ac:dyDescent="0.3">
      <c r="A312" t="s">
        <v>416</v>
      </c>
      <c r="B312" t="s">
        <v>446</v>
      </c>
      <c r="C312" t="s">
        <v>35</v>
      </c>
      <c r="D312" t="s">
        <v>41</v>
      </c>
      <c r="E312" s="1">
        <v>41807</v>
      </c>
      <c r="F312" s="1" t="s">
        <v>438</v>
      </c>
      <c r="G312">
        <v>1</v>
      </c>
      <c r="H312">
        <v>7</v>
      </c>
      <c r="I312">
        <v>22</v>
      </c>
      <c r="J312" t="s">
        <v>445</v>
      </c>
      <c r="K312">
        <f t="shared" si="4"/>
        <v>3220</v>
      </c>
    </row>
    <row r="313" spans="1:11" ht="15" hidden="1" customHeight="1" x14ac:dyDescent="0.3">
      <c r="A313" t="s">
        <v>416</v>
      </c>
      <c r="B313" t="s">
        <v>446</v>
      </c>
      <c r="C313" t="s">
        <v>35</v>
      </c>
      <c r="D313" t="s">
        <v>41</v>
      </c>
      <c r="E313" s="1">
        <v>41807</v>
      </c>
      <c r="F313" s="1" t="s">
        <v>438</v>
      </c>
      <c r="G313">
        <v>2</v>
      </c>
      <c r="H313">
        <v>7</v>
      </c>
      <c r="I313">
        <v>22</v>
      </c>
      <c r="J313" t="s">
        <v>445</v>
      </c>
      <c r="K313">
        <f t="shared" si="4"/>
        <v>3220</v>
      </c>
    </row>
    <row r="314" spans="1:11" ht="15" hidden="1" customHeight="1" x14ac:dyDescent="0.3">
      <c r="A314" t="s">
        <v>416</v>
      </c>
      <c r="B314" t="s">
        <v>446</v>
      </c>
      <c r="C314" t="s">
        <v>35</v>
      </c>
      <c r="D314" t="s">
        <v>41</v>
      </c>
      <c r="E314" s="1">
        <v>41807</v>
      </c>
      <c r="F314" s="1" t="s">
        <v>438</v>
      </c>
      <c r="G314">
        <v>3</v>
      </c>
      <c r="H314">
        <v>7</v>
      </c>
      <c r="I314">
        <v>21</v>
      </c>
      <c r="J314" t="s">
        <v>445</v>
      </c>
      <c r="K314">
        <f t="shared" si="4"/>
        <v>3220</v>
      </c>
    </row>
    <row r="315" spans="1:11" ht="15" hidden="1" customHeight="1" x14ac:dyDescent="0.3">
      <c r="A315" t="s">
        <v>416</v>
      </c>
      <c r="B315" t="s">
        <v>446</v>
      </c>
      <c r="C315" t="s">
        <v>35</v>
      </c>
      <c r="D315" t="s">
        <v>41</v>
      </c>
      <c r="E315" s="1">
        <v>41807</v>
      </c>
      <c r="F315" s="1" t="s">
        <v>438</v>
      </c>
      <c r="G315">
        <v>4</v>
      </c>
      <c r="H315">
        <v>7</v>
      </c>
      <c r="I315">
        <v>15</v>
      </c>
      <c r="J315" t="s">
        <v>445</v>
      </c>
      <c r="K315">
        <f t="shared" si="4"/>
        <v>3220</v>
      </c>
    </row>
    <row r="316" spans="1:11" ht="15" hidden="1" customHeight="1" x14ac:dyDescent="0.3">
      <c r="A316" t="s">
        <v>416</v>
      </c>
      <c r="B316" t="s">
        <v>446</v>
      </c>
      <c r="C316" t="s">
        <v>35</v>
      </c>
      <c r="D316" t="s">
        <v>41</v>
      </c>
      <c r="E316" s="1">
        <v>41807</v>
      </c>
      <c r="F316" s="1" t="s">
        <v>438</v>
      </c>
      <c r="G316">
        <v>1</v>
      </c>
      <c r="H316">
        <v>8</v>
      </c>
      <c r="I316">
        <v>23</v>
      </c>
      <c r="J316" t="s">
        <v>445</v>
      </c>
      <c r="K316">
        <f t="shared" si="4"/>
        <v>3220</v>
      </c>
    </row>
    <row r="317" spans="1:11" ht="15" hidden="1" customHeight="1" x14ac:dyDescent="0.3">
      <c r="A317" t="s">
        <v>416</v>
      </c>
      <c r="B317" t="s">
        <v>446</v>
      </c>
      <c r="C317" t="s">
        <v>35</v>
      </c>
      <c r="D317" t="s">
        <v>41</v>
      </c>
      <c r="E317" s="1">
        <v>41807</v>
      </c>
      <c r="F317" s="1" t="s">
        <v>438</v>
      </c>
      <c r="G317">
        <v>2</v>
      </c>
      <c r="H317">
        <v>8</v>
      </c>
      <c r="I317">
        <v>20</v>
      </c>
      <c r="J317" t="s">
        <v>445</v>
      </c>
      <c r="K317">
        <f t="shared" si="4"/>
        <v>3220</v>
      </c>
    </row>
    <row r="318" spans="1:11" ht="15" hidden="1" customHeight="1" x14ac:dyDescent="0.3">
      <c r="A318" t="s">
        <v>416</v>
      </c>
      <c r="B318" t="s">
        <v>446</v>
      </c>
      <c r="C318" t="s">
        <v>35</v>
      </c>
      <c r="D318" t="s">
        <v>41</v>
      </c>
      <c r="E318" s="1">
        <v>41807</v>
      </c>
      <c r="F318" s="1" t="s">
        <v>438</v>
      </c>
      <c r="G318">
        <v>3</v>
      </c>
      <c r="H318">
        <v>6</v>
      </c>
      <c r="I318">
        <v>18</v>
      </c>
      <c r="J318" t="s">
        <v>445</v>
      </c>
      <c r="K318">
        <f t="shared" si="4"/>
        <v>3220</v>
      </c>
    </row>
    <row r="319" spans="1:11" ht="15" hidden="1" customHeight="1" x14ac:dyDescent="0.3">
      <c r="A319" t="s">
        <v>416</v>
      </c>
      <c r="B319" t="s">
        <v>446</v>
      </c>
      <c r="C319" t="s">
        <v>35</v>
      </c>
      <c r="D319" t="s">
        <v>41</v>
      </c>
      <c r="E319" s="1">
        <v>41807</v>
      </c>
      <c r="F319" s="1" t="s">
        <v>438</v>
      </c>
      <c r="G319">
        <v>4</v>
      </c>
      <c r="H319">
        <v>7</v>
      </c>
      <c r="I319">
        <v>17</v>
      </c>
      <c r="J319" t="s">
        <v>445</v>
      </c>
      <c r="K319">
        <f t="shared" si="4"/>
        <v>3220</v>
      </c>
    </row>
    <row r="320" spans="1:11" ht="15" hidden="1" customHeight="1" x14ac:dyDescent="0.3">
      <c r="A320" t="s">
        <v>416</v>
      </c>
      <c r="B320" t="s">
        <v>446</v>
      </c>
      <c r="C320" t="s">
        <v>35</v>
      </c>
      <c r="D320" t="s">
        <v>41</v>
      </c>
      <c r="E320" s="1">
        <v>41807</v>
      </c>
      <c r="F320" s="1" t="s">
        <v>438</v>
      </c>
      <c r="G320">
        <v>1</v>
      </c>
      <c r="H320">
        <v>6</v>
      </c>
      <c r="I320">
        <v>23</v>
      </c>
      <c r="J320" t="s">
        <v>445</v>
      </c>
      <c r="K320">
        <f t="shared" si="4"/>
        <v>3220</v>
      </c>
    </row>
    <row r="321" spans="1:11" ht="15" hidden="1" customHeight="1" x14ac:dyDescent="0.3">
      <c r="A321" t="s">
        <v>416</v>
      </c>
      <c r="B321" t="s">
        <v>446</v>
      </c>
      <c r="C321" t="s">
        <v>35</v>
      </c>
      <c r="D321" t="s">
        <v>41</v>
      </c>
      <c r="E321" s="1">
        <v>41807</v>
      </c>
      <c r="F321" s="1" t="s">
        <v>438</v>
      </c>
      <c r="G321">
        <v>2</v>
      </c>
      <c r="H321">
        <v>6</v>
      </c>
      <c r="I321">
        <v>23</v>
      </c>
      <c r="J321" t="s">
        <v>445</v>
      </c>
      <c r="K321">
        <f t="shared" si="4"/>
        <v>3220</v>
      </c>
    </row>
    <row r="322" spans="1:11" ht="15" hidden="1" customHeight="1" x14ac:dyDescent="0.3">
      <c r="A322" t="s">
        <v>416</v>
      </c>
      <c r="B322" t="s">
        <v>446</v>
      </c>
      <c r="C322" t="s">
        <v>35</v>
      </c>
      <c r="D322" t="s">
        <v>41</v>
      </c>
      <c r="E322" s="1">
        <v>41807</v>
      </c>
      <c r="F322" s="1" t="s">
        <v>438</v>
      </c>
      <c r="G322">
        <v>3</v>
      </c>
      <c r="H322">
        <v>6</v>
      </c>
      <c r="I322">
        <v>23</v>
      </c>
      <c r="J322" t="s">
        <v>445</v>
      </c>
      <c r="K322">
        <f t="shared" ref="K322:K385" si="5">(E322-Exp3SD) * 23</f>
        <v>3220</v>
      </c>
    </row>
    <row r="323" spans="1:11" ht="15" hidden="1" customHeight="1" x14ac:dyDescent="0.3">
      <c r="A323" t="s">
        <v>416</v>
      </c>
      <c r="B323" t="s">
        <v>446</v>
      </c>
      <c r="C323" t="s">
        <v>35</v>
      </c>
      <c r="D323" t="s">
        <v>41</v>
      </c>
      <c r="E323" s="1">
        <v>41807</v>
      </c>
      <c r="F323" s="1" t="s">
        <v>438</v>
      </c>
      <c r="G323">
        <v>4</v>
      </c>
      <c r="H323">
        <v>6</v>
      </c>
      <c r="I323">
        <v>19</v>
      </c>
      <c r="J323" t="s">
        <v>445</v>
      </c>
      <c r="K323">
        <f t="shared" si="5"/>
        <v>3220</v>
      </c>
    </row>
    <row r="324" spans="1:11" ht="15" hidden="1" customHeight="1" x14ac:dyDescent="0.3">
      <c r="A324" t="s">
        <v>416</v>
      </c>
      <c r="B324" t="s">
        <v>446</v>
      </c>
      <c r="C324" t="s">
        <v>35</v>
      </c>
      <c r="D324" t="s">
        <v>41</v>
      </c>
      <c r="E324" s="1">
        <v>41807</v>
      </c>
      <c r="F324" s="1" t="s">
        <v>438</v>
      </c>
      <c r="G324">
        <v>1</v>
      </c>
      <c r="H324">
        <v>7</v>
      </c>
      <c r="I324">
        <v>21</v>
      </c>
      <c r="J324" t="s">
        <v>445</v>
      </c>
      <c r="K324">
        <f t="shared" si="5"/>
        <v>3220</v>
      </c>
    </row>
    <row r="325" spans="1:11" ht="15" hidden="1" customHeight="1" x14ac:dyDescent="0.3">
      <c r="A325" t="s">
        <v>416</v>
      </c>
      <c r="B325" t="s">
        <v>446</v>
      </c>
      <c r="C325" t="s">
        <v>35</v>
      </c>
      <c r="D325" t="s">
        <v>41</v>
      </c>
      <c r="E325" s="1">
        <v>41807</v>
      </c>
      <c r="F325" s="1" t="s">
        <v>438</v>
      </c>
      <c r="G325">
        <v>2</v>
      </c>
      <c r="H325">
        <v>6</v>
      </c>
      <c r="I325">
        <v>21</v>
      </c>
      <c r="J325" t="s">
        <v>445</v>
      </c>
      <c r="K325">
        <f t="shared" si="5"/>
        <v>3220</v>
      </c>
    </row>
    <row r="326" spans="1:11" ht="15" hidden="1" customHeight="1" x14ac:dyDescent="0.3">
      <c r="A326" t="s">
        <v>416</v>
      </c>
      <c r="B326" t="s">
        <v>446</v>
      </c>
      <c r="C326" t="s">
        <v>35</v>
      </c>
      <c r="D326" t="s">
        <v>41</v>
      </c>
      <c r="E326" s="1">
        <v>41807</v>
      </c>
      <c r="F326" s="1" t="s">
        <v>438</v>
      </c>
      <c r="G326">
        <v>3</v>
      </c>
      <c r="H326">
        <v>6</v>
      </c>
      <c r="I326">
        <v>21</v>
      </c>
      <c r="J326" t="s">
        <v>445</v>
      </c>
      <c r="K326">
        <f t="shared" si="5"/>
        <v>3220</v>
      </c>
    </row>
    <row r="327" spans="1:11" ht="15" hidden="1" customHeight="1" x14ac:dyDescent="0.3">
      <c r="A327" t="s">
        <v>416</v>
      </c>
      <c r="B327" t="s">
        <v>446</v>
      </c>
      <c r="C327" t="s">
        <v>35</v>
      </c>
      <c r="D327" t="s">
        <v>41</v>
      </c>
      <c r="E327" s="1">
        <v>41807</v>
      </c>
      <c r="F327" s="1" t="s">
        <v>438</v>
      </c>
      <c r="G327">
        <v>4</v>
      </c>
      <c r="H327">
        <v>6</v>
      </c>
      <c r="I327">
        <v>17</v>
      </c>
      <c r="J327" t="s">
        <v>445</v>
      </c>
      <c r="K327">
        <f t="shared" si="5"/>
        <v>3220</v>
      </c>
    </row>
    <row r="328" spans="1:11" ht="15" hidden="1" customHeight="1" x14ac:dyDescent="0.3">
      <c r="A328" t="s">
        <v>416</v>
      </c>
      <c r="B328" t="s">
        <v>446</v>
      </c>
      <c r="C328" t="s">
        <v>35</v>
      </c>
      <c r="D328" t="s">
        <v>41</v>
      </c>
      <c r="E328" s="1">
        <v>41807</v>
      </c>
      <c r="F328" s="1" t="s">
        <v>438</v>
      </c>
      <c r="G328">
        <v>1</v>
      </c>
      <c r="H328">
        <v>6</v>
      </c>
      <c r="I328">
        <v>21</v>
      </c>
      <c r="J328" t="s">
        <v>445</v>
      </c>
      <c r="K328">
        <f t="shared" si="5"/>
        <v>3220</v>
      </c>
    </row>
    <row r="329" spans="1:11" ht="15" hidden="1" customHeight="1" x14ac:dyDescent="0.3">
      <c r="A329" t="s">
        <v>416</v>
      </c>
      <c r="B329" t="s">
        <v>446</v>
      </c>
      <c r="C329" t="s">
        <v>35</v>
      </c>
      <c r="D329" t="s">
        <v>41</v>
      </c>
      <c r="E329" s="1">
        <v>41807</v>
      </c>
      <c r="F329" s="1" t="s">
        <v>438</v>
      </c>
      <c r="G329">
        <v>1</v>
      </c>
      <c r="H329">
        <v>7</v>
      </c>
      <c r="I329">
        <v>22</v>
      </c>
      <c r="J329" t="s">
        <v>445</v>
      </c>
      <c r="K329">
        <f t="shared" si="5"/>
        <v>3220</v>
      </c>
    </row>
    <row r="330" spans="1:11" ht="15" hidden="1" customHeight="1" x14ac:dyDescent="0.3">
      <c r="A330" t="s">
        <v>416</v>
      </c>
      <c r="B330" t="s">
        <v>446</v>
      </c>
      <c r="C330" t="s">
        <v>35</v>
      </c>
      <c r="D330" t="s">
        <v>41</v>
      </c>
      <c r="E330" s="1">
        <v>41807</v>
      </c>
      <c r="F330" s="1" t="s">
        <v>438</v>
      </c>
      <c r="G330">
        <v>2</v>
      </c>
      <c r="H330">
        <v>7</v>
      </c>
      <c r="I330">
        <v>23</v>
      </c>
      <c r="J330" t="s">
        <v>445</v>
      </c>
      <c r="K330">
        <f t="shared" si="5"/>
        <v>3220</v>
      </c>
    </row>
    <row r="331" spans="1:11" ht="15" hidden="1" customHeight="1" x14ac:dyDescent="0.3">
      <c r="A331" t="s">
        <v>416</v>
      </c>
      <c r="B331" t="s">
        <v>446</v>
      </c>
      <c r="C331" t="s">
        <v>35</v>
      </c>
      <c r="D331" t="s">
        <v>41</v>
      </c>
      <c r="E331" s="1">
        <v>41807</v>
      </c>
      <c r="F331" s="1" t="s">
        <v>438</v>
      </c>
      <c r="G331">
        <v>3</v>
      </c>
      <c r="H331">
        <v>7</v>
      </c>
      <c r="I331">
        <v>21</v>
      </c>
      <c r="J331" t="s">
        <v>445</v>
      </c>
      <c r="K331">
        <f t="shared" si="5"/>
        <v>3220</v>
      </c>
    </row>
    <row r="332" spans="1:11" ht="15" hidden="1" customHeight="1" x14ac:dyDescent="0.3">
      <c r="A332" t="s">
        <v>416</v>
      </c>
      <c r="B332" t="s">
        <v>446</v>
      </c>
      <c r="C332" t="s">
        <v>35</v>
      </c>
      <c r="D332" t="s">
        <v>41</v>
      </c>
      <c r="E332" s="1">
        <v>41807</v>
      </c>
      <c r="F332" s="1" t="s">
        <v>438</v>
      </c>
      <c r="G332">
        <v>4</v>
      </c>
      <c r="H332">
        <v>8</v>
      </c>
      <c r="I332">
        <v>24</v>
      </c>
      <c r="J332" t="s">
        <v>445</v>
      </c>
      <c r="K332">
        <f t="shared" si="5"/>
        <v>3220</v>
      </c>
    </row>
    <row r="333" spans="1:11" ht="15" hidden="1" customHeight="1" x14ac:dyDescent="0.3">
      <c r="A333" t="s">
        <v>416</v>
      </c>
      <c r="B333" t="s">
        <v>446</v>
      </c>
      <c r="C333" t="s">
        <v>35</v>
      </c>
      <c r="D333" t="s">
        <v>41</v>
      </c>
      <c r="E333" s="1">
        <v>41807</v>
      </c>
      <c r="F333" s="1" t="s">
        <v>438</v>
      </c>
      <c r="G333">
        <v>1</v>
      </c>
      <c r="H333">
        <v>8</v>
      </c>
      <c r="I333">
        <v>25</v>
      </c>
      <c r="J333" t="s">
        <v>445</v>
      </c>
      <c r="K333">
        <f t="shared" si="5"/>
        <v>3220</v>
      </c>
    </row>
    <row r="334" spans="1:11" ht="15" hidden="1" customHeight="1" x14ac:dyDescent="0.3">
      <c r="A334" t="s">
        <v>416</v>
      </c>
      <c r="B334" t="s">
        <v>446</v>
      </c>
      <c r="C334" t="s">
        <v>35</v>
      </c>
      <c r="D334" t="s">
        <v>41</v>
      </c>
      <c r="E334" s="1">
        <v>41807</v>
      </c>
      <c r="F334" s="1" t="s">
        <v>438</v>
      </c>
      <c r="G334">
        <v>2</v>
      </c>
      <c r="H334">
        <v>7</v>
      </c>
      <c r="I334">
        <v>23</v>
      </c>
      <c r="J334" t="s">
        <v>445</v>
      </c>
      <c r="K334">
        <f t="shared" si="5"/>
        <v>3220</v>
      </c>
    </row>
    <row r="335" spans="1:11" ht="15" hidden="1" customHeight="1" x14ac:dyDescent="0.3">
      <c r="A335" t="s">
        <v>416</v>
      </c>
      <c r="B335" t="s">
        <v>446</v>
      </c>
      <c r="C335" t="s">
        <v>35</v>
      </c>
      <c r="D335" t="s">
        <v>41</v>
      </c>
      <c r="E335" s="1">
        <v>41807</v>
      </c>
      <c r="F335" s="1" t="s">
        <v>438</v>
      </c>
      <c r="G335">
        <v>3</v>
      </c>
      <c r="H335">
        <v>7</v>
      </c>
      <c r="I335">
        <v>23</v>
      </c>
      <c r="J335" t="s">
        <v>445</v>
      </c>
      <c r="K335">
        <f t="shared" si="5"/>
        <v>3220</v>
      </c>
    </row>
    <row r="336" spans="1:11" ht="15" hidden="1" customHeight="1" x14ac:dyDescent="0.3">
      <c r="A336" t="s">
        <v>416</v>
      </c>
      <c r="B336" t="s">
        <v>446</v>
      </c>
      <c r="C336" t="s">
        <v>35</v>
      </c>
      <c r="D336" t="s">
        <v>41</v>
      </c>
      <c r="E336" s="1">
        <v>41807</v>
      </c>
      <c r="F336" s="1" t="s">
        <v>438</v>
      </c>
      <c r="G336">
        <v>4</v>
      </c>
      <c r="H336">
        <v>7</v>
      </c>
      <c r="I336">
        <v>21</v>
      </c>
      <c r="J336" t="s">
        <v>445</v>
      </c>
      <c r="K336">
        <f t="shared" si="5"/>
        <v>3220</v>
      </c>
    </row>
    <row r="337" spans="1:11" ht="15" hidden="1" customHeight="1" x14ac:dyDescent="0.3">
      <c r="A337" t="s">
        <v>416</v>
      </c>
      <c r="B337" t="s">
        <v>446</v>
      </c>
      <c r="C337" t="s">
        <v>35</v>
      </c>
      <c r="D337" t="s">
        <v>38</v>
      </c>
      <c r="E337" s="1">
        <v>41775</v>
      </c>
      <c r="F337" s="1" t="s">
        <v>438</v>
      </c>
      <c r="G337">
        <v>1</v>
      </c>
      <c r="H337">
        <v>2.8718861209964412</v>
      </c>
      <c r="I337">
        <v>9</v>
      </c>
      <c r="J337" t="s">
        <v>444</v>
      </c>
      <c r="K337">
        <f t="shared" si="5"/>
        <v>2484</v>
      </c>
    </row>
    <row r="338" spans="1:11" ht="15" hidden="1" customHeight="1" x14ac:dyDescent="0.3">
      <c r="A338" t="s">
        <v>416</v>
      </c>
      <c r="B338" t="s">
        <v>446</v>
      </c>
      <c r="C338" t="s">
        <v>35</v>
      </c>
      <c r="D338" t="s">
        <v>38</v>
      </c>
      <c r="E338" s="1">
        <v>41775</v>
      </c>
      <c r="F338" s="1" t="s">
        <v>438</v>
      </c>
      <c r="G338">
        <v>2</v>
      </c>
      <c r="H338">
        <v>3.0794780545670228</v>
      </c>
      <c r="I338">
        <v>8</v>
      </c>
      <c r="J338" t="s">
        <v>444</v>
      </c>
      <c r="K338">
        <f t="shared" si="5"/>
        <v>2484</v>
      </c>
    </row>
    <row r="339" spans="1:11" ht="15" hidden="1" customHeight="1" x14ac:dyDescent="0.3">
      <c r="A339" t="s">
        <v>416</v>
      </c>
      <c r="B339" t="s">
        <v>446</v>
      </c>
      <c r="C339" t="s">
        <v>35</v>
      </c>
      <c r="D339" t="s">
        <v>38</v>
      </c>
      <c r="E339" s="1">
        <v>41775</v>
      </c>
      <c r="F339" s="1" t="s">
        <v>438</v>
      </c>
      <c r="G339">
        <v>3</v>
      </c>
      <c r="H339">
        <v>2.9549228944246737</v>
      </c>
      <c r="I339">
        <v>8</v>
      </c>
      <c r="J339" t="s">
        <v>444</v>
      </c>
      <c r="K339">
        <f t="shared" si="5"/>
        <v>2484</v>
      </c>
    </row>
    <row r="340" spans="1:11" ht="15" hidden="1" customHeight="1" x14ac:dyDescent="0.3">
      <c r="A340" t="s">
        <v>416</v>
      </c>
      <c r="B340" t="s">
        <v>446</v>
      </c>
      <c r="C340" t="s">
        <v>35</v>
      </c>
      <c r="D340" t="s">
        <v>38</v>
      </c>
      <c r="E340" s="1">
        <v>41775</v>
      </c>
      <c r="F340" s="1" t="s">
        <v>438</v>
      </c>
      <c r="G340">
        <v>4</v>
      </c>
      <c r="H340">
        <v>2.5456702253855279</v>
      </c>
      <c r="I340">
        <v>7</v>
      </c>
      <c r="J340" t="s">
        <v>444</v>
      </c>
      <c r="K340">
        <f t="shared" si="5"/>
        <v>2484</v>
      </c>
    </row>
    <row r="341" spans="1:11" ht="15" hidden="1" customHeight="1" x14ac:dyDescent="0.3">
      <c r="A341" t="s">
        <v>416</v>
      </c>
      <c r="B341" t="s">
        <v>446</v>
      </c>
      <c r="C341" t="s">
        <v>35</v>
      </c>
      <c r="D341" t="s">
        <v>38</v>
      </c>
      <c r="E341" s="1">
        <v>41775</v>
      </c>
      <c r="F341" s="1" t="s">
        <v>438</v>
      </c>
      <c r="G341">
        <v>1</v>
      </c>
      <c r="H341">
        <v>2.8956109134045076</v>
      </c>
      <c r="I341">
        <v>8</v>
      </c>
      <c r="J341" t="s">
        <v>444</v>
      </c>
      <c r="K341">
        <f t="shared" si="5"/>
        <v>2484</v>
      </c>
    </row>
    <row r="342" spans="1:11" ht="15" hidden="1" customHeight="1" x14ac:dyDescent="0.3">
      <c r="A342" t="s">
        <v>416</v>
      </c>
      <c r="B342" t="s">
        <v>446</v>
      </c>
      <c r="C342" t="s">
        <v>35</v>
      </c>
      <c r="D342" t="s">
        <v>38</v>
      </c>
      <c r="E342" s="1">
        <v>41775</v>
      </c>
      <c r="F342" s="1" t="s">
        <v>438</v>
      </c>
      <c r="G342">
        <v>2</v>
      </c>
      <c r="H342">
        <v>2.8896797153024911</v>
      </c>
      <c r="I342">
        <v>7</v>
      </c>
      <c r="J342" t="s">
        <v>444</v>
      </c>
      <c r="K342">
        <f t="shared" si="5"/>
        <v>2484</v>
      </c>
    </row>
    <row r="343" spans="1:11" ht="15" hidden="1" customHeight="1" x14ac:dyDescent="0.3">
      <c r="A343" t="s">
        <v>416</v>
      </c>
      <c r="B343" t="s">
        <v>446</v>
      </c>
      <c r="C343" t="s">
        <v>35</v>
      </c>
      <c r="D343" t="s">
        <v>38</v>
      </c>
      <c r="E343" s="1">
        <v>41775</v>
      </c>
      <c r="F343" s="1" t="s">
        <v>438</v>
      </c>
      <c r="G343">
        <v>3</v>
      </c>
      <c r="H343">
        <v>2.5160142348754446</v>
      </c>
      <c r="I343">
        <v>8</v>
      </c>
      <c r="J343" t="s">
        <v>444</v>
      </c>
      <c r="K343">
        <f t="shared" si="5"/>
        <v>2484</v>
      </c>
    </row>
    <row r="344" spans="1:11" ht="15" hidden="1" customHeight="1" x14ac:dyDescent="0.3">
      <c r="A344" t="s">
        <v>416</v>
      </c>
      <c r="B344" t="s">
        <v>446</v>
      </c>
      <c r="C344" t="s">
        <v>35</v>
      </c>
      <c r="D344" t="s">
        <v>38</v>
      </c>
      <c r="E344" s="1">
        <v>41775</v>
      </c>
      <c r="F344" s="1" t="s">
        <v>438</v>
      </c>
      <c r="G344">
        <v>4</v>
      </c>
      <c r="H344">
        <v>2.1720047449584818</v>
      </c>
      <c r="I344">
        <v>8</v>
      </c>
      <c r="J344" t="s">
        <v>444</v>
      </c>
      <c r="K344">
        <f t="shared" si="5"/>
        <v>2484</v>
      </c>
    </row>
    <row r="345" spans="1:11" ht="15" hidden="1" customHeight="1" x14ac:dyDescent="0.3">
      <c r="A345" t="s">
        <v>416</v>
      </c>
      <c r="B345" t="s">
        <v>446</v>
      </c>
      <c r="C345" t="s">
        <v>35</v>
      </c>
      <c r="D345" t="s">
        <v>38</v>
      </c>
      <c r="E345" s="1">
        <v>41775</v>
      </c>
      <c r="F345" s="1" t="s">
        <v>438</v>
      </c>
      <c r="G345">
        <v>1</v>
      </c>
      <c r="H345">
        <v>3.164783427495292</v>
      </c>
      <c r="I345">
        <v>9</v>
      </c>
      <c r="J345" t="s">
        <v>444</v>
      </c>
      <c r="K345">
        <f t="shared" si="5"/>
        <v>2484</v>
      </c>
    </row>
    <row r="346" spans="1:11" ht="15" hidden="1" customHeight="1" x14ac:dyDescent="0.3">
      <c r="A346" t="s">
        <v>416</v>
      </c>
      <c r="B346" t="s">
        <v>446</v>
      </c>
      <c r="C346" t="s">
        <v>35</v>
      </c>
      <c r="D346" t="s">
        <v>38</v>
      </c>
      <c r="E346" s="1">
        <v>41775</v>
      </c>
      <c r="F346" s="1" t="s">
        <v>438</v>
      </c>
      <c r="G346">
        <v>2</v>
      </c>
      <c r="H346">
        <v>2.8244365361803085</v>
      </c>
      <c r="I346">
        <v>7</v>
      </c>
      <c r="J346" t="s">
        <v>444</v>
      </c>
      <c r="K346">
        <f t="shared" si="5"/>
        <v>2484</v>
      </c>
    </row>
    <row r="347" spans="1:11" ht="15" hidden="1" customHeight="1" x14ac:dyDescent="0.3">
      <c r="A347" t="s">
        <v>416</v>
      </c>
      <c r="B347" t="s">
        <v>446</v>
      </c>
      <c r="C347" t="s">
        <v>35</v>
      </c>
      <c r="D347" t="s">
        <v>38</v>
      </c>
      <c r="E347" s="1">
        <v>41775</v>
      </c>
      <c r="F347" s="1" t="s">
        <v>438</v>
      </c>
      <c r="G347">
        <v>3</v>
      </c>
      <c r="H347">
        <v>3.1803084223013052</v>
      </c>
      <c r="I347">
        <v>8</v>
      </c>
      <c r="J347" t="s">
        <v>444</v>
      </c>
      <c r="K347">
        <f t="shared" si="5"/>
        <v>2484</v>
      </c>
    </row>
    <row r="348" spans="1:11" ht="15" hidden="1" customHeight="1" x14ac:dyDescent="0.3">
      <c r="A348" t="s">
        <v>416</v>
      </c>
      <c r="B348" t="s">
        <v>446</v>
      </c>
      <c r="C348" t="s">
        <v>35</v>
      </c>
      <c r="D348" t="s">
        <v>38</v>
      </c>
      <c r="E348" s="1">
        <v>41775</v>
      </c>
      <c r="F348" s="1" t="s">
        <v>438</v>
      </c>
      <c r="G348">
        <v>4</v>
      </c>
      <c r="H348">
        <v>2.6880189798339265</v>
      </c>
      <c r="I348">
        <v>8</v>
      </c>
      <c r="J348" t="s">
        <v>444</v>
      </c>
      <c r="K348">
        <f t="shared" si="5"/>
        <v>2484</v>
      </c>
    </row>
    <row r="349" spans="1:11" ht="15" hidden="1" customHeight="1" x14ac:dyDescent="0.3">
      <c r="A349" t="s">
        <v>416</v>
      </c>
      <c r="B349" t="s">
        <v>446</v>
      </c>
      <c r="C349" t="s">
        <v>35</v>
      </c>
      <c r="D349" t="s">
        <v>38</v>
      </c>
      <c r="E349" s="1">
        <v>41782</v>
      </c>
      <c r="F349" s="1" t="s">
        <v>438</v>
      </c>
      <c r="G349">
        <v>1</v>
      </c>
      <c r="H349">
        <v>4.58411214953271</v>
      </c>
      <c r="I349">
        <v>17</v>
      </c>
      <c r="J349" t="s">
        <v>444</v>
      </c>
      <c r="K349">
        <f t="shared" si="5"/>
        <v>2645</v>
      </c>
    </row>
    <row r="350" spans="1:11" ht="15" hidden="1" customHeight="1" x14ac:dyDescent="0.3">
      <c r="A350" t="s">
        <v>416</v>
      </c>
      <c r="B350" t="s">
        <v>446</v>
      </c>
      <c r="C350" t="s">
        <v>35</v>
      </c>
      <c r="D350" t="s">
        <v>38</v>
      </c>
      <c r="E350" s="1">
        <v>41782</v>
      </c>
      <c r="F350" s="1" t="s">
        <v>438</v>
      </c>
      <c r="G350">
        <v>2</v>
      </c>
      <c r="H350">
        <v>4.1869158878504669</v>
      </c>
      <c r="I350">
        <v>18</v>
      </c>
      <c r="J350" t="s">
        <v>444</v>
      </c>
      <c r="K350">
        <f t="shared" si="5"/>
        <v>2645</v>
      </c>
    </row>
    <row r="351" spans="1:11" ht="15" hidden="1" customHeight="1" x14ac:dyDescent="0.3">
      <c r="A351" t="s">
        <v>416</v>
      </c>
      <c r="B351" t="s">
        <v>446</v>
      </c>
      <c r="C351" t="s">
        <v>35</v>
      </c>
      <c r="D351" t="s">
        <v>38</v>
      </c>
      <c r="E351" s="1">
        <v>41782</v>
      </c>
      <c r="F351" s="1" t="s">
        <v>438</v>
      </c>
      <c r="G351">
        <v>3</v>
      </c>
      <c r="H351">
        <v>3.6497175141242937</v>
      </c>
      <c r="I351">
        <v>10</v>
      </c>
      <c r="J351" t="s">
        <v>444</v>
      </c>
      <c r="K351">
        <f t="shared" si="5"/>
        <v>2645</v>
      </c>
    </row>
    <row r="352" spans="1:11" ht="15" hidden="1" customHeight="1" x14ac:dyDescent="0.3">
      <c r="A352" t="s">
        <v>416</v>
      </c>
      <c r="B352" t="s">
        <v>446</v>
      </c>
      <c r="C352" t="s">
        <v>35</v>
      </c>
      <c r="D352" t="s">
        <v>38</v>
      </c>
      <c r="E352" s="1">
        <v>41782</v>
      </c>
      <c r="F352" s="1" t="s">
        <v>438</v>
      </c>
      <c r="G352">
        <v>4</v>
      </c>
      <c r="H352">
        <v>3.2966101694915255</v>
      </c>
      <c r="I352">
        <v>9</v>
      </c>
      <c r="J352" t="s">
        <v>444</v>
      </c>
      <c r="K352">
        <f t="shared" si="5"/>
        <v>2645</v>
      </c>
    </row>
    <row r="353" spans="1:11" ht="15" hidden="1" customHeight="1" x14ac:dyDescent="0.3">
      <c r="A353" t="s">
        <v>416</v>
      </c>
      <c r="B353" t="s">
        <v>446</v>
      </c>
      <c r="C353" t="s">
        <v>35</v>
      </c>
      <c r="D353" t="s">
        <v>38</v>
      </c>
      <c r="E353" s="1">
        <v>41782</v>
      </c>
      <c r="F353" s="1" t="s">
        <v>438</v>
      </c>
      <c r="G353">
        <v>1</v>
      </c>
      <c r="H353">
        <v>4.4299065420560746</v>
      </c>
      <c r="I353">
        <v>18</v>
      </c>
      <c r="J353" t="s">
        <v>444</v>
      </c>
      <c r="K353">
        <f t="shared" si="5"/>
        <v>2645</v>
      </c>
    </row>
    <row r="354" spans="1:11" ht="15" hidden="1" customHeight="1" x14ac:dyDescent="0.3">
      <c r="A354" t="s">
        <v>416</v>
      </c>
      <c r="B354" t="s">
        <v>446</v>
      </c>
      <c r="C354" t="s">
        <v>35</v>
      </c>
      <c r="D354" t="s">
        <v>38</v>
      </c>
      <c r="E354" s="1">
        <v>41782</v>
      </c>
      <c r="F354" s="1" t="s">
        <v>438</v>
      </c>
      <c r="G354">
        <v>2</v>
      </c>
      <c r="H354">
        <v>4.6261682242990654</v>
      </c>
      <c r="I354" t="s">
        <v>437</v>
      </c>
      <c r="J354" t="s">
        <v>444</v>
      </c>
      <c r="K354">
        <f t="shared" si="5"/>
        <v>2645</v>
      </c>
    </row>
    <row r="355" spans="1:11" ht="15" hidden="1" customHeight="1" x14ac:dyDescent="0.3">
      <c r="A355" t="s">
        <v>416</v>
      </c>
      <c r="B355" t="s">
        <v>446</v>
      </c>
      <c r="C355" t="s">
        <v>35</v>
      </c>
      <c r="D355" t="s">
        <v>38</v>
      </c>
      <c r="E355" s="1">
        <v>41782</v>
      </c>
      <c r="F355" s="1" t="s">
        <v>438</v>
      </c>
      <c r="G355">
        <v>3</v>
      </c>
      <c r="H355">
        <v>5.2393380012730741</v>
      </c>
      <c r="I355">
        <v>14</v>
      </c>
      <c r="J355" t="s">
        <v>444</v>
      </c>
      <c r="K355">
        <f t="shared" si="5"/>
        <v>2645</v>
      </c>
    </row>
    <row r="356" spans="1:11" ht="15" hidden="1" customHeight="1" x14ac:dyDescent="0.3">
      <c r="A356" t="s">
        <v>416</v>
      </c>
      <c r="B356" t="s">
        <v>446</v>
      </c>
      <c r="C356" t="s">
        <v>35</v>
      </c>
      <c r="D356" t="s">
        <v>38</v>
      </c>
      <c r="E356" s="1">
        <v>41782</v>
      </c>
      <c r="F356" s="1" t="s">
        <v>438</v>
      </c>
      <c r="G356">
        <v>1</v>
      </c>
      <c r="H356">
        <v>5.02803738317757</v>
      </c>
      <c r="I356">
        <v>14</v>
      </c>
      <c r="J356" t="s">
        <v>444</v>
      </c>
      <c r="K356">
        <f t="shared" si="5"/>
        <v>2645</v>
      </c>
    </row>
    <row r="357" spans="1:11" ht="15" hidden="1" customHeight="1" x14ac:dyDescent="0.3">
      <c r="A357" t="s">
        <v>416</v>
      </c>
      <c r="B357" t="s">
        <v>446</v>
      </c>
      <c r="C357" t="s">
        <v>35</v>
      </c>
      <c r="D357" t="s">
        <v>38</v>
      </c>
      <c r="E357" s="1">
        <v>41782</v>
      </c>
      <c r="F357" s="1" t="s">
        <v>438</v>
      </c>
      <c r="G357">
        <v>2</v>
      </c>
      <c r="H357">
        <v>4.1111111111111107</v>
      </c>
      <c r="I357">
        <v>17</v>
      </c>
      <c r="J357" t="s">
        <v>444</v>
      </c>
      <c r="K357">
        <f t="shared" si="5"/>
        <v>2645</v>
      </c>
    </row>
    <row r="358" spans="1:11" ht="15" hidden="1" customHeight="1" x14ac:dyDescent="0.3">
      <c r="A358" t="s">
        <v>416</v>
      </c>
      <c r="B358" t="s">
        <v>446</v>
      </c>
      <c r="C358" t="s">
        <v>35</v>
      </c>
      <c r="D358" t="s">
        <v>38</v>
      </c>
      <c r="E358" s="1">
        <v>41782</v>
      </c>
      <c r="F358" s="1" t="s">
        <v>438</v>
      </c>
      <c r="G358">
        <v>3</v>
      </c>
      <c r="H358">
        <v>4.6214953271028039</v>
      </c>
      <c r="I358">
        <v>16</v>
      </c>
      <c r="J358" t="s">
        <v>444</v>
      </c>
      <c r="K358">
        <f t="shared" si="5"/>
        <v>2645</v>
      </c>
    </row>
    <row r="359" spans="1:11" ht="15" hidden="1" customHeight="1" x14ac:dyDescent="0.3">
      <c r="A359" t="s">
        <v>416</v>
      </c>
      <c r="B359" t="s">
        <v>446</v>
      </c>
      <c r="C359" t="s">
        <v>35</v>
      </c>
      <c r="D359" t="s">
        <v>38</v>
      </c>
      <c r="E359" s="1">
        <v>41782</v>
      </c>
      <c r="F359" s="1" t="s">
        <v>438</v>
      </c>
      <c r="G359">
        <v>4</v>
      </c>
      <c r="H359">
        <v>3.7768361581920904</v>
      </c>
      <c r="I359">
        <v>13</v>
      </c>
      <c r="J359" t="s">
        <v>444</v>
      </c>
      <c r="K359">
        <f t="shared" si="5"/>
        <v>2645</v>
      </c>
    </row>
    <row r="360" spans="1:11" ht="15" hidden="1" customHeight="1" x14ac:dyDescent="0.3">
      <c r="A360" t="s">
        <v>416</v>
      </c>
      <c r="B360" t="s">
        <v>446</v>
      </c>
      <c r="C360" t="s">
        <v>35</v>
      </c>
      <c r="D360" t="s">
        <v>38</v>
      </c>
      <c r="E360" s="1">
        <v>41787</v>
      </c>
      <c r="F360" s="1" t="s">
        <v>438</v>
      </c>
      <c r="G360">
        <v>1</v>
      </c>
      <c r="H360">
        <v>4.91588785046729</v>
      </c>
      <c r="I360">
        <v>22</v>
      </c>
      <c r="J360" t="s">
        <v>444</v>
      </c>
      <c r="K360">
        <f t="shared" si="5"/>
        <v>2760</v>
      </c>
    </row>
    <row r="361" spans="1:11" ht="15" hidden="1" customHeight="1" x14ac:dyDescent="0.3">
      <c r="A361" t="s">
        <v>416</v>
      </c>
      <c r="B361" t="s">
        <v>446</v>
      </c>
      <c r="C361" t="s">
        <v>35</v>
      </c>
      <c r="D361" t="s">
        <v>38</v>
      </c>
      <c r="E361" s="1">
        <v>41787</v>
      </c>
      <c r="F361" s="1" t="s">
        <v>438</v>
      </c>
      <c r="G361">
        <v>2</v>
      </c>
      <c r="H361">
        <v>4.9953271028037385</v>
      </c>
      <c r="I361">
        <v>20</v>
      </c>
      <c r="J361" t="s">
        <v>444</v>
      </c>
      <c r="K361">
        <f t="shared" si="5"/>
        <v>2760</v>
      </c>
    </row>
    <row r="362" spans="1:11" ht="15" hidden="1" customHeight="1" x14ac:dyDescent="0.3">
      <c r="A362" t="s">
        <v>416</v>
      </c>
      <c r="B362" t="s">
        <v>446</v>
      </c>
      <c r="C362" t="s">
        <v>35</v>
      </c>
      <c r="D362" t="s">
        <v>38</v>
      </c>
      <c r="E362" s="1">
        <v>41787</v>
      </c>
      <c r="F362" s="1" t="s">
        <v>438</v>
      </c>
      <c r="G362">
        <v>3</v>
      </c>
      <c r="H362">
        <v>5.2647994907702103</v>
      </c>
      <c r="I362">
        <v>23</v>
      </c>
      <c r="J362" t="s">
        <v>444</v>
      </c>
      <c r="K362">
        <f t="shared" si="5"/>
        <v>2760</v>
      </c>
    </row>
    <row r="363" spans="1:11" ht="15" hidden="1" customHeight="1" x14ac:dyDescent="0.3">
      <c r="A363" t="s">
        <v>416</v>
      </c>
      <c r="B363" t="s">
        <v>446</v>
      </c>
      <c r="C363" t="s">
        <v>35</v>
      </c>
      <c r="D363" t="s">
        <v>38</v>
      </c>
      <c r="E363" s="1">
        <v>41787</v>
      </c>
      <c r="F363" s="1" t="s">
        <v>438</v>
      </c>
      <c r="G363">
        <v>4</v>
      </c>
      <c r="H363">
        <v>4.0934579439252339</v>
      </c>
      <c r="I363">
        <v>21</v>
      </c>
      <c r="J363" t="s">
        <v>444</v>
      </c>
      <c r="K363">
        <f t="shared" si="5"/>
        <v>2760</v>
      </c>
    </row>
    <row r="364" spans="1:11" ht="15" hidden="1" customHeight="1" x14ac:dyDescent="0.3">
      <c r="A364" t="s">
        <v>416</v>
      </c>
      <c r="B364" t="s">
        <v>446</v>
      </c>
      <c r="C364" t="s">
        <v>35</v>
      </c>
      <c r="D364" t="s">
        <v>38</v>
      </c>
      <c r="E364" s="1">
        <v>41787</v>
      </c>
      <c r="F364" s="1" t="s">
        <v>438</v>
      </c>
      <c r="G364">
        <v>1</v>
      </c>
      <c r="H364">
        <v>5.2393380012730741</v>
      </c>
      <c r="I364">
        <v>20</v>
      </c>
      <c r="J364" t="s">
        <v>444</v>
      </c>
      <c r="K364">
        <f t="shared" si="5"/>
        <v>2760</v>
      </c>
    </row>
    <row r="365" spans="1:11" ht="15" hidden="1" customHeight="1" x14ac:dyDescent="0.3">
      <c r="A365" t="s">
        <v>416</v>
      </c>
      <c r="B365" t="s">
        <v>446</v>
      </c>
      <c r="C365" t="s">
        <v>35</v>
      </c>
      <c r="D365" t="s">
        <v>38</v>
      </c>
      <c r="E365" s="1">
        <v>41787</v>
      </c>
      <c r="F365" s="1" t="s">
        <v>438</v>
      </c>
      <c r="G365">
        <v>2</v>
      </c>
      <c r="H365">
        <v>5.0514018691588785</v>
      </c>
      <c r="I365">
        <v>22</v>
      </c>
      <c r="J365" t="s">
        <v>444</v>
      </c>
      <c r="K365">
        <f t="shared" si="5"/>
        <v>2760</v>
      </c>
    </row>
    <row r="366" spans="1:11" ht="15" hidden="1" customHeight="1" x14ac:dyDescent="0.3">
      <c r="A366" t="s">
        <v>416</v>
      </c>
      <c r="B366" t="s">
        <v>446</v>
      </c>
      <c r="C366" t="s">
        <v>35</v>
      </c>
      <c r="D366" t="s">
        <v>38</v>
      </c>
      <c r="E366" s="1">
        <v>41787</v>
      </c>
      <c r="F366" s="1" t="s">
        <v>438</v>
      </c>
      <c r="G366">
        <v>3</v>
      </c>
      <c r="H366">
        <v>5.3360916613621896</v>
      </c>
      <c r="I366">
        <v>18</v>
      </c>
      <c r="J366" t="s">
        <v>444</v>
      </c>
      <c r="K366">
        <f t="shared" si="5"/>
        <v>2760</v>
      </c>
    </row>
    <row r="367" spans="1:11" ht="15" hidden="1" customHeight="1" x14ac:dyDescent="0.3">
      <c r="A367" t="s">
        <v>416</v>
      </c>
      <c r="B367" t="s">
        <v>446</v>
      </c>
      <c r="C367" t="s">
        <v>35</v>
      </c>
      <c r="D367" t="s">
        <v>38</v>
      </c>
      <c r="E367" s="1">
        <v>41787</v>
      </c>
      <c r="F367" s="1" t="s">
        <v>438</v>
      </c>
      <c r="G367">
        <v>4</v>
      </c>
      <c r="H367">
        <v>4.94392523364486</v>
      </c>
      <c r="I367">
        <v>16</v>
      </c>
      <c r="J367" t="s">
        <v>444</v>
      </c>
      <c r="K367">
        <f t="shared" si="5"/>
        <v>2760</v>
      </c>
    </row>
    <row r="368" spans="1:11" ht="15" hidden="1" customHeight="1" x14ac:dyDescent="0.3">
      <c r="A368" t="s">
        <v>416</v>
      </c>
      <c r="B368" t="s">
        <v>446</v>
      </c>
      <c r="C368" t="s">
        <v>35</v>
      </c>
      <c r="D368" t="s">
        <v>38</v>
      </c>
      <c r="E368" s="1">
        <v>41787</v>
      </c>
      <c r="F368" s="1" t="s">
        <v>438</v>
      </c>
      <c r="G368">
        <v>1</v>
      </c>
      <c r="H368">
        <v>5.0607476635514015</v>
      </c>
      <c r="I368">
        <v>21</v>
      </c>
      <c r="J368" t="s">
        <v>444</v>
      </c>
      <c r="K368">
        <f t="shared" si="5"/>
        <v>2760</v>
      </c>
    </row>
    <row r="369" spans="1:11" ht="15" hidden="1" customHeight="1" x14ac:dyDescent="0.3">
      <c r="A369" t="s">
        <v>416</v>
      </c>
      <c r="B369" t="s">
        <v>446</v>
      </c>
      <c r="C369" t="s">
        <v>35</v>
      </c>
      <c r="D369" t="s">
        <v>38</v>
      </c>
      <c r="E369" s="1">
        <v>41787</v>
      </c>
      <c r="F369" s="1" t="s">
        <v>438</v>
      </c>
      <c r="G369">
        <v>2</v>
      </c>
      <c r="H369">
        <v>5.5652450668364102</v>
      </c>
      <c r="I369">
        <v>24</v>
      </c>
      <c r="J369" t="s">
        <v>444</v>
      </c>
      <c r="K369">
        <f t="shared" si="5"/>
        <v>2760</v>
      </c>
    </row>
    <row r="370" spans="1:11" ht="15" hidden="1" customHeight="1" x14ac:dyDescent="0.3">
      <c r="A370" t="s">
        <v>416</v>
      </c>
      <c r="B370" t="s">
        <v>446</v>
      </c>
      <c r="C370" t="s">
        <v>35</v>
      </c>
      <c r="D370" t="s">
        <v>38</v>
      </c>
      <c r="E370" s="1">
        <v>41787</v>
      </c>
      <c r="F370" s="1" t="s">
        <v>438</v>
      </c>
      <c r="G370">
        <v>3</v>
      </c>
      <c r="H370">
        <v>5.4073838319541689</v>
      </c>
      <c r="I370">
        <v>21</v>
      </c>
      <c r="J370" t="s">
        <v>444</v>
      </c>
      <c r="K370">
        <f t="shared" si="5"/>
        <v>2760</v>
      </c>
    </row>
    <row r="371" spans="1:11" ht="15" hidden="1" customHeight="1" x14ac:dyDescent="0.3">
      <c r="A371" t="s">
        <v>416</v>
      </c>
      <c r="B371" t="s">
        <v>446</v>
      </c>
      <c r="C371" t="s">
        <v>35</v>
      </c>
      <c r="D371" t="s">
        <v>38</v>
      </c>
      <c r="E371" s="1">
        <v>41787</v>
      </c>
      <c r="F371" s="1" t="s">
        <v>438</v>
      </c>
      <c r="G371">
        <v>4</v>
      </c>
      <c r="H371">
        <v>4.8084112149532707</v>
      </c>
      <c r="I371">
        <v>19</v>
      </c>
      <c r="J371" t="s">
        <v>444</v>
      </c>
      <c r="K371">
        <f t="shared" si="5"/>
        <v>2760</v>
      </c>
    </row>
    <row r="372" spans="1:11" ht="15" hidden="1" customHeight="1" x14ac:dyDescent="0.3">
      <c r="A372" t="s">
        <v>416</v>
      </c>
      <c r="B372" t="s">
        <v>446</v>
      </c>
      <c r="C372" t="s">
        <v>35</v>
      </c>
      <c r="D372" t="s">
        <v>38</v>
      </c>
      <c r="E372" s="1">
        <v>41793</v>
      </c>
      <c r="F372" s="1" t="s">
        <v>438</v>
      </c>
      <c r="G372">
        <v>1</v>
      </c>
      <c r="H372">
        <v>6.3163265306122449</v>
      </c>
      <c r="I372">
        <v>23</v>
      </c>
      <c r="J372" t="s">
        <v>444</v>
      </c>
      <c r="K372">
        <f t="shared" si="5"/>
        <v>2898</v>
      </c>
    </row>
    <row r="373" spans="1:11" ht="15" hidden="1" customHeight="1" x14ac:dyDescent="0.3">
      <c r="A373" t="s">
        <v>416</v>
      </c>
      <c r="B373" t="s">
        <v>446</v>
      </c>
      <c r="C373" t="s">
        <v>35</v>
      </c>
      <c r="D373" t="s">
        <v>38</v>
      </c>
      <c r="E373" s="1">
        <v>41793</v>
      </c>
      <c r="F373" s="1" t="s">
        <v>438</v>
      </c>
      <c r="G373">
        <v>2</v>
      </c>
      <c r="H373">
        <v>6.8469387755102042</v>
      </c>
      <c r="I373">
        <v>24</v>
      </c>
      <c r="J373" t="s">
        <v>444</v>
      </c>
      <c r="K373">
        <f t="shared" si="5"/>
        <v>2898</v>
      </c>
    </row>
    <row r="374" spans="1:11" ht="15" hidden="1" customHeight="1" x14ac:dyDescent="0.3">
      <c r="A374" t="s">
        <v>416</v>
      </c>
      <c r="B374" t="s">
        <v>446</v>
      </c>
      <c r="C374" t="s">
        <v>35</v>
      </c>
      <c r="D374" t="s">
        <v>38</v>
      </c>
      <c r="E374" s="1">
        <v>41793</v>
      </c>
      <c r="F374" s="1" t="s">
        <v>438</v>
      </c>
      <c r="G374">
        <v>3</v>
      </c>
      <c r="H374">
        <v>6.0663265306122449</v>
      </c>
      <c r="I374">
        <v>24</v>
      </c>
      <c r="J374" t="s">
        <v>444</v>
      </c>
      <c r="K374">
        <f t="shared" si="5"/>
        <v>2898</v>
      </c>
    </row>
    <row r="375" spans="1:11" ht="15" hidden="1" customHeight="1" x14ac:dyDescent="0.3">
      <c r="A375" t="s">
        <v>416</v>
      </c>
      <c r="B375" t="s">
        <v>446</v>
      </c>
      <c r="C375" t="s">
        <v>35</v>
      </c>
      <c r="D375" t="s">
        <v>38</v>
      </c>
      <c r="E375" s="1">
        <v>41793</v>
      </c>
      <c r="F375" s="1" t="s">
        <v>438</v>
      </c>
      <c r="G375">
        <v>4</v>
      </c>
      <c r="H375">
        <v>5.8453214513049012</v>
      </c>
      <c r="I375">
        <v>23</v>
      </c>
      <c r="J375" t="s">
        <v>444</v>
      </c>
      <c r="K375">
        <f t="shared" si="5"/>
        <v>2898</v>
      </c>
    </row>
    <row r="376" spans="1:11" ht="15" hidden="1" customHeight="1" x14ac:dyDescent="0.3">
      <c r="A376" t="s">
        <v>416</v>
      </c>
      <c r="B376" t="s">
        <v>446</v>
      </c>
      <c r="C376" t="s">
        <v>35</v>
      </c>
      <c r="D376" t="s">
        <v>38</v>
      </c>
      <c r="E376" s="1">
        <v>41793</v>
      </c>
      <c r="F376" s="1" t="s">
        <v>438</v>
      </c>
      <c r="G376">
        <v>1</v>
      </c>
      <c r="H376">
        <v>6.3826530612244898</v>
      </c>
      <c r="I376">
        <v>25</v>
      </c>
      <c r="J376" t="s">
        <v>444</v>
      </c>
      <c r="K376">
        <f t="shared" si="5"/>
        <v>2898</v>
      </c>
    </row>
    <row r="377" spans="1:11" ht="15" hidden="1" customHeight="1" x14ac:dyDescent="0.3">
      <c r="A377" t="s">
        <v>416</v>
      </c>
      <c r="B377" t="s">
        <v>446</v>
      </c>
      <c r="C377" t="s">
        <v>35</v>
      </c>
      <c r="D377" t="s">
        <v>38</v>
      </c>
      <c r="E377" s="1">
        <v>41793</v>
      </c>
      <c r="F377" s="1" t="s">
        <v>438</v>
      </c>
      <c r="G377">
        <v>2</v>
      </c>
      <c r="H377">
        <v>6.2295918367346941</v>
      </c>
      <c r="I377">
        <v>25</v>
      </c>
      <c r="J377" t="s">
        <v>444</v>
      </c>
      <c r="K377">
        <f t="shared" si="5"/>
        <v>2898</v>
      </c>
    </row>
    <row r="378" spans="1:11" ht="15" hidden="1" customHeight="1" x14ac:dyDescent="0.3">
      <c r="A378" t="s">
        <v>416</v>
      </c>
      <c r="B378" t="s">
        <v>446</v>
      </c>
      <c r="C378" t="s">
        <v>35</v>
      </c>
      <c r="D378" t="s">
        <v>38</v>
      </c>
      <c r="E378" s="1">
        <v>41793</v>
      </c>
      <c r="F378" s="1" t="s">
        <v>438</v>
      </c>
      <c r="G378">
        <v>3</v>
      </c>
      <c r="H378">
        <v>5.3564608529598985</v>
      </c>
      <c r="I378">
        <v>22</v>
      </c>
      <c r="J378" t="s">
        <v>444</v>
      </c>
      <c r="K378">
        <f t="shared" si="5"/>
        <v>2898</v>
      </c>
    </row>
    <row r="379" spans="1:11" ht="15" hidden="1" customHeight="1" x14ac:dyDescent="0.3">
      <c r="A379" t="s">
        <v>416</v>
      </c>
      <c r="B379" t="s">
        <v>446</v>
      </c>
      <c r="C379" t="s">
        <v>35</v>
      </c>
      <c r="D379" t="s">
        <v>38</v>
      </c>
      <c r="E379" s="1">
        <v>41793</v>
      </c>
      <c r="F379" s="1" t="s">
        <v>438</v>
      </c>
      <c r="G379">
        <v>4</v>
      </c>
      <c r="H379">
        <v>5.4888605983450027</v>
      </c>
      <c r="I379">
        <v>23</v>
      </c>
      <c r="J379" t="s">
        <v>444</v>
      </c>
      <c r="K379">
        <f t="shared" si="5"/>
        <v>2898</v>
      </c>
    </row>
    <row r="380" spans="1:11" ht="15" hidden="1" customHeight="1" x14ac:dyDescent="0.3">
      <c r="A380" t="s">
        <v>416</v>
      </c>
      <c r="B380" t="s">
        <v>446</v>
      </c>
      <c r="C380" t="s">
        <v>35</v>
      </c>
      <c r="D380" t="s">
        <v>38</v>
      </c>
      <c r="E380" s="1">
        <v>41793</v>
      </c>
      <c r="F380" s="1" t="s">
        <v>438</v>
      </c>
      <c r="G380">
        <v>1</v>
      </c>
      <c r="H380">
        <v>5.0046728971962615</v>
      </c>
      <c r="I380">
        <v>22</v>
      </c>
      <c r="J380" t="s">
        <v>444</v>
      </c>
      <c r="K380">
        <f t="shared" si="5"/>
        <v>2898</v>
      </c>
    </row>
    <row r="381" spans="1:11" ht="15" hidden="1" customHeight="1" x14ac:dyDescent="0.3">
      <c r="A381" t="s">
        <v>416</v>
      </c>
      <c r="B381" t="s">
        <v>446</v>
      </c>
      <c r="C381" t="s">
        <v>35</v>
      </c>
      <c r="D381" t="s">
        <v>38</v>
      </c>
      <c r="E381" s="1">
        <v>41793</v>
      </c>
      <c r="F381" s="1" t="s">
        <v>438</v>
      </c>
      <c r="G381">
        <v>2</v>
      </c>
      <c r="H381">
        <v>6.2346938775510203</v>
      </c>
      <c r="I381">
        <v>22</v>
      </c>
      <c r="J381" t="s">
        <v>444</v>
      </c>
      <c r="K381">
        <f t="shared" si="5"/>
        <v>2898</v>
      </c>
    </row>
    <row r="382" spans="1:11" ht="15" hidden="1" customHeight="1" x14ac:dyDescent="0.3">
      <c r="A382" t="s">
        <v>416</v>
      </c>
      <c r="B382" t="s">
        <v>446</v>
      </c>
      <c r="C382" t="s">
        <v>35</v>
      </c>
      <c r="D382" t="s">
        <v>38</v>
      </c>
      <c r="E382" s="1">
        <v>41793</v>
      </c>
      <c r="F382" s="1" t="s">
        <v>438</v>
      </c>
      <c r="G382">
        <v>3</v>
      </c>
      <c r="H382">
        <v>4.91588785046729</v>
      </c>
      <c r="I382">
        <v>18</v>
      </c>
      <c r="J382" t="s">
        <v>444</v>
      </c>
      <c r="K382">
        <f t="shared" si="5"/>
        <v>2898</v>
      </c>
    </row>
    <row r="383" spans="1:11" ht="15" hidden="1" customHeight="1" x14ac:dyDescent="0.3">
      <c r="A383" t="s">
        <v>416</v>
      </c>
      <c r="B383" t="s">
        <v>446</v>
      </c>
      <c r="C383" t="s">
        <v>35</v>
      </c>
      <c r="D383" t="s">
        <v>38</v>
      </c>
      <c r="E383" s="1">
        <v>41800</v>
      </c>
      <c r="F383" s="1" t="s">
        <v>438</v>
      </c>
      <c r="G383">
        <v>1</v>
      </c>
      <c r="H383">
        <v>5.9318905155951622</v>
      </c>
      <c r="I383">
        <v>24</v>
      </c>
      <c r="J383" t="s">
        <v>444</v>
      </c>
      <c r="K383">
        <f t="shared" si="5"/>
        <v>3059</v>
      </c>
    </row>
    <row r="384" spans="1:11" ht="15" hidden="1" customHeight="1" x14ac:dyDescent="0.3">
      <c r="A384" t="s">
        <v>416</v>
      </c>
      <c r="B384" t="s">
        <v>446</v>
      </c>
      <c r="C384" t="s">
        <v>35</v>
      </c>
      <c r="D384" t="s">
        <v>38</v>
      </c>
      <c r="E384" s="1">
        <v>41800</v>
      </c>
      <c r="F384" s="1" t="s">
        <v>438</v>
      </c>
      <c r="G384">
        <v>2</v>
      </c>
      <c r="H384">
        <v>6.0204081632653059</v>
      </c>
      <c r="I384">
        <v>25</v>
      </c>
      <c r="J384" t="s">
        <v>444</v>
      </c>
      <c r="K384">
        <f t="shared" si="5"/>
        <v>3059</v>
      </c>
    </row>
    <row r="385" spans="1:11" ht="15" hidden="1" customHeight="1" x14ac:dyDescent="0.3">
      <c r="A385" t="s">
        <v>416</v>
      </c>
      <c r="B385" t="s">
        <v>446</v>
      </c>
      <c r="C385" t="s">
        <v>35</v>
      </c>
      <c r="D385" t="s">
        <v>38</v>
      </c>
      <c r="E385" s="1">
        <v>41800</v>
      </c>
      <c r="F385" s="1" t="s">
        <v>438</v>
      </c>
      <c r="G385">
        <v>3</v>
      </c>
      <c r="H385">
        <v>6</v>
      </c>
      <c r="I385">
        <v>24</v>
      </c>
      <c r="J385" t="s">
        <v>445</v>
      </c>
      <c r="K385">
        <f t="shared" si="5"/>
        <v>3059</v>
      </c>
    </row>
    <row r="386" spans="1:11" ht="15" hidden="1" customHeight="1" x14ac:dyDescent="0.3">
      <c r="A386" t="s">
        <v>416</v>
      </c>
      <c r="B386" t="s">
        <v>446</v>
      </c>
      <c r="C386" t="s">
        <v>35</v>
      </c>
      <c r="D386" t="s">
        <v>38</v>
      </c>
      <c r="E386" s="1">
        <v>41800</v>
      </c>
      <c r="F386" s="1" t="s">
        <v>438</v>
      </c>
      <c r="G386">
        <v>1</v>
      </c>
      <c r="H386">
        <v>7.125</v>
      </c>
      <c r="I386">
        <v>25</v>
      </c>
      <c r="J386" t="s">
        <v>444</v>
      </c>
      <c r="K386">
        <f t="shared" ref="K386:K449" si="6">(E386-Exp3SD) * 23</f>
        <v>3059</v>
      </c>
    </row>
    <row r="387" spans="1:11" ht="15" hidden="1" customHeight="1" x14ac:dyDescent="0.3">
      <c r="A387" t="s">
        <v>416</v>
      </c>
      <c r="B387" t="s">
        <v>446</v>
      </c>
      <c r="C387" t="s">
        <v>35</v>
      </c>
      <c r="D387" t="s">
        <v>38</v>
      </c>
      <c r="E387" s="1">
        <v>41800</v>
      </c>
      <c r="F387" s="1" t="s">
        <v>438</v>
      </c>
      <c r="G387">
        <v>2</v>
      </c>
      <c r="H387">
        <v>7.4375</v>
      </c>
      <c r="I387">
        <v>26</v>
      </c>
      <c r="J387" t="s">
        <v>444</v>
      </c>
      <c r="K387">
        <f t="shared" si="6"/>
        <v>3059</v>
      </c>
    </row>
    <row r="388" spans="1:11" ht="15" hidden="1" customHeight="1" x14ac:dyDescent="0.3">
      <c r="A388" t="s">
        <v>416</v>
      </c>
      <c r="B388" t="s">
        <v>446</v>
      </c>
      <c r="C388" t="s">
        <v>35</v>
      </c>
      <c r="D388" t="s">
        <v>38</v>
      </c>
      <c r="E388" s="1">
        <v>41800</v>
      </c>
      <c r="F388" s="1" t="s">
        <v>438</v>
      </c>
      <c r="G388">
        <v>1</v>
      </c>
      <c r="H388">
        <v>7.3125</v>
      </c>
      <c r="I388">
        <v>25</v>
      </c>
      <c r="J388" t="s">
        <v>444</v>
      </c>
      <c r="K388">
        <f t="shared" si="6"/>
        <v>3059</v>
      </c>
    </row>
    <row r="389" spans="1:11" ht="15" hidden="1" customHeight="1" x14ac:dyDescent="0.3">
      <c r="A389" t="s">
        <v>416</v>
      </c>
      <c r="B389" t="s">
        <v>446</v>
      </c>
      <c r="C389" t="s">
        <v>35</v>
      </c>
      <c r="D389" t="s">
        <v>38</v>
      </c>
      <c r="E389" s="1">
        <v>41800</v>
      </c>
      <c r="F389" s="1" t="s">
        <v>438</v>
      </c>
      <c r="G389">
        <v>2</v>
      </c>
      <c r="H389">
        <v>7.1785714285714288</v>
      </c>
      <c r="I389">
        <v>24</v>
      </c>
      <c r="J389" t="s">
        <v>444</v>
      </c>
      <c r="K389">
        <f t="shared" si="6"/>
        <v>3059</v>
      </c>
    </row>
    <row r="390" spans="1:11" ht="15" hidden="1" customHeight="1" x14ac:dyDescent="0.3">
      <c r="A390" t="s">
        <v>416</v>
      </c>
      <c r="B390" t="s">
        <v>446</v>
      </c>
      <c r="C390" t="s">
        <v>35</v>
      </c>
      <c r="D390" t="s">
        <v>38</v>
      </c>
      <c r="E390" s="1">
        <v>41800</v>
      </c>
      <c r="F390" s="1" t="s">
        <v>438</v>
      </c>
      <c r="G390">
        <v>3</v>
      </c>
      <c r="H390">
        <v>6.3826530612244898</v>
      </c>
      <c r="I390">
        <v>24</v>
      </c>
      <c r="J390" t="s">
        <v>444</v>
      </c>
      <c r="K390">
        <f t="shared" si="6"/>
        <v>3059</v>
      </c>
    </row>
    <row r="391" spans="1:11" ht="15" hidden="1" customHeight="1" x14ac:dyDescent="0.3">
      <c r="A391" t="s">
        <v>416</v>
      </c>
      <c r="B391" t="s">
        <v>446</v>
      </c>
      <c r="C391" t="s">
        <v>35</v>
      </c>
      <c r="D391" t="s">
        <v>38</v>
      </c>
      <c r="E391" s="1">
        <v>41800</v>
      </c>
      <c r="F391" s="1" t="s">
        <v>438</v>
      </c>
      <c r="G391">
        <v>4</v>
      </c>
      <c r="H391">
        <v>6.2244897959183669</v>
      </c>
      <c r="I391">
        <v>23</v>
      </c>
      <c r="J391" t="s">
        <v>444</v>
      </c>
      <c r="K391">
        <f t="shared" si="6"/>
        <v>3059</v>
      </c>
    </row>
    <row r="392" spans="1:11" ht="15" hidden="1" customHeight="1" x14ac:dyDescent="0.3">
      <c r="A392" t="s">
        <v>416</v>
      </c>
      <c r="B392" t="s">
        <v>446</v>
      </c>
      <c r="C392" t="s">
        <v>35</v>
      </c>
      <c r="D392" t="s">
        <v>38</v>
      </c>
      <c r="E392" s="1">
        <v>41800</v>
      </c>
      <c r="F392" s="1" t="s">
        <v>438</v>
      </c>
      <c r="G392">
        <v>1</v>
      </c>
      <c r="H392">
        <v>7.59375</v>
      </c>
      <c r="I392">
        <v>27</v>
      </c>
      <c r="J392" t="s">
        <v>444</v>
      </c>
      <c r="K392">
        <f t="shared" si="6"/>
        <v>3059</v>
      </c>
    </row>
    <row r="393" spans="1:11" ht="15" hidden="1" customHeight="1" x14ac:dyDescent="0.3">
      <c r="A393" t="s">
        <v>416</v>
      </c>
      <c r="B393" t="s">
        <v>446</v>
      </c>
      <c r="C393" t="s">
        <v>35</v>
      </c>
      <c r="D393" t="s">
        <v>38</v>
      </c>
      <c r="E393" s="1">
        <v>41800</v>
      </c>
      <c r="F393" s="1" t="s">
        <v>438</v>
      </c>
      <c r="G393">
        <v>2</v>
      </c>
      <c r="H393">
        <v>7</v>
      </c>
      <c r="I393">
        <v>25</v>
      </c>
      <c r="J393" t="s">
        <v>445</v>
      </c>
      <c r="K393">
        <f t="shared" si="6"/>
        <v>3059</v>
      </c>
    </row>
    <row r="394" spans="1:11" ht="15" hidden="1" customHeight="1" x14ac:dyDescent="0.3">
      <c r="A394" t="s">
        <v>416</v>
      </c>
      <c r="B394" t="s">
        <v>446</v>
      </c>
      <c r="C394" t="s">
        <v>35</v>
      </c>
      <c r="D394" t="s">
        <v>38</v>
      </c>
      <c r="E394" s="1">
        <v>41843</v>
      </c>
      <c r="F394" s="1" t="s">
        <v>438</v>
      </c>
      <c r="G394">
        <v>1</v>
      </c>
      <c r="H394">
        <v>8</v>
      </c>
      <c r="I394">
        <v>24</v>
      </c>
      <c r="J394" t="s">
        <v>445</v>
      </c>
      <c r="K394">
        <f t="shared" si="6"/>
        <v>4048</v>
      </c>
    </row>
    <row r="395" spans="1:11" ht="15" hidden="1" customHeight="1" x14ac:dyDescent="0.3">
      <c r="A395" t="s">
        <v>416</v>
      </c>
      <c r="B395" t="s">
        <v>446</v>
      </c>
      <c r="C395" t="s">
        <v>35</v>
      </c>
      <c r="D395" t="s">
        <v>38</v>
      </c>
      <c r="E395" s="1">
        <v>41843</v>
      </c>
      <c r="F395" s="1" t="s">
        <v>438</v>
      </c>
      <c r="G395">
        <v>2</v>
      </c>
      <c r="H395">
        <v>8</v>
      </c>
      <c r="I395">
        <v>26</v>
      </c>
      <c r="J395" t="s">
        <v>445</v>
      </c>
      <c r="K395">
        <f t="shared" si="6"/>
        <v>4048</v>
      </c>
    </row>
    <row r="396" spans="1:11" ht="15" hidden="1" customHeight="1" x14ac:dyDescent="0.3">
      <c r="A396" t="s">
        <v>416</v>
      </c>
      <c r="B396" t="s">
        <v>446</v>
      </c>
      <c r="C396" t="s">
        <v>35</v>
      </c>
      <c r="D396" t="s">
        <v>38</v>
      </c>
      <c r="E396" s="1">
        <v>41843</v>
      </c>
      <c r="F396" s="1" t="s">
        <v>438</v>
      </c>
      <c r="G396">
        <v>3</v>
      </c>
      <c r="H396">
        <v>8</v>
      </c>
      <c r="I396">
        <v>25</v>
      </c>
      <c r="J396" t="s">
        <v>445</v>
      </c>
      <c r="K396">
        <f t="shared" si="6"/>
        <v>4048</v>
      </c>
    </row>
    <row r="397" spans="1:11" ht="15" hidden="1" customHeight="1" x14ac:dyDescent="0.3">
      <c r="A397" t="s">
        <v>416</v>
      </c>
      <c r="B397" t="s">
        <v>446</v>
      </c>
      <c r="C397" t="s">
        <v>35</v>
      </c>
      <c r="D397" t="s">
        <v>38</v>
      </c>
      <c r="E397" s="1">
        <v>41843</v>
      </c>
      <c r="F397" s="1" t="s">
        <v>438</v>
      </c>
      <c r="G397">
        <v>4</v>
      </c>
      <c r="H397">
        <v>7</v>
      </c>
      <c r="I397">
        <v>17</v>
      </c>
      <c r="J397" t="s">
        <v>445</v>
      </c>
      <c r="K397">
        <f t="shared" si="6"/>
        <v>4048</v>
      </c>
    </row>
    <row r="398" spans="1:11" ht="15" hidden="1" customHeight="1" x14ac:dyDescent="0.3">
      <c r="A398" t="s">
        <v>416</v>
      </c>
      <c r="B398" t="s">
        <v>446</v>
      </c>
      <c r="C398" t="s">
        <v>35</v>
      </c>
      <c r="D398" t="s">
        <v>38</v>
      </c>
      <c r="E398" s="1">
        <v>41843</v>
      </c>
      <c r="F398" s="1" t="s">
        <v>438</v>
      </c>
      <c r="G398">
        <v>1</v>
      </c>
      <c r="H398">
        <v>7</v>
      </c>
      <c r="I398">
        <v>25</v>
      </c>
      <c r="J398" t="s">
        <v>445</v>
      </c>
      <c r="K398">
        <f t="shared" si="6"/>
        <v>4048</v>
      </c>
    </row>
    <row r="399" spans="1:11" ht="15" hidden="1" customHeight="1" x14ac:dyDescent="0.3">
      <c r="A399" t="s">
        <v>416</v>
      </c>
      <c r="B399" t="s">
        <v>446</v>
      </c>
      <c r="C399" t="s">
        <v>35</v>
      </c>
      <c r="D399" t="s">
        <v>38</v>
      </c>
      <c r="E399" s="1">
        <v>41843</v>
      </c>
      <c r="F399" s="1" t="s">
        <v>438</v>
      </c>
      <c r="G399">
        <v>2</v>
      </c>
      <c r="H399">
        <v>8</v>
      </c>
      <c r="I399">
        <v>24</v>
      </c>
      <c r="J399" t="s">
        <v>445</v>
      </c>
      <c r="K399">
        <f t="shared" si="6"/>
        <v>4048</v>
      </c>
    </row>
    <row r="400" spans="1:11" ht="15" hidden="1" customHeight="1" x14ac:dyDescent="0.3">
      <c r="A400" t="s">
        <v>416</v>
      </c>
      <c r="B400" t="s">
        <v>446</v>
      </c>
      <c r="C400" t="s">
        <v>35</v>
      </c>
      <c r="D400" t="s">
        <v>38</v>
      </c>
      <c r="E400" s="1">
        <v>41843</v>
      </c>
      <c r="F400" s="1" t="s">
        <v>438</v>
      </c>
      <c r="G400">
        <v>3</v>
      </c>
      <c r="H400">
        <v>7</v>
      </c>
      <c r="I400">
        <v>24</v>
      </c>
      <c r="J400" t="s">
        <v>445</v>
      </c>
      <c r="K400">
        <f t="shared" si="6"/>
        <v>4048</v>
      </c>
    </row>
    <row r="401" spans="1:11" ht="15" hidden="1" customHeight="1" x14ac:dyDescent="0.3">
      <c r="A401" t="s">
        <v>416</v>
      </c>
      <c r="B401" t="s">
        <v>446</v>
      </c>
      <c r="C401" t="s">
        <v>35</v>
      </c>
      <c r="D401" t="s">
        <v>38</v>
      </c>
      <c r="E401" s="1">
        <v>41843</v>
      </c>
      <c r="F401" s="1" t="s">
        <v>438</v>
      </c>
      <c r="G401">
        <v>4</v>
      </c>
      <c r="H401">
        <v>8</v>
      </c>
      <c r="I401">
        <v>23</v>
      </c>
      <c r="J401" t="s">
        <v>445</v>
      </c>
      <c r="K401">
        <f t="shared" si="6"/>
        <v>4048</v>
      </c>
    </row>
    <row r="402" spans="1:11" ht="15" hidden="1" customHeight="1" x14ac:dyDescent="0.3">
      <c r="A402" t="s">
        <v>416</v>
      </c>
      <c r="B402" t="s">
        <v>446</v>
      </c>
      <c r="C402" t="s">
        <v>35</v>
      </c>
      <c r="D402" t="s">
        <v>38</v>
      </c>
      <c r="E402" s="1">
        <v>41843</v>
      </c>
      <c r="F402" s="1" t="s">
        <v>438</v>
      </c>
      <c r="G402">
        <v>1</v>
      </c>
      <c r="H402">
        <v>7</v>
      </c>
      <c r="I402">
        <v>23</v>
      </c>
      <c r="J402" t="s">
        <v>445</v>
      </c>
      <c r="K402">
        <f t="shared" si="6"/>
        <v>4048</v>
      </c>
    </row>
    <row r="403" spans="1:11" ht="15" hidden="1" customHeight="1" x14ac:dyDescent="0.3">
      <c r="A403" t="s">
        <v>416</v>
      </c>
      <c r="B403" t="s">
        <v>446</v>
      </c>
      <c r="C403" t="s">
        <v>35</v>
      </c>
      <c r="D403" t="s">
        <v>38</v>
      </c>
      <c r="E403" s="1">
        <v>41843</v>
      </c>
      <c r="F403" s="1" t="s">
        <v>438</v>
      </c>
      <c r="G403">
        <v>2</v>
      </c>
      <c r="H403">
        <v>8</v>
      </c>
      <c r="I403">
        <v>25</v>
      </c>
      <c r="J403" t="s">
        <v>445</v>
      </c>
      <c r="K403">
        <f t="shared" si="6"/>
        <v>4048</v>
      </c>
    </row>
    <row r="404" spans="1:11" ht="15" hidden="1" customHeight="1" x14ac:dyDescent="0.3">
      <c r="A404" t="s">
        <v>416</v>
      </c>
      <c r="B404" t="s">
        <v>446</v>
      </c>
      <c r="C404" t="s">
        <v>35</v>
      </c>
      <c r="D404" t="s">
        <v>38</v>
      </c>
      <c r="E404" s="1">
        <v>41843</v>
      </c>
      <c r="F404" s="1" t="s">
        <v>438</v>
      </c>
      <c r="G404">
        <v>3</v>
      </c>
      <c r="H404">
        <v>8</v>
      </c>
      <c r="I404">
        <v>23</v>
      </c>
      <c r="J404" t="s">
        <v>445</v>
      </c>
      <c r="K404">
        <f t="shared" si="6"/>
        <v>4048</v>
      </c>
    </row>
    <row r="405" spans="1:11" ht="15" hidden="1" customHeight="1" x14ac:dyDescent="0.3">
      <c r="A405" t="s">
        <v>416</v>
      </c>
      <c r="B405" t="s">
        <v>446</v>
      </c>
      <c r="C405" t="s">
        <v>35</v>
      </c>
      <c r="D405" t="s">
        <v>38</v>
      </c>
      <c r="E405" s="1">
        <v>41843</v>
      </c>
      <c r="F405" s="1" t="s">
        <v>438</v>
      </c>
      <c r="G405">
        <v>1</v>
      </c>
      <c r="H405">
        <v>7</v>
      </c>
      <c r="I405">
        <v>24</v>
      </c>
      <c r="J405" t="s">
        <v>445</v>
      </c>
      <c r="K405">
        <f t="shared" si="6"/>
        <v>4048</v>
      </c>
    </row>
    <row r="406" spans="1:11" ht="15" hidden="1" customHeight="1" x14ac:dyDescent="0.3">
      <c r="A406" t="s">
        <v>416</v>
      </c>
      <c r="B406" t="s">
        <v>446</v>
      </c>
      <c r="C406" t="s">
        <v>35</v>
      </c>
      <c r="D406" t="s">
        <v>38</v>
      </c>
      <c r="E406" s="1">
        <v>41843</v>
      </c>
      <c r="F406" s="1" t="s">
        <v>438</v>
      </c>
      <c r="G406">
        <v>2</v>
      </c>
      <c r="H406">
        <v>9</v>
      </c>
      <c r="I406">
        <v>25</v>
      </c>
      <c r="J406" t="s">
        <v>445</v>
      </c>
      <c r="K406">
        <f t="shared" si="6"/>
        <v>4048</v>
      </c>
    </row>
    <row r="407" spans="1:11" ht="15" hidden="1" customHeight="1" x14ac:dyDescent="0.3">
      <c r="A407" t="s">
        <v>416</v>
      </c>
      <c r="B407" t="s">
        <v>446</v>
      </c>
      <c r="C407" t="s">
        <v>35</v>
      </c>
      <c r="D407" t="s">
        <v>38</v>
      </c>
      <c r="E407" s="1">
        <v>41843</v>
      </c>
      <c r="F407" s="1" t="s">
        <v>438</v>
      </c>
      <c r="G407">
        <v>3</v>
      </c>
      <c r="H407">
        <v>8</v>
      </c>
      <c r="I407">
        <v>25</v>
      </c>
      <c r="J407" t="s">
        <v>445</v>
      </c>
      <c r="K407">
        <f t="shared" si="6"/>
        <v>4048</v>
      </c>
    </row>
    <row r="408" spans="1:11" ht="15" hidden="1" customHeight="1" x14ac:dyDescent="0.3">
      <c r="A408" t="s">
        <v>416</v>
      </c>
      <c r="B408" t="s">
        <v>446</v>
      </c>
      <c r="C408" t="s">
        <v>35</v>
      </c>
      <c r="D408" t="s">
        <v>38</v>
      </c>
      <c r="E408" s="1">
        <v>41843</v>
      </c>
      <c r="F408" s="1" t="s">
        <v>438</v>
      </c>
      <c r="G408">
        <v>4</v>
      </c>
      <c r="H408">
        <v>8</v>
      </c>
      <c r="I408">
        <v>23</v>
      </c>
      <c r="J408" t="s">
        <v>445</v>
      </c>
      <c r="K408">
        <f t="shared" si="6"/>
        <v>4048</v>
      </c>
    </row>
    <row r="409" spans="1:11" ht="15" hidden="1" customHeight="1" x14ac:dyDescent="0.3">
      <c r="A409" t="s">
        <v>416</v>
      </c>
      <c r="B409" t="s">
        <v>446</v>
      </c>
      <c r="C409" t="s">
        <v>35</v>
      </c>
      <c r="D409" t="s">
        <v>38</v>
      </c>
      <c r="E409" s="1">
        <v>41843</v>
      </c>
      <c r="F409" s="1" t="s">
        <v>438</v>
      </c>
      <c r="G409">
        <v>1</v>
      </c>
      <c r="H409">
        <v>7</v>
      </c>
      <c r="I409">
        <v>25</v>
      </c>
      <c r="J409" t="s">
        <v>445</v>
      </c>
      <c r="K409">
        <f t="shared" si="6"/>
        <v>4048</v>
      </c>
    </row>
    <row r="410" spans="1:11" ht="15" hidden="1" customHeight="1" x14ac:dyDescent="0.3">
      <c r="A410" t="s">
        <v>416</v>
      </c>
      <c r="B410" t="s">
        <v>446</v>
      </c>
      <c r="C410" t="s">
        <v>35</v>
      </c>
      <c r="D410" t="s">
        <v>38</v>
      </c>
      <c r="E410" s="1">
        <v>41843</v>
      </c>
      <c r="F410" s="1" t="s">
        <v>438</v>
      </c>
      <c r="G410">
        <v>2</v>
      </c>
      <c r="H410">
        <v>8</v>
      </c>
      <c r="I410">
        <v>26</v>
      </c>
      <c r="J410" t="s">
        <v>445</v>
      </c>
      <c r="K410">
        <f t="shared" si="6"/>
        <v>4048</v>
      </c>
    </row>
    <row r="411" spans="1:11" ht="15" hidden="1" customHeight="1" x14ac:dyDescent="0.3">
      <c r="A411" t="s">
        <v>416</v>
      </c>
      <c r="B411" t="s">
        <v>446</v>
      </c>
      <c r="C411" t="s">
        <v>35</v>
      </c>
      <c r="D411" t="s">
        <v>38</v>
      </c>
      <c r="E411" s="1">
        <v>41843</v>
      </c>
      <c r="F411" s="1" t="s">
        <v>438</v>
      </c>
      <c r="G411">
        <v>1</v>
      </c>
      <c r="H411">
        <v>8</v>
      </c>
      <c r="I411">
        <v>26</v>
      </c>
      <c r="J411" t="s">
        <v>445</v>
      </c>
      <c r="K411">
        <f t="shared" si="6"/>
        <v>4048</v>
      </c>
    </row>
    <row r="412" spans="1:11" ht="15" hidden="1" customHeight="1" x14ac:dyDescent="0.3">
      <c r="A412" t="s">
        <v>416</v>
      </c>
      <c r="B412" t="s">
        <v>446</v>
      </c>
      <c r="C412" t="s">
        <v>35</v>
      </c>
      <c r="D412" t="s">
        <v>38</v>
      </c>
      <c r="E412" s="1">
        <v>41843</v>
      </c>
      <c r="F412" s="1" t="s">
        <v>438</v>
      </c>
      <c r="G412">
        <v>2</v>
      </c>
      <c r="H412">
        <v>7</v>
      </c>
      <c r="I412">
        <v>24</v>
      </c>
      <c r="J412" t="s">
        <v>445</v>
      </c>
      <c r="K412">
        <f t="shared" si="6"/>
        <v>4048</v>
      </c>
    </row>
    <row r="413" spans="1:11" ht="15" hidden="1" customHeight="1" x14ac:dyDescent="0.3">
      <c r="A413" t="s">
        <v>416</v>
      </c>
      <c r="B413" t="s">
        <v>446</v>
      </c>
      <c r="C413" t="s">
        <v>35</v>
      </c>
      <c r="D413" t="s">
        <v>38</v>
      </c>
      <c r="E413" s="1">
        <v>41843</v>
      </c>
      <c r="F413" s="1" t="s">
        <v>438</v>
      </c>
      <c r="G413">
        <v>3</v>
      </c>
      <c r="H413">
        <v>7</v>
      </c>
      <c r="I413">
        <v>21</v>
      </c>
      <c r="J413" t="s">
        <v>445</v>
      </c>
      <c r="K413">
        <f t="shared" si="6"/>
        <v>4048</v>
      </c>
    </row>
    <row r="414" spans="1:11" ht="15" hidden="1" customHeight="1" x14ac:dyDescent="0.3">
      <c r="A414" t="s">
        <v>416</v>
      </c>
      <c r="B414" t="s">
        <v>446</v>
      </c>
      <c r="C414" t="s">
        <v>37</v>
      </c>
      <c r="D414" t="s">
        <v>39</v>
      </c>
      <c r="E414" s="1">
        <v>41674</v>
      </c>
      <c r="F414" s="1" t="s">
        <v>439</v>
      </c>
      <c r="G414">
        <v>1</v>
      </c>
      <c r="H414">
        <v>1.6772616136919316</v>
      </c>
      <c r="I414">
        <v>7</v>
      </c>
      <c r="J414" t="s">
        <v>444</v>
      </c>
      <c r="K414">
        <f t="shared" si="6"/>
        <v>161</v>
      </c>
    </row>
    <row r="415" spans="1:11" ht="15" hidden="1" customHeight="1" x14ac:dyDescent="0.3">
      <c r="A415" t="s">
        <v>416</v>
      </c>
      <c r="B415" t="s">
        <v>446</v>
      </c>
      <c r="C415" t="s">
        <v>37</v>
      </c>
      <c r="D415" t="s">
        <v>39</v>
      </c>
      <c r="E415" s="1">
        <v>41674</v>
      </c>
      <c r="F415" s="1" t="s">
        <v>439</v>
      </c>
      <c r="G415">
        <v>2</v>
      </c>
      <c r="H415">
        <v>1.6601466992665035</v>
      </c>
      <c r="I415">
        <v>7</v>
      </c>
      <c r="J415" t="s">
        <v>444</v>
      </c>
      <c r="K415">
        <f t="shared" si="6"/>
        <v>161</v>
      </c>
    </row>
    <row r="416" spans="1:11" ht="15" hidden="1" customHeight="1" x14ac:dyDescent="0.3">
      <c r="A416" t="s">
        <v>416</v>
      </c>
      <c r="B416" t="s">
        <v>446</v>
      </c>
      <c r="C416" t="s">
        <v>37</v>
      </c>
      <c r="D416" t="s">
        <v>39</v>
      </c>
      <c r="E416" s="1">
        <v>41674</v>
      </c>
      <c r="F416" s="1" t="s">
        <v>439</v>
      </c>
      <c r="G416">
        <v>3</v>
      </c>
      <c r="H416">
        <v>1.6821515892420538</v>
      </c>
      <c r="I416" t="s">
        <v>437</v>
      </c>
      <c r="J416" t="s">
        <v>444</v>
      </c>
      <c r="K416">
        <f t="shared" si="6"/>
        <v>161</v>
      </c>
    </row>
    <row r="417" spans="1:11" ht="15" hidden="1" customHeight="1" x14ac:dyDescent="0.3">
      <c r="A417" t="s">
        <v>416</v>
      </c>
      <c r="B417" t="s">
        <v>446</v>
      </c>
      <c r="C417" t="s">
        <v>37</v>
      </c>
      <c r="D417" t="s">
        <v>39</v>
      </c>
      <c r="E417" s="1">
        <v>41674</v>
      </c>
      <c r="F417" s="1" t="s">
        <v>439</v>
      </c>
      <c r="G417">
        <v>4</v>
      </c>
      <c r="H417">
        <v>1.6894865525672371</v>
      </c>
      <c r="I417" t="s">
        <v>437</v>
      </c>
      <c r="J417" t="s">
        <v>444</v>
      </c>
      <c r="K417">
        <f t="shared" si="6"/>
        <v>161</v>
      </c>
    </row>
    <row r="418" spans="1:11" ht="15" hidden="1" customHeight="1" x14ac:dyDescent="0.3">
      <c r="A418" t="s">
        <v>416</v>
      </c>
      <c r="B418" t="s">
        <v>446</v>
      </c>
      <c r="C418" t="s">
        <v>37</v>
      </c>
      <c r="D418" t="s">
        <v>39</v>
      </c>
      <c r="E418" s="1">
        <v>41674</v>
      </c>
      <c r="F418" s="1" t="s">
        <v>439</v>
      </c>
      <c r="G418">
        <v>1</v>
      </c>
      <c r="H418">
        <v>1.6638141809290954</v>
      </c>
      <c r="I418">
        <v>7</v>
      </c>
      <c r="J418" t="s">
        <v>444</v>
      </c>
      <c r="K418">
        <f t="shared" si="6"/>
        <v>161</v>
      </c>
    </row>
    <row r="419" spans="1:11" ht="15" hidden="1" customHeight="1" x14ac:dyDescent="0.3">
      <c r="A419" t="s">
        <v>416</v>
      </c>
      <c r="B419" t="s">
        <v>446</v>
      </c>
      <c r="C419" t="s">
        <v>37</v>
      </c>
      <c r="D419" t="s">
        <v>39</v>
      </c>
      <c r="E419" s="1">
        <v>41674</v>
      </c>
      <c r="F419" s="1" t="s">
        <v>439</v>
      </c>
      <c r="G419">
        <v>2</v>
      </c>
      <c r="H419">
        <v>1.6821515892420538</v>
      </c>
      <c r="I419">
        <v>7</v>
      </c>
      <c r="J419" t="s">
        <v>444</v>
      </c>
      <c r="K419">
        <f t="shared" si="6"/>
        <v>161</v>
      </c>
    </row>
    <row r="420" spans="1:11" ht="15" hidden="1" customHeight="1" x14ac:dyDescent="0.3">
      <c r="A420" t="s">
        <v>416</v>
      </c>
      <c r="B420" t="s">
        <v>446</v>
      </c>
      <c r="C420" t="s">
        <v>37</v>
      </c>
      <c r="D420" t="s">
        <v>39</v>
      </c>
      <c r="E420" s="1">
        <v>41674</v>
      </c>
      <c r="F420" s="1" t="s">
        <v>439</v>
      </c>
      <c r="G420">
        <v>3</v>
      </c>
      <c r="H420">
        <v>1.6454767726161368</v>
      </c>
      <c r="I420" t="s">
        <v>437</v>
      </c>
      <c r="J420" t="s">
        <v>444</v>
      </c>
      <c r="K420">
        <f t="shared" si="6"/>
        <v>161</v>
      </c>
    </row>
    <row r="421" spans="1:11" ht="15" hidden="1" customHeight="1" x14ac:dyDescent="0.3">
      <c r="A421" t="s">
        <v>416</v>
      </c>
      <c r="B421" t="s">
        <v>446</v>
      </c>
      <c r="C421" t="s">
        <v>37</v>
      </c>
      <c r="D421" t="s">
        <v>39</v>
      </c>
      <c r="E421" s="1">
        <v>41674</v>
      </c>
      <c r="F421" s="1" t="s">
        <v>439</v>
      </c>
      <c r="G421">
        <v>1</v>
      </c>
      <c r="H421">
        <v>3.6056755612028804</v>
      </c>
      <c r="I421">
        <v>10</v>
      </c>
      <c r="J421" t="s">
        <v>444</v>
      </c>
      <c r="K421">
        <f t="shared" si="6"/>
        <v>161</v>
      </c>
    </row>
    <row r="422" spans="1:11" ht="15" hidden="1" customHeight="1" x14ac:dyDescent="0.3">
      <c r="A422" t="s">
        <v>416</v>
      </c>
      <c r="B422" t="s">
        <v>446</v>
      </c>
      <c r="C422" t="s">
        <v>37</v>
      </c>
      <c r="D422" t="s">
        <v>39</v>
      </c>
      <c r="E422" s="1">
        <v>41674</v>
      </c>
      <c r="F422" s="1" t="s">
        <v>439</v>
      </c>
      <c r="G422">
        <v>2</v>
      </c>
      <c r="H422">
        <v>3.0756756756756758</v>
      </c>
      <c r="I422">
        <v>9</v>
      </c>
      <c r="J422" t="s">
        <v>444</v>
      </c>
      <c r="K422">
        <f t="shared" si="6"/>
        <v>161</v>
      </c>
    </row>
    <row r="423" spans="1:11" ht="15" hidden="1" customHeight="1" x14ac:dyDescent="0.3">
      <c r="A423" t="s">
        <v>416</v>
      </c>
      <c r="B423" t="s">
        <v>446</v>
      </c>
      <c r="C423" t="s">
        <v>37</v>
      </c>
      <c r="D423" t="s">
        <v>39</v>
      </c>
      <c r="E423" s="1">
        <v>41674</v>
      </c>
      <c r="F423" s="1" t="s">
        <v>439</v>
      </c>
      <c r="G423">
        <v>3</v>
      </c>
      <c r="H423">
        <v>2.9783783783783786</v>
      </c>
      <c r="I423">
        <v>10</v>
      </c>
      <c r="J423" t="s">
        <v>444</v>
      </c>
      <c r="K423">
        <f t="shared" si="6"/>
        <v>161</v>
      </c>
    </row>
    <row r="424" spans="1:11" ht="15" hidden="1" customHeight="1" x14ac:dyDescent="0.3">
      <c r="A424" t="s">
        <v>416</v>
      </c>
      <c r="B424" t="s">
        <v>446</v>
      </c>
      <c r="C424" t="s">
        <v>37</v>
      </c>
      <c r="D424" t="s">
        <v>39</v>
      </c>
      <c r="E424" s="1">
        <v>41674</v>
      </c>
      <c r="F424" s="1" t="s">
        <v>439</v>
      </c>
      <c r="G424">
        <v>4</v>
      </c>
      <c r="H424">
        <v>2.7891891891891891</v>
      </c>
      <c r="I424" t="s">
        <v>437</v>
      </c>
      <c r="J424" t="s">
        <v>444</v>
      </c>
      <c r="K424">
        <f t="shared" si="6"/>
        <v>161</v>
      </c>
    </row>
    <row r="425" spans="1:11" ht="15" hidden="1" customHeight="1" x14ac:dyDescent="0.3">
      <c r="A425" t="s">
        <v>416</v>
      </c>
      <c r="B425" t="s">
        <v>446</v>
      </c>
      <c r="C425" t="s">
        <v>37</v>
      </c>
      <c r="D425" t="s">
        <v>39</v>
      </c>
      <c r="E425" s="1">
        <v>41674</v>
      </c>
      <c r="F425" s="1" t="s">
        <v>439</v>
      </c>
      <c r="G425">
        <v>1</v>
      </c>
      <c r="H425">
        <v>1.7188264058679708</v>
      </c>
      <c r="I425">
        <v>6</v>
      </c>
      <c r="J425" t="s">
        <v>444</v>
      </c>
      <c r="K425">
        <f t="shared" si="6"/>
        <v>161</v>
      </c>
    </row>
    <row r="426" spans="1:11" ht="15" hidden="1" customHeight="1" x14ac:dyDescent="0.3">
      <c r="A426" t="s">
        <v>416</v>
      </c>
      <c r="B426" t="s">
        <v>446</v>
      </c>
      <c r="C426" t="s">
        <v>37</v>
      </c>
      <c r="D426" t="s">
        <v>39</v>
      </c>
      <c r="E426" s="1">
        <v>41674</v>
      </c>
      <c r="F426" s="1" t="s">
        <v>439</v>
      </c>
      <c r="G426">
        <v>2</v>
      </c>
      <c r="H426">
        <v>1.8801955990220049</v>
      </c>
      <c r="I426">
        <v>7</v>
      </c>
      <c r="J426" t="s">
        <v>444</v>
      </c>
      <c r="K426">
        <f t="shared" si="6"/>
        <v>161</v>
      </c>
    </row>
    <row r="427" spans="1:11" ht="15" hidden="1" customHeight="1" x14ac:dyDescent="0.3">
      <c r="A427" t="s">
        <v>416</v>
      </c>
      <c r="B427" t="s">
        <v>446</v>
      </c>
      <c r="C427" t="s">
        <v>37</v>
      </c>
      <c r="D427" t="s">
        <v>39</v>
      </c>
      <c r="E427" s="1">
        <v>41674</v>
      </c>
      <c r="F427" s="1" t="s">
        <v>439</v>
      </c>
      <c r="G427">
        <v>3</v>
      </c>
      <c r="H427">
        <v>1.6308068459657701</v>
      </c>
      <c r="I427" t="s">
        <v>437</v>
      </c>
      <c r="J427" t="s">
        <v>444</v>
      </c>
      <c r="K427">
        <f t="shared" si="6"/>
        <v>161</v>
      </c>
    </row>
    <row r="428" spans="1:11" ht="15" hidden="1" customHeight="1" x14ac:dyDescent="0.3">
      <c r="A428" t="s">
        <v>416</v>
      </c>
      <c r="B428" t="s">
        <v>446</v>
      </c>
      <c r="C428" t="s">
        <v>37</v>
      </c>
      <c r="D428" t="s">
        <v>39</v>
      </c>
      <c r="E428" s="1">
        <v>41674</v>
      </c>
      <c r="F428" s="1" t="s">
        <v>439</v>
      </c>
      <c r="G428">
        <v>4</v>
      </c>
      <c r="H428">
        <v>1.6454767726161368</v>
      </c>
      <c r="I428" t="s">
        <v>437</v>
      </c>
      <c r="J428" t="s">
        <v>444</v>
      </c>
      <c r="K428">
        <f t="shared" si="6"/>
        <v>161</v>
      </c>
    </row>
    <row r="429" spans="1:11" ht="15" hidden="1" customHeight="1" x14ac:dyDescent="0.3">
      <c r="A429" t="s">
        <v>416</v>
      </c>
      <c r="B429" t="s">
        <v>446</v>
      </c>
      <c r="C429" t="s">
        <v>37</v>
      </c>
      <c r="D429" t="s">
        <v>39</v>
      </c>
      <c r="E429" s="1">
        <v>41681</v>
      </c>
      <c r="F429" s="1" t="s">
        <v>439</v>
      </c>
      <c r="G429">
        <v>1</v>
      </c>
      <c r="H429">
        <v>3.6183820415078358</v>
      </c>
      <c r="I429">
        <v>11</v>
      </c>
      <c r="J429" t="s">
        <v>444</v>
      </c>
      <c r="K429">
        <f t="shared" si="6"/>
        <v>322</v>
      </c>
    </row>
    <row r="430" spans="1:11" ht="15" hidden="1" customHeight="1" x14ac:dyDescent="0.3">
      <c r="A430" t="s">
        <v>416</v>
      </c>
      <c r="B430" t="s">
        <v>446</v>
      </c>
      <c r="C430" t="s">
        <v>37</v>
      </c>
      <c r="D430" t="s">
        <v>39</v>
      </c>
      <c r="E430" s="1">
        <v>41681</v>
      </c>
      <c r="F430" s="1" t="s">
        <v>439</v>
      </c>
      <c r="G430">
        <v>2</v>
      </c>
      <c r="H430">
        <v>3.8809826344769167</v>
      </c>
      <c r="I430">
        <v>10</v>
      </c>
      <c r="J430" t="s">
        <v>444</v>
      </c>
      <c r="K430">
        <f t="shared" si="6"/>
        <v>322</v>
      </c>
    </row>
    <row r="431" spans="1:11" ht="15" hidden="1" customHeight="1" x14ac:dyDescent="0.3">
      <c r="A431" t="s">
        <v>416</v>
      </c>
      <c r="B431" t="s">
        <v>446</v>
      </c>
      <c r="C431" t="s">
        <v>37</v>
      </c>
      <c r="D431" t="s">
        <v>39</v>
      </c>
      <c r="E431" s="1">
        <v>41681</v>
      </c>
      <c r="F431" s="1" t="s">
        <v>439</v>
      </c>
      <c r="G431">
        <v>3</v>
      </c>
      <c r="H431">
        <v>3.8852181279119016</v>
      </c>
      <c r="I431">
        <v>10</v>
      </c>
      <c r="J431" t="s">
        <v>444</v>
      </c>
      <c r="K431">
        <f t="shared" si="6"/>
        <v>322</v>
      </c>
    </row>
    <row r="432" spans="1:11" ht="15" hidden="1" customHeight="1" x14ac:dyDescent="0.3">
      <c r="A432" t="s">
        <v>416</v>
      </c>
      <c r="B432" t="s">
        <v>446</v>
      </c>
      <c r="C432" t="s">
        <v>37</v>
      </c>
      <c r="D432" t="s">
        <v>39</v>
      </c>
      <c r="E432" s="1">
        <v>41681</v>
      </c>
      <c r="F432" s="1" t="s">
        <v>439</v>
      </c>
      <c r="G432">
        <v>1</v>
      </c>
      <c r="H432">
        <v>3.5675561202880135</v>
      </c>
      <c r="I432">
        <v>11</v>
      </c>
      <c r="J432" t="s">
        <v>444</v>
      </c>
      <c r="K432">
        <f t="shared" si="6"/>
        <v>322</v>
      </c>
    </row>
    <row r="433" spans="1:11" ht="15" hidden="1" customHeight="1" x14ac:dyDescent="0.3">
      <c r="A433" t="s">
        <v>416</v>
      </c>
      <c r="B433" t="s">
        <v>446</v>
      </c>
      <c r="C433" t="s">
        <v>37</v>
      </c>
      <c r="D433" t="s">
        <v>39</v>
      </c>
      <c r="E433" s="1">
        <v>41681</v>
      </c>
      <c r="F433" s="1" t="s">
        <v>439</v>
      </c>
      <c r="G433">
        <v>2</v>
      </c>
      <c r="H433">
        <v>3.7115628970775094</v>
      </c>
      <c r="I433">
        <v>11</v>
      </c>
      <c r="J433" t="s">
        <v>444</v>
      </c>
      <c r="K433">
        <f t="shared" si="6"/>
        <v>322</v>
      </c>
    </row>
    <row r="434" spans="1:11" ht="15" hidden="1" customHeight="1" x14ac:dyDescent="0.3">
      <c r="A434" t="s">
        <v>416</v>
      </c>
      <c r="B434" t="s">
        <v>446</v>
      </c>
      <c r="C434" t="s">
        <v>37</v>
      </c>
      <c r="D434" t="s">
        <v>39</v>
      </c>
      <c r="E434" s="1">
        <v>41681</v>
      </c>
      <c r="F434" s="1" t="s">
        <v>439</v>
      </c>
      <c r="G434">
        <v>3</v>
      </c>
      <c r="H434">
        <v>3.7835662854722574</v>
      </c>
      <c r="I434">
        <v>11</v>
      </c>
      <c r="J434" t="s">
        <v>444</v>
      </c>
      <c r="K434">
        <f t="shared" si="6"/>
        <v>322</v>
      </c>
    </row>
    <row r="435" spans="1:11" ht="15" hidden="1" customHeight="1" x14ac:dyDescent="0.3">
      <c r="A435" t="s">
        <v>416</v>
      </c>
      <c r="B435" t="s">
        <v>446</v>
      </c>
      <c r="C435" t="s">
        <v>37</v>
      </c>
      <c r="D435" t="s">
        <v>39</v>
      </c>
      <c r="E435" s="1">
        <v>41681</v>
      </c>
      <c r="F435" s="1" t="s">
        <v>439</v>
      </c>
      <c r="G435">
        <v>4</v>
      </c>
      <c r="H435">
        <v>3.7242693773824653</v>
      </c>
      <c r="I435" t="s">
        <v>437</v>
      </c>
      <c r="J435" t="s">
        <v>444</v>
      </c>
      <c r="K435">
        <f t="shared" si="6"/>
        <v>322</v>
      </c>
    </row>
    <row r="436" spans="1:11" ht="15" hidden="1" customHeight="1" x14ac:dyDescent="0.3">
      <c r="A436" t="s">
        <v>416</v>
      </c>
      <c r="B436" t="s">
        <v>446</v>
      </c>
      <c r="C436" t="s">
        <v>37</v>
      </c>
      <c r="D436" t="s">
        <v>39</v>
      </c>
      <c r="E436" s="1">
        <v>41688</v>
      </c>
      <c r="F436" s="1" t="s">
        <v>439</v>
      </c>
      <c r="G436">
        <v>1</v>
      </c>
      <c r="H436">
        <v>4.7360450021635661</v>
      </c>
      <c r="I436">
        <v>14</v>
      </c>
      <c r="J436" t="s">
        <v>444</v>
      </c>
      <c r="K436">
        <f t="shared" si="6"/>
        <v>483</v>
      </c>
    </row>
    <row r="437" spans="1:11" ht="15" hidden="1" customHeight="1" x14ac:dyDescent="0.3">
      <c r="A437" t="s">
        <v>416</v>
      </c>
      <c r="B437" t="s">
        <v>446</v>
      </c>
      <c r="C437" t="s">
        <v>37</v>
      </c>
      <c r="D437" t="s">
        <v>39</v>
      </c>
      <c r="E437" s="1">
        <v>41688</v>
      </c>
      <c r="F437" s="1" t="s">
        <v>439</v>
      </c>
      <c r="G437">
        <v>2</v>
      </c>
      <c r="H437">
        <v>4.9190826482042409</v>
      </c>
      <c r="I437">
        <v>13</v>
      </c>
      <c r="J437" t="s">
        <v>444</v>
      </c>
      <c r="K437">
        <f t="shared" si="6"/>
        <v>483</v>
      </c>
    </row>
    <row r="438" spans="1:11" ht="15" hidden="1" customHeight="1" x14ac:dyDescent="0.3">
      <c r="A438" t="s">
        <v>416</v>
      </c>
      <c r="B438" t="s">
        <v>446</v>
      </c>
      <c r="C438" t="s">
        <v>37</v>
      </c>
      <c r="D438" t="s">
        <v>39</v>
      </c>
      <c r="E438" s="1">
        <v>41688</v>
      </c>
      <c r="F438" s="1" t="s">
        <v>439</v>
      </c>
      <c r="G438">
        <v>3</v>
      </c>
      <c r="H438">
        <v>4.8957161401990481</v>
      </c>
      <c r="I438">
        <v>14</v>
      </c>
      <c r="J438" t="s">
        <v>444</v>
      </c>
      <c r="K438">
        <f t="shared" si="6"/>
        <v>483</v>
      </c>
    </row>
    <row r="439" spans="1:11" ht="15" hidden="1" customHeight="1" x14ac:dyDescent="0.3">
      <c r="A439" t="s">
        <v>416</v>
      </c>
      <c r="B439" t="s">
        <v>446</v>
      </c>
      <c r="C439" t="s">
        <v>37</v>
      </c>
      <c r="D439" t="s">
        <v>39</v>
      </c>
      <c r="E439" s="1">
        <v>41688</v>
      </c>
      <c r="F439" s="1" t="s">
        <v>439</v>
      </c>
      <c r="G439">
        <v>4</v>
      </c>
      <c r="H439">
        <v>4.958026828212895</v>
      </c>
      <c r="I439">
        <v>14</v>
      </c>
      <c r="J439" t="s">
        <v>444</v>
      </c>
      <c r="K439">
        <f t="shared" si="6"/>
        <v>483</v>
      </c>
    </row>
    <row r="440" spans="1:11" ht="15" hidden="1" customHeight="1" x14ac:dyDescent="0.3">
      <c r="A440" t="s">
        <v>416</v>
      </c>
      <c r="B440" t="s">
        <v>446</v>
      </c>
      <c r="C440" t="s">
        <v>37</v>
      </c>
      <c r="D440" t="s">
        <v>39</v>
      </c>
      <c r="E440" s="1">
        <v>41688</v>
      </c>
      <c r="F440" s="1" t="s">
        <v>439</v>
      </c>
      <c r="G440">
        <v>1</v>
      </c>
      <c r="H440">
        <v>4.6308957161401993</v>
      </c>
      <c r="I440">
        <v>13</v>
      </c>
      <c r="J440" t="s">
        <v>444</v>
      </c>
      <c r="K440">
        <f t="shared" si="6"/>
        <v>483</v>
      </c>
    </row>
    <row r="441" spans="1:11" ht="15" hidden="1" customHeight="1" x14ac:dyDescent="0.3">
      <c r="A441" t="s">
        <v>416</v>
      </c>
      <c r="B441" t="s">
        <v>446</v>
      </c>
      <c r="C441" t="s">
        <v>37</v>
      </c>
      <c r="D441" t="s">
        <v>39</v>
      </c>
      <c r="E441" s="1">
        <v>41688</v>
      </c>
      <c r="F441" s="1" t="s">
        <v>439</v>
      </c>
      <c r="G441">
        <v>2</v>
      </c>
      <c r="H441">
        <v>4.9151882302033751</v>
      </c>
      <c r="I441">
        <v>13</v>
      </c>
      <c r="J441" t="s">
        <v>444</v>
      </c>
      <c r="K441">
        <f t="shared" si="6"/>
        <v>483</v>
      </c>
    </row>
    <row r="442" spans="1:11" ht="15" hidden="1" customHeight="1" x14ac:dyDescent="0.3">
      <c r="A442" t="s">
        <v>416</v>
      </c>
      <c r="B442" t="s">
        <v>446</v>
      </c>
      <c r="C442" t="s">
        <v>37</v>
      </c>
      <c r="D442" t="s">
        <v>39</v>
      </c>
      <c r="E442" s="1">
        <v>41688</v>
      </c>
      <c r="F442" s="1" t="s">
        <v>439</v>
      </c>
      <c r="G442">
        <v>3</v>
      </c>
      <c r="H442">
        <v>4.8957161401990481</v>
      </c>
      <c r="I442">
        <v>14</v>
      </c>
      <c r="J442" t="s">
        <v>444</v>
      </c>
      <c r="K442">
        <f t="shared" si="6"/>
        <v>483</v>
      </c>
    </row>
    <row r="443" spans="1:11" ht="15" hidden="1" customHeight="1" x14ac:dyDescent="0.3">
      <c r="A443" t="s">
        <v>416</v>
      </c>
      <c r="B443" t="s">
        <v>446</v>
      </c>
      <c r="C443" t="s">
        <v>37</v>
      </c>
      <c r="D443" t="s">
        <v>39</v>
      </c>
      <c r="E443" s="1">
        <v>41688</v>
      </c>
      <c r="F443" s="1" t="s">
        <v>439</v>
      </c>
      <c r="G443">
        <v>4</v>
      </c>
      <c r="H443">
        <v>4.9346603202077022</v>
      </c>
      <c r="I443">
        <v>13</v>
      </c>
      <c r="J443" t="s">
        <v>444</v>
      </c>
      <c r="K443">
        <f t="shared" si="6"/>
        <v>483</v>
      </c>
    </row>
    <row r="444" spans="1:11" ht="15" hidden="1" customHeight="1" x14ac:dyDescent="0.3">
      <c r="A444" t="s">
        <v>416</v>
      </c>
      <c r="B444" t="s">
        <v>446</v>
      </c>
      <c r="C444" t="s">
        <v>37</v>
      </c>
      <c r="D444" t="s">
        <v>39</v>
      </c>
      <c r="E444" s="1">
        <v>41688</v>
      </c>
      <c r="F444" s="1" t="s">
        <v>439</v>
      </c>
      <c r="G444">
        <v>1</v>
      </c>
      <c r="H444">
        <v>4.7516226741670273</v>
      </c>
      <c r="I444">
        <v>13</v>
      </c>
      <c r="J444" t="s">
        <v>444</v>
      </c>
      <c r="K444">
        <f t="shared" si="6"/>
        <v>483</v>
      </c>
    </row>
    <row r="445" spans="1:11" ht="15" hidden="1" customHeight="1" x14ac:dyDescent="0.3">
      <c r="A445" t="s">
        <v>416</v>
      </c>
      <c r="B445" t="s">
        <v>446</v>
      </c>
      <c r="C445" t="s">
        <v>37</v>
      </c>
      <c r="D445" t="s">
        <v>39</v>
      </c>
      <c r="E445" s="1">
        <v>41688</v>
      </c>
      <c r="F445" s="1" t="s">
        <v>439</v>
      </c>
      <c r="G445">
        <v>2</v>
      </c>
      <c r="H445">
        <v>4.9813933362180878</v>
      </c>
      <c r="I445">
        <v>14</v>
      </c>
      <c r="J445" t="s">
        <v>444</v>
      </c>
      <c r="K445">
        <f t="shared" si="6"/>
        <v>483</v>
      </c>
    </row>
    <row r="446" spans="1:11" ht="15" hidden="1" customHeight="1" x14ac:dyDescent="0.3">
      <c r="A446" t="s">
        <v>416</v>
      </c>
      <c r="B446" t="s">
        <v>446</v>
      </c>
      <c r="C446" t="s">
        <v>37</v>
      </c>
      <c r="D446" t="s">
        <v>39</v>
      </c>
      <c r="E446" s="1">
        <v>41688</v>
      </c>
      <c r="F446" s="1" t="s">
        <v>439</v>
      </c>
      <c r="G446">
        <v>3</v>
      </c>
      <c r="H446">
        <v>4.8606663781912589</v>
      </c>
      <c r="I446">
        <v>13</v>
      </c>
      <c r="J446" t="s">
        <v>444</v>
      </c>
      <c r="K446">
        <f t="shared" si="6"/>
        <v>483</v>
      </c>
    </row>
    <row r="447" spans="1:11" ht="15" hidden="1" customHeight="1" x14ac:dyDescent="0.3">
      <c r="A447" t="s">
        <v>416</v>
      </c>
      <c r="B447" t="s">
        <v>446</v>
      </c>
      <c r="C447" t="s">
        <v>37</v>
      </c>
      <c r="D447" t="s">
        <v>39</v>
      </c>
      <c r="E447" s="1">
        <v>41688</v>
      </c>
      <c r="F447" s="1" t="s">
        <v>439</v>
      </c>
      <c r="G447">
        <v>4</v>
      </c>
      <c r="H447">
        <v>4.8879273041973175</v>
      </c>
      <c r="I447">
        <v>13</v>
      </c>
      <c r="J447" t="s">
        <v>444</v>
      </c>
      <c r="K447">
        <f t="shared" si="6"/>
        <v>483</v>
      </c>
    </row>
    <row r="448" spans="1:11" ht="15" hidden="1" customHeight="1" x14ac:dyDescent="0.3">
      <c r="A448" t="s">
        <v>416</v>
      </c>
      <c r="B448" t="s">
        <v>446</v>
      </c>
      <c r="C448" t="s">
        <v>37</v>
      </c>
      <c r="D448" t="s">
        <v>39</v>
      </c>
      <c r="E448" s="1">
        <v>41695</v>
      </c>
      <c r="F448" s="1" t="s">
        <v>439</v>
      </c>
      <c r="G448">
        <v>1</v>
      </c>
      <c r="H448">
        <v>5.4809479553903344</v>
      </c>
      <c r="I448">
        <v>17</v>
      </c>
      <c r="J448" t="s">
        <v>444</v>
      </c>
      <c r="K448">
        <f t="shared" si="6"/>
        <v>644</v>
      </c>
    </row>
    <row r="449" spans="1:11" ht="15" hidden="1" customHeight="1" x14ac:dyDescent="0.3">
      <c r="A449" t="s">
        <v>416</v>
      </c>
      <c r="B449" t="s">
        <v>446</v>
      </c>
      <c r="C449" t="s">
        <v>37</v>
      </c>
      <c r="D449" t="s">
        <v>39</v>
      </c>
      <c r="E449" s="1">
        <v>41695</v>
      </c>
      <c r="F449" s="1" t="s">
        <v>439</v>
      </c>
      <c r="G449">
        <v>2</v>
      </c>
      <c r="H449">
        <v>4.5491129381220254</v>
      </c>
      <c r="I449">
        <v>15</v>
      </c>
      <c r="J449" t="s">
        <v>444</v>
      </c>
      <c r="K449">
        <f t="shared" si="6"/>
        <v>644</v>
      </c>
    </row>
    <row r="450" spans="1:11" ht="15" hidden="1" customHeight="1" x14ac:dyDescent="0.3">
      <c r="A450" t="s">
        <v>416</v>
      </c>
      <c r="B450" t="s">
        <v>446</v>
      </c>
      <c r="C450" t="s">
        <v>37</v>
      </c>
      <c r="D450" t="s">
        <v>39</v>
      </c>
      <c r="E450" s="1">
        <v>41695</v>
      </c>
      <c r="F450" s="1" t="s">
        <v>439</v>
      </c>
      <c r="G450">
        <v>3</v>
      </c>
      <c r="H450">
        <v>5.5269516728624533</v>
      </c>
      <c r="I450">
        <v>16</v>
      </c>
      <c r="J450" t="s">
        <v>444</v>
      </c>
      <c r="K450">
        <f t="shared" ref="K450:K513" si="7">(E450-Exp3SD) * 23</f>
        <v>644</v>
      </c>
    </row>
    <row r="451" spans="1:11" ht="15" hidden="1" customHeight="1" x14ac:dyDescent="0.3">
      <c r="A451" t="s">
        <v>416</v>
      </c>
      <c r="B451" t="s">
        <v>446</v>
      </c>
      <c r="C451" t="s">
        <v>37</v>
      </c>
      <c r="D451" t="s">
        <v>39</v>
      </c>
      <c r="E451" s="1">
        <v>41695</v>
      </c>
      <c r="F451" s="1" t="s">
        <v>439</v>
      </c>
      <c r="G451">
        <v>4</v>
      </c>
      <c r="H451">
        <v>5.2216542750929369</v>
      </c>
      <c r="I451">
        <v>15</v>
      </c>
      <c r="J451" t="s">
        <v>444</v>
      </c>
      <c r="K451">
        <f t="shared" si="7"/>
        <v>644</v>
      </c>
    </row>
    <row r="452" spans="1:11" ht="15" hidden="1" customHeight="1" x14ac:dyDescent="0.3">
      <c r="A452" t="s">
        <v>416</v>
      </c>
      <c r="B452" t="s">
        <v>446</v>
      </c>
      <c r="C452" t="s">
        <v>37</v>
      </c>
      <c r="D452" t="s">
        <v>39</v>
      </c>
      <c r="E452" s="1">
        <v>41695</v>
      </c>
      <c r="F452" s="1" t="s">
        <v>439</v>
      </c>
      <c r="G452">
        <v>1</v>
      </c>
      <c r="H452">
        <v>5.4014869888475836</v>
      </c>
      <c r="I452">
        <v>16</v>
      </c>
      <c r="J452" t="s">
        <v>444</v>
      </c>
      <c r="K452">
        <f t="shared" si="7"/>
        <v>644</v>
      </c>
    </row>
    <row r="453" spans="1:11" ht="15" hidden="1" customHeight="1" x14ac:dyDescent="0.3">
      <c r="A453" t="s">
        <v>416</v>
      </c>
      <c r="B453" t="s">
        <v>446</v>
      </c>
      <c r="C453" t="s">
        <v>37</v>
      </c>
      <c r="D453" t="s">
        <v>39</v>
      </c>
      <c r="E453" s="1">
        <v>41695</v>
      </c>
      <c r="F453" s="1" t="s">
        <v>439</v>
      </c>
      <c r="G453">
        <v>2</v>
      </c>
      <c r="H453">
        <v>5.7778810408921935</v>
      </c>
      <c r="I453">
        <v>17</v>
      </c>
      <c r="J453" t="s">
        <v>444</v>
      </c>
      <c r="K453">
        <f t="shared" si="7"/>
        <v>644</v>
      </c>
    </row>
    <row r="454" spans="1:11" ht="15" hidden="1" customHeight="1" x14ac:dyDescent="0.3">
      <c r="A454" t="s">
        <v>416</v>
      </c>
      <c r="B454" t="s">
        <v>446</v>
      </c>
      <c r="C454" t="s">
        <v>37</v>
      </c>
      <c r="D454" t="s">
        <v>39</v>
      </c>
      <c r="E454" s="1">
        <v>41695</v>
      </c>
      <c r="F454" s="1" t="s">
        <v>439</v>
      </c>
      <c r="G454">
        <v>3</v>
      </c>
      <c r="H454">
        <v>5.3973048327137549</v>
      </c>
      <c r="I454">
        <v>16</v>
      </c>
      <c r="J454" t="s">
        <v>444</v>
      </c>
      <c r="K454">
        <f t="shared" si="7"/>
        <v>644</v>
      </c>
    </row>
    <row r="455" spans="1:11" ht="15" hidden="1" customHeight="1" x14ac:dyDescent="0.3">
      <c r="A455" t="s">
        <v>416</v>
      </c>
      <c r="B455" t="s">
        <v>446</v>
      </c>
      <c r="C455" t="s">
        <v>37</v>
      </c>
      <c r="D455" t="s">
        <v>39</v>
      </c>
      <c r="E455" s="1">
        <v>41695</v>
      </c>
      <c r="F455" s="1" t="s">
        <v>439</v>
      </c>
      <c r="G455">
        <v>4</v>
      </c>
      <c r="H455">
        <v>5.6733271375464689</v>
      </c>
      <c r="I455">
        <v>17</v>
      </c>
      <c r="J455" t="s">
        <v>444</v>
      </c>
      <c r="K455">
        <f t="shared" si="7"/>
        <v>644</v>
      </c>
    </row>
    <row r="456" spans="1:11" ht="15" hidden="1" customHeight="1" x14ac:dyDescent="0.3">
      <c r="A456" t="s">
        <v>416</v>
      </c>
      <c r="B456" t="s">
        <v>446</v>
      </c>
      <c r="C456" t="s">
        <v>37</v>
      </c>
      <c r="D456" t="s">
        <v>39</v>
      </c>
      <c r="E456" s="1">
        <v>41695</v>
      </c>
      <c r="F456" s="1" t="s">
        <v>439</v>
      </c>
      <c r="G456">
        <v>1</v>
      </c>
      <c r="H456">
        <v>5.6147769516728623</v>
      </c>
      <c r="I456">
        <v>17</v>
      </c>
      <c r="J456" t="s">
        <v>444</v>
      </c>
      <c r="K456">
        <f t="shared" si="7"/>
        <v>644</v>
      </c>
    </row>
    <row r="457" spans="1:11" ht="15" hidden="1" customHeight="1" x14ac:dyDescent="0.3">
      <c r="A457" t="s">
        <v>416</v>
      </c>
      <c r="B457" t="s">
        <v>446</v>
      </c>
      <c r="C457" t="s">
        <v>37</v>
      </c>
      <c r="D457" t="s">
        <v>39</v>
      </c>
      <c r="E457" s="1">
        <v>41695</v>
      </c>
      <c r="F457" s="1" t="s">
        <v>439</v>
      </c>
      <c r="G457">
        <v>2</v>
      </c>
      <c r="H457">
        <v>5.6440520446096656</v>
      </c>
      <c r="I457">
        <v>18</v>
      </c>
      <c r="J457" t="s">
        <v>444</v>
      </c>
      <c r="K457">
        <f t="shared" si="7"/>
        <v>644</v>
      </c>
    </row>
    <row r="458" spans="1:11" ht="15" hidden="1" customHeight="1" x14ac:dyDescent="0.3">
      <c r="A458" t="s">
        <v>416</v>
      </c>
      <c r="B458" t="s">
        <v>446</v>
      </c>
      <c r="C458" t="s">
        <v>37</v>
      </c>
      <c r="D458" t="s">
        <v>39</v>
      </c>
      <c r="E458" s="1">
        <v>41695</v>
      </c>
      <c r="F458" s="1" t="s">
        <v>439</v>
      </c>
      <c r="G458">
        <v>3</v>
      </c>
      <c r="H458">
        <v>5.7695167286245352</v>
      </c>
      <c r="I458">
        <v>17</v>
      </c>
      <c r="J458" t="s">
        <v>444</v>
      </c>
      <c r="K458">
        <f t="shared" si="7"/>
        <v>644</v>
      </c>
    </row>
    <row r="459" spans="1:11" ht="15" hidden="1" customHeight="1" x14ac:dyDescent="0.3">
      <c r="A459" t="s">
        <v>416</v>
      </c>
      <c r="B459" t="s">
        <v>446</v>
      </c>
      <c r="C459" t="s">
        <v>37</v>
      </c>
      <c r="D459" t="s">
        <v>39</v>
      </c>
      <c r="E459" s="1">
        <v>41702</v>
      </c>
      <c r="F459" s="1" t="s">
        <v>439</v>
      </c>
      <c r="G459">
        <v>1</v>
      </c>
      <c r="H459">
        <v>6.9703250117757891</v>
      </c>
      <c r="I459">
        <v>20</v>
      </c>
      <c r="J459" t="s">
        <v>444</v>
      </c>
      <c r="K459">
        <f t="shared" si="7"/>
        <v>805</v>
      </c>
    </row>
    <row r="460" spans="1:11" ht="15" hidden="1" customHeight="1" x14ac:dyDescent="0.3">
      <c r="A460" t="s">
        <v>416</v>
      </c>
      <c r="B460" t="s">
        <v>446</v>
      </c>
      <c r="C460" t="s">
        <v>37</v>
      </c>
      <c r="D460" t="s">
        <v>39</v>
      </c>
      <c r="E460" s="1">
        <v>41702</v>
      </c>
      <c r="F460" s="1" t="s">
        <v>439</v>
      </c>
      <c r="G460">
        <v>2</v>
      </c>
      <c r="H460">
        <v>6.4474799811587378</v>
      </c>
      <c r="I460">
        <v>18</v>
      </c>
      <c r="J460" t="s">
        <v>444</v>
      </c>
      <c r="K460">
        <f t="shared" si="7"/>
        <v>805</v>
      </c>
    </row>
    <row r="461" spans="1:11" ht="15" hidden="1" customHeight="1" x14ac:dyDescent="0.3">
      <c r="A461" t="s">
        <v>416</v>
      </c>
      <c r="B461" t="s">
        <v>446</v>
      </c>
      <c r="C461" t="s">
        <v>37</v>
      </c>
      <c r="D461" t="s">
        <v>39</v>
      </c>
      <c r="E461" s="1">
        <v>41702</v>
      </c>
      <c r="F461" s="1" t="s">
        <v>439</v>
      </c>
      <c r="G461">
        <v>3</v>
      </c>
      <c r="H461">
        <v>6.5840791333019313</v>
      </c>
      <c r="I461">
        <v>19</v>
      </c>
      <c r="J461" t="s">
        <v>444</v>
      </c>
      <c r="K461">
        <f t="shared" si="7"/>
        <v>805</v>
      </c>
    </row>
    <row r="462" spans="1:11" ht="15" hidden="1" customHeight="1" x14ac:dyDescent="0.3">
      <c r="A462" t="s">
        <v>416</v>
      </c>
      <c r="B462" t="s">
        <v>446</v>
      </c>
      <c r="C462" t="s">
        <v>37</v>
      </c>
      <c r="D462" t="s">
        <v>39</v>
      </c>
      <c r="E462" s="1">
        <v>41702</v>
      </c>
      <c r="F462" s="1" t="s">
        <v>439</v>
      </c>
      <c r="G462">
        <v>4</v>
      </c>
      <c r="H462">
        <v>6.5652378709373531</v>
      </c>
      <c r="I462">
        <v>19</v>
      </c>
      <c r="J462" t="s">
        <v>444</v>
      </c>
      <c r="K462">
        <f t="shared" si="7"/>
        <v>805</v>
      </c>
    </row>
    <row r="463" spans="1:11" ht="15" hidden="1" customHeight="1" x14ac:dyDescent="0.3">
      <c r="A463" t="s">
        <v>416</v>
      </c>
      <c r="B463" t="s">
        <v>446</v>
      </c>
      <c r="C463" t="s">
        <v>37</v>
      </c>
      <c r="D463" t="s">
        <v>39</v>
      </c>
      <c r="E463" s="1">
        <v>41702</v>
      </c>
      <c r="F463" s="1" t="s">
        <v>439</v>
      </c>
      <c r="G463">
        <v>1</v>
      </c>
      <c r="H463">
        <v>6.4804521902967496</v>
      </c>
      <c r="I463">
        <v>19</v>
      </c>
      <c r="J463" t="s">
        <v>444</v>
      </c>
      <c r="K463">
        <f t="shared" si="7"/>
        <v>805</v>
      </c>
    </row>
    <row r="464" spans="1:11" ht="15" hidden="1" customHeight="1" x14ac:dyDescent="0.3">
      <c r="A464" t="s">
        <v>416</v>
      </c>
      <c r="B464" t="s">
        <v>446</v>
      </c>
      <c r="C464" t="s">
        <v>37</v>
      </c>
      <c r="D464" t="s">
        <v>39</v>
      </c>
      <c r="E464" s="1">
        <v>41702</v>
      </c>
      <c r="F464" s="1" t="s">
        <v>439</v>
      </c>
      <c r="G464">
        <v>2</v>
      </c>
      <c r="H464">
        <v>6.2166745171926516</v>
      </c>
      <c r="I464">
        <v>19</v>
      </c>
      <c r="J464" t="s">
        <v>444</v>
      </c>
      <c r="K464">
        <f t="shared" si="7"/>
        <v>805</v>
      </c>
    </row>
    <row r="465" spans="1:11" ht="15" hidden="1" customHeight="1" x14ac:dyDescent="0.3">
      <c r="A465" t="s">
        <v>416</v>
      </c>
      <c r="B465" t="s">
        <v>446</v>
      </c>
      <c r="C465" t="s">
        <v>37</v>
      </c>
      <c r="D465" t="s">
        <v>39</v>
      </c>
      <c r="E465" s="1">
        <v>41702</v>
      </c>
      <c r="F465" s="1" t="s">
        <v>439</v>
      </c>
      <c r="G465">
        <v>3</v>
      </c>
      <c r="H465">
        <v>5.6733271375464689</v>
      </c>
      <c r="I465">
        <v>19</v>
      </c>
      <c r="J465" t="s">
        <v>444</v>
      </c>
      <c r="K465">
        <f t="shared" si="7"/>
        <v>805</v>
      </c>
    </row>
    <row r="466" spans="1:11" ht="15" hidden="1" customHeight="1" x14ac:dyDescent="0.3">
      <c r="A466" t="s">
        <v>416</v>
      </c>
      <c r="B466" t="s">
        <v>446</v>
      </c>
      <c r="C466" t="s">
        <v>37</v>
      </c>
      <c r="D466" t="s">
        <v>39</v>
      </c>
      <c r="E466" s="1">
        <v>41702</v>
      </c>
      <c r="F466" s="1" t="s">
        <v>439</v>
      </c>
      <c r="G466">
        <v>4</v>
      </c>
      <c r="H466">
        <v>5.5269516728624533</v>
      </c>
      <c r="I466">
        <v>20</v>
      </c>
      <c r="J466" t="s">
        <v>444</v>
      </c>
      <c r="K466">
        <f t="shared" si="7"/>
        <v>805</v>
      </c>
    </row>
    <row r="467" spans="1:11" ht="15" hidden="1" customHeight="1" x14ac:dyDescent="0.3">
      <c r="A467" t="s">
        <v>416</v>
      </c>
      <c r="B467" t="s">
        <v>446</v>
      </c>
      <c r="C467" t="s">
        <v>37</v>
      </c>
      <c r="D467" t="s">
        <v>39</v>
      </c>
      <c r="E467" s="1">
        <v>41702</v>
      </c>
      <c r="F467" s="1" t="s">
        <v>439</v>
      </c>
      <c r="G467">
        <v>1</v>
      </c>
      <c r="H467">
        <v>7.78125</v>
      </c>
      <c r="I467">
        <v>25</v>
      </c>
      <c r="J467" t="s">
        <v>444</v>
      </c>
      <c r="K467">
        <f t="shared" si="7"/>
        <v>805</v>
      </c>
    </row>
    <row r="468" spans="1:11" ht="15" hidden="1" customHeight="1" x14ac:dyDescent="0.3">
      <c r="A468" t="s">
        <v>416</v>
      </c>
      <c r="B468" t="s">
        <v>446</v>
      </c>
      <c r="C468" t="s">
        <v>37</v>
      </c>
      <c r="D468" t="s">
        <v>39</v>
      </c>
      <c r="E468" s="1">
        <v>41702</v>
      </c>
      <c r="F468" s="1" t="s">
        <v>439</v>
      </c>
      <c r="G468">
        <v>2</v>
      </c>
      <c r="H468">
        <v>6.6971267074894021</v>
      </c>
      <c r="I468">
        <v>22</v>
      </c>
      <c r="J468" t="s">
        <v>444</v>
      </c>
      <c r="K468">
        <f t="shared" si="7"/>
        <v>805</v>
      </c>
    </row>
    <row r="469" spans="1:11" ht="15" hidden="1" customHeight="1" x14ac:dyDescent="0.3">
      <c r="A469" t="s">
        <v>416</v>
      </c>
      <c r="B469" t="s">
        <v>446</v>
      </c>
      <c r="C469" t="s">
        <v>37</v>
      </c>
      <c r="D469" t="s">
        <v>39</v>
      </c>
      <c r="E469" s="1">
        <v>41702</v>
      </c>
      <c r="F469" s="1" t="s">
        <v>439</v>
      </c>
      <c r="G469">
        <v>3</v>
      </c>
      <c r="H469">
        <v>6.475741874705605</v>
      </c>
      <c r="I469">
        <v>22</v>
      </c>
      <c r="J469" t="s">
        <v>444</v>
      </c>
      <c r="K469">
        <f t="shared" si="7"/>
        <v>805</v>
      </c>
    </row>
    <row r="470" spans="1:11" ht="15" hidden="1" customHeight="1" x14ac:dyDescent="0.3">
      <c r="A470" t="s">
        <v>416</v>
      </c>
      <c r="B470" t="s">
        <v>446</v>
      </c>
      <c r="C470" t="s">
        <v>37</v>
      </c>
      <c r="D470" t="s">
        <v>39</v>
      </c>
      <c r="E470" s="1">
        <v>41702</v>
      </c>
      <c r="F470" s="1" t="s">
        <v>439</v>
      </c>
      <c r="G470">
        <v>4</v>
      </c>
      <c r="H470">
        <v>6.7724917569477157</v>
      </c>
      <c r="I470">
        <v>22</v>
      </c>
      <c r="J470" t="s">
        <v>444</v>
      </c>
      <c r="K470">
        <f t="shared" si="7"/>
        <v>805</v>
      </c>
    </row>
    <row r="471" spans="1:11" ht="15" hidden="1" customHeight="1" x14ac:dyDescent="0.3">
      <c r="A471" t="s">
        <v>416</v>
      </c>
      <c r="B471" t="s">
        <v>446</v>
      </c>
      <c r="C471" t="s">
        <v>37</v>
      </c>
      <c r="D471" t="s">
        <v>39</v>
      </c>
      <c r="E471" s="1">
        <v>41709</v>
      </c>
      <c r="F471" s="1" t="s">
        <v>439</v>
      </c>
      <c r="G471">
        <v>1</v>
      </c>
      <c r="H471">
        <v>7.619791666666667</v>
      </c>
      <c r="I471">
        <v>24</v>
      </c>
      <c r="J471" t="s">
        <v>444</v>
      </c>
      <c r="K471">
        <f t="shared" si="7"/>
        <v>966</v>
      </c>
    </row>
    <row r="472" spans="1:11" ht="15" hidden="1" customHeight="1" x14ac:dyDescent="0.3">
      <c r="A472" t="s">
        <v>416</v>
      </c>
      <c r="B472" t="s">
        <v>446</v>
      </c>
      <c r="C472" t="s">
        <v>37</v>
      </c>
      <c r="D472" t="s">
        <v>39</v>
      </c>
      <c r="E472" s="1">
        <v>41709</v>
      </c>
      <c r="F472" s="1" t="s">
        <v>439</v>
      </c>
      <c r="G472">
        <v>2</v>
      </c>
      <c r="H472">
        <v>7.848958333333333</v>
      </c>
      <c r="I472">
        <v>25</v>
      </c>
      <c r="J472" t="s">
        <v>444</v>
      </c>
      <c r="K472">
        <f t="shared" si="7"/>
        <v>966</v>
      </c>
    </row>
    <row r="473" spans="1:11" ht="15" hidden="1" customHeight="1" x14ac:dyDescent="0.3">
      <c r="A473" t="s">
        <v>416</v>
      </c>
      <c r="B473" t="s">
        <v>446</v>
      </c>
      <c r="C473" t="s">
        <v>37</v>
      </c>
      <c r="D473" t="s">
        <v>39</v>
      </c>
      <c r="E473" s="1">
        <v>41709</v>
      </c>
      <c r="F473" s="1" t="s">
        <v>439</v>
      </c>
      <c r="G473">
        <v>3</v>
      </c>
      <c r="H473">
        <v>7.588541666666667</v>
      </c>
      <c r="I473">
        <v>24</v>
      </c>
      <c r="J473" t="s">
        <v>444</v>
      </c>
      <c r="K473">
        <f t="shared" si="7"/>
        <v>966</v>
      </c>
    </row>
    <row r="474" spans="1:11" ht="15" hidden="1" customHeight="1" x14ac:dyDescent="0.3">
      <c r="A474" t="s">
        <v>416</v>
      </c>
      <c r="B474" t="s">
        <v>446</v>
      </c>
      <c r="C474" t="s">
        <v>37</v>
      </c>
      <c r="D474" t="s">
        <v>39</v>
      </c>
      <c r="E474" s="1">
        <v>41709</v>
      </c>
      <c r="F474" s="1" t="s">
        <v>439</v>
      </c>
      <c r="G474">
        <v>1</v>
      </c>
      <c r="H474">
        <v>7.786458333333333</v>
      </c>
      <c r="I474">
        <v>25</v>
      </c>
      <c r="J474" t="s">
        <v>444</v>
      </c>
      <c r="K474">
        <f t="shared" si="7"/>
        <v>966</v>
      </c>
    </row>
    <row r="475" spans="1:11" ht="15" hidden="1" customHeight="1" x14ac:dyDescent="0.3">
      <c r="A475" t="s">
        <v>416</v>
      </c>
      <c r="B475" t="s">
        <v>446</v>
      </c>
      <c r="C475" t="s">
        <v>37</v>
      </c>
      <c r="D475" t="s">
        <v>39</v>
      </c>
      <c r="E475" s="1">
        <v>41709</v>
      </c>
      <c r="F475" s="1" t="s">
        <v>439</v>
      </c>
      <c r="G475">
        <v>2</v>
      </c>
      <c r="H475">
        <v>6.5228450306170513</v>
      </c>
      <c r="I475">
        <v>23</v>
      </c>
      <c r="J475" t="s">
        <v>444</v>
      </c>
      <c r="K475">
        <f t="shared" si="7"/>
        <v>966</v>
      </c>
    </row>
    <row r="476" spans="1:11" ht="15" hidden="1" customHeight="1" x14ac:dyDescent="0.3">
      <c r="A476" t="s">
        <v>416</v>
      </c>
      <c r="B476" t="s">
        <v>446</v>
      </c>
      <c r="C476" t="s">
        <v>37</v>
      </c>
      <c r="D476" t="s">
        <v>39</v>
      </c>
      <c r="E476" s="1">
        <v>41709</v>
      </c>
      <c r="F476" s="1" t="s">
        <v>439</v>
      </c>
      <c r="G476">
        <v>3</v>
      </c>
      <c r="H476">
        <v>7.677083333333333</v>
      </c>
      <c r="I476">
        <v>22</v>
      </c>
      <c r="J476" t="s">
        <v>444</v>
      </c>
      <c r="K476">
        <f t="shared" si="7"/>
        <v>966</v>
      </c>
    </row>
    <row r="477" spans="1:11" ht="15" hidden="1" customHeight="1" x14ac:dyDescent="0.3">
      <c r="A477" t="s">
        <v>416</v>
      </c>
      <c r="B477" t="s">
        <v>446</v>
      </c>
      <c r="C477" t="s">
        <v>37</v>
      </c>
      <c r="D477" t="s">
        <v>39</v>
      </c>
      <c r="E477" s="1">
        <v>41709</v>
      </c>
      <c r="F477" s="1" t="s">
        <v>439</v>
      </c>
      <c r="G477">
        <v>4</v>
      </c>
      <c r="H477">
        <v>7.322916666666667</v>
      </c>
      <c r="I477">
        <v>21</v>
      </c>
      <c r="J477" t="s">
        <v>444</v>
      </c>
      <c r="K477">
        <f t="shared" si="7"/>
        <v>966</v>
      </c>
    </row>
    <row r="478" spans="1:11" ht="15" hidden="1" customHeight="1" x14ac:dyDescent="0.3">
      <c r="A478" t="s">
        <v>416</v>
      </c>
      <c r="B478" t="s">
        <v>446</v>
      </c>
      <c r="C478" t="s">
        <v>37</v>
      </c>
      <c r="D478" t="s">
        <v>39</v>
      </c>
      <c r="E478" s="1">
        <v>41709</v>
      </c>
      <c r="F478" s="1" t="s">
        <v>439</v>
      </c>
      <c r="G478">
        <v>1</v>
      </c>
      <c r="H478">
        <v>7.458333333333333</v>
      </c>
      <c r="I478">
        <v>26</v>
      </c>
      <c r="J478" t="s">
        <v>444</v>
      </c>
      <c r="K478">
        <f t="shared" si="7"/>
        <v>966</v>
      </c>
    </row>
    <row r="479" spans="1:11" ht="15" hidden="1" customHeight="1" x14ac:dyDescent="0.3">
      <c r="A479" t="s">
        <v>416</v>
      </c>
      <c r="B479" t="s">
        <v>446</v>
      </c>
      <c r="C479" t="s">
        <v>37</v>
      </c>
      <c r="D479" t="s">
        <v>39</v>
      </c>
      <c r="E479" s="1">
        <v>41709</v>
      </c>
      <c r="F479" s="1" t="s">
        <v>439</v>
      </c>
      <c r="G479">
        <v>2</v>
      </c>
      <c r="H479">
        <v>7.557291666666667</v>
      </c>
      <c r="I479">
        <v>23</v>
      </c>
      <c r="J479" t="s">
        <v>444</v>
      </c>
      <c r="K479">
        <f t="shared" si="7"/>
        <v>966</v>
      </c>
    </row>
    <row r="480" spans="1:11" ht="15" hidden="1" customHeight="1" x14ac:dyDescent="0.3">
      <c r="A480" t="s">
        <v>416</v>
      </c>
      <c r="B480" t="s">
        <v>446</v>
      </c>
      <c r="C480" t="s">
        <v>37</v>
      </c>
      <c r="D480" t="s">
        <v>39</v>
      </c>
      <c r="E480" s="1">
        <v>41709</v>
      </c>
      <c r="F480" s="1" t="s">
        <v>439</v>
      </c>
      <c r="G480">
        <v>3</v>
      </c>
      <c r="H480">
        <v>7.291666666666667</v>
      </c>
      <c r="I480">
        <v>27</v>
      </c>
      <c r="J480" t="s">
        <v>444</v>
      </c>
      <c r="K480">
        <f t="shared" si="7"/>
        <v>966</v>
      </c>
    </row>
    <row r="481" spans="1:11" ht="15" hidden="1" customHeight="1" x14ac:dyDescent="0.3">
      <c r="A481" t="s">
        <v>416</v>
      </c>
      <c r="B481" t="s">
        <v>446</v>
      </c>
      <c r="C481" t="s">
        <v>37</v>
      </c>
      <c r="D481" t="s">
        <v>39</v>
      </c>
      <c r="E481" s="1">
        <v>41716</v>
      </c>
      <c r="F481" s="1" t="s">
        <v>439</v>
      </c>
      <c r="G481">
        <v>1</v>
      </c>
      <c r="H481">
        <v>8.4766575127500978</v>
      </c>
      <c r="I481">
        <v>27</v>
      </c>
      <c r="J481" t="s">
        <v>444</v>
      </c>
      <c r="K481">
        <f t="shared" si="7"/>
        <v>1127</v>
      </c>
    </row>
    <row r="482" spans="1:11" ht="15" hidden="1" customHeight="1" x14ac:dyDescent="0.3">
      <c r="A482" t="s">
        <v>416</v>
      </c>
      <c r="B482" t="s">
        <v>446</v>
      </c>
      <c r="C482" t="s">
        <v>37</v>
      </c>
      <c r="D482" t="s">
        <v>39</v>
      </c>
      <c r="E482" s="1">
        <v>41716</v>
      </c>
      <c r="F482" s="1" t="s">
        <v>439</v>
      </c>
      <c r="G482">
        <v>2</v>
      </c>
      <c r="H482">
        <v>6.5416862929816295</v>
      </c>
      <c r="I482">
        <v>22</v>
      </c>
      <c r="J482" t="s">
        <v>444</v>
      </c>
      <c r="K482">
        <f t="shared" si="7"/>
        <v>1127</v>
      </c>
    </row>
    <row r="483" spans="1:11" ht="15" hidden="1" customHeight="1" x14ac:dyDescent="0.3">
      <c r="A483" t="s">
        <v>416</v>
      </c>
      <c r="B483" t="s">
        <v>446</v>
      </c>
      <c r="C483" t="s">
        <v>37</v>
      </c>
      <c r="D483" t="s">
        <v>39</v>
      </c>
      <c r="E483" s="1">
        <v>41716</v>
      </c>
      <c r="F483" s="1" t="s">
        <v>439</v>
      </c>
      <c r="G483">
        <v>3</v>
      </c>
      <c r="H483">
        <v>7.213541666666667</v>
      </c>
      <c r="I483">
        <v>24</v>
      </c>
      <c r="J483" t="s">
        <v>444</v>
      </c>
      <c r="K483">
        <f t="shared" si="7"/>
        <v>1127</v>
      </c>
    </row>
    <row r="484" spans="1:11" ht="15" hidden="1" customHeight="1" x14ac:dyDescent="0.3">
      <c r="A484" t="s">
        <v>416</v>
      </c>
      <c r="B484" t="s">
        <v>446</v>
      </c>
      <c r="C484" t="s">
        <v>37</v>
      </c>
      <c r="D484" t="s">
        <v>39</v>
      </c>
      <c r="E484" s="1">
        <v>41716</v>
      </c>
      <c r="F484" s="1" t="s">
        <v>439</v>
      </c>
      <c r="G484">
        <v>1</v>
      </c>
      <c r="H484">
        <v>8.7650058846606509</v>
      </c>
      <c r="I484">
        <v>27</v>
      </c>
      <c r="J484" t="s">
        <v>444</v>
      </c>
      <c r="K484">
        <f t="shared" si="7"/>
        <v>1127</v>
      </c>
    </row>
    <row r="485" spans="1:11" ht="15" hidden="1" customHeight="1" x14ac:dyDescent="0.3">
      <c r="A485" t="s">
        <v>416</v>
      </c>
      <c r="B485" t="s">
        <v>446</v>
      </c>
      <c r="C485" t="s">
        <v>37</v>
      </c>
      <c r="D485" t="s">
        <v>39</v>
      </c>
      <c r="E485" s="1">
        <v>41716</v>
      </c>
      <c r="F485" s="1" t="s">
        <v>439</v>
      </c>
      <c r="G485">
        <v>2</v>
      </c>
      <c r="H485">
        <v>8.9533150255001956</v>
      </c>
      <c r="I485">
        <v>27</v>
      </c>
      <c r="J485" t="s">
        <v>444</v>
      </c>
      <c r="K485">
        <f t="shared" si="7"/>
        <v>1127</v>
      </c>
    </row>
    <row r="486" spans="1:11" ht="15" hidden="1" customHeight="1" x14ac:dyDescent="0.3">
      <c r="A486" t="s">
        <v>416</v>
      </c>
      <c r="B486" t="s">
        <v>446</v>
      </c>
      <c r="C486" t="s">
        <v>37</v>
      </c>
      <c r="D486" t="s">
        <v>39</v>
      </c>
      <c r="E486" s="1">
        <v>41716</v>
      </c>
      <c r="F486" s="1" t="s">
        <v>439</v>
      </c>
      <c r="G486">
        <v>3</v>
      </c>
      <c r="H486">
        <v>8.7355825814044721</v>
      </c>
      <c r="I486">
        <v>25</v>
      </c>
      <c r="J486" t="s">
        <v>444</v>
      </c>
      <c r="K486">
        <f t="shared" si="7"/>
        <v>1127</v>
      </c>
    </row>
    <row r="487" spans="1:11" ht="15" hidden="1" customHeight="1" x14ac:dyDescent="0.3">
      <c r="A487" t="s">
        <v>416</v>
      </c>
      <c r="B487" t="s">
        <v>446</v>
      </c>
      <c r="C487" t="s">
        <v>37</v>
      </c>
      <c r="D487" t="s">
        <v>39</v>
      </c>
      <c r="E487" s="1">
        <v>41716</v>
      </c>
      <c r="F487" s="1" t="s">
        <v>439</v>
      </c>
      <c r="G487">
        <v>4</v>
      </c>
      <c r="H487">
        <v>7.197916666666667</v>
      </c>
      <c r="I487">
        <v>19</v>
      </c>
      <c r="J487" t="s">
        <v>444</v>
      </c>
      <c r="K487">
        <f t="shared" si="7"/>
        <v>1127</v>
      </c>
    </row>
    <row r="488" spans="1:11" ht="15" hidden="1" customHeight="1" x14ac:dyDescent="0.3">
      <c r="A488" t="s">
        <v>416</v>
      </c>
      <c r="B488" t="s">
        <v>446</v>
      </c>
      <c r="C488" t="s">
        <v>37</v>
      </c>
      <c r="D488" t="s">
        <v>39</v>
      </c>
      <c r="E488" s="1">
        <v>41716</v>
      </c>
      <c r="F488" s="1" t="s">
        <v>439</v>
      </c>
      <c r="G488">
        <v>1</v>
      </c>
      <c r="H488">
        <v>7.5</v>
      </c>
      <c r="I488">
        <v>28</v>
      </c>
      <c r="J488" t="s">
        <v>444</v>
      </c>
      <c r="K488">
        <f t="shared" si="7"/>
        <v>1127</v>
      </c>
    </row>
    <row r="489" spans="1:11" ht="15" hidden="1" customHeight="1" x14ac:dyDescent="0.3">
      <c r="A489" t="s">
        <v>416</v>
      </c>
      <c r="B489" t="s">
        <v>446</v>
      </c>
      <c r="C489" t="s">
        <v>37</v>
      </c>
      <c r="D489" t="s">
        <v>39</v>
      </c>
      <c r="E489" s="1">
        <v>41716</v>
      </c>
      <c r="F489" s="1" t="s">
        <v>439</v>
      </c>
      <c r="G489">
        <v>2</v>
      </c>
      <c r="H489">
        <v>9.2858744394618835</v>
      </c>
      <c r="I489">
        <v>30</v>
      </c>
      <c r="J489" t="s">
        <v>444</v>
      </c>
      <c r="K489">
        <f t="shared" si="7"/>
        <v>1127</v>
      </c>
    </row>
    <row r="490" spans="1:11" ht="15" hidden="1" customHeight="1" x14ac:dyDescent="0.3">
      <c r="A490" t="s">
        <v>416</v>
      </c>
      <c r="B490" t="s">
        <v>446</v>
      </c>
      <c r="C490" t="s">
        <v>37</v>
      </c>
      <c r="D490" t="s">
        <v>39</v>
      </c>
      <c r="E490" s="1">
        <v>41716</v>
      </c>
      <c r="F490" s="1" t="s">
        <v>439</v>
      </c>
      <c r="G490">
        <v>3</v>
      </c>
      <c r="H490">
        <v>9.3979820627802688</v>
      </c>
      <c r="I490">
        <v>30</v>
      </c>
      <c r="J490" t="s">
        <v>444</v>
      </c>
      <c r="K490">
        <f t="shared" si="7"/>
        <v>1127</v>
      </c>
    </row>
    <row r="491" spans="1:11" ht="15" hidden="1" customHeight="1" x14ac:dyDescent="0.3">
      <c r="A491" t="s">
        <v>416</v>
      </c>
      <c r="B491" t="s">
        <v>446</v>
      </c>
      <c r="C491" t="s">
        <v>37</v>
      </c>
      <c r="D491" t="s">
        <v>39</v>
      </c>
      <c r="E491" s="1">
        <v>41716</v>
      </c>
      <c r="F491" s="1" t="s">
        <v>439</v>
      </c>
      <c r="G491">
        <v>4</v>
      </c>
      <c r="H491">
        <v>7.614583333333333</v>
      </c>
      <c r="I491">
        <v>17</v>
      </c>
      <c r="J491" t="s">
        <v>444</v>
      </c>
      <c r="K491">
        <f t="shared" si="7"/>
        <v>1127</v>
      </c>
    </row>
    <row r="492" spans="1:11" ht="15" hidden="1" customHeight="1" x14ac:dyDescent="0.3">
      <c r="A492" t="s">
        <v>416</v>
      </c>
      <c r="B492" t="s">
        <v>446</v>
      </c>
      <c r="C492" t="s">
        <v>37</v>
      </c>
      <c r="D492" t="s">
        <v>39</v>
      </c>
      <c r="E492" s="1">
        <v>41723</v>
      </c>
      <c r="F492" s="1" t="s">
        <v>439</v>
      </c>
      <c r="G492">
        <v>1</v>
      </c>
      <c r="H492">
        <v>9.5156950672645735</v>
      </c>
      <c r="I492">
        <v>34</v>
      </c>
      <c r="J492" t="s">
        <v>444</v>
      </c>
      <c r="K492">
        <f t="shared" si="7"/>
        <v>1288</v>
      </c>
    </row>
    <row r="493" spans="1:11" ht="15" hidden="1" customHeight="1" x14ac:dyDescent="0.3">
      <c r="A493" t="s">
        <v>416</v>
      </c>
      <c r="B493" t="s">
        <v>446</v>
      </c>
      <c r="C493" t="s">
        <v>37</v>
      </c>
      <c r="D493" t="s">
        <v>39</v>
      </c>
      <c r="E493" s="1">
        <v>41723</v>
      </c>
      <c r="F493" s="1" t="s">
        <v>439</v>
      </c>
      <c r="G493">
        <v>2</v>
      </c>
      <c r="H493">
        <v>8.7767752059631228</v>
      </c>
      <c r="I493">
        <v>30</v>
      </c>
      <c r="J493" t="s">
        <v>444</v>
      </c>
      <c r="K493">
        <f t="shared" si="7"/>
        <v>1288</v>
      </c>
    </row>
    <row r="494" spans="1:11" ht="15" hidden="1" customHeight="1" x14ac:dyDescent="0.3">
      <c r="A494" t="s">
        <v>416</v>
      </c>
      <c r="B494" t="s">
        <v>446</v>
      </c>
      <c r="C494" t="s">
        <v>37</v>
      </c>
      <c r="D494" t="s">
        <v>39</v>
      </c>
      <c r="E494" s="1">
        <v>41723</v>
      </c>
      <c r="F494" s="1" t="s">
        <v>439</v>
      </c>
      <c r="G494">
        <v>3</v>
      </c>
      <c r="H494">
        <v>8.3530796390741475</v>
      </c>
      <c r="I494">
        <v>33</v>
      </c>
      <c r="J494" t="s">
        <v>444</v>
      </c>
      <c r="K494">
        <f t="shared" si="7"/>
        <v>1288</v>
      </c>
    </row>
    <row r="495" spans="1:11" ht="15" hidden="1" customHeight="1" x14ac:dyDescent="0.3">
      <c r="A495" t="s">
        <v>416</v>
      </c>
      <c r="B495" t="s">
        <v>446</v>
      </c>
      <c r="C495" t="s">
        <v>37</v>
      </c>
      <c r="D495" t="s">
        <v>39</v>
      </c>
      <c r="E495" s="1">
        <v>41723</v>
      </c>
      <c r="F495" s="1" t="s">
        <v>439</v>
      </c>
      <c r="G495">
        <v>4</v>
      </c>
      <c r="H495">
        <v>7.578125</v>
      </c>
      <c r="I495">
        <v>29</v>
      </c>
      <c r="J495" t="s">
        <v>444</v>
      </c>
      <c r="K495">
        <f t="shared" si="7"/>
        <v>1288</v>
      </c>
    </row>
    <row r="496" spans="1:11" ht="15" hidden="1" customHeight="1" x14ac:dyDescent="0.3">
      <c r="A496" t="s">
        <v>416</v>
      </c>
      <c r="B496" t="s">
        <v>446</v>
      </c>
      <c r="C496" t="s">
        <v>37</v>
      </c>
      <c r="D496" t="s">
        <v>39</v>
      </c>
      <c r="E496" s="1">
        <v>41723</v>
      </c>
      <c r="F496" s="1" t="s">
        <v>439</v>
      </c>
      <c r="G496">
        <v>1</v>
      </c>
      <c r="H496">
        <v>9.6726457399103136</v>
      </c>
      <c r="I496">
        <v>32</v>
      </c>
      <c r="J496" t="s">
        <v>444</v>
      </c>
      <c r="K496">
        <f t="shared" si="7"/>
        <v>1288</v>
      </c>
    </row>
    <row r="497" spans="1:11" ht="15" hidden="1" customHeight="1" x14ac:dyDescent="0.3">
      <c r="A497" t="s">
        <v>416</v>
      </c>
      <c r="B497" t="s">
        <v>446</v>
      </c>
      <c r="C497" t="s">
        <v>37</v>
      </c>
      <c r="D497" t="s">
        <v>39</v>
      </c>
      <c r="E497" s="1">
        <v>41723</v>
      </c>
      <c r="F497" s="1" t="s">
        <v>439</v>
      </c>
      <c r="G497">
        <v>2</v>
      </c>
      <c r="H497">
        <v>9.2746636771300448</v>
      </c>
      <c r="I497">
        <v>31</v>
      </c>
      <c r="J497" t="s">
        <v>444</v>
      </c>
      <c r="K497">
        <f t="shared" si="7"/>
        <v>1288</v>
      </c>
    </row>
    <row r="498" spans="1:11" ht="15" hidden="1" customHeight="1" x14ac:dyDescent="0.3">
      <c r="A498" t="s">
        <v>416</v>
      </c>
      <c r="B498" t="s">
        <v>446</v>
      </c>
      <c r="C498" t="s">
        <v>37</v>
      </c>
      <c r="D498" t="s">
        <v>39</v>
      </c>
      <c r="E498" s="1">
        <v>41723</v>
      </c>
      <c r="F498" s="1" t="s">
        <v>439</v>
      </c>
      <c r="G498">
        <v>3</v>
      </c>
      <c r="H498">
        <v>9.3979820627802688</v>
      </c>
      <c r="I498">
        <v>29</v>
      </c>
      <c r="J498" t="s">
        <v>444</v>
      </c>
      <c r="K498">
        <f t="shared" si="7"/>
        <v>1288</v>
      </c>
    </row>
    <row r="499" spans="1:11" ht="15" hidden="1" customHeight="1" x14ac:dyDescent="0.3">
      <c r="A499" t="s">
        <v>416</v>
      </c>
      <c r="B499" t="s">
        <v>446</v>
      </c>
      <c r="C499" t="s">
        <v>37</v>
      </c>
      <c r="D499" t="s">
        <v>39</v>
      </c>
      <c r="E499" s="1">
        <v>41723</v>
      </c>
      <c r="F499" s="1" t="s">
        <v>439</v>
      </c>
      <c r="G499">
        <v>4</v>
      </c>
      <c r="H499">
        <v>9.201793721973095</v>
      </c>
      <c r="I499">
        <v>32</v>
      </c>
      <c r="J499" t="s">
        <v>444</v>
      </c>
      <c r="K499">
        <f t="shared" si="7"/>
        <v>1288</v>
      </c>
    </row>
    <row r="500" spans="1:11" ht="15" hidden="1" customHeight="1" x14ac:dyDescent="0.3">
      <c r="A500" t="s">
        <v>416</v>
      </c>
      <c r="B500" t="s">
        <v>446</v>
      </c>
      <c r="C500" t="s">
        <v>37</v>
      </c>
      <c r="D500" t="s">
        <v>39</v>
      </c>
      <c r="E500" s="1">
        <v>41723</v>
      </c>
      <c r="F500" s="1" t="s">
        <v>439</v>
      </c>
      <c r="G500">
        <v>1</v>
      </c>
      <c r="H500">
        <v>9.9921524663677133</v>
      </c>
      <c r="I500">
        <v>31</v>
      </c>
      <c r="J500" t="s">
        <v>444</v>
      </c>
      <c r="K500">
        <f t="shared" si="7"/>
        <v>1288</v>
      </c>
    </row>
    <row r="501" spans="1:11" ht="15" hidden="1" customHeight="1" x14ac:dyDescent="0.3">
      <c r="A501" t="s">
        <v>416</v>
      </c>
      <c r="B501" t="s">
        <v>446</v>
      </c>
      <c r="C501" t="s">
        <v>37</v>
      </c>
      <c r="D501" t="s">
        <v>39</v>
      </c>
      <c r="E501" s="1">
        <v>41723</v>
      </c>
      <c r="F501" s="1" t="s">
        <v>439</v>
      </c>
      <c r="G501">
        <v>2</v>
      </c>
      <c r="H501">
        <v>9.6670403587443943</v>
      </c>
      <c r="I501">
        <v>31</v>
      </c>
      <c r="J501" t="s">
        <v>444</v>
      </c>
      <c r="K501">
        <f t="shared" si="7"/>
        <v>1288</v>
      </c>
    </row>
    <row r="502" spans="1:11" ht="15" hidden="1" customHeight="1" x14ac:dyDescent="0.3">
      <c r="A502" t="s">
        <v>416</v>
      </c>
      <c r="B502" t="s">
        <v>446</v>
      </c>
      <c r="C502" t="s">
        <v>37</v>
      </c>
      <c r="D502" t="s">
        <v>39</v>
      </c>
      <c r="E502" s="1">
        <v>41723</v>
      </c>
      <c r="F502" s="1" t="s">
        <v>439</v>
      </c>
      <c r="G502">
        <v>3</v>
      </c>
      <c r="H502">
        <v>9.1961883408071756</v>
      </c>
      <c r="I502">
        <v>33</v>
      </c>
      <c r="J502" t="s">
        <v>444</v>
      </c>
      <c r="K502">
        <f t="shared" si="7"/>
        <v>1288</v>
      </c>
    </row>
    <row r="503" spans="1:11" ht="15" hidden="1" customHeight="1" x14ac:dyDescent="0.3">
      <c r="A503" t="s">
        <v>416</v>
      </c>
      <c r="B503" t="s">
        <v>446</v>
      </c>
      <c r="C503" t="s">
        <v>37</v>
      </c>
      <c r="D503" t="s">
        <v>39</v>
      </c>
      <c r="E503" s="1">
        <v>41730</v>
      </c>
      <c r="F503" s="1" t="s">
        <v>439</v>
      </c>
      <c r="G503">
        <v>1</v>
      </c>
      <c r="H503">
        <v>10.34733893557423</v>
      </c>
      <c r="I503">
        <v>34</v>
      </c>
      <c r="J503" t="s">
        <v>444</v>
      </c>
      <c r="K503">
        <f t="shared" si="7"/>
        <v>1449</v>
      </c>
    </row>
    <row r="504" spans="1:11" ht="15" hidden="1" customHeight="1" x14ac:dyDescent="0.3">
      <c r="A504" t="s">
        <v>416</v>
      </c>
      <c r="B504" t="s">
        <v>446</v>
      </c>
      <c r="C504" t="s">
        <v>37</v>
      </c>
      <c r="D504" t="s">
        <v>39</v>
      </c>
      <c r="E504" s="1">
        <v>41730</v>
      </c>
      <c r="F504" s="1" t="s">
        <v>439</v>
      </c>
      <c r="G504">
        <v>2</v>
      </c>
      <c r="H504">
        <v>10.890756302521009</v>
      </c>
      <c r="I504">
        <v>34</v>
      </c>
      <c r="J504" t="s">
        <v>444</v>
      </c>
      <c r="K504">
        <f t="shared" si="7"/>
        <v>1449</v>
      </c>
    </row>
    <row r="505" spans="1:11" ht="15" hidden="1" customHeight="1" x14ac:dyDescent="0.3">
      <c r="A505" t="s">
        <v>416</v>
      </c>
      <c r="B505" t="s">
        <v>446</v>
      </c>
      <c r="C505" t="s">
        <v>37</v>
      </c>
      <c r="D505" t="s">
        <v>39</v>
      </c>
      <c r="E505" s="1">
        <v>41730</v>
      </c>
      <c r="F505" s="1" t="s">
        <v>439</v>
      </c>
      <c r="G505">
        <v>3</v>
      </c>
      <c r="H505">
        <v>10.459383753501401</v>
      </c>
      <c r="I505">
        <v>33</v>
      </c>
      <c r="J505" t="s">
        <v>444</v>
      </c>
      <c r="K505">
        <f t="shared" si="7"/>
        <v>1449</v>
      </c>
    </row>
    <row r="506" spans="1:11" ht="15" hidden="1" customHeight="1" x14ac:dyDescent="0.3">
      <c r="A506" t="s">
        <v>416</v>
      </c>
      <c r="B506" t="s">
        <v>446</v>
      </c>
      <c r="C506" t="s">
        <v>37</v>
      </c>
      <c r="D506" t="s">
        <v>39</v>
      </c>
      <c r="E506" s="1">
        <v>41730</v>
      </c>
      <c r="F506" s="1" t="s">
        <v>439</v>
      </c>
      <c r="G506">
        <v>1</v>
      </c>
      <c r="H506">
        <v>10.6890756302521</v>
      </c>
      <c r="I506">
        <v>33</v>
      </c>
      <c r="J506" t="s">
        <v>444</v>
      </c>
      <c r="K506">
        <f t="shared" si="7"/>
        <v>1449</v>
      </c>
    </row>
    <row r="507" spans="1:11" ht="15" hidden="1" customHeight="1" x14ac:dyDescent="0.3">
      <c r="A507" t="s">
        <v>416</v>
      </c>
      <c r="B507" t="s">
        <v>446</v>
      </c>
      <c r="C507" t="s">
        <v>37</v>
      </c>
      <c r="D507" t="s">
        <v>39</v>
      </c>
      <c r="E507" s="1">
        <v>41730</v>
      </c>
      <c r="F507" s="1" t="s">
        <v>439</v>
      </c>
      <c r="G507">
        <v>2</v>
      </c>
      <c r="H507">
        <v>10.459383753501401</v>
      </c>
      <c r="I507">
        <v>32</v>
      </c>
      <c r="J507" t="s">
        <v>444</v>
      </c>
      <c r="K507">
        <f t="shared" si="7"/>
        <v>1449</v>
      </c>
    </row>
    <row r="508" spans="1:11" ht="15" hidden="1" customHeight="1" x14ac:dyDescent="0.3">
      <c r="A508" t="s">
        <v>416</v>
      </c>
      <c r="B508" t="s">
        <v>446</v>
      </c>
      <c r="C508" t="s">
        <v>37</v>
      </c>
      <c r="D508" t="s">
        <v>39</v>
      </c>
      <c r="E508" s="1">
        <v>41730</v>
      </c>
      <c r="F508" s="1" t="s">
        <v>439</v>
      </c>
      <c r="G508">
        <v>3</v>
      </c>
      <c r="H508">
        <v>9.5941704035874444</v>
      </c>
      <c r="I508">
        <v>31</v>
      </c>
      <c r="J508" t="s">
        <v>444</v>
      </c>
      <c r="K508">
        <f t="shared" si="7"/>
        <v>1449</v>
      </c>
    </row>
    <row r="509" spans="1:11" ht="15" hidden="1" customHeight="1" x14ac:dyDescent="0.3">
      <c r="A509" t="s">
        <v>416</v>
      </c>
      <c r="B509" t="s">
        <v>446</v>
      </c>
      <c r="C509" t="s">
        <v>37</v>
      </c>
      <c r="D509" t="s">
        <v>39</v>
      </c>
      <c r="E509" s="1">
        <v>41730</v>
      </c>
      <c r="F509" s="1" t="s">
        <v>439</v>
      </c>
      <c r="G509">
        <v>1</v>
      </c>
      <c r="H509">
        <v>10.420168067226891</v>
      </c>
      <c r="I509">
        <v>32</v>
      </c>
      <c r="J509" t="s">
        <v>444</v>
      </c>
      <c r="K509">
        <f t="shared" si="7"/>
        <v>1449</v>
      </c>
    </row>
    <row r="510" spans="1:11" ht="15" hidden="1" customHeight="1" x14ac:dyDescent="0.3">
      <c r="A510" t="s">
        <v>416</v>
      </c>
      <c r="B510" t="s">
        <v>446</v>
      </c>
      <c r="C510" t="s">
        <v>37</v>
      </c>
      <c r="D510" t="s">
        <v>39</v>
      </c>
      <c r="E510" s="1">
        <v>41730</v>
      </c>
      <c r="F510" s="1" t="s">
        <v>439</v>
      </c>
      <c r="G510">
        <v>2</v>
      </c>
      <c r="H510">
        <v>9.3419282511210771</v>
      </c>
      <c r="I510">
        <v>30</v>
      </c>
      <c r="J510" t="s">
        <v>444</v>
      </c>
      <c r="K510">
        <f t="shared" si="7"/>
        <v>1449</v>
      </c>
    </row>
    <row r="511" spans="1:11" ht="15" hidden="1" customHeight="1" x14ac:dyDescent="0.3">
      <c r="A511" t="s">
        <v>416</v>
      </c>
      <c r="B511" t="s">
        <v>446</v>
      </c>
      <c r="C511" t="s">
        <v>37</v>
      </c>
      <c r="D511" t="s">
        <v>39</v>
      </c>
      <c r="E511" s="1">
        <v>41730</v>
      </c>
      <c r="F511" s="1" t="s">
        <v>439</v>
      </c>
      <c r="G511">
        <v>3</v>
      </c>
      <c r="H511">
        <v>9.6726457399103136</v>
      </c>
      <c r="I511">
        <v>31</v>
      </c>
      <c r="J511" t="s">
        <v>444</v>
      </c>
      <c r="K511">
        <f t="shared" si="7"/>
        <v>1449</v>
      </c>
    </row>
    <row r="512" spans="1:11" ht="15" hidden="1" customHeight="1" x14ac:dyDescent="0.3">
      <c r="A512" t="s">
        <v>416</v>
      </c>
      <c r="B512" t="s">
        <v>446</v>
      </c>
      <c r="C512" t="s">
        <v>37</v>
      </c>
      <c r="D512" t="s">
        <v>39</v>
      </c>
      <c r="E512" s="1">
        <v>41730</v>
      </c>
      <c r="F512" s="1" t="s">
        <v>439</v>
      </c>
      <c r="G512">
        <v>4</v>
      </c>
      <c r="H512">
        <v>9.2858744394618835</v>
      </c>
      <c r="I512">
        <v>27</v>
      </c>
      <c r="J512" t="s">
        <v>444</v>
      </c>
      <c r="K512">
        <f t="shared" si="7"/>
        <v>1449</v>
      </c>
    </row>
    <row r="513" spans="1:11" ht="15" hidden="1" customHeight="1" x14ac:dyDescent="0.3">
      <c r="A513" t="s">
        <v>416</v>
      </c>
      <c r="B513" t="s">
        <v>446</v>
      </c>
      <c r="C513" t="s">
        <v>37</v>
      </c>
      <c r="D513" t="s">
        <v>39</v>
      </c>
      <c r="E513" s="1">
        <v>41738</v>
      </c>
      <c r="F513" s="1" t="s">
        <v>439</v>
      </c>
      <c r="G513">
        <v>1</v>
      </c>
      <c r="H513">
        <v>11.683473389355742</v>
      </c>
      <c r="I513">
        <v>35</v>
      </c>
      <c r="J513" t="s">
        <v>444</v>
      </c>
      <c r="K513">
        <f t="shared" si="7"/>
        <v>1633</v>
      </c>
    </row>
    <row r="514" spans="1:11" ht="15" hidden="1" customHeight="1" x14ac:dyDescent="0.3">
      <c r="A514" t="s">
        <v>416</v>
      </c>
      <c r="B514" t="s">
        <v>446</v>
      </c>
      <c r="C514" t="s">
        <v>37</v>
      </c>
      <c r="D514" t="s">
        <v>39</v>
      </c>
      <c r="E514" s="1">
        <v>41738</v>
      </c>
      <c r="F514" s="1" t="s">
        <v>439</v>
      </c>
      <c r="G514">
        <v>2</v>
      </c>
      <c r="H514">
        <v>11.49859943977591</v>
      </c>
      <c r="I514">
        <v>35</v>
      </c>
      <c r="J514" t="s">
        <v>444</v>
      </c>
      <c r="K514">
        <f t="shared" ref="K514:K577" si="8">(E514-Exp3SD) * 23</f>
        <v>1633</v>
      </c>
    </row>
    <row r="515" spans="1:11" ht="15" hidden="1" customHeight="1" x14ac:dyDescent="0.3">
      <c r="A515" t="s">
        <v>416</v>
      </c>
      <c r="B515" t="s">
        <v>446</v>
      </c>
      <c r="C515" t="s">
        <v>37</v>
      </c>
      <c r="D515" t="s">
        <v>39</v>
      </c>
      <c r="E515" s="1">
        <v>41738</v>
      </c>
      <c r="F515" s="1" t="s">
        <v>439</v>
      </c>
      <c r="G515">
        <v>3</v>
      </c>
      <c r="H515">
        <v>10.733893557422968</v>
      </c>
      <c r="I515" t="s">
        <v>437</v>
      </c>
      <c r="J515" t="s">
        <v>444</v>
      </c>
      <c r="K515">
        <f t="shared" si="8"/>
        <v>1633</v>
      </c>
    </row>
    <row r="516" spans="1:11" ht="15" hidden="1" customHeight="1" x14ac:dyDescent="0.3">
      <c r="A516" t="s">
        <v>416</v>
      </c>
      <c r="B516" t="s">
        <v>446</v>
      </c>
      <c r="C516" t="s">
        <v>37</v>
      </c>
      <c r="D516" t="s">
        <v>39</v>
      </c>
      <c r="E516" s="1">
        <v>41738</v>
      </c>
      <c r="F516" s="1" t="s">
        <v>439</v>
      </c>
      <c r="G516">
        <v>4</v>
      </c>
      <c r="H516">
        <v>10.364145658263306</v>
      </c>
      <c r="I516">
        <v>33</v>
      </c>
      <c r="J516" t="s">
        <v>444</v>
      </c>
      <c r="K516">
        <f t="shared" si="8"/>
        <v>1633</v>
      </c>
    </row>
    <row r="517" spans="1:11" ht="15" hidden="1" customHeight="1" x14ac:dyDescent="0.3">
      <c r="A517" t="s">
        <v>416</v>
      </c>
      <c r="B517" t="s">
        <v>446</v>
      </c>
      <c r="C517" t="s">
        <v>37</v>
      </c>
      <c r="D517" t="s">
        <v>39</v>
      </c>
      <c r="E517" s="1">
        <v>41738</v>
      </c>
      <c r="F517" s="1" t="s">
        <v>439</v>
      </c>
      <c r="G517">
        <v>1</v>
      </c>
      <c r="H517">
        <v>10.403361344537815</v>
      </c>
      <c r="I517">
        <v>37</v>
      </c>
      <c r="J517" t="s">
        <v>444</v>
      </c>
      <c r="K517">
        <f t="shared" si="8"/>
        <v>1633</v>
      </c>
    </row>
    <row r="518" spans="1:11" ht="15" hidden="1" customHeight="1" x14ac:dyDescent="0.3">
      <c r="A518" t="s">
        <v>416</v>
      </c>
      <c r="B518" t="s">
        <v>446</v>
      </c>
      <c r="C518" t="s">
        <v>37</v>
      </c>
      <c r="D518" t="s">
        <v>39</v>
      </c>
      <c r="E518" s="1">
        <v>41738</v>
      </c>
      <c r="F518" s="1" t="s">
        <v>439</v>
      </c>
      <c r="G518">
        <v>2</v>
      </c>
      <c r="H518">
        <v>11.711484593837534</v>
      </c>
      <c r="I518">
        <v>37</v>
      </c>
      <c r="J518" t="s">
        <v>444</v>
      </c>
      <c r="K518">
        <f t="shared" si="8"/>
        <v>1633</v>
      </c>
    </row>
    <row r="519" spans="1:11" ht="15" hidden="1" customHeight="1" x14ac:dyDescent="0.3">
      <c r="A519" t="s">
        <v>416</v>
      </c>
      <c r="B519" t="s">
        <v>446</v>
      </c>
      <c r="C519" t="s">
        <v>37</v>
      </c>
      <c r="D519" t="s">
        <v>39</v>
      </c>
      <c r="E519" s="1">
        <v>41738</v>
      </c>
      <c r="F519" s="1" t="s">
        <v>439</v>
      </c>
      <c r="G519">
        <v>3</v>
      </c>
      <c r="H519">
        <v>9.4260089686098656</v>
      </c>
      <c r="I519">
        <v>23</v>
      </c>
      <c r="J519" t="s">
        <v>444</v>
      </c>
      <c r="K519">
        <f t="shared" si="8"/>
        <v>1633</v>
      </c>
    </row>
    <row r="520" spans="1:11" ht="15" hidden="1" customHeight="1" x14ac:dyDescent="0.3">
      <c r="A520" t="s">
        <v>416</v>
      </c>
      <c r="B520" t="s">
        <v>446</v>
      </c>
      <c r="C520" t="s">
        <v>37</v>
      </c>
      <c r="D520" t="s">
        <v>39</v>
      </c>
      <c r="E520" s="1">
        <v>41738</v>
      </c>
      <c r="F520" s="1" t="s">
        <v>439</v>
      </c>
      <c r="G520">
        <v>1</v>
      </c>
      <c r="H520">
        <v>10.201680672268907</v>
      </c>
      <c r="I520">
        <v>34</v>
      </c>
      <c r="J520" t="s">
        <v>444</v>
      </c>
      <c r="K520">
        <f t="shared" si="8"/>
        <v>1633</v>
      </c>
    </row>
    <row r="521" spans="1:11" ht="15" hidden="1" customHeight="1" x14ac:dyDescent="0.3">
      <c r="A521" t="s">
        <v>416</v>
      </c>
      <c r="B521" t="s">
        <v>446</v>
      </c>
      <c r="C521" t="s">
        <v>37</v>
      </c>
      <c r="D521" t="s">
        <v>39</v>
      </c>
      <c r="E521" s="1">
        <v>41738</v>
      </c>
      <c r="F521" s="1" t="s">
        <v>439</v>
      </c>
      <c r="G521">
        <v>2</v>
      </c>
      <c r="H521">
        <v>9.4035874439461882</v>
      </c>
      <c r="I521">
        <v>32</v>
      </c>
      <c r="J521" t="s">
        <v>444</v>
      </c>
      <c r="K521">
        <f t="shared" si="8"/>
        <v>1633</v>
      </c>
    </row>
    <row r="522" spans="1:11" ht="15" hidden="1" customHeight="1" x14ac:dyDescent="0.3">
      <c r="A522" t="s">
        <v>416</v>
      </c>
      <c r="B522" t="s">
        <v>446</v>
      </c>
      <c r="C522" t="s">
        <v>37</v>
      </c>
      <c r="D522" t="s">
        <v>39</v>
      </c>
      <c r="E522" s="1">
        <v>41738</v>
      </c>
      <c r="F522" s="1" t="s">
        <v>439</v>
      </c>
      <c r="G522">
        <v>3</v>
      </c>
      <c r="H522">
        <v>9.9360986547085197</v>
      </c>
      <c r="I522">
        <v>33</v>
      </c>
      <c r="J522" t="s">
        <v>444</v>
      </c>
      <c r="K522">
        <f t="shared" si="8"/>
        <v>1633</v>
      </c>
    </row>
    <row r="523" spans="1:11" ht="15" hidden="1" customHeight="1" x14ac:dyDescent="0.3">
      <c r="A523" t="s">
        <v>416</v>
      </c>
      <c r="B523" t="s">
        <v>446</v>
      </c>
      <c r="C523" t="s">
        <v>37</v>
      </c>
      <c r="D523" t="s">
        <v>39</v>
      </c>
      <c r="E523" s="1">
        <v>41738</v>
      </c>
      <c r="F523" s="1" t="s">
        <v>439</v>
      </c>
      <c r="G523">
        <v>4</v>
      </c>
      <c r="H523">
        <v>9.5605381165919283</v>
      </c>
      <c r="I523">
        <v>36</v>
      </c>
      <c r="J523" t="s">
        <v>444</v>
      </c>
      <c r="K523">
        <f t="shared" si="8"/>
        <v>1633</v>
      </c>
    </row>
    <row r="524" spans="1:11" ht="15" hidden="1" customHeight="1" x14ac:dyDescent="0.3">
      <c r="A524" t="s">
        <v>416</v>
      </c>
      <c r="B524" t="s">
        <v>446</v>
      </c>
      <c r="C524" t="s">
        <v>37</v>
      </c>
      <c r="D524" t="s">
        <v>39</v>
      </c>
      <c r="E524" s="1">
        <v>41775</v>
      </c>
      <c r="F524" s="1" t="s">
        <v>439</v>
      </c>
      <c r="G524">
        <v>1</v>
      </c>
      <c r="H524">
        <v>16</v>
      </c>
      <c r="I524">
        <v>32</v>
      </c>
      <c r="J524" t="s">
        <v>445</v>
      </c>
      <c r="K524">
        <f t="shared" si="8"/>
        <v>2484</v>
      </c>
    </row>
    <row r="525" spans="1:11" ht="15" hidden="1" customHeight="1" x14ac:dyDescent="0.3">
      <c r="A525" t="s">
        <v>416</v>
      </c>
      <c r="B525" t="s">
        <v>446</v>
      </c>
      <c r="C525" t="s">
        <v>37</v>
      </c>
      <c r="D525" t="s">
        <v>39</v>
      </c>
      <c r="E525" s="1">
        <v>41775</v>
      </c>
      <c r="F525" s="1" t="s">
        <v>439</v>
      </c>
      <c r="G525">
        <v>2</v>
      </c>
      <c r="H525">
        <v>16</v>
      </c>
      <c r="I525" t="s">
        <v>437</v>
      </c>
      <c r="J525" t="s">
        <v>445</v>
      </c>
      <c r="K525">
        <f t="shared" si="8"/>
        <v>2484</v>
      </c>
    </row>
    <row r="526" spans="1:11" ht="15" hidden="1" customHeight="1" x14ac:dyDescent="0.3">
      <c r="A526" t="s">
        <v>416</v>
      </c>
      <c r="B526" t="s">
        <v>446</v>
      </c>
      <c r="C526" t="s">
        <v>37</v>
      </c>
      <c r="D526" t="s">
        <v>39</v>
      </c>
      <c r="E526" s="1">
        <v>41775</v>
      </c>
      <c r="F526" s="1" t="s">
        <v>439</v>
      </c>
      <c r="G526">
        <v>3</v>
      </c>
      <c r="H526">
        <v>12</v>
      </c>
      <c r="I526">
        <v>37</v>
      </c>
      <c r="J526" t="s">
        <v>445</v>
      </c>
      <c r="K526">
        <f t="shared" si="8"/>
        <v>2484</v>
      </c>
    </row>
    <row r="527" spans="1:11" ht="15" hidden="1" customHeight="1" x14ac:dyDescent="0.3">
      <c r="A527" t="s">
        <v>416</v>
      </c>
      <c r="B527" t="s">
        <v>446</v>
      </c>
      <c r="C527" t="s">
        <v>37</v>
      </c>
      <c r="D527" t="s">
        <v>39</v>
      </c>
      <c r="E527" s="1">
        <v>41775</v>
      </c>
      <c r="F527" s="1" t="s">
        <v>439</v>
      </c>
      <c r="G527">
        <v>4</v>
      </c>
      <c r="H527">
        <v>16</v>
      </c>
      <c r="I527" t="s">
        <v>437</v>
      </c>
      <c r="J527" t="s">
        <v>445</v>
      </c>
      <c r="K527">
        <f t="shared" si="8"/>
        <v>2484</v>
      </c>
    </row>
    <row r="528" spans="1:11" ht="15" hidden="1" customHeight="1" x14ac:dyDescent="0.3">
      <c r="A528" t="s">
        <v>416</v>
      </c>
      <c r="B528" t="s">
        <v>446</v>
      </c>
      <c r="C528" t="s">
        <v>37</v>
      </c>
      <c r="D528" t="s">
        <v>39</v>
      </c>
      <c r="E528" s="1">
        <v>41780</v>
      </c>
      <c r="F528" s="1" t="s">
        <v>439</v>
      </c>
      <c r="G528">
        <v>1</v>
      </c>
      <c r="H528">
        <v>14</v>
      </c>
      <c r="I528">
        <v>38</v>
      </c>
      <c r="J528" t="s">
        <v>445</v>
      </c>
      <c r="K528">
        <f t="shared" si="8"/>
        <v>2599</v>
      </c>
    </row>
    <row r="529" spans="1:11" ht="15" hidden="1" customHeight="1" x14ac:dyDescent="0.3">
      <c r="A529" t="s">
        <v>416</v>
      </c>
      <c r="B529" t="s">
        <v>446</v>
      </c>
      <c r="C529" t="s">
        <v>37</v>
      </c>
      <c r="D529" t="s">
        <v>39</v>
      </c>
      <c r="E529" s="1">
        <v>41780</v>
      </c>
      <c r="F529" s="1" t="s">
        <v>439</v>
      </c>
      <c r="G529">
        <v>2</v>
      </c>
      <c r="H529">
        <v>16</v>
      </c>
      <c r="I529">
        <v>35</v>
      </c>
      <c r="J529" t="s">
        <v>445</v>
      </c>
      <c r="K529">
        <f t="shared" si="8"/>
        <v>2599</v>
      </c>
    </row>
    <row r="530" spans="1:11" ht="15" hidden="1" customHeight="1" x14ac:dyDescent="0.3">
      <c r="A530" t="s">
        <v>416</v>
      </c>
      <c r="B530" t="s">
        <v>446</v>
      </c>
      <c r="C530" t="s">
        <v>37</v>
      </c>
      <c r="D530" t="s">
        <v>39</v>
      </c>
      <c r="E530" s="1">
        <v>41780</v>
      </c>
      <c r="F530" s="1" t="s">
        <v>439</v>
      </c>
      <c r="G530">
        <v>3</v>
      </c>
      <c r="H530">
        <v>18</v>
      </c>
      <c r="I530">
        <v>40</v>
      </c>
      <c r="J530" t="s">
        <v>445</v>
      </c>
      <c r="K530">
        <f t="shared" si="8"/>
        <v>2599</v>
      </c>
    </row>
    <row r="531" spans="1:11" ht="15" hidden="1" customHeight="1" x14ac:dyDescent="0.3">
      <c r="A531" t="s">
        <v>416</v>
      </c>
      <c r="B531" t="s">
        <v>446</v>
      </c>
      <c r="C531" t="s">
        <v>37</v>
      </c>
      <c r="D531" t="s">
        <v>39</v>
      </c>
      <c r="E531" s="1">
        <v>41780</v>
      </c>
      <c r="F531" s="1" t="s">
        <v>439</v>
      </c>
      <c r="G531">
        <v>4</v>
      </c>
      <c r="H531">
        <v>16</v>
      </c>
      <c r="I531">
        <v>37</v>
      </c>
      <c r="J531" t="s">
        <v>445</v>
      </c>
      <c r="K531">
        <f t="shared" si="8"/>
        <v>2599</v>
      </c>
    </row>
    <row r="532" spans="1:11" ht="15" hidden="1" customHeight="1" x14ac:dyDescent="0.3">
      <c r="A532" t="s">
        <v>416</v>
      </c>
      <c r="B532" t="s">
        <v>446</v>
      </c>
      <c r="C532" t="s">
        <v>37</v>
      </c>
      <c r="D532" t="s">
        <v>39</v>
      </c>
      <c r="E532" s="1">
        <v>41780</v>
      </c>
      <c r="F532" s="1" t="s">
        <v>439</v>
      </c>
      <c r="G532">
        <v>1</v>
      </c>
      <c r="H532">
        <v>16</v>
      </c>
      <c r="I532">
        <v>38</v>
      </c>
      <c r="J532" t="s">
        <v>445</v>
      </c>
      <c r="K532">
        <f t="shared" si="8"/>
        <v>2599</v>
      </c>
    </row>
    <row r="533" spans="1:11" ht="15" hidden="1" customHeight="1" x14ac:dyDescent="0.3">
      <c r="A533" t="s">
        <v>416</v>
      </c>
      <c r="B533" t="s">
        <v>446</v>
      </c>
      <c r="C533" t="s">
        <v>37</v>
      </c>
      <c r="D533" t="s">
        <v>39</v>
      </c>
      <c r="E533" s="1">
        <v>41780</v>
      </c>
      <c r="F533" s="1" t="s">
        <v>439</v>
      </c>
      <c r="G533">
        <v>2</v>
      </c>
      <c r="H533">
        <v>15</v>
      </c>
      <c r="I533">
        <v>39</v>
      </c>
      <c r="J533" t="s">
        <v>445</v>
      </c>
      <c r="K533">
        <f t="shared" si="8"/>
        <v>2599</v>
      </c>
    </row>
    <row r="534" spans="1:11" ht="15" hidden="1" customHeight="1" x14ac:dyDescent="0.3">
      <c r="A534" t="s">
        <v>416</v>
      </c>
      <c r="B534" t="s">
        <v>446</v>
      </c>
      <c r="C534" t="s">
        <v>37</v>
      </c>
      <c r="D534" t="s">
        <v>39</v>
      </c>
      <c r="E534" s="1">
        <v>41780</v>
      </c>
      <c r="F534" s="1" t="s">
        <v>439</v>
      </c>
      <c r="G534">
        <v>3</v>
      </c>
      <c r="H534">
        <v>16</v>
      </c>
      <c r="I534">
        <v>37</v>
      </c>
      <c r="J534" t="s">
        <v>445</v>
      </c>
      <c r="K534">
        <f t="shared" si="8"/>
        <v>2599</v>
      </c>
    </row>
    <row r="535" spans="1:11" ht="15" hidden="1" customHeight="1" x14ac:dyDescent="0.3">
      <c r="A535" t="s">
        <v>416</v>
      </c>
      <c r="B535" t="s">
        <v>446</v>
      </c>
      <c r="C535" t="s">
        <v>37</v>
      </c>
      <c r="D535" t="s">
        <v>39</v>
      </c>
      <c r="E535" s="1">
        <v>41780</v>
      </c>
      <c r="F535" s="1" t="s">
        <v>439</v>
      </c>
      <c r="G535">
        <v>4</v>
      </c>
      <c r="H535">
        <v>16</v>
      </c>
      <c r="I535">
        <v>38</v>
      </c>
      <c r="J535" t="s">
        <v>445</v>
      </c>
      <c r="K535">
        <f t="shared" si="8"/>
        <v>2599</v>
      </c>
    </row>
    <row r="536" spans="1:11" ht="15" hidden="1" customHeight="1" x14ac:dyDescent="0.3">
      <c r="A536" t="s">
        <v>416</v>
      </c>
      <c r="B536" t="s">
        <v>446</v>
      </c>
      <c r="C536" t="s">
        <v>37</v>
      </c>
      <c r="D536" t="s">
        <v>39</v>
      </c>
      <c r="E536" s="1">
        <v>41780</v>
      </c>
      <c r="F536" s="1" t="s">
        <v>439</v>
      </c>
      <c r="G536">
        <v>1</v>
      </c>
      <c r="H536">
        <v>13</v>
      </c>
      <c r="I536">
        <v>33</v>
      </c>
      <c r="J536" t="s">
        <v>445</v>
      </c>
      <c r="K536">
        <f t="shared" si="8"/>
        <v>2599</v>
      </c>
    </row>
    <row r="537" spans="1:11" ht="15" hidden="1" customHeight="1" x14ac:dyDescent="0.3">
      <c r="A537" t="s">
        <v>416</v>
      </c>
      <c r="B537" t="s">
        <v>446</v>
      </c>
      <c r="C537" t="s">
        <v>37</v>
      </c>
      <c r="D537" t="s">
        <v>39</v>
      </c>
      <c r="E537" s="1">
        <v>41780</v>
      </c>
      <c r="F537" s="1" t="s">
        <v>439</v>
      </c>
      <c r="G537">
        <v>2</v>
      </c>
      <c r="H537">
        <v>13</v>
      </c>
      <c r="I537">
        <v>31</v>
      </c>
      <c r="J537" t="s">
        <v>445</v>
      </c>
      <c r="K537">
        <f t="shared" si="8"/>
        <v>2599</v>
      </c>
    </row>
    <row r="538" spans="1:11" ht="15" hidden="1" customHeight="1" x14ac:dyDescent="0.3">
      <c r="A538" t="s">
        <v>416</v>
      </c>
      <c r="B538" t="s">
        <v>446</v>
      </c>
      <c r="C538" t="s">
        <v>37</v>
      </c>
      <c r="D538" t="s">
        <v>39</v>
      </c>
      <c r="E538" s="1">
        <v>41780</v>
      </c>
      <c r="F538" s="1" t="s">
        <v>439</v>
      </c>
      <c r="G538">
        <v>3</v>
      </c>
      <c r="H538">
        <v>16</v>
      </c>
      <c r="I538">
        <v>36</v>
      </c>
      <c r="J538" t="s">
        <v>445</v>
      </c>
      <c r="K538">
        <f t="shared" si="8"/>
        <v>2599</v>
      </c>
    </row>
    <row r="539" spans="1:11" ht="15" hidden="1" customHeight="1" x14ac:dyDescent="0.3">
      <c r="A539" t="s">
        <v>416</v>
      </c>
      <c r="B539" t="s">
        <v>446</v>
      </c>
      <c r="C539" t="s">
        <v>37</v>
      </c>
      <c r="D539" t="s">
        <v>39</v>
      </c>
      <c r="E539" s="1">
        <v>41780</v>
      </c>
      <c r="F539" s="1" t="s">
        <v>439</v>
      </c>
      <c r="G539">
        <v>4</v>
      </c>
      <c r="H539">
        <v>14</v>
      </c>
      <c r="I539">
        <v>36</v>
      </c>
      <c r="J539" t="s">
        <v>445</v>
      </c>
      <c r="K539">
        <f t="shared" si="8"/>
        <v>2599</v>
      </c>
    </row>
    <row r="540" spans="1:11" ht="15" hidden="1" customHeight="1" x14ac:dyDescent="0.3">
      <c r="A540" t="s">
        <v>416</v>
      </c>
      <c r="B540" t="s">
        <v>446</v>
      </c>
      <c r="C540" t="s">
        <v>37</v>
      </c>
      <c r="D540" t="s">
        <v>39</v>
      </c>
      <c r="E540" s="1">
        <v>41780</v>
      </c>
      <c r="F540" s="1" t="s">
        <v>439</v>
      </c>
      <c r="G540">
        <v>1</v>
      </c>
      <c r="H540">
        <v>16</v>
      </c>
      <c r="I540">
        <v>35</v>
      </c>
      <c r="J540" t="s">
        <v>445</v>
      </c>
      <c r="K540">
        <f t="shared" si="8"/>
        <v>2599</v>
      </c>
    </row>
    <row r="541" spans="1:11" ht="15" hidden="1" customHeight="1" x14ac:dyDescent="0.3">
      <c r="A541" t="s">
        <v>416</v>
      </c>
      <c r="B541" t="s">
        <v>446</v>
      </c>
      <c r="C541" t="s">
        <v>37</v>
      </c>
      <c r="D541" t="s">
        <v>39</v>
      </c>
      <c r="E541" s="1">
        <v>41780</v>
      </c>
      <c r="F541" s="1" t="s">
        <v>439</v>
      </c>
      <c r="G541">
        <v>2</v>
      </c>
      <c r="H541">
        <v>15</v>
      </c>
      <c r="I541">
        <v>36</v>
      </c>
      <c r="J541" t="s">
        <v>445</v>
      </c>
      <c r="K541">
        <f t="shared" si="8"/>
        <v>2599</v>
      </c>
    </row>
    <row r="542" spans="1:11" ht="15" hidden="1" customHeight="1" x14ac:dyDescent="0.3">
      <c r="A542" t="s">
        <v>416</v>
      </c>
      <c r="B542" t="s">
        <v>446</v>
      </c>
      <c r="C542" t="s">
        <v>37</v>
      </c>
      <c r="D542" t="s">
        <v>39</v>
      </c>
      <c r="E542" s="1">
        <v>41780</v>
      </c>
      <c r="F542" s="1" t="s">
        <v>439</v>
      </c>
      <c r="G542">
        <v>3</v>
      </c>
      <c r="H542">
        <v>16</v>
      </c>
      <c r="I542">
        <v>36</v>
      </c>
      <c r="J542" t="s">
        <v>445</v>
      </c>
      <c r="K542">
        <f t="shared" si="8"/>
        <v>2599</v>
      </c>
    </row>
    <row r="543" spans="1:11" ht="15" hidden="1" customHeight="1" x14ac:dyDescent="0.3">
      <c r="A543" t="s">
        <v>416</v>
      </c>
      <c r="B543" t="s">
        <v>446</v>
      </c>
      <c r="C543" t="s">
        <v>37</v>
      </c>
      <c r="D543" t="s">
        <v>39</v>
      </c>
      <c r="E543" s="10">
        <v>41842</v>
      </c>
      <c r="F543" s="1" t="s">
        <v>439</v>
      </c>
      <c r="G543">
        <v>1</v>
      </c>
      <c r="H543">
        <v>15</v>
      </c>
      <c r="I543">
        <v>37</v>
      </c>
      <c r="J543" t="s">
        <v>445</v>
      </c>
      <c r="K543">
        <f t="shared" si="8"/>
        <v>4025</v>
      </c>
    </row>
    <row r="544" spans="1:11" ht="15" hidden="1" customHeight="1" x14ac:dyDescent="0.3">
      <c r="A544" t="s">
        <v>416</v>
      </c>
      <c r="B544" t="s">
        <v>446</v>
      </c>
      <c r="C544" t="s">
        <v>37</v>
      </c>
      <c r="D544" t="s">
        <v>39</v>
      </c>
      <c r="E544" s="10">
        <v>41842</v>
      </c>
      <c r="F544" s="1" t="s">
        <v>439</v>
      </c>
      <c r="G544">
        <v>2</v>
      </c>
      <c r="H544">
        <v>14</v>
      </c>
      <c r="I544">
        <v>36</v>
      </c>
      <c r="J544" t="s">
        <v>445</v>
      </c>
      <c r="K544">
        <f t="shared" si="8"/>
        <v>4025</v>
      </c>
    </row>
    <row r="545" spans="1:11" ht="15" hidden="1" customHeight="1" x14ac:dyDescent="0.3">
      <c r="A545" t="s">
        <v>416</v>
      </c>
      <c r="B545" t="s">
        <v>446</v>
      </c>
      <c r="C545" t="s">
        <v>37</v>
      </c>
      <c r="D545" t="s">
        <v>42</v>
      </c>
      <c r="E545" s="1">
        <v>41674</v>
      </c>
      <c r="F545" s="1" t="s">
        <v>439</v>
      </c>
      <c r="G545">
        <v>1</v>
      </c>
      <c r="H545">
        <v>0.8601398601398601</v>
      </c>
      <c r="I545">
        <v>6</v>
      </c>
      <c r="J545" t="s">
        <v>444</v>
      </c>
      <c r="K545">
        <f t="shared" si="8"/>
        <v>161</v>
      </c>
    </row>
    <row r="546" spans="1:11" ht="15" hidden="1" customHeight="1" x14ac:dyDescent="0.3">
      <c r="A546" t="s">
        <v>416</v>
      </c>
      <c r="B546" t="s">
        <v>446</v>
      </c>
      <c r="C546" t="s">
        <v>37</v>
      </c>
      <c r="D546" t="s">
        <v>42</v>
      </c>
      <c r="E546" s="1">
        <v>41674</v>
      </c>
      <c r="F546" s="1" t="s">
        <v>439</v>
      </c>
      <c r="G546">
        <v>2</v>
      </c>
      <c r="H546">
        <v>0.8601398601398601</v>
      </c>
      <c r="I546">
        <v>6</v>
      </c>
      <c r="J546" t="s">
        <v>444</v>
      </c>
      <c r="K546">
        <f t="shared" si="8"/>
        <v>161</v>
      </c>
    </row>
    <row r="547" spans="1:11" ht="15" hidden="1" customHeight="1" x14ac:dyDescent="0.3">
      <c r="A547" t="s">
        <v>416</v>
      </c>
      <c r="B547" t="s">
        <v>446</v>
      </c>
      <c r="C547" t="s">
        <v>37</v>
      </c>
      <c r="D547" t="s">
        <v>42</v>
      </c>
      <c r="E547" s="1">
        <v>41674</v>
      </c>
      <c r="F547" s="1" t="s">
        <v>439</v>
      </c>
      <c r="G547">
        <v>1</v>
      </c>
      <c r="H547">
        <v>0.76588164431780803</v>
      </c>
      <c r="I547">
        <v>5</v>
      </c>
      <c r="J547" t="s">
        <v>444</v>
      </c>
      <c r="K547">
        <f t="shared" si="8"/>
        <v>161</v>
      </c>
    </row>
    <row r="548" spans="1:11" ht="15" hidden="1" customHeight="1" x14ac:dyDescent="0.3">
      <c r="A548" t="s">
        <v>416</v>
      </c>
      <c r="B548" t="s">
        <v>446</v>
      </c>
      <c r="C548" t="s">
        <v>37</v>
      </c>
      <c r="D548" t="s">
        <v>42</v>
      </c>
      <c r="E548" s="1">
        <v>41674</v>
      </c>
      <c r="F548" s="1" t="s">
        <v>439</v>
      </c>
      <c r="G548">
        <v>2</v>
      </c>
      <c r="H548">
        <v>1.7037263286499695</v>
      </c>
      <c r="I548" t="s">
        <v>437</v>
      </c>
      <c r="J548" t="s">
        <v>444</v>
      </c>
      <c r="K548">
        <f t="shared" si="8"/>
        <v>161</v>
      </c>
    </row>
    <row r="549" spans="1:11" ht="15" hidden="1" customHeight="1" x14ac:dyDescent="0.3">
      <c r="A549" t="s">
        <v>416</v>
      </c>
      <c r="B549" t="s">
        <v>446</v>
      </c>
      <c r="C549" t="s">
        <v>37</v>
      </c>
      <c r="D549" t="s">
        <v>42</v>
      </c>
      <c r="E549" s="1">
        <v>41674</v>
      </c>
      <c r="F549" s="1" t="s">
        <v>439</v>
      </c>
      <c r="G549">
        <v>3</v>
      </c>
      <c r="H549">
        <v>0.965034965034965</v>
      </c>
      <c r="I549">
        <v>5</v>
      </c>
      <c r="J549" t="s">
        <v>444</v>
      </c>
      <c r="K549">
        <f t="shared" si="8"/>
        <v>161</v>
      </c>
    </row>
    <row r="550" spans="1:11" ht="15" hidden="1" customHeight="1" x14ac:dyDescent="0.3">
      <c r="A550" t="s">
        <v>416</v>
      </c>
      <c r="B550" t="s">
        <v>446</v>
      </c>
      <c r="C550" t="s">
        <v>37</v>
      </c>
      <c r="D550" t="s">
        <v>42</v>
      </c>
      <c r="E550" s="1">
        <v>41674</v>
      </c>
      <c r="F550" s="1" t="s">
        <v>439</v>
      </c>
      <c r="G550">
        <v>4</v>
      </c>
      <c r="H550">
        <v>1.6255345143555284</v>
      </c>
      <c r="I550" t="s">
        <v>437</v>
      </c>
      <c r="J550" t="s">
        <v>444</v>
      </c>
      <c r="K550">
        <f t="shared" si="8"/>
        <v>161</v>
      </c>
    </row>
    <row r="551" spans="1:11" ht="15" hidden="1" customHeight="1" x14ac:dyDescent="0.3">
      <c r="A551" t="s">
        <v>416</v>
      </c>
      <c r="B551" t="s">
        <v>446</v>
      </c>
      <c r="C551" t="s">
        <v>37</v>
      </c>
      <c r="D551" t="s">
        <v>42</v>
      </c>
      <c r="E551" s="1">
        <v>41674</v>
      </c>
      <c r="F551" s="1" t="s">
        <v>439</v>
      </c>
      <c r="G551">
        <v>5</v>
      </c>
      <c r="H551">
        <v>0.76923076923076927</v>
      </c>
      <c r="I551" t="s">
        <v>437</v>
      </c>
      <c r="J551" t="s">
        <v>444</v>
      </c>
      <c r="K551">
        <f t="shared" si="8"/>
        <v>161</v>
      </c>
    </row>
    <row r="552" spans="1:11" ht="15" hidden="1" customHeight="1" x14ac:dyDescent="0.3">
      <c r="A552" t="s">
        <v>416</v>
      </c>
      <c r="B552" t="s">
        <v>446</v>
      </c>
      <c r="C552" t="s">
        <v>37</v>
      </c>
      <c r="D552" t="s">
        <v>42</v>
      </c>
      <c r="E552" s="1">
        <v>41674</v>
      </c>
      <c r="F552" s="1" t="s">
        <v>439</v>
      </c>
      <c r="G552">
        <v>1</v>
      </c>
      <c r="H552">
        <v>1.8620920923914204</v>
      </c>
      <c r="I552">
        <v>6</v>
      </c>
      <c r="J552" t="s">
        <v>444</v>
      </c>
      <c r="K552">
        <f t="shared" si="8"/>
        <v>161</v>
      </c>
    </row>
    <row r="553" spans="1:11" ht="15" hidden="1" customHeight="1" x14ac:dyDescent="0.3">
      <c r="A553" t="s">
        <v>416</v>
      </c>
      <c r="B553" t="s">
        <v>446</v>
      </c>
      <c r="C553" t="s">
        <v>37</v>
      </c>
      <c r="D553" t="s">
        <v>42</v>
      </c>
      <c r="E553" s="1">
        <v>41674</v>
      </c>
      <c r="F553" s="1" t="s">
        <v>439</v>
      </c>
      <c r="G553">
        <v>2</v>
      </c>
      <c r="H553">
        <v>1.684178375076359</v>
      </c>
      <c r="I553" t="s">
        <v>437</v>
      </c>
      <c r="J553" t="s">
        <v>444</v>
      </c>
      <c r="K553">
        <f t="shared" si="8"/>
        <v>161</v>
      </c>
    </row>
    <row r="554" spans="1:11" ht="15" hidden="1" customHeight="1" x14ac:dyDescent="0.3">
      <c r="A554" t="s">
        <v>416</v>
      </c>
      <c r="B554" t="s">
        <v>446</v>
      </c>
      <c r="C554" t="s">
        <v>37</v>
      </c>
      <c r="D554" t="s">
        <v>42</v>
      </c>
      <c r="E554" s="1">
        <v>41674</v>
      </c>
      <c r="F554" s="1" t="s">
        <v>439</v>
      </c>
      <c r="G554">
        <v>3</v>
      </c>
      <c r="H554">
        <v>0.95104895104895104</v>
      </c>
      <c r="I554" t="s">
        <v>437</v>
      </c>
      <c r="J554" t="s">
        <v>444</v>
      </c>
      <c r="K554">
        <f t="shared" si="8"/>
        <v>161</v>
      </c>
    </row>
    <row r="555" spans="1:11" ht="15" hidden="1" customHeight="1" x14ac:dyDescent="0.3">
      <c r="A555" t="s">
        <v>416</v>
      </c>
      <c r="B555" t="s">
        <v>446</v>
      </c>
      <c r="C555" t="s">
        <v>37</v>
      </c>
      <c r="D555" t="s">
        <v>42</v>
      </c>
      <c r="E555" s="1">
        <v>41674</v>
      </c>
      <c r="F555" s="1" t="s">
        <v>439</v>
      </c>
      <c r="G555">
        <v>4</v>
      </c>
      <c r="H555">
        <v>0.95104895104895104</v>
      </c>
      <c r="I555" t="s">
        <v>437</v>
      </c>
      <c r="J555" t="s">
        <v>444</v>
      </c>
      <c r="K555">
        <f t="shared" si="8"/>
        <v>161</v>
      </c>
    </row>
    <row r="556" spans="1:11" ht="15" hidden="1" customHeight="1" x14ac:dyDescent="0.3">
      <c r="A556" t="s">
        <v>416</v>
      </c>
      <c r="B556" t="s">
        <v>446</v>
      </c>
      <c r="C556" t="s">
        <v>37</v>
      </c>
      <c r="D556" t="s">
        <v>42</v>
      </c>
      <c r="E556" s="1">
        <v>41681</v>
      </c>
      <c r="F556" s="1" t="s">
        <v>439</v>
      </c>
      <c r="G556">
        <v>1</v>
      </c>
      <c r="H556">
        <v>2.665492957746479</v>
      </c>
      <c r="I556">
        <v>10</v>
      </c>
      <c r="J556" t="s">
        <v>444</v>
      </c>
      <c r="K556">
        <f t="shared" si="8"/>
        <v>322</v>
      </c>
    </row>
    <row r="557" spans="1:11" ht="15" hidden="1" customHeight="1" x14ac:dyDescent="0.3">
      <c r="A557" t="s">
        <v>416</v>
      </c>
      <c r="B557" t="s">
        <v>446</v>
      </c>
      <c r="C557" t="s">
        <v>37</v>
      </c>
      <c r="D557" t="s">
        <v>42</v>
      </c>
      <c r="E557" s="1">
        <v>41681</v>
      </c>
      <c r="F557" s="1" t="s">
        <v>439</v>
      </c>
      <c r="G557">
        <v>2</v>
      </c>
      <c r="H557">
        <v>2.813380281690141</v>
      </c>
      <c r="I557">
        <v>10</v>
      </c>
      <c r="J557" t="s">
        <v>444</v>
      </c>
      <c r="K557">
        <f t="shared" si="8"/>
        <v>322</v>
      </c>
    </row>
    <row r="558" spans="1:11" ht="15" hidden="1" customHeight="1" x14ac:dyDescent="0.3">
      <c r="A558" t="s">
        <v>416</v>
      </c>
      <c r="B558" t="s">
        <v>446</v>
      </c>
      <c r="C558" t="s">
        <v>37</v>
      </c>
      <c r="D558" t="s">
        <v>42</v>
      </c>
      <c r="E558" s="1">
        <v>41681</v>
      </c>
      <c r="F558" s="1" t="s">
        <v>439</v>
      </c>
      <c r="G558">
        <v>3</v>
      </c>
      <c r="H558">
        <v>2.816901408450704</v>
      </c>
      <c r="I558">
        <v>9</v>
      </c>
      <c r="J558" t="s">
        <v>444</v>
      </c>
      <c r="K558">
        <f t="shared" si="8"/>
        <v>322</v>
      </c>
    </row>
    <row r="559" spans="1:11" ht="15" hidden="1" customHeight="1" x14ac:dyDescent="0.3">
      <c r="A559" t="s">
        <v>416</v>
      </c>
      <c r="B559" t="s">
        <v>446</v>
      </c>
      <c r="C559" t="s">
        <v>37</v>
      </c>
      <c r="D559" t="s">
        <v>42</v>
      </c>
      <c r="E559" s="1">
        <v>41681</v>
      </c>
      <c r="F559" s="1" t="s">
        <v>439</v>
      </c>
      <c r="G559">
        <v>4</v>
      </c>
      <c r="H559">
        <v>2.686619718309859</v>
      </c>
      <c r="I559" t="s">
        <v>437</v>
      </c>
      <c r="J559" t="s">
        <v>444</v>
      </c>
      <c r="K559">
        <f t="shared" si="8"/>
        <v>322</v>
      </c>
    </row>
    <row r="560" spans="1:11" ht="15" hidden="1" customHeight="1" x14ac:dyDescent="0.3">
      <c r="A560" t="s">
        <v>416</v>
      </c>
      <c r="B560" t="s">
        <v>446</v>
      </c>
      <c r="C560" t="s">
        <v>37</v>
      </c>
      <c r="D560" t="s">
        <v>42</v>
      </c>
      <c r="E560" s="1">
        <v>41681</v>
      </c>
      <c r="F560" s="1" t="s">
        <v>439</v>
      </c>
      <c r="G560">
        <v>1</v>
      </c>
      <c r="H560">
        <v>2.7999776299827062</v>
      </c>
      <c r="I560">
        <v>10</v>
      </c>
      <c r="J560" t="s">
        <v>444</v>
      </c>
      <c r="K560">
        <f t="shared" si="8"/>
        <v>322</v>
      </c>
    </row>
    <row r="561" spans="1:11" ht="15" hidden="1" customHeight="1" x14ac:dyDescent="0.3">
      <c r="A561" t="s">
        <v>416</v>
      </c>
      <c r="B561" t="s">
        <v>446</v>
      </c>
      <c r="C561" t="s">
        <v>37</v>
      </c>
      <c r="D561" t="s">
        <v>42</v>
      </c>
      <c r="E561" s="1">
        <v>41681</v>
      </c>
      <c r="F561" s="1" t="s">
        <v>439</v>
      </c>
      <c r="G561">
        <v>2</v>
      </c>
      <c r="H561">
        <v>2.714788732394366</v>
      </c>
      <c r="I561">
        <v>10</v>
      </c>
      <c r="J561" t="s">
        <v>444</v>
      </c>
      <c r="K561">
        <f t="shared" si="8"/>
        <v>322</v>
      </c>
    </row>
    <row r="562" spans="1:11" ht="15" hidden="1" customHeight="1" x14ac:dyDescent="0.3">
      <c r="A562" t="s">
        <v>416</v>
      </c>
      <c r="B562" t="s">
        <v>446</v>
      </c>
      <c r="C562" t="s">
        <v>37</v>
      </c>
      <c r="D562" t="s">
        <v>42</v>
      </c>
      <c r="E562" s="1">
        <v>41681</v>
      </c>
      <c r="F562" s="1" t="s">
        <v>439</v>
      </c>
      <c r="G562">
        <v>3</v>
      </c>
      <c r="H562">
        <v>2.7077464788732395</v>
      </c>
      <c r="I562">
        <v>9</v>
      </c>
      <c r="J562" t="s">
        <v>444</v>
      </c>
      <c r="K562">
        <f t="shared" si="8"/>
        <v>322</v>
      </c>
    </row>
    <row r="563" spans="1:11" ht="15" hidden="1" customHeight="1" x14ac:dyDescent="0.3">
      <c r="A563" t="s">
        <v>416</v>
      </c>
      <c r="B563" t="s">
        <v>446</v>
      </c>
      <c r="C563" t="s">
        <v>37</v>
      </c>
      <c r="D563" t="s">
        <v>42</v>
      </c>
      <c r="E563" s="1">
        <v>41681</v>
      </c>
      <c r="F563" s="1" t="s">
        <v>439</v>
      </c>
      <c r="G563">
        <v>4</v>
      </c>
      <c r="H563">
        <v>1.977397678680513</v>
      </c>
      <c r="I563" t="s">
        <v>437</v>
      </c>
      <c r="J563" t="s">
        <v>444</v>
      </c>
      <c r="K563">
        <f t="shared" si="8"/>
        <v>322</v>
      </c>
    </row>
    <row r="564" spans="1:11" ht="15" hidden="1" customHeight="1" x14ac:dyDescent="0.3">
      <c r="A564" t="s">
        <v>416</v>
      </c>
      <c r="B564" t="s">
        <v>446</v>
      </c>
      <c r="C564" t="s">
        <v>37</v>
      </c>
      <c r="D564" t="s">
        <v>42</v>
      </c>
      <c r="E564" s="1">
        <v>41681</v>
      </c>
      <c r="F564" s="1" t="s">
        <v>439</v>
      </c>
      <c r="G564">
        <v>1</v>
      </c>
      <c r="H564">
        <v>2.816901408450704</v>
      </c>
      <c r="I564" t="s">
        <v>437</v>
      </c>
      <c r="J564" t="s">
        <v>444</v>
      </c>
      <c r="K564">
        <f t="shared" si="8"/>
        <v>322</v>
      </c>
    </row>
    <row r="565" spans="1:11" ht="15" hidden="1" customHeight="1" x14ac:dyDescent="0.3">
      <c r="A565" t="s">
        <v>416</v>
      </c>
      <c r="B565" t="s">
        <v>446</v>
      </c>
      <c r="C565" t="s">
        <v>37</v>
      </c>
      <c r="D565" t="s">
        <v>42</v>
      </c>
      <c r="E565" s="1">
        <v>41681</v>
      </c>
      <c r="F565" s="1" t="s">
        <v>439</v>
      </c>
      <c r="G565">
        <v>2</v>
      </c>
      <c r="H565">
        <v>2.9119718309859155</v>
      </c>
      <c r="I565">
        <v>11</v>
      </c>
      <c r="J565" t="s">
        <v>444</v>
      </c>
      <c r="K565">
        <f t="shared" si="8"/>
        <v>322</v>
      </c>
    </row>
    <row r="566" spans="1:11" ht="15" hidden="1" customHeight="1" x14ac:dyDescent="0.3">
      <c r="A566" t="s">
        <v>416</v>
      </c>
      <c r="B566" t="s">
        <v>446</v>
      </c>
      <c r="C566" t="s">
        <v>37</v>
      </c>
      <c r="D566" t="s">
        <v>42</v>
      </c>
      <c r="E566" s="1">
        <v>41681</v>
      </c>
      <c r="F566" s="1" t="s">
        <v>439</v>
      </c>
      <c r="G566">
        <v>3</v>
      </c>
      <c r="H566">
        <v>2.9014084507042255</v>
      </c>
      <c r="I566">
        <v>10</v>
      </c>
      <c r="J566" t="s">
        <v>444</v>
      </c>
      <c r="K566">
        <f t="shared" si="8"/>
        <v>322</v>
      </c>
    </row>
    <row r="567" spans="1:11" ht="15" hidden="1" customHeight="1" x14ac:dyDescent="0.3">
      <c r="A567" t="s">
        <v>416</v>
      </c>
      <c r="B567" t="s">
        <v>446</v>
      </c>
      <c r="C567" t="s">
        <v>37</v>
      </c>
      <c r="D567" t="s">
        <v>42</v>
      </c>
      <c r="E567" s="1">
        <v>41681</v>
      </c>
      <c r="F567" s="1" t="s">
        <v>439</v>
      </c>
      <c r="G567">
        <v>4</v>
      </c>
      <c r="H567">
        <v>2.6795774647887325</v>
      </c>
      <c r="I567" t="s">
        <v>437</v>
      </c>
      <c r="J567" t="s">
        <v>444</v>
      </c>
      <c r="K567">
        <f t="shared" si="8"/>
        <v>322</v>
      </c>
    </row>
    <row r="568" spans="1:11" ht="15" hidden="1" customHeight="1" x14ac:dyDescent="0.3">
      <c r="A568" t="s">
        <v>416</v>
      </c>
      <c r="B568" t="s">
        <v>446</v>
      </c>
      <c r="C568" t="s">
        <v>37</v>
      </c>
      <c r="D568" t="s">
        <v>42</v>
      </c>
      <c r="E568" s="1">
        <v>41688</v>
      </c>
      <c r="F568" s="1" t="s">
        <v>439</v>
      </c>
      <c r="G568">
        <v>1</v>
      </c>
      <c r="H568">
        <v>3.935483870967742</v>
      </c>
      <c r="I568">
        <v>15</v>
      </c>
      <c r="J568" t="s">
        <v>444</v>
      </c>
      <c r="K568">
        <f t="shared" si="8"/>
        <v>483</v>
      </c>
    </row>
    <row r="569" spans="1:11" ht="15" hidden="1" customHeight="1" x14ac:dyDescent="0.3">
      <c r="A569" t="s">
        <v>416</v>
      </c>
      <c r="B569" t="s">
        <v>446</v>
      </c>
      <c r="C569" t="s">
        <v>37</v>
      </c>
      <c r="D569" t="s">
        <v>42</v>
      </c>
      <c r="E569" s="1">
        <v>41688</v>
      </c>
      <c r="F569" s="1" t="s">
        <v>439</v>
      </c>
      <c r="G569">
        <v>2</v>
      </c>
      <c r="H569">
        <v>3.9935483870967743</v>
      </c>
      <c r="I569">
        <v>16</v>
      </c>
      <c r="J569" t="s">
        <v>444</v>
      </c>
      <c r="K569">
        <f t="shared" si="8"/>
        <v>483</v>
      </c>
    </row>
    <row r="570" spans="1:11" ht="15" hidden="1" customHeight="1" x14ac:dyDescent="0.3">
      <c r="A570" t="s">
        <v>416</v>
      </c>
      <c r="B570" t="s">
        <v>446</v>
      </c>
      <c r="C570" t="s">
        <v>37</v>
      </c>
      <c r="D570" t="s">
        <v>42</v>
      </c>
      <c r="E570" s="1">
        <v>41688</v>
      </c>
      <c r="F570" s="1" t="s">
        <v>439</v>
      </c>
      <c r="G570">
        <v>3</v>
      </c>
      <c r="H570">
        <v>4.0064516129032253</v>
      </c>
      <c r="I570">
        <v>15</v>
      </c>
      <c r="J570" t="s">
        <v>444</v>
      </c>
      <c r="K570">
        <f t="shared" si="8"/>
        <v>483</v>
      </c>
    </row>
    <row r="571" spans="1:11" ht="15" hidden="1" customHeight="1" x14ac:dyDescent="0.3">
      <c r="A571" t="s">
        <v>416</v>
      </c>
      <c r="B571" t="s">
        <v>446</v>
      </c>
      <c r="C571" t="s">
        <v>37</v>
      </c>
      <c r="D571" t="s">
        <v>42</v>
      </c>
      <c r="E571" s="1">
        <v>41688</v>
      </c>
      <c r="F571" s="1" t="s">
        <v>439</v>
      </c>
      <c r="G571">
        <v>1</v>
      </c>
      <c r="H571">
        <v>4.0032258064516126</v>
      </c>
      <c r="I571">
        <v>14</v>
      </c>
      <c r="J571" t="s">
        <v>444</v>
      </c>
      <c r="K571">
        <f t="shared" si="8"/>
        <v>483</v>
      </c>
    </row>
    <row r="572" spans="1:11" ht="15" hidden="1" customHeight="1" x14ac:dyDescent="0.3">
      <c r="A572" t="s">
        <v>416</v>
      </c>
      <c r="B572" t="s">
        <v>446</v>
      </c>
      <c r="C572" t="s">
        <v>37</v>
      </c>
      <c r="D572" t="s">
        <v>42</v>
      </c>
      <c r="E572" s="1">
        <v>41688</v>
      </c>
      <c r="F572" s="1" t="s">
        <v>439</v>
      </c>
      <c r="G572">
        <v>2</v>
      </c>
      <c r="H572">
        <v>3.8161290322580648</v>
      </c>
      <c r="I572">
        <v>14</v>
      </c>
      <c r="J572" t="s">
        <v>444</v>
      </c>
      <c r="K572">
        <f t="shared" si="8"/>
        <v>483</v>
      </c>
    </row>
    <row r="573" spans="1:11" ht="15" hidden="1" customHeight="1" x14ac:dyDescent="0.3">
      <c r="A573" t="s">
        <v>416</v>
      </c>
      <c r="B573" t="s">
        <v>446</v>
      </c>
      <c r="C573" t="s">
        <v>37</v>
      </c>
      <c r="D573" t="s">
        <v>42</v>
      </c>
      <c r="E573" s="1">
        <v>41688</v>
      </c>
      <c r="F573" s="1" t="s">
        <v>439</v>
      </c>
      <c r="G573">
        <v>3</v>
      </c>
      <c r="H573">
        <v>3.9774193548387098</v>
      </c>
      <c r="I573">
        <v>15</v>
      </c>
      <c r="J573" t="s">
        <v>444</v>
      </c>
      <c r="K573">
        <f t="shared" si="8"/>
        <v>483</v>
      </c>
    </row>
    <row r="574" spans="1:11" ht="15" hidden="1" customHeight="1" x14ac:dyDescent="0.3">
      <c r="A574" t="s">
        <v>416</v>
      </c>
      <c r="B574" t="s">
        <v>446</v>
      </c>
      <c r="C574" t="s">
        <v>37</v>
      </c>
      <c r="D574" t="s">
        <v>42</v>
      </c>
      <c r="E574" s="1">
        <v>41688</v>
      </c>
      <c r="F574" s="1" t="s">
        <v>439</v>
      </c>
      <c r="G574">
        <v>4</v>
      </c>
      <c r="H574">
        <v>3.8935483870967742</v>
      </c>
      <c r="I574">
        <v>15</v>
      </c>
      <c r="J574" t="s">
        <v>444</v>
      </c>
      <c r="K574">
        <f t="shared" si="8"/>
        <v>483</v>
      </c>
    </row>
    <row r="575" spans="1:11" ht="15" hidden="1" customHeight="1" x14ac:dyDescent="0.3">
      <c r="A575" t="s">
        <v>416</v>
      </c>
      <c r="B575" t="s">
        <v>446</v>
      </c>
      <c r="C575" t="s">
        <v>37</v>
      </c>
      <c r="D575" t="s">
        <v>42</v>
      </c>
      <c r="E575" s="1">
        <v>41688</v>
      </c>
      <c r="F575" s="1" t="s">
        <v>439</v>
      </c>
      <c r="G575">
        <v>1</v>
      </c>
      <c r="H575">
        <v>3.7064516129032259</v>
      </c>
      <c r="I575">
        <v>18</v>
      </c>
      <c r="J575" t="s">
        <v>444</v>
      </c>
      <c r="K575">
        <f t="shared" si="8"/>
        <v>483</v>
      </c>
    </row>
    <row r="576" spans="1:11" ht="15" hidden="1" customHeight="1" x14ac:dyDescent="0.3">
      <c r="A576" t="s">
        <v>416</v>
      </c>
      <c r="B576" t="s">
        <v>446</v>
      </c>
      <c r="C576" t="s">
        <v>37</v>
      </c>
      <c r="D576" t="s">
        <v>42</v>
      </c>
      <c r="E576" s="1">
        <v>41688</v>
      </c>
      <c r="F576" s="1" t="s">
        <v>439</v>
      </c>
      <c r="G576">
        <v>2</v>
      </c>
      <c r="H576">
        <v>3.9451612903225808</v>
      </c>
      <c r="I576">
        <v>17</v>
      </c>
      <c r="J576" t="s">
        <v>444</v>
      </c>
      <c r="K576">
        <f t="shared" si="8"/>
        <v>483</v>
      </c>
    </row>
    <row r="577" spans="1:11" ht="15" hidden="1" customHeight="1" x14ac:dyDescent="0.3">
      <c r="A577" t="s">
        <v>416</v>
      </c>
      <c r="B577" t="s">
        <v>446</v>
      </c>
      <c r="C577" t="s">
        <v>37</v>
      </c>
      <c r="D577" t="s">
        <v>42</v>
      </c>
      <c r="E577" s="1">
        <v>41688</v>
      </c>
      <c r="F577" s="1" t="s">
        <v>439</v>
      </c>
      <c r="G577">
        <v>3</v>
      </c>
      <c r="H577">
        <v>3.9225806451612906</v>
      </c>
      <c r="I577">
        <v>17</v>
      </c>
      <c r="J577" t="s">
        <v>444</v>
      </c>
      <c r="K577">
        <f t="shared" si="8"/>
        <v>483</v>
      </c>
    </row>
    <row r="578" spans="1:11" ht="15" hidden="1" customHeight="1" x14ac:dyDescent="0.3">
      <c r="A578" t="s">
        <v>416</v>
      </c>
      <c r="B578" t="s">
        <v>446</v>
      </c>
      <c r="C578" t="s">
        <v>37</v>
      </c>
      <c r="D578" t="s">
        <v>42</v>
      </c>
      <c r="E578" s="1">
        <v>41688</v>
      </c>
      <c r="F578" s="1" t="s">
        <v>439</v>
      </c>
      <c r="G578">
        <v>4</v>
      </c>
      <c r="H578">
        <v>4.0129032258064514</v>
      </c>
      <c r="I578">
        <v>18</v>
      </c>
      <c r="J578" t="s">
        <v>444</v>
      </c>
      <c r="K578">
        <f t="shared" ref="K578:K641" si="9">(E578-Exp3SD) * 23</f>
        <v>483</v>
      </c>
    </row>
    <row r="579" spans="1:11" ht="15" hidden="1" customHeight="1" x14ac:dyDescent="0.3">
      <c r="A579" t="s">
        <v>416</v>
      </c>
      <c r="B579" t="s">
        <v>446</v>
      </c>
      <c r="C579" t="s">
        <v>37</v>
      </c>
      <c r="D579" t="s">
        <v>42</v>
      </c>
      <c r="E579" s="1">
        <v>41695</v>
      </c>
      <c r="F579" s="1" t="s">
        <v>439</v>
      </c>
      <c r="G579">
        <v>1</v>
      </c>
      <c r="H579">
        <v>5.479386385426654</v>
      </c>
      <c r="I579">
        <v>25</v>
      </c>
      <c r="J579" t="s">
        <v>444</v>
      </c>
      <c r="K579">
        <f t="shared" si="9"/>
        <v>644</v>
      </c>
    </row>
    <row r="580" spans="1:11" ht="15" hidden="1" customHeight="1" x14ac:dyDescent="0.3">
      <c r="A580" t="s">
        <v>416</v>
      </c>
      <c r="B580" t="s">
        <v>446</v>
      </c>
      <c r="C580" t="s">
        <v>37</v>
      </c>
      <c r="D580" t="s">
        <v>42</v>
      </c>
      <c r="E580" s="1">
        <v>41695</v>
      </c>
      <c r="F580" s="1" t="s">
        <v>439</v>
      </c>
      <c r="G580">
        <v>2</v>
      </c>
      <c r="H580">
        <v>5.1629913710450621</v>
      </c>
      <c r="I580">
        <v>25</v>
      </c>
      <c r="J580" t="s">
        <v>444</v>
      </c>
      <c r="K580">
        <f t="shared" si="9"/>
        <v>644</v>
      </c>
    </row>
    <row r="581" spans="1:11" ht="15" hidden="1" customHeight="1" x14ac:dyDescent="0.3">
      <c r="A581" t="s">
        <v>416</v>
      </c>
      <c r="B581" t="s">
        <v>446</v>
      </c>
      <c r="C581" t="s">
        <v>37</v>
      </c>
      <c r="D581" t="s">
        <v>42</v>
      </c>
      <c r="E581" s="1">
        <v>41695</v>
      </c>
      <c r="F581" s="1" t="s">
        <v>439</v>
      </c>
      <c r="G581">
        <v>3</v>
      </c>
      <c r="H581">
        <v>5.2444870565675936</v>
      </c>
      <c r="I581">
        <v>26</v>
      </c>
      <c r="J581" t="s">
        <v>444</v>
      </c>
      <c r="K581">
        <f t="shared" si="9"/>
        <v>644</v>
      </c>
    </row>
    <row r="582" spans="1:11" ht="15" hidden="1" customHeight="1" x14ac:dyDescent="0.3">
      <c r="A582" t="s">
        <v>416</v>
      </c>
      <c r="B582" t="s">
        <v>446</v>
      </c>
      <c r="C582" t="s">
        <v>37</v>
      </c>
      <c r="D582" t="s">
        <v>42</v>
      </c>
      <c r="E582" s="1">
        <v>41695</v>
      </c>
      <c r="F582" s="1" t="s">
        <v>439</v>
      </c>
      <c r="G582">
        <v>1</v>
      </c>
      <c r="H582">
        <v>5.4074784276126557</v>
      </c>
      <c r="I582">
        <v>21</v>
      </c>
      <c r="J582" t="s">
        <v>444</v>
      </c>
      <c r="K582">
        <f t="shared" si="9"/>
        <v>644</v>
      </c>
    </row>
    <row r="583" spans="1:11" ht="15" hidden="1" customHeight="1" x14ac:dyDescent="0.3">
      <c r="A583" t="s">
        <v>416</v>
      </c>
      <c r="B583" t="s">
        <v>446</v>
      </c>
      <c r="C583" t="s">
        <v>37</v>
      </c>
      <c r="D583" t="s">
        <v>42</v>
      </c>
      <c r="E583" s="1">
        <v>41695</v>
      </c>
      <c r="F583" s="1" t="s">
        <v>439</v>
      </c>
      <c r="G583">
        <v>2</v>
      </c>
      <c r="H583">
        <v>5.1965484180249284</v>
      </c>
      <c r="I583">
        <v>25</v>
      </c>
      <c r="J583" t="s">
        <v>444</v>
      </c>
      <c r="K583">
        <f t="shared" si="9"/>
        <v>644</v>
      </c>
    </row>
    <row r="584" spans="1:11" ht="15" hidden="1" customHeight="1" x14ac:dyDescent="0.3">
      <c r="A584" t="s">
        <v>416</v>
      </c>
      <c r="B584" t="s">
        <v>446</v>
      </c>
      <c r="C584" t="s">
        <v>37</v>
      </c>
      <c r="D584" t="s">
        <v>42</v>
      </c>
      <c r="E584" s="1">
        <v>41695</v>
      </c>
      <c r="F584" s="1" t="s">
        <v>439</v>
      </c>
      <c r="G584">
        <v>3</v>
      </c>
      <c r="H584">
        <v>5.3163950143815919</v>
      </c>
      <c r="I584">
        <v>24</v>
      </c>
      <c r="J584" t="s">
        <v>444</v>
      </c>
      <c r="K584">
        <f t="shared" si="9"/>
        <v>644</v>
      </c>
    </row>
    <row r="585" spans="1:11" ht="15" hidden="1" customHeight="1" x14ac:dyDescent="0.3">
      <c r="A585" t="s">
        <v>416</v>
      </c>
      <c r="B585" t="s">
        <v>446</v>
      </c>
      <c r="C585" t="s">
        <v>37</v>
      </c>
      <c r="D585" t="s">
        <v>42</v>
      </c>
      <c r="E585" s="1">
        <v>41695</v>
      </c>
      <c r="F585" s="1" t="s">
        <v>439</v>
      </c>
      <c r="G585">
        <v>4</v>
      </c>
      <c r="H585">
        <v>5.5512943432406523</v>
      </c>
      <c r="I585">
        <v>23</v>
      </c>
      <c r="J585" t="s">
        <v>444</v>
      </c>
      <c r="K585">
        <f t="shared" si="9"/>
        <v>644</v>
      </c>
    </row>
    <row r="586" spans="1:11" ht="15" hidden="1" customHeight="1" x14ac:dyDescent="0.3">
      <c r="A586" t="s">
        <v>416</v>
      </c>
      <c r="B586" t="s">
        <v>446</v>
      </c>
      <c r="C586" t="s">
        <v>37</v>
      </c>
      <c r="D586" t="s">
        <v>42</v>
      </c>
      <c r="E586" s="1">
        <v>41695</v>
      </c>
      <c r="F586" s="1" t="s">
        <v>439</v>
      </c>
      <c r="G586">
        <v>1</v>
      </c>
      <c r="H586">
        <v>5.7238734419942476</v>
      </c>
      <c r="I586">
        <v>25</v>
      </c>
      <c r="J586" t="s">
        <v>444</v>
      </c>
      <c r="K586">
        <f t="shared" si="9"/>
        <v>644</v>
      </c>
    </row>
    <row r="587" spans="1:11" ht="15" hidden="1" customHeight="1" x14ac:dyDescent="0.3">
      <c r="A587" t="s">
        <v>416</v>
      </c>
      <c r="B587" t="s">
        <v>446</v>
      </c>
      <c r="C587" t="s">
        <v>37</v>
      </c>
      <c r="D587" t="s">
        <v>42</v>
      </c>
      <c r="E587" s="1">
        <v>41695</v>
      </c>
      <c r="F587" s="1" t="s">
        <v>439</v>
      </c>
      <c r="G587">
        <v>2</v>
      </c>
      <c r="H587">
        <v>4.7269021739130439</v>
      </c>
      <c r="I587">
        <v>22</v>
      </c>
      <c r="J587" t="s">
        <v>444</v>
      </c>
      <c r="K587">
        <f t="shared" si="9"/>
        <v>644</v>
      </c>
    </row>
    <row r="588" spans="1:11" ht="15" hidden="1" customHeight="1" x14ac:dyDescent="0.3">
      <c r="A588" t="s">
        <v>416</v>
      </c>
      <c r="B588" t="s">
        <v>446</v>
      </c>
      <c r="C588" t="s">
        <v>37</v>
      </c>
      <c r="D588" t="s">
        <v>42</v>
      </c>
      <c r="E588" s="1">
        <v>41702</v>
      </c>
      <c r="F588" s="1" t="s">
        <v>439</v>
      </c>
      <c r="G588">
        <v>1</v>
      </c>
      <c r="H588">
        <v>7.5095090667846085</v>
      </c>
      <c r="I588">
        <v>22</v>
      </c>
      <c r="J588" t="s">
        <v>444</v>
      </c>
      <c r="K588">
        <f t="shared" si="9"/>
        <v>805</v>
      </c>
    </row>
    <row r="589" spans="1:11" ht="15" hidden="1" customHeight="1" x14ac:dyDescent="0.3">
      <c r="A589" t="s">
        <v>416</v>
      </c>
      <c r="B589" t="s">
        <v>446</v>
      </c>
      <c r="C589" t="s">
        <v>37</v>
      </c>
      <c r="D589" t="s">
        <v>42</v>
      </c>
      <c r="E589" s="1">
        <v>41702</v>
      </c>
      <c r="F589" s="1" t="s">
        <v>439</v>
      </c>
      <c r="G589">
        <v>2</v>
      </c>
      <c r="H589">
        <v>7.5572755417956659</v>
      </c>
      <c r="I589">
        <v>23</v>
      </c>
      <c r="J589" t="s">
        <v>444</v>
      </c>
      <c r="K589">
        <f t="shared" si="9"/>
        <v>805</v>
      </c>
    </row>
    <row r="590" spans="1:11" ht="15" hidden="1" customHeight="1" x14ac:dyDescent="0.3">
      <c r="A590" t="s">
        <v>416</v>
      </c>
      <c r="B590" t="s">
        <v>446</v>
      </c>
      <c r="C590" t="s">
        <v>37</v>
      </c>
      <c r="D590" t="s">
        <v>42</v>
      </c>
      <c r="E590" s="1">
        <v>41702</v>
      </c>
      <c r="F590" s="1" t="s">
        <v>439</v>
      </c>
      <c r="G590">
        <v>3</v>
      </c>
      <c r="H590">
        <v>7.780185758513932</v>
      </c>
      <c r="I590">
        <v>23</v>
      </c>
      <c r="J590" t="s">
        <v>444</v>
      </c>
      <c r="K590">
        <f t="shared" si="9"/>
        <v>805</v>
      </c>
    </row>
    <row r="591" spans="1:11" ht="15" hidden="1" customHeight="1" x14ac:dyDescent="0.3">
      <c r="A591" t="s">
        <v>416</v>
      </c>
      <c r="B591" t="s">
        <v>446</v>
      </c>
      <c r="C591" t="s">
        <v>37</v>
      </c>
      <c r="D591" t="s">
        <v>42</v>
      </c>
      <c r="E591" s="1">
        <v>41702</v>
      </c>
      <c r="F591" s="1" t="s">
        <v>439</v>
      </c>
      <c r="G591">
        <v>1</v>
      </c>
      <c r="H591">
        <v>7.0397553516819569</v>
      </c>
      <c r="I591">
        <v>23</v>
      </c>
      <c r="J591" t="s">
        <v>444</v>
      </c>
      <c r="K591">
        <f t="shared" si="9"/>
        <v>805</v>
      </c>
    </row>
    <row r="592" spans="1:11" ht="15" hidden="1" customHeight="1" x14ac:dyDescent="0.3">
      <c r="A592" t="s">
        <v>416</v>
      </c>
      <c r="B592" t="s">
        <v>446</v>
      </c>
      <c r="C592" t="s">
        <v>37</v>
      </c>
      <c r="D592" t="s">
        <v>42</v>
      </c>
      <c r="E592" s="1">
        <v>41702</v>
      </c>
      <c r="F592" s="1" t="s">
        <v>439</v>
      </c>
      <c r="G592">
        <v>2</v>
      </c>
      <c r="H592">
        <v>6.8807339449541285</v>
      </c>
      <c r="I592">
        <v>23</v>
      </c>
      <c r="J592" t="s">
        <v>444</v>
      </c>
      <c r="K592">
        <f t="shared" si="9"/>
        <v>805</v>
      </c>
    </row>
    <row r="593" spans="1:11" ht="15" hidden="1" customHeight="1" x14ac:dyDescent="0.3">
      <c r="A593" t="s">
        <v>416</v>
      </c>
      <c r="B593" t="s">
        <v>446</v>
      </c>
      <c r="C593" t="s">
        <v>37</v>
      </c>
      <c r="D593" t="s">
        <v>42</v>
      </c>
      <c r="E593" s="1">
        <v>41702</v>
      </c>
      <c r="F593" s="1" t="s">
        <v>439</v>
      </c>
      <c r="G593">
        <v>3</v>
      </c>
      <c r="H593">
        <v>6.9174311926605503</v>
      </c>
      <c r="I593">
        <v>24</v>
      </c>
      <c r="J593" t="s">
        <v>444</v>
      </c>
      <c r="K593">
        <f t="shared" si="9"/>
        <v>805</v>
      </c>
    </row>
    <row r="594" spans="1:11" ht="15" hidden="1" customHeight="1" x14ac:dyDescent="0.3">
      <c r="A594" t="s">
        <v>416</v>
      </c>
      <c r="B594" t="s">
        <v>446</v>
      </c>
      <c r="C594" t="s">
        <v>37</v>
      </c>
      <c r="D594" t="s">
        <v>42</v>
      </c>
      <c r="E594" s="1">
        <v>41702</v>
      </c>
      <c r="F594" s="1" t="s">
        <v>439</v>
      </c>
      <c r="G594">
        <v>4</v>
      </c>
      <c r="H594">
        <v>7.1070336391437312</v>
      </c>
      <c r="I594">
        <v>23</v>
      </c>
      <c r="J594" t="s">
        <v>444</v>
      </c>
      <c r="K594">
        <f t="shared" si="9"/>
        <v>805</v>
      </c>
    </row>
    <row r="595" spans="1:11" ht="15" hidden="1" customHeight="1" x14ac:dyDescent="0.3">
      <c r="A595" t="s">
        <v>416</v>
      </c>
      <c r="B595" t="s">
        <v>446</v>
      </c>
      <c r="C595" t="s">
        <v>37</v>
      </c>
      <c r="D595" t="s">
        <v>42</v>
      </c>
      <c r="E595" s="1">
        <v>41702</v>
      </c>
      <c r="F595" s="1" t="s">
        <v>439</v>
      </c>
      <c r="G595">
        <v>1</v>
      </c>
      <c r="H595">
        <v>7.0030581039755351</v>
      </c>
      <c r="I595">
        <v>24</v>
      </c>
      <c r="J595" t="s">
        <v>444</v>
      </c>
      <c r="K595">
        <f t="shared" si="9"/>
        <v>805</v>
      </c>
    </row>
    <row r="596" spans="1:11" ht="15" hidden="1" customHeight="1" x14ac:dyDescent="0.3">
      <c r="A596" t="s">
        <v>416</v>
      </c>
      <c r="B596" t="s">
        <v>446</v>
      </c>
      <c r="C596" t="s">
        <v>37</v>
      </c>
      <c r="D596" t="s">
        <v>42</v>
      </c>
      <c r="E596" s="1">
        <v>41702</v>
      </c>
      <c r="F596" s="1" t="s">
        <v>439</v>
      </c>
      <c r="G596">
        <v>2</v>
      </c>
      <c r="H596">
        <v>6.8623853211009171</v>
      </c>
      <c r="I596">
        <v>25</v>
      </c>
      <c r="J596" t="s">
        <v>444</v>
      </c>
      <c r="K596">
        <f t="shared" si="9"/>
        <v>805</v>
      </c>
    </row>
    <row r="597" spans="1:11" ht="15" hidden="1" customHeight="1" x14ac:dyDescent="0.3">
      <c r="A597" t="s">
        <v>416</v>
      </c>
      <c r="B597" t="s">
        <v>446</v>
      </c>
      <c r="C597" t="s">
        <v>37</v>
      </c>
      <c r="D597" t="s">
        <v>42</v>
      </c>
      <c r="E597" s="1">
        <v>41702</v>
      </c>
      <c r="F597" s="1" t="s">
        <v>439</v>
      </c>
      <c r="G597">
        <v>3</v>
      </c>
      <c r="H597">
        <v>6.568807339449541</v>
      </c>
      <c r="I597">
        <v>25</v>
      </c>
      <c r="J597" t="s">
        <v>444</v>
      </c>
      <c r="K597">
        <f t="shared" si="9"/>
        <v>805</v>
      </c>
    </row>
    <row r="598" spans="1:11" ht="15" hidden="1" customHeight="1" x14ac:dyDescent="0.3">
      <c r="A598" t="s">
        <v>416</v>
      </c>
      <c r="B598" t="s">
        <v>446</v>
      </c>
      <c r="C598" t="s">
        <v>37</v>
      </c>
      <c r="D598" t="s">
        <v>42</v>
      </c>
      <c r="E598" s="1">
        <v>41723</v>
      </c>
      <c r="F598" s="1" t="s">
        <v>439</v>
      </c>
      <c r="G598">
        <v>1</v>
      </c>
      <c r="H598">
        <v>8</v>
      </c>
      <c r="I598">
        <v>23</v>
      </c>
      <c r="J598" t="s">
        <v>445</v>
      </c>
      <c r="K598">
        <f t="shared" si="9"/>
        <v>1288</v>
      </c>
    </row>
    <row r="599" spans="1:11" ht="15" hidden="1" customHeight="1" x14ac:dyDescent="0.3">
      <c r="A599" t="s">
        <v>416</v>
      </c>
      <c r="B599" t="s">
        <v>446</v>
      </c>
      <c r="C599" t="s">
        <v>37</v>
      </c>
      <c r="D599" t="s">
        <v>42</v>
      </c>
      <c r="E599" s="1">
        <v>41723</v>
      </c>
      <c r="F599" s="1" t="s">
        <v>439</v>
      </c>
      <c r="G599">
        <v>2</v>
      </c>
      <c r="H599">
        <v>8</v>
      </c>
      <c r="I599">
        <v>23</v>
      </c>
      <c r="J599" t="s">
        <v>445</v>
      </c>
      <c r="K599">
        <f t="shared" si="9"/>
        <v>1288</v>
      </c>
    </row>
    <row r="600" spans="1:11" ht="15" hidden="1" customHeight="1" x14ac:dyDescent="0.3">
      <c r="A600" t="s">
        <v>416</v>
      </c>
      <c r="B600" t="s">
        <v>446</v>
      </c>
      <c r="C600" t="s">
        <v>37</v>
      </c>
      <c r="D600" t="s">
        <v>42</v>
      </c>
      <c r="E600" s="1">
        <v>41723</v>
      </c>
      <c r="F600" s="1" t="s">
        <v>439</v>
      </c>
      <c r="G600">
        <v>3</v>
      </c>
      <c r="H600">
        <v>8</v>
      </c>
      <c r="I600">
        <v>21</v>
      </c>
      <c r="J600" t="s">
        <v>445</v>
      </c>
      <c r="K600">
        <f t="shared" si="9"/>
        <v>1288</v>
      </c>
    </row>
    <row r="601" spans="1:11" ht="15" hidden="1" customHeight="1" x14ac:dyDescent="0.3">
      <c r="A601" t="s">
        <v>416</v>
      </c>
      <c r="B601" t="s">
        <v>446</v>
      </c>
      <c r="C601" t="s">
        <v>37</v>
      </c>
      <c r="D601" t="s">
        <v>42</v>
      </c>
      <c r="E601" s="1">
        <v>41723</v>
      </c>
      <c r="F601" s="1" t="s">
        <v>439</v>
      </c>
      <c r="G601">
        <v>1</v>
      </c>
      <c r="H601">
        <v>8</v>
      </c>
      <c r="I601">
        <v>23</v>
      </c>
      <c r="J601" t="s">
        <v>445</v>
      </c>
      <c r="K601">
        <f t="shared" si="9"/>
        <v>1288</v>
      </c>
    </row>
    <row r="602" spans="1:11" ht="15" hidden="1" customHeight="1" x14ac:dyDescent="0.3">
      <c r="A602" t="s">
        <v>416</v>
      </c>
      <c r="B602" t="s">
        <v>446</v>
      </c>
      <c r="C602" t="s">
        <v>37</v>
      </c>
      <c r="D602" t="s">
        <v>42</v>
      </c>
      <c r="E602" s="1">
        <v>41723</v>
      </c>
      <c r="F602" s="1" t="s">
        <v>439</v>
      </c>
      <c r="G602">
        <v>2</v>
      </c>
      <c r="H602">
        <v>8</v>
      </c>
      <c r="I602">
        <v>23</v>
      </c>
      <c r="J602" t="s">
        <v>445</v>
      </c>
      <c r="K602">
        <f t="shared" si="9"/>
        <v>1288</v>
      </c>
    </row>
    <row r="603" spans="1:11" ht="15" hidden="1" customHeight="1" x14ac:dyDescent="0.3">
      <c r="A603" t="s">
        <v>416</v>
      </c>
      <c r="B603" t="s">
        <v>446</v>
      </c>
      <c r="C603" t="s">
        <v>37</v>
      </c>
      <c r="D603" t="s">
        <v>42</v>
      </c>
      <c r="E603" s="1">
        <v>41723</v>
      </c>
      <c r="F603" s="1" t="s">
        <v>439</v>
      </c>
      <c r="G603">
        <v>3</v>
      </c>
      <c r="H603">
        <v>8</v>
      </c>
      <c r="I603">
        <v>22</v>
      </c>
      <c r="J603" t="s">
        <v>445</v>
      </c>
      <c r="K603">
        <f t="shared" si="9"/>
        <v>1288</v>
      </c>
    </row>
    <row r="604" spans="1:11" ht="15" hidden="1" customHeight="1" x14ac:dyDescent="0.3">
      <c r="A604" t="s">
        <v>416</v>
      </c>
      <c r="B604" t="s">
        <v>446</v>
      </c>
      <c r="C604" t="s">
        <v>37</v>
      </c>
      <c r="D604" t="s">
        <v>42</v>
      </c>
      <c r="E604" s="1">
        <v>41723</v>
      </c>
      <c r="F604" s="1" t="s">
        <v>439</v>
      </c>
      <c r="G604">
        <v>1</v>
      </c>
      <c r="H604">
        <v>8</v>
      </c>
      <c r="I604">
        <v>24</v>
      </c>
      <c r="J604" t="s">
        <v>445</v>
      </c>
      <c r="K604">
        <f t="shared" si="9"/>
        <v>1288</v>
      </c>
    </row>
    <row r="605" spans="1:11" ht="15" hidden="1" customHeight="1" x14ac:dyDescent="0.3">
      <c r="A605" t="s">
        <v>416</v>
      </c>
      <c r="B605" t="s">
        <v>446</v>
      </c>
      <c r="C605" t="s">
        <v>37</v>
      </c>
      <c r="D605" t="s">
        <v>42</v>
      </c>
      <c r="E605" s="1">
        <v>41723</v>
      </c>
      <c r="F605" s="1" t="s">
        <v>439</v>
      </c>
      <c r="G605">
        <v>2</v>
      </c>
      <c r="H605">
        <v>8</v>
      </c>
      <c r="I605">
        <v>25</v>
      </c>
      <c r="J605" t="s">
        <v>445</v>
      </c>
      <c r="K605">
        <f t="shared" si="9"/>
        <v>1288</v>
      </c>
    </row>
    <row r="606" spans="1:11" ht="15" hidden="1" customHeight="1" x14ac:dyDescent="0.3">
      <c r="A606" t="s">
        <v>416</v>
      </c>
      <c r="B606" t="s">
        <v>446</v>
      </c>
      <c r="C606" t="s">
        <v>37</v>
      </c>
      <c r="D606" t="s">
        <v>42</v>
      </c>
      <c r="E606" s="1">
        <v>41723</v>
      </c>
      <c r="F606" s="1" t="s">
        <v>439</v>
      </c>
      <c r="G606">
        <v>3</v>
      </c>
      <c r="H606">
        <v>8</v>
      </c>
      <c r="I606">
        <v>22</v>
      </c>
      <c r="J606" t="s">
        <v>445</v>
      </c>
      <c r="K606">
        <f t="shared" si="9"/>
        <v>1288</v>
      </c>
    </row>
    <row r="607" spans="1:11" ht="15" hidden="1" customHeight="1" x14ac:dyDescent="0.3">
      <c r="A607" t="s">
        <v>416</v>
      </c>
      <c r="B607" t="s">
        <v>446</v>
      </c>
      <c r="C607" t="s">
        <v>37</v>
      </c>
      <c r="D607" t="s">
        <v>42</v>
      </c>
      <c r="E607" s="1">
        <v>41723</v>
      </c>
      <c r="F607" s="1" t="s">
        <v>439</v>
      </c>
      <c r="G607">
        <v>1</v>
      </c>
      <c r="H607">
        <v>8</v>
      </c>
      <c r="I607">
        <v>22</v>
      </c>
      <c r="J607" t="s">
        <v>445</v>
      </c>
      <c r="K607">
        <f t="shared" si="9"/>
        <v>1288</v>
      </c>
    </row>
    <row r="608" spans="1:11" ht="15" hidden="1" customHeight="1" x14ac:dyDescent="0.3">
      <c r="A608" t="s">
        <v>416</v>
      </c>
      <c r="B608" t="s">
        <v>446</v>
      </c>
      <c r="C608" t="s">
        <v>37</v>
      </c>
      <c r="D608" t="s">
        <v>42</v>
      </c>
      <c r="E608" s="1">
        <v>41723</v>
      </c>
      <c r="F608" s="1" t="s">
        <v>439</v>
      </c>
      <c r="G608">
        <v>2</v>
      </c>
      <c r="H608">
        <v>8</v>
      </c>
      <c r="I608">
        <v>22</v>
      </c>
      <c r="J608" t="s">
        <v>445</v>
      </c>
      <c r="K608">
        <f t="shared" si="9"/>
        <v>1288</v>
      </c>
    </row>
    <row r="609" spans="1:11" ht="15" hidden="1" customHeight="1" x14ac:dyDescent="0.3">
      <c r="A609" t="s">
        <v>416</v>
      </c>
      <c r="B609" t="s">
        <v>446</v>
      </c>
      <c r="C609" t="s">
        <v>37</v>
      </c>
      <c r="D609" t="s">
        <v>42</v>
      </c>
      <c r="E609" s="1">
        <v>41723</v>
      </c>
      <c r="F609" s="1" t="s">
        <v>439</v>
      </c>
      <c r="G609">
        <v>3</v>
      </c>
      <c r="H609">
        <v>7</v>
      </c>
      <c r="I609">
        <v>23</v>
      </c>
      <c r="J609" t="s">
        <v>445</v>
      </c>
      <c r="K609">
        <f t="shared" si="9"/>
        <v>1288</v>
      </c>
    </row>
    <row r="610" spans="1:11" ht="15" hidden="1" customHeight="1" x14ac:dyDescent="0.3">
      <c r="A610" t="s">
        <v>416</v>
      </c>
      <c r="B610" t="s">
        <v>446</v>
      </c>
      <c r="C610" t="s">
        <v>37</v>
      </c>
      <c r="D610" t="s">
        <v>42</v>
      </c>
      <c r="E610" s="1">
        <v>41723</v>
      </c>
      <c r="F610" s="1" t="s">
        <v>439</v>
      </c>
      <c r="G610">
        <v>1</v>
      </c>
      <c r="H610">
        <v>8</v>
      </c>
      <c r="I610">
        <v>24</v>
      </c>
      <c r="J610" t="s">
        <v>445</v>
      </c>
      <c r="K610">
        <f t="shared" si="9"/>
        <v>1288</v>
      </c>
    </row>
    <row r="611" spans="1:11" ht="15" hidden="1" customHeight="1" x14ac:dyDescent="0.3">
      <c r="A611" t="s">
        <v>416</v>
      </c>
      <c r="B611" t="s">
        <v>446</v>
      </c>
      <c r="C611" t="s">
        <v>37</v>
      </c>
      <c r="D611" t="s">
        <v>42</v>
      </c>
      <c r="E611" s="1">
        <v>41723</v>
      </c>
      <c r="F611" s="1" t="s">
        <v>439</v>
      </c>
      <c r="G611">
        <v>2</v>
      </c>
      <c r="H611">
        <v>8</v>
      </c>
      <c r="I611">
        <v>23</v>
      </c>
      <c r="J611" t="s">
        <v>445</v>
      </c>
      <c r="K611">
        <f t="shared" si="9"/>
        <v>1288</v>
      </c>
    </row>
    <row r="612" spans="1:11" ht="15" hidden="1" customHeight="1" x14ac:dyDescent="0.3">
      <c r="A612" t="s">
        <v>416</v>
      </c>
      <c r="B612" t="s">
        <v>446</v>
      </c>
      <c r="C612" t="s">
        <v>37</v>
      </c>
      <c r="D612" t="s">
        <v>42</v>
      </c>
      <c r="E612" s="1">
        <v>41723</v>
      </c>
      <c r="F612" s="1" t="s">
        <v>439</v>
      </c>
      <c r="G612">
        <v>3</v>
      </c>
      <c r="H612">
        <v>8</v>
      </c>
      <c r="I612">
        <v>22</v>
      </c>
      <c r="J612" t="s">
        <v>445</v>
      </c>
      <c r="K612">
        <f t="shared" si="9"/>
        <v>1288</v>
      </c>
    </row>
    <row r="613" spans="1:11" ht="15" hidden="1" customHeight="1" x14ac:dyDescent="0.3">
      <c r="A613" t="s">
        <v>416</v>
      </c>
      <c r="B613" t="s">
        <v>446</v>
      </c>
      <c r="C613" t="s">
        <v>37</v>
      </c>
      <c r="D613" t="s">
        <v>42</v>
      </c>
      <c r="E613" s="1">
        <v>41723</v>
      </c>
      <c r="F613" s="1" t="s">
        <v>439</v>
      </c>
      <c r="G613">
        <v>1</v>
      </c>
      <c r="H613">
        <v>8</v>
      </c>
      <c r="I613">
        <v>24</v>
      </c>
      <c r="J613" t="s">
        <v>445</v>
      </c>
      <c r="K613">
        <f t="shared" si="9"/>
        <v>1288</v>
      </c>
    </row>
    <row r="614" spans="1:11" ht="15" hidden="1" customHeight="1" x14ac:dyDescent="0.3">
      <c r="A614" t="s">
        <v>416</v>
      </c>
      <c r="B614" t="s">
        <v>446</v>
      </c>
      <c r="C614" t="s">
        <v>37</v>
      </c>
      <c r="D614" t="s">
        <v>42</v>
      </c>
      <c r="E614" s="1">
        <v>41723</v>
      </c>
      <c r="F614" s="1" t="s">
        <v>439</v>
      </c>
      <c r="G614">
        <v>2</v>
      </c>
      <c r="H614">
        <v>8</v>
      </c>
      <c r="I614">
        <v>23</v>
      </c>
      <c r="J614" t="s">
        <v>445</v>
      </c>
      <c r="K614">
        <f t="shared" si="9"/>
        <v>1288</v>
      </c>
    </row>
    <row r="615" spans="1:11" ht="15" hidden="1" customHeight="1" x14ac:dyDescent="0.3">
      <c r="A615" t="s">
        <v>416</v>
      </c>
      <c r="B615" t="s">
        <v>446</v>
      </c>
      <c r="C615" t="s">
        <v>37</v>
      </c>
      <c r="D615" t="s">
        <v>42</v>
      </c>
      <c r="E615" s="1">
        <v>41723</v>
      </c>
      <c r="F615" s="1" t="s">
        <v>439</v>
      </c>
      <c r="G615">
        <v>3</v>
      </c>
      <c r="H615">
        <v>8</v>
      </c>
      <c r="I615">
        <v>24</v>
      </c>
      <c r="J615" t="s">
        <v>445</v>
      </c>
      <c r="K615">
        <f t="shared" si="9"/>
        <v>1288</v>
      </c>
    </row>
    <row r="616" spans="1:11" ht="15" hidden="1" customHeight="1" x14ac:dyDescent="0.3">
      <c r="A616" t="s">
        <v>416</v>
      </c>
      <c r="B616" t="s">
        <v>446</v>
      </c>
      <c r="C616" t="s">
        <v>37</v>
      </c>
      <c r="D616" t="s">
        <v>42</v>
      </c>
      <c r="E616" s="1">
        <v>41723</v>
      </c>
      <c r="F616" s="1" t="s">
        <v>439</v>
      </c>
      <c r="G616">
        <v>1</v>
      </c>
      <c r="H616">
        <v>8</v>
      </c>
      <c r="I616">
        <v>24</v>
      </c>
      <c r="J616" t="s">
        <v>445</v>
      </c>
      <c r="K616">
        <f t="shared" si="9"/>
        <v>1288</v>
      </c>
    </row>
    <row r="617" spans="1:11" ht="15" hidden="1" customHeight="1" x14ac:dyDescent="0.3">
      <c r="A617" t="s">
        <v>416</v>
      </c>
      <c r="B617" t="s">
        <v>446</v>
      </c>
      <c r="C617" t="s">
        <v>37</v>
      </c>
      <c r="D617" t="s">
        <v>42</v>
      </c>
      <c r="E617" s="1">
        <v>41723</v>
      </c>
      <c r="F617" s="1" t="s">
        <v>439</v>
      </c>
      <c r="G617">
        <v>2</v>
      </c>
      <c r="H617">
        <v>8</v>
      </c>
      <c r="I617">
        <v>24</v>
      </c>
      <c r="J617" t="s">
        <v>445</v>
      </c>
      <c r="K617">
        <f t="shared" si="9"/>
        <v>1288</v>
      </c>
    </row>
    <row r="618" spans="1:11" ht="15" hidden="1" customHeight="1" x14ac:dyDescent="0.3">
      <c r="A618" t="s">
        <v>416</v>
      </c>
      <c r="B618" t="s">
        <v>446</v>
      </c>
      <c r="C618" t="s">
        <v>37</v>
      </c>
      <c r="D618" t="s">
        <v>42</v>
      </c>
      <c r="E618" s="1">
        <v>41723</v>
      </c>
      <c r="F618" s="1" t="s">
        <v>439</v>
      </c>
      <c r="G618">
        <v>3</v>
      </c>
      <c r="H618">
        <v>8</v>
      </c>
      <c r="I618">
        <v>24</v>
      </c>
      <c r="J618" t="s">
        <v>445</v>
      </c>
      <c r="K618">
        <f t="shared" si="9"/>
        <v>1288</v>
      </c>
    </row>
    <row r="619" spans="1:11" ht="15" hidden="1" customHeight="1" x14ac:dyDescent="0.3">
      <c r="A619" t="s">
        <v>416</v>
      </c>
      <c r="B619" t="s">
        <v>446</v>
      </c>
      <c r="C619" t="s">
        <v>37</v>
      </c>
      <c r="D619" t="s">
        <v>42</v>
      </c>
      <c r="E619" s="1">
        <v>41723</v>
      </c>
      <c r="F619" s="1" t="s">
        <v>439</v>
      </c>
      <c r="G619">
        <v>1</v>
      </c>
      <c r="H619">
        <v>8</v>
      </c>
      <c r="I619">
        <v>23</v>
      </c>
      <c r="J619" t="s">
        <v>445</v>
      </c>
      <c r="K619">
        <f t="shared" si="9"/>
        <v>1288</v>
      </c>
    </row>
    <row r="620" spans="1:11" ht="15" hidden="1" customHeight="1" x14ac:dyDescent="0.3">
      <c r="A620" t="s">
        <v>416</v>
      </c>
      <c r="B620" t="s">
        <v>446</v>
      </c>
      <c r="C620" t="s">
        <v>37</v>
      </c>
      <c r="D620" t="s">
        <v>42</v>
      </c>
      <c r="E620" s="1">
        <v>41723</v>
      </c>
      <c r="F620" s="1" t="s">
        <v>439</v>
      </c>
      <c r="G620">
        <v>2</v>
      </c>
      <c r="H620">
        <v>9</v>
      </c>
      <c r="I620">
        <v>25</v>
      </c>
      <c r="J620" t="s">
        <v>445</v>
      </c>
      <c r="K620">
        <f t="shared" si="9"/>
        <v>1288</v>
      </c>
    </row>
    <row r="621" spans="1:11" ht="15" hidden="1" customHeight="1" x14ac:dyDescent="0.3">
      <c r="A621" t="s">
        <v>416</v>
      </c>
      <c r="B621" t="s">
        <v>446</v>
      </c>
      <c r="C621" t="s">
        <v>37</v>
      </c>
      <c r="D621" t="s">
        <v>42</v>
      </c>
      <c r="E621" s="1">
        <v>41723</v>
      </c>
      <c r="F621" s="1" t="s">
        <v>439</v>
      </c>
      <c r="G621">
        <v>3</v>
      </c>
      <c r="H621">
        <v>8</v>
      </c>
      <c r="I621">
        <v>24</v>
      </c>
      <c r="J621" t="s">
        <v>445</v>
      </c>
      <c r="K621">
        <f t="shared" si="9"/>
        <v>1288</v>
      </c>
    </row>
    <row r="622" spans="1:11" ht="15" hidden="1" customHeight="1" x14ac:dyDescent="0.3">
      <c r="A622" t="s">
        <v>416</v>
      </c>
      <c r="B622" t="s">
        <v>446</v>
      </c>
      <c r="C622" t="s">
        <v>37</v>
      </c>
      <c r="D622" t="s">
        <v>40</v>
      </c>
      <c r="E622" s="1">
        <v>41674</v>
      </c>
      <c r="F622" s="1" t="s">
        <v>439</v>
      </c>
      <c r="G622">
        <v>1</v>
      </c>
      <c r="H622">
        <v>1.6056784202267815</v>
      </c>
      <c r="I622">
        <v>7</v>
      </c>
      <c r="J622" t="s">
        <v>444</v>
      </c>
      <c r="K622">
        <f t="shared" si="9"/>
        <v>161</v>
      </c>
    </row>
    <row r="623" spans="1:11" ht="15" hidden="1" customHeight="1" x14ac:dyDescent="0.3">
      <c r="A623" t="s">
        <v>416</v>
      </c>
      <c r="B623" t="s">
        <v>446</v>
      </c>
      <c r="C623" t="s">
        <v>37</v>
      </c>
      <c r="D623" t="s">
        <v>40</v>
      </c>
      <c r="E623" s="1">
        <v>41674</v>
      </c>
      <c r="F623" s="1" t="s">
        <v>439</v>
      </c>
      <c r="G623">
        <v>2</v>
      </c>
      <c r="H623">
        <v>1.5563549160671464</v>
      </c>
      <c r="I623">
        <v>7</v>
      </c>
      <c r="J623" t="s">
        <v>444</v>
      </c>
      <c r="K623">
        <f t="shared" si="9"/>
        <v>161</v>
      </c>
    </row>
    <row r="624" spans="1:11" ht="15" hidden="1" customHeight="1" x14ac:dyDescent="0.3">
      <c r="A624" t="s">
        <v>416</v>
      </c>
      <c r="B624" t="s">
        <v>446</v>
      </c>
      <c r="C624" t="s">
        <v>37</v>
      </c>
      <c r="D624" t="s">
        <v>40</v>
      </c>
      <c r="E624" s="1">
        <v>41674</v>
      </c>
      <c r="F624" s="1" t="s">
        <v>439</v>
      </c>
      <c r="G624">
        <v>3</v>
      </c>
      <c r="H624">
        <v>1.6330935251798562</v>
      </c>
      <c r="I624" t="s">
        <v>437</v>
      </c>
      <c r="J624" t="s">
        <v>444</v>
      </c>
      <c r="K624">
        <f t="shared" si="9"/>
        <v>161</v>
      </c>
    </row>
    <row r="625" spans="1:11" ht="15" hidden="1" customHeight="1" x14ac:dyDescent="0.3">
      <c r="A625" t="s">
        <v>416</v>
      </c>
      <c r="B625" t="s">
        <v>446</v>
      </c>
      <c r="C625" t="s">
        <v>37</v>
      </c>
      <c r="D625" t="s">
        <v>40</v>
      </c>
      <c r="E625" s="1">
        <v>41674</v>
      </c>
      <c r="F625" s="1" t="s">
        <v>439</v>
      </c>
      <c r="G625">
        <v>1</v>
      </c>
      <c r="H625">
        <v>1.627586819433342</v>
      </c>
      <c r="I625">
        <v>7</v>
      </c>
      <c r="J625" t="s">
        <v>444</v>
      </c>
      <c r="K625">
        <f t="shared" si="9"/>
        <v>161</v>
      </c>
    </row>
    <row r="626" spans="1:11" ht="15" hidden="1" customHeight="1" x14ac:dyDescent="0.3">
      <c r="A626" t="s">
        <v>416</v>
      </c>
      <c r="B626" t="s">
        <v>446</v>
      </c>
      <c r="C626" t="s">
        <v>37</v>
      </c>
      <c r="D626" t="s">
        <v>40</v>
      </c>
      <c r="E626" s="1">
        <v>41674</v>
      </c>
      <c r="F626" s="1" t="s">
        <v>439</v>
      </c>
      <c r="G626">
        <v>2</v>
      </c>
      <c r="H626">
        <v>1.6187050359712232</v>
      </c>
      <c r="I626" t="s">
        <v>437</v>
      </c>
      <c r="J626" t="s">
        <v>444</v>
      </c>
      <c r="K626">
        <f t="shared" si="9"/>
        <v>161</v>
      </c>
    </row>
    <row r="627" spans="1:11" ht="15" hidden="1" customHeight="1" x14ac:dyDescent="0.3">
      <c r="A627" t="s">
        <v>416</v>
      </c>
      <c r="B627" t="s">
        <v>446</v>
      </c>
      <c r="C627" t="s">
        <v>37</v>
      </c>
      <c r="D627" t="s">
        <v>40</v>
      </c>
      <c r="E627" s="1">
        <v>41674</v>
      </c>
      <c r="F627" s="1" t="s">
        <v>439</v>
      </c>
      <c r="G627">
        <v>3</v>
      </c>
      <c r="H627">
        <v>1.6714628297362111</v>
      </c>
      <c r="I627" t="s">
        <v>437</v>
      </c>
      <c r="J627" t="s">
        <v>444</v>
      </c>
      <c r="K627">
        <f t="shared" si="9"/>
        <v>161</v>
      </c>
    </row>
    <row r="628" spans="1:11" ht="15" hidden="1" customHeight="1" x14ac:dyDescent="0.3">
      <c r="A628" t="s">
        <v>416</v>
      </c>
      <c r="B628" t="s">
        <v>446</v>
      </c>
      <c r="C628" t="s">
        <v>37</v>
      </c>
      <c r="D628" t="s">
        <v>40</v>
      </c>
      <c r="E628" s="1">
        <v>41674</v>
      </c>
      <c r="F628" s="1" t="s">
        <v>439</v>
      </c>
      <c r="G628">
        <v>4</v>
      </c>
      <c r="H628">
        <v>0.59259259259259256</v>
      </c>
      <c r="I628" t="s">
        <v>437</v>
      </c>
      <c r="J628" t="s">
        <v>444</v>
      </c>
      <c r="K628">
        <f t="shared" si="9"/>
        <v>161</v>
      </c>
    </row>
    <row r="629" spans="1:11" ht="15" hidden="1" customHeight="1" x14ac:dyDescent="0.3">
      <c r="A629" t="s">
        <v>416</v>
      </c>
      <c r="B629" t="s">
        <v>446</v>
      </c>
      <c r="C629" t="s">
        <v>37</v>
      </c>
      <c r="D629" t="s">
        <v>40</v>
      </c>
      <c r="E629" s="1">
        <v>41681</v>
      </c>
      <c r="F629" s="1" t="s">
        <v>439</v>
      </c>
      <c r="G629">
        <v>1</v>
      </c>
      <c r="H629">
        <v>2.902542372881356</v>
      </c>
      <c r="I629">
        <v>10</v>
      </c>
      <c r="J629" t="s">
        <v>444</v>
      </c>
      <c r="K629">
        <f t="shared" si="9"/>
        <v>322</v>
      </c>
    </row>
    <row r="630" spans="1:11" ht="15" hidden="1" customHeight="1" x14ac:dyDescent="0.3">
      <c r="A630" t="s">
        <v>416</v>
      </c>
      <c r="B630" t="s">
        <v>446</v>
      </c>
      <c r="C630" t="s">
        <v>37</v>
      </c>
      <c r="D630" t="s">
        <v>40</v>
      </c>
      <c r="E630" s="1">
        <v>41681</v>
      </c>
      <c r="F630" s="1" t="s">
        <v>439</v>
      </c>
      <c r="G630">
        <v>2</v>
      </c>
      <c r="H630">
        <v>2.8813559322033897</v>
      </c>
      <c r="I630">
        <v>9</v>
      </c>
      <c r="J630" t="s">
        <v>444</v>
      </c>
      <c r="K630">
        <f t="shared" si="9"/>
        <v>322</v>
      </c>
    </row>
    <row r="631" spans="1:11" ht="15" hidden="1" customHeight="1" x14ac:dyDescent="0.3">
      <c r="A631" t="s">
        <v>416</v>
      </c>
      <c r="B631" t="s">
        <v>446</v>
      </c>
      <c r="C631" t="s">
        <v>37</v>
      </c>
      <c r="D631" t="s">
        <v>40</v>
      </c>
      <c r="E631" s="1">
        <v>41681</v>
      </c>
      <c r="F631" s="1" t="s">
        <v>439</v>
      </c>
      <c r="G631">
        <v>3</v>
      </c>
      <c r="H631">
        <v>2.9703389830508473</v>
      </c>
      <c r="I631">
        <v>10</v>
      </c>
      <c r="J631" t="s">
        <v>444</v>
      </c>
      <c r="K631">
        <f t="shared" si="9"/>
        <v>322</v>
      </c>
    </row>
    <row r="632" spans="1:11" ht="15" hidden="1" customHeight="1" x14ac:dyDescent="0.3">
      <c r="A632" t="s">
        <v>416</v>
      </c>
      <c r="B632" t="s">
        <v>446</v>
      </c>
      <c r="C632" t="s">
        <v>37</v>
      </c>
      <c r="D632" t="s">
        <v>40</v>
      </c>
      <c r="E632" s="1">
        <v>41681</v>
      </c>
      <c r="F632" s="1" t="s">
        <v>439</v>
      </c>
      <c r="G632">
        <v>1</v>
      </c>
      <c r="H632">
        <v>2.5381355932203391</v>
      </c>
      <c r="I632">
        <v>10</v>
      </c>
      <c r="J632" t="s">
        <v>444</v>
      </c>
      <c r="K632">
        <f t="shared" si="9"/>
        <v>322</v>
      </c>
    </row>
    <row r="633" spans="1:11" ht="15" hidden="1" customHeight="1" x14ac:dyDescent="0.3">
      <c r="A633" t="s">
        <v>416</v>
      </c>
      <c r="B633" t="s">
        <v>446</v>
      </c>
      <c r="C633" t="s">
        <v>37</v>
      </c>
      <c r="D633" t="s">
        <v>40</v>
      </c>
      <c r="E633" s="1">
        <v>41681</v>
      </c>
      <c r="F633" s="1" t="s">
        <v>439</v>
      </c>
      <c r="G633">
        <v>2</v>
      </c>
      <c r="H633">
        <v>2.079136690647482</v>
      </c>
      <c r="I633">
        <v>8</v>
      </c>
      <c r="J633" t="s">
        <v>444</v>
      </c>
      <c r="K633">
        <f t="shared" si="9"/>
        <v>322</v>
      </c>
    </row>
    <row r="634" spans="1:11" ht="15" hidden="1" customHeight="1" x14ac:dyDescent="0.3">
      <c r="A634" t="s">
        <v>416</v>
      </c>
      <c r="B634" t="s">
        <v>446</v>
      </c>
      <c r="C634" t="s">
        <v>37</v>
      </c>
      <c r="D634" t="s">
        <v>40</v>
      </c>
      <c r="E634" s="1">
        <v>41681</v>
      </c>
      <c r="F634" s="1" t="s">
        <v>439</v>
      </c>
      <c r="G634">
        <v>3</v>
      </c>
      <c r="H634">
        <v>1.906474820143885</v>
      </c>
      <c r="I634">
        <v>9</v>
      </c>
      <c r="J634" t="s">
        <v>444</v>
      </c>
      <c r="K634">
        <f t="shared" si="9"/>
        <v>322</v>
      </c>
    </row>
    <row r="635" spans="1:11" ht="15" hidden="1" customHeight="1" x14ac:dyDescent="0.3">
      <c r="A635" t="s">
        <v>416</v>
      </c>
      <c r="B635" t="s">
        <v>446</v>
      </c>
      <c r="C635" t="s">
        <v>37</v>
      </c>
      <c r="D635" t="s">
        <v>40</v>
      </c>
      <c r="E635" s="1">
        <v>41681</v>
      </c>
      <c r="F635" s="1" t="s">
        <v>439</v>
      </c>
      <c r="G635">
        <v>4</v>
      </c>
      <c r="H635">
        <v>3.0466101694915255</v>
      </c>
      <c r="I635" t="s">
        <v>437</v>
      </c>
      <c r="J635" t="s">
        <v>444</v>
      </c>
      <c r="K635">
        <f t="shared" si="9"/>
        <v>322</v>
      </c>
    </row>
    <row r="636" spans="1:11" ht="15" hidden="1" customHeight="1" x14ac:dyDescent="0.3">
      <c r="A636" t="s">
        <v>416</v>
      </c>
      <c r="B636" t="s">
        <v>446</v>
      </c>
      <c r="C636" t="s">
        <v>37</v>
      </c>
      <c r="D636" t="s">
        <v>40</v>
      </c>
      <c r="E636" s="1">
        <v>41681</v>
      </c>
      <c r="F636" s="1" t="s">
        <v>439</v>
      </c>
      <c r="G636">
        <v>1</v>
      </c>
      <c r="H636">
        <v>3.0169491525423728</v>
      </c>
      <c r="I636">
        <v>10</v>
      </c>
      <c r="J636" t="s">
        <v>444</v>
      </c>
      <c r="K636">
        <f t="shared" si="9"/>
        <v>322</v>
      </c>
    </row>
    <row r="637" spans="1:11" ht="15" hidden="1" customHeight="1" x14ac:dyDescent="0.3">
      <c r="A637" t="s">
        <v>416</v>
      </c>
      <c r="B637" t="s">
        <v>446</v>
      </c>
      <c r="C637" t="s">
        <v>37</v>
      </c>
      <c r="D637" t="s">
        <v>40</v>
      </c>
      <c r="E637" s="1">
        <v>41681</v>
      </c>
      <c r="F637" s="1" t="s">
        <v>439</v>
      </c>
      <c r="G637">
        <v>2</v>
      </c>
      <c r="H637">
        <v>2.9533898305084745</v>
      </c>
      <c r="I637">
        <v>10</v>
      </c>
      <c r="J637" t="s">
        <v>444</v>
      </c>
      <c r="K637">
        <f t="shared" si="9"/>
        <v>322</v>
      </c>
    </row>
    <row r="638" spans="1:11" ht="15" hidden="1" customHeight="1" x14ac:dyDescent="0.3">
      <c r="A638" t="s">
        <v>416</v>
      </c>
      <c r="B638" t="s">
        <v>446</v>
      </c>
      <c r="C638" t="s">
        <v>37</v>
      </c>
      <c r="D638" t="s">
        <v>40</v>
      </c>
      <c r="E638" s="1">
        <v>41681</v>
      </c>
      <c r="F638" s="1" t="s">
        <v>439</v>
      </c>
      <c r="G638">
        <v>3</v>
      </c>
      <c r="H638">
        <v>2.8389830508474576</v>
      </c>
      <c r="I638">
        <v>10</v>
      </c>
      <c r="J638" t="s">
        <v>444</v>
      </c>
      <c r="K638">
        <f t="shared" si="9"/>
        <v>322</v>
      </c>
    </row>
    <row r="639" spans="1:11" ht="15" hidden="1" customHeight="1" x14ac:dyDescent="0.3">
      <c r="A639" t="s">
        <v>416</v>
      </c>
      <c r="B639" t="s">
        <v>446</v>
      </c>
      <c r="C639" t="s">
        <v>37</v>
      </c>
      <c r="D639" t="s">
        <v>40</v>
      </c>
      <c r="E639" s="1">
        <v>41681</v>
      </c>
      <c r="F639" s="1" t="s">
        <v>439</v>
      </c>
      <c r="G639">
        <v>4</v>
      </c>
      <c r="H639">
        <v>2.9830508474576272</v>
      </c>
      <c r="I639" t="s">
        <v>437</v>
      </c>
      <c r="J639" t="s">
        <v>444</v>
      </c>
      <c r="K639">
        <f t="shared" si="9"/>
        <v>322</v>
      </c>
    </row>
    <row r="640" spans="1:11" ht="15" hidden="1" customHeight="1" x14ac:dyDescent="0.3">
      <c r="A640" t="s">
        <v>416</v>
      </c>
      <c r="B640" t="s">
        <v>446</v>
      </c>
      <c r="C640" t="s">
        <v>37</v>
      </c>
      <c r="D640" t="s">
        <v>40</v>
      </c>
      <c r="E640" s="1">
        <v>41688</v>
      </c>
      <c r="F640" s="1" t="s">
        <v>439</v>
      </c>
      <c r="G640">
        <v>1</v>
      </c>
      <c r="H640">
        <v>4.5824710894704808</v>
      </c>
      <c r="I640">
        <v>14</v>
      </c>
      <c r="J640" t="s">
        <v>444</v>
      </c>
      <c r="K640">
        <f t="shared" si="9"/>
        <v>483</v>
      </c>
    </row>
    <row r="641" spans="1:11" ht="15" hidden="1" customHeight="1" x14ac:dyDescent="0.3">
      <c r="A641" t="s">
        <v>416</v>
      </c>
      <c r="B641" t="s">
        <v>446</v>
      </c>
      <c r="C641" t="s">
        <v>37</v>
      </c>
      <c r="D641" t="s">
        <v>40</v>
      </c>
      <c r="E641" s="1">
        <v>41688</v>
      </c>
      <c r="F641" s="1" t="s">
        <v>439</v>
      </c>
      <c r="G641">
        <v>2</v>
      </c>
      <c r="H641">
        <v>5.0276555625392838</v>
      </c>
      <c r="I641">
        <v>15</v>
      </c>
      <c r="J641" t="s">
        <v>444</v>
      </c>
      <c r="K641">
        <f t="shared" si="9"/>
        <v>483</v>
      </c>
    </row>
    <row r="642" spans="1:11" ht="15" hidden="1" customHeight="1" x14ac:dyDescent="0.3">
      <c r="A642" t="s">
        <v>416</v>
      </c>
      <c r="B642" t="s">
        <v>446</v>
      </c>
      <c r="C642" t="s">
        <v>37</v>
      </c>
      <c r="D642" t="s">
        <v>40</v>
      </c>
      <c r="E642" s="1">
        <v>41688</v>
      </c>
      <c r="F642" s="1" t="s">
        <v>439</v>
      </c>
      <c r="G642">
        <v>3</v>
      </c>
      <c r="H642">
        <v>4.9522313010685099</v>
      </c>
      <c r="I642">
        <v>15</v>
      </c>
      <c r="J642" t="s">
        <v>444</v>
      </c>
      <c r="K642">
        <f t="shared" ref="K642:K705" si="10">(E642-Exp3SD) * 23</f>
        <v>483</v>
      </c>
    </row>
    <row r="643" spans="1:11" ht="15" hidden="1" customHeight="1" x14ac:dyDescent="0.3">
      <c r="A643" t="s">
        <v>416</v>
      </c>
      <c r="B643" t="s">
        <v>446</v>
      </c>
      <c r="C643" t="s">
        <v>37</v>
      </c>
      <c r="D643" t="s">
        <v>40</v>
      </c>
      <c r="E643" s="1">
        <v>41688</v>
      </c>
      <c r="F643" s="1" t="s">
        <v>439</v>
      </c>
      <c r="G643">
        <v>4</v>
      </c>
      <c r="H643">
        <v>3.4412659768715765</v>
      </c>
      <c r="I643">
        <v>16</v>
      </c>
      <c r="J643" t="s">
        <v>444</v>
      </c>
      <c r="K643">
        <f t="shared" si="10"/>
        <v>483</v>
      </c>
    </row>
    <row r="644" spans="1:11" ht="15" hidden="1" customHeight="1" x14ac:dyDescent="0.3">
      <c r="A644" t="s">
        <v>416</v>
      </c>
      <c r="B644" t="s">
        <v>446</v>
      </c>
      <c r="C644" t="s">
        <v>37</v>
      </c>
      <c r="D644" t="s">
        <v>40</v>
      </c>
      <c r="E644" s="1">
        <v>41688</v>
      </c>
      <c r="F644" s="1" t="s">
        <v>439</v>
      </c>
      <c r="G644">
        <v>1</v>
      </c>
      <c r="H644">
        <v>4.7919547454431175</v>
      </c>
      <c r="I644">
        <v>14</v>
      </c>
      <c r="J644" t="s">
        <v>444</v>
      </c>
      <c r="K644">
        <f t="shared" si="10"/>
        <v>483</v>
      </c>
    </row>
    <row r="645" spans="1:11" ht="15" hidden="1" customHeight="1" x14ac:dyDescent="0.3">
      <c r="A645" t="s">
        <v>416</v>
      </c>
      <c r="B645" t="s">
        <v>446</v>
      </c>
      <c r="C645" t="s">
        <v>37</v>
      </c>
      <c r="D645" t="s">
        <v>40</v>
      </c>
      <c r="E645" s="1">
        <v>41688</v>
      </c>
      <c r="F645" s="1" t="s">
        <v>439</v>
      </c>
      <c r="G645">
        <v>2</v>
      </c>
      <c r="H645">
        <v>3.8490566037735849</v>
      </c>
      <c r="I645">
        <v>12</v>
      </c>
      <c r="J645" t="s">
        <v>444</v>
      </c>
      <c r="K645">
        <f t="shared" si="10"/>
        <v>483</v>
      </c>
    </row>
    <row r="646" spans="1:11" ht="15" hidden="1" customHeight="1" x14ac:dyDescent="0.3">
      <c r="A646" t="s">
        <v>416</v>
      </c>
      <c r="B646" t="s">
        <v>446</v>
      </c>
      <c r="C646" t="s">
        <v>37</v>
      </c>
      <c r="D646" t="s">
        <v>40</v>
      </c>
      <c r="E646" s="1">
        <v>41688</v>
      </c>
      <c r="F646" s="1" t="s">
        <v>439</v>
      </c>
      <c r="G646">
        <v>3</v>
      </c>
      <c r="H646">
        <v>3.8642726719415701</v>
      </c>
      <c r="I646">
        <v>12</v>
      </c>
      <c r="J646" t="s">
        <v>444</v>
      </c>
      <c r="K646">
        <f t="shared" si="10"/>
        <v>483</v>
      </c>
    </row>
    <row r="647" spans="1:11" ht="15" hidden="1" customHeight="1" x14ac:dyDescent="0.3">
      <c r="A647" t="s">
        <v>416</v>
      </c>
      <c r="B647" t="s">
        <v>446</v>
      </c>
      <c r="C647" t="s">
        <v>37</v>
      </c>
      <c r="D647" t="s">
        <v>40</v>
      </c>
      <c r="E647" s="1">
        <v>41688</v>
      </c>
      <c r="F647" s="1" t="s">
        <v>439</v>
      </c>
      <c r="G647">
        <v>1</v>
      </c>
      <c r="H647">
        <v>5.6059082338152102</v>
      </c>
      <c r="I647">
        <v>13</v>
      </c>
      <c r="J647" t="s">
        <v>444</v>
      </c>
      <c r="K647">
        <f t="shared" si="10"/>
        <v>483</v>
      </c>
    </row>
    <row r="648" spans="1:11" ht="15" hidden="1" customHeight="1" x14ac:dyDescent="0.3">
      <c r="A648" t="s">
        <v>416</v>
      </c>
      <c r="B648" t="s">
        <v>446</v>
      </c>
      <c r="C648" t="s">
        <v>37</v>
      </c>
      <c r="D648" t="s">
        <v>40</v>
      </c>
      <c r="E648" s="1">
        <v>41688</v>
      </c>
      <c r="F648" s="1" t="s">
        <v>439</v>
      </c>
      <c r="G648">
        <v>2</v>
      </c>
      <c r="H648">
        <v>6.0461737164998386</v>
      </c>
      <c r="I648">
        <v>14</v>
      </c>
      <c r="J648" t="s">
        <v>444</v>
      </c>
      <c r="K648">
        <f t="shared" si="10"/>
        <v>483</v>
      </c>
    </row>
    <row r="649" spans="1:11" ht="15" hidden="1" customHeight="1" x14ac:dyDescent="0.3">
      <c r="A649" t="s">
        <v>416</v>
      </c>
      <c r="B649" t="s">
        <v>446</v>
      </c>
      <c r="C649" t="s">
        <v>37</v>
      </c>
      <c r="D649" t="s">
        <v>40</v>
      </c>
      <c r="E649" s="1">
        <v>41688</v>
      </c>
      <c r="F649" s="1" t="s">
        <v>439</v>
      </c>
      <c r="G649">
        <v>3</v>
      </c>
      <c r="H649">
        <v>5.9977397481433643</v>
      </c>
      <c r="I649">
        <v>14</v>
      </c>
      <c r="J649" t="s">
        <v>444</v>
      </c>
      <c r="K649">
        <f t="shared" si="10"/>
        <v>483</v>
      </c>
    </row>
    <row r="650" spans="1:11" ht="15" hidden="1" customHeight="1" x14ac:dyDescent="0.3">
      <c r="A650" t="s">
        <v>416</v>
      </c>
      <c r="B650" t="s">
        <v>446</v>
      </c>
      <c r="C650" t="s">
        <v>37</v>
      </c>
      <c r="D650" t="s">
        <v>40</v>
      </c>
      <c r="E650" s="1">
        <v>41695</v>
      </c>
      <c r="F650" s="1" t="s">
        <v>439</v>
      </c>
      <c r="G650">
        <v>1</v>
      </c>
      <c r="H650">
        <v>4.9490886235072278</v>
      </c>
      <c r="I650">
        <v>14</v>
      </c>
      <c r="J650" t="s">
        <v>444</v>
      </c>
      <c r="K650">
        <f t="shared" si="10"/>
        <v>644</v>
      </c>
    </row>
    <row r="651" spans="1:11" ht="15" hidden="1" customHeight="1" x14ac:dyDescent="0.3">
      <c r="A651" t="s">
        <v>416</v>
      </c>
      <c r="B651" t="s">
        <v>446</v>
      </c>
      <c r="C651" t="s">
        <v>37</v>
      </c>
      <c r="D651" t="s">
        <v>40</v>
      </c>
      <c r="E651" s="1">
        <v>41695</v>
      </c>
      <c r="F651" s="1" t="s">
        <v>439</v>
      </c>
      <c r="G651">
        <v>2</v>
      </c>
      <c r="H651">
        <v>5.0276555625392838</v>
      </c>
      <c r="I651">
        <v>14</v>
      </c>
      <c r="J651" t="s">
        <v>444</v>
      </c>
      <c r="K651">
        <f t="shared" si="10"/>
        <v>644</v>
      </c>
    </row>
    <row r="652" spans="1:11" ht="15" hidden="1" customHeight="1" x14ac:dyDescent="0.3">
      <c r="A652" t="s">
        <v>416</v>
      </c>
      <c r="B652" t="s">
        <v>446</v>
      </c>
      <c r="C652" t="s">
        <v>37</v>
      </c>
      <c r="D652" t="s">
        <v>40</v>
      </c>
      <c r="E652" s="1">
        <v>41695</v>
      </c>
      <c r="F652" s="1" t="s">
        <v>439</v>
      </c>
      <c r="G652">
        <v>3</v>
      </c>
      <c r="H652">
        <v>4.8045254556882462</v>
      </c>
      <c r="I652">
        <v>14</v>
      </c>
      <c r="J652" t="s">
        <v>444</v>
      </c>
      <c r="K652">
        <f t="shared" si="10"/>
        <v>644</v>
      </c>
    </row>
    <row r="653" spans="1:11" ht="15" hidden="1" customHeight="1" x14ac:dyDescent="0.3">
      <c r="A653" t="s">
        <v>416</v>
      </c>
      <c r="B653" t="s">
        <v>446</v>
      </c>
      <c r="C653" t="s">
        <v>37</v>
      </c>
      <c r="D653" t="s">
        <v>40</v>
      </c>
      <c r="E653" s="1">
        <v>41695</v>
      </c>
      <c r="F653" s="1" t="s">
        <v>439</v>
      </c>
      <c r="G653">
        <v>4</v>
      </c>
      <c r="H653">
        <v>4.5939660590823381</v>
      </c>
      <c r="I653">
        <v>14</v>
      </c>
      <c r="J653" t="s">
        <v>444</v>
      </c>
      <c r="K653">
        <f t="shared" si="10"/>
        <v>644</v>
      </c>
    </row>
    <row r="654" spans="1:11" ht="15" hidden="1" customHeight="1" x14ac:dyDescent="0.3">
      <c r="A654" t="s">
        <v>416</v>
      </c>
      <c r="B654" t="s">
        <v>446</v>
      </c>
      <c r="C654" t="s">
        <v>37</v>
      </c>
      <c r="D654" t="s">
        <v>40</v>
      </c>
      <c r="E654" s="1">
        <v>41695</v>
      </c>
      <c r="F654" s="1" t="s">
        <v>439</v>
      </c>
      <c r="G654">
        <v>1</v>
      </c>
      <c r="H654">
        <v>4.993086109365179</v>
      </c>
      <c r="I654">
        <v>14</v>
      </c>
      <c r="J654" t="s">
        <v>444</v>
      </c>
      <c r="K654">
        <f t="shared" si="10"/>
        <v>644</v>
      </c>
    </row>
    <row r="655" spans="1:11" ht="15" hidden="1" customHeight="1" x14ac:dyDescent="0.3">
      <c r="A655" t="s">
        <v>416</v>
      </c>
      <c r="B655" t="s">
        <v>446</v>
      </c>
      <c r="C655" t="s">
        <v>37</v>
      </c>
      <c r="D655" t="s">
        <v>40</v>
      </c>
      <c r="E655" s="1">
        <v>41695</v>
      </c>
      <c r="F655" s="1" t="s">
        <v>439</v>
      </c>
      <c r="G655">
        <v>2</v>
      </c>
      <c r="H655">
        <v>4.6442489000628537</v>
      </c>
      <c r="I655">
        <v>14</v>
      </c>
      <c r="J655" t="s">
        <v>444</v>
      </c>
      <c r="K655">
        <f t="shared" si="10"/>
        <v>644</v>
      </c>
    </row>
    <row r="656" spans="1:11" ht="15" hidden="1" customHeight="1" x14ac:dyDescent="0.3">
      <c r="A656" t="s">
        <v>416</v>
      </c>
      <c r="B656" t="s">
        <v>446</v>
      </c>
      <c r="C656" t="s">
        <v>37</v>
      </c>
      <c r="D656" t="s">
        <v>40</v>
      </c>
      <c r="E656" s="1">
        <v>41695</v>
      </c>
      <c r="F656" s="1" t="s">
        <v>439</v>
      </c>
      <c r="G656">
        <v>3</v>
      </c>
      <c r="H656">
        <v>4.820238843494657</v>
      </c>
      <c r="I656">
        <v>15</v>
      </c>
      <c r="J656" t="s">
        <v>444</v>
      </c>
      <c r="K656">
        <f t="shared" si="10"/>
        <v>644</v>
      </c>
    </row>
    <row r="657" spans="1:11" ht="15" hidden="1" customHeight="1" x14ac:dyDescent="0.3">
      <c r="A657" t="s">
        <v>416</v>
      </c>
      <c r="B657" t="s">
        <v>446</v>
      </c>
      <c r="C657" t="s">
        <v>37</v>
      </c>
      <c r="D657" t="s">
        <v>40</v>
      </c>
      <c r="E657" s="1">
        <v>41695</v>
      </c>
      <c r="F657" s="1" t="s">
        <v>439</v>
      </c>
      <c r="G657">
        <v>1</v>
      </c>
      <c r="H657">
        <v>5.2421698417823697</v>
      </c>
      <c r="I657">
        <v>16</v>
      </c>
      <c r="J657" t="s">
        <v>444</v>
      </c>
      <c r="K657">
        <f t="shared" si="10"/>
        <v>644</v>
      </c>
    </row>
    <row r="658" spans="1:11" ht="15" hidden="1" customHeight="1" x14ac:dyDescent="0.3">
      <c r="A658" t="s">
        <v>416</v>
      </c>
      <c r="B658" t="s">
        <v>446</v>
      </c>
      <c r="C658" t="s">
        <v>37</v>
      </c>
      <c r="D658" t="s">
        <v>40</v>
      </c>
      <c r="E658" s="1">
        <v>41695</v>
      </c>
      <c r="F658" s="1" t="s">
        <v>439</v>
      </c>
      <c r="G658">
        <v>2</v>
      </c>
      <c r="H658">
        <v>4.172847265870522</v>
      </c>
      <c r="I658">
        <v>12</v>
      </c>
      <c r="J658" t="s">
        <v>444</v>
      </c>
      <c r="K658">
        <f t="shared" si="10"/>
        <v>644</v>
      </c>
    </row>
    <row r="659" spans="1:11" ht="15" hidden="1" customHeight="1" x14ac:dyDescent="0.3">
      <c r="A659" t="s">
        <v>416</v>
      </c>
      <c r="B659" t="s">
        <v>446</v>
      </c>
      <c r="C659" t="s">
        <v>37</v>
      </c>
      <c r="D659" t="s">
        <v>40</v>
      </c>
      <c r="E659" s="1">
        <v>41695</v>
      </c>
      <c r="F659" s="1" t="s">
        <v>439</v>
      </c>
      <c r="G659">
        <v>3</v>
      </c>
      <c r="H659">
        <v>5.0559396605908233</v>
      </c>
      <c r="I659">
        <v>15</v>
      </c>
      <c r="J659" t="s">
        <v>444</v>
      </c>
      <c r="K659">
        <f t="shared" si="10"/>
        <v>644</v>
      </c>
    </row>
    <row r="660" spans="1:11" ht="15" hidden="1" customHeight="1" x14ac:dyDescent="0.3">
      <c r="A660" t="s">
        <v>416</v>
      </c>
      <c r="B660" t="s">
        <v>446</v>
      </c>
      <c r="C660" t="s">
        <v>37</v>
      </c>
      <c r="D660" t="s">
        <v>40</v>
      </c>
      <c r="E660" s="1">
        <v>41702</v>
      </c>
      <c r="F660" s="1" t="s">
        <v>439</v>
      </c>
      <c r="G660">
        <v>1</v>
      </c>
      <c r="H660">
        <v>6.3152039555006176</v>
      </c>
      <c r="I660">
        <v>17</v>
      </c>
      <c r="J660" t="s">
        <v>444</v>
      </c>
      <c r="K660">
        <f t="shared" si="10"/>
        <v>805</v>
      </c>
    </row>
    <row r="661" spans="1:11" ht="15" hidden="1" customHeight="1" x14ac:dyDescent="0.3">
      <c r="A661" t="s">
        <v>416</v>
      </c>
      <c r="B661" t="s">
        <v>446</v>
      </c>
      <c r="C661" t="s">
        <v>37</v>
      </c>
      <c r="D661" t="s">
        <v>40</v>
      </c>
      <c r="E661" s="1">
        <v>41702</v>
      </c>
      <c r="F661" s="1" t="s">
        <v>439</v>
      </c>
      <c r="G661">
        <v>2</v>
      </c>
      <c r="H661">
        <v>4.8453802639849153</v>
      </c>
      <c r="I661">
        <v>15</v>
      </c>
      <c r="J661" t="s">
        <v>444</v>
      </c>
      <c r="K661">
        <f t="shared" si="10"/>
        <v>805</v>
      </c>
    </row>
    <row r="662" spans="1:11" ht="15" hidden="1" customHeight="1" x14ac:dyDescent="0.3">
      <c r="A662" t="s">
        <v>416</v>
      </c>
      <c r="B662" t="s">
        <v>446</v>
      </c>
      <c r="C662" t="s">
        <v>37</v>
      </c>
      <c r="D662" t="s">
        <v>40</v>
      </c>
      <c r="E662" s="1">
        <v>41702</v>
      </c>
      <c r="F662" s="1" t="s">
        <v>439</v>
      </c>
      <c r="G662">
        <v>3</v>
      </c>
      <c r="H662">
        <v>5.842751049402648</v>
      </c>
      <c r="I662">
        <v>16</v>
      </c>
      <c r="J662" t="s">
        <v>444</v>
      </c>
      <c r="K662">
        <f t="shared" si="10"/>
        <v>805</v>
      </c>
    </row>
    <row r="663" spans="1:11" ht="15" hidden="1" customHeight="1" x14ac:dyDescent="0.3">
      <c r="A663" t="s">
        <v>416</v>
      </c>
      <c r="B663" t="s">
        <v>446</v>
      </c>
      <c r="C663" t="s">
        <v>37</v>
      </c>
      <c r="D663" t="s">
        <v>40</v>
      </c>
      <c r="E663" s="1">
        <v>41702</v>
      </c>
      <c r="F663" s="1" t="s">
        <v>439</v>
      </c>
      <c r="G663">
        <v>4</v>
      </c>
      <c r="H663">
        <v>5.9525347110106557</v>
      </c>
      <c r="I663">
        <v>16</v>
      </c>
      <c r="J663" t="s">
        <v>444</v>
      </c>
      <c r="K663">
        <f t="shared" si="10"/>
        <v>805</v>
      </c>
    </row>
    <row r="664" spans="1:11" ht="15" hidden="1" customHeight="1" x14ac:dyDescent="0.3">
      <c r="A664" t="s">
        <v>416</v>
      </c>
      <c r="B664" t="s">
        <v>446</v>
      </c>
      <c r="C664" t="s">
        <v>37</v>
      </c>
      <c r="D664" t="s">
        <v>40</v>
      </c>
      <c r="E664" s="1">
        <v>41702</v>
      </c>
      <c r="F664" s="1" t="s">
        <v>439</v>
      </c>
      <c r="G664">
        <v>1</v>
      </c>
      <c r="H664">
        <v>6.7231149567367119</v>
      </c>
      <c r="I664">
        <v>18</v>
      </c>
      <c r="J664" t="s">
        <v>444</v>
      </c>
      <c r="K664">
        <f t="shared" si="10"/>
        <v>805</v>
      </c>
    </row>
    <row r="665" spans="1:11" ht="15" hidden="1" customHeight="1" x14ac:dyDescent="0.3">
      <c r="A665" t="s">
        <v>416</v>
      </c>
      <c r="B665" t="s">
        <v>446</v>
      </c>
      <c r="C665" t="s">
        <v>37</v>
      </c>
      <c r="D665" t="s">
        <v>40</v>
      </c>
      <c r="E665" s="1">
        <v>41702</v>
      </c>
      <c r="F665" s="1" t="s">
        <v>439</v>
      </c>
      <c r="G665">
        <v>2</v>
      </c>
      <c r="H665">
        <v>5.8072328059412337</v>
      </c>
      <c r="I665">
        <v>17</v>
      </c>
      <c r="J665" t="s">
        <v>444</v>
      </c>
      <c r="K665">
        <f t="shared" si="10"/>
        <v>805</v>
      </c>
    </row>
    <row r="666" spans="1:11" ht="15" hidden="1" customHeight="1" x14ac:dyDescent="0.3">
      <c r="A666" t="s">
        <v>416</v>
      </c>
      <c r="B666" t="s">
        <v>446</v>
      </c>
      <c r="C666" t="s">
        <v>37</v>
      </c>
      <c r="D666" t="s">
        <v>40</v>
      </c>
      <c r="E666" s="1">
        <v>41702</v>
      </c>
      <c r="F666" s="1" t="s">
        <v>439</v>
      </c>
      <c r="G666">
        <v>3</v>
      </c>
      <c r="H666">
        <v>5.5489183080400384</v>
      </c>
      <c r="I666">
        <v>17</v>
      </c>
      <c r="J666" t="s">
        <v>444</v>
      </c>
      <c r="K666">
        <f t="shared" si="10"/>
        <v>805</v>
      </c>
    </row>
    <row r="667" spans="1:11" ht="15" hidden="1" customHeight="1" x14ac:dyDescent="0.3">
      <c r="A667" t="s">
        <v>416</v>
      </c>
      <c r="B667" t="s">
        <v>446</v>
      </c>
      <c r="C667" t="s">
        <v>37</v>
      </c>
      <c r="D667" t="s">
        <v>40</v>
      </c>
      <c r="E667" s="1">
        <v>41702</v>
      </c>
      <c r="F667" s="1" t="s">
        <v>439</v>
      </c>
      <c r="G667">
        <v>4</v>
      </c>
      <c r="H667">
        <v>5.4940264772360345</v>
      </c>
      <c r="I667">
        <v>18</v>
      </c>
      <c r="J667" t="s">
        <v>444</v>
      </c>
      <c r="K667">
        <f t="shared" si="10"/>
        <v>805</v>
      </c>
    </row>
    <row r="668" spans="1:11" ht="15" hidden="1" customHeight="1" x14ac:dyDescent="0.3">
      <c r="A668" t="s">
        <v>416</v>
      </c>
      <c r="B668" t="s">
        <v>446</v>
      </c>
      <c r="C668" t="s">
        <v>37</v>
      </c>
      <c r="D668" t="s">
        <v>40</v>
      </c>
      <c r="E668" s="1">
        <v>41702</v>
      </c>
      <c r="F668" s="1" t="s">
        <v>439</v>
      </c>
      <c r="G668">
        <v>1</v>
      </c>
      <c r="H668">
        <v>6.0171133354859538</v>
      </c>
      <c r="I668">
        <v>17</v>
      </c>
      <c r="J668" t="s">
        <v>444</v>
      </c>
      <c r="K668">
        <f t="shared" si="10"/>
        <v>805</v>
      </c>
    </row>
    <row r="669" spans="1:11" ht="15" hidden="1" customHeight="1" x14ac:dyDescent="0.3">
      <c r="A669" t="s">
        <v>416</v>
      </c>
      <c r="B669" t="s">
        <v>446</v>
      </c>
      <c r="C669" t="s">
        <v>37</v>
      </c>
      <c r="D669" t="s">
        <v>40</v>
      </c>
      <c r="E669" s="1">
        <v>41702</v>
      </c>
      <c r="F669" s="1" t="s">
        <v>439</v>
      </c>
      <c r="G669">
        <v>2</v>
      </c>
      <c r="H669">
        <v>5.3228931223764935</v>
      </c>
      <c r="I669">
        <v>16</v>
      </c>
      <c r="J669" t="s">
        <v>444</v>
      </c>
      <c r="K669">
        <f t="shared" si="10"/>
        <v>805</v>
      </c>
    </row>
    <row r="670" spans="1:11" ht="15" hidden="1" customHeight="1" x14ac:dyDescent="0.3">
      <c r="A670" t="s">
        <v>416</v>
      </c>
      <c r="B670" t="s">
        <v>446</v>
      </c>
      <c r="C670" t="s">
        <v>37</v>
      </c>
      <c r="D670" t="s">
        <v>40</v>
      </c>
      <c r="E670" s="1">
        <v>41702</v>
      </c>
      <c r="F670" s="1" t="s">
        <v>439</v>
      </c>
      <c r="G670">
        <v>3</v>
      </c>
      <c r="H670">
        <v>6.1520395550061808</v>
      </c>
      <c r="I670">
        <v>18</v>
      </c>
      <c r="J670" t="s">
        <v>444</v>
      </c>
      <c r="K670">
        <f t="shared" si="10"/>
        <v>805</v>
      </c>
    </row>
    <row r="671" spans="1:11" ht="15" hidden="1" customHeight="1" x14ac:dyDescent="0.3">
      <c r="A671" t="s">
        <v>416</v>
      </c>
      <c r="B671" t="s">
        <v>446</v>
      </c>
      <c r="C671" t="s">
        <v>37</v>
      </c>
      <c r="D671" t="s">
        <v>40</v>
      </c>
      <c r="E671" s="1">
        <v>41702</v>
      </c>
      <c r="F671" s="1" t="s">
        <v>439</v>
      </c>
      <c r="G671">
        <v>4</v>
      </c>
      <c r="H671">
        <v>5.2873748789150792</v>
      </c>
      <c r="I671">
        <v>17</v>
      </c>
      <c r="J671" t="s">
        <v>444</v>
      </c>
      <c r="K671">
        <f t="shared" si="10"/>
        <v>805</v>
      </c>
    </row>
    <row r="672" spans="1:11" ht="15" hidden="1" customHeight="1" x14ac:dyDescent="0.3">
      <c r="A672" t="s">
        <v>416</v>
      </c>
      <c r="B672" t="s">
        <v>446</v>
      </c>
      <c r="C672" t="s">
        <v>37</v>
      </c>
      <c r="D672" t="s">
        <v>40</v>
      </c>
      <c r="E672" s="1">
        <v>41709</v>
      </c>
      <c r="F672" s="1" t="s">
        <v>439</v>
      </c>
      <c r="G672">
        <v>1</v>
      </c>
      <c r="H672">
        <v>6.5599505562422742</v>
      </c>
      <c r="I672">
        <v>19</v>
      </c>
      <c r="J672" t="s">
        <v>444</v>
      </c>
      <c r="K672">
        <f t="shared" si="10"/>
        <v>966</v>
      </c>
    </row>
    <row r="673" spans="1:11" ht="15" hidden="1" customHeight="1" x14ac:dyDescent="0.3">
      <c r="A673" t="s">
        <v>416</v>
      </c>
      <c r="B673" t="s">
        <v>446</v>
      </c>
      <c r="C673" t="s">
        <v>37</v>
      </c>
      <c r="D673" t="s">
        <v>40</v>
      </c>
      <c r="E673" s="1">
        <v>41709</v>
      </c>
      <c r="F673" s="1" t="s">
        <v>439</v>
      </c>
      <c r="G673">
        <v>2</v>
      </c>
      <c r="H673">
        <v>5.7684856312560546</v>
      </c>
      <c r="I673">
        <v>18</v>
      </c>
      <c r="J673" t="s">
        <v>444</v>
      </c>
      <c r="K673">
        <f t="shared" si="10"/>
        <v>966</v>
      </c>
    </row>
    <row r="674" spans="1:11" ht="15" hidden="1" customHeight="1" x14ac:dyDescent="0.3">
      <c r="A674" t="s">
        <v>416</v>
      </c>
      <c r="B674" t="s">
        <v>446</v>
      </c>
      <c r="C674" t="s">
        <v>37</v>
      </c>
      <c r="D674" t="s">
        <v>40</v>
      </c>
      <c r="E674" s="1">
        <v>41709</v>
      </c>
      <c r="F674" s="1" t="s">
        <v>439</v>
      </c>
      <c r="G674">
        <v>3</v>
      </c>
      <c r="H674">
        <v>6.8343634116192833</v>
      </c>
      <c r="I674">
        <v>20</v>
      </c>
      <c r="J674" t="s">
        <v>444</v>
      </c>
      <c r="K674">
        <f t="shared" si="10"/>
        <v>966</v>
      </c>
    </row>
    <row r="675" spans="1:11" ht="15" hidden="1" customHeight="1" x14ac:dyDescent="0.3">
      <c r="A675" t="s">
        <v>416</v>
      </c>
      <c r="B675" t="s">
        <v>446</v>
      </c>
      <c r="C675" t="s">
        <v>37</v>
      </c>
      <c r="D675" t="s">
        <v>40</v>
      </c>
      <c r="E675" s="1">
        <v>41709</v>
      </c>
      <c r="F675" s="1" t="s">
        <v>439</v>
      </c>
      <c r="G675">
        <v>4</v>
      </c>
      <c r="H675">
        <v>6.930778739184178</v>
      </c>
      <c r="I675">
        <v>20</v>
      </c>
      <c r="J675" t="s">
        <v>444</v>
      </c>
      <c r="K675">
        <f t="shared" si="10"/>
        <v>966</v>
      </c>
    </row>
    <row r="676" spans="1:11" ht="15" hidden="1" customHeight="1" x14ac:dyDescent="0.3">
      <c r="A676" t="s">
        <v>416</v>
      </c>
      <c r="B676" t="s">
        <v>446</v>
      </c>
      <c r="C676" t="s">
        <v>37</v>
      </c>
      <c r="D676" t="s">
        <v>40</v>
      </c>
      <c r="E676" s="1">
        <v>41709</v>
      </c>
      <c r="F676" s="1" t="s">
        <v>439</v>
      </c>
      <c r="G676">
        <v>1</v>
      </c>
      <c r="H676">
        <v>6.4375772558714459</v>
      </c>
      <c r="I676">
        <v>20</v>
      </c>
      <c r="J676" t="s">
        <v>444</v>
      </c>
      <c r="K676">
        <f t="shared" si="10"/>
        <v>966</v>
      </c>
    </row>
    <row r="677" spans="1:11" ht="15" hidden="1" customHeight="1" x14ac:dyDescent="0.3">
      <c r="A677" t="s">
        <v>416</v>
      </c>
      <c r="B677" t="s">
        <v>446</v>
      </c>
      <c r="C677" t="s">
        <v>37</v>
      </c>
      <c r="D677" t="s">
        <v>40</v>
      </c>
      <c r="E677" s="1">
        <v>41709</v>
      </c>
      <c r="F677" s="1" t="s">
        <v>439</v>
      </c>
      <c r="G677">
        <v>2</v>
      </c>
      <c r="H677">
        <v>6.7342398022249688</v>
      </c>
      <c r="I677">
        <v>20</v>
      </c>
      <c r="J677" t="s">
        <v>444</v>
      </c>
      <c r="K677">
        <f t="shared" si="10"/>
        <v>966</v>
      </c>
    </row>
    <row r="678" spans="1:11" ht="15" hidden="1" customHeight="1" x14ac:dyDescent="0.3">
      <c r="A678" t="s">
        <v>416</v>
      </c>
      <c r="B678" t="s">
        <v>446</v>
      </c>
      <c r="C678" t="s">
        <v>37</v>
      </c>
      <c r="D678" t="s">
        <v>40</v>
      </c>
      <c r="E678" s="1">
        <v>41709</v>
      </c>
      <c r="F678" s="1" t="s">
        <v>439</v>
      </c>
      <c r="G678">
        <v>3</v>
      </c>
      <c r="H678">
        <v>6.6860321384425214</v>
      </c>
      <c r="I678">
        <v>20</v>
      </c>
      <c r="J678" t="s">
        <v>444</v>
      </c>
      <c r="K678">
        <f t="shared" si="10"/>
        <v>966</v>
      </c>
    </row>
    <row r="679" spans="1:11" ht="15" hidden="1" customHeight="1" x14ac:dyDescent="0.3">
      <c r="A679" t="s">
        <v>416</v>
      </c>
      <c r="B679" t="s">
        <v>446</v>
      </c>
      <c r="C679" t="s">
        <v>37</v>
      </c>
      <c r="D679" t="s">
        <v>40</v>
      </c>
      <c r="E679" s="1">
        <v>41709</v>
      </c>
      <c r="F679" s="1" t="s">
        <v>439</v>
      </c>
      <c r="G679">
        <v>1</v>
      </c>
      <c r="H679">
        <v>7.1792828685258963</v>
      </c>
      <c r="I679">
        <v>22</v>
      </c>
      <c r="J679" t="s">
        <v>444</v>
      </c>
      <c r="K679">
        <f t="shared" si="10"/>
        <v>966</v>
      </c>
    </row>
    <row r="680" spans="1:11" ht="15" hidden="1" customHeight="1" x14ac:dyDescent="0.3">
      <c r="A680" t="s">
        <v>416</v>
      </c>
      <c r="B680" t="s">
        <v>446</v>
      </c>
      <c r="C680" t="s">
        <v>37</v>
      </c>
      <c r="D680" t="s">
        <v>40</v>
      </c>
      <c r="E680" s="1">
        <v>41709</v>
      </c>
      <c r="F680" s="1" t="s">
        <v>439</v>
      </c>
      <c r="G680">
        <v>2</v>
      </c>
      <c r="H680">
        <v>6.8862793572311496</v>
      </c>
      <c r="I680">
        <v>21</v>
      </c>
      <c r="J680" t="s">
        <v>444</v>
      </c>
      <c r="K680">
        <f t="shared" si="10"/>
        <v>966</v>
      </c>
    </row>
    <row r="681" spans="1:11" ht="15" hidden="1" customHeight="1" x14ac:dyDescent="0.3">
      <c r="A681" t="s">
        <v>416</v>
      </c>
      <c r="B681" t="s">
        <v>446</v>
      </c>
      <c r="C681" t="s">
        <v>37</v>
      </c>
      <c r="D681" t="s">
        <v>40</v>
      </c>
      <c r="E681" s="1">
        <v>41709</v>
      </c>
      <c r="F681" s="1" t="s">
        <v>439</v>
      </c>
      <c r="G681">
        <v>3</v>
      </c>
      <c r="H681">
        <v>6.7268232385661308</v>
      </c>
      <c r="I681">
        <v>19</v>
      </c>
      <c r="J681" t="s">
        <v>444</v>
      </c>
      <c r="K681">
        <f t="shared" si="10"/>
        <v>966</v>
      </c>
    </row>
    <row r="682" spans="1:11" ht="15" hidden="1" customHeight="1" x14ac:dyDescent="0.3">
      <c r="A682" t="s">
        <v>416</v>
      </c>
      <c r="B682" t="s">
        <v>446</v>
      </c>
      <c r="C682" t="s">
        <v>37</v>
      </c>
      <c r="D682" t="s">
        <v>40</v>
      </c>
      <c r="E682" s="1">
        <v>41709</v>
      </c>
      <c r="F682" s="1" t="s">
        <v>439</v>
      </c>
      <c r="G682">
        <v>4</v>
      </c>
      <c r="H682">
        <v>6.6749072929542645</v>
      </c>
      <c r="I682">
        <v>20</v>
      </c>
      <c r="J682" t="s">
        <v>444</v>
      </c>
      <c r="K682">
        <f t="shared" si="10"/>
        <v>966</v>
      </c>
    </row>
    <row r="683" spans="1:11" ht="15" hidden="1" customHeight="1" x14ac:dyDescent="0.3">
      <c r="A683" t="s">
        <v>416</v>
      </c>
      <c r="B683" t="s">
        <v>446</v>
      </c>
      <c r="C683" t="s">
        <v>37</v>
      </c>
      <c r="D683" t="s">
        <v>40</v>
      </c>
      <c r="E683" s="1">
        <v>41723</v>
      </c>
      <c r="F683" s="1" t="s">
        <v>439</v>
      </c>
      <c r="G683">
        <v>1</v>
      </c>
      <c r="H683">
        <v>7.8964143426294822</v>
      </c>
      <c r="I683">
        <v>24</v>
      </c>
      <c r="J683" t="s">
        <v>444</v>
      </c>
      <c r="K683">
        <f t="shared" si="10"/>
        <v>1288</v>
      </c>
    </row>
    <row r="684" spans="1:11" ht="15" hidden="1" customHeight="1" x14ac:dyDescent="0.3">
      <c r="A684" t="s">
        <v>416</v>
      </c>
      <c r="B684" t="s">
        <v>446</v>
      </c>
      <c r="C684" t="s">
        <v>37</v>
      </c>
      <c r="D684" t="s">
        <v>40</v>
      </c>
      <c r="E684" s="1">
        <v>41723</v>
      </c>
      <c r="F684" s="1" t="s">
        <v>439</v>
      </c>
      <c r="G684">
        <v>2</v>
      </c>
      <c r="H684">
        <v>7.6613545816733071</v>
      </c>
      <c r="I684">
        <v>25</v>
      </c>
      <c r="J684" t="s">
        <v>444</v>
      </c>
      <c r="K684">
        <f t="shared" si="10"/>
        <v>1288</v>
      </c>
    </row>
    <row r="685" spans="1:11" ht="15" hidden="1" customHeight="1" x14ac:dyDescent="0.3">
      <c r="A685" t="s">
        <v>416</v>
      </c>
      <c r="B685" t="s">
        <v>446</v>
      </c>
      <c r="C685" t="s">
        <v>37</v>
      </c>
      <c r="D685" t="s">
        <v>40</v>
      </c>
      <c r="E685" s="1">
        <v>41723</v>
      </c>
      <c r="F685" s="1" t="s">
        <v>439</v>
      </c>
      <c r="G685">
        <v>1</v>
      </c>
      <c r="H685">
        <v>8.3774574049803405</v>
      </c>
      <c r="I685">
        <v>23</v>
      </c>
      <c r="J685" t="s">
        <v>444</v>
      </c>
      <c r="K685">
        <f t="shared" si="10"/>
        <v>1288</v>
      </c>
    </row>
    <row r="686" spans="1:11" ht="15" hidden="1" customHeight="1" x14ac:dyDescent="0.3">
      <c r="A686" t="s">
        <v>416</v>
      </c>
      <c r="B686" t="s">
        <v>446</v>
      </c>
      <c r="C686" t="s">
        <v>37</v>
      </c>
      <c r="D686" t="s">
        <v>40</v>
      </c>
      <c r="E686" s="1">
        <v>41723</v>
      </c>
      <c r="F686" s="1" t="s">
        <v>439</v>
      </c>
      <c r="G686">
        <v>2</v>
      </c>
      <c r="H686">
        <v>7.2270916334661353</v>
      </c>
      <c r="I686">
        <v>21</v>
      </c>
      <c r="J686" t="s">
        <v>444</v>
      </c>
      <c r="K686">
        <f t="shared" si="10"/>
        <v>1288</v>
      </c>
    </row>
    <row r="687" spans="1:11" ht="15" hidden="1" customHeight="1" x14ac:dyDescent="0.3">
      <c r="A687" t="s">
        <v>416</v>
      </c>
      <c r="B687" t="s">
        <v>446</v>
      </c>
      <c r="C687" t="s">
        <v>37</v>
      </c>
      <c r="D687" t="s">
        <v>40</v>
      </c>
      <c r="E687" s="1">
        <v>41723</v>
      </c>
      <c r="F687" s="1" t="s">
        <v>439</v>
      </c>
      <c r="G687">
        <v>3</v>
      </c>
      <c r="H687">
        <v>7.5059760956175303</v>
      </c>
      <c r="I687">
        <v>22</v>
      </c>
      <c r="J687" t="s">
        <v>444</v>
      </c>
      <c r="K687">
        <f t="shared" si="10"/>
        <v>1288</v>
      </c>
    </row>
    <row r="688" spans="1:11" ht="15" hidden="1" customHeight="1" x14ac:dyDescent="0.3">
      <c r="A688" t="s">
        <v>416</v>
      </c>
      <c r="B688" t="s">
        <v>446</v>
      </c>
      <c r="C688" t="s">
        <v>37</v>
      </c>
      <c r="D688" t="s">
        <v>40</v>
      </c>
      <c r="E688" s="1">
        <v>41723</v>
      </c>
      <c r="F688" s="1" t="s">
        <v>439</v>
      </c>
      <c r="G688">
        <v>4</v>
      </c>
      <c r="H688">
        <v>8.2516382699868931</v>
      </c>
      <c r="I688">
        <v>23</v>
      </c>
      <c r="J688" t="s">
        <v>444</v>
      </c>
      <c r="K688">
        <f t="shared" si="10"/>
        <v>1288</v>
      </c>
    </row>
    <row r="689" spans="1:11" ht="15" hidden="1" customHeight="1" x14ac:dyDescent="0.3">
      <c r="A689" t="s">
        <v>416</v>
      </c>
      <c r="B689" t="s">
        <v>446</v>
      </c>
      <c r="C689" t="s">
        <v>37</v>
      </c>
      <c r="D689" t="s">
        <v>40</v>
      </c>
      <c r="E689" s="1">
        <v>41723</v>
      </c>
      <c r="F689" s="1" t="s">
        <v>439</v>
      </c>
      <c r="G689">
        <v>1</v>
      </c>
      <c r="H689">
        <v>8.6290956749672354</v>
      </c>
      <c r="I689">
        <v>25</v>
      </c>
      <c r="J689" t="s">
        <v>444</v>
      </c>
      <c r="K689">
        <f t="shared" si="10"/>
        <v>1288</v>
      </c>
    </row>
    <row r="690" spans="1:11" ht="15" hidden="1" customHeight="1" x14ac:dyDescent="0.3">
      <c r="A690" t="s">
        <v>416</v>
      </c>
      <c r="B690" t="s">
        <v>446</v>
      </c>
      <c r="C690" t="s">
        <v>37</v>
      </c>
      <c r="D690" t="s">
        <v>40</v>
      </c>
      <c r="E690" s="1">
        <v>41723</v>
      </c>
      <c r="F690" s="1" t="s">
        <v>439</v>
      </c>
      <c r="G690">
        <v>2</v>
      </c>
      <c r="H690">
        <v>8.6684141546526874</v>
      </c>
      <c r="I690">
        <v>22</v>
      </c>
      <c r="J690" t="s">
        <v>444</v>
      </c>
      <c r="K690">
        <f t="shared" si="10"/>
        <v>1288</v>
      </c>
    </row>
    <row r="691" spans="1:11" ht="15" hidden="1" customHeight="1" x14ac:dyDescent="0.3">
      <c r="A691" t="s">
        <v>416</v>
      </c>
      <c r="B691" t="s">
        <v>446</v>
      </c>
      <c r="C691" t="s">
        <v>37</v>
      </c>
      <c r="D691" t="s">
        <v>40</v>
      </c>
      <c r="E691" s="1">
        <v>41723</v>
      </c>
      <c r="F691" s="1" t="s">
        <v>439</v>
      </c>
      <c r="G691">
        <v>3</v>
      </c>
      <c r="H691">
        <v>7.4501992031872506</v>
      </c>
      <c r="I691">
        <v>21</v>
      </c>
      <c r="J691" t="s">
        <v>444</v>
      </c>
      <c r="K691">
        <f t="shared" si="10"/>
        <v>1288</v>
      </c>
    </row>
    <row r="692" spans="1:11" ht="15" hidden="1" customHeight="1" x14ac:dyDescent="0.3">
      <c r="A692" t="s">
        <v>416</v>
      </c>
      <c r="B692" t="s">
        <v>446</v>
      </c>
      <c r="C692" t="s">
        <v>37</v>
      </c>
      <c r="D692" t="s">
        <v>40</v>
      </c>
      <c r="E692" s="1">
        <v>41723</v>
      </c>
      <c r="F692" s="1" t="s">
        <v>439</v>
      </c>
      <c r="G692">
        <v>4</v>
      </c>
      <c r="H692">
        <v>7.0796812749003983</v>
      </c>
      <c r="I692">
        <v>20</v>
      </c>
      <c r="J692" t="s">
        <v>444</v>
      </c>
      <c r="K692">
        <f t="shared" si="10"/>
        <v>1288</v>
      </c>
    </row>
    <row r="693" spans="1:11" ht="15" hidden="1" customHeight="1" x14ac:dyDescent="0.3">
      <c r="A693" t="s">
        <v>416</v>
      </c>
      <c r="B693" t="s">
        <v>446</v>
      </c>
      <c r="C693" t="s">
        <v>37</v>
      </c>
      <c r="D693" t="s">
        <v>40</v>
      </c>
      <c r="E693" s="1">
        <v>41738</v>
      </c>
      <c r="F693" s="1" t="s">
        <v>439</v>
      </c>
      <c r="G693">
        <v>1</v>
      </c>
      <c r="H693">
        <v>9.836363636363636</v>
      </c>
      <c r="I693">
        <v>25</v>
      </c>
      <c r="J693" t="s">
        <v>444</v>
      </c>
      <c r="K693">
        <f t="shared" si="10"/>
        <v>1633</v>
      </c>
    </row>
    <row r="694" spans="1:11" ht="15" hidden="1" customHeight="1" x14ac:dyDescent="0.3">
      <c r="A694" t="s">
        <v>416</v>
      </c>
      <c r="B694" t="s">
        <v>446</v>
      </c>
      <c r="C694" t="s">
        <v>37</v>
      </c>
      <c r="D694" t="s">
        <v>40</v>
      </c>
      <c r="E694" s="1">
        <v>41738</v>
      </c>
      <c r="F694" s="1" t="s">
        <v>439</v>
      </c>
      <c r="G694">
        <v>2</v>
      </c>
      <c r="H694">
        <v>9.790909090909091</v>
      </c>
      <c r="I694">
        <v>25</v>
      </c>
      <c r="J694" t="s">
        <v>444</v>
      </c>
      <c r="K694">
        <f t="shared" si="10"/>
        <v>1633</v>
      </c>
    </row>
    <row r="695" spans="1:11" ht="15" hidden="1" customHeight="1" x14ac:dyDescent="0.3">
      <c r="A695" t="s">
        <v>416</v>
      </c>
      <c r="B695" t="s">
        <v>446</v>
      </c>
      <c r="C695" t="s">
        <v>37</v>
      </c>
      <c r="D695" t="s">
        <v>40</v>
      </c>
      <c r="E695" s="1">
        <v>41738</v>
      </c>
      <c r="F695" s="1" t="s">
        <v>439</v>
      </c>
      <c r="G695">
        <v>3</v>
      </c>
      <c r="H695">
        <v>8.6723460026212322</v>
      </c>
      <c r="I695">
        <v>26</v>
      </c>
      <c r="J695" t="s">
        <v>444</v>
      </c>
      <c r="K695">
        <f t="shared" si="10"/>
        <v>1633</v>
      </c>
    </row>
    <row r="696" spans="1:11" ht="15" hidden="1" customHeight="1" x14ac:dyDescent="0.3">
      <c r="A696" t="s">
        <v>416</v>
      </c>
      <c r="B696" t="s">
        <v>446</v>
      </c>
      <c r="C696" t="s">
        <v>37</v>
      </c>
      <c r="D696" t="s">
        <v>40</v>
      </c>
      <c r="E696" s="1">
        <v>41738</v>
      </c>
      <c r="F696" s="1" t="s">
        <v>439</v>
      </c>
      <c r="G696">
        <v>4</v>
      </c>
      <c r="H696">
        <v>10.004545454545454</v>
      </c>
      <c r="I696">
        <v>27</v>
      </c>
      <c r="J696" t="s">
        <v>444</v>
      </c>
      <c r="K696">
        <f t="shared" si="10"/>
        <v>1633</v>
      </c>
    </row>
    <row r="697" spans="1:11" ht="15" hidden="1" customHeight="1" x14ac:dyDescent="0.3">
      <c r="A697" t="s">
        <v>416</v>
      </c>
      <c r="B697" t="s">
        <v>446</v>
      </c>
      <c r="C697" t="s">
        <v>37</v>
      </c>
      <c r="D697" t="s">
        <v>40</v>
      </c>
      <c r="E697" s="1">
        <v>41738</v>
      </c>
      <c r="F697" s="1" t="s">
        <v>439</v>
      </c>
      <c r="G697">
        <v>1</v>
      </c>
      <c r="H697">
        <v>9.4363636363636356</v>
      </c>
      <c r="I697">
        <v>27</v>
      </c>
      <c r="J697" t="s">
        <v>444</v>
      </c>
      <c r="K697">
        <f t="shared" si="10"/>
        <v>1633</v>
      </c>
    </row>
    <row r="698" spans="1:11" ht="15" hidden="1" customHeight="1" x14ac:dyDescent="0.3">
      <c r="A698" t="s">
        <v>416</v>
      </c>
      <c r="B698" t="s">
        <v>446</v>
      </c>
      <c r="C698" t="s">
        <v>37</v>
      </c>
      <c r="D698" t="s">
        <v>40</v>
      </c>
      <c r="E698" s="1">
        <v>41738</v>
      </c>
      <c r="F698" s="1" t="s">
        <v>439</v>
      </c>
      <c r="G698">
        <v>2</v>
      </c>
      <c r="H698">
        <v>8.2634338138925294</v>
      </c>
      <c r="I698">
        <v>27</v>
      </c>
      <c r="J698" t="s">
        <v>444</v>
      </c>
      <c r="K698">
        <f t="shared" si="10"/>
        <v>1633</v>
      </c>
    </row>
    <row r="699" spans="1:11" ht="15" hidden="1" customHeight="1" x14ac:dyDescent="0.3">
      <c r="A699" t="s">
        <v>416</v>
      </c>
      <c r="B699" t="s">
        <v>446</v>
      </c>
      <c r="C699" t="s">
        <v>37</v>
      </c>
      <c r="D699" t="s">
        <v>40</v>
      </c>
      <c r="E699" s="1">
        <v>41738</v>
      </c>
      <c r="F699" s="1" t="s">
        <v>439</v>
      </c>
      <c r="G699">
        <v>3</v>
      </c>
      <c r="H699">
        <v>9.5681818181818183</v>
      </c>
      <c r="I699">
        <v>27</v>
      </c>
      <c r="J699" t="s">
        <v>444</v>
      </c>
      <c r="K699">
        <f t="shared" si="10"/>
        <v>1633</v>
      </c>
    </row>
    <row r="700" spans="1:11" ht="15" hidden="1" customHeight="1" x14ac:dyDescent="0.3">
      <c r="A700" t="s">
        <v>416</v>
      </c>
      <c r="B700" t="s">
        <v>446</v>
      </c>
      <c r="C700" t="s">
        <v>37</v>
      </c>
      <c r="D700" t="s">
        <v>40</v>
      </c>
      <c r="E700" s="1">
        <v>41738</v>
      </c>
      <c r="F700" s="1" t="s">
        <v>439</v>
      </c>
      <c r="G700">
        <v>4</v>
      </c>
      <c r="H700">
        <v>8.2712975098296191</v>
      </c>
      <c r="I700">
        <v>22</v>
      </c>
      <c r="J700" t="s">
        <v>444</v>
      </c>
      <c r="K700">
        <f t="shared" si="10"/>
        <v>1633</v>
      </c>
    </row>
    <row r="701" spans="1:11" ht="15" hidden="1" customHeight="1" x14ac:dyDescent="0.3">
      <c r="A701" t="s">
        <v>416</v>
      </c>
      <c r="B701" t="s">
        <v>446</v>
      </c>
      <c r="C701" t="s">
        <v>37</v>
      </c>
      <c r="D701" t="s">
        <v>40</v>
      </c>
      <c r="E701" s="1">
        <v>41738</v>
      </c>
      <c r="F701" s="1" t="s">
        <v>439</v>
      </c>
      <c r="G701">
        <v>1</v>
      </c>
      <c r="H701">
        <v>8.7706422018348622</v>
      </c>
      <c r="I701">
        <v>30</v>
      </c>
      <c r="J701" t="s">
        <v>444</v>
      </c>
      <c r="K701">
        <f t="shared" si="10"/>
        <v>1633</v>
      </c>
    </row>
    <row r="702" spans="1:11" ht="15" hidden="1" customHeight="1" x14ac:dyDescent="0.3">
      <c r="A702" t="s">
        <v>416</v>
      </c>
      <c r="B702" t="s">
        <v>446</v>
      </c>
      <c r="C702" t="s">
        <v>37</v>
      </c>
      <c r="D702" t="s">
        <v>40</v>
      </c>
      <c r="E702" s="1">
        <v>41738</v>
      </c>
      <c r="F702" s="1" t="s">
        <v>439</v>
      </c>
      <c r="G702">
        <v>2</v>
      </c>
      <c r="H702">
        <v>8.5543905635648763</v>
      </c>
      <c r="I702">
        <v>24</v>
      </c>
      <c r="J702" t="s">
        <v>444</v>
      </c>
      <c r="K702">
        <f t="shared" si="10"/>
        <v>1633</v>
      </c>
    </row>
    <row r="703" spans="1:11" ht="15" hidden="1" customHeight="1" x14ac:dyDescent="0.3">
      <c r="A703" t="s">
        <v>416</v>
      </c>
      <c r="B703" t="s">
        <v>446</v>
      </c>
      <c r="C703" t="s">
        <v>37</v>
      </c>
      <c r="D703" t="s">
        <v>40</v>
      </c>
      <c r="E703" s="1">
        <v>41738</v>
      </c>
      <c r="F703" s="1" t="s">
        <v>439</v>
      </c>
      <c r="G703">
        <v>3</v>
      </c>
      <c r="H703">
        <v>6.8084054388133497</v>
      </c>
      <c r="I703">
        <v>29</v>
      </c>
      <c r="J703" t="s">
        <v>444</v>
      </c>
      <c r="K703">
        <f t="shared" si="10"/>
        <v>1633</v>
      </c>
    </row>
    <row r="704" spans="1:11" ht="15" hidden="1" customHeight="1" x14ac:dyDescent="0.3">
      <c r="A704" t="s">
        <v>416</v>
      </c>
      <c r="B704" t="s">
        <v>446</v>
      </c>
      <c r="C704" t="s">
        <v>37</v>
      </c>
      <c r="D704" t="s">
        <v>40</v>
      </c>
      <c r="E704" s="1">
        <v>41765</v>
      </c>
      <c r="F704" s="1" t="s">
        <v>439</v>
      </c>
      <c r="G704">
        <v>1</v>
      </c>
      <c r="H704">
        <v>13.16</v>
      </c>
      <c r="I704">
        <v>31</v>
      </c>
      <c r="J704" t="s">
        <v>444</v>
      </c>
      <c r="K704">
        <f t="shared" si="10"/>
        <v>2254</v>
      </c>
    </row>
    <row r="705" spans="1:11" ht="15" hidden="1" customHeight="1" x14ac:dyDescent="0.3">
      <c r="A705" t="s">
        <v>416</v>
      </c>
      <c r="B705" t="s">
        <v>446</v>
      </c>
      <c r="C705" t="s">
        <v>37</v>
      </c>
      <c r="D705" t="s">
        <v>40</v>
      </c>
      <c r="E705" s="1">
        <v>41765</v>
      </c>
      <c r="F705" s="1" t="s">
        <v>439</v>
      </c>
      <c r="G705">
        <v>2</v>
      </c>
      <c r="H705">
        <v>13.12</v>
      </c>
      <c r="I705">
        <v>31</v>
      </c>
      <c r="J705" t="s">
        <v>444</v>
      </c>
      <c r="K705">
        <f t="shared" si="10"/>
        <v>2254</v>
      </c>
    </row>
    <row r="706" spans="1:11" ht="15" hidden="1" customHeight="1" x14ac:dyDescent="0.3">
      <c r="A706" t="s">
        <v>416</v>
      </c>
      <c r="B706" t="s">
        <v>446</v>
      </c>
      <c r="C706" t="s">
        <v>37</v>
      </c>
      <c r="D706" t="s">
        <v>40</v>
      </c>
      <c r="E706" s="1">
        <v>41765</v>
      </c>
      <c r="F706" s="1" t="s">
        <v>439</v>
      </c>
      <c r="G706">
        <v>3</v>
      </c>
      <c r="H706">
        <v>12.36</v>
      </c>
      <c r="I706">
        <v>34</v>
      </c>
      <c r="J706" t="s">
        <v>444</v>
      </c>
      <c r="K706">
        <f t="shared" ref="K706:K769" si="11">(E706-Exp3SD) * 23</f>
        <v>2254</v>
      </c>
    </row>
    <row r="707" spans="1:11" ht="15" hidden="1" customHeight="1" x14ac:dyDescent="0.3">
      <c r="A707" t="s">
        <v>416</v>
      </c>
      <c r="B707" t="s">
        <v>446</v>
      </c>
      <c r="C707" t="s">
        <v>37</v>
      </c>
      <c r="D707" t="s">
        <v>40</v>
      </c>
      <c r="E707" s="1">
        <v>41765</v>
      </c>
      <c r="F707" s="1" t="s">
        <v>439</v>
      </c>
      <c r="G707">
        <v>4</v>
      </c>
      <c r="H707">
        <v>13.2</v>
      </c>
      <c r="I707">
        <v>33</v>
      </c>
      <c r="J707" t="s">
        <v>444</v>
      </c>
      <c r="K707">
        <f t="shared" si="11"/>
        <v>2254</v>
      </c>
    </row>
    <row r="708" spans="1:11" ht="15" hidden="1" customHeight="1" x14ac:dyDescent="0.3">
      <c r="A708" t="s">
        <v>416</v>
      </c>
      <c r="B708" t="s">
        <v>446</v>
      </c>
      <c r="C708" t="s">
        <v>37</v>
      </c>
      <c r="D708" t="s">
        <v>40</v>
      </c>
      <c r="E708" s="1">
        <v>41765</v>
      </c>
      <c r="F708" s="1" t="s">
        <v>439</v>
      </c>
      <c r="G708">
        <v>1</v>
      </c>
      <c r="H708">
        <v>12.68</v>
      </c>
      <c r="I708" t="s">
        <v>437</v>
      </c>
      <c r="J708" t="s">
        <v>444</v>
      </c>
      <c r="K708">
        <f t="shared" si="11"/>
        <v>2254</v>
      </c>
    </row>
    <row r="709" spans="1:11" ht="15" hidden="1" customHeight="1" x14ac:dyDescent="0.3">
      <c r="A709" t="s">
        <v>416</v>
      </c>
      <c r="B709" t="s">
        <v>446</v>
      </c>
      <c r="C709" t="s">
        <v>37</v>
      </c>
      <c r="D709" t="s">
        <v>40</v>
      </c>
      <c r="E709" s="1">
        <v>41765</v>
      </c>
      <c r="F709" s="1" t="s">
        <v>439</v>
      </c>
      <c r="G709">
        <v>2</v>
      </c>
      <c r="H709">
        <v>13.64</v>
      </c>
      <c r="I709">
        <v>33</v>
      </c>
      <c r="J709" t="s">
        <v>444</v>
      </c>
      <c r="K709">
        <f t="shared" si="11"/>
        <v>2254</v>
      </c>
    </row>
    <row r="710" spans="1:11" ht="15" hidden="1" customHeight="1" x14ac:dyDescent="0.3">
      <c r="A710" t="s">
        <v>416</v>
      </c>
      <c r="B710" t="s">
        <v>446</v>
      </c>
      <c r="C710" t="s">
        <v>37</v>
      </c>
      <c r="D710" t="s">
        <v>40</v>
      </c>
      <c r="E710" s="1">
        <v>41765</v>
      </c>
      <c r="F710" s="1" t="s">
        <v>439</v>
      </c>
      <c r="G710">
        <v>3</v>
      </c>
      <c r="H710">
        <v>13.8</v>
      </c>
      <c r="I710">
        <v>34</v>
      </c>
      <c r="J710" t="s">
        <v>444</v>
      </c>
      <c r="K710">
        <f t="shared" si="11"/>
        <v>2254</v>
      </c>
    </row>
    <row r="711" spans="1:11" ht="15" hidden="1" customHeight="1" x14ac:dyDescent="0.3">
      <c r="A711" t="s">
        <v>416</v>
      </c>
      <c r="B711" t="s">
        <v>446</v>
      </c>
      <c r="C711" t="s">
        <v>37</v>
      </c>
      <c r="D711" t="s">
        <v>40</v>
      </c>
      <c r="E711" s="1">
        <v>41765</v>
      </c>
      <c r="F711" s="1" t="s">
        <v>439</v>
      </c>
      <c r="G711">
        <v>4</v>
      </c>
      <c r="H711">
        <v>12.09090909090909</v>
      </c>
      <c r="I711">
        <v>25</v>
      </c>
      <c r="J711" t="s">
        <v>444</v>
      </c>
      <c r="K711">
        <f t="shared" si="11"/>
        <v>2254</v>
      </c>
    </row>
    <row r="712" spans="1:11" ht="15" hidden="1" customHeight="1" x14ac:dyDescent="0.3">
      <c r="A712" t="s">
        <v>416</v>
      </c>
      <c r="B712" t="s">
        <v>446</v>
      </c>
      <c r="C712" t="s">
        <v>37</v>
      </c>
      <c r="D712" t="s">
        <v>40</v>
      </c>
      <c r="E712" s="1">
        <v>41765</v>
      </c>
      <c r="F712" s="1" t="s">
        <v>439</v>
      </c>
      <c r="G712">
        <v>1</v>
      </c>
      <c r="H712">
        <v>13.88</v>
      </c>
      <c r="I712">
        <v>34</v>
      </c>
      <c r="J712" t="s">
        <v>444</v>
      </c>
      <c r="K712">
        <f t="shared" si="11"/>
        <v>2254</v>
      </c>
    </row>
    <row r="713" spans="1:11" ht="15" hidden="1" customHeight="1" x14ac:dyDescent="0.3">
      <c r="A713" t="s">
        <v>416</v>
      </c>
      <c r="B713" t="s">
        <v>446</v>
      </c>
      <c r="C713" t="s">
        <v>37</v>
      </c>
      <c r="D713" t="s">
        <v>40</v>
      </c>
      <c r="E713" s="1">
        <v>41765</v>
      </c>
      <c r="F713" s="1" t="s">
        <v>439</v>
      </c>
      <c r="G713">
        <v>2</v>
      </c>
      <c r="H713">
        <v>12.72</v>
      </c>
      <c r="I713">
        <v>33</v>
      </c>
      <c r="J713" t="s">
        <v>444</v>
      </c>
      <c r="K713">
        <f t="shared" si="11"/>
        <v>2254</v>
      </c>
    </row>
    <row r="714" spans="1:11" ht="15" hidden="1" customHeight="1" x14ac:dyDescent="0.3">
      <c r="A714" t="s">
        <v>416</v>
      </c>
      <c r="B714" t="s">
        <v>446</v>
      </c>
      <c r="C714" t="s">
        <v>37</v>
      </c>
      <c r="D714" t="s">
        <v>40</v>
      </c>
      <c r="E714" s="1">
        <v>41765</v>
      </c>
      <c r="F714" s="1" t="s">
        <v>439</v>
      </c>
      <c r="G714">
        <v>3</v>
      </c>
      <c r="H714">
        <v>12.6</v>
      </c>
      <c r="I714">
        <v>33</v>
      </c>
      <c r="J714" t="s">
        <v>444</v>
      </c>
      <c r="K714">
        <f t="shared" si="11"/>
        <v>2254</v>
      </c>
    </row>
    <row r="715" spans="1:11" ht="15" hidden="1" customHeight="1" x14ac:dyDescent="0.3">
      <c r="A715" t="s">
        <v>416</v>
      </c>
      <c r="B715" t="s">
        <v>446</v>
      </c>
      <c r="C715" t="s">
        <v>37</v>
      </c>
      <c r="D715" t="s">
        <v>40</v>
      </c>
      <c r="E715" s="1">
        <v>41793</v>
      </c>
      <c r="F715" s="1" t="s">
        <v>439</v>
      </c>
      <c r="G715">
        <v>1</v>
      </c>
      <c r="H715">
        <v>14</v>
      </c>
      <c r="I715" t="s">
        <v>437</v>
      </c>
      <c r="J715" t="s">
        <v>444</v>
      </c>
      <c r="K715">
        <f t="shared" si="11"/>
        <v>2898</v>
      </c>
    </row>
    <row r="716" spans="1:11" ht="15" hidden="1" customHeight="1" x14ac:dyDescent="0.3">
      <c r="A716" t="s">
        <v>416</v>
      </c>
      <c r="B716" t="s">
        <v>446</v>
      </c>
      <c r="C716" t="s">
        <v>37</v>
      </c>
      <c r="D716" t="s">
        <v>40</v>
      </c>
      <c r="E716" s="1">
        <v>41793</v>
      </c>
      <c r="F716" s="1" t="s">
        <v>439</v>
      </c>
      <c r="G716">
        <v>2</v>
      </c>
      <c r="H716">
        <v>13</v>
      </c>
      <c r="I716" t="s">
        <v>437</v>
      </c>
      <c r="J716" t="s">
        <v>444</v>
      </c>
      <c r="K716">
        <f t="shared" si="11"/>
        <v>2898</v>
      </c>
    </row>
    <row r="717" spans="1:11" ht="15" hidden="1" customHeight="1" x14ac:dyDescent="0.3">
      <c r="A717" t="s">
        <v>416</v>
      </c>
      <c r="B717" t="s">
        <v>446</v>
      </c>
      <c r="C717" t="s">
        <v>37</v>
      </c>
      <c r="D717" t="s">
        <v>40</v>
      </c>
      <c r="E717" s="1">
        <v>41793</v>
      </c>
      <c r="F717" s="1" t="s">
        <v>439</v>
      </c>
      <c r="G717">
        <v>3</v>
      </c>
      <c r="H717">
        <v>13</v>
      </c>
      <c r="I717" t="s">
        <v>437</v>
      </c>
      <c r="J717" t="s">
        <v>444</v>
      </c>
      <c r="K717">
        <f t="shared" si="11"/>
        <v>2898</v>
      </c>
    </row>
    <row r="718" spans="1:11" ht="15" hidden="1" customHeight="1" x14ac:dyDescent="0.3">
      <c r="A718" t="s">
        <v>416</v>
      </c>
      <c r="B718" t="s">
        <v>446</v>
      </c>
      <c r="C718" t="s">
        <v>37</v>
      </c>
      <c r="D718" t="s">
        <v>40</v>
      </c>
      <c r="E718" s="1">
        <v>41793</v>
      </c>
      <c r="F718" s="1" t="s">
        <v>439</v>
      </c>
      <c r="G718">
        <v>4</v>
      </c>
      <c r="H718">
        <v>13</v>
      </c>
      <c r="I718" t="s">
        <v>437</v>
      </c>
      <c r="J718" t="s">
        <v>444</v>
      </c>
      <c r="K718">
        <f t="shared" si="11"/>
        <v>2898</v>
      </c>
    </row>
    <row r="719" spans="1:11" ht="15" hidden="1" customHeight="1" x14ac:dyDescent="0.3">
      <c r="A719" t="s">
        <v>416</v>
      </c>
      <c r="B719" t="s">
        <v>446</v>
      </c>
      <c r="C719" t="s">
        <v>37</v>
      </c>
      <c r="D719" t="s">
        <v>40</v>
      </c>
      <c r="E719" s="1">
        <v>41793</v>
      </c>
      <c r="F719" s="1" t="s">
        <v>439</v>
      </c>
      <c r="G719">
        <v>1</v>
      </c>
      <c r="H719">
        <v>14</v>
      </c>
      <c r="I719" t="s">
        <v>437</v>
      </c>
      <c r="J719" t="s">
        <v>444</v>
      </c>
      <c r="K719">
        <f t="shared" si="11"/>
        <v>2898</v>
      </c>
    </row>
    <row r="720" spans="1:11" ht="15" hidden="1" customHeight="1" x14ac:dyDescent="0.3">
      <c r="A720" t="s">
        <v>416</v>
      </c>
      <c r="B720" t="s">
        <v>446</v>
      </c>
      <c r="C720" t="s">
        <v>37</v>
      </c>
      <c r="D720" t="s">
        <v>40</v>
      </c>
      <c r="E720" s="1">
        <v>41793</v>
      </c>
      <c r="F720" s="1" t="s">
        <v>439</v>
      </c>
      <c r="G720">
        <v>2</v>
      </c>
      <c r="H720">
        <v>13</v>
      </c>
      <c r="I720" t="s">
        <v>437</v>
      </c>
      <c r="J720" t="s">
        <v>444</v>
      </c>
      <c r="K720">
        <f t="shared" si="11"/>
        <v>2898</v>
      </c>
    </row>
    <row r="721" spans="1:11" ht="15" hidden="1" customHeight="1" x14ac:dyDescent="0.3">
      <c r="A721" t="s">
        <v>416</v>
      </c>
      <c r="B721" t="s">
        <v>446</v>
      </c>
      <c r="C721" t="s">
        <v>37</v>
      </c>
      <c r="D721" t="s">
        <v>40</v>
      </c>
      <c r="E721" s="1">
        <v>41793</v>
      </c>
      <c r="F721" s="1" t="s">
        <v>439</v>
      </c>
      <c r="G721">
        <v>3</v>
      </c>
      <c r="H721">
        <v>13</v>
      </c>
      <c r="I721" t="s">
        <v>437</v>
      </c>
      <c r="J721" t="s">
        <v>444</v>
      </c>
      <c r="K721">
        <f t="shared" si="11"/>
        <v>2898</v>
      </c>
    </row>
    <row r="722" spans="1:11" ht="15" hidden="1" customHeight="1" x14ac:dyDescent="0.3">
      <c r="A722" t="s">
        <v>416</v>
      </c>
      <c r="B722" t="s">
        <v>446</v>
      </c>
      <c r="C722" t="s">
        <v>37</v>
      </c>
      <c r="D722" t="s">
        <v>40</v>
      </c>
      <c r="E722" s="1">
        <v>41793</v>
      </c>
      <c r="F722" s="1" t="s">
        <v>439</v>
      </c>
      <c r="G722">
        <v>4</v>
      </c>
      <c r="H722">
        <v>13</v>
      </c>
      <c r="I722" t="s">
        <v>437</v>
      </c>
      <c r="J722" t="s">
        <v>444</v>
      </c>
      <c r="K722">
        <f t="shared" si="11"/>
        <v>2898</v>
      </c>
    </row>
    <row r="723" spans="1:11" ht="15" hidden="1" customHeight="1" x14ac:dyDescent="0.3">
      <c r="A723" t="s">
        <v>416</v>
      </c>
      <c r="B723" t="s">
        <v>446</v>
      </c>
      <c r="C723" t="s">
        <v>37</v>
      </c>
      <c r="D723" t="s">
        <v>40</v>
      </c>
      <c r="E723" s="10">
        <v>41842</v>
      </c>
      <c r="F723" s="1" t="s">
        <v>439</v>
      </c>
      <c r="G723">
        <v>1</v>
      </c>
      <c r="H723">
        <v>16</v>
      </c>
      <c r="I723">
        <v>28</v>
      </c>
      <c r="J723" t="s">
        <v>445</v>
      </c>
      <c r="K723">
        <f t="shared" si="11"/>
        <v>4025</v>
      </c>
    </row>
    <row r="724" spans="1:11" ht="15" hidden="1" customHeight="1" x14ac:dyDescent="0.3">
      <c r="A724" t="s">
        <v>416</v>
      </c>
      <c r="B724" t="s">
        <v>446</v>
      </c>
      <c r="C724" t="s">
        <v>37</v>
      </c>
      <c r="D724" t="s">
        <v>40</v>
      </c>
      <c r="E724" s="10">
        <v>41842</v>
      </c>
      <c r="F724" s="1" t="s">
        <v>439</v>
      </c>
      <c r="G724">
        <v>2</v>
      </c>
      <c r="H724">
        <v>17</v>
      </c>
      <c r="I724">
        <v>38</v>
      </c>
      <c r="J724" t="s">
        <v>445</v>
      </c>
      <c r="K724">
        <f t="shared" si="11"/>
        <v>4025</v>
      </c>
    </row>
    <row r="725" spans="1:11" ht="15" hidden="1" customHeight="1" x14ac:dyDescent="0.3">
      <c r="A725" t="s">
        <v>416</v>
      </c>
      <c r="B725" t="s">
        <v>446</v>
      </c>
      <c r="C725" t="s">
        <v>37</v>
      </c>
      <c r="D725" t="s">
        <v>40</v>
      </c>
      <c r="E725" s="10">
        <v>41842</v>
      </c>
      <c r="F725" s="1" t="s">
        <v>439</v>
      </c>
      <c r="G725">
        <v>3</v>
      </c>
      <c r="H725">
        <v>17</v>
      </c>
      <c r="I725" t="s">
        <v>437</v>
      </c>
      <c r="J725" t="s">
        <v>445</v>
      </c>
      <c r="K725">
        <f t="shared" si="11"/>
        <v>4025</v>
      </c>
    </row>
    <row r="726" spans="1:11" ht="15" hidden="1" customHeight="1" x14ac:dyDescent="0.3">
      <c r="A726" t="s">
        <v>416</v>
      </c>
      <c r="B726" t="s">
        <v>446</v>
      </c>
      <c r="C726" t="s">
        <v>37</v>
      </c>
      <c r="D726" t="s">
        <v>40</v>
      </c>
      <c r="E726" s="10">
        <v>41842</v>
      </c>
      <c r="F726" s="1" t="s">
        <v>439</v>
      </c>
      <c r="G726">
        <v>4</v>
      </c>
      <c r="H726">
        <v>14</v>
      </c>
      <c r="I726" t="s">
        <v>437</v>
      </c>
      <c r="J726" t="s">
        <v>445</v>
      </c>
      <c r="K726">
        <f t="shared" si="11"/>
        <v>4025</v>
      </c>
    </row>
    <row r="727" spans="1:11" ht="15" hidden="1" customHeight="1" x14ac:dyDescent="0.3">
      <c r="A727" t="s">
        <v>416</v>
      </c>
      <c r="B727" t="s">
        <v>446</v>
      </c>
      <c r="C727" t="s">
        <v>37</v>
      </c>
      <c r="D727" t="s">
        <v>40</v>
      </c>
      <c r="E727" s="10">
        <v>41842</v>
      </c>
      <c r="F727" s="1" t="s">
        <v>439</v>
      </c>
      <c r="G727">
        <v>1</v>
      </c>
      <c r="H727">
        <v>15</v>
      </c>
      <c r="I727" t="s">
        <v>437</v>
      </c>
      <c r="J727" t="s">
        <v>445</v>
      </c>
      <c r="K727">
        <f t="shared" si="11"/>
        <v>4025</v>
      </c>
    </row>
    <row r="728" spans="1:11" ht="15" hidden="1" customHeight="1" x14ac:dyDescent="0.3">
      <c r="A728" t="s">
        <v>416</v>
      </c>
      <c r="B728" t="s">
        <v>446</v>
      </c>
      <c r="C728" t="s">
        <v>37</v>
      </c>
      <c r="D728" t="s">
        <v>40</v>
      </c>
      <c r="E728" s="10">
        <v>41842</v>
      </c>
      <c r="F728" s="1" t="s">
        <v>439</v>
      </c>
      <c r="G728">
        <v>2</v>
      </c>
      <c r="H728">
        <v>15</v>
      </c>
      <c r="I728" t="s">
        <v>437</v>
      </c>
      <c r="J728" t="s">
        <v>445</v>
      </c>
      <c r="K728">
        <f t="shared" si="11"/>
        <v>4025</v>
      </c>
    </row>
    <row r="729" spans="1:11" ht="15" hidden="1" customHeight="1" x14ac:dyDescent="0.3">
      <c r="A729" t="s">
        <v>416</v>
      </c>
      <c r="B729" t="s">
        <v>446</v>
      </c>
      <c r="C729" t="s">
        <v>37</v>
      </c>
      <c r="D729" t="s">
        <v>40</v>
      </c>
      <c r="E729" s="10">
        <v>41842</v>
      </c>
      <c r="F729" s="1" t="s">
        <v>439</v>
      </c>
      <c r="G729">
        <v>1</v>
      </c>
      <c r="H729">
        <v>14</v>
      </c>
      <c r="I729">
        <v>34</v>
      </c>
      <c r="J729" t="s">
        <v>445</v>
      </c>
      <c r="K729">
        <f t="shared" si="11"/>
        <v>4025</v>
      </c>
    </row>
    <row r="730" spans="1:11" ht="15" hidden="1" customHeight="1" x14ac:dyDescent="0.3">
      <c r="A730" t="s">
        <v>416</v>
      </c>
      <c r="B730" t="s">
        <v>446</v>
      </c>
      <c r="C730" t="s">
        <v>37</v>
      </c>
      <c r="D730" t="s">
        <v>40</v>
      </c>
      <c r="E730" s="10">
        <v>41842</v>
      </c>
      <c r="F730" s="1" t="s">
        <v>439</v>
      </c>
      <c r="G730">
        <v>2</v>
      </c>
      <c r="H730">
        <v>14</v>
      </c>
      <c r="I730">
        <v>28</v>
      </c>
      <c r="J730" t="s">
        <v>445</v>
      </c>
      <c r="K730">
        <f t="shared" si="11"/>
        <v>4025</v>
      </c>
    </row>
    <row r="731" spans="1:11" ht="15" hidden="1" customHeight="1" x14ac:dyDescent="0.3">
      <c r="A731" t="s">
        <v>416</v>
      </c>
      <c r="B731" t="s">
        <v>446</v>
      </c>
      <c r="C731" t="s">
        <v>37</v>
      </c>
      <c r="D731" t="s">
        <v>40</v>
      </c>
      <c r="E731" s="10">
        <v>41842</v>
      </c>
      <c r="F731" s="1" t="s">
        <v>439</v>
      </c>
      <c r="G731">
        <v>3</v>
      </c>
      <c r="H731">
        <v>16</v>
      </c>
      <c r="I731">
        <v>34</v>
      </c>
      <c r="J731" t="s">
        <v>445</v>
      </c>
      <c r="K731">
        <f t="shared" si="11"/>
        <v>4025</v>
      </c>
    </row>
    <row r="732" spans="1:11" ht="15" hidden="1" customHeight="1" x14ac:dyDescent="0.3">
      <c r="A732" t="s">
        <v>416</v>
      </c>
      <c r="B732" t="s">
        <v>446</v>
      </c>
      <c r="C732" t="s">
        <v>37</v>
      </c>
      <c r="D732" t="s">
        <v>40</v>
      </c>
      <c r="E732" s="10">
        <v>41842</v>
      </c>
      <c r="F732" s="1" t="s">
        <v>439</v>
      </c>
      <c r="G732">
        <v>1</v>
      </c>
      <c r="H732">
        <v>14</v>
      </c>
      <c r="I732">
        <v>32</v>
      </c>
      <c r="J732" t="s">
        <v>445</v>
      </c>
      <c r="K732">
        <f t="shared" si="11"/>
        <v>4025</v>
      </c>
    </row>
    <row r="733" spans="1:11" ht="15" hidden="1" customHeight="1" x14ac:dyDescent="0.3">
      <c r="A733" t="s">
        <v>416</v>
      </c>
      <c r="B733" t="s">
        <v>446</v>
      </c>
      <c r="C733" t="s">
        <v>37</v>
      </c>
      <c r="D733" t="s">
        <v>40</v>
      </c>
      <c r="E733" s="10">
        <v>41842</v>
      </c>
      <c r="F733" s="1" t="s">
        <v>439</v>
      </c>
      <c r="G733">
        <v>2</v>
      </c>
      <c r="H733">
        <v>16</v>
      </c>
      <c r="I733">
        <v>35</v>
      </c>
      <c r="J733" t="s">
        <v>445</v>
      </c>
      <c r="K733">
        <f t="shared" si="11"/>
        <v>4025</v>
      </c>
    </row>
    <row r="734" spans="1:11" ht="15" hidden="1" customHeight="1" x14ac:dyDescent="0.3">
      <c r="A734" t="s">
        <v>416</v>
      </c>
      <c r="B734" t="s">
        <v>446</v>
      </c>
      <c r="C734" t="s">
        <v>37</v>
      </c>
      <c r="D734" t="s">
        <v>40</v>
      </c>
      <c r="E734" s="10">
        <v>41842</v>
      </c>
      <c r="F734" s="1" t="s">
        <v>439</v>
      </c>
      <c r="G734">
        <v>3</v>
      </c>
      <c r="H734">
        <v>14</v>
      </c>
      <c r="I734">
        <v>31</v>
      </c>
      <c r="J734" t="s">
        <v>445</v>
      </c>
      <c r="K734">
        <f t="shared" si="11"/>
        <v>4025</v>
      </c>
    </row>
    <row r="735" spans="1:11" ht="15" hidden="1" customHeight="1" x14ac:dyDescent="0.3">
      <c r="A735" t="s">
        <v>416</v>
      </c>
      <c r="B735" t="s">
        <v>446</v>
      </c>
      <c r="C735" t="s">
        <v>37</v>
      </c>
      <c r="D735" t="s">
        <v>40</v>
      </c>
      <c r="E735" s="10">
        <v>41842</v>
      </c>
      <c r="F735" s="1" t="s">
        <v>439</v>
      </c>
      <c r="G735">
        <v>1</v>
      </c>
      <c r="H735">
        <v>17</v>
      </c>
      <c r="I735">
        <v>36</v>
      </c>
      <c r="J735" t="s">
        <v>445</v>
      </c>
      <c r="K735">
        <f t="shared" si="11"/>
        <v>4025</v>
      </c>
    </row>
    <row r="736" spans="1:11" ht="15" hidden="1" customHeight="1" x14ac:dyDescent="0.3">
      <c r="A736" t="s">
        <v>416</v>
      </c>
      <c r="B736" t="s">
        <v>446</v>
      </c>
      <c r="C736" t="s">
        <v>37</v>
      </c>
      <c r="D736" t="s">
        <v>40</v>
      </c>
      <c r="E736" s="10">
        <v>41842</v>
      </c>
      <c r="F736" s="1" t="s">
        <v>439</v>
      </c>
      <c r="G736">
        <v>2</v>
      </c>
      <c r="H736">
        <v>15</v>
      </c>
      <c r="I736">
        <v>36</v>
      </c>
      <c r="J736" t="s">
        <v>445</v>
      </c>
      <c r="K736">
        <f t="shared" si="11"/>
        <v>4025</v>
      </c>
    </row>
    <row r="737" spans="1:11" ht="15" hidden="1" customHeight="1" x14ac:dyDescent="0.3">
      <c r="A737" t="s">
        <v>416</v>
      </c>
      <c r="B737" t="s">
        <v>446</v>
      </c>
      <c r="C737" t="s">
        <v>37</v>
      </c>
      <c r="D737" t="s">
        <v>40</v>
      </c>
      <c r="E737" s="10">
        <v>41842</v>
      </c>
      <c r="F737" s="1" t="s">
        <v>439</v>
      </c>
      <c r="G737">
        <v>3</v>
      </c>
      <c r="H737">
        <v>16</v>
      </c>
      <c r="I737">
        <v>34</v>
      </c>
      <c r="J737" t="s">
        <v>445</v>
      </c>
      <c r="K737">
        <f t="shared" si="11"/>
        <v>4025</v>
      </c>
    </row>
    <row r="738" spans="1:11" ht="15" hidden="1" customHeight="1" x14ac:dyDescent="0.3">
      <c r="A738" t="s">
        <v>416</v>
      </c>
      <c r="B738" t="s">
        <v>446</v>
      </c>
      <c r="C738" t="s">
        <v>37</v>
      </c>
      <c r="D738" t="s">
        <v>40</v>
      </c>
      <c r="E738" s="10">
        <v>41842</v>
      </c>
      <c r="F738" s="1" t="s">
        <v>439</v>
      </c>
      <c r="G738">
        <v>1</v>
      </c>
      <c r="H738">
        <v>14</v>
      </c>
      <c r="I738" t="s">
        <v>437</v>
      </c>
      <c r="J738" t="s">
        <v>445</v>
      </c>
      <c r="K738">
        <f t="shared" si="11"/>
        <v>4025</v>
      </c>
    </row>
    <row r="739" spans="1:11" ht="15" hidden="1" customHeight="1" x14ac:dyDescent="0.3">
      <c r="A739" t="s">
        <v>416</v>
      </c>
      <c r="B739" t="s">
        <v>446</v>
      </c>
      <c r="C739" t="s">
        <v>37</v>
      </c>
      <c r="D739" t="s">
        <v>40</v>
      </c>
      <c r="E739" s="10">
        <v>41842</v>
      </c>
      <c r="F739" s="1" t="s">
        <v>439</v>
      </c>
      <c r="G739">
        <v>2</v>
      </c>
      <c r="H739">
        <v>16</v>
      </c>
      <c r="I739" t="s">
        <v>437</v>
      </c>
      <c r="J739" t="s">
        <v>445</v>
      </c>
      <c r="K739">
        <f t="shared" si="11"/>
        <v>4025</v>
      </c>
    </row>
    <row r="740" spans="1:11" ht="15" hidden="1" customHeight="1" x14ac:dyDescent="0.3">
      <c r="A740" t="s">
        <v>416</v>
      </c>
      <c r="B740" t="s">
        <v>446</v>
      </c>
      <c r="C740" t="s">
        <v>37</v>
      </c>
      <c r="D740" t="s">
        <v>40</v>
      </c>
      <c r="E740" s="10">
        <v>41842</v>
      </c>
      <c r="F740" s="1" t="s">
        <v>439</v>
      </c>
      <c r="G740">
        <v>3</v>
      </c>
      <c r="H740">
        <v>17</v>
      </c>
      <c r="I740" t="s">
        <v>437</v>
      </c>
      <c r="J740" t="s">
        <v>445</v>
      </c>
      <c r="K740">
        <f t="shared" si="11"/>
        <v>4025</v>
      </c>
    </row>
    <row r="741" spans="1:11" ht="15" hidden="1" customHeight="1" x14ac:dyDescent="0.3">
      <c r="A741" t="s">
        <v>416</v>
      </c>
      <c r="B741" t="s">
        <v>446</v>
      </c>
      <c r="C741" t="s">
        <v>37</v>
      </c>
      <c r="D741" t="s">
        <v>40</v>
      </c>
      <c r="E741" s="10">
        <v>41842</v>
      </c>
      <c r="F741" s="1" t="s">
        <v>439</v>
      </c>
      <c r="G741">
        <v>4</v>
      </c>
      <c r="H741">
        <v>15</v>
      </c>
      <c r="I741" t="s">
        <v>437</v>
      </c>
      <c r="J741" t="s">
        <v>445</v>
      </c>
      <c r="K741">
        <f t="shared" si="11"/>
        <v>4025</v>
      </c>
    </row>
    <row r="742" spans="1:11" ht="15" hidden="1" customHeight="1" x14ac:dyDescent="0.3">
      <c r="A742" t="s">
        <v>416</v>
      </c>
      <c r="B742" t="s">
        <v>446</v>
      </c>
      <c r="C742" t="s">
        <v>37</v>
      </c>
      <c r="D742" t="s">
        <v>40</v>
      </c>
      <c r="E742" s="1">
        <v>41843</v>
      </c>
      <c r="F742" s="1" t="s">
        <v>439</v>
      </c>
      <c r="G742">
        <v>1</v>
      </c>
      <c r="H742">
        <v>16</v>
      </c>
      <c r="I742">
        <v>36</v>
      </c>
      <c r="J742" t="s">
        <v>445</v>
      </c>
      <c r="K742">
        <f t="shared" si="11"/>
        <v>4048</v>
      </c>
    </row>
    <row r="743" spans="1:11" ht="15" hidden="1" customHeight="1" x14ac:dyDescent="0.3">
      <c r="A743" t="s">
        <v>416</v>
      </c>
      <c r="B743" t="s">
        <v>446</v>
      </c>
      <c r="C743" t="s">
        <v>37</v>
      </c>
      <c r="D743" t="s">
        <v>40</v>
      </c>
      <c r="E743" s="1">
        <v>41843</v>
      </c>
      <c r="F743" s="1" t="s">
        <v>439</v>
      </c>
      <c r="G743">
        <v>2</v>
      </c>
      <c r="H743">
        <v>18</v>
      </c>
      <c r="I743">
        <v>36</v>
      </c>
      <c r="J743" t="s">
        <v>445</v>
      </c>
      <c r="K743">
        <f t="shared" si="11"/>
        <v>4048</v>
      </c>
    </row>
    <row r="744" spans="1:11" ht="15" hidden="1" customHeight="1" x14ac:dyDescent="0.3">
      <c r="A744" t="s">
        <v>416</v>
      </c>
      <c r="B744" t="s">
        <v>446</v>
      </c>
      <c r="C744" t="s">
        <v>37</v>
      </c>
      <c r="D744" t="s">
        <v>40</v>
      </c>
      <c r="E744" s="1">
        <v>41843</v>
      </c>
      <c r="F744" s="1" t="s">
        <v>439</v>
      </c>
      <c r="G744">
        <v>3</v>
      </c>
      <c r="H744">
        <v>16</v>
      </c>
      <c r="I744">
        <v>30</v>
      </c>
      <c r="J744" t="s">
        <v>445</v>
      </c>
      <c r="K744">
        <f t="shared" si="11"/>
        <v>4048</v>
      </c>
    </row>
    <row r="745" spans="1:11" ht="15" hidden="1" customHeight="1" x14ac:dyDescent="0.3">
      <c r="A745" t="s">
        <v>416</v>
      </c>
      <c r="B745" t="s">
        <v>446</v>
      </c>
      <c r="C745" t="s">
        <v>37</v>
      </c>
      <c r="D745" t="s">
        <v>40</v>
      </c>
      <c r="E745" s="1">
        <v>41843</v>
      </c>
      <c r="F745" s="1" t="s">
        <v>439</v>
      </c>
      <c r="G745">
        <v>1</v>
      </c>
      <c r="H745">
        <v>17</v>
      </c>
      <c r="I745">
        <v>33</v>
      </c>
      <c r="J745" t="s">
        <v>445</v>
      </c>
      <c r="K745">
        <f t="shared" si="11"/>
        <v>4048</v>
      </c>
    </row>
    <row r="746" spans="1:11" ht="15" hidden="1" customHeight="1" x14ac:dyDescent="0.3">
      <c r="A746" t="s">
        <v>416</v>
      </c>
      <c r="B746" t="s">
        <v>446</v>
      </c>
      <c r="C746" t="s">
        <v>37</v>
      </c>
      <c r="D746" t="s">
        <v>40</v>
      </c>
      <c r="E746" s="1">
        <v>41843</v>
      </c>
      <c r="F746" s="1" t="s">
        <v>439</v>
      </c>
      <c r="G746">
        <v>2</v>
      </c>
      <c r="H746">
        <v>17</v>
      </c>
      <c r="I746">
        <v>39</v>
      </c>
      <c r="J746" t="s">
        <v>445</v>
      </c>
      <c r="K746">
        <f t="shared" si="11"/>
        <v>4048</v>
      </c>
    </row>
    <row r="747" spans="1:11" ht="15" hidden="1" customHeight="1" x14ac:dyDescent="0.3">
      <c r="A747" t="s">
        <v>416</v>
      </c>
      <c r="B747" t="s">
        <v>446</v>
      </c>
      <c r="C747" t="s">
        <v>37</v>
      </c>
      <c r="D747" t="s">
        <v>40</v>
      </c>
      <c r="E747" s="1">
        <v>41843</v>
      </c>
      <c r="F747" s="1" t="s">
        <v>439</v>
      </c>
      <c r="G747">
        <v>3</v>
      </c>
      <c r="H747">
        <v>14</v>
      </c>
      <c r="I747">
        <v>33</v>
      </c>
      <c r="J747" t="s">
        <v>445</v>
      </c>
      <c r="K747">
        <f t="shared" si="11"/>
        <v>4048</v>
      </c>
    </row>
    <row r="748" spans="1:11" ht="15" hidden="1" customHeight="1" x14ac:dyDescent="0.3">
      <c r="A748" t="s">
        <v>416</v>
      </c>
      <c r="B748" t="s">
        <v>446</v>
      </c>
      <c r="C748" t="s">
        <v>37</v>
      </c>
      <c r="D748" t="s">
        <v>40</v>
      </c>
      <c r="E748" s="1">
        <v>41843</v>
      </c>
      <c r="F748" s="1" t="s">
        <v>439</v>
      </c>
      <c r="G748">
        <v>4</v>
      </c>
      <c r="H748">
        <v>13</v>
      </c>
      <c r="I748" t="s">
        <v>437</v>
      </c>
      <c r="J748" t="s">
        <v>445</v>
      </c>
      <c r="K748">
        <f t="shared" si="11"/>
        <v>4048</v>
      </c>
    </row>
    <row r="749" spans="1:11" ht="15" hidden="1" customHeight="1" x14ac:dyDescent="0.3">
      <c r="A749" t="s">
        <v>416</v>
      </c>
      <c r="B749" t="s">
        <v>446</v>
      </c>
      <c r="C749" t="s">
        <v>37</v>
      </c>
      <c r="D749" t="s">
        <v>36</v>
      </c>
      <c r="E749" s="1">
        <v>41674</v>
      </c>
      <c r="F749" s="1" t="s">
        <v>439</v>
      </c>
      <c r="G749">
        <v>1</v>
      </c>
      <c r="H749">
        <v>1.6606872469948395</v>
      </c>
      <c r="I749">
        <v>7</v>
      </c>
      <c r="J749" t="s">
        <v>444</v>
      </c>
      <c r="K749">
        <f t="shared" si="11"/>
        <v>161</v>
      </c>
    </row>
    <row r="750" spans="1:11" ht="15" hidden="1" customHeight="1" x14ac:dyDescent="0.3">
      <c r="A750" t="s">
        <v>416</v>
      </c>
      <c r="B750" t="s">
        <v>446</v>
      </c>
      <c r="C750" t="s">
        <v>37</v>
      </c>
      <c r="D750" t="s">
        <v>36</v>
      </c>
      <c r="E750" s="1">
        <v>41674</v>
      </c>
      <c r="F750" s="1" t="s">
        <v>439</v>
      </c>
      <c r="G750">
        <v>2</v>
      </c>
      <c r="H750">
        <v>0.74675324675324672</v>
      </c>
      <c r="I750">
        <v>7</v>
      </c>
      <c r="J750" t="s">
        <v>444</v>
      </c>
      <c r="K750">
        <f t="shared" si="11"/>
        <v>161</v>
      </c>
    </row>
    <row r="751" spans="1:11" ht="15" hidden="1" customHeight="1" x14ac:dyDescent="0.3">
      <c r="A751" t="s">
        <v>416</v>
      </c>
      <c r="B751" t="s">
        <v>446</v>
      </c>
      <c r="C751" t="s">
        <v>37</v>
      </c>
      <c r="D751" t="s">
        <v>36</v>
      </c>
      <c r="E751" s="1">
        <v>41674</v>
      </c>
      <c r="F751" s="1" t="s">
        <v>439</v>
      </c>
      <c r="G751">
        <v>3</v>
      </c>
      <c r="H751">
        <v>1.6249188838416613</v>
      </c>
      <c r="I751" t="s">
        <v>437</v>
      </c>
      <c r="J751" t="s">
        <v>444</v>
      </c>
      <c r="K751">
        <f t="shared" si="11"/>
        <v>161</v>
      </c>
    </row>
    <row r="752" spans="1:11" ht="15" hidden="1" customHeight="1" x14ac:dyDescent="0.3">
      <c r="A752" t="s">
        <v>416</v>
      </c>
      <c r="B752" t="s">
        <v>446</v>
      </c>
      <c r="C752" t="s">
        <v>37</v>
      </c>
      <c r="D752" t="s">
        <v>36</v>
      </c>
      <c r="E752" s="1">
        <v>41674</v>
      </c>
      <c r="F752" s="1" t="s">
        <v>439</v>
      </c>
      <c r="G752">
        <v>4</v>
      </c>
      <c r="H752">
        <v>0.61038961038961037</v>
      </c>
      <c r="I752" t="s">
        <v>437</v>
      </c>
      <c r="J752" t="s">
        <v>444</v>
      </c>
      <c r="K752">
        <f t="shared" si="11"/>
        <v>161</v>
      </c>
    </row>
    <row r="753" spans="1:11" ht="15" hidden="1" customHeight="1" x14ac:dyDescent="0.3">
      <c r="A753" t="s">
        <v>416</v>
      </c>
      <c r="B753" t="s">
        <v>446</v>
      </c>
      <c r="C753" t="s">
        <v>37</v>
      </c>
      <c r="D753" t="s">
        <v>36</v>
      </c>
      <c r="E753" s="1">
        <v>41674</v>
      </c>
      <c r="F753" s="1" t="s">
        <v>439</v>
      </c>
      <c r="G753">
        <v>1</v>
      </c>
      <c r="H753">
        <v>0.59090909090909094</v>
      </c>
      <c r="I753">
        <v>5</v>
      </c>
      <c r="J753" t="s">
        <v>444</v>
      </c>
      <c r="K753">
        <f t="shared" si="11"/>
        <v>161</v>
      </c>
    </row>
    <row r="754" spans="1:11" ht="15" hidden="1" customHeight="1" x14ac:dyDescent="0.3">
      <c r="A754" t="s">
        <v>416</v>
      </c>
      <c r="B754" t="s">
        <v>446</v>
      </c>
      <c r="C754" t="s">
        <v>37</v>
      </c>
      <c r="D754" t="s">
        <v>36</v>
      </c>
      <c r="E754" s="1">
        <v>41674</v>
      </c>
      <c r="F754" s="1" t="s">
        <v>439</v>
      </c>
      <c r="G754">
        <v>2</v>
      </c>
      <c r="H754">
        <v>0.61688311688311692</v>
      </c>
      <c r="I754" t="s">
        <v>437</v>
      </c>
      <c r="J754" t="s">
        <v>444</v>
      </c>
      <c r="K754">
        <f t="shared" si="11"/>
        <v>161</v>
      </c>
    </row>
    <row r="755" spans="1:11" ht="15" hidden="1" customHeight="1" x14ac:dyDescent="0.3">
      <c r="A755" t="s">
        <v>416</v>
      </c>
      <c r="B755" t="s">
        <v>446</v>
      </c>
      <c r="C755" t="s">
        <v>37</v>
      </c>
      <c r="D755" t="s">
        <v>36</v>
      </c>
      <c r="E755" s="1">
        <v>41674</v>
      </c>
      <c r="F755" s="1" t="s">
        <v>439</v>
      </c>
      <c r="G755">
        <v>3</v>
      </c>
      <c r="H755">
        <v>0.56493506493506496</v>
      </c>
      <c r="I755">
        <v>5</v>
      </c>
      <c r="J755" t="s">
        <v>444</v>
      </c>
      <c r="K755">
        <f t="shared" si="11"/>
        <v>161</v>
      </c>
    </row>
    <row r="756" spans="1:11" ht="15" hidden="1" customHeight="1" x14ac:dyDescent="0.3">
      <c r="A756" t="s">
        <v>416</v>
      </c>
      <c r="B756" t="s">
        <v>446</v>
      </c>
      <c r="C756" t="s">
        <v>37</v>
      </c>
      <c r="D756" t="s">
        <v>36</v>
      </c>
      <c r="E756" s="1">
        <v>41674</v>
      </c>
      <c r="F756" s="1" t="s">
        <v>439</v>
      </c>
      <c r="G756">
        <v>1</v>
      </c>
      <c r="H756">
        <v>0.49494200370254876</v>
      </c>
      <c r="I756">
        <v>5</v>
      </c>
      <c r="J756" t="s">
        <v>444</v>
      </c>
      <c r="K756">
        <f t="shared" si="11"/>
        <v>161</v>
      </c>
    </row>
    <row r="757" spans="1:11" ht="15" hidden="1" customHeight="1" x14ac:dyDescent="0.3">
      <c r="A757" t="s">
        <v>416</v>
      </c>
      <c r="B757" t="s">
        <v>446</v>
      </c>
      <c r="C757" t="s">
        <v>37</v>
      </c>
      <c r="D757" t="s">
        <v>36</v>
      </c>
      <c r="E757" s="1">
        <v>41674</v>
      </c>
      <c r="F757" s="1" t="s">
        <v>439</v>
      </c>
      <c r="G757">
        <v>2</v>
      </c>
      <c r="H757">
        <v>0.62337662337662336</v>
      </c>
      <c r="I757">
        <v>6</v>
      </c>
      <c r="J757" t="s">
        <v>444</v>
      </c>
      <c r="K757">
        <f t="shared" si="11"/>
        <v>161</v>
      </c>
    </row>
    <row r="758" spans="1:11" ht="15" hidden="1" customHeight="1" x14ac:dyDescent="0.3">
      <c r="A758" t="s">
        <v>416</v>
      </c>
      <c r="B758" t="s">
        <v>446</v>
      </c>
      <c r="C758" t="s">
        <v>37</v>
      </c>
      <c r="D758" t="s">
        <v>36</v>
      </c>
      <c r="E758" s="1">
        <v>41674</v>
      </c>
      <c r="F758" s="1" t="s">
        <v>439</v>
      </c>
      <c r="G758">
        <v>3</v>
      </c>
      <c r="H758">
        <v>1.3679428942245295</v>
      </c>
      <c r="I758" t="s">
        <v>437</v>
      </c>
      <c r="J758" t="s">
        <v>444</v>
      </c>
      <c r="K758">
        <f t="shared" si="11"/>
        <v>161</v>
      </c>
    </row>
    <row r="759" spans="1:11" ht="15" hidden="1" customHeight="1" x14ac:dyDescent="0.3">
      <c r="A759" t="s">
        <v>416</v>
      </c>
      <c r="B759" t="s">
        <v>446</v>
      </c>
      <c r="C759" t="s">
        <v>37</v>
      </c>
      <c r="D759" t="s">
        <v>36</v>
      </c>
      <c r="E759" s="1">
        <v>41674</v>
      </c>
      <c r="F759" s="1" t="s">
        <v>439</v>
      </c>
      <c r="G759">
        <v>4</v>
      </c>
      <c r="H759">
        <v>0.4935064935064935</v>
      </c>
      <c r="I759" t="s">
        <v>437</v>
      </c>
      <c r="J759" t="s">
        <v>444</v>
      </c>
      <c r="K759">
        <f t="shared" si="11"/>
        <v>161</v>
      </c>
    </row>
    <row r="760" spans="1:11" ht="15" hidden="1" customHeight="1" x14ac:dyDescent="0.3">
      <c r="A760" t="s">
        <v>416</v>
      </c>
      <c r="B760" t="s">
        <v>446</v>
      </c>
      <c r="C760" t="s">
        <v>37</v>
      </c>
      <c r="D760" t="s">
        <v>36</v>
      </c>
      <c r="E760" s="1">
        <v>41681</v>
      </c>
      <c r="F760" s="1" t="s">
        <v>439</v>
      </c>
      <c r="G760">
        <v>1</v>
      </c>
      <c r="H760">
        <v>2.835209825997953</v>
      </c>
      <c r="I760">
        <v>10</v>
      </c>
      <c r="J760" t="s">
        <v>444</v>
      </c>
      <c r="K760">
        <f t="shared" si="11"/>
        <v>322</v>
      </c>
    </row>
    <row r="761" spans="1:11" ht="15" hidden="1" customHeight="1" x14ac:dyDescent="0.3">
      <c r="A761" t="s">
        <v>416</v>
      </c>
      <c r="B761" t="s">
        <v>446</v>
      </c>
      <c r="C761" t="s">
        <v>37</v>
      </c>
      <c r="D761" t="s">
        <v>36</v>
      </c>
      <c r="E761" s="1">
        <v>41681</v>
      </c>
      <c r="F761" s="1" t="s">
        <v>439</v>
      </c>
      <c r="G761">
        <v>2</v>
      </c>
      <c r="H761">
        <v>2.6796315250767657</v>
      </c>
      <c r="I761">
        <v>9</v>
      </c>
      <c r="J761" t="s">
        <v>444</v>
      </c>
      <c r="K761">
        <f t="shared" si="11"/>
        <v>322</v>
      </c>
    </row>
    <row r="762" spans="1:11" ht="15" hidden="1" customHeight="1" x14ac:dyDescent="0.3">
      <c r="A762" t="s">
        <v>416</v>
      </c>
      <c r="B762" t="s">
        <v>446</v>
      </c>
      <c r="C762" t="s">
        <v>37</v>
      </c>
      <c r="D762" t="s">
        <v>36</v>
      </c>
      <c r="E762" s="1">
        <v>41681</v>
      </c>
      <c r="F762" s="1" t="s">
        <v>439</v>
      </c>
      <c r="G762">
        <v>3</v>
      </c>
      <c r="H762">
        <v>2.6837256908904812</v>
      </c>
      <c r="I762">
        <v>9</v>
      </c>
      <c r="J762" t="s">
        <v>444</v>
      </c>
      <c r="K762">
        <f t="shared" si="11"/>
        <v>322</v>
      </c>
    </row>
    <row r="763" spans="1:11" ht="15" hidden="1" customHeight="1" x14ac:dyDescent="0.3">
      <c r="A763" t="s">
        <v>416</v>
      </c>
      <c r="B763" t="s">
        <v>446</v>
      </c>
      <c r="C763" t="s">
        <v>37</v>
      </c>
      <c r="D763" t="s">
        <v>36</v>
      </c>
      <c r="E763" s="1">
        <v>41681</v>
      </c>
      <c r="F763" s="1" t="s">
        <v>439</v>
      </c>
      <c r="G763">
        <v>1</v>
      </c>
      <c r="H763">
        <v>2.7369498464687823</v>
      </c>
      <c r="I763">
        <v>10</v>
      </c>
      <c r="J763" t="s">
        <v>444</v>
      </c>
      <c r="K763">
        <f t="shared" si="11"/>
        <v>322</v>
      </c>
    </row>
    <row r="764" spans="1:11" ht="15" hidden="1" customHeight="1" x14ac:dyDescent="0.3">
      <c r="A764" t="s">
        <v>416</v>
      </c>
      <c r="B764" t="s">
        <v>446</v>
      </c>
      <c r="C764" t="s">
        <v>37</v>
      </c>
      <c r="D764" t="s">
        <v>36</v>
      </c>
      <c r="E764" s="1">
        <v>41681</v>
      </c>
      <c r="F764" s="1" t="s">
        <v>439</v>
      </c>
      <c r="G764">
        <v>2</v>
      </c>
      <c r="H764">
        <v>2.7901740020470829</v>
      </c>
      <c r="I764">
        <v>9</v>
      </c>
      <c r="J764" t="s">
        <v>444</v>
      </c>
      <c r="K764">
        <f t="shared" si="11"/>
        <v>322</v>
      </c>
    </row>
    <row r="765" spans="1:11" ht="15" hidden="1" customHeight="1" x14ac:dyDescent="0.3">
      <c r="A765" t="s">
        <v>416</v>
      </c>
      <c r="B765" t="s">
        <v>446</v>
      </c>
      <c r="C765" t="s">
        <v>37</v>
      </c>
      <c r="D765" t="s">
        <v>36</v>
      </c>
      <c r="E765" s="1">
        <v>41681</v>
      </c>
      <c r="F765" s="1" t="s">
        <v>439</v>
      </c>
      <c r="G765">
        <v>3</v>
      </c>
      <c r="H765">
        <v>1.8877352368591822</v>
      </c>
      <c r="I765">
        <v>8</v>
      </c>
      <c r="J765" t="s">
        <v>444</v>
      </c>
      <c r="K765">
        <f t="shared" si="11"/>
        <v>322</v>
      </c>
    </row>
    <row r="766" spans="1:11" ht="15" hidden="1" customHeight="1" x14ac:dyDescent="0.3">
      <c r="A766" t="s">
        <v>416</v>
      </c>
      <c r="B766" t="s">
        <v>446</v>
      </c>
      <c r="C766" t="s">
        <v>37</v>
      </c>
      <c r="D766" t="s">
        <v>36</v>
      </c>
      <c r="E766" s="1">
        <v>41681</v>
      </c>
      <c r="F766" s="1" t="s">
        <v>439</v>
      </c>
      <c r="G766">
        <v>1</v>
      </c>
      <c r="H766">
        <v>2.8188331627430911</v>
      </c>
      <c r="I766">
        <v>9</v>
      </c>
      <c r="J766" t="s">
        <v>444</v>
      </c>
      <c r="K766">
        <f t="shared" si="11"/>
        <v>322</v>
      </c>
    </row>
    <row r="767" spans="1:11" ht="15" hidden="1" customHeight="1" x14ac:dyDescent="0.3">
      <c r="A767" t="s">
        <v>416</v>
      </c>
      <c r="B767" t="s">
        <v>446</v>
      </c>
      <c r="C767" t="s">
        <v>37</v>
      </c>
      <c r="D767" t="s">
        <v>36</v>
      </c>
      <c r="E767" s="1">
        <v>41681</v>
      </c>
      <c r="F767" s="1" t="s">
        <v>439</v>
      </c>
      <c r="G767">
        <v>2</v>
      </c>
      <c r="H767">
        <v>2.9170931422722619</v>
      </c>
      <c r="I767">
        <v>9</v>
      </c>
      <c r="J767" t="s">
        <v>444</v>
      </c>
      <c r="K767">
        <f t="shared" si="11"/>
        <v>322</v>
      </c>
    </row>
    <row r="768" spans="1:11" ht="15" hidden="1" customHeight="1" x14ac:dyDescent="0.3">
      <c r="A768" t="s">
        <v>416</v>
      </c>
      <c r="B768" t="s">
        <v>446</v>
      </c>
      <c r="C768" t="s">
        <v>37</v>
      </c>
      <c r="D768" t="s">
        <v>36</v>
      </c>
      <c r="E768" s="1">
        <v>41681</v>
      </c>
      <c r="F768" s="1" t="s">
        <v>439</v>
      </c>
      <c r="G768">
        <v>3</v>
      </c>
      <c r="H768">
        <v>2.8474923234390994</v>
      </c>
      <c r="I768">
        <v>9</v>
      </c>
      <c r="J768" t="s">
        <v>444</v>
      </c>
      <c r="K768">
        <f t="shared" si="11"/>
        <v>322</v>
      </c>
    </row>
    <row r="769" spans="1:11" ht="15" hidden="1" customHeight="1" x14ac:dyDescent="0.3">
      <c r="A769" t="s">
        <v>416</v>
      </c>
      <c r="B769" t="s">
        <v>446</v>
      </c>
      <c r="C769" t="s">
        <v>37</v>
      </c>
      <c r="D769" t="s">
        <v>36</v>
      </c>
      <c r="E769" s="1">
        <v>41681</v>
      </c>
      <c r="F769" s="1" t="s">
        <v>439</v>
      </c>
      <c r="G769">
        <v>4</v>
      </c>
      <c r="H769">
        <v>2.7860798362333674</v>
      </c>
      <c r="I769" t="s">
        <v>437</v>
      </c>
      <c r="J769" t="s">
        <v>444</v>
      </c>
      <c r="K769">
        <f t="shared" si="11"/>
        <v>322</v>
      </c>
    </row>
    <row r="770" spans="1:11" ht="15" hidden="1" customHeight="1" x14ac:dyDescent="0.3">
      <c r="A770" t="s">
        <v>416</v>
      </c>
      <c r="B770" t="s">
        <v>446</v>
      </c>
      <c r="C770" t="s">
        <v>37</v>
      </c>
      <c r="D770" t="s">
        <v>36</v>
      </c>
      <c r="E770" s="1">
        <v>41688</v>
      </c>
      <c r="F770" s="1" t="s">
        <v>439</v>
      </c>
      <c r="G770">
        <v>1</v>
      </c>
      <c r="H770">
        <v>5.2107623318385645</v>
      </c>
      <c r="I770">
        <v>12</v>
      </c>
      <c r="J770" t="s">
        <v>444</v>
      </c>
      <c r="K770">
        <f t="shared" ref="K770:K833" si="12">(E770-Exp3SD) * 23</f>
        <v>483</v>
      </c>
    </row>
    <row r="771" spans="1:11" ht="15" hidden="1" customHeight="1" x14ac:dyDescent="0.3">
      <c r="A771" t="s">
        <v>416</v>
      </c>
      <c r="B771" t="s">
        <v>446</v>
      </c>
      <c r="C771" t="s">
        <v>37</v>
      </c>
      <c r="D771" t="s">
        <v>36</v>
      </c>
      <c r="E771" s="1">
        <v>41688</v>
      </c>
      <c r="F771" s="1" t="s">
        <v>439</v>
      </c>
      <c r="G771">
        <v>2</v>
      </c>
      <c r="H771">
        <v>5.188340807174888</v>
      </c>
      <c r="I771">
        <v>12</v>
      </c>
      <c r="J771" t="s">
        <v>444</v>
      </c>
      <c r="K771">
        <f t="shared" si="12"/>
        <v>483</v>
      </c>
    </row>
    <row r="772" spans="1:11" ht="15" hidden="1" customHeight="1" x14ac:dyDescent="0.3">
      <c r="A772" t="s">
        <v>416</v>
      </c>
      <c r="B772" t="s">
        <v>446</v>
      </c>
      <c r="C772" t="s">
        <v>37</v>
      </c>
      <c r="D772" t="s">
        <v>36</v>
      </c>
      <c r="E772" s="1">
        <v>41688</v>
      </c>
      <c r="F772" s="1" t="s">
        <v>439</v>
      </c>
      <c r="G772">
        <v>3</v>
      </c>
      <c r="H772">
        <v>3.9582689335394128</v>
      </c>
      <c r="I772">
        <v>11</v>
      </c>
      <c r="J772" t="s">
        <v>444</v>
      </c>
      <c r="K772">
        <f t="shared" si="12"/>
        <v>483</v>
      </c>
    </row>
    <row r="773" spans="1:11" ht="15" hidden="1" customHeight="1" x14ac:dyDescent="0.3">
      <c r="A773" t="s">
        <v>416</v>
      </c>
      <c r="B773" t="s">
        <v>446</v>
      </c>
      <c r="C773" t="s">
        <v>37</v>
      </c>
      <c r="D773" t="s">
        <v>36</v>
      </c>
      <c r="E773" s="1">
        <v>41688</v>
      </c>
      <c r="F773" s="1" t="s">
        <v>439</v>
      </c>
      <c r="G773">
        <v>4</v>
      </c>
      <c r="H773">
        <v>4.9641255605381165</v>
      </c>
      <c r="I773">
        <v>12</v>
      </c>
      <c r="J773" t="s">
        <v>444</v>
      </c>
      <c r="K773">
        <f t="shared" si="12"/>
        <v>483</v>
      </c>
    </row>
    <row r="774" spans="1:11" ht="15" hidden="1" customHeight="1" x14ac:dyDescent="0.3">
      <c r="A774" t="s">
        <v>416</v>
      </c>
      <c r="B774" t="s">
        <v>446</v>
      </c>
      <c r="C774" t="s">
        <v>37</v>
      </c>
      <c r="D774" t="s">
        <v>36</v>
      </c>
      <c r="E774" s="1">
        <v>41688</v>
      </c>
      <c r="F774" s="1" t="s">
        <v>439</v>
      </c>
      <c r="G774">
        <v>1</v>
      </c>
      <c r="H774">
        <v>5.0224215246636774</v>
      </c>
      <c r="I774">
        <v>12</v>
      </c>
      <c r="J774" t="s">
        <v>444</v>
      </c>
      <c r="K774">
        <f t="shared" si="12"/>
        <v>483</v>
      </c>
    </row>
    <row r="775" spans="1:11" ht="15" hidden="1" customHeight="1" x14ac:dyDescent="0.3">
      <c r="A775" t="s">
        <v>416</v>
      </c>
      <c r="B775" t="s">
        <v>446</v>
      </c>
      <c r="C775" t="s">
        <v>37</v>
      </c>
      <c r="D775" t="s">
        <v>36</v>
      </c>
      <c r="E775" s="1">
        <v>41688</v>
      </c>
      <c r="F775" s="1" t="s">
        <v>439</v>
      </c>
      <c r="G775">
        <v>2</v>
      </c>
      <c r="H775">
        <v>4.0703245749613597</v>
      </c>
      <c r="I775">
        <v>10</v>
      </c>
      <c r="J775" t="s">
        <v>444</v>
      </c>
      <c r="K775">
        <f t="shared" si="12"/>
        <v>483</v>
      </c>
    </row>
    <row r="776" spans="1:11" ht="15" hidden="1" customHeight="1" x14ac:dyDescent="0.3">
      <c r="A776" t="s">
        <v>416</v>
      </c>
      <c r="B776" t="s">
        <v>446</v>
      </c>
      <c r="C776" t="s">
        <v>37</v>
      </c>
      <c r="D776" t="s">
        <v>36</v>
      </c>
      <c r="E776" s="1">
        <v>41688</v>
      </c>
      <c r="F776" s="1" t="s">
        <v>439</v>
      </c>
      <c r="G776">
        <v>3</v>
      </c>
      <c r="H776">
        <v>2.8802456499488232</v>
      </c>
      <c r="I776">
        <v>9</v>
      </c>
      <c r="J776" t="s">
        <v>444</v>
      </c>
      <c r="K776">
        <f t="shared" si="12"/>
        <v>483</v>
      </c>
    </row>
    <row r="777" spans="1:11" ht="15" hidden="1" customHeight="1" x14ac:dyDescent="0.3">
      <c r="A777" t="s">
        <v>416</v>
      </c>
      <c r="B777" t="s">
        <v>446</v>
      </c>
      <c r="C777" t="s">
        <v>37</v>
      </c>
      <c r="D777" t="s">
        <v>36</v>
      </c>
      <c r="E777" s="1">
        <v>41688</v>
      </c>
      <c r="F777" s="1" t="s">
        <v>439</v>
      </c>
      <c r="G777">
        <v>4</v>
      </c>
      <c r="H777">
        <v>2.6919140225179121</v>
      </c>
      <c r="I777">
        <v>8</v>
      </c>
      <c r="J777" t="s">
        <v>444</v>
      </c>
      <c r="K777">
        <f t="shared" si="12"/>
        <v>483</v>
      </c>
    </row>
    <row r="778" spans="1:11" ht="15" hidden="1" customHeight="1" x14ac:dyDescent="0.3">
      <c r="A778" t="s">
        <v>416</v>
      </c>
      <c r="B778" t="s">
        <v>446</v>
      </c>
      <c r="C778" t="s">
        <v>37</v>
      </c>
      <c r="D778" t="s">
        <v>36</v>
      </c>
      <c r="E778" s="1">
        <v>41688</v>
      </c>
      <c r="F778" s="1" t="s">
        <v>439</v>
      </c>
      <c r="G778">
        <v>1</v>
      </c>
      <c r="H778">
        <v>4.0200927357032459</v>
      </c>
      <c r="I778">
        <v>11</v>
      </c>
      <c r="J778" t="s">
        <v>444</v>
      </c>
      <c r="K778">
        <f t="shared" si="12"/>
        <v>483</v>
      </c>
    </row>
    <row r="779" spans="1:11" ht="15" hidden="1" customHeight="1" x14ac:dyDescent="0.3">
      <c r="A779" t="s">
        <v>416</v>
      </c>
      <c r="B779" t="s">
        <v>446</v>
      </c>
      <c r="C779" t="s">
        <v>37</v>
      </c>
      <c r="D779" t="s">
        <v>36</v>
      </c>
      <c r="E779" s="1">
        <v>41688</v>
      </c>
      <c r="F779" s="1" t="s">
        <v>439</v>
      </c>
      <c r="G779">
        <v>2</v>
      </c>
      <c r="H779">
        <v>4.0510046367851622</v>
      </c>
      <c r="I779">
        <v>11</v>
      </c>
      <c r="J779" t="s">
        <v>444</v>
      </c>
      <c r="K779">
        <f t="shared" si="12"/>
        <v>483</v>
      </c>
    </row>
    <row r="780" spans="1:11" ht="15" hidden="1" customHeight="1" x14ac:dyDescent="0.3">
      <c r="A780" t="s">
        <v>416</v>
      </c>
      <c r="B780" t="s">
        <v>446</v>
      </c>
      <c r="C780" t="s">
        <v>37</v>
      </c>
      <c r="D780" t="s">
        <v>36</v>
      </c>
      <c r="E780" s="1">
        <v>41688</v>
      </c>
      <c r="F780" s="1" t="s">
        <v>439</v>
      </c>
      <c r="G780">
        <v>3</v>
      </c>
      <c r="H780">
        <v>4.0780525502318392</v>
      </c>
      <c r="I780">
        <v>12</v>
      </c>
      <c r="J780" t="s">
        <v>444</v>
      </c>
      <c r="K780">
        <f t="shared" si="12"/>
        <v>483</v>
      </c>
    </row>
    <row r="781" spans="1:11" ht="15" hidden="1" customHeight="1" x14ac:dyDescent="0.3">
      <c r="A781" t="s">
        <v>416</v>
      </c>
      <c r="B781" t="s">
        <v>446</v>
      </c>
      <c r="C781" t="s">
        <v>37</v>
      </c>
      <c r="D781" t="s">
        <v>36</v>
      </c>
      <c r="E781" s="1">
        <v>41688</v>
      </c>
      <c r="F781" s="1" t="s">
        <v>439</v>
      </c>
      <c r="G781">
        <v>4</v>
      </c>
      <c r="H781">
        <v>2.6182190378710337</v>
      </c>
      <c r="I781">
        <v>10</v>
      </c>
      <c r="J781" t="s">
        <v>444</v>
      </c>
      <c r="K781">
        <f t="shared" si="12"/>
        <v>483</v>
      </c>
    </row>
    <row r="782" spans="1:11" ht="15" hidden="1" customHeight="1" x14ac:dyDescent="0.3">
      <c r="A782" t="s">
        <v>416</v>
      </c>
      <c r="B782" t="s">
        <v>446</v>
      </c>
      <c r="C782" t="s">
        <v>37</v>
      </c>
      <c r="D782" t="s">
        <v>36</v>
      </c>
      <c r="E782" s="1">
        <v>41695</v>
      </c>
      <c r="F782" s="1" t="s">
        <v>439</v>
      </c>
      <c r="G782">
        <v>1</v>
      </c>
      <c r="H782">
        <v>5.1659192825112106</v>
      </c>
      <c r="I782">
        <v>15</v>
      </c>
      <c r="J782" t="s">
        <v>444</v>
      </c>
      <c r="K782">
        <f t="shared" si="12"/>
        <v>644</v>
      </c>
    </row>
    <row r="783" spans="1:11" ht="15" hidden="1" customHeight="1" x14ac:dyDescent="0.3">
      <c r="A783" t="s">
        <v>416</v>
      </c>
      <c r="B783" t="s">
        <v>446</v>
      </c>
      <c r="C783" t="s">
        <v>37</v>
      </c>
      <c r="D783" t="s">
        <v>36</v>
      </c>
      <c r="E783" s="1">
        <v>41695</v>
      </c>
      <c r="F783" s="1" t="s">
        <v>439</v>
      </c>
      <c r="G783">
        <v>2</v>
      </c>
      <c r="H783">
        <v>5.3318385650224212</v>
      </c>
      <c r="I783">
        <v>15</v>
      </c>
      <c r="J783" t="s">
        <v>444</v>
      </c>
      <c r="K783">
        <f t="shared" si="12"/>
        <v>644</v>
      </c>
    </row>
    <row r="784" spans="1:11" ht="15" hidden="1" customHeight="1" x14ac:dyDescent="0.3">
      <c r="A784" t="s">
        <v>416</v>
      </c>
      <c r="B784" t="s">
        <v>446</v>
      </c>
      <c r="C784" t="s">
        <v>37</v>
      </c>
      <c r="D784" t="s">
        <v>36</v>
      </c>
      <c r="E784" s="1">
        <v>41695</v>
      </c>
      <c r="F784" s="1" t="s">
        <v>439</v>
      </c>
      <c r="G784">
        <v>3</v>
      </c>
      <c r="H784">
        <v>5.2556053811659194</v>
      </c>
      <c r="I784">
        <v>14</v>
      </c>
      <c r="J784" t="s">
        <v>444</v>
      </c>
      <c r="K784">
        <f t="shared" si="12"/>
        <v>644</v>
      </c>
    </row>
    <row r="785" spans="1:11" ht="15" hidden="1" customHeight="1" x14ac:dyDescent="0.3">
      <c r="A785" t="s">
        <v>416</v>
      </c>
      <c r="B785" t="s">
        <v>446</v>
      </c>
      <c r="C785" t="s">
        <v>37</v>
      </c>
      <c r="D785" t="s">
        <v>36</v>
      </c>
      <c r="E785" s="1">
        <v>41695</v>
      </c>
      <c r="F785" s="1" t="s">
        <v>439</v>
      </c>
      <c r="G785">
        <v>1</v>
      </c>
      <c r="H785">
        <v>5.8588158750813273</v>
      </c>
      <c r="I785">
        <v>14</v>
      </c>
      <c r="J785" t="s">
        <v>444</v>
      </c>
      <c r="K785">
        <f t="shared" si="12"/>
        <v>644</v>
      </c>
    </row>
    <row r="786" spans="1:11" ht="15" hidden="1" customHeight="1" x14ac:dyDescent="0.3">
      <c r="A786" t="s">
        <v>416</v>
      </c>
      <c r="B786" t="s">
        <v>446</v>
      </c>
      <c r="C786" t="s">
        <v>37</v>
      </c>
      <c r="D786" t="s">
        <v>36</v>
      </c>
      <c r="E786" s="1">
        <v>41695</v>
      </c>
      <c r="F786" s="1" t="s">
        <v>439</v>
      </c>
      <c r="G786">
        <v>2</v>
      </c>
      <c r="H786">
        <v>6.0540013012361742</v>
      </c>
      <c r="I786">
        <v>14</v>
      </c>
      <c r="J786" t="s">
        <v>444</v>
      </c>
      <c r="K786">
        <f t="shared" si="12"/>
        <v>644</v>
      </c>
    </row>
    <row r="787" spans="1:11" ht="15" hidden="1" customHeight="1" x14ac:dyDescent="0.3">
      <c r="A787" t="s">
        <v>416</v>
      </c>
      <c r="B787" t="s">
        <v>446</v>
      </c>
      <c r="C787" t="s">
        <v>37</v>
      </c>
      <c r="D787" t="s">
        <v>36</v>
      </c>
      <c r="E787" s="1">
        <v>41695</v>
      </c>
      <c r="F787" s="1" t="s">
        <v>439</v>
      </c>
      <c r="G787">
        <v>3</v>
      </c>
      <c r="H787">
        <v>6.0540013012361742</v>
      </c>
      <c r="I787">
        <v>15</v>
      </c>
      <c r="J787" t="s">
        <v>444</v>
      </c>
      <c r="K787">
        <f t="shared" si="12"/>
        <v>644</v>
      </c>
    </row>
    <row r="788" spans="1:11" ht="15" hidden="1" customHeight="1" x14ac:dyDescent="0.3">
      <c r="A788" t="s">
        <v>416</v>
      </c>
      <c r="B788" t="s">
        <v>446</v>
      </c>
      <c r="C788" t="s">
        <v>37</v>
      </c>
      <c r="D788" t="s">
        <v>36</v>
      </c>
      <c r="E788" s="1">
        <v>41695</v>
      </c>
      <c r="F788" s="1" t="s">
        <v>439</v>
      </c>
      <c r="G788">
        <v>1</v>
      </c>
      <c r="H788">
        <v>5.253741054001301</v>
      </c>
      <c r="I788">
        <v>16</v>
      </c>
      <c r="J788" t="s">
        <v>444</v>
      </c>
      <c r="K788">
        <f t="shared" si="12"/>
        <v>644</v>
      </c>
    </row>
    <row r="789" spans="1:11" ht="15" hidden="1" customHeight="1" x14ac:dyDescent="0.3">
      <c r="A789" t="s">
        <v>416</v>
      </c>
      <c r="B789" t="s">
        <v>446</v>
      </c>
      <c r="C789" t="s">
        <v>37</v>
      </c>
      <c r="D789" t="s">
        <v>36</v>
      </c>
      <c r="E789" s="1">
        <v>41695</v>
      </c>
      <c r="F789" s="1" t="s">
        <v>439</v>
      </c>
      <c r="G789">
        <v>2</v>
      </c>
      <c r="H789">
        <v>5.4294079375406632</v>
      </c>
      <c r="I789">
        <v>16</v>
      </c>
      <c r="J789" t="s">
        <v>444</v>
      </c>
      <c r="K789">
        <f t="shared" si="12"/>
        <v>644</v>
      </c>
    </row>
    <row r="790" spans="1:11" ht="15" hidden="1" customHeight="1" x14ac:dyDescent="0.3">
      <c r="A790" t="s">
        <v>416</v>
      </c>
      <c r="B790" t="s">
        <v>446</v>
      </c>
      <c r="C790" t="s">
        <v>37</v>
      </c>
      <c r="D790" t="s">
        <v>36</v>
      </c>
      <c r="E790" s="1">
        <v>41695</v>
      </c>
      <c r="F790" s="1" t="s">
        <v>439</v>
      </c>
      <c r="G790">
        <v>3</v>
      </c>
      <c r="H790">
        <v>5.4255042290175668</v>
      </c>
      <c r="I790">
        <v>15</v>
      </c>
      <c r="J790" t="s">
        <v>444</v>
      </c>
      <c r="K790">
        <f t="shared" si="12"/>
        <v>644</v>
      </c>
    </row>
    <row r="791" spans="1:11" ht="15" hidden="1" customHeight="1" x14ac:dyDescent="0.3">
      <c r="A791" t="s">
        <v>416</v>
      </c>
      <c r="B791" t="s">
        <v>446</v>
      </c>
      <c r="C791" t="s">
        <v>37</v>
      </c>
      <c r="D791" t="s">
        <v>36</v>
      </c>
      <c r="E791" s="1">
        <v>41695</v>
      </c>
      <c r="F791" s="1" t="s">
        <v>439</v>
      </c>
      <c r="G791">
        <v>4</v>
      </c>
      <c r="H791">
        <v>4.2735426008968611</v>
      </c>
      <c r="I791">
        <v>13</v>
      </c>
      <c r="J791" t="s">
        <v>444</v>
      </c>
      <c r="K791">
        <f t="shared" si="12"/>
        <v>644</v>
      </c>
    </row>
    <row r="792" spans="1:11" ht="15" hidden="1" customHeight="1" x14ac:dyDescent="0.3">
      <c r="A792" t="s">
        <v>416</v>
      </c>
      <c r="B792" t="s">
        <v>446</v>
      </c>
      <c r="C792" t="s">
        <v>37</v>
      </c>
      <c r="D792" t="s">
        <v>36</v>
      </c>
      <c r="E792" s="1">
        <v>41702</v>
      </c>
      <c r="F792" s="1" t="s">
        <v>439</v>
      </c>
      <c r="G792">
        <v>1</v>
      </c>
      <c r="H792">
        <v>6.3152866242038215</v>
      </c>
      <c r="I792">
        <v>18</v>
      </c>
      <c r="J792" t="s">
        <v>444</v>
      </c>
      <c r="K792">
        <f t="shared" si="12"/>
        <v>805</v>
      </c>
    </row>
    <row r="793" spans="1:11" ht="15" hidden="1" customHeight="1" x14ac:dyDescent="0.3">
      <c r="A793" t="s">
        <v>416</v>
      </c>
      <c r="B793" t="s">
        <v>446</v>
      </c>
      <c r="C793" t="s">
        <v>37</v>
      </c>
      <c r="D793" t="s">
        <v>36</v>
      </c>
      <c r="E793" s="1">
        <v>41702</v>
      </c>
      <c r="F793" s="1" t="s">
        <v>439</v>
      </c>
      <c r="G793">
        <v>2</v>
      </c>
      <c r="H793">
        <v>5.9056603773584904</v>
      </c>
      <c r="I793">
        <v>16</v>
      </c>
      <c r="J793" t="s">
        <v>444</v>
      </c>
      <c r="K793">
        <f t="shared" si="12"/>
        <v>805</v>
      </c>
    </row>
    <row r="794" spans="1:11" ht="15" hidden="1" customHeight="1" x14ac:dyDescent="0.3">
      <c r="A794" t="s">
        <v>416</v>
      </c>
      <c r="B794" t="s">
        <v>446</v>
      </c>
      <c r="C794" t="s">
        <v>37</v>
      </c>
      <c r="D794" t="s">
        <v>36</v>
      </c>
      <c r="E794" s="1">
        <v>41702</v>
      </c>
      <c r="F794" s="1" t="s">
        <v>439</v>
      </c>
      <c r="G794">
        <v>3</v>
      </c>
      <c r="H794">
        <v>6.2866242038216562</v>
      </c>
      <c r="I794">
        <v>17</v>
      </c>
      <c r="J794" t="s">
        <v>444</v>
      </c>
      <c r="K794">
        <f t="shared" si="12"/>
        <v>805</v>
      </c>
    </row>
    <row r="795" spans="1:11" ht="15" hidden="1" customHeight="1" x14ac:dyDescent="0.3">
      <c r="A795" t="s">
        <v>416</v>
      </c>
      <c r="B795" t="s">
        <v>446</v>
      </c>
      <c r="C795" t="s">
        <v>37</v>
      </c>
      <c r="D795" t="s">
        <v>36</v>
      </c>
      <c r="E795" s="1">
        <v>41702</v>
      </c>
      <c r="F795" s="1" t="s">
        <v>439</v>
      </c>
      <c r="G795">
        <v>4</v>
      </c>
      <c r="H795">
        <v>6.4012738853503182</v>
      </c>
      <c r="I795">
        <v>17</v>
      </c>
      <c r="J795" t="s">
        <v>444</v>
      </c>
      <c r="K795">
        <f t="shared" si="12"/>
        <v>805</v>
      </c>
    </row>
    <row r="796" spans="1:11" ht="15" hidden="1" customHeight="1" x14ac:dyDescent="0.3">
      <c r="A796" t="s">
        <v>416</v>
      </c>
      <c r="B796" t="s">
        <v>446</v>
      </c>
      <c r="C796" t="s">
        <v>37</v>
      </c>
      <c r="D796" t="s">
        <v>36</v>
      </c>
      <c r="E796" s="1">
        <v>41702</v>
      </c>
      <c r="F796" s="1" t="s">
        <v>439</v>
      </c>
      <c r="G796">
        <v>1</v>
      </c>
      <c r="H796">
        <v>5.6089785296031227</v>
      </c>
      <c r="I796">
        <v>16</v>
      </c>
      <c r="J796" t="s">
        <v>444</v>
      </c>
      <c r="K796">
        <f t="shared" si="12"/>
        <v>805</v>
      </c>
    </row>
    <row r="797" spans="1:11" ht="15" hidden="1" customHeight="1" x14ac:dyDescent="0.3">
      <c r="A797" t="s">
        <v>416</v>
      </c>
      <c r="B797" t="s">
        <v>446</v>
      </c>
      <c r="C797" t="s">
        <v>37</v>
      </c>
      <c r="D797" t="s">
        <v>36</v>
      </c>
      <c r="E797" s="1">
        <v>41702</v>
      </c>
      <c r="F797" s="1" t="s">
        <v>439</v>
      </c>
      <c r="G797">
        <v>2</v>
      </c>
      <c r="H797">
        <v>6.2627388535031852</v>
      </c>
      <c r="I797">
        <v>18</v>
      </c>
      <c r="J797" t="s">
        <v>444</v>
      </c>
      <c r="K797">
        <f t="shared" si="12"/>
        <v>805</v>
      </c>
    </row>
    <row r="798" spans="1:11" ht="15" hidden="1" customHeight="1" x14ac:dyDescent="0.3">
      <c r="A798" t="s">
        <v>416</v>
      </c>
      <c r="B798" t="s">
        <v>446</v>
      </c>
      <c r="C798" t="s">
        <v>37</v>
      </c>
      <c r="D798" t="s">
        <v>36</v>
      </c>
      <c r="E798" s="1">
        <v>41702</v>
      </c>
      <c r="F798" s="1" t="s">
        <v>439</v>
      </c>
      <c r="G798">
        <v>3</v>
      </c>
      <c r="H798">
        <v>6.2149681528662422</v>
      </c>
      <c r="I798">
        <v>17</v>
      </c>
      <c r="J798" t="s">
        <v>444</v>
      </c>
      <c r="K798">
        <f t="shared" si="12"/>
        <v>805</v>
      </c>
    </row>
    <row r="799" spans="1:11" ht="15" hidden="1" customHeight="1" x14ac:dyDescent="0.3">
      <c r="A799" t="s">
        <v>416</v>
      </c>
      <c r="B799" t="s">
        <v>446</v>
      </c>
      <c r="C799" t="s">
        <v>37</v>
      </c>
      <c r="D799" t="s">
        <v>36</v>
      </c>
      <c r="E799" s="1">
        <v>41702</v>
      </c>
      <c r="F799" s="1" t="s">
        <v>439</v>
      </c>
      <c r="G799">
        <v>4</v>
      </c>
      <c r="H799">
        <v>5.6909564085881588</v>
      </c>
      <c r="I799">
        <v>17</v>
      </c>
      <c r="J799" t="s">
        <v>444</v>
      </c>
      <c r="K799">
        <f t="shared" si="12"/>
        <v>805</v>
      </c>
    </row>
    <row r="800" spans="1:11" ht="15" hidden="1" customHeight="1" x14ac:dyDescent="0.3">
      <c r="A800" t="s">
        <v>416</v>
      </c>
      <c r="B800" t="s">
        <v>446</v>
      </c>
      <c r="C800" t="s">
        <v>37</v>
      </c>
      <c r="D800" t="s">
        <v>36</v>
      </c>
      <c r="E800" s="1">
        <v>41702</v>
      </c>
      <c r="F800" s="1" t="s">
        <v>439</v>
      </c>
      <c r="G800">
        <v>1</v>
      </c>
      <c r="H800">
        <v>5.7807417046193885</v>
      </c>
      <c r="I800">
        <v>15</v>
      </c>
      <c r="J800" t="s">
        <v>444</v>
      </c>
      <c r="K800">
        <f t="shared" si="12"/>
        <v>805</v>
      </c>
    </row>
    <row r="801" spans="1:11" ht="15" hidden="1" customHeight="1" x14ac:dyDescent="0.3">
      <c r="A801" t="s">
        <v>416</v>
      </c>
      <c r="B801" t="s">
        <v>446</v>
      </c>
      <c r="C801" t="s">
        <v>37</v>
      </c>
      <c r="D801" t="s">
        <v>36</v>
      </c>
      <c r="E801" s="1">
        <v>41702</v>
      </c>
      <c r="F801" s="1" t="s">
        <v>439</v>
      </c>
      <c r="G801">
        <v>2</v>
      </c>
      <c r="H801">
        <v>5.7963565387117759</v>
      </c>
      <c r="I801">
        <v>17</v>
      </c>
      <c r="J801" t="s">
        <v>444</v>
      </c>
      <c r="K801">
        <f t="shared" si="12"/>
        <v>805</v>
      </c>
    </row>
    <row r="802" spans="1:11" ht="15" hidden="1" customHeight="1" x14ac:dyDescent="0.3">
      <c r="A802" t="s">
        <v>416</v>
      </c>
      <c r="B802" t="s">
        <v>446</v>
      </c>
      <c r="C802" t="s">
        <v>37</v>
      </c>
      <c r="D802" t="s">
        <v>36</v>
      </c>
      <c r="E802" s="1">
        <v>41709</v>
      </c>
      <c r="F802" s="1" t="s">
        <v>439</v>
      </c>
      <c r="G802">
        <v>1</v>
      </c>
      <c r="H802">
        <v>6.9458598726114653</v>
      </c>
      <c r="I802">
        <v>19</v>
      </c>
      <c r="J802" t="s">
        <v>444</v>
      </c>
      <c r="K802">
        <f t="shared" si="12"/>
        <v>966</v>
      </c>
    </row>
    <row r="803" spans="1:11" ht="15" hidden="1" customHeight="1" x14ac:dyDescent="0.3">
      <c r="A803" t="s">
        <v>416</v>
      </c>
      <c r="B803" t="s">
        <v>446</v>
      </c>
      <c r="C803" t="s">
        <v>37</v>
      </c>
      <c r="D803" t="s">
        <v>36</v>
      </c>
      <c r="E803" s="1">
        <v>41709</v>
      </c>
      <c r="F803" s="1" t="s">
        <v>439</v>
      </c>
      <c r="G803">
        <v>2</v>
      </c>
      <c r="H803">
        <v>7.031847133757962</v>
      </c>
      <c r="I803">
        <v>20</v>
      </c>
      <c r="J803" t="s">
        <v>444</v>
      </c>
      <c r="K803">
        <f t="shared" si="12"/>
        <v>966</v>
      </c>
    </row>
    <row r="804" spans="1:11" ht="15" hidden="1" customHeight="1" x14ac:dyDescent="0.3">
      <c r="A804" t="s">
        <v>416</v>
      </c>
      <c r="B804" t="s">
        <v>446</v>
      </c>
      <c r="C804" t="s">
        <v>37</v>
      </c>
      <c r="D804" t="s">
        <v>36</v>
      </c>
      <c r="E804" s="1">
        <v>41709</v>
      </c>
      <c r="F804" s="1" t="s">
        <v>439</v>
      </c>
      <c r="G804">
        <v>3</v>
      </c>
      <c r="H804">
        <v>7.0509554140127388</v>
      </c>
      <c r="I804">
        <v>19</v>
      </c>
      <c r="J804" t="s">
        <v>444</v>
      </c>
      <c r="K804">
        <f t="shared" si="12"/>
        <v>966</v>
      </c>
    </row>
    <row r="805" spans="1:11" ht="15" hidden="1" customHeight="1" x14ac:dyDescent="0.3">
      <c r="A805" t="s">
        <v>416</v>
      </c>
      <c r="B805" t="s">
        <v>446</v>
      </c>
      <c r="C805" t="s">
        <v>37</v>
      </c>
      <c r="D805" t="s">
        <v>36</v>
      </c>
      <c r="E805" s="1">
        <v>41709</v>
      </c>
      <c r="F805" s="1" t="s">
        <v>439</v>
      </c>
      <c r="G805">
        <v>4</v>
      </c>
      <c r="H805">
        <v>6.8550955414012735</v>
      </c>
      <c r="I805">
        <v>20</v>
      </c>
      <c r="J805" t="s">
        <v>444</v>
      </c>
      <c r="K805">
        <f t="shared" si="12"/>
        <v>966</v>
      </c>
    </row>
    <row r="806" spans="1:11" ht="15" hidden="1" customHeight="1" x14ac:dyDescent="0.3">
      <c r="A806" t="s">
        <v>416</v>
      </c>
      <c r="B806" t="s">
        <v>446</v>
      </c>
      <c r="C806" t="s">
        <v>37</v>
      </c>
      <c r="D806" t="s">
        <v>36</v>
      </c>
      <c r="E806" s="1">
        <v>41709</v>
      </c>
      <c r="F806" s="1" t="s">
        <v>439</v>
      </c>
      <c r="G806">
        <v>1</v>
      </c>
      <c r="H806">
        <v>6.984076433121019</v>
      </c>
      <c r="I806">
        <v>18</v>
      </c>
      <c r="J806" t="s">
        <v>444</v>
      </c>
      <c r="K806">
        <f t="shared" si="12"/>
        <v>966</v>
      </c>
    </row>
    <row r="807" spans="1:11" ht="15" hidden="1" customHeight="1" x14ac:dyDescent="0.3">
      <c r="A807" t="s">
        <v>416</v>
      </c>
      <c r="B807" t="s">
        <v>446</v>
      </c>
      <c r="C807" t="s">
        <v>37</v>
      </c>
      <c r="D807" t="s">
        <v>36</v>
      </c>
      <c r="E807" s="1">
        <v>41709</v>
      </c>
      <c r="F807" s="1" t="s">
        <v>439</v>
      </c>
      <c r="G807">
        <v>2</v>
      </c>
      <c r="H807">
        <v>6.630573248407643</v>
      </c>
      <c r="I807">
        <v>18</v>
      </c>
      <c r="J807" t="s">
        <v>444</v>
      </c>
      <c r="K807">
        <f t="shared" si="12"/>
        <v>966</v>
      </c>
    </row>
    <row r="808" spans="1:11" ht="15" hidden="1" customHeight="1" x14ac:dyDescent="0.3">
      <c r="A808" t="s">
        <v>416</v>
      </c>
      <c r="B808" t="s">
        <v>446</v>
      </c>
      <c r="C808" t="s">
        <v>37</v>
      </c>
      <c r="D808" t="s">
        <v>36</v>
      </c>
      <c r="E808" s="1">
        <v>41709</v>
      </c>
      <c r="F808" s="1" t="s">
        <v>439</v>
      </c>
      <c r="G808">
        <v>3</v>
      </c>
      <c r="H808">
        <v>7.1226114649681529</v>
      </c>
      <c r="I808">
        <v>19</v>
      </c>
      <c r="J808" t="s">
        <v>444</v>
      </c>
      <c r="K808">
        <f t="shared" si="12"/>
        <v>966</v>
      </c>
    </row>
    <row r="809" spans="1:11" ht="15" hidden="1" customHeight="1" x14ac:dyDescent="0.3">
      <c r="A809" t="s">
        <v>416</v>
      </c>
      <c r="B809" t="s">
        <v>446</v>
      </c>
      <c r="C809" t="s">
        <v>37</v>
      </c>
      <c r="D809" t="s">
        <v>36</v>
      </c>
      <c r="E809" s="1">
        <v>41709</v>
      </c>
      <c r="F809" s="1" t="s">
        <v>439</v>
      </c>
      <c r="G809">
        <v>4</v>
      </c>
      <c r="H809">
        <v>6.9601910828025479</v>
      </c>
      <c r="I809">
        <v>20</v>
      </c>
      <c r="J809" t="s">
        <v>444</v>
      </c>
      <c r="K809">
        <f t="shared" si="12"/>
        <v>966</v>
      </c>
    </row>
    <row r="810" spans="1:11" ht="15" hidden="1" customHeight="1" x14ac:dyDescent="0.3">
      <c r="A810" t="s">
        <v>416</v>
      </c>
      <c r="B810" t="s">
        <v>446</v>
      </c>
      <c r="C810" t="s">
        <v>37</v>
      </c>
      <c r="D810" t="s">
        <v>36</v>
      </c>
      <c r="E810" s="1">
        <v>41709</v>
      </c>
      <c r="F810" s="1" t="s">
        <v>439</v>
      </c>
      <c r="G810">
        <v>1</v>
      </c>
      <c r="H810">
        <v>5.7182823682498372</v>
      </c>
      <c r="I810">
        <v>19</v>
      </c>
      <c r="J810" t="s">
        <v>444</v>
      </c>
      <c r="K810">
        <f t="shared" si="12"/>
        <v>966</v>
      </c>
    </row>
    <row r="811" spans="1:11" ht="15" hidden="1" customHeight="1" x14ac:dyDescent="0.3">
      <c r="A811" t="s">
        <v>416</v>
      </c>
      <c r="B811" t="s">
        <v>446</v>
      </c>
      <c r="C811" t="s">
        <v>37</v>
      </c>
      <c r="D811" t="s">
        <v>36</v>
      </c>
      <c r="E811" s="1">
        <v>41709</v>
      </c>
      <c r="F811" s="1" t="s">
        <v>439</v>
      </c>
      <c r="G811">
        <v>2</v>
      </c>
      <c r="H811">
        <v>6.5493630573248405</v>
      </c>
      <c r="I811">
        <v>18</v>
      </c>
      <c r="J811" t="s">
        <v>444</v>
      </c>
      <c r="K811">
        <f t="shared" si="12"/>
        <v>966</v>
      </c>
    </row>
    <row r="812" spans="1:11" ht="15" hidden="1" customHeight="1" x14ac:dyDescent="0.3">
      <c r="A812" t="s">
        <v>416</v>
      </c>
      <c r="B812" t="s">
        <v>446</v>
      </c>
      <c r="C812" t="s">
        <v>37</v>
      </c>
      <c r="D812" t="s">
        <v>36</v>
      </c>
      <c r="E812" s="1">
        <v>41709</v>
      </c>
      <c r="F812" s="1" t="s">
        <v>439</v>
      </c>
      <c r="G812">
        <v>3</v>
      </c>
      <c r="H812">
        <v>6.7882165605095537</v>
      </c>
      <c r="I812">
        <v>18</v>
      </c>
      <c r="J812" t="s">
        <v>444</v>
      </c>
      <c r="K812">
        <f t="shared" si="12"/>
        <v>966</v>
      </c>
    </row>
    <row r="813" spans="1:11" ht="15" hidden="1" customHeight="1" x14ac:dyDescent="0.3">
      <c r="A813" t="s">
        <v>416</v>
      </c>
      <c r="B813" t="s">
        <v>446</v>
      </c>
      <c r="C813" t="s">
        <v>37</v>
      </c>
      <c r="D813" t="s">
        <v>36</v>
      </c>
      <c r="E813" s="1">
        <v>41709</v>
      </c>
      <c r="F813" s="1" t="s">
        <v>439</v>
      </c>
      <c r="G813">
        <v>4</v>
      </c>
      <c r="H813">
        <v>7.6506180871828233</v>
      </c>
      <c r="I813">
        <v>22</v>
      </c>
      <c r="J813" t="s">
        <v>444</v>
      </c>
      <c r="K813">
        <f t="shared" si="12"/>
        <v>966</v>
      </c>
    </row>
    <row r="814" spans="1:11" ht="15" hidden="1" customHeight="1" x14ac:dyDescent="0.3">
      <c r="A814" t="s">
        <v>416</v>
      </c>
      <c r="B814" t="s">
        <v>446</v>
      </c>
      <c r="C814" t="s">
        <v>37</v>
      </c>
      <c r="D814" t="s">
        <v>36</v>
      </c>
      <c r="E814" s="1">
        <v>41723</v>
      </c>
      <c r="F814" s="1" t="s">
        <v>439</v>
      </c>
      <c r="G814">
        <v>1</v>
      </c>
      <c r="H814">
        <v>8.5316455696202524</v>
      </c>
      <c r="I814">
        <v>22</v>
      </c>
      <c r="J814" t="s">
        <v>444</v>
      </c>
      <c r="K814">
        <f t="shared" si="12"/>
        <v>1288</v>
      </c>
    </row>
    <row r="815" spans="1:11" ht="15" hidden="1" customHeight="1" x14ac:dyDescent="0.3">
      <c r="A815" t="s">
        <v>416</v>
      </c>
      <c r="B815" t="s">
        <v>446</v>
      </c>
      <c r="C815" t="s">
        <v>37</v>
      </c>
      <c r="D815" t="s">
        <v>36</v>
      </c>
      <c r="E815" s="1">
        <v>41723</v>
      </c>
      <c r="F815" s="1" t="s">
        <v>439</v>
      </c>
      <c r="G815">
        <v>2</v>
      </c>
      <c r="H815">
        <v>9.187866927592955</v>
      </c>
      <c r="I815">
        <v>26</v>
      </c>
      <c r="J815" t="s">
        <v>444</v>
      </c>
      <c r="K815">
        <f t="shared" si="12"/>
        <v>1288</v>
      </c>
    </row>
    <row r="816" spans="1:11" ht="15" hidden="1" customHeight="1" x14ac:dyDescent="0.3">
      <c r="A816" t="s">
        <v>416</v>
      </c>
      <c r="B816" t="s">
        <v>446</v>
      </c>
      <c r="C816" t="s">
        <v>37</v>
      </c>
      <c r="D816" t="s">
        <v>36</v>
      </c>
      <c r="E816" s="1">
        <v>41723</v>
      </c>
      <c r="F816" s="1" t="s">
        <v>439</v>
      </c>
      <c r="G816">
        <v>3</v>
      </c>
      <c r="H816">
        <v>8.9168173598553349</v>
      </c>
      <c r="I816">
        <v>25</v>
      </c>
      <c r="J816" t="s">
        <v>444</v>
      </c>
      <c r="K816">
        <f t="shared" si="12"/>
        <v>1288</v>
      </c>
    </row>
    <row r="817" spans="1:11" ht="15" hidden="1" customHeight="1" x14ac:dyDescent="0.3">
      <c r="A817" t="s">
        <v>416</v>
      </c>
      <c r="B817" t="s">
        <v>446</v>
      </c>
      <c r="C817" t="s">
        <v>37</v>
      </c>
      <c r="D817" t="s">
        <v>36</v>
      </c>
      <c r="E817" s="1">
        <v>41723</v>
      </c>
      <c r="F817" s="1" t="s">
        <v>439</v>
      </c>
      <c r="G817">
        <v>4</v>
      </c>
      <c r="H817">
        <v>8.1844484629294758</v>
      </c>
      <c r="I817">
        <v>24</v>
      </c>
      <c r="J817" t="s">
        <v>444</v>
      </c>
      <c r="K817">
        <f t="shared" si="12"/>
        <v>1288</v>
      </c>
    </row>
    <row r="818" spans="1:11" ht="15" hidden="1" customHeight="1" x14ac:dyDescent="0.3">
      <c r="A818" t="s">
        <v>416</v>
      </c>
      <c r="B818" t="s">
        <v>446</v>
      </c>
      <c r="C818" t="s">
        <v>37</v>
      </c>
      <c r="D818" t="s">
        <v>36</v>
      </c>
      <c r="E818" s="1">
        <v>41723</v>
      </c>
      <c r="F818" s="1" t="s">
        <v>439</v>
      </c>
      <c r="G818">
        <v>1</v>
      </c>
      <c r="H818">
        <v>7.3903708523096938</v>
      </c>
      <c r="I818">
        <v>24</v>
      </c>
      <c r="J818" t="s">
        <v>444</v>
      </c>
      <c r="K818">
        <f t="shared" si="12"/>
        <v>1288</v>
      </c>
    </row>
    <row r="819" spans="1:11" ht="15" hidden="1" customHeight="1" x14ac:dyDescent="0.3">
      <c r="A819" t="s">
        <v>416</v>
      </c>
      <c r="B819" t="s">
        <v>446</v>
      </c>
      <c r="C819" t="s">
        <v>37</v>
      </c>
      <c r="D819" t="s">
        <v>36</v>
      </c>
      <c r="E819" s="1">
        <v>41723</v>
      </c>
      <c r="F819" s="1" t="s">
        <v>439</v>
      </c>
      <c r="G819">
        <v>2</v>
      </c>
      <c r="H819">
        <v>8.6455696202531644</v>
      </c>
      <c r="I819">
        <v>25</v>
      </c>
      <c r="J819" t="s">
        <v>444</v>
      </c>
      <c r="K819">
        <f t="shared" si="12"/>
        <v>1288</v>
      </c>
    </row>
    <row r="820" spans="1:11" ht="15" hidden="1" customHeight="1" x14ac:dyDescent="0.3">
      <c r="A820" t="s">
        <v>416</v>
      </c>
      <c r="B820" t="s">
        <v>446</v>
      </c>
      <c r="C820" t="s">
        <v>37</v>
      </c>
      <c r="D820" t="s">
        <v>36</v>
      </c>
      <c r="E820" s="1">
        <v>41723</v>
      </c>
      <c r="F820" s="1" t="s">
        <v>439</v>
      </c>
      <c r="G820">
        <v>3</v>
      </c>
      <c r="H820">
        <v>8.9873417721518987</v>
      </c>
      <c r="I820">
        <v>24</v>
      </c>
      <c r="J820" t="s">
        <v>444</v>
      </c>
      <c r="K820">
        <f t="shared" si="12"/>
        <v>1288</v>
      </c>
    </row>
    <row r="821" spans="1:11" ht="15" hidden="1" customHeight="1" x14ac:dyDescent="0.3">
      <c r="A821" t="s">
        <v>416</v>
      </c>
      <c r="B821" t="s">
        <v>446</v>
      </c>
      <c r="C821" t="s">
        <v>37</v>
      </c>
      <c r="D821" t="s">
        <v>36</v>
      </c>
      <c r="E821" s="1">
        <v>41723</v>
      </c>
      <c r="F821" s="1" t="s">
        <v>439</v>
      </c>
      <c r="G821">
        <v>4</v>
      </c>
      <c r="H821">
        <v>7.7338972023422254</v>
      </c>
      <c r="I821">
        <v>24</v>
      </c>
      <c r="J821" t="s">
        <v>444</v>
      </c>
      <c r="K821">
        <f t="shared" si="12"/>
        <v>1288</v>
      </c>
    </row>
    <row r="822" spans="1:11" ht="15" hidden="1" customHeight="1" x14ac:dyDescent="0.3">
      <c r="A822" t="s">
        <v>416</v>
      </c>
      <c r="B822" t="s">
        <v>446</v>
      </c>
      <c r="C822" t="s">
        <v>37</v>
      </c>
      <c r="D822" t="s">
        <v>36</v>
      </c>
      <c r="E822" s="1">
        <v>41723</v>
      </c>
      <c r="F822" s="1" t="s">
        <v>439</v>
      </c>
      <c r="G822">
        <v>1</v>
      </c>
      <c r="H822">
        <v>9.5518590998043056</v>
      </c>
      <c r="I822">
        <v>24</v>
      </c>
      <c r="J822" t="s">
        <v>444</v>
      </c>
      <c r="K822">
        <f t="shared" si="12"/>
        <v>1288</v>
      </c>
    </row>
    <row r="823" spans="1:11" ht="15" hidden="1" customHeight="1" x14ac:dyDescent="0.3">
      <c r="A823" t="s">
        <v>416</v>
      </c>
      <c r="B823" t="s">
        <v>446</v>
      </c>
      <c r="C823" t="s">
        <v>37</v>
      </c>
      <c r="D823" t="s">
        <v>36</v>
      </c>
      <c r="E823" s="1">
        <v>41723</v>
      </c>
      <c r="F823" s="1" t="s">
        <v>439</v>
      </c>
      <c r="G823">
        <v>2</v>
      </c>
      <c r="H823">
        <v>8.7540687160940323</v>
      </c>
      <c r="I823">
        <v>25</v>
      </c>
      <c r="J823" t="s">
        <v>444</v>
      </c>
      <c r="K823">
        <f t="shared" si="12"/>
        <v>1288</v>
      </c>
    </row>
    <row r="824" spans="1:11" ht="15" hidden="1" customHeight="1" x14ac:dyDescent="0.3">
      <c r="A824" t="s">
        <v>416</v>
      </c>
      <c r="B824" t="s">
        <v>446</v>
      </c>
      <c r="C824" t="s">
        <v>37</v>
      </c>
      <c r="D824" t="s">
        <v>36</v>
      </c>
      <c r="E824" s="1">
        <v>41723</v>
      </c>
      <c r="F824" s="1" t="s">
        <v>439</v>
      </c>
      <c r="G824">
        <v>3</v>
      </c>
      <c r="H824">
        <v>9.37573385518591</v>
      </c>
      <c r="I824">
        <v>26</v>
      </c>
      <c r="J824" t="s">
        <v>444</v>
      </c>
      <c r="K824">
        <f t="shared" si="12"/>
        <v>1288</v>
      </c>
    </row>
    <row r="825" spans="1:11" ht="15" hidden="1" customHeight="1" x14ac:dyDescent="0.3">
      <c r="A825" t="s">
        <v>416</v>
      </c>
      <c r="B825" t="s">
        <v>446</v>
      </c>
      <c r="C825" t="s">
        <v>37</v>
      </c>
      <c r="D825" t="s">
        <v>36</v>
      </c>
      <c r="E825" s="1">
        <v>41723</v>
      </c>
      <c r="F825" s="1" t="s">
        <v>439</v>
      </c>
      <c r="G825">
        <v>4</v>
      </c>
      <c r="H825">
        <v>8.4231464737793846</v>
      </c>
      <c r="I825">
        <v>20</v>
      </c>
      <c r="J825" t="s">
        <v>444</v>
      </c>
      <c r="K825">
        <f t="shared" si="12"/>
        <v>1288</v>
      </c>
    </row>
    <row r="826" spans="1:11" ht="15" hidden="1" customHeight="1" x14ac:dyDescent="0.3">
      <c r="A826" t="s">
        <v>416</v>
      </c>
      <c r="B826" t="s">
        <v>446</v>
      </c>
      <c r="C826" t="s">
        <v>37</v>
      </c>
      <c r="D826" t="s">
        <v>36</v>
      </c>
      <c r="E826" s="1">
        <v>41738</v>
      </c>
      <c r="F826" s="1" t="s">
        <v>439</v>
      </c>
      <c r="G826">
        <v>1</v>
      </c>
      <c r="H826">
        <v>10.015655577299412</v>
      </c>
      <c r="I826">
        <v>26</v>
      </c>
      <c r="J826" t="s">
        <v>444</v>
      </c>
      <c r="K826">
        <f t="shared" si="12"/>
        <v>1633</v>
      </c>
    </row>
    <row r="827" spans="1:11" ht="15" hidden="1" customHeight="1" x14ac:dyDescent="0.3">
      <c r="A827" t="s">
        <v>416</v>
      </c>
      <c r="B827" t="s">
        <v>446</v>
      </c>
      <c r="C827" t="s">
        <v>37</v>
      </c>
      <c r="D827" t="s">
        <v>36</v>
      </c>
      <c r="E827" s="1">
        <v>41738</v>
      </c>
      <c r="F827" s="1" t="s">
        <v>439</v>
      </c>
      <c r="G827">
        <v>2</v>
      </c>
      <c r="H827">
        <v>10.664999999999999</v>
      </c>
      <c r="I827">
        <v>29</v>
      </c>
      <c r="J827" t="s">
        <v>444</v>
      </c>
      <c r="K827">
        <f t="shared" si="12"/>
        <v>1633</v>
      </c>
    </row>
    <row r="828" spans="1:11" ht="15" hidden="1" customHeight="1" x14ac:dyDescent="0.3">
      <c r="A828" t="s">
        <v>416</v>
      </c>
      <c r="B828" t="s">
        <v>446</v>
      </c>
      <c r="C828" t="s">
        <v>37</v>
      </c>
      <c r="D828" t="s">
        <v>36</v>
      </c>
      <c r="E828" s="1">
        <v>41738</v>
      </c>
      <c r="F828" s="1" t="s">
        <v>439</v>
      </c>
      <c r="G828">
        <v>3</v>
      </c>
      <c r="H828">
        <v>10.35</v>
      </c>
      <c r="I828">
        <v>26</v>
      </c>
      <c r="J828" t="s">
        <v>444</v>
      </c>
      <c r="K828">
        <f t="shared" si="12"/>
        <v>1633</v>
      </c>
    </row>
    <row r="829" spans="1:11" ht="15" hidden="1" customHeight="1" x14ac:dyDescent="0.3">
      <c r="A829" t="s">
        <v>416</v>
      </c>
      <c r="B829" t="s">
        <v>446</v>
      </c>
      <c r="C829" t="s">
        <v>37</v>
      </c>
      <c r="D829" t="s">
        <v>36</v>
      </c>
      <c r="E829" s="1">
        <v>41738</v>
      </c>
      <c r="F829" s="1" t="s">
        <v>439</v>
      </c>
      <c r="G829">
        <v>4</v>
      </c>
      <c r="H829">
        <v>8.5858951175406872</v>
      </c>
      <c r="I829">
        <v>25</v>
      </c>
      <c r="J829" t="s">
        <v>444</v>
      </c>
      <c r="K829">
        <f t="shared" si="12"/>
        <v>1633</v>
      </c>
    </row>
    <row r="830" spans="1:11" ht="15" hidden="1" customHeight="1" x14ac:dyDescent="0.3">
      <c r="A830" t="s">
        <v>416</v>
      </c>
      <c r="B830" t="s">
        <v>446</v>
      </c>
      <c r="C830" t="s">
        <v>37</v>
      </c>
      <c r="D830" t="s">
        <v>36</v>
      </c>
      <c r="E830" s="1">
        <v>41738</v>
      </c>
      <c r="F830" s="1" t="s">
        <v>439</v>
      </c>
      <c r="G830">
        <v>1</v>
      </c>
      <c r="H830">
        <v>9.9980430528375734</v>
      </c>
      <c r="I830">
        <v>26</v>
      </c>
      <c r="J830" t="s">
        <v>444</v>
      </c>
      <c r="K830">
        <f t="shared" si="12"/>
        <v>1633</v>
      </c>
    </row>
    <row r="831" spans="1:11" ht="15" hidden="1" customHeight="1" x14ac:dyDescent="0.3">
      <c r="A831" t="s">
        <v>416</v>
      </c>
      <c r="B831" t="s">
        <v>446</v>
      </c>
      <c r="C831" t="s">
        <v>37</v>
      </c>
      <c r="D831" t="s">
        <v>36</v>
      </c>
      <c r="E831" s="1">
        <v>41738</v>
      </c>
      <c r="F831" s="1" t="s">
        <v>439</v>
      </c>
      <c r="G831">
        <v>2</v>
      </c>
      <c r="H831">
        <v>10.39</v>
      </c>
      <c r="I831">
        <v>28</v>
      </c>
      <c r="J831" t="s">
        <v>444</v>
      </c>
      <c r="K831">
        <f t="shared" si="12"/>
        <v>1633</v>
      </c>
    </row>
    <row r="832" spans="1:11" ht="15" hidden="1" customHeight="1" x14ac:dyDescent="0.3">
      <c r="A832" t="s">
        <v>416</v>
      </c>
      <c r="B832" t="s">
        <v>446</v>
      </c>
      <c r="C832" t="s">
        <v>37</v>
      </c>
      <c r="D832" t="s">
        <v>36</v>
      </c>
      <c r="E832" s="1">
        <v>41738</v>
      </c>
      <c r="F832" s="1" t="s">
        <v>439</v>
      </c>
      <c r="G832">
        <v>3</v>
      </c>
      <c r="H832">
        <v>10.003913894324853</v>
      </c>
      <c r="I832">
        <v>24</v>
      </c>
      <c r="J832" t="s">
        <v>444</v>
      </c>
      <c r="K832">
        <f t="shared" si="12"/>
        <v>1633</v>
      </c>
    </row>
    <row r="833" spans="1:11" ht="15" hidden="1" customHeight="1" x14ac:dyDescent="0.3">
      <c r="A833" t="s">
        <v>416</v>
      </c>
      <c r="B833" t="s">
        <v>446</v>
      </c>
      <c r="C833" t="s">
        <v>37</v>
      </c>
      <c r="D833" t="s">
        <v>36</v>
      </c>
      <c r="E833" s="1">
        <v>41738</v>
      </c>
      <c r="F833" s="1" t="s">
        <v>439</v>
      </c>
      <c r="G833">
        <v>4</v>
      </c>
      <c r="H833">
        <v>10.003913894324853</v>
      </c>
      <c r="I833">
        <v>25</v>
      </c>
      <c r="J833" t="s">
        <v>444</v>
      </c>
      <c r="K833">
        <f t="shared" si="12"/>
        <v>1633</v>
      </c>
    </row>
    <row r="834" spans="1:11" ht="15" hidden="1" customHeight="1" x14ac:dyDescent="0.3">
      <c r="A834" t="s">
        <v>416</v>
      </c>
      <c r="B834" t="s">
        <v>446</v>
      </c>
      <c r="C834" t="s">
        <v>37</v>
      </c>
      <c r="D834" t="s">
        <v>36</v>
      </c>
      <c r="E834" s="1">
        <v>41738</v>
      </c>
      <c r="F834" s="1" t="s">
        <v>439</v>
      </c>
      <c r="G834">
        <v>1</v>
      </c>
      <c r="H834">
        <v>8.9764918625678121</v>
      </c>
      <c r="I834">
        <v>26</v>
      </c>
      <c r="J834" t="s">
        <v>444</v>
      </c>
      <c r="K834">
        <f t="shared" ref="K834:K897" si="13">(E834-Exp3SD) * 23</f>
        <v>1633</v>
      </c>
    </row>
    <row r="835" spans="1:11" ht="15" hidden="1" customHeight="1" x14ac:dyDescent="0.3">
      <c r="A835" t="s">
        <v>416</v>
      </c>
      <c r="B835" t="s">
        <v>446</v>
      </c>
      <c r="C835" t="s">
        <v>37</v>
      </c>
      <c r="D835" t="s">
        <v>36</v>
      </c>
      <c r="E835" s="1">
        <v>41738</v>
      </c>
      <c r="F835" s="1" t="s">
        <v>439</v>
      </c>
      <c r="G835">
        <v>2</v>
      </c>
      <c r="H835">
        <v>9.9275929549902155</v>
      </c>
      <c r="I835">
        <v>25</v>
      </c>
      <c r="J835" t="s">
        <v>444</v>
      </c>
      <c r="K835">
        <f t="shared" si="13"/>
        <v>1633</v>
      </c>
    </row>
    <row r="836" spans="1:11" ht="15" hidden="1" customHeight="1" x14ac:dyDescent="0.3">
      <c r="A836" t="s">
        <v>416</v>
      </c>
      <c r="B836" t="s">
        <v>446</v>
      </c>
      <c r="C836" t="s">
        <v>37</v>
      </c>
      <c r="D836" t="s">
        <v>36</v>
      </c>
      <c r="E836" s="1">
        <v>41738</v>
      </c>
      <c r="F836" s="1" t="s">
        <v>439</v>
      </c>
      <c r="G836">
        <v>3</v>
      </c>
      <c r="H836">
        <v>9.4227005870841491</v>
      </c>
      <c r="I836">
        <v>25</v>
      </c>
      <c r="J836" t="s">
        <v>444</v>
      </c>
      <c r="K836">
        <f t="shared" si="13"/>
        <v>1633</v>
      </c>
    </row>
    <row r="837" spans="1:11" ht="15" hidden="1" customHeight="1" x14ac:dyDescent="0.3">
      <c r="A837" t="s">
        <v>416</v>
      </c>
      <c r="B837" t="s">
        <v>446</v>
      </c>
      <c r="C837" t="s">
        <v>37</v>
      </c>
      <c r="D837" t="s">
        <v>36</v>
      </c>
      <c r="E837" s="1">
        <v>41738</v>
      </c>
      <c r="F837" s="1" t="s">
        <v>439</v>
      </c>
      <c r="G837">
        <v>4</v>
      </c>
      <c r="H837">
        <v>8.8408679927667269</v>
      </c>
      <c r="I837">
        <v>23</v>
      </c>
      <c r="J837" t="s">
        <v>444</v>
      </c>
      <c r="K837">
        <f t="shared" si="13"/>
        <v>1633</v>
      </c>
    </row>
    <row r="838" spans="1:11" ht="15" hidden="1" customHeight="1" x14ac:dyDescent="0.3">
      <c r="A838" t="s">
        <v>416</v>
      </c>
      <c r="B838" t="s">
        <v>446</v>
      </c>
      <c r="C838" t="s">
        <v>37</v>
      </c>
      <c r="D838" t="s">
        <v>36</v>
      </c>
      <c r="E838" s="1">
        <v>41765</v>
      </c>
      <c r="F838" s="1" t="s">
        <v>439</v>
      </c>
      <c r="G838">
        <v>1</v>
      </c>
      <c r="H838">
        <v>12</v>
      </c>
      <c r="I838">
        <v>32</v>
      </c>
      <c r="J838" t="s">
        <v>444</v>
      </c>
      <c r="K838">
        <f t="shared" si="13"/>
        <v>2254</v>
      </c>
    </row>
    <row r="839" spans="1:11" ht="15" hidden="1" customHeight="1" x14ac:dyDescent="0.3">
      <c r="A839" t="s">
        <v>416</v>
      </c>
      <c r="B839" t="s">
        <v>446</v>
      </c>
      <c r="C839" t="s">
        <v>37</v>
      </c>
      <c r="D839" t="s">
        <v>36</v>
      </c>
      <c r="E839" s="1">
        <v>41765</v>
      </c>
      <c r="F839" s="1" t="s">
        <v>439</v>
      </c>
      <c r="G839">
        <v>2</v>
      </c>
      <c r="H839">
        <v>13.363636363636363</v>
      </c>
      <c r="I839">
        <v>32</v>
      </c>
      <c r="J839" t="s">
        <v>444</v>
      </c>
      <c r="K839">
        <f t="shared" si="13"/>
        <v>2254</v>
      </c>
    </row>
    <row r="840" spans="1:11" ht="15" hidden="1" customHeight="1" x14ac:dyDescent="0.3">
      <c r="A840" t="s">
        <v>416</v>
      </c>
      <c r="B840" t="s">
        <v>446</v>
      </c>
      <c r="C840" t="s">
        <v>37</v>
      </c>
      <c r="D840" t="s">
        <v>36</v>
      </c>
      <c r="E840" s="1">
        <v>41765</v>
      </c>
      <c r="F840" s="1" t="s">
        <v>439</v>
      </c>
      <c r="G840">
        <v>3</v>
      </c>
      <c r="H840">
        <v>13.272727272727273</v>
      </c>
      <c r="I840">
        <v>32</v>
      </c>
      <c r="J840" t="s">
        <v>444</v>
      </c>
      <c r="K840">
        <f t="shared" si="13"/>
        <v>2254</v>
      </c>
    </row>
    <row r="841" spans="1:11" ht="15" hidden="1" customHeight="1" x14ac:dyDescent="0.3">
      <c r="A841" t="s">
        <v>416</v>
      </c>
      <c r="B841" t="s">
        <v>446</v>
      </c>
      <c r="C841" t="s">
        <v>37</v>
      </c>
      <c r="D841" t="s">
        <v>36</v>
      </c>
      <c r="E841" s="1">
        <v>41765</v>
      </c>
      <c r="F841" s="1" t="s">
        <v>439</v>
      </c>
      <c r="G841">
        <v>1</v>
      </c>
      <c r="H841">
        <v>14.090909090909092</v>
      </c>
      <c r="I841">
        <v>38</v>
      </c>
      <c r="J841" t="s">
        <v>444</v>
      </c>
      <c r="K841">
        <f t="shared" si="13"/>
        <v>2254</v>
      </c>
    </row>
    <row r="842" spans="1:11" ht="15" hidden="1" customHeight="1" x14ac:dyDescent="0.3">
      <c r="A842" t="s">
        <v>416</v>
      </c>
      <c r="B842" t="s">
        <v>446</v>
      </c>
      <c r="C842" t="s">
        <v>37</v>
      </c>
      <c r="D842" t="s">
        <v>36</v>
      </c>
      <c r="E842" s="1">
        <v>41765</v>
      </c>
      <c r="F842" s="1" t="s">
        <v>439</v>
      </c>
      <c r="G842">
        <v>2</v>
      </c>
      <c r="H842">
        <v>13.954545454545455</v>
      </c>
      <c r="I842">
        <v>32</v>
      </c>
      <c r="J842" t="s">
        <v>444</v>
      </c>
      <c r="K842">
        <f t="shared" si="13"/>
        <v>2254</v>
      </c>
    </row>
    <row r="843" spans="1:11" ht="15" hidden="1" customHeight="1" x14ac:dyDescent="0.3">
      <c r="A843" t="s">
        <v>416</v>
      </c>
      <c r="B843" t="s">
        <v>446</v>
      </c>
      <c r="C843" t="s">
        <v>37</v>
      </c>
      <c r="D843" t="s">
        <v>36</v>
      </c>
      <c r="E843" s="1">
        <v>41765</v>
      </c>
      <c r="F843" s="1" t="s">
        <v>439</v>
      </c>
      <c r="G843">
        <v>3</v>
      </c>
      <c r="H843">
        <v>13.318181818181818</v>
      </c>
      <c r="I843">
        <v>33</v>
      </c>
      <c r="J843" t="s">
        <v>444</v>
      </c>
      <c r="K843">
        <f t="shared" si="13"/>
        <v>2254</v>
      </c>
    </row>
    <row r="844" spans="1:11" ht="15" hidden="1" customHeight="1" x14ac:dyDescent="0.3">
      <c r="A844" t="s">
        <v>416</v>
      </c>
      <c r="B844" t="s">
        <v>446</v>
      </c>
      <c r="C844" t="s">
        <v>37</v>
      </c>
      <c r="D844" t="s">
        <v>36</v>
      </c>
      <c r="E844" s="1">
        <v>41765</v>
      </c>
      <c r="F844" s="1" t="s">
        <v>439</v>
      </c>
      <c r="G844">
        <v>4</v>
      </c>
      <c r="H844">
        <v>13.545454545454545</v>
      </c>
      <c r="I844">
        <v>35</v>
      </c>
      <c r="J844" t="s">
        <v>444</v>
      </c>
      <c r="K844">
        <f t="shared" si="13"/>
        <v>2254</v>
      </c>
    </row>
    <row r="845" spans="1:11" ht="15" hidden="1" customHeight="1" x14ac:dyDescent="0.3">
      <c r="A845" t="s">
        <v>416</v>
      </c>
      <c r="B845" t="s">
        <v>446</v>
      </c>
      <c r="C845" t="s">
        <v>37</v>
      </c>
      <c r="D845" t="s">
        <v>36</v>
      </c>
      <c r="E845" s="1">
        <v>41765</v>
      </c>
      <c r="F845" s="1" t="s">
        <v>439</v>
      </c>
      <c r="G845">
        <v>1</v>
      </c>
      <c r="H845">
        <v>12.25</v>
      </c>
      <c r="I845">
        <v>33</v>
      </c>
      <c r="J845" t="s">
        <v>444</v>
      </c>
      <c r="K845">
        <f t="shared" si="13"/>
        <v>2254</v>
      </c>
    </row>
    <row r="846" spans="1:11" ht="15" hidden="1" customHeight="1" x14ac:dyDescent="0.3">
      <c r="A846" t="s">
        <v>416</v>
      </c>
      <c r="B846" t="s">
        <v>446</v>
      </c>
      <c r="C846" t="s">
        <v>37</v>
      </c>
      <c r="D846" t="s">
        <v>36</v>
      </c>
      <c r="E846" s="1">
        <v>41765</v>
      </c>
      <c r="F846" s="1" t="s">
        <v>439</v>
      </c>
      <c r="G846">
        <v>2</v>
      </c>
      <c r="H846">
        <v>13.5</v>
      </c>
      <c r="I846">
        <v>35</v>
      </c>
      <c r="J846" t="s">
        <v>444</v>
      </c>
      <c r="K846">
        <f t="shared" si="13"/>
        <v>2254</v>
      </c>
    </row>
    <row r="847" spans="1:11" ht="15" hidden="1" customHeight="1" x14ac:dyDescent="0.3">
      <c r="A847" t="s">
        <v>416</v>
      </c>
      <c r="B847" t="s">
        <v>446</v>
      </c>
      <c r="C847" t="s">
        <v>37</v>
      </c>
      <c r="D847" t="s">
        <v>36</v>
      </c>
      <c r="E847" s="1">
        <v>41765</v>
      </c>
      <c r="F847" s="1" t="s">
        <v>439</v>
      </c>
      <c r="G847">
        <v>3</v>
      </c>
      <c r="H847">
        <v>12.722222222222221</v>
      </c>
      <c r="I847">
        <v>32</v>
      </c>
      <c r="J847" t="s">
        <v>444</v>
      </c>
      <c r="K847">
        <f t="shared" si="13"/>
        <v>2254</v>
      </c>
    </row>
    <row r="848" spans="1:11" ht="15" hidden="1" customHeight="1" x14ac:dyDescent="0.3">
      <c r="A848" t="s">
        <v>416</v>
      </c>
      <c r="B848" t="s">
        <v>446</v>
      </c>
      <c r="C848" t="s">
        <v>37</v>
      </c>
      <c r="D848" t="s">
        <v>36</v>
      </c>
      <c r="E848" s="10">
        <v>41842</v>
      </c>
      <c r="F848" s="1" t="s">
        <v>439</v>
      </c>
      <c r="G848">
        <v>1</v>
      </c>
      <c r="H848">
        <v>19</v>
      </c>
      <c r="I848" t="s">
        <v>437</v>
      </c>
      <c r="J848" t="s">
        <v>445</v>
      </c>
      <c r="K848">
        <f t="shared" si="13"/>
        <v>4025</v>
      </c>
    </row>
    <row r="849" spans="1:11" ht="15" hidden="1" customHeight="1" x14ac:dyDescent="0.3">
      <c r="A849" t="s">
        <v>416</v>
      </c>
      <c r="B849" t="s">
        <v>446</v>
      </c>
      <c r="C849" t="s">
        <v>37</v>
      </c>
      <c r="D849" t="s">
        <v>36</v>
      </c>
      <c r="E849" s="10">
        <v>41842</v>
      </c>
      <c r="F849" s="1" t="s">
        <v>439</v>
      </c>
      <c r="G849">
        <v>2</v>
      </c>
      <c r="H849">
        <v>16</v>
      </c>
      <c r="I849" t="s">
        <v>437</v>
      </c>
      <c r="J849" t="s">
        <v>445</v>
      </c>
      <c r="K849">
        <f t="shared" si="13"/>
        <v>4025</v>
      </c>
    </row>
    <row r="850" spans="1:11" ht="15" hidden="1" customHeight="1" x14ac:dyDescent="0.3">
      <c r="A850" t="s">
        <v>416</v>
      </c>
      <c r="B850" t="s">
        <v>446</v>
      </c>
      <c r="C850" t="s">
        <v>37</v>
      </c>
      <c r="D850" t="s">
        <v>36</v>
      </c>
      <c r="E850" s="10">
        <v>41842</v>
      </c>
      <c r="F850" s="1" t="s">
        <v>439</v>
      </c>
      <c r="G850">
        <v>3</v>
      </c>
      <c r="H850">
        <v>16</v>
      </c>
      <c r="I850" t="s">
        <v>437</v>
      </c>
      <c r="J850" t="s">
        <v>445</v>
      </c>
      <c r="K850">
        <f t="shared" si="13"/>
        <v>4025</v>
      </c>
    </row>
    <row r="851" spans="1:11" ht="15" hidden="1" customHeight="1" x14ac:dyDescent="0.3">
      <c r="A851" t="s">
        <v>416</v>
      </c>
      <c r="B851" t="s">
        <v>446</v>
      </c>
      <c r="C851" t="s">
        <v>37</v>
      </c>
      <c r="D851" t="s">
        <v>36</v>
      </c>
      <c r="E851" s="10">
        <v>41842</v>
      </c>
      <c r="F851" s="1" t="s">
        <v>439</v>
      </c>
      <c r="G851">
        <v>1</v>
      </c>
      <c r="H851">
        <v>16</v>
      </c>
      <c r="I851">
        <v>43</v>
      </c>
      <c r="J851" t="s">
        <v>445</v>
      </c>
      <c r="K851">
        <f t="shared" si="13"/>
        <v>4025</v>
      </c>
    </row>
    <row r="852" spans="1:11" ht="15" hidden="1" customHeight="1" x14ac:dyDescent="0.3">
      <c r="A852" t="s">
        <v>416</v>
      </c>
      <c r="B852" t="s">
        <v>446</v>
      </c>
      <c r="C852" t="s">
        <v>37</v>
      </c>
      <c r="D852" t="s">
        <v>36</v>
      </c>
      <c r="E852" s="10">
        <v>41842</v>
      </c>
      <c r="F852" s="1" t="s">
        <v>439</v>
      </c>
      <c r="G852">
        <v>2</v>
      </c>
      <c r="H852">
        <v>14</v>
      </c>
      <c r="I852" t="s">
        <v>437</v>
      </c>
      <c r="J852" t="s">
        <v>445</v>
      </c>
      <c r="K852">
        <f t="shared" si="13"/>
        <v>4025</v>
      </c>
    </row>
    <row r="853" spans="1:11" ht="15" hidden="1" customHeight="1" x14ac:dyDescent="0.3">
      <c r="A853" t="s">
        <v>416</v>
      </c>
      <c r="B853" t="s">
        <v>446</v>
      </c>
      <c r="C853" t="s">
        <v>37</v>
      </c>
      <c r="D853" t="s">
        <v>36</v>
      </c>
      <c r="E853" s="10">
        <v>41842</v>
      </c>
      <c r="F853" s="1" t="s">
        <v>439</v>
      </c>
      <c r="G853">
        <v>3</v>
      </c>
      <c r="H853">
        <v>17</v>
      </c>
      <c r="I853">
        <v>38</v>
      </c>
      <c r="J853" t="s">
        <v>445</v>
      </c>
      <c r="K853">
        <f t="shared" si="13"/>
        <v>4025</v>
      </c>
    </row>
    <row r="854" spans="1:11" ht="15" hidden="1" customHeight="1" x14ac:dyDescent="0.3">
      <c r="A854" t="s">
        <v>416</v>
      </c>
      <c r="B854" t="s">
        <v>446</v>
      </c>
      <c r="C854" t="s">
        <v>37</v>
      </c>
      <c r="D854" t="s">
        <v>36</v>
      </c>
      <c r="E854" s="10">
        <v>41842</v>
      </c>
      <c r="F854" s="1" t="s">
        <v>439</v>
      </c>
      <c r="G854">
        <v>1</v>
      </c>
      <c r="H854">
        <v>14</v>
      </c>
      <c r="I854" t="s">
        <v>437</v>
      </c>
      <c r="J854" t="s">
        <v>445</v>
      </c>
      <c r="K854">
        <f t="shared" si="13"/>
        <v>4025</v>
      </c>
    </row>
    <row r="855" spans="1:11" ht="15" hidden="1" customHeight="1" x14ac:dyDescent="0.3">
      <c r="A855" t="s">
        <v>416</v>
      </c>
      <c r="B855" t="s">
        <v>446</v>
      </c>
      <c r="C855" t="s">
        <v>37</v>
      </c>
      <c r="D855" t="s">
        <v>36</v>
      </c>
      <c r="E855" s="10">
        <v>41842</v>
      </c>
      <c r="F855" s="1" t="s">
        <v>439</v>
      </c>
      <c r="G855">
        <v>2</v>
      </c>
      <c r="H855">
        <v>14</v>
      </c>
      <c r="I855" t="s">
        <v>437</v>
      </c>
      <c r="J855" t="s">
        <v>445</v>
      </c>
      <c r="K855">
        <f t="shared" si="13"/>
        <v>4025</v>
      </c>
    </row>
    <row r="856" spans="1:11" ht="15" hidden="1" customHeight="1" x14ac:dyDescent="0.3">
      <c r="A856" t="s">
        <v>416</v>
      </c>
      <c r="B856" t="s">
        <v>446</v>
      </c>
      <c r="C856" t="s">
        <v>37</v>
      </c>
      <c r="D856" t="s">
        <v>36</v>
      </c>
      <c r="E856" s="10">
        <v>41842</v>
      </c>
      <c r="F856" s="1" t="s">
        <v>439</v>
      </c>
      <c r="G856">
        <v>3</v>
      </c>
      <c r="H856">
        <v>13</v>
      </c>
      <c r="I856" t="s">
        <v>437</v>
      </c>
      <c r="J856" t="s">
        <v>445</v>
      </c>
      <c r="K856">
        <f t="shared" si="13"/>
        <v>4025</v>
      </c>
    </row>
    <row r="857" spans="1:11" ht="15" hidden="1" customHeight="1" x14ac:dyDescent="0.3">
      <c r="A857" t="s">
        <v>416</v>
      </c>
      <c r="B857" t="s">
        <v>446</v>
      </c>
      <c r="C857" t="s">
        <v>37</v>
      </c>
      <c r="D857" t="s">
        <v>36</v>
      </c>
      <c r="E857" s="10">
        <v>41842</v>
      </c>
      <c r="F857" s="1" t="s">
        <v>439</v>
      </c>
      <c r="G857">
        <v>4</v>
      </c>
      <c r="H857">
        <v>18</v>
      </c>
      <c r="I857" t="s">
        <v>437</v>
      </c>
      <c r="J857" t="s">
        <v>445</v>
      </c>
      <c r="K857">
        <f t="shared" si="13"/>
        <v>4025</v>
      </c>
    </row>
    <row r="858" spans="1:11" ht="15" hidden="1" customHeight="1" x14ac:dyDescent="0.3">
      <c r="A858" t="s">
        <v>416</v>
      </c>
      <c r="B858" t="s">
        <v>446</v>
      </c>
      <c r="C858" t="s">
        <v>37</v>
      </c>
      <c r="D858" t="s">
        <v>36</v>
      </c>
      <c r="E858" s="10">
        <v>41842</v>
      </c>
      <c r="F858" s="1" t="s">
        <v>439</v>
      </c>
      <c r="G858">
        <v>1</v>
      </c>
      <c r="H858">
        <v>16</v>
      </c>
      <c r="I858">
        <v>41</v>
      </c>
      <c r="J858" t="s">
        <v>445</v>
      </c>
      <c r="K858">
        <f t="shared" si="13"/>
        <v>4025</v>
      </c>
    </row>
    <row r="859" spans="1:11" ht="15" hidden="1" customHeight="1" x14ac:dyDescent="0.3">
      <c r="A859" t="s">
        <v>416</v>
      </c>
      <c r="B859" t="s">
        <v>446</v>
      </c>
      <c r="C859" t="s">
        <v>37</v>
      </c>
      <c r="D859" t="s">
        <v>36</v>
      </c>
      <c r="E859" s="10">
        <v>41842</v>
      </c>
      <c r="F859" s="1" t="s">
        <v>439</v>
      </c>
      <c r="G859">
        <v>2</v>
      </c>
      <c r="H859">
        <v>17</v>
      </c>
      <c r="I859" t="s">
        <v>437</v>
      </c>
      <c r="J859" t="s">
        <v>445</v>
      </c>
      <c r="K859">
        <f t="shared" si="13"/>
        <v>4025</v>
      </c>
    </row>
    <row r="860" spans="1:11" ht="15" hidden="1" customHeight="1" x14ac:dyDescent="0.3">
      <c r="A860" t="s">
        <v>416</v>
      </c>
      <c r="B860" t="s">
        <v>446</v>
      </c>
      <c r="C860" t="s">
        <v>37</v>
      </c>
      <c r="D860" t="s">
        <v>36</v>
      </c>
      <c r="E860" s="10">
        <v>41842</v>
      </c>
      <c r="F860" s="1" t="s">
        <v>439</v>
      </c>
      <c r="G860">
        <v>3</v>
      </c>
      <c r="H860">
        <v>13</v>
      </c>
      <c r="I860" t="s">
        <v>437</v>
      </c>
      <c r="J860" t="s">
        <v>445</v>
      </c>
      <c r="K860">
        <f t="shared" si="13"/>
        <v>4025</v>
      </c>
    </row>
    <row r="861" spans="1:11" ht="15" hidden="1" customHeight="1" x14ac:dyDescent="0.3">
      <c r="A861" t="s">
        <v>416</v>
      </c>
      <c r="B861" t="s">
        <v>446</v>
      </c>
      <c r="C861" t="s">
        <v>37</v>
      </c>
      <c r="D861" t="s">
        <v>36</v>
      </c>
      <c r="E861" s="10">
        <v>41842</v>
      </c>
      <c r="F861" s="1" t="s">
        <v>439</v>
      </c>
      <c r="G861">
        <v>1</v>
      </c>
      <c r="H861">
        <v>12</v>
      </c>
      <c r="I861" t="s">
        <v>437</v>
      </c>
      <c r="J861" t="s">
        <v>445</v>
      </c>
      <c r="K861">
        <f t="shared" si="13"/>
        <v>4025</v>
      </c>
    </row>
    <row r="862" spans="1:11" ht="15" hidden="1" customHeight="1" x14ac:dyDescent="0.3">
      <c r="A862" t="s">
        <v>416</v>
      </c>
      <c r="B862" t="s">
        <v>446</v>
      </c>
      <c r="C862" t="s">
        <v>37</v>
      </c>
      <c r="D862" t="s">
        <v>36</v>
      </c>
      <c r="E862" s="10">
        <v>41842</v>
      </c>
      <c r="F862" s="1" t="s">
        <v>439</v>
      </c>
      <c r="G862">
        <v>2</v>
      </c>
      <c r="H862">
        <v>17</v>
      </c>
      <c r="I862">
        <v>35</v>
      </c>
      <c r="J862" t="s">
        <v>445</v>
      </c>
      <c r="K862">
        <f t="shared" si="13"/>
        <v>4025</v>
      </c>
    </row>
    <row r="863" spans="1:11" ht="15" hidden="1" customHeight="1" x14ac:dyDescent="0.3">
      <c r="A863" t="s">
        <v>416</v>
      </c>
      <c r="B863" t="s">
        <v>446</v>
      </c>
      <c r="C863" t="s">
        <v>37</v>
      </c>
      <c r="D863" t="s">
        <v>36</v>
      </c>
      <c r="E863" s="10">
        <v>41842</v>
      </c>
      <c r="F863" s="1" t="s">
        <v>439</v>
      </c>
      <c r="G863">
        <v>3</v>
      </c>
      <c r="H863">
        <v>10</v>
      </c>
      <c r="I863">
        <v>24</v>
      </c>
      <c r="J863" t="s">
        <v>445</v>
      </c>
      <c r="K863">
        <f t="shared" si="13"/>
        <v>4025</v>
      </c>
    </row>
    <row r="864" spans="1:11" ht="15" hidden="1" customHeight="1" x14ac:dyDescent="0.3">
      <c r="A864" t="s">
        <v>416</v>
      </c>
      <c r="B864" t="s">
        <v>446</v>
      </c>
      <c r="C864" t="s">
        <v>37</v>
      </c>
      <c r="D864" t="s">
        <v>36</v>
      </c>
      <c r="E864" s="10">
        <v>41842</v>
      </c>
      <c r="F864" s="1" t="s">
        <v>439</v>
      </c>
      <c r="G864">
        <v>1</v>
      </c>
      <c r="H864">
        <v>15</v>
      </c>
      <c r="I864">
        <v>37</v>
      </c>
      <c r="J864" t="s">
        <v>445</v>
      </c>
      <c r="K864">
        <f t="shared" si="13"/>
        <v>4025</v>
      </c>
    </row>
    <row r="865" spans="1:11" ht="15" hidden="1" customHeight="1" x14ac:dyDescent="0.3">
      <c r="A865" t="s">
        <v>416</v>
      </c>
      <c r="B865" t="s">
        <v>446</v>
      </c>
      <c r="C865" t="s">
        <v>37</v>
      </c>
      <c r="D865" t="s">
        <v>36</v>
      </c>
      <c r="E865" s="10">
        <v>41842</v>
      </c>
      <c r="F865" s="1" t="s">
        <v>439</v>
      </c>
      <c r="G865">
        <v>2</v>
      </c>
      <c r="H865">
        <v>9</v>
      </c>
      <c r="I865">
        <v>22</v>
      </c>
      <c r="J865" t="s">
        <v>445</v>
      </c>
      <c r="K865">
        <f t="shared" si="13"/>
        <v>4025</v>
      </c>
    </row>
    <row r="866" spans="1:11" ht="15" hidden="1" customHeight="1" x14ac:dyDescent="0.3">
      <c r="A866" t="s">
        <v>416</v>
      </c>
      <c r="B866" t="s">
        <v>446</v>
      </c>
      <c r="C866" t="s">
        <v>37</v>
      </c>
      <c r="D866" t="s">
        <v>36</v>
      </c>
      <c r="E866" s="10">
        <v>41842</v>
      </c>
      <c r="F866" s="1" t="s">
        <v>439</v>
      </c>
      <c r="G866">
        <v>3</v>
      </c>
      <c r="H866">
        <v>8</v>
      </c>
      <c r="I866" t="s">
        <v>437</v>
      </c>
      <c r="J866" t="s">
        <v>445</v>
      </c>
      <c r="K866">
        <f t="shared" si="13"/>
        <v>4025</v>
      </c>
    </row>
    <row r="867" spans="1:11" ht="15" hidden="1" customHeight="1" x14ac:dyDescent="0.3">
      <c r="A867" t="s">
        <v>416</v>
      </c>
      <c r="B867" t="s">
        <v>446</v>
      </c>
      <c r="C867" t="s">
        <v>37</v>
      </c>
      <c r="D867" t="s">
        <v>36</v>
      </c>
      <c r="E867" s="10">
        <v>41842</v>
      </c>
      <c r="F867" s="1" t="s">
        <v>439</v>
      </c>
      <c r="G867">
        <v>1</v>
      </c>
      <c r="H867">
        <v>15</v>
      </c>
      <c r="I867">
        <v>30</v>
      </c>
      <c r="J867" t="s">
        <v>445</v>
      </c>
      <c r="K867">
        <f t="shared" si="13"/>
        <v>4025</v>
      </c>
    </row>
    <row r="868" spans="1:11" ht="15" hidden="1" customHeight="1" x14ac:dyDescent="0.3">
      <c r="A868" t="s">
        <v>416</v>
      </c>
      <c r="B868" t="s">
        <v>446</v>
      </c>
      <c r="C868" t="s">
        <v>37</v>
      </c>
      <c r="D868" t="s">
        <v>36</v>
      </c>
      <c r="E868" s="10">
        <v>41842</v>
      </c>
      <c r="F868" s="1" t="s">
        <v>439</v>
      </c>
      <c r="G868">
        <v>2</v>
      </c>
      <c r="H868">
        <v>14</v>
      </c>
      <c r="I868" t="s">
        <v>437</v>
      </c>
      <c r="J868" t="s">
        <v>445</v>
      </c>
      <c r="K868">
        <f t="shared" si="13"/>
        <v>4025</v>
      </c>
    </row>
    <row r="869" spans="1:11" ht="15" hidden="1" customHeight="1" x14ac:dyDescent="0.3">
      <c r="A869" t="s">
        <v>416</v>
      </c>
      <c r="B869" t="s">
        <v>446</v>
      </c>
      <c r="C869" t="s">
        <v>37</v>
      </c>
      <c r="D869" t="s">
        <v>36</v>
      </c>
      <c r="E869" s="10">
        <v>41842</v>
      </c>
      <c r="F869" s="1" t="s">
        <v>439</v>
      </c>
      <c r="G869">
        <v>3</v>
      </c>
      <c r="H869">
        <v>19</v>
      </c>
      <c r="I869">
        <v>46</v>
      </c>
      <c r="J869" t="s">
        <v>445</v>
      </c>
      <c r="K869">
        <f t="shared" si="13"/>
        <v>4025</v>
      </c>
    </row>
    <row r="870" spans="1:11" ht="15" hidden="1" customHeight="1" x14ac:dyDescent="0.3">
      <c r="A870" t="s">
        <v>416</v>
      </c>
      <c r="B870" t="s">
        <v>446</v>
      </c>
      <c r="C870" t="s">
        <v>37</v>
      </c>
      <c r="D870" t="s">
        <v>36</v>
      </c>
      <c r="E870" s="1">
        <v>41848</v>
      </c>
      <c r="F870" s="1" t="s">
        <v>439</v>
      </c>
      <c r="G870">
        <v>1</v>
      </c>
      <c r="H870">
        <v>13</v>
      </c>
      <c r="I870">
        <v>29</v>
      </c>
      <c r="J870" t="s">
        <v>445</v>
      </c>
      <c r="K870">
        <f t="shared" si="13"/>
        <v>4163</v>
      </c>
    </row>
    <row r="871" spans="1:11" ht="15" hidden="1" customHeight="1" x14ac:dyDescent="0.3">
      <c r="A871" t="s">
        <v>416</v>
      </c>
      <c r="B871" t="s">
        <v>446</v>
      </c>
      <c r="C871" t="s">
        <v>37</v>
      </c>
      <c r="D871" t="s">
        <v>36</v>
      </c>
      <c r="E871" s="1">
        <v>41848</v>
      </c>
      <c r="F871" s="1" t="s">
        <v>439</v>
      </c>
      <c r="G871">
        <v>2</v>
      </c>
      <c r="H871">
        <v>17</v>
      </c>
      <c r="I871" t="s">
        <v>437</v>
      </c>
      <c r="J871" t="s">
        <v>445</v>
      </c>
      <c r="K871">
        <f t="shared" si="13"/>
        <v>4163</v>
      </c>
    </row>
    <row r="872" spans="1:11" ht="15" hidden="1" customHeight="1" x14ac:dyDescent="0.3">
      <c r="A872" t="s">
        <v>416</v>
      </c>
      <c r="B872" t="s">
        <v>446</v>
      </c>
      <c r="C872" t="s">
        <v>37</v>
      </c>
      <c r="D872" t="s">
        <v>36</v>
      </c>
      <c r="E872" s="1">
        <v>41848</v>
      </c>
      <c r="F872" s="1" t="s">
        <v>439</v>
      </c>
      <c r="G872">
        <v>1</v>
      </c>
      <c r="H872">
        <v>16</v>
      </c>
      <c r="I872">
        <v>33</v>
      </c>
      <c r="J872" t="s">
        <v>445</v>
      </c>
      <c r="K872">
        <f t="shared" si="13"/>
        <v>4163</v>
      </c>
    </row>
    <row r="873" spans="1:11" ht="15" hidden="1" customHeight="1" x14ac:dyDescent="0.3">
      <c r="A873" t="s">
        <v>416</v>
      </c>
      <c r="B873" t="s">
        <v>446</v>
      </c>
      <c r="C873" t="s">
        <v>37</v>
      </c>
      <c r="D873" t="s">
        <v>36</v>
      </c>
      <c r="E873" s="1">
        <v>41848</v>
      </c>
      <c r="F873" s="1" t="s">
        <v>439</v>
      </c>
      <c r="G873">
        <v>2</v>
      </c>
      <c r="H873">
        <v>15</v>
      </c>
      <c r="I873">
        <v>38</v>
      </c>
      <c r="J873" t="s">
        <v>445</v>
      </c>
      <c r="K873">
        <f t="shared" si="13"/>
        <v>4163</v>
      </c>
    </row>
    <row r="874" spans="1:11" ht="15" hidden="1" customHeight="1" x14ac:dyDescent="0.3">
      <c r="A874" t="s">
        <v>416</v>
      </c>
      <c r="B874" t="s">
        <v>446</v>
      </c>
      <c r="C874" t="s">
        <v>37</v>
      </c>
      <c r="D874" t="s">
        <v>36</v>
      </c>
      <c r="E874" s="1">
        <v>41848</v>
      </c>
      <c r="F874" s="1" t="s">
        <v>439</v>
      </c>
      <c r="G874">
        <v>3</v>
      </c>
      <c r="H874">
        <v>19</v>
      </c>
      <c r="I874" t="s">
        <v>437</v>
      </c>
      <c r="J874" t="s">
        <v>445</v>
      </c>
      <c r="K874">
        <f t="shared" si="13"/>
        <v>4163</v>
      </c>
    </row>
    <row r="875" spans="1:11" ht="15" hidden="1" customHeight="1" x14ac:dyDescent="0.3">
      <c r="A875" t="s">
        <v>416</v>
      </c>
      <c r="B875" t="s">
        <v>446</v>
      </c>
      <c r="C875" t="s">
        <v>37</v>
      </c>
      <c r="D875" t="s">
        <v>41</v>
      </c>
      <c r="E875" s="1">
        <v>41674</v>
      </c>
      <c r="F875" s="1" t="s">
        <v>439</v>
      </c>
      <c r="G875">
        <v>1</v>
      </c>
      <c r="H875">
        <v>1.7839440920836269</v>
      </c>
      <c r="I875">
        <v>9</v>
      </c>
      <c r="J875" t="s">
        <v>444</v>
      </c>
      <c r="K875">
        <f t="shared" si="13"/>
        <v>161</v>
      </c>
    </row>
    <row r="876" spans="1:11" ht="15" hidden="1" customHeight="1" x14ac:dyDescent="0.3">
      <c r="A876" t="s">
        <v>416</v>
      </c>
      <c r="B876" t="s">
        <v>446</v>
      </c>
      <c r="C876" t="s">
        <v>37</v>
      </c>
      <c r="D876" t="s">
        <v>41</v>
      </c>
      <c r="E876" s="1">
        <v>41674</v>
      </c>
      <c r="F876" s="1" t="s">
        <v>439</v>
      </c>
      <c r="G876">
        <v>2</v>
      </c>
      <c r="H876">
        <v>0.78787878787878785</v>
      </c>
      <c r="I876">
        <v>9</v>
      </c>
      <c r="J876" t="s">
        <v>444</v>
      </c>
      <c r="K876">
        <f t="shared" si="13"/>
        <v>161</v>
      </c>
    </row>
    <row r="877" spans="1:11" ht="15" hidden="1" customHeight="1" x14ac:dyDescent="0.3">
      <c r="A877" t="s">
        <v>416</v>
      </c>
      <c r="B877" t="s">
        <v>446</v>
      </c>
      <c r="C877" t="s">
        <v>37</v>
      </c>
      <c r="D877" t="s">
        <v>41</v>
      </c>
      <c r="E877" s="1">
        <v>41674</v>
      </c>
      <c r="F877" s="1" t="s">
        <v>439</v>
      </c>
      <c r="G877">
        <v>3</v>
      </c>
      <c r="H877">
        <v>1.7674418604651163</v>
      </c>
      <c r="I877" t="s">
        <v>437</v>
      </c>
      <c r="J877" t="s">
        <v>444</v>
      </c>
      <c r="K877">
        <f t="shared" si="13"/>
        <v>161</v>
      </c>
    </row>
    <row r="878" spans="1:11" ht="15" hidden="1" customHeight="1" x14ac:dyDescent="0.3">
      <c r="A878" t="s">
        <v>416</v>
      </c>
      <c r="B878" t="s">
        <v>446</v>
      </c>
      <c r="C878" t="s">
        <v>37</v>
      </c>
      <c r="D878" t="s">
        <v>41</v>
      </c>
      <c r="E878" s="1">
        <v>41674</v>
      </c>
      <c r="F878" s="1" t="s">
        <v>439</v>
      </c>
      <c r="G878">
        <v>4</v>
      </c>
      <c r="H878">
        <v>1.7965116279069768</v>
      </c>
      <c r="I878" t="s">
        <v>437</v>
      </c>
      <c r="J878" t="s">
        <v>444</v>
      </c>
      <c r="K878">
        <f t="shared" si="13"/>
        <v>161</v>
      </c>
    </row>
    <row r="879" spans="1:11" ht="15" hidden="1" customHeight="1" x14ac:dyDescent="0.3">
      <c r="A879" t="s">
        <v>416</v>
      </c>
      <c r="B879" t="s">
        <v>446</v>
      </c>
      <c r="C879" t="s">
        <v>37</v>
      </c>
      <c r="D879" t="s">
        <v>41</v>
      </c>
      <c r="E879" s="1">
        <v>41674</v>
      </c>
      <c r="F879" s="1" t="s">
        <v>439</v>
      </c>
      <c r="G879">
        <v>1</v>
      </c>
      <c r="H879">
        <v>1.7237138830162086</v>
      </c>
      <c r="I879">
        <v>7</v>
      </c>
      <c r="J879" t="s">
        <v>444</v>
      </c>
      <c r="K879">
        <f t="shared" si="13"/>
        <v>161</v>
      </c>
    </row>
    <row r="880" spans="1:11" ht="15" hidden="1" customHeight="1" x14ac:dyDescent="0.3">
      <c r="A880" t="s">
        <v>416</v>
      </c>
      <c r="B880" t="s">
        <v>446</v>
      </c>
      <c r="C880" t="s">
        <v>37</v>
      </c>
      <c r="D880" t="s">
        <v>41</v>
      </c>
      <c r="E880" s="1">
        <v>41674</v>
      </c>
      <c r="F880" s="1" t="s">
        <v>439</v>
      </c>
      <c r="G880">
        <v>2</v>
      </c>
      <c r="H880">
        <v>1.6802325581395348</v>
      </c>
      <c r="I880">
        <v>7</v>
      </c>
      <c r="J880" t="s">
        <v>444</v>
      </c>
      <c r="K880">
        <f t="shared" si="13"/>
        <v>161</v>
      </c>
    </row>
    <row r="881" spans="1:11" ht="15" hidden="1" customHeight="1" x14ac:dyDescent="0.3">
      <c r="A881" t="s">
        <v>416</v>
      </c>
      <c r="B881" t="s">
        <v>446</v>
      </c>
      <c r="C881" t="s">
        <v>37</v>
      </c>
      <c r="D881" t="s">
        <v>41</v>
      </c>
      <c r="E881" s="1">
        <v>41674</v>
      </c>
      <c r="F881" s="1" t="s">
        <v>439</v>
      </c>
      <c r="G881">
        <v>3</v>
      </c>
      <c r="H881">
        <v>0.72727272727272729</v>
      </c>
      <c r="I881" t="s">
        <v>437</v>
      </c>
      <c r="J881" t="s">
        <v>444</v>
      </c>
      <c r="K881">
        <f t="shared" si="13"/>
        <v>161</v>
      </c>
    </row>
    <row r="882" spans="1:11" ht="15" hidden="1" customHeight="1" x14ac:dyDescent="0.3">
      <c r="A882" t="s">
        <v>416</v>
      </c>
      <c r="B882" t="s">
        <v>446</v>
      </c>
      <c r="C882" t="s">
        <v>37</v>
      </c>
      <c r="D882" t="s">
        <v>41</v>
      </c>
      <c r="E882" s="1">
        <v>41674</v>
      </c>
      <c r="F882" s="1" t="s">
        <v>439</v>
      </c>
      <c r="G882">
        <v>4</v>
      </c>
      <c r="H882">
        <v>0.76363636363636367</v>
      </c>
      <c r="I882" t="s">
        <v>437</v>
      </c>
      <c r="J882" t="s">
        <v>444</v>
      </c>
      <c r="K882">
        <f t="shared" si="13"/>
        <v>161</v>
      </c>
    </row>
    <row r="883" spans="1:11" ht="15" hidden="1" customHeight="1" x14ac:dyDescent="0.3">
      <c r="A883" t="s">
        <v>416</v>
      </c>
      <c r="B883" t="s">
        <v>446</v>
      </c>
      <c r="C883" t="s">
        <v>37</v>
      </c>
      <c r="D883" t="s">
        <v>41</v>
      </c>
      <c r="E883" s="1">
        <v>41674</v>
      </c>
      <c r="F883" s="1" t="s">
        <v>439</v>
      </c>
      <c r="G883">
        <v>1</v>
      </c>
      <c r="H883">
        <v>1.7325581395348837</v>
      </c>
      <c r="I883">
        <v>7</v>
      </c>
      <c r="J883" t="s">
        <v>444</v>
      </c>
      <c r="K883">
        <f t="shared" si="13"/>
        <v>161</v>
      </c>
    </row>
    <row r="884" spans="1:11" ht="15" hidden="1" customHeight="1" x14ac:dyDescent="0.3">
      <c r="A884" t="s">
        <v>416</v>
      </c>
      <c r="B884" t="s">
        <v>446</v>
      </c>
      <c r="C884" t="s">
        <v>37</v>
      </c>
      <c r="D884" t="s">
        <v>41</v>
      </c>
      <c r="E884" s="1">
        <v>41674</v>
      </c>
      <c r="F884" s="1" t="s">
        <v>439</v>
      </c>
      <c r="G884">
        <v>2</v>
      </c>
      <c r="H884">
        <v>1.7441860465116279</v>
      </c>
      <c r="I884">
        <v>6</v>
      </c>
      <c r="J884" t="s">
        <v>444</v>
      </c>
      <c r="K884">
        <f t="shared" si="13"/>
        <v>161</v>
      </c>
    </row>
    <row r="885" spans="1:11" ht="15" hidden="1" customHeight="1" x14ac:dyDescent="0.3">
      <c r="A885" t="s">
        <v>416</v>
      </c>
      <c r="B885" t="s">
        <v>446</v>
      </c>
      <c r="C885" t="s">
        <v>37</v>
      </c>
      <c r="D885" t="s">
        <v>41</v>
      </c>
      <c r="E885" s="1">
        <v>41674</v>
      </c>
      <c r="F885" s="1" t="s">
        <v>439</v>
      </c>
      <c r="G885">
        <v>3</v>
      </c>
      <c r="H885">
        <v>1.7151162790697674</v>
      </c>
      <c r="I885" t="s">
        <v>437</v>
      </c>
      <c r="J885" t="s">
        <v>444</v>
      </c>
      <c r="K885">
        <f t="shared" si="13"/>
        <v>161</v>
      </c>
    </row>
    <row r="886" spans="1:11" ht="15" hidden="1" customHeight="1" x14ac:dyDescent="0.3">
      <c r="A886" t="s">
        <v>416</v>
      </c>
      <c r="B886" t="s">
        <v>446</v>
      </c>
      <c r="C886" t="s">
        <v>37</v>
      </c>
      <c r="D886" t="s">
        <v>41</v>
      </c>
      <c r="E886" s="1">
        <v>41674</v>
      </c>
      <c r="F886" s="1" t="s">
        <v>439</v>
      </c>
      <c r="G886">
        <v>4</v>
      </c>
      <c r="H886">
        <v>1.7383720930232558</v>
      </c>
      <c r="I886" t="s">
        <v>437</v>
      </c>
      <c r="J886" t="s">
        <v>444</v>
      </c>
      <c r="K886">
        <f t="shared" si="13"/>
        <v>161</v>
      </c>
    </row>
    <row r="887" spans="1:11" ht="15" hidden="1" customHeight="1" x14ac:dyDescent="0.3">
      <c r="A887" t="s">
        <v>416</v>
      </c>
      <c r="B887" t="s">
        <v>446</v>
      </c>
      <c r="C887" t="s">
        <v>37</v>
      </c>
      <c r="D887" t="s">
        <v>41</v>
      </c>
      <c r="E887" s="1">
        <v>41681</v>
      </c>
      <c r="F887" s="1" t="s">
        <v>439</v>
      </c>
      <c r="G887">
        <v>1</v>
      </c>
      <c r="H887">
        <v>2.9283333333333332</v>
      </c>
      <c r="I887">
        <v>11</v>
      </c>
      <c r="J887" t="s">
        <v>444</v>
      </c>
      <c r="K887">
        <f t="shared" si="13"/>
        <v>322</v>
      </c>
    </row>
    <row r="888" spans="1:11" ht="15" hidden="1" customHeight="1" x14ac:dyDescent="0.3">
      <c r="A888" t="s">
        <v>416</v>
      </c>
      <c r="B888" t="s">
        <v>446</v>
      </c>
      <c r="C888" t="s">
        <v>37</v>
      </c>
      <c r="D888" t="s">
        <v>41</v>
      </c>
      <c r="E888" s="1">
        <v>41681</v>
      </c>
      <c r="F888" s="1" t="s">
        <v>439</v>
      </c>
      <c r="G888">
        <v>2</v>
      </c>
      <c r="H888">
        <v>2.84</v>
      </c>
      <c r="I888">
        <v>12</v>
      </c>
      <c r="J888" t="s">
        <v>444</v>
      </c>
      <c r="K888">
        <f t="shared" si="13"/>
        <v>322</v>
      </c>
    </row>
    <row r="889" spans="1:11" ht="15" hidden="1" customHeight="1" x14ac:dyDescent="0.3">
      <c r="A889" t="s">
        <v>416</v>
      </c>
      <c r="B889" t="s">
        <v>446</v>
      </c>
      <c r="C889" t="s">
        <v>37</v>
      </c>
      <c r="D889" t="s">
        <v>41</v>
      </c>
      <c r="E889" s="1">
        <v>41681</v>
      </c>
      <c r="F889" s="1" t="s">
        <v>439</v>
      </c>
      <c r="G889">
        <v>3</v>
      </c>
      <c r="H889">
        <v>2.99</v>
      </c>
      <c r="I889">
        <v>13</v>
      </c>
      <c r="J889" t="s">
        <v>444</v>
      </c>
      <c r="K889">
        <f t="shared" si="13"/>
        <v>322</v>
      </c>
    </row>
    <row r="890" spans="1:11" ht="15" hidden="1" customHeight="1" x14ac:dyDescent="0.3">
      <c r="A890" t="s">
        <v>416</v>
      </c>
      <c r="B890" t="s">
        <v>446</v>
      </c>
      <c r="C890" t="s">
        <v>37</v>
      </c>
      <c r="D890" t="s">
        <v>41</v>
      </c>
      <c r="E890" s="1">
        <v>41681</v>
      </c>
      <c r="F890" s="1" t="s">
        <v>439</v>
      </c>
      <c r="G890">
        <v>4</v>
      </c>
      <c r="H890">
        <v>2.9550000000000001</v>
      </c>
      <c r="I890" t="s">
        <v>437</v>
      </c>
      <c r="J890" t="s">
        <v>444</v>
      </c>
      <c r="K890">
        <f t="shared" si="13"/>
        <v>322</v>
      </c>
    </row>
    <row r="891" spans="1:11" ht="15" hidden="1" customHeight="1" x14ac:dyDescent="0.3">
      <c r="A891" t="s">
        <v>416</v>
      </c>
      <c r="B891" t="s">
        <v>446</v>
      </c>
      <c r="C891" t="s">
        <v>37</v>
      </c>
      <c r="D891" t="s">
        <v>41</v>
      </c>
      <c r="E891" s="1">
        <v>41681</v>
      </c>
      <c r="F891" s="1" t="s">
        <v>439</v>
      </c>
      <c r="G891">
        <v>1</v>
      </c>
      <c r="H891">
        <v>1.8197674418604652</v>
      </c>
      <c r="I891" t="s">
        <v>437</v>
      </c>
      <c r="J891" t="s">
        <v>444</v>
      </c>
      <c r="K891">
        <f t="shared" si="13"/>
        <v>322</v>
      </c>
    </row>
    <row r="892" spans="1:11" ht="15" hidden="1" customHeight="1" x14ac:dyDescent="0.3">
      <c r="A892" t="s">
        <v>416</v>
      </c>
      <c r="B892" t="s">
        <v>446</v>
      </c>
      <c r="C892" t="s">
        <v>37</v>
      </c>
      <c r="D892" t="s">
        <v>41</v>
      </c>
      <c r="E892" s="1">
        <v>41681</v>
      </c>
      <c r="F892" s="1" t="s">
        <v>439</v>
      </c>
      <c r="G892">
        <v>2</v>
      </c>
      <c r="H892">
        <v>2.92</v>
      </c>
      <c r="I892">
        <v>13</v>
      </c>
      <c r="J892" t="s">
        <v>444</v>
      </c>
      <c r="K892">
        <f t="shared" si="13"/>
        <v>322</v>
      </c>
    </row>
    <row r="893" spans="1:11" ht="15" hidden="1" customHeight="1" x14ac:dyDescent="0.3">
      <c r="A893" t="s">
        <v>416</v>
      </c>
      <c r="B893" t="s">
        <v>446</v>
      </c>
      <c r="C893" t="s">
        <v>37</v>
      </c>
      <c r="D893" t="s">
        <v>41</v>
      </c>
      <c r="E893" s="1">
        <v>41681</v>
      </c>
      <c r="F893" s="1" t="s">
        <v>439</v>
      </c>
      <c r="G893">
        <v>3</v>
      </c>
      <c r="H893">
        <v>2.87</v>
      </c>
      <c r="I893">
        <v>13</v>
      </c>
      <c r="J893" t="s">
        <v>444</v>
      </c>
      <c r="K893">
        <f t="shared" si="13"/>
        <v>322</v>
      </c>
    </row>
    <row r="894" spans="1:11" ht="15" hidden="1" customHeight="1" x14ac:dyDescent="0.3">
      <c r="A894" t="s">
        <v>416</v>
      </c>
      <c r="B894" t="s">
        <v>446</v>
      </c>
      <c r="C894" t="s">
        <v>37</v>
      </c>
      <c r="D894" t="s">
        <v>41</v>
      </c>
      <c r="E894" s="1">
        <v>41681</v>
      </c>
      <c r="F894" s="1" t="s">
        <v>439</v>
      </c>
      <c r="G894">
        <v>4</v>
      </c>
      <c r="H894">
        <v>2.0639534883720927</v>
      </c>
      <c r="I894" t="s">
        <v>437</v>
      </c>
      <c r="J894" t="s">
        <v>444</v>
      </c>
      <c r="K894">
        <f t="shared" si="13"/>
        <v>322</v>
      </c>
    </row>
    <row r="895" spans="1:11" ht="15" hidden="1" customHeight="1" x14ac:dyDescent="0.3">
      <c r="A895" t="s">
        <v>416</v>
      </c>
      <c r="B895" t="s">
        <v>446</v>
      </c>
      <c r="C895" t="s">
        <v>37</v>
      </c>
      <c r="D895" t="s">
        <v>41</v>
      </c>
      <c r="E895" s="1">
        <v>41681</v>
      </c>
      <c r="F895" s="1" t="s">
        <v>439</v>
      </c>
      <c r="G895">
        <v>1</v>
      </c>
      <c r="H895">
        <v>1.8372093023255816</v>
      </c>
      <c r="I895" t="s">
        <v>437</v>
      </c>
      <c r="J895" t="s">
        <v>444</v>
      </c>
      <c r="K895">
        <f t="shared" si="13"/>
        <v>322</v>
      </c>
    </row>
    <row r="896" spans="1:11" ht="15" hidden="1" customHeight="1" x14ac:dyDescent="0.3">
      <c r="A896" t="s">
        <v>416</v>
      </c>
      <c r="B896" t="s">
        <v>446</v>
      </c>
      <c r="C896" t="s">
        <v>37</v>
      </c>
      <c r="D896" t="s">
        <v>41</v>
      </c>
      <c r="E896" s="1">
        <v>41681</v>
      </c>
      <c r="F896" s="1" t="s">
        <v>439</v>
      </c>
      <c r="G896">
        <v>2</v>
      </c>
      <c r="H896">
        <v>2.99</v>
      </c>
      <c r="I896">
        <v>13</v>
      </c>
      <c r="J896" t="s">
        <v>444</v>
      </c>
      <c r="K896">
        <f t="shared" si="13"/>
        <v>322</v>
      </c>
    </row>
    <row r="897" spans="1:11" ht="15" hidden="1" customHeight="1" x14ac:dyDescent="0.3">
      <c r="A897" t="s">
        <v>416</v>
      </c>
      <c r="B897" t="s">
        <v>446</v>
      </c>
      <c r="C897" t="s">
        <v>37</v>
      </c>
      <c r="D897" t="s">
        <v>41</v>
      </c>
      <c r="E897" s="1">
        <v>41681</v>
      </c>
      <c r="F897" s="1" t="s">
        <v>439</v>
      </c>
      <c r="G897">
        <v>3</v>
      </c>
      <c r="H897">
        <v>2.91</v>
      </c>
      <c r="I897">
        <v>12</v>
      </c>
      <c r="J897" t="s">
        <v>444</v>
      </c>
      <c r="K897">
        <f t="shared" si="13"/>
        <v>322</v>
      </c>
    </row>
    <row r="898" spans="1:11" ht="15" hidden="1" customHeight="1" x14ac:dyDescent="0.3">
      <c r="A898" t="s">
        <v>416</v>
      </c>
      <c r="B898" t="s">
        <v>446</v>
      </c>
      <c r="C898" t="s">
        <v>37</v>
      </c>
      <c r="D898" t="s">
        <v>41</v>
      </c>
      <c r="E898" s="1">
        <v>41681</v>
      </c>
      <c r="F898" s="1" t="s">
        <v>439</v>
      </c>
      <c r="G898">
        <v>4</v>
      </c>
      <c r="H898">
        <v>1.9186046511627906</v>
      </c>
      <c r="I898">
        <v>12</v>
      </c>
      <c r="J898" t="s">
        <v>444</v>
      </c>
      <c r="K898">
        <f t="shared" ref="K898:K961" si="14">(E898-Exp3SD) * 23</f>
        <v>322</v>
      </c>
    </row>
    <row r="899" spans="1:11" ht="15" hidden="1" customHeight="1" x14ac:dyDescent="0.3">
      <c r="A899" t="s">
        <v>416</v>
      </c>
      <c r="B899" t="s">
        <v>446</v>
      </c>
      <c r="C899" t="s">
        <v>37</v>
      </c>
      <c r="D899" t="s">
        <v>41</v>
      </c>
      <c r="E899" s="1">
        <v>41688</v>
      </c>
      <c r="F899" s="1" t="s">
        <v>439</v>
      </c>
      <c r="G899">
        <v>1</v>
      </c>
      <c r="H899">
        <v>4.992465753424657</v>
      </c>
      <c r="I899">
        <v>25</v>
      </c>
      <c r="J899" t="s">
        <v>444</v>
      </c>
      <c r="K899">
        <f t="shared" si="14"/>
        <v>483</v>
      </c>
    </row>
    <row r="900" spans="1:11" ht="15" hidden="1" customHeight="1" x14ac:dyDescent="0.3">
      <c r="A900" t="s">
        <v>416</v>
      </c>
      <c r="B900" t="s">
        <v>446</v>
      </c>
      <c r="C900" t="s">
        <v>37</v>
      </c>
      <c r="D900" t="s">
        <v>41</v>
      </c>
      <c r="E900" s="1">
        <v>41688</v>
      </c>
      <c r="F900" s="1" t="s">
        <v>439</v>
      </c>
      <c r="G900">
        <v>2</v>
      </c>
      <c r="H900">
        <v>5.0835616438356164</v>
      </c>
      <c r="I900">
        <v>24</v>
      </c>
      <c r="J900" t="s">
        <v>444</v>
      </c>
      <c r="K900">
        <f t="shared" si="14"/>
        <v>483</v>
      </c>
    </row>
    <row r="901" spans="1:11" ht="15" hidden="1" customHeight="1" x14ac:dyDescent="0.3">
      <c r="A901" t="s">
        <v>416</v>
      </c>
      <c r="B901" t="s">
        <v>446</v>
      </c>
      <c r="C901" t="s">
        <v>37</v>
      </c>
      <c r="D901" t="s">
        <v>41</v>
      </c>
      <c r="E901" s="1">
        <v>41688</v>
      </c>
      <c r="F901" s="1" t="s">
        <v>439</v>
      </c>
      <c r="G901">
        <v>3</v>
      </c>
      <c r="H901">
        <v>5.0116438356164386</v>
      </c>
      <c r="I901">
        <v>26</v>
      </c>
      <c r="J901" t="s">
        <v>444</v>
      </c>
      <c r="K901">
        <f t="shared" si="14"/>
        <v>483</v>
      </c>
    </row>
    <row r="902" spans="1:11" ht="15" hidden="1" customHeight="1" x14ac:dyDescent="0.3">
      <c r="A902" t="s">
        <v>416</v>
      </c>
      <c r="B902" t="s">
        <v>446</v>
      </c>
      <c r="C902" t="s">
        <v>37</v>
      </c>
      <c r="D902" t="s">
        <v>41</v>
      </c>
      <c r="E902" s="1">
        <v>41688</v>
      </c>
      <c r="F902" s="1" t="s">
        <v>439</v>
      </c>
      <c r="G902">
        <v>4</v>
      </c>
      <c r="H902">
        <v>7.1468749999999996</v>
      </c>
      <c r="I902">
        <v>25</v>
      </c>
      <c r="J902" t="s">
        <v>444</v>
      </c>
      <c r="K902">
        <f t="shared" si="14"/>
        <v>483</v>
      </c>
    </row>
    <row r="903" spans="1:11" ht="15" hidden="1" customHeight="1" x14ac:dyDescent="0.3">
      <c r="A903" t="s">
        <v>416</v>
      </c>
      <c r="B903" t="s">
        <v>446</v>
      </c>
      <c r="C903" t="s">
        <v>37</v>
      </c>
      <c r="D903" t="s">
        <v>41</v>
      </c>
      <c r="E903" s="1">
        <v>41688</v>
      </c>
      <c r="F903" s="1" t="s">
        <v>439</v>
      </c>
      <c r="G903">
        <v>1</v>
      </c>
      <c r="H903">
        <v>5.4239726027397257</v>
      </c>
      <c r="I903">
        <v>14</v>
      </c>
      <c r="J903" t="s">
        <v>444</v>
      </c>
      <c r="K903">
        <f t="shared" si="14"/>
        <v>483</v>
      </c>
    </row>
    <row r="904" spans="1:11" ht="15" hidden="1" customHeight="1" x14ac:dyDescent="0.3">
      <c r="A904" t="s">
        <v>416</v>
      </c>
      <c r="B904" t="s">
        <v>446</v>
      </c>
      <c r="C904" t="s">
        <v>37</v>
      </c>
      <c r="D904" t="s">
        <v>41</v>
      </c>
      <c r="E904" s="1">
        <v>41688</v>
      </c>
      <c r="F904" s="1" t="s">
        <v>439</v>
      </c>
      <c r="G904">
        <v>2</v>
      </c>
      <c r="H904">
        <v>6.9312500000000004</v>
      </c>
      <c r="I904">
        <v>25</v>
      </c>
      <c r="J904" t="s">
        <v>444</v>
      </c>
      <c r="K904">
        <f t="shared" si="14"/>
        <v>483</v>
      </c>
    </row>
    <row r="905" spans="1:11" ht="15" hidden="1" customHeight="1" x14ac:dyDescent="0.3">
      <c r="A905" t="s">
        <v>416</v>
      </c>
      <c r="B905" t="s">
        <v>446</v>
      </c>
      <c r="C905" t="s">
        <v>37</v>
      </c>
      <c r="D905" t="s">
        <v>41</v>
      </c>
      <c r="E905" s="1">
        <v>41688</v>
      </c>
      <c r="F905" s="1" t="s">
        <v>439</v>
      </c>
      <c r="G905">
        <v>3</v>
      </c>
      <c r="H905">
        <v>7.15625</v>
      </c>
      <c r="I905">
        <v>27</v>
      </c>
      <c r="J905" t="s">
        <v>444</v>
      </c>
      <c r="K905">
        <f t="shared" si="14"/>
        <v>483</v>
      </c>
    </row>
    <row r="906" spans="1:11" ht="15" hidden="1" customHeight="1" x14ac:dyDescent="0.3">
      <c r="A906" t="s">
        <v>416</v>
      </c>
      <c r="B906" t="s">
        <v>446</v>
      </c>
      <c r="C906" t="s">
        <v>37</v>
      </c>
      <c r="D906" t="s">
        <v>41</v>
      </c>
      <c r="E906" s="1">
        <v>41688</v>
      </c>
      <c r="F906" s="1" t="s">
        <v>439</v>
      </c>
      <c r="G906">
        <v>4</v>
      </c>
      <c r="H906">
        <v>6.8656249999999996</v>
      </c>
      <c r="I906">
        <v>26</v>
      </c>
      <c r="J906" t="s">
        <v>444</v>
      </c>
      <c r="K906">
        <f t="shared" si="14"/>
        <v>483</v>
      </c>
    </row>
    <row r="907" spans="1:11" ht="15" hidden="1" customHeight="1" x14ac:dyDescent="0.3">
      <c r="A907" t="s">
        <v>416</v>
      </c>
      <c r="B907" t="s">
        <v>446</v>
      </c>
      <c r="C907" t="s">
        <v>37</v>
      </c>
      <c r="D907" t="s">
        <v>41</v>
      </c>
      <c r="E907" s="1">
        <v>41688</v>
      </c>
      <c r="F907" s="1" t="s">
        <v>439</v>
      </c>
      <c r="G907">
        <v>1</v>
      </c>
      <c r="H907">
        <v>6.4718749999999998</v>
      </c>
      <c r="I907">
        <v>26</v>
      </c>
      <c r="J907" t="s">
        <v>444</v>
      </c>
      <c r="K907">
        <f t="shared" si="14"/>
        <v>483</v>
      </c>
    </row>
    <row r="908" spans="1:11" ht="15" hidden="1" customHeight="1" x14ac:dyDescent="0.3">
      <c r="A908" t="s">
        <v>416</v>
      </c>
      <c r="B908" t="s">
        <v>446</v>
      </c>
      <c r="C908" t="s">
        <v>37</v>
      </c>
      <c r="D908" t="s">
        <v>41</v>
      </c>
      <c r="E908" s="1">
        <v>41688</v>
      </c>
      <c r="F908" s="1" t="s">
        <v>439</v>
      </c>
      <c r="G908">
        <v>2</v>
      </c>
      <c r="H908">
        <v>6.9781250000000004</v>
      </c>
      <c r="I908">
        <v>26</v>
      </c>
      <c r="J908" t="s">
        <v>444</v>
      </c>
      <c r="K908">
        <f t="shared" si="14"/>
        <v>483</v>
      </c>
    </row>
    <row r="909" spans="1:11" ht="15" hidden="1" customHeight="1" x14ac:dyDescent="0.3">
      <c r="A909" t="s">
        <v>416</v>
      </c>
      <c r="B909" t="s">
        <v>446</v>
      </c>
      <c r="C909" t="s">
        <v>37</v>
      </c>
      <c r="D909" t="s">
        <v>41</v>
      </c>
      <c r="E909" s="1">
        <v>41688</v>
      </c>
      <c r="F909" s="1" t="s">
        <v>439</v>
      </c>
      <c r="G909">
        <v>3</v>
      </c>
      <c r="H909">
        <v>6.9874999999999998</v>
      </c>
      <c r="I909">
        <v>26</v>
      </c>
      <c r="J909" t="s">
        <v>444</v>
      </c>
      <c r="K909">
        <f t="shared" si="14"/>
        <v>483</v>
      </c>
    </row>
    <row r="910" spans="1:11" ht="15" hidden="1" customHeight="1" x14ac:dyDescent="0.3">
      <c r="A910" t="s">
        <v>416</v>
      </c>
      <c r="B910" t="s">
        <v>446</v>
      </c>
      <c r="C910" t="s">
        <v>37</v>
      </c>
      <c r="D910" t="s">
        <v>41</v>
      </c>
      <c r="E910" s="1">
        <v>41688</v>
      </c>
      <c r="F910" s="1" t="s">
        <v>439</v>
      </c>
      <c r="G910">
        <v>4</v>
      </c>
      <c r="H910">
        <v>6.7249999999999996</v>
      </c>
      <c r="I910">
        <v>26</v>
      </c>
      <c r="J910" t="s">
        <v>444</v>
      </c>
      <c r="K910">
        <f t="shared" si="14"/>
        <v>483</v>
      </c>
    </row>
    <row r="911" spans="1:11" ht="15" hidden="1" customHeight="1" x14ac:dyDescent="0.3">
      <c r="A911" t="s">
        <v>416</v>
      </c>
      <c r="B911" t="s">
        <v>446</v>
      </c>
      <c r="C911" t="s">
        <v>37</v>
      </c>
      <c r="D911" t="s">
        <v>41</v>
      </c>
      <c r="E911" s="1">
        <v>41695</v>
      </c>
      <c r="F911" s="1" t="s">
        <v>439</v>
      </c>
      <c r="G911">
        <v>1</v>
      </c>
      <c r="H911">
        <v>6.83195706028076</v>
      </c>
      <c r="I911">
        <v>25</v>
      </c>
      <c r="J911" t="s">
        <v>444</v>
      </c>
      <c r="K911">
        <f t="shared" si="14"/>
        <v>644</v>
      </c>
    </row>
    <row r="912" spans="1:11" ht="15" hidden="1" customHeight="1" x14ac:dyDescent="0.3">
      <c r="A912" t="s">
        <v>416</v>
      </c>
      <c r="B912" t="s">
        <v>446</v>
      </c>
      <c r="C912" t="s">
        <v>37</v>
      </c>
      <c r="D912" t="s">
        <v>41</v>
      </c>
      <c r="E912" s="1">
        <v>41695</v>
      </c>
      <c r="F912" s="1" t="s">
        <v>439</v>
      </c>
      <c r="G912">
        <v>2</v>
      </c>
      <c r="H912">
        <v>7.7284768211920527</v>
      </c>
      <c r="I912">
        <v>25</v>
      </c>
      <c r="J912" t="s">
        <v>444</v>
      </c>
      <c r="K912">
        <f t="shared" si="14"/>
        <v>644</v>
      </c>
    </row>
    <row r="913" spans="1:11" ht="15" hidden="1" customHeight="1" x14ac:dyDescent="0.3">
      <c r="A913" t="s">
        <v>416</v>
      </c>
      <c r="B913" t="s">
        <v>446</v>
      </c>
      <c r="C913" t="s">
        <v>37</v>
      </c>
      <c r="D913" t="s">
        <v>41</v>
      </c>
      <c r="E913" s="1">
        <v>41695</v>
      </c>
      <c r="F913" s="1" t="s">
        <v>439</v>
      </c>
      <c r="G913">
        <v>3</v>
      </c>
      <c r="H913">
        <v>7.2913907284768209</v>
      </c>
      <c r="I913">
        <v>24</v>
      </c>
      <c r="J913" t="s">
        <v>444</v>
      </c>
      <c r="K913">
        <f t="shared" si="14"/>
        <v>644</v>
      </c>
    </row>
    <row r="914" spans="1:11" ht="15" hidden="1" customHeight="1" x14ac:dyDescent="0.3">
      <c r="A914" t="s">
        <v>416</v>
      </c>
      <c r="B914" t="s">
        <v>446</v>
      </c>
      <c r="C914" t="s">
        <v>37</v>
      </c>
      <c r="D914" t="s">
        <v>41</v>
      </c>
      <c r="E914" s="1">
        <v>41695</v>
      </c>
      <c r="F914" s="1" t="s">
        <v>439</v>
      </c>
      <c r="G914">
        <v>4</v>
      </c>
      <c r="H914">
        <v>6.6015689512799343</v>
      </c>
      <c r="I914">
        <v>23</v>
      </c>
      <c r="J914" t="s">
        <v>444</v>
      </c>
      <c r="K914">
        <f t="shared" si="14"/>
        <v>644</v>
      </c>
    </row>
    <row r="915" spans="1:11" ht="15" hidden="1" customHeight="1" x14ac:dyDescent="0.3">
      <c r="A915" t="s">
        <v>416</v>
      </c>
      <c r="B915" t="s">
        <v>446</v>
      </c>
      <c r="C915" t="s">
        <v>37</v>
      </c>
      <c r="D915" t="s">
        <v>41</v>
      </c>
      <c r="E915" s="1">
        <v>41695</v>
      </c>
      <c r="F915" s="1" t="s">
        <v>439</v>
      </c>
      <c r="G915">
        <v>1</v>
      </c>
      <c r="H915">
        <v>6.1919900908340217</v>
      </c>
      <c r="I915">
        <v>19</v>
      </c>
      <c r="J915" t="s">
        <v>444</v>
      </c>
      <c r="K915">
        <f t="shared" si="14"/>
        <v>644</v>
      </c>
    </row>
    <row r="916" spans="1:11" ht="15" hidden="1" customHeight="1" x14ac:dyDescent="0.3">
      <c r="A916" t="s">
        <v>416</v>
      </c>
      <c r="B916" t="s">
        <v>446</v>
      </c>
      <c r="C916" t="s">
        <v>37</v>
      </c>
      <c r="D916" t="s">
        <v>41</v>
      </c>
      <c r="E916" s="1">
        <v>41695</v>
      </c>
      <c r="F916" s="1" t="s">
        <v>439</v>
      </c>
      <c r="G916">
        <v>2</v>
      </c>
      <c r="H916">
        <v>7</v>
      </c>
      <c r="I916">
        <v>24</v>
      </c>
      <c r="J916" t="s">
        <v>445</v>
      </c>
      <c r="K916">
        <f t="shared" si="14"/>
        <v>644</v>
      </c>
    </row>
    <row r="917" spans="1:11" ht="15" hidden="1" customHeight="1" x14ac:dyDescent="0.3">
      <c r="A917" t="s">
        <v>416</v>
      </c>
      <c r="B917" t="s">
        <v>446</v>
      </c>
      <c r="C917" t="s">
        <v>37</v>
      </c>
      <c r="D917" t="s">
        <v>41</v>
      </c>
      <c r="E917" s="1">
        <v>41695</v>
      </c>
      <c r="F917" s="1" t="s">
        <v>439</v>
      </c>
      <c r="G917">
        <v>3</v>
      </c>
      <c r="H917">
        <v>8</v>
      </c>
      <c r="I917">
        <v>25</v>
      </c>
      <c r="J917" t="s">
        <v>444</v>
      </c>
      <c r="K917">
        <f t="shared" si="14"/>
        <v>644</v>
      </c>
    </row>
    <row r="918" spans="1:11" ht="15" hidden="1" customHeight="1" x14ac:dyDescent="0.3">
      <c r="A918" t="s">
        <v>416</v>
      </c>
      <c r="B918" t="s">
        <v>446</v>
      </c>
      <c r="C918" t="s">
        <v>37</v>
      </c>
      <c r="D918" t="s">
        <v>41</v>
      </c>
      <c r="E918" s="1">
        <v>41695</v>
      </c>
      <c r="F918" s="1" t="s">
        <v>439</v>
      </c>
      <c r="G918">
        <v>4</v>
      </c>
      <c r="H918">
        <v>8</v>
      </c>
      <c r="I918">
        <v>24</v>
      </c>
      <c r="J918" t="s">
        <v>444</v>
      </c>
      <c r="K918">
        <f t="shared" si="14"/>
        <v>644</v>
      </c>
    </row>
    <row r="919" spans="1:11" ht="15" hidden="1" customHeight="1" x14ac:dyDescent="0.3">
      <c r="A919" t="s">
        <v>416</v>
      </c>
      <c r="B919" t="s">
        <v>446</v>
      </c>
      <c r="C919" t="s">
        <v>37</v>
      </c>
      <c r="D919" t="s">
        <v>41</v>
      </c>
      <c r="E919" s="1">
        <v>41695</v>
      </c>
      <c r="F919" s="1" t="s">
        <v>439</v>
      </c>
      <c r="G919">
        <v>1</v>
      </c>
      <c r="H919">
        <v>7.0623451692815857</v>
      </c>
      <c r="I919">
        <v>24</v>
      </c>
      <c r="J919" t="s">
        <v>444</v>
      </c>
      <c r="K919">
        <f t="shared" si="14"/>
        <v>644</v>
      </c>
    </row>
    <row r="920" spans="1:11" ht="15" hidden="1" customHeight="1" x14ac:dyDescent="0.3">
      <c r="A920" t="s">
        <v>416</v>
      </c>
      <c r="B920" t="s">
        <v>446</v>
      </c>
      <c r="C920" t="s">
        <v>37</v>
      </c>
      <c r="D920" t="s">
        <v>41</v>
      </c>
      <c r="E920" s="1">
        <v>41695</v>
      </c>
      <c r="F920" s="1" t="s">
        <v>439</v>
      </c>
      <c r="G920">
        <v>2</v>
      </c>
      <c r="H920">
        <v>6.857555739058629</v>
      </c>
      <c r="I920">
        <v>24</v>
      </c>
      <c r="J920" t="s">
        <v>444</v>
      </c>
      <c r="K920">
        <f t="shared" si="14"/>
        <v>644</v>
      </c>
    </row>
    <row r="921" spans="1:11" ht="15" hidden="1" customHeight="1" x14ac:dyDescent="0.3">
      <c r="A921" t="s">
        <v>416</v>
      </c>
      <c r="B921" t="s">
        <v>446</v>
      </c>
      <c r="C921" t="s">
        <v>37</v>
      </c>
      <c r="D921" t="s">
        <v>41</v>
      </c>
      <c r="E921" s="1">
        <v>41695</v>
      </c>
      <c r="F921" s="1" t="s">
        <v>439</v>
      </c>
      <c r="G921">
        <v>3</v>
      </c>
      <c r="H921">
        <v>6.819157720891825</v>
      </c>
      <c r="I921">
        <v>23</v>
      </c>
      <c r="J921" t="s">
        <v>444</v>
      </c>
      <c r="K921">
        <f t="shared" si="14"/>
        <v>644</v>
      </c>
    </row>
    <row r="922" spans="1:11" ht="15" hidden="1" customHeight="1" x14ac:dyDescent="0.3">
      <c r="A922" t="s">
        <v>416</v>
      </c>
      <c r="B922" t="s">
        <v>446</v>
      </c>
      <c r="C922" t="s">
        <v>37</v>
      </c>
      <c r="D922" t="s">
        <v>41</v>
      </c>
      <c r="E922" s="1">
        <v>41695</v>
      </c>
      <c r="F922" s="1" t="s">
        <v>439</v>
      </c>
      <c r="G922">
        <v>4</v>
      </c>
      <c r="H922">
        <v>6.844756399669695</v>
      </c>
      <c r="I922">
        <v>25</v>
      </c>
      <c r="J922" t="s">
        <v>444</v>
      </c>
      <c r="K922">
        <f t="shared" si="14"/>
        <v>644</v>
      </c>
    </row>
    <row r="923" spans="1:11" ht="15" hidden="1" customHeight="1" x14ac:dyDescent="0.3">
      <c r="A923" t="s">
        <v>416</v>
      </c>
      <c r="B923" t="s">
        <v>446</v>
      </c>
      <c r="C923" t="s">
        <v>37</v>
      </c>
      <c r="D923" t="s">
        <v>41</v>
      </c>
      <c r="E923" s="1">
        <v>41702</v>
      </c>
      <c r="F923" s="1" t="s">
        <v>439</v>
      </c>
      <c r="G923">
        <v>1</v>
      </c>
      <c r="H923">
        <v>7</v>
      </c>
      <c r="I923">
        <v>22</v>
      </c>
      <c r="J923" t="s">
        <v>445</v>
      </c>
      <c r="K923">
        <f t="shared" si="14"/>
        <v>805</v>
      </c>
    </row>
    <row r="924" spans="1:11" ht="15" hidden="1" customHeight="1" x14ac:dyDescent="0.3">
      <c r="A924" t="s">
        <v>416</v>
      </c>
      <c r="B924" t="s">
        <v>446</v>
      </c>
      <c r="C924" t="s">
        <v>37</v>
      </c>
      <c r="D924" t="s">
        <v>41</v>
      </c>
      <c r="E924" s="1">
        <v>41702</v>
      </c>
      <c r="F924" s="1" t="s">
        <v>439</v>
      </c>
      <c r="G924">
        <v>2</v>
      </c>
      <c r="H924">
        <v>7</v>
      </c>
      <c r="I924">
        <v>21</v>
      </c>
      <c r="J924" t="s">
        <v>445</v>
      </c>
      <c r="K924">
        <f t="shared" si="14"/>
        <v>805</v>
      </c>
    </row>
    <row r="925" spans="1:11" ht="15" hidden="1" customHeight="1" x14ac:dyDescent="0.3">
      <c r="A925" t="s">
        <v>416</v>
      </c>
      <c r="B925" t="s">
        <v>446</v>
      </c>
      <c r="C925" t="s">
        <v>37</v>
      </c>
      <c r="D925" t="s">
        <v>41</v>
      </c>
      <c r="E925" s="1">
        <v>41702</v>
      </c>
      <c r="F925" s="1" t="s">
        <v>439</v>
      </c>
      <c r="G925">
        <v>3</v>
      </c>
      <c r="H925">
        <v>7</v>
      </c>
      <c r="I925">
        <v>23</v>
      </c>
      <c r="J925" t="s">
        <v>445</v>
      </c>
      <c r="K925">
        <f t="shared" si="14"/>
        <v>805</v>
      </c>
    </row>
    <row r="926" spans="1:11" ht="15" hidden="1" customHeight="1" x14ac:dyDescent="0.3">
      <c r="A926" t="s">
        <v>416</v>
      </c>
      <c r="B926" t="s">
        <v>446</v>
      </c>
      <c r="C926" t="s">
        <v>37</v>
      </c>
      <c r="D926" t="s">
        <v>41</v>
      </c>
      <c r="E926" s="1">
        <v>41702</v>
      </c>
      <c r="F926" s="1" t="s">
        <v>439</v>
      </c>
      <c r="G926">
        <v>4</v>
      </c>
      <c r="H926">
        <v>7</v>
      </c>
      <c r="I926">
        <v>23</v>
      </c>
      <c r="J926" t="s">
        <v>445</v>
      </c>
      <c r="K926">
        <f t="shared" si="14"/>
        <v>805</v>
      </c>
    </row>
    <row r="927" spans="1:11" ht="15" hidden="1" customHeight="1" x14ac:dyDescent="0.3">
      <c r="A927" t="s">
        <v>416</v>
      </c>
      <c r="B927" t="s">
        <v>446</v>
      </c>
      <c r="C927" t="s">
        <v>37</v>
      </c>
      <c r="D927" t="s">
        <v>41</v>
      </c>
      <c r="E927" s="1">
        <v>41702</v>
      </c>
      <c r="F927" s="1" t="s">
        <v>439</v>
      </c>
      <c r="G927">
        <v>5</v>
      </c>
      <c r="H927">
        <v>7</v>
      </c>
      <c r="I927">
        <v>22</v>
      </c>
      <c r="J927" t="s">
        <v>445</v>
      </c>
      <c r="K927">
        <f t="shared" si="14"/>
        <v>805</v>
      </c>
    </row>
    <row r="928" spans="1:11" ht="15" hidden="1" customHeight="1" x14ac:dyDescent="0.3">
      <c r="A928" t="s">
        <v>416</v>
      </c>
      <c r="B928" t="s">
        <v>446</v>
      </c>
      <c r="C928" t="s">
        <v>37</v>
      </c>
      <c r="D928" t="s">
        <v>41</v>
      </c>
      <c r="E928" s="1">
        <v>41702</v>
      </c>
      <c r="F928" s="1" t="s">
        <v>439</v>
      </c>
      <c r="G928">
        <v>1</v>
      </c>
      <c r="H928">
        <v>7</v>
      </c>
      <c r="I928">
        <v>24</v>
      </c>
      <c r="J928" t="s">
        <v>445</v>
      </c>
      <c r="K928">
        <f t="shared" si="14"/>
        <v>805</v>
      </c>
    </row>
    <row r="929" spans="1:11" ht="15" hidden="1" customHeight="1" x14ac:dyDescent="0.3">
      <c r="A929" t="s">
        <v>416</v>
      </c>
      <c r="B929" t="s">
        <v>446</v>
      </c>
      <c r="C929" t="s">
        <v>37</v>
      </c>
      <c r="D929" t="s">
        <v>41</v>
      </c>
      <c r="E929" s="1">
        <v>41702</v>
      </c>
      <c r="F929" s="1" t="s">
        <v>439</v>
      </c>
      <c r="G929">
        <v>2</v>
      </c>
      <c r="H929">
        <v>7</v>
      </c>
      <c r="I929">
        <v>24</v>
      </c>
      <c r="J929" t="s">
        <v>445</v>
      </c>
      <c r="K929">
        <f t="shared" si="14"/>
        <v>805</v>
      </c>
    </row>
    <row r="930" spans="1:11" ht="15" hidden="1" customHeight="1" x14ac:dyDescent="0.3">
      <c r="A930" t="s">
        <v>416</v>
      </c>
      <c r="B930" t="s">
        <v>446</v>
      </c>
      <c r="C930" t="s">
        <v>37</v>
      </c>
      <c r="D930" t="s">
        <v>41</v>
      </c>
      <c r="E930" s="1">
        <v>41702</v>
      </c>
      <c r="F930" s="1" t="s">
        <v>439</v>
      </c>
      <c r="G930">
        <v>3</v>
      </c>
      <c r="H930">
        <v>7</v>
      </c>
      <c r="I930">
        <v>22</v>
      </c>
      <c r="J930" t="s">
        <v>445</v>
      </c>
      <c r="K930">
        <f t="shared" si="14"/>
        <v>805</v>
      </c>
    </row>
    <row r="931" spans="1:11" ht="15" hidden="1" customHeight="1" x14ac:dyDescent="0.3">
      <c r="A931" t="s">
        <v>416</v>
      </c>
      <c r="B931" t="s">
        <v>446</v>
      </c>
      <c r="C931" t="s">
        <v>37</v>
      </c>
      <c r="D931" t="s">
        <v>41</v>
      </c>
      <c r="E931" s="1">
        <v>41702</v>
      </c>
      <c r="F931" s="1" t="s">
        <v>439</v>
      </c>
      <c r="G931">
        <v>4</v>
      </c>
      <c r="H931">
        <v>7</v>
      </c>
      <c r="I931">
        <v>25</v>
      </c>
      <c r="J931" t="s">
        <v>445</v>
      </c>
      <c r="K931">
        <f t="shared" si="14"/>
        <v>805</v>
      </c>
    </row>
    <row r="932" spans="1:11" ht="15" hidden="1" customHeight="1" x14ac:dyDescent="0.3">
      <c r="A932" t="s">
        <v>416</v>
      </c>
      <c r="B932" t="s">
        <v>446</v>
      </c>
      <c r="C932" t="s">
        <v>37</v>
      </c>
      <c r="D932" t="s">
        <v>41</v>
      </c>
      <c r="E932" s="1">
        <v>41702</v>
      </c>
      <c r="F932" s="1" t="s">
        <v>439</v>
      </c>
      <c r="G932">
        <v>5</v>
      </c>
      <c r="H932">
        <v>7</v>
      </c>
      <c r="I932">
        <v>24</v>
      </c>
      <c r="J932" t="s">
        <v>445</v>
      </c>
      <c r="K932">
        <f t="shared" si="14"/>
        <v>805</v>
      </c>
    </row>
    <row r="933" spans="1:11" ht="15" hidden="1" customHeight="1" x14ac:dyDescent="0.3">
      <c r="A933" t="s">
        <v>416</v>
      </c>
      <c r="B933" t="s">
        <v>446</v>
      </c>
      <c r="C933" t="s">
        <v>37</v>
      </c>
      <c r="D933" t="s">
        <v>41</v>
      </c>
      <c r="E933" s="1">
        <v>41702</v>
      </c>
      <c r="F933" s="1" t="s">
        <v>439</v>
      </c>
      <c r="G933">
        <v>1</v>
      </c>
      <c r="H933">
        <v>7</v>
      </c>
      <c r="I933">
        <v>21</v>
      </c>
      <c r="J933" t="s">
        <v>445</v>
      </c>
      <c r="K933">
        <f t="shared" si="14"/>
        <v>805</v>
      </c>
    </row>
    <row r="934" spans="1:11" ht="15" hidden="1" customHeight="1" x14ac:dyDescent="0.3">
      <c r="A934" t="s">
        <v>416</v>
      </c>
      <c r="B934" t="s">
        <v>446</v>
      </c>
      <c r="C934" t="s">
        <v>37</v>
      </c>
      <c r="D934" t="s">
        <v>41</v>
      </c>
      <c r="E934" s="1">
        <v>41702</v>
      </c>
      <c r="F934" s="1" t="s">
        <v>439</v>
      </c>
      <c r="G934">
        <v>2</v>
      </c>
      <c r="H934">
        <v>7</v>
      </c>
      <c r="I934">
        <v>20</v>
      </c>
      <c r="J934" t="s">
        <v>445</v>
      </c>
      <c r="K934">
        <f t="shared" si="14"/>
        <v>805</v>
      </c>
    </row>
    <row r="935" spans="1:11" ht="15" hidden="1" customHeight="1" x14ac:dyDescent="0.3">
      <c r="A935" t="s">
        <v>416</v>
      </c>
      <c r="B935" t="s">
        <v>446</v>
      </c>
      <c r="C935" t="s">
        <v>37</v>
      </c>
      <c r="D935" t="s">
        <v>41</v>
      </c>
      <c r="E935" s="1">
        <v>41702</v>
      </c>
      <c r="F935" s="1" t="s">
        <v>439</v>
      </c>
      <c r="G935">
        <v>3</v>
      </c>
      <c r="H935">
        <v>7</v>
      </c>
      <c r="I935">
        <v>21</v>
      </c>
      <c r="J935" t="s">
        <v>445</v>
      </c>
      <c r="K935">
        <f t="shared" si="14"/>
        <v>805</v>
      </c>
    </row>
    <row r="936" spans="1:11" ht="15" hidden="1" customHeight="1" x14ac:dyDescent="0.3">
      <c r="A936" t="s">
        <v>416</v>
      </c>
      <c r="B936" t="s">
        <v>446</v>
      </c>
      <c r="C936" t="s">
        <v>37</v>
      </c>
      <c r="D936" t="s">
        <v>41</v>
      </c>
      <c r="E936" s="1">
        <v>41702</v>
      </c>
      <c r="F936" s="1" t="s">
        <v>439</v>
      </c>
      <c r="G936">
        <v>4</v>
      </c>
      <c r="H936">
        <v>6</v>
      </c>
      <c r="I936">
        <v>18</v>
      </c>
      <c r="J936" t="s">
        <v>445</v>
      </c>
      <c r="K936">
        <f t="shared" si="14"/>
        <v>805</v>
      </c>
    </row>
    <row r="937" spans="1:11" ht="15" hidden="1" customHeight="1" x14ac:dyDescent="0.3">
      <c r="A937" t="s">
        <v>416</v>
      </c>
      <c r="B937" t="s">
        <v>446</v>
      </c>
      <c r="C937" t="s">
        <v>37</v>
      </c>
      <c r="D937" t="s">
        <v>41</v>
      </c>
      <c r="E937" s="1">
        <v>41702</v>
      </c>
      <c r="F937" s="1" t="s">
        <v>439</v>
      </c>
      <c r="G937">
        <v>5</v>
      </c>
      <c r="H937">
        <v>7</v>
      </c>
      <c r="I937">
        <v>21</v>
      </c>
      <c r="J937" t="s">
        <v>445</v>
      </c>
      <c r="K937">
        <f t="shared" si="14"/>
        <v>805</v>
      </c>
    </row>
    <row r="938" spans="1:11" ht="15" hidden="1" customHeight="1" x14ac:dyDescent="0.3">
      <c r="A938" t="s">
        <v>416</v>
      </c>
      <c r="B938" t="s">
        <v>446</v>
      </c>
      <c r="C938" t="s">
        <v>37</v>
      </c>
      <c r="D938" t="s">
        <v>41</v>
      </c>
      <c r="E938" s="1">
        <v>41702</v>
      </c>
      <c r="F938" s="1" t="s">
        <v>439</v>
      </c>
      <c r="G938">
        <v>1</v>
      </c>
      <c r="H938">
        <v>7</v>
      </c>
      <c r="I938">
        <v>23</v>
      </c>
      <c r="J938" t="s">
        <v>445</v>
      </c>
      <c r="K938">
        <f t="shared" si="14"/>
        <v>805</v>
      </c>
    </row>
    <row r="939" spans="1:11" ht="15" hidden="1" customHeight="1" x14ac:dyDescent="0.3">
      <c r="A939" t="s">
        <v>416</v>
      </c>
      <c r="B939" t="s">
        <v>446</v>
      </c>
      <c r="C939" t="s">
        <v>37</v>
      </c>
      <c r="D939" t="s">
        <v>41</v>
      </c>
      <c r="E939" s="1">
        <v>41702</v>
      </c>
      <c r="F939" s="1" t="s">
        <v>439</v>
      </c>
      <c r="G939">
        <v>2</v>
      </c>
      <c r="H939">
        <v>7</v>
      </c>
      <c r="I939">
        <v>22</v>
      </c>
      <c r="J939" t="s">
        <v>445</v>
      </c>
      <c r="K939">
        <f t="shared" si="14"/>
        <v>805</v>
      </c>
    </row>
    <row r="940" spans="1:11" ht="15" hidden="1" customHeight="1" x14ac:dyDescent="0.3">
      <c r="A940" t="s">
        <v>416</v>
      </c>
      <c r="B940" t="s">
        <v>446</v>
      </c>
      <c r="C940" t="s">
        <v>37</v>
      </c>
      <c r="D940" t="s">
        <v>41</v>
      </c>
      <c r="E940" s="1">
        <v>41702</v>
      </c>
      <c r="F940" s="1" t="s">
        <v>439</v>
      </c>
      <c r="G940">
        <v>3</v>
      </c>
      <c r="H940">
        <v>7</v>
      </c>
      <c r="I940">
        <v>20</v>
      </c>
      <c r="J940" t="s">
        <v>445</v>
      </c>
      <c r="K940">
        <f t="shared" si="14"/>
        <v>805</v>
      </c>
    </row>
    <row r="941" spans="1:11" ht="15" hidden="1" customHeight="1" x14ac:dyDescent="0.3">
      <c r="A941" t="s">
        <v>416</v>
      </c>
      <c r="B941" t="s">
        <v>446</v>
      </c>
      <c r="C941" t="s">
        <v>37</v>
      </c>
      <c r="D941" t="s">
        <v>41</v>
      </c>
      <c r="E941" s="1">
        <v>41702</v>
      </c>
      <c r="F941" s="1" t="s">
        <v>439</v>
      </c>
      <c r="G941">
        <v>4</v>
      </c>
      <c r="H941">
        <v>7</v>
      </c>
      <c r="I941">
        <v>22</v>
      </c>
      <c r="J941" t="s">
        <v>445</v>
      </c>
      <c r="K941">
        <f t="shared" si="14"/>
        <v>805</v>
      </c>
    </row>
    <row r="942" spans="1:11" ht="15" hidden="1" customHeight="1" x14ac:dyDescent="0.3">
      <c r="A942" t="s">
        <v>416</v>
      </c>
      <c r="B942" t="s">
        <v>446</v>
      </c>
      <c r="C942" t="s">
        <v>37</v>
      </c>
      <c r="D942" t="s">
        <v>41</v>
      </c>
      <c r="E942" s="1">
        <v>41702</v>
      </c>
      <c r="F942" s="1" t="s">
        <v>439</v>
      </c>
      <c r="G942">
        <v>1</v>
      </c>
      <c r="H942">
        <v>7</v>
      </c>
      <c r="I942">
        <v>21</v>
      </c>
      <c r="J942" t="s">
        <v>445</v>
      </c>
      <c r="K942">
        <f t="shared" si="14"/>
        <v>805</v>
      </c>
    </row>
    <row r="943" spans="1:11" ht="15" hidden="1" customHeight="1" x14ac:dyDescent="0.3">
      <c r="A943" t="s">
        <v>416</v>
      </c>
      <c r="B943" t="s">
        <v>446</v>
      </c>
      <c r="C943" t="s">
        <v>37</v>
      </c>
      <c r="D943" t="s">
        <v>41</v>
      </c>
      <c r="E943" s="1">
        <v>41702</v>
      </c>
      <c r="F943" s="1" t="s">
        <v>439</v>
      </c>
      <c r="G943">
        <v>2</v>
      </c>
      <c r="H943">
        <v>7</v>
      </c>
      <c r="I943">
        <v>23</v>
      </c>
      <c r="J943" t="s">
        <v>445</v>
      </c>
      <c r="K943">
        <f t="shared" si="14"/>
        <v>805</v>
      </c>
    </row>
    <row r="944" spans="1:11" ht="15" hidden="1" customHeight="1" x14ac:dyDescent="0.3">
      <c r="A944" t="s">
        <v>416</v>
      </c>
      <c r="B944" t="s">
        <v>446</v>
      </c>
      <c r="C944" t="s">
        <v>37</v>
      </c>
      <c r="D944" t="s">
        <v>41</v>
      </c>
      <c r="E944" s="1">
        <v>41702</v>
      </c>
      <c r="F944" s="1" t="s">
        <v>439</v>
      </c>
      <c r="G944">
        <v>3</v>
      </c>
      <c r="H944">
        <v>7</v>
      </c>
      <c r="I944">
        <v>22</v>
      </c>
      <c r="J944" t="s">
        <v>445</v>
      </c>
      <c r="K944">
        <f t="shared" si="14"/>
        <v>805</v>
      </c>
    </row>
    <row r="945" spans="1:11" ht="15" hidden="1" customHeight="1" x14ac:dyDescent="0.3">
      <c r="A945" t="s">
        <v>416</v>
      </c>
      <c r="B945" t="s">
        <v>446</v>
      </c>
      <c r="C945" t="s">
        <v>37</v>
      </c>
      <c r="D945" t="s">
        <v>41</v>
      </c>
      <c r="E945" s="1">
        <v>41702</v>
      </c>
      <c r="F945" s="1" t="s">
        <v>439</v>
      </c>
      <c r="G945">
        <v>4</v>
      </c>
      <c r="H945">
        <v>6</v>
      </c>
      <c r="I945">
        <v>21</v>
      </c>
      <c r="J945" t="s">
        <v>445</v>
      </c>
      <c r="K945">
        <f t="shared" si="14"/>
        <v>805</v>
      </c>
    </row>
    <row r="946" spans="1:11" ht="15" hidden="1" customHeight="1" x14ac:dyDescent="0.3">
      <c r="A946" t="s">
        <v>416</v>
      </c>
      <c r="B946" t="s">
        <v>446</v>
      </c>
      <c r="C946" t="s">
        <v>37</v>
      </c>
      <c r="D946" t="s">
        <v>41</v>
      </c>
      <c r="E946" s="1">
        <v>41702</v>
      </c>
      <c r="F946" s="1" t="s">
        <v>439</v>
      </c>
      <c r="G946">
        <v>5</v>
      </c>
      <c r="H946">
        <v>7</v>
      </c>
      <c r="I946">
        <v>24</v>
      </c>
      <c r="J946" t="s">
        <v>445</v>
      </c>
      <c r="K946">
        <f t="shared" si="14"/>
        <v>805</v>
      </c>
    </row>
    <row r="947" spans="1:11" ht="15" hidden="1" customHeight="1" x14ac:dyDescent="0.3">
      <c r="A947" t="s">
        <v>416</v>
      </c>
      <c r="B947" t="s">
        <v>446</v>
      </c>
      <c r="C947" t="s">
        <v>37</v>
      </c>
      <c r="D947" t="s">
        <v>41</v>
      </c>
      <c r="E947" s="1">
        <v>41702</v>
      </c>
      <c r="F947" s="1" t="s">
        <v>439</v>
      </c>
      <c r="G947">
        <v>6</v>
      </c>
      <c r="H947">
        <v>7</v>
      </c>
      <c r="I947">
        <v>22</v>
      </c>
      <c r="J947" t="s">
        <v>445</v>
      </c>
      <c r="K947">
        <f t="shared" si="14"/>
        <v>805</v>
      </c>
    </row>
    <row r="948" spans="1:11" ht="15" hidden="1" customHeight="1" x14ac:dyDescent="0.3">
      <c r="A948" t="s">
        <v>416</v>
      </c>
      <c r="B948" t="s">
        <v>446</v>
      </c>
      <c r="C948" t="s">
        <v>37</v>
      </c>
      <c r="D948" t="s">
        <v>41</v>
      </c>
      <c r="E948" s="1">
        <v>41702</v>
      </c>
      <c r="F948" s="1" t="s">
        <v>439</v>
      </c>
      <c r="G948">
        <v>1</v>
      </c>
      <c r="H948">
        <v>7</v>
      </c>
      <c r="I948">
        <v>23</v>
      </c>
      <c r="J948" t="s">
        <v>445</v>
      </c>
      <c r="K948">
        <f t="shared" si="14"/>
        <v>805</v>
      </c>
    </row>
    <row r="949" spans="1:11" ht="15" hidden="1" customHeight="1" x14ac:dyDescent="0.3">
      <c r="A949" t="s">
        <v>416</v>
      </c>
      <c r="B949" t="s">
        <v>446</v>
      </c>
      <c r="C949" t="s">
        <v>37</v>
      </c>
      <c r="D949" t="s">
        <v>41</v>
      </c>
      <c r="E949" s="1">
        <v>41702</v>
      </c>
      <c r="F949" s="1" t="s">
        <v>439</v>
      </c>
      <c r="G949">
        <v>2</v>
      </c>
      <c r="H949">
        <v>7</v>
      </c>
      <c r="I949">
        <v>23</v>
      </c>
      <c r="J949" t="s">
        <v>445</v>
      </c>
      <c r="K949">
        <f t="shared" si="14"/>
        <v>805</v>
      </c>
    </row>
    <row r="950" spans="1:11" ht="15" hidden="1" customHeight="1" x14ac:dyDescent="0.3">
      <c r="A950" t="s">
        <v>416</v>
      </c>
      <c r="B950" t="s">
        <v>446</v>
      </c>
      <c r="C950" t="s">
        <v>37</v>
      </c>
      <c r="D950" t="s">
        <v>41</v>
      </c>
      <c r="E950" s="1">
        <v>41702</v>
      </c>
      <c r="F950" s="1" t="s">
        <v>439</v>
      </c>
      <c r="G950">
        <v>3</v>
      </c>
      <c r="H950">
        <v>7</v>
      </c>
      <c r="I950">
        <v>22</v>
      </c>
      <c r="J950" t="s">
        <v>445</v>
      </c>
      <c r="K950">
        <f t="shared" si="14"/>
        <v>805</v>
      </c>
    </row>
    <row r="951" spans="1:11" ht="15" hidden="1" customHeight="1" x14ac:dyDescent="0.3">
      <c r="A951" t="s">
        <v>416</v>
      </c>
      <c r="B951" t="s">
        <v>446</v>
      </c>
      <c r="C951" t="s">
        <v>37</v>
      </c>
      <c r="D951" t="s">
        <v>41</v>
      </c>
      <c r="E951" s="1">
        <v>41702</v>
      </c>
      <c r="F951" s="1" t="s">
        <v>439</v>
      </c>
      <c r="G951">
        <v>4</v>
      </c>
      <c r="H951">
        <v>7</v>
      </c>
      <c r="I951">
        <v>24</v>
      </c>
      <c r="J951" t="s">
        <v>445</v>
      </c>
      <c r="K951">
        <f t="shared" si="14"/>
        <v>805</v>
      </c>
    </row>
    <row r="952" spans="1:11" ht="15" hidden="1" customHeight="1" x14ac:dyDescent="0.3">
      <c r="A952" t="s">
        <v>416</v>
      </c>
      <c r="B952" t="s">
        <v>446</v>
      </c>
      <c r="C952" t="s">
        <v>37</v>
      </c>
      <c r="D952" t="s">
        <v>41</v>
      </c>
      <c r="E952" s="1">
        <v>41702</v>
      </c>
      <c r="F952" s="1" t="s">
        <v>439</v>
      </c>
      <c r="G952">
        <v>5</v>
      </c>
      <c r="H952">
        <v>7</v>
      </c>
      <c r="I952">
        <v>23</v>
      </c>
      <c r="J952" t="s">
        <v>445</v>
      </c>
      <c r="K952">
        <f t="shared" si="14"/>
        <v>805</v>
      </c>
    </row>
    <row r="953" spans="1:11" ht="15" hidden="1" customHeight="1" x14ac:dyDescent="0.3">
      <c r="A953" t="s">
        <v>416</v>
      </c>
      <c r="B953" t="s">
        <v>446</v>
      </c>
      <c r="C953" t="s">
        <v>37</v>
      </c>
      <c r="D953" t="s">
        <v>38</v>
      </c>
      <c r="E953" s="1">
        <v>41674</v>
      </c>
      <c r="F953" s="1" t="s">
        <v>439</v>
      </c>
      <c r="G953">
        <v>1</v>
      </c>
      <c r="H953">
        <v>0.62518939393939399</v>
      </c>
      <c r="I953">
        <v>5</v>
      </c>
      <c r="J953" t="s">
        <v>444</v>
      </c>
      <c r="K953">
        <f t="shared" si="14"/>
        <v>161</v>
      </c>
    </row>
    <row r="954" spans="1:11" ht="15" hidden="1" customHeight="1" x14ac:dyDescent="0.3">
      <c r="A954" t="s">
        <v>416</v>
      </c>
      <c r="B954" t="s">
        <v>446</v>
      </c>
      <c r="C954" t="s">
        <v>37</v>
      </c>
      <c r="D954" t="s">
        <v>38</v>
      </c>
      <c r="E954" s="1">
        <v>41674</v>
      </c>
      <c r="F954" s="1" t="s">
        <v>439</v>
      </c>
      <c r="G954">
        <v>2</v>
      </c>
      <c r="H954">
        <v>0.67500000000000004</v>
      </c>
      <c r="I954">
        <v>5</v>
      </c>
      <c r="J954" t="s">
        <v>444</v>
      </c>
      <c r="K954">
        <f t="shared" si="14"/>
        <v>161</v>
      </c>
    </row>
    <row r="955" spans="1:11" ht="15" hidden="1" customHeight="1" x14ac:dyDescent="0.3">
      <c r="A955" t="s">
        <v>416</v>
      </c>
      <c r="B955" t="s">
        <v>446</v>
      </c>
      <c r="C955" t="s">
        <v>37</v>
      </c>
      <c r="D955" t="s">
        <v>38</v>
      </c>
      <c r="E955" s="1">
        <v>41674</v>
      </c>
      <c r="F955" s="1" t="s">
        <v>439</v>
      </c>
      <c r="G955">
        <v>3</v>
      </c>
      <c r="H955">
        <v>1.6818181818181819</v>
      </c>
      <c r="I955" t="s">
        <v>437</v>
      </c>
      <c r="J955" t="s">
        <v>444</v>
      </c>
      <c r="K955">
        <f t="shared" si="14"/>
        <v>161</v>
      </c>
    </row>
    <row r="956" spans="1:11" ht="15" hidden="1" customHeight="1" x14ac:dyDescent="0.3">
      <c r="A956" t="s">
        <v>416</v>
      </c>
      <c r="B956" t="s">
        <v>446</v>
      </c>
      <c r="C956" t="s">
        <v>37</v>
      </c>
      <c r="D956" t="s">
        <v>38</v>
      </c>
      <c r="E956" s="1">
        <v>41674</v>
      </c>
      <c r="F956" s="1" t="s">
        <v>439</v>
      </c>
      <c r="G956">
        <v>4</v>
      </c>
      <c r="H956">
        <v>0.51875000000000004</v>
      </c>
      <c r="I956" t="s">
        <v>437</v>
      </c>
      <c r="J956" t="s">
        <v>444</v>
      </c>
      <c r="K956">
        <f t="shared" si="14"/>
        <v>161</v>
      </c>
    </row>
    <row r="957" spans="1:11" ht="15" hidden="1" customHeight="1" x14ac:dyDescent="0.3">
      <c r="A957" t="s">
        <v>416</v>
      </c>
      <c r="B957" t="s">
        <v>446</v>
      </c>
      <c r="C957" t="s">
        <v>37</v>
      </c>
      <c r="D957" t="s">
        <v>38</v>
      </c>
      <c r="E957" s="1">
        <v>41674</v>
      </c>
      <c r="F957" s="1" t="s">
        <v>439</v>
      </c>
      <c r="G957">
        <v>1</v>
      </c>
      <c r="H957">
        <v>1.6517127799736495</v>
      </c>
      <c r="I957">
        <v>6</v>
      </c>
      <c r="J957" t="s">
        <v>444</v>
      </c>
      <c r="K957">
        <f t="shared" si="14"/>
        <v>161</v>
      </c>
    </row>
    <row r="958" spans="1:11" ht="15" hidden="1" customHeight="1" x14ac:dyDescent="0.3">
      <c r="A958" t="s">
        <v>416</v>
      </c>
      <c r="B958" t="s">
        <v>446</v>
      </c>
      <c r="C958" t="s">
        <v>37</v>
      </c>
      <c r="D958" t="s">
        <v>38</v>
      </c>
      <c r="E958" s="1">
        <v>41674</v>
      </c>
      <c r="F958" s="1" t="s">
        <v>439</v>
      </c>
      <c r="G958">
        <v>2</v>
      </c>
      <c r="H958">
        <v>1.7885375494071147</v>
      </c>
      <c r="I958">
        <v>6</v>
      </c>
      <c r="J958" t="s">
        <v>444</v>
      </c>
      <c r="K958">
        <f t="shared" si="14"/>
        <v>161</v>
      </c>
    </row>
    <row r="959" spans="1:11" ht="15" hidden="1" customHeight="1" x14ac:dyDescent="0.3">
      <c r="A959" t="s">
        <v>416</v>
      </c>
      <c r="B959" t="s">
        <v>446</v>
      </c>
      <c r="C959" t="s">
        <v>37</v>
      </c>
      <c r="D959" t="s">
        <v>38</v>
      </c>
      <c r="E959" s="1">
        <v>41674</v>
      </c>
      <c r="F959" s="1" t="s">
        <v>439</v>
      </c>
      <c r="G959">
        <v>3</v>
      </c>
      <c r="H959">
        <v>1.616600790513834</v>
      </c>
      <c r="I959" t="s">
        <v>437</v>
      </c>
      <c r="J959" t="s">
        <v>444</v>
      </c>
      <c r="K959">
        <f t="shared" si="14"/>
        <v>161</v>
      </c>
    </row>
    <row r="960" spans="1:11" ht="15" hidden="1" customHeight="1" x14ac:dyDescent="0.3">
      <c r="A960" t="s">
        <v>416</v>
      </c>
      <c r="B960" t="s">
        <v>446</v>
      </c>
      <c r="C960" t="s">
        <v>37</v>
      </c>
      <c r="D960" t="s">
        <v>38</v>
      </c>
      <c r="E960" s="1">
        <v>41674</v>
      </c>
      <c r="F960" s="1" t="s">
        <v>439</v>
      </c>
      <c r="G960">
        <v>4</v>
      </c>
      <c r="H960">
        <v>0.55000000000000004</v>
      </c>
      <c r="I960" t="s">
        <v>437</v>
      </c>
      <c r="J960" t="s">
        <v>444</v>
      </c>
      <c r="K960">
        <f t="shared" si="14"/>
        <v>161</v>
      </c>
    </row>
    <row r="961" spans="1:11" ht="15" hidden="1" customHeight="1" x14ac:dyDescent="0.3">
      <c r="A961" t="s">
        <v>416</v>
      </c>
      <c r="B961" t="s">
        <v>446</v>
      </c>
      <c r="C961" t="s">
        <v>37</v>
      </c>
      <c r="D961" t="s">
        <v>38</v>
      </c>
      <c r="E961" s="1">
        <v>41681</v>
      </c>
      <c r="F961" s="1" t="s">
        <v>439</v>
      </c>
      <c r="G961">
        <v>1</v>
      </c>
      <c r="H961">
        <v>2.6902654867256635</v>
      </c>
      <c r="I961">
        <v>9</v>
      </c>
      <c r="J961" t="s">
        <v>444</v>
      </c>
      <c r="K961">
        <f t="shared" si="14"/>
        <v>322</v>
      </c>
    </row>
    <row r="962" spans="1:11" ht="15" hidden="1" customHeight="1" x14ac:dyDescent="0.3">
      <c r="A962" t="s">
        <v>416</v>
      </c>
      <c r="B962" t="s">
        <v>446</v>
      </c>
      <c r="C962" t="s">
        <v>37</v>
      </c>
      <c r="D962" t="s">
        <v>38</v>
      </c>
      <c r="E962" s="1">
        <v>41681</v>
      </c>
      <c r="F962" s="1" t="s">
        <v>439</v>
      </c>
      <c r="G962">
        <v>2</v>
      </c>
      <c r="H962">
        <v>2.915929203539823</v>
      </c>
      <c r="I962" t="s">
        <v>437</v>
      </c>
      <c r="J962" t="s">
        <v>444</v>
      </c>
      <c r="K962">
        <f t="shared" ref="K962:K1025" si="15">(E962-Exp3SD) * 23</f>
        <v>322</v>
      </c>
    </row>
    <row r="963" spans="1:11" ht="15" hidden="1" customHeight="1" x14ac:dyDescent="0.3">
      <c r="A963" t="s">
        <v>416</v>
      </c>
      <c r="B963" t="s">
        <v>446</v>
      </c>
      <c r="C963" t="s">
        <v>37</v>
      </c>
      <c r="D963" t="s">
        <v>38</v>
      </c>
      <c r="E963" s="1">
        <v>41681</v>
      </c>
      <c r="F963" s="1" t="s">
        <v>439</v>
      </c>
      <c r="G963">
        <v>3</v>
      </c>
      <c r="H963">
        <v>2.7743362831858409</v>
      </c>
      <c r="I963">
        <v>9</v>
      </c>
      <c r="J963" t="s">
        <v>444</v>
      </c>
      <c r="K963">
        <f t="shared" si="15"/>
        <v>322</v>
      </c>
    </row>
    <row r="964" spans="1:11" ht="15" hidden="1" customHeight="1" x14ac:dyDescent="0.3">
      <c r="A964" t="s">
        <v>416</v>
      </c>
      <c r="B964" t="s">
        <v>446</v>
      </c>
      <c r="C964" t="s">
        <v>37</v>
      </c>
      <c r="D964" t="s">
        <v>38</v>
      </c>
      <c r="E964" s="1">
        <v>41681</v>
      </c>
      <c r="F964" s="1" t="s">
        <v>439</v>
      </c>
      <c r="G964">
        <v>4</v>
      </c>
      <c r="H964">
        <v>2.9070796460176993</v>
      </c>
      <c r="I964" t="s">
        <v>437</v>
      </c>
      <c r="J964" t="s">
        <v>444</v>
      </c>
      <c r="K964">
        <f t="shared" si="15"/>
        <v>322</v>
      </c>
    </row>
    <row r="965" spans="1:11" ht="15" hidden="1" customHeight="1" x14ac:dyDescent="0.3">
      <c r="A965" t="s">
        <v>416</v>
      </c>
      <c r="B965" t="s">
        <v>446</v>
      </c>
      <c r="C965" t="s">
        <v>37</v>
      </c>
      <c r="D965" t="s">
        <v>38</v>
      </c>
      <c r="E965" s="1">
        <v>41681</v>
      </c>
      <c r="F965" s="1" t="s">
        <v>439</v>
      </c>
      <c r="G965">
        <v>1</v>
      </c>
      <c r="H965">
        <v>2.8274336283185839</v>
      </c>
      <c r="I965">
        <v>10</v>
      </c>
      <c r="J965" t="s">
        <v>444</v>
      </c>
      <c r="K965">
        <f t="shared" si="15"/>
        <v>322</v>
      </c>
    </row>
    <row r="966" spans="1:11" ht="15" hidden="1" customHeight="1" x14ac:dyDescent="0.3">
      <c r="A966" t="s">
        <v>416</v>
      </c>
      <c r="B966" t="s">
        <v>446</v>
      </c>
      <c r="C966" t="s">
        <v>37</v>
      </c>
      <c r="D966" t="s">
        <v>38</v>
      </c>
      <c r="E966" s="1">
        <v>41681</v>
      </c>
      <c r="F966" s="1" t="s">
        <v>439</v>
      </c>
      <c r="G966">
        <v>2</v>
      </c>
      <c r="H966">
        <v>2.8141592920353982</v>
      </c>
      <c r="I966">
        <v>10</v>
      </c>
      <c r="J966" t="s">
        <v>444</v>
      </c>
      <c r="K966">
        <f t="shared" si="15"/>
        <v>322</v>
      </c>
    </row>
    <row r="967" spans="1:11" ht="15" hidden="1" customHeight="1" x14ac:dyDescent="0.3">
      <c r="A967" t="s">
        <v>416</v>
      </c>
      <c r="B967" t="s">
        <v>446</v>
      </c>
      <c r="C967" t="s">
        <v>37</v>
      </c>
      <c r="D967" t="s">
        <v>38</v>
      </c>
      <c r="E967" s="1">
        <v>41681</v>
      </c>
      <c r="F967" s="1" t="s">
        <v>439</v>
      </c>
      <c r="G967">
        <v>3</v>
      </c>
      <c r="H967">
        <v>2.831858407079646</v>
      </c>
      <c r="I967">
        <v>9</v>
      </c>
      <c r="J967" t="s">
        <v>444</v>
      </c>
      <c r="K967">
        <f t="shared" si="15"/>
        <v>322</v>
      </c>
    </row>
    <row r="968" spans="1:11" ht="15" hidden="1" customHeight="1" x14ac:dyDescent="0.3">
      <c r="A968" t="s">
        <v>416</v>
      </c>
      <c r="B968" t="s">
        <v>446</v>
      </c>
      <c r="C968" t="s">
        <v>37</v>
      </c>
      <c r="D968" t="s">
        <v>38</v>
      </c>
      <c r="E968" s="1">
        <v>41681</v>
      </c>
      <c r="F968" s="1" t="s">
        <v>439</v>
      </c>
      <c r="G968">
        <v>4</v>
      </c>
      <c r="H968">
        <v>2.8008849557522124</v>
      </c>
      <c r="I968" t="s">
        <v>437</v>
      </c>
      <c r="J968" t="s">
        <v>444</v>
      </c>
      <c r="K968">
        <f t="shared" si="15"/>
        <v>322</v>
      </c>
    </row>
    <row r="969" spans="1:11" ht="15" hidden="1" customHeight="1" x14ac:dyDescent="0.3">
      <c r="A969" t="s">
        <v>416</v>
      </c>
      <c r="B969" t="s">
        <v>446</v>
      </c>
      <c r="C969" t="s">
        <v>37</v>
      </c>
      <c r="D969" t="s">
        <v>38</v>
      </c>
      <c r="E969" s="1">
        <v>41681</v>
      </c>
      <c r="F969" s="1" t="s">
        <v>439</v>
      </c>
      <c r="G969">
        <v>1</v>
      </c>
      <c r="H969">
        <v>2.7713864306784659</v>
      </c>
      <c r="I969">
        <v>10</v>
      </c>
      <c r="J969" t="s">
        <v>444</v>
      </c>
      <c r="K969">
        <f t="shared" si="15"/>
        <v>322</v>
      </c>
    </row>
    <row r="970" spans="1:11" ht="15" hidden="1" customHeight="1" x14ac:dyDescent="0.3">
      <c r="A970" t="s">
        <v>416</v>
      </c>
      <c r="B970" t="s">
        <v>446</v>
      </c>
      <c r="C970" t="s">
        <v>37</v>
      </c>
      <c r="D970" t="s">
        <v>38</v>
      </c>
      <c r="E970" s="1">
        <v>41681</v>
      </c>
      <c r="F970" s="1" t="s">
        <v>439</v>
      </c>
      <c r="G970">
        <v>2</v>
      </c>
      <c r="H970">
        <v>2.8274336283185839</v>
      </c>
      <c r="I970">
        <v>10</v>
      </c>
      <c r="J970" t="s">
        <v>444</v>
      </c>
      <c r="K970">
        <f t="shared" si="15"/>
        <v>322</v>
      </c>
    </row>
    <row r="971" spans="1:11" ht="15" hidden="1" customHeight="1" x14ac:dyDescent="0.3">
      <c r="A971" t="s">
        <v>416</v>
      </c>
      <c r="B971" t="s">
        <v>446</v>
      </c>
      <c r="C971" t="s">
        <v>37</v>
      </c>
      <c r="D971" t="s">
        <v>38</v>
      </c>
      <c r="E971" s="1">
        <v>41681</v>
      </c>
      <c r="F971" s="1" t="s">
        <v>439</v>
      </c>
      <c r="G971">
        <v>3</v>
      </c>
      <c r="H971">
        <v>2.7300884955752212</v>
      </c>
      <c r="I971">
        <v>9</v>
      </c>
      <c r="J971" t="s">
        <v>444</v>
      </c>
      <c r="K971">
        <f t="shared" si="15"/>
        <v>322</v>
      </c>
    </row>
    <row r="972" spans="1:11" ht="15" hidden="1" customHeight="1" x14ac:dyDescent="0.3">
      <c r="A972" t="s">
        <v>416</v>
      </c>
      <c r="B972" t="s">
        <v>446</v>
      </c>
      <c r="C972" t="s">
        <v>37</v>
      </c>
      <c r="D972" t="s">
        <v>38</v>
      </c>
      <c r="E972" s="1">
        <v>41681</v>
      </c>
      <c r="F972" s="1" t="s">
        <v>439</v>
      </c>
      <c r="G972">
        <v>4</v>
      </c>
      <c r="H972">
        <v>2.7566371681415927</v>
      </c>
      <c r="I972" t="s">
        <v>437</v>
      </c>
      <c r="J972" t="s">
        <v>444</v>
      </c>
      <c r="K972">
        <f t="shared" si="15"/>
        <v>322</v>
      </c>
    </row>
    <row r="973" spans="1:11" ht="15" hidden="1" customHeight="1" x14ac:dyDescent="0.3">
      <c r="A973" t="s">
        <v>416</v>
      </c>
      <c r="B973" t="s">
        <v>446</v>
      </c>
      <c r="C973" t="s">
        <v>37</v>
      </c>
      <c r="D973" t="s">
        <v>38</v>
      </c>
      <c r="E973" s="1">
        <v>41688</v>
      </c>
      <c r="F973" s="1" t="s">
        <v>439</v>
      </c>
      <c r="G973">
        <v>1</v>
      </c>
      <c r="H973">
        <v>3.7944514501891553</v>
      </c>
      <c r="I973">
        <v>10</v>
      </c>
      <c r="J973" t="s">
        <v>444</v>
      </c>
      <c r="K973">
        <f t="shared" si="15"/>
        <v>483</v>
      </c>
    </row>
    <row r="974" spans="1:11" ht="15" hidden="1" customHeight="1" x14ac:dyDescent="0.3">
      <c r="A974" t="s">
        <v>416</v>
      </c>
      <c r="B974" t="s">
        <v>446</v>
      </c>
      <c r="C974" t="s">
        <v>37</v>
      </c>
      <c r="D974" t="s">
        <v>38</v>
      </c>
      <c r="E974" s="1">
        <v>41688</v>
      </c>
      <c r="F974" s="1" t="s">
        <v>439</v>
      </c>
      <c r="G974">
        <v>2</v>
      </c>
      <c r="H974">
        <v>5.0323827936201067</v>
      </c>
      <c r="I974">
        <v>12</v>
      </c>
      <c r="J974" t="s">
        <v>444</v>
      </c>
      <c r="K974">
        <f t="shared" si="15"/>
        <v>483</v>
      </c>
    </row>
    <row r="975" spans="1:11" ht="15" hidden="1" customHeight="1" x14ac:dyDescent="0.3">
      <c r="A975" t="s">
        <v>416</v>
      </c>
      <c r="B975" t="s">
        <v>446</v>
      </c>
      <c r="C975" t="s">
        <v>37</v>
      </c>
      <c r="D975" t="s">
        <v>38</v>
      </c>
      <c r="E975" s="1">
        <v>41688</v>
      </c>
      <c r="F975" s="1" t="s">
        <v>439</v>
      </c>
      <c r="G975">
        <v>3</v>
      </c>
      <c r="H975">
        <v>5.0478492025132917</v>
      </c>
      <c r="I975">
        <v>12</v>
      </c>
      <c r="J975" t="s">
        <v>444</v>
      </c>
      <c r="K975">
        <f t="shared" si="15"/>
        <v>483</v>
      </c>
    </row>
    <row r="976" spans="1:11" ht="15" hidden="1" customHeight="1" x14ac:dyDescent="0.3">
      <c r="A976" t="s">
        <v>416</v>
      </c>
      <c r="B976" t="s">
        <v>446</v>
      </c>
      <c r="C976" t="s">
        <v>37</v>
      </c>
      <c r="D976" t="s">
        <v>38</v>
      </c>
      <c r="E976" s="1">
        <v>41688</v>
      </c>
      <c r="F976" s="1" t="s">
        <v>439</v>
      </c>
      <c r="G976">
        <v>4</v>
      </c>
      <c r="H976">
        <v>3.8020176544766708</v>
      </c>
      <c r="I976">
        <v>11</v>
      </c>
      <c r="J976" t="s">
        <v>444</v>
      </c>
      <c r="K976">
        <f t="shared" si="15"/>
        <v>483</v>
      </c>
    </row>
    <row r="977" spans="1:11" ht="15" hidden="1" customHeight="1" x14ac:dyDescent="0.3">
      <c r="A977" t="s">
        <v>416</v>
      </c>
      <c r="B977" t="s">
        <v>446</v>
      </c>
      <c r="C977" t="s">
        <v>37</v>
      </c>
      <c r="D977" t="s">
        <v>38</v>
      </c>
      <c r="E977" s="1">
        <v>41688</v>
      </c>
      <c r="F977" s="1" t="s">
        <v>439</v>
      </c>
      <c r="G977">
        <v>1</v>
      </c>
      <c r="H977">
        <v>3.9117276166456496</v>
      </c>
      <c r="I977">
        <v>11</v>
      </c>
      <c r="J977" t="s">
        <v>444</v>
      </c>
      <c r="K977">
        <f t="shared" si="15"/>
        <v>483</v>
      </c>
    </row>
    <row r="978" spans="1:11" ht="15" hidden="1" customHeight="1" x14ac:dyDescent="0.3">
      <c r="A978" t="s">
        <v>416</v>
      </c>
      <c r="B978" t="s">
        <v>446</v>
      </c>
      <c r="C978" t="s">
        <v>37</v>
      </c>
      <c r="D978" t="s">
        <v>38</v>
      </c>
      <c r="E978" s="1">
        <v>41688</v>
      </c>
      <c r="F978" s="1" t="s">
        <v>439</v>
      </c>
      <c r="G978">
        <v>2</v>
      </c>
      <c r="H978">
        <v>5.1174480425326241</v>
      </c>
      <c r="I978">
        <v>14</v>
      </c>
      <c r="J978" t="s">
        <v>444</v>
      </c>
      <c r="K978">
        <f t="shared" si="15"/>
        <v>483</v>
      </c>
    </row>
    <row r="979" spans="1:11" ht="15" hidden="1" customHeight="1" x14ac:dyDescent="0.3">
      <c r="A979" t="s">
        <v>416</v>
      </c>
      <c r="B979" t="s">
        <v>446</v>
      </c>
      <c r="C979" t="s">
        <v>37</v>
      </c>
      <c r="D979" t="s">
        <v>38</v>
      </c>
      <c r="E979" s="1">
        <v>41688</v>
      </c>
      <c r="F979" s="1" t="s">
        <v>439</v>
      </c>
      <c r="G979">
        <v>3</v>
      </c>
      <c r="H979">
        <v>5.0942484291928469</v>
      </c>
      <c r="I979">
        <v>12</v>
      </c>
      <c r="J979" t="s">
        <v>444</v>
      </c>
      <c r="K979">
        <f t="shared" si="15"/>
        <v>483</v>
      </c>
    </row>
    <row r="980" spans="1:11" ht="15" hidden="1" customHeight="1" x14ac:dyDescent="0.3">
      <c r="A980" t="s">
        <v>416</v>
      </c>
      <c r="B980" t="s">
        <v>446</v>
      </c>
      <c r="C980" t="s">
        <v>37</v>
      </c>
      <c r="D980" t="s">
        <v>38</v>
      </c>
      <c r="E980" s="1">
        <v>41688</v>
      </c>
      <c r="F980" s="1" t="s">
        <v>439</v>
      </c>
      <c r="G980">
        <v>4</v>
      </c>
      <c r="H980">
        <v>5.0517158047365882</v>
      </c>
      <c r="I980">
        <v>11</v>
      </c>
      <c r="J980" t="s">
        <v>444</v>
      </c>
      <c r="K980">
        <f t="shared" si="15"/>
        <v>483</v>
      </c>
    </row>
    <row r="981" spans="1:11" ht="15" hidden="1" customHeight="1" x14ac:dyDescent="0.3">
      <c r="A981" t="s">
        <v>416</v>
      </c>
      <c r="B981" t="s">
        <v>446</v>
      </c>
      <c r="C981" t="s">
        <v>37</v>
      </c>
      <c r="D981" t="s">
        <v>38</v>
      </c>
      <c r="E981" s="1">
        <v>41688</v>
      </c>
      <c r="F981" s="1" t="s">
        <v>439</v>
      </c>
      <c r="G981">
        <v>1</v>
      </c>
      <c r="H981">
        <v>4.0554854981084487</v>
      </c>
      <c r="I981">
        <v>12</v>
      </c>
      <c r="J981" t="s">
        <v>444</v>
      </c>
      <c r="K981">
        <f t="shared" si="15"/>
        <v>483</v>
      </c>
    </row>
    <row r="982" spans="1:11" ht="15" hidden="1" customHeight="1" x14ac:dyDescent="0.3">
      <c r="A982" t="s">
        <v>416</v>
      </c>
      <c r="B982" t="s">
        <v>446</v>
      </c>
      <c r="C982" t="s">
        <v>37</v>
      </c>
      <c r="D982" t="s">
        <v>38</v>
      </c>
      <c r="E982" s="1">
        <v>41688</v>
      </c>
      <c r="F982" s="1" t="s">
        <v>439</v>
      </c>
      <c r="G982">
        <v>2</v>
      </c>
      <c r="H982">
        <v>3.9419924337957126</v>
      </c>
      <c r="I982">
        <v>12</v>
      </c>
      <c r="J982" t="s">
        <v>444</v>
      </c>
      <c r="K982">
        <f t="shared" si="15"/>
        <v>483</v>
      </c>
    </row>
    <row r="983" spans="1:11" ht="15" hidden="1" customHeight="1" x14ac:dyDescent="0.3">
      <c r="A983" t="s">
        <v>416</v>
      </c>
      <c r="B983" t="s">
        <v>446</v>
      </c>
      <c r="C983" t="s">
        <v>37</v>
      </c>
      <c r="D983" t="s">
        <v>38</v>
      </c>
      <c r="E983" s="1">
        <v>41688</v>
      </c>
      <c r="F983" s="1" t="s">
        <v>439</v>
      </c>
      <c r="G983">
        <v>3</v>
      </c>
      <c r="H983">
        <v>5.0285161913968102</v>
      </c>
      <c r="I983">
        <v>13</v>
      </c>
      <c r="J983" t="s">
        <v>444</v>
      </c>
      <c r="K983">
        <f t="shared" si="15"/>
        <v>483</v>
      </c>
    </row>
    <row r="984" spans="1:11" ht="15" hidden="1" customHeight="1" x14ac:dyDescent="0.3">
      <c r="A984" t="s">
        <v>416</v>
      </c>
      <c r="B984" t="s">
        <v>446</v>
      </c>
      <c r="C984" t="s">
        <v>37</v>
      </c>
      <c r="D984" t="s">
        <v>38</v>
      </c>
      <c r="E984" s="1">
        <v>41695</v>
      </c>
      <c r="F984" s="1" t="s">
        <v>439</v>
      </c>
      <c r="G984">
        <v>1</v>
      </c>
      <c r="H984">
        <v>5.2395209580838324</v>
      </c>
      <c r="I984">
        <v>16</v>
      </c>
      <c r="J984" t="s">
        <v>444</v>
      </c>
      <c r="K984">
        <f t="shared" si="15"/>
        <v>644</v>
      </c>
    </row>
    <row r="985" spans="1:11" ht="15" hidden="1" customHeight="1" x14ac:dyDescent="0.3">
      <c r="A985" t="s">
        <v>416</v>
      </c>
      <c r="B985" t="s">
        <v>446</v>
      </c>
      <c r="C985" t="s">
        <v>37</v>
      </c>
      <c r="D985" t="s">
        <v>38</v>
      </c>
      <c r="E985" s="1">
        <v>41695</v>
      </c>
      <c r="F985" s="1" t="s">
        <v>439</v>
      </c>
      <c r="G985">
        <v>2</v>
      </c>
      <c r="H985">
        <v>4.869985500241663</v>
      </c>
      <c r="I985">
        <v>14</v>
      </c>
      <c r="J985" t="s">
        <v>444</v>
      </c>
      <c r="K985">
        <f t="shared" si="15"/>
        <v>644</v>
      </c>
    </row>
    <row r="986" spans="1:11" ht="15" hidden="1" customHeight="1" x14ac:dyDescent="0.3">
      <c r="A986" t="s">
        <v>416</v>
      </c>
      <c r="B986" t="s">
        <v>446</v>
      </c>
      <c r="C986" t="s">
        <v>37</v>
      </c>
      <c r="D986" t="s">
        <v>38</v>
      </c>
      <c r="E986" s="1">
        <v>41695</v>
      </c>
      <c r="F986" s="1" t="s">
        <v>439</v>
      </c>
      <c r="G986">
        <v>3</v>
      </c>
      <c r="H986">
        <v>4.8081198646689218</v>
      </c>
      <c r="I986">
        <v>14</v>
      </c>
      <c r="J986" t="s">
        <v>444</v>
      </c>
      <c r="K986">
        <f t="shared" si="15"/>
        <v>644</v>
      </c>
    </row>
    <row r="987" spans="1:11" ht="15" hidden="1" customHeight="1" x14ac:dyDescent="0.3">
      <c r="A987" t="s">
        <v>416</v>
      </c>
      <c r="B987" t="s">
        <v>446</v>
      </c>
      <c r="C987" t="s">
        <v>37</v>
      </c>
      <c r="D987" t="s">
        <v>38</v>
      </c>
      <c r="E987" s="1">
        <v>41695</v>
      </c>
      <c r="F987" s="1" t="s">
        <v>439</v>
      </c>
      <c r="G987">
        <v>4</v>
      </c>
      <c r="H987">
        <v>4.599323344610923</v>
      </c>
      <c r="I987">
        <v>14</v>
      </c>
      <c r="J987" t="s">
        <v>444</v>
      </c>
      <c r="K987">
        <f t="shared" si="15"/>
        <v>644</v>
      </c>
    </row>
    <row r="988" spans="1:11" ht="15" hidden="1" customHeight="1" x14ac:dyDescent="0.3">
      <c r="A988" t="s">
        <v>416</v>
      </c>
      <c r="B988" t="s">
        <v>446</v>
      </c>
      <c r="C988" t="s">
        <v>37</v>
      </c>
      <c r="D988" t="s">
        <v>38</v>
      </c>
      <c r="E988" s="1">
        <v>41695</v>
      </c>
      <c r="F988" s="1" t="s">
        <v>439</v>
      </c>
      <c r="G988">
        <v>1</v>
      </c>
      <c r="H988">
        <v>4.9279845335911068</v>
      </c>
      <c r="I988">
        <v>15</v>
      </c>
      <c r="J988" t="s">
        <v>444</v>
      </c>
      <c r="K988">
        <f t="shared" si="15"/>
        <v>644</v>
      </c>
    </row>
    <row r="989" spans="1:11" ht="15" hidden="1" customHeight="1" x14ac:dyDescent="0.3">
      <c r="A989" t="s">
        <v>416</v>
      </c>
      <c r="B989" t="s">
        <v>446</v>
      </c>
      <c r="C989" t="s">
        <v>37</v>
      </c>
      <c r="D989" t="s">
        <v>38</v>
      </c>
      <c r="E989" s="1">
        <v>41695</v>
      </c>
      <c r="F989" s="1" t="s">
        <v>439</v>
      </c>
      <c r="G989">
        <v>2</v>
      </c>
      <c r="H989">
        <v>4.734654422426293</v>
      </c>
      <c r="I989">
        <v>14</v>
      </c>
      <c r="J989" t="s">
        <v>444</v>
      </c>
      <c r="K989">
        <f t="shared" si="15"/>
        <v>644</v>
      </c>
    </row>
    <row r="990" spans="1:11" ht="15" hidden="1" customHeight="1" x14ac:dyDescent="0.3">
      <c r="A990" t="s">
        <v>416</v>
      </c>
      <c r="B990" t="s">
        <v>446</v>
      </c>
      <c r="C990" t="s">
        <v>37</v>
      </c>
      <c r="D990" t="s">
        <v>38</v>
      </c>
      <c r="E990" s="1">
        <v>41695</v>
      </c>
      <c r="F990" s="1" t="s">
        <v>439</v>
      </c>
      <c r="G990">
        <v>3</v>
      </c>
      <c r="H990">
        <v>4.854519091348477</v>
      </c>
      <c r="I990">
        <v>14</v>
      </c>
      <c r="J990" t="s">
        <v>444</v>
      </c>
      <c r="K990">
        <f t="shared" si="15"/>
        <v>644</v>
      </c>
    </row>
    <row r="991" spans="1:11" ht="15" hidden="1" customHeight="1" x14ac:dyDescent="0.3">
      <c r="A991" t="s">
        <v>416</v>
      </c>
      <c r="B991" t="s">
        <v>446</v>
      </c>
      <c r="C991" t="s">
        <v>37</v>
      </c>
      <c r="D991" t="s">
        <v>38</v>
      </c>
      <c r="E991" s="1">
        <v>41695</v>
      </c>
      <c r="F991" s="1" t="s">
        <v>439</v>
      </c>
      <c r="G991">
        <v>1</v>
      </c>
      <c r="H991">
        <v>4.13533107781537</v>
      </c>
      <c r="I991">
        <v>14</v>
      </c>
      <c r="J991" t="s">
        <v>444</v>
      </c>
      <c r="K991">
        <f t="shared" si="15"/>
        <v>644</v>
      </c>
    </row>
    <row r="992" spans="1:11" ht="15" hidden="1" customHeight="1" x14ac:dyDescent="0.3">
      <c r="A992" t="s">
        <v>416</v>
      </c>
      <c r="B992" t="s">
        <v>446</v>
      </c>
      <c r="C992" t="s">
        <v>37</v>
      </c>
      <c r="D992" t="s">
        <v>38</v>
      </c>
      <c r="E992" s="1">
        <v>41695</v>
      </c>
      <c r="F992" s="1" t="s">
        <v>439</v>
      </c>
      <c r="G992">
        <v>2</v>
      </c>
      <c r="H992">
        <v>5.2352437981180495</v>
      </c>
      <c r="I992">
        <v>16</v>
      </c>
      <c r="J992" t="s">
        <v>444</v>
      </c>
      <c r="K992">
        <f t="shared" si="15"/>
        <v>644</v>
      </c>
    </row>
    <row r="993" spans="1:11" ht="15" hidden="1" customHeight="1" x14ac:dyDescent="0.3">
      <c r="A993" t="s">
        <v>416</v>
      </c>
      <c r="B993" t="s">
        <v>446</v>
      </c>
      <c r="C993" t="s">
        <v>37</v>
      </c>
      <c r="D993" t="s">
        <v>38</v>
      </c>
      <c r="E993" s="1">
        <v>41695</v>
      </c>
      <c r="F993" s="1" t="s">
        <v>439</v>
      </c>
      <c r="G993">
        <v>3</v>
      </c>
      <c r="H993">
        <v>4.8313194780086999</v>
      </c>
      <c r="I993">
        <v>14</v>
      </c>
      <c r="J993" t="s">
        <v>444</v>
      </c>
      <c r="K993">
        <f t="shared" si="15"/>
        <v>644</v>
      </c>
    </row>
    <row r="994" spans="1:11" ht="15" hidden="1" customHeight="1" x14ac:dyDescent="0.3">
      <c r="A994" t="s">
        <v>416</v>
      </c>
      <c r="B994" t="s">
        <v>446</v>
      </c>
      <c r="C994" t="s">
        <v>37</v>
      </c>
      <c r="D994" t="s">
        <v>38</v>
      </c>
      <c r="E994" s="1">
        <v>41702</v>
      </c>
      <c r="F994" s="1" t="s">
        <v>439</v>
      </c>
      <c r="G994">
        <v>1</v>
      </c>
      <c r="H994">
        <v>5.7656116338751069</v>
      </c>
      <c r="I994">
        <v>16</v>
      </c>
      <c r="J994" t="s">
        <v>444</v>
      </c>
      <c r="K994">
        <f t="shared" si="15"/>
        <v>805</v>
      </c>
    </row>
    <row r="995" spans="1:11" ht="15" hidden="1" customHeight="1" x14ac:dyDescent="0.3">
      <c r="A995" t="s">
        <v>416</v>
      </c>
      <c r="B995" t="s">
        <v>446</v>
      </c>
      <c r="C995" t="s">
        <v>37</v>
      </c>
      <c r="D995" t="s">
        <v>38</v>
      </c>
      <c r="E995" s="1">
        <v>41702</v>
      </c>
      <c r="F995" s="1" t="s">
        <v>439</v>
      </c>
      <c r="G995">
        <v>2</v>
      </c>
      <c r="H995">
        <v>5.6415739948674082</v>
      </c>
      <c r="I995">
        <v>16</v>
      </c>
      <c r="J995" t="s">
        <v>444</v>
      </c>
      <c r="K995">
        <f t="shared" si="15"/>
        <v>805</v>
      </c>
    </row>
    <row r="996" spans="1:11" ht="15" hidden="1" customHeight="1" x14ac:dyDescent="0.3">
      <c r="A996" t="s">
        <v>416</v>
      </c>
      <c r="B996" t="s">
        <v>446</v>
      </c>
      <c r="C996" t="s">
        <v>37</v>
      </c>
      <c r="D996" t="s">
        <v>38</v>
      </c>
      <c r="E996" s="1">
        <v>41702</v>
      </c>
      <c r="F996" s="1" t="s">
        <v>439</v>
      </c>
      <c r="G996">
        <v>3</v>
      </c>
      <c r="H996">
        <v>5.7912745936698036</v>
      </c>
      <c r="I996">
        <v>18</v>
      </c>
      <c r="J996" t="s">
        <v>444</v>
      </c>
      <c r="K996">
        <f t="shared" si="15"/>
        <v>805</v>
      </c>
    </row>
    <row r="997" spans="1:11" ht="15" hidden="1" customHeight="1" x14ac:dyDescent="0.3">
      <c r="A997" t="s">
        <v>416</v>
      </c>
      <c r="B997" t="s">
        <v>446</v>
      </c>
      <c r="C997" t="s">
        <v>37</v>
      </c>
      <c r="D997" t="s">
        <v>38</v>
      </c>
      <c r="E997" s="1">
        <v>41702</v>
      </c>
      <c r="F997" s="1" t="s">
        <v>439</v>
      </c>
      <c r="G997">
        <v>1</v>
      </c>
      <c r="H997">
        <v>5.564585115483319</v>
      </c>
      <c r="I997">
        <v>17</v>
      </c>
      <c r="J997" t="s">
        <v>444</v>
      </c>
      <c r="K997">
        <f t="shared" si="15"/>
        <v>805</v>
      </c>
    </row>
    <row r="998" spans="1:11" ht="15" hidden="1" customHeight="1" x14ac:dyDescent="0.3">
      <c r="A998" t="s">
        <v>416</v>
      </c>
      <c r="B998" t="s">
        <v>446</v>
      </c>
      <c r="C998" t="s">
        <v>37</v>
      </c>
      <c r="D998" t="s">
        <v>38</v>
      </c>
      <c r="E998" s="1">
        <v>41702</v>
      </c>
      <c r="F998" s="1" t="s">
        <v>439</v>
      </c>
      <c r="G998">
        <v>2</v>
      </c>
      <c r="H998">
        <v>5.6415739948674082</v>
      </c>
      <c r="I998">
        <v>17</v>
      </c>
      <c r="J998" t="s">
        <v>444</v>
      </c>
      <c r="K998">
        <f t="shared" si="15"/>
        <v>805</v>
      </c>
    </row>
    <row r="999" spans="1:11" ht="15" hidden="1" customHeight="1" x14ac:dyDescent="0.3">
      <c r="A999" t="s">
        <v>416</v>
      </c>
      <c r="B999" t="s">
        <v>446</v>
      </c>
      <c r="C999" t="s">
        <v>37</v>
      </c>
      <c r="D999" t="s">
        <v>38</v>
      </c>
      <c r="E999" s="1">
        <v>41702</v>
      </c>
      <c r="F999" s="1" t="s">
        <v>439</v>
      </c>
      <c r="G999">
        <v>3</v>
      </c>
      <c r="H999">
        <v>5.752780153977759</v>
      </c>
      <c r="I999">
        <v>17</v>
      </c>
      <c r="J999" t="s">
        <v>444</v>
      </c>
      <c r="K999">
        <f t="shared" si="15"/>
        <v>805</v>
      </c>
    </row>
    <row r="1000" spans="1:11" ht="15" hidden="1" customHeight="1" x14ac:dyDescent="0.3">
      <c r="A1000" t="s">
        <v>416</v>
      </c>
      <c r="B1000" t="s">
        <v>446</v>
      </c>
      <c r="C1000" t="s">
        <v>37</v>
      </c>
      <c r="D1000" t="s">
        <v>38</v>
      </c>
      <c r="E1000" s="1">
        <v>41702</v>
      </c>
      <c r="F1000" s="1" t="s">
        <v>439</v>
      </c>
      <c r="G1000">
        <v>4</v>
      </c>
      <c r="H1000">
        <v>5.667236954662104</v>
      </c>
      <c r="I1000">
        <v>16</v>
      </c>
      <c r="J1000" t="s">
        <v>444</v>
      </c>
      <c r="K1000">
        <f t="shared" si="15"/>
        <v>805</v>
      </c>
    </row>
    <row r="1001" spans="1:11" ht="15" hidden="1" customHeight="1" x14ac:dyDescent="0.3">
      <c r="A1001" t="s">
        <v>416</v>
      </c>
      <c r="B1001" t="s">
        <v>446</v>
      </c>
      <c r="C1001" t="s">
        <v>37</v>
      </c>
      <c r="D1001" t="s">
        <v>38</v>
      </c>
      <c r="E1001" s="1">
        <v>41702</v>
      </c>
      <c r="F1001" s="1" t="s">
        <v>439</v>
      </c>
      <c r="G1001">
        <v>1</v>
      </c>
      <c r="H1001">
        <v>5.3464499572284003</v>
      </c>
      <c r="I1001">
        <v>17</v>
      </c>
      <c r="J1001" t="s">
        <v>444</v>
      </c>
      <c r="K1001">
        <f t="shared" si="15"/>
        <v>805</v>
      </c>
    </row>
    <row r="1002" spans="1:11" ht="15" hidden="1" customHeight="1" x14ac:dyDescent="0.3">
      <c r="A1002" t="s">
        <v>416</v>
      </c>
      <c r="B1002" t="s">
        <v>446</v>
      </c>
      <c r="C1002" t="s">
        <v>37</v>
      </c>
      <c r="D1002" t="s">
        <v>38</v>
      </c>
      <c r="E1002" s="1">
        <v>41702</v>
      </c>
      <c r="F1002" s="1" t="s">
        <v>439</v>
      </c>
      <c r="G1002">
        <v>2</v>
      </c>
      <c r="H1002">
        <v>5.6030795551753636</v>
      </c>
      <c r="I1002">
        <v>16</v>
      </c>
      <c r="J1002" t="s">
        <v>444</v>
      </c>
      <c r="K1002">
        <f t="shared" si="15"/>
        <v>805</v>
      </c>
    </row>
    <row r="1003" spans="1:11" ht="15" hidden="1" customHeight="1" x14ac:dyDescent="0.3">
      <c r="A1003" t="s">
        <v>416</v>
      </c>
      <c r="B1003" t="s">
        <v>446</v>
      </c>
      <c r="C1003" t="s">
        <v>37</v>
      </c>
      <c r="D1003" t="s">
        <v>38</v>
      </c>
      <c r="E1003" s="1">
        <v>41702</v>
      </c>
      <c r="F1003" s="1" t="s">
        <v>439</v>
      </c>
      <c r="G1003">
        <v>3</v>
      </c>
      <c r="H1003">
        <v>5.3849443969204449</v>
      </c>
      <c r="I1003">
        <v>16</v>
      </c>
      <c r="J1003" t="s">
        <v>444</v>
      </c>
      <c r="K1003">
        <f t="shared" si="15"/>
        <v>805</v>
      </c>
    </row>
    <row r="1004" spans="1:11" ht="15" hidden="1" customHeight="1" x14ac:dyDescent="0.3">
      <c r="A1004" t="s">
        <v>416</v>
      </c>
      <c r="B1004" t="s">
        <v>446</v>
      </c>
      <c r="C1004" t="s">
        <v>37</v>
      </c>
      <c r="D1004" t="s">
        <v>38</v>
      </c>
      <c r="E1004" s="1">
        <v>41702</v>
      </c>
      <c r="F1004" s="1" t="s">
        <v>439</v>
      </c>
      <c r="G1004">
        <v>4</v>
      </c>
      <c r="H1004">
        <v>6.5338196286472146</v>
      </c>
      <c r="I1004">
        <v>27</v>
      </c>
      <c r="J1004" t="s">
        <v>444</v>
      </c>
      <c r="K1004">
        <f t="shared" si="15"/>
        <v>805</v>
      </c>
    </row>
    <row r="1005" spans="1:11" ht="15" hidden="1" customHeight="1" x14ac:dyDescent="0.3">
      <c r="A1005" t="s">
        <v>416</v>
      </c>
      <c r="B1005" t="s">
        <v>446</v>
      </c>
      <c r="C1005" t="s">
        <v>37</v>
      </c>
      <c r="D1005" t="s">
        <v>38</v>
      </c>
      <c r="E1005" s="1">
        <v>41709</v>
      </c>
      <c r="F1005" s="1" t="s">
        <v>439</v>
      </c>
      <c r="G1005">
        <v>1</v>
      </c>
      <c r="H1005">
        <v>6.1120615911035072</v>
      </c>
      <c r="I1005">
        <v>19</v>
      </c>
      <c r="J1005" t="s">
        <v>444</v>
      </c>
      <c r="K1005">
        <f t="shared" si="15"/>
        <v>966</v>
      </c>
    </row>
    <row r="1006" spans="1:11" ht="15" hidden="1" customHeight="1" x14ac:dyDescent="0.3">
      <c r="A1006" t="s">
        <v>416</v>
      </c>
      <c r="B1006" t="s">
        <v>446</v>
      </c>
      <c r="C1006" t="s">
        <v>37</v>
      </c>
      <c r="D1006" t="s">
        <v>38</v>
      </c>
      <c r="E1006" s="1">
        <v>41709</v>
      </c>
      <c r="F1006" s="1" t="s">
        <v>439</v>
      </c>
      <c r="G1006">
        <v>2</v>
      </c>
      <c r="H1006">
        <v>6.5663129973474801</v>
      </c>
      <c r="I1006">
        <v>23</v>
      </c>
      <c r="J1006" t="s">
        <v>444</v>
      </c>
      <c r="K1006">
        <f t="shared" si="15"/>
        <v>966</v>
      </c>
    </row>
    <row r="1007" spans="1:11" ht="15" hidden="1" customHeight="1" x14ac:dyDescent="0.3">
      <c r="A1007" t="s">
        <v>416</v>
      </c>
      <c r="B1007" t="s">
        <v>446</v>
      </c>
      <c r="C1007" t="s">
        <v>37</v>
      </c>
      <c r="D1007" t="s">
        <v>38</v>
      </c>
      <c r="E1007" s="1">
        <v>41709</v>
      </c>
      <c r="F1007" s="1" t="s">
        <v>439</v>
      </c>
      <c r="G1007">
        <v>3</v>
      </c>
      <c r="H1007">
        <v>6.1299734748010613</v>
      </c>
      <c r="I1007">
        <v>20</v>
      </c>
      <c r="J1007" t="s">
        <v>444</v>
      </c>
      <c r="K1007">
        <f t="shared" si="15"/>
        <v>966</v>
      </c>
    </row>
    <row r="1008" spans="1:11" ht="15" hidden="1" customHeight="1" x14ac:dyDescent="0.3">
      <c r="A1008" t="s">
        <v>416</v>
      </c>
      <c r="B1008" t="s">
        <v>446</v>
      </c>
      <c r="C1008" t="s">
        <v>37</v>
      </c>
      <c r="D1008" t="s">
        <v>38</v>
      </c>
      <c r="E1008" s="1">
        <v>41709</v>
      </c>
      <c r="F1008" s="1" t="s">
        <v>439</v>
      </c>
      <c r="G1008">
        <v>4</v>
      </c>
      <c r="H1008">
        <v>6.7102122015915118</v>
      </c>
      <c r="I1008">
        <v>23</v>
      </c>
      <c r="J1008" t="s">
        <v>444</v>
      </c>
      <c r="K1008">
        <f t="shared" si="15"/>
        <v>966</v>
      </c>
    </row>
    <row r="1009" spans="1:11" ht="15" hidden="1" customHeight="1" x14ac:dyDescent="0.3">
      <c r="A1009" t="s">
        <v>416</v>
      </c>
      <c r="B1009" t="s">
        <v>446</v>
      </c>
      <c r="C1009" t="s">
        <v>37</v>
      </c>
      <c r="D1009" t="s">
        <v>38</v>
      </c>
      <c r="E1009" s="1">
        <v>41709</v>
      </c>
      <c r="F1009" s="1" t="s">
        <v>439</v>
      </c>
      <c r="G1009">
        <v>1</v>
      </c>
      <c r="H1009">
        <v>6.1120615911035072</v>
      </c>
      <c r="I1009">
        <v>17</v>
      </c>
      <c r="J1009" t="s">
        <v>444</v>
      </c>
      <c r="K1009">
        <f t="shared" si="15"/>
        <v>966</v>
      </c>
    </row>
    <row r="1010" spans="1:11" ht="15" hidden="1" customHeight="1" x14ac:dyDescent="0.3">
      <c r="A1010" t="s">
        <v>416</v>
      </c>
      <c r="B1010" t="s">
        <v>446</v>
      </c>
      <c r="C1010" t="s">
        <v>37</v>
      </c>
      <c r="D1010" t="s">
        <v>38</v>
      </c>
      <c r="E1010" s="1">
        <v>41709</v>
      </c>
      <c r="F1010" s="1" t="s">
        <v>439</v>
      </c>
      <c r="G1010">
        <v>2</v>
      </c>
      <c r="H1010">
        <v>6.3295755968169765</v>
      </c>
      <c r="I1010">
        <v>20</v>
      </c>
      <c r="J1010" t="s">
        <v>444</v>
      </c>
      <c r="K1010">
        <f t="shared" si="15"/>
        <v>966</v>
      </c>
    </row>
    <row r="1011" spans="1:11" ht="15" hidden="1" customHeight="1" x14ac:dyDescent="0.3">
      <c r="A1011" t="s">
        <v>416</v>
      </c>
      <c r="B1011" t="s">
        <v>446</v>
      </c>
      <c r="C1011" t="s">
        <v>37</v>
      </c>
      <c r="D1011" t="s">
        <v>38</v>
      </c>
      <c r="E1011" s="1">
        <v>41709</v>
      </c>
      <c r="F1011" s="1" t="s">
        <v>439</v>
      </c>
      <c r="G1011">
        <v>3</v>
      </c>
      <c r="H1011">
        <v>6.4224137931034484</v>
      </c>
      <c r="I1011">
        <v>26</v>
      </c>
      <c r="J1011" t="s">
        <v>444</v>
      </c>
      <c r="K1011">
        <f t="shared" si="15"/>
        <v>966</v>
      </c>
    </row>
    <row r="1012" spans="1:11" ht="15" hidden="1" customHeight="1" x14ac:dyDescent="0.3">
      <c r="A1012" t="s">
        <v>416</v>
      </c>
      <c r="B1012" t="s">
        <v>446</v>
      </c>
      <c r="C1012" t="s">
        <v>37</v>
      </c>
      <c r="D1012" t="s">
        <v>38</v>
      </c>
      <c r="E1012" s="1">
        <v>41709</v>
      </c>
      <c r="F1012" s="1" t="s">
        <v>439</v>
      </c>
      <c r="G1012">
        <v>4</v>
      </c>
      <c r="H1012">
        <v>6.4363395225464188</v>
      </c>
      <c r="I1012">
        <v>20</v>
      </c>
      <c r="J1012" t="s">
        <v>444</v>
      </c>
      <c r="K1012">
        <f t="shared" si="15"/>
        <v>966</v>
      </c>
    </row>
    <row r="1013" spans="1:11" ht="15" hidden="1" customHeight="1" x14ac:dyDescent="0.3">
      <c r="A1013" t="s">
        <v>416</v>
      </c>
      <c r="B1013" t="s">
        <v>446</v>
      </c>
      <c r="C1013" t="s">
        <v>37</v>
      </c>
      <c r="D1013" t="s">
        <v>38</v>
      </c>
      <c r="E1013" s="1">
        <v>41709</v>
      </c>
      <c r="F1013" s="1" t="s">
        <v>439</v>
      </c>
      <c r="G1013">
        <v>1</v>
      </c>
      <c r="H1013">
        <v>6.3759946949602124</v>
      </c>
      <c r="I1013">
        <v>22</v>
      </c>
      <c r="J1013" t="s">
        <v>444</v>
      </c>
      <c r="K1013">
        <f t="shared" si="15"/>
        <v>966</v>
      </c>
    </row>
    <row r="1014" spans="1:11" ht="15" hidden="1" customHeight="1" x14ac:dyDescent="0.3">
      <c r="A1014" t="s">
        <v>416</v>
      </c>
      <c r="B1014" t="s">
        <v>446</v>
      </c>
      <c r="C1014" t="s">
        <v>37</v>
      </c>
      <c r="D1014" t="s">
        <v>38</v>
      </c>
      <c r="E1014" s="1">
        <v>41709</v>
      </c>
      <c r="F1014" s="1" t="s">
        <v>439</v>
      </c>
      <c r="G1014">
        <v>2</v>
      </c>
      <c r="H1014">
        <v>6.4316976127320959</v>
      </c>
      <c r="I1014">
        <v>23</v>
      </c>
      <c r="J1014" t="s">
        <v>444</v>
      </c>
      <c r="K1014">
        <f t="shared" si="15"/>
        <v>966</v>
      </c>
    </row>
    <row r="1015" spans="1:11" ht="15" hidden="1" customHeight="1" x14ac:dyDescent="0.3">
      <c r="A1015" t="s">
        <v>416</v>
      </c>
      <c r="B1015" t="s">
        <v>446</v>
      </c>
      <c r="C1015" t="s">
        <v>37</v>
      </c>
      <c r="D1015" t="s">
        <v>38</v>
      </c>
      <c r="E1015" s="1">
        <v>41709</v>
      </c>
      <c r="F1015" s="1" t="s">
        <v>439</v>
      </c>
      <c r="G1015">
        <v>3</v>
      </c>
      <c r="H1015">
        <v>6.2553050397877987</v>
      </c>
      <c r="I1015">
        <v>21</v>
      </c>
      <c r="J1015" t="s">
        <v>444</v>
      </c>
      <c r="K1015">
        <f t="shared" si="15"/>
        <v>966</v>
      </c>
    </row>
    <row r="1016" spans="1:11" ht="15" hidden="1" customHeight="1" x14ac:dyDescent="0.3">
      <c r="A1016" t="s">
        <v>416</v>
      </c>
      <c r="B1016" t="s">
        <v>446</v>
      </c>
      <c r="C1016" t="s">
        <v>37</v>
      </c>
      <c r="D1016" t="s">
        <v>38</v>
      </c>
      <c r="E1016" s="1">
        <v>41709</v>
      </c>
      <c r="F1016" s="1" t="s">
        <v>439</v>
      </c>
      <c r="G1016">
        <v>4</v>
      </c>
      <c r="H1016">
        <v>6.3945623342175066</v>
      </c>
      <c r="I1016">
        <v>19</v>
      </c>
      <c r="J1016" t="s">
        <v>444</v>
      </c>
      <c r="K1016">
        <f t="shared" si="15"/>
        <v>966</v>
      </c>
    </row>
    <row r="1017" spans="1:11" ht="15" hidden="1" customHeight="1" x14ac:dyDescent="0.3">
      <c r="A1017" t="s">
        <v>416</v>
      </c>
      <c r="B1017" t="s">
        <v>446</v>
      </c>
      <c r="C1017" t="s">
        <v>37</v>
      </c>
      <c r="D1017" t="s">
        <v>38</v>
      </c>
      <c r="E1017" s="1">
        <v>41716</v>
      </c>
      <c r="F1017" s="1" t="s">
        <v>439</v>
      </c>
      <c r="G1017">
        <v>1</v>
      </c>
      <c r="H1017">
        <v>7.1465798045602602</v>
      </c>
      <c r="I1017">
        <v>20</v>
      </c>
      <c r="J1017" t="s">
        <v>444</v>
      </c>
      <c r="K1017">
        <f t="shared" si="15"/>
        <v>1127</v>
      </c>
    </row>
    <row r="1018" spans="1:11" ht="15" hidden="1" customHeight="1" x14ac:dyDescent="0.3">
      <c r="A1018" t="s">
        <v>416</v>
      </c>
      <c r="B1018" t="s">
        <v>446</v>
      </c>
      <c r="C1018" t="s">
        <v>37</v>
      </c>
      <c r="D1018" t="s">
        <v>38</v>
      </c>
      <c r="E1018" s="1">
        <v>41716</v>
      </c>
      <c r="F1018" s="1" t="s">
        <v>439</v>
      </c>
      <c r="G1018">
        <v>2</v>
      </c>
      <c r="H1018">
        <v>7.2052117263843645</v>
      </c>
      <c r="I1018">
        <v>22</v>
      </c>
      <c r="J1018" t="s">
        <v>444</v>
      </c>
      <c r="K1018">
        <f t="shared" si="15"/>
        <v>1127</v>
      </c>
    </row>
    <row r="1019" spans="1:11" ht="15" hidden="1" customHeight="1" x14ac:dyDescent="0.3">
      <c r="A1019" t="s">
        <v>416</v>
      </c>
      <c r="B1019" t="s">
        <v>446</v>
      </c>
      <c r="C1019" t="s">
        <v>37</v>
      </c>
      <c r="D1019" t="s">
        <v>38</v>
      </c>
      <c r="E1019" s="1">
        <v>41716</v>
      </c>
      <c r="F1019" s="1" t="s">
        <v>439</v>
      </c>
      <c r="G1019">
        <v>3</v>
      </c>
      <c r="H1019">
        <v>7.214983713355049</v>
      </c>
      <c r="I1019">
        <v>28</v>
      </c>
      <c r="J1019" t="s">
        <v>444</v>
      </c>
      <c r="K1019">
        <f t="shared" si="15"/>
        <v>1127</v>
      </c>
    </row>
    <row r="1020" spans="1:11" ht="15" hidden="1" customHeight="1" x14ac:dyDescent="0.3">
      <c r="A1020" t="s">
        <v>416</v>
      </c>
      <c r="B1020" t="s">
        <v>446</v>
      </c>
      <c r="C1020" t="s">
        <v>37</v>
      </c>
      <c r="D1020" t="s">
        <v>38</v>
      </c>
      <c r="E1020" s="1">
        <v>41716</v>
      </c>
      <c r="F1020" s="1" t="s">
        <v>439</v>
      </c>
      <c r="G1020">
        <v>4</v>
      </c>
      <c r="H1020">
        <v>6.8912466843501328</v>
      </c>
      <c r="I1020">
        <v>20</v>
      </c>
      <c r="J1020" t="s">
        <v>444</v>
      </c>
      <c r="K1020">
        <f t="shared" si="15"/>
        <v>1127</v>
      </c>
    </row>
    <row r="1021" spans="1:11" ht="15" hidden="1" customHeight="1" x14ac:dyDescent="0.3">
      <c r="A1021" t="s">
        <v>416</v>
      </c>
      <c r="B1021" t="s">
        <v>446</v>
      </c>
      <c r="C1021" t="s">
        <v>37</v>
      </c>
      <c r="D1021" t="s">
        <v>38</v>
      </c>
      <c r="E1021" s="1">
        <v>41716</v>
      </c>
      <c r="F1021" s="1" t="s">
        <v>439</v>
      </c>
      <c r="G1021">
        <v>1</v>
      </c>
      <c r="H1021">
        <v>7.2638436482084687</v>
      </c>
      <c r="I1021">
        <v>23</v>
      </c>
      <c r="J1021" t="s">
        <v>444</v>
      </c>
      <c r="K1021">
        <f t="shared" si="15"/>
        <v>1127</v>
      </c>
    </row>
    <row r="1022" spans="1:11" ht="15" hidden="1" customHeight="1" x14ac:dyDescent="0.3">
      <c r="A1022" t="s">
        <v>416</v>
      </c>
      <c r="B1022" t="s">
        <v>446</v>
      </c>
      <c r="C1022" t="s">
        <v>37</v>
      </c>
      <c r="D1022" t="s">
        <v>38</v>
      </c>
      <c r="E1022" s="1">
        <v>41716</v>
      </c>
      <c r="F1022" s="1" t="s">
        <v>439</v>
      </c>
      <c r="G1022">
        <v>2</v>
      </c>
      <c r="H1022">
        <v>7.1416938110749184</v>
      </c>
      <c r="I1022">
        <v>22</v>
      </c>
      <c r="J1022" t="s">
        <v>444</v>
      </c>
      <c r="K1022">
        <f t="shared" si="15"/>
        <v>1127</v>
      </c>
    </row>
    <row r="1023" spans="1:11" ht="15" hidden="1" customHeight="1" x14ac:dyDescent="0.3">
      <c r="A1023" t="s">
        <v>416</v>
      </c>
      <c r="B1023" t="s">
        <v>446</v>
      </c>
      <c r="C1023" t="s">
        <v>37</v>
      </c>
      <c r="D1023" t="s">
        <v>38</v>
      </c>
      <c r="E1023" s="1">
        <v>41716</v>
      </c>
      <c r="F1023" s="1" t="s">
        <v>439</v>
      </c>
      <c r="G1023">
        <v>3</v>
      </c>
      <c r="H1023">
        <v>6.069628647214854</v>
      </c>
      <c r="I1023">
        <v>21</v>
      </c>
      <c r="J1023" t="s">
        <v>444</v>
      </c>
      <c r="K1023">
        <f t="shared" si="15"/>
        <v>1127</v>
      </c>
    </row>
    <row r="1024" spans="1:11" ht="15" hidden="1" customHeight="1" x14ac:dyDescent="0.3">
      <c r="A1024" t="s">
        <v>416</v>
      </c>
      <c r="B1024" t="s">
        <v>446</v>
      </c>
      <c r="C1024" t="s">
        <v>37</v>
      </c>
      <c r="D1024" t="s">
        <v>38</v>
      </c>
      <c r="E1024" s="1">
        <v>41716</v>
      </c>
      <c r="F1024" s="1" t="s">
        <v>439</v>
      </c>
      <c r="G1024">
        <v>4</v>
      </c>
      <c r="H1024">
        <v>6.7148541114058355</v>
      </c>
      <c r="I1024">
        <v>19</v>
      </c>
      <c r="J1024" t="s">
        <v>444</v>
      </c>
      <c r="K1024">
        <f t="shared" si="15"/>
        <v>1127</v>
      </c>
    </row>
    <row r="1025" spans="1:11" ht="15" hidden="1" customHeight="1" x14ac:dyDescent="0.3">
      <c r="A1025" t="s">
        <v>416</v>
      </c>
      <c r="B1025" t="s">
        <v>446</v>
      </c>
      <c r="C1025" t="s">
        <v>37</v>
      </c>
      <c r="D1025" t="s">
        <v>38</v>
      </c>
      <c r="E1025" s="1">
        <v>41716</v>
      </c>
      <c r="F1025" s="1" t="s">
        <v>439</v>
      </c>
      <c r="G1025">
        <v>1</v>
      </c>
      <c r="H1025">
        <v>7.2003257328990227</v>
      </c>
      <c r="I1025">
        <v>23</v>
      </c>
      <c r="J1025" t="s">
        <v>444</v>
      </c>
      <c r="K1025">
        <f t="shared" si="15"/>
        <v>1127</v>
      </c>
    </row>
    <row r="1026" spans="1:11" ht="15" hidden="1" customHeight="1" x14ac:dyDescent="0.3">
      <c r="A1026" t="s">
        <v>416</v>
      </c>
      <c r="B1026" t="s">
        <v>446</v>
      </c>
      <c r="C1026" t="s">
        <v>37</v>
      </c>
      <c r="D1026" t="s">
        <v>38</v>
      </c>
      <c r="E1026" s="1">
        <v>41716</v>
      </c>
      <c r="F1026" s="1" t="s">
        <v>439</v>
      </c>
      <c r="G1026">
        <v>2</v>
      </c>
      <c r="H1026">
        <v>7.835504885993485</v>
      </c>
      <c r="I1026">
        <v>27</v>
      </c>
      <c r="J1026" t="s">
        <v>444</v>
      </c>
      <c r="K1026">
        <f t="shared" ref="K1026:K1070" si="16">(E1026-Exp3SD) * 23</f>
        <v>1127</v>
      </c>
    </row>
    <row r="1027" spans="1:11" ht="15" hidden="1" customHeight="1" x14ac:dyDescent="0.3">
      <c r="A1027" t="s">
        <v>416</v>
      </c>
      <c r="B1027" t="s">
        <v>446</v>
      </c>
      <c r="C1027" t="s">
        <v>37</v>
      </c>
      <c r="D1027" t="s">
        <v>38</v>
      </c>
      <c r="E1027" s="1">
        <v>41716</v>
      </c>
      <c r="F1027" s="1" t="s">
        <v>439</v>
      </c>
      <c r="G1027">
        <v>3</v>
      </c>
      <c r="H1027">
        <v>7.214983713355049</v>
      </c>
      <c r="I1027">
        <v>22</v>
      </c>
      <c r="J1027" t="s">
        <v>444</v>
      </c>
      <c r="K1027">
        <f t="shared" si="16"/>
        <v>1127</v>
      </c>
    </row>
    <row r="1028" spans="1:11" ht="15" hidden="1" customHeight="1" x14ac:dyDescent="0.3">
      <c r="A1028" t="s">
        <v>416</v>
      </c>
      <c r="B1028" t="s">
        <v>446</v>
      </c>
      <c r="C1028" t="s">
        <v>37</v>
      </c>
      <c r="D1028" t="s">
        <v>38</v>
      </c>
      <c r="E1028" s="1">
        <v>41716</v>
      </c>
      <c r="F1028" s="1" t="s">
        <v>439</v>
      </c>
      <c r="G1028">
        <v>4</v>
      </c>
      <c r="H1028">
        <v>6.7984084880636608</v>
      </c>
      <c r="I1028">
        <v>25</v>
      </c>
      <c r="J1028" t="s">
        <v>444</v>
      </c>
      <c r="K1028">
        <f t="shared" si="16"/>
        <v>1127</v>
      </c>
    </row>
    <row r="1029" spans="1:11" ht="15" hidden="1" customHeight="1" x14ac:dyDescent="0.3">
      <c r="A1029" t="s">
        <v>416</v>
      </c>
      <c r="B1029" t="s">
        <v>446</v>
      </c>
      <c r="C1029" t="s">
        <v>37</v>
      </c>
      <c r="D1029" t="s">
        <v>38</v>
      </c>
      <c r="E1029" s="1">
        <v>41723</v>
      </c>
      <c r="F1029" s="1" t="s">
        <v>439</v>
      </c>
      <c r="G1029">
        <v>1</v>
      </c>
      <c r="H1029">
        <v>7.9185667752443001</v>
      </c>
      <c r="I1029">
        <v>29</v>
      </c>
      <c r="J1029" t="s">
        <v>444</v>
      </c>
      <c r="K1029">
        <f t="shared" si="16"/>
        <v>1288</v>
      </c>
    </row>
    <row r="1030" spans="1:11" ht="15" hidden="1" customHeight="1" x14ac:dyDescent="0.3">
      <c r="A1030" t="s">
        <v>416</v>
      </c>
      <c r="B1030" t="s">
        <v>446</v>
      </c>
      <c r="C1030" t="s">
        <v>37</v>
      </c>
      <c r="D1030" t="s">
        <v>38</v>
      </c>
      <c r="E1030" s="1">
        <v>41723</v>
      </c>
      <c r="F1030" s="1" t="s">
        <v>439</v>
      </c>
      <c r="G1030">
        <v>2</v>
      </c>
      <c r="H1030">
        <v>7.899022801302932</v>
      </c>
      <c r="I1030">
        <v>24</v>
      </c>
      <c r="J1030" t="s">
        <v>444</v>
      </c>
      <c r="K1030">
        <f t="shared" si="16"/>
        <v>1288</v>
      </c>
    </row>
    <row r="1031" spans="1:11" ht="15" hidden="1" customHeight="1" x14ac:dyDescent="0.3">
      <c r="A1031" t="s">
        <v>416</v>
      </c>
      <c r="B1031" t="s">
        <v>446</v>
      </c>
      <c r="C1031" t="s">
        <v>37</v>
      </c>
      <c r="D1031" t="s">
        <v>38</v>
      </c>
      <c r="E1031" s="1">
        <v>41723</v>
      </c>
      <c r="F1031" s="1" t="s">
        <v>439</v>
      </c>
      <c r="G1031">
        <v>3</v>
      </c>
      <c r="H1031">
        <v>9</v>
      </c>
      <c r="I1031">
        <v>27</v>
      </c>
      <c r="J1031" t="s">
        <v>445</v>
      </c>
      <c r="K1031">
        <f t="shared" si="16"/>
        <v>1288</v>
      </c>
    </row>
    <row r="1032" spans="1:11" ht="15" hidden="1" customHeight="1" x14ac:dyDescent="0.3">
      <c r="A1032" t="s">
        <v>416</v>
      </c>
      <c r="B1032" t="s">
        <v>446</v>
      </c>
      <c r="C1032" t="s">
        <v>37</v>
      </c>
      <c r="D1032" t="s">
        <v>38</v>
      </c>
      <c r="E1032" s="1">
        <v>41723</v>
      </c>
      <c r="F1032" s="1" t="s">
        <v>439</v>
      </c>
      <c r="G1032">
        <v>4</v>
      </c>
      <c r="H1032">
        <v>7.2052117263843645</v>
      </c>
      <c r="I1032" t="s">
        <v>437</v>
      </c>
      <c r="J1032" t="s">
        <v>444</v>
      </c>
      <c r="K1032">
        <f t="shared" si="16"/>
        <v>1288</v>
      </c>
    </row>
    <row r="1033" spans="1:11" ht="15" hidden="1" customHeight="1" x14ac:dyDescent="0.3">
      <c r="A1033" t="s">
        <v>416</v>
      </c>
      <c r="B1033" t="s">
        <v>446</v>
      </c>
      <c r="C1033" t="s">
        <v>37</v>
      </c>
      <c r="D1033" t="s">
        <v>38</v>
      </c>
      <c r="E1033" s="1">
        <v>41723</v>
      </c>
      <c r="F1033" s="1" t="s">
        <v>439</v>
      </c>
      <c r="G1033">
        <v>1</v>
      </c>
      <c r="H1033">
        <v>7.815960912052117</v>
      </c>
      <c r="I1033">
        <v>23</v>
      </c>
      <c r="J1033" t="s">
        <v>444</v>
      </c>
      <c r="K1033">
        <f t="shared" si="16"/>
        <v>1288</v>
      </c>
    </row>
    <row r="1034" spans="1:11" ht="15" hidden="1" customHeight="1" x14ac:dyDescent="0.3">
      <c r="A1034" t="s">
        <v>416</v>
      </c>
      <c r="B1034" t="s">
        <v>446</v>
      </c>
      <c r="C1034" t="s">
        <v>37</v>
      </c>
      <c r="D1034" t="s">
        <v>38</v>
      </c>
      <c r="E1034" s="1">
        <v>41723</v>
      </c>
      <c r="F1034" s="1" t="s">
        <v>439</v>
      </c>
      <c r="G1034">
        <v>2</v>
      </c>
      <c r="H1034">
        <v>6.9005305039787803</v>
      </c>
      <c r="I1034">
        <v>25</v>
      </c>
      <c r="J1034" t="s">
        <v>444</v>
      </c>
      <c r="K1034">
        <f t="shared" si="16"/>
        <v>1288</v>
      </c>
    </row>
    <row r="1035" spans="1:11" ht="15" hidden="1" customHeight="1" x14ac:dyDescent="0.3">
      <c r="A1035" t="s">
        <v>416</v>
      </c>
      <c r="B1035" t="s">
        <v>446</v>
      </c>
      <c r="C1035" t="s">
        <v>37</v>
      </c>
      <c r="D1035" t="s">
        <v>38</v>
      </c>
      <c r="E1035" s="1">
        <v>41723</v>
      </c>
      <c r="F1035" s="1" t="s">
        <v>439</v>
      </c>
      <c r="G1035">
        <v>3</v>
      </c>
      <c r="H1035">
        <v>8.32514817950889</v>
      </c>
      <c r="I1035">
        <v>29</v>
      </c>
      <c r="J1035" t="s">
        <v>444</v>
      </c>
      <c r="K1035">
        <f t="shared" si="16"/>
        <v>1288</v>
      </c>
    </row>
    <row r="1036" spans="1:11" ht="15" hidden="1" customHeight="1" x14ac:dyDescent="0.3">
      <c r="A1036" t="s">
        <v>416</v>
      </c>
      <c r="B1036" t="s">
        <v>446</v>
      </c>
      <c r="C1036" t="s">
        <v>37</v>
      </c>
      <c r="D1036" t="s">
        <v>38</v>
      </c>
      <c r="E1036" s="1">
        <v>41723</v>
      </c>
      <c r="F1036" s="1" t="s">
        <v>439</v>
      </c>
      <c r="G1036">
        <v>4</v>
      </c>
      <c r="H1036">
        <v>7.7084690553745929</v>
      </c>
      <c r="I1036">
        <v>23</v>
      </c>
      <c r="J1036" t="s">
        <v>444</v>
      </c>
      <c r="K1036">
        <f t="shared" si="16"/>
        <v>1288</v>
      </c>
    </row>
    <row r="1037" spans="1:11" ht="15" hidden="1" customHeight="1" x14ac:dyDescent="0.3">
      <c r="A1037" t="s">
        <v>416</v>
      </c>
      <c r="B1037" t="s">
        <v>446</v>
      </c>
      <c r="C1037" t="s">
        <v>37</v>
      </c>
      <c r="D1037" t="s">
        <v>38</v>
      </c>
      <c r="E1037" s="1">
        <v>41723</v>
      </c>
      <c r="F1037" s="1" t="s">
        <v>439</v>
      </c>
      <c r="G1037">
        <v>1</v>
      </c>
      <c r="H1037">
        <v>8.6401354784081281</v>
      </c>
      <c r="I1037">
        <v>26</v>
      </c>
      <c r="J1037" t="s">
        <v>444</v>
      </c>
      <c r="K1037">
        <f t="shared" si="16"/>
        <v>1288</v>
      </c>
    </row>
    <row r="1038" spans="1:11" ht="15" hidden="1" customHeight="1" x14ac:dyDescent="0.3">
      <c r="A1038" t="s">
        <v>416</v>
      </c>
      <c r="B1038" t="s">
        <v>446</v>
      </c>
      <c r="C1038" t="s">
        <v>37</v>
      </c>
      <c r="D1038" t="s">
        <v>38</v>
      </c>
      <c r="E1038" s="1">
        <v>41723</v>
      </c>
      <c r="F1038" s="1" t="s">
        <v>439</v>
      </c>
      <c r="G1038">
        <v>2</v>
      </c>
      <c r="H1038">
        <v>8.6604572396274335</v>
      </c>
      <c r="I1038">
        <v>26</v>
      </c>
      <c r="J1038" t="s">
        <v>444</v>
      </c>
      <c r="K1038">
        <f t="shared" si="16"/>
        <v>1288</v>
      </c>
    </row>
    <row r="1039" spans="1:11" ht="15" hidden="1" customHeight="1" x14ac:dyDescent="0.3">
      <c r="A1039" t="s">
        <v>416</v>
      </c>
      <c r="B1039" t="s">
        <v>446</v>
      </c>
      <c r="C1039" t="s">
        <v>37</v>
      </c>
      <c r="D1039" t="s">
        <v>38</v>
      </c>
      <c r="E1039" s="1">
        <v>41723</v>
      </c>
      <c r="F1039" s="1" t="s">
        <v>439</v>
      </c>
      <c r="G1039">
        <v>3</v>
      </c>
      <c r="H1039">
        <v>7.9869706840390879</v>
      </c>
      <c r="I1039">
        <v>29</v>
      </c>
      <c r="J1039" t="s">
        <v>444</v>
      </c>
      <c r="K1039">
        <f t="shared" si="16"/>
        <v>1288</v>
      </c>
    </row>
    <row r="1040" spans="1:11" ht="15" hidden="1" customHeight="1" x14ac:dyDescent="0.3">
      <c r="A1040" t="s">
        <v>416</v>
      </c>
      <c r="B1040" t="s">
        <v>446</v>
      </c>
      <c r="C1040" t="s">
        <v>37</v>
      </c>
      <c r="D1040" t="s">
        <v>38</v>
      </c>
      <c r="E1040" s="1">
        <v>41723</v>
      </c>
      <c r="F1040" s="1" t="s">
        <v>439</v>
      </c>
      <c r="G1040">
        <v>4</v>
      </c>
      <c r="H1040">
        <v>7.0537459283387625</v>
      </c>
      <c r="I1040">
        <v>28</v>
      </c>
      <c r="J1040" t="s">
        <v>444</v>
      </c>
      <c r="K1040">
        <f t="shared" si="16"/>
        <v>1288</v>
      </c>
    </row>
    <row r="1041" spans="1:11" ht="15" hidden="1" customHeight="1" x14ac:dyDescent="0.3">
      <c r="A1041" t="s">
        <v>416</v>
      </c>
      <c r="B1041" t="s">
        <v>446</v>
      </c>
      <c r="C1041" t="s">
        <v>37</v>
      </c>
      <c r="D1041" t="s">
        <v>38</v>
      </c>
      <c r="E1041" s="1">
        <v>41738</v>
      </c>
      <c r="F1041" s="1" t="s">
        <v>439</v>
      </c>
      <c r="G1041">
        <v>1</v>
      </c>
      <c r="H1041">
        <v>8.4623200677392045</v>
      </c>
      <c r="I1041">
        <v>31</v>
      </c>
      <c r="J1041" t="s">
        <v>444</v>
      </c>
      <c r="K1041">
        <f t="shared" si="16"/>
        <v>1633</v>
      </c>
    </row>
    <row r="1042" spans="1:11" ht="15" hidden="1" customHeight="1" x14ac:dyDescent="0.3">
      <c r="A1042" t="s">
        <v>416</v>
      </c>
      <c r="B1042" t="s">
        <v>446</v>
      </c>
      <c r="C1042" t="s">
        <v>37</v>
      </c>
      <c r="D1042" t="s">
        <v>38</v>
      </c>
      <c r="E1042" s="1">
        <v>41738</v>
      </c>
      <c r="F1042" s="1" t="s">
        <v>439</v>
      </c>
      <c r="G1042">
        <v>2</v>
      </c>
      <c r="H1042">
        <v>9.6858594411515657</v>
      </c>
      <c r="I1042">
        <v>33</v>
      </c>
      <c r="J1042" t="s">
        <v>444</v>
      </c>
      <c r="K1042">
        <f t="shared" si="16"/>
        <v>1633</v>
      </c>
    </row>
    <row r="1043" spans="1:11" ht="15" hidden="1" customHeight="1" x14ac:dyDescent="0.3">
      <c r="A1043" t="s">
        <v>416</v>
      </c>
      <c r="B1043" t="s">
        <v>446</v>
      </c>
      <c r="C1043" t="s">
        <v>37</v>
      </c>
      <c r="D1043" t="s">
        <v>38</v>
      </c>
      <c r="E1043" s="1">
        <v>41738</v>
      </c>
      <c r="F1043" s="1" t="s">
        <v>439</v>
      </c>
      <c r="G1043">
        <v>3</v>
      </c>
      <c r="H1043">
        <v>8.0260586319218241</v>
      </c>
      <c r="I1043">
        <v>29</v>
      </c>
      <c r="J1043" t="s">
        <v>444</v>
      </c>
      <c r="K1043">
        <f t="shared" si="16"/>
        <v>1633</v>
      </c>
    </row>
    <row r="1044" spans="1:11" ht="15" hidden="1" customHeight="1" x14ac:dyDescent="0.3">
      <c r="A1044" t="s">
        <v>416</v>
      </c>
      <c r="B1044" t="s">
        <v>446</v>
      </c>
      <c r="C1044" t="s">
        <v>37</v>
      </c>
      <c r="D1044" t="s">
        <v>38</v>
      </c>
      <c r="E1044" s="1">
        <v>41738</v>
      </c>
      <c r="F1044" s="1" t="s">
        <v>439</v>
      </c>
      <c r="G1044">
        <v>4</v>
      </c>
      <c r="H1044">
        <v>9.355630821337849</v>
      </c>
      <c r="I1044">
        <v>30</v>
      </c>
      <c r="J1044" t="s">
        <v>444</v>
      </c>
      <c r="K1044">
        <f t="shared" si="16"/>
        <v>1633</v>
      </c>
    </row>
    <row r="1045" spans="1:11" ht="15" hidden="1" customHeight="1" x14ac:dyDescent="0.3">
      <c r="A1045" t="s">
        <v>416</v>
      </c>
      <c r="B1045" t="s">
        <v>446</v>
      </c>
      <c r="C1045" t="s">
        <v>37</v>
      </c>
      <c r="D1045" t="s">
        <v>38</v>
      </c>
      <c r="E1045" s="1">
        <v>41738</v>
      </c>
      <c r="F1045" s="1" t="s">
        <v>439</v>
      </c>
      <c r="G1045">
        <v>1</v>
      </c>
      <c r="H1045">
        <v>9.0973751058425059</v>
      </c>
      <c r="I1045">
        <v>34</v>
      </c>
      <c r="J1045" t="s">
        <v>444</v>
      </c>
      <c r="K1045">
        <f t="shared" si="16"/>
        <v>1633</v>
      </c>
    </row>
    <row r="1046" spans="1:11" ht="15" hidden="1" customHeight="1" x14ac:dyDescent="0.3">
      <c r="A1046" t="s">
        <v>416</v>
      </c>
      <c r="B1046" t="s">
        <v>446</v>
      </c>
      <c r="C1046" t="s">
        <v>37</v>
      </c>
      <c r="D1046" t="s">
        <v>38</v>
      </c>
      <c r="E1046" s="1">
        <v>41738</v>
      </c>
      <c r="F1046" s="1" t="s">
        <v>439</v>
      </c>
      <c r="G1046">
        <v>2</v>
      </c>
      <c r="H1046">
        <v>7.4201954397394134</v>
      </c>
      <c r="I1046">
        <v>30</v>
      </c>
      <c r="J1046" t="s">
        <v>444</v>
      </c>
      <c r="K1046">
        <f t="shared" si="16"/>
        <v>1633</v>
      </c>
    </row>
    <row r="1047" spans="1:11" ht="15" hidden="1" customHeight="1" x14ac:dyDescent="0.3">
      <c r="A1047" t="s">
        <v>416</v>
      </c>
      <c r="B1047" t="s">
        <v>446</v>
      </c>
      <c r="C1047" t="s">
        <v>37</v>
      </c>
      <c r="D1047" t="s">
        <v>38</v>
      </c>
      <c r="E1047" s="1">
        <v>41738</v>
      </c>
      <c r="F1047" s="1" t="s">
        <v>439</v>
      </c>
      <c r="G1047">
        <v>3</v>
      </c>
      <c r="H1047">
        <v>7.214983713355049</v>
      </c>
      <c r="I1047">
        <v>29</v>
      </c>
      <c r="J1047" t="s">
        <v>444</v>
      </c>
      <c r="K1047">
        <f t="shared" si="16"/>
        <v>1633</v>
      </c>
    </row>
    <row r="1048" spans="1:11" ht="15" hidden="1" customHeight="1" x14ac:dyDescent="0.3">
      <c r="A1048" t="s">
        <v>416</v>
      </c>
      <c r="B1048" t="s">
        <v>446</v>
      </c>
      <c r="C1048" t="s">
        <v>37</v>
      </c>
      <c r="D1048" t="s">
        <v>38</v>
      </c>
      <c r="E1048" s="1">
        <v>41738</v>
      </c>
      <c r="F1048" s="1" t="s">
        <v>439</v>
      </c>
      <c r="G1048">
        <v>4</v>
      </c>
      <c r="H1048">
        <v>7</v>
      </c>
      <c r="I1048">
        <v>24</v>
      </c>
      <c r="J1048" t="s">
        <v>445</v>
      </c>
      <c r="K1048">
        <f t="shared" si="16"/>
        <v>1633</v>
      </c>
    </row>
    <row r="1049" spans="1:11" ht="15" hidden="1" customHeight="1" x14ac:dyDescent="0.3">
      <c r="A1049" t="s">
        <v>416</v>
      </c>
      <c r="B1049" t="s">
        <v>446</v>
      </c>
      <c r="C1049" t="s">
        <v>37</v>
      </c>
      <c r="D1049" t="s">
        <v>38</v>
      </c>
      <c r="E1049" s="1">
        <v>41738</v>
      </c>
      <c r="F1049" s="1" t="s">
        <v>439</v>
      </c>
      <c r="G1049">
        <v>1</v>
      </c>
      <c r="H1049">
        <v>8</v>
      </c>
      <c r="I1049">
        <v>26</v>
      </c>
      <c r="J1049" t="s">
        <v>445</v>
      </c>
      <c r="K1049">
        <f t="shared" si="16"/>
        <v>1633</v>
      </c>
    </row>
    <row r="1050" spans="1:11" ht="15" hidden="1" customHeight="1" x14ac:dyDescent="0.3">
      <c r="A1050" t="s">
        <v>416</v>
      </c>
      <c r="B1050" t="s">
        <v>446</v>
      </c>
      <c r="C1050" t="s">
        <v>37</v>
      </c>
      <c r="D1050" t="s">
        <v>38</v>
      </c>
      <c r="E1050" s="1">
        <v>41738</v>
      </c>
      <c r="F1050" s="1" t="s">
        <v>439</v>
      </c>
      <c r="G1050">
        <v>2</v>
      </c>
      <c r="H1050">
        <v>9.9551227773073663</v>
      </c>
      <c r="I1050">
        <v>32</v>
      </c>
      <c r="J1050" t="s">
        <v>444</v>
      </c>
      <c r="K1050">
        <f t="shared" si="16"/>
        <v>1633</v>
      </c>
    </row>
    <row r="1051" spans="1:11" ht="15" hidden="1" customHeight="1" x14ac:dyDescent="0.3">
      <c r="A1051" t="s">
        <v>416</v>
      </c>
      <c r="B1051" t="s">
        <v>446</v>
      </c>
      <c r="C1051" t="s">
        <v>37</v>
      </c>
      <c r="D1051" t="s">
        <v>38</v>
      </c>
      <c r="E1051" s="1">
        <v>41738</v>
      </c>
      <c r="F1051" s="1" t="s">
        <v>439</v>
      </c>
      <c r="G1051">
        <v>3</v>
      </c>
      <c r="H1051">
        <v>9.8433530906011857</v>
      </c>
      <c r="I1051">
        <v>33</v>
      </c>
      <c r="J1051" t="s">
        <v>444</v>
      </c>
      <c r="K1051">
        <f t="shared" si="16"/>
        <v>1633</v>
      </c>
    </row>
    <row r="1052" spans="1:11" ht="15" hidden="1" customHeight="1" x14ac:dyDescent="0.3">
      <c r="A1052" t="s">
        <v>416</v>
      </c>
      <c r="B1052" t="s">
        <v>446</v>
      </c>
      <c r="C1052" t="s">
        <v>37</v>
      </c>
      <c r="D1052" t="s">
        <v>38</v>
      </c>
      <c r="E1052" s="1">
        <v>41738</v>
      </c>
      <c r="F1052" s="1" t="s">
        <v>439</v>
      </c>
      <c r="G1052">
        <v>4</v>
      </c>
      <c r="H1052">
        <v>9.7976291278577481</v>
      </c>
      <c r="I1052">
        <v>30</v>
      </c>
      <c r="J1052" t="s">
        <v>444</v>
      </c>
      <c r="K1052">
        <f t="shared" si="16"/>
        <v>1633</v>
      </c>
    </row>
    <row r="1053" spans="1:11" ht="15" hidden="1" customHeight="1" x14ac:dyDescent="0.3">
      <c r="A1053" t="s">
        <v>416</v>
      </c>
      <c r="B1053" t="s">
        <v>446</v>
      </c>
      <c r="C1053" t="s">
        <v>37</v>
      </c>
      <c r="D1053" t="s">
        <v>38</v>
      </c>
      <c r="E1053" s="1">
        <v>41775</v>
      </c>
      <c r="F1053" s="1" t="s">
        <v>439</v>
      </c>
      <c r="G1053">
        <v>1</v>
      </c>
      <c r="H1053">
        <v>12</v>
      </c>
      <c r="I1053">
        <v>37</v>
      </c>
      <c r="J1053" t="s">
        <v>445</v>
      </c>
      <c r="K1053">
        <f t="shared" si="16"/>
        <v>2484</v>
      </c>
    </row>
    <row r="1054" spans="1:11" ht="15" hidden="1" customHeight="1" x14ac:dyDescent="0.3">
      <c r="A1054" t="s">
        <v>416</v>
      </c>
      <c r="B1054" t="s">
        <v>446</v>
      </c>
      <c r="C1054" t="s">
        <v>37</v>
      </c>
      <c r="D1054" t="s">
        <v>38</v>
      </c>
      <c r="E1054" s="1">
        <v>41775</v>
      </c>
      <c r="F1054" s="1" t="s">
        <v>439</v>
      </c>
      <c r="G1054">
        <v>2</v>
      </c>
      <c r="H1054">
        <v>11</v>
      </c>
      <c r="I1054">
        <v>35</v>
      </c>
      <c r="J1054" t="s">
        <v>445</v>
      </c>
      <c r="K1054">
        <f t="shared" si="16"/>
        <v>2484</v>
      </c>
    </row>
    <row r="1055" spans="1:11" ht="15" hidden="1" customHeight="1" x14ac:dyDescent="0.3">
      <c r="A1055" t="s">
        <v>416</v>
      </c>
      <c r="B1055" t="s">
        <v>446</v>
      </c>
      <c r="C1055" t="s">
        <v>37</v>
      </c>
      <c r="D1055" t="s">
        <v>38</v>
      </c>
      <c r="E1055" s="1">
        <v>41775</v>
      </c>
      <c r="F1055" s="1" t="s">
        <v>439</v>
      </c>
      <c r="G1055">
        <v>3</v>
      </c>
      <c r="H1055">
        <v>11</v>
      </c>
      <c r="I1055">
        <v>32</v>
      </c>
      <c r="J1055" t="s">
        <v>445</v>
      </c>
      <c r="K1055">
        <f t="shared" si="16"/>
        <v>2484</v>
      </c>
    </row>
    <row r="1056" spans="1:11" ht="15" hidden="1" customHeight="1" x14ac:dyDescent="0.3">
      <c r="A1056" t="s">
        <v>416</v>
      </c>
      <c r="B1056" t="s">
        <v>446</v>
      </c>
      <c r="C1056" t="s">
        <v>37</v>
      </c>
      <c r="D1056" t="s">
        <v>38</v>
      </c>
      <c r="E1056" s="1">
        <v>41779</v>
      </c>
      <c r="F1056" s="1" t="s">
        <v>439</v>
      </c>
      <c r="G1056">
        <v>1</v>
      </c>
      <c r="H1056">
        <v>11</v>
      </c>
      <c r="I1056">
        <v>35</v>
      </c>
      <c r="J1056" t="s">
        <v>445</v>
      </c>
      <c r="K1056">
        <f t="shared" si="16"/>
        <v>2576</v>
      </c>
    </row>
    <row r="1057" spans="1:11" ht="15" hidden="1" customHeight="1" x14ac:dyDescent="0.3">
      <c r="A1057" t="s">
        <v>416</v>
      </c>
      <c r="B1057" t="s">
        <v>446</v>
      </c>
      <c r="C1057" t="s">
        <v>37</v>
      </c>
      <c r="D1057" t="s">
        <v>38</v>
      </c>
      <c r="E1057" s="1">
        <v>41779</v>
      </c>
      <c r="F1057" s="1" t="s">
        <v>439</v>
      </c>
      <c r="G1057">
        <v>2</v>
      </c>
      <c r="H1057">
        <v>12</v>
      </c>
      <c r="I1057">
        <v>33</v>
      </c>
      <c r="J1057" t="s">
        <v>445</v>
      </c>
      <c r="K1057">
        <f t="shared" si="16"/>
        <v>2576</v>
      </c>
    </row>
    <row r="1058" spans="1:11" ht="15" hidden="1" customHeight="1" x14ac:dyDescent="0.3">
      <c r="A1058" t="s">
        <v>416</v>
      </c>
      <c r="B1058" t="s">
        <v>446</v>
      </c>
      <c r="C1058" t="s">
        <v>37</v>
      </c>
      <c r="D1058" t="s">
        <v>38</v>
      </c>
      <c r="E1058" s="1">
        <v>41779</v>
      </c>
      <c r="F1058" s="1" t="s">
        <v>439</v>
      </c>
      <c r="G1058">
        <v>3</v>
      </c>
      <c r="H1058">
        <v>9</v>
      </c>
      <c r="I1058">
        <v>32</v>
      </c>
      <c r="J1058" t="s">
        <v>445</v>
      </c>
      <c r="K1058">
        <f t="shared" si="16"/>
        <v>2576</v>
      </c>
    </row>
    <row r="1059" spans="1:11" ht="15" hidden="1" customHeight="1" x14ac:dyDescent="0.3">
      <c r="A1059" t="s">
        <v>416</v>
      </c>
      <c r="B1059" t="s">
        <v>446</v>
      </c>
      <c r="C1059" t="s">
        <v>37</v>
      </c>
      <c r="D1059" t="s">
        <v>38</v>
      </c>
      <c r="E1059" s="1">
        <v>41779</v>
      </c>
      <c r="F1059" s="1" t="s">
        <v>439</v>
      </c>
      <c r="G1059">
        <v>4</v>
      </c>
      <c r="H1059">
        <v>12</v>
      </c>
      <c r="I1059">
        <v>36</v>
      </c>
      <c r="J1059" t="s">
        <v>445</v>
      </c>
      <c r="K1059">
        <f t="shared" si="16"/>
        <v>2576</v>
      </c>
    </row>
    <row r="1060" spans="1:11" ht="15" hidden="1" customHeight="1" x14ac:dyDescent="0.3">
      <c r="A1060" t="s">
        <v>416</v>
      </c>
      <c r="B1060" t="s">
        <v>446</v>
      </c>
      <c r="C1060" t="s">
        <v>37</v>
      </c>
      <c r="D1060" t="s">
        <v>38</v>
      </c>
      <c r="E1060" s="1">
        <v>41780</v>
      </c>
      <c r="F1060" s="1" t="s">
        <v>439</v>
      </c>
      <c r="G1060">
        <v>1</v>
      </c>
      <c r="H1060">
        <v>11</v>
      </c>
      <c r="I1060">
        <v>32</v>
      </c>
      <c r="J1060" t="s">
        <v>445</v>
      </c>
      <c r="K1060">
        <f t="shared" si="16"/>
        <v>2599</v>
      </c>
    </row>
    <row r="1061" spans="1:11" ht="15" hidden="1" customHeight="1" x14ac:dyDescent="0.3">
      <c r="A1061" t="s">
        <v>416</v>
      </c>
      <c r="B1061" t="s">
        <v>446</v>
      </c>
      <c r="C1061" t="s">
        <v>37</v>
      </c>
      <c r="D1061" t="s">
        <v>38</v>
      </c>
      <c r="E1061" s="1">
        <v>41780</v>
      </c>
      <c r="F1061" s="1" t="s">
        <v>439</v>
      </c>
      <c r="G1061">
        <v>2</v>
      </c>
      <c r="H1061">
        <v>12</v>
      </c>
      <c r="I1061">
        <v>36</v>
      </c>
      <c r="J1061" t="s">
        <v>445</v>
      </c>
      <c r="K1061">
        <f t="shared" si="16"/>
        <v>2599</v>
      </c>
    </row>
    <row r="1062" spans="1:11" ht="15" hidden="1" customHeight="1" x14ac:dyDescent="0.3">
      <c r="A1062" t="s">
        <v>416</v>
      </c>
      <c r="B1062" t="s">
        <v>446</v>
      </c>
      <c r="C1062" t="s">
        <v>37</v>
      </c>
      <c r="D1062" t="s">
        <v>38</v>
      </c>
      <c r="E1062" s="1">
        <v>41780</v>
      </c>
      <c r="F1062" s="1" t="s">
        <v>439</v>
      </c>
      <c r="G1062">
        <v>3</v>
      </c>
      <c r="H1062">
        <v>11</v>
      </c>
      <c r="I1062">
        <v>39</v>
      </c>
      <c r="J1062" t="s">
        <v>445</v>
      </c>
      <c r="K1062">
        <f t="shared" si="16"/>
        <v>2599</v>
      </c>
    </row>
    <row r="1063" spans="1:11" ht="15" hidden="1" customHeight="1" x14ac:dyDescent="0.3">
      <c r="A1063" t="s">
        <v>416</v>
      </c>
      <c r="B1063" t="s">
        <v>446</v>
      </c>
      <c r="C1063" t="s">
        <v>37</v>
      </c>
      <c r="D1063" t="s">
        <v>38</v>
      </c>
      <c r="E1063" s="1">
        <v>41780</v>
      </c>
      <c r="F1063" s="1" t="s">
        <v>439</v>
      </c>
      <c r="G1063">
        <v>1</v>
      </c>
      <c r="H1063">
        <v>10</v>
      </c>
      <c r="I1063">
        <v>25</v>
      </c>
      <c r="J1063" t="s">
        <v>445</v>
      </c>
      <c r="K1063">
        <f t="shared" si="16"/>
        <v>2599</v>
      </c>
    </row>
    <row r="1064" spans="1:11" ht="15" hidden="1" customHeight="1" x14ac:dyDescent="0.3">
      <c r="A1064" t="s">
        <v>416</v>
      </c>
      <c r="B1064" t="s">
        <v>446</v>
      </c>
      <c r="C1064" t="s">
        <v>37</v>
      </c>
      <c r="D1064" t="s">
        <v>38</v>
      </c>
      <c r="E1064" s="1">
        <v>41780</v>
      </c>
      <c r="F1064" s="1" t="s">
        <v>439</v>
      </c>
      <c r="G1064">
        <v>2</v>
      </c>
      <c r="H1064">
        <v>10</v>
      </c>
      <c r="I1064" t="s">
        <v>437</v>
      </c>
      <c r="J1064" t="s">
        <v>445</v>
      </c>
      <c r="K1064">
        <f t="shared" si="16"/>
        <v>2599</v>
      </c>
    </row>
    <row r="1065" spans="1:11" ht="15" hidden="1" customHeight="1" x14ac:dyDescent="0.3">
      <c r="A1065" t="s">
        <v>416</v>
      </c>
      <c r="B1065" t="s">
        <v>446</v>
      </c>
      <c r="C1065" t="s">
        <v>37</v>
      </c>
      <c r="D1065" t="s">
        <v>38</v>
      </c>
      <c r="E1065" s="1">
        <v>41780</v>
      </c>
      <c r="F1065" s="1" t="s">
        <v>439</v>
      </c>
      <c r="G1065">
        <v>3</v>
      </c>
      <c r="H1065">
        <v>11</v>
      </c>
      <c r="I1065">
        <v>37</v>
      </c>
      <c r="J1065" t="s">
        <v>445</v>
      </c>
      <c r="K1065">
        <f t="shared" si="16"/>
        <v>2599</v>
      </c>
    </row>
    <row r="1066" spans="1:11" ht="15" hidden="1" customHeight="1" x14ac:dyDescent="0.3">
      <c r="A1066" t="s">
        <v>416</v>
      </c>
      <c r="B1066" t="s">
        <v>446</v>
      </c>
      <c r="C1066" t="s">
        <v>37</v>
      </c>
      <c r="D1066" t="s">
        <v>38</v>
      </c>
      <c r="E1066" s="1">
        <v>41780</v>
      </c>
      <c r="F1066" s="1" t="s">
        <v>439</v>
      </c>
      <c r="G1066">
        <v>4</v>
      </c>
      <c r="H1066">
        <v>13</v>
      </c>
      <c r="I1066">
        <v>36</v>
      </c>
      <c r="J1066" t="s">
        <v>445</v>
      </c>
      <c r="K1066">
        <f t="shared" si="16"/>
        <v>2599</v>
      </c>
    </row>
    <row r="1067" spans="1:11" ht="15" hidden="1" customHeight="1" x14ac:dyDescent="0.3">
      <c r="A1067" t="s">
        <v>416</v>
      </c>
      <c r="B1067" t="s">
        <v>446</v>
      </c>
      <c r="C1067" t="s">
        <v>37</v>
      </c>
      <c r="D1067" t="s">
        <v>38</v>
      </c>
      <c r="E1067" s="1">
        <v>41780</v>
      </c>
      <c r="F1067" s="1" t="s">
        <v>439</v>
      </c>
      <c r="G1067">
        <v>1</v>
      </c>
      <c r="H1067">
        <v>12</v>
      </c>
      <c r="I1067">
        <v>35</v>
      </c>
      <c r="J1067" t="s">
        <v>445</v>
      </c>
      <c r="K1067">
        <f t="shared" si="16"/>
        <v>2599</v>
      </c>
    </row>
    <row r="1068" spans="1:11" ht="15" hidden="1" customHeight="1" x14ac:dyDescent="0.3">
      <c r="A1068" t="s">
        <v>416</v>
      </c>
      <c r="B1068" t="s">
        <v>446</v>
      </c>
      <c r="C1068" t="s">
        <v>37</v>
      </c>
      <c r="D1068" t="s">
        <v>38</v>
      </c>
      <c r="E1068" s="1">
        <v>41780</v>
      </c>
      <c r="F1068" s="1" t="s">
        <v>439</v>
      </c>
      <c r="G1068">
        <v>2</v>
      </c>
      <c r="H1068">
        <v>11</v>
      </c>
      <c r="I1068">
        <v>33</v>
      </c>
      <c r="J1068" t="s">
        <v>445</v>
      </c>
      <c r="K1068">
        <f t="shared" si="16"/>
        <v>2599</v>
      </c>
    </row>
    <row r="1069" spans="1:11" ht="15" hidden="1" customHeight="1" x14ac:dyDescent="0.3">
      <c r="A1069" t="s">
        <v>416</v>
      </c>
      <c r="B1069" t="s">
        <v>446</v>
      </c>
      <c r="C1069" t="s">
        <v>37</v>
      </c>
      <c r="D1069" t="s">
        <v>38</v>
      </c>
      <c r="E1069" s="1">
        <v>41780</v>
      </c>
      <c r="F1069" s="1" t="s">
        <v>439</v>
      </c>
      <c r="G1069">
        <v>3</v>
      </c>
      <c r="H1069">
        <v>11</v>
      </c>
      <c r="I1069">
        <v>34</v>
      </c>
      <c r="J1069" t="s">
        <v>445</v>
      </c>
      <c r="K1069">
        <f t="shared" si="16"/>
        <v>2599</v>
      </c>
    </row>
    <row r="1070" spans="1:11" ht="15" hidden="1" customHeight="1" x14ac:dyDescent="0.3">
      <c r="A1070" t="s">
        <v>416</v>
      </c>
      <c r="B1070" t="s">
        <v>446</v>
      </c>
      <c r="C1070" t="s">
        <v>37</v>
      </c>
      <c r="D1070" t="s">
        <v>38</v>
      </c>
      <c r="E1070" s="1">
        <v>41780</v>
      </c>
      <c r="F1070" s="1" t="s">
        <v>439</v>
      </c>
      <c r="G1070">
        <v>4</v>
      </c>
      <c r="H1070">
        <v>11</v>
      </c>
      <c r="I1070">
        <v>31</v>
      </c>
      <c r="J1070" t="s">
        <v>445</v>
      </c>
      <c r="K1070">
        <f t="shared" si="16"/>
        <v>2599</v>
      </c>
    </row>
    <row r="1071" spans="1:11" ht="15" hidden="1" customHeight="1" x14ac:dyDescent="0.3">
      <c r="A1071" t="s">
        <v>417</v>
      </c>
      <c r="B1071" t="s">
        <v>447</v>
      </c>
      <c r="C1071" t="s">
        <v>35</v>
      </c>
      <c r="D1071" t="s">
        <v>39</v>
      </c>
      <c r="E1071" s="1">
        <v>41905</v>
      </c>
      <c r="F1071" s="1" t="s">
        <v>440</v>
      </c>
      <c r="G1071">
        <v>1</v>
      </c>
      <c r="H1071">
        <v>2.25</v>
      </c>
      <c r="I1071">
        <v>9</v>
      </c>
      <c r="J1071" t="s">
        <v>444</v>
      </c>
      <c r="K1071">
        <f t="shared" ref="K1071:K1134" si="17">(E1071-Exp4SD) * 23</f>
        <v>1449</v>
      </c>
    </row>
    <row r="1072" spans="1:11" ht="15" hidden="1" customHeight="1" x14ac:dyDescent="0.3">
      <c r="A1072" t="s">
        <v>417</v>
      </c>
      <c r="B1072" t="s">
        <v>447</v>
      </c>
      <c r="C1072" t="s">
        <v>35</v>
      </c>
      <c r="D1072" t="s">
        <v>39</v>
      </c>
      <c r="E1072" s="1">
        <v>41905</v>
      </c>
      <c r="F1072" s="1" t="s">
        <v>440</v>
      </c>
      <c r="G1072">
        <v>2</v>
      </c>
      <c r="H1072">
        <v>2.3250000000000002</v>
      </c>
      <c r="I1072">
        <v>8</v>
      </c>
      <c r="J1072" t="s">
        <v>444</v>
      </c>
      <c r="K1072">
        <f t="shared" si="17"/>
        <v>1449</v>
      </c>
    </row>
    <row r="1073" spans="1:11" ht="15" hidden="1" customHeight="1" x14ac:dyDescent="0.3">
      <c r="A1073" t="s">
        <v>417</v>
      </c>
      <c r="B1073" t="s">
        <v>447</v>
      </c>
      <c r="C1073" t="s">
        <v>35</v>
      </c>
      <c r="D1073" t="s">
        <v>39</v>
      </c>
      <c r="E1073" s="1">
        <v>41905</v>
      </c>
      <c r="F1073" s="1" t="s">
        <v>440</v>
      </c>
      <c r="G1073">
        <v>3</v>
      </c>
      <c r="H1073">
        <v>2.2833333333333332</v>
      </c>
      <c r="I1073">
        <v>7</v>
      </c>
      <c r="J1073" t="s">
        <v>444</v>
      </c>
      <c r="K1073">
        <f t="shared" si="17"/>
        <v>1449</v>
      </c>
    </row>
    <row r="1074" spans="1:11" ht="15" hidden="1" customHeight="1" x14ac:dyDescent="0.3">
      <c r="A1074" t="s">
        <v>417</v>
      </c>
      <c r="B1074" t="s">
        <v>447</v>
      </c>
      <c r="C1074" t="s">
        <v>35</v>
      </c>
      <c r="D1074" t="s">
        <v>39</v>
      </c>
      <c r="E1074" s="1">
        <v>41905</v>
      </c>
      <c r="F1074" s="1" t="s">
        <v>440</v>
      </c>
      <c r="G1074">
        <v>4</v>
      </c>
      <c r="H1074">
        <v>2.625</v>
      </c>
      <c r="I1074">
        <v>7</v>
      </c>
      <c r="J1074" t="s">
        <v>444</v>
      </c>
      <c r="K1074">
        <f t="shared" si="17"/>
        <v>1449</v>
      </c>
    </row>
    <row r="1075" spans="1:11" ht="15" hidden="1" customHeight="1" x14ac:dyDescent="0.3">
      <c r="A1075" t="s">
        <v>417</v>
      </c>
      <c r="B1075" t="s">
        <v>447</v>
      </c>
      <c r="C1075" t="s">
        <v>35</v>
      </c>
      <c r="D1075" t="s">
        <v>39</v>
      </c>
      <c r="E1075" s="1">
        <v>41905</v>
      </c>
      <c r="F1075" s="1" t="s">
        <v>440</v>
      </c>
      <c r="G1075">
        <v>1</v>
      </c>
      <c r="H1075">
        <v>2.8166666666666664</v>
      </c>
      <c r="I1075">
        <v>7</v>
      </c>
      <c r="J1075" t="s">
        <v>444</v>
      </c>
      <c r="K1075">
        <f t="shared" si="17"/>
        <v>1449</v>
      </c>
    </row>
    <row r="1076" spans="1:11" ht="15" hidden="1" customHeight="1" x14ac:dyDescent="0.3">
      <c r="A1076" t="s">
        <v>417</v>
      </c>
      <c r="B1076" t="s">
        <v>447</v>
      </c>
      <c r="C1076" t="s">
        <v>35</v>
      </c>
      <c r="D1076" t="s">
        <v>39</v>
      </c>
      <c r="E1076" s="1">
        <v>41905</v>
      </c>
      <c r="F1076" s="1" t="s">
        <v>440</v>
      </c>
      <c r="G1076">
        <v>2</v>
      </c>
      <c r="H1076">
        <v>2.6916666666666664</v>
      </c>
      <c r="I1076">
        <v>8</v>
      </c>
      <c r="J1076" t="s">
        <v>444</v>
      </c>
      <c r="K1076">
        <f t="shared" si="17"/>
        <v>1449</v>
      </c>
    </row>
    <row r="1077" spans="1:11" ht="15" hidden="1" customHeight="1" x14ac:dyDescent="0.3">
      <c r="A1077" t="s">
        <v>417</v>
      </c>
      <c r="B1077" t="s">
        <v>447</v>
      </c>
      <c r="C1077" t="s">
        <v>35</v>
      </c>
      <c r="D1077" t="s">
        <v>39</v>
      </c>
      <c r="E1077" s="1">
        <v>41905</v>
      </c>
      <c r="F1077" s="1" t="s">
        <v>440</v>
      </c>
      <c r="G1077">
        <v>3</v>
      </c>
      <c r="H1077">
        <v>2</v>
      </c>
      <c r="I1077">
        <v>7</v>
      </c>
      <c r="J1077" t="s">
        <v>444</v>
      </c>
      <c r="K1077">
        <f t="shared" si="17"/>
        <v>1449</v>
      </c>
    </row>
    <row r="1078" spans="1:11" ht="15" hidden="1" customHeight="1" x14ac:dyDescent="0.3">
      <c r="A1078" t="s">
        <v>417</v>
      </c>
      <c r="B1078" t="s">
        <v>447</v>
      </c>
      <c r="C1078" t="s">
        <v>35</v>
      </c>
      <c r="D1078" t="s">
        <v>39</v>
      </c>
      <c r="E1078" s="1">
        <v>41905</v>
      </c>
      <c r="F1078" s="1" t="s">
        <v>440</v>
      </c>
      <c r="G1078">
        <v>1</v>
      </c>
      <c r="H1078">
        <v>2.6749999999999998</v>
      </c>
      <c r="I1078">
        <v>8</v>
      </c>
      <c r="J1078" t="s">
        <v>444</v>
      </c>
      <c r="K1078">
        <f t="shared" si="17"/>
        <v>1449</v>
      </c>
    </row>
    <row r="1079" spans="1:11" ht="15" hidden="1" customHeight="1" x14ac:dyDescent="0.3">
      <c r="A1079" t="s">
        <v>417</v>
      </c>
      <c r="B1079" t="s">
        <v>447</v>
      </c>
      <c r="C1079" t="s">
        <v>35</v>
      </c>
      <c r="D1079" t="s">
        <v>39</v>
      </c>
      <c r="E1079" s="1">
        <v>41905</v>
      </c>
      <c r="F1079" s="1" t="s">
        <v>440</v>
      </c>
      <c r="G1079">
        <v>2</v>
      </c>
      <c r="H1079">
        <v>3.208333333333333</v>
      </c>
      <c r="I1079">
        <v>8</v>
      </c>
      <c r="J1079" t="s">
        <v>444</v>
      </c>
      <c r="K1079">
        <f t="shared" si="17"/>
        <v>1449</v>
      </c>
    </row>
    <row r="1080" spans="1:11" ht="15" hidden="1" customHeight="1" x14ac:dyDescent="0.3">
      <c r="A1080" t="s">
        <v>417</v>
      </c>
      <c r="B1080" t="s">
        <v>447</v>
      </c>
      <c r="C1080" t="s">
        <v>35</v>
      </c>
      <c r="D1080" t="s">
        <v>39</v>
      </c>
      <c r="E1080" s="1">
        <v>41905</v>
      </c>
      <c r="F1080" s="1" t="s">
        <v>440</v>
      </c>
      <c r="G1080">
        <v>3</v>
      </c>
      <c r="H1080">
        <v>2.6083333333333334</v>
      </c>
      <c r="I1080">
        <v>7</v>
      </c>
      <c r="J1080" t="s">
        <v>444</v>
      </c>
      <c r="K1080">
        <f t="shared" si="17"/>
        <v>1449</v>
      </c>
    </row>
    <row r="1081" spans="1:11" ht="15" hidden="1" customHeight="1" x14ac:dyDescent="0.3">
      <c r="A1081" t="s">
        <v>417</v>
      </c>
      <c r="B1081" t="s">
        <v>447</v>
      </c>
      <c r="C1081" t="s">
        <v>35</v>
      </c>
      <c r="D1081" t="s">
        <v>39</v>
      </c>
      <c r="E1081" s="1">
        <v>41912</v>
      </c>
      <c r="F1081" s="1" t="s">
        <v>440</v>
      </c>
      <c r="G1081">
        <v>1</v>
      </c>
      <c r="H1081">
        <v>4.2128072445019402</v>
      </c>
      <c r="I1081">
        <v>12</v>
      </c>
      <c r="J1081" t="s">
        <v>444</v>
      </c>
      <c r="K1081">
        <f t="shared" si="17"/>
        <v>1610</v>
      </c>
    </row>
    <row r="1082" spans="1:11" ht="15" hidden="1" customHeight="1" x14ac:dyDescent="0.3">
      <c r="A1082" t="s">
        <v>417</v>
      </c>
      <c r="B1082" t="s">
        <v>447</v>
      </c>
      <c r="C1082" t="s">
        <v>35</v>
      </c>
      <c r="D1082" t="s">
        <v>39</v>
      </c>
      <c r="E1082" s="1">
        <v>41912</v>
      </c>
      <c r="F1082" s="1" t="s">
        <v>440</v>
      </c>
      <c r="G1082">
        <v>2</v>
      </c>
      <c r="H1082">
        <v>4.1131953428201813</v>
      </c>
      <c r="I1082">
        <v>12</v>
      </c>
      <c r="J1082" t="s">
        <v>444</v>
      </c>
      <c r="K1082">
        <f t="shared" si="17"/>
        <v>1610</v>
      </c>
    </row>
    <row r="1083" spans="1:11" ht="15" hidden="1" customHeight="1" x14ac:dyDescent="0.3">
      <c r="A1083" t="s">
        <v>417</v>
      </c>
      <c r="B1083" t="s">
        <v>447</v>
      </c>
      <c r="C1083" t="s">
        <v>35</v>
      </c>
      <c r="D1083" t="s">
        <v>39</v>
      </c>
      <c r="E1083" s="1">
        <v>41912</v>
      </c>
      <c r="F1083" s="1" t="s">
        <v>440</v>
      </c>
      <c r="G1083">
        <v>3</v>
      </c>
      <c r="H1083">
        <v>4.3124191461837</v>
      </c>
      <c r="I1083">
        <v>13</v>
      </c>
      <c r="J1083" t="s">
        <v>444</v>
      </c>
      <c r="K1083">
        <f t="shared" si="17"/>
        <v>1610</v>
      </c>
    </row>
    <row r="1084" spans="1:11" ht="15" hidden="1" customHeight="1" x14ac:dyDescent="0.3">
      <c r="A1084" t="s">
        <v>417</v>
      </c>
      <c r="B1084" t="s">
        <v>447</v>
      </c>
      <c r="C1084" t="s">
        <v>35</v>
      </c>
      <c r="D1084" t="s">
        <v>39</v>
      </c>
      <c r="E1084" s="1">
        <v>41912</v>
      </c>
      <c r="F1084" s="1" t="s">
        <v>440</v>
      </c>
      <c r="G1084">
        <v>4</v>
      </c>
      <c r="H1084">
        <v>4.1403622250970242</v>
      </c>
      <c r="I1084">
        <v>13</v>
      </c>
      <c r="J1084" t="s">
        <v>444</v>
      </c>
      <c r="K1084">
        <f t="shared" si="17"/>
        <v>1610</v>
      </c>
    </row>
    <row r="1085" spans="1:11" ht="15" hidden="1" customHeight="1" x14ac:dyDescent="0.3">
      <c r="A1085" t="s">
        <v>417</v>
      </c>
      <c r="B1085" t="s">
        <v>447</v>
      </c>
      <c r="C1085" t="s">
        <v>35</v>
      </c>
      <c r="D1085" t="s">
        <v>39</v>
      </c>
      <c r="E1085" s="1">
        <v>41912</v>
      </c>
      <c r="F1085" s="1" t="s">
        <v>440</v>
      </c>
      <c r="G1085">
        <v>1</v>
      </c>
      <c r="H1085">
        <v>4.1992238033635187</v>
      </c>
      <c r="I1085">
        <v>13</v>
      </c>
      <c r="J1085" t="s">
        <v>444</v>
      </c>
      <c r="K1085">
        <f t="shared" si="17"/>
        <v>1610</v>
      </c>
    </row>
    <row r="1086" spans="1:11" ht="15" hidden="1" customHeight="1" x14ac:dyDescent="0.3">
      <c r="A1086" t="s">
        <v>417</v>
      </c>
      <c r="B1086" t="s">
        <v>447</v>
      </c>
      <c r="C1086" t="s">
        <v>35</v>
      </c>
      <c r="D1086" t="s">
        <v>39</v>
      </c>
      <c r="E1086" s="1">
        <v>41912</v>
      </c>
      <c r="F1086" s="1" t="s">
        <v>440</v>
      </c>
      <c r="G1086">
        <v>2</v>
      </c>
      <c r="H1086">
        <v>4.1131953428201813</v>
      </c>
      <c r="I1086">
        <v>14</v>
      </c>
      <c r="J1086" t="s">
        <v>444</v>
      </c>
      <c r="K1086">
        <f t="shared" si="17"/>
        <v>1610</v>
      </c>
    </row>
    <row r="1087" spans="1:11" ht="15" hidden="1" customHeight="1" x14ac:dyDescent="0.3">
      <c r="A1087" t="s">
        <v>417</v>
      </c>
      <c r="B1087" t="s">
        <v>447</v>
      </c>
      <c r="C1087" t="s">
        <v>35</v>
      </c>
      <c r="D1087" t="s">
        <v>39</v>
      </c>
      <c r="E1087" s="1">
        <v>41912</v>
      </c>
      <c r="F1087" s="1" t="s">
        <v>440</v>
      </c>
      <c r="G1087">
        <v>3</v>
      </c>
      <c r="H1087">
        <v>4.5025873221216042</v>
      </c>
      <c r="I1087">
        <v>14</v>
      </c>
      <c r="J1087" t="s">
        <v>444</v>
      </c>
      <c r="K1087">
        <f t="shared" si="17"/>
        <v>1610</v>
      </c>
    </row>
    <row r="1088" spans="1:11" ht="15" hidden="1" customHeight="1" x14ac:dyDescent="0.3">
      <c r="A1088" t="s">
        <v>417</v>
      </c>
      <c r="B1088" t="s">
        <v>447</v>
      </c>
      <c r="C1088" t="s">
        <v>35</v>
      </c>
      <c r="D1088" t="s">
        <v>39</v>
      </c>
      <c r="E1088" s="1">
        <v>41912</v>
      </c>
      <c r="F1088" s="1" t="s">
        <v>440</v>
      </c>
      <c r="G1088">
        <v>4</v>
      </c>
      <c r="H1088">
        <v>4.3803363518758083</v>
      </c>
      <c r="I1088">
        <v>12</v>
      </c>
      <c r="J1088" t="s">
        <v>444</v>
      </c>
      <c r="K1088">
        <f t="shared" si="17"/>
        <v>1610</v>
      </c>
    </row>
    <row r="1089" spans="1:11" ht="15" hidden="1" customHeight="1" x14ac:dyDescent="0.3">
      <c r="A1089" t="s">
        <v>417</v>
      </c>
      <c r="B1089" t="s">
        <v>447</v>
      </c>
      <c r="C1089" t="s">
        <v>35</v>
      </c>
      <c r="D1089" t="s">
        <v>39</v>
      </c>
      <c r="E1089" s="1">
        <v>41912</v>
      </c>
      <c r="F1089" s="1" t="s">
        <v>440</v>
      </c>
      <c r="G1089">
        <v>1</v>
      </c>
      <c r="H1089">
        <v>4.2761966364812416</v>
      </c>
      <c r="I1089">
        <v>13</v>
      </c>
      <c r="J1089" t="s">
        <v>444</v>
      </c>
      <c r="K1089">
        <f t="shared" si="17"/>
        <v>1610</v>
      </c>
    </row>
    <row r="1090" spans="1:11" ht="15" hidden="1" customHeight="1" x14ac:dyDescent="0.3">
      <c r="A1090" t="s">
        <v>417</v>
      </c>
      <c r="B1090" t="s">
        <v>447</v>
      </c>
      <c r="C1090" t="s">
        <v>35</v>
      </c>
      <c r="D1090" t="s">
        <v>39</v>
      </c>
      <c r="E1090" s="1">
        <v>41912</v>
      </c>
      <c r="F1090" s="1" t="s">
        <v>440</v>
      </c>
      <c r="G1090">
        <v>2</v>
      </c>
      <c r="H1090">
        <v>4.4708926261319535</v>
      </c>
      <c r="I1090">
        <v>13</v>
      </c>
      <c r="J1090" t="s">
        <v>444</v>
      </c>
      <c r="K1090">
        <f t="shared" si="17"/>
        <v>1610</v>
      </c>
    </row>
    <row r="1091" spans="1:11" ht="15" hidden="1" customHeight="1" x14ac:dyDescent="0.3">
      <c r="A1091" t="s">
        <v>417</v>
      </c>
      <c r="B1091" t="s">
        <v>447</v>
      </c>
      <c r="C1091" t="s">
        <v>35</v>
      </c>
      <c r="D1091" t="s">
        <v>39</v>
      </c>
      <c r="E1091" s="1">
        <v>41912</v>
      </c>
      <c r="F1091" s="1" t="s">
        <v>440</v>
      </c>
      <c r="G1091">
        <v>3</v>
      </c>
      <c r="H1091">
        <v>4.4029754204398444</v>
      </c>
      <c r="I1091">
        <v>13</v>
      </c>
      <c r="J1091" t="s">
        <v>444</v>
      </c>
      <c r="K1091">
        <f t="shared" si="17"/>
        <v>1610</v>
      </c>
    </row>
    <row r="1092" spans="1:11" ht="15" hidden="1" customHeight="1" x14ac:dyDescent="0.3">
      <c r="A1092" t="s">
        <v>417</v>
      </c>
      <c r="B1092" t="s">
        <v>447</v>
      </c>
      <c r="C1092" t="s">
        <v>35</v>
      </c>
      <c r="D1092" t="s">
        <v>39</v>
      </c>
      <c r="E1092" s="1">
        <v>41912</v>
      </c>
      <c r="F1092" s="1" t="s">
        <v>440</v>
      </c>
      <c r="G1092">
        <v>4</v>
      </c>
      <c r="H1092">
        <v>4.289780077619664</v>
      </c>
      <c r="I1092">
        <v>13</v>
      </c>
      <c r="J1092" t="s">
        <v>444</v>
      </c>
      <c r="K1092">
        <f t="shared" si="17"/>
        <v>1610</v>
      </c>
    </row>
    <row r="1093" spans="1:11" ht="15" hidden="1" customHeight="1" x14ac:dyDescent="0.3">
      <c r="A1093" t="s">
        <v>417</v>
      </c>
      <c r="B1093" t="s">
        <v>447</v>
      </c>
      <c r="C1093" t="s">
        <v>35</v>
      </c>
      <c r="D1093" t="s">
        <v>39</v>
      </c>
      <c r="E1093" s="1">
        <v>41919</v>
      </c>
      <c r="F1093" s="1" t="s">
        <v>440</v>
      </c>
      <c r="G1093">
        <v>1</v>
      </c>
      <c r="H1093">
        <v>5.1922365988909425</v>
      </c>
      <c r="I1093">
        <v>18</v>
      </c>
      <c r="J1093" t="s">
        <v>444</v>
      </c>
      <c r="K1093">
        <f t="shared" si="17"/>
        <v>1771</v>
      </c>
    </row>
    <row r="1094" spans="1:11" ht="15" hidden="1" customHeight="1" x14ac:dyDescent="0.3">
      <c r="A1094" t="s">
        <v>417</v>
      </c>
      <c r="B1094" t="s">
        <v>447</v>
      </c>
      <c r="C1094" t="s">
        <v>35</v>
      </c>
      <c r="D1094" t="s">
        <v>39</v>
      </c>
      <c r="E1094" s="1">
        <v>41919</v>
      </c>
      <c r="F1094" s="1" t="s">
        <v>440</v>
      </c>
      <c r="G1094">
        <v>2</v>
      </c>
      <c r="H1094">
        <v>5.5914972273567471</v>
      </c>
      <c r="I1094">
        <v>20</v>
      </c>
      <c r="J1094" t="s">
        <v>444</v>
      </c>
      <c r="K1094">
        <f t="shared" si="17"/>
        <v>1771</v>
      </c>
    </row>
    <row r="1095" spans="1:11" ht="15" hidden="1" customHeight="1" x14ac:dyDescent="0.3">
      <c r="A1095" t="s">
        <v>417</v>
      </c>
      <c r="B1095" t="s">
        <v>447</v>
      </c>
      <c r="C1095" t="s">
        <v>35</v>
      </c>
      <c r="D1095" t="s">
        <v>39</v>
      </c>
      <c r="E1095" s="1">
        <v>41919</v>
      </c>
      <c r="F1095" s="1" t="s">
        <v>440</v>
      </c>
      <c r="G1095">
        <v>3</v>
      </c>
      <c r="H1095">
        <v>5.4399260628465802</v>
      </c>
      <c r="I1095">
        <v>19</v>
      </c>
      <c r="J1095" t="s">
        <v>444</v>
      </c>
      <c r="K1095">
        <f t="shared" si="17"/>
        <v>1771</v>
      </c>
    </row>
    <row r="1096" spans="1:11" ht="15" hidden="1" customHeight="1" x14ac:dyDescent="0.3">
      <c r="A1096" t="s">
        <v>417</v>
      </c>
      <c r="B1096" t="s">
        <v>447</v>
      </c>
      <c r="C1096" t="s">
        <v>35</v>
      </c>
      <c r="D1096" t="s">
        <v>39</v>
      </c>
      <c r="E1096" s="1">
        <v>41919</v>
      </c>
      <c r="F1096" s="1" t="s">
        <v>440</v>
      </c>
      <c r="G1096">
        <v>4</v>
      </c>
      <c r="H1096">
        <v>5.4399260628465802</v>
      </c>
      <c r="I1096">
        <v>20</v>
      </c>
      <c r="J1096" t="s">
        <v>444</v>
      </c>
      <c r="K1096">
        <f t="shared" si="17"/>
        <v>1771</v>
      </c>
    </row>
    <row r="1097" spans="1:11" ht="15" hidden="1" customHeight="1" x14ac:dyDescent="0.3">
      <c r="A1097" t="s">
        <v>417</v>
      </c>
      <c r="B1097" t="s">
        <v>447</v>
      </c>
      <c r="C1097" t="s">
        <v>35</v>
      </c>
      <c r="D1097" t="s">
        <v>39</v>
      </c>
      <c r="E1097" s="1">
        <v>41919</v>
      </c>
      <c r="F1097" s="1" t="s">
        <v>440</v>
      </c>
      <c r="G1097">
        <v>1</v>
      </c>
      <c r="H1097">
        <v>5.1774491682070236</v>
      </c>
      <c r="I1097">
        <v>19</v>
      </c>
      <c r="J1097" t="s">
        <v>444</v>
      </c>
      <c r="K1097">
        <f t="shared" si="17"/>
        <v>1771</v>
      </c>
    </row>
    <row r="1098" spans="1:11" ht="15" hidden="1" customHeight="1" x14ac:dyDescent="0.3">
      <c r="A1098" t="s">
        <v>417</v>
      </c>
      <c r="B1098" t="s">
        <v>447</v>
      </c>
      <c r="C1098" t="s">
        <v>35</v>
      </c>
      <c r="D1098" t="s">
        <v>39</v>
      </c>
      <c r="E1098" s="1">
        <v>41919</v>
      </c>
      <c r="F1098" s="1" t="s">
        <v>440</v>
      </c>
      <c r="G1098">
        <v>2</v>
      </c>
      <c r="H1098">
        <v>5.269870609981516</v>
      </c>
      <c r="I1098">
        <v>16</v>
      </c>
      <c r="J1098" t="s">
        <v>444</v>
      </c>
      <c r="K1098">
        <f t="shared" si="17"/>
        <v>1771</v>
      </c>
    </row>
    <row r="1099" spans="1:11" ht="15" hidden="1" customHeight="1" x14ac:dyDescent="0.3">
      <c r="A1099" t="s">
        <v>417</v>
      </c>
      <c r="B1099" t="s">
        <v>447</v>
      </c>
      <c r="C1099" t="s">
        <v>35</v>
      </c>
      <c r="D1099" t="s">
        <v>39</v>
      </c>
      <c r="E1099" s="1">
        <v>41919</v>
      </c>
      <c r="F1099" s="1" t="s">
        <v>440</v>
      </c>
      <c r="G1099">
        <v>3</v>
      </c>
      <c r="H1099">
        <v>4.1267787839586028</v>
      </c>
      <c r="I1099">
        <v>16</v>
      </c>
      <c r="J1099" t="s">
        <v>444</v>
      </c>
      <c r="K1099">
        <f t="shared" si="17"/>
        <v>1771</v>
      </c>
    </row>
    <row r="1100" spans="1:11" ht="15" hidden="1" customHeight="1" x14ac:dyDescent="0.3">
      <c r="A1100" t="s">
        <v>417</v>
      </c>
      <c r="B1100" t="s">
        <v>447</v>
      </c>
      <c r="C1100" t="s">
        <v>35</v>
      </c>
      <c r="D1100" t="s">
        <v>39</v>
      </c>
      <c r="E1100" s="1">
        <v>41919</v>
      </c>
      <c r="F1100" s="1" t="s">
        <v>440</v>
      </c>
      <c r="G1100">
        <v>4</v>
      </c>
      <c r="H1100">
        <v>4.2807244501940493</v>
      </c>
      <c r="I1100">
        <v>12</v>
      </c>
      <c r="J1100" t="s">
        <v>444</v>
      </c>
      <c r="K1100">
        <f t="shared" si="17"/>
        <v>1771</v>
      </c>
    </row>
    <row r="1101" spans="1:11" ht="15" hidden="1" customHeight="1" x14ac:dyDescent="0.3">
      <c r="A1101" t="s">
        <v>417</v>
      </c>
      <c r="B1101" t="s">
        <v>447</v>
      </c>
      <c r="C1101" t="s">
        <v>35</v>
      </c>
      <c r="D1101" t="s">
        <v>39</v>
      </c>
      <c r="E1101" s="1">
        <v>41919</v>
      </c>
      <c r="F1101" s="1" t="s">
        <v>440</v>
      </c>
      <c r="G1101">
        <v>1</v>
      </c>
      <c r="H1101">
        <v>5.1293900184842887</v>
      </c>
      <c r="I1101">
        <v>16</v>
      </c>
      <c r="J1101" t="s">
        <v>444</v>
      </c>
      <c r="K1101">
        <f t="shared" si="17"/>
        <v>1771</v>
      </c>
    </row>
    <row r="1102" spans="1:11" ht="15" hidden="1" customHeight="1" x14ac:dyDescent="0.3">
      <c r="A1102" t="s">
        <v>417</v>
      </c>
      <c r="B1102" t="s">
        <v>447</v>
      </c>
      <c r="C1102" t="s">
        <v>35</v>
      </c>
      <c r="D1102" t="s">
        <v>39</v>
      </c>
      <c r="E1102" s="1">
        <v>41919</v>
      </c>
      <c r="F1102" s="1" t="s">
        <v>440</v>
      </c>
      <c r="G1102">
        <v>2</v>
      </c>
      <c r="H1102">
        <v>5.5286506469500925</v>
      </c>
      <c r="I1102">
        <v>18</v>
      </c>
      <c r="J1102" t="s">
        <v>444</v>
      </c>
      <c r="K1102">
        <f t="shared" si="17"/>
        <v>1771</v>
      </c>
    </row>
    <row r="1103" spans="1:11" ht="15" hidden="1" customHeight="1" x14ac:dyDescent="0.3">
      <c r="A1103" t="s">
        <v>417</v>
      </c>
      <c r="B1103" t="s">
        <v>447</v>
      </c>
      <c r="C1103" t="s">
        <v>35</v>
      </c>
      <c r="D1103" t="s">
        <v>39</v>
      </c>
      <c r="E1103" s="1">
        <v>41919</v>
      </c>
      <c r="F1103" s="1" t="s">
        <v>440</v>
      </c>
      <c r="G1103">
        <v>3</v>
      </c>
      <c r="H1103">
        <v>4.2309184993531694</v>
      </c>
      <c r="I1103">
        <v>16</v>
      </c>
      <c r="J1103" t="s">
        <v>444</v>
      </c>
      <c r="K1103">
        <f t="shared" si="17"/>
        <v>1771</v>
      </c>
    </row>
    <row r="1104" spans="1:11" ht="15" hidden="1" customHeight="1" x14ac:dyDescent="0.3">
      <c r="A1104" t="s">
        <v>417</v>
      </c>
      <c r="B1104" t="s">
        <v>447</v>
      </c>
      <c r="C1104" t="s">
        <v>35</v>
      </c>
      <c r="D1104" t="s">
        <v>39</v>
      </c>
      <c r="E1104" s="1">
        <v>41919</v>
      </c>
      <c r="F1104" s="1" t="s">
        <v>440</v>
      </c>
      <c r="G1104">
        <v>4</v>
      </c>
      <c r="H1104">
        <v>5.4584103512014783</v>
      </c>
      <c r="I1104">
        <v>16</v>
      </c>
      <c r="J1104" t="s">
        <v>444</v>
      </c>
      <c r="K1104">
        <f t="shared" si="17"/>
        <v>1771</v>
      </c>
    </row>
    <row r="1105" spans="1:11" ht="15" hidden="1" customHeight="1" x14ac:dyDescent="0.3">
      <c r="A1105" t="s">
        <v>417</v>
      </c>
      <c r="B1105" t="s">
        <v>447</v>
      </c>
      <c r="C1105" t="s">
        <v>35</v>
      </c>
      <c r="D1105" t="s">
        <v>39</v>
      </c>
      <c r="E1105" s="1">
        <v>41927</v>
      </c>
      <c r="F1105" s="1" t="s">
        <v>440</v>
      </c>
      <c r="G1105">
        <v>1</v>
      </c>
      <c r="H1105">
        <v>6.6581421587062808</v>
      </c>
      <c r="I1105">
        <v>21</v>
      </c>
      <c r="J1105" t="s">
        <v>444</v>
      </c>
      <c r="K1105">
        <f t="shared" si="17"/>
        <v>1955</v>
      </c>
    </row>
    <row r="1106" spans="1:11" ht="15" hidden="1" customHeight="1" x14ac:dyDescent="0.3">
      <c r="A1106" t="s">
        <v>417</v>
      </c>
      <c r="B1106" t="s">
        <v>447</v>
      </c>
      <c r="C1106" t="s">
        <v>35</v>
      </c>
      <c r="D1106" t="s">
        <v>39</v>
      </c>
      <c r="E1106" s="1">
        <v>41927</v>
      </c>
      <c r="F1106" s="1" t="s">
        <v>440</v>
      </c>
      <c r="G1106">
        <v>2</v>
      </c>
      <c r="H1106">
        <v>7.2506265664160399</v>
      </c>
      <c r="I1106">
        <v>25</v>
      </c>
      <c r="J1106" t="s">
        <v>444</v>
      </c>
      <c r="K1106">
        <f t="shared" si="17"/>
        <v>1955</v>
      </c>
    </row>
    <row r="1107" spans="1:11" ht="15" hidden="1" customHeight="1" x14ac:dyDescent="0.3">
      <c r="A1107" t="s">
        <v>417</v>
      </c>
      <c r="B1107" t="s">
        <v>447</v>
      </c>
      <c r="C1107" t="s">
        <v>35</v>
      </c>
      <c r="D1107" t="s">
        <v>39</v>
      </c>
      <c r="E1107" s="1">
        <v>41927</v>
      </c>
      <c r="F1107" s="1" t="s">
        <v>440</v>
      </c>
      <c r="G1107">
        <v>3</v>
      </c>
      <c r="H1107">
        <v>7.4439670605084141</v>
      </c>
      <c r="I1107">
        <v>28</v>
      </c>
      <c r="J1107" t="s">
        <v>444</v>
      </c>
      <c r="K1107">
        <f t="shared" si="17"/>
        <v>1955</v>
      </c>
    </row>
    <row r="1108" spans="1:11" ht="15" hidden="1" customHeight="1" x14ac:dyDescent="0.3">
      <c r="A1108" t="s">
        <v>417</v>
      </c>
      <c r="B1108" t="s">
        <v>447</v>
      </c>
      <c r="C1108" t="s">
        <v>35</v>
      </c>
      <c r="D1108" t="s">
        <v>39</v>
      </c>
      <c r="E1108" s="1">
        <v>41927</v>
      </c>
      <c r="F1108" s="1" t="s">
        <v>440</v>
      </c>
      <c r="G1108">
        <v>4</v>
      </c>
      <c r="H1108">
        <v>6.876269274163219</v>
      </c>
      <c r="I1108">
        <v>23</v>
      </c>
      <c r="J1108" t="s">
        <v>444</v>
      </c>
      <c r="K1108">
        <f t="shared" si="17"/>
        <v>1955</v>
      </c>
    </row>
    <row r="1109" spans="1:11" ht="15" hidden="1" customHeight="1" x14ac:dyDescent="0.3">
      <c r="A1109" t="s">
        <v>417</v>
      </c>
      <c r="B1109" t="s">
        <v>447</v>
      </c>
      <c r="C1109" t="s">
        <v>35</v>
      </c>
      <c r="D1109" t="s">
        <v>39</v>
      </c>
      <c r="E1109" s="1">
        <v>41927</v>
      </c>
      <c r="F1109" s="1" t="s">
        <v>440</v>
      </c>
      <c r="G1109">
        <v>1</v>
      </c>
      <c r="H1109">
        <v>6.3685596088755174</v>
      </c>
      <c r="I1109">
        <v>26</v>
      </c>
      <c r="J1109" t="s">
        <v>444</v>
      </c>
      <c r="K1109">
        <f t="shared" si="17"/>
        <v>1955</v>
      </c>
    </row>
    <row r="1110" spans="1:11" ht="15" hidden="1" customHeight="1" x14ac:dyDescent="0.3">
      <c r="A1110" t="s">
        <v>417</v>
      </c>
      <c r="B1110" t="s">
        <v>447</v>
      </c>
      <c r="C1110" t="s">
        <v>35</v>
      </c>
      <c r="D1110" t="s">
        <v>39</v>
      </c>
      <c r="E1110" s="1">
        <v>41927</v>
      </c>
      <c r="F1110" s="1" t="s">
        <v>440</v>
      </c>
      <c r="G1110">
        <v>2</v>
      </c>
      <c r="H1110">
        <v>7.5191550304332262</v>
      </c>
      <c r="I1110">
        <v>20</v>
      </c>
      <c r="J1110" t="s">
        <v>444</v>
      </c>
      <c r="K1110">
        <f t="shared" si="17"/>
        <v>1955</v>
      </c>
    </row>
    <row r="1111" spans="1:11" ht="15" hidden="1" customHeight="1" x14ac:dyDescent="0.3">
      <c r="A1111" t="s">
        <v>417</v>
      </c>
      <c r="B1111" t="s">
        <v>447</v>
      </c>
      <c r="C1111" t="s">
        <v>35</v>
      </c>
      <c r="D1111" t="s">
        <v>39</v>
      </c>
      <c r="E1111" s="1">
        <v>41927</v>
      </c>
      <c r="F1111" s="1" t="s">
        <v>440</v>
      </c>
      <c r="G1111">
        <v>3</v>
      </c>
      <c r="H1111">
        <v>7.2900107411385608</v>
      </c>
      <c r="I1111">
        <v>29</v>
      </c>
      <c r="J1111" t="s">
        <v>444</v>
      </c>
      <c r="K1111">
        <f t="shared" si="17"/>
        <v>1955</v>
      </c>
    </row>
    <row r="1112" spans="1:11" ht="15" hidden="1" customHeight="1" x14ac:dyDescent="0.3">
      <c r="A1112" t="s">
        <v>417</v>
      </c>
      <c r="B1112" t="s">
        <v>447</v>
      </c>
      <c r="C1112" t="s">
        <v>35</v>
      </c>
      <c r="D1112" t="s">
        <v>39</v>
      </c>
      <c r="E1112" s="1">
        <v>41927</v>
      </c>
      <c r="F1112" s="1" t="s">
        <v>440</v>
      </c>
      <c r="G1112">
        <v>4</v>
      </c>
      <c r="H1112">
        <v>6.2858217374952989</v>
      </c>
      <c r="I1112">
        <v>21</v>
      </c>
      <c r="J1112" t="s">
        <v>444</v>
      </c>
      <c r="K1112">
        <f t="shared" si="17"/>
        <v>1955</v>
      </c>
    </row>
    <row r="1113" spans="1:11" ht="15" hidden="1" customHeight="1" x14ac:dyDescent="0.3">
      <c r="A1113" t="s">
        <v>417</v>
      </c>
      <c r="B1113" t="s">
        <v>447</v>
      </c>
      <c r="C1113" t="s">
        <v>35</v>
      </c>
      <c r="D1113" t="s">
        <v>39</v>
      </c>
      <c r="E1113" s="1">
        <v>41927</v>
      </c>
      <c r="F1113" s="1" t="s">
        <v>440</v>
      </c>
      <c r="G1113">
        <v>1</v>
      </c>
      <c r="H1113">
        <v>6.8612260248213612</v>
      </c>
      <c r="I1113">
        <v>23</v>
      </c>
      <c r="J1113" t="s">
        <v>444</v>
      </c>
      <c r="K1113">
        <f t="shared" si="17"/>
        <v>1955</v>
      </c>
    </row>
    <row r="1114" spans="1:11" hidden="1" x14ac:dyDescent="0.3">
      <c r="A1114" t="s">
        <v>417</v>
      </c>
      <c r="B1114" t="s">
        <v>447</v>
      </c>
      <c r="C1114" t="s">
        <v>35</v>
      </c>
      <c r="D1114" t="s">
        <v>39</v>
      </c>
      <c r="E1114" s="1">
        <v>41927</v>
      </c>
      <c r="F1114" s="1" t="s">
        <v>440</v>
      </c>
      <c r="G1114">
        <v>2</v>
      </c>
      <c r="H1114">
        <v>5.3401109057301293</v>
      </c>
      <c r="I1114">
        <v>21</v>
      </c>
      <c r="J1114" t="s">
        <v>444</v>
      </c>
      <c r="K1114">
        <f t="shared" si="17"/>
        <v>1955</v>
      </c>
    </row>
    <row r="1115" spans="1:11" hidden="1" x14ac:dyDescent="0.3">
      <c r="A1115" t="s">
        <v>417</v>
      </c>
      <c r="B1115" t="s">
        <v>447</v>
      </c>
      <c r="C1115" t="s">
        <v>35</v>
      </c>
      <c r="D1115" t="s">
        <v>39</v>
      </c>
      <c r="E1115" s="1">
        <v>41927</v>
      </c>
      <c r="F1115" s="1" t="s">
        <v>440</v>
      </c>
      <c r="G1115">
        <v>3</v>
      </c>
      <c r="H1115">
        <v>7.0567882662655137</v>
      </c>
      <c r="I1115">
        <v>29</v>
      </c>
      <c r="J1115" t="s">
        <v>444</v>
      </c>
      <c r="K1115">
        <f t="shared" si="17"/>
        <v>1955</v>
      </c>
    </row>
    <row r="1116" spans="1:11" hidden="1" x14ac:dyDescent="0.3">
      <c r="A1116" t="s">
        <v>417</v>
      </c>
      <c r="B1116" t="s">
        <v>447</v>
      </c>
      <c r="C1116" t="s">
        <v>35</v>
      </c>
      <c r="D1116" t="s">
        <v>39</v>
      </c>
      <c r="E1116" s="1">
        <v>41927</v>
      </c>
      <c r="F1116" s="1" t="s">
        <v>440</v>
      </c>
      <c r="G1116">
        <v>4</v>
      </c>
      <c r="H1116">
        <v>7.243465807375582</v>
      </c>
      <c r="I1116">
        <v>20</v>
      </c>
      <c r="J1116" t="s">
        <v>444</v>
      </c>
      <c r="K1116">
        <f t="shared" si="17"/>
        <v>1955</v>
      </c>
    </row>
    <row r="1117" spans="1:11" hidden="1" x14ac:dyDescent="0.3">
      <c r="A1117" t="s">
        <v>417</v>
      </c>
      <c r="B1117" t="s">
        <v>447</v>
      </c>
      <c r="C1117" t="s">
        <v>35</v>
      </c>
      <c r="D1117" t="s">
        <v>39</v>
      </c>
      <c r="E1117" s="1">
        <v>41933</v>
      </c>
      <c r="F1117" s="1" t="s">
        <v>440</v>
      </c>
      <c r="G1117">
        <v>1</v>
      </c>
      <c r="H1117">
        <v>7.1754385964912277</v>
      </c>
      <c r="I1117">
        <v>26</v>
      </c>
      <c r="J1117" t="s">
        <v>444</v>
      </c>
      <c r="K1117">
        <f t="shared" si="17"/>
        <v>2093</v>
      </c>
    </row>
    <row r="1118" spans="1:11" hidden="1" x14ac:dyDescent="0.3">
      <c r="A1118" t="s">
        <v>417</v>
      </c>
      <c r="B1118" t="s">
        <v>447</v>
      </c>
      <c r="C1118" t="s">
        <v>35</v>
      </c>
      <c r="D1118" t="s">
        <v>39</v>
      </c>
      <c r="E1118" s="1">
        <v>41933</v>
      </c>
      <c r="F1118" s="1" t="s">
        <v>440</v>
      </c>
      <c r="G1118">
        <v>2</v>
      </c>
      <c r="H1118">
        <v>6.6167732230161711</v>
      </c>
      <c r="I1118">
        <v>25</v>
      </c>
      <c r="J1118" t="s">
        <v>444</v>
      </c>
      <c r="K1118">
        <f t="shared" si="17"/>
        <v>2093</v>
      </c>
    </row>
    <row r="1119" spans="1:11" hidden="1" x14ac:dyDescent="0.3">
      <c r="A1119" t="s">
        <v>417</v>
      </c>
      <c r="B1119" t="s">
        <v>447</v>
      </c>
      <c r="C1119" t="s">
        <v>35</v>
      </c>
      <c r="D1119" t="s">
        <v>39</v>
      </c>
      <c r="E1119" s="1">
        <v>41933</v>
      </c>
      <c r="F1119" s="1" t="s">
        <v>440</v>
      </c>
      <c r="G1119">
        <v>3</v>
      </c>
      <c r="H1119">
        <v>7.6194056569996418</v>
      </c>
      <c r="I1119">
        <v>26</v>
      </c>
      <c r="J1119" t="s">
        <v>444</v>
      </c>
      <c r="K1119">
        <f t="shared" si="17"/>
        <v>2093</v>
      </c>
    </row>
    <row r="1120" spans="1:11" hidden="1" x14ac:dyDescent="0.3">
      <c r="A1120" t="s">
        <v>417</v>
      </c>
      <c r="B1120" t="s">
        <v>447</v>
      </c>
      <c r="C1120" t="s">
        <v>35</v>
      </c>
      <c r="D1120" t="s">
        <v>39</v>
      </c>
      <c r="E1120" s="1">
        <v>41933</v>
      </c>
      <c r="F1120" s="1" t="s">
        <v>440</v>
      </c>
      <c r="G1120">
        <v>4</v>
      </c>
      <c r="H1120">
        <v>7.6158252774794128</v>
      </c>
      <c r="I1120">
        <v>31</v>
      </c>
      <c r="J1120" t="s">
        <v>444</v>
      </c>
      <c r="K1120">
        <f t="shared" si="17"/>
        <v>2093</v>
      </c>
    </row>
    <row r="1121" spans="1:11" hidden="1" x14ac:dyDescent="0.3">
      <c r="A1121" t="s">
        <v>417</v>
      </c>
      <c r="B1121" t="s">
        <v>447</v>
      </c>
      <c r="C1121" t="s">
        <v>35</v>
      </c>
      <c r="D1121" t="s">
        <v>39</v>
      </c>
      <c r="E1121" s="1">
        <v>41933</v>
      </c>
      <c r="F1121" s="1" t="s">
        <v>440</v>
      </c>
      <c r="G1121">
        <v>1</v>
      </c>
      <c r="H1121">
        <v>7.8234872896527028</v>
      </c>
      <c r="I1121">
        <v>24</v>
      </c>
      <c r="J1121" t="s">
        <v>444</v>
      </c>
      <c r="K1121">
        <f t="shared" si="17"/>
        <v>2093</v>
      </c>
    </row>
    <row r="1122" spans="1:11" hidden="1" x14ac:dyDescent="0.3">
      <c r="A1122" t="s">
        <v>417</v>
      </c>
      <c r="B1122" t="s">
        <v>447</v>
      </c>
      <c r="C1122" t="s">
        <v>35</v>
      </c>
      <c r="D1122" t="s">
        <v>39</v>
      </c>
      <c r="E1122" s="1">
        <v>41933</v>
      </c>
      <c r="F1122" s="1" t="s">
        <v>440</v>
      </c>
      <c r="G1122">
        <v>2</v>
      </c>
      <c r="H1122">
        <v>8.3265306122448983</v>
      </c>
      <c r="I1122">
        <v>33</v>
      </c>
      <c r="J1122" t="s">
        <v>444</v>
      </c>
      <c r="K1122">
        <f t="shared" si="17"/>
        <v>2093</v>
      </c>
    </row>
    <row r="1123" spans="1:11" hidden="1" x14ac:dyDescent="0.3">
      <c r="A1123" t="s">
        <v>417</v>
      </c>
      <c r="B1123" t="s">
        <v>447</v>
      </c>
      <c r="C1123" t="s">
        <v>35</v>
      </c>
      <c r="D1123" t="s">
        <v>39</v>
      </c>
      <c r="E1123" s="1">
        <v>41933</v>
      </c>
      <c r="F1123" s="1" t="s">
        <v>440</v>
      </c>
      <c r="G1123">
        <v>3</v>
      </c>
      <c r="H1123">
        <v>8.3615160349854225</v>
      </c>
      <c r="I1123">
        <v>31</v>
      </c>
      <c r="J1123" t="s">
        <v>444</v>
      </c>
      <c r="K1123">
        <f t="shared" si="17"/>
        <v>2093</v>
      </c>
    </row>
    <row r="1124" spans="1:11" hidden="1" x14ac:dyDescent="0.3">
      <c r="A1124" t="s">
        <v>417</v>
      </c>
      <c r="B1124" t="s">
        <v>447</v>
      </c>
      <c r="C1124" t="s">
        <v>35</v>
      </c>
      <c r="D1124" t="s">
        <v>39</v>
      </c>
      <c r="E1124" s="1">
        <v>41933</v>
      </c>
      <c r="F1124" s="1" t="s">
        <v>440</v>
      </c>
      <c r="G1124">
        <v>4</v>
      </c>
      <c r="H1124">
        <v>7.687432867883996</v>
      </c>
      <c r="I1124">
        <v>21</v>
      </c>
      <c r="J1124" t="s">
        <v>444</v>
      </c>
      <c r="K1124">
        <f t="shared" si="17"/>
        <v>2093</v>
      </c>
    </row>
    <row r="1125" spans="1:11" hidden="1" x14ac:dyDescent="0.3">
      <c r="A1125" t="s">
        <v>417</v>
      </c>
      <c r="B1125" t="s">
        <v>447</v>
      </c>
      <c r="C1125" t="s">
        <v>35</v>
      </c>
      <c r="D1125" t="s">
        <v>39</v>
      </c>
      <c r="E1125" s="1">
        <v>41933</v>
      </c>
      <c r="F1125" s="1" t="s">
        <v>440</v>
      </c>
      <c r="G1125">
        <v>1</v>
      </c>
      <c r="H1125">
        <v>6.8875517111696123</v>
      </c>
      <c r="I1125">
        <v>26</v>
      </c>
      <c r="J1125" t="s">
        <v>444</v>
      </c>
      <c r="K1125">
        <f t="shared" si="17"/>
        <v>2093</v>
      </c>
    </row>
    <row r="1126" spans="1:11" hidden="1" x14ac:dyDescent="0.3">
      <c r="A1126" t="s">
        <v>417</v>
      </c>
      <c r="B1126" t="s">
        <v>447</v>
      </c>
      <c r="C1126" t="s">
        <v>35</v>
      </c>
      <c r="D1126" t="s">
        <v>39</v>
      </c>
      <c r="E1126" s="1">
        <v>41933</v>
      </c>
      <c r="F1126" s="1" t="s">
        <v>440</v>
      </c>
      <c r="G1126">
        <v>2</v>
      </c>
      <c r="H1126">
        <v>8.186588921282798</v>
      </c>
      <c r="I1126">
        <v>33</v>
      </c>
      <c r="J1126" t="s">
        <v>444</v>
      </c>
      <c r="K1126">
        <f t="shared" si="17"/>
        <v>2093</v>
      </c>
    </row>
    <row r="1127" spans="1:11" hidden="1" x14ac:dyDescent="0.3">
      <c r="A1127" t="s">
        <v>417</v>
      </c>
      <c r="B1127" t="s">
        <v>447</v>
      </c>
      <c r="C1127" t="s">
        <v>35</v>
      </c>
      <c r="D1127" t="s">
        <v>39</v>
      </c>
      <c r="E1127" s="1">
        <v>41933</v>
      </c>
      <c r="F1127" s="1" t="s">
        <v>440</v>
      </c>
      <c r="G1127">
        <v>3</v>
      </c>
      <c r="H1127">
        <v>7.7303974221267451</v>
      </c>
      <c r="I1127">
        <v>25</v>
      </c>
      <c r="J1127" t="s">
        <v>444</v>
      </c>
      <c r="K1127">
        <f t="shared" si="17"/>
        <v>2093</v>
      </c>
    </row>
    <row r="1128" spans="1:11" hidden="1" x14ac:dyDescent="0.3">
      <c r="A1128" t="s">
        <v>417</v>
      </c>
      <c r="B1128" t="s">
        <v>447</v>
      </c>
      <c r="C1128" t="s">
        <v>35</v>
      </c>
      <c r="D1128" t="s">
        <v>39</v>
      </c>
      <c r="E1128" s="1">
        <v>41933</v>
      </c>
      <c r="F1128" s="1" t="s">
        <v>440</v>
      </c>
      <c r="G1128">
        <v>4</v>
      </c>
      <c r="H1128">
        <v>6.2068446784505458</v>
      </c>
      <c r="I1128">
        <v>22</v>
      </c>
      <c r="J1128" t="s">
        <v>444</v>
      </c>
      <c r="K1128">
        <f t="shared" si="17"/>
        <v>2093</v>
      </c>
    </row>
    <row r="1129" spans="1:11" hidden="1" x14ac:dyDescent="0.3">
      <c r="A1129" t="s">
        <v>417</v>
      </c>
      <c r="B1129" t="s">
        <v>447</v>
      </c>
      <c r="C1129" t="s">
        <v>35</v>
      </c>
      <c r="D1129" t="s">
        <v>39</v>
      </c>
      <c r="E1129" s="1">
        <v>41940</v>
      </c>
      <c r="F1129" s="1" t="s">
        <v>440</v>
      </c>
      <c r="G1129">
        <v>1</v>
      </c>
      <c r="H1129">
        <v>7.5012531328320797</v>
      </c>
      <c r="I1129">
        <v>28</v>
      </c>
      <c r="J1129" t="s">
        <v>444</v>
      </c>
      <c r="K1129">
        <f t="shared" si="17"/>
        <v>2254</v>
      </c>
    </row>
    <row r="1130" spans="1:11" hidden="1" x14ac:dyDescent="0.3">
      <c r="A1130" t="s">
        <v>417</v>
      </c>
      <c r="B1130" t="s">
        <v>447</v>
      </c>
      <c r="C1130" t="s">
        <v>35</v>
      </c>
      <c r="D1130" t="s">
        <v>39</v>
      </c>
      <c r="E1130" s="1">
        <v>41940</v>
      </c>
      <c r="F1130" s="1" t="s">
        <v>440</v>
      </c>
      <c r="G1130">
        <v>2</v>
      </c>
      <c r="H1130">
        <v>8.7735665694849363</v>
      </c>
      <c r="I1130">
        <v>29</v>
      </c>
      <c r="J1130" t="s">
        <v>444</v>
      </c>
      <c r="K1130">
        <f t="shared" si="17"/>
        <v>2254</v>
      </c>
    </row>
    <row r="1131" spans="1:11" hidden="1" x14ac:dyDescent="0.3">
      <c r="A1131" t="s">
        <v>417</v>
      </c>
      <c r="B1131" t="s">
        <v>447</v>
      </c>
      <c r="C1131" t="s">
        <v>35</v>
      </c>
      <c r="D1131" t="s">
        <v>39</v>
      </c>
      <c r="E1131" s="1">
        <v>41940</v>
      </c>
      <c r="F1131" s="1" t="s">
        <v>440</v>
      </c>
      <c r="G1131">
        <v>3</v>
      </c>
      <c r="H1131">
        <v>8.4003887269193385</v>
      </c>
      <c r="I1131">
        <v>28</v>
      </c>
      <c r="J1131" t="s">
        <v>444</v>
      </c>
      <c r="K1131">
        <f t="shared" si="17"/>
        <v>2254</v>
      </c>
    </row>
    <row r="1132" spans="1:11" hidden="1" x14ac:dyDescent="0.3">
      <c r="A1132" t="s">
        <v>417</v>
      </c>
      <c r="B1132" t="s">
        <v>447</v>
      </c>
      <c r="C1132" t="s">
        <v>35</v>
      </c>
      <c r="D1132" t="s">
        <v>39</v>
      </c>
      <c r="E1132" s="1">
        <v>41940</v>
      </c>
      <c r="F1132" s="1" t="s">
        <v>440</v>
      </c>
      <c r="G1132">
        <v>4</v>
      </c>
      <c r="H1132">
        <v>9.6562123039807002</v>
      </c>
      <c r="I1132">
        <v>34</v>
      </c>
      <c r="J1132" t="s">
        <v>444</v>
      </c>
      <c r="K1132">
        <f t="shared" si="17"/>
        <v>2254</v>
      </c>
    </row>
    <row r="1133" spans="1:11" hidden="1" x14ac:dyDescent="0.3">
      <c r="A1133" t="s">
        <v>417</v>
      </c>
      <c r="B1133" t="s">
        <v>447</v>
      </c>
      <c r="C1133" t="s">
        <v>35</v>
      </c>
      <c r="D1133" t="s">
        <v>39</v>
      </c>
      <c r="E1133" s="1">
        <v>41940</v>
      </c>
      <c r="F1133" s="1" t="s">
        <v>440</v>
      </c>
      <c r="G1133">
        <v>1</v>
      </c>
      <c r="H1133">
        <v>8.5325558794946552</v>
      </c>
      <c r="I1133">
        <v>32</v>
      </c>
      <c r="J1133" t="s">
        <v>444</v>
      </c>
      <c r="K1133">
        <f t="shared" si="17"/>
        <v>2254</v>
      </c>
    </row>
    <row r="1134" spans="1:11" hidden="1" x14ac:dyDescent="0.3">
      <c r="A1134" t="s">
        <v>417</v>
      </c>
      <c r="B1134" t="s">
        <v>447</v>
      </c>
      <c r="C1134" t="s">
        <v>35</v>
      </c>
      <c r="D1134" t="s">
        <v>39</v>
      </c>
      <c r="E1134" s="1">
        <v>41940</v>
      </c>
      <c r="F1134" s="1" t="s">
        <v>440</v>
      </c>
      <c r="G1134">
        <v>2</v>
      </c>
      <c r="H1134">
        <v>7.4260651629072685</v>
      </c>
      <c r="I1134">
        <v>28</v>
      </c>
      <c r="J1134" t="s">
        <v>444</v>
      </c>
      <c r="K1134">
        <f t="shared" si="17"/>
        <v>2254</v>
      </c>
    </row>
    <row r="1135" spans="1:11" hidden="1" x14ac:dyDescent="0.3">
      <c r="A1135" t="s">
        <v>417</v>
      </c>
      <c r="B1135" t="s">
        <v>447</v>
      </c>
      <c r="C1135" t="s">
        <v>35</v>
      </c>
      <c r="D1135" t="s">
        <v>39</v>
      </c>
      <c r="E1135" s="1">
        <v>41940</v>
      </c>
      <c r="F1135" s="1" t="s">
        <v>440</v>
      </c>
      <c r="G1135">
        <v>3</v>
      </c>
      <c r="H1135">
        <v>9.4149577804583835</v>
      </c>
      <c r="I1135">
        <v>31</v>
      </c>
      <c r="J1135" t="s">
        <v>444</v>
      </c>
      <c r="K1135">
        <f t="shared" ref="K1135:K1198" si="18">(E1135-Exp4SD) * 23</f>
        <v>2254</v>
      </c>
    </row>
    <row r="1136" spans="1:11" hidden="1" x14ac:dyDescent="0.3">
      <c r="A1136" t="s">
        <v>417</v>
      </c>
      <c r="B1136" t="s">
        <v>447</v>
      </c>
      <c r="C1136" t="s">
        <v>35</v>
      </c>
      <c r="D1136" t="s">
        <v>39</v>
      </c>
      <c r="E1136" s="1">
        <v>41940</v>
      </c>
      <c r="F1136" s="1" t="s">
        <v>440</v>
      </c>
      <c r="G1136">
        <v>4</v>
      </c>
      <c r="H1136">
        <v>8.9640427599611279</v>
      </c>
      <c r="I1136">
        <v>32</v>
      </c>
      <c r="J1136" t="s">
        <v>444</v>
      </c>
      <c r="K1136">
        <f t="shared" si="18"/>
        <v>2254</v>
      </c>
    </row>
    <row r="1137" spans="1:11" hidden="1" x14ac:dyDescent="0.3">
      <c r="A1137" t="s">
        <v>417</v>
      </c>
      <c r="B1137" t="s">
        <v>447</v>
      </c>
      <c r="C1137" t="s">
        <v>35</v>
      </c>
      <c r="D1137" t="s">
        <v>39</v>
      </c>
      <c r="E1137" s="1">
        <v>41940</v>
      </c>
      <c r="F1137" s="1" t="s">
        <v>440</v>
      </c>
      <c r="G1137">
        <v>1</v>
      </c>
      <c r="H1137">
        <v>8.9018464528668613</v>
      </c>
      <c r="I1137">
        <v>32</v>
      </c>
      <c r="J1137" t="s">
        <v>444</v>
      </c>
      <c r="K1137">
        <f t="shared" si="18"/>
        <v>2254</v>
      </c>
    </row>
    <row r="1138" spans="1:11" hidden="1" x14ac:dyDescent="0.3">
      <c r="A1138" t="s">
        <v>417</v>
      </c>
      <c r="B1138" t="s">
        <v>447</v>
      </c>
      <c r="C1138" t="s">
        <v>35</v>
      </c>
      <c r="D1138" t="s">
        <v>39</v>
      </c>
      <c r="E1138" s="1">
        <v>41940</v>
      </c>
      <c r="F1138" s="1" t="s">
        <v>440</v>
      </c>
      <c r="G1138">
        <v>2</v>
      </c>
      <c r="H1138">
        <v>9.2171290711700848</v>
      </c>
      <c r="I1138">
        <v>35</v>
      </c>
      <c r="J1138" t="s">
        <v>444</v>
      </c>
      <c r="K1138">
        <f t="shared" si="18"/>
        <v>2254</v>
      </c>
    </row>
    <row r="1139" spans="1:11" hidden="1" x14ac:dyDescent="0.3">
      <c r="A1139" t="s">
        <v>417</v>
      </c>
      <c r="B1139" t="s">
        <v>447</v>
      </c>
      <c r="C1139" t="s">
        <v>35</v>
      </c>
      <c r="D1139" t="s">
        <v>39</v>
      </c>
      <c r="E1139" s="1">
        <v>41940</v>
      </c>
      <c r="F1139" s="1" t="s">
        <v>440</v>
      </c>
      <c r="G1139">
        <v>3</v>
      </c>
      <c r="H1139">
        <v>9.7816646562123033</v>
      </c>
      <c r="I1139">
        <v>31</v>
      </c>
      <c r="J1139" t="s">
        <v>444</v>
      </c>
      <c r="K1139">
        <f t="shared" si="18"/>
        <v>2254</v>
      </c>
    </row>
    <row r="1140" spans="1:11" hidden="1" x14ac:dyDescent="0.3">
      <c r="A1140" t="s">
        <v>417</v>
      </c>
      <c r="B1140" t="s">
        <v>447</v>
      </c>
      <c r="C1140" t="s">
        <v>35</v>
      </c>
      <c r="D1140" t="s">
        <v>39</v>
      </c>
      <c r="E1140" s="1">
        <v>41940</v>
      </c>
      <c r="F1140" s="1" t="s">
        <v>440</v>
      </c>
      <c r="G1140">
        <v>4</v>
      </c>
      <c r="H1140">
        <v>9.2702050663449942</v>
      </c>
      <c r="I1140">
        <v>34</v>
      </c>
      <c r="J1140" t="s">
        <v>444</v>
      </c>
      <c r="K1140">
        <f t="shared" si="18"/>
        <v>2254</v>
      </c>
    </row>
    <row r="1141" spans="1:11" hidden="1" x14ac:dyDescent="0.3">
      <c r="A1141" t="s">
        <v>417</v>
      </c>
      <c r="B1141" t="s">
        <v>447</v>
      </c>
      <c r="C1141" t="s">
        <v>35</v>
      </c>
      <c r="D1141" t="s">
        <v>39</v>
      </c>
      <c r="E1141" s="1">
        <v>41947</v>
      </c>
      <c r="F1141" s="1" t="s">
        <v>440</v>
      </c>
      <c r="G1141">
        <v>1</v>
      </c>
      <c r="H1141">
        <v>10.109770808202654</v>
      </c>
      <c r="I1141">
        <v>36</v>
      </c>
      <c r="J1141" t="s">
        <v>444</v>
      </c>
      <c r="K1141">
        <f t="shared" si="18"/>
        <v>2415</v>
      </c>
    </row>
    <row r="1142" spans="1:11" hidden="1" x14ac:dyDescent="0.3">
      <c r="A1142" t="s">
        <v>417</v>
      </c>
      <c r="B1142" t="s">
        <v>447</v>
      </c>
      <c r="C1142" t="s">
        <v>35</v>
      </c>
      <c r="D1142" t="s">
        <v>39</v>
      </c>
      <c r="E1142" s="1">
        <v>41947</v>
      </c>
      <c r="F1142" s="1" t="s">
        <v>440</v>
      </c>
      <c r="G1142">
        <v>2</v>
      </c>
      <c r="H1142">
        <v>9.7478890229191801</v>
      </c>
      <c r="I1142">
        <v>32</v>
      </c>
      <c r="J1142" t="s">
        <v>444</v>
      </c>
      <c r="K1142">
        <f t="shared" si="18"/>
        <v>2415</v>
      </c>
    </row>
    <row r="1143" spans="1:11" hidden="1" x14ac:dyDescent="0.3">
      <c r="A1143" t="s">
        <v>417</v>
      </c>
      <c r="B1143" t="s">
        <v>447</v>
      </c>
      <c r="C1143" t="s">
        <v>35</v>
      </c>
      <c r="D1143" t="s">
        <v>39</v>
      </c>
      <c r="E1143" s="1">
        <v>41947</v>
      </c>
      <c r="F1143" s="1" t="s">
        <v>440</v>
      </c>
      <c r="G1143">
        <v>3</v>
      </c>
      <c r="H1143">
        <v>9.8009650180940895</v>
      </c>
      <c r="I1143">
        <v>33</v>
      </c>
      <c r="J1143" t="s">
        <v>444</v>
      </c>
      <c r="K1143">
        <f t="shared" si="18"/>
        <v>2415</v>
      </c>
    </row>
    <row r="1144" spans="1:11" hidden="1" x14ac:dyDescent="0.3">
      <c r="A1144" t="s">
        <v>417</v>
      </c>
      <c r="B1144" t="s">
        <v>447</v>
      </c>
      <c r="C1144" t="s">
        <v>35</v>
      </c>
      <c r="D1144" t="s">
        <v>39</v>
      </c>
      <c r="E1144" s="1">
        <v>41947</v>
      </c>
      <c r="F1144" s="1" t="s">
        <v>440</v>
      </c>
      <c r="G1144">
        <v>4</v>
      </c>
      <c r="H1144">
        <v>8.7308066083576286</v>
      </c>
      <c r="I1144">
        <v>28</v>
      </c>
      <c r="J1144" t="s">
        <v>444</v>
      </c>
      <c r="K1144">
        <f t="shared" si="18"/>
        <v>2415</v>
      </c>
    </row>
    <row r="1145" spans="1:11" hidden="1" x14ac:dyDescent="0.3">
      <c r="A1145" t="s">
        <v>417</v>
      </c>
      <c r="B1145" t="s">
        <v>447</v>
      </c>
      <c r="C1145" t="s">
        <v>35</v>
      </c>
      <c r="D1145" t="s">
        <v>39</v>
      </c>
      <c r="E1145" s="1">
        <v>41947</v>
      </c>
      <c r="F1145" s="1" t="s">
        <v>440</v>
      </c>
      <c r="G1145">
        <v>1</v>
      </c>
      <c r="H1145">
        <v>9.772014475271412</v>
      </c>
      <c r="I1145">
        <v>32</v>
      </c>
      <c r="J1145" t="s">
        <v>444</v>
      </c>
      <c r="K1145">
        <f t="shared" si="18"/>
        <v>2415</v>
      </c>
    </row>
    <row r="1146" spans="1:11" hidden="1" x14ac:dyDescent="0.3">
      <c r="A1146" t="s">
        <v>417</v>
      </c>
      <c r="B1146" t="s">
        <v>447</v>
      </c>
      <c r="C1146" t="s">
        <v>35</v>
      </c>
      <c r="D1146" t="s">
        <v>39</v>
      </c>
      <c r="E1146" s="1">
        <v>41947</v>
      </c>
      <c r="F1146" s="1" t="s">
        <v>440</v>
      </c>
      <c r="G1146">
        <v>2</v>
      </c>
      <c r="H1146">
        <v>10.424607961399277</v>
      </c>
      <c r="I1146">
        <v>36</v>
      </c>
      <c r="J1146" t="s">
        <v>444</v>
      </c>
      <c r="K1146">
        <f t="shared" si="18"/>
        <v>2415</v>
      </c>
    </row>
    <row r="1147" spans="1:11" hidden="1" x14ac:dyDescent="0.3">
      <c r="A1147" t="s">
        <v>417</v>
      </c>
      <c r="B1147" t="s">
        <v>447</v>
      </c>
      <c r="C1147" t="s">
        <v>35</v>
      </c>
      <c r="D1147" t="s">
        <v>39</v>
      </c>
      <c r="E1147" s="1">
        <v>41947</v>
      </c>
      <c r="F1147" s="1" t="s">
        <v>440</v>
      </c>
      <c r="G1147">
        <v>3</v>
      </c>
      <c r="H1147">
        <v>10.506634499396863</v>
      </c>
      <c r="I1147">
        <v>34</v>
      </c>
      <c r="J1147" t="s">
        <v>444</v>
      </c>
      <c r="K1147">
        <f t="shared" si="18"/>
        <v>2415</v>
      </c>
    </row>
    <row r="1148" spans="1:11" hidden="1" x14ac:dyDescent="0.3">
      <c r="A1148" t="s">
        <v>417</v>
      </c>
      <c r="B1148" t="s">
        <v>447</v>
      </c>
      <c r="C1148" t="s">
        <v>35</v>
      </c>
      <c r="D1148" t="s">
        <v>39</v>
      </c>
      <c r="E1148" s="1">
        <v>41947</v>
      </c>
      <c r="F1148" s="1" t="s">
        <v>440</v>
      </c>
      <c r="G1148">
        <v>4</v>
      </c>
      <c r="H1148">
        <v>8.816326530612244</v>
      </c>
      <c r="I1148">
        <v>31</v>
      </c>
      <c r="J1148" t="s">
        <v>444</v>
      </c>
      <c r="K1148">
        <f t="shared" si="18"/>
        <v>2415</v>
      </c>
    </row>
    <row r="1149" spans="1:11" hidden="1" x14ac:dyDescent="0.3">
      <c r="A1149" t="s">
        <v>417</v>
      </c>
      <c r="B1149" t="s">
        <v>447</v>
      </c>
      <c r="C1149" t="s">
        <v>35</v>
      </c>
      <c r="D1149" t="s">
        <v>39</v>
      </c>
      <c r="E1149" s="1">
        <v>41947</v>
      </c>
      <c r="F1149" s="1" t="s">
        <v>440</v>
      </c>
      <c r="G1149">
        <v>1</v>
      </c>
      <c r="H1149">
        <v>9.3184559710494579</v>
      </c>
      <c r="I1149">
        <v>34</v>
      </c>
      <c r="J1149" t="s">
        <v>444</v>
      </c>
      <c r="K1149">
        <f t="shared" si="18"/>
        <v>2415</v>
      </c>
    </row>
    <row r="1150" spans="1:11" hidden="1" x14ac:dyDescent="0.3">
      <c r="A1150" t="s">
        <v>417</v>
      </c>
      <c r="B1150" t="s">
        <v>447</v>
      </c>
      <c r="C1150" t="s">
        <v>35</v>
      </c>
      <c r="D1150" t="s">
        <v>39</v>
      </c>
      <c r="E1150" s="1">
        <v>41947</v>
      </c>
      <c r="F1150" s="1" t="s">
        <v>440</v>
      </c>
      <c r="G1150">
        <v>2</v>
      </c>
      <c r="H1150">
        <v>8.8551992225461618</v>
      </c>
      <c r="I1150">
        <v>34</v>
      </c>
      <c r="J1150" t="s">
        <v>444</v>
      </c>
      <c r="K1150">
        <f t="shared" si="18"/>
        <v>2415</v>
      </c>
    </row>
    <row r="1151" spans="1:11" hidden="1" x14ac:dyDescent="0.3">
      <c r="A1151" t="s">
        <v>417</v>
      </c>
      <c r="B1151" t="s">
        <v>447</v>
      </c>
      <c r="C1151" t="s">
        <v>35</v>
      </c>
      <c r="D1151" t="s">
        <v>39</v>
      </c>
      <c r="E1151" s="1">
        <v>41947</v>
      </c>
      <c r="F1151" s="1" t="s">
        <v>440</v>
      </c>
      <c r="G1151">
        <v>3</v>
      </c>
      <c r="H1151">
        <v>9.1640530759951755</v>
      </c>
      <c r="I1151">
        <v>32</v>
      </c>
      <c r="J1151" t="s">
        <v>444</v>
      </c>
      <c r="K1151">
        <f t="shared" si="18"/>
        <v>2415</v>
      </c>
    </row>
    <row r="1152" spans="1:11" hidden="1" x14ac:dyDescent="0.3">
      <c r="A1152" t="s">
        <v>417</v>
      </c>
      <c r="B1152" t="s">
        <v>447</v>
      </c>
      <c r="C1152" t="s">
        <v>35</v>
      </c>
      <c r="D1152" t="s">
        <v>39</v>
      </c>
      <c r="E1152" s="1">
        <v>41947</v>
      </c>
      <c r="F1152" s="1" t="s">
        <v>440</v>
      </c>
      <c r="G1152">
        <v>4</v>
      </c>
      <c r="H1152">
        <v>8.3226433430515065</v>
      </c>
      <c r="I1152">
        <v>30</v>
      </c>
      <c r="J1152" t="s">
        <v>444</v>
      </c>
      <c r="K1152">
        <f t="shared" si="18"/>
        <v>2415</v>
      </c>
    </row>
    <row r="1153" spans="1:11" hidden="1" x14ac:dyDescent="0.3">
      <c r="A1153" t="s">
        <v>417</v>
      </c>
      <c r="B1153" t="s">
        <v>447</v>
      </c>
      <c r="C1153" t="s">
        <v>35</v>
      </c>
      <c r="D1153" t="s">
        <v>39</v>
      </c>
      <c r="E1153" s="1">
        <v>41974</v>
      </c>
      <c r="F1153" s="1" t="s">
        <v>440</v>
      </c>
      <c r="G1153">
        <v>1</v>
      </c>
      <c r="H1153">
        <v>11</v>
      </c>
      <c r="I1153">
        <v>31</v>
      </c>
      <c r="J1153" t="s">
        <v>445</v>
      </c>
      <c r="K1153">
        <f t="shared" si="18"/>
        <v>3036</v>
      </c>
    </row>
    <row r="1154" spans="1:11" hidden="1" x14ac:dyDescent="0.3">
      <c r="A1154" t="s">
        <v>417</v>
      </c>
      <c r="B1154" t="s">
        <v>447</v>
      </c>
      <c r="C1154" t="s">
        <v>35</v>
      </c>
      <c r="D1154" t="s">
        <v>39</v>
      </c>
      <c r="E1154" s="1">
        <v>41974</v>
      </c>
      <c r="F1154" s="1" t="s">
        <v>440</v>
      </c>
      <c r="G1154">
        <v>2</v>
      </c>
      <c r="H1154">
        <v>11</v>
      </c>
      <c r="I1154">
        <v>31</v>
      </c>
      <c r="J1154" t="s">
        <v>445</v>
      </c>
      <c r="K1154">
        <f t="shared" si="18"/>
        <v>3036</v>
      </c>
    </row>
    <row r="1155" spans="1:11" hidden="1" x14ac:dyDescent="0.3">
      <c r="A1155" t="s">
        <v>417</v>
      </c>
      <c r="B1155" t="s">
        <v>447</v>
      </c>
      <c r="C1155" t="s">
        <v>35</v>
      </c>
      <c r="D1155" t="s">
        <v>39</v>
      </c>
      <c r="E1155" s="1">
        <v>41974</v>
      </c>
      <c r="F1155" s="1" t="s">
        <v>440</v>
      </c>
      <c r="G1155">
        <v>3</v>
      </c>
      <c r="H1155">
        <v>10</v>
      </c>
      <c r="I1155">
        <v>29</v>
      </c>
      <c r="J1155" t="s">
        <v>445</v>
      </c>
      <c r="K1155">
        <f t="shared" si="18"/>
        <v>3036</v>
      </c>
    </row>
    <row r="1156" spans="1:11" hidden="1" x14ac:dyDescent="0.3">
      <c r="A1156" t="s">
        <v>417</v>
      </c>
      <c r="B1156" t="s">
        <v>447</v>
      </c>
      <c r="C1156" t="s">
        <v>35</v>
      </c>
      <c r="D1156" t="s">
        <v>39</v>
      </c>
      <c r="E1156" s="1">
        <v>41974</v>
      </c>
      <c r="F1156" s="1" t="s">
        <v>440</v>
      </c>
      <c r="G1156">
        <v>4</v>
      </c>
      <c r="H1156">
        <v>10</v>
      </c>
      <c r="I1156" t="s">
        <v>437</v>
      </c>
      <c r="J1156" t="s">
        <v>445</v>
      </c>
      <c r="K1156">
        <f t="shared" si="18"/>
        <v>3036</v>
      </c>
    </row>
    <row r="1157" spans="1:11" hidden="1" x14ac:dyDescent="0.3">
      <c r="A1157" t="s">
        <v>417</v>
      </c>
      <c r="B1157" t="s">
        <v>447</v>
      </c>
      <c r="C1157" t="s">
        <v>35</v>
      </c>
      <c r="D1157" t="s">
        <v>39</v>
      </c>
      <c r="E1157" s="1">
        <v>41974</v>
      </c>
      <c r="F1157" s="1" t="s">
        <v>440</v>
      </c>
      <c r="G1157">
        <v>1</v>
      </c>
      <c r="H1157">
        <v>10</v>
      </c>
      <c r="I1157">
        <v>30</v>
      </c>
      <c r="J1157" t="s">
        <v>445</v>
      </c>
      <c r="K1157">
        <f t="shared" si="18"/>
        <v>3036</v>
      </c>
    </row>
    <row r="1158" spans="1:11" hidden="1" x14ac:dyDescent="0.3">
      <c r="A1158" t="s">
        <v>417</v>
      </c>
      <c r="B1158" t="s">
        <v>447</v>
      </c>
      <c r="C1158" t="s">
        <v>35</v>
      </c>
      <c r="D1158" t="s">
        <v>39</v>
      </c>
      <c r="E1158" s="1">
        <v>41974</v>
      </c>
      <c r="F1158" s="1" t="s">
        <v>440</v>
      </c>
      <c r="G1158">
        <v>2</v>
      </c>
      <c r="H1158">
        <v>12</v>
      </c>
      <c r="I1158">
        <v>31</v>
      </c>
      <c r="J1158" t="s">
        <v>445</v>
      </c>
      <c r="K1158">
        <f t="shared" si="18"/>
        <v>3036</v>
      </c>
    </row>
    <row r="1159" spans="1:11" hidden="1" x14ac:dyDescent="0.3">
      <c r="A1159" t="s">
        <v>417</v>
      </c>
      <c r="B1159" t="s">
        <v>447</v>
      </c>
      <c r="C1159" t="s">
        <v>35</v>
      </c>
      <c r="D1159" t="s">
        <v>39</v>
      </c>
      <c r="E1159" s="1">
        <v>41974</v>
      </c>
      <c r="F1159" s="1" t="s">
        <v>440</v>
      </c>
      <c r="G1159">
        <v>3</v>
      </c>
      <c r="H1159">
        <v>12</v>
      </c>
      <c r="I1159">
        <v>31</v>
      </c>
      <c r="J1159" t="s">
        <v>445</v>
      </c>
      <c r="K1159">
        <f t="shared" si="18"/>
        <v>3036</v>
      </c>
    </row>
    <row r="1160" spans="1:11" hidden="1" x14ac:dyDescent="0.3">
      <c r="A1160" t="s">
        <v>417</v>
      </c>
      <c r="B1160" t="s">
        <v>447</v>
      </c>
      <c r="C1160" t="s">
        <v>35</v>
      </c>
      <c r="D1160" t="s">
        <v>39</v>
      </c>
      <c r="E1160" s="1">
        <v>41974</v>
      </c>
      <c r="F1160" s="1" t="s">
        <v>440</v>
      </c>
      <c r="G1160">
        <v>4</v>
      </c>
      <c r="H1160">
        <v>11</v>
      </c>
      <c r="I1160">
        <v>29</v>
      </c>
      <c r="J1160" t="s">
        <v>445</v>
      </c>
      <c r="K1160">
        <f t="shared" si="18"/>
        <v>3036</v>
      </c>
    </row>
    <row r="1161" spans="1:11" hidden="1" x14ac:dyDescent="0.3">
      <c r="A1161" t="s">
        <v>417</v>
      </c>
      <c r="B1161" t="s">
        <v>447</v>
      </c>
      <c r="C1161" t="s">
        <v>35</v>
      </c>
      <c r="D1161" t="s">
        <v>39</v>
      </c>
      <c r="E1161" s="1">
        <v>41974</v>
      </c>
      <c r="F1161" s="1" t="s">
        <v>440</v>
      </c>
      <c r="G1161">
        <v>1</v>
      </c>
      <c r="H1161">
        <v>12</v>
      </c>
      <c r="I1161">
        <v>35</v>
      </c>
      <c r="J1161" t="s">
        <v>445</v>
      </c>
      <c r="K1161">
        <f t="shared" si="18"/>
        <v>3036</v>
      </c>
    </row>
    <row r="1162" spans="1:11" hidden="1" x14ac:dyDescent="0.3">
      <c r="A1162" t="s">
        <v>417</v>
      </c>
      <c r="B1162" t="s">
        <v>447</v>
      </c>
      <c r="C1162" t="s">
        <v>35</v>
      </c>
      <c r="D1162" t="s">
        <v>39</v>
      </c>
      <c r="E1162" s="1">
        <v>41974</v>
      </c>
      <c r="F1162" s="1" t="s">
        <v>440</v>
      </c>
      <c r="G1162">
        <v>2</v>
      </c>
      <c r="H1162">
        <v>12</v>
      </c>
      <c r="I1162">
        <v>33</v>
      </c>
      <c r="J1162" t="s">
        <v>445</v>
      </c>
      <c r="K1162">
        <f t="shared" si="18"/>
        <v>3036</v>
      </c>
    </row>
    <row r="1163" spans="1:11" hidden="1" x14ac:dyDescent="0.3">
      <c r="A1163" t="s">
        <v>417</v>
      </c>
      <c r="B1163" t="s">
        <v>447</v>
      </c>
      <c r="C1163" t="s">
        <v>35</v>
      </c>
      <c r="D1163" t="s">
        <v>39</v>
      </c>
      <c r="E1163" s="1">
        <v>41974</v>
      </c>
      <c r="F1163" s="1" t="s">
        <v>440</v>
      </c>
      <c r="G1163">
        <v>3</v>
      </c>
      <c r="H1163">
        <v>12</v>
      </c>
      <c r="I1163">
        <v>36</v>
      </c>
      <c r="J1163" t="s">
        <v>445</v>
      </c>
      <c r="K1163">
        <f t="shared" si="18"/>
        <v>3036</v>
      </c>
    </row>
    <row r="1164" spans="1:11" hidden="1" x14ac:dyDescent="0.3">
      <c r="A1164" t="s">
        <v>417</v>
      </c>
      <c r="B1164" t="s">
        <v>447</v>
      </c>
      <c r="C1164" t="s">
        <v>35</v>
      </c>
      <c r="D1164" t="s">
        <v>39</v>
      </c>
      <c r="E1164" s="1">
        <v>41974</v>
      </c>
      <c r="F1164" s="1" t="s">
        <v>440</v>
      </c>
      <c r="G1164">
        <v>4</v>
      </c>
      <c r="H1164">
        <v>12</v>
      </c>
      <c r="I1164" t="s">
        <v>437</v>
      </c>
      <c r="J1164" t="s">
        <v>445</v>
      </c>
      <c r="K1164">
        <f t="shared" si="18"/>
        <v>3036</v>
      </c>
    </row>
    <row r="1165" spans="1:11" hidden="1" x14ac:dyDescent="0.3">
      <c r="A1165" t="s">
        <v>417</v>
      </c>
      <c r="B1165" t="s">
        <v>447</v>
      </c>
      <c r="C1165" t="s">
        <v>35</v>
      </c>
      <c r="D1165" t="s">
        <v>39</v>
      </c>
      <c r="E1165" s="1">
        <v>41974</v>
      </c>
      <c r="F1165" s="1" t="s">
        <v>440</v>
      </c>
      <c r="G1165">
        <v>1</v>
      </c>
      <c r="H1165">
        <v>11</v>
      </c>
      <c r="I1165">
        <v>32</v>
      </c>
      <c r="J1165" t="s">
        <v>445</v>
      </c>
      <c r="K1165">
        <f t="shared" si="18"/>
        <v>3036</v>
      </c>
    </row>
    <row r="1166" spans="1:11" hidden="1" x14ac:dyDescent="0.3">
      <c r="A1166" t="s">
        <v>417</v>
      </c>
      <c r="B1166" t="s">
        <v>447</v>
      </c>
      <c r="C1166" t="s">
        <v>35</v>
      </c>
      <c r="D1166" t="s">
        <v>39</v>
      </c>
      <c r="E1166" s="1">
        <v>41974</v>
      </c>
      <c r="F1166" s="1" t="s">
        <v>440</v>
      </c>
      <c r="G1166">
        <v>2</v>
      </c>
      <c r="H1166">
        <v>11</v>
      </c>
      <c r="I1166">
        <v>30</v>
      </c>
      <c r="J1166" t="s">
        <v>445</v>
      </c>
      <c r="K1166">
        <f t="shared" si="18"/>
        <v>3036</v>
      </c>
    </row>
    <row r="1167" spans="1:11" hidden="1" x14ac:dyDescent="0.3">
      <c r="A1167" t="s">
        <v>417</v>
      </c>
      <c r="B1167" t="s">
        <v>447</v>
      </c>
      <c r="C1167" t="s">
        <v>35</v>
      </c>
      <c r="D1167" t="s">
        <v>39</v>
      </c>
      <c r="E1167" s="1">
        <v>41974</v>
      </c>
      <c r="F1167" s="1" t="s">
        <v>440</v>
      </c>
      <c r="G1167">
        <v>3</v>
      </c>
      <c r="H1167">
        <v>11</v>
      </c>
      <c r="I1167">
        <v>31</v>
      </c>
      <c r="J1167" t="s">
        <v>445</v>
      </c>
      <c r="K1167">
        <f t="shared" si="18"/>
        <v>3036</v>
      </c>
    </row>
    <row r="1168" spans="1:11" hidden="1" x14ac:dyDescent="0.3">
      <c r="A1168" t="s">
        <v>417</v>
      </c>
      <c r="B1168" t="s">
        <v>447</v>
      </c>
      <c r="C1168" t="s">
        <v>35</v>
      </c>
      <c r="D1168" t="s">
        <v>39</v>
      </c>
      <c r="E1168" s="1">
        <v>41974</v>
      </c>
      <c r="F1168" s="1" t="s">
        <v>440</v>
      </c>
      <c r="G1168">
        <v>4</v>
      </c>
      <c r="H1168">
        <v>10</v>
      </c>
      <c r="I1168">
        <v>30</v>
      </c>
      <c r="J1168" t="s">
        <v>445</v>
      </c>
      <c r="K1168">
        <f t="shared" si="18"/>
        <v>3036</v>
      </c>
    </row>
    <row r="1169" spans="1:11" hidden="1" x14ac:dyDescent="0.3">
      <c r="A1169" t="s">
        <v>417</v>
      </c>
      <c r="B1169" t="s">
        <v>447</v>
      </c>
      <c r="C1169" t="s">
        <v>35</v>
      </c>
      <c r="D1169" t="s">
        <v>39</v>
      </c>
      <c r="E1169" s="1">
        <v>41974</v>
      </c>
      <c r="F1169" s="1" t="s">
        <v>440</v>
      </c>
      <c r="G1169">
        <v>1</v>
      </c>
      <c r="H1169">
        <v>11</v>
      </c>
      <c r="I1169">
        <v>35</v>
      </c>
      <c r="J1169" t="s">
        <v>445</v>
      </c>
      <c r="K1169">
        <f t="shared" si="18"/>
        <v>3036</v>
      </c>
    </row>
    <row r="1170" spans="1:11" hidden="1" x14ac:dyDescent="0.3">
      <c r="A1170" t="s">
        <v>417</v>
      </c>
      <c r="B1170" t="s">
        <v>447</v>
      </c>
      <c r="C1170" t="s">
        <v>35</v>
      </c>
      <c r="D1170" t="s">
        <v>39</v>
      </c>
      <c r="E1170" s="1">
        <v>41974</v>
      </c>
      <c r="F1170" s="1" t="s">
        <v>440</v>
      </c>
      <c r="G1170">
        <v>2</v>
      </c>
      <c r="H1170">
        <v>11</v>
      </c>
      <c r="I1170">
        <v>34</v>
      </c>
      <c r="J1170" t="s">
        <v>445</v>
      </c>
      <c r="K1170">
        <f t="shared" si="18"/>
        <v>3036</v>
      </c>
    </row>
    <row r="1171" spans="1:11" hidden="1" x14ac:dyDescent="0.3">
      <c r="A1171" t="s">
        <v>417</v>
      </c>
      <c r="B1171" t="s">
        <v>447</v>
      </c>
      <c r="C1171" t="s">
        <v>35</v>
      </c>
      <c r="D1171" t="s">
        <v>39</v>
      </c>
      <c r="E1171" s="1">
        <v>41974</v>
      </c>
      <c r="F1171" s="1" t="s">
        <v>440</v>
      </c>
      <c r="G1171">
        <v>3</v>
      </c>
      <c r="H1171">
        <v>11</v>
      </c>
      <c r="I1171">
        <v>30</v>
      </c>
      <c r="J1171" t="s">
        <v>445</v>
      </c>
      <c r="K1171">
        <f t="shared" si="18"/>
        <v>3036</v>
      </c>
    </row>
    <row r="1172" spans="1:11" hidden="1" x14ac:dyDescent="0.3">
      <c r="A1172" t="s">
        <v>417</v>
      </c>
      <c r="B1172" t="s">
        <v>447</v>
      </c>
      <c r="C1172" t="s">
        <v>35</v>
      </c>
      <c r="D1172" t="s">
        <v>39</v>
      </c>
      <c r="E1172" s="1">
        <v>41974</v>
      </c>
      <c r="F1172" s="1" t="s">
        <v>440</v>
      </c>
      <c r="G1172">
        <v>4</v>
      </c>
      <c r="H1172">
        <v>11</v>
      </c>
      <c r="I1172" t="s">
        <v>437</v>
      </c>
      <c r="J1172" t="s">
        <v>445</v>
      </c>
      <c r="K1172">
        <f t="shared" si="18"/>
        <v>3036</v>
      </c>
    </row>
    <row r="1173" spans="1:11" hidden="1" x14ac:dyDescent="0.3">
      <c r="A1173" t="s">
        <v>417</v>
      </c>
      <c r="B1173" t="s">
        <v>447</v>
      </c>
      <c r="C1173" t="s">
        <v>35</v>
      </c>
      <c r="D1173" t="s">
        <v>39</v>
      </c>
      <c r="E1173" s="1">
        <v>41974</v>
      </c>
      <c r="F1173" s="1" t="s">
        <v>440</v>
      </c>
      <c r="G1173">
        <v>1</v>
      </c>
      <c r="H1173">
        <v>11</v>
      </c>
      <c r="I1173">
        <v>31</v>
      </c>
      <c r="J1173" t="s">
        <v>445</v>
      </c>
      <c r="K1173">
        <f t="shared" si="18"/>
        <v>3036</v>
      </c>
    </row>
    <row r="1174" spans="1:11" hidden="1" x14ac:dyDescent="0.3">
      <c r="A1174" t="s">
        <v>417</v>
      </c>
      <c r="B1174" t="s">
        <v>447</v>
      </c>
      <c r="C1174" t="s">
        <v>35</v>
      </c>
      <c r="D1174" t="s">
        <v>39</v>
      </c>
      <c r="E1174" s="1">
        <v>41974</v>
      </c>
      <c r="F1174" s="1" t="s">
        <v>440</v>
      </c>
      <c r="G1174">
        <v>2</v>
      </c>
      <c r="H1174">
        <v>10</v>
      </c>
      <c r="I1174">
        <v>32</v>
      </c>
      <c r="J1174" t="s">
        <v>445</v>
      </c>
      <c r="K1174">
        <f t="shared" si="18"/>
        <v>3036</v>
      </c>
    </row>
    <row r="1175" spans="1:11" hidden="1" x14ac:dyDescent="0.3">
      <c r="A1175" t="s">
        <v>417</v>
      </c>
      <c r="B1175" t="s">
        <v>447</v>
      </c>
      <c r="C1175" t="s">
        <v>35</v>
      </c>
      <c r="D1175" t="s">
        <v>39</v>
      </c>
      <c r="E1175" s="1">
        <v>41974</v>
      </c>
      <c r="F1175" s="1" t="s">
        <v>440</v>
      </c>
      <c r="G1175">
        <v>3</v>
      </c>
      <c r="H1175">
        <v>11</v>
      </c>
      <c r="I1175">
        <v>31</v>
      </c>
      <c r="J1175" t="s">
        <v>445</v>
      </c>
      <c r="K1175">
        <f t="shared" si="18"/>
        <v>3036</v>
      </c>
    </row>
    <row r="1176" spans="1:11" hidden="1" x14ac:dyDescent="0.3">
      <c r="A1176" t="s">
        <v>417</v>
      </c>
      <c r="B1176" t="s">
        <v>447</v>
      </c>
      <c r="C1176" t="s">
        <v>35</v>
      </c>
      <c r="D1176" t="s">
        <v>39</v>
      </c>
      <c r="E1176" s="1">
        <v>41974</v>
      </c>
      <c r="F1176" s="1" t="s">
        <v>440</v>
      </c>
      <c r="G1176">
        <v>4</v>
      </c>
      <c r="H1176">
        <v>11</v>
      </c>
      <c r="I1176">
        <v>27</v>
      </c>
      <c r="J1176" t="s">
        <v>445</v>
      </c>
      <c r="K1176">
        <f t="shared" si="18"/>
        <v>3036</v>
      </c>
    </row>
    <row r="1177" spans="1:11" hidden="1" x14ac:dyDescent="0.3">
      <c r="A1177" t="s">
        <v>417</v>
      </c>
      <c r="B1177" t="s">
        <v>447</v>
      </c>
      <c r="C1177" t="s">
        <v>35</v>
      </c>
      <c r="D1177" t="s">
        <v>39</v>
      </c>
      <c r="E1177" s="1">
        <v>41974</v>
      </c>
      <c r="F1177" s="1" t="s">
        <v>440</v>
      </c>
      <c r="G1177">
        <v>1</v>
      </c>
      <c r="H1177">
        <v>11</v>
      </c>
      <c r="I1177">
        <v>30</v>
      </c>
      <c r="J1177" t="s">
        <v>445</v>
      </c>
      <c r="K1177">
        <f t="shared" si="18"/>
        <v>3036</v>
      </c>
    </row>
    <row r="1178" spans="1:11" hidden="1" x14ac:dyDescent="0.3">
      <c r="A1178" t="s">
        <v>417</v>
      </c>
      <c r="B1178" t="s">
        <v>447</v>
      </c>
      <c r="C1178" t="s">
        <v>35</v>
      </c>
      <c r="D1178" t="s">
        <v>39</v>
      </c>
      <c r="E1178" s="1">
        <v>41974</v>
      </c>
      <c r="F1178" s="1" t="s">
        <v>440</v>
      </c>
      <c r="G1178">
        <v>2</v>
      </c>
      <c r="H1178">
        <v>12</v>
      </c>
      <c r="I1178" t="s">
        <v>437</v>
      </c>
      <c r="J1178" t="s">
        <v>445</v>
      </c>
      <c r="K1178">
        <f t="shared" si="18"/>
        <v>3036</v>
      </c>
    </row>
    <row r="1179" spans="1:11" hidden="1" x14ac:dyDescent="0.3">
      <c r="A1179" t="s">
        <v>417</v>
      </c>
      <c r="B1179" t="s">
        <v>447</v>
      </c>
      <c r="C1179" t="s">
        <v>35</v>
      </c>
      <c r="D1179" t="s">
        <v>39</v>
      </c>
      <c r="E1179" s="1">
        <v>41974</v>
      </c>
      <c r="F1179" s="1" t="s">
        <v>440</v>
      </c>
      <c r="G1179">
        <v>3</v>
      </c>
      <c r="H1179">
        <v>14</v>
      </c>
      <c r="I1179" t="s">
        <v>437</v>
      </c>
      <c r="J1179" t="s">
        <v>445</v>
      </c>
      <c r="K1179">
        <f t="shared" si="18"/>
        <v>3036</v>
      </c>
    </row>
    <row r="1180" spans="1:11" hidden="1" x14ac:dyDescent="0.3">
      <c r="A1180" t="s">
        <v>417</v>
      </c>
      <c r="B1180" t="s">
        <v>447</v>
      </c>
      <c r="C1180" t="s">
        <v>35</v>
      </c>
      <c r="D1180" t="s">
        <v>39</v>
      </c>
      <c r="E1180" s="1">
        <v>41974</v>
      </c>
      <c r="F1180" s="1" t="s">
        <v>440</v>
      </c>
      <c r="G1180">
        <v>4</v>
      </c>
      <c r="H1180">
        <v>13</v>
      </c>
      <c r="I1180" t="s">
        <v>437</v>
      </c>
      <c r="J1180" t="s">
        <v>445</v>
      </c>
      <c r="K1180">
        <f t="shared" si="18"/>
        <v>3036</v>
      </c>
    </row>
    <row r="1181" spans="1:11" hidden="1" x14ac:dyDescent="0.3">
      <c r="A1181" t="s">
        <v>417</v>
      </c>
      <c r="B1181" t="s">
        <v>447</v>
      </c>
      <c r="C1181" t="s">
        <v>35</v>
      </c>
      <c r="D1181" t="s">
        <v>39</v>
      </c>
      <c r="E1181" s="1">
        <v>41974</v>
      </c>
      <c r="F1181" s="1" t="s">
        <v>440</v>
      </c>
      <c r="G1181">
        <v>1</v>
      </c>
      <c r="H1181">
        <v>11</v>
      </c>
      <c r="I1181">
        <v>28</v>
      </c>
      <c r="J1181" t="s">
        <v>445</v>
      </c>
      <c r="K1181">
        <f t="shared" si="18"/>
        <v>3036</v>
      </c>
    </row>
    <row r="1182" spans="1:11" hidden="1" x14ac:dyDescent="0.3">
      <c r="A1182" t="s">
        <v>417</v>
      </c>
      <c r="B1182" t="s">
        <v>447</v>
      </c>
      <c r="C1182" t="s">
        <v>35</v>
      </c>
      <c r="D1182" t="s">
        <v>39</v>
      </c>
      <c r="E1182" s="1">
        <v>41974</v>
      </c>
      <c r="F1182" s="1" t="s">
        <v>440</v>
      </c>
      <c r="G1182">
        <v>2</v>
      </c>
      <c r="H1182">
        <v>11</v>
      </c>
      <c r="I1182">
        <v>31</v>
      </c>
      <c r="J1182" t="s">
        <v>445</v>
      </c>
      <c r="K1182">
        <f t="shared" si="18"/>
        <v>3036</v>
      </c>
    </row>
    <row r="1183" spans="1:11" hidden="1" x14ac:dyDescent="0.3">
      <c r="A1183" t="s">
        <v>417</v>
      </c>
      <c r="B1183" t="s">
        <v>447</v>
      </c>
      <c r="C1183" t="s">
        <v>35</v>
      </c>
      <c r="D1183" t="s">
        <v>39</v>
      </c>
      <c r="E1183" s="1">
        <v>41974</v>
      </c>
      <c r="F1183" s="1" t="s">
        <v>440</v>
      </c>
      <c r="G1183">
        <v>3</v>
      </c>
      <c r="H1183">
        <v>11</v>
      </c>
      <c r="I1183">
        <v>30</v>
      </c>
      <c r="J1183" t="s">
        <v>445</v>
      </c>
      <c r="K1183">
        <f t="shared" si="18"/>
        <v>3036</v>
      </c>
    </row>
    <row r="1184" spans="1:11" hidden="1" x14ac:dyDescent="0.3">
      <c r="A1184" t="s">
        <v>417</v>
      </c>
      <c r="B1184" t="s">
        <v>447</v>
      </c>
      <c r="C1184" t="s">
        <v>35</v>
      </c>
      <c r="D1184" t="s">
        <v>39</v>
      </c>
      <c r="E1184" s="1">
        <v>41974</v>
      </c>
      <c r="F1184" s="1" t="s">
        <v>440</v>
      </c>
      <c r="G1184">
        <v>4</v>
      </c>
      <c r="H1184">
        <v>12</v>
      </c>
      <c r="I1184" t="s">
        <v>437</v>
      </c>
      <c r="J1184" t="s">
        <v>445</v>
      </c>
      <c r="K1184">
        <f t="shared" si="18"/>
        <v>3036</v>
      </c>
    </row>
    <row r="1185" spans="1:11" hidden="1" x14ac:dyDescent="0.3">
      <c r="A1185" t="s">
        <v>417</v>
      </c>
      <c r="B1185" t="s">
        <v>447</v>
      </c>
      <c r="C1185" t="s">
        <v>35</v>
      </c>
      <c r="D1185" t="s">
        <v>39</v>
      </c>
      <c r="E1185" s="1">
        <v>41984</v>
      </c>
      <c r="F1185" s="1" t="s">
        <v>440</v>
      </c>
      <c r="G1185">
        <v>1</v>
      </c>
      <c r="H1185">
        <v>12</v>
      </c>
      <c r="I1185">
        <v>37</v>
      </c>
      <c r="J1185" t="s">
        <v>445</v>
      </c>
      <c r="K1185">
        <f t="shared" si="18"/>
        <v>3266</v>
      </c>
    </row>
    <row r="1186" spans="1:11" ht="15" hidden="1" customHeight="1" x14ac:dyDescent="0.3">
      <c r="A1186" t="s">
        <v>417</v>
      </c>
      <c r="B1186" t="s">
        <v>447</v>
      </c>
      <c r="C1186" t="s">
        <v>35</v>
      </c>
      <c r="D1186" t="s">
        <v>39</v>
      </c>
      <c r="E1186" s="1">
        <v>41984</v>
      </c>
      <c r="F1186" s="1" t="s">
        <v>440</v>
      </c>
      <c r="G1186">
        <v>2</v>
      </c>
      <c r="H1186">
        <v>12</v>
      </c>
      <c r="I1186">
        <v>36</v>
      </c>
      <c r="J1186" t="s">
        <v>445</v>
      </c>
      <c r="K1186">
        <f t="shared" si="18"/>
        <v>3266</v>
      </c>
    </row>
    <row r="1187" spans="1:11" ht="15" hidden="1" customHeight="1" x14ac:dyDescent="0.3">
      <c r="A1187" t="s">
        <v>417</v>
      </c>
      <c r="B1187" t="s">
        <v>447</v>
      </c>
      <c r="C1187" t="s">
        <v>35</v>
      </c>
      <c r="D1187" t="s">
        <v>39</v>
      </c>
      <c r="E1187" s="1">
        <v>41984</v>
      </c>
      <c r="F1187" s="1" t="s">
        <v>440</v>
      </c>
      <c r="G1187">
        <v>3</v>
      </c>
      <c r="H1187">
        <v>13</v>
      </c>
      <c r="I1187" t="s">
        <v>437</v>
      </c>
      <c r="J1187" t="s">
        <v>445</v>
      </c>
      <c r="K1187">
        <f t="shared" si="18"/>
        <v>3266</v>
      </c>
    </row>
    <row r="1188" spans="1:11" ht="15" customHeight="1" x14ac:dyDescent="0.3">
      <c r="A1188" t="s">
        <v>417</v>
      </c>
      <c r="B1188" t="s">
        <v>447</v>
      </c>
      <c r="C1188" t="s">
        <v>35</v>
      </c>
      <c r="D1188" t="s">
        <v>42</v>
      </c>
      <c r="E1188" s="1">
        <v>41905</v>
      </c>
      <c r="F1188" s="1" t="s">
        <v>440</v>
      </c>
      <c r="G1188">
        <v>1</v>
      </c>
      <c r="H1188">
        <v>2.2449941107184923</v>
      </c>
      <c r="I1188">
        <v>7</v>
      </c>
      <c r="J1188" t="s">
        <v>444</v>
      </c>
      <c r="K1188">
        <f t="shared" si="18"/>
        <v>1449</v>
      </c>
    </row>
    <row r="1189" spans="1:11" ht="15" customHeight="1" x14ac:dyDescent="0.3">
      <c r="A1189" t="s">
        <v>417</v>
      </c>
      <c r="B1189" t="s">
        <v>447</v>
      </c>
      <c r="C1189" t="s">
        <v>35</v>
      </c>
      <c r="D1189" t="s">
        <v>42</v>
      </c>
      <c r="E1189" s="1">
        <v>41905</v>
      </c>
      <c r="F1189" s="1" t="s">
        <v>440</v>
      </c>
      <c r="G1189">
        <v>2</v>
      </c>
      <c r="H1189">
        <v>2.2214369846878679</v>
      </c>
      <c r="I1189">
        <v>7</v>
      </c>
      <c r="J1189" t="s">
        <v>444</v>
      </c>
      <c r="K1189">
        <f t="shared" si="18"/>
        <v>1449</v>
      </c>
    </row>
    <row r="1190" spans="1:11" ht="15" customHeight="1" x14ac:dyDescent="0.3">
      <c r="A1190" t="s">
        <v>417</v>
      </c>
      <c r="B1190" t="s">
        <v>447</v>
      </c>
      <c r="C1190" t="s">
        <v>35</v>
      </c>
      <c r="D1190" t="s">
        <v>42</v>
      </c>
      <c r="E1190" s="1">
        <v>41905</v>
      </c>
      <c r="F1190" s="1" t="s">
        <v>440</v>
      </c>
      <c r="G1190">
        <v>3</v>
      </c>
      <c r="H1190">
        <v>2.1130742049469964</v>
      </c>
      <c r="I1190">
        <v>8</v>
      </c>
      <c r="J1190" t="s">
        <v>444</v>
      </c>
      <c r="K1190">
        <f t="shared" si="18"/>
        <v>1449</v>
      </c>
    </row>
    <row r="1191" spans="1:11" ht="15" customHeight="1" x14ac:dyDescent="0.3">
      <c r="A1191" t="s">
        <v>417</v>
      </c>
      <c r="B1191" t="s">
        <v>447</v>
      </c>
      <c r="C1191" t="s">
        <v>35</v>
      </c>
      <c r="D1191" t="s">
        <v>42</v>
      </c>
      <c r="E1191" s="1">
        <v>41905</v>
      </c>
      <c r="F1191" s="1" t="s">
        <v>440</v>
      </c>
      <c r="G1191">
        <v>4</v>
      </c>
      <c r="H1191">
        <v>1.55</v>
      </c>
      <c r="I1191">
        <v>6</v>
      </c>
      <c r="J1191" t="s">
        <v>444</v>
      </c>
      <c r="K1191">
        <f t="shared" si="18"/>
        <v>1449</v>
      </c>
    </row>
    <row r="1192" spans="1:11" ht="15" customHeight="1" x14ac:dyDescent="0.3">
      <c r="A1192" t="s">
        <v>417</v>
      </c>
      <c r="B1192" t="s">
        <v>447</v>
      </c>
      <c r="C1192" t="s">
        <v>35</v>
      </c>
      <c r="D1192" t="s">
        <v>42</v>
      </c>
      <c r="E1192" s="1">
        <v>41905</v>
      </c>
      <c r="F1192" s="1" t="s">
        <v>440</v>
      </c>
      <c r="G1192">
        <v>1</v>
      </c>
      <c r="H1192">
        <v>2.3250883392226149</v>
      </c>
      <c r="I1192">
        <v>8</v>
      </c>
      <c r="J1192" t="s">
        <v>444</v>
      </c>
      <c r="K1192">
        <f t="shared" si="18"/>
        <v>1449</v>
      </c>
    </row>
    <row r="1193" spans="1:11" ht="15" customHeight="1" x14ac:dyDescent="0.3">
      <c r="A1193" t="s">
        <v>417</v>
      </c>
      <c r="B1193" t="s">
        <v>447</v>
      </c>
      <c r="C1193" t="s">
        <v>35</v>
      </c>
      <c r="D1193" t="s">
        <v>42</v>
      </c>
      <c r="E1193" s="1">
        <v>41905</v>
      </c>
      <c r="F1193" s="1" t="s">
        <v>440</v>
      </c>
      <c r="G1193">
        <v>2</v>
      </c>
      <c r="H1193">
        <v>2.2214369846878679</v>
      </c>
      <c r="I1193">
        <v>7</v>
      </c>
      <c r="J1193" t="s">
        <v>444</v>
      </c>
      <c r="K1193">
        <f t="shared" si="18"/>
        <v>1449</v>
      </c>
    </row>
    <row r="1194" spans="1:11" ht="15" customHeight="1" x14ac:dyDescent="0.3">
      <c r="A1194" t="s">
        <v>417</v>
      </c>
      <c r="B1194" t="s">
        <v>447</v>
      </c>
      <c r="C1194" t="s">
        <v>35</v>
      </c>
      <c r="D1194" t="s">
        <v>42</v>
      </c>
      <c r="E1194" s="1">
        <v>41905</v>
      </c>
      <c r="F1194" s="1" t="s">
        <v>440</v>
      </c>
      <c r="G1194">
        <v>3</v>
      </c>
      <c r="H1194">
        <v>1.58125</v>
      </c>
      <c r="I1194">
        <v>6</v>
      </c>
      <c r="J1194" t="s">
        <v>444</v>
      </c>
      <c r="K1194">
        <f t="shared" si="18"/>
        <v>1449</v>
      </c>
    </row>
    <row r="1195" spans="1:11" ht="15" customHeight="1" x14ac:dyDescent="0.3">
      <c r="A1195" t="s">
        <v>417</v>
      </c>
      <c r="B1195" t="s">
        <v>447</v>
      </c>
      <c r="C1195" t="s">
        <v>35</v>
      </c>
      <c r="D1195" t="s">
        <v>42</v>
      </c>
      <c r="E1195" s="1">
        <v>41905</v>
      </c>
      <c r="F1195" s="1" t="s">
        <v>440</v>
      </c>
      <c r="G1195">
        <v>4</v>
      </c>
      <c r="H1195">
        <v>2.2638398115429919</v>
      </c>
      <c r="I1195">
        <v>6</v>
      </c>
      <c r="J1195" t="s">
        <v>444</v>
      </c>
      <c r="K1195">
        <f t="shared" si="18"/>
        <v>1449</v>
      </c>
    </row>
    <row r="1196" spans="1:11" ht="15" customHeight="1" x14ac:dyDescent="0.3">
      <c r="A1196" t="s">
        <v>417</v>
      </c>
      <c r="B1196" t="s">
        <v>447</v>
      </c>
      <c r="C1196" t="s">
        <v>35</v>
      </c>
      <c r="D1196" t="s">
        <v>42</v>
      </c>
      <c r="E1196" s="1">
        <v>41905</v>
      </c>
      <c r="F1196" s="1" t="s">
        <v>440</v>
      </c>
      <c r="G1196">
        <v>1</v>
      </c>
      <c r="H1196">
        <v>2.2025912838633688</v>
      </c>
      <c r="I1196">
        <v>7</v>
      </c>
      <c r="J1196" t="s">
        <v>444</v>
      </c>
      <c r="K1196">
        <f t="shared" si="18"/>
        <v>1449</v>
      </c>
    </row>
    <row r="1197" spans="1:11" ht="15" customHeight="1" x14ac:dyDescent="0.3">
      <c r="A1197" t="s">
        <v>417</v>
      </c>
      <c r="B1197" t="s">
        <v>447</v>
      </c>
      <c r="C1197" t="s">
        <v>35</v>
      </c>
      <c r="D1197" t="s">
        <v>42</v>
      </c>
      <c r="E1197" s="1">
        <v>41905</v>
      </c>
      <c r="F1197" s="1" t="s">
        <v>440</v>
      </c>
      <c r="G1197">
        <v>2</v>
      </c>
      <c r="H1197">
        <v>2.259128386336867</v>
      </c>
      <c r="I1197">
        <v>7</v>
      </c>
      <c r="J1197" t="s">
        <v>444</v>
      </c>
      <c r="K1197">
        <f t="shared" si="18"/>
        <v>1449</v>
      </c>
    </row>
    <row r="1198" spans="1:11" ht="15" customHeight="1" x14ac:dyDescent="0.3">
      <c r="A1198" t="s">
        <v>417</v>
      </c>
      <c r="B1198" t="s">
        <v>447</v>
      </c>
      <c r="C1198" t="s">
        <v>35</v>
      </c>
      <c r="D1198" t="s">
        <v>42</v>
      </c>
      <c r="E1198" s="1">
        <v>41905</v>
      </c>
      <c r="F1198" s="1" t="s">
        <v>440</v>
      </c>
      <c r="G1198">
        <v>3</v>
      </c>
      <c r="H1198">
        <v>2.2449941107184923</v>
      </c>
      <c r="I1198">
        <v>7</v>
      </c>
      <c r="J1198" t="s">
        <v>444</v>
      </c>
      <c r="K1198">
        <f t="shared" si="18"/>
        <v>1449</v>
      </c>
    </row>
    <row r="1199" spans="1:11" ht="15" customHeight="1" x14ac:dyDescent="0.3">
      <c r="A1199" t="s">
        <v>417</v>
      </c>
      <c r="B1199" t="s">
        <v>447</v>
      </c>
      <c r="C1199" t="s">
        <v>35</v>
      </c>
      <c r="D1199" t="s">
        <v>42</v>
      </c>
      <c r="E1199" s="1">
        <v>41905</v>
      </c>
      <c r="F1199" s="1" t="s">
        <v>440</v>
      </c>
      <c r="G1199">
        <v>4</v>
      </c>
      <c r="H1199">
        <v>1.10625</v>
      </c>
      <c r="I1199">
        <v>6</v>
      </c>
      <c r="J1199" t="s">
        <v>444</v>
      </c>
      <c r="K1199">
        <f t="shared" ref="K1199:K1262" si="19">(E1199-Exp4SD) * 23</f>
        <v>1449</v>
      </c>
    </row>
    <row r="1200" spans="1:11" ht="15" customHeight="1" x14ac:dyDescent="0.3">
      <c r="A1200" t="s">
        <v>417</v>
      </c>
      <c r="B1200" t="s">
        <v>447</v>
      </c>
      <c r="C1200" t="s">
        <v>35</v>
      </c>
      <c r="D1200" t="s">
        <v>42</v>
      </c>
      <c r="E1200" s="1">
        <v>41912</v>
      </c>
      <c r="F1200" s="1" t="s">
        <v>440</v>
      </c>
      <c r="G1200">
        <v>1</v>
      </c>
      <c r="H1200">
        <v>3.7061790668348045</v>
      </c>
      <c r="I1200">
        <v>12</v>
      </c>
      <c r="J1200" t="s">
        <v>444</v>
      </c>
      <c r="K1200">
        <f t="shared" si="19"/>
        <v>1610</v>
      </c>
    </row>
    <row r="1201" spans="1:11" ht="15" customHeight="1" x14ac:dyDescent="0.3">
      <c r="A1201" t="s">
        <v>417</v>
      </c>
      <c r="B1201" t="s">
        <v>447</v>
      </c>
      <c r="C1201" t="s">
        <v>35</v>
      </c>
      <c r="D1201" t="s">
        <v>42</v>
      </c>
      <c r="E1201" s="1">
        <v>41912</v>
      </c>
      <c r="F1201" s="1" t="s">
        <v>440</v>
      </c>
      <c r="G1201">
        <v>2</v>
      </c>
      <c r="H1201">
        <v>3.6851618327028164</v>
      </c>
      <c r="I1201">
        <v>12</v>
      </c>
      <c r="J1201" t="s">
        <v>444</v>
      </c>
      <c r="K1201">
        <f t="shared" si="19"/>
        <v>1610</v>
      </c>
    </row>
    <row r="1202" spans="1:11" ht="15" customHeight="1" x14ac:dyDescent="0.3">
      <c r="A1202" t="s">
        <v>417</v>
      </c>
      <c r="B1202" t="s">
        <v>447</v>
      </c>
      <c r="C1202" t="s">
        <v>35</v>
      </c>
      <c r="D1202" t="s">
        <v>42</v>
      </c>
      <c r="E1202" s="1">
        <v>41912</v>
      </c>
      <c r="F1202" s="1" t="s">
        <v>440</v>
      </c>
      <c r="G1202">
        <v>3</v>
      </c>
      <c r="H1202">
        <v>3.2101723413198822</v>
      </c>
      <c r="I1202">
        <v>11</v>
      </c>
      <c r="J1202" t="s">
        <v>444</v>
      </c>
      <c r="K1202">
        <f t="shared" si="19"/>
        <v>1610</v>
      </c>
    </row>
    <row r="1203" spans="1:11" ht="15" customHeight="1" x14ac:dyDescent="0.3">
      <c r="A1203" t="s">
        <v>417</v>
      </c>
      <c r="B1203" t="s">
        <v>447</v>
      </c>
      <c r="C1203" t="s">
        <v>35</v>
      </c>
      <c r="D1203" t="s">
        <v>42</v>
      </c>
      <c r="E1203" s="1">
        <v>41912</v>
      </c>
      <c r="F1203" s="1" t="s">
        <v>440</v>
      </c>
      <c r="G1203">
        <v>4</v>
      </c>
      <c r="H1203">
        <v>3.1933585540142917</v>
      </c>
      <c r="I1203">
        <v>11</v>
      </c>
      <c r="J1203" t="s">
        <v>444</v>
      </c>
      <c r="K1203">
        <f t="shared" si="19"/>
        <v>1610</v>
      </c>
    </row>
    <row r="1204" spans="1:11" ht="15" customHeight="1" x14ac:dyDescent="0.3">
      <c r="A1204" t="s">
        <v>417</v>
      </c>
      <c r="B1204" t="s">
        <v>447</v>
      </c>
      <c r="C1204" t="s">
        <v>35</v>
      </c>
      <c r="D1204" t="s">
        <v>42</v>
      </c>
      <c r="E1204" s="1">
        <v>41912</v>
      </c>
      <c r="F1204" s="1" t="s">
        <v>440</v>
      </c>
      <c r="G1204">
        <v>1</v>
      </c>
      <c r="H1204">
        <v>3.2774274905422445</v>
      </c>
      <c r="I1204">
        <v>10</v>
      </c>
      <c r="J1204" t="s">
        <v>444</v>
      </c>
      <c r="K1204">
        <f t="shared" si="19"/>
        <v>1610</v>
      </c>
    </row>
    <row r="1205" spans="1:11" ht="15" customHeight="1" x14ac:dyDescent="0.3">
      <c r="A1205" t="s">
        <v>417</v>
      </c>
      <c r="B1205" t="s">
        <v>447</v>
      </c>
      <c r="C1205" t="s">
        <v>35</v>
      </c>
      <c r="D1205" t="s">
        <v>42</v>
      </c>
      <c r="E1205" s="1">
        <v>41912</v>
      </c>
      <c r="F1205" s="1" t="s">
        <v>440</v>
      </c>
      <c r="G1205">
        <v>2</v>
      </c>
      <c r="H1205">
        <v>3.2564102564102564</v>
      </c>
      <c r="I1205">
        <v>11</v>
      </c>
      <c r="J1205" t="s">
        <v>444</v>
      </c>
      <c r="K1205">
        <f t="shared" si="19"/>
        <v>1610</v>
      </c>
    </row>
    <row r="1206" spans="1:11" ht="15" customHeight="1" x14ac:dyDescent="0.3">
      <c r="A1206" t="s">
        <v>417</v>
      </c>
      <c r="B1206" t="s">
        <v>447</v>
      </c>
      <c r="C1206" t="s">
        <v>35</v>
      </c>
      <c r="D1206" t="s">
        <v>42</v>
      </c>
      <c r="E1206" s="1">
        <v>41912</v>
      </c>
      <c r="F1206" s="1" t="s">
        <v>440</v>
      </c>
      <c r="G1206">
        <v>3</v>
      </c>
      <c r="H1206">
        <v>3.3026481715006306</v>
      </c>
      <c r="I1206">
        <v>12</v>
      </c>
      <c r="J1206" t="s">
        <v>444</v>
      </c>
      <c r="K1206">
        <f t="shared" si="19"/>
        <v>1610</v>
      </c>
    </row>
    <row r="1207" spans="1:11" ht="15" customHeight="1" x14ac:dyDescent="0.3">
      <c r="A1207" t="s">
        <v>417</v>
      </c>
      <c r="B1207" t="s">
        <v>447</v>
      </c>
      <c r="C1207" t="s">
        <v>35</v>
      </c>
      <c r="D1207" t="s">
        <v>42</v>
      </c>
      <c r="E1207" s="1">
        <v>41912</v>
      </c>
      <c r="F1207" s="1" t="s">
        <v>440</v>
      </c>
      <c r="G1207">
        <v>4</v>
      </c>
      <c r="H1207">
        <v>3.4539722572509457</v>
      </c>
      <c r="I1207">
        <v>12</v>
      </c>
      <c r="J1207" t="s">
        <v>444</v>
      </c>
      <c r="K1207">
        <f t="shared" si="19"/>
        <v>1610</v>
      </c>
    </row>
    <row r="1208" spans="1:11" ht="15" customHeight="1" x14ac:dyDescent="0.3">
      <c r="A1208" t="s">
        <v>417</v>
      </c>
      <c r="B1208" t="s">
        <v>447</v>
      </c>
      <c r="C1208" t="s">
        <v>35</v>
      </c>
      <c r="D1208" t="s">
        <v>42</v>
      </c>
      <c r="E1208" s="1">
        <v>41912</v>
      </c>
      <c r="F1208" s="1" t="s">
        <v>440</v>
      </c>
      <c r="G1208">
        <v>1</v>
      </c>
      <c r="H1208">
        <v>3.4413619167717528</v>
      </c>
      <c r="I1208">
        <v>13</v>
      </c>
      <c r="J1208" t="s">
        <v>444</v>
      </c>
      <c r="K1208">
        <f t="shared" si="19"/>
        <v>1610</v>
      </c>
    </row>
    <row r="1209" spans="1:11" ht="15" customHeight="1" x14ac:dyDescent="0.3">
      <c r="A1209" t="s">
        <v>417</v>
      </c>
      <c r="B1209" t="s">
        <v>447</v>
      </c>
      <c r="C1209" t="s">
        <v>35</v>
      </c>
      <c r="D1209" t="s">
        <v>42</v>
      </c>
      <c r="E1209" s="1">
        <v>41912</v>
      </c>
      <c r="F1209" s="1" t="s">
        <v>440</v>
      </c>
      <c r="G1209">
        <v>2</v>
      </c>
      <c r="H1209">
        <v>3.7145859604875997</v>
      </c>
      <c r="I1209">
        <v>12</v>
      </c>
      <c r="J1209" t="s">
        <v>444</v>
      </c>
      <c r="K1209">
        <f t="shared" si="19"/>
        <v>1610</v>
      </c>
    </row>
    <row r="1210" spans="1:11" ht="15" customHeight="1" x14ac:dyDescent="0.3">
      <c r="A1210" t="s">
        <v>417</v>
      </c>
      <c r="B1210" t="s">
        <v>447</v>
      </c>
      <c r="C1210" t="s">
        <v>35</v>
      </c>
      <c r="D1210" t="s">
        <v>42</v>
      </c>
      <c r="E1210" s="1">
        <v>41912</v>
      </c>
      <c r="F1210" s="1" t="s">
        <v>440</v>
      </c>
      <c r="G1210">
        <v>3</v>
      </c>
      <c r="H1210">
        <v>3.2732240437158469</v>
      </c>
      <c r="I1210">
        <v>11</v>
      </c>
      <c r="J1210" t="s">
        <v>444</v>
      </c>
      <c r="K1210">
        <f t="shared" si="19"/>
        <v>1610</v>
      </c>
    </row>
    <row r="1211" spans="1:11" ht="15" customHeight="1" x14ac:dyDescent="0.3">
      <c r="A1211" t="s">
        <v>417</v>
      </c>
      <c r="B1211" t="s">
        <v>447</v>
      </c>
      <c r="C1211" t="s">
        <v>35</v>
      </c>
      <c r="D1211" t="s">
        <v>42</v>
      </c>
      <c r="E1211" s="1">
        <v>41912</v>
      </c>
      <c r="F1211" s="1" t="s">
        <v>440</v>
      </c>
      <c r="G1211">
        <v>4</v>
      </c>
      <c r="H1211">
        <v>2.730270906949352</v>
      </c>
      <c r="I1211">
        <v>10</v>
      </c>
      <c r="J1211" t="s">
        <v>444</v>
      </c>
      <c r="K1211">
        <f t="shared" si="19"/>
        <v>1610</v>
      </c>
    </row>
    <row r="1212" spans="1:11" ht="15" customHeight="1" x14ac:dyDescent="0.3">
      <c r="A1212" t="s">
        <v>417</v>
      </c>
      <c r="B1212" t="s">
        <v>447</v>
      </c>
      <c r="C1212" t="s">
        <v>35</v>
      </c>
      <c r="D1212" t="s">
        <v>42</v>
      </c>
      <c r="E1212" s="1">
        <v>41919</v>
      </c>
      <c r="F1212" s="1" t="s">
        <v>440</v>
      </c>
      <c r="G1212">
        <v>1</v>
      </c>
      <c r="H1212">
        <v>4.7969348659003828</v>
      </c>
      <c r="I1212">
        <v>17</v>
      </c>
      <c r="J1212" t="s">
        <v>444</v>
      </c>
      <c r="K1212">
        <f t="shared" si="19"/>
        <v>1771</v>
      </c>
    </row>
    <row r="1213" spans="1:11" ht="15" customHeight="1" x14ac:dyDescent="0.3">
      <c r="A1213" t="s">
        <v>417</v>
      </c>
      <c r="B1213" t="s">
        <v>447</v>
      </c>
      <c r="C1213" t="s">
        <v>35</v>
      </c>
      <c r="D1213" t="s">
        <v>42</v>
      </c>
      <c r="E1213" s="1">
        <v>41919</v>
      </c>
      <c r="F1213" s="1" t="s">
        <v>440</v>
      </c>
      <c r="G1213">
        <v>2</v>
      </c>
      <c r="H1213">
        <v>4.5517241379310347</v>
      </c>
      <c r="I1213">
        <v>14</v>
      </c>
      <c r="J1213" t="s">
        <v>444</v>
      </c>
      <c r="K1213">
        <f t="shared" si="19"/>
        <v>1771</v>
      </c>
    </row>
    <row r="1214" spans="1:11" ht="15" customHeight="1" x14ac:dyDescent="0.3">
      <c r="A1214" t="s">
        <v>417</v>
      </c>
      <c r="B1214" t="s">
        <v>447</v>
      </c>
      <c r="C1214" t="s">
        <v>35</v>
      </c>
      <c r="D1214" t="s">
        <v>42</v>
      </c>
      <c r="E1214" s="1">
        <v>41919</v>
      </c>
      <c r="F1214" s="1" t="s">
        <v>440</v>
      </c>
      <c r="G1214">
        <v>3</v>
      </c>
      <c r="H1214">
        <v>4.7011494252873565</v>
      </c>
      <c r="I1214">
        <v>16</v>
      </c>
      <c r="J1214" t="s">
        <v>444</v>
      </c>
      <c r="K1214">
        <f t="shared" si="19"/>
        <v>1771</v>
      </c>
    </row>
    <row r="1215" spans="1:11" ht="15" customHeight="1" x14ac:dyDescent="0.3">
      <c r="A1215" t="s">
        <v>417</v>
      </c>
      <c r="B1215" t="s">
        <v>447</v>
      </c>
      <c r="C1215" t="s">
        <v>35</v>
      </c>
      <c r="D1215" t="s">
        <v>42</v>
      </c>
      <c r="E1215" s="1">
        <v>41919</v>
      </c>
      <c r="F1215" s="1" t="s">
        <v>440</v>
      </c>
      <c r="G1215">
        <v>4</v>
      </c>
      <c r="H1215">
        <v>4.5363984674329503</v>
      </c>
      <c r="I1215">
        <v>15</v>
      </c>
      <c r="J1215" t="s">
        <v>444</v>
      </c>
      <c r="K1215">
        <f t="shared" si="19"/>
        <v>1771</v>
      </c>
    </row>
    <row r="1216" spans="1:11" ht="15" customHeight="1" x14ac:dyDescent="0.3">
      <c r="A1216" t="s">
        <v>417</v>
      </c>
      <c r="B1216" t="s">
        <v>447</v>
      </c>
      <c r="C1216" t="s">
        <v>35</v>
      </c>
      <c r="D1216" t="s">
        <v>42</v>
      </c>
      <c r="E1216" s="1">
        <v>41919</v>
      </c>
      <c r="F1216" s="1" t="s">
        <v>440</v>
      </c>
      <c r="G1216">
        <v>1</v>
      </c>
      <c r="H1216">
        <v>4.6245210727969353</v>
      </c>
      <c r="I1216">
        <v>15</v>
      </c>
      <c r="J1216" t="s">
        <v>444</v>
      </c>
      <c r="K1216">
        <f t="shared" si="19"/>
        <v>1771</v>
      </c>
    </row>
    <row r="1217" spans="1:11" ht="15" customHeight="1" x14ac:dyDescent="0.3">
      <c r="A1217" t="s">
        <v>417</v>
      </c>
      <c r="B1217" t="s">
        <v>447</v>
      </c>
      <c r="C1217" t="s">
        <v>35</v>
      </c>
      <c r="D1217" t="s">
        <v>42</v>
      </c>
      <c r="E1217" s="1">
        <v>41919</v>
      </c>
      <c r="F1217" s="1" t="s">
        <v>440</v>
      </c>
      <c r="G1217">
        <v>2</v>
      </c>
      <c r="H1217">
        <v>4.7318007662835253</v>
      </c>
      <c r="I1217">
        <v>16</v>
      </c>
      <c r="J1217" t="s">
        <v>444</v>
      </c>
      <c r="K1217">
        <f t="shared" si="19"/>
        <v>1771</v>
      </c>
    </row>
    <row r="1218" spans="1:11" ht="15" customHeight="1" x14ac:dyDescent="0.3">
      <c r="A1218" t="s">
        <v>417</v>
      </c>
      <c r="B1218" t="s">
        <v>447</v>
      </c>
      <c r="C1218" t="s">
        <v>35</v>
      </c>
      <c r="D1218" t="s">
        <v>42</v>
      </c>
      <c r="E1218" s="1">
        <v>41919</v>
      </c>
      <c r="F1218" s="1" t="s">
        <v>440</v>
      </c>
      <c r="G1218">
        <v>3</v>
      </c>
      <c r="H1218">
        <v>4.7432950191570882</v>
      </c>
      <c r="I1218">
        <v>15</v>
      </c>
      <c r="J1218" t="s">
        <v>444</v>
      </c>
      <c r="K1218">
        <f t="shared" si="19"/>
        <v>1771</v>
      </c>
    </row>
    <row r="1219" spans="1:11" ht="15" customHeight="1" x14ac:dyDescent="0.3">
      <c r="A1219" t="s">
        <v>417</v>
      </c>
      <c r="B1219" t="s">
        <v>447</v>
      </c>
      <c r="C1219" t="s">
        <v>35</v>
      </c>
      <c r="D1219" t="s">
        <v>42</v>
      </c>
      <c r="E1219" s="1">
        <v>41919</v>
      </c>
      <c r="F1219" s="1" t="s">
        <v>440</v>
      </c>
      <c r="G1219">
        <v>4</v>
      </c>
      <c r="H1219">
        <v>4.8352490421455938</v>
      </c>
      <c r="I1219">
        <v>15</v>
      </c>
      <c r="J1219" t="s">
        <v>444</v>
      </c>
      <c r="K1219">
        <f t="shared" si="19"/>
        <v>1771</v>
      </c>
    </row>
    <row r="1220" spans="1:11" ht="15" customHeight="1" x14ac:dyDescent="0.3">
      <c r="A1220" t="s">
        <v>417</v>
      </c>
      <c r="B1220" t="s">
        <v>447</v>
      </c>
      <c r="C1220" t="s">
        <v>35</v>
      </c>
      <c r="D1220" t="s">
        <v>42</v>
      </c>
      <c r="E1220" s="1">
        <v>41919</v>
      </c>
      <c r="F1220" s="1" t="s">
        <v>440</v>
      </c>
      <c r="G1220">
        <v>1</v>
      </c>
      <c r="H1220">
        <v>4.8850574712643677</v>
      </c>
      <c r="I1220">
        <v>17</v>
      </c>
      <c r="J1220" t="s">
        <v>444</v>
      </c>
      <c r="K1220">
        <f t="shared" si="19"/>
        <v>1771</v>
      </c>
    </row>
    <row r="1221" spans="1:11" ht="15" customHeight="1" x14ac:dyDescent="0.3">
      <c r="A1221" t="s">
        <v>417</v>
      </c>
      <c r="B1221" t="s">
        <v>447</v>
      </c>
      <c r="C1221" t="s">
        <v>35</v>
      </c>
      <c r="D1221" t="s">
        <v>42</v>
      </c>
      <c r="E1221" s="1">
        <v>41919</v>
      </c>
      <c r="F1221" s="1" t="s">
        <v>440</v>
      </c>
      <c r="G1221">
        <v>2</v>
      </c>
      <c r="H1221">
        <v>4.6551724137931032</v>
      </c>
      <c r="I1221">
        <v>16</v>
      </c>
      <c r="J1221" t="s">
        <v>444</v>
      </c>
      <c r="K1221">
        <f t="shared" si="19"/>
        <v>1771</v>
      </c>
    </row>
    <row r="1222" spans="1:11" ht="15" customHeight="1" x14ac:dyDescent="0.3">
      <c r="A1222" t="s">
        <v>417</v>
      </c>
      <c r="B1222" t="s">
        <v>447</v>
      </c>
      <c r="C1222" t="s">
        <v>35</v>
      </c>
      <c r="D1222" t="s">
        <v>42</v>
      </c>
      <c r="E1222" s="1">
        <v>41919</v>
      </c>
      <c r="F1222" s="1" t="s">
        <v>440</v>
      </c>
      <c r="G1222">
        <v>3</v>
      </c>
      <c r="H1222">
        <v>4.7241379310344831</v>
      </c>
      <c r="I1222">
        <v>16</v>
      </c>
      <c r="J1222" t="s">
        <v>444</v>
      </c>
      <c r="K1222">
        <f t="shared" si="19"/>
        <v>1771</v>
      </c>
    </row>
    <row r="1223" spans="1:11" ht="15" customHeight="1" x14ac:dyDescent="0.3">
      <c r="A1223" t="s">
        <v>417</v>
      </c>
      <c r="B1223" t="s">
        <v>447</v>
      </c>
      <c r="C1223" t="s">
        <v>35</v>
      </c>
      <c r="D1223" t="s">
        <v>42</v>
      </c>
      <c r="E1223" s="1">
        <v>41919</v>
      </c>
      <c r="F1223" s="1" t="s">
        <v>440</v>
      </c>
      <c r="G1223">
        <v>4</v>
      </c>
      <c r="H1223">
        <v>4.8467432950191576</v>
      </c>
      <c r="I1223">
        <v>16</v>
      </c>
      <c r="J1223" t="s">
        <v>444</v>
      </c>
      <c r="K1223">
        <f t="shared" si="19"/>
        <v>1771</v>
      </c>
    </row>
    <row r="1224" spans="1:11" ht="15" customHeight="1" x14ac:dyDescent="0.3">
      <c r="A1224" t="s">
        <v>417</v>
      </c>
      <c r="B1224" t="s">
        <v>447</v>
      </c>
      <c r="C1224" t="s">
        <v>35</v>
      </c>
      <c r="D1224" t="s">
        <v>42</v>
      </c>
      <c r="E1224" s="1">
        <v>41927</v>
      </c>
      <c r="F1224" s="1" t="s">
        <v>440</v>
      </c>
      <c r="G1224">
        <v>1</v>
      </c>
      <c r="H1224">
        <v>5.8380062305295954</v>
      </c>
      <c r="I1224">
        <v>19</v>
      </c>
      <c r="J1224" t="s">
        <v>444</v>
      </c>
      <c r="K1224">
        <f t="shared" si="19"/>
        <v>1955</v>
      </c>
    </row>
    <row r="1225" spans="1:11" ht="15" customHeight="1" x14ac:dyDescent="0.3">
      <c r="A1225" t="s">
        <v>417</v>
      </c>
      <c r="B1225" t="s">
        <v>447</v>
      </c>
      <c r="C1225" t="s">
        <v>35</v>
      </c>
      <c r="D1225" t="s">
        <v>42</v>
      </c>
      <c r="E1225" s="1">
        <v>41927</v>
      </c>
      <c r="F1225" s="1" t="s">
        <v>440</v>
      </c>
      <c r="G1225">
        <v>2</v>
      </c>
      <c r="H1225">
        <v>6.1790633608815426</v>
      </c>
      <c r="I1225">
        <v>23</v>
      </c>
      <c r="J1225" t="s">
        <v>444</v>
      </c>
      <c r="K1225">
        <f t="shared" si="19"/>
        <v>1955</v>
      </c>
    </row>
    <row r="1226" spans="1:11" ht="15" customHeight="1" x14ac:dyDescent="0.3">
      <c r="A1226" t="s">
        <v>417</v>
      </c>
      <c r="B1226" t="s">
        <v>447</v>
      </c>
      <c r="C1226" t="s">
        <v>35</v>
      </c>
      <c r="D1226" t="s">
        <v>42</v>
      </c>
      <c r="E1226" s="1">
        <v>41927</v>
      </c>
      <c r="F1226" s="1" t="s">
        <v>440</v>
      </c>
      <c r="G1226">
        <v>3</v>
      </c>
      <c r="H1226">
        <v>5.7196261682242993</v>
      </c>
      <c r="I1226">
        <v>21</v>
      </c>
      <c r="J1226" t="s">
        <v>444</v>
      </c>
      <c r="K1226">
        <f t="shared" si="19"/>
        <v>1955</v>
      </c>
    </row>
    <row r="1227" spans="1:11" ht="15" customHeight="1" x14ac:dyDescent="0.3">
      <c r="A1227" t="s">
        <v>417</v>
      </c>
      <c r="B1227" t="s">
        <v>447</v>
      </c>
      <c r="C1227" t="s">
        <v>35</v>
      </c>
      <c r="D1227" t="s">
        <v>42</v>
      </c>
      <c r="E1227" s="1">
        <v>41927</v>
      </c>
      <c r="F1227" s="1" t="s">
        <v>440</v>
      </c>
      <c r="G1227">
        <v>4</v>
      </c>
      <c r="H1227">
        <v>5.8224299065420562</v>
      </c>
      <c r="I1227">
        <v>21</v>
      </c>
      <c r="J1227" t="s">
        <v>444</v>
      </c>
      <c r="K1227">
        <f t="shared" si="19"/>
        <v>1955</v>
      </c>
    </row>
    <row r="1228" spans="1:11" ht="15" customHeight="1" x14ac:dyDescent="0.3">
      <c r="A1228" t="s">
        <v>417</v>
      </c>
      <c r="B1228" t="s">
        <v>447</v>
      </c>
      <c r="C1228" t="s">
        <v>35</v>
      </c>
      <c r="D1228" t="s">
        <v>42</v>
      </c>
      <c r="E1228" s="1">
        <v>41927</v>
      </c>
      <c r="F1228" s="1" t="s">
        <v>440</v>
      </c>
      <c r="G1228">
        <v>1</v>
      </c>
      <c r="H1228">
        <v>5.8722741433021808</v>
      </c>
      <c r="I1228">
        <v>22</v>
      </c>
      <c r="J1228" t="s">
        <v>444</v>
      </c>
      <c r="K1228">
        <f t="shared" si="19"/>
        <v>1955</v>
      </c>
    </row>
    <row r="1229" spans="1:11" ht="15" customHeight="1" x14ac:dyDescent="0.3">
      <c r="A1229" t="s">
        <v>417</v>
      </c>
      <c r="B1229" t="s">
        <v>447</v>
      </c>
      <c r="C1229" t="s">
        <v>35</v>
      </c>
      <c r="D1229" t="s">
        <v>42</v>
      </c>
      <c r="E1229" s="1">
        <v>41927</v>
      </c>
      <c r="F1229" s="1" t="s">
        <v>440</v>
      </c>
      <c r="G1229">
        <v>2</v>
      </c>
      <c r="H1229">
        <v>5.8286604361370715</v>
      </c>
      <c r="I1229">
        <v>21</v>
      </c>
      <c r="J1229" t="s">
        <v>444</v>
      </c>
      <c r="K1229">
        <f t="shared" si="19"/>
        <v>1955</v>
      </c>
    </row>
    <row r="1230" spans="1:11" ht="15" customHeight="1" x14ac:dyDescent="0.3">
      <c r="A1230" t="s">
        <v>417</v>
      </c>
      <c r="B1230" t="s">
        <v>447</v>
      </c>
      <c r="C1230" t="s">
        <v>35</v>
      </c>
      <c r="D1230" t="s">
        <v>42</v>
      </c>
      <c r="E1230" s="1">
        <v>41927</v>
      </c>
      <c r="F1230" s="1" t="s">
        <v>440</v>
      </c>
      <c r="G1230">
        <v>3</v>
      </c>
      <c r="H1230">
        <v>5.8348909657320869</v>
      </c>
      <c r="I1230">
        <v>22</v>
      </c>
      <c r="J1230" t="s">
        <v>444</v>
      </c>
      <c r="K1230">
        <f t="shared" si="19"/>
        <v>1955</v>
      </c>
    </row>
    <row r="1231" spans="1:11" ht="15" customHeight="1" x14ac:dyDescent="0.3">
      <c r="A1231" t="s">
        <v>417</v>
      </c>
      <c r="B1231" t="s">
        <v>447</v>
      </c>
      <c r="C1231" t="s">
        <v>35</v>
      </c>
      <c r="D1231" t="s">
        <v>42</v>
      </c>
      <c r="E1231" s="1">
        <v>41927</v>
      </c>
      <c r="F1231" s="1" t="s">
        <v>440</v>
      </c>
      <c r="G1231">
        <v>4</v>
      </c>
      <c r="H1231">
        <v>5.8317757009345792</v>
      </c>
      <c r="I1231">
        <v>21</v>
      </c>
      <c r="J1231" t="s">
        <v>444</v>
      </c>
      <c r="K1231">
        <f t="shared" si="19"/>
        <v>1955</v>
      </c>
    </row>
    <row r="1232" spans="1:11" ht="15" customHeight="1" x14ac:dyDescent="0.3">
      <c r="A1232" t="s">
        <v>417</v>
      </c>
      <c r="B1232" t="s">
        <v>447</v>
      </c>
      <c r="C1232" t="s">
        <v>35</v>
      </c>
      <c r="D1232" t="s">
        <v>42</v>
      </c>
      <c r="E1232" s="1">
        <v>41927</v>
      </c>
      <c r="F1232" s="1" t="s">
        <v>440</v>
      </c>
      <c r="G1232">
        <v>1</v>
      </c>
      <c r="H1232">
        <v>6.1046831955922869</v>
      </c>
      <c r="I1232">
        <v>21</v>
      </c>
      <c r="J1232" t="s">
        <v>444</v>
      </c>
      <c r="K1232">
        <f t="shared" si="19"/>
        <v>1955</v>
      </c>
    </row>
    <row r="1233" spans="1:11" ht="15" customHeight="1" x14ac:dyDescent="0.3">
      <c r="A1233" t="s">
        <v>417</v>
      </c>
      <c r="B1233" t="s">
        <v>447</v>
      </c>
      <c r="C1233" t="s">
        <v>35</v>
      </c>
      <c r="D1233" t="s">
        <v>42</v>
      </c>
      <c r="E1233" s="1">
        <v>41927</v>
      </c>
      <c r="F1233" s="1" t="s">
        <v>440</v>
      </c>
      <c r="G1233">
        <v>2</v>
      </c>
      <c r="H1233">
        <v>5.8566978193146415</v>
      </c>
      <c r="I1233">
        <v>21</v>
      </c>
      <c r="J1233" t="s">
        <v>444</v>
      </c>
      <c r="K1233">
        <f t="shared" si="19"/>
        <v>1955</v>
      </c>
    </row>
    <row r="1234" spans="1:11" ht="15" customHeight="1" x14ac:dyDescent="0.3">
      <c r="A1234" t="s">
        <v>417</v>
      </c>
      <c r="B1234" t="s">
        <v>447</v>
      </c>
      <c r="C1234" t="s">
        <v>35</v>
      </c>
      <c r="D1234" t="s">
        <v>42</v>
      </c>
      <c r="E1234" s="1">
        <v>41927</v>
      </c>
      <c r="F1234" s="1" t="s">
        <v>440</v>
      </c>
      <c r="G1234">
        <v>3</v>
      </c>
      <c r="H1234">
        <v>4.6628352490421454</v>
      </c>
      <c r="I1234">
        <v>18</v>
      </c>
      <c r="J1234" t="s">
        <v>444</v>
      </c>
      <c r="K1234">
        <f t="shared" si="19"/>
        <v>1955</v>
      </c>
    </row>
    <row r="1235" spans="1:11" ht="15" customHeight="1" x14ac:dyDescent="0.3">
      <c r="A1235" t="s">
        <v>417</v>
      </c>
      <c r="B1235" t="s">
        <v>447</v>
      </c>
      <c r="C1235" t="s">
        <v>35</v>
      </c>
      <c r="D1235" t="s">
        <v>42</v>
      </c>
      <c r="E1235" s="1">
        <v>41927</v>
      </c>
      <c r="F1235" s="1" t="s">
        <v>440</v>
      </c>
      <c r="G1235">
        <v>4</v>
      </c>
      <c r="H1235">
        <v>5.7850467289719623</v>
      </c>
      <c r="I1235">
        <v>20</v>
      </c>
      <c r="J1235" t="s">
        <v>444</v>
      </c>
      <c r="K1235">
        <f t="shared" si="19"/>
        <v>1955</v>
      </c>
    </row>
    <row r="1236" spans="1:11" ht="15" customHeight="1" x14ac:dyDescent="0.3">
      <c r="A1236" t="s">
        <v>417</v>
      </c>
      <c r="B1236" t="s">
        <v>447</v>
      </c>
      <c r="C1236" t="s">
        <v>35</v>
      </c>
      <c r="D1236" t="s">
        <v>42</v>
      </c>
      <c r="E1236" s="1">
        <v>41933</v>
      </c>
      <c r="F1236" s="1" t="s">
        <v>440</v>
      </c>
      <c r="G1236">
        <v>1</v>
      </c>
      <c r="H1236">
        <v>6.771349862258953</v>
      </c>
      <c r="I1236">
        <v>26</v>
      </c>
      <c r="J1236" t="s">
        <v>444</v>
      </c>
      <c r="K1236">
        <f t="shared" si="19"/>
        <v>2093</v>
      </c>
    </row>
    <row r="1237" spans="1:11" ht="15" customHeight="1" x14ac:dyDescent="0.3">
      <c r="A1237" t="s">
        <v>417</v>
      </c>
      <c r="B1237" t="s">
        <v>447</v>
      </c>
      <c r="C1237" t="s">
        <v>35</v>
      </c>
      <c r="D1237" t="s">
        <v>42</v>
      </c>
      <c r="E1237" s="1">
        <v>41933</v>
      </c>
      <c r="F1237" s="1" t="s">
        <v>440</v>
      </c>
      <c r="G1237">
        <v>2</v>
      </c>
      <c r="H1237">
        <v>6.4297520661157028</v>
      </c>
      <c r="I1237">
        <v>23</v>
      </c>
      <c r="J1237" t="s">
        <v>444</v>
      </c>
      <c r="K1237">
        <f t="shared" si="19"/>
        <v>2093</v>
      </c>
    </row>
    <row r="1238" spans="1:11" ht="15" customHeight="1" x14ac:dyDescent="0.3">
      <c r="A1238" t="s">
        <v>417</v>
      </c>
      <c r="B1238" t="s">
        <v>447</v>
      </c>
      <c r="C1238" t="s">
        <v>35</v>
      </c>
      <c r="D1238" t="s">
        <v>42</v>
      </c>
      <c r="E1238" s="1">
        <v>41933</v>
      </c>
      <c r="F1238" s="1" t="s">
        <v>440</v>
      </c>
      <c r="G1238">
        <v>3</v>
      </c>
      <c r="H1238">
        <v>6.5757575757575761</v>
      </c>
      <c r="I1238">
        <v>27</v>
      </c>
      <c r="J1238" t="s">
        <v>444</v>
      </c>
      <c r="K1238">
        <f t="shared" si="19"/>
        <v>2093</v>
      </c>
    </row>
    <row r="1239" spans="1:11" ht="15" customHeight="1" x14ac:dyDescent="0.3">
      <c r="A1239" t="s">
        <v>417</v>
      </c>
      <c r="B1239" t="s">
        <v>447</v>
      </c>
      <c r="C1239" t="s">
        <v>35</v>
      </c>
      <c r="D1239" t="s">
        <v>42</v>
      </c>
      <c r="E1239" s="1">
        <v>41933</v>
      </c>
      <c r="F1239" s="1" t="s">
        <v>440</v>
      </c>
      <c r="G1239">
        <v>4</v>
      </c>
      <c r="H1239">
        <v>6.6225895316804406</v>
      </c>
      <c r="I1239">
        <v>25</v>
      </c>
      <c r="J1239" t="s">
        <v>444</v>
      </c>
      <c r="K1239">
        <f t="shared" si="19"/>
        <v>2093</v>
      </c>
    </row>
    <row r="1240" spans="1:11" ht="15" customHeight="1" x14ac:dyDescent="0.3">
      <c r="A1240" t="s">
        <v>417</v>
      </c>
      <c r="B1240" t="s">
        <v>447</v>
      </c>
      <c r="C1240" t="s">
        <v>35</v>
      </c>
      <c r="D1240" t="s">
        <v>42</v>
      </c>
      <c r="E1240" s="1">
        <v>41933</v>
      </c>
      <c r="F1240" s="1" t="s">
        <v>440</v>
      </c>
      <c r="G1240">
        <v>1</v>
      </c>
      <c r="H1240">
        <v>6.1763085399449036</v>
      </c>
      <c r="I1240">
        <v>23</v>
      </c>
      <c r="J1240" t="s">
        <v>444</v>
      </c>
      <c r="K1240">
        <f t="shared" si="19"/>
        <v>2093</v>
      </c>
    </row>
    <row r="1241" spans="1:11" ht="15" customHeight="1" x14ac:dyDescent="0.3">
      <c r="A1241" t="s">
        <v>417</v>
      </c>
      <c r="B1241" t="s">
        <v>447</v>
      </c>
      <c r="C1241" t="s">
        <v>35</v>
      </c>
      <c r="D1241" t="s">
        <v>42</v>
      </c>
      <c r="E1241" s="1">
        <v>41933</v>
      </c>
      <c r="F1241" s="1" t="s">
        <v>440</v>
      </c>
      <c r="G1241">
        <v>2</v>
      </c>
      <c r="H1241">
        <v>6.7465564738292008</v>
      </c>
      <c r="I1241">
        <v>23</v>
      </c>
      <c r="J1241" t="s">
        <v>444</v>
      </c>
      <c r="K1241">
        <f t="shared" si="19"/>
        <v>2093</v>
      </c>
    </row>
    <row r="1242" spans="1:11" ht="15" customHeight="1" x14ac:dyDescent="0.3">
      <c r="A1242" t="s">
        <v>417</v>
      </c>
      <c r="B1242" t="s">
        <v>447</v>
      </c>
      <c r="C1242" t="s">
        <v>35</v>
      </c>
      <c r="D1242" t="s">
        <v>42</v>
      </c>
      <c r="E1242" s="1">
        <v>41933</v>
      </c>
      <c r="F1242" s="1" t="s">
        <v>440</v>
      </c>
      <c r="G1242">
        <v>3</v>
      </c>
      <c r="H1242">
        <v>6.6143250688705235</v>
      </c>
      <c r="I1242">
        <v>25</v>
      </c>
      <c r="J1242" t="s">
        <v>444</v>
      </c>
      <c r="K1242">
        <f t="shared" si="19"/>
        <v>2093</v>
      </c>
    </row>
    <row r="1243" spans="1:11" ht="15" customHeight="1" x14ac:dyDescent="0.3">
      <c r="A1243" t="s">
        <v>417</v>
      </c>
      <c r="B1243" t="s">
        <v>447</v>
      </c>
      <c r="C1243" t="s">
        <v>35</v>
      </c>
      <c r="D1243" t="s">
        <v>42</v>
      </c>
      <c r="E1243" s="1">
        <v>41933</v>
      </c>
      <c r="F1243" s="1" t="s">
        <v>440</v>
      </c>
      <c r="G1243">
        <v>4</v>
      </c>
      <c r="H1243">
        <v>6.9146005509641872</v>
      </c>
      <c r="I1243">
        <v>25</v>
      </c>
      <c r="J1243" t="s">
        <v>444</v>
      </c>
      <c r="K1243">
        <f t="shared" si="19"/>
        <v>2093</v>
      </c>
    </row>
    <row r="1244" spans="1:11" ht="15" customHeight="1" x14ac:dyDescent="0.3">
      <c r="A1244" t="s">
        <v>417</v>
      </c>
      <c r="B1244" t="s">
        <v>447</v>
      </c>
      <c r="C1244" t="s">
        <v>35</v>
      </c>
      <c r="D1244" t="s">
        <v>42</v>
      </c>
      <c r="E1244" s="1">
        <v>41933</v>
      </c>
      <c r="F1244" s="1" t="s">
        <v>440</v>
      </c>
      <c r="G1244">
        <v>1</v>
      </c>
      <c r="H1244">
        <v>6.4380165289256199</v>
      </c>
      <c r="I1244">
        <v>23</v>
      </c>
      <c r="J1244" t="s">
        <v>444</v>
      </c>
      <c r="K1244">
        <f t="shared" si="19"/>
        <v>2093</v>
      </c>
    </row>
    <row r="1245" spans="1:11" ht="15" customHeight="1" x14ac:dyDescent="0.3">
      <c r="A1245" t="s">
        <v>417</v>
      </c>
      <c r="B1245" t="s">
        <v>447</v>
      </c>
      <c r="C1245" t="s">
        <v>35</v>
      </c>
      <c r="D1245" t="s">
        <v>42</v>
      </c>
      <c r="E1245" s="1">
        <v>41933</v>
      </c>
      <c r="F1245" s="1" t="s">
        <v>440</v>
      </c>
      <c r="G1245">
        <v>2</v>
      </c>
      <c r="H1245">
        <v>6.9201101928374653</v>
      </c>
      <c r="I1245">
        <v>25</v>
      </c>
      <c r="J1245" t="s">
        <v>444</v>
      </c>
      <c r="K1245">
        <f t="shared" si="19"/>
        <v>2093</v>
      </c>
    </row>
    <row r="1246" spans="1:11" ht="15" customHeight="1" x14ac:dyDescent="0.3">
      <c r="A1246" t="s">
        <v>417</v>
      </c>
      <c r="B1246" t="s">
        <v>447</v>
      </c>
      <c r="C1246" t="s">
        <v>35</v>
      </c>
      <c r="D1246" t="s">
        <v>42</v>
      </c>
      <c r="E1246" s="1">
        <v>41933</v>
      </c>
      <c r="F1246" s="1" t="s">
        <v>440</v>
      </c>
      <c r="G1246">
        <v>3</v>
      </c>
      <c r="H1246">
        <v>6.4655647382920112</v>
      </c>
      <c r="I1246">
        <v>24</v>
      </c>
      <c r="J1246" t="s">
        <v>444</v>
      </c>
      <c r="K1246">
        <f t="shared" si="19"/>
        <v>2093</v>
      </c>
    </row>
    <row r="1247" spans="1:11" ht="15" customHeight="1" x14ac:dyDescent="0.3">
      <c r="A1247" t="s">
        <v>417</v>
      </c>
      <c r="B1247" t="s">
        <v>447</v>
      </c>
      <c r="C1247" t="s">
        <v>35</v>
      </c>
      <c r="D1247" t="s">
        <v>42</v>
      </c>
      <c r="E1247" s="1">
        <v>41933</v>
      </c>
      <c r="F1247" s="1" t="s">
        <v>440</v>
      </c>
      <c r="G1247">
        <v>4</v>
      </c>
      <c r="H1247">
        <v>6.4242424242424239</v>
      </c>
      <c r="I1247">
        <v>22</v>
      </c>
      <c r="J1247" t="s">
        <v>444</v>
      </c>
      <c r="K1247">
        <f t="shared" si="19"/>
        <v>2093</v>
      </c>
    </row>
    <row r="1248" spans="1:11" ht="15" customHeight="1" x14ac:dyDescent="0.3">
      <c r="A1248" t="s">
        <v>417</v>
      </c>
      <c r="B1248" t="s">
        <v>447</v>
      </c>
      <c r="C1248" t="s">
        <v>35</v>
      </c>
      <c r="D1248" t="s">
        <v>42</v>
      </c>
      <c r="E1248" s="1">
        <v>41940</v>
      </c>
      <c r="F1248" s="1" t="s">
        <v>440</v>
      </c>
      <c r="G1248">
        <v>1</v>
      </c>
      <c r="H1248">
        <v>7.1018766756032168</v>
      </c>
      <c r="I1248">
        <v>27</v>
      </c>
      <c r="J1248" t="s">
        <v>444</v>
      </c>
      <c r="K1248">
        <f t="shared" si="19"/>
        <v>2254</v>
      </c>
    </row>
    <row r="1249" spans="1:11" ht="15" customHeight="1" x14ac:dyDescent="0.3">
      <c r="A1249" t="s">
        <v>417</v>
      </c>
      <c r="B1249" t="s">
        <v>447</v>
      </c>
      <c r="C1249" t="s">
        <v>35</v>
      </c>
      <c r="D1249" t="s">
        <v>42</v>
      </c>
      <c r="E1249" s="1">
        <v>41940</v>
      </c>
      <c r="F1249" s="1" t="s">
        <v>440</v>
      </c>
      <c r="G1249">
        <v>2</v>
      </c>
      <c r="H1249">
        <v>7.1608579088471851</v>
      </c>
      <c r="I1249">
        <v>30</v>
      </c>
      <c r="J1249" t="s">
        <v>444</v>
      </c>
      <c r="K1249">
        <f t="shared" si="19"/>
        <v>2254</v>
      </c>
    </row>
    <row r="1250" spans="1:11" ht="15" customHeight="1" x14ac:dyDescent="0.3">
      <c r="A1250" t="s">
        <v>417</v>
      </c>
      <c r="B1250" t="s">
        <v>447</v>
      </c>
      <c r="C1250" t="s">
        <v>35</v>
      </c>
      <c r="D1250" t="s">
        <v>42</v>
      </c>
      <c r="E1250" s="1">
        <v>41940</v>
      </c>
      <c r="F1250" s="1" t="s">
        <v>440</v>
      </c>
      <c r="G1250">
        <v>3</v>
      </c>
      <c r="H1250">
        <v>7.2198391420911525</v>
      </c>
      <c r="I1250">
        <v>27</v>
      </c>
      <c r="J1250" t="s">
        <v>444</v>
      </c>
      <c r="K1250">
        <f t="shared" si="19"/>
        <v>2254</v>
      </c>
    </row>
    <row r="1251" spans="1:11" ht="15" customHeight="1" x14ac:dyDescent="0.3">
      <c r="A1251" t="s">
        <v>417</v>
      </c>
      <c r="B1251" t="s">
        <v>447</v>
      </c>
      <c r="C1251" t="s">
        <v>35</v>
      </c>
      <c r="D1251" t="s">
        <v>42</v>
      </c>
      <c r="E1251" s="1">
        <v>41940</v>
      </c>
      <c r="F1251" s="1" t="s">
        <v>440</v>
      </c>
      <c r="G1251">
        <v>4</v>
      </c>
      <c r="H1251">
        <v>7.1394101876675604</v>
      </c>
      <c r="I1251">
        <v>27</v>
      </c>
      <c r="J1251" t="s">
        <v>444</v>
      </c>
      <c r="K1251">
        <f t="shared" si="19"/>
        <v>2254</v>
      </c>
    </row>
    <row r="1252" spans="1:11" ht="15" customHeight="1" x14ac:dyDescent="0.3">
      <c r="A1252" t="s">
        <v>417</v>
      </c>
      <c r="B1252" t="s">
        <v>447</v>
      </c>
      <c r="C1252" t="s">
        <v>35</v>
      </c>
      <c r="D1252" t="s">
        <v>42</v>
      </c>
      <c r="E1252" s="1">
        <v>41940</v>
      </c>
      <c r="F1252" s="1" t="s">
        <v>440</v>
      </c>
      <c r="G1252">
        <v>1</v>
      </c>
      <c r="H1252">
        <v>8.2291021671826634</v>
      </c>
      <c r="I1252">
        <v>27</v>
      </c>
      <c r="J1252" t="s">
        <v>444</v>
      </c>
      <c r="K1252">
        <f t="shared" si="19"/>
        <v>2254</v>
      </c>
    </row>
    <row r="1253" spans="1:11" ht="15" customHeight="1" x14ac:dyDescent="0.3">
      <c r="A1253" t="s">
        <v>417</v>
      </c>
      <c r="B1253" t="s">
        <v>447</v>
      </c>
      <c r="C1253" t="s">
        <v>35</v>
      </c>
      <c r="D1253" t="s">
        <v>42</v>
      </c>
      <c r="E1253" s="1">
        <v>41940</v>
      </c>
      <c r="F1253" s="1" t="s">
        <v>440</v>
      </c>
      <c r="G1253">
        <v>2</v>
      </c>
      <c r="H1253">
        <v>7.5656836461126007</v>
      </c>
      <c r="I1253">
        <v>28</v>
      </c>
      <c r="J1253" t="s">
        <v>444</v>
      </c>
      <c r="K1253">
        <f t="shared" si="19"/>
        <v>2254</v>
      </c>
    </row>
    <row r="1254" spans="1:11" ht="15" customHeight="1" x14ac:dyDescent="0.3">
      <c r="A1254" t="s">
        <v>417</v>
      </c>
      <c r="B1254" t="s">
        <v>447</v>
      </c>
      <c r="C1254" t="s">
        <v>35</v>
      </c>
      <c r="D1254" t="s">
        <v>42</v>
      </c>
      <c r="E1254" s="1">
        <v>41940</v>
      </c>
      <c r="F1254" s="1" t="s">
        <v>440</v>
      </c>
      <c r="G1254">
        <v>3</v>
      </c>
      <c r="H1254">
        <v>7.3672922252010729</v>
      </c>
      <c r="I1254">
        <v>27</v>
      </c>
      <c r="J1254" t="s">
        <v>444</v>
      </c>
      <c r="K1254">
        <f t="shared" si="19"/>
        <v>2254</v>
      </c>
    </row>
    <row r="1255" spans="1:11" ht="15" customHeight="1" x14ac:dyDescent="0.3">
      <c r="A1255" t="s">
        <v>417</v>
      </c>
      <c r="B1255" t="s">
        <v>447</v>
      </c>
      <c r="C1255" t="s">
        <v>35</v>
      </c>
      <c r="D1255" t="s">
        <v>42</v>
      </c>
      <c r="E1255" s="1">
        <v>41940</v>
      </c>
      <c r="F1255" s="1" t="s">
        <v>440</v>
      </c>
      <c r="G1255">
        <v>4</v>
      </c>
      <c r="H1255">
        <v>7.3083109919571045</v>
      </c>
      <c r="I1255">
        <v>30</v>
      </c>
      <c r="J1255" t="s">
        <v>444</v>
      </c>
      <c r="K1255">
        <f t="shared" si="19"/>
        <v>2254</v>
      </c>
    </row>
    <row r="1256" spans="1:11" ht="15" customHeight="1" x14ac:dyDescent="0.3">
      <c r="A1256" t="s">
        <v>417</v>
      </c>
      <c r="B1256" t="s">
        <v>447</v>
      </c>
      <c r="C1256" t="s">
        <v>35</v>
      </c>
      <c r="D1256" t="s">
        <v>42</v>
      </c>
      <c r="E1256" s="1">
        <v>41940</v>
      </c>
      <c r="F1256" s="1" t="s">
        <v>440</v>
      </c>
      <c r="G1256">
        <v>1</v>
      </c>
      <c r="H1256">
        <v>6.9283746556473833</v>
      </c>
      <c r="I1256">
        <v>25</v>
      </c>
      <c r="J1256" t="s">
        <v>444</v>
      </c>
      <c r="K1256">
        <f t="shared" si="19"/>
        <v>2254</v>
      </c>
    </row>
    <row r="1257" spans="1:11" ht="15" customHeight="1" x14ac:dyDescent="0.3">
      <c r="A1257" t="s">
        <v>417</v>
      </c>
      <c r="B1257" t="s">
        <v>447</v>
      </c>
      <c r="C1257" t="s">
        <v>35</v>
      </c>
      <c r="D1257" t="s">
        <v>42</v>
      </c>
      <c r="E1257" s="1">
        <v>41940</v>
      </c>
      <c r="F1257" s="1" t="s">
        <v>440</v>
      </c>
      <c r="G1257">
        <v>2</v>
      </c>
      <c r="H1257">
        <v>7.0991957104557644</v>
      </c>
      <c r="I1257">
        <v>26</v>
      </c>
      <c r="J1257" t="s">
        <v>444</v>
      </c>
      <c r="K1257">
        <f t="shared" si="19"/>
        <v>2254</v>
      </c>
    </row>
    <row r="1258" spans="1:11" x14ac:dyDescent="0.3">
      <c r="A1258" t="s">
        <v>417</v>
      </c>
      <c r="B1258" t="s">
        <v>447</v>
      </c>
      <c r="C1258" t="s">
        <v>35</v>
      </c>
      <c r="D1258" t="s">
        <v>42</v>
      </c>
      <c r="E1258" s="1">
        <v>41940</v>
      </c>
      <c r="F1258" s="1" t="s">
        <v>440</v>
      </c>
      <c r="G1258">
        <v>3</v>
      </c>
      <c r="H1258">
        <v>7.3351206434316349</v>
      </c>
      <c r="I1258">
        <v>27</v>
      </c>
      <c r="J1258" t="s">
        <v>444</v>
      </c>
      <c r="K1258">
        <f t="shared" si="19"/>
        <v>2254</v>
      </c>
    </row>
    <row r="1259" spans="1:11" x14ac:dyDescent="0.3">
      <c r="A1259" t="s">
        <v>417</v>
      </c>
      <c r="B1259" t="s">
        <v>447</v>
      </c>
      <c r="C1259" t="s">
        <v>35</v>
      </c>
      <c r="D1259" t="s">
        <v>42</v>
      </c>
      <c r="E1259" s="1">
        <v>41940</v>
      </c>
      <c r="F1259" s="1" t="s">
        <v>440</v>
      </c>
      <c r="G1259">
        <v>4</v>
      </c>
      <c r="H1259">
        <v>6.9724517906336088</v>
      </c>
      <c r="I1259">
        <v>27</v>
      </c>
      <c r="J1259" t="s">
        <v>444</v>
      </c>
      <c r="K1259">
        <f t="shared" si="19"/>
        <v>2254</v>
      </c>
    </row>
    <row r="1260" spans="1:11" x14ac:dyDescent="0.3">
      <c r="A1260" t="s">
        <v>417</v>
      </c>
      <c r="B1260" t="s">
        <v>447</v>
      </c>
      <c r="C1260" t="s">
        <v>35</v>
      </c>
      <c r="D1260" t="s">
        <v>42</v>
      </c>
      <c r="E1260" s="1">
        <v>41947</v>
      </c>
      <c r="F1260" s="1" t="s">
        <v>440</v>
      </c>
      <c r="G1260">
        <v>1</v>
      </c>
      <c r="H1260">
        <v>8.2476780185758507</v>
      </c>
      <c r="I1260">
        <v>28</v>
      </c>
      <c r="J1260" t="s">
        <v>444</v>
      </c>
      <c r="K1260">
        <f t="shared" si="19"/>
        <v>2415</v>
      </c>
    </row>
    <row r="1261" spans="1:11" x14ac:dyDescent="0.3">
      <c r="A1261" t="s">
        <v>417</v>
      </c>
      <c r="B1261" t="s">
        <v>447</v>
      </c>
      <c r="C1261" t="s">
        <v>35</v>
      </c>
      <c r="D1261" t="s">
        <v>42</v>
      </c>
      <c r="E1261" s="1">
        <v>41947</v>
      </c>
      <c r="F1261" s="1" t="s">
        <v>440</v>
      </c>
      <c r="G1261">
        <v>2</v>
      </c>
      <c r="H1261">
        <v>7.8310991957104559</v>
      </c>
      <c r="I1261">
        <v>25</v>
      </c>
      <c r="J1261" t="s">
        <v>444</v>
      </c>
      <c r="K1261">
        <f t="shared" si="19"/>
        <v>2415</v>
      </c>
    </row>
    <row r="1262" spans="1:11" x14ac:dyDescent="0.3">
      <c r="A1262" t="s">
        <v>417</v>
      </c>
      <c r="B1262" t="s">
        <v>447</v>
      </c>
      <c r="C1262" t="s">
        <v>35</v>
      </c>
      <c r="D1262" t="s">
        <v>42</v>
      </c>
      <c r="E1262" s="1">
        <v>41947</v>
      </c>
      <c r="F1262" s="1" t="s">
        <v>440</v>
      </c>
      <c r="G1262">
        <v>3</v>
      </c>
      <c r="H1262">
        <v>7.7613941018766752</v>
      </c>
      <c r="I1262">
        <v>27</v>
      </c>
      <c r="J1262" t="s">
        <v>444</v>
      </c>
      <c r="K1262">
        <f t="shared" si="19"/>
        <v>2415</v>
      </c>
    </row>
    <row r="1263" spans="1:11" x14ac:dyDescent="0.3">
      <c r="A1263" t="s">
        <v>417</v>
      </c>
      <c r="B1263" t="s">
        <v>447</v>
      </c>
      <c r="C1263" t="s">
        <v>35</v>
      </c>
      <c r="D1263" t="s">
        <v>42</v>
      </c>
      <c r="E1263" s="1">
        <v>41947</v>
      </c>
      <c r="F1263" s="1" t="s">
        <v>440</v>
      </c>
      <c r="G1263">
        <v>4</v>
      </c>
      <c r="H1263">
        <v>8.9318885448916401</v>
      </c>
      <c r="I1263">
        <v>28</v>
      </c>
      <c r="J1263" t="s">
        <v>444</v>
      </c>
      <c r="K1263">
        <f t="shared" ref="K1263:K1326" si="20">(E1263-Exp4SD) * 23</f>
        <v>2415</v>
      </c>
    </row>
    <row r="1264" spans="1:11" x14ac:dyDescent="0.3">
      <c r="A1264" t="s">
        <v>417</v>
      </c>
      <c r="B1264" t="s">
        <v>447</v>
      </c>
      <c r="C1264" t="s">
        <v>35</v>
      </c>
      <c r="D1264" t="s">
        <v>42</v>
      </c>
      <c r="E1264" s="1">
        <v>41947</v>
      </c>
      <c r="F1264" s="1" t="s">
        <v>440</v>
      </c>
      <c r="G1264">
        <v>1</v>
      </c>
      <c r="H1264">
        <v>8.1919504643962853</v>
      </c>
      <c r="I1264">
        <v>29</v>
      </c>
      <c r="J1264" t="s">
        <v>444</v>
      </c>
      <c r="K1264">
        <f t="shared" si="20"/>
        <v>2415</v>
      </c>
    </row>
    <row r="1265" spans="1:11" x14ac:dyDescent="0.3">
      <c r="A1265" t="s">
        <v>417</v>
      </c>
      <c r="B1265" t="s">
        <v>447</v>
      </c>
      <c r="C1265" t="s">
        <v>35</v>
      </c>
      <c r="D1265" t="s">
        <v>42</v>
      </c>
      <c r="E1265" s="1">
        <v>41947</v>
      </c>
      <c r="F1265" s="1" t="s">
        <v>440</v>
      </c>
      <c r="G1265">
        <v>2</v>
      </c>
      <c r="H1265">
        <v>8.2136222910216716</v>
      </c>
      <c r="I1265">
        <v>28</v>
      </c>
      <c r="J1265" t="s">
        <v>444</v>
      </c>
      <c r="K1265">
        <f t="shared" si="20"/>
        <v>2415</v>
      </c>
    </row>
    <row r="1266" spans="1:11" x14ac:dyDescent="0.3">
      <c r="A1266" t="s">
        <v>417</v>
      </c>
      <c r="B1266" t="s">
        <v>447</v>
      </c>
      <c r="C1266" t="s">
        <v>35</v>
      </c>
      <c r="D1266" t="s">
        <v>42</v>
      </c>
      <c r="E1266" s="1">
        <v>41947</v>
      </c>
      <c r="F1266" s="1" t="s">
        <v>440</v>
      </c>
      <c r="G1266">
        <v>3</v>
      </c>
      <c r="H1266">
        <v>7.3646112600536195</v>
      </c>
      <c r="I1266">
        <v>26</v>
      </c>
      <c r="J1266" t="s">
        <v>444</v>
      </c>
      <c r="K1266">
        <f t="shared" si="20"/>
        <v>2415</v>
      </c>
    </row>
    <row r="1267" spans="1:11" x14ac:dyDescent="0.3">
      <c r="A1267" t="s">
        <v>417</v>
      </c>
      <c r="B1267" t="s">
        <v>447</v>
      </c>
      <c r="C1267" t="s">
        <v>35</v>
      </c>
      <c r="D1267" t="s">
        <v>42</v>
      </c>
      <c r="E1267" s="1">
        <v>41947</v>
      </c>
      <c r="F1267" s="1" t="s">
        <v>440</v>
      </c>
      <c r="G1267">
        <v>4</v>
      </c>
      <c r="H1267">
        <v>7.4155495978552279</v>
      </c>
      <c r="I1267">
        <v>26</v>
      </c>
      <c r="J1267" t="s">
        <v>444</v>
      </c>
      <c r="K1267">
        <f t="shared" si="20"/>
        <v>2415</v>
      </c>
    </row>
    <row r="1268" spans="1:11" x14ac:dyDescent="0.3">
      <c r="A1268" t="s">
        <v>417</v>
      </c>
      <c r="B1268" t="s">
        <v>447</v>
      </c>
      <c r="C1268" t="s">
        <v>35</v>
      </c>
      <c r="D1268" t="s">
        <v>42</v>
      </c>
      <c r="E1268" s="1">
        <v>41947</v>
      </c>
      <c r="F1268" s="1" t="s">
        <v>440</v>
      </c>
      <c r="G1268">
        <v>1</v>
      </c>
      <c r="H1268">
        <v>9.2538699690402471</v>
      </c>
      <c r="I1268">
        <v>29</v>
      </c>
      <c r="J1268" t="s">
        <v>444</v>
      </c>
      <c r="K1268">
        <f t="shared" si="20"/>
        <v>2415</v>
      </c>
    </row>
    <row r="1269" spans="1:11" x14ac:dyDescent="0.3">
      <c r="A1269" t="s">
        <v>417</v>
      </c>
      <c r="B1269" t="s">
        <v>447</v>
      </c>
      <c r="C1269" t="s">
        <v>35</v>
      </c>
      <c r="D1269" t="s">
        <v>42</v>
      </c>
      <c r="E1269" s="1">
        <v>41947</v>
      </c>
      <c r="F1269" s="1" t="s">
        <v>440</v>
      </c>
      <c r="G1269">
        <v>2</v>
      </c>
      <c r="H1269">
        <v>9.1083591331269353</v>
      </c>
      <c r="I1269">
        <v>30</v>
      </c>
      <c r="J1269" t="s">
        <v>444</v>
      </c>
      <c r="K1269">
        <f t="shared" si="20"/>
        <v>2415</v>
      </c>
    </row>
    <row r="1270" spans="1:11" x14ac:dyDescent="0.3">
      <c r="A1270" t="s">
        <v>417</v>
      </c>
      <c r="B1270" t="s">
        <v>447</v>
      </c>
      <c r="C1270" t="s">
        <v>35</v>
      </c>
      <c r="D1270" t="s">
        <v>42</v>
      </c>
      <c r="E1270" s="1">
        <v>41947</v>
      </c>
      <c r="F1270" s="1" t="s">
        <v>440</v>
      </c>
      <c r="G1270">
        <v>3</v>
      </c>
      <c r="H1270">
        <v>7.8713136729222519</v>
      </c>
      <c r="I1270">
        <v>26</v>
      </c>
      <c r="J1270" t="s">
        <v>444</v>
      </c>
      <c r="K1270">
        <f t="shared" si="20"/>
        <v>2415</v>
      </c>
    </row>
    <row r="1271" spans="1:11" x14ac:dyDescent="0.3">
      <c r="A1271" t="s">
        <v>417</v>
      </c>
      <c r="B1271" t="s">
        <v>447</v>
      </c>
      <c r="C1271" t="s">
        <v>35</v>
      </c>
      <c r="D1271" t="s">
        <v>42</v>
      </c>
      <c r="E1271" s="1">
        <v>41947</v>
      </c>
      <c r="F1271" s="1" t="s">
        <v>440</v>
      </c>
      <c r="G1271">
        <v>4</v>
      </c>
      <c r="H1271">
        <v>7.7855227882037532</v>
      </c>
      <c r="I1271">
        <v>27</v>
      </c>
      <c r="J1271" t="s">
        <v>444</v>
      </c>
      <c r="K1271">
        <f t="shared" si="20"/>
        <v>2415</v>
      </c>
    </row>
    <row r="1272" spans="1:11" x14ac:dyDescent="0.3">
      <c r="A1272" t="s">
        <v>417</v>
      </c>
      <c r="B1272" t="s">
        <v>447</v>
      </c>
      <c r="C1272" t="s">
        <v>35</v>
      </c>
      <c r="D1272" t="s">
        <v>42</v>
      </c>
      <c r="E1272" s="1">
        <v>41985</v>
      </c>
      <c r="F1272" s="1" t="s">
        <v>440</v>
      </c>
      <c r="G1272">
        <v>1</v>
      </c>
      <c r="H1272">
        <v>11</v>
      </c>
      <c r="I1272" t="s">
        <v>437</v>
      </c>
      <c r="J1272" t="s">
        <v>445</v>
      </c>
      <c r="K1272">
        <f t="shared" si="20"/>
        <v>3289</v>
      </c>
    </row>
    <row r="1273" spans="1:11" x14ac:dyDescent="0.3">
      <c r="A1273" t="s">
        <v>417</v>
      </c>
      <c r="B1273" t="s">
        <v>447</v>
      </c>
      <c r="C1273" t="s">
        <v>35</v>
      </c>
      <c r="D1273" t="s">
        <v>42</v>
      </c>
      <c r="E1273" s="1">
        <v>41985</v>
      </c>
      <c r="F1273" s="1" t="s">
        <v>440</v>
      </c>
      <c r="G1273">
        <v>2</v>
      </c>
      <c r="H1273">
        <v>12</v>
      </c>
      <c r="I1273" t="s">
        <v>437</v>
      </c>
      <c r="J1273" t="s">
        <v>445</v>
      </c>
      <c r="K1273">
        <f t="shared" si="20"/>
        <v>3289</v>
      </c>
    </row>
    <row r="1274" spans="1:11" x14ac:dyDescent="0.3">
      <c r="A1274" t="s">
        <v>417</v>
      </c>
      <c r="B1274" t="s">
        <v>447</v>
      </c>
      <c r="C1274" t="s">
        <v>35</v>
      </c>
      <c r="D1274" t="s">
        <v>42</v>
      </c>
      <c r="E1274" s="1">
        <v>41985</v>
      </c>
      <c r="F1274" s="1" t="s">
        <v>440</v>
      </c>
      <c r="G1274">
        <v>3</v>
      </c>
      <c r="H1274">
        <v>12</v>
      </c>
      <c r="I1274" t="s">
        <v>437</v>
      </c>
      <c r="J1274" t="s">
        <v>445</v>
      </c>
      <c r="K1274">
        <f t="shared" si="20"/>
        <v>3289</v>
      </c>
    </row>
    <row r="1275" spans="1:11" x14ac:dyDescent="0.3">
      <c r="A1275" t="s">
        <v>417</v>
      </c>
      <c r="B1275" t="s">
        <v>447</v>
      </c>
      <c r="C1275" t="s">
        <v>35</v>
      </c>
      <c r="D1275" t="s">
        <v>42</v>
      </c>
      <c r="E1275" s="1">
        <v>41985</v>
      </c>
      <c r="F1275" s="1" t="s">
        <v>440</v>
      </c>
      <c r="G1275">
        <v>4</v>
      </c>
      <c r="H1275">
        <v>12</v>
      </c>
      <c r="I1275" t="s">
        <v>437</v>
      </c>
      <c r="J1275" t="s">
        <v>445</v>
      </c>
      <c r="K1275">
        <f t="shared" si="20"/>
        <v>3289</v>
      </c>
    </row>
    <row r="1276" spans="1:11" x14ac:dyDescent="0.3">
      <c r="A1276" t="s">
        <v>417</v>
      </c>
      <c r="B1276" t="s">
        <v>447</v>
      </c>
      <c r="C1276" t="s">
        <v>35</v>
      </c>
      <c r="D1276" t="s">
        <v>42</v>
      </c>
      <c r="E1276" s="1">
        <v>41985</v>
      </c>
      <c r="F1276" s="1" t="s">
        <v>440</v>
      </c>
      <c r="G1276">
        <v>1</v>
      </c>
      <c r="H1276">
        <v>12</v>
      </c>
      <c r="I1276" t="s">
        <v>437</v>
      </c>
      <c r="J1276" t="s">
        <v>445</v>
      </c>
      <c r="K1276">
        <f t="shared" si="20"/>
        <v>3289</v>
      </c>
    </row>
    <row r="1277" spans="1:11" x14ac:dyDescent="0.3">
      <c r="A1277" t="s">
        <v>417</v>
      </c>
      <c r="B1277" t="s">
        <v>447</v>
      </c>
      <c r="C1277" t="s">
        <v>35</v>
      </c>
      <c r="D1277" t="s">
        <v>42</v>
      </c>
      <c r="E1277" s="1">
        <v>41985</v>
      </c>
      <c r="F1277" s="1" t="s">
        <v>440</v>
      </c>
      <c r="G1277">
        <v>2</v>
      </c>
      <c r="H1277">
        <v>12</v>
      </c>
      <c r="I1277" t="s">
        <v>437</v>
      </c>
      <c r="J1277" t="s">
        <v>445</v>
      </c>
      <c r="K1277">
        <f t="shared" si="20"/>
        <v>3289</v>
      </c>
    </row>
    <row r="1278" spans="1:11" x14ac:dyDescent="0.3">
      <c r="A1278" t="s">
        <v>417</v>
      </c>
      <c r="B1278" t="s">
        <v>447</v>
      </c>
      <c r="C1278" t="s">
        <v>35</v>
      </c>
      <c r="D1278" t="s">
        <v>42</v>
      </c>
      <c r="E1278" s="1">
        <v>41985</v>
      </c>
      <c r="F1278" s="1" t="s">
        <v>440</v>
      </c>
      <c r="G1278">
        <v>3</v>
      </c>
      <c r="H1278">
        <v>11</v>
      </c>
      <c r="I1278" t="s">
        <v>437</v>
      </c>
      <c r="J1278" t="s">
        <v>445</v>
      </c>
      <c r="K1278">
        <f t="shared" si="20"/>
        <v>3289</v>
      </c>
    </row>
    <row r="1279" spans="1:11" x14ac:dyDescent="0.3">
      <c r="A1279" t="s">
        <v>417</v>
      </c>
      <c r="B1279" t="s">
        <v>447</v>
      </c>
      <c r="C1279" t="s">
        <v>35</v>
      </c>
      <c r="D1279" t="s">
        <v>42</v>
      </c>
      <c r="E1279" s="1">
        <v>41985</v>
      </c>
      <c r="F1279" s="1" t="s">
        <v>440</v>
      </c>
      <c r="G1279">
        <v>4</v>
      </c>
      <c r="H1279">
        <v>12</v>
      </c>
      <c r="I1279" t="s">
        <v>437</v>
      </c>
      <c r="J1279" t="s">
        <v>445</v>
      </c>
      <c r="K1279">
        <f t="shared" si="20"/>
        <v>3289</v>
      </c>
    </row>
    <row r="1280" spans="1:11" x14ac:dyDescent="0.3">
      <c r="A1280" t="s">
        <v>417</v>
      </c>
      <c r="B1280" t="s">
        <v>447</v>
      </c>
      <c r="C1280" t="s">
        <v>35</v>
      </c>
      <c r="D1280" t="s">
        <v>42</v>
      </c>
      <c r="E1280" s="1">
        <v>41985</v>
      </c>
      <c r="F1280" s="1" t="s">
        <v>440</v>
      </c>
      <c r="G1280">
        <v>1</v>
      </c>
      <c r="H1280">
        <v>12</v>
      </c>
      <c r="I1280" t="s">
        <v>437</v>
      </c>
      <c r="J1280" t="s">
        <v>445</v>
      </c>
      <c r="K1280">
        <f t="shared" si="20"/>
        <v>3289</v>
      </c>
    </row>
    <row r="1281" spans="1:11" x14ac:dyDescent="0.3">
      <c r="A1281" t="s">
        <v>417</v>
      </c>
      <c r="B1281" t="s">
        <v>447</v>
      </c>
      <c r="C1281" t="s">
        <v>35</v>
      </c>
      <c r="D1281" t="s">
        <v>42</v>
      </c>
      <c r="E1281" s="1">
        <v>41985</v>
      </c>
      <c r="F1281" s="1" t="s">
        <v>440</v>
      </c>
      <c r="G1281">
        <v>2</v>
      </c>
      <c r="H1281">
        <v>12</v>
      </c>
      <c r="I1281" t="s">
        <v>437</v>
      </c>
      <c r="J1281" t="s">
        <v>445</v>
      </c>
      <c r="K1281">
        <f t="shared" si="20"/>
        <v>3289</v>
      </c>
    </row>
    <row r="1282" spans="1:11" x14ac:dyDescent="0.3">
      <c r="A1282" t="s">
        <v>417</v>
      </c>
      <c r="B1282" t="s">
        <v>447</v>
      </c>
      <c r="C1282" t="s">
        <v>35</v>
      </c>
      <c r="D1282" t="s">
        <v>42</v>
      </c>
      <c r="E1282" s="1">
        <v>41985</v>
      </c>
      <c r="F1282" s="1" t="s">
        <v>440</v>
      </c>
      <c r="G1282">
        <v>3</v>
      </c>
      <c r="H1282">
        <v>12</v>
      </c>
      <c r="I1282" t="s">
        <v>437</v>
      </c>
      <c r="J1282" t="s">
        <v>445</v>
      </c>
      <c r="K1282">
        <f t="shared" si="20"/>
        <v>3289</v>
      </c>
    </row>
    <row r="1283" spans="1:11" x14ac:dyDescent="0.3">
      <c r="A1283" t="s">
        <v>417</v>
      </c>
      <c r="B1283" t="s">
        <v>447</v>
      </c>
      <c r="C1283" t="s">
        <v>35</v>
      </c>
      <c r="D1283" t="s">
        <v>42</v>
      </c>
      <c r="E1283" s="1">
        <v>41985</v>
      </c>
      <c r="F1283" s="1" t="s">
        <v>440</v>
      </c>
      <c r="G1283">
        <v>4</v>
      </c>
      <c r="H1283">
        <v>12</v>
      </c>
      <c r="I1283" t="s">
        <v>437</v>
      </c>
      <c r="J1283" t="s">
        <v>445</v>
      </c>
      <c r="K1283">
        <f t="shared" si="20"/>
        <v>3289</v>
      </c>
    </row>
    <row r="1284" spans="1:11" x14ac:dyDescent="0.3">
      <c r="A1284" t="s">
        <v>417</v>
      </c>
      <c r="B1284" t="s">
        <v>447</v>
      </c>
      <c r="C1284" t="s">
        <v>35</v>
      </c>
      <c r="D1284" t="s">
        <v>42</v>
      </c>
      <c r="E1284" s="1">
        <v>41985</v>
      </c>
      <c r="F1284" s="1" t="s">
        <v>440</v>
      </c>
      <c r="G1284">
        <v>1</v>
      </c>
      <c r="H1284">
        <v>11</v>
      </c>
      <c r="I1284" t="s">
        <v>437</v>
      </c>
      <c r="J1284" t="s">
        <v>445</v>
      </c>
      <c r="K1284">
        <f t="shared" si="20"/>
        <v>3289</v>
      </c>
    </row>
    <row r="1285" spans="1:11" x14ac:dyDescent="0.3">
      <c r="A1285" t="s">
        <v>417</v>
      </c>
      <c r="B1285" t="s">
        <v>447</v>
      </c>
      <c r="C1285" t="s">
        <v>35</v>
      </c>
      <c r="D1285" t="s">
        <v>42</v>
      </c>
      <c r="E1285" s="1">
        <v>41985</v>
      </c>
      <c r="F1285" s="1" t="s">
        <v>440</v>
      </c>
      <c r="G1285">
        <v>2</v>
      </c>
      <c r="H1285">
        <v>12</v>
      </c>
      <c r="I1285" t="s">
        <v>437</v>
      </c>
      <c r="J1285" t="s">
        <v>445</v>
      </c>
      <c r="K1285">
        <f t="shared" si="20"/>
        <v>3289</v>
      </c>
    </row>
    <row r="1286" spans="1:11" x14ac:dyDescent="0.3">
      <c r="A1286" t="s">
        <v>417</v>
      </c>
      <c r="B1286" t="s">
        <v>447</v>
      </c>
      <c r="C1286" t="s">
        <v>35</v>
      </c>
      <c r="D1286" t="s">
        <v>42</v>
      </c>
      <c r="E1286" s="1">
        <v>41985</v>
      </c>
      <c r="F1286" s="1" t="s">
        <v>440</v>
      </c>
      <c r="G1286">
        <v>3</v>
      </c>
      <c r="H1286">
        <v>12</v>
      </c>
      <c r="I1286" t="s">
        <v>437</v>
      </c>
      <c r="J1286" t="s">
        <v>445</v>
      </c>
      <c r="K1286">
        <f t="shared" si="20"/>
        <v>3289</v>
      </c>
    </row>
    <row r="1287" spans="1:11" x14ac:dyDescent="0.3">
      <c r="A1287" t="s">
        <v>417</v>
      </c>
      <c r="B1287" t="s">
        <v>447</v>
      </c>
      <c r="C1287" t="s">
        <v>35</v>
      </c>
      <c r="D1287" t="s">
        <v>42</v>
      </c>
      <c r="E1287" s="1">
        <v>41985</v>
      </c>
      <c r="F1287" s="1" t="s">
        <v>440</v>
      </c>
      <c r="G1287">
        <v>4</v>
      </c>
      <c r="H1287">
        <v>12</v>
      </c>
      <c r="I1287" t="s">
        <v>437</v>
      </c>
      <c r="J1287" t="s">
        <v>445</v>
      </c>
      <c r="K1287">
        <f t="shared" si="20"/>
        <v>3289</v>
      </c>
    </row>
    <row r="1288" spans="1:11" x14ac:dyDescent="0.3">
      <c r="A1288" t="s">
        <v>417</v>
      </c>
      <c r="B1288" t="s">
        <v>447</v>
      </c>
      <c r="C1288" t="s">
        <v>35</v>
      </c>
      <c r="D1288" t="s">
        <v>42</v>
      </c>
      <c r="E1288" s="1">
        <v>41985</v>
      </c>
      <c r="F1288" s="1" t="s">
        <v>440</v>
      </c>
      <c r="G1288">
        <v>1</v>
      </c>
      <c r="H1288">
        <v>12</v>
      </c>
      <c r="I1288" t="s">
        <v>437</v>
      </c>
      <c r="J1288" t="s">
        <v>445</v>
      </c>
      <c r="K1288">
        <f t="shared" si="20"/>
        <v>3289</v>
      </c>
    </row>
    <row r="1289" spans="1:11" x14ac:dyDescent="0.3">
      <c r="A1289" t="s">
        <v>417</v>
      </c>
      <c r="B1289" t="s">
        <v>447</v>
      </c>
      <c r="C1289" t="s">
        <v>35</v>
      </c>
      <c r="D1289" t="s">
        <v>42</v>
      </c>
      <c r="E1289" s="1">
        <v>41985</v>
      </c>
      <c r="F1289" s="1" t="s">
        <v>440</v>
      </c>
      <c r="G1289">
        <v>2</v>
      </c>
      <c r="H1289">
        <v>13</v>
      </c>
      <c r="I1289" t="s">
        <v>437</v>
      </c>
      <c r="J1289" t="s">
        <v>445</v>
      </c>
      <c r="K1289">
        <f t="shared" si="20"/>
        <v>3289</v>
      </c>
    </row>
    <row r="1290" spans="1:11" x14ac:dyDescent="0.3">
      <c r="A1290" t="s">
        <v>417</v>
      </c>
      <c r="B1290" t="s">
        <v>447</v>
      </c>
      <c r="C1290" t="s">
        <v>35</v>
      </c>
      <c r="D1290" t="s">
        <v>42</v>
      </c>
      <c r="E1290" s="1">
        <v>41985</v>
      </c>
      <c r="F1290" s="1" t="s">
        <v>440</v>
      </c>
      <c r="G1290">
        <v>3</v>
      </c>
      <c r="H1290">
        <v>13</v>
      </c>
      <c r="I1290" t="s">
        <v>437</v>
      </c>
      <c r="J1290" t="s">
        <v>445</v>
      </c>
      <c r="K1290">
        <f t="shared" si="20"/>
        <v>3289</v>
      </c>
    </row>
    <row r="1291" spans="1:11" x14ac:dyDescent="0.3">
      <c r="A1291" t="s">
        <v>417</v>
      </c>
      <c r="B1291" t="s">
        <v>447</v>
      </c>
      <c r="C1291" t="s">
        <v>35</v>
      </c>
      <c r="D1291" t="s">
        <v>42</v>
      </c>
      <c r="E1291" s="1">
        <v>41985</v>
      </c>
      <c r="F1291" s="1" t="s">
        <v>440</v>
      </c>
      <c r="G1291">
        <v>4</v>
      </c>
      <c r="H1291">
        <v>12</v>
      </c>
      <c r="I1291" t="s">
        <v>437</v>
      </c>
      <c r="J1291" t="s">
        <v>445</v>
      </c>
      <c r="K1291">
        <f t="shared" si="20"/>
        <v>3289</v>
      </c>
    </row>
    <row r="1292" spans="1:11" x14ac:dyDescent="0.3">
      <c r="A1292" t="s">
        <v>417</v>
      </c>
      <c r="B1292" t="s">
        <v>447</v>
      </c>
      <c r="C1292" t="s">
        <v>35</v>
      </c>
      <c r="D1292" t="s">
        <v>42</v>
      </c>
      <c r="E1292" s="1">
        <v>41988</v>
      </c>
      <c r="F1292" s="1" t="s">
        <v>440</v>
      </c>
      <c r="G1292">
        <v>1</v>
      </c>
      <c r="H1292">
        <v>10</v>
      </c>
      <c r="I1292" t="s">
        <v>437</v>
      </c>
      <c r="J1292" t="s">
        <v>445</v>
      </c>
      <c r="K1292">
        <f t="shared" si="20"/>
        <v>3358</v>
      </c>
    </row>
    <row r="1293" spans="1:11" x14ac:dyDescent="0.3">
      <c r="A1293" t="s">
        <v>417</v>
      </c>
      <c r="B1293" t="s">
        <v>447</v>
      </c>
      <c r="C1293" t="s">
        <v>35</v>
      </c>
      <c r="D1293" t="s">
        <v>42</v>
      </c>
      <c r="E1293" s="1">
        <v>41988</v>
      </c>
      <c r="F1293" s="1" t="s">
        <v>440</v>
      </c>
      <c r="G1293">
        <v>2</v>
      </c>
      <c r="H1293">
        <v>11</v>
      </c>
      <c r="I1293" t="s">
        <v>437</v>
      </c>
      <c r="J1293" t="s">
        <v>445</v>
      </c>
      <c r="K1293">
        <f t="shared" si="20"/>
        <v>3358</v>
      </c>
    </row>
    <row r="1294" spans="1:11" x14ac:dyDescent="0.3">
      <c r="A1294" t="s">
        <v>417</v>
      </c>
      <c r="B1294" t="s">
        <v>447</v>
      </c>
      <c r="C1294" t="s">
        <v>35</v>
      </c>
      <c r="D1294" t="s">
        <v>42</v>
      </c>
      <c r="E1294" s="1">
        <v>41988</v>
      </c>
      <c r="F1294" s="1" t="s">
        <v>440</v>
      </c>
      <c r="G1294">
        <v>3</v>
      </c>
      <c r="H1294">
        <v>11</v>
      </c>
      <c r="I1294" t="s">
        <v>437</v>
      </c>
      <c r="J1294" t="s">
        <v>445</v>
      </c>
      <c r="K1294">
        <f t="shared" si="20"/>
        <v>3358</v>
      </c>
    </row>
    <row r="1295" spans="1:11" x14ac:dyDescent="0.3">
      <c r="A1295" t="s">
        <v>417</v>
      </c>
      <c r="B1295" t="s">
        <v>447</v>
      </c>
      <c r="C1295" t="s">
        <v>35</v>
      </c>
      <c r="D1295" t="s">
        <v>42</v>
      </c>
      <c r="E1295" s="1">
        <v>41988</v>
      </c>
      <c r="F1295" s="1" t="s">
        <v>440</v>
      </c>
      <c r="G1295">
        <v>4</v>
      </c>
      <c r="H1295">
        <v>11</v>
      </c>
      <c r="I1295" t="s">
        <v>437</v>
      </c>
      <c r="J1295" t="s">
        <v>445</v>
      </c>
      <c r="K1295">
        <f t="shared" si="20"/>
        <v>3358</v>
      </c>
    </row>
    <row r="1296" spans="1:11" x14ac:dyDescent="0.3">
      <c r="A1296" t="s">
        <v>417</v>
      </c>
      <c r="B1296" t="s">
        <v>447</v>
      </c>
      <c r="C1296" t="s">
        <v>35</v>
      </c>
      <c r="D1296" t="s">
        <v>42</v>
      </c>
      <c r="E1296" s="1">
        <v>41988</v>
      </c>
      <c r="F1296" s="1" t="s">
        <v>440</v>
      </c>
      <c r="G1296">
        <v>1</v>
      </c>
      <c r="H1296">
        <v>13</v>
      </c>
      <c r="I1296" t="s">
        <v>437</v>
      </c>
      <c r="J1296" t="s">
        <v>445</v>
      </c>
      <c r="K1296">
        <f t="shared" si="20"/>
        <v>3358</v>
      </c>
    </row>
    <row r="1297" spans="1:11" x14ac:dyDescent="0.3">
      <c r="A1297" t="s">
        <v>417</v>
      </c>
      <c r="B1297" t="s">
        <v>447</v>
      </c>
      <c r="C1297" t="s">
        <v>35</v>
      </c>
      <c r="D1297" t="s">
        <v>42</v>
      </c>
      <c r="E1297" s="1">
        <v>41988</v>
      </c>
      <c r="F1297" s="1" t="s">
        <v>440</v>
      </c>
      <c r="G1297">
        <v>2</v>
      </c>
      <c r="H1297">
        <v>12</v>
      </c>
      <c r="I1297" t="s">
        <v>437</v>
      </c>
      <c r="J1297" t="s">
        <v>445</v>
      </c>
      <c r="K1297">
        <f t="shared" si="20"/>
        <v>3358</v>
      </c>
    </row>
    <row r="1298" spans="1:11" x14ac:dyDescent="0.3">
      <c r="A1298" t="s">
        <v>417</v>
      </c>
      <c r="B1298" t="s">
        <v>447</v>
      </c>
      <c r="C1298" t="s">
        <v>35</v>
      </c>
      <c r="D1298" t="s">
        <v>42</v>
      </c>
      <c r="E1298" s="1">
        <v>41988</v>
      </c>
      <c r="F1298" s="1" t="s">
        <v>440</v>
      </c>
      <c r="G1298">
        <v>3</v>
      </c>
      <c r="H1298">
        <v>12</v>
      </c>
      <c r="I1298" t="s">
        <v>437</v>
      </c>
      <c r="J1298" t="s">
        <v>445</v>
      </c>
      <c r="K1298">
        <f t="shared" si="20"/>
        <v>3358</v>
      </c>
    </row>
    <row r="1299" spans="1:11" x14ac:dyDescent="0.3">
      <c r="A1299" t="s">
        <v>417</v>
      </c>
      <c r="B1299" t="s">
        <v>447</v>
      </c>
      <c r="C1299" t="s">
        <v>35</v>
      </c>
      <c r="D1299" t="s">
        <v>42</v>
      </c>
      <c r="E1299" s="1">
        <v>41988</v>
      </c>
      <c r="F1299" s="1" t="s">
        <v>440</v>
      </c>
      <c r="G1299">
        <v>4</v>
      </c>
      <c r="H1299">
        <v>12</v>
      </c>
      <c r="I1299" t="s">
        <v>437</v>
      </c>
      <c r="J1299" t="s">
        <v>445</v>
      </c>
      <c r="K1299">
        <f t="shared" si="20"/>
        <v>3358</v>
      </c>
    </row>
    <row r="1300" spans="1:11" x14ac:dyDescent="0.3">
      <c r="A1300" t="s">
        <v>417</v>
      </c>
      <c r="B1300" t="s">
        <v>447</v>
      </c>
      <c r="C1300" t="s">
        <v>35</v>
      </c>
      <c r="D1300" t="s">
        <v>42</v>
      </c>
      <c r="E1300" s="1">
        <v>41988</v>
      </c>
      <c r="F1300" s="1" t="s">
        <v>440</v>
      </c>
      <c r="G1300">
        <v>1</v>
      </c>
      <c r="H1300">
        <v>13</v>
      </c>
      <c r="I1300" t="s">
        <v>437</v>
      </c>
      <c r="J1300" t="s">
        <v>445</v>
      </c>
      <c r="K1300">
        <f t="shared" si="20"/>
        <v>3358</v>
      </c>
    </row>
    <row r="1301" spans="1:11" x14ac:dyDescent="0.3">
      <c r="A1301" t="s">
        <v>417</v>
      </c>
      <c r="B1301" t="s">
        <v>447</v>
      </c>
      <c r="C1301" t="s">
        <v>35</v>
      </c>
      <c r="D1301" t="s">
        <v>42</v>
      </c>
      <c r="E1301" s="1">
        <v>41988</v>
      </c>
      <c r="F1301" s="1" t="s">
        <v>440</v>
      </c>
      <c r="G1301">
        <v>2</v>
      </c>
      <c r="H1301">
        <v>12</v>
      </c>
      <c r="I1301" t="s">
        <v>437</v>
      </c>
      <c r="J1301" t="s">
        <v>445</v>
      </c>
      <c r="K1301">
        <f t="shared" si="20"/>
        <v>3358</v>
      </c>
    </row>
    <row r="1302" spans="1:11" x14ac:dyDescent="0.3">
      <c r="A1302" t="s">
        <v>417</v>
      </c>
      <c r="B1302" t="s">
        <v>447</v>
      </c>
      <c r="C1302" t="s">
        <v>35</v>
      </c>
      <c r="D1302" t="s">
        <v>42</v>
      </c>
      <c r="E1302" s="1">
        <v>41988</v>
      </c>
      <c r="F1302" s="1" t="s">
        <v>440</v>
      </c>
      <c r="G1302">
        <v>3</v>
      </c>
      <c r="H1302">
        <v>11</v>
      </c>
      <c r="I1302" t="s">
        <v>437</v>
      </c>
      <c r="J1302" t="s">
        <v>445</v>
      </c>
      <c r="K1302">
        <f t="shared" si="20"/>
        <v>3358</v>
      </c>
    </row>
    <row r="1303" spans="1:11" x14ac:dyDescent="0.3">
      <c r="A1303" t="s">
        <v>417</v>
      </c>
      <c r="B1303" t="s">
        <v>447</v>
      </c>
      <c r="C1303" t="s">
        <v>35</v>
      </c>
      <c r="D1303" t="s">
        <v>42</v>
      </c>
      <c r="E1303" s="1">
        <v>41988</v>
      </c>
      <c r="F1303" s="1" t="s">
        <v>440</v>
      </c>
      <c r="G1303">
        <v>4</v>
      </c>
      <c r="H1303">
        <v>12</v>
      </c>
      <c r="I1303" t="s">
        <v>437</v>
      </c>
      <c r="J1303" t="s">
        <v>445</v>
      </c>
      <c r="K1303">
        <f t="shared" si="20"/>
        <v>3358</v>
      </c>
    </row>
    <row r="1304" spans="1:11" x14ac:dyDescent="0.3">
      <c r="A1304" t="s">
        <v>417</v>
      </c>
      <c r="B1304" t="s">
        <v>447</v>
      </c>
      <c r="C1304" t="s">
        <v>35</v>
      </c>
      <c r="D1304" t="s">
        <v>42</v>
      </c>
      <c r="E1304" s="1">
        <v>41988</v>
      </c>
      <c r="F1304" s="1" t="s">
        <v>440</v>
      </c>
      <c r="G1304">
        <v>1</v>
      </c>
      <c r="H1304">
        <v>12</v>
      </c>
      <c r="I1304" t="s">
        <v>437</v>
      </c>
      <c r="J1304" t="s">
        <v>445</v>
      </c>
      <c r="K1304">
        <f t="shared" si="20"/>
        <v>3358</v>
      </c>
    </row>
    <row r="1305" spans="1:11" x14ac:dyDescent="0.3">
      <c r="A1305" t="s">
        <v>417</v>
      </c>
      <c r="B1305" t="s">
        <v>447</v>
      </c>
      <c r="C1305" t="s">
        <v>35</v>
      </c>
      <c r="D1305" t="s">
        <v>42</v>
      </c>
      <c r="E1305" s="1">
        <v>41988</v>
      </c>
      <c r="F1305" s="1" t="s">
        <v>440</v>
      </c>
      <c r="G1305">
        <v>2</v>
      </c>
      <c r="H1305">
        <v>10</v>
      </c>
      <c r="I1305" t="s">
        <v>437</v>
      </c>
      <c r="J1305" t="s">
        <v>445</v>
      </c>
      <c r="K1305">
        <f t="shared" si="20"/>
        <v>3358</v>
      </c>
    </row>
    <row r="1306" spans="1:11" x14ac:dyDescent="0.3">
      <c r="A1306" t="s">
        <v>417</v>
      </c>
      <c r="B1306" t="s">
        <v>447</v>
      </c>
      <c r="C1306" t="s">
        <v>35</v>
      </c>
      <c r="D1306" t="s">
        <v>42</v>
      </c>
      <c r="E1306" s="1">
        <v>41988</v>
      </c>
      <c r="F1306" s="1" t="s">
        <v>440</v>
      </c>
      <c r="G1306">
        <v>3</v>
      </c>
      <c r="H1306">
        <v>12</v>
      </c>
      <c r="I1306" t="s">
        <v>437</v>
      </c>
      <c r="J1306" t="s">
        <v>445</v>
      </c>
      <c r="K1306">
        <f t="shared" si="20"/>
        <v>3358</v>
      </c>
    </row>
    <row r="1307" spans="1:11" x14ac:dyDescent="0.3">
      <c r="A1307" t="s">
        <v>417</v>
      </c>
      <c r="B1307" t="s">
        <v>447</v>
      </c>
      <c r="C1307" t="s">
        <v>35</v>
      </c>
      <c r="D1307" t="s">
        <v>42</v>
      </c>
      <c r="E1307" s="1">
        <v>41988</v>
      </c>
      <c r="F1307" s="1" t="s">
        <v>440</v>
      </c>
      <c r="G1307">
        <v>4</v>
      </c>
      <c r="H1307">
        <v>12</v>
      </c>
      <c r="I1307" t="s">
        <v>437</v>
      </c>
      <c r="J1307" t="s">
        <v>445</v>
      </c>
      <c r="K1307">
        <f t="shared" si="20"/>
        <v>3358</v>
      </c>
    </row>
    <row r="1308" spans="1:11" x14ac:dyDescent="0.3">
      <c r="A1308" t="s">
        <v>417</v>
      </c>
      <c r="B1308" t="s">
        <v>447</v>
      </c>
      <c r="C1308" t="s">
        <v>35</v>
      </c>
      <c r="D1308" t="s">
        <v>42</v>
      </c>
      <c r="E1308" s="1">
        <v>41988</v>
      </c>
      <c r="F1308" s="1" t="s">
        <v>440</v>
      </c>
      <c r="G1308">
        <v>1</v>
      </c>
      <c r="H1308">
        <v>12</v>
      </c>
      <c r="I1308" t="s">
        <v>437</v>
      </c>
      <c r="J1308" t="s">
        <v>445</v>
      </c>
      <c r="K1308">
        <f t="shared" si="20"/>
        <v>3358</v>
      </c>
    </row>
    <row r="1309" spans="1:11" x14ac:dyDescent="0.3">
      <c r="A1309" t="s">
        <v>417</v>
      </c>
      <c r="B1309" t="s">
        <v>447</v>
      </c>
      <c r="C1309" t="s">
        <v>35</v>
      </c>
      <c r="D1309" t="s">
        <v>42</v>
      </c>
      <c r="E1309" s="1">
        <v>41988</v>
      </c>
      <c r="F1309" s="1" t="s">
        <v>440</v>
      </c>
      <c r="G1309">
        <v>2</v>
      </c>
      <c r="H1309">
        <v>10</v>
      </c>
      <c r="I1309" t="s">
        <v>437</v>
      </c>
      <c r="J1309" t="s">
        <v>445</v>
      </c>
      <c r="K1309">
        <f t="shared" si="20"/>
        <v>3358</v>
      </c>
    </row>
    <row r="1310" spans="1:11" x14ac:dyDescent="0.3">
      <c r="A1310" t="s">
        <v>417</v>
      </c>
      <c r="B1310" t="s">
        <v>447</v>
      </c>
      <c r="C1310" t="s">
        <v>35</v>
      </c>
      <c r="D1310" t="s">
        <v>42</v>
      </c>
      <c r="E1310" s="1">
        <v>41988</v>
      </c>
      <c r="F1310" s="1" t="s">
        <v>440</v>
      </c>
      <c r="G1310">
        <v>3</v>
      </c>
      <c r="H1310">
        <v>11</v>
      </c>
      <c r="I1310" t="s">
        <v>437</v>
      </c>
      <c r="J1310" t="s">
        <v>445</v>
      </c>
      <c r="K1310">
        <f t="shared" si="20"/>
        <v>3358</v>
      </c>
    </row>
    <row r="1311" spans="1:11" x14ac:dyDescent="0.3">
      <c r="A1311" t="s">
        <v>417</v>
      </c>
      <c r="B1311" t="s">
        <v>447</v>
      </c>
      <c r="C1311" t="s">
        <v>35</v>
      </c>
      <c r="D1311" t="s">
        <v>42</v>
      </c>
      <c r="E1311" s="1">
        <v>41988</v>
      </c>
      <c r="F1311" s="1" t="s">
        <v>440</v>
      </c>
      <c r="G1311">
        <v>4</v>
      </c>
      <c r="H1311">
        <v>12</v>
      </c>
      <c r="I1311" t="s">
        <v>437</v>
      </c>
      <c r="J1311" t="s">
        <v>445</v>
      </c>
      <c r="K1311">
        <f t="shared" si="20"/>
        <v>3358</v>
      </c>
    </row>
    <row r="1312" spans="1:11" hidden="1" x14ac:dyDescent="0.3">
      <c r="A1312" t="s">
        <v>417</v>
      </c>
      <c r="B1312" t="s">
        <v>447</v>
      </c>
      <c r="C1312" t="s">
        <v>35</v>
      </c>
      <c r="D1312" t="s">
        <v>40</v>
      </c>
      <c r="E1312" s="1">
        <v>41905</v>
      </c>
      <c r="F1312" s="1" t="s">
        <v>440</v>
      </c>
      <c r="G1312">
        <v>1</v>
      </c>
      <c r="H1312">
        <v>2.228962818003914</v>
      </c>
      <c r="I1312">
        <v>7</v>
      </c>
      <c r="J1312" t="s">
        <v>444</v>
      </c>
      <c r="K1312">
        <f t="shared" si="20"/>
        <v>1449</v>
      </c>
    </row>
    <row r="1313" spans="1:11" hidden="1" x14ac:dyDescent="0.3">
      <c r="A1313" t="s">
        <v>417</v>
      </c>
      <c r="B1313" t="s">
        <v>447</v>
      </c>
      <c r="C1313" t="s">
        <v>35</v>
      </c>
      <c r="D1313" t="s">
        <v>40</v>
      </c>
      <c r="E1313" s="1">
        <v>41905</v>
      </c>
      <c r="F1313" s="1" t="s">
        <v>440</v>
      </c>
      <c r="G1313">
        <v>2</v>
      </c>
      <c r="H1313">
        <v>2.272994129158513</v>
      </c>
      <c r="I1313">
        <v>8</v>
      </c>
      <c r="J1313" t="s">
        <v>444</v>
      </c>
      <c r="K1313">
        <f t="shared" si="20"/>
        <v>1449</v>
      </c>
    </row>
    <row r="1314" spans="1:11" hidden="1" x14ac:dyDescent="0.3">
      <c r="A1314" t="s">
        <v>417</v>
      </c>
      <c r="B1314" t="s">
        <v>447</v>
      </c>
      <c r="C1314" t="s">
        <v>35</v>
      </c>
      <c r="D1314" t="s">
        <v>40</v>
      </c>
      <c r="E1314" s="1">
        <v>41905</v>
      </c>
      <c r="F1314" s="1" t="s">
        <v>440</v>
      </c>
      <c r="G1314">
        <v>3</v>
      </c>
      <c r="H1314">
        <v>2.2773972602739727</v>
      </c>
      <c r="I1314">
        <v>7</v>
      </c>
      <c r="J1314" t="s">
        <v>444</v>
      </c>
      <c r="K1314">
        <f t="shared" si="20"/>
        <v>1449</v>
      </c>
    </row>
    <row r="1315" spans="1:11" hidden="1" x14ac:dyDescent="0.3">
      <c r="A1315" t="s">
        <v>417</v>
      </c>
      <c r="B1315" t="s">
        <v>447</v>
      </c>
      <c r="C1315" t="s">
        <v>35</v>
      </c>
      <c r="D1315" t="s">
        <v>40</v>
      </c>
      <c r="E1315" s="1">
        <v>41905</v>
      </c>
      <c r="F1315" s="1" t="s">
        <v>440</v>
      </c>
      <c r="G1315">
        <v>4</v>
      </c>
      <c r="H1315">
        <v>2.3434442270058709</v>
      </c>
      <c r="I1315">
        <v>9</v>
      </c>
      <c r="J1315" t="s">
        <v>444</v>
      </c>
      <c r="K1315">
        <f t="shared" si="20"/>
        <v>1449</v>
      </c>
    </row>
    <row r="1316" spans="1:11" hidden="1" x14ac:dyDescent="0.3">
      <c r="A1316" t="s">
        <v>417</v>
      </c>
      <c r="B1316" t="s">
        <v>447</v>
      </c>
      <c r="C1316" t="s">
        <v>35</v>
      </c>
      <c r="D1316" t="s">
        <v>40</v>
      </c>
      <c r="E1316" s="1">
        <v>41905</v>
      </c>
      <c r="F1316" s="1" t="s">
        <v>440</v>
      </c>
      <c r="G1316">
        <v>1</v>
      </c>
      <c r="H1316">
        <v>2.264187866927593</v>
      </c>
      <c r="I1316">
        <v>8</v>
      </c>
      <c r="J1316" t="s">
        <v>444</v>
      </c>
      <c r="K1316">
        <f t="shared" si="20"/>
        <v>1449</v>
      </c>
    </row>
    <row r="1317" spans="1:11" hidden="1" x14ac:dyDescent="0.3">
      <c r="A1317" t="s">
        <v>417</v>
      </c>
      <c r="B1317" t="s">
        <v>447</v>
      </c>
      <c r="C1317" t="s">
        <v>35</v>
      </c>
      <c r="D1317" t="s">
        <v>40</v>
      </c>
      <c r="E1317" s="1">
        <v>41905</v>
      </c>
      <c r="F1317" s="1" t="s">
        <v>440</v>
      </c>
      <c r="G1317">
        <v>2</v>
      </c>
      <c r="H1317">
        <v>2.1981409001956949</v>
      </c>
      <c r="I1317">
        <v>8</v>
      </c>
      <c r="J1317" t="s">
        <v>444</v>
      </c>
      <c r="K1317">
        <f t="shared" si="20"/>
        <v>1449</v>
      </c>
    </row>
    <row r="1318" spans="1:11" hidden="1" x14ac:dyDescent="0.3">
      <c r="A1318" t="s">
        <v>417</v>
      </c>
      <c r="B1318" t="s">
        <v>447</v>
      </c>
      <c r="C1318" t="s">
        <v>35</v>
      </c>
      <c r="D1318" t="s">
        <v>40</v>
      </c>
      <c r="E1318" s="1">
        <v>41905</v>
      </c>
      <c r="F1318" s="1" t="s">
        <v>440</v>
      </c>
      <c r="G1318">
        <v>3</v>
      </c>
      <c r="H1318">
        <v>2.2025440313111546</v>
      </c>
      <c r="I1318">
        <v>7</v>
      </c>
      <c r="J1318" t="s">
        <v>444</v>
      </c>
      <c r="K1318">
        <f t="shared" si="20"/>
        <v>1449</v>
      </c>
    </row>
    <row r="1319" spans="1:11" hidden="1" x14ac:dyDescent="0.3">
      <c r="A1319" t="s">
        <v>417</v>
      </c>
      <c r="B1319" t="s">
        <v>447</v>
      </c>
      <c r="C1319" t="s">
        <v>35</v>
      </c>
      <c r="D1319" t="s">
        <v>40</v>
      </c>
      <c r="E1319" s="1">
        <v>41905</v>
      </c>
      <c r="F1319" s="1" t="s">
        <v>440</v>
      </c>
      <c r="G1319">
        <v>4</v>
      </c>
      <c r="H1319">
        <v>2.3082191780821919</v>
      </c>
      <c r="I1319">
        <v>7</v>
      </c>
      <c r="J1319" t="s">
        <v>444</v>
      </c>
      <c r="K1319">
        <f t="shared" si="20"/>
        <v>1449</v>
      </c>
    </row>
    <row r="1320" spans="1:11" hidden="1" x14ac:dyDescent="0.3">
      <c r="A1320" t="s">
        <v>417</v>
      </c>
      <c r="B1320" t="s">
        <v>447</v>
      </c>
      <c r="C1320" t="s">
        <v>35</v>
      </c>
      <c r="D1320" t="s">
        <v>40</v>
      </c>
      <c r="E1320" s="1">
        <v>41905</v>
      </c>
      <c r="F1320" s="1" t="s">
        <v>440</v>
      </c>
      <c r="G1320">
        <v>1</v>
      </c>
      <c r="H1320">
        <v>2.2818003913894325</v>
      </c>
      <c r="I1320">
        <v>9</v>
      </c>
      <c r="J1320" t="s">
        <v>444</v>
      </c>
      <c r="K1320">
        <f t="shared" si="20"/>
        <v>1449</v>
      </c>
    </row>
    <row r="1321" spans="1:11" hidden="1" x14ac:dyDescent="0.3">
      <c r="A1321" t="s">
        <v>417</v>
      </c>
      <c r="B1321" t="s">
        <v>447</v>
      </c>
      <c r="C1321" t="s">
        <v>35</v>
      </c>
      <c r="D1321" t="s">
        <v>40</v>
      </c>
      <c r="E1321" s="1">
        <v>41905</v>
      </c>
      <c r="F1321" s="1" t="s">
        <v>440</v>
      </c>
      <c r="G1321">
        <v>2</v>
      </c>
      <c r="H1321">
        <v>2.1761252446183952</v>
      </c>
      <c r="I1321">
        <v>8</v>
      </c>
      <c r="J1321" t="s">
        <v>444</v>
      </c>
      <c r="K1321">
        <f t="shared" si="20"/>
        <v>1449</v>
      </c>
    </row>
    <row r="1322" spans="1:11" hidden="1" x14ac:dyDescent="0.3">
      <c r="A1322" t="s">
        <v>417</v>
      </c>
      <c r="B1322" t="s">
        <v>447</v>
      </c>
      <c r="C1322" t="s">
        <v>35</v>
      </c>
      <c r="D1322" t="s">
        <v>40</v>
      </c>
      <c r="E1322" s="1">
        <v>41905</v>
      </c>
      <c r="F1322" s="1" t="s">
        <v>440</v>
      </c>
      <c r="G1322">
        <v>3</v>
      </c>
      <c r="H1322">
        <v>2.2818003913894325</v>
      </c>
      <c r="I1322">
        <v>8</v>
      </c>
      <c r="J1322" t="s">
        <v>444</v>
      </c>
      <c r="K1322">
        <f t="shared" si="20"/>
        <v>1449</v>
      </c>
    </row>
    <row r="1323" spans="1:11" hidden="1" x14ac:dyDescent="0.3">
      <c r="A1323" t="s">
        <v>417</v>
      </c>
      <c r="B1323" t="s">
        <v>447</v>
      </c>
      <c r="C1323" t="s">
        <v>35</v>
      </c>
      <c r="D1323" t="s">
        <v>40</v>
      </c>
      <c r="E1323" s="1">
        <v>41905</v>
      </c>
      <c r="F1323" s="1" t="s">
        <v>440</v>
      </c>
      <c r="G1323">
        <v>4</v>
      </c>
      <c r="H1323">
        <v>2.1761252446183952</v>
      </c>
      <c r="I1323">
        <v>7</v>
      </c>
      <c r="J1323" t="s">
        <v>444</v>
      </c>
      <c r="K1323">
        <f t="shared" si="20"/>
        <v>1449</v>
      </c>
    </row>
    <row r="1324" spans="1:11" hidden="1" x14ac:dyDescent="0.3">
      <c r="A1324" t="s">
        <v>417</v>
      </c>
      <c r="B1324" t="s">
        <v>447</v>
      </c>
      <c r="C1324" t="s">
        <v>35</v>
      </c>
      <c r="D1324" t="s">
        <v>40</v>
      </c>
      <c r="E1324" s="1">
        <v>41912</v>
      </c>
      <c r="F1324" s="1" t="s">
        <v>440</v>
      </c>
      <c r="G1324">
        <v>1</v>
      </c>
      <c r="H1324">
        <v>3.5776580107790297</v>
      </c>
      <c r="I1324">
        <v>12</v>
      </c>
      <c r="J1324" t="s">
        <v>444</v>
      </c>
      <c r="K1324">
        <f t="shared" si="20"/>
        <v>1610</v>
      </c>
    </row>
    <row r="1325" spans="1:11" hidden="1" x14ac:dyDescent="0.3">
      <c r="A1325" t="s">
        <v>417</v>
      </c>
      <c r="B1325" t="s">
        <v>447</v>
      </c>
      <c r="C1325" t="s">
        <v>35</v>
      </c>
      <c r="D1325" t="s">
        <v>40</v>
      </c>
      <c r="E1325" s="1">
        <v>41912</v>
      </c>
      <c r="F1325" s="1" t="s">
        <v>440</v>
      </c>
      <c r="G1325">
        <v>2</v>
      </c>
      <c r="H1325">
        <v>3.3924546790788828</v>
      </c>
      <c r="I1325">
        <v>12</v>
      </c>
      <c r="J1325" t="s">
        <v>444</v>
      </c>
      <c r="K1325">
        <f t="shared" si="20"/>
        <v>1610</v>
      </c>
    </row>
    <row r="1326" spans="1:11" hidden="1" x14ac:dyDescent="0.3">
      <c r="A1326" t="s">
        <v>417</v>
      </c>
      <c r="B1326" t="s">
        <v>447</v>
      </c>
      <c r="C1326" t="s">
        <v>35</v>
      </c>
      <c r="D1326" t="s">
        <v>40</v>
      </c>
      <c r="E1326" s="1">
        <v>41912</v>
      </c>
      <c r="F1326" s="1" t="s">
        <v>440</v>
      </c>
      <c r="G1326">
        <v>3</v>
      </c>
      <c r="H1326">
        <v>3.762861342479177</v>
      </c>
      <c r="I1326">
        <v>13</v>
      </c>
      <c r="J1326" t="s">
        <v>444</v>
      </c>
      <c r="K1326">
        <f t="shared" si="20"/>
        <v>1610</v>
      </c>
    </row>
    <row r="1327" spans="1:11" hidden="1" x14ac:dyDescent="0.3">
      <c r="A1327" t="s">
        <v>417</v>
      </c>
      <c r="B1327" t="s">
        <v>447</v>
      </c>
      <c r="C1327" t="s">
        <v>35</v>
      </c>
      <c r="D1327" t="s">
        <v>40</v>
      </c>
      <c r="E1327" s="1">
        <v>41912</v>
      </c>
      <c r="F1327" s="1" t="s">
        <v>440</v>
      </c>
      <c r="G1327">
        <v>4</v>
      </c>
      <c r="H1327">
        <v>3.7584517393434593</v>
      </c>
      <c r="I1327">
        <v>12</v>
      </c>
      <c r="J1327" t="s">
        <v>444</v>
      </c>
      <c r="K1327">
        <f t="shared" ref="K1327:K1390" si="21">(E1327-Exp4SD) * 23</f>
        <v>1610</v>
      </c>
    </row>
    <row r="1328" spans="1:11" hidden="1" x14ac:dyDescent="0.3">
      <c r="A1328" t="s">
        <v>417</v>
      </c>
      <c r="B1328" t="s">
        <v>447</v>
      </c>
      <c r="C1328" t="s">
        <v>35</v>
      </c>
      <c r="D1328" t="s">
        <v>40</v>
      </c>
      <c r="E1328" s="1">
        <v>41912</v>
      </c>
      <c r="F1328" s="1" t="s">
        <v>440</v>
      </c>
      <c r="G1328">
        <v>1</v>
      </c>
      <c r="H1328">
        <v>3.7011268985791279</v>
      </c>
      <c r="I1328">
        <v>12</v>
      </c>
      <c r="J1328" t="s">
        <v>444</v>
      </c>
      <c r="K1328">
        <f t="shared" si="21"/>
        <v>1610</v>
      </c>
    </row>
    <row r="1329" spans="1:11" hidden="1" x14ac:dyDescent="0.3">
      <c r="A1329" t="s">
        <v>417</v>
      </c>
      <c r="B1329" t="s">
        <v>447</v>
      </c>
      <c r="C1329" t="s">
        <v>35</v>
      </c>
      <c r="D1329" t="s">
        <v>40</v>
      </c>
      <c r="E1329" s="1">
        <v>41912</v>
      </c>
      <c r="F1329" s="1" t="s">
        <v>440</v>
      </c>
      <c r="G1329">
        <v>2</v>
      </c>
      <c r="H1329">
        <v>3.515923566878981</v>
      </c>
      <c r="I1329">
        <v>13</v>
      </c>
      <c r="J1329" t="s">
        <v>444</v>
      </c>
      <c r="K1329">
        <f t="shared" si="21"/>
        <v>1610</v>
      </c>
    </row>
    <row r="1330" spans="1:11" hidden="1" x14ac:dyDescent="0.3">
      <c r="A1330" t="s">
        <v>417</v>
      </c>
      <c r="B1330" t="s">
        <v>447</v>
      </c>
      <c r="C1330" t="s">
        <v>35</v>
      </c>
      <c r="D1330" t="s">
        <v>40</v>
      </c>
      <c r="E1330" s="1">
        <v>41912</v>
      </c>
      <c r="F1330" s="1" t="s">
        <v>440</v>
      </c>
      <c r="G1330">
        <v>3</v>
      </c>
      <c r="H1330">
        <v>3.4453699167074965</v>
      </c>
      <c r="I1330">
        <v>12</v>
      </c>
      <c r="J1330" t="s">
        <v>444</v>
      </c>
      <c r="K1330">
        <f t="shared" si="21"/>
        <v>1610</v>
      </c>
    </row>
    <row r="1331" spans="1:11" hidden="1" x14ac:dyDescent="0.3">
      <c r="A1331" t="s">
        <v>417</v>
      </c>
      <c r="B1331" t="s">
        <v>447</v>
      </c>
      <c r="C1331" t="s">
        <v>35</v>
      </c>
      <c r="D1331" t="s">
        <v>40</v>
      </c>
      <c r="E1331" s="1">
        <v>41912</v>
      </c>
      <c r="F1331" s="1" t="s">
        <v>440</v>
      </c>
      <c r="G1331">
        <v>4</v>
      </c>
      <c r="H1331">
        <v>3.5247427731504164</v>
      </c>
      <c r="I1331">
        <v>11</v>
      </c>
      <c r="J1331" t="s">
        <v>444</v>
      </c>
      <c r="K1331">
        <f t="shared" si="21"/>
        <v>1610</v>
      </c>
    </row>
    <row r="1332" spans="1:11" hidden="1" x14ac:dyDescent="0.3">
      <c r="A1332" t="s">
        <v>417</v>
      </c>
      <c r="B1332" t="s">
        <v>447</v>
      </c>
      <c r="C1332" t="s">
        <v>35</v>
      </c>
      <c r="D1332" t="s">
        <v>40</v>
      </c>
      <c r="E1332" s="1">
        <v>41912</v>
      </c>
      <c r="F1332" s="1" t="s">
        <v>440</v>
      </c>
      <c r="G1332">
        <v>1</v>
      </c>
      <c r="H1332">
        <v>3.4630083292503677</v>
      </c>
      <c r="I1332">
        <v>12</v>
      </c>
      <c r="J1332" t="s">
        <v>444</v>
      </c>
      <c r="K1332">
        <f t="shared" si="21"/>
        <v>1610</v>
      </c>
    </row>
    <row r="1333" spans="1:11" hidden="1" x14ac:dyDescent="0.3">
      <c r="A1333" t="s">
        <v>417</v>
      </c>
      <c r="B1333" t="s">
        <v>447</v>
      </c>
      <c r="C1333" t="s">
        <v>35</v>
      </c>
      <c r="D1333" t="s">
        <v>40</v>
      </c>
      <c r="E1333" s="1">
        <v>41912</v>
      </c>
      <c r="F1333" s="1" t="s">
        <v>440</v>
      </c>
      <c r="G1333">
        <v>2</v>
      </c>
      <c r="H1333">
        <v>3.4012738853503186</v>
      </c>
      <c r="I1333">
        <v>11</v>
      </c>
      <c r="J1333" t="s">
        <v>444</v>
      </c>
      <c r="K1333">
        <f t="shared" si="21"/>
        <v>1610</v>
      </c>
    </row>
    <row r="1334" spans="1:11" hidden="1" x14ac:dyDescent="0.3">
      <c r="A1334" t="s">
        <v>417</v>
      </c>
      <c r="B1334" t="s">
        <v>447</v>
      </c>
      <c r="C1334" t="s">
        <v>35</v>
      </c>
      <c r="D1334" t="s">
        <v>40</v>
      </c>
      <c r="E1334" s="1">
        <v>41912</v>
      </c>
      <c r="F1334" s="1" t="s">
        <v>440</v>
      </c>
      <c r="G1334">
        <v>3</v>
      </c>
      <c r="H1334">
        <v>3.4497795198432142</v>
      </c>
      <c r="I1334">
        <v>12</v>
      </c>
      <c r="J1334" t="s">
        <v>444</v>
      </c>
      <c r="K1334">
        <f t="shared" si="21"/>
        <v>1610</v>
      </c>
    </row>
    <row r="1335" spans="1:11" hidden="1" x14ac:dyDescent="0.3">
      <c r="A1335" t="s">
        <v>417</v>
      </c>
      <c r="B1335" t="s">
        <v>447</v>
      </c>
      <c r="C1335" t="s">
        <v>35</v>
      </c>
      <c r="D1335" t="s">
        <v>40</v>
      </c>
      <c r="E1335" s="1">
        <v>41912</v>
      </c>
      <c r="F1335" s="1" t="s">
        <v>440</v>
      </c>
      <c r="G1335">
        <v>4</v>
      </c>
      <c r="H1335">
        <v>3.2778049975502204</v>
      </c>
      <c r="I1335">
        <v>11</v>
      </c>
      <c r="J1335" t="s">
        <v>444</v>
      </c>
      <c r="K1335">
        <f t="shared" si="21"/>
        <v>1610</v>
      </c>
    </row>
    <row r="1336" spans="1:11" hidden="1" x14ac:dyDescent="0.3">
      <c r="A1336" t="s">
        <v>417</v>
      </c>
      <c r="B1336" t="s">
        <v>447</v>
      </c>
      <c r="C1336" t="s">
        <v>35</v>
      </c>
      <c r="D1336" t="s">
        <v>40</v>
      </c>
      <c r="E1336" s="1">
        <v>41919</v>
      </c>
      <c r="F1336" s="1" t="s">
        <v>440</v>
      </c>
      <c r="G1336">
        <v>1</v>
      </c>
      <c r="H1336">
        <v>4.541855670103093</v>
      </c>
      <c r="I1336">
        <v>15</v>
      </c>
      <c r="J1336" t="s">
        <v>444</v>
      </c>
      <c r="K1336">
        <f t="shared" si="21"/>
        <v>1771</v>
      </c>
    </row>
    <row r="1337" spans="1:11" hidden="1" x14ac:dyDescent="0.3">
      <c r="A1337" t="s">
        <v>417</v>
      </c>
      <c r="B1337" t="s">
        <v>447</v>
      </c>
      <c r="C1337" t="s">
        <v>35</v>
      </c>
      <c r="D1337" t="s">
        <v>40</v>
      </c>
      <c r="E1337" s="1">
        <v>41919</v>
      </c>
      <c r="F1337" s="1" t="s">
        <v>440</v>
      </c>
      <c r="G1337">
        <v>2</v>
      </c>
      <c r="H1337">
        <v>4.6123711340206182</v>
      </c>
      <c r="I1337">
        <v>17</v>
      </c>
      <c r="J1337" t="s">
        <v>444</v>
      </c>
      <c r="K1337">
        <f t="shared" si="21"/>
        <v>1771</v>
      </c>
    </row>
    <row r="1338" spans="1:11" hidden="1" x14ac:dyDescent="0.3">
      <c r="A1338" t="s">
        <v>417</v>
      </c>
      <c r="B1338" t="s">
        <v>447</v>
      </c>
      <c r="C1338" t="s">
        <v>35</v>
      </c>
      <c r="D1338" t="s">
        <v>40</v>
      </c>
      <c r="E1338" s="1">
        <v>41919</v>
      </c>
      <c r="F1338" s="1" t="s">
        <v>440</v>
      </c>
      <c r="G1338">
        <v>3</v>
      </c>
      <c r="H1338">
        <v>4.72</v>
      </c>
      <c r="I1338">
        <v>17</v>
      </c>
      <c r="J1338" t="s">
        <v>444</v>
      </c>
      <c r="K1338">
        <f t="shared" si="21"/>
        <v>1771</v>
      </c>
    </row>
    <row r="1339" spans="1:11" hidden="1" x14ac:dyDescent="0.3">
      <c r="A1339" t="s">
        <v>417</v>
      </c>
      <c r="B1339" t="s">
        <v>447</v>
      </c>
      <c r="C1339" t="s">
        <v>35</v>
      </c>
      <c r="D1339" t="s">
        <v>40</v>
      </c>
      <c r="E1339" s="1">
        <v>41919</v>
      </c>
      <c r="F1339" s="1" t="s">
        <v>440</v>
      </c>
      <c r="G1339">
        <v>4</v>
      </c>
      <c r="H1339">
        <v>4.6531958762886596</v>
      </c>
      <c r="I1339">
        <v>17</v>
      </c>
      <c r="J1339" t="s">
        <v>444</v>
      </c>
      <c r="K1339">
        <f t="shared" si="21"/>
        <v>1771</v>
      </c>
    </row>
    <row r="1340" spans="1:11" hidden="1" x14ac:dyDescent="0.3">
      <c r="A1340" t="s">
        <v>417</v>
      </c>
      <c r="B1340" t="s">
        <v>447</v>
      </c>
      <c r="C1340" t="s">
        <v>35</v>
      </c>
      <c r="D1340" t="s">
        <v>40</v>
      </c>
      <c r="E1340" s="1">
        <v>41919</v>
      </c>
      <c r="F1340" s="1" t="s">
        <v>440</v>
      </c>
      <c r="G1340">
        <v>1</v>
      </c>
      <c r="H1340">
        <v>4.4898969072164947</v>
      </c>
      <c r="I1340">
        <v>14</v>
      </c>
      <c r="J1340" t="s">
        <v>444</v>
      </c>
      <c r="K1340">
        <f t="shared" si="21"/>
        <v>1771</v>
      </c>
    </row>
    <row r="1341" spans="1:11" hidden="1" x14ac:dyDescent="0.3">
      <c r="A1341" t="s">
        <v>417</v>
      </c>
      <c r="B1341" t="s">
        <v>447</v>
      </c>
      <c r="C1341" t="s">
        <v>35</v>
      </c>
      <c r="D1341" t="s">
        <v>40</v>
      </c>
      <c r="E1341" s="1">
        <v>41919</v>
      </c>
      <c r="F1341" s="1" t="s">
        <v>440</v>
      </c>
      <c r="G1341">
        <v>2</v>
      </c>
      <c r="H1341">
        <v>4.5715463917525776</v>
      </c>
      <c r="I1341">
        <v>16</v>
      </c>
      <c r="J1341" t="s">
        <v>444</v>
      </c>
      <c r="K1341">
        <f t="shared" si="21"/>
        <v>1771</v>
      </c>
    </row>
    <row r="1342" spans="1:11" hidden="1" x14ac:dyDescent="0.3">
      <c r="A1342" t="s">
        <v>417</v>
      </c>
      <c r="B1342" t="s">
        <v>447</v>
      </c>
      <c r="C1342" t="s">
        <v>35</v>
      </c>
      <c r="D1342" t="s">
        <v>40</v>
      </c>
      <c r="E1342" s="1">
        <v>41919</v>
      </c>
      <c r="F1342" s="1" t="s">
        <v>440</v>
      </c>
      <c r="G1342">
        <v>3</v>
      </c>
      <c r="H1342">
        <v>4.6865979381443301</v>
      </c>
      <c r="I1342">
        <v>15</v>
      </c>
      <c r="J1342" t="s">
        <v>444</v>
      </c>
      <c r="K1342">
        <f t="shared" si="21"/>
        <v>1771</v>
      </c>
    </row>
    <row r="1343" spans="1:11" hidden="1" x14ac:dyDescent="0.3">
      <c r="A1343" t="s">
        <v>417</v>
      </c>
      <c r="B1343" t="s">
        <v>447</v>
      </c>
      <c r="C1343" t="s">
        <v>35</v>
      </c>
      <c r="D1343" t="s">
        <v>40</v>
      </c>
      <c r="E1343" s="1">
        <v>41919</v>
      </c>
      <c r="F1343" s="1" t="s">
        <v>440</v>
      </c>
      <c r="G1343">
        <v>4</v>
      </c>
      <c r="H1343">
        <v>4.6828865979381442</v>
      </c>
      <c r="I1343">
        <v>15</v>
      </c>
      <c r="J1343" t="s">
        <v>444</v>
      </c>
      <c r="K1343">
        <f t="shared" si="21"/>
        <v>1771</v>
      </c>
    </row>
    <row r="1344" spans="1:11" hidden="1" x14ac:dyDescent="0.3">
      <c r="A1344" t="s">
        <v>417</v>
      </c>
      <c r="B1344" t="s">
        <v>447</v>
      </c>
      <c r="C1344" t="s">
        <v>35</v>
      </c>
      <c r="D1344" t="s">
        <v>40</v>
      </c>
      <c r="E1344" s="1">
        <v>41919</v>
      </c>
      <c r="F1344" s="1" t="s">
        <v>440</v>
      </c>
      <c r="G1344">
        <v>1</v>
      </c>
      <c r="H1344">
        <v>4.6123711340206182</v>
      </c>
      <c r="I1344">
        <v>16</v>
      </c>
      <c r="J1344" t="s">
        <v>444</v>
      </c>
      <c r="K1344">
        <f t="shared" si="21"/>
        <v>1771</v>
      </c>
    </row>
    <row r="1345" spans="1:11" hidden="1" x14ac:dyDescent="0.3">
      <c r="A1345" t="s">
        <v>417</v>
      </c>
      <c r="B1345" t="s">
        <v>447</v>
      </c>
      <c r="C1345" t="s">
        <v>35</v>
      </c>
      <c r="D1345" t="s">
        <v>40</v>
      </c>
      <c r="E1345" s="1">
        <v>41919</v>
      </c>
      <c r="F1345" s="1" t="s">
        <v>440</v>
      </c>
      <c r="G1345">
        <v>2</v>
      </c>
      <c r="H1345">
        <v>4.5938144329896904</v>
      </c>
      <c r="I1345">
        <v>15</v>
      </c>
      <c r="J1345" t="s">
        <v>444</v>
      </c>
      <c r="K1345">
        <f t="shared" si="21"/>
        <v>1771</v>
      </c>
    </row>
    <row r="1346" spans="1:11" hidden="1" x14ac:dyDescent="0.3">
      <c r="A1346" t="s">
        <v>417</v>
      </c>
      <c r="B1346" t="s">
        <v>447</v>
      </c>
      <c r="C1346" t="s">
        <v>35</v>
      </c>
      <c r="D1346" t="s">
        <v>40</v>
      </c>
      <c r="E1346" s="1">
        <v>41919</v>
      </c>
      <c r="F1346" s="1" t="s">
        <v>440</v>
      </c>
      <c r="G1346">
        <v>3</v>
      </c>
      <c r="H1346">
        <v>4.5084536082474225</v>
      </c>
      <c r="I1346">
        <v>16</v>
      </c>
      <c r="J1346" t="s">
        <v>444</v>
      </c>
      <c r="K1346">
        <f t="shared" si="21"/>
        <v>1771</v>
      </c>
    </row>
    <row r="1347" spans="1:11" hidden="1" x14ac:dyDescent="0.3">
      <c r="A1347" t="s">
        <v>417</v>
      </c>
      <c r="B1347" t="s">
        <v>447</v>
      </c>
      <c r="C1347" t="s">
        <v>35</v>
      </c>
      <c r="D1347" t="s">
        <v>40</v>
      </c>
      <c r="E1347" s="1">
        <v>41919</v>
      </c>
      <c r="F1347" s="1" t="s">
        <v>440</v>
      </c>
      <c r="G1347">
        <v>4</v>
      </c>
      <c r="H1347">
        <v>4.5567010309278349</v>
      </c>
      <c r="I1347">
        <v>16</v>
      </c>
      <c r="J1347" t="s">
        <v>444</v>
      </c>
      <c r="K1347">
        <f t="shared" si="21"/>
        <v>1771</v>
      </c>
    </row>
    <row r="1348" spans="1:11" hidden="1" x14ac:dyDescent="0.3">
      <c r="A1348" t="s">
        <v>417</v>
      </c>
      <c r="B1348" t="s">
        <v>447</v>
      </c>
      <c r="C1348" t="s">
        <v>35</v>
      </c>
      <c r="D1348" t="s">
        <v>40</v>
      </c>
      <c r="E1348" s="1">
        <v>41927</v>
      </c>
      <c r="F1348" s="1" t="s">
        <v>440</v>
      </c>
      <c r="G1348">
        <v>1</v>
      </c>
      <c r="H1348">
        <v>5.6131830008673029</v>
      </c>
      <c r="I1348">
        <v>20</v>
      </c>
      <c r="J1348" t="s">
        <v>444</v>
      </c>
      <c r="K1348">
        <f t="shared" si="21"/>
        <v>1955</v>
      </c>
    </row>
    <row r="1349" spans="1:11" hidden="1" x14ac:dyDescent="0.3">
      <c r="A1349" t="s">
        <v>417</v>
      </c>
      <c r="B1349" t="s">
        <v>447</v>
      </c>
      <c r="C1349" t="s">
        <v>35</v>
      </c>
      <c r="D1349" t="s">
        <v>40</v>
      </c>
      <c r="E1349" s="1">
        <v>41927</v>
      </c>
      <c r="F1349" s="1" t="s">
        <v>440</v>
      </c>
      <c r="G1349">
        <v>2</v>
      </c>
      <c r="H1349">
        <v>5.7072853425845622</v>
      </c>
      <c r="I1349">
        <v>20</v>
      </c>
      <c r="J1349" t="s">
        <v>444</v>
      </c>
      <c r="K1349">
        <f t="shared" si="21"/>
        <v>1955</v>
      </c>
    </row>
    <row r="1350" spans="1:11" hidden="1" x14ac:dyDescent="0.3">
      <c r="A1350" t="s">
        <v>417</v>
      </c>
      <c r="B1350" t="s">
        <v>447</v>
      </c>
      <c r="C1350" t="s">
        <v>35</v>
      </c>
      <c r="D1350" t="s">
        <v>40</v>
      </c>
      <c r="E1350" s="1">
        <v>41927</v>
      </c>
      <c r="F1350" s="1" t="s">
        <v>440</v>
      </c>
      <c r="G1350">
        <v>3</v>
      </c>
      <c r="H1350">
        <v>5.7983521248915872</v>
      </c>
      <c r="I1350">
        <v>23</v>
      </c>
      <c r="J1350" t="s">
        <v>444</v>
      </c>
      <c r="K1350">
        <f t="shared" si="21"/>
        <v>1955</v>
      </c>
    </row>
    <row r="1351" spans="1:11" hidden="1" x14ac:dyDescent="0.3">
      <c r="A1351" t="s">
        <v>417</v>
      </c>
      <c r="B1351" t="s">
        <v>447</v>
      </c>
      <c r="C1351" t="s">
        <v>35</v>
      </c>
      <c r="D1351" t="s">
        <v>40</v>
      </c>
      <c r="E1351" s="1">
        <v>41927</v>
      </c>
      <c r="F1351" s="1" t="s">
        <v>440</v>
      </c>
      <c r="G1351">
        <v>4</v>
      </c>
      <c r="H1351">
        <v>5.795316565481353</v>
      </c>
      <c r="I1351">
        <v>21</v>
      </c>
      <c r="J1351" t="s">
        <v>444</v>
      </c>
      <c r="K1351">
        <f t="shared" si="21"/>
        <v>1955</v>
      </c>
    </row>
    <row r="1352" spans="1:11" hidden="1" x14ac:dyDescent="0.3">
      <c r="A1352" t="s">
        <v>417</v>
      </c>
      <c r="B1352" t="s">
        <v>447</v>
      </c>
      <c r="C1352" t="s">
        <v>35</v>
      </c>
      <c r="D1352" t="s">
        <v>40</v>
      </c>
      <c r="E1352" s="1">
        <v>41927</v>
      </c>
      <c r="F1352" s="1" t="s">
        <v>440</v>
      </c>
      <c r="G1352">
        <v>1</v>
      </c>
      <c r="H1352">
        <v>5.6374674761491761</v>
      </c>
      <c r="I1352">
        <v>21</v>
      </c>
      <c r="J1352" t="s">
        <v>444</v>
      </c>
      <c r="K1352">
        <f t="shared" si="21"/>
        <v>1955</v>
      </c>
    </row>
    <row r="1353" spans="1:11" hidden="1" x14ac:dyDescent="0.3">
      <c r="A1353" t="s">
        <v>417</v>
      </c>
      <c r="B1353" t="s">
        <v>447</v>
      </c>
      <c r="C1353" t="s">
        <v>35</v>
      </c>
      <c r="D1353" t="s">
        <v>40</v>
      </c>
      <c r="E1353" s="1">
        <v>41927</v>
      </c>
      <c r="F1353" s="1" t="s">
        <v>440</v>
      </c>
      <c r="G1353">
        <v>2</v>
      </c>
      <c r="H1353">
        <v>5.8044232437120558</v>
      </c>
      <c r="I1353">
        <v>21</v>
      </c>
      <c r="J1353" t="s">
        <v>444</v>
      </c>
      <c r="K1353">
        <f t="shared" si="21"/>
        <v>1955</v>
      </c>
    </row>
    <row r="1354" spans="1:11" hidden="1" x14ac:dyDescent="0.3">
      <c r="A1354" t="s">
        <v>417</v>
      </c>
      <c r="B1354" t="s">
        <v>447</v>
      </c>
      <c r="C1354" t="s">
        <v>35</v>
      </c>
      <c r="D1354" t="s">
        <v>40</v>
      </c>
      <c r="E1354" s="1">
        <v>41927</v>
      </c>
      <c r="F1354" s="1" t="s">
        <v>440</v>
      </c>
      <c r="G1354">
        <v>3</v>
      </c>
      <c r="H1354">
        <v>5.2853425845620121</v>
      </c>
      <c r="I1354">
        <v>20</v>
      </c>
      <c r="J1354" t="s">
        <v>444</v>
      </c>
      <c r="K1354">
        <f t="shared" si="21"/>
        <v>1955</v>
      </c>
    </row>
    <row r="1355" spans="1:11" hidden="1" x14ac:dyDescent="0.3">
      <c r="A1355" t="s">
        <v>417</v>
      </c>
      <c r="B1355" t="s">
        <v>447</v>
      </c>
      <c r="C1355" t="s">
        <v>35</v>
      </c>
      <c r="D1355" t="s">
        <v>40</v>
      </c>
      <c r="E1355" s="1">
        <v>41927</v>
      </c>
      <c r="F1355" s="1" t="s">
        <v>440</v>
      </c>
      <c r="G1355">
        <v>4</v>
      </c>
      <c r="H1355">
        <v>5.5312228967909798</v>
      </c>
      <c r="I1355">
        <v>20</v>
      </c>
      <c r="J1355" t="s">
        <v>444</v>
      </c>
      <c r="K1355">
        <f t="shared" si="21"/>
        <v>1955</v>
      </c>
    </row>
    <row r="1356" spans="1:11" hidden="1" x14ac:dyDescent="0.3">
      <c r="A1356" t="s">
        <v>417</v>
      </c>
      <c r="B1356" t="s">
        <v>447</v>
      </c>
      <c r="C1356" t="s">
        <v>35</v>
      </c>
      <c r="D1356" t="s">
        <v>40</v>
      </c>
      <c r="E1356" s="1">
        <v>41927</v>
      </c>
      <c r="F1356" s="1" t="s">
        <v>440</v>
      </c>
      <c r="G1356">
        <v>1</v>
      </c>
      <c r="H1356">
        <v>5.6344319167389418</v>
      </c>
      <c r="I1356">
        <v>22</v>
      </c>
      <c r="J1356" t="s">
        <v>444</v>
      </c>
      <c r="K1356">
        <f t="shared" si="21"/>
        <v>1955</v>
      </c>
    </row>
    <row r="1357" spans="1:11" hidden="1" x14ac:dyDescent="0.3">
      <c r="A1357" t="s">
        <v>417</v>
      </c>
      <c r="B1357" t="s">
        <v>447</v>
      </c>
      <c r="C1357" t="s">
        <v>35</v>
      </c>
      <c r="D1357" t="s">
        <v>40</v>
      </c>
      <c r="E1357" s="1">
        <v>41927</v>
      </c>
      <c r="F1357" s="1" t="s">
        <v>440</v>
      </c>
      <c r="G1357">
        <v>2</v>
      </c>
      <c r="H1357">
        <v>5.6344319167389418</v>
      </c>
      <c r="I1357">
        <v>21</v>
      </c>
      <c r="J1357" t="s">
        <v>444</v>
      </c>
      <c r="K1357">
        <f t="shared" si="21"/>
        <v>1955</v>
      </c>
    </row>
    <row r="1358" spans="1:11" hidden="1" x14ac:dyDescent="0.3">
      <c r="A1358" t="s">
        <v>417</v>
      </c>
      <c r="B1358" t="s">
        <v>447</v>
      </c>
      <c r="C1358" t="s">
        <v>35</v>
      </c>
      <c r="D1358" t="s">
        <v>40</v>
      </c>
      <c r="E1358" s="1">
        <v>41927</v>
      </c>
      <c r="F1358" s="1" t="s">
        <v>440</v>
      </c>
      <c r="G1358">
        <v>3</v>
      </c>
      <c r="H1358">
        <v>5.8287077189939289</v>
      </c>
      <c r="I1358">
        <v>20</v>
      </c>
      <c r="J1358" t="s">
        <v>444</v>
      </c>
      <c r="K1358">
        <f t="shared" si="21"/>
        <v>1955</v>
      </c>
    </row>
    <row r="1359" spans="1:11" hidden="1" x14ac:dyDescent="0.3">
      <c r="A1359" t="s">
        <v>417</v>
      </c>
      <c r="B1359" t="s">
        <v>447</v>
      </c>
      <c r="C1359" t="s">
        <v>35</v>
      </c>
      <c r="D1359" t="s">
        <v>40</v>
      </c>
      <c r="E1359" s="1">
        <v>41927</v>
      </c>
      <c r="F1359" s="1" t="s">
        <v>440</v>
      </c>
      <c r="G1359">
        <v>4</v>
      </c>
      <c r="H1359">
        <v>5.6738941890719863</v>
      </c>
      <c r="I1359">
        <v>18</v>
      </c>
      <c r="J1359" t="s">
        <v>444</v>
      </c>
      <c r="K1359">
        <f t="shared" si="21"/>
        <v>1955</v>
      </c>
    </row>
    <row r="1360" spans="1:11" hidden="1" x14ac:dyDescent="0.3">
      <c r="A1360" t="s">
        <v>417</v>
      </c>
      <c r="B1360" t="s">
        <v>447</v>
      </c>
      <c r="C1360" t="s">
        <v>35</v>
      </c>
      <c r="D1360" t="s">
        <v>40</v>
      </c>
      <c r="E1360" s="1">
        <v>41933</v>
      </c>
      <c r="F1360" s="1" t="s">
        <v>440</v>
      </c>
      <c r="G1360">
        <v>1</v>
      </c>
      <c r="H1360">
        <v>6.2133902373966388</v>
      </c>
      <c r="I1360">
        <v>23</v>
      </c>
      <c r="J1360" t="s">
        <v>444</v>
      </c>
      <c r="K1360">
        <f t="shared" si="21"/>
        <v>2093</v>
      </c>
    </row>
    <row r="1361" spans="1:11" hidden="1" x14ac:dyDescent="0.3">
      <c r="A1361" t="s">
        <v>417</v>
      </c>
      <c r="B1361" t="s">
        <v>447</v>
      </c>
      <c r="C1361" t="s">
        <v>35</v>
      </c>
      <c r="D1361" t="s">
        <v>40</v>
      </c>
      <c r="E1361" s="1">
        <v>41933</v>
      </c>
      <c r="F1361" s="1" t="s">
        <v>440</v>
      </c>
      <c r="G1361">
        <v>2</v>
      </c>
      <c r="H1361">
        <v>6.1680448119498532</v>
      </c>
      <c r="I1361">
        <v>22</v>
      </c>
      <c r="J1361" t="s">
        <v>444</v>
      </c>
      <c r="K1361">
        <f t="shared" si="21"/>
        <v>2093</v>
      </c>
    </row>
    <row r="1362" spans="1:11" hidden="1" x14ac:dyDescent="0.3">
      <c r="A1362" t="s">
        <v>417</v>
      </c>
      <c r="B1362" t="s">
        <v>447</v>
      </c>
      <c r="C1362" t="s">
        <v>35</v>
      </c>
      <c r="D1362" t="s">
        <v>40</v>
      </c>
      <c r="E1362" s="1">
        <v>41933</v>
      </c>
      <c r="F1362" s="1" t="s">
        <v>440</v>
      </c>
      <c r="G1362">
        <v>3</v>
      </c>
      <c r="H1362">
        <v>7.2062172976300403</v>
      </c>
      <c r="I1362">
        <v>25</v>
      </c>
      <c r="J1362" t="s">
        <v>444</v>
      </c>
      <c r="K1362">
        <f t="shared" si="21"/>
        <v>2093</v>
      </c>
    </row>
    <row r="1363" spans="1:11" hidden="1" x14ac:dyDescent="0.3">
      <c r="A1363" t="s">
        <v>417</v>
      </c>
      <c r="B1363" t="s">
        <v>447</v>
      </c>
      <c r="C1363" t="s">
        <v>35</v>
      </c>
      <c r="D1363" t="s">
        <v>40</v>
      </c>
      <c r="E1363" s="1">
        <v>41933</v>
      </c>
      <c r="F1363" s="1" t="s">
        <v>440</v>
      </c>
      <c r="G1363">
        <v>4</v>
      </c>
      <c r="H1363">
        <v>6.1813817017871431</v>
      </c>
      <c r="I1363">
        <v>24</v>
      </c>
      <c r="J1363" t="s">
        <v>444</v>
      </c>
      <c r="K1363">
        <f t="shared" si="21"/>
        <v>2093</v>
      </c>
    </row>
    <row r="1364" spans="1:11" hidden="1" x14ac:dyDescent="0.3">
      <c r="A1364" t="s">
        <v>417</v>
      </c>
      <c r="B1364" t="s">
        <v>447</v>
      </c>
      <c r="C1364" t="s">
        <v>35</v>
      </c>
      <c r="D1364" t="s">
        <v>40</v>
      </c>
      <c r="E1364" s="1">
        <v>41933</v>
      </c>
      <c r="F1364" s="1" t="s">
        <v>440</v>
      </c>
      <c r="G1364">
        <v>1</v>
      </c>
      <c r="H1364">
        <v>6.4774606561749799</v>
      </c>
      <c r="I1364">
        <v>24</v>
      </c>
      <c r="J1364" t="s">
        <v>444</v>
      </c>
      <c r="K1364">
        <f t="shared" si="21"/>
        <v>2093</v>
      </c>
    </row>
    <row r="1365" spans="1:11" hidden="1" x14ac:dyDescent="0.3">
      <c r="A1365" t="s">
        <v>417</v>
      </c>
      <c r="B1365" t="s">
        <v>447</v>
      </c>
      <c r="C1365" t="s">
        <v>35</v>
      </c>
      <c r="D1365" t="s">
        <v>40</v>
      </c>
      <c r="E1365" s="1">
        <v>41933</v>
      </c>
      <c r="F1365" s="1" t="s">
        <v>440</v>
      </c>
      <c r="G1365">
        <v>2</v>
      </c>
      <c r="H1365">
        <v>6.4774606561749799</v>
      </c>
      <c r="I1365">
        <v>22</v>
      </c>
      <c r="J1365" t="s">
        <v>444</v>
      </c>
      <c r="K1365">
        <f t="shared" si="21"/>
        <v>2093</v>
      </c>
    </row>
    <row r="1366" spans="1:11" hidden="1" x14ac:dyDescent="0.3">
      <c r="A1366" t="s">
        <v>417</v>
      </c>
      <c r="B1366" t="s">
        <v>447</v>
      </c>
      <c r="C1366" t="s">
        <v>35</v>
      </c>
      <c r="D1366" t="s">
        <v>40</v>
      </c>
      <c r="E1366" s="1">
        <v>41933</v>
      </c>
      <c r="F1366" s="1" t="s">
        <v>440</v>
      </c>
      <c r="G1366">
        <v>3</v>
      </c>
      <c r="H1366">
        <v>6.280074686583089</v>
      </c>
      <c r="I1366">
        <v>22</v>
      </c>
      <c r="J1366" t="s">
        <v>444</v>
      </c>
      <c r="K1366">
        <f t="shared" si="21"/>
        <v>2093</v>
      </c>
    </row>
    <row r="1367" spans="1:11" hidden="1" x14ac:dyDescent="0.3">
      <c r="A1367" t="s">
        <v>417</v>
      </c>
      <c r="B1367" t="s">
        <v>447</v>
      </c>
      <c r="C1367" t="s">
        <v>35</v>
      </c>
      <c r="D1367" t="s">
        <v>40</v>
      </c>
      <c r="E1367" s="1">
        <v>41933</v>
      </c>
      <c r="F1367" s="1" t="s">
        <v>440</v>
      </c>
      <c r="G1367">
        <v>4</v>
      </c>
      <c r="H1367">
        <v>6.7041877834089094</v>
      </c>
      <c r="I1367">
        <v>22</v>
      </c>
      <c r="J1367" t="s">
        <v>444</v>
      </c>
      <c r="K1367">
        <f t="shared" si="21"/>
        <v>2093</v>
      </c>
    </row>
    <row r="1368" spans="1:11" hidden="1" x14ac:dyDescent="0.3">
      <c r="A1368" t="s">
        <v>417</v>
      </c>
      <c r="B1368" t="s">
        <v>447</v>
      </c>
      <c r="C1368" t="s">
        <v>35</v>
      </c>
      <c r="D1368" t="s">
        <v>40</v>
      </c>
      <c r="E1368" s="1">
        <v>41933</v>
      </c>
      <c r="F1368" s="1" t="s">
        <v>440</v>
      </c>
      <c r="G1368">
        <v>1</v>
      </c>
      <c r="H1368">
        <v>6.1253667644705256</v>
      </c>
      <c r="I1368">
        <v>23</v>
      </c>
      <c r="J1368" t="s">
        <v>444</v>
      </c>
      <c r="K1368">
        <f t="shared" si="21"/>
        <v>2093</v>
      </c>
    </row>
    <row r="1369" spans="1:11" hidden="1" x14ac:dyDescent="0.3">
      <c r="A1369" t="s">
        <v>417</v>
      </c>
      <c r="B1369" t="s">
        <v>447</v>
      </c>
      <c r="C1369" t="s">
        <v>35</v>
      </c>
      <c r="D1369" t="s">
        <v>40</v>
      </c>
      <c r="E1369" s="1">
        <v>41933</v>
      </c>
      <c r="F1369" s="1" t="s">
        <v>440</v>
      </c>
      <c r="G1369">
        <v>2</v>
      </c>
      <c r="H1369">
        <v>6.1547079221125633</v>
      </c>
      <c r="I1369">
        <v>24</v>
      </c>
      <c r="J1369" t="s">
        <v>444</v>
      </c>
      <c r="K1369">
        <f t="shared" si="21"/>
        <v>2093</v>
      </c>
    </row>
    <row r="1370" spans="1:11" hidden="1" x14ac:dyDescent="0.3">
      <c r="A1370" t="s">
        <v>417</v>
      </c>
      <c r="B1370" t="s">
        <v>447</v>
      </c>
      <c r="C1370" t="s">
        <v>35</v>
      </c>
      <c r="D1370" t="s">
        <v>40</v>
      </c>
      <c r="E1370" s="1">
        <v>41933</v>
      </c>
      <c r="F1370" s="1" t="s">
        <v>440</v>
      </c>
      <c r="G1370">
        <v>3</v>
      </c>
      <c r="H1370">
        <v>6.5254734595892234</v>
      </c>
      <c r="I1370">
        <v>22</v>
      </c>
      <c r="J1370" t="s">
        <v>444</v>
      </c>
      <c r="K1370">
        <f t="shared" si="21"/>
        <v>2093</v>
      </c>
    </row>
    <row r="1371" spans="1:11" hidden="1" x14ac:dyDescent="0.3">
      <c r="A1371" t="s">
        <v>417</v>
      </c>
      <c r="B1371" t="s">
        <v>447</v>
      </c>
      <c r="C1371" t="s">
        <v>35</v>
      </c>
      <c r="D1371" t="s">
        <v>40</v>
      </c>
      <c r="E1371" s="1">
        <v>41933</v>
      </c>
      <c r="F1371" s="1" t="s">
        <v>440</v>
      </c>
      <c r="G1371">
        <v>4</v>
      </c>
      <c r="H1371">
        <v>6.2133902373966388</v>
      </c>
      <c r="I1371">
        <v>23</v>
      </c>
      <c r="J1371" t="s">
        <v>444</v>
      </c>
      <c r="K1371">
        <f t="shared" si="21"/>
        <v>2093</v>
      </c>
    </row>
    <row r="1372" spans="1:11" hidden="1" x14ac:dyDescent="0.3">
      <c r="A1372" t="s">
        <v>417</v>
      </c>
      <c r="B1372" t="s">
        <v>447</v>
      </c>
      <c r="C1372" t="s">
        <v>35</v>
      </c>
      <c r="D1372" t="s">
        <v>40</v>
      </c>
      <c r="E1372" s="1">
        <v>41940</v>
      </c>
      <c r="F1372" s="1" t="s">
        <v>440</v>
      </c>
      <c r="G1372">
        <v>1</v>
      </c>
      <c r="H1372">
        <v>6.845558815684182</v>
      </c>
      <c r="I1372">
        <v>26</v>
      </c>
      <c r="J1372" t="s">
        <v>444</v>
      </c>
      <c r="K1372">
        <f t="shared" si="21"/>
        <v>2254</v>
      </c>
    </row>
    <row r="1373" spans="1:11" hidden="1" x14ac:dyDescent="0.3">
      <c r="A1373" t="s">
        <v>417</v>
      </c>
      <c r="B1373" t="s">
        <v>447</v>
      </c>
      <c r="C1373" t="s">
        <v>35</v>
      </c>
      <c r="D1373" t="s">
        <v>40</v>
      </c>
      <c r="E1373" s="1">
        <v>41940</v>
      </c>
      <c r="F1373" s="1" t="s">
        <v>440</v>
      </c>
      <c r="G1373">
        <v>2</v>
      </c>
      <c r="H1373">
        <v>6.9709255801547076</v>
      </c>
      <c r="I1373">
        <v>25</v>
      </c>
      <c r="J1373" t="s">
        <v>444</v>
      </c>
      <c r="K1373">
        <f t="shared" si="21"/>
        <v>2254</v>
      </c>
    </row>
    <row r="1374" spans="1:11" hidden="1" x14ac:dyDescent="0.3">
      <c r="A1374" t="s">
        <v>417</v>
      </c>
      <c r="B1374" t="s">
        <v>447</v>
      </c>
      <c r="C1374" t="s">
        <v>35</v>
      </c>
      <c r="D1374" t="s">
        <v>40</v>
      </c>
      <c r="E1374" s="1">
        <v>41940</v>
      </c>
      <c r="F1374" s="1" t="s">
        <v>440</v>
      </c>
      <c r="G1374">
        <v>3</v>
      </c>
      <c r="H1374">
        <v>6.9255801547079221</v>
      </c>
      <c r="I1374">
        <v>26</v>
      </c>
      <c r="J1374" t="s">
        <v>444</v>
      </c>
      <c r="K1374">
        <f t="shared" si="21"/>
        <v>2254</v>
      </c>
    </row>
    <row r="1375" spans="1:11" hidden="1" x14ac:dyDescent="0.3">
      <c r="A1375" t="s">
        <v>417</v>
      </c>
      <c r="B1375" t="s">
        <v>447</v>
      </c>
      <c r="C1375" t="s">
        <v>35</v>
      </c>
      <c r="D1375" t="s">
        <v>40</v>
      </c>
      <c r="E1375" s="1">
        <v>41940</v>
      </c>
      <c r="F1375" s="1" t="s">
        <v>440</v>
      </c>
      <c r="G1375">
        <v>4</v>
      </c>
      <c r="H1375">
        <v>8.034164358264082</v>
      </c>
      <c r="I1375">
        <v>27</v>
      </c>
      <c r="J1375" t="s">
        <v>444</v>
      </c>
      <c r="K1375">
        <f t="shared" si="21"/>
        <v>2254</v>
      </c>
    </row>
    <row r="1376" spans="1:11" hidden="1" x14ac:dyDescent="0.3">
      <c r="A1376" t="s">
        <v>417</v>
      </c>
      <c r="B1376" t="s">
        <v>447</v>
      </c>
      <c r="C1376" t="s">
        <v>35</v>
      </c>
      <c r="D1376" t="s">
        <v>40</v>
      </c>
      <c r="E1376" s="1">
        <v>41940</v>
      </c>
      <c r="F1376" s="1" t="s">
        <v>440</v>
      </c>
      <c r="G1376">
        <v>1</v>
      </c>
      <c r="H1376">
        <v>7.1446598953524161</v>
      </c>
      <c r="I1376">
        <v>26</v>
      </c>
      <c r="J1376" t="s">
        <v>444</v>
      </c>
      <c r="K1376">
        <f t="shared" si="21"/>
        <v>2254</v>
      </c>
    </row>
    <row r="1377" spans="1:11" hidden="1" x14ac:dyDescent="0.3">
      <c r="A1377" t="s">
        <v>417</v>
      </c>
      <c r="B1377" t="s">
        <v>447</v>
      </c>
      <c r="C1377" t="s">
        <v>35</v>
      </c>
      <c r="D1377" t="s">
        <v>40</v>
      </c>
      <c r="E1377" s="1">
        <v>41940</v>
      </c>
      <c r="F1377" s="1" t="s">
        <v>440</v>
      </c>
      <c r="G1377">
        <v>2</v>
      </c>
      <c r="H1377">
        <v>7.1754385964912277</v>
      </c>
      <c r="I1377">
        <v>26</v>
      </c>
      <c r="J1377" t="s">
        <v>444</v>
      </c>
      <c r="K1377">
        <f t="shared" si="21"/>
        <v>2254</v>
      </c>
    </row>
    <row r="1378" spans="1:11" hidden="1" x14ac:dyDescent="0.3">
      <c r="A1378" t="s">
        <v>417</v>
      </c>
      <c r="B1378" t="s">
        <v>447</v>
      </c>
      <c r="C1378" t="s">
        <v>35</v>
      </c>
      <c r="D1378" t="s">
        <v>40</v>
      </c>
      <c r="E1378" s="1">
        <v>41940</v>
      </c>
      <c r="F1378" s="1" t="s">
        <v>440</v>
      </c>
      <c r="G1378">
        <v>3</v>
      </c>
      <c r="H1378">
        <v>6.845558815684182</v>
      </c>
      <c r="I1378">
        <v>26</v>
      </c>
      <c r="J1378" t="s">
        <v>444</v>
      </c>
      <c r="K1378">
        <f t="shared" si="21"/>
        <v>2254</v>
      </c>
    </row>
    <row r="1379" spans="1:11" hidden="1" x14ac:dyDescent="0.3">
      <c r="A1379" t="s">
        <v>417</v>
      </c>
      <c r="B1379" t="s">
        <v>447</v>
      </c>
      <c r="C1379" t="s">
        <v>35</v>
      </c>
      <c r="D1379" t="s">
        <v>40</v>
      </c>
      <c r="E1379" s="1">
        <v>41940</v>
      </c>
      <c r="F1379" s="1" t="s">
        <v>440</v>
      </c>
      <c r="G1379">
        <v>4</v>
      </c>
      <c r="H1379">
        <v>7.2770083102493075</v>
      </c>
      <c r="I1379">
        <v>29</v>
      </c>
      <c r="J1379" t="s">
        <v>444</v>
      </c>
      <c r="K1379">
        <f t="shared" si="21"/>
        <v>2254</v>
      </c>
    </row>
    <row r="1380" spans="1:11" hidden="1" x14ac:dyDescent="0.3">
      <c r="A1380" t="s">
        <v>417</v>
      </c>
      <c r="B1380" t="s">
        <v>447</v>
      </c>
      <c r="C1380" t="s">
        <v>35</v>
      </c>
      <c r="D1380" t="s">
        <v>40</v>
      </c>
      <c r="E1380" s="1">
        <v>41940</v>
      </c>
      <c r="F1380" s="1" t="s">
        <v>440</v>
      </c>
      <c r="G1380">
        <v>1</v>
      </c>
      <c r="H1380">
        <v>6.8722325953587626</v>
      </c>
      <c r="I1380">
        <v>26</v>
      </c>
      <c r="J1380" t="s">
        <v>444</v>
      </c>
      <c r="K1380">
        <f t="shared" si="21"/>
        <v>2254</v>
      </c>
    </row>
    <row r="1381" spans="1:11" hidden="1" x14ac:dyDescent="0.3">
      <c r="A1381" t="s">
        <v>417</v>
      </c>
      <c r="B1381" t="s">
        <v>447</v>
      </c>
      <c r="C1381" t="s">
        <v>35</v>
      </c>
      <c r="D1381" t="s">
        <v>40</v>
      </c>
      <c r="E1381" s="1">
        <v>41940</v>
      </c>
      <c r="F1381" s="1" t="s">
        <v>440</v>
      </c>
      <c r="G1381">
        <v>2</v>
      </c>
      <c r="H1381">
        <v>7.9202831640504776</v>
      </c>
      <c r="I1381">
        <v>25</v>
      </c>
      <c r="J1381" t="s">
        <v>444</v>
      </c>
      <c r="K1381">
        <f t="shared" si="21"/>
        <v>2254</v>
      </c>
    </row>
    <row r="1382" spans="1:11" hidden="1" x14ac:dyDescent="0.3">
      <c r="A1382" t="s">
        <v>417</v>
      </c>
      <c r="B1382" t="s">
        <v>447</v>
      </c>
      <c r="C1382" t="s">
        <v>35</v>
      </c>
      <c r="D1382" t="s">
        <v>40</v>
      </c>
      <c r="E1382" s="1">
        <v>41940</v>
      </c>
      <c r="F1382" s="1" t="s">
        <v>440</v>
      </c>
      <c r="G1382">
        <v>3</v>
      </c>
      <c r="H1382">
        <v>7.0189383835689521</v>
      </c>
      <c r="I1382">
        <v>26</v>
      </c>
      <c r="J1382" t="s">
        <v>444</v>
      </c>
      <c r="K1382">
        <f t="shared" si="21"/>
        <v>2254</v>
      </c>
    </row>
    <row r="1383" spans="1:11" hidden="1" x14ac:dyDescent="0.3">
      <c r="A1383" t="s">
        <v>417</v>
      </c>
      <c r="B1383" t="s">
        <v>447</v>
      </c>
      <c r="C1383" t="s">
        <v>35</v>
      </c>
      <c r="D1383" t="s">
        <v>40</v>
      </c>
      <c r="E1383" s="1">
        <v>41940</v>
      </c>
      <c r="F1383" s="1" t="s">
        <v>440</v>
      </c>
      <c r="G1383">
        <v>4</v>
      </c>
      <c r="H1383">
        <v>6.9922646038943714</v>
      </c>
      <c r="I1383">
        <v>25</v>
      </c>
      <c r="J1383" t="s">
        <v>444</v>
      </c>
      <c r="K1383">
        <f t="shared" si="21"/>
        <v>2254</v>
      </c>
    </row>
    <row r="1384" spans="1:11" hidden="1" x14ac:dyDescent="0.3">
      <c r="A1384" t="s">
        <v>417</v>
      </c>
      <c r="B1384" t="s">
        <v>447</v>
      </c>
      <c r="C1384" t="s">
        <v>35</v>
      </c>
      <c r="D1384" t="s">
        <v>40</v>
      </c>
      <c r="E1384" s="1">
        <v>41947</v>
      </c>
      <c r="F1384" s="1" t="s">
        <v>440</v>
      </c>
      <c r="G1384">
        <v>1</v>
      </c>
      <c r="H1384">
        <v>7.8248691905201602</v>
      </c>
      <c r="I1384">
        <v>27</v>
      </c>
      <c r="J1384" t="s">
        <v>444</v>
      </c>
      <c r="K1384">
        <f t="shared" si="21"/>
        <v>2415</v>
      </c>
    </row>
    <row r="1385" spans="1:11" hidden="1" x14ac:dyDescent="0.3">
      <c r="A1385" t="s">
        <v>417</v>
      </c>
      <c r="B1385" t="s">
        <v>447</v>
      </c>
      <c r="C1385" t="s">
        <v>35</v>
      </c>
      <c r="D1385" t="s">
        <v>40</v>
      </c>
      <c r="E1385" s="1">
        <v>41947</v>
      </c>
      <c r="F1385" s="1" t="s">
        <v>440</v>
      </c>
      <c r="G1385">
        <v>2</v>
      </c>
      <c r="H1385">
        <v>7.9633733456448139</v>
      </c>
      <c r="I1385">
        <v>28</v>
      </c>
      <c r="J1385" t="s">
        <v>444</v>
      </c>
      <c r="K1385">
        <f t="shared" si="21"/>
        <v>2415</v>
      </c>
    </row>
    <row r="1386" spans="1:11" hidden="1" x14ac:dyDescent="0.3">
      <c r="A1386" t="s">
        <v>417</v>
      </c>
      <c r="B1386" t="s">
        <v>447</v>
      </c>
      <c r="C1386" t="s">
        <v>35</v>
      </c>
      <c r="D1386" t="s">
        <v>40</v>
      </c>
      <c r="E1386" s="1">
        <v>41947</v>
      </c>
      <c r="F1386" s="1" t="s">
        <v>440</v>
      </c>
      <c r="G1386">
        <v>3</v>
      </c>
      <c r="H1386">
        <v>8.0772545398584175</v>
      </c>
      <c r="I1386">
        <v>28</v>
      </c>
      <c r="J1386" t="s">
        <v>444</v>
      </c>
      <c r="K1386">
        <f t="shared" si="21"/>
        <v>2415</v>
      </c>
    </row>
    <row r="1387" spans="1:11" hidden="1" x14ac:dyDescent="0.3">
      <c r="A1387" t="s">
        <v>417</v>
      </c>
      <c r="B1387" t="s">
        <v>447</v>
      </c>
      <c r="C1387" t="s">
        <v>35</v>
      </c>
      <c r="D1387" t="s">
        <v>40</v>
      </c>
      <c r="E1387" s="1">
        <v>41947</v>
      </c>
      <c r="F1387" s="1" t="s">
        <v>440</v>
      </c>
      <c r="G1387">
        <v>4</v>
      </c>
      <c r="H1387">
        <v>8.2739304401354268</v>
      </c>
      <c r="I1387">
        <v>28</v>
      </c>
      <c r="J1387" t="s">
        <v>444</v>
      </c>
      <c r="K1387">
        <f t="shared" si="21"/>
        <v>2415</v>
      </c>
    </row>
    <row r="1388" spans="1:11" hidden="1" x14ac:dyDescent="0.3">
      <c r="A1388" t="s">
        <v>417</v>
      </c>
      <c r="B1388" t="s">
        <v>447</v>
      </c>
      <c r="C1388" t="s">
        <v>35</v>
      </c>
      <c r="D1388" t="s">
        <v>40</v>
      </c>
      <c r="E1388" s="1">
        <v>41947</v>
      </c>
      <c r="F1388" s="1" t="s">
        <v>440</v>
      </c>
      <c r="G1388">
        <v>1</v>
      </c>
      <c r="H1388">
        <v>9.3262542320714061</v>
      </c>
      <c r="I1388">
        <v>29</v>
      </c>
      <c r="J1388" t="s">
        <v>444</v>
      </c>
      <c r="K1388">
        <f t="shared" si="21"/>
        <v>2415</v>
      </c>
    </row>
    <row r="1389" spans="1:11" hidden="1" x14ac:dyDescent="0.3">
      <c r="A1389" t="s">
        <v>417</v>
      </c>
      <c r="B1389" t="s">
        <v>447</v>
      </c>
      <c r="C1389" t="s">
        <v>35</v>
      </c>
      <c r="D1389" t="s">
        <v>40</v>
      </c>
      <c r="E1389" s="1">
        <v>41947</v>
      </c>
      <c r="F1389" s="1" t="s">
        <v>440</v>
      </c>
      <c r="G1389">
        <v>2</v>
      </c>
      <c r="H1389">
        <v>8.0249307479224381</v>
      </c>
      <c r="I1389">
        <v>27</v>
      </c>
      <c r="J1389" t="s">
        <v>444</v>
      </c>
      <c r="K1389">
        <f t="shared" si="21"/>
        <v>2415</v>
      </c>
    </row>
    <row r="1390" spans="1:11" hidden="1" x14ac:dyDescent="0.3">
      <c r="A1390" t="s">
        <v>417</v>
      </c>
      <c r="B1390" t="s">
        <v>447</v>
      </c>
      <c r="C1390" t="s">
        <v>35</v>
      </c>
      <c r="D1390" t="s">
        <v>40</v>
      </c>
      <c r="E1390" s="1">
        <v>41947</v>
      </c>
      <c r="F1390" s="1" t="s">
        <v>440</v>
      </c>
      <c r="G1390">
        <v>3</v>
      </c>
      <c r="H1390">
        <v>8.0526315789473681</v>
      </c>
      <c r="I1390">
        <v>26</v>
      </c>
      <c r="J1390" t="s">
        <v>444</v>
      </c>
      <c r="K1390">
        <f t="shared" si="21"/>
        <v>2415</v>
      </c>
    </row>
    <row r="1391" spans="1:11" hidden="1" x14ac:dyDescent="0.3">
      <c r="A1391" t="s">
        <v>417</v>
      </c>
      <c r="B1391" t="s">
        <v>447</v>
      </c>
      <c r="C1391" t="s">
        <v>35</v>
      </c>
      <c r="D1391" t="s">
        <v>40</v>
      </c>
      <c r="E1391" s="1">
        <v>41947</v>
      </c>
      <c r="F1391" s="1" t="s">
        <v>440</v>
      </c>
      <c r="G1391">
        <v>4</v>
      </c>
      <c r="H1391">
        <v>6.4374499866631103</v>
      </c>
      <c r="I1391">
        <v>25</v>
      </c>
      <c r="J1391" t="s">
        <v>444</v>
      </c>
      <c r="K1391">
        <f t="shared" ref="K1391:K1454" si="22">(E1391-Exp4SD) * 23</f>
        <v>2415</v>
      </c>
    </row>
    <row r="1392" spans="1:11" hidden="1" x14ac:dyDescent="0.3">
      <c r="A1392" t="s">
        <v>417</v>
      </c>
      <c r="B1392" t="s">
        <v>447</v>
      </c>
      <c r="C1392" t="s">
        <v>35</v>
      </c>
      <c r="D1392" t="s">
        <v>40</v>
      </c>
      <c r="E1392" s="1">
        <v>41947</v>
      </c>
      <c r="F1392" s="1" t="s">
        <v>440</v>
      </c>
      <c r="G1392">
        <v>1</v>
      </c>
      <c r="H1392">
        <v>7.2523853493382582</v>
      </c>
      <c r="I1392">
        <v>26</v>
      </c>
      <c r="J1392" t="s">
        <v>444</v>
      </c>
      <c r="K1392">
        <f t="shared" si="22"/>
        <v>2415</v>
      </c>
    </row>
    <row r="1393" spans="1:11" hidden="1" x14ac:dyDescent="0.3">
      <c r="A1393" t="s">
        <v>417</v>
      </c>
      <c r="B1393" t="s">
        <v>447</v>
      </c>
      <c r="C1393" t="s">
        <v>35</v>
      </c>
      <c r="D1393" t="s">
        <v>40</v>
      </c>
      <c r="E1393" s="1">
        <v>41947</v>
      </c>
      <c r="F1393" s="1" t="s">
        <v>440</v>
      </c>
      <c r="G1393">
        <v>2</v>
      </c>
      <c r="H1393">
        <v>8.861803631886735</v>
      </c>
      <c r="I1393">
        <v>28</v>
      </c>
      <c r="J1393" t="s">
        <v>444</v>
      </c>
      <c r="K1393">
        <f t="shared" si="22"/>
        <v>2415</v>
      </c>
    </row>
    <row r="1394" spans="1:11" hidden="1" x14ac:dyDescent="0.3">
      <c r="A1394" t="s">
        <v>417</v>
      </c>
      <c r="B1394" t="s">
        <v>447</v>
      </c>
      <c r="C1394" t="s">
        <v>35</v>
      </c>
      <c r="D1394" t="s">
        <v>40</v>
      </c>
      <c r="E1394" s="1">
        <v>41947</v>
      </c>
      <c r="F1394" s="1" t="s">
        <v>440</v>
      </c>
      <c r="G1394">
        <v>3</v>
      </c>
      <c r="H1394">
        <v>7.917205293936596</v>
      </c>
      <c r="I1394">
        <v>26</v>
      </c>
      <c r="J1394" t="s">
        <v>444</v>
      </c>
      <c r="K1394">
        <f t="shared" si="22"/>
        <v>2415</v>
      </c>
    </row>
    <row r="1395" spans="1:11" hidden="1" x14ac:dyDescent="0.3">
      <c r="A1395" t="s">
        <v>417</v>
      </c>
      <c r="B1395" t="s">
        <v>447</v>
      </c>
      <c r="C1395" t="s">
        <v>35</v>
      </c>
      <c r="D1395" t="s">
        <v>40</v>
      </c>
      <c r="E1395" s="1">
        <v>41947</v>
      </c>
      <c r="F1395" s="1" t="s">
        <v>440</v>
      </c>
      <c r="G1395">
        <v>4</v>
      </c>
      <c r="H1395">
        <v>8.1815943367189909</v>
      </c>
      <c r="I1395">
        <v>28</v>
      </c>
      <c r="J1395" t="s">
        <v>444</v>
      </c>
      <c r="K1395">
        <f t="shared" si="22"/>
        <v>2415</v>
      </c>
    </row>
    <row r="1396" spans="1:11" hidden="1" x14ac:dyDescent="0.3">
      <c r="A1396" t="s">
        <v>417</v>
      </c>
      <c r="B1396" t="s">
        <v>447</v>
      </c>
      <c r="C1396" t="s">
        <v>35</v>
      </c>
      <c r="D1396" t="s">
        <v>40</v>
      </c>
      <c r="E1396" s="1">
        <v>41988</v>
      </c>
      <c r="F1396" s="1" t="s">
        <v>440</v>
      </c>
      <c r="G1396">
        <v>1</v>
      </c>
      <c r="H1396">
        <v>12</v>
      </c>
      <c r="I1396" t="s">
        <v>437</v>
      </c>
      <c r="J1396" t="s">
        <v>445</v>
      </c>
      <c r="K1396">
        <f t="shared" si="22"/>
        <v>3358</v>
      </c>
    </row>
    <row r="1397" spans="1:11" hidden="1" x14ac:dyDescent="0.3">
      <c r="A1397" t="s">
        <v>417</v>
      </c>
      <c r="B1397" t="s">
        <v>447</v>
      </c>
      <c r="C1397" t="s">
        <v>35</v>
      </c>
      <c r="D1397" t="s">
        <v>40</v>
      </c>
      <c r="E1397" s="1">
        <v>41988</v>
      </c>
      <c r="F1397" s="1" t="s">
        <v>440</v>
      </c>
      <c r="G1397">
        <v>2</v>
      </c>
      <c r="H1397">
        <v>11</v>
      </c>
      <c r="I1397" t="s">
        <v>437</v>
      </c>
      <c r="J1397" t="s">
        <v>445</v>
      </c>
      <c r="K1397">
        <f t="shared" si="22"/>
        <v>3358</v>
      </c>
    </row>
    <row r="1398" spans="1:11" hidden="1" x14ac:dyDescent="0.3">
      <c r="A1398" t="s">
        <v>417</v>
      </c>
      <c r="B1398" t="s">
        <v>447</v>
      </c>
      <c r="C1398" t="s">
        <v>35</v>
      </c>
      <c r="D1398" t="s">
        <v>40</v>
      </c>
      <c r="E1398" s="1">
        <v>41988</v>
      </c>
      <c r="F1398" s="1" t="s">
        <v>440</v>
      </c>
      <c r="G1398">
        <v>3</v>
      </c>
      <c r="H1398">
        <v>13</v>
      </c>
      <c r="I1398" t="s">
        <v>437</v>
      </c>
      <c r="J1398" t="s">
        <v>445</v>
      </c>
      <c r="K1398">
        <f t="shared" si="22"/>
        <v>3358</v>
      </c>
    </row>
    <row r="1399" spans="1:11" hidden="1" x14ac:dyDescent="0.3">
      <c r="A1399" t="s">
        <v>417</v>
      </c>
      <c r="B1399" t="s">
        <v>447</v>
      </c>
      <c r="C1399" t="s">
        <v>35</v>
      </c>
      <c r="D1399" t="s">
        <v>40</v>
      </c>
      <c r="E1399" s="1">
        <v>41988</v>
      </c>
      <c r="F1399" s="1" t="s">
        <v>440</v>
      </c>
      <c r="G1399">
        <v>4</v>
      </c>
      <c r="H1399">
        <v>12</v>
      </c>
      <c r="I1399" t="s">
        <v>437</v>
      </c>
      <c r="J1399" t="s">
        <v>445</v>
      </c>
      <c r="K1399">
        <f t="shared" si="22"/>
        <v>3358</v>
      </c>
    </row>
    <row r="1400" spans="1:11" hidden="1" x14ac:dyDescent="0.3">
      <c r="A1400" t="s">
        <v>417</v>
      </c>
      <c r="B1400" t="s">
        <v>447</v>
      </c>
      <c r="C1400" t="s">
        <v>35</v>
      </c>
      <c r="D1400" t="s">
        <v>40</v>
      </c>
      <c r="E1400" s="1">
        <v>41988</v>
      </c>
      <c r="F1400" s="1" t="s">
        <v>440</v>
      </c>
      <c r="G1400">
        <v>1</v>
      </c>
      <c r="H1400">
        <v>12</v>
      </c>
      <c r="I1400" t="s">
        <v>437</v>
      </c>
      <c r="J1400" t="s">
        <v>445</v>
      </c>
      <c r="K1400">
        <f t="shared" si="22"/>
        <v>3358</v>
      </c>
    </row>
    <row r="1401" spans="1:11" hidden="1" x14ac:dyDescent="0.3">
      <c r="A1401" t="s">
        <v>417</v>
      </c>
      <c r="B1401" t="s">
        <v>447</v>
      </c>
      <c r="C1401" t="s">
        <v>35</v>
      </c>
      <c r="D1401" t="s">
        <v>40</v>
      </c>
      <c r="E1401" s="1">
        <v>41988</v>
      </c>
      <c r="F1401" s="1" t="s">
        <v>440</v>
      </c>
      <c r="G1401">
        <v>2</v>
      </c>
      <c r="H1401">
        <v>12</v>
      </c>
      <c r="I1401" t="s">
        <v>437</v>
      </c>
      <c r="J1401" t="s">
        <v>445</v>
      </c>
      <c r="K1401">
        <f t="shared" si="22"/>
        <v>3358</v>
      </c>
    </row>
    <row r="1402" spans="1:11" hidden="1" x14ac:dyDescent="0.3">
      <c r="A1402" t="s">
        <v>417</v>
      </c>
      <c r="B1402" t="s">
        <v>447</v>
      </c>
      <c r="C1402" t="s">
        <v>35</v>
      </c>
      <c r="D1402" t="s">
        <v>40</v>
      </c>
      <c r="E1402" s="1">
        <v>41988</v>
      </c>
      <c r="F1402" s="1" t="s">
        <v>440</v>
      </c>
      <c r="G1402">
        <v>3</v>
      </c>
      <c r="H1402">
        <v>12</v>
      </c>
      <c r="I1402" t="s">
        <v>437</v>
      </c>
      <c r="J1402" t="s">
        <v>445</v>
      </c>
      <c r="K1402">
        <f t="shared" si="22"/>
        <v>3358</v>
      </c>
    </row>
    <row r="1403" spans="1:11" hidden="1" x14ac:dyDescent="0.3">
      <c r="A1403" t="s">
        <v>417</v>
      </c>
      <c r="B1403" t="s">
        <v>447</v>
      </c>
      <c r="C1403" t="s">
        <v>35</v>
      </c>
      <c r="D1403" t="s">
        <v>40</v>
      </c>
      <c r="E1403" s="1">
        <v>41988</v>
      </c>
      <c r="F1403" s="1" t="s">
        <v>440</v>
      </c>
      <c r="G1403">
        <v>4</v>
      </c>
      <c r="H1403">
        <v>11</v>
      </c>
      <c r="I1403" t="s">
        <v>437</v>
      </c>
      <c r="J1403" t="s">
        <v>445</v>
      </c>
      <c r="K1403">
        <f t="shared" si="22"/>
        <v>3358</v>
      </c>
    </row>
    <row r="1404" spans="1:11" hidden="1" x14ac:dyDescent="0.3">
      <c r="A1404" t="s">
        <v>417</v>
      </c>
      <c r="B1404" t="s">
        <v>447</v>
      </c>
      <c r="C1404" t="s">
        <v>35</v>
      </c>
      <c r="D1404" t="s">
        <v>40</v>
      </c>
      <c r="E1404" s="1">
        <v>41988</v>
      </c>
      <c r="F1404" s="1" t="s">
        <v>440</v>
      </c>
      <c r="G1404">
        <v>1</v>
      </c>
      <c r="H1404">
        <v>12</v>
      </c>
      <c r="I1404">
        <v>29</v>
      </c>
      <c r="J1404" t="s">
        <v>445</v>
      </c>
      <c r="K1404">
        <f t="shared" si="22"/>
        <v>3358</v>
      </c>
    </row>
    <row r="1405" spans="1:11" hidden="1" x14ac:dyDescent="0.3">
      <c r="A1405" t="s">
        <v>417</v>
      </c>
      <c r="B1405" t="s">
        <v>447</v>
      </c>
      <c r="C1405" t="s">
        <v>35</v>
      </c>
      <c r="D1405" t="s">
        <v>40</v>
      </c>
      <c r="E1405" s="1">
        <v>41988</v>
      </c>
      <c r="F1405" s="1" t="s">
        <v>440</v>
      </c>
      <c r="G1405">
        <v>2</v>
      </c>
      <c r="H1405">
        <v>12</v>
      </c>
      <c r="I1405" t="s">
        <v>437</v>
      </c>
      <c r="J1405" t="s">
        <v>445</v>
      </c>
      <c r="K1405">
        <f t="shared" si="22"/>
        <v>3358</v>
      </c>
    </row>
    <row r="1406" spans="1:11" hidden="1" x14ac:dyDescent="0.3">
      <c r="A1406" t="s">
        <v>417</v>
      </c>
      <c r="B1406" t="s">
        <v>447</v>
      </c>
      <c r="C1406" t="s">
        <v>35</v>
      </c>
      <c r="D1406" t="s">
        <v>40</v>
      </c>
      <c r="E1406" s="1">
        <v>41988</v>
      </c>
      <c r="F1406" s="1" t="s">
        <v>440</v>
      </c>
      <c r="G1406">
        <v>3</v>
      </c>
      <c r="H1406">
        <v>11</v>
      </c>
      <c r="I1406" t="s">
        <v>437</v>
      </c>
      <c r="J1406" t="s">
        <v>445</v>
      </c>
      <c r="K1406">
        <f t="shared" si="22"/>
        <v>3358</v>
      </c>
    </row>
    <row r="1407" spans="1:11" ht="15" hidden="1" customHeight="1" x14ac:dyDescent="0.3">
      <c r="A1407" t="s">
        <v>417</v>
      </c>
      <c r="B1407" t="s">
        <v>447</v>
      </c>
      <c r="C1407" t="s">
        <v>35</v>
      </c>
      <c r="D1407" t="s">
        <v>40</v>
      </c>
      <c r="E1407" s="1">
        <v>41988</v>
      </c>
      <c r="F1407" s="1" t="s">
        <v>440</v>
      </c>
      <c r="G1407">
        <v>4</v>
      </c>
      <c r="H1407">
        <v>12</v>
      </c>
      <c r="I1407" t="s">
        <v>437</v>
      </c>
      <c r="J1407" t="s">
        <v>445</v>
      </c>
      <c r="K1407">
        <f t="shared" si="22"/>
        <v>3358</v>
      </c>
    </row>
    <row r="1408" spans="1:11" ht="15" hidden="1" customHeight="1" x14ac:dyDescent="0.3">
      <c r="A1408" t="s">
        <v>417</v>
      </c>
      <c r="B1408" t="s">
        <v>447</v>
      </c>
      <c r="C1408" t="s">
        <v>35</v>
      </c>
      <c r="D1408" t="s">
        <v>40</v>
      </c>
      <c r="E1408" s="1">
        <v>41988</v>
      </c>
      <c r="F1408" s="1" t="s">
        <v>440</v>
      </c>
      <c r="G1408">
        <v>1</v>
      </c>
      <c r="H1408">
        <v>12</v>
      </c>
      <c r="I1408" t="s">
        <v>437</v>
      </c>
      <c r="J1408" t="s">
        <v>445</v>
      </c>
      <c r="K1408">
        <f t="shared" si="22"/>
        <v>3358</v>
      </c>
    </row>
    <row r="1409" spans="1:11" ht="15" hidden="1" customHeight="1" x14ac:dyDescent="0.3">
      <c r="A1409" t="s">
        <v>417</v>
      </c>
      <c r="B1409" t="s">
        <v>447</v>
      </c>
      <c r="C1409" t="s">
        <v>35</v>
      </c>
      <c r="D1409" t="s">
        <v>40</v>
      </c>
      <c r="E1409" s="1">
        <v>41988</v>
      </c>
      <c r="F1409" s="1" t="s">
        <v>440</v>
      </c>
      <c r="G1409">
        <v>2</v>
      </c>
      <c r="H1409">
        <v>12</v>
      </c>
      <c r="I1409" t="s">
        <v>437</v>
      </c>
      <c r="J1409" t="s">
        <v>445</v>
      </c>
      <c r="K1409">
        <f t="shared" si="22"/>
        <v>3358</v>
      </c>
    </row>
    <row r="1410" spans="1:11" ht="15" hidden="1" customHeight="1" x14ac:dyDescent="0.3">
      <c r="A1410" t="s">
        <v>417</v>
      </c>
      <c r="B1410" t="s">
        <v>447</v>
      </c>
      <c r="C1410" t="s">
        <v>35</v>
      </c>
      <c r="D1410" t="s">
        <v>40</v>
      </c>
      <c r="E1410" s="1">
        <v>41988</v>
      </c>
      <c r="F1410" s="1" t="s">
        <v>440</v>
      </c>
      <c r="G1410">
        <v>3</v>
      </c>
      <c r="H1410">
        <v>12</v>
      </c>
      <c r="I1410" t="s">
        <v>437</v>
      </c>
      <c r="J1410" t="s">
        <v>445</v>
      </c>
      <c r="K1410">
        <f t="shared" si="22"/>
        <v>3358</v>
      </c>
    </row>
    <row r="1411" spans="1:11" ht="15" hidden="1" customHeight="1" x14ac:dyDescent="0.3">
      <c r="A1411" t="s">
        <v>417</v>
      </c>
      <c r="B1411" t="s">
        <v>447</v>
      </c>
      <c r="C1411" t="s">
        <v>35</v>
      </c>
      <c r="D1411" t="s">
        <v>40</v>
      </c>
      <c r="E1411" s="1">
        <v>41988</v>
      </c>
      <c r="F1411" s="1" t="s">
        <v>440</v>
      </c>
      <c r="G1411">
        <v>4</v>
      </c>
      <c r="H1411">
        <v>11</v>
      </c>
      <c r="I1411" t="s">
        <v>437</v>
      </c>
      <c r="J1411" t="s">
        <v>445</v>
      </c>
      <c r="K1411">
        <f t="shared" si="22"/>
        <v>3358</v>
      </c>
    </row>
    <row r="1412" spans="1:11" ht="15" hidden="1" customHeight="1" x14ac:dyDescent="0.3">
      <c r="A1412" t="s">
        <v>417</v>
      </c>
      <c r="B1412" t="s">
        <v>447</v>
      </c>
      <c r="C1412" t="s">
        <v>35</v>
      </c>
      <c r="D1412" t="s">
        <v>40</v>
      </c>
      <c r="E1412" s="1">
        <v>41988</v>
      </c>
      <c r="F1412" s="1" t="s">
        <v>440</v>
      </c>
      <c r="G1412">
        <v>1</v>
      </c>
      <c r="H1412">
        <v>12</v>
      </c>
      <c r="I1412" t="s">
        <v>437</v>
      </c>
      <c r="J1412" t="s">
        <v>445</v>
      </c>
      <c r="K1412">
        <f t="shared" si="22"/>
        <v>3358</v>
      </c>
    </row>
    <row r="1413" spans="1:11" ht="15" hidden="1" customHeight="1" x14ac:dyDescent="0.3">
      <c r="A1413" t="s">
        <v>417</v>
      </c>
      <c r="B1413" t="s">
        <v>447</v>
      </c>
      <c r="C1413" t="s">
        <v>35</v>
      </c>
      <c r="D1413" t="s">
        <v>40</v>
      </c>
      <c r="E1413" s="1">
        <v>41988</v>
      </c>
      <c r="F1413" s="1" t="s">
        <v>440</v>
      </c>
      <c r="G1413">
        <v>2</v>
      </c>
      <c r="H1413">
        <v>12</v>
      </c>
      <c r="I1413" t="s">
        <v>437</v>
      </c>
      <c r="J1413" t="s">
        <v>445</v>
      </c>
      <c r="K1413">
        <f t="shared" si="22"/>
        <v>3358</v>
      </c>
    </row>
    <row r="1414" spans="1:11" ht="15" hidden="1" customHeight="1" x14ac:dyDescent="0.3">
      <c r="A1414" t="s">
        <v>417</v>
      </c>
      <c r="B1414" t="s">
        <v>447</v>
      </c>
      <c r="C1414" t="s">
        <v>35</v>
      </c>
      <c r="D1414" t="s">
        <v>40</v>
      </c>
      <c r="E1414" s="1">
        <v>41988</v>
      </c>
      <c r="F1414" s="1" t="s">
        <v>440</v>
      </c>
      <c r="G1414">
        <v>3</v>
      </c>
      <c r="H1414">
        <v>12</v>
      </c>
      <c r="I1414" t="s">
        <v>437</v>
      </c>
      <c r="J1414" t="s">
        <v>445</v>
      </c>
      <c r="K1414">
        <f t="shared" si="22"/>
        <v>3358</v>
      </c>
    </row>
    <row r="1415" spans="1:11" ht="15" hidden="1" customHeight="1" x14ac:dyDescent="0.3">
      <c r="A1415" t="s">
        <v>417</v>
      </c>
      <c r="B1415" t="s">
        <v>447</v>
      </c>
      <c r="C1415" t="s">
        <v>35</v>
      </c>
      <c r="D1415" t="s">
        <v>40</v>
      </c>
      <c r="E1415" s="1">
        <v>41988</v>
      </c>
      <c r="F1415" s="1" t="s">
        <v>440</v>
      </c>
      <c r="G1415">
        <v>4</v>
      </c>
      <c r="H1415">
        <v>12</v>
      </c>
      <c r="I1415" t="s">
        <v>437</v>
      </c>
      <c r="J1415" t="s">
        <v>445</v>
      </c>
      <c r="K1415">
        <f t="shared" si="22"/>
        <v>3358</v>
      </c>
    </row>
    <row r="1416" spans="1:11" ht="15" hidden="1" customHeight="1" x14ac:dyDescent="0.3">
      <c r="A1416" t="s">
        <v>417</v>
      </c>
      <c r="B1416" t="s">
        <v>447</v>
      </c>
      <c r="C1416" t="s">
        <v>35</v>
      </c>
      <c r="D1416" t="s">
        <v>40</v>
      </c>
      <c r="E1416" s="1">
        <v>41988</v>
      </c>
      <c r="F1416" s="1" t="s">
        <v>440</v>
      </c>
      <c r="G1416">
        <v>1</v>
      </c>
      <c r="H1416">
        <v>12</v>
      </c>
      <c r="I1416" t="s">
        <v>437</v>
      </c>
      <c r="J1416" t="s">
        <v>445</v>
      </c>
      <c r="K1416">
        <f t="shared" si="22"/>
        <v>3358</v>
      </c>
    </row>
    <row r="1417" spans="1:11" ht="15" hidden="1" customHeight="1" x14ac:dyDescent="0.3">
      <c r="A1417" t="s">
        <v>417</v>
      </c>
      <c r="B1417" t="s">
        <v>447</v>
      </c>
      <c r="C1417" t="s">
        <v>35</v>
      </c>
      <c r="D1417" t="s">
        <v>40</v>
      </c>
      <c r="E1417" s="1">
        <v>41988</v>
      </c>
      <c r="F1417" s="1" t="s">
        <v>440</v>
      </c>
      <c r="G1417">
        <v>2</v>
      </c>
      <c r="H1417">
        <v>12</v>
      </c>
      <c r="I1417" t="s">
        <v>437</v>
      </c>
      <c r="J1417" t="s">
        <v>445</v>
      </c>
      <c r="K1417">
        <f t="shared" si="22"/>
        <v>3358</v>
      </c>
    </row>
    <row r="1418" spans="1:11" hidden="1" x14ac:dyDescent="0.3">
      <c r="A1418" t="s">
        <v>417</v>
      </c>
      <c r="B1418" t="s">
        <v>447</v>
      </c>
      <c r="C1418" t="s">
        <v>35</v>
      </c>
      <c r="D1418" t="s">
        <v>40</v>
      </c>
      <c r="E1418" s="1">
        <v>41988</v>
      </c>
      <c r="F1418" s="1" t="s">
        <v>440</v>
      </c>
      <c r="G1418">
        <v>3</v>
      </c>
      <c r="H1418">
        <v>13</v>
      </c>
      <c r="I1418" t="s">
        <v>437</v>
      </c>
      <c r="J1418" t="s">
        <v>445</v>
      </c>
      <c r="K1418">
        <f t="shared" si="22"/>
        <v>3358</v>
      </c>
    </row>
    <row r="1419" spans="1:11" hidden="1" x14ac:dyDescent="0.3">
      <c r="A1419" t="s">
        <v>417</v>
      </c>
      <c r="B1419" t="s">
        <v>447</v>
      </c>
      <c r="C1419" t="s">
        <v>35</v>
      </c>
      <c r="D1419" t="s">
        <v>40</v>
      </c>
      <c r="E1419" s="1">
        <v>41988</v>
      </c>
      <c r="F1419" s="1" t="s">
        <v>440</v>
      </c>
      <c r="G1419">
        <v>4</v>
      </c>
      <c r="H1419">
        <v>12</v>
      </c>
      <c r="I1419" t="s">
        <v>437</v>
      </c>
      <c r="J1419" t="s">
        <v>445</v>
      </c>
      <c r="K1419">
        <f t="shared" si="22"/>
        <v>3358</v>
      </c>
    </row>
    <row r="1420" spans="1:11" hidden="1" x14ac:dyDescent="0.3">
      <c r="A1420" t="s">
        <v>417</v>
      </c>
      <c r="B1420" t="s">
        <v>447</v>
      </c>
      <c r="C1420" t="s">
        <v>35</v>
      </c>
      <c r="D1420" t="s">
        <v>40</v>
      </c>
      <c r="E1420" s="1">
        <v>41988</v>
      </c>
      <c r="F1420" s="1" t="s">
        <v>440</v>
      </c>
      <c r="G1420">
        <v>1</v>
      </c>
      <c r="H1420">
        <v>12</v>
      </c>
      <c r="I1420" t="s">
        <v>437</v>
      </c>
      <c r="J1420" t="s">
        <v>445</v>
      </c>
      <c r="K1420">
        <f t="shared" si="22"/>
        <v>3358</v>
      </c>
    </row>
    <row r="1421" spans="1:11" hidden="1" x14ac:dyDescent="0.3">
      <c r="A1421" t="s">
        <v>417</v>
      </c>
      <c r="B1421" t="s">
        <v>447</v>
      </c>
      <c r="C1421" t="s">
        <v>35</v>
      </c>
      <c r="D1421" t="s">
        <v>40</v>
      </c>
      <c r="E1421" s="1">
        <v>41988</v>
      </c>
      <c r="F1421" s="1" t="s">
        <v>440</v>
      </c>
      <c r="G1421">
        <v>2</v>
      </c>
      <c r="H1421">
        <v>12</v>
      </c>
      <c r="I1421" t="s">
        <v>437</v>
      </c>
      <c r="J1421" t="s">
        <v>445</v>
      </c>
      <c r="K1421">
        <f t="shared" si="22"/>
        <v>3358</v>
      </c>
    </row>
    <row r="1422" spans="1:11" hidden="1" x14ac:dyDescent="0.3">
      <c r="A1422" t="s">
        <v>417</v>
      </c>
      <c r="B1422" t="s">
        <v>447</v>
      </c>
      <c r="C1422" t="s">
        <v>35</v>
      </c>
      <c r="D1422" t="s">
        <v>40</v>
      </c>
      <c r="E1422" s="1">
        <v>41988</v>
      </c>
      <c r="F1422" s="1" t="s">
        <v>440</v>
      </c>
      <c r="G1422">
        <v>3</v>
      </c>
      <c r="H1422">
        <v>12</v>
      </c>
      <c r="I1422" t="s">
        <v>437</v>
      </c>
      <c r="J1422" t="s">
        <v>445</v>
      </c>
      <c r="K1422">
        <f t="shared" si="22"/>
        <v>3358</v>
      </c>
    </row>
    <row r="1423" spans="1:11" hidden="1" x14ac:dyDescent="0.3">
      <c r="A1423" t="s">
        <v>417</v>
      </c>
      <c r="B1423" t="s">
        <v>447</v>
      </c>
      <c r="C1423" t="s">
        <v>35</v>
      </c>
      <c r="D1423" t="s">
        <v>40</v>
      </c>
      <c r="E1423" s="1">
        <v>41988</v>
      </c>
      <c r="F1423" s="1" t="s">
        <v>440</v>
      </c>
      <c r="G1423">
        <v>4</v>
      </c>
      <c r="H1423">
        <v>12</v>
      </c>
      <c r="I1423" t="s">
        <v>437</v>
      </c>
      <c r="J1423" t="s">
        <v>445</v>
      </c>
      <c r="K1423">
        <f t="shared" si="22"/>
        <v>3358</v>
      </c>
    </row>
    <row r="1424" spans="1:11" hidden="1" x14ac:dyDescent="0.3">
      <c r="A1424" t="s">
        <v>417</v>
      </c>
      <c r="B1424" t="s">
        <v>447</v>
      </c>
      <c r="C1424" t="s">
        <v>35</v>
      </c>
      <c r="D1424" t="s">
        <v>40</v>
      </c>
      <c r="E1424" s="1">
        <v>41988</v>
      </c>
      <c r="F1424" s="1" t="s">
        <v>440</v>
      </c>
      <c r="G1424">
        <v>1</v>
      </c>
      <c r="H1424">
        <v>13</v>
      </c>
      <c r="I1424" t="s">
        <v>437</v>
      </c>
      <c r="J1424" t="s">
        <v>445</v>
      </c>
      <c r="K1424">
        <f t="shared" si="22"/>
        <v>3358</v>
      </c>
    </row>
    <row r="1425" spans="1:11" hidden="1" x14ac:dyDescent="0.3">
      <c r="A1425" t="s">
        <v>417</v>
      </c>
      <c r="B1425" t="s">
        <v>447</v>
      </c>
      <c r="C1425" t="s">
        <v>35</v>
      </c>
      <c r="D1425" t="s">
        <v>40</v>
      </c>
      <c r="E1425" s="1">
        <v>41988</v>
      </c>
      <c r="F1425" s="1" t="s">
        <v>440</v>
      </c>
      <c r="G1425">
        <v>2</v>
      </c>
      <c r="H1425">
        <v>13</v>
      </c>
      <c r="I1425" t="s">
        <v>437</v>
      </c>
      <c r="J1425" t="s">
        <v>445</v>
      </c>
      <c r="K1425">
        <f t="shared" si="22"/>
        <v>3358</v>
      </c>
    </row>
    <row r="1426" spans="1:11" hidden="1" x14ac:dyDescent="0.3">
      <c r="A1426" t="s">
        <v>417</v>
      </c>
      <c r="B1426" t="s">
        <v>447</v>
      </c>
      <c r="C1426" t="s">
        <v>35</v>
      </c>
      <c r="D1426" t="s">
        <v>40</v>
      </c>
      <c r="E1426" s="1">
        <v>41988</v>
      </c>
      <c r="F1426" s="1" t="s">
        <v>440</v>
      </c>
      <c r="G1426">
        <v>3</v>
      </c>
      <c r="H1426">
        <v>12</v>
      </c>
      <c r="I1426" t="s">
        <v>437</v>
      </c>
      <c r="J1426" t="s">
        <v>445</v>
      </c>
      <c r="K1426">
        <f t="shared" si="22"/>
        <v>3358</v>
      </c>
    </row>
    <row r="1427" spans="1:11" hidden="1" x14ac:dyDescent="0.3">
      <c r="A1427" t="s">
        <v>417</v>
      </c>
      <c r="B1427" t="s">
        <v>447</v>
      </c>
      <c r="C1427" t="s">
        <v>35</v>
      </c>
      <c r="D1427" t="s">
        <v>40</v>
      </c>
      <c r="E1427" s="1">
        <v>41988</v>
      </c>
      <c r="F1427" s="1" t="s">
        <v>440</v>
      </c>
      <c r="G1427">
        <v>4</v>
      </c>
      <c r="H1427">
        <v>13</v>
      </c>
      <c r="I1427" t="s">
        <v>437</v>
      </c>
      <c r="J1427" t="s">
        <v>445</v>
      </c>
      <c r="K1427">
        <f t="shared" si="22"/>
        <v>3358</v>
      </c>
    </row>
    <row r="1428" spans="1:11" hidden="1" x14ac:dyDescent="0.3">
      <c r="A1428" t="s">
        <v>417</v>
      </c>
      <c r="B1428" t="s">
        <v>447</v>
      </c>
      <c r="C1428" t="s">
        <v>35</v>
      </c>
      <c r="D1428" t="s">
        <v>40</v>
      </c>
      <c r="E1428" s="1">
        <v>41988</v>
      </c>
      <c r="F1428" s="1" t="s">
        <v>440</v>
      </c>
      <c r="G1428">
        <v>1</v>
      </c>
      <c r="H1428">
        <v>12</v>
      </c>
      <c r="I1428" t="s">
        <v>437</v>
      </c>
      <c r="J1428" t="s">
        <v>445</v>
      </c>
      <c r="K1428">
        <f t="shared" si="22"/>
        <v>3358</v>
      </c>
    </row>
    <row r="1429" spans="1:11" hidden="1" x14ac:dyDescent="0.3">
      <c r="A1429" t="s">
        <v>417</v>
      </c>
      <c r="B1429" t="s">
        <v>447</v>
      </c>
      <c r="C1429" t="s">
        <v>35</v>
      </c>
      <c r="D1429" t="s">
        <v>40</v>
      </c>
      <c r="E1429" s="1">
        <v>41988</v>
      </c>
      <c r="F1429" s="1" t="s">
        <v>440</v>
      </c>
      <c r="G1429">
        <v>2</v>
      </c>
      <c r="H1429">
        <v>12</v>
      </c>
      <c r="I1429" t="s">
        <v>437</v>
      </c>
      <c r="J1429" t="s">
        <v>445</v>
      </c>
      <c r="K1429">
        <f t="shared" si="22"/>
        <v>3358</v>
      </c>
    </row>
    <row r="1430" spans="1:11" hidden="1" x14ac:dyDescent="0.3">
      <c r="A1430" t="s">
        <v>417</v>
      </c>
      <c r="B1430" t="s">
        <v>447</v>
      </c>
      <c r="C1430" t="s">
        <v>35</v>
      </c>
      <c r="D1430" t="s">
        <v>40</v>
      </c>
      <c r="E1430" s="1">
        <v>41988</v>
      </c>
      <c r="F1430" s="1" t="s">
        <v>440</v>
      </c>
      <c r="G1430">
        <v>3</v>
      </c>
      <c r="H1430">
        <v>12</v>
      </c>
      <c r="I1430" t="s">
        <v>437</v>
      </c>
      <c r="J1430" t="s">
        <v>445</v>
      </c>
      <c r="K1430">
        <f t="shared" si="22"/>
        <v>3358</v>
      </c>
    </row>
    <row r="1431" spans="1:11" hidden="1" x14ac:dyDescent="0.3">
      <c r="A1431" t="s">
        <v>417</v>
      </c>
      <c r="B1431" t="s">
        <v>447</v>
      </c>
      <c r="C1431" t="s">
        <v>35</v>
      </c>
      <c r="D1431" t="s">
        <v>40</v>
      </c>
      <c r="E1431" s="1">
        <v>41988</v>
      </c>
      <c r="F1431" s="1" t="s">
        <v>440</v>
      </c>
      <c r="G1431">
        <v>4</v>
      </c>
      <c r="H1431">
        <v>12</v>
      </c>
      <c r="I1431" t="s">
        <v>437</v>
      </c>
      <c r="J1431" t="s">
        <v>445</v>
      </c>
      <c r="K1431">
        <f t="shared" si="22"/>
        <v>3358</v>
      </c>
    </row>
    <row r="1432" spans="1:11" hidden="1" x14ac:dyDescent="0.3">
      <c r="A1432" t="s">
        <v>417</v>
      </c>
      <c r="B1432" t="s">
        <v>447</v>
      </c>
      <c r="C1432" t="s">
        <v>35</v>
      </c>
      <c r="D1432" t="s">
        <v>40</v>
      </c>
      <c r="E1432" s="1">
        <v>41988</v>
      </c>
      <c r="F1432" s="1" t="s">
        <v>440</v>
      </c>
      <c r="G1432">
        <v>1</v>
      </c>
      <c r="H1432">
        <v>12</v>
      </c>
      <c r="I1432" t="s">
        <v>437</v>
      </c>
      <c r="J1432" t="s">
        <v>445</v>
      </c>
      <c r="K1432">
        <f t="shared" si="22"/>
        <v>3358</v>
      </c>
    </row>
    <row r="1433" spans="1:11" hidden="1" x14ac:dyDescent="0.3">
      <c r="A1433" t="s">
        <v>417</v>
      </c>
      <c r="B1433" t="s">
        <v>447</v>
      </c>
      <c r="C1433" t="s">
        <v>35</v>
      </c>
      <c r="D1433" t="s">
        <v>40</v>
      </c>
      <c r="E1433" s="1">
        <v>41988</v>
      </c>
      <c r="F1433" s="1" t="s">
        <v>440</v>
      </c>
      <c r="G1433">
        <v>2</v>
      </c>
      <c r="H1433">
        <v>12</v>
      </c>
      <c r="I1433" t="s">
        <v>437</v>
      </c>
      <c r="J1433" t="s">
        <v>445</v>
      </c>
      <c r="K1433">
        <f t="shared" si="22"/>
        <v>3358</v>
      </c>
    </row>
    <row r="1434" spans="1:11" hidden="1" x14ac:dyDescent="0.3">
      <c r="A1434" t="s">
        <v>417</v>
      </c>
      <c r="B1434" t="s">
        <v>447</v>
      </c>
      <c r="C1434" t="s">
        <v>35</v>
      </c>
      <c r="D1434" t="s">
        <v>40</v>
      </c>
      <c r="E1434" s="1">
        <v>41988</v>
      </c>
      <c r="F1434" s="1" t="s">
        <v>440</v>
      </c>
      <c r="G1434">
        <v>3</v>
      </c>
      <c r="H1434">
        <v>12</v>
      </c>
      <c r="I1434" t="s">
        <v>437</v>
      </c>
      <c r="J1434" t="s">
        <v>445</v>
      </c>
      <c r="K1434">
        <f t="shared" si="22"/>
        <v>3358</v>
      </c>
    </row>
    <row r="1435" spans="1:11" hidden="1" x14ac:dyDescent="0.3">
      <c r="A1435" t="s">
        <v>417</v>
      </c>
      <c r="B1435" t="s">
        <v>447</v>
      </c>
      <c r="C1435" t="s">
        <v>35</v>
      </c>
      <c r="D1435" t="s">
        <v>40</v>
      </c>
      <c r="E1435" s="1">
        <v>41988</v>
      </c>
      <c r="F1435" s="1" t="s">
        <v>440</v>
      </c>
      <c r="G1435">
        <v>4</v>
      </c>
      <c r="H1435">
        <v>12</v>
      </c>
      <c r="I1435" t="s">
        <v>437</v>
      </c>
      <c r="J1435" t="s">
        <v>445</v>
      </c>
      <c r="K1435">
        <f t="shared" si="22"/>
        <v>3358</v>
      </c>
    </row>
    <row r="1436" spans="1:11" hidden="1" x14ac:dyDescent="0.3">
      <c r="A1436" t="s">
        <v>417</v>
      </c>
      <c r="B1436" t="s">
        <v>447</v>
      </c>
      <c r="C1436" t="s">
        <v>35</v>
      </c>
      <c r="D1436" t="s">
        <v>36</v>
      </c>
      <c r="E1436" s="1">
        <v>41905</v>
      </c>
      <c r="F1436" s="1" t="s">
        <v>440</v>
      </c>
      <c r="G1436">
        <v>1</v>
      </c>
      <c r="H1436">
        <v>3.2001545595054095</v>
      </c>
      <c r="I1436">
        <v>8</v>
      </c>
      <c r="J1436" t="s">
        <v>444</v>
      </c>
      <c r="K1436">
        <f t="shared" si="22"/>
        <v>1449</v>
      </c>
    </row>
    <row r="1437" spans="1:11" ht="15" hidden="1" customHeight="1" x14ac:dyDescent="0.3">
      <c r="A1437" t="s">
        <v>417</v>
      </c>
      <c r="B1437" t="s">
        <v>447</v>
      </c>
      <c r="C1437" t="s">
        <v>35</v>
      </c>
      <c r="D1437" t="s">
        <v>36</v>
      </c>
      <c r="E1437" s="1">
        <v>41905</v>
      </c>
      <c r="F1437" s="1" t="s">
        <v>440</v>
      </c>
      <c r="G1437">
        <v>2</v>
      </c>
      <c r="H1437">
        <v>3.2434312210200926</v>
      </c>
      <c r="I1437">
        <v>8</v>
      </c>
      <c r="J1437" t="s">
        <v>444</v>
      </c>
      <c r="K1437">
        <f t="shared" si="22"/>
        <v>1449</v>
      </c>
    </row>
    <row r="1438" spans="1:11" ht="15" hidden="1" customHeight="1" x14ac:dyDescent="0.3">
      <c r="A1438" t="s">
        <v>417</v>
      </c>
      <c r="B1438" t="s">
        <v>447</v>
      </c>
      <c r="C1438" t="s">
        <v>35</v>
      </c>
      <c r="D1438" t="s">
        <v>36</v>
      </c>
      <c r="E1438" s="1">
        <v>41905</v>
      </c>
      <c r="F1438" s="1" t="s">
        <v>440</v>
      </c>
      <c r="G1438">
        <v>3</v>
      </c>
      <c r="H1438">
        <v>3.0486862442040183</v>
      </c>
      <c r="I1438">
        <v>8</v>
      </c>
      <c r="J1438" t="s">
        <v>444</v>
      </c>
      <c r="K1438">
        <f t="shared" si="22"/>
        <v>1449</v>
      </c>
    </row>
    <row r="1439" spans="1:11" ht="15" hidden="1" customHeight="1" x14ac:dyDescent="0.3">
      <c r="A1439" t="s">
        <v>417</v>
      </c>
      <c r="B1439" t="s">
        <v>447</v>
      </c>
      <c r="C1439" t="s">
        <v>35</v>
      </c>
      <c r="D1439" t="s">
        <v>36</v>
      </c>
      <c r="E1439" s="1">
        <v>41905</v>
      </c>
      <c r="F1439" s="1" t="s">
        <v>440</v>
      </c>
      <c r="G1439">
        <v>4</v>
      </c>
      <c r="H1439">
        <v>3.2542503863987635</v>
      </c>
      <c r="I1439">
        <v>8</v>
      </c>
      <c r="J1439" t="s">
        <v>444</v>
      </c>
      <c r="K1439">
        <f t="shared" si="22"/>
        <v>1449</v>
      </c>
    </row>
    <row r="1440" spans="1:11" ht="15" hidden="1" customHeight="1" x14ac:dyDescent="0.3">
      <c r="A1440" t="s">
        <v>417</v>
      </c>
      <c r="B1440" t="s">
        <v>447</v>
      </c>
      <c r="C1440" t="s">
        <v>35</v>
      </c>
      <c r="D1440" t="s">
        <v>36</v>
      </c>
      <c r="E1440" s="1">
        <v>41905</v>
      </c>
      <c r="F1440" s="1" t="s">
        <v>440</v>
      </c>
      <c r="G1440">
        <v>1</v>
      </c>
      <c r="H1440">
        <v>2.8837209302325579</v>
      </c>
      <c r="I1440">
        <v>8</v>
      </c>
      <c r="J1440" t="s">
        <v>444</v>
      </c>
      <c r="K1440">
        <f t="shared" si="22"/>
        <v>1449</v>
      </c>
    </row>
    <row r="1441" spans="1:11" ht="15" hidden="1" customHeight="1" x14ac:dyDescent="0.3">
      <c r="A1441" t="s">
        <v>417</v>
      </c>
      <c r="B1441" t="s">
        <v>447</v>
      </c>
      <c r="C1441" t="s">
        <v>35</v>
      </c>
      <c r="D1441" t="s">
        <v>36</v>
      </c>
      <c r="E1441" s="1">
        <v>41905</v>
      </c>
      <c r="F1441" s="1" t="s">
        <v>440</v>
      </c>
      <c r="G1441">
        <v>2</v>
      </c>
      <c r="H1441">
        <v>3.6279069767441863</v>
      </c>
      <c r="I1441">
        <v>8</v>
      </c>
      <c r="J1441" t="s">
        <v>444</v>
      </c>
      <c r="K1441">
        <f t="shared" si="22"/>
        <v>1449</v>
      </c>
    </row>
    <row r="1442" spans="1:11" ht="15" hidden="1" customHeight="1" x14ac:dyDescent="0.3">
      <c r="A1442" t="s">
        <v>417</v>
      </c>
      <c r="B1442" t="s">
        <v>447</v>
      </c>
      <c r="C1442" t="s">
        <v>35</v>
      </c>
      <c r="D1442" t="s">
        <v>36</v>
      </c>
      <c r="E1442" s="1">
        <v>41905</v>
      </c>
      <c r="F1442" s="1" t="s">
        <v>440</v>
      </c>
      <c r="G1442">
        <v>3</v>
      </c>
      <c r="H1442">
        <v>3.1731066460587325</v>
      </c>
      <c r="I1442">
        <v>8</v>
      </c>
      <c r="J1442" t="s">
        <v>444</v>
      </c>
      <c r="K1442">
        <f t="shared" si="22"/>
        <v>1449</v>
      </c>
    </row>
    <row r="1443" spans="1:11" ht="15" hidden="1" customHeight="1" x14ac:dyDescent="0.3">
      <c r="A1443" t="s">
        <v>417</v>
      </c>
      <c r="B1443" t="s">
        <v>447</v>
      </c>
      <c r="C1443" t="s">
        <v>35</v>
      </c>
      <c r="D1443" t="s">
        <v>36</v>
      </c>
      <c r="E1443" s="1">
        <v>41905</v>
      </c>
      <c r="F1443" s="1" t="s">
        <v>440</v>
      </c>
      <c r="G1443">
        <v>4</v>
      </c>
      <c r="H1443">
        <v>2.9767441860465116</v>
      </c>
      <c r="I1443">
        <v>7</v>
      </c>
      <c r="J1443" t="s">
        <v>444</v>
      </c>
      <c r="K1443">
        <f t="shared" si="22"/>
        <v>1449</v>
      </c>
    </row>
    <row r="1444" spans="1:11" ht="15" hidden="1" customHeight="1" x14ac:dyDescent="0.3">
      <c r="A1444" t="s">
        <v>417</v>
      </c>
      <c r="B1444" t="s">
        <v>447</v>
      </c>
      <c r="C1444" t="s">
        <v>35</v>
      </c>
      <c r="D1444" t="s">
        <v>36</v>
      </c>
      <c r="E1444" s="1">
        <v>41905</v>
      </c>
      <c r="F1444" s="1" t="s">
        <v>440</v>
      </c>
      <c r="G1444">
        <v>1</v>
      </c>
      <c r="H1444">
        <v>2.8527131782945734</v>
      </c>
      <c r="I1444">
        <v>7</v>
      </c>
      <c r="J1444" t="s">
        <v>444</v>
      </c>
      <c r="K1444">
        <f t="shared" si="22"/>
        <v>1449</v>
      </c>
    </row>
    <row r="1445" spans="1:11" ht="15" hidden="1" customHeight="1" x14ac:dyDescent="0.3">
      <c r="A1445" t="s">
        <v>417</v>
      </c>
      <c r="B1445" t="s">
        <v>447</v>
      </c>
      <c r="C1445" t="s">
        <v>35</v>
      </c>
      <c r="D1445" t="s">
        <v>36</v>
      </c>
      <c r="E1445" s="1">
        <v>41905</v>
      </c>
      <c r="F1445" s="1" t="s">
        <v>440</v>
      </c>
      <c r="G1445">
        <v>2</v>
      </c>
      <c r="H1445">
        <v>3.1007751937984498</v>
      </c>
      <c r="I1445">
        <v>7</v>
      </c>
      <c r="J1445" t="s">
        <v>444</v>
      </c>
      <c r="K1445">
        <f t="shared" si="22"/>
        <v>1449</v>
      </c>
    </row>
    <row r="1446" spans="1:11" ht="15" hidden="1" customHeight="1" x14ac:dyDescent="0.3">
      <c r="A1446" t="s">
        <v>417</v>
      </c>
      <c r="B1446" t="s">
        <v>447</v>
      </c>
      <c r="C1446" t="s">
        <v>35</v>
      </c>
      <c r="D1446" t="s">
        <v>36</v>
      </c>
      <c r="E1446" s="1">
        <v>41905</v>
      </c>
      <c r="F1446" s="1" t="s">
        <v>440</v>
      </c>
      <c r="G1446">
        <v>3</v>
      </c>
      <c r="H1446">
        <v>2.9612403100775193</v>
      </c>
      <c r="I1446">
        <v>8</v>
      </c>
      <c r="J1446" t="s">
        <v>444</v>
      </c>
      <c r="K1446">
        <f t="shared" si="22"/>
        <v>1449</v>
      </c>
    </row>
    <row r="1447" spans="1:11" ht="15" hidden="1" customHeight="1" x14ac:dyDescent="0.3">
      <c r="A1447" t="s">
        <v>417</v>
      </c>
      <c r="B1447" t="s">
        <v>447</v>
      </c>
      <c r="C1447" t="s">
        <v>35</v>
      </c>
      <c r="D1447" t="s">
        <v>36</v>
      </c>
      <c r="E1447" s="1">
        <v>41912</v>
      </c>
      <c r="F1447" s="1" t="s">
        <v>440</v>
      </c>
      <c r="G1447">
        <v>1</v>
      </c>
      <c r="H1447">
        <v>3.4489953632148378</v>
      </c>
      <c r="I1447">
        <v>11</v>
      </c>
      <c r="J1447" t="s">
        <v>444</v>
      </c>
      <c r="K1447">
        <f t="shared" si="22"/>
        <v>1610</v>
      </c>
    </row>
    <row r="1448" spans="1:11" ht="15" hidden="1" customHeight="1" x14ac:dyDescent="0.3">
      <c r="A1448" t="s">
        <v>417</v>
      </c>
      <c r="B1448" t="s">
        <v>447</v>
      </c>
      <c r="C1448" t="s">
        <v>35</v>
      </c>
      <c r="D1448" t="s">
        <v>36</v>
      </c>
      <c r="E1448" s="1">
        <v>41912</v>
      </c>
      <c r="F1448" s="1" t="s">
        <v>440</v>
      </c>
      <c r="G1448">
        <v>2</v>
      </c>
      <c r="H1448">
        <v>4.31670965892806</v>
      </c>
      <c r="I1448">
        <v>12</v>
      </c>
      <c r="J1448" t="s">
        <v>444</v>
      </c>
      <c r="K1448">
        <f t="shared" si="22"/>
        <v>1610</v>
      </c>
    </row>
    <row r="1449" spans="1:11" ht="15" hidden="1" customHeight="1" x14ac:dyDescent="0.3">
      <c r="A1449" t="s">
        <v>417</v>
      </c>
      <c r="B1449" t="s">
        <v>447</v>
      </c>
      <c r="C1449" t="s">
        <v>35</v>
      </c>
      <c r="D1449" t="s">
        <v>36</v>
      </c>
      <c r="E1449" s="1">
        <v>41912</v>
      </c>
      <c r="F1449" s="1" t="s">
        <v>440</v>
      </c>
      <c r="G1449">
        <v>3</v>
      </c>
      <c r="H1449">
        <v>4.3264545715104612</v>
      </c>
      <c r="I1449">
        <v>12</v>
      </c>
      <c r="J1449" t="s">
        <v>444</v>
      </c>
      <c r="K1449">
        <f t="shared" si="22"/>
        <v>1610</v>
      </c>
    </row>
    <row r="1450" spans="1:11" ht="15" hidden="1" customHeight="1" x14ac:dyDescent="0.3">
      <c r="A1450" t="s">
        <v>417</v>
      </c>
      <c r="B1450" t="s">
        <v>447</v>
      </c>
      <c r="C1450" t="s">
        <v>35</v>
      </c>
      <c r="D1450" t="s">
        <v>36</v>
      </c>
      <c r="E1450" s="1">
        <v>41912</v>
      </c>
      <c r="F1450" s="1" t="s">
        <v>440</v>
      </c>
      <c r="G1450">
        <v>4</v>
      </c>
      <c r="H1450">
        <v>3.135239567233385</v>
      </c>
      <c r="I1450">
        <v>11</v>
      </c>
      <c r="J1450" t="s">
        <v>444</v>
      </c>
      <c r="K1450">
        <f t="shared" si="22"/>
        <v>1610</v>
      </c>
    </row>
    <row r="1451" spans="1:11" ht="15" hidden="1" customHeight="1" x14ac:dyDescent="0.3">
      <c r="A1451" t="s">
        <v>417</v>
      </c>
      <c r="B1451" t="s">
        <v>447</v>
      </c>
      <c r="C1451" t="s">
        <v>35</v>
      </c>
      <c r="D1451" t="s">
        <v>36</v>
      </c>
      <c r="E1451" s="1">
        <v>41912</v>
      </c>
      <c r="F1451" s="1" t="s">
        <v>440</v>
      </c>
      <c r="G1451">
        <v>1</v>
      </c>
      <c r="H1451">
        <v>4.4775007165376897</v>
      </c>
      <c r="I1451">
        <v>11</v>
      </c>
      <c r="J1451" t="s">
        <v>444</v>
      </c>
      <c r="K1451">
        <f t="shared" si="22"/>
        <v>1610</v>
      </c>
    </row>
    <row r="1452" spans="1:11" ht="15" hidden="1" customHeight="1" x14ac:dyDescent="0.3">
      <c r="A1452" t="s">
        <v>417</v>
      </c>
      <c r="B1452" t="s">
        <v>447</v>
      </c>
      <c r="C1452" t="s">
        <v>35</v>
      </c>
      <c r="D1452" t="s">
        <v>36</v>
      </c>
      <c r="E1452" s="1">
        <v>41912</v>
      </c>
      <c r="F1452" s="1" t="s">
        <v>440</v>
      </c>
      <c r="G1452">
        <v>2</v>
      </c>
      <c r="H1452">
        <v>5.1804812834224601</v>
      </c>
      <c r="I1452">
        <v>12</v>
      </c>
      <c r="J1452" t="s">
        <v>444</v>
      </c>
      <c r="K1452">
        <f t="shared" si="22"/>
        <v>1610</v>
      </c>
    </row>
    <row r="1453" spans="1:11" ht="15" hidden="1" customHeight="1" x14ac:dyDescent="0.3">
      <c r="A1453" t="s">
        <v>417</v>
      </c>
      <c r="B1453" t="s">
        <v>447</v>
      </c>
      <c r="C1453" t="s">
        <v>35</v>
      </c>
      <c r="D1453" t="s">
        <v>36</v>
      </c>
      <c r="E1453" s="1">
        <v>41912</v>
      </c>
      <c r="F1453" s="1" t="s">
        <v>440</v>
      </c>
      <c r="G1453">
        <v>3</v>
      </c>
      <c r="H1453">
        <v>4.1754084264832327</v>
      </c>
      <c r="I1453">
        <v>11</v>
      </c>
      <c r="J1453" t="s">
        <v>444</v>
      </c>
      <c r="K1453">
        <f t="shared" si="22"/>
        <v>1610</v>
      </c>
    </row>
    <row r="1454" spans="1:11" ht="15" hidden="1" customHeight="1" x14ac:dyDescent="0.3">
      <c r="A1454" t="s">
        <v>417</v>
      </c>
      <c r="B1454" t="s">
        <v>447</v>
      </c>
      <c r="C1454" t="s">
        <v>35</v>
      </c>
      <c r="D1454" t="s">
        <v>36</v>
      </c>
      <c r="E1454" s="1">
        <v>41912</v>
      </c>
      <c r="F1454" s="1" t="s">
        <v>440</v>
      </c>
      <c r="G1454">
        <v>4</v>
      </c>
      <c r="H1454">
        <v>5.3248663101604281</v>
      </c>
      <c r="I1454">
        <v>12</v>
      </c>
      <c r="J1454" t="s">
        <v>444</v>
      </c>
      <c r="K1454">
        <f t="shared" si="22"/>
        <v>1610</v>
      </c>
    </row>
    <row r="1455" spans="1:11" ht="15" hidden="1" customHeight="1" x14ac:dyDescent="0.3">
      <c r="A1455" t="s">
        <v>417</v>
      </c>
      <c r="B1455" t="s">
        <v>447</v>
      </c>
      <c r="C1455" t="s">
        <v>35</v>
      </c>
      <c r="D1455" t="s">
        <v>36</v>
      </c>
      <c r="E1455" s="1">
        <v>41912</v>
      </c>
      <c r="F1455" s="1" t="s">
        <v>440</v>
      </c>
      <c r="G1455">
        <v>1</v>
      </c>
      <c r="H1455">
        <v>3.7519319938176197</v>
      </c>
      <c r="I1455">
        <v>10</v>
      </c>
      <c r="J1455" t="s">
        <v>444</v>
      </c>
      <c r="K1455">
        <f t="shared" ref="K1455:K1518" si="23">(E1455-Exp4SD) * 23</f>
        <v>1610</v>
      </c>
    </row>
    <row r="1456" spans="1:11" ht="15" hidden="1" customHeight="1" x14ac:dyDescent="0.3">
      <c r="A1456" t="s">
        <v>417</v>
      </c>
      <c r="B1456" t="s">
        <v>447</v>
      </c>
      <c r="C1456" t="s">
        <v>35</v>
      </c>
      <c r="D1456" t="s">
        <v>36</v>
      </c>
      <c r="E1456" s="1">
        <v>41912</v>
      </c>
      <c r="F1456" s="1" t="s">
        <v>440</v>
      </c>
      <c r="G1456">
        <v>2</v>
      </c>
      <c r="H1456">
        <v>4.5213528231584981</v>
      </c>
      <c r="I1456">
        <v>12</v>
      </c>
      <c r="J1456" t="s">
        <v>444</v>
      </c>
      <c r="K1456">
        <f t="shared" si="23"/>
        <v>1610</v>
      </c>
    </row>
    <row r="1457" spans="1:11" ht="15" hidden="1" customHeight="1" x14ac:dyDescent="0.3">
      <c r="A1457" t="s">
        <v>417</v>
      </c>
      <c r="B1457" t="s">
        <v>447</v>
      </c>
      <c r="C1457" t="s">
        <v>35</v>
      </c>
      <c r="D1457" t="s">
        <v>36</v>
      </c>
      <c r="E1457" s="1">
        <v>41912</v>
      </c>
      <c r="F1457" s="1" t="s">
        <v>440</v>
      </c>
      <c r="G1457">
        <v>3</v>
      </c>
      <c r="H1457">
        <v>3.4976816074188561</v>
      </c>
      <c r="I1457">
        <v>10</v>
      </c>
      <c r="J1457" t="s">
        <v>444</v>
      </c>
      <c r="K1457">
        <f t="shared" si="23"/>
        <v>1610</v>
      </c>
    </row>
    <row r="1458" spans="1:11" ht="15" hidden="1" customHeight="1" x14ac:dyDescent="0.3">
      <c r="A1458" t="s">
        <v>417</v>
      </c>
      <c r="B1458" t="s">
        <v>447</v>
      </c>
      <c r="C1458" t="s">
        <v>35</v>
      </c>
      <c r="D1458" t="s">
        <v>36</v>
      </c>
      <c r="E1458" s="1">
        <v>41912</v>
      </c>
      <c r="F1458" s="1" t="s">
        <v>440</v>
      </c>
      <c r="G1458">
        <v>4</v>
      </c>
      <c r="H1458">
        <v>5.2085561497326207</v>
      </c>
      <c r="I1458">
        <v>12</v>
      </c>
      <c r="J1458" t="s">
        <v>444</v>
      </c>
      <c r="K1458">
        <f t="shared" si="23"/>
        <v>1610</v>
      </c>
    </row>
    <row r="1459" spans="1:11" ht="15" hidden="1" customHeight="1" x14ac:dyDescent="0.3">
      <c r="A1459" t="s">
        <v>417</v>
      </c>
      <c r="B1459" t="s">
        <v>447</v>
      </c>
      <c r="C1459" t="s">
        <v>35</v>
      </c>
      <c r="D1459" t="s">
        <v>36</v>
      </c>
      <c r="E1459" s="1">
        <v>41919</v>
      </c>
      <c r="F1459" s="1" t="s">
        <v>440</v>
      </c>
      <c r="G1459">
        <v>1</v>
      </c>
      <c r="H1459">
        <v>5.3008021390374331</v>
      </c>
      <c r="I1459">
        <v>15</v>
      </c>
      <c r="J1459" t="s">
        <v>444</v>
      </c>
      <c r="K1459">
        <f t="shared" si="23"/>
        <v>1771</v>
      </c>
    </row>
    <row r="1460" spans="1:11" ht="15" hidden="1" customHeight="1" x14ac:dyDescent="0.3">
      <c r="A1460" t="s">
        <v>417</v>
      </c>
      <c r="B1460" t="s">
        <v>447</v>
      </c>
      <c r="C1460" t="s">
        <v>35</v>
      </c>
      <c r="D1460" t="s">
        <v>36</v>
      </c>
      <c r="E1460" s="1">
        <v>41919</v>
      </c>
      <c r="F1460" s="1" t="s">
        <v>440</v>
      </c>
      <c r="G1460">
        <v>2</v>
      </c>
      <c r="H1460">
        <v>4.4531384350816854</v>
      </c>
      <c r="I1460">
        <v>14</v>
      </c>
      <c r="J1460" t="s">
        <v>444</v>
      </c>
      <c r="K1460">
        <f t="shared" si="23"/>
        <v>1771</v>
      </c>
    </row>
    <row r="1461" spans="1:11" ht="15" hidden="1" customHeight="1" x14ac:dyDescent="0.3">
      <c r="A1461" t="s">
        <v>417</v>
      </c>
      <c r="B1461" t="s">
        <v>447</v>
      </c>
      <c r="C1461" t="s">
        <v>35</v>
      </c>
      <c r="D1461" t="s">
        <v>36</v>
      </c>
      <c r="E1461" s="1">
        <v>41919</v>
      </c>
      <c r="F1461" s="1" t="s">
        <v>440</v>
      </c>
      <c r="G1461">
        <v>3</v>
      </c>
      <c r="H1461">
        <v>4.8526798509601603</v>
      </c>
      <c r="I1461">
        <v>14</v>
      </c>
      <c r="J1461" t="s">
        <v>444</v>
      </c>
      <c r="K1461">
        <f t="shared" si="23"/>
        <v>1771</v>
      </c>
    </row>
    <row r="1462" spans="1:11" ht="15" hidden="1" customHeight="1" x14ac:dyDescent="0.3">
      <c r="A1462" t="s">
        <v>417</v>
      </c>
      <c r="B1462" t="s">
        <v>447</v>
      </c>
      <c r="C1462" t="s">
        <v>35</v>
      </c>
      <c r="D1462" t="s">
        <v>36</v>
      </c>
      <c r="E1462" s="1">
        <v>41919</v>
      </c>
      <c r="F1462" s="1" t="s">
        <v>440</v>
      </c>
      <c r="G1462">
        <v>4</v>
      </c>
      <c r="H1462">
        <v>5.1604278074866308</v>
      </c>
      <c r="I1462">
        <v>14</v>
      </c>
      <c r="J1462" t="s">
        <v>444</v>
      </c>
      <c r="K1462">
        <f t="shared" si="23"/>
        <v>1771</v>
      </c>
    </row>
    <row r="1463" spans="1:11" ht="15" hidden="1" customHeight="1" x14ac:dyDescent="0.3">
      <c r="A1463" t="s">
        <v>417</v>
      </c>
      <c r="B1463" t="s">
        <v>447</v>
      </c>
      <c r="C1463" t="s">
        <v>35</v>
      </c>
      <c r="D1463" t="s">
        <v>36</v>
      </c>
      <c r="E1463" s="1">
        <v>41919</v>
      </c>
      <c r="F1463" s="1" t="s">
        <v>440</v>
      </c>
      <c r="G1463">
        <v>1</v>
      </c>
      <c r="H1463">
        <v>5.6657754010695189</v>
      </c>
      <c r="I1463">
        <v>15</v>
      </c>
      <c r="J1463" t="s">
        <v>444</v>
      </c>
      <c r="K1463">
        <f t="shared" si="23"/>
        <v>1771</v>
      </c>
    </row>
    <row r="1464" spans="1:11" ht="15" hidden="1" customHeight="1" x14ac:dyDescent="0.3">
      <c r="A1464" t="s">
        <v>417</v>
      </c>
      <c r="B1464" t="s">
        <v>447</v>
      </c>
      <c r="C1464" t="s">
        <v>35</v>
      </c>
      <c r="D1464" t="s">
        <v>36</v>
      </c>
      <c r="E1464" s="1">
        <v>41919</v>
      </c>
      <c r="F1464" s="1" t="s">
        <v>440</v>
      </c>
      <c r="G1464">
        <v>2</v>
      </c>
      <c r="H1464">
        <v>5.6256684491978612</v>
      </c>
      <c r="I1464">
        <v>15</v>
      </c>
      <c r="J1464" t="s">
        <v>444</v>
      </c>
      <c r="K1464">
        <f t="shared" si="23"/>
        <v>1771</v>
      </c>
    </row>
    <row r="1465" spans="1:11" ht="15" hidden="1" customHeight="1" x14ac:dyDescent="0.3">
      <c r="A1465" t="s">
        <v>417</v>
      </c>
      <c r="B1465" t="s">
        <v>447</v>
      </c>
      <c r="C1465" t="s">
        <v>35</v>
      </c>
      <c r="D1465" t="s">
        <v>36</v>
      </c>
      <c r="E1465" s="1">
        <v>41919</v>
      </c>
      <c r="F1465" s="1" t="s">
        <v>440</v>
      </c>
      <c r="G1465">
        <v>3</v>
      </c>
      <c r="H1465">
        <v>5.5855614973262036</v>
      </c>
      <c r="I1465">
        <v>14</v>
      </c>
      <c r="J1465" t="s">
        <v>444</v>
      </c>
      <c r="K1465">
        <f t="shared" si="23"/>
        <v>1771</v>
      </c>
    </row>
    <row r="1466" spans="1:11" ht="15" hidden="1" customHeight="1" x14ac:dyDescent="0.3">
      <c r="A1466" t="s">
        <v>417</v>
      </c>
      <c r="B1466" t="s">
        <v>447</v>
      </c>
      <c r="C1466" t="s">
        <v>35</v>
      </c>
      <c r="D1466" t="s">
        <v>36</v>
      </c>
      <c r="E1466" s="1">
        <v>41919</v>
      </c>
      <c r="F1466" s="1" t="s">
        <v>440</v>
      </c>
      <c r="G1466">
        <v>4</v>
      </c>
      <c r="H1466">
        <v>5.6256684491978612</v>
      </c>
      <c r="I1466">
        <v>14</v>
      </c>
      <c r="J1466" t="s">
        <v>444</v>
      </c>
      <c r="K1466">
        <f t="shared" si="23"/>
        <v>1771</v>
      </c>
    </row>
    <row r="1467" spans="1:11" ht="15" hidden="1" customHeight="1" x14ac:dyDescent="0.3">
      <c r="A1467" t="s">
        <v>417</v>
      </c>
      <c r="B1467" t="s">
        <v>447</v>
      </c>
      <c r="C1467" t="s">
        <v>35</v>
      </c>
      <c r="D1467" t="s">
        <v>36</v>
      </c>
      <c r="E1467" s="1">
        <v>41919</v>
      </c>
      <c r="F1467" s="1" t="s">
        <v>440</v>
      </c>
      <c r="G1467">
        <v>1</v>
      </c>
      <c r="H1467">
        <v>5.6577540106951876</v>
      </c>
      <c r="I1467">
        <v>15</v>
      </c>
      <c r="J1467" t="s">
        <v>444</v>
      </c>
      <c r="K1467">
        <f t="shared" si="23"/>
        <v>1771</v>
      </c>
    </row>
    <row r="1468" spans="1:11" ht="15" hidden="1" customHeight="1" x14ac:dyDescent="0.3">
      <c r="A1468" t="s">
        <v>417</v>
      </c>
      <c r="B1468" t="s">
        <v>447</v>
      </c>
      <c r="C1468" t="s">
        <v>35</v>
      </c>
      <c r="D1468" t="s">
        <v>36</v>
      </c>
      <c r="E1468" s="1">
        <v>41919</v>
      </c>
      <c r="F1468" s="1" t="s">
        <v>440</v>
      </c>
      <c r="G1468">
        <v>2</v>
      </c>
      <c r="H1468">
        <v>5.6256684491978612</v>
      </c>
      <c r="I1468">
        <v>16</v>
      </c>
      <c r="J1468" t="s">
        <v>444</v>
      </c>
      <c r="K1468">
        <f t="shared" si="23"/>
        <v>1771</v>
      </c>
    </row>
    <row r="1469" spans="1:11" ht="15" hidden="1" customHeight="1" x14ac:dyDescent="0.3">
      <c r="A1469" t="s">
        <v>417</v>
      </c>
      <c r="B1469" t="s">
        <v>447</v>
      </c>
      <c r="C1469" t="s">
        <v>35</v>
      </c>
      <c r="D1469" t="s">
        <v>36</v>
      </c>
      <c r="E1469" s="1">
        <v>41919</v>
      </c>
      <c r="F1469" s="1" t="s">
        <v>440</v>
      </c>
      <c r="G1469">
        <v>3</v>
      </c>
      <c r="H1469">
        <v>5.3409090909090908</v>
      </c>
      <c r="I1469">
        <v>15</v>
      </c>
      <c r="J1469" t="s">
        <v>444</v>
      </c>
      <c r="K1469">
        <f t="shared" si="23"/>
        <v>1771</v>
      </c>
    </row>
    <row r="1470" spans="1:11" ht="15" hidden="1" customHeight="1" x14ac:dyDescent="0.3">
      <c r="A1470" t="s">
        <v>417</v>
      </c>
      <c r="B1470" t="s">
        <v>447</v>
      </c>
      <c r="C1470" t="s">
        <v>35</v>
      </c>
      <c r="D1470" t="s">
        <v>36</v>
      </c>
      <c r="E1470" s="1">
        <v>41919</v>
      </c>
      <c r="F1470" s="1" t="s">
        <v>440</v>
      </c>
      <c r="G1470">
        <v>4</v>
      </c>
      <c r="H1470">
        <v>5.4131016042780749</v>
      </c>
      <c r="I1470">
        <v>15</v>
      </c>
      <c r="J1470" t="s">
        <v>444</v>
      </c>
      <c r="K1470">
        <f t="shared" si="23"/>
        <v>1771</v>
      </c>
    </row>
    <row r="1471" spans="1:11" ht="15" hidden="1" customHeight="1" x14ac:dyDescent="0.3">
      <c r="A1471" t="s">
        <v>417</v>
      </c>
      <c r="B1471" t="s">
        <v>447</v>
      </c>
      <c r="C1471" t="s">
        <v>35</v>
      </c>
      <c r="D1471" t="s">
        <v>36</v>
      </c>
      <c r="E1471" s="1">
        <v>41927</v>
      </c>
      <c r="F1471" s="1" t="s">
        <v>440</v>
      </c>
      <c r="G1471">
        <v>1</v>
      </c>
      <c r="H1471">
        <v>5.774064171122995</v>
      </c>
      <c r="I1471">
        <v>16</v>
      </c>
      <c r="J1471" t="s">
        <v>444</v>
      </c>
      <c r="K1471">
        <f t="shared" si="23"/>
        <v>1955</v>
      </c>
    </row>
    <row r="1472" spans="1:11" ht="15" hidden="1" customHeight="1" x14ac:dyDescent="0.3">
      <c r="A1472" t="s">
        <v>417</v>
      </c>
      <c r="B1472" t="s">
        <v>447</v>
      </c>
      <c r="C1472" t="s">
        <v>35</v>
      </c>
      <c r="D1472" t="s">
        <v>36</v>
      </c>
      <c r="E1472" s="1">
        <v>41927</v>
      </c>
      <c r="F1472" s="1" t="s">
        <v>440</v>
      </c>
      <c r="G1472">
        <v>2</v>
      </c>
      <c r="H1472">
        <v>5.7459893048128343</v>
      </c>
      <c r="I1472">
        <v>18</v>
      </c>
      <c r="J1472" t="s">
        <v>444</v>
      </c>
      <c r="K1472">
        <f t="shared" si="23"/>
        <v>1955</v>
      </c>
    </row>
    <row r="1473" spans="1:11" ht="15" hidden="1" customHeight="1" x14ac:dyDescent="0.3">
      <c r="A1473" t="s">
        <v>417</v>
      </c>
      <c r="B1473" t="s">
        <v>447</v>
      </c>
      <c r="C1473" t="s">
        <v>35</v>
      </c>
      <c r="D1473" t="s">
        <v>36</v>
      </c>
      <c r="E1473" s="1">
        <v>41927</v>
      </c>
      <c r="F1473" s="1" t="s">
        <v>440</v>
      </c>
      <c r="G1473">
        <v>3</v>
      </c>
      <c r="H1473">
        <v>5.8703208556149731</v>
      </c>
      <c r="I1473">
        <v>17</v>
      </c>
      <c r="J1473" t="s">
        <v>444</v>
      </c>
      <c r="K1473">
        <f t="shared" si="23"/>
        <v>1955</v>
      </c>
    </row>
    <row r="1474" spans="1:11" ht="15" hidden="1" customHeight="1" x14ac:dyDescent="0.3">
      <c r="A1474" t="s">
        <v>417</v>
      </c>
      <c r="B1474" t="s">
        <v>447</v>
      </c>
      <c r="C1474" t="s">
        <v>35</v>
      </c>
      <c r="D1474" t="s">
        <v>36</v>
      </c>
      <c r="E1474" s="1">
        <v>41927</v>
      </c>
      <c r="F1474" s="1" t="s">
        <v>440</v>
      </c>
      <c r="G1474">
        <v>4</v>
      </c>
      <c r="H1474">
        <v>5.9866310160427805</v>
      </c>
      <c r="I1474">
        <v>18</v>
      </c>
      <c r="J1474" t="s">
        <v>444</v>
      </c>
      <c r="K1474">
        <f t="shared" si="23"/>
        <v>1955</v>
      </c>
    </row>
    <row r="1475" spans="1:11" ht="15" hidden="1" customHeight="1" x14ac:dyDescent="0.3">
      <c r="A1475" t="s">
        <v>417</v>
      </c>
      <c r="B1475" t="s">
        <v>447</v>
      </c>
      <c r="C1475" t="s">
        <v>35</v>
      </c>
      <c r="D1475" t="s">
        <v>36</v>
      </c>
      <c r="E1475" s="1">
        <v>41927</v>
      </c>
      <c r="F1475" s="1" t="s">
        <v>440</v>
      </c>
      <c r="G1475">
        <v>1</v>
      </c>
      <c r="H1475">
        <v>5.5735294117647056</v>
      </c>
      <c r="I1475">
        <v>19</v>
      </c>
      <c r="J1475" t="s">
        <v>444</v>
      </c>
      <c r="K1475">
        <f t="shared" si="23"/>
        <v>1955</v>
      </c>
    </row>
    <row r="1476" spans="1:11" ht="15" hidden="1" customHeight="1" x14ac:dyDescent="0.3">
      <c r="A1476" t="s">
        <v>417</v>
      </c>
      <c r="B1476" t="s">
        <v>447</v>
      </c>
      <c r="C1476" t="s">
        <v>35</v>
      </c>
      <c r="D1476" t="s">
        <v>36</v>
      </c>
      <c r="E1476" s="1">
        <v>41927</v>
      </c>
      <c r="F1476" s="1" t="s">
        <v>440</v>
      </c>
      <c r="G1476">
        <v>2</v>
      </c>
      <c r="H1476">
        <v>6.5977766548762</v>
      </c>
      <c r="I1476">
        <v>19</v>
      </c>
      <c r="J1476" t="s">
        <v>444</v>
      </c>
      <c r="K1476">
        <f t="shared" si="23"/>
        <v>1955</v>
      </c>
    </row>
    <row r="1477" spans="1:11" ht="15" hidden="1" customHeight="1" x14ac:dyDescent="0.3">
      <c r="A1477" t="s">
        <v>417</v>
      </c>
      <c r="B1477" t="s">
        <v>447</v>
      </c>
      <c r="C1477" t="s">
        <v>35</v>
      </c>
      <c r="D1477" t="s">
        <v>36</v>
      </c>
      <c r="E1477" s="1">
        <v>41927</v>
      </c>
      <c r="F1477" s="1" t="s">
        <v>440</v>
      </c>
      <c r="G1477">
        <v>3</v>
      </c>
      <c r="H1477">
        <v>5.5655080213903743</v>
      </c>
      <c r="I1477">
        <v>17</v>
      </c>
      <c r="J1477" t="s">
        <v>444</v>
      </c>
      <c r="K1477">
        <f t="shared" si="23"/>
        <v>1955</v>
      </c>
    </row>
    <row r="1478" spans="1:11" ht="15" hidden="1" customHeight="1" x14ac:dyDescent="0.3">
      <c r="A1478" t="s">
        <v>417</v>
      </c>
      <c r="B1478" t="s">
        <v>447</v>
      </c>
      <c r="C1478" t="s">
        <v>35</v>
      </c>
      <c r="D1478" t="s">
        <v>36</v>
      </c>
      <c r="E1478" s="1">
        <v>41927</v>
      </c>
      <c r="F1478" s="1" t="s">
        <v>440</v>
      </c>
      <c r="G1478">
        <v>4</v>
      </c>
      <c r="H1478">
        <v>5.6858288770053473</v>
      </c>
      <c r="I1478">
        <v>17</v>
      </c>
      <c r="J1478" t="s">
        <v>444</v>
      </c>
      <c r="K1478">
        <f t="shared" si="23"/>
        <v>1955</v>
      </c>
    </row>
    <row r="1479" spans="1:11" ht="15" hidden="1" customHeight="1" x14ac:dyDescent="0.3">
      <c r="A1479" t="s">
        <v>417</v>
      </c>
      <c r="B1479" t="s">
        <v>447</v>
      </c>
      <c r="C1479" t="s">
        <v>35</v>
      </c>
      <c r="D1479" t="s">
        <v>36</v>
      </c>
      <c r="E1479" s="1">
        <v>41927</v>
      </c>
      <c r="F1479" s="1" t="s">
        <v>440</v>
      </c>
      <c r="G1479">
        <v>1</v>
      </c>
      <c r="H1479">
        <v>6.4696816574027283</v>
      </c>
      <c r="I1479">
        <v>19</v>
      </c>
      <c r="J1479" t="s">
        <v>444</v>
      </c>
      <c r="K1479">
        <f t="shared" si="23"/>
        <v>1955</v>
      </c>
    </row>
    <row r="1480" spans="1:11" ht="15" hidden="1" customHeight="1" x14ac:dyDescent="0.3">
      <c r="A1480" t="s">
        <v>417</v>
      </c>
      <c r="B1480" t="s">
        <v>447</v>
      </c>
      <c r="C1480" t="s">
        <v>35</v>
      </c>
      <c r="D1480" t="s">
        <v>36</v>
      </c>
      <c r="E1480" s="1">
        <v>41927</v>
      </c>
      <c r="F1480" s="1" t="s">
        <v>440</v>
      </c>
      <c r="G1480">
        <v>2</v>
      </c>
      <c r="H1480">
        <v>6.1937847397675592</v>
      </c>
      <c r="I1480">
        <v>18</v>
      </c>
      <c r="J1480" t="s">
        <v>444</v>
      </c>
      <c r="K1480">
        <f t="shared" si="23"/>
        <v>1955</v>
      </c>
    </row>
    <row r="1481" spans="1:11" ht="15" hidden="1" customHeight="1" x14ac:dyDescent="0.3">
      <c r="A1481" t="s">
        <v>417</v>
      </c>
      <c r="B1481" t="s">
        <v>447</v>
      </c>
      <c r="C1481" t="s">
        <v>35</v>
      </c>
      <c r="D1481" t="s">
        <v>36</v>
      </c>
      <c r="E1481" s="1">
        <v>41927</v>
      </c>
      <c r="F1481" s="1" t="s">
        <v>440</v>
      </c>
      <c r="G1481">
        <v>3</v>
      </c>
      <c r="H1481">
        <v>5.7941176470588234</v>
      </c>
      <c r="I1481">
        <v>17</v>
      </c>
      <c r="J1481" t="s">
        <v>444</v>
      </c>
      <c r="K1481">
        <f t="shared" si="23"/>
        <v>1955</v>
      </c>
    </row>
    <row r="1482" spans="1:11" ht="15" hidden="1" customHeight="1" x14ac:dyDescent="0.3">
      <c r="A1482" t="s">
        <v>417</v>
      </c>
      <c r="B1482" t="s">
        <v>447</v>
      </c>
      <c r="C1482" t="s">
        <v>35</v>
      </c>
      <c r="D1482" t="s">
        <v>36</v>
      </c>
      <c r="E1482" s="1">
        <v>41927</v>
      </c>
      <c r="F1482" s="1" t="s">
        <v>440</v>
      </c>
      <c r="G1482">
        <v>4</v>
      </c>
      <c r="H1482">
        <v>6.3908539666498232</v>
      </c>
      <c r="I1482">
        <v>19</v>
      </c>
      <c r="J1482" t="s">
        <v>444</v>
      </c>
      <c r="K1482">
        <f t="shared" si="23"/>
        <v>1955</v>
      </c>
    </row>
    <row r="1483" spans="1:11" ht="15" hidden="1" customHeight="1" x14ac:dyDescent="0.3">
      <c r="A1483" t="s">
        <v>417</v>
      </c>
      <c r="B1483" t="s">
        <v>447</v>
      </c>
      <c r="C1483" t="s">
        <v>35</v>
      </c>
      <c r="D1483" t="s">
        <v>36</v>
      </c>
      <c r="E1483" s="1">
        <v>41933</v>
      </c>
      <c r="F1483" s="1" t="s">
        <v>440</v>
      </c>
      <c r="G1483">
        <v>1</v>
      </c>
      <c r="H1483">
        <v>7.6424134871339842</v>
      </c>
      <c r="I1483">
        <v>21</v>
      </c>
      <c r="J1483" t="s">
        <v>444</v>
      </c>
      <c r="K1483">
        <f t="shared" si="23"/>
        <v>2093</v>
      </c>
    </row>
    <row r="1484" spans="1:11" ht="15" hidden="1" customHeight="1" x14ac:dyDescent="0.3">
      <c r="A1484" t="s">
        <v>417</v>
      </c>
      <c r="B1484" t="s">
        <v>447</v>
      </c>
      <c r="C1484" t="s">
        <v>35</v>
      </c>
      <c r="D1484" t="s">
        <v>36</v>
      </c>
      <c r="E1484" s="1">
        <v>41933</v>
      </c>
      <c r="F1484" s="1" t="s">
        <v>440</v>
      </c>
      <c r="G1484">
        <v>2</v>
      </c>
      <c r="H1484">
        <v>6.8046993431025768</v>
      </c>
      <c r="I1484">
        <v>21</v>
      </c>
      <c r="J1484" t="s">
        <v>444</v>
      </c>
      <c r="K1484">
        <f t="shared" si="23"/>
        <v>2093</v>
      </c>
    </row>
    <row r="1485" spans="1:11" ht="15" hidden="1" customHeight="1" x14ac:dyDescent="0.3">
      <c r="A1485" t="s">
        <v>417</v>
      </c>
      <c r="B1485" t="s">
        <v>447</v>
      </c>
      <c r="C1485" t="s">
        <v>35</v>
      </c>
      <c r="D1485" t="s">
        <v>36</v>
      </c>
      <c r="E1485" s="1">
        <v>41933</v>
      </c>
      <c r="F1485" s="1" t="s">
        <v>440</v>
      </c>
      <c r="G1485">
        <v>3</v>
      </c>
      <c r="H1485">
        <v>7.3407275953859807</v>
      </c>
      <c r="I1485">
        <v>22</v>
      </c>
      <c r="J1485" t="s">
        <v>444</v>
      </c>
      <c r="K1485">
        <f t="shared" si="23"/>
        <v>2093</v>
      </c>
    </row>
    <row r="1486" spans="1:11" ht="15" hidden="1" customHeight="1" x14ac:dyDescent="0.3">
      <c r="A1486" t="s">
        <v>417</v>
      </c>
      <c r="B1486" t="s">
        <v>447</v>
      </c>
      <c r="C1486" t="s">
        <v>35</v>
      </c>
      <c r="D1486" t="s">
        <v>36</v>
      </c>
      <c r="E1486" s="1">
        <v>41933</v>
      </c>
      <c r="F1486" s="1" t="s">
        <v>440</v>
      </c>
      <c r="G1486">
        <v>4</v>
      </c>
      <c r="H1486">
        <v>7.3336291038154391</v>
      </c>
      <c r="I1486">
        <v>20</v>
      </c>
      <c r="J1486" t="s">
        <v>444</v>
      </c>
      <c r="K1486">
        <f t="shared" si="23"/>
        <v>2093</v>
      </c>
    </row>
    <row r="1487" spans="1:11" ht="15" hidden="1" customHeight="1" x14ac:dyDescent="0.3">
      <c r="A1487" t="s">
        <v>417</v>
      </c>
      <c r="B1487" t="s">
        <v>447</v>
      </c>
      <c r="C1487" t="s">
        <v>35</v>
      </c>
      <c r="D1487" t="s">
        <v>36</v>
      </c>
      <c r="E1487" s="1">
        <v>41933</v>
      </c>
      <c r="F1487" s="1" t="s">
        <v>440</v>
      </c>
      <c r="G1487">
        <v>1</v>
      </c>
      <c r="H1487">
        <v>7.5217391304347823</v>
      </c>
      <c r="I1487">
        <v>24</v>
      </c>
      <c r="J1487" t="s">
        <v>444</v>
      </c>
      <c r="K1487">
        <f t="shared" si="23"/>
        <v>2093</v>
      </c>
    </row>
    <row r="1488" spans="1:11" ht="15" hidden="1" customHeight="1" x14ac:dyDescent="0.3">
      <c r="A1488" t="s">
        <v>417</v>
      </c>
      <c r="B1488" t="s">
        <v>447</v>
      </c>
      <c r="C1488" t="s">
        <v>35</v>
      </c>
      <c r="D1488" t="s">
        <v>36</v>
      </c>
      <c r="E1488" s="1">
        <v>41933</v>
      </c>
      <c r="F1488" s="1" t="s">
        <v>440</v>
      </c>
      <c r="G1488">
        <v>2</v>
      </c>
      <c r="H1488">
        <v>7.5891748003549244</v>
      </c>
      <c r="I1488">
        <v>21</v>
      </c>
      <c r="J1488" t="s">
        <v>444</v>
      </c>
      <c r="K1488">
        <f t="shared" si="23"/>
        <v>2093</v>
      </c>
    </row>
    <row r="1489" spans="1:11" ht="15" hidden="1" customHeight="1" x14ac:dyDescent="0.3">
      <c r="A1489" t="s">
        <v>417</v>
      </c>
      <c r="B1489" t="s">
        <v>447</v>
      </c>
      <c r="C1489" t="s">
        <v>35</v>
      </c>
      <c r="D1489" t="s">
        <v>36</v>
      </c>
      <c r="E1489" s="1">
        <v>41933</v>
      </c>
      <c r="F1489" s="1" t="s">
        <v>440</v>
      </c>
      <c r="G1489">
        <v>3</v>
      </c>
      <c r="H1489">
        <v>6.2726124305204651</v>
      </c>
      <c r="I1489">
        <v>18</v>
      </c>
      <c r="J1489" t="s">
        <v>444</v>
      </c>
      <c r="K1489">
        <f t="shared" si="23"/>
        <v>2093</v>
      </c>
    </row>
    <row r="1490" spans="1:11" ht="15" hidden="1" customHeight="1" x14ac:dyDescent="0.3">
      <c r="A1490" t="s">
        <v>417</v>
      </c>
      <c r="B1490" t="s">
        <v>447</v>
      </c>
      <c r="C1490" t="s">
        <v>35</v>
      </c>
      <c r="D1490" t="s">
        <v>36</v>
      </c>
      <c r="E1490" s="1">
        <v>41933</v>
      </c>
      <c r="F1490" s="1" t="s">
        <v>440</v>
      </c>
      <c r="G1490">
        <v>4</v>
      </c>
      <c r="H1490">
        <v>7.1987577639751557</v>
      </c>
      <c r="I1490">
        <v>20</v>
      </c>
      <c r="J1490" t="s">
        <v>444</v>
      </c>
      <c r="K1490">
        <f t="shared" si="23"/>
        <v>2093</v>
      </c>
    </row>
    <row r="1491" spans="1:11" ht="15" hidden="1" customHeight="1" x14ac:dyDescent="0.3">
      <c r="A1491" t="s">
        <v>417</v>
      </c>
      <c r="B1491" t="s">
        <v>447</v>
      </c>
      <c r="C1491" t="s">
        <v>35</v>
      </c>
      <c r="D1491" t="s">
        <v>36</v>
      </c>
      <c r="E1491" s="1">
        <v>41933</v>
      </c>
      <c r="F1491" s="1" t="s">
        <v>440</v>
      </c>
      <c r="G1491">
        <v>1</v>
      </c>
      <c r="H1491">
        <v>7.3904170363797697</v>
      </c>
      <c r="I1491">
        <v>21</v>
      </c>
      <c r="J1491" t="s">
        <v>444</v>
      </c>
      <c r="K1491">
        <f t="shared" si="23"/>
        <v>2093</v>
      </c>
    </row>
    <row r="1492" spans="1:11" ht="15" hidden="1" customHeight="1" x14ac:dyDescent="0.3">
      <c r="A1492" t="s">
        <v>417</v>
      </c>
      <c r="B1492" t="s">
        <v>447</v>
      </c>
      <c r="C1492" t="s">
        <v>35</v>
      </c>
      <c r="D1492" t="s">
        <v>36</v>
      </c>
      <c r="E1492" s="1">
        <v>41933</v>
      </c>
      <c r="F1492" s="1" t="s">
        <v>440</v>
      </c>
      <c r="G1492">
        <v>2</v>
      </c>
      <c r="H1492">
        <v>7.4614019520851818</v>
      </c>
      <c r="I1492">
        <v>23</v>
      </c>
      <c r="J1492" t="s">
        <v>444</v>
      </c>
      <c r="K1492">
        <f t="shared" si="23"/>
        <v>2093</v>
      </c>
    </row>
    <row r="1493" spans="1:11" ht="15" hidden="1" customHeight="1" x14ac:dyDescent="0.3">
      <c r="A1493" t="s">
        <v>417</v>
      </c>
      <c r="B1493" t="s">
        <v>447</v>
      </c>
      <c r="C1493" t="s">
        <v>35</v>
      </c>
      <c r="D1493" t="s">
        <v>36</v>
      </c>
      <c r="E1493" s="1">
        <v>41933</v>
      </c>
      <c r="F1493" s="1" t="s">
        <v>440</v>
      </c>
      <c r="G1493">
        <v>3</v>
      </c>
      <c r="H1493">
        <v>7.8553682342502213</v>
      </c>
      <c r="I1493">
        <v>20</v>
      </c>
      <c r="J1493" t="s">
        <v>444</v>
      </c>
      <c r="K1493">
        <f t="shared" si="23"/>
        <v>2093</v>
      </c>
    </row>
    <row r="1494" spans="1:11" ht="15" hidden="1" customHeight="1" x14ac:dyDescent="0.3">
      <c r="A1494" t="s">
        <v>417</v>
      </c>
      <c r="B1494" t="s">
        <v>447</v>
      </c>
      <c r="C1494" t="s">
        <v>35</v>
      </c>
      <c r="D1494" t="s">
        <v>36</v>
      </c>
      <c r="E1494" s="1">
        <v>41933</v>
      </c>
      <c r="F1494" s="1" t="s">
        <v>440</v>
      </c>
      <c r="G1494">
        <v>4</v>
      </c>
      <c r="H1494">
        <v>7.5927240461401952</v>
      </c>
      <c r="I1494">
        <v>23</v>
      </c>
      <c r="J1494" t="s">
        <v>444</v>
      </c>
      <c r="K1494">
        <f t="shared" si="23"/>
        <v>2093</v>
      </c>
    </row>
    <row r="1495" spans="1:11" ht="15" hidden="1" customHeight="1" x14ac:dyDescent="0.3">
      <c r="A1495" t="s">
        <v>417</v>
      </c>
      <c r="B1495" t="s">
        <v>447</v>
      </c>
      <c r="C1495" t="s">
        <v>35</v>
      </c>
      <c r="D1495" t="s">
        <v>36</v>
      </c>
      <c r="E1495" s="1">
        <v>41940</v>
      </c>
      <c r="F1495" s="1" t="s">
        <v>440</v>
      </c>
      <c r="G1495">
        <v>1</v>
      </c>
      <c r="H1495">
        <v>8.3719008264462804</v>
      </c>
      <c r="I1495">
        <v>25</v>
      </c>
      <c r="J1495" t="s">
        <v>444</v>
      </c>
      <c r="K1495">
        <f t="shared" si="23"/>
        <v>2254</v>
      </c>
    </row>
    <row r="1496" spans="1:11" ht="15" hidden="1" customHeight="1" x14ac:dyDescent="0.3">
      <c r="A1496" t="s">
        <v>417</v>
      </c>
      <c r="B1496" t="s">
        <v>447</v>
      </c>
      <c r="C1496" t="s">
        <v>35</v>
      </c>
      <c r="D1496" t="s">
        <v>36</v>
      </c>
      <c r="E1496" s="1">
        <v>41940</v>
      </c>
      <c r="F1496" s="1" t="s">
        <v>440</v>
      </c>
      <c r="G1496">
        <v>2</v>
      </c>
      <c r="H1496">
        <v>8.2355371900826455</v>
      </c>
      <c r="I1496">
        <v>27</v>
      </c>
      <c r="J1496" t="s">
        <v>444</v>
      </c>
      <c r="K1496">
        <f t="shared" si="23"/>
        <v>2254</v>
      </c>
    </row>
    <row r="1497" spans="1:11" ht="15" hidden="1" customHeight="1" x14ac:dyDescent="0.3">
      <c r="A1497" t="s">
        <v>417</v>
      </c>
      <c r="B1497" t="s">
        <v>447</v>
      </c>
      <c r="C1497" t="s">
        <v>35</v>
      </c>
      <c r="D1497" t="s">
        <v>36</v>
      </c>
      <c r="E1497" s="1">
        <v>41940</v>
      </c>
      <c r="F1497" s="1" t="s">
        <v>440</v>
      </c>
      <c r="G1497">
        <v>3</v>
      </c>
      <c r="H1497">
        <v>7.8340727595385982</v>
      </c>
      <c r="I1497">
        <v>22</v>
      </c>
      <c r="J1497" t="s">
        <v>444</v>
      </c>
      <c r="K1497">
        <f t="shared" si="23"/>
        <v>2254</v>
      </c>
    </row>
    <row r="1498" spans="1:11" ht="15" hidden="1" customHeight="1" x14ac:dyDescent="0.3">
      <c r="A1498" t="s">
        <v>417</v>
      </c>
      <c r="B1498" t="s">
        <v>447</v>
      </c>
      <c r="C1498" t="s">
        <v>35</v>
      </c>
      <c r="D1498" t="s">
        <v>36</v>
      </c>
      <c r="E1498" s="1">
        <v>41940</v>
      </c>
      <c r="F1498" s="1" t="s">
        <v>440</v>
      </c>
      <c r="G1498">
        <v>4</v>
      </c>
      <c r="H1498">
        <v>7.95829636202307</v>
      </c>
      <c r="I1498">
        <v>24</v>
      </c>
      <c r="J1498" t="s">
        <v>444</v>
      </c>
      <c r="K1498">
        <f t="shared" si="23"/>
        <v>2254</v>
      </c>
    </row>
    <row r="1499" spans="1:11" ht="15" hidden="1" customHeight="1" x14ac:dyDescent="0.3">
      <c r="A1499" t="s">
        <v>417</v>
      </c>
      <c r="B1499" t="s">
        <v>447</v>
      </c>
      <c r="C1499" t="s">
        <v>35</v>
      </c>
      <c r="D1499" t="s">
        <v>36</v>
      </c>
      <c r="E1499" s="1">
        <v>41940</v>
      </c>
      <c r="F1499" s="1" t="s">
        <v>440</v>
      </c>
      <c r="G1499">
        <v>1</v>
      </c>
      <c r="H1499">
        <v>7.95829636202307</v>
      </c>
      <c r="I1499">
        <v>22</v>
      </c>
      <c r="J1499" t="s">
        <v>444</v>
      </c>
      <c r="K1499">
        <f t="shared" si="23"/>
        <v>2254</v>
      </c>
    </row>
    <row r="1500" spans="1:11" ht="15" hidden="1" customHeight="1" x14ac:dyDescent="0.3">
      <c r="A1500" t="s">
        <v>417</v>
      </c>
      <c r="B1500" t="s">
        <v>447</v>
      </c>
      <c r="C1500" t="s">
        <v>35</v>
      </c>
      <c r="D1500" t="s">
        <v>36</v>
      </c>
      <c r="E1500" s="1">
        <v>41940</v>
      </c>
      <c r="F1500" s="1" t="s">
        <v>440</v>
      </c>
      <c r="G1500">
        <v>2</v>
      </c>
      <c r="H1500">
        <v>7.8944099378881987</v>
      </c>
      <c r="I1500">
        <v>23</v>
      </c>
      <c r="J1500" t="s">
        <v>444</v>
      </c>
      <c r="K1500">
        <f t="shared" si="23"/>
        <v>2254</v>
      </c>
    </row>
    <row r="1501" spans="1:11" ht="15" hidden="1" customHeight="1" x14ac:dyDescent="0.3">
      <c r="A1501" t="s">
        <v>417</v>
      </c>
      <c r="B1501" t="s">
        <v>447</v>
      </c>
      <c r="C1501" t="s">
        <v>35</v>
      </c>
      <c r="D1501" t="s">
        <v>36</v>
      </c>
      <c r="E1501" s="1">
        <v>41940</v>
      </c>
      <c r="F1501" s="1" t="s">
        <v>440</v>
      </c>
      <c r="G1501">
        <v>3</v>
      </c>
      <c r="H1501">
        <v>7.7879325643300801</v>
      </c>
      <c r="I1501">
        <v>27</v>
      </c>
      <c r="J1501" t="s">
        <v>444</v>
      </c>
      <c r="K1501">
        <f t="shared" si="23"/>
        <v>2254</v>
      </c>
    </row>
    <row r="1502" spans="1:11" ht="15" hidden="1" customHeight="1" x14ac:dyDescent="0.3">
      <c r="A1502" t="s">
        <v>417</v>
      </c>
      <c r="B1502" t="s">
        <v>447</v>
      </c>
      <c r="C1502" t="s">
        <v>35</v>
      </c>
      <c r="D1502" t="s">
        <v>36</v>
      </c>
      <c r="E1502" s="1">
        <v>41940</v>
      </c>
      <c r="F1502" s="1" t="s">
        <v>440</v>
      </c>
      <c r="G1502">
        <v>4</v>
      </c>
      <c r="H1502">
        <v>8.938016528925619</v>
      </c>
      <c r="I1502">
        <v>20</v>
      </c>
      <c r="J1502" t="s">
        <v>444</v>
      </c>
      <c r="K1502">
        <f t="shared" si="23"/>
        <v>2254</v>
      </c>
    </row>
    <row r="1503" spans="1:11" ht="15" hidden="1" customHeight="1" x14ac:dyDescent="0.3">
      <c r="A1503" t="s">
        <v>417</v>
      </c>
      <c r="B1503" t="s">
        <v>447</v>
      </c>
      <c r="C1503" t="s">
        <v>35</v>
      </c>
      <c r="D1503" t="s">
        <v>36</v>
      </c>
      <c r="E1503" s="1">
        <v>41940</v>
      </c>
      <c r="F1503" s="1" t="s">
        <v>440</v>
      </c>
      <c r="G1503">
        <v>1</v>
      </c>
      <c r="H1503">
        <v>7.7133984028393963</v>
      </c>
      <c r="I1503">
        <v>23</v>
      </c>
      <c r="J1503" t="s">
        <v>444</v>
      </c>
      <c r="K1503">
        <f t="shared" si="23"/>
        <v>2254</v>
      </c>
    </row>
    <row r="1504" spans="1:11" ht="15" hidden="1" customHeight="1" x14ac:dyDescent="0.3">
      <c r="A1504" t="s">
        <v>417</v>
      </c>
      <c r="B1504" t="s">
        <v>447</v>
      </c>
      <c r="C1504" t="s">
        <v>35</v>
      </c>
      <c r="D1504" t="s">
        <v>36</v>
      </c>
      <c r="E1504" s="1">
        <v>41940</v>
      </c>
      <c r="F1504" s="1" t="s">
        <v>440</v>
      </c>
      <c r="G1504">
        <v>2</v>
      </c>
      <c r="H1504">
        <v>6.7422940879231934</v>
      </c>
      <c r="I1504">
        <v>21</v>
      </c>
      <c r="J1504" t="s">
        <v>444</v>
      </c>
      <c r="K1504">
        <f t="shared" si="23"/>
        <v>2254</v>
      </c>
    </row>
    <row r="1505" spans="1:11" ht="15" hidden="1" customHeight="1" x14ac:dyDescent="0.3">
      <c r="A1505" t="s">
        <v>417</v>
      </c>
      <c r="B1505" t="s">
        <v>447</v>
      </c>
      <c r="C1505" t="s">
        <v>35</v>
      </c>
      <c r="D1505" t="s">
        <v>36</v>
      </c>
      <c r="E1505" s="1">
        <v>41940</v>
      </c>
      <c r="F1505" s="1" t="s">
        <v>440</v>
      </c>
      <c r="G1505">
        <v>3</v>
      </c>
      <c r="H1505">
        <v>7.3655723158828748</v>
      </c>
      <c r="I1505">
        <v>27</v>
      </c>
      <c r="J1505" t="s">
        <v>444</v>
      </c>
      <c r="K1505">
        <f t="shared" si="23"/>
        <v>2254</v>
      </c>
    </row>
    <row r="1506" spans="1:11" ht="15" hidden="1" customHeight="1" x14ac:dyDescent="0.3">
      <c r="A1506" t="s">
        <v>417</v>
      </c>
      <c r="B1506" t="s">
        <v>447</v>
      </c>
      <c r="C1506" t="s">
        <v>35</v>
      </c>
      <c r="D1506" t="s">
        <v>36</v>
      </c>
      <c r="E1506" s="1">
        <v>41940</v>
      </c>
      <c r="F1506" s="1" t="s">
        <v>440</v>
      </c>
      <c r="G1506">
        <v>4</v>
      </c>
      <c r="H1506">
        <v>8.4669421487603298</v>
      </c>
      <c r="I1506">
        <v>24</v>
      </c>
      <c r="J1506" t="s">
        <v>444</v>
      </c>
      <c r="K1506">
        <f t="shared" si="23"/>
        <v>2254</v>
      </c>
    </row>
    <row r="1507" spans="1:11" ht="15" hidden="1" customHeight="1" x14ac:dyDescent="0.3">
      <c r="A1507" t="s">
        <v>417</v>
      </c>
      <c r="B1507" t="s">
        <v>447</v>
      </c>
      <c r="C1507" t="s">
        <v>35</v>
      </c>
      <c r="D1507" t="s">
        <v>36</v>
      </c>
      <c r="E1507" s="1">
        <v>41947</v>
      </c>
      <c r="F1507" s="1" t="s">
        <v>440</v>
      </c>
      <c r="G1507">
        <v>1</v>
      </c>
      <c r="H1507">
        <v>8.3966942148760335</v>
      </c>
      <c r="I1507">
        <v>25</v>
      </c>
      <c r="J1507" t="s">
        <v>444</v>
      </c>
      <c r="K1507">
        <f t="shared" si="23"/>
        <v>2415</v>
      </c>
    </row>
    <row r="1508" spans="1:11" ht="15" hidden="1" customHeight="1" x14ac:dyDescent="0.3">
      <c r="A1508" t="s">
        <v>417</v>
      </c>
      <c r="B1508" t="s">
        <v>447</v>
      </c>
      <c r="C1508" t="s">
        <v>35</v>
      </c>
      <c r="D1508" t="s">
        <v>36</v>
      </c>
      <c r="E1508" s="1">
        <v>41947</v>
      </c>
      <c r="F1508" s="1" t="s">
        <v>440</v>
      </c>
      <c r="G1508">
        <v>2</v>
      </c>
      <c r="H1508">
        <v>8.293388429752067</v>
      </c>
      <c r="I1508">
        <v>28</v>
      </c>
      <c r="J1508" t="s">
        <v>444</v>
      </c>
      <c r="K1508">
        <f t="shared" si="23"/>
        <v>2415</v>
      </c>
    </row>
    <row r="1509" spans="1:11" ht="15" hidden="1" customHeight="1" x14ac:dyDescent="0.3">
      <c r="A1509" t="s">
        <v>417</v>
      </c>
      <c r="B1509" t="s">
        <v>447</v>
      </c>
      <c r="C1509" t="s">
        <v>35</v>
      </c>
      <c r="D1509" t="s">
        <v>36</v>
      </c>
      <c r="E1509" s="1">
        <v>41947</v>
      </c>
      <c r="F1509" s="1" t="s">
        <v>440</v>
      </c>
      <c r="G1509">
        <v>3</v>
      </c>
      <c r="H1509">
        <v>7.8127772848269741</v>
      </c>
      <c r="I1509">
        <v>23</v>
      </c>
      <c r="J1509" t="s">
        <v>444</v>
      </c>
      <c r="K1509">
        <f t="shared" si="23"/>
        <v>2415</v>
      </c>
    </row>
    <row r="1510" spans="1:11" ht="15" hidden="1" customHeight="1" x14ac:dyDescent="0.3">
      <c r="A1510" t="s">
        <v>417</v>
      </c>
      <c r="B1510" t="s">
        <v>447</v>
      </c>
      <c r="C1510" t="s">
        <v>35</v>
      </c>
      <c r="D1510" t="s">
        <v>36</v>
      </c>
      <c r="E1510" s="1">
        <v>41947</v>
      </c>
      <c r="F1510" s="1" t="s">
        <v>440</v>
      </c>
      <c r="G1510">
        <v>4</v>
      </c>
      <c r="H1510">
        <v>9.8333333333333339</v>
      </c>
      <c r="I1510">
        <v>30</v>
      </c>
      <c r="J1510" t="s">
        <v>444</v>
      </c>
      <c r="K1510">
        <f t="shared" si="23"/>
        <v>2415</v>
      </c>
    </row>
    <row r="1511" spans="1:11" ht="15" hidden="1" customHeight="1" x14ac:dyDescent="0.3">
      <c r="A1511" t="s">
        <v>417</v>
      </c>
      <c r="B1511" t="s">
        <v>447</v>
      </c>
      <c r="C1511" t="s">
        <v>35</v>
      </c>
      <c r="D1511" t="s">
        <v>36</v>
      </c>
      <c r="E1511" s="1">
        <v>41947</v>
      </c>
      <c r="F1511" s="1" t="s">
        <v>440</v>
      </c>
      <c r="G1511">
        <v>1</v>
      </c>
      <c r="H1511">
        <v>8.8264462809917354</v>
      </c>
      <c r="I1511">
        <v>29</v>
      </c>
      <c r="J1511" t="s">
        <v>444</v>
      </c>
      <c r="K1511">
        <f t="shared" si="23"/>
        <v>2415</v>
      </c>
    </row>
    <row r="1512" spans="1:11" ht="15" hidden="1" customHeight="1" x14ac:dyDescent="0.3">
      <c r="A1512" t="s">
        <v>417</v>
      </c>
      <c r="B1512" t="s">
        <v>447</v>
      </c>
      <c r="C1512" t="s">
        <v>35</v>
      </c>
      <c r="D1512" t="s">
        <v>36</v>
      </c>
      <c r="E1512" s="1">
        <v>41947</v>
      </c>
      <c r="F1512" s="1" t="s">
        <v>440</v>
      </c>
      <c r="G1512">
        <v>2</v>
      </c>
      <c r="H1512">
        <v>9.3020833333333339</v>
      </c>
      <c r="I1512">
        <v>29</v>
      </c>
      <c r="J1512" t="s">
        <v>444</v>
      </c>
      <c r="K1512">
        <f t="shared" si="23"/>
        <v>2415</v>
      </c>
    </row>
    <row r="1513" spans="1:11" ht="15" hidden="1" customHeight="1" x14ac:dyDescent="0.3">
      <c r="A1513" t="s">
        <v>417</v>
      </c>
      <c r="B1513" t="s">
        <v>447</v>
      </c>
      <c r="C1513" t="s">
        <v>35</v>
      </c>
      <c r="D1513" t="s">
        <v>36</v>
      </c>
      <c r="E1513" s="1">
        <v>41947</v>
      </c>
      <c r="F1513" s="1" t="s">
        <v>440</v>
      </c>
      <c r="G1513">
        <v>3</v>
      </c>
      <c r="H1513">
        <v>8.723140495867769</v>
      </c>
      <c r="I1513">
        <v>30</v>
      </c>
      <c r="J1513" t="s">
        <v>444</v>
      </c>
      <c r="K1513">
        <f t="shared" si="23"/>
        <v>2415</v>
      </c>
    </row>
    <row r="1514" spans="1:11" ht="15" hidden="1" customHeight="1" x14ac:dyDescent="0.3">
      <c r="A1514" t="s">
        <v>417</v>
      </c>
      <c r="B1514" t="s">
        <v>447</v>
      </c>
      <c r="C1514" t="s">
        <v>35</v>
      </c>
      <c r="D1514" t="s">
        <v>36</v>
      </c>
      <c r="E1514" s="1">
        <v>41947</v>
      </c>
      <c r="F1514" s="1" t="s">
        <v>440</v>
      </c>
      <c r="G1514">
        <v>4</v>
      </c>
      <c r="H1514">
        <v>8.5247933884297513</v>
      </c>
      <c r="I1514">
        <v>24</v>
      </c>
      <c r="J1514" t="s">
        <v>444</v>
      </c>
      <c r="K1514">
        <f t="shared" si="23"/>
        <v>2415</v>
      </c>
    </row>
    <row r="1515" spans="1:11" ht="15" hidden="1" customHeight="1" x14ac:dyDescent="0.3">
      <c r="A1515" t="s">
        <v>417</v>
      </c>
      <c r="B1515" t="s">
        <v>447</v>
      </c>
      <c r="C1515" t="s">
        <v>35</v>
      </c>
      <c r="D1515" t="s">
        <v>36</v>
      </c>
      <c r="E1515" s="1">
        <v>41947</v>
      </c>
      <c r="F1515" s="1" t="s">
        <v>440</v>
      </c>
      <c r="G1515">
        <v>1</v>
      </c>
      <c r="H1515">
        <v>10.510416666666666</v>
      </c>
      <c r="I1515">
        <v>31</v>
      </c>
      <c r="J1515" t="s">
        <v>444</v>
      </c>
      <c r="K1515">
        <f t="shared" si="23"/>
        <v>2415</v>
      </c>
    </row>
    <row r="1516" spans="1:11" ht="15" hidden="1" customHeight="1" x14ac:dyDescent="0.3">
      <c r="A1516" t="s">
        <v>417</v>
      </c>
      <c r="B1516" t="s">
        <v>447</v>
      </c>
      <c r="C1516" t="s">
        <v>35</v>
      </c>
      <c r="D1516" t="s">
        <v>36</v>
      </c>
      <c r="E1516" s="1">
        <v>41947</v>
      </c>
      <c r="F1516" s="1" t="s">
        <v>440</v>
      </c>
      <c r="G1516">
        <v>2</v>
      </c>
      <c r="H1516">
        <v>9.578125</v>
      </c>
      <c r="I1516">
        <v>32</v>
      </c>
      <c r="J1516" t="s">
        <v>444</v>
      </c>
      <c r="K1516">
        <f t="shared" si="23"/>
        <v>2415</v>
      </c>
    </row>
    <row r="1517" spans="1:11" ht="15" hidden="1" customHeight="1" x14ac:dyDescent="0.3">
      <c r="A1517" t="s">
        <v>417</v>
      </c>
      <c r="B1517" t="s">
        <v>447</v>
      </c>
      <c r="C1517" t="s">
        <v>35</v>
      </c>
      <c r="D1517" t="s">
        <v>36</v>
      </c>
      <c r="E1517" s="1">
        <v>41947</v>
      </c>
      <c r="F1517" s="1" t="s">
        <v>440</v>
      </c>
      <c r="G1517">
        <v>3</v>
      </c>
      <c r="H1517">
        <v>8.7107438016528924</v>
      </c>
      <c r="I1517">
        <v>27</v>
      </c>
      <c r="J1517" t="s">
        <v>444</v>
      </c>
      <c r="K1517">
        <f t="shared" si="23"/>
        <v>2415</v>
      </c>
    </row>
    <row r="1518" spans="1:11" ht="15" hidden="1" customHeight="1" x14ac:dyDescent="0.3">
      <c r="A1518" t="s">
        <v>417</v>
      </c>
      <c r="B1518" t="s">
        <v>447</v>
      </c>
      <c r="C1518" t="s">
        <v>35</v>
      </c>
      <c r="D1518" t="s">
        <v>36</v>
      </c>
      <c r="E1518" s="1">
        <v>41947</v>
      </c>
      <c r="F1518" s="1" t="s">
        <v>440</v>
      </c>
      <c r="G1518">
        <v>4</v>
      </c>
      <c r="H1518">
        <v>8.5909090909090917</v>
      </c>
      <c r="I1518">
        <v>26</v>
      </c>
      <c r="J1518" t="s">
        <v>444</v>
      </c>
      <c r="K1518">
        <f t="shared" si="23"/>
        <v>2415</v>
      </c>
    </row>
    <row r="1519" spans="1:11" ht="15" hidden="1" customHeight="1" x14ac:dyDescent="0.3">
      <c r="A1519" t="s">
        <v>417</v>
      </c>
      <c r="B1519" t="s">
        <v>447</v>
      </c>
      <c r="C1519" t="s">
        <v>35</v>
      </c>
      <c r="D1519" t="s">
        <v>36</v>
      </c>
      <c r="E1519" s="1">
        <v>41954</v>
      </c>
      <c r="F1519" s="1" t="s">
        <v>440</v>
      </c>
      <c r="G1519">
        <v>1</v>
      </c>
      <c r="H1519">
        <v>8.9173553719008272</v>
      </c>
      <c r="I1519">
        <v>26</v>
      </c>
      <c r="J1519" t="s">
        <v>444</v>
      </c>
      <c r="K1519">
        <f t="shared" ref="K1519:K1582" si="24">(E1519-Exp4SD) * 23</f>
        <v>2576</v>
      </c>
    </row>
    <row r="1520" spans="1:11" ht="15" hidden="1" customHeight="1" x14ac:dyDescent="0.3">
      <c r="A1520" t="s">
        <v>417</v>
      </c>
      <c r="B1520" t="s">
        <v>447</v>
      </c>
      <c r="C1520" t="s">
        <v>35</v>
      </c>
      <c r="D1520" t="s">
        <v>36</v>
      </c>
      <c r="E1520" s="1">
        <v>41954</v>
      </c>
      <c r="F1520" s="1" t="s">
        <v>440</v>
      </c>
      <c r="G1520">
        <v>2</v>
      </c>
      <c r="H1520">
        <v>10.333333333333334</v>
      </c>
      <c r="I1520">
        <v>31</v>
      </c>
      <c r="J1520" t="s">
        <v>444</v>
      </c>
      <c r="K1520">
        <f t="shared" si="24"/>
        <v>2576</v>
      </c>
    </row>
    <row r="1521" spans="1:11" ht="15" hidden="1" customHeight="1" x14ac:dyDescent="0.3">
      <c r="A1521" t="s">
        <v>417</v>
      </c>
      <c r="B1521" t="s">
        <v>447</v>
      </c>
      <c r="C1521" t="s">
        <v>35</v>
      </c>
      <c r="D1521" t="s">
        <v>36</v>
      </c>
      <c r="E1521" s="1">
        <v>41954</v>
      </c>
      <c r="F1521" s="1" t="s">
        <v>440</v>
      </c>
      <c r="G1521">
        <v>3</v>
      </c>
      <c r="H1521">
        <v>9.8333333333333339</v>
      </c>
      <c r="I1521">
        <v>26</v>
      </c>
      <c r="J1521" t="s">
        <v>444</v>
      </c>
      <c r="K1521">
        <f t="shared" si="24"/>
        <v>2576</v>
      </c>
    </row>
    <row r="1522" spans="1:11" ht="15" hidden="1" customHeight="1" x14ac:dyDescent="0.3">
      <c r="A1522" t="s">
        <v>417</v>
      </c>
      <c r="B1522" t="s">
        <v>447</v>
      </c>
      <c r="C1522" t="s">
        <v>35</v>
      </c>
      <c r="D1522" t="s">
        <v>36</v>
      </c>
      <c r="E1522" s="1">
        <v>41954</v>
      </c>
      <c r="F1522" s="1" t="s">
        <v>440</v>
      </c>
      <c r="G1522">
        <v>4</v>
      </c>
      <c r="H1522">
        <v>9.045454545454545</v>
      </c>
      <c r="I1522">
        <v>23</v>
      </c>
      <c r="J1522" t="s">
        <v>444</v>
      </c>
      <c r="K1522">
        <f t="shared" si="24"/>
        <v>2576</v>
      </c>
    </row>
    <row r="1523" spans="1:11" ht="15" hidden="1" customHeight="1" x14ac:dyDescent="0.3">
      <c r="A1523" t="s">
        <v>417</v>
      </c>
      <c r="B1523" t="s">
        <v>447</v>
      </c>
      <c r="C1523" t="s">
        <v>35</v>
      </c>
      <c r="D1523" t="s">
        <v>36</v>
      </c>
      <c r="E1523" s="1">
        <v>41954</v>
      </c>
      <c r="F1523" s="1" t="s">
        <v>440</v>
      </c>
      <c r="G1523">
        <v>1</v>
      </c>
      <c r="H1523">
        <v>8.4958677685950406</v>
      </c>
      <c r="I1523">
        <v>28</v>
      </c>
      <c r="J1523" t="s">
        <v>444</v>
      </c>
      <c r="K1523">
        <f t="shared" si="24"/>
        <v>2576</v>
      </c>
    </row>
    <row r="1524" spans="1:11" ht="15" hidden="1" customHeight="1" x14ac:dyDescent="0.3">
      <c r="A1524" t="s">
        <v>417</v>
      </c>
      <c r="B1524" t="s">
        <v>447</v>
      </c>
      <c r="C1524" t="s">
        <v>35</v>
      </c>
      <c r="D1524" t="s">
        <v>36</v>
      </c>
      <c r="E1524" s="1">
        <v>41954</v>
      </c>
      <c r="F1524" s="1" t="s">
        <v>440</v>
      </c>
      <c r="G1524">
        <v>2</v>
      </c>
      <c r="H1524">
        <v>9.96875</v>
      </c>
      <c r="I1524">
        <v>27</v>
      </c>
      <c r="J1524" t="s">
        <v>444</v>
      </c>
      <c r="K1524">
        <f t="shared" si="24"/>
        <v>2576</v>
      </c>
    </row>
    <row r="1525" spans="1:11" ht="15" hidden="1" customHeight="1" x14ac:dyDescent="0.3">
      <c r="A1525" t="s">
        <v>417</v>
      </c>
      <c r="B1525" t="s">
        <v>447</v>
      </c>
      <c r="C1525" t="s">
        <v>35</v>
      </c>
      <c r="D1525" t="s">
        <v>36</v>
      </c>
      <c r="E1525" s="1">
        <v>41954</v>
      </c>
      <c r="F1525" s="1" t="s">
        <v>440</v>
      </c>
      <c r="G1525">
        <v>3</v>
      </c>
      <c r="H1525">
        <v>8.7644628099173545</v>
      </c>
      <c r="I1525">
        <v>27</v>
      </c>
      <c r="J1525" t="s">
        <v>444</v>
      </c>
      <c r="K1525">
        <f t="shared" si="24"/>
        <v>2576</v>
      </c>
    </row>
    <row r="1526" spans="1:11" ht="15" hidden="1" customHeight="1" x14ac:dyDescent="0.3">
      <c r="A1526" t="s">
        <v>417</v>
      </c>
      <c r="B1526" t="s">
        <v>447</v>
      </c>
      <c r="C1526" t="s">
        <v>35</v>
      </c>
      <c r="D1526" t="s">
        <v>36</v>
      </c>
      <c r="E1526" s="1">
        <v>41954</v>
      </c>
      <c r="F1526" s="1" t="s">
        <v>440</v>
      </c>
      <c r="G1526">
        <v>4</v>
      </c>
      <c r="H1526">
        <v>10.270833333333334</v>
      </c>
      <c r="I1526">
        <v>29</v>
      </c>
      <c r="J1526" t="s">
        <v>444</v>
      </c>
      <c r="K1526">
        <f t="shared" si="24"/>
        <v>2576</v>
      </c>
    </row>
    <row r="1527" spans="1:11" ht="15" hidden="1" customHeight="1" x14ac:dyDescent="0.3">
      <c r="A1527" t="s">
        <v>417</v>
      </c>
      <c r="B1527" t="s">
        <v>447</v>
      </c>
      <c r="C1527" t="s">
        <v>35</v>
      </c>
      <c r="D1527" t="s">
        <v>36</v>
      </c>
      <c r="E1527" s="1">
        <v>41954</v>
      </c>
      <c r="F1527" s="1" t="s">
        <v>440</v>
      </c>
      <c r="G1527">
        <v>1</v>
      </c>
      <c r="H1527">
        <v>9.3958333333333339</v>
      </c>
      <c r="I1527">
        <v>26</v>
      </c>
      <c r="J1527" t="s">
        <v>444</v>
      </c>
      <c r="K1527">
        <f t="shared" si="24"/>
        <v>2576</v>
      </c>
    </row>
    <row r="1528" spans="1:11" ht="15" hidden="1" customHeight="1" x14ac:dyDescent="0.3">
      <c r="A1528" t="s">
        <v>417</v>
      </c>
      <c r="B1528" t="s">
        <v>447</v>
      </c>
      <c r="C1528" t="s">
        <v>35</v>
      </c>
      <c r="D1528" t="s">
        <v>36</v>
      </c>
      <c r="E1528" s="1">
        <v>41954</v>
      </c>
      <c r="F1528" s="1" t="s">
        <v>440</v>
      </c>
      <c r="G1528">
        <v>2</v>
      </c>
      <c r="H1528">
        <v>10.020833333333334</v>
      </c>
      <c r="I1528">
        <v>29</v>
      </c>
      <c r="J1528" t="s">
        <v>444</v>
      </c>
      <c r="K1528">
        <f t="shared" si="24"/>
        <v>2576</v>
      </c>
    </row>
    <row r="1529" spans="1:11" ht="15" hidden="1" customHeight="1" x14ac:dyDescent="0.3">
      <c r="A1529" t="s">
        <v>417</v>
      </c>
      <c r="B1529" t="s">
        <v>447</v>
      </c>
      <c r="C1529" t="s">
        <v>35</v>
      </c>
      <c r="D1529" t="s">
        <v>36</v>
      </c>
      <c r="E1529" s="1">
        <v>41954</v>
      </c>
      <c r="F1529" s="1" t="s">
        <v>440</v>
      </c>
      <c r="G1529">
        <v>3</v>
      </c>
      <c r="H1529">
        <v>9.9166666666666661</v>
      </c>
      <c r="I1529">
        <v>26</v>
      </c>
      <c r="J1529" t="s">
        <v>444</v>
      </c>
      <c r="K1529">
        <f t="shared" si="24"/>
        <v>2576</v>
      </c>
    </row>
    <row r="1530" spans="1:11" ht="15" hidden="1" customHeight="1" x14ac:dyDescent="0.3">
      <c r="A1530" t="s">
        <v>417</v>
      </c>
      <c r="B1530" t="s">
        <v>447</v>
      </c>
      <c r="C1530" t="s">
        <v>35</v>
      </c>
      <c r="D1530" t="s">
        <v>36</v>
      </c>
      <c r="E1530" s="1">
        <v>41954</v>
      </c>
      <c r="F1530" s="1" t="s">
        <v>440</v>
      </c>
      <c r="G1530">
        <v>4</v>
      </c>
      <c r="H1530">
        <v>8.6859504132231411</v>
      </c>
      <c r="I1530">
        <v>24</v>
      </c>
      <c r="J1530" t="s">
        <v>444</v>
      </c>
      <c r="K1530">
        <f t="shared" si="24"/>
        <v>2576</v>
      </c>
    </row>
    <row r="1531" spans="1:11" ht="15" hidden="1" customHeight="1" x14ac:dyDescent="0.3">
      <c r="A1531" t="s">
        <v>417</v>
      </c>
      <c r="B1531" t="s">
        <v>447</v>
      </c>
      <c r="C1531" t="s">
        <v>35</v>
      </c>
      <c r="D1531" t="s">
        <v>36</v>
      </c>
      <c r="E1531" s="1">
        <v>41990</v>
      </c>
      <c r="F1531" s="1" t="s">
        <v>440</v>
      </c>
      <c r="G1531">
        <v>1</v>
      </c>
      <c r="H1531">
        <v>11</v>
      </c>
      <c r="I1531" t="s">
        <v>437</v>
      </c>
      <c r="J1531" t="s">
        <v>444</v>
      </c>
      <c r="K1531">
        <f t="shared" si="24"/>
        <v>3404</v>
      </c>
    </row>
    <row r="1532" spans="1:11" ht="15" hidden="1" customHeight="1" x14ac:dyDescent="0.3">
      <c r="A1532" t="s">
        <v>417</v>
      </c>
      <c r="B1532" t="s">
        <v>447</v>
      </c>
      <c r="C1532" t="s">
        <v>35</v>
      </c>
      <c r="D1532" t="s">
        <v>36</v>
      </c>
      <c r="E1532" s="1">
        <v>41990</v>
      </c>
      <c r="F1532" s="1" t="s">
        <v>440</v>
      </c>
      <c r="G1532">
        <v>2</v>
      </c>
      <c r="H1532">
        <v>13</v>
      </c>
      <c r="I1532" t="s">
        <v>437</v>
      </c>
      <c r="J1532" t="s">
        <v>444</v>
      </c>
      <c r="K1532">
        <f t="shared" si="24"/>
        <v>3404</v>
      </c>
    </row>
    <row r="1533" spans="1:11" ht="15" hidden="1" customHeight="1" x14ac:dyDescent="0.3">
      <c r="A1533" t="s">
        <v>417</v>
      </c>
      <c r="B1533" t="s">
        <v>447</v>
      </c>
      <c r="C1533" t="s">
        <v>35</v>
      </c>
      <c r="D1533" t="s">
        <v>36</v>
      </c>
      <c r="E1533" s="1">
        <v>41990</v>
      </c>
      <c r="F1533" s="1" t="s">
        <v>440</v>
      </c>
      <c r="G1533">
        <v>3</v>
      </c>
      <c r="H1533">
        <v>13</v>
      </c>
      <c r="I1533" t="s">
        <v>437</v>
      </c>
      <c r="J1533" t="s">
        <v>444</v>
      </c>
      <c r="K1533">
        <f t="shared" si="24"/>
        <v>3404</v>
      </c>
    </row>
    <row r="1534" spans="1:11" ht="15" hidden="1" customHeight="1" x14ac:dyDescent="0.3">
      <c r="A1534" t="s">
        <v>417</v>
      </c>
      <c r="B1534" t="s">
        <v>447</v>
      </c>
      <c r="C1534" t="s">
        <v>35</v>
      </c>
      <c r="D1534" t="s">
        <v>36</v>
      </c>
      <c r="E1534" s="1">
        <v>41990</v>
      </c>
      <c r="F1534" s="1" t="s">
        <v>440</v>
      </c>
      <c r="G1534">
        <v>4</v>
      </c>
      <c r="H1534">
        <v>13</v>
      </c>
      <c r="I1534" t="s">
        <v>437</v>
      </c>
      <c r="J1534" t="s">
        <v>444</v>
      </c>
      <c r="K1534">
        <f t="shared" si="24"/>
        <v>3404</v>
      </c>
    </row>
    <row r="1535" spans="1:11" ht="15" hidden="1" customHeight="1" x14ac:dyDescent="0.3">
      <c r="A1535" t="s">
        <v>417</v>
      </c>
      <c r="B1535" t="s">
        <v>447</v>
      </c>
      <c r="C1535" t="s">
        <v>35</v>
      </c>
      <c r="D1535" t="s">
        <v>36</v>
      </c>
      <c r="E1535" s="1">
        <v>41990</v>
      </c>
      <c r="F1535" s="1" t="s">
        <v>440</v>
      </c>
      <c r="G1535">
        <v>1</v>
      </c>
      <c r="H1535">
        <v>12</v>
      </c>
      <c r="I1535" t="s">
        <v>437</v>
      </c>
      <c r="J1535" t="s">
        <v>444</v>
      </c>
      <c r="K1535">
        <f t="shared" si="24"/>
        <v>3404</v>
      </c>
    </row>
    <row r="1536" spans="1:11" ht="15" hidden="1" customHeight="1" x14ac:dyDescent="0.3">
      <c r="A1536" t="s">
        <v>417</v>
      </c>
      <c r="B1536" t="s">
        <v>447</v>
      </c>
      <c r="C1536" t="s">
        <v>35</v>
      </c>
      <c r="D1536" t="s">
        <v>36</v>
      </c>
      <c r="E1536" s="1">
        <v>41990</v>
      </c>
      <c r="F1536" s="1" t="s">
        <v>440</v>
      </c>
      <c r="G1536">
        <v>2</v>
      </c>
      <c r="H1536">
        <v>13</v>
      </c>
      <c r="I1536" t="s">
        <v>437</v>
      </c>
      <c r="J1536" t="s">
        <v>444</v>
      </c>
      <c r="K1536">
        <f t="shared" si="24"/>
        <v>3404</v>
      </c>
    </row>
    <row r="1537" spans="1:11" ht="15" hidden="1" customHeight="1" x14ac:dyDescent="0.3">
      <c r="A1537" t="s">
        <v>417</v>
      </c>
      <c r="B1537" t="s">
        <v>447</v>
      </c>
      <c r="C1537" t="s">
        <v>35</v>
      </c>
      <c r="D1537" t="s">
        <v>36</v>
      </c>
      <c r="E1537" s="1">
        <v>41990</v>
      </c>
      <c r="F1537" s="1" t="s">
        <v>440</v>
      </c>
      <c r="G1537">
        <v>3</v>
      </c>
      <c r="H1537">
        <v>14</v>
      </c>
      <c r="I1537" t="s">
        <v>437</v>
      </c>
      <c r="J1537" t="s">
        <v>444</v>
      </c>
      <c r="K1537">
        <f t="shared" si="24"/>
        <v>3404</v>
      </c>
    </row>
    <row r="1538" spans="1:11" ht="15" hidden="1" customHeight="1" x14ac:dyDescent="0.3">
      <c r="A1538" t="s">
        <v>417</v>
      </c>
      <c r="B1538" t="s">
        <v>447</v>
      </c>
      <c r="C1538" t="s">
        <v>35</v>
      </c>
      <c r="D1538" t="s">
        <v>36</v>
      </c>
      <c r="E1538" s="1">
        <v>41990</v>
      </c>
      <c r="F1538" s="1" t="s">
        <v>440</v>
      </c>
      <c r="G1538">
        <v>4</v>
      </c>
      <c r="H1538">
        <v>10</v>
      </c>
      <c r="I1538" t="s">
        <v>437</v>
      </c>
      <c r="J1538" t="s">
        <v>444</v>
      </c>
      <c r="K1538">
        <f t="shared" si="24"/>
        <v>3404</v>
      </c>
    </row>
    <row r="1539" spans="1:11" ht="15" hidden="1" customHeight="1" x14ac:dyDescent="0.3">
      <c r="A1539" t="s">
        <v>417</v>
      </c>
      <c r="B1539" t="s">
        <v>447</v>
      </c>
      <c r="C1539" t="s">
        <v>35</v>
      </c>
      <c r="D1539" t="s">
        <v>36</v>
      </c>
      <c r="E1539" s="1">
        <v>41990</v>
      </c>
      <c r="F1539" s="1" t="s">
        <v>440</v>
      </c>
      <c r="G1539">
        <v>1</v>
      </c>
      <c r="H1539">
        <v>12</v>
      </c>
      <c r="I1539" t="s">
        <v>437</v>
      </c>
      <c r="J1539" t="s">
        <v>444</v>
      </c>
      <c r="K1539">
        <f t="shared" si="24"/>
        <v>3404</v>
      </c>
    </row>
    <row r="1540" spans="1:11" ht="15" hidden="1" customHeight="1" x14ac:dyDescent="0.3">
      <c r="A1540" t="s">
        <v>417</v>
      </c>
      <c r="B1540" t="s">
        <v>447</v>
      </c>
      <c r="C1540" t="s">
        <v>35</v>
      </c>
      <c r="D1540" t="s">
        <v>36</v>
      </c>
      <c r="E1540" s="1">
        <v>41990</v>
      </c>
      <c r="F1540" s="1" t="s">
        <v>440</v>
      </c>
      <c r="G1540">
        <v>2</v>
      </c>
      <c r="H1540">
        <v>12</v>
      </c>
      <c r="I1540" t="s">
        <v>437</v>
      </c>
      <c r="J1540" t="s">
        <v>444</v>
      </c>
      <c r="K1540">
        <f t="shared" si="24"/>
        <v>3404</v>
      </c>
    </row>
    <row r="1541" spans="1:11" ht="15" hidden="1" customHeight="1" x14ac:dyDescent="0.3">
      <c r="A1541" t="s">
        <v>417</v>
      </c>
      <c r="B1541" t="s">
        <v>447</v>
      </c>
      <c r="C1541" t="s">
        <v>35</v>
      </c>
      <c r="D1541" t="s">
        <v>36</v>
      </c>
      <c r="E1541" s="1">
        <v>41990</v>
      </c>
      <c r="F1541" s="1" t="s">
        <v>440</v>
      </c>
      <c r="G1541">
        <v>3</v>
      </c>
      <c r="H1541">
        <v>12</v>
      </c>
      <c r="I1541" t="s">
        <v>437</v>
      </c>
      <c r="J1541" t="s">
        <v>444</v>
      </c>
      <c r="K1541">
        <f t="shared" si="24"/>
        <v>3404</v>
      </c>
    </row>
    <row r="1542" spans="1:11" ht="15" hidden="1" customHeight="1" x14ac:dyDescent="0.3">
      <c r="A1542" t="s">
        <v>417</v>
      </c>
      <c r="B1542" t="s">
        <v>447</v>
      </c>
      <c r="C1542" t="s">
        <v>35</v>
      </c>
      <c r="D1542" t="s">
        <v>36</v>
      </c>
      <c r="E1542" s="1">
        <v>41990</v>
      </c>
      <c r="F1542" s="1" t="s">
        <v>440</v>
      </c>
      <c r="G1542">
        <v>4</v>
      </c>
      <c r="H1542">
        <v>13</v>
      </c>
      <c r="I1542" t="s">
        <v>437</v>
      </c>
      <c r="J1542" t="s">
        <v>444</v>
      </c>
      <c r="K1542">
        <f t="shared" si="24"/>
        <v>3404</v>
      </c>
    </row>
    <row r="1543" spans="1:11" ht="15" hidden="1" customHeight="1" x14ac:dyDescent="0.3">
      <c r="A1543" t="s">
        <v>417</v>
      </c>
      <c r="B1543" t="s">
        <v>447</v>
      </c>
      <c r="C1543" t="s">
        <v>35</v>
      </c>
      <c r="D1543" t="s">
        <v>36</v>
      </c>
      <c r="E1543" s="1">
        <v>41990</v>
      </c>
      <c r="F1543" s="1" t="s">
        <v>440</v>
      </c>
      <c r="G1543">
        <v>1</v>
      </c>
      <c r="H1543">
        <v>12</v>
      </c>
      <c r="I1543" t="s">
        <v>437</v>
      </c>
      <c r="J1543" t="s">
        <v>444</v>
      </c>
      <c r="K1543">
        <f t="shared" si="24"/>
        <v>3404</v>
      </c>
    </row>
    <row r="1544" spans="1:11" hidden="1" x14ac:dyDescent="0.3">
      <c r="A1544" t="s">
        <v>417</v>
      </c>
      <c r="B1544" t="s">
        <v>447</v>
      </c>
      <c r="C1544" t="s">
        <v>35</v>
      </c>
      <c r="D1544" t="s">
        <v>36</v>
      </c>
      <c r="E1544" s="1">
        <v>41990</v>
      </c>
      <c r="F1544" s="1" t="s">
        <v>440</v>
      </c>
      <c r="G1544">
        <v>2</v>
      </c>
      <c r="H1544">
        <v>11</v>
      </c>
      <c r="I1544" t="s">
        <v>437</v>
      </c>
      <c r="J1544" t="s">
        <v>444</v>
      </c>
      <c r="K1544">
        <f t="shared" si="24"/>
        <v>3404</v>
      </c>
    </row>
    <row r="1545" spans="1:11" hidden="1" x14ac:dyDescent="0.3">
      <c r="A1545" t="s">
        <v>417</v>
      </c>
      <c r="B1545" t="s">
        <v>447</v>
      </c>
      <c r="C1545" t="s">
        <v>35</v>
      </c>
      <c r="D1545" t="s">
        <v>36</v>
      </c>
      <c r="E1545" s="1">
        <v>41990</v>
      </c>
      <c r="F1545" s="1" t="s">
        <v>440</v>
      </c>
      <c r="G1545">
        <v>3</v>
      </c>
      <c r="H1545">
        <v>11</v>
      </c>
      <c r="I1545" t="s">
        <v>437</v>
      </c>
      <c r="J1545" t="s">
        <v>444</v>
      </c>
      <c r="K1545">
        <f t="shared" si="24"/>
        <v>3404</v>
      </c>
    </row>
    <row r="1546" spans="1:11" hidden="1" x14ac:dyDescent="0.3">
      <c r="A1546" t="s">
        <v>417</v>
      </c>
      <c r="B1546" t="s">
        <v>447</v>
      </c>
      <c r="C1546" t="s">
        <v>35</v>
      </c>
      <c r="D1546" t="s">
        <v>36</v>
      </c>
      <c r="E1546" s="1">
        <v>41990</v>
      </c>
      <c r="F1546" s="1" t="s">
        <v>440</v>
      </c>
      <c r="G1546">
        <v>4</v>
      </c>
      <c r="H1546">
        <v>11</v>
      </c>
      <c r="I1546" t="s">
        <v>437</v>
      </c>
      <c r="J1546" t="s">
        <v>444</v>
      </c>
      <c r="K1546">
        <f t="shared" si="24"/>
        <v>3404</v>
      </c>
    </row>
    <row r="1547" spans="1:11" hidden="1" x14ac:dyDescent="0.3">
      <c r="A1547" t="s">
        <v>417</v>
      </c>
      <c r="B1547" t="s">
        <v>447</v>
      </c>
      <c r="C1547" t="s">
        <v>35</v>
      </c>
      <c r="D1547" t="s">
        <v>36</v>
      </c>
      <c r="E1547" s="1">
        <v>41990</v>
      </c>
      <c r="F1547" s="1" t="s">
        <v>440</v>
      </c>
      <c r="G1547">
        <v>1</v>
      </c>
      <c r="H1547">
        <v>11</v>
      </c>
      <c r="I1547" t="s">
        <v>437</v>
      </c>
      <c r="J1547" t="s">
        <v>444</v>
      </c>
      <c r="K1547">
        <f t="shared" si="24"/>
        <v>3404</v>
      </c>
    </row>
    <row r="1548" spans="1:11" hidden="1" x14ac:dyDescent="0.3">
      <c r="A1548" t="s">
        <v>417</v>
      </c>
      <c r="B1548" t="s">
        <v>447</v>
      </c>
      <c r="C1548" t="s">
        <v>35</v>
      </c>
      <c r="D1548" t="s">
        <v>36</v>
      </c>
      <c r="E1548" s="1">
        <v>41990</v>
      </c>
      <c r="F1548" s="1" t="s">
        <v>440</v>
      </c>
      <c r="G1548">
        <v>2</v>
      </c>
      <c r="H1548">
        <v>11</v>
      </c>
      <c r="I1548" t="s">
        <v>437</v>
      </c>
      <c r="J1548" t="s">
        <v>444</v>
      </c>
      <c r="K1548">
        <f t="shared" si="24"/>
        <v>3404</v>
      </c>
    </row>
    <row r="1549" spans="1:11" hidden="1" x14ac:dyDescent="0.3">
      <c r="A1549" t="s">
        <v>417</v>
      </c>
      <c r="B1549" t="s">
        <v>447</v>
      </c>
      <c r="C1549" t="s">
        <v>35</v>
      </c>
      <c r="D1549" t="s">
        <v>36</v>
      </c>
      <c r="E1549" s="1">
        <v>41990</v>
      </c>
      <c r="F1549" s="1" t="s">
        <v>440</v>
      </c>
      <c r="G1549">
        <v>3</v>
      </c>
      <c r="H1549">
        <v>13</v>
      </c>
      <c r="I1549" t="s">
        <v>437</v>
      </c>
      <c r="J1549" t="s">
        <v>444</v>
      </c>
      <c r="K1549">
        <f t="shared" si="24"/>
        <v>3404</v>
      </c>
    </row>
    <row r="1550" spans="1:11" hidden="1" x14ac:dyDescent="0.3">
      <c r="A1550" t="s">
        <v>417</v>
      </c>
      <c r="B1550" t="s">
        <v>447</v>
      </c>
      <c r="C1550" t="s">
        <v>35</v>
      </c>
      <c r="D1550" t="s">
        <v>36</v>
      </c>
      <c r="E1550" s="1">
        <v>41990</v>
      </c>
      <c r="F1550" s="1" t="s">
        <v>440</v>
      </c>
      <c r="G1550">
        <v>4</v>
      </c>
      <c r="H1550">
        <v>13</v>
      </c>
      <c r="I1550" t="s">
        <v>437</v>
      </c>
      <c r="J1550" t="s">
        <v>444</v>
      </c>
      <c r="K1550">
        <f t="shared" si="24"/>
        <v>3404</v>
      </c>
    </row>
    <row r="1551" spans="1:11" hidden="1" x14ac:dyDescent="0.3">
      <c r="A1551" t="s">
        <v>417</v>
      </c>
      <c r="B1551" t="s">
        <v>447</v>
      </c>
      <c r="C1551" t="s">
        <v>35</v>
      </c>
      <c r="D1551" t="s">
        <v>36</v>
      </c>
      <c r="E1551" s="1">
        <v>41990</v>
      </c>
      <c r="F1551" s="1" t="s">
        <v>440</v>
      </c>
      <c r="G1551">
        <v>1</v>
      </c>
      <c r="H1551">
        <v>13</v>
      </c>
      <c r="I1551" t="s">
        <v>437</v>
      </c>
      <c r="J1551" t="s">
        <v>444</v>
      </c>
      <c r="K1551">
        <f t="shared" si="24"/>
        <v>3404</v>
      </c>
    </row>
    <row r="1552" spans="1:11" hidden="1" x14ac:dyDescent="0.3">
      <c r="A1552" t="s">
        <v>417</v>
      </c>
      <c r="B1552" t="s">
        <v>447</v>
      </c>
      <c r="C1552" t="s">
        <v>35</v>
      </c>
      <c r="D1552" t="s">
        <v>36</v>
      </c>
      <c r="E1552" s="1">
        <v>41990</v>
      </c>
      <c r="F1552" s="1" t="s">
        <v>440</v>
      </c>
      <c r="G1552">
        <v>2</v>
      </c>
      <c r="H1552">
        <v>11</v>
      </c>
      <c r="I1552" t="s">
        <v>437</v>
      </c>
      <c r="J1552" t="s">
        <v>444</v>
      </c>
      <c r="K1552">
        <f t="shared" si="24"/>
        <v>3404</v>
      </c>
    </row>
    <row r="1553" spans="1:11" hidden="1" x14ac:dyDescent="0.3">
      <c r="A1553" t="s">
        <v>417</v>
      </c>
      <c r="B1553" t="s">
        <v>447</v>
      </c>
      <c r="C1553" t="s">
        <v>35</v>
      </c>
      <c r="D1553" t="s">
        <v>36</v>
      </c>
      <c r="E1553" s="1">
        <v>41990</v>
      </c>
      <c r="F1553" s="1" t="s">
        <v>440</v>
      </c>
      <c r="G1553">
        <v>3</v>
      </c>
      <c r="H1553">
        <v>13</v>
      </c>
      <c r="I1553" t="s">
        <v>437</v>
      </c>
      <c r="J1553" t="s">
        <v>444</v>
      </c>
      <c r="K1553">
        <f t="shared" si="24"/>
        <v>3404</v>
      </c>
    </row>
    <row r="1554" spans="1:11" hidden="1" x14ac:dyDescent="0.3">
      <c r="A1554" t="s">
        <v>417</v>
      </c>
      <c r="B1554" t="s">
        <v>447</v>
      </c>
      <c r="C1554" t="s">
        <v>35</v>
      </c>
      <c r="D1554" t="s">
        <v>36</v>
      </c>
      <c r="E1554" s="1">
        <v>41990</v>
      </c>
      <c r="F1554" s="1" t="s">
        <v>440</v>
      </c>
      <c r="G1554">
        <v>4</v>
      </c>
      <c r="H1554">
        <v>12</v>
      </c>
      <c r="I1554" t="s">
        <v>437</v>
      </c>
      <c r="J1554" t="s">
        <v>444</v>
      </c>
      <c r="K1554">
        <f t="shared" si="24"/>
        <v>3404</v>
      </c>
    </row>
    <row r="1555" spans="1:11" hidden="1" x14ac:dyDescent="0.3">
      <c r="A1555" t="s">
        <v>417</v>
      </c>
      <c r="B1555" t="s">
        <v>447</v>
      </c>
      <c r="C1555" t="s">
        <v>35</v>
      </c>
      <c r="D1555" t="s">
        <v>36</v>
      </c>
      <c r="E1555" s="1">
        <v>41990</v>
      </c>
      <c r="F1555" s="1" t="s">
        <v>440</v>
      </c>
      <c r="G1555">
        <v>1</v>
      </c>
      <c r="H1555">
        <v>13</v>
      </c>
      <c r="I1555" t="s">
        <v>437</v>
      </c>
      <c r="J1555" t="s">
        <v>444</v>
      </c>
      <c r="K1555">
        <f t="shared" si="24"/>
        <v>3404</v>
      </c>
    </row>
    <row r="1556" spans="1:11" hidden="1" x14ac:dyDescent="0.3">
      <c r="A1556" t="s">
        <v>417</v>
      </c>
      <c r="B1556" t="s">
        <v>447</v>
      </c>
      <c r="C1556" t="s">
        <v>35</v>
      </c>
      <c r="D1556" t="s">
        <v>36</v>
      </c>
      <c r="E1556" s="1">
        <v>41990</v>
      </c>
      <c r="F1556" s="1" t="s">
        <v>440</v>
      </c>
      <c r="G1556">
        <v>2</v>
      </c>
      <c r="H1556">
        <v>12</v>
      </c>
      <c r="I1556" t="s">
        <v>437</v>
      </c>
      <c r="J1556" t="s">
        <v>444</v>
      </c>
      <c r="K1556">
        <f t="shared" si="24"/>
        <v>3404</v>
      </c>
    </row>
    <row r="1557" spans="1:11" hidden="1" x14ac:dyDescent="0.3">
      <c r="A1557" t="s">
        <v>417</v>
      </c>
      <c r="B1557" t="s">
        <v>447</v>
      </c>
      <c r="C1557" t="s">
        <v>35</v>
      </c>
      <c r="D1557" t="s">
        <v>36</v>
      </c>
      <c r="E1557" s="1">
        <v>41990</v>
      </c>
      <c r="F1557" s="1" t="s">
        <v>440</v>
      </c>
      <c r="G1557">
        <v>3</v>
      </c>
      <c r="H1557">
        <v>11</v>
      </c>
      <c r="I1557" t="s">
        <v>437</v>
      </c>
      <c r="J1557" t="s">
        <v>444</v>
      </c>
      <c r="K1557">
        <f t="shared" si="24"/>
        <v>3404</v>
      </c>
    </row>
    <row r="1558" spans="1:11" hidden="1" x14ac:dyDescent="0.3">
      <c r="A1558" t="s">
        <v>417</v>
      </c>
      <c r="B1558" t="s">
        <v>447</v>
      </c>
      <c r="C1558" t="s">
        <v>35</v>
      </c>
      <c r="D1558" t="s">
        <v>36</v>
      </c>
      <c r="E1558" s="1">
        <v>41990</v>
      </c>
      <c r="F1558" s="1" t="s">
        <v>440</v>
      </c>
      <c r="G1558">
        <v>4</v>
      </c>
      <c r="H1558">
        <v>12</v>
      </c>
      <c r="I1558" t="s">
        <v>437</v>
      </c>
      <c r="J1558" t="s">
        <v>444</v>
      </c>
      <c r="K1558">
        <f t="shared" si="24"/>
        <v>3404</v>
      </c>
    </row>
    <row r="1559" spans="1:11" hidden="1" x14ac:dyDescent="0.3">
      <c r="A1559" t="s">
        <v>417</v>
      </c>
      <c r="B1559" t="s">
        <v>447</v>
      </c>
      <c r="C1559" t="s">
        <v>35</v>
      </c>
      <c r="D1559" t="s">
        <v>36</v>
      </c>
      <c r="E1559" s="1">
        <v>41990</v>
      </c>
      <c r="F1559" s="1" t="s">
        <v>440</v>
      </c>
      <c r="G1559">
        <v>1</v>
      </c>
      <c r="H1559">
        <v>13</v>
      </c>
      <c r="I1559" t="s">
        <v>437</v>
      </c>
      <c r="J1559" t="s">
        <v>444</v>
      </c>
      <c r="K1559">
        <f t="shared" si="24"/>
        <v>3404</v>
      </c>
    </row>
    <row r="1560" spans="1:11" hidden="1" x14ac:dyDescent="0.3">
      <c r="A1560" t="s">
        <v>417</v>
      </c>
      <c r="B1560" t="s">
        <v>447</v>
      </c>
      <c r="C1560" t="s">
        <v>35</v>
      </c>
      <c r="D1560" t="s">
        <v>36</v>
      </c>
      <c r="E1560" s="1">
        <v>41990</v>
      </c>
      <c r="F1560" s="1" t="s">
        <v>440</v>
      </c>
      <c r="G1560">
        <v>2</v>
      </c>
      <c r="H1560">
        <v>11</v>
      </c>
      <c r="I1560" t="s">
        <v>437</v>
      </c>
      <c r="J1560" t="s">
        <v>444</v>
      </c>
      <c r="K1560">
        <f t="shared" si="24"/>
        <v>3404</v>
      </c>
    </row>
    <row r="1561" spans="1:11" hidden="1" x14ac:dyDescent="0.3">
      <c r="A1561" t="s">
        <v>417</v>
      </c>
      <c r="B1561" t="s">
        <v>447</v>
      </c>
      <c r="C1561" t="s">
        <v>35</v>
      </c>
      <c r="D1561" t="s">
        <v>36</v>
      </c>
      <c r="E1561" s="1">
        <v>41990</v>
      </c>
      <c r="F1561" s="1" t="s">
        <v>440</v>
      </c>
      <c r="G1561">
        <v>3</v>
      </c>
      <c r="H1561">
        <v>11</v>
      </c>
      <c r="I1561" t="s">
        <v>437</v>
      </c>
      <c r="J1561" t="s">
        <v>444</v>
      </c>
      <c r="K1561">
        <f t="shared" si="24"/>
        <v>3404</v>
      </c>
    </row>
    <row r="1562" spans="1:11" hidden="1" x14ac:dyDescent="0.3">
      <c r="A1562" t="s">
        <v>417</v>
      </c>
      <c r="B1562" t="s">
        <v>447</v>
      </c>
      <c r="C1562" t="s">
        <v>35</v>
      </c>
      <c r="D1562" t="s">
        <v>36</v>
      </c>
      <c r="E1562" s="1">
        <v>41990</v>
      </c>
      <c r="F1562" s="1" t="s">
        <v>440</v>
      </c>
      <c r="G1562">
        <v>1</v>
      </c>
      <c r="H1562">
        <v>11</v>
      </c>
      <c r="I1562" t="s">
        <v>437</v>
      </c>
      <c r="J1562" t="s">
        <v>444</v>
      </c>
      <c r="K1562">
        <f t="shared" si="24"/>
        <v>3404</v>
      </c>
    </row>
    <row r="1563" spans="1:11" hidden="1" x14ac:dyDescent="0.3">
      <c r="A1563" t="s">
        <v>417</v>
      </c>
      <c r="B1563" t="s">
        <v>447</v>
      </c>
      <c r="C1563" t="s">
        <v>35</v>
      </c>
      <c r="D1563" t="s">
        <v>36</v>
      </c>
      <c r="E1563" s="1">
        <v>41990</v>
      </c>
      <c r="F1563" s="1" t="s">
        <v>440</v>
      </c>
      <c r="G1563">
        <v>2</v>
      </c>
      <c r="H1563">
        <v>10</v>
      </c>
      <c r="I1563" t="s">
        <v>437</v>
      </c>
      <c r="J1563" t="s">
        <v>444</v>
      </c>
      <c r="K1563">
        <f t="shared" si="24"/>
        <v>3404</v>
      </c>
    </row>
    <row r="1564" spans="1:11" hidden="1" x14ac:dyDescent="0.3">
      <c r="A1564" t="s">
        <v>417</v>
      </c>
      <c r="B1564" t="s">
        <v>447</v>
      </c>
      <c r="C1564" t="s">
        <v>35</v>
      </c>
      <c r="D1564" t="s">
        <v>36</v>
      </c>
      <c r="E1564" s="1">
        <v>41990</v>
      </c>
      <c r="F1564" s="1" t="s">
        <v>440</v>
      </c>
      <c r="G1564">
        <v>3</v>
      </c>
      <c r="H1564">
        <v>12</v>
      </c>
      <c r="I1564" t="s">
        <v>437</v>
      </c>
      <c r="J1564" t="s">
        <v>444</v>
      </c>
      <c r="K1564">
        <f t="shared" si="24"/>
        <v>3404</v>
      </c>
    </row>
    <row r="1565" spans="1:11" hidden="1" x14ac:dyDescent="0.3">
      <c r="A1565" t="s">
        <v>417</v>
      </c>
      <c r="B1565" t="s">
        <v>447</v>
      </c>
      <c r="C1565" t="s">
        <v>35</v>
      </c>
      <c r="D1565" t="s">
        <v>36</v>
      </c>
      <c r="E1565" s="1">
        <v>41990</v>
      </c>
      <c r="F1565" s="1" t="s">
        <v>440</v>
      </c>
      <c r="G1565">
        <v>1</v>
      </c>
      <c r="H1565">
        <v>13</v>
      </c>
      <c r="I1565" t="s">
        <v>437</v>
      </c>
      <c r="J1565" t="s">
        <v>444</v>
      </c>
      <c r="K1565">
        <f t="shared" si="24"/>
        <v>3404</v>
      </c>
    </row>
    <row r="1566" spans="1:11" hidden="1" x14ac:dyDescent="0.3">
      <c r="A1566" t="s">
        <v>417</v>
      </c>
      <c r="B1566" t="s">
        <v>447</v>
      </c>
      <c r="C1566" t="s">
        <v>35</v>
      </c>
      <c r="D1566" t="s">
        <v>36</v>
      </c>
      <c r="E1566" s="1">
        <v>41990</v>
      </c>
      <c r="F1566" s="1" t="s">
        <v>440</v>
      </c>
      <c r="G1566">
        <v>2</v>
      </c>
      <c r="H1566">
        <v>13</v>
      </c>
      <c r="I1566" t="s">
        <v>437</v>
      </c>
      <c r="J1566" t="s">
        <v>444</v>
      </c>
      <c r="K1566">
        <f t="shared" si="24"/>
        <v>3404</v>
      </c>
    </row>
    <row r="1567" spans="1:11" hidden="1" x14ac:dyDescent="0.3">
      <c r="A1567" t="s">
        <v>417</v>
      </c>
      <c r="B1567" t="s">
        <v>447</v>
      </c>
      <c r="C1567" t="s">
        <v>35</v>
      </c>
      <c r="D1567" t="s">
        <v>36</v>
      </c>
      <c r="E1567" s="1">
        <v>41990</v>
      </c>
      <c r="F1567" s="1" t="s">
        <v>440</v>
      </c>
      <c r="G1567">
        <v>3</v>
      </c>
      <c r="H1567">
        <v>13</v>
      </c>
      <c r="I1567" t="s">
        <v>437</v>
      </c>
      <c r="J1567" t="s">
        <v>445</v>
      </c>
      <c r="K1567">
        <f t="shared" si="24"/>
        <v>3404</v>
      </c>
    </row>
    <row r="1568" spans="1:11" hidden="1" x14ac:dyDescent="0.3">
      <c r="A1568" t="s">
        <v>417</v>
      </c>
      <c r="B1568" t="s">
        <v>447</v>
      </c>
      <c r="C1568" t="s">
        <v>35</v>
      </c>
      <c r="D1568" t="s">
        <v>36</v>
      </c>
      <c r="E1568" s="1">
        <v>41990</v>
      </c>
      <c r="F1568" s="1" t="s">
        <v>440</v>
      </c>
      <c r="G1568">
        <v>4</v>
      </c>
      <c r="H1568">
        <v>13</v>
      </c>
      <c r="I1568" t="s">
        <v>437</v>
      </c>
      <c r="J1568" t="s">
        <v>444</v>
      </c>
      <c r="K1568">
        <f t="shared" si="24"/>
        <v>3404</v>
      </c>
    </row>
    <row r="1569" spans="1:11" hidden="1" x14ac:dyDescent="0.3">
      <c r="A1569" t="s">
        <v>417</v>
      </c>
      <c r="B1569" t="s">
        <v>447</v>
      </c>
      <c r="C1569" t="s">
        <v>35</v>
      </c>
      <c r="D1569" t="s">
        <v>36</v>
      </c>
      <c r="E1569" s="1">
        <v>41990</v>
      </c>
      <c r="F1569" s="1" t="s">
        <v>440</v>
      </c>
      <c r="G1569">
        <v>1</v>
      </c>
      <c r="H1569">
        <v>12</v>
      </c>
      <c r="I1569" t="s">
        <v>437</v>
      </c>
      <c r="J1569" t="s">
        <v>444</v>
      </c>
      <c r="K1569">
        <f t="shared" si="24"/>
        <v>3404</v>
      </c>
    </row>
    <row r="1570" spans="1:11" hidden="1" x14ac:dyDescent="0.3">
      <c r="A1570" t="s">
        <v>417</v>
      </c>
      <c r="B1570" t="s">
        <v>447</v>
      </c>
      <c r="C1570" t="s">
        <v>35</v>
      </c>
      <c r="D1570" t="s">
        <v>36</v>
      </c>
      <c r="E1570" s="1">
        <v>41990</v>
      </c>
      <c r="F1570" s="1" t="s">
        <v>440</v>
      </c>
      <c r="G1570">
        <v>2</v>
      </c>
      <c r="H1570">
        <v>14</v>
      </c>
      <c r="I1570" t="s">
        <v>437</v>
      </c>
      <c r="J1570" t="s">
        <v>444</v>
      </c>
      <c r="K1570">
        <f t="shared" si="24"/>
        <v>3404</v>
      </c>
    </row>
    <row r="1571" spans="1:11" hidden="1" x14ac:dyDescent="0.3">
      <c r="A1571" t="s">
        <v>417</v>
      </c>
      <c r="B1571" t="s">
        <v>447</v>
      </c>
      <c r="C1571" t="s">
        <v>35</v>
      </c>
      <c r="D1571" t="s">
        <v>36</v>
      </c>
      <c r="E1571" s="1">
        <v>41990</v>
      </c>
      <c r="F1571" s="1" t="s">
        <v>440</v>
      </c>
      <c r="G1571">
        <v>3</v>
      </c>
      <c r="H1571">
        <v>12</v>
      </c>
      <c r="I1571" t="s">
        <v>437</v>
      </c>
      <c r="J1571" t="s">
        <v>444</v>
      </c>
      <c r="K1571">
        <f t="shared" si="24"/>
        <v>3404</v>
      </c>
    </row>
    <row r="1572" spans="1:11" hidden="1" x14ac:dyDescent="0.3">
      <c r="A1572" t="s">
        <v>417</v>
      </c>
      <c r="B1572" t="s">
        <v>447</v>
      </c>
      <c r="C1572" t="s">
        <v>35</v>
      </c>
      <c r="D1572" t="s">
        <v>36</v>
      </c>
      <c r="E1572" s="1">
        <v>41990</v>
      </c>
      <c r="F1572" s="1" t="s">
        <v>440</v>
      </c>
      <c r="G1572">
        <v>4</v>
      </c>
      <c r="H1572">
        <v>13</v>
      </c>
      <c r="I1572" t="s">
        <v>437</v>
      </c>
      <c r="J1572" t="s">
        <v>444</v>
      </c>
      <c r="K1572">
        <f t="shared" si="24"/>
        <v>3404</v>
      </c>
    </row>
    <row r="1573" spans="1:11" hidden="1" x14ac:dyDescent="0.3">
      <c r="A1573" t="s">
        <v>417</v>
      </c>
      <c r="B1573" t="s">
        <v>447</v>
      </c>
      <c r="C1573" t="s">
        <v>35</v>
      </c>
      <c r="D1573" t="s">
        <v>36</v>
      </c>
      <c r="E1573" s="1">
        <v>41990</v>
      </c>
      <c r="F1573" s="1" t="s">
        <v>440</v>
      </c>
      <c r="G1573">
        <v>1</v>
      </c>
      <c r="H1573">
        <v>13</v>
      </c>
      <c r="I1573" t="s">
        <v>437</v>
      </c>
      <c r="J1573" t="s">
        <v>444</v>
      </c>
      <c r="K1573">
        <f t="shared" si="24"/>
        <v>3404</v>
      </c>
    </row>
    <row r="1574" spans="1:11" hidden="1" x14ac:dyDescent="0.3">
      <c r="A1574" t="s">
        <v>417</v>
      </c>
      <c r="B1574" t="s">
        <v>447</v>
      </c>
      <c r="C1574" t="s">
        <v>35</v>
      </c>
      <c r="D1574" t="s">
        <v>36</v>
      </c>
      <c r="E1574" s="1">
        <v>41990</v>
      </c>
      <c r="F1574" s="1" t="s">
        <v>440</v>
      </c>
      <c r="G1574">
        <v>2</v>
      </c>
      <c r="H1574">
        <v>12</v>
      </c>
      <c r="I1574" t="s">
        <v>437</v>
      </c>
      <c r="J1574" t="s">
        <v>444</v>
      </c>
      <c r="K1574">
        <f t="shared" si="24"/>
        <v>3404</v>
      </c>
    </row>
    <row r="1575" spans="1:11" hidden="1" x14ac:dyDescent="0.3">
      <c r="A1575" t="s">
        <v>417</v>
      </c>
      <c r="B1575" t="s">
        <v>447</v>
      </c>
      <c r="C1575" t="s">
        <v>35</v>
      </c>
      <c r="D1575" t="s">
        <v>36</v>
      </c>
      <c r="E1575" s="1">
        <v>41990</v>
      </c>
      <c r="F1575" s="1" t="s">
        <v>440</v>
      </c>
      <c r="G1575">
        <v>3</v>
      </c>
      <c r="H1575">
        <v>12</v>
      </c>
      <c r="I1575" t="s">
        <v>437</v>
      </c>
      <c r="J1575" t="s">
        <v>444</v>
      </c>
      <c r="K1575">
        <f t="shared" si="24"/>
        <v>3404</v>
      </c>
    </row>
    <row r="1576" spans="1:11" hidden="1" x14ac:dyDescent="0.3">
      <c r="A1576" t="s">
        <v>417</v>
      </c>
      <c r="B1576" t="s">
        <v>447</v>
      </c>
      <c r="C1576" t="s">
        <v>35</v>
      </c>
      <c r="D1576" t="s">
        <v>41</v>
      </c>
      <c r="E1576" s="1">
        <v>41905</v>
      </c>
      <c r="F1576" s="1" t="s">
        <v>440</v>
      </c>
      <c r="G1576">
        <v>1</v>
      </c>
      <c r="H1576">
        <v>2.37</v>
      </c>
      <c r="I1576">
        <v>9</v>
      </c>
      <c r="J1576" t="s">
        <v>444</v>
      </c>
      <c r="K1576">
        <f t="shared" si="24"/>
        <v>1449</v>
      </c>
    </row>
    <row r="1577" spans="1:11" hidden="1" x14ac:dyDescent="0.3">
      <c r="A1577" t="s">
        <v>417</v>
      </c>
      <c r="B1577" t="s">
        <v>447</v>
      </c>
      <c r="C1577" t="s">
        <v>35</v>
      </c>
      <c r="D1577" t="s">
        <v>41</v>
      </c>
      <c r="E1577" s="1">
        <v>41905</v>
      </c>
      <c r="F1577" s="1" t="s">
        <v>440</v>
      </c>
      <c r="G1577">
        <v>2</v>
      </c>
      <c r="H1577">
        <v>2.29</v>
      </c>
      <c r="I1577">
        <v>9</v>
      </c>
      <c r="J1577" t="s">
        <v>444</v>
      </c>
      <c r="K1577">
        <f t="shared" si="24"/>
        <v>1449</v>
      </c>
    </row>
    <row r="1578" spans="1:11" hidden="1" x14ac:dyDescent="0.3">
      <c r="A1578" t="s">
        <v>417</v>
      </c>
      <c r="B1578" t="s">
        <v>447</v>
      </c>
      <c r="C1578" t="s">
        <v>35</v>
      </c>
      <c r="D1578" t="s">
        <v>41</v>
      </c>
      <c r="E1578" s="1">
        <v>41905</v>
      </c>
      <c r="F1578" s="1" t="s">
        <v>440</v>
      </c>
      <c r="G1578">
        <v>3</v>
      </c>
      <c r="H1578">
        <v>2.1186708860759493</v>
      </c>
      <c r="I1578">
        <v>8</v>
      </c>
      <c r="J1578" t="s">
        <v>444</v>
      </c>
      <c r="K1578">
        <f t="shared" si="24"/>
        <v>1449</v>
      </c>
    </row>
    <row r="1579" spans="1:11" hidden="1" x14ac:dyDescent="0.3">
      <c r="A1579" t="s">
        <v>417</v>
      </c>
      <c r="B1579" t="s">
        <v>447</v>
      </c>
      <c r="C1579" t="s">
        <v>35</v>
      </c>
      <c r="D1579" t="s">
        <v>41</v>
      </c>
      <c r="E1579" s="1">
        <v>41905</v>
      </c>
      <c r="F1579" s="1" t="s">
        <v>440</v>
      </c>
      <c r="G1579">
        <v>4</v>
      </c>
      <c r="H1579">
        <v>2.19</v>
      </c>
      <c r="I1579">
        <v>9</v>
      </c>
      <c r="J1579" t="s">
        <v>444</v>
      </c>
      <c r="K1579">
        <f t="shared" si="24"/>
        <v>1449</v>
      </c>
    </row>
    <row r="1580" spans="1:11" hidden="1" x14ac:dyDescent="0.3">
      <c r="A1580" t="s">
        <v>417</v>
      </c>
      <c r="B1580" t="s">
        <v>447</v>
      </c>
      <c r="C1580" t="s">
        <v>35</v>
      </c>
      <c r="D1580" t="s">
        <v>41</v>
      </c>
      <c r="E1580" s="1">
        <v>41905</v>
      </c>
      <c r="F1580" s="1" t="s">
        <v>440</v>
      </c>
      <c r="G1580">
        <v>1</v>
      </c>
      <c r="H1580">
        <v>2.19</v>
      </c>
      <c r="I1580">
        <v>9</v>
      </c>
      <c r="J1580" t="s">
        <v>444</v>
      </c>
      <c r="K1580">
        <f t="shared" si="24"/>
        <v>1449</v>
      </c>
    </row>
    <row r="1581" spans="1:11" hidden="1" x14ac:dyDescent="0.3">
      <c r="A1581" t="s">
        <v>417</v>
      </c>
      <c r="B1581" t="s">
        <v>447</v>
      </c>
      <c r="C1581" t="s">
        <v>35</v>
      </c>
      <c r="D1581" t="s">
        <v>41</v>
      </c>
      <c r="E1581" s="1">
        <v>41905</v>
      </c>
      <c r="F1581" s="1" t="s">
        <v>440</v>
      </c>
      <c r="G1581">
        <v>2</v>
      </c>
      <c r="H1581">
        <v>2.2800000000000002</v>
      </c>
      <c r="I1581">
        <v>10</v>
      </c>
      <c r="J1581" t="s">
        <v>444</v>
      </c>
      <c r="K1581">
        <f t="shared" si="24"/>
        <v>1449</v>
      </c>
    </row>
    <row r="1582" spans="1:11" hidden="1" x14ac:dyDescent="0.3">
      <c r="A1582" t="s">
        <v>417</v>
      </c>
      <c r="B1582" t="s">
        <v>447</v>
      </c>
      <c r="C1582" t="s">
        <v>35</v>
      </c>
      <c r="D1582" t="s">
        <v>41</v>
      </c>
      <c r="E1582" s="1">
        <v>41905</v>
      </c>
      <c r="F1582" s="1" t="s">
        <v>440</v>
      </c>
      <c r="G1582">
        <v>3</v>
      </c>
      <c r="H1582">
        <v>2.2999999999999998</v>
      </c>
      <c r="I1582">
        <v>9</v>
      </c>
      <c r="J1582" t="s">
        <v>444</v>
      </c>
      <c r="K1582">
        <f t="shared" si="24"/>
        <v>1449</v>
      </c>
    </row>
    <row r="1583" spans="1:11" hidden="1" x14ac:dyDescent="0.3">
      <c r="A1583" t="s">
        <v>417</v>
      </c>
      <c r="B1583" t="s">
        <v>447</v>
      </c>
      <c r="C1583" t="s">
        <v>35</v>
      </c>
      <c r="D1583" t="s">
        <v>41</v>
      </c>
      <c r="E1583" s="1">
        <v>41905</v>
      </c>
      <c r="F1583" s="1" t="s">
        <v>440</v>
      </c>
      <c r="G1583">
        <v>4</v>
      </c>
      <c r="H1583">
        <v>2.2450000000000001</v>
      </c>
      <c r="I1583">
        <v>8</v>
      </c>
      <c r="J1583" t="s">
        <v>444</v>
      </c>
      <c r="K1583">
        <f t="shared" ref="K1583:K1646" si="25">(E1583-Exp4SD) * 23</f>
        <v>1449</v>
      </c>
    </row>
    <row r="1584" spans="1:11" hidden="1" x14ac:dyDescent="0.3">
      <c r="A1584" t="s">
        <v>417</v>
      </c>
      <c r="B1584" t="s">
        <v>447</v>
      </c>
      <c r="C1584" t="s">
        <v>35</v>
      </c>
      <c r="D1584" t="s">
        <v>41</v>
      </c>
      <c r="E1584" s="1">
        <v>41905</v>
      </c>
      <c r="F1584" s="1" t="s">
        <v>440</v>
      </c>
      <c r="G1584">
        <v>1</v>
      </c>
      <c r="H1584">
        <v>2.48</v>
      </c>
      <c r="I1584">
        <v>8</v>
      </c>
      <c r="J1584" t="s">
        <v>444</v>
      </c>
      <c r="K1584">
        <f t="shared" si="25"/>
        <v>1449</v>
      </c>
    </row>
    <row r="1585" spans="1:11" hidden="1" x14ac:dyDescent="0.3">
      <c r="A1585" t="s">
        <v>417</v>
      </c>
      <c r="B1585" t="s">
        <v>447</v>
      </c>
      <c r="C1585" t="s">
        <v>35</v>
      </c>
      <c r="D1585" t="s">
        <v>41</v>
      </c>
      <c r="E1585" s="1">
        <v>41905</v>
      </c>
      <c r="F1585" s="1" t="s">
        <v>440</v>
      </c>
      <c r="G1585">
        <v>2</v>
      </c>
      <c r="H1585">
        <v>1.2658227848101267</v>
      </c>
      <c r="I1585">
        <v>8</v>
      </c>
      <c r="J1585" t="s">
        <v>444</v>
      </c>
      <c r="K1585">
        <f t="shared" si="25"/>
        <v>1449</v>
      </c>
    </row>
    <row r="1586" spans="1:11" hidden="1" x14ac:dyDescent="0.3">
      <c r="A1586" t="s">
        <v>417</v>
      </c>
      <c r="B1586" t="s">
        <v>447</v>
      </c>
      <c r="C1586" t="s">
        <v>35</v>
      </c>
      <c r="D1586" t="s">
        <v>41</v>
      </c>
      <c r="E1586" s="1">
        <v>41905</v>
      </c>
      <c r="F1586" s="1" t="s">
        <v>440</v>
      </c>
      <c r="G1586">
        <v>3</v>
      </c>
      <c r="H1586">
        <v>2.355</v>
      </c>
      <c r="I1586">
        <v>9</v>
      </c>
      <c r="J1586" t="s">
        <v>444</v>
      </c>
      <c r="K1586">
        <f t="shared" si="25"/>
        <v>1449</v>
      </c>
    </row>
    <row r="1587" spans="1:11" hidden="1" x14ac:dyDescent="0.3">
      <c r="A1587" t="s">
        <v>417</v>
      </c>
      <c r="B1587" t="s">
        <v>447</v>
      </c>
      <c r="C1587" t="s">
        <v>35</v>
      </c>
      <c r="D1587" t="s">
        <v>41</v>
      </c>
      <c r="E1587" s="1">
        <v>41905</v>
      </c>
      <c r="F1587" s="1" t="s">
        <v>440</v>
      </c>
      <c r="G1587">
        <v>4</v>
      </c>
      <c r="H1587">
        <v>2.1850000000000001</v>
      </c>
      <c r="I1587">
        <v>8</v>
      </c>
      <c r="J1587" t="s">
        <v>444</v>
      </c>
      <c r="K1587">
        <f t="shared" si="25"/>
        <v>1449</v>
      </c>
    </row>
    <row r="1588" spans="1:11" hidden="1" x14ac:dyDescent="0.3">
      <c r="A1588" t="s">
        <v>417</v>
      </c>
      <c r="B1588" t="s">
        <v>447</v>
      </c>
      <c r="C1588" t="s">
        <v>35</v>
      </c>
      <c r="D1588" t="s">
        <v>41</v>
      </c>
      <c r="E1588" s="1">
        <v>41912</v>
      </c>
      <c r="F1588" s="1" t="s">
        <v>440</v>
      </c>
      <c r="G1588">
        <v>1</v>
      </c>
      <c r="H1588">
        <v>3.4157931516422084</v>
      </c>
      <c r="I1588">
        <v>13</v>
      </c>
      <c r="J1588" t="s">
        <v>444</v>
      </c>
      <c r="K1588">
        <f t="shared" si="25"/>
        <v>1610</v>
      </c>
    </row>
    <row r="1589" spans="1:11" hidden="1" x14ac:dyDescent="0.3">
      <c r="A1589" t="s">
        <v>417</v>
      </c>
      <c r="B1589" t="s">
        <v>447</v>
      </c>
      <c r="C1589" t="s">
        <v>35</v>
      </c>
      <c r="D1589" t="s">
        <v>41</v>
      </c>
      <c r="E1589" s="1">
        <v>41912</v>
      </c>
      <c r="F1589" s="1" t="s">
        <v>440</v>
      </c>
      <c r="G1589">
        <v>2</v>
      </c>
      <c r="H1589">
        <v>3.4549266247379453</v>
      </c>
      <c r="I1589">
        <v>14</v>
      </c>
      <c r="J1589" t="s">
        <v>444</v>
      </c>
      <c r="K1589">
        <f t="shared" si="25"/>
        <v>1610</v>
      </c>
    </row>
    <row r="1590" spans="1:11" hidden="1" x14ac:dyDescent="0.3">
      <c r="A1590" t="s">
        <v>417</v>
      </c>
      <c r="B1590" t="s">
        <v>447</v>
      </c>
      <c r="C1590" t="s">
        <v>35</v>
      </c>
      <c r="D1590" t="s">
        <v>41</v>
      </c>
      <c r="E1590" s="1">
        <v>41912</v>
      </c>
      <c r="F1590" s="1" t="s">
        <v>440</v>
      </c>
      <c r="G1590">
        <v>3</v>
      </c>
      <c r="H1590">
        <v>3.2152341020265549</v>
      </c>
      <c r="I1590">
        <v>12</v>
      </c>
      <c r="J1590" t="s">
        <v>444</v>
      </c>
      <c r="K1590">
        <f t="shared" si="25"/>
        <v>1610</v>
      </c>
    </row>
    <row r="1591" spans="1:11" hidden="1" x14ac:dyDescent="0.3">
      <c r="A1591" t="s">
        <v>417</v>
      </c>
      <c r="B1591" t="s">
        <v>447</v>
      </c>
      <c r="C1591" t="s">
        <v>35</v>
      </c>
      <c r="D1591" t="s">
        <v>41</v>
      </c>
      <c r="E1591" s="1">
        <v>41912</v>
      </c>
      <c r="F1591" s="1" t="s">
        <v>440</v>
      </c>
      <c r="G1591">
        <v>4</v>
      </c>
      <c r="H1591">
        <v>3.1761006289308176</v>
      </c>
      <c r="I1591">
        <v>13</v>
      </c>
      <c r="J1591" t="s">
        <v>444</v>
      </c>
      <c r="K1591">
        <f t="shared" si="25"/>
        <v>1610</v>
      </c>
    </row>
    <row r="1592" spans="1:11" hidden="1" x14ac:dyDescent="0.3">
      <c r="A1592" t="s">
        <v>417</v>
      </c>
      <c r="B1592" t="s">
        <v>447</v>
      </c>
      <c r="C1592" t="s">
        <v>35</v>
      </c>
      <c r="D1592" t="s">
        <v>41</v>
      </c>
      <c r="E1592" s="1">
        <v>41912</v>
      </c>
      <c r="F1592" s="1" t="s">
        <v>440</v>
      </c>
      <c r="G1592">
        <v>1</v>
      </c>
      <c r="H1592">
        <v>3.4549266247379453</v>
      </c>
      <c r="I1592">
        <v>13</v>
      </c>
      <c r="J1592" t="s">
        <v>444</v>
      </c>
      <c r="K1592">
        <f t="shared" si="25"/>
        <v>1610</v>
      </c>
    </row>
    <row r="1593" spans="1:11" hidden="1" x14ac:dyDescent="0.3">
      <c r="A1593" t="s">
        <v>417</v>
      </c>
      <c r="B1593" t="s">
        <v>447</v>
      </c>
      <c r="C1593" t="s">
        <v>35</v>
      </c>
      <c r="D1593" t="s">
        <v>41</v>
      </c>
      <c r="E1593" s="1">
        <v>41912</v>
      </c>
      <c r="F1593" s="1" t="s">
        <v>440</v>
      </c>
      <c r="G1593">
        <v>2</v>
      </c>
      <c r="H1593">
        <v>3.4891684136967154</v>
      </c>
      <c r="I1593">
        <v>13</v>
      </c>
      <c r="J1593" t="s">
        <v>444</v>
      </c>
      <c r="K1593">
        <f t="shared" si="25"/>
        <v>1610</v>
      </c>
    </row>
    <row r="1594" spans="1:11" hidden="1" x14ac:dyDescent="0.3">
      <c r="A1594" t="s">
        <v>417</v>
      </c>
      <c r="B1594" t="s">
        <v>447</v>
      </c>
      <c r="C1594" t="s">
        <v>35</v>
      </c>
      <c r="D1594" t="s">
        <v>41</v>
      </c>
      <c r="E1594" s="1">
        <v>41912</v>
      </c>
      <c r="F1594" s="1" t="s">
        <v>440</v>
      </c>
      <c r="G1594">
        <v>3</v>
      </c>
      <c r="H1594">
        <v>3.3962264150943398</v>
      </c>
      <c r="I1594">
        <v>13</v>
      </c>
      <c r="J1594" t="s">
        <v>444</v>
      </c>
      <c r="K1594">
        <f t="shared" si="25"/>
        <v>1610</v>
      </c>
    </row>
    <row r="1595" spans="1:11" hidden="1" x14ac:dyDescent="0.3">
      <c r="A1595" t="s">
        <v>417</v>
      </c>
      <c r="B1595" t="s">
        <v>447</v>
      </c>
      <c r="C1595" t="s">
        <v>35</v>
      </c>
      <c r="D1595" t="s">
        <v>41</v>
      </c>
      <c r="E1595" s="1">
        <v>41912</v>
      </c>
      <c r="F1595" s="1" t="s">
        <v>440</v>
      </c>
      <c r="G1595">
        <v>4</v>
      </c>
      <c r="H1595">
        <v>3.4549266247379453</v>
      </c>
      <c r="I1595">
        <v>14</v>
      </c>
      <c r="J1595" t="s">
        <v>444</v>
      </c>
      <c r="K1595">
        <f t="shared" si="25"/>
        <v>1610</v>
      </c>
    </row>
    <row r="1596" spans="1:11" hidden="1" x14ac:dyDescent="0.3">
      <c r="A1596" t="s">
        <v>417</v>
      </c>
      <c r="B1596" t="s">
        <v>447</v>
      </c>
      <c r="C1596" t="s">
        <v>35</v>
      </c>
      <c r="D1596" t="s">
        <v>41</v>
      </c>
      <c r="E1596" s="1">
        <v>41912</v>
      </c>
      <c r="F1596" s="1" t="s">
        <v>440</v>
      </c>
      <c r="G1596">
        <v>1</v>
      </c>
      <c r="H1596">
        <v>3.650593990216632</v>
      </c>
      <c r="I1596">
        <v>15</v>
      </c>
      <c r="J1596" t="s">
        <v>444</v>
      </c>
      <c r="K1596">
        <f t="shared" si="25"/>
        <v>1610</v>
      </c>
    </row>
    <row r="1597" spans="1:11" hidden="1" x14ac:dyDescent="0.3">
      <c r="A1597" t="s">
        <v>417</v>
      </c>
      <c r="B1597" t="s">
        <v>447</v>
      </c>
      <c r="C1597" t="s">
        <v>35</v>
      </c>
      <c r="D1597" t="s">
        <v>41</v>
      </c>
      <c r="E1597" s="1">
        <v>41912</v>
      </c>
      <c r="F1597" s="1" t="s">
        <v>440</v>
      </c>
      <c r="G1597">
        <v>2</v>
      </c>
      <c r="H1597">
        <v>3.5429769392033545</v>
      </c>
      <c r="I1597">
        <v>13</v>
      </c>
      <c r="J1597" t="s">
        <v>444</v>
      </c>
      <c r="K1597">
        <f t="shared" si="25"/>
        <v>1610</v>
      </c>
    </row>
    <row r="1598" spans="1:11" hidden="1" x14ac:dyDescent="0.3">
      <c r="A1598" t="s">
        <v>417</v>
      </c>
      <c r="B1598" t="s">
        <v>447</v>
      </c>
      <c r="C1598" t="s">
        <v>35</v>
      </c>
      <c r="D1598" t="s">
        <v>41</v>
      </c>
      <c r="E1598" s="1">
        <v>41912</v>
      </c>
      <c r="F1598" s="1" t="s">
        <v>440</v>
      </c>
      <c r="G1598">
        <v>3</v>
      </c>
      <c r="H1598">
        <v>3.5185185185185186</v>
      </c>
      <c r="I1598">
        <v>14</v>
      </c>
      <c r="J1598" t="s">
        <v>444</v>
      </c>
      <c r="K1598">
        <f t="shared" si="25"/>
        <v>1610</v>
      </c>
    </row>
    <row r="1599" spans="1:11" hidden="1" x14ac:dyDescent="0.3">
      <c r="A1599" t="s">
        <v>417</v>
      </c>
      <c r="B1599" t="s">
        <v>447</v>
      </c>
      <c r="C1599" t="s">
        <v>35</v>
      </c>
      <c r="D1599" t="s">
        <v>41</v>
      </c>
      <c r="E1599" s="1">
        <v>41912</v>
      </c>
      <c r="F1599" s="1" t="s">
        <v>440</v>
      </c>
      <c r="G1599">
        <v>4</v>
      </c>
      <c r="H1599">
        <v>3.3815513626834384</v>
      </c>
      <c r="I1599">
        <v>14</v>
      </c>
      <c r="J1599" t="s">
        <v>444</v>
      </c>
      <c r="K1599">
        <f t="shared" si="25"/>
        <v>1610</v>
      </c>
    </row>
    <row r="1600" spans="1:11" hidden="1" x14ac:dyDescent="0.3">
      <c r="A1600" t="s">
        <v>417</v>
      </c>
      <c r="B1600" t="s">
        <v>447</v>
      </c>
      <c r="C1600" t="s">
        <v>35</v>
      </c>
      <c r="D1600" t="s">
        <v>41</v>
      </c>
      <c r="E1600" s="1">
        <v>41919</v>
      </c>
      <c r="F1600" s="1" t="s">
        <v>440</v>
      </c>
      <c r="G1600">
        <v>1</v>
      </c>
      <c r="H1600">
        <v>4.8024611398963728</v>
      </c>
      <c r="I1600">
        <v>22</v>
      </c>
      <c r="J1600" t="s">
        <v>444</v>
      </c>
      <c r="K1600">
        <f t="shared" si="25"/>
        <v>1771</v>
      </c>
    </row>
    <row r="1601" spans="1:11" hidden="1" x14ac:dyDescent="0.3">
      <c r="A1601" t="s">
        <v>417</v>
      </c>
      <c r="B1601" t="s">
        <v>447</v>
      </c>
      <c r="C1601" t="s">
        <v>35</v>
      </c>
      <c r="D1601" t="s">
        <v>41</v>
      </c>
      <c r="E1601" s="1">
        <v>41919</v>
      </c>
      <c r="F1601" s="1" t="s">
        <v>440</v>
      </c>
      <c r="G1601">
        <v>2</v>
      </c>
      <c r="H1601">
        <v>4.8024611398963728</v>
      </c>
      <c r="I1601">
        <v>22</v>
      </c>
      <c r="J1601" t="s">
        <v>444</v>
      </c>
      <c r="K1601">
        <f t="shared" si="25"/>
        <v>1771</v>
      </c>
    </row>
    <row r="1602" spans="1:11" hidden="1" x14ac:dyDescent="0.3">
      <c r="A1602" t="s">
        <v>417</v>
      </c>
      <c r="B1602" t="s">
        <v>447</v>
      </c>
      <c r="C1602" t="s">
        <v>35</v>
      </c>
      <c r="D1602" t="s">
        <v>41</v>
      </c>
      <c r="E1602" s="1">
        <v>41919</v>
      </c>
      <c r="F1602" s="1" t="s">
        <v>440</v>
      </c>
      <c r="G1602">
        <v>3</v>
      </c>
      <c r="H1602">
        <v>4.7752590673575126</v>
      </c>
      <c r="I1602">
        <v>22</v>
      </c>
      <c r="J1602" t="s">
        <v>444</v>
      </c>
      <c r="K1602">
        <f t="shared" si="25"/>
        <v>1771</v>
      </c>
    </row>
    <row r="1603" spans="1:11" hidden="1" x14ac:dyDescent="0.3">
      <c r="A1603" t="s">
        <v>417</v>
      </c>
      <c r="B1603" t="s">
        <v>447</v>
      </c>
      <c r="C1603" t="s">
        <v>35</v>
      </c>
      <c r="D1603" t="s">
        <v>41</v>
      </c>
      <c r="E1603" s="1">
        <v>41919</v>
      </c>
      <c r="F1603" s="1" t="s">
        <v>440</v>
      </c>
      <c r="G1603">
        <v>4</v>
      </c>
      <c r="H1603">
        <v>4.7208549222797931</v>
      </c>
      <c r="I1603">
        <v>20</v>
      </c>
      <c r="J1603" t="s">
        <v>444</v>
      </c>
      <c r="K1603">
        <f t="shared" si="25"/>
        <v>1771</v>
      </c>
    </row>
    <row r="1604" spans="1:11" hidden="1" x14ac:dyDescent="0.3">
      <c r="A1604" t="s">
        <v>417</v>
      </c>
      <c r="B1604" t="s">
        <v>447</v>
      </c>
      <c r="C1604" t="s">
        <v>35</v>
      </c>
      <c r="D1604" t="s">
        <v>41</v>
      </c>
      <c r="E1604" s="1">
        <v>41919</v>
      </c>
      <c r="F1604" s="1" t="s">
        <v>440</v>
      </c>
      <c r="G1604">
        <v>1</v>
      </c>
      <c r="H1604">
        <v>4.7389896373056999</v>
      </c>
      <c r="I1604">
        <v>25</v>
      </c>
      <c r="J1604" t="s">
        <v>444</v>
      </c>
      <c r="K1604">
        <f t="shared" si="25"/>
        <v>1771</v>
      </c>
    </row>
    <row r="1605" spans="1:11" hidden="1" x14ac:dyDescent="0.3">
      <c r="A1605" t="s">
        <v>417</v>
      </c>
      <c r="B1605" t="s">
        <v>447</v>
      </c>
      <c r="C1605" t="s">
        <v>35</v>
      </c>
      <c r="D1605" t="s">
        <v>41</v>
      </c>
      <c r="E1605" s="1">
        <v>41919</v>
      </c>
      <c r="F1605" s="1" t="s">
        <v>440</v>
      </c>
      <c r="G1605">
        <v>2</v>
      </c>
      <c r="H1605">
        <v>5.8735795454545459</v>
      </c>
      <c r="I1605">
        <v>21</v>
      </c>
      <c r="J1605" t="s">
        <v>444</v>
      </c>
      <c r="K1605">
        <f t="shared" si="25"/>
        <v>1771</v>
      </c>
    </row>
    <row r="1606" spans="1:11" hidden="1" x14ac:dyDescent="0.3">
      <c r="A1606" t="s">
        <v>417</v>
      </c>
      <c r="B1606" t="s">
        <v>447</v>
      </c>
      <c r="C1606" t="s">
        <v>35</v>
      </c>
      <c r="D1606" t="s">
        <v>41</v>
      </c>
      <c r="E1606" s="1">
        <v>41919</v>
      </c>
      <c r="F1606" s="1" t="s">
        <v>440</v>
      </c>
      <c r="G1606">
        <v>3</v>
      </c>
      <c r="H1606">
        <v>5.3025568181818183</v>
      </c>
      <c r="I1606">
        <v>24</v>
      </c>
      <c r="J1606" t="s">
        <v>444</v>
      </c>
      <c r="K1606">
        <f t="shared" si="25"/>
        <v>1771</v>
      </c>
    </row>
    <row r="1607" spans="1:11" hidden="1" x14ac:dyDescent="0.3">
      <c r="A1607" t="s">
        <v>417</v>
      </c>
      <c r="B1607" t="s">
        <v>447</v>
      </c>
      <c r="C1607" t="s">
        <v>35</v>
      </c>
      <c r="D1607" t="s">
        <v>41</v>
      </c>
      <c r="E1607" s="1">
        <v>41919</v>
      </c>
      <c r="F1607" s="1" t="s">
        <v>440</v>
      </c>
      <c r="G1607">
        <v>4</v>
      </c>
      <c r="H1607">
        <v>4.7707253886010363</v>
      </c>
      <c r="I1607">
        <v>20</v>
      </c>
      <c r="J1607" t="s">
        <v>444</v>
      </c>
      <c r="K1607">
        <f t="shared" si="25"/>
        <v>1771</v>
      </c>
    </row>
    <row r="1608" spans="1:11" hidden="1" x14ac:dyDescent="0.3">
      <c r="A1608" t="s">
        <v>417</v>
      </c>
      <c r="B1608" t="s">
        <v>447</v>
      </c>
      <c r="C1608" t="s">
        <v>35</v>
      </c>
      <c r="D1608" t="s">
        <v>41</v>
      </c>
      <c r="E1608" s="1">
        <v>41919</v>
      </c>
      <c r="F1608" s="1" t="s">
        <v>440</v>
      </c>
      <c r="G1608">
        <v>1</v>
      </c>
      <c r="H1608">
        <v>5.1832386363636367</v>
      </c>
      <c r="I1608">
        <v>22</v>
      </c>
      <c r="J1608" t="s">
        <v>444</v>
      </c>
      <c r="K1608">
        <f t="shared" si="25"/>
        <v>1771</v>
      </c>
    </row>
    <row r="1609" spans="1:11" hidden="1" x14ac:dyDescent="0.3">
      <c r="A1609" t="s">
        <v>417</v>
      </c>
      <c r="B1609" t="s">
        <v>447</v>
      </c>
      <c r="C1609" t="s">
        <v>35</v>
      </c>
      <c r="D1609" t="s">
        <v>41</v>
      </c>
      <c r="E1609" s="1">
        <v>41919</v>
      </c>
      <c r="F1609" s="1" t="s">
        <v>440</v>
      </c>
      <c r="G1609">
        <v>2</v>
      </c>
      <c r="H1609">
        <v>4.9158031088082899</v>
      </c>
      <c r="I1609">
        <v>21</v>
      </c>
      <c r="J1609" t="s">
        <v>444</v>
      </c>
      <c r="K1609">
        <f t="shared" si="25"/>
        <v>1771</v>
      </c>
    </row>
    <row r="1610" spans="1:11" hidden="1" x14ac:dyDescent="0.3">
      <c r="A1610" t="s">
        <v>417</v>
      </c>
      <c r="B1610" t="s">
        <v>447</v>
      </c>
      <c r="C1610" t="s">
        <v>35</v>
      </c>
      <c r="D1610" t="s">
        <v>41</v>
      </c>
      <c r="E1610" s="1">
        <v>41919</v>
      </c>
      <c r="F1610" s="1" t="s">
        <v>440</v>
      </c>
      <c r="G1610">
        <v>3</v>
      </c>
      <c r="H1610">
        <v>4.8024611398963728</v>
      </c>
      <c r="I1610">
        <v>20</v>
      </c>
      <c r="J1610" t="s">
        <v>444</v>
      </c>
      <c r="K1610">
        <f t="shared" si="25"/>
        <v>1771</v>
      </c>
    </row>
    <row r="1611" spans="1:11" hidden="1" x14ac:dyDescent="0.3">
      <c r="A1611" t="s">
        <v>417</v>
      </c>
      <c r="B1611" t="s">
        <v>447</v>
      </c>
      <c r="C1611" t="s">
        <v>35</v>
      </c>
      <c r="D1611" t="s">
        <v>41</v>
      </c>
      <c r="E1611" s="1">
        <v>41919</v>
      </c>
      <c r="F1611" s="1" t="s">
        <v>440</v>
      </c>
      <c r="G1611">
        <v>4</v>
      </c>
      <c r="H1611">
        <v>4.5531088082901556</v>
      </c>
      <c r="I1611">
        <v>18</v>
      </c>
      <c r="J1611" t="s">
        <v>444</v>
      </c>
      <c r="K1611">
        <f t="shared" si="25"/>
        <v>1771</v>
      </c>
    </row>
    <row r="1612" spans="1:11" hidden="1" x14ac:dyDescent="0.3">
      <c r="A1612" t="s">
        <v>417</v>
      </c>
      <c r="B1612" t="s">
        <v>447</v>
      </c>
      <c r="C1612" t="s">
        <v>35</v>
      </c>
      <c r="D1612" t="s">
        <v>41</v>
      </c>
      <c r="E1612" s="1">
        <v>41927</v>
      </c>
      <c r="F1612" s="1" t="s">
        <v>440</v>
      </c>
      <c r="G1612">
        <v>1</v>
      </c>
      <c r="H1612">
        <v>6.253333333333333</v>
      </c>
      <c r="I1612">
        <v>28</v>
      </c>
      <c r="J1612" t="s">
        <v>444</v>
      </c>
      <c r="K1612">
        <f t="shared" si="25"/>
        <v>1955</v>
      </c>
    </row>
    <row r="1613" spans="1:11" hidden="1" x14ac:dyDescent="0.3">
      <c r="A1613" t="s">
        <v>417</v>
      </c>
      <c r="B1613" t="s">
        <v>447</v>
      </c>
      <c r="C1613" t="s">
        <v>35</v>
      </c>
      <c r="D1613" t="s">
        <v>41</v>
      </c>
      <c r="E1613" s="1">
        <v>41927</v>
      </c>
      <c r="F1613" s="1" t="s">
        <v>440</v>
      </c>
      <c r="G1613">
        <v>2</v>
      </c>
      <c r="H1613">
        <v>6.6177777777777775</v>
      </c>
      <c r="I1613">
        <v>28</v>
      </c>
      <c r="J1613" t="s">
        <v>444</v>
      </c>
      <c r="K1613">
        <f t="shared" si="25"/>
        <v>1955</v>
      </c>
    </row>
    <row r="1614" spans="1:11" hidden="1" x14ac:dyDescent="0.3">
      <c r="A1614" t="s">
        <v>417</v>
      </c>
      <c r="B1614" t="s">
        <v>447</v>
      </c>
      <c r="C1614" t="s">
        <v>35</v>
      </c>
      <c r="D1614" t="s">
        <v>41</v>
      </c>
      <c r="E1614" s="1">
        <v>41927</v>
      </c>
      <c r="F1614" s="1" t="s">
        <v>440</v>
      </c>
      <c r="G1614">
        <v>3</v>
      </c>
      <c r="H1614">
        <v>5.9119318181818183</v>
      </c>
      <c r="I1614">
        <v>25</v>
      </c>
      <c r="J1614" t="s">
        <v>444</v>
      </c>
      <c r="K1614">
        <f t="shared" si="25"/>
        <v>1955</v>
      </c>
    </row>
    <row r="1615" spans="1:11" hidden="1" x14ac:dyDescent="0.3">
      <c r="A1615" t="s">
        <v>417</v>
      </c>
      <c r="B1615" t="s">
        <v>447</v>
      </c>
      <c r="C1615" t="s">
        <v>35</v>
      </c>
      <c r="D1615" t="s">
        <v>41</v>
      </c>
      <c r="E1615" s="1">
        <v>41927</v>
      </c>
      <c r="F1615" s="1" t="s">
        <v>440</v>
      </c>
      <c r="G1615">
        <v>4</v>
      </c>
      <c r="H1615">
        <v>5.9247159090909092</v>
      </c>
      <c r="I1615">
        <v>24</v>
      </c>
      <c r="J1615" t="s">
        <v>444</v>
      </c>
      <c r="K1615">
        <f t="shared" si="25"/>
        <v>1955</v>
      </c>
    </row>
    <row r="1616" spans="1:11" hidden="1" x14ac:dyDescent="0.3">
      <c r="A1616" t="s">
        <v>417</v>
      </c>
      <c r="B1616" t="s">
        <v>447</v>
      </c>
      <c r="C1616" t="s">
        <v>35</v>
      </c>
      <c r="D1616" t="s">
        <v>41</v>
      </c>
      <c r="E1616" s="1">
        <v>41927</v>
      </c>
      <c r="F1616" s="1" t="s">
        <v>440</v>
      </c>
      <c r="G1616">
        <v>1</v>
      </c>
      <c r="H1616">
        <v>6.0099431818181817</v>
      </c>
      <c r="I1616">
        <v>27</v>
      </c>
      <c r="J1616" t="s">
        <v>444</v>
      </c>
      <c r="K1616">
        <f t="shared" si="25"/>
        <v>1955</v>
      </c>
    </row>
    <row r="1617" spans="1:11" hidden="1" x14ac:dyDescent="0.3">
      <c r="A1617" t="s">
        <v>417</v>
      </c>
      <c r="B1617" t="s">
        <v>447</v>
      </c>
      <c r="C1617" t="s">
        <v>35</v>
      </c>
      <c r="D1617" t="s">
        <v>41</v>
      </c>
      <c r="E1617" s="1">
        <v>41927</v>
      </c>
      <c r="F1617" s="1" t="s">
        <v>440</v>
      </c>
      <c r="G1617">
        <v>2</v>
      </c>
      <c r="H1617">
        <v>5.984375</v>
      </c>
      <c r="I1617">
        <v>26</v>
      </c>
      <c r="J1617" t="s">
        <v>444</v>
      </c>
      <c r="K1617">
        <f t="shared" si="25"/>
        <v>1955</v>
      </c>
    </row>
    <row r="1618" spans="1:11" hidden="1" x14ac:dyDescent="0.3">
      <c r="A1618" t="s">
        <v>417</v>
      </c>
      <c r="B1618" t="s">
        <v>447</v>
      </c>
      <c r="C1618" t="s">
        <v>35</v>
      </c>
      <c r="D1618" t="s">
        <v>41</v>
      </c>
      <c r="E1618" s="1">
        <v>41927</v>
      </c>
      <c r="F1618" s="1" t="s">
        <v>440</v>
      </c>
      <c r="G1618">
        <v>3</v>
      </c>
      <c r="H1618">
        <v>6.7288888888888891</v>
      </c>
      <c r="I1618">
        <v>28</v>
      </c>
      <c r="J1618" t="s">
        <v>444</v>
      </c>
      <c r="K1618">
        <f t="shared" si="25"/>
        <v>1955</v>
      </c>
    </row>
    <row r="1619" spans="1:11" hidden="1" x14ac:dyDescent="0.3">
      <c r="A1619" t="s">
        <v>417</v>
      </c>
      <c r="B1619" t="s">
        <v>447</v>
      </c>
      <c r="C1619" t="s">
        <v>35</v>
      </c>
      <c r="D1619" t="s">
        <v>41</v>
      </c>
      <c r="E1619" s="1">
        <v>41927</v>
      </c>
      <c r="F1619" s="1" t="s">
        <v>440</v>
      </c>
      <c r="G1619">
        <v>4</v>
      </c>
      <c r="H1619">
        <v>6.4133333333333331</v>
      </c>
      <c r="I1619">
        <v>27</v>
      </c>
      <c r="J1619" t="s">
        <v>444</v>
      </c>
      <c r="K1619">
        <f t="shared" si="25"/>
        <v>1955</v>
      </c>
    </row>
    <row r="1620" spans="1:11" hidden="1" x14ac:dyDescent="0.3">
      <c r="A1620" t="s">
        <v>417</v>
      </c>
      <c r="B1620" t="s">
        <v>447</v>
      </c>
      <c r="C1620" t="s">
        <v>35</v>
      </c>
      <c r="D1620" t="s">
        <v>41</v>
      </c>
      <c r="E1620" s="1">
        <v>41927</v>
      </c>
      <c r="F1620" s="1" t="s">
        <v>440</v>
      </c>
      <c r="G1620">
        <v>1</v>
      </c>
      <c r="H1620">
        <v>6.3644444444444446</v>
      </c>
      <c r="I1620">
        <v>27</v>
      </c>
      <c r="J1620" t="s">
        <v>444</v>
      </c>
      <c r="K1620">
        <f t="shared" si="25"/>
        <v>1955</v>
      </c>
    </row>
    <row r="1621" spans="1:11" hidden="1" x14ac:dyDescent="0.3">
      <c r="A1621" t="s">
        <v>417</v>
      </c>
      <c r="B1621" t="s">
        <v>447</v>
      </c>
      <c r="C1621" t="s">
        <v>35</v>
      </c>
      <c r="D1621" t="s">
        <v>41</v>
      </c>
      <c r="E1621" s="1">
        <v>41927</v>
      </c>
      <c r="F1621" s="1" t="s">
        <v>440</v>
      </c>
      <c r="G1621">
        <v>2</v>
      </c>
      <c r="H1621">
        <v>6.3066666666666666</v>
      </c>
      <c r="I1621">
        <v>26</v>
      </c>
      <c r="J1621" t="s">
        <v>444</v>
      </c>
      <c r="K1621">
        <f t="shared" si="25"/>
        <v>1955</v>
      </c>
    </row>
    <row r="1622" spans="1:11" hidden="1" x14ac:dyDescent="0.3">
      <c r="A1622" t="s">
        <v>417</v>
      </c>
      <c r="B1622" t="s">
        <v>447</v>
      </c>
      <c r="C1622" t="s">
        <v>35</v>
      </c>
      <c r="D1622" t="s">
        <v>41</v>
      </c>
      <c r="E1622" s="1">
        <v>41927</v>
      </c>
      <c r="F1622" s="1" t="s">
        <v>440</v>
      </c>
      <c r="G1622">
        <v>3</v>
      </c>
      <c r="H1622">
        <v>6.4888888888888889</v>
      </c>
      <c r="I1622">
        <v>28</v>
      </c>
      <c r="J1622" t="s">
        <v>444</v>
      </c>
      <c r="K1622">
        <f t="shared" si="25"/>
        <v>1955</v>
      </c>
    </row>
    <row r="1623" spans="1:11" hidden="1" x14ac:dyDescent="0.3">
      <c r="A1623" t="s">
        <v>417</v>
      </c>
      <c r="B1623" t="s">
        <v>447</v>
      </c>
      <c r="C1623" t="s">
        <v>35</v>
      </c>
      <c r="D1623" t="s">
        <v>41</v>
      </c>
      <c r="E1623" s="1">
        <v>41927</v>
      </c>
      <c r="F1623" s="1" t="s">
        <v>440</v>
      </c>
      <c r="G1623">
        <v>4</v>
      </c>
      <c r="H1623">
        <v>5.984375</v>
      </c>
      <c r="I1623">
        <v>24</v>
      </c>
      <c r="J1623" t="s">
        <v>444</v>
      </c>
      <c r="K1623">
        <f t="shared" si="25"/>
        <v>1955</v>
      </c>
    </row>
    <row r="1624" spans="1:11" hidden="1" x14ac:dyDescent="0.3">
      <c r="A1624" t="s">
        <v>417</v>
      </c>
      <c r="B1624" t="s">
        <v>447</v>
      </c>
      <c r="C1624" t="s">
        <v>35</v>
      </c>
      <c r="D1624" t="s">
        <v>41</v>
      </c>
      <c r="E1624" s="1">
        <v>41933</v>
      </c>
      <c r="F1624" s="1" t="s">
        <v>440</v>
      </c>
      <c r="G1624">
        <v>1</v>
      </c>
      <c r="H1624">
        <v>7.1485714285714286</v>
      </c>
      <c r="I1624">
        <v>28</v>
      </c>
      <c r="J1624" t="s">
        <v>444</v>
      </c>
      <c r="K1624">
        <f t="shared" si="25"/>
        <v>2093</v>
      </c>
    </row>
    <row r="1625" spans="1:11" hidden="1" x14ac:dyDescent="0.3">
      <c r="A1625" t="s">
        <v>417</v>
      </c>
      <c r="B1625" t="s">
        <v>447</v>
      </c>
      <c r="C1625" t="s">
        <v>35</v>
      </c>
      <c r="D1625" t="s">
        <v>41</v>
      </c>
      <c r="E1625" s="1">
        <v>41933</v>
      </c>
      <c r="F1625" s="1" t="s">
        <v>440</v>
      </c>
      <c r="G1625">
        <v>2</v>
      </c>
      <c r="H1625">
        <v>7.32</v>
      </c>
      <c r="I1625">
        <v>27</v>
      </c>
      <c r="J1625" t="s">
        <v>444</v>
      </c>
      <c r="K1625">
        <f t="shared" si="25"/>
        <v>2093</v>
      </c>
    </row>
    <row r="1626" spans="1:11" hidden="1" x14ac:dyDescent="0.3">
      <c r="A1626" t="s">
        <v>417</v>
      </c>
      <c r="B1626" t="s">
        <v>447</v>
      </c>
      <c r="C1626" t="s">
        <v>35</v>
      </c>
      <c r="D1626" t="s">
        <v>41</v>
      </c>
      <c r="E1626" s="1">
        <v>41933</v>
      </c>
      <c r="F1626" s="1" t="s">
        <v>440</v>
      </c>
      <c r="G1626">
        <v>3</v>
      </c>
      <c r="H1626">
        <v>6.7511111111111113</v>
      </c>
      <c r="I1626">
        <v>26</v>
      </c>
      <c r="J1626" t="s">
        <v>444</v>
      </c>
      <c r="K1626">
        <f t="shared" si="25"/>
        <v>2093</v>
      </c>
    </row>
    <row r="1627" spans="1:11" hidden="1" x14ac:dyDescent="0.3">
      <c r="A1627" t="s">
        <v>417</v>
      </c>
      <c r="B1627" t="s">
        <v>447</v>
      </c>
      <c r="C1627" t="s">
        <v>35</v>
      </c>
      <c r="D1627" t="s">
        <v>41</v>
      </c>
      <c r="E1627" s="1">
        <v>41933</v>
      </c>
      <c r="F1627" s="1" t="s">
        <v>440</v>
      </c>
      <c r="G1627">
        <v>4</v>
      </c>
      <c r="H1627">
        <v>6.9422222222222221</v>
      </c>
      <c r="I1627">
        <v>26</v>
      </c>
      <c r="J1627" t="s">
        <v>444</v>
      </c>
      <c r="K1627">
        <f t="shared" si="25"/>
        <v>2093</v>
      </c>
    </row>
    <row r="1628" spans="1:11" hidden="1" x14ac:dyDescent="0.3">
      <c r="A1628" t="s">
        <v>417</v>
      </c>
      <c r="B1628" t="s">
        <v>447</v>
      </c>
      <c r="C1628" t="s">
        <v>35</v>
      </c>
      <c r="D1628" t="s">
        <v>41</v>
      </c>
      <c r="E1628" s="1">
        <v>41933</v>
      </c>
      <c r="F1628" s="1" t="s">
        <v>440</v>
      </c>
      <c r="G1628">
        <v>1</v>
      </c>
      <c r="H1628">
        <v>7.6571428571428575</v>
      </c>
      <c r="I1628">
        <v>30</v>
      </c>
      <c r="J1628" t="s">
        <v>444</v>
      </c>
      <c r="K1628">
        <f t="shared" si="25"/>
        <v>2093</v>
      </c>
    </row>
    <row r="1629" spans="1:11" hidden="1" x14ac:dyDescent="0.3">
      <c r="A1629" t="s">
        <v>417</v>
      </c>
      <c r="B1629" t="s">
        <v>447</v>
      </c>
      <c r="C1629" t="s">
        <v>35</v>
      </c>
      <c r="D1629" t="s">
        <v>41</v>
      </c>
      <c r="E1629" s="1">
        <v>41933</v>
      </c>
      <c r="F1629" s="1" t="s">
        <v>440</v>
      </c>
      <c r="G1629">
        <v>2</v>
      </c>
      <c r="H1629">
        <v>7.7885714285714283</v>
      </c>
      <c r="I1629">
        <v>29</v>
      </c>
      <c r="J1629" t="s">
        <v>444</v>
      </c>
      <c r="K1629">
        <f t="shared" si="25"/>
        <v>2093</v>
      </c>
    </row>
    <row r="1630" spans="1:11" hidden="1" x14ac:dyDescent="0.3">
      <c r="A1630" t="s">
        <v>417</v>
      </c>
      <c r="B1630" t="s">
        <v>447</v>
      </c>
      <c r="C1630" t="s">
        <v>35</v>
      </c>
      <c r="D1630" t="s">
        <v>41</v>
      </c>
      <c r="E1630" s="1">
        <v>41933</v>
      </c>
      <c r="F1630" s="1" t="s">
        <v>440</v>
      </c>
      <c r="G1630">
        <v>3</v>
      </c>
      <c r="H1630">
        <v>7.4228571428571426</v>
      </c>
      <c r="I1630">
        <v>27</v>
      </c>
      <c r="J1630" t="s">
        <v>444</v>
      </c>
      <c r="K1630">
        <f t="shared" si="25"/>
        <v>2093</v>
      </c>
    </row>
    <row r="1631" spans="1:11" hidden="1" x14ac:dyDescent="0.3">
      <c r="A1631" t="s">
        <v>417</v>
      </c>
      <c r="B1631" t="s">
        <v>447</v>
      </c>
      <c r="C1631" t="s">
        <v>35</v>
      </c>
      <c r="D1631" t="s">
        <v>41</v>
      </c>
      <c r="E1631" s="1">
        <v>41933</v>
      </c>
      <c r="F1631" s="1" t="s">
        <v>440</v>
      </c>
      <c r="G1631">
        <v>4</v>
      </c>
      <c r="H1631">
        <v>6.64</v>
      </c>
      <c r="I1631">
        <v>28</v>
      </c>
      <c r="J1631" t="s">
        <v>444</v>
      </c>
      <c r="K1631">
        <f t="shared" si="25"/>
        <v>2093</v>
      </c>
    </row>
    <row r="1632" spans="1:11" hidden="1" x14ac:dyDescent="0.3">
      <c r="A1632" t="s">
        <v>417</v>
      </c>
      <c r="B1632" t="s">
        <v>447</v>
      </c>
      <c r="C1632" t="s">
        <v>35</v>
      </c>
      <c r="D1632" t="s">
        <v>41</v>
      </c>
      <c r="E1632" s="1">
        <v>41933</v>
      </c>
      <c r="F1632" s="1" t="s">
        <v>440</v>
      </c>
      <c r="G1632">
        <v>1</v>
      </c>
      <c r="H1632">
        <v>7.3771428571428572</v>
      </c>
      <c r="I1632">
        <v>29</v>
      </c>
      <c r="J1632" t="s">
        <v>444</v>
      </c>
      <c r="K1632">
        <f t="shared" si="25"/>
        <v>2093</v>
      </c>
    </row>
    <row r="1633" spans="1:11" hidden="1" x14ac:dyDescent="0.3">
      <c r="A1633" t="s">
        <v>417</v>
      </c>
      <c r="B1633" t="s">
        <v>447</v>
      </c>
      <c r="C1633" t="s">
        <v>35</v>
      </c>
      <c r="D1633" t="s">
        <v>41</v>
      </c>
      <c r="E1633" s="1">
        <v>41933</v>
      </c>
      <c r="F1633" s="1" t="s">
        <v>440</v>
      </c>
      <c r="G1633">
        <v>2</v>
      </c>
      <c r="H1633">
        <v>7.2228571428571424</v>
      </c>
      <c r="I1633">
        <v>28</v>
      </c>
      <c r="J1633" t="s">
        <v>444</v>
      </c>
      <c r="K1633">
        <f t="shared" si="25"/>
        <v>2093</v>
      </c>
    </row>
    <row r="1634" spans="1:11" hidden="1" x14ac:dyDescent="0.3">
      <c r="A1634" t="s">
        <v>417</v>
      </c>
      <c r="B1634" t="s">
        <v>447</v>
      </c>
      <c r="C1634" t="s">
        <v>35</v>
      </c>
      <c r="D1634" t="s">
        <v>41</v>
      </c>
      <c r="E1634" s="1">
        <v>41933</v>
      </c>
      <c r="F1634" s="1" t="s">
        <v>440</v>
      </c>
      <c r="G1634">
        <v>3</v>
      </c>
      <c r="H1634">
        <v>7.177142857142857</v>
      </c>
      <c r="I1634">
        <v>28</v>
      </c>
      <c r="J1634" t="s">
        <v>444</v>
      </c>
      <c r="K1634">
        <f t="shared" si="25"/>
        <v>2093</v>
      </c>
    </row>
    <row r="1635" spans="1:11" hidden="1" x14ac:dyDescent="0.3">
      <c r="A1635" t="s">
        <v>417</v>
      </c>
      <c r="B1635" t="s">
        <v>447</v>
      </c>
      <c r="C1635" t="s">
        <v>35</v>
      </c>
      <c r="D1635" t="s">
        <v>41</v>
      </c>
      <c r="E1635" s="1">
        <v>41933</v>
      </c>
      <c r="F1635" s="1" t="s">
        <v>440</v>
      </c>
      <c r="G1635">
        <v>4</v>
      </c>
      <c r="H1635">
        <v>6.666666666666667</v>
      </c>
      <c r="I1635">
        <v>26</v>
      </c>
      <c r="J1635" t="s">
        <v>444</v>
      </c>
      <c r="K1635">
        <f t="shared" si="25"/>
        <v>2093</v>
      </c>
    </row>
    <row r="1636" spans="1:11" hidden="1" x14ac:dyDescent="0.3">
      <c r="A1636" t="s">
        <v>417</v>
      </c>
      <c r="B1636" t="s">
        <v>447</v>
      </c>
      <c r="C1636" t="s">
        <v>35</v>
      </c>
      <c r="D1636" t="s">
        <v>41</v>
      </c>
      <c r="E1636" s="1">
        <v>41940</v>
      </c>
      <c r="F1636" s="1" t="s">
        <v>440</v>
      </c>
      <c r="G1636">
        <v>1</v>
      </c>
      <c r="H1636">
        <v>8.4857142857142858</v>
      </c>
      <c r="I1636">
        <v>27</v>
      </c>
      <c r="J1636" t="s">
        <v>444</v>
      </c>
      <c r="K1636">
        <f t="shared" si="25"/>
        <v>2254</v>
      </c>
    </row>
    <row r="1637" spans="1:11" hidden="1" x14ac:dyDescent="0.3">
      <c r="A1637" t="s">
        <v>417</v>
      </c>
      <c r="B1637" t="s">
        <v>447</v>
      </c>
      <c r="C1637" t="s">
        <v>35</v>
      </c>
      <c r="D1637" t="s">
        <v>41</v>
      </c>
      <c r="E1637" s="1">
        <v>41940</v>
      </c>
      <c r="F1637" s="1" t="s">
        <v>440</v>
      </c>
      <c r="G1637">
        <v>2</v>
      </c>
      <c r="H1637">
        <v>8.24</v>
      </c>
      <c r="I1637">
        <v>27</v>
      </c>
      <c r="J1637" t="s">
        <v>444</v>
      </c>
      <c r="K1637">
        <f t="shared" si="25"/>
        <v>2254</v>
      </c>
    </row>
    <row r="1638" spans="1:11" hidden="1" x14ac:dyDescent="0.3">
      <c r="A1638" t="s">
        <v>417</v>
      </c>
      <c r="B1638" t="s">
        <v>447</v>
      </c>
      <c r="C1638" t="s">
        <v>35</v>
      </c>
      <c r="D1638" t="s">
        <v>41</v>
      </c>
      <c r="E1638" s="1">
        <v>41940</v>
      </c>
      <c r="F1638" s="1" t="s">
        <v>440</v>
      </c>
      <c r="G1638">
        <v>3</v>
      </c>
      <c r="H1638">
        <v>8.6742857142857144</v>
      </c>
      <c r="I1638">
        <v>27</v>
      </c>
      <c r="J1638" t="s">
        <v>444</v>
      </c>
      <c r="K1638">
        <f t="shared" si="25"/>
        <v>2254</v>
      </c>
    </row>
    <row r="1639" spans="1:11" hidden="1" x14ac:dyDescent="0.3">
      <c r="A1639" t="s">
        <v>417</v>
      </c>
      <c r="B1639" t="s">
        <v>447</v>
      </c>
      <c r="C1639" t="s">
        <v>35</v>
      </c>
      <c r="D1639" t="s">
        <v>41</v>
      </c>
      <c r="E1639" s="1">
        <v>41940</v>
      </c>
      <c r="F1639" s="1" t="s">
        <v>440</v>
      </c>
      <c r="G1639">
        <v>4</v>
      </c>
      <c r="H1639">
        <v>8.5428571428571427</v>
      </c>
      <c r="I1639">
        <v>27</v>
      </c>
      <c r="J1639" t="s">
        <v>444</v>
      </c>
      <c r="K1639">
        <f t="shared" si="25"/>
        <v>2254</v>
      </c>
    </row>
    <row r="1640" spans="1:11" hidden="1" x14ac:dyDescent="0.3">
      <c r="A1640" t="s">
        <v>417</v>
      </c>
      <c r="B1640" t="s">
        <v>447</v>
      </c>
      <c r="C1640" t="s">
        <v>35</v>
      </c>
      <c r="D1640" t="s">
        <v>41</v>
      </c>
      <c r="E1640" s="1">
        <v>41940</v>
      </c>
      <c r="F1640" s="1" t="s">
        <v>440</v>
      </c>
      <c r="G1640">
        <v>1</v>
      </c>
      <c r="H1640">
        <v>8.4857142857142858</v>
      </c>
      <c r="I1640">
        <v>29</v>
      </c>
      <c r="J1640" t="s">
        <v>444</v>
      </c>
      <c r="K1640">
        <f t="shared" si="25"/>
        <v>2254</v>
      </c>
    </row>
    <row r="1641" spans="1:11" hidden="1" x14ac:dyDescent="0.3">
      <c r="A1641" t="s">
        <v>417</v>
      </c>
      <c r="B1641" t="s">
        <v>447</v>
      </c>
      <c r="C1641" t="s">
        <v>35</v>
      </c>
      <c r="D1641" t="s">
        <v>41</v>
      </c>
      <c r="E1641" s="1">
        <v>41940</v>
      </c>
      <c r="F1641" s="1" t="s">
        <v>440</v>
      </c>
      <c r="G1641">
        <v>2</v>
      </c>
      <c r="H1641">
        <v>8.2571428571428562</v>
      </c>
      <c r="I1641">
        <v>29</v>
      </c>
      <c r="J1641" t="s">
        <v>444</v>
      </c>
      <c r="K1641">
        <f t="shared" si="25"/>
        <v>2254</v>
      </c>
    </row>
    <row r="1642" spans="1:11" hidden="1" x14ac:dyDescent="0.3">
      <c r="A1642" t="s">
        <v>417</v>
      </c>
      <c r="B1642" t="s">
        <v>447</v>
      </c>
      <c r="C1642" t="s">
        <v>35</v>
      </c>
      <c r="D1642" t="s">
        <v>41</v>
      </c>
      <c r="E1642" s="1">
        <v>41940</v>
      </c>
      <c r="F1642" s="1" t="s">
        <v>440</v>
      </c>
      <c r="G1642">
        <v>3</v>
      </c>
      <c r="H1642">
        <v>8.52</v>
      </c>
      <c r="I1642">
        <v>28</v>
      </c>
      <c r="J1642" t="s">
        <v>444</v>
      </c>
      <c r="K1642">
        <f t="shared" si="25"/>
        <v>2254</v>
      </c>
    </row>
    <row r="1643" spans="1:11" hidden="1" x14ac:dyDescent="0.3">
      <c r="A1643" t="s">
        <v>417</v>
      </c>
      <c r="B1643" t="s">
        <v>447</v>
      </c>
      <c r="C1643" t="s">
        <v>35</v>
      </c>
      <c r="D1643" t="s">
        <v>41</v>
      </c>
      <c r="E1643" s="1">
        <v>41940</v>
      </c>
      <c r="F1643" s="1" t="s">
        <v>440</v>
      </c>
      <c r="G1643">
        <v>4</v>
      </c>
      <c r="H1643">
        <v>8.7942857142857136</v>
      </c>
      <c r="I1643">
        <v>28</v>
      </c>
      <c r="J1643" t="s">
        <v>444</v>
      </c>
      <c r="K1643">
        <f t="shared" si="25"/>
        <v>2254</v>
      </c>
    </row>
    <row r="1644" spans="1:11" hidden="1" x14ac:dyDescent="0.3">
      <c r="A1644" t="s">
        <v>417</v>
      </c>
      <c r="B1644" t="s">
        <v>447</v>
      </c>
      <c r="C1644" t="s">
        <v>35</v>
      </c>
      <c r="D1644" t="s">
        <v>41</v>
      </c>
      <c r="E1644" s="1">
        <v>41940</v>
      </c>
      <c r="F1644" s="1" t="s">
        <v>440</v>
      </c>
      <c r="G1644">
        <v>1</v>
      </c>
      <c r="H1644">
        <v>8</v>
      </c>
      <c r="I1644">
        <v>26</v>
      </c>
      <c r="J1644" t="s">
        <v>445</v>
      </c>
      <c r="K1644">
        <f t="shared" si="25"/>
        <v>2254</v>
      </c>
    </row>
    <row r="1645" spans="1:11" hidden="1" x14ac:dyDescent="0.3">
      <c r="A1645" t="s">
        <v>417</v>
      </c>
      <c r="B1645" t="s">
        <v>447</v>
      </c>
      <c r="C1645" t="s">
        <v>35</v>
      </c>
      <c r="D1645" t="s">
        <v>41</v>
      </c>
      <c r="E1645" s="1">
        <v>41940</v>
      </c>
      <c r="F1645" s="1" t="s">
        <v>440</v>
      </c>
      <c r="G1645">
        <v>2</v>
      </c>
      <c r="H1645">
        <v>8.2571428571428562</v>
      </c>
      <c r="I1645">
        <v>28</v>
      </c>
      <c r="J1645" t="s">
        <v>444</v>
      </c>
      <c r="K1645">
        <f t="shared" si="25"/>
        <v>2254</v>
      </c>
    </row>
    <row r="1646" spans="1:11" hidden="1" x14ac:dyDescent="0.3">
      <c r="A1646" t="s">
        <v>417</v>
      </c>
      <c r="B1646" t="s">
        <v>447</v>
      </c>
      <c r="C1646" t="s">
        <v>35</v>
      </c>
      <c r="D1646" t="s">
        <v>41</v>
      </c>
      <c r="E1646" s="1">
        <v>41940</v>
      </c>
      <c r="F1646" s="1" t="s">
        <v>440</v>
      </c>
      <c r="G1646">
        <v>3</v>
      </c>
      <c r="H1646">
        <v>8.548571428571428</v>
      </c>
      <c r="I1646">
        <v>26</v>
      </c>
      <c r="J1646" t="s">
        <v>444</v>
      </c>
      <c r="K1646">
        <f t="shared" si="25"/>
        <v>2254</v>
      </c>
    </row>
    <row r="1647" spans="1:11" hidden="1" x14ac:dyDescent="0.3">
      <c r="A1647" t="s">
        <v>417</v>
      </c>
      <c r="B1647" t="s">
        <v>447</v>
      </c>
      <c r="C1647" t="s">
        <v>35</v>
      </c>
      <c r="D1647" t="s">
        <v>41</v>
      </c>
      <c r="E1647" s="1">
        <v>41940</v>
      </c>
      <c r="F1647" s="1" t="s">
        <v>440</v>
      </c>
      <c r="G1647">
        <v>4</v>
      </c>
      <c r="H1647">
        <v>8.2799999999999994</v>
      </c>
      <c r="I1647">
        <v>26</v>
      </c>
      <c r="J1647" t="s">
        <v>444</v>
      </c>
      <c r="K1647">
        <f t="shared" ref="K1647:K1710" si="26">(E1647-Exp4SD) * 23</f>
        <v>2254</v>
      </c>
    </row>
    <row r="1648" spans="1:11" hidden="1" x14ac:dyDescent="0.3">
      <c r="A1648" t="s">
        <v>417</v>
      </c>
      <c r="B1648" t="s">
        <v>447</v>
      </c>
      <c r="C1648" t="s">
        <v>35</v>
      </c>
      <c r="D1648" t="s">
        <v>41</v>
      </c>
      <c r="E1648" s="1">
        <v>41947</v>
      </c>
      <c r="F1648" s="1" t="s">
        <v>440</v>
      </c>
      <c r="G1648">
        <v>1</v>
      </c>
      <c r="H1648">
        <v>8</v>
      </c>
      <c r="I1648" t="s">
        <v>437</v>
      </c>
      <c r="J1648" t="s">
        <v>444</v>
      </c>
      <c r="K1648">
        <f t="shared" si="26"/>
        <v>2415</v>
      </c>
    </row>
    <row r="1649" spans="1:11" hidden="1" x14ac:dyDescent="0.3">
      <c r="A1649" t="s">
        <v>417</v>
      </c>
      <c r="B1649" t="s">
        <v>447</v>
      </c>
      <c r="C1649" t="s">
        <v>35</v>
      </c>
      <c r="D1649" t="s">
        <v>41</v>
      </c>
      <c r="E1649" s="1">
        <v>41947</v>
      </c>
      <c r="F1649" s="1" t="s">
        <v>440</v>
      </c>
      <c r="G1649">
        <v>2</v>
      </c>
      <c r="H1649">
        <v>9</v>
      </c>
      <c r="I1649" t="s">
        <v>437</v>
      </c>
      <c r="J1649" t="s">
        <v>445</v>
      </c>
      <c r="K1649">
        <f t="shared" si="26"/>
        <v>2415</v>
      </c>
    </row>
    <row r="1650" spans="1:11" hidden="1" x14ac:dyDescent="0.3">
      <c r="A1650" t="s">
        <v>417</v>
      </c>
      <c r="B1650" t="s">
        <v>447</v>
      </c>
      <c r="C1650" t="s">
        <v>35</v>
      </c>
      <c r="D1650" t="s">
        <v>41</v>
      </c>
      <c r="E1650" s="1">
        <v>41947</v>
      </c>
      <c r="F1650" s="1" t="s">
        <v>440</v>
      </c>
      <c r="G1650">
        <v>3</v>
      </c>
      <c r="H1650">
        <v>10</v>
      </c>
      <c r="I1650" t="s">
        <v>437</v>
      </c>
      <c r="J1650" t="s">
        <v>445</v>
      </c>
      <c r="K1650">
        <f t="shared" si="26"/>
        <v>2415</v>
      </c>
    </row>
    <row r="1651" spans="1:11" hidden="1" x14ac:dyDescent="0.3">
      <c r="A1651" t="s">
        <v>417</v>
      </c>
      <c r="B1651" t="s">
        <v>447</v>
      </c>
      <c r="C1651" t="s">
        <v>35</v>
      </c>
      <c r="D1651" t="s">
        <v>41</v>
      </c>
      <c r="E1651" s="1">
        <v>41947</v>
      </c>
      <c r="F1651" s="1" t="s">
        <v>440</v>
      </c>
      <c r="G1651">
        <v>4</v>
      </c>
      <c r="H1651">
        <v>9</v>
      </c>
      <c r="I1651" t="s">
        <v>437</v>
      </c>
      <c r="J1651" t="s">
        <v>445</v>
      </c>
      <c r="K1651">
        <f t="shared" si="26"/>
        <v>2415</v>
      </c>
    </row>
    <row r="1652" spans="1:11" hidden="1" x14ac:dyDescent="0.3">
      <c r="A1652" t="s">
        <v>417</v>
      </c>
      <c r="B1652" t="s">
        <v>447</v>
      </c>
      <c r="C1652" t="s">
        <v>35</v>
      </c>
      <c r="D1652" t="s">
        <v>41</v>
      </c>
      <c r="E1652" s="1">
        <v>41947</v>
      </c>
      <c r="F1652" s="1" t="s">
        <v>440</v>
      </c>
      <c r="G1652">
        <v>1</v>
      </c>
      <c r="H1652">
        <v>10</v>
      </c>
      <c r="I1652">
        <v>28</v>
      </c>
      <c r="J1652" t="s">
        <v>445</v>
      </c>
      <c r="K1652">
        <f t="shared" si="26"/>
        <v>2415</v>
      </c>
    </row>
    <row r="1653" spans="1:11" hidden="1" x14ac:dyDescent="0.3">
      <c r="A1653" t="s">
        <v>417</v>
      </c>
      <c r="B1653" t="s">
        <v>447</v>
      </c>
      <c r="C1653" t="s">
        <v>35</v>
      </c>
      <c r="D1653" t="s">
        <v>41</v>
      </c>
      <c r="E1653" s="1">
        <v>41947</v>
      </c>
      <c r="F1653" s="1" t="s">
        <v>440</v>
      </c>
      <c r="G1653">
        <v>2</v>
      </c>
      <c r="H1653">
        <v>10</v>
      </c>
      <c r="I1653" t="s">
        <v>437</v>
      </c>
      <c r="J1653" t="s">
        <v>445</v>
      </c>
      <c r="K1653">
        <f t="shared" si="26"/>
        <v>2415</v>
      </c>
    </row>
    <row r="1654" spans="1:11" hidden="1" x14ac:dyDescent="0.3">
      <c r="A1654" t="s">
        <v>417</v>
      </c>
      <c r="B1654" t="s">
        <v>447</v>
      </c>
      <c r="C1654" t="s">
        <v>35</v>
      </c>
      <c r="D1654" t="s">
        <v>41</v>
      </c>
      <c r="E1654" s="1">
        <v>41947</v>
      </c>
      <c r="F1654" s="1" t="s">
        <v>440</v>
      </c>
      <c r="G1654">
        <v>3</v>
      </c>
      <c r="H1654">
        <v>10</v>
      </c>
      <c r="I1654" t="s">
        <v>437</v>
      </c>
      <c r="J1654" t="s">
        <v>445</v>
      </c>
      <c r="K1654">
        <f t="shared" si="26"/>
        <v>2415</v>
      </c>
    </row>
    <row r="1655" spans="1:11" hidden="1" x14ac:dyDescent="0.3">
      <c r="A1655" t="s">
        <v>417</v>
      </c>
      <c r="B1655" t="s">
        <v>447</v>
      </c>
      <c r="C1655" t="s">
        <v>35</v>
      </c>
      <c r="D1655" t="s">
        <v>41</v>
      </c>
      <c r="E1655" s="1">
        <v>41947</v>
      </c>
      <c r="F1655" s="1" t="s">
        <v>440</v>
      </c>
      <c r="G1655">
        <v>4</v>
      </c>
      <c r="H1655">
        <v>9</v>
      </c>
      <c r="I1655" t="s">
        <v>437</v>
      </c>
      <c r="J1655" t="s">
        <v>445</v>
      </c>
      <c r="K1655">
        <f t="shared" si="26"/>
        <v>2415</v>
      </c>
    </row>
    <row r="1656" spans="1:11" hidden="1" x14ac:dyDescent="0.3">
      <c r="A1656" t="s">
        <v>417</v>
      </c>
      <c r="B1656" t="s">
        <v>447</v>
      </c>
      <c r="C1656" t="s">
        <v>35</v>
      </c>
      <c r="D1656" t="s">
        <v>41</v>
      </c>
      <c r="E1656" s="1">
        <v>41947</v>
      </c>
      <c r="F1656" s="1" t="s">
        <v>440</v>
      </c>
      <c r="G1656">
        <v>1</v>
      </c>
      <c r="H1656">
        <v>9</v>
      </c>
      <c r="I1656" t="s">
        <v>437</v>
      </c>
      <c r="J1656" t="s">
        <v>445</v>
      </c>
      <c r="K1656">
        <f t="shared" si="26"/>
        <v>2415</v>
      </c>
    </row>
    <row r="1657" spans="1:11" hidden="1" x14ac:dyDescent="0.3">
      <c r="A1657" t="s">
        <v>417</v>
      </c>
      <c r="B1657" t="s">
        <v>447</v>
      </c>
      <c r="C1657" t="s">
        <v>35</v>
      </c>
      <c r="D1657" t="s">
        <v>41</v>
      </c>
      <c r="E1657" s="1">
        <v>41947</v>
      </c>
      <c r="F1657" s="1" t="s">
        <v>440</v>
      </c>
      <c r="G1657">
        <v>2</v>
      </c>
      <c r="H1657">
        <v>9</v>
      </c>
      <c r="I1657" t="s">
        <v>437</v>
      </c>
      <c r="J1657" t="s">
        <v>445</v>
      </c>
      <c r="K1657">
        <f t="shared" si="26"/>
        <v>2415</v>
      </c>
    </row>
    <row r="1658" spans="1:11" hidden="1" x14ac:dyDescent="0.3">
      <c r="A1658" t="s">
        <v>417</v>
      </c>
      <c r="B1658" t="s">
        <v>447</v>
      </c>
      <c r="C1658" t="s">
        <v>35</v>
      </c>
      <c r="D1658" t="s">
        <v>41</v>
      </c>
      <c r="E1658" s="1">
        <v>41947</v>
      </c>
      <c r="F1658" s="1" t="s">
        <v>440</v>
      </c>
      <c r="G1658">
        <v>3</v>
      </c>
      <c r="H1658">
        <v>9</v>
      </c>
      <c r="I1658" t="s">
        <v>437</v>
      </c>
      <c r="J1658" t="s">
        <v>445</v>
      </c>
      <c r="K1658">
        <f t="shared" si="26"/>
        <v>2415</v>
      </c>
    </row>
    <row r="1659" spans="1:11" hidden="1" x14ac:dyDescent="0.3">
      <c r="A1659" t="s">
        <v>417</v>
      </c>
      <c r="B1659" t="s">
        <v>447</v>
      </c>
      <c r="C1659" t="s">
        <v>35</v>
      </c>
      <c r="D1659" t="s">
        <v>41</v>
      </c>
      <c r="E1659" s="1">
        <v>41947</v>
      </c>
      <c r="F1659" s="1" t="s">
        <v>440</v>
      </c>
      <c r="G1659">
        <v>4</v>
      </c>
      <c r="H1659">
        <v>10</v>
      </c>
      <c r="I1659" t="s">
        <v>437</v>
      </c>
      <c r="J1659" t="s">
        <v>445</v>
      </c>
      <c r="K1659">
        <f t="shared" si="26"/>
        <v>2415</v>
      </c>
    </row>
    <row r="1660" spans="1:11" hidden="1" x14ac:dyDescent="0.3">
      <c r="A1660" t="s">
        <v>417</v>
      </c>
      <c r="B1660" t="s">
        <v>447</v>
      </c>
      <c r="C1660" t="s">
        <v>35</v>
      </c>
      <c r="D1660" t="s">
        <v>41</v>
      </c>
      <c r="E1660" s="1">
        <v>41974</v>
      </c>
      <c r="F1660" s="1" t="s">
        <v>440</v>
      </c>
      <c r="G1660">
        <v>1</v>
      </c>
      <c r="H1660">
        <v>10</v>
      </c>
      <c r="I1660">
        <v>31</v>
      </c>
      <c r="J1660" t="s">
        <v>445</v>
      </c>
      <c r="K1660">
        <f t="shared" si="26"/>
        <v>3036</v>
      </c>
    </row>
    <row r="1661" spans="1:11" hidden="1" x14ac:dyDescent="0.3">
      <c r="A1661" t="s">
        <v>417</v>
      </c>
      <c r="B1661" t="s">
        <v>447</v>
      </c>
      <c r="C1661" t="s">
        <v>35</v>
      </c>
      <c r="D1661" t="s">
        <v>41</v>
      </c>
      <c r="E1661" s="1">
        <v>41974</v>
      </c>
      <c r="F1661" s="1" t="s">
        <v>440</v>
      </c>
      <c r="G1661">
        <v>2</v>
      </c>
      <c r="H1661">
        <v>9</v>
      </c>
      <c r="I1661">
        <v>29</v>
      </c>
      <c r="J1661" t="s">
        <v>445</v>
      </c>
      <c r="K1661">
        <f t="shared" si="26"/>
        <v>3036</v>
      </c>
    </row>
    <row r="1662" spans="1:11" hidden="1" x14ac:dyDescent="0.3">
      <c r="A1662" t="s">
        <v>417</v>
      </c>
      <c r="B1662" t="s">
        <v>447</v>
      </c>
      <c r="C1662" t="s">
        <v>35</v>
      </c>
      <c r="D1662" t="s">
        <v>41</v>
      </c>
      <c r="E1662" s="1">
        <v>41974</v>
      </c>
      <c r="F1662" s="1" t="s">
        <v>440</v>
      </c>
      <c r="G1662">
        <v>3</v>
      </c>
      <c r="H1662">
        <v>9</v>
      </c>
      <c r="I1662">
        <v>29</v>
      </c>
      <c r="J1662" t="s">
        <v>445</v>
      </c>
      <c r="K1662">
        <f t="shared" si="26"/>
        <v>3036</v>
      </c>
    </row>
    <row r="1663" spans="1:11" hidden="1" x14ac:dyDescent="0.3">
      <c r="A1663" t="s">
        <v>417</v>
      </c>
      <c r="B1663" t="s">
        <v>447</v>
      </c>
      <c r="C1663" t="s">
        <v>35</v>
      </c>
      <c r="D1663" t="s">
        <v>41</v>
      </c>
      <c r="E1663" s="1">
        <v>41974</v>
      </c>
      <c r="F1663" s="1" t="s">
        <v>440</v>
      </c>
      <c r="G1663">
        <v>4</v>
      </c>
      <c r="H1663">
        <v>9</v>
      </c>
      <c r="I1663">
        <v>28</v>
      </c>
      <c r="J1663" t="s">
        <v>445</v>
      </c>
      <c r="K1663">
        <f t="shared" si="26"/>
        <v>3036</v>
      </c>
    </row>
    <row r="1664" spans="1:11" hidden="1" x14ac:dyDescent="0.3">
      <c r="A1664" t="s">
        <v>417</v>
      </c>
      <c r="B1664" t="s">
        <v>447</v>
      </c>
      <c r="C1664" t="s">
        <v>35</v>
      </c>
      <c r="D1664" t="s">
        <v>41</v>
      </c>
      <c r="E1664" s="1">
        <v>41974</v>
      </c>
      <c r="F1664" s="1" t="s">
        <v>440</v>
      </c>
      <c r="G1664">
        <v>1</v>
      </c>
      <c r="H1664">
        <v>9</v>
      </c>
      <c r="I1664">
        <v>26</v>
      </c>
      <c r="J1664" t="s">
        <v>445</v>
      </c>
      <c r="K1664">
        <f t="shared" si="26"/>
        <v>3036</v>
      </c>
    </row>
    <row r="1665" spans="1:11" hidden="1" x14ac:dyDescent="0.3">
      <c r="A1665" t="s">
        <v>417</v>
      </c>
      <c r="B1665" t="s">
        <v>447</v>
      </c>
      <c r="C1665" t="s">
        <v>35</v>
      </c>
      <c r="D1665" t="s">
        <v>41</v>
      </c>
      <c r="E1665" s="1">
        <v>41974</v>
      </c>
      <c r="F1665" s="1" t="s">
        <v>440</v>
      </c>
      <c r="G1665">
        <v>2</v>
      </c>
      <c r="H1665">
        <v>9</v>
      </c>
      <c r="I1665">
        <v>27</v>
      </c>
      <c r="J1665" t="s">
        <v>445</v>
      </c>
      <c r="K1665">
        <f t="shared" si="26"/>
        <v>3036</v>
      </c>
    </row>
    <row r="1666" spans="1:11" hidden="1" x14ac:dyDescent="0.3">
      <c r="A1666" t="s">
        <v>417</v>
      </c>
      <c r="B1666" t="s">
        <v>447</v>
      </c>
      <c r="C1666" t="s">
        <v>35</v>
      </c>
      <c r="D1666" t="s">
        <v>41</v>
      </c>
      <c r="E1666" s="1">
        <v>41974</v>
      </c>
      <c r="F1666" s="1" t="s">
        <v>440</v>
      </c>
      <c r="G1666">
        <v>3</v>
      </c>
      <c r="H1666">
        <v>9</v>
      </c>
      <c r="I1666">
        <v>27</v>
      </c>
      <c r="J1666" t="s">
        <v>445</v>
      </c>
      <c r="K1666">
        <f t="shared" si="26"/>
        <v>3036</v>
      </c>
    </row>
    <row r="1667" spans="1:11" hidden="1" x14ac:dyDescent="0.3">
      <c r="A1667" t="s">
        <v>417</v>
      </c>
      <c r="B1667" t="s">
        <v>447</v>
      </c>
      <c r="C1667" t="s">
        <v>35</v>
      </c>
      <c r="D1667" t="s">
        <v>41</v>
      </c>
      <c r="E1667" s="1">
        <v>41974</v>
      </c>
      <c r="F1667" s="1" t="s">
        <v>440</v>
      </c>
      <c r="G1667">
        <v>4</v>
      </c>
      <c r="H1667">
        <v>10</v>
      </c>
      <c r="I1667">
        <v>29</v>
      </c>
      <c r="J1667" t="s">
        <v>445</v>
      </c>
      <c r="K1667">
        <f t="shared" si="26"/>
        <v>3036</v>
      </c>
    </row>
    <row r="1668" spans="1:11" hidden="1" x14ac:dyDescent="0.3">
      <c r="A1668" t="s">
        <v>417</v>
      </c>
      <c r="B1668" t="s">
        <v>447</v>
      </c>
      <c r="C1668" t="s">
        <v>35</v>
      </c>
      <c r="D1668" t="s">
        <v>41</v>
      </c>
      <c r="E1668" s="1">
        <v>41974</v>
      </c>
      <c r="F1668" s="1" t="s">
        <v>440</v>
      </c>
      <c r="G1668">
        <v>1</v>
      </c>
      <c r="H1668">
        <v>9</v>
      </c>
      <c r="I1668">
        <v>30</v>
      </c>
      <c r="J1668" t="s">
        <v>445</v>
      </c>
      <c r="K1668">
        <f t="shared" si="26"/>
        <v>3036</v>
      </c>
    </row>
    <row r="1669" spans="1:11" hidden="1" x14ac:dyDescent="0.3">
      <c r="A1669" t="s">
        <v>417</v>
      </c>
      <c r="B1669" t="s">
        <v>447</v>
      </c>
      <c r="C1669" t="s">
        <v>35</v>
      </c>
      <c r="D1669" t="s">
        <v>41</v>
      </c>
      <c r="E1669" s="1">
        <v>41974</v>
      </c>
      <c r="F1669" s="1" t="s">
        <v>440</v>
      </c>
      <c r="G1669">
        <v>2</v>
      </c>
      <c r="H1669">
        <v>9</v>
      </c>
      <c r="I1669">
        <v>29</v>
      </c>
      <c r="J1669" t="s">
        <v>445</v>
      </c>
      <c r="K1669">
        <f t="shared" si="26"/>
        <v>3036</v>
      </c>
    </row>
    <row r="1670" spans="1:11" hidden="1" x14ac:dyDescent="0.3">
      <c r="A1670" t="s">
        <v>417</v>
      </c>
      <c r="B1670" t="s">
        <v>447</v>
      </c>
      <c r="C1670" t="s">
        <v>35</v>
      </c>
      <c r="D1670" t="s">
        <v>41</v>
      </c>
      <c r="E1670" s="1">
        <v>41974</v>
      </c>
      <c r="F1670" s="1" t="s">
        <v>440</v>
      </c>
      <c r="G1670">
        <v>3</v>
      </c>
      <c r="H1670">
        <v>9</v>
      </c>
      <c r="I1670">
        <v>28</v>
      </c>
      <c r="J1670" t="s">
        <v>445</v>
      </c>
      <c r="K1670">
        <f t="shared" si="26"/>
        <v>3036</v>
      </c>
    </row>
    <row r="1671" spans="1:11" hidden="1" x14ac:dyDescent="0.3">
      <c r="A1671" t="s">
        <v>417</v>
      </c>
      <c r="B1671" t="s">
        <v>447</v>
      </c>
      <c r="C1671" t="s">
        <v>35</v>
      </c>
      <c r="D1671" t="s">
        <v>41</v>
      </c>
      <c r="E1671" s="1">
        <v>41974</v>
      </c>
      <c r="F1671" s="1" t="s">
        <v>440</v>
      </c>
      <c r="G1671">
        <v>4</v>
      </c>
      <c r="H1671">
        <v>8</v>
      </c>
      <c r="I1671">
        <v>29</v>
      </c>
      <c r="J1671" t="s">
        <v>445</v>
      </c>
      <c r="K1671">
        <f t="shared" si="26"/>
        <v>3036</v>
      </c>
    </row>
    <row r="1672" spans="1:11" hidden="1" x14ac:dyDescent="0.3">
      <c r="A1672" t="s">
        <v>417</v>
      </c>
      <c r="B1672" t="s">
        <v>447</v>
      </c>
      <c r="C1672" t="s">
        <v>35</v>
      </c>
      <c r="D1672" t="s">
        <v>41</v>
      </c>
      <c r="E1672" s="1">
        <v>41974</v>
      </c>
      <c r="F1672" s="1" t="s">
        <v>440</v>
      </c>
      <c r="G1672">
        <v>1</v>
      </c>
      <c r="H1672">
        <v>9</v>
      </c>
      <c r="I1672">
        <v>27</v>
      </c>
      <c r="J1672" t="s">
        <v>445</v>
      </c>
      <c r="K1672">
        <f t="shared" si="26"/>
        <v>3036</v>
      </c>
    </row>
    <row r="1673" spans="1:11" hidden="1" x14ac:dyDescent="0.3">
      <c r="A1673" t="s">
        <v>417</v>
      </c>
      <c r="B1673" t="s">
        <v>447</v>
      </c>
      <c r="C1673" t="s">
        <v>35</v>
      </c>
      <c r="D1673" t="s">
        <v>41</v>
      </c>
      <c r="E1673" s="1">
        <v>41974</v>
      </c>
      <c r="F1673" s="1" t="s">
        <v>440</v>
      </c>
      <c r="G1673">
        <v>2</v>
      </c>
      <c r="H1673">
        <v>9</v>
      </c>
      <c r="I1673">
        <v>27</v>
      </c>
      <c r="J1673" t="s">
        <v>445</v>
      </c>
      <c r="K1673">
        <f t="shared" si="26"/>
        <v>3036</v>
      </c>
    </row>
    <row r="1674" spans="1:11" hidden="1" x14ac:dyDescent="0.3">
      <c r="A1674" t="s">
        <v>417</v>
      </c>
      <c r="B1674" t="s">
        <v>447</v>
      </c>
      <c r="C1674" t="s">
        <v>35</v>
      </c>
      <c r="D1674" t="s">
        <v>41</v>
      </c>
      <c r="E1674" s="1">
        <v>41974</v>
      </c>
      <c r="F1674" s="1" t="s">
        <v>440</v>
      </c>
      <c r="G1674">
        <v>3</v>
      </c>
      <c r="H1674">
        <v>9</v>
      </c>
      <c r="I1674">
        <v>26</v>
      </c>
      <c r="J1674" t="s">
        <v>445</v>
      </c>
      <c r="K1674">
        <f t="shared" si="26"/>
        <v>3036</v>
      </c>
    </row>
    <row r="1675" spans="1:11" hidden="1" x14ac:dyDescent="0.3">
      <c r="A1675" t="s">
        <v>417</v>
      </c>
      <c r="B1675" t="s">
        <v>447</v>
      </c>
      <c r="C1675" t="s">
        <v>35</v>
      </c>
      <c r="D1675" t="s">
        <v>41</v>
      </c>
      <c r="E1675" s="1">
        <v>41974</v>
      </c>
      <c r="F1675" s="1" t="s">
        <v>440</v>
      </c>
      <c r="G1675">
        <v>4</v>
      </c>
      <c r="H1675">
        <v>9</v>
      </c>
      <c r="I1675">
        <v>27</v>
      </c>
      <c r="J1675" t="s">
        <v>445</v>
      </c>
      <c r="K1675">
        <f t="shared" si="26"/>
        <v>3036</v>
      </c>
    </row>
    <row r="1676" spans="1:11" hidden="1" x14ac:dyDescent="0.3">
      <c r="A1676" t="s">
        <v>417</v>
      </c>
      <c r="B1676" t="s">
        <v>447</v>
      </c>
      <c r="C1676" t="s">
        <v>35</v>
      </c>
      <c r="D1676" t="s">
        <v>41</v>
      </c>
      <c r="E1676" s="1">
        <v>41974</v>
      </c>
      <c r="F1676" s="1" t="s">
        <v>440</v>
      </c>
      <c r="G1676">
        <v>1</v>
      </c>
      <c r="H1676">
        <v>8</v>
      </c>
      <c r="I1676">
        <v>27</v>
      </c>
      <c r="J1676" t="s">
        <v>445</v>
      </c>
      <c r="K1676">
        <f t="shared" si="26"/>
        <v>3036</v>
      </c>
    </row>
    <row r="1677" spans="1:11" hidden="1" x14ac:dyDescent="0.3">
      <c r="A1677" t="s">
        <v>417</v>
      </c>
      <c r="B1677" t="s">
        <v>447</v>
      </c>
      <c r="C1677" t="s">
        <v>35</v>
      </c>
      <c r="D1677" t="s">
        <v>41</v>
      </c>
      <c r="E1677" s="1">
        <v>41974</v>
      </c>
      <c r="F1677" s="1" t="s">
        <v>440</v>
      </c>
      <c r="G1677">
        <v>2</v>
      </c>
      <c r="H1677">
        <v>9</v>
      </c>
      <c r="I1677">
        <v>29</v>
      </c>
      <c r="J1677" t="s">
        <v>445</v>
      </c>
      <c r="K1677">
        <f t="shared" si="26"/>
        <v>3036</v>
      </c>
    </row>
    <row r="1678" spans="1:11" hidden="1" x14ac:dyDescent="0.3">
      <c r="A1678" t="s">
        <v>417</v>
      </c>
      <c r="B1678" t="s">
        <v>447</v>
      </c>
      <c r="C1678" t="s">
        <v>35</v>
      </c>
      <c r="D1678" t="s">
        <v>41</v>
      </c>
      <c r="E1678" s="1">
        <v>41974</v>
      </c>
      <c r="F1678" s="1" t="s">
        <v>440</v>
      </c>
      <c r="G1678">
        <v>3</v>
      </c>
      <c r="H1678">
        <v>9</v>
      </c>
      <c r="I1678">
        <v>28</v>
      </c>
      <c r="J1678" t="s">
        <v>445</v>
      </c>
      <c r="K1678">
        <f t="shared" si="26"/>
        <v>3036</v>
      </c>
    </row>
    <row r="1679" spans="1:11" hidden="1" x14ac:dyDescent="0.3">
      <c r="A1679" t="s">
        <v>417</v>
      </c>
      <c r="B1679" t="s">
        <v>447</v>
      </c>
      <c r="C1679" t="s">
        <v>35</v>
      </c>
      <c r="D1679" t="s">
        <v>41</v>
      </c>
      <c r="E1679" s="1">
        <v>41974</v>
      </c>
      <c r="F1679" s="1" t="s">
        <v>440</v>
      </c>
      <c r="G1679">
        <v>4</v>
      </c>
      <c r="H1679">
        <v>9</v>
      </c>
      <c r="I1679">
        <v>28</v>
      </c>
      <c r="J1679" t="s">
        <v>445</v>
      </c>
      <c r="K1679">
        <f t="shared" si="26"/>
        <v>3036</v>
      </c>
    </row>
    <row r="1680" spans="1:11" hidden="1" x14ac:dyDescent="0.3">
      <c r="A1680" t="s">
        <v>417</v>
      </c>
      <c r="B1680" t="s">
        <v>447</v>
      </c>
      <c r="C1680" t="s">
        <v>35</v>
      </c>
      <c r="D1680" t="s">
        <v>41</v>
      </c>
      <c r="E1680" s="1">
        <v>41974</v>
      </c>
      <c r="F1680" s="1" t="s">
        <v>440</v>
      </c>
      <c r="G1680">
        <v>1</v>
      </c>
      <c r="H1680">
        <v>9</v>
      </c>
      <c r="I1680">
        <v>28</v>
      </c>
      <c r="J1680" t="s">
        <v>445</v>
      </c>
      <c r="K1680">
        <f t="shared" si="26"/>
        <v>3036</v>
      </c>
    </row>
    <row r="1681" spans="1:11" hidden="1" x14ac:dyDescent="0.3">
      <c r="A1681" t="s">
        <v>417</v>
      </c>
      <c r="B1681" t="s">
        <v>447</v>
      </c>
      <c r="C1681" t="s">
        <v>35</v>
      </c>
      <c r="D1681" t="s">
        <v>41</v>
      </c>
      <c r="E1681" s="1">
        <v>41974</v>
      </c>
      <c r="F1681" s="1" t="s">
        <v>440</v>
      </c>
      <c r="G1681">
        <v>2</v>
      </c>
      <c r="H1681">
        <v>10</v>
      </c>
      <c r="I1681">
        <v>30</v>
      </c>
      <c r="J1681" t="s">
        <v>445</v>
      </c>
      <c r="K1681">
        <f t="shared" si="26"/>
        <v>3036</v>
      </c>
    </row>
    <row r="1682" spans="1:11" hidden="1" x14ac:dyDescent="0.3">
      <c r="A1682" t="s">
        <v>417</v>
      </c>
      <c r="B1682" t="s">
        <v>447</v>
      </c>
      <c r="C1682" t="s">
        <v>35</v>
      </c>
      <c r="D1682" t="s">
        <v>41</v>
      </c>
      <c r="E1682" s="1">
        <v>41974</v>
      </c>
      <c r="F1682" s="1" t="s">
        <v>440</v>
      </c>
      <c r="G1682">
        <v>3</v>
      </c>
      <c r="H1682">
        <v>9</v>
      </c>
      <c r="I1682">
        <v>28</v>
      </c>
      <c r="J1682" t="s">
        <v>445</v>
      </c>
      <c r="K1682">
        <f t="shared" si="26"/>
        <v>3036</v>
      </c>
    </row>
    <row r="1683" spans="1:11" hidden="1" x14ac:dyDescent="0.3">
      <c r="A1683" t="s">
        <v>417</v>
      </c>
      <c r="B1683" t="s">
        <v>447</v>
      </c>
      <c r="C1683" t="s">
        <v>35</v>
      </c>
      <c r="D1683" t="s">
        <v>41</v>
      </c>
      <c r="E1683" s="1">
        <v>41974</v>
      </c>
      <c r="F1683" s="1" t="s">
        <v>440</v>
      </c>
      <c r="G1683">
        <v>4</v>
      </c>
      <c r="H1683">
        <v>8</v>
      </c>
      <c r="I1683">
        <v>27</v>
      </c>
      <c r="J1683" t="s">
        <v>445</v>
      </c>
      <c r="K1683">
        <f t="shared" si="26"/>
        <v>3036</v>
      </c>
    </row>
    <row r="1684" spans="1:11" hidden="1" x14ac:dyDescent="0.3">
      <c r="A1684" t="s">
        <v>417</v>
      </c>
      <c r="B1684" t="s">
        <v>447</v>
      </c>
      <c r="C1684" t="s">
        <v>35</v>
      </c>
      <c r="D1684" t="s">
        <v>38</v>
      </c>
      <c r="E1684" s="1">
        <v>41905</v>
      </c>
      <c r="F1684" s="1" t="s">
        <v>440</v>
      </c>
      <c r="G1684">
        <v>1</v>
      </c>
      <c r="H1684">
        <v>2.197391819798459</v>
      </c>
      <c r="I1684">
        <v>9</v>
      </c>
      <c r="J1684" t="s">
        <v>444</v>
      </c>
      <c r="K1684">
        <f t="shared" si="26"/>
        <v>1449</v>
      </c>
    </row>
    <row r="1685" spans="1:11" hidden="1" x14ac:dyDescent="0.3">
      <c r="A1685" t="s">
        <v>417</v>
      </c>
      <c r="B1685" t="s">
        <v>447</v>
      </c>
      <c r="C1685" t="s">
        <v>35</v>
      </c>
      <c r="D1685" t="s">
        <v>38</v>
      </c>
      <c r="E1685" s="1">
        <v>41905</v>
      </c>
      <c r="F1685" s="1" t="s">
        <v>440</v>
      </c>
      <c r="G1685">
        <v>2</v>
      </c>
      <c r="H1685">
        <v>2.1813870776526376</v>
      </c>
      <c r="I1685">
        <v>8</v>
      </c>
      <c r="J1685" t="s">
        <v>444</v>
      </c>
      <c r="K1685">
        <f t="shared" si="26"/>
        <v>1449</v>
      </c>
    </row>
    <row r="1686" spans="1:11" hidden="1" x14ac:dyDescent="0.3">
      <c r="A1686" t="s">
        <v>417</v>
      </c>
      <c r="B1686" t="s">
        <v>447</v>
      </c>
      <c r="C1686" t="s">
        <v>35</v>
      </c>
      <c r="D1686" t="s">
        <v>38</v>
      </c>
      <c r="E1686" s="1">
        <v>41905</v>
      </c>
      <c r="F1686" s="1" t="s">
        <v>440</v>
      </c>
      <c r="G1686">
        <v>3</v>
      </c>
      <c r="H1686">
        <v>2.1120331950207469</v>
      </c>
      <c r="I1686">
        <v>8</v>
      </c>
      <c r="J1686" t="s">
        <v>444</v>
      </c>
      <c r="K1686">
        <f t="shared" si="26"/>
        <v>1449</v>
      </c>
    </row>
    <row r="1687" spans="1:11" hidden="1" x14ac:dyDescent="0.3">
      <c r="A1687" t="s">
        <v>417</v>
      </c>
      <c r="B1687" t="s">
        <v>447</v>
      </c>
      <c r="C1687" t="s">
        <v>35</v>
      </c>
      <c r="D1687" t="s">
        <v>38</v>
      </c>
      <c r="E1687" s="1">
        <v>41905</v>
      </c>
      <c r="F1687" s="1" t="s">
        <v>440</v>
      </c>
      <c r="G1687">
        <v>4</v>
      </c>
      <c r="H1687">
        <v>1.2735849056603774</v>
      </c>
      <c r="I1687">
        <v>7</v>
      </c>
      <c r="J1687" t="s">
        <v>444</v>
      </c>
      <c r="K1687">
        <f t="shared" si="26"/>
        <v>1449</v>
      </c>
    </row>
    <row r="1688" spans="1:11" ht="15" hidden="1" customHeight="1" x14ac:dyDescent="0.3">
      <c r="A1688" t="s">
        <v>417</v>
      </c>
      <c r="B1688" t="s">
        <v>447</v>
      </c>
      <c r="C1688" t="s">
        <v>35</v>
      </c>
      <c r="D1688" t="s">
        <v>38</v>
      </c>
      <c r="E1688" s="1">
        <v>41905</v>
      </c>
      <c r="F1688" s="1" t="s">
        <v>440</v>
      </c>
      <c r="G1688">
        <v>1</v>
      </c>
      <c r="H1688">
        <v>2.2187314759928869</v>
      </c>
      <c r="I1688">
        <v>9</v>
      </c>
      <c r="J1688" t="s">
        <v>444</v>
      </c>
      <c r="K1688">
        <f t="shared" si="26"/>
        <v>1449</v>
      </c>
    </row>
    <row r="1689" spans="1:11" ht="15" hidden="1" customHeight="1" x14ac:dyDescent="0.3">
      <c r="A1689" t="s">
        <v>417</v>
      </c>
      <c r="B1689" t="s">
        <v>447</v>
      </c>
      <c r="C1689" t="s">
        <v>35</v>
      </c>
      <c r="D1689" t="s">
        <v>38</v>
      </c>
      <c r="E1689" s="1">
        <v>41905</v>
      </c>
      <c r="F1689" s="1" t="s">
        <v>440</v>
      </c>
      <c r="G1689">
        <v>2</v>
      </c>
      <c r="H1689">
        <v>2.202726733847066</v>
      </c>
      <c r="I1689">
        <v>9</v>
      </c>
      <c r="J1689" t="s">
        <v>444</v>
      </c>
      <c r="K1689">
        <f t="shared" si="26"/>
        <v>1449</v>
      </c>
    </row>
    <row r="1690" spans="1:11" ht="15" hidden="1" customHeight="1" x14ac:dyDescent="0.3">
      <c r="A1690" t="s">
        <v>417</v>
      </c>
      <c r="B1690" t="s">
        <v>447</v>
      </c>
      <c r="C1690" t="s">
        <v>35</v>
      </c>
      <c r="D1690" t="s">
        <v>38</v>
      </c>
      <c r="E1690" s="1">
        <v>41905</v>
      </c>
      <c r="F1690" s="1" t="s">
        <v>440</v>
      </c>
      <c r="G1690">
        <v>3</v>
      </c>
      <c r="H1690">
        <v>2.090693538826319</v>
      </c>
      <c r="I1690">
        <v>7</v>
      </c>
      <c r="J1690" t="s">
        <v>444</v>
      </c>
      <c r="K1690">
        <f t="shared" si="26"/>
        <v>1449</v>
      </c>
    </row>
    <row r="1691" spans="1:11" ht="15" hidden="1" customHeight="1" x14ac:dyDescent="0.3">
      <c r="A1691" t="s">
        <v>417</v>
      </c>
      <c r="B1691" t="s">
        <v>447</v>
      </c>
      <c r="C1691" t="s">
        <v>35</v>
      </c>
      <c r="D1691" t="s">
        <v>38</v>
      </c>
      <c r="E1691" s="1">
        <v>41905</v>
      </c>
      <c r="F1691" s="1" t="s">
        <v>440</v>
      </c>
      <c r="G1691">
        <v>4</v>
      </c>
      <c r="H1691">
        <v>2.1493775933609958</v>
      </c>
      <c r="I1691">
        <v>8</v>
      </c>
      <c r="J1691" t="s">
        <v>444</v>
      </c>
      <c r="K1691">
        <f t="shared" si="26"/>
        <v>1449</v>
      </c>
    </row>
    <row r="1692" spans="1:11" ht="15" hidden="1" customHeight="1" x14ac:dyDescent="0.3">
      <c r="A1692" t="s">
        <v>417</v>
      </c>
      <c r="B1692" t="s">
        <v>447</v>
      </c>
      <c r="C1692" t="s">
        <v>35</v>
      </c>
      <c r="D1692" t="s">
        <v>38</v>
      </c>
      <c r="E1692" s="1">
        <v>41905</v>
      </c>
      <c r="F1692" s="1" t="s">
        <v>440</v>
      </c>
      <c r="G1692">
        <v>1</v>
      </c>
      <c r="H1692">
        <v>1.9433962264150944</v>
      </c>
      <c r="I1692">
        <v>7</v>
      </c>
      <c r="J1692" t="s">
        <v>444</v>
      </c>
      <c r="K1692">
        <f t="shared" si="26"/>
        <v>1449</v>
      </c>
    </row>
    <row r="1693" spans="1:11" ht="15" hidden="1" customHeight="1" x14ac:dyDescent="0.3">
      <c r="A1693" t="s">
        <v>417</v>
      </c>
      <c r="B1693" t="s">
        <v>447</v>
      </c>
      <c r="C1693" t="s">
        <v>35</v>
      </c>
      <c r="D1693" t="s">
        <v>38</v>
      </c>
      <c r="E1693" s="1">
        <v>41905</v>
      </c>
      <c r="F1693" s="1" t="s">
        <v>440</v>
      </c>
      <c r="G1693">
        <v>2</v>
      </c>
      <c r="H1693">
        <v>2.192056905749852</v>
      </c>
      <c r="I1693">
        <v>9</v>
      </c>
      <c r="J1693" t="s">
        <v>444</v>
      </c>
      <c r="K1693">
        <f t="shared" si="26"/>
        <v>1449</v>
      </c>
    </row>
    <row r="1694" spans="1:11" ht="15" hidden="1" customHeight="1" x14ac:dyDescent="0.3">
      <c r="A1694" t="s">
        <v>417</v>
      </c>
      <c r="B1694" t="s">
        <v>447</v>
      </c>
      <c r="C1694" t="s">
        <v>35</v>
      </c>
      <c r="D1694" t="s">
        <v>38</v>
      </c>
      <c r="E1694" s="1">
        <v>41905</v>
      </c>
      <c r="F1694" s="1" t="s">
        <v>440</v>
      </c>
      <c r="G1694">
        <v>3</v>
      </c>
      <c r="H1694">
        <v>2.1493775933609958</v>
      </c>
      <c r="I1694">
        <v>7</v>
      </c>
      <c r="J1694" t="s">
        <v>444</v>
      </c>
      <c r="K1694">
        <f t="shared" si="26"/>
        <v>1449</v>
      </c>
    </row>
    <row r="1695" spans="1:11" ht="15" hidden="1" customHeight="1" x14ac:dyDescent="0.3">
      <c r="A1695" t="s">
        <v>417</v>
      </c>
      <c r="B1695" t="s">
        <v>447</v>
      </c>
      <c r="C1695" t="s">
        <v>35</v>
      </c>
      <c r="D1695" t="s">
        <v>38</v>
      </c>
      <c r="E1695" s="1">
        <v>41905</v>
      </c>
      <c r="F1695" s="1" t="s">
        <v>440</v>
      </c>
      <c r="G1695">
        <v>4</v>
      </c>
      <c r="H1695">
        <v>1.9245283018867925</v>
      </c>
      <c r="I1695">
        <v>6</v>
      </c>
      <c r="J1695" t="s">
        <v>444</v>
      </c>
      <c r="K1695">
        <f t="shared" si="26"/>
        <v>1449</v>
      </c>
    </row>
    <row r="1696" spans="1:11" ht="15" hidden="1" customHeight="1" x14ac:dyDescent="0.3">
      <c r="A1696" t="s">
        <v>417</v>
      </c>
      <c r="B1696" t="s">
        <v>447</v>
      </c>
      <c r="C1696" t="s">
        <v>35</v>
      </c>
      <c r="D1696" t="s">
        <v>38</v>
      </c>
      <c r="E1696" s="1">
        <v>41912</v>
      </c>
      <c r="F1696" s="1" t="s">
        <v>440</v>
      </c>
      <c r="G1696">
        <v>1</v>
      </c>
      <c r="H1696">
        <v>3.5867346938775508</v>
      </c>
      <c r="I1696">
        <v>12</v>
      </c>
      <c r="J1696" t="s">
        <v>444</v>
      </c>
      <c r="K1696">
        <f t="shared" si="26"/>
        <v>1610</v>
      </c>
    </row>
    <row r="1697" spans="1:11" ht="15" hidden="1" customHeight="1" x14ac:dyDescent="0.3">
      <c r="A1697" t="s">
        <v>417</v>
      </c>
      <c r="B1697" t="s">
        <v>447</v>
      </c>
      <c r="C1697" t="s">
        <v>35</v>
      </c>
      <c r="D1697" t="s">
        <v>38</v>
      </c>
      <c r="E1697" s="1">
        <v>41912</v>
      </c>
      <c r="F1697" s="1" t="s">
        <v>440</v>
      </c>
      <c r="G1697">
        <v>2</v>
      </c>
      <c r="H1697">
        <v>3.489795918367347</v>
      </c>
      <c r="I1697">
        <v>11</v>
      </c>
      <c r="J1697" t="s">
        <v>444</v>
      </c>
      <c r="K1697">
        <f t="shared" si="26"/>
        <v>1610</v>
      </c>
    </row>
    <row r="1698" spans="1:11" ht="15" hidden="1" customHeight="1" x14ac:dyDescent="0.3">
      <c r="A1698" t="s">
        <v>417</v>
      </c>
      <c r="B1698" t="s">
        <v>447</v>
      </c>
      <c r="C1698" t="s">
        <v>35</v>
      </c>
      <c r="D1698" t="s">
        <v>38</v>
      </c>
      <c r="E1698" s="1">
        <v>41912</v>
      </c>
      <c r="F1698" s="1" t="s">
        <v>440</v>
      </c>
      <c r="G1698">
        <v>3</v>
      </c>
      <c r="H1698">
        <v>3.5408163265306123</v>
      </c>
      <c r="I1698">
        <v>11</v>
      </c>
      <c r="J1698" t="s">
        <v>444</v>
      </c>
      <c r="K1698">
        <f t="shared" si="26"/>
        <v>1610</v>
      </c>
    </row>
    <row r="1699" spans="1:11" ht="15" hidden="1" customHeight="1" x14ac:dyDescent="0.3">
      <c r="A1699" t="s">
        <v>417</v>
      </c>
      <c r="B1699" t="s">
        <v>447</v>
      </c>
      <c r="C1699" t="s">
        <v>35</v>
      </c>
      <c r="D1699" t="s">
        <v>38</v>
      </c>
      <c r="E1699" s="1">
        <v>41912</v>
      </c>
      <c r="F1699" s="1" t="s">
        <v>440</v>
      </c>
      <c r="G1699">
        <v>4</v>
      </c>
      <c r="H1699">
        <v>3.5816326530612246</v>
      </c>
      <c r="I1699">
        <v>12</v>
      </c>
      <c r="J1699" t="s">
        <v>444</v>
      </c>
      <c r="K1699">
        <f t="shared" si="26"/>
        <v>1610</v>
      </c>
    </row>
    <row r="1700" spans="1:11" ht="15" hidden="1" customHeight="1" x14ac:dyDescent="0.3">
      <c r="A1700" t="s">
        <v>417</v>
      </c>
      <c r="B1700" t="s">
        <v>447</v>
      </c>
      <c r="C1700" t="s">
        <v>35</v>
      </c>
      <c r="D1700" t="s">
        <v>38</v>
      </c>
      <c r="E1700" s="1">
        <v>41912</v>
      </c>
      <c r="F1700" s="1" t="s">
        <v>440</v>
      </c>
      <c r="G1700">
        <v>1</v>
      </c>
      <c r="H1700">
        <v>3.3775510204081631</v>
      </c>
      <c r="I1700">
        <v>11</v>
      </c>
      <c r="J1700" t="s">
        <v>444</v>
      </c>
      <c r="K1700">
        <f t="shared" si="26"/>
        <v>1610</v>
      </c>
    </row>
    <row r="1701" spans="1:11" ht="15" hidden="1" customHeight="1" x14ac:dyDescent="0.3">
      <c r="A1701" t="s">
        <v>417</v>
      </c>
      <c r="B1701" t="s">
        <v>447</v>
      </c>
      <c r="C1701" t="s">
        <v>35</v>
      </c>
      <c r="D1701" t="s">
        <v>38</v>
      </c>
      <c r="E1701" s="1">
        <v>41912</v>
      </c>
      <c r="F1701" s="1" t="s">
        <v>440</v>
      </c>
      <c r="G1701">
        <v>2</v>
      </c>
      <c r="H1701">
        <v>3.2806122448979593</v>
      </c>
      <c r="I1701">
        <v>10</v>
      </c>
      <c r="J1701" t="s">
        <v>444</v>
      </c>
      <c r="K1701">
        <f t="shared" si="26"/>
        <v>1610</v>
      </c>
    </row>
    <row r="1702" spans="1:11" ht="15" hidden="1" customHeight="1" x14ac:dyDescent="0.3">
      <c r="A1702" t="s">
        <v>417</v>
      </c>
      <c r="B1702" t="s">
        <v>447</v>
      </c>
      <c r="C1702" t="s">
        <v>35</v>
      </c>
      <c r="D1702" t="s">
        <v>38</v>
      </c>
      <c r="E1702" s="1">
        <v>41912</v>
      </c>
      <c r="F1702" s="1" t="s">
        <v>440</v>
      </c>
      <c r="G1702">
        <v>3</v>
      </c>
      <c r="H1702">
        <v>3.4234693877551021</v>
      </c>
      <c r="I1702">
        <v>10</v>
      </c>
      <c r="J1702" t="s">
        <v>444</v>
      </c>
      <c r="K1702">
        <f t="shared" si="26"/>
        <v>1610</v>
      </c>
    </row>
    <row r="1703" spans="1:11" ht="15" hidden="1" customHeight="1" x14ac:dyDescent="0.3">
      <c r="A1703" t="s">
        <v>417</v>
      </c>
      <c r="B1703" t="s">
        <v>447</v>
      </c>
      <c r="C1703" t="s">
        <v>35</v>
      </c>
      <c r="D1703" t="s">
        <v>38</v>
      </c>
      <c r="E1703" s="1">
        <v>41912</v>
      </c>
      <c r="F1703" s="1" t="s">
        <v>440</v>
      </c>
      <c r="G1703">
        <v>4</v>
      </c>
      <c r="H1703">
        <v>3.545918367346939</v>
      </c>
      <c r="I1703">
        <v>12</v>
      </c>
      <c r="J1703" t="s">
        <v>444</v>
      </c>
      <c r="K1703">
        <f t="shared" si="26"/>
        <v>1610</v>
      </c>
    </row>
    <row r="1704" spans="1:11" ht="15" hidden="1" customHeight="1" x14ac:dyDescent="0.3">
      <c r="A1704" t="s">
        <v>417</v>
      </c>
      <c r="B1704" t="s">
        <v>447</v>
      </c>
      <c r="C1704" t="s">
        <v>35</v>
      </c>
      <c r="D1704" t="s">
        <v>38</v>
      </c>
      <c r="E1704" s="1">
        <v>41912</v>
      </c>
      <c r="F1704" s="1" t="s">
        <v>440</v>
      </c>
      <c r="G1704">
        <v>1</v>
      </c>
      <c r="H1704">
        <v>3.6428571428571428</v>
      </c>
      <c r="I1704">
        <v>13</v>
      </c>
      <c r="J1704" t="s">
        <v>444</v>
      </c>
      <c r="K1704">
        <f t="shared" si="26"/>
        <v>1610</v>
      </c>
    </row>
    <row r="1705" spans="1:11" ht="15" hidden="1" customHeight="1" x14ac:dyDescent="0.3">
      <c r="A1705" t="s">
        <v>417</v>
      </c>
      <c r="B1705" t="s">
        <v>447</v>
      </c>
      <c r="C1705" t="s">
        <v>35</v>
      </c>
      <c r="D1705" t="s">
        <v>38</v>
      </c>
      <c r="E1705" s="1">
        <v>41912</v>
      </c>
      <c r="F1705" s="1" t="s">
        <v>440</v>
      </c>
      <c r="G1705">
        <v>2</v>
      </c>
      <c r="H1705">
        <v>3.4846938775510203</v>
      </c>
      <c r="I1705">
        <v>12</v>
      </c>
      <c r="J1705" t="s">
        <v>444</v>
      </c>
      <c r="K1705">
        <f t="shared" si="26"/>
        <v>1610</v>
      </c>
    </row>
    <row r="1706" spans="1:11" ht="15" hidden="1" customHeight="1" x14ac:dyDescent="0.3">
      <c r="A1706" t="s">
        <v>417</v>
      </c>
      <c r="B1706" t="s">
        <v>447</v>
      </c>
      <c r="C1706" t="s">
        <v>35</v>
      </c>
      <c r="D1706" t="s">
        <v>38</v>
      </c>
      <c r="E1706" s="1">
        <v>41912</v>
      </c>
      <c r="F1706" s="1" t="s">
        <v>440</v>
      </c>
      <c r="G1706">
        <v>3</v>
      </c>
      <c r="H1706">
        <v>3.7193877551020407</v>
      </c>
      <c r="I1706">
        <v>12</v>
      </c>
      <c r="J1706" t="s">
        <v>444</v>
      </c>
      <c r="K1706">
        <f t="shared" si="26"/>
        <v>1610</v>
      </c>
    </row>
    <row r="1707" spans="1:11" ht="15" hidden="1" customHeight="1" x14ac:dyDescent="0.3">
      <c r="A1707" t="s">
        <v>417</v>
      </c>
      <c r="B1707" t="s">
        <v>447</v>
      </c>
      <c r="C1707" t="s">
        <v>35</v>
      </c>
      <c r="D1707" t="s">
        <v>38</v>
      </c>
      <c r="E1707" s="1">
        <v>41912</v>
      </c>
      <c r="F1707" s="1" t="s">
        <v>440</v>
      </c>
      <c r="G1707">
        <v>4</v>
      </c>
      <c r="H1707">
        <v>3.3418367346938775</v>
      </c>
      <c r="I1707">
        <v>11</v>
      </c>
      <c r="J1707" t="s">
        <v>444</v>
      </c>
      <c r="K1707">
        <f t="shared" si="26"/>
        <v>1610</v>
      </c>
    </row>
    <row r="1708" spans="1:11" ht="15" hidden="1" customHeight="1" x14ac:dyDescent="0.3">
      <c r="A1708" t="s">
        <v>417</v>
      </c>
      <c r="B1708" t="s">
        <v>447</v>
      </c>
      <c r="C1708" t="s">
        <v>35</v>
      </c>
      <c r="D1708" t="s">
        <v>38</v>
      </c>
      <c r="E1708" s="1">
        <v>41919</v>
      </c>
      <c r="F1708" s="1" t="s">
        <v>440</v>
      </c>
      <c r="G1708">
        <v>1</v>
      </c>
      <c r="H1708">
        <v>4.7047169811320755</v>
      </c>
      <c r="I1708">
        <v>16</v>
      </c>
      <c r="J1708" t="s">
        <v>444</v>
      </c>
      <c r="K1708">
        <f t="shared" si="26"/>
        <v>1771</v>
      </c>
    </row>
    <row r="1709" spans="1:11" ht="15" hidden="1" customHeight="1" x14ac:dyDescent="0.3">
      <c r="A1709" t="s">
        <v>417</v>
      </c>
      <c r="B1709" t="s">
        <v>447</v>
      </c>
      <c r="C1709" t="s">
        <v>35</v>
      </c>
      <c r="D1709" t="s">
        <v>38</v>
      </c>
      <c r="E1709" s="1">
        <v>41919</v>
      </c>
      <c r="F1709" s="1" t="s">
        <v>440</v>
      </c>
      <c r="G1709">
        <v>2</v>
      </c>
      <c r="H1709">
        <v>4.5985849056603776</v>
      </c>
      <c r="I1709">
        <v>16</v>
      </c>
      <c r="J1709" t="s">
        <v>444</v>
      </c>
      <c r="K1709">
        <f t="shared" si="26"/>
        <v>1771</v>
      </c>
    </row>
    <row r="1710" spans="1:11" ht="15" hidden="1" customHeight="1" x14ac:dyDescent="0.3">
      <c r="A1710" t="s">
        <v>417</v>
      </c>
      <c r="B1710" t="s">
        <v>447</v>
      </c>
      <c r="C1710" t="s">
        <v>35</v>
      </c>
      <c r="D1710" t="s">
        <v>38</v>
      </c>
      <c r="E1710" s="1">
        <v>41919</v>
      </c>
      <c r="F1710" s="1" t="s">
        <v>440</v>
      </c>
      <c r="G1710">
        <v>3</v>
      </c>
      <c r="H1710">
        <v>4.3608490566037732</v>
      </c>
      <c r="I1710">
        <v>15</v>
      </c>
      <c r="J1710" t="s">
        <v>444</v>
      </c>
      <c r="K1710">
        <f t="shared" si="26"/>
        <v>1771</v>
      </c>
    </row>
    <row r="1711" spans="1:11" ht="15" hidden="1" customHeight="1" x14ac:dyDescent="0.3">
      <c r="A1711" t="s">
        <v>417</v>
      </c>
      <c r="B1711" t="s">
        <v>447</v>
      </c>
      <c r="C1711" t="s">
        <v>35</v>
      </c>
      <c r="D1711" t="s">
        <v>38</v>
      </c>
      <c r="E1711" s="1">
        <v>41919</v>
      </c>
      <c r="F1711" s="1" t="s">
        <v>440</v>
      </c>
      <c r="G1711">
        <v>4</v>
      </c>
      <c r="H1711">
        <v>4.5349056603773583</v>
      </c>
      <c r="I1711">
        <v>16</v>
      </c>
      <c r="J1711" t="s">
        <v>444</v>
      </c>
      <c r="K1711">
        <f t="shared" ref="K1711:K1774" si="27">(E1711-Exp4SD) * 23</f>
        <v>1771</v>
      </c>
    </row>
    <row r="1712" spans="1:11" ht="15" hidden="1" customHeight="1" x14ac:dyDescent="0.3">
      <c r="A1712" t="s">
        <v>417</v>
      </c>
      <c r="B1712" t="s">
        <v>447</v>
      </c>
      <c r="C1712" t="s">
        <v>35</v>
      </c>
      <c r="D1712" t="s">
        <v>38</v>
      </c>
      <c r="E1712" s="1">
        <v>41919</v>
      </c>
      <c r="F1712" s="1" t="s">
        <v>440</v>
      </c>
      <c r="G1712">
        <v>1</v>
      </c>
      <c r="H1712">
        <v>4.5094339622641506</v>
      </c>
      <c r="I1712">
        <v>14</v>
      </c>
      <c r="J1712" t="s">
        <v>444</v>
      </c>
      <c r="K1712">
        <f t="shared" si="27"/>
        <v>1771</v>
      </c>
    </row>
    <row r="1713" spans="1:11" ht="15" hidden="1" customHeight="1" x14ac:dyDescent="0.3">
      <c r="A1713" t="s">
        <v>417</v>
      </c>
      <c r="B1713" t="s">
        <v>447</v>
      </c>
      <c r="C1713" t="s">
        <v>35</v>
      </c>
      <c r="D1713" t="s">
        <v>38</v>
      </c>
      <c r="E1713" s="1">
        <v>41919</v>
      </c>
      <c r="F1713" s="1" t="s">
        <v>440</v>
      </c>
      <c r="G1713">
        <v>2</v>
      </c>
      <c r="H1713">
        <v>4.8150943396226413</v>
      </c>
      <c r="I1713">
        <v>14</v>
      </c>
      <c r="J1713" t="s">
        <v>444</v>
      </c>
      <c r="K1713">
        <f t="shared" si="27"/>
        <v>1771</v>
      </c>
    </row>
    <row r="1714" spans="1:11" ht="15" hidden="1" customHeight="1" x14ac:dyDescent="0.3">
      <c r="A1714" t="s">
        <v>417</v>
      </c>
      <c r="B1714" t="s">
        <v>447</v>
      </c>
      <c r="C1714" t="s">
        <v>35</v>
      </c>
      <c r="D1714" t="s">
        <v>38</v>
      </c>
      <c r="E1714" s="1">
        <v>41919</v>
      </c>
      <c r="F1714" s="1" t="s">
        <v>440</v>
      </c>
      <c r="G1714">
        <v>3</v>
      </c>
      <c r="H1714">
        <v>4.5731132075471699</v>
      </c>
      <c r="I1714">
        <v>15</v>
      </c>
      <c r="J1714" t="s">
        <v>444</v>
      </c>
      <c r="K1714">
        <f t="shared" si="27"/>
        <v>1771</v>
      </c>
    </row>
    <row r="1715" spans="1:11" ht="15" hidden="1" customHeight="1" x14ac:dyDescent="0.3">
      <c r="A1715" t="s">
        <v>417</v>
      </c>
      <c r="B1715" t="s">
        <v>447</v>
      </c>
      <c r="C1715" t="s">
        <v>35</v>
      </c>
      <c r="D1715" t="s">
        <v>38</v>
      </c>
      <c r="E1715" s="1">
        <v>41919</v>
      </c>
      <c r="F1715" s="1" t="s">
        <v>440</v>
      </c>
      <c r="G1715">
        <v>4</v>
      </c>
      <c r="H1715">
        <v>4.5858490566037737</v>
      </c>
      <c r="I1715">
        <v>17</v>
      </c>
      <c r="J1715" t="s">
        <v>444</v>
      </c>
      <c r="K1715">
        <f t="shared" si="27"/>
        <v>1771</v>
      </c>
    </row>
    <row r="1716" spans="1:11" ht="15" hidden="1" customHeight="1" x14ac:dyDescent="0.3">
      <c r="A1716" t="s">
        <v>417</v>
      </c>
      <c r="B1716" t="s">
        <v>447</v>
      </c>
      <c r="C1716" t="s">
        <v>35</v>
      </c>
      <c r="D1716" t="s">
        <v>38</v>
      </c>
      <c r="E1716" s="1">
        <v>41919</v>
      </c>
      <c r="F1716" s="1" t="s">
        <v>440</v>
      </c>
      <c r="G1716">
        <v>1</v>
      </c>
      <c r="H1716">
        <v>4.5731132075471699</v>
      </c>
      <c r="I1716">
        <v>16</v>
      </c>
      <c r="J1716" t="s">
        <v>444</v>
      </c>
      <c r="K1716">
        <f t="shared" si="27"/>
        <v>1771</v>
      </c>
    </row>
    <row r="1717" spans="1:11" ht="15" hidden="1" customHeight="1" x14ac:dyDescent="0.3">
      <c r="A1717" t="s">
        <v>417</v>
      </c>
      <c r="B1717" t="s">
        <v>447</v>
      </c>
      <c r="C1717" t="s">
        <v>35</v>
      </c>
      <c r="D1717" t="s">
        <v>38</v>
      </c>
      <c r="E1717" s="1">
        <v>41919</v>
      </c>
      <c r="F1717" s="1" t="s">
        <v>440</v>
      </c>
      <c r="G1717">
        <v>2</v>
      </c>
      <c r="H1717">
        <v>4.6665094339622639</v>
      </c>
      <c r="I1717">
        <v>16</v>
      </c>
      <c r="J1717" t="s">
        <v>444</v>
      </c>
      <c r="K1717">
        <f t="shared" si="27"/>
        <v>1771</v>
      </c>
    </row>
    <row r="1718" spans="1:11" ht="15" hidden="1" customHeight="1" x14ac:dyDescent="0.3">
      <c r="A1718" t="s">
        <v>417</v>
      </c>
      <c r="B1718" t="s">
        <v>447</v>
      </c>
      <c r="C1718" t="s">
        <v>35</v>
      </c>
      <c r="D1718" t="s">
        <v>38</v>
      </c>
      <c r="E1718" s="1">
        <v>41919</v>
      </c>
      <c r="F1718" s="1" t="s">
        <v>440</v>
      </c>
      <c r="G1718">
        <v>3</v>
      </c>
      <c r="H1718">
        <v>4.6367924528301891</v>
      </c>
      <c r="I1718">
        <v>16</v>
      </c>
      <c r="J1718" t="s">
        <v>444</v>
      </c>
      <c r="K1718">
        <f t="shared" si="27"/>
        <v>1771</v>
      </c>
    </row>
    <row r="1719" spans="1:11" ht="15" hidden="1" customHeight="1" x14ac:dyDescent="0.3">
      <c r="A1719" t="s">
        <v>417</v>
      </c>
      <c r="B1719" t="s">
        <v>447</v>
      </c>
      <c r="C1719" t="s">
        <v>35</v>
      </c>
      <c r="D1719" t="s">
        <v>38</v>
      </c>
      <c r="E1719" s="1">
        <v>41919</v>
      </c>
      <c r="F1719" s="1" t="s">
        <v>440</v>
      </c>
      <c r="G1719">
        <v>4</v>
      </c>
      <c r="H1719">
        <v>4.5731132075471699</v>
      </c>
      <c r="I1719">
        <v>17</v>
      </c>
      <c r="J1719" t="s">
        <v>444</v>
      </c>
      <c r="K1719">
        <f t="shared" si="27"/>
        <v>1771</v>
      </c>
    </row>
    <row r="1720" spans="1:11" ht="15" hidden="1" customHeight="1" x14ac:dyDescent="0.3">
      <c r="A1720" t="s">
        <v>417</v>
      </c>
      <c r="B1720" t="s">
        <v>447</v>
      </c>
      <c r="C1720" t="s">
        <v>35</v>
      </c>
      <c r="D1720" t="s">
        <v>38</v>
      </c>
      <c r="E1720" s="1">
        <v>41927</v>
      </c>
      <c r="F1720" s="1" t="s">
        <v>440</v>
      </c>
      <c r="G1720">
        <v>1</v>
      </c>
      <c r="H1720">
        <v>5.5661497855493236</v>
      </c>
      <c r="I1720">
        <v>21</v>
      </c>
      <c r="J1720" t="s">
        <v>444</v>
      </c>
      <c r="K1720">
        <f t="shared" si="27"/>
        <v>1955</v>
      </c>
    </row>
    <row r="1721" spans="1:11" ht="15" hidden="1" customHeight="1" x14ac:dyDescent="0.3">
      <c r="A1721" t="s">
        <v>417</v>
      </c>
      <c r="B1721" t="s">
        <v>447</v>
      </c>
      <c r="C1721" t="s">
        <v>35</v>
      </c>
      <c r="D1721" t="s">
        <v>38</v>
      </c>
      <c r="E1721" s="1">
        <v>41927</v>
      </c>
      <c r="F1721" s="1" t="s">
        <v>440</v>
      </c>
      <c r="G1721">
        <v>2</v>
      </c>
      <c r="H1721">
        <v>5.8093038601121743</v>
      </c>
      <c r="I1721">
        <v>21</v>
      </c>
      <c r="J1721" t="s">
        <v>444</v>
      </c>
      <c r="K1721">
        <f t="shared" si="27"/>
        <v>1955</v>
      </c>
    </row>
    <row r="1722" spans="1:11" ht="15" hidden="1" customHeight="1" x14ac:dyDescent="0.3">
      <c r="A1722" t="s">
        <v>417</v>
      </c>
      <c r="B1722" t="s">
        <v>447</v>
      </c>
      <c r="C1722" t="s">
        <v>35</v>
      </c>
      <c r="D1722" t="s">
        <v>38</v>
      </c>
      <c r="E1722" s="1">
        <v>41927</v>
      </c>
      <c r="F1722" s="1" t="s">
        <v>440</v>
      </c>
      <c r="G1722">
        <v>3</v>
      </c>
      <c r="H1722">
        <v>5.4609039920818212</v>
      </c>
      <c r="I1722">
        <v>20</v>
      </c>
      <c r="J1722" t="s">
        <v>444</v>
      </c>
      <c r="K1722">
        <f t="shared" si="27"/>
        <v>1955</v>
      </c>
    </row>
    <row r="1723" spans="1:11" ht="15" hidden="1" customHeight="1" x14ac:dyDescent="0.3">
      <c r="A1723" t="s">
        <v>417</v>
      </c>
      <c r="B1723" t="s">
        <v>447</v>
      </c>
      <c r="C1723" t="s">
        <v>35</v>
      </c>
      <c r="D1723" t="s">
        <v>38</v>
      </c>
      <c r="E1723" s="1">
        <v>41927</v>
      </c>
      <c r="F1723" s="1" t="s">
        <v>440</v>
      </c>
      <c r="G1723">
        <v>4</v>
      </c>
      <c r="H1723">
        <v>5.671395579016826</v>
      </c>
      <c r="I1723">
        <v>22</v>
      </c>
      <c r="J1723" t="s">
        <v>444</v>
      </c>
      <c r="K1723">
        <f t="shared" si="27"/>
        <v>1955</v>
      </c>
    </row>
    <row r="1724" spans="1:11" ht="15" hidden="1" customHeight="1" x14ac:dyDescent="0.3">
      <c r="A1724" t="s">
        <v>417</v>
      </c>
      <c r="B1724" t="s">
        <v>447</v>
      </c>
      <c r="C1724" t="s">
        <v>35</v>
      </c>
      <c r="D1724" t="s">
        <v>38</v>
      </c>
      <c r="E1724" s="1">
        <v>41927</v>
      </c>
      <c r="F1724" s="1" t="s">
        <v>440</v>
      </c>
      <c r="G1724">
        <v>1</v>
      </c>
      <c r="H1724">
        <v>5.4536456614978555</v>
      </c>
      <c r="I1724">
        <v>19</v>
      </c>
      <c r="J1724" t="s">
        <v>444</v>
      </c>
      <c r="K1724">
        <f t="shared" si="27"/>
        <v>1955</v>
      </c>
    </row>
    <row r="1725" spans="1:11" ht="15" hidden="1" customHeight="1" x14ac:dyDescent="0.3">
      <c r="A1725" t="s">
        <v>417</v>
      </c>
      <c r="B1725" t="s">
        <v>447</v>
      </c>
      <c r="C1725" t="s">
        <v>35</v>
      </c>
      <c r="D1725" t="s">
        <v>38</v>
      </c>
      <c r="E1725" s="1">
        <v>41927</v>
      </c>
      <c r="F1725" s="1" t="s">
        <v>440</v>
      </c>
      <c r="G1725">
        <v>2</v>
      </c>
      <c r="H1725">
        <v>5.410095677994061</v>
      </c>
      <c r="I1725">
        <v>18</v>
      </c>
      <c r="J1725" t="s">
        <v>444</v>
      </c>
      <c r="K1725">
        <f t="shared" si="27"/>
        <v>1955</v>
      </c>
    </row>
    <row r="1726" spans="1:11" ht="15" hidden="1" customHeight="1" x14ac:dyDescent="0.3">
      <c r="A1726" t="s">
        <v>417</v>
      </c>
      <c r="B1726" t="s">
        <v>447</v>
      </c>
      <c r="C1726" t="s">
        <v>35</v>
      </c>
      <c r="D1726" t="s">
        <v>38</v>
      </c>
      <c r="E1726" s="1">
        <v>41927</v>
      </c>
      <c r="F1726" s="1" t="s">
        <v>440</v>
      </c>
      <c r="G1726">
        <v>3</v>
      </c>
      <c r="H1726">
        <v>5.5516331243813921</v>
      </c>
      <c r="I1726">
        <v>20</v>
      </c>
      <c r="J1726" t="s">
        <v>444</v>
      </c>
      <c r="K1726">
        <f t="shared" si="27"/>
        <v>1955</v>
      </c>
    </row>
    <row r="1727" spans="1:11" ht="15" hidden="1" customHeight="1" x14ac:dyDescent="0.3">
      <c r="A1727" t="s">
        <v>417</v>
      </c>
      <c r="B1727" t="s">
        <v>447</v>
      </c>
      <c r="C1727" t="s">
        <v>35</v>
      </c>
      <c r="D1727" t="s">
        <v>38</v>
      </c>
      <c r="E1727" s="1">
        <v>41927</v>
      </c>
      <c r="F1727" s="1" t="s">
        <v>440</v>
      </c>
      <c r="G1727">
        <v>4</v>
      </c>
      <c r="H1727">
        <v>5.4790498185417356</v>
      </c>
      <c r="I1727">
        <v>23</v>
      </c>
      <c r="J1727" t="s">
        <v>444</v>
      </c>
      <c r="K1727">
        <f t="shared" si="27"/>
        <v>1955</v>
      </c>
    </row>
    <row r="1728" spans="1:11" ht="15" hidden="1" customHeight="1" x14ac:dyDescent="0.3">
      <c r="A1728" t="s">
        <v>417</v>
      </c>
      <c r="B1728" t="s">
        <v>447</v>
      </c>
      <c r="C1728" t="s">
        <v>35</v>
      </c>
      <c r="D1728" t="s">
        <v>38</v>
      </c>
      <c r="E1728" s="1">
        <v>41927</v>
      </c>
      <c r="F1728" s="1" t="s">
        <v>440</v>
      </c>
      <c r="G1728">
        <v>1</v>
      </c>
      <c r="H1728">
        <v>5.6822830748927746</v>
      </c>
      <c r="I1728">
        <v>22</v>
      </c>
      <c r="J1728" t="s">
        <v>444</v>
      </c>
      <c r="K1728">
        <f t="shared" si="27"/>
        <v>1955</v>
      </c>
    </row>
    <row r="1729" spans="1:11" ht="15" hidden="1" customHeight="1" x14ac:dyDescent="0.3">
      <c r="A1729" t="s">
        <v>417</v>
      </c>
      <c r="B1729" t="s">
        <v>447</v>
      </c>
      <c r="C1729" t="s">
        <v>35</v>
      </c>
      <c r="D1729" t="s">
        <v>38</v>
      </c>
      <c r="E1729" s="1">
        <v>41927</v>
      </c>
      <c r="F1729" s="1" t="s">
        <v>440</v>
      </c>
      <c r="G1729">
        <v>2</v>
      </c>
      <c r="H1729">
        <v>5.6242164302210487</v>
      </c>
      <c r="I1729">
        <v>22</v>
      </c>
      <c r="J1729" t="s">
        <v>444</v>
      </c>
      <c r="K1729">
        <f t="shared" si="27"/>
        <v>1955</v>
      </c>
    </row>
    <row r="1730" spans="1:11" ht="15" hidden="1" customHeight="1" x14ac:dyDescent="0.3">
      <c r="A1730" t="s">
        <v>417</v>
      </c>
      <c r="B1730" t="s">
        <v>447</v>
      </c>
      <c r="C1730" t="s">
        <v>35</v>
      </c>
      <c r="D1730" t="s">
        <v>38</v>
      </c>
      <c r="E1730" s="1">
        <v>41927</v>
      </c>
      <c r="F1730" s="1" t="s">
        <v>440</v>
      </c>
      <c r="G1730">
        <v>3</v>
      </c>
      <c r="H1730">
        <v>5.4717914879577698</v>
      </c>
      <c r="I1730">
        <v>19</v>
      </c>
      <c r="J1730" t="s">
        <v>444</v>
      </c>
      <c r="K1730">
        <f t="shared" si="27"/>
        <v>1955</v>
      </c>
    </row>
    <row r="1731" spans="1:11" ht="15" hidden="1" customHeight="1" x14ac:dyDescent="0.3">
      <c r="A1731" t="s">
        <v>417</v>
      </c>
      <c r="B1731" t="s">
        <v>447</v>
      </c>
      <c r="C1731" t="s">
        <v>35</v>
      </c>
      <c r="D1731" t="s">
        <v>38</v>
      </c>
      <c r="E1731" s="1">
        <v>41927</v>
      </c>
      <c r="F1731" s="1" t="s">
        <v>440</v>
      </c>
      <c r="G1731">
        <v>4</v>
      </c>
      <c r="H1731">
        <v>5.232266578686902</v>
      </c>
      <c r="I1731">
        <v>19</v>
      </c>
      <c r="J1731" t="s">
        <v>444</v>
      </c>
      <c r="K1731">
        <f t="shared" si="27"/>
        <v>1955</v>
      </c>
    </row>
    <row r="1732" spans="1:11" ht="15" hidden="1" customHeight="1" x14ac:dyDescent="0.3">
      <c r="A1732" t="s">
        <v>417</v>
      </c>
      <c r="B1732" t="s">
        <v>447</v>
      </c>
      <c r="C1732" t="s">
        <v>35</v>
      </c>
      <c r="D1732" t="s">
        <v>38</v>
      </c>
      <c r="E1732" s="1">
        <v>41933</v>
      </c>
      <c r="F1732" s="1" t="s">
        <v>440</v>
      </c>
      <c r="G1732">
        <v>1</v>
      </c>
      <c r="H1732">
        <v>7.5849254121957603</v>
      </c>
      <c r="I1732">
        <v>23</v>
      </c>
      <c r="J1732" t="s">
        <v>444</v>
      </c>
      <c r="K1732">
        <f t="shared" si="27"/>
        <v>2093</v>
      </c>
    </row>
    <row r="1733" spans="1:11" ht="15" hidden="1" customHeight="1" x14ac:dyDescent="0.3">
      <c r="A1733" t="s">
        <v>417</v>
      </c>
      <c r="B1733" t="s">
        <v>447</v>
      </c>
      <c r="C1733" t="s">
        <v>35</v>
      </c>
      <c r="D1733" t="s">
        <v>38</v>
      </c>
      <c r="E1733" s="1">
        <v>41933</v>
      </c>
      <c r="F1733" s="1" t="s">
        <v>440</v>
      </c>
      <c r="G1733">
        <v>2</v>
      </c>
      <c r="H1733">
        <v>8.2159120649044759</v>
      </c>
      <c r="I1733">
        <v>23</v>
      </c>
      <c r="J1733" t="s">
        <v>444</v>
      </c>
      <c r="K1733">
        <f t="shared" si="27"/>
        <v>2093</v>
      </c>
    </row>
    <row r="1734" spans="1:11" ht="15" hidden="1" customHeight="1" x14ac:dyDescent="0.3">
      <c r="A1734" t="s">
        <v>417</v>
      </c>
      <c r="B1734" t="s">
        <v>447</v>
      </c>
      <c r="C1734" t="s">
        <v>35</v>
      </c>
      <c r="D1734" t="s">
        <v>38</v>
      </c>
      <c r="E1734" s="1">
        <v>41933</v>
      </c>
      <c r="F1734" s="1" t="s">
        <v>440</v>
      </c>
      <c r="G1734">
        <v>3</v>
      </c>
      <c r="H1734">
        <v>6.5086414351345443</v>
      </c>
      <c r="I1734">
        <v>25</v>
      </c>
      <c r="J1734" t="s">
        <v>444</v>
      </c>
      <c r="K1734">
        <f t="shared" si="27"/>
        <v>2093</v>
      </c>
    </row>
    <row r="1735" spans="1:11" ht="15" hidden="1" customHeight="1" x14ac:dyDescent="0.3">
      <c r="A1735" t="s">
        <v>417</v>
      </c>
      <c r="B1735" t="s">
        <v>447</v>
      </c>
      <c r="C1735" t="s">
        <v>35</v>
      </c>
      <c r="D1735" t="s">
        <v>38</v>
      </c>
      <c r="E1735" s="1">
        <v>41933</v>
      </c>
      <c r="F1735" s="1" t="s">
        <v>440</v>
      </c>
      <c r="G1735">
        <v>4</v>
      </c>
      <c r="H1735">
        <v>8.5064119340486783</v>
      </c>
      <c r="I1735">
        <v>27</v>
      </c>
      <c r="J1735" t="s">
        <v>444</v>
      </c>
      <c r="K1735">
        <f t="shared" si="27"/>
        <v>2093</v>
      </c>
    </row>
    <row r="1736" spans="1:11" ht="15" hidden="1" customHeight="1" x14ac:dyDescent="0.3">
      <c r="A1736" t="s">
        <v>417</v>
      </c>
      <c r="B1736" t="s">
        <v>447</v>
      </c>
      <c r="C1736" t="s">
        <v>35</v>
      </c>
      <c r="D1736" t="s">
        <v>38</v>
      </c>
      <c r="E1736" s="1">
        <v>41933</v>
      </c>
      <c r="F1736" s="1" t="s">
        <v>440</v>
      </c>
      <c r="G1736">
        <v>1</v>
      </c>
      <c r="H1736">
        <v>6.3675344563552834</v>
      </c>
      <c r="I1736">
        <v>22</v>
      </c>
      <c r="J1736" t="s">
        <v>444</v>
      </c>
      <c r="K1736">
        <f t="shared" si="27"/>
        <v>2093</v>
      </c>
    </row>
    <row r="1737" spans="1:11" ht="15" hidden="1" customHeight="1" x14ac:dyDescent="0.3">
      <c r="A1737" t="s">
        <v>417</v>
      </c>
      <c r="B1737" t="s">
        <v>447</v>
      </c>
      <c r="C1737" t="s">
        <v>35</v>
      </c>
      <c r="D1737" t="s">
        <v>38</v>
      </c>
      <c r="E1737" s="1">
        <v>41933</v>
      </c>
      <c r="F1737" s="1" t="s">
        <v>440</v>
      </c>
      <c r="G1737">
        <v>2</v>
      </c>
      <c r="H1737">
        <v>6.5086414351345443</v>
      </c>
      <c r="I1737">
        <v>27</v>
      </c>
      <c r="J1737" t="s">
        <v>444</v>
      </c>
      <c r="K1737">
        <f t="shared" si="27"/>
        <v>2093</v>
      </c>
    </row>
    <row r="1738" spans="1:11" ht="15" hidden="1" customHeight="1" x14ac:dyDescent="0.3">
      <c r="A1738" t="s">
        <v>417</v>
      </c>
      <c r="B1738" t="s">
        <v>447</v>
      </c>
      <c r="C1738" t="s">
        <v>35</v>
      </c>
      <c r="D1738" t="s">
        <v>38</v>
      </c>
      <c r="E1738" s="1">
        <v>41933</v>
      </c>
      <c r="F1738" s="1" t="s">
        <v>440</v>
      </c>
      <c r="G1738">
        <v>3</v>
      </c>
      <c r="H1738">
        <v>6.2133012469919056</v>
      </c>
      <c r="I1738">
        <v>24</v>
      </c>
      <c r="J1738" t="s">
        <v>444</v>
      </c>
      <c r="K1738">
        <f t="shared" si="27"/>
        <v>2093</v>
      </c>
    </row>
    <row r="1739" spans="1:11" ht="15" hidden="1" customHeight="1" x14ac:dyDescent="0.3">
      <c r="A1739" t="s">
        <v>417</v>
      </c>
      <c r="B1739" t="s">
        <v>447</v>
      </c>
      <c r="C1739" t="s">
        <v>35</v>
      </c>
      <c r="D1739" t="s">
        <v>38</v>
      </c>
      <c r="E1739" s="1">
        <v>41933</v>
      </c>
      <c r="F1739" s="1" t="s">
        <v>440</v>
      </c>
      <c r="G1739">
        <v>4</v>
      </c>
      <c r="H1739">
        <v>6.1378254211332308</v>
      </c>
      <c r="I1739">
        <v>24</v>
      </c>
      <c r="J1739" t="s">
        <v>444</v>
      </c>
      <c r="K1739">
        <f t="shared" si="27"/>
        <v>2093</v>
      </c>
    </row>
    <row r="1740" spans="1:11" ht="15" hidden="1" customHeight="1" x14ac:dyDescent="0.3">
      <c r="A1740" t="s">
        <v>417</v>
      </c>
      <c r="B1740" t="s">
        <v>447</v>
      </c>
      <c r="C1740" t="s">
        <v>35</v>
      </c>
      <c r="D1740" t="s">
        <v>38</v>
      </c>
      <c r="E1740" s="1">
        <v>41933</v>
      </c>
      <c r="F1740" s="1" t="s">
        <v>440</v>
      </c>
      <c r="G1740">
        <v>1</v>
      </c>
      <c r="H1740">
        <v>6.2953401881426387</v>
      </c>
      <c r="I1740">
        <v>25</v>
      </c>
      <c r="J1740" t="s">
        <v>444</v>
      </c>
      <c r="K1740">
        <f t="shared" si="27"/>
        <v>2093</v>
      </c>
    </row>
    <row r="1741" spans="1:11" ht="15" hidden="1" customHeight="1" x14ac:dyDescent="0.3">
      <c r="A1741" t="s">
        <v>417</v>
      </c>
      <c r="B1741" t="s">
        <v>447</v>
      </c>
      <c r="C1741" t="s">
        <v>35</v>
      </c>
      <c r="D1741" t="s">
        <v>38</v>
      </c>
      <c r="E1741" s="1">
        <v>41933</v>
      </c>
      <c r="F1741" s="1" t="s">
        <v>440</v>
      </c>
      <c r="G1741">
        <v>2</v>
      </c>
      <c r="H1741">
        <v>6.2756508422664625</v>
      </c>
      <c r="I1741">
        <v>24</v>
      </c>
      <c r="J1741" t="s">
        <v>444</v>
      </c>
      <c r="K1741">
        <f t="shared" si="27"/>
        <v>2093</v>
      </c>
    </row>
    <row r="1742" spans="1:11" ht="15" hidden="1" customHeight="1" x14ac:dyDescent="0.3">
      <c r="A1742" t="s">
        <v>417</v>
      </c>
      <c r="B1742" t="s">
        <v>447</v>
      </c>
      <c r="C1742" t="s">
        <v>35</v>
      </c>
      <c r="D1742" t="s">
        <v>38</v>
      </c>
      <c r="E1742" s="1">
        <v>41933</v>
      </c>
      <c r="F1742" s="1" t="s">
        <v>440</v>
      </c>
      <c r="G1742">
        <v>3</v>
      </c>
      <c r="H1742">
        <v>6.1640778823014655</v>
      </c>
      <c r="I1742">
        <v>26</v>
      </c>
      <c r="J1742" t="s">
        <v>444</v>
      </c>
      <c r="K1742">
        <f t="shared" si="27"/>
        <v>2093</v>
      </c>
    </row>
    <row r="1743" spans="1:11" ht="15" hidden="1" customHeight="1" x14ac:dyDescent="0.3">
      <c r="A1743" t="s">
        <v>417</v>
      </c>
      <c r="B1743" t="s">
        <v>447</v>
      </c>
      <c r="C1743" t="s">
        <v>35</v>
      </c>
      <c r="D1743" t="s">
        <v>38</v>
      </c>
      <c r="E1743" s="1">
        <v>41933</v>
      </c>
      <c r="F1743" s="1" t="s">
        <v>440</v>
      </c>
      <c r="G1743">
        <v>4</v>
      </c>
      <c r="H1743">
        <v>6.0984467293808793</v>
      </c>
      <c r="I1743">
        <v>24</v>
      </c>
      <c r="J1743" t="s">
        <v>444</v>
      </c>
      <c r="K1743">
        <f t="shared" si="27"/>
        <v>2093</v>
      </c>
    </row>
    <row r="1744" spans="1:11" ht="15" hidden="1" customHeight="1" x14ac:dyDescent="0.3">
      <c r="A1744" t="s">
        <v>417</v>
      </c>
      <c r="B1744" t="s">
        <v>447</v>
      </c>
      <c r="C1744" t="s">
        <v>35</v>
      </c>
      <c r="D1744" t="s">
        <v>38</v>
      </c>
      <c r="E1744" s="1">
        <v>41940</v>
      </c>
      <c r="F1744" s="1" t="s">
        <v>440</v>
      </c>
      <c r="G1744">
        <v>1</v>
      </c>
      <c r="H1744">
        <v>7.0667364564250192</v>
      </c>
      <c r="I1744">
        <v>31</v>
      </c>
      <c r="J1744" t="s">
        <v>444</v>
      </c>
      <c r="K1744">
        <f t="shared" si="27"/>
        <v>2254</v>
      </c>
    </row>
    <row r="1745" spans="1:11" ht="15" hidden="1" customHeight="1" x14ac:dyDescent="0.3">
      <c r="A1745" t="s">
        <v>417</v>
      </c>
      <c r="B1745" t="s">
        <v>447</v>
      </c>
      <c r="C1745" t="s">
        <v>35</v>
      </c>
      <c r="D1745" t="s">
        <v>38</v>
      </c>
      <c r="E1745" s="1">
        <v>41940</v>
      </c>
      <c r="F1745" s="1" t="s">
        <v>440</v>
      </c>
      <c r="G1745">
        <v>2</v>
      </c>
      <c r="H1745">
        <v>6.8532049879676222</v>
      </c>
      <c r="I1745">
        <v>27</v>
      </c>
      <c r="J1745" t="s">
        <v>444</v>
      </c>
      <c r="K1745">
        <f t="shared" si="27"/>
        <v>2254</v>
      </c>
    </row>
    <row r="1746" spans="1:11" ht="15" hidden="1" customHeight="1" x14ac:dyDescent="0.3">
      <c r="A1746" t="s">
        <v>417</v>
      </c>
      <c r="B1746" t="s">
        <v>447</v>
      </c>
      <c r="C1746" t="s">
        <v>35</v>
      </c>
      <c r="D1746" t="s">
        <v>38</v>
      </c>
      <c r="E1746" s="1">
        <v>41940</v>
      </c>
      <c r="F1746" s="1" t="s">
        <v>440</v>
      </c>
      <c r="G1746">
        <v>3</v>
      </c>
      <c r="H1746">
        <v>7.1805809997382886</v>
      </c>
      <c r="I1746">
        <v>29</v>
      </c>
      <c r="J1746" t="s">
        <v>444</v>
      </c>
      <c r="K1746">
        <f t="shared" si="27"/>
        <v>2254</v>
      </c>
    </row>
    <row r="1747" spans="1:11" ht="15" hidden="1" customHeight="1" x14ac:dyDescent="0.3">
      <c r="A1747" t="s">
        <v>417</v>
      </c>
      <c r="B1747" t="s">
        <v>447</v>
      </c>
      <c r="C1747" t="s">
        <v>35</v>
      </c>
      <c r="D1747" t="s">
        <v>38</v>
      </c>
      <c r="E1747" s="1">
        <v>41940</v>
      </c>
      <c r="F1747" s="1" t="s">
        <v>440</v>
      </c>
      <c r="G1747">
        <v>4</v>
      </c>
      <c r="H1747">
        <v>7.1452499345721012</v>
      </c>
      <c r="I1747">
        <v>30</v>
      </c>
      <c r="J1747" t="s">
        <v>444</v>
      </c>
      <c r="K1747">
        <f t="shared" si="27"/>
        <v>2254</v>
      </c>
    </row>
    <row r="1748" spans="1:11" ht="15" hidden="1" customHeight="1" x14ac:dyDescent="0.3">
      <c r="A1748" t="s">
        <v>417</v>
      </c>
      <c r="B1748" t="s">
        <v>447</v>
      </c>
      <c r="C1748" t="s">
        <v>35</v>
      </c>
      <c r="D1748" t="s">
        <v>38</v>
      </c>
      <c r="E1748" s="1">
        <v>41940</v>
      </c>
      <c r="F1748" s="1" t="s">
        <v>440</v>
      </c>
      <c r="G1748">
        <v>1</v>
      </c>
      <c r="H1748">
        <v>7.1020675215912066</v>
      </c>
      <c r="I1748">
        <v>30</v>
      </c>
      <c r="J1748" t="s">
        <v>444</v>
      </c>
      <c r="K1748">
        <f t="shared" si="27"/>
        <v>2254</v>
      </c>
    </row>
    <row r="1749" spans="1:11" ht="15" hidden="1" customHeight="1" x14ac:dyDescent="0.3">
      <c r="A1749" t="s">
        <v>417</v>
      </c>
      <c r="B1749" t="s">
        <v>447</v>
      </c>
      <c r="C1749" t="s">
        <v>35</v>
      </c>
      <c r="D1749" t="s">
        <v>38</v>
      </c>
      <c r="E1749" s="1">
        <v>41940</v>
      </c>
      <c r="F1749" s="1" t="s">
        <v>440</v>
      </c>
      <c r="G1749">
        <v>2</v>
      </c>
      <c r="H1749">
        <v>6.6792824327280682</v>
      </c>
      <c r="I1749">
        <v>27</v>
      </c>
      <c r="J1749" t="s">
        <v>444</v>
      </c>
      <c r="K1749">
        <f t="shared" si="27"/>
        <v>2254</v>
      </c>
    </row>
    <row r="1750" spans="1:11" ht="15" hidden="1" customHeight="1" x14ac:dyDescent="0.3">
      <c r="A1750" t="s">
        <v>417</v>
      </c>
      <c r="B1750" t="s">
        <v>447</v>
      </c>
      <c r="C1750" t="s">
        <v>35</v>
      </c>
      <c r="D1750" t="s">
        <v>38</v>
      </c>
      <c r="E1750" s="1">
        <v>41940</v>
      </c>
      <c r="F1750" s="1" t="s">
        <v>440</v>
      </c>
      <c r="G1750">
        <v>3</v>
      </c>
      <c r="H1750">
        <v>7.157026956294164</v>
      </c>
      <c r="I1750">
        <v>28</v>
      </c>
      <c r="J1750" t="s">
        <v>444</v>
      </c>
      <c r="K1750">
        <f t="shared" si="27"/>
        <v>2254</v>
      </c>
    </row>
    <row r="1751" spans="1:11" ht="15" hidden="1" customHeight="1" x14ac:dyDescent="0.3">
      <c r="A1751" t="s">
        <v>417</v>
      </c>
      <c r="B1751" t="s">
        <v>447</v>
      </c>
      <c r="C1751" t="s">
        <v>35</v>
      </c>
      <c r="D1751" t="s">
        <v>38</v>
      </c>
      <c r="E1751" s="1">
        <v>41940</v>
      </c>
      <c r="F1751" s="1" t="s">
        <v>440</v>
      </c>
      <c r="G1751">
        <v>4</v>
      </c>
      <c r="H1751">
        <v>6.6497484139138043</v>
      </c>
      <c r="I1751">
        <v>24</v>
      </c>
      <c r="J1751" t="s">
        <v>444</v>
      </c>
      <c r="K1751">
        <f t="shared" si="27"/>
        <v>2254</v>
      </c>
    </row>
    <row r="1752" spans="1:11" ht="15" hidden="1" customHeight="1" x14ac:dyDescent="0.3">
      <c r="A1752" t="s">
        <v>417</v>
      </c>
      <c r="B1752" t="s">
        <v>447</v>
      </c>
      <c r="C1752" t="s">
        <v>35</v>
      </c>
      <c r="D1752" t="s">
        <v>38</v>
      </c>
      <c r="E1752" s="1">
        <v>41940</v>
      </c>
      <c r="F1752" s="1" t="s">
        <v>440</v>
      </c>
      <c r="G1752">
        <v>1</v>
      </c>
      <c r="H1752">
        <v>6.8367971997374752</v>
      </c>
      <c r="I1752">
        <v>30</v>
      </c>
      <c r="J1752" t="s">
        <v>444</v>
      </c>
      <c r="K1752">
        <f t="shared" si="27"/>
        <v>2254</v>
      </c>
    </row>
    <row r="1753" spans="1:11" ht="15" hidden="1" customHeight="1" x14ac:dyDescent="0.3">
      <c r="A1753" t="s">
        <v>417</v>
      </c>
      <c r="B1753" t="s">
        <v>447</v>
      </c>
      <c r="C1753" t="s">
        <v>35</v>
      </c>
      <c r="D1753" t="s">
        <v>38</v>
      </c>
      <c r="E1753" s="1">
        <v>41940</v>
      </c>
      <c r="F1753" s="1" t="s">
        <v>440</v>
      </c>
      <c r="G1753">
        <v>2</v>
      </c>
      <c r="H1753">
        <v>7.157026956294164</v>
      </c>
      <c r="I1753">
        <v>27</v>
      </c>
      <c r="J1753" t="s">
        <v>444</v>
      </c>
      <c r="K1753">
        <f t="shared" si="27"/>
        <v>2254</v>
      </c>
    </row>
    <row r="1754" spans="1:11" ht="15" hidden="1" customHeight="1" x14ac:dyDescent="0.3">
      <c r="A1754" t="s">
        <v>417</v>
      </c>
      <c r="B1754" t="s">
        <v>447</v>
      </c>
      <c r="C1754" t="s">
        <v>35</v>
      </c>
      <c r="D1754" t="s">
        <v>38</v>
      </c>
      <c r="E1754" s="1">
        <v>41940</v>
      </c>
      <c r="F1754" s="1" t="s">
        <v>440</v>
      </c>
      <c r="G1754">
        <v>3</v>
      </c>
      <c r="H1754">
        <v>6.7842922774010059</v>
      </c>
      <c r="I1754">
        <v>27</v>
      </c>
      <c r="J1754" t="s">
        <v>444</v>
      </c>
      <c r="K1754">
        <f t="shared" si="27"/>
        <v>2254</v>
      </c>
    </row>
    <row r="1755" spans="1:11" ht="15" hidden="1" customHeight="1" x14ac:dyDescent="0.3">
      <c r="A1755" t="s">
        <v>417</v>
      </c>
      <c r="B1755" t="s">
        <v>447</v>
      </c>
      <c r="C1755" t="s">
        <v>35</v>
      </c>
      <c r="D1755" t="s">
        <v>38</v>
      </c>
      <c r="E1755" s="1">
        <v>41940</v>
      </c>
      <c r="F1755" s="1" t="s">
        <v>440</v>
      </c>
      <c r="G1755">
        <v>4</v>
      </c>
      <c r="H1755">
        <v>7.2747971735147869</v>
      </c>
      <c r="I1755">
        <v>28</v>
      </c>
      <c r="J1755" t="s">
        <v>444</v>
      </c>
      <c r="K1755">
        <f t="shared" si="27"/>
        <v>2254</v>
      </c>
    </row>
    <row r="1756" spans="1:11" ht="15" hidden="1" customHeight="1" x14ac:dyDescent="0.3">
      <c r="A1756" t="s">
        <v>417</v>
      </c>
      <c r="B1756" t="s">
        <v>447</v>
      </c>
      <c r="C1756" t="s">
        <v>35</v>
      </c>
      <c r="D1756" t="s">
        <v>38</v>
      </c>
      <c r="E1756" s="1">
        <v>41947</v>
      </c>
      <c r="F1756" s="1" t="s">
        <v>440</v>
      </c>
      <c r="G1756">
        <v>1</v>
      </c>
      <c r="H1756">
        <v>7.8204658466370063</v>
      </c>
      <c r="I1756">
        <v>26</v>
      </c>
      <c r="J1756" t="s">
        <v>444</v>
      </c>
      <c r="K1756">
        <f t="shared" si="27"/>
        <v>2415</v>
      </c>
    </row>
    <row r="1757" spans="1:11" ht="15" hidden="1" customHeight="1" x14ac:dyDescent="0.3">
      <c r="A1757" t="s">
        <v>417</v>
      </c>
      <c r="B1757" t="s">
        <v>447</v>
      </c>
      <c r="C1757" t="s">
        <v>35</v>
      </c>
      <c r="D1757" t="s">
        <v>38</v>
      </c>
      <c r="E1757" s="1">
        <v>41947</v>
      </c>
      <c r="F1757" s="1" t="s">
        <v>440</v>
      </c>
      <c r="G1757">
        <v>2</v>
      </c>
      <c r="H1757">
        <v>7.8165401727296517</v>
      </c>
      <c r="I1757">
        <v>26</v>
      </c>
      <c r="J1757" t="s">
        <v>444</v>
      </c>
      <c r="K1757">
        <f t="shared" si="27"/>
        <v>2415</v>
      </c>
    </row>
    <row r="1758" spans="1:11" ht="15" hidden="1" customHeight="1" x14ac:dyDescent="0.3">
      <c r="A1758" t="s">
        <v>417</v>
      </c>
      <c r="B1758" t="s">
        <v>447</v>
      </c>
      <c r="C1758" t="s">
        <v>35</v>
      </c>
      <c r="D1758" t="s">
        <v>38</v>
      </c>
      <c r="E1758" s="1">
        <v>41947</v>
      </c>
      <c r="F1758" s="1" t="s">
        <v>440</v>
      </c>
      <c r="G1758">
        <v>3</v>
      </c>
      <c r="H1758">
        <v>7.6516618686207796</v>
      </c>
      <c r="I1758">
        <v>30</v>
      </c>
      <c r="J1758" t="s">
        <v>444</v>
      </c>
      <c r="K1758">
        <f t="shared" si="27"/>
        <v>2415</v>
      </c>
    </row>
    <row r="1759" spans="1:11" ht="15" hidden="1" customHeight="1" x14ac:dyDescent="0.3">
      <c r="A1759" t="s">
        <v>417</v>
      </c>
      <c r="B1759" t="s">
        <v>447</v>
      </c>
      <c r="C1759" t="s">
        <v>35</v>
      </c>
      <c r="D1759" t="s">
        <v>38</v>
      </c>
      <c r="E1759" s="1">
        <v>41947</v>
      </c>
      <c r="F1759" s="1" t="s">
        <v>440</v>
      </c>
      <c r="G1759">
        <v>4</v>
      </c>
      <c r="H1759">
        <v>8.1109657157812087</v>
      </c>
      <c r="I1759">
        <v>30</v>
      </c>
      <c r="J1759" t="s">
        <v>444</v>
      </c>
      <c r="K1759">
        <f t="shared" si="27"/>
        <v>2415</v>
      </c>
    </row>
    <row r="1760" spans="1:11" ht="15" hidden="1" customHeight="1" x14ac:dyDescent="0.3">
      <c r="A1760" t="s">
        <v>417</v>
      </c>
      <c r="B1760" t="s">
        <v>447</v>
      </c>
      <c r="C1760" t="s">
        <v>35</v>
      </c>
      <c r="D1760" t="s">
        <v>38</v>
      </c>
      <c r="E1760" s="1">
        <v>41947</v>
      </c>
      <c r="F1760" s="1" t="s">
        <v>440</v>
      </c>
      <c r="G1760">
        <v>1</v>
      </c>
      <c r="H1760">
        <v>7.7537293902119861</v>
      </c>
      <c r="I1760">
        <v>25</v>
      </c>
      <c r="J1760" t="s">
        <v>444</v>
      </c>
      <c r="K1760">
        <f t="shared" si="27"/>
        <v>2415</v>
      </c>
    </row>
    <row r="1761" spans="1:11" ht="15" hidden="1" customHeight="1" x14ac:dyDescent="0.3">
      <c r="A1761" t="s">
        <v>417</v>
      </c>
      <c r="B1761" t="s">
        <v>447</v>
      </c>
      <c r="C1761" t="s">
        <v>35</v>
      </c>
      <c r="D1761" t="s">
        <v>38</v>
      </c>
      <c r="E1761" s="1">
        <v>41947</v>
      </c>
      <c r="F1761" s="1" t="s">
        <v>440</v>
      </c>
      <c r="G1761">
        <v>2</v>
      </c>
      <c r="H1761">
        <v>7.5967024339178222</v>
      </c>
      <c r="I1761">
        <v>25</v>
      </c>
      <c r="J1761" t="s">
        <v>444</v>
      </c>
      <c r="K1761">
        <f t="shared" si="27"/>
        <v>2415</v>
      </c>
    </row>
    <row r="1762" spans="1:11" ht="15" hidden="1" customHeight="1" x14ac:dyDescent="0.3">
      <c r="A1762" t="s">
        <v>417</v>
      </c>
      <c r="B1762" t="s">
        <v>447</v>
      </c>
      <c r="C1762" t="s">
        <v>35</v>
      </c>
      <c r="D1762" t="s">
        <v>38</v>
      </c>
      <c r="E1762" s="1">
        <v>41947</v>
      </c>
      <c r="F1762" s="1" t="s">
        <v>440</v>
      </c>
      <c r="G1762">
        <v>3</v>
      </c>
      <c r="H1762">
        <v>7.5809997382884058</v>
      </c>
      <c r="I1762">
        <v>28</v>
      </c>
      <c r="J1762" t="s">
        <v>444</v>
      </c>
      <c r="K1762">
        <f t="shared" si="27"/>
        <v>2415</v>
      </c>
    </row>
    <row r="1763" spans="1:11" hidden="1" x14ac:dyDescent="0.3">
      <c r="A1763" t="s">
        <v>417</v>
      </c>
      <c r="B1763" t="s">
        <v>447</v>
      </c>
      <c r="C1763" t="s">
        <v>35</v>
      </c>
      <c r="D1763" t="s">
        <v>38</v>
      </c>
      <c r="E1763" s="1">
        <v>41947</v>
      </c>
      <c r="F1763" s="1" t="s">
        <v>440</v>
      </c>
      <c r="G1763">
        <v>4</v>
      </c>
      <c r="H1763">
        <v>7.588851086103114</v>
      </c>
      <c r="I1763">
        <v>29</v>
      </c>
      <c r="J1763" t="s">
        <v>444</v>
      </c>
      <c r="K1763">
        <f t="shared" si="27"/>
        <v>2415</v>
      </c>
    </row>
    <row r="1764" spans="1:11" hidden="1" x14ac:dyDescent="0.3">
      <c r="A1764" t="s">
        <v>417</v>
      </c>
      <c r="B1764" t="s">
        <v>447</v>
      </c>
      <c r="C1764" t="s">
        <v>35</v>
      </c>
      <c r="D1764" t="s">
        <v>38</v>
      </c>
      <c r="E1764" s="1">
        <v>41947</v>
      </c>
      <c r="F1764" s="1" t="s">
        <v>440</v>
      </c>
      <c r="G1764">
        <v>1</v>
      </c>
      <c r="H1764">
        <v>7.5456686731222193</v>
      </c>
      <c r="I1764">
        <v>25</v>
      </c>
      <c r="J1764" t="s">
        <v>444</v>
      </c>
      <c r="K1764">
        <f t="shared" si="27"/>
        <v>2415</v>
      </c>
    </row>
    <row r="1765" spans="1:11" hidden="1" x14ac:dyDescent="0.3">
      <c r="A1765" t="s">
        <v>417</v>
      </c>
      <c r="B1765" t="s">
        <v>447</v>
      </c>
      <c r="C1765" t="s">
        <v>35</v>
      </c>
      <c r="D1765" t="s">
        <v>38</v>
      </c>
      <c r="E1765" s="1">
        <v>41947</v>
      </c>
      <c r="F1765" s="1" t="s">
        <v>440</v>
      </c>
      <c r="G1765">
        <v>2</v>
      </c>
      <c r="H1765">
        <v>7.9029049986914419</v>
      </c>
      <c r="I1765">
        <v>29</v>
      </c>
      <c r="J1765" t="s">
        <v>444</v>
      </c>
      <c r="K1765">
        <f t="shared" si="27"/>
        <v>2415</v>
      </c>
    </row>
    <row r="1766" spans="1:11" hidden="1" x14ac:dyDescent="0.3">
      <c r="A1766" t="s">
        <v>417</v>
      </c>
      <c r="B1766" t="s">
        <v>447</v>
      </c>
      <c r="C1766" t="s">
        <v>35</v>
      </c>
      <c r="D1766" t="s">
        <v>38</v>
      </c>
      <c r="E1766" s="1">
        <v>41947</v>
      </c>
      <c r="F1766" s="1" t="s">
        <v>440</v>
      </c>
      <c r="G1766">
        <v>3</v>
      </c>
      <c r="H1766">
        <v>7.6595132164354878</v>
      </c>
      <c r="I1766">
        <v>28</v>
      </c>
      <c r="J1766" t="s">
        <v>444</v>
      </c>
      <c r="K1766">
        <f t="shared" si="27"/>
        <v>2415</v>
      </c>
    </row>
    <row r="1767" spans="1:11" hidden="1" x14ac:dyDescent="0.3">
      <c r="A1767" t="s">
        <v>417</v>
      </c>
      <c r="B1767" t="s">
        <v>447</v>
      </c>
      <c r="C1767" t="s">
        <v>35</v>
      </c>
      <c r="D1767" t="s">
        <v>38</v>
      </c>
      <c r="E1767" s="1">
        <v>41947</v>
      </c>
      <c r="F1767" s="1" t="s">
        <v>440</v>
      </c>
      <c r="G1767">
        <v>4</v>
      </c>
      <c r="H1767">
        <v>7.7812091075634653</v>
      </c>
      <c r="I1767">
        <v>27</v>
      </c>
      <c r="J1767" t="s">
        <v>444</v>
      </c>
      <c r="K1767">
        <f t="shared" si="27"/>
        <v>2415</v>
      </c>
    </row>
    <row r="1768" spans="1:11" hidden="1" x14ac:dyDescent="0.3">
      <c r="A1768" t="s">
        <v>417</v>
      </c>
      <c r="B1768" t="s">
        <v>447</v>
      </c>
      <c r="C1768" t="s">
        <v>35</v>
      </c>
      <c r="D1768" t="s">
        <v>38</v>
      </c>
      <c r="E1768" s="1">
        <v>41985</v>
      </c>
      <c r="F1768" s="1" t="s">
        <v>440</v>
      </c>
      <c r="G1768">
        <v>1</v>
      </c>
      <c r="H1768">
        <v>11</v>
      </c>
      <c r="I1768" t="s">
        <v>437</v>
      </c>
      <c r="J1768" t="s">
        <v>445</v>
      </c>
      <c r="K1768">
        <f t="shared" si="27"/>
        <v>3289</v>
      </c>
    </row>
    <row r="1769" spans="1:11" hidden="1" x14ac:dyDescent="0.3">
      <c r="A1769" t="s">
        <v>417</v>
      </c>
      <c r="B1769" t="s">
        <v>447</v>
      </c>
      <c r="C1769" t="s">
        <v>35</v>
      </c>
      <c r="D1769" t="s">
        <v>38</v>
      </c>
      <c r="E1769" s="1">
        <v>41985</v>
      </c>
      <c r="F1769" s="1" t="s">
        <v>440</v>
      </c>
      <c r="G1769">
        <v>2</v>
      </c>
      <c r="H1769">
        <v>10</v>
      </c>
      <c r="I1769" t="s">
        <v>437</v>
      </c>
      <c r="J1769" t="s">
        <v>445</v>
      </c>
      <c r="K1769">
        <f t="shared" si="27"/>
        <v>3289</v>
      </c>
    </row>
    <row r="1770" spans="1:11" hidden="1" x14ac:dyDescent="0.3">
      <c r="A1770" t="s">
        <v>417</v>
      </c>
      <c r="B1770" t="s">
        <v>447</v>
      </c>
      <c r="C1770" t="s">
        <v>35</v>
      </c>
      <c r="D1770" t="s">
        <v>38</v>
      </c>
      <c r="E1770" s="1">
        <v>41985</v>
      </c>
      <c r="F1770" s="1" t="s">
        <v>440</v>
      </c>
      <c r="G1770">
        <v>3</v>
      </c>
      <c r="H1770">
        <v>10</v>
      </c>
      <c r="I1770" t="s">
        <v>437</v>
      </c>
      <c r="J1770" t="s">
        <v>445</v>
      </c>
      <c r="K1770">
        <f t="shared" si="27"/>
        <v>3289</v>
      </c>
    </row>
    <row r="1771" spans="1:11" hidden="1" x14ac:dyDescent="0.3">
      <c r="A1771" t="s">
        <v>417</v>
      </c>
      <c r="B1771" t="s">
        <v>447</v>
      </c>
      <c r="C1771" t="s">
        <v>35</v>
      </c>
      <c r="D1771" t="s">
        <v>38</v>
      </c>
      <c r="E1771" s="1">
        <v>41985</v>
      </c>
      <c r="F1771" s="1" t="s">
        <v>440</v>
      </c>
      <c r="G1771">
        <v>4</v>
      </c>
      <c r="H1771">
        <v>11</v>
      </c>
      <c r="I1771" t="s">
        <v>437</v>
      </c>
      <c r="J1771" t="s">
        <v>445</v>
      </c>
      <c r="K1771">
        <f t="shared" si="27"/>
        <v>3289</v>
      </c>
    </row>
    <row r="1772" spans="1:11" hidden="1" x14ac:dyDescent="0.3">
      <c r="A1772" t="s">
        <v>417</v>
      </c>
      <c r="B1772" t="s">
        <v>447</v>
      </c>
      <c r="C1772" t="s">
        <v>35</v>
      </c>
      <c r="D1772" t="s">
        <v>38</v>
      </c>
      <c r="E1772" s="1">
        <v>41985</v>
      </c>
      <c r="F1772" s="1" t="s">
        <v>440</v>
      </c>
      <c r="G1772">
        <v>1</v>
      </c>
      <c r="H1772">
        <v>11</v>
      </c>
      <c r="I1772" t="s">
        <v>437</v>
      </c>
      <c r="J1772" t="s">
        <v>445</v>
      </c>
      <c r="K1772">
        <f t="shared" si="27"/>
        <v>3289</v>
      </c>
    </row>
    <row r="1773" spans="1:11" hidden="1" x14ac:dyDescent="0.3">
      <c r="A1773" t="s">
        <v>417</v>
      </c>
      <c r="B1773" t="s">
        <v>447</v>
      </c>
      <c r="C1773" t="s">
        <v>35</v>
      </c>
      <c r="D1773" t="s">
        <v>38</v>
      </c>
      <c r="E1773" s="1">
        <v>41985</v>
      </c>
      <c r="F1773" s="1" t="s">
        <v>440</v>
      </c>
      <c r="G1773">
        <v>2</v>
      </c>
      <c r="H1773">
        <v>10</v>
      </c>
      <c r="I1773" t="s">
        <v>437</v>
      </c>
      <c r="J1773" t="s">
        <v>445</v>
      </c>
      <c r="K1773">
        <f t="shared" si="27"/>
        <v>3289</v>
      </c>
    </row>
    <row r="1774" spans="1:11" hidden="1" x14ac:dyDescent="0.3">
      <c r="A1774" t="s">
        <v>417</v>
      </c>
      <c r="B1774" t="s">
        <v>447</v>
      </c>
      <c r="C1774" t="s">
        <v>35</v>
      </c>
      <c r="D1774" t="s">
        <v>38</v>
      </c>
      <c r="E1774" s="1">
        <v>41985</v>
      </c>
      <c r="F1774" s="1" t="s">
        <v>440</v>
      </c>
      <c r="G1774">
        <v>3</v>
      </c>
      <c r="H1774">
        <v>10</v>
      </c>
      <c r="I1774" t="s">
        <v>437</v>
      </c>
      <c r="J1774" t="s">
        <v>445</v>
      </c>
      <c r="K1774">
        <f t="shared" si="27"/>
        <v>3289</v>
      </c>
    </row>
    <row r="1775" spans="1:11" hidden="1" x14ac:dyDescent="0.3">
      <c r="A1775" t="s">
        <v>417</v>
      </c>
      <c r="B1775" t="s">
        <v>447</v>
      </c>
      <c r="C1775" t="s">
        <v>35</v>
      </c>
      <c r="D1775" t="s">
        <v>38</v>
      </c>
      <c r="E1775" s="1">
        <v>41985</v>
      </c>
      <c r="F1775" s="1" t="s">
        <v>440</v>
      </c>
      <c r="G1775">
        <v>4</v>
      </c>
      <c r="H1775">
        <v>10</v>
      </c>
      <c r="I1775" t="s">
        <v>437</v>
      </c>
      <c r="J1775" t="s">
        <v>445</v>
      </c>
      <c r="K1775">
        <f t="shared" ref="K1775:K1838" si="28">(E1775-Exp4SD) * 23</f>
        <v>3289</v>
      </c>
    </row>
    <row r="1776" spans="1:11" hidden="1" x14ac:dyDescent="0.3">
      <c r="A1776" t="s">
        <v>417</v>
      </c>
      <c r="B1776" t="s">
        <v>447</v>
      </c>
      <c r="C1776" t="s">
        <v>35</v>
      </c>
      <c r="D1776" t="s">
        <v>38</v>
      </c>
      <c r="E1776" s="1">
        <v>41985</v>
      </c>
      <c r="F1776" s="1" t="s">
        <v>440</v>
      </c>
      <c r="G1776">
        <v>1</v>
      </c>
      <c r="H1776">
        <v>10</v>
      </c>
      <c r="I1776" t="s">
        <v>437</v>
      </c>
      <c r="J1776" t="s">
        <v>445</v>
      </c>
      <c r="K1776">
        <f t="shared" si="28"/>
        <v>3289</v>
      </c>
    </row>
    <row r="1777" spans="1:11" hidden="1" x14ac:dyDescent="0.3">
      <c r="A1777" t="s">
        <v>417</v>
      </c>
      <c r="B1777" t="s">
        <v>447</v>
      </c>
      <c r="C1777" t="s">
        <v>35</v>
      </c>
      <c r="D1777" t="s">
        <v>38</v>
      </c>
      <c r="E1777" s="1">
        <v>41985</v>
      </c>
      <c r="F1777" s="1" t="s">
        <v>440</v>
      </c>
      <c r="G1777">
        <v>2</v>
      </c>
      <c r="H1777">
        <v>10</v>
      </c>
      <c r="I1777" t="s">
        <v>437</v>
      </c>
      <c r="J1777" t="s">
        <v>445</v>
      </c>
      <c r="K1777">
        <f t="shared" si="28"/>
        <v>3289</v>
      </c>
    </row>
    <row r="1778" spans="1:11" hidden="1" x14ac:dyDescent="0.3">
      <c r="A1778" t="s">
        <v>417</v>
      </c>
      <c r="B1778" t="s">
        <v>447</v>
      </c>
      <c r="C1778" t="s">
        <v>35</v>
      </c>
      <c r="D1778" t="s">
        <v>38</v>
      </c>
      <c r="E1778" s="1">
        <v>41985</v>
      </c>
      <c r="F1778" s="1" t="s">
        <v>440</v>
      </c>
      <c r="G1778">
        <v>3</v>
      </c>
      <c r="H1778">
        <v>10</v>
      </c>
      <c r="I1778" t="s">
        <v>437</v>
      </c>
      <c r="J1778" t="s">
        <v>445</v>
      </c>
      <c r="K1778">
        <f t="shared" si="28"/>
        <v>3289</v>
      </c>
    </row>
    <row r="1779" spans="1:11" hidden="1" x14ac:dyDescent="0.3">
      <c r="A1779" t="s">
        <v>417</v>
      </c>
      <c r="B1779" t="s">
        <v>447</v>
      </c>
      <c r="C1779" t="s">
        <v>35</v>
      </c>
      <c r="D1779" t="s">
        <v>38</v>
      </c>
      <c r="E1779" s="1">
        <v>41985</v>
      </c>
      <c r="F1779" s="1" t="s">
        <v>440</v>
      </c>
      <c r="G1779">
        <v>4</v>
      </c>
      <c r="H1779">
        <v>10</v>
      </c>
      <c r="I1779" t="s">
        <v>437</v>
      </c>
      <c r="J1779" t="s">
        <v>445</v>
      </c>
      <c r="K1779">
        <f t="shared" si="28"/>
        <v>3289</v>
      </c>
    </row>
    <row r="1780" spans="1:11" hidden="1" x14ac:dyDescent="0.3">
      <c r="A1780" t="s">
        <v>417</v>
      </c>
      <c r="B1780" t="s">
        <v>447</v>
      </c>
      <c r="C1780" t="s">
        <v>35</v>
      </c>
      <c r="D1780" t="s">
        <v>38</v>
      </c>
      <c r="E1780" s="1">
        <v>41985</v>
      </c>
      <c r="F1780" s="1" t="s">
        <v>440</v>
      </c>
      <c r="G1780">
        <v>1</v>
      </c>
      <c r="H1780">
        <v>10</v>
      </c>
      <c r="I1780" t="s">
        <v>437</v>
      </c>
      <c r="J1780" t="s">
        <v>445</v>
      </c>
      <c r="K1780">
        <f t="shared" si="28"/>
        <v>3289</v>
      </c>
    </row>
    <row r="1781" spans="1:11" hidden="1" x14ac:dyDescent="0.3">
      <c r="A1781" t="s">
        <v>417</v>
      </c>
      <c r="B1781" t="s">
        <v>447</v>
      </c>
      <c r="C1781" t="s">
        <v>35</v>
      </c>
      <c r="D1781" t="s">
        <v>38</v>
      </c>
      <c r="E1781" s="1">
        <v>41985</v>
      </c>
      <c r="F1781" s="1" t="s">
        <v>440</v>
      </c>
      <c r="G1781">
        <v>2</v>
      </c>
      <c r="H1781">
        <v>10</v>
      </c>
      <c r="I1781" t="s">
        <v>437</v>
      </c>
      <c r="J1781" t="s">
        <v>445</v>
      </c>
      <c r="K1781">
        <f t="shared" si="28"/>
        <v>3289</v>
      </c>
    </row>
    <row r="1782" spans="1:11" hidden="1" x14ac:dyDescent="0.3">
      <c r="A1782" t="s">
        <v>417</v>
      </c>
      <c r="B1782" t="s">
        <v>447</v>
      </c>
      <c r="C1782" t="s">
        <v>35</v>
      </c>
      <c r="D1782" t="s">
        <v>38</v>
      </c>
      <c r="E1782" s="1">
        <v>41985</v>
      </c>
      <c r="F1782" s="1" t="s">
        <v>440</v>
      </c>
      <c r="G1782">
        <v>3</v>
      </c>
      <c r="H1782">
        <v>12</v>
      </c>
      <c r="I1782" t="s">
        <v>437</v>
      </c>
      <c r="J1782" t="s">
        <v>445</v>
      </c>
      <c r="K1782">
        <f t="shared" si="28"/>
        <v>3289</v>
      </c>
    </row>
    <row r="1783" spans="1:11" hidden="1" x14ac:dyDescent="0.3">
      <c r="A1783" t="s">
        <v>417</v>
      </c>
      <c r="B1783" t="s">
        <v>447</v>
      </c>
      <c r="C1783" t="s">
        <v>35</v>
      </c>
      <c r="D1783" t="s">
        <v>38</v>
      </c>
      <c r="E1783" s="1">
        <v>41985</v>
      </c>
      <c r="F1783" s="1" t="s">
        <v>440</v>
      </c>
      <c r="G1783">
        <v>4</v>
      </c>
      <c r="H1783">
        <v>11</v>
      </c>
      <c r="I1783" t="s">
        <v>437</v>
      </c>
      <c r="J1783" t="s">
        <v>445</v>
      </c>
      <c r="K1783">
        <f t="shared" si="28"/>
        <v>3289</v>
      </c>
    </row>
    <row r="1784" spans="1:11" hidden="1" x14ac:dyDescent="0.3">
      <c r="A1784" t="s">
        <v>417</v>
      </c>
      <c r="B1784" t="s">
        <v>447</v>
      </c>
      <c r="C1784" t="s">
        <v>35</v>
      </c>
      <c r="D1784" t="s">
        <v>38</v>
      </c>
      <c r="E1784" s="1">
        <v>41985</v>
      </c>
      <c r="F1784" s="1" t="s">
        <v>440</v>
      </c>
      <c r="G1784">
        <v>1</v>
      </c>
      <c r="H1784">
        <v>10</v>
      </c>
      <c r="I1784" t="s">
        <v>437</v>
      </c>
      <c r="J1784" t="s">
        <v>445</v>
      </c>
      <c r="K1784">
        <f t="shared" si="28"/>
        <v>3289</v>
      </c>
    </row>
    <row r="1785" spans="1:11" hidden="1" x14ac:dyDescent="0.3">
      <c r="A1785" t="s">
        <v>417</v>
      </c>
      <c r="B1785" t="s">
        <v>447</v>
      </c>
      <c r="C1785" t="s">
        <v>35</v>
      </c>
      <c r="D1785" t="s">
        <v>38</v>
      </c>
      <c r="E1785" s="1">
        <v>41985</v>
      </c>
      <c r="F1785" s="1" t="s">
        <v>440</v>
      </c>
      <c r="G1785">
        <v>2</v>
      </c>
      <c r="H1785">
        <v>11</v>
      </c>
      <c r="I1785" t="s">
        <v>437</v>
      </c>
      <c r="J1785" t="s">
        <v>445</v>
      </c>
      <c r="K1785">
        <f t="shared" si="28"/>
        <v>3289</v>
      </c>
    </row>
    <row r="1786" spans="1:11" hidden="1" x14ac:dyDescent="0.3">
      <c r="A1786" t="s">
        <v>417</v>
      </c>
      <c r="B1786" t="s">
        <v>447</v>
      </c>
      <c r="C1786" t="s">
        <v>35</v>
      </c>
      <c r="D1786" t="s">
        <v>38</v>
      </c>
      <c r="E1786" s="1">
        <v>41985</v>
      </c>
      <c r="F1786" s="1" t="s">
        <v>440</v>
      </c>
      <c r="G1786">
        <v>3</v>
      </c>
      <c r="H1786">
        <v>10</v>
      </c>
      <c r="I1786" t="s">
        <v>437</v>
      </c>
      <c r="J1786" t="s">
        <v>445</v>
      </c>
      <c r="K1786">
        <f t="shared" si="28"/>
        <v>3289</v>
      </c>
    </row>
    <row r="1787" spans="1:11" hidden="1" x14ac:dyDescent="0.3">
      <c r="A1787" t="s">
        <v>417</v>
      </c>
      <c r="B1787" t="s">
        <v>447</v>
      </c>
      <c r="C1787" t="s">
        <v>35</v>
      </c>
      <c r="D1787" t="s">
        <v>38</v>
      </c>
      <c r="E1787" s="1">
        <v>41985</v>
      </c>
      <c r="F1787" s="1" t="s">
        <v>440</v>
      </c>
      <c r="G1787">
        <v>4</v>
      </c>
      <c r="H1787">
        <v>10</v>
      </c>
      <c r="I1787" t="s">
        <v>437</v>
      </c>
      <c r="J1787" t="s">
        <v>445</v>
      </c>
      <c r="K1787">
        <f t="shared" si="28"/>
        <v>3289</v>
      </c>
    </row>
    <row r="1788" spans="1:11" hidden="1" x14ac:dyDescent="0.3">
      <c r="A1788" t="s">
        <v>417</v>
      </c>
      <c r="B1788" t="s">
        <v>447</v>
      </c>
      <c r="C1788" t="s">
        <v>35</v>
      </c>
      <c r="D1788" t="s">
        <v>38</v>
      </c>
      <c r="E1788" s="1">
        <v>41988</v>
      </c>
      <c r="F1788" s="1" t="s">
        <v>440</v>
      </c>
      <c r="G1788">
        <v>1</v>
      </c>
      <c r="H1788">
        <v>9</v>
      </c>
      <c r="I1788" t="s">
        <v>437</v>
      </c>
      <c r="J1788" t="s">
        <v>445</v>
      </c>
      <c r="K1788">
        <f t="shared" si="28"/>
        <v>3358</v>
      </c>
    </row>
    <row r="1789" spans="1:11" hidden="1" x14ac:dyDescent="0.3">
      <c r="A1789" t="s">
        <v>417</v>
      </c>
      <c r="B1789" t="s">
        <v>447</v>
      </c>
      <c r="C1789" t="s">
        <v>35</v>
      </c>
      <c r="D1789" t="s">
        <v>38</v>
      </c>
      <c r="E1789" s="1">
        <v>41988</v>
      </c>
      <c r="F1789" s="1" t="s">
        <v>440</v>
      </c>
      <c r="G1789">
        <v>2</v>
      </c>
      <c r="H1789">
        <v>10</v>
      </c>
      <c r="I1789" t="s">
        <v>437</v>
      </c>
      <c r="J1789" t="s">
        <v>445</v>
      </c>
      <c r="K1789">
        <f t="shared" si="28"/>
        <v>3358</v>
      </c>
    </row>
    <row r="1790" spans="1:11" hidden="1" x14ac:dyDescent="0.3">
      <c r="A1790" t="s">
        <v>417</v>
      </c>
      <c r="B1790" t="s">
        <v>447</v>
      </c>
      <c r="C1790" t="s">
        <v>35</v>
      </c>
      <c r="D1790" t="s">
        <v>38</v>
      </c>
      <c r="E1790" s="1">
        <v>41988</v>
      </c>
      <c r="F1790" s="1" t="s">
        <v>440</v>
      </c>
      <c r="G1790">
        <v>3</v>
      </c>
      <c r="H1790">
        <v>9</v>
      </c>
      <c r="I1790" t="s">
        <v>437</v>
      </c>
      <c r="J1790" t="s">
        <v>445</v>
      </c>
      <c r="K1790">
        <f t="shared" si="28"/>
        <v>3358</v>
      </c>
    </row>
    <row r="1791" spans="1:11" hidden="1" x14ac:dyDescent="0.3">
      <c r="A1791" t="s">
        <v>417</v>
      </c>
      <c r="B1791" t="s">
        <v>447</v>
      </c>
      <c r="C1791" t="s">
        <v>35</v>
      </c>
      <c r="D1791" t="s">
        <v>38</v>
      </c>
      <c r="E1791" s="1">
        <v>41988</v>
      </c>
      <c r="F1791" s="1" t="s">
        <v>440</v>
      </c>
      <c r="G1791">
        <v>4</v>
      </c>
      <c r="H1791">
        <v>10</v>
      </c>
      <c r="I1791" t="s">
        <v>437</v>
      </c>
      <c r="J1791" t="s">
        <v>445</v>
      </c>
      <c r="K1791">
        <f t="shared" si="28"/>
        <v>3358</v>
      </c>
    </row>
    <row r="1792" spans="1:11" hidden="1" x14ac:dyDescent="0.3">
      <c r="A1792" t="s">
        <v>417</v>
      </c>
      <c r="B1792" t="s">
        <v>447</v>
      </c>
      <c r="C1792" t="s">
        <v>35</v>
      </c>
      <c r="D1792" t="s">
        <v>38</v>
      </c>
      <c r="E1792" s="1">
        <v>41988</v>
      </c>
      <c r="F1792" s="1" t="s">
        <v>440</v>
      </c>
      <c r="G1792">
        <v>1</v>
      </c>
      <c r="H1792">
        <v>10</v>
      </c>
      <c r="I1792" t="s">
        <v>437</v>
      </c>
      <c r="J1792" t="s">
        <v>445</v>
      </c>
      <c r="K1792">
        <f t="shared" si="28"/>
        <v>3358</v>
      </c>
    </row>
    <row r="1793" spans="1:11" hidden="1" x14ac:dyDescent="0.3">
      <c r="A1793" t="s">
        <v>417</v>
      </c>
      <c r="B1793" t="s">
        <v>447</v>
      </c>
      <c r="C1793" t="s">
        <v>35</v>
      </c>
      <c r="D1793" t="s">
        <v>38</v>
      </c>
      <c r="E1793" s="1">
        <v>41988</v>
      </c>
      <c r="F1793" s="1" t="s">
        <v>440</v>
      </c>
      <c r="G1793">
        <v>2</v>
      </c>
      <c r="H1793">
        <v>10</v>
      </c>
      <c r="I1793" t="s">
        <v>437</v>
      </c>
      <c r="J1793" t="s">
        <v>445</v>
      </c>
      <c r="K1793">
        <f t="shared" si="28"/>
        <v>3358</v>
      </c>
    </row>
    <row r="1794" spans="1:11" hidden="1" x14ac:dyDescent="0.3">
      <c r="A1794" t="s">
        <v>417</v>
      </c>
      <c r="B1794" t="s">
        <v>447</v>
      </c>
      <c r="C1794" t="s">
        <v>35</v>
      </c>
      <c r="D1794" t="s">
        <v>38</v>
      </c>
      <c r="E1794" s="1">
        <v>41988</v>
      </c>
      <c r="F1794" s="1" t="s">
        <v>440</v>
      </c>
      <c r="G1794">
        <v>3</v>
      </c>
      <c r="H1794">
        <v>9</v>
      </c>
      <c r="I1794" t="s">
        <v>437</v>
      </c>
      <c r="J1794" t="s">
        <v>445</v>
      </c>
      <c r="K1794">
        <f t="shared" si="28"/>
        <v>3358</v>
      </c>
    </row>
    <row r="1795" spans="1:11" hidden="1" x14ac:dyDescent="0.3">
      <c r="A1795" t="s">
        <v>417</v>
      </c>
      <c r="B1795" t="s">
        <v>447</v>
      </c>
      <c r="C1795" t="s">
        <v>35</v>
      </c>
      <c r="D1795" t="s">
        <v>38</v>
      </c>
      <c r="E1795" s="1">
        <v>41988</v>
      </c>
      <c r="F1795" s="1" t="s">
        <v>440</v>
      </c>
      <c r="G1795">
        <v>4</v>
      </c>
      <c r="H1795">
        <v>9</v>
      </c>
      <c r="I1795" t="s">
        <v>437</v>
      </c>
      <c r="J1795" t="s">
        <v>445</v>
      </c>
      <c r="K1795">
        <f t="shared" si="28"/>
        <v>3358</v>
      </c>
    </row>
    <row r="1796" spans="1:11" hidden="1" x14ac:dyDescent="0.3">
      <c r="A1796" t="s">
        <v>417</v>
      </c>
      <c r="B1796" t="s">
        <v>447</v>
      </c>
      <c r="C1796" t="s">
        <v>35</v>
      </c>
      <c r="D1796" t="s">
        <v>38</v>
      </c>
      <c r="E1796" s="1">
        <v>41988</v>
      </c>
      <c r="F1796" s="1" t="s">
        <v>440</v>
      </c>
      <c r="G1796">
        <v>1</v>
      </c>
      <c r="H1796">
        <v>11</v>
      </c>
      <c r="I1796" t="s">
        <v>437</v>
      </c>
      <c r="J1796" t="s">
        <v>445</v>
      </c>
      <c r="K1796">
        <f t="shared" si="28"/>
        <v>3358</v>
      </c>
    </row>
    <row r="1797" spans="1:11" hidden="1" x14ac:dyDescent="0.3">
      <c r="A1797" t="s">
        <v>417</v>
      </c>
      <c r="B1797" t="s">
        <v>447</v>
      </c>
      <c r="C1797" t="s">
        <v>35</v>
      </c>
      <c r="D1797" t="s">
        <v>38</v>
      </c>
      <c r="E1797" s="1">
        <v>41988</v>
      </c>
      <c r="F1797" s="1" t="s">
        <v>440</v>
      </c>
      <c r="G1797">
        <v>2</v>
      </c>
      <c r="H1797">
        <v>11</v>
      </c>
      <c r="I1797" t="s">
        <v>437</v>
      </c>
      <c r="J1797" t="s">
        <v>445</v>
      </c>
      <c r="K1797">
        <f t="shared" si="28"/>
        <v>3358</v>
      </c>
    </row>
    <row r="1798" spans="1:11" hidden="1" x14ac:dyDescent="0.3">
      <c r="A1798" t="s">
        <v>417</v>
      </c>
      <c r="B1798" t="s">
        <v>447</v>
      </c>
      <c r="C1798" t="s">
        <v>35</v>
      </c>
      <c r="D1798" t="s">
        <v>38</v>
      </c>
      <c r="E1798" s="1">
        <v>41988</v>
      </c>
      <c r="F1798" s="1" t="s">
        <v>440</v>
      </c>
      <c r="G1798">
        <v>3</v>
      </c>
      <c r="H1798">
        <v>12</v>
      </c>
      <c r="I1798" t="s">
        <v>437</v>
      </c>
      <c r="J1798" t="s">
        <v>445</v>
      </c>
      <c r="K1798">
        <f t="shared" si="28"/>
        <v>3358</v>
      </c>
    </row>
    <row r="1799" spans="1:11" hidden="1" x14ac:dyDescent="0.3">
      <c r="A1799" t="s">
        <v>417</v>
      </c>
      <c r="B1799" t="s">
        <v>447</v>
      </c>
      <c r="C1799" t="s">
        <v>35</v>
      </c>
      <c r="D1799" t="s">
        <v>38</v>
      </c>
      <c r="E1799" s="1">
        <v>41988</v>
      </c>
      <c r="F1799" s="1" t="s">
        <v>440</v>
      </c>
      <c r="G1799">
        <v>1</v>
      </c>
      <c r="H1799">
        <v>10</v>
      </c>
      <c r="I1799" t="s">
        <v>437</v>
      </c>
      <c r="J1799" t="s">
        <v>445</v>
      </c>
      <c r="K1799">
        <f t="shared" si="28"/>
        <v>3358</v>
      </c>
    </row>
    <row r="1800" spans="1:11" hidden="1" x14ac:dyDescent="0.3">
      <c r="A1800" t="s">
        <v>417</v>
      </c>
      <c r="B1800" t="s">
        <v>447</v>
      </c>
      <c r="C1800" t="s">
        <v>35</v>
      </c>
      <c r="D1800" t="s">
        <v>38</v>
      </c>
      <c r="E1800" s="1">
        <v>41988</v>
      </c>
      <c r="F1800" s="1" t="s">
        <v>440</v>
      </c>
      <c r="G1800">
        <v>2</v>
      </c>
      <c r="H1800">
        <v>11</v>
      </c>
      <c r="I1800" t="s">
        <v>437</v>
      </c>
      <c r="J1800" t="s">
        <v>445</v>
      </c>
      <c r="K1800">
        <f t="shared" si="28"/>
        <v>3358</v>
      </c>
    </row>
    <row r="1801" spans="1:11" hidden="1" x14ac:dyDescent="0.3">
      <c r="A1801" t="s">
        <v>417</v>
      </c>
      <c r="B1801" t="s">
        <v>447</v>
      </c>
      <c r="C1801" t="s">
        <v>35</v>
      </c>
      <c r="D1801" t="s">
        <v>38</v>
      </c>
      <c r="E1801" s="1">
        <v>41988</v>
      </c>
      <c r="F1801" s="1" t="s">
        <v>440</v>
      </c>
      <c r="G1801">
        <v>3</v>
      </c>
      <c r="H1801">
        <v>10</v>
      </c>
      <c r="I1801" t="s">
        <v>437</v>
      </c>
      <c r="J1801" t="s">
        <v>445</v>
      </c>
      <c r="K1801">
        <f t="shared" si="28"/>
        <v>3358</v>
      </c>
    </row>
    <row r="1802" spans="1:11" hidden="1" x14ac:dyDescent="0.3">
      <c r="A1802" t="s">
        <v>417</v>
      </c>
      <c r="B1802" t="s">
        <v>447</v>
      </c>
      <c r="C1802" t="s">
        <v>35</v>
      </c>
      <c r="D1802" t="s">
        <v>38</v>
      </c>
      <c r="E1802" s="1">
        <v>41988</v>
      </c>
      <c r="F1802" s="1" t="s">
        <v>440</v>
      </c>
      <c r="G1802">
        <v>4</v>
      </c>
      <c r="H1802">
        <v>10</v>
      </c>
      <c r="I1802" t="s">
        <v>437</v>
      </c>
      <c r="J1802" t="s">
        <v>445</v>
      </c>
      <c r="K1802">
        <f t="shared" si="28"/>
        <v>3358</v>
      </c>
    </row>
    <row r="1803" spans="1:11" hidden="1" x14ac:dyDescent="0.3">
      <c r="A1803" t="s">
        <v>417</v>
      </c>
      <c r="B1803" t="s">
        <v>447</v>
      </c>
      <c r="C1803" t="s">
        <v>35</v>
      </c>
      <c r="D1803" t="s">
        <v>38</v>
      </c>
      <c r="E1803" s="1">
        <v>41988</v>
      </c>
      <c r="F1803" s="1" t="s">
        <v>440</v>
      </c>
      <c r="G1803">
        <v>1</v>
      </c>
      <c r="H1803">
        <v>10</v>
      </c>
      <c r="I1803" t="s">
        <v>437</v>
      </c>
      <c r="J1803" t="s">
        <v>445</v>
      </c>
      <c r="K1803">
        <f t="shared" si="28"/>
        <v>3358</v>
      </c>
    </row>
    <row r="1804" spans="1:11" hidden="1" x14ac:dyDescent="0.3">
      <c r="A1804" t="s">
        <v>417</v>
      </c>
      <c r="B1804" t="s">
        <v>447</v>
      </c>
      <c r="C1804" t="s">
        <v>35</v>
      </c>
      <c r="D1804" t="s">
        <v>38</v>
      </c>
      <c r="E1804" s="1">
        <v>41988</v>
      </c>
      <c r="F1804" s="1" t="s">
        <v>440</v>
      </c>
      <c r="G1804">
        <v>2</v>
      </c>
      <c r="H1804">
        <v>10</v>
      </c>
      <c r="I1804" t="s">
        <v>437</v>
      </c>
      <c r="J1804" t="s">
        <v>445</v>
      </c>
      <c r="K1804">
        <f t="shared" si="28"/>
        <v>3358</v>
      </c>
    </row>
    <row r="1805" spans="1:11" hidden="1" x14ac:dyDescent="0.3">
      <c r="A1805" t="s">
        <v>417</v>
      </c>
      <c r="B1805" t="s">
        <v>447</v>
      </c>
      <c r="C1805" t="s">
        <v>35</v>
      </c>
      <c r="D1805" t="s">
        <v>38</v>
      </c>
      <c r="E1805" s="1">
        <v>41988</v>
      </c>
      <c r="F1805" s="1" t="s">
        <v>440</v>
      </c>
      <c r="G1805">
        <v>3</v>
      </c>
      <c r="H1805">
        <v>11</v>
      </c>
      <c r="I1805" t="s">
        <v>437</v>
      </c>
      <c r="J1805" t="s">
        <v>445</v>
      </c>
      <c r="K1805">
        <f t="shared" si="28"/>
        <v>3358</v>
      </c>
    </row>
    <row r="1806" spans="1:11" hidden="1" x14ac:dyDescent="0.3">
      <c r="A1806" t="s">
        <v>417</v>
      </c>
      <c r="B1806" t="s">
        <v>447</v>
      </c>
      <c r="C1806" t="s">
        <v>35</v>
      </c>
      <c r="D1806" t="s">
        <v>38</v>
      </c>
      <c r="E1806" s="1">
        <v>41988</v>
      </c>
      <c r="F1806" s="1" t="s">
        <v>440</v>
      </c>
      <c r="G1806">
        <v>4</v>
      </c>
      <c r="H1806">
        <v>11</v>
      </c>
      <c r="I1806" t="s">
        <v>437</v>
      </c>
      <c r="J1806" t="s">
        <v>445</v>
      </c>
      <c r="K1806">
        <f t="shared" si="28"/>
        <v>3358</v>
      </c>
    </row>
    <row r="1807" spans="1:11" hidden="1" x14ac:dyDescent="0.3">
      <c r="A1807" t="s">
        <v>417</v>
      </c>
      <c r="B1807" t="s">
        <v>447</v>
      </c>
      <c r="C1807" t="s">
        <v>37</v>
      </c>
      <c r="D1807" t="s">
        <v>39</v>
      </c>
      <c r="E1807" s="1">
        <v>41862</v>
      </c>
      <c r="F1807" s="1" t="s">
        <v>441</v>
      </c>
      <c r="G1807">
        <v>1</v>
      </c>
      <c r="H1807">
        <v>2.4891606448026682</v>
      </c>
      <c r="I1807">
        <v>10</v>
      </c>
      <c r="J1807" t="s">
        <v>444</v>
      </c>
      <c r="K1807">
        <f t="shared" si="28"/>
        <v>460</v>
      </c>
    </row>
    <row r="1808" spans="1:11" hidden="1" x14ac:dyDescent="0.3">
      <c r="A1808" t="s">
        <v>417</v>
      </c>
      <c r="B1808" t="s">
        <v>447</v>
      </c>
      <c r="C1808" t="s">
        <v>37</v>
      </c>
      <c r="D1808" t="s">
        <v>39</v>
      </c>
      <c r="E1808" s="1">
        <v>41862</v>
      </c>
      <c r="F1808" s="1" t="s">
        <v>441</v>
      </c>
      <c r="G1808">
        <v>2</v>
      </c>
      <c r="H1808">
        <v>2.2334630350194553</v>
      </c>
      <c r="I1808">
        <v>9</v>
      </c>
      <c r="J1808" t="s">
        <v>444</v>
      </c>
      <c r="K1808">
        <f t="shared" si="28"/>
        <v>460</v>
      </c>
    </row>
    <row r="1809" spans="1:11" hidden="1" x14ac:dyDescent="0.3">
      <c r="A1809" t="s">
        <v>417</v>
      </c>
      <c r="B1809" t="s">
        <v>447</v>
      </c>
      <c r="C1809" t="s">
        <v>37</v>
      </c>
      <c r="D1809" t="s">
        <v>39</v>
      </c>
      <c r="E1809" s="1">
        <v>41862</v>
      </c>
      <c r="F1809" s="1" t="s">
        <v>441</v>
      </c>
      <c r="G1809">
        <v>3</v>
      </c>
      <c r="H1809">
        <v>3.7125710675931778</v>
      </c>
      <c r="I1809">
        <v>11</v>
      </c>
      <c r="J1809" t="s">
        <v>444</v>
      </c>
      <c r="K1809">
        <f t="shared" si="28"/>
        <v>460</v>
      </c>
    </row>
    <row r="1810" spans="1:11" hidden="1" x14ac:dyDescent="0.3">
      <c r="A1810" t="s">
        <v>417</v>
      </c>
      <c r="B1810" t="s">
        <v>447</v>
      </c>
      <c r="C1810" t="s">
        <v>37</v>
      </c>
      <c r="D1810" t="s">
        <v>39</v>
      </c>
      <c r="E1810" s="1">
        <v>41862</v>
      </c>
      <c r="F1810" s="1" t="s">
        <v>441</v>
      </c>
      <c r="G1810">
        <v>4</v>
      </c>
      <c r="H1810">
        <v>2.6448026681489716</v>
      </c>
      <c r="I1810">
        <v>10</v>
      </c>
      <c r="J1810" t="s">
        <v>444</v>
      </c>
      <c r="K1810">
        <f t="shared" si="28"/>
        <v>460</v>
      </c>
    </row>
    <row r="1811" spans="1:11" hidden="1" x14ac:dyDescent="0.3">
      <c r="A1811" t="s">
        <v>417</v>
      </c>
      <c r="B1811" t="s">
        <v>447</v>
      </c>
      <c r="C1811" t="s">
        <v>37</v>
      </c>
      <c r="D1811" t="s">
        <v>39</v>
      </c>
      <c r="E1811" s="1">
        <v>41862</v>
      </c>
      <c r="F1811" s="1" t="s">
        <v>441</v>
      </c>
      <c r="G1811">
        <v>1</v>
      </c>
      <c r="H1811">
        <v>3.5609602021478208</v>
      </c>
      <c r="I1811">
        <v>11</v>
      </c>
      <c r="J1811" t="s">
        <v>444</v>
      </c>
      <c r="K1811">
        <f t="shared" si="28"/>
        <v>460</v>
      </c>
    </row>
    <row r="1812" spans="1:11" hidden="1" x14ac:dyDescent="0.3">
      <c r="A1812" t="s">
        <v>417</v>
      </c>
      <c r="B1812" t="s">
        <v>447</v>
      </c>
      <c r="C1812" t="s">
        <v>37</v>
      </c>
      <c r="D1812" t="s">
        <v>39</v>
      </c>
      <c r="E1812" s="1">
        <v>41862</v>
      </c>
      <c r="F1812" s="1" t="s">
        <v>441</v>
      </c>
      <c r="G1812">
        <v>2</v>
      </c>
      <c r="H1812">
        <v>3.7631080227416298</v>
      </c>
      <c r="I1812">
        <v>12</v>
      </c>
      <c r="J1812" t="s">
        <v>444</v>
      </c>
      <c r="K1812">
        <f t="shared" si="28"/>
        <v>460</v>
      </c>
    </row>
    <row r="1813" spans="1:11" hidden="1" x14ac:dyDescent="0.3">
      <c r="A1813" t="s">
        <v>417</v>
      </c>
      <c r="B1813" t="s">
        <v>447</v>
      </c>
      <c r="C1813" t="s">
        <v>37</v>
      </c>
      <c r="D1813" t="s">
        <v>39</v>
      </c>
      <c r="E1813" s="1">
        <v>41862</v>
      </c>
      <c r="F1813" s="1" t="s">
        <v>441</v>
      </c>
      <c r="G1813">
        <v>3</v>
      </c>
      <c r="H1813">
        <v>2.4224569205113951</v>
      </c>
      <c r="I1813">
        <v>9</v>
      </c>
      <c r="J1813" t="s">
        <v>444</v>
      </c>
      <c r="K1813">
        <f t="shared" si="28"/>
        <v>460</v>
      </c>
    </row>
    <row r="1814" spans="1:11" hidden="1" x14ac:dyDescent="0.3">
      <c r="A1814" t="s">
        <v>417</v>
      </c>
      <c r="B1814" t="s">
        <v>447</v>
      </c>
      <c r="C1814" t="s">
        <v>37</v>
      </c>
      <c r="D1814" t="s">
        <v>39</v>
      </c>
      <c r="E1814" s="1">
        <v>41862</v>
      </c>
      <c r="F1814" s="1" t="s">
        <v>441</v>
      </c>
      <c r="G1814">
        <v>4</v>
      </c>
      <c r="H1814">
        <v>3.131396083385976</v>
      </c>
      <c r="I1814">
        <v>13</v>
      </c>
      <c r="J1814" t="s">
        <v>444</v>
      </c>
      <c r="K1814">
        <f t="shared" si="28"/>
        <v>460</v>
      </c>
    </row>
    <row r="1815" spans="1:11" hidden="1" x14ac:dyDescent="0.3">
      <c r="A1815" t="s">
        <v>417</v>
      </c>
      <c r="B1815" t="s">
        <v>447</v>
      </c>
      <c r="C1815" t="s">
        <v>37</v>
      </c>
      <c r="D1815" t="s">
        <v>39</v>
      </c>
      <c r="E1815" s="1">
        <v>41862</v>
      </c>
      <c r="F1815" s="1" t="s">
        <v>441</v>
      </c>
      <c r="G1815">
        <v>1</v>
      </c>
      <c r="H1815">
        <v>3.6114971572962729</v>
      </c>
      <c r="I1815">
        <v>11</v>
      </c>
      <c r="J1815" t="s">
        <v>444</v>
      </c>
      <c r="K1815">
        <f t="shared" si="28"/>
        <v>460</v>
      </c>
    </row>
    <row r="1816" spans="1:11" hidden="1" x14ac:dyDescent="0.3">
      <c r="A1816" t="s">
        <v>417</v>
      </c>
      <c r="B1816" t="s">
        <v>447</v>
      </c>
      <c r="C1816" t="s">
        <v>37</v>
      </c>
      <c r="D1816" t="s">
        <v>39</v>
      </c>
      <c r="E1816" s="1">
        <v>41862</v>
      </c>
      <c r="F1816" s="1" t="s">
        <v>441</v>
      </c>
      <c r="G1816">
        <v>2</v>
      </c>
      <c r="H1816">
        <v>3.4750473783954519</v>
      </c>
      <c r="I1816">
        <v>12</v>
      </c>
      <c r="J1816" t="s">
        <v>444</v>
      </c>
      <c r="K1816">
        <f t="shared" si="28"/>
        <v>460</v>
      </c>
    </row>
    <row r="1817" spans="1:11" hidden="1" x14ac:dyDescent="0.3">
      <c r="A1817" t="s">
        <v>417</v>
      </c>
      <c r="B1817" t="s">
        <v>447</v>
      </c>
      <c r="C1817" t="s">
        <v>37</v>
      </c>
      <c r="D1817" t="s">
        <v>39</v>
      </c>
      <c r="E1817" s="1">
        <v>41862</v>
      </c>
      <c r="F1817" s="1" t="s">
        <v>441</v>
      </c>
      <c r="G1817">
        <v>3</v>
      </c>
      <c r="H1817">
        <v>3.7530006317119393</v>
      </c>
      <c r="I1817">
        <v>12</v>
      </c>
      <c r="J1817" t="s">
        <v>444</v>
      </c>
      <c r="K1817">
        <f t="shared" si="28"/>
        <v>460</v>
      </c>
    </row>
    <row r="1818" spans="1:11" hidden="1" x14ac:dyDescent="0.3">
      <c r="A1818" t="s">
        <v>417</v>
      </c>
      <c r="B1818" t="s">
        <v>447</v>
      </c>
      <c r="C1818" t="s">
        <v>37</v>
      </c>
      <c r="D1818" t="s">
        <v>39</v>
      </c>
      <c r="E1818" s="1">
        <v>41862</v>
      </c>
      <c r="F1818" s="1" t="s">
        <v>441</v>
      </c>
      <c r="G1818">
        <v>4</v>
      </c>
      <c r="H1818">
        <v>2.2668148971650917</v>
      </c>
      <c r="I1818">
        <v>10</v>
      </c>
      <c r="J1818" t="s">
        <v>444</v>
      </c>
      <c r="K1818">
        <f t="shared" si="28"/>
        <v>460</v>
      </c>
    </row>
    <row r="1819" spans="1:11" hidden="1" x14ac:dyDescent="0.3">
      <c r="A1819" t="s">
        <v>417</v>
      </c>
      <c r="B1819" t="s">
        <v>447</v>
      </c>
      <c r="C1819" t="s">
        <v>37</v>
      </c>
      <c r="D1819" t="s">
        <v>39</v>
      </c>
      <c r="E1819" s="1">
        <v>41869</v>
      </c>
      <c r="F1819" s="1" t="s">
        <v>441</v>
      </c>
      <c r="G1819">
        <v>1</v>
      </c>
      <c r="H1819">
        <v>4.8397691966267198</v>
      </c>
      <c r="I1819">
        <v>15</v>
      </c>
      <c r="J1819" t="s">
        <v>444</v>
      </c>
      <c r="K1819">
        <f t="shared" si="28"/>
        <v>621</v>
      </c>
    </row>
    <row r="1820" spans="1:11" hidden="1" x14ac:dyDescent="0.3">
      <c r="A1820" t="s">
        <v>417</v>
      </c>
      <c r="B1820" t="s">
        <v>447</v>
      </c>
      <c r="C1820" t="s">
        <v>37</v>
      </c>
      <c r="D1820" t="s">
        <v>39</v>
      </c>
      <c r="E1820" s="1">
        <v>41869</v>
      </c>
      <c r="F1820" s="1" t="s">
        <v>441</v>
      </c>
      <c r="G1820">
        <v>2</v>
      </c>
      <c r="H1820">
        <v>4.7372392365734575</v>
      </c>
      <c r="I1820">
        <v>15</v>
      </c>
      <c r="J1820" t="s">
        <v>444</v>
      </c>
      <c r="K1820">
        <f t="shared" si="28"/>
        <v>621</v>
      </c>
    </row>
    <row r="1821" spans="1:11" hidden="1" x14ac:dyDescent="0.3">
      <c r="A1821" t="s">
        <v>417</v>
      </c>
      <c r="B1821" t="s">
        <v>447</v>
      </c>
      <c r="C1821" t="s">
        <v>37</v>
      </c>
      <c r="D1821" t="s">
        <v>39</v>
      </c>
      <c r="E1821" s="1">
        <v>41869</v>
      </c>
      <c r="F1821" s="1" t="s">
        <v>441</v>
      </c>
      <c r="G1821">
        <v>3</v>
      </c>
      <c r="H1821">
        <v>4.6102973812694188</v>
      </c>
      <c r="I1821">
        <v>14</v>
      </c>
      <c r="J1821" t="s">
        <v>444</v>
      </c>
      <c r="K1821">
        <f t="shared" si="28"/>
        <v>621</v>
      </c>
    </row>
    <row r="1822" spans="1:11" hidden="1" x14ac:dyDescent="0.3">
      <c r="A1822" t="s">
        <v>417</v>
      </c>
      <c r="B1822" t="s">
        <v>447</v>
      </c>
      <c r="C1822" t="s">
        <v>37</v>
      </c>
      <c r="D1822" t="s">
        <v>39</v>
      </c>
      <c r="E1822" s="1">
        <v>41869</v>
      </c>
      <c r="F1822" s="1" t="s">
        <v>441</v>
      </c>
      <c r="G1822">
        <v>4</v>
      </c>
      <c r="H1822">
        <v>3.7075173720783323</v>
      </c>
      <c r="I1822">
        <v>12</v>
      </c>
      <c r="J1822" t="s">
        <v>444</v>
      </c>
      <c r="K1822">
        <f t="shared" si="28"/>
        <v>621</v>
      </c>
    </row>
    <row r="1823" spans="1:11" hidden="1" x14ac:dyDescent="0.3">
      <c r="A1823" t="s">
        <v>417</v>
      </c>
      <c r="B1823" t="s">
        <v>447</v>
      </c>
      <c r="C1823" t="s">
        <v>37</v>
      </c>
      <c r="D1823" t="s">
        <v>39</v>
      </c>
      <c r="E1823" s="1">
        <v>41869</v>
      </c>
      <c r="F1823" s="1" t="s">
        <v>441</v>
      </c>
      <c r="G1823">
        <v>1</v>
      </c>
      <c r="H1823">
        <v>4.8055925432756323</v>
      </c>
      <c r="I1823">
        <v>14</v>
      </c>
      <c r="J1823" t="s">
        <v>444</v>
      </c>
      <c r="K1823">
        <f t="shared" si="28"/>
        <v>621</v>
      </c>
    </row>
    <row r="1824" spans="1:11" hidden="1" x14ac:dyDescent="0.3">
      <c r="A1824" t="s">
        <v>417</v>
      </c>
      <c r="B1824" t="s">
        <v>447</v>
      </c>
      <c r="C1824" t="s">
        <v>37</v>
      </c>
      <c r="D1824" t="s">
        <v>39</v>
      </c>
      <c r="E1824" s="1">
        <v>41869</v>
      </c>
      <c r="F1824" s="1" t="s">
        <v>441</v>
      </c>
      <c r="G1824">
        <v>2</v>
      </c>
      <c r="H1824">
        <v>4.7762982689747009</v>
      </c>
      <c r="I1824">
        <v>14</v>
      </c>
      <c r="J1824" t="s">
        <v>444</v>
      </c>
      <c r="K1824">
        <f t="shared" si="28"/>
        <v>621</v>
      </c>
    </row>
    <row r="1825" spans="1:11" hidden="1" x14ac:dyDescent="0.3">
      <c r="A1825" t="s">
        <v>417</v>
      </c>
      <c r="B1825" t="s">
        <v>447</v>
      </c>
      <c r="C1825" t="s">
        <v>37</v>
      </c>
      <c r="D1825" t="s">
        <v>39</v>
      </c>
      <c r="E1825" s="1">
        <v>41869</v>
      </c>
      <c r="F1825" s="1" t="s">
        <v>441</v>
      </c>
      <c r="G1825">
        <v>3</v>
      </c>
      <c r="H1825">
        <v>3.8338597599494628</v>
      </c>
      <c r="I1825">
        <v>13</v>
      </c>
      <c r="J1825" t="s">
        <v>444</v>
      </c>
      <c r="K1825">
        <f t="shared" si="28"/>
        <v>621</v>
      </c>
    </row>
    <row r="1826" spans="1:11" hidden="1" x14ac:dyDescent="0.3">
      <c r="A1826" t="s">
        <v>417</v>
      </c>
      <c r="B1826" t="s">
        <v>447</v>
      </c>
      <c r="C1826" t="s">
        <v>37</v>
      </c>
      <c r="D1826" t="s">
        <v>39</v>
      </c>
      <c r="E1826" s="1">
        <v>41869</v>
      </c>
      <c r="F1826" s="1" t="s">
        <v>441</v>
      </c>
      <c r="G1826">
        <v>4</v>
      </c>
      <c r="H1826">
        <v>3.6721415034744158</v>
      </c>
      <c r="I1826">
        <v>12</v>
      </c>
      <c r="J1826" t="s">
        <v>444</v>
      </c>
      <c r="K1826">
        <f t="shared" si="28"/>
        <v>621</v>
      </c>
    </row>
    <row r="1827" spans="1:11" hidden="1" x14ac:dyDescent="0.3">
      <c r="A1827" t="s">
        <v>417</v>
      </c>
      <c r="B1827" t="s">
        <v>447</v>
      </c>
      <c r="C1827" t="s">
        <v>37</v>
      </c>
      <c r="D1827" t="s">
        <v>39</v>
      </c>
      <c r="E1827" s="1">
        <v>41869</v>
      </c>
      <c r="F1827" s="1" t="s">
        <v>441</v>
      </c>
      <c r="G1827">
        <v>1</v>
      </c>
      <c r="H1827">
        <v>4.2050599201065246</v>
      </c>
      <c r="I1827">
        <v>15</v>
      </c>
      <c r="J1827" t="s">
        <v>444</v>
      </c>
      <c r="K1827">
        <f t="shared" si="28"/>
        <v>621</v>
      </c>
    </row>
    <row r="1828" spans="1:11" hidden="1" x14ac:dyDescent="0.3">
      <c r="A1828" t="s">
        <v>417</v>
      </c>
      <c r="B1828" t="s">
        <v>447</v>
      </c>
      <c r="C1828" t="s">
        <v>37</v>
      </c>
      <c r="D1828" t="s">
        <v>39</v>
      </c>
      <c r="E1828" s="1">
        <v>41869</v>
      </c>
      <c r="F1828" s="1" t="s">
        <v>441</v>
      </c>
      <c r="G1828">
        <v>2</v>
      </c>
      <c r="H1828">
        <v>5.382590005373455</v>
      </c>
      <c r="I1828">
        <v>13</v>
      </c>
      <c r="J1828" t="s">
        <v>444</v>
      </c>
      <c r="K1828">
        <f t="shared" si="28"/>
        <v>621</v>
      </c>
    </row>
    <row r="1829" spans="1:11" hidden="1" x14ac:dyDescent="0.3">
      <c r="A1829" t="s">
        <v>417</v>
      </c>
      <c r="B1829" t="s">
        <v>447</v>
      </c>
      <c r="C1829" t="s">
        <v>37</v>
      </c>
      <c r="D1829" t="s">
        <v>39</v>
      </c>
      <c r="E1829" s="1">
        <v>41869</v>
      </c>
      <c r="F1829" s="1" t="s">
        <v>441</v>
      </c>
      <c r="G1829">
        <v>3</v>
      </c>
      <c r="H1829">
        <v>4.6835330670217488</v>
      </c>
      <c r="I1829">
        <v>13</v>
      </c>
      <c r="J1829" t="s">
        <v>444</v>
      </c>
      <c r="K1829">
        <f t="shared" si="28"/>
        <v>621</v>
      </c>
    </row>
    <row r="1830" spans="1:11" hidden="1" x14ac:dyDescent="0.3">
      <c r="A1830" t="s">
        <v>417</v>
      </c>
      <c r="B1830" t="s">
        <v>447</v>
      </c>
      <c r="C1830" t="s">
        <v>37</v>
      </c>
      <c r="D1830" t="s">
        <v>39</v>
      </c>
      <c r="E1830" s="1">
        <v>41869</v>
      </c>
      <c r="F1830" s="1" t="s">
        <v>441</v>
      </c>
      <c r="G1830">
        <v>4</v>
      </c>
      <c r="H1830">
        <v>3.1263423878711309</v>
      </c>
      <c r="I1830">
        <v>12</v>
      </c>
      <c r="J1830" t="s">
        <v>444</v>
      </c>
      <c r="K1830">
        <f t="shared" si="28"/>
        <v>621</v>
      </c>
    </row>
    <row r="1831" spans="1:11" hidden="1" x14ac:dyDescent="0.3">
      <c r="A1831" t="s">
        <v>417</v>
      </c>
      <c r="B1831" t="s">
        <v>447</v>
      </c>
      <c r="C1831" t="s">
        <v>37</v>
      </c>
      <c r="D1831" t="s">
        <v>39</v>
      </c>
      <c r="E1831" s="1">
        <v>41874</v>
      </c>
      <c r="F1831" s="1" t="s">
        <v>441</v>
      </c>
      <c r="G1831">
        <v>1</v>
      </c>
      <c r="H1831">
        <v>5.7307898979043523</v>
      </c>
      <c r="I1831">
        <v>14</v>
      </c>
      <c r="J1831" t="s">
        <v>444</v>
      </c>
      <c r="K1831">
        <f t="shared" si="28"/>
        <v>736</v>
      </c>
    </row>
    <row r="1832" spans="1:11" hidden="1" x14ac:dyDescent="0.3">
      <c r="A1832" t="s">
        <v>417</v>
      </c>
      <c r="B1832" t="s">
        <v>447</v>
      </c>
      <c r="C1832" t="s">
        <v>37</v>
      </c>
      <c r="D1832" t="s">
        <v>39</v>
      </c>
      <c r="E1832" s="1">
        <v>41874</v>
      </c>
      <c r="F1832" s="1" t="s">
        <v>441</v>
      </c>
      <c r="G1832">
        <v>2</v>
      </c>
      <c r="H1832">
        <v>4.5712383488681763</v>
      </c>
      <c r="I1832">
        <v>15</v>
      </c>
      <c r="J1832" t="s">
        <v>444</v>
      </c>
      <c r="K1832">
        <f t="shared" si="28"/>
        <v>736</v>
      </c>
    </row>
    <row r="1833" spans="1:11" hidden="1" x14ac:dyDescent="0.3">
      <c r="A1833" t="s">
        <v>417</v>
      </c>
      <c r="B1833" t="s">
        <v>447</v>
      </c>
      <c r="C1833" t="s">
        <v>37</v>
      </c>
      <c r="D1833" t="s">
        <v>39</v>
      </c>
      <c r="E1833" s="1">
        <v>41874</v>
      </c>
      <c r="F1833" s="1" t="s">
        <v>441</v>
      </c>
      <c r="G1833">
        <v>3</v>
      </c>
      <c r="H1833">
        <v>5.3009134873723802</v>
      </c>
      <c r="I1833">
        <v>16</v>
      </c>
      <c r="J1833" t="s">
        <v>444</v>
      </c>
      <c r="K1833">
        <f t="shared" si="28"/>
        <v>736</v>
      </c>
    </row>
    <row r="1834" spans="1:11" hidden="1" x14ac:dyDescent="0.3">
      <c r="A1834" t="s">
        <v>417</v>
      </c>
      <c r="B1834" t="s">
        <v>447</v>
      </c>
      <c r="C1834" t="s">
        <v>37</v>
      </c>
      <c r="D1834" t="s">
        <v>39</v>
      </c>
      <c r="E1834" s="1">
        <v>41874</v>
      </c>
      <c r="F1834" s="1" t="s">
        <v>441</v>
      </c>
      <c r="G1834">
        <v>4</v>
      </c>
      <c r="H1834">
        <v>4.7714158899245449</v>
      </c>
      <c r="I1834">
        <v>15</v>
      </c>
      <c r="J1834" t="s">
        <v>444</v>
      </c>
      <c r="K1834">
        <f t="shared" si="28"/>
        <v>736</v>
      </c>
    </row>
    <row r="1835" spans="1:11" hidden="1" x14ac:dyDescent="0.3">
      <c r="A1835" t="s">
        <v>417</v>
      </c>
      <c r="B1835" t="s">
        <v>447</v>
      </c>
      <c r="C1835" t="s">
        <v>37</v>
      </c>
      <c r="D1835" t="s">
        <v>39</v>
      </c>
      <c r="E1835" s="1">
        <v>41874</v>
      </c>
      <c r="F1835" s="1" t="s">
        <v>441</v>
      </c>
      <c r="G1835">
        <v>1</v>
      </c>
      <c r="H1835">
        <v>5.0741233910341768</v>
      </c>
      <c r="I1835">
        <v>16</v>
      </c>
      <c r="J1835" t="s">
        <v>444</v>
      </c>
      <c r="K1835">
        <f t="shared" si="28"/>
        <v>736</v>
      </c>
    </row>
    <row r="1836" spans="1:11" hidden="1" x14ac:dyDescent="0.3">
      <c r="A1836" t="s">
        <v>417</v>
      </c>
      <c r="B1836" t="s">
        <v>447</v>
      </c>
      <c r="C1836" t="s">
        <v>37</v>
      </c>
      <c r="D1836" t="s">
        <v>39</v>
      </c>
      <c r="E1836" s="1">
        <v>41874</v>
      </c>
      <c r="F1836" s="1" t="s">
        <v>441</v>
      </c>
      <c r="G1836">
        <v>2</v>
      </c>
      <c r="H1836">
        <v>5.9027404621171415</v>
      </c>
      <c r="I1836">
        <v>17</v>
      </c>
      <c r="J1836" t="s">
        <v>444</v>
      </c>
      <c r="K1836">
        <f t="shared" si="28"/>
        <v>736</v>
      </c>
    </row>
    <row r="1837" spans="1:11" hidden="1" x14ac:dyDescent="0.3">
      <c r="A1837" t="s">
        <v>417</v>
      </c>
      <c r="B1837" t="s">
        <v>447</v>
      </c>
      <c r="C1837" t="s">
        <v>37</v>
      </c>
      <c r="D1837" t="s">
        <v>39</v>
      </c>
      <c r="E1837" s="1">
        <v>41874</v>
      </c>
      <c r="F1837" s="1" t="s">
        <v>441</v>
      </c>
      <c r="G1837">
        <v>3</v>
      </c>
      <c r="H1837">
        <v>4.4150022192632044</v>
      </c>
      <c r="I1837">
        <v>14</v>
      </c>
      <c r="J1837" t="s">
        <v>444</v>
      </c>
      <c r="K1837">
        <f t="shared" si="28"/>
        <v>736</v>
      </c>
    </row>
    <row r="1838" spans="1:11" hidden="1" x14ac:dyDescent="0.3">
      <c r="A1838" t="s">
        <v>417</v>
      </c>
      <c r="B1838" t="s">
        <v>447</v>
      </c>
      <c r="C1838" t="s">
        <v>37</v>
      </c>
      <c r="D1838" t="s">
        <v>39</v>
      </c>
      <c r="E1838" s="1">
        <v>41874</v>
      </c>
      <c r="F1838" s="1" t="s">
        <v>441</v>
      </c>
      <c r="G1838">
        <v>4</v>
      </c>
      <c r="H1838">
        <v>4.8104749223257883</v>
      </c>
      <c r="I1838">
        <v>15</v>
      </c>
      <c r="J1838" t="s">
        <v>444</v>
      </c>
      <c r="K1838">
        <f t="shared" si="28"/>
        <v>736</v>
      </c>
    </row>
    <row r="1839" spans="1:11" hidden="1" x14ac:dyDescent="0.3">
      <c r="A1839" t="s">
        <v>417</v>
      </c>
      <c r="B1839" t="s">
        <v>447</v>
      </c>
      <c r="C1839" t="s">
        <v>37</v>
      </c>
      <c r="D1839" t="s">
        <v>39</v>
      </c>
      <c r="E1839" s="1">
        <v>41874</v>
      </c>
      <c r="F1839" s="1" t="s">
        <v>441</v>
      </c>
      <c r="G1839">
        <v>1</v>
      </c>
      <c r="H1839">
        <v>5.3052122514777</v>
      </c>
      <c r="I1839">
        <v>15</v>
      </c>
      <c r="J1839" t="s">
        <v>444</v>
      </c>
      <c r="K1839">
        <f t="shared" ref="K1839:K1902" si="29">(E1839-Exp4SD) * 23</f>
        <v>736</v>
      </c>
    </row>
    <row r="1840" spans="1:11" hidden="1" x14ac:dyDescent="0.3">
      <c r="A1840" t="s">
        <v>417</v>
      </c>
      <c r="B1840" t="s">
        <v>447</v>
      </c>
      <c r="C1840" t="s">
        <v>37</v>
      </c>
      <c r="D1840" t="s">
        <v>39</v>
      </c>
      <c r="E1840" s="1">
        <v>41874</v>
      </c>
      <c r="F1840" s="1" t="s">
        <v>441</v>
      </c>
      <c r="G1840">
        <v>2</v>
      </c>
      <c r="H1840">
        <v>5.4341751746372919</v>
      </c>
      <c r="I1840">
        <v>17</v>
      </c>
      <c r="J1840" t="s">
        <v>444</v>
      </c>
      <c r="K1840">
        <f t="shared" si="29"/>
        <v>736</v>
      </c>
    </row>
    <row r="1841" spans="1:11" hidden="1" x14ac:dyDescent="0.3">
      <c r="A1841" t="s">
        <v>417</v>
      </c>
      <c r="B1841" t="s">
        <v>447</v>
      </c>
      <c r="C1841" t="s">
        <v>37</v>
      </c>
      <c r="D1841" t="s">
        <v>39</v>
      </c>
      <c r="E1841" s="1">
        <v>41874</v>
      </c>
      <c r="F1841" s="1" t="s">
        <v>441</v>
      </c>
      <c r="G1841">
        <v>3</v>
      </c>
      <c r="H1841">
        <v>3.9399873657612128</v>
      </c>
      <c r="I1841">
        <v>13</v>
      </c>
      <c r="J1841" t="s">
        <v>444</v>
      </c>
      <c r="K1841">
        <f t="shared" si="29"/>
        <v>736</v>
      </c>
    </row>
    <row r="1842" spans="1:11" hidden="1" x14ac:dyDescent="0.3">
      <c r="A1842" t="s">
        <v>417</v>
      </c>
      <c r="B1842" t="s">
        <v>447</v>
      </c>
      <c r="C1842" t="s">
        <v>37</v>
      </c>
      <c r="D1842" t="s">
        <v>39</v>
      </c>
      <c r="E1842" s="1">
        <v>41883</v>
      </c>
      <c r="F1842" s="1" t="s">
        <v>441</v>
      </c>
      <c r="G1842">
        <v>1</v>
      </c>
      <c r="H1842">
        <v>6.5780104712041885</v>
      </c>
      <c r="I1842">
        <v>18</v>
      </c>
      <c r="J1842" t="s">
        <v>444</v>
      </c>
      <c r="K1842">
        <f t="shared" si="29"/>
        <v>943</v>
      </c>
    </row>
    <row r="1843" spans="1:11" hidden="1" x14ac:dyDescent="0.3">
      <c r="A1843" t="s">
        <v>417</v>
      </c>
      <c r="B1843" t="s">
        <v>447</v>
      </c>
      <c r="C1843" t="s">
        <v>37</v>
      </c>
      <c r="D1843" t="s">
        <v>39</v>
      </c>
      <c r="E1843" s="1">
        <v>41883</v>
      </c>
      <c r="F1843" s="1" t="s">
        <v>441</v>
      </c>
      <c r="G1843">
        <v>2</v>
      </c>
      <c r="H1843">
        <v>6.4774869109947648</v>
      </c>
      <c r="I1843">
        <v>17</v>
      </c>
      <c r="J1843" t="s">
        <v>444</v>
      </c>
      <c r="K1843">
        <f t="shared" si="29"/>
        <v>943</v>
      </c>
    </row>
    <row r="1844" spans="1:11" hidden="1" x14ac:dyDescent="0.3">
      <c r="A1844" t="s">
        <v>417</v>
      </c>
      <c r="B1844" t="s">
        <v>447</v>
      </c>
      <c r="C1844" t="s">
        <v>37</v>
      </c>
      <c r="D1844" t="s">
        <v>39</v>
      </c>
      <c r="E1844" s="1">
        <v>41883</v>
      </c>
      <c r="F1844" s="1" t="s">
        <v>441</v>
      </c>
      <c r="G1844">
        <v>3</v>
      </c>
      <c r="H1844">
        <v>5.2364320257925847</v>
      </c>
      <c r="I1844">
        <v>17</v>
      </c>
      <c r="J1844" t="s">
        <v>444</v>
      </c>
      <c r="K1844">
        <f t="shared" si="29"/>
        <v>943</v>
      </c>
    </row>
    <row r="1845" spans="1:11" hidden="1" x14ac:dyDescent="0.3">
      <c r="A1845" t="s">
        <v>417</v>
      </c>
      <c r="B1845" t="s">
        <v>447</v>
      </c>
      <c r="C1845" t="s">
        <v>37</v>
      </c>
      <c r="D1845" t="s">
        <v>39</v>
      </c>
      <c r="E1845" s="1">
        <v>41883</v>
      </c>
      <c r="F1845" s="1" t="s">
        <v>441</v>
      </c>
      <c r="G1845">
        <v>4</v>
      </c>
      <c r="H1845">
        <v>5.7479849543256316</v>
      </c>
      <c r="I1845">
        <v>18</v>
      </c>
      <c r="J1845" t="s">
        <v>444</v>
      </c>
      <c r="K1845">
        <f t="shared" si="29"/>
        <v>943</v>
      </c>
    </row>
    <row r="1846" spans="1:11" hidden="1" x14ac:dyDescent="0.3">
      <c r="A1846" t="s">
        <v>417</v>
      </c>
      <c r="B1846" t="s">
        <v>447</v>
      </c>
      <c r="C1846" t="s">
        <v>37</v>
      </c>
      <c r="D1846" t="s">
        <v>39</v>
      </c>
      <c r="E1846" s="1">
        <v>41883</v>
      </c>
      <c r="F1846" s="1" t="s">
        <v>441</v>
      </c>
      <c r="G1846">
        <v>1</v>
      </c>
      <c r="H1846">
        <v>6.1968586387434552</v>
      </c>
      <c r="I1846">
        <v>18</v>
      </c>
      <c r="J1846" t="s">
        <v>444</v>
      </c>
      <c r="K1846">
        <f t="shared" si="29"/>
        <v>943</v>
      </c>
    </row>
    <row r="1847" spans="1:11" ht="15" hidden="1" customHeight="1" x14ac:dyDescent="0.3">
      <c r="A1847" t="s">
        <v>417</v>
      </c>
      <c r="B1847" t="s">
        <v>447</v>
      </c>
      <c r="C1847" t="s">
        <v>37</v>
      </c>
      <c r="D1847" t="s">
        <v>39</v>
      </c>
      <c r="E1847" s="1">
        <v>41883</v>
      </c>
      <c r="F1847" s="1" t="s">
        <v>441</v>
      </c>
      <c r="G1847">
        <v>2</v>
      </c>
      <c r="H1847">
        <v>5.558839333691564</v>
      </c>
      <c r="I1847">
        <v>16</v>
      </c>
      <c r="J1847" t="s">
        <v>444</v>
      </c>
      <c r="K1847">
        <f t="shared" si="29"/>
        <v>943</v>
      </c>
    </row>
    <row r="1848" spans="1:11" ht="15" hidden="1" customHeight="1" x14ac:dyDescent="0.3">
      <c r="A1848" t="s">
        <v>417</v>
      </c>
      <c r="B1848" t="s">
        <v>447</v>
      </c>
      <c r="C1848" t="s">
        <v>37</v>
      </c>
      <c r="D1848" t="s">
        <v>39</v>
      </c>
      <c r="E1848" s="1">
        <v>41883</v>
      </c>
      <c r="F1848" s="1" t="s">
        <v>441</v>
      </c>
      <c r="G1848">
        <v>3</v>
      </c>
      <c r="H1848">
        <v>6.2638743455497385</v>
      </c>
      <c r="I1848">
        <v>17</v>
      </c>
      <c r="J1848" t="s">
        <v>444</v>
      </c>
      <c r="K1848">
        <f t="shared" si="29"/>
        <v>943</v>
      </c>
    </row>
    <row r="1849" spans="1:11" ht="15" hidden="1" customHeight="1" x14ac:dyDescent="0.3">
      <c r="A1849" t="s">
        <v>417</v>
      </c>
      <c r="B1849" t="s">
        <v>447</v>
      </c>
      <c r="C1849" t="s">
        <v>37</v>
      </c>
      <c r="D1849" t="s">
        <v>39</v>
      </c>
      <c r="E1849" s="1">
        <v>41883</v>
      </c>
      <c r="F1849" s="1" t="s">
        <v>441</v>
      </c>
      <c r="G1849">
        <v>4</v>
      </c>
      <c r="H1849">
        <v>5.7135948414830739</v>
      </c>
      <c r="I1849">
        <v>16</v>
      </c>
      <c r="J1849" t="s">
        <v>444</v>
      </c>
      <c r="K1849">
        <f t="shared" si="29"/>
        <v>943</v>
      </c>
    </row>
    <row r="1850" spans="1:11" ht="15" hidden="1" customHeight="1" x14ac:dyDescent="0.3">
      <c r="A1850" t="s">
        <v>417</v>
      </c>
      <c r="B1850" t="s">
        <v>447</v>
      </c>
      <c r="C1850" t="s">
        <v>37</v>
      </c>
      <c r="D1850" t="s">
        <v>39</v>
      </c>
      <c r="E1850" s="1">
        <v>41883</v>
      </c>
      <c r="F1850" s="1" t="s">
        <v>441</v>
      </c>
      <c r="G1850">
        <v>1</v>
      </c>
      <c r="H1850">
        <v>5.7780763030628695</v>
      </c>
      <c r="I1850">
        <v>17</v>
      </c>
      <c r="J1850" t="s">
        <v>444</v>
      </c>
      <c r="K1850">
        <f t="shared" si="29"/>
        <v>943</v>
      </c>
    </row>
    <row r="1851" spans="1:11" ht="15" hidden="1" customHeight="1" x14ac:dyDescent="0.3">
      <c r="A1851" t="s">
        <v>417</v>
      </c>
      <c r="B1851" t="s">
        <v>447</v>
      </c>
      <c r="C1851" t="s">
        <v>37</v>
      </c>
      <c r="D1851" t="s">
        <v>39</v>
      </c>
      <c r="E1851" s="1">
        <v>41883</v>
      </c>
      <c r="F1851" s="1" t="s">
        <v>441</v>
      </c>
      <c r="G1851">
        <v>2</v>
      </c>
      <c r="H1851">
        <v>6.2303664921465964</v>
      </c>
      <c r="I1851">
        <v>20</v>
      </c>
      <c r="J1851" t="s">
        <v>444</v>
      </c>
      <c r="K1851">
        <f t="shared" si="29"/>
        <v>943</v>
      </c>
    </row>
    <row r="1852" spans="1:11" ht="15" hidden="1" customHeight="1" x14ac:dyDescent="0.3">
      <c r="A1852" t="s">
        <v>417</v>
      </c>
      <c r="B1852" t="s">
        <v>447</v>
      </c>
      <c r="C1852" t="s">
        <v>37</v>
      </c>
      <c r="D1852" t="s">
        <v>39</v>
      </c>
      <c r="E1852" s="1">
        <v>41883</v>
      </c>
      <c r="F1852" s="1" t="s">
        <v>441</v>
      </c>
      <c r="G1852">
        <v>3</v>
      </c>
      <c r="H1852">
        <v>5.0988715744223532</v>
      </c>
      <c r="I1852">
        <v>17</v>
      </c>
      <c r="J1852" t="s">
        <v>444</v>
      </c>
      <c r="K1852">
        <f t="shared" si="29"/>
        <v>943</v>
      </c>
    </row>
    <row r="1853" spans="1:11" ht="15" hidden="1" customHeight="1" x14ac:dyDescent="0.3">
      <c r="A1853" t="s">
        <v>417</v>
      </c>
      <c r="B1853" t="s">
        <v>447</v>
      </c>
      <c r="C1853" t="s">
        <v>37</v>
      </c>
      <c r="D1853" t="s">
        <v>39</v>
      </c>
      <c r="E1853" s="1">
        <v>41883</v>
      </c>
      <c r="F1853" s="1" t="s">
        <v>441</v>
      </c>
      <c r="G1853">
        <v>4</v>
      </c>
      <c r="H1853">
        <v>5.2149382052659856</v>
      </c>
      <c r="I1853">
        <v>16</v>
      </c>
      <c r="J1853" t="s">
        <v>444</v>
      </c>
      <c r="K1853">
        <f t="shared" si="29"/>
        <v>943</v>
      </c>
    </row>
    <row r="1854" spans="1:11" ht="15" hidden="1" customHeight="1" x14ac:dyDescent="0.3">
      <c r="A1854" t="s">
        <v>417</v>
      </c>
      <c r="B1854" t="s">
        <v>447</v>
      </c>
      <c r="C1854" t="s">
        <v>37</v>
      </c>
      <c r="D1854" t="s">
        <v>39</v>
      </c>
      <c r="E1854" s="1">
        <v>41890</v>
      </c>
      <c r="F1854" s="1" t="s">
        <v>441</v>
      </c>
      <c r="G1854">
        <v>1</v>
      </c>
      <c r="H1854">
        <v>7.4544524053224155</v>
      </c>
      <c r="I1854">
        <v>20</v>
      </c>
      <c r="J1854" t="s">
        <v>444</v>
      </c>
      <c r="K1854">
        <f t="shared" si="29"/>
        <v>1104</v>
      </c>
    </row>
    <row r="1855" spans="1:11" ht="15" hidden="1" customHeight="1" x14ac:dyDescent="0.3">
      <c r="A1855" t="s">
        <v>417</v>
      </c>
      <c r="B1855" t="s">
        <v>447</v>
      </c>
      <c r="C1855" t="s">
        <v>37</v>
      </c>
      <c r="D1855" t="s">
        <v>39</v>
      </c>
      <c r="E1855" s="1">
        <v>41890</v>
      </c>
      <c r="F1855" s="1" t="s">
        <v>441</v>
      </c>
      <c r="G1855">
        <v>2</v>
      </c>
      <c r="H1855">
        <v>7.5404298874104398</v>
      </c>
      <c r="I1855">
        <v>22</v>
      </c>
      <c r="J1855" t="s">
        <v>444</v>
      </c>
      <c r="K1855">
        <f t="shared" si="29"/>
        <v>1104</v>
      </c>
    </row>
    <row r="1856" spans="1:11" ht="15" hidden="1" customHeight="1" x14ac:dyDescent="0.3">
      <c r="A1856" t="s">
        <v>417</v>
      </c>
      <c r="B1856" t="s">
        <v>447</v>
      </c>
      <c r="C1856" t="s">
        <v>37</v>
      </c>
      <c r="D1856" t="s">
        <v>39</v>
      </c>
      <c r="E1856" s="1">
        <v>41890</v>
      </c>
      <c r="F1856" s="1" t="s">
        <v>441</v>
      </c>
      <c r="G1856">
        <v>3</v>
      </c>
      <c r="H1856">
        <v>6.6785340314136121</v>
      </c>
      <c r="I1856">
        <v>21</v>
      </c>
      <c r="J1856" t="s">
        <v>444</v>
      </c>
      <c r="K1856">
        <f t="shared" si="29"/>
        <v>1104</v>
      </c>
    </row>
    <row r="1857" spans="1:11" ht="15" hidden="1" customHeight="1" x14ac:dyDescent="0.3">
      <c r="A1857" t="s">
        <v>417</v>
      </c>
      <c r="B1857" t="s">
        <v>447</v>
      </c>
      <c r="C1857" t="s">
        <v>37</v>
      </c>
      <c r="D1857" t="s">
        <v>39</v>
      </c>
      <c r="E1857" s="1">
        <v>41890</v>
      </c>
      <c r="F1857" s="1" t="s">
        <v>441</v>
      </c>
      <c r="G1857">
        <v>4</v>
      </c>
      <c r="H1857">
        <v>6.167539267015707</v>
      </c>
      <c r="I1857">
        <v>17</v>
      </c>
      <c r="J1857" t="s">
        <v>444</v>
      </c>
      <c r="K1857">
        <f t="shared" si="29"/>
        <v>1104</v>
      </c>
    </row>
    <row r="1858" spans="1:11" ht="15" hidden="1" customHeight="1" x14ac:dyDescent="0.3">
      <c r="A1858" t="s">
        <v>417</v>
      </c>
      <c r="B1858" t="s">
        <v>447</v>
      </c>
      <c r="C1858" t="s">
        <v>37</v>
      </c>
      <c r="D1858" t="s">
        <v>39</v>
      </c>
      <c r="E1858" s="1">
        <v>41890</v>
      </c>
      <c r="F1858" s="1" t="s">
        <v>441</v>
      </c>
      <c r="G1858">
        <v>1</v>
      </c>
      <c r="H1858">
        <v>7.122824974411464</v>
      </c>
      <c r="I1858">
        <v>24</v>
      </c>
      <c r="J1858" t="s">
        <v>444</v>
      </c>
      <c r="K1858">
        <f t="shared" si="29"/>
        <v>1104</v>
      </c>
    </row>
    <row r="1859" spans="1:11" hidden="1" x14ac:dyDescent="0.3">
      <c r="A1859" t="s">
        <v>417</v>
      </c>
      <c r="B1859" t="s">
        <v>447</v>
      </c>
      <c r="C1859" t="s">
        <v>37</v>
      </c>
      <c r="D1859" t="s">
        <v>39</v>
      </c>
      <c r="E1859" s="1">
        <v>41890</v>
      </c>
      <c r="F1859" s="1" t="s">
        <v>441</v>
      </c>
      <c r="G1859">
        <v>2</v>
      </c>
      <c r="H1859">
        <v>7.2333674513817812</v>
      </c>
      <c r="I1859">
        <v>20</v>
      </c>
      <c r="J1859" t="s">
        <v>444</v>
      </c>
      <c r="K1859">
        <f t="shared" si="29"/>
        <v>1104</v>
      </c>
    </row>
    <row r="1860" spans="1:11" hidden="1" x14ac:dyDescent="0.3">
      <c r="A1860" t="s">
        <v>417</v>
      </c>
      <c r="B1860" t="s">
        <v>447</v>
      </c>
      <c r="C1860" t="s">
        <v>37</v>
      </c>
      <c r="D1860" t="s">
        <v>39</v>
      </c>
      <c r="E1860" s="1">
        <v>41890</v>
      </c>
      <c r="F1860" s="1" t="s">
        <v>441</v>
      </c>
      <c r="G1860">
        <v>3</v>
      </c>
      <c r="H1860">
        <v>7.5854657113613104</v>
      </c>
      <c r="I1860">
        <v>23</v>
      </c>
      <c r="J1860" t="s">
        <v>444</v>
      </c>
      <c r="K1860">
        <f t="shared" si="29"/>
        <v>1104</v>
      </c>
    </row>
    <row r="1861" spans="1:11" hidden="1" x14ac:dyDescent="0.3">
      <c r="A1861" t="s">
        <v>417</v>
      </c>
      <c r="B1861" t="s">
        <v>447</v>
      </c>
      <c r="C1861" t="s">
        <v>37</v>
      </c>
      <c r="D1861" t="s">
        <v>39</v>
      </c>
      <c r="E1861" s="1">
        <v>41890</v>
      </c>
      <c r="F1861" s="1" t="s">
        <v>441</v>
      </c>
      <c r="G1861">
        <v>4</v>
      </c>
      <c r="H1861">
        <v>6.1968586387434552</v>
      </c>
      <c r="I1861">
        <v>19</v>
      </c>
      <c r="J1861" t="s">
        <v>444</v>
      </c>
      <c r="K1861">
        <f t="shared" si="29"/>
        <v>1104</v>
      </c>
    </row>
    <row r="1862" spans="1:11" hidden="1" x14ac:dyDescent="0.3">
      <c r="A1862" t="s">
        <v>417</v>
      </c>
      <c r="B1862" t="s">
        <v>447</v>
      </c>
      <c r="C1862" t="s">
        <v>37</v>
      </c>
      <c r="D1862" t="s">
        <v>39</v>
      </c>
      <c r="E1862" s="1">
        <v>41890</v>
      </c>
      <c r="F1862" s="1" t="s">
        <v>441</v>
      </c>
      <c r="G1862">
        <v>1</v>
      </c>
      <c r="H1862">
        <v>7.8638689866939613</v>
      </c>
      <c r="I1862">
        <v>23</v>
      </c>
      <c r="J1862" t="s">
        <v>444</v>
      </c>
      <c r="K1862">
        <f t="shared" si="29"/>
        <v>1104</v>
      </c>
    </row>
    <row r="1863" spans="1:11" hidden="1" x14ac:dyDescent="0.3">
      <c r="A1863" t="s">
        <v>417</v>
      </c>
      <c r="B1863" t="s">
        <v>447</v>
      </c>
      <c r="C1863" t="s">
        <v>37</v>
      </c>
      <c r="D1863" t="s">
        <v>39</v>
      </c>
      <c r="E1863" s="1">
        <v>41890</v>
      </c>
      <c r="F1863" s="1" t="s">
        <v>441</v>
      </c>
      <c r="G1863">
        <v>2</v>
      </c>
      <c r="H1863">
        <v>5.2063406770553469</v>
      </c>
      <c r="I1863">
        <v>19</v>
      </c>
      <c r="J1863" t="s">
        <v>444</v>
      </c>
      <c r="K1863">
        <f t="shared" si="29"/>
        <v>1104</v>
      </c>
    </row>
    <row r="1864" spans="1:11" hidden="1" x14ac:dyDescent="0.3">
      <c r="A1864" t="s">
        <v>417</v>
      </c>
      <c r="B1864" t="s">
        <v>447</v>
      </c>
      <c r="C1864" t="s">
        <v>37</v>
      </c>
      <c r="D1864" t="s">
        <v>39</v>
      </c>
      <c r="E1864" s="1">
        <v>41890</v>
      </c>
      <c r="F1864" s="1" t="s">
        <v>441</v>
      </c>
      <c r="G1864">
        <v>3</v>
      </c>
      <c r="H1864">
        <v>7.6960081883316276</v>
      </c>
      <c r="I1864">
        <v>21</v>
      </c>
      <c r="J1864" t="s">
        <v>444</v>
      </c>
      <c r="K1864">
        <f t="shared" si="29"/>
        <v>1104</v>
      </c>
    </row>
    <row r="1865" spans="1:11" hidden="1" x14ac:dyDescent="0.3">
      <c r="A1865" t="s">
        <v>417</v>
      </c>
      <c r="B1865" t="s">
        <v>447</v>
      </c>
      <c r="C1865" t="s">
        <v>37</v>
      </c>
      <c r="D1865" t="s">
        <v>39</v>
      </c>
      <c r="E1865" s="1">
        <v>41890</v>
      </c>
      <c r="F1865" s="1" t="s">
        <v>441</v>
      </c>
      <c r="G1865">
        <v>4</v>
      </c>
      <c r="H1865">
        <v>6.8460732984293191</v>
      </c>
      <c r="I1865">
        <v>19</v>
      </c>
      <c r="J1865" t="s">
        <v>444</v>
      </c>
      <c r="K1865">
        <f t="shared" si="29"/>
        <v>1104</v>
      </c>
    </row>
    <row r="1866" spans="1:11" hidden="1" x14ac:dyDescent="0.3">
      <c r="A1866" t="s">
        <v>417</v>
      </c>
      <c r="B1866" t="s">
        <v>447</v>
      </c>
      <c r="C1866" t="s">
        <v>37</v>
      </c>
      <c r="D1866" t="s">
        <v>39</v>
      </c>
      <c r="E1866" s="1">
        <v>41897</v>
      </c>
      <c r="F1866" s="1" t="s">
        <v>441</v>
      </c>
      <c r="G1866">
        <v>1</v>
      </c>
      <c r="H1866">
        <v>7.7942681678607979</v>
      </c>
      <c r="I1866">
        <v>23</v>
      </c>
      <c r="J1866" t="s">
        <v>444</v>
      </c>
      <c r="K1866">
        <f t="shared" si="29"/>
        <v>1265</v>
      </c>
    </row>
    <row r="1867" spans="1:11" hidden="1" x14ac:dyDescent="0.3">
      <c r="A1867" t="s">
        <v>417</v>
      </c>
      <c r="B1867" t="s">
        <v>447</v>
      </c>
      <c r="C1867" t="s">
        <v>37</v>
      </c>
      <c r="D1867" t="s">
        <v>39</v>
      </c>
      <c r="E1867" s="1">
        <v>41897</v>
      </c>
      <c r="F1867" s="1" t="s">
        <v>441</v>
      </c>
      <c r="G1867">
        <v>2</v>
      </c>
      <c r="H1867">
        <v>8.821355236139631</v>
      </c>
      <c r="I1867">
        <v>26</v>
      </c>
      <c r="J1867" t="s">
        <v>444</v>
      </c>
      <c r="K1867">
        <f t="shared" si="29"/>
        <v>1265</v>
      </c>
    </row>
    <row r="1868" spans="1:11" hidden="1" x14ac:dyDescent="0.3">
      <c r="A1868" t="s">
        <v>417</v>
      </c>
      <c r="B1868" t="s">
        <v>447</v>
      </c>
      <c r="C1868" t="s">
        <v>37</v>
      </c>
      <c r="D1868" t="s">
        <v>39</v>
      </c>
      <c r="E1868" s="1">
        <v>41897</v>
      </c>
      <c r="F1868" s="1" t="s">
        <v>441</v>
      </c>
      <c r="G1868">
        <v>3</v>
      </c>
      <c r="H1868">
        <v>8.3367556468172488</v>
      </c>
      <c r="I1868">
        <v>23</v>
      </c>
      <c r="J1868" t="s">
        <v>444</v>
      </c>
      <c r="K1868">
        <f t="shared" si="29"/>
        <v>1265</v>
      </c>
    </row>
    <row r="1869" spans="1:11" hidden="1" x14ac:dyDescent="0.3">
      <c r="A1869" t="s">
        <v>417</v>
      </c>
      <c r="B1869" t="s">
        <v>447</v>
      </c>
      <c r="C1869" t="s">
        <v>37</v>
      </c>
      <c r="D1869" t="s">
        <v>39</v>
      </c>
      <c r="E1869" s="1">
        <v>41897</v>
      </c>
      <c r="F1869" s="1" t="s">
        <v>441</v>
      </c>
      <c r="G1869">
        <v>4</v>
      </c>
      <c r="H1869">
        <v>7.7860798362333679</v>
      </c>
      <c r="I1869">
        <v>20</v>
      </c>
      <c r="J1869" t="s">
        <v>444</v>
      </c>
      <c r="K1869">
        <f t="shared" si="29"/>
        <v>1265</v>
      </c>
    </row>
    <row r="1870" spans="1:11" hidden="1" x14ac:dyDescent="0.3">
      <c r="A1870" t="s">
        <v>417</v>
      </c>
      <c r="B1870" t="s">
        <v>447</v>
      </c>
      <c r="C1870" t="s">
        <v>37</v>
      </c>
      <c r="D1870" t="s">
        <v>39</v>
      </c>
      <c r="E1870" s="1">
        <v>41897</v>
      </c>
      <c r="F1870" s="1" t="s">
        <v>441</v>
      </c>
      <c r="G1870">
        <v>1</v>
      </c>
      <c r="H1870">
        <v>7.8393039918116685</v>
      </c>
      <c r="I1870">
        <v>22</v>
      </c>
      <c r="J1870" t="s">
        <v>444</v>
      </c>
      <c r="K1870">
        <f t="shared" si="29"/>
        <v>1265</v>
      </c>
    </row>
    <row r="1871" spans="1:11" ht="15" hidden="1" customHeight="1" x14ac:dyDescent="0.3">
      <c r="A1871" t="s">
        <v>417</v>
      </c>
      <c r="B1871" t="s">
        <v>447</v>
      </c>
      <c r="C1871" t="s">
        <v>37</v>
      </c>
      <c r="D1871" t="s">
        <v>39</v>
      </c>
      <c r="E1871" s="1">
        <v>41897</v>
      </c>
      <c r="F1871" s="1" t="s">
        <v>441</v>
      </c>
      <c r="G1871">
        <v>2</v>
      </c>
      <c r="H1871">
        <v>8.3655030800821351</v>
      </c>
      <c r="I1871">
        <v>27</v>
      </c>
      <c r="J1871" t="s">
        <v>444</v>
      </c>
      <c r="K1871">
        <f t="shared" si="29"/>
        <v>1265</v>
      </c>
    </row>
    <row r="1872" spans="1:11" ht="15" hidden="1" customHeight="1" x14ac:dyDescent="0.3">
      <c r="A1872" t="s">
        <v>417</v>
      </c>
      <c r="B1872" t="s">
        <v>447</v>
      </c>
      <c r="C1872" t="s">
        <v>37</v>
      </c>
      <c r="D1872" t="s">
        <v>39</v>
      </c>
      <c r="E1872" s="1">
        <v>41897</v>
      </c>
      <c r="F1872" s="1" t="s">
        <v>441</v>
      </c>
      <c r="G1872">
        <v>3</v>
      </c>
      <c r="H1872">
        <v>7.7983623336745138</v>
      </c>
      <c r="I1872">
        <v>23</v>
      </c>
      <c r="J1872" t="s">
        <v>444</v>
      </c>
      <c r="K1872">
        <f t="shared" si="29"/>
        <v>1265</v>
      </c>
    </row>
    <row r="1873" spans="1:11" ht="15" hidden="1" customHeight="1" x14ac:dyDescent="0.3">
      <c r="A1873" t="s">
        <v>417</v>
      </c>
      <c r="B1873" t="s">
        <v>447</v>
      </c>
      <c r="C1873" t="s">
        <v>37</v>
      </c>
      <c r="D1873" t="s">
        <v>39</v>
      </c>
      <c r="E1873" s="1">
        <v>41897</v>
      </c>
      <c r="F1873" s="1" t="s">
        <v>441</v>
      </c>
      <c r="G1873">
        <v>4</v>
      </c>
      <c r="H1873">
        <v>6.9549738219895287</v>
      </c>
      <c r="I1873">
        <v>20</v>
      </c>
      <c r="J1873" t="s">
        <v>444</v>
      </c>
      <c r="K1873">
        <f t="shared" si="29"/>
        <v>1265</v>
      </c>
    </row>
    <row r="1874" spans="1:11" ht="15" hidden="1" customHeight="1" x14ac:dyDescent="0.3">
      <c r="A1874" t="s">
        <v>417</v>
      </c>
      <c r="B1874" t="s">
        <v>447</v>
      </c>
      <c r="C1874" t="s">
        <v>37</v>
      </c>
      <c r="D1874" t="s">
        <v>39</v>
      </c>
      <c r="E1874" s="1">
        <v>41897</v>
      </c>
      <c r="F1874" s="1" t="s">
        <v>441</v>
      </c>
      <c r="G1874">
        <v>1</v>
      </c>
      <c r="H1874">
        <v>7.7410440122824973</v>
      </c>
      <c r="I1874">
        <v>23</v>
      </c>
      <c r="J1874" t="s">
        <v>444</v>
      </c>
      <c r="K1874">
        <f t="shared" si="29"/>
        <v>1265</v>
      </c>
    </row>
    <row r="1875" spans="1:11" hidden="1" x14ac:dyDescent="0.3">
      <c r="A1875" t="s">
        <v>417</v>
      </c>
      <c r="B1875" t="s">
        <v>447</v>
      </c>
      <c r="C1875" t="s">
        <v>37</v>
      </c>
      <c r="D1875" t="s">
        <v>39</v>
      </c>
      <c r="E1875" s="1">
        <v>41897</v>
      </c>
      <c r="F1875" s="1" t="s">
        <v>441</v>
      </c>
      <c r="G1875">
        <v>2</v>
      </c>
      <c r="H1875">
        <v>7.7778915046059369</v>
      </c>
      <c r="I1875">
        <v>24</v>
      </c>
      <c r="J1875" t="s">
        <v>444</v>
      </c>
      <c r="K1875">
        <f t="shared" si="29"/>
        <v>1265</v>
      </c>
    </row>
    <row r="1876" spans="1:11" hidden="1" x14ac:dyDescent="0.3">
      <c r="A1876" t="s">
        <v>417</v>
      </c>
      <c r="B1876" t="s">
        <v>447</v>
      </c>
      <c r="C1876" t="s">
        <v>37</v>
      </c>
      <c r="D1876" t="s">
        <v>39</v>
      </c>
      <c r="E1876" s="1">
        <v>41897</v>
      </c>
      <c r="F1876" s="1" t="s">
        <v>441</v>
      </c>
      <c r="G1876">
        <v>3</v>
      </c>
      <c r="H1876">
        <v>8.303901437371664</v>
      </c>
      <c r="I1876">
        <v>25</v>
      </c>
      <c r="J1876" t="s">
        <v>444</v>
      </c>
      <c r="K1876">
        <f t="shared" si="29"/>
        <v>1265</v>
      </c>
    </row>
    <row r="1877" spans="1:11" hidden="1" x14ac:dyDescent="0.3">
      <c r="A1877" t="s">
        <v>417</v>
      </c>
      <c r="B1877" t="s">
        <v>447</v>
      </c>
      <c r="C1877" t="s">
        <v>37</v>
      </c>
      <c r="D1877" t="s">
        <v>39</v>
      </c>
      <c r="E1877" s="1">
        <v>41897</v>
      </c>
      <c r="F1877" s="1" t="s">
        <v>441</v>
      </c>
      <c r="G1877">
        <v>4</v>
      </c>
      <c r="H1877">
        <v>8.3696098562628336</v>
      </c>
      <c r="I1877">
        <v>27</v>
      </c>
      <c r="J1877" t="s">
        <v>444</v>
      </c>
      <c r="K1877">
        <f t="shared" si="29"/>
        <v>1265</v>
      </c>
    </row>
    <row r="1878" spans="1:11" hidden="1" x14ac:dyDescent="0.3">
      <c r="A1878" t="s">
        <v>417</v>
      </c>
      <c r="B1878" t="s">
        <v>447</v>
      </c>
      <c r="C1878" t="s">
        <v>37</v>
      </c>
      <c r="D1878" t="s">
        <v>39</v>
      </c>
      <c r="E1878" s="1">
        <v>41904</v>
      </c>
      <c r="F1878" s="1" t="s">
        <v>441</v>
      </c>
      <c r="G1878">
        <v>1</v>
      </c>
      <c r="H1878">
        <v>8.5338809034907595</v>
      </c>
      <c r="I1878">
        <v>23</v>
      </c>
      <c r="J1878" t="s">
        <v>444</v>
      </c>
      <c r="K1878">
        <f t="shared" si="29"/>
        <v>1426</v>
      </c>
    </row>
    <row r="1879" spans="1:11" ht="15" hidden="1" customHeight="1" x14ac:dyDescent="0.3">
      <c r="A1879" t="s">
        <v>417</v>
      </c>
      <c r="B1879" t="s">
        <v>447</v>
      </c>
      <c r="C1879" t="s">
        <v>37</v>
      </c>
      <c r="D1879" t="s">
        <v>39</v>
      </c>
      <c r="E1879" s="1">
        <v>41904</v>
      </c>
      <c r="F1879" s="1" t="s">
        <v>441</v>
      </c>
      <c r="G1879">
        <v>2</v>
      </c>
      <c r="H1879">
        <v>9.3291666666666675</v>
      </c>
      <c r="I1879">
        <v>29</v>
      </c>
      <c r="J1879" t="s">
        <v>444</v>
      </c>
      <c r="K1879">
        <f t="shared" si="29"/>
        <v>1426</v>
      </c>
    </row>
    <row r="1880" spans="1:11" ht="15" hidden="1" customHeight="1" x14ac:dyDescent="0.3">
      <c r="A1880" t="s">
        <v>417</v>
      </c>
      <c r="B1880" t="s">
        <v>447</v>
      </c>
      <c r="C1880" t="s">
        <v>37</v>
      </c>
      <c r="D1880" t="s">
        <v>39</v>
      </c>
      <c r="E1880" s="1">
        <v>41904</v>
      </c>
      <c r="F1880" s="1" t="s">
        <v>441</v>
      </c>
      <c r="G1880">
        <v>3</v>
      </c>
      <c r="H1880">
        <v>8.4763860369609851</v>
      </c>
      <c r="I1880">
        <v>25</v>
      </c>
      <c r="J1880" t="s">
        <v>444</v>
      </c>
      <c r="K1880">
        <f t="shared" si="29"/>
        <v>1426</v>
      </c>
    </row>
    <row r="1881" spans="1:11" ht="15" hidden="1" customHeight="1" x14ac:dyDescent="0.3">
      <c r="A1881" t="s">
        <v>417</v>
      </c>
      <c r="B1881" t="s">
        <v>447</v>
      </c>
      <c r="C1881" t="s">
        <v>37</v>
      </c>
      <c r="D1881" t="s">
        <v>39</v>
      </c>
      <c r="E1881" s="1">
        <v>41904</v>
      </c>
      <c r="F1881" s="1" t="s">
        <v>441</v>
      </c>
      <c r="G1881">
        <v>4</v>
      </c>
      <c r="H1881">
        <v>7.8925281473899691</v>
      </c>
      <c r="I1881">
        <v>22</v>
      </c>
      <c r="J1881" t="s">
        <v>444</v>
      </c>
      <c r="K1881">
        <f t="shared" si="29"/>
        <v>1426</v>
      </c>
    </row>
    <row r="1882" spans="1:11" ht="15" hidden="1" customHeight="1" x14ac:dyDescent="0.3">
      <c r="A1882" t="s">
        <v>417</v>
      </c>
      <c r="B1882" t="s">
        <v>447</v>
      </c>
      <c r="C1882" t="s">
        <v>37</v>
      </c>
      <c r="D1882" t="s">
        <v>39</v>
      </c>
      <c r="E1882" s="1">
        <v>41904</v>
      </c>
      <c r="F1882" s="1" t="s">
        <v>441</v>
      </c>
      <c r="G1882">
        <v>1</v>
      </c>
      <c r="H1882">
        <v>8.7515400410677611</v>
      </c>
      <c r="I1882">
        <v>24</v>
      </c>
      <c r="J1882" t="s">
        <v>444</v>
      </c>
      <c r="K1882">
        <f t="shared" si="29"/>
        <v>1426</v>
      </c>
    </row>
    <row r="1883" spans="1:11" ht="15" hidden="1" customHeight="1" x14ac:dyDescent="0.3">
      <c r="A1883" t="s">
        <v>417</v>
      </c>
      <c r="B1883" t="s">
        <v>447</v>
      </c>
      <c r="C1883" t="s">
        <v>37</v>
      </c>
      <c r="D1883" t="s">
        <v>39</v>
      </c>
      <c r="E1883" s="1">
        <v>41904</v>
      </c>
      <c r="F1883" s="1" t="s">
        <v>441</v>
      </c>
      <c r="G1883">
        <v>2</v>
      </c>
      <c r="H1883">
        <v>7.7778915046059369</v>
      </c>
      <c r="I1883">
        <v>22</v>
      </c>
      <c r="J1883" t="s">
        <v>444</v>
      </c>
      <c r="K1883">
        <f t="shared" si="29"/>
        <v>1426</v>
      </c>
    </row>
    <row r="1884" spans="1:11" ht="15" hidden="1" customHeight="1" x14ac:dyDescent="0.3">
      <c r="A1884" t="s">
        <v>417</v>
      </c>
      <c r="B1884" t="s">
        <v>447</v>
      </c>
      <c r="C1884" t="s">
        <v>37</v>
      </c>
      <c r="D1884" t="s">
        <v>39</v>
      </c>
      <c r="E1884" s="1">
        <v>41904</v>
      </c>
      <c r="F1884" s="1" t="s">
        <v>441</v>
      </c>
      <c r="G1884">
        <v>3</v>
      </c>
      <c r="H1884">
        <v>7.896622313203685</v>
      </c>
      <c r="I1884">
        <v>21</v>
      </c>
      <c r="J1884" t="s">
        <v>444</v>
      </c>
      <c r="K1884">
        <f t="shared" si="29"/>
        <v>1426</v>
      </c>
    </row>
    <row r="1885" spans="1:11" ht="15" hidden="1" customHeight="1" x14ac:dyDescent="0.3">
      <c r="A1885" t="s">
        <v>417</v>
      </c>
      <c r="B1885" t="s">
        <v>447</v>
      </c>
      <c r="C1885" t="s">
        <v>37</v>
      </c>
      <c r="D1885" t="s">
        <v>39</v>
      </c>
      <c r="E1885" s="1">
        <v>41904</v>
      </c>
      <c r="F1885" s="1" t="s">
        <v>441</v>
      </c>
      <c r="G1885">
        <v>4</v>
      </c>
      <c r="H1885">
        <v>7.8802456499488232</v>
      </c>
      <c r="I1885">
        <v>22</v>
      </c>
      <c r="J1885" t="s">
        <v>444</v>
      </c>
      <c r="K1885">
        <f t="shared" si="29"/>
        <v>1426</v>
      </c>
    </row>
    <row r="1886" spans="1:11" ht="15" hidden="1" customHeight="1" x14ac:dyDescent="0.3">
      <c r="A1886" t="s">
        <v>417</v>
      </c>
      <c r="B1886" t="s">
        <v>447</v>
      </c>
      <c r="C1886" t="s">
        <v>37</v>
      </c>
      <c r="D1886" t="s">
        <v>39</v>
      </c>
      <c r="E1886" s="1">
        <v>41904</v>
      </c>
      <c r="F1886" s="1" t="s">
        <v>441</v>
      </c>
      <c r="G1886">
        <v>1</v>
      </c>
      <c r="H1886">
        <v>9.3541666666666661</v>
      </c>
      <c r="I1886">
        <v>28</v>
      </c>
      <c r="J1886" t="s">
        <v>444</v>
      </c>
      <c r="K1886">
        <f t="shared" si="29"/>
        <v>1426</v>
      </c>
    </row>
    <row r="1887" spans="1:11" hidden="1" x14ac:dyDescent="0.3">
      <c r="A1887" t="s">
        <v>417</v>
      </c>
      <c r="B1887" t="s">
        <v>447</v>
      </c>
      <c r="C1887" t="s">
        <v>37</v>
      </c>
      <c r="D1887" t="s">
        <v>39</v>
      </c>
      <c r="E1887" s="1">
        <v>41904</v>
      </c>
      <c r="F1887" s="1" t="s">
        <v>441</v>
      </c>
      <c r="G1887">
        <v>2</v>
      </c>
      <c r="H1887">
        <v>9.6416666666666675</v>
      </c>
      <c r="I1887">
        <v>25</v>
      </c>
      <c r="J1887" t="s">
        <v>444</v>
      </c>
      <c r="K1887">
        <f t="shared" si="29"/>
        <v>1426</v>
      </c>
    </row>
    <row r="1888" spans="1:11" hidden="1" x14ac:dyDescent="0.3">
      <c r="A1888" t="s">
        <v>417</v>
      </c>
      <c r="B1888" t="s">
        <v>447</v>
      </c>
      <c r="C1888" t="s">
        <v>37</v>
      </c>
      <c r="D1888" t="s">
        <v>39</v>
      </c>
      <c r="E1888" s="1">
        <v>41904</v>
      </c>
      <c r="F1888" s="1" t="s">
        <v>441</v>
      </c>
      <c r="G1888">
        <v>3</v>
      </c>
      <c r="H1888">
        <v>9.4791666666666661</v>
      </c>
      <c r="I1888">
        <v>27</v>
      </c>
      <c r="J1888" t="s">
        <v>444</v>
      </c>
      <c r="K1888">
        <f t="shared" si="29"/>
        <v>1426</v>
      </c>
    </row>
    <row r="1889" spans="1:11" hidden="1" x14ac:dyDescent="0.3">
      <c r="A1889" t="s">
        <v>417</v>
      </c>
      <c r="B1889" t="s">
        <v>447</v>
      </c>
      <c r="C1889" t="s">
        <v>37</v>
      </c>
      <c r="D1889" t="s">
        <v>39</v>
      </c>
      <c r="E1889" s="1">
        <v>41904</v>
      </c>
      <c r="F1889" s="1" t="s">
        <v>441</v>
      </c>
      <c r="G1889">
        <v>4</v>
      </c>
      <c r="H1889">
        <v>8.5831622176591367</v>
      </c>
      <c r="I1889">
        <v>23</v>
      </c>
      <c r="J1889" t="s">
        <v>444</v>
      </c>
      <c r="K1889">
        <f t="shared" si="29"/>
        <v>1426</v>
      </c>
    </row>
    <row r="1890" spans="1:11" hidden="1" x14ac:dyDescent="0.3">
      <c r="A1890" t="s">
        <v>417</v>
      </c>
      <c r="B1890" t="s">
        <v>447</v>
      </c>
      <c r="C1890" t="s">
        <v>37</v>
      </c>
      <c r="D1890" t="s">
        <v>39</v>
      </c>
      <c r="E1890" s="1">
        <v>41911</v>
      </c>
      <c r="F1890" s="1" t="s">
        <v>441</v>
      </c>
      <c r="G1890">
        <v>1</v>
      </c>
      <c r="H1890">
        <v>10.30168776371308</v>
      </c>
      <c r="I1890">
        <v>30</v>
      </c>
      <c r="J1890" t="s">
        <v>444</v>
      </c>
      <c r="K1890">
        <f t="shared" si="29"/>
        <v>1587</v>
      </c>
    </row>
    <row r="1891" spans="1:11" hidden="1" x14ac:dyDescent="0.3">
      <c r="A1891" t="s">
        <v>417</v>
      </c>
      <c r="B1891" t="s">
        <v>447</v>
      </c>
      <c r="C1891" t="s">
        <v>37</v>
      </c>
      <c r="D1891" t="s">
        <v>39</v>
      </c>
      <c r="E1891" s="1">
        <v>41911</v>
      </c>
      <c r="F1891" s="1" t="s">
        <v>441</v>
      </c>
      <c r="G1891">
        <v>2</v>
      </c>
      <c r="H1891">
        <v>8.8131416837782339</v>
      </c>
      <c r="I1891">
        <v>25</v>
      </c>
      <c r="J1891" t="s">
        <v>444</v>
      </c>
      <c r="K1891">
        <f t="shared" si="29"/>
        <v>1587</v>
      </c>
    </row>
    <row r="1892" spans="1:11" hidden="1" x14ac:dyDescent="0.3">
      <c r="A1892" t="s">
        <v>417</v>
      </c>
      <c r="B1892" t="s">
        <v>447</v>
      </c>
      <c r="C1892" t="s">
        <v>37</v>
      </c>
      <c r="D1892" t="s">
        <v>39</v>
      </c>
      <c r="E1892" s="1">
        <v>41911</v>
      </c>
      <c r="F1892" s="1" t="s">
        <v>441</v>
      </c>
      <c r="G1892">
        <v>3</v>
      </c>
      <c r="H1892">
        <v>9.4250000000000007</v>
      </c>
      <c r="I1892">
        <v>25</v>
      </c>
      <c r="J1892" t="s">
        <v>444</v>
      </c>
      <c r="K1892">
        <f t="shared" si="29"/>
        <v>1587</v>
      </c>
    </row>
    <row r="1893" spans="1:11" hidden="1" x14ac:dyDescent="0.3">
      <c r="A1893" t="s">
        <v>417</v>
      </c>
      <c r="B1893" t="s">
        <v>447</v>
      </c>
      <c r="C1893" t="s">
        <v>37</v>
      </c>
      <c r="D1893" t="s">
        <v>39</v>
      </c>
      <c r="E1893" s="1">
        <v>41911</v>
      </c>
      <c r="F1893" s="1" t="s">
        <v>441</v>
      </c>
      <c r="G1893">
        <v>4</v>
      </c>
      <c r="H1893">
        <v>9.7291666666666661</v>
      </c>
      <c r="I1893">
        <v>25</v>
      </c>
      <c r="J1893" t="s">
        <v>444</v>
      </c>
      <c r="K1893">
        <f t="shared" si="29"/>
        <v>1587</v>
      </c>
    </row>
    <row r="1894" spans="1:11" hidden="1" x14ac:dyDescent="0.3">
      <c r="A1894" t="s">
        <v>417</v>
      </c>
      <c r="B1894" t="s">
        <v>447</v>
      </c>
      <c r="C1894" t="s">
        <v>37</v>
      </c>
      <c r="D1894" t="s">
        <v>39</v>
      </c>
      <c r="E1894" s="1">
        <v>41911</v>
      </c>
      <c r="F1894" s="1" t="s">
        <v>441</v>
      </c>
      <c r="G1894">
        <v>1</v>
      </c>
      <c r="H1894">
        <v>10.816877637130801</v>
      </c>
      <c r="I1894">
        <v>33</v>
      </c>
      <c r="J1894" t="s">
        <v>444</v>
      </c>
      <c r="K1894">
        <f t="shared" si="29"/>
        <v>1587</v>
      </c>
    </row>
    <row r="1895" spans="1:11" hidden="1" x14ac:dyDescent="0.3">
      <c r="A1895" t="s">
        <v>417</v>
      </c>
      <c r="B1895" t="s">
        <v>447</v>
      </c>
      <c r="C1895" t="s">
        <v>37</v>
      </c>
      <c r="D1895" t="s">
        <v>39</v>
      </c>
      <c r="E1895" s="1">
        <v>41911</v>
      </c>
      <c r="F1895" s="1" t="s">
        <v>441</v>
      </c>
      <c r="G1895">
        <v>2</v>
      </c>
      <c r="H1895">
        <v>10.375949367088607</v>
      </c>
      <c r="I1895">
        <v>31</v>
      </c>
      <c r="J1895" t="s">
        <v>444</v>
      </c>
      <c r="K1895">
        <f t="shared" si="29"/>
        <v>1587</v>
      </c>
    </row>
    <row r="1896" spans="1:11" hidden="1" x14ac:dyDescent="0.3">
      <c r="A1896" t="s">
        <v>417</v>
      </c>
      <c r="B1896" t="s">
        <v>447</v>
      </c>
      <c r="C1896" t="s">
        <v>37</v>
      </c>
      <c r="D1896" t="s">
        <v>39</v>
      </c>
      <c r="E1896" s="1">
        <v>41911</v>
      </c>
      <c r="F1896" s="1" t="s">
        <v>441</v>
      </c>
      <c r="G1896">
        <v>3</v>
      </c>
      <c r="H1896">
        <v>10.352742616033755</v>
      </c>
      <c r="I1896">
        <v>27</v>
      </c>
      <c r="J1896" t="s">
        <v>444</v>
      </c>
      <c r="K1896">
        <f t="shared" si="29"/>
        <v>1587</v>
      </c>
    </row>
    <row r="1897" spans="1:11" hidden="1" x14ac:dyDescent="0.3">
      <c r="A1897" t="s">
        <v>417</v>
      </c>
      <c r="B1897" t="s">
        <v>447</v>
      </c>
      <c r="C1897" t="s">
        <v>37</v>
      </c>
      <c r="D1897" t="s">
        <v>39</v>
      </c>
      <c r="E1897" s="1">
        <v>41911</v>
      </c>
      <c r="F1897" s="1" t="s">
        <v>441</v>
      </c>
      <c r="G1897">
        <v>4</v>
      </c>
      <c r="H1897">
        <v>10.649789029535865</v>
      </c>
      <c r="I1897">
        <v>31</v>
      </c>
      <c r="J1897" t="s">
        <v>444</v>
      </c>
      <c r="K1897">
        <f t="shared" si="29"/>
        <v>1587</v>
      </c>
    </row>
    <row r="1898" spans="1:11" hidden="1" x14ac:dyDescent="0.3">
      <c r="A1898" t="s">
        <v>417</v>
      </c>
      <c r="B1898" t="s">
        <v>447</v>
      </c>
      <c r="C1898" t="s">
        <v>37</v>
      </c>
      <c r="D1898" t="s">
        <v>39</v>
      </c>
      <c r="E1898" s="1">
        <v>41911</v>
      </c>
      <c r="F1898" s="1" t="s">
        <v>441</v>
      </c>
      <c r="G1898">
        <v>1</v>
      </c>
      <c r="H1898">
        <v>9.8000000000000007</v>
      </c>
      <c r="I1898">
        <v>31</v>
      </c>
      <c r="J1898" t="s">
        <v>444</v>
      </c>
      <c r="K1898">
        <f t="shared" si="29"/>
        <v>1587</v>
      </c>
    </row>
    <row r="1899" spans="1:11" hidden="1" x14ac:dyDescent="0.3">
      <c r="A1899" t="s">
        <v>417</v>
      </c>
      <c r="B1899" t="s">
        <v>447</v>
      </c>
      <c r="C1899" t="s">
        <v>37</v>
      </c>
      <c r="D1899" t="s">
        <v>39</v>
      </c>
      <c r="E1899" s="1">
        <v>41911</v>
      </c>
      <c r="F1899" s="1" t="s">
        <v>441</v>
      </c>
      <c r="G1899">
        <v>2</v>
      </c>
      <c r="H1899">
        <v>9.3125</v>
      </c>
      <c r="I1899">
        <v>27</v>
      </c>
      <c r="J1899" t="s">
        <v>444</v>
      </c>
      <c r="K1899">
        <f t="shared" si="29"/>
        <v>1587</v>
      </c>
    </row>
    <row r="1900" spans="1:11" hidden="1" x14ac:dyDescent="0.3">
      <c r="A1900" t="s">
        <v>417</v>
      </c>
      <c r="B1900" t="s">
        <v>447</v>
      </c>
      <c r="C1900" t="s">
        <v>37</v>
      </c>
      <c r="D1900" t="s">
        <v>39</v>
      </c>
      <c r="E1900" s="1">
        <v>41911</v>
      </c>
      <c r="F1900" s="1" t="s">
        <v>441</v>
      </c>
      <c r="G1900">
        <v>3</v>
      </c>
      <c r="H1900">
        <v>9.2416666666666671</v>
      </c>
      <c r="I1900">
        <v>28</v>
      </c>
      <c r="J1900" t="s">
        <v>444</v>
      </c>
      <c r="K1900">
        <f t="shared" si="29"/>
        <v>1587</v>
      </c>
    </row>
    <row r="1901" spans="1:11" hidden="1" x14ac:dyDescent="0.3">
      <c r="A1901" t="s">
        <v>417</v>
      </c>
      <c r="B1901" t="s">
        <v>447</v>
      </c>
      <c r="C1901" t="s">
        <v>37</v>
      </c>
      <c r="D1901" t="s">
        <v>39</v>
      </c>
      <c r="E1901" s="1">
        <v>41911</v>
      </c>
      <c r="F1901" s="1" t="s">
        <v>441</v>
      </c>
      <c r="G1901">
        <v>4</v>
      </c>
      <c r="H1901">
        <v>9.5</v>
      </c>
      <c r="I1901">
        <v>27</v>
      </c>
      <c r="J1901" t="s">
        <v>444</v>
      </c>
      <c r="K1901">
        <f t="shared" si="29"/>
        <v>1587</v>
      </c>
    </row>
    <row r="1902" spans="1:11" hidden="1" x14ac:dyDescent="0.3">
      <c r="A1902" t="s">
        <v>417</v>
      </c>
      <c r="B1902" t="s">
        <v>447</v>
      </c>
      <c r="C1902" t="s">
        <v>37</v>
      </c>
      <c r="D1902" t="s">
        <v>39</v>
      </c>
      <c r="E1902" s="1">
        <v>41918</v>
      </c>
      <c r="F1902" s="1" t="s">
        <v>441</v>
      </c>
      <c r="G1902">
        <v>1</v>
      </c>
      <c r="H1902">
        <v>11.300713153724248</v>
      </c>
      <c r="I1902">
        <v>38</v>
      </c>
      <c r="J1902" t="s">
        <v>444</v>
      </c>
      <c r="K1902">
        <f t="shared" si="29"/>
        <v>1748</v>
      </c>
    </row>
    <row r="1903" spans="1:11" ht="15" hidden="1" customHeight="1" x14ac:dyDescent="0.3">
      <c r="A1903" t="s">
        <v>417</v>
      </c>
      <c r="B1903" t="s">
        <v>447</v>
      </c>
      <c r="C1903" t="s">
        <v>37</v>
      </c>
      <c r="D1903" t="s">
        <v>39</v>
      </c>
      <c r="E1903" s="1">
        <v>41918</v>
      </c>
      <c r="F1903" s="1" t="s">
        <v>441</v>
      </c>
      <c r="G1903">
        <v>2</v>
      </c>
      <c r="H1903">
        <v>10.315611814345992</v>
      </c>
      <c r="I1903">
        <v>29</v>
      </c>
      <c r="J1903" t="s">
        <v>444</v>
      </c>
      <c r="K1903">
        <f t="shared" ref="K1903:K1966" si="30">(E1903-Exp4SD) * 23</f>
        <v>1748</v>
      </c>
    </row>
    <row r="1904" spans="1:11" ht="15" hidden="1" customHeight="1" x14ac:dyDescent="0.3">
      <c r="A1904" t="s">
        <v>417</v>
      </c>
      <c r="B1904" t="s">
        <v>447</v>
      </c>
      <c r="C1904" t="s">
        <v>37</v>
      </c>
      <c r="D1904" t="s">
        <v>39</v>
      </c>
      <c r="E1904" s="1">
        <v>41918</v>
      </c>
      <c r="F1904" s="1" t="s">
        <v>441</v>
      </c>
      <c r="G1904">
        <v>3</v>
      </c>
      <c r="H1904">
        <v>12.283595113438045</v>
      </c>
      <c r="I1904">
        <v>38</v>
      </c>
      <c r="J1904" t="s">
        <v>444</v>
      </c>
      <c r="K1904">
        <f t="shared" si="30"/>
        <v>1748</v>
      </c>
    </row>
    <row r="1905" spans="1:11" ht="15" hidden="1" customHeight="1" x14ac:dyDescent="0.3">
      <c r="A1905" t="s">
        <v>417</v>
      </c>
      <c r="B1905" t="s">
        <v>447</v>
      </c>
      <c r="C1905" t="s">
        <v>37</v>
      </c>
      <c r="D1905" t="s">
        <v>39</v>
      </c>
      <c r="E1905" s="1">
        <v>41918</v>
      </c>
      <c r="F1905" s="1" t="s">
        <v>441</v>
      </c>
      <c r="G1905">
        <v>4</v>
      </c>
      <c r="H1905">
        <v>11.405309033280506</v>
      </c>
      <c r="I1905">
        <v>35</v>
      </c>
      <c r="J1905" t="s">
        <v>444</v>
      </c>
      <c r="K1905">
        <f t="shared" si="30"/>
        <v>1748</v>
      </c>
    </row>
    <row r="1906" spans="1:11" ht="15" hidden="1" customHeight="1" x14ac:dyDescent="0.3">
      <c r="A1906" t="s">
        <v>417</v>
      </c>
      <c r="B1906" t="s">
        <v>447</v>
      </c>
      <c r="C1906" t="s">
        <v>37</v>
      </c>
      <c r="D1906" t="s">
        <v>39</v>
      </c>
      <c r="E1906" s="1">
        <v>41918</v>
      </c>
      <c r="F1906" s="1" t="s">
        <v>441</v>
      </c>
      <c r="G1906">
        <v>1</v>
      </c>
      <c r="H1906">
        <v>12.44066317626527</v>
      </c>
      <c r="I1906">
        <v>40</v>
      </c>
      <c r="J1906" t="s">
        <v>444</v>
      </c>
      <c r="K1906">
        <f t="shared" si="30"/>
        <v>1748</v>
      </c>
    </row>
    <row r="1907" spans="1:11" ht="15" hidden="1" customHeight="1" x14ac:dyDescent="0.3">
      <c r="A1907" t="s">
        <v>417</v>
      </c>
      <c r="B1907" t="s">
        <v>447</v>
      </c>
      <c r="C1907" t="s">
        <v>37</v>
      </c>
      <c r="D1907" t="s">
        <v>39</v>
      </c>
      <c r="E1907" s="1">
        <v>41918</v>
      </c>
      <c r="F1907" s="1" t="s">
        <v>441</v>
      </c>
      <c r="G1907">
        <v>2</v>
      </c>
      <c r="H1907">
        <v>11.618858954041205</v>
      </c>
      <c r="I1907">
        <v>35</v>
      </c>
      <c r="J1907" t="s">
        <v>444</v>
      </c>
      <c r="K1907">
        <f t="shared" si="30"/>
        <v>1748</v>
      </c>
    </row>
    <row r="1908" spans="1:11" ht="15" hidden="1" customHeight="1" x14ac:dyDescent="0.3">
      <c r="A1908" t="s">
        <v>417</v>
      </c>
      <c r="B1908" t="s">
        <v>447</v>
      </c>
      <c r="C1908" t="s">
        <v>37</v>
      </c>
      <c r="D1908" t="s">
        <v>39</v>
      </c>
      <c r="E1908" s="1">
        <v>41918</v>
      </c>
      <c r="F1908" s="1" t="s">
        <v>441</v>
      </c>
      <c r="G1908">
        <v>3</v>
      </c>
      <c r="H1908">
        <v>11.387876386687797</v>
      </c>
      <c r="I1908">
        <v>34</v>
      </c>
      <c r="J1908" t="s">
        <v>444</v>
      </c>
      <c r="K1908">
        <f t="shared" si="30"/>
        <v>1748</v>
      </c>
    </row>
    <row r="1909" spans="1:11" ht="15" hidden="1" customHeight="1" x14ac:dyDescent="0.3">
      <c r="A1909" t="s">
        <v>417</v>
      </c>
      <c r="B1909" t="s">
        <v>447</v>
      </c>
      <c r="C1909" t="s">
        <v>37</v>
      </c>
      <c r="D1909" t="s">
        <v>39</v>
      </c>
      <c r="E1909" s="1">
        <v>41918</v>
      </c>
      <c r="F1909" s="1" t="s">
        <v>441</v>
      </c>
      <c r="G1909">
        <v>4</v>
      </c>
      <c r="H1909">
        <v>11.370443740095087</v>
      </c>
      <c r="I1909">
        <v>35</v>
      </c>
      <c r="J1909" t="s">
        <v>444</v>
      </c>
      <c r="K1909">
        <f t="shared" si="30"/>
        <v>1748</v>
      </c>
    </row>
    <row r="1910" spans="1:11" ht="15" hidden="1" customHeight="1" x14ac:dyDescent="0.3">
      <c r="A1910" t="s">
        <v>417</v>
      </c>
      <c r="B1910" t="s">
        <v>447</v>
      </c>
      <c r="C1910" t="s">
        <v>37</v>
      </c>
      <c r="D1910" t="s">
        <v>39</v>
      </c>
      <c r="E1910" s="1">
        <v>41918</v>
      </c>
      <c r="F1910" s="1" t="s">
        <v>441</v>
      </c>
      <c r="G1910">
        <v>1</v>
      </c>
      <c r="H1910">
        <v>10.677637130801688</v>
      </c>
      <c r="I1910">
        <v>35</v>
      </c>
      <c r="J1910" t="s">
        <v>444</v>
      </c>
      <c r="K1910">
        <f t="shared" si="30"/>
        <v>1748</v>
      </c>
    </row>
    <row r="1911" spans="1:11" ht="15" hidden="1" customHeight="1" x14ac:dyDescent="0.3">
      <c r="A1911" t="s">
        <v>417</v>
      </c>
      <c r="B1911" t="s">
        <v>447</v>
      </c>
      <c r="C1911" t="s">
        <v>37</v>
      </c>
      <c r="D1911" t="s">
        <v>39</v>
      </c>
      <c r="E1911" s="1">
        <v>41918</v>
      </c>
      <c r="F1911" s="1" t="s">
        <v>441</v>
      </c>
      <c r="G1911">
        <v>2</v>
      </c>
      <c r="H1911">
        <v>10.185654008438819</v>
      </c>
      <c r="I1911">
        <v>36</v>
      </c>
      <c r="J1911" t="s">
        <v>444</v>
      </c>
      <c r="K1911">
        <f t="shared" si="30"/>
        <v>1748</v>
      </c>
    </row>
    <row r="1912" spans="1:11" ht="15" hidden="1" customHeight="1" x14ac:dyDescent="0.3">
      <c r="A1912" t="s">
        <v>417</v>
      </c>
      <c r="B1912" t="s">
        <v>447</v>
      </c>
      <c r="C1912" t="s">
        <v>37</v>
      </c>
      <c r="D1912" t="s">
        <v>39</v>
      </c>
      <c r="E1912" s="1">
        <v>41918</v>
      </c>
      <c r="F1912" s="1" t="s">
        <v>441</v>
      </c>
      <c r="G1912">
        <v>3</v>
      </c>
      <c r="H1912">
        <v>10.668354430379747</v>
      </c>
      <c r="I1912">
        <v>30</v>
      </c>
      <c r="J1912" t="s">
        <v>444</v>
      </c>
      <c r="K1912">
        <f t="shared" si="30"/>
        <v>1748</v>
      </c>
    </row>
    <row r="1913" spans="1:11" ht="15" hidden="1" customHeight="1" x14ac:dyDescent="0.3">
      <c r="A1913" t="s">
        <v>417</v>
      </c>
      <c r="B1913" t="s">
        <v>447</v>
      </c>
      <c r="C1913" t="s">
        <v>37</v>
      </c>
      <c r="D1913" t="s">
        <v>39</v>
      </c>
      <c r="E1913" s="1">
        <v>41918</v>
      </c>
      <c r="F1913" s="1" t="s">
        <v>441</v>
      </c>
      <c r="G1913">
        <v>4</v>
      </c>
      <c r="H1913">
        <v>11.086075949367089</v>
      </c>
      <c r="I1913">
        <v>33</v>
      </c>
      <c r="J1913" t="s">
        <v>444</v>
      </c>
      <c r="K1913">
        <f t="shared" si="30"/>
        <v>1748</v>
      </c>
    </row>
    <row r="1914" spans="1:11" ht="15" hidden="1" customHeight="1" x14ac:dyDescent="0.3">
      <c r="A1914" t="s">
        <v>417</v>
      </c>
      <c r="B1914" t="s">
        <v>447</v>
      </c>
      <c r="C1914" t="s">
        <v>37</v>
      </c>
      <c r="D1914" t="s">
        <v>39</v>
      </c>
      <c r="E1914" s="1">
        <v>41926</v>
      </c>
      <c r="F1914" s="1" t="s">
        <v>441</v>
      </c>
      <c r="G1914">
        <v>1</v>
      </c>
      <c r="H1914">
        <v>12.6195462478185</v>
      </c>
      <c r="I1914">
        <v>39</v>
      </c>
      <c r="J1914" t="s">
        <v>444</v>
      </c>
      <c r="K1914">
        <f t="shared" si="30"/>
        <v>1932</v>
      </c>
    </row>
    <row r="1915" spans="1:11" ht="15" hidden="1" customHeight="1" x14ac:dyDescent="0.3">
      <c r="A1915" t="s">
        <v>417</v>
      </c>
      <c r="B1915" t="s">
        <v>447</v>
      </c>
      <c r="C1915" t="s">
        <v>37</v>
      </c>
      <c r="D1915" t="s">
        <v>39</v>
      </c>
      <c r="E1915" s="1">
        <v>41926</v>
      </c>
      <c r="F1915" s="1" t="s">
        <v>441</v>
      </c>
      <c r="G1915">
        <v>2</v>
      </c>
      <c r="H1915">
        <v>12.414485165794066</v>
      </c>
      <c r="I1915">
        <v>36</v>
      </c>
      <c r="J1915" t="s">
        <v>444</v>
      </c>
      <c r="K1915">
        <f t="shared" si="30"/>
        <v>1932</v>
      </c>
    </row>
    <row r="1916" spans="1:11" ht="15" hidden="1" customHeight="1" x14ac:dyDescent="0.3">
      <c r="A1916" t="s">
        <v>417</v>
      </c>
      <c r="B1916" t="s">
        <v>447</v>
      </c>
      <c r="C1916" t="s">
        <v>37</v>
      </c>
      <c r="D1916" t="s">
        <v>39</v>
      </c>
      <c r="E1916" s="1">
        <v>41926</v>
      </c>
      <c r="F1916" s="1" t="s">
        <v>441</v>
      </c>
      <c r="G1916">
        <v>3</v>
      </c>
      <c r="H1916">
        <v>13.436849925705795</v>
      </c>
      <c r="I1916">
        <v>41</v>
      </c>
      <c r="J1916" t="s">
        <v>444</v>
      </c>
      <c r="K1916">
        <f t="shared" si="30"/>
        <v>1932</v>
      </c>
    </row>
    <row r="1917" spans="1:11" ht="15" hidden="1" customHeight="1" x14ac:dyDescent="0.3">
      <c r="A1917" t="s">
        <v>417</v>
      </c>
      <c r="B1917" t="s">
        <v>447</v>
      </c>
      <c r="C1917" t="s">
        <v>37</v>
      </c>
      <c r="D1917" t="s">
        <v>39</v>
      </c>
      <c r="E1917" s="1">
        <v>41926</v>
      </c>
      <c r="F1917" s="1" t="s">
        <v>441</v>
      </c>
      <c r="G1917">
        <v>4</v>
      </c>
      <c r="H1917">
        <v>12.554101221640488</v>
      </c>
      <c r="I1917">
        <v>34</v>
      </c>
      <c r="J1917" t="s">
        <v>444</v>
      </c>
      <c r="K1917">
        <f t="shared" si="30"/>
        <v>1932</v>
      </c>
    </row>
    <row r="1918" spans="1:11" ht="15" hidden="1" customHeight="1" x14ac:dyDescent="0.3">
      <c r="A1918" t="s">
        <v>417</v>
      </c>
      <c r="B1918" t="s">
        <v>447</v>
      </c>
      <c r="C1918" t="s">
        <v>37</v>
      </c>
      <c r="D1918" t="s">
        <v>39</v>
      </c>
      <c r="E1918" s="1">
        <v>41926</v>
      </c>
      <c r="F1918" s="1" t="s">
        <v>441</v>
      </c>
      <c r="G1918">
        <v>1</v>
      </c>
      <c r="H1918">
        <v>12.383944153577662</v>
      </c>
      <c r="I1918">
        <v>37</v>
      </c>
      <c r="J1918" t="s">
        <v>444</v>
      </c>
      <c r="K1918">
        <f t="shared" si="30"/>
        <v>1932</v>
      </c>
    </row>
    <row r="1919" spans="1:11" ht="15" hidden="1" customHeight="1" x14ac:dyDescent="0.3">
      <c r="A1919" t="s">
        <v>417</v>
      </c>
      <c r="B1919" t="s">
        <v>447</v>
      </c>
      <c r="C1919" t="s">
        <v>37</v>
      </c>
      <c r="D1919" t="s">
        <v>39</v>
      </c>
      <c r="E1919" s="1">
        <v>41926</v>
      </c>
      <c r="F1919" s="1" t="s">
        <v>441</v>
      </c>
      <c r="G1919">
        <v>2</v>
      </c>
      <c r="H1919">
        <v>10.185654008438819</v>
      </c>
      <c r="I1919">
        <v>32</v>
      </c>
      <c r="J1919" t="s">
        <v>444</v>
      </c>
      <c r="K1919">
        <f t="shared" si="30"/>
        <v>1932</v>
      </c>
    </row>
    <row r="1920" spans="1:11" ht="15" hidden="1" customHeight="1" x14ac:dyDescent="0.3">
      <c r="A1920" t="s">
        <v>417</v>
      </c>
      <c r="B1920" t="s">
        <v>447</v>
      </c>
      <c r="C1920" t="s">
        <v>37</v>
      </c>
      <c r="D1920" t="s">
        <v>39</v>
      </c>
      <c r="E1920" s="1">
        <v>41926</v>
      </c>
      <c r="F1920" s="1" t="s">
        <v>441</v>
      </c>
      <c r="G1920">
        <v>3</v>
      </c>
      <c r="H1920">
        <v>13.476968796433878</v>
      </c>
      <c r="I1920">
        <v>40</v>
      </c>
      <c r="J1920" t="s">
        <v>444</v>
      </c>
      <c r="K1920">
        <f t="shared" si="30"/>
        <v>1932</v>
      </c>
    </row>
    <row r="1921" spans="1:11" ht="15" hidden="1" customHeight="1" x14ac:dyDescent="0.3">
      <c r="A1921" t="s">
        <v>417</v>
      </c>
      <c r="B1921" t="s">
        <v>447</v>
      </c>
      <c r="C1921" t="s">
        <v>37</v>
      </c>
      <c r="D1921" t="s">
        <v>39</v>
      </c>
      <c r="E1921" s="1">
        <v>41926</v>
      </c>
      <c r="F1921" s="1" t="s">
        <v>441</v>
      </c>
      <c r="G1921">
        <v>4</v>
      </c>
      <c r="H1921">
        <v>12.414485165794066</v>
      </c>
      <c r="I1921">
        <v>37</v>
      </c>
      <c r="J1921" t="s">
        <v>444</v>
      </c>
      <c r="K1921">
        <f t="shared" si="30"/>
        <v>1932</v>
      </c>
    </row>
    <row r="1922" spans="1:11" ht="15" hidden="1" customHeight="1" x14ac:dyDescent="0.3">
      <c r="A1922" t="s">
        <v>417</v>
      </c>
      <c r="B1922" t="s">
        <v>447</v>
      </c>
      <c r="C1922" t="s">
        <v>37</v>
      </c>
      <c r="D1922" t="s">
        <v>39</v>
      </c>
      <c r="E1922" s="1">
        <v>41926</v>
      </c>
      <c r="F1922" s="1" t="s">
        <v>441</v>
      </c>
      <c r="G1922">
        <v>1</v>
      </c>
      <c r="H1922">
        <v>13.588410104011887</v>
      </c>
      <c r="I1922">
        <v>40</v>
      </c>
      <c r="J1922" t="s">
        <v>444</v>
      </c>
      <c r="K1922">
        <f t="shared" si="30"/>
        <v>1932</v>
      </c>
    </row>
    <row r="1923" spans="1:11" ht="15" hidden="1" customHeight="1" x14ac:dyDescent="0.3">
      <c r="A1923" t="s">
        <v>417</v>
      </c>
      <c r="B1923" t="s">
        <v>447</v>
      </c>
      <c r="C1923" t="s">
        <v>37</v>
      </c>
      <c r="D1923" t="s">
        <v>39</v>
      </c>
      <c r="E1923" s="1">
        <v>41926</v>
      </c>
      <c r="F1923" s="1" t="s">
        <v>441</v>
      </c>
      <c r="G1923">
        <v>2</v>
      </c>
      <c r="H1923">
        <v>12.379581151832461</v>
      </c>
      <c r="I1923">
        <v>37</v>
      </c>
      <c r="J1923" t="s">
        <v>444</v>
      </c>
      <c r="K1923">
        <f t="shared" si="30"/>
        <v>1932</v>
      </c>
    </row>
    <row r="1924" spans="1:11" ht="15" hidden="1" customHeight="1" x14ac:dyDescent="0.3">
      <c r="A1924" t="s">
        <v>417</v>
      </c>
      <c r="B1924" t="s">
        <v>447</v>
      </c>
      <c r="C1924" t="s">
        <v>37</v>
      </c>
      <c r="D1924" t="s">
        <v>39</v>
      </c>
      <c r="E1924" s="1">
        <v>41926</v>
      </c>
      <c r="F1924" s="1" t="s">
        <v>441</v>
      </c>
      <c r="G1924">
        <v>3</v>
      </c>
      <c r="H1924">
        <v>11.862916006339145</v>
      </c>
      <c r="I1924">
        <v>36</v>
      </c>
      <c r="J1924" t="s">
        <v>444</v>
      </c>
      <c r="K1924">
        <f t="shared" si="30"/>
        <v>1932</v>
      </c>
    </row>
    <row r="1925" spans="1:11" ht="15" hidden="1" customHeight="1" x14ac:dyDescent="0.3">
      <c r="A1925" t="s">
        <v>417</v>
      </c>
      <c r="B1925" t="s">
        <v>447</v>
      </c>
      <c r="C1925" t="s">
        <v>37</v>
      </c>
      <c r="D1925" t="s">
        <v>39</v>
      </c>
      <c r="E1925" s="1">
        <v>41926</v>
      </c>
      <c r="F1925" s="1" t="s">
        <v>441</v>
      </c>
      <c r="G1925">
        <v>4</v>
      </c>
      <c r="H1925">
        <v>12.81588132635253</v>
      </c>
      <c r="I1925">
        <v>37</v>
      </c>
      <c r="J1925" t="s">
        <v>444</v>
      </c>
      <c r="K1925">
        <f t="shared" si="30"/>
        <v>1932</v>
      </c>
    </row>
    <row r="1926" spans="1:11" ht="15" hidden="1" customHeight="1" x14ac:dyDescent="0.3">
      <c r="A1926" t="s">
        <v>417</v>
      </c>
      <c r="B1926" t="s">
        <v>447</v>
      </c>
      <c r="C1926" t="s">
        <v>37</v>
      </c>
      <c r="D1926" t="s">
        <v>39</v>
      </c>
      <c r="E1926" s="1">
        <v>41932</v>
      </c>
      <c r="F1926" s="1" t="s">
        <v>441</v>
      </c>
      <c r="G1926">
        <v>1</v>
      </c>
      <c r="H1926">
        <v>12.671902268760908</v>
      </c>
      <c r="I1926">
        <v>36</v>
      </c>
      <c r="J1926" t="s">
        <v>444</v>
      </c>
      <c r="K1926">
        <f t="shared" si="30"/>
        <v>2070</v>
      </c>
    </row>
    <row r="1927" spans="1:11" ht="15" hidden="1" customHeight="1" x14ac:dyDescent="0.3">
      <c r="A1927" t="s">
        <v>417</v>
      </c>
      <c r="B1927" t="s">
        <v>447</v>
      </c>
      <c r="C1927" t="s">
        <v>37</v>
      </c>
      <c r="D1927" t="s">
        <v>39</v>
      </c>
      <c r="E1927" s="1">
        <v>41932</v>
      </c>
      <c r="F1927" s="1" t="s">
        <v>441</v>
      </c>
      <c r="G1927">
        <v>2</v>
      </c>
      <c r="H1927">
        <v>12.349040139616056</v>
      </c>
      <c r="I1927">
        <v>35</v>
      </c>
      <c r="J1927" t="s">
        <v>444</v>
      </c>
      <c r="K1927">
        <f t="shared" si="30"/>
        <v>2070</v>
      </c>
    </row>
    <row r="1928" spans="1:11" ht="15" hidden="1" customHeight="1" x14ac:dyDescent="0.3">
      <c r="A1928" t="s">
        <v>417</v>
      </c>
      <c r="B1928" t="s">
        <v>447</v>
      </c>
      <c r="C1928" t="s">
        <v>37</v>
      </c>
      <c r="D1928" t="s">
        <v>39</v>
      </c>
      <c r="E1928" s="1">
        <v>41932</v>
      </c>
      <c r="F1928" s="1" t="s">
        <v>441</v>
      </c>
      <c r="G1928">
        <v>3</v>
      </c>
      <c r="H1928">
        <v>12.322862129144852</v>
      </c>
      <c r="I1928">
        <v>37</v>
      </c>
      <c r="J1928" t="s">
        <v>444</v>
      </c>
      <c r="K1928">
        <f t="shared" si="30"/>
        <v>2070</v>
      </c>
    </row>
    <row r="1929" spans="1:11" ht="15" hidden="1" customHeight="1" x14ac:dyDescent="0.3">
      <c r="A1929" t="s">
        <v>417</v>
      </c>
      <c r="B1929" t="s">
        <v>447</v>
      </c>
      <c r="C1929" t="s">
        <v>37</v>
      </c>
      <c r="D1929" t="s">
        <v>39</v>
      </c>
      <c r="E1929" s="1">
        <v>41932</v>
      </c>
      <c r="F1929" s="1" t="s">
        <v>441</v>
      </c>
      <c r="G1929">
        <v>4</v>
      </c>
      <c r="H1929">
        <v>11.963153724247226</v>
      </c>
      <c r="I1929">
        <v>31</v>
      </c>
      <c r="J1929" t="s">
        <v>444</v>
      </c>
      <c r="K1929">
        <f t="shared" si="30"/>
        <v>2070</v>
      </c>
    </row>
    <row r="1930" spans="1:11" ht="15" hidden="1" customHeight="1" x14ac:dyDescent="0.3">
      <c r="A1930" t="s">
        <v>417</v>
      </c>
      <c r="B1930" t="s">
        <v>447</v>
      </c>
      <c r="C1930" t="s">
        <v>37</v>
      </c>
      <c r="D1930" t="s">
        <v>39</v>
      </c>
      <c r="E1930" s="1">
        <v>41932</v>
      </c>
      <c r="F1930" s="1" t="s">
        <v>441</v>
      </c>
      <c r="G1930">
        <v>1</v>
      </c>
      <c r="H1930">
        <v>13.512630014858841</v>
      </c>
      <c r="I1930">
        <v>37</v>
      </c>
      <c r="J1930" t="s">
        <v>444</v>
      </c>
      <c r="K1930">
        <f t="shared" si="30"/>
        <v>2070</v>
      </c>
    </row>
    <row r="1931" spans="1:11" ht="15" hidden="1" customHeight="1" x14ac:dyDescent="0.3">
      <c r="A1931" t="s">
        <v>417</v>
      </c>
      <c r="B1931" t="s">
        <v>447</v>
      </c>
      <c r="C1931" t="s">
        <v>37</v>
      </c>
      <c r="D1931" t="s">
        <v>39</v>
      </c>
      <c r="E1931" s="1">
        <v>41932</v>
      </c>
      <c r="F1931" s="1" t="s">
        <v>441</v>
      </c>
      <c r="G1931">
        <v>2</v>
      </c>
      <c r="H1931">
        <v>11.937004754358162</v>
      </c>
      <c r="I1931">
        <v>32</v>
      </c>
      <c r="J1931" t="s">
        <v>444</v>
      </c>
      <c r="K1931">
        <f t="shared" si="30"/>
        <v>2070</v>
      </c>
    </row>
    <row r="1932" spans="1:11" ht="15" hidden="1" customHeight="1" x14ac:dyDescent="0.3">
      <c r="A1932" t="s">
        <v>417</v>
      </c>
      <c r="B1932" t="s">
        <v>447</v>
      </c>
      <c r="C1932" t="s">
        <v>37</v>
      </c>
      <c r="D1932" t="s">
        <v>39</v>
      </c>
      <c r="E1932" s="1">
        <v>41932</v>
      </c>
      <c r="F1932" s="1" t="s">
        <v>441</v>
      </c>
      <c r="G1932">
        <v>3</v>
      </c>
      <c r="H1932">
        <v>14.156017830609212</v>
      </c>
      <c r="I1932">
        <v>40</v>
      </c>
      <c r="J1932" t="s">
        <v>444</v>
      </c>
      <c r="K1932">
        <f t="shared" si="30"/>
        <v>2070</v>
      </c>
    </row>
    <row r="1933" spans="1:11" ht="15" hidden="1" customHeight="1" x14ac:dyDescent="0.3">
      <c r="A1933" t="s">
        <v>417</v>
      </c>
      <c r="B1933" t="s">
        <v>447</v>
      </c>
      <c r="C1933" t="s">
        <v>37</v>
      </c>
      <c r="D1933" t="s">
        <v>39</v>
      </c>
      <c r="E1933" s="1">
        <v>41932</v>
      </c>
      <c r="F1933" s="1" t="s">
        <v>441</v>
      </c>
      <c r="G1933">
        <v>4</v>
      </c>
      <c r="H1933">
        <v>12.80715532286213</v>
      </c>
      <c r="I1933">
        <v>35</v>
      </c>
      <c r="J1933" t="s">
        <v>444</v>
      </c>
      <c r="K1933">
        <f t="shared" si="30"/>
        <v>2070</v>
      </c>
    </row>
    <row r="1934" spans="1:11" ht="15" hidden="1" customHeight="1" x14ac:dyDescent="0.3">
      <c r="A1934" t="s">
        <v>417</v>
      </c>
      <c r="B1934" t="s">
        <v>447</v>
      </c>
      <c r="C1934" t="s">
        <v>37</v>
      </c>
      <c r="D1934" t="s">
        <v>39</v>
      </c>
      <c r="E1934" s="1">
        <v>41932</v>
      </c>
      <c r="F1934" s="1" t="s">
        <v>441</v>
      </c>
      <c r="G1934">
        <v>1</v>
      </c>
      <c r="H1934">
        <v>12.951134380453752</v>
      </c>
      <c r="I1934">
        <v>37</v>
      </c>
      <c r="J1934" t="s">
        <v>444</v>
      </c>
      <c r="K1934">
        <f t="shared" si="30"/>
        <v>2070</v>
      </c>
    </row>
    <row r="1935" spans="1:11" ht="15" hidden="1" customHeight="1" x14ac:dyDescent="0.3">
      <c r="A1935" t="s">
        <v>417</v>
      </c>
      <c r="B1935" t="s">
        <v>447</v>
      </c>
      <c r="C1935" t="s">
        <v>37</v>
      </c>
      <c r="D1935" t="s">
        <v>39</v>
      </c>
      <c r="E1935" s="1">
        <v>41932</v>
      </c>
      <c r="F1935" s="1" t="s">
        <v>441</v>
      </c>
      <c r="G1935">
        <v>2</v>
      </c>
      <c r="H1935">
        <v>13.401188707280832</v>
      </c>
      <c r="I1935">
        <v>41</v>
      </c>
      <c r="J1935" t="s">
        <v>444</v>
      </c>
      <c r="K1935">
        <f t="shared" si="30"/>
        <v>2070</v>
      </c>
    </row>
    <row r="1936" spans="1:11" ht="15" hidden="1" customHeight="1" x14ac:dyDescent="0.3">
      <c r="A1936" t="s">
        <v>417</v>
      </c>
      <c r="B1936" t="s">
        <v>447</v>
      </c>
      <c r="C1936" t="s">
        <v>37</v>
      </c>
      <c r="D1936" t="s">
        <v>39</v>
      </c>
      <c r="E1936" s="1">
        <v>41932</v>
      </c>
      <c r="F1936" s="1" t="s">
        <v>441</v>
      </c>
      <c r="G1936">
        <v>3</v>
      </c>
      <c r="H1936">
        <v>11.47068145800317</v>
      </c>
      <c r="I1936">
        <v>28</v>
      </c>
      <c r="J1936" t="s">
        <v>444</v>
      </c>
      <c r="K1936">
        <f t="shared" si="30"/>
        <v>2070</v>
      </c>
    </row>
    <row r="1937" spans="1:11" ht="15" hidden="1" customHeight="1" x14ac:dyDescent="0.3">
      <c r="A1937" t="s">
        <v>417</v>
      </c>
      <c r="B1937" t="s">
        <v>447</v>
      </c>
      <c r="C1937" t="s">
        <v>37</v>
      </c>
      <c r="D1937" t="s">
        <v>39</v>
      </c>
      <c r="E1937" s="1">
        <v>41932</v>
      </c>
      <c r="F1937" s="1" t="s">
        <v>441</v>
      </c>
      <c r="G1937">
        <v>4</v>
      </c>
      <c r="H1937">
        <v>13.108202443280977</v>
      </c>
      <c r="I1937">
        <v>34</v>
      </c>
      <c r="J1937" t="s">
        <v>444</v>
      </c>
      <c r="K1937">
        <f t="shared" si="30"/>
        <v>2070</v>
      </c>
    </row>
    <row r="1938" spans="1:11" ht="15" hidden="1" customHeight="1" x14ac:dyDescent="0.3">
      <c r="A1938" t="s">
        <v>417</v>
      </c>
      <c r="B1938" t="s">
        <v>447</v>
      </c>
      <c r="C1938" t="s">
        <v>37</v>
      </c>
      <c r="D1938" t="s">
        <v>39</v>
      </c>
      <c r="E1938" s="1">
        <v>41946</v>
      </c>
      <c r="F1938" s="1" t="s">
        <v>441</v>
      </c>
      <c r="G1938">
        <v>1</v>
      </c>
      <c r="H1938">
        <v>13.445765230312036</v>
      </c>
      <c r="I1938">
        <v>33</v>
      </c>
      <c r="J1938" t="s">
        <v>444</v>
      </c>
      <c r="K1938">
        <f t="shared" si="30"/>
        <v>2392</v>
      </c>
    </row>
    <row r="1939" spans="1:11" ht="15" hidden="1" customHeight="1" x14ac:dyDescent="0.3">
      <c r="A1939" t="s">
        <v>417</v>
      </c>
      <c r="B1939" t="s">
        <v>447</v>
      </c>
      <c r="C1939" t="s">
        <v>37</v>
      </c>
      <c r="D1939" t="s">
        <v>39</v>
      </c>
      <c r="E1939" s="1">
        <v>41946</v>
      </c>
      <c r="F1939" s="1" t="s">
        <v>441</v>
      </c>
      <c r="G1939">
        <v>2</v>
      </c>
      <c r="H1939">
        <v>13.294205052005944</v>
      </c>
      <c r="I1939">
        <v>38</v>
      </c>
      <c r="J1939" t="s">
        <v>444</v>
      </c>
      <c r="K1939">
        <f t="shared" si="30"/>
        <v>2392</v>
      </c>
    </row>
    <row r="1940" spans="1:11" ht="15" hidden="1" customHeight="1" x14ac:dyDescent="0.3">
      <c r="A1940" t="s">
        <v>417</v>
      </c>
      <c r="B1940" t="s">
        <v>447</v>
      </c>
      <c r="C1940" t="s">
        <v>37</v>
      </c>
      <c r="D1940" t="s">
        <v>39</v>
      </c>
      <c r="E1940" s="1">
        <v>41946</v>
      </c>
      <c r="F1940" s="1" t="s">
        <v>441</v>
      </c>
      <c r="G1940">
        <v>3</v>
      </c>
      <c r="H1940">
        <v>13.485884101040119</v>
      </c>
      <c r="I1940">
        <v>36</v>
      </c>
      <c r="J1940" t="s">
        <v>444</v>
      </c>
      <c r="K1940">
        <f t="shared" si="30"/>
        <v>2392</v>
      </c>
    </row>
    <row r="1941" spans="1:11" ht="15" hidden="1" customHeight="1" x14ac:dyDescent="0.3">
      <c r="A1941" t="s">
        <v>417</v>
      </c>
      <c r="B1941" t="s">
        <v>447</v>
      </c>
      <c r="C1941" t="s">
        <v>37</v>
      </c>
      <c r="D1941" t="s">
        <v>39</v>
      </c>
      <c r="E1941" s="1">
        <v>41946</v>
      </c>
      <c r="F1941" s="1" t="s">
        <v>441</v>
      </c>
      <c r="G1941">
        <v>4</v>
      </c>
      <c r="H1941">
        <v>12</v>
      </c>
      <c r="I1941">
        <v>37</v>
      </c>
      <c r="J1941" t="s">
        <v>444</v>
      </c>
      <c r="K1941">
        <f t="shared" si="30"/>
        <v>2392</v>
      </c>
    </row>
    <row r="1942" spans="1:11" hidden="1" x14ac:dyDescent="0.3">
      <c r="A1942" t="s">
        <v>417</v>
      </c>
      <c r="B1942" t="s">
        <v>447</v>
      </c>
      <c r="C1942" t="s">
        <v>37</v>
      </c>
      <c r="D1942" t="s">
        <v>39</v>
      </c>
      <c r="E1942" s="1">
        <v>41946</v>
      </c>
      <c r="F1942" s="1" t="s">
        <v>441</v>
      </c>
      <c r="G1942">
        <v>1</v>
      </c>
      <c r="H1942">
        <v>14.066864784546805</v>
      </c>
      <c r="I1942">
        <v>39</v>
      </c>
      <c r="J1942" t="s">
        <v>444</v>
      </c>
      <c r="K1942">
        <f t="shared" si="30"/>
        <v>2392</v>
      </c>
    </row>
    <row r="1943" spans="1:11" hidden="1" x14ac:dyDescent="0.3">
      <c r="A1943" t="s">
        <v>417</v>
      </c>
      <c r="B1943" t="s">
        <v>447</v>
      </c>
      <c r="C1943" t="s">
        <v>37</v>
      </c>
      <c r="D1943" t="s">
        <v>39</v>
      </c>
      <c r="E1943" s="1">
        <v>41946</v>
      </c>
      <c r="F1943" s="1" t="s">
        <v>441</v>
      </c>
      <c r="G1943">
        <v>2</v>
      </c>
      <c r="H1943">
        <v>11.414025356576863</v>
      </c>
      <c r="I1943">
        <v>34</v>
      </c>
      <c r="J1943" t="s">
        <v>444</v>
      </c>
      <c r="K1943">
        <f t="shared" si="30"/>
        <v>2392</v>
      </c>
    </row>
    <row r="1944" spans="1:11" hidden="1" x14ac:dyDescent="0.3">
      <c r="A1944" t="s">
        <v>417</v>
      </c>
      <c r="B1944" t="s">
        <v>447</v>
      </c>
      <c r="C1944" t="s">
        <v>37</v>
      </c>
      <c r="D1944" t="s">
        <v>39</v>
      </c>
      <c r="E1944" s="1">
        <v>41946</v>
      </c>
      <c r="F1944" s="1" t="s">
        <v>441</v>
      </c>
      <c r="G1944">
        <v>3</v>
      </c>
      <c r="H1944">
        <v>11.675515055467512</v>
      </c>
      <c r="I1944">
        <v>37</v>
      </c>
      <c r="J1944" t="s">
        <v>444</v>
      </c>
      <c r="K1944">
        <f t="shared" si="30"/>
        <v>2392</v>
      </c>
    </row>
    <row r="1945" spans="1:11" hidden="1" x14ac:dyDescent="0.3">
      <c r="A1945" t="s">
        <v>417</v>
      </c>
      <c r="B1945" t="s">
        <v>447</v>
      </c>
      <c r="C1945" t="s">
        <v>37</v>
      </c>
      <c r="D1945" t="s">
        <v>39</v>
      </c>
      <c r="E1945" s="1">
        <v>41946</v>
      </c>
      <c r="F1945" s="1" t="s">
        <v>441</v>
      </c>
      <c r="G1945">
        <v>4</v>
      </c>
      <c r="H1945">
        <v>11.758320126782884</v>
      </c>
      <c r="I1945">
        <v>27</v>
      </c>
      <c r="J1945" t="s">
        <v>444</v>
      </c>
      <c r="K1945">
        <f t="shared" si="30"/>
        <v>2392</v>
      </c>
    </row>
    <row r="1946" spans="1:11" hidden="1" x14ac:dyDescent="0.3">
      <c r="A1946" t="s">
        <v>417</v>
      </c>
      <c r="B1946" t="s">
        <v>447</v>
      </c>
      <c r="C1946" t="s">
        <v>37</v>
      </c>
      <c r="D1946" t="s">
        <v>39</v>
      </c>
      <c r="E1946" s="1">
        <v>41946</v>
      </c>
      <c r="F1946" s="1" t="s">
        <v>441</v>
      </c>
      <c r="G1946">
        <v>1</v>
      </c>
      <c r="H1946">
        <v>12.6195462478185</v>
      </c>
      <c r="I1946">
        <v>37</v>
      </c>
      <c r="J1946" t="s">
        <v>444</v>
      </c>
      <c r="K1946">
        <f t="shared" si="30"/>
        <v>2392</v>
      </c>
    </row>
    <row r="1947" spans="1:11" hidden="1" x14ac:dyDescent="0.3">
      <c r="A1947" t="s">
        <v>417</v>
      </c>
      <c r="B1947" t="s">
        <v>447</v>
      </c>
      <c r="C1947" t="s">
        <v>37</v>
      </c>
      <c r="D1947" t="s">
        <v>39</v>
      </c>
      <c r="E1947" s="1">
        <v>41946</v>
      </c>
      <c r="F1947" s="1" t="s">
        <v>441</v>
      </c>
      <c r="G1947">
        <v>2</v>
      </c>
      <c r="H1947">
        <v>12.610820244328098</v>
      </c>
      <c r="I1947">
        <v>37</v>
      </c>
      <c r="J1947" t="s">
        <v>444</v>
      </c>
      <c r="K1947">
        <f t="shared" si="30"/>
        <v>2392</v>
      </c>
    </row>
    <row r="1948" spans="1:11" hidden="1" x14ac:dyDescent="0.3">
      <c r="A1948" t="s">
        <v>417</v>
      </c>
      <c r="B1948" t="s">
        <v>447</v>
      </c>
      <c r="C1948" t="s">
        <v>37</v>
      </c>
      <c r="D1948" t="s">
        <v>39</v>
      </c>
      <c r="E1948" s="1">
        <v>41946</v>
      </c>
      <c r="F1948" s="1" t="s">
        <v>441</v>
      </c>
      <c r="G1948">
        <v>3</v>
      </c>
      <c r="H1948">
        <v>14.196136701337295</v>
      </c>
      <c r="I1948">
        <v>39</v>
      </c>
      <c r="J1948" t="s">
        <v>444</v>
      </c>
      <c r="K1948">
        <f t="shared" si="30"/>
        <v>2392</v>
      </c>
    </row>
    <row r="1949" spans="1:11" hidden="1" x14ac:dyDescent="0.3">
      <c r="A1949" t="s">
        <v>417</v>
      </c>
      <c r="B1949" t="s">
        <v>447</v>
      </c>
      <c r="C1949" t="s">
        <v>37</v>
      </c>
      <c r="D1949" t="s">
        <v>39</v>
      </c>
      <c r="E1949" s="1">
        <v>41946</v>
      </c>
      <c r="F1949" s="1" t="s">
        <v>441</v>
      </c>
      <c r="G1949">
        <v>4</v>
      </c>
      <c r="H1949">
        <v>14.739970282317978</v>
      </c>
      <c r="I1949">
        <v>40</v>
      </c>
      <c r="J1949" t="s">
        <v>444</v>
      </c>
      <c r="K1949">
        <f t="shared" si="30"/>
        <v>2392</v>
      </c>
    </row>
    <row r="1950" spans="1:11" hidden="1" x14ac:dyDescent="0.3">
      <c r="A1950" t="s">
        <v>417</v>
      </c>
      <c r="B1950" t="s">
        <v>447</v>
      </c>
      <c r="C1950" t="s">
        <v>37</v>
      </c>
      <c r="D1950" t="s">
        <v>39</v>
      </c>
      <c r="E1950" s="1">
        <v>41974</v>
      </c>
      <c r="F1950" s="1" t="s">
        <v>441</v>
      </c>
      <c r="G1950">
        <v>1</v>
      </c>
      <c r="H1950">
        <v>14</v>
      </c>
      <c r="I1950">
        <v>35</v>
      </c>
      <c r="J1950" t="s">
        <v>445</v>
      </c>
      <c r="K1950">
        <f t="shared" si="30"/>
        <v>3036</v>
      </c>
    </row>
    <row r="1951" spans="1:11" hidden="1" x14ac:dyDescent="0.3">
      <c r="A1951" t="s">
        <v>417</v>
      </c>
      <c r="B1951" t="s">
        <v>447</v>
      </c>
      <c r="C1951" t="s">
        <v>37</v>
      </c>
      <c r="D1951" t="s">
        <v>39</v>
      </c>
      <c r="E1951" s="1">
        <v>41974</v>
      </c>
      <c r="F1951" s="1" t="s">
        <v>441</v>
      </c>
      <c r="G1951">
        <v>2</v>
      </c>
      <c r="H1951">
        <v>14</v>
      </c>
      <c r="I1951">
        <v>29</v>
      </c>
      <c r="J1951" t="s">
        <v>445</v>
      </c>
      <c r="K1951">
        <f t="shared" si="30"/>
        <v>3036</v>
      </c>
    </row>
    <row r="1952" spans="1:11" hidden="1" x14ac:dyDescent="0.3">
      <c r="A1952" t="s">
        <v>417</v>
      </c>
      <c r="B1952" t="s">
        <v>447</v>
      </c>
      <c r="C1952" t="s">
        <v>37</v>
      </c>
      <c r="D1952" t="s">
        <v>39</v>
      </c>
      <c r="E1952" s="1">
        <v>41974</v>
      </c>
      <c r="F1952" s="1" t="s">
        <v>441</v>
      </c>
      <c r="G1952">
        <v>3</v>
      </c>
      <c r="H1952">
        <v>17</v>
      </c>
      <c r="I1952" t="s">
        <v>437</v>
      </c>
      <c r="J1952" t="s">
        <v>445</v>
      </c>
      <c r="K1952">
        <f t="shared" si="30"/>
        <v>3036</v>
      </c>
    </row>
    <row r="1953" spans="1:11" hidden="1" x14ac:dyDescent="0.3">
      <c r="A1953" t="s">
        <v>417</v>
      </c>
      <c r="B1953" t="s">
        <v>447</v>
      </c>
      <c r="C1953" t="s">
        <v>37</v>
      </c>
      <c r="D1953" t="s">
        <v>39</v>
      </c>
      <c r="E1953" s="1">
        <v>41974</v>
      </c>
      <c r="F1953" s="1" t="s">
        <v>441</v>
      </c>
      <c r="G1953">
        <v>4</v>
      </c>
      <c r="H1953">
        <v>15</v>
      </c>
      <c r="I1953" t="s">
        <v>437</v>
      </c>
      <c r="J1953" t="s">
        <v>445</v>
      </c>
      <c r="K1953">
        <f t="shared" si="30"/>
        <v>3036</v>
      </c>
    </row>
    <row r="1954" spans="1:11" hidden="1" x14ac:dyDescent="0.3">
      <c r="A1954" t="s">
        <v>417</v>
      </c>
      <c r="B1954" t="s">
        <v>447</v>
      </c>
      <c r="C1954" t="s">
        <v>37</v>
      </c>
      <c r="D1954" t="s">
        <v>39</v>
      </c>
      <c r="E1954" s="1">
        <v>41974</v>
      </c>
      <c r="F1954" s="1" t="s">
        <v>441</v>
      </c>
      <c r="G1954">
        <v>1</v>
      </c>
      <c r="H1954">
        <v>16</v>
      </c>
      <c r="I1954">
        <v>37</v>
      </c>
      <c r="J1954" t="s">
        <v>445</v>
      </c>
      <c r="K1954">
        <f t="shared" si="30"/>
        <v>3036</v>
      </c>
    </row>
    <row r="1955" spans="1:11" hidden="1" x14ac:dyDescent="0.3">
      <c r="A1955" t="s">
        <v>417</v>
      </c>
      <c r="B1955" t="s">
        <v>447</v>
      </c>
      <c r="C1955" t="s">
        <v>37</v>
      </c>
      <c r="D1955" t="s">
        <v>39</v>
      </c>
      <c r="E1955" s="1">
        <v>41974</v>
      </c>
      <c r="F1955" s="1" t="s">
        <v>441</v>
      </c>
      <c r="G1955">
        <v>2</v>
      </c>
      <c r="H1955">
        <v>17</v>
      </c>
      <c r="I1955" t="s">
        <v>437</v>
      </c>
      <c r="J1955" t="s">
        <v>445</v>
      </c>
      <c r="K1955">
        <f t="shared" si="30"/>
        <v>3036</v>
      </c>
    </row>
    <row r="1956" spans="1:11" hidden="1" x14ac:dyDescent="0.3">
      <c r="A1956" t="s">
        <v>417</v>
      </c>
      <c r="B1956" t="s">
        <v>447</v>
      </c>
      <c r="C1956" t="s">
        <v>37</v>
      </c>
      <c r="D1956" t="s">
        <v>39</v>
      </c>
      <c r="E1956" s="1">
        <v>41974</v>
      </c>
      <c r="F1956" s="1" t="s">
        <v>441</v>
      </c>
      <c r="G1956">
        <v>3</v>
      </c>
      <c r="H1956">
        <v>18</v>
      </c>
      <c r="I1956" t="s">
        <v>437</v>
      </c>
      <c r="J1956" t="s">
        <v>445</v>
      </c>
      <c r="K1956">
        <f t="shared" si="30"/>
        <v>3036</v>
      </c>
    </row>
    <row r="1957" spans="1:11" hidden="1" x14ac:dyDescent="0.3">
      <c r="A1957" t="s">
        <v>417</v>
      </c>
      <c r="B1957" t="s">
        <v>447</v>
      </c>
      <c r="C1957" t="s">
        <v>37</v>
      </c>
      <c r="D1957" t="s">
        <v>39</v>
      </c>
      <c r="E1957" s="1">
        <v>41974</v>
      </c>
      <c r="F1957" s="1" t="s">
        <v>441</v>
      </c>
      <c r="G1957">
        <v>4</v>
      </c>
      <c r="H1957">
        <v>16</v>
      </c>
      <c r="I1957" t="s">
        <v>437</v>
      </c>
      <c r="J1957" t="s">
        <v>445</v>
      </c>
      <c r="K1957">
        <f t="shared" si="30"/>
        <v>3036</v>
      </c>
    </row>
    <row r="1958" spans="1:11" hidden="1" x14ac:dyDescent="0.3">
      <c r="A1958" t="s">
        <v>417</v>
      </c>
      <c r="B1958" t="s">
        <v>447</v>
      </c>
      <c r="C1958" t="s">
        <v>37</v>
      </c>
      <c r="D1958" t="s">
        <v>39</v>
      </c>
      <c r="E1958" s="1">
        <v>41974</v>
      </c>
      <c r="F1958" s="1" t="s">
        <v>441</v>
      </c>
      <c r="G1958">
        <v>1</v>
      </c>
      <c r="H1958">
        <v>16</v>
      </c>
      <c r="I1958" t="s">
        <v>437</v>
      </c>
      <c r="J1958" t="s">
        <v>445</v>
      </c>
      <c r="K1958">
        <f t="shared" si="30"/>
        <v>3036</v>
      </c>
    </row>
    <row r="1959" spans="1:11" hidden="1" x14ac:dyDescent="0.3">
      <c r="A1959" t="s">
        <v>417</v>
      </c>
      <c r="B1959" t="s">
        <v>447</v>
      </c>
      <c r="C1959" t="s">
        <v>37</v>
      </c>
      <c r="D1959" t="s">
        <v>39</v>
      </c>
      <c r="E1959" s="1">
        <v>41974</v>
      </c>
      <c r="F1959" s="1" t="s">
        <v>441</v>
      </c>
      <c r="G1959">
        <v>2</v>
      </c>
      <c r="H1959">
        <v>16</v>
      </c>
      <c r="I1959" t="s">
        <v>437</v>
      </c>
      <c r="J1959" t="s">
        <v>445</v>
      </c>
      <c r="K1959">
        <f t="shared" si="30"/>
        <v>3036</v>
      </c>
    </row>
    <row r="1960" spans="1:11" hidden="1" x14ac:dyDescent="0.3">
      <c r="A1960" t="s">
        <v>417</v>
      </c>
      <c r="B1960" t="s">
        <v>447</v>
      </c>
      <c r="C1960" t="s">
        <v>37</v>
      </c>
      <c r="D1960" t="s">
        <v>39</v>
      </c>
      <c r="E1960" s="1">
        <v>41974</v>
      </c>
      <c r="F1960" s="1" t="s">
        <v>441</v>
      </c>
      <c r="G1960">
        <v>3</v>
      </c>
      <c r="H1960">
        <v>13</v>
      </c>
      <c r="I1960">
        <v>31</v>
      </c>
      <c r="J1960" t="s">
        <v>445</v>
      </c>
      <c r="K1960">
        <f t="shared" si="30"/>
        <v>3036</v>
      </c>
    </row>
    <row r="1961" spans="1:11" hidden="1" x14ac:dyDescent="0.3">
      <c r="A1961" t="s">
        <v>417</v>
      </c>
      <c r="B1961" t="s">
        <v>447</v>
      </c>
      <c r="C1961" t="s">
        <v>37</v>
      </c>
      <c r="D1961" t="s">
        <v>39</v>
      </c>
      <c r="E1961" s="1">
        <v>41974</v>
      </c>
      <c r="F1961" s="1" t="s">
        <v>441</v>
      </c>
      <c r="G1961">
        <v>4</v>
      </c>
      <c r="H1961">
        <v>14</v>
      </c>
      <c r="I1961" t="s">
        <v>437</v>
      </c>
      <c r="J1961" t="s">
        <v>445</v>
      </c>
      <c r="K1961">
        <f t="shared" si="30"/>
        <v>3036</v>
      </c>
    </row>
    <row r="1962" spans="1:11" hidden="1" x14ac:dyDescent="0.3">
      <c r="A1962" t="s">
        <v>417</v>
      </c>
      <c r="B1962" t="s">
        <v>447</v>
      </c>
      <c r="C1962" t="s">
        <v>37</v>
      </c>
      <c r="D1962" t="s">
        <v>39</v>
      </c>
      <c r="E1962" s="1">
        <v>41985</v>
      </c>
      <c r="F1962" s="1" t="s">
        <v>441</v>
      </c>
      <c r="G1962">
        <v>1</v>
      </c>
      <c r="H1962">
        <v>18</v>
      </c>
      <c r="I1962" t="s">
        <v>437</v>
      </c>
      <c r="J1962" t="s">
        <v>445</v>
      </c>
      <c r="K1962">
        <f t="shared" si="30"/>
        <v>3289</v>
      </c>
    </row>
    <row r="1963" spans="1:11" hidden="1" x14ac:dyDescent="0.3">
      <c r="A1963" t="s">
        <v>417</v>
      </c>
      <c r="B1963" t="s">
        <v>447</v>
      </c>
      <c r="C1963" t="s">
        <v>37</v>
      </c>
      <c r="D1963" t="s">
        <v>39</v>
      </c>
      <c r="E1963" s="1">
        <v>41985</v>
      </c>
      <c r="F1963" s="1" t="s">
        <v>441</v>
      </c>
      <c r="G1963">
        <v>2</v>
      </c>
      <c r="H1963">
        <v>16</v>
      </c>
      <c r="I1963">
        <v>38</v>
      </c>
      <c r="J1963" t="s">
        <v>445</v>
      </c>
      <c r="K1963">
        <f t="shared" si="30"/>
        <v>3289</v>
      </c>
    </row>
    <row r="1964" spans="1:11" hidden="1" x14ac:dyDescent="0.3">
      <c r="A1964" t="s">
        <v>417</v>
      </c>
      <c r="B1964" t="s">
        <v>447</v>
      </c>
      <c r="C1964" t="s">
        <v>37</v>
      </c>
      <c r="D1964" t="s">
        <v>39</v>
      </c>
      <c r="E1964" s="1">
        <v>41985</v>
      </c>
      <c r="F1964" s="1" t="s">
        <v>441</v>
      </c>
      <c r="G1964">
        <v>3</v>
      </c>
      <c r="H1964">
        <v>16</v>
      </c>
      <c r="I1964" t="s">
        <v>437</v>
      </c>
      <c r="J1964" t="s">
        <v>445</v>
      </c>
      <c r="K1964">
        <f t="shared" si="30"/>
        <v>3289</v>
      </c>
    </row>
    <row r="1965" spans="1:11" hidden="1" x14ac:dyDescent="0.3">
      <c r="A1965" t="s">
        <v>417</v>
      </c>
      <c r="B1965" t="s">
        <v>447</v>
      </c>
      <c r="C1965" t="s">
        <v>37</v>
      </c>
      <c r="D1965" t="s">
        <v>39</v>
      </c>
      <c r="E1965" s="1">
        <v>41985</v>
      </c>
      <c r="F1965" s="1" t="s">
        <v>441</v>
      </c>
      <c r="G1965">
        <v>4</v>
      </c>
      <c r="H1965">
        <v>15</v>
      </c>
      <c r="I1965" t="s">
        <v>437</v>
      </c>
      <c r="J1965" t="s">
        <v>445</v>
      </c>
      <c r="K1965">
        <f t="shared" si="30"/>
        <v>3289</v>
      </c>
    </row>
    <row r="1966" spans="1:11" ht="15" hidden="1" customHeight="1" x14ac:dyDescent="0.3">
      <c r="A1966" t="s">
        <v>417</v>
      </c>
      <c r="B1966" t="s">
        <v>447</v>
      </c>
      <c r="C1966" t="s">
        <v>37</v>
      </c>
      <c r="D1966" t="s">
        <v>39</v>
      </c>
      <c r="E1966" s="1">
        <v>41985</v>
      </c>
      <c r="F1966" s="1" t="s">
        <v>441</v>
      </c>
      <c r="G1966">
        <v>1</v>
      </c>
      <c r="H1966">
        <v>17</v>
      </c>
      <c r="I1966" t="s">
        <v>437</v>
      </c>
      <c r="J1966" t="s">
        <v>445</v>
      </c>
      <c r="K1966">
        <f t="shared" si="30"/>
        <v>3289</v>
      </c>
    </row>
    <row r="1967" spans="1:11" ht="15" hidden="1" customHeight="1" x14ac:dyDescent="0.3">
      <c r="A1967" t="s">
        <v>417</v>
      </c>
      <c r="B1967" t="s">
        <v>447</v>
      </c>
      <c r="C1967" t="s">
        <v>37</v>
      </c>
      <c r="D1967" t="s">
        <v>39</v>
      </c>
      <c r="E1967" s="1">
        <v>41985</v>
      </c>
      <c r="F1967" s="1" t="s">
        <v>441</v>
      </c>
      <c r="G1967">
        <v>2</v>
      </c>
      <c r="H1967">
        <v>18</v>
      </c>
      <c r="I1967" t="s">
        <v>437</v>
      </c>
      <c r="J1967" t="s">
        <v>445</v>
      </c>
      <c r="K1967">
        <f t="shared" ref="K1967:K2030" si="31">(E1967-Exp4SD) * 23</f>
        <v>3289</v>
      </c>
    </row>
    <row r="1968" spans="1:11" ht="15" hidden="1" customHeight="1" x14ac:dyDescent="0.3">
      <c r="A1968" t="s">
        <v>417</v>
      </c>
      <c r="B1968" t="s">
        <v>447</v>
      </c>
      <c r="C1968" t="s">
        <v>37</v>
      </c>
      <c r="D1968" t="s">
        <v>39</v>
      </c>
      <c r="E1968" s="1">
        <v>41985</v>
      </c>
      <c r="F1968" s="1" t="s">
        <v>441</v>
      </c>
      <c r="G1968">
        <v>3</v>
      </c>
      <c r="H1968">
        <v>17</v>
      </c>
      <c r="I1968" t="s">
        <v>437</v>
      </c>
      <c r="J1968" t="s">
        <v>445</v>
      </c>
      <c r="K1968">
        <f t="shared" si="31"/>
        <v>3289</v>
      </c>
    </row>
    <row r="1969" spans="1:11" ht="15" hidden="1" customHeight="1" x14ac:dyDescent="0.3">
      <c r="A1969" t="s">
        <v>417</v>
      </c>
      <c r="B1969" t="s">
        <v>447</v>
      </c>
      <c r="C1969" t="s">
        <v>37</v>
      </c>
      <c r="D1969" t="s">
        <v>39</v>
      </c>
      <c r="E1969" s="1">
        <v>41985</v>
      </c>
      <c r="F1969" s="1" t="s">
        <v>441</v>
      </c>
      <c r="G1969">
        <v>4</v>
      </c>
      <c r="H1969">
        <v>17</v>
      </c>
      <c r="I1969" t="s">
        <v>437</v>
      </c>
      <c r="J1969" t="s">
        <v>445</v>
      </c>
      <c r="K1969">
        <f t="shared" si="31"/>
        <v>3289</v>
      </c>
    </row>
    <row r="1970" spans="1:11" ht="15" hidden="1" customHeight="1" x14ac:dyDescent="0.3">
      <c r="A1970" t="s">
        <v>417</v>
      </c>
      <c r="B1970" t="s">
        <v>447</v>
      </c>
      <c r="C1970" t="s">
        <v>37</v>
      </c>
      <c r="D1970" t="s">
        <v>39</v>
      </c>
      <c r="E1970" s="1">
        <v>41985</v>
      </c>
      <c r="F1970" s="1" t="s">
        <v>441</v>
      </c>
      <c r="G1970">
        <v>1</v>
      </c>
      <c r="H1970">
        <v>16</v>
      </c>
      <c r="I1970" t="s">
        <v>437</v>
      </c>
      <c r="J1970" t="s">
        <v>445</v>
      </c>
      <c r="K1970">
        <f t="shared" si="31"/>
        <v>3289</v>
      </c>
    </row>
    <row r="1971" spans="1:11" ht="15" hidden="1" customHeight="1" x14ac:dyDescent="0.3">
      <c r="A1971" t="s">
        <v>417</v>
      </c>
      <c r="B1971" t="s">
        <v>447</v>
      </c>
      <c r="C1971" t="s">
        <v>37</v>
      </c>
      <c r="D1971" t="s">
        <v>39</v>
      </c>
      <c r="E1971" s="1">
        <v>41985</v>
      </c>
      <c r="F1971" s="1" t="s">
        <v>441</v>
      </c>
      <c r="G1971">
        <v>2</v>
      </c>
      <c r="H1971">
        <v>16</v>
      </c>
      <c r="I1971" t="s">
        <v>437</v>
      </c>
      <c r="J1971" t="s">
        <v>445</v>
      </c>
      <c r="K1971">
        <f t="shared" si="31"/>
        <v>3289</v>
      </c>
    </row>
    <row r="1972" spans="1:11" ht="15" hidden="1" customHeight="1" x14ac:dyDescent="0.3">
      <c r="A1972" t="s">
        <v>417</v>
      </c>
      <c r="B1972" t="s">
        <v>447</v>
      </c>
      <c r="C1972" t="s">
        <v>37</v>
      </c>
      <c r="D1972" t="s">
        <v>39</v>
      </c>
      <c r="E1972" s="1">
        <v>41985</v>
      </c>
      <c r="F1972" s="1" t="s">
        <v>441</v>
      </c>
      <c r="G1972">
        <v>3</v>
      </c>
      <c r="H1972">
        <v>16</v>
      </c>
      <c r="I1972" t="s">
        <v>437</v>
      </c>
      <c r="J1972" t="s">
        <v>445</v>
      </c>
      <c r="K1972">
        <f t="shared" si="31"/>
        <v>3289</v>
      </c>
    </row>
    <row r="1973" spans="1:11" ht="15" hidden="1" customHeight="1" x14ac:dyDescent="0.3">
      <c r="A1973" t="s">
        <v>417</v>
      </c>
      <c r="B1973" t="s">
        <v>447</v>
      </c>
      <c r="C1973" t="s">
        <v>37</v>
      </c>
      <c r="D1973" t="s">
        <v>39</v>
      </c>
      <c r="E1973" s="1">
        <v>41985</v>
      </c>
      <c r="F1973" s="1" t="s">
        <v>441</v>
      </c>
      <c r="G1973">
        <v>4</v>
      </c>
      <c r="H1973">
        <v>14</v>
      </c>
      <c r="I1973" t="s">
        <v>437</v>
      </c>
      <c r="J1973" t="s">
        <v>445</v>
      </c>
      <c r="K1973">
        <f t="shared" si="31"/>
        <v>3289</v>
      </c>
    </row>
    <row r="1974" spans="1:11" ht="15" hidden="1" customHeight="1" x14ac:dyDescent="0.3">
      <c r="A1974" t="s">
        <v>417</v>
      </c>
      <c r="B1974" t="s">
        <v>447</v>
      </c>
      <c r="C1974" t="s">
        <v>37</v>
      </c>
      <c r="D1974" t="s">
        <v>39</v>
      </c>
      <c r="E1974" s="1">
        <v>41985</v>
      </c>
      <c r="F1974" s="1" t="s">
        <v>441</v>
      </c>
      <c r="G1974">
        <v>1</v>
      </c>
      <c r="H1974">
        <v>18</v>
      </c>
      <c r="I1974" t="s">
        <v>437</v>
      </c>
      <c r="J1974" t="s">
        <v>445</v>
      </c>
      <c r="K1974">
        <f t="shared" si="31"/>
        <v>3289</v>
      </c>
    </row>
    <row r="1975" spans="1:11" ht="15" hidden="1" customHeight="1" x14ac:dyDescent="0.3">
      <c r="A1975" t="s">
        <v>417</v>
      </c>
      <c r="B1975" t="s">
        <v>447</v>
      </c>
      <c r="C1975" t="s">
        <v>37</v>
      </c>
      <c r="D1975" t="s">
        <v>39</v>
      </c>
      <c r="E1975" s="1">
        <v>41985</v>
      </c>
      <c r="F1975" s="1" t="s">
        <v>441</v>
      </c>
      <c r="G1975">
        <v>2</v>
      </c>
      <c r="H1975">
        <v>18</v>
      </c>
      <c r="I1975" t="s">
        <v>437</v>
      </c>
      <c r="J1975" t="s">
        <v>445</v>
      </c>
      <c r="K1975">
        <f t="shared" si="31"/>
        <v>3289</v>
      </c>
    </row>
    <row r="1976" spans="1:11" ht="15" hidden="1" customHeight="1" x14ac:dyDescent="0.3">
      <c r="A1976" t="s">
        <v>417</v>
      </c>
      <c r="B1976" t="s">
        <v>447</v>
      </c>
      <c r="C1976" t="s">
        <v>37</v>
      </c>
      <c r="D1976" t="s">
        <v>39</v>
      </c>
      <c r="E1976" s="1">
        <v>41985</v>
      </c>
      <c r="F1976" s="1" t="s">
        <v>441</v>
      </c>
      <c r="G1976">
        <v>3</v>
      </c>
      <c r="H1976">
        <v>18</v>
      </c>
      <c r="I1976" t="s">
        <v>437</v>
      </c>
      <c r="J1976" t="s">
        <v>445</v>
      </c>
      <c r="K1976">
        <f t="shared" si="31"/>
        <v>3289</v>
      </c>
    </row>
    <row r="1977" spans="1:11" ht="15" hidden="1" customHeight="1" x14ac:dyDescent="0.3">
      <c r="A1977" t="s">
        <v>417</v>
      </c>
      <c r="B1977" t="s">
        <v>447</v>
      </c>
      <c r="C1977" t="s">
        <v>37</v>
      </c>
      <c r="D1977" t="s">
        <v>39</v>
      </c>
      <c r="E1977" s="1">
        <v>41985</v>
      </c>
      <c r="F1977" s="1" t="s">
        <v>441</v>
      </c>
      <c r="G1977">
        <v>4</v>
      </c>
      <c r="H1977">
        <v>17</v>
      </c>
      <c r="I1977" t="s">
        <v>437</v>
      </c>
      <c r="J1977" t="s">
        <v>445</v>
      </c>
      <c r="K1977">
        <f t="shared" si="31"/>
        <v>3289</v>
      </c>
    </row>
    <row r="1978" spans="1:11" ht="15" hidden="1" customHeight="1" x14ac:dyDescent="0.3">
      <c r="A1978" t="s">
        <v>417</v>
      </c>
      <c r="B1978" t="s">
        <v>447</v>
      </c>
      <c r="C1978" t="s">
        <v>37</v>
      </c>
      <c r="D1978" t="s">
        <v>39</v>
      </c>
      <c r="E1978" s="1">
        <v>41985</v>
      </c>
      <c r="F1978" s="1" t="s">
        <v>441</v>
      </c>
      <c r="G1978">
        <v>1</v>
      </c>
      <c r="H1978">
        <v>17</v>
      </c>
      <c r="I1978" t="s">
        <v>437</v>
      </c>
      <c r="J1978" t="s">
        <v>445</v>
      </c>
      <c r="K1978">
        <f t="shared" si="31"/>
        <v>3289</v>
      </c>
    </row>
    <row r="1979" spans="1:11" ht="15" hidden="1" customHeight="1" x14ac:dyDescent="0.3">
      <c r="A1979" t="s">
        <v>417</v>
      </c>
      <c r="B1979" t="s">
        <v>447</v>
      </c>
      <c r="C1979" t="s">
        <v>37</v>
      </c>
      <c r="D1979" t="s">
        <v>39</v>
      </c>
      <c r="E1979" s="1">
        <v>41985</v>
      </c>
      <c r="F1979" s="1" t="s">
        <v>441</v>
      </c>
      <c r="G1979">
        <v>2</v>
      </c>
      <c r="H1979">
        <v>16</v>
      </c>
      <c r="I1979" t="s">
        <v>437</v>
      </c>
      <c r="J1979" t="s">
        <v>445</v>
      </c>
      <c r="K1979">
        <f t="shared" si="31"/>
        <v>3289</v>
      </c>
    </row>
    <row r="1980" spans="1:11" ht="15" hidden="1" customHeight="1" x14ac:dyDescent="0.3">
      <c r="A1980" t="s">
        <v>417</v>
      </c>
      <c r="B1980" t="s">
        <v>447</v>
      </c>
      <c r="C1980" t="s">
        <v>37</v>
      </c>
      <c r="D1980" t="s">
        <v>39</v>
      </c>
      <c r="E1980" s="1">
        <v>41985</v>
      </c>
      <c r="F1980" s="1" t="s">
        <v>441</v>
      </c>
      <c r="G1980">
        <v>3</v>
      </c>
      <c r="H1980">
        <v>17</v>
      </c>
      <c r="I1980" t="s">
        <v>437</v>
      </c>
      <c r="J1980" t="s">
        <v>445</v>
      </c>
      <c r="K1980">
        <f t="shared" si="31"/>
        <v>3289</v>
      </c>
    </row>
    <row r="1981" spans="1:11" ht="15" hidden="1" customHeight="1" x14ac:dyDescent="0.3">
      <c r="A1981" t="s">
        <v>417</v>
      </c>
      <c r="B1981" t="s">
        <v>447</v>
      </c>
      <c r="C1981" t="s">
        <v>37</v>
      </c>
      <c r="D1981" t="s">
        <v>39</v>
      </c>
      <c r="E1981" s="1">
        <v>41985</v>
      </c>
      <c r="F1981" s="1" t="s">
        <v>441</v>
      </c>
      <c r="G1981">
        <v>4</v>
      </c>
      <c r="H1981">
        <v>18</v>
      </c>
      <c r="I1981" t="s">
        <v>437</v>
      </c>
      <c r="J1981" t="s">
        <v>445</v>
      </c>
      <c r="K1981">
        <f t="shared" si="31"/>
        <v>3289</v>
      </c>
    </row>
    <row r="1982" spans="1:11" ht="15" hidden="1" customHeight="1" x14ac:dyDescent="0.3">
      <c r="A1982" t="s">
        <v>417</v>
      </c>
      <c r="B1982" t="s">
        <v>447</v>
      </c>
      <c r="C1982" t="s">
        <v>37</v>
      </c>
      <c r="D1982" t="s">
        <v>39</v>
      </c>
      <c r="E1982" s="1">
        <v>41985</v>
      </c>
      <c r="F1982" s="1" t="s">
        <v>441</v>
      </c>
      <c r="G1982">
        <v>1</v>
      </c>
      <c r="H1982">
        <v>16</v>
      </c>
      <c r="I1982" t="s">
        <v>437</v>
      </c>
      <c r="J1982" t="s">
        <v>445</v>
      </c>
      <c r="K1982">
        <f t="shared" si="31"/>
        <v>3289</v>
      </c>
    </row>
    <row r="1983" spans="1:11" ht="15" hidden="1" customHeight="1" x14ac:dyDescent="0.3">
      <c r="A1983" t="s">
        <v>417</v>
      </c>
      <c r="B1983" t="s">
        <v>447</v>
      </c>
      <c r="C1983" t="s">
        <v>37</v>
      </c>
      <c r="D1983" t="s">
        <v>39</v>
      </c>
      <c r="E1983" s="1">
        <v>41985</v>
      </c>
      <c r="F1983" s="1" t="s">
        <v>441</v>
      </c>
      <c r="G1983">
        <v>2</v>
      </c>
      <c r="H1983">
        <v>15</v>
      </c>
      <c r="I1983" t="s">
        <v>437</v>
      </c>
      <c r="J1983" t="s">
        <v>445</v>
      </c>
      <c r="K1983">
        <f t="shared" si="31"/>
        <v>3289</v>
      </c>
    </row>
    <row r="1984" spans="1:11" ht="15" hidden="1" customHeight="1" x14ac:dyDescent="0.3">
      <c r="A1984" t="s">
        <v>417</v>
      </c>
      <c r="B1984" t="s">
        <v>447</v>
      </c>
      <c r="C1984" t="s">
        <v>37</v>
      </c>
      <c r="D1984" t="s">
        <v>39</v>
      </c>
      <c r="E1984" s="1">
        <v>41985</v>
      </c>
      <c r="F1984" s="1" t="s">
        <v>441</v>
      </c>
      <c r="G1984">
        <v>3</v>
      </c>
      <c r="H1984">
        <v>18</v>
      </c>
      <c r="I1984" t="s">
        <v>437</v>
      </c>
      <c r="J1984" t="s">
        <v>445</v>
      </c>
      <c r="K1984">
        <f t="shared" si="31"/>
        <v>3289</v>
      </c>
    </row>
    <row r="1985" spans="1:11" ht="15" hidden="1" customHeight="1" x14ac:dyDescent="0.3">
      <c r="A1985" t="s">
        <v>417</v>
      </c>
      <c r="B1985" t="s">
        <v>447</v>
      </c>
      <c r="C1985" t="s">
        <v>37</v>
      </c>
      <c r="D1985" t="s">
        <v>39</v>
      </c>
      <c r="E1985" s="1">
        <v>41985</v>
      </c>
      <c r="F1985" s="1" t="s">
        <v>441</v>
      </c>
      <c r="G1985">
        <v>1</v>
      </c>
      <c r="H1985">
        <v>17</v>
      </c>
      <c r="I1985" t="s">
        <v>437</v>
      </c>
      <c r="J1985" t="s">
        <v>445</v>
      </c>
      <c r="K1985">
        <f t="shared" si="31"/>
        <v>3289</v>
      </c>
    </row>
    <row r="1986" spans="1:11" ht="15" hidden="1" customHeight="1" x14ac:dyDescent="0.3">
      <c r="A1986" t="s">
        <v>417</v>
      </c>
      <c r="B1986" t="s">
        <v>447</v>
      </c>
      <c r="C1986" t="s">
        <v>37</v>
      </c>
      <c r="D1986" t="s">
        <v>39</v>
      </c>
      <c r="E1986" s="1">
        <v>41985</v>
      </c>
      <c r="F1986" s="1" t="s">
        <v>441</v>
      </c>
      <c r="G1986">
        <v>2</v>
      </c>
      <c r="H1986">
        <v>17</v>
      </c>
      <c r="I1986">
        <v>38</v>
      </c>
      <c r="J1986" t="s">
        <v>445</v>
      </c>
      <c r="K1986">
        <f t="shared" si="31"/>
        <v>3289</v>
      </c>
    </row>
    <row r="1987" spans="1:11" ht="15" hidden="1" customHeight="1" x14ac:dyDescent="0.3">
      <c r="A1987" t="s">
        <v>417</v>
      </c>
      <c r="B1987" t="s">
        <v>447</v>
      </c>
      <c r="C1987" t="s">
        <v>37</v>
      </c>
      <c r="D1987" t="s">
        <v>39</v>
      </c>
      <c r="E1987" s="1">
        <v>41985</v>
      </c>
      <c r="F1987" s="1" t="s">
        <v>441</v>
      </c>
      <c r="G1987">
        <v>3</v>
      </c>
      <c r="H1987">
        <v>17</v>
      </c>
      <c r="I1987" t="s">
        <v>437</v>
      </c>
      <c r="J1987" t="s">
        <v>445</v>
      </c>
      <c r="K1987">
        <f t="shared" si="31"/>
        <v>3289</v>
      </c>
    </row>
    <row r="1988" spans="1:11" ht="15" hidden="1" customHeight="1" x14ac:dyDescent="0.3">
      <c r="A1988" t="s">
        <v>417</v>
      </c>
      <c r="B1988" t="s">
        <v>447</v>
      </c>
      <c r="C1988" t="s">
        <v>37</v>
      </c>
      <c r="D1988" t="s">
        <v>39</v>
      </c>
      <c r="E1988" s="1">
        <v>41985</v>
      </c>
      <c r="F1988" s="1" t="s">
        <v>441</v>
      </c>
      <c r="G1988">
        <v>4</v>
      </c>
      <c r="H1988">
        <v>17</v>
      </c>
      <c r="I1988" t="s">
        <v>437</v>
      </c>
      <c r="J1988" t="s">
        <v>445</v>
      </c>
      <c r="K1988">
        <f t="shared" si="31"/>
        <v>3289</v>
      </c>
    </row>
    <row r="1989" spans="1:11" ht="15" hidden="1" customHeight="1" x14ac:dyDescent="0.3">
      <c r="A1989" t="s">
        <v>417</v>
      </c>
      <c r="B1989" t="s">
        <v>447</v>
      </c>
      <c r="C1989" t="s">
        <v>37</v>
      </c>
      <c r="D1989" t="s">
        <v>42</v>
      </c>
      <c r="E1989" s="1">
        <v>41862</v>
      </c>
      <c r="F1989" s="1" t="s">
        <v>441</v>
      </c>
      <c r="G1989">
        <v>1</v>
      </c>
      <c r="H1989">
        <v>2.8238424693986164</v>
      </c>
      <c r="I1989">
        <v>10</v>
      </c>
      <c r="J1989" t="s">
        <v>444</v>
      </c>
      <c r="K1989">
        <f t="shared" si="31"/>
        <v>460</v>
      </c>
    </row>
    <row r="1990" spans="1:11" ht="15" hidden="1" customHeight="1" x14ac:dyDescent="0.3">
      <c r="A1990" t="s">
        <v>417</v>
      </c>
      <c r="B1990" t="s">
        <v>447</v>
      </c>
      <c r="C1990" t="s">
        <v>37</v>
      </c>
      <c r="D1990" t="s">
        <v>42</v>
      </c>
      <c r="E1990" s="1">
        <v>41862</v>
      </c>
      <c r="F1990" s="1" t="s">
        <v>441</v>
      </c>
      <c r="G1990">
        <v>2</v>
      </c>
      <c r="H1990">
        <v>2.7376263970196915</v>
      </c>
      <c r="I1990">
        <v>10</v>
      </c>
      <c r="J1990" t="s">
        <v>444</v>
      </c>
      <c r="K1990">
        <f t="shared" si="31"/>
        <v>460</v>
      </c>
    </row>
    <row r="1991" spans="1:11" ht="15" hidden="1" customHeight="1" x14ac:dyDescent="0.3">
      <c r="A1991" t="s">
        <v>417</v>
      </c>
      <c r="B1991" t="s">
        <v>447</v>
      </c>
      <c r="C1991" t="s">
        <v>37</v>
      </c>
      <c r="D1991" t="s">
        <v>42</v>
      </c>
      <c r="E1991" s="1">
        <v>41862</v>
      </c>
      <c r="F1991" s="1" t="s">
        <v>441</v>
      </c>
      <c r="G1991">
        <v>3</v>
      </c>
      <c r="H1991">
        <v>2.7663650878126664</v>
      </c>
      <c r="I1991">
        <v>10</v>
      </c>
      <c r="J1991" t="s">
        <v>444</v>
      </c>
      <c r="K1991">
        <f t="shared" si="31"/>
        <v>460</v>
      </c>
    </row>
    <row r="1992" spans="1:11" ht="15" hidden="1" customHeight="1" x14ac:dyDescent="0.3">
      <c r="A1992" t="s">
        <v>417</v>
      </c>
      <c r="B1992" t="s">
        <v>447</v>
      </c>
      <c r="C1992" t="s">
        <v>37</v>
      </c>
      <c r="D1992" t="s">
        <v>42</v>
      </c>
      <c r="E1992" s="1">
        <v>41862</v>
      </c>
      <c r="F1992" s="1" t="s">
        <v>441</v>
      </c>
      <c r="G1992">
        <v>4</v>
      </c>
      <c r="H1992">
        <v>2.7136774880255454</v>
      </c>
      <c r="I1992">
        <v>9</v>
      </c>
      <c r="J1992" t="s">
        <v>444</v>
      </c>
      <c r="K1992">
        <f t="shared" si="31"/>
        <v>460</v>
      </c>
    </row>
    <row r="1993" spans="1:11" ht="15" hidden="1" customHeight="1" x14ac:dyDescent="0.3">
      <c r="A1993" t="s">
        <v>417</v>
      </c>
      <c r="B1993" t="s">
        <v>447</v>
      </c>
      <c r="C1993" t="s">
        <v>37</v>
      </c>
      <c r="D1993" t="s">
        <v>42</v>
      </c>
      <c r="E1993" s="1">
        <v>41862</v>
      </c>
      <c r="F1993" s="1" t="s">
        <v>441</v>
      </c>
      <c r="G1993">
        <v>1</v>
      </c>
      <c r="H1993">
        <v>2.8142629058009581</v>
      </c>
      <c r="I1993">
        <v>10</v>
      </c>
      <c r="J1993" t="s">
        <v>444</v>
      </c>
      <c r="K1993">
        <f t="shared" si="31"/>
        <v>460</v>
      </c>
    </row>
    <row r="1994" spans="1:11" ht="15" hidden="1" customHeight="1" x14ac:dyDescent="0.3">
      <c r="A1994" t="s">
        <v>417</v>
      </c>
      <c r="B1994" t="s">
        <v>447</v>
      </c>
      <c r="C1994" t="s">
        <v>37</v>
      </c>
      <c r="D1994" t="s">
        <v>42</v>
      </c>
      <c r="E1994" s="1">
        <v>41862</v>
      </c>
      <c r="F1994" s="1" t="s">
        <v>441</v>
      </c>
      <c r="G1994">
        <v>2</v>
      </c>
      <c r="H1994">
        <v>2.8621607237892497</v>
      </c>
      <c r="I1994">
        <v>10</v>
      </c>
      <c r="J1994" t="s">
        <v>444</v>
      </c>
      <c r="K1994">
        <f t="shared" si="31"/>
        <v>460</v>
      </c>
    </row>
    <row r="1995" spans="1:11" ht="15" hidden="1" customHeight="1" x14ac:dyDescent="0.3">
      <c r="A1995" t="s">
        <v>417</v>
      </c>
      <c r="B1995" t="s">
        <v>447</v>
      </c>
      <c r="C1995" t="s">
        <v>37</v>
      </c>
      <c r="D1995" t="s">
        <v>42</v>
      </c>
      <c r="E1995" s="1">
        <v>41862</v>
      </c>
      <c r="F1995" s="1" t="s">
        <v>441</v>
      </c>
      <c r="G1995">
        <v>3</v>
      </c>
      <c r="H1995">
        <v>2.8046833422032997</v>
      </c>
      <c r="I1995">
        <v>10</v>
      </c>
      <c r="J1995" t="s">
        <v>444</v>
      </c>
      <c r="K1995">
        <f t="shared" si="31"/>
        <v>460</v>
      </c>
    </row>
    <row r="1996" spans="1:11" ht="15" hidden="1" customHeight="1" x14ac:dyDescent="0.3">
      <c r="A1996" t="s">
        <v>417</v>
      </c>
      <c r="B1996" t="s">
        <v>447</v>
      </c>
      <c r="C1996" t="s">
        <v>37</v>
      </c>
      <c r="D1996" t="s">
        <v>42</v>
      </c>
      <c r="E1996" s="1">
        <v>41862</v>
      </c>
      <c r="F1996" s="1" t="s">
        <v>441</v>
      </c>
      <c r="G1996">
        <v>4</v>
      </c>
      <c r="H1996">
        <v>2.8956891963810536</v>
      </c>
      <c r="I1996">
        <v>10</v>
      </c>
      <c r="J1996" t="s">
        <v>444</v>
      </c>
      <c r="K1996">
        <f t="shared" si="31"/>
        <v>460</v>
      </c>
    </row>
    <row r="1997" spans="1:11" ht="15" hidden="1" customHeight="1" x14ac:dyDescent="0.3">
      <c r="A1997" t="s">
        <v>417</v>
      </c>
      <c r="B1997" t="s">
        <v>447</v>
      </c>
      <c r="C1997" t="s">
        <v>37</v>
      </c>
      <c r="D1997" t="s">
        <v>42</v>
      </c>
      <c r="E1997" s="1">
        <v>41862</v>
      </c>
      <c r="F1997" s="1" t="s">
        <v>441</v>
      </c>
      <c r="G1997">
        <v>1</v>
      </c>
      <c r="H1997">
        <v>2.6562001064395955</v>
      </c>
      <c r="I1997">
        <v>10</v>
      </c>
      <c r="J1997" t="s">
        <v>444</v>
      </c>
      <c r="K1997">
        <f t="shared" si="31"/>
        <v>460</v>
      </c>
    </row>
    <row r="1998" spans="1:11" ht="15" hidden="1" customHeight="1" x14ac:dyDescent="0.3">
      <c r="A1998" t="s">
        <v>417</v>
      </c>
      <c r="B1998" t="s">
        <v>447</v>
      </c>
      <c r="C1998" t="s">
        <v>37</v>
      </c>
      <c r="D1998" t="s">
        <v>42</v>
      </c>
      <c r="E1998" s="1">
        <v>41862</v>
      </c>
      <c r="F1998" s="1" t="s">
        <v>441</v>
      </c>
      <c r="G1998">
        <v>2</v>
      </c>
      <c r="H1998">
        <v>2.6993081426290582</v>
      </c>
      <c r="I1998">
        <v>9</v>
      </c>
      <c r="J1998" t="s">
        <v>444</v>
      </c>
      <c r="K1998">
        <f t="shared" si="31"/>
        <v>460</v>
      </c>
    </row>
    <row r="1999" spans="1:11" ht="15" hidden="1" customHeight="1" x14ac:dyDescent="0.3">
      <c r="A1999" t="s">
        <v>417</v>
      </c>
      <c r="B1999" t="s">
        <v>447</v>
      </c>
      <c r="C1999" t="s">
        <v>37</v>
      </c>
      <c r="D1999" t="s">
        <v>42</v>
      </c>
      <c r="E1999" s="1">
        <v>41862</v>
      </c>
      <c r="F1999" s="1" t="s">
        <v>441</v>
      </c>
      <c r="G1999">
        <v>3</v>
      </c>
      <c r="H1999">
        <v>2.8238424693986164</v>
      </c>
      <c r="I1999">
        <v>9</v>
      </c>
      <c r="J1999" t="s">
        <v>444</v>
      </c>
      <c r="K1999">
        <f t="shared" si="31"/>
        <v>460</v>
      </c>
    </row>
    <row r="2000" spans="1:11" ht="15" hidden="1" customHeight="1" x14ac:dyDescent="0.3">
      <c r="A2000" t="s">
        <v>417</v>
      </c>
      <c r="B2000" t="s">
        <v>447</v>
      </c>
      <c r="C2000" t="s">
        <v>37</v>
      </c>
      <c r="D2000" t="s">
        <v>42</v>
      </c>
      <c r="E2000" s="1">
        <v>41862</v>
      </c>
      <c r="F2000" s="1" t="s">
        <v>441</v>
      </c>
      <c r="G2000">
        <v>4</v>
      </c>
      <c r="H2000">
        <v>2.7855242150079831</v>
      </c>
      <c r="I2000">
        <v>10</v>
      </c>
      <c r="J2000" t="s">
        <v>444</v>
      </c>
      <c r="K2000">
        <f t="shared" si="31"/>
        <v>460</v>
      </c>
    </row>
    <row r="2001" spans="1:11" ht="15" hidden="1" customHeight="1" x14ac:dyDescent="0.3">
      <c r="A2001" t="s">
        <v>417</v>
      </c>
      <c r="B2001" t="s">
        <v>447</v>
      </c>
      <c r="C2001" t="s">
        <v>37</v>
      </c>
      <c r="D2001" t="s">
        <v>42</v>
      </c>
      <c r="E2001" s="1">
        <v>41869</v>
      </c>
      <c r="F2001" s="1" t="s">
        <v>441</v>
      </c>
      <c r="G2001">
        <v>1</v>
      </c>
      <c r="H2001">
        <v>3.5801721389862928</v>
      </c>
      <c r="I2001">
        <v>13</v>
      </c>
      <c r="J2001" t="s">
        <v>444</v>
      </c>
      <c r="K2001">
        <f t="shared" si="31"/>
        <v>621</v>
      </c>
    </row>
    <row r="2002" spans="1:11" ht="15" hidden="1" customHeight="1" x14ac:dyDescent="0.3">
      <c r="A2002" t="s">
        <v>417</v>
      </c>
      <c r="B2002" t="s">
        <v>447</v>
      </c>
      <c r="C2002" t="s">
        <v>37</v>
      </c>
      <c r="D2002" t="s">
        <v>42</v>
      </c>
      <c r="E2002" s="1">
        <v>41869</v>
      </c>
      <c r="F2002" s="1" t="s">
        <v>441</v>
      </c>
      <c r="G2002">
        <v>2</v>
      </c>
      <c r="H2002">
        <v>3.5967484858144725</v>
      </c>
      <c r="I2002">
        <v>13</v>
      </c>
      <c r="J2002" t="s">
        <v>444</v>
      </c>
      <c r="K2002">
        <f t="shared" si="31"/>
        <v>621</v>
      </c>
    </row>
    <row r="2003" spans="1:11" ht="15" hidden="1" customHeight="1" x14ac:dyDescent="0.3">
      <c r="A2003" t="s">
        <v>417</v>
      </c>
      <c r="B2003" t="s">
        <v>447</v>
      </c>
      <c r="C2003" t="s">
        <v>37</v>
      </c>
      <c r="D2003" t="s">
        <v>42</v>
      </c>
      <c r="E2003" s="1">
        <v>41869</v>
      </c>
      <c r="F2003" s="1" t="s">
        <v>441</v>
      </c>
      <c r="G2003">
        <v>3</v>
      </c>
      <c r="H2003">
        <v>3.4890022314313036</v>
      </c>
      <c r="I2003">
        <v>12</v>
      </c>
      <c r="J2003" t="s">
        <v>444</v>
      </c>
      <c r="K2003">
        <f t="shared" si="31"/>
        <v>621</v>
      </c>
    </row>
    <row r="2004" spans="1:11" ht="15" hidden="1" customHeight="1" x14ac:dyDescent="0.3">
      <c r="A2004" t="s">
        <v>417</v>
      </c>
      <c r="B2004" t="s">
        <v>447</v>
      </c>
      <c r="C2004" t="s">
        <v>37</v>
      </c>
      <c r="D2004" t="s">
        <v>42</v>
      </c>
      <c r="E2004" s="1">
        <v>41869</v>
      </c>
      <c r="F2004" s="1" t="s">
        <v>441</v>
      </c>
      <c r="G2004">
        <v>4</v>
      </c>
      <c r="H2004">
        <v>3.5553076187440231</v>
      </c>
      <c r="I2004">
        <v>13</v>
      </c>
      <c r="J2004" t="s">
        <v>444</v>
      </c>
      <c r="K2004">
        <f t="shared" si="31"/>
        <v>621</v>
      </c>
    </row>
    <row r="2005" spans="1:11" ht="15" hidden="1" customHeight="1" x14ac:dyDescent="0.3">
      <c r="A2005" t="s">
        <v>417</v>
      </c>
      <c r="B2005" t="s">
        <v>447</v>
      </c>
      <c r="C2005" t="s">
        <v>37</v>
      </c>
      <c r="D2005" t="s">
        <v>42</v>
      </c>
      <c r="E2005" s="1">
        <v>41869</v>
      </c>
      <c r="F2005" s="1" t="s">
        <v>441</v>
      </c>
      <c r="G2005">
        <v>1</v>
      </c>
      <c r="H2005">
        <v>3.4848581447242588</v>
      </c>
      <c r="I2005">
        <v>12</v>
      </c>
      <c r="J2005" t="s">
        <v>444</v>
      </c>
      <c r="K2005">
        <f t="shared" si="31"/>
        <v>621</v>
      </c>
    </row>
    <row r="2006" spans="1:11" ht="15" hidden="1" customHeight="1" x14ac:dyDescent="0.3">
      <c r="A2006" t="s">
        <v>417</v>
      </c>
      <c r="B2006" t="s">
        <v>447</v>
      </c>
      <c r="C2006" t="s">
        <v>37</v>
      </c>
      <c r="D2006" t="s">
        <v>42</v>
      </c>
      <c r="E2006" s="1">
        <v>41869</v>
      </c>
      <c r="F2006" s="1" t="s">
        <v>441</v>
      </c>
      <c r="G2006">
        <v>2</v>
      </c>
      <c r="H2006">
        <v>3.6008925725215173</v>
      </c>
      <c r="I2006">
        <v>13</v>
      </c>
      <c r="J2006" t="s">
        <v>444</v>
      </c>
      <c r="K2006">
        <f t="shared" si="31"/>
        <v>621</v>
      </c>
    </row>
    <row r="2007" spans="1:11" ht="15" hidden="1" customHeight="1" x14ac:dyDescent="0.3">
      <c r="A2007" t="s">
        <v>417</v>
      </c>
      <c r="B2007" t="s">
        <v>447</v>
      </c>
      <c r="C2007" t="s">
        <v>37</v>
      </c>
      <c r="D2007" t="s">
        <v>42</v>
      </c>
      <c r="E2007" s="1">
        <v>41869</v>
      </c>
      <c r="F2007" s="1" t="s">
        <v>441</v>
      </c>
      <c r="G2007">
        <v>3</v>
      </c>
      <c r="H2007">
        <v>3.7873764743385401</v>
      </c>
      <c r="I2007">
        <v>12</v>
      </c>
      <c r="J2007" t="s">
        <v>444</v>
      </c>
      <c r="K2007">
        <f t="shared" si="31"/>
        <v>621</v>
      </c>
    </row>
    <row r="2008" spans="1:11" ht="15" hidden="1" customHeight="1" x14ac:dyDescent="0.3">
      <c r="A2008" t="s">
        <v>417</v>
      </c>
      <c r="B2008" t="s">
        <v>447</v>
      </c>
      <c r="C2008" t="s">
        <v>37</v>
      </c>
      <c r="D2008" t="s">
        <v>42</v>
      </c>
      <c r="E2008" s="1">
        <v>41869</v>
      </c>
      <c r="F2008" s="1" t="s">
        <v>441</v>
      </c>
      <c r="G2008">
        <v>4</v>
      </c>
      <c r="H2008">
        <v>4.3661270236612699</v>
      </c>
      <c r="I2008">
        <v>15</v>
      </c>
      <c r="J2008" t="s">
        <v>444</v>
      </c>
      <c r="K2008">
        <f t="shared" si="31"/>
        <v>621</v>
      </c>
    </row>
    <row r="2009" spans="1:11" ht="15" hidden="1" customHeight="1" x14ac:dyDescent="0.3">
      <c r="A2009" t="s">
        <v>417</v>
      </c>
      <c r="B2009" t="s">
        <v>447</v>
      </c>
      <c r="C2009" t="s">
        <v>37</v>
      </c>
      <c r="D2009" t="s">
        <v>42</v>
      </c>
      <c r="E2009" s="1">
        <v>41869</v>
      </c>
      <c r="F2009" s="1" t="s">
        <v>441</v>
      </c>
      <c r="G2009">
        <v>1</v>
      </c>
      <c r="H2009">
        <v>3.5594517054510679</v>
      </c>
      <c r="I2009">
        <v>13</v>
      </c>
      <c r="J2009" t="s">
        <v>444</v>
      </c>
      <c r="K2009">
        <f t="shared" si="31"/>
        <v>621</v>
      </c>
    </row>
    <row r="2010" spans="1:11" ht="15" hidden="1" customHeight="1" x14ac:dyDescent="0.3">
      <c r="A2010" t="s">
        <v>417</v>
      </c>
      <c r="B2010" t="s">
        <v>447</v>
      </c>
      <c r="C2010" t="s">
        <v>37</v>
      </c>
      <c r="D2010" t="s">
        <v>42</v>
      </c>
      <c r="E2010" s="1">
        <v>41869</v>
      </c>
      <c r="F2010" s="1" t="s">
        <v>441</v>
      </c>
      <c r="G2010">
        <v>2</v>
      </c>
      <c r="H2010">
        <v>3.5884603124003824</v>
      </c>
      <c r="I2010">
        <v>13</v>
      </c>
      <c r="J2010" t="s">
        <v>444</v>
      </c>
      <c r="K2010">
        <f t="shared" si="31"/>
        <v>621</v>
      </c>
    </row>
    <row r="2011" spans="1:11" ht="15" hidden="1" customHeight="1" x14ac:dyDescent="0.3">
      <c r="A2011" t="s">
        <v>417</v>
      </c>
      <c r="B2011" t="s">
        <v>447</v>
      </c>
      <c r="C2011" t="s">
        <v>37</v>
      </c>
      <c r="D2011" t="s">
        <v>42</v>
      </c>
      <c r="E2011" s="1">
        <v>41869</v>
      </c>
      <c r="F2011" s="1" t="s">
        <v>441</v>
      </c>
      <c r="G2011">
        <v>3</v>
      </c>
      <c r="H2011">
        <v>3.8288173414089894</v>
      </c>
      <c r="I2011">
        <v>13</v>
      </c>
      <c r="J2011" t="s">
        <v>444</v>
      </c>
      <c r="K2011">
        <f t="shared" si="31"/>
        <v>621</v>
      </c>
    </row>
    <row r="2012" spans="1:11" ht="15" hidden="1" customHeight="1" x14ac:dyDescent="0.3">
      <c r="A2012" t="s">
        <v>417</v>
      </c>
      <c r="B2012" t="s">
        <v>447</v>
      </c>
      <c r="C2012" t="s">
        <v>37</v>
      </c>
      <c r="D2012" t="s">
        <v>42</v>
      </c>
      <c r="E2012" s="1">
        <v>41869</v>
      </c>
      <c r="F2012" s="1" t="s">
        <v>441</v>
      </c>
      <c r="G2012">
        <v>4</v>
      </c>
      <c r="H2012">
        <v>3.8495377749442143</v>
      </c>
      <c r="I2012">
        <v>13</v>
      </c>
      <c r="J2012" t="s">
        <v>444</v>
      </c>
      <c r="K2012">
        <f t="shared" si="31"/>
        <v>621</v>
      </c>
    </row>
    <row r="2013" spans="1:11" ht="15" hidden="1" customHeight="1" x14ac:dyDescent="0.3">
      <c r="A2013" t="s">
        <v>417</v>
      </c>
      <c r="B2013" t="s">
        <v>447</v>
      </c>
      <c r="C2013" t="s">
        <v>37</v>
      </c>
      <c r="D2013" t="s">
        <v>42</v>
      </c>
      <c r="E2013" s="1">
        <v>41874</v>
      </c>
      <c r="F2013" s="1" t="s">
        <v>441</v>
      </c>
      <c r="G2013">
        <v>1</v>
      </c>
      <c r="H2013">
        <v>4.2528019925280196</v>
      </c>
      <c r="I2013">
        <v>16</v>
      </c>
      <c r="J2013" t="s">
        <v>444</v>
      </c>
      <c r="K2013">
        <f t="shared" si="31"/>
        <v>736</v>
      </c>
    </row>
    <row r="2014" spans="1:11" ht="15" hidden="1" customHeight="1" x14ac:dyDescent="0.3">
      <c r="A2014" t="s">
        <v>417</v>
      </c>
      <c r="B2014" t="s">
        <v>447</v>
      </c>
      <c r="C2014" t="s">
        <v>37</v>
      </c>
      <c r="D2014" t="s">
        <v>42</v>
      </c>
      <c r="E2014" s="1">
        <v>41874</v>
      </c>
      <c r="F2014" s="1" t="s">
        <v>441</v>
      </c>
      <c r="G2014">
        <v>2</v>
      </c>
      <c r="H2014">
        <v>4.2963885429638857</v>
      </c>
      <c r="I2014">
        <v>15</v>
      </c>
      <c r="J2014" t="s">
        <v>444</v>
      </c>
      <c r="K2014">
        <f t="shared" si="31"/>
        <v>736</v>
      </c>
    </row>
    <row r="2015" spans="1:11" ht="15" hidden="1" customHeight="1" x14ac:dyDescent="0.3">
      <c r="A2015" t="s">
        <v>417</v>
      </c>
      <c r="B2015" t="s">
        <v>447</v>
      </c>
      <c r="C2015" t="s">
        <v>37</v>
      </c>
      <c r="D2015" t="s">
        <v>42</v>
      </c>
      <c r="E2015" s="1">
        <v>41874</v>
      </c>
      <c r="F2015" s="1" t="s">
        <v>441</v>
      </c>
      <c r="G2015">
        <v>3</v>
      </c>
      <c r="H2015">
        <v>4.5230386052303864</v>
      </c>
      <c r="I2015">
        <v>16</v>
      </c>
      <c r="J2015" t="s">
        <v>444</v>
      </c>
      <c r="K2015">
        <f t="shared" si="31"/>
        <v>736</v>
      </c>
    </row>
    <row r="2016" spans="1:11" ht="15" hidden="1" customHeight="1" x14ac:dyDescent="0.3">
      <c r="A2016" t="s">
        <v>417</v>
      </c>
      <c r="B2016" t="s">
        <v>447</v>
      </c>
      <c r="C2016" t="s">
        <v>37</v>
      </c>
      <c r="D2016" t="s">
        <v>42</v>
      </c>
      <c r="E2016" s="1">
        <v>41874</v>
      </c>
      <c r="F2016" s="1" t="s">
        <v>441</v>
      </c>
      <c r="G2016">
        <v>4</v>
      </c>
      <c r="H2016">
        <v>4.1569115815691156</v>
      </c>
      <c r="I2016">
        <v>14</v>
      </c>
      <c r="J2016" t="s">
        <v>444</v>
      </c>
      <c r="K2016">
        <f t="shared" si="31"/>
        <v>736</v>
      </c>
    </row>
    <row r="2017" spans="1:11" ht="15" hidden="1" customHeight="1" x14ac:dyDescent="0.3">
      <c r="A2017" t="s">
        <v>417</v>
      </c>
      <c r="B2017" t="s">
        <v>447</v>
      </c>
      <c r="C2017" t="s">
        <v>37</v>
      </c>
      <c r="D2017" t="s">
        <v>42</v>
      </c>
      <c r="E2017" s="1">
        <v>41874</v>
      </c>
      <c r="F2017" s="1" t="s">
        <v>441</v>
      </c>
      <c r="G2017">
        <v>1</v>
      </c>
      <c r="H2017">
        <v>4.9196762141967625</v>
      </c>
      <c r="I2017">
        <v>17</v>
      </c>
      <c r="J2017" t="s">
        <v>444</v>
      </c>
      <c r="K2017">
        <f t="shared" si="31"/>
        <v>736</v>
      </c>
    </row>
    <row r="2018" spans="1:11" ht="15" hidden="1" customHeight="1" x14ac:dyDescent="0.3">
      <c r="A2018" t="s">
        <v>417</v>
      </c>
      <c r="B2018" t="s">
        <v>447</v>
      </c>
      <c r="C2018" t="s">
        <v>37</v>
      </c>
      <c r="D2018" t="s">
        <v>42</v>
      </c>
      <c r="E2018" s="1">
        <v>41874</v>
      </c>
      <c r="F2018" s="1" t="s">
        <v>441</v>
      </c>
      <c r="G2018">
        <v>2</v>
      </c>
      <c r="H2018">
        <v>4.2833125778331258</v>
      </c>
      <c r="I2018">
        <v>16</v>
      </c>
      <c r="J2018" t="s">
        <v>444</v>
      </c>
      <c r="K2018">
        <f t="shared" si="31"/>
        <v>736</v>
      </c>
    </row>
    <row r="2019" spans="1:11" ht="15" hidden="1" customHeight="1" x14ac:dyDescent="0.3">
      <c r="A2019" t="s">
        <v>417</v>
      </c>
      <c r="B2019" t="s">
        <v>447</v>
      </c>
      <c r="C2019" t="s">
        <v>37</v>
      </c>
      <c r="D2019" t="s">
        <v>42</v>
      </c>
      <c r="E2019" s="1">
        <v>41874</v>
      </c>
      <c r="F2019" s="1" t="s">
        <v>441</v>
      </c>
      <c r="G2019">
        <v>3</v>
      </c>
      <c r="H2019">
        <v>4.2092154420921544</v>
      </c>
      <c r="I2019">
        <v>15</v>
      </c>
      <c r="J2019" t="s">
        <v>444</v>
      </c>
      <c r="K2019">
        <f t="shared" si="31"/>
        <v>736</v>
      </c>
    </row>
    <row r="2020" spans="1:11" ht="15" hidden="1" customHeight="1" x14ac:dyDescent="0.3">
      <c r="A2020" t="s">
        <v>417</v>
      </c>
      <c r="B2020" t="s">
        <v>447</v>
      </c>
      <c r="C2020" t="s">
        <v>37</v>
      </c>
      <c r="D2020" t="s">
        <v>42</v>
      </c>
      <c r="E2020" s="1">
        <v>41874</v>
      </c>
      <c r="F2020" s="1" t="s">
        <v>441</v>
      </c>
      <c r="G2020">
        <v>4</v>
      </c>
      <c r="H2020">
        <v>4.6886674968866746</v>
      </c>
      <c r="I2020">
        <v>15</v>
      </c>
      <c r="J2020" t="s">
        <v>444</v>
      </c>
      <c r="K2020">
        <f t="shared" si="31"/>
        <v>736</v>
      </c>
    </row>
    <row r="2021" spans="1:11" ht="15" hidden="1" customHeight="1" x14ac:dyDescent="0.3">
      <c r="A2021" t="s">
        <v>417</v>
      </c>
      <c r="B2021" t="s">
        <v>447</v>
      </c>
      <c r="C2021" t="s">
        <v>37</v>
      </c>
      <c r="D2021" t="s">
        <v>42</v>
      </c>
      <c r="E2021" s="1">
        <v>41874</v>
      </c>
      <c r="F2021" s="1" t="s">
        <v>441</v>
      </c>
      <c r="G2021">
        <v>1</v>
      </c>
      <c r="H2021">
        <v>4.6712328767123292</v>
      </c>
      <c r="I2021">
        <v>17</v>
      </c>
      <c r="J2021" t="s">
        <v>444</v>
      </c>
      <c r="K2021">
        <f t="shared" si="31"/>
        <v>736</v>
      </c>
    </row>
    <row r="2022" spans="1:11" ht="15" hidden="1" customHeight="1" x14ac:dyDescent="0.3">
      <c r="A2022" t="s">
        <v>417</v>
      </c>
      <c r="B2022" t="s">
        <v>447</v>
      </c>
      <c r="C2022" t="s">
        <v>37</v>
      </c>
      <c r="D2022" t="s">
        <v>42</v>
      </c>
      <c r="E2022" s="1">
        <v>41874</v>
      </c>
      <c r="F2022" s="1" t="s">
        <v>441</v>
      </c>
      <c r="G2022">
        <v>2</v>
      </c>
      <c r="H2022">
        <v>3.9489958559132932</v>
      </c>
      <c r="I2022">
        <v>14</v>
      </c>
      <c r="J2022" t="s">
        <v>444</v>
      </c>
      <c r="K2022">
        <f t="shared" si="31"/>
        <v>736</v>
      </c>
    </row>
    <row r="2023" spans="1:11" ht="15" hidden="1" customHeight="1" x14ac:dyDescent="0.3">
      <c r="A2023" t="s">
        <v>417</v>
      </c>
      <c r="B2023" t="s">
        <v>447</v>
      </c>
      <c r="C2023" t="s">
        <v>37</v>
      </c>
      <c r="D2023" t="s">
        <v>42</v>
      </c>
      <c r="E2023" s="1">
        <v>41874</v>
      </c>
      <c r="F2023" s="1" t="s">
        <v>441</v>
      </c>
      <c r="G2023">
        <v>3</v>
      </c>
      <c r="H2023">
        <v>4.3181818181818183</v>
      </c>
      <c r="I2023">
        <v>16</v>
      </c>
      <c r="J2023" t="s">
        <v>444</v>
      </c>
      <c r="K2023">
        <f t="shared" si="31"/>
        <v>736</v>
      </c>
    </row>
    <row r="2024" spans="1:11" ht="15" hidden="1" customHeight="1" x14ac:dyDescent="0.3">
      <c r="A2024" t="s">
        <v>417</v>
      </c>
      <c r="B2024" t="s">
        <v>447</v>
      </c>
      <c r="C2024" t="s">
        <v>37</v>
      </c>
      <c r="D2024" t="s">
        <v>42</v>
      </c>
      <c r="E2024" s="1">
        <v>41874</v>
      </c>
      <c r="F2024" s="1" t="s">
        <v>441</v>
      </c>
      <c r="G2024">
        <v>4</v>
      </c>
      <c r="H2024">
        <v>4.108966376089664</v>
      </c>
      <c r="I2024">
        <v>15</v>
      </c>
      <c r="J2024" t="s">
        <v>444</v>
      </c>
      <c r="K2024">
        <f t="shared" si="31"/>
        <v>736</v>
      </c>
    </row>
    <row r="2025" spans="1:11" ht="15" hidden="1" customHeight="1" x14ac:dyDescent="0.3">
      <c r="A2025" t="s">
        <v>417</v>
      </c>
      <c r="B2025" t="s">
        <v>447</v>
      </c>
      <c r="C2025" t="s">
        <v>37</v>
      </c>
      <c r="D2025" t="s">
        <v>42</v>
      </c>
      <c r="E2025" s="1">
        <v>41883</v>
      </c>
      <c r="F2025" s="1" t="s">
        <v>441</v>
      </c>
      <c r="G2025">
        <v>1</v>
      </c>
      <c r="H2025">
        <v>5.4149326805385556</v>
      </c>
      <c r="I2025">
        <v>21</v>
      </c>
      <c r="J2025" t="s">
        <v>444</v>
      </c>
      <c r="K2025">
        <f t="shared" si="31"/>
        <v>943</v>
      </c>
    </row>
    <row r="2026" spans="1:11" ht="15" hidden="1" customHeight="1" x14ac:dyDescent="0.3">
      <c r="A2026" t="s">
        <v>417</v>
      </c>
      <c r="B2026" t="s">
        <v>447</v>
      </c>
      <c r="C2026" t="s">
        <v>37</v>
      </c>
      <c r="D2026" t="s">
        <v>42</v>
      </c>
      <c r="E2026" s="1">
        <v>41883</v>
      </c>
      <c r="F2026" s="1" t="s">
        <v>441</v>
      </c>
      <c r="G2026">
        <v>2</v>
      </c>
      <c r="H2026">
        <v>5.4773561811505509</v>
      </c>
      <c r="I2026">
        <v>22</v>
      </c>
      <c r="J2026" t="s">
        <v>444</v>
      </c>
      <c r="K2026">
        <f t="shared" si="31"/>
        <v>943</v>
      </c>
    </row>
    <row r="2027" spans="1:11" ht="15" hidden="1" customHeight="1" x14ac:dyDescent="0.3">
      <c r="A2027" t="s">
        <v>417</v>
      </c>
      <c r="B2027" t="s">
        <v>447</v>
      </c>
      <c r="C2027" t="s">
        <v>37</v>
      </c>
      <c r="D2027" t="s">
        <v>42</v>
      </c>
      <c r="E2027" s="1">
        <v>41883</v>
      </c>
      <c r="F2027" s="1" t="s">
        <v>441</v>
      </c>
      <c r="G2027">
        <v>3</v>
      </c>
      <c r="H2027">
        <v>5.1542227662178703</v>
      </c>
      <c r="I2027">
        <v>20</v>
      </c>
      <c r="J2027" t="s">
        <v>444</v>
      </c>
      <c r="K2027">
        <f t="shared" si="31"/>
        <v>943</v>
      </c>
    </row>
    <row r="2028" spans="1:11" ht="15" hidden="1" customHeight="1" x14ac:dyDescent="0.3">
      <c r="A2028" t="s">
        <v>417</v>
      </c>
      <c r="B2028" t="s">
        <v>447</v>
      </c>
      <c r="C2028" t="s">
        <v>37</v>
      </c>
      <c r="D2028" t="s">
        <v>42</v>
      </c>
      <c r="E2028" s="1">
        <v>41883</v>
      </c>
      <c r="F2028" s="1" t="s">
        <v>441</v>
      </c>
      <c r="G2028">
        <v>4</v>
      </c>
      <c r="H2028">
        <v>4.0915317559153177</v>
      </c>
      <c r="I2028">
        <v>21</v>
      </c>
      <c r="J2028" t="s">
        <v>444</v>
      </c>
      <c r="K2028">
        <f t="shared" si="31"/>
        <v>943</v>
      </c>
    </row>
    <row r="2029" spans="1:11" ht="15" hidden="1" customHeight="1" x14ac:dyDescent="0.3">
      <c r="A2029" t="s">
        <v>417</v>
      </c>
      <c r="B2029" t="s">
        <v>447</v>
      </c>
      <c r="C2029" t="s">
        <v>37</v>
      </c>
      <c r="D2029" t="s">
        <v>42</v>
      </c>
      <c r="E2029" s="1">
        <v>41883</v>
      </c>
      <c r="F2029" s="1" t="s">
        <v>441</v>
      </c>
      <c r="G2029">
        <v>1</v>
      </c>
      <c r="H2029">
        <v>5.7013463892288865</v>
      </c>
      <c r="I2029">
        <v>22</v>
      </c>
      <c r="J2029" t="s">
        <v>444</v>
      </c>
      <c r="K2029">
        <f t="shared" si="31"/>
        <v>943</v>
      </c>
    </row>
    <row r="2030" spans="1:11" ht="15" hidden="1" customHeight="1" x14ac:dyDescent="0.3">
      <c r="A2030" t="s">
        <v>417</v>
      </c>
      <c r="B2030" t="s">
        <v>447</v>
      </c>
      <c r="C2030" t="s">
        <v>37</v>
      </c>
      <c r="D2030" t="s">
        <v>42</v>
      </c>
      <c r="E2030" s="1">
        <v>41883</v>
      </c>
      <c r="F2030" s="1" t="s">
        <v>441</v>
      </c>
      <c r="G2030">
        <v>2</v>
      </c>
      <c r="H2030">
        <v>5.0460772104607718</v>
      </c>
      <c r="I2030">
        <v>19</v>
      </c>
      <c r="J2030" t="s">
        <v>444</v>
      </c>
      <c r="K2030">
        <f t="shared" si="31"/>
        <v>943</v>
      </c>
    </row>
    <row r="2031" spans="1:11" ht="15" hidden="1" customHeight="1" x14ac:dyDescent="0.3">
      <c r="A2031" t="s">
        <v>417</v>
      </c>
      <c r="B2031" t="s">
        <v>447</v>
      </c>
      <c r="C2031" t="s">
        <v>37</v>
      </c>
      <c r="D2031" t="s">
        <v>42</v>
      </c>
      <c r="E2031" s="1">
        <v>41883</v>
      </c>
      <c r="F2031" s="1" t="s">
        <v>441</v>
      </c>
      <c r="G2031">
        <v>3</v>
      </c>
      <c r="H2031">
        <v>4.1176836861768367</v>
      </c>
      <c r="I2031">
        <v>19</v>
      </c>
      <c r="J2031" t="s">
        <v>444</v>
      </c>
      <c r="K2031">
        <f t="shared" ref="K2031:K2094" si="32">(E2031-Exp4SD) * 23</f>
        <v>943</v>
      </c>
    </row>
    <row r="2032" spans="1:11" ht="15" hidden="1" customHeight="1" x14ac:dyDescent="0.3">
      <c r="A2032" t="s">
        <v>417</v>
      </c>
      <c r="B2032" t="s">
        <v>447</v>
      </c>
      <c r="C2032" t="s">
        <v>37</v>
      </c>
      <c r="D2032" t="s">
        <v>42</v>
      </c>
      <c r="E2032" s="1">
        <v>41883</v>
      </c>
      <c r="F2032" s="1" t="s">
        <v>441</v>
      </c>
      <c r="G2032">
        <v>4</v>
      </c>
      <c r="H2032">
        <v>5.374541003671971</v>
      </c>
      <c r="I2032">
        <v>20</v>
      </c>
      <c r="J2032" t="s">
        <v>444</v>
      </c>
      <c r="K2032">
        <f t="shared" si="32"/>
        <v>943</v>
      </c>
    </row>
    <row r="2033" spans="1:11" ht="15" hidden="1" customHeight="1" x14ac:dyDescent="0.3">
      <c r="A2033" t="s">
        <v>417</v>
      </c>
      <c r="B2033" t="s">
        <v>447</v>
      </c>
      <c r="C2033" t="s">
        <v>37</v>
      </c>
      <c r="D2033" t="s">
        <v>42</v>
      </c>
      <c r="E2033" s="1">
        <v>41883</v>
      </c>
      <c r="F2033" s="1" t="s">
        <v>441</v>
      </c>
      <c r="G2033">
        <v>1</v>
      </c>
      <c r="H2033">
        <v>5.1615667074663403</v>
      </c>
      <c r="I2033">
        <v>19</v>
      </c>
      <c r="J2033" t="s">
        <v>444</v>
      </c>
      <c r="K2033">
        <f t="shared" si="32"/>
        <v>943</v>
      </c>
    </row>
    <row r="2034" spans="1:11" ht="15" hidden="1" customHeight="1" x14ac:dyDescent="0.3">
      <c r="A2034" t="s">
        <v>417</v>
      </c>
      <c r="B2034" t="s">
        <v>447</v>
      </c>
      <c r="C2034" t="s">
        <v>37</v>
      </c>
      <c r="D2034" t="s">
        <v>42</v>
      </c>
      <c r="E2034" s="1">
        <v>41883</v>
      </c>
      <c r="F2034" s="1" t="s">
        <v>441</v>
      </c>
      <c r="G2034">
        <v>2</v>
      </c>
      <c r="H2034">
        <v>4.8760896637608964</v>
      </c>
      <c r="I2034">
        <v>18</v>
      </c>
      <c r="J2034" t="s">
        <v>444</v>
      </c>
      <c r="K2034">
        <f t="shared" si="32"/>
        <v>943</v>
      </c>
    </row>
    <row r="2035" spans="1:11" ht="15" hidden="1" customHeight="1" x14ac:dyDescent="0.3">
      <c r="A2035" t="s">
        <v>417</v>
      </c>
      <c r="B2035" t="s">
        <v>447</v>
      </c>
      <c r="C2035" t="s">
        <v>37</v>
      </c>
      <c r="D2035" t="s">
        <v>42</v>
      </c>
      <c r="E2035" s="1">
        <v>41883</v>
      </c>
      <c r="F2035" s="1" t="s">
        <v>441</v>
      </c>
      <c r="G2035">
        <v>3</v>
      </c>
      <c r="H2035">
        <v>5.2276621787025706</v>
      </c>
      <c r="I2035">
        <v>19</v>
      </c>
      <c r="J2035" t="s">
        <v>444</v>
      </c>
      <c r="K2035">
        <f t="shared" si="32"/>
        <v>943</v>
      </c>
    </row>
    <row r="2036" spans="1:11" ht="15" hidden="1" customHeight="1" x14ac:dyDescent="0.3">
      <c r="A2036" t="s">
        <v>417</v>
      </c>
      <c r="B2036" t="s">
        <v>447</v>
      </c>
      <c r="C2036" t="s">
        <v>37</v>
      </c>
      <c r="D2036" t="s">
        <v>42</v>
      </c>
      <c r="E2036" s="1">
        <v>41883</v>
      </c>
      <c r="F2036" s="1" t="s">
        <v>441</v>
      </c>
      <c r="G2036">
        <v>4</v>
      </c>
      <c r="H2036">
        <v>5.3488372093023253</v>
      </c>
      <c r="I2036">
        <v>20</v>
      </c>
      <c r="J2036" t="s">
        <v>444</v>
      </c>
      <c r="K2036">
        <f t="shared" si="32"/>
        <v>943</v>
      </c>
    </row>
    <row r="2037" spans="1:11" ht="15" hidden="1" customHeight="1" x14ac:dyDescent="0.3">
      <c r="A2037" t="s">
        <v>417</v>
      </c>
      <c r="B2037" t="s">
        <v>447</v>
      </c>
      <c r="C2037" t="s">
        <v>37</v>
      </c>
      <c r="D2037" t="s">
        <v>42</v>
      </c>
      <c r="E2037" s="1">
        <v>41890</v>
      </c>
      <c r="F2037" s="1" t="s">
        <v>441</v>
      </c>
      <c r="G2037">
        <v>1</v>
      </c>
      <c r="H2037">
        <v>6.3195297889393531</v>
      </c>
      <c r="I2037">
        <v>22</v>
      </c>
      <c r="J2037" t="s">
        <v>444</v>
      </c>
      <c r="K2037">
        <f t="shared" si="32"/>
        <v>1104</v>
      </c>
    </row>
    <row r="2038" spans="1:11" ht="15" hidden="1" customHeight="1" x14ac:dyDescent="0.3">
      <c r="A2038" t="s">
        <v>417</v>
      </c>
      <c r="B2038" t="s">
        <v>447</v>
      </c>
      <c r="C2038" t="s">
        <v>37</v>
      </c>
      <c r="D2038" t="s">
        <v>42</v>
      </c>
      <c r="E2038" s="1">
        <v>41890</v>
      </c>
      <c r="F2038" s="1" t="s">
        <v>441</v>
      </c>
      <c r="G2038">
        <v>2</v>
      </c>
      <c r="H2038">
        <v>6.159764894469677</v>
      </c>
      <c r="I2038">
        <v>21</v>
      </c>
      <c r="J2038" t="s">
        <v>444</v>
      </c>
      <c r="K2038">
        <f t="shared" si="32"/>
        <v>1104</v>
      </c>
    </row>
    <row r="2039" spans="1:11" ht="15" hidden="1" customHeight="1" x14ac:dyDescent="0.3">
      <c r="A2039" t="s">
        <v>417</v>
      </c>
      <c r="B2039" t="s">
        <v>447</v>
      </c>
      <c r="C2039" t="s">
        <v>37</v>
      </c>
      <c r="D2039" t="s">
        <v>42</v>
      </c>
      <c r="E2039" s="1">
        <v>41890</v>
      </c>
      <c r="F2039" s="1" t="s">
        <v>441</v>
      </c>
      <c r="G2039">
        <v>3</v>
      </c>
      <c r="H2039">
        <v>6.1944963932674328</v>
      </c>
      <c r="I2039">
        <v>22</v>
      </c>
      <c r="J2039" t="s">
        <v>444</v>
      </c>
      <c r="K2039">
        <f t="shared" si="32"/>
        <v>1104</v>
      </c>
    </row>
    <row r="2040" spans="1:11" ht="15" hidden="1" customHeight="1" x14ac:dyDescent="0.3">
      <c r="A2040" t="s">
        <v>417</v>
      </c>
      <c r="B2040" t="s">
        <v>447</v>
      </c>
      <c r="C2040" t="s">
        <v>37</v>
      </c>
      <c r="D2040" t="s">
        <v>42</v>
      </c>
      <c r="E2040" s="1">
        <v>41890</v>
      </c>
      <c r="F2040" s="1" t="s">
        <v>441</v>
      </c>
      <c r="G2040">
        <v>4</v>
      </c>
      <c r="H2040">
        <v>6.2604862409831687</v>
      </c>
      <c r="I2040">
        <v>22</v>
      </c>
      <c r="J2040" t="s">
        <v>444</v>
      </c>
      <c r="K2040">
        <f t="shared" si="32"/>
        <v>1104</v>
      </c>
    </row>
    <row r="2041" spans="1:11" ht="15" hidden="1" customHeight="1" x14ac:dyDescent="0.3">
      <c r="A2041" t="s">
        <v>417</v>
      </c>
      <c r="B2041" t="s">
        <v>447</v>
      </c>
      <c r="C2041" t="s">
        <v>37</v>
      </c>
      <c r="D2041" t="s">
        <v>42</v>
      </c>
      <c r="E2041" s="1">
        <v>41890</v>
      </c>
      <c r="F2041" s="1" t="s">
        <v>441</v>
      </c>
      <c r="G2041">
        <v>1</v>
      </c>
      <c r="H2041">
        <v>6.0868287469943896</v>
      </c>
      <c r="I2041">
        <v>26</v>
      </c>
      <c r="J2041" t="s">
        <v>444</v>
      </c>
      <c r="K2041">
        <f t="shared" si="32"/>
        <v>1104</v>
      </c>
    </row>
    <row r="2042" spans="1:11" ht="15" hidden="1" customHeight="1" x14ac:dyDescent="0.3">
      <c r="A2042" t="s">
        <v>417</v>
      </c>
      <c r="B2042" t="s">
        <v>447</v>
      </c>
      <c r="C2042" t="s">
        <v>37</v>
      </c>
      <c r="D2042" t="s">
        <v>42</v>
      </c>
      <c r="E2042" s="1">
        <v>41890</v>
      </c>
      <c r="F2042" s="1" t="s">
        <v>441</v>
      </c>
      <c r="G2042">
        <v>2</v>
      </c>
      <c r="H2042">
        <v>5.8408812729498161</v>
      </c>
      <c r="I2042">
        <v>22</v>
      </c>
      <c r="J2042" t="s">
        <v>444</v>
      </c>
      <c r="K2042">
        <f t="shared" si="32"/>
        <v>1104</v>
      </c>
    </row>
    <row r="2043" spans="1:11" ht="15" hidden="1" customHeight="1" x14ac:dyDescent="0.3">
      <c r="A2043" t="s">
        <v>417</v>
      </c>
      <c r="B2043" t="s">
        <v>447</v>
      </c>
      <c r="C2043" t="s">
        <v>37</v>
      </c>
      <c r="D2043" t="s">
        <v>42</v>
      </c>
      <c r="E2043" s="1">
        <v>41890</v>
      </c>
      <c r="F2043" s="1" t="s">
        <v>441</v>
      </c>
      <c r="G2043">
        <v>3</v>
      </c>
      <c r="H2043">
        <v>6.5001335826876838</v>
      </c>
      <c r="I2043">
        <v>24</v>
      </c>
      <c r="J2043" t="s">
        <v>444</v>
      </c>
      <c r="K2043">
        <f t="shared" si="32"/>
        <v>1104</v>
      </c>
    </row>
    <row r="2044" spans="1:11" ht="15" hidden="1" customHeight="1" x14ac:dyDescent="0.3">
      <c r="A2044" t="s">
        <v>417</v>
      </c>
      <c r="B2044" t="s">
        <v>447</v>
      </c>
      <c r="C2044" t="s">
        <v>37</v>
      </c>
      <c r="D2044" t="s">
        <v>42</v>
      </c>
      <c r="E2044" s="1">
        <v>41890</v>
      </c>
      <c r="F2044" s="1" t="s">
        <v>441</v>
      </c>
      <c r="G2044">
        <v>4</v>
      </c>
      <c r="H2044">
        <v>7.1572158022037087</v>
      </c>
      <c r="I2044">
        <v>25</v>
      </c>
      <c r="J2044" t="s">
        <v>444</v>
      </c>
      <c r="K2044">
        <f t="shared" si="32"/>
        <v>1104</v>
      </c>
    </row>
    <row r="2045" spans="1:11" hidden="1" x14ac:dyDescent="0.3">
      <c r="A2045" t="s">
        <v>417</v>
      </c>
      <c r="B2045" t="s">
        <v>447</v>
      </c>
      <c r="C2045" t="s">
        <v>37</v>
      </c>
      <c r="D2045" t="s">
        <v>42</v>
      </c>
      <c r="E2045" s="1">
        <v>41890</v>
      </c>
      <c r="F2045" s="1" t="s">
        <v>441</v>
      </c>
      <c r="G2045">
        <v>1</v>
      </c>
      <c r="H2045">
        <v>6.3438418380977826</v>
      </c>
      <c r="I2045">
        <v>24</v>
      </c>
      <c r="J2045" t="s">
        <v>444</v>
      </c>
      <c r="K2045">
        <f t="shared" si="32"/>
        <v>1104</v>
      </c>
    </row>
    <row r="2046" spans="1:11" hidden="1" x14ac:dyDescent="0.3">
      <c r="A2046" t="s">
        <v>417</v>
      </c>
      <c r="B2046" t="s">
        <v>447</v>
      </c>
      <c r="C2046" t="s">
        <v>37</v>
      </c>
      <c r="D2046" t="s">
        <v>42</v>
      </c>
      <c r="E2046" s="1">
        <v>41890</v>
      </c>
      <c r="F2046" s="1" t="s">
        <v>441</v>
      </c>
      <c r="G2046">
        <v>2</v>
      </c>
      <c r="H2046">
        <v>6.4723483836494786</v>
      </c>
      <c r="I2046">
        <v>23</v>
      </c>
      <c r="J2046" t="s">
        <v>444</v>
      </c>
      <c r="K2046">
        <f t="shared" si="32"/>
        <v>1104</v>
      </c>
    </row>
    <row r="2047" spans="1:11" hidden="1" x14ac:dyDescent="0.3">
      <c r="A2047" t="s">
        <v>417</v>
      </c>
      <c r="B2047" t="s">
        <v>447</v>
      </c>
      <c r="C2047" t="s">
        <v>37</v>
      </c>
      <c r="D2047" t="s">
        <v>42</v>
      </c>
      <c r="E2047" s="1">
        <v>41890</v>
      </c>
      <c r="F2047" s="1" t="s">
        <v>441</v>
      </c>
      <c r="G2047">
        <v>3</v>
      </c>
      <c r="H2047">
        <v>6.0764092973550632</v>
      </c>
      <c r="I2047">
        <v>23</v>
      </c>
      <c r="J2047" t="s">
        <v>444</v>
      </c>
      <c r="K2047">
        <f t="shared" si="32"/>
        <v>1104</v>
      </c>
    </row>
    <row r="2048" spans="1:11" hidden="1" x14ac:dyDescent="0.3">
      <c r="A2048" t="s">
        <v>417</v>
      </c>
      <c r="B2048" t="s">
        <v>447</v>
      </c>
      <c r="C2048" t="s">
        <v>37</v>
      </c>
      <c r="D2048" t="s">
        <v>42</v>
      </c>
      <c r="E2048" s="1">
        <v>41890</v>
      </c>
      <c r="F2048" s="1" t="s">
        <v>441</v>
      </c>
      <c r="G2048">
        <v>4</v>
      </c>
      <c r="H2048">
        <v>5.4516523867809061</v>
      </c>
      <c r="I2048">
        <v>22</v>
      </c>
      <c r="J2048" t="s">
        <v>444</v>
      </c>
      <c r="K2048">
        <f t="shared" si="32"/>
        <v>1104</v>
      </c>
    </row>
    <row r="2049" spans="1:11" hidden="1" x14ac:dyDescent="0.3">
      <c r="A2049" t="s">
        <v>417</v>
      </c>
      <c r="B2049" t="s">
        <v>447</v>
      </c>
      <c r="C2049" t="s">
        <v>37</v>
      </c>
      <c r="D2049" t="s">
        <v>42</v>
      </c>
      <c r="E2049" s="1">
        <v>41897</v>
      </c>
      <c r="F2049" s="1" t="s">
        <v>441</v>
      </c>
      <c r="G2049">
        <v>1</v>
      </c>
      <c r="H2049">
        <v>6.7119957253539937</v>
      </c>
      <c r="I2049">
        <v>25</v>
      </c>
      <c r="J2049" t="s">
        <v>444</v>
      </c>
      <c r="K2049">
        <f t="shared" si="32"/>
        <v>1265</v>
      </c>
    </row>
    <row r="2050" spans="1:11" hidden="1" x14ac:dyDescent="0.3">
      <c r="A2050" t="s">
        <v>417</v>
      </c>
      <c r="B2050" t="s">
        <v>447</v>
      </c>
      <c r="C2050" t="s">
        <v>37</v>
      </c>
      <c r="D2050" t="s">
        <v>42</v>
      </c>
      <c r="E2050" s="1">
        <v>41897</v>
      </c>
      <c r="F2050" s="1" t="s">
        <v>441</v>
      </c>
      <c r="G2050">
        <v>2</v>
      </c>
      <c r="H2050">
        <v>6.7745124231899547</v>
      </c>
      <c r="I2050">
        <v>24</v>
      </c>
      <c r="J2050" t="s">
        <v>444</v>
      </c>
      <c r="K2050">
        <f t="shared" si="32"/>
        <v>1265</v>
      </c>
    </row>
    <row r="2051" spans="1:11" hidden="1" x14ac:dyDescent="0.3">
      <c r="A2051" t="s">
        <v>417</v>
      </c>
      <c r="B2051" t="s">
        <v>447</v>
      </c>
      <c r="C2051" t="s">
        <v>37</v>
      </c>
      <c r="D2051" t="s">
        <v>42</v>
      </c>
      <c r="E2051" s="1">
        <v>41897</v>
      </c>
      <c r="F2051" s="1" t="s">
        <v>441</v>
      </c>
      <c r="G2051">
        <v>3</v>
      </c>
      <c r="H2051">
        <v>6.8474485706652422</v>
      </c>
      <c r="I2051">
        <v>23</v>
      </c>
      <c r="J2051" t="s">
        <v>444</v>
      </c>
      <c r="K2051">
        <f t="shared" si="32"/>
        <v>1265</v>
      </c>
    </row>
    <row r="2052" spans="1:11" hidden="1" x14ac:dyDescent="0.3">
      <c r="A2052" t="s">
        <v>417</v>
      </c>
      <c r="B2052" t="s">
        <v>447</v>
      </c>
      <c r="C2052" t="s">
        <v>37</v>
      </c>
      <c r="D2052" t="s">
        <v>42</v>
      </c>
      <c r="E2052" s="1">
        <v>41897</v>
      </c>
      <c r="F2052" s="1" t="s">
        <v>441</v>
      </c>
      <c r="G2052">
        <v>4</v>
      </c>
      <c r="H2052">
        <v>7.0072134651349183</v>
      </c>
      <c r="I2052">
        <v>25</v>
      </c>
      <c r="J2052" t="s">
        <v>444</v>
      </c>
      <c r="K2052">
        <f t="shared" si="32"/>
        <v>1265</v>
      </c>
    </row>
    <row r="2053" spans="1:11" hidden="1" x14ac:dyDescent="0.3">
      <c r="A2053" t="s">
        <v>417</v>
      </c>
      <c r="B2053" t="s">
        <v>447</v>
      </c>
      <c r="C2053" t="s">
        <v>37</v>
      </c>
      <c r="D2053" t="s">
        <v>42</v>
      </c>
      <c r="E2053" s="1">
        <v>41897</v>
      </c>
      <c r="F2053" s="1" t="s">
        <v>441</v>
      </c>
      <c r="G2053">
        <v>1</v>
      </c>
      <c r="H2053">
        <v>6.7640929735506283</v>
      </c>
      <c r="I2053">
        <v>24</v>
      </c>
      <c r="J2053" t="s">
        <v>444</v>
      </c>
      <c r="K2053">
        <f t="shared" si="32"/>
        <v>1265</v>
      </c>
    </row>
    <row r="2054" spans="1:11" hidden="1" x14ac:dyDescent="0.3">
      <c r="A2054" t="s">
        <v>417</v>
      </c>
      <c r="B2054" t="s">
        <v>447</v>
      </c>
      <c r="C2054" t="s">
        <v>37</v>
      </c>
      <c r="D2054" t="s">
        <v>42</v>
      </c>
      <c r="E2054" s="1">
        <v>41897</v>
      </c>
      <c r="F2054" s="1" t="s">
        <v>441</v>
      </c>
      <c r="G2054">
        <v>2</v>
      </c>
      <c r="H2054">
        <v>6.9342773176596317</v>
      </c>
      <c r="I2054">
        <v>24</v>
      </c>
      <c r="J2054" t="s">
        <v>444</v>
      </c>
      <c r="K2054">
        <f t="shared" si="32"/>
        <v>1265</v>
      </c>
    </row>
    <row r="2055" spans="1:11" hidden="1" x14ac:dyDescent="0.3">
      <c r="A2055" t="s">
        <v>417</v>
      </c>
      <c r="B2055" t="s">
        <v>447</v>
      </c>
      <c r="C2055" t="s">
        <v>37</v>
      </c>
      <c r="D2055" t="s">
        <v>42</v>
      </c>
      <c r="E2055" s="1">
        <v>41897</v>
      </c>
      <c r="F2055" s="1" t="s">
        <v>441</v>
      </c>
      <c r="G2055">
        <v>3</v>
      </c>
      <c r="H2055">
        <v>6.8370291210259149</v>
      </c>
      <c r="I2055">
        <v>24</v>
      </c>
      <c r="J2055" t="s">
        <v>444</v>
      </c>
      <c r="K2055">
        <f t="shared" si="32"/>
        <v>1265</v>
      </c>
    </row>
    <row r="2056" spans="1:11" hidden="1" x14ac:dyDescent="0.3">
      <c r="A2056" t="s">
        <v>417</v>
      </c>
      <c r="B2056" t="s">
        <v>447</v>
      </c>
      <c r="C2056" t="s">
        <v>37</v>
      </c>
      <c r="D2056" t="s">
        <v>42</v>
      </c>
      <c r="E2056" s="1">
        <v>41897</v>
      </c>
      <c r="F2056" s="1" t="s">
        <v>441</v>
      </c>
      <c r="G2056">
        <v>4</v>
      </c>
      <c r="H2056">
        <v>6.4515094843708258</v>
      </c>
      <c r="I2056">
        <v>22</v>
      </c>
      <c r="J2056" t="s">
        <v>444</v>
      </c>
      <c r="K2056">
        <f t="shared" si="32"/>
        <v>1265</v>
      </c>
    </row>
    <row r="2057" spans="1:11" hidden="1" x14ac:dyDescent="0.3">
      <c r="A2057" t="s">
        <v>417</v>
      </c>
      <c r="B2057" t="s">
        <v>447</v>
      </c>
      <c r="C2057" t="s">
        <v>37</v>
      </c>
      <c r="D2057" t="s">
        <v>42</v>
      </c>
      <c r="E2057" s="1">
        <v>41897</v>
      </c>
      <c r="F2057" s="1" t="s">
        <v>441</v>
      </c>
      <c r="G2057">
        <v>1</v>
      </c>
      <c r="H2057">
        <v>6.1076676462730433</v>
      </c>
      <c r="I2057">
        <v>24</v>
      </c>
      <c r="J2057" t="s">
        <v>444</v>
      </c>
      <c r="K2057">
        <f t="shared" si="32"/>
        <v>1265</v>
      </c>
    </row>
    <row r="2058" spans="1:11" hidden="1" x14ac:dyDescent="0.3">
      <c r="A2058" t="s">
        <v>417</v>
      </c>
      <c r="B2058" t="s">
        <v>447</v>
      </c>
      <c r="C2058" t="s">
        <v>37</v>
      </c>
      <c r="D2058" t="s">
        <v>42</v>
      </c>
      <c r="E2058" s="1">
        <v>41897</v>
      </c>
      <c r="F2058" s="1" t="s">
        <v>441</v>
      </c>
      <c r="G2058">
        <v>2</v>
      </c>
      <c r="H2058">
        <v>7.3144316044074174</v>
      </c>
      <c r="I2058">
        <v>26</v>
      </c>
      <c r="J2058" t="s">
        <v>444</v>
      </c>
      <c r="K2058">
        <f t="shared" si="32"/>
        <v>1265</v>
      </c>
    </row>
    <row r="2059" spans="1:11" hidden="1" x14ac:dyDescent="0.3">
      <c r="A2059" t="s">
        <v>417</v>
      </c>
      <c r="B2059" t="s">
        <v>447</v>
      </c>
      <c r="C2059" t="s">
        <v>37</v>
      </c>
      <c r="D2059" t="s">
        <v>42</v>
      </c>
      <c r="E2059" s="1">
        <v>41897</v>
      </c>
      <c r="F2059" s="1" t="s">
        <v>441</v>
      </c>
      <c r="G2059">
        <v>3</v>
      </c>
      <c r="H2059">
        <v>6.8057707721079348</v>
      </c>
      <c r="I2059">
        <v>23</v>
      </c>
      <c r="J2059" t="s">
        <v>444</v>
      </c>
      <c r="K2059">
        <f t="shared" si="32"/>
        <v>1265</v>
      </c>
    </row>
    <row r="2060" spans="1:11" hidden="1" x14ac:dyDescent="0.3">
      <c r="A2060" t="s">
        <v>417</v>
      </c>
      <c r="B2060" t="s">
        <v>447</v>
      </c>
      <c r="C2060" t="s">
        <v>37</v>
      </c>
      <c r="D2060" t="s">
        <v>42</v>
      </c>
      <c r="E2060" s="1">
        <v>41897</v>
      </c>
      <c r="F2060" s="1" t="s">
        <v>441</v>
      </c>
      <c r="G2060">
        <v>4</v>
      </c>
      <c r="H2060">
        <v>7.059310713331552</v>
      </c>
      <c r="I2060">
        <v>25</v>
      </c>
      <c r="J2060" t="s">
        <v>444</v>
      </c>
      <c r="K2060">
        <f t="shared" si="32"/>
        <v>1265</v>
      </c>
    </row>
    <row r="2061" spans="1:11" hidden="1" x14ac:dyDescent="0.3">
      <c r="A2061" t="s">
        <v>417</v>
      </c>
      <c r="B2061" t="s">
        <v>447</v>
      </c>
      <c r="C2061" t="s">
        <v>37</v>
      </c>
      <c r="D2061" t="s">
        <v>42</v>
      </c>
      <c r="E2061" s="1">
        <v>41904</v>
      </c>
      <c r="F2061" s="1" t="s">
        <v>441</v>
      </c>
      <c r="G2061">
        <v>1</v>
      </c>
      <c r="H2061">
        <v>7.8384842784197799</v>
      </c>
      <c r="I2061">
        <v>24</v>
      </c>
      <c r="J2061" t="s">
        <v>444</v>
      </c>
      <c r="K2061">
        <f t="shared" si="32"/>
        <v>1426</v>
      </c>
    </row>
    <row r="2062" spans="1:11" hidden="1" x14ac:dyDescent="0.3">
      <c r="A2062" t="s">
        <v>417</v>
      </c>
      <c r="B2062" t="s">
        <v>447</v>
      </c>
      <c r="C2062" t="s">
        <v>37</v>
      </c>
      <c r="D2062" t="s">
        <v>42</v>
      </c>
      <c r="E2062" s="1">
        <v>41904</v>
      </c>
      <c r="F2062" s="1" t="s">
        <v>441</v>
      </c>
      <c r="G2062">
        <v>2</v>
      </c>
      <c r="H2062">
        <v>8.1882845188284517</v>
      </c>
      <c r="I2062">
        <v>27</v>
      </c>
      <c r="J2062" t="s">
        <v>444</v>
      </c>
      <c r="K2062">
        <f t="shared" si="32"/>
        <v>1426</v>
      </c>
    </row>
    <row r="2063" spans="1:11" hidden="1" x14ac:dyDescent="0.3">
      <c r="A2063" t="s">
        <v>417</v>
      </c>
      <c r="B2063" t="s">
        <v>447</v>
      </c>
      <c r="C2063" t="s">
        <v>37</v>
      </c>
      <c r="D2063" t="s">
        <v>42</v>
      </c>
      <c r="E2063" s="1">
        <v>41904</v>
      </c>
      <c r="F2063" s="1" t="s">
        <v>441</v>
      </c>
      <c r="G2063">
        <v>3</v>
      </c>
      <c r="H2063">
        <v>7.86294006987369</v>
      </c>
      <c r="I2063">
        <v>26</v>
      </c>
      <c r="J2063" t="s">
        <v>444</v>
      </c>
      <c r="K2063">
        <f t="shared" si="32"/>
        <v>1426</v>
      </c>
    </row>
    <row r="2064" spans="1:11" hidden="1" x14ac:dyDescent="0.3">
      <c r="A2064" t="s">
        <v>417</v>
      </c>
      <c r="B2064" t="s">
        <v>447</v>
      </c>
      <c r="C2064" t="s">
        <v>37</v>
      </c>
      <c r="D2064" t="s">
        <v>42</v>
      </c>
      <c r="E2064" s="1">
        <v>41904</v>
      </c>
      <c r="F2064" s="1" t="s">
        <v>441</v>
      </c>
      <c r="G2064">
        <v>4</v>
      </c>
      <c r="H2064">
        <v>7.4576726686374633</v>
      </c>
      <c r="I2064">
        <v>26</v>
      </c>
      <c r="J2064" t="s">
        <v>444</v>
      </c>
      <c r="K2064">
        <f t="shared" si="32"/>
        <v>1426</v>
      </c>
    </row>
    <row r="2065" spans="1:11" hidden="1" x14ac:dyDescent="0.3">
      <c r="A2065" t="s">
        <v>417</v>
      </c>
      <c r="B2065" t="s">
        <v>447</v>
      </c>
      <c r="C2065" t="s">
        <v>37</v>
      </c>
      <c r="D2065" t="s">
        <v>42</v>
      </c>
      <c r="E2065" s="1">
        <v>41904</v>
      </c>
      <c r="F2065" s="1" t="s">
        <v>441</v>
      </c>
      <c r="G2065">
        <v>1</v>
      </c>
      <c r="H2065">
        <v>7.1572158022037087</v>
      </c>
      <c r="I2065">
        <v>25</v>
      </c>
      <c r="J2065" t="s">
        <v>444</v>
      </c>
      <c r="K2065">
        <f t="shared" si="32"/>
        <v>1426</v>
      </c>
    </row>
    <row r="2066" spans="1:11" hidden="1" x14ac:dyDescent="0.3">
      <c r="A2066" t="s">
        <v>417</v>
      </c>
      <c r="B2066" t="s">
        <v>447</v>
      </c>
      <c r="C2066" t="s">
        <v>37</v>
      </c>
      <c r="D2066" t="s">
        <v>42</v>
      </c>
      <c r="E2066" s="1">
        <v>41904</v>
      </c>
      <c r="F2066" s="1" t="s">
        <v>441</v>
      </c>
      <c r="G2066">
        <v>2</v>
      </c>
      <c r="H2066">
        <v>7.471647406611126</v>
      </c>
      <c r="I2066">
        <v>24</v>
      </c>
      <c r="J2066" t="s">
        <v>444</v>
      </c>
      <c r="K2066">
        <f t="shared" si="32"/>
        <v>1426</v>
      </c>
    </row>
    <row r="2067" spans="1:11" hidden="1" x14ac:dyDescent="0.3">
      <c r="A2067" t="s">
        <v>417</v>
      </c>
      <c r="B2067" t="s">
        <v>447</v>
      </c>
      <c r="C2067" t="s">
        <v>37</v>
      </c>
      <c r="D2067" t="s">
        <v>42</v>
      </c>
      <c r="E2067" s="1">
        <v>41904</v>
      </c>
      <c r="F2067" s="1" t="s">
        <v>441</v>
      </c>
      <c r="G2067">
        <v>3</v>
      </c>
      <c r="H2067">
        <v>7.7651169040580488</v>
      </c>
      <c r="I2067">
        <v>26</v>
      </c>
      <c r="J2067" t="s">
        <v>444</v>
      </c>
      <c r="K2067">
        <f t="shared" si="32"/>
        <v>1426</v>
      </c>
    </row>
    <row r="2068" spans="1:11" hidden="1" x14ac:dyDescent="0.3">
      <c r="A2068" t="s">
        <v>417</v>
      </c>
      <c r="B2068" t="s">
        <v>447</v>
      </c>
      <c r="C2068" t="s">
        <v>37</v>
      </c>
      <c r="D2068" t="s">
        <v>42</v>
      </c>
      <c r="E2068" s="1">
        <v>41904</v>
      </c>
      <c r="F2068" s="1" t="s">
        <v>441</v>
      </c>
      <c r="G2068">
        <v>4</v>
      </c>
      <c r="H2068">
        <v>7.751142166084386</v>
      </c>
      <c r="I2068">
        <v>25</v>
      </c>
      <c r="J2068" t="s">
        <v>444</v>
      </c>
      <c r="K2068">
        <f t="shared" si="32"/>
        <v>1426</v>
      </c>
    </row>
    <row r="2069" spans="1:11" hidden="1" x14ac:dyDescent="0.3">
      <c r="A2069" t="s">
        <v>417</v>
      </c>
      <c r="B2069" t="s">
        <v>447</v>
      </c>
      <c r="C2069" t="s">
        <v>37</v>
      </c>
      <c r="D2069" t="s">
        <v>42</v>
      </c>
      <c r="E2069" s="1">
        <v>41904</v>
      </c>
      <c r="F2069" s="1" t="s">
        <v>441</v>
      </c>
      <c r="G2069">
        <v>1</v>
      </c>
      <c r="H2069">
        <v>7.5764579414135982</v>
      </c>
      <c r="I2069">
        <v>23</v>
      </c>
      <c r="J2069" t="s">
        <v>444</v>
      </c>
      <c r="K2069">
        <f t="shared" si="32"/>
        <v>1426</v>
      </c>
    </row>
    <row r="2070" spans="1:11" hidden="1" x14ac:dyDescent="0.3">
      <c r="A2070" t="s">
        <v>417</v>
      </c>
      <c r="B2070" t="s">
        <v>447</v>
      </c>
      <c r="C2070" t="s">
        <v>37</v>
      </c>
      <c r="D2070" t="s">
        <v>42</v>
      </c>
      <c r="E2070" s="1">
        <v>41904</v>
      </c>
      <c r="F2070" s="1" t="s">
        <v>441</v>
      </c>
      <c r="G2070">
        <v>2</v>
      </c>
      <c r="H2070">
        <v>7.6113947863477556</v>
      </c>
      <c r="I2070">
        <v>23</v>
      </c>
      <c r="J2070" t="s">
        <v>444</v>
      </c>
      <c r="K2070">
        <f t="shared" si="32"/>
        <v>1426</v>
      </c>
    </row>
    <row r="2071" spans="1:11" hidden="1" x14ac:dyDescent="0.3">
      <c r="A2071" t="s">
        <v>417</v>
      </c>
      <c r="B2071" t="s">
        <v>447</v>
      </c>
      <c r="C2071" t="s">
        <v>37</v>
      </c>
      <c r="D2071" t="s">
        <v>42</v>
      </c>
      <c r="E2071" s="1">
        <v>41904</v>
      </c>
      <c r="F2071" s="1" t="s">
        <v>441</v>
      </c>
      <c r="G2071">
        <v>3</v>
      </c>
      <c r="H2071">
        <v>7.1572158022037087</v>
      </c>
      <c r="I2071">
        <v>24</v>
      </c>
      <c r="J2071" t="s">
        <v>444</v>
      </c>
      <c r="K2071">
        <f t="shared" si="32"/>
        <v>1426</v>
      </c>
    </row>
    <row r="2072" spans="1:11" hidden="1" x14ac:dyDescent="0.3">
      <c r="A2072" t="s">
        <v>417</v>
      </c>
      <c r="B2072" t="s">
        <v>447</v>
      </c>
      <c r="C2072" t="s">
        <v>37</v>
      </c>
      <c r="D2072" t="s">
        <v>42</v>
      </c>
      <c r="E2072" s="1">
        <v>41904</v>
      </c>
      <c r="F2072" s="1" t="s">
        <v>441</v>
      </c>
      <c r="G2072">
        <v>4</v>
      </c>
      <c r="H2072">
        <v>7.6323568933082502</v>
      </c>
      <c r="I2072">
        <v>24</v>
      </c>
      <c r="J2072" t="s">
        <v>444</v>
      </c>
      <c r="K2072">
        <f t="shared" si="32"/>
        <v>1426</v>
      </c>
    </row>
    <row r="2073" spans="1:11" ht="15" hidden="1" customHeight="1" x14ac:dyDescent="0.3">
      <c r="A2073" t="s">
        <v>417</v>
      </c>
      <c r="B2073" t="s">
        <v>447</v>
      </c>
      <c r="C2073" t="s">
        <v>37</v>
      </c>
      <c r="D2073" t="s">
        <v>42</v>
      </c>
      <c r="E2073" s="1">
        <v>41911</v>
      </c>
      <c r="F2073" s="1" t="s">
        <v>441</v>
      </c>
      <c r="G2073">
        <v>1</v>
      </c>
      <c r="H2073">
        <v>8.7360213008748566</v>
      </c>
      <c r="I2073">
        <v>26</v>
      </c>
      <c r="J2073" t="s">
        <v>444</v>
      </c>
      <c r="K2073">
        <f t="shared" si="32"/>
        <v>1587</v>
      </c>
    </row>
    <row r="2074" spans="1:11" ht="15" hidden="1" customHeight="1" x14ac:dyDescent="0.3">
      <c r="A2074" t="s">
        <v>417</v>
      </c>
      <c r="B2074" t="s">
        <v>447</v>
      </c>
      <c r="C2074" t="s">
        <v>37</v>
      </c>
      <c r="D2074" t="s">
        <v>42</v>
      </c>
      <c r="E2074" s="1">
        <v>41911</v>
      </c>
      <c r="F2074" s="1" t="s">
        <v>441</v>
      </c>
      <c r="G2074">
        <v>2</v>
      </c>
      <c r="H2074">
        <v>7.4402042461703841</v>
      </c>
      <c r="I2074">
        <v>24</v>
      </c>
      <c r="J2074" t="s">
        <v>444</v>
      </c>
      <c r="K2074">
        <f t="shared" si="32"/>
        <v>1587</v>
      </c>
    </row>
    <row r="2075" spans="1:11" ht="15" hidden="1" customHeight="1" x14ac:dyDescent="0.3">
      <c r="A2075" t="s">
        <v>417</v>
      </c>
      <c r="B2075" t="s">
        <v>447</v>
      </c>
      <c r="C2075" t="s">
        <v>37</v>
      </c>
      <c r="D2075" t="s">
        <v>42</v>
      </c>
      <c r="E2075" s="1">
        <v>41911</v>
      </c>
      <c r="F2075" s="1" t="s">
        <v>441</v>
      </c>
      <c r="G2075">
        <v>3</v>
      </c>
      <c r="H2075">
        <v>8.8113351084062383</v>
      </c>
      <c r="I2075">
        <v>27</v>
      </c>
      <c r="J2075" t="s">
        <v>444</v>
      </c>
      <c r="K2075">
        <f t="shared" si="32"/>
        <v>1587</v>
      </c>
    </row>
    <row r="2076" spans="1:11" ht="15" hidden="1" customHeight="1" x14ac:dyDescent="0.3">
      <c r="A2076" t="s">
        <v>417</v>
      </c>
      <c r="B2076" t="s">
        <v>447</v>
      </c>
      <c r="C2076" t="s">
        <v>37</v>
      </c>
      <c r="D2076" t="s">
        <v>42</v>
      </c>
      <c r="E2076" s="1">
        <v>41911</v>
      </c>
      <c r="F2076" s="1" t="s">
        <v>441</v>
      </c>
      <c r="G2076">
        <v>4</v>
      </c>
      <c r="H2076">
        <v>8.2772917459109934</v>
      </c>
      <c r="I2076">
        <v>24</v>
      </c>
      <c r="J2076" t="s">
        <v>444</v>
      </c>
      <c r="K2076">
        <f t="shared" si="32"/>
        <v>1587</v>
      </c>
    </row>
    <row r="2077" spans="1:11" ht="15" hidden="1" customHeight="1" x14ac:dyDescent="0.3">
      <c r="A2077" t="s">
        <v>417</v>
      </c>
      <c r="B2077" t="s">
        <v>447</v>
      </c>
      <c r="C2077" t="s">
        <v>37</v>
      </c>
      <c r="D2077" t="s">
        <v>42</v>
      </c>
      <c r="E2077" s="1">
        <v>41911</v>
      </c>
      <c r="F2077" s="1" t="s">
        <v>441</v>
      </c>
      <c r="G2077">
        <v>1</v>
      </c>
      <c r="H2077">
        <v>8.1027006466337017</v>
      </c>
      <c r="I2077">
        <v>25</v>
      </c>
      <c r="J2077" t="s">
        <v>444</v>
      </c>
      <c r="K2077">
        <f t="shared" si="32"/>
        <v>1587</v>
      </c>
    </row>
    <row r="2078" spans="1:11" ht="15" hidden="1" customHeight="1" x14ac:dyDescent="0.3">
      <c r="A2078" t="s">
        <v>417</v>
      </c>
      <c r="B2078" t="s">
        <v>447</v>
      </c>
      <c r="C2078" t="s">
        <v>37</v>
      </c>
      <c r="D2078" t="s">
        <v>42</v>
      </c>
      <c r="E2078" s="1">
        <v>41911</v>
      </c>
      <c r="F2078" s="1" t="s">
        <v>441</v>
      </c>
      <c r="G2078">
        <v>2</v>
      </c>
      <c r="H2078">
        <v>8.6367440091289467</v>
      </c>
      <c r="I2078">
        <v>27</v>
      </c>
      <c r="J2078" t="s">
        <v>444</v>
      </c>
      <c r="K2078">
        <f t="shared" si="32"/>
        <v>1587</v>
      </c>
    </row>
    <row r="2079" spans="1:11" ht="15" hidden="1" customHeight="1" x14ac:dyDescent="0.3">
      <c r="A2079" t="s">
        <v>417</v>
      </c>
      <c r="B2079" t="s">
        <v>447</v>
      </c>
      <c r="C2079" t="s">
        <v>37</v>
      </c>
      <c r="D2079" t="s">
        <v>42</v>
      </c>
      <c r="E2079" s="1">
        <v>41911</v>
      </c>
      <c r="F2079" s="1" t="s">
        <v>441</v>
      </c>
      <c r="G2079">
        <v>3</v>
      </c>
      <c r="H2079">
        <v>8.8798022061620383</v>
      </c>
      <c r="I2079">
        <v>26</v>
      </c>
      <c r="J2079" t="s">
        <v>444</v>
      </c>
      <c r="K2079">
        <f t="shared" si="32"/>
        <v>1587</v>
      </c>
    </row>
    <row r="2080" spans="1:11" ht="15" hidden="1" customHeight="1" x14ac:dyDescent="0.3">
      <c r="A2080" t="s">
        <v>417</v>
      </c>
      <c r="B2080" t="s">
        <v>447</v>
      </c>
      <c r="C2080" t="s">
        <v>37</v>
      </c>
      <c r="D2080" t="s">
        <v>42</v>
      </c>
      <c r="E2080" s="1">
        <v>41911</v>
      </c>
      <c r="F2080" s="1" t="s">
        <v>441</v>
      </c>
      <c r="G2080">
        <v>4</v>
      </c>
      <c r="H2080">
        <v>8.2293647774819316</v>
      </c>
      <c r="I2080">
        <v>25</v>
      </c>
      <c r="J2080" t="s">
        <v>444</v>
      </c>
      <c r="K2080">
        <f t="shared" si="32"/>
        <v>1587</v>
      </c>
    </row>
    <row r="2081" spans="1:11" ht="15" hidden="1" customHeight="1" x14ac:dyDescent="0.3">
      <c r="A2081" t="s">
        <v>417</v>
      </c>
      <c r="B2081" t="s">
        <v>447</v>
      </c>
      <c r="C2081" t="s">
        <v>37</v>
      </c>
      <c r="D2081" t="s">
        <v>42</v>
      </c>
      <c r="E2081" s="1">
        <v>41911</v>
      </c>
      <c r="F2081" s="1" t="s">
        <v>441</v>
      </c>
      <c r="G2081">
        <v>1</v>
      </c>
      <c r="H2081">
        <v>8.8832255610498283</v>
      </c>
      <c r="I2081">
        <v>29</v>
      </c>
      <c r="J2081" t="s">
        <v>444</v>
      </c>
      <c r="K2081">
        <f t="shared" si="32"/>
        <v>1587</v>
      </c>
    </row>
    <row r="2082" spans="1:11" ht="15" hidden="1" customHeight="1" x14ac:dyDescent="0.3">
      <c r="A2082" t="s">
        <v>417</v>
      </c>
      <c r="B2082" t="s">
        <v>447</v>
      </c>
      <c r="C2082" t="s">
        <v>37</v>
      </c>
      <c r="D2082" t="s">
        <v>42</v>
      </c>
      <c r="E2082" s="1">
        <v>41911</v>
      </c>
      <c r="F2082" s="1" t="s">
        <v>441</v>
      </c>
      <c r="G2082">
        <v>2</v>
      </c>
      <c r="H2082">
        <v>7.8245095404461171</v>
      </c>
      <c r="I2082">
        <v>26</v>
      </c>
      <c r="J2082" t="s">
        <v>444</v>
      </c>
      <c r="K2082">
        <f t="shared" si="32"/>
        <v>1587</v>
      </c>
    </row>
    <row r="2083" spans="1:11" ht="15" hidden="1" customHeight="1" x14ac:dyDescent="0.3">
      <c r="A2083" t="s">
        <v>417</v>
      </c>
      <c r="B2083" t="s">
        <v>447</v>
      </c>
      <c r="C2083" t="s">
        <v>37</v>
      </c>
      <c r="D2083" t="s">
        <v>42</v>
      </c>
      <c r="E2083" s="1">
        <v>41911</v>
      </c>
      <c r="F2083" s="1" t="s">
        <v>441</v>
      </c>
      <c r="G2083">
        <v>3</v>
      </c>
      <c r="H2083">
        <v>8.2156713579307716</v>
      </c>
      <c r="I2083">
        <v>26</v>
      </c>
      <c r="J2083" t="s">
        <v>444</v>
      </c>
      <c r="K2083">
        <f t="shared" si="32"/>
        <v>1587</v>
      </c>
    </row>
    <row r="2084" spans="1:11" ht="15" hidden="1" customHeight="1" x14ac:dyDescent="0.3">
      <c r="A2084" t="s">
        <v>417</v>
      </c>
      <c r="B2084" t="s">
        <v>447</v>
      </c>
      <c r="C2084" t="s">
        <v>37</v>
      </c>
      <c r="D2084" t="s">
        <v>42</v>
      </c>
      <c r="E2084" s="1">
        <v>41911</v>
      </c>
      <c r="F2084" s="1" t="s">
        <v>441</v>
      </c>
      <c r="G2084">
        <v>4</v>
      </c>
      <c r="H2084">
        <v>8.7531380753138084</v>
      </c>
      <c r="I2084">
        <v>28</v>
      </c>
      <c r="J2084" t="s">
        <v>444</v>
      </c>
      <c r="K2084">
        <f t="shared" si="32"/>
        <v>1587</v>
      </c>
    </row>
    <row r="2085" spans="1:11" ht="15" hidden="1" customHeight="1" x14ac:dyDescent="0.3">
      <c r="A2085" t="s">
        <v>417</v>
      </c>
      <c r="B2085" t="s">
        <v>447</v>
      </c>
      <c r="C2085" t="s">
        <v>37</v>
      </c>
      <c r="D2085" t="s">
        <v>42</v>
      </c>
      <c r="E2085" s="1">
        <v>41918</v>
      </c>
      <c r="F2085" s="1" t="s">
        <v>441</v>
      </c>
      <c r="G2085">
        <v>1</v>
      </c>
      <c r="H2085">
        <v>9.2736363636363635</v>
      </c>
      <c r="I2085">
        <v>25</v>
      </c>
      <c r="J2085" t="s">
        <v>444</v>
      </c>
      <c r="K2085">
        <f t="shared" si="32"/>
        <v>1748</v>
      </c>
    </row>
    <row r="2086" spans="1:11" ht="15" hidden="1" customHeight="1" x14ac:dyDescent="0.3">
      <c r="A2086" t="s">
        <v>417</v>
      </c>
      <c r="B2086" t="s">
        <v>447</v>
      </c>
      <c r="C2086" t="s">
        <v>37</v>
      </c>
      <c r="D2086" t="s">
        <v>42</v>
      </c>
      <c r="E2086" s="1">
        <v>41918</v>
      </c>
      <c r="F2086" s="1" t="s">
        <v>441</v>
      </c>
      <c r="G2086">
        <v>2</v>
      </c>
      <c r="H2086">
        <v>9.2227272727272727</v>
      </c>
      <c r="I2086">
        <v>26</v>
      </c>
      <c r="J2086" t="s">
        <v>444</v>
      </c>
      <c r="K2086">
        <f t="shared" si="32"/>
        <v>1748</v>
      </c>
    </row>
    <row r="2087" spans="1:11" ht="15" hidden="1" customHeight="1" x14ac:dyDescent="0.3">
      <c r="A2087" t="s">
        <v>417</v>
      </c>
      <c r="B2087" t="s">
        <v>447</v>
      </c>
      <c r="C2087" t="s">
        <v>37</v>
      </c>
      <c r="D2087" t="s">
        <v>42</v>
      </c>
      <c r="E2087" s="1">
        <v>41918</v>
      </c>
      <c r="F2087" s="1" t="s">
        <v>441</v>
      </c>
      <c r="G2087">
        <v>3</v>
      </c>
      <c r="H2087">
        <v>8.07189045264359</v>
      </c>
      <c r="I2087">
        <v>25</v>
      </c>
      <c r="J2087" t="s">
        <v>444</v>
      </c>
      <c r="K2087">
        <f t="shared" si="32"/>
        <v>1748</v>
      </c>
    </row>
    <row r="2088" spans="1:11" ht="15" hidden="1" customHeight="1" x14ac:dyDescent="0.3">
      <c r="A2088" t="s">
        <v>417</v>
      </c>
      <c r="B2088" t="s">
        <v>447</v>
      </c>
      <c r="C2088" t="s">
        <v>37</v>
      </c>
      <c r="D2088" t="s">
        <v>42</v>
      </c>
      <c r="E2088" s="1">
        <v>41918</v>
      </c>
      <c r="F2088" s="1" t="s">
        <v>441</v>
      </c>
      <c r="G2088">
        <v>4</v>
      </c>
      <c r="H2088">
        <v>8.2190947128185616</v>
      </c>
      <c r="I2088">
        <v>25</v>
      </c>
      <c r="J2088" t="s">
        <v>444</v>
      </c>
      <c r="K2088">
        <f t="shared" si="32"/>
        <v>1748</v>
      </c>
    </row>
    <row r="2089" spans="1:11" ht="15" hidden="1" customHeight="1" x14ac:dyDescent="0.3">
      <c r="A2089" t="s">
        <v>417</v>
      </c>
      <c r="B2089" t="s">
        <v>447</v>
      </c>
      <c r="C2089" t="s">
        <v>37</v>
      </c>
      <c r="D2089" t="s">
        <v>42</v>
      </c>
      <c r="E2089" s="1">
        <v>41918</v>
      </c>
      <c r="F2089" s="1" t="s">
        <v>441</v>
      </c>
      <c r="G2089">
        <v>1</v>
      </c>
      <c r="H2089">
        <v>9.6045454545454554</v>
      </c>
      <c r="I2089">
        <v>26</v>
      </c>
      <c r="J2089" t="s">
        <v>444</v>
      </c>
      <c r="K2089">
        <f t="shared" si="32"/>
        <v>1748</v>
      </c>
    </row>
    <row r="2090" spans="1:11" ht="15" hidden="1" customHeight="1" x14ac:dyDescent="0.3">
      <c r="A2090" t="s">
        <v>417</v>
      </c>
      <c r="B2090" t="s">
        <v>447</v>
      </c>
      <c r="C2090" t="s">
        <v>37</v>
      </c>
      <c r="D2090" t="s">
        <v>42</v>
      </c>
      <c r="E2090" s="1">
        <v>41918</v>
      </c>
      <c r="F2090" s="1" t="s">
        <v>441</v>
      </c>
      <c r="G2090">
        <v>2</v>
      </c>
      <c r="H2090">
        <v>9.1559090909090912</v>
      </c>
      <c r="I2090">
        <v>26</v>
      </c>
      <c r="J2090" t="s">
        <v>444</v>
      </c>
      <c r="K2090">
        <f t="shared" si="32"/>
        <v>1748</v>
      </c>
    </row>
    <row r="2091" spans="1:11" ht="15" hidden="1" customHeight="1" x14ac:dyDescent="0.3">
      <c r="A2091" t="s">
        <v>417</v>
      </c>
      <c r="B2091" t="s">
        <v>447</v>
      </c>
      <c r="C2091" t="s">
        <v>37</v>
      </c>
      <c r="D2091" t="s">
        <v>42</v>
      </c>
      <c r="E2091" s="1">
        <v>41918</v>
      </c>
      <c r="F2091" s="1" t="s">
        <v>441</v>
      </c>
      <c r="G2091">
        <v>3</v>
      </c>
      <c r="H2091">
        <v>8.9208824648155201</v>
      </c>
      <c r="I2091">
        <v>25</v>
      </c>
      <c r="J2091" t="s">
        <v>444</v>
      </c>
      <c r="K2091">
        <f t="shared" si="32"/>
        <v>1748</v>
      </c>
    </row>
    <row r="2092" spans="1:11" ht="15" hidden="1" customHeight="1" x14ac:dyDescent="0.3">
      <c r="A2092" t="s">
        <v>417</v>
      </c>
      <c r="B2092" t="s">
        <v>447</v>
      </c>
      <c r="C2092" t="s">
        <v>37</v>
      </c>
      <c r="D2092" t="s">
        <v>42</v>
      </c>
      <c r="E2092" s="1">
        <v>41918</v>
      </c>
      <c r="F2092" s="1" t="s">
        <v>441</v>
      </c>
      <c r="G2092">
        <v>4</v>
      </c>
      <c r="H2092">
        <v>8.6880943324457967</v>
      </c>
      <c r="I2092">
        <v>24</v>
      </c>
      <c r="J2092" t="s">
        <v>444</v>
      </c>
      <c r="K2092">
        <f t="shared" si="32"/>
        <v>1748</v>
      </c>
    </row>
    <row r="2093" spans="1:11" ht="15" hidden="1" customHeight="1" x14ac:dyDescent="0.3">
      <c r="A2093" t="s">
        <v>417</v>
      </c>
      <c r="B2093" t="s">
        <v>447</v>
      </c>
      <c r="C2093" t="s">
        <v>37</v>
      </c>
      <c r="D2093" t="s">
        <v>42</v>
      </c>
      <c r="E2093" s="1">
        <v>41918</v>
      </c>
      <c r="F2093" s="1" t="s">
        <v>441</v>
      </c>
      <c r="G2093">
        <v>1</v>
      </c>
      <c r="H2093">
        <v>9.4581818181818189</v>
      </c>
      <c r="I2093">
        <v>26</v>
      </c>
      <c r="J2093" t="s">
        <v>444</v>
      </c>
      <c r="K2093">
        <f t="shared" si="32"/>
        <v>1748</v>
      </c>
    </row>
    <row r="2094" spans="1:11" ht="15" hidden="1" customHeight="1" x14ac:dyDescent="0.3">
      <c r="A2094" t="s">
        <v>417</v>
      </c>
      <c r="B2094" t="s">
        <v>447</v>
      </c>
      <c r="C2094" t="s">
        <v>37</v>
      </c>
      <c r="D2094" t="s">
        <v>42</v>
      </c>
      <c r="E2094" s="1">
        <v>41918</v>
      </c>
      <c r="F2094" s="1" t="s">
        <v>441</v>
      </c>
      <c r="G2094">
        <v>2</v>
      </c>
      <c r="H2094">
        <v>9.2449999999999992</v>
      </c>
      <c r="I2094">
        <v>25</v>
      </c>
      <c r="J2094" t="s">
        <v>444</v>
      </c>
      <c r="K2094">
        <f t="shared" si="32"/>
        <v>1748</v>
      </c>
    </row>
    <row r="2095" spans="1:11" ht="15" hidden="1" customHeight="1" x14ac:dyDescent="0.3">
      <c r="A2095" t="s">
        <v>417</v>
      </c>
      <c r="B2095" t="s">
        <v>447</v>
      </c>
      <c r="C2095" t="s">
        <v>37</v>
      </c>
      <c r="D2095" t="s">
        <v>42</v>
      </c>
      <c r="E2095" s="1">
        <v>41918</v>
      </c>
      <c r="F2095" s="1" t="s">
        <v>441</v>
      </c>
      <c r="G2095">
        <v>3</v>
      </c>
      <c r="H2095">
        <v>9.1240909090909099</v>
      </c>
      <c r="I2095">
        <v>25</v>
      </c>
      <c r="J2095" t="s">
        <v>444</v>
      </c>
      <c r="K2095">
        <f t="shared" ref="K2095:K2158" si="33">(E2095-Exp4SD) * 23</f>
        <v>1748</v>
      </c>
    </row>
    <row r="2096" spans="1:11" ht="15" hidden="1" customHeight="1" x14ac:dyDescent="0.3">
      <c r="A2096" t="s">
        <v>417</v>
      </c>
      <c r="B2096" t="s">
        <v>447</v>
      </c>
      <c r="C2096" t="s">
        <v>37</v>
      </c>
      <c r="D2096" t="s">
        <v>42</v>
      </c>
      <c r="E2096" s="1">
        <v>41918</v>
      </c>
      <c r="F2096" s="1" t="s">
        <v>441</v>
      </c>
      <c r="G2096">
        <v>4</v>
      </c>
      <c r="H2096">
        <v>8.8489920121719283</v>
      </c>
      <c r="I2096">
        <v>25</v>
      </c>
      <c r="J2096" t="s">
        <v>444</v>
      </c>
      <c r="K2096">
        <f t="shared" si="33"/>
        <v>1748</v>
      </c>
    </row>
    <row r="2097" spans="1:11" hidden="1" x14ac:dyDescent="0.3">
      <c r="A2097" t="s">
        <v>417</v>
      </c>
      <c r="B2097" t="s">
        <v>447</v>
      </c>
      <c r="C2097" t="s">
        <v>37</v>
      </c>
      <c r="D2097" t="s">
        <v>42</v>
      </c>
      <c r="E2097" s="1">
        <v>41926</v>
      </c>
      <c r="F2097" s="1" t="s">
        <v>441</v>
      </c>
      <c r="G2097">
        <v>1</v>
      </c>
      <c r="H2097">
        <v>10.234672304439746</v>
      </c>
      <c r="I2097">
        <v>25</v>
      </c>
      <c r="J2097" t="s">
        <v>444</v>
      </c>
      <c r="K2097">
        <f t="shared" si="33"/>
        <v>1932</v>
      </c>
    </row>
    <row r="2098" spans="1:11" hidden="1" x14ac:dyDescent="0.3">
      <c r="A2098" t="s">
        <v>417</v>
      </c>
      <c r="B2098" t="s">
        <v>447</v>
      </c>
      <c r="C2098" t="s">
        <v>37</v>
      </c>
      <c r="D2098" t="s">
        <v>42</v>
      </c>
      <c r="E2098" s="1">
        <v>41926</v>
      </c>
      <c r="F2098" s="1" t="s">
        <v>441</v>
      </c>
      <c r="G2098">
        <v>2</v>
      </c>
      <c r="H2098">
        <v>9.8145454545454545</v>
      </c>
      <c r="I2098">
        <v>24</v>
      </c>
      <c r="J2098" t="s">
        <v>444</v>
      </c>
      <c r="K2098">
        <f t="shared" si="33"/>
        <v>1932</v>
      </c>
    </row>
    <row r="2099" spans="1:11" hidden="1" x14ac:dyDescent="0.3">
      <c r="A2099" t="s">
        <v>417</v>
      </c>
      <c r="B2099" t="s">
        <v>447</v>
      </c>
      <c r="C2099" t="s">
        <v>37</v>
      </c>
      <c r="D2099" t="s">
        <v>42</v>
      </c>
      <c r="E2099" s="1">
        <v>41926</v>
      </c>
      <c r="F2099" s="1" t="s">
        <v>441</v>
      </c>
      <c r="G2099">
        <v>3</v>
      </c>
      <c r="H2099">
        <v>10.396405919661733</v>
      </c>
      <c r="I2099">
        <v>26</v>
      </c>
      <c r="J2099" t="s">
        <v>444</v>
      </c>
      <c r="K2099">
        <f t="shared" si="33"/>
        <v>1932</v>
      </c>
    </row>
    <row r="2100" spans="1:11" hidden="1" x14ac:dyDescent="0.3">
      <c r="A2100" t="s">
        <v>417</v>
      </c>
      <c r="B2100" t="s">
        <v>447</v>
      </c>
      <c r="C2100" t="s">
        <v>37</v>
      </c>
      <c r="D2100" t="s">
        <v>42</v>
      </c>
      <c r="E2100" s="1">
        <v>41926</v>
      </c>
      <c r="F2100" s="1" t="s">
        <v>441</v>
      </c>
      <c r="G2100">
        <v>4</v>
      </c>
      <c r="H2100">
        <v>10.136363636363637</v>
      </c>
      <c r="I2100">
        <v>24</v>
      </c>
      <c r="J2100" t="s">
        <v>444</v>
      </c>
      <c r="K2100">
        <f t="shared" si="33"/>
        <v>1932</v>
      </c>
    </row>
    <row r="2101" spans="1:11" hidden="1" x14ac:dyDescent="0.3">
      <c r="A2101" t="s">
        <v>417</v>
      </c>
      <c r="B2101" t="s">
        <v>447</v>
      </c>
      <c r="C2101" t="s">
        <v>37</v>
      </c>
      <c r="D2101" t="s">
        <v>42</v>
      </c>
      <c r="E2101" s="1">
        <v>41926</v>
      </c>
      <c r="F2101" s="1" t="s">
        <v>441</v>
      </c>
      <c r="G2101">
        <v>1</v>
      </c>
      <c r="H2101">
        <v>9.7445454545454542</v>
      </c>
      <c r="I2101">
        <v>25</v>
      </c>
      <c r="J2101" t="s">
        <v>444</v>
      </c>
      <c r="K2101">
        <f t="shared" si="33"/>
        <v>1932</v>
      </c>
    </row>
    <row r="2102" spans="1:11" hidden="1" x14ac:dyDescent="0.3">
      <c r="A2102" t="s">
        <v>417</v>
      </c>
      <c r="B2102" t="s">
        <v>447</v>
      </c>
      <c r="C2102" t="s">
        <v>37</v>
      </c>
      <c r="D2102" t="s">
        <v>42</v>
      </c>
      <c r="E2102" s="1">
        <v>41926</v>
      </c>
      <c r="F2102" s="1" t="s">
        <v>441</v>
      </c>
      <c r="G2102">
        <v>2</v>
      </c>
      <c r="H2102">
        <v>9.6077272727272724</v>
      </c>
      <c r="I2102">
        <v>25</v>
      </c>
      <c r="J2102" t="s">
        <v>444</v>
      </c>
      <c r="K2102">
        <f t="shared" si="33"/>
        <v>1932</v>
      </c>
    </row>
    <row r="2103" spans="1:11" hidden="1" x14ac:dyDescent="0.3">
      <c r="A2103" t="s">
        <v>417</v>
      </c>
      <c r="B2103" t="s">
        <v>447</v>
      </c>
      <c r="C2103" t="s">
        <v>37</v>
      </c>
      <c r="D2103" t="s">
        <v>42</v>
      </c>
      <c r="E2103" s="1">
        <v>41926</v>
      </c>
      <c r="F2103" s="1" t="s">
        <v>441</v>
      </c>
      <c r="G2103">
        <v>3</v>
      </c>
      <c r="H2103">
        <v>10.23784355179704</v>
      </c>
      <c r="I2103">
        <v>22</v>
      </c>
      <c r="J2103" t="s">
        <v>444</v>
      </c>
      <c r="K2103">
        <f t="shared" si="33"/>
        <v>1932</v>
      </c>
    </row>
    <row r="2104" spans="1:11" ht="15" hidden="1" customHeight="1" x14ac:dyDescent="0.3">
      <c r="A2104" t="s">
        <v>417</v>
      </c>
      <c r="B2104" t="s">
        <v>447</v>
      </c>
      <c r="C2104" t="s">
        <v>37</v>
      </c>
      <c r="D2104" t="s">
        <v>42</v>
      </c>
      <c r="E2104" s="1">
        <v>41926</v>
      </c>
      <c r="F2104" s="1" t="s">
        <v>441</v>
      </c>
      <c r="G2104">
        <v>4</v>
      </c>
      <c r="H2104">
        <v>10.656448202959831</v>
      </c>
      <c r="I2104">
        <v>26</v>
      </c>
      <c r="J2104" t="s">
        <v>444</v>
      </c>
      <c r="K2104">
        <f t="shared" si="33"/>
        <v>1932</v>
      </c>
    </row>
    <row r="2105" spans="1:11" ht="15" hidden="1" customHeight="1" x14ac:dyDescent="0.3">
      <c r="A2105" t="s">
        <v>417</v>
      </c>
      <c r="B2105" t="s">
        <v>447</v>
      </c>
      <c r="C2105" t="s">
        <v>37</v>
      </c>
      <c r="D2105" t="s">
        <v>42</v>
      </c>
      <c r="E2105" s="1">
        <v>41926</v>
      </c>
      <c r="F2105" s="1" t="s">
        <v>441</v>
      </c>
      <c r="G2105">
        <v>1</v>
      </c>
      <c r="H2105">
        <v>10.919661733615222</v>
      </c>
      <c r="I2105">
        <v>29</v>
      </c>
      <c r="J2105" t="s">
        <v>444</v>
      </c>
      <c r="K2105">
        <f t="shared" si="33"/>
        <v>1932</v>
      </c>
    </row>
    <row r="2106" spans="1:11" ht="15" hidden="1" customHeight="1" x14ac:dyDescent="0.3">
      <c r="A2106" t="s">
        <v>417</v>
      </c>
      <c r="B2106" t="s">
        <v>447</v>
      </c>
      <c r="C2106" t="s">
        <v>37</v>
      </c>
      <c r="D2106" t="s">
        <v>42</v>
      </c>
      <c r="E2106" s="1">
        <v>41926</v>
      </c>
      <c r="F2106" s="1" t="s">
        <v>441</v>
      </c>
      <c r="G2106">
        <v>2</v>
      </c>
      <c r="H2106">
        <v>10.043636363636363</v>
      </c>
      <c r="I2106">
        <v>26</v>
      </c>
      <c r="J2106" t="s">
        <v>444</v>
      </c>
      <c r="K2106">
        <f t="shared" si="33"/>
        <v>1932</v>
      </c>
    </row>
    <row r="2107" spans="1:11" ht="15" hidden="1" customHeight="1" x14ac:dyDescent="0.3">
      <c r="A2107" t="s">
        <v>417</v>
      </c>
      <c r="B2107" t="s">
        <v>447</v>
      </c>
      <c r="C2107" t="s">
        <v>37</v>
      </c>
      <c r="D2107" t="s">
        <v>42</v>
      </c>
      <c r="E2107" s="1">
        <v>41926</v>
      </c>
      <c r="F2107" s="1" t="s">
        <v>441</v>
      </c>
      <c r="G2107">
        <v>3</v>
      </c>
      <c r="H2107">
        <v>9.1940909090909084</v>
      </c>
      <c r="I2107">
        <v>26</v>
      </c>
      <c r="J2107" t="s">
        <v>444</v>
      </c>
      <c r="K2107">
        <f t="shared" si="33"/>
        <v>1932</v>
      </c>
    </row>
    <row r="2108" spans="1:11" ht="15" hidden="1" customHeight="1" x14ac:dyDescent="0.3">
      <c r="A2108" t="s">
        <v>417</v>
      </c>
      <c r="B2108" t="s">
        <v>447</v>
      </c>
      <c r="C2108" t="s">
        <v>37</v>
      </c>
      <c r="D2108" t="s">
        <v>42</v>
      </c>
      <c r="E2108" s="1">
        <v>41926</v>
      </c>
      <c r="F2108" s="1" t="s">
        <v>441</v>
      </c>
      <c r="G2108">
        <v>4</v>
      </c>
      <c r="H2108">
        <v>10.088794926004228</v>
      </c>
      <c r="I2108">
        <v>26</v>
      </c>
      <c r="J2108" t="s">
        <v>444</v>
      </c>
      <c r="K2108">
        <f t="shared" si="33"/>
        <v>1932</v>
      </c>
    </row>
    <row r="2109" spans="1:11" ht="15" hidden="1" customHeight="1" x14ac:dyDescent="0.3">
      <c r="A2109" t="s">
        <v>417</v>
      </c>
      <c r="B2109" t="s">
        <v>447</v>
      </c>
      <c r="C2109" t="s">
        <v>37</v>
      </c>
      <c r="D2109" t="s">
        <v>42</v>
      </c>
      <c r="E2109" s="1">
        <v>41932</v>
      </c>
      <c r="F2109" s="1" t="s">
        <v>441</v>
      </c>
      <c r="G2109">
        <v>1</v>
      </c>
      <c r="H2109">
        <v>10.856236786469344</v>
      </c>
      <c r="I2109">
        <v>26</v>
      </c>
      <c r="J2109" t="s">
        <v>444</v>
      </c>
      <c r="K2109">
        <f t="shared" si="33"/>
        <v>2070</v>
      </c>
    </row>
    <row r="2110" spans="1:11" ht="15" hidden="1" customHeight="1" x14ac:dyDescent="0.3">
      <c r="A2110" t="s">
        <v>417</v>
      </c>
      <c r="B2110" t="s">
        <v>447</v>
      </c>
      <c r="C2110" t="s">
        <v>37</v>
      </c>
      <c r="D2110" t="s">
        <v>42</v>
      </c>
      <c r="E2110" s="1">
        <v>41932</v>
      </c>
      <c r="F2110" s="1" t="s">
        <v>441</v>
      </c>
      <c r="G2110">
        <v>2</v>
      </c>
      <c r="H2110">
        <v>10.903805496828753</v>
      </c>
      <c r="I2110">
        <v>30</v>
      </c>
      <c r="J2110" t="s">
        <v>444</v>
      </c>
      <c r="K2110">
        <f t="shared" si="33"/>
        <v>2070</v>
      </c>
    </row>
    <row r="2111" spans="1:11" ht="15" hidden="1" customHeight="1" x14ac:dyDescent="0.3">
      <c r="A2111" t="s">
        <v>417</v>
      </c>
      <c r="B2111" t="s">
        <v>447</v>
      </c>
      <c r="C2111" t="s">
        <v>37</v>
      </c>
      <c r="D2111" t="s">
        <v>42</v>
      </c>
      <c r="E2111" s="1">
        <v>41932</v>
      </c>
      <c r="F2111" s="1" t="s">
        <v>441</v>
      </c>
      <c r="G2111">
        <v>3</v>
      </c>
      <c r="H2111">
        <v>10.364693446088795</v>
      </c>
      <c r="I2111">
        <v>25</v>
      </c>
      <c r="J2111" t="s">
        <v>444</v>
      </c>
      <c r="K2111">
        <f t="shared" si="33"/>
        <v>2070</v>
      </c>
    </row>
    <row r="2112" spans="1:11" ht="15" hidden="1" customHeight="1" x14ac:dyDescent="0.3">
      <c r="A2112" t="s">
        <v>417</v>
      </c>
      <c r="B2112" t="s">
        <v>447</v>
      </c>
      <c r="C2112" t="s">
        <v>37</v>
      </c>
      <c r="D2112" t="s">
        <v>42</v>
      </c>
      <c r="E2112" s="1">
        <v>41932</v>
      </c>
      <c r="F2112" s="1" t="s">
        <v>441</v>
      </c>
      <c r="G2112">
        <v>4</v>
      </c>
      <c r="H2112">
        <v>10.539112050739957</v>
      </c>
      <c r="I2112">
        <v>26</v>
      </c>
      <c r="J2112" t="s">
        <v>444</v>
      </c>
      <c r="K2112">
        <f t="shared" si="33"/>
        <v>2070</v>
      </c>
    </row>
    <row r="2113" spans="1:11" ht="15" hidden="1" customHeight="1" x14ac:dyDescent="0.3">
      <c r="A2113" t="s">
        <v>417</v>
      </c>
      <c r="B2113" t="s">
        <v>447</v>
      </c>
      <c r="C2113" t="s">
        <v>37</v>
      </c>
      <c r="D2113" t="s">
        <v>42</v>
      </c>
      <c r="E2113" s="1">
        <v>41932</v>
      </c>
      <c r="F2113" s="1" t="s">
        <v>441</v>
      </c>
      <c r="G2113">
        <v>1</v>
      </c>
      <c r="H2113">
        <v>10.005454545454546</v>
      </c>
      <c r="I2113">
        <v>26</v>
      </c>
      <c r="J2113" t="s">
        <v>444</v>
      </c>
      <c r="K2113">
        <f t="shared" si="33"/>
        <v>2070</v>
      </c>
    </row>
    <row r="2114" spans="1:11" ht="15" hidden="1" customHeight="1" x14ac:dyDescent="0.3">
      <c r="A2114" t="s">
        <v>417</v>
      </c>
      <c r="B2114" t="s">
        <v>447</v>
      </c>
      <c r="C2114" t="s">
        <v>37</v>
      </c>
      <c r="D2114" t="s">
        <v>42</v>
      </c>
      <c r="E2114" s="1">
        <v>41932</v>
      </c>
      <c r="F2114" s="1" t="s">
        <v>441</v>
      </c>
      <c r="G2114">
        <v>2</v>
      </c>
      <c r="H2114">
        <v>10.079281183932347</v>
      </c>
      <c r="I2114">
        <v>25</v>
      </c>
      <c r="J2114" t="s">
        <v>444</v>
      </c>
      <c r="K2114">
        <f t="shared" si="33"/>
        <v>2070</v>
      </c>
    </row>
    <row r="2115" spans="1:11" ht="15" hidden="1" customHeight="1" x14ac:dyDescent="0.3">
      <c r="A2115" t="s">
        <v>417</v>
      </c>
      <c r="B2115" t="s">
        <v>447</v>
      </c>
      <c r="C2115" t="s">
        <v>37</v>
      </c>
      <c r="D2115" t="s">
        <v>42</v>
      </c>
      <c r="E2115" s="1">
        <v>41932</v>
      </c>
      <c r="F2115" s="1" t="s">
        <v>441</v>
      </c>
      <c r="G2115">
        <v>3</v>
      </c>
      <c r="H2115">
        <v>9.7859090909090902</v>
      </c>
      <c r="I2115">
        <v>25</v>
      </c>
      <c r="J2115" t="s">
        <v>444</v>
      </c>
      <c r="K2115">
        <f t="shared" si="33"/>
        <v>2070</v>
      </c>
    </row>
    <row r="2116" spans="1:11" ht="15" hidden="1" customHeight="1" x14ac:dyDescent="0.3">
      <c r="A2116" t="s">
        <v>417</v>
      </c>
      <c r="B2116" t="s">
        <v>447</v>
      </c>
      <c r="C2116" t="s">
        <v>37</v>
      </c>
      <c r="D2116" t="s">
        <v>42</v>
      </c>
      <c r="E2116" s="1">
        <v>41932</v>
      </c>
      <c r="F2116" s="1" t="s">
        <v>441</v>
      </c>
      <c r="G2116">
        <v>4</v>
      </c>
      <c r="H2116">
        <v>10.900634249471459</v>
      </c>
      <c r="I2116">
        <v>25</v>
      </c>
      <c r="J2116" t="s">
        <v>444</v>
      </c>
      <c r="K2116">
        <f t="shared" si="33"/>
        <v>2070</v>
      </c>
    </row>
    <row r="2117" spans="1:11" ht="15" hidden="1" customHeight="1" x14ac:dyDescent="0.3">
      <c r="A2117" t="s">
        <v>417</v>
      </c>
      <c r="B2117" t="s">
        <v>447</v>
      </c>
      <c r="C2117" t="s">
        <v>37</v>
      </c>
      <c r="D2117" t="s">
        <v>42</v>
      </c>
      <c r="E2117" s="1">
        <v>41932</v>
      </c>
      <c r="F2117" s="1" t="s">
        <v>441</v>
      </c>
      <c r="G2117">
        <v>1</v>
      </c>
      <c r="H2117">
        <v>10.761099365750528</v>
      </c>
      <c r="I2117">
        <v>27</v>
      </c>
      <c r="J2117" t="s">
        <v>444</v>
      </c>
      <c r="K2117">
        <f t="shared" si="33"/>
        <v>2070</v>
      </c>
    </row>
    <row r="2118" spans="1:11" ht="15" hidden="1" customHeight="1" x14ac:dyDescent="0.3">
      <c r="A2118" t="s">
        <v>417</v>
      </c>
      <c r="B2118" t="s">
        <v>447</v>
      </c>
      <c r="C2118" t="s">
        <v>37</v>
      </c>
      <c r="D2118" t="s">
        <v>42</v>
      </c>
      <c r="E2118" s="1">
        <v>41932</v>
      </c>
      <c r="F2118" s="1" t="s">
        <v>441</v>
      </c>
      <c r="G2118">
        <v>2</v>
      </c>
      <c r="H2118">
        <v>11.437113402061856</v>
      </c>
      <c r="I2118">
        <v>25</v>
      </c>
      <c r="J2118" t="s">
        <v>444</v>
      </c>
      <c r="K2118">
        <f t="shared" si="33"/>
        <v>2070</v>
      </c>
    </row>
    <row r="2119" spans="1:11" ht="15" hidden="1" customHeight="1" x14ac:dyDescent="0.3">
      <c r="A2119" t="s">
        <v>417</v>
      </c>
      <c r="B2119" t="s">
        <v>447</v>
      </c>
      <c r="C2119" t="s">
        <v>37</v>
      </c>
      <c r="D2119" t="s">
        <v>42</v>
      </c>
      <c r="E2119" s="1">
        <v>41932</v>
      </c>
      <c r="F2119" s="1" t="s">
        <v>441</v>
      </c>
      <c r="G2119">
        <v>3</v>
      </c>
      <c r="H2119">
        <v>10.415433403805498</v>
      </c>
      <c r="I2119">
        <v>26</v>
      </c>
      <c r="J2119" t="s">
        <v>444</v>
      </c>
      <c r="K2119">
        <f t="shared" si="33"/>
        <v>2070</v>
      </c>
    </row>
    <row r="2120" spans="1:11" ht="15" hidden="1" customHeight="1" x14ac:dyDescent="0.3">
      <c r="A2120" t="s">
        <v>417</v>
      </c>
      <c r="B2120" t="s">
        <v>447</v>
      </c>
      <c r="C2120" t="s">
        <v>37</v>
      </c>
      <c r="D2120" t="s">
        <v>42</v>
      </c>
      <c r="E2120" s="1">
        <v>41932</v>
      </c>
      <c r="F2120" s="1" t="s">
        <v>441</v>
      </c>
      <c r="G2120">
        <v>4</v>
      </c>
      <c r="H2120">
        <v>10.402748414376321</v>
      </c>
      <c r="I2120">
        <v>27</v>
      </c>
      <c r="J2120" t="s">
        <v>444</v>
      </c>
      <c r="K2120">
        <f t="shared" si="33"/>
        <v>2070</v>
      </c>
    </row>
    <row r="2121" spans="1:11" ht="15" hidden="1" customHeight="1" x14ac:dyDescent="0.3">
      <c r="A2121" t="s">
        <v>417</v>
      </c>
      <c r="B2121" t="s">
        <v>447</v>
      </c>
      <c r="C2121" t="s">
        <v>37</v>
      </c>
      <c r="D2121" t="s">
        <v>42</v>
      </c>
      <c r="E2121" s="1">
        <v>41946</v>
      </c>
      <c r="F2121" s="1" t="s">
        <v>441</v>
      </c>
      <c r="G2121">
        <v>1</v>
      </c>
      <c r="H2121">
        <v>12</v>
      </c>
      <c r="I2121" t="s">
        <v>437</v>
      </c>
      <c r="J2121" t="s">
        <v>445</v>
      </c>
      <c r="K2121">
        <f t="shared" si="33"/>
        <v>2392</v>
      </c>
    </row>
    <row r="2122" spans="1:11" ht="15" hidden="1" customHeight="1" x14ac:dyDescent="0.3">
      <c r="A2122" t="s">
        <v>417</v>
      </c>
      <c r="B2122" t="s">
        <v>447</v>
      </c>
      <c r="C2122" t="s">
        <v>37</v>
      </c>
      <c r="D2122" t="s">
        <v>42</v>
      </c>
      <c r="E2122" s="1">
        <v>41946</v>
      </c>
      <c r="F2122" s="1" t="s">
        <v>441</v>
      </c>
      <c r="G2122">
        <v>2</v>
      </c>
      <c r="H2122">
        <v>11.865979381443299</v>
      </c>
      <c r="I2122" t="s">
        <v>437</v>
      </c>
      <c r="J2122" t="s">
        <v>444</v>
      </c>
      <c r="K2122">
        <f t="shared" si="33"/>
        <v>2392</v>
      </c>
    </row>
    <row r="2123" spans="1:11" ht="15" hidden="1" customHeight="1" x14ac:dyDescent="0.3">
      <c r="A2123" t="s">
        <v>417</v>
      </c>
      <c r="B2123" t="s">
        <v>447</v>
      </c>
      <c r="C2123" t="s">
        <v>37</v>
      </c>
      <c r="D2123" t="s">
        <v>42</v>
      </c>
      <c r="E2123" s="1">
        <v>41946</v>
      </c>
      <c r="F2123" s="1" t="s">
        <v>441</v>
      </c>
      <c r="G2123">
        <v>3</v>
      </c>
      <c r="H2123">
        <v>12</v>
      </c>
      <c r="I2123" t="s">
        <v>437</v>
      </c>
      <c r="J2123" t="s">
        <v>445</v>
      </c>
      <c r="K2123">
        <f t="shared" si="33"/>
        <v>2392</v>
      </c>
    </row>
    <row r="2124" spans="1:11" ht="15" hidden="1" customHeight="1" x14ac:dyDescent="0.3">
      <c r="A2124" t="s">
        <v>417</v>
      </c>
      <c r="B2124" t="s">
        <v>447</v>
      </c>
      <c r="C2124" t="s">
        <v>37</v>
      </c>
      <c r="D2124" t="s">
        <v>42</v>
      </c>
      <c r="E2124" s="1">
        <v>41946</v>
      </c>
      <c r="F2124" s="1" t="s">
        <v>441</v>
      </c>
      <c r="G2124">
        <v>4</v>
      </c>
      <c r="H2124">
        <v>12</v>
      </c>
      <c r="I2124" t="s">
        <v>437</v>
      </c>
      <c r="J2124" t="s">
        <v>445</v>
      </c>
      <c r="K2124">
        <f t="shared" si="33"/>
        <v>2392</v>
      </c>
    </row>
    <row r="2125" spans="1:11" ht="15" hidden="1" customHeight="1" x14ac:dyDescent="0.3">
      <c r="A2125" t="s">
        <v>417</v>
      </c>
      <c r="B2125" t="s">
        <v>447</v>
      </c>
      <c r="C2125" t="s">
        <v>37</v>
      </c>
      <c r="D2125" t="s">
        <v>42</v>
      </c>
      <c r="E2125" s="1">
        <v>41946</v>
      </c>
      <c r="F2125" s="1" t="s">
        <v>441</v>
      </c>
      <c r="G2125">
        <v>1</v>
      </c>
      <c r="H2125">
        <v>12.061855670103093</v>
      </c>
      <c r="I2125">
        <v>25</v>
      </c>
      <c r="J2125" t="s">
        <v>444</v>
      </c>
      <c r="K2125">
        <f t="shared" si="33"/>
        <v>2392</v>
      </c>
    </row>
    <row r="2126" spans="1:11" ht="15" hidden="1" customHeight="1" x14ac:dyDescent="0.3">
      <c r="A2126" t="s">
        <v>417</v>
      </c>
      <c r="B2126" t="s">
        <v>447</v>
      </c>
      <c r="C2126" t="s">
        <v>37</v>
      </c>
      <c r="D2126" t="s">
        <v>42</v>
      </c>
      <c r="E2126" s="1">
        <v>41946</v>
      </c>
      <c r="F2126" s="1" t="s">
        <v>441</v>
      </c>
      <c r="G2126">
        <v>2</v>
      </c>
      <c r="H2126">
        <v>12.041237113402062</v>
      </c>
      <c r="I2126">
        <v>26</v>
      </c>
      <c r="J2126" t="s">
        <v>444</v>
      </c>
      <c r="K2126">
        <f t="shared" si="33"/>
        <v>2392</v>
      </c>
    </row>
    <row r="2127" spans="1:11" ht="15" hidden="1" customHeight="1" x14ac:dyDescent="0.3">
      <c r="A2127" t="s">
        <v>417</v>
      </c>
      <c r="B2127" t="s">
        <v>447</v>
      </c>
      <c r="C2127" t="s">
        <v>37</v>
      </c>
      <c r="D2127" t="s">
        <v>42</v>
      </c>
      <c r="E2127" s="1">
        <v>41946</v>
      </c>
      <c r="F2127" s="1" t="s">
        <v>441</v>
      </c>
      <c r="G2127">
        <v>3</v>
      </c>
      <c r="H2127">
        <v>11.651546391752577</v>
      </c>
      <c r="I2127">
        <v>25</v>
      </c>
      <c r="J2127" t="s">
        <v>444</v>
      </c>
      <c r="K2127">
        <f t="shared" si="33"/>
        <v>2392</v>
      </c>
    </row>
    <row r="2128" spans="1:11" ht="15" hidden="1" customHeight="1" x14ac:dyDescent="0.3">
      <c r="A2128" t="s">
        <v>417</v>
      </c>
      <c r="B2128" t="s">
        <v>447</v>
      </c>
      <c r="C2128" t="s">
        <v>37</v>
      </c>
      <c r="D2128" t="s">
        <v>42</v>
      </c>
      <c r="E2128" s="1">
        <v>41946</v>
      </c>
      <c r="F2128" s="1" t="s">
        <v>441</v>
      </c>
      <c r="G2128">
        <v>4</v>
      </c>
      <c r="H2128">
        <v>12</v>
      </c>
      <c r="I2128" t="s">
        <v>437</v>
      </c>
      <c r="J2128" t="s">
        <v>445</v>
      </c>
      <c r="K2128">
        <f t="shared" si="33"/>
        <v>2392</v>
      </c>
    </row>
    <row r="2129" spans="1:11" ht="15" hidden="1" customHeight="1" x14ac:dyDescent="0.3">
      <c r="A2129" t="s">
        <v>417</v>
      </c>
      <c r="B2129" t="s">
        <v>447</v>
      </c>
      <c r="C2129" t="s">
        <v>37</v>
      </c>
      <c r="D2129" t="s">
        <v>42</v>
      </c>
      <c r="E2129" s="1">
        <v>41946</v>
      </c>
      <c r="F2129" s="1" t="s">
        <v>441</v>
      </c>
      <c r="G2129">
        <v>1</v>
      </c>
      <c r="H2129">
        <v>12.515463917525773</v>
      </c>
      <c r="I2129">
        <v>28</v>
      </c>
      <c r="J2129" t="s">
        <v>444</v>
      </c>
      <c r="K2129">
        <f t="shared" si="33"/>
        <v>2392</v>
      </c>
    </row>
    <row r="2130" spans="1:11" ht="15" hidden="1" customHeight="1" x14ac:dyDescent="0.3">
      <c r="A2130" t="s">
        <v>417</v>
      </c>
      <c r="B2130" t="s">
        <v>447</v>
      </c>
      <c r="C2130" t="s">
        <v>37</v>
      </c>
      <c r="D2130" t="s">
        <v>42</v>
      </c>
      <c r="E2130" s="1">
        <v>41946</v>
      </c>
      <c r="F2130" s="1" t="s">
        <v>441</v>
      </c>
      <c r="G2130">
        <v>2</v>
      </c>
      <c r="H2130">
        <v>12.416494845360825</v>
      </c>
      <c r="I2130">
        <v>27</v>
      </c>
      <c r="J2130" t="s">
        <v>444</v>
      </c>
      <c r="K2130">
        <f t="shared" si="33"/>
        <v>2392</v>
      </c>
    </row>
    <row r="2131" spans="1:11" hidden="1" x14ac:dyDescent="0.3">
      <c r="A2131" t="s">
        <v>417</v>
      </c>
      <c r="B2131" t="s">
        <v>447</v>
      </c>
      <c r="C2131" t="s">
        <v>37</v>
      </c>
      <c r="D2131" t="s">
        <v>42</v>
      </c>
      <c r="E2131" s="1">
        <v>41946</v>
      </c>
      <c r="F2131" s="1" t="s">
        <v>441</v>
      </c>
      <c r="G2131">
        <v>3</v>
      </c>
      <c r="H2131">
        <v>10.085623678646934</v>
      </c>
      <c r="I2131">
        <v>26</v>
      </c>
      <c r="J2131" t="s">
        <v>444</v>
      </c>
      <c r="K2131">
        <f t="shared" si="33"/>
        <v>2392</v>
      </c>
    </row>
    <row r="2132" spans="1:11" hidden="1" x14ac:dyDescent="0.3">
      <c r="A2132" t="s">
        <v>417</v>
      </c>
      <c r="B2132" t="s">
        <v>447</v>
      </c>
      <c r="C2132" t="s">
        <v>37</v>
      </c>
      <c r="D2132" t="s">
        <v>42</v>
      </c>
      <c r="E2132" s="1">
        <v>41946</v>
      </c>
      <c r="F2132" s="1" t="s">
        <v>441</v>
      </c>
      <c r="G2132">
        <v>4</v>
      </c>
      <c r="H2132">
        <v>12</v>
      </c>
      <c r="I2132" t="s">
        <v>437</v>
      </c>
      <c r="J2132" t="s">
        <v>445</v>
      </c>
      <c r="K2132">
        <f t="shared" si="33"/>
        <v>2392</v>
      </c>
    </row>
    <row r="2133" spans="1:11" hidden="1" x14ac:dyDescent="0.3">
      <c r="A2133" t="s">
        <v>417</v>
      </c>
      <c r="B2133" t="s">
        <v>447</v>
      </c>
      <c r="C2133" t="s">
        <v>37</v>
      </c>
      <c r="D2133" t="s">
        <v>42</v>
      </c>
      <c r="E2133" s="1">
        <v>41974</v>
      </c>
      <c r="F2133" s="1" t="s">
        <v>441</v>
      </c>
      <c r="G2133">
        <v>1</v>
      </c>
      <c r="H2133">
        <v>13</v>
      </c>
      <c r="I2133">
        <v>25</v>
      </c>
      <c r="J2133" t="s">
        <v>445</v>
      </c>
      <c r="K2133">
        <f t="shared" si="33"/>
        <v>3036</v>
      </c>
    </row>
    <row r="2134" spans="1:11" hidden="1" x14ac:dyDescent="0.3">
      <c r="A2134" t="s">
        <v>417</v>
      </c>
      <c r="B2134" t="s">
        <v>447</v>
      </c>
      <c r="C2134" t="s">
        <v>37</v>
      </c>
      <c r="D2134" t="s">
        <v>42</v>
      </c>
      <c r="E2134" s="1">
        <v>41974</v>
      </c>
      <c r="F2134" s="1" t="s">
        <v>441</v>
      </c>
      <c r="G2134">
        <v>2</v>
      </c>
      <c r="H2134">
        <v>12</v>
      </c>
      <c r="I2134">
        <v>22</v>
      </c>
      <c r="J2134" t="s">
        <v>445</v>
      </c>
      <c r="K2134">
        <f t="shared" si="33"/>
        <v>3036</v>
      </c>
    </row>
    <row r="2135" spans="1:11" hidden="1" x14ac:dyDescent="0.3">
      <c r="A2135" t="s">
        <v>417</v>
      </c>
      <c r="B2135" t="s">
        <v>447</v>
      </c>
      <c r="C2135" t="s">
        <v>37</v>
      </c>
      <c r="D2135" t="s">
        <v>42</v>
      </c>
      <c r="E2135" s="1">
        <v>41974</v>
      </c>
      <c r="F2135" s="1" t="s">
        <v>441</v>
      </c>
      <c r="G2135">
        <v>3</v>
      </c>
      <c r="H2135">
        <v>12</v>
      </c>
      <c r="I2135" t="s">
        <v>437</v>
      </c>
      <c r="J2135" t="s">
        <v>445</v>
      </c>
      <c r="K2135">
        <f t="shared" si="33"/>
        <v>3036</v>
      </c>
    </row>
    <row r="2136" spans="1:11" hidden="1" x14ac:dyDescent="0.3">
      <c r="A2136" t="s">
        <v>417</v>
      </c>
      <c r="B2136" t="s">
        <v>447</v>
      </c>
      <c r="C2136" t="s">
        <v>37</v>
      </c>
      <c r="D2136" t="s">
        <v>42</v>
      </c>
      <c r="E2136" s="1">
        <v>41974</v>
      </c>
      <c r="F2136" s="1" t="s">
        <v>441</v>
      </c>
      <c r="G2136">
        <v>1</v>
      </c>
      <c r="H2136">
        <v>12</v>
      </c>
      <c r="I2136">
        <v>23</v>
      </c>
      <c r="J2136" t="s">
        <v>445</v>
      </c>
      <c r="K2136">
        <f t="shared" si="33"/>
        <v>3036</v>
      </c>
    </row>
    <row r="2137" spans="1:11" hidden="1" x14ac:dyDescent="0.3">
      <c r="A2137" t="s">
        <v>417</v>
      </c>
      <c r="B2137" t="s">
        <v>447</v>
      </c>
      <c r="C2137" t="s">
        <v>37</v>
      </c>
      <c r="D2137" t="s">
        <v>42</v>
      </c>
      <c r="E2137" s="1">
        <v>41974</v>
      </c>
      <c r="F2137" s="1" t="s">
        <v>441</v>
      </c>
      <c r="G2137">
        <v>2</v>
      </c>
      <c r="H2137">
        <v>14</v>
      </c>
      <c r="I2137" t="s">
        <v>437</v>
      </c>
      <c r="J2137" t="s">
        <v>445</v>
      </c>
      <c r="K2137">
        <f t="shared" si="33"/>
        <v>3036</v>
      </c>
    </row>
    <row r="2138" spans="1:11" hidden="1" x14ac:dyDescent="0.3">
      <c r="A2138" t="s">
        <v>417</v>
      </c>
      <c r="B2138" t="s">
        <v>447</v>
      </c>
      <c r="C2138" t="s">
        <v>37</v>
      </c>
      <c r="D2138" t="s">
        <v>42</v>
      </c>
      <c r="E2138" s="1">
        <v>41974</v>
      </c>
      <c r="F2138" s="1" t="s">
        <v>441</v>
      </c>
      <c r="G2138">
        <v>3</v>
      </c>
      <c r="H2138">
        <v>12</v>
      </c>
      <c r="I2138" t="s">
        <v>437</v>
      </c>
      <c r="J2138" t="s">
        <v>445</v>
      </c>
      <c r="K2138">
        <f t="shared" si="33"/>
        <v>3036</v>
      </c>
    </row>
    <row r="2139" spans="1:11" hidden="1" x14ac:dyDescent="0.3">
      <c r="A2139" t="s">
        <v>417</v>
      </c>
      <c r="B2139" t="s">
        <v>447</v>
      </c>
      <c r="C2139" t="s">
        <v>37</v>
      </c>
      <c r="D2139" t="s">
        <v>42</v>
      </c>
      <c r="E2139" s="1">
        <v>41974</v>
      </c>
      <c r="F2139" s="1" t="s">
        <v>441</v>
      </c>
      <c r="G2139">
        <v>4</v>
      </c>
      <c r="H2139">
        <v>13</v>
      </c>
      <c r="I2139" t="s">
        <v>437</v>
      </c>
      <c r="J2139" t="s">
        <v>445</v>
      </c>
      <c r="K2139">
        <f t="shared" si="33"/>
        <v>3036</v>
      </c>
    </row>
    <row r="2140" spans="1:11" hidden="1" x14ac:dyDescent="0.3">
      <c r="A2140" t="s">
        <v>417</v>
      </c>
      <c r="B2140" t="s">
        <v>447</v>
      </c>
      <c r="C2140" t="s">
        <v>37</v>
      </c>
      <c r="D2140" t="s">
        <v>42</v>
      </c>
      <c r="E2140" s="1">
        <v>41974</v>
      </c>
      <c r="F2140" s="1" t="s">
        <v>441</v>
      </c>
      <c r="G2140">
        <v>1</v>
      </c>
      <c r="H2140">
        <v>12</v>
      </c>
      <c r="I2140">
        <v>28</v>
      </c>
      <c r="J2140" t="s">
        <v>445</v>
      </c>
      <c r="K2140">
        <f t="shared" si="33"/>
        <v>3036</v>
      </c>
    </row>
    <row r="2141" spans="1:11" hidden="1" x14ac:dyDescent="0.3">
      <c r="A2141" t="s">
        <v>417</v>
      </c>
      <c r="B2141" t="s">
        <v>447</v>
      </c>
      <c r="C2141" t="s">
        <v>37</v>
      </c>
      <c r="D2141" t="s">
        <v>42</v>
      </c>
      <c r="E2141" s="1">
        <v>41974</v>
      </c>
      <c r="F2141" s="1" t="s">
        <v>441</v>
      </c>
      <c r="G2141">
        <v>2</v>
      </c>
      <c r="H2141">
        <v>12</v>
      </c>
      <c r="I2141">
        <v>24</v>
      </c>
      <c r="J2141" t="s">
        <v>445</v>
      </c>
      <c r="K2141">
        <f t="shared" si="33"/>
        <v>3036</v>
      </c>
    </row>
    <row r="2142" spans="1:11" hidden="1" x14ac:dyDescent="0.3">
      <c r="A2142" t="s">
        <v>417</v>
      </c>
      <c r="B2142" t="s">
        <v>447</v>
      </c>
      <c r="C2142" t="s">
        <v>37</v>
      </c>
      <c r="D2142" t="s">
        <v>42</v>
      </c>
      <c r="E2142" s="1">
        <v>41974</v>
      </c>
      <c r="F2142" s="1" t="s">
        <v>441</v>
      </c>
      <c r="G2142">
        <v>3</v>
      </c>
      <c r="H2142">
        <v>14</v>
      </c>
      <c r="I2142">
        <v>26</v>
      </c>
      <c r="J2142" t="s">
        <v>445</v>
      </c>
      <c r="K2142">
        <f t="shared" si="33"/>
        <v>3036</v>
      </c>
    </row>
    <row r="2143" spans="1:11" hidden="1" x14ac:dyDescent="0.3">
      <c r="A2143" t="s">
        <v>417</v>
      </c>
      <c r="B2143" t="s">
        <v>447</v>
      </c>
      <c r="C2143" t="s">
        <v>37</v>
      </c>
      <c r="D2143" t="s">
        <v>42</v>
      </c>
      <c r="E2143" s="1">
        <v>41974</v>
      </c>
      <c r="F2143" s="1" t="s">
        <v>441</v>
      </c>
      <c r="G2143">
        <v>4</v>
      </c>
      <c r="H2143">
        <v>12</v>
      </c>
      <c r="I2143">
        <v>23</v>
      </c>
      <c r="J2143" t="s">
        <v>445</v>
      </c>
      <c r="K2143">
        <f t="shared" si="33"/>
        <v>3036</v>
      </c>
    </row>
    <row r="2144" spans="1:11" hidden="1" x14ac:dyDescent="0.3">
      <c r="A2144" t="s">
        <v>417</v>
      </c>
      <c r="B2144" t="s">
        <v>447</v>
      </c>
      <c r="C2144" t="s">
        <v>37</v>
      </c>
      <c r="D2144" t="s">
        <v>42</v>
      </c>
      <c r="E2144" s="1">
        <v>41974</v>
      </c>
      <c r="F2144" s="1" t="s">
        <v>441</v>
      </c>
      <c r="G2144">
        <v>1</v>
      </c>
      <c r="H2144">
        <v>13</v>
      </c>
      <c r="I2144">
        <v>28</v>
      </c>
      <c r="J2144" t="s">
        <v>445</v>
      </c>
      <c r="K2144">
        <f t="shared" si="33"/>
        <v>3036</v>
      </c>
    </row>
    <row r="2145" spans="1:11" hidden="1" x14ac:dyDescent="0.3">
      <c r="A2145" t="s">
        <v>417</v>
      </c>
      <c r="B2145" t="s">
        <v>447</v>
      </c>
      <c r="C2145" t="s">
        <v>37</v>
      </c>
      <c r="D2145" t="s">
        <v>42</v>
      </c>
      <c r="E2145" s="1">
        <v>41974</v>
      </c>
      <c r="F2145" s="1" t="s">
        <v>441</v>
      </c>
      <c r="G2145">
        <v>2</v>
      </c>
      <c r="H2145">
        <v>12</v>
      </c>
      <c r="I2145">
        <v>25</v>
      </c>
      <c r="J2145" t="s">
        <v>445</v>
      </c>
      <c r="K2145">
        <f t="shared" si="33"/>
        <v>3036</v>
      </c>
    </row>
    <row r="2146" spans="1:11" hidden="1" x14ac:dyDescent="0.3">
      <c r="A2146" t="s">
        <v>417</v>
      </c>
      <c r="B2146" t="s">
        <v>447</v>
      </c>
      <c r="C2146" t="s">
        <v>37</v>
      </c>
      <c r="D2146" t="s">
        <v>42</v>
      </c>
      <c r="E2146" s="1">
        <v>41974</v>
      </c>
      <c r="F2146" s="1" t="s">
        <v>441</v>
      </c>
      <c r="G2146">
        <v>3</v>
      </c>
      <c r="H2146">
        <v>12</v>
      </c>
      <c r="I2146">
        <v>24</v>
      </c>
      <c r="J2146" t="s">
        <v>445</v>
      </c>
      <c r="K2146">
        <f t="shared" si="33"/>
        <v>3036</v>
      </c>
    </row>
    <row r="2147" spans="1:11" hidden="1" x14ac:dyDescent="0.3">
      <c r="A2147" t="s">
        <v>417</v>
      </c>
      <c r="B2147" t="s">
        <v>447</v>
      </c>
      <c r="C2147" t="s">
        <v>37</v>
      </c>
      <c r="D2147" t="s">
        <v>42</v>
      </c>
      <c r="E2147" s="1">
        <v>41974</v>
      </c>
      <c r="F2147" s="1" t="s">
        <v>441</v>
      </c>
      <c r="G2147">
        <v>4</v>
      </c>
      <c r="H2147">
        <v>11</v>
      </c>
      <c r="I2147">
        <v>24</v>
      </c>
      <c r="J2147" t="s">
        <v>445</v>
      </c>
      <c r="K2147">
        <f t="shared" si="33"/>
        <v>3036</v>
      </c>
    </row>
    <row r="2148" spans="1:11" hidden="1" x14ac:dyDescent="0.3">
      <c r="A2148" t="s">
        <v>417</v>
      </c>
      <c r="B2148" t="s">
        <v>447</v>
      </c>
      <c r="C2148" t="s">
        <v>37</v>
      </c>
      <c r="D2148" t="s">
        <v>42</v>
      </c>
      <c r="E2148" s="1">
        <v>41974</v>
      </c>
      <c r="F2148" s="1" t="s">
        <v>441</v>
      </c>
      <c r="G2148">
        <v>1</v>
      </c>
      <c r="H2148">
        <v>12</v>
      </c>
      <c r="I2148" t="s">
        <v>437</v>
      </c>
      <c r="J2148" t="s">
        <v>445</v>
      </c>
      <c r="K2148">
        <f t="shared" si="33"/>
        <v>3036</v>
      </c>
    </row>
    <row r="2149" spans="1:11" hidden="1" x14ac:dyDescent="0.3">
      <c r="A2149" t="s">
        <v>417</v>
      </c>
      <c r="B2149" t="s">
        <v>447</v>
      </c>
      <c r="C2149" t="s">
        <v>37</v>
      </c>
      <c r="D2149" t="s">
        <v>42</v>
      </c>
      <c r="E2149" s="1">
        <v>41974</v>
      </c>
      <c r="F2149" s="1" t="s">
        <v>441</v>
      </c>
      <c r="G2149">
        <v>2</v>
      </c>
      <c r="H2149">
        <v>13</v>
      </c>
      <c r="I2149">
        <v>25</v>
      </c>
      <c r="J2149" t="s">
        <v>445</v>
      </c>
      <c r="K2149">
        <f t="shared" si="33"/>
        <v>3036</v>
      </c>
    </row>
    <row r="2150" spans="1:11" hidden="1" x14ac:dyDescent="0.3">
      <c r="A2150" t="s">
        <v>417</v>
      </c>
      <c r="B2150" t="s">
        <v>447</v>
      </c>
      <c r="C2150" t="s">
        <v>37</v>
      </c>
      <c r="D2150" t="s">
        <v>42</v>
      </c>
      <c r="E2150" s="1">
        <v>41974</v>
      </c>
      <c r="F2150" s="1" t="s">
        <v>441</v>
      </c>
      <c r="G2150">
        <v>3</v>
      </c>
      <c r="H2150">
        <v>10</v>
      </c>
      <c r="I2150" t="s">
        <v>437</v>
      </c>
      <c r="J2150" t="s">
        <v>445</v>
      </c>
      <c r="K2150">
        <f t="shared" si="33"/>
        <v>3036</v>
      </c>
    </row>
    <row r="2151" spans="1:11" hidden="1" x14ac:dyDescent="0.3">
      <c r="A2151" t="s">
        <v>417</v>
      </c>
      <c r="B2151" t="s">
        <v>447</v>
      </c>
      <c r="C2151" t="s">
        <v>37</v>
      </c>
      <c r="D2151" t="s">
        <v>42</v>
      </c>
      <c r="E2151" s="1">
        <v>41974</v>
      </c>
      <c r="F2151" s="1" t="s">
        <v>441</v>
      </c>
      <c r="G2151">
        <v>4</v>
      </c>
      <c r="H2151">
        <v>13</v>
      </c>
      <c r="I2151" t="s">
        <v>437</v>
      </c>
      <c r="J2151" t="s">
        <v>445</v>
      </c>
      <c r="K2151">
        <f t="shared" si="33"/>
        <v>3036</v>
      </c>
    </row>
    <row r="2152" spans="1:11" hidden="1" x14ac:dyDescent="0.3">
      <c r="A2152" t="s">
        <v>417</v>
      </c>
      <c r="B2152" t="s">
        <v>447</v>
      </c>
      <c r="C2152" t="s">
        <v>37</v>
      </c>
      <c r="D2152" t="s">
        <v>42</v>
      </c>
      <c r="E2152" s="1">
        <v>41974</v>
      </c>
      <c r="F2152" s="1" t="s">
        <v>441</v>
      </c>
      <c r="G2152">
        <v>1</v>
      </c>
      <c r="H2152">
        <v>12</v>
      </c>
      <c r="I2152">
        <v>22</v>
      </c>
      <c r="J2152" t="s">
        <v>445</v>
      </c>
      <c r="K2152">
        <f t="shared" si="33"/>
        <v>3036</v>
      </c>
    </row>
    <row r="2153" spans="1:11" hidden="1" x14ac:dyDescent="0.3">
      <c r="A2153" t="s">
        <v>417</v>
      </c>
      <c r="B2153" t="s">
        <v>447</v>
      </c>
      <c r="C2153" t="s">
        <v>37</v>
      </c>
      <c r="D2153" t="s">
        <v>42</v>
      </c>
      <c r="E2153" s="1">
        <v>41974</v>
      </c>
      <c r="F2153" s="1" t="s">
        <v>441</v>
      </c>
      <c r="G2153">
        <v>2</v>
      </c>
      <c r="H2153">
        <v>12</v>
      </c>
      <c r="I2153">
        <v>23</v>
      </c>
      <c r="J2153" t="s">
        <v>445</v>
      </c>
      <c r="K2153">
        <f t="shared" si="33"/>
        <v>3036</v>
      </c>
    </row>
    <row r="2154" spans="1:11" hidden="1" x14ac:dyDescent="0.3">
      <c r="A2154" t="s">
        <v>417</v>
      </c>
      <c r="B2154" t="s">
        <v>447</v>
      </c>
      <c r="C2154" t="s">
        <v>37</v>
      </c>
      <c r="D2154" t="s">
        <v>42</v>
      </c>
      <c r="E2154" s="1">
        <v>41974</v>
      </c>
      <c r="F2154" s="1" t="s">
        <v>441</v>
      </c>
      <c r="G2154">
        <v>3</v>
      </c>
      <c r="H2154">
        <v>12</v>
      </c>
      <c r="I2154">
        <v>23</v>
      </c>
      <c r="J2154" t="s">
        <v>445</v>
      </c>
      <c r="K2154">
        <f t="shared" si="33"/>
        <v>3036</v>
      </c>
    </row>
    <row r="2155" spans="1:11" hidden="1" x14ac:dyDescent="0.3">
      <c r="A2155" t="s">
        <v>417</v>
      </c>
      <c r="B2155" t="s">
        <v>447</v>
      </c>
      <c r="C2155" t="s">
        <v>37</v>
      </c>
      <c r="D2155" t="s">
        <v>42</v>
      </c>
      <c r="E2155" s="1">
        <v>41974</v>
      </c>
      <c r="F2155" s="1" t="s">
        <v>441</v>
      </c>
      <c r="G2155">
        <v>4</v>
      </c>
      <c r="H2155">
        <v>12</v>
      </c>
      <c r="I2155">
        <v>23</v>
      </c>
      <c r="J2155" t="s">
        <v>445</v>
      </c>
      <c r="K2155">
        <f t="shared" si="33"/>
        <v>3036</v>
      </c>
    </row>
    <row r="2156" spans="1:11" hidden="1" x14ac:dyDescent="0.3">
      <c r="A2156" t="s">
        <v>417</v>
      </c>
      <c r="B2156" t="s">
        <v>447</v>
      </c>
      <c r="C2156" t="s">
        <v>37</v>
      </c>
      <c r="D2156" t="s">
        <v>42</v>
      </c>
      <c r="E2156" s="1">
        <v>41974</v>
      </c>
      <c r="F2156" s="1" t="s">
        <v>441</v>
      </c>
      <c r="G2156">
        <v>1</v>
      </c>
      <c r="H2156">
        <v>13</v>
      </c>
      <c r="I2156">
        <v>25</v>
      </c>
      <c r="J2156" t="s">
        <v>445</v>
      </c>
      <c r="K2156">
        <f t="shared" si="33"/>
        <v>3036</v>
      </c>
    </row>
    <row r="2157" spans="1:11" hidden="1" x14ac:dyDescent="0.3">
      <c r="A2157" t="s">
        <v>417</v>
      </c>
      <c r="B2157" t="s">
        <v>447</v>
      </c>
      <c r="C2157" t="s">
        <v>37</v>
      </c>
      <c r="D2157" t="s">
        <v>42</v>
      </c>
      <c r="E2157" s="1">
        <v>41974</v>
      </c>
      <c r="F2157" s="1" t="s">
        <v>441</v>
      </c>
      <c r="G2157">
        <v>2</v>
      </c>
      <c r="H2157">
        <v>11</v>
      </c>
      <c r="I2157">
        <v>23</v>
      </c>
      <c r="J2157" t="s">
        <v>445</v>
      </c>
      <c r="K2157">
        <f t="shared" si="33"/>
        <v>3036</v>
      </c>
    </row>
    <row r="2158" spans="1:11" hidden="1" x14ac:dyDescent="0.3">
      <c r="A2158" t="s">
        <v>417</v>
      </c>
      <c r="B2158" t="s">
        <v>447</v>
      </c>
      <c r="C2158" t="s">
        <v>37</v>
      </c>
      <c r="D2158" t="s">
        <v>42</v>
      </c>
      <c r="E2158" s="1">
        <v>41974</v>
      </c>
      <c r="F2158" s="1" t="s">
        <v>441</v>
      </c>
      <c r="G2158">
        <v>3</v>
      </c>
      <c r="H2158">
        <v>12</v>
      </c>
      <c r="I2158">
        <v>25</v>
      </c>
      <c r="J2158" t="s">
        <v>445</v>
      </c>
      <c r="K2158">
        <f t="shared" si="33"/>
        <v>3036</v>
      </c>
    </row>
    <row r="2159" spans="1:11" hidden="1" x14ac:dyDescent="0.3">
      <c r="A2159" t="s">
        <v>417</v>
      </c>
      <c r="B2159" t="s">
        <v>447</v>
      </c>
      <c r="C2159" t="s">
        <v>37</v>
      </c>
      <c r="D2159" t="s">
        <v>42</v>
      </c>
      <c r="E2159" s="1">
        <v>41974</v>
      </c>
      <c r="F2159" s="1" t="s">
        <v>441</v>
      </c>
      <c r="G2159">
        <v>4</v>
      </c>
      <c r="H2159">
        <v>13</v>
      </c>
      <c r="I2159" t="s">
        <v>437</v>
      </c>
      <c r="J2159" t="s">
        <v>445</v>
      </c>
      <c r="K2159">
        <f t="shared" ref="K2159:K2222" si="34">(E2159-Exp4SD) * 23</f>
        <v>3036</v>
      </c>
    </row>
    <row r="2160" spans="1:11" hidden="1" x14ac:dyDescent="0.3">
      <c r="A2160" t="s">
        <v>417</v>
      </c>
      <c r="B2160" t="s">
        <v>447</v>
      </c>
      <c r="C2160" t="s">
        <v>37</v>
      </c>
      <c r="D2160" t="s">
        <v>42</v>
      </c>
      <c r="E2160" s="1">
        <v>41974</v>
      </c>
      <c r="F2160" s="1" t="s">
        <v>441</v>
      </c>
      <c r="G2160">
        <v>1</v>
      </c>
      <c r="H2160">
        <v>11</v>
      </c>
      <c r="I2160">
        <v>25</v>
      </c>
      <c r="J2160" t="s">
        <v>445</v>
      </c>
      <c r="K2160">
        <f t="shared" si="34"/>
        <v>3036</v>
      </c>
    </row>
    <row r="2161" spans="1:11" hidden="1" x14ac:dyDescent="0.3">
      <c r="A2161" t="s">
        <v>417</v>
      </c>
      <c r="B2161" t="s">
        <v>447</v>
      </c>
      <c r="C2161" t="s">
        <v>37</v>
      </c>
      <c r="D2161" t="s">
        <v>42</v>
      </c>
      <c r="E2161" s="1">
        <v>41974</v>
      </c>
      <c r="F2161" s="1" t="s">
        <v>441</v>
      </c>
      <c r="G2161">
        <v>2</v>
      </c>
      <c r="H2161">
        <v>11</v>
      </c>
      <c r="I2161">
        <v>21</v>
      </c>
      <c r="J2161" t="s">
        <v>445</v>
      </c>
      <c r="K2161">
        <f t="shared" si="34"/>
        <v>3036</v>
      </c>
    </row>
    <row r="2162" spans="1:11" hidden="1" x14ac:dyDescent="0.3">
      <c r="A2162" t="s">
        <v>417</v>
      </c>
      <c r="B2162" t="s">
        <v>447</v>
      </c>
      <c r="C2162" t="s">
        <v>37</v>
      </c>
      <c r="D2162" t="s">
        <v>42</v>
      </c>
      <c r="E2162" s="1">
        <v>41974</v>
      </c>
      <c r="F2162" s="1" t="s">
        <v>441</v>
      </c>
      <c r="G2162">
        <v>3</v>
      </c>
      <c r="H2162">
        <v>12</v>
      </c>
      <c r="I2162" t="s">
        <v>437</v>
      </c>
      <c r="J2162" t="s">
        <v>445</v>
      </c>
      <c r="K2162">
        <f t="shared" si="34"/>
        <v>3036</v>
      </c>
    </row>
    <row r="2163" spans="1:11" hidden="1" x14ac:dyDescent="0.3">
      <c r="A2163" t="s">
        <v>417</v>
      </c>
      <c r="B2163" t="s">
        <v>447</v>
      </c>
      <c r="C2163" t="s">
        <v>37</v>
      </c>
      <c r="D2163" t="s">
        <v>42</v>
      </c>
      <c r="E2163" s="1">
        <v>41974</v>
      </c>
      <c r="F2163" s="1" t="s">
        <v>441</v>
      </c>
      <c r="G2163">
        <v>4</v>
      </c>
      <c r="H2163">
        <v>12</v>
      </c>
      <c r="I2163" t="s">
        <v>437</v>
      </c>
      <c r="J2163" t="s">
        <v>445</v>
      </c>
      <c r="K2163">
        <f t="shared" si="34"/>
        <v>3036</v>
      </c>
    </row>
    <row r="2164" spans="1:11" hidden="1" x14ac:dyDescent="0.3">
      <c r="A2164" t="s">
        <v>417</v>
      </c>
      <c r="B2164" t="s">
        <v>447</v>
      </c>
      <c r="C2164" t="s">
        <v>37</v>
      </c>
      <c r="D2164" t="s">
        <v>42</v>
      </c>
      <c r="E2164" s="1">
        <v>41974</v>
      </c>
      <c r="F2164" s="1" t="s">
        <v>441</v>
      </c>
      <c r="G2164">
        <v>1</v>
      </c>
      <c r="H2164">
        <v>13</v>
      </c>
      <c r="I2164">
        <v>23</v>
      </c>
      <c r="J2164" t="s">
        <v>445</v>
      </c>
      <c r="K2164">
        <f t="shared" si="34"/>
        <v>3036</v>
      </c>
    </row>
    <row r="2165" spans="1:11" hidden="1" x14ac:dyDescent="0.3">
      <c r="A2165" t="s">
        <v>417</v>
      </c>
      <c r="B2165" t="s">
        <v>447</v>
      </c>
      <c r="C2165" t="s">
        <v>37</v>
      </c>
      <c r="D2165" t="s">
        <v>42</v>
      </c>
      <c r="E2165" s="1">
        <v>41974</v>
      </c>
      <c r="F2165" s="1" t="s">
        <v>441</v>
      </c>
      <c r="G2165">
        <v>2</v>
      </c>
      <c r="H2165">
        <v>11</v>
      </c>
      <c r="I2165">
        <v>25</v>
      </c>
      <c r="J2165" t="s">
        <v>445</v>
      </c>
      <c r="K2165">
        <f t="shared" si="34"/>
        <v>3036</v>
      </c>
    </row>
    <row r="2166" spans="1:11" hidden="1" x14ac:dyDescent="0.3">
      <c r="A2166" t="s">
        <v>417</v>
      </c>
      <c r="B2166" t="s">
        <v>447</v>
      </c>
      <c r="C2166" t="s">
        <v>37</v>
      </c>
      <c r="D2166" t="s">
        <v>42</v>
      </c>
      <c r="E2166" s="1">
        <v>41974</v>
      </c>
      <c r="F2166" s="1" t="s">
        <v>441</v>
      </c>
      <c r="G2166">
        <v>3</v>
      </c>
      <c r="H2166">
        <v>13</v>
      </c>
      <c r="I2166" t="s">
        <v>437</v>
      </c>
      <c r="J2166" t="s">
        <v>445</v>
      </c>
      <c r="K2166">
        <f t="shared" si="34"/>
        <v>3036</v>
      </c>
    </row>
    <row r="2167" spans="1:11" hidden="1" x14ac:dyDescent="0.3">
      <c r="A2167" t="s">
        <v>417</v>
      </c>
      <c r="B2167" t="s">
        <v>447</v>
      </c>
      <c r="C2167" t="s">
        <v>37</v>
      </c>
      <c r="D2167" t="s">
        <v>42</v>
      </c>
      <c r="E2167" s="1">
        <v>41985</v>
      </c>
      <c r="F2167" s="1" t="s">
        <v>441</v>
      </c>
      <c r="G2167">
        <v>1</v>
      </c>
      <c r="H2167">
        <v>12</v>
      </c>
      <c r="I2167" t="s">
        <v>437</v>
      </c>
      <c r="J2167" t="s">
        <v>445</v>
      </c>
      <c r="K2167">
        <f t="shared" si="34"/>
        <v>3289</v>
      </c>
    </row>
    <row r="2168" spans="1:11" hidden="1" x14ac:dyDescent="0.3">
      <c r="A2168" t="s">
        <v>417</v>
      </c>
      <c r="B2168" t="s">
        <v>447</v>
      </c>
      <c r="C2168" t="s">
        <v>37</v>
      </c>
      <c r="D2168" t="s">
        <v>42</v>
      </c>
      <c r="E2168" s="1">
        <v>41985</v>
      </c>
      <c r="F2168" s="1" t="s">
        <v>441</v>
      </c>
      <c r="G2168">
        <v>2</v>
      </c>
      <c r="H2168">
        <v>13</v>
      </c>
      <c r="I2168" t="s">
        <v>437</v>
      </c>
      <c r="J2168" t="s">
        <v>445</v>
      </c>
      <c r="K2168">
        <f t="shared" si="34"/>
        <v>3289</v>
      </c>
    </row>
    <row r="2169" spans="1:11" hidden="1" x14ac:dyDescent="0.3">
      <c r="A2169" t="s">
        <v>417</v>
      </c>
      <c r="B2169" t="s">
        <v>447</v>
      </c>
      <c r="C2169" t="s">
        <v>37</v>
      </c>
      <c r="D2169" t="s">
        <v>42</v>
      </c>
      <c r="E2169" s="1">
        <v>41985</v>
      </c>
      <c r="F2169" s="1" t="s">
        <v>441</v>
      </c>
      <c r="G2169">
        <v>3</v>
      </c>
      <c r="H2169">
        <v>11</v>
      </c>
      <c r="I2169">
        <v>23</v>
      </c>
      <c r="J2169" t="s">
        <v>445</v>
      </c>
      <c r="K2169">
        <f t="shared" si="34"/>
        <v>3289</v>
      </c>
    </row>
    <row r="2170" spans="1:11" hidden="1" x14ac:dyDescent="0.3">
      <c r="A2170" t="s">
        <v>417</v>
      </c>
      <c r="B2170" t="s">
        <v>447</v>
      </c>
      <c r="C2170" t="s">
        <v>37</v>
      </c>
      <c r="D2170" t="s">
        <v>42</v>
      </c>
      <c r="E2170" s="1">
        <v>41985</v>
      </c>
      <c r="F2170" s="1" t="s">
        <v>441</v>
      </c>
      <c r="G2170">
        <v>4</v>
      </c>
      <c r="H2170">
        <v>12</v>
      </c>
      <c r="I2170" t="s">
        <v>437</v>
      </c>
      <c r="J2170" t="s">
        <v>445</v>
      </c>
      <c r="K2170">
        <f t="shared" si="34"/>
        <v>3289</v>
      </c>
    </row>
    <row r="2171" spans="1:11" hidden="1" x14ac:dyDescent="0.3">
      <c r="A2171" t="s">
        <v>417</v>
      </c>
      <c r="B2171" t="s">
        <v>447</v>
      </c>
      <c r="C2171" t="s">
        <v>37</v>
      </c>
      <c r="D2171" t="s">
        <v>40</v>
      </c>
      <c r="E2171" s="1">
        <v>41862</v>
      </c>
      <c r="F2171" s="1" t="s">
        <v>441</v>
      </c>
      <c r="G2171">
        <v>1</v>
      </c>
      <c r="H2171">
        <v>3.2701011073663939</v>
      </c>
      <c r="I2171">
        <v>11</v>
      </c>
      <c r="J2171" t="s">
        <v>444</v>
      </c>
      <c r="K2171">
        <f t="shared" si="34"/>
        <v>460</v>
      </c>
    </row>
    <row r="2172" spans="1:11" hidden="1" x14ac:dyDescent="0.3">
      <c r="A2172" t="s">
        <v>417</v>
      </c>
      <c r="B2172" t="s">
        <v>447</v>
      </c>
      <c r="C2172" t="s">
        <v>37</v>
      </c>
      <c r="D2172" t="s">
        <v>40</v>
      </c>
      <c r="E2172" s="1">
        <v>41862</v>
      </c>
      <c r="F2172" s="1" t="s">
        <v>441</v>
      </c>
      <c r="G2172">
        <v>2</v>
      </c>
      <c r="H2172">
        <v>2.8100242522231205</v>
      </c>
      <c r="I2172">
        <v>10</v>
      </c>
      <c r="J2172" t="s">
        <v>444</v>
      </c>
      <c r="K2172">
        <f t="shared" si="34"/>
        <v>460</v>
      </c>
    </row>
    <row r="2173" spans="1:11" hidden="1" x14ac:dyDescent="0.3">
      <c r="A2173" t="s">
        <v>417</v>
      </c>
      <c r="B2173" t="s">
        <v>447</v>
      </c>
      <c r="C2173" t="s">
        <v>37</v>
      </c>
      <c r="D2173" t="s">
        <v>40</v>
      </c>
      <c r="E2173" s="1">
        <v>41862</v>
      </c>
      <c r="F2173" s="1" t="s">
        <v>441</v>
      </c>
      <c r="G2173">
        <v>3</v>
      </c>
      <c r="H2173">
        <v>2.6548100242522232</v>
      </c>
      <c r="I2173">
        <v>9</v>
      </c>
      <c r="J2173" t="s">
        <v>444</v>
      </c>
      <c r="K2173">
        <f t="shared" si="34"/>
        <v>460</v>
      </c>
    </row>
    <row r="2174" spans="1:11" hidden="1" x14ac:dyDescent="0.3">
      <c r="A2174" t="s">
        <v>417</v>
      </c>
      <c r="B2174" t="s">
        <v>447</v>
      </c>
      <c r="C2174" t="s">
        <v>37</v>
      </c>
      <c r="D2174" t="s">
        <v>40</v>
      </c>
      <c r="E2174" s="1">
        <v>41862</v>
      </c>
      <c r="F2174" s="1" t="s">
        <v>441</v>
      </c>
      <c r="G2174">
        <v>4</v>
      </c>
      <c r="H2174">
        <v>2.5238480194017785</v>
      </c>
      <c r="I2174">
        <v>9</v>
      </c>
      <c r="J2174" t="s">
        <v>444</v>
      </c>
      <c r="K2174">
        <f t="shared" si="34"/>
        <v>460</v>
      </c>
    </row>
    <row r="2175" spans="1:11" hidden="1" x14ac:dyDescent="0.3">
      <c r="A2175" t="s">
        <v>417</v>
      </c>
      <c r="B2175" t="s">
        <v>447</v>
      </c>
      <c r="C2175" t="s">
        <v>37</v>
      </c>
      <c r="D2175" t="s">
        <v>40</v>
      </c>
      <c r="E2175" s="1">
        <v>41862</v>
      </c>
      <c r="F2175" s="1" t="s">
        <v>441</v>
      </c>
      <c r="G2175">
        <v>1</v>
      </c>
      <c r="H2175">
        <v>3.561386615310544</v>
      </c>
      <c r="I2175">
        <v>11</v>
      </c>
      <c r="J2175" t="s">
        <v>444</v>
      </c>
      <c r="K2175">
        <f t="shared" si="34"/>
        <v>460</v>
      </c>
    </row>
    <row r="2176" spans="1:11" hidden="1" x14ac:dyDescent="0.3">
      <c r="A2176" t="s">
        <v>417</v>
      </c>
      <c r="B2176" t="s">
        <v>447</v>
      </c>
      <c r="C2176" t="s">
        <v>37</v>
      </c>
      <c r="D2176" t="s">
        <v>40</v>
      </c>
      <c r="E2176" s="1">
        <v>41862</v>
      </c>
      <c r="F2176" s="1" t="s">
        <v>441</v>
      </c>
      <c r="G2176">
        <v>2</v>
      </c>
      <c r="H2176">
        <v>3.4713529128550795</v>
      </c>
      <c r="I2176">
        <v>12</v>
      </c>
      <c r="J2176" t="s">
        <v>444</v>
      </c>
      <c r="K2176">
        <f t="shared" si="34"/>
        <v>460</v>
      </c>
    </row>
    <row r="2177" spans="1:11" hidden="1" x14ac:dyDescent="0.3">
      <c r="A2177" t="s">
        <v>417</v>
      </c>
      <c r="B2177" t="s">
        <v>447</v>
      </c>
      <c r="C2177" t="s">
        <v>37</v>
      </c>
      <c r="D2177" t="s">
        <v>40</v>
      </c>
      <c r="E2177" s="1">
        <v>41862</v>
      </c>
      <c r="F2177" s="1" t="s">
        <v>441</v>
      </c>
      <c r="G2177">
        <v>3</v>
      </c>
      <c r="H2177">
        <v>2.7954729183508489</v>
      </c>
      <c r="I2177">
        <v>10</v>
      </c>
      <c r="J2177" t="s">
        <v>444</v>
      </c>
      <c r="K2177">
        <f t="shared" si="34"/>
        <v>460</v>
      </c>
    </row>
    <row r="2178" spans="1:11" hidden="1" x14ac:dyDescent="0.3">
      <c r="A2178" t="s">
        <v>417</v>
      </c>
      <c r="B2178" t="s">
        <v>447</v>
      </c>
      <c r="C2178" t="s">
        <v>37</v>
      </c>
      <c r="D2178" t="s">
        <v>40</v>
      </c>
      <c r="E2178" s="1">
        <v>41862</v>
      </c>
      <c r="F2178" s="1" t="s">
        <v>441</v>
      </c>
      <c r="G2178">
        <v>4</v>
      </c>
      <c r="H2178">
        <v>2.5383993532740501</v>
      </c>
      <c r="I2178">
        <v>10</v>
      </c>
      <c r="J2178" t="s">
        <v>444</v>
      </c>
      <c r="K2178">
        <f t="shared" si="34"/>
        <v>460</v>
      </c>
    </row>
    <row r="2179" spans="1:11" hidden="1" x14ac:dyDescent="0.3">
      <c r="A2179" t="s">
        <v>417</v>
      </c>
      <c r="B2179" t="s">
        <v>447</v>
      </c>
      <c r="C2179" t="s">
        <v>37</v>
      </c>
      <c r="D2179" t="s">
        <v>40</v>
      </c>
      <c r="E2179" s="1">
        <v>41862</v>
      </c>
      <c r="F2179" s="1" t="s">
        <v>441</v>
      </c>
      <c r="G2179">
        <v>1</v>
      </c>
      <c r="H2179">
        <v>2.150363783346807</v>
      </c>
      <c r="I2179">
        <v>10</v>
      </c>
      <c r="J2179" t="s">
        <v>444</v>
      </c>
      <c r="K2179">
        <f t="shared" si="34"/>
        <v>460</v>
      </c>
    </row>
    <row r="2180" spans="1:11" hidden="1" x14ac:dyDescent="0.3">
      <c r="A2180" t="s">
        <v>417</v>
      </c>
      <c r="B2180" t="s">
        <v>447</v>
      </c>
      <c r="C2180" t="s">
        <v>37</v>
      </c>
      <c r="D2180" t="s">
        <v>40</v>
      </c>
      <c r="E2180" s="1">
        <v>41862</v>
      </c>
      <c r="F2180" s="1" t="s">
        <v>441</v>
      </c>
      <c r="G2180">
        <v>2</v>
      </c>
      <c r="H2180">
        <v>3.3972075108329323</v>
      </c>
      <c r="I2180">
        <v>11</v>
      </c>
      <c r="J2180" t="s">
        <v>444</v>
      </c>
      <c r="K2180">
        <f t="shared" si="34"/>
        <v>460</v>
      </c>
    </row>
    <row r="2181" spans="1:11" hidden="1" x14ac:dyDescent="0.3">
      <c r="A2181" t="s">
        <v>417</v>
      </c>
      <c r="B2181" t="s">
        <v>447</v>
      </c>
      <c r="C2181" t="s">
        <v>37</v>
      </c>
      <c r="D2181" t="s">
        <v>40</v>
      </c>
      <c r="E2181" s="1">
        <v>41862</v>
      </c>
      <c r="F2181" s="1" t="s">
        <v>441</v>
      </c>
      <c r="G2181">
        <v>3</v>
      </c>
      <c r="H2181">
        <v>2.5481002425222314</v>
      </c>
      <c r="I2181">
        <v>9</v>
      </c>
      <c r="J2181" t="s">
        <v>444</v>
      </c>
      <c r="K2181">
        <f t="shared" si="34"/>
        <v>460</v>
      </c>
    </row>
    <row r="2182" spans="1:11" hidden="1" x14ac:dyDescent="0.3">
      <c r="A2182" t="s">
        <v>417</v>
      </c>
      <c r="B2182" t="s">
        <v>447</v>
      </c>
      <c r="C2182" t="s">
        <v>37</v>
      </c>
      <c r="D2182" t="s">
        <v>40</v>
      </c>
      <c r="E2182" s="1">
        <v>41862</v>
      </c>
      <c r="F2182" s="1" t="s">
        <v>441</v>
      </c>
      <c r="G2182">
        <v>4</v>
      </c>
      <c r="H2182">
        <v>2.6063055780113178</v>
      </c>
      <c r="I2182">
        <v>9</v>
      </c>
      <c r="J2182" t="s">
        <v>444</v>
      </c>
      <c r="K2182">
        <f t="shared" si="34"/>
        <v>460</v>
      </c>
    </row>
    <row r="2183" spans="1:11" hidden="1" x14ac:dyDescent="0.3">
      <c r="A2183" t="s">
        <v>417</v>
      </c>
      <c r="B2183" t="s">
        <v>447</v>
      </c>
      <c r="C2183" t="s">
        <v>37</v>
      </c>
      <c r="D2183" t="s">
        <v>40</v>
      </c>
      <c r="E2183" s="1">
        <v>41869</v>
      </c>
      <c r="F2183" s="1" t="s">
        <v>441</v>
      </c>
      <c r="G2183">
        <v>1</v>
      </c>
      <c r="H2183">
        <v>4.1973684210526319</v>
      </c>
      <c r="I2183">
        <v>12</v>
      </c>
      <c r="J2183" t="s">
        <v>444</v>
      </c>
      <c r="K2183">
        <f t="shared" si="34"/>
        <v>621</v>
      </c>
    </row>
    <row r="2184" spans="1:11" hidden="1" x14ac:dyDescent="0.3">
      <c r="A2184" t="s">
        <v>417</v>
      </c>
      <c r="B2184" t="s">
        <v>447</v>
      </c>
      <c r="C2184" t="s">
        <v>37</v>
      </c>
      <c r="D2184" t="s">
        <v>40</v>
      </c>
      <c r="E2184" s="1">
        <v>41869</v>
      </c>
      <c r="F2184" s="1" t="s">
        <v>441</v>
      </c>
      <c r="G2184">
        <v>2</v>
      </c>
      <c r="H2184">
        <v>4.0857005296100146</v>
      </c>
      <c r="I2184">
        <v>12</v>
      </c>
      <c r="J2184" t="s">
        <v>444</v>
      </c>
      <c r="K2184">
        <f t="shared" si="34"/>
        <v>621</v>
      </c>
    </row>
    <row r="2185" spans="1:11" hidden="1" x14ac:dyDescent="0.3">
      <c r="A2185" t="s">
        <v>417</v>
      </c>
      <c r="B2185" t="s">
        <v>447</v>
      </c>
      <c r="C2185" t="s">
        <v>37</v>
      </c>
      <c r="D2185" t="s">
        <v>40</v>
      </c>
      <c r="E2185" s="1">
        <v>41869</v>
      </c>
      <c r="F2185" s="1" t="s">
        <v>441</v>
      </c>
      <c r="G2185">
        <v>3</v>
      </c>
      <c r="H2185">
        <v>4.1386615310544057</v>
      </c>
      <c r="I2185">
        <v>12</v>
      </c>
      <c r="J2185" t="s">
        <v>444</v>
      </c>
      <c r="K2185">
        <f t="shared" si="34"/>
        <v>621</v>
      </c>
    </row>
    <row r="2186" spans="1:11" hidden="1" x14ac:dyDescent="0.3">
      <c r="A2186" t="s">
        <v>417</v>
      </c>
      <c r="B2186" t="s">
        <v>447</v>
      </c>
      <c r="C2186" t="s">
        <v>37</v>
      </c>
      <c r="D2186" t="s">
        <v>40</v>
      </c>
      <c r="E2186" s="1">
        <v>41869</v>
      </c>
      <c r="F2186" s="1" t="s">
        <v>441</v>
      </c>
      <c r="G2186">
        <v>4</v>
      </c>
      <c r="H2186">
        <v>3.9532980259990369</v>
      </c>
      <c r="I2186">
        <v>12</v>
      </c>
      <c r="J2186" t="s">
        <v>444</v>
      </c>
      <c r="K2186">
        <f t="shared" si="34"/>
        <v>621</v>
      </c>
    </row>
    <row r="2187" spans="1:11" hidden="1" x14ac:dyDescent="0.3">
      <c r="A2187" t="s">
        <v>417</v>
      </c>
      <c r="B2187" t="s">
        <v>447</v>
      </c>
      <c r="C2187" t="s">
        <v>37</v>
      </c>
      <c r="D2187" t="s">
        <v>40</v>
      </c>
      <c r="E2187" s="1">
        <v>41869</v>
      </c>
      <c r="F2187" s="1" t="s">
        <v>441</v>
      </c>
      <c r="G2187">
        <v>1</v>
      </c>
      <c r="H2187">
        <v>3.9003370245546463</v>
      </c>
      <c r="I2187">
        <v>13</v>
      </c>
      <c r="J2187" t="s">
        <v>444</v>
      </c>
      <c r="K2187">
        <f t="shared" si="34"/>
        <v>621</v>
      </c>
    </row>
    <row r="2188" spans="1:11" hidden="1" x14ac:dyDescent="0.3">
      <c r="A2188" t="s">
        <v>417</v>
      </c>
      <c r="B2188" t="s">
        <v>447</v>
      </c>
      <c r="C2188" t="s">
        <v>37</v>
      </c>
      <c r="D2188" t="s">
        <v>40</v>
      </c>
      <c r="E2188" s="1">
        <v>41869</v>
      </c>
      <c r="F2188" s="1" t="s">
        <v>441</v>
      </c>
      <c r="G2188">
        <v>2</v>
      </c>
      <c r="H2188">
        <v>3.1641791044776117</v>
      </c>
      <c r="I2188">
        <v>13</v>
      </c>
      <c r="J2188" t="s">
        <v>444</v>
      </c>
      <c r="K2188">
        <f t="shared" si="34"/>
        <v>621</v>
      </c>
    </row>
    <row r="2189" spans="1:11" hidden="1" x14ac:dyDescent="0.3">
      <c r="A2189" t="s">
        <v>417</v>
      </c>
      <c r="B2189" t="s">
        <v>447</v>
      </c>
      <c r="C2189" t="s">
        <v>37</v>
      </c>
      <c r="D2189" t="s">
        <v>40</v>
      </c>
      <c r="E2189" s="1">
        <v>41869</v>
      </c>
      <c r="F2189" s="1" t="s">
        <v>441</v>
      </c>
      <c r="G2189">
        <v>3</v>
      </c>
      <c r="H2189">
        <v>3.6884930187770824</v>
      </c>
      <c r="I2189">
        <v>11</v>
      </c>
      <c r="J2189" t="s">
        <v>444</v>
      </c>
      <c r="K2189">
        <f t="shared" si="34"/>
        <v>621</v>
      </c>
    </row>
    <row r="2190" spans="1:11" hidden="1" x14ac:dyDescent="0.3">
      <c r="A2190" t="s">
        <v>417</v>
      </c>
      <c r="B2190" t="s">
        <v>447</v>
      </c>
      <c r="C2190" t="s">
        <v>37</v>
      </c>
      <c r="D2190" t="s">
        <v>40</v>
      </c>
      <c r="E2190" s="1">
        <v>41869</v>
      </c>
      <c r="F2190" s="1" t="s">
        <v>441</v>
      </c>
      <c r="G2190">
        <v>4</v>
      </c>
      <c r="H2190">
        <v>3.7944150216658641</v>
      </c>
      <c r="I2190">
        <v>12</v>
      </c>
      <c r="J2190" t="s">
        <v>444</v>
      </c>
      <c r="K2190">
        <f t="shared" si="34"/>
        <v>621</v>
      </c>
    </row>
    <row r="2191" spans="1:11" hidden="1" x14ac:dyDescent="0.3">
      <c r="A2191" t="s">
        <v>417</v>
      </c>
      <c r="B2191" t="s">
        <v>447</v>
      </c>
      <c r="C2191" t="s">
        <v>37</v>
      </c>
      <c r="D2191" t="s">
        <v>40</v>
      </c>
      <c r="E2191" s="1">
        <v>41869</v>
      </c>
      <c r="F2191" s="1" t="s">
        <v>441</v>
      </c>
      <c r="G2191">
        <v>1</v>
      </c>
      <c r="H2191">
        <v>4.3994360902255636</v>
      </c>
      <c r="I2191">
        <v>13</v>
      </c>
      <c r="J2191" t="s">
        <v>444</v>
      </c>
      <c r="K2191">
        <f t="shared" si="34"/>
        <v>621</v>
      </c>
    </row>
    <row r="2192" spans="1:11" hidden="1" x14ac:dyDescent="0.3">
      <c r="A2192" t="s">
        <v>417</v>
      </c>
      <c r="B2192" t="s">
        <v>447</v>
      </c>
      <c r="C2192" t="s">
        <v>37</v>
      </c>
      <c r="D2192" t="s">
        <v>40</v>
      </c>
      <c r="E2192" s="1">
        <v>41869</v>
      </c>
      <c r="F2192" s="1" t="s">
        <v>441</v>
      </c>
      <c r="G2192">
        <v>2</v>
      </c>
      <c r="H2192">
        <v>4.006259027443428</v>
      </c>
      <c r="I2192">
        <v>13</v>
      </c>
      <c r="J2192" t="s">
        <v>444</v>
      </c>
      <c r="K2192">
        <f t="shared" si="34"/>
        <v>621</v>
      </c>
    </row>
    <row r="2193" spans="1:11" hidden="1" x14ac:dyDescent="0.3">
      <c r="A2193" t="s">
        <v>417</v>
      </c>
      <c r="B2193" t="s">
        <v>447</v>
      </c>
      <c r="C2193" t="s">
        <v>37</v>
      </c>
      <c r="D2193" t="s">
        <v>40</v>
      </c>
      <c r="E2193" s="1">
        <v>41869</v>
      </c>
      <c r="F2193" s="1" t="s">
        <v>441</v>
      </c>
      <c r="G2193">
        <v>3</v>
      </c>
      <c r="H2193">
        <v>3.9532980259990369</v>
      </c>
      <c r="I2193">
        <v>12</v>
      </c>
      <c r="J2193" t="s">
        <v>444</v>
      </c>
      <c r="K2193">
        <f t="shared" si="34"/>
        <v>621</v>
      </c>
    </row>
    <row r="2194" spans="1:11" hidden="1" x14ac:dyDescent="0.3">
      <c r="A2194" t="s">
        <v>417</v>
      </c>
      <c r="B2194" t="s">
        <v>447</v>
      </c>
      <c r="C2194" t="s">
        <v>37</v>
      </c>
      <c r="D2194" t="s">
        <v>40</v>
      </c>
      <c r="E2194" s="1">
        <v>41869</v>
      </c>
      <c r="F2194" s="1" t="s">
        <v>441</v>
      </c>
      <c r="G2194">
        <v>4</v>
      </c>
      <c r="H2194">
        <v>3.8420799229658162</v>
      </c>
      <c r="I2194">
        <v>12</v>
      </c>
      <c r="J2194" t="s">
        <v>444</v>
      </c>
      <c r="K2194">
        <f t="shared" si="34"/>
        <v>621</v>
      </c>
    </row>
    <row r="2195" spans="1:11" hidden="1" x14ac:dyDescent="0.3">
      <c r="A2195" t="s">
        <v>417</v>
      </c>
      <c r="B2195" t="s">
        <v>447</v>
      </c>
      <c r="C2195" t="s">
        <v>37</v>
      </c>
      <c r="D2195" t="s">
        <v>40</v>
      </c>
      <c r="E2195" s="1">
        <v>41874</v>
      </c>
      <c r="F2195" s="1" t="s">
        <v>441</v>
      </c>
      <c r="G2195">
        <v>1</v>
      </c>
      <c r="H2195">
        <v>4.4652255639097742</v>
      </c>
      <c r="I2195">
        <v>15</v>
      </c>
      <c r="J2195" t="s">
        <v>444</v>
      </c>
      <c r="K2195">
        <f t="shared" si="34"/>
        <v>736</v>
      </c>
    </row>
    <row r="2196" spans="1:11" hidden="1" x14ac:dyDescent="0.3">
      <c r="A2196" t="s">
        <v>417</v>
      </c>
      <c r="B2196" t="s">
        <v>447</v>
      </c>
      <c r="C2196" t="s">
        <v>37</v>
      </c>
      <c r="D2196" t="s">
        <v>40</v>
      </c>
      <c r="E2196" s="1">
        <v>41874</v>
      </c>
      <c r="F2196" s="1" t="s">
        <v>441</v>
      </c>
      <c r="G2196">
        <v>2</v>
      </c>
      <c r="H2196">
        <v>4.7471804511278197</v>
      </c>
      <c r="I2196">
        <v>14</v>
      </c>
      <c r="J2196" t="s">
        <v>444</v>
      </c>
      <c r="K2196">
        <f t="shared" si="34"/>
        <v>736</v>
      </c>
    </row>
    <row r="2197" spans="1:11" hidden="1" x14ac:dyDescent="0.3">
      <c r="A2197" t="s">
        <v>417</v>
      </c>
      <c r="B2197" t="s">
        <v>447</v>
      </c>
      <c r="C2197" t="s">
        <v>37</v>
      </c>
      <c r="D2197" t="s">
        <v>40</v>
      </c>
      <c r="E2197" s="1">
        <v>41874</v>
      </c>
      <c r="F2197" s="1" t="s">
        <v>441</v>
      </c>
      <c r="G2197">
        <v>3</v>
      </c>
      <c r="H2197">
        <v>4.4605263157894735</v>
      </c>
      <c r="I2197">
        <v>13</v>
      </c>
      <c r="J2197" t="s">
        <v>444</v>
      </c>
      <c r="K2197">
        <f t="shared" si="34"/>
        <v>736</v>
      </c>
    </row>
    <row r="2198" spans="1:11" hidden="1" x14ac:dyDescent="0.3">
      <c r="A2198" t="s">
        <v>417</v>
      </c>
      <c r="B2198" t="s">
        <v>447</v>
      </c>
      <c r="C2198" t="s">
        <v>37</v>
      </c>
      <c r="D2198" t="s">
        <v>40</v>
      </c>
      <c r="E2198" s="1">
        <v>41874</v>
      </c>
      <c r="F2198" s="1" t="s">
        <v>441</v>
      </c>
      <c r="G2198">
        <v>4</v>
      </c>
      <c r="H2198">
        <v>4.5545112781954886</v>
      </c>
      <c r="I2198">
        <v>14</v>
      </c>
      <c r="J2198" t="s">
        <v>444</v>
      </c>
      <c r="K2198">
        <f t="shared" si="34"/>
        <v>736</v>
      </c>
    </row>
    <row r="2199" spans="1:11" hidden="1" x14ac:dyDescent="0.3">
      <c r="A2199" t="s">
        <v>417</v>
      </c>
      <c r="B2199" t="s">
        <v>447</v>
      </c>
      <c r="C2199" t="s">
        <v>37</v>
      </c>
      <c r="D2199" t="s">
        <v>40</v>
      </c>
      <c r="E2199" s="1">
        <v>41874</v>
      </c>
      <c r="F2199" s="1" t="s">
        <v>441</v>
      </c>
      <c r="G2199">
        <v>1</v>
      </c>
      <c r="H2199">
        <v>3.4925373134328357</v>
      </c>
      <c r="I2199">
        <v>11</v>
      </c>
      <c r="J2199" t="s">
        <v>444</v>
      </c>
      <c r="K2199">
        <f t="shared" si="34"/>
        <v>736</v>
      </c>
    </row>
    <row r="2200" spans="1:11" hidden="1" x14ac:dyDescent="0.3">
      <c r="A2200" t="s">
        <v>417</v>
      </c>
      <c r="B2200" t="s">
        <v>447</v>
      </c>
      <c r="C2200" t="s">
        <v>37</v>
      </c>
      <c r="D2200" t="s">
        <v>40</v>
      </c>
      <c r="E2200" s="1">
        <v>41874</v>
      </c>
      <c r="F2200" s="1" t="s">
        <v>441</v>
      </c>
      <c r="G2200">
        <v>2</v>
      </c>
      <c r="H2200">
        <v>4.1127819548872182</v>
      </c>
      <c r="I2200">
        <v>12</v>
      </c>
      <c r="J2200" t="s">
        <v>444</v>
      </c>
      <c r="K2200">
        <f t="shared" si="34"/>
        <v>736</v>
      </c>
    </row>
    <row r="2201" spans="1:11" hidden="1" x14ac:dyDescent="0.3">
      <c r="A2201" t="s">
        <v>417</v>
      </c>
      <c r="B2201" t="s">
        <v>447</v>
      </c>
      <c r="C2201" t="s">
        <v>37</v>
      </c>
      <c r="D2201" t="s">
        <v>40</v>
      </c>
      <c r="E2201" s="1">
        <v>41874</v>
      </c>
      <c r="F2201" s="1" t="s">
        <v>441</v>
      </c>
      <c r="G2201">
        <v>3</v>
      </c>
      <c r="H2201">
        <v>4.1644736842105265</v>
      </c>
      <c r="I2201">
        <v>12</v>
      </c>
      <c r="J2201" t="s">
        <v>444</v>
      </c>
      <c r="K2201">
        <f t="shared" si="34"/>
        <v>736</v>
      </c>
    </row>
    <row r="2202" spans="1:11" hidden="1" x14ac:dyDescent="0.3">
      <c r="A2202" t="s">
        <v>417</v>
      </c>
      <c r="B2202" t="s">
        <v>447</v>
      </c>
      <c r="C2202" t="s">
        <v>37</v>
      </c>
      <c r="D2202" t="s">
        <v>40</v>
      </c>
      <c r="E2202" s="1">
        <v>41874</v>
      </c>
      <c r="F2202" s="1" t="s">
        <v>441</v>
      </c>
      <c r="G2202">
        <v>4</v>
      </c>
      <c r="H2202">
        <v>4.1691729323308273</v>
      </c>
      <c r="I2202">
        <v>13</v>
      </c>
      <c r="J2202" t="s">
        <v>444</v>
      </c>
      <c r="K2202">
        <f t="shared" si="34"/>
        <v>736</v>
      </c>
    </row>
    <row r="2203" spans="1:11" hidden="1" x14ac:dyDescent="0.3">
      <c r="A2203" t="s">
        <v>417</v>
      </c>
      <c r="B2203" t="s">
        <v>447</v>
      </c>
      <c r="C2203" t="s">
        <v>37</v>
      </c>
      <c r="D2203" t="s">
        <v>40</v>
      </c>
      <c r="E2203" s="1">
        <v>41874</v>
      </c>
      <c r="F2203" s="1" t="s">
        <v>441</v>
      </c>
      <c r="G2203">
        <v>1</v>
      </c>
      <c r="H2203">
        <v>4.5733082706766917</v>
      </c>
      <c r="I2203">
        <v>14</v>
      </c>
      <c r="J2203" t="s">
        <v>444</v>
      </c>
      <c r="K2203">
        <f t="shared" si="34"/>
        <v>736</v>
      </c>
    </row>
    <row r="2204" spans="1:11" hidden="1" x14ac:dyDescent="0.3">
      <c r="A2204" t="s">
        <v>417</v>
      </c>
      <c r="B2204" t="s">
        <v>447</v>
      </c>
      <c r="C2204" t="s">
        <v>37</v>
      </c>
      <c r="D2204" t="s">
        <v>40</v>
      </c>
      <c r="E2204" s="1">
        <v>41874</v>
      </c>
      <c r="F2204" s="1" t="s">
        <v>441</v>
      </c>
      <c r="G2204">
        <v>2</v>
      </c>
      <c r="H2204">
        <v>3.9268175252768414</v>
      </c>
      <c r="I2204">
        <v>12</v>
      </c>
      <c r="J2204" t="s">
        <v>444</v>
      </c>
      <c r="K2204">
        <f t="shared" si="34"/>
        <v>736</v>
      </c>
    </row>
    <row r="2205" spans="1:11" hidden="1" x14ac:dyDescent="0.3">
      <c r="A2205" t="s">
        <v>417</v>
      </c>
      <c r="B2205" t="s">
        <v>447</v>
      </c>
      <c r="C2205" t="s">
        <v>37</v>
      </c>
      <c r="D2205" t="s">
        <v>40</v>
      </c>
      <c r="E2205" s="1">
        <v>41874</v>
      </c>
      <c r="F2205" s="1" t="s">
        <v>441</v>
      </c>
      <c r="G2205">
        <v>3</v>
      </c>
      <c r="H2205">
        <v>4.4041353383458643</v>
      </c>
      <c r="I2205">
        <v>13</v>
      </c>
      <c r="J2205" t="s">
        <v>444</v>
      </c>
      <c r="K2205">
        <f t="shared" si="34"/>
        <v>736</v>
      </c>
    </row>
    <row r="2206" spans="1:11" hidden="1" x14ac:dyDescent="0.3">
      <c r="A2206" t="s">
        <v>417</v>
      </c>
      <c r="B2206" t="s">
        <v>447</v>
      </c>
      <c r="C2206" t="s">
        <v>37</v>
      </c>
      <c r="D2206" t="s">
        <v>40</v>
      </c>
      <c r="E2206" s="1">
        <v>41874</v>
      </c>
      <c r="F2206" s="1" t="s">
        <v>441</v>
      </c>
      <c r="G2206">
        <v>4</v>
      </c>
      <c r="H2206">
        <v>4.5733082706766917</v>
      </c>
      <c r="I2206">
        <v>14</v>
      </c>
      <c r="J2206" t="s">
        <v>444</v>
      </c>
      <c r="K2206">
        <f t="shared" si="34"/>
        <v>736</v>
      </c>
    </row>
    <row r="2207" spans="1:11" hidden="1" x14ac:dyDescent="0.3">
      <c r="A2207" t="s">
        <v>417</v>
      </c>
      <c r="B2207" t="s">
        <v>447</v>
      </c>
      <c r="C2207" t="s">
        <v>37</v>
      </c>
      <c r="D2207" t="s">
        <v>40</v>
      </c>
      <c r="E2207" s="1">
        <v>41883</v>
      </c>
      <c r="F2207" s="1" t="s">
        <v>441</v>
      </c>
      <c r="G2207">
        <v>1</v>
      </c>
      <c r="H2207">
        <v>5.7245595109672776</v>
      </c>
      <c r="I2207">
        <v>17</v>
      </c>
      <c r="J2207" t="s">
        <v>444</v>
      </c>
      <c r="K2207">
        <f t="shared" si="34"/>
        <v>943</v>
      </c>
    </row>
    <row r="2208" spans="1:11" hidden="1" x14ac:dyDescent="0.3">
      <c r="A2208" t="s">
        <v>417</v>
      </c>
      <c r="B2208" t="s">
        <v>447</v>
      </c>
      <c r="C2208" t="s">
        <v>37</v>
      </c>
      <c r="D2208" t="s">
        <v>40</v>
      </c>
      <c r="E2208" s="1">
        <v>41883</v>
      </c>
      <c r="F2208" s="1" t="s">
        <v>441</v>
      </c>
      <c r="G2208">
        <v>2</v>
      </c>
      <c r="H2208">
        <v>4.6578947368421053</v>
      </c>
      <c r="I2208">
        <v>13</v>
      </c>
      <c r="J2208" t="s">
        <v>444</v>
      </c>
      <c r="K2208">
        <f t="shared" si="34"/>
        <v>943</v>
      </c>
    </row>
    <row r="2209" spans="1:11" hidden="1" x14ac:dyDescent="0.3">
      <c r="A2209" t="s">
        <v>417</v>
      </c>
      <c r="B2209" t="s">
        <v>447</v>
      </c>
      <c r="C2209" t="s">
        <v>37</v>
      </c>
      <c r="D2209" t="s">
        <v>40</v>
      </c>
      <c r="E2209" s="1">
        <v>41883</v>
      </c>
      <c r="F2209" s="1" t="s">
        <v>441</v>
      </c>
      <c r="G2209">
        <v>3</v>
      </c>
      <c r="H2209">
        <v>5.5001797914419273</v>
      </c>
      <c r="I2209">
        <v>17</v>
      </c>
      <c r="J2209" t="s">
        <v>444</v>
      </c>
      <c r="K2209">
        <f t="shared" si="34"/>
        <v>943</v>
      </c>
    </row>
    <row r="2210" spans="1:11" hidden="1" x14ac:dyDescent="0.3">
      <c r="A2210" t="s">
        <v>417</v>
      </c>
      <c r="B2210" t="s">
        <v>447</v>
      </c>
      <c r="C2210" t="s">
        <v>37</v>
      </c>
      <c r="D2210" t="s">
        <v>40</v>
      </c>
      <c r="E2210" s="1">
        <v>41883</v>
      </c>
      <c r="F2210" s="1" t="s">
        <v>441</v>
      </c>
      <c r="G2210">
        <v>4</v>
      </c>
      <c r="H2210">
        <v>4.8411654135338349</v>
      </c>
      <c r="I2210">
        <v>15</v>
      </c>
      <c r="J2210" t="s">
        <v>444</v>
      </c>
      <c r="K2210">
        <f t="shared" si="34"/>
        <v>943</v>
      </c>
    </row>
    <row r="2211" spans="1:11" hidden="1" x14ac:dyDescent="0.3">
      <c r="A2211" t="s">
        <v>417</v>
      </c>
      <c r="B2211" t="s">
        <v>447</v>
      </c>
      <c r="C2211" t="s">
        <v>37</v>
      </c>
      <c r="D2211" t="s">
        <v>40</v>
      </c>
      <c r="E2211" s="1">
        <v>41883</v>
      </c>
      <c r="F2211" s="1" t="s">
        <v>441</v>
      </c>
      <c r="G2211">
        <v>1</v>
      </c>
      <c r="H2211">
        <v>4.9398496240601499</v>
      </c>
      <c r="I2211">
        <v>14</v>
      </c>
      <c r="J2211" t="s">
        <v>444</v>
      </c>
      <c r="K2211">
        <f t="shared" si="34"/>
        <v>943</v>
      </c>
    </row>
    <row r="2212" spans="1:11" hidden="1" x14ac:dyDescent="0.3">
      <c r="A2212" t="s">
        <v>417</v>
      </c>
      <c r="B2212" t="s">
        <v>447</v>
      </c>
      <c r="C2212" t="s">
        <v>37</v>
      </c>
      <c r="D2212" t="s">
        <v>40</v>
      </c>
      <c r="E2212" s="1">
        <v>41883</v>
      </c>
      <c r="F2212" s="1" t="s">
        <v>441</v>
      </c>
      <c r="G2212">
        <v>2</v>
      </c>
      <c r="H2212">
        <v>5.50952894642215</v>
      </c>
      <c r="I2212">
        <v>16</v>
      </c>
      <c r="J2212" t="s">
        <v>444</v>
      </c>
      <c r="K2212">
        <f t="shared" si="34"/>
        <v>943</v>
      </c>
    </row>
    <row r="2213" spans="1:11" hidden="1" x14ac:dyDescent="0.3">
      <c r="A2213" t="s">
        <v>417</v>
      </c>
      <c r="B2213" t="s">
        <v>447</v>
      </c>
      <c r="C2213" t="s">
        <v>37</v>
      </c>
      <c r="D2213" t="s">
        <v>40</v>
      </c>
      <c r="E2213" s="1">
        <v>41883</v>
      </c>
      <c r="F2213" s="1" t="s">
        <v>441</v>
      </c>
      <c r="G2213">
        <v>3</v>
      </c>
      <c r="H2213">
        <v>6.0611290902553039</v>
      </c>
      <c r="I2213">
        <v>16</v>
      </c>
      <c r="J2213" t="s">
        <v>444</v>
      </c>
      <c r="K2213">
        <f t="shared" si="34"/>
        <v>943</v>
      </c>
    </row>
    <row r="2214" spans="1:11" hidden="1" x14ac:dyDescent="0.3">
      <c r="A2214" t="s">
        <v>417</v>
      </c>
      <c r="B2214" t="s">
        <v>447</v>
      </c>
      <c r="C2214" t="s">
        <v>37</v>
      </c>
      <c r="D2214" t="s">
        <v>40</v>
      </c>
      <c r="E2214" s="1">
        <v>41883</v>
      </c>
      <c r="F2214" s="1" t="s">
        <v>441</v>
      </c>
      <c r="G2214">
        <v>4</v>
      </c>
      <c r="H2214">
        <v>5.4814814814814818</v>
      </c>
      <c r="I2214">
        <v>16</v>
      </c>
      <c r="J2214" t="s">
        <v>444</v>
      </c>
      <c r="K2214">
        <f t="shared" si="34"/>
        <v>943</v>
      </c>
    </row>
    <row r="2215" spans="1:11" hidden="1" x14ac:dyDescent="0.3">
      <c r="A2215" t="s">
        <v>417</v>
      </c>
      <c r="B2215" t="s">
        <v>447</v>
      </c>
      <c r="C2215" t="s">
        <v>37</v>
      </c>
      <c r="D2215" t="s">
        <v>40</v>
      </c>
      <c r="E2215" s="1">
        <v>41883</v>
      </c>
      <c r="F2215" s="1" t="s">
        <v>441</v>
      </c>
      <c r="G2215">
        <v>1</v>
      </c>
      <c r="H2215">
        <v>5.9629629629629628</v>
      </c>
      <c r="I2215">
        <v>17</v>
      </c>
      <c r="J2215" t="s">
        <v>444</v>
      </c>
      <c r="K2215">
        <f t="shared" si="34"/>
        <v>943</v>
      </c>
    </row>
    <row r="2216" spans="1:11" hidden="1" x14ac:dyDescent="0.3">
      <c r="A2216" t="s">
        <v>417</v>
      </c>
      <c r="B2216" t="s">
        <v>447</v>
      </c>
      <c r="C2216" t="s">
        <v>37</v>
      </c>
      <c r="D2216" t="s">
        <v>40</v>
      </c>
      <c r="E2216" s="1">
        <v>41883</v>
      </c>
      <c r="F2216" s="1" t="s">
        <v>441</v>
      </c>
      <c r="G2216">
        <v>2</v>
      </c>
      <c r="H2216">
        <v>5.1869830996044586</v>
      </c>
      <c r="I2216">
        <v>15</v>
      </c>
      <c r="J2216" t="s">
        <v>444</v>
      </c>
      <c r="K2216">
        <f t="shared" si="34"/>
        <v>943</v>
      </c>
    </row>
    <row r="2217" spans="1:11" hidden="1" x14ac:dyDescent="0.3">
      <c r="A2217" t="s">
        <v>417</v>
      </c>
      <c r="B2217" t="s">
        <v>447</v>
      </c>
      <c r="C2217" t="s">
        <v>37</v>
      </c>
      <c r="D2217" t="s">
        <v>40</v>
      </c>
      <c r="E2217" s="1">
        <v>41883</v>
      </c>
      <c r="F2217" s="1" t="s">
        <v>441</v>
      </c>
      <c r="G2217">
        <v>3</v>
      </c>
      <c r="H2217">
        <v>5.0291353383458643</v>
      </c>
      <c r="I2217">
        <v>14</v>
      </c>
      <c r="J2217" t="s">
        <v>444</v>
      </c>
      <c r="K2217">
        <f t="shared" si="34"/>
        <v>943</v>
      </c>
    </row>
    <row r="2218" spans="1:11" hidden="1" x14ac:dyDescent="0.3">
      <c r="A2218" t="s">
        <v>417</v>
      </c>
      <c r="B2218" t="s">
        <v>447</v>
      </c>
      <c r="C2218" t="s">
        <v>37</v>
      </c>
      <c r="D2218" t="s">
        <v>40</v>
      </c>
      <c r="E2218" s="1">
        <v>41883</v>
      </c>
      <c r="F2218" s="1" t="s">
        <v>441</v>
      </c>
      <c r="G2218">
        <v>4</v>
      </c>
      <c r="H2218">
        <v>5.1542610571736782</v>
      </c>
      <c r="I2218">
        <v>15</v>
      </c>
      <c r="J2218" t="s">
        <v>444</v>
      </c>
      <c r="K2218">
        <f t="shared" si="34"/>
        <v>943</v>
      </c>
    </row>
    <row r="2219" spans="1:11" hidden="1" x14ac:dyDescent="0.3">
      <c r="A2219" t="s">
        <v>417</v>
      </c>
      <c r="B2219" t="s">
        <v>447</v>
      </c>
      <c r="C2219" t="s">
        <v>37</v>
      </c>
      <c r="D2219" t="s">
        <v>40</v>
      </c>
      <c r="E2219" s="1">
        <v>41890</v>
      </c>
      <c r="F2219" s="1" t="s">
        <v>441</v>
      </c>
      <c r="G2219">
        <v>1</v>
      </c>
      <c r="H2219">
        <v>6.515995260663507</v>
      </c>
      <c r="I2219">
        <v>19</v>
      </c>
      <c r="J2219" t="s">
        <v>444</v>
      </c>
      <c r="K2219">
        <f t="shared" si="34"/>
        <v>1104</v>
      </c>
    </row>
    <row r="2220" spans="1:11" hidden="1" x14ac:dyDescent="0.3">
      <c r="A2220" t="s">
        <v>417</v>
      </c>
      <c r="B2220" t="s">
        <v>447</v>
      </c>
      <c r="C2220" t="s">
        <v>37</v>
      </c>
      <c r="D2220" t="s">
        <v>40</v>
      </c>
      <c r="E2220" s="1">
        <v>41890</v>
      </c>
      <c r="F2220" s="1" t="s">
        <v>441</v>
      </c>
      <c r="G2220">
        <v>2</v>
      </c>
      <c r="H2220">
        <v>6.4389810426540288</v>
      </c>
      <c r="I2220">
        <v>19</v>
      </c>
      <c r="J2220" t="s">
        <v>444</v>
      </c>
      <c r="K2220">
        <f t="shared" si="34"/>
        <v>1104</v>
      </c>
    </row>
    <row r="2221" spans="1:11" hidden="1" x14ac:dyDescent="0.3">
      <c r="A2221" t="s">
        <v>417</v>
      </c>
      <c r="B2221" t="s">
        <v>447</v>
      </c>
      <c r="C2221" t="s">
        <v>37</v>
      </c>
      <c r="D2221" t="s">
        <v>40</v>
      </c>
      <c r="E2221" s="1">
        <v>41890</v>
      </c>
      <c r="F2221" s="1" t="s">
        <v>441</v>
      </c>
      <c r="G2221">
        <v>3</v>
      </c>
      <c r="H2221">
        <v>6.1039691943127963</v>
      </c>
      <c r="I2221">
        <v>16</v>
      </c>
      <c r="J2221" t="s">
        <v>444</v>
      </c>
      <c r="K2221">
        <f t="shared" si="34"/>
        <v>1104</v>
      </c>
    </row>
    <row r="2222" spans="1:11" hidden="1" x14ac:dyDescent="0.3">
      <c r="A2222" t="s">
        <v>417</v>
      </c>
      <c r="B2222" t="s">
        <v>447</v>
      </c>
      <c r="C2222" t="s">
        <v>37</v>
      </c>
      <c r="D2222" t="s">
        <v>40</v>
      </c>
      <c r="E2222" s="1">
        <v>41890</v>
      </c>
      <c r="F2222" s="1" t="s">
        <v>441</v>
      </c>
      <c r="G2222">
        <v>4</v>
      </c>
      <c r="H2222">
        <v>5.5702984537935993</v>
      </c>
      <c r="I2222">
        <v>17</v>
      </c>
      <c r="J2222" t="s">
        <v>444</v>
      </c>
      <c r="K2222">
        <f t="shared" si="34"/>
        <v>1104</v>
      </c>
    </row>
    <row r="2223" spans="1:11" hidden="1" x14ac:dyDescent="0.3">
      <c r="A2223" t="s">
        <v>417</v>
      </c>
      <c r="B2223" t="s">
        <v>447</v>
      </c>
      <c r="C2223" t="s">
        <v>37</v>
      </c>
      <c r="D2223" t="s">
        <v>40</v>
      </c>
      <c r="E2223" s="1">
        <v>41890</v>
      </c>
      <c r="F2223" s="1" t="s">
        <v>441</v>
      </c>
      <c r="G2223">
        <v>1</v>
      </c>
      <c r="H2223">
        <v>6.5352488151658772</v>
      </c>
      <c r="I2223">
        <v>19</v>
      </c>
      <c r="J2223" t="s">
        <v>444</v>
      </c>
      <c r="K2223">
        <f t="shared" ref="K2223:K2286" si="35">(E2223-Exp4SD) * 23</f>
        <v>1104</v>
      </c>
    </row>
    <row r="2224" spans="1:11" hidden="1" x14ac:dyDescent="0.3">
      <c r="A2224" t="s">
        <v>417</v>
      </c>
      <c r="B2224" t="s">
        <v>447</v>
      </c>
      <c r="C2224" t="s">
        <v>37</v>
      </c>
      <c r="D2224" t="s">
        <v>40</v>
      </c>
      <c r="E2224" s="1">
        <v>41890</v>
      </c>
      <c r="F2224" s="1" t="s">
        <v>441</v>
      </c>
      <c r="G2224">
        <v>2</v>
      </c>
      <c r="H2224">
        <v>6.5429502369668242</v>
      </c>
      <c r="I2224">
        <v>19</v>
      </c>
      <c r="J2224" t="s">
        <v>444</v>
      </c>
      <c r="K2224">
        <f t="shared" si="35"/>
        <v>1104</v>
      </c>
    </row>
    <row r="2225" spans="1:11" hidden="1" x14ac:dyDescent="0.3">
      <c r="A2225" t="s">
        <v>417</v>
      </c>
      <c r="B2225" t="s">
        <v>447</v>
      </c>
      <c r="C2225" t="s">
        <v>37</v>
      </c>
      <c r="D2225" t="s">
        <v>40</v>
      </c>
      <c r="E2225" s="1">
        <v>41890</v>
      </c>
      <c r="F2225" s="1" t="s">
        <v>441</v>
      </c>
      <c r="G2225">
        <v>3</v>
      </c>
      <c r="H2225">
        <v>6.0751528227256379</v>
      </c>
      <c r="I2225">
        <v>16</v>
      </c>
      <c r="J2225" t="s">
        <v>444</v>
      </c>
      <c r="K2225">
        <f t="shared" si="35"/>
        <v>1104</v>
      </c>
    </row>
    <row r="2226" spans="1:11" hidden="1" x14ac:dyDescent="0.3">
      <c r="A2226" t="s">
        <v>417</v>
      </c>
      <c r="B2226" t="s">
        <v>447</v>
      </c>
      <c r="C2226" t="s">
        <v>37</v>
      </c>
      <c r="D2226" t="s">
        <v>40</v>
      </c>
      <c r="E2226" s="1">
        <v>41890</v>
      </c>
      <c r="F2226" s="1" t="s">
        <v>441</v>
      </c>
      <c r="G2226">
        <v>4</v>
      </c>
      <c r="H2226">
        <v>6.2294138798993171</v>
      </c>
      <c r="I2226">
        <v>17</v>
      </c>
      <c r="J2226" t="s">
        <v>444</v>
      </c>
      <c r="K2226">
        <f t="shared" si="35"/>
        <v>1104</v>
      </c>
    </row>
    <row r="2227" spans="1:11" hidden="1" x14ac:dyDescent="0.3">
      <c r="A2227" t="s">
        <v>417</v>
      </c>
      <c r="B2227" t="s">
        <v>447</v>
      </c>
      <c r="C2227" t="s">
        <v>37</v>
      </c>
      <c r="D2227" t="s">
        <v>40</v>
      </c>
      <c r="E2227" s="1">
        <v>41890</v>
      </c>
      <c r="F2227" s="1" t="s">
        <v>441</v>
      </c>
      <c r="G2227">
        <v>1</v>
      </c>
      <c r="H2227">
        <v>6.3773696682464456</v>
      </c>
      <c r="I2227">
        <v>20</v>
      </c>
      <c r="J2227" t="s">
        <v>444</v>
      </c>
      <c r="K2227">
        <f t="shared" si="35"/>
        <v>1104</v>
      </c>
    </row>
    <row r="2228" spans="1:11" hidden="1" x14ac:dyDescent="0.3">
      <c r="A2228" t="s">
        <v>417</v>
      </c>
      <c r="B2228" t="s">
        <v>447</v>
      </c>
      <c r="C2228" t="s">
        <v>37</v>
      </c>
      <c r="D2228" t="s">
        <v>40</v>
      </c>
      <c r="E2228" s="1">
        <v>41890</v>
      </c>
      <c r="F2228" s="1" t="s">
        <v>441</v>
      </c>
      <c r="G2228">
        <v>2</v>
      </c>
      <c r="H2228">
        <v>6.2926540284360186</v>
      </c>
      <c r="I2228">
        <v>20</v>
      </c>
      <c r="J2228" t="s">
        <v>444</v>
      </c>
      <c r="K2228">
        <f t="shared" si="35"/>
        <v>1104</v>
      </c>
    </row>
    <row r="2229" spans="1:11" hidden="1" x14ac:dyDescent="0.3">
      <c r="A2229" t="s">
        <v>417</v>
      </c>
      <c r="B2229" t="s">
        <v>447</v>
      </c>
      <c r="C2229" t="s">
        <v>37</v>
      </c>
      <c r="D2229" t="s">
        <v>40</v>
      </c>
      <c r="E2229" s="1">
        <v>41890</v>
      </c>
      <c r="F2229" s="1" t="s">
        <v>441</v>
      </c>
      <c r="G2229">
        <v>3</v>
      </c>
      <c r="H2229">
        <v>5.9582883854728514</v>
      </c>
      <c r="I2229">
        <v>17</v>
      </c>
      <c r="J2229" t="s">
        <v>444</v>
      </c>
      <c r="K2229">
        <f t="shared" si="35"/>
        <v>1104</v>
      </c>
    </row>
    <row r="2230" spans="1:11" hidden="1" x14ac:dyDescent="0.3">
      <c r="A2230" t="s">
        <v>417</v>
      </c>
      <c r="B2230" t="s">
        <v>447</v>
      </c>
      <c r="C2230" t="s">
        <v>37</v>
      </c>
      <c r="D2230" t="s">
        <v>40</v>
      </c>
      <c r="E2230" s="1">
        <v>41890</v>
      </c>
      <c r="F2230" s="1" t="s">
        <v>441</v>
      </c>
      <c r="G2230">
        <v>4</v>
      </c>
      <c r="H2230">
        <v>6.1193720379146921</v>
      </c>
      <c r="I2230">
        <v>17</v>
      </c>
      <c r="J2230" t="s">
        <v>444</v>
      </c>
      <c r="K2230">
        <f t="shared" si="35"/>
        <v>1104</v>
      </c>
    </row>
    <row r="2231" spans="1:11" hidden="1" x14ac:dyDescent="0.3">
      <c r="A2231" t="s">
        <v>417</v>
      </c>
      <c r="B2231" t="s">
        <v>447</v>
      </c>
      <c r="C2231" t="s">
        <v>37</v>
      </c>
      <c r="D2231" t="s">
        <v>40</v>
      </c>
      <c r="E2231" s="1">
        <v>41897</v>
      </c>
      <c r="F2231" s="1" t="s">
        <v>441</v>
      </c>
      <c r="G2231">
        <v>1</v>
      </c>
      <c r="H2231">
        <v>7.2437086092715228</v>
      </c>
      <c r="I2231">
        <v>21</v>
      </c>
      <c r="J2231" t="s">
        <v>444</v>
      </c>
      <c r="K2231">
        <f t="shared" si="35"/>
        <v>1265</v>
      </c>
    </row>
    <row r="2232" spans="1:11" hidden="1" x14ac:dyDescent="0.3">
      <c r="A2232" t="s">
        <v>417</v>
      </c>
      <c r="B2232" t="s">
        <v>447</v>
      </c>
      <c r="C2232" t="s">
        <v>37</v>
      </c>
      <c r="D2232" t="s">
        <v>40</v>
      </c>
      <c r="E2232" s="1">
        <v>41897</v>
      </c>
      <c r="F2232" s="1" t="s">
        <v>441</v>
      </c>
      <c r="G2232">
        <v>2</v>
      </c>
      <c r="H2232">
        <v>6.6315165876777247</v>
      </c>
      <c r="I2232">
        <v>19</v>
      </c>
      <c r="J2232" t="s">
        <v>444</v>
      </c>
      <c r="K2232">
        <f t="shared" si="35"/>
        <v>1265</v>
      </c>
    </row>
    <row r="2233" spans="1:11" hidden="1" x14ac:dyDescent="0.3">
      <c r="A2233" t="s">
        <v>417</v>
      </c>
      <c r="B2233" t="s">
        <v>447</v>
      </c>
      <c r="C2233" t="s">
        <v>37</v>
      </c>
      <c r="D2233" t="s">
        <v>40</v>
      </c>
      <c r="E2233" s="1">
        <v>41897</v>
      </c>
      <c r="F2233" s="1" t="s">
        <v>441</v>
      </c>
      <c r="G2233">
        <v>3</v>
      </c>
      <c r="H2233">
        <v>7.1236203090507724</v>
      </c>
      <c r="I2233">
        <v>22</v>
      </c>
      <c r="J2233" t="s">
        <v>444</v>
      </c>
      <c r="K2233">
        <f t="shared" si="35"/>
        <v>1265</v>
      </c>
    </row>
    <row r="2234" spans="1:11" hidden="1" x14ac:dyDescent="0.3">
      <c r="A2234" t="s">
        <v>417</v>
      </c>
      <c r="B2234" t="s">
        <v>447</v>
      </c>
      <c r="C2234" t="s">
        <v>37</v>
      </c>
      <c r="D2234" t="s">
        <v>40</v>
      </c>
      <c r="E2234" s="1">
        <v>41897</v>
      </c>
      <c r="F2234" s="1" t="s">
        <v>441</v>
      </c>
      <c r="G2234">
        <v>4</v>
      </c>
      <c r="H2234">
        <v>6.7547393364928912</v>
      </c>
      <c r="I2234">
        <v>19</v>
      </c>
      <c r="J2234" t="s">
        <v>444</v>
      </c>
      <c r="K2234">
        <f t="shared" si="35"/>
        <v>1265</v>
      </c>
    </row>
    <row r="2235" spans="1:11" hidden="1" x14ac:dyDescent="0.3">
      <c r="A2235" t="s">
        <v>417</v>
      </c>
      <c r="B2235" t="s">
        <v>447</v>
      </c>
      <c r="C2235" t="s">
        <v>37</v>
      </c>
      <c r="D2235" t="s">
        <v>40</v>
      </c>
      <c r="E2235" s="1">
        <v>41897</v>
      </c>
      <c r="F2235" s="1" t="s">
        <v>441</v>
      </c>
      <c r="G2235">
        <v>1</v>
      </c>
      <c r="H2235">
        <v>6.5429502369668242</v>
      </c>
      <c r="I2235">
        <v>19</v>
      </c>
      <c r="J2235" t="s">
        <v>444</v>
      </c>
      <c r="K2235">
        <f t="shared" si="35"/>
        <v>1265</v>
      </c>
    </row>
    <row r="2236" spans="1:11" hidden="1" x14ac:dyDescent="0.3">
      <c r="A2236" t="s">
        <v>417</v>
      </c>
      <c r="B2236" t="s">
        <v>447</v>
      </c>
      <c r="C2236" t="s">
        <v>37</v>
      </c>
      <c r="D2236" t="s">
        <v>40</v>
      </c>
      <c r="E2236" s="1">
        <v>41897</v>
      </c>
      <c r="F2236" s="1" t="s">
        <v>441</v>
      </c>
      <c r="G2236">
        <v>2</v>
      </c>
      <c r="H2236">
        <v>6.6623222748815163</v>
      </c>
      <c r="I2236">
        <v>20</v>
      </c>
      <c r="J2236" t="s">
        <v>444</v>
      </c>
      <c r="K2236">
        <f t="shared" si="35"/>
        <v>1265</v>
      </c>
    </row>
    <row r="2237" spans="1:11" hidden="1" x14ac:dyDescent="0.3">
      <c r="A2237" t="s">
        <v>417</v>
      </c>
      <c r="B2237" t="s">
        <v>447</v>
      </c>
      <c r="C2237" t="s">
        <v>37</v>
      </c>
      <c r="D2237" t="s">
        <v>40</v>
      </c>
      <c r="E2237" s="1">
        <v>41897</v>
      </c>
      <c r="F2237" s="1" t="s">
        <v>441</v>
      </c>
      <c r="G2237">
        <v>3</v>
      </c>
      <c r="H2237">
        <v>6.9049170616113749</v>
      </c>
      <c r="I2237">
        <v>23</v>
      </c>
      <c r="J2237" t="s">
        <v>444</v>
      </c>
      <c r="K2237">
        <f t="shared" si="35"/>
        <v>1265</v>
      </c>
    </row>
    <row r="2238" spans="1:11" hidden="1" x14ac:dyDescent="0.3">
      <c r="A2238" t="s">
        <v>417</v>
      </c>
      <c r="B2238" t="s">
        <v>447</v>
      </c>
      <c r="C2238" t="s">
        <v>37</v>
      </c>
      <c r="D2238" t="s">
        <v>40</v>
      </c>
      <c r="E2238" s="1">
        <v>41897</v>
      </c>
      <c r="F2238" s="1" t="s">
        <v>441</v>
      </c>
      <c r="G2238">
        <v>4</v>
      </c>
      <c r="H2238">
        <v>6.7431872037914689</v>
      </c>
      <c r="I2238">
        <v>19</v>
      </c>
      <c r="J2238" t="s">
        <v>444</v>
      </c>
      <c r="K2238">
        <f t="shared" si="35"/>
        <v>1265</v>
      </c>
    </row>
    <row r="2239" spans="1:11" hidden="1" x14ac:dyDescent="0.3">
      <c r="A2239" t="s">
        <v>417</v>
      </c>
      <c r="B2239" t="s">
        <v>447</v>
      </c>
      <c r="C2239" t="s">
        <v>37</v>
      </c>
      <c r="D2239" t="s">
        <v>40</v>
      </c>
      <c r="E2239" s="1">
        <v>41897</v>
      </c>
      <c r="F2239" s="1" t="s">
        <v>441</v>
      </c>
      <c r="G2239">
        <v>1</v>
      </c>
      <c r="H2239">
        <v>6.854857819905213</v>
      </c>
      <c r="I2239">
        <v>20</v>
      </c>
      <c r="J2239" t="s">
        <v>444</v>
      </c>
      <c r="K2239">
        <f t="shared" si="35"/>
        <v>1265</v>
      </c>
    </row>
    <row r="2240" spans="1:11" hidden="1" x14ac:dyDescent="0.3">
      <c r="A2240" t="s">
        <v>417</v>
      </c>
      <c r="B2240" t="s">
        <v>447</v>
      </c>
      <c r="C2240" t="s">
        <v>37</v>
      </c>
      <c r="D2240" t="s">
        <v>40</v>
      </c>
      <c r="E2240" s="1">
        <v>41897</v>
      </c>
      <c r="F2240" s="1" t="s">
        <v>441</v>
      </c>
      <c r="G2240">
        <v>2</v>
      </c>
      <c r="H2240">
        <v>6.981931279620853</v>
      </c>
      <c r="I2240">
        <v>20</v>
      </c>
      <c r="J2240" t="s">
        <v>444</v>
      </c>
      <c r="K2240">
        <f t="shared" si="35"/>
        <v>1265</v>
      </c>
    </row>
    <row r="2241" spans="1:11" hidden="1" x14ac:dyDescent="0.3">
      <c r="A2241" t="s">
        <v>417</v>
      </c>
      <c r="B2241" t="s">
        <v>447</v>
      </c>
      <c r="C2241" t="s">
        <v>37</v>
      </c>
      <c r="D2241" t="s">
        <v>40</v>
      </c>
      <c r="E2241" s="1">
        <v>41897</v>
      </c>
      <c r="F2241" s="1" t="s">
        <v>441</v>
      </c>
      <c r="G2241">
        <v>3</v>
      </c>
      <c r="H2241">
        <v>6.7739928909952605</v>
      </c>
      <c r="I2241">
        <v>19</v>
      </c>
      <c r="J2241" t="s">
        <v>444</v>
      </c>
      <c r="K2241">
        <f t="shared" si="35"/>
        <v>1265</v>
      </c>
    </row>
    <row r="2242" spans="1:11" hidden="1" x14ac:dyDescent="0.3">
      <c r="A2242" t="s">
        <v>417</v>
      </c>
      <c r="B2242" t="s">
        <v>447</v>
      </c>
      <c r="C2242" t="s">
        <v>37</v>
      </c>
      <c r="D2242" t="s">
        <v>40</v>
      </c>
      <c r="E2242" s="1">
        <v>41897</v>
      </c>
      <c r="F2242" s="1" t="s">
        <v>441</v>
      </c>
      <c r="G2242">
        <v>4</v>
      </c>
      <c r="H2242">
        <v>7.8017660044150112</v>
      </c>
      <c r="I2242">
        <v>21</v>
      </c>
      <c r="J2242" t="s">
        <v>444</v>
      </c>
      <c r="K2242">
        <f t="shared" si="35"/>
        <v>1265</v>
      </c>
    </row>
    <row r="2243" spans="1:11" hidden="1" x14ac:dyDescent="0.3">
      <c r="A2243" t="s">
        <v>417</v>
      </c>
      <c r="B2243" t="s">
        <v>447</v>
      </c>
      <c r="C2243" t="s">
        <v>37</v>
      </c>
      <c r="D2243" t="s">
        <v>40</v>
      </c>
      <c r="E2243" s="1">
        <v>41904</v>
      </c>
      <c r="F2243" s="1" t="s">
        <v>441</v>
      </c>
      <c r="G2243">
        <v>1</v>
      </c>
      <c r="H2243">
        <v>8.1317365269461082</v>
      </c>
      <c r="I2243">
        <v>21</v>
      </c>
      <c r="J2243" t="s">
        <v>444</v>
      </c>
      <c r="K2243">
        <f t="shared" si="35"/>
        <v>1426</v>
      </c>
    </row>
    <row r="2244" spans="1:11" hidden="1" x14ac:dyDescent="0.3">
      <c r="A2244" t="s">
        <v>417</v>
      </c>
      <c r="B2244" t="s">
        <v>447</v>
      </c>
      <c r="C2244" t="s">
        <v>37</v>
      </c>
      <c r="D2244" t="s">
        <v>40</v>
      </c>
      <c r="E2244" s="1">
        <v>41904</v>
      </c>
      <c r="F2244" s="1" t="s">
        <v>441</v>
      </c>
      <c r="G2244">
        <v>2</v>
      </c>
      <c r="H2244">
        <v>7.4697571743929361</v>
      </c>
      <c r="I2244">
        <v>19</v>
      </c>
      <c r="J2244" t="s">
        <v>444</v>
      </c>
      <c r="K2244">
        <f t="shared" si="35"/>
        <v>1426</v>
      </c>
    </row>
    <row r="2245" spans="1:11" hidden="1" x14ac:dyDescent="0.3">
      <c r="A2245" t="s">
        <v>417</v>
      </c>
      <c r="B2245" t="s">
        <v>447</v>
      </c>
      <c r="C2245" t="s">
        <v>37</v>
      </c>
      <c r="D2245" t="s">
        <v>40</v>
      </c>
      <c r="E2245" s="1">
        <v>41904</v>
      </c>
      <c r="F2245" s="1" t="s">
        <v>441</v>
      </c>
      <c r="G2245">
        <v>3</v>
      </c>
      <c r="H2245">
        <v>7.5721854304635761</v>
      </c>
      <c r="I2245">
        <v>21</v>
      </c>
      <c r="J2245" t="s">
        <v>444</v>
      </c>
      <c r="K2245">
        <f t="shared" si="35"/>
        <v>1426</v>
      </c>
    </row>
    <row r="2246" spans="1:11" hidden="1" x14ac:dyDescent="0.3">
      <c r="A2246" t="s">
        <v>417</v>
      </c>
      <c r="B2246" t="s">
        <v>447</v>
      </c>
      <c r="C2246" t="s">
        <v>37</v>
      </c>
      <c r="D2246" t="s">
        <v>40</v>
      </c>
      <c r="E2246" s="1">
        <v>41904</v>
      </c>
      <c r="F2246" s="1" t="s">
        <v>441</v>
      </c>
      <c r="G2246">
        <v>4</v>
      </c>
      <c r="H2246">
        <v>8.1631023666951812</v>
      </c>
      <c r="I2246">
        <v>25</v>
      </c>
      <c r="J2246" t="s">
        <v>444</v>
      </c>
      <c r="K2246">
        <f t="shared" si="35"/>
        <v>1426</v>
      </c>
    </row>
    <row r="2247" spans="1:11" hidden="1" x14ac:dyDescent="0.3">
      <c r="A2247" t="s">
        <v>417</v>
      </c>
      <c r="B2247" t="s">
        <v>447</v>
      </c>
      <c r="C2247" t="s">
        <v>37</v>
      </c>
      <c r="D2247" t="s">
        <v>40</v>
      </c>
      <c r="E2247" s="1">
        <v>41904</v>
      </c>
      <c r="F2247" s="1" t="s">
        <v>441</v>
      </c>
      <c r="G2247">
        <v>1</v>
      </c>
      <c r="H2247">
        <v>7.2295805739514352</v>
      </c>
      <c r="I2247">
        <v>20</v>
      </c>
      <c r="J2247" t="s">
        <v>444</v>
      </c>
      <c r="K2247">
        <f t="shared" si="35"/>
        <v>1426</v>
      </c>
    </row>
    <row r="2248" spans="1:11" hidden="1" x14ac:dyDescent="0.3">
      <c r="A2248" t="s">
        <v>417</v>
      </c>
      <c r="B2248" t="s">
        <v>447</v>
      </c>
      <c r="C2248" t="s">
        <v>37</v>
      </c>
      <c r="D2248" t="s">
        <v>40</v>
      </c>
      <c r="E2248" s="1">
        <v>41904</v>
      </c>
      <c r="F2248" s="1" t="s">
        <v>441</v>
      </c>
      <c r="G2248">
        <v>2</v>
      </c>
      <c r="H2248">
        <v>7.5368653421633551</v>
      </c>
      <c r="I2248">
        <v>23</v>
      </c>
      <c r="J2248" t="s">
        <v>444</v>
      </c>
      <c r="K2248">
        <f t="shared" si="35"/>
        <v>1426</v>
      </c>
    </row>
    <row r="2249" spans="1:11" hidden="1" x14ac:dyDescent="0.3">
      <c r="A2249" t="s">
        <v>417</v>
      </c>
      <c r="B2249" t="s">
        <v>447</v>
      </c>
      <c r="C2249" t="s">
        <v>37</v>
      </c>
      <c r="D2249" t="s">
        <v>40</v>
      </c>
      <c r="E2249" s="1">
        <v>41904</v>
      </c>
      <c r="F2249" s="1" t="s">
        <v>441</v>
      </c>
      <c r="G2249">
        <v>3</v>
      </c>
      <c r="H2249">
        <v>7.1483443708609276</v>
      </c>
      <c r="I2249">
        <v>22</v>
      </c>
      <c r="J2249" t="s">
        <v>444</v>
      </c>
      <c r="K2249">
        <f t="shared" si="35"/>
        <v>1426</v>
      </c>
    </row>
    <row r="2250" spans="1:11" hidden="1" x14ac:dyDescent="0.3">
      <c r="A2250" t="s">
        <v>417</v>
      </c>
      <c r="B2250" t="s">
        <v>447</v>
      </c>
      <c r="C2250" t="s">
        <v>37</v>
      </c>
      <c r="D2250" t="s">
        <v>40</v>
      </c>
      <c r="E2250" s="1">
        <v>41904</v>
      </c>
      <c r="F2250" s="1" t="s">
        <v>441</v>
      </c>
      <c r="G2250">
        <v>4</v>
      </c>
      <c r="H2250">
        <v>7.4803532008830018</v>
      </c>
      <c r="I2250">
        <v>24</v>
      </c>
      <c r="J2250" t="s">
        <v>444</v>
      </c>
      <c r="K2250">
        <f t="shared" si="35"/>
        <v>1426</v>
      </c>
    </row>
    <row r="2251" spans="1:11" hidden="1" x14ac:dyDescent="0.3">
      <c r="A2251" t="s">
        <v>417</v>
      </c>
      <c r="B2251" t="s">
        <v>447</v>
      </c>
      <c r="C2251" t="s">
        <v>37</v>
      </c>
      <c r="D2251" t="s">
        <v>40</v>
      </c>
      <c r="E2251" s="1">
        <v>41904</v>
      </c>
      <c r="F2251" s="1" t="s">
        <v>441</v>
      </c>
      <c r="G2251">
        <v>1</v>
      </c>
      <c r="H2251">
        <v>7.268432671081678</v>
      </c>
      <c r="I2251">
        <v>24</v>
      </c>
      <c r="J2251" t="s">
        <v>444</v>
      </c>
      <c r="K2251">
        <f t="shared" si="35"/>
        <v>1426</v>
      </c>
    </row>
    <row r="2252" spans="1:11" hidden="1" x14ac:dyDescent="0.3">
      <c r="A2252" t="s">
        <v>417</v>
      </c>
      <c r="B2252" t="s">
        <v>447</v>
      </c>
      <c r="C2252" t="s">
        <v>37</v>
      </c>
      <c r="D2252" t="s">
        <v>40</v>
      </c>
      <c r="E2252" s="1">
        <v>41904</v>
      </c>
      <c r="F2252" s="1" t="s">
        <v>441</v>
      </c>
      <c r="G2252">
        <v>2</v>
      </c>
      <c r="H2252">
        <v>7.268432671081678</v>
      </c>
      <c r="I2252">
        <v>22</v>
      </c>
      <c r="J2252" t="s">
        <v>444</v>
      </c>
      <c r="K2252">
        <f t="shared" si="35"/>
        <v>1426</v>
      </c>
    </row>
    <row r="2253" spans="1:11" hidden="1" x14ac:dyDescent="0.3">
      <c r="A2253" t="s">
        <v>417</v>
      </c>
      <c r="B2253" t="s">
        <v>447</v>
      </c>
      <c r="C2253" t="s">
        <v>37</v>
      </c>
      <c r="D2253" t="s">
        <v>40</v>
      </c>
      <c r="E2253" s="1">
        <v>41904</v>
      </c>
      <c r="F2253" s="1" t="s">
        <v>441</v>
      </c>
      <c r="G2253">
        <v>3</v>
      </c>
      <c r="H2253">
        <v>7.7664459161147903</v>
      </c>
      <c r="I2253">
        <v>22</v>
      </c>
      <c r="J2253" t="s">
        <v>444</v>
      </c>
      <c r="K2253">
        <f t="shared" si="35"/>
        <v>1426</v>
      </c>
    </row>
    <row r="2254" spans="1:11" hidden="1" x14ac:dyDescent="0.3">
      <c r="A2254" t="s">
        <v>417</v>
      </c>
      <c r="B2254" t="s">
        <v>447</v>
      </c>
      <c r="C2254" t="s">
        <v>37</v>
      </c>
      <c r="D2254" t="s">
        <v>40</v>
      </c>
      <c r="E2254" s="1">
        <v>41904</v>
      </c>
      <c r="F2254" s="1" t="s">
        <v>441</v>
      </c>
      <c r="G2254">
        <v>4</v>
      </c>
      <c r="H2254">
        <v>7.6498896247240618</v>
      </c>
      <c r="I2254">
        <v>23</v>
      </c>
      <c r="J2254" t="s">
        <v>444</v>
      </c>
      <c r="K2254">
        <f t="shared" si="35"/>
        <v>1426</v>
      </c>
    </row>
    <row r="2255" spans="1:11" hidden="1" x14ac:dyDescent="0.3">
      <c r="A2255" t="s">
        <v>417</v>
      </c>
      <c r="B2255" t="s">
        <v>447</v>
      </c>
      <c r="C2255" t="s">
        <v>37</v>
      </c>
      <c r="D2255" t="s">
        <v>40</v>
      </c>
      <c r="E2255" s="1">
        <v>41911</v>
      </c>
      <c r="F2255" s="1" t="s">
        <v>441</v>
      </c>
      <c r="G2255">
        <v>1</v>
      </c>
      <c r="H2255">
        <v>8.749643570002851</v>
      </c>
      <c r="I2255">
        <v>25</v>
      </c>
      <c r="J2255" t="s">
        <v>444</v>
      </c>
      <c r="K2255">
        <f t="shared" si="35"/>
        <v>1587</v>
      </c>
    </row>
    <row r="2256" spans="1:11" hidden="1" x14ac:dyDescent="0.3">
      <c r="A2256" t="s">
        <v>417</v>
      </c>
      <c r="B2256" t="s">
        <v>447</v>
      </c>
      <c r="C2256" t="s">
        <v>37</v>
      </c>
      <c r="D2256" t="s">
        <v>40</v>
      </c>
      <c r="E2256" s="1">
        <v>41911</v>
      </c>
      <c r="F2256" s="1" t="s">
        <v>441</v>
      </c>
      <c r="G2256">
        <v>2</v>
      </c>
      <c r="H2256">
        <v>8.6398631308810945</v>
      </c>
      <c r="I2256">
        <v>26</v>
      </c>
      <c r="J2256" t="s">
        <v>444</v>
      </c>
      <c r="K2256">
        <f t="shared" si="35"/>
        <v>1587</v>
      </c>
    </row>
    <row r="2257" spans="1:11" hidden="1" x14ac:dyDescent="0.3">
      <c r="A2257" t="s">
        <v>417</v>
      </c>
      <c r="B2257" t="s">
        <v>447</v>
      </c>
      <c r="C2257" t="s">
        <v>37</v>
      </c>
      <c r="D2257" t="s">
        <v>40</v>
      </c>
      <c r="E2257" s="1">
        <v>41911</v>
      </c>
      <c r="F2257" s="1" t="s">
        <v>441</v>
      </c>
      <c r="G2257">
        <v>3</v>
      </c>
      <c r="H2257">
        <v>8.1160536070715708</v>
      </c>
      <c r="I2257">
        <v>27</v>
      </c>
      <c r="J2257" t="s">
        <v>444</v>
      </c>
      <c r="K2257">
        <f t="shared" si="35"/>
        <v>1587</v>
      </c>
    </row>
    <row r="2258" spans="1:11" hidden="1" x14ac:dyDescent="0.3">
      <c r="A2258" t="s">
        <v>417</v>
      </c>
      <c r="B2258" t="s">
        <v>447</v>
      </c>
      <c r="C2258" t="s">
        <v>37</v>
      </c>
      <c r="D2258" t="s">
        <v>40</v>
      </c>
      <c r="E2258" s="1">
        <v>41911</v>
      </c>
      <c r="F2258" s="1" t="s">
        <v>441</v>
      </c>
      <c r="G2258">
        <v>4</v>
      </c>
      <c r="H2258">
        <v>8.7684630738522955</v>
      </c>
      <c r="I2258">
        <v>25</v>
      </c>
      <c r="J2258" t="s">
        <v>444</v>
      </c>
      <c r="K2258">
        <f t="shared" si="35"/>
        <v>1587</v>
      </c>
    </row>
    <row r="2259" spans="1:11" hidden="1" x14ac:dyDescent="0.3">
      <c r="A2259" t="s">
        <v>417</v>
      </c>
      <c r="B2259" t="s">
        <v>447</v>
      </c>
      <c r="C2259" t="s">
        <v>37</v>
      </c>
      <c r="D2259" t="s">
        <v>40</v>
      </c>
      <c r="E2259" s="1">
        <v>41911</v>
      </c>
      <c r="F2259" s="1" t="s">
        <v>441</v>
      </c>
      <c r="G2259">
        <v>1</v>
      </c>
      <c r="H2259">
        <v>8.1787852865697168</v>
      </c>
      <c r="I2259">
        <v>28</v>
      </c>
      <c r="J2259" t="s">
        <v>444</v>
      </c>
      <c r="K2259">
        <f t="shared" si="35"/>
        <v>1587</v>
      </c>
    </row>
    <row r="2260" spans="1:11" hidden="1" x14ac:dyDescent="0.3">
      <c r="A2260" t="s">
        <v>417</v>
      </c>
      <c r="B2260" t="s">
        <v>447</v>
      </c>
      <c r="C2260" t="s">
        <v>37</v>
      </c>
      <c r="D2260" t="s">
        <v>40</v>
      </c>
      <c r="E2260" s="1">
        <v>41911</v>
      </c>
      <c r="F2260" s="1" t="s">
        <v>441</v>
      </c>
      <c r="G2260">
        <v>2</v>
      </c>
      <c r="H2260">
        <v>8.6022241231822072</v>
      </c>
      <c r="I2260">
        <v>25</v>
      </c>
      <c r="J2260" t="s">
        <v>444</v>
      </c>
      <c r="K2260">
        <f t="shared" si="35"/>
        <v>1587</v>
      </c>
    </row>
    <row r="2261" spans="1:11" hidden="1" x14ac:dyDescent="0.3">
      <c r="A2261" t="s">
        <v>417</v>
      </c>
      <c r="B2261" t="s">
        <v>447</v>
      </c>
      <c r="C2261" t="s">
        <v>37</v>
      </c>
      <c r="D2261" t="s">
        <v>40</v>
      </c>
      <c r="E2261" s="1">
        <v>41911</v>
      </c>
      <c r="F2261" s="1" t="s">
        <v>441</v>
      </c>
      <c r="G2261">
        <v>3</v>
      </c>
      <c r="H2261">
        <v>8.4924436840604507</v>
      </c>
      <c r="I2261">
        <v>25</v>
      </c>
      <c r="J2261" t="s">
        <v>444</v>
      </c>
      <c r="K2261">
        <f t="shared" si="35"/>
        <v>1587</v>
      </c>
    </row>
    <row r="2262" spans="1:11" hidden="1" x14ac:dyDescent="0.3">
      <c r="A2262" t="s">
        <v>417</v>
      </c>
      <c r="B2262" t="s">
        <v>447</v>
      </c>
      <c r="C2262" t="s">
        <v>37</v>
      </c>
      <c r="D2262" t="s">
        <v>40</v>
      </c>
      <c r="E2262" s="1">
        <v>41911</v>
      </c>
      <c r="F2262" s="1" t="s">
        <v>441</v>
      </c>
      <c r="G2262">
        <v>4</v>
      </c>
      <c r="H2262">
        <v>8.2822925577416591</v>
      </c>
      <c r="I2262">
        <v>26</v>
      </c>
      <c r="J2262" t="s">
        <v>444</v>
      </c>
      <c r="K2262">
        <f t="shared" si="35"/>
        <v>1587</v>
      </c>
    </row>
    <row r="2263" spans="1:11" hidden="1" x14ac:dyDescent="0.3">
      <c r="A2263" t="s">
        <v>417</v>
      </c>
      <c r="B2263" t="s">
        <v>447</v>
      </c>
      <c r="C2263" t="s">
        <v>37</v>
      </c>
      <c r="D2263" t="s">
        <v>40</v>
      </c>
      <c r="E2263" s="1">
        <v>41911</v>
      </c>
      <c r="F2263" s="1" t="s">
        <v>441</v>
      </c>
      <c r="G2263">
        <v>1</v>
      </c>
      <c r="H2263">
        <v>8.5959509552323929</v>
      </c>
      <c r="I2263">
        <v>25</v>
      </c>
      <c r="J2263" t="s">
        <v>444</v>
      </c>
      <c r="K2263">
        <f t="shared" si="35"/>
        <v>1587</v>
      </c>
    </row>
    <row r="2264" spans="1:11" hidden="1" x14ac:dyDescent="0.3">
      <c r="A2264" t="s">
        <v>417</v>
      </c>
      <c r="B2264" t="s">
        <v>447</v>
      </c>
      <c r="C2264" t="s">
        <v>37</v>
      </c>
      <c r="D2264" t="s">
        <v>40</v>
      </c>
      <c r="E2264" s="1">
        <v>41911</v>
      </c>
      <c r="F2264" s="1" t="s">
        <v>441</v>
      </c>
      <c r="G2264">
        <v>2</v>
      </c>
      <c r="H2264">
        <v>8.1693755346449954</v>
      </c>
      <c r="I2264">
        <v>23</v>
      </c>
      <c r="J2264" t="s">
        <v>444</v>
      </c>
      <c r="K2264">
        <f t="shared" si="35"/>
        <v>1587</v>
      </c>
    </row>
    <row r="2265" spans="1:11" hidden="1" x14ac:dyDescent="0.3">
      <c r="A2265" t="s">
        <v>417</v>
      </c>
      <c r="B2265" t="s">
        <v>447</v>
      </c>
      <c r="C2265" t="s">
        <v>37</v>
      </c>
      <c r="D2265" t="s">
        <v>40</v>
      </c>
      <c r="E2265" s="1">
        <v>41911</v>
      </c>
      <c r="F2265" s="1" t="s">
        <v>441</v>
      </c>
      <c r="G2265">
        <v>3</v>
      </c>
      <c r="H2265">
        <v>8.2446535500427718</v>
      </c>
      <c r="I2265">
        <v>24</v>
      </c>
      <c r="J2265" t="s">
        <v>444</v>
      </c>
      <c r="K2265">
        <f t="shared" si="35"/>
        <v>1587</v>
      </c>
    </row>
    <row r="2266" spans="1:11" hidden="1" x14ac:dyDescent="0.3">
      <c r="A2266" t="s">
        <v>417</v>
      </c>
      <c r="B2266" t="s">
        <v>447</v>
      </c>
      <c r="C2266" t="s">
        <v>37</v>
      </c>
      <c r="D2266" t="s">
        <v>40</v>
      </c>
      <c r="E2266" s="1">
        <v>41911</v>
      </c>
      <c r="F2266" s="1" t="s">
        <v>441</v>
      </c>
      <c r="G2266">
        <v>4</v>
      </c>
      <c r="H2266">
        <v>8.3795266609637871</v>
      </c>
      <c r="I2266">
        <v>25</v>
      </c>
      <c r="J2266" t="s">
        <v>444</v>
      </c>
      <c r="K2266">
        <f t="shared" si="35"/>
        <v>1587</v>
      </c>
    </row>
    <row r="2267" spans="1:11" hidden="1" x14ac:dyDescent="0.3">
      <c r="A2267" t="s">
        <v>417</v>
      </c>
      <c r="B2267" t="s">
        <v>447</v>
      </c>
      <c r="C2267" t="s">
        <v>37</v>
      </c>
      <c r="D2267" t="s">
        <v>40</v>
      </c>
      <c r="E2267" s="1">
        <v>41918</v>
      </c>
      <c r="F2267" s="1" t="s">
        <v>441</v>
      </c>
      <c r="G2267">
        <v>2</v>
      </c>
      <c r="H2267">
        <v>9.2036474164133733</v>
      </c>
      <c r="I2267">
        <v>27</v>
      </c>
      <c r="J2267" t="s">
        <v>444</v>
      </c>
      <c r="K2267">
        <f t="shared" si="35"/>
        <v>1748</v>
      </c>
    </row>
    <row r="2268" spans="1:11" hidden="1" x14ac:dyDescent="0.3">
      <c r="A2268" t="s">
        <v>417</v>
      </c>
      <c r="B2268" t="s">
        <v>447</v>
      </c>
      <c r="C2268" t="s">
        <v>37</v>
      </c>
      <c r="D2268" t="s">
        <v>40</v>
      </c>
      <c r="E2268" s="1">
        <v>41918</v>
      </c>
      <c r="F2268" s="1" t="s">
        <v>441</v>
      </c>
      <c r="G2268">
        <v>3</v>
      </c>
      <c r="H2268">
        <v>8.7841459937268311</v>
      </c>
      <c r="I2268">
        <v>25</v>
      </c>
      <c r="J2268" t="s">
        <v>444</v>
      </c>
      <c r="K2268">
        <f t="shared" si="35"/>
        <v>1748</v>
      </c>
    </row>
    <row r="2269" spans="1:11" hidden="1" x14ac:dyDescent="0.3">
      <c r="A2269" t="s">
        <v>417</v>
      </c>
      <c r="B2269" t="s">
        <v>447</v>
      </c>
      <c r="C2269" t="s">
        <v>37</v>
      </c>
      <c r="D2269" t="s">
        <v>40</v>
      </c>
      <c r="E2269" s="1">
        <v>41918</v>
      </c>
      <c r="F2269" s="1" t="s">
        <v>441</v>
      </c>
      <c r="G2269">
        <v>4</v>
      </c>
      <c r="H2269">
        <v>8.6461362988309105</v>
      </c>
      <c r="I2269">
        <v>25</v>
      </c>
      <c r="J2269" t="s">
        <v>444</v>
      </c>
      <c r="K2269">
        <f t="shared" si="35"/>
        <v>1748</v>
      </c>
    </row>
    <row r="2270" spans="1:11" hidden="1" x14ac:dyDescent="0.3">
      <c r="A2270" t="s">
        <v>417</v>
      </c>
      <c r="B2270" t="s">
        <v>447</v>
      </c>
      <c r="C2270" t="s">
        <v>37</v>
      </c>
      <c r="D2270" t="s">
        <v>40</v>
      </c>
      <c r="E2270" s="1">
        <v>41918</v>
      </c>
      <c r="F2270" s="1" t="s">
        <v>441</v>
      </c>
      <c r="G2270">
        <v>1</v>
      </c>
      <c r="H2270">
        <v>9.3252279635258351</v>
      </c>
      <c r="I2270">
        <v>25</v>
      </c>
      <c r="J2270" t="s">
        <v>444</v>
      </c>
      <c r="K2270">
        <f t="shared" si="35"/>
        <v>1748</v>
      </c>
    </row>
    <row r="2271" spans="1:11" hidden="1" x14ac:dyDescent="0.3">
      <c r="A2271" t="s">
        <v>417</v>
      </c>
      <c r="B2271" t="s">
        <v>447</v>
      </c>
      <c r="C2271" t="s">
        <v>37</v>
      </c>
      <c r="D2271" t="s">
        <v>40</v>
      </c>
      <c r="E2271" s="1">
        <v>41918</v>
      </c>
      <c r="F2271" s="1" t="s">
        <v>441</v>
      </c>
      <c r="G2271">
        <v>1</v>
      </c>
      <c r="H2271">
        <v>9.4346504559270521</v>
      </c>
      <c r="I2271">
        <v>30</v>
      </c>
      <c r="J2271" t="s">
        <v>444</v>
      </c>
      <c r="K2271">
        <f t="shared" si="35"/>
        <v>1748</v>
      </c>
    </row>
    <row r="2272" spans="1:11" hidden="1" x14ac:dyDescent="0.3">
      <c r="A2272" t="s">
        <v>417</v>
      </c>
      <c r="B2272" t="s">
        <v>447</v>
      </c>
      <c r="C2272" t="s">
        <v>37</v>
      </c>
      <c r="D2272" t="s">
        <v>40</v>
      </c>
      <c r="E2272" s="1">
        <v>41918</v>
      </c>
      <c r="F2272" s="1" t="s">
        <v>441</v>
      </c>
      <c r="G2272">
        <v>2</v>
      </c>
      <c r="H2272">
        <v>9.4407294832826754</v>
      </c>
      <c r="I2272">
        <v>30</v>
      </c>
      <c r="J2272" t="s">
        <v>444</v>
      </c>
      <c r="K2272">
        <f t="shared" si="35"/>
        <v>1748</v>
      </c>
    </row>
    <row r="2273" spans="1:11" hidden="1" x14ac:dyDescent="0.3">
      <c r="A2273" t="s">
        <v>417</v>
      </c>
      <c r="B2273" t="s">
        <v>447</v>
      </c>
      <c r="C2273" t="s">
        <v>37</v>
      </c>
      <c r="D2273" t="s">
        <v>40</v>
      </c>
      <c r="E2273" s="1">
        <v>41918</v>
      </c>
      <c r="F2273" s="1" t="s">
        <v>441</v>
      </c>
      <c r="G2273">
        <v>3</v>
      </c>
      <c r="H2273">
        <v>8.6304533789563731</v>
      </c>
      <c r="I2273">
        <v>26</v>
      </c>
      <c r="J2273" t="s">
        <v>444</v>
      </c>
      <c r="K2273">
        <f t="shared" si="35"/>
        <v>1748</v>
      </c>
    </row>
    <row r="2274" spans="1:11" hidden="1" x14ac:dyDescent="0.3">
      <c r="A2274" t="s">
        <v>417</v>
      </c>
      <c r="B2274" t="s">
        <v>447</v>
      </c>
      <c r="C2274" t="s">
        <v>37</v>
      </c>
      <c r="D2274" t="s">
        <v>40</v>
      </c>
      <c r="E2274" s="1">
        <v>41918</v>
      </c>
      <c r="F2274" s="1" t="s">
        <v>441</v>
      </c>
      <c r="G2274">
        <v>4</v>
      </c>
      <c r="H2274">
        <v>8.0627316794981461</v>
      </c>
      <c r="I2274">
        <v>29</v>
      </c>
      <c r="J2274" t="s">
        <v>444</v>
      </c>
      <c r="K2274">
        <f t="shared" si="35"/>
        <v>1748</v>
      </c>
    </row>
    <row r="2275" spans="1:11" hidden="1" x14ac:dyDescent="0.3">
      <c r="A2275" t="s">
        <v>417</v>
      </c>
      <c r="B2275" t="s">
        <v>447</v>
      </c>
      <c r="C2275" t="s">
        <v>37</v>
      </c>
      <c r="D2275" t="s">
        <v>40</v>
      </c>
      <c r="E2275" s="1">
        <v>41918</v>
      </c>
      <c r="F2275" s="1" t="s">
        <v>441</v>
      </c>
      <c r="G2275">
        <v>1</v>
      </c>
      <c r="H2275">
        <v>8.8939264328485876</v>
      </c>
      <c r="I2275">
        <v>26</v>
      </c>
      <c r="J2275" t="s">
        <v>444</v>
      </c>
      <c r="K2275">
        <f t="shared" si="35"/>
        <v>1748</v>
      </c>
    </row>
    <row r="2276" spans="1:11" hidden="1" x14ac:dyDescent="0.3">
      <c r="A2276" t="s">
        <v>417</v>
      </c>
      <c r="B2276" t="s">
        <v>447</v>
      </c>
      <c r="C2276" t="s">
        <v>37</v>
      </c>
      <c r="D2276" t="s">
        <v>40</v>
      </c>
      <c r="E2276" s="1">
        <v>41918</v>
      </c>
      <c r="F2276" s="1" t="s">
        <v>441</v>
      </c>
      <c r="G2276">
        <v>2</v>
      </c>
      <c r="H2276">
        <v>7.1130242825607066</v>
      </c>
      <c r="I2276">
        <v>24</v>
      </c>
      <c r="J2276" t="s">
        <v>444</v>
      </c>
      <c r="K2276">
        <f t="shared" si="35"/>
        <v>1748</v>
      </c>
    </row>
    <row r="2277" spans="1:11" hidden="1" x14ac:dyDescent="0.3">
      <c r="A2277" t="s">
        <v>417</v>
      </c>
      <c r="B2277" t="s">
        <v>447</v>
      </c>
      <c r="C2277" t="s">
        <v>37</v>
      </c>
      <c r="D2277" t="s">
        <v>40</v>
      </c>
      <c r="E2277" s="1">
        <v>41918</v>
      </c>
      <c r="F2277" s="1" t="s">
        <v>441</v>
      </c>
      <c r="G2277">
        <v>3</v>
      </c>
      <c r="H2277">
        <v>9.2249240121580556</v>
      </c>
      <c r="I2277">
        <v>29</v>
      </c>
      <c r="J2277" t="s">
        <v>444</v>
      </c>
      <c r="K2277">
        <f t="shared" si="35"/>
        <v>1748</v>
      </c>
    </row>
    <row r="2278" spans="1:11" hidden="1" x14ac:dyDescent="0.3">
      <c r="A2278" t="s">
        <v>417</v>
      </c>
      <c r="B2278" t="s">
        <v>447</v>
      </c>
      <c r="C2278" t="s">
        <v>37</v>
      </c>
      <c r="D2278" t="s">
        <v>40</v>
      </c>
      <c r="E2278" s="1">
        <v>41918</v>
      </c>
      <c r="F2278" s="1" t="s">
        <v>441</v>
      </c>
      <c r="G2278">
        <v>4</v>
      </c>
      <c r="H2278">
        <v>8.6712289706301675</v>
      </c>
      <c r="I2278">
        <v>26</v>
      </c>
      <c r="J2278" t="s">
        <v>444</v>
      </c>
      <c r="K2278">
        <f t="shared" si="35"/>
        <v>1748</v>
      </c>
    </row>
    <row r="2279" spans="1:11" hidden="1" x14ac:dyDescent="0.3">
      <c r="A2279" t="s">
        <v>417</v>
      </c>
      <c r="B2279" t="s">
        <v>447</v>
      </c>
      <c r="C2279" t="s">
        <v>37</v>
      </c>
      <c r="D2279" t="s">
        <v>40</v>
      </c>
      <c r="E2279" s="1">
        <v>41926</v>
      </c>
      <c r="F2279" s="1" t="s">
        <v>441</v>
      </c>
      <c r="G2279">
        <v>1</v>
      </c>
      <c r="H2279">
        <v>10.879396984924623</v>
      </c>
      <c r="I2279">
        <v>33</v>
      </c>
      <c r="J2279" t="s">
        <v>444</v>
      </c>
      <c r="K2279">
        <f t="shared" si="35"/>
        <v>1932</v>
      </c>
    </row>
    <row r="2280" spans="1:11" hidden="1" x14ac:dyDescent="0.3">
      <c r="A2280" t="s">
        <v>417</v>
      </c>
      <c r="B2280" t="s">
        <v>447</v>
      </c>
      <c r="C2280" t="s">
        <v>37</v>
      </c>
      <c r="D2280" t="s">
        <v>40</v>
      </c>
      <c r="E2280" s="1">
        <v>41926</v>
      </c>
      <c r="F2280" s="1" t="s">
        <v>441</v>
      </c>
      <c r="G2280">
        <v>2</v>
      </c>
      <c r="H2280">
        <v>11.234615384615385</v>
      </c>
      <c r="I2280">
        <v>32</v>
      </c>
      <c r="J2280" t="s">
        <v>444</v>
      </c>
      <c r="K2280">
        <f t="shared" si="35"/>
        <v>1932</v>
      </c>
    </row>
    <row r="2281" spans="1:11" hidden="1" x14ac:dyDescent="0.3">
      <c r="A2281" t="s">
        <v>417</v>
      </c>
      <c r="B2281" t="s">
        <v>447</v>
      </c>
      <c r="C2281" t="s">
        <v>37</v>
      </c>
      <c r="D2281" t="s">
        <v>40</v>
      </c>
      <c r="E2281" s="1">
        <v>41926</v>
      </c>
      <c r="F2281" s="1" t="s">
        <v>441</v>
      </c>
      <c r="G2281">
        <v>3</v>
      </c>
      <c r="H2281">
        <v>10.798492462311557</v>
      </c>
      <c r="I2281">
        <v>30</v>
      </c>
      <c r="J2281" t="s">
        <v>444</v>
      </c>
      <c r="K2281">
        <f t="shared" si="35"/>
        <v>1932</v>
      </c>
    </row>
    <row r="2282" spans="1:11" hidden="1" x14ac:dyDescent="0.3">
      <c r="A2282" t="s">
        <v>417</v>
      </c>
      <c r="B2282" t="s">
        <v>447</v>
      </c>
      <c r="C2282" t="s">
        <v>37</v>
      </c>
      <c r="D2282" t="s">
        <v>40</v>
      </c>
      <c r="E2282" s="1">
        <v>41926</v>
      </c>
      <c r="F2282" s="1" t="s">
        <v>441</v>
      </c>
      <c r="G2282">
        <v>4</v>
      </c>
      <c r="H2282">
        <v>9.7051671732522795</v>
      </c>
      <c r="I2282">
        <v>25</v>
      </c>
      <c r="J2282" t="s">
        <v>444</v>
      </c>
      <c r="K2282">
        <f t="shared" si="35"/>
        <v>1932</v>
      </c>
    </row>
    <row r="2283" spans="1:11" hidden="1" x14ac:dyDescent="0.3">
      <c r="A2283" t="s">
        <v>417</v>
      </c>
      <c r="B2283" t="s">
        <v>447</v>
      </c>
      <c r="C2283" t="s">
        <v>37</v>
      </c>
      <c r="D2283" t="s">
        <v>40</v>
      </c>
      <c r="E2283" s="1">
        <v>41926</v>
      </c>
      <c r="F2283" s="1" t="s">
        <v>441</v>
      </c>
      <c r="G2283">
        <v>1</v>
      </c>
      <c r="H2283">
        <v>10.457286432160805</v>
      </c>
      <c r="I2283">
        <v>28</v>
      </c>
      <c r="J2283" t="s">
        <v>444</v>
      </c>
      <c r="K2283">
        <f t="shared" si="35"/>
        <v>1932</v>
      </c>
    </row>
    <row r="2284" spans="1:11" hidden="1" x14ac:dyDescent="0.3">
      <c r="A2284" t="s">
        <v>417</v>
      </c>
      <c r="B2284" t="s">
        <v>447</v>
      </c>
      <c r="C2284" t="s">
        <v>37</v>
      </c>
      <c r="D2284" t="s">
        <v>40</v>
      </c>
      <c r="E2284" s="1">
        <v>41926</v>
      </c>
      <c r="F2284" s="1" t="s">
        <v>441</v>
      </c>
      <c r="G2284">
        <v>2</v>
      </c>
      <c r="H2284">
        <v>9.4832826747720365</v>
      </c>
      <c r="I2284">
        <v>28</v>
      </c>
      <c r="J2284" t="s">
        <v>444</v>
      </c>
      <c r="K2284">
        <f t="shared" si="35"/>
        <v>1932</v>
      </c>
    </row>
    <row r="2285" spans="1:11" hidden="1" x14ac:dyDescent="0.3">
      <c r="A2285" t="s">
        <v>417</v>
      </c>
      <c r="B2285" t="s">
        <v>447</v>
      </c>
      <c r="C2285" t="s">
        <v>37</v>
      </c>
      <c r="D2285" t="s">
        <v>40</v>
      </c>
      <c r="E2285" s="1">
        <v>41926</v>
      </c>
      <c r="F2285" s="1" t="s">
        <v>441</v>
      </c>
      <c r="G2285">
        <v>3</v>
      </c>
      <c r="H2285">
        <v>9.8723404255319149</v>
      </c>
      <c r="I2285">
        <v>29</v>
      </c>
      <c r="J2285" t="s">
        <v>444</v>
      </c>
      <c r="K2285">
        <f t="shared" si="35"/>
        <v>1932</v>
      </c>
    </row>
    <row r="2286" spans="1:11" hidden="1" x14ac:dyDescent="0.3">
      <c r="A2286" t="s">
        <v>417</v>
      </c>
      <c r="B2286" t="s">
        <v>447</v>
      </c>
      <c r="C2286" t="s">
        <v>37</v>
      </c>
      <c r="D2286" t="s">
        <v>40</v>
      </c>
      <c r="E2286" s="1">
        <v>41926</v>
      </c>
      <c r="F2286" s="1" t="s">
        <v>441</v>
      </c>
      <c r="G2286">
        <v>4</v>
      </c>
      <c r="H2286">
        <v>9.3860182370820677</v>
      </c>
      <c r="I2286">
        <v>28</v>
      </c>
      <c r="J2286" t="s">
        <v>444</v>
      </c>
      <c r="K2286">
        <f t="shared" si="35"/>
        <v>1932</v>
      </c>
    </row>
    <row r="2287" spans="1:11" hidden="1" x14ac:dyDescent="0.3">
      <c r="A2287" t="s">
        <v>417</v>
      </c>
      <c r="B2287" t="s">
        <v>447</v>
      </c>
      <c r="C2287" t="s">
        <v>37</v>
      </c>
      <c r="D2287" t="s">
        <v>40</v>
      </c>
      <c r="E2287" s="1">
        <v>41926</v>
      </c>
      <c r="F2287" s="1" t="s">
        <v>441</v>
      </c>
      <c r="G2287">
        <v>1</v>
      </c>
      <c r="H2287">
        <v>10.538190954773869</v>
      </c>
      <c r="I2287">
        <v>28</v>
      </c>
      <c r="J2287" t="s">
        <v>444</v>
      </c>
      <c r="K2287">
        <f t="shared" ref="K2287:K2350" si="36">(E2287-Exp4SD) * 23</f>
        <v>1932</v>
      </c>
    </row>
    <row r="2288" spans="1:11" hidden="1" x14ac:dyDescent="0.3">
      <c r="A2288" t="s">
        <v>417</v>
      </c>
      <c r="B2288" t="s">
        <v>447</v>
      </c>
      <c r="C2288" t="s">
        <v>37</v>
      </c>
      <c r="D2288" t="s">
        <v>40</v>
      </c>
      <c r="E2288" s="1">
        <v>41926</v>
      </c>
      <c r="F2288" s="1" t="s">
        <v>441</v>
      </c>
      <c r="G2288">
        <v>2</v>
      </c>
      <c r="H2288">
        <v>9.8085106382978715</v>
      </c>
      <c r="I2288">
        <v>26</v>
      </c>
      <c r="J2288" t="s">
        <v>444</v>
      </c>
      <c r="K2288">
        <f t="shared" si="36"/>
        <v>1932</v>
      </c>
    </row>
    <row r="2289" spans="1:11" hidden="1" x14ac:dyDescent="0.3">
      <c r="A2289" t="s">
        <v>417</v>
      </c>
      <c r="B2289" t="s">
        <v>447</v>
      </c>
      <c r="C2289" t="s">
        <v>37</v>
      </c>
      <c r="D2289" t="s">
        <v>40</v>
      </c>
      <c r="E2289" s="1">
        <v>41926</v>
      </c>
      <c r="F2289" s="1" t="s">
        <v>441</v>
      </c>
      <c r="G2289">
        <v>3</v>
      </c>
      <c r="H2289">
        <v>10.302512562814071</v>
      </c>
      <c r="I2289">
        <v>28</v>
      </c>
      <c r="J2289" t="s">
        <v>444</v>
      </c>
      <c r="K2289">
        <f t="shared" si="36"/>
        <v>1932</v>
      </c>
    </row>
    <row r="2290" spans="1:11" hidden="1" x14ac:dyDescent="0.3">
      <c r="A2290" t="s">
        <v>417</v>
      </c>
      <c r="B2290" t="s">
        <v>447</v>
      </c>
      <c r="C2290" t="s">
        <v>37</v>
      </c>
      <c r="D2290" t="s">
        <v>40</v>
      </c>
      <c r="E2290" s="1">
        <v>41926</v>
      </c>
      <c r="F2290" s="1" t="s">
        <v>441</v>
      </c>
      <c r="G2290">
        <v>4</v>
      </c>
      <c r="H2290">
        <v>9.2158054711246198</v>
      </c>
      <c r="I2290">
        <v>26</v>
      </c>
      <c r="J2290" t="s">
        <v>444</v>
      </c>
      <c r="K2290">
        <f t="shared" si="36"/>
        <v>1932</v>
      </c>
    </row>
    <row r="2291" spans="1:11" hidden="1" x14ac:dyDescent="0.3">
      <c r="A2291" t="s">
        <v>417</v>
      </c>
      <c r="B2291" t="s">
        <v>447</v>
      </c>
      <c r="C2291" t="s">
        <v>37</v>
      </c>
      <c r="D2291" t="s">
        <v>40</v>
      </c>
      <c r="E2291" s="1">
        <v>41932</v>
      </c>
      <c r="F2291" s="1" t="s">
        <v>441</v>
      </c>
      <c r="G2291">
        <v>1</v>
      </c>
      <c r="H2291">
        <v>10.330653266331659</v>
      </c>
      <c r="I2291">
        <v>27</v>
      </c>
      <c r="J2291" t="s">
        <v>444</v>
      </c>
      <c r="K2291">
        <f t="shared" si="36"/>
        <v>2070</v>
      </c>
    </row>
    <row r="2292" spans="1:11" hidden="1" x14ac:dyDescent="0.3">
      <c r="A2292" t="s">
        <v>417</v>
      </c>
      <c r="B2292" t="s">
        <v>447</v>
      </c>
      <c r="C2292" t="s">
        <v>37</v>
      </c>
      <c r="D2292" t="s">
        <v>40</v>
      </c>
      <c r="E2292" s="1">
        <v>41932</v>
      </c>
      <c r="F2292" s="1" t="s">
        <v>441</v>
      </c>
      <c r="G2292">
        <v>2</v>
      </c>
      <c r="H2292">
        <v>10.875879396984924</v>
      </c>
      <c r="I2292">
        <v>29</v>
      </c>
      <c r="J2292" t="s">
        <v>444</v>
      </c>
      <c r="K2292">
        <f t="shared" si="36"/>
        <v>2070</v>
      </c>
    </row>
    <row r="2293" spans="1:11" hidden="1" x14ac:dyDescent="0.3">
      <c r="A2293" t="s">
        <v>417</v>
      </c>
      <c r="B2293" t="s">
        <v>447</v>
      </c>
      <c r="C2293" t="s">
        <v>37</v>
      </c>
      <c r="D2293" t="s">
        <v>40</v>
      </c>
      <c r="E2293" s="1">
        <v>41932</v>
      </c>
      <c r="F2293" s="1" t="s">
        <v>441</v>
      </c>
      <c r="G2293">
        <v>3</v>
      </c>
      <c r="H2293">
        <v>11.415384615384616</v>
      </c>
      <c r="I2293">
        <v>31</v>
      </c>
      <c r="J2293" t="s">
        <v>444</v>
      </c>
      <c r="K2293">
        <f t="shared" si="36"/>
        <v>2070</v>
      </c>
    </row>
    <row r="2294" spans="1:11" hidden="1" x14ac:dyDescent="0.3">
      <c r="A2294" t="s">
        <v>417</v>
      </c>
      <c r="B2294" t="s">
        <v>447</v>
      </c>
      <c r="C2294" t="s">
        <v>37</v>
      </c>
      <c r="D2294" t="s">
        <v>40</v>
      </c>
      <c r="E2294" s="1">
        <v>41932</v>
      </c>
      <c r="F2294" s="1" t="s">
        <v>441</v>
      </c>
      <c r="G2294">
        <v>4</v>
      </c>
      <c r="H2294">
        <v>8.8437410892500719</v>
      </c>
      <c r="I2294">
        <v>25</v>
      </c>
      <c r="J2294" t="s">
        <v>444</v>
      </c>
      <c r="K2294">
        <f t="shared" si="36"/>
        <v>2070</v>
      </c>
    </row>
    <row r="2295" spans="1:11" hidden="1" x14ac:dyDescent="0.3">
      <c r="A2295" t="s">
        <v>417</v>
      </c>
      <c r="B2295" t="s">
        <v>447</v>
      </c>
      <c r="C2295" t="s">
        <v>37</v>
      </c>
      <c r="D2295" t="s">
        <v>40</v>
      </c>
      <c r="E2295" s="1">
        <v>41932</v>
      </c>
      <c r="F2295" s="1" t="s">
        <v>441</v>
      </c>
      <c r="G2295">
        <v>1</v>
      </c>
      <c r="H2295">
        <v>11.055276381909549</v>
      </c>
      <c r="I2295">
        <v>30</v>
      </c>
      <c r="J2295" t="s">
        <v>444</v>
      </c>
      <c r="K2295">
        <f t="shared" si="36"/>
        <v>2070</v>
      </c>
    </row>
    <row r="2296" spans="1:11" hidden="1" x14ac:dyDescent="0.3">
      <c r="A2296" t="s">
        <v>417</v>
      </c>
      <c r="B2296" t="s">
        <v>447</v>
      </c>
      <c r="C2296" t="s">
        <v>37</v>
      </c>
      <c r="D2296" t="s">
        <v>40</v>
      </c>
      <c r="E2296" s="1">
        <v>41932</v>
      </c>
      <c r="F2296" s="1" t="s">
        <v>441</v>
      </c>
      <c r="G2296">
        <v>2</v>
      </c>
      <c r="H2296">
        <v>11.072864321608041</v>
      </c>
      <c r="I2296">
        <v>30</v>
      </c>
      <c r="J2296" t="s">
        <v>444</v>
      </c>
      <c r="K2296">
        <f t="shared" si="36"/>
        <v>2070</v>
      </c>
    </row>
    <row r="2297" spans="1:11" hidden="1" x14ac:dyDescent="0.3">
      <c r="A2297" t="s">
        <v>417</v>
      </c>
      <c r="B2297" t="s">
        <v>447</v>
      </c>
      <c r="C2297" t="s">
        <v>37</v>
      </c>
      <c r="D2297" t="s">
        <v>40</v>
      </c>
      <c r="E2297" s="1">
        <v>41932</v>
      </c>
      <c r="F2297" s="1" t="s">
        <v>441</v>
      </c>
      <c r="G2297">
        <v>3</v>
      </c>
      <c r="H2297">
        <v>10.882914572864321</v>
      </c>
      <c r="I2297">
        <v>30</v>
      </c>
      <c r="J2297" t="s">
        <v>444</v>
      </c>
      <c r="K2297">
        <f t="shared" si="36"/>
        <v>2070</v>
      </c>
    </row>
    <row r="2298" spans="1:11" hidden="1" x14ac:dyDescent="0.3">
      <c r="A2298" t="s">
        <v>417</v>
      </c>
      <c r="B2298" t="s">
        <v>447</v>
      </c>
      <c r="C2298" t="s">
        <v>37</v>
      </c>
      <c r="D2298" t="s">
        <v>40</v>
      </c>
      <c r="E2298" s="1">
        <v>41932</v>
      </c>
      <c r="F2298" s="1" t="s">
        <v>441</v>
      </c>
      <c r="G2298">
        <v>4</v>
      </c>
      <c r="H2298">
        <v>9.3130699088145903</v>
      </c>
      <c r="I2298">
        <v>28</v>
      </c>
      <c r="J2298" t="s">
        <v>444</v>
      </c>
      <c r="K2298">
        <f t="shared" si="36"/>
        <v>2070</v>
      </c>
    </row>
    <row r="2299" spans="1:11" hidden="1" x14ac:dyDescent="0.3">
      <c r="A2299" t="s">
        <v>417</v>
      </c>
      <c r="B2299" t="s">
        <v>447</v>
      </c>
      <c r="C2299" t="s">
        <v>37</v>
      </c>
      <c r="D2299" t="s">
        <v>40</v>
      </c>
      <c r="E2299" s="1">
        <v>41932</v>
      </c>
      <c r="F2299" s="1" t="s">
        <v>441</v>
      </c>
      <c r="G2299">
        <v>1</v>
      </c>
      <c r="H2299">
        <v>9.7598784194528871</v>
      </c>
      <c r="I2299">
        <v>27</v>
      </c>
      <c r="J2299" t="s">
        <v>444</v>
      </c>
      <c r="K2299">
        <f t="shared" si="36"/>
        <v>2070</v>
      </c>
    </row>
    <row r="2300" spans="1:11" hidden="1" x14ac:dyDescent="0.3">
      <c r="A2300" t="s">
        <v>417</v>
      </c>
      <c r="B2300" t="s">
        <v>447</v>
      </c>
      <c r="C2300" t="s">
        <v>37</v>
      </c>
      <c r="D2300" t="s">
        <v>40</v>
      </c>
      <c r="E2300" s="1">
        <v>41932</v>
      </c>
      <c r="F2300" s="1" t="s">
        <v>441</v>
      </c>
      <c r="G2300">
        <v>2</v>
      </c>
      <c r="H2300">
        <v>9.7568389057750764</v>
      </c>
      <c r="I2300">
        <v>29</v>
      </c>
      <c r="J2300" t="s">
        <v>444</v>
      </c>
      <c r="K2300">
        <f t="shared" si="36"/>
        <v>2070</v>
      </c>
    </row>
    <row r="2301" spans="1:11" hidden="1" x14ac:dyDescent="0.3">
      <c r="A2301" t="s">
        <v>417</v>
      </c>
      <c r="B2301" t="s">
        <v>447</v>
      </c>
      <c r="C2301" t="s">
        <v>37</v>
      </c>
      <c r="D2301" t="s">
        <v>40</v>
      </c>
      <c r="E2301" s="1">
        <v>41932</v>
      </c>
      <c r="F2301" s="1" t="s">
        <v>441</v>
      </c>
      <c r="G2301">
        <v>3</v>
      </c>
      <c r="H2301">
        <v>10.165326633165829</v>
      </c>
      <c r="I2301">
        <v>31</v>
      </c>
      <c r="J2301" t="s">
        <v>444</v>
      </c>
      <c r="K2301">
        <f t="shared" si="36"/>
        <v>2070</v>
      </c>
    </row>
    <row r="2302" spans="1:11" hidden="1" x14ac:dyDescent="0.3">
      <c r="A2302" t="s">
        <v>417</v>
      </c>
      <c r="B2302" t="s">
        <v>447</v>
      </c>
      <c r="C2302" t="s">
        <v>37</v>
      </c>
      <c r="D2302" t="s">
        <v>40</v>
      </c>
      <c r="E2302" s="1">
        <v>41932</v>
      </c>
      <c r="F2302" s="1" t="s">
        <v>441</v>
      </c>
      <c r="G2302">
        <v>4</v>
      </c>
      <c r="H2302">
        <v>10.650753768844222</v>
      </c>
      <c r="I2302">
        <v>29</v>
      </c>
      <c r="J2302" t="s">
        <v>444</v>
      </c>
      <c r="K2302">
        <f t="shared" si="36"/>
        <v>2070</v>
      </c>
    </row>
    <row r="2303" spans="1:11" hidden="1" x14ac:dyDescent="0.3">
      <c r="A2303" t="s">
        <v>417</v>
      </c>
      <c r="B2303" t="s">
        <v>447</v>
      </c>
      <c r="C2303" t="s">
        <v>37</v>
      </c>
      <c r="D2303" t="s">
        <v>40</v>
      </c>
      <c r="E2303" s="1">
        <v>41946</v>
      </c>
      <c r="F2303" s="1" t="s">
        <v>441</v>
      </c>
      <c r="G2303">
        <v>1</v>
      </c>
      <c r="H2303">
        <v>13.115384615384615</v>
      </c>
      <c r="I2303">
        <v>27</v>
      </c>
      <c r="J2303" t="s">
        <v>444</v>
      </c>
      <c r="K2303">
        <f t="shared" si="36"/>
        <v>2392</v>
      </c>
    </row>
    <row r="2304" spans="1:11" hidden="1" x14ac:dyDescent="0.3">
      <c r="A2304" t="s">
        <v>417</v>
      </c>
      <c r="B2304" t="s">
        <v>447</v>
      </c>
      <c r="C2304" t="s">
        <v>37</v>
      </c>
      <c r="D2304" t="s">
        <v>40</v>
      </c>
      <c r="E2304" s="1">
        <v>41946</v>
      </c>
      <c r="F2304" s="1" t="s">
        <v>441</v>
      </c>
      <c r="G2304">
        <v>2</v>
      </c>
      <c r="H2304">
        <v>11.63076923076923</v>
      </c>
      <c r="I2304">
        <v>30</v>
      </c>
      <c r="J2304" t="s">
        <v>444</v>
      </c>
      <c r="K2304">
        <f t="shared" si="36"/>
        <v>2392</v>
      </c>
    </row>
    <row r="2305" spans="1:11" hidden="1" x14ac:dyDescent="0.3">
      <c r="A2305" t="s">
        <v>417</v>
      </c>
      <c r="B2305" t="s">
        <v>447</v>
      </c>
      <c r="C2305" t="s">
        <v>37</v>
      </c>
      <c r="D2305" t="s">
        <v>40</v>
      </c>
      <c r="E2305" s="1">
        <v>41946</v>
      </c>
      <c r="F2305" s="1" t="s">
        <v>441</v>
      </c>
      <c r="G2305">
        <v>3</v>
      </c>
      <c r="H2305">
        <v>12.576923076923077</v>
      </c>
      <c r="I2305">
        <v>31</v>
      </c>
      <c r="J2305" t="s">
        <v>444</v>
      </c>
      <c r="K2305">
        <f t="shared" si="36"/>
        <v>2392</v>
      </c>
    </row>
    <row r="2306" spans="1:11" hidden="1" x14ac:dyDescent="0.3">
      <c r="A2306" t="s">
        <v>417</v>
      </c>
      <c r="B2306" t="s">
        <v>447</v>
      </c>
      <c r="C2306" t="s">
        <v>37</v>
      </c>
      <c r="D2306" t="s">
        <v>40</v>
      </c>
      <c r="E2306" s="1">
        <v>41946</v>
      </c>
      <c r="F2306" s="1" t="s">
        <v>441</v>
      </c>
      <c r="G2306">
        <v>4</v>
      </c>
      <c r="H2306">
        <v>12.257692307692308</v>
      </c>
      <c r="I2306">
        <v>28</v>
      </c>
      <c r="J2306" t="s">
        <v>444</v>
      </c>
      <c r="K2306">
        <f t="shared" si="36"/>
        <v>2392</v>
      </c>
    </row>
    <row r="2307" spans="1:11" hidden="1" x14ac:dyDescent="0.3">
      <c r="A2307" t="s">
        <v>417</v>
      </c>
      <c r="B2307" t="s">
        <v>447</v>
      </c>
      <c r="C2307" t="s">
        <v>37</v>
      </c>
      <c r="D2307" t="s">
        <v>40</v>
      </c>
      <c r="E2307" s="1">
        <v>41946</v>
      </c>
      <c r="F2307" s="1" t="s">
        <v>441</v>
      </c>
      <c r="G2307">
        <v>1</v>
      </c>
      <c r="H2307">
        <v>14</v>
      </c>
      <c r="I2307">
        <v>36</v>
      </c>
      <c r="J2307" t="s">
        <v>444</v>
      </c>
      <c r="K2307">
        <f t="shared" si="36"/>
        <v>2392</v>
      </c>
    </row>
    <row r="2308" spans="1:11" hidden="1" x14ac:dyDescent="0.3">
      <c r="A2308" t="s">
        <v>417</v>
      </c>
      <c r="B2308" t="s">
        <v>447</v>
      </c>
      <c r="C2308" t="s">
        <v>37</v>
      </c>
      <c r="D2308" t="s">
        <v>40</v>
      </c>
      <c r="E2308" s="1">
        <v>41946</v>
      </c>
      <c r="F2308" s="1" t="s">
        <v>441</v>
      </c>
      <c r="G2308">
        <v>2</v>
      </c>
      <c r="H2308">
        <v>12.726923076923077</v>
      </c>
      <c r="I2308">
        <v>36</v>
      </c>
      <c r="J2308" t="s">
        <v>444</v>
      </c>
      <c r="K2308">
        <f t="shared" si="36"/>
        <v>2392</v>
      </c>
    </row>
    <row r="2309" spans="1:11" hidden="1" x14ac:dyDescent="0.3">
      <c r="A2309" t="s">
        <v>417</v>
      </c>
      <c r="B2309" t="s">
        <v>447</v>
      </c>
      <c r="C2309" t="s">
        <v>37</v>
      </c>
      <c r="D2309" t="s">
        <v>40</v>
      </c>
      <c r="E2309" s="1">
        <v>41946</v>
      </c>
      <c r="F2309" s="1" t="s">
        <v>441</v>
      </c>
      <c r="G2309">
        <v>3</v>
      </c>
      <c r="H2309">
        <v>12.057692307692308</v>
      </c>
      <c r="I2309">
        <v>39</v>
      </c>
      <c r="J2309" t="s">
        <v>444</v>
      </c>
      <c r="K2309">
        <f t="shared" si="36"/>
        <v>2392</v>
      </c>
    </row>
    <row r="2310" spans="1:11" hidden="1" x14ac:dyDescent="0.3">
      <c r="A2310" t="s">
        <v>417</v>
      </c>
      <c r="B2310" t="s">
        <v>447</v>
      </c>
      <c r="C2310" t="s">
        <v>37</v>
      </c>
      <c r="D2310" t="s">
        <v>40</v>
      </c>
      <c r="E2310" s="1">
        <v>41946</v>
      </c>
      <c r="F2310" s="1" t="s">
        <v>441</v>
      </c>
      <c r="G2310">
        <v>4</v>
      </c>
      <c r="H2310">
        <v>12.888461538461538</v>
      </c>
      <c r="I2310">
        <v>32</v>
      </c>
      <c r="J2310" t="s">
        <v>444</v>
      </c>
      <c r="K2310">
        <f t="shared" si="36"/>
        <v>2392</v>
      </c>
    </row>
    <row r="2311" spans="1:11" hidden="1" x14ac:dyDescent="0.3">
      <c r="A2311" t="s">
        <v>417</v>
      </c>
      <c r="B2311" t="s">
        <v>447</v>
      </c>
      <c r="C2311" t="s">
        <v>37</v>
      </c>
      <c r="D2311" t="s">
        <v>40</v>
      </c>
      <c r="E2311" s="1">
        <v>41946</v>
      </c>
      <c r="F2311" s="1" t="s">
        <v>441</v>
      </c>
      <c r="G2311">
        <v>1</v>
      </c>
      <c r="H2311">
        <v>11.961538461538462</v>
      </c>
      <c r="I2311">
        <v>28</v>
      </c>
      <c r="J2311" t="s">
        <v>444</v>
      </c>
      <c r="K2311">
        <f t="shared" si="36"/>
        <v>2392</v>
      </c>
    </row>
    <row r="2312" spans="1:11" hidden="1" x14ac:dyDescent="0.3">
      <c r="A2312" t="s">
        <v>417</v>
      </c>
      <c r="B2312" t="s">
        <v>447</v>
      </c>
      <c r="C2312" t="s">
        <v>37</v>
      </c>
      <c r="D2312" t="s">
        <v>40</v>
      </c>
      <c r="E2312" s="1">
        <v>41946</v>
      </c>
      <c r="F2312" s="1" t="s">
        <v>441</v>
      </c>
      <c r="G2312">
        <v>2</v>
      </c>
      <c r="H2312">
        <v>11.903846153846153</v>
      </c>
      <c r="I2312">
        <v>27</v>
      </c>
      <c r="J2312" t="s">
        <v>444</v>
      </c>
      <c r="K2312">
        <f t="shared" si="36"/>
        <v>2392</v>
      </c>
    </row>
    <row r="2313" spans="1:11" hidden="1" x14ac:dyDescent="0.3">
      <c r="A2313" t="s">
        <v>417</v>
      </c>
      <c r="B2313" t="s">
        <v>447</v>
      </c>
      <c r="C2313" t="s">
        <v>37</v>
      </c>
      <c r="D2313" t="s">
        <v>40</v>
      </c>
      <c r="E2313" s="1">
        <v>41946</v>
      </c>
      <c r="F2313" s="1" t="s">
        <v>441</v>
      </c>
      <c r="G2313">
        <v>3</v>
      </c>
      <c r="H2313">
        <v>12.615384615384615</v>
      </c>
      <c r="I2313">
        <v>29</v>
      </c>
      <c r="J2313" t="s">
        <v>444</v>
      </c>
      <c r="K2313">
        <f t="shared" si="36"/>
        <v>2392</v>
      </c>
    </row>
    <row r="2314" spans="1:11" hidden="1" x14ac:dyDescent="0.3">
      <c r="A2314" t="s">
        <v>417</v>
      </c>
      <c r="B2314" t="s">
        <v>447</v>
      </c>
      <c r="C2314" t="s">
        <v>37</v>
      </c>
      <c r="D2314" t="s">
        <v>40</v>
      </c>
      <c r="E2314" s="1">
        <v>41946</v>
      </c>
      <c r="F2314" s="1" t="s">
        <v>441</v>
      </c>
      <c r="G2314">
        <v>4</v>
      </c>
      <c r="H2314">
        <v>11.746153846153845</v>
      </c>
      <c r="I2314">
        <v>31</v>
      </c>
      <c r="J2314" t="s">
        <v>444</v>
      </c>
      <c r="K2314">
        <f t="shared" si="36"/>
        <v>2392</v>
      </c>
    </row>
    <row r="2315" spans="1:11" hidden="1" x14ac:dyDescent="0.3">
      <c r="A2315" t="s">
        <v>417</v>
      </c>
      <c r="B2315" t="s">
        <v>447</v>
      </c>
      <c r="C2315" t="s">
        <v>37</v>
      </c>
      <c r="D2315" t="s">
        <v>40</v>
      </c>
      <c r="E2315" s="1">
        <v>41946</v>
      </c>
      <c r="F2315" s="1" t="s">
        <v>441</v>
      </c>
      <c r="G2315">
        <v>1</v>
      </c>
      <c r="H2315">
        <v>11.73076923076923</v>
      </c>
      <c r="I2315">
        <v>28</v>
      </c>
      <c r="J2315" t="s">
        <v>444</v>
      </c>
      <c r="K2315">
        <f t="shared" si="36"/>
        <v>2392</v>
      </c>
    </row>
    <row r="2316" spans="1:11" hidden="1" x14ac:dyDescent="0.3">
      <c r="A2316" t="s">
        <v>417</v>
      </c>
      <c r="B2316" t="s">
        <v>447</v>
      </c>
      <c r="C2316" t="s">
        <v>37</v>
      </c>
      <c r="D2316" t="s">
        <v>40</v>
      </c>
      <c r="E2316" s="1">
        <v>41946</v>
      </c>
      <c r="F2316" s="1" t="s">
        <v>441</v>
      </c>
      <c r="G2316">
        <v>2</v>
      </c>
      <c r="H2316">
        <v>12.076923076923077</v>
      </c>
      <c r="I2316">
        <v>27</v>
      </c>
      <c r="J2316" t="s">
        <v>444</v>
      </c>
      <c r="K2316">
        <f t="shared" si="36"/>
        <v>2392</v>
      </c>
    </row>
    <row r="2317" spans="1:11" hidden="1" x14ac:dyDescent="0.3">
      <c r="A2317" t="s">
        <v>417</v>
      </c>
      <c r="B2317" t="s">
        <v>447</v>
      </c>
      <c r="C2317" t="s">
        <v>37</v>
      </c>
      <c r="D2317" t="s">
        <v>40</v>
      </c>
      <c r="E2317" s="1">
        <v>41946</v>
      </c>
      <c r="F2317" s="1" t="s">
        <v>441</v>
      </c>
      <c r="G2317">
        <v>3</v>
      </c>
      <c r="H2317">
        <v>12.811538461538461</v>
      </c>
      <c r="I2317">
        <v>29</v>
      </c>
      <c r="J2317" t="s">
        <v>444</v>
      </c>
      <c r="K2317">
        <f t="shared" si="36"/>
        <v>2392</v>
      </c>
    </row>
    <row r="2318" spans="1:11" hidden="1" x14ac:dyDescent="0.3">
      <c r="A2318" t="s">
        <v>417</v>
      </c>
      <c r="B2318" t="s">
        <v>447</v>
      </c>
      <c r="C2318" t="s">
        <v>37</v>
      </c>
      <c r="D2318" t="s">
        <v>40</v>
      </c>
      <c r="E2318" s="1">
        <v>41946</v>
      </c>
      <c r="F2318" s="1" t="s">
        <v>441</v>
      </c>
      <c r="G2318">
        <v>4</v>
      </c>
      <c r="H2318">
        <v>11.55</v>
      </c>
      <c r="I2318">
        <v>27</v>
      </c>
      <c r="J2318" t="s">
        <v>444</v>
      </c>
      <c r="K2318">
        <f t="shared" si="36"/>
        <v>2392</v>
      </c>
    </row>
    <row r="2319" spans="1:11" hidden="1" x14ac:dyDescent="0.3">
      <c r="A2319" t="s">
        <v>417</v>
      </c>
      <c r="B2319" t="s">
        <v>447</v>
      </c>
      <c r="C2319" t="s">
        <v>37</v>
      </c>
      <c r="D2319" t="s">
        <v>40</v>
      </c>
      <c r="E2319" s="1">
        <v>41984</v>
      </c>
      <c r="F2319" s="1" t="s">
        <v>441</v>
      </c>
      <c r="G2319">
        <v>1</v>
      </c>
      <c r="H2319">
        <v>13</v>
      </c>
      <c r="I2319" t="s">
        <v>437</v>
      </c>
      <c r="J2319" t="s">
        <v>445</v>
      </c>
      <c r="K2319">
        <f t="shared" si="36"/>
        <v>3266</v>
      </c>
    </row>
    <row r="2320" spans="1:11" hidden="1" x14ac:dyDescent="0.3">
      <c r="A2320" t="s">
        <v>417</v>
      </c>
      <c r="B2320" t="s">
        <v>447</v>
      </c>
      <c r="C2320" t="s">
        <v>37</v>
      </c>
      <c r="D2320" t="s">
        <v>40</v>
      </c>
      <c r="E2320" s="1">
        <v>41984</v>
      </c>
      <c r="F2320" s="1" t="s">
        <v>441</v>
      </c>
      <c r="G2320">
        <v>2</v>
      </c>
      <c r="H2320">
        <v>13</v>
      </c>
      <c r="I2320" t="s">
        <v>437</v>
      </c>
      <c r="J2320" t="s">
        <v>445</v>
      </c>
      <c r="K2320">
        <f t="shared" si="36"/>
        <v>3266</v>
      </c>
    </row>
    <row r="2321" spans="1:11" hidden="1" x14ac:dyDescent="0.3">
      <c r="A2321" t="s">
        <v>417</v>
      </c>
      <c r="B2321" t="s">
        <v>447</v>
      </c>
      <c r="C2321" t="s">
        <v>37</v>
      </c>
      <c r="D2321" t="s">
        <v>40</v>
      </c>
      <c r="E2321" s="1">
        <v>41984</v>
      </c>
      <c r="F2321" s="1" t="s">
        <v>441</v>
      </c>
      <c r="G2321">
        <v>3</v>
      </c>
      <c r="H2321">
        <v>15</v>
      </c>
      <c r="I2321" t="s">
        <v>437</v>
      </c>
      <c r="J2321" t="s">
        <v>445</v>
      </c>
      <c r="K2321">
        <f t="shared" si="36"/>
        <v>3266</v>
      </c>
    </row>
    <row r="2322" spans="1:11" hidden="1" x14ac:dyDescent="0.3">
      <c r="A2322" t="s">
        <v>417</v>
      </c>
      <c r="B2322" t="s">
        <v>447</v>
      </c>
      <c r="C2322" t="s">
        <v>37</v>
      </c>
      <c r="D2322" t="s">
        <v>40</v>
      </c>
      <c r="E2322" s="1">
        <v>41984</v>
      </c>
      <c r="F2322" s="1" t="s">
        <v>441</v>
      </c>
      <c r="G2322">
        <v>4</v>
      </c>
      <c r="H2322">
        <v>14</v>
      </c>
      <c r="I2322" t="s">
        <v>437</v>
      </c>
      <c r="J2322" t="s">
        <v>445</v>
      </c>
      <c r="K2322">
        <f t="shared" si="36"/>
        <v>3266</v>
      </c>
    </row>
    <row r="2323" spans="1:11" hidden="1" x14ac:dyDescent="0.3">
      <c r="A2323" t="s">
        <v>417</v>
      </c>
      <c r="B2323" t="s">
        <v>447</v>
      </c>
      <c r="C2323" t="s">
        <v>37</v>
      </c>
      <c r="D2323" t="s">
        <v>40</v>
      </c>
      <c r="E2323" s="1">
        <v>41984</v>
      </c>
      <c r="F2323" s="1" t="s">
        <v>441</v>
      </c>
      <c r="G2323">
        <v>1</v>
      </c>
      <c r="H2323">
        <v>14</v>
      </c>
      <c r="I2323">
        <v>28</v>
      </c>
      <c r="J2323" t="s">
        <v>445</v>
      </c>
      <c r="K2323">
        <f t="shared" si="36"/>
        <v>3266</v>
      </c>
    </row>
    <row r="2324" spans="1:11" hidden="1" x14ac:dyDescent="0.3">
      <c r="A2324" t="s">
        <v>417</v>
      </c>
      <c r="B2324" t="s">
        <v>447</v>
      </c>
      <c r="C2324" t="s">
        <v>37</v>
      </c>
      <c r="D2324" t="s">
        <v>40</v>
      </c>
      <c r="E2324" s="1">
        <v>41984</v>
      </c>
      <c r="F2324" s="1" t="s">
        <v>441</v>
      </c>
      <c r="G2324">
        <v>2</v>
      </c>
      <c r="H2324">
        <v>14</v>
      </c>
      <c r="I2324">
        <v>27</v>
      </c>
      <c r="J2324" t="s">
        <v>445</v>
      </c>
      <c r="K2324">
        <f t="shared" si="36"/>
        <v>3266</v>
      </c>
    </row>
    <row r="2325" spans="1:11" hidden="1" x14ac:dyDescent="0.3">
      <c r="A2325" t="s">
        <v>417</v>
      </c>
      <c r="B2325" t="s">
        <v>447</v>
      </c>
      <c r="C2325" t="s">
        <v>37</v>
      </c>
      <c r="D2325" t="s">
        <v>40</v>
      </c>
      <c r="E2325" s="1">
        <v>41984</v>
      </c>
      <c r="F2325" s="1" t="s">
        <v>441</v>
      </c>
      <c r="G2325">
        <v>3</v>
      </c>
      <c r="H2325">
        <v>15</v>
      </c>
      <c r="I2325" t="s">
        <v>437</v>
      </c>
      <c r="J2325" t="s">
        <v>445</v>
      </c>
      <c r="K2325">
        <f t="shared" si="36"/>
        <v>3266</v>
      </c>
    </row>
    <row r="2326" spans="1:11" hidden="1" x14ac:dyDescent="0.3">
      <c r="A2326" t="s">
        <v>417</v>
      </c>
      <c r="B2326" t="s">
        <v>447</v>
      </c>
      <c r="C2326" t="s">
        <v>37</v>
      </c>
      <c r="D2326" t="s">
        <v>40</v>
      </c>
      <c r="E2326" s="1">
        <v>41984</v>
      </c>
      <c r="F2326" s="1" t="s">
        <v>441</v>
      </c>
      <c r="G2326">
        <v>4</v>
      </c>
      <c r="H2326">
        <v>14</v>
      </c>
      <c r="I2326" t="s">
        <v>437</v>
      </c>
      <c r="J2326" t="s">
        <v>445</v>
      </c>
      <c r="K2326">
        <f t="shared" si="36"/>
        <v>3266</v>
      </c>
    </row>
    <row r="2327" spans="1:11" hidden="1" x14ac:dyDescent="0.3">
      <c r="A2327" t="s">
        <v>417</v>
      </c>
      <c r="B2327" t="s">
        <v>447</v>
      </c>
      <c r="C2327" t="s">
        <v>37</v>
      </c>
      <c r="D2327" t="s">
        <v>40</v>
      </c>
      <c r="E2327" s="1">
        <v>41984</v>
      </c>
      <c r="F2327" s="1" t="s">
        <v>441</v>
      </c>
      <c r="G2327">
        <v>1</v>
      </c>
      <c r="H2327">
        <v>13</v>
      </c>
      <c r="I2327" t="s">
        <v>437</v>
      </c>
      <c r="J2327" t="s">
        <v>445</v>
      </c>
      <c r="K2327">
        <f t="shared" si="36"/>
        <v>3266</v>
      </c>
    </row>
    <row r="2328" spans="1:11" hidden="1" x14ac:dyDescent="0.3">
      <c r="A2328" t="s">
        <v>417</v>
      </c>
      <c r="B2328" t="s">
        <v>447</v>
      </c>
      <c r="C2328" t="s">
        <v>37</v>
      </c>
      <c r="D2328" t="s">
        <v>40</v>
      </c>
      <c r="E2328" s="1">
        <v>41984</v>
      </c>
      <c r="F2328" s="1" t="s">
        <v>441</v>
      </c>
      <c r="G2328">
        <v>2</v>
      </c>
      <c r="H2328">
        <v>13</v>
      </c>
      <c r="I2328" t="s">
        <v>437</v>
      </c>
      <c r="J2328" t="s">
        <v>445</v>
      </c>
      <c r="K2328">
        <f t="shared" si="36"/>
        <v>3266</v>
      </c>
    </row>
    <row r="2329" spans="1:11" hidden="1" x14ac:dyDescent="0.3">
      <c r="A2329" t="s">
        <v>417</v>
      </c>
      <c r="B2329" t="s">
        <v>447</v>
      </c>
      <c r="C2329" t="s">
        <v>37</v>
      </c>
      <c r="D2329" t="s">
        <v>40</v>
      </c>
      <c r="E2329" s="1">
        <v>41984</v>
      </c>
      <c r="F2329" s="1" t="s">
        <v>441</v>
      </c>
      <c r="G2329">
        <v>3</v>
      </c>
      <c r="H2329">
        <v>15</v>
      </c>
      <c r="I2329" t="s">
        <v>437</v>
      </c>
      <c r="J2329" t="s">
        <v>445</v>
      </c>
      <c r="K2329">
        <f t="shared" si="36"/>
        <v>3266</v>
      </c>
    </row>
    <row r="2330" spans="1:11" hidden="1" x14ac:dyDescent="0.3">
      <c r="A2330" t="s">
        <v>417</v>
      </c>
      <c r="B2330" t="s">
        <v>447</v>
      </c>
      <c r="C2330" t="s">
        <v>37</v>
      </c>
      <c r="D2330" t="s">
        <v>40</v>
      </c>
      <c r="E2330" s="1">
        <v>41984</v>
      </c>
      <c r="F2330" s="1" t="s">
        <v>441</v>
      </c>
      <c r="G2330">
        <v>4</v>
      </c>
      <c r="H2330">
        <v>14</v>
      </c>
      <c r="I2330">
        <v>25</v>
      </c>
      <c r="J2330" t="s">
        <v>445</v>
      </c>
      <c r="K2330">
        <f t="shared" si="36"/>
        <v>3266</v>
      </c>
    </row>
    <row r="2331" spans="1:11" hidden="1" x14ac:dyDescent="0.3">
      <c r="A2331" t="s">
        <v>417</v>
      </c>
      <c r="B2331" t="s">
        <v>447</v>
      </c>
      <c r="C2331" t="s">
        <v>37</v>
      </c>
      <c r="D2331" t="s">
        <v>40</v>
      </c>
      <c r="E2331" s="1">
        <v>41984</v>
      </c>
      <c r="F2331" s="1" t="s">
        <v>441</v>
      </c>
      <c r="G2331">
        <v>1</v>
      </c>
      <c r="H2331">
        <v>13</v>
      </c>
      <c r="I2331">
        <v>26</v>
      </c>
      <c r="J2331" t="s">
        <v>445</v>
      </c>
      <c r="K2331">
        <f t="shared" si="36"/>
        <v>3266</v>
      </c>
    </row>
    <row r="2332" spans="1:11" hidden="1" x14ac:dyDescent="0.3">
      <c r="A2332" t="s">
        <v>417</v>
      </c>
      <c r="B2332" t="s">
        <v>447</v>
      </c>
      <c r="C2332" t="s">
        <v>37</v>
      </c>
      <c r="D2332" t="s">
        <v>40</v>
      </c>
      <c r="E2332" s="1">
        <v>41984</v>
      </c>
      <c r="F2332" s="1" t="s">
        <v>441</v>
      </c>
      <c r="G2332">
        <v>2</v>
      </c>
      <c r="H2332">
        <v>12</v>
      </c>
      <c r="I2332">
        <v>27</v>
      </c>
      <c r="J2332" t="s">
        <v>445</v>
      </c>
      <c r="K2332">
        <f t="shared" si="36"/>
        <v>3266</v>
      </c>
    </row>
    <row r="2333" spans="1:11" hidden="1" x14ac:dyDescent="0.3">
      <c r="A2333" t="s">
        <v>417</v>
      </c>
      <c r="B2333" t="s">
        <v>447</v>
      </c>
      <c r="C2333" t="s">
        <v>37</v>
      </c>
      <c r="D2333" t="s">
        <v>40</v>
      </c>
      <c r="E2333" s="1">
        <v>41984</v>
      </c>
      <c r="F2333" s="1" t="s">
        <v>441</v>
      </c>
      <c r="G2333">
        <v>3</v>
      </c>
      <c r="H2333">
        <v>14</v>
      </c>
      <c r="I2333" t="s">
        <v>437</v>
      </c>
      <c r="J2333" t="s">
        <v>445</v>
      </c>
      <c r="K2333">
        <f t="shared" si="36"/>
        <v>3266</v>
      </c>
    </row>
    <row r="2334" spans="1:11" hidden="1" x14ac:dyDescent="0.3">
      <c r="A2334" t="s">
        <v>417</v>
      </c>
      <c r="B2334" t="s">
        <v>447</v>
      </c>
      <c r="C2334" t="s">
        <v>37</v>
      </c>
      <c r="D2334" t="s">
        <v>40</v>
      </c>
      <c r="E2334" s="1">
        <v>41984</v>
      </c>
      <c r="F2334" s="1" t="s">
        <v>441</v>
      </c>
      <c r="G2334">
        <v>4</v>
      </c>
      <c r="H2334">
        <v>14</v>
      </c>
      <c r="I2334">
        <v>31</v>
      </c>
      <c r="J2334" t="s">
        <v>445</v>
      </c>
      <c r="K2334">
        <f t="shared" si="36"/>
        <v>3266</v>
      </c>
    </row>
    <row r="2335" spans="1:11" hidden="1" x14ac:dyDescent="0.3">
      <c r="A2335" t="s">
        <v>417</v>
      </c>
      <c r="B2335" t="s">
        <v>447</v>
      </c>
      <c r="C2335" t="s">
        <v>37</v>
      </c>
      <c r="D2335" t="s">
        <v>40</v>
      </c>
      <c r="E2335" s="1">
        <v>41984</v>
      </c>
      <c r="F2335" s="1" t="s">
        <v>441</v>
      </c>
      <c r="G2335">
        <v>1</v>
      </c>
      <c r="H2335">
        <v>14</v>
      </c>
      <c r="I2335">
        <v>28</v>
      </c>
      <c r="J2335" t="s">
        <v>445</v>
      </c>
      <c r="K2335">
        <f t="shared" si="36"/>
        <v>3266</v>
      </c>
    </row>
    <row r="2336" spans="1:11" hidden="1" x14ac:dyDescent="0.3">
      <c r="A2336" t="s">
        <v>417</v>
      </c>
      <c r="B2336" t="s">
        <v>447</v>
      </c>
      <c r="C2336" t="s">
        <v>37</v>
      </c>
      <c r="D2336" t="s">
        <v>40</v>
      </c>
      <c r="E2336" s="1">
        <v>41984</v>
      </c>
      <c r="F2336" s="1" t="s">
        <v>441</v>
      </c>
      <c r="G2336">
        <v>2</v>
      </c>
      <c r="H2336">
        <v>13</v>
      </c>
      <c r="I2336">
        <v>29</v>
      </c>
      <c r="J2336" t="s">
        <v>445</v>
      </c>
      <c r="K2336">
        <f t="shared" si="36"/>
        <v>3266</v>
      </c>
    </row>
    <row r="2337" spans="1:11" hidden="1" x14ac:dyDescent="0.3">
      <c r="A2337" t="s">
        <v>417</v>
      </c>
      <c r="B2337" t="s">
        <v>447</v>
      </c>
      <c r="C2337" t="s">
        <v>37</v>
      </c>
      <c r="D2337" t="s">
        <v>40</v>
      </c>
      <c r="E2337" s="1">
        <v>41984</v>
      </c>
      <c r="F2337" s="1" t="s">
        <v>441</v>
      </c>
      <c r="G2337">
        <v>3</v>
      </c>
      <c r="H2337">
        <v>13</v>
      </c>
      <c r="I2337" t="s">
        <v>437</v>
      </c>
      <c r="J2337" t="s">
        <v>445</v>
      </c>
      <c r="K2337">
        <f t="shared" si="36"/>
        <v>3266</v>
      </c>
    </row>
    <row r="2338" spans="1:11" hidden="1" x14ac:dyDescent="0.3">
      <c r="A2338" t="s">
        <v>417</v>
      </c>
      <c r="B2338" t="s">
        <v>447</v>
      </c>
      <c r="C2338" t="s">
        <v>37</v>
      </c>
      <c r="D2338" t="s">
        <v>40</v>
      </c>
      <c r="E2338" s="1">
        <v>41984</v>
      </c>
      <c r="F2338" s="1" t="s">
        <v>441</v>
      </c>
      <c r="G2338">
        <v>4</v>
      </c>
      <c r="H2338">
        <v>14</v>
      </c>
      <c r="I2338">
        <v>30</v>
      </c>
      <c r="J2338" t="s">
        <v>445</v>
      </c>
      <c r="K2338">
        <f t="shared" si="36"/>
        <v>3266</v>
      </c>
    </row>
    <row r="2339" spans="1:11" hidden="1" x14ac:dyDescent="0.3">
      <c r="A2339" t="s">
        <v>417</v>
      </c>
      <c r="B2339" t="s">
        <v>447</v>
      </c>
      <c r="C2339" t="s">
        <v>37</v>
      </c>
      <c r="D2339" t="s">
        <v>40</v>
      </c>
      <c r="E2339" s="1">
        <v>41984</v>
      </c>
      <c r="F2339" s="1" t="s">
        <v>441</v>
      </c>
      <c r="G2339">
        <v>1</v>
      </c>
      <c r="H2339">
        <v>14</v>
      </c>
      <c r="I2339">
        <v>25</v>
      </c>
      <c r="J2339" t="s">
        <v>445</v>
      </c>
      <c r="K2339">
        <f t="shared" si="36"/>
        <v>3266</v>
      </c>
    </row>
    <row r="2340" spans="1:11" hidden="1" x14ac:dyDescent="0.3">
      <c r="A2340" t="s">
        <v>417</v>
      </c>
      <c r="B2340" t="s">
        <v>447</v>
      </c>
      <c r="C2340" t="s">
        <v>37</v>
      </c>
      <c r="D2340" t="s">
        <v>40</v>
      </c>
      <c r="E2340" s="1">
        <v>41984</v>
      </c>
      <c r="F2340" s="1" t="s">
        <v>441</v>
      </c>
      <c r="G2340">
        <v>2</v>
      </c>
      <c r="H2340">
        <v>13</v>
      </c>
      <c r="I2340" t="s">
        <v>437</v>
      </c>
      <c r="J2340" t="s">
        <v>445</v>
      </c>
      <c r="K2340">
        <f t="shared" si="36"/>
        <v>3266</v>
      </c>
    </row>
    <row r="2341" spans="1:11" hidden="1" x14ac:dyDescent="0.3">
      <c r="A2341" t="s">
        <v>417</v>
      </c>
      <c r="B2341" t="s">
        <v>447</v>
      </c>
      <c r="C2341" t="s">
        <v>37</v>
      </c>
      <c r="D2341" t="s">
        <v>40</v>
      </c>
      <c r="E2341" s="1">
        <v>41984</v>
      </c>
      <c r="F2341" s="1" t="s">
        <v>441</v>
      </c>
      <c r="G2341">
        <v>3</v>
      </c>
      <c r="H2341">
        <v>13</v>
      </c>
      <c r="I2341" t="s">
        <v>437</v>
      </c>
      <c r="J2341" t="s">
        <v>445</v>
      </c>
      <c r="K2341">
        <f t="shared" si="36"/>
        <v>3266</v>
      </c>
    </row>
    <row r="2342" spans="1:11" hidden="1" x14ac:dyDescent="0.3">
      <c r="A2342" t="s">
        <v>417</v>
      </c>
      <c r="B2342" t="s">
        <v>447</v>
      </c>
      <c r="C2342" t="s">
        <v>37</v>
      </c>
      <c r="D2342" t="s">
        <v>40</v>
      </c>
      <c r="E2342" s="1">
        <v>41984</v>
      </c>
      <c r="F2342" s="1" t="s">
        <v>441</v>
      </c>
      <c r="G2342">
        <v>4</v>
      </c>
      <c r="H2342">
        <v>14</v>
      </c>
      <c r="I2342" t="s">
        <v>437</v>
      </c>
      <c r="J2342" t="s">
        <v>445</v>
      </c>
      <c r="K2342">
        <f t="shared" si="36"/>
        <v>3266</v>
      </c>
    </row>
    <row r="2343" spans="1:11" hidden="1" x14ac:dyDescent="0.3">
      <c r="A2343" t="s">
        <v>417</v>
      </c>
      <c r="B2343" t="s">
        <v>447</v>
      </c>
      <c r="C2343" t="s">
        <v>37</v>
      </c>
      <c r="D2343" t="s">
        <v>40</v>
      </c>
      <c r="E2343" s="1">
        <v>41985</v>
      </c>
      <c r="F2343" s="1" t="s">
        <v>441</v>
      </c>
      <c r="G2343">
        <v>1</v>
      </c>
      <c r="H2343">
        <v>14</v>
      </c>
      <c r="I2343" t="s">
        <v>437</v>
      </c>
      <c r="J2343" t="s">
        <v>445</v>
      </c>
      <c r="K2343">
        <f t="shared" si="36"/>
        <v>3289</v>
      </c>
    </row>
    <row r="2344" spans="1:11" hidden="1" x14ac:dyDescent="0.3">
      <c r="A2344" t="s">
        <v>417</v>
      </c>
      <c r="B2344" t="s">
        <v>447</v>
      </c>
      <c r="C2344" t="s">
        <v>37</v>
      </c>
      <c r="D2344" t="s">
        <v>40</v>
      </c>
      <c r="E2344" s="1">
        <v>41985</v>
      </c>
      <c r="F2344" s="1" t="s">
        <v>441</v>
      </c>
      <c r="G2344">
        <v>2</v>
      </c>
      <c r="H2344">
        <v>12</v>
      </c>
      <c r="I2344" t="s">
        <v>437</v>
      </c>
      <c r="J2344" t="s">
        <v>445</v>
      </c>
      <c r="K2344">
        <f t="shared" si="36"/>
        <v>3289</v>
      </c>
    </row>
    <row r="2345" spans="1:11" hidden="1" x14ac:dyDescent="0.3">
      <c r="A2345" t="s">
        <v>417</v>
      </c>
      <c r="B2345" t="s">
        <v>447</v>
      </c>
      <c r="C2345" t="s">
        <v>37</v>
      </c>
      <c r="D2345" t="s">
        <v>40</v>
      </c>
      <c r="E2345" s="1">
        <v>41985</v>
      </c>
      <c r="F2345" s="1" t="s">
        <v>441</v>
      </c>
      <c r="G2345">
        <v>3</v>
      </c>
      <c r="H2345">
        <v>14</v>
      </c>
      <c r="I2345" t="s">
        <v>437</v>
      </c>
      <c r="J2345" t="s">
        <v>445</v>
      </c>
      <c r="K2345">
        <f t="shared" si="36"/>
        <v>3289</v>
      </c>
    </row>
    <row r="2346" spans="1:11" hidden="1" x14ac:dyDescent="0.3">
      <c r="A2346" t="s">
        <v>417</v>
      </c>
      <c r="B2346" t="s">
        <v>447</v>
      </c>
      <c r="C2346" t="s">
        <v>37</v>
      </c>
      <c r="D2346" t="s">
        <v>40</v>
      </c>
      <c r="E2346" s="1">
        <v>41985</v>
      </c>
      <c r="F2346" s="1" t="s">
        <v>441</v>
      </c>
      <c r="G2346">
        <v>4</v>
      </c>
      <c r="H2346">
        <v>13</v>
      </c>
      <c r="I2346" t="s">
        <v>437</v>
      </c>
      <c r="J2346" t="s">
        <v>445</v>
      </c>
      <c r="K2346">
        <f t="shared" si="36"/>
        <v>3289</v>
      </c>
    </row>
    <row r="2347" spans="1:11" hidden="1" x14ac:dyDescent="0.3">
      <c r="A2347" t="s">
        <v>417</v>
      </c>
      <c r="B2347" t="s">
        <v>447</v>
      </c>
      <c r="C2347" t="s">
        <v>37</v>
      </c>
      <c r="D2347" t="s">
        <v>40</v>
      </c>
      <c r="E2347" s="1">
        <v>41985</v>
      </c>
      <c r="F2347" s="1" t="s">
        <v>441</v>
      </c>
      <c r="G2347">
        <v>1</v>
      </c>
      <c r="H2347">
        <v>12</v>
      </c>
      <c r="I2347" t="s">
        <v>437</v>
      </c>
      <c r="J2347" t="s">
        <v>445</v>
      </c>
      <c r="K2347">
        <f t="shared" si="36"/>
        <v>3289</v>
      </c>
    </row>
    <row r="2348" spans="1:11" hidden="1" x14ac:dyDescent="0.3">
      <c r="A2348" t="s">
        <v>417</v>
      </c>
      <c r="B2348" t="s">
        <v>447</v>
      </c>
      <c r="C2348" t="s">
        <v>37</v>
      </c>
      <c r="D2348" t="s">
        <v>40</v>
      </c>
      <c r="E2348" s="1">
        <v>41985</v>
      </c>
      <c r="F2348" s="1" t="s">
        <v>441</v>
      </c>
      <c r="G2348">
        <v>2</v>
      </c>
      <c r="H2348">
        <v>15</v>
      </c>
      <c r="I2348" t="s">
        <v>437</v>
      </c>
      <c r="J2348" t="s">
        <v>445</v>
      </c>
      <c r="K2348">
        <f t="shared" si="36"/>
        <v>3289</v>
      </c>
    </row>
    <row r="2349" spans="1:11" hidden="1" x14ac:dyDescent="0.3">
      <c r="A2349" t="s">
        <v>417</v>
      </c>
      <c r="B2349" t="s">
        <v>447</v>
      </c>
      <c r="C2349" t="s">
        <v>37</v>
      </c>
      <c r="D2349" t="s">
        <v>40</v>
      </c>
      <c r="E2349" s="1">
        <v>41985</v>
      </c>
      <c r="F2349" s="1" t="s">
        <v>441</v>
      </c>
      <c r="G2349">
        <v>3</v>
      </c>
      <c r="H2349">
        <v>13</v>
      </c>
      <c r="I2349" t="s">
        <v>437</v>
      </c>
      <c r="J2349" t="s">
        <v>445</v>
      </c>
      <c r="K2349">
        <f t="shared" si="36"/>
        <v>3289</v>
      </c>
    </row>
    <row r="2350" spans="1:11" hidden="1" x14ac:dyDescent="0.3">
      <c r="A2350" t="s">
        <v>417</v>
      </c>
      <c r="B2350" t="s">
        <v>447</v>
      </c>
      <c r="C2350" t="s">
        <v>37</v>
      </c>
      <c r="D2350" t="s">
        <v>40</v>
      </c>
      <c r="E2350" s="1">
        <v>41985</v>
      </c>
      <c r="F2350" s="1" t="s">
        <v>441</v>
      </c>
      <c r="G2350">
        <v>4</v>
      </c>
      <c r="H2350">
        <v>13</v>
      </c>
      <c r="I2350" t="s">
        <v>437</v>
      </c>
      <c r="J2350" t="s">
        <v>445</v>
      </c>
      <c r="K2350">
        <f t="shared" si="36"/>
        <v>3289</v>
      </c>
    </row>
    <row r="2351" spans="1:11" hidden="1" x14ac:dyDescent="0.3">
      <c r="A2351" t="s">
        <v>417</v>
      </c>
      <c r="B2351" t="s">
        <v>447</v>
      </c>
      <c r="C2351" t="s">
        <v>37</v>
      </c>
      <c r="D2351" t="s">
        <v>40</v>
      </c>
      <c r="E2351" s="1">
        <v>41985</v>
      </c>
      <c r="F2351" s="1" t="s">
        <v>441</v>
      </c>
      <c r="G2351">
        <v>1</v>
      </c>
      <c r="H2351">
        <v>12</v>
      </c>
      <c r="I2351" t="s">
        <v>437</v>
      </c>
      <c r="J2351" t="s">
        <v>445</v>
      </c>
      <c r="K2351">
        <f t="shared" ref="K2351:K2414" si="37">(E2351-Exp4SD) * 23</f>
        <v>3289</v>
      </c>
    </row>
    <row r="2352" spans="1:11" hidden="1" x14ac:dyDescent="0.3">
      <c r="A2352" t="s">
        <v>417</v>
      </c>
      <c r="B2352" t="s">
        <v>447</v>
      </c>
      <c r="C2352" t="s">
        <v>37</v>
      </c>
      <c r="D2352" t="s">
        <v>40</v>
      </c>
      <c r="E2352" s="1">
        <v>41985</v>
      </c>
      <c r="F2352" s="1" t="s">
        <v>441</v>
      </c>
      <c r="G2352">
        <v>2</v>
      </c>
      <c r="H2352">
        <v>14</v>
      </c>
      <c r="I2352" t="s">
        <v>437</v>
      </c>
      <c r="J2352" t="s">
        <v>445</v>
      </c>
      <c r="K2352">
        <f t="shared" si="37"/>
        <v>3289</v>
      </c>
    </row>
    <row r="2353" spans="1:11" hidden="1" x14ac:dyDescent="0.3">
      <c r="A2353" t="s">
        <v>417</v>
      </c>
      <c r="B2353" t="s">
        <v>447</v>
      </c>
      <c r="C2353" t="s">
        <v>37</v>
      </c>
      <c r="D2353" t="s">
        <v>40</v>
      </c>
      <c r="E2353" s="1">
        <v>41985</v>
      </c>
      <c r="F2353" s="1" t="s">
        <v>441</v>
      </c>
      <c r="G2353">
        <v>3</v>
      </c>
      <c r="H2353">
        <v>13</v>
      </c>
      <c r="I2353" t="s">
        <v>437</v>
      </c>
      <c r="J2353" t="s">
        <v>445</v>
      </c>
      <c r="K2353">
        <f t="shared" si="37"/>
        <v>3289</v>
      </c>
    </row>
    <row r="2354" spans="1:11" hidden="1" x14ac:dyDescent="0.3">
      <c r="A2354" t="s">
        <v>417</v>
      </c>
      <c r="B2354" t="s">
        <v>447</v>
      </c>
      <c r="C2354" t="s">
        <v>37</v>
      </c>
      <c r="D2354" t="s">
        <v>40</v>
      </c>
      <c r="E2354" s="1">
        <v>41985</v>
      </c>
      <c r="F2354" s="1" t="s">
        <v>441</v>
      </c>
      <c r="G2354">
        <v>4</v>
      </c>
      <c r="H2354">
        <v>14</v>
      </c>
      <c r="I2354" t="s">
        <v>437</v>
      </c>
      <c r="J2354" t="s">
        <v>445</v>
      </c>
      <c r="K2354">
        <f t="shared" si="37"/>
        <v>3289</v>
      </c>
    </row>
    <row r="2355" spans="1:11" hidden="1" x14ac:dyDescent="0.3">
      <c r="A2355" t="s">
        <v>417</v>
      </c>
      <c r="B2355" t="s">
        <v>447</v>
      </c>
      <c r="C2355" t="s">
        <v>37</v>
      </c>
      <c r="D2355" t="s">
        <v>40</v>
      </c>
      <c r="E2355" s="1">
        <v>41985</v>
      </c>
      <c r="F2355" s="1" t="s">
        <v>441</v>
      </c>
      <c r="G2355">
        <v>1</v>
      </c>
      <c r="H2355">
        <v>13</v>
      </c>
      <c r="I2355" t="s">
        <v>437</v>
      </c>
      <c r="J2355" t="s">
        <v>445</v>
      </c>
      <c r="K2355">
        <f t="shared" si="37"/>
        <v>3289</v>
      </c>
    </row>
    <row r="2356" spans="1:11" hidden="1" x14ac:dyDescent="0.3">
      <c r="A2356" t="s">
        <v>417</v>
      </c>
      <c r="B2356" t="s">
        <v>447</v>
      </c>
      <c r="C2356" t="s">
        <v>37</v>
      </c>
      <c r="D2356" t="s">
        <v>40</v>
      </c>
      <c r="E2356" s="1">
        <v>41985</v>
      </c>
      <c r="F2356" s="1" t="s">
        <v>441</v>
      </c>
      <c r="G2356">
        <v>2</v>
      </c>
      <c r="H2356">
        <v>14</v>
      </c>
      <c r="I2356" t="s">
        <v>437</v>
      </c>
      <c r="J2356" t="s">
        <v>445</v>
      </c>
      <c r="K2356">
        <f t="shared" si="37"/>
        <v>3289</v>
      </c>
    </row>
    <row r="2357" spans="1:11" hidden="1" x14ac:dyDescent="0.3">
      <c r="A2357" t="s">
        <v>417</v>
      </c>
      <c r="B2357" t="s">
        <v>447</v>
      </c>
      <c r="C2357" t="s">
        <v>37</v>
      </c>
      <c r="D2357" t="s">
        <v>40</v>
      </c>
      <c r="E2357" s="1">
        <v>41985</v>
      </c>
      <c r="F2357" s="1" t="s">
        <v>441</v>
      </c>
      <c r="G2357">
        <v>3</v>
      </c>
      <c r="H2357">
        <v>14</v>
      </c>
      <c r="I2357" t="s">
        <v>437</v>
      </c>
      <c r="J2357" t="s">
        <v>445</v>
      </c>
      <c r="K2357">
        <f t="shared" si="37"/>
        <v>3289</v>
      </c>
    </row>
    <row r="2358" spans="1:11" hidden="1" x14ac:dyDescent="0.3">
      <c r="A2358" t="s">
        <v>417</v>
      </c>
      <c r="B2358" t="s">
        <v>447</v>
      </c>
      <c r="C2358" t="s">
        <v>37</v>
      </c>
      <c r="D2358" t="s">
        <v>40</v>
      </c>
      <c r="E2358" s="1">
        <v>41985</v>
      </c>
      <c r="F2358" s="1" t="s">
        <v>441</v>
      </c>
      <c r="G2358">
        <v>4</v>
      </c>
      <c r="H2358">
        <v>12</v>
      </c>
      <c r="I2358" t="s">
        <v>437</v>
      </c>
      <c r="J2358" t="s">
        <v>445</v>
      </c>
      <c r="K2358">
        <f t="shared" si="37"/>
        <v>3289</v>
      </c>
    </row>
    <row r="2359" spans="1:11" hidden="1" x14ac:dyDescent="0.3">
      <c r="A2359" t="s">
        <v>417</v>
      </c>
      <c r="B2359" t="s">
        <v>447</v>
      </c>
      <c r="C2359" t="s">
        <v>37</v>
      </c>
      <c r="D2359" t="s">
        <v>36</v>
      </c>
      <c r="E2359" s="1">
        <v>41862</v>
      </c>
      <c r="F2359" s="1" t="s">
        <v>441</v>
      </c>
      <c r="G2359">
        <v>1</v>
      </c>
      <c r="H2359">
        <v>3.4167725540025415</v>
      </c>
      <c r="I2359">
        <v>10</v>
      </c>
      <c r="J2359" t="s">
        <v>444</v>
      </c>
      <c r="K2359">
        <f t="shared" si="37"/>
        <v>460</v>
      </c>
    </row>
    <row r="2360" spans="1:11" hidden="1" x14ac:dyDescent="0.3">
      <c r="A2360" t="s">
        <v>417</v>
      </c>
      <c r="B2360" t="s">
        <v>447</v>
      </c>
      <c r="C2360" t="s">
        <v>37</v>
      </c>
      <c r="D2360" t="s">
        <v>36</v>
      </c>
      <c r="E2360" s="1">
        <v>41862</v>
      </c>
      <c r="F2360" s="1" t="s">
        <v>441</v>
      </c>
      <c r="G2360">
        <v>2</v>
      </c>
      <c r="H2360">
        <v>3.6302414231257942</v>
      </c>
      <c r="I2360">
        <v>11</v>
      </c>
      <c r="J2360" t="s">
        <v>444</v>
      </c>
      <c r="K2360">
        <f t="shared" si="37"/>
        <v>460</v>
      </c>
    </row>
    <row r="2361" spans="1:11" hidden="1" x14ac:dyDescent="0.3">
      <c r="A2361" t="s">
        <v>417</v>
      </c>
      <c r="B2361" t="s">
        <v>447</v>
      </c>
      <c r="C2361" t="s">
        <v>37</v>
      </c>
      <c r="D2361" t="s">
        <v>36</v>
      </c>
      <c r="E2361" s="1">
        <v>41862</v>
      </c>
      <c r="F2361" s="1" t="s">
        <v>441</v>
      </c>
      <c r="G2361">
        <v>3</v>
      </c>
      <c r="H2361">
        <v>3.5641677255400253</v>
      </c>
      <c r="I2361">
        <v>10</v>
      </c>
      <c r="J2361" t="s">
        <v>444</v>
      </c>
      <c r="K2361">
        <f t="shared" si="37"/>
        <v>460</v>
      </c>
    </row>
    <row r="2362" spans="1:11" hidden="1" x14ac:dyDescent="0.3">
      <c r="A2362" t="s">
        <v>417</v>
      </c>
      <c r="B2362" t="s">
        <v>447</v>
      </c>
      <c r="C2362" t="s">
        <v>37</v>
      </c>
      <c r="D2362" t="s">
        <v>36</v>
      </c>
      <c r="E2362" s="1">
        <v>41862</v>
      </c>
      <c r="F2362" s="1" t="s">
        <v>441</v>
      </c>
      <c r="G2362">
        <v>4</v>
      </c>
      <c r="H2362">
        <v>3.4421855146124525</v>
      </c>
      <c r="I2362">
        <v>10</v>
      </c>
      <c r="J2362" t="s">
        <v>444</v>
      </c>
      <c r="K2362">
        <f t="shared" si="37"/>
        <v>460</v>
      </c>
    </row>
    <row r="2363" spans="1:11" hidden="1" x14ac:dyDescent="0.3">
      <c r="A2363" t="s">
        <v>417</v>
      </c>
      <c r="B2363" t="s">
        <v>447</v>
      </c>
      <c r="C2363" t="s">
        <v>37</v>
      </c>
      <c r="D2363" t="s">
        <v>36</v>
      </c>
      <c r="E2363" s="1">
        <v>41862</v>
      </c>
      <c r="F2363" s="1" t="s">
        <v>441</v>
      </c>
      <c r="G2363">
        <v>1</v>
      </c>
      <c r="H2363">
        <v>3.6861499364675985</v>
      </c>
      <c r="I2363">
        <v>10</v>
      </c>
      <c r="J2363" t="s">
        <v>444</v>
      </c>
      <c r="K2363">
        <f t="shared" si="37"/>
        <v>460</v>
      </c>
    </row>
    <row r="2364" spans="1:11" hidden="1" x14ac:dyDescent="0.3">
      <c r="A2364" t="s">
        <v>417</v>
      </c>
      <c r="B2364" t="s">
        <v>447</v>
      </c>
      <c r="C2364" t="s">
        <v>37</v>
      </c>
      <c r="D2364" t="s">
        <v>36</v>
      </c>
      <c r="E2364" s="1">
        <v>41862</v>
      </c>
      <c r="F2364" s="1" t="s">
        <v>441</v>
      </c>
      <c r="G2364">
        <v>2</v>
      </c>
      <c r="H2364">
        <v>2.3258520365752284</v>
      </c>
      <c r="I2364">
        <v>9</v>
      </c>
      <c r="J2364" t="s">
        <v>444</v>
      </c>
      <c r="K2364">
        <f t="shared" si="37"/>
        <v>460</v>
      </c>
    </row>
    <row r="2365" spans="1:11" hidden="1" x14ac:dyDescent="0.3">
      <c r="A2365" t="s">
        <v>417</v>
      </c>
      <c r="B2365" t="s">
        <v>447</v>
      </c>
      <c r="C2365" t="s">
        <v>37</v>
      </c>
      <c r="D2365" t="s">
        <v>36</v>
      </c>
      <c r="E2365" s="1">
        <v>41862</v>
      </c>
      <c r="F2365" s="1" t="s">
        <v>441</v>
      </c>
      <c r="G2365">
        <v>3</v>
      </c>
      <c r="H2365">
        <v>2.3840399002493764</v>
      </c>
      <c r="I2365">
        <v>10</v>
      </c>
      <c r="J2365" t="s">
        <v>444</v>
      </c>
      <c r="K2365">
        <f t="shared" si="37"/>
        <v>460</v>
      </c>
    </row>
    <row r="2366" spans="1:11" hidden="1" x14ac:dyDescent="0.3">
      <c r="A2366" t="s">
        <v>417</v>
      </c>
      <c r="B2366" t="s">
        <v>447</v>
      </c>
      <c r="C2366" t="s">
        <v>37</v>
      </c>
      <c r="D2366" t="s">
        <v>36</v>
      </c>
      <c r="E2366" s="1">
        <v>41862</v>
      </c>
      <c r="F2366" s="1" t="s">
        <v>441</v>
      </c>
      <c r="G2366">
        <v>4</v>
      </c>
      <c r="H2366">
        <v>2.4480465502909392</v>
      </c>
      <c r="I2366">
        <v>9</v>
      </c>
      <c r="J2366" t="s">
        <v>444</v>
      </c>
      <c r="K2366">
        <f t="shared" si="37"/>
        <v>460</v>
      </c>
    </row>
    <row r="2367" spans="1:11" hidden="1" x14ac:dyDescent="0.3">
      <c r="A2367" t="s">
        <v>417</v>
      </c>
      <c r="B2367" t="s">
        <v>447</v>
      </c>
      <c r="C2367" t="s">
        <v>37</v>
      </c>
      <c r="D2367" t="s">
        <v>36</v>
      </c>
      <c r="E2367" s="1">
        <v>41862</v>
      </c>
      <c r="F2367" s="1" t="s">
        <v>441</v>
      </c>
      <c r="G2367">
        <v>5</v>
      </c>
      <c r="H2367">
        <v>2.5178719866999169</v>
      </c>
      <c r="I2367">
        <v>8</v>
      </c>
      <c r="J2367" t="s">
        <v>444</v>
      </c>
      <c r="K2367">
        <f t="shared" si="37"/>
        <v>460</v>
      </c>
    </row>
    <row r="2368" spans="1:11" hidden="1" x14ac:dyDescent="0.3">
      <c r="A2368" t="s">
        <v>417</v>
      </c>
      <c r="B2368" t="s">
        <v>447</v>
      </c>
      <c r="C2368" t="s">
        <v>37</v>
      </c>
      <c r="D2368" t="s">
        <v>36</v>
      </c>
      <c r="E2368" s="1">
        <v>41862</v>
      </c>
      <c r="F2368" s="1" t="s">
        <v>441</v>
      </c>
      <c r="G2368">
        <v>1</v>
      </c>
      <c r="H2368">
        <v>3.2744599745870393</v>
      </c>
      <c r="I2368" t="s">
        <v>437</v>
      </c>
      <c r="J2368" t="s">
        <v>444</v>
      </c>
      <c r="K2368">
        <f t="shared" si="37"/>
        <v>460</v>
      </c>
    </row>
    <row r="2369" spans="1:11" hidden="1" x14ac:dyDescent="0.3">
      <c r="A2369" t="s">
        <v>417</v>
      </c>
      <c r="B2369" t="s">
        <v>447</v>
      </c>
      <c r="C2369" t="s">
        <v>37</v>
      </c>
      <c r="D2369" t="s">
        <v>36</v>
      </c>
      <c r="E2369" s="1">
        <v>41862</v>
      </c>
      <c r="F2369" s="1" t="s">
        <v>441</v>
      </c>
      <c r="G2369">
        <v>2</v>
      </c>
      <c r="H2369">
        <v>3.3913595933926302</v>
      </c>
      <c r="I2369">
        <v>9</v>
      </c>
      <c r="J2369" t="s">
        <v>444</v>
      </c>
      <c r="K2369">
        <f t="shared" si="37"/>
        <v>460</v>
      </c>
    </row>
    <row r="2370" spans="1:11" hidden="1" x14ac:dyDescent="0.3">
      <c r="A2370" t="s">
        <v>417</v>
      </c>
      <c r="B2370" t="s">
        <v>447</v>
      </c>
      <c r="C2370" t="s">
        <v>37</v>
      </c>
      <c r="D2370" t="s">
        <v>36</v>
      </c>
      <c r="E2370" s="1">
        <v>41862</v>
      </c>
      <c r="F2370" s="1" t="s">
        <v>441</v>
      </c>
      <c r="G2370">
        <v>3</v>
      </c>
      <c r="H2370">
        <v>3.4066073697585768</v>
      </c>
      <c r="I2370">
        <v>9</v>
      </c>
      <c r="J2370" t="s">
        <v>444</v>
      </c>
      <c r="K2370">
        <f t="shared" si="37"/>
        <v>460</v>
      </c>
    </row>
    <row r="2371" spans="1:11" hidden="1" x14ac:dyDescent="0.3">
      <c r="A2371" t="s">
        <v>417</v>
      </c>
      <c r="B2371" t="s">
        <v>447</v>
      </c>
      <c r="C2371" t="s">
        <v>37</v>
      </c>
      <c r="D2371" t="s">
        <v>36</v>
      </c>
      <c r="E2371" s="1">
        <v>41862</v>
      </c>
      <c r="F2371" s="1" t="s">
        <v>441</v>
      </c>
      <c r="G2371">
        <v>4</v>
      </c>
      <c r="H2371">
        <v>2.3491271820448878</v>
      </c>
      <c r="I2371">
        <v>9</v>
      </c>
      <c r="J2371" t="s">
        <v>444</v>
      </c>
      <c r="K2371">
        <f t="shared" si="37"/>
        <v>460</v>
      </c>
    </row>
    <row r="2372" spans="1:11" hidden="1" x14ac:dyDescent="0.3">
      <c r="A2372" t="s">
        <v>417</v>
      </c>
      <c r="B2372" t="s">
        <v>447</v>
      </c>
      <c r="C2372" t="s">
        <v>37</v>
      </c>
      <c r="D2372" t="s">
        <v>36</v>
      </c>
      <c r="E2372" s="1">
        <v>41869</v>
      </c>
      <c r="F2372" s="1" t="s">
        <v>441</v>
      </c>
      <c r="G2372">
        <v>1</v>
      </c>
      <c r="H2372">
        <v>3.1118170266836085</v>
      </c>
      <c r="I2372">
        <v>12</v>
      </c>
      <c r="J2372" t="s">
        <v>444</v>
      </c>
      <c r="K2372">
        <f t="shared" si="37"/>
        <v>621</v>
      </c>
    </row>
    <row r="2373" spans="1:11" hidden="1" x14ac:dyDescent="0.3">
      <c r="A2373" t="s">
        <v>417</v>
      </c>
      <c r="B2373" t="s">
        <v>447</v>
      </c>
      <c r="C2373" t="s">
        <v>37</v>
      </c>
      <c r="D2373" t="s">
        <v>36</v>
      </c>
      <c r="E2373" s="1">
        <v>41869</v>
      </c>
      <c r="F2373" s="1" t="s">
        <v>441</v>
      </c>
      <c r="G2373">
        <v>2</v>
      </c>
      <c r="H2373">
        <v>4.3673765730880927</v>
      </c>
      <c r="I2373">
        <v>14</v>
      </c>
      <c r="J2373" t="s">
        <v>444</v>
      </c>
      <c r="K2373">
        <f t="shared" si="37"/>
        <v>621</v>
      </c>
    </row>
    <row r="2374" spans="1:11" hidden="1" x14ac:dyDescent="0.3">
      <c r="A2374" t="s">
        <v>417</v>
      </c>
      <c r="B2374" t="s">
        <v>447</v>
      </c>
      <c r="C2374" t="s">
        <v>37</v>
      </c>
      <c r="D2374" t="s">
        <v>36</v>
      </c>
      <c r="E2374" s="1">
        <v>41869</v>
      </c>
      <c r="F2374" s="1" t="s">
        <v>441</v>
      </c>
      <c r="G2374">
        <v>3</v>
      </c>
      <c r="H2374">
        <v>4.3673765730880927</v>
      </c>
      <c r="I2374">
        <v>13</v>
      </c>
      <c r="J2374" t="s">
        <v>444</v>
      </c>
      <c r="K2374">
        <f t="shared" si="37"/>
        <v>621</v>
      </c>
    </row>
    <row r="2375" spans="1:11" hidden="1" x14ac:dyDescent="0.3">
      <c r="A2375" t="s">
        <v>417</v>
      </c>
      <c r="B2375" t="s">
        <v>447</v>
      </c>
      <c r="C2375" t="s">
        <v>37</v>
      </c>
      <c r="D2375" t="s">
        <v>36</v>
      </c>
      <c r="E2375" s="1">
        <v>41869</v>
      </c>
      <c r="F2375" s="1" t="s">
        <v>441</v>
      </c>
      <c r="G2375">
        <v>4</v>
      </c>
      <c r="H2375">
        <v>3.1778907242693775</v>
      </c>
      <c r="I2375">
        <v>12</v>
      </c>
      <c r="J2375" t="s">
        <v>444</v>
      </c>
      <c r="K2375">
        <f t="shared" si="37"/>
        <v>621</v>
      </c>
    </row>
    <row r="2376" spans="1:11" hidden="1" x14ac:dyDescent="0.3">
      <c r="A2376" t="s">
        <v>417</v>
      </c>
      <c r="B2376" t="s">
        <v>447</v>
      </c>
      <c r="C2376" t="s">
        <v>37</v>
      </c>
      <c r="D2376" t="s">
        <v>36</v>
      </c>
      <c r="E2376" s="1">
        <v>41869</v>
      </c>
      <c r="F2376" s="1" t="s">
        <v>441</v>
      </c>
      <c r="G2376">
        <v>1</v>
      </c>
      <c r="H2376">
        <v>4.447241045498548</v>
      </c>
      <c r="I2376">
        <v>13</v>
      </c>
      <c r="J2376" t="s">
        <v>444</v>
      </c>
      <c r="K2376">
        <f t="shared" si="37"/>
        <v>621</v>
      </c>
    </row>
    <row r="2377" spans="1:11" hidden="1" x14ac:dyDescent="0.3">
      <c r="A2377" t="s">
        <v>417</v>
      </c>
      <c r="B2377" t="s">
        <v>447</v>
      </c>
      <c r="C2377" t="s">
        <v>37</v>
      </c>
      <c r="D2377" t="s">
        <v>36</v>
      </c>
      <c r="E2377" s="1">
        <v>41869</v>
      </c>
      <c r="F2377" s="1" t="s">
        <v>441</v>
      </c>
      <c r="G2377">
        <v>2</v>
      </c>
      <c r="H2377">
        <v>4.5643756050338817</v>
      </c>
      <c r="I2377">
        <v>13</v>
      </c>
      <c r="J2377" t="s">
        <v>444</v>
      </c>
      <c r="K2377">
        <f t="shared" si="37"/>
        <v>621</v>
      </c>
    </row>
    <row r="2378" spans="1:11" hidden="1" x14ac:dyDescent="0.3">
      <c r="A2378" t="s">
        <v>417</v>
      </c>
      <c r="B2378" t="s">
        <v>447</v>
      </c>
      <c r="C2378" t="s">
        <v>37</v>
      </c>
      <c r="D2378" t="s">
        <v>36</v>
      </c>
      <c r="E2378" s="1">
        <v>41869</v>
      </c>
      <c r="F2378" s="1" t="s">
        <v>441</v>
      </c>
      <c r="G2378">
        <v>3</v>
      </c>
      <c r="H2378">
        <v>4.5164569215876087</v>
      </c>
      <c r="I2378">
        <v>13</v>
      </c>
      <c r="J2378" t="s">
        <v>444</v>
      </c>
      <c r="K2378">
        <f t="shared" si="37"/>
        <v>621</v>
      </c>
    </row>
    <row r="2379" spans="1:11" hidden="1" x14ac:dyDescent="0.3">
      <c r="A2379" t="s">
        <v>417</v>
      </c>
      <c r="B2379" t="s">
        <v>447</v>
      </c>
      <c r="C2379" t="s">
        <v>37</v>
      </c>
      <c r="D2379" t="s">
        <v>36</v>
      </c>
      <c r="E2379" s="1">
        <v>41869</v>
      </c>
      <c r="F2379" s="1" t="s">
        <v>441</v>
      </c>
      <c r="G2379">
        <v>4</v>
      </c>
      <c r="H2379">
        <v>4.4578896418199419</v>
      </c>
      <c r="I2379">
        <v>13</v>
      </c>
      <c r="J2379" t="s">
        <v>444</v>
      </c>
      <c r="K2379">
        <f t="shared" si="37"/>
        <v>621</v>
      </c>
    </row>
    <row r="2380" spans="1:11" hidden="1" x14ac:dyDescent="0.3">
      <c r="A2380" t="s">
        <v>417</v>
      </c>
      <c r="B2380" t="s">
        <v>447</v>
      </c>
      <c r="C2380" t="s">
        <v>37</v>
      </c>
      <c r="D2380" t="s">
        <v>36</v>
      </c>
      <c r="E2380" s="1">
        <v>41874</v>
      </c>
      <c r="F2380" s="1" t="s">
        <v>441</v>
      </c>
      <c r="G2380">
        <v>1</v>
      </c>
      <c r="H2380">
        <v>4.3567279767666989</v>
      </c>
      <c r="I2380">
        <v>13</v>
      </c>
      <c r="J2380" t="s">
        <v>444</v>
      </c>
      <c r="K2380">
        <f t="shared" si="37"/>
        <v>736</v>
      </c>
    </row>
    <row r="2381" spans="1:11" hidden="1" x14ac:dyDescent="0.3">
      <c r="A2381" t="s">
        <v>417</v>
      </c>
      <c r="B2381" t="s">
        <v>447</v>
      </c>
      <c r="C2381" t="s">
        <v>37</v>
      </c>
      <c r="D2381" t="s">
        <v>36</v>
      </c>
      <c r="E2381" s="1">
        <v>41874</v>
      </c>
      <c r="F2381" s="1" t="s">
        <v>441</v>
      </c>
      <c r="G2381">
        <v>2</v>
      </c>
      <c r="H2381">
        <v>4.7666989351403677</v>
      </c>
      <c r="I2381">
        <v>14</v>
      </c>
      <c r="J2381" t="s">
        <v>444</v>
      </c>
      <c r="K2381">
        <f t="shared" si="37"/>
        <v>736</v>
      </c>
    </row>
    <row r="2382" spans="1:11" hidden="1" x14ac:dyDescent="0.3">
      <c r="A2382" t="s">
        <v>417</v>
      </c>
      <c r="B2382" t="s">
        <v>447</v>
      </c>
      <c r="C2382" t="s">
        <v>37</v>
      </c>
      <c r="D2382" t="s">
        <v>36</v>
      </c>
      <c r="E2382" s="1">
        <v>41874</v>
      </c>
      <c r="F2382" s="1" t="s">
        <v>441</v>
      </c>
      <c r="G2382">
        <v>3</v>
      </c>
      <c r="H2382">
        <v>4.7134559535333977</v>
      </c>
      <c r="I2382">
        <v>13</v>
      </c>
      <c r="J2382" t="s">
        <v>444</v>
      </c>
      <c r="K2382">
        <f t="shared" si="37"/>
        <v>736</v>
      </c>
    </row>
    <row r="2383" spans="1:11" hidden="1" x14ac:dyDescent="0.3">
      <c r="A2383" t="s">
        <v>417</v>
      </c>
      <c r="B2383" t="s">
        <v>447</v>
      </c>
      <c r="C2383" t="s">
        <v>37</v>
      </c>
      <c r="D2383" t="s">
        <v>36</v>
      </c>
      <c r="E2383" s="1">
        <v>41874</v>
      </c>
      <c r="F2383" s="1" t="s">
        <v>441</v>
      </c>
      <c r="G2383">
        <v>4</v>
      </c>
      <c r="H2383">
        <v>5.7281672816728166</v>
      </c>
      <c r="I2383">
        <v>15</v>
      </c>
      <c r="J2383" t="s">
        <v>444</v>
      </c>
      <c r="K2383">
        <f t="shared" si="37"/>
        <v>736</v>
      </c>
    </row>
    <row r="2384" spans="1:11" hidden="1" x14ac:dyDescent="0.3">
      <c r="A2384" t="s">
        <v>417</v>
      </c>
      <c r="B2384" t="s">
        <v>447</v>
      </c>
      <c r="C2384" t="s">
        <v>37</v>
      </c>
      <c r="D2384" t="s">
        <v>36</v>
      </c>
      <c r="E2384" s="1">
        <v>41874</v>
      </c>
      <c r="F2384" s="1" t="s">
        <v>441</v>
      </c>
      <c r="G2384">
        <v>1</v>
      </c>
      <c r="H2384">
        <v>4.7560503388189739</v>
      </c>
      <c r="I2384">
        <v>13</v>
      </c>
      <c r="J2384" t="s">
        <v>444</v>
      </c>
      <c r="K2384">
        <f t="shared" si="37"/>
        <v>736</v>
      </c>
    </row>
    <row r="2385" spans="1:11" hidden="1" x14ac:dyDescent="0.3">
      <c r="A2385" t="s">
        <v>417</v>
      </c>
      <c r="B2385" t="s">
        <v>447</v>
      </c>
      <c r="C2385" t="s">
        <v>37</v>
      </c>
      <c r="D2385" t="s">
        <v>36</v>
      </c>
      <c r="E2385" s="1">
        <v>41874</v>
      </c>
      <c r="F2385" s="1" t="s">
        <v>441</v>
      </c>
      <c r="G2385">
        <v>2</v>
      </c>
      <c r="H2385">
        <v>5.1771217712177124</v>
      </c>
      <c r="I2385">
        <v>14</v>
      </c>
      <c r="J2385" t="s">
        <v>444</v>
      </c>
      <c r="K2385">
        <f t="shared" si="37"/>
        <v>736</v>
      </c>
    </row>
    <row r="2386" spans="1:11" hidden="1" x14ac:dyDescent="0.3">
      <c r="A2386" t="s">
        <v>417</v>
      </c>
      <c r="B2386" t="s">
        <v>447</v>
      </c>
      <c r="C2386" t="s">
        <v>37</v>
      </c>
      <c r="D2386" t="s">
        <v>36</v>
      </c>
      <c r="E2386" s="1">
        <v>41874</v>
      </c>
      <c r="F2386" s="1" t="s">
        <v>441</v>
      </c>
      <c r="G2386">
        <v>3</v>
      </c>
      <c r="H2386">
        <v>4.9956437560503391</v>
      </c>
      <c r="I2386">
        <v>14</v>
      </c>
      <c r="J2386" t="s">
        <v>444</v>
      </c>
      <c r="K2386">
        <f t="shared" si="37"/>
        <v>736</v>
      </c>
    </row>
    <row r="2387" spans="1:11" hidden="1" x14ac:dyDescent="0.3">
      <c r="A2387" t="s">
        <v>417</v>
      </c>
      <c r="B2387" t="s">
        <v>447</v>
      </c>
      <c r="C2387" t="s">
        <v>37</v>
      </c>
      <c r="D2387" t="s">
        <v>36</v>
      </c>
      <c r="E2387" s="1">
        <v>41874</v>
      </c>
      <c r="F2387" s="1" t="s">
        <v>441</v>
      </c>
      <c r="G2387">
        <v>4</v>
      </c>
      <c r="H2387">
        <v>4.3460793804453051</v>
      </c>
      <c r="I2387">
        <v>13</v>
      </c>
      <c r="J2387" t="s">
        <v>444</v>
      </c>
      <c r="K2387">
        <f t="shared" si="37"/>
        <v>736</v>
      </c>
    </row>
    <row r="2388" spans="1:11" hidden="1" x14ac:dyDescent="0.3">
      <c r="A2388" t="s">
        <v>417</v>
      </c>
      <c r="B2388" t="s">
        <v>447</v>
      </c>
      <c r="C2388" t="s">
        <v>37</v>
      </c>
      <c r="D2388" t="s">
        <v>36</v>
      </c>
      <c r="E2388" s="1">
        <v>41874</v>
      </c>
      <c r="F2388" s="1" t="s">
        <v>441</v>
      </c>
      <c r="G2388">
        <v>1</v>
      </c>
      <c r="H2388">
        <v>4.7347531461761863</v>
      </c>
      <c r="I2388">
        <v>12</v>
      </c>
      <c r="J2388" t="s">
        <v>444</v>
      </c>
      <c r="K2388">
        <f t="shared" si="37"/>
        <v>736</v>
      </c>
    </row>
    <row r="2389" spans="1:11" hidden="1" x14ac:dyDescent="0.3">
      <c r="A2389" t="s">
        <v>417</v>
      </c>
      <c r="B2389" t="s">
        <v>447</v>
      </c>
      <c r="C2389" t="s">
        <v>37</v>
      </c>
      <c r="D2389" t="s">
        <v>36</v>
      </c>
      <c r="E2389" s="1">
        <v>41874</v>
      </c>
      <c r="F2389" s="1" t="s">
        <v>441</v>
      </c>
      <c r="G2389">
        <v>2</v>
      </c>
      <c r="H2389">
        <v>4.8731848983543076</v>
      </c>
      <c r="I2389">
        <v>13</v>
      </c>
      <c r="J2389" t="s">
        <v>444</v>
      </c>
      <c r="K2389">
        <f t="shared" si="37"/>
        <v>736</v>
      </c>
    </row>
    <row r="2390" spans="1:11" hidden="1" x14ac:dyDescent="0.3">
      <c r="A2390" t="s">
        <v>417</v>
      </c>
      <c r="B2390" t="s">
        <v>447</v>
      </c>
      <c r="C2390" t="s">
        <v>37</v>
      </c>
      <c r="D2390" t="s">
        <v>36</v>
      </c>
      <c r="E2390" s="1">
        <v>41874</v>
      </c>
      <c r="F2390" s="1" t="s">
        <v>441</v>
      </c>
      <c r="G2390">
        <v>3</v>
      </c>
      <c r="H2390">
        <v>4.9317521781219753</v>
      </c>
      <c r="I2390">
        <v>14</v>
      </c>
      <c r="J2390" t="s">
        <v>444</v>
      </c>
      <c r="K2390">
        <f t="shared" si="37"/>
        <v>736</v>
      </c>
    </row>
    <row r="2391" spans="1:11" hidden="1" x14ac:dyDescent="0.3">
      <c r="A2391" t="s">
        <v>417</v>
      </c>
      <c r="B2391" t="s">
        <v>447</v>
      </c>
      <c r="C2391" t="s">
        <v>37</v>
      </c>
      <c r="D2391" t="s">
        <v>36</v>
      </c>
      <c r="E2391" s="1">
        <v>41874</v>
      </c>
      <c r="F2391" s="1" t="s">
        <v>441</v>
      </c>
      <c r="G2391">
        <v>4</v>
      </c>
      <c r="H2391">
        <v>4.9317521781219753</v>
      </c>
      <c r="I2391">
        <v>13</v>
      </c>
      <c r="J2391" t="s">
        <v>444</v>
      </c>
      <c r="K2391">
        <f t="shared" si="37"/>
        <v>736</v>
      </c>
    </row>
    <row r="2392" spans="1:11" hidden="1" x14ac:dyDescent="0.3">
      <c r="A2392" t="s">
        <v>417</v>
      </c>
      <c r="B2392" t="s">
        <v>447</v>
      </c>
      <c r="C2392" t="s">
        <v>37</v>
      </c>
      <c r="D2392" t="s">
        <v>36</v>
      </c>
      <c r="E2392" s="1">
        <v>41883</v>
      </c>
      <c r="F2392" s="1" t="s">
        <v>441</v>
      </c>
      <c r="G2392">
        <v>1</v>
      </c>
      <c r="H2392">
        <v>5.5264452644526445</v>
      </c>
      <c r="I2392">
        <v>16</v>
      </c>
      <c r="J2392" t="s">
        <v>444</v>
      </c>
      <c r="K2392">
        <f t="shared" si="37"/>
        <v>943</v>
      </c>
    </row>
    <row r="2393" spans="1:11" hidden="1" x14ac:dyDescent="0.3">
      <c r="A2393" t="s">
        <v>417</v>
      </c>
      <c r="B2393" t="s">
        <v>447</v>
      </c>
      <c r="C2393" t="s">
        <v>37</v>
      </c>
      <c r="D2393" t="s">
        <v>36</v>
      </c>
      <c r="E2393" s="1">
        <v>41883</v>
      </c>
      <c r="F2393" s="1" t="s">
        <v>441</v>
      </c>
      <c r="G2393">
        <v>2</v>
      </c>
      <c r="H2393">
        <v>5.6937269372693731</v>
      </c>
      <c r="I2393">
        <v>16</v>
      </c>
      <c r="J2393" t="s">
        <v>444</v>
      </c>
      <c r="K2393">
        <f t="shared" si="37"/>
        <v>943</v>
      </c>
    </row>
    <row r="2394" spans="1:11" hidden="1" x14ac:dyDescent="0.3">
      <c r="A2394" t="s">
        <v>417</v>
      </c>
      <c r="B2394" t="s">
        <v>447</v>
      </c>
      <c r="C2394" t="s">
        <v>37</v>
      </c>
      <c r="D2394" t="s">
        <v>36</v>
      </c>
      <c r="E2394" s="1">
        <v>41883</v>
      </c>
      <c r="F2394" s="1" t="s">
        <v>441</v>
      </c>
      <c r="G2394">
        <v>3</v>
      </c>
      <c r="H2394">
        <v>5.8118081180811805</v>
      </c>
      <c r="I2394">
        <v>15</v>
      </c>
      <c r="J2394" t="s">
        <v>444</v>
      </c>
      <c r="K2394">
        <f t="shared" si="37"/>
        <v>943</v>
      </c>
    </row>
    <row r="2395" spans="1:11" hidden="1" x14ac:dyDescent="0.3">
      <c r="A2395" t="s">
        <v>417</v>
      </c>
      <c r="B2395" t="s">
        <v>447</v>
      </c>
      <c r="C2395" t="s">
        <v>37</v>
      </c>
      <c r="D2395" t="s">
        <v>36</v>
      </c>
      <c r="E2395" s="1">
        <v>41883</v>
      </c>
      <c r="F2395" s="1" t="s">
        <v>441</v>
      </c>
      <c r="G2395">
        <v>4</v>
      </c>
      <c r="H2395">
        <v>5.5362853628536284</v>
      </c>
      <c r="I2395">
        <v>15</v>
      </c>
      <c r="J2395" t="s">
        <v>444</v>
      </c>
      <c r="K2395">
        <f t="shared" si="37"/>
        <v>943</v>
      </c>
    </row>
    <row r="2396" spans="1:11" hidden="1" x14ac:dyDescent="0.3">
      <c r="A2396" t="s">
        <v>417</v>
      </c>
      <c r="B2396" t="s">
        <v>447</v>
      </c>
      <c r="C2396" t="s">
        <v>37</v>
      </c>
      <c r="D2396" t="s">
        <v>36</v>
      </c>
      <c r="E2396" s="1">
        <v>41883</v>
      </c>
      <c r="F2396" s="1" t="s">
        <v>441</v>
      </c>
      <c r="G2396">
        <v>1</v>
      </c>
      <c r="H2396">
        <v>5.423124231242312</v>
      </c>
      <c r="I2396">
        <v>15</v>
      </c>
      <c r="J2396" t="s">
        <v>444</v>
      </c>
      <c r="K2396">
        <f t="shared" si="37"/>
        <v>943</v>
      </c>
    </row>
    <row r="2397" spans="1:11" hidden="1" x14ac:dyDescent="0.3">
      <c r="A2397" t="s">
        <v>417</v>
      </c>
      <c r="B2397" t="s">
        <v>447</v>
      </c>
      <c r="C2397" t="s">
        <v>37</v>
      </c>
      <c r="D2397" t="s">
        <v>36</v>
      </c>
      <c r="E2397" s="1">
        <v>41883</v>
      </c>
      <c r="F2397" s="1" t="s">
        <v>441</v>
      </c>
      <c r="G2397">
        <v>2</v>
      </c>
      <c r="H2397">
        <v>5.767527675276753</v>
      </c>
      <c r="I2397">
        <v>16</v>
      </c>
      <c r="J2397" t="s">
        <v>444</v>
      </c>
      <c r="K2397">
        <f t="shared" si="37"/>
        <v>943</v>
      </c>
    </row>
    <row r="2398" spans="1:11" hidden="1" x14ac:dyDescent="0.3">
      <c r="A2398" t="s">
        <v>417</v>
      </c>
      <c r="B2398" t="s">
        <v>447</v>
      </c>
      <c r="C2398" t="s">
        <v>37</v>
      </c>
      <c r="D2398" t="s">
        <v>36</v>
      </c>
      <c r="E2398" s="1">
        <v>41883</v>
      </c>
      <c r="F2398" s="1" t="s">
        <v>441</v>
      </c>
      <c r="G2398">
        <v>3</v>
      </c>
      <c r="H2398">
        <v>5.8511685116851169</v>
      </c>
      <c r="I2398">
        <v>15</v>
      </c>
      <c r="J2398" t="s">
        <v>444</v>
      </c>
      <c r="K2398">
        <f t="shared" si="37"/>
        <v>943</v>
      </c>
    </row>
    <row r="2399" spans="1:11" hidden="1" x14ac:dyDescent="0.3">
      <c r="A2399" t="s">
        <v>417</v>
      </c>
      <c r="B2399" t="s">
        <v>447</v>
      </c>
      <c r="C2399" t="s">
        <v>37</v>
      </c>
      <c r="D2399" t="s">
        <v>36</v>
      </c>
      <c r="E2399" s="1">
        <v>41883</v>
      </c>
      <c r="F2399" s="1" t="s">
        <v>441</v>
      </c>
      <c r="G2399">
        <v>4</v>
      </c>
      <c r="H2399">
        <v>6.2172338884866036</v>
      </c>
      <c r="I2399">
        <v>17</v>
      </c>
      <c r="J2399" t="s">
        <v>444</v>
      </c>
      <c r="K2399">
        <f t="shared" si="37"/>
        <v>943</v>
      </c>
    </row>
    <row r="2400" spans="1:11" hidden="1" x14ac:dyDescent="0.3">
      <c r="A2400" t="s">
        <v>417</v>
      </c>
      <c r="B2400" t="s">
        <v>447</v>
      </c>
      <c r="C2400" t="s">
        <v>37</v>
      </c>
      <c r="D2400" t="s">
        <v>36</v>
      </c>
      <c r="E2400" s="1">
        <v>41883</v>
      </c>
      <c r="F2400" s="1" t="s">
        <v>441</v>
      </c>
      <c r="G2400">
        <v>1</v>
      </c>
      <c r="H2400">
        <v>5.7232472324723247</v>
      </c>
      <c r="I2400">
        <v>15</v>
      </c>
      <c r="J2400" t="s">
        <v>444</v>
      </c>
      <c r="K2400">
        <f t="shared" si="37"/>
        <v>943</v>
      </c>
    </row>
    <row r="2401" spans="1:11" hidden="1" x14ac:dyDescent="0.3">
      <c r="A2401" t="s">
        <v>417</v>
      </c>
      <c r="B2401" t="s">
        <v>447</v>
      </c>
      <c r="C2401" t="s">
        <v>37</v>
      </c>
      <c r="D2401" t="s">
        <v>36</v>
      </c>
      <c r="E2401" s="1">
        <v>41883</v>
      </c>
      <c r="F2401" s="1" t="s">
        <v>441</v>
      </c>
      <c r="G2401">
        <v>2</v>
      </c>
      <c r="H2401">
        <v>5.1869618696186963</v>
      </c>
      <c r="I2401">
        <v>16</v>
      </c>
      <c r="J2401" t="s">
        <v>444</v>
      </c>
      <c r="K2401">
        <f t="shared" si="37"/>
        <v>943</v>
      </c>
    </row>
    <row r="2402" spans="1:11" hidden="1" x14ac:dyDescent="0.3">
      <c r="A2402" t="s">
        <v>417</v>
      </c>
      <c r="B2402" t="s">
        <v>447</v>
      </c>
      <c r="C2402" t="s">
        <v>37</v>
      </c>
      <c r="D2402" t="s">
        <v>36</v>
      </c>
      <c r="E2402" s="1">
        <v>41883</v>
      </c>
      <c r="F2402" s="1" t="s">
        <v>441</v>
      </c>
      <c r="G2402">
        <v>3</v>
      </c>
      <c r="H2402">
        <v>5.1820418204182044</v>
      </c>
      <c r="I2402">
        <v>15</v>
      </c>
      <c r="J2402" t="s">
        <v>444</v>
      </c>
      <c r="K2402">
        <f t="shared" si="37"/>
        <v>943</v>
      </c>
    </row>
    <row r="2403" spans="1:11" hidden="1" x14ac:dyDescent="0.3">
      <c r="A2403" t="s">
        <v>417</v>
      </c>
      <c r="B2403" t="s">
        <v>447</v>
      </c>
      <c r="C2403" t="s">
        <v>37</v>
      </c>
      <c r="D2403" t="s">
        <v>36</v>
      </c>
      <c r="E2403" s="1">
        <v>41883</v>
      </c>
      <c r="F2403" s="1" t="s">
        <v>441</v>
      </c>
      <c r="G2403">
        <v>4</v>
      </c>
      <c r="H2403">
        <v>5.7232472324723247</v>
      </c>
      <c r="I2403">
        <v>15</v>
      </c>
      <c r="J2403" t="s">
        <v>444</v>
      </c>
      <c r="K2403">
        <f t="shared" si="37"/>
        <v>943</v>
      </c>
    </row>
    <row r="2404" spans="1:11" hidden="1" x14ac:dyDescent="0.3">
      <c r="A2404" t="s">
        <v>417</v>
      </c>
      <c r="B2404" t="s">
        <v>447</v>
      </c>
      <c r="C2404" t="s">
        <v>37</v>
      </c>
      <c r="D2404" t="s">
        <v>36</v>
      </c>
      <c r="E2404" s="1">
        <v>41890</v>
      </c>
      <c r="F2404" s="1" t="s">
        <v>441</v>
      </c>
      <c r="G2404">
        <v>1</v>
      </c>
      <c r="H2404">
        <v>6.916727009413469</v>
      </c>
      <c r="I2404">
        <v>18</v>
      </c>
      <c r="J2404" t="s">
        <v>444</v>
      </c>
      <c r="K2404">
        <f t="shared" si="37"/>
        <v>1104</v>
      </c>
    </row>
    <row r="2405" spans="1:11" hidden="1" x14ac:dyDescent="0.3">
      <c r="A2405" t="s">
        <v>417</v>
      </c>
      <c r="B2405" t="s">
        <v>447</v>
      </c>
      <c r="C2405" t="s">
        <v>37</v>
      </c>
      <c r="D2405" t="s">
        <v>36</v>
      </c>
      <c r="E2405" s="1">
        <v>41890</v>
      </c>
      <c r="F2405" s="1" t="s">
        <v>441</v>
      </c>
      <c r="G2405">
        <v>2</v>
      </c>
      <c r="H2405">
        <v>7.2242833052276563</v>
      </c>
      <c r="I2405">
        <v>20</v>
      </c>
      <c r="J2405" t="s">
        <v>444</v>
      </c>
      <c r="K2405">
        <f t="shared" si="37"/>
        <v>1104</v>
      </c>
    </row>
    <row r="2406" spans="1:11" hidden="1" x14ac:dyDescent="0.3">
      <c r="A2406" t="s">
        <v>417</v>
      </c>
      <c r="B2406" t="s">
        <v>447</v>
      </c>
      <c r="C2406" t="s">
        <v>37</v>
      </c>
      <c r="D2406" t="s">
        <v>36</v>
      </c>
      <c r="E2406" s="1">
        <v>41890</v>
      </c>
      <c r="F2406" s="1" t="s">
        <v>441</v>
      </c>
      <c r="G2406">
        <v>3</v>
      </c>
      <c r="H2406">
        <v>7.3305227655986513</v>
      </c>
      <c r="I2406">
        <v>20</v>
      </c>
      <c r="J2406" t="s">
        <v>444</v>
      </c>
      <c r="K2406">
        <f t="shared" si="37"/>
        <v>1104</v>
      </c>
    </row>
    <row r="2407" spans="1:11" hidden="1" x14ac:dyDescent="0.3">
      <c r="A2407" t="s">
        <v>417</v>
      </c>
      <c r="B2407" t="s">
        <v>447</v>
      </c>
      <c r="C2407" t="s">
        <v>37</v>
      </c>
      <c r="D2407" t="s">
        <v>36</v>
      </c>
      <c r="E2407" s="1">
        <v>41890</v>
      </c>
      <c r="F2407" s="1" t="s">
        <v>441</v>
      </c>
      <c r="G2407">
        <v>4</v>
      </c>
      <c r="H2407">
        <v>6.8037653874004347</v>
      </c>
      <c r="I2407">
        <v>19</v>
      </c>
      <c r="J2407" t="s">
        <v>444</v>
      </c>
      <c r="K2407">
        <f t="shared" si="37"/>
        <v>1104</v>
      </c>
    </row>
    <row r="2408" spans="1:11" hidden="1" x14ac:dyDescent="0.3">
      <c r="A2408" t="s">
        <v>417</v>
      </c>
      <c r="B2408" t="s">
        <v>447</v>
      </c>
      <c r="C2408" t="s">
        <v>37</v>
      </c>
      <c r="D2408" t="s">
        <v>36</v>
      </c>
      <c r="E2408" s="1">
        <v>41890</v>
      </c>
      <c r="F2408" s="1" t="s">
        <v>441</v>
      </c>
      <c r="G2408">
        <v>1</v>
      </c>
      <c r="H2408">
        <v>6.6864590876176688</v>
      </c>
      <c r="I2408">
        <v>18</v>
      </c>
      <c r="J2408" t="s">
        <v>444</v>
      </c>
      <c r="K2408">
        <f t="shared" si="37"/>
        <v>1104</v>
      </c>
    </row>
    <row r="2409" spans="1:11" hidden="1" x14ac:dyDescent="0.3">
      <c r="A2409" t="s">
        <v>417</v>
      </c>
      <c r="B2409" t="s">
        <v>447</v>
      </c>
      <c r="C2409" t="s">
        <v>37</v>
      </c>
      <c r="D2409" t="s">
        <v>36</v>
      </c>
      <c r="E2409" s="1">
        <v>41890</v>
      </c>
      <c r="F2409" s="1" t="s">
        <v>441</v>
      </c>
      <c r="G2409">
        <v>2</v>
      </c>
      <c r="H2409">
        <v>6.755973931933382</v>
      </c>
      <c r="I2409">
        <v>17</v>
      </c>
      <c r="J2409" t="s">
        <v>444</v>
      </c>
      <c r="K2409">
        <f t="shared" si="37"/>
        <v>1104</v>
      </c>
    </row>
    <row r="2410" spans="1:11" hidden="1" x14ac:dyDescent="0.3">
      <c r="A2410" t="s">
        <v>417</v>
      </c>
      <c r="B2410" t="s">
        <v>447</v>
      </c>
      <c r="C2410" t="s">
        <v>37</v>
      </c>
      <c r="D2410" t="s">
        <v>36</v>
      </c>
      <c r="E2410" s="1">
        <v>41890</v>
      </c>
      <c r="F2410" s="1" t="s">
        <v>441</v>
      </c>
      <c r="G2410">
        <v>3</v>
      </c>
      <c r="H2410">
        <v>6.7385952208544531</v>
      </c>
      <c r="I2410">
        <v>19</v>
      </c>
      <c r="J2410" t="s">
        <v>444</v>
      </c>
      <c r="K2410">
        <f t="shared" si="37"/>
        <v>1104</v>
      </c>
    </row>
    <row r="2411" spans="1:11" hidden="1" x14ac:dyDescent="0.3">
      <c r="A2411" t="s">
        <v>417</v>
      </c>
      <c r="B2411" t="s">
        <v>447</v>
      </c>
      <c r="C2411" t="s">
        <v>37</v>
      </c>
      <c r="D2411" t="s">
        <v>36</v>
      </c>
      <c r="E2411" s="1">
        <v>41890</v>
      </c>
      <c r="F2411" s="1" t="s">
        <v>441</v>
      </c>
      <c r="G2411">
        <v>4</v>
      </c>
      <c r="H2411">
        <v>6.8341781317885593</v>
      </c>
      <c r="I2411">
        <v>19</v>
      </c>
      <c r="J2411" t="s">
        <v>444</v>
      </c>
      <c r="K2411">
        <f t="shared" si="37"/>
        <v>1104</v>
      </c>
    </row>
    <row r="2412" spans="1:11" hidden="1" x14ac:dyDescent="0.3">
      <c r="A2412" t="s">
        <v>417</v>
      </c>
      <c r="B2412" t="s">
        <v>447</v>
      </c>
      <c r="C2412" t="s">
        <v>37</v>
      </c>
      <c r="D2412" t="s">
        <v>36</v>
      </c>
      <c r="E2412" s="1">
        <v>41890</v>
      </c>
      <c r="F2412" s="1" t="s">
        <v>441</v>
      </c>
      <c r="G2412">
        <v>1</v>
      </c>
      <c r="H2412">
        <v>7.3147835862844293</v>
      </c>
      <c r="I2412">
        <v>20</v>
      </c>
      <c r="J2412" t="s">
        <v>444</v>
      </c>
      <c r="K2412">
        <f t="shared" si="37"/>
        <v>1104</v>
      </c>
    </row>
    <row r="2413" spans="1:11" hidden="1" x14ac:dyDescent="0.3">
      <c r="A2413" t="s">
        <v>417</v>
      </c>
      <c r="B2413" t="s">
        <v>447</v>
      </c>
      <c r="C2413" t="s">
        <v>37</v>
      </c>
      <c r="D2413" t="s">
        <v>36</v>
      </c>
      <c r="E2413" s="1">
        <v>41890</v>
      </c>
      <c r="F2413" s="1" t="s">
        <v>441</v>
      </c>
      <c r="G2413">
        <v>2</v>
      </c>
      <c r="H2413">
        <v>6.6994931209268644</v>
      </c>
      <c r="I2413">
        <v>19</v>
      </c>
      <c r="J2413" t="s">
        <v>444</v>
      </c>
      <c r="K2413">
        <f t="shared" si="37"/>
        <v>1104</v>
      </c>
    </row>
    <row r="2414" spans="1:11" hidden="1" x14ac:dyDescent="0.3">
      <c r="A2414" t="s">
        <v>417</v>
      </c>
      <c r="B2414" t="s">
        <v>447</v>
      </c>
      <c r="C2414" t="s">
        <v>37</v>
      </c>
      <c r="D2414" t="s">
        <v>36</v>
      </c>
      <c r="E2414" s="1">
        <v>41890</v>
      </c>
      <c r="F2414" s="1" t="s">
        <v>441</v>
      </c>
      <c r="G2414">
        <v>3</v>
      </c>
      <c r="H2414">
        <v>6.6603910209992758</v>
      </c>
      <c r="I2414">
        <v>18</v>
      </c>
      <c r="J2414" t="s">
        <v>444</v>
      </c>
      <c r="K2414">
        <f t="shared" si="37"/>
        <v>1104</v>
      </c>
    </row>
    <row r="2415" spans="1:11" hidden="1" x14ac:dyDescent="0.3">
      <c r="A2415" t="s">
        <v>417</v>
      </c>
      <c r="B2415" t="s">
        <v>447</v>
      </c>
      <c r="C2415" t="s">
        <v>37</v>
      </c>
      <c r="D2415" t="s">
        <v>36</v>
      </c>
      <c r="E2415" s="1">
        <v>41890</v>
      </c>
      <c r="F2415" s="1" t="s">
        <v>441</v>
      </c>
      <c r="G2415">
        <v>4</v>
      </c>
      <c r="H2415">
        <v>6.7646632874728461</v>
      </c>
      <c r="I2415">
        <v>20</v>
      </c>
      <c r="J2415" t="s">
        <v>444</v>
      </c>
      <c r="K2415">
        <f t="shared" ref="K2415:K2478" si="38">(E2415-Exp4SD) * 23</f>
        <v>1104</v>
      </c>
    </row>
    <row r="2416" spans="1:11" hidden="1" x14ac:dyDescent="0.3">
      <c r="A2416" t="s">
        <v>417</v>
      </c>
      <c r="B2416" t="s">
        <v>447</v>
      </c>
      <c r="C2416" t="s">
        <v>37</v>
      </c>
      <c r="D2416" t="s">
        <v>36</v>
      </c>
      <c r="E2416" s="1">
        <v>41897</v>
      </c>
      <c r="F2416" s="1" t="s">
        <v>441</v>
      </c>
      <c r="G2416">
        <v>1</v>
      </c>
      <c r="H2416">
        <v>7.8853288364249581</v>
      </c>
      <c r="I2416">
        <v>21</v>
      </c>
      <c r="J2416" t="s">
        <v>444</v>
      </c>
      <c r="K2416">
        <f t="shared" si="38"/>
        <v>1265</v>
      </c>
    </row>
    <row r="2417" spans="1:11" hidden="1" x14ac:dyDescent="0.3">
      <c r="A2417" t="s">
        <v>417</v>
      </c>
      <c r="B2417" t="s">
        <v>447</v>
      </c>
      <c r="C2417" t="s">
        <v>37</v>
      </c>
      <c r="D2417" t="s">
        <v>36</v>
      </c>
      <c r="E2417" s="1">
        <v>41897</v>
      </c>
      <c r="F2417" s="1" t="s">
        <v>441</v>
      </c>
      <c r="G2417">
        <v>2</v>
      </c>
      <c r="H2417">
        <v>7.2715008431703207</v>
      </c>
      <c r="I2417">
        <v>20</v>
      </c>
      <c r="J2417" t="s">
        <v>444</v>
      </c>
      <c r="K2417">
        <f t="shared" si="38"/>
        <v>1265</v>
      </c>
    </row>
    <row r="2418" spans="1:11" hidden="1" x14ac:dyDescent="0.3">
      <c r="A2418" t="s">
        <v>417</v>
      </c>
      <c r="B2418" t="s">
        <v>447</v>
      </c>
      <c r="C2418" t="s">
        <v>37</v>
      </c>
      <c r="D2418" t="s">
        <v>36</v>
      </c>
      <c r="E2418" s="1">
        <v>41897</v>
      </c>
      <c r="F2418" s="1" t="s">
        <v>441</v>
      </c>
      <c r="G2418">
        <v>3</v>
      </c>
      <c r="H2418">
        <v>7.4800449690837549</v>
      </c>
      <c r="I2418">
        <v>20</v>
      </c>
      <c r="J2418" t="s">
        <v>444</v>
      </c>
      <c r="K2418">
        <f t="shared" si="38"/>
        <v>1265</v>
      </c>
    </row>
    <row r="2419" spans="1:11" hidden="1" x14ac:dyDescent="0.3">
      <c r="A2419" t="s">
        <v>417</v>
      </c>
      <c r="B2419" t="s">
        <v>447</v>
      </c>
      <c r="C2419" t="s">
        <v>37</v>
      </c>
      <c r="D2419" t="s">
        <v>36</v>
      </c>
      <c r="E2419" s="1">
        <v>41897</v>
      </c>
      <c r="F2419" s="1" t="s">
        <v>441</v>
      </c>
      <c r="G2419">
        <v>4</v>
      </c>
      <c r="H2419">
        <v>7.6610455311973018</v>
      </c>
      <c r="I2419">
        <v>21</v>
      </c>
      <c r="J2419" t="s">
        <v>444</v>
      </c>
      <c r="K2419">
        <f t="shared" si="38"/>
        <v>1265</v>
      </c>
    </row>
    <row r="2420" spans="1:11" hidden="1" x14ac:dyDescent="0.3">
      <c r="A2420" t="s">
        <v>417</v>
      </c>
      <c r="B2420" t="s">
        <v>447</v>
      </c>
      <c r="C2420" t="s">
        <v>37</v>
      </c>
      <c r="D2420" t="s">
        <v>36</v>
      </c>
      <c r="E2420" s="1">
        <v>41897</v>
      </c>
      <c r="F2420" s="1" t="s">
        <v>441</v>
      </c>
      <c r="G2420">
        <v>1</v>
      </c>
      <c r="H2420">
        <v>7.6295671725688585</v>
      </c>
      <c r="I2420">
        <v>20</v>
      </c>
      <c r="J2420" t="s">
        <v>444</v>
      </c>
      <c r="K2420">
        <f t="shared" si="38"/>
        <v>1265</v>
      </c>
    </row>
    <row r="2421" spans="1:11" hidden="1" x14ac:dyDescent="0.3">
      <c r="A2421" t="s">
        <v>417</v>
      </c>
      <c r="B2421" t="s">
        <v>447</v>
      </c>
      <c r="C2421" t="s">
        <v>37</v>
      </c>
      <c r="D2421" t="s">
        <v>36</v>
      </c>
      <c r="E2421" s="1">
        <v>41897</v>
      </c>
      <c r="F2421" s="1" t="s">
        <v>441</v>
      </c>
      <c r="G2421">
        <v>2</v>
      </c>
      <c r="H2421">
        <v>7.2164137155705452</v>
      </c>
      <c r="I2421">
        <v>21</v>
      </c>
      <c r="J2421" t="s">
        <v>444</v>
      </c>
      <c r="K2421">
        <f t="shared" si="38"/>
        <v>1265</v>
      </c>
    </row>
    <row r="2422" spans="1:11" hidden="1" x14ac:dyDescent="0.3">
      <c r="A2422" t="s">
        <v>417</v>
      </c>
      <c r="B2422" t="s">
        <v>447</v>
      </c>
      <c r="C2422" t="s">
        <v>37</v>
      </c>
      <c r="D2422" t="s">
        <v>36</v>
      </c>
      <c r="E2422" s="1">
        <v>41897</v>
      </c>
      <c r="F2422" s="1" t="s">
        <v>441</v>
      </c>
      <c r="G2422">
        <v>3</v>
      </c>
      <c r="H2422">
        <v>7.6335019673974145</v>
      </c>
      <c r="I2422">
        <v>20</v>
      </c>
      <c r="J2422" t="s">
        <v>444</v>
      </c>
      <c r="K2422">
        <f t="shared" si="38"/>
        <v>1265</v>
      </c>
    </row>
    <row r="2423" spans="1:11" hidden="1" x14ac:dyDescent="0.3">
      <c r="A2423" t="s">
        <v>417</v>
      </c>
      <c r="B2423" t="s">
        <v>447</v>
      </c>
      <c r="C2423" t="s">
        <v>37</v>
      </c>
      <c r="D2423" t="s">
        <v>36</v>
      </c>
      <c r="E2423" s="1">
        <v>41897</v>
      </c>
      <c r="F2423" s="1" t="s">
        <v>441</v>
      </c>
      <c r="G2423">
        <v>4</v>
      </c>
      <c r="H2423">
        <v>7.5193929173693084</v>
      </c>
      <c r="I2423">
        <v>20</v>
      </c>
      <c r="J2423" t="s">
        <v>444</v>
      </c>
      <c r="K2423">
        <f t="shared" si="38"/>
        <v>1265</v>
      </c>
    </row>
    <row r="2424" spans="1:11" hidden="1" x14ac:dyDescent="0.3">
      <c r="A2424" t="s">
        <v>417</v>
      </c>
      <c r="B2424" t="s">
        <v>447</v>
      </c>
      <c r="C2424" t="s">
        <v>37</v>
      </c>
      <c r="D2424" t="s">
        <v>36</v>
      </c>
      <c r="E2424" s="1">
        <v>41897</v>
      </c>
      <c r="F2424" s="1" t="s">
        <v>441</v>
      </c>
      <c r="G2424">
        <v>1</v>
      </c>
      <c r="H2424">
        <v>7.1062394603709951</v>
      </c>
      <c r="I2424">
        <v>21</v>
      </c>
      <c r="J2424" t="s">
        <v>444</v>
      </c>
      <c r="K2424">
        <f t="shared" si="38"/>
        <v>1265</v>
      </c>
    </row>
    <row r="2425" spans="1:11" hidden="1" x14ac:dyDescent="0.3">
      <c r="A2425" t="s">
        <v>417</v>
      </c>
      <c r="B2425" t="s">
        <v>447</v>
      </c>
      <c r="C2425" t="s">
        <v>37</v>
      </c>
      <c r="D2425" t="s">
        <v>36</v>
      </c>
      <c r="E2425" s="1">
        <v>41897</v>
      </c>
      <c r="F2425" s="1" t="s">
        <v>441</v>
      </c>
      <c r="G2425">
        <v>2</v>
      </c>
      <c r="H2425">
        <v>7.7318718381112985</v>
      </c>
      <c r="I2425">
        <v>21</v>
      </c>
      <c r="J2425" t="s">
        <v>444</v>
      </c>
      <c r="K2425">
        <f t="shared" si="38"/>
        <v>1265</v>
      </c>
    </row>
    <row r="2426" spans="1:11" hidden="1" x14ac:dyDescent="0.3">
      <c r="A2426" t="s">
        <v>417</v>
      </c>
      <c r="B2426" t="s">
        <v>447</v>
      </c>
      <c r="C2426" t="s">
        <v>37</v>
      </c>
      <c r="D2426" t="s">
        <v>36</v>
      </c>
      <c r="E2426" s="1">
        <v>41897</v>
      </c>
      <c r="F2426" s="1" t="s">
        <v>441</v>
      </c>
      <c r="G2426">
        <v>3</v>
      </c>
      <c r="H2426">
        <v>7.6059584035975263</v>
      </c>
      <c r="I2426">
        <v>20</v>
      </c>
      <c r="J2426" t="s">
        <v>444</v>
      </c>
      <c r="K2426">
        <f t="shared" si="38"/>
        <v>1265</v>
      </c>
    </row>
    <row r="2427" spans="1:11" hidden="1" x14ac:dyDescent="0.3">
      <c r="A2427" t="s">
        <v>417</v>
      </c>
      <c r="B2427" t="s">
        <v>447</v>
      </c>
      <c r="C2427" t="s">
        <v>37</v>
      </c>
      <c r="D2427" t="s">
        <v>36</v>
      </c>
      <c r="E2427" s="1">
        <v>41897</v>
      </c>
      <c r="F2427" s="1" t="s">
        <v>441</v>
      </c>
      <c r="G2427">
        <v>4</v>
      </c>
      <c r="H2427">
        <v>7.7279370432827434</v>
      </c>
      <c r="I2427">
        <v>21</v>
      </c>
      <c r="J2427" t="s">
        <v>444</v>
      </c>
      <c r="K2427">
        <f t="shared" si="38"/>
        <v>1265</v>
      </c>
    </row>
    <row r="2428" spans="1:11" hidden="1" x14ac:dyDescent="0.3">
      <c r="A2428" t="s">
        <v>417</v>
      </c>
      <c r="B2428" t="s">
        <v>447</v>
      </c>
      <c r="C2428" t="s">
        <v>37</v>
      </c>
      <c r="D2428" t="s">
        <v>36</v>
      </c>
      <c r="E2428" s="1">
        <v>41904</v>
      </c>
      <c r="F2428" s="1" t="s">
        <v>441</v>
      </c>
      <c r="G2428">
        <v>1</v>
      </c>
      <c r="H2428">
        <v>8.9271255060728745</v>
      </c>
      <c r="I2428">
        <v>24</v>
      </c>
      <c r="J2428" t="s">
        <v>444</v>
      </c>
      <c r="K2428">
        <f t="shared" si="38"/>
        <v>1426</v>
      </c>
    </row>
    <row r="2429" spans="1:11" hidden="1" x14ac:dyDescent="0.3">
      <c r="A2429" t="s">
        <v>417</v>
      </c>
      <c r="B2429" t="s">
        <v>447</v>
      </c>
      <c r="C2429" t="s">
        <v>37</v>
      </c>
      <c r="D2429" t="s">
        <v>36</v>
      </c>
      <c r="E2429" s="1">
        <v>41904</v>
      </c>
      <c r="F2429" s="1" t="s">
        <v>441</v>
      </c>
      <c r="G2429">
        <v>2</v>
      </c>
      <c r="H2429">
        <v>8.8259109311740893</v>
      </c>
      <c r="I2429">
        <v>21</v>
      </c>
      <c r="J2429" t="s">
        <v>444</v>
      </c>
      <c r="K2429">
        <f t="shared" si="38"/>
        <v>1426</v>
      </c>
    </row>
    <row r="2430" spans="1:11" hidden="1" x14ac:dyDescent="0.3">
      <c r="A2430" t="s">
        <v>417</v>
      </c>
      <c r="B2430" t="s">
        <v>447</v>
      </c>
      <c r="C2430" t="s">
        <v>37</v>
      </c>
      <c r="D2430" t="s">
        <v>36</v>
      </c>
      <c r="E2430" s="1">
        <v>41904</v>
      </c>
      <c r="F2430" s="1" t="s">
        <v>441</v>
      </c>
      <c r="G2430">
        <v>3</v>
      </c>
      <c r="H2430">
        <v>8.2307692307692299</v>
      </c>
      <c r="I2430">
        <v>21</v>
      </c>
      <c r="J2430" t="s">
        <v>444</v>
      </c>
      <c r="K2430">
        <f t="shared" si="38"/>
        <v>1426</v>
      </c>
    </row>
    <row r="2431" spans="1:11" hidden="1" x14ac:dyDescent="0.3">
      <c r="A2431" t="s">
        <v>417</v>
      </c>
      <c r="B2431" t="s">
        <v>447</v>
      </c>
      <c r="C2431" t="s">
        <v>37</v>
      </c>
      <c r="D2431" t="s">
        <v>36</v>
      </c>
      <c r="E2431" s="1">
        <v>41904</v>
      </c>
      <c r="F2431" s="1" t="s">
        <v>441</v>
      </c>
      <c r="G2431">
        <v>4</v>
      </c>
      <c r="H2431">
        <v>9.9095137420718817</v>
      </c>
      <c r="I2431">
        <v>25</v>
      </c>
      <c r="J2431" t="s">
        <v>444</v>
      </c>
      <c r="K2431">
        <f t="shared" si="38"/>
        <v>1426</v>
      </c>
    </row>
    <row r="2432" spans="1:11" hidden="1" x14ac:dyDescent="0.3">
      <c r="A2432" t="s">
        <v>417</v>
      </c>
      <c r="B2432" t="s">
        <v>447</v>
      </c>
      <c r="C2432" t="s">
        <v>37</v>
      </c>
      <c r="D2432" t="s">
        <v>36</v>
      </c>
      <c r="E2432" s="1">
        <v>41904</v>
      </c>
      <c r="F2432" s="1" t="s">
        <v>441</v>
      </c>
      <c r="G2432">
        <v>1</v>
      </c>
      <c r="H2432">
        <v>7.200674536256324</v>
      </c>
      <c r="I2432">
        <v>21</v>
      </c>
      <c r="J2432" t="s">
        <v>444</v>
      </c>
      <c r="K2432">
        <f t="shared" si="38"/>
        <v>1426</v>
      </c>
    </row>
    <row r="2433" spans="1:11" hidden="1" x14ac:dyDescent="0.3">
      <c r="A2433" t="s">
        <v>417</v>
      </c>
      <c r="B2433" t="s">
        <v>447</v>
      </c>
      <c r="C2433" t="s">
        <v>37</v>
      </c>
      <c r="D2433" t="s">
        <v>36</v>
      </c>
      <c r="E2433" s="1">
        <v>41904</v>
      </c>
      <c r="F2433" s="1" t="s">
        <v>441</v>
      </c>
      <c r="G2433">
        <v>2</v>
      </c>
      <c r="H2433">
        <v>8.473684210526315</v>
      </c>
      <c r="I2433">
        <v>25</v>
      </c>
      <c r="J2433" t="s">
        <v>444</v>
      </c>
      <c r="K2433">
        <f t="shared" si="38"/>
        <v>1426</v>
      </c>
    </row>
    <row r="2434" spans="1:11" hidden="1" x14ac:dyDescent="0.3">
      <c r="A2434" t="s">
        <v>417</v>
      </c>
      <c r="B2434" t="s">
        <v>447</v>
      </c>
      <c r="C2434" t="s">
        <v>37</v>
      </c>
      <c r="D2434" t="s">
        <v>36</v>
      </c>
      <c r="E2434" s="1">
        <v>41904</v>
      </c>
      <c r="F2434" s="1" t="s">
        <v>441</v>
      </c>
      <c r="G2434">
        <v>3</v>
      </c>
      <c r="H2434">
        <v>7.7751545812254079</v>
      </c>
      <c r="I2434">
        <v>20</v>
      </c>
      <c r="J2434" t="s">
        <v>444</v>
      </c>
      <c r="K2434">
        <f t="shared" si="38"/>
        <v>1426</v>
      </c>
    </row>
    <row r="2435" spans="1:11" hidden="1" x14ac:dyDescent="0.3">
      <c r="A2435" t="s">
        <v>417</v>
      </c>
      <c r="B2435" t="s">
        <v>447</v>
      </c>
      <c r="C2435" t="s">
        <v>37</v>
      </c>
      <c r="D2435" t="s">
        <v>36</v>
      </c>
      <c r="E2435" s="1">
        <v>41904</v>
      </c>
      <c r="F2435" s="1" t="s">
        <v>441</v>
      </c>
      <c r="G2435">
        <v>4</v>
      </c>
      <c r="H2435">
        <v>8.2672064777327936</v>
      </c>
      <c r="I2435">
        <v>23</v>
      </c>
      <c r="J2435" t="s">
        <v>444</v>
      </c>
      <c r="K2435">
        <f t="shared" si="38"/>
        <v>1426</v>
      </c>
    </row>
    <row r="2436" spans="1:11" hidden="1" x14ac:dyDescent="0.3">
      <c r="A2436" t="s">
        <v>417</v>
      </c>
      <c r="B2436" t="s">
        <v>447</v>
      </c>
      <c r="C2436" t="s">
        <v>37</v>
      </c>
      <c r="D2436" t="s">
        <v>36</v>
      </c>
      <c r="E2436" s="1">
        <v>41904</v>
      </c>
      <c r="F2436" s="1" t="s">
        <v>441</v>
      </c>
      <c r="G2436">
        <v>1</v>
      </c>
      <c r="H2436">
        <v>8.4979757085020236</v>
      </c>
      <c r="I2436">
        <v>24</v>
      </c>
      <c r="J2436" t="s">
        <v>444</v>
      </c>
      <c r="K2436">
        <f t="shared" si="38"/>
        <v>1426</v>
      </c>
    </row>
    <row r="2437" spans="1:11" hidden="1" x14ac:dyDescent="0.3">
      <c r="A2437" t="s">
        <v>417</v>
      </c>
      <c r="B2437" t="s">
        <v>447</v>
      </c>
      <c r="C2437" t="s">
        <v>37</v>
      </c>
      <c r="D2437" t="s">
        <v>36</v>
      </c>
      <c r="E2437" s="1">
        <v>41904</v>
      </c>
      <c r="F2437" s="1" t="s">
        <v>441</v>
      </c>
      <c r="G2437">
        <v>2</v>
      </c>
      <c r="H2437">
        <v>8.6032388663967616</v>
      </c>
      <c r="I2437">
        <v>24</v>
      </c>
      <c r="J2437" t="s">
        <v>444</v>
      </c>
      <c r="K2437">
        <f t="shared" si="38"/>
        <v>1426</v>
      </c>
    </row>
    <row r="2438" spans="1:11" hidden="1" x14ac:dyDescent="0.3">
      <c r="A2438" t="s">
        <v>417</v>
      </c>
      <c r="B2438" t="s">
        <v>447</v>
      </c>
      <c r="C2438" t="s">
        <v>37</v>
      </c>
      <c r="D2438" t="s">
        <v>36</v>
      </c>
      <c r="E2438" s="1">
        <v>41904</v>
      </c>
      <c r="F2438" s="1" t="s">
        <v>441</v>
      </c>
      <c r="G2438">
        <v>3</v>
      </c>
      <c r="H2438">
        <v>10.385049365303244</v>
      </c>
      <c r="I2438">
        <v>26</v>
      </c>
      <c r="J2438" t="s">
        <v>444</v>
      </c>
      <c r="K2438">
        <f t="shared" si="38"/>
        <v>1426</v>
      </c>
    </row>
    <row r="2439" spans="1:11" hidden="1" x14ac:dyDescent="0.3">
      <c r="A2439" t="s">
        <v>417</v>
      </c>
      <c r="B2439" t="s">
        <v>447</v>
      </c>
      <c r="C2439" t="s">
        <v>37</v>
      </c>
      <c r="D2439" t="s">
        <v>36</v>
      </c>
      <c r="E2439" s="1">
        <v>41904</v>
      </c>
      <c r="F2439" s="1" t="s">
        <v>441</v>
      </c>
      <c r="G2439">
        <v>4</v>
      </c>
      <c r="H2439">
        <v>8.5425101214574894</v>
      </c>
      <c r="I2439">
        <v>22</v>
      </c>
      <c r="J2439" t="s">
        <v>444</v>
      </c>
      <c r="K2439">
        <f t="shared" si="38"/>
        <v>1426</v>
      </c>
    </row>
    <row r="2440" spans="1:11" hidden="1" x14ac:dyDescent="0.3">
      <c r="A2440" t="s">
        <v>417</v>
      </c>
      <c r="B2440" t="s">
        <v>447</v>
      </c>
      <c r="C2440" t="s">
        <v>37</v>
      </c>
      <c r="D2440" t="s">
        <v>36</v>
      </c>
      <c r="E2440" s="1">
        <v>41911</v>
      </c>
      <c r="F2440" s="1" t="s">
        <v>441</v>
      </c>
      <c r="G2440">
        <v>1</v>
      </c>
      <c r="H2440">
        <v>8.287449392712551</v>
      </c>
      <c r="I2440">
        <v>24</v>
      </c>
      <c r="J2440" t="s">
        <v>444</v>
      </c>
      <c r="K2440">
        <f t="shared" si="38"/>
        <v>1587</v>
      </c>
    </row>
    <row r="2441" spans="1:11" hidden="1" x14ac:dyDescent="0.3">
      <c r="A2441" t="s">
        <v>417</v>
      </c>
      <c r="B2441" t="s">
        <v>447</v>
      </c>
      <c r="C2441" t="s">
        <v>37</v>
      </c>
      <c r="D2441" t="s">
        <v>36</v>
      </c>
      <c r="E2441" s="1">
        <v>41911</v>
      </c>
      <c r="F2441" s="1" t="s">
        <v>441</v>
      </c>
      <c r="G2441">
        <v>2</v>
      </c>
      <c r="H2441">
        <v>9.2207188160676541</v>
      </c>
      <c r="I2441">
        <v>24</v>
      </c>
      <c r="J2441" t="s">
        <v>444</v>
      </c>
      <c r="K2441">
        <f t="shared" si="38"/>
        <v>1587</v>
      </c>
    </row>
    <row r="2442" spans="1:11" hidden="1" x14ac:dyDescent="0.3">
      <c r="A2442" t="s">
        <v>417</v>
      </c>
      <c r="B2442" t="s">
        <v>447</v>
      </c>
      <c r="C2442" t="s">
        <v>37</v>
      </c>
      <c r="D2442" t="s">
        <v>36</v>
      </c>
      <c r="E2442" s="1">
        <v>41911</v>
      </c>
      <c r="F2442" s="1" t="s">
        <v>441</v>
      </c>
      <c r="G2442">
        <v>3</v>
      </c>
      <c r="H2442">
        <v>9.4186046511627914</v>
      </c>
      <c r="I2442">
        <v>25</v>
      </c>
      <c r="J2442" t="s">
        <v>444</v>
      </c>
      <c r="K2442">
        <f t="shared" si="38"/>
        <v>1587</v>
      </c>
    </row>
    <row r="2443" spans="1:11" hidden="1" x14ac:dyDescent="0.3">
      <c r="A2443" t="s">
        <v>417</v>
      </c>
      <c r="B2443" t="s">
        <v>447</v>
      </c>
      <c r="C2443" t="s">
        <v>37</v>
      </c>
      <c r="D2443" t="s">
        <v>36</v>
      </c>
      <c r="E2443" s="1">
        <v>41911</v>
      </c>
      <c r="F2443" s="1" t="s">
        <v>441</v>
      </c>
      <c r="G2443">
        <v>4</v>
      </c>
      <c r="H2443">
        <v>9.6088794926004226</v>
      </c>
      <c r="I2443">
        <v>26</v>
      </c>
      <c r="J2443" t="s">
        <v>444</v>
      </c>
      <c r="K2443">
        <f t="shared" si="38"/>
        <v>1587</v>
      </c>
    </row>
    <row r="2444" spans="1:11" hidden="1" x14ac:dyDescent="0.3">
      <c r="A2444" t="s">
        <v>417</v>
      </c>
      <c r="B2444" t="s">
        <v>447</v>
      </c>
      <c r="C2444" t="s">
        <v>37</v>
      </c>
      <c r="D2444" t="s">
        <v>36</v>
      </c>
      <c r="E2444" s="1">
        <v>41911</v>
      </c>
      <c r="F2444" s="1" t="s">
        <v>441</v>
      </c>
      <c r="G2444">
        <v>1</v>
      </c>
      <c r="H2444">
        <v>9.0121457489878551</v>
      </c>
      <c r="I2444">
        <v>25</v>
      </c>
      <c r="J2444" t="s">
        <v>444</v>
      </c>
      <c r="K2444">
        <f t="shared" si="38"/>
        <v>1587</v>
      </c>
    </row>
    <row r="2445" spans="1:11" hidden="1" x14ac:dyDescent="0.3">
      <c r="A2445" t="s">
        <v>417</v>
      </c>
      <c r="B2445" t="s">
        <v>447</v>
      </c>
      <c r="C2445" t="s">
        <v>37</v>
      </c>
      <c r="D2445" t="s">
        <v>36</v>
      </c>
      <c r="E2445" s="1">
        <v>41911</v>
      </c>
      <c r="F2445" s="1" t="s">
        <v>441</v>
      </c>
      <c r="G2445">
        <v>2</v>
      </c>
      <c r="H2445">
        <v>9.2207188160676541</v>
      </c>
      <c r="I2445">
        <v>24</v>
      </c>
      <c r="J2445" t="s">
        <v>444</v>
      </c>
      <c r="K2445">
        <f t="shared" si="38"/>
        <v>1587</v>
      </c>
    </row>
    <row r="2446" spans="1:11" hidden="1" x14ac:dyDescent="0.3">
      <c r="A2446" t="s">
        <v>417</v>
      </c>
      <c r="B2446" t="s">
        <v>447</v>
      </c>
      <c r="C2446" t="s">
        <v>37</v>
      </c>
      <c r="D2446" t="s">
        <v>36</v>
      </c>
      <c r="E2446" s="1">
        <v>41911</v>
      </c>
      <c r="F2446" s="1" t="s">
        <v>441</v>
      </c>
      <c r="G2446">
        <v>3</v>
      </c>
      <c r="H2446">
        <v>8.5708502024291491</v>
      </c>
      <c r="I2446">
        <v>26</v>
      </c>
      <c r="J2446" t="s">
        <v>444</v>
      </c>
      <c r="K2446">
        <f t="shared" si="38"/>
        <v>1587</v>
      </c>
    </row>
    <row r="2447" spans="1:11" hidden="1" x14ac:dyDescent="0.3">
      <c r="A2447" t="s">
        <v>417</v>
      </c>
      <c r="B2447" t="s">
        <v>447</v>
      </c>
      <c r="C2447" t="s">
        <v>37</v>
      </c>
      <c r="D2447" t="s">
        <v>36</v>
      </c>
      <c r="E2447" s="1">
        <v>41911</v>
      </c>
      <c r="F2447" s="1" t="s">
        <v>441</v>
      </c>
      <c r="G2447">
        <v>4</v>
      </c>
      <c r="H2447">
        <v>9.5213530655391114</v>
      </c>
      <c r="I2447">
        <v>26</v>
      </c>
      <c r="J2447" t="s">
        <v>444</v>
      </c>
      <c r="K2447">
        <f t="shared" si="38"/>
        <v>1587</v>
      </c>
    </row>
    <row r="2448" spans="1:11" hidden="1" x14ac:dyDescent="0.3">
      <c r="A2448" t="s">
        <v>417</v>
      </c>
      <c r="B2448" t="s">
        <v>447</v>
      </c>
      <c r="C2448" t="s">
        <v>37</v>
      </c>
      <c r="D2448" t="s">
        <v>36</v>
      </c>
      <c r="E2448" s="1">
        <v>41911</v>
      </c>
      <c r="F2448" s="1" t="s">
        <v>441</v>
      </c>
      <c r="G2448">
        <v>1</v>
      </c>
      <c r="H2448">
        <v>8.5506072874493935</v>
      </c>
      <c r="I2448">
        <v>24</v>
      </c>
      <c r="J2448" t="s">
        <v>444</v>
      </c>
      <c r="K2448">
        <f t="shared" si="38"/>
        <v>1587</v>
      </c>
    </row>
    <row r="2449" spans="1:11" hidden="1" x14ac:dyDescent="0.3">
      <c r="A2449" t="s">
        <v>417</v>
      </c>
      <c r="B2449" t="s">
        <v>447</v>
      </c>
      <c r="C2449" t="s">
        <v>37</v>
      </c>
      <c r="D2449" t="s">
        <v>36</v>
      </c>
      <c r="E2449" s="1">
        <v>41911</v>
      </c>
      <c r="F2449" s="1" t="s">
        <v>441</v>
      </c>
      <c r="G2449">
        <v>2</v>
      </c>
      <c r="H2449">
        <v>9.5517970401691326</v>
      </c>
      <c r="I2449">
        <v>28</v>
      </c>
      <c r="J2449" t="s">
        <v>444</v>
      </c>
      <c r="K2449">
        <f t="shared" si="38"/>
        <v>1587</v>
      </c>
    </row>
    <row r="2450" spans="1:11" hidden="1" x14ac:dyDescent="0.3">
      <c r="A2450" t="s">
        <v>417</v>
      </c>
      <c r="B2450" t="s">
        <v>447</v>
      </c>
      <c r="C2450" t="s">
        <v>37</v>
      </c>
      <c r="D2450" t="s">
        <v>36</v>
      </c>
      <c r="E2450" s="1">
        <v>41911</v>
      </c>
      <c r="F2450" s="1" t="s">
        <v>441</v>
      </c>
      <c r="G2450">
        <v>3</v>
      </c>
      <c r="H2450">
        <v>9.6507399577167021</v>
      </c>
      <c r="I2450">
        <v>26</v>
      </c>
      <c r="J2450" t="s">
        <v>444</v>
      </c>
      <c r="K2450">
        <f t="shared" si="38"/>
        <v>1587</v>
      </c>
    </row>
    <row r="2451" spans="1:11" hidden="1" x14ac:dyDescent="0.3">
      <c r="A2451" t="s">
        <v>417</v>
      </c>
      <c r="B2451" t="s">
        <v>447</v>
      </c>
      <c r="C2451" t="s">
        <v>37</v>
      </c>
      <c r="D2451" t="s">
        <v>36</v>
      </c>
      <c r="E2451" s="1">
        <v>41911</v>
      </c>
      <c r="F2451" s="1" t="s">
        <v>441</v>
      </c>
      <c r="G2451">
        <v>4</v>
      </c>
      <c r="H2451">
        <v>9.5479915433403804</v>
      </c>
      <c r="I2451">
        <v>24</v>
      </c>
      <c r="J2451" t="s">
        <v>444</v>
      </c>
      <c r="K2451">
        <f t="shared" si="38"/>
        <v>1587</v>
      </c>
    </row>
    <row r="2452" spans="1:11" hidden="1" x14ac:dyDescent="0.3">
      <c r="A2452" t="s">
        <v>417</v>
      </c>
      <c r="B2452" t="s">
        <v>447</v>
      </c>
      <c r="C2452" t="s">
        <v>37</v>
      </c>
      <c r="D2452" t="s">
        <v>36</v>
      </c>
      <c r="E2452" s="1">
        <v>41918</v>
      </c>
      <c r="F2452" s="1" t="s">
        <v>441</v>
      </c>
      <c r="G2452">
        <v>4</v>
      </c>
      <c r="H2452">
        <v>10.799435825105784</v>
      </c>
      <c r="I2452">
        <v>28</v>
      </c>
      <c r="J2452" t="s">
        <v>444</v>
      </c>
      <c r="K2452">
        <f t="shared" si="38"/>
        <v>1748</v>
      </c>
    </row>
    <row r="2453" spans="1:11" hidden="1" x14ac:dyDescent="0.3">
      <c r="A2453" t="s">
        <v>417</v>
      </c>
      <c r="B2453" t="s">
        <v>447</v>
      </c>
      <c r="C2453" t="s">
        <v>37</v>
      </c>
      <c r="D2453" t="s">
        <v>36</v>
      </c>
      <c r="E2453" s="1">
        <v>41918</v>
      </c>
      <c r="F2453" s="1" t="s">
        <v>441</v>
      </c>
      <c r="G2453">
        <v>1</v>
      </c>
      <c r="H2453">
        <v>11.139664804469273</v>
      </c>
      <c r="I2453">
        <v>29</v>
      </c>
      <c r="J2453" t="s">
        <v>444</v>
      </c>
      <c r="K2453">
        <f t="shared" si="38"/>
        <v>1748</v>
      </c>
    </row>
    <row r="2454" spans="1:11" hidden="1" x14ac:dyDescent="0.3">
      <c r="A2454" t="s">
        <v>417</v>
      </c>
      <c r="B2454" t="s">
        <v>447</v>
      </c>
      <c r="C2454" t="s">
        <v>37</v>
      </c>
      <c r="D2454" t="s">
        <v>36</v>
      </c>
      <c r="E2454" s="1">
        <v>41918</v>
      </c>
      <c r="F2454" s="1" t="s">
        <v>441</v>
      </c>
      <c r="G2454">
        <v>2</v>
      </c>
      <c r="H2454">
        <v>12.443764345830145</v>
      </c>
      <c r="I2454">
        <v>30</v>
      </c>
      <c r="J2454" t="s">
        <v>444</v>
      </c>
      <c r="K2454">
        <f t="shared" si="38"/>
        <v>1748</v>
      </c>
    </row>
    <row r="2455" spans="1:11" hidden="1" x14ac:dyDescent="0.3">
      <c r="A2455" t="s">
        <v>417</v>
      </c>
      <c r="B2455" t="s">
        <v>447</v>
      </c>
      <c r="C2455" t="s">
        <v>37</v>
      </c>
      <c r="D2455" t="s">
        <v>36</v>
      </c>
      <c r="E2455" s="1">
        <v>41918</v>
      </c>
      <c r="F2455" s="1" t="s">
        <v>441</v>
      </c>
      <c r="G2455">
        <v>3</v>
      </c>
      <c r="H2455">
        <v>10.663751763046545</v>
      </c>
      <c r="I2455">
        <v>31</v>
      </c>
      <c r="J2455" t="s">
        <v>444</v>
      </c>
      <c r="K2455">
        <f t="shared" si="38"/>
        <v>1748</v>
      </c>
    </row>
    <row r="2456" spans="1:11" hidden="1" x14ac:dyDescent="0.3">
      <c r="A2456" t="s">
        <v>417</v>
      </c>
      <c r="B2456" t="s">
        <v>447</v>
      </c>
      <c r="C2456" t="s">
        <v>37</v>
      </c>
      <c r="D2456" t="s">
        <v>36</v>
      </c>
      <c r="E2456" s="1">
        <v>41918</v>
      </c>
      <c r="F2456" s="1" t="s">
        <v>441</v>
      </c>
      <c r="G2456">
        <v>1</v>
      </c>
      <c r="H2456">
        <v>9.6583509513742065</v>
      </c>
      <c r="I2456">
        <v>26</v>
      </c>
      <c r="J2456" t="s">
        <v>444</v>
      </c>
      <c r="K2456">
        <f t="shared" si="38"/>
        <v>1748</v>
      </c>
    </row>
    <row r="2457" spans="1:11" hidden="1" x14ac:dyDescent="0.3">
      <c r="A2457" t="s">
        <v>417</v>
      </c>
      <c r="B2457" t="s">
        <v>447</v>
      </c>
      <c r="C2457" t="s">
        <v>37</v>
      </c>
      <c r="D2457" t="s">
        <v>36</v>
      </c>
      <c r="E2457" s="1">
        <v>41918</v>
      </c>
      <c r="F2457" s="1" t="s">
        <v>441</v>
      </c>
      <c r="G2457">
        <v>2</v>
      </c>
      <c r="H2457">
        <v>10.183356840620592</v>
      </c>
      <c r="I2457">
        <v>27</v>
      </c>
      <c r="J2457" t="s">
        <v>444</v>
      </c>
      <c r="K2457">
        <f t="shared" si="38"/>
        <v>1748</v>
      </c>
    </row>
    <row r="2458" spans="1:11" hidden="1" x14ac:dyDescent="0.3">
      <c r="A2458" t="s">
        <v>417</v>
      </c>
      <c r="B2458" t="s">
        <v>447</v>
      </c>
      <c r="C2458" t="s">
        <v>37</v>
      </c>
      <c r="D2458" t="s">
        <v>36</v>
      </c>
      <c r="E2458" s="1">
        <v>41918</v>
      </c>
      <c r="F2458" s="1" t="s">
        <v>441</v>
      </c>
      <c r="G2458">
        <v>3</v>
      </c>
      <c r="H2458">
        <v>11.359138068635275</v>
      </c>
      <c r="I2458">
        <v>27</v>
      </c>
      <c r="J2458" t="s">
        <v>444</v>
      </c>
      <c r="K2458">
        <f t="shared" si="38"/>
        <v>1748</v>
      </c>
    </row>
    <row r="2459" spans="1:11" hidden="1" x14ac:dyDescent="0.3">
      <c r="A2459" t="s">
        <v>417</v>
      </c>
      <c r="B2459" t="s">
        <v>447</v>
      </c>
      <c r="C2459" t="s">
        <v>37</v>
      </c>
      <c r="D2459" t="s">
        <v>36</v>
      </c>
      <c r="E2459" s="1">
        <v>41918</v>
      </c>
      <c r="F2459" s="1" t="s">
        <v>441</v>
      </c>
      <c r="G2459">
        <v>4</v>
      </c>
      <c r="H2459">
        <v>11.826017557861134</v>
      </c>
      <c r="I2459">
        <v>27</v>
      </c>
      <c r="J2459" t="s">
        <v>444</v>
      </c>
      <c r="K2459">
        <f t="shared" si="38"/>
        <v>1748</v>
      </c>
    </row>
    <row r="2460" spans="1:11" hidden="1" x14ac:dyDescent="0.3">
      <c r="A2460" t="s">
        <v>417</v>
      </c>
      <c r="B2460" t="s">
        <v>447</v>
      </c>
      <c r="C2460" t="s">
        <v>37</v>
      </c>
      <c r="D2460" t="s">
        <v>36</v>
      </c>
      <c r="E2460" s="1">
        <v>41918</v>
      </c>
      <c r="F2460" s="1" t="s">
        <v>441</v>
      </c>
      <c r="G2460">
        <v>1</v>
      </c>
      <c r="H2460">
        <v>10.458392101551482</v>
      </c>
      <c r="I2460">
        <v>28</v>
      </c>
      <c r="J2460" t="s">
        <v>444</v>
      </c>
      <c r="K2460">
        <f t="shared" si="38"/>
        <v>1748</v>
      </c>
    </row>
    <row r="2461" spans="1:11" hidden="1" x14ac:dyDescent="0.3">
      <c r="A2461" t="s">
        <v>417</v>
      </c>
      <c r="B2461" t="s">
        <v>447</v>
      </c>
      <c r="C2461" t="s">
        <v>37</v>
      </c>
      <c r="D2461" t="s">
        <v>36</v>
      </c>
      <c r="E2461" s="1">
        <v>41918</v>
      </c>
      <c r="F2461" s="1" t="s">
        <v>441</v>
      </c>
      <c r="G2461">
        <v>2</v>
      </c>
      <c r="H2461">
        <v>10.502397743300424</v>
      </c>
      <c r="I2461">
        <v>29</v>
      </c>
      <c r="J2461" t="s">
        <v>444</v>
      </c>
      <c r="K2461">
        <f t="shared" si="38"/>
        <v>1748</v>
      </c>
    </row>
    <row r="2462" spans="1:11" hidden="1" x14ac:dyDescent="0.3">
      <c r="A2462" t="s">
        <v>417</v>
      </c>
      <c r="B2462" t="s">
        <v>447</v>
      </c>
      <c r="C2462" t="s">
        <v>37</v>
      </c>
      <c r="D2462" t="s">
        <v>36</v>
      </c>
      <c r="E2462" s="1">
        <v>41918</v>
      </c>
      <c r="F2462" s="1" t="s">
        <v>441</v>
      </c>
      <c r="G2462">
        <v>3</v>
      </c>
      <c r="H2462">
        <v>10.682087447108604</v>
      </c>
      <c r="I2462">
        <v>28</v>
      </c>
      <c r="J2462" t="s">
        <v>444</v>
      </c>
      <c r="K2462">
        <f t="shared" si="38"/>
        <v>1748</v>
      </c>
    </row>
    <row r="2463" spans="1:11" hidden="1" x14ac:dyDescent="0.3">
      <c r="A2463" t="s">
        <v>417</v>
      </c>
      <c r="B2463" t="s">
        <v>447</v>
      </c>
      <c r="C2463" t="s">
        <v>37</v>
      </c>
      <c r="D2463" t="s">
        <v>36</v>
      </c>
      <c r="E2463" s="1">
        <v>41918</v>
      </c>
      <c r="F2463" s="1" t="s">
        <v>441</v>
      </c>
      <c r="G2463">
        <v>4</v>
      </c>
      <c r="H2463">
        <v>9.3539112050739952</v>
      </c>
      <c r="I2463">
        <v>25</v>
      </c>
      <c r="J2463" t="s">
        <v>444</v>
      </c>
      <c r="K2463">
        <f t="shared" si="38"/>
        <v>1748</v>
      </c>
    </row>
    <row r="2464" spans="1:11" hidden="1" x14ac:dyDescent="0.3">
      <c r="A2464" t="s">
        <v>417</v>
      </c>
      <c r="B2464" t="s">
        <v>447</v>
      </c>
      <c r="C2464" t="s">
        <v>37</v>
      </c>
      <c r="D2464" t="s">
        <v>36</v>
      </c>
      <c r="E2464" s="1">
        <v>41926</v>
      </c>
      <c r="F2464" s="1" t="s">
        <v>441</v>
      </c>
      <c r="G2464">
        <v>1</v>
      </c>
      <c r="H2464">
        <v>12.33282325937261</v>
      </c>
      <c r="I2464">
        <v>32</v>
      </c>
      <c r="J2464" t="s">
        <v>444</v>
      </c>
      <c r="K2464">
        <f t="shared" si="38"/>
        <v>1932</v>
      </c>
    </row>
    <row r="2465" spans="1:11" hidden="1" x14ac:dyDescent="0.3">
      <c r="A2465" t="s">
        <v>417</v>
      </c>
      <c r="B2465" t="s">
        <v>447</v>
      </c>
      <c r="C2465" t="s">
        <v>37</v>
      </c>
      <c r="D2465" t="s">
        <v>36</v>
      </c>
      <c r="E2465" s="1">
        <v>41926</v>
      </c>
      <c r="F2465" s="1" t="s">
        <v>441</v>
      </c>
      <c r="G2465">
        <v>2</v>
      </c>
      <c r="H2465">
        <v>11.454908220271349</v>
      </c>
      <c r="I2465">
        <v>28</v>
      </c>
      <c r="J2465" t="s">
        <v>444</v>
      </c>
      <c r="K2465">
        <f t="shared" si="38"/>
        <v>1932</v>
      </c>
    </row>
    <row r="2466" spans="1:11" hidden="1" x14ac:dyDescent="0.3">
      <c r="A2466" t="s">
        <v>417</v>
      </c>
      <c r="B2466" t="s">
        <v>447</v>
      </c>
      <c r="C2466" t="s">
        <v>37</v>
      </c>
      <c r="D2466" t="s">
        <v>36</v>
      </c>
      <c r="E2466" s="1">
        <v>41926</v>
      </c>
      <c r="F2466" s="1" t="s">
        <v>441</v>
      </c>
      <c r="G2466">
        <v>3</v>
      </c>
      <c r="H2466">
        <v>10.777433004231312</v>
      </c>
      <c r="I2466">
        <v>27</v>
      </c>
      <c r="J2466" t="s">
        <v>444</v>
      </c>
      <c r="K2466">
        <f t="shared" si="38"/>
        <v>1932</v>
      </c>
    </row>
    <row r="2467" spans="1:11" hidden="1" x14ac:dyDescent="0.3">
      <c r="A2467" t="s">
        <v>417</v>
      </c>
      <c r="B2467" t="s">
        <v>447</v>
      </c>
      <c r="C2467" t="s">
        <v>37</v>
      </c>
      <c r="D2467" t="s">
        <v>36</v>
      </c>
      <c r="E2467" s="1">
        <v>41926</v>
      </c>
      <c r="F2467" s="1" t="s">
        <v>441</v>
      </c>
      <c r="G2467">
        <v>4</v>
      </c>
      <c r="H2467">
        <v>11.538707102952912</v>
      </c>
      <c r="I2467">
        <v>30</v>
      </c>
      <c r="J2467" t="s">
        <v>444</v>
      </c>
      <c r="K2467">
        <f t="shared" si="38"/>
        <v>1932</v>
      </c>
    </row>
    <row r="2468" spans="1:11" hidden="1" x14ac:dyDescent="0.3">
      <c r="A2468" t="s">
        <v>417</v>
      </c>
      <c r="B2468" t="s">
        <v>447</v>
      </c>
      <c r="C2468" t="s">
        <v>37</v>
      </c>
      <c r="D2468" t="s">
        <v>36</v>
      </c>
      <c r="E2468" s="1">
        <v>41926</v>
      </c>
      <c r="F2468" s="1" t="s">
        <v>441</v>
      </c>
      <c r="G2468">
        <v>1</v>
      </c>
      <c r="H2468">
        <v>11.542697525937749</v>
      </c>
      <c r="I2468">
        <v>28</v>
      </c>
      <c r="J2468" t="s">
        <v>444</v>
      </c>
      <c r="K2468">
        <f t="shared" si="38"/>
        <v>1932</v>
      </c>
    </row>
    <row r="2469" spans="1:11" hidden="1" x14ac:dyDescent="0.3">
      <c r="A2469" t="s">
        <v>417</v>
      </c>
      <c r="B2469" t="s">
        <v>447</v>
      </c>
      <c r="C2469" t="s">
        <v>37</v>
      </c>
      <c r="D2469" t="s">
        <v>36</v>
      </c>
      <c r="E2469" s="1">
        <v>41926</v>
      </c>
      <c r="F2469" s="1" t="s">
        <v>441</v>
      </c>
      <c r="G2469">
        <v>2</v>
      </c>
      <c r="H2469">
        <v>12.822494261667941</v>
      </c>
      <c r="I2469">
        <v>30</v>
      </c>
      <c r="J2469" t="s">
        <v>444</v>
      </c>
      <c r="K2469">
        <f t="shared" si="38"/>
        <v>1932</v>
      </c>
    </row>
    <row r="2470" spans="1:11" hidden="1" x14ac:dyDescent="0.3">
      <c r="A2470" t="s">
        <v>417</v>
      </c>
      <c r="B2470" t="s">
        <v>447</v>
      </c>
      <c r="C2470" t="s">
        <v>37</v>
      </c>
      <c r="D2470" t="s">
        <v>36</v>
      </c>
      <c r="E2470" s="1">
        <v>41926</v>
      </c>
      <c r="F2470" s="1" t="s">
        <v>441</v>
      </c>
      <c r="G2470">
        <v>3</v>
      </c>
      <c r="H2470">
        <v>10.256699576868829</v>
      </c>
      <c r="I2470">
        <v>29</v>
      </c>
      <c r="J2470" t="s">
        <v>444</v>
      </c>
      <c r="K2470">
        <f t="shared" si="38"/>
        <v>1932</v>
      </c>
    </row>
    <row r="2471" spans="1:11" hidden="1" x14ac:dyDescent="0.3">
      <c r="A2471" t="s">
        <v>417</v>
      </c>
      <c r="B2471" t="s">
        <v>447</v>
      </c>
      <c r="C2471" t="s">
        <v>37</v>
      </c>
      <c r="D2471" t="s">
        <v>36</v>
      </c>
      <c r="E2471" s="1">
        <v>41926</v>
      </c>
      <c r="F2471" s="1" t="s">
        <v>441</v>
      </c>
      <c r="G2471">
        <v>4</v>
      </c>
      <c r="H2471">
        <v>12.508798775822495</v>
      </c>
      <c r="I2471">
        <v>31</v>
      </c>
      <c r="J2471" t="s">
        <v>444</v>
      </c>
      <c r="K2471">
        <f t="shared" si="38"/>
        <v>1932</v>
      </c>
    </row>
    <row r="2472" spans="1:11" hidden="1" x14ac:dyDescent="0.3">
      <c r="A2472" t="s">
        <v>417</v>
      </c>
      <c r="B2472" t="s">
        <v>447</v>
      </c>
      <c r="C2472" t="s">
        <v>37</v>
      </c>
      <c r="D2472" t="s">
        <v>36</v>
      </c>
      <c r="E2472" s="1">
        <v>41926</v>
      </c>
      <c r="F2472" s="1" t="s">
        <v>441</v>
      </c>
      <c r="G2472">
        <v>1</v>
      </c>
      <c r="H2472">
        <v>10.176022566995769</v>
      </c>
      <c r="I2472">
        <v>27</v>
      </c>
      <c r="J2472" t="s">
        <v>444</v>
      </c>
      <c r="K2472">
        <f t="shared" si="38"/>
        <v>1932</v>
      </c>
    </row>
    <row r="2473" spans="1:11" hidden="1" x14ac:dyDescent="0.3">
      <c r="A2473" t="s">
        <v>417</v>
      </c>
      <c r="B2473" t="s">
        <v>447</v>
      </c>
      <c r="C2473" t="s">
        <v>37</v>
      </c>
      <c r="D2473" t="s">
        <v>36</v>
      </c>
      <c r="E2473" s="1">
        <v>41926</v>
      </c>
      <c r="F2473" s="1" t="s">
        <v>441</v>
      </c>
      <c r="G2473">
        <v>2</v>
      </c>
      <c r="H2473">
        <v>11.51875498802873</v>
      </c>
      <c r="I2473">
        <v>29</v>
      </c>
      <c r="J2473" t="s">
        <v>444</v>
      </c>
      <c r="K2473">
        <f t="shared" si="38"/>
        <v>1932</v>
      </c>
    </row>
    <row r="2474" spans="1:11" hidden="1" x14ac:dyDescent="0.3">
      <c r="A2474" t="s">
        <v>417</v>
      </c>
      <c r="B2474" t="s">
        <v>447</v>
      </c>
      <c r="C2474" t="s">
        <v>37</v>
      </c>
      <c r="D2474" t="s">
        <v>36</v>
      </c>
      <c r="E2474" s="1">
        <v>41926</v>
      </c>
      <c r="F2474" s="1" t="s">
        <v>441</v>
      </c>
      <c r="G2474">
        <v>3</v>
      </c>
      <c r="H2474">
        <v>11.275339185953712</v>
      </c>
      <c r="I2474">
        <v>28</v>
      </c>
      <c r="J2474" t="s">
        <v>444</v>
      </c>
      <c r="K2474">
        <f t="shared" si="38"/>
        <v>1932</v>
      </c>
    </row>
    <row r="2475" spans="1:11" hidden="1" x14ac:dyDescent="0.3">
      <c r="A2475" t="s">
        <v>417</v>
      </c>
      <c r="B2475" t="s">
        <v>447</v>
      </c>
      <c r="C2475" t="s">
        <v>37</v>
      </c>
      <c r="D2475" t="s">
        <v>36</v>
      </c>
      <c r="E2475" s="1">
        <v>41926</v>
      </c>
      <c r="F2475" s="1" t="s">
        <v>441</v>
      </c>
      <c r="G2475">
        <v>4</v>
      </c>
      <c r="H2475">
        <v>11.666400638467678</v>
      </c>
      <c r="I2475">
        <v>30</v>
      </c>
      <c r="J2475" t="s">
        <v>444</v>
      </c>
      <c r="K2475">
        <f t="shared" si="38"/>
        <v>1932</v>
      </c>
    </row>
    <row r="2476" spans="1:11" hidden="1" x14ac:dyDescent="0.3">
      <c r="A2476" t="s">
        <v>417</v>
      </c>
      <c r="B2476" t="s">
        <v>447</v>
      </c>
      <c r="C2476" t="s">
        <v>37</v>
      </c>
      <c r="D2476" t="s">
        <v>36</v>
      </c>
      <c r="E2476" s="1">
        <v>41932</v>
      </c>
      <c r="F2476" s="1" t="s">
        <v>441</v>
      </c>
      <c r="G2476">
        <v>1</v>
      </c>
      <c r="H2476">
        <v>11.678371907422187</v>
      </c>
      <c r="I2476">
        <v>30</v>
      </c>
      <c r="J2476" t="s">
        <v>444</v>
      </c>
      <c r="K2476">
        <f t="shared" si="38"/>
        <v>2070</v>
      </c>
    </row>
    <row r="2477" spans="1:11" hidden="1" x14ac:dyDescent="0.3">
      <c r="A2477" t="s">
        <v>417</v>
      </c>
      <c r="B2477" t="s">
        <v>447</v>
      </c>
      <c r="C2477" t="s">
        <v>37</v>
      </c>
      <c r="D2477" t="s">
        <v>36</v>
      </c>
      <c r="E2477" s="1">
        <v>41932</v>
      </c>
      <c r="F2477" s="1" t="s">
        <v>441</v>
      </c>
      <c r="G2477">
        <v>2</v>
      </c>
      <c r="H2477">
        <v>12.252486610558531</v>
      </c>
      <c r="I2477">
        <v>30</v>
      </c>
      <c r="J2477" t="s">
        <v>444</v>
      </c>
      <c r="K2477">
        <f t="shared" si="38"/>
        <v>2070</v>
      </c>
    </row>
    <row r="2478" spans="1:11" hidden="1" x14ac:dyDescent="0.3">
      <c r="A2478" t="s">
        <v>417</v>
      </c>
      <c r="B2478" t="s">
        <v>447</v>
      </c>
      <c r="C2478" t="s">
        <v>37</v>
      </c>
      <c r="D2478" t="s">
        <v>36</v>
      </c>
      <c r="E2478" s="1">
        <v>41932</v>
      </c>
      <c r="F2478" s="1" t="s">
        <v>441</v>
      </c>
      <c r="G2478">
        <v>3</v>
      </c>
      <c r="H2478">
        <v>12.401683244070391</v>
      </c>
      <c r="I2478">
        <v>32</v>
      </c>
      <c r="J2478" t="s">
        <v>444</v>
      </c>
      <c r="K2478">
        <f t="shared" si="38"/>
        <v>2070</v>
      </c>
    </row>
    <row r="2479" spans="1:11" hidden="1" x14ac:dyDescent="0.3">
      <c r="A2479" t="s">
        <v>417</v>
      </c>
      <c r="B2479" t="s">
        <v>447</v>
      </c>
      <c r="C2479" t="s">
        <v>37</v>
      </c>
      <c r="D2479" t="s">
        <v>36</v>
      </c>
      <c r="E2479" s="1">
        <v>41932</v>
      </c>
      <c r="F2479" s="1" t="s">
        <v>441</v>
      </c>
      <c r="G2479">
        <v>4</v>
      </c>
      <c r="H2479">
        <v>11.97366320830008</v>
      </c>
      <c r="I2479">
        <v>28</v>
      </c>
      <c r="J2479" t="s">
        <v>444</v>
      </c>
      <c r="K2479">
        <f t="shared" ref="K2479:K2542" si="39">(E2479-Exp4SD) * 23</f>
        <v>2070</v>
      </c>
    </row>
    <row r="2480" spans="1:11" hidden="1" x14ac:dyDescent="0.3">
      <c r="A2480" t="s">
        <v>417</v>
      </c>
      <c r="B2480" t="s">
        <v>447</v>
      </c>
      <c r="C2480" t="s">
        <v>37</v>
      </c>
      <c r="D2480" t="s">
        <v>36</v>
      </c>
      <c r="E2480" s="1">
        <v>41932</v>
      </c>
      <c r="F2480" s="1" t="s">
        <v>441</v>
      </c>
      <c r="G2480">
        <v>1</v>
      </c>
      <c r="H2480">
        <v>12.856924254016832</v>
      </c>
      <c r="I2480">
        <v>31</v>
      </c>
      <c r="J2480" t="s">
        <v>444</v>
      </c>
      <c r="K2480">
        <f t="shared" si="39"/>
        <v>2070</v>
      </c>
    </row>
    <row r="2481" spans="1:11" hidden="1" x14ac:dyDescent="0.3">
      <c r="A2481" t="s">
        <v>417</v>
      </c>
      <c r="B2481" t="s">
        <v>447</v>
      </c>
      <c r="C2481" t="s">
        <v>37</v>
      </c>
      <c r="D2481" t="s">
        <v>36</v>
      </c>
      <c r="E2481" s="1">
        <v>41932</v>
      </c>
      <c r="F2481" s="1" t="s">
        <v>441</v>
      </c>
      <c r="G2481">
        <v>2</v>
      </c>
      <c r="H2481">
        <v>11.638467677573823</v>
      </c>
      <c r="I2481">
        <v>29</v>
      </c>
      <c r="J2481" t="s">
        <v>444</v>
      </c>
      <c r="K2481">
        <f t="shared" si="39"/>
        <v>2070</v>
      </c>
    </row>
    <row r="2482" spans="1:11" hidden="1" x14ac:dyDescent="0.3">
      <c r="A2482" t="s">
        <v>417</v>
      </c>
      <c r="B2482" t="s">
        <v>447</v>
      </c>
      <c r="C2482" t="s">
        <v>37</v>
      </c>
      <c r="D2482" t="s">
        <v>36</v>
      </c>
      <c r="E2482" s="1">
        <v>41932</v>
      </c>
      <c r="F2482" s="1" t="s">
        <v>441</v>
      </c>
      <c r="G2482">
        <v>3</v>
      </c>
      <c r="H2482">
        <v>11.778132482043096</v>
      </c>
      <c r="I2482">
        <v>29</v>
      </c>
      <c r="J2482" t="s">
        <v>444</v>
      </c>
      <c r="K2482">
        <f t="shared" si="39"/>
        <v>2070</v>
      </c>
    </row>
    <row r="2483" spans="1:11" hidden="1" x14ac:dyDescent="0.3">
      <c r="A2483" t="s">
        <v>417</v>
      </c>
      <c r="B2483" t="s">
        <v>447</v>
      </c>
      <c r="C2483" t="s">
        <v>37</v>
      </c>
      <c r="D2483" t="s">
        <v>36</v>
      </c>
      <c r="E2483" s="1">
        <v>41932</v>
      </c>
      <c r="F2483" s="1" t="s">
        <v>441</v>
      </c>
      <c r="G2483">
        <v>4</v>
      </c>
      <c r="H2483">
        <v>12.093375897845171</v>
      </c>
      <c r="I2483">
        <v>31</v>
      </c>
      <c r="J2483" t="s">
        <v>444</v>
      </c>
      <c r="K2483">
        <f t="shared" si="39"/>
        <v>2070</v>
      </c>
    </row>
    <row r="2484" spans="1:11" hidden="1" x14ac:dyDescent="0.3">
      <c r="A2484" t="s">
        <v>417</v>
      </c>
      <c r="B2484" t="s">
        <v>447</v>
      </c>
      <c r="C2484" t="s">
        <v>37</v>
      </c>
      <c r="D2484" t="s">
        <v>36</v>
      </c>
      <c r="E2484" s="1">
        <v>41932</v>
      </c>
      <c r="F2484" s="1" t="s">
        <v>441</v>
      </c>
      <c r="G2484">
        <v>1</v>
      </c>
      <c r="H2484">
        <v>12.615914307574599</v>
      </c>
      <c r="I2484">
        <v>28</v>
      </c>
      <c r="J2484" t="s">
        <v>444</v>
      </c>
      <c r="K2484">
        <f t="shared" si="39"/>
        <v>2070</v>
      </c>
    </row>
    <row r="2485" spans="1:11" hidden="1" x14ac:dyDescent="0.3">
      <c r="A2485" t="s">
        <v>417</v>
      </c>
      <c r="B2485" t="s">
        <v>447</v>
      </c>
      <c r="C2485" t="s">
        <v>37</v>
      </c>
      <c r="D2485" t="s">
        <v>36</v>
      </c>
      <c r="E2485" s="1">
        <v>41932</v>
      </c>
      <c r="F2485" s="1" t="s">
        <v>441</v>
      </c>
      <c r="G2485">
        <v>2</v>
      </c>
      <c r="H2485">
        <v>12.386381025248662</v>
      </c>
      <c r="I2485">
        <v>31</v>
      </c>
      <c r="J2485" t="s">
        <v>444</v>
      </c>
      <c r="K2485">
        <f t="shared" si="39"/>
        <v>2070</v>
      </c>
    </row>
    <row r="2486" spans="1:11" hidden="1" x14ac:dyDescent="0.3">
      <c r="A2486" t="s">
        <v>417</v>
      </c>
      <c r="B2486" t="s">
        <v>447</v>
      </c>
      <c r="C2486" t="s">
        <v>37</v>
      </c>
      <c r="D2486" t="s">
        <v>36</v>
      </c>
      <c r="E2486" s="1">
        <v>41932</v>
      </c>
      <c r="F2486" s="1" t="s">
        <v>441</v>
      </c>
      <c r="G2486">
        <v>3</v>
      </c>
      <c r="H2486">
        <v>12.413159908186687</v>
      </c>
      <c r="I2486">
        <v>32</v>
      </c>
      <c r="J2486" t="s">
        <v>444</v>
      </c>
      <c r="K2486">
        <f t="shared" si="39"/>
        <v>2070</v>
      </c>
    </row>
    <row r="2487" spans="1:11" hidden="1" x14ac:dyDescent="0.3">
      <c r="A2487" t="s">
        <v>417</v>
      </c>
      <c r="B2487" t="s">
        <v>447</v>
      </c>
      <c r="C2487" t="s">
        <v>37</v>
      </c>
      <c r="D2487" t="s">
        <v>36</v>
      </c>
      <c r="E2487" s="1">
        <v>41932</v>
      </c>
      <c r="F2487" s="1" t="s">
        <v>441</v>
      </c>
      <c r="G2487">
        <v>4</v>
      </c>
      <c r="H2487">
        <v>12.547054322876818</v>
      </c>
      <c r="I2487">
        <v>32</v>
      </c>
      <c r="J2487" t="s">
        <v>444</v>
      </c>
      <c r="K2487">
        <f t="shared" si="39"/>
        <v>2070</v>
      </c>
    </row>
    <row r="2488" spans="1:11" hidden="1" x14ac:dyDescent="0.3">
      <c r="A2488" t="s">
        <v>417</v>
      </c>
      <c r="B2488" t="s">
        <v>447</v>
      </c>
      <c r="C2488" t="s">
        <v>37</v>
      </c>
      <c r="D2488" t="s">
        <v>36</v>
      </c>
      <c r="E2488" s="1">
        <v>41946</v>
      </c>
      <c r="F2488" s="1" t="s">
        <v>441</v>
      </c>
      <c r="G2488">
        <v>1</v>
      </c>
      <c r="H2488">
        <v>13.527272727272727</v>
      </c>
      <c r="I2488">
        <v>37</v>
      </c>
      <c r="J2488" t="s">
        <v>444</v>
      </c>
      <c r="K2488">
        <f t="shared" si="39"/>
        <v>2392</v>
      </c>
    </row>
    <row r="2489" spans="1:11" hidden="1" x14ac:dyDescent="0.3">
      <c r="A2489" t="s">
        <v>417</v>
      </c>
      <c r="B2489" t="s">
        <v>447</v>
      </c>
      <c r="C2489" t="s">
        <v>37</v>
      </c>
      <c r="D2489" t="s">
        <v>36</v>
      </c>
      <c r="E2489" s="1">
        <v>41946</v>
      </c>
      <c r="F2489" s="1" t="s">
        <v>441</v>
      </c>
      <c r="G2489">
        <v>2</v>
      </c>
      <c r="H2489">
        <v>14.104545454545455</v>
      </c>
      <c r="I2489">
        <v>34</v>
      </c>
      <c r="J2489" t="s">
        <v>444</v>
      </c>
      <c r="K2489">
        <f t="shared" si="39"/>
        <v>2392</v>
      </c>
    </row>
    <row r="2490" spans="1:11" hidden="1" x14ac:dyDescent="0.3">
      <c r="A2490" t="s">
        <v>417</v>
      </c>
      <c r="B2490" t="s">
        <v>447</v>
      </c>
      <c r="C2490" t="s">
        <v>37</v>
      </c>
      <c r="D2490" t="s">
        <v>36</v>
      </c>
      <c r="E2490" s="1">
        <v>41946</v>
      </c>
      <c r="F2490" s="1" t="s">
        <v>441</v>
      </c>
      <c r="G2490">
        <v>3</v>
      </c>
      <c r="H2490">
        <v>13.827272727272728</v>
      </c>
      <c r="I2490">
        <v>36</v>
      </c>
      <c r="J2490" t="s">
        <v>444</v>
      </c>
      <c r="K2490">
        <f t="shared" si="39"/>
        <v>2392</v>
      </c>
    </row>
    <row r="2491" spans="1:11" hidden="1" x14ac:dyDescent="0.3">
      <c r="A2491" t="s">
        <v>417</v>
      </c>
      <c r="B2491" t="s">
        <v>447</v>
      </c>
      <c r="C2491" t="s">
        <v>37</v>
      </c>
      <c r="D2491" t="s">
        <v>36</v>
      </c>
      <c r="E2491" s="1">
        <v>41946</v>
      </c>
      <c r="F2491" s="1" t="s">
        <v>441</v>
      </c>
      <c r="G2491">
        <v>4</v>
      </c>
      <c r="H2491">
        <v>15.068181818181818</v>
      </c>
      <c r="I2491">
        <v>36</v>
      </c>
      <c r="J2491" t="s">
        <v>444</v>
      </c>
      <c r="K2491">
        <f t="shared" si="39"/>
        <v>2392</v>
      </c>
    </row>
    <row r="2492" spans="1:11" hidden="1" x14ac:dyDescent="0.3">
      <c r="A2492" t="s">
        <v>417</v>
      </c>
      <c r="B2492" t="s">
        <v>447</v>
      </c>
      <c r="C2492" t="s">
        <v>37</v>
      </c>
      <c r="D2492" t="s">
        <v>36</v>
      </c>
      <c r="E2492" s="1">
        <v>41946</v>
      </c>
      <c r="F2492" s="1" t="s">
        <v>441</v>
      </c>
      <c r="G2492">
        <v>1</v>
      </c>
      <c r="H2492">
        <v>13.127272727272727</v>
      </c>
      <c r="I2492">
        <v>35</v>
      </c>
      <c r="J2492" t="s">
        <v>444</v>
      </c>
      <c r="K2492">
        <f t="shared" si="39"/>
        <v>2392</v>
      </c>
    </row>
    <row r="2493" spans="1:11" hidden="1" x14ac:dyDescent="0.3">
      <c r="A2493" t="s">
        <v>417</v>
      </c>
      <c r="B2493" t="s">
        <v>447</v>
      </c>
      <c r="C2493" t="s">
        <v>37</v>
      </c>
      <c r="D2493" t="s">
        <v>36</v>
      </c>
      <c r="E2493" s="1">
        <v>41946</v>
      </c>
      <c r="F2493" s="1" t="s">
        <v>441</v>
      </c>
      <c r="G2493">
        <v>2</v>
      </c>
      <c r="H2493">
        <v>12.516449885233358</v>
      </c>
      <c r="I2493">
        <v>37</v>
      </c>
      <c r="J2493" t="s">
        <v>444</v>
      </c>
      <c r="K2493">
        <f t="shared" si="39"/>
        <v>2392</v>
      </c>
    </row>
    <row r="2494" spans="1:11" hidden="1" x14ac:dyDescent="0.3">
      <c r="A2494" t="s">
        <v>417</v>
      </c>
      <c r="B2494" t="s">
        <v>447</v>
      </c>
      <c r="C2494" t="s">
        <v>37</v>
      </c>
      <c r="D2494" t="s">
        <v>36</v>
      </c>
      <c r="E2494" s="1">
        <v>41946</v>
      </c>
      <c r="F2494" s="1" t="s">
        <v>441</v>
      </c>
      <c r="G2494">
        <v>3</v>
      </c>
      <c r="H2494">
        <v>13.513636363636364</v>
      </c>
      <c r="I2494">
        <v>33</v>
      </c>
      <c r="J2494" t="s">
        <v>444</v>
      </c>
      <c r="K2494">
        <f t="shared" si="39"/>
        <v>2392</v>
      </c>
    </row>
    <row r="2495" spans="1:11" hidden="1" x14ac:dyDescent="0.3">
      <c r="A2495" t="s">
        <v>417</v>
      </c>
      <c r="B2495" t="s">
        <v>447</v>
      </c>
      <c r="C2495" t="s">
        <v>37</v>
      </c>
      <c r="D2495" t="s">
        <v>36</v>
      </c>
      <c r="E2495" s="1">
        <v>41946</v>
      </c>
      <c r="F2495" s="1" t="s">
        <v>441</v>
      </c>
      <c r="G2495">
        <v>4</v>
      </c>
      <c r="H2495">
        <v>13.118181818181819</v>
      </c>
      <c r="I2495">
        <v>34</v>
      </c>
      <c r="J2495" t="s">
        <v>444</v>
      </c>
      <c r="K2495">
        <f t="shared" si="39"/>
        <v>2392</v>
      </c>
    </row>
    <row r="2496" spans="1:11" hidden="1" x14ac:dyDescent="0.3">
      <c r="A2496" t="s">
        <v>417</v>
      </c>
      <c r="B2496" t="s">
        <v>447</v>
      </c>
      <c r="C2496" t="s">
        <v>37</v>
      </c>
      <c r="D2496" t="s">
        <v>36</v>
      </c>
      <c r="E2496" s="1">
        <v>41954</v>
      </c>
      <c r="F2496" s="1" t="s">
        <v>441</v>
      </c>
      <c r="G2496">
        <v>1</v>
      </c>
      <c r="H2496">
        <v>13</v>
      </c>
      <c r="I2496">
        <v>34</v>
      </c>
      <c r="J2496" t="s">
        <v>444</v>
      </c>
      <c r="K2496">
        <f t="shared" si="39"/>
        <v>2576</v>
      </c>
    </row>
    <row r="2497" spans="1:11" hidden="1" x14ac:dyDescent="0.3">
      <c r="A2497" t="s">
        <v>417</v>
      </c>
      <c r="B2497" t="s">
        <v>447</v>
      </c>
      <c r="C2497" t="s">
        <v>37</v>
      </c>
      <c r="D2497" t="s">
        <v>36</v>
      </c>
      <c r="E2497" s="1">
        <v>41954</v>
      </c>
      <c r="F2497" s="1" t="s">
        <v>441</v>
      </c>
      <c r="G2497">
        <v>2</v>
      </c>
      <c r="H2497">
        <v>14.131818181818183</v>
      </c>
      <c r="I2497">
        <v>36</v>
      </c>
      <c r="J2497" t="s">
        <v>444</v>
      </c>
      <c r="K2497">
        <f t="shared" si="39"/>
        <v>2576</v>
      </c>
    </row>
    <row r="2498" spans="1:11" hidden="1" x14ac:dyDescent="0.3">
      <c r="A2498" t="s">
        <v>417</v>
      </c>
      <c r="B2498" t="s">
        <v>447</v>
      </c>
      <c r="C2498" t="s">
        <v>37</v>
      </c>
      <c r="D2498" t="s">
        <v>36</v>
      </c>
      <c r="E2498" s="1">
        <v>41954</v>
      </c>
      <c r="F2498" s="1" t="s">
        <v>441</v>
      </c>
      <c r="G2498">
        <v>3</v>
      </c>
      <c r="H2498">
        <v>14.736363636363636</v>
      </c>
      <c r="I2498">
        <v>34</v>
      </c>
      <c r="J2498" t="s">
        <v>444</v>
      </c>
      <c r="K2498">
        <f t="shared" si="39"/>
        <v>2576</v>
      </c>
    </row>
    <row r="2499" spans="1:11" hidden="1" x14ac:dyDescent="0.3">
      <c r="A2499" t="s">
        <v>417</v>
      </c>
      <c r="B2499" t="s">
        <v>447</v>
      </c>
      <c r="C2499" t="s">
        <v>37</v>
      </c>
      <c r="D2499" t="s">
        <v>36</v>
      </c>
      <c r="E2499" s="1">
        <v>41954</v>
      </c>
      <c r="F2499" s="1" t="s">
        <v>441</v>
      </c>
      <c r="G2499">
        <v>4</v>
      </c>
      <c r="H2499">
        <v>14.390909090909091</v>
      </c>
      <c r="I2499">
        <v>34</v>
      </c>
      <c r="J2499" t="s">
        <v>444</v>
      </c>
      <c r="K2499">
        <f t="shared" si="39"/>
        <v>2576</v>
      </c>
    </row>
    <row r="2500" spans="1:11" hidden="1" x14ac:dyDescent="0.3">
      <c r="A2500" t="s">
        <v>417</v>
      </c>
      <c r="B2500" t="s">
        <v>447</v>
      </c>
      <c r="C2500" t="s">
        <v>37</v>
      </c>
      <c r="D2500" t="s">
        <v>36</v>
      </c>
      <c r="E2500" s="1">
        <v>41954</v>
      </c>
      <c r="F2500" s="1" t="s">
        <v>441</v>
      </c>
      <c r="G2500">
        <v>1</v>
      </c>
      <c r="H2500">
        <v>12.077414205905827</v>
      </c>
      <c r="I2500">
        <v>33</v>
      </c>
      <c r="J2500" t="s">
        <v>444</v>
      </c>
      <c r="K2500">
        <f t="shared" si="39"/>
        <v>2576</v>
      </c>
    </row>
    <row r="2501" spans="1:11" hidden="1" x14ac:dyDescent="0.3">
      <c r="A2501" t="s">
        <v>417</v>
      </c>
      <c r="B2501" t="s">
        <v>447</v>
      </c>
      <c r="C2501" t="s">
        <v>37</v>
      </c>
      <c r="D2501" t="s">
        <v>36</v>
      </c>
      <c r="E2501" s="1">
        <v>41954</v>
      </c>
      <c r="F2501" s="1" t="s">
        <v>441</v>
      </c>
      <c r="G2501">
        <v>2</v>
      </c>
      <c r="H2501">
        <v>12.113328012769355</v>
      </c>
      <c r="I2501">
        <v>33</v>
      </c>
      <c r="J2501" t="s">
        <v>444</v>
      </c>
      <c r="K2501">
        <f t="shared" si="39"/>
        <v>2576</v>
      </c>
    </row>
    <row r="2502" spans="1:11" hidden="1" x14ac:dyDescent="0.3">
      <c r="A2502" t="s">
        <v>417</v>
      </c>
      <c r="B2502" t="s">
        <v>447</v>
      </c>
      <c r="C2502" t="s">
        <v>37</v>
      </c>
      <c r="D2502" t="s">
        <v>36</v>
      </c>
      <c r="E2502" s="1">
        <v>41954</v>
      </c>
      <c r="F2502" s="1" t="s">
        <v>441</v>
      </c>
      <c r="G2502">
        <v>3</v>
      </c>
      <c r="H2502">
        <v>12.260973663208301</v>
      </c>
      <c r="I2502">
        <v>33</v>
      </c>
      <c r="J2502" t="s">
        <v>444</v>
      </c>
      <c r="K2502">
        <f t="shared" si="39"/>
        <v>2576</v>
      </c>
    </row>
    <row r="2503" spans="1:11" hidden="1" x14ac:dyDescent="0.3">
      <c r="A2503" t="s">
        <v>417</v>
      </c>
      <c r="B2503" t="s">
        <v>447</v>
      </c>
      <c r="C2503" t="s">
        <v>37</v>
      </c>
      <c r="D2503" t="s">
        <v>36</v>
      </c>
      <c r="E2503" s="1">
        <v>41954</v>
      </c>
      <c r="F2503" s="1" t="s">
        <v>441</v>
      </c>
      <c r="G2503">
        <v>4</v>
      </c>
      <c r="H2503">
        <v>14.354545454545455</v>
      </c>
      <c r="I2503">
        <v>36</v>
      </c>
      <c r="J2503" t="s">
        <v>444</v>
      </c>
      <c r="K2503">
        <f t="shared" si="39"/>
        <v>2576</v>
      </c>
    </row>
    <row r="2504" spans="1:11" hidden="1" x14ac:dyDescent="0.3">
      <c r="A2504" t="s">
        <v>417</v>
      </c>
      <c r="B2504" t="s">
        <v>447</v>
      </c>
      <c r="C2504" t="s">
        <v>37</v>
      </c>
      <c r="D2504" t="s">
        <v>36</v>
      </c>
      <c r="E2504" s="1">
        <v>41954</v>
      </c>
      <c r="F2504" s="1" t="s">
        <v>441</v>
      </c>
      <c r="G2504">
        <v>1</v>
      </c>
      <c r="H2504">
        <v>13.640909090909091</v>
      </c>
      <c r="I2504">
        <v>32</v>
      </c>
      <c r="J2504" t="s">
        <v>444</v>
      </c>
      <c r="K2504">
        <f t="shared" si="39"/>
        <v>2576</v>
      </c>
    </row>
    <row r="2505" spans="1:11" hidden="1" x14ac:dyDescent="0.3">
      <c r="A2505" t="s">
        <v>417</v>
      </c>
      <c r="B2505" t="s">
        <v>447</v>
      </c>
      <c r="C2505" t="s">
        <v>37</v>
      </c>
      <c r="D2505" t="s">
        <v>36</v>
      </c>
      <c r="E2505" s="1">
        <v>41954</v>
      </c>
      <c r="F2505" s="1" t="s">
        <v>441</v>
      </c>
      <c r="G2505">
        <v>2</v>
      </c>
      <c r="H2505">
        <v>13.140015302218822</v>
      </c>
      <c r="I2505">
        <v>35</v>
      </c>
      <c r="J2505" t="s">
        <v>444</v>
      </c>
      <c r="K2505">
        <f t="shared" si="39"/>
        <v>2576</v>
      </c>
    </row>
    <row r="2506" spans="1:11" hidden="1" x14ac:dyDescent="0.3">
      <c r="A2506" t="s">
        <v>417</v>
      </c>
      <c r="B2506" t="s">
        <v>447</v>
      </c>
      <c r="C2506" t="s">
        <v>37</v>
      </c>
      <c r="D2506" t="s">
        <v>36</v>
      </c>
      <c r="E2506" s="1">
        <v>41954</v>
      </c>
      <c r="F2506" s="1" t="s">
        <v>441</v>
      </c>
      <c r="G2506">
        <v>3</v>
      </c>
      <c r="H2506">
        <v>12.98699311400153</v>
      </c>
      <c r="I2506">
        <v>33</v>
      </c>
      <c r="J2506" t="s">
        <v>444</v>
      </c>
      <c r="K2506">
        <f t="shared" si="39"/>
        <v>2576</v>
      </c>
    </row>
    <row r="2507" spans="1:11" hidden="1" x14ac:dyDescent="0.3">
      <c r="A2507" t="s">
        <v>417</v>
      </c>
      <c r="B2507" t="s">
        <v>447</v>
      </c>
      <c r="C2507" t="s">
        <v>37</v>
      </c>
      <c r="D2507" t="s">
        <v>36</v>
      </c>
      <c r="E2507" s="1">
        <v>41954</v>
      </c>
      <c r="F2507" s="1" t="s">
        <v>441</v>
      </c>
      <c r="G2507">
        <v>4</v>
      </c>
      <c r="H2507">
        <v>14.136363636363637</v>
      </c>
      <c r="I2507">
        <v>35</v>
      </c>
      <c r="J2507" t="s">
        <v>444</v>
      </c>
      <c r="K2507">
        <f t="shared" si="39"/>
        <v>2576</v>
      </c>
    </row>
    <row r="2508" spans="1:11" hidden="1" x14ac:dyDescent="0.3">
      <c r="A2508" t="s">
        <v>417</v>
      </c>
      <c r="B2508" t="s">
        <v>447</v>
      </c>
      <c r="C2508" t="s">
        <v>37</v>
      </c>
      <c r="D2508" t="s">
        <v>36</v>
      </c>
      <c r="E2508" s="1">
        <v>41990</v>
      </c>
      <c r="F2508" s="1" t="s">
        <v>441</v>
      </c>
      <c r="G2508">
        <v>1</v>
      </c>
      <c r="H2508">
        <v>18</v>
      </c>
      <c r="I2508" t="s">
        <v>437</v>
      </c>
      <c r="J2508" t="s">
        <v>445</v>
      </c>
      <c r="K2508">
        <f t="shared" si="39"/>
        <v>3404</v>
      </c>
    </row>
    <row r="2509" spans="1:11" hidden="1" x14ac:dyDescent="0.3">
      <c r="A2509" t="s">
        <v>417</v>
      </c>
      <c r="B2509" t="s">
        <v>447</v>
      </c>
      <c r="C2509" t="s">
        <v>37</v>
      </c>
      <c r="D2509" t="s">
        <v>36</v>
      </c>
      <c r="E2509" s="1">
        <v>41990</v>
      </c>
      <c r="F2509" s="1" t="s">
        <v>441</v>
      </c>
      <c r="G2509">
        <v>2</v>
      </c>
      <c r="H2509">
        <v>18</v>
      </c>
      <c r="I2509" t="s">
        <v>437</v>
      </c>
      <c r="J2509" t="s">
        <v>445</v>
      </c>
      <c r="K2509">
        <f t="shared" si="39"/>
        <v>3404</v>
      </c>
    </row>
    <row r="2510" spans="1:11" hidden="1" x14ac:dyDescent="0.3">
      <c r="A2510" t="s">
        <v>417</v>
      </c>
      <c r="B2510" t="s">
        <v>447</v>
      </c>
      <c r="C2510" t="s">
        <v>37</v>
      </c>
      <c r="D2510" t="s">
        <v>36</v>
      </c>
      <c r="E2510" s="1">
        <v>41990</v>
      </c>
      <c r="F2510" s="1" t="s">
        <v>441</v>
      </c>
      <c r="G2510">
        <v>3</v>
      </c>
      <c r="H2510">
        <v>17</v>
      </c>
      <c r="I2510" t="s">
        <v>437</v>
      </c>
      <c r="J2510" t="s">
        <v>444</v>
      </c>
      <c r="K2510">
        <f t="shared" si="39"/>
        <v>3404</v>
      </c>
    </row>
    <row r="2511" spans="1:11" hidden="1" x14ac:dyDescent="0.3">
      <c r="A2511" t="s">
        <v>417</v>
      </c>
      <c r="B2511" t="s">
        <v>447</v>
      </c>
      <c r="C2511" t="s">
        <v>37</v>
      </c>
      <c r="D2511" t="s">
        <v>36</v>
      </c>
      <c r="E2511" s="1">
        <v>41990</v>
      </c>
      <c r="F2511" s="1" t="s">
        <v>441</v>
      </c>
      <c r="G2511">
        <v>4</v>
      </c>
      <c r="H2511">
        <v>15</v>
      </c>
      <c r="I2511" t="s">
        <v>437</v>
      </c>
      <c r="J2511" t="s">
        <v>445</v>
      </c>
      <c r="K2511">
        <f t="shared" si="39"/>
        <v>3404</v>
      </c>
    </row>
    <row r="2512" spans="1:11" hidden="1" x14ac:dyDescent="0.3">
      <c r="A2512" t="s">
        <v>417</v>
      </c>
      <c r="B2512" t="s">
        <v>447</v>
      </c>
      <c r="C2512" t="s">
        <v>37</v>
      </c>
      <c r="D2512" t="s">
        <v>36</v>
      </c>
      <c r="E2512" s="1">
        <v>41990</v>
      </c>
      <c r="F2512" s="1" t="s">
        <v>441</v>
      </c>
      <c r="G2512">
        <v>1</v>
      </c>
      <c r="H2512">
        <v>16</v>
      </c>
      <c r="I2512" t="s">
        <v>437</v>
      </c>
      <c r="J2512" t="s">
        <v>444</v>
      </c>
      <c r="K2512">
        <f t="shared" si="39"/>
        <v>3404</v>
      </c>
    </row>
    <row r="2513" spans="1:11" hidden="1" x14ac:dyDescent="0.3">
      <c r="A2513" t="s">
        <v>417</v>
      </c>
      <c r="B2513" t="s">
        <v>447</v>
      </c>
      <c r="C2513" t="s">
        <v>37</v>
      </c>
      <c r="D2513" t="s">
        <v>36</v>
      </c>
      <c r="E2513" s="1">
        <v>41990</v>
      </c>
      <c r="F2513" s="1" t="s">
        <v>441</v>
      </c>
      <c r="G2513">
        <v>2</v>
      </c>
      <c r="H2513">
        <v>16</v>
      </c>
      <c r="I2513" t="s">
        <v>437</v>
      </c>
      <c r="J2513" t="s">
        <v>444</v>
      </c>
      <c r="K2513">
        <f t="shared" si="39"/>
        <v>3404</v>
      </c>
    </row>
    <row r="2514" spans="1:11" hidden="1" x14ac:dyDescent="0.3">
      <c r="A2514" t="s">
        <v>417</v>
      </c>
      <c r="B2514" t="s">
        <v>447</v>
      </c>
      <c r="C2514" t="s">
        <v>37</v>
      </c>
      <c r="D2514" t="s">
        <v>36</v>
      </c>
      <c r="E2514" s="1">
        <v>41990</v>
      </c>
      <c r="F2514" s="1" t="s">
        <v>441</v>
      </c>
      <c r="G2514">
        <v>3</v>
      </c>
      <c r="H2514">
        <v>16</v>
      </c>
      <c r="I2514" t="s">
        <v>437</v>
      </c>
      <c r="J2514" t="s">
        <v>444</v>
      </c>
      <c r="K2514">
        <f t="shared" si="39"/>
        <v>3404</v>
      </c>
    </row>
    <row r="2515" spans="1:11" hidden="1" x14ac:dyDescent="0.3">
      <c r="A2515" t="s">
        <v>417</v>
      </c>
      <c r="B2515" t="s">
        <v>447</v>
      </c>
      <c r="C2515" t="s">
        <v>37</v>
      </c>
      <c r="D2515" t="s">
        <v>36</v>
      </c>
      <c r="E2515" s="1">
        <v>41990</v>
      </c>
      <c r="F2515" s="1" t="s">
        <v>441</v>
      </c>
      <c r="G2515">
        <v>4</v>
      </c>
      <c r="H2515">
        <v>17</v>
      </c>
      <c r="I2515" t="s">
        <v>437</v>
      </c>
      <c r="J2515" t="s">
        <v>444</v>
      </c>
      <c r="K2515">
        <f t="shared" si="39"/>
        <v>3404</v>
      </c>
    </row>
    <row r="2516" spans="1:11" hidden="1" x14ac:dyDescent="0.3">
      <c r="A2516" t="s">
        <v>417</v>
      </c>
      <c r="B2516" t="s">
        <v>447</v>
      </c>
      <c r="C2516" t="s">
        <v>37</v>
      </c>
      <c r="D2516" t="s">
        <v>36</v>
      </c>
      <c r="E2516" s="1">
        <v>41990</v>
      </c>
      <c r="F2516" s="1" t="s">
        <v>441</v>
      </c>
      <c r="G2516">
        <v>1</v>
      </c>
      <c r="H2516">
        <v>15</v>
      </c>
      <c r="I2516" t="s">
        <v>437</v>
      </c>
      <c r="J2516" t="s">
        <v>445</v>
      </c>
      <c r="K2516">
        <f t="shared" si="39"/>
        <v>3404</v>
      </c>
    </row>
    <row r="2517" spans="1:11" hidden="1" x14ac:dyDescent="0.3">
      <c r="A2517" t="s">
        <v>417</v>
      </c>
      <c r="B2517" t="s">
        <v>447</v>
      </c>
      <c r="C2517" t="s">
        <v>37</v>
      </c>
      <c r="D2517" t="s">
        <v>36</v>
      </c>
      <c r="E2517" s="1">
        <v>41990</v>
      </c>
      <c r="F2517" s="1" t="s">
        <v>441</v>
      </c>
      <c r="G2517">
        <v>2</v>
      </c>
      <c r="H2517">
        <v>17</v>
      </c>
      <c r="I2517" t="s">
        <v>437</v>
      </c>
      <c r="J2517" t="s">
        <v>444</v>
      </c>
      <c r="K2517">
        <f t="shared" si="39"/>
        <v>3404</v>
      </c>
    </row>
    <row r="2518" spans="1:11" hidden="1" x14ac:dyDescent="0.3">
      <c r="A2518" t="s">
        <v>417</v>
      </c>
      <c r="B2518" t="s">
        <v>447</v>
      </c>
      <c r="C2518" t="s">
        <v>37</v>
      </c>
      <c r="D2518" t="s">
        <v>36</v>
      </c>
      <c r="E2518" s="1">
        <v>41990</v>
      </c>
      <c r="F2518" s="1" t="s">
        <v>441</v>
      </c>
      <c r="G2518">
        <v>3</v>
      </c>
      <c r="H2518">
        <v>14</v>
      </c>
      <c r="I2518" t="s">
        <v>437</v>
      </c>
      <c r="J2518" t="s">
        <v>444</v>
      </c>
      <c r="K2518">
        <f t="shared" si="39"/>
        <v>3404</v>
      </c>
    </row>
    <row r="2519" spans="1:11" hidden="1" x14ac:dyDescent="0.3">
      <c r="A2519" t="s">
        <v>417</v>
      </c>
      <c r="B2519" t="s">
        <v>447</v>
      </c>
      <c r="C2519" t="s">
        <v>37</v>
      </c>
      <c r="D2519" t="s">
        <v>36</v>
      </c>
      <c r="E2519" s="1">
        <v>41990</v>
      </c>
      <c r="F2519" s="1" t="s">
        <v>441</v>
      </c>
      <c r="G2519">
        <v>1</v>
      </c>
      <c r="H2519">
        <v>16</v>
      </c>
      <c r="I2519" t="s">
        <v>437</v>
      </c>
      <c r="J2519" t="s">
        <v>444</v>
      </c>
      <c r="K2519">
        <f t="shared" si="39"/>
        <v>3404</v>
      </c>
    </row>
    <row r="2520" spans="1:11" hidden="1" x14ac:dyDescent="0.3">
      <c r="A2520" t="s">
        <v>417</v>
      </c>
      <c r="B2520" t="s">
        <v>447</v>
      </c>
      <c r="C2520" t="s">
        <v>37</v>
      </c>
      <c r="D2520" t="s">
        <v>36</v>
      </c>
      <c r="E2520" s="1">
        <v>41990</v>
      </c>
      <c r="F2520" s="1" t="s">
        <v>441</v>
      </c>
      <c r="G2520">
        <v>2</v>
      </c>
      <c r="H2520">
        <v>15</v>
      </c>
      <c r="I2520" t="s">
        <v>437</v>
      </c>
      <c r="J2520" t="s">
        <v>444</v>
      </c>
      <c r="K2520">
        <f t="shared" si="39"/>
        <v>3404</v>
      </c>
    </row>
    <row r="2521" spans="1:11" hidden="1" x14ac:dyDescent="0.3">
      <c r="A2521" t="s">
        <v>417</v>
      </c>
      <c r="B2521" t="s">
        <v>447</v>
      </c>
      <c r="C2521" t="s">
        <v>37</v>
      </c>
      <c r="D2521" t="s">
        <v>36</v>
      </c>
      <c r="E2521" s="1">
        <v>41990</v>
      </c>
      <c r="F2521" s="1" t="s">
        <v>441</v>
      </c>
      <c r="G2521">
        <v>3</v>
      </c>
      <c r="H2521">
        <v>18</v>
      </c>
      <c r="I2521" t="s">
        <v>437</v>
      </c>
      <c r="J2521" t="s">
        <v>444</v>
      </c>
      <c r="K2521">
        <f t="shared" si="39"/>
        <v>3404</v>
      </c>
    </row>
    <row r="2522" spans="1:11" hidden="1" x14ac:dyDescent="0.3">
      <c r="A2522" t="s">
        <v>417</v>
      </c>
      <c r="B2522" t="s">
        <v>447</v>
      </c>
      <c r="C2522" t="s">
        <v>37</v>
      </c>
      <c r="D2522" t="s">
        <v>36</v>
      </c>
      <c r="E2522" s="1">
        <v>41990</v>
      </c>
      <c r="F2522" s="1" t="s">
        <v>441</v>
      </c>
      <c r="G2522">
        <v>4</v>
      </c>
      <c r="H2522">
        <v>15</v>
      </c>
      <c r="I2522" t="s">
        <v>437</v>
      </c>
      <c r="J2522" t="s">
        <v>445</v>
      </c>
      <c r="K2522">
        <f t="shared" si="39"/>
        <v>3404</v>
      </c>
    </row>
    <row r="2523" spans="1:11" hidden="1" x14ac:dyDescent="0.3">
      <c r="A2523" t="s">
        <v>417</v>
      </c>
      <c r="B2523" t="s">
        <v>447</v>
      </c>
      <c r="C2523" t="s">
        <v>37</v>
      </c>
      <c r="D2523" t="s">
        <v>36</v>
      </c>
      <c r="E2523" s="1">
        <v>41990</v>
      </c>
      <c r="F2523" s="1" t="s">
        <v>441</v>
      </c>
      <c r="H2523">
        <v>0</v>
      </c>
      <c r="I2523" t="s">
        <v>437</v>
      </c>
      <c r="J2523" t="s">
        <v>445</v>
      </c>
      <c r="K2523">
        <f t="shared" si="39"/>
        <v>3404</v>
      </c>
    </row>
    <row r="2524" spans="1:11" hidden="1" x14ac:dyDescent="0.3">
      <c r="A2524" t="s">
        <v>417</v>
      </c>
      <c r="B2524" t="s">
        <v>447</v>
      </c>
      <c r="C2524" t="s">
        <v>37</v>
      </c>
      <c r="D2524" t="s">
        <v>36</v>
      </c>
      <c r="E2524" s="1">
        <v>41990</v>
      </c>
      <c r="F2524" s="1" t="s">
        <v>441</v>
      </c>
      <c r="G2524">
        <v>1</v>
      </c>
      <c r="H2524">
        <v>16</v>
      </c>
      <c r="I2524" t="s">
        <v>437</v>
      </c>
      <c r="J2524" t="s">
        <v>445</v>
      </c>
      <c r="K2524">
        <f t="shared" si="39"/>
        <v>3404</v>
      </c>
    </row>
    <row r="2525" spans="1:11" hidden="1" x14ac:dyDescent="0.3">
      <c r="A2525" t="s">
        <v>417</v>
      </c>
      <c r="B2525" t="s">
        <v>447</v>
      </c>
      <c r="C2525" t="s">
        <v>37</v>
      </c>
      <c r="D2525" t="s">
        <v>36</v>
      </c>
      <c r="E2525" s="1">
        <v>41990</v>
      </c>
      <c r="F2525" s="1" t="s">
        <v>441</v>
      </c>
      <c r="G2525">
        <v>2</v>
      </c>
      <c r="H2525">
        <v>16</v>
      </c>
      <c r="I2525" t="s">
        <v>437</v>
      </c>
      <c r="J2525" t="s">
        <v>445</v>
      </c>
      <c r="K2525">
        <f t="shared" si="39"/>
        <v>3404</v>
      </c>
    </row>
    <row r="2526" spans="1:11" hidden="1" x14ac:dyDescent="0.3">
      <c r="A2526" t="s">
        <v>417</v>
      </c>
      <c r="B2526" t="s">
        <v>447</v>
      </c>
      <c r="C2526" t="s">
        <v>37</v>
      </c>
      <c r="D2526" t="s">
        <v>36</v>
      </c>
      <c r="E2526" s="1">
        <v>41990</v>
      </c>
      <c r="F2526" s="1" t="s">
        <v>441</v>
      </c>
      <c r="G2526">
        <v>3</v>
      </c>
      <c r="H2526">
        <v>16</v>
      </c>
      <c r="I2526" t="s">
        <v>437</v>
      </c>
      <c r="J2526" t="s">
        <v>445</v>
      </c>
      <c r="K2526">
        <f t="shared" si="39"/>
        <v>3404</v>
      </c>
    </row>
    <row r="2527" spans="1:11" hidden="1" x14ac:dyDescent="0.3">
      <c r="A2527" t="s">
        <v>417</v>
      </c>
      <c r="B2527" t="s">
        <v>447</v>
      </c>
      <c r="C2527" t="s">
        <v>37</v>
      </c>
      <c r="D2527" t="s">
        <v>36</v>
      </c>
      <c r="E2527" s="1">
        <v>41990</v>
      </c>
      <c r="F2527" s="1" t="s">
        <v>441</v>
      </c>
      <c r="G2527">
        <v>4</v>
      </c>
      <c r="H2527">
        <v>12</v>
      </c>
      <c r="I2527" t="s">
        <v>437</v>
      </c>
      <c r="J2527" t="s">
        <v>444</v>
      </c>
      <c r="K2527">
        <f t="shared" si="39"/>
        <v>3404</v>
      </c>
    </row>
    <row r="2528" spans="1:11" hidden="1" x14ac:dyDescent="0.3">
      <c r="A2528" t="s">
        <v>417</v>
      </c>
      <c r="B2528" t="s">
        <v>447</v>
      </c>
      <c r="C2528" t="s">
        <v>37</v>
      </c>
      <c r="D2528" t="s">
        <v>36</v>
      </c>
      <c r="E2528" s="1">
        <v>41990</v>
      </c>
      <c r="F2528" s="1" t="s">
        <v>441</v>
      </c>
      <c r="G2528">
        <v>1</v>
      </c>
      <c r="H2528">
        <v>17</v>
      </c>
      <c r="I2528" t="s">
        <v>437</v>
      </c>
      <c r="J2528" t="s">
        <v>445</v>
      </c>
      <c r="K2528">
        <f t="shared" si="39"/>
        <v>3404</v>
      </c>
    </row>
    <row r="2529" spans="1:11" hidden="1" x14ac:dyDescent="0.3">
      <c r="A2529" t="s">
        <v>417</v>
      </c>
      <c r="B2529" t="s">
        <v>447</v>
      </c>
      <c r="C2529" t="s">
        <v>37</v>
      </c>
      <c r="D2529" t="s">
        <v>36</v>
      </c>
      <c r="E2529" s="1">
        <v>41990</v>
      </c>
      <c r="F2529" s="1" t="s">
        <v>441</v>
      </c>
      <c r="G2529">
        <v>2</v>
      </c>
      <c r="H2529">
        <v>17</v>
      </c>
      <c r="I2529" t="s">
        <v>437</v>
      </c>
      <c r="J2529" t="s">
        <v>444</v>
      </c>
      <c r="K2529">
        <f t="shared" si="39"/>
        <v>3404</v>
      </c>
    </row>
    <row r="2530" spans="1:11" hidden="1" x14ac:dyDescent="0.3">
      <c r="A2530" t="s">
        <v>417</v>
      </c>
      <c r="B2530" t="s">
        <v>447</v>
      </c>
      <c r="C2530" t="s">
        <v>37</v>
      </c>
      <c r="D2530" t="s">
        <v>36</v>
      </c>
      <c r="E2530" s="1">
        <v>41990</v>
      </c>
      <c r="F2530" s="1" t="s">
        <v>441</v>
      </c>
      <c r="G2530">
        <v>3</v>
      </c>
      <c r="H2530">
        <v>14</v>
      </c>
      <c r="I2530" t="s">
        <v>437</v>
      </c>
      <c r="J2530" t="s">
        <v>444</v>
      </c>
      <c r="K2530">
        <f t="shared" si="39"/>
        <v>3404</v>
      </c>
    </row>
    <row r="2531" spans="1:11" hidden="1" x14ac:dyDescent="0.3">
      <c r="A2531" t="s">
        <v>417</v>
      </c>
      <c r="B2531" t="s">
        <v>447</v>
      </c>
      <c r="C2531" t="s">
        <v>37</v>
      </c>
      <c r="D2531" t="s">
        <v>36</v>
      </c>
      <c r="E2531" s="1">
        <v>41990</v>
      </c>
      <c r="F2531" s="1" t="s">
        <v>441</v>
      </c>
      <c r="G2531">
        <v>1</v>
      </c>
      <c r="H2531">
        <v>18</v>
      </c>
      <c r="I2531" t="s">
        <v>437</v>
      </c>
      <c r="J2531" t="s">
        <v>444</v>
      </c>
      <c r="K2531">
        <f t="shared" si="39"/>
        <v>3404</v>
      </c>
    </row>
    <row r="2532" spans="1:11" hidden="1" x14ac:dyDescent="0.3">
      <c r="A2532" t="s">
        <v>417</v>
      </c>
      <c r="B2532" t="s">
        <v>447</v>
      </c>
      <c r="C2532" t="s">
        <v>37</v>
      </c>
      <c r="D2532" t="s">
        <v>36</v>
      </c>
      <c r="E2532" s="1">
        <v>41990</v>
      </c>
      <c r="F2532" s="1" t="s">
        <v>441</v>
      </c>
      <c r="G2532">
        <v>2</v>
      </c>
      <c r="H2532">
        <v>16</v>
      </c>
      <c r="I2532" t="s">
        <v>437</v>
      </c>
      <c r="J2532" t="s">
        <v>444</v>
      </c>
      <c r="K2532">
        <f t="shared" si="39"/>
        <v>3404</v>
      </c>
    </row>
    <row r="2533" spans="1:11" hidden="1" x14ac:dyDescent="0.3">
      <c r="A2533" t="s">
        <v>417</v>
      </c>
      <c r="B2533" t="s">
        <v>447</v>
      </c>
      <c r="C2533" t="s">
        <v>37</v>
      </c>
      <c r="D2533" t="s">
        <v>36</v>
      </c>
      <c r="E2533" s="1">
        <v>41990</v>
      </c>
      <c r="F2533" s="1" t="s">
        <v>441</v>
      </c>
      <c r="G2533">
        <v>3</v>
      </c>
      <c r="H2533">
        <v>15</v>
      </c>
      <c r="I2533" t="s">
        <v>437</v>
      </c>
      <c r="J2533" t="s">
        <v>444</v>
      </c>
      <c r="K2533">
        <f t="shared" si="39"/>
        <v>3404</v>
      </c>
    </row>
    <row r="2534" spans="1:11" hidden="1" x14ac:dyDescent="0.3">
      <c r="A2534" t="s">
        <v>417</v>
      </c>
      <c r="B2534" t="s">
        <v>447</v>
      </c>
      <c r="C2534" t="s">
        <v>37</v>
      </c>
      <c r="D2534" t="s">
        <v>36</v>
      </c>
      <c r="E2534" s="1">
        <v>41990</v>
      </c>
      <c r="F2534" s="1" t="s">
        <v>441</v>
      </c>
      <c r="G2534">
        <v>4</v>
      </c>
      <c r="H2534">
        <v>16</v>
      </c>
      <c r="I2534" t="s">
        <v>437</v>
      </c>
      <c r="J2534" t="s">
        <v>444</v>
      </c>
      <c r="K2534">
        <f t="shared" si="39"/>
        <v>3404</v>
      </c>
    </row>
    <row r="2535" spans="1:11" hidden="1" x14ac:dyDescent="0.3">
      <c r="A2535" t="s">
        <v>417</v>
      </c>
      <c r="B2535" t="s">
        <v>447</v>
      </c>
      <c r="C2535" t="s">
        <v>37</v>
      </c>
      <c r="D2535" t="s">
        <v>36</v>
      </c>
      <c r="E2535" s="1">
        <v>41990</v>
      </c>
      <c r="F2535" s="1" t="s">
        <v>441</v>
      </c>
      <c r="G2535">
        <v>1</v>
      </c>
      <c r="H2535">
        <v>16</v>
      </c>
      <c r="I2535" t="s">
        <v>437</v>
      </c>
      <c r="J2535" t="s">
        <v>444</v>
      </c>
      <c r="K2535">
        <f t="shared" si="39"/>
        <v>3404</v>
      </c>
    </row>
    <row r="2536" spans="1:11" hidden="1" x14ac:dyDescent="0.3">
      <c r="A2536" t="s">
        <v>417</v>
      </c>
      <c r="B2536" t="s">
        <v>447</v>
      </c>
      <c r="C2536" t="s">
        <v>37</v>
      </c>
      <c r="D2536" t="s">
        <v>36</v>
      </c>
      <c r="E2536" s="1">
        <v>41990</v>
      </c>
      <c r="F2536" s="1" t="s">
        <v>441</v>
      </c>
      <c r="G2536">
        <v>2</v>
      </c>
      <c r="H2536">
        <v>14</v>
      </c>
      <c r="I2536" t="s">
        <v>437</v>
      </c>
      <c r="J2536" t="s">
        <v>445</v>
      </c>
      <c r="K2536">
        <f t="shared" si="39"/>
        <v>3404</v>
      </c>
    </row>
    <row r="2537" spans="1:11" hidden="1" x14ac:dyDescent="0.3">
      <c r="A2537" t="s">
        <v>417</v>
      </c>
      <c r="B2537" t="s">
        <v>447</v>
      </c>
      <c r="C2537" t="s">
        <v>37</v>
      </c>
      <c r="D2537" t="s">
        <v>36</v>
      </c>
      <c r="E2537" s="1">
        <v>41990</v>
      </c>
      <c r="F2537" s="1" t="s">
        <v>441</v>
      </c>
      <c r="G2537">
        <v>3</v>
      </c>
      <c r="H2537">
        <v>18</v>
      </c>
      <c r="I2537" t="s">
        <v>437</v>
      </c>
      <c r="J2537" t="s">
        <v>444</v>
      </c>
      <c r="K2537">
        <f t="shared" si="39"/>
        <v>3404</v>
      </c>
    </row>
    <row r="2538" spans="1:11" hidden="1" x14ac:dyDescent="0.3">
      <c r="A2538" t="s">
        <v>417</v>
      </c>
      <c r="B2538" t="s">
        <v>447</v>
      </c>
      <c r="C2538" t="s">
        <v>37</v>
      </c>
      <c r="D2538" t="s">
        <v>36</v>
      </c>
      <c r="E2538" s="1">
        <v>41990</v>
      </c>
      <c r="F2538" s="1" t="s">
        <v>441</v>
      </c>
      <c r="G2538">
        <v>4</v>
      </c>
      <c r="H2538">
        <v>18</v>
      </c>
      <c r="I2538" t="s">
        <v>437</v>
      </c>
      <c r="J2538" t="s">
        <v>445</v>
      </c>
      <c r="K2538">
        <f t="shared" si="39"/>
        <v>3404</v>
      </c>
    </row>
    <row r="2539" spans="1:11" hidden="1" x14ac:dyDescent="0.3">
      <c r="A2539" t="s">
        <v>417</v>
      </c>
      <c r="B2539" t="s">
        <v>447</v>
      </c>
      <c r="C2539" t="s">
        <v>37</v>
      </c>
      <c r="D2539" t="s">
        <v>36</v>
      </c>
      <c r="E2539" s="1">
        <v>41990</v>
      </c>
      <c r="F2539" s="1" t="s">
        <v>441</v>
      </c>
      <c r="G2539">
        <v>1</v>
      </c>
      <c r="H2539">
        <v>16</v>
      </c>
      <c r="I2539" t="s">
        <v>437</v>
      </c>
      <c r="J2539" t="s">
        <v>444</v>
      </c>
      <c r="K2539">
        <f t="shared" si="39"/>
        <v>3404</v>
      </c>
    </row>
    <row r="2540" spans="1:11" hidden="1" x14ac:dyDescent="0.3">
      <c r="A2540" t="s">
        <v>417</v>
      </c>
      <c r="B2540" t="s">
        <v>447</v>
      </c>
      <c r="C2540" t="s">
        <v>37</v>
      </c>
      <c r="D2540" t="s">
        <v>36</v>
      </c>
      <c r="E2540" s="1">
        <v>41990</v>
      </c>
      <c r="F2540" s="1" t="s">
        <v>441</v>
      </c>
      <c r="G2540">
        <v>2</v>
      </c>
      <c r="H2540">
        <v>14</v>
      </c>
      <c r="I2540" t="s">
        <v>437</v>
      </c>
      <c r="J2540" t="s">
        <v>445</v>
      </c>
      <c r="K2540">
        <f t="shared" si="39"/>
        <v>3404</v>
      </c>
    </row>
    <row r="2541" spans="1:11" hidden="1" x14ac:dyDescent="0.3">
      <c r="A2541" t="s">
        <v>417</v>
      </c>
      <c r="B2541" t="s">
        <v>447</v>
      </c>
      <c r="C2541" t="s">
        <v>37</v>
      </c>
      <c r="D2541" t="s">
        <v>36</v>
      </c>
      <c r="E2541" s="1">
        <v>41990</v>
      </c>
      <c r="F2541" s="1" t="s">
        <v>441</v>
      </c>
      <c r="G2541">
        <v>3</v>
      </c>
      <c r="H2541">
        <v>15</v>
      </c>
      <c r="I2541" t="s">
        <v>437</v>
      </c>
      <c r="J2541" t="s">
        <v>444</v>
      </c>
      <c r="K2541">
        <f t="shared" si="39"/>
        <v>3404</v>
      </c>
    </row>
    <row r="2542" spans="1:11" hidden="1" x14ac:dyDescent="0.3">
      <c r="A2542" t="s">
        <v>417</v>
      </c>
      <c r="B2542" t="s">
        <v>447</v>
      </c>
      <c r="C2542" t="s">
        <v>37</v>
      </c>
      <c r="D2542" t="s">
        <v>36</v>
      </c>
      <c r="E2542" s="1">
        <v>41990</v>
      </c>
      <c r="F2542" s="1" t="s">
        <v>441</v>
      </c>
      <c r="G2542">
        <v>1</v>
      </c>
      <c r="H2542">
        <v>13</v>
      </c>
      <c r="I2542" t="s">
        <v>437</v>
      </c>
      <c r="J2542" t="s">
        <v>444</v>
      </c>
      <c r="K2542">
        <f t="shared" si="39"/>
        <v>3404</v>
      </c>
    </row>
    <row r="2543" spans="1:11" hidden="1" x14ac:dyDescent="0.3">
      <c r="A2543" t="s">
        <v>417</v>
      </c>
      <c r="B2543" t="s">
        <v>447</v>
      </c>
      <c r="C2543" t="s">
        <v>37</v>
      </c>
      <c r="D2543" t="s">
        <v>36</v>
      </c>
      <c r="E2543" s="1">
        <v>41990</v>
      </c>
      <c r="F2543" s="1" t="s">
        <v>441</v>
      </c>
      <c r="G2543">
        <v>2</v>
      </c>
      <c r="H2543">
        <v>15</v>
      </c>
      <c r="I2543" t="s">
        <v>437</v>
      </c>
      <c r="J2543" t="s">
        <v>444</v>
      </c>
      <c r="K2543">
        <f t="shared" ref="K2543:K2606" si="40">(E2543-Exp4SD) * 23</f>
        <v>3404</v>
      </c>
    </row>
    <row r="2544" spans="1:11" hidden="1" x14ac:dyDescent="0.3">
      <c r="A2544" t="s">
        <v>417</v>
      </c>
      <c r="B2544" t="s">
        <v>447</v>
      </c>
      <c r="C2544" t="s">
        <v>37</v>
      </c>
      <c r="D2544" t="s">
        <v>36</v>
      </c>
      <c r="E2544" s="1">
        <v>41990</v>
      </c>
      <c r="F2544" s="1" t="s">
        <v>441</v>
      </c>
      <c r="G2544">
        <v>3</v>
      </c>
      <c r="H2544">
        <v>13</v>
      </c>
      <c r="I2544" t="s">
        <v>437</v>
      </c>
      <c r="J2544" t="s">
        <v>444</v>
      </c>
      <c r="K2544">
        <f t="shared" si="40"/>
        <v>3404</v>
      </c>
    </row>
    <row r="2545" spans="1:11" hidden="1" x14ac:dyDescent="0.3">
      <c r="A2545" t="s">
        <v>417</v>
      </c>
      <c r="B2545" t="s">
        <v>447</v>
      </c>
      <c r="C2545" t="s">
        <v>37</v>
      </c>
      <c r="D2545" t="s">
        <v>36</v>
      </c>
      <c r="E2545" s="1">
        <v>41990</v>
      </c>
      <c r="F2545" s="1" t="s">
        <v>441</v>
      </c>
      <c r="G2545">
        <v>4</v>
      </c>
      <c r="H2545">
        <v>17</v>
      </c>
      <c r="I2545" t="s">
        <v>437</v>
      </c>
      <c r="J2545" t="s">
        <v>444</v>
      </c>
      <c r="K2545">
        <f t="shared" si="40"/>
        <v>3404</v>
      </c>
    </row>
    <row r="2546" spans="1:11" hidden="1" x14ac:dyDescent="0.3">
      <c r="A2546" t="s">
        <v>417</v>
      </c>
      <c r="B2546" t="s">
        <v>447</v>
      </c>
      <c r="C2546" t="s">
        <v>37</v>
      </c>
      <c r="D2546" t="s">
        <v>36</v>
      </c>
      <c r="E2546" s="1">
        <v>41990</v>
      </c>
      <c r="F2546" s="1" t="s">
        <v>441</v>
      </c>
      <c r="G2546">
        <v>1</v>
      </c>
      <c r="H2546">
        <v>17</v>
      </c>
      <c r="I2546" t="s">
        <v>437</v>
      </c>
      <c r="J2546" t="s">
        <v>444</v>
      </c>
      <c r="K2546">
        <f t="shared" si="40"/>
        <v>3404</v>
      </c>
    </row>
    <row r="2547" spans="1:11" hidden="1" x14ac:dyDescent="0.3">
      <c r="A2547" t="s">
        <v>417</v>
      </c>
      <c r="B2547" t="s">
        <v>447</v>
      </c>
      <c r="C2547" t="s">
        <v>37</v>
      </c>
      <c r="D2547" t="s">
        <v>36</v>
      </c>
      <c r="E2547" s="1">
        <v>41990</v>
      </c>
      <c r="F2547" s="1" t="s">
        <v>441</v>
      </c>
      <c r="G2547">
        <v>2</v>
      </c>
      <c r="H2547">
        <v>17</v>
      </c>
      <c r="I2547" t="s">
        <v>437</v>
      </c>
      <c r="J2547" t="s">
        <v>445</v>
      </c>
      <c r="K2547">
        <f t="shared" si="40"/>
        <v>3404</v>
      </c>
    </row>
    <row r="2548" spans="1:11" hidden="1" x14ac:dyDescent="0.3">
      <c r="A2548" t="s">
        <v>417</v>
      </c>
      <c r="B2548" t="s">
        <v>447</v>
      </c>
      <c r="C2548" t="s">
        <v>37</v>
      </c>
      <c r="D2548" t="s">
        <v>36</v>
      </c>
      <c r="E2548" s="1">
        <v>41990</v>
      </c>
      <c r="F2548" s="1" t="s">
        <v>441</v>
      </c>
      <c r="G2548">
        <v>3</v>
      </c>
      <c r="H2548">
        <v>17</v>
      </c>
      <c r="I2548" t="s">
        <v>437</v>
      </c>
      <c r="J2548" t="s">
        <v>444</v>
      </c>
      <c r="K2548">
        <f t="shared" si="40"/>
        <v>3404</v>
      </c>
    </row>
    <row r="2549" spans="1:11" hidden="1" x14ac:dyDescent="0.3">
      <c r="A2549" t="s">
        <v>417</v>
      </c>
      <c r="B2549" t="s">
        <v>447</v>
      </c>
      <c r="C2549" t="s">
        <v>37</v>
      </c>
      <c r="D2549" t="s">
        <v>36</v>
      </c>
      <c r="E2549" s="1">
        <v>41990</v>
      </c>
      <c r="F2549" s="1" t="s">
        <v>441</v>
      </c>
      <c r="G2549">
        <v>4</v>
      </c>
      <c r="H2549">
        <v>17</v>
      </c>
      <c r="I2549" t="s">
        <v>437</v>
      </c>
      <c r="J2549" t="s">
        <v>445</v>
      </c>
      <c r="K2549">
        <f t="shared" si="40"/>
        <v>3404</v>
      </c>
    </row>
    <row r="2550" spans="1:11" hidden="1" x14ac:dyDescent="0.3">
      <c r="A2550" t="s">
        <v>417</v>
      </c>
      <c r="B2550" t="s">
        <v>447</v>
      </c>
      <c r="C2550" t="s">
        <v>37</v>
      </c>
      <c r="D2550" t="s">
        <v>36</v>
      </c>
      <c r="E2550" s="1">
        <v>41990</v>
      </c>
      <c r="F2550" s="1" t="s">
        <v>441</v>
      </c>
      <c r="G2550">
        <v>1</v>
      </c>
      <c r="H2550">
        <v>17</v>
      </c>
      <c r="I2550" t="s">
        <v>437</v>
      </c>
      <c r="J2550" t="s">
        <v>444</v>
      </c>
      <c r="K2550">
        <f t="shared" si="40"/>
        <v>3404</v>
      </c>
    </row>
    <row r="2551" spans="1:11" hidden="1" x14ac:dyDescent="0.3">
      <c r="A2551" t="s">
        <v>417</v>
      </c>
      <c r="B2551" t="s">
        <v>447</v>
      </c>
      <c r="C2551" t="s">
        <v>37</v>
      </c>
      <c r="D2551" t="s">
        <v>36</v>
      </c>
      <c r="E2551" s="1">
        <v>41990</v>
      </c>
      <c r="F2551" s="1" t="s">
        <v>441</v>
      </c>
      <c r="G2551">
        <v>2</v>
      </c>
      <c r="H2551">
        <v>14</v>
      </c>
      <c r="I2551" t="s">
        <v>437</v>
      </c>
      <c r="J2551" t="s">
        <v>445</v>
      </c>
      <c r="K2551">
        <f t="shared" si="40"/>
        <v>3404</v>
      </c>
    </row>
    <row r="2552" spans="1:11" hidden="1" x14ac:dyDescent="0.3">
      <c r="A2552" t="s">
        <v>417</v>
      </c>
      <c r="B2552" t="s">
        <v>447</v>
      </c>
      <c r="C2552" t="s">
        <v>37</v>
      </c>
      <c r="D2552" t="s">
        <v>36</v>
      </c>
      <c r="E2552" s="1">
        <v>41990</v>
      </c>
      <c r="F2552" s="1" t="s">
        <v>441</v>
      </c>
      <c r="G2552">
        <v>3</v>
      </c>
      <c r="H2552">
        <v>14</v>
      </c>
      <c r="I2552" t="s">
        <v>437</v>
      </c>
      <c r="J2552" t="s">
        <v>445</v>
      </c>
      <c r="K2552">
        <f t="shared" si="40"/>
        <v>3404</v>
      </c>
    </row>
    <row r="2553" spans="1:11" hidden="1" x14ac:dyDescent="0.3">
      <c r="A2553" t="s">
        <v>417</v>
      </c>
      <c r="B2553" t="s">
        <v>447</v>
      </c>
      <c r="C2553" t="s">
        <v>37</v>
      </c>
      <c r="D2553" t="s">
        <v>36</v>
      </c>
      <c r="E2553" s="1">
        <v>41990</v>
      </c>
      <c r="F2553" s="1" t="s">
        <v>441</v>
      </c>
      <c r="G2553">
        <v>4</v>
      </c>
      <c r="H2553">
        <v>16</v>
      </c>
      <c r="I2553" t="s">
        <v>437</v>
      </c>
      <c r="J2553" t="s">
        <v>445</v>
      </c>
      <c r="K2553">
        <f t="shared" si="40"/>
        <v>3404</v>
      </c>
    </row>
    <row r="2554" spans="1:11" hidden="1" x14ac:dyDescent="0.3">
      <c r="A2554" t="s">
        <v>417</v>
      </c>
      <c r="B2554" t="s">
        <v>447</v>
      </c>
      <c r="C2554" t="s">
        <v>37</v>
      </c>
      <c r="D2554" t="s">
        <v>41</v>
      </c>
      <c r="E2554" s="1">
        <v>41862</v>
      </c>
      <c r="F2554" s="1" t="s">
        <v>441</v>
      </c>
      <c r="G2554">
        <v>1</v>
      </c>
      <c r="H2554">
        <v>4.1715686274509807</v>
      </c>
      <c r="I2554">
        <v>19</v>
      </c>
      <c r="J2554" t="s">
        <v>444</v>
      </c>
      <c r="K2554">
        <f t="shared" si="40"/>
        <v>460</v>
      </c>
    </row>
    <row r="2555" spans="1:11" hidden="1" x14ac:dyDescent="0.3">
      <c r="A2555" t="s">
        <v>417</v>
      </c>
      <c r="B2555" t="s">
        <v>447</v>
      </c>
      <c r="C2555" t="s">
        <v>37</v>
      </c>
      <c r="D2555" t="s">
        <v>41</v>
      </c>
      <c r="E2555" s="1">
        <v>41862</v>
      </c>
      <c r="F2555" s="1" t="s">
        <v>441</v>
      </c>
      <c r="G2555">
        <v>2</v>
      </c>
      <c r="H2555">
        <v>4.6715686274509807</v>
      </c>
      <c r="I2555">
        <v>17</v>
      </c>
      <c r="J2555" t="s">
        <v>444</v>
      </c>
      <c r="K2555">
        <f t="shared" si="40"/>
        <v>460</v>
      </c>
    </row>
    <row r="2556" spans="1:11" hidden="1" x14ac:dyDescent="0.3">
      <c r="A2556" t="s">
        <v>417</v>
      </c>
      <c r="B2556" t="s">
        <v>447</v>
      </c>
      <c r="C2556" t="s">
        <v>37</v>
      </c>
      <c r="D2556" t="s">
        <v>41</v>
      </c>
      <c r="E2556" s="1">
        <v>41862</v>
      </c>
      <c r="F2556" s="1" t="s">
        <v>441</v>
      </c>
      <c r="G2556">
        <v>3</v>
      </c>
      <c r="H2556">
        <v>4.7058823529411766</v>
      </c>
      <c r="I2556">
        <v>15</v>
      </c>
      <c r="J2556" t="s">
        <v>444</v>
      </c>
      <c r="K2556">
        <f t="shared" si="40"/>
        <v>460</v>
      </c>
    </row>
    <row r="2557" spans="1:11" hidden="1" x14ac:dyDescent="0.3">
      <c r="A2557" t="s">
        <v>417</v>
      </c>
      <c r="B2557" t="s">
        <v>447</v>
      </c>
      <c r="C2557" t="s">
        <v>37</v>
      </c>
      <c r="D2557" t="s">
        <v>41</v>
      </c>
      <c r="E2557" s="1">
        <v>41862</v>
      </c>
      <c r="F2557" s="1" t="s">
        <v>441</v>
      </c>
      <c r="G2557">
        <v>4</v>
      </c>
      <c r="H2557">
        <v>4.2794117647058822</v>
      </c>
      <c r="I2557">
        <v>18</v>
      </c>
      <c r="J2557" t="s">
        <v>444</v>
      </c>
      <c r="K2557">
        <f t="shared" si="40"/>
        <v>460</v>
      </c>
    </row>
    <row r="2558" spans="1:11" hidden="1" x14ac:dyDescent="0.3">
      <c r="A2558" t="s">
        <v>417</v>
      </c>
      <c r="B2558" t="s">
        <v>447</v>
      </c>
      <c r="C2558" t="s">
        <v>37</v>
      </c>
      <c r="D2558" t="s">
        <v>41</v>
      </c>
      <c r="E2558" s="1">
        <v>41862</v>
      </c>
      <c r="F2558" s="1" t="s">
        <v>441</v>
      </c>
      <c r="G2558">
        <v>1</v>
      </c>
      <c r="H2558">
        <v>3.5529075309818876</v>
      </c>
      <c r="I2558">
        <v>13</v>
      </c>
      <c r="J2558" t="s">
        <v>444</v>
      </c>
      <c r="K2558">
        <f t="shared" si="40"/>
        <v>460</v>
      </c>
    </row>
    <row r="2559" spans="1:11" hidden="1" x14ac:dyDescent="0.3">
      <c r="A2559" t="s">
        <v>417</v>
      </c>
      <c r="B2559" t="s">
        <v>447</v>
      </c>
      <c r="C2559" t="s">
        <v>37</v>
      </c>
      <c r="D2559" t="s">
        <v>41</v>
      </c>
      <c r="E2559" s="1">
        <v>41862</v>
      </c>
      <c r="F2559" s="1" t="s">
        <v>441</v>
      </c>
      <c r="G2559">
        <v>2</v>
      </c>
      <c r="H2559">
        <v>3.5862726406101046</v>
      </c>
      <c r="I2559">
        <v>13</v>
      </c>
      <c r="J2559" t="s">
        <v>444</v>
      </c>
      <c r="K2559">
        <f t="shared" si="40"/>
        <v>460</v>
      </c>
    </row>
    <row r="2560" spans="1:11" hidden="1" x14ac:dyDescent="0.3">
      <c r="A2560" t="s">
        <v>417</v>
      </c>
      <c r="B2560" t="s">
        <v>447</v>
      </c>
      <c r="C2560" t="s">
        <v>37</v>
      </c>
      <c r="D2560" t="s">
        <v>41</v>
      </c>
      <c r="E2560" s="1">
        <v>41862</v>
      </c>
      <c r="F2560" s="1" t="s">
        <v>441</v>
      </c>
      <c r="G2560">
        <v>3</v>
      </c>
      <c r="H2560">
        <v>3.2144899904671114</v>
      </c>
      <c r="I2560">
        <v>13</v>
      </c>
      <c r="J2560" t="s">
        <v>444</v>
      </c>
      <c r="K2560">
        <f t="shared" si="40"/>
        <v>460</v>
      </c>
    </row>
    <row r="2561" spans="1:11" hidden="1" x14ac:dyDescent="0.3">
      <c r="A2561" t="s">
        <v>417</v>
      </c>
      <c r="B2561" t="s">
        <v>447</v>
      </c>
      <c r="C2561" t="s">
        <v>37</v>
      </c>
      <c r="D2561" t="s">
        <v>41</v>
      </c>
      <c r="E2561" s="1">
        <v>41862</v>
      </c>
      <c r="F2561" s="1" t="s">
        <v>441</v>
      </c>
      <c r="G2561">
        <v>4</v>
      </c>
      <c r="H2561">
        <v>2.1964529331514324</v>
      </c>
      <c r="I2561">
        <v>11</v>
      </c>
      <c r="J2561" t="s">
        <v>444</v>
      </c>
      <c r="K2561">
        <f t="shared" si="40"/>
        <v>460</v>
      </c>
    </row>
    <row r="2562" spans="1:11" hidden="1" x14ac:dyDescent="0.3">
      <c r="A2562" t="s">
        <v>417</v>
      </c>
      <c r="B2562" t="s">
        <v>447</v>
      </c>
      <c r="C2562" t="s">
        <v>37</v>
      </c>
      <c r="D2562" t="s">
        <v>41</v>
      </c>
      <c r="E2562" s="1">
        <v>41862</v>
      </c>
      <c r="F2562" s="1" t="s">
        <v>441</v>
      </c>
      <c r="G2562">
        <v>1</v>
      </c>
      <c r="H2562">
        <v>2.8185538881309684</v>
      </c>
      <c r="I2562">
        <v>11</v>
      </c>
      <c r="J2562" t="s">
        <v>444</v>
      </c>
      <c r="K2562">
        <f t="shared" si="40"/>
        <v>460</v>
      </c>
    </row>
    <row r="2563" spans="1:11" hidden="1" x14ac:dyDescent="0.3">
      <c r="A2563" t="s">
        <v>417</v>
      </c>
      <c r="B2563" t="s">
        <v>447</v>
      </c>
      <c r="C2563" t="s">
        <v>37</v>
      </c>
      <c r="D2563" t="s">
        <v>41</v>
      </c>
      <c r="E2563" s="1">
        <v>41862</v>
      </c>
      <c r="F2563" s="1" t="s">
        <v>441</v>
      </c>
      <c r="G2563">
        <v>2</v>
      </c>
      <c r="H2563">
        <v>3.3813155386081983</v>
      </c>
      <c r="I2563">
        <v>13</v>
      </c>
      <c r="J2563" t="s">
        <v>444</v>
      </c>
      <c r="K2563">
        <f t="shared" si="40"/>
        <v>460</v>
      </c>
    </row>
    <row r="2564" spans="1:11" hidden="1" x14ac:dyDescent="0.3">
      <c r="A2564" t="s">
        <v>417</v>
      </c>
      <c r="B2564" t="s">
        <v>447</v>
      </c>
      <c r="C2564" t="s">
        <v>37</v>
      </c>
      <c r="D2564" t="s">
        <v>41</v>
      </c>
      <c r="E2564" s="1">
        <v>41862</v>
      </c>
      <c r="F2564" s="1" t="s">
        <v>441</v>
      </c>
      <c r="G2564">
        <v>3</v>
      </c>
      <c r="H2564">
        <v>4.2450980392156863</v>
      </c>
      <c r="I2564">
        <v>13</v>
      </c>
      <c r="J2564" t="s">
        <v>444</v>
      </c>
      <c r="K2564">
        <f t="shared" si="40"/>
        <v>460</v>
      </c>
    </row>
    <row r="2565" spans="1:11" hidden="1" x14ac:dyDescent="0.3">
      <c r="A2565" t="s">
        <v>417</v>
      </c>
      <c r="B2565" t="s">
        <v>447</v>
      </c>
      <c r="C2565" t="s">
        <v>37</v>
      </c>
      <c r="D2565" t="s">
        <v>41</v>
      </c>
      <c r="E2565" s="1">
        <v>41862</v>
      </c>
      <c r="F2565" s="1" t="s">
        <v>441</v>
      </c>
      <c r="G2565">
        <v>4</v>
      </c>
      <c r="H2565">
        <v>2.169167803547067</v>
      </c>
      <c r="I2565">
        <v>13</v>
      </c>
      <c r="J2565" t="s">
        <v>444</v>
      </c>
      <c r="K2565">
        <f t="shared" si="40"/>
        <v>460</v>
      </c>
    </row>
    <row r="2566" spans="1:11" hidden="1" x14ac:dyDescent="0.3">
      <c r="A2566" t="s">
        <v>417</v>
      </c>
      <c r="B2566" t="s">
        <v>447</v>
      </c>
      <c r="C2566" t="s">
        <v>37</v>
      </c>
      <c r="D2566" t="s">
        <v>41</v>
      </c>
      <c r="E2566" s="1">
        <v>41869</v>
      </c>
      <c r="F2566" s="1" t="s">
        <v>441</v>
      </c>
      <c r="G2566">
        <v>1</v>
      </c>
      <c r="H2566">
        <v>3.300285986653956</v>
      </c>
      <c r="I2566">
        <v>12</v>
      </c>
      <c r="J2566" t="s">
        <v>444</v>
      </c>
      <c r="K2566">
        <f t="shared" si="40"/>
        <v>621</v>
      </c>
    </row>
    <row r="2567" spans="1:11" hidden="1" x14ac:dyDescent="0.3">
      <c r="A2567" t="s">
        <v>417</v>
      </c>
      <c r="B2567" t="s">
        <v>447</v>
      </c>
      <c r="C2567" t="s">
        <v>37</v>
      </c>
      <c r="D2567" t="s">
        <v>41</v>
      </c>
      <c r="E2567" s="1">
        <v>41869</v>
      </c>
      <c r="F2567" s="1" t="s">
        <v>441</v>
      </c>
      <c r="G2567">
        <v>2</v>
      </c>
      <c r="H2567">
        <v>3.1429933269780745</v>
      </c>
      <c r="I2567">
        <v>11</v>
      </c>
      <c r="J2567" t="s">
        <v>444</v>
      </c>
      <c r="K2567">
        <f t="shared" si="40"/>
        <v>621</v>
      </c>
    </row>
    <row r="2568" spans="1:11" hidden="1" x14ac:dyDescent="0.3">
      <c r="A2568" t="s">
        <v>417</v>
      </c>
      <c r="B2568" t="s">
        <v>447</v>
      </c>
      <c r="C2568" t="s">
        <v>37</v>
      </c>
      <c r="D2568" t="s">
        <v>41</v>
      </c>
      <c r="E2568" s="1">
        <v>41869</v>
      </c>
      <c r="F2568" s="1" t="s">
        <v>441</v>
      </c>
      <c r="G2568">
        <v>3</v>
      </c>
      <c r="H2568">
        <v>3.5576739752144899</v>
      </c>
      <c r="I2568">
        <v>13</v>
      </c>
      <c r="J2568" t="s">
        <v>444</v>
      </c>
      <c r="K2568">
        <f t="shared" si="40"/>
        <v>621</v>
      </c>
    </row>
    <row r="2569" spans="1:11" hidden="1" x14ac:dyDescent="0.3">
      <c r="A2569" t="s">
        <v>417</v>
      </c>
      <c r="B2569" t="s">
        <v>447</v>
      </c>
      <c r="C2569" t="s">
        <v>37</v>
      </c>
      <c r="D2569" t="s">
        <v>41</v>
      </c>
      <c r="E2569" s="1">
        <v>41869</v>
      </c>
      <c r="F2569" s="1" t="s">
        <v>441</v>
      </c>
      <c r="G2569">
        <v>4</v>
      </c>
      <c r="H2569">
        <v>3.1668255481410865</v>
      </c>
      <c r="I2569">
        <v>12</v>
      </c>
      <c r="J2569" t="s">
        <v>444</v>
      </c>
      <c r="K2569">
        <f t="shared" si="40"/>
        <v>621</v>
      </c>
    </row>
    <row r="2570" spans="1:11" hidden="1" x14ac:dyDescent="0.3">
      <c r="A2570" t="s">
        <v>417</v>
      </c>
      <c r="B2570" t="s">
        <v>447</v>
      </c>
      <c r="C2570" t="s">
        <v>37</v>
      </c>
      <c r="D2570" t="s">
        <v>41</v>
      </c>
      <c r="E2570" s="1">
        <v>41869</v>
      </c>
      <c r="F2570" s="1" t="s">
        <v>441</v>
      </c>
      <c r="G2570">
        <v>5</v>
      </c>
      <c r="H2570">
        <v>2.0654843110504775</v>
      </c>
      <c r="I2570">
        <v>9</v>
      </c>
      <c r="J2570" t="s">
        <v>444</v>
      </c>
      <c r="K2570">
        <f t="shared" si="40"/>
        <v>621</v>
      </c>
    </row>
    <row r="2571" spans="1:11" hidden="1" x14ac:dyDescent="0.3">
      <c r="A2571" t="s">
        <v>417</v>
      </c>
      <c r="B2571" t="s">
        <v>447</v>
      </c>
      <c r="C2571" t="s">
        <v>37</v>
      </c>
      <c r="D2571" t="s">
        <v>41</v>
      </c>
      <c r="E2571" s="1">
        <v>41869</v>
      </c>
      <c r="F2571" s="1" t="s">
        <v>441</v>
      </c>
      <c r="G2571">
        <v>6</v>
      </c>
      <c r="H2571">
        <v>2.9768076398362893</v>
      </c>
      <c r="I2571">
        <v>12</v>
      </c>
      <c r="J2571" t="s">
        <v>444</v>
      </c>
      <c r="K2571">
        <f t="shared" si="40"/>
        <v>621</v>
      </c>
    </row>
    <row r="2572" spans="1:11" hidden="1" x14ac:dyDescent="0.3">
      <c r="A2572" t="s">
        <v>417</v>
      </c>
      <c r="B2572" t="s">
        <v>447</v>
      </c>
      <c r="C2572" t="s">
        <v>37</v>
      </c>
      <c r="D2572" t="s">
        <v>41</v>
      </c>
      <c r="E2572" s="1">
        <v>41869</v>
      </c>
      <c r="F2572" s="1" t="s">
        <v>441</v>
      </c>
      <c r="G2572">
        <v>1</v>
      </c>
      <c r="H2572">
        <v>4.9803921568627452</v>
      </c>
      <c r="I2572">
        <v>19</v>
      </c>
      <c r="J2572" t="s">
        <v>444</v>
      </c>
      <c r="K2572">
        <f t="shared" si="40"/>
        <v>621</v>
      </c>
    </row>
    <row r="2573" spans="1:11" hidden="1" x14ac:dyDescent="0.3">
      <c r="A2573" t="s">
        <v>417</v>
      </c>
      <c r="B2573" t="s">
        <v>447</v>
      </c>
      <c r="C2573" t="s">
        <v>37</v>
      </c>
      <c r="D2573" t="s">
        <v>41</v>
      </c>
      <c r="E2573" s="1">
        <v>41869</v>
      </c>
      <c r="F2573" s="1" t="s">
        <v>441</v>
      </c>
      <c r="G2573">
        <v>2</v>
      </c>
      <c r="H2573">
        <v>3.1143946615824594</v>
      </c>
      <c r="I2573">
        <v>20</v>
      </c>
      <c r="J2573" t="s">
        <v>444</v>
      </c>
      <c r="K2573">
        <f t="shared" si="40"/>
        <v>621</v>
      </c>
    </row>
    <row r="2574" spans="1:11" hidden="1" x14ac:dyDescent="0.3">
      <c r="A2574" t="s">
        <v>417</v>
      </c>
      <c r="B2574" t="s">
        <v>447</v>
      </c>
      <c r="C2574" t="s">
        <v>37</v>
      </c>
      <c r="D2574" t="s">
        <v>41</v>
      </c>
      <c r="E2574" s="1">
        <v>41869</v>
      </c>
      <c r="F2574" s="1" t="s">
        <v>441</v>
      </c>
      <c r="G2574">
        <v>3</v>
      </c>
      <c r="H2574">
        <v>3.7149666348903718</v>
      </c>
      <c r="I2574">
        <v>17</v>
      </c>
      <c r="J2574" t="s">
        <v>444</v>
      </c>
      <c r="K2574">
        <f t="shared" si="40"/>
        <v>621</v>
      </c>
    </row>
    <row r="2575" spans="1:11" hidden="1" x14ac:dyDescent="0.3">
      <c r="A2575" t="s">
        <v>417</v>
      </c>
      <c r="B2575" t="s">
        <v>447</v>
      </c>
      <c r="C2575" t="s">
        <v>37</v>
      </c>
      <c r="D2575" t="s">
        <v>41</v>
      </c>
      <c r="E2575" s="1">
        <v>41869</v>
      </c>
      <c r="F2575" s="1" t="s">
        <v>441</v>
      </c>
      <c r="G2575">
        <v>4</v>
      </c>
      <c r="H2575">
        <v>4.0200190657769301</v>
      </c>
      <c r="I2575">
        <v>17</v>
      </c>
      <c r="J2575" t="s">
        <v>444</v>
      </c>
      <c r="K2575">
        <f t="shared" si="40"/>
        <v>621</v>
      </c>
    </row>
    <row r="2576" spans="1:11" hidden="1" x14ac:dyDescent="0.3">
      <c r="A2576" t="s">
        <v>417</v>
      </c>
      <c r="B2576" t="s">
        <v>447</v>
      </c>
      <c r="C2576" t="s">
        <v>37</v>
      </c>
      <c r="D2576" t="s">
        <v>41</v>
      </c>
      <c r="E2576" s="1">
        <v>41869</v>
      </c>
      <c r="F2576" s="1" t="s">
        <v>441</v>
      </c>
      <c r="G2576">
        <v>1</v>
      </c>
      <c r="H2576">
        <v>4.3137254901960782</v>
      </c>
      <c r="I2576">
        <v>19</v>
      </c>
      <c r="J2576" t="s">
        <v>444</v>
      </c>
      <c r="K2576">
        <f t="shared" si="40"/>
        <v>621</v>
      </c>
    </row>
    <row r="2577" spans="1:11" hidden="1" x14ac:dyDescent="0.3">
      <c r="A2577" t="s">
        <v>417</v>
      </c>
      <c r="B2577" t="s">
        <v>447</v>
      </c>
      <c r="C2577" t="s">
        <v>37</v>
      </c>
      <c r="D2577" t="s">
        <v>41</v>
      </c>
      <c r="E2577" s="1">
        <v>41869</v>
      </c>
      <c r="F2577" s="1" t="s">
        <v>441</v>
      </c>
      <c r="G2577">
        <v>2</v>
      </c>
      <c r="H2577">
        <v>4.3235294117647056</v>
      </c>
      <c r="I2577">
        <v>22</v>
      </c>
      <c r="J2577" t="s">
        <v>444</v>
      </c>
      <c r="K2577">
        <f t="shared" si="40"/>
        <v>621</v>
      </c>
    </row>
    <row r="2578" spans="1:11" hidden="1" x14ac:dyDescent="0.3">
      <c r="A2578" t="s">
        <v>417</v>
      </c>
      <c r="B2578" t="s">
        <v>447</v>
      </c>
      <c r="C2578" t="s">
        <v>37</v>
      </c>
      <c r="D2578" t="s">
        <v>41</v>
      </c>
      <c r="E2578" s="1">
        <v>41869</v>
      </c>
      <c r="F2578" s="1" t="s">
        <v>441</v>
      </c>
      <c r="G2578">
        <v>3</v>
      </c>
      <c r="H2578">
        <v>4.1225490196078427</v>
      </c>
      <c r="I2578">
        <v>18</v>
      </c>
      <c r="J2578" t="s">
        <v>444</v>
      </c>
      <c r="K2578">
        <f t="shared" si="40"/>
        <v>621</v>
      </c>
    </row>
    <row r="2579" spans="1:11" hidden="1" x14ac:dyDescent="0.3">
      <c r="A2579" t="s">
        <v>417</v>
      </c>
      <c r="B2579" t="s">
        <v>447</v>
      </c>
      <c r="C2579" t="s">
        <v>37</v>
      </c>
      <c r="D2579" t="s">
        <v>41</v>
      </c>
      <c r="E2579" s="1">
        <v>41869</v>
      </c>
      <c r="F2579" s="1" t="s">
        <v>441</v>
      </c>
      <c r="G2579">
        <v>4</v>
      </c>
      <c r="H2579">
        <v>4.1470588235294121</v>
      </c>
      <c r="I2579">
        <v>18</v>
      </c>
      <c r="J2579" t="s">
        <v>444</v>
      </c>
      <c r="K2579">
        <f t="shared" si="40"/>
        <v>621</v>
      </c>
    </row>
    <row r="2580" spans="1:11" hidden="1" x14ac:dyDescent="0.3">
      <c r="A2580" t="s">
        <v>417</v>
      </c>
      <c r="B2580" t="s">
        <v>447</v>
      </c>
      <c r="C2580" t="s">
        <v>37</v>
      </c>
      <c r="D2580" t="s">
        <v>41</v>
      </c>
      <c r="E2580" s="1">
        <v>41874</v>
      </c>
      <c r="F2580" s="1" t="s">
        <v>441</v>
      </c>
      <c r="G2580">
        <v>1</v>
      </c>
      <c r="H2580">
        <v>4.9313725490196081</v>
      </c>
      <c r="I2580">
        <v>25</v>
      </c>
      <c r="J2580" t="s">
        <v>444</v>
      </c>
      <c r="K2580">
        <f t="shared" si="40"/>
        <v>736</v>
      </c>
    </row>
    <row r="2581" spans="1:11" hidden="1" x14ac:dyDescent="0.3">
      <c r="A2581" t="s">
        <v>417</v>
      </c>
      <c r="B2581" t="s">
        <v>447</v>
      </c>
      <c r="C2581" t="s">
        <v>37</v>
      </c>
      <c r="D2581" t="s">
        <v>41</v>
      </c>
      <c r="E2581" s="1">
        <v>41874</v>
      </c>
      <c r="F2581" s="1" t="s">
        <v>441</v>
      </c>
      <c r="G2581">
        <v>2</v>
      </c>
      <c r="H2581">
        <v>4.534313725490196</v>
      </c>
      <c r="I2581">
        <v>23</v>
      </c>
      <c r="J2581" t="s">
        <v>444</v>
      </c>
      <c r="K2581">
        <f t="shared" si="40"/>
        <v>736</v>
      </c>
    </row>
    <row r="2582" spans="1:11" hidden="1" x14ac:dyDescent="0.3">
      <c r="A2582" t="s">
        <v>417</v>
      </c>
      <c r="B2582" t="s">
        <v>447</v>
      </c>
      <c r="C2582" t="s">
        <v>37</v>
      </c>
      <c r="D2582" t="s">
        <v>41</v>
      </c>
      <c r="E2582" s="1">
        <v>41874</v>
      </c>
      <c r="F2582" s="1" t="s">
        <v>441</v>
      </c>
      <c r="G2582">
        <v>3</v>
      </c>
      <c r="H2582">
        <v>4.6519607843137258</v>
      </c>
      <c r="I2582">
        <v>22</v>
      </c>
      <c r="J2582" t="s">
        <v>444</v>
      </c>
      <c r="K2582">
        <f t="shared" si="40"/>
        <v>736</v>
      </c>
    </row>
    <row r="2583" spans="1:11" hidden="1" x14ac:dyDescent="0.3">
      <c r="A2583" t="s">
        <v>417</v>
      </c>
      <c r="B2583" t="s">
        <v>447</v>
      </c>
      <c r="C2583" t="s">
        <v>37</v>
      </c>
      <c r="D2583" t="s">
        <v>41</v>
      </c>
      <c r="E2583" s="1">
        <v>41874</v>
      </c>
      <c r="F2583" s="1" t="s">
        <v>441</v>
      </c>
      <c r="G2583">
        <v>4</v>
      </c>
      <c r="H2583">
        <v>4.9558823529411766</v>
      </c>
      <c r="I2583">
        <v>22</v>
      </c>
      <c r="J2583" t="s">
        <v>444</v>
      </c>
      <c r="K2583">
        <f t="shared" si="40"/>
        <v>736</v>
      </c>
    </row>
    <row r="2584" spans="1:11" hidden="1" x14ac:dyDescent="0.3">
      <c r="A2584" t="s">
        <v>417</v>
      </c>
      <c r="B2584" t="s">
        <v>447</v>
      </c>
      <c r="C2584" t="s">
        <v>37</v>
      </c>
      <c r="D2584" t="s">
        <v>41</v>
      </c>
      <c r="E2584" s="1">
        <v>41874</v>
      </c>
      <c r="F2584" s="1" t="s">
        <v>441</v>
      </c>
      <c r="G2584">
        <v>1</v>
      </c>
      <c r="H2584">
        <v>4.833333333333333</v>
      </c>
      <c r="I2584">
        <v>22</v>
      </c>
      <c r="J2584" t="s">
        <v>444</v>
      </c>
      <c r="K2584">
        <f t="shared" si="40"/>
        <v>736</v>
      </c>
    </row>
    <row r="2585" spans="1:11" hidden="1" x14ac:dyDescent="0.3">
      <c r="A2585" t="s">
        <v>417</v>
      </c>
      <c r="B2585" t="s">
        <v>447</v>
      </c>
      <c r="C2585" t="s">
        <v>37</v>
      </c>
      <c r="D2585" t="s">
        <v>41</v>
      </c>
      <c r="E2585" s="1">
        <v>41874</v>
      </c>
      <c r="F2585" s="1" t="s">
        <v>441</v>
      </c>
      <c r="G2585">
        <v>2</v>
      </c>
      <c r="H2585">
        <v>4.1078431372549016</v>
      </c>
      <c r="I2585">
        <v>23</v>
      </c>
      <c r="J2585" t="s">
        <v>444</v>
      </c>
      <c r="K2585">
        <f t="shared" si="40"/>
        <v>736</v>
      </c>
    </row>
    <row r="2586" spans="1:11" hidden="1" x14ac:dyDescent="0.3">
      <c r="A2586" t="s">
        <v>417</v>
      </c>
      <c r="B2586" t="s">
        <v>447</v>
      </c>
      <c r="C2586" t="s">
        <v>37</v>
      </c>
      <c r="D2586" t="s">
        <v>41</v>
      </c>
      <c r="E2586" s="1">
        <v>41874</v>
      </c>
      <c r="F2586" s="1" t="s">
        <v>441</v>
      </c>
      <c r="G2586">
        <v>3</v>
      </c>
      <c r="H2586">
        <v>5.5870841487279845</v>
      </c>
      <c r="I2586">
        <v>24</v>
      </c>
      <c r="J2586" t="s">
        <v>444</v>
      </c>
      <c r="K2586">
        <f t="shared" si="40"/>
        <v>736</v>
      </c>
    </row>
    <row r="2587" spans="1:11" hidden="1" x14ac:dyDescent="0.3">
      <c r="A2587" t="s">
        <v>417</v>
      </c>
      <c r="B2587" t="s">
        <v>447</v>
      </c>
      <c r="C2587" t="s">
        <v>37</v>
      </c>
      <c r="D2587" t="s">
        <v>41</v>
      </c>
      <c r="E2587" s="1">
        <v>41874</v>
      </c>
      <c r="F2587" s="1" t="s">
        <v>441</v>
      </c>
      <c r="G2587">
        <v>4</v>
      </c>
      <c r="H2587">
        <v>4.9852941176470589</v>
      </c>
      <c r="I2587">
        <v>23</v>
      </c>
      <c r="J2587" t="s">
        <v>444</v>
      </c>
      <c r="K2587">
        <f t="shared" si="40"/>
        <v>736</v>
      </c>
    </row>
    <row r="2588" spans="1:11" hidden="1" x14ac:dyDescent="0.3">
      <c r="A2588" t="s">
        <v>417</v>
      </c>
      <c r="B2588" t="s">
        <v>447</v>
      </c>
      <c r="C2588" t="s">
        <v>37</v>
      </c>
      <c r="D2588" t="s">
        <v>41</v>
      </c>
      <c r="E2588" s="1">
        <v>41874</v>
      </c>
      <c r="F2588" s="1" t="s">
        <v>441</v>
      </c>
      <c r="G2588">
        <v>1</v>
      </c>
      <c r="H2588">
        <v>4.9754901960784315</v>
      </c>
      <c r="I2588">
        <v>23</v>
      </c>
      <c r="J2588" t="s">
        <v>444</v>
      </c>
      <c r="K2588">
        <f t="shared" si="40"/>
        <v>736</v>
      </c>
    </row>
    <row r="2589" spans="1:11" hidden="1" x14ac:dyDescent="0.3">
      <c r="A2589" t="s">
        <v>417</v>
      </c>
      <c r="B2589" t="s">
        <v>447</v>
      </c>
      <c r="C2589" t="s">
        <v>37</v>
      </c>
      <c r="D2589" t="s">
        <v>41</v>
      </c>
      <c r="E2589" s="1">
        <v>41874</v>
      </c>
      <c r="F2589" s="1" t="s">
        <v>441</v>
      </c>
      <c r="G2589">
        <v>2</v>
      </c>
      <c r="H2589">
        <v>4.7205882352941178</v>
      </c>
      <c r="I2589">
        <v>23</v>
      </c>
      <c r="J2589" t="s">
        <v>444</v>
      </c>
      <c r="K2589">
        <f t="shared" si="40"/>
        <v>736</v>
      </c>
    </row>
    <row r="2590" spans="1:11" hidden="1" x14ac:dyDescent="0.3">
      <c r="A2590" t="s">
        <v>417</v>
      </c>
      <c r="B2590" t="s">
        <v>447</v>
      </c>
      <c r="C2590" t="s">
        <v>37</v>
      </c>
      <c r="D2590" t="s">
        <v>41</v>
      </c>
      <c r="E2590" s="1">
        <v>41874</v>
      </c>
      <c r="F2590" s="1" t="s">
        <v>441</v>
      </c>
      <c r="G2590">
        <v>3</v>
      </c>
      <c r="H2590">
        <v>5.0147058823529411</v>
      </c>
      <c r="I2590">
        <v>23</v>
      </c>
      <c r="J2590" t="s">
        <v>444</v>
      </c>
      <c r="K2590">
        <f t="shared" si="40"/>
        <v>736</v>
      </c>
    </row>
    <row r="2591" spans="1:11" hidden="1" x14ac:dyDescent="0.3">
      <c r="A2591" t="s">
        <v>417</v>
      </c>
      <c r="B2591" t="s">
        <v>447</v>
      </c>
      <c r="C2591" t="s">
        <v>37</v>
      </c>
      <c r="D2591" t="s">
        <v>41</v>
      </c>
      <c r="E2591" s="1">
        <v>41874</v>
      </c>
      <c r="F2591" s="1" t="s">
        <v>441</v>
      </c>
      <c r="G2591">
        <v>4</v>
      </c>
      <c r="H2591">
        <v>5.1996086105675143</v>
      </c>
      <c r="I2591">
        <v>25</v>
      </c>
      <c r="J2591" t="s">
        <v>444</v>
      </c>
      <c r="K2591">
        <f t="shared" si="40"/>
        <v>736</v>
      </c>
    </row>
    <row r="2592" spans="1:11" hidden="1" x14ac:dyDescent="0.3">
      <c r="A2592" t="s">
        <v>417</v>
      </c>
      <c r="B2592" t="s">
        <v>447</v>
      </c>
      <c r="C2592" t="s">
        <v>37</v>
      </c>
      <c r="D2592" t="s">
        <v>41</v>
      </c>
      <c r="E2592" s="1">
        <v>41883</v>
      </c>
      <c r="F2592" s="1" t="s">
        <v>441</v>
      </c>
      <c r="G2592">
        <v>1</v>
      </c>
      <c r="H2592">
        <v>6.5737327188940089</v>
      </c>
      <c r="I2592">
        <v>22</v>
      </c>
      <c r="J2592" t="s">
        <v>444</v>
      </c>
      <c r="K2592">
        <f t="shared" si="40"/>
        <v>943</v>
      </c>
    </row>
    <row r="2593" spans="1:11" hidden="1" x14ac:dyDescent="0.3">
      <c r="A2593" t="s">
        <v>417</v>
      </c>
      <c r="B2593" t="s">
        <v>447</v>
      </c>
      <c r="C2593" t="s">
        <v>37</v>
      </c>
      <c r="D2593" t="s">
        <v>41</v>
      </c>
      <c r="E2593" s="1">
        <v>41883</v>
      </c>
      <c r="F2593" s="1" t="s">
        <v>441</v>
      </c>
      <c r="G2593">
        <v>2</v>
      </c>
      <c r="H2593">
        <v>6.774193548387097</v>
      </c>
      <c r="I2593">
        <v>25</v>
      </c>
      <c r="J2593" t="s">
        <v>444</v>
      </c>
      <c r="K2593">
        <f t="shared" si="40"/>
        <v>943</v>
      </c>
    </row>
    <row r="2594" spans="1:11" hidden="1" x14ac:dyDescent="0.3">
      <c r="A2594" t="s">
        <v>417</v>
      </c>
      <c r="B2594" t="s">
        <v>447</v>
      </c>
      <c r="C2594" t="s">
        <v>37</v>
      </c>
      <c r="D2594" t="s">
        <v>41</v>
      </c>
      <c r="E2594" s="1">
        <v>41883</v>
      </c>
      <c r="F2594" s="1" t="s">
        <v>441</v>
      </c>
      <c r="G2594">
        <v>3</v>
      </c>
      <c r="H2594">
        <v>6.725806451612903</v>
      </c>
      <c r="I2594">
        <v>24</v>
      </c>
      <c r="J2594" t="s">
        <v>444</v>
      </c>
      <c r="K2594">
        <f t="shared" si="40"/>
        <v>943</v>
      </c>
    </row>
    <row r="2595" spans="1:11" hidden="1" x14ac:dyDescent="0.3">
      <c r="A2595" t="s">
        <v>417</v>
      </c>
      <c r="B2595" t="s">
        <v>447</v>
      </c>
      <c r="C2595" t="s">
        <v>37</v>
      </c>
      <c r="D2595" t="s">
        <v>41</v>
      </c>
      <c r="E2595" s="1">
        <v>41883</v>
      </c>
      <c r="F2595" s="1" t="s">
        <v>441</v>
      </c>
      <c r="G2595">
        <v>4</v>
      </c>
      <c r="H2595">
        <v>6.8364055299539173</v>
      </c>
      <c r="I2595">
        <v>23</v>
      </c>
      <c r="J2595" t="s">
        <v>444</v>
      </c>
      <c r="K2595">
        <f t="shared" si="40"/>
        <v>943</v>
      </c>
    </row>
    <row r="2596" spans="1:11" hidden="1" x14ac:dyDescent="0.3">
      <c r="A2596" t="s">
        <v>417</v>
      </c>
      <c r="B2596" t="s">
        <v>447</v>
      </c>
      <c r="C2596" t="s">
        <v>37</v>
      </c>
      <c r="D2596" t="s">
        <v>41</v>
      </c>
      <c r="E2596" s="1">
        <v>41883</v>
      </c>
      <c r="F2596" s="1" t="s">
        <v>441</v>
      </c>
      <c r="G2596">
        <v>1</v>
      </c>
      <c r="H2596">
        <v>7.1198156682027651</v>
      </c>
      <c r="I2596">
        <v>24</v>
      </c>
      <c r="J2596" t="s">
        <v>444</v>
      </c>
      <c r="K2596">
        <f t="shared" si="40"/>
        <v>943</v>
      </c>
    </row>
    <row r="2597" spans="1:11" hidden="1" x14ac:dyDescent="0.3">
      <c r="A2597" t="s">
        <v>417</v>
      </c>
      <c r="B2597" t="s">
        <v>447</v>
      </c>
      <c r="C2597" t="s">
        <v>37</v>
      </c>
      <c r="D2597" t="s">
        <v>41</v>
      </c>
      <c r="E2597" s="1">
        <v>41883</v>
      </c>
      <c r="F2597" s="1" t="s">
        <v>441</v>
      </c>
      <c r="G2597">
        <v>2</v>
      </c>
      <c r="H2597">
        <v>6.629032258064516</v>
      </c>
      <c r="I2597">
        <v>23</v>
      </c>
      <c r="J2597" t="s">
        <v>444</v>
      </c>
      <c r="K2597">
        <f t="shared" si="40"/>
        <v>943</v>
      </c>
    </row>
    <row r="2598" spans="1:11" hidden="1" x14ac:dyDescent="0.3">
      <c r="A2598" t="s">
        <v>417</v>
      </c>
      <c r="B2598" t="s">
        <v>447</v>
      </c>
      <c r="C2598" t="s">
        <v>37</v>
      </c>
      <c r="D2598" t="s">
        <v>41</v>
      </c>
      <c r="E2598" s="1">
        <v>41883</v>
      </c>
      <c r="F2598" s="1" t="s">
        <v>441</v>
      </c>
      <c r="G2598">
        <v>3</v>
      </c>
      <c r="H2598">
        <v>6.629032258064516</v>
      </c>
      <c r="I2598">
        <v>23</v>
      </c>
      <c r="J2598" t="s">
        <v>444</v>
      </c>
      <c r="K2598">
        <f t="shared" si="40"/>
        <v>943</v>
      </c>
    </row>
    <row r="2599" spans="1:11" hidden="1" x14ac:dyDescent="0.3">
      <c r="A2599" t="s">
        <v>417</v>
      </c>
      <c r="B2599" t="s">
        <v>447</v>
      </c>
      <c r="C2599" t="s">
        <v>37</v>
      </c>
      <c r="D2599" t="s">
        <v>41</v>
      </c>
      <c r="E2599" s="1">
        <v>41883</v>
      </c>
      <c r="F2599" s="1" t="s">
        <v>441</v>
      </c>
      <c r="G2599">
        <v>4</v>
      </c>
      <c r="H2599">
        <v>6.6152073732718897</v>
      </c>
      <c r="I2599">
        <v>22</v>
      </c>
      <c r="J2599" t="s">
        <v>444</v>
      </c>
      <c r="K2599">
        <f t="shared" si="40"/>
        <v>943</v>
      </c>
    </row>
    <row r="2600" spans="1:11" hidden="1" x14ac:dyDescent="0.3">
      <c r="A2600" t="s">
        <v>417</v>
      </c>
      <c r="B2600" t="s">
        <v>447</v>
      </c>
      <c r="C2600" t="s">
        <v>37</v>
      </c>
      <c r="D2600" t="s">
        <v>41</v>
      </c>
      <c r="E2600" s="1">
        <v>41883</v>
      </c>
      <c r="F2600" s="1" t="s">
        <v>441</v>
      </c>
      <c r="G2600">
        <v>1</v>
      </c>
      <c r="H2600">
        <v>6.7396313364055302</v>
      </c>
      <c r="I2600">
        <v>24</v>
      </c>
      <c r="J2600" t="s">
        <v>444</v>
      </c>
      <c r="K2600">
        <f t="shared" si="40"/>
        <v>943</v>
      </c>
    </row>
    <row r="2601" spans="1:11" hidden="1" x14ac:dyDescent="0.3">
      <c r="A2601" t="s">
        <v>417</v>
      </c>
      <c r="B2601" t="s">
        <v>447</v>
      </c>
      <c r="C2601" t="s">
        <v>37</v>
      </c>
      <c r="D2601" t="s">
        <v>41</v>
      </c>
      <c r="E2601" s="1">
        <v>41883</v>
      </c>
      <c r="F2601" s="1" t="s">
        <v>441</v>
      </c>
      <c r="G2601">
        <v>2</v>
      </c>
      <c r="H2601">
        <v>7.3269230769230766</v>
      </c>
      <c r="I2601">
        <v>23</v>
      </c>
      <c r="J2601" t="s">
        <v>444</v>
      </c>
      <c r="K2601">
        <f t="shared" si="40"/>
        <v>943</v>
      </c>
    </row>
    <row r="2602" spans="1:11" hidden="1" x14ac:dyDescent="0.3">
      <c r="A2602" t="s">
        <v>417</v>
      </c>
      <c r="B2602" t="s">
        <v>447</v>
      </c>
      <c r="C2602" t="s">
        <v>37</v>
      </c>
      <c r="D2602" t="s">
        <v>41</v>
      </c>
      <c r="E2602" s="1">
        <v>41883</v>
      </c>
      <c r="F2602" s="1" t="s">
        <v>441</v>
      </c>
      <c r="G2602">
        <v>3</v>
      </c>
      <c r="H2602">
        <v>7</v>
      </c>
      <c r="I2602">
        <v>23</v>
      </c>
      <c r="J2602" t="s">
        <v>445</v>
      </c>
      <c r="K2602">
        <f t="shared" si="40"/>
        <v>943</v>
      </c>
    </row>
    <row r="2603" spans="1:11" hidden="1" x14ac:dyDescent="0.3">
      <c r="A2603" t="s">
        <v>417</v>
      </c>
      <c r="B2603" t="s">
        <v>447</v>
      </c>
      <c r="C2603" t="s">
        <v>37</v>
      </c>
      <c r="D2603" t="s">
        <v>41</v>
      </c>
      <c r="E2603" s="1">
        <v>41883</v>
      </c>
      <c r="F2603" s="1" t="s">
        <v>441</v>
      </c>
      <c r="G2603">
        <v>4</v>
      </c>
      <c r="H2603">
        <v>7</v>
      </c>
      <c r="I2603">
        <v>22</v>
      </c>
      <c r="J2603" t="s">
        <v>445</v>
      </c>
      <c r="K2603">
        <f t="shared" si="40"/>
        <v>943</v>
      </c>
    </row>
    <row r="2604" spans="1:11" hidden="1" x14ac:dyDescent="0.3">
      <c r="A2604" t="s">
        <v>417</v>
      </c>
      <c r="B2604" t="s">
        <v>447</v>
      </c>
      <c r="C2604" t="s">
        <v>37</v>
      </c>
      <c r="D2604" t="s">
        <v>41</v>
      </c>
      <c r="E2604" s="1">
        <v>41890</v>
      </c>
      <c r="F2604" s="1" t="s">
        <v>441</v>
      </c>
      <c r="G2604">
        <v>1</v>
      </c>
      <c r="H2604">
        <v>9.4071661237785023</v>
      </c>
      <c r="I2604">
        <v>26</v>
      </c>
      <c r="J2604" t="s">
        <v>444</v>
      </c>
      <c r="K2604">
        <f t="shared" si="40"/>
        <v>1104</v>
      </c>
    </row>
    <row r="2605" spans="1:11" hidden="1" x14ac:dyDescent="0.3">
      <c r="A2605" t="s">
        <v>417</v>
      </c>
      <c r="B2605" t="s">
        <v>447</v>
      </c>
      <c r="C2605" t="s">
        <v>37</v>
      </c>
      <c r="D2605" t="s">
        <v>41</v>
      </c>
      <c r="E2605" s="1">
        <v>41890</v>
      </c>
      <c r="F2605" s="1" t="s">
        <v>441</v>
      </c>
      <c r="G2605">
        <v>2</v>
      </c>
      <c r="H2605">
        <v>8.0769230769230766</v>
      </c>
      <c r="I2605" t="s">
        <v>437</v>
      </c>
      <c r="J2605" t="s">
        <v>444</v>
      </c>
      <c r="K2605">
        <f t="shared" si="40"/>
        <v>1104</v>
      </c>
    </row>
    <row r="2606" spans="1:11" hidden="1" x14ac:dyDescent="0.3">
      <c r="A2606" t="s">
        <v>417</v>
      </c>
      <c r="B2606" t="s">
        <v>447</v>
      </c>
      <c r="C2606" t="s">
        <v>37</v>
      </c>
      <c r="D2606" t="s">
        <v>41</v>
      </c>
      <c r="E2606" s="1">
        <v>41890</v>
      </c>
      <c r="F2606" s="1" t="s">
        <v>441</v>
      </c>
      <c r="G2606">
        <v>3</v>
      </c>
      <c r="H2606">
        <v>7.4038461538461542</v>
      </c>
      <c r="I2606" t="s">
        <v>437</v>
      </c>
      <c r="J2606" t="s">
        <v>444</v>
      </c>
      <c r="K2606">
        <f t="shared" si="40"/>
        <v>1104</v>
      </c>
    </row>
    <row r="2607" spans="1:11" hidden="1" x14ac:dyDescent="0.3">
      <c r="A2607" t="s">
        <v>417</v>
      </c>
      <c r="B2607" t="s">
        <v>447</v>
      </c>
      <c r="C2607" t="s">
        <v>37</v>
      </c>
      <c r="D2607" t="s">
        <v>41</v>
      </c>
      <c r="E2607" s="1">
        <v>41890</v>
      </c>
      <c r="F2607" s="1" t="s">
        <v>441</v>
      </c>
      <c r="G2607">
        <v>4</v>
      </c>
      <c r="H2607">
        <v>8.1730769230769234</v>
      </c>
      <c r="I2607" t="s">
        <v>437</v>
      </c>
      <c r="J2607" t="s">
        <v>444</v>
      </c>
      <c r="K2607">
        <f t="shared" ref="K2607:K2670" si="41">(E2607-Exp4SD) * 23</f>
        <v>1104</v>
      </c>
    </row>
    <row r="2608" spans="1:11" hidden="1" x14ac:dyDescent="0.3">
      <c r="A2608" t="s">
        <v>417</v>
      </c>
      <c r="B2608" t="s">
        <v>447</v>
      </c>
      <c r="C2608" t="s">
        <v>37</v>
      </c>
      <c r="D2608" t="s">
        <v>41</v>
      </c>
      <c r="E2608" s="1">
        <v>41890</v>
      </c>
      <c r="F2608" s="1" t="s">
        <v>441</v>
      </c>
      <c r="G2608">
        <v>1</v>
      </c>
      <c r="H2608">
        <v>8</v>
      </c>
      <c r="I2608" t="s">
        <v>437</v>
      </c>
      <c r="J2608" t="s">
        <v>445</v>
      </c>
      <c r="K2608">
        <f t="shared" si="41"/>
        <v>1104</v>
      </c>
    </row>
    <row r="2609" spans="1:11" hidden="1" x14ac:dyDescent="0.3">
      <c r="A2609" t="s">
        <v>417</v>
      </c>
      <c r="B2609" t="s">
        <v>447</v>
      </c>
      <c r="C2609" t="s">
        <v>37</v>
      </c>
      <c r="D2609" t="s">
        <v>41</v>
      </c>
      <c r="E2609" s="1">
        <v>41890</v>
      </c>
      <c r="F2609" s="1" t="s">
        <v>441</v>
      </c>
      <c r="G2609">
        <v>2</v>
      </c>
      <c r="H2609">
        <v>9</v>
      </c>
      <c r="I2609" t="s">
        <v>437</v>
      </c>
      <c r="J2609" t="s">
        <v>445</v>
      </c>
      <c r="K2609">
        <f t="shared" si="41"/>
        <v>1104</v>
      </c>
    </row>
    <row r="2610" spans="1:11" hidden="1" x14ac:dyDescent="0.3">
      <c r="A2610" t="s">
        <v>417</v>
      </c>
      <c r="B2610" t="s">
        <v>447</v>
      </c>
      <c r="C2610" t="s">
        <v>37</v>
      </c>
      <c r="D2610" t="s">
        <v>41</v>
      </c>
      <c r="E2610" s="1">
        <v>41890</v>
      </c>
      <c r="F2610" s="1" t="s">
        <v>441</v>
      </c>
      <c r="G2610">
        <v>3</v>
      </c>
      <c r="H2610">
        <v>9</v>
      </c>
      <c r="I2610" t="s">
        <v>437</v>
      </c>
      <c r="J2610" t="s">
        <v>445</v>
      </c>
      <c r="K2610">
        <f t="shared" si="41"/>
        <v>1104</v>
      </c>
    </row>
    <row r="2611" spans="1:11" hidden="1" x14ac:dyDescent="0.3">
      <c r="A2611" t="s">
        <v>417</v>
      </c>
      <c r="B2611" t="s">
        <v>447</v>
      </c>
      <c r="C2611" t="s">
        <v>37</v>
      </c>
      <c r="D2611" t="s">
        <v>41</v>
      </c>
      <c r="E2611" s="1">
        <v>41890</v>
      </c>
      <c r="F2611" s="1" t="s">
        <v>441</v>
      </c>
      <c r="G2611">
        <v>4</v>
      </c>
      <c r="H2611">
        <v>8</v>
      </c>
      <c r="I2611" t="s">
        <v>437</v>
      </c>
      <c r="J2611" t="s">
        <v>445</v>
      </c>
      <c r="K2611">
        <f t="shared" si="41"/>
        <v>1104</v>
      </c>
    </row>
    <row r="2612" spans="1:11" hidden="1" x14ac:dyDescent="0.3">
      <c r="A2612" t="s">
        <v>417</v>
      </c>
      <c r="B2612" t="s">
        <v>447</v>
      </c>
      <c r="C2612" t="s">
        <v>37</v>
      </c>
      <c r="D2612" t="s">
        <v>41</v>
      </c>
      <c r="E2612" s="1">
        <v>41890</v>
      </c>
      <c r="F2612" s="1" t="s">
        <v>441</v>
      </c>
      <c r="G2612">
        <v>1</v>
      </c>
      <c r="H2612">
        <v>10</v>
      </c>
      <c r="I2612" t="s">
        <v>437</v>
      </c>
      <c r="J2612" t="s">
        <v>445</v>
      </c>
      <c r="K2612">
        <f t="shared" si="41"/>
        <v>1104</v>
      </c>
    </row>
    <row r="2613" spans="1:11" hidden="1" x14ac:dyDescent="0.3">
      <c r="A2613" t="s">
        <v>417</v>
      </c>
      <c r="B2613" t="s">
        <v>447</v>
      </c>
      <c r="C2613" t="s">
        <v>37</v>
      </c>
      <c r="D2613" t="s">
        <v>41</v>
      </c>
      <c r="E2613" s="1">
        <v>41890</v>
      </c>
      <c r="F2613" s="1" t="s">
        <v>441</v>
      </c>
      <c r="G2613">
        <v>2</v>
      </c>
      <c r="H2613">
        <v>9</v>
      </c>
      <c r="I2613" t="s">
        <v>437</v>
      </c>
      <c r="J2613" t="s">
        <v>445</v>
      </c>
      <c r="K2613">
        <f t="shared" si="41"/>
        <v>1104</v>
      </c>
    </row>
    <row r="2614" spans="1:11" hidden="1" x14ac:dyDescent="0.3">
      <c r="A2614" t="s">
        <v>417</v>
      </c>
      <c r="B2614" t="s">
        <v>447</v>
      </c>
      <c r="C2614" t="s">
        <v>37</v>
      </c>
      <c r="D2614" t="s">
        <v>41</v>
      </c>
      <c r="E2614" s="1">
        <v>41890</v>
      </c>
      <c r="F2614" s="1" t="s">
        <v>441</v>
      </c>
      <c r="G2614">
        <v>3</v>
      </c>
      <c r="H2614">
        <v>8</v>
      </c>
      <c r="I2614" t="s">
        <v>437</v>
      </c>
      <c r="J2614" t="s">
        <v>445</v>
      </c>
      <c r="K2614">
        <f t="shared" si="41"/>
        <v>1104</v>
      </c>
    </row>
    <row r="2615" spans="1:11" hidden="1" x14ac:dyDescent="0.3">
      <c r="A2615" t="s">
        <v>417</v>
      </c>
      <c r="B2615" t="s">
        <v>447</v>
      </c>
      <c r="C2615" t="s">
        <v>37</v>
      </c>
      <c r="D2615" t="s">
        <v>41</v>
      </c>
      <c r="E2615" s="1">
        <v>41890</v>
      </c>
      <c r="F2615" s="1" t="s">
        <v>441</v>
      </c>
      <c r="G2615">
        <v>4</v>
      </c>
      <c r="H2615">
        <v>8.1661237785016283</v>
      </c>
      <c r="I2615">
        <v>24</v>
      </c>
      <c r="J2615" t="s">
        <v>444</v>
      </c>
      <c r="K2615">
        <f t="shared" si="41"/>
        <v>1104</v>
      </c>
    </row>
    <row r="2616" spans="1:11" hidden="1" x14ac:dyDescent="0.3">
      <c r="A2616" t="s">
        <v>417</v>
      </c>
      <c r="B2616" t="s">
        <v>447</v>
      </c>
      <c r="C2616" t="s">
        <v>37</v>
      </c>
      <c r="D2616" t="s">
        <v>41</v>
      </c>
      <c r="E2616" s="1">
        <v>41897</v>
      </c>
      <c r="F2616" s="1" t="s">
        <v>441</v>
      </c>
      <c r="G2616">
        <v>1</v>
      </c>
      <c r="H2616">
        <v>9</v>
      </c>
      <c r="I2616" t="s">
        <v>437</v>
      </c>
      <c r="J2616" t="s">
        <v>445</v>
      </c>
      <c r="K2616">
        <f t="shared" si="41"/>
        <v>1265</v>
      </c>
    </row>
    <row r="2617" spans="1:11" hidden="1" x14ac:dyDescent="0.3">
      <c r="A2617" t="s">
        <v>417</v>
      </c>
      <c r="B2617" t="s">
        <v>447</v>
      </c>
      <c r="C2617" t="s">
        <v>37</v>
      </c>
      <c r="D2617" t="s">
        <v>41</v>
      </c>
      <c r="E2617" s="1">
        <v>41897</v>
      </c>
      <c r="F2617" s="1" t="s">
        <v>441</v>
      </c>
      <c r="G2617">
        <v>2</v>
      </c>
      <c r="H2617">
        <v>8</v>
      </c>
      <c r="I2617" t="s">
        <v>437</v>
      </c>
      <c r="J2617" t="s">
        <v>445</v>
      </c>
      <c r="K2617">
        <f t="shared" si="41"/>
        <v>1265</v>
      </c>
    </row>
    <row r="2618" spans="1:11" hidden="1" x14ac:dyDescent="0.3">
      <c r="A2618" t="s">
        <v>417</v>
      </c>
      <c r="B2618" t="s">
        <v>447</v>
      </c>
      <c r="C2618" t="s">
        <v>37</v>
      </c>
      <c r="D2618" t="s">
        <v>41</v>
      </c>
      <c r="E2618" s="1">
        <v>41897</v>
      </c>
      <c r="F2618" s="1" t="s">
        <v>441</v>
      </c>
      <c r="G2618">
        <v>3</v>
      </c>
      <c r="H2618">
        <v>8</v>
      </c>
      <c r="I2618" t="s">
        <v>437</v>
      </c>
      <c r="J2618" t="s">
        <v>445</v>
      </c>
      <c r="K2618">
        <f t="shared" si="41"/>
        <v>1265</v>
      </c>
    </row>
    <row r="2619" spans="1:11" hidden="1" x14ac:dyDescent="0.3">
      <c r="A2619" t="s">
        <v>417</v>
      </c>
      <c r="B2619" t="s">
        <v>447</v>
      </c>
      <c r="C2619" t="s">
        <v>37</v>
      </c>
      <c r="D2619" t="s">
        <v>41</v>
      </c>
      <c r="E2619" s="1">
        <v>41897</v>
      </c>
      <c r="F2619" s="1" t="s">
        <v>441</v>
      </c>
      <c r="G2619">
        <v>4</v>
      </c>
      <c r="H2619">
        <v>8</v>
      </c>
      <c r="I2619" t="s">
        <v>437</v>
      </c>
      <c r="J2619" t="s">
        <v>445</v>
      </c>
      <c r="K2619">
        <f t="shared" si="41"/>
        <v>1265</v>
      </c>
    </row>
    <row r="2620" spans="1:11" hidden="1" x14ac:dyDescent="0.3">
      <c r="A2620" t="s">
        <v>417</v>
      </c>
      <c r="B2620" t="s">
        <v>447</v>
      </c>
      <c r="C2620" t="s">
        <v>37</v>
      </c>
      <c r="D2620" t="s">
        <v>41</v>
      </c>
      <c r="E2620" s="1">
        <v>41897</v>
      </c>
      <c r="F2620" s="1" t="s">
        <v>441</v>
      </c>
      <c r="G2620">
        <v>1</v>
      </c>
      <c r="H2620">
        <v>8</v>
      </c>
      <c r="I2620" t="s">
        <v>437</v>
      </c>
      <c r="J2620" t="s">
        <v>445</v>
      </c>
      <c r="K2620">
        <f t="shared" si="41"/>
        <v>1265</v>
      </c>
    </row>
    <row r="2621" spans="1:11" hidden="1" x14ac:dyDescent="0.3">
      <c r="A2621" t="s">
        <v>417</v>
      </c>
      <c r="B2621" t="s">
        <v>447</v>
      </c>
      <c r="C2621" t="s">
        <v>37</v>
      </c>
      <c r="D2621" t="s">
        <v>41</v>
      </c>
      <c r="E2621" s="1">
        <v>41897</v>
      </c>
      <c r="F2621" s="1" t="s">
        <v>441</v>
      </c>
      <c r="G2621">
        <v>2</v>
      </c>
      <c r="H2621">
        <v>7</v>
      </c>
      <c r="I2621" t="s">
        <v>437</v>
      </c>
      <c r="J2621" t="s">
        <v>445</v>
      </c>
      <c r="K2621">
        <f t="shared" si="41"/>
        <v>1265</v>
      </c>
    </row>
    <row r="2622" spans="1:11" hidden="1" x14ac:dyDescent="0.3">
      <c r="A2622" t="s">
        <v>417</v>
      </c>
      <c r="B2622" t="s">
        <v>447</v>
      </c>
      <c r="C2622" t="s">
        <v>37</v>
      </c>
      <c r="D2622" t="s">
        <v>41</v>
      </c>
      <c r="E2622" s="1">
        <v>41897</v>
      </c>
      <c r="F2622" s="1" t="s">
        <v>441</v>
      </c>
      <c r="G2622">
        <v>3</v>
      </c>
      <c r="H2622">
        <v>7</v>
      </c>
      <c r="I2622" t="s">
        <v>437</v>
      </c>
      <c r="J2622" t="s">
        <v>444</v>
      </c>
      <c r="K2622">
        <f t="shared" si="41"/>
        <v>1265</v>
      </c>
    </row>
    <row r="2623" spans="1:11" hidden="1" x14ac:dyDescent="0.3">
      <c r="A2623" t="s">
        <v>417</v>
      </c>
      <c r="B2623" t="s">
        <v>447</v>
      </c>
      <c r="C2623" t="s">
        <v>37</v>
      </c>
      <c r="D2623" t="s">
        <v>41</v>
      </c>
      <c r="E2623" s="1">
        <v>41897</v>
      </c>
      <c r="F2623" s="1" t="s">
        <v>441</v>
      </c>
      <c r="G2623">
        <v>4</v>
      </c>
      <c r="H2623">
        <v>8</v>
      </c>
      <c r="I2623" t="s">
        <v>437</v>
      </c>
      <c r="J2623" t="s">
        <v>445</v>
      </c>
      <c r="K2623">
        <f t="shared" si="41"/>
        <v>1265</v>
      </c>
    </row>
    <row r="2624" spans="1:11" hidden="1" x14ac:dyDescent="0.3">
      <c r="A2624" t="s">
        <v>417</v>
      </c>
      <c r="B2624" t="s">
        <v>447</v>
      </c>
      <c r="C2624" t="s">
        <v>37</v>
      </c>
      <c r="D2624" t="s">
        <v>41</v>
      </c>
      <c r="E2624" s="1">
        <v>41897</v>
      </c>
      <c r="F2624" s="1" t="s">
        <v>441</v>
      </c>
      <c r="G2624">
        <v>1</v>
      </c>
      <c r="H2624">
        <v>8</v>
      </c>
      <c r="I2624" t="s">
        <v>437</v>
      </c>
      <c r="J2624" t="s">
        <v>445</v>
      </c>
      <c r="K2624">
        <f t="shared" si="41"/>
        <v>1265</v>
      </c>
    </row>
    <row r="2625" spans="1:11" hidden="1" x14ac:dyDescent="0.3">
      <c r="A2625" t="s">
        <v>417</v>
      </c>
      <c r="B2625" t="s">
        <v>447</v>
      </c>
      <c r="C2625" t="s">
        <v>37</v>
      </c>
      <c r="D2625" t="s">
        <v>41</v>
      </c>
      <c r="E2625" s="1">
        <v>41897</v>
      </c>
      <c r="F2625" s="1" t="s">
        <v>441</v>
      </c>
      <c r="G2625">
        <v>2</v>
      </c>
      <c r="H2625">
        <v>8</v>
      </c>
      <c r="I2625" t="s">
        <v>437</v>
      </c>
      <c r="J2625" t="s">
        <v>444</v>
      </c>
      <c r="K2625">
        <f t="shared" si="41"/>
        <v>1265</v>
      </c>
    </row>
    <row r="2626" spans="1:11" hidden="1" x14ac:dyDescent="0.3">
      <c r="A2626" t="s">
        <v>417</v>
      </c>
      <c r="B2626" t="s">
        <v>447</v>
      </c>
      <c r="C2626" t="s">
        <v>37</v>
      </c>
      <c r="D2626" t="s">
        <v>41</v>
      </c>
      <c r="E2626" s="1">
        <v>41897</v>
      </c>
      <c r="F2626" s="1" t="s">
        <v>441</v>
      </c>
      <c r="G2626">
        <v>3</v>
      </c>
      <c r="H2626">
        <v>8</v>
      </c>
      <c r="I2626" t="s">
        <v>437</v>
      </c>
      <c r="J2626" t="s">
        <v>445</v>
      </c>
      <c r="K2626">
        <f t="shared" si="41"/>
        <v>1265</v>
      </c>
    </row>
    <row r="2627" spans="1:11" hidden="1" x14ac:dyDescent="0.3">
      <c r="A2627" t="s">
        <v>417</v>
      </c>
      <c r="B2627" t="s">
        <v>447</v>
      </c>
      <c r="C2627" t="s">
        <v>37</v>
      </c>
      <c r="D2627" t="s">
        <v>41</v>
      </c>
      <c r="E2627" s="1">
        <v>41897</v>
      </c>
      <c r="F2627" s="1" t="s">
        <v>441</v>
      </c>
      <c r="G2627">
        <v>4</v>
      </c>
      <c r="H2627">
        <v>8</v>
      </c>
      <c r="I2627" t="s">
        <v>437</v>
      </c>
      <c r="J2627" t="s">
        <v>445</v>
      </c>
      <c r="K2627">
        <f t="shared" si="41"/>
        <v>1265</v>
      </c>
    </row>
    <row r="2628" spans="1:11" hidden="1" x14ac:dyDescent="0.3">
      <c r="A2628" t="s">
        <v>417</v>
      </c>
      <c r="B2628" t="s">
        <v>447</v>
      </c>
      <c r="C2628" t="s">
        <v>37</v>
      </c>
      <c r="D2628" t="s">
        <v>41</v>
      </c>
      <c r="E2628" s="1">
        <v>41897</v>
      </c>
      <c r="F2628" s="1" t="s">
        <v>441</v>
      </c>
      <c r="G2628">
        <v>5</v>
      </c>
      <c r="H2628">
        <v>8</v>
      </c>
      <c r="I2628" t="s">
        <v>437</v>
      </c>
      <c r="J2628" t="s">
        <v>445</v>
      </c>
      <c r="K2628">
        <f t="shared" si="41"/>
        <v>1265</v>
      </c>
    </row>
    <row r="2629" spans="1:11" hidden="1" x14ac:dyDescent="0.3">
      <c r="A2629" t="s">
        <v>417</v>
      </c>
      <c r="B2629" t="s">
        <v>447</v>
      </c>
      <c r="C2629" t="s">
        <v>37</v>
      </c>
      <c r="D2629" t="s">
        <v>41</v>
      </c>
      <c r="E2629" s="1">
        <v>41897</v>
      </c>
      <c r="F2629" s="1" t="s">
        <v>441</v>
      </c>
      <c r="G2629">
        <v>6</v>
      </c>
      <c r="H2629">
        <v>8</v>
      </c>
      <c r="I2629" t="s">
        <v>437</v>
      </c>
      <c r="J2629" t="s">
        <v>445</v>
      </c>
      <c r="K2629">
        <f t="shared" si="41"/>
        <v>1265</v>
      </c>
    </row>
    <row r="2630" spans="1:11" hidden="1" x14ac:dyDescent="0.3">
      <c r="A2630" t="s">
        <v>417</v>
      </c>
      <c r="B2630" t="s">
        <v>447</v>
      </c>
      <c r="C2630" t="s">
        <v>37</v>
      </c>
      <c r="D2630" t="s">
        <v>41</v>
      </c>
      <c r="E2630" s="1">
        <v>41904</v>
      </c>
      <c r="F2630" s="1" t="s">
        <v>441</v>
      </c>
      <c r="G2630">
        <v>1</v>
      </c>
      <c r="H2630">
        <v>8</v>
      </c>
      <c r="I2630">
        <v>24</v>
      </c>
      <c r="J2630" t="s">
        <v>445</v>
      </c>
      <c r="K2630">
        <f t="shared" si="41"/>
        <v>1426</v>
      </c>
    </row>
    <row r="2631" spans="1:11" hidden="1" x14ac:dyDescent="0.3">
      <c r="A2631" t="s">
        <v>417</v>
      </c>
      <c r="B2631" t="s">
        <v>447</v>
      </c>
      <c r="C2631" t="s">
        <v>37</v>
      </c>
      <c r="D2631" t="s">
        <v>41</v>
      </c>
      <c r="E2631" s="1">
        <v>41904</v>
      </c>
      <c r="F2631" s="1" t="s">
        <v>441</v>
      </c>
      <c r="G2631">
        <v>2</v>
      </c>
      <c r="H2631">
        <v>8</v>
      </c>
      <c r="I2631">
        <v>24</v>
      </c>
      <c r="J2631" t="s">
        <v>445</v>
      </c>
      <c r="K2631">
        <f t="shared" si="41"/>
        <v>1426</v>
      </c>
    </row>
    <row r="2632" spans="1:11" hidden="1" x14ac:dyDescent="0.3">
      <c r="A2632" t="s">
        <v>417</v>
      </c>
      <c r="B2632" t="s">
        <v>447</v>
      </c>
      <c r="C2632" t="s">
        <v>37</v>
      </c>
      <c r="D2632" t="s">
        <v>41</v>
      </c>
      <c r="E2632" s="1">
        <v>41904</v>
      </c>
      <c r="F2632" s="1" t="s">
        <v>441</v>
      </c>
      <c r="G2632">
        <v>3</v>
      </c>
      <c r="H2632">
        <v>8</v>
      </c>
      <c r="I2632">
        <v>19</v>
      </c>
      <c r="J2632" t="s">
        <v>445</v>
      </c>
      <c r="K2632">
        <f t="shared" si="41"/>
        <v>1426</v>
      </c>
    </row>
    <row r="2633" spans="1:11" hidden="1" x14ac:dyDescent="0.3">
      <c r="A2633" t="s">
        <v>417</v>
      </c>
      <c r="B2633" t="s">
        <v>447</v>
      </c>
      <c r="C2633" t="s">
        <v>37</v>
      </c>
      <c r="D2633" t="s">
        <v>41</v>
      </c>
      <c r="E2633" s="1">
        <v>41904</v>
      </c>
      <c r="F2633" s="1" t="s">
        <v>441</v>
      </c>
      <c r="G2633">
        <v>4</v>
      </c>
      <c r="H2633">
        <v>8</v>
      </c>
      <c r="I2633">
        <v>24</v>
      </c>
      <c r="J2633" t="s">
        <v>445</v>
      </c>
      <c r="K2633">
        <f t="shared" si="41"/>
        <v>1426</v>
      </c>
    </row>
    <row r="2634" spans="1:11" hidden="1" x14ac:dyDescent="0.3">
      <c r="A2634" t="s">
        <v>417</v>
      </c>
      <c r="B2634" t="s">
        <v>447</v>
      </c>
      <c r="C2634" t="s">
        <v>37</v>
      </c>
      <c r="D2634" t="s">
        <v>41</v>
      </c>
      <c r="E2634" s="1">
        <v>41904</v>
      </c>
      <c r="F2634" s="1" t="s">
        <v>441</v>
      </c>
      <c r="G2634">
        <v>1</v>
      </c>
      <c r="H2634">
        <v>8</v>
      </c>
      <c r="I2634">
        <v>24</v>
      </c>
      <c r="J2634" t="s">
        <v>445</v>
      </c>
      <c r="K2634">
        <f t="shared" si="41"/>
        <v>1426</v>
      </c>
    </row>
    <row r="2635" spans="1:11" hidden="1" x14ac:dyDescent="0.3">
      <c r="A2635" t="s">
        <v>417</v>
      </c>
      <c r="B2635" t="s">
        <v>447</v>
      </c>
      <c r="C2635" t="s">
        <v>37</v>
      </c>
      <c r="D2635" t="s">
        <v>41</v>
      </c>
      <c r="E2635" s="1">
        <v>41904</v>
      </c>
      <c r="F2635" s="1" t="s">
        <v>441</v>
      </c>
      <c r="G2635">
        <v>2</v>
      </c>
      <c r="H2635">
        <v>9</v>
      </c>
      <c r="I2635">
        <v>26</v>
      </c>
      <c r="J2635" t="s">
        <v>445</v>
      </c>
      <c r="K2635">
        <f t="shared" si="41"/>
        <v>1426</v>
      </c>
    </row>
    <row r="2636" spans="1:11" hidden="1" x14ac:dyDescent="0.3">
      <c r="A2636" t="s">
        <v>417</v>
      </c>
      <c r="B2636" t="s">
        <v>447</v>
      </c>
      <c r="C2636" t="s">
        <v>37</v>
      </c>
      <c r="D2636" t="s">
        <v>41</v>
      </c>
      <c r="E2636" s="1">
        <v>41904</v>
      </c>
      <c r="F2636" s="1" t="s">
        <v>441</v>
      </c>
      <c r="G2636">
        <v>3</v>
      </c>
      <c r="H2636">
        <v>8</v>
      </c>
      <c r="I2636" t="s">
        <v>437</v>
      </c>
      <c r="J2636" t="s">
        <v>445</v>
      </c>
      <c r="K2636">
        <f t="shared" si="41"/>
        <v>1426</v>
      </c>
    </row>
    <row r="2637" spans="1:11" hidden="1" x14ac:dyDescent="0.3">
      <c r="A2637" t="s">
        <v>417</v>
      </c>
      <c r="B2637" t="s">
        <v>447</v>
      </c>
      <c r="C2637" t="s">
        <v>37</v>
      </c>
      <c r="D2637" t="s">
        <v>41</v>
      </c>
      <c r="E2637" s="1">
        <v>41904</v>
      </c>
      <c r="F2637" s="1" t="s">
        <v>441</v>
      </c>
      <c r="G2637">
        <v>4</v>
      </c>
      <c r="H2637">
        <v>8</v>
      </c>
      <c r="I2637">
        <v>18</v>
      </c>
      <c r="J2637" t="s">
        <v>445</v>
      </c>
      <c r="K2637">
        <f t="shared" si="41"/>
        <v>1426</v>
      </c>
    </row>
    <row r="2638" spans="1:11" hidden="1" x14ac:dyDescent="0.3">
      <c r="A2638" t="s">
        <v>417</v>
      </c>
      <c r="B2638" t="s">
        <v>447</v>
      </c>
      <c r="C2638" t="s">
        <v>37</v>
      </c>
      <c r="D2638" t="s">
        <v>41</v>
      </c>
      <c r="E2638" s="1">
        <v>41911</v>
      </c>
      <c r="F2638" s="1" t="s">
        <v>441</v>
      </c>
      <c r="G2638">
        <v>1</v>
      </c>
      <c r="H2638">
        <v>9</v>
      </c>
      <c r="I2638">
        <v>25</v>
      </c>
      <c r="J2638" t="s">
        <v>445</v>
      </c>
      <c r="K2638">
        <f t="shared" si="41"/>
        <v>1587</v>
      </c>
    </row>
    <row r="2639" spans="1:11" hidden="1" x14ac:dyDescent="0.3">
      <c r="A2639" t="s">
        <v>417</v>
      </c>
      <c r="B2639" t="s">
        <v>447</v>
      </c>
      <c r="C2639" t="s">
        <v>37</v>
      </c>
      <c r="D2639" t="s">
        <v>41</v>
      </c>
      <c r="E2639" s="1">
        <v>41911</v>
      </c>
      <c r="F2639" s="1" t="s">
        <v>441</v>
      </c>
      <c r="G2639">
        <v>2</v>
      </c>
      <c r="H2639">
        <v>8</v>
      </c>
      <c r="I2639">
        <v>24</v>
      </c>
      <c r="J2639" t="s">
        <v>445</v>
      </c>
      <c r="K2639">
        <f t="shared" si="41"/>
        <v>1587</v>
      </c>
    </row>
    <row r="2640" spans="1:11" hidden="1" x14ac:dyDescent="0.3">
      <c r="A2640" t="s">
        <v>417</v>
      </c>
      <c r="B2640" t="s">
        <v>447</v>
      </c>
      <c r="C2640" t="s">
        <v>37</v>
      </c>
      <c r="D2640" t="s">
        <v>41</v>
      </c>
      <c r="E2640" s="1">
        <v>41911</v>
      </c>
      <c r="F2640" s="1" t="s">
        <v>441</v>
      </c>
      <c r="G2640">
        <v>3</v>
      </c>
      <c r="H2640">
        <v>9</v>
      </c>
      <c r="I2640">
        <v>25</v>
      </c>
      <c r="J2640" t="s">
        <v>445</v>
      </c>
      <c r="K2640">
        <f t="shared" si="41"/>
        <v>1587</v>
      </c>
    </row>
    <row r="2641" spans="1:11" hidden="1" x14ac:dyDescent="0.3">
      <c r="A2641" t="s">
        <v>417</v>
      </c>
      <c r="B2641" t="s">
        <v>447</v>
      </c>
      <c r="C2641" t="s">
        <v>37</v>
      </c>
      <c r="D2641" t="s">
        <v>41</v>
      </c>
      <c r="E2641" s="1">
        <v>41911</v>
      </c>
      <c r="F2641" s="1" t="s">
        <v>441</v>
      </c>
      <c r="G2641">
        <v>4</v>
      </c>
      <c r="H2641">
        <v>9</v>
      </c>
      <c r="I2641">
        <v>24</v>
      </c>
      <c r="J2641" t="s">
        <v>445</v>
      </c>
      <c r="K2641">
        <f t="shared" si="41"/>
        <v>1587</v>
      </c>
    </row>
    <row r="2642" spans="1:11" hidden="1" x14ac:dyDescent="0.3">
      <c r="A2642" t="s">
        <v>417</v>
      </c>
      <c r="B2642" t="s">
        <v>447</v>
      </c>
      <c r="C2642" t="s">
        <v>37</v>
      </c>
      <c r="D2642" t="s">
        <v>41</v>
      </c>
      <c r="E2642" s="1">
        <v>41911</v>
      </c>
      <c r="F2642" s="1" t="s">
        <v>441</v>
      </c>
      <c r="G2642">
        <v>1</v>
      </c>
      <c r="H2642">
        <v>8</v>
      </c>
      <c r="I2642">
        <v>23</v>
      </c>
      <c r="J2642" t="s">
        <v>445</v>
      </c>
      <c r="K2642">
        <f t="shared" si="41"/>
        <v>1587</v>
      </c>
    </row>
    <row r="2643" spans="1:11" hidden="1" x14ac:dyDescent="0.3">
      <c r="A2643" t="s">
        <v>417</v>
      </c>
      <c r="B2643" t="s">
        <v>447</v>
      </c>
      <c r="C2643" t="s">
        <v>37</v>
      </c>
      <c r="D2643" t="s">
        <v>41</v>
      </c>
      <c r="E2643" s="1">
        <v>41911</v>
      </c>
      <c r="F2643" s="1" t="s">
        <v>441</v>
      </c>
      <c r="G2643">
        <v>2</v>
      </c>
      <c r="H2643">
        <v>8</v>
      </c>
      <c r="I2643">
        <v>22</v>
      </c>
      <c r="J2643" t="s">
        <v>445</v>
      </c>
      <c r="K2643">
        <f t="shared" si="41"/>
        <v>1587</v>
      </c>
    </row>
    <row r="2644" spans="1:11" hidden="1" x14ac:dyDescent="0.3">
      <c r="A2644" t="s">
        <v>417</v>
      </c>
      <c r="B2644" t="s">
        <v>447</v>
      </c>
      <c r="C2644" t="s">
        <v>37</v>
      </c>
      <c r="D2644" t="s">
        <v>41</v>
      </c>
      <c r="E2644" s="1">
        <v>41911</v>
      </c>
      <c r="F2644" s="1" t="s">
        <v>441</v>
      </c>
      <c r="G2644">
        <v>3</v>
      </c>
      <c r="H2644">
        <v>8</v>
      </c>
      <c r="I2644">
        <v>23</v>
      </c>
      <c r="J2644" t="s">
        <v>445</v>
      </c>
      <c r="K2644">
        <f t="shared" si="41"/>
        <v>1587</v>
      </c>
    </row>
    <row r="2645" spans="1:11" hidden="1" x14ac:dyDescent="0.3">
      <c r="A2645" t="s">
        <v>417</v>
      </c>
      <c r="B2645" t="s">
        <v>447</v>
      </c>
      <c r="C2645" t="s">
        <v>37</v>
      </c>
      <c r="D2645" t="s">
        <v>41</v>
      </c>
      <c r="E2645" s="1">
        <v>41911</v>
      </c>
      <c r="F2645" s="1" t="s">
        <v>441</v>
      </c>
      <c r="G2645">
        <v>4</v>
      </c>
      <c r="H2645">
        <v>8</v>
      </c>
      <c r="I2645">
        <v>22</v>
      </c>
      <c r="J2645" t="s">
        <v>445</v>
      </c>
      <c r="K2645">
        <f t="shared" si="41"/>
        <v>1587</v>
      </c>
    </row>
    <row r="2646" spans="1:11" hidden="1" x14ac:dyDescent="0.3">
      <c r="A2646" t="s">
        <v>417</v>
      </c>
      <c r="B2646" t="s">
        <v>447</v>
      </c>
      <c r="C2646" t="s">
        <v>37</v>
      </c>
      <c r="D2646" t="s">
        <v>41</v>
      </c>
      <c r="E2646" s="1">
        <v>41911</v>
      </c>
      <c r="F2646" s="1" t="s">
        <v>441</v>
      </c>
      <c r="G2646">
        <v>1</v>
      </c>
      <c r="H2646">
        <v>8</v>
      </c>
      <c r="I2646">
        <v>23</v>
      </c>
      <c r="J2646" t="s">
        <v>445</v>
      </c>
      <c r="K2646">
        <f t="shared" si="41"/>
        <v>1587</v>
      </c>
    </row>
    <row r="2647" spans="1:11" hidden="1" x14ac:dyDescent="0.3">
      <c r="A2647" t="s">
        <v>417</v>
      </c>
      <c r="B2647" t="s">
        <v>447</v>
      </c>
      <c r="C2647" t="s">
        <v>37</v>
      </c>
      <c r="D2647" t="s">
        <v>41</v>
      </c>
      <c r="E2647" s="1">
        <v>41911</v>
      </c>
      <c r="F2647" s="1" t="s">
        <v>441</v>
      </c>
      <c r="G2647">
        <v>2</v>
      </c>
      <c r="H2647">
        <v>9</v>
      </c>
      <c r="I2647">
        <v>25</v>
      </c>
      <c r="J2647" t="s">
        <v>445</v>
      </c>
      <c r="K2647">
        <f t="shared" si="41"/>
        <v>1587</v>
      </c>
    </row>
    <row r="2648" spans="1:11" hidden="1" x14ac:dyDescent="0.3">
      <c r="A2648" t="s">
        <v>417</v>
      </c>
      <c r="B2648" t="s">
        <v>447</v>
      </c>
      <c r="C2648" t="s">
        <v>37</v>
      </c>
      <c r="D2648" t="s">
        <v>41</v>
      </c>
      <c r="E2648" s="1">
        <v>41911</v>
      </c>
      <c r="F2648" s="1" t="s">
        <v>441</v>
      </c>
      <c r="G2648">
        <v>3</v>
      </c>
      <c r="H2648">
        <v>9</v>
      </c>
      <c r="I2648">
        <v>25</v>
      </c>
      <c r="J2648" t="s">
        <v>445</v>
      </c>
      <c r="K2648">
        <f t="shared" si="41"/>
        <v>1587</v>
      </c>
    </row>
    <row r="2649" spans="1:11" hidden="1" x14ac:dyDescent="0.3">
      <c r="A2649" t="s">
        <v>417</v>
      </c>
      <c r="B2649" t="s">
        <v>447</v>
      </c>
      <c r="C2649" t="s">
        <v>37</v>
      </c>
      <c r="D2649" t="s">
        <v>41</v>
      </c>
      <c r="E2649" s="1">
        <v>41911</v>
      </c>
      <c r="F2649" s="1" t="s">
        <v>441</v>
      </c>
      <c r="G2649">
        <v>4</v>
      </c>
      <c r="H2649">
        <v>8</v>
      </c>
      <c r="I2649">
        <v>20</v>
      </c>
      <c r="J2649" t="s">
        <v>445</v>
      </c>
      <c r="K2649">
        <f t="shared" si="41"/>
        <v>1587</v>
      </c>
    </row>
    <row r="2650" spans="1:11" hidden="1" x14ac:dyDescent="0.3">
      <c r="A2650" t="s">
        <v>417</v>
      </c>
      <c r="B2650" t="s">
        <v>447</v>
      </c>
      <c r="C2650" t="s">
        <v>37</v>
      </c>
      <c r="D2650" t="s">
        <v>41</v>
      </c>
      <c r="E2650" s="1">
        <v>41918</v>
      </c>
      <c r="F2650" s="1" t="s">
        <v>441</v>
      </c>
      <c r="G2650">
        <v>1</v>
      </c>
      <c r="H2650">
        <v>9</v>
      </c>
      <c r="I2650">
        <v>25</v>
      </c>
      <c r="J2650" t="s">
        <v>445</v>
      </c>
      <c r="K2650">
        <f t="shared" si="41"/>
        <v>1748</v>
      </c>
    </row>
    <row r="2651" spans="1:11" hidden="1" x14ac:dyDescent="0.3">
      <c r="A2651" t="s">
        <v>417</v>
      </c>
      <c r="B2651" t="s">
        <v>447</v>
      </c>
      <c r="C2651" t="s">
        <v>37</v>
      </c>
      <c r="D2651" t="s">
        <v>41</v>
      </c>
      <c r="E2651" s="1">
        <v>41918</v>
      </c>
      <c r="F2651" s="1" t="s">
        <v>441</v>
      </c>
      <c r="G2651">
        <v>2</v>
      </c>
      <c r="H2651">
        <v>8</v>
      </c>
      <c r="I2651">
        <v>24</v>
      </c>
      <c r="J2651" t="s">
        <v>445</v>
      </c>
      <c r="K2651">
        <f t="shared" si="41"/>
        <v>1748</v>
      </c>
    </row>
    <row r="2652" spans="1:11" hidden="1" x14ac:dyDescent="0.3">
      <c r="A2652" t="s">
        <v>417</v>
      </c>
      <c r="B2652" t="s">
        <v>447</v>
      </c>
      <c r="C2652" t="s">
        <v>37</v>
      </c>
      <c r="D2652" t="s">
        <v>41</v>
      </c>
      <c r="E2652" s="1">
        <v>41918</v>
      </c>
      <c r="F2652" s="1" t="s">
        <v>441</v>
      </c>
      <c r="G2652">
        <v>3</v>
      </c>
      <c r="H2652">
        <v>9</v>
      </c>
      <c r="I2652">
        <v>24</v>
      </c>
      <c r="J2652" t="s">
        <v>445</v>
      </c>
      <c r="K2652">
        <f t="shared" si="41"/>
        <v>1748</v>
      </c>
    </row>
    <row r="2653" spans="1:11" hidden="1" x14ac:dyDescent="0.3">
      <c r="A2653" t="s">
        <v>417</v>
      </c>
      <c r="B2653" t="s">
        <v>447</v>
      </c>
      <c r="C2653" t="s">
        <v>37</v>
      </c>
      <c r="D2653" t="s">
        <v>41</v>
      </c>
      <c r="E2653" s="1">
        <v>41918</v>
      </c>
      <c r="F2653" s="1" t="s">
        <v>441</v>
      </c>
      <c r="G2653">
        <v>4</v>
      </c>
      <c r="H2653">
        <v>8</v>
      </c>
      <c r="I2653">
        <v>23</v>
      </c>
      <c r="J2653" t="s">
        <v>445</v>
      </c>
      <c r="K2653">
        <f t="shared" si="41"/>
        <v>1748</v>
      </c>
    </row>
    <row r="2654" spans="1:11" hidden="1" x14ac:dyDescent="0.3">
      <c r="A2654" t="s">
        <v>417</v>
      </c>
      <c r="B2654" t="s">
        <v>447</v>
      </c>
      <c r="C2654" t="s">
        <v>37</v>
      </c>
      <c r="D2654" t="s">
        <v>41</v>
      </c>
      <c r="E2654" s="1">
        <v>41918</v>
      </c>
      <c r="F2654" s="1" t="s">
        <v>441</v>
      </c>
      <c r="G2654">
        <v>1</v>
      </c>
      <c r="H2654">
        <v>8</v>
      </c>
      <c r="I2654">
        <v>24</v>
      </c>
      <c r="J2654" t="s">
        <v>445</v>
      </c>
      <c r="K2654">
        <f t="shared" si="41"/>
        <v>1748</v>
      </c>
    </row>
    <row r="2655" spans="1:11" hidden="1" x14ac:dyDescent="0.3">
      <c r="A2655" t="s">
        <v>417</v>
      </c>
      <c r="B2655" t="s">
        <v>447</v>
      </c>
      <c r="C2655" t="s">
        <v>37</v>
      </c>
      <c r="D2655" t="s">
        <v>41</v>
      </c>
      <c r="E2655" s="1">
        <v>41918</v>
      </c>
      <c r="F2655" s="1" t="s">
        <v>441</v>
      </c>
      <c r="G2655">
        <v>2</v>
      </c>
      <c r="H2655">
        <v>9</v>
      </c>
      <c r="I2655">
        <v>26</v>
      </c>
      <c r="J2655" t="s">
        <v>445</v>
      </c>
      <c r="K2655">
        <f t="shared" si="41"/>
        <v>1748</v>
      </c>
    </row>
    <row r="2656" spans="1:11" hidden="1" x14ac:dyDescent="0.3">
      <c r="A2656" t="s">
        <v>417</v>
      </c>
      <c r="B2656" t="s">
        <v>447</v>
      </c>
      <c r="C2656" t="s">
        <v>37</v>
      </c>
      <c r="D2656" t="s">
        <v>41</v>
      </c>
      <c r="E2656" s="1">
        <v>41918</v>
      </c>
      <c r="F2656" s="1" t="s">
        <v>441</v>
      </c>
      <c r="G2656">
        <v>3</v>
      </c>
      <c r="H2656">
        <v>10</v>
      </c>
      <c r="I2656">
        <v>23</v>
      </c>
      <c r="J2656" t="s">
        <v>445</v>
      </c>
      <c r="K2656">
        <f t="shared" si="41"/>
        <v>1748</v>
      </c>
    </row>
    <row r="2657" spans="1:11" hidden="1" x14ac:dyDescent="0.3">
      <c r="A2657" t="s">
        <v>417</v>
      </c>
      <c r="B2657" t="s">
        <v>447</v>
      </c>
      <c r="C2657" t="s">
        <v>37</v>
      </c>
      <c r="D2657" t="s">
        <v>41</v>
      </c>
      <c r="E2657" s="1">
        <v>41918</v>
      </c>
      <c r="F2657" s="1" t="s">
        <v>441</v>
      </c>
      <c r="G2657">
        <v>4</v>
      </c>
      <c r="H2657">
        <v>9</v>
      </c>
      <c r="I2657">
        <v>23</v>
      </c>
      <c r="J2657" t="s">
        <v>445</v>
      </c>
      <c r="K2657">
        <f t="shared" si="41"/>
        <v>1748</v>
      </c>
    </row>
    <row r="2658" spans="1:11" hidden="1" x14ac:dyDescent="0.3">
      <c r="A2658" t="s">
        <v>417</v>
      </c>
      <c r="B2658" t="s">
        <v>447</v>
      </c>
      <c r="C2658" t="s">
        <v>37</v>
      </c>
      <c r="D2658" t="s">
        <v>41</v>
      </c>
      <c r="E2658" s="1">
        <v>41918</v>
      </c>
      <c r="F2658" s="1" t="s">
        <v>441</v>
      </c>
      <c r="G2658">
        <v>1</v>
      </c>
      <c r="H2658">
        <v>9</v>
      </c>
      <c r="I2658">
        <v>25</v>
      </c>
      <c r="J2658" t="s">
        <v>445</v>
      </c>
      <c r="K2658">
        <f t="shared" si="41"/>
        <v>1748</v>
      </c>
    </row>
    <row r="2659" spans="1:11" hidden="1" x14ac:dyDescent="0.3">
      <c r="A2659" t="s">
        <v>417</v>
      </c>
      <c r="B2659" t="s">
        <v>447</v>
      </c>
      <c r="C2659" t="s">
        <v>37</v>
      </c>
      <c r="D2659" t="s">
        <v>41</v>
      </c>
      <c r="E2659" s="1">
        <v>41918</v>
      </c>
      <c r="F2659" s="1" t="s">
        <v>441</v>
      </c>
      <c r="G2659">
        <v>2</v>
      </c>
      <c r="H2659">
        <v>8</v>
      </c>
      <c r="I2659">
        <v>25</v>
      </c>
      <c r="J2659" t="s">
        <v>445</v>
      </c>
      <c r="K2659">
        <f t="shared" si="41"/>
        <v>1748</v>
      </c>
    </row>
    <row r="2660" spans="1:11" hidden="1" x14ac:dyDescent="0.3">
      <c r="A2660" t="s">
        <v>417</v>
      </c>
      <c r="B2660" t="s">
        <v>447</v>
      </c>
      <c r="C2660" t="s">
        <v>37</v>
      </c>
      <c r="D2660" t="s">
        <v>41</v>
      </c>
      <c r="E2660" s="1">
        <v>41918</v>
      </c>
      <c r="F2660" s="1" t="s">
        <v>441</v>
      </c>
      <c r="G2660">
        <v>3</v>
      </c>
      <c r="H2660">
        <v>8</v>
      </c>
      <c r="I2660">
        <v>25</v>
      </c>
      <c r="J2660" t="s">
        <v>445</v>
      </c>
      <c r="K2660">
        <f t="shared" si="41"/>
        <v>1748</v>
      </c>
    </row>
    <row r="2661" spans="1:11" hidden="1" x14ac:dyDescent="0.3">
      <c r="A2661" t="s">
        <v>417</v>
      </c>
      <c r="B2661" t="s">
        <v>447</v>
      </c>
      <c r="C2661" t="s">
        <v>37</v>
      </c>
      <c r="D2661" t="s">
        <v>41</v>
      </c>
      <c r="E2661" s="1">
        <v>41918</v>
      </c>
      <c r="F2661" s="1" t="s">
        <v>441</v>
      </c>
      <c r="G2661">
        <v>4</v>
      </c>
      <c r="H2661">
        <v>9</v>
      </c>
      <c r="I2661">
        <v>25</v>
      </c>
      <c r="J2661" t="s">
        <v>445</v>
      </c>
      <c r="K2661">
        <f t="shared" si="41"/>
        <v>1748</v>
      </c>
    </row>
    <row r="2662" spans="1:11" hidden="1" x14ac:dyDescent="0.3">
      <c r="A2662" t="s">
        <v>417</v>
      </c>
      <c r="B2662" t="s">
        <v>447</v>
      </c>
      <c r="C2662" t="s">
        <v>37</v>
      </c>
      <c r="D2662" t="s">
        <v>41</v>
      </c>
      <c r="E2662" s="1">
        <v>41926</v>
      </c>
      <c r="F2662" s="1" t="s">
        <v>441</v>
      </c>
      <c r="G2662">
        <v>1</v>
      </c>
      <c r="H2662">
        <v>9</v>
      </c>
      <c r="I2662">
        <v>23</v>
      </c>
      <c r="J2662" t="s">
        <v>445</v>
      </c>
      <c r="K2662">
        <f t="shared" si="41"/>
        <v>1932</v>
      </c>
    </row>
    <row r="2663" spans="1:11" hidden="1" x14ac:dyDescent="0.3">
      <c r="A2663" t="s">
        <v>417</v>
      </c>
      <c r="B2663" t="s">
        <v>447</v>
      </c>
      <c r="C2663" t="s">
        <v>37</v>
      </c>
      <c r="D2663" t="s">
        <v>41</v>
      </c>
      <c r="E2663" s="1">
        <v>41926</v>
      </c>
      <c r="F2663" s="1" t="s">
        <v>441</v>
      </c>
      <c r="G2663">
        <v>2</v>
      </c>
      <c r="H2663">
        <v>9</v>
      </c>
      <c r="I2663">
        <v>23</v>
      </c>
      <c r="J2663" t="s">
        <v>445</v>
      </c>
      <c r="K2663">
        <f t="shared" si="41"/>
        <v>1932</v>
      </c>
    </row>
    <row r="2664" spans="1:11" hidden="1" x14ac:dyDescent="0.3">
      <c r="A2664" t="s">
        <v>417</v>
      </c>
      <c r="B2664" t="s">
        <v>447</v>
      </c>
      <c r="C2664" t="s">
        <v>37</v>
      </c>
      <c r="D2664" t="s">
        <v>41</v>
      </c>
      <c r="E2664" s="1">
        <v>41926</v>
      </c>
      <c r="F2664" s="1" t="s">
        <v>441</v>
      </c>
      <c r="G2664">
        <v>3</v>
      </c>
      <c r="H2664">
        <v>9</v>
      </c>
      <c r="I2664">
        <v>23</v>
      </c>
      <c r="J2664" t="s">
        <v>445</v>
      </c>
      <c r="K2664">
        <f t="shared" si="41"/>
        <v>1932</v>
      </c>
    </row>
    <row r="2665" spans="1:11" hidden="1" x14ac:dyDescent="0.3">
      <c r="A2665" t="s">
        <v>417</v>
      </c>
      <c r="B2665" t="s">
        <v>447</v>
      </c>
      <c r="C2665" t="s">
        <v>37</v>
      </c>
      <c r="D2665" t="s">
        <v>41</v>
      </c>
      <c r="E2665" s="1">
        <v>41926</v>
      </c>
      <c r="F2665" s="1" t="s">
        <v>441</v>
      </c>
      <c r="G2665">
        <v>4</v>
      </c>
      <c r="H2665">
        <v>8</v>
      </c>
      <c r="I2665">
        <v>20</v>
      </c>
      <c r="J2665" t="s">
        <v>445</v>
      </c>
      <c r="K2665">
        <f t="shared" si="41"/>
        <v>1932</v>
      </c>
    </row>
    <row r="2666" spans="1:11" hidden="1" x14ac:dyDescent="0.3">
      <c r="A2666" t="s">
        <v>417</v>
      </c>
      <c r="B2666" t="s">
        <v>447</v>
      </c>
      <c r="C2666" t="s">
        <v>37</v>
      </c>
      <c r="D2666" t="s">
        <v>41</v>
      </c>
      <c r="E2666" s="1">
        <v>41926</v>
      </c>
      <c r="F2666" s="1" t="s">
        <v>441</v>
      </c>
      <c r="G2666">
        <v>1</v>
      </c>
      <c r="H2666">
        <v>8</v>
      </c>
      <c r="I2666">
        <v>24</v>
      </c>
      <c r="J2666" t="s">
        <v>445</v>
      </c>
      <c r="K2666">
        <f t="shared" si="41"/>
        <v>1932</v>
      </c>
    </row>
    <row r="2667" spans="1:11" hidden="1" x14ac:dyDescent="0.3">
      <c r="A2667" t="s">
        <v>417</v>
      </c>
      <c r="B2667" t="s">
        <v>447</v>
      </c>
      <c r="C2667" t="s">
        <v>37</v>
      </c>
      <c r="D2667" t="s">
        <v>41</v>
      </c>
      <c r="E2667" s="1">
        <v>41926</v>
      </c>
      <c r="F2667" s="1" t="s">
        <v>441</v>
      </c>
      <c r="G2667">
        <v>2</v>
      </c>
      <c r="H2667">
        <v>8</v>
      </c>
      <c r="I2667">
        <v>22</v>
      </c>
      <c r="J2667" t="s">
        <v>445</v>
      </c>
      <c r="K2667">
        <f t="shared" si="41"/>
        <v>1932</v>
      </c>
    </row>
    <row r="2668" spans="1:11" hidden="1" x14ac:dyDescent="0.3">
      <c r="A2668" t="s">
        <v>417</v>
      </c>
      <c r="B2668" t="s">
        <v>447</v>
      </c>
      <c r="C2668" t="s">
        <v>37</v>
      </c>
      <c r="D2668" t="s">
        <v>41</v>
      </c>
      <c r="E2668" s="1">
        <v>41926</v>
      </c>
      <c r="F2668" s="1" t="s">
        <v>441</v>
      </c>
      <c r="G2668">
        <v>3</v>
      </c>
      <c r="H2668">
        <v>8</v>
      </c>
      <c r="I2668">
        <v>23</v>
      </c>
      <c r="J2668" t="s">
        <v>445</v>
      </c>
      <c r="K2668">
        <f t="shared" si="41"/>
        <v>1932</v>
      </c>
    </row>
    <row r="2669" spans="1:11" hidden="1" x14ac:dyDescent="0.3">
      <c r="A2669" t="s">
        <v>417</v>
      </c>
      <c r="B2669" t="s">
        <v>447</v>
      </c>
      <c r="C2669" t="s">
        <v>37</v>
      </c>
      <c r="D2669" t="s">
        <v>41</v>
      </c>
      <c r="E2669" s="1">
        <v>41926</v>
      </c>
      <c r="F2669" s="1" t="s">
        <v>441</v>
      </c>
      <c r="G2669">
        <v>4</v>
      </c>
      <c r="H2669">
        <v>8</v>
      </c>
      <c r="I2669">
        <v>21</v>
      </c>
      <c r="J2669" t="s">
        <v>445</v>
      </c>
      <c r="K2669">
        <f t="shared" si="41"/>
        <v>1932</v>
      </c>
    </row>
    <row r="2670" spans="1:11" hidden="1" x14ac:dyDescent="0.3">
      <c r="A2670" t="s">
        <v>417</v>
      </c>
      <c r="B2670" t="s">
        <v>447</v>
      </c>
      <c r="C2670" t="s">
        <v>37</v>
      </c>
      <c r="D2670" t="s">
        <v>41</v>
      </c>
      <c r="E2670" s="1">
        <v>41926</v>
      </c>
      <c r="F2670" s="1" t="s">
        <v>441</v>
      </c>
      <c r="G2670">
        <v>5</v>
      </c>
      <c r="H2670">
        <v>8</v>
      </c>
      <c r="I2670">
        <v>21</v>
      </c>
      <c r="J2670" t="s">
        <v>445</v>
      </c>
      <c r="K2670">
        <f t="shared" si="41"/>
        <v>1932</v>
      </c>
    </row>
    <row r="2671" spans="1:11" hidden="1" x14ac:dyDescent="0.3">
      <c r="A2671" t="s">
        <v>417</v>
      </c>
      <c r="B2671" t="s">
        <v>447</v>
      </c>
      <c r="C2671" t="s">
        <v>37</v>
      </c>
      <c r="D2671" t="s">
        <v>41</v>
      </c>
      <c r="E2671" s="1">
        <v>41926</v>
      </c>
      <c r="F2671" s="1" t="s">
        <v>441</v>
      </c>
      <c r="G2671">
        <v>1</v>
      </c>
      <c r="H2671">
        <v>8</v>
      </c>
      <c r="I2671">
        <v>22</v>
      </c>
      <c r="J2671" t="s">
        <v>445</v>
      </c>
      <c r="K2671">
        <f t="shared" ref="K2671:K2734" si="42">(E2671-Exp4SD) * 23</f>
        <v>1932</v>
      </c>
    </row>
    <row r="2672" spans="1:11" hidden="1" x14ac:dyDescent="0.3">
      <c r="A2672" t="s">
        <v>417</v>
      </c>
      <c r="B2672" t="s">
        <v>447</v>
      </c>
      <c r="C2672" t="s">
        <v>37</v>
      </c>
      <c r="D2672" t="s">
        <v>41</v>
      </c>
      <c r="E2672" s="1">
        <v>41926</v>
      </c>
      <c r="F2672" s="1" t="s">
        <v>441</v>
      </c>
      <c r="G2672">
        <v>2</v>
      </c>
      <c r="H2672">
        <v>9</v>
      </c>
      <c r="I2672">
        <v>23</v>
      </c>
      <c r="J2672" t="s">
        <v>445</v>
      </c>
      <c r="K2672">
        <f t="shared" si="42"/>
        <v>1932</v>
      </c>
    </row>
    <row r="2673" spans="1:11" hidden="1" x14ac:dyDescent="0.3">
      <c r="A2673" t="s">
        <v>417</v>
      </c>
      <c r="B2673" t="s">
        <v>447</v>
      </c>
      <c r="C2673" t="s">
        <v>37</v>
      </c>
      <c r="D2673" t="s">
        <v>41</v>
      </c>
      <c r="E2673" s="1">
        <v>41926</v>
      </c>
      <c r="F2673" s="1" t="s">
        <v>441</v>
      </c>
      <c r="G2673">
        <v>3</v>
      </c>
      <c r="H2673">
        <v>8</v>
      </c>
      <c r="I2673">
        <v>20</v>
      </c>
      <c r="J2673" t="s">
        <v>445</v>
      </c>
      <c r="K2673">
        <f t="shared" si="42"/>
        <v>1932</v>
      </c>
    </row>
    <row r="2674" spans="1:11" hidden="1" x14ac:dyDescent="0.3">
      <c r="A2674" t="s">
        <v>417</v>
      </c>
      <c r="B2674" t="s">
        <v>447</v>
      </c>
      <c r="C2674" t="s">
        <v>37</v>
      </c>
      <c r="D2674" t="s">
        <v>41</v>
      </c>
      <c r="E2674" s="1">
        <v>41926</v>
      </c>
      <c r="F2674" s="1" t="s">
        <v>441</v>
      </c>
      <c r="G2674">
        <v>4</v>
      </c>
      <c r="H2674">
        <v>8</v>
      </c>
      <c r="I2674">
        <v>21</v>
      </c>
      <c r="J2674" t="s">
        <v>445</v>
      </c>
      <c r="K2674">
        <f t="shared" si="42"/>
        <v>1932</v>
      </c>
    </row>
    <row r="2675" spans="1:11" hidden="1" x14ac:dyDescent="0.3">
      <c r="A2675" t="s">
        <v>417</v>
      </c>
      <c r="B2675" t="s">
        <v>447</v>
      </c>
      <c r="C2675" t="s">
        <v>37</v>
      </c>
      <c r="D2675" t="s">
        <v>41</v>
      </c>
      <c r="E2675" s="1">
        <v>41926</v>
      </c>
      <c r="F2675" s="1" t="s">
        <v>441</v>
      </c>
      <c r="G2675">
        <v>1</v>
      </c>
      <c r="H2675">
        <v>8</v>
      </c>
      <c r="I2675">
        <v>21</v>
      </c>
      <c r="J2675" t="s">
        <v>445</v>
      </c>
      <c r="K2675">
        <f t="shared" si="42"/>
        <v>1932</v>
      </c>
    </row>
    <row r="2676" spans="1:11" hidden="1" x14ac:dyDescent="0.3">
      <c r="A2676" t="s">
        <v>417</v>
      </c>
      <c r="B2676" t="s">
        <v>447</v>
      </c>
      <c r="C2676" t="s">
        <v>37</v>
      </c>
      <c r="D2676" t="s">
        <v>41</v>
      </c>
      <c r="E2676" s="1">
        <v>41926</v>
      </c>
      <c r="F2676" s="1" t="s">
        <v>441</v>
      </c>
      <c r="G2676">
        <v>2</v>
      </c>
      <c r="H2676">
        <v>8</v>
      </c>
      <c r="I2676">
        <v>22</v>
      </c>
      <c r="J2676" t="s">
        <v>445</v>
      </c>
      <c r="K2676">
        <f t="shared" si="42"/>
        <v>1932</v>
      </c>
    </row>
    <row r="2677" spans="1:11" hidden="1" x14ac:dyDescent="0.3">
      <c r="A2677" t="s">
        <v>417</v>
      </c>
      <c r="B2677" t="s">
        <v>447</v>
      </c>
      <c r="C2677" t="s">
        <v>37</v>
      </c>
      <c r="D2677" t="s">
        <v>41</v>
      </c>
      <c r="E2677" s="1">
        <v>41926</v>
      </c>
      <c r="F2677" s="1" t="s">
        <v>441</v>
      </c>
      <c r="G2677">
        <v>3</v>
      </c>
      <c r="H2677">
        <v>9</v>
      </c>
      <c r="I2677">
        <v>23</v>
      </c>
      <c r="J2677" t="s">
        <v>445</v>
      </c>
      <c r="K2677">
        <f t="shared" si="42"/>
        <v>1932</v>
      </c>
    </row>
    <row r="2678" spans="1:11" hidden="1" x14ac:dyDescent="0.3">
      <c r="A2678" t="s">
        <v>417</v>
      </c>
      <c r="B2678" t="s">
        <v>447</v>
      </c>
      <c r="C2678" t="s">
        <v>37</v>
      </c>
      <c r="D2678" t="s">
        <v>41</v>
      </c>
      <c r="E2678" s="1">
        <v>41926</v>
      </c>
      <c r="F2678" s="1" t="s">
        <v>441</v>
      </c>
      <c r="G2678">
        <v>4</v>
      </c>
      <c r="H2678">
        <v>8</v>
      </c>
      <c r="I2678">
        <v>23</v>
      </c>
      <c r="J2678" t="s">
        <v>445</v>
      </c>
      <c r="K2678">
        <f t="shared" si="42"/>
        <v>1932</v>
      </c>
    </row>
    <row r="2679" spans="1:11" hidden="1" x14ac:dyDescent="0.3">
      <c r="A2679" t="s">
        <v>417</v>
      </c>
      <c r="B2679" t="s">
        <v>447</v>
      </c>
      <c r="C2679" t="s">
        <v>37</v>
      </c>
      <c r="D2679" t="s">
        <v>41</v>
      </c>
      <c r="E2679" s="1">
        <v>41932</v>
      </c>
      <c r="F2679" s="1" t="s">
        <v>441</v>
      </c>
      <c r="G2679">
        <v>1</v>
      </c>
      <c r="H2679">
        <v>8</v>
      </c>
      <c r="I2679">
        <v>23</v>
      </c>
      <c r="J2679" t="s">
        <v>445</v>
      </c>
      <c r="K2679">
        <f t="shared" si="42"/>
        <v>2070</v>
      </c>
    </row>
    <row r="2680" spans="1:11" hidden="1" x14ac:dyDescent="0.3">
      <c r="A2680" t="s">
        <v>417</v>
      </c>
      <c r="B2680" t="s">
        <v>447</v>
      </c>
      <c r="C2680" t="s">
        <v>37</v>
      </c>
      <c r="D2680" t="s">
        <v>41</v>
      </c>
      <c r="E2680" s="1">
        <v>41932</v>
      </c>
      <c r="F2680" s="1" t="s">
        <v>441</v>
      </c>
      <c r="G2680">
        <v>2</v>
      </c>
      <c r="H2680">
        <v>9</v>
      </c>
      <c r="I2680">
        <v>24</v>
      </c>
      <c r="J2680" t="s">
        <v>445</v>
      </c>
      <c r="K2680">
        <f t="shared" si="42"/>
        <v>2070</v>
      </c>
    </row>
    <row r="2681" spans="1:11" hidden="1" x14ac:dyDescent="0.3">
      <c r="A2681" t="s">
        <v>417</v>
      </c>
      <c r="B2681" t="s">
        <v>447</v>
      </c>
      <c r="C2681" t="s">
        <v>37</v>
      </c>
      <c r="D2681" t="s">
        <v>41</v>
      </c>
      <c r="E2681" s="1">
        <v>41932</v>
      </c>
      <c r="F2681" s="1" t="s">
        <v>441</v>
      </c>
      <c r="G2681">
        <v>3</v>
      </c>
      <c r="H2681">
        <v>8</v>
      </c>
      <c r="I2681">
        <v>24</v>
      </c>
      <c r="J2681" t="s">
        <v>445</v>
      </c>
      <c r="K2681">
        <f t="shared" si="42"/>
        <v>2070</v>
      </c>
    </row>
    <row r="2682" spans="1:11" hidden="1" x14ac:dyDescent="0.3">
      <c r="A2682" t="s">
        <v>417</v>
      </c>
      <c r="B2682" t="s">
        <v>447</v>
      </c>
      <c r="C2682" t="s">
        <v>37</v>
      </c>
      <c r="D2682" t="s">
        <v>41</v>
      </c>
      <c r="E2682" s="1">
        <v>41932</v>
      </c>
      <c r="F2682" s="1" t="s">
        <v>441</v>
      </c>
      <c r="G2682">
        <v>4</v>
      </c>
      <c r="H2682">
        <v>9</v>
      </c>
      <c r="I2682">
        <v>25</v>
      </c>
      <c r="J2682" t="s">
        <v>445</v>
      </c>
      <c r="K2682">
        <f t="shared" si="42"/>
        <v>2070</v>
      </c>
    </row>
    <row r="2683" spans="1:11" hidden="1" x14ac:dyDescent="0.3">
      <c r="A2683" t="s">
        <v>417</v>
      </c>
      <c r="B2683" t="s">
        <v>447</v>
      </c>
      <c r="C2683" t="s">
        <v>37</v>
      </c>
      <c r="D2683" t="s">
        <v>41</v>
      </c>
      <c r="E2683" s="1">
        <v>41932</v>
      </c>
      <c r="F2683" s="1" t="s">
        <v>441</v>
      </c>
      <c r="G2683">
        <v>1</v>
      </c>
      <c r="H2683">
        <v>8</v>
      </c>
      <c r="I2683">
        <v>21</v>
      </c>
      <c r="J2683" t="s">
        <v>445</v>
      </c>
      <c r="K2683">
        <f t="shared" si="42"/>
        <v>2070</v>
      </c>
    </row>
    <row r="2684" spans="1:11" hidden="1" x14ac:dyDescent="0.3">
      <c r="A2684" t="s">
        <v>417</v>
      </c>
      <c r="B2684" t="s">
        <v>447</v>
      </c>
      <c r="C2684" t="s">
        <v>37</v>
      </c>
      <c r="D2684" t="s">
        <v>41</v>
      </c>
      <c r="E2684" s="1">
        <v>41932</v>
      </c>
      <c r="F2684" s="1" t="s">
        <v>441</v>
      </c>
      <c r="G2684">
        <v>2</v>
      </c>
      <c r="H2684">
        <v>8</v>
      </c>
      <c r="I2684">
        <v>24</v>
      </c>
      <c r="J2684" t="s">
        <v>445</v>
      </c>
      <c r="K2684">
        <f t="shared" si="42"/>
        <v>2070</v>
      </c>
    </row>
    <row r="2685" spans="1:11" hidden="1" x14ac:dyDescent="0.3">
      <c r="A2685" t="s">
        <v>417</v>
      </c>
      <c r="B2685" t="s">
        <v>447</v>
      </c>
      <c r="C2685" t="s">
        <v>37</v>
      </c>
      <c r="D2685" t="s">
        <v>41</v>
      </c>
      <c r="E2685" s="1">
        <v>41932</v>
      </c>
      <c r="F2685" s="1" t="s">
        <v>441</v>
      </c>
      <c r="G2685">
        <v>3</v>
      </c>
      <c r="H2685">
        <v>8</v>
      </c>
      <c r="I2685">
        <v>20</v>
      </c>
      <c r="J2685" t="s">
        <v>445</v>
      </c>
      <c r="K2685">
        <f t="shared" si="42"/>
        <v>2070</v>
      </c>
    </row>
    <row r="2686" spans="1:11" hidden="1" x14ac:dyDescent="0.3">
      <c r="A2686" t="s">
        <v>417</v>
      </c>
      <c r="B2686" t="s">
        <v>447</v>
      </c>
      <c r="C2686" t="s">
        <v>37</v>
      </c>
      <c r="D2686" t="s">
        <v>41</v>
      </c>
      <c r="E2686" s="1">
        <v>41932</v>
      </c>
      <c r="F2686" s="1" t="s">
        <v>441</v>
      </c>
      <c r="G2686">
        <v>4</v>
      </c>
      <c r="H2686">
        <v>8</v>
      </c>
      <c r="I2686">
        <v>23</v>
      </c>
      <c r="J2686" t="s">
        <v>445</v>
      </c>
      <c r="K2686">
        <f t="shared" si="42"/>
        <v>2070</v>
      </c>
    </row>
    <row r="2687" spans="1:11" hidden="1" x14ac:dyDescent="0.3">
      <c r="A2687" t="s">
        <v>417</v>
      </c>
      <c r="B2687" t="s">
        <v>447</v>
      </c>
      <c r="C2687" t="s">
        <v>37</v>
      </c>
      <c r="D2687" t="s">
        <v>41</v>
      </c>
      <c r="E2687" s="1">
        <v>41932</v>
      </c>
      <c r="F2687" s="1" t="s">
        <v>441</v>
      </c>
      <c r="G2687">
        <v>1</v>
      </c>
      <c r="H2687">
        <v>8</v>
      </c>
      <c r="I2687">
        <v>21</v>
      </c>
      <c r="J2687" t="s">
        <v>445</v>
      </c>
      <c r="K2687">
        <f t="shared" si="42"/>
        <v>2070</v>
      </c>
    </row>
    <row r="2688" spans="1:11" hidden="1" x14ac:dyDescent="0.3">
      <c r="A2688" t="s">
        <v>417</v>
      </c>
      <c r="B2688" t="s">
        <v>447</v>
      </c>
      <c r="C2688" t="s">
        <v>37</v>
      </c>
      <c r="D2688" t="s">
        <v>41</v>
      </c>
      <c r="E2688" s="1">
        <v>41932</v>
      </c>
      <c r="F2688" s="1" t="s">
        <v>441</v>
      </c>
      <c r="G2688">
        <v>2</v>
      </c>
      <c r="H2688">
        <v>9</v>
      </c>
      <c r="I2688">
        <v>24</v>
      </c>
      <c r="J2688" t="s">
        <v>445</v>
      </c>
      <c r="K2688">
        <f t="shared" si="42"/>
        <v>2070</v>
      </c>
    </row>
    <row r="2689" spans="1:11" hidden="1" x14ac:dyDescent="0.3">
      <c r="A2689" t="s">
        <v>417</v>
      </c>
      <c r="B2689" t="s">
        <v>447</v>
      </c>
      <c r="C2689" t="s">
        <v>37</v>
      </c>
      <c r="D2689" t="s">
        <v>41</v>
      </c>
      <c r="E2689" s="1">
        <v>41932</v>
      </c>
      <c r="F2689" s="1" t="s">
        <v>441</v>
      </c>
      <c r="G2689">
        <v>3</v>
      </c>
      <c r="H2689">
        <v>8</v>
      </c>
      <c r="I2689">
        <v>23</v>
      </c>
      <c r="J2689" t="s">
        <v>445</v>
      </c>
      <c r="K2689">
        <f t="shared" si="42"/>
        <v>2070</v>
      </c>
    </row>
    <row r="2690" spans="1:11" hidden="1" x14ac:dyDescent="0.3">
      <c r="A2690" t="s">
        <v>417</v>
      </c>
      <c r="B2690" t="s">
        <v>447</v>
      </c>
      <c r="C2690" t="s">
        <v>37</v>
      </c>
      <c r="D2690" t="s">
        <v>41</v>
      </c>
      <c r="E2690" s="1">
        <v>41932</v>
      </c>
      <c r="F2690" s="1" t="s">
        <v>441</v>
      </c>
      <c r="G2690">
        <v>4</v>
      </c>
      <c r="H2690">
        <v>9</v>
      </c>
      <c r="I2690">
        <v>23</v>
      </c>
      <c r="J2690" t="s">
        <v>445</v>
      </c>
      <c r="K2690">
        <f t="shared" si="42"/>
        <v>2070</v>
      </c>
    </row>
    <row r="2691" spans="1:11" hidden="1" x14ac:dyDescent="0.3">
      <c r="A2691" t="s">
        <v>417</v>
      </c>
      <c r="B2691" t="s">
        <v>447</v>
      </c>
      <c r="C2691" t="s">
        <v>37</v>
      </c>
      <c r="D2691" t="s">
        <v>41</v>
      </c>
      <c r="E2691" s="1">
        <v>41946</v>
      </c>
      <c r="F2691" s="1" t="s">
        <v>441</v>
      </c>
      <c r="G2691">
        <v>1</v>
      </c>
      <c r="H2691">
        <v>8</v>
      </c>
      <c r="I2691">
        <v>20</v>
      </c>
      <c r="J2691" t="s">
        <v>445</v>
      </c>
      <c r="K2691">
        <f t="shared" si="42"/>
        <v>2392</v>
      </c>
    </row>
    <row r="2692" spans="1:11" hidden="1" x14ac:dyDescent="0.3">
      <c r="A2692" t="s">
        <v>417</v>
      </c>
      <c r="B2692" t="s">
        <v>447</v>
      </c>
      <c r="C2692" t="s">
        <v>37</v>
      </c>
      <c r="D2692" t="s">
        <v>41</v>
      </c>
      <c r="E2692" s="1">
        <v>41946</v>
      </c>
      <c r="F2692" s="1" t="s">
        <v>441</v>
      </c>
      <c r="G2692">
        <v>2</v>
      </c>
      <c r="H2692">
        <v>9</v>
      </c>
      <c r="I2692">
        <v>24</v>
      </c>
      <c r="J2692" t="s">
        <v>445</v>
      </c>
      <c r="K2692">
        <f t="shared" si="42"/>
        <v>2392</v>
      </c>
    </row>
    <row r="2693" spans="1:11" hidden="1" x14ac:dyDescent="0.3">
      <c r="A2693" t="s">
        <v>417</v>
      </c>
      <c r="B2693" t="s">
        <v>447</v>
      </c>
      <c r="C2693" t="s">
        <v>37</v>
      </c>
      <c r="D2693" t="s">
        <v>41</v>
      </c>
      <c r="E2693" s="1">
        <v>41946</v>
      </c>
      <c r="F2693" s="1" t="s">
        <v>441</v>
      </c>
      <c r="G2693">
        <v>3</v>
      </c>
      <c r="H2693">
        <v>13</v>
      </c>
      <c r="I2693">
        <v>24</v>
      </c>
      <c r="J2693" t="s">
        <v>445</v>
      </c>
      <c r="K2693">
        <f t="shared" si="42"/>
        <v>2392</v>
      </c>
    </row>
    <row r="2694" spans="1:11" hidden="1" x14ac:dyDescent="0.3">
      <c r="A2694" t="s">
        <v>417</v>
      </c>
      <c r="B2694" t="s">
        <v>447</v>
      </c>
      <c r="C2694" t="s">
        <v>37</v>
      </c>
      <c r="D2694" t="s">
        <v>41</v>
      </c>
      <c r="E2694" s="1">
        <v>41946</v>
      </c>
      <c r="F2694" s="1" t="s">
        <v>441</v>
      </c>
      <c r="G2694">
        <v>4</v>
      </c>
      <c r="H2694">
        <v>8</v>
      </c>
      <c r="I2694">
        <v>23</v>
      </c>
      <c r="J2694" t="s">
        <v>445</v>
      </c>
      <c r="K2694">
        <f t="shared" si="42"/>
        <v>2392</v>
      </c>
    </row>
    <row r="2695" spans="1:11" hidden="1" x14ac:dyDescent="0.3">
      <c r="A2695" t="s">
        <v>417</v>
      </c>
      <c r="B2695" t="s">
        <v>447</v>
      </c>
      <c r="C2695" t="s">
        <v>37</v>
      </c>
      <c r="D2695" t="s">
        <v>41</v>
      </c>
      <c r="E2695" s="1">
        <v>41946</v>
      </c>
      <c r="F2695" s="1" t="s">
        <v>441</v>
      </c>
      <c r="G2695">
        <v>1</v>
      </c>
      <c r="H2695">
        <v>8</v>
      </c>
      <c r="I2695">
        <v>23</v>
      </c>
      <c r="J2695" t="s">
        <v>445</v>
      </c>
      <c r="K2695">
        <f t="shared" si="42"/>
        <v>2392</v>
      </c>
    </row>
    <row r="2696" spans="1:11" hidden="1" x14ac:dyDescent="0.3">
      <c r="A2696" t="s">
        <v>417</v>
      </c>
      <c r="B2696" t="s">
        <v>447</v>
      </c>
      <c r="C2696" t="s">
        <v>37</v>
      </c>
      <c r="D2696" t="s">
        <v>41</v>
      </c>
      <c r="E2696" s="1">
        <v>41946</v>
      </c>
      <c r="F2696" s="1" t="s">
        <v>441</v>
      </c>
      <c r="G2696">
        <v>2</v>
      </c>
      <c r="H2696">
        <v>9</v>
      </c>
      <c r="I2696">
        <v>22</v>
      </c>
      <c r="J2696" t="s">
        <v>445</v>
      </c>
      <c r="K2696">
        <f t="shared" si="42"/>
        <v>2392</v>
      </c>
    </row>
    <row r="2697" spans="1:11" hidden="1" x14ac:dyDescent="0.3">
      <c r="A2697" t="s">
        <v>417</v>
      </c>
      <c r="B2697" t="s">
        <v>447</v>
      </c>
      <c r="C2697" t="s">
        <v>37</v>
      </c>
      <c r="D2697" t="s">
        <v>41</v>
      </c>
      <c r="E2697" s="1">
        <v>41946</v>
      </c>
      <c r="F2697" s="1" t="s">
        <v>441</v>
      </c>
      <c r="G2697">
        <v>3</v>
      </c>
      <c r="H2697">
        <v>9</v>
      </c>
      <c r="I2697">
        <v>25</v>
      </c>
      <c r="J2697" t="s">
        <v>445</v>
      </c>
      <c r="K2697">
        <f t="shared" si="42"/>
        <v>2392</v>
      </c>
    </row>
    <row r="2698" spans="1:11" hidden="1" x14ac:dyDescent="0.3">
      <c r="A2698" t="s">
        <v>417</v>
      </c>
      <c r="B2698" t="s">
        <v>447</v>
      </c>
      <c r="C2698" t="s">
        <v>37</v>
      </c>
      <c r="D2698" t="s">
        <v>41</v>
      </c>
      <c r="E2698" s="1">
        <v>41946</v>
      </c>
      <c r="F2698" s="1" t="s">
        <v>441</v>
      </c>
      <c r="G2698">
        <v>4</v>
      </c>
      <c r="H2698">
        <v>8</v>
      </c>
      <c r="I2698">
        <v>22</v>
      </c>
      <c r="J2698" t="s">
        <v>445</v>
      </c>
      <c r="K2698">
        <f t="shared" si="42"/>
        <v>2392</v>
      </c>
    </row>
    <row r="2699" spans="1:11" hidden="1" x14ac:dyDescent="0.3">
      <c r="A2699" t="s">
        <v>417</v>
      </c>
      <c r="B2699" t="s">
        <v>447</v>
      </c>
      <c r="C2699" t="s">
        <v>37</v>
      </c>
      <c r="D2699" t="s">
        <v>41</v>
      </c>
      <c r="E2699" s="1">
        <v>41946</v>
      </c>
      <c r="F2699" s="1" t="s">
        <v>441</v>
      </c>
      <c r="G2699">
        <v>1</v>
      </c>
      <c r="H2699">
        <v>8</v>
      </c>
      <c r="I2699">
        <v>22</v>
      </c>
      <c r="J2699" t="s">
        <v>445</v>
      </c>
      <c r="K2699">
        <f t="shared" si="42"/>
        <v>2392</v>
      </c>
    </row>
    <row r="2700" spans="1:11" hidden="1" x14ac:dyDescent="0.3">
      <c r="A2700" t="s">
        <v>417</v>
      </c>
      <c r="B2700" t="s">
        <v>447</v>
      </c>
      <c r="C2700" t="s">
        <v>37</v>
      </c>
      <c r="D2700" t="s">
        <v>41</v>
      </c>
      <c r="E2700" s="1">
        <v>41946</v>
      </c>
      <c r="F2700" s="1" t="s">
        <v>441</v>
      </c>
      <c r="G2700">
        <v>2</v>
      </c>
      <c r="H2700">
        <v>9</v>
      </c>
      <c r="I2700">
        <v>22</v>
      </c>
      <c r="J2700" t="s">
        <v>445</v>
      </c>
      <c r="K2700">
        <f t="shared" si="42"/>
        <v>2392</v>
      </c>
    </row>
    <row r="2701" spans="1:11" hidden="1" x14ac:dyDescent="0.3">
      <c r="A2701" t="s">
        <v>417</v>
      </c>
      <c r="B2701" t="s">
        <v>447</v>
      </c>
      <c r="C2701" t="s">
        <v>37</v>
      </c>
      <c r="D2701" t="s">
        <v>41</v>
      </c>
      <c r="E2701" s="1">
        <v>41946</v>
      </c>
      <c r="F2701" s="1" t="s">
        <v>441</v>
      </c>
      <c r="G2701">
        <v>3</v>
      </c>
      <c r="H2701">
        <v>8</v>
      </c>
      <c r="I2701">
        <v>23</v>
      </c>
      <c r="J2701" t="s">
        <v>445</v>
      </c>
      <c r="K2701">
        <f t="shared" si="42"/>
        <v>2392</v>
      </c>
    </row>
    <row r="2702" spans="1:11" hidden="1" x14ac:dyDescent="0.3">
      <c r="A2702" t="s">
        <v>417</v>
      </c>
      <c r="B2702" t="s">
        <v>447</v>
      </c>
      <c r="C2702" t="s">
        <v>37</v>
      </c>
      <c r="D2702" t="s">
        <v>41</v>
      </c>
      <c r="E2702" s="1">
        <v>41946</v>
      </c>
      <c r="F2702" s="1" t="s">
        <v>441</v>
      </c>
      <c r="G2702">
        <v>4</v>
      </c>
      <c r="H2702">
        <v>8</v>
      </c>
      <c r="I2702">
        <v>21</v>
      </c>
      <c r="J2702" t="s">
        <v>445</v>
      </c>
      <c r="K2702">
        <f t="shared" si="42"/>
        <v>2392</v>
      </c>
    </row>
    <row r="2703" spans="1:11" hidden="1" x14ac:dyDescent="0.3">
      <c r="A2703" t="s">
        <v>417</v>
      </c>
      <c r="B2703" t="s">
        <v>447</v>
      </c>
      <c r="C2703" t="s">
        <v>37</v>
      </c>
      <c r="D2703" t="s">
        <v>41</v>
      </c>
      <c r="E2703" s="1">
        <v>41974</v>
      </c>
      <c r="F2703" s="1" t="s">
        <v>441</v>
      </c>
      <c r="G2703">
        <v>1</v>
      </c>
      <c r="H2703">
        <v>8</v>
      </c>
      <c r="I2703">
        <v>24</v>
      </c>
      <c r="J2703" t="s">
        <v>445</v>
      </c>
      <c r="K2703">
        <f t="shared" si="42"/>
        <v>3036</v>
      </c>
    </row>
    <row r="2704" spans="1:11" hidden="1" x14ac:dyDescent="0.3">
      <c r="A2704" t="s">
        <v>417</v>
      </c>
      <c r="B2704" t="s">
        <v>447</v>
      </c>
      <c r="C2704" t="s">
        <v>37</v>
      </c>
      <c r="D2704" t="s">
        <v>41</v>
      </c>
      <c r="E2704" s="1">
        <v>41974</v>
      </c>
      <c r="F2704" s="1" t="s">
        <v>441</v>
      </c>
      <c r="G2704">
        <v>2</v>
      </c>
      <c r="H2704">
        <v>9</v>
      </c>
      <c r="I2704">
        <v>24</v>
      </c>
      <c r="J2704" t="s">
        <v>445</v>
      </c>
      <c r="K2704">
        <f t="shared" si="42"/>
        <v>3036</v>
      </c>
    </row>
    <row r="2705" spans="1:11" hidden="1" x14ac:dyDescent="0.3">
      <c r="A2705" t="s">
        <v>417</v>
      </c>
      <c r="B2705" t="s">
        <v>447</v>
      </c>
      <c r="C2705" t="s">
        <v>37</v>
      </c>
      <c r="D2705" t="s">
        <v>41</v>
      </c>
      <c r="E2705" s="1">
        <v>41974</v>
      </c>
      <c r="F2705" s="1" t="s">
        <v>441</v>
      </c>
      <c r="G2705">
        <v>3</v>
      </c>
      <c r="H2705">
        <v>8</v>
      </c>
      <c r="I2705">
        <v>24</v>
      </c>
      <c r="J2705" t="s">
        <v>445</v>
      </c>
      <c r="K2705">
        <f t="shared" si="42"/>
        <v>3036</v>
      </c>
    </row>
    <row r="2706" spans="1:11" hidden="1" x14ac:dyDescent="0.3">
      <c r="A2706" t="s">
        <v>417</v>
      </c>
      <c r="B2706" t="s">
        <v>447</v>
      </c>
      <c r="C2706" t="s">
        <v>37</v>
      </c>
      <c r="D2706" t="s">
        <v>41</v>
      </c>
      <c r="E2706" s="1">
        <v>41974</v>
      </c>
      <c r="F2706" s="1" t="s">
        <v>441</v>
      </c>
      <c r="G2706">
        <v>4</v>
      </c>
      <c r="H2706">
        <v>8</v>
      </c>
      <c r="I2706">
        <v>24</v>
      </c>
      <c r="J2706" t="s">
        <v>445</v>
      </c>
      <c r="K2706">
        <f t="shared" si="42"/>
        <v>3036</v>
      </c>
    </row>
    <row r="2707" spans="1:11" hidden="1" x14ac:dyDescent="0.3">
      <c r="A2707" t="s">
        <v>417</v>
      </c>
      <c r="B2707" t="s">
        <v>447</v>
      </c>
      <c r="C2707" t="s">
        <v>37</v>
      </c>
      <c r="D2707" t="s">
        <v>41</v>
      </c>
      <c r="E2707" s="1">
        <v>41974</v>
      </c>
      <c r="F2707" s="1" t="s">
        <v>441</v>
      </c>
      <c r="G2707">
        <v>1</v>
      </c>
      <c r="H2707">
        <v>8</v>
      </c>
      <c r="I2707">
        <v>24</v>
      </c>
      <c r="J2707" t="s">
        <v>445</v>
      </c>
      <c r="K2707">
        <f t="shared" si="42"/>
        <v>3036</v>
      </c>
    </row>
    <row r="2708" spans="1:11" hidden="1" x14ac:dyDescent="0.3">
      <c r="A2708" t="s">
        <v>417</v>
      </c>
      <c r="B2708" t="s">
        <v>447</v>
      </c>
      <c r="C2708" t="s">
        <v>37</v>
      </c>
      <c r="D2708" t="s">
        <v>41</v>
      </c>
      <c r="E2708" s="1">
        <v>41974</v>
      </c>
      <c r="F2708" s="1" t="s">
        <v>441</v>
      </c>
      <c r="G2708">
        <v>2</v>
      </c>
      <c r="H2708">
        <v>9</v>
      </c>
      <c r="I2708">
        <v>26</v>
      </c>
      <c r="J2708" t="s">
        <v>445</v>
      </c>
      <c r="K2708">
        <f t="shared" si="42"/>
        <v>3036</v>
      </c>
    </row>
    <row r="2709" spans="1:11" hidden="1" x14ac:dyDescent="0.3">
      <c r="A2709" t="s">
        <v>417</v>
      </c>
      <c r="B2709" t="s">
        <v>447</v>
      </c>
      <c r="C2709" t="s">
        <v>37</v>
      </c>
      <c r="D2709" t="s">
        <v>41</v>
      </c>
      <c r="E2709" s="1">
        <v>41974</v>
      </c>
      <c r="F2709" s="1" t="s">
        <v>441</v>
      </c>
      <c r="G2709">
        <v>3</v>
      </c>
      <c r="H2709">
        <v>7</v>
      </c>
      <c r="I2709">
        <v>21</v>
      </c>
      <c r="J2709" t="s">
        <v>445</v>
      </c>
      <c r="K2709">
        <f t="shared" si="42"/>
        <v>3036</v>
      </c>
    </row>
    <row r="2710" spans="1:11" hidden="1" x14ac:dyDescent="0.3">
      <c r="A2710" t="s">
        <v>417</v>
      </c>
      <c r="B2710" t="s">
        <v>447</v>
      </c>
      <c r="C2710" t="s">
        <v>37</v>
      </c>
      <c r="D2710" t="s">
        <v>41</v>
      </c>
      <c r="E2710" s="1">
        <v>41974</v>
      </c>
      <c r="F2710" s="1" t="s">
        <v>441</v>
      </c>
      <c r="G2710">
        <v>4</v>
      </c>
      <c r="H2710">
        <v>8</v>
      </c>
      <c r="I2710">
        <v>24</v>
      </c>
      <c r="J2710" t="s">
        <v>445</v>
      </c>
      <c r="K2710">
        <f t="shared" si="42"/>
        <v>3036</v>
      </c>
    </row>
    <row r="2711" spans="1:11" hidden="1" x14ac:dyDescent="0.3">
      <c r="A2711" t="s">
        <v>417</v>
      </c>
      <c r="B2711" t="s">
        <v>447</v>
      </c>
      <c r="C2711" t="s">
        <v>37</v>
      </c>
      <c r="D2711" t="s">
        <v>41</v>
      </c>
      <c r="E2711" s="1">
        <v>41974</v>
      </c>
      <c r="F2711" s="1" t="s">
        <v>441</v>
      </c>
      <c r="G2711">
        <v>1</v>
      </c>
      <c r="H2711">
        <v>9</v>
      </c>
      <c r="I2711">
        <v>25</v>
      </c>
      <c r="J2711" t="s">
        <v>445</v>
      </c>
      <c r="K2711">
        <f t="shared" si="42"/>
        <v>3036</v>
      </c>
    </row>
    <row r="2712" spans="1:11" hidden="1" x14ac:dyDescent="0.3">
      <c r="A2712" t="s">
        <v>417</v>
      </c>
      <c r="B2712" t="s">
        <v>447</v>
      </c>
      <c r="C2712" t="s">
        <v>37</v>
      </c>
      <c r="D2712" t="s">
        <v>41</v>
      </c>
      <c r="E2712" s="1">
        <v>41974</v>
      </c>
      <c r="F2712" s="1" t="s">
        <v>441</v>
      </c>
      <c r="G2712">
        <v>2</v>
      </c>
      <c r="H2712">
        <v>8</v>
      </c>
      <c r="I2712">
        <v>24</v>
      </c>
      <c r="J2712" t="s">
        <v>445</v>
      </c>
      <c r="K2712">
        <f t="shared" si="42"/>
        <v>3036</v>
      </c>
    </row>
    <row r="2713" spans="1:11" hidden="1" x14ac:dyDescent="0.3">
      <c r="A2713" t="s">
        <v>417</v>
      </c>
      <c r="B2713" t="s">
        <v>447</v>
      </c>
      <c r="C2713" t="s">
        <v>37</v>
      </c>
      <c r="D2713" t="s">
        <v>41</v>
      </c>
      <c r="E2713" s="1">
        <v>41974</v>
      </c>
      <c r="F2713" s="1" t="s">
        <v>441</v>
      </c>
      <c r="G2713">
        <v>3</v>
      </c>
      <c r="H2713">
        <v>9</v>
      </c>
      <c r="I2713">
        <v>25</v>
      </c>
      <c r="J2713" t="s">
        <v>445</v>
      </c>
      <c r="K2713">
        <f t="shared" si="42"/>
        <v>3036</v>
      </c>
    </row>
    <row r="2714" spans="1:11" hidden="1" x14ac:dyDescent="0.3">
      <c r="A2714" t="s">
        <v>417</v>
      </c>
      <c r="B2714" t="s">
        <v>447</v>
      </c>
      <c r="C2714" t="s">
        <v>37</v>
      </c>
      <c r="D2714" t="s">
        <v>41</v>
      </c>
      <c r="E2714" s="1">
        <v>41974</v>
      </c>
      <c r="F2714" s="1" t="s">
        <v>441</v>
      </c>
      <c r="G2714">
        <v>4</v>
      </c>
      <c r="H2714">
        <v>8</v>
      </c>
      <c r="I2714">
        <v>23</v>
      </c>
      <c r="J2714" t="s">
        <v>445</v>
      </c>
      <c r="K2714">
        <f t="shared" si="42"/>
        <v>3036</v>
      </c>
    </row>
    <row r="2715" spans="1:11" hidden="1" x14ac:dyDescent="0.3">
      <c r="A2715" t="s">
        <v>417</v>
      </c>
      <c r="B2715" t="s">
        <v>447</v>
      </c>
      <c r="C2715" t="s">
        <v>37</v>
      </c>
      <c r="D2715" t="s">
        <v>41</v>
      </c>
      <c r="E2715" s="1">
        <v>41974</v>
      </c>
      <c r="F2715" s="1" t="s">
        <v>441</v>
      </c>
      <c r="G2715">
        <v>1</v>
      </c>
      <c r="H2715">
        <v>8</v>
      </c>
      <c r="I2715">
        <v>24</v>
      </c>
      <c r="J2715" t="s">
        <v>445</v>
      </c>
      <c r="K2715">
        <f t="shared" si="42"/>
        <v>3036</v>
      </c>
    </row>
    <row r="2716" spans="1:11" hidden="1" x14ac:dyDescent="0.3">
      <c r="A2716" t="s">
        <v>417</v>
      </c>
      <c r="B2716" t="s">
        <v>447</v>
      </c>
      <c r="C2716" t="s">
        <v>37</v>
      </c>
      <c r="D2716" t="s">
        <v>41</v>
      </c>
      <c r="E2716" s="1">
        <v>41974</v>
      </c>
      <c r="F2716" s="1" t="s">
        <v>441</v>
      </c>
      <c r="G2716">
        <v>2</v>
      </c>
      <c r="H2716">
        <v>9</v>
      </c>
      <c r="I2716">
        <v>25</v>
      </c>
      <c r="J2716" t="s">
        <v>445</v>
      </c>
      <c r="K2716">
        <f t="shared" si="42"/>
        <v>3036</v>
      </c>
    </row>
    <row r="2717" spans="1:11" hidden="1" x14ac:dyDescent="0.3">
      <c r="A2717" t="s">
        <v>417</v>
      </c>
      <c r="B2717" t="s">
        <v>447</v>
      </c>
      <c r="C2717" t="s">
        <v>37</v>
      </c>
      <c r="D2717" t="s">
        <v>41</v>
      </c>
      <c r="E2717" s="1">
        <v>41974</v>
      </c>
      <c r="F2717" s="1" t="s">
        <v>441</v>
      </c>
      <c r="G2717">
        <v>3</v>
      </c>
      <c r="H2717">
        <v>8</v>
      </c>
      <c r="I2717">
        <v>23</v>
      </c>
      <c r="J2717" t="s">
        <v>445</v>
      </c>
      <c r="K2717">
        <f t="shared" si="42"/>
        <v>3036</v>
      </c>
    </row>
    <row r="2718" spans="1:11" hidden="1" x14ac:dyDescent="0.3">
      <c r="A2718" t="s">
        <v>417</v>
      </c>
      <c r="B2718" t="s">
        <v>447</v>
      </c>
      <c r="C2718" t="s">
        <v>37</v>
      </c>
      <c r="D2718" t="s">
        <v>41</v>
      </c>
      <c r="E2718" s="1">
        <v>41974</v>
      </c>
      <c r="F2718" s="1" t="s">
        <v>441</v>
      </c>
      <c r="G2718">
        <v>4</v>
      </c>
      <c r="H2718">
        <v>8</v>
      </c>
      <c r="I2718">
        <v>24</v>
      </c>
      <c r="J2718" t="s">
        <v>445</v>
      </c>
      <c r="K2718">
        <f t="shared" si="42"/>
        <v>3036</v>
      </c>
    </row>
    <row r="2719" spans="1:11" hidden="1" x14ac:dyDescent="0.3">
      <c r="A2719" t="s">
        <v>417</v>
      </c>
      <c r="B2719" t="s">
        <v>447</v>
      </c>
      <c r="C2719" t="s">
        <v>37</v>
      </c>
      <c r="D2719" t="s">
        <v>41</v>
      </c>
      <c r="E2719" s="1">
        <v>41974</v>
      </c>
      <c r="F2719" s="1" t="s">
        <v>441</v>
      </c>
      <c r="G2719">
        <v>1</v>
      </c>
      <c r="H2719">
        <v>8</v>
      </c>
      <c r="I2719">
        <v>24</v>
      </c>
      <c r="J2719" t="s">
        <v>445</v>
      </c>
      <c r="K2719">
        <f t="shared" si="42"/>
        <v>3036</v>
      </c>
    </row>
    <row r="2720" spans="1:11" hidden="1" x14ac:dyDescent="0.3">
      <c r="A2720" t="s">
        <v>417</v>
      </c>
      <c r="B2720" t="s">
        <v>447</v>
      </c>
      <c r="C2720" t="s">
        <v>37</v>
      </c>
      <c r="D2720" t="s">
        <v>41</v>
      </c>
      <c r="E2720" s="1">
        <v>41974</v>
      </c>
      <c r="F2720" s="1" t="s">
        <v>441</v>
      </c>
      <c r="G2720">
        <v>2</v>
      </c>
      <c r="H2720">
        <v>8</v>
      </c>
      <c r="I2720">
        <v>24</v>
      </c>
      <c r="J2720" t="s">
        <v>445</v>
      </c>
      <c r="K2720">
        <f t="shared" si="42"/>
        <v>3036</v>
      </c>
    </row>
    <row r="2721" spans="1:11" hidden="1" x14ac:dyDescent="0.3">
      <c r="A2721" t="s">
        <v>417</v>
      </c>
      <c r="B2721" t="s">
        <v>447</v>
      </c>
      <c r="C2721" t="s">
        <v>37</v>
      </c>
      <c r="D2721" t="s">
        <v>41</v>
      </c>
      <c r="E2721" s="1">
        <v>41974</v>
      </c>
      <c r="F2721" s="1" t="s">
        <v>441</v>
      </c>
      <c r="G2721">
        <v>3</v>
      </c>
      <c r="H2721">
        <v>9</v>
      </c>
      <c r="I2721">
        <v>27</v>
      </c>
      <c r="J2721" t="s">
        <v>445</v>
      </c>
      <c r="K2721">
        <f t="shared" si="42"/>
        <v>3036</v>
      </c>
    </row>
    <row r="2722" spans="1:11" hidden="1" x14ac:dyDescent="0.3">
      <c r="A2722" t="s">
        <v>417</v>
      </c>
      <c r="B2722" t="s">
        <v>447</v>
      </c>
      <c r="C2722" t="s">
        <v>37</v>
      </c>
      <c r="D2722" t="s">
        <v>41</v>
      </c>
      <c r="E2722" s="1">
        <v>41974</v>
      </c>
      <c r="F2722" s="1" t="s">
        <v>441</v>
      </c>
      <c r="G2722">
        <v>4</v>
      </c>
      <c r="H2722">
        <v>9</v>
      </c>
      <c r="I2722">
        <v>26</v>
      </c>
      <c r="J2722" t="s">
        <v>445</v>
      </c>
      <c r="K2722">
        <f t="shared" si="42"/>
        <v>3036</v>
      </c>
    </row>
    <row r="2723" spans="1:11" hidden="1" x14ac:dyDescent="0.3">
      <c r="A2723" t="s">
        <v>417</v>
      </c>
      <c r="B2723" t="s">
        <v>447</v>
      </c>
      <c r="C2723" t="s">
        <v>37</v>
      </c>
      <c r="D2723" t="s">
        <v>41</v>
      </c>
      <c r="E2723" s="1">
        <v>41974</v>
      </c>
      <c r="F2723" s="1" t="s">
        <v>441</v>
      </c>
      <c r="G2723">
        <v>1</v>
      </c>
      <c r="H2723">
        <v>7</v>
      </c>
      <c r="I2723">
        <v>21</v>
      </c>
      <c r="J2723" t="s">
        <v>445</v>
      </c>
      <c r="K2723">
        <f t="shared" si="42"/>
        <v>3036</v>
      </c>
    </row>
    <row r="2724" spans="1:11" hidden="1" x14ac:dyDescent="0.3">
      <c r="A2724" t="s">
        <v>417</v>
      </c>
      <c r="B2724" t="s">
        <v>447</v>
      </c>
      <c r="C2724" t="s">
        <v>37</v>
      </c>
      <c r="D2724" t="s">
        <v>41</v>
      </c>
      <c r="E2724" s="1">
        <v>41974</v>
      </c>
      <c r="F2724" s="1" t="s">
        <v>441</v>
      </c>
      <c r="G2724">
        <v>2</v>
      </c>
      <c r="H2724">
        <v>8</v>
      </c>
      <c r="I2724">
        <v>24</v>
      </c>
      <c r="J2724" t="s">
        <v>445</v>
      </c>
      <c r="K2724">
        <f t="shared" si="42"/>
        <v>3036</v>
      </c>
    </row>
    <row r="2725" spans="1:11" hidden="1" x14ac:dyDescent="0.3">
      <c r="A2725" t="s">
        <v>417</v>
      </c>
      <c r="B2725" t="s">
        <v>447</v>
      </c>
      <c r="C2725" t="s">
        <v>37</v>
      </c>
      <c r="D2725" t="s">
        <v>41</v>
      </c>
      <c r="E2725" s="1">
        <v>41974</v>
      </c>
      <c r="F2725" s="1" t="s">
        <v>441</v>
      </c>
      <c r="G2725">
        <v>3</v>
      </c>
      <c r="H2725">
        <v>9</v>
      </c>
      <c r="I2725">
        <v>27</v>
      </c>
      <c r="J2725" t="s">
        <v>445</v>
      </c>
      <c r="K2725">
        <f t="shared" si="42"/>
        <v>3036</v>
      </c>
    </row>
    <row r="2726" spans="1:11" hidden="1" x14ac:dyDescent="0.3">
      <c r="A2726" t="s">
        <v>417</v>
      </c>
      <c r="B2726" t="s">
        <v>447</v>
      </c>
      <c r="C2726" t="s">
        <v>37</v>
      </c>
      <c r="D2726" t="s">
        <v>41</v>
      </c>
      <c r="E2726" s="1">
        <v>41974</v>
      </c>
      <c r="F2726" s="1" t="s">
        <v>441</v>
      </c>
      <c r="G2726">
        <v>4</v>
      </c>
      <c r="H2726">
        <v>8</v>
      </c>
      <c r="I2726">
        <v>25</v>
      </c>
      <c r="J2726" t="s">
        <v>445</v>
      </c>
      <c r="K2726">
        <f t="shared" si="42"/>
        <v>3036</v>
      </c>
    </row>
    <row r="2727" spans="1:11" hidden="1" x14ac:dyDescent="0.3">
      <c r="A2727" t="s">
        <v>417</v>
      </c>
      <c r="B2727" t="s">
        <v>447</v>
      </c>
      <c r="C2727" t="s">
        <v>37</v>
      </c>
      <c r="D2727" t="s">
        <v>38</v>
      </c>
      <c r="E2727" s="1">
        <v>41862</v>
      </c>
      <c r="F2727" s="1" t="s">
        <v>441</v>
      </c>
      <c r="G2727">
        <v>1</v>
      </c>
      <c r="H2727">
        <v>3.262593783494105</v>
      </c>
      <c r="I2727">
        <v>10</v>
      </c>
      <c r="J2727" t="s">
        <v>444</v>
      </c>
      <c r="K2727">
        <f t="shared" si="42"/>
        <v>460</v>
      </c>
    </row>
    <row r="2728" spans="1:11" hidden="1" x14ac:dyDescent="0.3">
      <c r="A2728" t="s">
        <v>417</v>
      </c>
      <c r="B2728" t="s">
        <v>447</v>
      </c>
      <c r="C2728" t="s">
        <v>37</v>
      </c>
      <c r="D2728" t="s">
        <v>38</v>
      </c>
      <c r="E2728" s="1">
        <v>41862</v>
      </c>
      <c r="F2728" s="1" t="s">
        <v>441</v>
      </c>
      <c r="G2728">
        <v>2</v>
      </c>
      <c r="H2728">
        <v>2.251109701965758</v>
      </c>
      <c r="I2728">
        <v>8</v>
      </c>
      <c r="J2728" t="s">
        <v>444</v>
      </c>
      <c r="K2728">
        <f t="shared" si="42"/>
        <v>460</v>
      </c>
    </row>
    <row r="2729" spans="1:11" hidden="1" x14ac:dyDescent="0.3">
      <c r="A2729" t="s">
        <v>417</v>
      </c>
      <c r="B2729" t="s">
        <v>447</v>
      </c>
      <c r="C2729" t="s">
        <v>37</v>
      </c>
      <c r="D2729" t="s">
        <v>38</v>
      </c>
      <c r="E2729" s="1">
        <v>41862</v>
      </c>
      <c r="F2729" s="1" t="s">
        <v>441</v>
      </c>
      <c r="G2729">
        <v>3</v>
      </c>
      <c r="H2729">
        <v>3.289389067524116</v>
      </c>
      <c r="I2729">
        <v>10</v>
      </c>
      <c r="J2729" t="s">
        <v>444</v>
      </c>
      <c r="K2729">
        <f t="shared" si="42"/>
        <v>460</v>
      </c>
    </row>
    <row r="2730" spans="1:11" hidden="1" x14ac:dyDescent="0.3">
      <c r="A2730" t="s">
        <v>417</v>
      </c>
      <c r="B2730" t="s">
        <v>447</v>
      </c>
      <c r="C2730" t="s">
        <v>37</v>
      </c>
      <c r="D2730" t="s">
        <v>38</v>
      </c>
      <c r="E2730" s="1">
        <v>41862</v>
      </c>
      <c r="F2730" s="1" t="s">
        <v>441</v>
      </c>
      <c r="G2730">
        <v>4</v>
      </c>
      <c r="H2730">
        <v>2.1769181991122384</v>
      </c>
      <c r="I2730">
        <v>9</v>
      </c>
      <c r="J2730" t="s">
        <v>444</v>
      </c>
      <c r="K2730">
        <f t="shared" si="42"/>
        <v>460</v>
      </c>
    </row>
    <row r="2731" spans="1:11" hidden="1" x14ac:dyDescent="0.3">
      <c r="A2731" t="s">
        <v>417</v>
      </c>
      <c r="B2731" t="s">
        <v>447</v>
      </c>
      <c r="C2731" t="s">
        <v>37</v>
      </c>
      <c r="D2731" t="s">
        <v>38</v>
      </c>
      <c r="E2731" s="1">
        <v>41862</v>
      </c>
      <c r="F2731" s="1" t="s">
        <v>441</v>
      </c>
      <c r="G2731">
        <v>1</v>
      </c>
      <c r="H2731">
        <v>3.444801714898178</v>
      </c>
      <c r="I2731">
        <v>10</v>
      </c>
      <c r="J2731" t="s">
        <v>444</v>
      </c>
      <c r="K2731">
        <f t="shared" si="42"/>
        <v>460</v>
      </c>
    </row>
    <row r="2732" spans="1:11" hidden="1" x14ac:dyDescent="0.3">
      <c r="A2732" t="s">
        <v>417</v>
      </c>
      <c r="B2732" t="s">
        <v>447</v>
      </c>
      <c r="C2732" t="s">
        <v>37</v>
      </c>
      <c r="D2732" t="s">
        <v>38</v>
      </c>
      <c r="E2732" s="1">
        <v>41862</v>
      </c>
      <c r="F2732" s="1" t="s">
        <v>441</v>
      </c>
      <c r="G2732">
        <v>2</v>
      </c>
      <c r="H2732">
        <v>3.37513397642015</v>
      </c>
      <c r="I2732">
        <v>10</v>
      </c>
      <c r="J2732" t="s">
        <v>444</v>
      </c>
      <c r="K2732">
        <f t="shared" si="42"/>
        <v>460</v>
      </c>
    </row>
    <row r="2733" spans="1:11" hidden="1" x14ac:dyDescent="0.3">
      <c r="A2733" t="s">
        <v>417</v>
      </c>
      <c r="B2733" t="s">
        <v>447</v>
      </c>
      <c r="C2733" t="s">
        <v>37</v>
      </c>
      <c r="D2733" t="s">
        <v>38</v>
      </c>
      <c r="E2733" s="1">
        <v>41862</v>
      </c>
      <c r="F2733" s="1" t="s">
        <v>441</v>
      </c>
      <c r="G2733">
        <v>3</v>
      </c>
      <c r="H2733">
        <v>3.267952840300107</v>
      </c>
      <c r="I2733">
        <v>10</v>
      </c>
      <c r="J2733" t="s">
        <v>444</v>
      </c>
      <c r="K2733">
        <f t="shared" si="42"/>
        <v>460</v>
      </c>
    </row>
    <row r="2734" spans="1:11" hidden="1" x14ac:dyDescent="0.3">
      <c r="A2734" t="s">
        <v>417</v>
      </c>
      <c r="B2734" t="s">
        <v>447</v>
      </c>
      <c r="C2734" t="s">
        <v>37</v>
      </c>
      <c r="D2734" t="s">
        <v>38</v>
      </c>
      <c r="E2734" s="1">
        <v>41862</v>
      </c>
      <c r="F2734" s="1" t="s">
        <v>441</v>
      </c>
      <c r="G2734">
        <v>4</v>
      </c>
      <c r="H2734">
        <v>2.1997463538363982</v>
      </c>
      <c r="I2734">
        <v>10</v>
      </c>
      <c r="J2734" t="s">
        <v>444</v>
      </c>
      <c r="K2734">
        <f t="shared" si="42"/>
        <v>460</v>
      </c>
    </row>
    <row r="2735" spans="1:11" hidden="1" x14ac:dyDescent="0.3">
      <c r="A2735" t="s">
        <v>417</v>
      </c>
      <c r="B2735" t="s">
        <v>447</v>
      </c>
      <c r="C2735" t="s">
        <v>37</v>
      </c>
      <c r="D2735" t="s">
        <v>38</v>
      </c>
      <c r="E2735" s="1">
        <v>41862</v>
      </c>
      <c r="F2735" s="1" t="s">
        <v>441</v>
      </c>
      <c r="G2735">
        <v>1</v>
      </c>
      <c r="H2735">
        <v>3.3483386923901395</v>
      </c>
      <c r="I2735">
        <v>10</v>
      </c>
      <c r="J2735" t="s">
        <v>444</v>
      </c>
      <c r="K2735">
        <f t="shared" ref="K2735:K2798" si="43">(E2735-Exp4SD) * 23</f>
        <v>460</v>
      </c>
    </row>
    <row r="2736" spans="1:11" hidden="1" x14ac:dyDescent="0.3">
      <c r="A2736" t="s">
        <v>417</v>
      </c>
      <c r="B2736" t="s">
        <v>447</v>
      </c>
      <c r="C2736" t="s">
        <v>37</v>
      </c>
      <c r="D2736" t="s">
        <v>38</v>
      </c>
      <c r="E2736" s="1">
        <v>41862</v>
      </c>
      <c r="F2736" s="1" t="s">
        <v>441</v>
      </c>
      <c r="G2736">
        <v>2</v>
      </c>
      <c r="H2736">
        <v>2.2282815472415978</v>
      </c>
      <c r="I2736">
        <v>8</v>
      </c>
      <c r="J2736" t="s">
        <v>444</v>
      </c>
      <c r="K2736">
        <f t="shared" si="43"/>
        <v>460</v>
      </c>
    </row>
    <row r="2737" spans="1:11" hidden="1" x14ac:dyDescent="0.3">
      <c r="A2737" t="s">
        <v>417</v>
      </c>
      <c r="B2737" t="s">
        <v>447</v>
      </c>
      <c r="C2737" t="s">
        <v>37</v>
      </c>
      <c r="D2737" t="s">
        <v>38</v>
      </c>
      <c r="E2737" s="1">
        <v>41862</v>
      </c>
      <c r="F2737" s="1" t="s">
        <v>441</v>
      </c>
      <c r="G2737">
        <v>3</v>
      </c>
      <c r="H2737">
        <v>3.219721329046088</v>
      </c>
      <c r="I2737">
        <v>10</v>
      </c>
      <c r="J2737" t="s">
        <v>444</v>
      </c>
      <c r="K2737">
        <f t="shared" si="43"/>
        <v>460</v>
      </c>
    </row>
    <row r="2738" spans="1:11" hidden="1" x14ac:dyDescent="0.3">
      <c r="A2738" t="s">
        <v>417</v>
      </c>
      <c r="B2738" t="s">
        <v>447</v>
      </c>
      <c r="C2738" t="s">
        <v>37</v>
      </c>
      <c r="D2738" t="s">
        <v>38</v>
      </c>
      <c r="E2738" s="1">
        <v>41862</v>
      </c>
      <c r="F2738" s="1" t="s">
        <v>441</v>
      </c>
      <c r="G2738">
        <v>4</v>
      </c>
      <c r="H2738">
        <v>2.1997463538363982</v>
      </c>
      <c r="I2738">
        <v>9</v>
      </c>
      <c r="J2738" t="s">
        <v>444</v>
      </c>
      <c r="K2738">
        <f t="shared" si="43"/>
        <v>460</v>
      </c>
    </row>
    <row r="2739" spans="1:11" hidden="1" x14ac:dyDescent="0.3">
      <c r="A2739" t="s">
        <v>417</v>
      </c>
      <c r="B2739" t="s">
        <v>447</v>
      </c>
      <c r="C2739" t="s">
        <v>37</v>
      </c>
      <c r="D2739" t="s">
        <v>38</v>
      </c>
      <c r="E2739" s="1">
        <v>41869</v>
      </c>
      <c r="F2739" s="1" t="s">
        <v>441</v>
      </c>
      <c r="G2739">
        <v>1</v>
      </c>
      <c r="H2739">
        <v>3.1286173633440515</v>
      </c>
      <c r="I2739">
        <v>11</v>
      </c>
      <c r="J2739" t="s">
        <v>444</v>
      </c>
      <c r="K2739">
        <f t="shared" si="43"/>
        <v>621</v>
      </c>
    </row>
    <row r="2740" spans="1:11" hidden="1" x14ac:dyDescent="0.3">
      <c r="A2740" t="s">
        <v>417</v>
      </c>
      <c r="B2740" t="s">
        <v>447</v>
      </c>
      <c r="C2740" t="s">
        <v>37</v>
      </c>
      <c r="D2740" t="s">
        <v>38</v>
      </c>
      <c r="E2740" s="1">
        <v>41869</v>
      </c>
      <c r="F2740" s="1" t="s">
        <v>441</v>
      </c>
      <c r="G2740">
        <v>2</v>
      </c>
      <c r="H2740">
        <v>4.5942376950780313</v>
      </c>
      <c r="I2740">
        <v>13</v>
      </c>
      <c r="J2740" t="s">
        <v>444</v>
      </c>
      <c r="K2740">
        <f t="shared" si="43"/>
        <v>621</v>
      </c>
    </row>
    <row r="2741" spans="1:11" hidden="1" x14ac:dyDescent="0.3">
      <c r="A2741" t="s">
        <v>417</v>
      </c>
      <c r="B2741" t="s">
        <v>447</v>
      </c>
      <c r="C2741" t="s">
        <v>37</v>
      </c>
      <c r="D2741" t="s">
        <v>38</v>
      </c>
      <c r="E2741" s="1">
        <v>41869</v>
      </c>
      <c r="F2741" s="1" t="s">
        <v>441</v>
      </c>
      <c r="G2741">
        <v>3</v>
      </c>
      <c r="H2741">
        <v>3.669882100750268</v>
      </c>
      <c r="I2741">
        <v>11</v>
      </c>
      <c r="J2741" t="s">
        <v>444</v>
      </c>
      <c r="K2741">
        <f t="shared" si="43"/>
        <v>621</v>
      </c>
    </row>
    <row r="2742" spans="1:11" hidden="1" x14ac:dyDescent="0.3">
      <c r="A2742" t="s">
        <v>417</v>
      </c>
      <c r="B2742" t="s">
        <v>447</v>
      </c>
      <c r="C2742" t="s">
        <v>37</v>
      </c>
      <c r="D2742" t="s">
        <v>38</v>
      </c>
      <c r="E2742" s="1">
        <v>41869</v>
      </c>
      <c r="F2742" s="1" t="s">
        <v>441</v>
      </c>
      <c r="G2742">
        <v>4</v>
      </c>
      <c r="H2742">
        <v>3.1982851018220795</v>
      </c>
      <c r="I2742">
        <v>11</v>
      </c>
      <c r="J2742" t="s">
        <v>444</v>
      </c>
      <c r="K2742">
        <f t="shared" si="43"/>
        <v>621</v>
      </c>
    </row>
    <row r="2743" spans="1:11" hidden="1" x14ac:dyDescent="0.3">
      <c r="A2743" t="s">
        <v>417</v>
      </c>
      <c r="B2743" t="s">
        <v>447</v>
      </c>
      <c r="C2743" t="s">
        <v>37</v>
      </c>
      <c r="D2743" t="s">
        <v>38</v>
      </c>
      <c r="E2743" s="1">
        <v>41869</v>
      </c>
      <c r="F2743" s="1" t="s">
        <v>441</v>
      </c>
      <c r="G2743">
        <v>1</v>
      </c>
      <c r="H2743">
        <v>4.3601440576230495</v>
      </c>
      <c r="I2743">
        <v>12</v>
      </c>
      <c r="J2743" t="s">
        <v>444</v>
      </c>
      <c r="K2743">
        <f t="shared" si="43"/>
        <v>621</v>
      </c>
    </row>
    <row r="2744" spans="1:11" hidden="1" x14ac:dyDescent="0.3">
      <c r="A2744" t="s">
        <v>417</v>
      </c>
      <c r="B2744" t="s">
        <v>447</v>
      </c>
      <c r="C2744" t="s">
        <v>37</v>
      </c>
      <c r="D2744" t="s">
        <v>38</v>
      </c>
      <c r="E2744" s="1">
        <v>41869</v>
      </c>
      <c r="F2744" s="1" t="s">
        <v>441</v>
      </c>
      <c r="G2744">
        <v>2</v>
      </c>
      <c r="H2744">
        <v>4.7202881152460989</v>
      </c>
      <c r="I2744">
        <v>13</v>
      </c>
      <c r="J2744" t="s">
        <v>444</v>
      </c>
      <c r="K2744">
        <f t="shared" si="43"/>
        <v>621</v>
      </c>
    </row>
    <row r="2745" spans="1:11" hidden="1" x14ac:dyDescent="0.3">
      <c r="A2745" t="s">
        <v>417</v>
      </c>
      <c r="B2745" t="s">
        <v>447</v>
      </c>
      <c r="C2745" t="s">
        <v>37</v>
      </c>
      <c r="D2745" t="s">
        <v>38</v>
      </c>
      <c r="E2745" s="1">
        <v>41869</v>
      </c>
      <c r="F2745" s="1" t="s">
        <v>441</v>
      </c>
      <c r="G2745">
        <v>3</v>
      </c>
      <c r="H2745">
        <v>4.5102040816326534</v>
      </c>
      <c r="I2745">
        <v>13</v>
      </c>
      <c r="J2745" t="s">
        <v>444</v>
      </c>
      <c r="K2745">
        <f t="shared" si="43"/>
        <v>621</v>
      </c>
    </row>
    <row r="2746" spans="1:11" hidden="1" x14ac:dyDescent="0.3">
      <c r="A2746" t="s">
        <v>417</v>
      </c>
      <c r="B2746" t="s">
        <v>447</v>
      </c>
      <c r="C2746" t="s">
        <v>37</v>
      </c>
      <c r="D2746" t="s">
        <v>38</v>
      </c>
      <c r="E2746" s="1">
        <v>41869</v>
      </c>
      <c r="F2746" s="1" t="s">
        <v>441</v>
      </c>
      <c r="G2746">
        <v>4</v>
      </c>
      <c r="H2746">
        <v>4.4741896758703481</v>
      </c>
      <c r="I2746">
        <v>13</v>
      </c>
      <c r="J2746" t="s">
        <v>444</v>
      </c>
      <c r="K2746">
        <f t="shared" si="43"/>
        <v>621</v>
      </c>
    </row>
    <row r="2747" spans="1:11" hidden="1" x14ac:dyDescent="0.3">
      <c r="A2747" t="s">
        <v>417</v>
      </c>
      <c r="B2747" t="s">
        <v>447</v>
      </c>
      <c r="C2747" t="s">
        <v>37</v>
      </c>
      <c r="D2747" t="s">
        <v>38</v>
      </c>
      <c r="E2747" s="1">
        <v>41869</v>
      </c>
      <c r="F2747" s="1" t="s">
        <v>441</v>
      </c>
      <c r="G2747">
        <v>1</v>
      </c>
      <c r="H2747">
        <v>3.8360128617363345</v>
      </c>
      <c r="I2747">
        <v>13</v>
      </c>
      <c r="J2747" t="s">
        <v>444</v>
      </c>
      <c r="K2747">
        <f t="shared" si="43"/>
        <v>621</v>
      </c>
    </row>
    <row r="2748" spans="1:11" hidden="1" x14ac:dyDescent="0.3">
      <c r="A2748" t="s">
        <v>417</v>
      </c>
      <c r="B2748" t="s">
        <v>447</v>
      </c>
      <c r="C2748" t="s">
        <v>37</v>
      </c>
      <c r="D2748" t="s">
        <v>38</v>
      </c>
      <c r="E2748" s="1">
        <v>41869</v>
      </c>
      <c r="F2748" s="1" t="s">
        <v>441</v>
      </c>
      <c r="G2748">
        <v>2</v>
      </c>
      <c r="H2748">
        <v>4.3361344537815123</v>
      </c>
      <c r="I2748">
        <v>13</v>
      </c>
      <c r="J2748" t="s">
        <v>444</v>
      </c>
      <c r="K2748">
        <f t="shared" si="43"/>
        <v>621</v>
      </c>
    </row>
    <row r="2749" spans="1:11" hidden="1" x14ac:dyDescent="0.3">
      <c r="A2749" t="s">
        <v>417</v>
      </c>
      <c r="B2749" t="s">
        <v>447</v>
      </c>
      <c r="C2749" t="s">
        <v>37</v>
      </c>
      <c r="D2749" t="s">
        <v>38</v>
      </c>
      <c r="E2749" s="1">
        <v>41869</v>
      </c>
      <c r="F2749" s="1" t="s">
        <v>441</v>
      </c>
      <c r="G2749">
        <v>3</v>
      </c>
      <c r="H2749">
        <v>3.7663451232583065</v>
      </c>
      <c r="I2749">
        <v>12</v>
      </c>
      <c r="J2749" t="s">
        <v>444</v>
      </c>
      <c r="K2749">
        <f t="shared" si="43"/>
        <v>621</v>
      </c>
    </row>
    <row r="2750" spans="1:11" hidden="1" x14ac:dyDescent="0.3">
      <c r="A2750" t="s">
        <v>417</v>
      </c>
      <c r="B2750" t="s">
        <v>447</v>
      </c>
      <c r="C2750" t="s">
        <v>37</v>
      </c>
      <c r="D2750" t="s">
        <v>38</v>
      </c>
      <c r="E2750" s="1">
        <v>41869</v>
      </c>
      <c r="F2750" s="1" t="s">
        <v>441</v>
      </c>
      <c r="G2750">
        <v>4</v>
      </c>
      <c r="H2750">
        <v>3.5091103965702035</v>
      </c>
      <c r="I2750">
        <v>11</v>
      </c>
      <c r="J2750" t="s">
        <v>444</v>
      </c>
      <c r="K2750">
        <f t="shared" si="43"/>
        <v>621</v>
      </c>
    </row>
    <row r="2751" spans="1:11" hidden="1" x14ac:dyDescent="0.3">
      <c r="A2751" t="s">
        <v>417</v>
      </c>
      <c r="B2751" t="s">
        <v>447</v>
      </c>
      <c r="C2751" t="s">
        <v>37</v>
      </c>
      <c r="D2751" t="s">
        <v>38</v>
      </c>
      <c r="E2751" s="1">
        <v>41874</v>
      </c>
      <c r="F2751" s="1" t="s">
        <v>441</v>
      </c>
      <c r="G2751">
        <v>1</v>
      </c>
      <c r="H2751">
        <v>4.6602641056422573</v>
      </c>
      <c r="I2751">
        <v>14</v>
      </c>
      <c r="J2751" t="s">
        <v>444</v>
      </c>
      <c r="K2751">
        <f t="shared" si="43"/>
        <v>736</v>
      </c>
    </row>
    <row r="2752" spans="1:11" hidden="1" x14ac:dyDescent="0.3">
      <c r="A2752" t="s">
        <v>417</v>
      </c>
      <c r="B2752" t="s">
        <v>447</v>
      </c>
      <c r="C2752" t="s">
        <v>37</v>
      </c>
      <c r="D2752" t="s">
        <v>38</v>
      </c>
      <c r="E2752" s="1">
        <v>41874</v>
      </c>
      <c r="F2752" s="1" t="s">
        <v>441</v>
      </c>
      <c r="G2752">
        <v>2</v>
      </c>
      <c r="H2752">
        <v>4.516206482593037</v>
      </c>
      <c r="I2752">
        <v>13</v>
      </c>
      <c r="J2752" t="s">
        <v>444</v>
      </c>
      <c r="K2752">
        <f t="shared" si="43"/>
        <v>736</v>
      </c>
    </row>
    <row r="2753" spans="1:11" hidden="1" x14ac:dyDescent="0.3">
      <c r="A2753" t="s">
        <v>417</v>
      </c>
      <c r="B2753" t="s">
        <v>447</v>
      </c>
      <c r="C2753" t="s">
        <v>37</v>
      </c>
      <c r="D2753" t="s">
        <v>38</v>
      </c>
      <c r="E2753" s="1">
        <v>41874</v>
      </c>
      <c r="F2753" s="1" t="s">
        <v>441</v>
      </c>
      <c r="G2753">
        <v>3</v>
      </c>
      <c r="H2753">
        <v>4.570228091236495</v>
      </c>
      <c r="I2753">
        <v>13</v>
      </c>
      <c r="J2753" t="s">
        <v>444</v>
      </c>
      <c r="K2753">
        <f t="shared" si="43"/>
        <v>736</v>
      </c>
    </row>
    <row r="2754" spans="1:11" hidden="1" x14ac:dyDescent="0.3">
      <c r="A2754" t="s">
        <v>417</v>
      </c>
      <c r="B2754" t="s">
        <v>447</v>
      </c>
      <c r="C2754" t="s">
        <v>37</v>
      </c>
      <c r="D2754" t="s">
        <v>38</v>
      </c>
      <c r="E2754" s="1">
        <v>41874</v>
      </c>
      <c r="F2754" s="1" t="s">
        <v>441</v>
      </c>
      <c r="G2754">
        <v>4</v>
      </c>
      <c r="H2754">
        <v>4.6062424969987994</v>
      </c>
      <c r="I2754">
        <v>13</v>
      </c>
      <c r="J2754" t="s">
        <v>444</v>
      </c>
      <c r="K2754">
        <f t="shared" si="43"/>
        <v>736</v>
      </c>
    </row>
    <row r="2755" spans="1:11" hidden="1" x14ac:dyDescent="0.3">
      <c r="A2755" t="s">
        <v>417</v>
      </c>
      <c r="B2755" t="s">
        <v>447</v>
      </c>
      <c r="C2755" t="s">
        <v>37</v>
      </c>
      <c r="D2755" t="s">
        <v>38</v>
      </c>
      <c r="E2755" s="1">
        <v>41874</v>
      </c>
      <c r="F2755" s="1" t="s">
        <v>441</v>
      </c>
      <c r="G2755">
        <v>1</v>
      </c>
      <c r="H2755">
        <v>4.7863145258103241</v>
      </c>
      <c r="I2755">
        <v>12</v>
      </c>
      <c r="J2755" t="s">
        <v>444</v>
      </c>
      <c r="K2755">
        <f t="shared" si="43"/>
        <v>736</v>
      </c>
    </row>
    <row r="2756" spans="1:11" hidden="1" x14ac:dyDescent="0.3">
      <c r="A2756" t="s">
        <v>417</v>
      </c>
      <c r="B2756" t="s">
        <v>447</v>
      </c>
      <c r="C2756" t="s">
        <v>37</v>
      </c>
      <c r="D2756" t="s">
        <v>38</v>
      </c>
      <c r="E2756" s="1">
        <v>41874</v>
      </c>
      <c r="F2756" s="1" t="s">
        <v>441</v>
      </c>
      <c r="G2756">
        <v>2</v>
      </c>
      <c r="H2756">
        <v>4.5102040816326534</v>
      </c>
      <c r="I2756">
        <v>13</v>
      </c>
      <c r="J2756" t="s">
        <v>444</v>
      </c>
      <c r="K2756">
        <f t="shared" si="43"/>
        <v>736</v>
      </c>
    </row>
    <row r="2757" spans="1:11" hidden="1" x14ac:dyDescent="0.3">
      <c r="A2757" t="s">
        <v>417</v>
      </c>
      <c r="B2757" t="s">
        <v>447</v>
      </c>
      <c r="C2757" t="s">
        <v>37</v>
      </c>
      <c r="D2757" t="s">
        <v>38</v>
      </c>
      <c r="E2757" s="1">
        <v>41874</v>
      </c>
      <c r="F2757" s="1" t="s">
        <v>441</v>
      </c>
      <c r="G2757">
        <v>3</v>
      </c>
      <c r="H2757">
        <v>4.2400960384153663</v>
      </c>
      <c r="I2757">
        <v>13</v>
      </c>
      <c r="J2757" t="s">
        <v>444</v>
      </c>
      <c r="K2757">
        <f t="shared" si="43"/>
        <v>736</v>
      </c>
    </row>
    <row r="2758" spans="1:11" hidden="1" x14ac:dyDescent="0.3">
      <c r="A2758" t="s">
        <v>417</v>
      </c>
      <c r="B2758" t="s">
        <v>447</v>
      </c>
      <c r="C2758" t="s">
        <v>37</v>
      </c>
      <c r="D2758" t="s">
        <v>38</v>
      </c>
      <c r="E2758" s="1">
        <v>41874</v>
      </c>
      <c r="F2758" s="1" t="s">
        <v>441</v>
      </c>
      <c r="G2758">
        <v>4</v>
      </c>
      <c r="H2758">
        <v>4.5522208883553423</v>
      </c>
      <c r="I2758">
        <v>13</v>
      </c>
      <c r="J2758" t="s">
        <v>444</v>
      </c>
      <c r="K2758">
        <f t="shared" si="43"/>
        <v>736</v>
      </c>
    </row>
    <row r="2759" spans="1:11" hidden="1" x14ac:dyDescent="0.3">
      <c r="A2759" t="s">
        <v>417</v>
      </c>
      <c r="B2759" t="s">
        <v>447</v>
      </c>
      <c r="C2759" t="s">
        <v>37</v>
      </c>
      <c r="D2759" t="s">
        <v>38</v>
      </c>
      <c r="E2759" s="1">
        <v>41874</v>
      </c>
      <c r="F2759" s="1" t="s">
        <v>441</v>
      </c>
      <c r="G2759">
        <v>1</v>
      </c>
      <c r="H2759">
        <v>5.2159753171066168</v>
      </c>
      <c r="I2759">
        <v>15</v>
      </c>
      <c r="J2759" t="s">
        <v>444</v>
      </c>
      <c r="K2759">
        <f t="shared" si="43"/>
        <v>736</v>
      </c>
    </row>
    <row r="2760" spans="1:11" hidden="1" x14ac:dyDescent="0.3">
      <c r="A2760" t="s">
        <v>417</v>
      </c>
      <c r="B2760" t="s">
        <v>447</v>
      </c>
      <c r="C2760" t="s">
        <v>37</v>
      </c>
      <c r="D2760" t="s">
        <v>38</v>
      </c>
      <c r="E2760" s="1">
        <v>41874</v>
      </c>
      <c r="F2760" s="1" t="s">
        <v>441</v>
      </c>
      <c r="G2760">
        <v>2</v>
      </c>
      <c r="H2760">
        <v>4.8103241296518604</v>
      </c>
      <c r="I2760">
        <v>15</v>
      </c>
      <c r="J2760" t="s">
        <v>444</v>
      </c>
      <c r="K2760">
        <f t="shared" si="43"/>
        <v>736</v>
      </c>
    </row>
    <row r="2761" spans="1:11" hidden="1" x14ac:dyDescent="0.3">
      <c r="A2761" t="s">
        <v>417</v>
      </c>
      <c r="B2761" t="s">
        <v>447</v>
      </c>
      <c r="C2761" t="s">
        <v>37</v>
      </c>
      <c r="D2761" t="s">
        <v>38</v>
      </c>
      <c r="E2761" s="1">
        <v>41874</v>
      </c>
      <c r="F2761" s="1" t="s">
        <v>441</v>
      </c>
      <c r="G2761">
        <v>3</v>
      </c>
      <c r="H2761">
        <v>4.7322929171668671</v>
      </c>
      <c r="I2761">
        <v>15</v>
      </c>
      <c r="J2761" t="s">
        <v>444</v>
      </c>
      <c r="K2761">
        <f t="shared" si="43"/>
        <v>736</v>
      </c>
    </row>
    <row r="2762" spans="1:11" hidden="1" x14ac:dyDescent="0.3">
      <c r="A2762" t="s">
        <v>417</v>
      </c>
      <c r="B2762" t="s">
        <v>447</v>
      </c>
      <c r="C2762" t="s">
        <v>37</v>
      </c>
      <c r="D2762" t="s">
        <v>38</v>
      </c>
      <c r="E2762" s="1">
        <v>41874</v>
      </c>
      <c r="F2762" s="1" t="s">
        <v>441</v>
      </c>
      <c r="G2762">
        <v>4</v>
      </c>
      <c r="H2762">
        <v>4.9963985594237696</v>
      </c>
      <c r="I2762">
        <v>15</v>
      </c>
      <c r="J2762" t="s">
        <v>444</v>
      </c>
      <c r="K2762">
        <f t="shared" si="43"/>
        <v>736</v>
      </c>
    </row>
    <row r="2763" spans="1:11" hidden="1" x14ac:dyDescent="0.3">
      <c r="A2763" t="s">
        <v>417</v>
      </c>
      <c r="B2763" t="s">
        <v>447</v>
      </c>
      <c r="C2763" t="s">
        <v>37</v>
      </c>
      <c r="D2763" t="s">
        <v>38</v>
      </c>
      <c r="E2763" s="1">
        <v>41883</v>
      </c>
      <c r="F2763" s="1" t="s">
        <v>441</v>
      </c>
      <c r="G2763">
        <v>1</v>
      </c>
      <c r="H2763">
        <v>5.539938292766541</v>
      </c>
      <c r="I2763">
        <v>19</v>
      </c>
      <c r="J2763" t="s">
        <v>444</v>
      </c>
      <c r="K2763">
        <f t="shared" si="43"/>
        <v>943</v>
      </c>
    </row>
    <row r="2764" spans="1:11" hidden="1" x14ac:dyDescent="0.3">
      <c r="A2764" t="s">
        <v>417</v>
      </c>
      <c r="B2764" t="s">
        <v>447</v>
      </c>
      <c r="C2764" t="s">
        <v>37</v>
      </c>
      <c r="D2764" t="s">
        <v>38</v>
      </c>
      <c r="E2764" s="1">
        <v>41883</v>
      </c>
      <c r="F2764" s="1" t="s">
        <v>441</v>
      </c>
      <c r="G2764">
        <v>2</v>
      </c>
      <c r="H2764">
        <v>5.5759341789509769</v>
      </c>
      <c r="I2764">
        <v>18</v>
      </c>
      <c r="J2764" t="s">
        <v>444</v>
      </c>
      <c r="K2764">
        <f t="shared" si="43"/>
        <v>943</v>
      </c>
    </row>
    <row r="2765" spans="1:11" hidden="1" x14ac:dyDescent="0.3">
      <c r="A2765" t="s">
        <v>417</v>
      </c>
      <c r="B2765" t="s">
        <v>447</v>
      </c>
      <c r="C2765" t="s">
        <v>37</v>
      </c>
      <c r="D2765" t="s">
        <v>38</v>
      </c>
      <c r="E2765" s="1">
        <v>41883</v>
      </c>
      <c r="F2765" s="1" t="s">
        <v>441</v>
      </c>
      <c r="G2765">
        <v>3</v>
      </c>
      <c r="H2765">
        <v>5.3908124785738769</v>
      </c>
      <c r="I2765">
        <v>16</v>
      </c>
      <c r="J2765" t="s">
        <v>444</v>
      </c>
      <c r="K2765">
        <f t="shared" si="43"/>
        <v>943</v>
      </c>
    </row>
    <row r="2766" spans="1:11" hidden="1" x14ac:dyDescent="0.3">
      <c r="A2766" t="s">
        <v>417</v>
      </c>
      <c r="B2766" t="s">
        <v>447</v>
      </c>
      <c r="C2766" t="s">
        <v>37</v>
      </c>
      <c r="D2766" t="s">
        <v>38</v>
      </c>
      <c r="E2766" s="1">
        <v>41883</v>
      </c>
      <c r="F2766" s="1" t="s">
        <v>441</v>
      </c>
      <c r="G2766">
        <v>4</v>
      </c>
      <c r="H2766">
        <v>5.5707919094960578</v>
      </c>
      <c r="I2766">
        <v>18</v>
      </c>
      <c r="J2766" t="s">
        <v>444</v>
      </c>
      <c r="K2766">
        <f t="shared" si="43"/>
        <v>943</v>
      </c>
    </row>
    <row r="2767" spans="1:11" hidden="1" x14ac:dyDescent="0.3">
      <c r="A2767" t="s">
        <v>417</v>
      </c>
      <c r="B2767" t="s">
        <v>447</v>
      </c>
      <c r="C2767" t="s">
        <v>37</v>
      </c>
      <c r="D2767" t="s">
        <v>38</v>
      </c>
      <c r="E2767" s="1">
        <v>41883</v>
      </c>
      <c r="F2767" s="1" t="s">
        <v>441</v>
      </c>
      <c r="G2767">
        <v>1</v>
      </c>
      <c r="H2767">
        <v>5.2211175865615358</v>
      </c>
      <c r="I2767">
        <v>18</v>
      </c>
      <c r="J2767" t="s">
        <v>444</v>
      </c>
      <c r="K2767">
        <f t="shared" si="43"/>
        <v>943</v>
      </c>
    </row>
    <row r="2768" spans="1:11" hidden="1" x14ac:dyDescent="0.3">
      <c r="A2768" t="s">
        <v>417</v>
      </c>
      <c r="B2768" t="s">
        <v>447</v>
      </c>
      <c r="C2768" t="s">
        <v>37</v>
      </c>
      <c r="D2768" t="s">
        <v>38</v>
      </c>
      <c r="E2768" s="1">
        <v>41883</v>
      </c>
      <c r="F2768" s="1" t="s">
        <v>441</v>
      </c>
      <c r="G2768">
        <v>2</v>
      </c>
      <c r="H2768">
        <v>5.3908124785738769</v>
      </c>
      <c r="I2768">
        <v>16</v>
      </c>
      <c r="J2768" t="s">
        <v>444</v>
      </c>
      <c r="K2768">
        <f t="shared" si="43"/>
        <v>943</v>
      </c>
    </row>
    <row r="2769" spans="1:11" hidden="1" x14ac:dyDescent="0.3">
      <c r="A2769" t="s">
        <v>417</v>
      </c>
      <c r="B2769" t="s">
        <v>447</v>
      </c>
      <c r="C2769" t="s">
        <v>37</v>
      </c>
      <c r="D2769" t="s">
        <v>38</v>
      </c>
      <c r="E2769" s="1">
        <v>41883</v>
      </c>
      <c r="F2769" s="1" t="s">
        <v>441</v>
      </c>
      <c r="G2769">
        <v>3</v>
      </c>
      <c r="H2769">
        <v>5.4525197120329105</v>
      </c>
      <c r="I2769">
        <v>17</v>
      </c>
      <c r="J2769" t="s">
        <v>444</v>
      </c>
      <c r="K2769">
        <f t="shared" si="43"/>
        <v>943</v>
      </c>
    </row>
    <row r="2770" spans="1:11" hidden="1" x14ac:dyDescent="0.3">
      <c r="A2770" t="s">
        <v>417</v>
      </c>
      <c r="B2770" t="s">
        <v>447</v>
      </c>
      <c r="C2770" t="s">
        <v>37</v>
      </c>
      <c r="D2770" t="s">
        <v>38</v>
      </c>
      <c r="E2770" s="1">
        <v>41883</v>
      </c>
      <c r="F2770" s="1" t="s">
        <v>441</v>
      </c>
      <c r="G2770">
        <v>4</v>
      </c>
      <c r="H2770">
        <v>5.0977031196434694</v>
      </c>
      <c r="I2770">
        <v>17</v>
      </c>
      <c r="J2770" t="s">
        <v>444</v>
      </c>
      <c r="K2770">
        <f t="shared" si="43"/>
        <v>943</v>
      </c>
    </row>
    <row r="2771" spans="1:11" hidden="1" x14ac:dyDescent="0.3">
      <c r="A2771" t="s">
        <v>417</v>
      </c>
      <c r="B2771" t="s">
        <v>447</v>
      </c>
      <c r="C2771" t="s">
        <v>37</v>
      </c>
      <c r="D2771" t="s">
        <v>38</v>
      </c>
      <c r="E2771" s="1">
        <v>41883</v>
      </c>
      <c r="F2771" s="1" t="s">
        <v>441</v>
      </c>
      <c r="G2771">
        <v>1</v>
      </c>
      <c r="H2771">
        <v>5.4473774425779915</v>
      </c>
      <c r="I2771">
        <v>19</v>
      </c>
      <c r="J2771" t="s">
        <v>444</v>
      </c>
      <c r="K2771">
        <f t="shared" si="43"/>
        <v>943</v>
      </c>
    </row>
    <row r="2772" spans="1:11" hidden="1" x14ac:dyDescent="0.3">
      <c r="A2772" t="s">
        <v>417</v>
      </c>
      <c r="B2772" t="s">
        <v>447</v>
      </c>
      <c r="C2772" t="s">
        <v>37</v>
      </c>
      <c r="D2772" t="s">
        <v>38</v>
      </c>
      <c r="E2772" s="1">
        <v>41883</v>
      </c>
      <c r="F2772" s="1" t="s">
        <v>441</v>
      </c>
      <c r="G2772">
        <v>2</v>
      </c>
      <c r="H2772">
        <v>5.2365443949262938</v>
      </c>
      <c r="I2772">
        <v>16</v>
      </c>
      <c r="J2772" t="s">
        <v>444</v>
      </c>
      <c r="K2772">
        <f t="shared" si="43"/>
        <v>943</v>
      </c>
    </row>
    <row r="2773" spans="1:11" hidden="1" x14ac:dyDescent="0.3">
      <c r="A2773" t="s">
        <v>417</v>
      </c>
      <c r="B2773" t="s">
        <v>447</v>
      </c>
      <c r="C2773" t="s">
        <v>37</v>
      </c>
      <c r="D2773" t="s">
        <v>38</v>
      </c>
      <c r="E2773" s="1">
        <v>41883</v>
      </c>
      <c r="F2773" s="1" t="s">
        <v>441</v>
      </c>
      <c r="G2773">
        <v>3</v>
      </c>
      <c r="H2773">
        <v>5.4628042509427495</v>
      </c>
      <c r="I2773">
        <v>18</v>
      </c>
      <c r="J2773" t="s">
        <v>444</v>
      </c>
      <c r="K2773">
        <f t="shared" si="43"/>
        <v>943</v>
      </c>
    </row>
    <row r="2774" spans="1:11" hidden="1" x14ac:dyDescent="0.3">
      <c r="A2774" t="s">
        <v>417</v>
      </c>
      <c r="B2774" t="s">
        <v>447</v>
      </c>
      <c r="C2774" t="s">
        <v>37</v>
      </c>
      <c r="D2774" t="s">
        <v>38</v>
      </c>
      <c r="E2774" s="1">
        <v>41883</v>
      </c>
      <c r="F2774" s="1" t="s">
        <v>441</v>
      </c>
      <c r="G2774">
        <v>4</v>
      </c>
      <c r="H2774">
        <v>4.0900360144057624</v>
      </c>
      <c r="I2774">
        <v>15</v>
      </c>
      <c r="J2774" t="s">
        <v>444</v>
      </c>
      <c r="K2774">
        <f t="shared" si="43"/>
        <v>943</v>
      </c>
    </row>
    <row r="2775" spans="1:11" hidden="1" x14ac:dyDescent="0.3">
      <c r="A2775" t="s">
        <v>417</v>
      </c>
      <c r="B2775" t="s">
        <v>447</v>
      </c>
      <c r="C2775" t="s">
        <v>37</v>
      </c>
      <c r="D2775" t="s">
        <v>38</v>
      </c>
      <c r="E2775" s="1">
        <v>41890</v>
      </c>
      <c r="F2775" s="1" t="s">
        <v>441</v>
      </c>
      <c r="G2775">
        <v>1</v>
      </c>
      <c r="H2775">
        <v>6.2362948960302456</v>
      </c>
      <c r="I2775">
        <v>20</v>
      </c>
      <c r="J2775" t="s">
        <v>444</v>
      </c>
      <c r="K2775">
        <f t="shared" si="43"/>
        <v>1104</v>
      </c>
    </row>
    <row r="2776" spans="1:11" hidden="1" x14ac:dyDescent="0.3">
      <c r="A2776" t="s">
        <v>417</v>
      </c>
      <c r="B2776" t="s">
        <v>447</v>
      </c>
      <c r="C2776" t="s">
        <v>37</v>
      </c>
      <c r="D2776" t="s">
        <v>38</v>
      </c>
      <c r="E2776" s="1">
        <v>41890</v>
      </c>
      <c r="F2776" s="1" t="s">
        <v>441</v>
      </c>
      <c r="G2776">
        <v>2</v>
      </c>
      <c r="H2776">
        <v>6.9688090737240076</v>
      </c>
      <c r="I2776">
        <v>18</v>
      </c>
      <c r="J2776" t="s">
        <v>444</v>
      </c>
      <c r="K2776">
        <f t="shared" si="43"/>
        <v>1104</v>
      </c>
    </row>
    <row r="2777" spans="1:11" hidden="1" x14ac:dyDescent="0.3">
      <c r="A2777" t="s">
        <v>417</v>
      </c>
      <c r="B2777" t="s">
        <v>447</v>
      </c>
      <c r="C2777" t="s">
        <v>37</v>
      </c>
      <c r="D2777" t="s">
        <v>38</v>
      </c>
      <c r="E2777" s="1">
        <v>41890</v>
      </c>
      <c r="F2777" s="1" t="s">
        <v>441</v>
      </c>
      <c r="G2777">
        <v>3</v>
      </c>
      <c r="H2777">
        <v>6.3071833648393199</v>
      </c>
      <c r="I2777">
        <v>19</v>
      </c>
      <c r="J2777" t="s">
        <v>444</v>
      </c>
      <c r="K2777">
        <f t="shared" si="43"/>
        <v>1104</v>
      </c>
    </row>
    <row r="2778" spans="1:11" hidden="1" x14ac:dyDescent="0.3">
      <c r="A2778" t="s">
        <v>417</v>
      </c>
      <c r="B2778" t="s">
        <v>447</v>
      </c>
      <c r="C2778" t="s">
        <v>37</v>
      </c>
      <c r="D2778" t="s">
        <v>38</v>
      </c>
      <c r="E2778" s="1">
        <v>41890</v>
      </c>
      <c r="F2778" s="1" t="s">
        <v>441</v>
      </c>
      <c r="G2778">
        <v>4</v>
      </c>
      <c r="H2778">
        <v>6.1930065135413095</v>
      </c>
      <c r="I2778">
        <v>17</v>
      </c>
      <c r="J2778" t="s">
        <v>444</v>
      </c>
      <c r="K2778">
        <f t="shared" si="43"/>
        <v>1104</v>
      </c>
    </row>
    <row r="2779" spans="1:11" hidden="1" x14ac:dyDescent="0.3">
      <c r="A2779" t="s">
        <v>417</v>
      </c>
      <c r="B2779" t="s">
        <v>447</v>
      </c>
      <c r="C2779" t="s">
        <v>37</v>
      </c>
      <c r="D2779" t="s">
        <v>38</v>
      </c>
      <c r="E2779" s="1">
        <v>41890</v>
      </c>
      <c r="F2779" s="1" t="s">
        <v>441</v>
      </c>
      <c r="G2779">
        <v>1</v>
      </c>
      <c r="H2779">
        <v>6.2930056710775046</v>
      </c>
      <c r="I2779">
        <v>21</v>
      </c>
      <c r="J2779" t="s">
        <v>444</v>
      </c>
      <c r="K2779">
        <f t="shared" si="43"/>
        <v>1104</v>
      </c>
    </row>
    <row r="2780" spans="1:11" hidden="1" x14ac:dyDescent="0.3">
      <c r="A2780" t="s">
        <v>417</v>
      </c>
      <c r="B2780" t="s">
        <v>447</v>
      </c>
      <c r="C2780" t="s">
        <v>37</v>
      </c>
      <c r="D2780" t="s">
        <v>38</v>
      </c>
      <c r="E2780" s="1">
        <v>41890</v>
      </c>
      <c r="F2780" s="1" t="s">
        <v>441</v>
      </c>
      <c r="G2780">
        <v>2</v>
      </c>
      <c r="H2780">
        <v>6.5009451795841207</v>
      </c>
      <c r="I2780">
        <v>20</v>
      </c>
      <c r="J2780" t="s">
        <v>444</v>
      </c>
      <c r="K2780">
        <f t="shared" si="43"/>
        <v>1104</v>
      </c>
    </row>
    <row r="2781" spans="1:11" hidden="1" x14ac:dyDescent="0.3">
      <c r="A2781" t="s">
        <v>417</v>
      </c>
      <c r="B2781" t="s">
        <v>447</v>
      </c>
      <c r="C2781" t="s">
        <v>37</v>
      </c>
      <c r="D2781" t="s">
        <v>38</v>
      </c>
      <c r="E2781" s="1">
        <v>41890</v>
      </c>
      <c r="F2781" s="1" t="s">
        <v>441</v>
      </c>
      <c r="G2781">
        <v>3</v>
      </c>
      <c r="H2781">
        <v>6.6474480151228734</v>
      </c>
      <c r="I2781">
        <v>22</v>
      </c>
      <c r="J2781" t="s">
        <v>444</v>
      </c>
      <c r="K2781">
        <f t="shared" si="43"/>
        <v>1104</v>
      </c>
    </row>
    <row r="2782" spans="1:11" hidden="1" x14ac:dyDescent="0.3">
      <c r="A2782" t="s">
        <v>417</v>
      </c>
      <c r="B2782" t="s">
        <v>447</v>
      </c>
      <c r="C2782" t="s">
        <v>37</v>
      </c>
      <c r="D2782" t="s">
        <v>38</v>
      </c>
      <c r="E2782" s="1">
        <v>41890</v>
      </c>
      <c r="F2782" s="1" t="s">
        <v>441</v>
      </c>
      <c r="G2782">
        <v>4</v>
      </c>
      <c r="H2782">
        <v>6.6899810964083173</v>
      </c>
      <c r="I2782">
        <v>21</v>
      </c>
      <c r="J2782" t="s">
        <v>444</v>
      </c>
      <c r="K2782">
        <f t="shared" si="43"/>
        <v>1104</v>
      </c>
    </row>
    <row r="2783" spans="1:11" hidden="1" x14ac:dyDescent="0.3">
      <c r="A2783" t="s">
        <v>417</v>
      </c>
      <c r="B2783" t="s">
        <v>447</v>
      </c>
      <c r="C2783" t="s">
        <v>37</v>
      </c>
      <c r="D2783" t="s">
        <v>38</v>
      </c>
      <c r="E2783" s="1">
        <v>41890</v>
      </c>
      <c r="F2783" s="1" t="s">
        <v>441</v>
      </c>
      <c r="G2783">
        <v>1</v>
      </c>
      <c r="H2783">
        <v>6.5765595463138</v>
      </c>
      <c r="I2783">
        <v>20</v>
      </c>
      <c r="J2783" t="s">
        <v>444</v>
      </c>
      <c r="K2783">
        <f t="shared" si="43"/>
        <v>1104</v>
      </c>
    </row>
    <row r="2784" spans="1:11" hidden="1" x14ac:dyDescent="0.3">
      <c r="A2784" t="s">
        <v>417</v>
      </c>
      <c r="B2784" t="s">
        <v>447</v>
      </c>
      <c r="C2784" t="s">
        <v>37</v>
      </c>
      <c r="D2784" t="s">
        <v>38</v>
      </c>
      <c r="E2784" s="1">
        <v>41890</v>
      </c>
      <c r="F2784" s="1" t="s">
        <v>441</v>
      </c>
      <c r="G2784">
        <v>2</v>
      </c>
      <c r="H2784">
        <v>6.1748582230623814</v>
      </c>
      <c r="I2784">
        <v>21</v>
      </c>
      <c r="J2784" t="s">
        <v>444</v>
      </c>
      <c r="K2784">
        <f t="shared" si="43"/>
        <v>1104</v>
      </c>
    </row>
    <row r="2785" spans="1:11" hidden="1" x14ac:dyDescent="0.3">
      <c r="A2785" t="s">
        <v>417</v>
      </c>
      <c r="B2785" t="s">
        <v>447</v>
      </c>
      <c r="C2785" t="s">
        <v>37</v>
      </c>
      <c r="D2785" t="s">
        <v>38</v>
      </c>
      <c r="E2785" s="1">
        <v>41890</v>
      </c>
      <c r="F2785" s="1" t="s">
        <v>441</v>
      </c>
      <c r="G2785">
        <v>3</v>
      </c>
      <c r="H2785">
        <v>6.2268431001890363</v>
      </c>
      <c r="I2785">
        <v>18</v>
      </c>
      <c r="J2785" t="s">
        <v>444</v>
      </c>
      <c r="K2785">
        <f t="shared" si="43"/>
        <v>1104</v>
      </c>
    </row>
    <row r="2786" spans="1:11" hidden="1" x14ac:dyDescent="0.3">
      <c r="A2786" t="s">
        <v>417</v>
      </c>
      <c r="B2786" t="s">
        <v>447</v>
      </c>
      <c r="C2786" t="s">
        <v>37</v>
      </c>
      <c r="D2786" t="s">
        <v>38</v>
      </c>
      <c r="E2786" s="1">
        <v>41890</v>
      </c>
      <c r="F2786" s="1" t="s">
        <v>441</v>
      </c>
      <c r="G2786">
        <v>4</v>
      </c>
      <c r="H2786">
        <v>6.727788279773157</v>
      </c>
      <c r="I2786">
        <v>19</v>
      </c>
      <c r="J2786" t="s">
        <v>444</v>
      </c>
      <c r="K2786">
        <f t="shared" si="43"/>
        <v>1104</v>
      </c>
    </row>
    <row r="2787" spans="1:11" hidden="1" x14ac:dyDescent="0.3">
      <c r="A2787" t="s">
        <v>417</v>
      </c>
      <c r="B2787" t="s">
        <v>447</v>
      </c>
      <c r="C2787" t="s">
        <v>37</v>
      </c>
      <c r="D2787" t="s">
        <v>38</v>
      </c>
      <c r="E2787" s="1">
        <v>41897</v>
      </c>
      <c r="F2787" s="1" t="s">
        <v>441</v>
      </c>
      <c r="G2787">
        <v>1</v>
      </c>
      <c r="H2787">
        <v>6.9499054820415882</v>
      </c>
      <c r="I2787">
        <v>22</v>
      </c>
      <c r="J2787" t="s">
        <v>444</v>
      </c>
      <c r="K2787">
        <f t="shared" si="43"/>
        <v>1265</v>
      </c>
    </row>
    <row r="2788" spans="1:11" hidden="1" x14ac:dyDescent="0.3">
      <c r="A2788" t="s">
        <v>417</v>
      </c>
      <c r="B2788" t="s">
        <v>447</v>
      </c>
      <c r="C2788" t="s">
        <v>37</v>
      </c>
      <c r="D2788" t="s">
        <v>38</v>
      </c>
      <c r="E2788" s="1">
        <v>41897</v>
      </c>
      <c r="F2788" s="1" t="s">
        <v>441</v>
      </c>
      <c r="G2788">
        <v>2</v>
      </c>
      <c r="H2788">
        <v>6.8648393194706996</v>
      </c>
      <c r="I2788">
        <v>24</v>
      </c>
      <c r="J2788" t="s">
        <v>444</v>
      </c>
      <c r="K2788">
        <f t="shared" si="43"/>
        <v>1265</v>
      </c>
    </row>
    <row r="2789" spans="1:11" hidden="1" x14ac:dyDescent="0.3">
      <c r="A2789" t="s">
        <v>417</v>
      </c>
      <c r="B2789" t="s">
        <v>447</v>
      </c>
      <c r="C2789" t="s">
        <v>37</v>
      </c>
      <c r="D2789" t="s">
        <v>38</v>
      </c>
      <c r="E2789" s="1">
        <v>41897</v>
      </c>
      <c r="F2789" s="1" t="s">
        <v>441</v>
      </c>
      <c r="G2789">
        <v>3</v>
      </c>
      <c r="H2789">
        <v>7.2267573696145124</v>
      </c>
      <c r="I2789">
        <v>26</v>
      </c>
      <c r="J2789" t="s">
        <v>444</v>
      </c>
      <c r="K2789">
        <f t="shared" si="43"/>
        <v>1265</v>
      </c>
    </row>
    <row r="2790" spans="1:11" hidden="1" x14ac:dyDescent="0.3">
      <c r="A2790" t="s">
        <v>417</v>
      </c>
      <c r="B2790" t="s">
        <v>447</v>
      </c>
      <c r="C2790" t="s">
        <v>37</v>
      </c>
      <c r="D2790" t="s">
        <v>38</v>
      </c>
      <c r="E2790" s="1">
        <v>41897</v>
      </c>
      <c r="F2790" s="1" t="s">
        <v>441</v>
      </c>
      <c r="G2790">
        <v>4</v>
      </c>
      <c r="H2790">
        <v>7.0302457466918717</v>
      </c>
      <c r="I2790">
        <v>23</v>
      </c>
      <c r="J2790" t="s">
        <v>444</v>
      </c>
      <c r="K2790">
        <f t="shared" si="43"/>
        <v>1265</v>
      </c>
    </row>
    <row r="2791" spans="1:11" hidden="1" x14ac:dyDescent="0.3">
      <c r="A2791" t="s">
        <v>417</v>
      </c>
      <c r="B2791" t="s">
        <v>447</v>
      </c>
      <c r="C2791" t="s">
        <v>37</v>
      </c>
      <c r="D2791" t="s">
        <v>38</v>
      </c>
      <c r="E2791" s="1">
        <v>41897</v>
      </c>
      <c r="F2791" s="1" t="s">
        <v>441</v>
      </c>
      <c r="G2791">
        <v>1</v>
      </c>
      <c r="H2791">
        <v>6.8742911153119088</v>
      </c>
      <c r="I2791">
        <v>23</v>
      </c>
      <c r="J2791" t="s">
        <v>444</v>
      </c>
      <c r="K2791">
        <f t="shared" si="43"/>
        <v>1265</v>
      </c>
    </row>
    <row r="2792" spans="1:11" hidden="1" x14ac:dyDescent="0.3">
      <c r="A2792" t="s">
        <v>417</v>
      </c>
      <c r="B2792" t="s">
        <v>447</v>
      </c>
      <c r="C2792" t="s">
        <v>37</v>
      </c>
      <c r="D2792" t="s">
        <v>38</v>
      </c>
      <c r="E2792" s="1">
        <v>41897</v>
      </c>
      <c r="F2792" s="1" t="s">
        <v>441</v>
      </c>
      <c r="G2792">
        <v>2</v>
      </c>
      <c r="H2792">
        <v>7.204081632653061</v>
      </c>
      <c r="I2792">
        <v>25</v>
      </c>
      <c r="J2792" t="s">
        <v>444</v>
      </c>
      <c r="K2792">
        <f t="shared" si="43"/>
        <v>1265</v>
      </c>
    </row>
    <row r="2793" spans="1:11" hidden="1" x14ac:dyDescent="0.3">
      <c r="A2793" t="s">
        <v>417</v>
      </c>
      <c r="B2793" t="s">
        <v>447</v>
      </c>
      <c r="C2793" t="s">
        <v>37</v>
      </c>
      <c r="D2793" t="s">
        <v>38</v>
      </c>
      <c r="E2793" s="1">
        <v>41897</v>
      </c>
      <c r="F2793" s="1" t="s">
        <v>441</v>
      </c>
      <c r="G2793">
        <v>3</v>
      </c>
      <c r="H2793">
        <v>7.2993197278911568</v>
      </c>
      <c r="I2793">
        <v>25</v>
      </c>
      <c r="J2793" t="s">
        <v>444</v>
      </c>
      <c r="K2793">
        <f t="shared" si="43"/>
        <v>1265</v>
      </c>
    </row>
    <row r="2794" spans="1:11" hidden="1" x14ac:dyDescent="0.3">
      <c r="A2794" t="s">
        <v>417</v>
      </c>
      <c r="B2794" t="s">
        <v>447</v>
      </c>
      <c r="C2794" t="s">
        <v>37</v>
      </c>
      <c r="D2794" t="s">
        <v>38</v>
      </c>
      <c r="E2794" s="1">
        <v>41897</v>
      </c>
      <c r="F2794" s="1" t="s">
        <v>441</v>
      </c>
      <c r="G2794">
        <v>4</v>
      </c>
      <c r="H2794">
        <v>7.5396825396825395</v>
      </c>
      <c r="I2794">
        <v>25</v>
      </c>
      <c r="J2794" t="s">
        <v>444</v>
      </c>
      <c r="K2794">
        <f t="shared" si="43"/>
        <v>1265</v>
      </c>
    </row>
    <row r="2795" spans="1:11" hidden="1" x14ac:dyDescent="0.3">
      <c r="A2795" t="s">
        <v>417</v>
      </c>
      <c r="B2795" t="s">
        <v>447</v>
      </c>
      <c r="C2795" t="s">
        <v>37</v>
      </c>
      <c r="D2795" t="s">
        <v>38</v>
      </c>
      <c r="E2795" s="1">
        <v>41897</v>
      </c>
      <c r="F2795" s="1" t="s">
        <v>441</v>
      </c>
      <c r="G2795">
        <v>1</v>
      </c>
      <c r="H2795">
        <v>6.524574669187146</v>
      </c>
      <c r="I2795">
        <v>19</v>
      </c>
      <c r="J2795" t="s">
        <v>444</v>
      </c>
      <c r="K2795">
        <f t="shared" si="43"/>
        <v>1265</v>
      </c>
    </row>
    <row r="2796" spans="1:11" hidden="1" x14ac:dyDescent="0.3">
      <c r="A2796" t="s">
        <v>417</v>
      </c>
      <c r="B2796" t="s">
        <v>447</v>
      </c>
      <c r="C2796" t="s">
        <v>37</v>
      </c>
      <c r="D2796" t="s">
        <v>38</v>
      </c>
      <c r="E2796" s="1">
        <v>41897</v>
      </c>
      <c r="F2796" s="1" t="s">
        <v>441</v>
      </c>
      <c r="G2796">
        <v>2</v>
      </c>
      <c r="H2796">
        <v>6.4536862003780717</v>
      </c>
      <c r="I2796">
        <v>23</v>
      </c>
      <c r="J2796" t="s">
        <v>444</v>
      </c>
      <c r="K2796">
        <f t="shared" si="43"/>
        <v>1265</v>
      </c>
    </row>
    <row r="2797" spans="1:11" hidden="1" x14ac:dyDescent="0.3">
      <c r="A2797" t="s">
        <v>417</v>
      </c>
      <c r="B2797" t="s">
        <v>447</v>
      </c>
      <c r="C2797" t="s">
        <v>37</v>
      </c>
      <c r="D2797" t="s">
        <v>38</v>
      </c>
      <c r="E2797" s="1">
        <v>41897</v>
      </c>
      <c r="F2797" s="1" t="s">
        <v>441</v>
      </c>
      <c r="G2797">
        <v>3</v>
      </c>
      <c r="H2797">
        <v>6.732514177693762</v>
      </c>
      <c r="I2797">
        <v>23</v>
      </c>
      <c r="J2797" t="s">
        <v>444</v>
      </c>
      <c r="K2797">
        <f t="shared" si="43"/>
        <v>1265</v>
      </c>
    </row>
    <row r="2798" spans="1:11" hidden="1" x14ac:dyDescent="0.3">
      <c r="A2798" t="s">
        <v>417</v>
      </c>
      <c r="B2798" t="s">
        <v>447</v>
      </c>
      <c r="C2798" t="s">
        <v>37</v>
      </c>
      <c r="D2798" t="s">
        <v>38</v>
      </c>
      <c r="E2798" s="1">
        <v>41897</v>
      </c>
      <c r="F2798" s="1" t="s">
        <v>441</v>
      </c>
      <c r="G2798">
        <v>4</v>
      </c>
      <c r="H2798">
        <v>6.5860113421550093</v>
      </c>
      <c r="I2798">
        <v>21</v>
      </c>
      <c r="J2798" t="s">
        <v>444</v>
      </c>
      <c r="K2798">
        <f t="shared" si="43"/>
        <v>1265</v>
      </c>
    </row>
    <row r="2799" spans="1:11" hidden="1" x14ac:dyDescent="0.3">
      <c r="A2799" t="s">
        <v>417</v>
      </c>
      <c r="B2799" t="s">
        <v>447</v>
      </c>
      <c r="C2799" t="s">
        <v>37</v>
      </c>
      <c r="D2799" t="s">
        <v>38</v>
      </c>
      <c r="E2799" s="1">
        <v>41904</v>
      </c>
      <c r="F2799" s="1" t="s">
        <v>441</v>
      </c>
      <c r="G2799">
        <v>1</v>
      </c>
      <c r="H2799">
        <v>8.0873563218390796</v>
      </c>
      <c r="I2799">
        <v>21</v>
      </c>
      <c r="J2799" t="s">
        <v>444</v>
      </c>
      <c r="K2799">
        <f t="shared" ref="K2799:K2862" si="44">(E2799-Exp4SD) * 23</f>
        <v>1426</v>
      </c>
    </row>
    <row r="2800" spans="1:11" hidden="1" x14ac:dyDescent="0.3">
      <c r="A2800" t="s">
        <v>417</v>
      </c>
      <c r="B2800" t="s">
        <v>447</v>
      </c>
      <c r="C2800" t="s">
        <v>37</v>
      </c>
      <c r="D2800" t="s">
        <v>38</v>
      </c>
      <c r="E2800" s="1">
        <v>41904</v>
      </c>
      <c r="F2800" s="1" t="s">
        <v>441</v>
      </c>
      <c r="G2800">
        <v>2</v>
      </c>
      <c r="H2800">
        <v>7.5941043083900226</v>
      </c>
      <c r="I2800">
        <v>22</v>
      </c>
      <c r="J2800" t="s">
        <v>444</v>
      </c>
      <c r="K2800">
        <f t="shared" si="44"/>
        <v>1426</v>
      </c>
    </row>
    <row r="2801" spans="1:11" hidden="1" x14ac:dyDescent="0.3">
      <c r="A2801" t="s">
        <v>417</v>
      </c>
      <c r="B2801" t="s">
        <v>447</v>
      </c>
      <c r="C2801" t="s">
        <v>37</v>
      </c>
      <c r="D2801" t="s">
        <v>38</v>
      </c>
      <c r="E2801" s="1">
        <v>41904</v>
      </c>
      <c r="F2801" s="1" t="s">
        <v>441</v>
      </c>
      <c r="G2801">
        <v>3</v>
      </c>
      <c r="H2801">
        <v>7.7165532879818599</v>
      </c>
      <c r="I2801">
        <v>23</v>
      </c>
      <c r="J2801" t="s">
        <v>444</v>
      </c>
      <c r="K2801">
        <f t="shared" si="44"/>
        <v>1426</v>
      </c>
    </row>
    <row r="2802" spans="1:11" hidden="1" x14ac:dyDescent="0.3">
      <c r="A2802" t="s">
        <v>417</v>
      </c>
      <c r="B2802" t="s">
        <v>447</v>
      </c>
      <c r="C2802" t="s">
        <v>37</v>
      </c>
      <c r="D2802" t="s">
        <v>38</v>
      </c>
      <c r="E2802" s="1">
        <v>41904</v>
      </c>
      <c r="F2802" s="1" t="s">
        <v>441</v>
      </c>
      <c r="G2802">
        <v>4</v>
      </c>
      <c r="H2802">
        <v>7.5668934240362811</v>
      </c>
      <c r="I2802">
        <v>21</v>
      </c>
      <c r="J2802" t="s">
        <v>444</v>
      </c>
      <c r="K2802">
        <f t="shared" si="44"/>
        <v>1426</v>
      </c>
    </row>
    <row r="2803" spans="1:11" hidden="1" x14ac:dyDescent="0.3">
      <c r="A2803" t="s">
        <v>417</v>
      </c>
      <c r="B2803" t="s">
        <v>447</v>
      </c>
      <c r="C2803" t="s">
        <v>37</v>
      </c>
      <c r="D2803" t="s">
        <v>38</v>
      </c>
      <c r="E2803" s="1">
        <v>41904</v>
      </c>
      <c r="F2803" s="1" t="s">
        <v>441</v>
      </c>
      <c r="G2803">
        <v>1</v>
      </c>
      <c r="H2803">
        <v>7.5532879818594107</v>
      </c>
      <c r="I2803">
        <v>27</v>
      </c>
      <c r="J2803" t="s">
        <v>444</v>
      </c>
      <c r="K2803">
        <f t="shared" si="44"/>
        <v>1426</v>
      </c>
    </row>
    <row r="2804" spans="1:11" hidden="1" x14ac:dyDescent="0.3">
      <c r="A2804" t="s">
        <v>417</v>
      </c>
      <c r="B2804" t="s">
        <v>447</v>
      </c>
      <c r="C2804" t="s">
        <v>37</v>
      </c>
      <c r="D2804" t="s">
        <v>38</v>
      </c>
      <c r="E2804" s="1">
        <v>41904</v>
      </c>
      <c r="F2804" s="1" t="s">
        <v>441</v>
      </c>
      <c r="G2804">
        <v>2</v>
      </c>
      <c r="H2804">
        <v>7.8571428571428568</v>
      </c>
      <c r="I2804">
        <v>27</v>
      </c>
      <c r="J2804" t="s">
        <v>444</v>
      </c>
      <c r="K2804">
        <f t="shared" si="44"/>
        <v>1426</v>
      </c>
    </row>
    <row r="2805" spans="1:11" hidden="1" x14ac:dyDescent="0.3">
      <c r="A2805" t="s">
        <v>417</v>
      </c>
      <c r="B2805" t="s">
        <v>447</v>
      </c>
      <c r="C2805" t="s">
        <v>37</v>
      </c>
      <c r="D2805" t="s">
        <v>38</v>
      </c>
      <c r="E2805" s="1">
        <v>41904</v>
      </c>
      <c r="F2805" s="1" t="s">
        <v>441</v>
      </c>
      <c r="G2805">
        <v>3</v>
      </c>
      <c r="H2805">
        <v>7.7891156462585034</v>
      </c>
      <c r="I2805">
        <v>26</v>
      </c>
      <c r="J2805" t="s">
        <v>444</v>
      </c>
      <c r="K2805">
        <f t="shared" si="44"/>
        <v>1426</v>
      </c>
    </row>
    <row r="2806" spans="1:11" hidden="1" x14ac:dyDescent="0.3">
      <c r="A2806" t="s">
        <v>417</v>
      </c>
      <c r="B2806" t="s">
        <v>447</v>
      </c>
      <c r="C2806" t="s">
        <v>37</v>
      </c>
      <c r="D2806" t="s">
        <v>38</v>
      </c>
      <c r="E2806" s="1">
        <v>41904</v>
      </c>
      <c r="F2806" s="1" t="s">
        <v>441</v>
      </c>
      <c r="G2806">
        <v>4</v>
      </c>
      <c r="H2806">
        <v>7.666666666666667</v>
      </c>
      <c r="I2806">
        <v>28</v>
      </c>
      <c r="J2806" t="s">
        <v>444</v>
      </c>
      <c r="K2806">
        <f t="shared" si="44"/>
        <v>1426</v>
      </c>
    </row>
    <row r="2807" spans="1:11" hidden="1" x14ac:dyDescent="0.3">
      <c r="A2807" t="s">
        <v>417</v>
      </c>
      <c r="B2807" t="s">
        <v>447</v>
      </c>
      <c r="C2807" t="s">
        <v>37</v>
      </c>
      <c r="D2807" t="s">
        <v>38</v>
      </c>
      <c r="E2807" s="1">
        <v>41904</v>
      </c>
      <c r="F2807" s="1" t="s">
        <v>441</v>
      </c>
      <c r="G2807">
        <v>1</v>
      </c>
      <c r="H2807">
        <v>7.6077097505668938</v>
      </c>
      <c r="I2807">
        <v>24</v>
      </c>
      <c r="J2807" t="s">
        <v>444</v>
      </c>
      <c r="K2807">
        <f t="shared" si="44"/>
        <v>1426</v>
      </c>
    </row>
    <row r="2808" spans="1:11" hidden="1" x14ac:dyDescent="0.3">
      <c r="A2808" t="s">
        <v>417</v>
      </c>
      <c r="B2808" t="s">
        <v>447</v>
      </c>
      <c r="C2808" t="s">
        <v>37</v>
      </c>
      <c r="D2808" t="s">
        <v>38</v>
      </c>
      <c r="E2808" s="1">
        <v>41904</v>
      </c>
      <c r="F2808" s="1" t="s">
        <v>441</v>
      </c>
      <c r="G2808">
        <v>2</v>
      </c>
      <c r="H2808">
        <v>7.7845804988662133</v>
      </c>
      <c r="I2808">
        <v>28</v>
      </c>
      <c r="J2808" t="s">
        <v>444</v>
      </c>
      <c r="K2808">
        <f t="shared" si="44"/>
        <v>1426</v>
      </c>
    </row>
    <row r="2809" spans="1:11" hidden="1" x14ac:dyDescent="0.3">
      <c r="A2809" t="s">
        <v>417</v>
      </c>
      <c r="B2809" t="s">
        <v>447</v>
      </c>
      <c r="C2809" t="s">
        <v>37</v>
      </c>
      <c r="D2809" t="s">
        <v>38</v>
      </c>
      <c r="E2809" s="1">
        <v>41904</v>
      </c>
      <c r="F2809" s="1" t="s">
        <v>441</v>
      </c>
      <c r="G2809">
        <v>3</v>
      </c>
      <c r="H2809">
        <v>7.7165532879818599</v>
      </c>
      <c r="I2809">
        <v>24</v>
      </c>
      <c r="J2809" t="s">
        <v>444</v>
      </c>
      <c r="K2809">
        <f t="shared" si="44"/>
        <v>1426</v>
      </c>
    </row>
    <row r="2810" spans="1:11" hidden="1" x14ac:dyDescent="0.3">
      <c r="A2810" t="s">
        <v>417</v>
      </c>
      <c r="B2810" t="s">
        <v>447</v>
      </c>
      <c r="C2810" t="s">
        <v>37</v>
      </c>
      <c r="D2810" t="s">
        <v>38</v>
      </c>
      <c r="E2810" s="1">
        <v>41904</v>
      </c>
      <c r="F2810" s="1" t="s">
        <v>441</v>
      </c>
      <c r="G2810">
        <v>4</v>
      </c>
      <c r="H2810">
        <v>6.7939508506616253</v>
      </c>
      <c r="I2810">
        <v>22</v>
      </c>
      <c r="J2810" t="s">
        <v>444</v>
      </c>
      <c r="K2810">
        <f t="shared" si="44"/>
        <v>1426</v>
      </c>
    </row>
    <row r="2811" spans="1:11" hidden="1" x14ac:dyDescent="0.3">
      <c r="A2811" t="s">
        <v>417</v>
      </c>
      <c r="B2811" t="s">
        <v>447</v>
      </c>
      <c r="C2811" t="s">
        <v>37</v>
      </c>
      <c r="D2811" t="s">
        <v>38</v>
      </c>
      <c r="E2811" s="1">
        <v>41911</v>
      </c>
      <c r="F2811" s="1" t="s">
        <v>441</v>
      </c>
      <c r="G2811">
        <v>1</v>
      </c>
      <c r="H2811">
        <v>8.0459770114942533</v>
      </c>
      <c r="I2811">
        <v>30</v>
      </c>
      <c r="J2811" t="s">
        <v>444</v>
      </c>
      <c r="K2811">
        <f t="shared" si="44"/>
        <v>1587</v>
      </c>
    </row>
    <row r="2812" spans="1:11" hidden="1" x14ac:dyDescent="0.3">
      <c r="A2812" t="s">
        <v>417</v>
      </c>
      <c r="B2812" t="s">
        <v>447</v>
      </c>
      <c r="C2812" t="s">
        <v>37</v>
      </c>
      <c r="D2812" t="s">
        <v>38</v>
      </c>
      <c r="E2812" s="1">
        <v>41911</v>
      </c>
      <c r="F2812" s="1" t="s">
        <v>441</v>
      </c>
      <c r="G2812">
        <v>2</v>
      </c>
      <c r="H2812">
        <v>9.1456102783725903</v>
      </c>
      <c r="I2812">
        <v>30</v>
      </c>
      <c r="J2812" t="s">
        <v>444</v>
      </c>
      <c r="K2812">
        <f t="shared" si="44"/>
        <v>1587</v>
      </c>
    </row>
    <row r="2813" spans="1:11" hidden="1" x14ac:dyDescent="0.3">
      <c r="A2813" t="s">
        <v>417</v>
      </c>
      <c r="B2813" t="s">
        <v>447</v>
      </c>
      <c r="C2813" t="s">
        <v>37</v>
      </c>
      <c r="D2813" t="s">
        <v>38</v>
      </c>
      <c r="E2813" s="1">
        <v>41911</v>
      </c>
      <c r="F2813" s="1" t="s">
        <v>441</v>
      </c>
      <c r="G2813">
        <v>3</v>
      </c>
      <c r="H2813">
        <v>8.5471264367816087</v>
      </c>
      <c r="I2813">
        <v>28</v>
      </c>
      <c r="J2813" t="s">
        <v>444</v>
      </c>
      <c r="K2813">
        <f t="shared" si="44"/>
        <v>1587</v>
      </c>
    </row>
    <row r="2814" spans="1:11" hidden="1" x14ac:dyDescent="0.3">
      <c r="A2814" t="s">
        <v>417</v>
      </c>
      <c r="B2814" t="s">
        <v>447</v>
      </c>
      <c r="C2814" t="s">
        <v>37</v>
      </c>
      <c r="D2814" t="s">
        <v>38</v>
      </c>
      <c r="E2814" s="1">
        <v>41911</v>
      </c>
      <c r="F2814" s="1" t="s">
        <v>441</v>
      </c>
      <c r="G2814">
        <v>4</v>
      </c>
      <c r="H2814">
        <v>7.4943310657596376</v>
      </c>
      <c r="I2814">
        <v>26</v>
      </c>
      <c r="J2814" t="s">
        <v>444</v>
      </c>
      <c r="K2814">
        <f t="shared" si="44"/>
        <v>1587</v>
      </c>
    </row>
    <row r="2815" spans="1:11" hidden="1" x14ac:dyDescent="0.3">
      <c r="A2815" t="s">
        <v>417</v>
      </c>
      <c r="B2815" t="s">
        <v>447</v>
      </c>
      <c r="C2815" t="s">
        <v>37</v>
      </c>
      <c r="D2815" t="s">
        <v>38</v>
      </c>
      <c r="E2815" s="1">
        <v>41911</v>
      </c>
      <c r="F2815" s="1" t="s">
        <v>441</v>
      </c>
      <c r="G2815">
        <v>1</v>
      </c>
      <c r="H2815">
        <v>8.9103448275862078</v>
      </c>
      <c r="I2815">
        <v>27</v>
      </c>
      <c r="J2815" t="s">
        <v>444</v>
      </c>
      <c r="K2815">
        <f t="shared" si="44"/>
        <v>1587</v>
      </c>
    </row>
    <row r="2816" spans="1:11" hidden="1" x14ac:dyDescent="0.3">
      <c r="A2816" t="s">
        <v>417</v>
      </c>
      <c r="B2816" t="s">
        <v>447</v>
      </c>
      <c r="C2816" t="s">
        <v>37</v>
      </c>
      <c r="D2816" t="s">
        <v>38</v>
      </c>
      <c r="E2816" s="1">
        <v>41911</v>
      </c>
      <c r="F2816" s="1" t="s">
        <v>441</v>
      </c>
      <c r="G2816">
        <v>2</v>
      </c>
      <c r="H2816">
        <v>9.102783725910065</v>
      </c>
      <c r="I2816">
        <v>29</v>
      </c>
      <c r="J2816" t="s">
        <v>444</v>
      </c>
      <c r="K2816">
        <f t="shared" si="44"/>
        <v>1587</v>
      </c>
    </row>
    <row r="2817" spans="1:11" hidden="1" x14ac:dyDescent="0.3">
      <c r="A2817" t="s">
        <v>417</v>
      </c>
      <c r="B2817" t="s">
        <v>447</v>
      </c>
      <c r="C2817" t="s">
        <v>37</v>
      </c>
      <c r="D2817" t="s">
        <v>38</v>
      </c>
      <c r="E2817" s="1">
        <v>41911</v>
      </c>
      <c r="F2817" s="1" t="s">
        <v>441</v>
      </c>
      <c r="G2817">
        <v>3</v>
      </c>
      <c r="H2817">
        <v>7.9160997732426299</v>
      </c>
      <c r="I2817">
        <v>24</v>
      </c>
      <c r="J2817" t="s">
        <v>444</v>
      </c>
      <c r="K2817">
        <f t="shared" si="44"/>
        <v>1587</v>
      </c>
    </row>
    <row r="2818" spans="1:11" hidden="1" x14ac:dyDescent="0.3">
      <c r="A2818" t="s">
        <v>417</v>
      </c>
      <c r="B2818" t="s">
        <v>447</v>
      </c>
      <c r="C2818" t="s">
        <v>37</v>
      </c>
      <c r="D2818" t="s">
        <v>38</v>
      </c>
      <c r="E2818" s="1">
        <v>41911</v>
      </c>
      <c r="F2818" s="1" t="s">
        <v>441</v>
      </c>
      <c r="G2818">
        <v>4</v>
      </c>
      <c r="H2818">
        <v>8.5747126436781613</v>
      </c>
      <c r="I2818">
        <v>27</v>
      </c>
      <c r="J2818" t="s">
        <v>444</v>
      </c>
      <c r="K2818">
        <f t="shared" si="44"/>
        <v>1587</v>
      </c>
    </row>
    <row r="2819" spans="1:11" hidden="1" x14ac:dyDescent="0.3">
      <c r="A2819" t="s">
        <v>417</v>
      </c>
      <c r="B2819" t="s">
        <v>447</v>
      </c>
      <c r="C2819" t="s">
        <v>37</v>
      </c>
      <c r="D2819" t="s">
        <v>38</v>
      </c>
      <c r="E2819" s="1">
        <v>41911</v>
      </c>
      <c r="F2819" s="1" t="s">
        <v>441</v>
      </c>
      <c r="G2819">
        <v>1</v>
      </c>
      <c r="H2819">
        <v>9.1954022988505741</v>
      </c>
      <c r="I2819">
        <v>31</v>
      </c>
      <c r="J2819" t="s">
        <v>444</v>
      </c>
      <c r="K2819">
        <f t="shared" si="44"/>
        <v>1587</v>
      </c>
    </row>
    <row r="2820" spans="1:11" hidden="1" x14ac:dyDescent="0.3">
      <c r="A2820" t="s">
        <v>417</v>
      </c>
      <c r="B2820" t="s">
        <v>447</v>
      </c>
      <c r="C2820" t="s">
        <v>37</v>
      </c>
      <c r="D2820" t="s">
        <v>38</v>
      </c>
      <c r="E2820" s="1">
        <v>41911</v>
      </c>
      <c r="F2820" s="1" t="s">
        <v>441</v>
      </c>
      <c r="G2820">
        <v>2</v>
      </c>
      <c r="H2820">
        <v>8.1701149425287358</v>
      </c>
      <c r="I2820">
        <v>29</v>
      </c>
      <c r="J2820" t="s">
        <v>444</v>
      </c>
      <c r="K2820">
        <f t="shared" si="44"/>
        <v>1587</v>
      </c>
    </row>
    <row r="2821" spans="1:11" hidden="1" x14ac:dyDescent="0.3">
      <c r="A2821" t="s">
        <v>417</v>
      </c>
      <c r="B2821" t="s">
        <v>447</v>
      </c>
      <c r="C2821" t="s">
        <v>37</v>
      </c>
      <c r="D2821" t="s">
        <v>38</v>
      </c>
      <c r="E2821" s="1">
        <v>41911</v>
      </c>
      <c r="F2821" s="1" t="s">
        <v>441</v>
      </c>
      <c r="G2821">
        <v>3</v>
      </c>
      <c r="H2821">
        <v>7.512471655328798</v>
      </c>
      <c r="I2821">
        <v>29</v>
      </c>
      <c r="J2821" t="s">
        <v>444</v>
      </c>
      <c r="K2821">
        <f t="shared" si="44"/>
        <v>1587</v>
      </c>
    </row>
    <row r="2822" spans="1:11" hidden="1" x14ac:dyDescent="0.3">
      <c r="A2822" t="s">
        <v>417</v>
      </c>
      <c r="B2822" t="s">
        <v>447</v>
      </c>
      <c r="C2822" t="s">
        <v>37</v>
      </c>
      <c r="D2822" t="s">
        <v>38</v>
      </c>
      <c r="E2822" s="1">
        <v>41911</v>
      </c>
      <c r="F2822" s="1" t="s">
        <v>441</v>
      </c>
      <c r="G2822">
        <v>4</v>
      </c>
      <c r="H2822">
        <v>9.2183908045977017</v>
      </c>
      <c r="I2822">
        <v>27</v>
      </c>
      <c r="J2822" t="s">
        <v>444</v>
      </c>
      <c r="K2822">
        <f t="shared" si="44"/>
        <v>1587</v>
      </c>
    </row>
    <row r="2823" spans="1:11" hidden="1" x14ac:dyDescent="0.3">
      <c r="A2823" t="s">
        <v>417</v>
      </c>
      <c r="B2823" t="s">
        <v>447</v>
      </c>
      <c r="C2823" t="s">
        <v>37</v>
      </c>
      <c r="D2823" t="s">
        <v>38</v>
      </c>
      <c r="E2823" s="1">
        <v>41918</v>
      </c>
      <c r="F2823" s="1" t="s">
        <v>441</v>
      </c>
      <c r="G2823">
        <v>1</v>
      </c>
      <c r="H2823">
        <v>9.2355460385438981</v>
      </c>
      <c r="I2823">
        <v>27</v>
      </c>
      <c r="J2823" t="s">
        <v>444</v>
      </c>
      <c r="K2823">
        <f t="shared" si="44"/>
        <v>1748</v>
      </c>
    </row>
    <row r="2824" spans="1:11" hidden="1" x14ac:dyDescent="0.3">
      <c r="A2824" t="s">
        <v>417</v>
      </c>
      <c r="B2824" t="s">
        <v>447</v>
      </c>
      <c r="C2824" t="s">
        <v>37</v>
      </c>
      <c r="D2824" t="s">
        <v>38</v>
      </c>
      <c r="E2824" s="1">
        <v>41918</v>
      </c>
      <c r="F2824" s="1" t="s">
        <v>441</v>
      </c>
      <c r="G2824">
        <v>2</v>
      </c>
      <c r="H2824">
        <v>9.4282655246252673</v>
      </c>
      <c r="I2824">
        <v>27</v>
      </c>
      <c r="J2824" t="s">
        <v>444</v>
      </c>
      <c r="K2824">
        <f t="shared" si="44"/>
        <v>1748</v>
      </c>
    </row>
    <row r="2825" spans="1:11" hidden="1" x14ac:dyDescent="0.3">
      <c r="A2825" t="s">
        <v>417</v>
      </c>
      <c r="B2825" t="s">
        <v>447</v>
      </c>
      <c r="C2825" t="s">
        <v>37</v>
      </c>
      <c r="D2825" t="s">
        <v>38</v>
      </c>
      <c r="E2825" s="1">
        <v>41918</v>
      </c>
      <c r="F2825" s="1" t="s">
        <v>441</v>
      </c>
      <c r="G2825">
        <v>3</v>
      </c>
      <c r="H2825">
        <v>9.4796573875802999</v>
      </c>
      <c r="I2825">
        <v>27</v>
      </c>
      <c r="J2825" t="s">
        <v>444</v>
      </c>
      <c r="K2825">
        <f t="shared" si="44"/>
        <v>1748</v>
      </c>
    </row>
    <row r="2826" spans="1:11" hidden="1" x14ac:dyDescent="0.3">
      <c r="A2826" t="s">
        <v>417</v>
      </c>
      <c r="B2826" t="s">
        <v>447</v>
      </c>
      <c r="C2826" t="s">
        <v>37</v>
      </c>
      <c r="D2826" t="s">
        <v>38</v>
      </c>
      <c r="E2826" s="1">
        <v>41918</v>
      </c>
      <c r="F2826" s="1" t="s">
        <v>441</v>
      </c>
      <c r="G2826">
        <v>4</v>
      </c>
      <c r="H2826">
        <v>9.2312633832976445</v>
      </c>
      <c r="I2826">
        <v>26</v>
      </c>
      <c r="J2826" t="s">
        <v>444</v>
      </c>
      <c r="K2826">
        <f t="shared" si="44"/>
        <v>1748</v>
      </c>
    </row>
    <row r="2827" spans="1:11" hidden="1" x14ac:dyDescent="0.3">
      <c r="A2827" t="s">
        <v>417</v>
      </c>
      <c r="B2827" t="s">
        <v>447</v>
      </c>
      <c r="C2827" t="s">
        <v>37</v>
      </c>
      <c r="D2827" t="s">
        <v>38</v>
      </c>
      <c r="E2827" s="1">
        <v>41918</v>
      </c>
      <c r="F2827" s="1" t="s">
        <v>441</v>
      </c>
      <c r="G2827">
        <v>1</v>
      </c>
      <c r="H2827">
        <v>7.458049886621315</v>
      </c>
      <c r="I2827">
        <v>27</v>
      </c>
      <c r="J2827" t="s">
        <v>444</v>
      </c>
      <c r="K2827">
        <f t="shared" si="44"/>
        <v>1748</v>
      </c>
    </row>
    <row r="2828" spans="1:11" hidden="1" x14ac:dyDescent="0.3">
      <c r="A2828" t="s">
        <v>417</v>
      </c>
      <c r="B2828" t="s">
        <v>447</v>
      </c>
      <c r="C2828" t="s">
        <v>37</v>
      </c>
      <c r="D2828" t="s">
        <v>38</v>
      </c>
      <c r="E2828" s="1">
        <v>41918</v>
      </c>
      <c r="F2828" s="1" t="s">
        <v>441</v>
      </c>
      <c r="G2828">
        <v>2</v>
      </c>
      <c r="H2828">
        <v>8.3494252873563219</v>
      </c>
      <c r="I2828">
        <v>26</v>
      </c>
      <c r="J2828" t="s">
        <v>444</v>
      </c>
      <c r="K2828">
        <f t="shared" si="44"/>
        <v>1748</v>
      </c>
    </row>
    <row r="2829" spans="1:11" hidden="1" x14ac:dyDescent="0.3">
      <c r="A2829" t="s">
        <v>417</v>
      </c>
      <c r="B2829" t="s">
        <v>447</v>
      </c>
      <c r="C2829" t="s">
        <v>37</v>
      </c>
      <c r="D2829" t="s">
        <v>38</v>
      </c>
      <c r="E2829" s="1">
        <v>41918</v>
      </c>
      <c r="F2829" s="1" t="s">
        <v>441</v>
      </c>
      <c r="G2829">
        <v>3</v>
      </c>
      <c r="H2829">
        <v>9.2869379014989288</v>
      </c>
      <c r="I2829">
        <v>27</v>
      </c>
      <c r="J2829" t="s">
        <v>444</v>
      </c>
      <c r="K2829">
        <f t="shared" si="44"/>
        <v>1748</v>
      </c>
    </row>
    <row r="2830" spans="1:11" hidden="1" x14ac:dyDescent="0.3">
      <c r="A2830" t="s">
        <v>417</v>
      </c>
      <c r="B2830" t="s">
        <v>447</v>
      </c>
      <c r="C2830" t="s">
        <v>37</v>
      </c>
      <c r="D2830" t="s">
        <v>38</v>
      </c>
      <c r="E2830" s="1">
        <v>41918</v>
      </c>
      <c r="F2830" s="1" t="s">
        <v>441</v>
      </c>
      <c r="G2830">
        <v>4</v>
      </c>
      <c r="H2830">
        <v>9.5995717344753739</v>
      </c>
      <c r="I2830">
        <v>28</v>
      </c>
      <c r="J2830" t="s">
        <v>444</v>
      </c>
      <c r="K2830">
        <f t="shared" si="44"/>
        <v>1748</v>
      </c>
    </row>
    <row r="2831" spans="1:11" hidden="1" x14ac:dyDescent="0.3">
      <c r="A2831" t="s">
        <v>417</v>
      </c>
      <c r="B2831" t="s">
        <v>447</v>
      </c>
      <c r="C2831" t="s">
        <v>37</v>
      </c>
      <c r="D2831" t="s">
        <v>38</v>
      </c>
      <c r="E2831" s="1">
        <v>41918</v>
      </c>
      <c r="F2831" s="1" t="s">
        <v>441</v>
      </c>
      <c r="G2831">
        <v>1</v>
      </c>
      <c r="H2831">
        <v>8.4965517241379303</v>
      </c>
      <c r="I2831">
        <v>25</v>
      </c>
      <c r="J2831" t="s">
        <v>444</v>
      </c>
      <c r="K2831">
        <f t="shared" si="44"/>
        <v>1748</v>
      </c>
    </row>
    <row r="2832" spans="1:11" hidden="1" x14ac:dyDescent="0.3">
      <c r="A2832" t="s">
        <v>417</v>
      </c>
      <c r="B2832" t="s">
        <v>447</v>
      </c>
      <c r="C2832" t="s">
        <v>37</v>
      </c>
      <c r="D2832" t="s">
        <v>38</v>
      </c>
      <c r="E2832" s="1">
        <v>41918</v>
      </c>
      <c r="F2832" s="1" t="s">
        <v>441</v>
      </c>
      <c r="G2832">
        <v>2</v>
      </c>
      <c r="H2832">
        <v>9.5010706638115625</v>
      </c>
      <c r="I2832">
        <v>29</v>
      </c>
      <c r="J2832" t="s">
        <v>444</v>
      </c>
      <c r="K2832">
        <f t="shared" si="44"/>
        <v>1748</v>
      </c>
    </row>
    <row r="2833" spans="1:11" hidden="1" x14ac:dyDescent="0.3">
      <c r="A2833" t="s">
        <v>417</v>
      </c>
      <c r="B2833" t="s">
        <v>447</v>
      </c>
      <c r="C2833" t="s">
        <v>37</v>
      </c>
      <c r="D2833" t="s">
        <v>38</v>
      </c>
      <c r="E2833" s="1">
        <v>41918</v>
      </c>
      <c r="F2833" s="1" t="s">
        <v>441</v>
      </c>
      <c r="G2833">
        <v>3</v>
      </c>
      <c r="H2833">
        <v>9.3383297644539613</v>
      </c>
      <c r="I2833">
        <v>28</v>
      </c>
      <c r="J2833" t="s">
        <v>444</v>
      </c>
      <c r="K2833">
        <f t="shared" si="44"/>
        <v>1748</v>
      </c>
    </row>
    <row r="2834" spans="1:11" hidden="1" x14ac:dyDescent="0.3">
      <c r="A2834" t="s">
        <v>417</v>
      </c>
      <c r="B2834" t="s">
        <v>447</v>
      </c>
      <c r="C2834" t="s">
        <v>37</v>
      </c>
      <c r="D2834" t="s">
        <v>38</v>
      </c>
      <c r="E2834" s="1">
        <v>41918</v>
      </c>
      <c r="F2834" s="1" t="s">
        <v>441</v>
      </c>
      <c r="G2834">
        <v>4</v>
      </c>
      <c r="H2834">
        <v>8.7816091954022983</v>
      </c>
      <c r="I2834">
        <v>27</v>
      </c>
      <c r="J2834" t="s">
        <v>444</v>
      </c>
      <c r="K2834">
        <f t="shared" si="44"/>
        <v>1748</v>
      </c>
    </row>
    <row r="2835" spans="1:11" hidden="1" x14ac:dyDescent="0.3">
      <c r="A2835" t="s">
        <v>417</v>
      </c>
      <c r="B2835" t="s">
        <v>447</v>
      </c>
      <c r="C2835" t="s">
        <v>37</v>
      </c>
      <c r="D2835" t="s">
        <v>38</v>
      </c>
      <c r="E2835" s="1">
        <v>41926</v>
      </c>
      <c r="F2835" s="1" t="s">
        <v>441</v>
      </c>
      <c r="G2835">
        <v>1</v>
      </c>
      <c r="H2835">
        <v>10.782608695652174</v>
      </c>
      <c r="I2835">
        <v>27</v>
      </c>
      <c r="J2835" t="s">
        <v>444</v>
      </c>
      <c r="K2835">
        <f t="shared" si="44"/>
        <v>1932</v>
      </c>
    </row>
    <row r="2836" spans="1:11" hidden="1" x14ac:dyDescent="0.3">
      <c r="A2836" t="s">
        <v>417</v>
      </c>
      <c r="B2836" t="s">
        <v>447</v>
      </c>
      <c r="C2836" t="s">
        <v>37</v>
      </c>
      <c r="D2836" t="s">
        <v>38</v>
      </c>
      <c r="E2836" s="1">
        <v>41926</v>
      </c>
      <c r="F2836" s="1" t="s">
        <v>441</v>
      </c>
      <c r="G2836">
        <v>2</v>
      </c>
      <c r="H2836">
        <v>10.014989293361884</v>
      </c>
      <c r="I2836">
        <v>27</v>
      </c>
      <c r="J2836" t="s">
        <v>444</v>
      </c>
      <c r="K2836">
        <f t="shared" si="44"/>
        <v>1932</v>
      </c>
    </row>
    <row r="2837" spans="1:11" hidden="1" x14ac:dyDescent="0.3">
      <c r="A2837" t="s">
        <v>417</v>
      </c>
      <c r="B2837" t="s">
        <v>447</v>
      </c>
      <c r="C2837" t="s">
        <v>37</v>
      </c>
      <c r="D2837" t="s">
        <v>38</v>
      </c>
      <c r="E2837" s="1">
        <v>41926</v>
      </c>
      <c r="F2837" s="1" t="s">
        <v>441</v>
      </c>
      <c r="G2837">
        <v>3</v>
      </c>
      <c r="H2837">
        <v>10.891304347826086</v>
      </c>
      <c r="I2837">
        <v>29</v>
      </c>
      <c r="J2837" t="s">
        <v>444</v>
      </c>
      <c r="K2837">
        <f t="shared" si="44"/>
        <v>1932</v>
      </c>
    </row>
    <row r="2838" spans="1:11" hidden="1" x14ac:dyDescent="0.3">
      <c r="A2838" t="s">
        <v>417</v>
      </c>
      <c r="B2838" t="s">
        <v>447</v>
      </c>
      <c r="C2838" t="s">
        <v>37</v>
      </c>
      <c r="D2838" t="s">
        <v>38</v>
      </c>
      <c r="E2838" s="1">
        <v>41926</v>
      </c>
      <c r="F2838" s="1" t="s">
        <v>441</v>
      </c>
      <c r="G2838">
        <v>4</v>
      </c>
      <c r="H2838">
        <v>10.260869565217391</v>
      </c>
      <c r="I2838">
        <v>28</v>
      </c>
      <c r="J2838" t="s">
        <v>444</v>
      </c>
      <c r="K2838">
        <f t="shared" si="44"/>
        <v>1932</v>
      </c>
    </row>
    <row r="2839" spans="1:11" hidden="1" x14ac:dyDescent="0.3">
      <c r="A2839" t="s">
        <v>417</v>
      </c>
      <c r="B2839" t="s">
        <v>447</v>
      </c>
      <c r="C2839" t="s">
        <v>37</v>
      </c>
      <c r="D2839" t="s">
        <v>38</v>
      </c>
      <c r="E2839" s="1">
        <v>41926</v>
      </c>
      <c r="F2839" s="1" t="s">
        <v>441</v>
      </c>
      <c r="G2839">
        <v>1</v>
      </c>
      <c r="H2839">
        <v>10.578260869565216</v>
      </c>
      <c r="I2839">
        <v>32</v>
      </c>
      <c r="J2839" t="s">
        <v>444</v>
      </c>
      <c r="K2839">
        <f t="shared" si="44"/>
        <v>1932</v>
      </c>
    </row>
    <row r="2840" spans="1:11" hidden="1" x14ac:dyDescent="0.3">
      <c r="A2840" t="s">
        <v>417</v>
      </c>
      <c r="B2840" t="s">
        <v>447</v>
      </c>
      <c r="C2840" t="s">
        <v>37</v>
      </c>
      <c r="D2840" t="s">
        <v>38</v>
      </c>
      <c r="E2840" s="1">
        <v>41926</v>
      </c>
      <c r="F2840" s="1" t="s">
        <v>441</v>
      </c>
      <c r="G2840">
        <v>2</v>
      </c>
      <c r="H2840">
        <v>10.647826086956522</v>
      </c>
      <c r="I2840">
        <v>28</v>
      </c>
      <c r="J2840" t="s">
        <v>444</v>
      </c>
      <c r="K2840">
        <f t="shared" si="44"/>
        <v>1932</v>
      </c>
    </row>
    <row r="2841" spans="1:11" hidden="1" x14ac:dyDescent="0.3">
      <c r="A2841" t="s">
        <v>417</v>
      </c>
      <c r="B2841" t="s">
        <v>447</v>
      </c>
      <c r="C2841" t="s">
        <v>37</v>
      </c>
      <c r="D2841" t="s">
        <v>38</v>
      </c>
      <c r="E2841" s="1">
        <v>41926</v>
      </c>
      <c r="F2841" s="1" t="s">
        <v>441</v>
      </c>
      <c r="G2841">
        <v>3</v>
      </c>
      <c r="H2841">
        <v>10.643478260869566</v>
      </c>
      <c r="I2841">
        <v>30</v>
      </c>
      <c r="J2841" t="s">
        <v>444</v>
      </c>
      <c r="K2841">
        <f t="shared" si="44"/>
        <v>1932</v>
      </c>
    </row>
    <row r="2842" spans="1:11" hidden="1" x14ac:dyDescent="0.3">
      <c r="A2842" t="s">
        <v>417</v>
      </c>
      <c r="B2842" t="s">
        <v>447</v>
      </c>
      <c r="C2842" t="s">
        <v>37</v>
      </c>
      <c r="D2842" t="s">
        <v>38</v>
      </c>
      <c r="E2842" s="1">
        <v>41926</v>
      </c>
      <c r="F2842" s="1" t="s">
        <v>441</v>
      </c>
      <c r="G2842">
        <v>4</v>
      </c>
      <c r="H2842">
        <v>10.265217391304347</v>
      </c>
      <c r="I2842">
        <v>29</v>
      </c>
      <c r="J2842" t="s">
        <v>444</v>
      </c>
      <c r="K2842">
        <f t="shared" si="44"/>
        <v>1932</v>
      </c>
    </row>
    <row r="2843" spans="1:11" hidden="1" x14ac:dyDescent="0.3">
      <c r="A2843" t="s">
        <v>417</v>
      </c>
      <c r="B2843" t="s">
        <v>447</v>
      </c>
      <c r="C2843" t="s">
        <v>37</v>
      </c>
      <c r="D2843" t="s">
        <v>38</v>
      </c>
      <c r="E2843" s="1">
        <v>41926</v>
      </c>
      <c r="F2843" s="1" t="s">
        <v>441</v>
      </c>
      <c r="G2843">
        <v>1</v>
      </c>
      <c r="H2843">
        <v>10.404347826086957</v>
      </c>
      <c r="I2843">
        <v>28</v>
      </c>
      <c r="J2843" t="s">
        <v>444</v>
      </c>
      <c r="K2843">
        <f t="shared" si="44"/>
        <v>1932</v>
      </c>
    </row>
    <row r="2844" spans="1:11" hidden="1" x14ac:dyDescent="0.3">
      <c r="A2844" t="s">
        <v>417</v>
      </c>
      <c r="B2844" t="s">
        <v>447</v>
      </c>
      <c r="C2844" t="s">
        <v>37</v>
      </c>
      <c r="D2844" t="s">
        <v>38</v>
      </c>
      <c r="E2844" s="1">
        <v>41926</v>
      </c>
      <c r="F2844" s="1" t="s">
        <v>441</v>
      </c>
      <c r="G2844">
        <v>2</v>
      </c>
      <c r="H2844">
        <v>10.273913043478261</v>
      </c>
      <c r="I2844">
        <v>27</v>
      </c>
      <c r="J2844" t="s">
        <v>444</v>
      </c>
      <c r="K2844">
        <f t="shared" si="44"/>
        <v>1932</v>
      </c>
    </row>
    <row r="2845" spans="1:11" hidden="1" x14ac:dyDescent="0.3">
      <c r="A2845" t="s">
        <v>417</v>
      </c>
      <c r="B2845" t="s">
        <v>447</v>
      </c>
      <c r="C2845" t="s">
        <v>37</v>
      </c>
      <c r="D2845" t="s">
        <v>38</v>
      </c>
      <c r="E2845" s="1">
        <v>41926</v>
      </c>
      <c r="F2845" s="1" t="s">
        <v>441</v>
      </c>
      <c r="G2845">
        <v>3</v>
      </c>
      <c r="H2845">
        <v>10.547826086956523</v>
      </c>
      <c r="I2845">
        <v>29</v>
      </c>
      <c r="J2845" t="s">
        <v>444</v>
      </c>
      <c r="K2845">
        <f t="shared" si="44"/>
        <v>1932</v>
      </c>
    </row>
    <row r="2846" spans="1:11" hidden="1" x14ac:dyDescent="0.3">
      <c r="A2846" t="s">
        <v>417</v>
      </c>
      <c r="B2846" t="s">
        <v>447</v>
      </c>
      <c r="C2846" t="s">
        <v>37</v>
      </c>
      <c r="D2846" t="s">
        <v>38</v>
      </c>
      <c r="E2846" s="1">
        <v>41926</v>
      </c>
      <c r="F2846" s="1" t="s">
        <v>441</v>
      </c>
      <c r="G2846">
        <v>4</v>
      </c>
      <c r="H2846">
        <v>9.1670235546038548</v>
      </c>
      <c r="I2846">
        <v>26</v>
      </c>
      <c r="J2846" t="s">
        <v>444</v>
      </c>
      <c r="K2846">
        <f t="shared" si="44"/>
        <v>1932</v>
      </c>
    </row>
    <row r="2847" spans="1:11" hidden="1" x14ac:dyDescent="0.3">
      <c r="A2847" t="s">
        <v>417</v>
      </c>
      <c r="B2847" t="s">
        <v>447</v>
      </c>
      <c r="C2847" t="s">
        <v>37</v>
      </c>
      <c r="D2847" t="s">
        <v>38</v>
      </c>
      <c r="E2847" s="1">
        <v>41932</v>
      </c>
      <c r="F2847" s="1" t="s">
        <v>441</v>
      </c>
      <c r="G2847">
        <v>1</v>
      </c>
      <c r="H2847">
        <v>9.5353319057815842</v>
      </c>
      <c r="I2847">
        <v>25</v>
      </c>
      <c r="J2847" t="s">
        <v>444</v>
      </c>
      <c r="K2847">
        <f t="shared" si="44"/>
        <v>2070</v>
      </c>
    </row>
    <row r="2848" spans="1:11" hidden="1" x14ac:dyDescent="0.3">
      <c r="A2848" t="s">
        <v>417</v>
      </c>
      <c r="B2848" t="s">
        <v>447</v>
      </c>
      <c r="C2848" t="s">
        <v>37</v>
      </c>
      <c r="D2848" t="s">
        <v>38</v>
      </c>
      <c r="E2848" s="1">
        <v>41932</v>
      </c>
      <c r="F2848" s="1" t="s">
        <v>441</v>
      </c>
      <c r="G2848">
        <v>2</v>
      </c>
      <c r="H2848">
        <v>9.0856531049250542</v>
      </c>
      <c r="I2848">
        <v>25</v>
      </c>
      <c r="J2848" t="s">
        <v>444</v>
      </c>
      <c r="K2848">
        <f t="shared" si="44"/>
        <v>2070</v>
      </c>
    </row>
    <row r="2849" spans="1:11" hidden="1" x14ac:dyDescent="0.3">
      <c r="A2849" t="s">
        <v>417</v>
      </c>
      <c r="B2849" t="s">
        <v>447</v>
      </c>
      <c r="C2849" t="s">
        <v>37</v>
      </c>
      <c r="D2849" t="s">
        <v>38</v>
      </c>
      <c r="E2849" s="1">
        <v>41932</v>
      </c>
      <c r="F2849" s="1" t="s">
        <v>441</v>
      </c>
      <c r="G2849">
        <v>3</v>
      </c>
      <c r="H2849">
        <v>10.108695652173912</v>
      </c>
      <c r="I2849">
        <v>28</v>
      </c>
      <c r="J2849" t="s">
        <v>444</v>
      </c>
      <c r="K2849">
        <f t="shared" si="44"/>
        <v>2070</v>
      </c>
    </row>
    <row r="2850" spans="1:11" hidden="1" x14ac:dyDescent="0.3">
      <c r="A2850" t="s">
        <v>417</v>
      </c>
      <c r="B2850" t="s">
        <v>447</v>
      </c>
      <c r="C2850" t="s">
        <v>37</v>
      </c>
      <c r="D2850" t="s">
        <v>38</v>
      </c>
      <c r="E2850" s="1">
        <v>41932</v>
      </c>
      <c r="F2850" s="1" t="s">
        <v>441</v>
      </c>
      <c r="G2850">
        <v>4</v>
      </c>
      <c r="H2850">
        <v>11.295652173913044</v>
      </c>
      <c r="I2850">
        <v>24</v>
      </c>
      <c r="J2850" t="s">
        <v>444</v>
      </c>
      <c r="K2850">
        <f t="shared" si="44"/>
        <v>2070</v>
      </c>
    </row>
    <row r="2851" spans="1:11" hidden="1" x14ac:dyDescent="0.3">
      <c r="A2851" t="s">
        <v>417</v>
      </c>
      <c r="B2851" t="s">
        <v>447</v>
      </c>
      <c r="C2851" t="s">
        <v>37</v>
      </c>
      <c r="D2851" t="s">
        <v>38</v>
      </c>
      <c r="E2851" s="1">
        <v>41932</v>
      </c>
      <c r="F2851" s="1" t="s">
        <v>441</v>
      </c>
      <c r="G2851">
        <v>1</v>
      </c>
      <c r="H2851">
        <v>9.8565310492505347</v>
      </c>
      <c r="I2851">
        <v>27</v>
      </c>
      <c r="J2851" t="s">
        <v>444</v>
      </c>
      <c r="K2851">
        <f t="shared" si="44"/>
        <v>2070</v>
      </c>
    </row>
    <row r="2852" spans="1:11" hidden="1" x14ac:dyDescent="0.3">
      <c r="A2852" t="s">
        <v>417</v>
      </c>
      <c r="B2852" t="s">
        <v>447</v>
      </c>
      <c r="C2852" t="s">
        <v>37</v>
      </c>
      <c r="D2852" t="s">
        <v>38</v>
      </c>
      <c r="E2852" s="1">
        <v>41932</v>
      </c>
      <c r="F2852" s="1" t="s">
        <v>441</v>
      </c>
      <c r="G2852">
        <v>2</v>
      </c>
      <c r="H2852">
        <v>9.3126338329764451</v>
      </c>
      <c r="I2852">
        <v>28</v>
      </c>
      <c r="J2852" t="s">
        <v>444</v>
      </c>
      <c r="K2852">
        <f t="shared" si="44"/>
        <v>2070</v>
      </c>
    </row>
    <row r="2853" spans="1:11" hidden="1" x14ac:dyDescent="0.3">
      <c r="A2853" t="s">
        <v>417</v>
      </c>
      <c r="B2853" t="s">
        <v>447</v>
      </c>
      <c r="C2853" t="s">
        <v>37</v>
      </c>
      <c r="D2853" t="s">
        <v>38</v>
      </c>
      <c r="E2853" s="1">
        <v>41932</v>
      </c>
      <c r="F2853" s="1" t="s">
        <v>441</v>
      </c>
      <c r="G2853">
        <v>3</v>
      </c>
      <c r="H2853">
        <v>11.134782608695652</v>
      </c>
      <c r="I2853">
        <v>27</v>
      </c>
      <c r="J2853" t="s">
        <v>444</v>
      </c>
      <c r="K2853">
        <f t="shared" si="44"/>
        <v>2070</v>
      </c>
    </row>
    <row r="2854" spans="1:11" hidden="1" x14ac:dyDescent="0.3">
      <c r="A2854" t="s">
        <v>417</v>
      </c>
      <c r="B2854" t="s">
        <v>447</v>
      </c>
      <c r="C2854" t="s">
        <v>37</v>
      </c>
      <c r="D2854" t="s">
        <v>38</v>
      </c>
      <c r="E2854" s="1">
        <v>41932</v>
      </c>
      <c r="F2854" s="1" t="s">
        <v>441</v>
      </c>
      <c r="G2854">
        <v>4</v>
      </c>
      <c r="H2854">
        <v>10.221739130434782</v>
      </c>
      <c r="I2854">
        <v>26</v>
      </c>
      <c r="J2854" t="s">
        <v>444</v>
      </c>
      <c r="K2854">
        <f t="shared" si="44"/>
        <v>2070</v>
      </c>
    </row>
    <row r="2855" spans="1:11" hidden="1" x14ac:dyDescent="0.3">
      <c r="A2855" t="s">
        <v>417</v>
      </c>
      <c r="B2855" t="s">
        <v>447</v>
      </c>
      <c r="C2855" t="s">
        <v>37</v>
      </c>
      <c r="D2855" t="s">
        <v>38</v>
      </c>
      <c r="E2855" s="1">
        <v>41932</v>
      </c>
      <c r="F2855" s="1" t="s">
        <v>441</v>
      </c>
      <c r="G2855">
        <v>1</v>
      </c>
      <c r="H2855">
        <v>10.826086956521738</v>
      </c>
      <c r="I2855">
        <v>29</v>
      </c>
      <c r="J2855" t="s">
        <v>444</v>
      </c>
      <c r="K2855">
        <f t="shared" si="44"/>
        <v>2070</v>
      </c>
    </row>
    <row r="2856" spans="1:11" hidden="1" x14ac:dyDescent="0.3">
      <c r="A2856" t="s">
        <v>417</v>
      </c>
      <c r="B2856" t="s">
        <v>447</v>
      </c>
      <c r="C2856" t="s">
        <v>37</v>
      </c>
      <c r="D2856" t="s">
        <v>38</v>
      </c>
      <c r="E2856" s="1">
        <v>41932</v>
      </c>
      <c r="F2856" s="1" t="s">
        <v>441</v>
      </c>
      <c r="G2856">
        <v>2</v>
      </c>
      <c r="H2856">
        <v>9.8565310492505347</v>
      </c>
      <c r="I2856">
        <v>28</v>
      </c>
      <c r="J2856" t="s">
        <v>444</v>
      </c>
      <c r="K2856">
        <f t="shared" si="44"/>
        <v>2070</v>
      </c>
    </row>
    <row r="2857" spans="1:11" hidden="1" x14ac:dyDescent="0.3">
      <c r="A2857" t="s">
        <v>417</v>
      </c>
      <c r="B2857" t="s">
        <v>447</v>
      </c>
      <c r="C2857" t="s">
        <v>37</v>
      </c>
      <c r="D2857" t="s">
        <v>38</v>
      </c>
      <c r="E2857" s="1">
        <v>41932</v>
      </c>
      <c r="F2857" s="1" t="s">
        <v>441</v>
      </c>
      <c r="G2857">
        <v>3</v>
      </c>
      <c r="H2857">
        <v>11.07391304347826</v>
      </c>
      <c r="I2857">
        <v>29</v>
      </c>
      <c r="J2857" t="s">
        <v>444</v>
      </c>
      <c r="K2857">
        <f t="shared" si="44"/>
        <v>2070</v>
      </c>
    </row>
    <row r="2858" spans="1:11" hidden="1" x14ac:dyDescent="0.3">
      <c r="A2858" t="s">
        <v>417</v>
      </c>
      <c r="B2858" t="s">
        <v>447</v>
      </c>
      <c r="C2858" t="s">
        <v>37</v>
      </c>
      <c r="D2858" t="s">
        <v>38</v>
      </c>
      <c r="E2858" s="1">
        <v>41932</v>
      </c>
      <c r="F2858" s="1" t="s">
        <v>441</v>
      </c>
      <c r="G2858">
        <v>4</v>
      </c>
      <c r="H2858">
        <v>9.985010706638116</v>
      </c>
      <c r="I2858">
        <v>27</v>
      </c>
      <c r="J2858" t="s">
        <v>444</v>
      </c>
      <c r="K2858">
        <f t="shared" si="44"/>
        <v>2070</v>
      </c>
    </row>
    <row r="2859" spans="1:11" hidden="1" x14ac:dyDescent="0.3">
      <c r="A2859" t="s">
        <v>417</v>
      </c>
      <c r="B2859" t="s">
        <v>447</v>
      </c>
      <c r="C2859" t="s">
        <v>37</v>
      </c>
      <c r="D2859" t="s">
        <v>38</v>
      </c>
      <c r="E2859" s="1">
        <v>41946</v>
      </c>
      <c r="F2859" s="1" t="s">
        <v>441</v>
      </c>
      <c r="G2859">
        <v>1</v>
      </c>
      <c r="H2859">
        <v>11</v>
      </c>
      <c r="I2859">
        <v>25</v>
      </c>
      <c r="J2859" t="s">
        <v>444</v>
      </c>
      <c r="K2859">
        <f t="shared" si="44"/>
        <v>2392</v>
      </c>
    </row>
    <row r="2860" spans="1:11" hidden="1" x14ac:dyDescent="0.3">
      <c r="A2860" t="s">
        <v>417</v>
      </c>
      <c r="B2860" t="s">
        <v>447</v>
      </c>
      <c r="C2860" t="s">
        <v>37</v>
      </c>
      <c r="D2860" t="s">
        <v>38</v>
      </c>
      <c r="E2860" s="1">
        <v>41946</v>
      </c>
      <c r="F2860" s="1" t="s">
        <v>441</v>
      </c>
      <c r="G2860">
        <v>2</v>
      </c>
      <c r="H2860">
        <v>11</v>
      </c>
      <c r="I2860" t="s">
        <v>437</v>
      </c>
      <c r="J2860" t="s">
        <v>445</v>
      </c>
      <c r="K2860">
        <f t="shared" si="44"/>
        <v>2392</v>
      </c>
    </row>
    <row r="2861" spans="1:11" hidden="1" x14ac:dyDescent="0.3">
      <c r="A2861" t="s">
        <v>417</v>
      </c>
      <c r="B2861" t="s">
        <v>447</v>
      </c>
      <c r="C2861" t="s">
        <v>37</v>
      </c>
      <c r="D2861" t="s">
        <v>38</v>
      </c>
      <c r="E2861" s="1">
        <v>41946</v>
      </c>
      <c r="F2861" s="1" t="s">
        <v>441</v>
      </c>
      <c r="G2861">
        <v>3</v>
      </c>
      <c r="H2861">
        <v>11</v>
      </c>
      <c r="I2861">
        <v>27</v>
      </c>
      <c r="J2861" t="s">
        <v>444</v>
      </c>
      <c r="K2861">
        <f t="shared" si="44"/>
        <v>2392</v>
      </c>
    </row>
    <row r="2862" spans="1:11" hidden="1" x14ac:dyDescent="0.3">
      <c r="A2862" t="s">
        <v>417</v>
      </c>
      <c r="B2862" t="s">
        <v>447</v>
      </c>
      <c r="C2862" t="s">
        <v>37</v>
      </c>
      <c r="D2862" t="s">
        <v>38</v>
      </c>
      <c r="E2862" s="1">
        <v>41946</v>
      </c>
      <c r="F2862" s="1" t="s">
        <v>441</v>
      </c>
      <c r="G2862">
        <v>4</v>
      </c>
      <c r="H2862">
        <v>11</v>
      </c>
      <c r="I2862" t="s">
        <v>437</v>
      </c>
      <c r="J2862" t="s">
        <v>445</v>
      </c>
      <c r="K2862">
        <f t="shared" si="44"/>
        <v>2392</v>
      </c>
    </row>
    <row r="2863" spans="1:11" hidden="1" x14ac:dyDescent="0.3">
      <c r="A2863" t="s">
        <v>417</v>
      </c>
      <c r="B2863" t="s">
        <v>447</v>
      </c>
      <c r="C2863" t="s">
        <v>37</v>
      </c>
      <c r="D2863" t="s">
        <v>38</v>
      </c>
      <c r="E2863" s="1">
        <v>41946</v>
      </c>
      <c r="F2863" s="1" t="s">
        <v>441</v>
      </c>
      <c r="G2863">
        <v>1</v>
      </c>
      <c r="H2863">
        <v>11</v>
      </c>
      <c r="I2863" t="s">
        <v>437</v>
      </c>
      <c r="J2863" t="s">
        <v>445</v>
      </c>
      <c r="K2863">
        <f t="shared" ref="K2863:K2910" si="45">(E2863-Exp4SD) * 23</f>
        <v>2392</v>
      </c>
    </row>
    <row r="2864" spans="1:11" hidden="1" x14ac:dyDescent="0.3">
      <c r="A2864" t="s">
        <v>417</v>
      </c>
      <c r="B2864" t="s">
        <v>447</v>
      </c>
      <c r="C2864" t="s">
        <v>37</v>
      </c>
      <c r="D2864" t="s">
        <v>38</v>
      </c>
      <c r="E2864" s="1">
        <v>41946</v>
      </c>
      <c r="F2864" s="1" t="s">
        <v>441</v>
      </c>
      <c r="G2864">
        <v>2</v>
      </c>
      <c r="H2864">
        <v>11</v>
      </c>
      <c r="I2864" t="s">
        <v>437</v>
      </c>
      <c r="J2864" t="s">
        <v>445</v>
      </c>
      <c r="K2864">
        <f t="shared" si="45"/>
        <v>2392</v>
      </c>
    </row>
    <row r="2865" spans="1:11" hidden="1" x14ac:dyDescent="0.3">
      <c r="A2865" t="s">
        <v>417</v>
      </c>
      <c r="B2865" t="s">
        <v>447</v>
      </c>
      <c r="C2865" t="s">
        <v>37</v>
      </c>
      <c r="D2865" t="s">
        <v>38</v>
      </c>
      <c r="E2865" s="1">
        <v>41946</v>
      </c>
      <c r="F2865" s="1" t="s">
        <v>441</v>
      </c>
      <c r="G2865">
        <v>3</v>
      </c>
      <c r="H2865">
        <v>11.260869565217391</v>
      </c>
      <c r="I2865">
        <v>26</v>
      </c>
      <c r="J2865" t="s">
        <v>444</v>
      </c>
      <c r="K2865">
        <f t="shared" si="45"/>
        <v>2392</v>
      </c>
    </row>
    <row r="2866" spans="1:11" hidden="1" x14ac:dyDescent="0.3">
      <c r="A2866" t="s">
        <v>417</v>
      </c>
      <c r="B2866" t="s">
        <v>447</v>
      </c>
      <c r="C2866" t="s">
        <v>37</v>
      </c>
      <c r="D2866" t="s">
        <v>38</v>
      </c>
      <c r="E2866" s="1">
        <v>41946</v>
      </c>
      <c r="F2866" s="1" t="s">
        <v>441</v>
      </c>
      <c r="G2866">
        <v>4</v>
      </c>
      <c r="H2866">
        <v>11</v>
      </c>
      <c r="I2866" t="s">
        <v>437</v>
      </c>
      <c r="J2866" t="s">
        <v>445</v>
      </c>
      <c r="K2866">
        <f t="shared" si="45"/>
        <v>2392</v>
      </c>
    </row>
    <row r="2867" spans="1:11" hidden="1" x14ac:dyDescent="0.3">
      <c r="A2867" t="s">
        <v>417</v>
      </c>
      <c r="B2867" t="s">
        <v>447</v>
      </c>
      <c r="C2867" t="s">
        <v>37</v>
      </c>
      <c r="D2867" t="s">
        <v>38</v>
      </c>
      <c r="E2867" s="1">
        <v>41946</v>
      </c>
      <c r="F2867" s="1" t="s">
        <v>441</v>
      </c>
      <c r="G2867">
        <v>1</v>
      </c>
      <c r="H2867">
        <v>11</v>
      </c>
      <c r="I2867" t="s">
        <v>437</v>
      </c>
      <c r="J2867" t="s">
        <v>444</v>
      </c>
      <c r="K2867">
        <f t="shared" si="45"/>
        <v>2392</v>
      </c>
    </row>
    <row r="2868" spans="1:11" hidden="1" x14ac:dyDescent="0.3">
      <c r="A2868" t="s">
        <v>417</v>
      </c>
      <c r="B2868" t="s">
        <v>447</v>
      </c>
      <c r="C2868" t="s">
        <v>37</v>
      </c>
      <c r="D2868" t="s">
        <v>38</v>
      </c>
      <c r="E2868" s="1">
        <v>41946</v>
      </c>
      <c r="F2868" s="1" t="s">
        <v>441</v>
      </c>
      <c r="G2868">
        <v>2</v>
      </c>
      <c r="H2868">
        <v>11.688000000000001</v>
      </c>
      <c r="I2868">
        <v>28</v>
      </c>
      <c r="J2868" t="s">
        <v>444</v>
      </c>
      <c r="K2868">
        <f t="shared" si="45"/>
        <v>2392</v>
      </c>
    </row>
    <row r="2869" spans="1:11" hidden="1" x14ac:dyDescent="0.3">
      <c r="A2869" t="s">
        <v>417</v>
      </c>
      <c r="B2869" t="s">
        <v>447</v>
      </c>
      <c r="C2869" t="s">
        <v>37</v>
      </c>
      <c r="D2869" t="s">
        <v>38</v>
      </c>
      <c r="E2869" s="1">
        <v>41946</v>
      </c>
      <c r="F2869" s="1" t="s">
        <v>441</v>
      </c>
      <c r="G2869">
        <v>3</v>
      </c>
      <c r="H2869">
        <v>12.04</v>
      </c>
      <c r="I2869">
        <v>30</v>
      </c>
      <c r="J2869" t="s">
        <v>444</v>
      </c>
      <c r="K2869">
        <f t="shared" si="45"/>
        <v>2392</v>
      </c>
    </row>
    <row r="2870" spans="1:11" hidden="1" x14ac:dyDescent="0.3">
      <c r="A2870" t="s">
        <v>417</v>
      </c>
      <c r="B2870" t="s">
        <v>447</v>
      </c>
      <c r="C2870" t="s">
        <v>37</v>
      </c>
      <c r="D2870" t="s">
        <v>38</v>
      </c>
      <c r="E2870" s="1">
        <v>41946</v>
      </c>
      <c r="F2870" s="1" t="s">
        <v>441</v>
      </c>
      <c r="G2870">
        <v>4</v>
      </c>
      <c r="H2870">
        <v>11.843999999999999</v>
      </c>
      <c r="I2870">
        <v>29</v>
      </c>
      <c r="J2870" t="s">
        <v>444</v>
      </c>
      <c r="K2870">
        <f t="shared" si="45"/>
        <v>2392</v>
      </c>
    </row>
    <row r="2871" spans="1:11" hidden="1" x14ac:dyDescent="0.3">
      <c r="A2871" t="s">
        <v>417</v>
      </c>
      <c r="B2871" t="s">
        <v>447</v>
      </c>
      <c r="C2871" t="s">
        <v>37</v>
      </c>
      <c r="D2871" t="s">
        <v>38</v>
      </c>
      <c r="E2871" s="1">
        <v>41974</v>
      </c>
      <c r="F2871" s="1" t="s">
        <v>441</v>
      </c>
      <c r="G2871">
        <v>1</v>
      </c>
      <c r="H2871">
        <v>11</v>
      </c>
      <c r="I2871">
        <v>27</v>
      </c>
      <c r="J2871" t="s">
        <v>445</v>
      </c>
      <c r="K2871">
        <f t="shared" si="45"/>
        <v>3036</v>
      </c>
    </row>
    <row r="2872" spans="1:11" hidden="1" x14ac:dyDescent="0.3">
      <c r="A2872" t="s">
        <v>417</v>
      </c>
      <c r="B2872" t="s">
        <v>447</v>
      </c>
      <c r="C2872" t="s">
        <v>37</v>
      </c>
      <c r="D2872" t="s">
        <v>38</v>
      </c>
      <c r="E2872" s="1">
        <v>41974</v>
      </c>
      <c r="F2872" s="1" t="s">
        <v>441</v>
      </c>
      <c r="G2872">
        <v>2</v>
      </c>
      <c r="H2872">
        <v>11</v>
      </c>
      <c r="I2872">
        <v>28</v>
      </c>
      <c r="J2872" t="s">
        <v>445</v>
      </c>
      <c r="K2872">
        <f t="shared" si="45"/>
        <v>3036</v>
      </c>
    </row>
    <row r="2873" spans="1:11" hidden="1" x14ac:dyDescent="0.3">
      <c r="A2873" t="s">
        <v>417</v>
      </c>
      <c r="B2873" t="s">
        <v>447</v>
      </c>
      <c r="C2873" t="s">
        <v>37</v>
      </c>
      <c r="D2873" t="s">
        <v>38</v>
      </c>
      <c r="E2873" s="1">
        <v>41974</v>
      </c>
      <c r="F2873" s="1" t="s">
        <v>441</v>
      </c>
      <c r="G2873">
        <v>3</v>
      </c>
      <c r="H2873">
        <v>11</v>
      </c>
      <c r="I2873" t="s">
        <v>437</v>
      </c>
      <c r="J2873" t="s">
        <v>445</v>
      </c>
      <c r="K2873">
        <f t="shared" si="45"/>
        <v>3036</v>
      </c>
    </row>
    <row r="2874" spans="1:11" hidden="1" x14ac:dyDescent="0.3">
      <c r="A2874" t="s">
        <v>417</v>
      </c>
      <c r="B2874" t="s">
        <v>447</v>
      </c>
      <c r="C2874" t="s">
        <v>37</v>
      </c>
      <c r="D2874" t="s">
        <v>38</v>
      </c>
      <c r="E2874" s="1">
        <v>41974</v>
      </c>
      <c r="F2874" s="1" t="s">
        <v>441</v>
      </c>
      <c r="G2874">
        <v>4</v>
      </c>
      <c r="H2874">
        <v>11</v>
      </c>
      <c r="I2874" t="s">
        <v>437</v>
      </c>
      <c r="J2874" t="s">
        <v>445</v>
      </c>
      <c r="K2874">
        <f t="shared" si="45"/>
        <v>3036</v>
      </c>
    </row>
    <row r="2875" spans="1:11" hidden="1" x14ac:dyDescent="0.3">
      <c r="A2875" t="s">
        <v>417</v>
      </c>
      <c r="B2875" t="s">
        <v>447</v>
      </c>
      <c r="C2875" t="s">
        <v>37</v>
      </c>
      <c r="D2875" t="s">
        <v>38</v>
      </c>
      <c r="E2875" s="1">
        <v>41984</v>
      </c>
      <c r="F2875" s="1" t="s">
        <v>441</v>
      </c>
      <c r="G2875">
        <v>1</v>
      </c>
      <c r="H2875">
        <v>10</v>
      </c>
      <c r="I2875">
        <v>25</v>
      </c>
      <c r="J2875" t="s">
        <v>445</v>
      </c>
      <c r="K2875">
        <f t="shared" si="45"/>
        <v>3266</v>
      </c>
    </row>
    <row r="2876" spans="1:11" hidden="1" x14ac:dyDescent="0.3">
      <c r="A2876" t="s">
        <v>417</v>
      </c>
      <c r="B2876" t="s">
        <v>447</v>
      </c>
      <c r="C2876" t="s">
        <v>37</v>
      </c>
      <c r="D2876" t="s">
        <v>38</v>
      </c>
      <c r="E2876" s="1">
        <v>41984</v>
      </c>
      <c r="F2876" s="1" t="s">
        <v>441</v>
      </c>
      <c r="G2876">
        <v>2</v>
      </c>
      <c r="H2876">
        <v>10</v>
      </c>
      <c r="I2876">
        <v>27</v>
      </c>
      <c r="J2876" t="s">
        <v>445</v>
      </c>
      <c r="K2876">
        <f t="shared" si="45"/>
        <v>3266</v>
      </c>
    </row>
    <row r="2877" spans="1:11" hidden="1" x14ac:dyDescent="0.3">
      <c r="A2877" t="s">
        <v>417</v>
      </c>
      <c r="B2877" t="s">
        <v>447</v>
      </c>
      <c r="C2877" t="s">
        <v>37</v>
      </c>
      <c r="D2877" t="s">
        <v>38</v>
      </c>
      <c r="E2877" s="1">
        <v>41984</v>
      </c>
      <c r="F2877" s="1" t="s">
        <v>441</v>
      </c>
      <c r="G2877">
        <v>3</v>
      </c>
      <c r="H2877">
        <v>11</v>
      </c>
      <c r="I2877">
        <v>24</v>
      </c>
      <c r="J2877" t="s">
        <v>445</v>
      </c>
      <c r="K2877">
        <f t="shared" si="45"/>
        <v>3266</v>
      </c>
    </row>
    <row r="2878" spans="1:11" hidden="1" x14ac:dyDescent="0.3">
      <c r="A2878" t="s">
        <v>417</v>
      </c>
      <c r="B2878" t="s">
        <v>447</v>
      </c>
      <c r="C2878" t="s">
        <v>37</v>
      </c>
      <c r="D2878" t="s">
        <v>38</v>
      </c>
      <c r="E2878" s="1">
        <v>41984</v>
      </c>
      <c r="F2878" s="1" t="s">
        <v>441</v>
      </c>
      <c r="G2878">
        <v>4</v>
      </c>
      <c r="H2878">
        <v>13</v>
      </c>
      <c r="I2878">
        <v>26</v>
      </c>
      <c r="J2878" t="s">
        <v>445</v>
      </c>
      <c r="K2878">
        <f t="shared" si="45"/>
        <v>3266</v>
      </c>
    </row>
    <row r="2879" spans="1:11" hidden="1" x14ac:dyDescent="0.3">
      <c r="A2879" t="s">
        <v>417</v>
      </c>
      <c r="B2879" t="s">
        <v>447</v>
      </c>
      <c r="C2879" t="s">
        <v>37</v>
      </c>
      <c r="D2879" t="s">
        <v>38</v>
      </c>
      <c r="E2879" s="1">
        <v>41984</v>
      </c>
      <c r="F2879" s="1" t="s">
        <v>441</v>
      </c>
      <c r="G2879">
        <v>1</v>
      </c>
      <c r="H2879">
        <v>11</v>
      </c>
      <c r="I2879">
        <v>27</v>
      </c>
      <c r="J2879" t="s">
        <v>445</v>
      </c>
      <c r="K2879">
        <f t="shared" si="45"/>
        <v>3266</v>
      </c>
    </row>
    <row r="2880" spans="1:11" hidden="1" x14ac:dyDescent="0.3">
      <c r="A2880" t="s">
        <v>417</v>
      </c>
      <c r="B2880" t="s">
        <v>447</v>
      </c>
      <c r="C2880" t="s">
        <v>37</v>
      </c>
      <c r="D2880" t="s">
        <v>38</v>
      </c>
      <c r="E2880" s="1">
        <v>41984</v>
      </c>
      <c r="F2880" s="1" t="s">
        <v>441</v>
      </c>
      <c r="G2880">
        <v>2</v>
      </c>
      <c r="H2880">
        <v>12</v>
      </c>
      <c r="I2880">
        <v>27</v>
      </c>
      <c r="J2880" t="s">
        <v>445</v>
      </c>
      <c r="K2880">
        <f t="shared" si="45"/>
        <v>3266</v>
      </c>
    </row>
    <row r="2881" spans="1:11" hidden="1" x14ac:dyDescent="0.3">
      <c r="A2881" t="s">
        <v>417</v>
      </c>
      <c r="B2881" t="s">
        <v>447</v>
      </c>
      <c r="C2881" t="s">
        <v>37</v>
      </c>
      <c r="D2881" t="s">
        <v>38</v>
      </c>
      <c r="E2881" s="1">
        <v>41984</v>
      </c>
      <c r="F2881" s="1" t="s">
        <v>441</v>
      </c>
      <c r="G2881">
        <v>3</v>
      </c>
      <c r="H2881">
        <v>11</v>
      </c>
      <c r="I2881">
        <v>26</v>
      </c>
      <c r="J2881" t="s">
        <v>445</v>
      </c>
      <c r="K2881">
        <f t="shared" si="45"/>
        <v>3266</v>
      </c>
    </row>
    <row r="2882" spans="1:11" hidden="1" x14ac:dyDescent="0.3">
      <c r="A2882" t="s">
        <v>417</v>
      </c>
      <c r="B2882" t="s">
        <v>447</v>
      </c>
      <c r="C2882" t="s">
        <v>37</v>
      </c>
      <c r="D2882" t="s">
        <v>38</v>
      </c>
      <c r="E2882" s="1">
        <v>41984</v>
      </c>
      <c r="F2882" s="1" t="s">
        <v>441</v>
      </c>
      <c r="G2882">
        <v>4</v>
      </c>
      <c r="H2882">
        <v>11</v>
      </c>
      <c r="I2882">
        <v>28</v>
      </c>
      <c r="J2882" t="s">
        <v>445</v>
      </c>
      <c r="K2882">
        <f t="shared" si="45"/>
        <v>3266</v>
      </c>
    </row>
    <row r="2883" spans="1:11" hidden="1" x14ac:dyDescent="0.3">
      <c r="A2883" t="s">
        <v>417</v>
      </c>
      <c r="B2883" t="s">
        <v>447</v>
      </c>
      <c r="C2883" t="s">
        <v>37</v>
      </c>
      <c r="D2883" t="s">
        <v>38</v>
      </c>
      <c r="E2883" s="1">
        <v>41984</v>
      </c>
      <c r="F2883" s="1" t="s">
        <v>441</v>
      </c>
      <c r="G2883">
        <v>1</v>
      </c>
      <c r="H2883">
        <v>12</v>
      </c>
      <c r="I2883">
        <v>26</v>
      </c>
      <c r="J2883" t="s">
        <v>445</v>
      </c>
      <c r="K2883">
        <f t="shared" si="45"/>
        <v>3266</v>
      </c>
    </row>
    <row r="2884" spans="1:11" hidden="1" x14ac:dyDescent="0.3">
      <c r="A2884" t="s">
        <v>417</v>
      </c>
      <c r="B2884" t="s">
        <v>447</v>
      </c>
      <c r="C2884" t="s">
        <v>37</v>
      </c>
      <c r="D2884" t="s">
        <v>38</v>
      </c>
      <c r="E2884" s="1">
        <v>41984</v>
      </c>
      <c r="F2884" s="1" t="s">
        <v>441</v>
      </c>
      <c r="G2884">
        <v>2</v>
      </c>
      <c r="H2884">
        <v>11</v>
      </c>
      <c r="I2884">
        <v>24</v>
      </c>
      <c r="J2884" t="s">
        <v>445</v>
      </c>
      <c r="K2884">
        <f t="shared" si="45"/>
        <v>3266</v>
      </c>
    </row>
    <row r="2885" spans="1:11" hidden="1" x14ac:dyDescent="0.3">
      <c r="A2885" t="s">
        <v>417</v>
      </c>
      <c r="B2885" t="s">
        <v>447</v>
      </c>
      <c r="C2885" t="s">
        <v>37</v>
      </c>
      <c r="D2885" t="s">
        <v>38</v>
      </c>
      <c r="E2885" s="1">
        <v>41984</v>
      </c>
      <c r="F2885" s="1" t="s">
        <v>441</v>
      </c>
      <c r="G2885">
        <v>3</v>
      </c>
      <c r="H2885">
        <v>11</v>
      </c>
      <c r="I2885">
        <v>27</v>
      </c>
      <c r="J2885" t="s">
        <v>445</v>
      </c>
      <c r="K2885">
        <f t="shared" si="45"/>
        <v>3266</v>
      </c>
    </row>
    <row r="2886" spans="1:11" hidden="1" x14ac:dyDescent="0.3">
      <c r="A2886" t="s">
        <v>417</v>
      </c>
      <c r="B2886" t="s">
        <v>447</v>
      </c>
      <c r="C2886" t="s">
        <v>37</v>
      </c>
      <c r="D2886" t="s">
        <v>38</v>
      </c>
      <c r="E2886" s="1">
        <v>41984</v>
      </c>
      <c r="F2886" s="1" t="s">
        <v>441</v>
      </c>
      <c r="G2886">
        <v>4</v>
      </c>
      <c r="H2886">
        <v>11</v>
      </c>
      <c r="I2886">
        <v>24</v>
      </c>
      <c r="J2886" t="s">
        <v>445</v>
      </c>
      <c r="K2886">
        <f t="shared" si="45"/>
        <v>3266</v>
      </c>
    </row>
    <row r="2887" spans="1:11" hidden="1" x14ac:dyDescent="0.3">
      <c r="A2887" t="s">
        <v>417</v>
      </c>
      <c r="B2887" t="s">
        <v>447</v>
      </c>
      <c r="C2887" t="s">
        <v>37</v>
      </c>
      <c r="D2887" t="s">
        <v>38</v>
      </c>
      <c r="E2887" s="1">
        <v>41984</v>
      </c>
      <c r="F2887" s="1" t="s">
        <v>441</v>
      </c>
      <c r="G2887">
        <v>1</v>
      </c>
      <c r="H2887">
        <v>11</v>
      </c>
      <c r="I2887">
        <v>24</v>
      </c>
      <c r="J2887" t="s">
        <v>445</v>
      </c>
      <c r="K2887">
        <f t="shared" si="45"/>
        <v>3266</v>
      </c>
    </row>
    <row r="2888" spans="1:11" hidden="1" x14ac:dyDescent="0.3">
      <c r="A2888" t="s">
        <v>417</v>
      </c>
      <c r="B2888" t="s">
        <v>447</v>
      </c>
      <c r="C2888" t="s">
        <v>37</v>
      </c>
      <c r="D2888" t="s">
        <v>38</v>
      </c>
      <c r="E2888" s="1">
        <v>41984</v>
      </c>
      <c r="F2888" s="1" t="s">
        <v>441</v>
      </c>
      <c r="G2888">
        <v>2</v>
      </c>
      <c r="H2888">
        <v>12</v>
      </c>
      <c r="I2888">
        <v>26</v>
      </c>
      <c r="J2888" t="s">
        <v>445</v>
      </c>
      <c r="K2888">
        <f t="shared" si="45"/>
        <v>3266</v>
      </c>
    </row>
    <row r="2889" spans="1:11" hidden="1" x14ac:dyDescent="0.3">
      <c r="A2889" t="s">
        <v>417</v>
      </c>
      <c r="B2889" t="s">
        <v>447</v>
      </c>
      <c r="C2889" t="s">
        <v>37</v>
      </c>
      <c r="D2889" t="s">
        <v>38</v>
      </c>
      <c r="E2889" s="1">
        <v>41984</v>
      </c>
      <c r="F2889" s="1" t="s">
        <v>441</v>
      </c>
      <c r="G2889">
        <v>3</v>
      </c>
      <c r="H2889">
        <v>12</v>
      </c>
      <c r="I2889" t="s">
        <v>437</v>
      </c>
      <c r="J2889" t="s">
        <v>445</v>
      </c>
      <c r="K2889">
        <f t="shared" si="45"/>
        <v>3266</v>
      </c>
    </row>
    <row r="2890" spans="1:11" hidden="1" x14ac:dyDescent="0.3">
      <c r="A2890" t="s">
        <v>417</v>
      </c>
      <c r="B2890" t="s">
        <v>447</v>
      </c>
      <c r="C2890" t="s">
        <v>37</v>
      </c>
      <c r="D2890" t="s">
        <v>38</v>
      </c>
      <c r="E2890" s="1">
        <v>41984</v>
      </c>
      <c r="F2890" s="1" t="s">
        <v>441</v>
      </c>
      <c r="G2890">
        <v>4</v>
      </c>
      <c r="H2890">
        <v>10</v>
      </c>
      <c r="I2890" t="s">
        <v>437</v>
      </c>
      <c r="J2890" t="s">
        <v>445</v>
      </c>
      <c r="K2890">
        <f t="shared" si="45"/>
        <v>3266</v>
      </c>
    </row>
    <row r="2891" spans="1:11" hidden="1" x14ac:dyDescent="0.3">
      <c r="A2891" t="s">
        <v>417</v>
      </c>
      <c r="B2891" t="s">
        <v>447</v>
      </c>
      <c r="C2891" t="s">
        <v>37</v>
      </c>
      <c r="D2891" t="s">
        <v>38</v>
      </c>
      <c r="E2891" s="1">
        <v>41984</v>
      </c>
      <c r="F2891" s="1" t="s">
        <v>441</v>
      </c>
      <c r="G2891">
        <v>1</v>
      </c>
      <c r="H2891">
        <v>11</v>
      </c>
      <c r="I2891">
        <v>24</v>
      </c>
      <c r="J2891" t="s">
        <v>445</v>
      </c>
      <c r="K2891">
        <f t="shared" si="45"/>
        <v>3266</v>
      </c>
    </row>
    <row r="2892" spans="1:11" hidden="1" x14ac:dyDescent="0.3">
      <c r="A2892" t="s">
        <v>417</v>
      </c>
      <c r="B2892" t="s">
        <v>447</v>
      </c>
      <c r="C2892" t="s">
        <v>37</v>
      </c>
      <c r="D2892" t="s">
        <v>38</v>
      </c>
      <c r="E2892" s="1">
        <v>41984</v>
      </c>
      <c r="F2892" s="1" t="s">
        <v>441</v>
      </c>
      <c r="G2892">
        <v>2</v>
      </c>
      <c r="H2892">
        <v>11</v>
      </c>
      <c r="I2892" t="s">
        <v>437</v>
      </c>
      <c r="J2892" t="s">
        <v>445</v>
      </c>
      <c r="K2892">
        <f t="shared" si="45"/>
        <v>3266</v>
      </c>
    </row>
    <row r="2893" spans="1:11" hidden="1" x14ac:dyDescent="0.3">
      <c r="A2893" t="s">
        <v>417</v>
      </c>
      <c r="B2893" t="s">
        <v>447</v>
      </c>
      <c r="C2893" t="s">
        <v>37</v>
      </c>
      <c r="D2893" t="s">
        <v>38</v>
      </c>
      <c r="E2893" s="1">
        <v>41984</v>
      </c>
      <c r="F2893" s="1" t="s">
        <v>441</v>
      </c>
      <c r="G2893">
        <v>3</v>
      </c>
      <c r="H2893">
        <v>12</v>
      </c>
      <c r="I2893" t="s">
        <v>437</v>
      </c>
      <c r="J2893" t="s">
        <v>445</v>
      </c>
      <c r="K2893">
        <f t="shared" si="45"/>
        <v>3266</v>
      </c>
    </row>
    <row r="2894" spans="1:11" hidden="1" x14ac:dyDescent="0.3">
      <c r="A2894" t="s">
        <v>417</v>
      </c>
      <c r="B2894" t="s">
        <v>447</v>
      </c>
      <c r="C2894" t="s">
        <v>37</v>
      </c>
      <c r="D2894" t="s">
        <v>38</v>
      </c>
      <c r="E2894" s="1">
        <v>41984</v>
      </c>
      <c r="F2894" s="1" t="s">
        <v>441</v>
      </c>
      <c r="G2894">
        <v>4</v>
      </c>
      <c r="H2894">
        <v>13</v>
      </c>
      <c r="I2894" t="s">
        <v>437</v>
      </c>
      <c r="J2894" t="s">
        <v>445</v>
      </c>
      <c r="K2894">
        <f t="shared" si="45"/>
        <v>3266</v>
      </c>
    </row>
    <row r="2895" spans="1:11" hidden="1" x14ac:dyDescent="0.3">
      <c r="A2895" t="s">
        <v>417</v>
      </c>
      <c r="B2895" t="s">
        <v>447</v>
      </c>
      <c r="C2895" t="s">
        <v>37</v>
      </c>
      <c r="D2895" t="s">
        <v>38</v>
      </c>
      <c r="E2895" s="1">
        <v>41984</v>
      </c>
      <c r="F2895" s="1" t="s">
        <v>441</v>
      </c>
      <c r="G2895">
        <v>1</v>
      </c>
      <c r="H2895">
        <v>11</v>
      </c>
      <c r="I2895">
        <v>25</v>
      </c>
      <c r="J2895" t="s">
        <v>445</v>
      </c>
      <c r="K2895">
        <f t="shared" si="45"/>
        <v>3266</v>
      </c>
    </row>
    <row r="2896" spans="1:11" hidden="1" x14ac:dyDescent="0.3">
      <c r="A2896" t="s">
        <v>417</v>
      </c>
      <c r="B2896" t="s">
        <v>447</v>
      </c>
      <c r="C2896" t="s">
        <v>37</v>
      </c>
      <c r="D2896" t="s">
        <v>38</v>
      </c>
      <c r="E2896" s="1">
        <v>41984</v>
      </c>
      <c r="F2896" s="1" t="s">
        <v>441</v>
      </c>
      <c r="G2896">
        <v>2</v>
      </c>
      <c r="H2896">
        <v>10</v>
      </c>
      <c r="I2896">
        <v>25</v>
      </c>
      <c r="J2896" t="s">
        <v>445</v>
      </c>
      <c r="K2896">
        <f t="shared" si="45"/>
        <v>3266</v>
      </c>
    </row>
    <row r="2897" spans="1:11" hidden="1" x14ac:dyDescent="0.3">
      <c r="A2897" t="s">
        <v>417</v>
      </c>
      <c r="B2897" t="s">
        <v>447</v>
      </c>
      <c r="C2897" t="s">
        <v>37</v>
      </c>
      <c r="D2897" t="s">
        <v>38</v>
      </c>
      <c r="E2897" s="1">
        <v>41984</v>
      </c>
      <c r="F2897" s="1" t="s">
        <v>441</v>
      </c>
      <c r="G2897">
        <v>3</v>
      </c>
      <c r="H2897">
        <v>10</v>
      </c>
      <c r="I2897" t="s">
        <v>437</v>
      </c>
      <c r="J2897" t="s">
        <v>445</v>
      </c>
      <c r="K2897">
        <f t="shared" si="45"/>
        <v>3266</v>
      </c>
    </row>
    <row r="2898" spans="1:11" hidden="1" x14ac:dyDescent="0.3">
      <c r="A2898" t="s">
        <v>417</v>
      </c>
      <c r="B2898" t="s">
        <v>447</v>
      </c>
      <c r="C2898" t="s">
        <v>37</v>
      </c>
      <c r="D2898" t="s">
        <v>38</v>
      </c>
      <c r="E2898" s="1">
        <v>41984</v>
      </c>
      <c r="F2898" s="1" t="s">
        <v>441</v>
      </c>
      <c r="G2898">
        <v>4</v>
      </c>
      <c r="H2898">
        <v>11</v>
      </c>
      <c r="I2898">
        <v>24</v>
      </c>
      <c r="J2898" t="s">
        <v>445</v>
      </c>
      <c r="K2898">
        <f t="shared" si="45"/>
        <v>3266</v>
      </c>
    </row>
    <row r="2899" spans="1:11" hidden="1" x14ac:dyDescent="0.3">
      <c r="A2899" t="s">
        <v>417</v>
      </c>
      <c r="B2899" t="s">
        <v>447</v>
      </c>
      <c r="C2899" t="s">
        <v>37</v>
      </c>
      <c r="D2899" t="s">
        <v>38</v>
      </c>
      <c r="E2899" s="1">
        <v>41984</v>
      </c>
      <c r="F2899" s="1" t="s">
        <v>441</v>
      </c>
      <c r="G2899">
        <v>1</v>
      </c>
      <c r="H2899">
        <v>11</v>
      </c>
      <c r="I2899">
        <v>28</v>
      </c>
      <c r="J2899" t="s">
        <v>445</v>
      </c>
      <c r="K2899">
        <f t="shared" si="45"/>
        <v>3266</v>
      </c>
    </row>
    <row r="2900" spans="1:11" hidden="1" x14ac:dyDescent="0.3">
      <c r="A2900" t="s">
        <v>417</v>
      </c>
      <c r="B2900" t="s">
        <v>447</v>
      </c>
      <c r="C2900" t="s">
        <v>37</v>
      </c>
      <c r="D2900" t="s">
        <v>38</v>
      </c>
      <c r="E2900" s="1">
        <v>41984</v>
      </c>
      <c r="F2900" s="1" t="s">
        <v>441</v>
      </c>
      <c r="G2900">
        <v>2</v>
      </c>
      <c r="H2900">
        <v>12</v>
      </c>
      <c r="I2900">
        <v>28</v>
      </c>
      <c r="J2900" t="s">
        <v>445</v>
      </c>
      <c r="K2900">
        <f t="shared" si="45"/>
        <v>3266</v>
      </c>
    </row>
    <row r="2901" spans="1:11" hidden="1" x14ac:dyDescent="0.3">
      <c r="A2901" t="s">
        <v>417</v>
      </c>
      <c r="B2901" t="s">
        <v>447</v>
      </c>
      <c r="C2901" t="s">
        <v>37</v>
      </c>
      <c r="D2901" t="s">
        <v>38</v>
      </c>
      <c r="E2901" s="1">
        <v>41984</v>
      </c>
      <c r="F2901" s="1" t="s">
        <v>441</v>
      </c>
      <c r="G2901">
        <v>3</v>
      </c>
      <c r="H2901">
        <v>12</v>
      </c>
      <c r="I2901">
        <v>29</v>
      </c>
      <c r="J2901" t="s">
        <v>445</v>
      </c>
      <c r="K2901">
        <f t="shared" si="45"/>
        <v>3266</v>
      </c>
    </row>
    <row r="2902" spans="1:11" hidden="1" x14ac:dyDescent="0.3">
      <c r="A2902" t="s">
        <v>417</v>
      </c>
      <c r="B2902" t="s">
        <v>447</v>
      </c>
      <c r="C2902" t="s">
        <v>37</v>
      </c>
      <c r="D2902" t="s">
        <v>38</v>
      </c>
      <c r="E2902" s="1">
        <v>41984</v>
      </c>
      <c r="F2902" s="1" t="s">
        <v>441</v>
      </c>
      <c r="G2902">
        <v>4</v>
      </c>
      <c r="H2902">
        <v>12</v>
      </c>
      <c r="I2902" t="s">
        <v>437</v>
      </c>
      <c r="J2902" t="s">
        <v>445</v>
      </c>
      <c r="K2902">
        <f t="shared" si="45"/>
        <v>3266</v>
      </c>
    </row>
    <row r="2903" spans="1:11" hidden="1" x14ac:dyDescent="0.3">
      <c r="A2903" t="s">
        <v>417</v>
      </c>
      <c r="B2903" t="s">
        <v>447</v>
      </c>
      <c r="C2903" t="s">
        <v>37</v>
      </c>
      <c r="D2903" t="s">
        <v>38</v>
      </c>
      <c r="E2903" s="1">
        <v>41984</v>
      </c>
      <c r="F2903" s="1" t="s">
        <v>441</v>
      </c>
      <c r="G2903">
        <v>1</v>
      </c>
      <c r="H2903">
        <v>11</v>
      </c>
      <c r="I2903">
        <v>27</v>
      </c>
      <c r="J2903" t="s">
        <v>445</v>
      </c>
      <c r="K2903">
        <f t="shared" si="45"/>
        <v>3266</v>
      </c>
    </row>
    <row r="2904" spans="1:11" hidden="1" x14ac:dyDescent="0.3">
      <c r="A2904" t="s">
        <v>417</v>
      </c>
      <c r="B2904" t="s">
        <v>447</v>
      </c>
      <c r="C2904" t="s">
        <v>37</v>
      </c>
      <c r="D2904" t="s">
        <v>38</v>
      </c>
      <c r="E2904" s="1">
        <v>41984</v>
      </c>
      <c r="F2904" s="1" t="s">
        <v>441</v>
      </c>
      <c r="G2904">
        <v>2</v>
      </c>
      <c r="H2904">
        <v>11</v>
      </c>
      <c r="I2904">
        <v>26</v>
      </c>
      <c r="J2904" t="s">
        <v>445</v>
      </c>
      <c r="K2904">
        <f t="shared" si="45"/>
        <v>3266</v>
      </c>
    </row>
    <row r="2905" spans="1:11" hidden="1" x14ac:dyDescent="0.3">
      <c r="A2905" t="s">
        <v>417</v>
      </c>
      <c r="B2905" t="s">
        <v>447</v>
      </c>
      <c r="C2905" t="s">
        <v>37</v>
      </c>
      <c r="D2905" t="s">
        <v>38</v>
      </c>
      <c r="E2905" s="1">
        <v>41984</v>
      </c>
      <c r="F2905" s="1" t="s">
        <v>441</v>
      </c>
      <c r="G2905">
        <v>3</v>
      </c>
      <c r="H2905">
        <v>11</v>
      </c>
      <c r="I2905">
        <v>26</v>
      </c>
      <c r="J2905" t="s">
        <v>445</v>
      </c>
      <c r="K2905">
        <f t="shared" si="45"/>
        <v>3266</v>
      </c>
    </row>
    <row r="2906" spans="1:11" hidden="1" x14ac:dyDescent="0.3">
      <c r="A2906" t="s">
        <v>417</v>
      </c>
      <c r="B2906" t="s">
        <v>447</v>
      </c>
      <c r="C2906" t="s">
        <v>37</v>
      </c>
      <c r="D2906" t="s">
        <v>38</v>
      </c>
      <c r="E2906" s="1">
        <v>41984</v>
      </c>
      <c r="F2906" s="1" t="s">
        <v>441</v>
      </c>
      <c r="G2906">
        <v>4</v>
      </c>
      <c r="H2906">
        <v>11</v>
      </c>
      <c r="I2906" t="s">
        <v>437</v>
      </c>
      <c r="J2906" t="s">
        <v>445</v>
      </c>
      <c r="K2906">
        <f t="shared" si="45"/>
        <v>3266</v>
      </c>
    </row>
    <row r="2907" spans="1:11" hidden="1" x14ac:dyDescent="0.3">
      <c r="A2907" t="s">
        <v>417</v>
      </c>
      <c r="B2907" t="s">
        <v>447</v>
      </c>
      <c r="C2907" t="s">
        <v>37</v>
      </c>
      <c r="D2907" t="s">
        <v>38</v>
      </c>
      <c r="E2907" s="1">
        <v>41985</v>
      </c>
      <c r="F2907" s="1" t="s">
        <v>441</v>
      </c>
      <c r="G2907">
        <v>1</v>
      </c>
      <c r="H2907">
        <v>11</v>
      </c>
      <c r="I2907" t="s">
        <v>437</v>
      </c>
      <c r="J2907" t="s">
        <v>445</v>
      </c>
      <c r="K2907">
        <f t="shared" si="45"/>
        <v>3289</v>
      </c>
    </row>
    <row r="2908" spans="1:11" hidden="1" x14ac:dyDescent="0.3">
      <c r="A2908" t="s">
        <v>417</v>
      </c>
      <c r="B2908" t="s">
        <v>447</v>
      </c>
      <c r="C2908" t="s">
        <v>37</v>
      </c>
      <c r="D2908" t="s">
        <v>38</v>
      </c>
      <c r="E2908" s="1">
        <v>41985</v>
      </c>
      <c r="F2908" s="1" t="s">
        <v>441</v>
      </c>
      <c r="G2908">
        <v>2</v>
      </c>
      <c r="H2908">
        <v>11</v>
      </c>
      <c r="I2908" t="s">
        <v>437</v>
      </c>
      <c r="J2908" t="s">
        <v>445</v>
      </c>
      <c r="K2908">
        <f t="shared" si="45"/>
        <v>3289</v>
      </c>
    </row>
    <row r="2909" spans="1:11" hidden="1" x14ac:dyDescent="0.3">
      <c r="A2909" t="s">
        <v>417</v>
      </c>
      <c r="B2909" t="s">
        <v>447</v>
      </c>
      <c r="C2909" t="s">
        <v>37</v>
      </c>
      <c r="D2909" t="s">
        <v>38</v>
      </c>
      <c r="E2909" s="1">
        <v>41985</v>
      </c>
      <c r="F2909" s="1" t="s">
        <v>441</v>
      </c>
      <c r="G2909">
        <v>3</v>
      </c>
      <c r="H2909">
        <v>10</v>
      </c>
      <c r="I2909" t="s">
        <v>437</v>
      </c>
      <c r="J2909" t="s">
        <v>445</v>
      </c>
      <c r="K2909">
        <f t="shared" si="45"/>
        <v>3289</v>
      </c>
    </row>
    <row r="2910" spans="1:11" hidden="1" x14ac:dyDescent="0.3">
      <c r="A2910" t="s">
        <v>417</v>
      </c>
      <c r="B2910" t="s">
        <v>447</v>
      </c>
      <c r="C2910" t="s">
        <v>37</v>
      </c>
      <c r="D2910" t="s">
        <v>38</v>
      </c>
      <c r="E2910" s="1">
        <v>41985</v>
      </c>
      <c r="F2910" s="1" t="s">
        <v>441</v>
      </c>
      <c r="G2910">
        <v>4</v>
      </c>
      <c r="H2910">
        <v>11</v>
      </c>
      <c r="I2910" t="s">
        <v>437</v>
      </c>
      <c r="J2910" t="s">
        <v>445</v>
      </c>
      <c r="K2910">
        <f t="shared" si="45"/>
        <v>3289</v>
      </c>
    </row>
  </sheetData>
  <autoFilter ref="A1:F2910">
    <filterColumn colId="1">
      <filters>
        <filter val="Short"/>
      </filters>
    </filterColumn>
    <filterColumn colId="2">
      <filters>
        <filter val="Full"/>
      </filters>
    </filterColumn>
    <filterColumn colId="3">
      <filters>
        <filter val="Batten Spr"/>
      </filters>
    </filterColumn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AI279"/>
  <sheetViews>
    <sheetView topLeftCell="P227" workbookViewId="0">
      <selection activeCell="D9" sqref="D9"/>
    </sheetView>
  </sheetViews>
  <sheetFormatPr defaultRowHeight="14.4" x14ac:dyDescent="0.3"/>
  <cols>
    <col min="1" max="1" width="14.44140625" bestFit="1" customWidth="1"/>
    <col min="2" max="4" width="7.33203125" customWidth="1"/>
    <col min="5" max="5" width="27.6640625" bestFit="1" customWidth="1"/>
    <col min="6" max="19" width="27.6640625" customWidth="1"/>
    <col min="20" max="20" width="7.33203125" customWidth="1"/>
    <col min="21" max="32" width="7" customWidth="1"/>
  </cols>
  <sheetData>
    <row r="6" spans="1:35" x14ac:dyDescent="0.3">
      <c r="B6" s="5" t="s">
        <v>46</v>
      </c>
    </row>
    <row r="7" spans="1:35" x14ac:dyDescent="0.3">
      <c r="B7">
        <v>8</v>
      </c>
      <c r="J7">
        <v>16</v>
      </c>
      <c r="V7" t="s">
        <v>436</v>
      </c>
    </row>
    <row r="8" spans="1:35" x14ac:dyDescent="0.3">
      <c r="B8" t="s">
        <v>437</v>
      </c>
      <c r="F8" t="s">
        <v>170</v>
      </c>
      <c r="J8" t="s">
        <v>437</v>
      </c>
      <c r="N8" t="s">
        <v>170</v>
      </c>
      <c r="V8" t="s">
        <v>170</v>
      </c>
      <c r="AH8" t="s">
        <v>436</v>
      </c>
    </row>
    <row r="9" spans="1:35" x14ac:dyDescent="0.3">
      <c r="B9" t="s">
        <v>35</v>
      </c>
      <c r="D9" t="s">
        <v>37</v>
      </c>
      <c r="F9" t="s">
        <v>35</v>
      </c>
      <c r="H9" t="s">
        <v>37</v>
      </c>
      <c r="J9" t="s">
        <v>35</v>
      </c>
      <c r="L9" t="s">
        <v>37</v>
      </c>
      <c r="N9" t="s">
        <v>35</v>
      </c>
      <c r="P9" t="s">
        <v>37</v>
      </c>
      <c r="R9" t="s">
        <v>163</v>
      </c>
      <c r="T9" t="s">
        <v>243</v>
      </c>
      <c r="V9" t="s">
        <v>157</v>
      </c>
      <c r="X9" t="s">
        <v>167</v>
      </c>
      <c r="Z9" t="s">
        <v>163</v>
      </c>
      <c r="AB9" t="s">
        <v>161</v>
      </c>
      <c r="AD9" t="s">
        <v>156</v>
      </c>
      <c r="AF9" t="s">
        <v>243</v>
      </c>
      <c r="AH9" t="s">
        <v>436</v>
      </c>
    </row>
    <row r="10" spans="1:35" x14ac:dyDescent="0.3">
      <c r="A10" s="5" t="s">
        <v>48</v>
      </c>
      <c r="B10" t="s">
        <v>54</v>
      </c>
      <c r="C10" t="s">
        <v>55</v>
      </c>
      <c r="D10" t="s">
        <v>54</v>
      </c>
      <c r="E10" t="s">
        <v>55</v>
      </c>
      <c r="F10" t="s">
        <v>54</v>
      </c>
      <c r="G10" t="s">
        <v>55</v>
      </c>
      <c r="H10" t="s">
        <v>54</v>
      </c>
      <c r="I10" t="s">
        <v>55</v>
      </c>
      <c r="J10" t="s">
        <v>54</v>
      </c>
      <c r="K10" t="s">
        <v>55</v>
      </c>
      <c r="L10" t="s">
        <v>54</v>
      </c>
      <c r="M10" t="s">
        <v>55</v>
      </c>
      <c r="N10" t="s">
        <v>54</v>
      </c>
      <c r="O10" t="s">
        <v>55</v>
      </c>
      <c r="P10" t="s">
        <v>54</v>
      </c>
      <c r="Q10" t="s">
        <v>55</v>
      </c>
      <c r="R10" t="s">
        <v>54</v>
      </c>
      <c r="S10" t="s">
        <v>55</v>
      </c>
      <c r="T10" t="s">
        <v>54</v>
      </c>
      <c r="U10" t="s">
        <v>55</v>
      </c>
      <c r="V10" t="s">
        <v>54</v>
      </c>
      <c r="W10" t="s">
        <v>55</v>
      </c>
      <c r="X10" t="s">
        <v>54</v>
      </c>
      <c r="Y10" t="s">
        <v>55</v>
      </c>
      <c r="Z10" t="s">
        <v>54</v>
      </c>
      <c r="AA10" t="s">
        <v>55</v>
      </c>
      <c r="AB10" t="s">
        <v>54</v>
      </c>
      <c r="AC10" t="s">
        <v>55</v>
      </c>
      <c r="AD10" t="s">
        <v>54</v>
      </c>
      <c r="AE10" t="s">
        <v>55</v>
      </c>
      <c r="AF10" t="s">
        <v>54</v>
      </c>
      <c r="AG10" t="s">
        <v>55</v>
      </c>
      <c r="AH10" t="s">
        <v>54</v>
      </c>
      <c r="AI10" t="s">
        <v>55</v>
      </c>
    </row>
    <row r="11" spans="1:35" x14ac:dyDescent="0.3">
      <c r="A11" s="6" t="s">
        <v>39</v>
      </c>
      <c r="B11" s="7">
        <v>6.4585886942231907</v>
      </c>
      <c r="C11" s="7">
        <v>22.097560975609756</v>
      </c>
      <c r="D11" s="7">
        <v>8.4547085785580993</v>
      </c>
      <c r="E11" s="7">
        <v>24.818181818181817</v>
      </c>
      <c r="F11" s="7">
        <v>11.342857142857143</v>
      </c>
      <c r="G11" s="7">
        <v>31.518518518518519</v>
      </c>
      <c r="H11" s="7">
        <v>16.358974358974358</v>
      </c>
      <c r="I11" s="7">
        <v>34.666666666666664</v>
      </c>
      <c r="J11" s="7">
        <v>5.4979155216643472</v>
      </c>
      <c r="K11" s="7">
        <v>18.543478260869566</v>
      </c>
      <c r="L11" s="7">
        <v>6.6807010237087665</v>
      </c>
      <c r="M11" s="7">
        <v>21.892156862745097</v>
      </c>
      <c r="N11" s="7">
        <v>8.7391304347826093</v>
      </c>
      <c r="O11" s="7">
        <v>26.333333333333332</v>
      </c>
      <c r="P11" s="7">
        <v>15.19047619047619</v>
      </c>
      <c r="Q11" s="7">
        <v>36.157894736842103</v>
      </c>
      <c r="R11" s="7"/>
      <c r="S11" s="7"/>
      <c r="T11" s="7"/>
      <c r="U11" s="7"/>
      <c r="V11" s="7"/>
      <c r="W11" s="7">
        <v>34.8125</v>
      </c>
      <c r="X11" s="7"/>
      <c r="Y11" s="7">
        <v>37.200000000000003</v>
      </c>
      <c r="Z11" s="7"/>
      <c r="AA11" s="7">
        <v>36.214285714285715</v>
      </c>
      <c r="AB11" s="7"/>
      <c r="AC11" s="7">
        <v>35.666666666666664</v>
      </c>
      <c r="AD11" s="7"/>
      <c r="AE11" s="7">
        <v>27.294117647058822</v>
      </c>
      <c r="AF11" s="7"/>
      <c r="AG11" s="7"/>
      <c r="AH11" s="7"/>
      <c r="AI11" s="7"/>
    </row>
    <row r="12" spans="1:35" x14ac:dyDescent="0.3">
      <c r="A12" s="18">
        <v>41674</v>
      </c>
      <c r="B12" s="7"/>
      <c r="C12" s="7"/>
      <c r="D12" s="7"/>
      <c r="E12" s="7"/>
      <c r="F12" s="7"/>
      <c r="G12" s="7"/>
      <c r="H12" s="7"/>
      <c r="I12" s="7"/>
      <c r="J12" s="7"/>
      <c r="K12" s="7"/>
      <c r="L12" s="7">
        <v>2.0683142283648679</v>
      </c>
      <c r="M12" s="7">
        <v>7.7777777777777777</v>
      </c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</row>
    <row r="13" spans="1:35" x14ac:dyDescent="0.3">
      <c r="A13" s="18">
        <v>41681</v>
      </c>
      <c r="B13" s="7"/>
      <c r="C13" s="7"/>
      <c r="D13" s="7"/>
      <c r="E13" s="7"/>
      <c r="F13" s="7"/>
      <c r="G13" s="7"/>
      <c r="H13" s="7"/>
      <c r="I13" s="7"/>
      <c r="J13" s="7"/>
      <c r="K13" s="7"/>
      <c r="L13" s="7">
        <v>3.7387910691595572</v>
      </c>
      <c r="M13" s="7">
        <v>10.666666666666666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</row>
    <row r="14" spans="1:35" x14ac:dyDescent="0.3">
      <c r="A14" s="18">
        <v>41688</v>
      </c>
      <c r="B14" s="7"/>
      <c r="C14" s="7"/>
      <c r="D14" s="7"/>
      <c r="E14" s="7"/>
      <c r="F14" s="7"/>
      <c r="G14" s="7"/>
      <c r="H14" s="7"/>
      <c r="I14" s="7"/>
      <c r="J14" s="7"/>
      <c r="K14" s="7"/>
      <c r="L14" s="7">
        <v>4.8639117265253144</v>
      </c>
      <c r="M14" s="7">
        <v>13.416666666666666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</row>
    <row r="15" spans="1:35" x14ac:dyDescent="0.3">
      <c r="A15" s="18">
        <v>41695</v>
      </c>
      <c r="B15" s="7"/>
      <c r="C15" s="7"/>
      <c r="D15" s="7"/>
      <c r="E15" s="7"/>
      <c r="F15" s="7"/>
      <c r="G15" s="7"/>
      <c r="H15" s="7"/>
      <c r="I15" s="7"/>
      <c r="J15" s="7"/>
      <c r="K15" s="7"/>
      <c r="L15" s="7">
        <v>5.4597284151249843</v>
      </c>
      <c r="M15" s="7">
        <v>16.454545454545453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</row>
    <row r="16" spans="1:35" x14ac:dyDescent="0.3">
      <c r="A16" s="18">
        <v>41702</v>
      </c>
      <c r="B16" s="7"/>
      <c r="C16" s="7"/>
      <c r="D16" s="7"/>
      <c r="E16" s="7"/>
      <c r="F16" s="7"/>
      <c r="G16" s="7"/>
      <c r="H16" s="7"/>
      <c r="I16" s="7"/>
      <c r="J16" s="7"/>
      <c r="K16" s="7"/>
      <c r="L16" s="7">
        <v>6.5159281545179049</v>
      </c>
      <c r="M16" s="7">
        <v>20.333333333333332</v>
      </c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</row>
    <row r="17" spans="1:35" x14ac:dyDescent="0.3">
      <c r="A17" s="18">
        <v>41709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>
        <v>7.467388669728372</v>
      </c>
      <c r="M17" s="7">
        <v>24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</row>
    <row r="18" spans="1:35" x14ac:dyDescent="0.3">
      <c r="A18" s="18">
        <v>41716</v>
      </c>
      <c r="B18" s="7"/>
      <c r="C18" s="7"/>
      <c r="D18" s="7"/>
      <c r="E18" s="7"/>
      <c r="F18" s="7"/>
      <c r="G18" s="7"/>
      <c r="H18" s="7"/>
      <c r="I18" s="7"/>
      <c r="J18" s="7"/>
      <c r="K18" s="7"/>
      <c r="L18" s="7">
        <v>8.152922315109624</v>
      </c>
      <c r="M18" s="7">
        <v>25.09090909090909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</row>
    <row r="19" spans="1:35" x14ac:dyDescent="0.3">
      <c r="A19" s="18">
        <v>41723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>
        <v>9.1478310254558952</v>
      </c>
      <c r="M19" s="7">
        <v>31.363636363636363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</row>
    <row r="20" spans="1:35" x14ac:dyDescent="0.3">
      <c r="A20" s="18">
        <v>41730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>
        <v>10.116072527665775</v>
      </c>
      <c r="M20" s="7">
        <v>31.7</v>
      </c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</row>
    <row r="21" spans="1:35" x14ac:dyDescent="0.3">
      <c r="A21" s="18">
        <v>41738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>
        <v>10.447533803574427</v>
      </c>
      <c r="M21" s="7">
        <v>33.5</v>
      </c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</row>
    <row r="22" spans="1:35" x14ac:dyDescent="0.3">
      <c r="A22" s="18">
        <v>41775</v>
      </c>
      <c r="B22" s="7"/>
      <c r="C22" s="7"/>
      <c r="D22" s="7"/>
      <c r="E22" s="7"/>
      <c r="F22" s="7"/>
      <c r="G22" s="7"/>
      <c r="H22" s="7"/>
      <c r="I22" s="7"/>
      <c r="J22" s="7">
        <v>3.2426545074349442</v>
      </c>
      <c r="K22" s="7">
        <v>8.7777777777777786</v>
      </c>
      <c r="L22" s="7"/>
      <c r="M22" s="7"/>
      <c r="N22" s="7"/>
      <c r="O22" s="7"/>
      <c r="P22" s="7">
        <v>15</v>
      </c>
      <c r="Q22" s="7">
        <v>34.5</v>
      </c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</row>
    <row r="23" spans="1:35" x14ac:dyDescent="0.3">
      <c r="A23" s="18">
        <v>41779</v>
      </c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>
        <v>34.8125</v>
      </c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</row>
    <row r="24" spans="1:35" x14ac:dyDescent="0.3">
      <c r="A24" s="18">
        <v>41780</v>
      </c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>
        <v>15.333333333333334</v>
      </c>
      <c r="Q24" s="7">
        <v>36.333333333333336</v>
      </c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>
        <v>35</v>
      </c>
      <c r="AD24" s="7"/>
      <c r="AE24" s="7"/>
      <c r="AF24" s="7"/>
      <c r="AG24" s="7"/>
      <c r="AH24" s="7"/>
      <c r="AI24" s="7"/>
    </row>
    <row r="25" spans="1:35" x14ac:dyDescent="0.3">
      <c r="A25" s="18">
        <v>41782</v>
      </c>
      <c r="B25" s="7"/>
      <c r="C25" s="7"/>
      <c r="D25" s="7"/>
      <c r="E25" s="7"/>
      <c r="F25" s="7"/>
      <c r="G25" s="7"/>
      <c r="H25" s="7"/>
      <c r="I25" s="7"/>
      <c r="J25" s="7">
        <v>4.48626953737518</v>
      </c>
      <c r="K25" s="7">
        <v>14.25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</row>
    <row r="26" spans="1:35" x14ac:dyDescent="0.3">
      <c r="A26" s="18">
        <v>41787</v>
      </c>
      <c r="B26" s="7"/>
      <c r="C26" s="7"/>
      <c r="D26" s="7"/>
      <c r="E26" s="7"/>
      <c r="F26" s="7"/>
      <c r="G26" s="7"/>
      <c r="H26" s="7"/>
      <c r="I26" s="7"/>
      <c r="J26" s="7">
        <v>5.444625222368928</v>
      </c>
      <c r="K26" s="7">
        <v>19.545454545454547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</row>
    <row r="27" spans="1:35" x14ac:dyDescent="0.3">
      <c r="A27" s="18">
        <v>41793</v>
      </c>
      <c r="B27" s="7"/>
      <c r="C27" s="7"/>
      <c r="D27" s="7"/>
      <c r="E27" s="7"/>
      <c r="F27" s="7"/>
      <c r="G27" s="7"/>
      <c r="H27" s="7"/>
      <c r="I27" s="7"/>
      <c r="J27" s="7">
        <v>6.6971013655600204</v>
      </c>
      <c r="K27" s="7">
        <v>24.3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>
        <v>27.46153846153846</v>
      </c>
      <c r="AF27" s="7"/>
      <c r="AG27" s="7"/>
      <c r="AH27" s="7"/>
      <c r="AI27" s="7"/>
    </row>
    <row r="28" spans="1:35" x14ac:dyDescent="0.3">
      <c r="A28" s="18">
        <v>41800</v>
      </c>
      <c r="B28" s="7"/>
      <c r="C28" s="7"/>
      <c r="D28" s="7"/>
      <c r="E28" s="7"/>
      <c r="F28" s="7"/>
      <c r="G28" s="7"/>
      <c r="H28" s="7"/>
      <c r="I28" s="7"/>
      <c r="J28" s="7">
        <v>7.9029296304018741</v>
      </c>
      <c r="K28" s="7">
        <v>25.25</v>
      </c>
      <c r="L28" s="7"/>
      <c r="M28" s="7"/>
      <c r="N28" s="7">
        <v>9</v>
      </c>
      <c r="O28" s="7">
        <v>27</v>
      </c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</row>
    <row r="29" spans="1:35" x14ac:dyDescent="0.3">
      <c r="A29" s="18">
        <v>41802</v>
      </c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>
        <v>35.857142857142854</v>
      </c>
      <c r="AD29" s="7"/>
      <c r="AE29" s="7"/>
      <c r="AF29" s="7"/>
      <c r="AG29" s="7"/>
      <c r="AH29" s="7"/>
      <c r="AI29" s="7"/>
    </row>
    <row r="30" spans="1:35" x14ac:dyDescent="0.3">
      <c r="A30" s="18">
        <v>41807</v>
      </c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>
        <v>35.666666666666664</v>
      </c>
      <c r="AD30" s="7"/>
      <c r="AE30" s="7">
        <v>26.75</v>
      </c>
      <c r="AF30" s="7"/>
      <c r="AG30" s="7"/>
      <c r="AH30" s="7"/>
      <c r="AI30" s="7"/>
    </row>
    <row r="31" spans="1:35" x14ac:dyDescent="0.3">
      <c r="A31" s="18">
        <v>41842</v>
      </c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>
        <v>14.5</v>
      </c>
      <c r="Q31" s="7">
        <v>36.5</v>
      </c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</row>
    <row r="32" spans="1:35" x14ac:dyDescent="0.3">
      <c r="A32" s="18">
        <v>41843</v>
      </c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>
        <v>9.1578947368421044</v>
      </c>
      <c r="O32" s="7">
        <v>26.263157894736842</v>
      </c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</row>
    <row r="33" spans="1:35" x14ac:dyDescent="0.3">
      <c r="A33" s="18">
        <v>41848</v>
      </c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>
        <v>0</v>
      </c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</row>
    <row r="34" spans="1:35" x14ac:dyDescent="0.3">
      <c r="A34" s="18">
        <v>41849</v>
      </c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>
        <v>36.214285714285715</v>
      </c>
      <c r="AB34" s="7"/>
      <c r="AC34" s="7"/>
      <c r="AD34" s="7"/>
      <c r="AE34" s="7"/>
      <c r="AF34" s="7"/>
      <c r="AG34" s="7"/>
      <c r="AH34" s="7"/>
      <c r="AI34" s="7"/>
    </row>
    <row r="35" spans="1:35" x14ac:dyDescent="0.3">
      <c r="A35" s="18">
        <v>41858</v>
      </c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>
        <v>37.200000000000003</v>
      </c>
      <c r="Z35" s="7"/>
      <c r="AA35" s="7"/>
      <c r="AB35" s="7"/>
      <c r="AC35" s="7"/>
      <c r="AD35" s="7"/>
      <c r="AE35" s="7"/>
      <c r="AF35" s="7"/>
      <c r="AG35" s="7"/>
      <c r="AH35" s="7"/>
      <c r="AI35" s="7"/>
    </row>
    <row r="36" spans="1:35" x14ac:dyDescent="0.3">
      <c r="A36" s="18">
        <v>41862</v>
      </c>
      <c r="B36" s="7"/>
      <c r="C36" s="7"/>
      <c r="D36" s="7">
        <v>3.0886898924099877</v>
      </c>
      <c r="E36" s="7">
        <v>10.833333333333334</v>
      </c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</row>
    <row r="37" spans="1:35" x14ac:dyDescent="0.3">
      <c r="A37" s="18">
        <v>41869</v>
      </c>
      <c r="B37" s="7"/>
      <c r="C37" s="7"/>
      <c r="D37" s="7">
        <v>4.3650200535495838</v>
      </c>
      <c r="E37" s="7">
        <v>13.5</v>
      </c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</row>
    <row r="38" spans="1:35" x14ac:dyDescent="0.3">
      <c r="A38" s="18">
        <v>41874</v>
      </c>
      <c r="B38" s="7"/>
      <c r="C38" s="7"/>
      <c r="D38" s="7">
        <v>5.0232794009714512</v>
      </c>
      <c r="E38" s="7">
        <v>15.181818181818182</v>
      </c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</row>
    <row r="39" spans="1:35" x14ac:dyDescent="0.3">
      <c r="A39" s="18">
        <v>41883</v>
      </c>
      <c r="B39" s="7"/>
      <c r="C39" s="7"/>
      <c r="D39" s="7">
        <v>5.8412778413902329</v>
      </c>
      <c r="E39" s="7">
        <v>17.25</v>
      </c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</row>
    <row r="40" spans="1:35" x14ac:dyDescent="0.3">
      <c r="A40" s="18">
        <v>41890</v>
      </c>
      <c r="B40" s="7"/>
      <c r="C40" s="7"/>
      <c r="D40" s="7">
        <v>6.9659802931308699</v>
      </c>
      <c r="E40" s="7">
        <v>20.666666666666668</v>
      </c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</row>
    <row r="41" spans="1:35" x14ac:dyDescent="0.3">
      <c r="A41" s="18">
        <v>41897</v>
      </c>
      <c r="B41" s="7"/>
      <c r="C41" s="7"/>
      <c r="D41" s="7">
        <v>7.9907540770943184</v>
      </c>
      <c r="E41" s="7">
        <v>23.583333333333332</v>
      </c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</row>
    <row r="42" spans="1:35" x14ac:dyDescent="0.3">
      <c r="A42" s="18">
        <v>41904</v>
      </c>
      <c r="B42" s="7"/>
      <c r="C42" s="7"/>
      <c r="D42" s="7">
        <v>8.6330352900828107</v>
      </c>
      <c r="E42" s="7">
        <v>24.25</v>
      </c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</row>
    <row r="43" spans="1:35" x14ac:dyDescent="0.3">
      <c r="A43" s="18">
        <v>41905</v>
      </c>
      <c r="B43" s="7">
        <v>2.5483333333333333</v>
      </c>
      <c r="C43" s="7">
        <v>7.6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</row>
    <row r="44" spans="1:35" x14ac:dyDescent="0.3">
      <c r="A44" s="18">
        <v>41911</v>
      </c>
      <c r="B44" s="7"/>
      <c r="C44" s="7"/>
      <c r="D44" s="7">
        <v>9.8598767858844738</v>
      </c>
      <c r="E44" s="7">
        <v>28.333333333333332</v>
      </c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</row>
    <row r="45" spans="1:35" x14ac:dyDescent="0.3">
      <c r="A45" s="18">
        <v>41912</v>
      </c>
      <c r="B45" s="7">
        <v>4.2844976282880554</v>
      </c>
      <c r="C45" s="7">
        <v>12.916666666666666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</row>
    <row r="46" spans="1:35" x14ac:dyDescent="0.3">
      <c r="A46" s="18">
        <v>41918</v>
      </c>
      <c r="B46" s="7"/>
      <c r="C46" s="7"/>
      <c r="D46" s="7">
        <v>11.228399407572125</v>
      </c>
      <c r="E46" s="7">
        <v>34.833333333333336</v>
      </c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</row>
    <row r="47" spans="1:35" x14ac:dyDescent="0.3">
      <c r="A47" s="18">
        <v>41919</v>
      </c>
      <c r="B47" s="7">
        <v>5.0721482066892554</v>
      </c>
      <c r="C47" s="7">
        <v>17.166666666666668</v>
      </c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</row>
    <row r="48" spans="1:35" x14ac:dyDescent="0.3">
      <c r="A48" s="18">
        <v>41926</v>
      </c>
      <c r="B48" s="7"/>
      <c r="C48" s="7"/>
      <c r="D48" s="7">
        <v>12.511068606144939</v>
      </c>
      <c r="E48" s="7">
        <v>37.166666666666664</v>
      </c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</row>
    <row r="49" spans="1:35" x14ac:dyDescent="0.3">
      <c r="A49" s="18">
        <v>41927</v>
      </c>
      <c r="B49" s="7">
        <v>6.8495119318274291</v>
      </c>
      <c r="C49" s="7">
        <v>23.833333333333332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</row>
    <row r="50" spans="1:35" x14ac:dyDescent="0.3">
      <c r="A50" s="18">
        <v>41932</v>
      </c>
      <c r="B50" s="7"/>
      <c r="C50" s="7"/>
      <c r="D50" s="7">
        <v>12.720914431123013</v>
      </c>
      <c r="E50" s="7">
        <v>35.25</v>
      </c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</row>
    <row r="51" spans="1:35" x14ac:dyDescent="0.3">
      <c r="A51" s="18">
        <v>41933</v>
      </c>
      <c r="B51" s="7">
        <v>7.5198160243152641</v>
      </c>
      <c r="C51" s="7">
        <v>26.916666666666668</v>
      </c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</row>
    <row r="52" spans="1:35" x14ac:dyDescent="0.3">
      <c r="A52" s="18">
        <v>41940</v>
      </c>
      <c r="B52" s="7">
        <v>8.8199906302193956</v>
      </c>
      <c r="C52" s="7">
        <v>31.166666666666668</v>
      </c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</row>
    <row r="53" spans="1:35" x14ac:dyDescent="0.3">
      <c r="A53" s="18">
        <v>41946</v>
      </c>
      <c r="B53" s="7"/>
      <c r="C53" s="7"/>
      <c r="D53" s="7">
        <v>12.942254431877837</v>
      </c>
      <c r="E53" s="7">
        <v>36.166666666666664</v>
      </c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</row>
    <row r="54" spans="1:35" x14ac:dyDescent="0.3">
      <c r="A54" s="18">
        <v>41947</v>
      </c>
      <c r="B54" s="7">
        <v>9.4641138780746363</v>
      </c>
      <c r="C54" s="7">
        <v>32.666666666666664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</row>
    <row r="55" spans="1:35" x14ac:dyDescent="0.3">
      <c r="A55" s="18">
        <v>41974</v>
      </c>
      <c r="B55" s="7"/>
      <c r="C55" s="7"/>
      <c r="D55" s="7"/>
      <c r="E55" s="7"/>
      <c r="F55" s="7">
        <v>11.25</v>
      </c>
      <c r="G55" s="7">
        <v>31.12</v>
      </c>
      <c r="H55" s="7">
        <v>15.5</v>
      </c>
      <c r="I55" s="7">
        <v>33</v>
      </c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</row>
    <row r="56" spans="1:35" x14ac:dyDescent="0.3">
      <c r="A56" s="18">
        <v>41984</v>
      </c>
      <c r="B56" s="7"/>
      <c r="C56" s="7"/>
      <c r="D56" s="7"/>
      <c r="E56" s="7"/>
      <c r="F56" s="7">
        <v>12.333333333333334</v>
      </c>
      <c r="G56" s="7">
        <v>36.5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</row>
    <row r="57" spans="1:35" x14ac:dyDescent="0.3">
      <c r="A57" s="18">
        <v>41985</v>
      </c>
      <c r="B57" s="7"/>
      <c r="C57" s="7"/>
      <c r="D57" s="7"/>
      <c r="E57" s="7"/>
      <c r="F57" s="7"/>
      <c r="G57" s="7"/>
      <c r="H57" s="7">
        <v>16.74074074074074</v>
      </c>
      <c r="I57" s="7">
        <v>38</v>
      </c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</row>
    <row r="58" spans="1:35" x14ac:dyDescent="0.3">
      <c r="A58" s="6" t="s">
        <v>42</v>
      </c>
      <c r="B58" s="7">
        <v>5.4172687995797739</v>
      </c>
      <c r="C58" s="7">
        <v>19.107142857142858</v>
      </c>
      <c r="D58" s="7">
        <v>7.0343558308458167</v>
      </c>
      <c r="E58" s="7">
        <v>21.376811594202898</v>
      </c>
      <c r="F58" s="7">
        <v>11.75</v>
      </c>
      <c r="G58" s="7"/>
      <c r="H58" s="7">
        <v>12.13953488372093</v>
      </c>
      <c r="I58" s="7">
        <v>24.083333333333332</v>
      </c>
      <c r="J58" s="7">
        <v>3.803689919557566</v>
      </c>
      <c r="K58" s="7">
        <v>13.961538461538462</v>
      </c>
      <c r="L58" s="7">
        <v>3.9195972730295376</v>
      </c>
      <c r="M58" s="7">
        <v>17.023255813953487</v>
      </c>
      <c r="N58" s="7">
        <v>7.9473684210526319</v>
      </c>
      <c r="O58" s="7">
        <v>22</v>
      </c>
      <c r="P58" s="7">
        <v>8</v>
      </c>
      <c r="Q58" s="7">
        <v>23.208333333333332</v>
      </c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</row>
    <row r="59" spans="1:35" x14ac:dyDescent="0.3">
      <c r="A59" s="18">
        <v>41674</v>
      </c>
      <c r="B59" s="7"/>
      <c r="C59" s="7"/>
      <c r="D59" s="7"/>
      <c r="E59" s="7"/>
      <c r="F59" s="7"/>
      <c r="G59" s="7"/>
      <c r="H59" s="7"/>
      <c r="I59" s="7"/>
      <c r="J59" s="7"/>
      <c r="K59" s="7"/>
      <c r="L59" s="7">
        <v>1.1816414828576767</v>
      </c>
      <c r="M59" s="7">
        <v>5.6</v>
      </c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</row>
    <row r="60" spans="1:35" x14ac:dyDescent="0.3">
      <c r="A60" s="18">
        <v>41681</v>
      </c>
      <c r="B60" s="7"/>
      <c r="C60" s="7"/>
      <c r="D60" s="7"/>
      <c r="E60" s="7"/>
      <c r="F60" s="7"/>
      <c r="G60" s="7"/>
      <c r="H60" s="7"/>
      <c r="I60" s="7"/>
      <c r="J60" s="7"/>
      <c r="K60" s="7"/>
      <c r="L60" s="7">
        <v>2.7076803367547995</v>
      </c>
      <c r="M60" s="7">
        <v>9.875</v>
      </c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</row>
    <row r="61" spans="1:35" x14ac:dyDescent="0.3">
      <c r="A61" s="18">
        <v>41688</v>
      </c>
      <c r="B61" s="7"/>
      <c r="C61" s="7"/>
      <c r="D61" s="7"/>
      <c r="E61" s="7"/>
      <c r="F61" s="7"/>
      <c r="G61" s="7"/>
      <c r="H61" s="7"/>
      <c r="I61" s="7"/>
      <c r="J61" s="7"/>
      <c r="K61" s="7"/>
      <c r="L61" s="7">
        <v>3.9284457478005872</v>
      </c>
      <c r="M61" s="7">
        <v>15.818181818181818</v>
      </c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</row>
    <row r="62" spans="1:35" x14ac:dyDescent="0.3">
      <c r="A62" s="18">
        <v>41695</v>
      </c>
      <c r="B62" s="7"/>
      <c r="C62" s="7"/>
      <c r="D62" s="7"/>
      <c r="E62" s="7"/>
      <c r="F62" s="7"/>
      <c r="G62" s="7"/>
      <c r="H62" s="7"/>
      <c r="I62" s="7"/>
      <c r="J62" s="7"/>
      <c r="K62" s="7"/>
      <c r="L62" s="7">
        <v>5.3121507369118266</v>
      </c>
      <c r="M62" s="7">
        <v>24</v>
      </c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</row>
    <row r="63" spans="1:35" x14ac:dyDescent="0.3">
      <c r="A63" s="18">
        <v>41702</v>
      </c>
      <c r="B63" s="7"/>
      <c r="C63" s="7"/>
      <c r="D63" s="7"/>
      <c r="E63" s="7"/>
      <c r="F63" s="7"/>
      <c r="G63" s="7"/>
      <c r="H63" s="7"/>
      <c r="I63" s="7"/>
      <c r="J63" s="7"/>
      <c r="K63" s="7"/>
      <c r="L63" s="7">
        <v>7.1226175260060556</v>
      </c>
      <c r="M63" s="7">
        <v>23.5</v>
      </c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</row>
    <row r="64" spans="1:35" x14ac:dyDescent="0.3">
      <c r="A64" s="18">
        <v>41723</v>
      </c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>
        <v>8</v>
      </c>
      <c r="Q64" s="7">
        <v>23.208333333333332</v>
      </c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</row>
    <row r="65" spans="1:35" x14ac:dyDescent="0.3">
      <c r="A65" s="18">
        <v>41775</v>
      </c>
      <c r="B65" s="7"/>
      <c r="C65" s="7"/>
      <c r="D65" s="7"/>
      <c r="E65" s="7"/>
      <c r="F65" s="7"/>
      <c r="G65" s="7"/>
      <c r="H65" s="7"/>
      <c r="I65" s="7"/>
      <c r="J65" s="7">
        <v>2.7787499999999996</v>
      </c>
      <c r="K65" s="7">
        <v>7.9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</row>
    <row r="66" spans="1:35" x14ac:dyDescent="0.3">
      <c r="A66" s="18">
        <v>41782</v>
      </c>
      <c r="B66" s="7"/>
      <c r="C66" s="7"/>
      <c r="D66" s="7"/>
      <c r="E66" s="7"/>
      <c r="F66" s="7"/>
      <c r="G66" s="7"/>
      <c r="H66" s="7"/>
      <c r="I66" s="7"/>
      <c r="J66" s="7">
        <v>4.3494437908496728</v>
      </c>
      <c r="K66" s="7">
        <v>16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</row>
    <row r="67" spans="1:35" x14ac:dyDescent="0.3">
      <c r="A67" s="18">
        <v>41787</v>
      </c>
      <c r="B67" s="7"/>
      <c r="C67" s="7"/>
      <c r="D67" s="7"/>
      <c r="E67" s="7"/>
      <c r="F67" s="7"/>
      <c r="G67" s="7"/>
      <c r="H67" s="7"/>
      <c r="I67" s="7"/>
      <c r="J67" s="7">
        <v>4.6023333333333341</v>
      </c>
      <c r="K67" s="7">
        <v>20.666666666666668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</row>
    <row r="68" spans="1:35" x14ac:dyDescent="0.3">
      <c r="A68" s="18">
        <v>41843</v>
      </c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>
        <v>7.9473684210526319</v>
      </c>
      <c r="O68" s="7">
        <v>22</v>
      </c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</row>
    <row r="69" spans="1:35" x14ac:dyDescent="0.3">
      <c r="A69" s="18">
        <v>41862</v>
      </c>
      <c r="B69" s="7"/>
      <c r="C69" s="7"/>
      <c r="D69" s="7">
        <v>2.7819318786588609</v>
      </c>
      <c r="E69" s="7">
        <v>9.75</v>
      </c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</row>
    <row r="70" spans="1:35" x14ac:dyDescent="0.3">
      <c r="A70" s="18">
        <v>41869</v>
      </c>
      <c r="B70" s="7"/>
      <c r="C70" s="7"/>
      <c r="D70" s="7">
        <v>3.6905626520355281</v>
      </c>
      <c r="E70" s="7">
        <v>12.916666666666666</v>
      </c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</row>
    <row r="71" spans="1:35" x14ac:dyDescent="0.3">
      <c r="A71" s="18">
        <v>41874</v>
      </c>
      <c r="B71" s="7"/>
      <c r="C71" s="7"/>
      <c r="D71" s="7">
        <v>4.3647824483497697</v>
      </c>
      <c r="E71" s="7">
        <v>15.5</v>
      </c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</row>
    <row r="72" spans="1:35" x14ac:dyDescent="0.3">
      <c r="A72" s="18">
        <v>41883</v>
      </c>
      <c r="B72" s="7"/>
      <c r="C72" s="7"/>
      <c r="D72" s="7">
        <v>5.0826539527160746</v>
      </c>
      <c r="E72" s="7">
        <v>20</v>
      </c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</row>
    <row r="73" spans="1:35" x14ac:dyDescent="0.3">
      <c r="A73" s="18">
        <v>41890</v>
      </c>
      <c r="B73" s="7"/>
      <c r="C73" s="7"/>
      <c r="D73" s="7">
        <v>6.238632385698204</v>
      </c>
      <c r="E73" s="7">
        <v>23</v>
      </c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</row>
    <row r="74" spans="1:35" x14ac:dyDescent="0.3">
      <c r="A74" s="18">
        <v>41897</v>
      </c>
      <c r="B74" s="7"/>
      <c r="C74" s="7"/>
      <c r="D74" s="7">
        <v>6.8012716514225886</v>
      </c>
      <c r="E74" s="7">
        <v>24.083333333333332</v>
      </c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</row>
    <row r="75" spans="1:35" x14ac:dyDescent="0.3">
      <c r="A75" s="18">
        <v>41904</v>
      </c>
      <c r="B75" s="7"/>
      <c r="C75" s="7"/>
      <c r="D75" s="7">
        <v>7.6224941031658311</v>
      </c>
      <c r="E75" s="7">
        <v>24.75</v>
      </c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</row>
    <row r="76" spans="1:35" x14ac:dyDescent="0.3">
      <c r="A76" s="18">
        <v>41905</v>
      </c>
      <c r="B76" s="7">
        <v>2.0278403513937966</v>
      </c>
      <c r="C76" s="7">
        <v>6.833333333333333</v>
      </c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</row>
    <row r="77" spans="1:35" x14ac:dyDescent="0.3">
      <c r="A77" s="18">
        <v>41911</v>
      </c>
      <c r="B77" s="7"/>
      <c r="C77" s="7"/>
      <c r="D77" s="7">
        <v>8.3991673812924681</v>
      </c>
      <c r="E77" s="7">
        <v>26.083333333333332</v>
      </c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</row>
    <row r="78" spans="1:35" x14ac:dyDescent="0.3">
      <c r="A78" s="18">
        <v>41912</v>
      </c>
      <c r="B78" s="7">
        <v>3.3537310665417022</v>
      </c>
      <c r="C78" s="7">
        <v>11.416666666666666</v>
      </c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</row>
    <row r="79" spans="1:35" x14ac:dyDescent="0.3">
      <c r="A79" s="18">
        <v>41918</v>
      </c>
      <c r="B79" s="7"/>
      <c r="C79" s="7"/>
      <c r="D79" s="7">
        <v>8.9860870736655265</v>
      </c>
      <c r="E79" s="7">
        <v>25.25</v>
      </c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</row>
    <row r="80" spans="1:35" x14ac:dyDescent="0.3">
      <c r="A80" s="18">
        <v>41919</v>
      </c>
      <c r="B80" s="7">
        <v>4.719348659003832</v>
      </c>
      <c r="C80" s="7">
        <v>15.666666666666666</v>
      </c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</row>
    <row r="81" spans="1:35" x14ac:dyDescent="0.3">
      <c r="A81" s="18">
        <v>41926</v>
      </c>
      <c r="B81" s="7"/>
      <c r="C81" s="7"/>
      <c r="D81" s="7">
        <v>10.089561310782241</v>
      </c>
      <c r="E81" s="7">
        <v>25.333333333333332</v>
      </c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</row>
    <row r="82" spans="1:35" x14ac:dyDescent="0.3">
      <c r="A82" s="18">
        <v>41927</v>
      </c>
      <c r="B82" s="7">
        <v>5.7779991587670372</v>
      </c>
      <c r="C82" s="7">
        <v>20.833333333333332</v>
      </c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</row>
    <row r="83" spans="1:35" x14ac:dyDescent="0.3">
      <c r="A83" s="18">
        <v>41932</v>
      </c>
      <c r="B83" s="7"/>
      <c r="C83" s="7"/>
      <c r="D83" s="7">
        <v>10.53762678632404</v>
      </c>
      <c r="E83" s="7">
        <v>26.083333333333332</v>
      </c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</row>
    <row r="84" spans="1:35" x14ac:dyDescent="0.3">
      <c r="A84" s="18">
        <v>41933</v>
      </c>
      <c r="B84" s="7">
        <v>6.591597796143251</v>
      </c>
      <c r="C84" s="7">
        <v>24.25</v>
      </c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</row>
    <row r="85" spans="1:35" x14ac:dyDescent="0.3">
      <c r="A85" s="18">
        <v>41940</v>
      </c>
      <c r="B85" s="7">
        <v>7.2856263120692466</v>
      </c>
      <c r="C85" s="7">
        <v>27.333333333333332</v>
      </c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</row>
    <row r="86" spans="1:35" x14ac:dyDescent="0.3">
      <c r="A86" s="18">
        <v>41946</v>
      </c>
      <c r="B86" s="7"/>
      <c r="C86" s="7"/>
      <c r="D86" s="7">
        <v>11.805457285462081</v>
      </c>
      <c r="E86" s="7">
        <v>26.166666666666668</v>
      </c>
      <c r="F86" s="7"/>
      <c r="G86" s="7"/>
      <c r="H86" s="7">
        <v>12</v>
      </c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</row>
    <row r="87" spans="1:35" x14ac:dyDescent="0.3">
      <c r="A87" s="18">
        <v>41947</v>
      </c>
      <c r="B87" s="7">
        <v>8.1647382531395518</v>
      </c>
      <c r="C87" s="7">
        <v>27.416666666666668</v>
      </c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</row>
    <row r="88" spans="1:35" x14ac:dyDescent="0.3">
      <c r="A88" s="18">
        <v>41974</v>
      </c>
      <c r="B88" s="7"/>
      <c r="C88" s="7"/>
      <c r="D88" s="7"/>
      <c r="E88" s="7"/>
      <c r="F88" s="7"/>
      <c r="G88" s="7"/>
      <c r="H88" s="7">
        <v>12.176470588235293</v>
      </c>
      <c r="I88" s="7">
        <v>24.130434782608695</v>
      </c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</row>
    <row r="89" spans="1:35" x14ac:dyDescent="0.3">
      <c r="A89" s="18">
        <v>41985</v>
      </c>
      <c r="B89" s="7"/>
      <c r="C89" s="7"/>
      <c r="D89" s="7"/>
      <c r="E89" s="7"/>
      <c r="F89" s="7">
        <v>11.95</v>
      </c>
      <c r="G89" s="7"/>
      <c r="H89" s="7">
        <v>12</v>
      </c>
      <c r="I89" s="7">
        <v>23</v>
      </c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</row>
    <row r="90" spans="1:35" x14ac:dyDescent="0.3">
      <c r="A90" s="18">
        <v>41988</v>
      </c>
      <c r="B90" s="7"/>
      <c r="C90" s="7"/>
      <c r="D90" s="7"/>
      <c r="E90" s="7"/>
      <c r="F90" s="7">
        <v>11.55</v>
      </c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</row>
    <row r="91" spans="1:35" x14ac:dyDescent="0.3">
      <c r="A91" s="6" t="s">
        <v>40</v>
      </c>
      <c r="B91" s="7">
        <v>5.3738023714521006</v>
      </c>
      <c r="C91" s="7">
        <v>18.892857142857142</v>
      </c>
      <c r="D91" s="7">
        <v>7.4034637845166609</v>
      </c>
      <c r="E91" s="7">
        <v>21.162162162162161</v>
      </c>
      <c r="F91" s="7">
        <v>12.025</v>
      </c>
      <c r="G91" s="7">
        <v>29</v>
      </c>
      <c r="H91" s="7">
        <v>13.5</v>
      </c>
      <c r="I91" s="7">
        <v>27.6</v>
      </c>
      <c r="J91" s="7">
        <v>5.2363390472921321</v>
      </c>
      <c r="K91" s="7">
        <v>17.260000000000002</v>
      </c>
      <c r="L91" s="7">
        <v>6.9860133877168034</v>
      </c>
      <c r="M91" s="7">
        <v>19.127906976744185</v>
      </c>
      <c r="N91" s="7">
        <v>8.2777777777777786</v>
      </c>
      <c r="O91" s="7">
        <v>21.75</v>
      </c>
      <c r="P91" s="7">
        <v>15.5</v>
      </c>
      <c r="Q91" s="7">
        <v>33.705882352941174</v>
      </c>
      <c r="R91" s="7"/>
      <c r="S91" s="7"/>
      <c r="T91" s="7"/>
      <c r="U91" s="7"/>
      <c r="V91" s="7"/>
      <c r="W91" s="7">
        <v>32.75</v>
      </c>
      <c r="X91" s="7"/>
      <c r="Y91" s="7">
        <v>36.93333333333333</v>
      </c>
      <c r="Z91" s="7"/>
      <c r="AA91" s="7">
        <v>28.272727272727273</v>
      </c>
      <c r="AB91" s="7"/>
      <c r="AC91" s="7">
        <v>35.357142857142854</v>
      </c>
      <c r="AD91" s="7"/>
      <c r="AE91" s="7">
        <v>23.666666666666668</v>
      </c>
      <c r="AF91" s="7"/>
      <c r="AG91" s="7"/>
      <c r="AH91" s="7"/>
      <c r="AI91" s="7"/>
    </row>
    <row r="92" spans="1:35" x14ac:dyDescent="0.3">
      <c r="A92" s="18">
        <v>41674</v>
      </c>
      <c r="B92" s="7"/>
      <c r="C92" s="7"/>
      <c r="D92" s="7"/>
      <c r="E92" s="7"/>
      <c r="F92" s="7"/>
      <c r="G92" s="7"/>
      <c r="H92" s="7"/>
      <c r="I92" s="7"/>
      <c r="J92" s="7"/>
      <c r="K92" s="7"/>
      <c r="L92" s="7">
        <v>1.4722105913153076</v>
      </c>
      <c r="M92" s="7">
        <v>7</v>
      </c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</row>
    <row r="93" spans="1:35" x14ac:dyDescent="0.3">
      <c r="A93" s="18">
        <v>41681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>
        <v>2.7379061311813415</v>
      </c>
      <c r="M93" s="7">
        <v>9.5555555555555554</v>
      </c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</row>
    <row r="94" spans="1:35" x14ac:dyDescent="0.3">
      <c r="A94" s="18">
        <v>41688</v>
      </c>
      <c r="B94" s="7"/>
      <c r="C94" s="7"/>
      <c r="D94" s="7"/>
      <c r="E94" s="7"/>
      <c r="F94" s="7"/>
      <c r="G94" s="7"/>
      <c r="H94" s="7"/>
      <c r="I94" s="7"/>
      <c r="J94" s="7"/>
      <c r="K94" s="7"/>
      <c r="L94" s="7">
        <v>4.815872964956653</v>
      </c>
      <c r="M94" s="7">
        <v>13.9</v>
      </c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</row>
    <row r="95" spans="1:35" x14ac:dyDescent="0.3">
      <c r="A95" s="18">
        <v>41695</v>
      </c>
      <c r="B95" s="7"/>
      <c r="C95" s="7"/>
      <c r="D95" s="7"/>
      <c r="E95" s="7"/>
      <c r="F95" s="7"/>
      <c r="G95" s="7"/>
      <c r="H95" s="7"/>
      <c r="I95" s="7"/>
      <c r="J95" s="7"/>
      <c r="K95" s="7"/>
      <c r="L95" s="7">
        <v>4.8303766321983499</v>
      </c>
      <c r="M95" s="7">
        <v>14.2</v>
      </c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</row>
    <row r="96" spans="1:35" x14ac:dyDescent="0.3">
      <c r="A96" s="18">
        <v>41702</v>
      </c>
      <c r="B96" s="7"/>
      <c r="C96" s="7"/>
      <c r="D96" s="7"/>
      <c r="E96" s="7"/>
      <c r="F96" s="7"/>
      <c r="G96" s="7"/>
      <c r="H96" s="7"/>
      <c r="I96" s="7"/>
      <c r="J96" s="7"/>
      <c r="K96" s="7"/>
      <c r="L96" s="7">
        <v>5.7757152849697126</v>
      </c>
      <c r="M96" s="7">
        <v>16.833333333333332</v>
      </c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</row>
    <row r="97" spans="1:35" x14ac:dyDescent="0.3">
      <c r="A97" s="18">
        <v>41709</v>
      </c>
      <c r="B97" s="7"/>
      <c r="C97" s="7"/>
      <c r="D97" s="7"/>
      <c r="E97" s="7"/>
      <c r="F97" s="7"/>
      <c r="G97" s="7"/>
      <c r="H97" s="7"/>
      <c r="I97" s="7"/>
      <c r="J97" s="7"/>
      <c r="K97" s="7"/>
      <c r="L97" s="7">
        <v>6.6744291174652863</v>
      </c>
      <c r="M97" s="7">
        <v>19.90909090909091</v>
      </c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</row>
    <row r="98" spans="1:35" x14ac:dyDescent="0.3">
      <c r="A98" s="18">
        <v>41723</v>
      </c>
      <c r="B98" s="7"/>
      <c r="C98" s="7"/>
      <c r="D98" s="7"/>
      <c r="E98" s="7"/>
      <c r="F98" s="7"/>
      <c r="G98" s="7"/>
      <c r="H98" s="7"/>
      <c r="I98" s="7"/>
      <c r="J98" s="7"/>
      <c r="K98" s="7"/>
      <c r="L98" s="7">
        <v>7.8747322636061252</v>
      </c>
      <c r="M98" s="7">
        <v>22.6</v>
      </c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</row>
    <row r="99" spans="1:35" x14ac:dyDescent="0.3">
      <c r="A99" s="18">
        <v>41738</v>
      </c>
      <c r="B99" s="7"/>
      <c r="C99" s="7"/>
      <c r="D99" s="7"/>
      <c r="E99" s="7"/>
      <c r="F99" s="7"/>
      <c r="G99" s="7"/>
      <c r="H99" s="7"/>
      <c r="I99" s="7"/>
      <c r="J99" s="7"/>
      <c r="K99" s="7"/>
      <c r="L99" s="7">
        <v>8.9069890151745561</v>
      </c>
      <c r="M99" s="7">
        <v>26.272727272727273</v>
      </c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</row>
    <row r="100" spans="1:35" x14ac:dyDescent="0.3">
      <c r="A100" s="18">
        <v>41765</v>
      </c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>
        <v>13.022809917355373</v>
      </c>
      <c r="M100" s="7">
        <v>32.1</v>
      </c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</row>
    <row r="101" spans="1:35" x14ac:dyDescent="0.3">
      <c r="A101" s="18">
        <v>41775</v>
      </c>
      <c r="B101" s="7"/>
      <c r="C101" s="7"/>
      <c r="D101" s="7"/>
      <c r="E101" s="7"/>
      <c r="F101" s="7"/>
      <c r="G101" s="7"/>
      <c r="H101" s="7"/>
      <c r="I101" s="7"/>
      <c r="J101" s="7">
        <v>3.1404142638010462</v>
      </c>
      <c r="K101" s="7">
        <v>9.0833333333333339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</row>
    <row r="102" spans="1:35" x14ac:dyDescent="0.3">
      <c r="A102" s="18">
        <v>41780</v>
      </c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>
        <v>25.5</v>
      </c>
      <c r="AB102" s="7"/>
      <c r="AC102" s="7"/>
      <c r="AD102" s="7"/>
      <c r="AE102" s="7"/>
      <c r="AF102" s="7"/>
      <c r="AG102" s="7"/>
      <c r="AH102" s="7"/>
      <c r="AI102" s="7"/>
    </row>
    <row r="103" spans="1:35" x14ac:dyDescent="0.3">
      <c r="A103" s="18">
        <v>41782</v>
      </c>
      <c r="B103" s="7"/>
      <c r="C103" s="7"/>
      <c r="D103" s="7"/>
      <c r="E103" s="7"/>
      <c r="F103" s="7"/>
      <c r="G103" s="7"/>
      <c r="H103" s="7"/>
      <c r="I103" s="7"/>
      <c r="J103" s="7">
        <v>4.7282645065767053</v>
      </c>
      <c r="K103" s="7">
        <v>17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</row>
    <row r="104" spans="1:35" x14ac:dyDescent="0.3">
      <c r="A104" s="18">
        <v>41787</v>
      </c>
      <c r="B104" s="7"/>
      <c r="C104" s="7"/>
      <c r="D104" s="7"/>
      <c r="E104" s="7"/>
      <c r="F104" s="7"/>
      <c r="G104" s="7"/>
      <c r="H104" s="7"/>
      <c r="I104" s="7"/>
      <c r="J104" s="7">
        <v>5.0451900284312172</v>
      </c>
      <c r="K104" s="7">
        <v>19.818181818181817</v>
      </c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</row>
    <row r="105" spans="1:35" x14ac:dyDescent="0.3">
      <c r="A105" s="18">
        <v>41793</v>
      </c>
      <c r="B105" s="7"/>
      <c r="C105" s="7"/>
      <c r="D105" s="7"/>
      <c r="E105" s="7"/>
      <c r="F105" s="7"/>
      <c r="G105" s="7"/>
      <c r="H105" s="7"/>
      <c r="I105" s="7"/>
      <c r="J105" s="7">
        <v>6.4392975839150424</v>
      </c>
      <c r="K105" s="7">
        <v>21.5</v>
      </c>
      <c r="L105" s="7">
        <v>13.25</v>
      </c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>
        <v>23.666666666666668</v>
      </c>
      <c r="AF105" s="7"/>
      <c r="AG105" s="7"/>
      <c r="AH105" s="7"/>
      <c r="AI105" s="7"/>
    </row>
    <row r="106" spans="1:35" x14ac:dyDescent="0.3">
      <c r="A106" s="18">
        <v>41800</v>
      </c>
      <c r="B106" s="7"/>
      <c r="C106" s="7"/>
      <c r="D106" s="7"/>
      <c r="E106" s="7"/>
      <c r="F106" s="7"/>
      <c r="G106" s="7"/>
      <c r="H106" s="7"/>
      <c r="I106" s="7"/>
      <c r="J106" s="7">
        <v>7.492438675101937</v>
      </c>
      <c r="K106" s="7">
        <v>20.555555555555557</v>
      </c>
      <c r="L106" s="7"/>
      <c r="M106" s="7"/>
      <c r="N106" s="7">
        <v>8</v>
      </c>
      <c r="O106" s="7">
        <v>21.333333333333332</v>
      </c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</row>
    <row r="107" spans="1:35" x14ac:dyDescent="0.3">
      <c r="A107" s="18">
        <v>41802</v>
      </c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>
        <v>36</v>
      </c>
      <c r="AD107" s="7"/>
      <c r="AE107" s="7"/>
      <c r="AF107" s="7"/>
      <c r="AG107" s="7"/>
      <c r="AH107" s="7"/>
      <c r="AI107" s="7"/>
    </row>
    <row r="108" spans="1:35" x14ac:dyDescent="0.3">
      <c r="A108" s="18">
        <v>41807</v>
      </c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>
        <v>32.75</v>
      </c>
      <c r="X108" s="7"/>
      <c r="Y108" s="7"/>
      <c r="Z108" s="7"/>
      <c r="AA108" s="7">
        <v>28.5</v>
      </c>
      <c r="AB108" s="7"/>
      <c r="AC108" s="7"/>
      <c r="AD108" s="7"/>
      <c r="AE108" s="7"/>
      <c r="AF108" s="7"/>
      <c r="AG108" s="7"/>
      <c r="AH108" s="7"/>
      <c r="AI108" s="7"/>
    </row>
    <row r="109" spans="1:35" x14ac:dyDescent="0.3">
      <c r="A109" s="18">
        <v>41842</v>
      </c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>
        <v>15.368421052631579</v>
      </c>
      <c r="Q109" s="7">
        <v>33.272727272727273</v>
      </c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</row>
    <row r="110" spans="1:35" x14ac:dyDescent="0.3">
      <c r="A110" s="18">
        <v>41843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>
        <v>8.3030303030303028</v>
      </c>
      <c r="O110" s="7">
        <v>21.787878787878789</v>
      </c>
      <c r="P110" s="7">
        <v>15.857142857142858</v>
      </c>
      <c r="Q110" s="7">
        <v>34.5</v>
      </c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>
        <v>35.555555555555557</v>
      </c>
      <c r="AD110" s="7"/>
      <c r="AE110" s="7"/>
      <c r="AF110" s="7"/>
      <c r="AG110" s="7"/>
      <c r="AH110" s="7"/>
      <c r="AI110" s="7"/>
    </row>
    <row r="111" spans="1:35" x14ac:dyDescent="0.3">
      <c r="A111" s="18">
        <v>41849</v>
      </c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>
        <v>36.5</v>
      </c>
      <c r="Z111" s="7"/>
      <c r="AA111" s="7">
        <v>31.666666666666668</v>
      </c>
      <c r="AB111" s="7"/>
      <c r="AC111" s="7">
        <v>33.5</v>
      </c>
      <c r="AD111" s="7"/>
      <c r="AE111" s="7"/>
      <c r="AF111" s="7"/>
      <c r="AG111" s="7"/>
      <c r="AH111" s="7"/>
      <c r="AI111" s="7"/>
    </row>
    <row r="112" spans="1:35" x14ac:dyDescent="0.3">
      <c r="A112" s="18">
        <v>41858</v>
      </c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>
        <v>37</v>
      </c>
      <c r="Z112" s="7"/>
      <c r="AA112" s="7"/>
      <c r="AB112" s="7"/>
      <c r="AC112" s="7"/>
      <c r="AD112" s="7"/>
      <c r="AE112" s="7"/>
      <c r="AF112" s="7"/>
      <c r="AG112" s="7"/>
      <c r="AH112" s="7"/>
      <c r="AI112" s="7"/>
    </row>
    <row r="113" spans="1:35" x14ac:dyDescent="0.3">
      <c r="A113" s="18">
        <v>41862</v>
      </c>
      <c r="B113" s="7"/>
      <c r="C113" s="7"/>
      <c r="D113" s="7">
        <v>2.8606143598122773</v>
      </c>
      <c r="E113" s="7">
        <v>10.083333333333334</v>
      </c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</row>
    <row r="114" spans="1:35" x14ac:dyDescent="0.3">
      <c r="A114" s="18">
        <v>41869</v>
      </c>
      <c r="B114" s="7"/>
      <c r="C114" s="7"/>
      <c r="D114" s="7">
        <v>3.9269604786520946</v>
      </c>
      <c r="E114" s="7">
        <v>12.25</v>
      </c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</row>
    <row r="115" spans="1:35" x14ac:dyDescent="0.3">
      <c r="A115" s="18">
        <v>41874</v>
      </c>
      <c r="B115" s="7"/>
      <c r="C115" s="7"/>
      <c r="D115" s="7">
        <v>4.3036649082383374</v>
      </c>
      <c r="E115" s="7">
        <v>13.083333333333334</v>
      </c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</row>
    <row r="116" spans="1:35" x14ac:dyDescent="0.3">
      <c r="A116" s="18">
        <v>41883</v>
      </c>
      <c r="B116" s="7"/>
      <c r="C116" s="7"/>
      <c r="D116" s="7">
        <v>5.3374275877575998</v>
      </c>
      <c r="E116" s="7">
        <v>15.416666666666666</v>
      </c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</row>
    <row r="117" spans="1:35" x14ac:dyDescent="0.3">
      <c r="A117" s="18">
        <v>41890</v>
      </c>
      <c r="B117" s="7"/>
      <c r="C117" s="7"/>
      <c r="D117" s="7">
        <v>6.229974485520966</v>
      </c>
      <c r="E117" s="7">
        <v>18</v>
      </c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</row>
    <row r="118" spans="1:35" x14ac:dyDescent="0.3">
      <c r="A118" s="18">
        <v>41897</v>
      </c>
      <c r="B118" s="7"/>
      <c r="C118" s="7"/>
      <c r="D118" s="7">
        <v>6.918292467890037</v>
      </c>
      <c r="E118" s="7">
        <v>20.166666666666668</v>
      </c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</row>
    <row r="119" spans="1:35" x14ac:dyDescent="0.3">
      <c r="A119" s="18">
        <v>41904</v>
      </c>
      <c r="B119" s="7"/>
      <c r="C119" s="7"/>
      <c r="D119" s="7">
        <v>7.5570938224465616</v>
      </c>
      <c r="E119" s="7">
        <v>22.166666666666668</v>
      </c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</row>
    <row r="120" spans="1:35" x14ac:dyDescent="0.3">
      <c r="A120" s="18">
        <v>41905</v>
      </c>
      <c r="B120" s="7">
        <v>2.2509784735812128</v>
      </c>
      <c r="C120" s="7">
        <v>7.75</v>
      </c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</row>
    <row r="121" spans="1:35" x14ac:dyDescent="0.3">
      <c r="A121" s="18">
        <v>41911</v>
      </c>
      <c r="B121" s="7"/>
      <c r="C121" s="7"/>
      <c r="D121" s="7">
        <v>8.4349396445204832</v>
      </c>
      <c r="E121" s="7">
        <v>25.333333333333332</v>
      </c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</row>
    <row r="122" spans="1:35" x14ac:dyDescent="0.3">
      <c r="A122" s="18">
        <v>41912</v>
      </c>
      <c r="B122" s="7">
        <v>3.5225379715825578</v>
      </c>
      <c r="C122" s="7">
        <v>11.916666666666666</v>
      </c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</row>
    <row r="123" spans="1:35" x14ac:dyDescent="0.3">
      <c r="A123" s="18">
        <v>41918</v>
      </c>
      <c r="B123" s="7"/>
      <c r="C123" s="7"/>
      <c r="D123" s="7">
        <v>8.7859021973632263</v>
      </c>
      <c r="E123" s="7">
        <v>26.833333333333332</v>
      </c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</row>
    <row r="124" spans="1:35" x14ac:dyDescent="0.3">
      <c r="A124" s="18">
        <v>41919</v>
      </c>
      <c r="B124" s="7">
        <v>4.602474226804123</v>
      </c>
      <c r="C124" s="7">
        <v>15.75</v>
      </c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</row>
    <row r="125" spans="1:35" x14ac:dyDescent="0.3">
      <c r="A125" s="18">
        <v>41926</v>
      </c>
      <c r="B125" s="7"/>
      <c r="C125" s="7"/>
      <c r="D125" s="7">
        <v>10.140134950138426</v>
      </c>
      <c r="E125" s="7">
        <v>28.416666666666668</v>
      </c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</row>
    <row r="126" spans="1:35" x14ac:dyDescent="0.3">
      <c r="A126" s="18">
        <v>41927</v>
      </c>
      <c r="B126" s="7">
        <v>5.6620049147152356</v>
      </c>
      <c r="C126" s="7">
        <v>20.583333333333332</v>
      </c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</row>
    <row r="127" spans="1:35" x14ac:dyDescent="0.3">
      <c r="A127" s="18">
        <v>41932</v>
      </c>
      <c r="B127" s="7"/>
      <c r="C127" s="7"/>
      <c r="D127" s="7">
        <v>10.34354844003215</v>
      </c>
      <c r="E127" s="7">
        <v>28.833333333333332</v>
      </c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</row>
    <row r="128" spans="1:35" x14ac:dyDescent="0.3">
      <c r="A128" s="18">
        <v>41933</v>
      </c>
      <c r="B128" s="7">
        <v>6.3939296845562161</v>
      </c>
      <c r="C128" s="7">
        <v>23</v>
      </c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</row>
    <row r="129" spans="1:35" x14ac:dyDescent="0.3">
      <c r="A129" s="18">
        <v>41940</v>
      </c>
      <c r="B129" s="7">
        <v>7.1685511061217149</v>
      </c>
      <c r="C129" s="7">
        <v>26.083333333333332</v>
      </c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</row>
    <row r="130" spans="1:35" x14ac:dyDescent="0.3">
      <c r="A130" s="18">
        <v>41946</v>
      </c>
      <c r="B130" s="7"/>
      <c r="C130" s="7"/>
      <c r="D130" s="7">
        <v>12.353124999999999</v>
      </c>
      <c r="E130" s="7">
        <v>30.3125</v>
      </c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</row>
    <row r="131" spans="1:35" x14ac:dyDescent="0.3">
      <c r="A131" s="18">
        <v>41947</v>
      </c>
      <c r="B131" s="7">
        <v>8.0161402228036422</v>
      </c>
      <c r="C131" s="7">
        <v>27.166666666666668</v>
      </c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</row>
    <row r="132" spans="1:35" x14ac:dyDescent="0.3">
      <c r="A132" s="18">
        <v>41984</v>
      </c>
      <c r="B132" s="7"/>
      <c r="C132" s="7"/>
      <c r="D132" s="7"/>
      <c r="E132" s="7"/>
      <c r="F132" s="7"/>
      <c r="G132" s="7"/>
      <c r="H132" s="7">
        <v>13.666666666666666</v>
      </c>
      <c r="I132" s="7">
        <v>27.6</v>
      </c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</row>
    <row r="133" spans="1:35" x14ac:dyDescent="0.3">
      <c r="A133" s="18">
        <v>41985</v>
      </c>
      <c r="B133" s="7"/>
      <c r="C133" s="7"/>
      <c r="D133" s="7"/>
      <c r="E133" s="7"/>
      <c r="F133" s="7"/>
      <c r="G133" s="7"/>
      <c r="H133" s="7">
        <v>13.25</v>
      </c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</row>
    <row r="134" spans="1:35" x14ac:dyDescent="0.3">
      <c r="A134" s="18">
        <v>41988</v>
      </c>
      <c r="B134" s="7"/>
      <c r="C134" s="7"/>
      <c r="D134" s="7"/>
      <c r="E134" s="7"/>
      <c r="F134" s="7">
        <v>12.025</v>
      </c>
      <c r="G134" s="7">
        <v>29</v>
      </c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</row>
    <row r="135" spans="1:35" x14ac:dyDescent="0.3">
      <c r="A135" s="6" t="s">
        <v>36</v>
      </c>
      <c r="B135" s="7">
        <v>8.3357194948579263</v>
      </c>
      <c r="C135" s="7">
        <v>19.010526315789473</v>
      </c>
      <c r="D135" s="7">
        <v>9.678814854008106</v>
      </c>
      <c r="E135" s="7">
        <v>22.648648648648649</v>
      </c>
      <c r="F135" s="7">
        <v>13</v>
      </c>
      <c r="G135" s="7"/>
      <c r="H135" s="7">
        <v>15</v>
      </c>
      <c r="I135" s="7"/>
      <c r="J135" s="7">
        <v>5.2512435922365235</v>
      </c>
      <c r="K135" s="7">
        <v>14.928571428571429</v>
      </c>
      <c r="L135" s="7">
        <v>6.4107688072458204</v>
      </c>
      <c r="M135" s="7">
        <v>18.526881720430108</v>
      </c>
      <c r="N135" s="7">
        <v>14.272727272727273</v>
      </c>
      <c r="O135" s="7">
        <v>33</v>
      </c>
      <c r="P135" s="7">
        <v>14.888888888888889</v>
      </c>
      <c r="Q135" s="7">
        <v>34.666666666666664</v>
      </c>
      <c r="R135" s="7"/>
      <c r="S135" s="7"/>
      <c r="T135" s="7"/>
      <c r="U135" s="7"/>
      <c r="V135" s="7"/>
      <c r="W135" s="7"/>
      <c r="X135" s="7"/>
      <c r="Y135" s="7">
        <v>40</v>
      </c>
      <c r="Z135" s="7"/>
      <c r="AA135" s="7"/>
      <c r="AB135" s="7"/>
      <c r="AC135" s="7">
        <v>37.5</v>
      </c>
      <c r="AD135" s="7"/>
      <c r="AE135" s="7">
        <v>30.5</v>
      </c>
      <c r="AF135" s="7"/>
      <c r="AG135" s="7"/>
      <c r="AH135" s="7"/>
      <c r="AI135" s="7"/>
    </row>
    <row r="136" spans="1:35" x14ac:dyDescent="0.3">
      <c r="A136" s="18">
        <v>41674</v>
      </c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>
        <v>0.8541131159560752</v>
      </c>
      <c r="M136" s="7">
        <v>5.833333333333333</v>
      </c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</row>
    <row r="137" spans="1:35" x14ac:dyDescent="0.3">
      <c r="A137" s="18">
        <v>41681</v>
      </c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>
        <v>2.6982924592028064</v>
      </c>
      <c r="M137" s="7">
        <v>9.1111111111111107</v>
      </c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</row>
    <row r="138" spans="1:35" x14ac:dyDescent="0.3">
      <c r="A138" s="18">
        <v>41688</v>
      </c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>
        <v>4.0628143638145024</v>
      </c>
      <c r="M138" s="7">
        <v>10.833333333333334</v>
      </c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</row>
    <row r="139" spans="1:35" x14ac:dyDescent="0.3">
      <c r="A139" s="18">
        <v>41695</v>
      </c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>
        <v>5.4102377527709624</v>
      </c>
      <c r="M139" s="7">
        <v>14.7</v>
      </c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</row>
    <row r="140" spans="1:35" x14ac:dyDescent="0.3">
      <c r="A140" s="18">
        <v>41702</v>
      </c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>
        <v>6.0263585278626159</v>
      </c>
      <c r="M140" s="7">
        <v>16.8</v>
      </c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</row>
    <row r="141" spans="1:35" x14ac:dyDescent="0.3">
      <c r="A141" s="18">
        <v>41709</v>
      </c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>
        <v>6.8573075220291555</v>
      </c>
      <c r="M141" s="7">
        <v>19.166666666666668</v>
      </c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</row>
    <row r="142" spans="1:35" x14ac:dyDescent="0.3">
      <c r="A142" s="18">
        <v>41723</v>
      </c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>
        <v>8.6402304926598852</v>
      </c>
      <c r="M142" s="7">
        <v>24.083333333333332</v>
      </c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</row>
    <row r="143" spans="1:35" x14ac:dyDescent="0.3">
      <c r="A143" s="18">
        <v>41738</v>
      </c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>
        <v>9.765006244478025</v>
      </c>
      <c r="M143" s="7">
        <v>25.666666666666668</v>
      </c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</row>
    <row r="144" spans="1:35" x14ac:dyDescent="0.3">
      <c r="A144" s="18">
        <v>41765</v>
      </c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>
        <v>13.201767676767677</v>
      </c>
      <c r="M144" s="7">
        <v>33.4</v>
      </c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</row>
    <row r="145" spans="1:35" x14ac:dyDescent="0.3">
      <c r="A145" s="18">
        <v>41775</v>
      </c>
      <c r="B145" s="7"/>
      <c r="C145" s="7"/>
      <c r="D145" s="7"/>
      <c r="E145" s="7"/>
      <c r="F145" s="7"/>
      <c r="G145" s="7"/>
      <c r="H145" s="7"/>
      <c r="I145" s="7"/>
      <c r="J145" s="7">
        <v>3.3239467068878832</v>
      </c>
      <c r="K145" s="7">
        <v>8.4</v>
      </c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</row>
    <row r="146" spans="1:35" x14ac:dyDescent="0.3">
      <c r="A146" s="18">
        <v>41782</v>
      </c>
      <c r="B146" s="7"/>
      <c r="C146" s="7"/>
      <c r="D146" s="7"/>
      <c r="E146" s="7"/>
      <c r="F146" s="7"/>
      <c r="G146" s="7"/>
      <c r="H146" s="7"/>
      <c r="I146" s="7"/>
      <c r="J146" s="7">
        <v>4.4022778071386259</v>
      </c>
      <c r="K146" s="7">
        <v>11.333333333333334</v>
      </c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</row>
    <row r="147" spans="1:35" x14ac:dyDescent="0.3">
      <c r="A147" s="18">
        <v>41787</v>
      </c>
      <c r="B147" s="7"/>
      <c r="C147" s="7"/>
      <c r="D147" s="7"/>
      <c r="E147" s="7"/>
      <c r="F147" s="7"/>
      <c r="G147" s="7"/>
      <c r="H147" s="7"/>
      <c r="I147" s="7"/>
      <c r="J147" s="7">
        <v>5.2566661959981014</v>
      </c>
      <c r="K147" s="7">
        <v>15</v>
      </c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</row>
    <row r="148" spans="1:35" x14ac:dyDescent="0.3">
      <c r="A148" s="18">
        <v>41793</v>
      </c>
      <c r="B148" s="7"/>
      <c r="C148" s="7"/>
      <c r="D148" s="7"/>
      <c r="E148" s="7"/>
      <c r="F148" s="7"/>
      <c r="G148" s="7"/>
      <c r="H148" s="7"/>
      <c r="I148" s="7"/>
      <c r="J148" s="7">
        <v>6.052695606280512</v>
      </c>
      <c r="K148" s="7">
        <v>19.100000000000001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</row>
    <row r="149" spans="1:35" x14ac:dyDescent="0.3">
      <c r="A149" s="18">
        <v>41800</v>
      </c>
      <c r="B149" s="7"/>
      <c r="C149" s="7"/>
      <c r="D149" s="7"/>
      <c r="E149" s="7"/>
      <c r="F149" s="7"/>
      <c r="G149" s="7"/>
      <c r="H149" s="7"/>
      <c r="I149" s="7"/>
      <c r="J149" s="7">
        <v>6.5659589794946651</v>
      </c>
      <c r="K149" s="7">
        <v>18.142857142857142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</row>
    <row r="150" spans="1:35" x14ac:dyDescent="0.3">
      <c r="A150" s="18">
        <v>41842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>
        <v>14.636363636363637</v>
      </c>
      <c r="Q150" s="7">
        <v>35.111111111111114</v>
      </c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</row>
    <row r="151" spans="1:35" x14ac:dyDescent="0.3">
      <c r="A151" s="18">
        <v>41848</v>
      </c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>
        <v>14.272727272727273</v>
      </c>
      <c r="O151" s="7">
        <v>33</v>
      </c>
      <c r="P151" s="7">
        <v>16</v>
      </c>
      <c r="Q151" s="7">
        <v>33.333333333333336</v>
      </c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>
        <v>30.5</v>
      </c>
      <c r="AF151" s="7"/>
      <c r="AG151" s="7"/>
      <c r="AH151" s="7"/>
      <c r="AI151" s="7"/>
    </row>
    <row r="152" spans="1:35" x14ac:dyDescent="0.3">
      <c r="A152" s="18">
        <v>41849</v>
      </c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>
        <v>37.5</v>
      </c>
      <c r="AD152" s="7"/>
      <c r="AE152" s="7"/>
      <c r="AF152" s="7"/>
      <c r="AG152" s="7"/>
      <c r="AH152" s="7"/>
      <c r="AI152" s="7"/>
    </row>
    <row r="153" spans="1:35" x14ac:dyDescent="0.3">
      <c r="A153" s="18">
        <v>41858</v>
      </c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>
        <v>40</v>
      </c>
      <c r="Z153" s="7"/>
      <c r="AA153" s="7"/>
      <c r="AB153" s="7"/>
      <c r="AC153" s="7"/>
      <c r="AD153" s="7"/>
      <c r="AE153" s="7"/>
      <c r="AF153" s="7"/>
      <c r="AG153" s="7"/>
      <c r="AH153" s="7"/>
      <c r="AI153" s="7"/>
    </row>
    <row r="154" spans="1:35" x14ac:dyDescent="0.3">
      <c r="A154" s="18">
        <v>41862</v>
      </c>
      <c r="B154" s="7"/>
      <c r="C154" s="7"/>
      <c r="D154" s="7">
        <v>3.0643755190266928</v>
      </c>
      <c r="E154" s="7">
        <v>9.5</v>
      </c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</row>
    <row r="155" spans="1:35" x14ac:dyDescent="0.3">
      <c r="A155" s="18">
        <v>41869</v>
      </c>
      <c r="B155" s="7"/>
      <c r="C155" s="7"/>
      <c r="D155" s="7">
        <v>4.1263030138836436</v>
      </c>
      <c r="E155" s="7">
        <v>12.875</v>
      </c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</row>
    <row r="156" spans="1:35" x14ac:dyDescent="0.3">
      <c r="A156" s="18">
        <v>41874</v>
      </c>
      <c r="B156" s="7"/>
      <c r="C156" s="7"/>
      <c r="D156" s="7">
        <v>4.8592823162016723</v>
      </c>
      <c r="E156" s="7">
        <v>13.416666666666666</v>
      </c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</row>
    <row r="157" spans="1:35" x14ac:dyDescent="0.3">
      <c r="A157" s="18">
        <v>41883</v>
      </c>
      <c r="B157" s="7"/>
      <c r="C157" s="7"/>
      <c r="D157" s="7">
        <v>5.6369015120274311</v>
      </c>
      <c r="E157" s="7">
        <v>15.5</v>
      </c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</row>
    <row r="158" spans="1:35" x14ac:dyDescent="0.3">
      <c r="A158" s="18">
        <v>41890</v>
      </c>
      <c r="B158" s="7"/>
      <c r="C158" s="7"/>
      <c r="D158" s="7">
        <v>6.8941529879598074</v>
      </c>
      <c r="E158" s="7">
        <v>18.916666666666668</v>
      </c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</row>
    <row r="159" spans="1:35" x14ac:dyDescent="0.3">
      <c r="A159" s="18">
        <v>41897</v>
      </c>
      <c r="B159" s="7"/>
      <c r="C159" s="7"/>
      <c r="D159" s="7">
        <v>7.5390668915120855</v>
      </c>
      <c r="E159" s="7">
        <v>20.5</v>
      </c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</row>
    <row r="160" spans="1:35" x14ac:dyDescent="0.3">
      <c r="A160" s="18">
        <v>41904</v>
      </c>
      <c r="B160" s="7"/>
      <c r="C160" s="7"/>
      <c r="D160" s="7">
        <v>8.6365677731240371</v>
      </c>
      <c r="E160" s="7">
        <v>23</v>
      </c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</row>
    <row r="161" spans="1:35" x14ac:dyDescent="0.3">
      <c r="A161" s="18">
        <v>41905</v>
      </c>
      <c r="B161" s="7">
        <v>3.1202481665800743</v>
      </c>
      <c r="C161" s="7">
        <v>7.7272727272727275</v>
      </c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</row>
    <row r="162" spans="1:35" x14ac:dyDescent="0.3">
      <c r="A162" s="18">
        <v>41911</v>
      </c>
      <c r="B162" s="7"/>
      <c r="C162" s="7"/>
      <c r="D162" s="7">
        <v>9.1801546678535662</v>
      </c>
      <c r="E162" s="7">
        <v>25.166666666666668</v>
      </c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</row>
    <row r="163" spans="1:35" x14ac:dyDescent="0.3">
      <c r="A163" s="18">
        <v>41912</v>
      </c>
      <c r="B163" s="7">
        <v>4.2804315393015129</v>
      </c>
      <c r="C163" s="7">
        <v>11.333333333333334</v>
      </c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</row>
    <row r="164" spans="1:35" x14ac:dyDescent="0.3">
      <c r="A164" s="18">
        <v>41918</v>
      </c>
      <c r="B164" s="7"/>
      <c r="C164" s="7"/>
      <c r="D164" s="7">
        <v>10.755855721164787</v>
      </c>
      <c r="E164" s="7">
        <v>27.916666666666668</v>
      </c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</row>
    <row r="165" spans="1:35" x14ac:dyDescent="0.3">
      <c r="A165" s="18">
        <v>41919</v>
      </c>
      <c r="B165" s="7">
        <v>5.3589295987031305</v>
      </c>
      <c r="C165" s="7">
        <v>14.666666666666666</v>
      </c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</row>
    <row r="166" spans="1:35" x14ac:dyDescent="0.3">
      <c r="A166" s="18">
        <v>41926</v>
      </c>
      <c r="B166" s="7"/>
      <c r="C166" s="7"/>
      <c r="D166" s="7">
        <v>11.489256592214256</v>
      </c>
      <c r="E166" s="7">
        <v>29.083333333333332</v>
      </c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</row>
    <row r="167" spans="1:35" x14ac:dyDescent="0.3">
      <c r="A167" s="18">
        <v>41927</v>
      </c>
      <c r="B167" s="7">
        <v>5.970673860292429</v>
      </c>
      <c r="C167" s="7">
        <v>17.833333333333332</v>
      </c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</row>
    <row r="168" spans="1:35" x14ac:dyDescent="0.3">
      <c r="A168" s="18">
        <v>41932</v>
      </c>
      <c r="B168" s="7"/>
      <c r="C168" s="7"/>
      <c r="D168" s="7">
        <v>12.219634570476408</v>
      </c>
      <c r="E168" s="7">
        <v>30.25</v>
      </c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</row>
    <row r="169" spans="1:35" x14ac:dyDescent="0.3">
      <c r="A169" s="18">
        <v>41933</v>
      </c>
      <c r="B169" s="7">
        <v>7.3336387436315569</v>
      </c>
      <c r="C169" s="7">
        <v>21.166666666666668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</row>
    <row r="170" spans="1:35" x14ac:dyDescent="0.3">
      <c r="A170" s="18">
        <v>41940</v>
      </c>
      <c r="B170" s="7">
        <v>7.9388891238886137</v>
      </c>
      <c r="C170" s="7">
        <v>23.75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</row>
    <row r="171" spans="1:35" x14ac:dyDescent="0.3">
      <c r="A171" s="18">
        <v>41946</v>
      </c>
      <c r="B171" s="7"/>
      <c r="C171" s="7"/>
      <c r="D171" s="7">
        <v>13.600351690199625</v>
      </c>
      <c r="E171" s="7">
        <v>35.25</v>
      </c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</row>
    <row r="172" spans="1:35" x14ac:dyDescent="0.3">
      <c r="A172" s="18">
        <v>41947</v>
      </c>
      <c r="B172" s="7">
        <v>8.9252376100533048</v>
      </c>
      <c r="C172" s="7">
        <v>27.833333333333332</v>
      </c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</row>
    <row r="173" spans="1:35" x14ac:dyDescent="0.3">
      <c r="A173" s="18">
        <v>41954</v>
      </c>
      <c r="B173" s="7">
        <v>9.4707228535353529</v>
      </c>
      <c r="C173" s="7">
        <v>26.833333333333332</v>
      </c>
      <c r="D173" s="7">
        <v>13.414136115751077</v>
      </c>
      <c r="E173" s="7">
        <v>34</v>
      </c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</row>
    <row r="174" spans="1:35" x14ac:dyDescent="0.3">
      <c r="A174" s="18">
        <v>41990</v>
      </c>
      <c r="B174" s="7">
        <v>12.113636363636363</v>
      </c>
      <c r="C174" s="7"/>
      <c r="D174" s="7">
        <v>15.857142857142858</v>
      </c>
      <c r="E174" s="7"/>
      <c r="F174" s="7">
        <v>13</v>
      </c>
      <c r="G174" s="7"/>
      <c r="H174" s="7">
        <v>15</v>
      </c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</row>
    <row r="175" spans="1:35" x14ac:dyDescent="0.3">
      <c r="A175" s="6" t="s">
        <v>41</v>
      </c>
      <c r="B175" s="7">
        <v>5.4007029258592825</v>
      </c>
      <c r="C175" s="7">
        <v>20.760563380281692</v>
      </c>
      <c r="D175" s="7">
        <v>5.0297052570595246</v>
      </c>
      <c r="E175" s="7">
        <v>18.98</v>
      </c>
      <c r="F175" s="7">
        <v>9.1111111111111107</v>
      </c>
      <c r="G175" s="7">
        <v>28</v>
      </c>
      <c r="H175" s="7">
        <v>8.3474576271186436</v>
      </c>
      <c r="I175" s="7">
        <v>23.26530612244898</v>
      </c>
      <c r="J175" s="7">
        <v>4.6078583638744277</v>
      </c>
      <c r="K175" s="7">
        <v>18.060606060606062</v>
      </c>
      <c r="L175" s="7">
        <v>4.3192994721739346</v>
      </c>
      <c r="M175" s="7">
        <v>18.945945945945947</v>
      </c>
      <c r="N175" s="7">
        <v>6.6521739130434785</v>
      </c>
      <c r="O175" s="7">
        <v>20.956521739130434</v>
      </c>
      <c r="P175" s="7">
        <v>6.935483870967742</v>
      </c>
      <c r="Q175" s="7">
        <v>22.258064516129032</v>
      </c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</row>
    <row r="176" spans="1:35" x14ac:dyDescent="0.3">
      <c r="A176" s="18">
        <v>41674</v>
      </c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>
        <v>1.4967387048782397</v>
      </c>
      <c r="M176" s="7">
        <v>7.5</v>
      </c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</row>
    <row r="177" spans="1:35" x14ac:dyDescent="0.3">
      <c r="A177" s="18">
        <v>41681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>
        <v>2.5869056847545218</v>
      </c>
      <c r="M177" s="7">
        <v>12.375</v>
      </c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</row>
    <row r="178" spans="1:35" x14ac:dyDescent="0.3">
      <c r="A178" s="18">
        <v>41688</v>
      </c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>
        <v>6.314511986301369</v>
      </c>
      <c r="M178" s="7">
        <v>24.666666666666668</v>
      </c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</row>
    <row r="179" spans="1:35" x14ac:dyDescent="0.3">
      <c r="A179" s="18">
        <v>41695</v>
      </c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>
        <v>7.11174533463321</v>
      </c>
      <c r="M179" s="7">
        <v>23.727272727272727</v>
      </c>
      <c r="N179" s="7"/>
      <c r="O179" s="7"/>
      <c r="P179" s="7">
        <v>7</v>
      </c>
      <c r="Q179" s="7">
        <v>24</v>
      </c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</row>
    <row r="180" spans="1:35" x14ac:dyDescent="0.3">
      <c r="A180" s="18">
        <v>41702</v>
      </c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>
        <v>6.9333333333333336</v>
      </c>
      <c r="Q180" s="7">
        <v>22.2</v>
      </c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</row>
    <row r="181" spans="1:35" x14ac:dyDescent="0.3">
      <c r="A181" s="18">
        <v>41775</v>
      </c>
      <c r="B181" s="7"/>
      <c r="C181" s="7"/>
      <c r="D181" s="7"/>
      <c r="E181" s="7"/>
      <c r="F181" s="7"/>
      <c r="G181" s="7"/>
      <c r="H181" s="7"/>
      <c r="I181" s="7"/>
      <c r="J181" s="7">
        <v>2.9155520446666876</v>
      </c>
      <c r="K181" s="7">
        <v>10.444444444444445</v>
      </c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</row>
    <row r="182" spans="1:35" x14ac:dyDescent="0.3">
      <c r="A182" s="18">
        <v>41782</v>
      </c>
      <c r="B182" s="7"/>
      <c r="C182" s="7"/>
      <c r="D182" s="7"/>
      <c r="E182" s="7"/>
      <c r="F182" s="7"/>
      <c r="G182" s="7"/>
      <c r="H182" s="7"/>
      <c r="I182" s="7"/>
      <c r="J182" s="7">
        <v>4.7430105085677532</v>
      </c>
      <c r="K182" s="7">
        <v>20.23076923076923</v>
      </c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</row>
    <row r="183" spans="1:35" x14ac:dyDescent="0.3">
      <c r="A183" s="18">
        <v>41787</v>
      </c>
      <c r="B183" s="7"/>
      <c r="C183" s="7"/>
      <c r="D183" s="7"/>
      <c r="E183" s="7"/>
      <c r="F183" s="7"/>
      <c r="G183" s="7"/>
      <c r="H183" s="7"/>
      <c r="I183" s="7"/>
      <c r="J183" s="7">
        <v>5.8327473631341036</v>
      </c>
      <c r="K183" s="7">
        <v>21.727272727272727</v>
      </c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</row>
    <row r="184" spans="1:35" x14ac:dyDescent="0.3">
      <c r="A184" s="18">
        <v>41807</v>
      </c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>
        <v>6.6521739130434785</v>
      </c>
      <c r="O184" s="7">
        <v>20.956521739130434</v>
      </c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</row>
    <row r="185" spans="1:35" x14ac:dyDescent="0.3">
      <c r="A185" s="18">
        <v>41862</v>
      </c>
      <c r="B185" s="7"/>
      <c r="C185" s="7"/>
      <c r="D185" s="7">
        <v>3.5827241447717899</v>
      </c>
      <c r="E185" s="7">
        <v>14.083333333333334</v>
      </c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</row>
    <row r="186" spans="1:35" x14ac:dyDescent="0.3">
      <c r="A186" s="18">
        <v>41869</v>
      </c>
      <c r="B186" s="7"/>
      <c r="C186" s="7"/>
      <c r="D186" s="7">
        <v>3.6390504322917798</v>
      </c>
      <c r="E186" s="7">
        <v>15.642857142857142</v>
      </c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</row>
    <row r="187" spans="1:35" x14ac:dyDescent="0.3">
      <c r="A187" s="18">
        <v>41874</v>
      </c>
      <c r="B187" s="7"/>
      <c r="C187" s="7"/>
      <c r="D187" s="7">
        <v>4.8747897560850824</v>
      </c>
      <c r="E187" s="7">
        <v>23.166666666666668</v>
      </c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</row>
    <row r="188" spans="1:35" x14ac:dyDescent="0.3">
      <c r="A188" s="18">
        <v>41883</v>
      </c>
      <c r="B188" s="7"/>
      <c r="C188" s="7"/>
      <c r="D188" s="7">
        <v>6.7969780219780205</v>
      </c>
      <c r="E188" s="7">
        <v>23.3</v>
      </c>
      <c r="F188" s="7"/>
      <c r="G188" s="7"/>
      <c r="H188" s="7">
        <v>7</v>
      </c>
      <c r="I188" s="7">
        <v>22.5</v>
      </c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</row>
    <row r="189" spans="1:35" x14ac:dyDescent="0.3">
      <c r="A189" s="18">
        <v>41890</v>
      </c>
      <c r="B189" s="7"/>
      <c r="C189" s="7"/>
      <c r="D189" s="7">
        <v>8.2454272112252571</v>
      </c>
      <c r="E189" s="7">
        <v>25</v>
      </c>
      <c r="F189" s="7"/>
      <c r="G189" s="7"/>
      <c r="H189" s="7">
        <v>8.7142857142857135</v>
      </c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</row>
    <row r="190" spans="1:35" x14ac:dyDescent="0.3">
      <c r="A190" s="18">
        <v>41897</v>
      </c>
      <c r="B190" s="7"/>
      <c r="C190" s="7"/>
      <c r="D190" s="7">
        <v>7.5</v>
      </c>
      <c r="E190" s="7"/>
      <c r="F190" s="7"/>
      <c r="G190" s="7"/>
      <c r="H190" s="7">
        <v>8</v>
      </c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</row>
    <row r="191" spans="1:35" x14ac:dyDescent="0.3">
      <c r="A191" s="18">
        <v>41904</v>
      </c>
      <c r="B191" s="7"/>
      <c r="C191" s="7"/>
      <c r="D191" s="7"/>
      <c r="E191" s="7"/>
      <c r="F191" s="7"/>
      <c r="G191" s="7"/>
      <c r="H191" s="7">
        <v>8.125</v>
      </c>
      <c r="I191" s="7">
        <v>22.714285714285715</v>
      </c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</row>
    <row r="192" spans="1:35" x14ac:dyDescent="0.3">
      <c r="A192" s="18">
        <v>41905</v>
      </c>
      <c r="B192" s="7">
        <v>2.1891244725738397</v>
      </c>
      <c r="C192" s="7">
        <v>8.6666666666666661</v>
      </c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</row>
    <row r="193" spans="1:35" x14ac:dyDescent="0.3">
      <c r="A193" s="18">
        <v>41911</v>
      </c>
      <c r="B193" s="7"/>
      <c r="C193" s="7"/>
      <c r="D193" s="7"/>
      <c r="E193" s="7"/>
      <c r="F193" s="7"/>
      <c r="G193" s="7"/>
      <c r="H193" s="7">
        <v>8.4166666666666661</v>
      </c>
      <c r="I193" s="7">
        <v>23.416666666666668</v>
      </c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</row>
    <row r="194" spans="1:35" x14ac:dyDescent="0.3">
      <c r="A194" s="18">
        <v>41912</v>
      </c>
      <c r="B194" s="7">
        <v>3.4292452830188682</v>
      </c>
      <c r="C194" s="7">
        <v>13.416666666666666</v>
      </c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</row>
    <row r="195" spans="1:35" x14ac:dyDescent="0.3">
      <c r="A195" s="18">
        <v>41918</v>
      </c>
      <c r="B195" s="7"/>
      <c r="C195" s="7"/>
      <c r="D195" s="7"/>
      <c r="E195" s="7"/>
      <c r="F195" s="7"/>
      <c r="G195" s="7"/>
      <c r="H195" s="7">
        <v>8.6666666666666661</v>
      </c>
      <c r="I195" s="7">
        <v>24.333333333333332</v>
      </c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</row>
    <row r="196" spans="1:35" x14ac:dyDescent="0.3">
      <c r="A196" s="18">
        <v>41919</v>
      </c>
      <c r="B196" s="7">
        <v>4.936791612694301</v>
      </c>
      <c r="C196" s="7">
        <v>21.416666666666668</v>
      </c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</row>
    <row r="197" spans="1:35" x14ac:dyDescent="0.3">
      <c r="A197" s="18">
        <v>41926</v>
      </c>
      <c r="B197" s="7"/>
      <c r="C197" s="7"/>
      <c r="D197" s="7"/>
      <c r="E197" s="7"/>
      <c r="F197" s="7"/>
      <c r="G197" s="7"/>
      <c r="H197" s="7">
        <v>8.2941176470588243</v>
      </c>
      <c r="I197" s="7">
        <v>22.058823529411764</v>
      </c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</row>
    <row r="198" spans="1:35" x14ac:dyDescent="0.3">
      <c r="A198" s="18">
        <v>41927</v>
      </c>
      <c r="B198" s="7">
        <v>6.2490561868686862</v>
      </c>
      <c r="C198" s="7">
        <v>26.5</v>
      </c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</row>
    <row r="199" spans="1:35" x14ac:dyDescent="0.3">
      <c r="A199" s="18">
        <v>41932</v>
      </c>
      <c r="B199" s="7"/>
      <c r="C199" s="7"/>
      <c r="D199" s="7"/>
      <c r="E199" s="7"/>
      <c r="F199" s="7"/>
      <c r="G199" s="7"/>
      <c r="H199" s="7">
        <v>8.3333333333333339</v>
      </c>
      <c r="I199" s="7">
        <v>22.916666666666668</v>
      </c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</row>
    <row r="200" spans="1:35" x14ac:dyDescent="0.3">
      <c r="A200" s="18">
        <v>41933</v>
      </c>
      <c r="B200" s="7">
        <v>7.1761904761904765</v>
      </c>
      <c r="C200" s="7">
        <v>27.666666666666668</v>
      </c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</row>
    <row r="201" spans="1:35" x14ac:dyDescent="0.3">
      <c r="A201" s="18">
        <v>41940</v>
      </c>
      <c r="B201" s="7">
        <v>8.4623376623376618</v>
      </c>
      <c r="C201" s="7">
        <v>27.454545454545453</v>
      </c>
      <c r="D201" s="7"/>
      <c r="E201" s="7"/>
      <c r="F201" s="7">
        <v>8</v>
      </c>
      <c r="G201" s="7">
        <v>26</v>
      </c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</row>
    <row r="202" spans="1:35" x14ac:dyDescent="0.3">
      <c r="A202" s="18">
        <v>41946</v>
      </c>
      <c r="B202" s="7"/>
      <c r="C202" s="7"/>
      <c r="D202" s="7"/>
      <c r="E202" s="7"/>
      <c r="F202" s="7"/>
      <c r="G202" s="7"/>
      <c r="H202" s="7">
        <v>8.75</v>
      </c>
      <c r="I202" s="7">
        <v>22.583333333333332</v>
      </c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</row>
    <row r="203" spans="1:35" x14ac:dyDescent="0.3">
      <c r="A203" s="18">
        <v>41947</v>
      </c>
      <c r="B203" s="7">
        <v>8</v>
      </c>
      <c r="C203" s="7"/>
      <c r="D203" s="7"/>
      <c r="E203" s="7"/>
      <c r="F203" s="7">
        <v>9.454545454545455</v>
      </c>
      <c r="G203" s="7">
        <v>28</v>
      </c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</row>
    <row r="204" spans="1:35" x14ac:dyDescent="0.3">
      <c r="A204" s="18">
        <v>41974</v>
      </c>
      <c r="B204" s="7"/>
      <c r="C204" s="7"/>
      <c r="D204" s="7"/>
      <c r="E204" s="7"/>
      <c r="F204" s="7">
        <v>9</v>
      </c>
      <c r="G204" s="7">
        <v>28.083333333333332</v>
      </c>
      <c r="H204" s="7">
        <v>8.25</v>
      </c>
      <c r="I204" s="7">
        <v>24.25</v>
      </c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</row>
    <row r="205" spans="1:35" x14ac:dyDescent="0.3">
      <c r="A205" s="6" t="s">
        <v>38</v>
      </c>
      <c r="B205" s="7">
        <v>5.3067635076062292</v>
      </c>
      <c r="C205" s="7">
        <v>19.345238095238095</v>
      </c>
      <c r="D205" s="7">
        <v>7.1311196474965746</v>
      </c>
      <c r="E205" s="7">
        <v>21.217391304347824</v>
      </c>
      <c r="F205" s="7">
        <v>10.256410256410257</v>
      </c>
      <c r="G205" s="7"/>
      <c r="H205" s="7">
        <v>11.133333333333333</v>
      </c>
      <c r="I205" s="7">
        <v>26.076923076923077</v>
      </c>
      <c r="J205" s="7">
        <v>4.8710832162860003</v>
      </c>
      <c r="K205" s="7">
        <v>17.814814814814813</v>
      </c>
      <c r="L205" s="7">
        <v>5.5619421794289288</v>
      </c>
      <c r="M205" s="7">
        <v>18.90909090909091</v>
      </c>
      <c r="N205" s="7">
        <v>7.5454545454545459</v>
      </c>
      <c r="O205" s="7">
        <v>23.954545454545453</v>
      </c>
      <c r="P205" s="7">
        <v>10.714285714285714</v>
      </c>
      <c r="Q205" s="7">
        <v>32.75</v>
      </c>
      <c r="R205" s="7"/>
      <c r="S205" s="7"/>
      <c r="T205" s="7"/>
      <c r="U205" s="7"/>
      <c r="V205" s="7"/>
      <c r="W205" s="7">
        <v>31.5</v>
      </c>
      <c r="X205" s="7"/>
      <c r="Y205" s="7">
        <v>27.375</v>
      </c>
      <c r="Z205" s="7"/>
      <c r="AA205" s="7">
        <v>26.526315789473685</v>
      </c>
      <c r="AB205" s="7"/>
      <c r="AC205" s="7">
        <v>29.2</v>
      </c>
      <c r="AD205" s="7"/>
      <c r="AE205" s="7">
        <v>24</v>
      </c>
      <c r="AF205" s="7"/>
      <c r="AG205" s="7"/>
      <c r="AH205" s="7"/>
      <c r="AI205" s="7"/>
    </row>
    <row r="206" spans="1:35" x14ac:dyDescent="0.3">
      <c r="A206" s="18">
        <v>41674</v>
      </c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>
        <v>1.1384510869565219</v>
      </c>
      <c r="M206" s="7">
        <v>5.5</v>
      </c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</row>
    <row r="207" spans="1:35" x14ac:dyDescent="0.3">
      <c r="A207" s="18">
        <v>41681</v>
      </c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>
        <v>2.8039577187807274</v>
      </c>
      <c r="M207" s="7">
        <v>9.5</v>
      </c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</row>
    <row r="208" spans="1:35" x14ac:dyDescent="0.3">
      <c r="A208" s="18">
        <v>41688</v>
      </c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>
        <v>4.5343486470189003</v>
      </c>
      <c r="M208" s="7">
        <v>11.818181818181818</v>
      </c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</row>
    <row r="209" spans="1:35" x14ac:dyDescent="0.3">
      <c r="A209" s="18">
        <v>41695</v>
      </c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>
        <v>4.8236002068913333</v>
      </c>
      <c r="M209" s="7">
        <v>14.5</v>
      </c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</row>
    <row r="210" spans="1:35" x14ac:dyDescent="0.3">
      <c r="A210" s="18">
        <v>41702</v>
      </c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>
        <v>5.6993572708522118</v>
      </c>
      <c r="M210" s="7">
        <v>17.545454545454547</v>
      </c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</row>
    <row r="211" spans="1:35" x14ac:dyDescent="0.3">
      <c r="A211" s="18">
        <v>41709</v>
      </c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>
        <v>6.3563758708426272</v>
      </c>
      <c r="M211" s="7">
        <v>21.083333333333332</v>
      </c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</row>
    <row r="212" spans="1:35" x14ac:dyDescent="0.3">
      <c r="A212" s="18">
        <v>41716</v>
      </c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>
        <v>7.0581054139054258</v>
      </c>
      <c r="M212" s="7">
        <v>22.666666666666668</v>
      </c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</row>
    <row r="213" spans="1:35" x14ac:dyDescent="0.3">
      <c r="A213" s="18">
        <v>41723</v>
      </c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>
        <v>7.8285653894781264</v>
      </c>
      <c r="M213" s="7">
        <v>26.2</v>
      </c>
      <c r="N213" s="7"/>
      <c r="O213" s="7"/>
      <c r="P213" s="7">
        <v>9</v>
      </c>
      <c r="Q213" s="7">
        <v>27</v>
      </c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</row>
    <row r="214" spans="1:35" x14ac:dyDescent="0.3">
      <c r="A214" s="18">
        <v>41738</v>
      </c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>
        <v>8.8858528216853703</v>
      </c>
      <c r="M214" s="7">
        <v>31.1</v>
      </c>
      <c r="N214" s="7"/>
      <c r="O214" s="7"/>
      <c r="P214" s="7">
        <v>7.5</v>
      </c>
      <c r="Q214" s="7">
        <v>25</v>
      </c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</row>
    <row r="215" spans="1:35" x14ac:dyDescent="0.3">
      <c r="A215" s="18">
        <v>41775</v>
      </c>
      <c r="B215" s="7"/>
      <c r="C215" s="7"/>
      <c r="D215" s="7"/>
      <c r="E215" s="7"/>
      <c r="F215" s="7"/>
      <c r="G215" s="7"/>
      <c r="H215" s="7"/>
      <c r="I215" s="7"/>
      <c r="J215" s="7">
        <v>2.8152345224771183</v>
      </c>
      <c r="K215" s="7">
        <v>7.916666666666667</v>
      </c>
      <c r="L215" s="7"/>
      <c r="M215" s="7"/>
      <c r="N215" s="7"/>
      <c r="O215" s="7"/>
      <c r="P215" s="7">
        <v>11.333333333333334</v>
      </c>
      <c r="Q215" s="7">
        <v>34.666666666666664</v>
      </c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</row>
    <row r="216" spans="1:35" x14ac:dyDescent="0.3">
      <c r="A216" s="18">
        <v>41779</v>
      </c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>
        <v>11</v>
      </c>
      <c r="Q216" s="7">
        <v>34</v>
      </c>
      <c r="R216" s="7"/>
      <c r="S216" s="7"/>
      <c r="T216" s="7"/>
      <c r="U216" s="7"/>
      <c r="V216" s="7"/>
      <c r="W216" s="7">
        <v>31.5</v>
      </c>
      <c r="X216" s="7"/>
      <c r="Y216" s="7">
        <v>27.333333333333332</v>
      </c>
      <c r="Z216" s="7"/>
      <c r="AA216" s="7">
        <v>26.526315789473685</v>
      </c>
      <c r="AB216" s="7"/>
      <c r="AC216" s="7"/>
      <c r="AD216" s="7"/>
      <c r="AE216" s="7"/>
      <c r="AF216" s="7"/>
      <c r="AG216" s="7"/>
      <c r="AH216" s="7"/>
      <c r="AI216" s="7"/>
    </row>
    <row r="217" spans="1:35" x14ac:dyDescent="0.3">
      <c r="A217" s="18">
        <v>41780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>
        <v>11.181818181818182</v>
      </c>
      <c r="Q217" s="7">
        <v>33.799999999999997</v>
      </c>
      <c r="R217" s="7"/>
      <c r="S217" s="7"/>
      <c r="T217" s="7"/>
      <c r="U217" s="7"/>
      <c r="V217" s="7"/>
      <c r="W217" s="7"/>
      <c r="X217" s="7"/>
      <c r="Y217" s="7">
        <v>27.5</v>
      </c>
      <c r="Z217" s="7"/>
      <c r="AA217" s="7"/>
      <c r="AB217" s="7"/>
      <c r="AC217" s="7">
        <v>29.2</v>
      </c>
      <c r="AD217" s="7"/>
      <c r="AE217" s="7"/>
      <c r="AF217" s="7"/>
      <c r="AG217" s="7"/>
      <c r="AH217" s="7"/>
      <c r="AI217" s="7"/>
    </row>
    <row r="218" spans="1:35" x14ac:dyDescent="0.3">
      <c r="A218" s="18">
        <v>41782</v>
      </c>
      <c r="B218" s="7"/>
      <c r="C218" s="7"/>
      <c r="D218" s="7"/>
      <c r="E218" s="7"/>
      <c r="F218" s="7"/>
      <c r="G218" s="7"/>
      <c r="H218" s="7"/>
      <c r="I218" s="7"/>
      <c r="J218" s="7">
        <v>4.322749860746435</v>
      </c>
      <c r="K218" s="7">
        <v>14.6</v>
      </c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</row>
    <row r="219" spans="1:35" x14ac:dyDescent="0.3">
      <c r="A219" s="18">
        <v>41787</v>
      </c>
      <c r="B219" s="7"/>
      <c r="C219" s="7"/>
      <c r="D219" s="7"/>
      <c r="E219" s="7"/>
      <c r="F219" s="7"/>
      <c r="G219" s="7"/>
      <c r="H219" s="7"/>
      <c r="I219" s="7"/>
      <c r="J219" s="7">
        <v>5.0568347442250614</v>
      </c>
      <c r="K219" s="7">
        <v>20.583333333333332</v>
      </c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</row>
    <row r="220" spans="1:35" x14ac:dyDescent="0.3">
      <c r="A220" s="18">
        <v>41793</v>
      </c>
      <c r="B220" s="7"/>
      <c r="C220" s="7"/>
      <c r="D220" s="7"/>
      <c r="E220" s="7"/>
      <c r="F220" s="7"/>
      <c r="G220" s="7"/>
      <c r="H220" s="7"/>
      <c r="I220" s="7"/>
      <c r="J220" s="7">
        <v>5.880703114774386</v>
      </c>
      <c r="K220" s="7">
        <v>22.818181818181817</v>
      </c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>
        <v>24</v>
      </c>
      <c r="AF220" s="7"/>
      <c r="AG220" s="7"/>
      <c r="AH220" s="7"/>
      <c r="AI220" s="7"/>
    </row>
    <row r="221" spans="1:35" x14ac:dyDescent="0.3">
      <c r="A221" s="18">
        <v>41800</v>
      </c>
      <c r="B221" s="7"/>
      <c r="C221" s="7"/>
      <c r="D221" s="7"/>
      <c r="E221" s="7"/>
      <c r="F221" s="7"/>
      <c r="G221" s="7"/>
      <c r="H221" s="7"/>
      <c r="I221" s="7"/>
      <c r="J221" s="7">
        <v>6.8007514405083063</v>
      </c>
      <c r="K221" s="7">
        <v>24.777777777777779</v>
      </c>
      <c r="L221" s="7"/>
      <c r="M221" s="7"/>
      <c r="N221" s="7">
        <v>6.5</v>
      </c>
      <c r="O221" s="7">
        <v>24.5</v>
      </c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</row>
    <row r="222" spans="1:35" x14ac:dyDescent="0.3">
      <c r="A222" s="18">
        <v>41843</v>
      </c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>
        <v>7.65</v>
      </c>
      <c r="O222" s="7">
        <v>23.9</v>
      </c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</row>
    <row r="223" spans="1:35" x14ac:dyDescent="0.3">
      <c r="A223" s="18">
        <v>41862</v>
      </c>
      <c r="B223" s="7"/>
      <c r="C223" s="7"/>
      <c r="D223" s="7">
        <v>2.8553111300054397</v>
      </c>
      <c r="E223" s="7">
        <v>9.5</v>
      </c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</row>
    <row r="224" spans="1:35" x14ac:dyDescent="0.3">
      <c r="A224" s="18">
        <v>41869</v>
      </c>
      <c r="B224" s="7"/>
      <c r="C224" s="7"/>
      <c r="D224" s="7">
        <v>4.0086209188927446</v>
      </c>
      <c r="E224" s="7">
        <v>12.166666666666666</v>
      </c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</row>
    <row r="225" spans="1:35" x14ac:dyDescent="0.3">
      <c r="A225" s="18">
        <v>41874</v>
      </c>
      <c r="B225" s="7"/>
      <c r="C225" s="7"/>
      <c r="D225" s="7">
        <v>4.6830639695027818</v>
      </c>
      <c r="E225" s="7">
        <v>13.666666666666666</v>
      </c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</row>
    <row r="226" spans="1:35" x14ac:dyDescent="0.3">
      <c r="A226" s="18">
        <v>41883</v>
      </c>
      <c r="B226" s="7"/>
      <c r="C226" s="7"/>
      <c r="D226" s="7">
        <v>5.2896993216210024</v>
      </c>
      <c r="E226" s="7">
        <v>17.25</v>
      </c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</row>
    <row r="227" spans="1:35" x14ac:dyDescent="0.3">
      <c r="A227" s="18">
        <v>41890</v>
      </c>
      <c r="B227" s="7"/>
      <c r="C227" s="7"/>
      <c r="D227" s="7">
        <v>6.4618935799721733</v>
      </c>
      <c r="E227" s="7">
        <v>19.666666666666668</v>
      </c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</row>
    <row r="228" spans="1:35" x14ac:dyDescent="0.3">
      <c r="A228" s="18">
        <v>41897</v>
      </c>
      <c r="B228" s="7"/>
      <c r="C228" s="7"/>
      <c r="D228" s="7">
        <v>6.9404924435642767</v>
      </c>
      <c r="E228" s="7">
        <v>23.25</v>
      </c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</row>
    <row r="229" spans="1:35" x14ac:dyDescent="0.3">
      <c r="A229" s="18">
        <v>41904</v>
      </c>
      <c r="B229" s="7"/>
      <c r="C229" s="7"/>
      <c r="D229" s="7">
        <v>7.644492906854274</v>
      </c>
      <c r="E229" s="7">
        <v>24.416666666666668</v>
      </c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</row>
    <row r="230" spans="1:35" x14ac:dyDescent="0.3">
      <c r="A230" s="18">
        <v>41905</v>
      </c>
      <c r="B230" s="7">
        <v>2.0529404472976851</v>
      </c>
      <c r="C230" s="7">
        <v>7.833333333333333</v>
      </c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</row>
    <row r="231" spans="1:35" x14ac:dyDescent="0.3">
      <c r="A231" s="18">
        <v>41911</v>
      </c>
      <c r="B231" s="7"/>
      <c r="C231" s="7"/>
      <c r="D231" s="7">
        <v>8.4861137886775815</v>
      </c>
      <c r="E231" s="7">
        <v>28.083333333333332</v>
      </c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</row>
    <row r="232" spans="1:35" x14ac:dyDescent="0.3">
      <c r="A232" s="18">
        <v>41912</v>
      </c>
      <c r="B232" s="7">
        <v>3.5012755102040813</v>
      </c>
      <c r="C232" s="7">
        <v>11.416666666666666</v>
      </c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</row>
    <row r="233" spans="1:35" x14ac:dyDescent="0.3">
      <c r="A233" s="18">
        <v>41918</v>
      </c>
      <c r="B233" s="7"/>
      <c r="C233" s="7"/>
      <c r="D233" s="7">
        <v>9.0155232076503999</v>
      </c>
      <c r="E233" s="7">
        <v>27</v>
      </c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</row>
    <row r="234" spans="1:35" x14ac:dyDescent="0.3">
      <c r="A234" s="18">
        <v>41919</v>
      </c>
      <c r="B234" s="7">
        <v>4.5943396226415096</v>
      </c>
      <c r="C234" s="7">
        <v>15.666666666666666</v>
      </c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</row>
    <row r="235" spans="1:35" x14ac:dyDescent="0.3">
      <c r="A235" s="18">
        <v>41926</v>
      </c>
      <c r="B235" s="7"/>
      <c r="C235" s="7"/>
      <c r="D235" s="7">
        <v>10.373138751823232</v>
      </c>
      <c r="E235" s="7">
        <v>28.333333333333332</v>
      </c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</row>
    <row r="236" spans="1:35" x14ac:dyDescent="0.3">
      <c r="A236" s="18">
        <v>41927</v>
      </c>
      <c r="B236" s="7">
        <v>5.5343945892444735</v>
      </c>
      <c r="C236" s="7">
        <v>20.5</v>
      </c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</row>
    <row r="237" spans="1:35" x14ac:dyDescent="0.3">
      <c r="A237" s="18">
        <v>41932</v>
      </c>
      <c r="B237" s="7"/>
      <c r="C237" s="7"/>
      <c r="D237" s="7">
        <v>10.191046767836637</v>
      </c>
      <c r="E237" s="7">
        <v>26.916666666666668</v>
      </c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</row>
    <row r="238" spans="1:35" x14ac:dyDescent="0.3">
      <c r="A238" s="18">
        <v>41933</v>
      </c>
      <c r="B238" s="7">
        <v>6.7397257539991555</v>
      </c>
      <c r="C238" s="7">
        <v>24.5</v>
      </c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</row>
    <row r="239" spans="1:35" x14ac:dyDescent="0.3">
      <c r="A239" s="18">
        <v>41940</v>
      </c>
      <c r="B239" s="7">
        <v>6.9905676091814755</v>
      </c>
      <c r="C239" s="7">
        <v>28.166666666666668</v>
      </c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</row>
    <row r="240" spans="1:35" x14ac:dyDescent="0.3">
      <c r="A240" s="18">
        <v>41946</v>
      </c>
      <c r="B240" s="7"/>
      <c r="C240" s="7"/>
      <c r="D240" s="7">
        <v>11.404695652173912</v>
      </c>
      <c r="E240" s="7">
        <v>27.5</v>
      </c>
      <c r="F240" s="7"/>
      <c r="G240" s="7"/>
      <c r="H240" s="7">
        <v>11</v>
      </c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</row>
    <row r="241" spans="1:35" x14ac:dyDescent="0.3">
      <c r="A241" s="18">
        <v>41947</v>
      </c>
      <c r="B241" s="7">
        <v>7.7341010206752152</v>
      </c>
      <c r="C241" s="7">
        <v>27.333333333333332</v>
      </c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</row>
    <row r="242" spans="1:35" x14ac:dyDescent="0.3">
      <c r="A242" s="18">
        <v>41974</v>
      </c>
      <c r="B242" s="7"/>
      <c r="C242" s="7"/>
      <c r="D242" s="7"/>
      <c r="E242" s="7"/>
      <c r="F242" s="7"/>
      <c r="G242" s="7"/>
      <c r="H242" s="7">
        <v>11</v>
      </c>
      <c r="I242" s="7">
        <v>27.5</v>
      </c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</row>
    <row r="243" spans="1:35" x14ac:dyDescent="0.3">
      <c r="A243" s="18">
        <v>41984</v>
      </c>
      <c r="B243" s="7"/>
      <c r="C243" s="7"/>
      <c r="D243" s="7"/>
      <c r="E243" s="7"/>
      <c r="F243" s="7"/>
      <c r="G243" s="7"/>
      <c r="H243" s="7">
        <v>11.21875</v>
      </c>
      <c r="I243" s="7">
        <v>25.958333333333332</v>
      </c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</row>
    <row r="244" spans="1:35" x14ac:dyDescent="0.3">
      <c r="A244" s="18">
        <v>41985</v>
      </c>
      <c r="B244" s="7"/>
      <c r="C244" s="7"/>
      <c r="D244" s="7"/>
      <c r="E244" s="7"/>
      <c r="F244" s="7">
        <v>10.35</v>
      </c>
      <c r="G244" s="7"/>
      <c r="H244" s="7">
        <v>10.75</v>
      </c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</row>
    <row r="245" spans="1:35" x14ac:dyDescent="0.3">
      <c r="A245" s="18">
        <v>41988</v>
      </c>
      <c r="B245" s="7"/>
      <c r="C245" s="7"/>
      <c r="D245" s="7"/>
      <c r="E245" s="7"/>
      <c r="F245" s="7">
        <v>10.157894736842104</v>
      </c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</row>
    <row r="246" spans="1:35" x14ac:dyDescent="0.3">
      <c r="A246" s="6" t="s">
        <v>436</v>
      </c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</row>
    <row r="247" spans="1:35" x14ac:dyDescent="0.3">
      <c r="A247" s="8" t="s">
        <v>436</v>
      </c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</row>
    <row r="248" spans="1:35" x14ac:dyDescent="0.3">
      <c r="A248" s="6" t="s">
        <v>160</v>
      </c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>
        <v>33.058823529411768</v>
      </c>
      <c r="X248" s="7"/>
      <c r="Y248" s="7">
        <v>36.588235294117645</v>
      </c>
      <c r="Z248" s="7"/>
      <c r="AA248" s="7">
        <v>35.875</v>
      </c>
      <c r="AB248" s="7"/>
      <c r="AC248" s="7">
        <v>34.25</v>
      </c>
      <c r="AD248" s="7"/>
      <c r="AE248" s="7">
        <v>27.642857142857142</v>
      </c>
      <c r="AF248" s="7"/>
      <c r="AG248" s="7">
        <v>24.2</v>
      </c>
      <c r="AH248" s="7"/>
      <c r="AI248" s="7"/>
    </row>
    <row r="249" spans="1:35" x14ac:dyDescent="0.3">
      <c r="A249" s="18">
        <v>41779</v>
      </c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>
        <v>31.888888888888889</v>
      </c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</row>
    <row r="250" spans="1:35" x14ac:dyDescent="0.3">
      <c r="A250" s="18">
        <v>41802</v>
      </c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>
        <v>34.375</v>
      </c>
      <c r="X250" s="7"/>
      <c r="Y250" s="7"/>
      <c r="Z250" s="7"/>
      <c r="AA250" s="7"/>
      <c r="AB250" s="7"/>
      <c r="AC250" s="7">
        <v>34.333333333333336</v>
      </c>
      <c r="AD250" s="7"/>
      <c r="AE250" s="7"/>
      <c r="AF250" s="7"/>
      <c r="AG250" s="7"/>
      <c r="AH250" s="7"/>
      <c r="AI250" s="7"/>
    </row>
    <row r="251" spans="1:35" x14ac:dyDescent="0.3">
      <c r="A251" s="18">
        <v>41807</v>
      </c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>
        <v>34</v>
      </c>
      <c r="AD251" s="7"/>
      <c r="AE251" s="7"/>
      <c r="AF251" s="7"/>
      <c r="AG251" s="7"/>
      <c r="AH251" s="7"/>
      <c r="AI251" s="7"/>
    </row>
    <row r="252" spans="1:35" x14ac:dyDescent="0.3">
      <c r="A252" s="18">
        <v>41842</v>
      </c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>
        <v>27.642857142857142</v>
      </c>
      <c r="AF252" s="7"/>
      <c r="AG252" s="7">
        <v>25</v>
      </c>
      <c r="AH252" s="7"/>
      <c r="AI252" s="7"/>
    </row>
    <row r="253" spans="1:35" x14ac:dyDescent="0.3">
      <c r="A253" s="18">
        <v>41849</v>
      </c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>
        <v>35.875</v>
      </c>
      <c r="AB253" s="7"/>
      <c r="AC253" s="7"/>
      <c r="AD253" s="7"/>
      <c r="AE253" s="7"/>
      <c r="AF253" s="7"/>
      <c r="AG253" s="7"/>
      <c r="AH253" s="7"/>
      <c r="AI253" s="7"/>
    </row>
    <row r="254" spans="1:35" x14ac:dyDescent="0.3">
      <c r="A254" s="18">
        <v>41858</v>
      </c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>
        <v>36.588235294117645</v>
      </c>
      <c r="Z254" s="7"/>
      <c r="AA254" s="7"/>
      <c r="AB254" s="7"/>
      <c r="AC254" s="7"/>
      <c r="AD254" s="7"/>
      <c r="AE254" s="7"/>
      <c r="AF254" s="7"/>
      <c r="AG254" s="7">
        <v>23</v>
      </c>
      <c r="AH254" s="7"/>
      <c r="AI254" s="7"/>
    </row>
    <row r="255" spans="1:35" x14ac:dyDescent="0.3">
      <c r="A255" s="6" t="s">
        <v>155</v>
      </c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>
        <v>37.928571428571431</v>
      </c>
      <c r="X255" s="7"/>
      <c r="Y255" s="7">
        <v>41.411764705882355</v>
      </c>
      <c r="Z255" s="7"/>
      <c r="AA255" s="7">
        <v>38.200000000000003</v>
      </c>
      <c r="AB255" s="7"/>
      <c r="AC255" s="7">
        <v>37.909090909090907</v>
      </c>
      <c r="AD255" s="7"/>
      <c r="AE255" s="7">
        <v>26.333333333333332</v>
      </c>
      <c r="AF255" s="7"/>
      <c r="AG255" s="7">
        <v>22.53846153846154</v>
      </c>
      <c r="AH255" s="7"/>
      <c r="AI255" s="7"/>
    </row>
    <row r="256" spans="1:35" x14ac:dyDescent="0.3">
      <c r="A256" s="18">
        <v>41780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>
        <v>39.166666666666664</v>
      </c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</row>
    <row r="257" spans="1:35" x14ac:dyDescent="0.3">
      <c r="A257" s="18">
        <v>41793</v>
      </c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>
        <v>24.5</v>
      </c>
      <c r="AF257" s="7"/>
      <c r="AG257" s="7"/>
      <c r="AH257" s="7"/>
      <c r="AI257" s="7"/>
    </row>
    <row r="258" spans="1:35" x14ac:dyDescent="0.3">
      <c r="A258" s="18">
        <v>41802</v>
      </c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>
        <v>37</v>
      </c>
      <c r="X258" s="7"/>
      <c r="Y258" s="7"/>
      <c r="Z258" s="7"/>
      <c r="AA258" s="7"/>
      <c r="AB258" s="7"/>
      <c r="AC258" s="7">
        <v>41</v>
      </c>
      <c r="AD258" s="7"/>
      <c r="AE258" s="7"/>
      <c r="AF258" s="7"/>
      <c r="AG258" s="7"/>
      <c r="AH258" s="7"/>
      <c r="AI258" s="7"/>
    </row>
    <row r="259" spans="1:35" x14ac:dyDescent="0.3">
      <c r="A259" s="18">
        <v>41807</v>
      </c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>
        <v>37.222222222222221</v>
      </c>
      <c r="AD259" s="7"/>
      <c r="AE259" s="7">
        <v>27.75</v>
      </c>
      <c r="AF259" s="7"/>
      <c r="AG259" s="7"/>
      <c r="AH259" s="7"/>
      <c r="AI259" s="7"/>
    </row>
    <row r="260" spans="1:35" x14ac:dyDescent="0.3">
      <c r="A260" s="18">
        <v>41842</v>
      </c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>
        <v>25.666666666666668</v>
      </c>
      <c r="AF260" s="7"/>
      <c r="AG260" s="7">
        <v>22.53846153846154</v>
      </c>
      <c r="AH260" s="7"/>
      <c r="AI260" s="7"/>
    </row>
    <row r="261" spans="1:35" x14ac:dyDescent="0.3">
      <c r="A261" s="18">
        <v>41849</v>
      </c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>
        <v>40.75</v>
      </c>
      <c r="Z261" s="7"/>
      <c r="AA261" s="7">
        <v>38.200000000000003</v>
      </c>
      <c r="AB261" s="7"/>
      <c r="AC261" s="7"/>
      <c r="AD261" s="7"/>
      <c r="AE261" s="7"/>
      <c r="AF261" s="7"/>
      <c r="AG261" s="7"/>
      <c r="AH261" s="7"/>
      <c r="AI261" s="7"/>
    </row>
    <row r="262" spans="1:35" x14ac:dyDescent="0.3">
      <c r="A262" s="18">
        <v>41858</v>
      </c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>
        <v>41.615384615384613</v>
      </c>
      <c r="Z262" s="7"/>
      <c r="AA262" s="7"/>
      <c r="AB262" s="7"/>
      <c r="AC262" s="7"/>
      <c r="AD262" s="7"/>
      <c r="AE262" s="7"/>
      <c r="AF262" s="7"/>
      <c r="AG262" s="7"/>
      <c r="AH262" s="7"/>
      <c r="AI262" s="7"/>
    </row>
    <row r="263" spans="1:35" x14ac:dyDescent="0.3">
      <c r="A263" s="6" t="s">
        <v>158</v>
      </c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>
        <v>37.916666666666664</v>
      </c>
      <c r="X263" s="7"/>
      <c r="Y263" s="7"/>
      <c r="Z263" s="7"/>
      <c r="AA263" s="7"/>
      <c r="AB263" s="7"/>
      <c r="AC263" s="7">
        <v>38</v>
      </c>
      <c r="AD263" s="7"/>
      <c r="AE263" s="7"/>
      <c r="AF263" s="7"/>
      <c r="AG263" s="7"/>
      <c r="AH263" s="7"/>
      <c r="AI263" s="7"/>
    </row>
    <row r="264" spans="1:35" x14ac:dyDescent="0.3">
      <c r="A264" s="18">
        <v>41802</v>
      </c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>
        <v>37.916666666666664</v>
      </c>
      <c r="X264" s="7"/>
      <c r="Y264" s="7"/>
      <c r="Z264" s="7"/>
      <c r="AA264" s="7"/>
      <c r="AB264" s="7"/>
      <c r="AC264" s="7">
        <v>38</v>
      </c>
      <c r="AD264" s="7"/>
      <c r="AE264" s="7"/>
      <c r="AF264" s="7"/>
      <c r="AG264" s="7"/>
      <c r="AH264" s="7"/>
      <c r="AI264" s="7"/>
    </row>
    <row r="265" spans="1:35" x14ac:dyDescent="0.3">
      <c r="A265" s="6" t="s">
        <v>159</v>
      </c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>
        <v>35.25</v>
      </c>
      <c r="X265" s="7"/>
      <c r="Y265" s="7">
        <v>39.9</v>
      </c>
      <c r="Z265" s="7"/>
      <c r="AA265" s="7">
        <v>36</v>
      </c>
      <c r="AB265" s="7"/>
      <c r="AC265" s="7">
        <v>35.625</v>
      </c>
      <c r="AD265" s="7"/>
      <c r="AE265" s="7">
        <v>30</v>
      </c>
      <c r="AF265" s="7"/>
      <c r="AG265" s="7"/>
      <c r="AH265" s="7"/>
      <c r="AI265" s="7"/>
    </row>
    <row r="266" spans="1:35" x14ac:dyDescent="0.3">
      <c r="A266" s="18">
        <v>41802</v>
      </c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>
        <v>36.25</v>
      </c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</row>
    <row r="267" spans="1:35" x14ac:dyDescent="0.3">
      <c r="A267" s="18">
        <v>41807</v>
      </c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>
        <v>32.25</v>
      </c>
      <c r="X267" s="7"/>
      <c r="Y267" s="7"/>
      <c r="Z267" s="7"/>
      <c r="AA267" s="7"/>
      <c r="AB267" s="7"/>
      <c r="AC267" s="7">
        <v>35.142857142857146</v>
      </c>
      <c r="AD267" s="7"/>
      <c r="AE267" s="7"/>
      <c r="AF267" s="7"/>
      <c r="AG267" s="7"/>
      <c r="AH267" s="7"/>
      <c r="AI267" s="7"/>
    </row>
    <row r="268" spans="1:35" x14ac:dyDescent="0.3">
      <c r="A268" s="18">
        <v>41842</v>
      </c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>
        <v>30</v>
      </c>
      <c r="AF268" s="7"/>
      <c r="AG268" s="7"/>
      <c r="AH268" s="7"/>
      <c r="AI268" s="7"/>
    </row>
    <row r="269" spans="1:35" x14ac:dyDescent="0.3">
      <c r="A269" s="18">
        <v>41843</v>
      </c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>
        <v>39</v>
      </c>
      <c r="AD269" s="7"/>
      <c r="AE269" s="7"/>
      <c r="AF269" s="7"/>
      <c r="AG269" s="7"/>
      <c r="AH269" s="7"/>
      <c r="AI269" s="7"/>
    </row>
    <row r="270" spans="1:35" x14ac:dyDescent="0.3">
      <c r="A270" s="18">
        <v>41848</v>
      </c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</row>
    <row r="271" spans="1:35" x14ac:dyDescent="0.3">
      <c r="A271" s="18">
        <v>41849</v>
      </c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>
        <v>38.666666666666664</v>
      </c>
      <c r="Z271" s="7"/>
      <c r="AA271" s="7">
        <v>36</v>
      </c>
      <c r="AB271" s="7"/>
      <c r="AC271" s="7"/>
      <c r="AD271" s="7"/>
      <c r="AE271" s="7"/>
      <c r="AF271" s="7"/>
      <c r="AG271" s="7"/>
      <c r="AH271" s="7"/>
      <c r="AI271" s="7"/>
    </row>
    <row r="272" spans="1:35" x14ac:dyDescent="0.3">
      <c r="A272" s="18">
        <v>41858</v>
      </c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>
        <v>41.75</v>
      </c>
      <c r="Z272" s="7"/>
      <c r="AA272" s="7"/>
      <c r="AB272" s="7"/>
      <c r="AC272" s="7"/>
      <c r="AD272" s="7"/>
      <c r="AE272" s="7"/>
      <c r="AF272" s="7"/>
      <c r="AG272" s="7"/>
      <c r="AH272" s="7"/>
      <c r="AI272" s="7"/>
    </row>
    <row r="273" spans="1:35" x14ac:dyDescent="0.3">
      <c r="A273" s="6" t="s">
        <v>162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>
        <v>36</v>
      </c>
      <c r="X273" s="7"/>
      <c r="Y273" s="7">
        <v>37.846153846153847</v>
      </c>
      <c r="Z273" s="7"/>
      <c r="AA273" s="7">
        <v>34.666666666666664</v>
      </c>
      <c r="AB273" s="7"/>
      <c r="AC273" s="7">
        <v>36.277777777777779</v>
      </c>
      <c r="AD273" s="7"/>
      <c r="AE273" s="7">
        <v>25.642857142857142</v>
      </c>
      <c r="AF273" s="7"/>
      <c r="AG273" s="7">
        <v>28.666666666666668</v>
      </c>
      <c r="AH273" s="7"/>
      <c r="AI273" s="7"/>
    </row>
    <row r="274" spans="1:35" x14ac:dyDescent="0.3">
      <c r="A274" s="18">
        <v>41802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>
        <v>36</v>
      </c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</row>
    <row r="275" spans="1:35" x14ac:dyDescent="0.3">
      <c r="A275" s="18">
        <v>41807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>
        <v>37.166666666666664</v>
      </c>
      <c r="AD275" s="7"/>
      <c r="AE275" s="7">
        <v>26</v>
      </c>
      <c r="AF275" s="7"/>
      <c r="AG275" s="7"/>
      <c r="AH275" s="7"/>
      <c r="AI275" s="7"/>
    </row>
    <row r="276" spans="1:35" x14ac:dyDescent="0.3">
      <c r="A276" s="18">
        <v>41842</v>
      </c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>
        <v>25.583333333333332</v>
      </c>
      <c r="AF276" s="7"/>
      <c r="AG276" s="7">
        <v>28.666666666666668</v>
      </c>
      <c r="AH276" s="7"/>
      <c r="AI276" s="7"/>
    </row>
    <row r="277" spans="1:35" x14ac:dyDescent="0.3">
      <c r="A277" s="18">
        <v>41843</v>
      </c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>
        <v>35.833333333333336</v>
      </c>
      <c r="AD277" s="7"/>
      <c r="AE277" s="7"/>
      <c r="AF277" s="7"/>
      <c r="AG277" s="7"/>
      <c r="AH277" s="7"/>
      <c r="AI277" s="7"/>
    </row>
    <row r="278" spans="1:35" x14ac:dyDescent="0.3">
      <c r="A278" s="18">
        <v>41849</v>
      </c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>
        <v>38</v>
      </c>
      <c r="Z278" s="7"/>
      <c r="AA278" s="7">
        <v>35</v>
      </c>
      <c r="AB278" s="7"/>
      <c r="AC278" s="7"/>
      <c r="AD278" s="7"/>
      <c r="AE278" s="7"/>
      <c r="AF278" s="7"/>
      <c r="AG278" s="7"/>
      <c r="AH278" s="7"/>
      <c r="AI278" s="7"/>
    </row>
    <row r="279" spans="1:35" x14ac:dyDescent="0.3">
      <c r="A279" s="18">
        <v>41858</v>
      </c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>
        <v>37.833333333333336</v>
      </c>
      <c r="Z279" s="7"/>
      <c r="AA279" s="7">
        <v>34.5</v>
      </c>
      <c r="AB279" s="7"/>
      <c r="AC279" s="7"/>
      <c r="AD279" s="7"/>
      <c r="AE279" s="7"/>
      <c r="AF279" s="7"/>
      <c r="AG279" s="7"/>
      <c r="AH279" s="7"/>
      <c r="AI279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4"/>
  <sheetViews>
    <sheetView topLeftCell="A49" workbookViewId="0">
      <selection activeCell="C83" sqref="C83"/>
    </sheetView>
  </sheetViews>
  <sheetFormatPr defaultRowHeight="14.4" x14ac:dyDescent="0.3"/>
  <cols>
    <col min="1" max="1" width="21.44140625" customWidth="1"/>
    <col min="2" max="2" width="15.5546875" customWidth="1"/>
    <col min="3" max="3" width="12" customWidth="1"/>
    <col min="4" max="4" width="12.21875" customWidth="1"/>
    <col min="5" max="8" width="12" customWidth="1"/>
    <col min="9" max="9" width="11.5546875" customWidth="1"/>
    <col min="10" max="10" width="13.109375" bestFit="1" customWidth="1"/>
    <col min="11" max="13" width="11.5546875" bestFit="1" customWidth="1"/>
    <col min="14" max="15" width="11.5546875" customWidth="1"/>
    <col min="16" max="19" width="11.5546875" bestFit="1" customWidth="1"/>
    <col min="20" max="21" width="16.5546875" bestFit="1" customWidth="1"/>
    <col min="22" max="22" width="13.109375" customWidth="1"/>
    <col min="23" max="23" width="16.33203125" bestFit="1" customWidth="1"/>
    <col min="24" max="25" width="13.6640625" bestFit="1" customWidth="1"/>
  </cols>
  <sheetData>
    <row r="1" spans="1:28" x14ac:dyDescent="0.3">
      <c r="A1" s="5" t="s">
        <v>306</v>
      </c>
      <c r="B1" s="6">
        <v>16</v>
      </c>
      <c r="S1" t="s">
        <v>39</v>
      </c>
      <c r="T1">
        <v>3</v>
      </c>
    </row>
    <row r="2" spans="1:28" x14ac:dyDescent="0.3">
      <c r="A2" s="5" t="s">
        <v>43</v>
      </c>
      <c r="B2" t="s">
        <v>455</v>
      </c>
      <c r="S2" t="s">
        <v>454</v>
      </c>
      <c r="T2">
        <v>4</v>
      </c>
    </row>
    <row r="3" spans="1:28" x14ac:dyDescent="0.3">
      <c r="S3" t="s">
        <v>453</v>
      </c>
      <c r="T3">
        <v>5</v>
      </c>
    </row>
    <row r="4" spans="1:28" x14ac:dyDescent="0.3">
      <c r="A4" s="5" t="s">
        <v>49</v>
      </c>
      <c r="B4" s="5" t="s">
        <v>46</v>
      </c>
      <c r="K4" t="s">
        <v>50</v>
      </c>
      <c r="L4" t="str">
        <f>B5</f>
        <v>Amarok</v>
      </c>
      <c r="M4" t="str">
        <f t="shared" ref="M4:Q4" si="0">C5</f>
        <v>BattenSpring</v>
      </c>
      <c r="N4" t="str">
        <f t="shared" si="0"/>
        <v>BattenWinter</v>
      </c>
      <c r="O4" t="str">
        <f t="shared" si="0"/>
        <v>CRWT153</v>
      </c>
      <c r="P4" t="str">
        <f t="shared" si="0"/>
        <v>Otane</v>
      </c>
      <c r="Q4" t="str">
        <f t="shared" si="0"/>
        <v>Saracen</v>
      </c>
      <c r="S4" t="s">
        <v>36</v>
      </c>
      <c r="T4">
        <v>6</v>
      </c>
      <c r="W4" s="5" t="s">
        <v>46</v>
      </c>
    </row>
    <row r="5" spans="1:28" x14ac:dyDescent="0.3">
      <c r="A5" s="5" t="s">
        <v>48</v>
      </c>
      <c r="B5" t="s">
        <v>39</v>
      </c>
      <c r="C5" t="s">
        <v>454</v>
      </c>
      <c r="D5" t="s">
        <v>453</v>
      </c>
      <c r="E5" t="s">
        <v>36</v>
      </c>
      <c r="F5" t="s">
        <v>41</v>
      </c>
      <c r="G5" t="s">
        <v>38</v>
      </c>
      <c r="H5" t="s">
        <v>47</v>
      </c>
      <c r="K5" t="str">
        <f t="shared" ref="K5" si="1">A5</f>
        <v>Row Labels</v>
      </c>
      <c r="S5" t="s">
        <v>41</v>
      </c>
      <c r="T5">
        <v>7</v>
      </c>
      <c r="W5" t="s">
        <v>36</v>
      </c>
    </row>
    <row r="6" spans="1:28" x14ac:dyDescent="0.3">
      <c r="A6" s="6">
        <v>0</v>
      </c>
      <c r="B6" s="7"/>
      <c r="C6" s="7"/>
      <c r="D6" s="7"/>
      <c r="E6" s="7"/>
      <c r="F6" s="7"/>
      <c r="G6" s="7"/>
      <c r="H6" s="7"/>
      <c r="J6" t="str">
        <f>"None_16h_"&amp;K6</f>
        <v>None_16h_0</v>
      </c>
      <c r="K6">
        <v>0</v>
      </c>
      <c r="L6" s="4">
        <v>110</v>
      </c>
      <c r="M6" s="4">
        <v>120</v>
      </c>
      <c r="N6" s="4">
        <v>150</v>
      </c>
      <c r="O6" s="4">
        <v>120</v>
      </c>
      <c r="P6" s="4">
        <v>150</v>
      </c>
      <c r="Q6" s="4">
        <v>150</v>
      </c>
      <c r="S6" t="s">
        <v>38</v>
      </c>
      <c r="T6">
        <v>8</v>
      </c>
      <c r="V6" s="5" t="s">
        <v>48</v>
      </c>
      <c r="W6" t="s">
        <v>165</v>
      </c>
      <c r="X6" t="s">
        <v>164</v>
      </c>
      <c r="Y6" t="s">
        <v>166</v>
      </c>
    </row>
    <row r="7" spans="1:28" x14ac:dyDescent="0.3">
      <c r="A7" s="6">
        <v>1</v>
      </c>
      <c r="B7" s="7"/>
      <c r="C7" s="7">
        <v>143</v>
      </c>
      <c r="D7" s="7">
        <v>202.5</v>
      </c>
      <c r="E7" s="7">
        <v>154</v>
      </c>
      <c r="F7" s="7">
        <v>165</v>
      </c>
      <c r="G7" s="7"/>
      <c r="H7" s="7">
        <v>172</v>
      </c>
      <c r="J7" t="str">
        <f t="shared" ref="J7:J25" si="2">"None_16h_"&amp;K7</f>
        <v>None_16h_1</v>
      </c>
      <c r="K7">
        <v>1</v>
      </c>
      <c r="L7" s="4">
        <v>120</v>
      </c>
      <c r="M7">
        <f t="shared" ref="M7:P10" si="3">C7</f>
        <v>143</v>
      </c>
      <c r="N7">
        <f t="shared" si="3"/>
        <v>202.5</v>
      </c>
      <c r="O7">
        <f t="shared" si="3"/>
        <v>154</v>
      </c>
      <c r="P7">
        <f t="shared" si="3"/>
        <v>165</v>
      </c>
      <c r="Q7" s="4">
        <v>160</v>
      </c>
      <c r="V7" s="6">
        <v>0</v>
      </c>
      <c r="W7" s="7"/>
      <c r="X7" s="7"/>
      <c r="Y7" s="7"/>
    </row>
    <row r="8" spans="1:28" x14ac:dyDescent="0.3">
      <c r="A8" s="6">
        <v>2</v>
      </c>
      <c r="B8" s="7">
        <v>136.33333333333334</v>
      </c>
      <c r="C8" s="7">
        <v>204.625</v>
      </c>
      <c r="D8" s="7">
        <v>208.5</v>
      </c>
      <c r="E8" s="7">
        <v>171.22222222222223</v>
      </c>
      <c r="F8" s="7">
        <v>172</v>
      </c>
      <c r="G8" s="7">
        <v>168.66666666666666</v>
      </c>
      <c r="H8" s="7">
        <v>180</v>
      </c>
      <c r="J8" t="str">
        <f t="shared" si="2"/>
        <v>None_16h_2</v>
      </c>
      <c r="K8">
        <v>2</v>
      </c>
      <c r="L8">
        <f>B8</f>
        <v>136.33333333333334</v>
      </c>
      <c r="M8">
        <f t="shared" si="3"/>
        <v>204.625</v>
      </c>
      <c r="N8">
        <f t="shared" si="3"/>
        <v>208.5</v>
      </c>
      <c r="O8">
        <f t="shared" si="3"/>
        <v>171.22222222222223</v>
      </c>
      <c r="P8">
        <f t="shared" si="3"/>
        <v>172</v>
      </c>
      <c r="Q8">
        <f>G8</f>
        <v>168.66666666666666</v>
      </c>
      <c r="V8" s="6">
        <v>1</v>
      </c>
      <c r="W8" s="7"/>
      <c r="X8" s="7"/>
      <c r="Y8" s="7"/>
    </row>
    <row r="9" spans="1:28" x14ac:dyDescent="0.3">
      <c r="A9" s="6">
        <v>3</v>
      </c>
      <c r="B9" s="7">
        <v>185</v>
      </c>
      <c r="C9" s="7">
        <v>284</v>
      </c>
      <c r="D9" s="7">
        <v>236</v>
      </c>
      <c r="E9" s="7">
        <v>244.25</v>
      </c>
      <c r="F9" s="7"/>
      <c r="G9" s="7">
        <v>226</v>
      </c>
      <c r="H9" s="7">
        <v>242.45454545454547</v>
      </c>
      <c r="J9" t="str">
        <f t="shared" si="2"/>
        <v>None_16h_3</v>
      </c>
      <c r="K9">
        <v>3</v>
      </c>
      <c r="L9">
        <f>B9</f>
        <v>185</v>
      </c>
      <c r="M9">
        <f t="shared" si="3"/>
        <v>284</v>
      </c>
      <c r="N9">
        <f t="shared" si="3"/>
        <v>236</v>
      </c>
      <c r="O9">
        <f t="shared" si="3"/>
        <v>244.25</v>
      </c>
      <c r="P9" s="4">
        <v>200</v>
      </c>
      <c r="Q9">
        <f>G9</f>
        <v>226</v>
      </c>
      <c r="V9" s="6">
        <v>2</v>
      </c>
      <c r="W9" s="7"/>
      <c r="X9" s="7"/>
      <c r="Y9" s="7"/>
    </row>
    <row r="10" spans="1:28" x14ac:dyDescent="0.3">
      <c r="A10" s="6">
        <v>4</v>
      </c>
      <c r="B10" s="7">
        <v>236.1</v>
      </c>
      <c r="C10" s="7">
        <v>310</v>
      </c>
      <c r="D10" s="7">
        <v>328.6</v>
      </c>
      <c r="E10" s="7">
        <v>258.8</v>
      </c>
      <c r="F10" s="7">
        <v>220</v>
      </c>
      <c r="G10" s="7">
        <v>264.33333333333331</v>
      </c>
      <c r="H10" s="7">
        <v>271.57499999999999</v>
      </c>
      <c r="J10" t="str">
        <f t="shared" si="2"/>
        <v>None_16h_4</v>
      </c>
      <c r="K10">
        <v>4</v>
      </c>
      <c r="L10">
        <f>B10</f>
        <v>236.1</v>
      </c>
      <c r="M10">
        <f t="shared" si="3"/>
        <v>310</v>
      </c>
      <c r="N10">
        <f t="shared" si="3"/>
        <v>328.6</v>
      </c>
      <c r="O10">
        <f t="shared" si="3"/>
        <v>258.8</v>
      </c>
      <c r="P10">
        <f t="shared" si="3"/>
        <v>220</v>
      </c>
      <c r="Q10">
        <f>G10</f>
        <v>264.33333333333331</v>
      </c>
      <c r="V10" s="6">
        <v>3</v>
      </c>
      <c r="W10" s="7"/>
      <c r="X10" s="7"/>
      <c r="Y10" s="7"/>
    </row>
    <row r="11" spans="1:28" x14ac:dyDescent="0.3">
      <c r="A11" s="6">
        <v>5</v>
      </c>
      <c r="B11" s="7">
        <v>256.77777777777777</v>
      </c>
      <c r="C11" s="7">
        <v>294.39999999999998</v>
      </c>
      <c r="D11" s="7">
        <v>318.2</v>
      </c>
      <c r="E11" s="7">
        <v>223</v>
      </c>
      <c r="F11" s="7">
        <v>208.57142857142858</v>
      </c>
      <c r="G11" s="7">
        <v>258.625</v>
      </c>
      <c r="H11" s="7">
        <v>262.06521739130437</v>
      </c>
      <c r="J11" t="str">
        <f t="shared" si="2"/>
        <v>None_16h_5</v>
      </c>
      <c r="K11">
        <v>5</v>
      </c>
      <c r="L11">
        <f t="shared" ref="L11:L17" si="4">B11</f>
        <v>256.77777777777777</v>
      </c>
      <c r="M11">
        <f t="shared" ref="M11:M15" si="5">C11</f>
        <v>294.39999999999998</v>
      </c>
      <c r="N11">
        <f t="shared" ref="N11:N19" si="6">D11</f>
        <v>318.2</v>
      </c>
      <c r="O11">
        <f t="shared" ref="O11:O20" si="7">E11</f>
        <v>223</v>
      </c>
      <c r="P11">
        <f t="shared" ref="P11:P14" si="8">F11</f>
        <v>208.57142857142858</v>
      </c>
      <c r="Q11">
        <f t="shared" ref="Q11:Q15" si="9">G11</f>
        <v>258.625</v>
      </c>
      <c r="V11" s="6">
        <v>4</v>
      </c>
      <c r="W11" s="7"/>
      <c r="X11" s="7"/>
      <c r="Y11" s="7"/>
    </row>
    <row r="12" spans="1:28" x14ac:dyDescent="0.3">
      <c r="A12" s="6">
        <v>6</v>
      </c>
      <c r="B12" s="7">
        <v>239.11111111111111</v>
      </c>
      <c r="C12" s="7">
        <v>208.6</v>
      </c>
      <c r="D12" s="7">
        <v>309.7</v>
      </c>
      <c r="E12" s="7">
        <v>256.16666666666669</v>
      </c>
      <c r="F12" s="7">
        <v>106.66666666666667</v>
      </c>
      <c r="G12" s="7">
        <v>233.8</v>
      </c>
      <c r="H12" s="7">
        <v>237.07017543859649</v>
      </c>
      <c r="J12" t="str">
        <f t="shared" si="2"/>
        <v>None_16h_6</v>
      </c>
      <c r="K12">
        <v>6</v>
      </c>
      <c r="L12">
        <f t="shared" si="4"/>
        <v>239.11111111111111</v>
      </c>
      <c r="M12">
        <f t="shared" si="5"/>
        <v>208.6</v>
      </c>
      <c r="N12">
        <f t="shared" si="6"/>
        <v>309.7</v>
      </c>
      <c r="O12">
        <f t="shared" si="7"/>
        <v>256.16666666666669</v>
      </c>
      <c r="P12">
        <f t="shared" si="8"/>
        <v>106.66666666666667</v>
      </c>
      <c r="Q12">
        <f t="shared" si="9"/>
        <v>233.8</v>
      </c>
      <c r="V12" s="6">
        <v>5</v>
      </c>
      <c r="W12" s="7"/>
      <c r="X12" s="7"/>
      <c r="Y12" s="7"/>
    </row>
    <row r="13" spans="1:28" x14ac:dyDescent="0.3">
      <c r="A13" s="6">
        <v>7</v>
      </c>
      <c r="B13" s="7">
        <v>212.3</v>
      </c>
      <c r="C13" s="7">
        <v>163.5</v>
      </c>
      <c r="D13" s="7">
        <v>269.66666666666669</v>
      </c>
      <c r="E13" s="7">
        <v>209.33333333333334</v>
      </c>
      <c r="F13" s="7">
        <v>78.129032258064512</v>
      </c>
      <c r="G13" s="7">
        <v>215.42857142857142</v>
      </c>
      <c r="H13" s="7">
        <v>153.54545454545453</v>
      </c>
      <c r="J13" t="str">
        <f t="shared" si="2"/>
        <v>None_16h_7</v>
      </c>
      <c r="K13">
        <v>7</v>
      </c>
      <c r="L13">
        <f t="shared" si="4"/>
        <v>212.3</v>
      </c>
      <c r="M13">
        <f t="shared" si="5"/>
        <v>163.5</v>
      </c>
      <c r="N13">
        <f t="shared" si="6"/>
        <v>269.66666666666669</v>
      </c>
      <c r="O13">
        <f t="shared" si="7"/>
        <v>209.33333333333334</v>
      </c>
      <c r="P13">
        <f t="shared" si="8"/>
        <v>78.129032258064512</v>
      </c>
      <c r="Q13">
        <f t="shared" si="9"/>
        <v>215.42857142857142</v>
      </c>
      <c r="V13" s="6">
        <v>6</v>
      </c>
      <c r="W13" s="7"/>
      <c r="X13" s="7"/>
      <c r="Y13" s="7"/>
    </row>
    <row r="14" spans="1:28" x14ac:dyDescent="0.3">
      <c r="A14" s="6">
        <v>8</v>
      </c>
      <c r="B14" s="7">
        <v>192</v>
      </c>
      <c r="C14" s="7">
        <v>125.61111111111111</v>
      </c>
      <c r="D14" s="7">
        <v>251</v>
      </c>
      <c r="E14" s="7">
        <v>192.125</v>
      </c>
      <c r="F14" s="7">
        <v>75.5</v>
      </c>
      <c r="G14" s="7">
        <v>204.66666666666666</v>
      </c>
      <c r="H14" s="7">
        <v>166.7560975609756</v>
      </c>
      <c r="J14" t="str">
        <f t="shared" si="2"/>
        <v>None_16h_8</v>
      </c>
      <c r="K14">
        <v>8</v>
      </c>
      <c r="L14">
        <f t="shared" si="4"/>
        <v>192</v>
      </c>
      <c r="M14">
        <f t="shared" si="5"/>
        <v>125.61111111111111</v>
      </c>
      <c r="N14">
        <f t="shared" si="6"/>
        <v>251</v>
      </c>
      <c r="O14">
        <f t="shared" si="7"/>
        <v>192.125</v>
      </c>
      <c r="P14">
        <f t="shared" si="8"/>
        <v>75.5</v>
      </c>
      <c r="Q14">
        <f t="shared" si="9"/>
        <v>204.66666666666666</v>
      </c>
      <c r="V14" s="6">
        <v>7</v>
      </c>
      <c r="W14" s="7"/>
      <c r="X14" s="7"/>
      <c r="Y14" s="7"/>
      <c r="AA14">
        <v>9</v>
      </c>
      <c r="AB14">
        <f>Y18</f>
        <v>180</v>
      </c>
    </row>
    <row r="15" spans="1:28" x14ac:dyDescent="0.3">
      <c r="A15" s="6">
        <v>9</v>
      </c>
      <c r="B15" s="7">
        <v>169.93333333333334</v>
      </c>
      <c r="C15" s="7">
        <v>95</v>
      </c>
      <c r="D15" s="7">
        <v>254.33333333333334</v>
      </c>
      <c r="E15" s="7">
        <v>184.33333333333334</v>
      </c>
      <c r="F15" s="7"/>
      <c r="G15" s="7">
        <v>196.83333333333334</v>
      </c>
      <c r="H15" s="7">
        <v>183.67741935483872</v>
      </c>
      <c r="J15" t="str">
        <f t="shared" si="2"/>
        <v>None_16h_9</v>
      </c>
      <c r="K15">
        <v>9</v>
      </c>
      <c r="L15">
        <f t="shared" si="4"/>
        <v>169.93333333333334</v>
      </c>
      <c r="M15">
        <f t="shared" si="5"/>
        <v>95</v>
      </c>
      <c r="N15">
        <f t="shared" si="6"/>
        <v>254.33333333333334</v>
      </c>
      <c r="O15">
        <f t="shared" si="7"/>
        <v>184.33333333333334</v>
      </c>
      <c r="P15" s="4">
        <f>P14</f>
        <v>75.5</v>
      </c>
      <c r="Q15">
        <f t="shared" si="9"/>
        <v>196.83333333333334</v>
      </c>
      <c r="V15" s="6">
        <v>8</v>
      </c>
      <c r="W15" s="7"/>
      <c r="X15" s="7"/>
      <c r="Y15" s="7"/>
      <c r="AA15">
        <v>10</v>
      </c>
      <c r="AB15">
        <f>AVERAGE(D59,X18)</f>
        <v>181.90909090909091</v>
      </c>
    </row>
    <row r="16" spans="1:28" x14ac:dyDescent="0.3">
      <c r="A16" s="6">
        <v>10</v>
      </c>
      <c r="B16" s="7">
        <v>178.4</v>
      </c>
      <c r="C16" s="7"/>
      <c r="D16" s="7"/>
      <c r="E16" s="7">
        <v>170.33333333333334</v>
      </c>
      <c r="F16" s="7"/>
      <c r="G16" s="7"/>
      <c r="H16" s="7">
        <v>175.375</v>
      </c>
      <c r="J16" t="str">
        <f t="shared" si="2"/>
        <v>None_16h_10</v>
      </c>
      <c r="K16">
        <v>10</v>
      </c>
      <c r="L16">
        <f t="shared" si="4"/>
        <v>178.4</v>
      </c>
      <c r="M16" s="4">
        <f>M15</f>
        <v>95</v>
      </c>
      <c r="N16" s="4">
        <v>220</v>
      </c>
      <c r="O16">
        <f t="shared" si="7"/>
        <v>170.33333333333334</v>
      </c>
      <c r="P16" s="4">
        <f t="shared" ref="P16:Q20" si="10">P15</f>
        <v>75.5</v>
      </c>
      <c r="Q16" s="4">
        <f>Q15</f>
        <v>196.83333333333334</v>
      </c>
      <c r="V16" s="6">
        <v>9</v>
      </c>
      <c r="W16" s="7"/>
      <c r="X16" s="7"/>
      <c r="Y16" s="7"/>
      <c r="AA16">
        <v>11</v>
      </c>
      <c r="AB16">
        <f>AVERAGE(C59,W18)</f>
        <v>208.15384615384616</v>
      </c>
    </row>
    <row r="17" spans="1:28" x14ac:dyDescent="0.3">
      <c r="A17" s="6">
        <v>11</v>
      </c>
      <c r="B17" s="7">
        <v>178.5</v>
      </c>
      <c r="C17" s="7"/>
      <c r="D17" s="7">
        <v>200</v>
      </c>
      <c r="E17" s="7"/>
      <c r="F17" s="7"/>
      <c r="G17" s="7"/>
      <c r="H17" s="7">
        <v>185.66666666666666</v>
      </c>
      <c r="J17" t="str">
        <f t="shared" si="2"/>
        <v>None_16h_11</v>
      </c>
      <c r="K17">
        <v>11</v>
      </c>
      <c r="L17">
        <f t="shared" si="4"/>
        <v>178.5</v>
      </c>
      <c r="M17" s="4">
        <f t="shared" ref="L17:M20" si="11">M16</f>
        <v>95</v>
      </c>
      <c r="N17">
        <f t="shared" si="6"/>
        <v>200</v>
      </c>
      <c r="O17" s="4">
        <v>200</v>
      </c>
      <c r="P17" s="4">
        <f t="shared" si="10"/>
        <v>75.5</v>
      </c>
      <c r="Q17" s="4">
        <f t="shared" si="10"/>
        <v>196.83333333333334</v>
      </c>
      <c r="V17" s="6">
        <v>10</v>
      </c>
      <c r="W17" s="7"/>
      <c r="X17" s="7"/>
      <c r="Y17" s="7"/>
      <c r="AA17">
        <v>12</v>
      </c>
      <c r="AB17">
        <f>AVERAGE(B59)</f>
        <v>197.875</v>
      </c>
    </row>
    <row r="18" spans="1:28" x14ac:dyDescent="0.3">
      <c r="A18" s="6">
        <v>13</v>
      </c>
      <c r="B18" s="7"/>
      <c r="C18" s="7"/>
      <c r="D18" s="7">
        <v>238.33333333333334</v>
      </c>
      <c r="E18" s="7">
        <v>208</v>
      </c>
      <c r="F18" s="7"/>
      <c r="G18" s="7"/>
      <c r="H18" s="7">
        <v>224.54545454545453</v>
      </c>
      <c r="J18" t="str">
        <f t="shared" si="2"/>
        <v>None_16h_12</v>
      </c>
      <c r="K18">
        <v>12</v>
      </c>
      <c r="L18" s="4">
        <f>L17</f>
        <v>178.5</v>
      </c>
      <c r="M18" s="4">
        <f t="shared" si="11"/>
        <v>95</v>
      </c>
      <c r="N18">
        <f t="shared" si="6"/>
        <v>238.33333333333334</v>
      </c>
      <c r="O18">
        <f t="shared" si="7"/>
        <v>208</v>
      </c>
      <c r="P18" s="4">
        <f t="shared" si="10"/>
        <v>75.5</v>
      </c>
      <c r="Q18" s="4">
        <f t="shared" si="10"/>
        <v>196.83333333333334</v>
      </c>
      <c r="V18" s="6">
        <v>12</v>
      </c>
      <c r="W18" s="7">
        <v>175</v>
      </c>
      <c r="X18" s="7">
        <v>175</v>
      </c>
      <c r="Y18" s="7">
        <v>180</v>
      </c>
    </row>
    <row r="19" spans="1:28" x14ac:dyDescent="0.3">
      <c r="A19" s="6">
        <v>12</v>
      </c>
      <c r="B19" s="7"/>
      <c r="C19" s="7"/>
      <c r="D19" s="7">
        <v>250</v>
      </c>
      <c r="E19" s="7">
        <v>180</v>
      </c>
      <c r="F19" s="7"/>
      <c r="G19" s="7"/>
      <c r="H19" s="7">
        <v>215</v>
      </c>
      <c r="J19" t="str">
        <f t="shared" si="2"/>
        <v>None_16h_13</v>
      </c>
      <c r="K19">
        <v>13</v>
      </c>
      <c r="L19" s="4">
        <f t="shared" si="11"/>
        <v>178.5</v>
      </c>
      <c r="M19" s="4">
        <f t="shared" si="11"/>
        <v>95</v>
      </c>
      <c r="N19">
        <f t="shared" si="6"/>
        <v>250</v>
      </c>
      <c r="O19">
        <f t="shared" si="7"/>
        <v>180</v>
      </c>
      <c r="P19" s="4">
        <f t="shared" si="10"/>
        <v>75.5</v>
      </c>
      <c r="Q19" s="4">
        <f t="shared" si="10"/>
        <v>196.83333333333334</v>
      </c>
      <c r="V19" s="6">
        <v>14</v>
      </c>
      <c r="W19" s="7">
        <v>220</v>
      </c>
      <c r="X19" s="7">
        <v>230</v>
      </c>
      <c r="Y19" s="7">
        <v>210</v>
      </c>
    </row>
    <row r="20" spans="1:28" x14ac:dyDescent="0.3">
      <c r="A20" s="6">
        <v>14</v>
      </c>
      <c r="B20" s="7"/>
      <c r="C20" s="7"/>
      <c r="D20" s="7"/>
      <c r="E20" s="7">
        <v>220</v>
      </c>
      <c r="F20" s="7"/>
      <c r="G20" s="7"/>
      <c r="H20" s="7">
        <v>220</v>
      </c>
      <c r="J20" t="str">
        <f t="shared" si="2"/>
        <v>None_16h_14</v>
      </c>
      <c r="K20">
        <v>14</v>
      </c>
      <c r="L20" s="4">
        <f t="shared" si="11"/>
        <v>178.5</v>
      </c>
      <c r="M20" s="4">
        <f t="shared" si="11"/>
        <v>95</v>
      </c>
      <c r="N20" s="4">
        <f>N19</f>
        <v>250</v>
      </c>
      <c r="O20">
        <f t="shared" si="7"/>
        <v>220</v>
      </c>
      <c r="P20" s="4">
        <f t="shared" si="10"/>
        <v>75.5</v>
      </c>
      <c r="Q20" s="4">
        <f t="shared" si="10"/>
        <v>196.83333333333334</v>
      </c>
      <c r="V20" s="6">
        <v>13</v>
      </c>
      <c r="W20" s="7">
        <v>211.66666666666666</v>
      </c>
      <c r="X20" s="7">
        <v>218</v>
      </c>
      <c r="Y20" s="7">
        <v>217.5</v>
      </c>
    </row>
    <row r="21" spans="1:28" x14ac:dyDescent="0.3">
      <c r="A21" s="6">
        <v>16</v>
      </c>
      <c r="B21" s="7"/>
      <c r="C21" s="7"/>
      <c r="D21" s="7"/>
      <c r="E21" s="7"/>
      <c r="F21" s="7"/>
      <c r="G21" s="7"/>
      <c r="H21" s="7"/>
      <c r="J21" t="str">
        <f t="shared" si="2"/>
        <v>None_16h_15</v>
      </c>
      <c r="K21">
        <v>15</v>
      </c>
      <c r="L21" s="4">
        <f t="shared" ref="L21:N21" si="12">L20</f>
        <v>178.5</v>
      </c>
      <c r="M21" s="4">
        <f t="shared" si="12"/>
        <v>95</v>
      </c>
      <c r="N21" s="4">
        <f t="shared" si="12"/>
        <v>250</v>
      </c>
      <c r="O21">
        <f>O20</f>
        <v>220</v>
      </c>
      <c r="P21" s="4">
        <f t="shared" ref="P21:Q21" si="13">P20</f>
        <v>75.5</v>
      </c>
      <c r="Q21" s="4">
        <f t="shared" si="13"/>
        <v>196.83333333333334</v>
      </c>
      <c r="V21" s="6" t="s">
        <v>47</v>
      </c>
      <c r="W21" s="7">
        <v>204.44444444444446</v>
      </c>
      <c r="X21" s="7">
        <v>208.75</v>
      </c>
      <c r="Y21" s="7">
        <v>205.71428571428572</v>
      </c>
    </row>
    <row r="22" spans="1:28" x14ac:dyDescent="0.3">
      <c r="A22" s="6">
        <v>15</v>
      </c>
      <c r="B22" s="7"/>
      <c r="C22" s="7"/>
      <c r="D22" s="7"/>
      <c r="E22" s="7"/>
      <c r="F22" s="7"/>
      <c r="G22" s="7"/>
      <c r="H22" s="7"/>
      <c r="J22" t="str">
        <f t="shared" si="2"/>
        <v>None_16h_16</v>
      </c>
      <c r="K22">
        <v>16</v>
      </c>
      <c r="L22" s="4">
        <f t="shared" ref="L22:N22" si="14">L21</f>
        <v>178.5</v>
      </c>
      <c r="M22" s="4">
        <f t="shared" si="14"/>
        <v>95</v>
      </c>
      <c r="N22" s="4">
        <f t="shared" si="14"/>
        <v>250</v>
      </c>
      <c r="O22" s="4">
        <f>O21</f>
        <v>220</v>
      </c>
      <c r="P22" s="4">
        <f t="shared" ref="P22:Q22" si="15">P21</f>
        <v>75.5</v>
      </c>
      <c r="Q22" s="4">
        <f t="shared" si="15"/>
        <v>196.83333333333334</v>
      </c>
    </row>
    <row r="23" spans="1:28" x14ac:dyDescent="0.3">
      <c r="A23" s="6">
        <v>19</v>
      </c>
      <c r="B23" s="7"/>
      <c r="C23" s="7"/>
      <c r="D23" s="7"/>
      <c r="E23" s="7"/>
      <c r="F23" s="7"/>
      <c r="G23" s="7"/>
      <c r="H23" s="7"/>
      <c r="J23" t="str">
        <f t="shared" si="2"/>
        <v>None_16h_17</v>
      </c>
      <c r="K23">
        <v>17</v>
      </c>
      <c r="L23" s="4">
        <f t="shared" ref="L23:O23" si="16">L22</f>
        <v>178.5</v>
      </c>
      <c r="M23" s="4">
        <f t="shared" si="16"/>
        <v>95</v>
      </c>
      <c r="N23" s="4">
        <f t="shared" si="16"/>
        <v>250</v>
      </c>
      <c r="O23" s="4">
        <f t="shared" si="16"/>
        <v>220</v>
      </c>
      <c r="P23" s="4">
        <f t="shared" ref="P23:Q23" si="17">P22</f>
        <v>75.5</v>
      </c>
      <c r="Q23" s="4">
        <f t="shared" si="17"/>
        <v>196.83333333333334</v>
      </c>
    </row>
    <row r="24" spans="1:28" x14ac:dyDescent="0.3">
      <c r="A24" s="6">
        <v>17</v>
      </c>
      <c r="B24" s="7"/>
      <c r="C24" s="7"/>
      <c r="D24" s="7"/>
      <c r="E24" s="7"/>
      <c r="F24" s="7"/>
      <c r="G24" s="7"/>
      <c r="H24" s="7"/>
      <c r="J24" t="str">
        <f t="shared" si="2"/>
        <v>None_16h_18</v>
      </c>
      <c r="K24">
        <v>18</v>
      </c>
      <c r="L24" s="4">
        <f t="shared" ref="L24:O24" si="18">L23</f>
        <v>178.5</v>
      </c>
      <c r="M24" s="4">
        <f t="shared" si="18"/>
        <v>95</v>
      </c>
      <c r="N24" s="4">
        <f t="shared" si="18"/>
        <v>250</v>
      </c>
      <c r="O24" s="4">
        <f t="shared" si="18"/>
        <v>220</v>
      </c>
      <c r="P24" s="4">
        <f t="shared" ref="P24:Q24" si="19">P23</f>
        <v>75.5</v>
      </c>
      <c r="Q24" s="4">
        <f t="shared" si="19"/>
        <v>196.83333333333334</v>
      </c>
    </row>
    <row r="25" spans="1:28" x14ac:dyDescent="0.3">
      <c r="A25" s="6">
        <v>18</v>
      </c>
      <c r="B25" s="7"/>
      <c r="C25" s="7"/>
      <c r="D25" s="7"/>
      <c r="E25" s="7"/>
      <c r="F25" s="7"/>
      <c r="G25" s="7"/>
      <c r="H25" s="7"/>
      <c r="J25" t="str">
        <f t="shared" si="2"/>
        <v>None_16h_19</v>
      </c>
      <c r="K25">
        <v>19</v>
      </c>
      <c r="L25" s="4">
        <f t="shared" ref="L25:O26" si="20">L24</f>
        <v>178.5</v>
      </c>
      <c r="M25" s="4">
        <f t="shared" si="20"/>
        <v>95</v>
      </c>
      <c r="N25" s="4">
        <f t="shared" si="20"/>
        <v>250</v>
      </c>
      <c r="O25" s="4">
        <f t="shared" si="20"/>
        <v>220</v>
      </c>
      <c r="P25" s="4">
        <f t="shared" ref="P25:Q26" si="21">P24</f>
        <v>75.5</v>
      </c>
      <c r="Q25" s="4">
        <f t="shared" si="21"/>
        <v>196.83333333333334</v>
      </c>
    </row>
    <row r="26" spans="1:28" x14ac:dyDescent="0.3">
      <c r="A26" s="6" t="s">
        <v>47</v>
      </c>
      <c r="B26" s="7">
        <v>206.20833333333334</v>
      </c>
      <c r="C26" s="7">
        <v>195.10204081632654</v>
      </c>
      <c r="D26" s="7">
        <v>276.09230769230771</v>
      </c>
      <c r="E26" s="7">
        <v>212.16666666666666</v>
      </c>
      <c r="F26" s="7">
        <v>116.6140350877193</v>
      </c>
      <c r="G26" s="7">
        <v>225.05797101449275</v>
      </c>
      <c r="H26" s="7">
        <v>207.75661375661375</v>
      </c>
      <c r="J26" t="str">
        <f t="shared" ref="J26" si="22">"None_16h_"&amp;K26</f>
        <v>None_16h_20</v>
      </c>
      <c r="K26">
        <v>20</v>
      </c>
      <c r="L26" s="4">
        <f t="shared" si="20"/>
        <v>178.5</v>
      </c>
      <c r="M26" s="4">
        <f t="shared" si="20"/>
        <v>95</v>
      </c>
      <c r="N26" s="4">
        <f t="shared" si="20"/>
        <v>250</v>
      </c>
      <c r="O26" s="4">
        <f t="shared" si="20"/>
        <v>220</v>
      </c>
      <c r="P26" s="4">
        <f t="shared" si="21"/>
        <v>75.5</v>
      </c>
      <c r="Q26" s="4">
        <f t="shared" si="21"/>
        <v>196.83333333333334</v>
      </c>
    </row>
    <row r="27" spans="1:28" x14ac:dyDescent="0.3">
      <c r="A27" s="6"/>
      <c r="B27" s="7"/>
      <c r="C27" s="7"/>
      <c r="D27" s="7"/>
      <c r="E27" s="7"/>
      <c r="F27" s="7"/>
      <c r="G27" s="7"/>
      <c r="H27" s="7"/>
    </row>
    <row r="28" spans="1:28" x14ac:dyDescent="0.3">
      <c r="A28" s="5" t="s">
        <v>43</v>
      </c>
      <c r="B28" t="s">
        <v>35</v>
      </c>
      <c r="C28" s="7"/>
      <c r="D28" s="7"/>
      <c r="E28" s="7"/>
      <c r="F28" s="7"/>
      <c r="G28" s="7"/>
      <c r="H28" s="7"/>
    </row>
    <row r="29" spans="1:28" x14ac:dyDescent="0.3">
      <c r="A29" s="5" t="s">
        <v>306</v>
      </c>
      <c r="B29" s="6">
        <v>16</v>
      </c>
    </row>
    <row r="31" spans="1:28" x14ac:dyDescent="0.3">
      <c r="A31" s="5" t="s">
        <v>49</v>
      </c>
      <c r="B31" s="5" t="s">
        <v>46</v>
      </c>
    </row>
    <row r="32" spans="1:28" x14ac:dyDescent="0.3">
      <c r="A32" s="5" t="s">
        <v>48</v>
      </c>
      <c r="B32" t="s">
        <v>39</v>
      </c>
      <c r="C32" t="s">
        <v>454</v>
      </c>
      <c r="D32" t="s">
        <v>453</v>
      </c>
      <c r="E32" t="s">
        <v>36</v>
      </c>
      <c r="F32" t="s">
        <v>41</v>
      </c>
      <c r="G32" t="s">
        <v>38</v>
      </c>
      <c r="H32" t="s">
        <v>47</v>
      </c>
      <c r="K32" t="s">
        <v>50</v>
      </c>
      <c r="L32" t="str">
        <f t="shared" ref="L32:L34" si="23">B32</f>
        <v>Amarok</v>
      </c>
      <c r="M32" t="str">
        <f t="shared" ref="M32:M35" si="24">C32</f>
        <v>BattenSpring</v>
      </c>
      <c r="N32" t="str">
        <f t="shared" ref="N32:N35" si="25">D32</f>
        <v>BattenWinter</v>
      </c>
      <c r="O32" t="str">
        <f t="shared" ref="O32:O35" si="26">E32</f>
        <v>CRWT153</v>
      </c>
      <c r="P32" t="str">
        <f t="shared" ref="P32:P35" si="27">F32</f>
        <v>Otane</v>
      </c>
      <c r="Q32" t="str">
        <f t="shared" ref="Q32:Q35" si="28">G32</f>
        <v>Saracen</v>
      </c>
    </row>
    <row r="33" spans="1:28" x14ac:dyDescent="0.3">
      <c r="A33" s="6">
        <v>2</v>
      </c>
      <c r="B33" s="7">
        <v>45</v>
      </c>
      <c r="C33" s="7">
        <v>79.857142857142861</v>
      </c>
      <c r="D33" s="7">
        <v>152.42857142857142</v>
      </c>
      <c r="E33" s="7">
        <v>113</v>
      </c>
      <c r="F33" s="7">
        <v>86.2</v>
      </c>
      <c r="G33" s="7">
        <v>103.55555555555556</v>
      </c>
      <c r="H33" s="7">
        <v>103.28125</v>
      </c>
      <c r="J33" t="str">
        <f>"Full_16h_"&amp;K33</f>
        <v>Full_16h_2</v>
      </c>
      <c r="K33">
        <f t="shared" ref="K33:K42" si="29">A33</f>
        <v>2</v>
      </c>
      <c r="L33">
        <f t="shared" si="23"/>
        <v>45</v>
      </c>
      <c r="M33">
        <f t="shared" si="24"/>
        <v>79.857142857142861</v>
      </c>
      <c r="N33">
        <f t="shared" si="25"/>
        <v>152.42857142857142</v>
      </c>
      <c r="O33">
        <f t="shared" si="26"/>
        <v>113</v>
      </c>
      <c r="P33">
        <f t="shared" si="27"/>
        <v>86.2</v>
      </c>
      <c r="Q33">
        <f t="shared" si="28"/>
        <v>103.55555555555556</v>
      </c>
    </row>
    <row r="34" spans="1:28" x14ac:dyDescent="0.3">
      <c r="A34" s="6">
        <v>3</v>
      </c>
      <c r="B34" s="7">
        <v>137.14285714285714</v>
      </c>
      <c r="C34" s="7">
        <v>25</v>
      </c>
      <c r="D34" s="7">
        <v>219.66666666666666</v>
      </c>
      <c r="E34" s="7">
        <v>104</v>
      </c>
      <c r="F34" s="7">
        <v>148</v>
      </c>
      <c r="G34" s="7">
        <v>168.6</v>
      </c>
      <c r="H34" s="7">
        <v>151.57142857142858</v>
      </c>
      <c r="J34" t="str">
        <f t="shared" ref="J34:J51" si="30">"Full_16h_"&amp;K34</f>
        <v>Full_16h_3</v>
      </c>
      <c r="K34">
        <f t="shared" si="29"/>
        <v>3</v>
      </c>
      <c r="L34">
        <f t="shared" si="23"/>
        <v>137.14285714285714</v>
      </c>
      <c r="M34" s="4">
        <v>160</v>
      </c>
      <c r="N34">
        <f t="shared" si="25"/>
        <v>219.66666666666666</v>
      </c>
      <c r="O34">
        <f t="shared" si="26"/>
        <v>104</v>
      </c>
      <c r="P34">
        <f t="shared" si="27"/>
        <v>148</v>
      </c>
      <c r="Q34">
        <f t="shared" si="28"/>
        <v>168.6</v>
      </c>
    </row>
    <row r="35" spans="1:28" x14ac:dyDescent="0.3">
      <c r="A35" s="6">
        <v>4</v>
      </c>
      <c r="B35" s="7">
        <v>161.4</v>
      </c>
      <c r="C35" s="7">
        <v>229.5</v>
      </c>
      <c r="D35" s="7">
        <v>238.77777777777777</v>
      </c>
      <c r="E35" s="7">
        <v>191.25</v>
      </c>
      <c r="F35" s="7">
        <v>176.2</v>
      </c>
      <c r="G35" s="7">
        <v>212.4</v>
      </c>
      <c r="H35" s="7">
        <v>208.21276595744681</v>
      </c>
      <c r="J35" t="str">
        <f t="shared" si="30"/>
        <v>Full_16h_4</v>
      </c>
      <c r="K35">
        <f t="shared" si="29"/>
        <v>4</v>
      </c>
      <c r="L35">
        <f>B35</f>
        <v>161.4</v>
      </c>
      <c r="M35">
        <f t="shared" si="24"/>
        <v>229.5</v>
      </c>
      <c r="N35">
        <f t="shared" si="25"/>
        <v>238.77777777777777</v>
      </c>
      <c r="O35">
        <f t="shared" si="26"/>
        <v>191.25</v>
      </c>
      <c r="P35">
        <f t="shared" si="27"/>
        <v>176.2</v>
      </c>
      <c r="Q35">
        <f t="shared" si="28"/>
        <v>212.4</v>
      </c>
      <c r="V35" s="6"/>
      <c r="W35" s="7"/>
      <c r="X35" s="7"/>
      <c r="Y35" s="7"/>
    </row>
    <row r="36" spans="1:28" x14ac:dyDescent="0.3">
      <c r="A36" s="6">
        <v>5</v>
      </c>
      <c r="B36" s="7">
        <v>191.55555555555554</v>
      </c>
      <c r="C36" s="7"/>
      <c r="D36" s="7">
        <v>252</v>
      </c>
      <c r="E36" s="7">
        <v>266.45454545454544</v>
      </c>
      <c r="F36" s="7">
        <v>190.33333333333334</v>
      </c>
      <c r="G36" s="7">
        <v>214</v>
      </c>
      <c r="H36" s="7">
        <v>224.35555555555555</v>
      </c>
      <c r="J36" t="str">
        <f t="shared" si="30"/>
        <v>Full_16h_5</v>
      </c>
      <c r="K36">
        <f t="shared" si="29"/>
        <v>5</v>
      </c>
      <c r="L36">
        <f t="shared" ref="L36:L40" si="31">B36</f>
        <v>191.55555555555554</v>
      </c>
      <c r="M36">
        <v>250</v>
      </c>
      <c r="N36">
        <f t="shared" ref="N36:N39" si="32">D36</f>
        <v>252</v>
      </c>
      <c r="O36">
        <f t="shared" ref="O36:O38" si="33">E36</f>
        <v>266.45454545454544</v>
      </c>
      <c r="P36">
        <f t="shared" ref="P36:P37" si="34">F36</f>
        <v>190.33333333333334</v>
      </c>
      <c r="Q36">
        <f t="shared" ref="Q36:Q38" si="35">G36</f>
        <v>214</v>
      </c>
      <c r="V36" s="6"/>
      <c r="W36" s="7"/>
      <c r="X36" s="7"/>
      <c r="Y36" s="7"/>
    </row>
    <row r="37" spans="1:28" x14ac:dyDescent="0.3">
      <c r="A37" s="6">
        <v>6</v>
      </c>
      <c r="B37" s="7">
        <v>229</v>
      </c>
      <c r="C37" s="7"/>
      <c r="D37" s="7">
        <v>241.16666666666666</v>
      </c>
      <c r="E37" s="7">
        <v>286</v>
      </c>
      <c r="F37" s="7">
        <v>181</v>
      </c>
      <c r="G37" s="7">
        <v>196.375</v>
      </c>
      <c r="H37" s="7">
        <v>224.66666666666666</v>
      </c>
      <c r="J37" t="str">
        <f t="shared" si="30"/>
        <v>Full_16h_6</v>
      </c>
      <c r="K37">
        <f t="shared" si="29"/>
        <v>6</v>
      </c>
      <c r="L37">
        <f t="shared" si="31"/>
        <v>229</v>
      </c>
      <c r="M37">
        <v>200</v>
      </c>
      <c r="N37">
        <f t="shared" si="32"/>
        <v>241.16666666666666</v>
      </c>
      <c r="O37">
        <f t="shared" si="33"/>
        <v>286</v>
      </c>
      <c r="P37">
        <f t="shared" si="34"/>
        <v>181</v>
      </c>
      <c r="Q37">
        <f t="shared" si="35"/>
        <v>196.375</v>
      </c>
      <c r="V37" s="6"/>
      <c r="W37" s="7"/>
      <c r="X37" s="7"/>
      <c r="Y37" s="7"/>
    </row>
    <row r="38" spans="1:28" x14ac:dyDescent="0.3">
      <c r="A38" s="6">
        <v>7</v>
      </c>
      <c r="B38" s="7">
        <v>173.2</v>
      </c>
      <c r="C38" s="7"/>
      <c r="D38" s="7">
        <v>186.83333333333334</v>
      </c>
      <c r="E38" s="7">
        <v>265</v>
      </c>
      <c r="F38" s="7"/>
      <c r="G38" s="7">
        <v>196</v>
      </c>
      <c r="H38" s="7">
        <v>189.75</v>
      </c>
      <c r="J38" t="str">
        <f t="shared" si="30"/>
        <v>Full_16h_7</v>
      </c>
      <c r="K38">
        <f t="shared" si="29"/>
        <v>7</v>
      </c>
      <c r="L38">
        <f t="shared" si="31"/>
        <v>173.2</v>
      </c>
      <c r="M38">
        <v>170</v>
      </c>
      <c r="N38">
        <f t="shared" si="32"/>
        <v>186.83333333333334</v>
      </c>
      <c r="O38">
        <f t="shared" si="33"/>
        <v>265</v>
      </c>
      <c r="P38" s="4">
        <f>P37</f>
        <v>181</v>
      </c>
      <c r="Q38">
        <f t="shared" si="35"/>
        <v>196</v>
      </c>
      <c r="V38" s="6"/>
      <c r="W38" s="7"/>
      <c r="X38" s="7"/>
      <c r="Y38" s="7"/>
    </row>
    <row r="39" spans="1:28" x14ac:dyDescent="0.3">
      <c r="A39" s="6">
        <v>8</v>
      </c>
      <c r="B39" s="7">
        <v>193.66666666666666</v>
      </c>
      <c r="C39" s="7"/>
      <c r="D39" s="7">
        <v>181.25</v>
      </c>
      <c r="E39" s="7"/>
      <c r="F39" s="7"/>
      <c r="G39" s="7"/>
      <c r="H39" s="7">
        <v>186.57142857142858</v>
      </c>
      <c r="J39" t="str">
        <f t="shared" si="30"/>
        <v>Full_16h_8</v>
      </c>
      <c r="K39">
        <f t="shared" si="29"/>
        <v>8</v>
      </c>
      <c r="L39">
        <f t="shared" si="31"/>
        <v>193.66666666666666</v>
      </c>
      <c r="M39">
        <v>150</v>
      </c>
      <c r="N39">
        <f t="shared" si="32"/>
        <v>181.25</v>
      </c>
      <c r="O39" s="4">
        <v>230</v>
      </c>
      <c r="P39" s="4">
        <f>P38</f>
        <v>181</v>
      </c>
      <c r="Q39" s="4">
        <v>160</v>
      </c>
      <c r="V39" s="6"/>
      <c r="W39" s="7"/>
      <c r="X39" s="7"/>
      <c r="Y39" s="7"/>
    </row>
    <row r="40" spans="1:28" x14ac:dyDescent="0.3">
      <c r="A40" s="6">
        <v>9</v>
      </c>
      <c r="B40" s="7">
        <v>154</v>
      </c>
      <c r="C40" s="7"/>
      <c r="D40" s="7"/>
      <c r="E40" s="7"/>
      <c r="F40" s="7"/>
      <c r="G40" s="7"/>
      <c r="H40" s="7">
        <v>154</v>
      </c>
      <c r="J40" t="str">
        <f t="shared" si="30"/>
        <v>Full_16h_9</v>
      </c>
      <c r="K40">
        <f t="shared" si="29"/>
        <v>9</v>
      </c>
      <c r="L40">
        <f t="shared" si="31"/>
        <v>154</v>
      </c>
      <c r="M40" s="4">
        <f>M39</f>
        <v>150</v>
      </c>
      <c r="N40" s="4">
        <f>N39</f>
        <v>181.25</v>
      </c>
      <c r="O40" s="4">
        <v>200</v>
      </c>
      <c r="P40" s="4">
        <f>P39</f>
        <v>181</v>
      </c>
      <c r="Q40" s="4">
        <f>Q39</f>
        <v>160</v>
      </c>
      <c r="V40" s="6"/>
      <c r="W40" s="7"/>
      <c r="X40" s="7"/>
      <c r="Y40" s="7"/>
    </row>
    <row r="41" spans="1:28" x14ac:dyDescent="0.3">
      <c r="A41" s="6">
        <v>10</v>
      </c>
      <c r="B41" s="7"/>
      <c r="C41" s="7"/>
      <c r="D41" s="7"/>
      <c r="E41" s="7"/>
      <c r="F41" s="7"/>
      <c r="G41" s="7"/>
      <c r="H41" s="7"/>
      <c r="J41" t="str">
        <f t="shared" si="30"/>
        <v>Full_16h_10</v>
      </c>
      <c r="K41">
        <f t="shared" si="29"/>
        <v>10</v>
      </c>
      <c r="L41" s="4">
        <f>L40</f>
        <v>154</v>
      </c>
      <c r="M41" s="4">
        <f>M40</f>
        <v>150</v>
      </c>
      <c r="N41" s="4">
        <f t="shared" ref="N41:O45" si="36">N40</f>
        <v>181.25</v>
      </c>
      <c r="O41" s="4">
        <v>160</v>
      </c>
      <c r="P41" s="4">
        <f t="shared" ref="P41:P51" si="37">P40</f>
        <v>181</v>
      </c>
      <c r="Q41" s="4">
        <f t="shared" ref="Q41:Q51" si="38">Q40</f>
        <v>160</v>
      </c>
      <c r="V41" s="6"/>
      <c r="W41" s="7"/>
      <c r="X41" s="7"/>
      <c r="Y41" s="7"/>
    </row>
    <row r="42" spans="1:28" x14ac:dyDescent="0.3">
      <c r="A42" s="6">
        <v>11</v>
      </c>
      <c r="B42" s="7"/>
      <c r="C42" s="7"/>
      <c r="D42" s="7"/>
      <c r="E42" s="7"/>
      <c r="F42" s="7"/>
      <c r="G42" s="7"/>
      <c r="H42" s="7"/>
      <c r="J42" t="str">
        <f t="shared" si="30"/>
        <v>Full_16h_11</v>
      </c>
      <c r="K42">
        <f t="shared" si="29"/>
        <v>11</v>
      </c>
      <c r="L42" s="4">
        <f>L41</f>
        <v>154</v>
      </c>
      <c r="M42" s="4">
        <f t="shared" ref="M42:O51" si="39">M41</f>
        <v>150</v>
      </c>
      <c r="N42" s="4">
        <f t="shared" si="36"/>
        <v>181.25</v>
      </c>
      <c r="O42" s="4">
        <f>O41</f>
        <v>160</v>
      </c>
      <c r="P42" s="4">
        <f t="shared" si="37"/>
        <v>181</v>
      </c>
      <c r="Q42" s="4">
        <f t="shared" si="38"/>
        <v>160</v>
      </c>
      <c r="V42" s="6"/>
      <c r="W42" s="7"/>
      <c r="X42" s="7"/>
      <c r="Y42" s="7"/>
      <c r="AA42">
        <v>9</v>
      </c>
      <c r="AB42">
        <f>Y46</f>
        <v>0</v>
      </c>
    </row>
    <row r="43" spans="1:28" x14ac:dyDescent="0.3">
      <c r="A43" s="6">
        <v>13</v>
      </c>
      <c r="B43" s="7"/>
      <c r="C43" s="7"/>
      <c r="D43" s="7"/>
      <c r="E43" s="7"/>
      <c r="F43" s="7"/>
      <c r="G43" s="7"/>
      <c r="H43" s="7"/>
      <c r="J43" t="str">
        <f t="shared" si="30"/>
        <v>Full_16h_12</v>
      </c>
      <c r="K43">
        <v>12</v>
      </c>
      <c r="L43" s="4">
        <f>L42</f>
        <v>154</v>
      </c>
      <c r="M43" s="4">
        <f t="shared" si="39"/>
        <v>150</v>
      </c>
      <c r="N43" s="4">
        <f t="shared" si="36"/>
        <v>181.25</v>
      </c>
      <c r="O43" s="4">
        <f>O42</f>
        <v>160</v>
      </c>
      <c r="P43" s="4">
        <f t="shared" si="37"/>
        <v>181</v>
      </c>
      <c r="Q43" s="4">
        <f t="shared" si="38"/>
        <v>160</v>
      </c>
      <c r="V43" s="6"/>
      <c r="W43" s="7"/>
      <c r="X43" s="7"/>
      <c r="Y43" s="7"/>
      <c r="AA43">
        <v>10</v>
      </c>
      <c r="AB43" t="e">
        <f>AVERAGE(D84,X46)</f>
        <v>#DIV/0!</v>
      </c>
    </row>
    <row r="44" spans="1:28" x14ac:dyDescent="0.3">
      <c r="A44" s="6">
        <v>12</v>
      </c>
      <c r="B44" s="7"/>
      <c r="C44" s="7"/>
      <c r="D44" s="7"/>
      <c r="E44" s="7"/>
      <c r="F44" s="7"/>
      <c r="G44" s="7"/>
      <c r="H44" s="7"/>
      <c r="J44" t="str">
        <f t="shared" si="30"/>
        <v>Full_16h_13</v>
      </c>
      <c r="K44">
        <v>13</v>
      </c>
      <c r="L44" s="4">
        <f t="shared" ref="L44:L51" si="40">L43</f>
        <v>154</v>
      </c>
      <c r="M44" s="4">
        <f t="shared" si="39"/>
        <v>150</v>
      </c>
      <c r="N44" s="4">
        <f t="shared" si="36"/>
        <v>181.25</v>
      </c>
      <c r="O44" s="4">
        <f t="shared" si="36"/>
        <v>160</v>
      </c>
      <c r="P44" s="4">
        <f t="shared" si="37"/>
        <v>181</v>
      </c>
      <c r="Q44" s="4">
        <f t="shared" si="38"/>
        <v>160</v>
      </c>
      <c r="V44" s="6"/>
      <c r="W44" s="7"/>
      <c r="X44" s="7"/>
      <c r="Y44" s="7"/>
      <c r="AA44">
        <v>11</v>
      </c>
      <c r="AB44">
        <f>AVERAGE(C84,W46)</f>
        <v>76.666666666666671</v>
      </c>
    </row>
    <row r="45" spans="1:28" x14ac:dyDescent="0.3">
      <c r="A45" s="6">
        <v>14</v>
      </c>
      <c r="B45" s="7"/>
      <c r="C45" s="7"/>
      <c r="D45" s="7"/>
      <c r="E45" s="7"/>
      <c r="F45" s="7"/>
      <c r="G45" s="7"/>
      <c r="H45" s="7"/>
      <c r="J45" t="str">
        <f t="shared" si="30"/>
        <v>Full_16h_14</v>
      </c>
      <c r="K45">
        <v>14</v>
      </c>
      <c r="L45" s="4">
        <f t="shared" si="40"/>
        <v>154</v>
      </c>
      <c r="M45" s="4">
        <f t="shared" si="39"/>
        <v>150</v>
      </c>
      <c r="N45" s="4">
        <f t="shared" si="36"/>
        <v>181.25</v>
      </c>
      <c r="O45" s="4">
        <f t="shared" si="36"/>
        <v>160</v>
      </c>
      <c r="P45" s="4">
        <f t="shared" si="37"/>
        <v>181</v>
      </c>
      <c r="Q45" s="4">
        <f t="shared" si="38"/>
        <v>160</v>
      </c>
      <c r="V45" s="6"/>
      <c r="W45" s="7"/>
      <c r="X45" s="7"/>
      <c r="Y45" s="7"/>
      <c r="AA45">
        <v>12</v>
      </c>
      <c r="AB45" t="e">
        <f>AVERAGE(B84)</f>
        <v>#DIV/0!</v>
      </c>
    </row>
    <row r="46" spans="1:28" x14ac:dyDescent="0.3">
      <c r="A46" s="6" t="s">
        <v>47</v>
      </c>
      <c r="B46" s="7">
        <v>166.94594594594594</v>
      </c>
      <c r="C46" s="7">
        <v>159.94444444444446</v>
      </c>
      <c r="D46" s="7">
        <v>213.58139534883722</v>
      </c>
      <c r="E46" s="7">
        <v>229.62962962962962</v>
      </c>
      <c r="F46" s="7">
        <v>160</v>
      </c>
      <c r="G46" s="7">
        <v>181.04545454545453</v>
      </c>
      <c r="H46" s="7">
        <v>187.51794871794871</v>
      </c>
      <c r="J46" t="str">
        <f t="shared" si="30"/>
        <v>Full_16h_15</v>
      </c>
      <c r="K46">
        <v>15</v>
      </c>
      <c r="L46" s="4">
        <f t="shared" si="40"/>
        <v>154</v>
      </c>
      <c r="M46" s="4">
        <f t="shared" si="39"/>
        <v>150</v>
      </c>
      <c r="N46" s="4">
        <f t="shared" si="39"/>
        <v>181.25</v>
      </c>
      <c r="O46" s="4">
        <f t="shared" si="39"/>
        <v>160</v>
      </c>
      <c r="P46" s="4">
        <f t="shared" si="37"/>
        <v>181</v>
      </c>
      <c r="Q46" s="4">
        <f t="shared" si="38"/>
        <v>160</v>
      </c>
      <c r="V46" s="6"/>
      <c r="W46" s="7"/>
      <c r="X46" s="7"/>
      <c r="Y46" s="7"/>
    </row>
    <row r="47" spans="1:28" x14ac:dyDescent="0.3">
      <c r="J47" t="str">
        <f t="shared" si="30"/>
        <v>Full_16h_16</v>
      </c>
      <c r="K47">
        <v>16</v>
      </c>
      <c r="L47" s="4">
        <f t="shared" si="40"/>
        <v>154</v>
      </c>
      <c r="M47" s="4">
        <f t="shared" si="39"/>
        <v>150</v>
      </c>
      <c r="N47" s="4">
        <f t="shared" si="39"/>
        <v>181.25</v>
      </c>
      <c r="O47" s="4">
        <f t="shared" si="39"/>
        <v>160</v>
      </c>
      <c r="P47" s="4">
        <f t="shared" si="37"/>
        <v>181</v>
      </c>
      <c r="Q47" s="4">
        <f t="shared" si="38"/>
        <v>160</v>
      </c>
      <c r="V47" s="6"/>
      <c r="W47" s="7"/>
      <c r="X47" s="7"/>
      <c r="Y47" s="7"/>
    </row>
    <row r="48" spans="1:28" x14ac:dyDescent="0.3">
      <c r="J48" t="str">
        <f t="shared" si="30"/>
        <v>Full_16h_17</v>
      </c>
      <c r="K48">
        <v>17</v>
      </c>
      <c r="L48" s="4">
        <f t="shared" si="40"/>
        <v>154</v>
      </c>
      <c r="M48" s="4">
        <f t="shared" si="39"/>
        <v>150</v>
      </c>
      <c r="N48" s="4">
        <f t="shared" si="39"/>
        <v>181.25</v>
      </c>
      <c r="O48" s="4">
        <f t="shared" si="39"/>
        <v>160</v>
      </c>
      <c r="P48" s="4">
        <f t="shared" si="37"/>
        <v>181</v>
      </c>
      <c r="Q48" s="4">
        <f t="shared" si="38"/>
        <v>160</v>
      </c>
      <c r="V48" s="6"/>
      <c r="W48" s="7"/>
      <c r="X48" s="7"/>
      <c r="Y48" s="7"/>
    </row>
    <row r="49" spans="1:25" x14ac:dyDescent="0.3">
      <c r="J49" t="str">
        <f t="shared" si="30"/>
        <v>Full_16h_18</v>
      </c>
      <c r="K49">
        <v>18</v>
      </c>
      <c r="L49" s="4">
        <f t="shared" si="40"/>
        <v>154</v>
      </c>
      <c r="M49" s="4">
        <f t="shared" si="39"/>
        <v>150</v>
      </c>
      <c r="N49" s="4">
        <f t="shared" si="39"/>
        <v>181.25</v>
      </c>
      <c r="O49" s="4">
        <f t="shared" si="39"/>
        <v>160</v>
      </c>
      <c r="P49" s="4">
        <f t="shared" si="37"/>
        <v>181</v>
      </c>
      <c r="Q49" s="4">
        <f t="shared" si="38"/>
        <v>160</v>
      </c>
      <c r="V49" s="6"/>
      <c r="W49" s="7"/>
      <c r="X49" s="7"/>
      <c r="Y49" s="7"/>
    </row>
    <row r="50" spans="1:25" x14ac:dyDescent="0.3">
      <c r="J50" t="str">
        <f t="shared" si="30"/>
        <v>Full_16h_19</v>
      </c>
      <c r="K50">
        <v>19</v>
      </c>
      <c r="L50" s="4">
        <f t="shared" si="40"/>
        <v>154</v>
      </c>
      <c r="M50" s="4">
        <f t="shared" si="39"/>
        <v>150</v>
      </c>
      <c r="N50" s="4">
        <f t="shared" si="39"/>
        <v>181.25</v>
      </c>
      <c r="O50" s="4">
        <f t="shared" si="39"/>
        <v>160</v>
      </c>
      <c r="P50" s="4">
        <f t="shared" si="37"/>
        <v>181</v>
      </c>
      <c r="Q50" s="4">
        <f t="shared" si="38"/>
        <v>160</v>
      </c>
    </row>
    <row r="51" spans="1:25" x14ac:dyDescent="0.3">
      <c r="J51" t="str">
        <f t="shared" si="30"/>
        <v>Full_16h_20</v>
      </c>
      <c r="K51">
        <v>20</v>
      </c>
      <c r="L51" s="4">
        <f t="shared" si="40"/>
        <v>154</v>
      </c>
      <c r="M51" s="4">
        <f t="shared" si="39"/>
        <v>150</v>
      </c>
      <c r="N51" s="4">
        <f t="shared" si="39"/>
        <v>181.25</v>
      </c>
      <c r="O51" s="4">
        <f t="shared" si="39"/>
        <v>160</v>
      </c>
      <c r="P51" s="4">
        <f t="shared" si="37"/>
        <v>181</v>
      </c>
      <c r="Q51" s="4">
        <f t="shared" si="38"/>
        <v>160</v>
      </c>
    </row>
    <row r="52" spans="1:25" x14ac:dyDescent="0.3">
      <c r="A52" s="5" t="s">
        <v>306</v>
      </c>
      <c r="B52" s="6">
        <v>8</v>
      </c>
    </row>
    <row r="53" spans="1:25" x14ac:dyDescent="0.3">
      <c r="A53" s="5" t="s">
        <v>43</v>
      </c>
      <c r="B53" t="s">
        <v>455</v>
      </c>
    </row>
    <row r="55" spans="1:25" x14ac:dyDescent="0.3">
      <c r="A55" s="5" t="s">
        <v>49</v>
      </c>
      <c r="B55" s="5" t="s">
        <v>46</v>
      </c>
      <c r="K55" t="s">
        <v>50</v>
      </c>
      <c r="L55" t="str">
        <f>B56</f>
        <v>Amarok</v>
      </c>
      <c r="M55" t="str">
        <f t="shared" ref="M55" si="41">C56</f>
        <v>BattenSpring</v>
      </c>
      <c r="N55" t="str">
        <f t="shared" ref="N55" si="42">D56</f>
        <v>BattenWinter</v>
      </c>
      <c r="O55" t="str">
        <f t="shared" ref="O55" si="43">E56</f>
        <v>CRWT153</v>
      </c>
      <c r="P55" t="str">
        <f t="shared" ref="P55" si="44">F56</f>
        <v>Otane</v>
      </c>
      <c r="Q55" t="str">
        <f t="shared" ref="Q55" si="45">G56</f>
        <v>Saracen</v>
      </c>
    </row>
    <row r="56" spans="1:25" x14ac:dyDescent="0.3">
      <c r="A56" s="5" t="s">
        <v>48</v>
      </c>
      <c r="B56" t="s">
        <v>39</v>
      </c>
      <c r="C56" t="s">
        <v>454</v>
      </c>
      <c r="D56" t="s">
        <v>453</v>
      </c>
      <c r="E56" t="s">
        <v>36</v>
      </c>
      <c r="F56" t="s">
        <v>41</v>
      </c>
      <c r="G56" t="s">
        <v>38</v>
      </c>
      <c r="H56" t="s">
        <v>47</v>
      </c>
      <c r="K56" t="str">
        <f t="shared" ref="K56" si="46">A56</f>
        <v>Row Labels</v>
      </c>
    </row>
    <row r="57" spans="1:25" x14ac:dyDescent="0.3">
      <c r="A57" s="6">
        <v>2</v>
      </c>
      <c r="B57" s="7">
        <v>158.5</v>
      </c>
      <c r="C57" s="7">
        <v>180.44444444444446</v>
      </c>
      <c r="D57" s="7">
        <v>173.5</v>
      </c>
      <c r="E57" s="7">
        <v>156.6</v>
      </c>
      <c r="F57" s="7">
        <v>174.75</v>
      </c>
      <c r="G57" s="7">
        <v>173</v>
      </c>
      <c r="H57" s="7">
        <v>171.1764705882353</v>
      </c>
      <c r="J57" t="str">
        <f>"None_8h_"&amp;K57</f>
        <v>None_8h_2</v>
      </c>
      <c r="K57">
        <v>2</v>
      </c>
      <c r="L57">
        <f t="shared" ref="L57:L58" si="47">B57</f>
        <v>158.5</v>
      </c>
      <c r="M57">
        <f t="shared" ref="M57:M58" si="48">C57</f>
        <v>180.44444444444446</v>
      </c>
      <c r="N57">
        <f t="shared" ref="N57:N58" si="49">D57</f>
        <v>173.5</v>
      </c>
      <c r="O57">
        <f t="shared" ref="O57:O58" si="50">E57</f>
        <v>156.6</v>
      </c>
      <c r="P57">
        <f t="shared" ref="P57:P58" si="51">F57</f>
        <v>174.75</v>
      </c>
      <c r="Q57">
        <f t="shared" ref="Q57:Q58" si="52">G57</f>
        <v>173</v>
      </c>
    </row>
    <row r="58" spans="1:25" x14ac:dyDescent="0.3">
      <c r="A58" s="6">
        <v>3</v>
      </c>
      <c r="B58" s="7">
        <v>179.9</v>
      </c>
      <c r="C58" s="7">
        <v>208.77777777777777</v>
      </c>
      <c r="D58" s="7">
        <v>206.16666666666666</v>
      </c>
      <c r="E58" s="7">
        <v>171.85714285714286</v>
      </c>
      <c r="F58" s="7">
        <v>183.25</v>
      </c>
      <c r="G58" s="7">
        <v>175.22222222222223</v>
      </c>
      <c r="H58" s="7">
        <v>189.05454545454546</v>
      </c>
      <c r="J58" t="str">
        <f t="shared" ref="J58:J77" si="53">"None_8h_"&amp;K58</f>
        <v>None_8h_3</v>
      </c>
      <c r="K58">
        <v>3</v>
      </c>
      <c r="L58">
        <f t="shared" si="47"/>
        <v>179.9</v>
      </c>
      <c r="M58">
        <f t="shared" si="48"/>
        <v>208.77777777777777</v>
      </c>
      <c r="N58">
        <f t="shared" si="49"/>
        <v>206.16666666666666</v>
      </c>
      <c r="O58">
        <f t="shared" si="50"/>
        <v>171.85714285714286</v>
      </c>
      <c r="P58">
        <f t="shared" si="51"/>
        <v>183.25</v>
      </c>
      <c r="Q58">
        <f t="shared" si="52"/>
        <v>175.22222222222223</v>
      </c>
    </row>
    <row r="59" spans="1:25" x14ac:dyDescent="0.3">
      <c r="A59" s="6">
        <v>4</v>
      </c>
      <c r="B59" s="7">
        <v>197.875</v>
      </c>
      <c r="C59" s="7">
        <v>241.30769230769232</v>
      </c>
      <c r="D59" s="7">
        <v>188.81818181818181</v>
      </c>
      <c r="E59" s="7">
        <v>196.75</v>
      </c>
      <c r="F59" s="7">
        <v>209.8</v>
      </c>
      <c r="G59" s="7">
        <v>186.6</v>
      </c>
      <c r="H59" s="7">
        <v>204.1081081081081</v>
      </c>
      <c r="J59" t="str">
        <f t="shared" si="53"/>
        <v>None_8h_4</v>
      </c>
      <c r="K59">
        <v>4</v>
      </c>
      <c r="L59">
        <f>B59</f>
        <v>197.875</v>
      </c>
      <c r="M59">
        <f t="shared" ref="M59" si="54">C59</f>
        <v>241.30769230769232</v>
      </c>
      <c r="N59">
        <f t="shared" ref="N59" si="55">D59</f>
        <v>188.81818181818181</v>
      </c>
      <c r="O59">
        <f t="shared" ref="O59" si="56">E59</f>
        <v>196.75</v>
      </c>
      <c r="P59">
        <f t="shared" ref="P59" si="57">F59</f>
        <v>209.8</v>
      </c>
      <c r="Q59">
        <f>G59</f>
        <v>186.6</v>
      </c>
    </row>
    <row r="60" spans="1:25" x14ac:dyDescent="0.3">
      <c r="A60" s="6">
        <v>5</v>
      </c>
      <c r="B60" s="7">
        <v>204.81818181818181</v>
      </c>
      <c r="C60" s="7">
        <v>229.42857142857142</v>
      </c>
      <c r="D60" s="7">
        <v>212.8</v>
      </c>
      <c r="E60" s="7">
        <v>187.81818181818181</v>
      </c>
      <c r="F60" s="7">
        <v>204</v>
      </c>
      <c r="G60" s="7">
        <v>166.6</v>
      </c>
      <c r="H60" s="7">
        <v>198.56862745098039</v>
      </c>
      <c r="J60" t="str">
        <f t="shared" si="53"/>
        <v>None_8h_5</v>
      </c>
      <c r="K60">
        <v>5</v>
      </c>
      <c r="L60">
        <f t="shared" ref="L60:L69" si="58">B60</f>
        <v>204.81818181818181</v>
      </c>
      <c r="M60">
        <f t="shared" ref="M60:M66" si="59">C60</f>
        <v>229.42857142857142</v>
      </c>
      <c r="N60">
        <f t="shared" ref="N60:N66" si="60">D60</f>
        <v>212.8</v>
      </c>
      <c r="O60">
        <f t="shared" ref="O60:O68" si="61">E60</f>
        <v>187.81818181818181</v>
      </c>
      <c r="P60">
        <f t="shared" ref="P60:P64" si="62">F60</f>
        <v>204</v>
      </c>
      <c r="Q60">
        <f t="shared" ref="Q60:Q65" si="63">G60</f>
        <v>166.6</v>
      </c>
    </row>
    <row r="61" spans="1:25" x14ac:dyDescent="0.3">
      <c r="A61" s="6">
        <v>6</v>
      </c>
      <c r="B61" s="7">
        <v>232.625</v>
      </c>
      <c r="C61" s="7">
        <v>272.33333333333331</v>
      </c>
      <c r="D61" s="7">
        <v>213.92307692307693</v>
      </c>
      <c r="E61" s="7">
        <v>203.25</v>
      </c>
      <c r="F61" s="7">
        <v>170.33333333333334</v>
      </c>
      <c r="G61" s="7">
        <v>194.46666666666667</v>
      </c>
      <c r="H61" s="7">
        <v>219.87692307692308</v>
      </c>
      <c r="J61" t="str">
        <f t="shared" si="53"/>
        <v>None_8h_6</v>
      </c>
      <c r="K61">
        <v>6</v>
      </c>
      <c r="L61">
        <f t="shared" si="58"/>
        <v>232.625</v>
      </c>
      <c r="M61">
        <f t="shared" si="59"/>
        <v>272.33333333333331</v>
      </c>
      <c r="N61">
        <f t="shared" si="60"/>
        <v>213.92307692307693</v>
      </c>
      <c r="O61">
        <f t="shared" si="61"/>
        <v>203.25</v>
      </c>
      <c r="P61">
        <f t="shared" si="62"/>
        <v>170.33333333333334</v>
      </c>
      <c r="Q61">
        <f t="shared" si="63"/>
        <v>194.46666666666667</v>
      </c>
    </row>
    <row r="62" spans="1:25" x14ac:dyDescent="0.3">
      <c r="A62" s="6">
        <v>7</v>
      </c>
      <c r="B62" s="7">
        <v>238.75</v>
      </c>
      <c r="C62" s="7">
        <v>287.92307692307691</v>
      </c>
      <c r="D62" s="7">
        <v>259.69230769230768</v>
      </c>
      <c r="E62" s="7">
        <v>230.16666666666666</v>
      </c>
      <c r="F62" s="7">
        <v>144.66666666666666</v>
      </c>
      <c r="G62" s="7">
        <v>211.6</v>
      </c>
      <c r="H62" s="7">
        <v>236.45070422535213</v>
      </c>
      <c r="J62" t="str">
        <f t="shared" si="53"/>
        <v>None_8h_7</v>
      </c>
      <c r="K62">
        <v>7</v>
      </c>
      <c r="L62">
        <f t="shared" si="58"/>
        <v>238.75</v>
      </c>
      <c r="M62">
        <f t="shared" si="59"/>
        <v>287.92307692307691</v>
      </c>
      <c r="N62">
        <f t="shared" si="60"/>
        <v>259.69230769230768</v>
      </c>
      <c r="O62">
        <f t="shared" si="61"/>
        <v>230.16666666666666</v>
      </c>
      <c r="P62">
        <f t="shared" si="62"/>
        <v>144.66666666666666</v>
      </c>
      <c r="Q62">
        <f t="shared" si="63"/>
        <v>211.6</v>
      </c>
    </row>
    <row r="63" spans="1:25" x14ac:dyDescent="0.3">
      <c r="A63" s="6">
        <v>8</v>
      </c>
      <c r="B63" s="7">
        <v>244.25</v>
      </c>
      <c r="C63" s="7">
        <v>286.23076923076923</v>
      </c>
      <c r="D63" s="7">
        <v>283.125</v>
      </c>
      <c r="E63" s="7">
        <v>254.14285714285714</v>
      </c>
      <c r="F63" s="7">
        <v>104</v>
      </c>
      <c r="G63" s="7">
        <v>220.5</v>
      </c>
      <c r="H63" s="7">
        <v>255.63636363636363</v>
      </c>
      <c r="J63" t="str">
        <f t="shared" si="53"/>
        <v>None_8h_8</v>
      </c>
      <c r="K63">
        <v>8</v>
      </c>
      <c r="L63">
        <f t="shared" si="58"/>
        <v>244.25</v>
      </c>
      <c r="M63">
        <f t="shared" si="59"/>
        <v>286.23076923076923</v>
      </c>
      <c r="N63">
        <f t="shared" si="60"/>
        <v>283.125</v>
      </c>
      <c r="O63">
        <f t="shared" si="61"/>
        <v>254.14285714285714</v>
      </c>
      <c r="P63">
        <f t="shared" si="62"/>
        <v>104</v>
      </c>
      <c r="Q63">
        <f t="shared" si="63"/>
        <v>220.5</v>
      </c>
    </row>
    <row r="64" spans="1:25" x14ac:dyDescent="0.3">
      <c r="A64" s="6">
        <v>9</v>
      </c>
      <c r="B64" s="7">
        <v>243.5</v>
      </c>
      <c r="C64" s="7">
        <v>292.11111111111109</v>
      </c>
      <c r="D64" s="7">
        <v>318.81818181818181</v>
      </c>
      <c r="E64" s="7">
        <v>247</v>
      </c>
      <c r="F64" s="7">
        <v>102.33333333333333</v>
      </c>
      <c r="G64" s="7">
        <v>217.5</v>
      </c>
      <c r="H64" s="7">
        <v>255.60784313725489</v>
      </c>
      <c r="J64" t="str">
        <f t="shared" si="53"/>
        <v>None_8h_9</v>
      </c>
      <c r="K64">
        <v>9</v>
      </c>
      <c r="L64">
        <f t="shared" si="58"/>
        <v>243.5</v>
      </c>
      <c r="M64">
        <f t="shared" si="59"/>
        <v>292.11111111111109</v>
      </c>
      <c r="N64">
        <f t="shared" si="60"/>
        <v>318.81818181818181</v>
      </c>
      <c r="O64">
        <f t="shared" si="61"/>
        <v>247</v>
      </c>
      <c r="P64">
        <f t="shared" si="62"/>
        <v>102.33333333333333</v>
      </c>
      <c r="Q64">
        <f t="shared" si="63"/>
        <v>217.5</v>
      </c>
    </row>
    <row r="65" spans="1:17" x14ac:dyDescent="0.3">
      <c r="A65" s="6">
        <v>10</v>
      </c>
      <c r="B65" s="7">
        <v>210.625</v>
      </c>
      <c r="C65" s="7">
        <v>314.28571428571428</v>
      </c>
      <c r="D65" s="7">
        <v>329</v>
      </c>
      <c r="E65" s="7">
        <v>262.77777777777777</v>
      </c>
      <c r="F65" s="7"/>
      <c r="G65" s="7">
        <v>233.5</v>
      </c>
      <c r="H65" s="7">
        <v>282.8095238095238</v>
      </c>
      <c r="J65" t="str">
        <f t="shared" si="53"/>
        <v>None_8h_10</v>
      </c>
      <c r="K65">
        <v>10</v>
      </c>
      <c r="L65" s="4">
        <v>240</v>
      </c>
      <c r="M65">
        <f t="shared" si="59"/>
        <v>314.28571428571428</v>
      </c>
      <c r="N65">
        <f t="shared" si="60"/>
        <v>329</v>
      </c>
      <c r="O65">
        <f t="shared" si="61"/>
        <v>262.77777777777777</v>
      </c>
      <c r="P65" s="4">
        <f>P64</f>
        <v>102.33333333333333</v>
      </c>
      <c r="Q65">
        <f t="shared" si="63"/>
        <v>233.5</v>
      </c>
    </row>
    <row r="66" spans="1:17" x14ac:dyDescent="0.3">
      <c r="A66" s="6">
        <v>11</v>
      </c>
      <c r="B66" s="7">
        <v>215.45454545454547</v>
      </c>
      <c r="C66" s="7">
        <v>315.33333333333331</v>
      </c>
      <c r="D66" s="7">
        <v>284.28571428571428</v>
      </c>
      <c r="E66" s="7">
        <v>272.69230769230768</v>
      </c>
      <c r="F66" s="7"/>
      <c r="G66" s="7"/>
      <c r="H66" s="7">
        <v>260.3235294117647</v>
      </c>
      <c r="J66" t="str">
        <f t="shared" si="53"/>
        <v>None_8h_11</v>
      </c>
      <c r="K66">
        <v>11</v>
      </c>
      <c r="L66">
        <f t="shared" si="58"/>
        <v>215.45454545454547</v>
      </c>
      <c r="M66">
        <f t="shared" si="59"/>
        <v>315.33333333333331</v>
      </c>
      <c r="N66">
        <f t="shared" si="60"/>
        <v>284.28571428571428</v>
      </c>
      <c r="O66">
        <f t="shared" si="61"/>
        <v>272.69230769230768</v>
      </c>
      <c r="P66" s="4">
        <f>P65</f>
        <v>102.33333333333333</v>
      </c>
      <c r="Q66" s="4">
        <v>230</v>
      </c>
    </row>
    <row r="67" spans="1:17" x14ac:dyDescent="0.3">
      <c r="A67" s="6">
        <v>12</v>
      </c>
      <c r="B67" s="7">
        <v>229.45454545454547</v>
      </c>
      <c r="C67" s="7">
        <v>242.5</v>
      </c>
      <c r="D67" s="7">
        <v>307</v>
      </c>
      <c r="E67" s="7">
        <v>250.6</v>
      </c>
      <c r="F67" s="7"/>
      <c r="G67" s="7"/>
      <c r="H67" s="7">
        <v>255.46666666666667</v>
      </c>
      <c r="J67" t="str">
        <f t="shared" si="53"/>
        <v>None_8h_12</v>
      </c>
      <c r="K67">
        <v>12</v>
      </c>
      <c r="L67">
        <f t="shared" si="58"/>
        <v>229.45454545454547</v>
      </c>
      <c r="M67">
        <f t="shared" ref="M67" si="64">C67</f>
        <v>242.5</v>
      </c>
      <c r="N67" s="4">
        <v>260</v>
      </c>
      <c r="O67">
        <f t="shared" si="61"/>
        <v>250.6</v>
      </c>
      <c r="P67" s="4">
        <f t="shared" ref="P67:Q72" si="65">P66</f>
        <v>102.33333333333333</v>
      </c>
      <c r="Q67" s="4">
        <v>250</v>
      </c>
    </row>
    <row r="68" spans="1:17" x14ac:dyDescent="0.3">
      <c r="A68" s="6">
        <v>13</v>
      </c>
      <c r="B68" s="7">
        <v>229.2</v>
      </c>
      <c r="C68" s="7"/>
      <c r="D68" s="7"/>
      <c r="E68" s="7">
        <v>261.39999999999998</v>
      </c>
      <c r="F68" s="7"/>
      <c r="G68" s="7"/>
      <c r="H68" s="7">
        <v>250.66666666666666</v>
      </c>
      <c r="J68" t="str">
        <f t="shared" si="53"/>
        <v>None_8h_13</v>
      </c>
      <c r="K68">
        <v>13</v>
      </c>
      <c r="L68">
        <f t="shared" si="58"/>
        <v>229.2</v>
      </c>
      <c r="M68" s="4">
        <f>M67</f>
        <v>242.5</v>
      </c>
      <c r="N68" s="4">
        <f>N67</f>
        <v>260</v>
      </c>
      <c r="O68">
        <f t="shared" si="61"/>
        <v>261.39999999999998</v>
      </c>
      <c r="P68" s="4">
        <f t="shared" si="65"/>
        <v>102.33333333333333</v>
      </c>
      <c r="Q68" s="4">
        <f>Q67</f>
        <v>250</v>
      </c>
    </row>
    <row r="69" spans="1:17" x14ac:dyDescent="0.3">
      <c r="A69" s="6">
        <v>14</v>
      </c>
      <c r="B69" s="7">
        <v>224.33333333333334</v>
      </c>
      <c r="C69" s="7"/>
      <c r="D69" s="7"/>
      <c r="E69" s="7">
        <v>307.5</v>
      </c>
      <c r="F69" s="7"/>
      <c r="G69" s="7"/>
      <c r="H69" s="7">
        <v>257.60000000000002</v>
      </c>
      <c r="J69" t="str">
        <f t="shared" si="53"/>
        <v>None_8h_14</v>
      </c>
      <c r="K69">
        <v>14</v>
      </c>
      <c r="L69">
        <f t="shared" si="58"/>
        <v>224.33333333333334</v>
      </c>
      <c r="M69" s="4">
        <f>M68</f>
        <v>242.5</v>
      </c>
      <c r="N69" s="4">
        <f>N68</f>
        <v>260</v>
      </c>
      <c r="O69" s="4">
        <v>220</v>
      </c>
      <c r="P69" s="4">
        <f t="shared" si="65"/>
        <v>102.33333333333333</v>
      </c>
      <c r="Q69" s="4">
        <f t="shared" ref="M69:Q71" si="66">Q68</f>
        <v>250</v>
      </c>
    </row>
    <row r="70" spans="1:17" x14ac:dyDescent="0.3">
      <c r="A70" s="6">
        <v>15</v>
      </c>
      <c r="B70" s="7"/>
      <c r="C70" s="7"/>
      <c r="D70" s="7"/>
      <c r="E70" s="7"/>
      <c r="F70" s="7"/>
      <c r="G70" s="7"/>
      <c r="H70" s="7"/>
      <c r="J70" t="str">
        <f t="shared" si="53"/>
        <v>None_8h_15</v>
      </c>
      <c r="K70">
        <v>15</v>
      </c>
      <c r="L70" s="4">
        <f>L69</f>
        <v>224.33333333333334</v>
      </c>
      <c r="M70" s="4">
        <f t="shared" si="66"/>
        <v>242.5</v>
      </c>
      <c r="N70" s="4">
        <f t="shared" si="66"/>
        <v>260</v>
      </c>
      <c r="O70" s="4">
        <f t="shared" si="66"/>
        <v>220</v>
      </c>
      <c r="P70" s="4">
        <f t="shared" si="65"/>
        <v>102.33333333333333</v>
      </c>
      <c r="Q70" s="4">
        <f t="shared" si="66"/>
        <v>250</v>
      </c>
    </row>
    <row r="71" spans="1:17" x14ac:dyDescent="0.3">
      <c r="A71" s="6">
        <v>16</v>
      </c>
      <c r="B71" s="7"/>
      <c r="C71" s="7"/>
      <c r="D71" s="7"/>
      <c r="E71" s="7"/>
      <c r="F71" s="7"/>
      <c r="G71" s="7"/>
      <c r="H71" s="7"/>
      <c r="J71" t="str">
        <f t="shared" si="53"/>
        <v>None_8h_16</v>
      </c>
      <c r="K71">
        <v>16</v>
      </c>
      <c r="L71" s="4">
        <f t="shared" ref="L71:O72" si="67">L70</f>
        <v>224.33333333333334</v>
      </c>
      <c r="M71" s="4">
        <f t="shared" si="66"/>
        <v>242.5</v>
      </c>
      <c r="N71" s="4">
        <f t="shared" si="66"/>
        <v>260</v>
      </c>
      <c r="O71" s="4">
        <f t="shared" si="66"/>
        <v>220</v>
      </c>
      <c r="P71" s="4">
        <f t="shared" si="65"/>
        <v>102.33333333333333</v>
      </c>
      <c r="Q71" s="4">
        <f t="shared" si="66"/>
        <v>250</v>
      </c>
    </row>
    <row r="72" spans="1:17" x14ac:dyDescent="0.3">
      <c r="A72" s="6">
        <v>17</v>
      </c>
      <c r="B72" s="7"/>
      <c r="C72" s="7"/>
      <c r="D72" s="7"/>
      <c r="E72" s="7"/>
      <c r="F72" s="7"/>
      <c r="G72" s="7"/>
      <c r="H72" s="7"/>
      <c r="J72" t="str">
        <f t="shared" si="53"/>
        <v>None_8h_17</v>
      </c>
      <c r="K72">
        <v>17</v>
      </c>
      <c r="L72" s="4">
        <f t="shared" si="67"/>
        <v>224.33333333333334</v>
      </c>
      <c r="M72" s="4">
        <f t="shared" si="67"/>
        <v>242.5</v>
      </c>
      <c r="N72" s="4">
        <f t="shared" si="67"/>
        <v>260</v>
      </c>
      <c r="O72" s="4">
        <f t="shared" si="67"/>
        <v>220</v>
      </c>
      <c r="P72" s="4">
        <f t="shared" si="65"/>
        <v>102.33333333333333</v>
      </c>
      <c r="Q72" s="4">
        <f t="shared" si="65"/>
        <v>250</v>
      </c>
    </row>
    <row r="73" spans="1:17" x14ac:dyDescent="0.3">
      <c r="A73" s="6">
        <v>18</v>
      </c>
      <c r="B73" s="7"/>
      <c r="C73" s="7"/>
      <c r="D73" s="7"/>
      <c r="E73" s="7"/>
      <c r="F73" s="7"/>
      <c r="G73" s="7"/>
      <c r="H73" s="7"/>
      <c r="J73" t="str">
        <f t="shared" si="53"/>
        <v>None_8h_18</v>
      </c>
      <c r="K73">
        <v>18</v>
      </c>
      <c r="L73" s="4">
        <f t="shared" ref="L73:L77" si="68">L72</f>
        <v>224.33333333333334</v>
      </c>
      <c r="M73" s="4">
        <f t="shared" ref="M73:M77" si="69">M72</f>
        <v>242.5</v>
      </c>
      <c r="N73" s="4">
        <f t="shared" ref="N73:N77" si="70">N72</f>
        <v>260</v>
      </c>
      <c r="O73" s="4">
        <f t="shared" ref="O73:Q77" si="71">O72</f>
        <v>220</v>
      </c>
      <c r="P73" s="4">
        <f t="shared" si="71"/>
        <v>102.33333333333333</v>
      </c>
      <c r="Q73" s="4">
        <f t="shared" si="71"/>
        <v>250</v>
      </c>
    </row>
    <row r="74" spans="1:17" x14ac:dyDescent="0.3">
      <c r="A74" s="6" t="s">
        <v>47</v>
      </c>
      <c r="B74" s="7">
        <v>217.71028037383178</v>
      </c>
      <c r="C74" s="7">
        <v>264.06542056074767</v>
      </c>
      <c r="D74" s="7">
        <v>250.94871794871796</v>
      </c>
      <c r="E74" s="7">
        <v>230.12931034482759</v>
      </c>
      <c r="F74" s="7">
        <v>175.08510638297872</v>
      </c>
      <c r="G74" s="7">
        <v>195.80681818181819</v>
      </c>
      <c r="H74" s="7">
        <v>228.63573883161513</v>
      </c>
      <c r="J74" t="str">
        <f t="shared" si="53"/>
        <v>None_8h_19</v>
      </c>
      <c r="K74">
        <v>19</v>
      </c>
      <c r="L74" s="4">
        <f t="shared" si="68"/>
        <v>224.33333333333334</v>
      </c>
      <c r="M74" s="4">
        <f t="shared" si="69"/>
        <v>242.5</v>
      </c>
      <c r="N74" s="4">
        <f t="shared" si="70"/>
        <v>260</v>
      </c>
      <c r="O74" s="4">
        <f t="shared" si="71"/>
        <v>220</v>
      </c>
      <c r="P74" s="4">
        <f t="shared" si="71"/>
        <v>102.33333333333333</v>
      </c>
      <c r="Q74" s="4">
        <f t="shared" si="71"/>
        <v>250</v>
      </c>
    </row>
    <row r="75" spans="1:17" x14ac:dyDescent="0.3">
      <c r="J75" t="str">
        <f t="shared" si="53"/>
        <v>None_8h_20</v>
      </c>
      <c r="K75">
        <v>20</v>
      </c>
      <c r="L75" s="4">
        <f t="shared" si="68"/>
        <v>224.33333333333334</v>
      </c>
      <c r="M75" s="4">
        <f t="shared" si="69"/>
        <v>242.5</v>
      </c>
      <c r="N75" s="4">
        <f t="shared" si="70"/>
        <v>260</v>
      </c>
      <c r="O75" s="4">
        <f t="shared" si="71"/>
        <v>220</v>
      </c>
      <c r="P75" s="4">
        <f t="shared" si="71"/>
        <v>102.33333333333333</v>
      </c>
      <c r="Q75" s="4">
        <f t="shared" si="71"/>
        <v>250</v>
      </c>
    </row>
    <row r="76" spans="1:17" x14ac:dyDescent="0.3">
      <c r="J76" t="str">
        <f t="shared" si="53"/>
        <v>None_8h_21</v>
      </c>
      <c r="K76">
        <v>21</v>
      </c>
      <c r="L76" s="4">
        <f t="shared" si="68"/>
        <v>224.33333333333334</v>
      </c>
      <c r="M76" s="4">
        <f t="shared" si="69"/>
        <v>242.5</v>
      </c>
      <c r="N76" s="4">
        <f t="shared" si="70"/>
        <v>260</v>
      </c>
      <c r="O76" s="4">
        <f t="shared" si="71"/>
        <v>220</v>
      </c>
      <c r="P76" s="4">
        <f t="shared" si="71"/>
        <v>102.33333333333333</v>
      </c>
      <c r="Q76" s="4">
        <f t="shared" si="71"/>
        <v>250</v>
      </c>
    </row>
    <row r="77" spans="1:17" x14ac:dyDescent="0.3">
      <c r="J77" t="str">
        <f t="shared" si="53"/>
        <v>None_8h_22</v>
      </c>
      <c r="K77">
        <v>22</v>
      </c>
      <c r="L77" s="4">
        <f t="shared" si="68"/>
        <v>224.33333333333334</v>
      </c>
      <c r="M77" s="4">
        <f t="shared" si="69"/>
        <v>242.5</v>
      </c>
      <c r="N77" s="4">
        <f t="shared" si="70"/>
        <v>260</v>
      </c>
      <c r="O77" s="4">
        <f t="shared" si="71"/>
        <v>220</v>
      </c>
      <c r="P77" s="4">
        <f t="shared" si="71"/>
        <v>102.33333333333333</v>
      </c>
      <c r="Q77" s="4">
        <f t="shared" si="71"/>
        <v>250</v>
      </c>
    </row>
    <row r="78" spans="1:17" x14ac:dyDescent="0.3">
      <c r="A78" s="6"/>
      <c r="B78" s="7"/>
      <c r="C78" s="7"/>
      <c r="D78" s="7"/>
      <c r="E78" s="7"/>
      <c r="F78" s="7"/>
      <c r="G78" s="7"/>
      <c r="H78" s="7"/>
    </row>
    <row r="79" spans="1:17" x14ac:dyDescent="0.3">
      <c r="A79" s="5" t="s">
        <v>43</v>
      </c>
      <c r="B79" t="s">
        <v>35</v>
      </c>
      <c r="C79" s="7"/>
      <c r="D79" s="7"/>
      <c r="E79" s="7"/>
      <c r="F79" s="7"/>
      <c r="G79" s="7"/>
      <c r="H79" s="7"/>
    </row>
    <row r="80" spans="1:17" x14ac:dyDescent="0.3">
      <c r="A80" s="5" t="s">
        <v>306</v>
      </c>
      <c r="B80" s="6">
        <v>8</v>
      </c>
    </row>
    <row r="82" spans="1:17" x14ac:dyDescent="0.3">
      <c r="A82" s="5" t="s">
        <v>49</v>
      </c>
      <c r="B82" s="5" t="s">
        <v>46</v>
      </c>
    </row>
    <row r="83" spans="1:17" x14ac:dyDescent="0.3">
      <c r="A83" s="5" t="s">
        <v>48</v>
      </c>
      <c r="B83" t="s">
        <v>39</v>
      </c>
      <c r="C83" t="s">
        <v>454</v>
      </c>
      <c r="D83" t="s">
        <v>453</v>
      </c>
      <c r="E83" t="s">
        <v>36</v>
      </c>
      <c r="F83" t="s">
        <v>41</v>
      </c>
      <c r="G83" t="s">
        <v>38</v>
      </c>
      <c r="H83" t="s">
        <v>47</v>
      </c>
      <c r="K83" t="s">
        <v>50</v>
      </c>
      <c r="L83" t="str">
        <f t="shared" ref="L83:L85" si="72">B83</f>
        <v>Amarok</v>
      </c>
      <c r="M83" t="str">
        <f t="shared" ref="M83:M84" si="73">C83</f>
        <v>BattenSpring</v>
      </c>
      <c r="N83" t="str">
        <f t="shared" ref="N83:N90" si="74">D83</f>
        <v>BattenWinter</v>
      </c>
      <c r="O83" t="str">
        <f t="shared" ref="O83:O92" si="75">E83</f>
        <v>CRWT153</v>
      </c>
      <c r="P83" t="str">
        <f t="shared" ref="P83:P90" si="76">F83</f>
        <v>Otane</v>
      </c>
      <c r="Q83" t="str">
        <f t="shared" ref="Q83:Q90" si="77">G83</f>
        <v>Saracen</v>
      </c>
    </row>
    <row r="84" spans="1:17" x14ac:dyDescent="0.3">
      <c r="A84" s="6">
        <v>1</v>
      </c>
      <c r="B84" s="7"/>
      <c r="C84" s="7">
        <v>76.666666666666671</v>
      </c>
      <c r="D84" s="7"/>
      <c r="E84" s="7"/>
      <c r="F84" s="7">
        <v>78</v>
      </c>
      <c r="G84" s="7">
        <v>73.5</v>
      </c>
      <c r="H84" s="7">
        <v>76.142857142857139</v>
      </c>
      <c r="J84" t="str">
        <f>"Full_8h_"&amp;K84</f>
        <v>Full_8h_1</v>
      </c>
      <c r="K84">
        <v>1</v>
      </c>
      <c r="L84">
        <f t="shared" si="72"/>
        <v>0</v>
      </c>
      <c r="M84">
        <f t="shared" si="73"/>
        <v>76.666666666666671</v>
      </c>
      <c r="N84">
        <f t="shared" si="74"/>
        <v>0</v>
      </c>
      <c r="O84">
        <f t="shared" si="75"/>
        <v>0</v>
      </c>
      <c r="P84">
        <f t="shared" si="76"/>
        <v>78</v>
      </c>
      <c r="Q84">
        <f t="shared" si="77"/>
        <v>73.5</v>
      </c>
    </row>
    <row r="85" spans="1:17" x14ac:dyDescent="0.3">
      <c r="A85" s="6">
        <v>2</v>
      </c>
      <c r="B85" s="7">
        <v>72.5</v>
      </c>
      <c r="C85" s="7">
        <v>114.14285714285714</v>
      </c>
      <c r="D85" s="7">
        <v>135.9</v>
      </c>
      <c r="E85" s="7">
        <v>29.75</v>
      </c>
      <c r="F85" s="7">
        <v>90.285714285714292</v>
      </c>
      <c r="G85" s="7">
        <v>106</v>
      </c>
      <c r="H85" s="7">
        <v>99.658536585365852</v>
      </c>
      <c r="J85" t="str">
        <f t="shared" ref="J85:J97" si="78">"Full_8h_"&amp;K85</f>
        <v>Full_8h_2</v>
      </c>
      <c r="K85">
        <v>2</v>
      </c>
      <c r="L85">
        <f t="shared" si="72"/>
        <v>72.5</v>
      </c>
      <c r="M85" s="4">
        <v>160</v>
      </c>
      <c r="N85">
        <f t="shared" si="74"/>
        <v>135.9</v>
      </c>
      <c r="O85">
        <f t="shared" si="75"/>
        <v>29.75</v>
      </c>
      <c r="P85">
        <f t="shared" si="76"/>
        <v>90.285714285714292</v>
      </c>
      <c r="Q85">
        <f t="shared" si="77"/>
        <v>106</v>
      </c>
    </row>
    <row r="86" spans="1:17" x14ac:dyDescent="0.3">
      <c r="A86" s="6">
        <v>3</v>
      </c>
      <c r="B86" s="7"/>
      <c r="C86" s="7">
        <v>212.25</v>
      </c>
      <c r="D86" s="7">
        <v>227.11111111111111</v>
      </c>
      <c r="E86" s="7">
        <v>64.5</v>
      </c>
      <c r="F86" s="7">
        <v>200</v>
      </c>
      <c r="G86" s="7">
        <v>187.44444444444446</v>
      </c>
      <c r="H86" s="7">
        <v>185.7560975609756</v>
      </c>
      <c r="J86" t="str">
        <f t="shared" si="78"/>
        <v>Full_8h_3</v>
      </c>
      <c r="K86">
        <v>3</v>
      </c>
      <c r="L86" s="4">
        <v>120</v>
      </c>
      <c r="M86">
        <f t="shared" ref="M86:M91" si="79">C86</f>
        <v>212.25</v>
      </c>
      <c r="N86">
        <f t="shared" si="74"/>
        <v>227.11111111111111</v>
      </c>
      <c r="O86">
        <f t="shared" si="75"/>
        <v>64.5</v>
      </c>
      <c r="P86">
        <f t="shared" si="76"/>
        <v>200</v>
      </c>
      <c r="Q86">
        <f t="shared" si="77"/>
        <v>187.44444444444446</v>
      </c>
    </row>
    <row r="87" spans="1:17" x14ac:dyDescent="0.3">
      <c r="A87" s="6">
        <v>4</v>
      </c>
      <c r="B87" s="7">
        <v>164.91666666666666</v>
      </c>
      <c r="C87" s="7">
        <v>237.9</v>
      </c>
      <c r="D87" s="7">
        <v>226.77777777777777</v>
      </c>
      <c r="E87" s="7">
        <v>184.85714285714286</v>
      </c>
      <c r="F87" s="7">
        <v>204.42857142857142</v>
      </c>
      <c r="G87" s="7">
        <v>196</v>
      </c>
      <c r="H87" s="7">
        <v>201.62962962962962</v>
      </c>
      <c r="J87" t="str">
        <f t="shared" si="78"/>
        <v>Full_8h_4</v>
      </c>
      <c r="K87">
        <v>4</v>
      </c>
      <c r="L87">
        <f t="shared" ref="L87:L92" si="80">B87</f>
        <v>164.91666666666666</v>
      </c>
      <c r="M87">
        <f t="shared" si="79"/>
        <v>237.9</v>
      </c>
      <c r="N87">
        <f t="shared" si="74"/>
        <v>226.77777777777777</v>
      </c>
      <c r="O87">
        <f t="shared" si="75"/>
        <v>184.85714285714286</v>
      </c>
      <c r="P87">
        <f t="shared" si="76"/>
        <v>204.42857142857142</v>
      </c>
      <c r="Q87">
        <f t="shared" si="77"/>
        <v>196</v>
      </c>
    </row>
    <row r="88" spans="1:17" x14ac:dyDescent="0.3">
      <c r="A88" s="6">
        <v>5</v>
      </c>
      <c r="B88" s="7">
        <v>220.85714285714286</v>
      </c>
      <c r="C88" s="7">
        <v>261</v>
      </c>
      <c r="D88" s="7">
        <v>269.44444444444446</v>
      </c>
      <c r="E88" s="7">
        <v>205.23529411764707</v>
      </c>
      <c r="F88" s="7">
        <v>220.57142857142858</v>
      </c>
      <c r="G88" s="7">
        <v>235.55555555555554</v>
      </c>
      <c r="H88" s="7">
        <v>231.26785714285714</v>
      </c>
      <c r="J88" t="str">
        <f t="shared" si="78"/>
        <v>Full_8h_5</v>
      </c>
      <c r="K88">
        <v>5</v>
      </c>
      <c r="L88">
        <f t="shared" si="80"/>
        <v>220.85714285714286</v>
      </c>
      <c r="M88">
        <f t="shared" si="79"/>
        <v>261</v>
      </c>
      <c r="N88">
        <f t="shared" si="74"/>
        <v>269.44444444444446</v>
      </c>
      <c r="O88">
        <f t="shared" si="75"/>
        <v>205.23529411764707</v>
      </c>
      <c r="P88">
        <f t="shared" si="76"/>
        <v>220.57142857142858</v>
      </c>
      <c r="Q88">
        <f t="shared" si="77"/>
        <v>235.55555555555554</v>
      </c>
    </row>
    <row r="89" spans="1:17" x14ac:dyDescent="0.3">
      <c r="A89" s="6">
        <v>6</v>
      </c>
      <c r="B89" s="7">
        <v>270.5</v>
      </c>
      <c r="C89" s="7">
        <v>321</v>
      </c>
      <c r="D89" s="7">
        <v>329.42857142857144</v>
      </c>
      <c r="E89" s="7">
        <v>249.33333333333334</v>
      </c>
      <c r="F89" s="7">
        <v>234.66666666666666</v>
      </c>
      <c r="G89" s="7">
        <v>275.54545454545456</v>
      </c>
      <c r="H89" s="7">
        <v>287.80701754385967</v>
      </c>
      <c r="J89" t="str">
        <f t="shared" si="78"/>
        <v>Full_8h_6</v>
      </c>
      <c r="K89">
        <v>6</v>
      </c>
      <c r="L89">
        <f t="shared" si="80"/>
        <v>270.5</v>
      </c>
      <c r="M89">
        <f t="shared" si="79"/>
        <v>321</v>
      </c>
      <c r="N89">
        <f t="shared" si="74"/>
        <v>329.42857142857144</v>
      </c>
      <c r="O89">
        <f t="shared" si="75"/>
        <v>249.33333333333334</v>
      </c>
      <c r="P89">
        <f t="shared" si="76"/>
        <v>234.66666666666666</v>
      </c>
      <c r="Q89">
        <f t="shared" si="77"/>
        <v>275.54545454545456</v>
      </c>
    </row>
    <row r="90" spans="1:17" x14ac:dyDescent="0.3">
      <c r="A90" s="6">
        <v>7</v>
      </c>
      <c r="B90" s="7">
        <v>265.89999999999998</v>
      </c>
      <c r="C90" s="7">
        <v>363</v>
      </c>
      <c r="D90" s="7">
        <v>374.9</v>
      </c>
      <c r="E90" s="7">
        <v>304.46153846153845</v>
      </c>
      <c r="F90" s="7">
        <v>225</v>
      </c>
      <c r="G90" s="7">
        <v>304.73333333333335</v>
      </c>
      <c r="H90" s="7">
        <v>315.58208955223881</v>
      </c>
      <c r="J90" t="str">
        <f t="shared" si="78"/>
        <v>Full_8h_7</v>
      </c>
      <c r="K90">
        <v>7</v>
      </c>
      <c r="L90">
        <f t="shared" si="80"/>
        <v>265.89999999999998</v>
      </c>
      <c r="M90">
        <f t="shared" si="79"/>
        <v>363</v>
      </c>
      <c r="N90">
        <f t="shared" si="74"/>
        <v>374.9</v>
      </c>
      <c r="O90">
        <f t="shared" si="75"/>
        <v>304.46153846153845</v>
      </c>
      <c r="P90">
        <f t="shared" si="76"/>
        <v>225</v>
      </c>
      <c r="Q90">
        <f t="shared" si="77"/>
        <v>304.73333333333335</v>
      </c>
    </row>
    <row r="91" spans="1:17" x14ac:dyDescent="0.3">
      <c r="A91" s="6">
        <v>8</v>
      </c>
      <c r="B91" s="7">
        <v>279.3</v>
      </c>
      <c r="C91" s="7">
        <v>373</v>
      </c>
      <c r="D91" s="7">
        <v>361.66666666666669</v>
      </c>
      <c r="E91" s="7">
        <v>281.75</v>
      </c>
      <c r="F91" s="7">
        <v>202.88888888888889</v>
      </c>
      <c r="G91" s="7">
        <v>246</v>
      </c>
      <c r="H91" s="7">
        <v>271.65789473684208</v>
      </c>
      <c r="J91" t="str">
        <f t="shared" si="78"/>
        <v>Full_8h_8</v>
      </c>
      <c r="K91">
        <v>8</v>
      </c>
      <c r="L91">
        <f t="shared" si="80"/>
        <v>279.3</v>
      </c>
      <c r="M91">
        <f t="shared" si="79"/>
        <v>373</v>
      </c>
      <c r="N91" s="4">
        <f>N90-50</f>
        <v>324.89999999999998</v>
      </c>
      <c r="O91">
        <f t="shared" si="75"/>
        <v>281.75</v>
      </c>
      <c r="P91" s="4">
        <f>P90-50</f>
        <v>175</v>
      </c>
      <c r="Q91" s="4">
        <f>Q90-50</f>
        <v>254.73333333333335</v>
      </c>
    </row>
    <row r="92" spans="1:17" x14ac:dyDescent="0.3">
      <c r="A92" s="6">
        <v>9</v>
      </c>
      <c r="B92" s="7">
        <v>257.25</v>
      </c>
      <c r="C92" s="7">
        <v>288</v>
      </c>
      <c r="D92" s="7"/>
      <c r="E92" s="7">
        <v>242</v>
      </c>
      <c r="F92" s="7"/>
      <c r="G92" s="7"/>
      <c r="H92" s="7">
        <v>252.5</v>
      </c>
      <c r="J92" t="str">
        <f t="shared" si="78"/>
        <v>Full_8h_9</v>
      </c>
      <c r="K92">
        <v>9</v>
      </c>
      <c r="L92">
        <f t="shared" si="80"/>
        <v>257.25</v>
      </c>
      <c r="M92" s="4">
        <f>M91-50</f>
        <v>323</v>
      </c>
      <c r="N92" s="4">
        <f t="shared" ref="N92:Q97" si="81">N91</f>
        <v>324.89999999999998</v>
      </c>
      <c r="O92">
        <f t="shared" si="75"/>
        <v>242</v>
      </c>
      <c r="P92" s="4">
        <f t="shared" ref="P92:Q94" si="82">P91</f>
        <v>175</v>
      </c>
      <c r="Q92" s="4">
        <f t="shared" si="82"/>
        <v>254.73333333333335</v>
      </c>
    </row>
    <row r="93" spans="1:17" x14ac:dyDescent="0.3">
      <c r="A93" s="6">
        <v>10</v>
      </c>
      <c r="B93" s="7">
        <v>198.5</v>
      </c>
      <c r="C93" s="7"/>
      <c r="D93" s="7"/>
      <c r="E93" s="7">
        <v>265</v>
      </c>
      <c r="F93" s="7"/>
      <c r="G93" s="7"/>
      <c r="H93" s="7">
        <v>231.75</v>
      </c>
      <c r="J93" t="str">
        <f t="shared" si="78"/>
        <v>Full_8h_10</v>
      </c>
      <c r="K93">
        <v>10</v>
      </c>
      <c r="L93" s="4">
        <f>L92-50</f>
        <v>207.25</v>
      </c>
      <c r="M93" s="4">
        <f t="shared" ref="M93:Q100" si="83">M92</f>
        <v>323</v>
      </c>
      <c r="N93" s="4">
        <f t="shared" si="81"/>
        <v>324.89999999999998</v>
      </c>
      <c r="O93" s="4">
        <f>O92-50</f>
        <v>192</v>
      </c>
      <c r="P93" s="4">
        <f t="shared" si="82"/>
        <v>175</v>
      </c>
      <c r="Q93" s="4">
        <f t="shared" si="82"/>
        <v>254.73333333333335</v>
      </c>
    </row>
    <row r="94" spans="1:17" x14ac:dyDescent="0.3">
      <c r="A94" s="6">
        <v>11</v>
      </c>
      <c r="B94" s="7"/>
      <c r="C94" s="7"/>
      <c r="D94" s="7"/>
      <c r="E94" s="7"/>
      <c r="F94" s="7"/>
      <c r="G94" s="7"/>
      <c r="H94" s="7"/>
      <c r="J94" t="str">
        <f t="shared" si="78"/>
        <v>Full_8h_11</v>
      </c>
      <c r="K94">
        <v>11</v>
      </c>
      <c r="L94" s="4">
        <f>L93</f>
        <v>207.25</v>
      </c>
      <c r="M94" s="4">
        <f t="shared" si="83"/>
        <v>323</v>
      </c>
      <c r="N94" s="4">
        <f t="shared" si="81"/>
        <v>324.89999999999998</v>
      </c>
      <c r="O94" s="4">
        <f>O93</f>
        <v>192</v>
      </c>
      <c r="P94" s="4">
        <f t="shared" si="82"/>
        <v>175</v>
      </c>
      <c r="Q94" s="4">
        <f t="shared" si="82"/>
        <v>254.73333333333335</v>
      </c>
    </row>
    <row r="95" spans="1:17" x14ac:dyDescent="0.3">
      <c r="A95" s="6">
        <v>13</v>
      </c>
      <c r="B95" s="7"/>
      <c r="C95" s="7"/>
      <c r="D95" s="7"/>
      <c r="E95" s="7"/>
      <c r="F95" s="7"/>
      <c r="G95" s="7"/>
      <c r="H95" s="7"/>
      <c r="J95" t="str">
        <f t="shared" si="78"/>
        <v>Full_8h_12</v>
      </c>
      <c r="K95">
        <v>12</v>
      </c>
      <c r="L95" s="4">
        <f t="shared" ref="L95:L97" si="84">L94</f>
        <v>207.25</v>
      </c>
      <c r="M95" s="4">
        <f t="shared" si="83"/>
        <v>323</v>
      </c>
      <c r="N95" s="4">
        <f t="shared" si="81"/>
        <v>324.89999999999998</v>
      </c>
      <c r="O95" s="4">
        <f t="shared" si="81"/>
        <v>192</v>
      </c>
      <c r="P95" s="4">
        <f t="shared" si="81"/>
        <v>175</v>
      </c>
      <c r="Q95" s="4">
        <f t="shared" si="81"/>
        <v>254.73333333333335</v>
      </c>
    </row>
    <row r="96" spans="1:17" x14ac:dyDescent="0.3">
      <c r="A96" s="6">
        <v>12</v>
      </c>
      <c r="B96" s="7"/>
      <c r="C96" s="7"/>
      <c r="D96" s="7"/>
      <c r="E96" s="7"/>
      <c r="F96" s="7"/>
      <c r="G96" s="7"/>
      <c r="H96" s="7"/>
      <c r="J96" t="str">
        <f t="shared" si="78"/>
        <v>Full_8h_13</v>
      </c>
      <c r="K96">
        <v>13</v>
      </c>
      <c r="L96" s="4">
        <f t="shared" si="84"/>
        <v>207.25</v>
      </c>
      <c r="M96" s="4">
        <f t="shared" si="83"/>
        <v>323</v>
      </c>
      <c r="N96" s="4">
        <f t="shared" si="81"/>
        <v>324.89999999999998</v>
      </c>
      <c r="O96" s="4">
        <f t="shared" si="81"/>
        <v>192</v>
      </c>
      <c r="P96" s="4">
        <f t="shared" si="81"/>
        <v>175</v>
      </c>
      <c r="Q96" s="4">
        <f t="shared" si="81"/>
        <v>254.73333333333335</v>
      </c>
    </row>
    <row r="97" spans="1:17" x14ac:dyDescent="0.3">
      <c r="A97" s="6">
        <v>14</v>
      </c>
      <c r="B97" s="7"/>
      <c r="C97" s="7"/>
      <c r="D97" s="7"/>
      <c r="E97" s="7"/>
      <c r="F97" s="7"/>
      <c r="G97" s="7"/>
      <c r="H97" s="7"/>
      <c r="J97" t="str">
        <f t="shared" si="78"/>
        <v>Full_8h_14</v>
      </c>
      <c r="K97">
        <v>14</v>
      </c>
      <c r="L97" s="4">
        <f t="shared" si="84"/>
        <v>207.25</v>
      </c>
      <c r="M97" s="4">
        <f t="shared" si="83"/>
        <v>323</v>
      </c>
      <c r="N97" s="4">
        <f t="shared" si="81"/>
        <v>324.89999999999998</v>
      </c>
      <c r="O97" s="4">
        <f t="shared" si="81"/>
        <v>192</v>
      </c>
      <c r="P97" s="4">
        <f t="shared" si="81"/>
        <v>175</v>
      </c>
      <c r="Q97" s="4">
        <f t="shared" si="81"/>
        <v>254.73333333333335</v>
      </c>
    </row>
    <row r="98" spans="1:17" x14ac:dyDescent="0.3">
      <c r="A98" s="6" t="s">
        <v>47</v>
      </c>
      <c r="B98" s="7">
        <v>221.14754098360655</v>
      </c>
      <c r="C98" s="7">
        <v>263.17460317460319</v>
      </c>
      <c r="D98" s="7">
        <v>270.546875</v>
      </c>
      <c r="E98" s="7">
        <v>220.91891891891891</v>
      </c>
      <c r="F98" s="7">
        <v>193.2</v>
      </c>
      <c r="G98" s="7">
        <v>227.40625</v>
      </c>
      <c r="H98" s="7">
        <v>233.36745406824147</v>
      </c>
      <c r="J98" t="str">
        <f t="shared" ref="J98:J100" si="85">"Full_8h_"&amp;K98</f>
        <v>Full_8h_15</v>
      </c>
      <c r="K98">
        <v>15</v>
      </c>
      <c r="L98" s="4">
        <f t="shared" ref="L98:L100" si="86">L97</f>
        <v>207.25</v>
      </c>
      <c r="M98" s="4">
        <f t="shared" si="83"/>
        <v>323</v>
      </c>
      <c r="N98" s="4">
        <f t="shared" si="83"/>
        <v>324.89999999999998</v>
      </c>
      <c r="O98" s="4">
        <f t="shared" si="83"/>
        <v>192</v>
      </c>
      <c r="P98" s="4">
        <f t="shared" si="83"/>
        <v>175</v>
      </c>
      <c r="Q98" s="4">
        <f t="shared" si="83"/>
        <v>254.73333333333335</v>
      </c>
    </row>
    <row r="99" spans="1:17" x14ac:dyDescent="0.3">
      <c r="J99" t="str">
        <f t="shared" si="85"/>
        <v>Full_8h_16</v>
      </c>
      <c r="K99">
        <v>16</v>
      </c>
      <c r="L99" s="4">
        <f t="shared" si="86"/>
        <v>207.25</v>
      </c>
      <c r="M99" s="4">
        <f t="shared" si="83"/>
        <v>323</v>
      </c>
      <c r="N99" s="4">
        <f t="shared" si="83"/>
        <v>324.89999999999998</v>
      </c>
      <c r="O99" s="4">
        <f t="shared" si="83"/>
        <v>192</v>
      </c>
      <c r="P99" s="4">
        <f t="shared" si="83"/>
        <v>175</v>
      </c>
      <c r="Q99" s="4">
        <f t="shared" si="83"/>
        <v>254.73333333333335</v>
      </c>
    </row>
    <row r="100" spans="1:17" x14ac:dyDescent="0.3">
      <c r="J100" t="str">
        <f t="shared" si="85"/>
        <v>Full_8h_17</v>
      </c>
      <c r="K100">
        <v>17</v>
      </c>
      <c r="L100" s="4">
        <f t="shared" si="86"/>
        <v>207.25</v>
      </c>
      <c r="M100" s="4">
        <f t="shared" si="83"/>
        <v>323</v>
      </c>
      <c r="N100" s="4">
        <f t="shared" si="83"/>
        <v>324.89999999999998</v>
      </c>
      <c r="O100" s="4">
        <f t="shared" si="83"/>
        <v>192</v>
      </c>
      <c r="P100" s="4">
        <f t="shared" si="83"/>
        <v>175</v>
      </c>
      <c r="Q100" s="4">
        <f t="shared" si="83"/>
        <v>254.73333333333335</v>
      </c>
    </row>
    <row r="101" spans="1:17" x14ac:dyDescent="0.3">
      <c r="J101" t="str">
        <f t="shared" ref="J101:J104" si="87">"Full_8h_"&amp;K101</f>
        <v>Full_8h_18</v>
      </c>
      <c r="K101">
        <v>18</v>
      </c>
      <c r="L101" s="4">
        <f t="shared" ref="L101:Q104" si="88">L100</f>
        <v>207.25</v>
      </c>
      <c r="M101" s="4">
        <f t="shared" si="88"/>
        <v>323</v>
      </c>
      <c r="N101" s="4">
        <f t="shared" si="88"/>
        <v>324.89999999999998</v>
      </c>
      <c r="O101" s="4">
        <f t="shared" si="88"/>
        <v>192</v>
      </c>
      <c r="P101" s="4">
        <f t="shared" si="88"/>
        <v>175</v>
      </c>
      <c r="Q101" s="4">
        <f t="shared" si="88"/>
        <v>254.73333333333335</v>
      </c>
    </row>
    <row r="102" spans="1:17" x14ac:dyDescent="0.3">
      <c r="J102" t="str">
        <f t="shared" si="87"/>
        <v>Full_8h_19</v>
      </c>
      <c r="K102">
        <v>19</v>
      </c>
      <c r="L102" s="4">
        <f t="shared" si="88"/>
        <v>207.25</v>
      </c>
      <c r="M102" s="4">
        <f t="shared" si="88"/>
        <v>323</v>
      </c>
      <c r="N102" s="4">
        <f t="shared" si="88"/>
        <v>324.89999999999998</v>
      </c>
      <c r="O102" s="4">
        <f t="shared" si="88"/>
        <v>192</v>
      </c>
      <c r="P102" s="4">
        <f t="shared" si="88"/>
        <v>175</v>
      </c>
      <c r="Q102" s="4">
        <f t="shared" si="88"/>
        <v>254.73333333333335</v>
      </c>
    </row>
    <row r="103" spans="1:17" x14ac:dyDescent="0.3">
      <c r="J103" t="str">
        <f t="shared" si="87"/>
        <v>Full_8h_20</v>
      </c>
      <c r="K103">
        <v>20</v>
      </c>
      <c r="L103" s="4">
        <f t="shared" si="88"/>
        <v>207.25</v>
      </c>
      <c r="M103" s="4">
        <f t="shared" si="88"/>
        <v>323</v>
      </c>
      <c r="N103" s="4">
        <f t="shared" si="88"/>
        <v>324.89999999999998</v>
      </c>
      <c r="O103" s="4">
        <f t="shared" si="88"/>
        <v>192</v>
      </c>
      <c r="P103" s="4">
        <f t="shared" si="88"/>
        <v>175</v>
      </c>
      <c r="Q103" s="4">
        <f t="shared" si="88"/>
        <v>254.73333333333335</v>
      </c>
    </row>
    <row r="104" spans="1:17" x14ac:dyDescent="0.3">
      <c r="J104" t="str">
        <f t="shared" si="87"/>
        <v>Full_8h_21</v>
      </c>
      <c r="K104">
        <v>21</v>
      </c>
      <c r="L104" s="4">
        <f t="shared" si="88"/>
        <v>207.25</v>
      </c>
      <c r="M104" s="4">
        <f t="shared" si="88"/>
        <v>323</v>
      </c>
      <c r="N104" s="4">
        <f t="shared" si="88"/>
        <v>324.89999999999998</v>
      </c>
      <c r="O104" s="4">
        <f t="shared" si="88"/>
        <v>192</v>
      </c>
      <c r="P104" s="4">
        <f t="shared" si="88"/>
        <v>175</v>
      </c>
      <c r="Q104" s="4">
        <f t="shared" si="88"/>
        <v>254.73333333333335</v>
      </c>
    </row>
  </sheetData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J21" sqref="J21"/>
    </sheetView>
  </sheetViews>
  <sheetFormatPr defaultRowHeight="14.4" x14ac:dyDescent="0.3"/>
  <sheetData>
    <row r="1" spans="1:11" x14ac:dyDescent="0.3">
      <c r="A1" t="s">
        <v>434</v>
      </c>
      <c r="B1" t="s">
        <v>306</v>
      </c>
      <c r="C1" t="s">
        <v>43</v>
      </c>
      <c r="D1" t="s">
        <v>430</v>
      </c>
      <c r="E1" t="s">
        <v>429</v>
      </c>
      <c r="F1" t="s">
        <v>428</v>
      </c>
      <c r="G1" t="s">
        <v>431</v>
      </c>
      <c r="H1" t="s">
        <v>432</v>
      </c>
      <c r="I1" t="s">
        <v>433</v>
      </c>
      <c r="K1" t="s">
        <v>435</v>
      </c>
    </row>
    <row r="2" spans="1:11" x14ac:dyDescent="0.3">
      <c r="A2" t="s">
        <v>39</v>
      </c>
      <c r="B2">
        <v>16</v>
      </c>
      <c r="C2" t="s">
        <v>37</v>
      </c>
      <c r="D2">
        <v>8</v>
      </c>
      <c r="E2">
        <v>11</v>
      </c>
      <c r="F2">
        <v>15.235294117647058</v>
      </c>
      <c r="G2">
        <v>22.549999237060547</v>
      </c>
      <c r="H2">
        <v>36.352941176470587</v>
      </c>
      <c r="I2">
        <v>36.352941176470587</v>
      </c>
      <c r="J2">
        <f>E2-D2</f>
        <v>3</v>
      </c>
      <c r="K2">
        <f>E2-D2</f>
        <v>3</v>
      </c>
    </row>
    <row r="3" spans="1:11" x14ac:dyDescent="0.3">
      <c r="A3" t="s">
        <v>39</v>
      </c>
      <c r="B3">
        <v>16</v>
      </c>
      <c r="C3" t="s">
        <v>35</v>
      </c>
      <c r="D3">
        <v>4.5</v>
      </c>
      <c r="E3">
        <v>6.5</v>
      </c>
      <c r="F3">
        <v>8.7391304347826093</v>
      </c>
      <c r="G3">
        <v>12.399999618530273</v>
      </c>
      <c r="H3">
        <v>26.333333333333332</v>
      </c>
      <c r="I3">
        <v>26.333333333333332</v>
      </c>
      <c r="J3">
        <f t="shared" ref="J3:J25" si="0">E3-D3</f>
        <v>2</v>
      </c>
      <c r="K3">
        <f t="shared" ref="K3:K25" si="1">E3-D3</f>
        <v>2</v>
      </c>
    </row>
    <row r="4" spans="1:11" x14ac:dyDescent="0.3">
      <c r="A4" t="s">
        <v>39</v>
      </c>
      <c r="B4">
        <v>8</v>
      </c>
      <c r="C4" t="s">
        <v>37</v>
      </c>
      <c r="D4">
        <v>8</v>
      </c>
      <c r="E4">
        <v>12</v>
      </c>
      <c r="F4">
        <v>16.384615384615383</v>
      </c>
      <c r="G4">
        <v>22.549999237060547</v>
      </c>
      <c r="H4">
        <v>34</v>
      </c>
      <c r="I4">
        <v>34</v>
      </c>
      <c r="J4">
        <f t="shared" si="0"/>
        <v>4</v>
      </c>
      <c r="K4">
        <f t="shared" si="1"/>
        <v>4</v>
      </c>
    </row>
    <row r="5" spans="1:11" x14ac:dyDescent="0.3">
      <c r="A5" t="s">
        <v>39</v>
      </c>
      <c r="B5">
        <v>8</v>
      </c>
      <c r="C5" t="s">
        <v>35</v>
      </c>
      <c r="D5">
        <v>4.5</v>
      </c>
      <c r="E5">
        <v>8.5</v>
      </c>
      <c r="F5">
        <v>11.342857142857143</v>
      </c>
      <c r="G5">
        <v>12.399999618530273</v>
      </c>
      <c r="H5">
        <v>31.518518518518519</v>
      </c>
      <c r="I5">
        <v>31.518518518518519</v>
      </c>
      <c r="J5">
        <f t="shared" si="0"/>
        <v>4</v>
      </c>
      <c r="K5">
        <f t="shared" si="1"/>
        <v>4</v>
      </c>
    </row>
    <row r="6" spans="1:11" x14ac:dyDescent="0.3">
      <c r="A6" t="s">
        <v>42</v>
      </c>
      <c r="B6">
        <v>16</v>
      </c>
      <c r="C6" t="s">
        <v>37</v>
      </c>
      <c r="D6">
        <v>3</v>
      </c>
      <c r="E6">
        <v>5</v>
      </c>
      <c r="F6">
        <v>8</v>
      </c>
      <c r="G6">
        <v>8.5399999618530273</v>
      </c>
      <c r="H6">
        <v>23.208333333333332</v>
      </c>
      <c r="I6">
        <v>23.208333333333332</v>
      </c>
      <c r="J6">
        <f t="shared" si="0"/>
        <v>2</v>
      </c>
      <c r="K6">
        <f t="shared" si="1"/>
        <v>2</v>
      </c>
    </row>
    <row r="7" spans="1:11" x14ac:dyDescent="0.3">
      <c r="A7" t="s">
        <v>42</v>
      </c>
      <c r="B7">
        <v>16</v>
      </c>
      <c r="C7" t="s">
        <v>35</v>
      </c>
      <c r="D7">
        <v>3</v>
      </c>
      <c r="E7">
        <v>5</v>
      </c>
      <c r="F7">
        <v>7.9473684210526319</v>
      </c>
      <c r="G7">
        <v>8.5399999618530273</v>
      </c>
      <c r="H7">
        <v>22</v>
      </c>
      <c r="I7">
        <v>22</v>
      </c>
      <c r="J7">
        <f t="shared" si="0"/>
        <v>2</v>
      </c>
      <c r="K7">
        <f t="shared" si="1"/>
        <v>2</v>
      </c>
    </row>
    <row r="8" spans="1:11" x14ac:dyDescent="0.3">
      <c r="A8" t="s">
        <v>42</v>
      </c>
      <c r="B8">
        <v>8</v>
      </c>
      <c r="C8" t="s">
        <v>37</v>
      </c>
      <c r="D8">
        <v>3</v>
      </c>
      <c r="E8">
        <v>6.5</v>
      </c>
      <c r="F8">
        <v>12.315789473684211</v>
      </c>
      <c r="G8">
        <v>8.5399999618530273</v>
      </c>
      <c r="H8">
        <v>24.727272727272727</v>
      </c>
      <c r="I8">
        <v>24.727272727272727</v>
      </c>
      <c r="J8">
        <f t="shared" si="0"/>
        <v>3.5</v>
      </c>
      <c r="K8">
        <f t="shared" si="1"/>
        <v>3.5</v>
      </c>
    </row>
    <row r="9" spans="1:11" x14ac:dyDescent="0.3">
      <c r="A9" t="s">
        <v>42</v>
      </c>
      <c r="B9">
        <v>8</v>
      </c>
      <c r="C9" t="s">
        <v>35</v>
      </c>
      <c r="D9">
        <v>3</v>
      </c>
      <c r="E9">
        <v>7</v>
      </c>
      <c r="F9">
        <v>11.75</v>
      </c>
      <c r="G9">
        <v>8.5399999618530273</v>
      </c>
      <c r="H9">
        <v>26</v>
      </c>
      <c r="I9">
        <v>26</v>
      </c>
      <c r="J9">
        <f t="shared" si="0"/>
        <v>4</v>
      </c>
      <c r="K9">
        <f t="shared" si="1"/>
        <v>4</v>
      </c>
    </row>
    <row r="10" spans="1:11" x14ac:dyDescent="0.3">
      <c r="A10" t="s">
        <v>40</v>
      </c>
      <c r="B10">
        <v>16</v>
      </c>
      <c r="C10" t="s">
        <v>37</v>
      </c>
      <c r="D10">
        <v>9</v>
      </c>
      <c r="E10">
        <v>11</v>
      </c>
      <c r="F10">
        <v>15.5</v>
      </c>
      <c r="G10">
        <v>24.951562881469727</v>
      </c>
      <c r="H10">
        <v>33.705882352941174</v>
      </c>
      <c r="I10">
        <v>33.705882352941174</v>
      </c>
      <c r="J10">
        <f t="shared" si="0"/>
        <v>2</v>
      </c>
      <c r="K10">
        <f t="shared" si="1"/>
        <v>2</v>
      </c>
    </row>
    <row r="11" spans="1:11" x14ac:dyDescent="0.3">
      <c r="A11" t="s">
        <v>40</v>
      </c>
      <c r="B11">
        <v>16</v>
      </c>
      <c r="C11" t="s">
        <v>35</v>
      </c>
      <c r="D11">
        <v>3</v>
      </c>
      <c r="E11">
        <v>5.5</v>
      </c>
      <c r="F11">
        <v>8.2777777777777786</v>
      </c>
      <c r="G11">
        <v>8.5399999618530273</v>
      </c>
      <c r="H11">
        <v>21.75</v>
      </c>
      <c r="I11">
        <v>21.75</v>
      </c>
      <c r="J11">
        <f t="shared" si="0"/>
        <v>2.5</v>
      </c>
      <c r="K11">
        <f t="shared" si="1"/>
        <v>2.5</v>
      </c>
    </row>
    <row r="12" spans="1:11" x14ac:dyDescent="0.3">
      <c r="A12" t="s">
        <v>40</v>
      </c>
      <c r="B12">
        <v>8</v>
      </c>
      <c r="C12" t="s">
        <v>37</v>
      </c>
      <c r="D12">
        <v>6</v>
      </c>
      <c r="E12">
        <v>10</v>
      </c>
      <c r="F12">
        <v>13.526315789473685</v>
      </c>
      <c r="G12">
        <v>16.75</v>
      </c>
      <c r="H12">
        <v>27.6</v>
      </c>
      <c r="I12">
        <v>27.6</v>
      </c>
      <c r="J12">
        <f t="shared" si="0"/>
        <v>4</v>
      </c>
      <c r="K12">
        <f t="shared" si="1"/>
        <v>4</v>
      </c>
    </row>
    <row r="13" spans="1:11" x14ac:dyDescent="0.3">
      <c r="A13" t="s">
        <v>40</v>
      </c>
      <c r="B13">
        <v>8</v>
      </c>
      <c r="C13" t="s">
        <v>35</v>
      </c>
      <c r="D13">
        <v>3</v>
      </c>
      <c r="E13">
        <v>8</v>
      </c>
      <c r="F13">
        <v>12.025</v>
      </c>
      <c r="G13">
        <v>8.5399999618530273</v>
      </c>
      <c r="H13">
        <v>29</v>
      </c>
      <c r="I13">
        <v>29</v>
      </c>
      <c r="J13">
        <f t="shared" si="0"/>
        <v>5</v>
      </c>
      <c r="K13">
        <f t="shared" si="1"/>
        <v>5</v>
      </c>
    </row>
    <row r="14" spans="1:11" x14ac:dyDescent="0.3">
      <c r="A14" t="s">
        <v>36</v>
      </c>
      <c r="B14">
        <v>16</v>
      </c>
      <c r="C14" t="s">
        <v>37</v>
      </c>
      <c r="D14">
        <v>9</v>
      </c>
      <c r="E14">
        <v>11</v>
      </c>
      <c r="F14">
        <v>14.888888888888889</v>
      </c>
      <c r="G14">
        <v>34.557811737060547</v>
      </c>
      <c r="H14">
        <v>34.666666666666664</v>
      </c>
      <c r="I14">
        <v>34.666666666666664</v>
      </c>
      <c r="J14">
        <f t="shared" si="0"/>
        <v>2</v>
      </c>
      <c r="K14">
        <f t="shared" si="1"/>
        <v>2</v>
      </c>
    </row>
    <row r="15" spans="1:11" x14ac:dyDescent="0.3">
      <c r="A15" t="s">
        <v>36</v>
      </c>
      <c r="B15">
        <v>16</v>
      </c>
      <c r="C15" t="s">
        <v>35</v>
      </c>
      <c r="D15">
        <v>9</v>
      </c>
      <c r="E15">
        <v>11</v>
      </c>
      <c r="F15">
        <v>14.272727272727273</v>
      </c>
      <c r="G15">
        <v>24.951562881469727</v>
      </c>
      <c r="H15">
        <v>33</v>
      </c>
      <c r="I15">
        <v>33</v>
      </c>
      <c r="J15">
        <f t="shared" si="0"/>
        <v>2</v>
      </c>
      <c r="K15">
        <f t="shared" si="1"/>
        <v>2</v>
      </c>
    </row>
    <row r="16" spans="1:11" x14ac:dyDescent="0.3">
      <c r="A16" t="s">
        <v>36</v>
      </c>
      <c r="B16">
        <v>8</v>
      </c>
      <c r="C16" t="s">
        <v>37</v>
      </c>
      <c r="J16">
        <f t="shared" si="0"/>
        <v>0</v>
      </c>
      <c r="K16">
        <f t="shared" si="1"/>
        <v>0</v>
      </c>
    </row>
    <row r="17" spans="1:11" x14ac:dyDescent="0.3">
      <c r="A17" t="s">
        <v>36</v>
      </c>
      <c r="B17">
        <v>8</v>
      </c>
      <c r="C17" t="s">
        <v>35</v>
      </c>
      <c r="J17">
        <f t="shared" si="0"/>
        <v>0</v>
      </c>
      <c r="K17">
        <f t="shared" si="1"/>
        <v>0</v>
      </c>
    </row>
    <row r="18" spans="1:11" x14ac:dyDescent="0.3">
      <c r="A18" t="s">
        <v>41</v>
      </c>
      <c r="B18">
        <v>16</v>
      </c>
      <c r="C18" t="s">
        <v>37</v>
      </c>
      <c r="D18">
        <v>3</v>
      </c>
      <c r="E18">
        <v>5</v>
      </c>
      <c r="F18">
        <v>6.935483870967742</v>
      </c>
      <c r="G18">
        <v>8.5399999618530273</v>
      </c>
      <c r="H18">
        <v>22.258064516129032</v>
      </c>
      <c r="I18">
        <v>22.258064516129032</v>
      </c>
      <c r="J18">
        <f t="shared" si="0"/>
        <v>2</v>
      </c>
      <c r="K18">
        <f t="shared" si="1"/>
        <v>2</v>
      </c>
    </row>
    <row r="19" spans="1:11" x14ac:dyDescent="0.3">
      <c r="A19" t="s">
        <v>41</v>
      </c>
      <c r="B19">
        <v>16</v>
      </c>
      <c r="C19" t="s">
        <v>35</v>
      </c>
      <c r="D19">
        <v>3</v>
      </c>
      <c r="E19">
        <v>5</v>
      </c>
      <c r="F19">
        <v>6.6521739130434785</v>
      </c>
      <c r="G19">
        <v>8.5399999618530273</v>
      </c>
      <c r="H19">
        <v>20.956521739130434</v>
      </c>
      <c r="I19">
        <v>20.956521739130434</v>
      </c>
      <c r="J19">
        <f t="shared" si="0"/>
        <v>2</v>
      </c>
      <c r="K19">
        <f t="shared" si="1"/>
        <v>2</v>
      </c>
    </row>
    <row r="20" spans="1:11" x14ac:dyDescent="0.3">
      <c r="A20" t="s">
        <v>41</v>
      </c>
      <c r="B20">
        <v>8</v>
      </c>
      <c r="C20" t="s">
        <v>37</v>
      </c>
      <c r="D20">
        <v>3</v>
      </c>
      <c r="E20">
        <v>5</v>
      </c>
      <c r="F20">
        <v>8.4010989010989015</v>
      </c>
      <c r="G20">
        <v>8.5399999618530273</v>
      </c>
      <c r="H20">
        <v>23.319148936170212</v>
      </c>
      <c r="I20">
        <v>23.319148936170212</v>
      </c>
      <c r="J20">
        <f t="shared" si="0"/>
        <v>2</v>
      </c>
      <c r="K20">
        <f t="shared" si="1"/>
        <v>2</v>
      </c>
    </row>
    <row r="21" spans="1:11" x14ac:dyDescent="0.3">
      <c r="A21" t="s">
        <v>41</v>
      </c>
      <c r="B21">
        <v>8</v>
      </c>
      <c r="C21" t="s">
        <v>35</v>
      </c>
      <c r="D21">
        <v>2.5</v>
      </c>
      <c r="E21">
        <v>6.5</v>
      </c>
      <c r="F21">
        <v>9.1111111111111107</v>
      </c>
      <c r="G21">
        <v>7.5799999237060547</v>
      </c>
      <c r="H21">
        <v>28</v>
      </c>
      <c r="I21">
        <v>28</v>
      </c>
      <c r="J21">
        <f t="shared" si="0"/>
        <v>4</v>
      </c>
      <c r="K21">
        <f t="shared" si="1"/>
        <v>4</v>
      </c>
    </row>
    <row r="22" spans="1:11" x14ac:dyDescent="0.3">
      <c r="A22" t="s">
        <v>38</v>
      </c>
      <c r="B22">
        <v>16</v>
      </c>
      <c r="C22" t="s">
        <v>37</v>
      </c>
      <c r="D22">
        <v>7</v>
      </c>
      <c r="E22">
        <v>9</v>
      </c>
      <c r="F22">
        <v>10.714285714285714</v>
      </c>
      <c r="G22">
        <v>19.649999618530273</v>
      </c>
      <c r="H22">
        <v>32.75</v>
      </c>
      <c r="I22">
        <v>32.75</v>
      </c>
      <c r="J22">
        <f t="shared" si="0"/>
        <v>2</v>
      </c>
      <c r="K22">
        <f t="shared" si="1"/>
        <v>2</v>
      </c>
    </row>
    <row r="23" spans="1:11" x14ac:dyDescent="0.3">
      <c r="A23" t="s">
        <v>38</v>
      </c>
      <c r="B23">
        <v>16</v>
      </c>
      <c r="C23" t="s">
        <v>35</v>
      </c>
      <c r="D23">
        <v>3.5</v>
      </c>
      <c r="E23">
        <v>5.5</v>
      </c>
      <c r="F23">
        <v>7.5454545454545459</v>
      </c>
      <c r="G23">
        <v>9.5</v>
      </c>
      <c r="H23">
        <v>23.954545454545453</v>
      </c>
      <c r="I23">
        <v>23.954545454545453</v>
      </c>
      <c r="J23">
        <f t="shared" si="0"/>
        <v>2</v>
      </c>
      <c r="K23">
        <f t="shared" si="1"/>
        <v>2</v>
      </c>
    </row>
    <row r="24" spans="1:11" x14ac:dyDescent="0.3">
      <c r="A24" t="s">
        <v>38</v>
      </c>
      <c r="B24">
        <v>8</v>
      </c>
      <c r="C24" t="s">
        <v>37</v>
      </c>
      <c r="D24">
        <v>5</v>
      </c>
      <c r="E24">
        <v>8.5</v>
      </c>
      <c r="F24">
        <v>11.133333333333333</v>
      </c>
      <c r="G24">
        <v>13.850000381469727</v>
      </c>
      <c r="H24">
        <v>26.076923076923077</v>
      </c>
      <c r="I24">
        <v>26.076923076923077</v>
      </c>
      <c r="J24">
        <f t="shared" si="0"/>
        <v>3.5</v>
      </c>
      <c r="K24">
        <f t="shared" si="1"/>
        <v>3.5</v>
      </c>
    </row>
    <row r="25" spans="1:11" x14ac:dyDescent="0.3">
      <c r="A25" t="s">
        <v>38</v>
      </c>
      <c r="B25">
        <v>8</v>
      </c>
      <c r="C25" t="s">
        <v>35</v>
      </c>
      <c r="D25">
        <v>3.5</v>
      </c>
      <c r="E25">
        <v>7.5</v>
      </c>
      <c r="F25">
        <v>10.256410256410257</v>
      </c>
      <c r="G25">
        <v>9.5</v>
      </c>
      <c r="H25" t="e">
        <v>#DIV/0!</v>
      </c>
      <c r="I25" t="e">
        <v>#DIV/0!</v>
      </c>
      <c r="J25">
        <f t="shared" si="0"/>
        <v>4</v>
      </c>
      <c r="K25">
        <f t="shared" si="1"/>
        <v>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71"/>
  <sheetViews>
    <sheetView topLeftCell="B1" workbookViewId="0">
      <selection activeCell="H17" sqref="H17"/>
    </sheetView>
  </sheetViews>
  <sheetFormatPr defaultRowHeight="14.4" x14ac:dyDescent="0.3"/>
  <cols>
    <col min="1" max="1" width="13.109375" customWidth="1"/>
    <col min="2" max="4" width="7.33203125" customWidth="1"/>
    <col min="5" max="5" width="27.6640625" bestFit="1" customWidth="1"/>
    <col min="6" max="6" width="7.33203125" customWidth="1"/>
    <col min="7" max="18" width="7" customWidth="1"/>
  </cols>
  <sheetData>
    <row r="1" spans="1:22" x14ac:dyDescent="0.3">
      <c r="F1" t="s">
        <v>434</v>
      </c>
      <c r="G1" t="s">
        <v>306</v>
      </c>
      <c r="H1" t="s">
        <v>43</v>
      </c>
      <c r="I1" t="s">
        <v>430</v>
      </c>
      <c r="J1" t="s">
        <v>429</v>
      </c>
      <c r="K1" t="s">
        <v>428</v>
      </c>
      <c r="L1" t="s">
        <v>431</v>
      </c>
      <c r="M1" t="s">
        <v>432</v>
      </c>
      <c r="N1" t="s">
        <v>433</v>
      </c>
      <c r="T1" t="s">
        <v>427</v>
      </c>
    </row>
    <row r="2" spans="1:22" x14ac:dyDescent="0.3">
      <c r="A2" s="5" t="s">
        <v>44</v>
      </c>
      <c r="B2" t="s">
        <v>41</v>
      </c>
      <c r="F2" t="str">
        <f>B2</f>
        <v>Otane</v>
      </c>
      <c r="G2">
        <f>B3</f>
        <v>8</v>
      </c>
      <c r="H2" t="str">
        <f>B4</f>
        <v>None</v>
      </c>
      <c r="I2">
        <v>2.5</v>
      </c>
      <c r="J2">
        <v>5</v>
      </c>
      <c r="K2">
        <f>AVERAGE(D10:D171)</f>
        <v>8.4010989010989015</v>
      </c>
      <c r="L2" t="e">
        <f ca="1">[1]!linint(I2,$T$2:$T$7,$V$2:$V$7)</f>
        <v>#NAME?</v>
      </c>
      <c r="M2">
        <f>N2</f>
        <v>23.319148936170212</v>
      </c>
      <c r="N2">
        <f>AVERAGE(E10:E271)</f>
        <v>23.319148936170212</v>
      </c>
      <c r="T2">
        <f>U2+1</f>
        <v>1</v>
      </c>
      <c r="U2">
        <v>0</v>
      </c>
      <c r="V2">
        <v>4.7</v>
      </c>
    </row>
    <row r="3" spans="1:22" x14ac:dyDescent="0.3">
      <c r="A3" s="5" t="s">
        <v>306</v>
      </c>
      <c r="B3" s="6">
        <v>8</v>
      </c>
      <c r="T3">
        <f t="shared" ref="T3:T7" si="0">U3+1</f>
        <v>3.5</v>
      </c>
      <c r="U3">
        <v>2.5</v>
      </c>
      <c r="V3">
        <v>9.5</v>
      </c>
    </row>
    <row r="4" spans="1:22" x14ac:dyDescent="0.3">
      <c r="A4" s="5" t="s">
        <v>43</v>
      </c>
      <c r="B4" t="s">
        <v>37</v>
      </c>
      <c r="T4">
        <f t="shared" si="0"/>
        <v>8</v>
      </c>
      <c r="U4">
        <v>7</v>
      </c>
      <c r="V4">
        <v>22.55</v>
      </c>
    </row>
    <row r="5" spans="1:22" x14ac:dyDescent="0.3">
      <c r="T5">
        <f t="shared" si="0"/>
        <v>16</v>
      </c>
      <c r="U5">
        <v>15</v>
      </c>
      <c r="V5">
        <v>41.762500000000003</v>
      </c>
    </row>
    <row r="6" spans="1:22" x14ac:dyDescent="0.3">
      <c r="B6" s="5" t="s">
        <v>46</v>
      </c>
      <c r="T6">
        <f t="shared" si="0"/>
        <v>16</v>
      </c>
      <c r="U6">
        <v>15</v>
      </c>
      <c r="V6">
        <v>41.762500000000003</v>
      </c>
    </row>
    <row r="7" spans="1:22" x14ac:dyDescent="0.3">
      <c r="D7" t="s">
        <v>170</v>
      </c>
      <c r="G7" t="s">
        <v>425</v>
      </c>
      <c r="I7" t="s">
        <v>426</v>
      </c>
      <c r="T7">
        <f t="shared" si="0"/>
        <v>19</v>
      </c>
      <c r="U7">
        <v>18</v>
      </c>
      <c r="V7">
        <v>41.762500000000003</v>
      </c>
    </row>
    <row r="8" spans="1:22" x14ac:dyDescent="0.3">
      <c r="A8" s="5" t="s">
        <v>48</v>
      </c>
      <c r="B8" t="s">
        <v>54</v>
      </c>
      <c r="C8" t="s">
        <v>55</v>
      </c>
      <c r="D8" t="s">
        <v>54</v>
      </c>
      <c r="E8" t="s">
        <v>55</v>
      </c>
      <c r="G8" t="s">
        <v>423</v>
      </c>
      <c r="H8" t="s">
        <v>424</v>
      </c>
      <c r="I8" t="s">
        <v>423</v>
      </c>
      <c r="J8" t="s">
        <v>424</v>
      </c>
    </row>
    <row r="9" spans="1:22" x14ac:dyDescent="0.3">
      <c r="A9" s="6">
        <v>400001</v>
      </c>
      <c r="B9" s="7"/>
      <c r="C9" s="7"/>
      <c r="D9" s="7"/>
      <c r="E9" s="7"/>
    </row>
    <row r="10" spans="1:22" x14ac:dyDescent="0.3">
      <c r="A10" s="8">
        <v>1</v>
      </c>
      <c r="B10" s="7"/>
      <c r="C10" s="7"/>
      <c r="D10" s="7">
        <v>8</v>
      </c>
      <c r="E10" s="7">
        <v>23</v>
      </c>
      <c r="G10">
        <f t="shared" ref="G10:G72" si="1">IFERROR(IF(B10="",0,B10),0)</f>
        <v>0</v>
      </c>
      <c r="H10">
        <f t="shared" ref="H10:H72" si="2">IFERROR(IF(C10="",0,C10),0)</f>
        <v>0</v>
      </c>
      <c r="I10">
        <f t="shared" ref="I10:I72" si="3">IFERROR(IF(D10="",0,D10),0)</f>
        <v>8</v>
      </c>
      <c r="J10">
        <f t="shared" ref="J10:J72" si="4">IFERROR(IF(E10="",0,E10),0)</f>
        <v>23</v>
      </c>
      <c r="K10">
        <f t="shared" ref="K10:K72" si="5">IFERROR(IF(F10="",0,F10+1),0)</f>
        <v>0</v>
      </c>
      <c r="L10">
        <f>IFERROR(IF(#REF!="",0,#REF!),0)</f>
        <v>0</v>
      </c>
      <c r="M10">
        <f>IFERROR(IF(#REF!="",0,#REF!+1),0)</f>
        <v>0</v>
      </c>
      <c r="N10">
        <f>IFERROR(IF(#REF!="",0,#REF!),0)</f>
        <v>0</v>
      </c>
      <c r="O10">
        <f>IFERROR(IF(#REF!="",0,#REF!+1),0)</f>
        <v>0</v>
      </c>
      <c r="P10">
        <f>IFERROR(IF(#REF!="",0,#REF!),0)</f>
        <v>0</v>
      </c>
      <c r="Q10">
        <f>IFERROR(IF(#REF!="",0,#REF!+1),0)</f>
        <v>0</v>
      </c>
      <c r="R10">
        <f>IFERROR(IF(#REF!="",0,#REF!),0)</f>
        <v>0</v>
      </c>
    </row>
    <row r="11" spans="1:22" x14ac:dyDescent="0.3">
      <c r="A11" s="8">
        <v>2</v>
      </c>
      <c r="B11" s="7"/>
      <c r="C11" s="7"/>
      <c r="D11" s="7">
        <v>9</v>
      </c>
      <c r="E11" s="7">
        <v>24</v>
      </c>
      <c r="G11">
        <f t="shared" si="1"/>
        <v>0</v>
      </c>
      <c r="H11">
        <f t="shared" si="2"/>
        <v>0</v>
      </c>
      <c r="I11">
        <f t="shared" si="3"/>
        <v>9</v>
      </c>
      <c r="J11">
        <f t="shared" si="4"/>
        <v>24</v>
      </c>
      <c r="K11">
        <f t="shared" si="5"/>
        <v>0</v>
      </c>
      <c r="L11">
        <f>IFERROR(IF(#REF!="",0,#REF!),0)</f>
        <v>0</v>
      </c>
      <c r="M11">
        <f>IFERROR(IF(#REF!="",0,#REF!+1),0)</f>
        <v>0</v>
      </c>
      <c r="N11">
        <f>IFERROR(IF(#REF!="",0,#REF!),0)</f>
        <v>0</v>
      </c>
      <c r="O11">
        <f>IFERROR(IF(#REF!="",0,#REF!+1),0)</f>
        <v>0</v>
      </c>
      <c r="P11">
        <f>IFERROR(IF(#REF!="",0,#REF!),0)</f>
        <v>0</v>
      </c>
      <c r="Q11">
        <f>IFERROR(IF(#REF!="",0,#REF!+1),0)</f>
        <v>0</v>
      </c>
      <c r="R11">
        <f>IFERROR(IF(#REF!="",0,#REF!),0)</f>
        <v>0</v>
      </c>
    </row>
    <row r="12" spans="1:22" x14ac:dyDescent="0.3">
      <c r="A12" s="8">
        <v>3</v>
      </c>
      <c r="B12" s="7"/>
      <c r="C12" s="7"/>
      <c r="D12" s="7">
        <v>8</v>
      </c>
      <c r="E12" s="7">
        <v>24</v>
      </c>
      <c r="G12">
        <f t="shared" si="1"/>
        <v>0</v>
      </c>
      <c r="H12">
        <f t="shared" si="2"/>
        <v>0</v>
      </c>
      <c r="I12">
        <f t="shared" si="3"/>
        <v>8</v>
      </c>
      <c r="J12">
        <f t="shared" si="4"/>
        <v>24</v>
      </c>
      <c r="K12">
        <f t="shared" si="5"/>
        <v>0</v>
      </c>
      <c r="L12">
        <f>IFERROR(IF(#REF!="",0,#REF!),0)</f>
        <v>0</v>
      </c>
      <c r="M12">
        <f>IFERROR(IF(#REF!="",0,#REF!+1),0)</f>
        <v>0</v>
      </c>
      <c r="N12">
        <f>IFERROR(IF(#REF!="",0,#REF!),0)</f>
        <v>0</v>
      </c>
      <c r="O12">
        <f>IFERROR(IF(#REF!="",0,#REF!+1),0)</f>
        <v>0</v>
      </c>
      <c r="P12">
        <f>IFERROR(IF(#REF!="",0,#REF!),0)</f>
        <v>0</v>
      </c>
      <c r="Q12">
        <f>IFERROR(IF(#REF!="",0,#REF!+1),0)</f>
        <v>0</v>
      </c>
      <c r="R12">
        <f>IFERROR(IF(#REF!="",0,#REF!),0)</f>
        <v>0</v>
      </c>
    </row>
    <row r="13" spans="1:22" x14ac:dyDescent="0.3">
      <c r="A13" s="8">
        <v>4</v>
      </c>
      <c r="B13" s="7"/>
      <c r="C13" s="7"/>
      <c r="D13" s="7">
        <v>9</v>
      </c>
      <c r="E13" s="7">
        <v>25</v>
      </c>
      <c r="G13">
        <f t="shared" si="1"/>
        <v>0</v>
      </c>
      <c r="H13">
        <f t="shared" si="2"/>
        <v>0</v>
      </c>
      <c r="I13">
        <f t="shared" si="3"/>
        <v>9</v>
      </c>
      <c r="J13">
        <f t="shared" si="4"/>
        <v>25</v>
      </c>
      <c r="K13">
        <f t="shared" si="5"/>
        <v>0</v>
      </c>
      <c r="L13">
        <f>IFERROR(IF(#REF!="",0,#REF!),0)</f>
        <v>0</v>
      </c>
      <c r="M13">
        <f>IFERROR(IF(#REF!="",0,#REF!+1),0)</f>
        <v>0</v>
      </c>
      <c r="N13">
        <f>IFERROR(IF(#REF!="",0,#REF!),0)</f>
        <v>0</v>
      </c>
      <c r="O13">
        <f>IFERROR(IF(#REF!="",0,#REF!+1),0)</f>
        <v>0</v>
      </c>
      <c r="P13">
        <f>IFERROR(IF(#REF!="",0,#REF!),0)</f>
        <v>0</v>
      </c>
      <c r="Q13">
        <f>IFERROR(IF(#REF!="",0,#REF!+1),0)</f>
        <v>0</v>
      </c>
      <c r="R13">
        <f>IFERROR(IF(#REF!="",0,#REF!),0)</f>
        <v>0</v>
      </c>
    </row>
    <row r="14" spans="1:22" x14ac:dyDescent="0.3">
      <c r="A14" s="6">
        <v>400002</v>
      </c>
      <c r="B14" s="7"/>
      <c r="C14" s="7"/>
      <c r="D14" s="7"/>
      <c r="E14" s="7"/>
      <c r="G14">
        <f t="shared" si="1"/>
        <v>0</v>
      </c>
      <c r="H14">
        <f t="shared" si="2"/>
        <v>0</v>
      </c>
      <c r="I14">
        <f t="shared" si="3"/>
        <v>0</v>
      </c>
      <c r="J14">
        <f t="shared" si="4"/>
        <v>0</v>
      </c>
      <c r="K14">
        <f t="shared" si="5"/>
        <v>0</v>
      </c>
      <c r="L14">
        <f>IFERROR(IF(#REF!="",0,#REF!),0)</f>
        <v>0</v>
      </c>
      <c r="M14">
        <f>IFERROR(IF(#REF!="",0,#REF!+1),0)</f>
        <v>0</v>
      </c>
      <c r="N14">
        <f>IFERROR(IF(#REF!="",0,#REF!),0)</f>
        <v>0</v>
      </c>
      <c r="O14">
        <f>IFERROR(IF(#REF!="",0,#REF!+1),0)</f>
        <v>0</v>
      </c>
      <c r="P14">
        <f>IFERROR(IF(#REF!="",0,#REF!),0)</f>
        <v>0</v>
      </c>
      <c r="Q14">
        <f>IFERROR(IF(#REF!="",0,#REF!+1),0)</f>
        <v>0</v>
      </c>
      <c r="R14">
        <f>IFERROR(IF(#REF!="",0,#REF!),0)</f>
        <v>0</v>
      </c>
    </row>
    <row r="15" spans="1:22" x14ac:dyDescent="0.3">
      <c r="A15" s="8">
        <v>1</v>
      </c>
      <c r="B15" s="7"/>
      <c r="C15" s="7"/>
      <c r="D15" s="7">
        <v>8</v>
      </c>
      <c r="E15" s="7">
        <v>20</v>
      </c>
      <c r="G15">
        <f t="shared" si="1"/>
        <v>0</v>
      </c>
      <c r="H15">
        <f t="shared" si="2"/>
        <v>0</v>
      </c>
      <c r="I15">
        <f t="shared" si="3"/>
        <v>8</v>
      </c>
      <c r="J15">
        <f t="shared" si="4"/>
        <v>20</v>
      </c>
      <c r="K15">
        <f t="shared" si="5"/>
        <v>0</v>
      </c>
      <c r="L15">
        <f>IFERROR(IF(#REF!="",0,#REF!),0)</f>
        <v>0</v>
      </c>
      <c r="M15">
        <f>IFERROR(IF(#REF!="",0,#REF!+1),0)</f>
        <v>0</v>
      </c>
      <c r="N15">
        <f>IFERROR(IF(#REF!="",0,#REF!),0)</f>
        <v>0</v>
      </c>
      <c r="O15">
        <f>IFERROR(IF(#REF!="",0,#REF!+1),0)</f>
        <v>0</v>
      </c>
      <c r="P15">
        <f>IFERROR(IF(#REF!="",0,#REF!),0)</f>
        <v>0</v>
      </c>
      <c r="Q15">
        <f>IFERROR(IF(#REF!="",0,#REF!+1),0)</f>
        <v>0</v>
      </c>
      <c r="R15">
        <f>IFERROR(IF(#REF!="",0,#REF!),0)</f>
        <v>0</v>
      </c>
    </row>
    <row r="16" spans="1:22" x14ac:dyDescent="0.3">
      <c r="A16" s="8">
        <v>2</v>
      </c>
      <c r="B16" s="7"/>
      <c r="C16" s="7"/>
      <c r="D16" s="7">
        <v>9</v>
      </c>
      <c r="E16" s="7">
        <v>24</v>
      </c>
      <c r="G16">
        <f t="shared" si="1"/>
        <v>0</v>
      </c>
      <c r="H16">
        <f t="shared" si="2"/>
        <v>0</v>
      </c>
      <c r="I16">
        <f t="shared" si="3"/>
        <v>9</v>
      </c>
      <c r="J16">
        <f t="shared" si="4"/>
        <v>24</v>
      </c>
      <c r="K16">
        <f t="shared" si="5"/>
        <v>0</v>
      </c>
      <c r="L16">
        <f>IFERROR(IF(#REF!="",0,#REF!),0)</f>
        <v>0</v>
      </c>
      <c r="M16">
        <f>IFERROR(IF(#REF!="",0,#REF!+1),0)</f>
        <v>0</v>
      </c>
      <c r="N16">
        <f>IFERROR(IF(#REF!="",0,#REF!),0)</f>
        <v>0</v>
      </c>
      <c r="O16">
        <f>IFERROR(IF(#REF!="",0,#REF!+1),0)</f>
        <v>0</v>
      </c>
      <c r="P16">
        <f>IFERROR(IF(#REF!="",0,#REF!),0)</f>
        <v>0</v>
      </c>
      <c r="Q16">
        <f>IFERROR(IF(#REF!="",0,#REF!+1),0)</f>
        <v>0</v>
      </c>
      <c r="R16">
        <f>IFERROR(IF(#REF!="",0,#REF!),0)</f>
        <v>0</v>
      </c>
    </row>
    <row r="17" spans="1:18" x14ac:dyDescent="0.3">
      <c r="A17" s="8">
        <v>3</v>
      </c>
      <c r="B17" s="7"/>
      <c r="C17" s="7"/>
      <c r="D17" s="7">
        <v>13</v>
      </c>
      <c r="E17" s="7">
        <v>24</v>
      </c>
      <c r="G17">
        <f t="shared" si="1"/>
        <v>0</v>
      </c>
      <c r="H17">
        <f t="shared" si="2"/>
        <v>0</v>
      </c>
      <c r="I17">
        <f t="shared" si="3"/>
        <v>13</v>
      </c>
      <c r="J17">
        <f t="shared" si="4"/>
        <v>24</v>
      </c>
      <c r="K17">
        <f t="shared" si="5"/>
        <v>0</v>
      </c>
      <c r="L17">
        <f>IFERROR(IF(#REF!="",0,#REF!),0)</f>
        <v>0</v>
      </c>
      <c r="M17">
        <f>IFERROR(IF(#REF!="",0,#REF!+1),0)</f>
        <v>0</v>
      </c>
      <c r="N17">
        <f>IFERROR(IF(#REF!="",0,#REF!),0)</f>
        <v>0</v>
      </c>
      <c r="O17">
        <f>IFERROR(IF(#REF!="",0,#REF!+1),0)</f>
        <v>0</v>
      </c>
      <c r="P17">
        <f>IFERROR(IF(#REF!="",0,#REF!),0)</f>
        <v>0</v>
      </c>
      <c r="Q17">
        <f>IFERROR(IF(#REF!="",0,#REF!+1),0)</f>
        <v>0</v>
      </c>
      <c r="R17">
        <f>IFERROR(IF(#REF!="",0,#REF!),0)</f>
        <v>0</v>
      </c>
    </row>
    <row r="18" spans="1:18" x14ac:dyDescent="0.3">
      <c r="A18" s="8">
        <v>4</v>
      </c>
      <c r="B18" s="7"/>
      <c r="C18" s="7"/>
      <c r="D18" s="7">
        <v>8</v>
      </c>
      <c r="E18" s="7">
        <v>23</v>
      </c>
      <c r="G18">
        <f t="shared" si="1"/>
        <v>0</v>
      </c>
      <c r="H18">
        <f t="shared" si="2"/>
        <v>0</v>
      </c>
      <c r="I18">
        <f t="shared" si="3"/>
        <v>8</v>
      </c>
      <c r="J18">
        <f t="shared" si="4"/>
        <v>23</v>
      </c>
      <c r="K18">
        <f t="shared" si="5"/>
        <v>0</v>
      </c>
      <c r="L18">
        <f>IFERROR(IF(#REF!="",0,#REF!),0)</f>
        <v>0</v>
      </c>
      <c r="M18">
        <f>IFERROR(IF(#REF!="",0,#REF!+1),0)</f>
        <v>0</v>
      </c>
      <c r="N18">
        <f>IFERROR(IF(#REF!="",0,#REF!),0)</f>
        <v>0</v>
      </c>
      <c r="O18">
        <f>IFERROR(IF(#REF!="",0,#REF!+1),0)</f>
        <v>0</v>
      </c>
      <c r="P18">
        <f>IFERROR(IF(#REF!="",0,#REF!),0)</f>
        <v>0</v>
      </c>
      <c r="Q18">
        <f>IFERROR(IF(#REF!="",0,#REF!+1),0)</f>
        <v>0</v>
      </c>
      <c r="R18">
        <f>IFERROR(IF(#REF!="",0,#REF!),0)</f>
        <v>0</v>
      </c>
    </row>
    <row r="19" spans="1:18" x14ac:dyDescent="0.3">
      <c r="A19" s="6">
        <v>400003</v>
      </c>
      <c r="B19" s="7"/>
      <c r="C19" s="7"/>
      <c r="D19" s="7"/>
      <c r="E19" s="7"/>
      <c r="G19">
        <f t="shared" si="1"/>
        <v>0</v>
      </c>
      <c r="H19">
        <f t="shared" si="2"/>
        <v>0</v>
      </c>
      <c r="I19">
        <f t="shared" si="3"/>
        <v>0</v>
      </c>
      <c r="J19">
        <f t="shared" si="4"/>
        <v>0</v>
      </c>
      <c r="K19">
        <f t="shared" si="5"/>
        <v>0</v>
      </c>
      <c r="L19">
        <f>IFERROR(IF(#REF!="",0,#REF!),0)</f>
        <v>0</v>
      </c>
      <c r="M19">
        <f>IFERROR(IF(#REF!="",0,#REF!+1),0)</f>
        <v>0</v>
      </c>
      <c r="N19">
        <f>IFERROR(IF(#REF!="",0,#REF!),0)</f>
        <v>0</v>
      </c>
      <c r="O19">
        <f>IFERROR(IF(#REF!="",0,#REF!+1),0)</f>
        <v>0</v>
      </c>
      <c r="P19">
        <f>IFERROR(IF(#REF!="",0,#REF!),0)</f>
        <v>0</v>
      </c>
      <c r="Q19">
        <f>IFERROR(IF(#REF!="",0,#REF!+1),0)</f>
        <v>0</v>
      </c>
      <c r="R19">
        <f>IFERROR(IF(#REF!="",0,#REF!),0)</f>
        <v>0</v>
      </c>
    </row>
    <row r="20" spans="1:18" x14ac:dyDescent="0.3">
      <c r="A20" s="8">
        <v>1</v>
      </c>
      <c r="B20" s="7"/>
      <c r="C20" s="7"/>
      <c r="D20" s="7">
        <v>8</v>
      </c>
      <c r="E20" s="7">
        <v>21</v>
      </c>
      <c r="G20">
        <f t="shared" si="1"/>
        <v>0</v>
      </c>
      <c r="H20">
        <f t="shared" si="2"/>
        <v>0</v>
      </c>
      <c r="I20">
        <f t="shared" si="3"/>
        <v>8</v>
      </c>
      <c r="J20">
        <f t="shared" si="4"/>
        <v>21</v>
      </c>
      <c r="K20">
        <f t="shared" si="5"/>
        <v>0</v>
      </c>
      <c r="L20">
        <f>IFERROR(IF(#REF!="",0,#REF!),0)</f>
        <v>0</v>
      </c>
      <c r="M20">
        <f>IFERROR(IF(#REF!="",0,#REF!+1),0)</f>
        <v>0</v>
      </c>
      <c r="N20">
        <f>IFERROR(IF(#REF!="",0,#REF!),0)</f>
        <v>0</v>
      </c>
      <c r="O20">
        <f>IFERROR(IF(#REF!="",0,#REF!+1),0)</f>
        <v>0</v>
      </c>
      <c r="P20">
        <f>IFERROR(IF(#REF!="",0,#REF!),0)</f>
        <v>0</v>
      </c>
      <c r="Q20">
        <f>IFERROR(IF(#REF!="",0,#REF!+1),0)</f>
        <v>0</v>
      </c>
      <c r="R20">
        <f>IFERROR(IF(#REF!="",0,#REF!),0)</f>
        <v>0</v>
      </c>
    </row>
    <row r="21" spans="1:18" x14ac:dyDescent="0.3">
      <c r="A21" s="8">
        <v>2</v>
      </c>
      <c r="B21" s="7"/>
      <c r="C21" s="7"/>
      <c r="D21" s="7">
        <v>8</v>
      </c>
      <c r="E21" s="7">
        <v>24</v>
      </c>
      <c r="G21">
        <f t="shared" si="1"/>
        <v>0</v>
      </c>
      <c r="H21">
        <f t="shared" si="2"/>
        <v>0</v>
      </c>
      <c r="I21">
        <f t="shared" si="3"/>
        <v>8</v>
      </c>
      <c r="J21">
        <f t="shared" si="4"/>
        <v>24</v>
      </c>
      <c r="K21">
        <f t="shared" si="5"/>
        <v>0</v>
      </c>
      <c r="L21">
        <f>IFERROR(IF(#REF!="",0,#REF!),0)</f>
        <v>0</v>
      </c>
      <c r="M21">
        <f>IFERROR(IF(#REF!="",0,#REF!+1),0)</f>
        <v>0</v>
      </c>
      <c r="N21">
        <f>IFERROR(IF(#REF!="",0,#REF!),0)</f>
        <v>0</v>
      </c>
      <c r="O21">
        <f>IFERROR(IF(#REF!="",0,#REF!+1),0)</f>
        <v>0</v>
      </c>
      <c r="P21">
        <f>IFERROR(IF(#REF!="",0,#REF!),0)</f>
        <v>0</v>
      </c>
      <c r="Q21">
        <f>IFERROR(IF(#REF!="",0,#REF!+1),0)</f>
        <v>0</v>
      </c>
      <c r="R21">
        <f>IFERROR(IF(#REF!="",0,#REF!),0)</f>
        <v>0</v>
      </c>
    </row>
    <row r="22" spans="1:18" x14ac:dyDescent="0.3">
      <c r="A22" s="8">
        <v>3</v>
      </c>
      <c r="B22" s="7"/>
      <c r="C22" s="7"/>
      <c r="D22" s="7">
        <v>8</v>
      </c>
      <c r="E22" s="7">
        <v>20</v>
      </c>
      <c r="G22">
        <f t="shared" si="1"/>
        <v>0</v>
      </c>
      <c r="H22">
        <f t="shared" si="2"/>
        <v>0</v>
      </c>
      <c r="I22">
        <f t="shared" si="3"/>
        <v>8</v>
      </c>
      <c r="J22">
        <f t="shared" si="4"/>
        <v>20</v>
      </c>
      <c r="K22">
        <f t="shared" si="5"/>
        <v>0</v>
      </c>
      <c r="L22">
        <f>IFERROR(IF(#REF!="",0,#REF!),0)</f>
        <v>0</v>
      </c>
      <c r="M22">
        <f>IFERROR(IF(#REF!="",0,#REF!+1),0)</f>
        <v>0</v>
      </c>
      <c r="N22">
        <f>IFERROR(IF(#REF!="",0,#REF!),0)</f>
        <v>0</v>
      </c>
      <c r="O22">
        <f>IFERROR(IF(#REF!="",0,#REF!+1),0)</f>
        <v>0</v>
      </c>
      <c r="P22">
        <f>IFERROR(IF(#REF!="",0,#REF!),0)</f>
        <v>0</v>
      </c>
      <c r="Q22">
        <f>IFERROR(IF(#REF!="",0,#REF!+1),0)</f>
        <v>0</v>
      </c>
      <c r="R22">
        <f>IFERROR(IF(#REF!="",0,#REF!),0)</f>
        <v>0</v>
      </c>
    </row>
    <row r="23" spans="1:18" x14ac:dyDescent="0.3">
      <c r="A23" s="8">
        <v>4</v>
      </c>
      <c r="B23" s="7"/>
      <c r="C23" s="7"/>
      <c r="D23" s="7">
        <v>8</v>
      </c>
      <c r="E23" s="7">
        <v>23</v>
      </c>
      <c r="G23">
        <f t="shared" si="1"/>
        <v>0</v>
      </c>
      <c r="H23">
        <f t="shared" si="2"/>
        <v>0</v>
      </c>
      <c r="I23">
        <f t="shared" si="3"/>
        <v>8</v>
      </c>
      <c r="J23">
        <f t="shared" si="4"/>
        <v>23</v>
      </c>
      <c r="K23">
        <f t="shared" si="5"/>
        <v>0</v>
      </c>
      <c r="L23">
        <f>IFERROR(IF(#REF!="",0,#REF!),0)</f>
        <v>0</v>
      </c>
      <c r="M23">
        <f>IFERROR(IF(#REF!="",0,#REF!+1),0)</f>
        <v>0</v>
      </c>
      <c r="N23">
        <f>IFERROR(IF(#REF!="",0,#REF!),0)</f>
        <v>0</v>
      </c>
      <c r="O23">
        <f>IFERROR(IF(#REF!="",0,#REF!+1),0)</f>
        <v>0</v>
      </c>
      <c r="P23">
        <f>IFERROR(IF(#REF!="",0,#REF!),0)</f>
        <v>0</v>
      </c>
      <c r="Q23">
        <f>IFERROR(IF(#REF!="",0,#REF!+1),0)</f>
        <v>0</v>
      </c>
      <c r="R23">
        <f>IFERROR(IF(#REF!="",0,#REF!),0)</f>
        <v>0</v>
      </c>
    </row>
    <row r="24" spans="1:18" x14ac:dyDescent="0.3">
      <c r="A24" s="6">
        <v>400004</v>
      </c>
      <c r="B24" s="7"/>
      <c r="C24" s="7"/>
      <c r="D24" s="7"/>
      <c r="E24" s="7"/>
      <c r="G24">
        <f t="shared" si="1"/>
        <v>0</v>
      </c>
      <c r="H24">
        <f t="shared" si="2"/>
        <v>0</v>
      </c>
      <c r="I24">
        <f t="shared" si="3"/>
        <v>0</v>
      </c>
      <c r="J24">
        <f t="shared" si="4"/>
        <v>0</v>
      </c>
      <c r="K24">
        <f t="shared" si="5"/>
        <v>0</v>
      </c>
      <c r="L24">
        <f>IFERROR(IF(#REF!="",0,#REF!),0)</f>
        <v>0</v>
      </c>
      <c r="M24">
        <f>IFERROR(IF(#REF!="",0,#REF!+1),0)</f>
        <v>0</v>
      </c>
      <c r="N24">
        <f>IFERROR(IF(#REF!="",0,#REF!),0)</f>
        <v>0</v>
      </c>
      <c r="O24">
        <f>IFERROR(IF(#REF!="",0,#REF!+1),0)</f>
        <v>0</v>
      </c>
      <c r="P24">
        <f>IFERROR(IF(#REF!="",0,#REF!),0)</f>
        <v>0</v>
      </c>
      <c r="Q24">
        <f>IFERROR(IF(#REF!="",0,#REF!+1),0)</f>
        <v>0</v>
      </c>
      <c r="R24">
        <f>IFERROR(IF(#REF!="",0,#REF!),0)</f>
        <v>0</v>
      </c>
    </row>
    <row r="25" spans="1:18" x14ac:dyDescent="0.3">
      <c r="A25" s="8">
        <v>1</v>
      </c>
      <c r="B25" s="7"/>
      <c r="C25" s="7"/>
      <c r="D25" s="7">
        <v>9</v>
      </c>
      <c r="E25" s="7">
        <v>25</v>
      </c>
      <c r="G25">
        <f t="shared" si="1"/>
        <v>0</v>
      </c>
      <c r="H25">
        <f t="shared" si="2"/>
        <v>0</v>
      </c>
      <c r="I25">
        <f t="shared" si="3"/>
        <v>9</v>
      </c>
      <c r="J25">
        <f t="shared" si="4"/>
        <v>25</v>
      </c>
      <c r="K25">
        <f t="shared" si="5"/>
        <v>0</v>
      </c>
      <c r="L25">
        <f>IFERROR(IF(#REF!="",0,#REF!),0)</f>
        <v>0</v>
      </c>
      <c r="M25">
        <f>IFERROR(IF(#REF!="",0,#REF!+1),0)</f>
        <v>0</v>
      </c>
      <c r="N25">
        <f>IFERROR(IF(#REF!="",0,#REF!),0)</f>
        <v>0</v>
      </c>
      <c r="O25">
        <f>IFERROR(IF(#REF!="",0,#REF!+1),0)</f>
        <v>0</v>
      </c>
      <c r="P25">
        <f>IFERROR(IF(#REF!="",0,#REF!),0)</f>
        <v>0</v>
      </c>
      <c r="Q25">
        <f>IFERROR(IF(#REF!="",0,#REF!+1),0)</f>
        <v>0</v>
      </c>
      <c r="R25">
        <f>IFERROR(IF(#REF!="",0,#REF!),0)</f>
        <v>0</v>
      </c>
    </row>
    <row r="26" spans="1:18" x14ac:dyDescent="0.3">
      <c r="A26" s="8">
        <v>2</v>
      </c>
      <c r="B26" s="7"/>
      <c r="C26" s="7"/>
      <c r="D26" s="7">
        <v>8</v>
      </c>
      <c r="E26" s="7">
        <v>24</v>
      </c>
      <c r="G26">
        <f t="shared" si="1"/>
        <v>0</v>
      </c>
      <c r="H26">
        <f t="shared" si="2"/>
        <v>0</v>
      </c>
      <c r="I26">
        <f t="shared" si="3"/>
        <v>8</v>
      </c>
      <c r="J26">
        <f t="shared" si="4"/>
        <v>24</v>
      </c>
      <c r="K26">
        <f t="shared" si="5"/>
        <v>0</v>
      </c>
      <c r="L26">
        <f>IFERROR(IF(#REF!="",0,#REF!),0)</f>
        <v>0</v>
      </c>
      <c r="M26">
        <f>IFERROR(IF(#REF!="",0,#REF!+1),0)</f>
        <v>0</v>
      </c>
      <c r="N26">
        <f>IFERROR(IF(#REF!="",0,#REF!),0)</f>
        <v>0</v>
      </c>
      <c r="O26">
        <f>IFERROR(IF(#REF!="",0,#REF!+1),0)</f>
        <v>0</v>
      </c>
      <c r="P26">
        <f>IFERROR(IF(#REF!="",0,#REF!),0)</f>
        <v>0</v>
      </c>
      <c r="Q26">
        <f>IFERROR(IF(#REF!="",0,#REF!+1),0)</f>
        <v>0</v>
      </c>
      <c r="R26">
        <f>IFERROR(IF(#REF!="",0,#REF!),0)</f>
        <v>0</v>
      </c>
    </row>
    <row r="27" spans="1:18" x14ac:dyDescent="0.3">
      <c r="A27" s="8">
        <v>3</v>
      </c>
      <c r="B27" s="7"/>
      <c r="C27" s="7"/>
      <c r="D27" s="7">
        <v>9</v>
      </c>
      <c r="E27" s="7">
        <v>24</v>
      </c>
      <c r="G27">
        <f t="shared" si="1"/>
        <v>0</v>
      </c>
      <c r="H27">
        <f t="shared" si="2"/>
        <v>0</v>
      </c>
      <c r="I27">
        <f t="shared" si="3"/>
        <v>9</v>
      </c>
      <c r="J27">
        <f t="shared" si="4"/>
        <v>24</v>
      </c>
      <c r="K27">
        <f t="shared" si="5"/>
        <v>0</v>
      </c>
      <c r="L27">
        <f>IFERROR(IF(#REF!="",0,#REF!),0)</f>
        <v>0</v>
      </c>
      <c r="M27">
        <f>IFERROR(IF(#REF!="",0,#REF!+1),0)</f>
        <v>0</v>
      </c>
      <c r="N27">
        <f>IFERROR(IF(#REF!="",0,#REF!),0)</f>
        <v>0</v>
      </c>
      <c r="O27">
        <f>IFERROR(IF(#REF!="",0,#REF!+1),0)</f>
        <v>0</v>
      </c>
      <c r="P27">
        <f>IFERROR(IF(#REF!="",0,#REF!),0)</f>
        <v>0</v>
      </c>
      <c r="Q27">
        <f>IFERROR(IF(#REF!="",0,#REF!+1),0)</f>
        <v>0</v>
      </c>
      <c r="R27">
        <f>IFERROR(IF(#REF!="",0,#REF!),0)</f>
        <v>0</v>
      </c>
    </row>
    <row r="28" spans="1:18" x14ac:dyDescent="0.3">
      <c r="A28" s="8">
        <v>4</v>
      </c>
      <c r="B28" s="7"/>
      <c r="C28" s="7"/>
      <c r="D28" s="7">
        <v>8</v>
      </c>
      <c r="E28" s="7">
        <v>23</v>
      </c>
      <c r="G28">
        <f t="shared" si="1"/>
        <v>0</v>
      </c>
      <c r="H28">
        <f t="shared" si="2"/>
        <v>0</v>
      </c>
      <c r="I28">
        <f t="shared" si="3"/>
        <v>8</v>
      </c>
      <c r="J28">
        <f t="shared" si="4"/>
        <v>23</v>
      </c>
      <c r="K28">
        <f t="shared" si="5"/>
        <v>0</v>
      </c>
      <c r="L28">
        <f>IFERROR(IF(#REF!="",0,#REF!),0)</f>
        <v>0</v>
      </c>
      <c r="M28">
        <f>IFERROR(IF(#REF!="",0,#REF!+1),0)</f>
        <v>0</v>
      </c>
      <c r="N28">
        <f>IFERROR(IF(#REF!="",0,#REF!),0)</f>
        <v>0</v>
      </c>
      <c r="O28">
        <f>IFERROR(IF(#REF!="",0,#REF!+1),0)</f>
        <v>0</v>
      </c>
      <c r="P28">
        <f>IFERROR(IF(#REF!="",0,#REF!),0)</f>
        <v>0</v>
      </c>
      <c r="Q28">
        <f>IFERROR(IF(#REF!="",0,#REF!+1),0)</f>
        <v>0</v>
      </c>
      <c r="R28">
        <f>IFERROR(IF(#REF!="",0,#REF!),0)</f>
        <v>0</v>
      </c>
    </row>
    <row r="29" spans="1:18" x14ac:dyDescent="0.3">
      <c r="A29" s="6">
        <v>400005</v>
      </c>
      <c r="B29" s="7"/>
      <c r="C29" s="7"/>
      <c r="D29" s="7"/>
      <c r="E29" s="7"/>
      <c r="G29">
        <f t="shared" si="1"/>
        <v>0</v>
      </c>
      <c r="H29">
        <f t="shared" si="2"/>
        <v>0</v>
      </c>
      <c r="I29">
        <f t="shared" si="3"/>
        <v>0</v>
      </c>
      <c r="J29">
        <f t="shared" si="4"/>
        <v>0</v>
      </c>
      <c r="K29">
        <f t="shared" si="5"/>
        <v>0</v>
      </c>
      <c r="L29">
        <f>IFERROR(IF(#REF!="",0,#REF!),0)</f>
        <v>0</v>
      </c>
      <c r="M29">
        <f>IFERROR(IF(#REF!="",0,#REF!+1),0)</f>
        <v>0</v>
      </c>
      <c r="N29">
        <f>IFERROR(IF(#REF!="",0,#REF!),0)</f>
        <v>0</v>
      </c>
      <c r="O29">
        <f>IFERROR(IF(#REF!="",0,#REF!+1),0)</f>
        <v>0</v>
      </c>
      <c r="P29">
        <f>IFERROR(IF(#REF!="",0,#REF!),0)</f>
        <v>0</v>
      </c>
      <c r="Q29">
        <f>IFERROR(IF(#REF!="",0,#REF!+1),0)</f>
        <v>0</v>
      </c>
      <c r="R29">
        <f>IFERROR(IF(#REF!="",0,#REF!),0)</f>
        <v>0</v>
      </c>
    </row>
    <row r="30" spans="1:18" x14ac:dyDescent="0.3">
      <c r="A30" s="8">
        <v>1</v>
      </c>
      <c r="B30" s="7"/>
      <c r="C30" s="7"/>
      <c r="D30" s="7">
        <v>8</v>
      </c>
      <c r="E30" s="7">
        <v>23</v>
      </c>
      <c r="G30">
        <f t="shared" si="1"/>
        <v>0</v>
      </c>
      <c r="H30">
        <f t="shared" si="2"/>
        <v>0</v>
      </c>
      <c r="I30">
        <f t="shared" si="3"/>
        <v>8</v>
      </c>
      <c r="J30">
        <f t="shared" si="4"/>
        <v>23</v>
      </c>
      <c r="K30">
        <f t="shared" si="5"/>
        <v>0</v>
      </c>
      <c r="L30">
        <f>IFERROR(IF(#REF!="",0,#REF!),0)</f>
        <v>0</v>
      </c>
      <c r="M30">
        <f>IFERROR(IF(#REF!="",0,#REF!+1),0)</f>
        <v>0</v>
      </c>
      <c r="N30">
        <f>IFERROR(IF(#REF!="",0,#REF!),0)</f>
        <v>0</v>
      </c>
      <c r="O30">
        <f>IFERROR(IF(#REF!="",0,#REF!+1),0)</f>
        <v>0</v>
      </c>
      <c r="P30">
        <f>IFERROR(IF(#REF!="",0,#REF!),0)</f>
        <v>0</v>
      </c>
      <c r="Q30">
        <f>IFERROR(IF(#REF!="",0,#REF!+1),0)</f>
        <v>0</v>
      </c>
      <c r="R30">
        <f>IFERROR(IF(#REF!="",0,#REF!),0)</f>
        <v>0</v>
      </c>
    </row>
    <row r="31" spans="1:18" x14ac:dyDescent="0.3">
      <c r="A31" s="8">
        <v>2</v>
      </c>
      <c r="B31" s="7"/>
      <c r="C31" s="7"/>
      <c r="D31" s="7">
        <v>9</v>
      </c>
      <c r="E31" s="7">
        <v>22</v>
      </c>
      <c r="G31">
        <f t="shared" si="1"/>
        <v>0</v>
      </c>
      <c r="H31">
        <f t="shared" si="2"/>
        <v>0</v>
      </c>
      <c r="I31">
        <f t="shared" si="3"/>
        <v>9</v>
      </c>
      <c r="J31">
        <f t="shared" si="4"/>
        <v>22</v>
      </c>
      <c r="K31">
        <f t="shared" si="5"/>
        <v>0</v>
      </c>
      <c r="L31">
        <f>IFERROR(IF(#REF!="",0,#REF!),0)</f>
        <v>0</v>
      </c>
      <c r="M31">
        <f>IFERROR(IF(#REF!="",0,#REF!+1),0)</f>
        <v>0</v>
      </c>
      <c r="N31">
        <f>IFERROR(IF(#REF!="",0,#REF!),0)</f>
        <v>0</v>
      </c>
      <c r="O31">
        <f>IFERROR(IF(#REF!="",0,#REF!+1),0)</f>
        <v>0</v>
      </c>
      <c r="P31">
        <f>IFERROR(IF(#REF!="",0,#REF!),0)</f>
        <v>0</v>
      </c>
      <c r="Q31">
        <f>IFERROR(IF(#REF!="",0,#REF!+1),0)</f>
        <v>0</v>
      </c>
      <c r="R31">
        <f>IFERROR(IF(#REF!="",0,#REF!),0)</f>
        <v>0</v>
      </c>
    </row>
    <row r="32" spans="1:18" x14ac:dyDescent="0.3">
      <c r="A32" s="8">
        <v>3</v>
      </c>
      <c r="B32" s="7"/>
      <c r="C32" s="7"/>
      <c r="D32" s="7">
        <v>9</v>
      </c>
      <c r="E32" s="7">
        <v>25</v>
      </c>
      <c r="G32">
        <f t="shared" si="1"/>
        <v>0</v>
      </c>
      <c r="H32">
        <f t="shared" si="2"/>
        <v>0</v>
      </c>
      <c r="I32">
        <f t="shared" si="3"/>
        <v>9</v>
      </c>
      <c r="J32">
        <f t="shared" si="4"/>
        <v>25</v>
      </c>
      <c r="K32">
        <f t="shared" si="5"/>
        <v>0</v>
      </c>
      <c r="L32">
        <f>IFERROR(IF(#REF!="",0,#REF!),0)</f>
        <v>0</v>
      </c>
      <c r="M32">
        <f>IFERROR(IF(#REF!="",0,#REF!+1),0)</f>
        <v>0</v>
      </c>
      <c r="N32">
        <f>IFERROR(IF(#REF!="",0,#REF!),0)</f>
        <v>0</v>
      </c>
      <c r="O32">
        <f>IFERROR(IF(#REF!="",0,#REF!+1),0)</f>
        <v>0</v>
      </c>
      <c r="P32">
        <f>IFERROR(IF(#REF!="",0,#REF!),0)</f>
        <v>0</v>
      </c>
      <c r="Q32">
        <f>IFERROR(IF(#REF!="",0,#REF!+1),0)</f>
        <v>0</v>
      </c>
      <c r="R32">
        <f>IFERROR(IF(#REF!="",0,#REF!),0)</f>
        <v>0</v>
      </c>
    </row>
    <row r="33" spans="1:18" x14ac:dyDescent="0.3">
      <c r="A33" s="8">
        <v>4</v>
      </c>
      <c r="B33" s="7"/>
      <c r="C33" s="7"/>
      <c r="D33" s="7">
        <v>8</v>
      </c>
      <c r="E33" s="7">
        <v>22</v>
      </c>
      <c r="G33">
        <f t="shared" si="1"/>
        <v>0</v>
      </c>
      <c r="H33">
        <f t="shared" si="2"/>
        <v>0</v>
      </c>
      <c r="I33">
        <f t="shared" si="3"/>
        <v>8</v>
      </c>
      <c r="J33">
        <f t="shared" si="4"/>
        <v>22</v>
      </c>
      <c r="K33">
        <f t="shared" si="5"/>
        <v>0</v>
      </c>
      <c r="L33">
        <f>IFERROR(IF(#REF!="",0,#REF!),0)</f>
        <v>0</v>
      </c>
      <c r="M33">
        <f>IFERROR(IF(#REF!="",0,#REF!+1),0)</f>
        <v>0</v>
      </c>
      <c r="N33">
        <f>IFERROR(IF(#REF!="",0,#REF!),0)</f>
        <v>0</v>
      </c>
      <c r="O33">
        <f>IFERROR(IF(#REF!="",0,#REF!+1),0)</f>
        <v>0</v>
      </c>
      <c r="P33">
        <f>IFERROR(IF(#REF!="",0,#REF!),0)</f>
        <v>0</v>
      </c>
      <c r="Q33">
        <f>IFERROR(IF(#REF!="",0,#REF!+1),0)</f>
        <v>0</v>
      </c>
      <c r="R33">
        <f>IFERROR(IF(#REF!="",0,#REF!),0)</f>
        <v>0</v>
      </c>
    </row>
    <row r="34" spans="1:18" x14ac:dyDescent="0.3">
      <c r="A34" s="6">
        <v>400006</v>
      </c>
      <c r="B34" s="7"/>
      <c r="C34" s="7"/>
      <c r="D34" s="7"/>
      <c r="E34" s="7"/>
      <c r="G34">
        <f t="shared" si="1"/>
        <v>0</v>
      </c>
      <c r="H34">
        <f t="shared" si="2"/>
        <v>0</v>
      </c>
      <c r="I34">
        <f t="shared" si="3"/>
        <v>0</v>
      </c>
      <c r="J34">
        <f t="shared" si="4"/>
        <v>0</v>
      </c>
      <c r="K34">
        <f t="shared" si="5"/>
        <v>0</v>
      </c>
      <c r="L34">
        <f>IFERROR(IF(#REF!="",0,#REF!),0)</f>
        <v>0</v>
      </c>
      <c r="M34">
        <f>IFERROR(IF(#REF!="",0,#REF!+1),0)</f>
        <v>0</v>
      </c>
      <c r="N34">
        <f>IFERROR(IF(#REF!="",0,#REF!),0)</f>
        <v>0</v>
      </c>
      <c r="O34">
        <f>IFERROR(IF(#REF!="",0,#REF!+1),0)</f>
        <v>0</v>
      </c>
      <c r="P34">
        <f>IFERROR(IF(#REF!="",0,#REF!),0)</f>
        <v>0</v>
      </c>
      <c r="Q34">
        <f>IFERROR(IF(#REF!="",0,#REF!+1),0)</f>
        <v>0</v>
      </c>
      <c r="R34">
        <f>IFERROR(IF(#REF!="",0,#REF!),0)</f>
        <v>0</v>
      </c>
    </row>
    <row r="35" spans="1:18" x14ac:dyDescent="0.3">
      <c r="A35" s="8">
        <v>1</v>
      </c>
      <c r="B35" s="7"/>
      <c r="C35" s="7"/>
      <c r="D35" s="7">
        <v>9</v>
      </c>
      <c r="E35" s="7">
        <v>23</v>
      </c>
      <c r="G35">
        <f t="shared" si="1"/>
        <v>0</v>
      </c>
      <c r="H35">
        <f t="shared" si="2"/>
        <v>0</v>
      </c>
      <c r="I35">
        <f t="shared" si="3"/>
        <v>9</v>
      </c>
      <c r="J35">
        <f t="shared" si="4"/>
        <v>23</v>
      </c>
      <c r="K35">
        <f t="shared" si="5"/>
        <v>0</v>
      </c>
      <c r="L35">
        <f>IFERROR(IF(#REF!="",0,#REF!),0)</f>
        <v>0</v>
      </c>
      <c r="M35">
        <f>IFERROR(IF(#REF!="",0,#REF!+1),0)</f>
        <v>0</v>
      </c>
      <c r="N35">
        <f>IFERROR(IF(#REF!="",0,#REF!),0)</f>
        <v>0</v>
      </c>
      <c r="O35">
        <f>IFERROR(IF(#REF!="",0,#REF!+1),0)</f>
        <v>0</v>
      </c>
      <c r="P35">
        <f>IFERROR(IF(#REF!="",0,#REF!),0)</f>
        <v>0</v>
      </c>
      <c r="Q35">
        <f>IFERROR(IF(#REF!="",0,#REF!+1),0)</f>
        <v>0</v>
      </c>
      <c r="R35">
        <f>IFERROR(IF(#REF!="",0,#REF!),0)</f>
        <v>0</v>
      </c>
    </row>
    <row r="36" spans="1:18" x14ac:dyDescent="0.3">
      <c r="A36" s="8">
        <v>2</v>
      </c>
      <c r="B36" s="7"/>
      <c r="C36" s="7"/>
      <c r="D36" s="7">
        <v>9</v>
      </c>
      <c r="E36" s="7">
        <v>23</v>
      </c>
      <c r="G36">
        <f t="shared" si="1"/>
        <v>0</v>
      </c>
      <c r="H36">
        <f t="shared" si="2"/>
        <v>0</v>
      </c>
      <c r="I36">
        <f t="shared" si="3"/>
        <v>9</v>
      </c>
      <c r="J36">
        <f t="shared" si="4"/>
        <v>23</v>
      </c>
      <c r="K36">
        <f t="shared" si="5"/>
        <v>0</v>
      </c>
      <c r="L36">
        <f>IFERROR(IF(#REF!="",0,#REF!),0)</f>
        <v>0</v>
      </c>
      <c r="M36">
        <f>IFERROR(IF(#REF!="",0,#REF!+1),0)</f>
        <v>0</v>
      </c>
      <c r="N36">
        <f>IFERROR(IF(#REF!="",0,#REF!),0)</f>
        <v>0</v>
      </c>
      <c r="O36">
        <f>IFERROR(IF(#REF!="",0,#REF!+1),0)</f>
        <v>0</v>
      </c>
      <c r="P36">
        <f>IFERROR(IF(#REF!="",0,#REF!),0)</f>
        <v>0</v>
      </c>
      <c r="Q36">
        <f>IFERROR(IF(#REF!="",0,#REF!+1),0)</f>
        <v>0</v>
      </c>
      <c r="R36">
        <f>IFERROR(IF(#REF!="",0,#REF!),0)</f>
        <v>0</v>
      </c>
    </row>
    <row r="37" spans="1:18" x14ac:dyDescent="0.3">
      <c r="A37" s="8">
        <v>3</v>
      </c>
      <c r="B37" s="7"/>
      <c r="C37" s="7"/>
      <c r="D37" s="7">
        <v>9</v>
      </c>
      <c r="E37" s="7">
        <v>23</v>
      </c>
      <c r="G37">
        <f t="shared" si="1"/>
        <v>0</v>
      </c>
      <c r="H37">
        <f t="shared" si="2"/>
        <v>0</v>
      </c>
      <c r="I37">
        <f t="shared" si="3"/>
        <v>9</v>
      </c>
      <c r="J37">
        <f t="shared" si="4"/>
        <v>23</v>
      </c>
      <c r="K37">
        <f t="shared" si="5"/>
        <v>0</v>
      </c>
      <c r="L37">
        <f>IFERROR(IF(#REF!="",0,#REF!),0)</f>
        <v>0</v>
      </c>
      <c r="M37">
        <f>IFERROR(IF(#REF!="",0,#REF!+1),0)</f>
        <v>0</v>
      </c>
      <c r="N37">
        <f>IFERROR(IF(#REF!="",0,#REF!),0)</f>
        <v>0</v>
      </c>
      <c r="O37">
        <f>IFERROR(IF(#REF!="",0,#REF!+1),0)</f>
        <v>0</v>
      </c>
      <c r="P37">
        <f>IFERROR(IF(#REF!="",0,#REF!),0)</f>
        <v>0</v>
      </c>
      <c r="Q37">
        <f>IFERROR(IF(#REF!="",0,#REF!+1),0)</f>
        <v>0</v>
      </c>
      <c r="R37">
        <f>IFERROR(IF(#REF!="",0,#REF!),0)</f>
        <v>0</v>
      </c>
    </row>
    <row r="38" spans="1:18" x14ac:dyDescent="0.3">
      <c r="A38" s="8">
        <v>4</v>
      </c>
      <c r="B38" s="7"/>
      <c r="C38" s="7"/>
      <c r="D38" s="7">
        <v>8</v>
      </c>
      <c r="E38" s="7">
        <v>20</v>
      </c>
      <c r="G38">
        <f t="shared" si="1"/>
        <v>0</v>
      </c>
      <c r="H38">
        <f t="shared" si="2"/>
        <v>0</v>
      </c>
      <c r="I38">
        <f t="shared" si="3"/>
        <v>8</v>
      </c>
      <c r="J38">
        <f t="shared" si="4"/>
        <v>20</v>
      </c>
      <c r="K38">
        <f t="shared" si="5"/>
        <v>0</v>
      </c>
      <c r="L38">
        <f>IFERROR(IF(#REF!="",0,#REF!),0)</f>
        <v>0</v>
      </c>
      <c r="M38">
        <f>IFERROR(IF(#REF!="",0,#REF!+1),0)</f>
        <v>0</v>
      </c>
      <c r="N38">
        <f>IFERROR(IF(#REF!="",0,#REF!),0)</f>
        <v>0</v>
      </c>
      <c r="O38">
        <f>IFERROR(IF(#REF!="",0,#REF!+1),0)</f>
        <v>0</v>
      </c>
      <c r="P38">
        <f>IFERROR(IF(#REF!="",0,#REF!),0)</f>
        <v>0</v>
      </c>
      <c r="Q38">
        <f>IFERROR(IF(#REF!="",0,#REF!+1),0)</f>
        <v>0</v>
      </c>
      <c r="R38">
        <f>IFERROR(IF(#REF!="",0,#REF!),0)</f>
        <v>0</v>
      </c>
    </row>
    <row r="39" spans="1:18" x14ac:dyDescent="0.3">
      <c r="A39" s="6">
        <v>400007</v>
      </c>
      <c r="B39" s="7"/>
      <c r="C39" s="7"/>
      <c r="D39" s="7"/>
      <c r="E39" s="7"/>
      <c r="G39">
        <f t="shared" si="1"/>
        <v>0</v>
      </c>
      <c r="H39">
        <f t="shared" si="2"/>
        <v>0</v>
      </c>
      <c r="I39">
        <f t="shared" si="3"/>
        <v>0</v>
      </c>
      <c r="J39">
        <f t="shared" si="4"/>
        <v>0</v>
      </c>
      <c r="K39">
        <f t="shared" si="5"/>
        <v>0</v>
      </c>
      <c r="L39">
        <f>IFERROR(IF(#REF!="",0,#REF!),0)</f>
        <v>0</v>
      </c>
      <c r="M39">
        <f>IFERROR(IF(#REF!="",0,#REF!+1),0)</f>
        <v>0</v>
      </c>
      <c r="N39">
        <f>IFERROR(IF(#REF!="",0,#REF!),0)</f>
        <v>0</v>
      </c>
      <c r="O39">
        <f>IFERROR(IF(#REF!="",0,#REF!+1),0)</f>
        <v>0</v>
      </c>
      <c r="P39">
        <f>IFERROR(IF(#REF!="",0,#REF!),0)</f>
        <v>0</v>
      </c>
      <c r="Q39">
        <f>IFERROR(IF(#REF!="",0,#REF!+1),0)</f>
        <v>0</v>
      </c>
      <c r="R39">
        <f>IFERROR(IF(#REF!="",0,#REF!),0)</f>
        <v>0</v>
      </c>
    </row>
    <row r="40" spans="1:18" x14ac:dyDescent="0.3">
      <c r="A40" s="8">
        <v>1</v>
      </c>
      <c r="B40" s="7"/>
      <c r="C40" s="7"/>
      <c r="D40" s="7">
        <v>8</v>
      </c>
      <c r="E40" s="7">
        <v>24</v>
      </c>
      <c r="G40">
        <f t="shared" si="1"/>
        <v>0</v>
      </c>
      <c r="H40">
        <f t="shared" si="2"/>
        <v>0</v>
      </c>
      <c r="I40">
        <f t="shared" si="3"/>
        <v>8</v>
      </c>
      <c r="J40">
        <f t="shared" si="4"/>
        <v>24</v>
      </c>
      <c r="K40">
        <f t="shared" si="5"/>
        <v>0</v>
      </c>
      <c r="L40">
        <f>IFERROR(IF(#REF!="",0,#REF!),0)</f>
        <v>0</v>
      </c>
      <c r="M40">
        <f>IFERROR(IF(#REF!="",0,#REF!+1),0)</f>
        <v>0</v>
      </c>
      <c r="N40">
        <f>IFERROR(IF(#REF!="",0,#REF!),0)</f>
        <v>0</v>
      </c>
      <c r="O40">
        <f>IFERROR(IF(#REF!="",0,#REF!+1),0)</f>
        <v>0</v>
      </c>
      <c r="P40">
        <f>IFERROR(IF(#REF!="",0,#REF!),0)</f>
        <v>0</v>
      </c>
      <c r="Q40">
        <f>IFERROR(IF(#REF!="",0,#REF!+1),0)</f>
        <v>0</v>
      </c>
      <c r="R40">
        <f>IFERROR(IF(#REF!="",0,#REF!),0)</f>
        <v>0</v>
      </c>
    </row>
    <row r="41" spans="1:18" x14ac:dyDescent="0.3">
      <c r="A41" s="8">
        <v>2</v>
      </c>
      <c r="B41" s="7"/>
      <c r="C41" s="7"/>
      <c r="D41" s="7">
        <v>9</v>
      </c>
      <c r="E41" s="7">
        <v>24</v>
      </c>
      <c r="G41">
        <f t="shared" si="1"/>
        <v>0</v>
      </c>
      <c r="H41">
        <f t="shared" si="2"/>
        <v>0</v>
      </c>
      <c r="I41">
        <f t="shared" si="3"/>
        <v>9</v>
      </c>
      <c r="J41">
        <f t="shared" si="4"/>
        <v>24</v>
      </c>
      <c r="K41">
        <f t="shared" si="5"/>
        <v>0</v>
      </c>
      <c r="L41">
        <f>IFERROR(IF(#REF!="",0,#REF!),0)</f>
        <v>0</v>
      </c>
      <c r="M41">
        <f>IFERROR(IF(#REF!="",0,#REF!+1),0)</f>
        <v>0</v>
      </c>
      <c r="N41">
        <f>IFERROR(IF(#REF!="",0,#REF!),0)</f>
        <v>0</v>
      </c>
      <c r="O41">
        <f>IFERROR(IF(#REF!="",0,#REF!+1),0)</f>
        <v>0</v>
      </c>
      <c r="P41">
        <f>IFERROR(IF(#REF!="",0,#REF!),0)</f>
        <v>0</v>
      </c>
      <c r="Q41">
        <f>IFERROR(IF(#REF!="",0,#REF!+1),0)</f>
        <v>0</v>
      </c>
      <c r="R41">
        <f>IFERROR(IF(#REF!="",0,#REF!),0)</f>
        <v>0</v>
      </c>
    </row>
    <row r="42" spans="1:18" x14ac:dyDescent="0.3">
      <c r="A42" s="8">
        <v>3</v>
      </c>
      <c r="B42" s="7"/>
      <c r="C42" s="7"/>
      <c r="D42" s="7">
        <v>8</v>
      </c>
      <c r="E42" s="7">
        <v>24</v>
      </c>
      <c r="G42">
        <f t="shared" si="1"/>
        <v>0</v>
      </c>
      <c r="H42">
        <f t="shared" si="2"/>
        <v>0</v>
      </c>
      <c r="I42">
        <f t="shared" si="3"/>
        <v>8</v>
      </c>
      <c r="J42">
        <f t="shared" si="4"/>
        <v>24</v>
      </c>
      <c r="K42">
        <f t="shared" si="5"/>
        <v>0</v>
      </c>
      <c r="L42">
        <f>IFERROR(IF(#REF!="",0,#REF!),0)</f>
        <v>0</v>
      </c>
      <c r="M42">
        <f>IFERROR(IF(#REF!="",0,#REF!+1),0)</f>
        <v>0</v>
      </c>
      <c r="N42">
        <f>IFERROR(IF(#REF!="",0,#REF!),0)</f>
        <v>0</v>
      </c>
      <c r="O42">
        <f>IFERROR(IF(#REF!="",0,#REF!+1),0)</f>
        <v>0</v>
      </c>
      <c r="P42">
        <f>IFERROR(IF(#REF!="",0,#REF!),0)</f>
        <v>0</v>
      </c>
      <c r="Q42">
        <f>IFERROR(IF(#REF!="",0,#REF!+1),0)</f>
        <v>0</v>
      </c>
      <c r="R42">
        <f>IFERROR(IF(#REF!="",0,#REF!),0)</f>
        <v>0</v>
      </c>
    </row>
    <row r="43" spans="1:18" x14ac:dyDescent="0.3">
      <c r="A43" s="8">
        <v>4</v>
      </c>
      <c r="B43" s="7"/>
      <c r="C43" s="7"/>
      <c r="D43" s="7">
        <v>8</v>
      </c>
      <c r="E43" s="7">
        <v>24</v>
      </c>
      <c r="G43">
        <f t="shared" si="1"/>
        <v>0</v>
      </c>
      <c r="H43">
        <f t="shared" si="2"/>
        <v>0</v>
      </c>
      <c r="I43">
        <f t="shared" si="3"/>
        <v>8</v>
      </c>
      <c r="J43">
        <f t="shared" si="4"/>
        <v>24</v>
      </c>
      <c r="K43">
        <f t="shared" si="5"/>
        <v>0</v>
      </c>
      <c r="L43">
        <f>IFERROR(IF(#REF!="",0,#REF!),0)</f>
        <v>0</v>
      </c>
      <c r="M43">
        <f>IFERROR(IF(#REF!="",0,#REF!+1),0)</f>
        <v>0</v>
      </c>
      <c r="N43">
        <f>IFERROR(IF(#REF!="",0,#REF!),0)</f>
        <v>0</v>
      </c>
      <c r="O43">
        <f>IFERROR(IF(#REF!="",0,#REF!+1),0)</f>
        <v>0</v>
      </c>
      <c r="P43">
        <f>IFERROR(IF(#REF!="",0,#REF!),0)</f>
        <v>0</v>
      </c>
      <c r="Q43">
        <f>IFERROR(IF(#REF!="",0,#REF!+1),0)</f>
        <v>0</v>
      </c>
      <c r="R43">
        <f>IFERROR(IF(#REF!="",0,#REF!),0)</f>
        <v>0</v>
      </c>
    </row>
    <row r="44" spans="1:18" x14ac:dyDescent="0.3">
      <c r="A44" s="6">
        <v>400008</v>
      </c>
      <c r="B44" s="7"/>
      <c r="C44" s="7"/>
      <c r="D44" s="7"/>
      <c r="E44" s="7"/>
      <c r="G44">
        <f t="shared" si="1"/>
        <v>0</v>
      </c>
      <c r="H44">
        <f t="shared" si="2"/>
        <v>0</v>
      </c>
      <c r="I44">
        <f t="shared" si="3"/>
        <v>0</v>
      </c>
      <c r="J44">
        <f t="shared" si="4"/>
        <v>0</v>
      </c>
      <c r="K44">
        <f t="shared" si="5"/>
        <v>0</v>
      </c>
      <c r="L44">
        <f>IFERROR(IF(#REF!="",0,#REF!),0)</f>
        <v>0</v>
      </c>
      <c r="M44">
        <f>IFERROR(IF(#REF!="",0,#REF!+1),0)</f>
        <v>0</v>
      </c>
      <c r="N44">
        <f>IFERROR(IF(#REF!="",0,#REF!),0)</f>
        <v>0</v>
      </c>
      <c r="O44">
        <f>IFERROR(IF(#REF!="",0,#REF!+1),0)</f>
        <v>0</v>
      </c>
      <c r="P44">
        <f>IFERROR(IF(#REF!="",0,#REF!),0)</f>
        <v>0</v>
      </c>
      <c r="Q44">
        <f>IFERROR(IF(#REF!="",0,#REF!+1),0)</f>
        <v>0</v>
      </c>
      <c r="R44">
        <f>IFERROR(IF(#REF!="",0,#REF!),0)</f>
        <v>0</v>
      </c>
    </row>
    <row r="45" spans="1:18" x14ac:dyDescent="0.3">
      <c r="A45" s="8">
        <v>1</v>
      </c>
      <c r="B45" s="7"/>
      <c r="C45" s="7"/>
      <c r="D45" s="7">
        <v>9</v>
      </c>
      <c r="E45" s="7"/>
      <c r="G45">
        <f t="shared" si="1"/>
        <v>0</v>
      </c>
      <c r="H45">
        <f t="shared" si="2"/>
        <v>0</v>
      </c>
      <c r="I45">
        <f t="shared" si="3"/>
        <v>9</v>
      </c>
      <c r="J45">
        <f t="shared" si="4"/>
        <v>0</v>
      </c>
      <c r="K45">
        <f t="shared" si="5"/>
        <v>0</v>
      </c>
      <c r="L45">
        <f>IFERROR(IF(#REF!="",0,#REF!),0)</f>
        <v>0</v>
      </c>
      <c r="M45">
        <f>IFERROR(IF(#REF!="",0,#REF!+1),0)</f>
        <v>0</v>
      </c>
      <c r="N45">
        <f>IFERROR(IF(#REF!="",0,#REF!),0)</f>
        <v>0</v>
      </c>
      <c r="O45">
        <f>IFERROR(IF(#REF!="",0,#REF!+1),0)</f>
        <v>0</v>
      </c>
      <c r="P45">
        <f>IFERROR(IF(#REF!="",0,#REF!),0)</f>
        <v>0</v>
      </c>
      <c r="Q45">
        <f>IFERROR(IF(#REF!="",0,#REF!+1),0)</f>
        <v>0</v>
      </c>
      <c r="R45">
        <f>IFERROR(IF(#REF!="",0,#REF!),0)</f>
        <v>0</v>
      </c>
    </row>
    <row r="46" spans="1:18" x14ac:dyDescent="0.3">
      <c r="A46" s="8">
        <v>2</v>
      </c>
      <c r="B46" s="7"/>
      <c r="C46" s="7"/>
      <c r="D46" s="7">
        <v>8</v>
      </c>
      <c r="E46" s="7"/>
      <c r="G46">
        <f t="shared" si="1"/>
        <v>0</v>
      </c>
      <c r="H46">
        <f t="shared" si="2"/>
        <v>0</v>
      </c>
      <c r="I46">
        <f t="shared" si="3"/>
        <v>8</v>
      </c>
      <c r="J46">
        <f t="shared" si="4"/>
        <v>0</v>
      </c>
      <c r="K46">
        <f t="shared" si="5"/>
        <v>0</v>
      </c>
      <c r="L46">
        <f>IFERROR(IF(#REF!="",0,#REF!),0)</f>
        <v>0</v>
      </c>
      <c r="M46">
        <f>IFERROR(IF(#REF!="",0,#REF!+1),0)</f>
        <v>0</v>
      </c>
      <c r="N46">
        <f>IFERROR(IF(#REF!="",0,#REF!),0)</f>
        <v>0</v>
      </c>
      <c r="O46">
        <f>IFERROR(IF(#REF!="",0,#REF!+1),0)</f>
        <v>0</v>
      </c>
      <c r="P46">
        <f>IFERROR(IF(#REF!="",0,#REF!),0)</f>
        <v>0</v>
      </c>
      <c r="Q46">
        <f>IFERROR(IF(#REF!="",0,#REF!+1),0)</f>
        <v>0</v>
      </c>
      <c r="R46">
        <f>IFERROR(IF(#REF!="",0,#REF!),0)</f>
        <v>0</v>
      </c>
    </row>
    <row r="47" spans="1:18" x14ac:dyDescent="0.3">
      <c r="A47" s="8">
        <v>3</v>
      </c>
      <c r="B47" s="7"/>
      <c r="C47" s="7"/>
      <c r="D47" s="7">
        <v>8</v>
      </c>
      <c r="E47" s="7"/>
      <c r="G47">
        <f t="shared" si="1"/>
        <v>0</v>
      </c>
      <c r="H47">
        <f t="shared" si="2"/>
        <v>0</v>
      </c>
      <c r="I47">
        <f t="shared" si="3"/>
        <v>8</v>
      </c>
      <c r="J47">
        <f t="shared" si="4"/>
        <v>0</v>
      </c>
      <c r="K47">
        <f t="shared" si="5"/>
        <v>0</v>
      </c>
      <c r="L47">
        <f>IFERROR(IF(#REF!="",0,#REF!),0)</f>
        <v>0</v>
      </c>
      <c r="M47">
        <f>IFERROR(IF(#REF!="",0,#REF!+1),0)</f>
        <v>0</v>
      </c>
      <c r="N47">
        <f>IFERROR(IF(#REF!="",0,#REF!),0)</f>
        <v>0</v>
      </c>
      <c r="O47">
        <f>IFERROR(IF(#REF!="",0,#REF!+1),0)</f>
        <v>0</v>
      </c>
      <c r="P47">
        <f>IFERROR(IF(#REF!="",0,#REF!),0)</f>
        <v>0</v>
      </c>
      <c r="Q47">
        <f>IFERROR(IF(#REF!="",0,#REF!+1),0)</f>
        <v>0</v>
      </c>
      <c r="R47">
        <f>IFERROR(IF(#REF!="",0,#REF!),0)</f>
        <v>0</v>
      </c>
    </row>
    <row r="48" spans="1:18" x14ac:dyDescent="0.3">
      <c r="A48" s="8">
        <v>4</v>
      </c>
      <c r="B48" s="7"/>
      <c r="C48" s="7"/>
      <c r="D48" s="7">
        <v>8</v>
      </c>
      <c r="E48" s="7"/>
      <c r="G48">
        <f t="shared" si="1"/>
        <v>0</v>
      </c>
      <c r="H48">
        <f t="shared" si="2"/>
        <v>0</v>
      </c>
      <c r="I48">
        <f t="shared" si="3"/>
        <v>8</v>
      </c>
      <c r="J48">
        <f t="shared" si="4"/>
        <v>0</v>
      </c>
      <c r="K48">
        <f t="shared" si="5"/>
        <v>0</v>
      </c>
      <c r="L48">
        <f>IFERROR(IF(#REF!="",0,#REF!),0)</f>
        <v>0</v>
      </c>
      <c r="M48">
        <f>IFERROR(IF(#REF!="",0,#REF!+1),0)</f>
        <v>0</v>
      </c>
      <c r="N48">
        <f>IFERROR(IF(#REF!="",0,#REF!),0)</f>
        <v>0</v>
      </c>
      <c r="O48">
        <f>IFERROR(IF(#REF!="",0,#REF!+1),0)</f>
        <v>0</v>
      </c>
      <c r="P48">
        <f>IFERROR(IF(#REF!="",0,#REF!),0)</f>
        <v>0</v>
      </c>
      <c r="Q48">
        <f>IFERROR(IF(#REF!="",0,#REF!+1),0)</f>
        <v>0</v>
      </c>
      <c r="R48">
        <f>IFERROR(IF(#REF!="",0,#REF!),0)</f>
        <v>0</v>
      </c>
    </row>
    <row r="49" spans="1:18" x14ac:dyDescent="0.3">
      <c r="A49" s="6">
        <v>400009</v>
      </c>
      <c r="B49" s="7"/>
      <c r="C49" s="7"/>
      <c r="D49" s="7"/>
      <c r="E49" s="7"/>
      <c r="G49">
        <f t="shared" si="1"/>
        <v>0</v>
      </c>
      <c r="H49">
        <f t="shared" si="2"/>
        <v>0</v>
      </c>
      <c r="I49">
        <f t="shared" si="3"/>
        <v>0</v>
      </c>
      <c r="J49">
        <f t="shared" si="4"/>
        <v>0</v>
      </c>
      <c r="K49">
        <f t="shared" si="5"/>
        <v>0</v>
      </c>
      <c r="L49">
        <f>IFERROR(IF(#REF!="",0,#REF!),0)</f>
        <v>0</v>
      </c>
      <c r="M49">
        <f>IFERROR(IF(#REF!="",0,#REF!+1),0)</f>
        <v>0</v>
      </c>
      <c r="N49">
        <f>IFERROR(IF(#REF!="",0,#REF!),0)</f>
        <v>0</v>
      </c>
      <c r="O49">
        <f>IFERROR(IF(#REF!="",0,#REF!+1),0)</f>
        <v>0</v>
      </c>
      <c r="P49">
        <f>IFERROR(IF(#REF!="",0,#REF!),0)</f>
        <v>0</v>
      </c>
      <c r="Q49">
        <f>IFERROR(IF(#REF!="",0,#REF!+1),0)</f>
        <v>0</v>
      </c>
      <c r="R49">
        <f>IFERROR(IF(#REF!="",0,#REF!),0)</f>
        <v>0</v>
      </c>
    </row>
    <row r="50" spans="1:18" x14ac:dyDescent="0.3">
      <c r="A50" s="8">
        <v>1</v>
      </c>
      <c r="B50" s="7"/>
      <c r="C50" s="7"/>
      <c r="D50" s="7">
        <v>8</v>
      </c>
      <c r="E50" s="7">
        <v>24</v>
      </c>
      <c r="G50">
        <f t="shared" si="1"/>
        <v>0</v>
      </c>
      <c r="H50">
        <f t="shared" si="2"/>
        <v>0</v>
      </c>
      <c r="I50">
        <f t="shared" si="3"/>
        <v>8</v>
      </c>
      <c r="J50">
        <f t="shared" si="4"/>
        <v>24</v>
      </c>
      <c r="K50">
        <f t="shared" si="5"/>
        <v>0</v>
      </c>
      <c r="L50">
        <f>IFERROR(IF(#REF!="",0,#REF!),0)</f>
        <v>0</v>
      </c>
      <c r="M50">
        <f>IFERROR(IF(#REF!="",0,#REF!+1),0)</f>
        <v>0</v>
      </c>
      <c r="N50">
        <f>IFERROR(IF(#REF!="",0,#REF!),0)</f>
        <v>0</v>
      </c>
      <c r="O50">
        <f>IFERROR(IF(#REF!="",0,#REF!+1),0)</f>
        <v>0</v>
      </c>
      <c r="P50">
        <f>IFERROR(IF(#REF!="",0,#REF!),0)</f>
        <v>0</v>
      </c>
      <c r="Q50">
        <f>IFERROR(IF(#REF!="",0,#REF!+1),0)</f>
        <v>0</v>
      </c>
      <c r="R50">
        <f>IFERROR(IF(#REF!="",0,#REF!),0)</f>
        <v>0</v>
      </c>
    </row>
    <row r="51" spans="1:18" x14ac:dyDescent="0.3">
      <c r="A51" s="8">
        <v>2</v>
      </c>
      <c r="B51" s="7"/>
      <c r="C51" s="7"/>
      <c r="D51" s="7">
        <v>9</v>
      </c>
      <c r="E51" s="7">
        <v>26</v>
      </c>
      <c r="G51">
        <f t="shared" si="1"/>
        <v>0</v>
      </c>
      <c r="H51">
        <f t="shared" si="2"/>
        <v>0</v>
      </c>
      <c r="I51">
        <f t="shared" si="3"/>
        <v>9</v>
      </c>
      <c r="J51">
        <f t="shared" si="4"/>
        <v>26</v>
      </c>
      <c r="K51">
        <f t="shared" si="5"/>
        <v>0</v>
      </c>
      <c r="L51">
        <f>IFERROR(IF(#REF!="",0,#REF!),0)</f>
        <v>0</v>
      </c>
      <c r="M51">
        <f>IFERROR(IF(#REF!="",0,#REF!+1),0)</f>
        <v>0</v>
      </c>
      <c r="N51">
        <f>IFERROR(IF(#REF!="",0,#REF!),0)</f>
        <v>0</v>
      </c>
      <c r="O51">
        <f>IFERROR(IF(#REF!="",0,#REF!+1),0)</f>
        <v>0</v>
      </c>
      <c r="P51">
        <f>IFERROR(IF(#REF!="",0,#REF!),0)</f>
        <v>0</v>
      </c>
      <c r="Q51">
        <f>IFERROR(IF(#REF!="",0,#REF!+1),0)</f>
        <v>0</v>
      </c>
      <c r="R51">
        <f>IFERROR(IF(#REF!="",0,#REF!),0)</f>
        <v>0</v>
      </c>
    </row>
    <row r="52" spans="1:18" x14ac:dyDescent="0.3">
      <c r="A52" s="8">
        <v>3</v>
      </c>
      <c r="B52" s="7"/>
      <c r="C52" s="7"/>
      <c r="D52" s="7">
        <v>7</v>
      </c>
      <c r="E52" s="7">
        <v>21</v>
      </c>
      <c r="G52">
        <f t="shared" si="1"/>
        <v>0</v>
      </c>
      <c r="H52">
        <f t="shared" si="2"/>
        <v>0</v>
      </c>
      <c r="I52">
        <f t="shared" si="3"/>
        <v>7</v>
      </c>
      <c r="J52">
        <f t="shared" si="4"/>
        <v>21</v>
      </c>
      <c r="K52">
        <f t="shared" si="5"/>
        <v>0</v>
      </c>
      <c r="L52">
        <f>IFERROR(IF(#REF!="",0,#REF!),0)</f>
        <v>0</v>
      </c>
      <c r="M52">
        <f>IFERROR(IF(#REF!="",0,#REF!+1),0)</f>
        <v>0</v>
      </c>
      <c r="N52">
        <f>IFERROR(IF(#REF!="",0,#REF!),0)</f>
        <v>0</v>
      </c>
      <c r="O52">
        <f>IFERROR(IF(#REF!="",0,#REF!+1),0)</f>
        <v>0</v>
      </c>
      <c r="P52">
        <f>IFERROR(IF(#REF!="",0,#REF!),0)</f>
        <v>0</v>
      </c>
      <c r="Q52">
        <f>IFERROR(IF(#REF!="",0,#REF!+1),0)</f>
        <v>0</v>
      </c>
      <c r="R52">
        <f>IFERROR(IF(#REF!="",0,#REF!),0)</f>
        <v>0</v>
      </c>
    </row>
    <row r="53" spans="1:18" x14ac:dyDescent="0.3">
      <c r="A53" s="8">
        <v>4</v>
      </c>
      <c r="B53" s="7"/>
      <c r="C53" s="7"/>
      <c r="D53" s="7">
        <v>8</v>
      </c>
      <c r="E53" s="7">
        <v>24</v>
      </c>
      <c r="G53">
        <f t="shared" si="1"/>
        <v>0</v>
      </c>
      <c r="H53">
        <f t="shared" si="2"/>
        <v>0</v>
      </c>
      <c r="I53">
        <f t="shared" si="3"/>
        <v>8</v>
      </c>
      <c r="J53">
        <f t="shared" si="4"/>
        <v>24</v>
      </c>
      <c r="K53">
        <f t="shared" si="5"/>
        <v>0</v>
      </c>
      <c r="L53">
        <f>IFERROR(IF(#REF!="",0,#REF!),0)</f>
        <v>0</v>
      </c>
      <c r="M53">
        <f>IFERROR(IF(#REF!="",0,#REF!+1),0)</f>
        <v>0</v>
      </c>
      <c r="N53">
        <f>IFERROR(IF(#REF!="",0,#REF!),0)</f>
        <v>0</v>
      </c>
      <c r="O53">
        <f>IFERROR(IF(#REF!="",0,#REF!+1),0)</f>
        <v>0</v>
      </c>
      <c r="P53">
        <f>IFERROR(IF(#REF!="",0,#REF!),0)</f>
        <v>0</v>
      </c>
      <c r="Q53">
        <f>IFERROR(IF(#REF!="",0,#REF!+1),0)</f>
        <v>0</v>
      </c>
      <c r="R53">
        <f>IFERROR(IF(#REF!="",0,#REF!),0)</f>
        <v>0</v>
      </c>
    </row>
    <row r="54" spans="1:18" x14ac:dyDescent="0.3">
      <c r="A54" s="6">
        <v>400010</v>
      </c>
      <c r="B54" s="7"/>
      <c r="C54" s="7"/>
      <c r="D54" s="7"/>
      <c r="E54" s="7"/>
      <c r="G54">
        <f t="shared" si="1"/>
        <v>0</v>
      </c>
      <c r="H54">
        <f t="shared" si="2"/>
        <v>0</v>
      </c>
      <c r="I54">
        <f t="shared" si="3"/>
        <v>0</v>
      </c>
      <c r="J54">
        <f t="shared" si="4"/>
        <v>0</v>
      </c>
      <c r="K54">
        <f t="shared" si="5"/>
        <v>0</v>
      </c>
      <c r="L54">
        <f>IFERROR(IF(#REF!="",0,#REF!),0)</f>
        <v>0</v>
      </c>
      <c r="M54">
        <f>IFERROR(IF(#REF!="",0,#REF!+1),0)</f>
        <v>0</v>
      </c>
      <c r="N54">
        <f>IFERROR(IF(#REF!="",0,#REF!),0)</f>
        <v>0</v>
      </c>
      <c r="O54">
        <f>IFERROR(IF(#REF!="",0,#REF!+1),0)</f>
        <v>0</v>
      </c>
      <c r="P54">
        <f>IFERROR(IF(#REF!="",0,#REF!),0)</f>
        <v>0</v>
      </c>
      <c r="Q54">
        <f>IFERROR(IF(#REF!="",0,#REF!+1),0)</f>
        <v>0</v>
      </c>
      <c r="R54">
        <f>IFERROR(IF(#REF!="",0,#REF!),0)</f>
        <v>0</v>
      </c>
    </row>
    <row r="55" spans="1:18" x14ac:dyDescent="0.3">
      <c r="A55" s="8">
        <v>1</v>
      </c>
      <c r="B55" s="7"/>
      <c r="C55" s="7"/>
      <c r="D55" s="7">
        <v>9</v>
      </c>
      <c r="E55" s="7">
        <v>25</v>
      </c>
      <c r="G55">
        <f t="shared" si="1"/>
        <v>0</v>
      </c>
      <c r="H55">
        <f t="shared" si="2"/>
        <v>0</v>
      </c>
      <c r="I55">
        <f t="shared" si="3"/>
        <v>9</v>
      </c>
      <c r="J55">
        <f t="shared" si="4"/>
        <v>25</v>
      </c>
      <c r="K55">
        <f t="shared" si="5"/>
        <v>0</v>
      </c>
      <c r="L55">
        <f>IFERROR(IF(#REF!="",0,#REF!),0)</f>
        <v>0</v>
      </c>
      <c r="M55">
        <f>IFERROR(IF(#REF!="",0,#REF!+1),0)</f>
        <v>0</v>
      </c>
      <c r="N55">
        <f>IFERROR(IF(#REF!="",0,#REF!),0)</f>
        <v>0</v>
      </c>
      <c r="O55">
        <f>IFERROR(IF(#REF!="",0,#REF!+1),0)</f>
        <v>0</v>
      </c>
      <c r="P55">
        <f>IFERROR(IF(#REF!="",0,#REF!),0)</f>
        <v>0</v>
      </c>
      <c r="Q55">
        <f>IFERROR(IF(#REF!="",0,#REF!+1),0)</f>
        <v>0</v>
      </c>
      <c r="R55">
        <f>IFERROR(IF(#REF!="",0,#REF!),0)</f>
        <v>0</v>
      </c>
    </row>
    <row r="56" spans="1:18" x14ac:dyDescent="0.3">
      <c r="A56" s="8">
        <v>2</v>
      </c>
      <c r="B56" s="7"/>
      <c r="C56" s="7"/>
      <c r="D56" s="7">
        <v>8</v>
      </c>
      <c r="E56" s="7">
        <v>24</v>
      </c>
      <c r="G56">
        <f t="shared" si="1"/>
        <v>0</v>
      </c>
      <c r="H56">
        <f t="shared" si="2"/>
        <v>0</v>
      </c>
      <c r="I56">
        <f t="shared" si="3"/>
        <v>8</v>
      </c>
      <c r="J56">
        <f t="shared" si="4"/>
        <v>24</v>
      </c>
      <c r="K56">
        <f t="shared" si="5"/>
        <v>0</v>
      </c>
      <c r="L56">
        <f>IFERROR(IF(#REF!="",0,#REF!),0)</f>
        <v>0</v>
      </c>
      <c r="M56">
        <f>IFERROR(IF(#REF!="",0,#REF!+1),0)</f>
        <v>0</v>
      </c>
      <c r="N56">
        <f>IFERROR(IF(#REF!="",0,#REF!),0)</f>
        <v>0</v>
      </c>
      <c r="O56">
        <f>IFERROR(IF(#REF!="",0,#REF!+1),0)</f>
        <v>0</v>
      </c>
      <c r="P56">
        <f>IFERROR(IF(#REF!="",0,#REF!),0)</f>
        <v>0</v>
      </c>
      <c r="Q56">
        <f>IFERROR(IF(#REF!="",0,#REF!+1),0)</f>
        <v>0</v>
      </c>
      <c r="R56">
        <f>IFERROR(IF(#REF!="",0,#REF!),0)</f>
        <v>0</v>
      </c>
    </row>
    <row r="57" spans="1:18" x14ac:dyDescent="0.3">
      <c r="A57" s="8">
        <v>3</v>
      </c>
      <c r="B57" s="7"/>
      <c r="C57" s="7"/>
      <c r="D57" s="7">
        <v>9</v>
      </c>
      <c r="E57" s="7">
        <v>25</v>
      </c>
      <c r="G57">
        <f t="shared" si="1"/>
        <v>0</v>
      </c>
      <c r="H57">
        <f t="shared" si="2"/>
        <v>0</v>
      </c>
      <c r="I57">
        <f t="shared" si="3"/>
        <v>9</v>
      </c>
      <c r="J57">
        <f t="shared" si="4"/>
        <v>25</v>
      </c>
      <c r="K57">
        <f t="shared" si="5"/>
        <v>0</v>
      </c>
      <c r="L57">
        <f>IFERROR(IF(#REF!="",0,#REF!),0)</f>
        <v>0</v>
      </c>
      <c r="M57">
        <f>IFERROR(IF(#REF!="",0,#REF!+1),0)</f>
        <v>0</v>
      </c>
      <c r="N57">
        <f>IFERROR(IF(#REF!="",0,#REF!),0)</f>
        <v>0</v>
      </c>
      <c r="O57">
        <f>IFERROR(IF(#REF!="",0,#REF!+1),0)</f>
        <v>0</v>
      </c>
      <c r="P57">
        <f>IFERROR(IF(#REF!="",0,#REF!),0)</f>
        <v>0</v>
      </c>
      <c r="Q57">
        <f>IFERROR(IF(#REF!="",0,#REF!+1),0)</f>
        <v>0</v>
      </c>
      <c r="R57">
        <f>IFERROR(IF(#REF!="",0,#REF!),0)</f>
        <v>0</v>
      </c>
    </row>
    <row r="58" spans="1:18" x14ac:dyDescent="0.3">
      <c r="A58" s="8">
        <v>4</v>
      </c>
      <c r="B58" s="7"/>
      <c r="C58" s="7"/>
      <c r="D58" s="7">
        <v>8</v>
      </c>
      <c r="E58" s="7">
        <v>23</v>
      </c>
      <c r="G58">
        <f t="shared" si="1"/>
        <v>0</v>
      </c>
      <c r="H58">
        <f t="shared" si="2"/>
        <v>0</v>
      </c>
      <c r="I58">
        <f t="shared" si="3"/>
        <v>8</v>
      </c>
      <c r="J58">
        <f t="shared" si="4"/>
        <v>23</v>
      </c>
      <c r="K58">
        <f t="shared" si="5"/>
        <v>0</v>
      </c>
      <c r="L58">
        <f>IFERROR(IF(#REF!="",0,#REF!),0)</f>
        <v>0</v>
      </c>
      <c r="M58">
        <f>IFERROR(IF(#REF!="",0,#REF!+1),0)</f>
        <v>0</v>
      </c>
      <c r="N58">
        <f>IFERROR(IF(#REF!="",0,#REF!),0)</f>
        <v>0</v>
      </c>
      <c r="O58">
        <f>IFERROR(IF(#REF!="",0,#REF!+1),0)</f>
        <v>0</v>
      </c>
      <c r="P58">
        <f>IFERROR(IF(#REF!="",0,#REF!),0)</f>
        <v>0</v>
      </c>
      <c r="Q58">
        <f>IFERROR(IF(#REF!="",0,#REF!+1),0)</f>
        <v>0</v>
      </c>
      <c r="R58">
        <f>IFERROR(IF(#REF!="",0,#REF!),0)</f>
        <v>0</v>
      </c>
    </row>
    <row r="59" spans="1:18" x14ac:dyDescent="0.3">
      <c r="A59" s="6">
        <v>400011</v>
      </c>
      <c r="B59" s="7"/>
      <c r="C59" s="7"/>
      <c r="D59" s="7"/>
      <c r="E59" s="7"/>
      <c r="G59">
        <f t="shared" si="1"/>
        <v>0</v>
      </c>
      <c r="H59">
        <f t="shared" si="2"/>
        <v>0</v>
      </c>
      <c r="I59">
        <f t="shared" si="3"/>
        <v>0</v>
      </c>
      <c r="J59">
        <f t="shared" si="4"/>
        <v>0</v>
      </c>
      <c r="K59">
        <f t="shared" si="5"/>
        <v>0</v>
      </c>
      <c r="L59">
        <f>IFERROR(IF(#REF!="",0,#REF!),0)</f>
        <v>0</v>
      </c>
      <c r="M59">
        <f>IFERROR(IF(#REF!="",0,#REF!+1),0)</f>
        <v>0</v>
      </c>
      <c r="N59">
        <f>IFERROR(IF(#REF!="",0,#REF!),0)</f>
        <v>0</v>
      </c>
      <c r="O59">
        <f>IFERROR(IF(#REF!="",0,#REF!+1),0)</f>
        <v>0</v>
      </c>
      <c r="P59">
        <f>IFERROR(IF(#REF!="",0,#REF!),0)</f>
        <v>0</v>
      </c>
      <c r="Q59">
        <f>IFERROR(IF(#REF!="",0,#REF!+1),0)</f>
        <v>0</v>
      </c>
      <c r="R59">
        <f>IFERROR(IF(#REF!="",0,#REF!),0)</f>
        <v>0</v>
      </c>
    </row>
    <row r="60" spans="1:18" x14ac:dyDescent="0.3">
      <c r="A60" s="8">
        <v>1</v>
      </c>
      <c r="B60" s="7">
        <v>3.300285986653956</v>
      </c>
      <c r="C60" s="7">
        <v>12</v>
      </c>
      <c r="D60" s="7"/>
      <c r="E60" s="7"/>
      <c r="G60">
        <f t="shared" si="1"/>
        <v>3.300285986653956</v>
      </c>
      <c r="H60">
        <f t="shared" si="2"/>
        <v>12</v>
      </c>
      <c r="I60">
        <f t="shared" si="3"/>
        <v>0</v>
      </c>
      <c r="J60">
        <f t="shared" si="4"/>
        <v>0</v>
      </c>
      <c r="K60">
        <f t="shared" si="5"/>
        <v>0</v>
      </c>
      <c r="L60">
        <f>IFERROR(IF(#REF!="",0,#REF!),0)</f>
        <v>0</v>
      </c>
      <c r="M60">
        <f>IFERROR(IF(#REF!="",0,#REF!+1),0)</f>
        <v>0</v>
      </c>
      <c r="N60">
        <f>IFERROR(IF(#REF!="",0,#REF!),0)</f>
        <v>0</v>
      </c>
      <c r="O60">
        <f>IFERROR(IF(#REF!="",0,#REF!+1),0)</f>
        <v>0</v>
      </c>
      <c r="P60">
        <f>IFERROR(IF(#REF!="",0,#REF!),0)</f>
        <v>0</v>
      </c>
      <c r="Q60">
        <f>IFERROR(IF(#REF!="",0,#REF!+1),0)</f>
        <v>0</v>
      </c>
      <c r="R60">
        <f>IFERROR(IF(#REF!="",0,#REF!),0)</f>
        <v>0</v>
      </c>
    </row>
    <row r="61" spans="1:18" x14ac:dyDescent="0.3">
      <c r="A61" s="8">
        <v>2</v>
      </c>
      <c r="B61" s="7">
        <v>3.1429933269780745</v>
      </c>
      <c r="C61" s="7">
        <v>11</v>
      </c>
      <c r="D61" s="7"/>
      <c r="E61" s="7"/>
      <c r="G61">
        <f t="shared" si="1"/>
        <v>3.1429933269780745</v>
      </c>
      <c r="H61">
        <f t="shared" si="2"/>
        <v>11</v>
      </c>
      <c r="I61">
        <f t="shared" si="3"/>
        <v>0</v>
      </c>
      <c r="J61">
        <f t="shared" si="4"/>
        <v>0</v>
      </c>
      <c r="K61">
        <f t="shared" si="5"/>
        <v>0</v>
      </c>
      <c r="L61">
        <f>IFERROR(IF(#REF!="",0,#REF!),0)</f>
        <v>0</v>
      </c>
      <c r="M61">
        <f>IFERROR(IF(#REF!="",0,#REF!+1),0)</f>
        <v>0</v>
      </c>
      <c r="N61">
        <f>IFERROR(IF(#REF!="",0,#REF!),0)</f>
        <v>0</v>
      </c>
      <c r="O61">
        <f>IFERROR(IF(#REF!="",0,#REF!+1),0)</f>
        <v>0</v>
      </c>
      <c r="P61">
        <f>IFERROR(IF(#REF!="",0,#REF!),0)</f>
        <v>0</v>
      </c>
      <c r="Q61">
        <f>IFERROR(IF(#REF!="",0,#REF!+1),0)</f>
        <v>0</v>
      </c>
      <c r="R61">
        <f>IFERROR(IF(#REF!="",0,#REF!),0)</f>
        <v>0</v>
      </c>
    </row>
    <row r="62" spans="1:18" x14ac:dyDescent="0.3">
      <c r="A62" s="8">
        <v>3</v>
      </c>
      <c r="B62" s="7">
        <v>3.5576739752144899</v>
      </c>
      <c r="C62" s="7">
        <v>13</v>
      </c>
      <c r="D62" s="7"/>
      <c r="E62" s="7"/>
      <c r="G62">
        <f t="shared" si="1"/>
        <v>3.5576739752144899</v>
      </c>
      <c r="H62">
        <f t="shared" si="2"/>
        <v>13</v>
      </c>
      <c r="I62">
        <f t="shared" si="3"/>
        <v>0</v>
      </c>
      <c r="J62">
        <f t="shared" si="4"/>
        <v>0</v>
      </c>
      <c r="K62">
        <f t="shared" si="5"/>
        <v>0</v>
      </c>
      <c r="L62">
        <f>IFERROR(IF(#REF!="",0,#REF!),0)</f>
        <v>0</v>
      </c>
      <c r="M62">
        <f>IFERROR(IF(#REF!="",0,#REF!+1),0)</f>
        <v>0</v>
      </c>
      <c r="N62">
        <f>IFERROR(IF(#REF!="",0,#REF!),0)</f>
        <v>0</v>
      </c>
      <c r="O62">
        <f>IFERROR(IF(#REF!="",0,#REF!+1),0)</f>
        <v>0</v>
      </c>
      <c r="P62">
        <f>IFERROR(IF(#REF!="",0,#REF!),0)</f>
        <v>0</v>
      </c>
      <c r="Q62">
        <f>IFERROR(IF(#REF!="",0,#REF!+1),0)</f>
        <v>0</v>
      </c>
      <c r="R62">
        <f>IFERROR(IF(#REF!="",0,#REF!),0)</f>
        <v>0</v>
      </c>
    </row>
    <row r="63" spans="1:18" x14ac:dyDescent="0.3">
      <c r="A63" s="8">
        <v>4</v>
      </c>
      <c r="B63" s="7">
        <v>3.1668255481410865</v>
      </c>
      <c r="C63" s="7">
        <v>12</v>
      </c>
      <c r="D63" s="7"/>
      <c r="E63" s="7"/>
      <c r="G63">
        <f t="shared" si="1"/>
        <v>3.1668255481410865</v>
      </c>
      <c r="H63">
        <f t="shared" si="2"/>
        <v>12</v>
      </c>
      <c r="I63">
        <f t="shared" si="3"/>
        <v>0</v>
      </c>
      <c r="J63">
        <f t="shared" si="4"/>
        <v>0</v>
      </c>
      <c r="K63">
        <f t="shared" si="5"/>
        <v>0</v>
      </c>
      <c r="L63">
        <f>IFERROR(IF(#REF!="",0,#REF!),0)</f>
        <v>0</v>
      </c>
      <c r="M63">
        <f>IFERROR(IF(#REF!="",0,#REF!+1),0)</f>
        <v>0</v>
      </c>
      <c r="N63">
        <f>IFERROR(IF(#REF!="",0,#REF!),0)</f>
        <v>0</v>
      </c>
      <c r="O63">
        <f>IFERROR(IF(#REF!="",0,#REF!+1),0)</f>
        <v>0</v>
      </c>
      <c r="P63">
        <f>IFERROR(IF(#REF!="",0,#REF!),0)</f>
        <v>0</v>
      </c>
      <c r="Q63">
        <f>IFERROR(IF(#REF!="",0,#REF!+1),0)</f>
        <v>0</v>
      </c>
      <c r="R63">
        <f>IFERROR(IF(#REF!="",0,#REF!),0)</f>
        <v>0</v>
      </c>
    </row>
    <row r="64" spans="1:18" x14ac:dyDescent="0.3">
      <c r="A64" s="8">
        <v>5</v>
      </c>
      <c r="B64" s="7">
        <v>2.0654843110504775</v>
      </c>
      <c r="C64" s="7">
        <v>9</v>
      </c>
      <c r="D64" s="7"/>
      <c r="E64" s="7"/>
      <c r="G64">
        <f t="shared" si="1"/>
        <v>2.0654843110504775</v>
      </c>
      <c r="H64">
        <f t="shared" si="2"/>
        <v>9</v>
      </c>
      <c r="I64">
        <f t="shared" si="3"/>
        <v>0</v>
      </c>
      <c r="J64">
        <f t="shared" si="4"/>
        <v>0</v>
      </c>
      <c r="K64">
        <f t="shared" si="5"/>
        <v>0</v>
      </c>
      <c r="L64">
        <f>IFERROR(IF(#REF!="",0,#REF!),0)</f>
        <v>0</v>
      </c>
      <c r="M64">
        <f>IFERROR(IF(#REF!="",0,#REF!+1),0)</f>
        <v>0</v>
      </c>
      <c r="N64">
        <f>IFERROR(IF(#REF!="",0,#REF!),0)</f>
        <v>0</v>
      </c>
      <c r="O64">
        <f>IFERROR(IF(#REF!="",0,#REF!+1),0)</f>
        <v>0</v>
      </c>
      <c r="P64">
        <f>IFERROR(IF(#REF!="",0,#REF!),0)</f>
        <v>0</v>
      </c>
      <c r="Q64">
        <f>IFERROR(IF(#REF!="",0,#REF!+1),0)</f>
        <v>0</v>
      </c>
      <c r="R64">
        <f>IFERROR(IF(#REF!="",0,#REF!),0)</f>
        <v>0</v>
      </c>
    </row>
    <row r="65" spans="1:18" x14ac:dyDescent="0.3">
      <c r="A65" s="8">
        <v>6</v>
      </c>
      <c r="B65" s="7">
        <v>2.9768076398362893</v>
      </c>
      <c r="C65" s="7">
        <v>12</v>
      </c>
      <c r="D65" s="7"/>
      <c r="E65" s="7"/>
      <c r="G65">
        <f t="shared" si="1"/>
        <v>2.9768076398362893</v>
      </c>
      <c r="H65">
        <f t="shared" si="2"/>
        <v>12</v>
      </c>
      <c r="I65">
        <f t="shared" si="3"/>
        <v>0</v>
      </c>
      <c r="J65">
        <f t="shared" si="4"/>
        <v>0</v>
      </c>
      <c r="K65">
        <f t="shared" si="5"/>
        <v>0</v>
      </c>
      <c r="L65">
        <f>IFERROR(IF(#REF!="",0,#REF!),0)</f>
        <v>0</v>
      </c>
      <c r="M65">
        <f>IFERROR(IF(#REF!="",0,#REF!+1),0)</f>
        <v>0</v>
      </c>
      <c r="N65">
        <f>IFERROR(IF(#REF!="",0,#REF!),0)</f>
        <v>0</v>
      </c>
      <c r="O65">
        <f>IFERROR(IF(#REF!="",0,#REF!+1),0)</f>
        <v>0</v>
      </c>
      <c r="P65">
        <f>IFERROR(IF(#REF!="",0,#REF!),0)</f>
        <v>0</v>
      </c>
      <c r="Q65">
        <f>IFERROR(IF(#REF!="",0,#REF!+1),0)</f>
        <v>0</v>
      </c>
      <c r="R65">
        <f>IFERROR(IF(#REF!="",0,#REF!),0)</f>
        <v>0</v>
      </c>
    </row>
    <row r="66" spans="1:18" x14ac:dyDescent="0.3">
      <c r="A66" s="6">
        <v>400012</v>
      </c>
      <c r="B66" s="7"/>
      <c r="C66" s="7"/>
      <c r="D66" s="7"/>
      <c r="E66" s="7"/>
      <c r="G66">
        <f t="shared" si="1"/>
        <v>0</v>
      </c>
      <c r="H66">
        <f t="shared" si="2"/>
        <v>0</v>
      </c>
      <c r="I66">
        <f t="shared" si="3"/>
        <v>0</v>
      </c>
      <c r="J66">
        <f t="shared" si="4"/>
        <v>0</v>
      </c>
      <c r="K66">
        <f t="shared" si="5"/>
        <v>0</v>
      </c>
      <c r="L66">
        <f>IFERROR(IF(#REF!="",0,#REF!),0)</f>
        <v>0</v>
      </c>
      <c r="M66">
        <f>IFERROR(IF(#REF!="",0,#REF!+1),0)</f>
        <v>0</v>
      </c>
      <c r="N66">
        <f>IFERROR(IF(#REF!="",0,#REF!),0)</f>
        <v>0</v>
      </c>
      <c r="O66">
        <f>IFERROR(IF(#REF!="",0,#REF!+1),0)</f>
        <v>0</v>
      </c>
      <c r="P66">
        <f>IFERROR(IF(#REF!="",0,#REF!),0)</f>
        <v>0</v>
      </c>
      <c r="Q66">
        <f>IFERROR(IF(#REF!="",0,#REF!+1),0)</f>
        <v>0</v>
      </c>
      <c r="R66">
        <f>IFERROR(IF(#REF!="",0,#REF!),0)</f>
        <v>0</v>
      </c>
    </row>
    <row r="67" spans="1:18" x14ac:dyDescent="0.3">
      <c r="A67" s="8">
        <v>1</v>
      </c>
      <c r="B67" s="7"/>
      <c r="C67" s="7"/>
      <c r="D67" s="7">
        <v>8</v>
      </c>
      <c r="E67" s="7">
        <v>24</v>
      </c>
      <c r="G67">
        <f t="shared" si="1"/>
        <v>0</v>
      </c>
      <c r="H67">
        <f t="shared" si="2"/>
        <v>0</v>
      </c>
      <c r="I67">
        <f t="shared" si="3"/>
        <v>8</v>
      </c>
      <c r="J67">
        <f t="shared" si="4"/>
        <v>24</v>
      </c>
      <c r="K67">
        <f t="shared" si="5"/>
        <v>0</v>
      </c>
      <c r="L67">
        <f>IFERROR(IF(#REF!="",0,#REF!),0)</f>
        <v>0</v>
      </c>
      <c r="M67">
        <f>IFERROR(IF(#REF!="",0,#REF!+1),0)</f>
        <v>0</v>
      </c>
      <c r="N67">
        <f>IFERROR(IF(#REF!="",0,#REF!),0)</f>
        <v>0</v>
      </c>
      <c r="O67">
        <f>IFERROR(IF(#REF!="",0,#REF!+1),0)</f>
        <v>0</v>
      </c>
      <c r="P67">
        <f>IFERROR(IF(#REF!="",0,#REF!),0)</f>
        <v>0</v>
      </c>
      <c r="Q67">
        <f>IFERROR(IF(#REF!="",0,#REF!+1),0)</f>
        <v>0</v>
      </c>
      <c r="R67">
        <f>IFERROR(IF(#REF!="",0,#REF!),0)</f>
        <v>0</v>
      </c>
    </row>
    <row r="68" spans="1:18" x14ac:dyDescent="0.3">
      <c r="A68" s="8">
        <v>2</v>
      </c>
      <c r="B68" s="7"/>
      <c r="C68" s="7"/>
      <c r="D68" s="7">
        <v>9</v>
      </c>
      <c r="E68" s="7">
        <v>25</v>
      </c>
      <c r="G68">
        <f t="shared" si="1"/>
        <v>0</v>
      </c>
      <c r="H68">
        <f t="shared" si="2"/>
        <v>0</v>
      </c>
      <c r="I68">
        <f t="shared" si="3"/>
        <v>9</v>
      </c>
      <c r="J68">
        <f t="shared" si="4"/>
        <v>25</v>
      </c>
      <c r="K68">
        <f t="shared" si="5"/>
        <v>0</v>
      </c>
      <c r="L68">
        <f>IFERROR(IF(#REF!="",0,#REF!),0)</f>
        <v>0</v>
      </c>
      <c r="M68">
        <f>IFERROR(IF(#REF!="",0,#REF!+1),0)</f>
        <v>0</v>
      </c>
      <c r="N68">
        <f>IFERROR(IF(#REF!="",0,#REF!),0)</f>
        <v>0</v>
      </c>
      <c r="O68">
        <f>IFERROR(IF(#REF!="",0,#REF!+1),0)</f>
        <v>0</v>
      </c>
      <c r="P68">
        <f>IFERROR(IF(#REF!="",0,#REF!),0)</f>
        <v>0</v>
      </c>
      <c r="Q68">
        <f>IFERROR(IF(#REF!="",0,#REF!+1),0)</f>
        <v>0</v>
      </c>
      <c r="R68">
        <f>IFERROR(IF(#REF!="",0,#REF!),0)</f>
        <v>0</v>
      </c>
    </row>
    <row r="69" spans="1:18" x14ac:dyDescent="0.3">
      <c r="A69" s="8">
        <v>3</v>
      </c>
      <c r="B69" s="7"/>
      <c r="C69" s="7"/>
      <c r="D69" s="7">
        <v>8</v>
      </c>
      <c r="E69" s="7">
        <v>23</v>
      </c>
      <c r="G69">
        <f t="shared" si="1"/>
        <v>0</v>
      </c>
      <c r="H69">
        <f t="shared" si="2"/>
        <v>0</v>
      </c>
      <c r="I69">
        <f t="shared" si="3"/>
        <v>8</v>
      </c>
      <c r="J69">
        <f t="shared" si="4"/>
        <v>23</v>
      </c>
      <c r="K69">
        <f t="shared" si="5"/>
        <v>0</v>
      </c>
      <c r="L69">
        <f>IFERROR(IF(#REF!="",0,#REF!),0)</f>
        <v>0</v>
      </c>
      <c r="M69">
        <f>IFERROR(IF(#REF!="",0,#REF!+1),0)</f>
        <v>0</v>
      </c>
      <c r="N69">
        <f>IFERROR(IF(#REF!="",0,#REF!),0)</f>
        <v>0</v>
      </c>
      <c r="O69">
        <f>IFERROR(IF(#REF!="",0,#REF!+1),0)</f>
        <v>0</v>
      </c>
      <c r="P69">
        <f>IFERROR(IF(#REF!="",0,#REF!),0)</f>
        <v>0</v>
      </c>
      <c r="Q69">
        <f>IFERROR(IF(#REF!="",0,#REF!+1),0)</f>
        <v>0</v>
      </c>
      <c r="R69">
        <f>IFERROR(IF(#REF!="",0,#REF!),0)</f>
        <v>0</v>
      </c>
    </row>
    <row r="70" spans="1:18" x14ac:dyDescent="0.3">
      <c r="A70" s="8">
        <v>4</v>
      </c>
      <c r="B70" s="7"/>
      <c r="C70" s="7"/>
      <c r="D70" s="7">
        <v>8</v>
      </c>
      <c r="E70" s="7">
        <v>24</v>
      </c>
      <c r="G70">
        <f t="shared" si="1"/>
        <v>0</v>
      </c>
      <c r="H70">
        <f t="shared" si="2"/>
        <v>0</v>
      </c>
      <c r="I70">
        <f t="shared" si="3"/>
        <v>8</v>
      </c>
      <c r="J70">
        <f t="shared" si="4"/>
        <v>24</v>
      </c>
      <c r="K70">
        <f t="shared" si="5"/>
        <v>0</v>
      </c>
      <c r="L70">
        <f>IFERROR(IF(#REF!="",0,#REF!),0)</f>
        <v>0</v>
      </c>
      <c r="M70">
        <f>IFERROR(IF(#REF!="",0,#REF!+1),0)</f>
        <v>0</v>
      </c>
      <c r="N70">
        <f>IFERROR(IF(#REF!="",0,#REF!),0)</f>
        <v>0</v>
      </c>
      <c r="O70">
        <f>IFERROR(IF(#REF!="",0,#REF!+1),0)</f>
        <v>0</v>
      </c>
      <c r="P70">
        <f>IFERROR(IF(#REF!="",0,#REF!),0)</f>
        <v>0</v>
      </c>
      <c r="Q70">
        <f>IFERROR(IF(#REF!="",0,#REF!+1),0)</f>
        <v>0</v>
      </c>
      <c r="R70">
        <f>IFERROR(IF(#REF!="",0,#REF!),0)</f>
        <v>0</v>
      </c>
    </row>
    <row r="71" spans="1:18" x14ac:dyDescent="0.3">
      <c r="A71" s="6">
        <v>400013</v>
      </c>
      <c r="B71" s="7"/>
      <c r="C71" s="7"/>
      <c r="D71" s="7"/>
      <c r="E71" s="7"/>
      <c r="G71">
        <f t="shared" si="1"/>
        <v>0</v>
      </c>
      <c r="H71">
        <f t="shared" si="2"/>
        <v>0</v>
      </c>
      <c r="I71">
        <f t="shared" si="3"/>
        <v>0</v>
      </c>
      <c r="J71">
        <f t="shared" si="4"/>
        <v>0</v>
      </c>
      <c r="K71">
        <f t="shared" si="5"/>
        <v>0</v>
      </c>
      <c r="L71">
        <f>IFERROR(IF(#REF!="",0,#REF!),0)</f>
        <v>0</v>
      </c>
      <c r="M71">
        <f>IFERROR(IF(#REF!="",0,#REF!+1),0)</f>
        <v>0</v>
      </c>
      <c r="N71">
        <f>IFERROR(IF(#REF!="",0,#REF!),0)</f>
        <v>0</v>
      </c>
      <c r="O71">
        <f>IFERROR(IF(#REF!="",0,#REF!+1),0)</f>
        <v>0</v>
      </c>
      <c r="P71">
        <f>IFERROR(IF(#REF!="",0,#REF!),0)</f>
        <v>0</v>
      </c>
      <c r="Q71">
        <f>IFERROR(IF(#REF!="",0,#REF!+1),0)</f>
        <v>0</v>
      </c>
      <c r="R71">
        <f>IFERROR(IF(#REF!="",0,#REF!),0)</f>
        <v>0</v>
      </c>
    </row>
    <row r="72" spans="1:18" x14ac:dyDescent="0.3">
      <c r="A72" s="8">
        <v>1</v>
      </c>
      <c r="B72" s="7">
        <v>4.1715686274509807</v>
      </c>
      <c r="C72" s="7">
        <v>19</v>
      </c>
      <c r="D72" s="7"/>
      <c r="E72" s="7"/>
      <c r="G72">
        <f t="shared" si="1"/>
        <v>4.1715686274509807</v>
      </c>
      <c r="H72">
        <f t="shared" si="2"/>
        <v>19</v>
      </c>
      <c r="I72">
        <f t="shared" si="3"/>
        <v>0</v>
      </c>
      <c r="J72">
        <f t="shared" si="4"/>
        <v>0</v>
      </c>
      <c r="K72">
        <f t="shared" si="5"/>
        <v>0</v>
      </c>
      <c r="L72">
        <f>IFERROR(IF(#REF!="",0,#REF!),0)</f>
        <v>0</v>
      </c>
      <c r="M72">
        <f>IFERROR(IF(#REF!="",0,#REF!+1),0)</f>
        <v>0</v>
      </c>
      <c r="N72">
        <f>IFERROR(IF(#REF!="",0,#REF!),0)</f>
        <v>0</v>
      </c>
      <c r="O72">
        <f>IFERROR(IF(#REF!="",0,#REF!+1),0)</f>
        <v>0</v>
      </c>
      <c r="P72">
        <f>IFERROR(IF(#REF!="",0,#REF!),0)</f>
        <v>0</v>
      </c>
      <c r="Q72">
        <f>IFERROR(IF(#REF!="",0,#REF!+1),0)</f>
        <v>0</v>
      </c>
      <c r="R72">
        <f>IFERROR(IF(#REF!="",0,#REF!),0)</f>
        <v>0</v>
      </c>
    </row>
    <row r="73" spans="1:18" x14ac:dyDescent="0.3">
      <c r="A73" s="8">
        <v>2</v>
      </c>
      <c r="B73" s="7">
        <v>4.6715686274509807</v>
      </c>
      <c r="C73" s="7">
        <v>17</v>
      </c>
      <c r="D73" s="7"/>
      <c r="E73" s="7"/>
      <c r="G73">
        <f t="shared" ref="G73:G136" si="6">IFERROR(IF(B73="",0,B73),0)</f>
        <v>4.6715686274509807</v>
      </c>
      <c r="H73">
        <f t="shared" ref="H73:H136" si="7">IFERROR(IF(C73="",0,C73),0)</f>
        <v>17</v>
      </c>
      <c r="I73">
        <f t="shared" ref="I73:I136" si="8">IFERROR(IF(D73="",0,D73),0)</f>
        <v>0</v>
      </c>
      <c r="J73">
        <f t="shared" ref="J73:J136" si="9">IFERROR(IF(E73="",0,E73),0)</f>
        <v>0</v>
      </c>
      <c r="K73">
        <f t="shared" ref="K73:K136" si="10">IFERROR(IF(F73="",0,F73+1),0)</f>
        <v>0</v>
      </c>
      <c r="L73">
        <f>IFERROR(IF(#REF!="",0,#REF!),0)</f>
        <v>0</v>
      </c>
      <c r="M73">
        <f>IFERROR(IF(#REF!="",0,#REF!+1),0)</f>
        <v>0</v>
      </c>
      <c r="N73">
        <f>IFERROR(IF(#REF!="",0,#REF!),0)</f>
        <v>0</v>
      </c>
      <c r="O73">
        <f>IFERROR(IF(#REF!="",0,#REF!+1),0)</f>
        <v>0</v>
      </c>
      <c r="P73">
        <f>IFERROR(IF(#REF!="",0,#REF!),0)</f>
        <v>0</v>
      </c>
      <c r="Q73">
        <f>IFERROR(IF(#REF!="",0,#REF!+1),0)</f>
        <v>0</v>
      </c>
      <c r="R73">
        <f>IFERROR(IF(#REF!="",0,#REF!),0)</f>
        <v>0</v>
      </c>
    </row>
    <row r="74" spans="1:18" x14ac:dyDescent="0.3">
      <c r="A74" s="8">
        <v>3</v>
      </c>
      <c r="B74" s="7">
        <v>4.7058823529411766</v>
      </c>
      <c r="C74" s="7">
        <v>15</v>
      </c>
      <c r="D74" s="7"/>
      <c r="E74" s="7"/>
      <c r="G74">
        <f t="shared" si="6"/>
        <v>4.7058823529411766</v>
      </c>
      <c r="H74">
        <f t="shared" si="7"/>
        <v>15</v>
      </c>
      <c r="I74">
        <f t="shared" si="8"/>
        <v>0</v>
      </c>
      <c r="J74">
        <f t="shared" si="9"/>
        <v>0</v>
      </c>
      <c r="K74">
        <f t="shared" si="10"/>
        <v>0</v>
      </c>
      <c r="L74">
        <f>IFERROR(IF(#REF!="",0,#REF!),0)</f>
        <v>0</v>
      </c>
      <c r="M74">
        <f>IFERROR(IF(#REF!="",0,#REF!+1),0)</f>
        <v>0</v>
      </c>
      <c r="N74">
        <f>IFERROR(IF(#REF!="",0,#REF!),0)</f>
        <v>0</v>
      </c>
      <c r="O74">
        <f>IFERROR(IF(#REF!="",0,#REF!+1),0)</f>
        <v>0</v>
      </c>
      <c r="P74">
        <f>IFERROR(IF(#REF!="",0,#REF!),0)</f>
        <v>0</v>
      </c>
      <c r="Q74">
        <f>IFERROR(IF(#REF!="",0,#REF!+1),0)</f>
        <v>0</v>
      </c>
      <c r="R74">
        <f>IFERROR(IF(#REF!="",0,#REF!),0)</f>
        <v>0</v>
      </c>
    </row>
    <row r="75" spans="1:18" x14ac:dyDescent="0.3">
      <c r="A75" s="8">
        <v>4</v>
      </c>
      <c r="B75" s="7">
        <v>4.2794117647058822</v>
      </c>
      <c r="C75" s="7">
        <v>18</v>
      </c>
      <c r="D75" s="7"/>
      <c r="E75" s="7"/>
      <c r="G75">
        <f t="shared" si="6"/>
        <v>4.2794117647058822</v>
      </c>
      <c r="H75">
        <f t="shared" si="7"/>
        <v>18</v>
      </c>
      <c r="I75">
        <f t="shared" si="8"/>
        <v>0</v>
      </c>
      <c r="J75">
        <f t="shared" si="9"/>
        <v>0</v>
      </c>
      <c r="K75">
        <f t="shared" si="10"/>
        <v>0</v>
      </c>
      <c r="L75">
        <f>IFERROR(IF(#REF!="",0,#REF!),0)</f>
        <v>0</v>
      </c>
      <c r="M75">
        <f>IFERROR(IF(#REF!="",0,#REF!+1),0)</f>
        <v>0</v>
      </c>
      <c r="N75">
        <f>IFERROR(IF(#REF!="",0,#REF!),0)</f>
        <v>0</v>
      </c>
      <c r="O75">
        <f>IFERROR(IF(#REF!="",0,#REF!+1),0)</f>
        <v>0</v>
      </c>
      <c r="P75">
        <f>IFERROR(IF(#REF!="",0,#REF!),0)</f>
        <v>0</v>
      </c>
      <c r="Q75">
        <f>IFERROR(IF(#REF!="",0,#REF!+1),0)</f>
        <v>0</v>
      </c>
      <c r="R75">
        <f>IFERROR(IF(#REF!="",0,#REF!),0)</f>
        <v>0</v>
      </c>
    </row>
    <row r="76" spans="1:18" x14ac:dyDescent="0.3">
      <c r="A76" s="6">
        <v>400014</v>
      </c>
      <c r="B76" s="7"/>
      <c r="C76" s="7"/>
      <c r="D76" s="7"/>
      <c r="E76" s="7"/>
      <c r="G76">
        <f t="shared" si="6"/>
        <v>0</v>
      </c>
      <c r="H76">
        <f t="shared" si="7"/>
        <v>0</v>
      </c>
      <c r="I76">
        <f t="shared" si="8"/>
        <v>0</v>
      </c>
      <c r="J76">
        <f t="shared" si="9"/>
        <v>0</v>
      </c>
      <c r="K76">
        <f t="shared" si="10"/>
        <v>0</v>
      </c>
      <c r="L76">
        <f>IFERROR(IF(#REF!="",0,#REF!),0)</f>
        <v>0</v>
      </c>
      <c r="M76">
        <f>IFERROR(IF(#REF!="",0,#REF!+1),0)</f>
        <v>0</v>
      </c>
      <c r="N76">
        <f>IFERROR(IF(#REF!="",0,#REF!),0)</f>
        <v>0</v>
      </c>
      <c r="O76">
        <f>IFERROR(IF(#REF!="",0,#REF!+1),0)</f>
        <v>0</v>
      </c>
      <c r="P76">
        <f>IFERROR(IF(#REF!="",0,#REF!),0)</f>
        <v>0</v>
      </c>
      <c r="Q76">
        <f>IFERROR(IF(#REF!="",0,#REF!+1),0)</f>
        <v>0</v>
      </c>
      <c r="R76">
        <f>IFERROR(IF(#REF!="",0,#REF!),0)</f>
        <v>0</v>
      </c>
    </row>
    <row r="77" spans="1:18" x14ac:dyDescent="0.3">
      <c r="A77" s="8">
        <v>1</v>
      </c>
      <c r="B77" s="7"/>
      <c r="C77" s="7"/>
      <c r="D77" s="7">
        <v>8</v>
      </c>
      <c r="E77" s="7"/>
      <c r="G77">
        <f t="shared" si="6"/>
        <v>0</v>
      </c>
      <c r="H77">
        <f t="shared" si="7"/>
        <v>0</v>
      </c>
      <c r="I77">
        <f t="shared" si="8"/>
        <v>8</v>
      </c>
      <c r="J77">
        <f t="shared" si="9"/>
        <v>0</v>
      </c>
      <c r="K77">
        <f t="shared" si="10"/>
        <v>0</v>
      </c>
      <c r="L77">
        <f>IFERROR(IF(#REF!="",0,#REF!),0)</f>
        <v>0</v>
      </c>
      <c r="M77">
        <f>IFERROR(IF(#REF!="",0,#REF!+1),0)</f>
        <v>0</v>
      </c>
      <c r="N77">
        <f>IFERROR(IF(#REF!="",0,#REF!),0)</f>
        <v>0</v>
      </c>
      <c r="O77">
        <f>IFERROR(IF(#REF!="",0,#REF!+1),0)</f>
        <v>0</v>
      </c>
      <c r="P77">
        <f>IFERROR(IF(#REF!="",0,#REF!),0)</f>
        <v>0</v>
      </c>
      <c r="Q77">
        <f>IFERROR(IF(#REF!="",0,#REF!+1),0)</f>
        <v>0</v>
      </c>
      <c r="R77">
        <f>IFERROR(IF(#REF!="",0,#REF!),0)</f>
        <v>0</v>
      </c>
    </row>
    <row r="78" spans="1:18" x14ac:dyDescent="0.3">
      <c r="A78" s="8">
        <v>2</v>
      </c>
      <c r="B78" s="7"/>
      <c r="C78" s="7"/>
      <c r="D78" s="7">
        <v>7</v>
      </c>
      <c r="E78" s="7"/>
      <c r="G78">
        <f t="shared" si="6"/>
        <v>0</v>
      </c>
      <c r="H78">
        <f t="shared" si="7"/>
        <v>0</v>
      </c>
      <c r="I78">
        <f t="shared" si="8"/>
        <v>7</v>
      </c>
      <c r="J78">
        <f t="shared" si="9"/>
        <v>0</v>
      </c>
      <c r="K78">
        <f t="shared" si="10"/>
        <v>0</v>
      </c>
      <c r="L78">
        <f>IFERROR(IF(#REF!="",0,#REF!),0)</f>
        <v>0</v>
      </c>
      <c r="M78">
        <f>IFERROR(IF(#REF!="",0,#REF!+1),0)</f>
        <v>0</v>
      </c>
      <c r="N78">
        <f>IFERROR(IF(#REF!="",0,#REF!),0)</f>
        <v>0</v>
      </c>
      <c r="O78">
        <f>IFERROR(IF(#REF!="",0,#REF!+1),0)</f>
        <v>0</v>
      </c>
      <c r="P78">
        <f>IFERROR(IF(#REF!="",0,#REF!),0)</f>
        <v>0</v>
      </c>
      <c r="Q78">
        <f>IFERROR(IF(#REF!="",0,#REF!+1),0)</f>
        <v>0</v>
      </c>
      <c r="R78">
        <f>IFERROR(IF(#REF!="",0,#REF!),0)</f>
        <v>0</v>
      </c>
    </row>
    <row r="79" spans="1:18" x14ac:dyDescent="0.3">
      <c r="A79" s="8">
        <v>3</v>
      </c>
      <c r="B79" s="7">
        <v>7</v>
      </c>
      <c r="C79" s="7"/>
      <c r="D79" s="7"/>
      <c r="E79" s="7"/>
      <c r="G79">
        <f t="shared" si="6"/>
        <v>7</v>
      </c>
      <c r="H79">
        <f t="shared" si="7"/>
        <v>0</v>
      </c>
      <c r="I79">
        <f t="shared" si="8"/>
        <v>0</v>
      </c>
      <c r="J79">
        <f t="shared" si="9"/>
        <v>0</v>
      </c>
      <c r="K79">
        <f t="shared" si="10"/>
        <v>0</v>
      </c>
      <c r="L79">
        <f>IFERROR(IF(#REF!="",0,#REF!),0)</f>
        <v>0</v>
      </c>
      <c r="M79">
        <f>IFERROR(IF(#REF!="",0,#REF!+1),0)</f>
        <v>0</v>
      </c>
      <c r="N79">
        <f>IFERROR(IF(#REF!="",0,#REF!),0)</f>
        <v>0</v>
      </c>
      <c r="O79">
        <f>IFERROR(IF(#REF!="",0,#REF!+1),0)</f>
        <v>0</v>
      </c>
      <c r="P79">
        <f>IFERROR(IF(#REF!="",0,#REF!),0)</f>
        <v>0</v>
      </c>
      <c r="Q79">
        <f>IFERROR(IF(#REF!="",0,#REF!+1),0)</f>
        <v>0</v>
      </c>
      <c r="R79">
        <f>IFERROR(IF(#REF!="",0,#REF!),0)</f>
        <v>0</v>
      </c>
    </row>
    <row r="80" spans="1:18" x14ac:dyDescent="0.3">
      <c r="A80" s="8">
        <v>4</v>
      </c>
      <c r="B80" s="7"/>
      <c r="C80" s="7"/>
      <c r="D80" s="7">
        <v>8</v>
      </c>
      <c r="E80" s="7"/>
      <c r="G80">
        <f t="shared" si="6"/>
        <v>0</v>
      </c>
      <c r="H80">
        <f t="shared" si="7"/>
        <v>0</v>
      </c>
      <c r="I80">
        <f t="shared" si="8"/>
        <v>8</v>
      </c>
      <c r="J80">
        <f t="shared" si="9"/>
        <v>0</v>
      </c>
      <c r="K80">
        <f t="shared" si="10"/>
        <v>0</v>
      </c>
      <c r="L80">
        <f>IFERROR(IF(#REF!="",0,#REF!),0)</f>
        <v>0</v>
      </c>
      <c r="M80">
        <f>IFERROR(IF(#REF!="",0,#REF!+1),0)</f>
        <v>0</v>
      </c>
      <c r="N80">
        <f>IFERROR(IF(#REF!="",0,#REF!),0)</f>
        <v>0</v>
      </c>
      <c r="O80">
        <f>IFERROR(IF(#REF!="",0,#REF!+1),0)</f>
        <v>0</v>
      </c>
      <c r="P80">
        <f>IFERROR(IF(#REF!="",0,#REF!),0)</f>
        <v>0</v>
      </c>
      <c r="Q80">
        <f>IFERROR(IF(#REF!="",0,#REF!+1),0)</f>
        <v>0</v>
      </c>
      <c r="R80">
        <f>IFERROR(IF(#REF!="",0,#REF!),0)</f>
        <v>0</v>
      </c>
    </row>
    <row r="81" spans="1:18" x14ac:dyDescent="0.3">
      <c r="A81" s="6">
        <v>400015</v>
      </c>
      <c r="B81" s="7"/>
      <c r="C81" s="7"/>
      <c r="D81" s="7"/>
      <c r="E81" s="7"/>
      <c r="G81">
        <f t="shared" si="6"/>
        <v>0</v>
      </c>
      <c r="H81">
        <f t="shared" si="7"/>
        <v>0</v>
      </c>
      <c r="I81">
        <f t="shared" si="8"/>
        <v>0</v>
      </c>
      <c r="J81">
        <f t="shared" si="9"/>
        <v>0</v>
      </c>
      <c r="K81">
        <f t="shared" si="10"/>
        <v>0</v>
      </c>
      <c r="L81">
        <f>IFERROR(IF(#REF!="",0,#REF!),0)</f>
        <v>0</v>
      </c>
      <c r="M81">
        <f>IFERROR(IF(#REF!="",0,#REF!+1),0)</f>
        <v>0</v>
      </c>
      <c r="N81">
        <f>IFERROR(IF(#REF!="",0,#REF!),0)</f>
        <v>0</v>
      </c>
      <c r="O81">
        <f>IFERROR(IF(#REF!="",0,#REF!+1),0)</f>
        <v>0</v>
      </c>
      <c r="P81">
        <f>IFERROR(IF(#REF!="",0,#REF!),0)</f>
        <v>0</v>
      </c>
      <c r="Q81">
        <f>IFERROR(IF(#REF!="",0,#REF!+1),0)</f>
        <v>0</v>
      </c>
      <c r="R81">
        <f>IFERROR(IF(#REF!="",0,#REF!),0)</f>
        <v>0</v>
      </c>
    </row>
    <row r="82" spans="1:18" x14ac:dyDescent="0.3">
      <c r="A82" s="8">
        <v>1</v>
      </c>
      <c r="B82" s="7"/>
      <c r="C82" s="7"/>
      <c r="D82" s="7">
        <v>9</v>
      </c>
      <c r="E82" s="7">
        <v>25</v>
      </c>
      <c r="G82">
        <f t="shared" si="6"/>
        <v>0</v>
      </c>
      <c r="H82">
        <f t="shared" si="7"/>
        <v>0</v>
      </c>
      <c r="I82">
        <f t="shared" si="8"/>
        <v>9</v>
      </c>
      <c r="J82">
        <f t="shared" si="9"/>
        <v>25</v>
      </c>
      <c r="K82">
        <f t="shared" si="10"/>
        <v>0</v>
      </c>
      <c r="L82">
        <f>IFERROR(IF(#REF!="",0,#REF!),0)</f>
        <v>0</v>
      </c>
      <c r="M82">
        <f>IFERROR(IF(#REF!="",0,#REF!+1),0)</f>
        <v>0</v>
      </c>
      <c r="N82">
        <f>IFERROR(IF(#REF!="",0,#REF!),0)</f>
        <v>0</v>
      </c>
      <c r="O82">
        <f>IFERROR(IF(#REF!="",0,#REF!+1),0)</f>
        <v>0</v>
      </c>
      <c r="P82">
        <f>IFERROR(IF(#REF!="",0,#REF!),0)</f>
        <v>0</v>
      </c>
      <c r="Q82">
        <f>IFERROR(IF(#REF!="",0,#REF!+1),0)</f>
        <v>0</v>
      </c>
      <c r="R82">
        <f>IFERROR(IF(#REF!="",0,#REF!),0)</f>
        <v>0</v>
      </c>
    </row>
    <row r="83" spans="1:18" x14ac:dyDescent="0.3">
      <c r="A83" s="8">
        <v>2</v>
      </c>
      <c r="B83" s="7"/>
      <c r="C83" s="7"/>
      <c r="D83" s="7">
        <v>8</v>
      </c>
      <c r="E83" s="7">
        <v>24</v>
      </c>
      <c r="G83">
        <f t="shared" si="6"/>
        <v>0</v>
      </c>
      <c r="H83">
        <f t="shared" si="7"/>
        <v>0</v>
      </c>
      <c r="I83">
        <f t="shared" si="8"/>
        <v>8</v>
      </c>
      <c r="J83">
        <f t="shared" si="9"/>
        <v>24</v>
      </c>
      <c r="K83">
        <f t="shared" si="10"/>
        <v>0</v>
      </c>
      <c r="L83">
        <f>IFERROR(IF(#REF!="",0,#REF!),0)</f>
        <v>0</v>
      </c>
      <c r="M83">
        <f>IFERROR(IF(#REF!="",0,#REF!+1),0)</f>
        <v>0</v>
      </c>
      <c r="N83">
        <f>IFERROR(IF(#REF!="",0,#REF!),0)</f>
        <v>0</v>
      </c>
      <c r="O83">
        <f>IFERROR(IF(#REF!="",0,#REF!+1),0)</f>
        <v>0</v>
      </c>
      <c r="P83">
        <f>IFERROR(IF(#REF!="",0,#REF!),0)</f>
        <v>0</v>
      </c>
      <c r="Q83">
        <f>IFERROR(IF(#REF!="",0,#REF!+1),0)</f>
        <v>0</v>
      </c>
      <c r="R83">
        <f>IFERROR(IF(#REF!="",0,#REF!),0)</f>
        <v>0</v>
      </c>
    </row>
    <row r="84" spans="1:18" x14ac:dyDescent="0.3">
      <c r="A84" s="8">
        <v>3</v>
      </c>
      <c r="B84" s="7"/>
      <c r="C84" s="7"/>
      <c r="D84" s="7">
        <v>9</v>
      </c>
      <c r="E84" s="7">
        <v>25</v>
      </c>
      <c r="G84">
        <f t="shared" si="6"/>
        <v>0</v>
      </c>
      <c r="H84">
        <f t="shared" si="7"/>
        <v>0</v>
      </c>
      <c r="I84">
        <f t="shared" si="8"/>
        <v>9</v>
      </c>
      <c r="J84">
        <f t="shared" si="9"/>
        <v>25</v>
      </c>
      <c r="K84">
        <f t="shared" si="10"/>
        <v>0</v>
      </c>
      <c r="L84">
        <f>IFERROR(IF(#REF!="",0,#REF!),0)</f>
        <v>0</v>
      </c>
      <c r="M84">
        <f>IFERROR(IF(#REF!="",0,#REF!+1),0)</f>
        <v>0</v>
      </c>
      <c r="N84">
        <f>IFERROR(IF(#REF!="",0,#REF!),0)</f>
        <v>0</v>
      </c>
      <c r="O84">
        <f>IFERROR(IF(#REF!="",0,#REF!+1),0)</f>
        <v>0</v>
      </c>
      <c r="P84">
        <f>IFERROR(IF(#REF!="",0,#REF!),0)</f>
        <v>0</v>
      </c>
      <c r="Q84">
        <f>IFERROR(IF(#REF!="",0,#REF!+1),0)</f>
        <v>0</v>
      </c>
      <c r="R84">
        <f>IFERROR(IF(#REF!="",0,#REF!),0)</f>
        <v>0</v>
      </c>
    </row>
    <row r="85" spans="1:18" x14ac:dyDescent="0.3">
      <c r="A85" s="8">
        <v>4</v>
      </c>
      <c r="B85" s="7"/>
      <c r="C85" s="7"/>
      <c r="D85" s="7">
        <v>9</v>
      </c>
      <c r="E85" s="7">
        <v>24</v>
      </c>
      <c r="G85">
        <f t="shared" si="6"/>
        <v>0</v>
      </c>
      <c r="H85">
        <f t="shared" si="7"/>
        <v>0</v>
      </c>
      <c r="I85">
        <f t="shared" si="8"/>
        <v>9</v>
      </c>
      <c r="J85">
        <f t="shared" si="9"/>
        <v>24</v>
      </c>
      <c r="K85">
        <f t="shared" si="10"/>
        <v>0</v>
      </c>
      <c r="L85">
        <f>IFERROR(IF(#REF!="",0,#REF!),0)</f>
        <v>0</v>
      </c>
      <c r="M85">
        <f>IFERROR(IF(#REF!="",0,#REF!+1),0)</f>
        <v>0</v>
      </c>
      <c r="N85">
        <f>IFERROR(IF(#REF!="",0,#REF!),0)</f>
        <v>0</v>
      </c>
      <c r="O85">
        <f>IFERROR(IF(#REF!="",0,#REF!+1),0)</f>
        <v>0</v>
      </c>
      <c r="P85">
        <f>IFERROR(IF(#REF!="",0,#REF!),0)</f>
        <v>0</v>
      </c>
      <c r="Q85">
        <f>IFERROR(IF(#REF!="",0,#REF!+1),0)</f>
        <v>0</v>
      </c>
      <c r="R85">
        <f>IFERROR(IF(#REF!="",0,#REF!),0)</f>
        <v>0</v>
      </c>
    </row>
    <row r="86" spans="1:18" x14ac:dyDescent="0.3">
      <c r="A86" s="6">
        <v>400016</v>
      </c>
      <c r="B86" s="7"/>
      <c r="C86" s="7"/>
      <c r="D86" s="7"/>
      <c r="E86" s="7"/>
      <c r="G86">
        <f t="shared" si="6"/>
        <v>0</v>
      </c>
      <c r="H86">
        <f t="shared" si="7"/>
        <v>0</v>
      </c>
      <c r="I86">
        <f t="shared" si="8"/>
        <v>0</v>
      </c>
      <c r="J86">
        <f t="shared" si="9"/>
        <v>0</v>
      </c>
      <c r="K86">
        <f t="shared" si="10"/>
        <v>0</v>
      </c>
      <c r="L86">
        <f>IFERROR(IF(#REF!="",0,#REF!),0)</f>
        <v>0</v>
      </c>
      <c r="M86">
        <f>IFERROR(IF(#REF!="",0,#REF!+1),0)</f>
        <v>0</v>
      </c>
      <c r="N86">
        <f>IFERROR(IF(#REF!="",0,#REF!),0)</f>
        <v>0</v>
      </c>
      <c r="O86">
        <f>IFERROR(IF(#REF!="",0,#REF!+1),0)</f>
        <v>0</v>
      </c>
      <c r="P86">
        <f>IFERROR(IF(#REF!="",0,#REF!),0)</f>
        <v>0</v>
      </c>
      <c r="Q86">
        <f>IFERROR(IF(#REF!="",0,#REF!+1),0)</f>
        <v>0</v>
      </c>
      <c r="R86">
        <f>IFERROR(IF(#REF!="",0,#REF!),0)</f>
        <v>0</v>
      </c>
    </row>
    <row r="87" spans="1:18" x14ac:dyDescent="0.3">
      <c r="A87" s="8">
        <v>1</v>
      </c>
      <c r="B87" s="7">
        <v>4.9803921568627452</v>
      </c>
      <c r="C87" s="7">
        <v>19</v>
      </c>
      <c r="D87" s="7"/>
      <c r="E87" s="7"/>
      <c r="G87">
        <f t="shared" si="6"/>
        <v>4.9803921568627452</v>
      </c>
      <c r="H87">
        <f t="shared" si="7"/>
        <v>19</v>
      </c>
      <c r="I87">
        <f t="shared" si="8"/>
        <v>0</v>
      </c>
      <c r="J87">
        <f t="shared" si="9"/>
        <v>0</v>
      </c>
      <c r="K87">
        <f t="shared" si="10"/>
        <v>0</v>
      </c>
      <c r="L87">
        <f>IFERROR(IF(#REF!="",0,#REF!),0)</f>
        <v>0</v>
      </c>
      <c r="M87">
        <f>IFERROR(IF(#REF!="",0,#REF!+1),0)</f>
        <v>0</v>
      </c>
      <c r="N87">
        <f>IFERROR(IF(#REF!="",0,#REF!),0)</f>
        <v>0</v>
      </c>
      <c r="O87">
        <f>IFERROR(IF(#REF!="",0,#REF!+1),0)</f>
        <v>0</v>
      </c>
      <c r="P87">
        <f>IFERROR(IF(#REF!="",0,#REF!),0)</f>
        <v>0</v>
      </c>
      <c r="Q87">
        <f>IFERROR(IF(#REF!="",0,#REF!+1),0)</f>
        <v>0</v>
      </c>
      <c r="R87">
        <f>IFERROR(IF(#REF!="",0,#REF!),0)</f>
        <v>0</v>
      </c>
    </row>
    <row r="88" spans="1:18" x14ac:dyDescent="0.3">
      <c r="A88" s="8">
        <v>2</v>
      </c>
      <c r="B88" s="7">
        <v>3.1143946615824594</v>
      </c>
      <c r="C88" s="7">
        <v>20</v>
      </c>
      <c r="D88" s="7"/>
      <c r="E88" s="7"/>
      <c r="G88">
        <f t="shared" si="6"/>
        <v>3.1143946615824594</v>
      </c>
      <c r="H88">
        <f t="shared" si="7"/>
        <v>20</v>
      </c>
      <c r="I88">
        <f t="shared" si="8"/>
        <v>0</v>
      </c>
      <c r="J88">
        <f t="shared" si="9"/>
        <v>0</v>
      </c>
      <c r="K88">
        <f t="shared" si="10"/>
        <v>0</v>
      </c>
      <c r="L88">
        <f>IFERROR(IF(#REF!="",0,#REF!),0)</f>
        <v>0</v>
      </c>
      <c r="M88">
        <f>IFERROR(IF(#REF!="",0,#REF!+1),0)</f>
        <v>0</v>
      </c>
      <c r="N88">
        <f>IFERROR(IF(#REF!="",0,#REF!),0)</f>
        <v>0</v>
      </c>
      <c r="O88">
        <f>IFERROR(IF(#REF!="",0,#REF!+1),0)</f>
        <v>0</v>
      </c>
      <c r="P88">
        <f>IFERROR(IF(#REF!="",0,#REF!),0)</f>
        <v>0</v>
      </c>
      <c r="Q88">
        <f>IFERROR(IF(#REF!="",0,#REF!+1),0)</f>
        <v>0</v>
      </c>
      <c r="R88">
        <f>IFERROR(IF(#REF!="",0,#REF!),0)</f>
        <v>0</v>
      </c>
    </row>
    <row r="89" spans="1:18" x14ac:dyDescent="0.3">
      <c r="A89" s="8">
        <v>3</v>
      </c>
      <c r="B89" s="7">
        <v>3.7149666348903718</v>
      </c>
      <c r="C89" s="7">
        <v>17</v>
      </c>
      <c r="D89" s="7"/>
      <c r="E89" s="7"/>
      <c r="G89">
        <f t="shared" si="6"/>
        <v>3.7149666348903718</v>
      </c>
      <c r="H89">
        <f t="shared" si="7"/>
        <v>17</v>
      </c>
      <c r="I89">
        <f t="shared" si="8"/>
        <v>0</v>
      </c>
      <c r="J89">
        <f t="shared" si="9"/>
        <v>0</v>
      </c>
      <c r="K89">
        <f t="shared" si="10"/>
        <v>0</v>
      </c>
      <c r="L89">
        <f>IFERROR(IF(#REF!="",0,#REF!),0)</f>
        <v>0</v>
      </c>
      <c r="M89">
        <f>IFERROR(IF(#REF!="",0,#REF!+1),0)</f>
        <v>0</v>
      </c>
      <c r="N89">
        <f>IFERROR(IF(#REF!="",0,#REF!),0)</f>
        <v>0</v>
      </c>
      <c r="O89">
        <f>IFERROR(IF(#REF!="",0,#REF!+1),0)</f>
        <v>0</v>
      </c>
      <c r="P89">
        <f>IFERROR(IF(#REF!="",0,#REF!),0)</f>
        <v>0</v>
      </c>
      <c r="Q89">
        <f>IFERROR(IF(#REF!="",0,#REF!+1),0)</f>
        <v>0</v>
      </c>
      <c r="R89">
        <f>IFERROR(IF(#REF!="",0,#REF!),0)</f>
        <v>0</v>
      </c>
    </row>
    <row r="90" spans="1:18" x14ac:dyDescent="0.3">
      <c r="A90" s="8">
        <v>4</v>
      </c>
      <c r="B90" s="7">
        <v>4.0200190657769301</v>
      </c>
      <c r="C90" s="7">
        <v>17</v>
      </c>
      <c r="D90" s="7"/>
      <c r="E90" s="7"/>
      <c r="G90">
        <f t="shared" si="6"/>
        <v>4.0200190657769301</v>
      </c>
      <c r="H90">
        <f t="shared" si="7"/>
        <v>17</v>
      </c>
      <c r="I90">
        <f t="shared" si="8"/>
        <v>0</v>
      </c>
      <c r="J90">
        <f t="shared" si="9"/>
        <v>0</v>
      </c>
      <c r="K90">
        <f t="shared" si="10"/>
        <v>0</v>
      </c>
      <c r="L90">
        <f>IFERROR(IF(#REF!="",0,#REF!),0)</f>
        <v>0</v>
      </c>
      <c r="M90">
        <f>IFERROR(IF(#REF!="",0,#REF!+1),0)</f>
        <v>0</v>
      </c>
      <c r="N90">
        <f>IFERROR(IF(#REF!="",0,#REF!),0)</f>
        <v>0</v>
      </c>
      <c r="O90">
        <f>IFERROR(IF(#REF!="",0,#REF!+1),0)</f>
        <v>0</v>
      </c>
      <c r="P90">
        <f>IFERROR(IF(#REF!="",0,#REF!),0)</f>
        <v>0</v>
      </c>
      <c r="Q90">
        <f>IFERROR(IF(#REF!="",0,#REF!+1),0)</f>
        <v>0</v>
      </c>
      <c r="R90">
        <f>IFERROR(IF(#REF!="",0,#REF!),0)</f>
        <v>0</v>
      </c>
    </row>
    <row r="91" spans="1:18" x14ac:dyDescent="0.3">
      <c r="A91" s="6">
        <v>400018</v>
      </c>
      <c r="B91" s="7"/>
      <c r="C91" s="7"/>
      <c r="D91" s="7"/>
      <c r="E91" s="7"/>
      <c r="G91">
        <f t="shared" si="6"/>
        <v>0</v>
      </c>
      <c r="H91">
        <f t="shared" si="7"/>
        <v>0</v>
      </c>
      <c r="I91">
        <f t="shared" si="8"/>
        <v>0</v>
      </c>
      <c r="J91">
        <f t="shared" si="9"/>
        <v>0</v>
      </c>
      <c r="K91">
        <f t="shared" si="10"/>
        <v>0</v>
      </c>
      <c r="L91">
        <f>IFERROR(IF(#REF!="",0,#REF!),0)</f>
        <v>0</v>
      </c>
      <c r="M91">
        <f>IFERROR(IF(#REF!="",0,#REF!+1),0)</f>
        <v>0</v>
      </c>
      <c r="N91">
        <f>IFERROR(IF(#REF!="",0,#REF!),0)</f>
        <v>0</v>
      </c>
      <c r="O91">
        <f>IFERROR(IF(#REF!="",0,#REF!+1),0)</f>
        <v>0</v>
      </c>
      <c r="P91">
        <f>IFERROR(IF(#REF!="",0,#REF!),0)</f>
        <v>0</v>
      </c>
      <c r="Q91">
        <f>IFERROR(IF(#REF!="",0,#REF!+1),0)</f>
        <v>0</v>
      </c>
      <c r="R91">
        <f>IFERROR(IF(#REF!="",0,#REF!),0)</f>
        <v>0</v>
      </c>
    </row>
    <row r="92" spans="1:18" x14ac:dyDescent="0.3">
      <c r="A92" s="8">
        <v>1</v>
      </c>
      <c r="B92" s="7">
        <v>4.9313725490196081</v>
      </c>
      <c r="C92" s="7">
        <v>25</v>
      </c>
      <c r="D92" s="7"/>
      <c r="E92" s="7"/>
      <c r="G92">
        <f t="shared" si="6"/>
        <v>4.9313725490196081</v>
      </c>
      <c r="H92">
        <f t="shared" si="7"/>
        <v>25</v>
      </c>
      <c r="I92">
        <f t="shared" si="8"/>
        <v>0</v>
      </c>
      <c r="J92">
        <f t="shared" si="9"/>
        <v>0</v>
      </c>
      <c r="K92">
        <f t="shared" si="10"/>
        <v>0</v>
      </c>
      <c r="L92">
        <f>IFERROR(IF(#REF!="",0,#REF!),0)</f>
        <v>0</v>
      </c>
      <c r="M92">
        <f>IFERROR(IF(#REF!="",0,#REF!+1),0)</f>
        <v>0</v>
      </c>
      <c r="N92">
        <f>IFERROR(IF(#REF!="",0,#REF!),0)</f>
        <v>0</v>
      </c>
      <c r="O92">
        <f>IFERROR(IF(#REF!="",0,#REF!+1),0)</f>
        <v>0</v>
      </c>
      <c r="P92">
        <f>IFERROR(IF(#REF!="",0,#REF!),0)</f>
        <v>0</v>
      </c>
      <c r="Q92">
        <f>IFERROR(IF(#REF!="",0,#REF!+1),0)</f>
        <v>0</v>
      </c>
      <c r="R92">
        <f>IFERROR(IF(#REF!="",0,#REF!),0)</f>
        <v>0</v>
      </c>
    </row>
    <row r="93" spans="1:18" x14ac:dyDescent="0.3">
      <c r="A93" s="8">
        <v>2</v>
      </c>
      <c r="B93" s="7">
        <v>4.534313725490196</v>
      </c>
      <c r="C93" s="7">
        <v>23</v>
      </c>
      <c r="D93" s="7"/>
      <c r="E93" s="7"/>
      <c r="G93">
        <f t="shared" si="6"/>
        <v>4.534313725490196</v>
      </c>
      <c r="H93">
        <f t="shared" si="7"/>
        <v>23</v>
      </c>
      <c r="I93">
        <f t="shared" si="8"/>
        <v>0</v>
      </c>
      <c r="J93">
        <f t="shared" si="9"/>
        <v>0</v>
      </c>
      <c r="K93">
        <f t="shared" si="10"/>
        <v>0</v>
      </c>
      <c r="L93">
        <f>IFERROR(IF(#REF!="",0,#REF!),0)</f>
        <v>0</v>
      </c>
      <c r="M93">
        <f>IFERROR(IF(#REF!="",0,#REF!+1),0)</f>
        <v>0</v>
      </c>
      <c r="N93">
        <f>IFERROR(IF(#REF!="",0,#REF!),0)</f>
        <v>0</v>
      </c>
      <c r="O93">
        <f>IFERROR(IF(#REF!="",0,#REF!+1),0)</f>
        <v>0</v>
      </c>
      <c r="P93">
        <f>IFERROR(IF(#REF!="",0,#REF!),0)</f>
        <v>0</v>
      </c>
      <c r="Q93">
        <f>IFERROR(IF(#REF!="",0,#REF!+1),0)</f>
        <v>0</v>
      </c>
      <c r="R93">
        <f>IFERROR(IF(#REF!="",0,#REF!),0)</f>
        <v>0</v>
      </c>
    </row>
    <row r="94" spans="1:18" x14ac:dyDescent="0.3">
      <c r="A94" s="8">
        <v>3</v>
      </c>
      <c r="B94" s="7">
        <v>4.6519607843137258</v>
      </c>
      <c r="C94" s="7">
        <v>22</v>
      </c>
      <c r="D94" s="7"/>
      <c r="E94" s="7"/>
      <c r="G94">
        <f t="shared" si="6"/>
        <v>4.6519607843137258</v>
      </c>
      <c r="H94">
        <f t="shared" si="7"/>
        <v>22</v>
      </c>
      <c r="I94">
        <f t="shared" si="8"/>
        <v>0</v>
      </c>
      <c r="J94">
        <f t="shared" si="9"/>
        <v>0</v>
      </c>
      <c r="K94">
        <f t="shared" si="10"/>
        <v>0</v>
      </c>
      <c r="L94">
        <f>IFERROR(IF(#REF!="",0,#REF!),0)</f>
        <v>0</v>
      </c>
      <c r="M94">
        <f>IFERROR(IF(#REF!="",0,#REF!+1),0)</f>
        <v>0</v>
      </c>
      <c r="N94">
        <f>IFERROR(IF(#REF!="",0,#REF!),0)</f>
        <v>0</v>
      </c>
      <c r="O94">
        <f>IFERROR(IF(#REF!="",0,#REF!+1),0)</f>
        <v>0</v>
      </c>
      <c r="P94">
        <f>IFERROR(IF(#REF!="",0,#REF!),0)</f>
        <v>0</v>
      </c>
      <c r="Q94">
        <f>IFERROR(IF(#REF!="",0,#REF!+1),0)</f>
        <v>0</v>
      </c>
      <c r="R94">
        <f>IFERROR(IF(#REF!="",0,#REF!),0)</f>
        <v>0</v>
      </c>
    </row>
    <row r="95" spans="1:18" x14ac:dyDescent="0.3">
      <c r="A95" s="8">
        <v>4</v>
      </c>
      <c r="B95" s="7">
        <v>4.9558823529411766</v>
      </c>
      <c r="C95" s="7">
        <v>22</v>
      </c>
      <c r="D95" s="7"/>
      <c r="E95" s="7"/>
      <c r="G95">
        <f t="shared" si="6"/>
        <v>4.9558823529411766</v>
      </c>
      <c r="H95">
        <f t="shared" si="7"/>
        <v>22</v>
      </c>
      <c r="I95">
        <f t="shared" si="8"/>
        <v>0</v>
      </c>
      <c r="J95">
        <f t="shared" si="9"/>
        <v>0</v>
      </c>
      <c r="K95">
        <f t="shared" si="10"/>
        <v>0</v>
      </c>
      <c r="L95">
        <f>IFERROR(IF(#REF!="",0,#REF!),0)</f>
        <v>0</v>
      </c>
      <c r="M95">
        <f>IFERROR(IF(#REF!="",0,#REF!+1),0)</f>
        <v>0</v>
      </c>
      <c r="N95">
        <f>IFERROR(IF(#REF!="",0,#REF!),0)</f>
        <v>0</v>
      </c>
      <c r="O95">
        <f>IFERROR(IF(#REF!="",0,#REF!+1),0)</f>
        <v>0</v>
      </c>
      <c r="P95">
        <f>IFERROR(IF(#REF!="",0,#REF!),0)</f>
        <v>0</v>
      </c>
      <c r="Q95">
        <f>IFERROR(IF(#REF!="",0,#REF!+1),0)</f>
        <v>0</v>
      </c>
      <c r="R95">
        <f>IFERROR(IF(#REF!="",0,#REF!),0)</f>
        <v>0</v>
      </c>
    </row>
    <row r="96" spans="1:18" x14ac:dyDescent="0.3">
      <c r="A96" s="6">
        <v>400020</v>
      </c>
      <c r="B96" s="7"/>
      <c r="C96" s="7"/>
      <c r="D96" s="7"/>
      <c r="E96" s="7"/>
      <c r="G96">
        <f t="shared" si="6"/>
        <v>0</v>
      </c>
      <c r="H96">
        <f t="shared" si="7"/>
        <v>0</v>
      </c>
      <c r="I96">
        <f t="shared" si="8"/>
        <v>0</v>
      </c>
      <c r="J96">
        <f t="shared" si="9"/>
        <v>0</v>
      </c>
      <c r="K96">
        <f t="shared" si="10"/>
        <v>0</v>
      </c>
      <c r="L96">
        <f>IFERROR(IF(#REF!="",0,#REF!),0)</f>
        <v>0</v>
      </c>
      <c r="M96">
        <f>IFERROR(IF(#REF!="",0,#REF!+1),0)</f>
        <v>0</v>
      </c>
      <c r="N96">
        <f>IFERROR(IF(#REF!="",0,#REF!),0)</f>
        <v>0</v>
      </c>
      <c r="O96">
        <f>IFERROR(IF(#REF!="",0,#REF!+1),0)</f>
        <v>0</v>
      </c>
      <c r="P96">
        <f>IFERROR(IF(#REF!="",0,#REF!),0)</f>
        <v>0</v>
      </c>
      <c r="Q96">
        <f>IFERROR(IF(#REF!="",0,#REF!+1),0)</f>
        <v>0</v>
      </c>
      <c r="R96">
        <f>IFERROR(IF(#REF!="",0,#REF!),0)</f>
        <v>0</v>
      </c>
    </row>
    <row r="97" spans="1:18" x14ac:dyDescent="0.3">
      <c r="A97" s="8">
        <v>1</v>
      </c>
      <c r="B97" s="7"/>
      <c r="C97" s="7"/>
      <c r="D97" s="7">
        <v>8</v>
      </c>
      <c r="E97" s="7">
        <v>24</v>
      </c>
      <c r="G97">
        <f t="shared" si="6"/>
        <v>0</v>
      </c>
      <c r="H97">
        <f t="shared" si="7"/>
        <v>0</v>
      </c>
      <c r="I97">
        <f t="shared" si="8"/>
        <v>8</v>
      </c>
      <c r="J97">
        <f t="shared" si="9"/>
        <v>24</v>
      </c>
      <c r="K97">
        <f t="shared" si="10"/>
        <v>0</v>
      </c>
      <c r="L97">
        <f>IFERROR(IF(#REF!="",0,#REF!),0)</f>
        <v>0</v>
      </c>
      <c r="M97">
        <f>IFERROR(IF(#REF!="",0,#REF!+1),0)</f>
        <v>0</v>
      </c>
      <c r="N97">
        <f>IFERROR(IF(#REF!="",0,#REF!),0)</f>
        <v>0</v>
      </c>
      <c r="O97">
        <f>IFERROR(IF(#REF!="",0,#REF!+1),0)</f>
        <v>0</v>
      </c>
      <c r="P97">
        <f>IFERROR(IF(#REF!="",0,#REF!),0)</f>
        <v>0</v>
      </c>
      <c r="Q97">
        <f>IFERROR(IF(#REF!="",0,#REF!+1),0)</f>
        <v>0</v>
      </c>
      <c r="R97">
        <f>IFERROR(IF(#REF!="",0,#REF!),0)</f>
        <v>0</v>
      </c>
    </row>
    <row r="98" spans="1:18" x14ac:dyDescent="0.3">
      <c r="A98" s="8">
        <v>2</v>
      </c>
      <c r="B98" s="7"/>
      <c r="C98" s="7"/>
      <c r="D98" s="7">
        <v>9</v>
      </c>
      <c r="E98" s="7">
        <v>26</v>
      </c>
      <c r="G98">
        <f t="shared" si="6"/>
        <v>0</v>
      </c>
      <c r="H98">
        <f t="shared" si="7"/>
        <v>0</v>
      </c>
      <c r="I98">
        <f t="shared" si="8"/>
        <v>9</v>
      </c>
      <c r="J98">
        <f t="shared" si="9"/>
        <v>26</v>
      </c>
      <c r="K98">
        <f t="shared" si="10"/>
        <v>0</v>
      </c>
      <c r="L98">
        <f>IFERROR(IF(#REF!="",0,#REF!),0)</f>
        <v>0</v>
      </c>
      <c r="M98">
        <f>IFERROR(IF(#REF!="",0,#REF!+1),0)</f>
        <v>0</v>
      </c>
      <c r="N98">
        <f>IFERROR(IF(#REF!="",0,#REF!),0)</f>
        <v>0</v>
      </c>
      <c r="O98">
        <f>IFERROR(IF(#REF!="",0,#REF!+1),0)</f>
        <v>0</v>
      </c>
      <c r="P98">
        <f>IFERROR(IF(#REF!="",0,#REF!),0)</f>
        <v>0</v>
      </c>
      <c r="Q98">
        <f>IFERROR(IF(#REF!="",0,#REF!+1),0)</f>
        <v>0</v>
      </c>
      <c r="R98">
        <f>IFERROR(IF(#REF!="",0,#REF!),0)</f>
        <v>0</v>
      </c>
    </row>
    <row r="99" spans="1:18" x14ac:dyDescent="0.3">
      <c r="A99" s="8">
        <v>3</v>
      </c>
      <c r="B99" s="7"/>
      <c r="C99" s="7"/>
      <c r="D99" s="7">
        <v>10</v>
      </c>
      <c r="E99" s="7">
        <v>23</v>
      </c>
      <c r="G99">
        <f t="shared" si="6"/>
        <v>0</v>
      </c>
      <c r="H99">
        <f t="shared" si="7"/>
        <v>0</v>
      </c>
      <c r="I99">
        <f t="shared" si="8"/>
        <v>10</v>
      </c>
      <c r="J99">
        <f t="shared" si="9"/>
        <v>23</v>
      </c>
      <c r="K99">
        <f t="shared" si="10"/>
        <v>0</v>
      </c>
      <c r="L99">
        <f>IFERROR(IF(#REF!="",0,#REF!),0)</f>
        <v>0</v>
      </c>
      <c r="M99">
        <f>IFERROR(IF(#REF!="",0,#REF!+1),0)</f>
        <v>0</v>
      </c>
      <c r="N99">
        <f>IFERROR(IF(#REF!="",0,#REF!),0)</f>
        <v>0</v>
      </c>
      <c r="O99">
        <f>IFERROR(IF(#REF!="",0,#REF!+1),0)</f>
        <v>0</v>
      </c>
      <c r="P99">
        <f>IFERROR(IF(#REF!="",0,#REF!),0)</f>
        <v>0</v>
      </c>
      <c r="Q99">
        <f>IFERROR(IF(#REF!="",0,#REF!+1),0)</f>
        <v>0</v>
      </c>
      <c r="R99">
        <f>IFERROR(IF(#REF!="",0,#REF!),0)</f>
        <v>0</v>
      </c>
    </row>
    <row r="100" spans="1:18" x14ac:dyDescent="0.3">
      <c r="A100" s="8">
        <v>4</v>
      </c>
      <c r="B100" s="7"/>
      <c r="C100" s="7"/>
      <c r="D100" s="7">
        <v>9</v>
      </c>
      <c r="E100" s="7">
        <v>23</v>
      </c>
      <c r="G100">
        <f t="shared" si="6"/>
        <v>0</v>
      </c>
      <c r="H100">
        <f t="shared" si="7"/>
        <v>0</v>
      </c>
      <c r="I100">
        <f t="shared" si="8"/>
        <v>9</v>
      </c>
      <c r="J100">
        <f t="shared" si="9"/>
        <v>23</v>
      </c>
      <c r="K100">
        <f t="shared" si="10"/>
        <v>0</v>
      </c>
      <c r="L100">
        <f>IFERROR(IF(#REF!="",0,#REF!),0)</f>
        <v>0</v>
      </c>
      <c r="M100">
        <f>IFERROR(IF(#REF!="",0,#REF!+1),0)</f>
        <v>0</v>
      </c>
      <c r="N100">
        <f>IFERROR(IF(#REF!="",0,#REF!),0)</f>
        <v>0</v>
      </c>
      <c r="O100">
        <f>IFERROR(IF(#REF!="",0,#REF!+1),0)</f>
        <v>0</v>
      </c>
      <c r="P100">
        <f>IFERROR(IF(#REF!="",0,#REF!),0)</f>
        <v>0</v>
      </c>
      <c r="Q100">
        <f>IFERROR(IF(#REF!="",0,#REF!+1),0)</f>
        <v>0</v>
      </c>
      <c r="R100">
        <f>IFERROR(IF(#REF!="",0,#REF!),0)</f>
        <v>0</v>
      </c>
    </row>
    <row r="101" spans="1:18" x14ac:dyDescent="0.3">
      <c r="A101" s="6">
        <v>400021</v>
      </c>
      <c r="B101" s="7"/>
      <c r="C101" s="7"/>
      <c r="D101" s="7"/>
      <c r="E101" s="7"/>
      <c r="G101">
        <f t="shared" si="6"/>
        <v>0</v>
      </c>
      <c r="H101">
        <f t="shared" si="7"/>
        <v>0</v>
      </c>
      <c r="I101">
        <f t="shared" si="8"/>
        <v>0</v>
      </c>
      <c r="J101">
        <f t="shared" si="9"/>
        <v>0</v>
      </c>
      <c r="K101">
        <f t="shared" si="10"/>
        <v>0</v>
      </c>
      <c r="L101">
        <f>IFERROR(IF(#REF!="",0,#REF!),0)</f>
        <v>0</v>
      </c>
      <c r="M101">
        <f>IFERROR(IF(#REF!="",0,#REF!+1),0)</f>
        <v>0</v>
      </c>
      <c r="N101">
        <f>IFERROR(IF(#REF!="",0,#REF!),0)</f>
        <v>0</v>
      </c>
      <c r="O101">
        <f>IFERROR(IF(#REF!="",0,#REF!+1),0)</f>
        <v>0</v>
      </c>
      <c r="P101">
        <f>IFERROR(IF(#REF!="",0,#REF!),0)</f>
        <v>0</v>
      </c>
      <c r="Q101">
        <f>IFERROR(IF(#REF!="",0,#REF!+1),0)</f>
        <v>0</v>
      </c>
      <c r="R101">
        <f>IFERROR(IF(#REF!="",0,#REF!),0)</f>
        <v>0</v>
      </c>
    </row>
    <row r="102" spans="1:18" x14ac:dyDescent="0.3">
      <c r="A102" s="8">
        <v>1</v>
      </c>
      <c r="B102" s="7">
        <v>9.4071661237785023</v>
      </c>
      <c r="C102" s="7">
        <v>26</v>
      </c>
      <c r="D102" s="7"/>
      <c r="E102" s="7"/>
      <c r="G102">
        <f t="shared" si="6"/>
        <v>9.4071661237785023</v>
      </c>
      <c r="H102">
        <f t="shared" si="7"/>
        <v>26</v>
      </c>
      <c r="I102">
        <f t="shared" si="8"/>
        <v>0</v>
      </c>
      <c r="J102">
        <f t="shared" si="9"/>
        <v>0</v>
      </c>
      <c r="K102">
        <f t="shared" si="10"/>
        <v>0</v>
      </c>
      <c r="L102">
        <f>IFERROR(IF(#REF!="",0,#REF!),0)</f>
        <v>0</v>
      </c>
      <c r="M102">
        <f>IFERROR(IF(#REF!="",0,#REF!+1),0)</f>
        <v>0</v>
      </c>
      <c r="N102">
        <f>IFERROR(IF(#REF!="",0,#REF!),0)</f>
        <v>0</v>
      </c>
      <c r="O102">
        <f>IFERROR(IF(#REF!="",0,#REF!+1),0)</f>
        <v>0</v>
      </c>
      <c r="P102">
        <f>IFERROR(IF(#REF!="",0,#REF!),0)</f>
        <v>0</v>
      </c>
      <c r="Q102">
        <f>IFERROR(IF(#REF!="",0,#REF!+1),0)</f>
        <v>0</v>
      </c>
      <c r="R102">
        <f>IFERROR(IF(#REF!="",0,#REF!),0)</f>
        <v>0</v>
      </c>
    </row>
    <row r="103" spans="1:18" x14ac:dyDescent="0.3">
      <c r="A103" s="8">
        <v>2</v>
      </c>
      <c r="B103" s="7">
        <v>8.0769230769230766</v>
      </c>
      <c r="C103" s="7"/>
      <c r="D103" s="7"/>
      <c r="E103" s="7"/>
      <c r="G103">
        <f t="shared" si="6"/>
        <v>8.0769230769230766</v>
      </c>
      <c r="H103">
        <f t="shared" si="7"/>
        <v>0</v>
      </c>
      <c r="I103">
        <f t="shared" si="8"/>
        <v>0</v>
      </c>
      <c r="J103">
        <f t="shared" si="9"/>
        <v>0</v>
      </c>
      <c r="K103">
        <f t="shared" si="10"/>
        <v>0</v>
      </c>
      <c r="L103">
        <f>IFERROR(IF(#REF!="",0,#REF!),0)</f>
        <v>0</v>
      </c>
      <c r="M103">
        <f>IFERROR(IF(#REF!="",0,#REF!+1),0)</f>
        <v>0</v>
      </c>
      <c r="N103">
        <f>IFERROR(IF(#REF!="",0,#REF!),0)</f>
        <v>0</v>
      </c>
      <c r="O103">
        <f>IFERROR(IF(#REF!="",0,#REF!+1),0)</f>
        <v>0</v>
      </c>
      <c r="P103">
        <f>IFERROR(IF(#REF!="",0,#REF!),0)</f>
        <v>0</v>
      </c>
      <c r="Q103">
        <f>IFERROR(IF(#REF!="",0,#REF!+1),0)</f>
        <v>0</v>
      </c>
      <c r="R103">
        <f>IFERROR(IF(#REF!="",0,#REF!),0)</f>
        <v>0</v>
      </c>
    </row>
    <row r="104" spans="1:18" x14ac:dyDescent="0.3">
      <c r="A104" s="8">
        <v>3</v>
      </c>
      <c r="B104" s="7">
        <v>7.4038461538461542</v>
      </c>
      <c r="C104" s="7"/>
      <c r="D104" s="7"/>
      <c r="E104" s="7"/>
      <c r="G104">
        <f t="shared" si="6"/>
        <v>7.4038461538461542</v>
      </c>
      <c r="H104">
        <f t="shared" si="7"/>
        <v>0</v>
      </c>
      <c r="I104">
        <f t="shared" si="8"/>
        <v>0</v>
      </c>
      <c r="J104">
        <f t="shared" si="9"/>
        <v>0</v>
      </c>
      <c r="K104">
        <f t="shared" si="10"/>
        <v>0</v>
      </c>
      <c r="L104">
        <f>IFERROR(IF(#REF!="",0,#REF!),0)</f>
        <v>0</v>
      </c>
      <c r="M104">
        <f>IFERROR(IF(#REF!="",0,#REF!+1),0)</f>
        <v>0</v>
      </c>
      <c r="N104">
        <f>IFERROR(IF(#REF!="",0,#REF!),0)</f>
        <v>0</v>
      </c>
      <c r="O104">
        <f>IFERROR(IF(#REF!="",0,#REF!+1),0)</f>
        <v>0</v>
      </c>
      <c r="P104">
        <f>IFERROR(IF(#REF!="",0,#REF!),0)</f>
        <v>0</v>
      </c>
      <c r="Q104">
        <f>IFERROR(IF(#REF!="",0,#REF!+1),0)</f>
        <v>0</v>
      </c>
      <c r="R104">
        <f>IFERROR(IF(#REF!="",0,#REF!),0)</f>
        <v>0</v>
      </c>
    </row>
    <row r="105" spans="1:18" x14ac:dyDescent="0.3">
      <c r="A105" s="8">
        <v>4</v>
      </c>
      <c r="B105" s="7">
        <v>8.1730769230769234</v>
      </c>
      <c r="C105" s="7"/>
      <c r="D105" s="7"/>
      <c r="E105" s="7"/>
      <c r="G105">
        <f t="shared" si="6"/>
        <v>8.1730769230769234</v>
      </c>
      <c r="H105">
        <f t="shared" si="7"/>
        <v>0</v>
      </c>
      <c r="I105">
        <f t="shared" si="8"/>
        <v>0</v>
      </c>
      <c r="J105">
        <f t="shared" si="9"/>
        <v>0</v>
      </c>
      <c r="K105">
        <f t="shared" si="10"/>
        <v>0</v>
      </c>
      <c r="L105">
        <f>IFERROR(IF(#REF!="",0,#REF!),0)</f>
        <v>0</v>
      </c>
      <c r="M105">
        <f>IFERROR(IF(#REF!="",0,#REF!+1),0)</f>
        <v>0</v>
      </c>
      <c r="N105">
        <f>IFERROR(IF(#REF!="",0,#REF!),0)</f>
        <v>0</v>
      </c>
      <c r="O105">
        <f>IFERROR(IF(#REF!="",0,#REF!+1),0)</f>
        <v>0</v>
      </c>
      <c r="P105">
        <f>IFERROR(IF(#REF!="",0,#REF!),0)</f>
        <v>0</v>
      </c>
      <c r="Q105">
        <f>IFERROR(IF(#REF!="",0,#REF!+1),0)</f>
        <v>0</v>
      </c>
      <c r="R105">
        <f>IFERROR(IF(#REF!="",0,#REF!),0)</f>
        <v>0</v>
      </c>
    </row>
    <row r="106" spans="1:18" x14ac:dyDescent="0.3">
      <c r="A106" s="6">
        <v>400022</v>
      </c>
      <c r="B106" s="7"/>
      <c r="C106" s="7"/>
      <c r="D106" s="7"/>
      <c r="E106" s="7"/>
      <c r="G106">
        <f t="shared" si="6"/>
        <v>0</v>
      </c>
      <c r="H106">
        <f t="shared" si="7"/>
        <v>0</v>
      </c>
      <c r="I106">
        <f t="shared" si="8"/>
        <v>0</v>
      </c>
      <c r="J106">
        <f t="shared" si="9"/>
        <v>0</v>
      </c>
      <c r="K106">
        <f t="shared" si="10"/>
        <v>0</v>
      </c>
      <c r="L106">
        <f>IFERROR(IF(#REF!="",0,#REF!),0)</f>
        <v>0</v>
      </c>
      <c r="M106">
        <f>IFERROR(IF(#REF!="",0,#REF!+1),0)</f>
        <v>0</v>
      </c>
      <c r="N106">
        <f>IFERROR(IF(#REF!="",0,#REF!),0)</f>
        <v>0</v>
      </c>
      <c r="O106">
        <f>IFERROR(IF(#REF!="",0,#REF!+1),0)</f>
        <v>0</v>
      </c>
      <c r="P106">
        <f>IFERROR(IF(#REF!="",0,#REF!),0)</f>
        <v>0</v>
      </c>
      <c r="Q106">
        <f>IFERROR(IF(#REF!="",0,#REF!+1),0)</f>
        <v>0</v>
      </c>
      <c r="R106">
        <f>IFERROR(IF(#REF!="",0,#REF!),0)</f>
        <v>0</v>
      </c>
    </row>
    <row r="107" spans="1:18" x14ac:dyDescent="0.3">
      <c r="A107" s="8">
        <v>1</v>
      </c>
      <c r="B107" s="7"/>
      <c r="C107" s="7"/>
      <c r="D107" s="7">
        <v>8</v>
      </c>
      <c r="E107" s="7">
        <v>23</v>
      </c>
      <c r="G107">
        <f t="shared" si="6"/>
        <v>0</v>
      </c>
      <c r="H107">
        <f t="shared" si="7"/>
        <v>0</v>
      </c>
      <c r="I107">
        <f t="shared" si="8"/>
        <v>8</v>
      </c>
      <c r="J107">
        <f t="shared" si="9"/>
        <v>23</v>
      </c>
      <c r="K107">
        <f t="shared" si="10"/>
        <v>0</v>
      </c>
      <c r="L107">
        <f>IFERROR(IF(#REF!="",0,#REF!),0)</f>
        <v>0</v>
      </c>
      <c r="M107">
        <f>IFERROR(IF(#REF!="",0,#REF!+1),0)</f>
        <v>0</v>
      </c>
      <c r="N107">
        <f>IFERROR(IF(#REF!="",0,#REF!),0)</f>
        <v>0</v>
      </c>
      <c r="O107">
        <f>IFERROR(IF(#REF!="",0,#REF!+1),0)</f>
        <v>0</v>
      </c>
      <c r="P107">
        <f>IFERROR(IF(#REF!="",0,#REF!),0)</f>
        <v>0</v>
      </c>
      <c r="Q107">
        <f>IFERROR(IF(#REF!="",0,#REF!+1),0)</f>
        <v>0</v>
      </c>
      <c r="R107">
        <f>IFERROR(IF(#REF!="",0,#REF!),0)</f>
        <v>0</v>
      </c>
    </row>
    <row r="108" spans="1:18" x14ac:dyDescent="0.3">
      <c r="A108" s="8">
        <v>2</v>
      </c>
      <c r="B108" s="7"/>
      <c r="C108" s="7"/>
      <c r="D108" s="7">
        <v>8</v>
      </c>
      <c r="E108" s="7">
        <v>22</v>
      </c>
      <c r="G108">
        <f t="shared" si="6"/>
        <v>0</v>
      </c>
      <c r="H108">
        <f t="shared" si="7"/>
        <v>0</v>
      </c>
      <c r="I108">
        <f t="shared" si="8"/>
        <v>8</v>
      </c>
      <c r="J108">
        <f t="shared" si="9"/>
        <v>22</v>
      </c>
      <c r="K108">
        <f t="shared" si="10"/>
        <v>0</v>
      </c>
      <c r="L108">
        <f>IFERROR(IF(#REF!="",0,#REF!),0)</f>
        <v>0</v>
      </c>
      <c r="M108">
        <f>IFERROR(IF(#REF!="",0,#REF!+1),0)</f>
        <v>0</v>
      </c>
      <c r="N108">
        <f>IFERROR(IF(#REF!="",0,#REF!),0)</f>
        <v>0</v>
      </c>
      <c r="O108">
        <f>IFERROR(IF(#REF!="",0,#REF!+1),0)</f>
        <v>0</v>
      </c>
      <c r="P108">
        <f>IFERROR(IF(#REF!="",0,#REF!),0)</f>
        <v>0</v>
      </c>
      <c r="Q108">
        <f>IFERROR(IF(#REF!="",0,#REF!+1),0)</f>
        <v>0</v>
      </c>
      <c r="R108">
        <f>IFERROR(IF(#REF!="",0,#REF!),0)</f>
        <v>0</v>
      </c>
    </row>
    <row r="109" spans="1:18" x14ac:dyDescent="0.3">
      <c r="A109" s="8">
        <v>3</v>
      </c>
      <c r="B109" s="7"/>
      <c r="C109" s="7"/>
      <c r="D109" s="7">
        <v>8</v>
      </c>
      <c r="E109" s="7">
        <v>23</v>
      </c>
      <c r="G109">
        <f t="shared" si="6"/>
        <v>0</v>
      </c>
      <c r="H109">
        <f t="shared" si="7"/>
        <v>0</v>
      </c>
      <c r="I109">
        <f t="shared" si="8"/>
        <v>8</v>
      </c>
      <c r="J109">
        <f t="shared" si="9"/>
        <v>23</v>
      </c>
      <c r="K109">
        <f t="shared" si="10"/>
        <v>0</v>
      </c>
      <c r="L109">
        <f>IFERROR(IF(#REF!="",0,#REF!),0)</f>
        <v>0</v>
      </c>
      <c r="M109">
        <f>IFERROR(IF(#REF!="",0,#REF!+1),0)</f>
        <v>0</v>
      </c>
      <c r="N109">
        <f>IFERROR(IF(#REF!="",0,#REF!),0)</f>
        <v>0</v>
      </c>
      <c r="O109">
        <f>IFERROR(IF(#REF!="",0,#REF!+1),0)</f>
        <v>0</v>
      </c>
      <c r="P109">
        <f>IFERROR(IF(#REF!="",0,#REF!),0)</f>
        <v>0</v>
      </c>
      <c r="Q109">
        <f>IFERROR(IF(#REF!="",0,#REF!+1),0)</f>
        <v>0</v>
      </c>
      <c r="R109">
        <f>IFERROR(IF(#REF!="",0,#REF!),0)</f>
        <v>0</v>
      </c>
    </row>
    <row r="110" spans="1:18" x14ac:dyDescent="0.3">
      <c r="A110" s="8">
        <v>4</v>
      </c>
      <c r="B110" s="7"/>
      <c r="C110" s="7"/>
      <c r="D110" s="7">
        <v>8</v>
      </c>
      <c r="E110" s="7">
        <v>22</v>
      </c>
      <c r="G110">
        <f t="shared" si="6"/>
        <v>0</v>
      </c>
      <c r="H110">
        <f t="shared" si="7"/>
        <v>0</v>
      </c>
      <c r="I110">
        <f t="shared" si="8"/>
        <v>8</v>
      </c>
      <c r="J110">
        <f t="shared" si="9"/>
        <v>22</v>
      </c>
      <c r="K110">
        <f t="shared" si="10"/>
        <v>0</v>
      </c>
      <c r="L110">
        <f>IFERROR(IF(#REF!="",0,#REF!),0)</f>
        <v>0</v>
      </c>
      <c r="M110">
        <f>IFERROR(IF(#REF!="",0,#REF!+1),0)</f>
        <v>0</v>
      </c>
      <c r="N110">
        <f>IFERROR(IF(#REF!="",0,#REF!),0)</f>
        <v>0</v>
      </c>
      <c r="O110">
        <f>IFERROR(IF(#REF!="",0,#REF!+1),0)</f>
        <v>0</v>
      </c>
      <c r="P110">
        <f>IFERROR(IF(#REF!="",0,#REF!),0)</f>
        <v>0</v>
      </c>
      <c r="Q110">
        <f>IFERROR(IF(#REF!="",0,#REF!+1),0)</f>
        <v>0</v>
      </c>
      <c r="R110">
        <f>IFERROR(IF(#REF!="",0,#REF!),0)</f>
        <v>0</v>
      </c>
    </row>
    <row r="111" spans="1:18" x14ac:dyDescent="0.3">
      <c r="A111" s="6">
        <v>400023</v>
      </c>
      <c r="B111" s="7"/>
      <c r="C111" s="7"/>
      <c r="D111" s="7"/>
      <c r="E111" s="7"/>
      <c r="G111">
        <f t="shared" si="6"/>
        <v>0</v>
      </c>
      <c r="H111">
        <f t="shared" si="7"/>
        <v>0</v>
      </c>
      <c r="I111">
        <f t="shared" si="8"/>
        <v>0</v>
      </c>
      <c r="J111">
        <f t="shared" si="9"/>
        <v>0</v>
      </c>
      <c r="K111">
        <f t="shared" si="10"/>
        <v>0</v>
      </c>
      <c r="L111">
        <f>IFERROR(IF(#REF!="",0,#REF!),0)</f>
        <v>0</v>
      </c>
      <c r="M111">
        <f>IFERROR(IF(#REF!="",0,#REF!+1),0)</f>
        <v>0</v>
      </c>
      <c r="N111">
        <f>IFERROR(IF(#REF!="",0,#REF!),0)</f>
        <v>0</v>
      </c>
      <c r="O111">
        <f>IFERROR(IF(#REF!="",0,#REF!+1),0)</f>
        <v>0</v>
      </c>
      <c r="P111">
        <f>IFERROR(IF(#REF!="",0,#REF!),0)</f>
        <v>0</v>
      </c>
      <c r="Q111">
        <f>IFERROR(IF(#REF!="",0,#REF!+1),0)</f>
        <v>0</v>
      </c>
      <c r="R111">
        <f>IFERROR(IF(#REF!="",0,#REF!),0)</f>
        <v>0</v>
      </c>
    </row>
    <row r="112" spans="1:18" x14ac:dyDescent="0.3">
      <c r="A112" s="8">
        <v>1</v>
      </c>
      <c r="B112" s="7">
        <v>4.833333333333333</v>
      </c>
      <c r="C112" s="7">
        <v>22</v>
      </c>
      <c r="D112" s="7"/>
      <c r="E112" s="7"/>
      <c r="G112">
        <f t="shared" si="6"/>
        <v>4.833333333333333</v>
      </c>
      <c r="H112">
        <f t="shared" si="7"/>
        <v>22</v>
      </c>
      <c r="I112">
        <f t="shared" si="8"/>
        <v>0</v>
      </c>
      <c r="J112">
        <f t="shared" si="9"/>
        <v>0</v>
      </c>
      <c r="K112">
        <f t="shared" si="10"/>
        <v>0</v>
      </c>
      <c r="L112">
        <f>IFERROR(IF(#REF!="",0,#REF!),0)</f>
        <v>0</v>
      </c>
      <c r="M112">
        <f>IFERROR(IF(#REF!="",0,#REF!+1),0)</f>
        <v>0</v>
      </c>
      <c r="N112">
        <f>IFERROR(IF(#REF!="",0,#REF!),0)</f>
        <v>0</v>
      </c>
      <c r="O112">
        <f>IFERROR(IF(#REF!="",0,#REF!+1),0)</f>
        <v>0</v>
      </c>
      <c r="P112">
        <f>IFERROR(IF(#REF!="",0,#REF!),0)</f>
        <v>0</v>
      </c>
      <c r="Q112">
        <f>IFERROR(IF(#REF!="",0,#REF!+1),0)</f>
        <v>0</v>
      </c>
      <c r="R112">
        <f>IFERROR(IF(#REF!="",0,#REF!),0)</f>
        <v>0</v>
      </c>
    </row>
    <row r="113" spans="1:18" x14ac:dyDescent="0.3">
      <c r="A113" s="8">
        <v>2</v>
      </c>
      <c r="B113" s="7">
        <v>4.1078431372549016</v>
      </c>
      <c r="C113" s="7">
        <v>23</v>
      </c>
      <c r="D113" s="7"/>
      <c r="E113" s="7"/>
      <c r="G113">
        <f t="shared" si="6"/>
        <v>4.1078431372549016</v>
      </c>
      <c r="H113">
        <f t="shared" si="7"/>
        <v>23</v>
      </c>
      <c r="I113">
        <f t="shared" si="8"/>
        <v>0</v>
      </c>
      <c r="J113">
        <f t="shared" si="9"/>
        <v>0</v>
      </c>
      <c r="K113">
        <f t="shared" si="10"/>
        <v>0</v>
      </c>
      <c r="L113">
        <f>IFERROR(IF(#REF!="",0,#REF!),0)</f>
        <v>0</v>
      </c>
      <c r="M113">
        <f>IFERROR(IF(#REF!="",0,#REF!+1),0)</f>
        <v>0</v>
      </c>
      <c r="N113">
        <f>IFERROR(IF(#REF!="",0,#REF!),0)</f>
        <v>0</v>
      </c>
      <c r="O113">
        <f>IFERROR(IF(#REF!="",0,#REF!+1),0)</f>
        <v>0</v>
      </c>
      <c r="P113">
        <f>IFERROR(IF(#REF!="",0,#REF!),0)</f>
        <v>0</v>
      </c>
      <c r="Q113">
        <f>IFERROR(IF(#REF!="",0,#REF!+1),0)</f>
        <v>0</v>
      </c>
      <c r="R113">
        <f>IFERROR(IF(#REF!="",0,#REF!),0)</f>
        <v>0</v>
      </c>
    </row>
    <row r="114" spans="1:18" x14ac:dyDescent="0.3">
      <c r="A114" s="8">
        <v>3</v>
      </c>
      <c r="B114" s="7">
        <v>5.5870841487279845</v>
      </c>
      <c r="C114" s="7">
        <v>24</v>
      </c>
      <c r="D114" s="7"/>
      <c r="E114" s="7"/>
      <c r="G114">
        <f t="shared" si="6"/>
        <v>5.5870841487279845</v>
      </c>
      <c r="H114">
        <f t="shared" si="7"/>
        <v>24</v>
      </c>
      <c r="I114">
        <f t="shared" si="8"/>
        <v>0</v>
      </c>
      <c r="J114">
        <f t="shared" si="9"/>
        <v>0</v>
      </c>
      <c r="K114">
        <f t="shared" si="10"/>
        <v>0</v>
      </c>
      <c r="L114">
        <f>IFERROR(IF(#REF!="",0,#REF!),0)</f>
        <v>0</v>
      </c>
      <c r="M114">
        <f>IFERROR(IF(#REF!="",0,#REF!+1),0)</f>
        <v>0</v>
      </c>
      <c r="N114">
        <f>IFERROR(IF(#REF!="",0,#REF!),0)</f>
        <v>0</v>
      </c>
      <c r="O114">
        <f>IFERROR(IF(#REF!="",0,#REF!+1),0)</f>
        <v>0</v>
      </c>
      <c r="P114">
        <f>IFERROR(IF(#REF!="",0,#REF!),0)</f>
        <v>0</v>
      </c>
      <c r="Q114">
        <f>IFERROR(IF(#REF!="",0,#REF!+1),0)</f>
        <v>0</v>
      </c>
      <c r="R114">
        <f>IFERROR(IF(#REF!="",0,#REF!),0)</f>
        <v>0</v>
      </c>
    </row>
    <row r="115" spans="1:18" x14ac:dyDescent="0.3">
      <c r="A115" s="8">
        <v>4</v>
      </c>
      <c r="B115" s="7">
        <v>4.9852941176470589</v>
      </c>
      <c r="C115" s="7">
        <v>23</v>
      </c>
      <c r="D115" s="7"/>
      <c r="E115" s="7"/>
      <c r="G115">
        <f t="shared" si="6"/>
        <v>4.9852941176470589</v>
      </c>
      <c r="H115">
        <f t="shared" si="7"/>
        <v>23</v>
      </c>
      <c r="I115">
        <f t="shared" si="8"/>
        <v>0</v>
      </c>
      <c r="J115">
        <f t="shared" si="9"/>
        <v>0</v>
      </c>
      <c r="K115">
        <f t="shared" si="10"/>
        <v>0</v>
      </c>
      <c r="L115">
        <f>IFERROR(IF(#REF!="",0,#REF!),0)</f>
        <v>0</v>
      </c>
      <c r="M115">
        <f>IFERROR(IF(#REF!="",0,#REF!+1),0)</f>
        <v>0</v>
      </c>
      <c r="N115">
        <f>IFERROR(IF(#REF!="",0,#REF!),0)</f>
        <v>0</v>
      </c>
      <c r="O115">
        <f>IFERROR(IF(#REF!="",0,#REF!+1),0)</f>
        <v>0</v>
      </c>
      <c r="P115">
        <f>IFERROR(IF(#REF!="",0,#REF!),0)</f>
        <v>0</v>
      </c>
      <c r="Q115">
        <f>IFERROR(IF(#REF!="",0,#REF!+1),0)</f>
        <v>0</v>
      </c>
      <c r="R115">
        <f>IFERROR(IF(#REF!="",0,#REF!),0)</f>
        <v>0</v>
      </c>
    </row>
    <row r="116" spans="1:18" x14ac:dyDescent="0.3">
      <c r="A116" s="6">
        <v>400024</v>
      </c>
      <c r="B116" s="7"/>
      <c r="C116" s="7"/>
      <c r="D116" s="7"/>
      <c r="E116" s="7"/>
      <c r="G116">
        <f t="shared" si="6"/>
        <v>0</v>
      </c>
      <c r="H116">
        <f t="shared" si="7"/>
        <v>0</v>
      </c>
      <c r="I116">
        <f t="shared" si="8"/>
        <v>0</v>
      </c>
      <c r="J116">
        <f t="shared" si="9"/>
        <v>0</v>
      </c>
      <c r="K116">
        <f t="shared" si="10"/>
        <v>0</v>
      </c>
      <c r="L116">
        <f>IFERROR(IF(#REF!="",0,#REF!),0)</f>
        <v>0</v>
      </c>
      <c r="M116">
        <f>IFERROR(IF(#REF!="",0,#REF!+1),0)</f>
        <v>0</v>
      </c>
      <c r="N116">
        <f>IFERROR(IF(#REF!="",0,#REF!),0)</f>
        <v>0</v>
      </c>
      <c r="O116">
        <f>IFERROR(IF(#REF!="",0,#REF!+1),0)</f>
        <v>0</v>
      </c>
      <c r="P116">
        <f>IFERROR(IF(#REF!="",0,#REF!),0)</f>
        <v>0</v>
      </c>
      <c r="Q116">
        <f>IFERROR(IF(#REF!="",0,#REF!+1),0)</f>
        <v>0</v>
      </c>
      <c r="R116">
        <f>IFERROR(IF(#REF!="",0,#REF!),0)</f>
        <v>0</v>
      </c>
    </row>
    <row r="117" spans="1:18" x14ac:dyDescent="0.3">
      <c r="A117" s="8">
        <v>1</v>
      </c>
      <c r="B117" s="7">
        <v>4.3137254901960782</v>
      </c>
      <c r="C117" s="7">
        <v>19</v>
      </c>
      <c r="D117" s="7"/>
      <c r="E117" s="7"/>
      <c r="G117">
        <f t="shared" si="6"/>
        <v>4.3137254901960782</v>
      </c>
      <c r="H117">
        <f t="shared" si="7"/>
        <v>19</v>
      </c>
      <c r="I117">
        <f t="shared" si="8"/>
        <v>0</v>
      </c>
      <c r="J117">
        <f t="shared" si="9"/>
        <v>0</v>
      </c>
      <c r="K117">
        <f t="shared" si="10"/>
        <v>0</v>
      </c>
      <c r="L117">
        <f>IFERROR(IF(#REF!="",0,#REF!),0)</f>
        <v>0</v>
      </c>
      <c r="M117">
        <f>IFERROR(IF(#REF!="",0,#REF!+1),0)</f>
        <v>0</v>
      </c>
      <c r="N117">
        <f>IFERROR(IF(#REF!="",0,#REF!),0)</f>
        <v>0</v>
      </c>
      <c r="O117">
        <f>IFERROR(IF(#REF!="",0,#REF!+1),0)</f>
        <v>0</v>
      </c>
      <c r="P117">
        <f>IFERROR(IF(#REF!="",0,#REF!),0)</f>
        <v>0</v>
      </c>
      <c r="Q117">
        <f>IFERROR(IF(#REF!="",0,#REF!+1),0)</f>
        <v>0</v>
      </c>
      <c r="R117">
        <f>IFERROR(IF(#REF!="",0,#REF!),0)</f>
        <v>0</v>
      </c>
    </row>
    <row r="118" spans="1:18" x14ac:dyDescent="0.3">
      <c r="A118" s="8">
        <v>2</v>
      </c>
      <c r="B118" s="7">
        <v>4.3235294117647056</v>
      </c>
      <c r="C118" s="7">
        <v>22</v>
      </c>
      <c r="D118" s="7"/>
      <c r="E118" s="7"/>
      <c r="G118">
        <f t="shared" si="6"/>
        <v>4.3235294117647056</v>
      </c>
      <c r="H118">
        <f t="shared" si="7"/>
        <v>22</v>
      </c>
      <c r="I118">
        <f t="shared" si="8"/>
        <v>0</v>
      </c>
      <c r="J118">
        <f t="shared" si="9"/>
        <v>0</v>
      </c>
      <c r="K118">
        <f t="shared" si="10"/>
        <v>0</v>
      </c>
      <c r="L118">
        <f>IFERROR(IF(#REF!="",0,#REF!),0)</f>
        <v>0</v>
      </c>
      <c r="M118">
        <f>IFERROR(IF(#REF!="",0,#REF!+1),0)</f>
        <v>0</v>
      </c>
      <c r="N118">
        <f>IFERROR(IF(#REF!="",0,#REF!),0)</f>
        <v>0</v>
      </c>
      <c r="O118">
        <f>IFERROR(IF(#REF!="",0,#REF!+1),0)</f>
        <v>0</v>
      </c>
      <c r="P118">
        <f>IFERROR(IF(#REF!="",0,#REF!),0)</f>
        <v>0</v>
      </c>
      <c r="Q118">
        <f>IFERROR(IF(#REF!="",0,#REF!+1),0)</f>
        <v>0</v>
      </c>
      <c r="R118">
        <f>IFERROR(IF(#REF!="",0,#REF!),0)</f>
        <v>0</v>
      </c>
    </row>
    <row r="119" spans="1:18" x14ac:dyDescent="0.3">
      <c r="A119" s="8">
        <v>3</v>
      </c>
      <c r="B119" s="7">
        <v>4.1225490196078427</v>
      </c>
      <c r="C119" s="7">
        <v>18</v>
      </c>
      <c r="D119" s="7"/>
      <c r="E119" s="7"/>
      <c r="G119">
        <f t="shared" si="6"/>
        <v>4.1225490196078427</v>
      </c>
      <c r="H119">
        <f t="shared" si="7"/>
        <v>18</v>
      </c>
      <c r="I119">
        <f t="shared" si="8"/>
        <v>0</v>
      </c>
      <c r="J119">
        <f t="shared" si="9"/>
        <v>0</v>
      </c>
      <c r="K119">
        <f t="shared" si="10"/>
        <v>0</v>
      </c>
      <c r="L119">
        <f>IFERROR(IF(#REF!="",0,#REF!),0)</f>
        <v>0</v>
      </c>
      <c r="M119">
        <f>IFERROR(IF(#REF!="",0,#REF!+1),0)</f>
        <v>0</v>
      </c>
      <c r="N119">
        <f>IFERROR(IF(#REF!="",0,#REF!),0)</f>
        <v>0</v>
      </c>
      <c r="O119">
        <f>IFERROR(IF(#REF!="",0,#REF!+1),0)</f>
        <v>0</v>
      </c>
      <c r="P119">
        <f>IFERROR(IF(#REF!="",0,#REF!),0)</f>
        <v>0</v>
      </c>
      <c r="Q119">
        <f>IFERROR(IF(#REF!="",0,#REF!+1),0)</f>
        <v>0</v>
      </c>
      <c r="R119">
        <f>IFERROR(IF(#REF!="",0,#REF!),0)</f>
        <v>0</v>
      </c>
    </row>
    <row r="120" spans="1:18" x14ac:dyDescent="0.3">
      <c r="A120" s="8">
        <v>4</v>
      </c>
      <c r="B120" s="7">
        <v>4.1470588235294121</v>
      </c>
      <c r="C120" s="7">
        <v>18</v>
      </c>
      <c r="D120" s="7"/>
      <c r="E120" s="7"/>
      <c r="G120">
        <f t="shared" si="6"/>
        <v>4.1470588235294121</v>
      </c>
      <c r="H120">
        <f t="shared" si="7"/>
        <v>18</v>
      </c>
      <c r="I120">
        <f t="shared" si="8"/>
        <v>0</v>
      </c>
      <c r="J120">
        <f t="shared" si="9"/>
        <v>0</v>
      </c>
      <c r="K120">
        <f t="shared" si="10"/>
        <v>0</v>
      </c>
      <c r="L120">
        <f>IFERROR(IF(#REF!="",0,#REF!),0)</f>
        <v>0</v>
      </c>
      <c r="M120">
        <f>IFERROR(IF(#REF!="",0,#REF!+1),0)</f>
        <v>0</v>
      </c>
      <c r="N120">
        <f>IFERROR(IF(#REF!="",0,#REF!),0)</f>
        <v>0</v>
      </c>
      <c r="O120">
        <f>IFERROR(IF(#REF!="",0,#REF!+1),0)</f>
        <v>0</v>
      </c>
      <c r="P120">
        <f>IFERROR(IF(#REF!="",0,#REF!),0)</f>
        <v>0</v>
      </c>
      <c r="Q120">
        <f>IFERROR(IF(#REF!="",0,#REF!+1),0)</f>
        <v>0</v>
      </c>
      <c r="R120">
        <f>IFERROR(IF(#REF!="",0,#REF!),0)</f>
        <v>0</v>
      </c>
    </row>
    <row r="121" spans="1:18" x14ac:dyDescent="0.3">
      <c r="A121" s="6">
        <v>400026</v>
      </c>
      <c r="B121" s="7"/>
      <c r="C121" s="7"/>
      <c r="D121" s="7"/>
      <c r="E121" s="7"/>
      <c r="G121">
        <f t="shared" si="6"/>
        <v>0</v>
      </c>
      <c r="H121">
        <f t="shared" si="7"/>
        <v>0</v>
      </c>
      <c r="I121">
        <f t="shared" si="8"/>
        <v>0</v>
      </c>
      <c r="J121">
        <f t="shared" si="9"/>
        <v>0</v>
      </c>
      <c r="K121">
        <f t="shared" si="10"/>
        <v>0</v>
      </c>
      <c r="L121">
        <f>IFERROR(IF(#REF!="",0,#REF!),0)</f>
        <v>0</v>
      </c>
      <c r="M121">
        <f>IFERROR(IF(#REF!="",0,#REF!+1),0)</f>
        <v>0</v>
      </c>
      <c r="N121">
        <f>IFERROR(IF(#REF!="",0,#REF!),0)</f>
        <v>0</v>
      </c>
      <c r="O121">
        <f>IFERROR(IF(#REF!="",0,#REF!+1),0)</f>
        <v>0</v>
      </c>
      <c r="P121">
        <f>IFERROR(IF(#REF!="",0,#REF!),0)</f>
        <v>0</v>
      </c>
      <c r="Q121">
        <f>IFERROR(IF(#REF!="",0,#REF!+1),0)</f>
        <v>0</v>
      </c>
      <c r="R121">
        <f>IFERROR(IF(#REF!="",0,#REF!),0)</f>
        <v>0</v>
      </c>
    </row>
    <row r="122" spans="1:18" x14ac:dyDescent="0.3">
      <c r="A122" s="8">
        <v>1</v>
      </c>
      <c r="B122" s="7">
        <v>4.9754901960784315</v>
      </c>
      <c r="C122" s="7">
        <v>23</v>
      </c>
      <c r="D122" s="7"/>
      <c r="E122" s="7"/>
      <c r="G122">
        <f t="shared" si="6"/>
        <v>4.9754901960784315</v>
      </c>
      <c r="H122">
        <f t="shared" si="7"/>
        <v>23</v>
      </c>
      <c r="I122">
        <f t="shared" si="8"/>
        <v>0</v>
      </c>
      <c r="J122">
        <f t="shared" si="9"/>
        <v>0</v>
      </c>
      <c r="K122">
        <f t="shared" si="10"/>
        <v>0</v>
      </c>
      <c r="L122">
        <f>IFERROR(IF(#REF!="",0,#REF!),0)</f>
        <v>0</v>
      </c>
      <c r="M122">
        <f>IFERROR(IF(#REF!="",0,#REF!+1),0)</f>
        <v>0</v>
      </c>
      <c r="N122">
        <f>IFERROR(IF(#REF!="",0,#REF!),0)</f>
        <v>0</v>
      </c>
      <c r="O122">
        <f>IFERROR(IF(#REF!="",0,#REF!+1),0)</f>
        <v>0</v>
      </c>
      <c r="P122">
        <f>IFERROR(IF(#REF!="",0,#REF!),0)</f>
        <v>0</v>
      </c>
      <c r="Q122">
        <f>IFERROR(IF(#REF!="",0,#REF!+1),0)</f>
        <v>0</v>
      </c>
      <c r="R122">
        <f>IFERROR(IF(#REF!="",0,#REF!),0)</f>
        <v>0</v>
      </c>
    </row>
    <row r="123" spans="1:18" x14ac:dyDescent="0.3">
      <c r="A123" s="8">
        <v>2</v>
      </c>
      <c r="B123" s="7">
        <v>4.7205882352941178</v>
      </c>
      <c r="C123" s="7">
        <v>23</v>
      </c>
      <c r="D123" s="7"/>
      <c r="E123" s="7"/>
      <c r="G123">
        <f t="shared" si="6"/>
        <v>4.7205882352941178</v>
      </c>
      <c r="H123">
        <f t="shared" si="7"/>
        <v>23</v>
      </c>
      <c r="I123">
        <f t="shared" si="8"/>
        <v>0</v>
      </c>
      <c r="J123">
        <f t="shared" si="9"/>
        <v>0</v>
      </c>
      <c r="K123">
        <f t="shared" si="10"/>
        <v>0</v>
      </c>
      <c r="L123">
        <f>IFERROR(IF(#REF!="",0,#REF!),0)</f>
        <v>0</v>
      </c>
      <c r="M123">
        <f>IFERROR(IF(#REF!="",0,#REF!+1),0)</f>
        <v>0</v>
      </c>
      <c r="N123">
        <f>IFERROR(IF(#REF!="",0,#REF!),0)</f>
        <v>0</v>
      </c>
      <c r="O123">
        <f>IFERROR(IF(#REF!="",0,#REF!+1),0)</f>
        <v>0</v>
      </c>
      <c r="P123">
        <f>IFERROR(IF(#REF!="",0,#REF!),0)</f>
        <v>0</v>
      </c>
      <c r="Q123">
        <f>IFERROR(IF(#REF!="",0,#REF!+1),0)</f>
        <v>0</v>
      </c>
      <c r="R123">
        <f>IFERROR(IF(#REF!="",0,#REF!),0)</f>
        <v>0</v>
      </c>
    </row>
    <row r="124" spans="1:18" x14ac:dyDescent="0.3">
      <c r="A124" s="8">
        <v>3</v>
      </c>
      <c r="B124" s="7">
        <v>5.0147058823529411</v>
      </c>
      <c r="C124" s="7">
        <v>23</v>
      </c>
      <c r="D124" s="7"/>
      <c r="E124" s="7"/>
      <c r="G124">
        <f t="shared" si="6"/>
        <v>5.0147058823529411</v>
      </c>
      <c r="H124">
        <f t="shared" si="7"/>
        <v>23</v>
      </c>
      <c r="I124">
        <f t="shared" si="8"/>
        <v>0</v>
      </c>
      <c r="J124">
        <f t="shared" si="9"/>
        <v>0</v>
      </c>
      <c r="K124">
        <f t="shared" si="10"/>
        <v>0</v>
      </c>
      <c r="L124">
        <f>IFERROR(IF(#REF!="",0,#REF!),0)</f>
        <v>0</v>
      </c>
      <c r="M124">
        <f>IFERROR(IF(#REF!="",0,#REF!+1),0)</f>
        <v>0</v>
      </c>
      <c r="N124">
        <f>IFERROR(IF(#REF!="",0,#REF!),0)</f>
        <v>0</v>
      </c>
      <c r="O124">
        <f>IFERROR(IF(#REF!="",0,#REF!+1),0)</f>
        <v>0</v>
      </c>
      <c r="P124">
        <f>IFERROR(IF(#REF!="",0,#REF!),0)</f>
        <v>0</v>
      </c>
      <c r="Q124">
        <f>IFERROR(IF(#REF!="",0,#REF!+1),0)</f>
        <v>0</v>
      </c>
      <c r="R124">
        <f>IFERROR(IF(#REF!="",0,#REF!),0)</f>
        <v>0</v>
      </c>
    </row>
    <row r="125" spans="1:18" x14ac:dyDescent="0.3">
      <c r="A125" s="8">
        <v>4</v>
      </c>
      <c r="B125" s="7">
        <v>5.1996086105675143</v>
      </c>
      <c r="C125" s="7">
        <v>25</v>
      </c>
      <c r="D125" s="7"/>
      <c r="E125" s="7"/>
      <c r="G125">
        <f t="shared" si="6"/>
        <v>5.1996086105675143</v>
      </c>
      <c r="H125">
        <f t="shared" si="7"/>
        <v>25</v>
      </c>
      <c r="I125">
        <f t="shared" si="8"/>
        <v>0</v>
      </c>
      <c r="J125">
        <f t="shared" si="9"/>
        <v>0</v>
      </c>
      <c r="K125">
        <f t="shared" si="10"/>
        <v>0</v>
      </c>
      <c r="L125">
        <f>IFERROR(IF(#REF!="",0,#REF!),0)</f>
        <v>0</v>
      </c>
      <c r="M125">
        <f>IFERROR(IF(#REF!="",0,#REF!+1),0)</f>
        <v>0</v>
      </c>
      <c r="N125">
        <f>IFERROR(IF(#REF!="",0,#REF!),0)</f>
        <v>0</v>
      </c>
      <c r="O125">
        <f>IFERROR(IF(#REF!="",0,#REF!+1),0)</f>
        <v>0</v>
      </c>
      <c r="P125">
        <f>IFERROR(IF(#REF!="",0,#REF!),0)</f>
        <v>0</v>
      </c>
      <c r="Q125">
        <f>IFERROR(IF(#REF!="",0,#REF!+1),0)</f>
        <v>0</v>
      </c>
      <c r="R125">
        <f>IFERROR(IF(#REF!="",0,#REF!),0)</f>
        <v>0</v>
      </c>
    </row>
    <row r="126" spans="1:18" x14ac:dyDescent="0.3">
      <c r="A126" s="6">
        <v>400027</v>
      </c>
      <c r="B126" s="7"/>
      <c r="C126" s="7"/>
      <c r="D126" s="7"/>
      <c r="E126" s="7"/>
      <c r="G126">
        <f t="shared" si="6"/>
        <v>0</v>
      </c>
      <c r="H126">
        <f t="shared" si="7"/>
        <v>0</v>
      </c>
      <c r="I126">
        <f t="shared" si="8"/>
        <v>0</v>
      </c>
      <c r="J126">
        <f t="shared" si="9"/>
        <v>0</v>
      </c>
      <c r="K126">
        <f t="shared" si="10"/>
        <v>0</v>
      </c>
      <c r="L126">
        <f>IFERROR(IF(#REF!="",0,#REF!),0)</f>
        <v>0</v>
      </c>
      <c r="M126">
        <f>IFERROR(IF(#REF!="",0,#REF!+1),0)</f>
        <v>0</v>
      </c>
      <c r="N126">
        <f>IFERROR(IF(#REF!="",0,#REF!),0)</f>
        <v>0</v>
      </c>
      <c r="O126">
        <f>IFERROR(IF(#REF!="",0,#REF!+1),0)</f>
        <v>0</v>
      </c>
      <c r="P126">
        <f>IFERROR(IF(#REF!="",0,#REF!),0)</f>
        <v>0</v>
      </c>
      <c r="Q126">
        <f>IFERROR(IF(#REF!="",0,#REF!+1),0)</f>
        <v>0</v>
      </c>
      <c r="R126">
        <f>IFERROR(IF(#REF!="",0,#REF!),0)</f>
        <v>0</v>
      </c>
    </row>
    <row r="127" spans="1:18" x14ac:dyDescent="0.3">
      <c r="A127" s="8">
        <v>1</v>
      </c>
      <c r="B127" s="7"/>
      <c r="C127" s="7"/>
      <c r="D127" s="7">
        <v>8</v>
      </c>
      <c r="E127" s="7">
        <v>23</v>
      </c>
      <c r="G127">
        <f t="shared" si="6"/>
        <v>0</v>
      </c>
      <c r="H127">
        <f t="shared" si="7"/>
        <v>0</v>
      </c>
      <c r="I127">
        <f t="shared" si="8"/>
        <v>8</v>
      </c>
      <c r="J127">
        <f t="shared" si="9"/>
        <v>23</v>
      </c>
      <c r="K127">
        <f t="shared" si="10"/>
        <v>0</v>
      </c>
      <c r="L127">
        <f>IFERROR(IF(#REF!="",0,#REF!),0)</f>
        <v>0</v>
      </c>
      <c r="M127">
        <f>IFERROR(IF(#REF!="",0,#REF!+1),0)</f>
        <v>0</v>
      </c>
      <c r="N127">
        <f>IFERROR(IF(#REF!="",0,#REF!),0)</f>
        <v>0</v>
      </c>
      <c r="O127">
        <f>IFERROR(IF(#REF!="",0,#REF!+1),0)</f>
        <v>0</v>
      </c>
      <c r="P127">
        <f>IFERROR(IF(#REF!="",0,#REF!),0)</f>
        <v>0</v>
      </c>
      <c r="Q127">
        <f>IFERROR(IF(#REF!="",0,#REF!+1),0)</f>
        <v>0</v>
      </c>
      <c r="R127">
        <f>IFERROR(IF(#REF!="",0,#REF!),0)</f>
        <v>0</v>
      </c>
    </row>
    <row r="128" spans="1:18" x14ac:dyDescent="0.3">
      <c r="A128" s="8">
        <v>2</v>
      </c>
      <c r="B128" s="7"/>
      <c r="C128" s="7"/>
      <c r="D128" s="7">
        <v>8.5</v>
      </c>
      <c r="E128" s="7">
        <v>22.5</v>
      </c>
      <c r="G128">
        <f t="shared" si="6"/>
        <v>0</v>
      </c>
      <c r="H128">
        <f t="shared" si="7"/>
        <v>0</v>
      </c>
      <c r="I128">
        <f t="shared" si="8"/>
        <v>8.5</v>
      </c>
      <c r="J128">
        <f t="shared" si="9"/>
        <v>22.5</v>
      </c>
      <c r="K128">
        <f t="shared" si="10"/>
        <v>0</v>
      </c>
      <c r="L128">
        <f>IFERROR(IF(#REF!="",0,#REF!),0)</f>
        <v>0</v>
      </c>
      <c r="M128">
        <f>IFERROR(IF(#REF!="",0,#REF!+1),0)</f>
        <v>0</v>
      </c>
      <c r="N128">
        <f>IFERROR(IF(#REF!="",0,#REF!),0)</f>
        <v>0</v>
      </c>
      <c r="O128">
        <f>IFERROR(IF(#REF!="",0,#REF!+1),0)</f>
        <v>0</v>
      </c>
      <c r="P128">
        <f>IFERROR(IF(#REF!="",0,#REF!),0)</f>
        <v>0</v>
      </c>
      <c r="Q128">
        <f>IFERROR(IF(#REF!="",0,#REF!+1),0)</f>
        <v>0</v>
      </c>
      <c r="R128">
        <f>IFERROR(IF(#REF!="",0,#REF!),0)</f>
        <v>0</v>
      </c>
    </row>
    <row r="129" spans="1:18" x14ac:dyDescent="0.3">
      <c r="A129" s="8">
        <v>3</v>
      </c>
      <c r="B129" s="7"/>
      <c r="C129" s="7"/>
      <c r="D129" s="7">
        <v>8</v>
      </c>
      <c r="E129" s="7">
        <v>21.5</v>
      </c>
      <c r="G129">
        <f t="shared" si="6"/>
        <v>0</v>
      </c>
      <c r="H129">
        <f t="shared" si="7"/>
        <v>0</v>
      </c>
      <c r="I129">
        <f t="shared" si="8"/>
        <v>8</v>
      </c>
      <c r="J129">
        <f t="shared" si="9"/>
        <v>21.5</v>
      </c>
      <c r="K129">
        <f t="shared" si="10"/>
        <v>0</v>
      </c>
      <c r="L129">
        <f>IFERROR(IF(#REF!="",0,#REF!),0)</f>
        <v>0</v>
      </c>
      <c r="M129">
        <f>IFERROR(IF(#REF!="",0,#REF!+1),0)</f>
        <v>0</v>
      </c>
      <c r="N129">
        <f>IFERROR(IF(#REF!="",0,#REF!),0)</f>
        <v>0</v>
      </c>
      <c r="O129">
        <f>IFERROR(IF(#REF!="",0,#REF!+1),0)</f>
        <v>0</v>
      </c>
      <c r="P129">
        <f>IFERROR(IF(#REF!="",0,#REF!),0)</f>
        <v>0</v>
      </c>
      <c r="Q129">
        <f>IFERROR(IF(#REF!="",0,#REF!+1),0)</f>
        <v>0</v>
      </c>
      <c r="R129">
        <f>IFERROR(IF(#REF!="",0,#REF!),0)</f>
        <v>0</v>
      </c>
    </row>
    <row r="130" spans="1:18" x14ac:dyDescent="0.3">
      <c r="A130" s="8">
        <v>4</v>
      </c>
      <c r="B130" s="7"/>
      <c r="C130" s="7"/>
      <c r="D130" s="7">
        <v>8</v>
      </c>
      <c r="E130" s="7">
        <v>21</v>
      </c>
      <c r="G130">
        <f t="shared" si="6"/>
        <v>0</v>
      </c>
      <c r="H130">
        <f t="shared" si="7"/>
        <v>0</v>
      </c>
      <c r="I130">
        <f t="shared" si="8"/>
        <v>8</v>
      </c>
      <c r="J130">
        <f t="shared" si="9"/>
        <v>21</v>
      </c>
      <c r="K130">
        <f t="shared" si="10"/>
        <v>0</v>
      </c>
      <c r="L130">
        <f>IFERROR(IF(#REF!="",0,#REF!),0)</f>
        <v>0</v>
      </c>
      <c r="M130">
        <f>IFERROR(IF(#REF!="",0,#REF!+1),0)</f>
        <v>0</v>
      </c>
      <c r="N130">
        <f>IFERROR(IF(#REF!="",0,#REF!),0)</f>
        <v>0</v>
      </c>
      <c r="O130">
        <f>IFERROR(IF(#REF!="",0,#REF!+1),0)</f>
        <v>0</v>
      </c>
      <c r="P130">
        <f>IFERROR(IF(#REF!="",0,#REF!),0)</f>
        <v>0</v>
      </c>
      <c r="Q130">
        <f>IFERROR(IF(#REF!="",0,#REF!+1),0)</f>
        <v>0</v>
      </c>
      <c r="R130">
        <f>IFERROR(IF(#REF!="",0,#REF!),0)</f>
        <v>0</v>
      </c>
    </row>
    <row r="131" spans="1:18" x14ac:dyDescent="0.3">
      <c r="A131" s="8">
        <v>5</v>
      </c>
      <c r="B131" s="7"/>
      <c r="C131" s="7"/>
      <c r="D131" s="7">
        <v>8</v>
      </c>
      <c r="E131" s="7">
        <v>21</v>
      </c>
      <c r="G131">
        <f t="shared" si="6"/>
        <v>0</v>
      </c>
      <c r="H131">
        <f t="shared" si="7"/>
        <v>0</v>
      </c>
      <c r="I131">
        <f t="shared" si="8"/>
        <v>8</v>
      </c>
      <c r="J131">
        <f t="shared" si="9"/>
        <v>21</v>
      </c>
      <c r="K131">
        <f t="shared" si="10"/>
        <v>0</v>
      </c>
      <c r="L131">
        <f>IFERROR(IF(#REF!="",0,#REF!),0)</f>
        <v>0</v>
      </c>
      <c r="M131">
        <f>IFERROR(IF(#REF!="",0,#REF!+1),0)</f>
        <v>0</v>
      </c>
      <c r="N131">
        <f>IFERROR(IF(#REF!="",0,#REF!),0)</f>
        <v>0</v>
      </c>
      <c r="O131">
        <f>IFERROR(IF(#REF!="",0,#REF!+1),0)</f>
        <v>0</v>
      </c>
      <c r="P131">
        <f>IFERROR(IF(#REF!="",0,#REF!),0)</f>
        <v>0</v>
      </c>
      <c r="Q131">
        <f>IFERROR(IF(#REF!="",0,#REF!+1),0)</f>
        <v>0</v>
      </c>
      <c r="R131">
        <f>IFERROR(IF(#REF!="",0,#REF!),0)</f>
        <v>0</v>
      </c>
    </row>
    <row r="132" spans="1:18" x14ac:dyDescent="0.3">
      <c r="A132" s="6">
        <v>400028</v>
      </c>
      <c r="B132" s="7"/>
      <c r="C132" s="7"/>
      <c r="D132" s="7"/>
      <c r="E132" s="7"/>
      <c r="G132">
        <f t="shared" si="6"/>
        <v>0</v>
      </c>
      <c r="H132">
        <f t="shared" si="7"/>
        <v>0</v>
      </c>
      <c r="I132">
        <f t="shared" si="8"/>
        <v>0</v>
      </c>
      <c r="J132">
        <f t="shared" si="9"/>
        <v>0</v>
      </c>
      <c r="K132">
        <f t="shared" si="10"/>
        <v>0</v>
      </c>
      <c r="L132">
        <f>IFERROR(IF(#REF!="",0,#REF!),0)</f>
        <v>0</v>
      </c>
      <c r="M132">
        <f>IFERROR(IF(#REF!="",0,#REF!+1),0)</f>
        <v>0</v>
      </c>
      <c r="N132">
        <f>IFERROR(IF(#REF!="",0,#REF!),0)</f>
        <v>0</v>
      </c>
      <c r="O132">
        <f>IFERROR(IF(#REF!="",0,#REF!+1),0)</f>
        <v>0</v>
      </c>
      <c r="P132">
        <f>IFERROR(IF(#REF!="",0,#REF!),0)</f>
        <v>0</v>
      </c>
      <c r="Q132">
        <f>IFERROR(IF(#REF!="",0,#REF!+1),0)</f>
        <v>0</v>
      </c>
      <c r="R132">
        <f>IFERROR(IF(#REF!="",0,#REF!),0)</f>
        <v>0</v>
      </c>
    </row>
    <row r="133" spans="1:18" x14ac:dyDescent="0.3">
      <c r="A133" s="8">
        <v>1</v>
      </c>
      <c r="B133" s="7"/>
      <c r="C133" s="7"/>
      <c r="D133" s="7">
        <v>8</v>
      </c>
      <c r="E133" s="7">
        <v>24</v>
      </c>
      <c r="G133">
        <f t="shared" si="6"/>
        <v>0</v>
      </c>
      <c r="H133">
        <f t="shared" si="7"/>
        <v>0</v>
      </c>
      <c r="I133">
        <f t="shared" si="8"/>
        <v>8</v>
      </c>
      <c r="J133">
        <f t="shared" si="9"/>
        <v>24</v>
      </c>
      <c r="K133">
        <f t="shared" si="10"/>
        <v>0</v>
      </c>
      <c r="L133">
        <f>IFERROR(IF(#REF!="",0,#REF!),0)</f>
        <v>0</v>
      </c>
      <c r="M133">
        <f>IFERROR(IF(#REF!="",0,#REF!+1),0)</f>
        <v>0</v>
      </c>
      <c r="N133">
        <f>IFERROR(IF(#REF!="",0,#REF!),0)</f>
        <v>0</v>
      </c>
      <c r="O133">
        <f>IFERROR(IF(#REF!="",0,#REF!+1),0)</f>
        <v>0</v>
      </c>
      <c r="P133">
        <f>IFERROR(IF(#REF!="",0,#REF!),0)</f>
        <v>0</v>
      </c>
      <c r="Q133">
        <f>IFERROR(IF(#REF!="",0,#REF!+1),0)</f>
        <v>0</v>
      </c>
      <c r="R133">
        <f>IFERROR(IF(#REF!="",0,#REF!),0)</f>
        <v>0</v>
      </c>
    </row>
    <row r="134" spans="1:18" x14ac:dyDescent="0.3">
      <c r="A134" s="8">
        <v>2</v>
      </c>
      <c r="B134" s="7"/>
      <c r="C134" s="7"/>
      <c r="D134" s="7">
        <v>8</v>
      </c>
      <c r="E134" s="7">
        <v>24</v>
      </c>
      <c r="G134">
        <f t="shared" si="6"/>
        <v>0</v>
      </c>
      <c r="H134">
        <f t="shared" si="7"/>
        <v>0</v>
      </c>
      <c r="I134">
        <f t="shared" si="8"/>
        <v>8</v>
      </c>
      <c r="J134">
        <f t="shared" si="9"/>
        <v>24</v>
      </c>
      <c r="K134">
        <f t="shared" si="10"/>
        <v>0</v>
      </c>
      <c r="L134">
        <f>IFERROR(IF(#REF!="",0,#REF!),0)</f>
        <v>0</v>
      </c>
      <c r="M134">
        <f>IFERROR(IF(#REF!="",0,#REF!+1),0)</f>
        <v>0</v>
      </c>
      <c r="N134">
        <f>IFERROR(IF(#REF!="",0,#REF!),0)</f>
        <v>0</v>
      </c>
      <c r="O134">
        <f>IFERROR(IF(#REF!="",0,#REF!+1),0)</f>
        <v>0</v>
      </c>
      <c r="P134">
        <f>IFERROR(IF(#REF!="",0,#REF!),0)</f>
        <v>0</v>
      </c>
      <c r="Q134">
        <f>IFERROR(IF(#REF!="",0,#REF!+1),0)</f>
        <v>0</v>
      </c>
      <c r="R134">
        <f>IFERROR(IF(#REF!="",0,#REF!),0)</f>
        <v>0</v>
      </c>
    </row>
    <row r="135" spans="1:18" x14ac:dyDescent="0.3">
      <c r="A135" s="8">
        <v>3</v>
      </c>
      <c r="B135" s="7"/>
      <c r="C135" s="7"/>
      <c r="D135" s="7">
        <v>8</v>
      </c>
      <c r="E135" s="7">
        <v>19</v>
      </c>
      <c r="G135">
        <f t="shared" si="6"/>
        <v>0</v>
      </c>
      <c r="H135">
        <f t="shared" si="7"/>
        <v>0</v>
      </c>
      <c r="I135">
        <f t="shared" si="8"/>
        <v>8</v>
      </c>
      <c r="J135">
        <f t="shared" si="9"/>
        <v>19</v>
      </c>
      <c r="K135">
        <f t="shared" si="10"/>
        <v>0</v>
      </c>
      <c r="L135">
        <f>IFERROR(IF(#REF!="",0,#REF!),0)</f>
        <v>0</v>
      </c>
      <c r="M135">
        <f>IFERROR(IF(#REF!="",0,#REF!+1),0)</f>
        <v>0</v>
      </c>
      <c r="N135">
        <f>IFERROR(IF(#REF!="",0,#REF!),0)</f>
        <v>0</v>
      </c>
      <c r="O135">
        <f>IFERROR(IF(#REF!="",0,#REF!+1),0)</f>
        <v>0</v>
      </c>
      <c r="P135">
        <f>IFERROR(IF(#REF!="",0,#REF!),0)</f>
        <v>0</v>
      </c>
      <c r="Q135">
        <f>IFERROR(IF(#REF!="",0,#REF!+1),0)</f>
        <v>0</v>
      </c>
      <c r="R135">
        <f>IFERROR(IF(#REF!="",0,#REF!),0)</f>
        <v>0</v>
      </c>
    </row>
    <row r="136" spans="1:18" x14ac:dyDescent="0.3">
      <c r="A136" s="8">
        <v>4</v>
      </c>
      <c r="B136" s="7"/>
      <c r="C136" s="7"/>
      <c r="D136" s="7">
        <v>8</v>
      </c>
      <c r="E136" s="7">
        <v>24</v>
      </c>
      <c r="G136">
        <f t="shared" si="6"/>
        <v>0</v>
      </c>
      <c r="H136">
        <f t="shared" si="7"/>
        <v>0</v>
      </c>
      <c r="I136">
        <f t="shared" si="8"/>
        <v>8</v>
      </c>
      <c r="J136">
        <f t="shared" si="9"/>
        <v>24</v>
      </c>
      <c r="K136">
        <f t="shared" si="10"/>
        <v>0</v>
      </c>
      <c r="L136">
        <f>IFERROR(IF(#REF!="",0,#REF!),0)</f>
        <v>0</v>
      </c>
      <c r="M136">
        <f>IFERROR(IF(#REF!="",0,#REF!+1),0)</f>
        <v>0</v>
      </c>
      <c r="N136">
        <f>IFERROR(IF(#REF!="",0,#REF!),0)</f>
        <v>0</v>
      </c>
      <c r="O136">
        <f>IFERROR(IF(#REF!="",0,#REF!+1),0)</f>
        <v>0</v>
      </c>
      <c r="P136">
        <f>IFERROR(IF(#REF!="",0,#REF!),0)</f>
        <v>0</v>
      </c>
      <c r="Q136">
        <f>IFERROR(IF(#REF!="",0,#REF!+1),0)</f>
        <v>0</v>
      </c>
      <c r="R136">
        <f>IFERROR(IF(#REF!="",0,#REF!),0)</f>
        <v>0</v>
      </c>
    </row>
    <row r="137" spans="1:18" x14ac:dyDescent="0.3">
      <c r="A137" s="6">
        <v>400029</v>
      </c>
      <c r="B137" s="7"/>
      <c r="C137" s="7"/>
      <c r="D137" s="7"/>
      <c r="E137" s="7"/>
      <c r="G137">
        <f t="shared" ref="G137:G200" si="11">IFERROR(IF(B137="",0,B137),0)</f>
        <v>0</v>
      </c>
      <c r="H137">
        <f t="shared" ref="H137:H200" si="12">IFERROR(IF(C137="",0,C137),0)</f>
        <v>0</v>
      </c>
      <c r="I137">
        <f t="shared" ref="I137:I200" si="13">IFERROR(IF(D137="",0,D137),0)</f>
        <v>0</v>
      </c>
      <c r="J137">
        <f t="shared" ref="J137:J200" si="14">IFERROR(IF(E137="",0,E137),0)</f>
        <v>0</v>
      </c>
      <c r="K137">
        <f t="shared" ref="K137:K200" si="15">IFERROR(IF(F137="",0,F137+1),0)</f>
        <v>0</v>
      </c>
      <c r="L137">
        <f>IFERROR(IF(#REF!="",0,#REF!),0)</f>
        <v>0</v>
      </c>
      <c r="M137">
        <f>IFERROR(IF(#REF!="",0,#REF!+1),0)</f>
        <v>0</v>
      </c>
      <c r="N137">
        <f>IFERROR(IF(#REF!="",0,#REF!),0)</f>
        <v>0</v>
      </c>
      <c r="O137">
        <f>IFERROR(IF(#REF!="",0,#REF!+1),0)</f>
        <v>0</v>
      </c>
      <c r="P137">
        <f>IFERROR(IF(#REF!="",0,#REF!),0)</f>
        <v>0</v>
      </c>
      <c r="Q137">
        <f>IFERROR(IF(#REF!="",0,#REF!+1),0)</f>
        <v>0</v>
      </c>
      <c r="R137">
        <f>IFERROR(IF(#REF!="",0,#REF!),0)</f>
        <v>0</v>
      </c>
    </row>
    <row r="138" spans="1:18" x14ac:dyDescent="0.3">
      <c r="A138" s="8">
        <v>1</v>
      </c>
      <c r="B138" s="7"/>
      <c r="C138" s="7"/>
      <c r="D138" s="7">
        <v>8</v>
      </c>
      <c r="E138" s="7">
        <v>24</v>
      </c>
      <c r="G138">
        <f t="shared" si="11"/>
        <v>0</v>
      </c>
      <c r="H138">
        <f t="shared" si="12"/>
        <v>0</v>
      </c>
      <c r="I138">
        <f t="shared" si="13"/>
        <v>8</v>
      </c>
      <c r="J138">
        <f t="shared" si="14"/>
        <v>24</v>
      </c>
      <c r="K138">
        <f t="shared" si="15"/>
        <v>0</v>
      </c>
      <c r="L138">
        <f>IFERROR(IF(#REF!="",0,#REF!),0)</f>
        <v>0</v>
      </c>
      <c r="M138">
        <f>IFERROR(IF(#REF!="",0,#REF!+1),0)</f>
        <v>0</v>
      </c>
      <c r="N138">
        <f>IFERROR(IF(#REF!="",0,#REF!),0)</f>
        <v>0</v>
      </c>
      <c r="O138">
        <f>IFERROR(IF(#REF!="",0,#REF!+1),0)</f>
        <v>0</v>
      </c>
      <c r="P138">
        <f>IFERROR(IF(#REF!="",0,#REF!),0)</f>
        <v>0</v>
      </c>
      <c r="Q138">
        <f>IFERROR(IF(#REF!="",0,#REF!+1),0)</f>
        <v>0</v>
      </c>
      <c r="R138">
        <f>IFERROR(IF(#REF!="",0,#REF!),0)</f>
        <v>0</v>
      </c>
    </row>
    <row r="139" spans="1:18" x14ac:dyDescent="0.3">
      <c r="A139" s="8">
        <v>2</v>
      </c>
      <c r="B139" s="7"/>
      <c r="C139" s="7"/>
      <c r="D139" s="7">
        <v>9</v>
      </c>
      <c r="E139" s="7">
        <v>26</v>
      </c>
      <c r="G139">
        <f t="shared" si="11"/>
        <v>0</v>
      </c>
      <c r="H139">
        <f t="shared" si="12"/>
        <v>0</v>
      </c>
      <c r="I139">
        <f t="shared" si="13"/>
        <v>9</v>
      </c>
      <c r="J139">
        <f t="shared" si="14"/>
        <v>26</v>
      </c>
      <c r="K139">
        <f t="shared" si="15"/>
        <v>0</v>
      </c>
      <c r="L139">
        <f>IFERROR(IF(#REF!="",0,#REF!),0)</f>
        <v>0</v>
      </c>
      <c r="M139">
        <f>IFERROR(IF(#REF!="",0,#REF!+1),0)</f>
        <v>0</v>
      </c>
      <c r="N139">
        <f>IFERROR(IF(#REF!="",0,#REF!),0)</f>
        <v>0</v>
      </c>
      <c r="O139">
        <f>IFERROR(IF(#REF!="",0,#REF!+1),0)</f>
        <v>0</v>
      </c>
      <c r="P139">
        <f>IFERROR(IF(#REF!="",0,#REF!),0)</f>
        <v>0</v>
      </c>
      <c r="Q139">
        <f>IFERROR(IF(#REF!="",0,#REF!+1),0)</f>
        <v>0</v>
      </c>
      <c r="R139">
        <f>IFERROR(IF(#REF!="",0,#REF!),0)</f>
        <v>0</v>
      </c>
    </row>
    <row r="140" spans="1:18" x14ac:dyDescent="0.3">
      <c r="A140" s="8">
        <v>3</v>
      </c>
      <c r="B140" s="7"/>
      <c r="C140" s="7"/>
      <c r="D140" s="7">
        <v>8</v>
      </c>
      <c r="E140" s="7"/>
      <c r="G140">
        <f t="shared" si="11"/>
        <v>0</v>
      </c>
      <c r="H140">
        <f t="shared" si="12"/>
        <v>0</v>
      </c>
      <c r="I140">
        <f t="shared" si="13"/>
        <v>8</v>
      </c>
      <c r="J140">
        <f t="shared" si="14"/>
        <v>0</v>
      </c>
      <c r="K140">
        <f t="shared" si="15"/>
        <v>0</v>
      </c>
      <c r="L140">
        <f>IFERROR(IF(#REF!="",0,#REF!),0)</f>
        <v>0</v>
      </c>
      <c r="M140">
        <f>IFERROR(IF(#REF!="",0,#REF!+1),0)</f>
        <v>0</v>
      </c>
      <c r="N140">
        <f>IFERROR(IF(#REF!="",0,#REF!),0)</f>
        <v>0</v>
      </c>
      <c r="O140">
        <f>IFERROR(IF(#REF!="",0,#REF!+1),0)</f>
        <v>0</v>
      </c>
      <c r="P140">
        <f>IFERROR(IF(#REF!="",0,#REF!),0)</f>
        <v>0</v>
      </c>
      <c r="Q140">
        <f>IFERROR(IF(#REF!="",0,#REF!+1),0)</f>
        <v>0</v>
      </c>
      <c r="R140">
        <f>IFERROR(IF(#REF!="",0,#REF!),0)</f>
        <v>0</v>
      </c>
    </row>
    <row r="141" spans="1:18" x14ac:dyDescent="0.3">
      <c r="A141" s="8">
        <v>4</v>
      </c>
      <c r="B141" s="7"/>
      <c r="C141" s="7"/>
      <c r="D141" s="7">
        <v>8</v>
      </c>
      <c r="E141" s="7">
        <v>18</v>
      </c>
      <c r="G141">
        <f t="shared" si="11"/>
        <v>0</v>
      </c>
      <c r="H141">
        <f t="shared" si="12"/>
        <v>0</v>
      </c>
      <c r="I141">
        <f t="shared" si="13"/>
        <v>8</v>
      </c>
      <c r="J141">
        <f t="shared" si="14"/>
        <v>18</v>
      </c>
      <c r="K141">
        <f t="shared" si="15"/>
        <v>0</v>
      </c>
      <c r="L141">
        <f>IFERROR(IF(#REF!="",0,#REF!),0)</f>
        <v>0</v>
      </c>
      <c r="M141">
        <f>IFERROR(IF(#REF!="",0,#REF!+1),0)</f>
        <v>0</v>
      </c>
      <c r="N141">
        <f>IFERROR(IF(#REF!="",0,#REF!),0)</f>
        <v>0</v>
      </c>
      <c r="O141">
        <f>IFERROR(IF(#REF!="",0,#REF!+1),0)</f>
        <v>0</v>
      </c>
      <c r="P141">
        <f>IFERROR(IF(#REF!="",0,#REF!),0)</f>
        <v>0</v>
      </c>
      <c r="Q141">
        <f>IFERROR(IF(#REF!="",0,#REF!+1),0)</f>
        <v>0</v>
      </c>
      <c r="R141">
        <f>IFERROR(IF(#REF!="",0,#REF!),0)</f>
        <v>0</v>
      </c>
    </row>
    <row r="142" spans="1:18" x14ac:dyDescent="0.3">
      <c r="A142" s="6">
        <v>400030</v>
      </c>
      <c r="B142" s="7"/>
      <c r="C142" s="7"/>
      <c r="D142" s="7"/>
      <c r="E142" s="7"/>
      <c r="G142">
        <f t="shared" si="11"/>
        <v>0</v>
      </c>
      <c r="H142">
        <f t="shared" si="12"/>
        <v>0</v>
      </c>
      <c r="I142">
        <f t="shared" si="13"/>
        <v>0</v>
      </c>
      <c r="J142">
        <f t="shared" si="14"/>
        <v>0</v>
      </c>
      <c r="K142">
        <f t="shared" si="15"/>
        <v>0</v>
      </c>
      <c r="L142">
        <f>IFERROR(IF(#REF!="",0,#REF!),0)</f>
        <v>0</v>
      </c>
      <c r="M142">
        <f>IFERROR(IF(#REF!="",0,#REF!+1),0)</f>
        <v>0</v>
      </c>
      <c r="N142">
        <f>IFERROR(IF(#REF!="",0,#REF!),0)</f>
        <v>0</v>
      </c>
      <c r="O142">
        <f>IFERROR(IF(#REF!="",0,#REF!+1),0)</f>
        <v>0</v>
      </c>
      <c r="P142">
        <f>IFERROR(IF(#REF!="",0,#REF!),0)</f>
        <v>0</v>
      </c>
      <c r="Q142">
        <f>IFERROR(IF(#REF!="",0,#REF!+1),0)</f>
        <v>0</v>
      </c>
      <c r="R142">
        <f>IFERROR(IF(#REF!="",0,#REF!),0)</f>
        <v>0</v>
      </c>
    </row>
    <row r="143" spans="1:18" x14ac:dyDescent="0.3">
      <c r="A143" s="8">
        <v>1</v>
      </c>
      <c r="B143" s="7"/>
      <c r="C143" s="7"/>
      <c r="D143" s="7">
        <v>8</v>
      </c>
      <c r="E143" s="7"/>
      <c r="G143">
        <f t="shared" si="11"/>
        <v>0</v>
      </c>
      <c r="H143">
        <f t="shared" si="12"/>
        <v>0</v>
      </c>
      <c r="I143">
        <f t="shared" si="13"/>
        <v>8</v>
      </c>
      <c r="J143">
        <f t="shared" si="14"/>
        <v>0</v>
      </c>
      <c r="K143">
        <f t="shared" si="15"/>
        <v>0</v>
      </c>
      <c r="L143">
        <f>IFERROR(IF(#REF!="",0,#REF!),0)</f>
        <v>0</v>
      </c>
      <c r="M143">
        <f>IFERROR(IF(#REF!="",0,#REF!+1),0)</f>
        <v>0</v>
      </c>
      <c r="N143">
        <f>IFERROR(IF(#REF!="",0,#REF!),0)</f>
        <v>0</v>
      </c>
      <c r="O143">
        <f>IFERROR(IF(#REF!="",0,#REF!+1),0)</f>
        <v>0</v>
      </c>
      <c r="P143">
        <f>IFERROR(IF(#REF!="",0,#REF!),0)</f>
        <v>0</v>
      </c>
      <c r="Q143">
        <f>IFERROR(IF(#REF!="",0,#REF!+1),0)</f>
        <v>0</v>
      </c>
      <c r="R143">
        <f>IFERROR(IF(#REF!="",0,#REF!),0)</f>
        <v>0</v>
      </c>
    </row>
    <row r="144" spans="1:18" x14ac:dyDescent="0.3">
      <c r="A144" s="8">
        <v>2</v>
      </c>
      <c r="B144" s="7"/>
      <c r="C144" s="7"/>
      <c r="D144" s="7">
        <v>9</v>
      </c>
      <c r="E144" s="7"/>
      <c r="G144">
        <f t="shared" si="11"/>
        <v>0</v>
      </c>
      <c r="H144">
        <f t="shared" si="12"/>
        <v>0</v>
      </c>
      <c r="I144">
        <f t="shared" si="13"/>
        <v>9</v>
      </c>
      <c r="J144">
        <f t="shared" si="14"/>
        <v>0</v>
      </c>
      <c r="K144">
        <f t="shared" si="15"/>
        <v>0</v>
      </c>
      <c r="L144">
        <f>IFERROR(IF(#REF!="",0,#REF!),0)</f>
        <v>0</v>
      </c>
      <c r="M144">
        <f>IFERROR(IF(#REF!="",0,#REF!+1),0)</f>
        <v>0</v>
      </c>
      <c r="N144">
        <f>IFERROR(IF(#REF!="",0,#REF!),0)</f>
        <v>0</v>
      </c>
      <c r="O144">
        <f>IFERROR(IF(#REF!="",0,#REF!+1),0)</f>
        <v>0</v>
      </c>
      <c r="P144">
        <f>IFERROR(IF(#REF!="",0,#REF!),0)</f>
        <v>0</v>
      </c>
      <c r="Q144">
        <f>IFERROR(IF(#REF!="",0,#REF!+1),0)</f>
        <v>0</v>
      </c>
      <c r="R144">
        <f>IFERROR(IF(#REF!="",0,#REF!),0)</f>
        <v>0</v>
      </c>
    </row>
    <row r="145" spans="1:18" x14ac:dyDescent="0.3">
      <c r="A145" s="8">
        <v>3</v>
      </c>
      <c r="B145" s="7"/>
      <c r="C145" s="7"/>
      <c r="D145" s="7">
        <v>9</v>
      </c>
      <c r="E145" s="7"/>
      <c r="G145">
        <f t="shared" si="11"/>
        <v>0</v>
      </c>
      <c r="H145">
        <f t="shared" si="12"/>
        <v>0</v>
      </c>
      <c r="I145">
        <f t="shared" si="13"/>
        <v>9</v>
      </c>
      <c r="J145">
        <f t="shared" si="14"/>
        <v>0</v>
      </c>
      <c r="K145">
        <f t="shared" si="15"/>
        <v>0</v>
      </c>
      <c r="L145">
        <f>IFERROR(IF(#REF!="",0,#REF!),0)</f>
        <v>0</v>
      </c>
      <c r="M145">
        <f>IFERROR(IF(#REF!="",0,#REF!+1),0)</f>
        <v>0</v>
      </c>
      <c r="N145">
        <f>IFERROR(IF(#REF!="",0,#REF!),0)</f>
        <v>0</v>
      </c>
      <c r="O145">
        <f>IFERROR(IF(#REF!="",0,#REF!+1),0)</f>
        <v>0</v>
      </c>
      <c r="P145">
        <f>IFERROR(IF(#REF!="",0,#REF!),0)</f>
        <v>0</v>
      </c>
      <c r="Q145">
        <f>IFERROR(IF(#REF!="",0,#REF!+1),0)</f>
        <v>0</v>
      </c>
      <c r="R145">
        <f>IFERROR(IF(#REF!="",0,#REF!),0)</f>
        <v>0</v>
      </c>
    </row>
    <row r="146" spans="1:18" x14ac:dyDescent="0.3">
      <c r="A146" s="8">
        <v>4</v>
      </c>
      <c r="B146" s="7"/>
      <c r="C146" s="7"/>
      <c r="D146" s="7">
        <v>8</v>
      </c>
      <c r="E146" s="7"/>
      <c r="G146">
        <f t="shared" si="11"/>
        <v>0</v>
      </c>
      <c r="H146">
        <f t="shared" si="12"/>
        <v>0</v>
      </c>
      <c r="I146">
        <f t="shared" si="13"/>
        <v>8</v>
      </c>
      <c r="J146">
        <f t="shared" si="14"/>
        <v>0</v>
      </c>
      <c r="K146">
        <f t="shared" si="15"/>
        <v>0</v>
      </c>
      <c r="L146">
        <f>IFERROR(IF(#REF!="",0,#REF!),0)</f>
        <v>0</v>
      </c>
      <c r="M146">
        <f>IFERROR(IF(#REF!="",0,#REF!+1),0)</f>
        <v>0</v>
      </c>
      <c r="N146">
        <f>IFERROR(IF(#REF!="",0,#REF!),0)</f>
        <v>0</v>
      </c>
      <c r="O146">
        <f>IFERROR(IF(#REF!="",0,#REF!+1),0)</f>
        <v>0</v>
      </c>
      <c r="P146">
        <f>IFERROR(IF(#REF!="",0,#REF!),0)</f>
        <v>0</v>
      </c>
      <c r="Q146">
        <f>IFERROR(IF(#REF!="",0,#REF!+1),0)</f>
        <v>0</v>
      </c>
      <c r="R146">
        <f>IFERROR(IF(#REF!="",0,#REF!),0)</f>
        <v>0</v>
      </c>
    </row>
    <row r="147" spans="1:18" x14ac:dyDescent="0.3">
      <c r="A147" s="6">
        <v>400031</v>
      </c>
      <c r="B147" s="7"/>
      <c r="C147" s="7"/>
      <c r="D147" s="7"/>
      <c r="E147" s="7"/>
      <c r="G147">
        <f t="shared" si="11"/>
        <v>0</v>
      </c>
      <c r="H147">
        <f t="shared" si="12"/>
        <v>0</v>
      </c>
      <c r="I147">
        <f t="shared" si="13"/>
        <v>0</v>
      </c>
      <c r="J147">
        <f t="shared" si="14"/>
        <v>0</v>
      </c>
      <c r="K147">
        <f t="shared" si="15"/>
        <v>0</v>
      </c>
      <c r="L147">
        <f>IFERROR(IF(#REF!="",0,#REF!),0)</f>
        <v>0</v>
      </c>
      <c r="M147">
        <f>IFERROR(IF(#REF!="",0,#REF!+1),0)</f>
        <v>0</v>
      </c>
      <c r="N147">
        <f>IFERROR(IF(#REF!="",0,#REF!),0)</f>
        <v>0</v>
      </c>
      <c r="O147">
        <f>IFERROR(IF(#REF!="",0,#REF!+1),0)</f>
        <v>0</v>
      </c>
      <c r="P147">
        <f>IFERROR(IF(#REF!="",0,#REF!),0)</f>
        <v>0</v>
      </c>
      <c r="Q147">
        <f>IFERROR(IF(#REF!="",0,#REF!+1),0)</f>
        <v>0</v>
      </c>
      <c r="R147">
        <f>IFERROR(IF(#REF!="",0,#REF!),0)</f>
        <v>0</v>
      </c>
    </row>
    <row r="148" spans="1:18" x14ac:dyDescent="0.3">
      <c r="A148" s="8">
        <v>1</v>
      </c>
      <c r="B148" s="7"/>
      <c r="C148" s="7"/>
      <c r="D148" s="7">
        <v>8</v>
      </c>
      <c r="E148" s="7">
        <v>21</v>
      </c>
      <c r="G148">
        <f t="shared" si="11"/>
        <v>0</v>
      </c>
      <c r="H148">
        <f t="shared" si="12"/>
        <v>0</v>
      </c>
      <c r="I148">
        <f t="shared" si="13"/>
        <v>8</v>
      </c>
      <c r="J148">
        <f t="shared" si="14"/>
        <v>21</v>
      </c>
      <c r="K148">
        <f t="shared" si="15"/>
        <v>0</v>
      </c>
      <c r="L148">
        <f>IFERROR(IF(#REF!="",0,#REF!),0)</f>
        <v>0</v>
      </c>
      <c r="M148">
        <f>IFERROR(IF(#REF!="",0,#REF!+1),0)</f>
        <v>0</v>
      </c>
      <c r="N148">
        <f>IFERROR(IF(#REF!="",0,#REF!),0)</f>
        <v>0</v>
      </c>
      <c r="O148">
        <f>IFERROR(IF(#REF!="",0,#REF!+1),0)</f>
        <v>0</v>
      </c>
      <c r="P148">
        <f>IFERROR(IF(#REF!="",0,#REF!),0)</f>
        <v>0</v>
      </c>
      <c r="Q148">
        <f>IFERROR(IF(#REF!="",0,#REF!+1),0)</f>
        <v>0</v>
      </c>
      <c r="R148">
        <f>IFERROR(IF(#REF!="",0,#REF!),0)</f>
        <v>0</v>
      </c>
    </row>
    <row r="149" spans="1:18" x14ac:dyDescent="0.3">
      <c r="A149" s="8">
        <v>2</v>
      </c>
      <c r="B149" s="7"/>
      <c r="C149" s="7"/>
      <c r="D149" s="7">
        <v>8</v>
      </c>
      <c r="E149" s="7">
        <v>22</v>
      </c>
      <c r="G149">
        <f t="shared" si="11"/>
        <v>0</v>
      </c>
      <c r="H149">
        <f t="shared" si="12"/>
        <v>0</v>
      </c>
      <c r="I149">
        <f t="shared" si="13"/>
        <v>8</v>
      </c>
      <c r="J149">
        <f t="shared" si="14"/>
        <v>22</v>
      </c>
      <c r="K149">
        <f t="shared" si="15"/>
        <v>0</v>
      </c>
      <c r="L149">
        <f>IFERROR(IF(#REF!="",0,#REF!),0)</f>
        <v>0</v>
      </c>
      <c r="M149">
        <f>IFERROR(IF(#REF!="",0,#REF!+1),0)</f>
        <v>0</v>
      </c>
      <c r="N149">
        <f>IFERROR(IF(#REF!="",0,#REF!),0)</f>
        <v>0</v>
      </c>
      <c r="O149">
        <f>IFERROR(IF(#REF!="",0,#REF!+1),0)</f>
        <v>0</v>
      </c>
      <c r="P149">
        <f>IFERROR(IF(#REF!="",0,#REF!),0)</f>
        <v>0</v>
      </c>
      <c r="Q149">
        <f>IFERROR(IF(#REF!="",0,#REF!+1),0)</f>
        <v>0</v>
      </c>
      <c r="R149">
        <f>IFERROR(IF(#REF!="",0,#REF!),0)</f>
        <v>0</v>
      </c>
    </row>
    <row r="150" spans="1:18" x14ac:dyDescent="0.3">
      <c r="A150" s="8">
        <v>3</v>
      </c>
      <c r="B150" s="7"/>
      <c r="C150" s="7"/>
      <c r="D150" s="7">
        <v>9</v>
      </c>
      <c r="E150" s="7">
        <v>23</v>
      </c>
      <c r="G150">
        <f t="shared" si="11"/>
        <v>0</v>
      </c>
      <c r="H150">
        <f t="shared" si="12"/>
        <v>0</v>
      </c>
      <c r="I150">
        <f t="shared" si="13"/>
        <v>9</v>
      </c>
      <c r="J150">
        <f t="shared" si="14"/>
        <v>23</v>
      </c>
      <c r="K150">
        <f t="shared" si="15"/>
        <v>0</v>
      </c>
      <c r="L150">
        <f>IFERROR(IF(#REF!="",0,#REF!),0)</f>
        <v>0</v>
      </c>
      <c r="M150">
        <f>IFERROR(IF(#REF!="",0,#REF!+1),0)</f>
        <v>0</v>
      </c>
      <c r="N150">
        <f>IFERROR(IF(#REF!="",0,#REF!),0)</f>
        <v>0</v>
      </c>
      <c r="O150">
        <f>IFERROR(IF(#REF!="",0,#REF!+1),0)</f>
        <v>0</v>
      </c>
      <c r="P150">
        <f>IFERROR(IF(#REF!="",0,#REF!),0)</f>
        <v>0</v>
      </c>
      <c r="Q150">
        <f>IFERROR(IF(#REF!="",0,#REF!+1),0)</f>
        <v>0</v>
      </c>
      <c r="R150">
        <f>IFERROR(IF(#REF!="",0,#REF!),0)</f>
        <v>0</v>
      </c>
    </row>
    <row r="151" spans="1:18" x14ac:dyDescent="0.3">
      <c r="A151" s="8">
        <v>4</v>
      </c>
      <c r="B151" s="7"/>
      <c r="C151" s="7"/>
      <c r="D151" s="7">
        <v>8</v>
      </c>
      <c r="E151" s="7">
        <v>23</v>
      </c>
      <c r="G151">
        <f t="shared" si="11"/>
        <v>0</v>
      </c>
      <c r="H151">
        <f t="shared" si="12"/>
        <v>0</v>
      </c>
      <c r="I151">
        <f t="shared" si="13"/>
        <v>8</v>
      </c>
      <c r="J151">
        <f t="shared" si="14"/>
        <v>23</v>
      </c>
      <c r="K151">
        <f t="shared" si="15"/>
        <v>0</v>
      </c>
      <c r="L151">
        <f>IFERROR(IF(#REF!="",0,#REF!),0)</f>
        <v>0</v>
      </c>
      <c r="M151">
        <f>IFERROR(IF(#REF!="",0,#REF!+1),0)</f>
        <v>0</v>
      </c>
      <c r="N151">
        <f>IFERROR(IF(#REF!="",0,#REF!),0)</f>
        <v>0</v>
      </c>
      <c r="O151">
        <f>IFERROR(IF(#REF!="",0,#REF!+1),0)</f>
        <v>0</v>
      </c>
      <c r="P151">
        <f>IFERROR(IF(#REF!="",0,#REF!),0)</f>
        <v>0</v>
      </c>
      <c r="Q151">
        <f>IFERROR(IF(#REF!="",0,#REF!+1),0)</f>
        <v>0</v>
      </c>
      <c r="R151">
        <f>IFERROR(IF(#REF!="",0,#REF!),0)</f>
        <v>0</v>
      </c>
    </row>
    <row r="152" spans="1:18" x14ac:dyDescent="0.3">
      <c r="A152" s="6">
        <v>400032</v>
      </c>
      <c r="B152" s="7"/>
      <c r="C152" s="7"/>
      <c r="D152" s="7"/>
      <c r="E152" s="7"/>
      <c r="G152">
        <f t="shared" si="11"/>
        <v>0</v>
      </c>
      <c r="H152">
        <f t="shared" si="12"/>
        <v>0</v>
      </c>
      <c r="I152">
        <f t="shared" si="13"/>
        <v>0</v>
      </c>
      <c r="J152">
        <f t="shared" si="14"/>
        <v>0</v>
      </c>
      <c r="K152">
        <f t="shared" si="15"/>
        <v>0</v>
      </c>
      <c r="L152">
        <f>IFERROR(IF(#REF!="",0,#REF!),0)</f>
        <v>0</v>
      </c>
      <c r="M152">
        <f>IFERROR(IF(#REF!="",0,#REF!+1),0)</f>
        <v>0</v>
      </c>
      <c r="N152">
        <f>IFERROR(IF(#REF!="",0,#REF!),0)</f>
        <v>0</v>
      </c>
      <c r="O152">
        <f>IFERROR(IF(#REF!="",0,#REF!+1),0)</f>
        <v>0</v>
      </c>
      <c r="P152">
        <f>IFERROR(IF(#REF!="",0,#REF!),0)</f>
        <v>0</v>
      </c>
      <c r="Q152">
        <f>IFERROR(IF(#REF!="",0,#REF!+1),0)</f>
        <v>0</v>
      </c>
      <c r="R152">
        <f>IFERROR(IF(#REF!="",0,#REF!),0)</f>
        <v>0</v>
      </c>
    </row>
    <row r="153" spans="1:18" x14ac:dyDescent="0.3">
      <c r="A153" s="8">
        <v>1</v>
      </c>
      <c r="B153" s="7"/>
      <c r="C153" s="7"/>
      <c r="D153" s="7">
        <v>10</v>
      </c>
      <c r="E153" s="7"/>
      <c r="G153">
        <f t="shared" si="11"/>
        <v>0</v>
      </c>
      <c r="H153">
        <f t="shared" si="12"/>
        <v>0</v>
      </c>
      <c r="I153">
        <f t="shared" si="13"/>
        <v>10</v>
      </c>
      <c r="J153">
        <f t="shared" si="14"/>
        <v>0</v>
      </c>
      <c r="K153">
        <f t="shared" si="15"/>
        <v>0</v>
      </c>
      <c r="L153">
        <f>IFERROR(IF(#REF!="",0,#REF!),0)</f>
        <v>0</v>
      </c>
      <c r="M153">
        <f>IFERROR(IF(#REF!="",0,#REF!+1),0)</f>
        <v>0</v>
      </c>
      <c r="N153">
        <f>IFERROR(IF(#REF!="",0,#REF!),0)</f>
        <v>0</v>
      </c>
      <c r="O153">
        <f>IFERROR(IF(#REF!="",0,#REF!+1),0)</f>
        <v>0</v>
      </c>
      <c r="P153">
        <f>IFERROR(IF(#REF!="",0,#REF!),0)</f>
        <v>0</v>
      </c>
      <c r="Q153">
        <f>IFERROR(IF(#REF!="",0,#REF!+1),0)</f>
        <v>0</v>
      </c>
      <c r="R153">
        <f>IFERROR(IF(#REF!="",0,#REF!),0)</f>
        <v>0</v>
      </c>
    </row>
    <row r="154" spans="1:18" x14ac:dyDescent="0.3">
      <c r="A154" s="8">
        <v>2</v>
      </c>
      <c r="B154" s="7"/>
      <c r="C154" s="7"/>
      <c r="D154" s="7">
        <v>9</v>
      </c>
      <c r="E154" s="7"/>
      <c r="G154">
        <f t="shared" si="11"/>
        <v>0</v>
      </c>
      <c r="H154">
        <f t="shared" si="12"/>
        <v>0</v>
      </c>
      <c r="I154">
        <f t="shared" si="13"/>
        <v>9</v>
      </c>
      <c r="J154">
        <f t="shared" si="14"/>
        <v>0</v>
      </c>
      <c r="K154">
        <f t="shared" si="15"/>
        <v>0</v>
      </c>
      <c r="L154">
        <f>IFERROR(IF(#REF!="",0,#REF!),0)</f>
        <v>0</v>
      </c>
      <c r="M154">
        <f>IFERROR(IF(#REF!="",0,#REF!+1),0)</f>
        <v>0</v>
      </c>
      <c r="N154">
        <f>IFERROR(IF(#REF!="",0,#REF!),0)</f>
        <v>0</v>
      </c>
      <c r="O154">
        <f>IFERROR(IF(#REF!="",0,#REF!+1),0)</f>
        <v>0</v>
      </c>
      <c r="P154">
        <f>IFERROR(IF(#REF!="",0,#REF!),0)</f>
        <v>0</v>
      </c>
      <c r="Q154">
        <f>IFERROR(IF(#REF!="",0,#REF!+1),0)</f>
        <v>0</v>
      </c>
      <c r="R154">
        <f>IFERROR(IF(#REF!="",0,#REF!),0)</f>
        <v>0</v>
      </c>
    </row>
    <row r="155" spans="1:18" x14ac:dyDescent="0.3">
      <c r="A155" s="8">
        <v>3</v>
      </c>
      <c r="B155" s="7"/>
      <c r="C155" s="7"/>
      <c r="D155" s="7">
        <v>8</v>
      </c>
      <c r="E155" s="7"/>
      <c r="G155">
        <f t="shared" si="11"/>
        <v>0</v>
      </c>
      <c r="H155">
        <f t="shared" si="12"/>
        <v>0</v>
      </c>
      <c r="I155">
        <f t="shared" si="13"/>
        <v>8</v>
      </c>
      <c r="J155">
        <f t="shared" si="14"/>
        <v>0</v>
      </c>
      <c r="K155">
        <f t="shared" si="15"/>
        <v>0</v>
      </c>
      <c r="L155">
        <f>IFERROR(IF(#REF!="",0,#REF!),0)</f>
        <v>0</v>
      </c>
      <c r="M155">
        <f>IFERROR(IF(#REF!="",0,#REF!+1),0)</f>
        <v>0</v>
      </c>
      <c r="N155">
        <f>IFERROR(IF(#REF!="",0,#REF!),0)</f>
        <v>0</v>
      </c>
      <c r="O155">
        <f>IFERROR(IF(#REF!="",0,#REF!+1),0)</f>
        <v>0</v>
      </c>
      <c r="P155">
        <f>IFERROR(IF(#REF!="",0,#REF!),0)</f>
        <v>0</v>
      </c>
      <c r="Q155">
        <f>IFERROR(IF(#REF!="",0,#REF!+1),0)</f>
        <v>0</v>
      </c>
      <c r="R155">
        <f>IFERROR(IF(#REF!="",0,#REF!),0)</f>
        <v>0</v>
      </c>
    </row>
    <row r="156" spans="1:18" x14ac:dyDescent="0.3">
      <c r="A156" s="8">
        <v>4</v>
      </c>
      <c r="B156" s="7">
        <v>8.1661237785016283</v>
      </c>
      <c r="C156" s="7">
        <v>24</v>
      </c>
      <c r="D156" s="7"/>
      <c r="E156" s="7"/>
      <c r="G156">
        <f t="shared" si="11"/>
        <v>8.1661237785016283</v>
      </c>
      <c r="H156">
        <f t="shared" si="12"/>
        <v>24</v>
      </c>
      <c r="I156">
        <f t="shared" si="13"/>
        <v>0</v>
      </c>
      <c r="J156">
        <f t="shared" si="14"/>
        <v>0</v>
      </c>
      <c r="K156">
        <f t="shared" si="15"/>
        <v>0</v>
      </c>
      <c r="L156">
        <f>IFERROR(IF(#REF!="",0,#REF!),0)</f>
        <v>0</v>
      </c>
      <c r="M156">
        <f>IFERROR(IF(#REF!="",0,#REF!+1),0)</f>
        <v>0</v>
      </c>
      <c r="N156">
        <f>IFERROR(IF(#REF!="",0,#REF!),0)</f>
        <v>0</v>
      </c>
      <c r="O156">
        <f>IFERROR(IF(#REF!="",0,#REF!+1),0)</f>
        <v>0</v>
      </c>
      <c r="P156">
        <f>IFERROR(IF(#REF!="",0,#REF!),0)</f>
        <v>0</v>
      </c>
      <c r="Q156">
        <f>IFERROR(IF(#REF!="",0,#REF!+1),0)</f>
        <v>0</v>
      </c>
      <c r="R156">
        <f>IFERROR(IF(#REF!="",0,#REF!),0)</f>
        <v>0</v>
      </c>
    </row>
    <row r="157" spans="1:18" x14ac:dyDescent="0.3">
      <c r="A157" s="6">
        <v>400033</v>
      </c>
      <c r="B157" s="7"/>
      <c r="C157" s="7"/>
      <c r="D157" s="7"/>
      <c r="E157" s="7"/>
      <c r="G157">
        <f t="shared" si="11"/>
        <v>0</v>
      </c>
      <c r="H157">
        <f t="shared" si="12"/>
        <v>0</v>
      </c>
      <c r="I157">
        <f t="shared" si="13"/>
        <v>0</v>
      </c>
      <c r="J157">
        <f t="shared" si="14"/>
        <v>0</v>
      </c>
      <c r="K157">
        <f t="shared" si="15"/>
        <v>0</v>
      </c>
      <c r="L157">
        <f>IFERROR(IF(#REF!="",0,#REF!),0)</f>
        <v>0</v>
      </c>
      <c r="M157">
        <f>IFERROR(IF(#REF!="",0,#REF!+1),0)</f>
        <v>0</v>
      </c>
      <c r="N157">
        <f>IFERROR(IF(#REF!="",0,#REF!),0)</f>
        <v>0</v>
      </c>
      <c r="O157">
        <f>IFERROR(IF(#REF!="",0,#REF!+1),0)</f>
        <v>0</v>
      </c>
      <c r="P157">
        <f>IFERROR(IF(#REF!="",0,#REF!),0)</f>
        <v>0</v>
      </c>
      <c r="Q157">
        <f>IFERROR(IF(#REF!="",0,#REF!+1),0)</f>
        <v>0</v>
      </c>
      <c r="R157">
        <f>IFERROR(IF(#REF!="",0,#REF!),0)</f>
        <v>0</v>
      </c>
    </row>
    <row r="158" spans="1:18" x14ac:dyDescent="0.3">
      <c r="A158" s="8">
        <v>1</v>
      </c>
      <c r="B158" s="7">
        <v>6.5737327188940089</v>
      </c>
      <c r="C158" s="7">
        <v>22</v>
      </c>
      <c r="D158" s="7"/>
      <c r="E158" s="7"/>
      <c r="G158">
        <f t="shared" si="11"/>
        <v>6.5737327188940089</v>
      </c>
      <c r="H158">
        <f t="shared" si="12"/>
        <v>22</v>
      </c>
      <c r="I158">
        <f t="shared" si="13"/>
        <v>0</v>
      </c>
      <c r="J158">
        <f t="shared" si="14"/>
        <v>0</v>
      </c>
      <c r="K158">
        <f t="shared" si="15"/>
        <v>0</v>
      </c>
      <c r="L158">
        <f>IFERROR(IF(#REF!="",0,#REF!),0)</f>
        <v>0</v>
      </c>
      <c r="M158">
        <f>IFERROR(IF(#REF!="",0,#REF!+1),0)</f>
        <v>0</v>
      </c>
      <c r="N158">
        <f>IFERROR(IF(#REF!="",0,#REF!),0)</f>
        <v>0</v>
      </c>
      <c r="O158">
        <f>IFERROR(IF(#REF!="",0,#REF!+1),0)</f>
        <v>0</v>
      </c>
      <c r="P158">
        <f>IFERROR(IF(#REF!="",0,#REF!),0)</f>
        <v>0</v>
      </c>
      <c r="Q158">
        <f>IFERROR(IF(#REF!="",0,#REF!+1),0)</f>
        <v>0</v>
      </c>
      <c r="R158">
        <f>IFERROR(IF(#REF!="",0,#REF!),0)</f>
        <v>0</v>
      </c>
    </row>
    <row r="159" spans="1:18" x14ac:dyDescent="0.3">
      <c r="A159" s="8">
        <v>2</v>
      </c>
      <c r="B159" s="7">
        <v>6.774193548387097</v>
      </c>
      <c r="C159" s="7">
        <v>25</v>
      </c>
      <c r="D159" s="7"/>
      <c r="E159" s="7"/>
      <c r="G159">
        <f t="shared" si="11"/>
        <v>6.774193548387097</v>
      </c>
      <c r="H159">
        <f t="shared" si="12"/>
        <v>25</v>
      </c>
      <c r="I159">
        <f t="shared" si="13"/>
        <v>0</v>
      </c>
      <c r="J159">
        <f t="shared" si="14"/>
        <v>0</v>
      </c>
      <c r="K159">
        <f t="shared" si="15"/>
        <v>0</v>
      </c>
      <c r="L159">
        <f>IFERROR(IF(#REF!="",0,#REF!),0)</f>
        <v>0</v>
      </c>
      <c r="M159">
        <f>IFERROR(IF(#REF!="",0,#REF!+1),0)</f>
        <v>0</v>
      </c>
      <c r="N159">
        <f>IFERROR(IF(#REF!="",0,#REF!),0)</f>
        <v>0</v>
      </c>
      <c r="O159">
        <f>IFERROR(IF(#REF!="",0,#REF!+1),0)</f>
        <v>0</v>
      </c>
      <c r="P159">
        <f>IFERROR(IF(#REF!="",0,#REF!),0)</f>
        <v>0</v>
      </c>
      <c r="Q159">
        <f>IFERROR(IF(#REF!="",0,#REF!+1),0)</f>
        <v>0</v>
      </c>
      <c r="R159">
        <f>IFERROR(IF(#REF!="",0,#REF!),0)</f>
        <v>0</v>
      </c>
    </row>
    <row r="160" spans="1:18" x14ac:dyDescent="0.3">
      <c r="A160" s="8">
        <v>3</v>
      </c>
      <c r="B160" s="7">
        <v>6.725806451612903</v>
      </c>
      <c r="C160" s="7">
        <v>24</v>
      </c>
      <c r="D160" s="7"/>
      <c r="E160" s="7"/>
      <c r="G160">
        <f t="shared" si="11"/>
        <v>6.725806451612903</v>
      </c>
      <c r="H160">
        <f t="shared" si="12"/>
        <v>24</v>
      </c>
      <c r="I160">
        <f t="shared" si="13"/>
        <v>0</v>
      </c>
      <c r="J160">
        <f t="shared" si="14"/>
        <v>0</v>
      </c>
      <c r="K160">
        <f t="shared" si="15"/>
        <v>0</v>
      </c>
      <c r="L160">
        <f>IFERROR(IF(#REF!="",0,#REF!),0)</f>
        <v>0</v>
      </c>
      <c r="M160">
        <f>IFERROR(IF(#REF!="",0,#REF!+1),0)</f>
        <v>0</v>
      </c>
      <c r="N160">
        <f>IFERROR(IF(#REF!="",0,#REF!),0)</f>
        <v>0</v>
      </c>
      <c r="O160">
        <f>IFERROR(IF(#REF!="",0,#REF!+1),0)</f>
        <v>0</v>
      </c>
      <c r="P160">
        <f>IFERROR(IF(#REF!="",0,#REF!),0)</f>
        <v>0</v>
      </c>
      <c r="Q160">
        <f>IFERROR(IF(#REF!="",0,#REF!+1),0)</f>
        <v>0</v>
      </c>
      <c r="R160">
        <f>IFERROR(IF(#REF!="",0,#REF!),0)</f>
        <v>0</v>
      </c>
    </row>
    <row r="161" spans="1:18" x14ac:dyDescent="0.3">
      <c r="A161" s="8">
        <v>4</v>
      </c>
      <c r="B161" s="7">
        <v>6.8364055299539173</v>
      </c>
      <c r="C161" s="7">
        <v>23</v>
      </c>
      <c r="D161" s="7"/>
      <c r="E161" s="7"/>
      <c r="G161">
        <f t="shared" si="11"/>
        <v>6.8364055299539173</v>
      </c>
      <c r="H161">
        <f t="shared" si="12"/>
        <v>23</v>
      </c>
      <c r="I161">
        <f t="shared" si="13"/>
        <v>0</v>
      </c>
      <c r="J161">
        <f t="shared" si="14"/>
        <v>0</v>
      </c>
      <c r="K161">
        <f t="shared" si="15"/>
        <v>0</v>
      </c>
      <c r="L161">
        <f>IFERROR(IF(#REF!="",0,#REF!),0)</f>
        <v>0</v>
      </c>
      <c r="M161">
        <f>IFERROR(IF(#REF!="",0,#REF!+1),0)</f>
        <v>0</v>
      </c>
      <c r="N161">
        <f>IFERROR(IF(#REF!="",0,#REF!),0)</f>
        <v>0</v>
      </c>
      <c r="O161">
        <f>IFERROR(IF(#REF!="",0,#REF!+1),0)</f>
        <v>0</v>
      </c>
      <c r="P161">
        <f>IFERROR(IF(#REF!="",0,#REF!),0)</f>
        <v>0</v>
      </c>
      <c r="Q161">
        <f>IFERROR(IF(#REF!="",0,#REF!+1),0)</f>
        <v>0</v>
      </c>
      <c r="R161">
        <f>IFERROR(IF(#REF!="",0,#REF!),0)</f>
        <v>0</v>
      </c>
    </row>
    <row r="162" spans="1:18" x14ac:dyDescent="0.3">
      <c r="A162" s="6">
        <v>400034</v>
      </c>
      <c r="B162" s="7"/>
      <c r="C162" s="7"/>
      <c r="D162" s="7"/>
      <c r="E162" s="7"/>
      <c r="G162">
        <f t="shared" si="11"/>
        <v>0</v>
      </c>
      <c r="H162">
        <f t="shared" si="12"/>
        <v>0</v>
      </c>
      <c r="I162">
        <f t="shared" si="13"/>
        <v>0</v>
      </c>
      <c r="J162">
        <f t="shared" si="14"/>
        <v>0</v>
      </c>
      <c r="K162">
        <f t="shared" si="15"/>
        <v>0</v>
      </c>
      <c r="L162">
        <f>IFERROR(IF(#REF!="",0,#REF!),0)</f>
        <v>0</v>
      </c>
      <c r="M162">
        <f>IFERROR(IF(#REF!="",0,#REF!+1),0)</f>
        <v>0</v>
      </c>
      <c r="N162">
        <f>IFERROR(IF(#REF!="",0,#REF!),0)</f>
        <v>0</v>
      </c>
      <c r="O162">
        <f>IFERROR(IF(#REF!="",0,#REF!+1),0)</f>
        <v>0</v>
      </c>
      <c r="P162">
        <f>IFERROR(IF(#REF!="",0,#REF!),0)</f>
        <v>0</v>
      </c>
      <c r="Q162">
        <f>IFERROR(IF(#REF!="",0,#REF!+1),0)</f>
        <v>0</v>
      </c>
      <c r="R162">
        <f>IFERROR(IF(#REF!="",0,#REF!),0)</f>
        <v>0</v>
      </c>
    </row>
    <row r="163" spans="1:18" x14ac:dyDescent="0.3">
      <c r="A163" s="8">
        <v>1</v>
      </c>
      <c r="B163" s="7"/>
      <c r="C163" s="7"/>
      <c r="D163" s="7">
        <v>9</v>
      </c>
      <c r="E163" s="7">
        <v>25</v>
      </c>
      <c r="G163">
        <f t="shared" si="11"/>
        <v>0</v>
      </c>
      <c r="H163">
        <f t="shared" si="12"/>
        <v>0</v>
      </c>
      <c r="I163">
        <f t="shared" si="13"/>
        <v>9</v>
      </c>
      <c r="J163">
        <f t="shared" si="14"/>
        <v>25</v>
      </c>
      <c r="K163">
        <f t="shared" si="15"/>
        <v>0</v>
      </c>
      <c r="L163">
        <f>IFERROR(IF(#REF!="",0,#REF!),0)</f>
        <v>0</v>
      </c>
      <c r="M163">
        <f>IFERROR(IF(#REF!="",0,#REF!+1),0)</f>
        <v>0</v>
      </c>
      <c r="N163">
        <f>IFERROR(IF(#REF!="",0,#REF!),0)</f>
        <v>0</v>
      </c>
      <c r="O163">
        <f>IFERROR(IF(#REF!="",0,#REF!+1),0)</f>
        <v>0</v>
      </c>
      <c r="P163">
        <f>IFERROR(IF(#REF!="",0,#REF!),0)</f>
        <v>0</v>
      </c>
      <c r="Q163">
        <f>IFERROR(IF(#REF!="",0,#REF!+1),0)</f>
        <v>0</v>
      </c>
      <c r="R163">
        <f>IFERROR(IF(#REF!="",0,#REF!),0)</f>
        <v>0</v>
      </c>
    </row>
    <row r="164" spans="1:18" x14ac:dyDescent="0.3">
      <c r="A164" s="8">
        <v>2</v>
      </c>
      <c r="B164" s="7"/>
      <c r="C164" s="7"/>
      <c r="D164" s="7">
        <v>8</v>
      </c>
      <c r="E164" s="7">
        <v>25</v>
      </c>
      <c r="G164">
        <f t="shared" si="11"/>
        <v>0</v>
      </c>
      <c r="H164">
        <f t="shared" si="12"/>
        <v>0</v>
      </c>
      <c r="I164">
        <f t="shared" si="13"/>
        <v>8</v>
      </c>
      <c r="J164">
        <f t="shared" si="14"/>
        <v>25</v>
      </c>
      <c r="K164">
        <f t="shared" si="15"/>
        <v>0</v>
      </c>
      <c r="L164">
        <f>IFERROR(IF(#REF!="",0,#REF!),0)</f>
        <v>0</v>
      </c>
      <c r="M164">
        <f>IFERROR(IF(#REF!="",0,#REF!+1),0)</f>
        <v>0</v>
      </c>
      <c r="N164">
        <f>IFERROR(IF(#REF!="",0,#REF!),0)</f>
        <v>0</v>
      </c>
      <c r="O164">
        <f>IFERROR(IF(#REF!="",0,#REF!+1),0)</f>
        <v>0</v>
      </c>
      <c r="P164">
        <f>IFERROR(IF(#REF!="",0,#REF!),0)</f>
        <v>0</v>
      </c>
      <c r="Q164">
        <f>IFERROR(IF(#REF!="",0,#REF!+1),0)</f>
        <v>0</v>
      </c>
      <c r="R164">
        <f>IFERROR(IF(#REF!="",0,#REF!),0)</f>
        <v>0</v>
      </c>
    </row>
    <row r="165" spans="1:18" x14ac:dyDescent="0.3">
      <c r="A165" s="8">
        <v>3</v>
      </c>
      <c r="B165" s="7"/>
      <c r="C165" s="7"/>
      <c r="D165" s="7">
        <v>8</v>
      </c>
      <c r="E165" s="7">
        <v>25</v>
      </c>
      <c r="G165">
        <f t="shared" si="11"/>
        <v>0</v>
      </c>
      <c r="H165">
        <f t="shared" si="12"/>
        <v>0</v>
      </c>
      <c r="I165">
        <f t="shared" si="13"/>
        <v>8</v>
      </c>
      <c r="J165">
        <f t="shared" si="14"/>
        <v>25</v>
      </c>
      <c r="K165">
        <f t="shared" si="15"/>
        <v>0</v>
      </c>
      <c r="L165">
        <f>IFERROR(IF(#REF!="",0,#REF!),0)</f>
        <v>0</v>
      </c>
      <c r="M165">
        <f>IFERROR(IF(#REF!="",0,#REF!+1),0)</f>
        <v>0</v>
      </c>
      <c r="N165">
        <f>IFERROR(IF(#REF!="",0,#REF!),0)</f>
        <v>0</v>
      </c>
      <c r="O165">
        <f>IFERROR(IF(#REF!="",0,#REF!+1),0)</f>
        <v>0</v>
      </c>
      <c r="P165">
        <f>IFERROR(IF(#REF!="",0,#REF!),0)</f>
        <v>0</v>
      </c>
      <c r="Q165">
        <f>IFERROR(IF(#REF!="",0,#REF!+1),0)</f>
        <v>0</v>
      </c>
      <c r="R165">
        <f>IFERROR(IF(#REF!="",0,#REF!),0)</f>
        <v>0</v>
      </c>
    </row>
    <row r="166" spans="1:18" x14ac:dyDescent="0.3">
      <c r="A166" s="8">
        <v>4</v>
      </c>
      <c r="B166" s="7"/>
      <c r="C166" s="7"/>
      <c r="D166" s="7">
        <v>9</v>
      </c>
      <c r="E166" s="7">
        <v>25</v>
      </c>
      <c r="G166">
        <f t="shared" si="11"/>
        <v>0</v>
      </c>
      <c r="H166">
        <f t="shared" si="12"/>
        <v>0</v>
      </c>
      <c r="I166">
        <f t="shared" si="13"/>
        <v>9</v>
      </c>
      <c r="J166">
        <f t="shared" si="14"/>
        <v>25</v>
      </c>
      <c r="K166">
        <f t="shared" si="15"/>
        <v>0</v>
      </c>
      <c r="L166">
        <f>IFERROR(IF(#REF!="",0,#REF!),0)</f>
        <v>0</v>
      </c>
      <c r="M166">
        <f>IFERROR(IF(#REF!="",0,#REF!+1),0)</f>
        <v>0</v>
      </c>
      <c r="N166">
        <f>IFERROR(IF(#REF!="",0,#REF!),0)</f>
        <v>0</v>
      </c>
      <c r="O166">
        <f>IFERROR(IF(#REF!="",0,#REF!+1),0)</f>
        <v>0</v>
      </c>
      <c r="P166">
        <f>IFERROR(IF(#REF!="",0,#REF!),0)</f>
        <v>0</v>
      </c>
      <c r="Q166">
        <f>IFERROR(IF(#REF!="",0,#REF!+1),0)</f>
        <v>0</v>
      </c>
      <c r="R166">
        <f>IFERROR(IF(#REF!="",0,#REF!),0)</f>
        <v>0</v>
      </c>
    </row>
    <row r="167" spans="1:18" x14ac:dyDescent="0.3">
      <c r="A167" s="6">
        <v>400035</v>
      </c>
      <c r="B167" s="7"/>
      <c r="C167" s="7"/>
      <c r="D167" s="7"/>
      <c r="E167" s="7"/>
      <c r="G167">
        <f t="shared" si="11"/>
        <v>0</v>
      </c>
      <c r="H167">
        <f t="shared" si="12"/>
        <v>0</v>
      </c>
      <c r="I167">
        <f t="shared" si="13"/>
        <v>0</v>
      </c>
      <c r="J167">
        <f t="shared" si="14"/>
        <v>0</v>
      </c>
      <c r="K167">
        <f t="shared" si="15"/>
        <v>0</v>
      </c>
      <c r="L167">
        <f>IFERROR(IF(#REF!="",0,#REF!),0)</f>
        <v>0</v>
      </c>
      <c r="M167">
        <f>IFERROR(IF(#REF!="",0,#REF!+1),0)</f>
        <v>0</v>
      </c>
      <c r="N167">
        <f>IFERROR(IF(#REF!="",0,#REF!),0)</f>
        <v>0</v>
      </c>
      <c r="O167">
        <f>IFERROR(IF(#REF!="",0,#REF!+1),0)</f>
        <v>0</v>
      </c>
      <c r="P167">
        <f>IFERROR(IF(#REF!="",0,#REF!),0)</f>
        <v>0</v>
      </c>
      <c r="Q167">
        <f>IFERROR(IF(#REF!="",0,#REF!+1),0)</f>
        <v>0</v>
      </c>
      <c r="R167">
        <f>IFERROR(IF(#REF!="",0,#REF!),0)</f>
        <v>0</v>
      </c>
    </row>
    <row r="168" spans="1:18" x14ac:dyDescent="0.3">
      <c r="A168" s="8">
        <v>1</v>
      </c>
      <c r="B168" s="7"/>
      <c r="C168" s="7"/>
      <c r="D168" s="7">
        <v>8</v>
      </c>
      <c r="E168" s="7">
        <v>22</v>
      </c>
      <c r="G168">
        <f t="shared" si="11"/>
        <v>0</v>
      </c>
      <c r="H168">
        <f t="shared" si="12"/>
        <v>0</v>
      </c>
      <c r="I168">
        <f t="shared" si="13"/>
        <v>8</v>
      </c>
      <c r="J168">
        <f t="shared" si="14"/>
        <v>22</v>
      </c>
      <c r="K168">
        <f t="shared" si="15"/>
        <v>0</v>
      </c>
      <c r="L168">
        <f>IFERROR(IF(#REF!="",0,#REF!),0)</f>
        <v>0</v>
      </c>
      <c r="M168">
        <f>IFERROR(IF(#REF!="",0,#REF!+1),0)</f>
        <v>0</v>
      </c>
      <c r="N168">
        <f>IFERROR(IF(#REF!="",0,#REF!),0)</f>
        <v>0</v>
      </c>
      <c r="O168">
        <f>IFERROR(IF(#REF!="",0,#REF!+1),0)</f>
        <v>0</v>
      </c>
      <c r="P168">
        <f>IFERROR(IF(#REF!="",0,#REF!),0)</f>
        <v>0</v>
      </c>
      <c r="Q168">
        <f>IFERROR(IF(#REF!="",0,#REF!+1),0)</f>
        <v>0</v>
      </c>
      <c r="R168">
        <f>IFERROR(IF(#REF!="",0,#REF!),0)</f>
        <v>0</v>
      </c>
    </row>
    <row r="169" spans="1:18" x14ac:dyDescent="0.3">
      <c r="A169" s="8">
        <v>2</v>
      </c>
      <c r="B169" s="7"/>
      <c r="C169" s="7"/>
      <c r="D169" s="7">
        <v>9</v>
      </c>
      <c r="E169" s="7">
        <v>22</v>
      </c>
      <c r="G169">
        <f t="shared" si="11"/>
        <v>0</v>
      </c>
      <c r="H169">
        <f t="shared" si="12"/>
        <v>0</v>
      </c>
      <c r="I169">
        <f t="shared" si="13"/>
        <v>9</v>
      </c>
      <c r="J169">
        <f t="shared" si="14"/>
        <v>22</v>
      </c>
      <c r="K169">
        <f t="shared" si="15"/>
        <v>0</v>
      </c>
      <c r="L169">
        <f>IFERROR(IF(#REF!="",0,#REF!),0)</f>
        <v>0</v>
      </c>
      <c r="M169">
        <f>IFERROR(IF(#REF!="",0,#REF!+1),0)</f>
        <v>0</v>
      </c>
      <c r="N169">
        <f>IFERROR(IF(#REF!="",0,#REF!),0)</f>
        <v>0</v>
      </c>
      <c r="O169">
        <f>IFERROR(IF(#REF!="",0,#REF!+1),0)</f>
        <v>0</v>
      </c>
      <c r="P169">
        <f>IFERROR(IF(#REF!="",0,#REF!),0)</f>
        <v>0</v>
      </c>
      <c r="Q169">
        <f>IFERROR(IF(#REF!="",0,#REF!+1),0)</f>
        <v>0</v>
      </c>
      <c r="R169">
        <f>IFERROR(IF(#REF!="",0,#REF!),0)</f>
        <v>0</v>
      </c>
    </row>
    <row r="170" spans="1:18" x14ac:dyDescent="0.3">
      <c r="A170" s="8">
        <v>3</v>
      </c>
      <c r="B170" s="7"/>
      <c r="C170" s="7"/>
      <c r="D170" s="7">
        <v>8</v>
      </c>
      <c r="E170" s="7">
        <v>23</v>
      </c>
      <c r="G170">
        <f t="shared" si="11"/>
        <v>0</v>
      </c>
      <c r="H170">
        <f t="shared" si="12"/>
        <v>0</v>
      </c>
      <c r="I170">
        <f t="shared" si="13"/>
        <v>8</v>
      </c>
      <c r="J170">
        <f t="shared" si="14"/>
        <v>23</v>
      </c>
      <c r="K170">
        <f t="shared" si="15"/>
        <v>0</v>
      </c>
      <c r="L170">
        <f>IFERROR(IF(#REF!="",0,#REF!),0)</f>
        <v>0</v>
      </c>
      <c r="M170">
        <f>IFERROR(IF(#REF!="",0,#REF!+1),0)</f>
        <v>0</v>
      </c>
      <c r="N170">
        <f>IFERROR(IF(#REF!="",0,#REF!),0)</f>
        <v>0</v>
      </c>
      <c r="O170">
        <f>IFERROR(IF(#REF!="",0,#REF!+1),0)</f>
        <v>0</v>
      </c>
      <c r="P170">
        <f>IFERROR(IF(#REF!="",0,#REF!),0)</f>
        <v>0</v>
      </c>
      <c r="Q170">
        <f>IFERROR(IF(#REF!="",0,#REF!+1),0)</f>
        <v>0</v>
      </c>
      <c r="R170">
        <f>IFERROR(IF(#REF!="",0,#REF!),0)</f>
        <v>0</v>
      </c>
    </row>
    <row r="171" spans="1:18" x14ac:dyDescent="0.3">
      <c r="A171" s="8">
        <v>4</v>
      </c>
      <c r="B171" s="7"/>
      <c r="C171" s="7"/>
      <c r="D171" s="7">
        <v>8</v>
      </c>
      <c r="E171" s="7">
        <v>21</v>
      </c>
      <c r="G171">
        <f t="shared" si="11"/>
        <v>0</v>
      </c>
      <c r="H171">
        <f t="shared" si="12"/>
        <v>0</v>
      </c>
      <c r="I171">
        <f t="shared" si="13"/>
        <v>8</v>
      </c>
      <c r="J171">
        <f t="shared" si="14"/>
        <v>21</v>
      </c>
      <c r="K171">
        <f t="shared" si="15"/>
        <v>0</v>
      </c>
      <c r="L171">
        <f>IFERROR(IF(#REF!="",0,#REF!),0)</f>
        <v>0</v>
      </c>
      <c r="M171">
        <f>IFERROR(IF(#REF!="",0,#REF!+1),0)</f>
        <v>0</v>
      </c>
      <c r="N171">
        <f>IFERROR(IF(#REF!="",0,#REF!),0)</f>
        <v>0</v>
      </c>
      <c r="O171">
        <f>IFERROR(IF(#REF!="",0,#REF!+1),0)</f>
        <v>0</v>
      </c>
      <c r="P171">
        <f>IFERROR(IF(#REF!="",0,#REF!),0)</f>
        <v>0</v>
      </c>
      <c r="Q171">
        <f>IFERROR(IF(#REF!="",0,#REF!+1),0)</f>
        <v>0</v>
      </c>
      <c r="R171">
        <f>IFERROR(IF(#REF!="",0,#REF!),0)</f>
        <v>0</v>
      </c>
    </row>
    <row r="172" spans="1:18" x14ac:dyDescent="0.3">
      <c r="A172" s="6">
        <v>400036</v>
      </c>
      <c r="B172" s="7"/>
      <c r="C172" s="7"/>
      <c r="D172" s="7"/>
      <c r="E172" s="7"/>
      <c r="G172">
        <f t="shared" si="11"/>
        <v>0</v>
      </c>
      <c r="H172">
        <f t="shared" si="12"/>
        <v>0</v>
      </c>
      <c r="I172">
        <f t="shared" si="13"/>
        <v>0</v>
      </c>
      <c r="J172">
        <f t="shared" si="14"/>
        <v>0</v>
      </c>
      <c r="K172">
        <f t="shared" si="15"/>
        <v>0</v>
      </c>
      <c r="L172">
        <f>IFERROR(IF(#REF!="",0,#REF!),0)</f>
        <v>0</v>
      </c>
      <c r="M172">
        <f>IFERROR(IF(#REF!="",0,#REF!+1),0)</f>
        <v>0</v>
      </c>
      <c r="N172">
        <f>IFERROR(IF(#REF!="",0,#REF!),0)</f>
        <v>0</v>
      </c>
      <c r="O172">
        <f>IFERROR(IF(#REF!="",0,#REF!+1),0)</f>
        <v>0</v>
      </c>
      <c r="P172">
        <f>IFERROR(IF(#REF!="",0,#REF!),0)</f>
        <v>0</v>
      </c>
      <c r="Q172">
        <f>IFERROR(IF(#REF!="",0,#REF!+1),0)</f>
        <v>0</v>
      </c>
      <c r="R172">
        <f>IFERROR(IF(#REF!="",0,#REF!),0)</f>
        <v>0</v>
      </c>
    </row>
    <row r="173" spans="1:18" x14ac:dyDescent="0.3">
      <c r="A173" s="8">
        <v>1</v>
      </c>
      <c r="B173" s="7">
        <v>3.5529075309818876</v>
      </c>
      <c r="C173" s="7">
        <v>13</v>
      </c>
      <c r="D173" s="7"/>
      <c r="E173" s="7"/>
      <c r="G173">
        <f t="shared" si="11"/>
        <v>3.5529075309818876</v>
      </c>
      <c r="H173">
        <f t="shared" si="12"/>
        <v>13</v>
      </c>
      <c r="I173">
        <f t="shared" si="13"/>
        <v>0</v>
      </c>
      <c r="J173">
        <f t="shared" si="14"/>
        <v>0</v>
      </c>
      <c r="K173">
        <f t="shared" si="15"/>
        <v>0</v>
      </c>
      <c r="L173">
        <f>IFERROR(IF(#REF!="",0,#REF!),0)</f>
        <v>0</v>
      </c>
      <c r="M173">
        <f>IFERROR(IF(#REF!="",0,#REF!+1),0)</f>
        <v>0</v>
      </c>
      <c r="N173">
        <f>IFERROR(IF(#REF!="",0,#REF!),0)</f>
        <v>0</v>
      </c>
      <c r="O173">
        <f>IFERROR(IF(#REF!="",0,#REF!+1),0)</f>
        <v>0</v>
      </c>
      <c r="P173">
        <f>IFERROR(IF(#REF!="",0,#REF!),0)</f>
        <v>0</v>
      </c>
      <c r="Q173">
        <f>IFERROR(IF(#REF!="",0,#REF!+1),0)</f>
        <v>0</v>
      </c>
      <c r="R173">
        <f>IFERROR(IF(#REF!="",0,#REF!),0)</f>
        <v>0</v>
      </c>
    </row>
    <row r="174" spans="1:18" x14ac:dyDescent="0.3">
      <c r="A174" s="8">
        <v>2</v>
      </c>
      <c r="B174" s="7">
        <v>3.5862726406101046</v>
      </c>
      <c r="C174" s="7">
        <v>13</v>
      </c>
      <c r="D174" s="7"/>
      <c r="E174" s="7"/>
      <c r="G174">
        <f t="shared" si="11"/>
        <v>3.5862726406101046</v>
      </c>
      <c r="H174">
        <f t="shared" si="12"/>
        <v>13</v>
      </c>
      <c r="I174">
        <f t="shared" si="13"/>
        <v>0</v>
      </c>
      <c r="J174">
        <f t="shared" si="14"/>
        <v>0</v>
      </c>
      <c r="K174">
        <f t="shared" si="15"/>
        <v>0</v>
      </c>
      <c r="L174">
        <f>IFERROR(IF(#REF!="",0,#REF!),0)</f>
        <v>0</v>
      </c>
      <c r="M174">
        <f>IFERROR(IF(#REF!="",0,#REF!+1),0)</f>
        <v>0</v>
      </c>
      <c r="N174">
        <f>IFERROR(IF(#REF!="",0,#REF!),0)</f>
        <v>0</v>
      </c>
      <c r="O174">
        <f>IFERROR(IF(#REF!="",0,#REF!+1),0)</f>
        <v>0</v>
      </c>
      <c r="P174">
        <f>IFERROR(IF(#REF!="",0,#REF!),0)</f>
        <v>0</v>
      </c>
      <c r="Q174">
        <f>IFERROR(IF(#REF!="",0,#REF!+1),0)</f>
        <v>0</v>
      </c>
      <c r="R174">
        <f>IFERROR(IF(#REF!="",0,#REF!),0)</f>
        <v>0</v>
      </c>
    </row>
    <row r="175" spans="1:18" x14ac:dyDescent="0.3">
      <c r="A175" s="8">
        <v>3</v>
      </c>
      <c r="B175" s="7">
        <v>3.2144899904671114</v>
      </c>
      <c r="C175" s="7">
        <v>13</v>
      </c>
      <c r="D175" s="7"/>
      <c r="E175" s="7"/>
      <c r="G175">
        <f t="shared" si="11"/>
        <v>3.2144899904671114</v>
      </c>
      <c r="H175">
        <f t="shared" si="12"/>
        <v>13</v>
      </c>
      <c r="I175">
        <f t="shared" si="13"/>
        <v>0</v>
      </c>
      <c r="J175">
        <f t="shared" si="14"/>
        <v>0</v>
      </c>
      <c r="K175">
        <f t="shared" si="15"/>
        <v>0</v>
      </c>
      <c r="L175">
        <f>IFERROR(IF(#REF!="",0,#REF!),0)</f>
        <v>0</v>
      </c>
      <c r="M175">
        <f>IFERROR(IF(#REF!="",0,#REF!+1),0)</f>
        <v>0</v>
      </c>
      <c r="N175">
        <f>IFERROR(IF(#REF!="",0,#REF!),0)</f>
        <v>0</v>
      </c>
      <c r="O175">
        <f>IFERROR(IF(#REF!="",0,#REF!+1),0)</f>
        <v>0</v>
      </c>
      <c r="P175">
        <f>IFERROR(IF(#REF!="",0,#REF!),0)</f>
        <v>0</v>
      </c>
      <c r="Q175">
        <f>IFERROR(IF(#REF!="",0,#REF!+1),0)</f>
        <v>0</v>
      </c>
      <c r="R175">
        <f>IFERROR(IF(#REF!="",0,#REF!),0)</f>
        <v>0</v>
      </c>
    </row>
    <row r="176" spans="1:18" x14ac:dyDescent="0.3">
      <c r="A176" s="8">
        <v>4</v>
      </c>
      <c r="B176" s="7">
        <v>2.1964529331514324</v>
      </c>
      <c r="C176" s="7">
        <v>11</v>
      </c>
      <c r="D176" s="7"/>
      <c r="E176" s="7"/>
      <c r="G176">
        <f t="shared" si="11"/>
        <v>2.1964529331514324</v>
      </c>
      <c r="H176">
        <f t="shared" si="12"/>
        <v>11</v>
      </c>
      <c r="I176">
        <f t="shared" si="13"/>
        <v>0</v>
      </c>
      <c r="J176">
        <f t="shared" si="14"/>
        <v>0</v>
      </c>
      <c r="K176">
        <f t="shared" si="15"/>
        <v>0</v>
      </c>
      <c r="L176">
        <f>IFERROR(IF(#REF!="",0,#REF!),0)</f>
        <v>0</v>
      </c>
      <c r="M176">
        <f>IFERROR(IF(#REF!="",0,#REF!+1),0)</f>
        <v>0</v>
      </c>
      <c r="N176">
        <f>IFERROR(IF(#REF!="",0,#REF!),0)</f>
        <v>0</v>
      </c>
      <c r="O176">
        <f>IFERROR(IF(#REF!="",0,#REF!+1),0)</f>
        <v>0</v>
      </c>
      <c r="P176">
        <f>IFERROR(IF(#REF!="",0,#REF!),0)</f>
        <v>0</v>
      </c>
      <c r="Q176">
        <f>IFERROR(IF(#REF!="",0,#REF!+1),0)</f>
        <v>0</v>
      </c>
      <c r="R176">
        <f>IFERROR(IF(#REF!="",0,#REF!),0)</f>
        <v>0</v>
      </c>
    </row>
    <row r="177" spans="1:18" x14ac:dyDescent="0.3">
      <c r="A177" s="6">
        <v>400037</v>
      </c>
      <c r="B177" s="7"/>
      <c r="C177" s="7"/>
      <c r="D177" s="7"/>
      <c r="E177" s="7"/>
      <c r="G177">
        <f t="shared" si="11"/>
        <v>0</v>
      </c>
      <c r="H177">
        <f t="shared" si="12"/>
        <v>0</v>
      </c>
      <c r="I177">
        <f t="shared" si="13"/>
        <v>0</v>
      </c>
      <c r="J177">
        <f t="shared" si="14"/>
        <v>0</v>
      </c>
      <c r="K177">
        <f t="shared" si="15"/>
        <v>0</v>
      </c>
      <c r="L177">
        <f>IFERROR(IF(#REF!="",0,#REF!),0)</f>
        <v>0</v>
      </c>
      <c r="M177">
        <f>IFERROR(IF(#REF!="",0,#REF!+1),0)</f>
        <v>0</v>
      </c>
      <c r="N177">
        <f>IFERROR(IF(#REF!="",0,#REF!),0)</f>
        <v>0</v>
      </c>
      <c r="O177">
        <f>IFERROR(IF(#REF!="",0,#REF!+1),0)</f>
        <v>0</v>
      </c>
      <c r="P177">
        <f>IFERROR(IF(#REF!="",0,#REF!),0)</f>
        <v>0</v>
      </c>
      <c r="Q177">
        <f>IFERROR(IF(#REF!="",0,#REF!+1),0)</f>
        <v>0</v>
      </c>
      <c r="R177">
        <f>IFERROR(IF(#REF!="",0,#REF!),0)</f>
        <v>0</v>
      </c>
    </row>
    <row r="178" spans="1:18" x14ac:dyDescent="0.3">
      <c r="A178" s="8">
        <v>1</v>
      </c>
      <c r="B178" s="7"/>
      <c r="C178" s="7"/>
      <c r="D178" s="7">
        <v>8</v>
      </c>
      <c r="E178" s="7"/>
      <c r="G178">
        <f t="shared" si="11"/>
        <v>0</v>
      </c>
      <c r="H178">
        <f t="shared" si="12"/>
        <v>0</v>
      </c>
      <c r="I178">
        <f t="shared" si="13"/>
        <v>8</v>
      </c>
      <c r="J178">
        <f t="shared" si="14"/>
        <v>0</v>
      </c>
      <c r="K178">
        <f t="shared" si="15"/>
        <v>0</v>
      </c>
      <c r="L178">
        <f>IFERROR(IF(#REF!="",0,#REF!),0)</f>
        <v>0</v>
      </c>
      <c r="M178">
        <f>IFERROR(IF(#REF!="",0,#REF!+1),0)</f>
        <v>0</v>
      </c>
      <c r="N178">
        <f>IFERROR(IF(#REF!="",0,#REF!),0)</f>
        <v>0</v>
      </c>
      <c r="O178">
        <f>IFERROR(IF(#REF!="",0,#REF!+1),0)</f>
        <v>0</v>
      </c>
      <c r="P178">
        <f>IFERROR(IF(#REF!="",0,#REF!),0)</f>
        <v>0</v>
      </c>
      <c r="Q178">
        <f>IFERROR(IF(#REF!="",0,#REF!+1),0)</f>
        <v>0</v>
      </c>
      <c r="R178">
        <f>IFERROR(IF(#REF!="",0,#REF!),0)</f>
        <v>0</v>
      </c>
    </row>
    <row r="179" spans="1:18" x14ac:dyDescent="0.3">
      <c r="A179" s="8">
        <v>2</v>
      </c>
      <c r="B179" s="7">
        <v>8</v>
      </c>
      <c r="C179" s="7"/>
      <c r="D179" s="7"/>
      <c r="E179" s="7"/>
      <c r="G179">
        <f t="shared" si="11"/>
        <v>8</v>
      </c>
      <c r="H179">
        <f t="shared" si="12"/>
        <v>0</v>
      </c>
      <c r="I179">
        <f t="shared" si="13"/>
        <v>0</v>
      </c>
      <c r="J179">
        <f t="shared" si="14"/>
        <v>0</v>
      </c>
      <c r="K179">
        <f t="shared" si="15"/>
        <v>0</v>
      </c>
      <c r="L179">
        <f>IFERROR(IF(#REF!="",0,#REF!),0)</f>
        <v>0</v>
      </c>
      <c r="M179">
        <f>IFERROR(IF(#REF!="",0,#REF!+1),0)</f>
        <v>0</v>
      </c>
      <c r="N179">
        <f>IFERROR(IF(#REF!="",0,#REF!),0)</f>
        <v>0</v>
      </c>
      <c r="O179">
        <f>IFERROR(IF(#REF!="",0,#REF!+1),0)</f>
        <v>0</v>
      </c>
      <c r="P179">
        <f>IFERROR(IF(#REF!="",0,#REF!),0)</f>
        <v>0</v>
      </c>
      <c r="Q179">
        <f>IFERROR(IF(#REF!="",0,#REF!+1),0)</f>
        <v>0</v>
      </c>
      <c r="R179">
        <f>IFERROR(IF(#REF!="",0,#REF!),0)</f>
        <v>0</v>
      </c>
    </row>
    <row r="180" spans="1:18" x14ac:dyDescent="0.3">
      <c r="A180" s="8">
        <v>3</v>
      </c>
      <c r="B180" s="7"/>
      <c r="C180" s="7"/>
      <c r="D180" s="7">
        <v>8</v>
      </c>
      <c r="E180" s="7"/>
      <c r="G180">
        <f t="shared" si="11"/>
        <v>0</v>
      </c>
      <c r="H180">
        <f t="shared" si="12"/>
        <v>0</v>
      </c>
      <c r="I180">
        <f t="shared" si="13"/>
        <v>8</v>
      </c>
      <c r="J180">
        <f t="shared" si="14"/>
        <v>0</v>
      </c>
      <c r="K180">
        <f t="shared" si="15"/>
        <v>0</v>
      </c>
      <c r="L180">
        <f>IFERROR(IF(#REF!="",0,#REF!),0)</f>
        <v>0</v>
      </c>
      <c r="M180">
        <f>IFERROR(IF(#REF!="",0,#REF!+1),0)</f>
        <v>0</v>
      </c>
      <c r="N180">
        <f>IFERROR(IF(#REF!="",0,#REF!),0)</f>
        <v>0</v>
      </c>
      <c r="O180">
        <f>IFERROR(IF(#REF!="",0,#REF!+1),0)</f>
        <v>0</v>
      </c>
      <c r="P180">
        <f>IFERROR(IF(#REF!="",0,#REF!),0)</f>
        <v>0</v>
      </c>
      <c r="Q180">
        <f>IFERROR(IF(#REF!="",0,#REF!+1),0)</f>
        <v>0</v>
      </c>
      <c r="R180">
        <f>IFERROR(IF(#REF!="",0,#REF!),0)</f>
        <v>0</v>
      </c>
    </row>
    <row r="181" spans="1:18" x14ac:dyDescent="0.3">
      <c r="A181" s="8">
        <v>4</v>
      </c>
      <c r="B181" s="7"/>
      <c r="C181" s="7"/>
      <c r="D181" s="7">
        <v>8</v>
      </c>
      <c r="E181" s="7"/>
      <c r="G181">
        <f t="shared" si="11"/>
        <v>0</v>
      </c>
      <c r="H181">
        <f t="shared" si="12"/>
        <v>0</v>
      </c>
      <c r="I181">
        <f t="shared" si="13"/>
        <v>8</v>
      </c>
      <c r="J181">
        <f t="shared" si="14"/>
        <v>0</v>
      </c>
      <c r="K181">
        <f t="shared" si="15"/>
        <v>0</v>
      </c>
      <c r="L181">
        <f>IFERROR(IF(#REF!="",0,#REF!),0)</f>
        <v>0</v>
      </c>
      <c r="M181">
        <f>IFERROR(IF(#REF!="",0,#REF!+1),0)</f>
        <v>0</v>
      </c>
      <c r="N181">
        <f>IFERROR(IF(#REF!="",0,#REF!),0)</f>
        <v>0</v>
      </c>
      <c r="O181">
        <f>IFERROR(IF(#REF!="",0,#REF!+1),0)</f>
        <v>0</v>
      </c>
      <c r="P181">
        <f>IFERROR(IF(#REF!="",0,#REF!),0)</f>
        <v>0</v>
      </c>
      <c r="Q181">
        <f>IFERROR(IF(#REF!="",0,#REF!+1),0)</f>
        <v>0</v>
      </c>
      <c r="R181">
        <f>IFERROR(IF(#REF!="",0,#REF!),0)</f>
        <v>0</v>
      </c>
    </row>
    <row r="182" spans="1:18" x14ac:dyDescent="0.3">
      <c r="A182" s="8">
        <v>5</v>
      </c>
      <c r="B182" s="7"/>
      <c r="C182" s="7"/>
      <c r="D182" s="7">
        <v>8</v>
      </c>
      <c r="E182" s="7"/>
      <c r="G182">
        <f t="shared" si="11"/>
        <v>0</v>
      </c>
      <c r="H182">
        <f t="shared" si="12"/>
        <v>0</v>
      </c>
      <c r="I182">
        <f t="shared" si="13"/>
        <v>8</v>
      </c>
      <c r="J182">
        <f t="shared" si="14"/>
        <v>0</v>
      </c>
      <c r="K182">
        <f t="shared" si="15"/>
        <v>0</v>
      </c>
      <c r="L182">
        <f>IFERROR(IF(#REF!="",0,#REF!),0)</f>
        <v>0</v>
      </c>
      <c r="M182">
        <f>IFERROR(IF(#REF!="",0,#REF!+1),0)</f>
        <v>0</v>
      </c>
      <c r="N182">
        <f>IFERROR(IF(#REF!="",0,#REF!),0)</f>
        <v>0</v>
      </c>
      <c r="O182">
        <f>IFERROR(IF(#REF!="",0,#REF!+1),0)</f>
        <v>0</v>
      </c>
      <c r="P182">
        <f>IFERROR(IF(#REF!="",0,#REF!),0)</f>
        <v>0</v>
      </c>
      <c r="Q182">
        <f>IFERROR(IF(#REF!="",0,#REF!+1),0)</f>
        <v>0</v>
      </c>
      <c r="R182">
        <f>IFERROR(IF(#REF!="",0,#REF!),0)</f>
        <v>0</v>
      </c>
    </row>
    <row r="183" spans="1:18" x14ac:dyDescent="0.3">
      <c r="A183" s="8">
        <v>6</v>
      </c>
      <c r="B183" s="7"/>
      <c r="C183" s="7"/>
      <c r="D183" s="7">
        <v>8</v>
      </c>
      <c r="E183" s="7"/>
      <c r="G183">
        <f t="shared" si="11"/>
        <v>0</v>
      </c>
      <c r="H183">
        <f t="shared" si="12"/>
        <v>0</v>
      </c>
      <c r="I183">
        <f t="shared" si="13"/>
        <v>8</v>
      </c>
      <c r="J183">
        <f t="shared" si="14"/>
        <v>0</v>
      </c>
      <c r="K183">
        <f t="shared" si="15"/>
        <v>0</v>
      </c>
      <c r="L183">
        <f>IFERROR(IF(#REF!="",0,#REF!),0)</f>
        <v>0</v>
      </c>
      <c r="M183">
        <f>IFERROR(IF(#REF!="",0,#REF!+1),0)</f>
        <v>0</v>
      </c>
      <c r="N183">
        <f>IFERROR(IF(#REF!="",0,#REF!),0)</f>
        <v>0</v>
      </c>
      <c r="O183">
        <f>IFERROR(IF(#REF!="",0,#REF!+1),0)</f>
        <v>0</v>
      </c>
      <c r="P183">
        <f>IFERROR(IF(#REF!="",0,#REF!),0)</f>
        <v>0</v>
      </c>
      <c r="Q183">
        <f>IFERROR(IF(#REF!="",0,#REF!+1),0)</f>
        <v>0</v>
      </c>
      <c r="R183">
        <f>IFERROR(IF(#REF!="",0,#REF!),0)</f>
        <v>0</v>
      </c>
    </row>
    <row r="184" spans="1:18" x14ac:dyDescent="0.3">
      <c r="A184" s="6">
        <v>400038</v>
      </c>
      <c r="B184" s="7"/>
      <c r="C184" s="7"/>
      <c r="D184" s="7"/>
      <c r="E184" s="7"/>
      <c r="G184">
        <f t="shared" si="11"/>
        <v>0</v>
      </c>
      <c r="H184">
        <f t="shared" si="12"/>
        <v>0</v>
      </c>
      <c r="I184">
        <f t="shared" si="13"/>
        <v>0</v>
      </c>
      <c r="J184">
        <f t="shared" si="14"/>
        <v>0</v>
      </c>
      <c r="K184">
        <f t="shared" si="15"/>
        <v>0</v>
      </c>
      <c r="L184">
        <f>IFERROR(IF(#REF!="",0,#REF!),0)</f>
        <v>0</v>
      </c>
      <c r="M184">
        <f>IFERROR(IF(#REF!="",0,#REF!+1),0)</f>
        <v>0</v>
      </c>
      <c r="N184">
        <f>IFERROR(IF(#REF!="",0,#REF!),0)</f>
        <v>0</v>
      </c>
      <c r="O184">
        <f>IFERROR(IF(#REF!="",0,#REF!+1),0)</f>
        <v>0</v>
      </c>
      <c r="P184">
        <f>IFERROR(IF(#REF!="",0,#REF!),0)</f>
        <v>0</v>
      </c>
      <c r="Q184">
        <f>IFERROR(IF(#REF!="",0,#REF!+1),0)</f>
        <v>0</v>
      </c>
      <c r="R184">
        <f>IFERROR(IF(#REF!="",0,#REF!),0)</f>
        <v>0</v>
      </c>
    </row>
    <row r="185" spans="1:18" x14ac:dyDescent="0.3">
      <c r="A185" s="8">
        <v>1</v>
      </c>
      <c r="B185" s="7">
        <v>2.8185538881309684</v>
      </c>
      <c r="C185" s="7">
        <v>11</v>
      </c>
      <c r="D185" s="7"/>
      <c r="E185" s="7"/>
      <c r="G185">
        <f t="shared" si="11"/>
        <v>2.8185538881309684</v>
      </c>
      <c r="H185">
        <f t="shared" si="12"/>
        <v>11</v>
      </c>
      <c r="I185">
        <f t="shared" si="13"/>
        <v>0</v>
      </c>
      <c r="J185">
        <f t="shared" si="14"/>
        <v>0</v>
      </c>
      <c r="K185">
        <f t="shared" si="15"/>
        <v>0</v>
      </c>
      <c r="L185">
        <f>IFERROR(IF(#REF!="",0,#REF!),0)</f>
        <v>0</v>
      </c>
      <c r="M185">
        <f>IFERROR(IF(#REF!="",0,#REF!+1),0)</f>
        <v>0</v>
      </c>
      <c r="N185">
        <f>IFERROR(IF(#REF!="",0,#REF!),0)</f>
        <v>0</v>
      </c>
      <c r="O185">
        <f>IFERROR(IF(#REF!="",0,#REF!+1),0)</f>
        <v>0</v>
      </c>
      <c r="P185">
        <f>IFERROR(IF(#REF!="",0,#REF!),0)</f>
        <v>0</v>
      </c>
      <c r="Q185">
        <f>IFERROR(IF(#REF!="",0,#REF!+1),0)</f>
        <v>0</v>
      </c>
      <c r="R185">
        <f>IFERROR(IF(#REF!="",0,#REF!),0)</f>
        <v>0</v>
      </c>
    </row>
    <row r="186" spans="1:18" x14ac:dyDescent="0.3">
      <c r="A186" s="8">
        <v>2</v>
      </c>
      <c r="B186" s="7">
        <v>3.3813155386081983</v>
      </c>
      <c r="C186" s="7">
        <v>13</v>
      </c>
      <c r="D186" s="7"/>
      <c r="E186" s="7"/>
      <c r="G186">
        <f t="shared" si="11"/>
        <v>3.3813155386081983</v>
      </c>
      <c r="H186">
        <f t="shared" si="12"/>
        <v>13</v>
      </c>
      <c r="I186">
        <f t="shared" si="13"/>
        <v>0</v>
      </c>
      <c r="J186">
        <f t="shared" si="14"/>
        <v>0</v>
      </c>
      <c r="K186">
        <f t="shared" si="15"/>
        <v>0</v>
      </c>
      <c r="L186">
        <f>IFERROR(IF(#REF!="",0,#REF!),0)</f>
        <v>0</v>
      </c>
      <c r="M186">
        <f>IFERROR(IF(#REF!="",0,#REF!+1),0)</f>
        <v>0</v>
      </c>
      <c r="N186">
        <f>IFERROR(IF(#REF!="",0,#REF!),0)</f>
        <v>0</v>
      </c>
      <c r="O186">
        <f>IFERROR(IF(#REF!="",0,#REF!+1),0)</f>
        <v>0</v>
      </c>
      <c r="P186">
        <f>IFERROR(IF(#REF!="",0,#REF!),0)</f>
        <v>0</v>
      </c>
      <c r="Q186">
        <f>IFERROR(IF(#REF!="",0,#REF!+1),0)</f>
        <v>0</v>
      </c>
      <c r="R186">
        <f>IFERROR(IF(#REF!="",0,#REF!),0)</f>
        <v>0</v>
      </c>
    </row>
    <row r="187" spans="1:18" x14ac:dyDescent="0.3">
      <c r="A187" s="8">
        <v>3</v>
      </c>
      <c r="B187" s="7">
        <v>4.2450980392156863</v>
      </c>
      <c r="C187" s="7">
        <v>13</v>
      </c>
      <c r="D187" s="7"/>
      <c r="E187" s="7"/>
      <c r="G187">
        <f t="shared" si="11"/>
        <v>4.2450980392156863</v>
      </c>
      <c r="H187">
        <f t="shared" si="12"/>
        <v>13</v>
      </c>
      <c r="I187">
        <f t="shared" si="13"/>
        <v>0</v>
      </c>
      <c r="J187">
        <f t="shared" si="14"/>
        <v>0</v>
      </c>
      <c r="K187">
        <f t="shared" si="15"/>
        <v>0</v>
      </c>
      <c r="L187">
        <f>IFERROR(IF(#REF!="",0,#REF!),0)</f>
        <v>0</v>
      </c>
      <c r="M187">
        <f>IFERROR(IF(#REF!="",0,#REF!+1),0)</f>
        <v>0</v>
      </c>
      <c r="N187">
        <f>IFERROR(IF(#REF!="",0,#REF!),0)</f>
        <v>0</v>
      </c>
      <c r="O187">
        <f>IFERROR(IF(#REF!="",0,#REF!+1),0)</f>
        <v>0</v>
      </c>
      <c r="P187">
        <f>IFERROR(IF(#REF!="",0,#REF!),0)</f>
        <v>0</v>
      </c>
      <c r="Q187">
        <f>IFERROR(IF(#REF!="",0,#REF!+1),0)</f>
        <v>0</v>
      </c>
      <c r="R187">
        <f>IFERROR(IF(#REF!="",0,#REF!),0)</f>
        <v>0</v>
      </c>
    </row>
    <row r="188" spans="1:18" x14ac:dyDescent="0.3">
      <c r="A188" s="8">
        <v>4</v>
      </c>
      <c r="B188" s="7">
        <v>2.169167803547067</v>
      </c>
      <c r="C188" s="7">
        <v>13</v>
      </c>
      <c r="D188" s="7"/>
      <c r="E188" s="7"/>
      <c r="G188">
        <f t="shared" si="11"/>
        <v>2.169167803547067</v>
      </c>
      <c r="H188">
        <f t="shared" si="12"/>
        <v>13</v>
      </c>
      <c r="I188">
        <f t="shared" si="13"/>
        <v>0</v>
      </c>
      <c r="J188">
        <f t="shared" si="14"/>
        <v>0</v>
      </c>
      <c r="K188">
        <f t="shared" si="15"/>
        <v>0</v>
      </c>
      <c r="L188">
        <f>IFERROR(IF(#REF!="",0,#REF!),0)</f>
        <v>0</v>
      </c>
      <c r="M188">
        <f>IFERROR(IF(#REF!="",0,#REF!+1),0)</f>
        <v>0</v>
      </c>
      <c r="N188">
        <f>IFERROR(IF(#REF!="",0,#REF!),0)</f>
        <v>0</v>
      </c>
      <c r="O188">
        <f>IFERROR(IF(#REF!="",0,#REF!+1),0)</f>
        <v>0</v>
      </c>
      <c r="P188">
        <f>IFERROR(IF(#REF!="",0,#REF!),0)</f>
        <v>0</v>
      </c>
      <c r="Q188">
        <f>IFERROR(IF(#REF!="",0,#REF!+1),0)</f>
        <v>0</v>
      </c>
      <c r="R188">
        <f>IFERROR(IF(#REF!="",0,#REF!),0)</f>
        <v>0</v>
      </c>
    </row>
    <row r="189" spans="1:18" x14ac:dyDescent="0.3">
      <c r="A189" s="6">
        <v>400039</v>
      </c>
      <c r="B189" s="7"/>
      <c r="C189" s="7"/>
      <c r="D189" s="7"/>
      <c r="E189" s="7"/>
      <c r="G189">
        <f t="shared" si="11"/>
        <v>0</v>
      </c>
      <c r="H189">
        <f t="shared" si="12"/>
        <v>0</v>
      </c>
      <c r="I189">
        <f t="shared" si="13"/>
        <v>0</v>
      </c>
      <c r="J189">
        <f t="shared" si="14"/>
        <v>0</v>
      </c>
      <c r="K189">
        <f t="shared" si="15"/>
        <v>0</v>
      </c>
      <c r="L189">
        <f>IFERROR(IF(#REF!="",0,#REF!),0)</f>
        <v>0</v>
      </c>
      <c r="M189">
        <f>IFERROR(IF(#REF!="",0,#REF!+1),0)</f>
        <v>0</v>
      </c>
      <c r="N189">
        <f>IFERROR(IF(#REF!="",0,#REF!),0)</f>
        <v>0</v>
      </c>
      <c r="O189">
        <f>IFERROR(IF(#REF!="",0,#REF!+1),0)</f>
        <v>0</v>
      </c>
      <c r="P189">
        <f>IFERROR(IF(#REF!="",0,#REF!),0)</f>
        <v>0</v>
      </c>
      <c r="Q189">
        <f>IFERROR(IF(#REF!="",0,#REF!+1),0)</f>
        <v>0</v>
      </c>
      <c r="R189">
        <f>IFERROR(IF(#REF!="",0,#REF!),0)</f>
        <v>0</v>
      </c>
    </row>
    <row r="190" spans="1:18" x14ac:dyDescent="0.3">
      <c r="A190" s="8">
        <v>1</v>
      </c>
      <c r="B190" s="7">
        <v>7.1198156682027651</v>
      </c>
      <c r="C190" s="7">
        <v>24</v>
      </c>
      <c r="D190" s="7"/>
      <c r="E190" s="7"/>
      <c r="G190">
        <f t="shared" si="11"/>
        <v>7.1198156682027651</v>
      </c>
      <c r="H190">
        <f t="shared" si="12"/>
        <v>24</v>
      </c>
      <c r="I190">
        <f t="shared" si="13"/>
        <v>0</v>
      </c>
      <c r="J190">
        <f t="shared" si="14"/>
        <v>0</v>
      </c>
      <c r="K190">
        <f t="shared" si="15"/>
        <v>0</v>
      </c>
      <c r="L190">
        <f>IFERROR(IF(#REF!="",0,#REF!),0)</f>
        <v>0</v>
      </c>
      <c r="M190">
        <f>IFERROR(IF(#REF!="",0,#REF!+1),0)</f>
        <v>0</v>
      </c>
      <c r="N190">
        <f>IFERROR(IF(#REF!="",0,#REF!),0)</f>
        <v>0</v>
      </c>
      <c r="O190">
        <f>IFERROR(IF(#REF!="",0,#REF!+1),0)</f>
        <v>0</v>
      </c>
      <c r="P190">
        <f>IFERROR(IF(#REF!="",0,#REF!),0)</f>
        <v>0</v>
      </c>
      <c r="Q190">
        <f>IFERROR(IF(#REF!="",0,#REF!+1),0)</f>
        <v>0</v>
      </c>
      <c r="R190">
        <f>IFERROR(IF(#REF!="",0,#REF!),0)</f>
        <v>0</v>
      </c>
    </row>
    <row r="191" spans="1:18" x14ac:dyDescent="0.3">
      <c r="A191" s="8">
        <v>2</v>
      </c>
      <c r="B191" s="7">
        <v>6.629032258064516</v>
      </c>
      <c r="C191" s="7">
        <v>23</v>
      </c>
      <c r="D191" s="7"/>
      <c r="E191" s="7"/>
      <c r="G191">
        <f t="shared" si="11"/>
        <v>6.629032258064516</v>
      </c>
      <c r="H191">
        <f t="shared" si="12"/>
        <v>23</v>
      </c>
      <c r="I191">
        <f t="shared" si="13"/>
        <v>0</v>
      </c>
      <c r="J191">
        <f t="shared" si="14"/>
        <v>0</v>
      </c>
      <c r="K191">
        <f t="shared" si="15"/>
        <v>0</v>
      </c>
      <c r="L191">
        <f>IFERROR(IF(#REF!="",0,#REF!),0)</f>
        <v>0</v>
      </c>
      <c r="M191">
        <f>IFERROR(IF(#REF!="",0,#REF!+1),0)</f>
        <v>0</v>
      </c>
      <c r="N191">
        <f>IFERROR(IF(#REF!="",0,#REF!),0)</f>
        <v>0</v>
      </c>
      <c r="O191">
        <f>IFERROR(IF(#REF!="",0,#REF!+1),0)</f>
        <v>0</v>
      </c>
      <c r="P191">
        <f>IFERROR(IF(#REF!="",0,#REF!),0)</f>
        <v>0</v>
      </c>
      <c r="Q191">
        <f>IFERROR(IF(#REF!="",0,#REF!+1),0)</f>
        <v>0</v>
      </c>
      <c r="R191">
        <f>IFERROR(IF(#REF!="",0,#REF!),0)</f>
        <v>0</v>
      </c>
    </row>
    <row r="192" spans="1:18" x14ac:dyDescent="0.3">
      <c r="A192" s="8">
        <v>3</v>
      </c>
      <c r="B192" s="7">
        <v>6.629032258064516</v>
      </c>
      <c r="C192" s="7">
        <v>23</v>
      </c>
      <c r="D192" s="7"/>
      <c r="E192" s="7"/>
      <c r="G192">
        <f t="shared" si="11"/>
        <v>6.629032258064516</v>
      </c>
      <c r="H192">
        <f t="shared" si="12"/>
        <v>23</v>
      </c>
      <c r="I192">
        <f t="shared" si="13"/>
        <v>0</v>
      </c>
      <c r="J192">
        <f t="shared" si="14"/>
        <v>0</v>
      </c>
      <c r="K192">
        <f t="shared" si="15"/>
        <v>0</v>
      </c>
      <c r="L192">
        <f>IFERROR(IF(#REF!="",0,#REF!),0)</f>
        <v>0</v>
      </c>
      <c r="M192">
        <f>IFERROR(IF(#REF!="",0,#REF!+1),0)</f>
        <v>0</v>
      </c>
      <c r="N192">
        <f>IFERROR(IF(#REF!="",0,#REF!),0)</f>
        <v>0</v>
      </c>
      <c r="O192">
        <f>IFERROR(IF(#REF!="",0,#REF!+1),0)</f>
        <v>0</v>
      </c>
      <c r="P192">
        <f>IFERROR(IF(#REF!="",0,#REF!),0)</f>
        <v>0</v>
      </c>
      <c r="Q192">
        <f>IFERROR(IF(#REF!="",0,#REF!+1),0)</f>
        <v>0</v>
      </c>
      <c r="R192">
        <f>IFERROR(IF(#REF!="",0,#REF!),0)</f>
        <v>0</v>
      </c>
    </row>
    <row r="193" spans="1:18" x14ac:dyDescent="0.3">
      <c r="A193" s="8">
        <v>4</v>
      </c>
      <c r="B193" s="7">
        <v>6.6152073732718897</v>
      </c>
      <c r="C193" s="7">
        <v>22</v>
      </c>
      <c r="D193" s="7"/>
      <c r="E193" s="7"/>
      <c r="G193">
        <f t="shared" si="11"/>
        <v>6.6152073732718897</v>
      </c>
      <c r="H193">
        <f t="shared" si="12"/>
        <v>22</v>
      </c>
      <c r="I193">
        <f t="shared" si="13"/>
        <v>0</v>
      </c>
      <c r="J193">
        <f t="shared" si="14"/>
        <v>0</v>
      </c>
      <c r="K193">
        <f t="shared" si="15"/>
        <v>0</v>
      </c>
      <c r="L193">
        <f>IFERROR(IF(#REF!="",0,#REF!),0)</f>
        <v>0</v>
      </c>
      <c r="M193">
        <f>IFERROR(IF(#REF!="",0,#REF!+1),0)</f>
        <v>0</v>
      </c>
      <c r="N193">
        <f>IFERROR(IF(#REF!="",0,#REF!),0)</f>
        <v>0</v>
      </c>
      <c r="O193">
        <f>IFERROR(IF(#REF!="",0,#REF!+1),0)</f>
        <v>0</v>
      </c>
      <c r="P193">
        <f>IFERROR(IF(#REF!="",0,#REF!),0)</f>
        <v>0</v>
      </c>
      <c r="Q193">
        <f>IFERROR(IF(#REF!="",0,#REF!+1),0)</f>
        <v>0</v>
      </c>
      <c r="R193">
        <f>IFERROR(IF(#REF!="",0,#REF!),0)</f>
        <v>0</v>
      </c>
    </row>
    <row r="194" spans="1:18" x14ac:dyDescent="0.3">
      <c r="A194" s="6">
        <v>400040</v>
      </c>
      <c r="B194" s="7"/>
      <c r="C194" s="7"/>
      <c r="D194" s="7"/>
      <c r="E194" s="7"/>
      <c r="G194">
        <f t="shared" si="11"/>
        <v>0</v>
      </c>
      <c r="H194">
        <f t="shared" si="12"/>
        <v>0</v>
      </c>
      <c r="I194">
        <f t="shared" si="13"/>
        <v>0</v>
      </c>
      <c r="J194">
        <f t="shared" si="14"/>
        <v>0</v>
      </c>
      <c r="K194">
        <f t="shared" si="15"/>
        <v>0</v>
      </c>
      <c r="L194">
        <f>IFERROR(IF(#REF!="",0,#REF!),0)</f>
        <v>0</v>
      </c>
      <c r="M194">
        <f>IFERROR(IF(#REF!="",0,#REF!+1),0)</f>
        <v>0</v>
      </c>
      <c r="N194">
        <f>IFERROR(IF(#REF!="",0,#REF!),0)</f>
        <v>0</v>
      </c>
      <c r="O194">
        <f>IFERROR(IF(#REF!="",0,#REF!+1),0)</f>
        <v>0</v>
      </c>
      <c r="P194">
        <f>IFERROR(IF(#REF!="",0,#REF!),0)</f>
        <v>0</v>
      </c>
      <c r="Q194">
        <f>IFERROR(IF(#REF!="",0,#REF!+1),0)</f>
        <v>0</v>
      </c>
      <c r="R194">
        <f>IFERROR(IF(#REF!="",0,#REF!),0)</f>
        <v>0</v>
      </c>
    </row>
    <row r="195" spans="1:18" x14ac:dyDescent="0.3">
      <c r="A195" s="8">
        <v>1</v>
      </c>
      <c r="B195" s="7"/>
      <c r="C195" s="7"/>
      <c r="D195" s="7">
        <v>8</v>
      </c>
      <c r="E195" s="7">
        <v>24</v>
      </c>
      <c r="G195">
        <f t="shared" si="11"/>
        <v>0</v>
      </c>
      <c r="H195">
        <f t="shared" si="12"/>
        <v>0</v>
      </c>
      <c r="I195">
        <f t="shared" si="13"/>
        <v>8</v>
      </c>
      <c r="J195">
        <f t="shared" si="14"/>
        <v>24</v>
      </c>
      <c r="K195">
        <f t="shared" si="15"/>
        <v>0</v>
      </c>
      <c r="L195">
        <f>IFERROR(IF(#REF!="",0,#REF!),0)</f>
        <v>0</v>
      </c>
      <c r="M195">
        <f>IFERROR(IF(#REF!="",0,#REF!+1),0)</f>
        <v>0</v>
      </c>
      <c r="N195">
        <f>IFERROR(IF(#REF!="",0,#REF!),0)</f>
        <v>0</v>
      </c>
      <c r="O195">
        <f>IFERROR(IF(#REF!="",0,#REF!+1),0)</f>
        <v>0</v>
      </c>
      <c r="P195">
        <f>IFERROR(IF(#REF!="",0,#REF!),0)</f>
        <v>0</v>
      </c>
      <c r="Q195">
        <f>IFERROR(IF(#REF!="",0,#REF!+1),0)</f>
        <v>0</v>
      </c>
      <c r="R195">
        <f>IFERROR(IF(#REF!="",0,#REF!),0)</f>
        <v>0</v>
      </c>
    </row>
    <row r="196" spans="1:18" x14ac:dyDescent="0.3">
      <c r="A196" s="8">
        <v>2</v>
      </c>
      <c r="B196" s="7"/>
      <c r="C196" s="7"/>
      <c r="D196" s="7">
        <v>8</v>
      </c>
      <c r="E196" s="7">
        <v>24</v>
      </c>
      <c r="G196">
        <f t="shared" si="11"/>
        <v>0</v>
      </c>
      <c r="H196">
        <f t="shared" si="12"/>
        <v>0</v>
      </c>
      <c r="I196">
        <f t="shared" si="13"/>
        <v>8</v>
      </c>
      <c r="J196">
        <f t="shared" si="14"/>
        <v>24</v>
      </c>
      <c r="K196">
        <f t="shared" si="15"/>
        <v>0</v>
      </c>
      <c r="L196">
        <f>IFERROR(IF(#REF!="",0,#REF!),0)</f>
        <v>0</v>
      </c>
      <c r="M196">
        <f>IFERROR(IF(#REF!="",0,#REF!+1),0)</f>
        <v>0</v>
      </c>
      <c r="N196">
        <f>IFERROR(IF(#REF!="",0,#REF!),0)</f>
        <v>0</v>
      </c>
      <c r="O196">
        <f>IFERROR(IF(#REF!="",0,#REF!+1),0)</f>
        <v>0</v>
      </c>
      <c r="P196">
        <f>IFERROR(IF(#REF!="",0,#REF!),0)</f>
        <v>0</v>
      </c>
      <c r="Q196">
        <f>IFERROR(IF(#REF!="",0,#REF!+1),0)</f>
        <v>0</v>
      </c>
      <c r="R196">
        <f>IFERROR(IF(#REF!="",0,#REF!),0)</f>
        <v>0</v>
      </c>
    </row>
    <row r="197" spans="1:18" x14ac:dyDescent="0.3">
      <c r="A197" s="8">
        <v>3</v>
      </c>
      <c r="B197" s="7"/>
      <c r="C197" s="7"/>
      <c r="D197" s="7">
        <v>9</v>
      </c>
      <c r="E197" s="7">
        <v>27</v>
      </c>
      <c r="G197">
        <f t="shared" si="11"/>
        <v>0</v>
      </c>
      <c r="H197">
        <f t="shared" si="12"/>
        <v>0</v>
      </c>
      <c r="I197">
        <f t="shared" si="13"/>
        <v>9</v>
      </c>
      <c r="J197">
        <f t="shared" si="14"/>
        <v>27</v>
      </c>
      <c r="K197">
        <f t="shared" si="15"/>
        <v>0</v>
      </c>
      <c r="L197">
        <f>IFERROR(IF(#REF!="",0,#REF!),0)</f>
        <v>0</v>
      </c>
      <c r="M197">
        <f>IFERROR(IF(#REF!="",0,#REF!+1),0)</f>
        <v>0</v>
      </c>
      <c r="N197">
        <f>IFERROR(IF(#REF!="",0,#REF!),0)</f>
        <v>0</v>
      </c>
      <c r="O197">
        <f>IFERROR(IF(#REF!="",0,#REF!+1),0)</f>
        <v>0</v>
      </c>
      <c r="P197">
        <f>IFERROR(IF(#REF!="",0,#REF!),0)</f>
        <v>0</v>
      </c>
      <c r="Q197">
        <f>IFERROR(IF(#REF!="",0,#REF!+1),0)</f>
        <v>0</v>
      </c>
      <c r="R197">
        <f>IFERROR(IF(#REF!="",0,#REF!),0)</f>
        <v>0</v>
      </c>
    </row>
    <row r="198" spans="1:18" x14ac:dyDescent="0.3">
      <c r="A198" s="8">
        <v>4</v>
      </c>
      <c r="B198" s="7"/>
      <c r="C198" s="7"/>
      <c r="D198" s="7">
        <v>9</v>
      </c>
      <c r="E198" s="7">
        <v>26</v>
      </c>
      <c r="G198">
        <f t="shared" si="11"/>
        <v>0</v>
      </c>
      <c r="H198">
        <f t="shared" si="12"/>
        <v>0</v>
      </c>
      <c r="I198">
        <f t="shared" si="13"/>
        <v>9</v>
      </c>
      <c r="J198">
        <f t="shared" si="14"/>
        <v>26</v>
      </c>
      <c r="K198">
        <f t="shared" si="15"/>
        <v>0</v>
      </c>
      <c r="L198">
        <f>IFERROR(IF(#REF!="",0,#REF!),0)</f>
        <v>0</v>
      </c>
      <c r="M198">
        <f>IFERROR(IF(#REF!="",0,#REF!+1),0)</f>
        <v>0</v>
      </c>
      <c r="N198">
        <f>IFERROR(IF(#REF!="",0,#REF!),0)</f>
        <v>0</v>
      </c>
      <c r="O198">
        <f>IFERROR(IF(#REF!="",0,#REF!+1),0)</f>
        <v>0</v>
      </c>
      <c r="P198">
        <f>IFERROR(IF(#REF!="",0,#REF!),0)</f>
        <v>0</v>
      </c>
      <c r="Q198">
        <f>IFERROR(IF(#REF!="",0,#REF!+1),0)</f>
        <v>0</v>
      </c>
      <c r="R198">
        <f>IFERROR(IF(#REF!="",0,#REF!),0)</f>
        <v>0</v>
      </c>
    </row>
    <row r="199" spans="1:18" x14ac:dyDescent="0.3">
      <c r="A199" s="6">
        <v>400041</v>
      </c>
      <c r="B199" s="7"/>
      <c r="C199" s="7"/>
      <c r="D199" s="7"/>
      <c r="E199" s="7"/>
      <c r="G199">
        <f t="shared" si="11"/>
        <v>0</v>
      </c>
      <c r="H199">
        <f t="shared" si="12"/>
        <v>0</v>
      </c>
      <c r="I199">
        <f t="shared" si="13"/>
        <v>0</v>
      </c>
      <c r="J199">
        <f t="shared" si="14"/>
        <v>0</v>
      </c>
      <c r="K199">
        <f t="shared" si="15"/>
        <v>0</v>
      </c>
      <c r="L199">
        <f>IFERROR(IF(#REF!="",0,#REF!),0)</f>
        <v>0</v>
      </c>
      <c r="M199">
        <f>IFERROR(IF(#REF!="",0,#REF!+1),0)</f>
        <v>0</v>
      </c>
      <c r="N199">
        <f>IFERROR(IF(#REF!="",0,#REF!),0)</f>
        <v>0</v>
      </c>
      <c r="O199">
        <f>IFERROR(IF(#REF!="",0,#REF!+1),0)</f>
        <v>0</v>
      </c>
      <c r="P199">
        <f>IFERROR(IF(#REF!="",0,#REF!),0)</f>
        <v>0</v>
      </c>
      <c r="Q199">
        <f>IFERROR(IF(#REF!="",0,#REF!+1),0)</f>
        <v>0</v>
      </c>
      <c r="R199">
        <f>IFERROR(IF(#REF!="",0,#REF!),0)</f>
        <v>0</v>
      </c>
    </row>
    <row r="200" spans="1:18" x14ac:dyDescent="0.3">
      <c r="A200" s="8">
        <v>1</v>
      </c>
      <c r="B200" s="7">
        <v>6.7396313364055302</v>
      </c>
      <c r="C200" s="7">
        <v>24</v>
      </c>
      <c r="D200" s="7"/>
      <c r="E200" s="7"/>
      <c r="G200">
        <f t="shared" si="11"/>
        <v>6.7396313364055302</v>
      </c>
      <c r="H200">
        <f t="shared" si="12"/>
        <v>24</v>
      </c>
      <c r="I200">
        <f t="shared" si="13"/>
        <v>0</v>
      </c>
      <c r="J200">
        <f t="shared" si="14"/>
        <v>0</v>
      </c>
      <c r="K200">
        <f t="shared" si="15"/>
        <v>0</v>
      </c>
      <c r="L200">
        <f>IFERROR(IF(#REF!="",0,#REF!),0)</f>
        <v>0</v>
      </c>
      <c r="M200">
        <f>IFERROR(IF(#REF!="",0,#REF!+1),0)</f>
        <v>0</v>
      </c>
      <c r="N200">
        <f>IFERROR(IF(#REF!="",0,#REF!),0)</f>
        <v>0</v>
      </c>
      <c r="O200">
        <f>IFERROR(IF(#REF!="",0,#REF!+1),0)</f>
        <v>0</v>
      </c>
      <c r="P200">
        <f>IFERROR(IF(#REF!="",0,#REF!),0)</f>
        <v>0</v>
      </c>
      <c r="Q200">
        <f>IFERROR(IF(#REF!="",0,#REF!+1),0)</f>
        <v>0</v>
      </c>
      <c r="R200">
        <f>IFERROR(IF(#REF!="",0,#REF!),0)</f>
        <v>0</v>
      </c>
    </row>
    <row r="201" spans="1:18" x14ac:dyDescent="0.3">
      <c r="A201" s="8">
        <v>2</v>
      </c>
      <c r="B201" s="7">
        <v>7.3269230769230766</v>
      </c>
      <c r="C201" s="7">
        <v>23</v>
      </c>
      <c r="D201" s="7"/>
      <c r="E201" s="7"/>
      <c r="G201">
        <f t="shared" ref="G201:G264" si="16">IFERROR(IF(B201="",0,B201),0)</f>
        <v>7.3269230769230766</v>
      </c>
      <c r="H201">
        <f t="shared" ref="H201:H264" si="17">IFERROR(IF(C201="",0,C201),0)</f>
        <v>23</v>
      </c>
      <c r="I201">
        <f t="shared" ref="I201:I264" si="18">IFERROR(IF(D201="",0,D201),0)</f>
        <v>0</v>
      </c>
      <c r="J201">
        <f t="shared" ref="J201:J264" si="19">IFERROR(IF(E201="",0,E201),0)</f>
        <v>0</v>
      </c>
      <c r="K201">
        <f t="shared" ref="K201:K264" si="20">IFERROR(IF(F201="",0,F201+1),0)</f>
        <v>0</v>
      </c>
      <c r="L201">
        <f>IFERROR(IF(#REF!="",0,#REF!),0)</f>
        <v>0</v>
      </c>
      <c r="M201">
        <f>IFERROR(IF(#REF!="",0,#REF!+1),0)</f>
        <v>0</v>
      </c>
      <c r="N201">
        <f>IFERROR(IF(#REF!="",0,#REF!),0)</f>
        <v>0</v>
      </c>
      <c r="O201">
        <f>IFERROR(IF(#REF!="",0,#REF!+1),0)</f>
        <v>0</v>
      </c>
      <c r="P201">
        <f>IFERROR(IF(#REF!="",0,#REF!),0)</f>
        <v>0</v>
      </c>
      <c r="Q201">
        <f>IFERROR(IF(#REF!="",0,#REF!+1),0)</f>
        <v>0</v>
      </c>
      <c r="R201">
        <f>IFERROR(IF(#REF!="",0,#REF!),0)</f>
        <v>0</v>
      </c>
    </row>
    <row r="202" spans="1:18" x14ac:dyDescent="0.3">
      <c r="A202" s="8">
        <v>3</v>
      </c>
      <c r="B202" s="7"/>
      <c r="C202" s="7"/>
      <c r="D202" s="7">
        <v>7</v>
      </c>
      <c r="E202" s="7">
        <v>23</v>
      </c>
      <c r="G202">
        <f t="shared" si="16"/>
        <v>0</v>
      </c>
      <c r="H202">
        <f t="shared" si="17"/>
        <v>0</v>
      </c>
      <c r="I202">
        <f t="shared" si="18"/>
        <v>7</v>
      </c>
      <c r="J202">
        <f t="shared" si="19"/>
        <v>23</v>
      </c>
      <c r="K202">
        <f t="shared" si="20"/>
        <v>0</v>
      </c>
      <c r="L202">
        <f>IFERROR(IF(#REF!="",0,#REF!),0)</f>
        <v>0</v>
      </c>
      <c r="M202">
        <f>IFERROR(IF(#REF!="",0,#REF!+1),0)</f>
        <v>0</v>
      </c>
      <c r="N202">
        <f>IFERROR(IF(#REF!="",0,#REF!),0)</f>
        <v>0</v>
      </c>
      <c r="O202">
        <f>IFERROR(IF(#REF!="",0,#REF!+1),0)</f>
        <v>0</v>
      </c>
      <c r="P202">
        <f>IFERROR(IF(#REF!="",0,#REF!),0)</f>
        <v>0</v>
      </c>
      <c r="Q202">
        <f>IFERROR(IF(#REF!="",0,#REF!+1),0)</f>
        <v>0</v>
      </c>
      <c r="R202">
        <f>IFERROR(IF(#REF!="",0,#REF!),0)</f>
        <v>0</v>
      </c>
    </row>
    <row r="203" spans="1:18" x14ac:dyDescent="0.3">
      <c r="A203" s="8">
        <v>4</v>
      </c>
      <c r="B203" s="7"/>
      <c r="C203" s="7"/>
      <c r="D203" s="7">
        <v>7</v>
      </c>
      <c r="E203" s="7">
        <v>22</v>
      </c>
      <c r="G203">
        <f t="shared" si="16"/>
        <v>0</v>
      </c>
      <c r="H203">
        <f t="shared" si="17"/>
        <v>0</v>
      </c>
      <c r="I203">
        <f t="shared" si="18"/>
        <v>7</v>
      </c>
      <c r="J203">
        <f t="shared" si="19"/>
        <v>22</v>
      </c>
      <c r="K203">
        <f t="shared" si="20"/>
        <v>0</v>
      </c>
      <c r="L203">
        <f>IFERROR(IF(#REF!="",0,#REF!),0)</f>
        <v>0</v>
      </c>
      <c r="M203">
        <f>IFERROR(IF(#REF!="",0,#REF!+1),0)</f>
        <v>0</v>
      </c>
      <c r="N203">
        <f>IFERROR(IF(#REF!="",0,#REF!),0)</f>
        <v>0</v>
      </c>
      <c r="O203">
        <f>IFERROR(IF(#REF!="",0,#REF!+1),0)</f>
        <v>0</v>
      </c>
      <c r="P203">
        <f>IFERROR(IF(#REF!="",0,#REF!),0)</f>
        <v>0</v>
      </c>
      <c r="Q203">
        <f>IFERROR(IF(#REF!="",0,#REF!+1),0)</f>
        <v>0</v>
      </c>
      <c r="R203">
        <f>IFERROR(IF(#REF!="",0,#REF!),0)</f>
        <v>0</v>
      </c>
    </row>
    <row r="204" spans="1:18" x14ac:dyDescent="0.3">
      <c r="A204" s="6">
        <v>400042</v>
      </c>
      <c r="B204" s="7"/>
      <c r="C204" s="7"/>
      <c r="D204" s="7"/>
      <c r="E204" s="7"/>
      <c r="G204">
        <f t="shared" si="16"/>
        <v>0</v>
      </c>
      <c r="H204">
        <f t="shared" si="17"/>
        <v>0</v>
      </c>
      <c r="I204">
        <f t="shared" si="18"/>
        <v>0</v>
      </c>
      <c r="J204">
        <f t="shared" si="19"/>
        <v>0</v>
      </c>
      <c r="K204">
        <f t="shared" si="20"/>
        <v>0</v>
      </c>
      <c r="L204">
        <f>IFERROR(IF(#REF!="",0,#REF!),0)</f>
        <v>0</v>
      </c>
      <c r="M204">
        <f>IFERROR(IF(#REF!="",0,#REF!+1),0)</f>
        <v>0</v>
      </c>
      <c r="N204">
        <f>IFERROR(IF(#REF!="",0,#REF!),0)</f>
        <v>0</v>
      </c>
      <c r="O204">
        <f>IFERROR(IF(#REF!="",0,#REF!+1),0)</f>
        <v>0</v>
      </c>
      <c r="P204">
        <f>IFERROR(IF(#REF!="",0,#REF!),0)</f>
        <v>0</v>
      </c>
      <c r="Q204">
        <f>IFERROR(IF(#REF!="",0,#REF!+1),0)</f>
        <v>0</v>
      </c>
      <c r="R204">
        <f>IFERROR(IF(#REF!="",0,#REF!),0)</f>
        <v>0</v>
      </c>
    </row>
    <row r="205" spans="1:18" x14ac:dyDescent="0.3">
      <c r="A205" s="8">
        <v>1</v>
      </c>
      <c r="B205" s="7"/>
      <c r="C205" s="7"/>
      <c r="D205" s="7">
        <v>8</v>
      </c>
      <c r="E205" s="7">
        <v>23</v>
      </c>
      <c r="G205">
        <f t="shared" si="16"/>
        <v>0</v>
      </c>
      <c r="H205">
        <f t="shared" si="17"/>
        <v>0</v>
      </c>
      <c r="I205">
        <f t="shared" si="18"/>
        <v>8</v>
      </c>
      <c r="J205">
        <f t="shared" si="19"/>
        <v>23</v>
      </c>
      <c r="K205">
        <f t="shared" si="20"/>
        <v>0</v>
      </c>
      <c r="L205">
        <f>IFERROR(IF(#REF!="",0,#REF!),0)</f>
        <v>0</v>
      </c>
      <c r="M205">
        <f>IFERROR(IF(#REF!="",0,#REF!+1),0)</f>
        <v>0</v>
      </c>
      <c r="N205">
        <f>IFERROR(IF(#REF!="",0,#REF!),0)</f>
        <v>0</v>
      </c>
      <c r="O205">
        <f>IFERROR(IF(#REF!="",0,#REF!+1),0)</f>
        <v>0</v>
      </c>
      <c r="P205">
        <f>IFERROR(IF(#REF!="",0,#REF!),0)</f>
        <v>0</v>
      </c>
      <c r="Q205">
        <f>IFERROR(IF(#REF!="",0,#REF!+1),0)</f>
        <v>0</v>
      </c>
      <c r="R205">
        <f>IFERROR(IF(#REF!="",0,#REF!),0)</f>
        <v>0</v>
      </c>
    </row>
    <row r="206" spans="1:18" x14ac:dyDescent="0.3">
      <c r="A206" s="8">
        <v>2</v>
      </c>
      <c r="B206" s="7"/>
      <c r="C206" s="7"/>
      <c r="D206" s="7">
        <v>9</v>
      </c>
      <c r="E206" s="7">
        <v>25</v>
      </c>
      <c r="G206">
        <f t="shared" si="16"/>
        <v>0</v>
      </c>
      <c r="H206">
        <f t="shared" si="17"/>
        <v>0</v>
      </c>
      <c r="I206">
        <f t="shared" si="18"/>
        <v>9</v>
      </c>
      <c r="J206">
        <f t="shared" si="19"/>
        <v>25</v>
      </c>
      <c r="K206">
        <f t="shared" si="20"/>
        <v>0</v>
      </c>
      <c r="L206">
        <f>IFERROR(IF(#REF!="",0,#REF!),0)</f>
        <v>0</v>
      </c>
      <c r="M206">
        <f>IFERROR(IF(#REF!="",0,#REF!+1),0)</f>
        <v>0</v>
      </c>
      <c r="N206">
        <f>IFERROR(IF(#REF!="",0,#REF!),0)</f>
        <v>0</v>
      </c>
      <c r="O206">
        <f>IFERROR(IF(#REF!="",0,#REF!+1),0)</f>
        <v>0</v>
      </c>
      <c r="P206">
        <f>IFERROR(IF(#REF!="",0,#REF!),0)</f>
        <v>0</v>
      </c>
      <c r="Q206">
        <f>IFERROR(IF(#REF!="",0,#REF!+1),0)</f>
        <v>0</v>
      </c>
      <c r="R206">
        <f>IFERROR(IF(#REF!="",0,#REF!),0)</f>
        <v>0</v>
      </c>
    </row>
    <row r="207" spans="1:18" x14ac:dyDescent="0.3">
      <c r="A207" s="8">
        <v>3</v>
      </c>
      <c r="B207" s="7"/>
      <c r="C207" s="7"/>
      <c r="D207" s="7">
        <v>9</v>
      </c>
      <c r="E207" s="7">
        <v>25</v>
      </c>
      <c r="G207">
        <f t="shared" si="16"/>
        <v>0</v>
      </c>
      <c r="H207">
        <f t="shared" si="17"/>
        <v>0</v>
      </c>
      <c r="I207">
        <f t="shared" si="18"/>
        <v>9</v>
      </c>
      <c r="J207">
        <f t="shared" si="19"/>
        <v>25</v>
      </c>
      <c r="K207">
        <f t="shared" si="20"/>
        <v>0</v>
      </c>
      <c r="L207">
        <f>IFERROR(IF(#REF!="",0,#REF!),0)</f>
        <v>0</v>
      </c>
      <c r="M207">
        <f>IFERROR(IF(#REF!="",0,#REF!+1),0)</f>
        <v>0</v>
      </c>
      <c r="N207">
        <f>IFERROR(IF(#REF!="",0,#REF!),0)</f>
        <v>0</v>
      </c>
      <c r="O207">
        <f>IFERROR(IF(#REF!="",0,#REF!+1),0)</f>
        <v>0</v>
      </c>
      <c r="P207">
        <f>IFERROR(IF(#REF!="",0,#REF!),0)</f>
        <v>0</v>
      </c>
      <c r="Q207">
        <f>IFERROR(IF(#REF!="",0,#REF!+1),0)</f>
        <v>0</v>
      </c>
      <c r="R207">
        <f>IFERROR(IF(#REF!="",0,#REF!),0)</f>
        <v>0</v>
      </c>
    </row>
    <row r="208" spans="1:18" x14ac:dyDescent="0.3">
      <c r="A208" s="8">
        <v>4</v>
      </c>
      <c r="B208" s="7"/>
      <c r="C208" s="7"/>
      <c r="D208" s="7">
        <v>8</v>
      </c>
      <c r="E208" s="7">
        <v>20</v>
      </c>
      <c r="G208">
        <f t="shared" si="16"/>
        <v>0</v>
      </c>
      <c r="H208">
        <f t="shared" si="17"/>
        <v>0</v>
      </c>
      <c r="I208">
        <f t="shared" si="18"/>
        <v>8</v>
      </c>
      <c r="J208">
        <f t="shared" si="19"/>
        <v>20</v>
      </c>
      <c r="K208">
        <f t="shared" si="20"/>
        <v>0</v>
      </c>
      <c r="L208">
        <f>IFERROR(IF(#REF!="",0,#REF!),0)</f>
        <v>0</v>
      </c>
      <c r="M208">
        <f>IFERROR(IF(#REF!="",0,#REF!+1),0)</f>
        <v>0</v>
      </c>
      <c r="N208">
        <f>IFERROR(IF(#REF!="",0,#REF!),0)</f>
        <v>0</v>
      </c>
      <c r="O208">
        <f>IFERROR(IF(#REF!="",0,#REF!+1),0)</f>
        <v>0</v>
      </c>
      <c r="P208">
        <f>IFERROR(IF(#REF!="",0,#REF!),0)</f>
        <v>0</v>
      </c>
      <c r="Q208">
        <f>IFERROR(IF(#REF!="",0,#REF!+1),0)</f>
        <v>0</v>
      </c>
      <c r="R208">
        <f>IFERROR(IF(#REF!="",0,#REF!),0)</f>
        <v>0</v>
      </c>
    </row>
    <row r="209" spans="1:18" x14ac:dyDescent="0.3">
      <c r="A209" s="6">
        <v>400043</v>
      </c>
      <c r="B209" s="7"/>
      <c r="C209" s="7"/>
      <c r="D209" s="7"/>
      <c r="E209" s="7"/>
      <c r="G209">
        <f t="shared" si="16"/>
        <v>0</v>
      </c>
      <c r="H209">
        <f t="shared" si="17"/>
        <v>0</v>
      </c>
      <c r="I209">
        <f t="shared" si="18"/>
        <v>0</v>
      </c>
      <c r="J209">
        <f t="shared" si="19"/>
        <v>0</v>
      </c>
      <c r="K209">
        <f t="shared" si="20"/>
        <v>0</v>
      </c>
      <c r="L209">
        <f>IFERROR(IF(#REF!="",0,#REF!),0)</f>
        <v>0</v>
      </c>
      <c r="M209">
        <f>IFERROR(IF(#REF!="",0,#REF!+1),0)</f>
        <v>0</v>
      </c>
      <c r="N209">
        <f>IFERROR(IF(#REF!="",0,#REF!),0)</f>
        <v>0</v>
      </c>
      <c r="O209">
        <f>IFERROR(IF(#REF!="",0,#REF!+1),0)</f>
        <v>0</v>
      </c>
      <c r="P209">
        <f>IFERROR(IF(#REF!="",0,#REF!),0)</f>
        <v>0</v>
      </c>
      <c r="Q209">
        <f>IFERROR(IF(#REF!="",0,#REF!+1),0)</f>
        <v>0</v>
      </c>
      <c r="R209">
        <f>IFERROR(IF(#REF!="",0,#REF!),0)</f>
        <v>0</v>
      </c>
    </row>
    <row r="210" spans="1:18" x14ac:dyDescent="0.3">
      <c r="A210" s="8">
        <v>1</v>
      </c>
      <c r="B210" s="7"/>
      <c r="C210" s="7"/>
      <c r="D210" s="7">
        <v>8</v>
      </c>
      <c r="E210" s="7">
        <v>21</v>
      </c>
      <c r="G210">
        <f t="shared" si="16"/>
        <v>0</v>
      </c>
      <c r="H210">
        <f t="shared" si="17"/>
        <v>0</v>
      </c>
      <c r="I210">
        <f t="shared" si="18"/>
        <v>8</v>
      </c>
      <c r="J210">
        <f t="shared" si="19"/>
        <v>21</v>
      </c>
      <c r="K210">
        <f t="shared" si="20"/>
        <v>0</v>
      </c>
      <c r="L210">
        <f>IFERROR(IF(#REF!="",0,#REF!),0)</f>
        <v>0</v>
      </c>
      <c r="M210">
        <f>IFERROR(IF(#REF!="",0,#REF!+1),0)</f>
        <v>0</v>
      </c>
      <c r="N210">
        <f>IFERROR(IF(#REF!="",0,#REF!),0)</f>
        <v>0</v>
      </c>
      <c r="O210">
        <f>IFERROR(IF(#REF!="",0,#REF!+1),0)</f>
        <v>0</v>
      </c>
      <c r="P210">
        <f>IFERROR(IF(#REF!="",0,#REF!),0)</f>
        <v>0</v>
      </c>
      <c r="Q210">
        <f>IFERROR(IF(#REF!="",0,#REF!+1),0)</f>
        <v>0</v>
      </c>
      <c r="R210">
        <f>IFERROR(IF(#REF!="",0,#REF!),0)</f>
        <v>0</v>
      </c>
    </row>
    <row r="211" spans="1:18" x14ac:dyDescent="0.3">
      <c r="A211" s="8">
        <v>2</v>
      </c>
      <c r="B211" s="7"/>
      <c r="C211" s="7"/>
      <c r="D211" s="7">
        <v>9</v>
      </c>
      <c r="E211" s="7">
        <v>24</v>
      </c>
      <c r="G211">
        <f t="shared" si="16"/>
        <v>0</v>
      </c>
      <c r="H211">
        <f t="shared" si="17"/>
        <v>0</v>
      </c>
      <c r="I211">
        <f t="shared" si="18"/>
        <v>9</v>
      </c>
      <c r="J211">
        <f t="shared" si="19"/>
        <v>24</v>
      </c>
      <c r="K211">
        <f t="shared" si="20"/>
        <v>0</v>
      </c>
      <c r="L211">
        <f>IFERROR(IF(#REF!="",0,#REF!),0)</f>
        <v>0</v>
      </c>
      <c r="M211">
        <f>IFERROR(IF(#REF!="",0,#REF!+1),0)</f>
        <v>0</v>
      </c>
      <c r="N211">
        <f>IFERROR(IF(#REF!="",0,#REF!),0)</f>
        <v>0</v>
      </c>
      <c r="O211">
        <f>IFERROR(IF(#REF!="",0,#REF!+1),0)</f>
        <v>0</v>
      </c>
      <c r="P211">
        <f>IFERROR(IF(#REF!="",0,#REF!),0)</f>
        <v>0</v>
      </c>
      <c r="Q211">
        <f>IFERROR(IF(#REF!="",0,#REF!+1),0)</f>
        <v>0</v>
      </c>
      <c r="R211">
        <f>IFERROR(IF(#REF!="",0,#REF!),0)</f>
        <v>0</v>
      </c>
    </row>
    <row r="212" spans="1:18" x14ac:dyDescent="0.3">
      <c r="A212" s="8">
        <v>3</v>
      </c>
      <c r="B212" s="7"/>
      <c r="C212" s="7"/>
      <c r="D212" s="7">
        <v>8</v>
      </c>
      <c r="E212" s="7">
        <v>23</v>
      </c>
      <c r="G212">
        <f t="shared" si="16"/>
        <v>0</v>
      </c>
      <c r="H212">
        <f t="shared" si="17"/>
        <v>0</v>
      </c>
      <c r="I212">
        <f t="shared" si="18"/>
        <v>8</v>
      </c>
      <c r="J212">
        <f t="shared" si="19"/>
        <v>23</v>
      </c>
      <c r="K212">
        <f t="shared" si="20"/>
        <v>0</v>
      </c>
      <c r="L212">
        <f>IFERROR(IF(#REF!="",0,#REF!),0)</f>
        <v>0</v>
      </c>
      <c r="M212">
        <f>IFERROR(IF(#REF!="",0,#REF!+1),0)</f>
        <v>0</v>
      </c>
      <c r="N212">
        <f>IFERROR(IF(#REF!="",0,#REF!),0)</f>
        <v>0</v>
      </c>
      <c r="O212">
        <f>IFERROR(IF(#REF!="",0,#REF!+1),0)</f>
        <v>0</v>
      </c>
      <c r="P212">
        <f>IFERROR(IF(#REF!="",0,#REF!),0)</f>
        <v>0</v>
      </c>
      <c r="Q212">
        <f>IFERROR(IF(#REF!="",0,#REF!+1),0)</f>
        <v>0</v>
      </c>
      <c r="R212">
        <f>IFERROR(IF(#REF!="",0,#REF!),0)</f>
        <v>0</v>
      </c>
    </row>
    <row r="213" spans="1:18" x14ac:dyDescent="0.3">
      <c r="A213" s="8">
        <v>4</v>
      </c>
      <c r="B213" s="7"/>
      <c r="C213" s="7"/>
      <c r="D213" s="7">
        <v>9</v>
      </c>
      <c r="E213" s="7">
        <v>23</v>
      </c>
      <c r="G213">
        <f t="shared" si="16"/>
        <v>0</v>
      </c>
      <c r="H213">
        <f t="shared" si="17"/>
        <v>0</v>
      </c>
      <c r="I213">
        <f t="shared" si="18"/>
        <v>9</v>
      </c>
      <c r="J213">
        <f t="shared" si="19"/>
        <v>23</v>
      </c>
      <c r="K213">
        <f t="shared" si="20"/>
        <v>0</v>
      </c>
      <c r="L213">
        <f>IFERROR(IF(#REF!="",0,#REF!),0)</f>
        <v>0</v>
      </c>
      <c r="M213">
        <f>IFERROR(IF(#REF!="",0,#REF!+1),0)</f>
        <v>0</v>
      </c>
      <c r="N213">
        <f>IFERROR(IF(#REF!="",0,#REF!),0)</f>
        <v>0</v>
      </c>
      <c r="O213">
        <f>IFERROR(IF(#REF!="",0,#REF!+1),0)</f>
        <v>0</v>
      </c>
      <c r="P213">
        <f>IFERROR(IF(#REF!="",0,#REF!),0)</f>
        <v>0</v>
      </c>
      <c r="Q213">
        <f>IFERROR(IF(#REF!="",0,#REF!+1),0)</f>
        <v>0</v>
      </c>
      <c r="R213">
        <f>IFERROR(IF(#REF!="",0,#REF!),0)</f>
        <v>0</v>
      </c>
    </row>
    <row r="214" spans="1:18" x14ac:dyDescent="0.3">
      <c r="A214" s="6">
        <v>400044</v>
      </c>
      <c r="B214" s="7"/>
      <c r="C214" s="7"/>
      <c r="D214" s="7"/>
      <c r="E214" s="7"/>
      <c r="G214">
        <f t="shared" si="16"/>
        <v>0</v>
      </c>
      <c r="H214">
        <f t="shared" si="17"/>
        <v>0</v>
      </c>
      <c r="I214">
        <f t="shared" si="18"/>
        <v>0</v>
      </c>
      <c r="J214">
        <f t="shared" si="19"/>
        <v>0</v>
      </c>
      <c r="K214">
        <f t="shared" si="20"/>
        <v>0</v>
      </c>
      <c r="L214">
        <f>IFERROR(IF(#REF!="",0,#REF!),0)</f>
        <v>0</v>
      </c>
      <c r="M214">
        <f>IFERROR(IF(#REF!="",0,#REF!+1),0)</f>
        <v>0</v>
      </c>
      <c r="N214">
        <f>IFERROR(IF(#REF!="",0,#REF!),0)</f>
        <v>0</v>
      </c>
      <c r="O214">
        <f>IFERROR(IF(#REF!="",0,#REF!+1),0)</f>
        <v>0</v>
      </c>
      <c r="P214">
        <f>IFERROR(IF(#REF!="",0,#REF!),0)</f>
        <v>0</v>
      </c>
      <c r="Q214">
        <f>IFERROR(IF(#REF!="",0,#REF!+1),0)</f>
        <v>0</v>
      </c>
      <c r="R214">
        <f>IFERROR(IF(#REF!="",0,#REF!),0)</f>
        <v>0</v>
      </c>
    </row>
    <row r="215" spans="1:18" x14ac:dyDescent="0.3">
      <c r="A215" s="8">
        <v>1</v>
      </c>
      <c r="B215" s="7"/>
      <c r="C215" s="7"/>
      <c r="D215" s="7">
        <v>7</v>
      </c>
      <c r="E215" s="7">
        <v>21</v>
      </c>
      <c r="G215">
        <f t="shared" si="16"/>
        <v>0</v>
      </c>
      <c r="H215">
        <f t="shared" si="17"/>
        <v>0</v>
      </c>
      <c r="I215">
        <f t="shared" si="18"/>
        <v>7</v>
      </c>
      <c r="J215">
        <f t="shared" si="19"/>
        <v>21</v>
      </c>
      <c r="K215">
        <f t="shared" si="20"/>
        <v>0</v>
      </c>
      <c r="L215">
        <f>IFERROR(IF(#REF!="",0,#REF!),0)</f>
        <v>0</v>
      </c>
      <c r="M215">
        <f>IFERROR(IF(#REF!="",0,#REF!+1),0)</f>
        <v>0</v>
      </c>
      <c r="N215">
        <f>IFERROR(IF(#REF!="",0,#REF!),0)</f>
        <v>0</v>
      </c>
      <c r="O215">
        <f>IFERROR(IF(#REF!="",0,#REF!+1),0)</f>
        <v>0</v>
      </c>
      <c r="P215">
        <f>IFERROR(IF(#REF!="",0,#REF!),0)</f>
        <v>0</v>
      </c>
      <c r="Q215">
        <f>IFERROR(IF(#REF!="",0,#REF!+1),0)</f>
        <v>0</v>
      </c>
      <c r="R215">
        <f>IFERROR(IF(#REF!="",0,#REF!),0)</f>
        <v>0</v>
      </c>
    </row>
    <row r="216" spans="1:18" x14ac:dyDescent="0.3">
      <c r="A216" s="8">
        <v>2</v>
      </c>
      <c r="B216" s="7"/>
      <c r="C216" s="7"/>
      <c r="D216" s="7">
        <v>8</v>
      </c>
      <c r="E216" s="7">
        <v>24</v>
      </c>
      <c r="G216">
        <f t="shared" si="16"/>
        <v>0</v>
      </c>
      <c r="H216">
        <f t="shared" si="17"/>
        <v>0</v>
      </c>
      <c r="I216">
        <f t="shared" si="18"/>
        <v>8</v>
      </c>
      <c r="J216">
        <f t="shared" si="19"/>
        <v>24</v>
      </c>
      <c r="K216">
        <f t="shared" si="20"/>
        <v>0</v>
      </c>
      <c r="L216">
        <f>IFERROR(IF(#REF!="",0,#REF!),0)</f>
        <v>0</v>
      </c>
      <c r="M216">
        <f>IFERROR(IF(#REF!="",0,#REF!+1),0)</f>
        <v>0</v>
      </c>
      <c r="N216">
        <f>IFERROR(IF(#REF!="",0,#REF!),0)</f>
        <v>0</v>
      </c>
      <c r="O216">
        <f>IFERROR(IF(#REF!="",0,#REF!+1),0)</f>
        <v>0</v>
      </c>
      <c r="P216">
        <f>IFERROR(IF(#REF!="",0,#REF!),0)</f>
        <v>0</v>
      </c>
      <c r="Q216">
        <f>IFERROR(IF(#REF!="",0,#REF!+1),0)</f>
        <v>0</v>
      </c>
      <c r="R216">
        <f>IFERROR(IF(#REF!="",0,#REF!),0)</f>
        <v>0</v>
      </c>
    </row>
    <row r="217" spans="1:18" x14ac:dyDescent="0.3">
      <c r="A217" s="8">
        <v>3</v>
      </c>
      <c r="B217" s="7"/>
      <c r="C217" s="7"/>
      <c r="D217" s="7">
        <v>9</v>
      </c>
      <c r="E217" s="7">
        <v>27</v>
      </c>
      <c r="G217">
        <f t="shared" si="16"/>
        <v>0</v>
      </c>
      <c r="H217">
        <f t="shared" si="17"/>
        <v>0</v>
      </c>
      <c r="I217">
        <f t="shared" si="18"/>
        <v>9</v>
      </c>
      <c r="J217">
        <f t="shared" si="19"/>
        <v>27</v>
      </c>
      <c r="K217">
        <f t="shared" si="20"/>
        <v>0</v>
      </c>
      <c r="L217">
        <f>IFERROR(IF(#REF!="",0,#REF!),0)</f>
        <v>0</v>
      </c>
      <c r="M217">
        <f>IFERROR(IF(#REF!="",0,#REF!+1),0)</f>
        <v>0</v>
      </c>
      <c r="N217">
        <f>IFERROR(IF(#REF!="",0,#REF!),0)</f>
        <v>0</v>
      </c>
      <c r="O217">
        <f>IFERROR(IF(#REF!="",0,#REF!+1),0)</f>
        <v>0</v>
      </c>
      <c r="P217">
        <f>IFERROR(IF(#REF!="",0,#REF!),0)</f>
        <v>0</v>
      </c>
      <c r="Q217">
        <f>IFERROR(IF(#REF!="",0,#REF!+1),0)</f>
        <v>0</v>
      </c>
      <c r="R217">
        <f>IFERROR(IF(#REF!="",0,#REF!),0)</f>
        <v>0</v>
      </c>
    </row>
    <row r="218" spans="1:18" x14ac:dyDescent="0.3">
      <c r="A218" s="8">
        <v>4</v>
      </c>
      <c r="B218" s="7"/>
      <c r="C218" s="7"/>
      <c r="D218" s="7">
        <v>8</v>
      </c>
      <c r="E218" s="7">
        <v>25</v>
      </c>
      <c r="G218">
        <f t="shared" si="16"/>
        <v>0</v>
      </c>
      <c r="H218">
        <f t="shared" si="17"/>
        <v>0</v>
      </c>
      <c r="I218">
        <f t="shared" si="18"/>
        <v>8</v>
      </c>
      <c r="J218">
        <f t="shared" si="19"/>
        <v>25</v>
      </c>
      <c r="K218">
        <f t="shared" si="20"/>
        <v>0</v>
      </c>
      <c r="L218">
        <f>IFERROR(IF(#REF!="",0,#REF!),0)</f>
        <v>0</v>
      </c>
      <c r="M218">
        <f>IFERROR(IF(#REF!="",0,#REF!+1),0)</f>
        <v>0</v>
      </c>
      <c r="N218">
        <f>IFERROR(IF(#REF!="",0,#REF!),0)</f>
        <v>0</v>
      </c>
      <c r="O218">
        <f>IFERROR(IF(#REF!="",0,#REF!+1),0)</f>
        <v>0</v>
      </c>
      <c r="P218">
        <f>IFERROR(IF(#REF!="",0,#REF!),0)</f>
        <v>0</v>
      </c>
      <c r="Q218">
        <f>IFERROR(IF(#REF!="",0,#REF!+1),0)</f>
        <v>0</v>
      </c>
      <c r="R218">
        <f>IFERROR(IF(#REF!="",0,#REF!),0)</f>
        <v>0</v>
      </c>
    </row>
    <row r="219" spans="1:18" x14ac:dyDescent="0.3">
      <c r="G219">
        <f t="shared" si="16"/>
        <v>0</v>
      </c>
      <c r="H219">
        <f t="shared" si="17"/>
        <v>0</v>
      </c>
      <c r="I219">
        <f t="shared" si="18"/>
        <v>0</v>
      </c>
      <c r="J219">
        <f t="shared" si="19"/>
        <v>0</v>
      </c>
      <c r="K219">
        <f t="shared" si="20"/>
        <v>0</v>
      </c>
      <c r="L219">
        <f>IFERROR(IF(#REF!="",0,#REF!),0)</f>
        <v>0</v>
      </c>
      <c r="M219">
        <f>IFERROR(IF(#REF!="",0,#REF!+1),0)</f>
        <v>0</v>
      </c>
      <c r="N219">
        <f>IFERROR(IF(#REF!="",0,#REF!),0)</f>
        <v>0</v>
      </c>
      <c r="O219">
        <f>IFERROR(IF(#REF!="",0,#REF!+1),0)</f>
        <v>0</v>
      </c>
      <c r="P219">
        <f>IFERROR(IF(#REF!="",0,#REF!),0)</f>
        <v>0</v>
      </c>
      <c r="Q219">
        <f>IFERROR(IF(#REF!="",0,#REF!+1),0)</f>
        <v>0</v>
      </c>
      <c r="R219">
        <f>IFERROR(IF(#REF!="",0,#REF!),0)</f>
        <v>0</v>
      </c>
    </row>
    <row r="220" spans="1:18" x14ac:dyDescent="0.3">
      <c r="G220">
        <f t="shared" si="16"/>
        <v>0</v>
      </c>
      <c r="H220">
        <f t="shared" si="17"/>
        <v>0</v>
      </c>
      <c r="I220">
        <f t="shared" si="18"/>
        <v>0</v>
      </c>
      <c r="J220">
        <f t="shared" si="19"/>
        <v>0</v>
      </c>
      <c r="K220">
        <f t="shared" si="20"/>
        <v>0</v>
      </c>
      <c r="L220">
        <f>IFERROR(IF(#REF!="",0,#REF!),0)</f>
        <v>0</v>
      </c>
      <c r="M220">
        <f>IFERROR(IF(#REF!="",0,#REF!+1),0)</f>
        <v>0</v>
      </c>
      <c r="N220">
        <f>IFERROR(IF(#REF!="",0,#REF!),0)</f>
        <v>0</v>
      </c>
      <c r="O220">
        <f>IFERROR(IF(#REF!="",0,#REF!+1),0)</f>
        <v>0</v>
      </c>
      <c r="P220">
        <f>IFERROR(IF(#REF!="",0,#REF!),0)</f>
        <v>0</v>
      </c>
      <c r="Q220">
        <f>IFERROR(IF(#REF!="",0,#REF!+1),0)</f>
        <v>0</v>
      </c>
      <c r="R220">
        <f>IFERROR(IF(#REF!="",0,#REF!),0)</f>
        <v>0</v>
      </c>
    </row>
    <row r="221" spans="1:18" x14ac:dyDescent="0.3">
      <c r="G221">
        <f t="shared" si="16"/>
        <v>0</v>
      </c>
      <c r="H221">
        <f t="shared" si="17"/>
        <v>0</v>
      </c>
      <c r="I221">
        <f t="shared" si="18"/>
        <v>0</v>
      </c>
      <c r="J221">
        <f t="shared" si="19"/>
        <v>0</v>
      </c>
      <c r="K221">
        <f t="shared" si="20"/>
        <v>0</v>
      </c>
      <c r="L221">
        <f>IFERROR(IF(#REF!="",0,#REF!),0)</f>
        <v>0</v>
      </c>
      <c r="M221">
        <f>IFERROR(IF(#REF!="",0,#REF!+1),0)</f>
        <v>0</v>
      </c>
      <c r="N221">
        <f>IFERROR(IF(#REF!="",0,#REF!),0)</f>
        <v>0</v>
      </c>
      <c r="O221">
        <f>IFERROR(IF(#REF!="",0,#REF!+1),0)</f>
        <v>0</v>
      </c>
      <c r="P221">
        <f>IFERROR(IF(#REF!="",0,#REF!),0)</f>
        <v>0</v>
      </c>
      <c r="Q221">
        <f>IFERROR(IF(#REF!="",0,#REF!+1),0)</f>
        <v>0</v>
      </c>
      <c r="R221">
        <f>IFERROR(IF(#REF!="",0,#REF!),0)</f>
        <v>0</v>
      </c>
    </row>
    <row r="222" spans="1:18" x14ac:dyDescent="0.3">
      <c r="G222">
        <f t="shared" si="16"/>
        <v>0</v>
      </c>
      <c r="H222">
        <f t="shared" si="17"/>
        <v>0</v>
      </c>
      <c r="I222">
        <f t="shared" si="18"/>
        <v>0</v>
      </c>
      <c r="J222">
        <f t="shared" si="19"/>
        <v>0</v>
      </c>
      <c r="K222">
        <f t="shared" si="20"/>
        <v>0</v>
      </c>
      <c r="L222">
        <f>IFERROR(IF(#REF!="",0,#REF!),0)</f>
        <v>0</v>
      </c>
      <c r="M222">
        <f>IFERROR(IF(#REF!="",0,#REF!+1),0)</f>
        <v>0</v>
      </c>
      <c r="N222">
        <f>IFERROR(IF(#REF!="",0,#REF!),0)</f>
        <v>0</v>
      </c>
      <c r="O222">
        <f>IFERROR(IF(#REF!="",0,#REF!+1),0)</f>
        <v>0</v>
      </c>
      <c r="P222">
        <f>IFERROR(IF(#REF!="",0,#REF!),0)</f>
        <v>0</v>
      </c>
      <c r="Q222">
        <f>IFERROR(IF(#REF!="",0,#REF!+1),0)</f>
        <v>0</v>
      </c>
      <c r="R222">
        <f>IFERROR(IF(#REF!="",0,#REF!),0)</f>
        <v>0</v>
      </c>
    </row>
    <row r="223" spans="1:18" x14ac:dyDescent="0.3">
      <c r="G223">
        <f t="shared" si="16"/>
        <v>0</v>
      </c>
      <c r="H223">
        <f t="shared" si="17"/>
        <v>0</v>
      </c>
      <c r="I223">
        <f t="shared" si="18"/>
        <v>0</v>
      </c>
      <c r="J223">
        <f t="shared" si="19"/>
        <v>0</v>
      </c>
      <c r="K223">
        <f t="shared" si="20"/>
        <v>0</v>
      </c>
      <c r="L223">
        <f>IFERROR(IF(#REF!="",0,#REF!),0)</f>
        <v>0</v>
      </c>
      <c r="M223">
        <f>IFERROR(IF(#REF!="",0,#REF!+1),0)</f>
        <v>0</v>
      </c>
      <c r="N223">
        <f>IFERROR(IF(#REF!="",0,#REF!),0)</f>
        <v>0</v>
      </c>
      <c r="O223">
        <f>IFERROR(IF(#REF!="",0,#REF!+1),0)</f>
        <v>0</v>
      </c>
      <c r="P223">
        <f>IFERROR(IF(#REF!="",0,#REF!),0)</f>
        <v>0</v>
      </c>
      <c r="Q223">
        <f>IFERROR(IF(#REF!="",0,#REF!+1),0)</f>
        <v>0</v>
      </c>
      <c r="R223">
        <f>IFERROR(IF(#REF!="",0,#REF!),0)</f>
        <v>0</v>
      </c>
    </row>
    <row r="224" spans="1:18" x14ac:dyDescent="0.3">
      <c r="G224">
        <f t="shared" si="16"/>
        <v>0</v>
      </c>
      <c r="H224">
        <f t="shared" si="17"/>
        <v>0</v>
      </c>
      <c r="I224">
        <f t="shared" si="18"/>
        <v>0</v>
      </c>
      <c r="J224">
        <f t="shared" si="19"/>
        <v>0</v>
      </c>
      <c r="K224">
        <f t="shared" si="20"/>
        <v>0</v>
      </c>
      <c r="L224">
        <f>IFERROR(IF(#REF!="",0,#REF!),0)</f>
        <v>0</v>
      </c>
      <c r="M224">
        <f>IFERROR(IF(#REF!="",0,#REF!+1),0)</f>
        <v>0</v>
      </c>
      <c r="N224">
        <f>IFERROR(IF(#REF!="",0,#REF!),0)</f>
        <v>0</v>
      </c>
      <c r="O224">
        <f>IFERROR(IF(#REF!="",0,#REF!+1),0)</f>
        <v>0</v>
      </c>
      <c r="P224">
        <f>IFERROR(IF(#REF!="",0,#REF!),0)</f>
        <v>0</v>
      </c>
      <c r="Q224">
        <f>IFERROR(IF(#REF!="",0,#REF!+1),0)</f>
        <v>0</v>
      </c>
      <c r="R224">
        <f>IFERROR(IF(#REF!="",0,#REF!),0)</f>
        <v>0</v>
      </c>
    </row>
    <row r="225" spans="7:18" x14ac:dyDescent="0.3">
      <c r="G225">
        <f t="shared" si="16"/>
        <v>0</v>
      </c>
      <c r="H225">
        <f t="shared" si="17"/>
        <v>0</v>
      </c>
      <c r="I225">
        <f t="shared" si="18"/>
        <v>0</v>
      </c>
      <c r="J225">
        <f t="shared" si="19"/>
        <v>0</v>
      </c>
      <c r="K225">
        <f t="shared" si="20"/>
        <v>0</v>
      </c>
      <c r="L225">
        <f>IFERROR(IF(#REF!="",0,#REF!),0)</f>
        <v>0</v>
      </c>
      <c r="M225">
        <f>IFERROR(IF(#REF!="",0,#REF!+1),0)</f>
        <v>0</v>
      </c>
      <c r="N225">
        <f>IFERROR(IF(#REF!="",0,#REF!),0)</f>
        <v>0</v>
      </c>
      <c r="O225">
        <f>IFERROR(IF(#REF!="",0,#REF!+1),0)</f>
        <v>0</v>
      </c>
      <c r="P225">
        <f>IFERROR(IF(#REF!="",0,#REF!),0)</f>
        <v>0</v>
      </c>
      <c r="Q225">
        <f>IFERROR(IF(#REF!="",0,#REF!+1),0)</f>
        <v>0</v>
      </c>
      <c r="R225">
        <f>IFERROR(IF(#REF!="",0,#REF!),0)</f>
        <v>0</v>
      </c>
    </row>
    <row r="226" spans="7:18" x14ac:dyDescent="0.3">
      <c r="G226">
        <f t="shared" si="16"/>
        <v>0</v>
      </c>
      <c r="H226">
        <f t="shared" si="17"/>
        <v>0</v>
      </c>
      <c r="I226">
        <f t="shared" si="18"/>
        <v>0</v>
      </c>
      <c r="J226">
        <f t="shared" si="19"/>
        <v>0</v>
      </c>
      <c r="K226">
        <f t="shared" si="20"/>
        <v>0</v>
      </c>
      <c r="L226">
        <f>IFERROR(IF(#REF!="",0,#REF!),0)</f>
        <v>0</v>
      </c>
      <c r="M226">
        <f>IFERROR(IF(#REF!="",0,#REF!+1),0)</f>
        <v>0</v>
      </c>
      <c r="N226">
        <f>IFERROR(IF(#REF!="",0,#REF!),0)</f>
        <v>0</v>
      </c>
      <c r="O226">
        <f>IFERROR(IF(#REF!="",0,#REF!+1),0)</f>
        <v>0</v>
      </c>
      <c r="P226">
        <f>IFERROR(IF(#REF!="",0,#REF!),0)</f>
        <v>0</v>
      </c>
      <c r="Q226">
        <f>IFERROR(IF(#REF!="",0,#REF!+1),0)</f>
        <v>0</v>
      </c>
      <c r="R226">
        <f>IFERROR(IF(#REF!="",0,#REF!),0)</f>
        <v>0</v>
      </c>
    </row>
    <row r="227" spans="7:18" x14ac:dyDescent="0.3">
      <c r="G227">
        <f t="shared" si="16"/>
        <v>0</v>
      </c>
      <c r="H227">
        <f t="shared" si="17"/>
        <v>0</v>
      </c>
      <c r="I227">
        <f t="shared" si="18"/>
        <v>0</v>
      </c>
      <c r="J227">
        <f t="shared" si="19"/>
        <v>0</v>
      </c>
      <c r="K227">
        <f t="shared" si="20"/>
        <v>0</v>
      </c>
      <c r="L227">
        <f>IFERROR(IF(#REF!="",0,#REF!),0)</f>
        <v>0</v>
      </c>
      <c r="M227">
        <f>IFERROR(IF(#REF!="",0,#REF!+1),0)</f>
        <v>0</v>
      </c>
      <c r="N227">
        <f>IFERROR(IF(#REF!="",0,#REF!),0)</f>
        <v>0</v>
      </c>
      <c r="O227">
        <f>IFERROR(IF(#REF!="",0,#REF!+1),0)</f>
        <v>0</v>
      </c>
      <c r="P227">
        <f>IFERROR(IF(#REF!="",0,#REF!),0)</f>
        <v>0</v>
      </c>
      <c r="Q227">
        <f>IFERROR(IF(#REF!="",0,#REF!+1),0)</f>
        <v>0</v>
      </c>
      <c r="R227">
        <f>IFERROR(IF(#REF!="",0,#REF!),0)</f>
        <v>0</v>
      </c>
    </row>
    <row r="228" spans="7:18" x14ac:dyDescent="0.3">
      <c r="G228">
        <f t="shared" si="16"/>
        <v>0</v>
      </c>
      <c r="H228">
        <f t="shared" si="17"/>
        <v>0</v>
      </c>
      <c r="I228">
        <f t="shared" si="18"/>
        <v>0</v>
      </c>
      <c r="J228">
        <f t="shared" si="19"/>
        <v>0</v>
      </c>
      <c r="K228">
        <f t="shared" si="20"/>
        <v>0</v>
      </c>
      <c r="L228">
        <f>IFERROR(IF(#REF!="",0,#REF!),0)</f>
        <v>0</v>
      </c>
      <c r="M228">
        <f>IFERROR(IF(#REF!="",0,#REF!+1),0)</f>
        <v>0</v>
      </c>
      <c r="N228">
        <f>IFERROR(IF(#REF!="",0,#REF!),0)</f>
        <v>0</v>
      </c>
      <c r="O228">
        <f>IFERROR(IF(#REF!="",0,#REF!+1),0)</f>
        <v>0</v>
      </c>
      <c r="P228">
        <f>IFERROR(IF(#REF!="",0,#REF!),0)</f>
        <v>0</v>
      </c>
      <c r="Q228">
        <f>IFERROR(IF(#REF!="",0,#REF!+1),0)</f>
        <v>0</v>
      </c>
      <c r="R228">
        <f>IFERROR(IF(#REF!="",0,#REF!),0)</f>
        <v>0</v>
      </c>
    </row>
    <row r="229" spans="7:18" x14ac:dyDescent="0.3">
      <c r="G229">
        <f t="shared" si="16"/>
        <v>0</v>
      </c>
      <c r="H229">
        <f t="shared" si="17"/>
        <v>0</v>
      </c>
      <c r="I229">
        <f t="shared" si="18"/>
        <v>0</v>
      </c>
      <c r="J229">
        <f t="shared" si="19"/>
        <v>0</v>
      </c>
      <c r="K229">
        <f t="shared" si="20"/>
        <v>0</v>
      </c>
      <c r="L229">
        <f>IFERROR(IF(#REF!="",0,#REF!),0)</f>
        <v>0</v>
      </c>
      <c r="M229">
        <f>IFERROR(IF(#REF!="",0,#REF!+1),0)</f>
        <v>0</v>
      </c>
      <c r="N229">
        <f>IFERROR(IF(#REF!="",0,#REF!),0)</f>
        <v>0</v>
      </c>
      <c r="O229">
        <f>IFERROR(IF(#REF!="",0,#REF!+1),0)</f>
        <v>0</v>
      </c>
      <c r="P229">
        <f>IFERROR(IF(#REF!="",0,#REF!),0)</f>
        <v>0</v>
      </c>
      <c r="Q229">
        <f>IFERROR(IF(#REF!="",0,#REF!+1),0)</f>
        <v>0</v>
      </c>
      <c r="R229">
        <f>IFERROR(IF(#REF!="",0,#REF!),0)</f>
        <v>0</v>
      </c>
    </row>
    <row r="230" spans="7:18" x14ac:dyDescent="0.3">
      <c r="G230">
        <f t="shared" si="16"/>
        <v>0</v>
      </c>
      <c r="H230">
        <f t="shared" si="17"/>
        <v>0</v>
      </c>
      <c r="I230">
        <f t="shared" si="18"/>
        <v>0</v>
      </c>
      <c r="J230">
        <f t="shared" si="19"/>
        <v>0</v>
      </c>
      <c r="K230">
        <f t="shared" si="20"/>
        <v>0</v>
      </c>
      <c r="L230">
        <f>IFERROR(IF(#REF!="",0,#REF!),0)</f>
        <v>0</v>
      </c>
      <c r="M230">
        <f>IFERROR(IF(#REF!="",0,#REF!+1),0)</f>
        <v>0</v>
      </c>
      <c r="N230">
        <f>IFERROR(IF(#REF!="",0,#REF!),0)</f>
        <v>0</v>
      </c>
      <c r="O230">
        <f>IFERROR(IF(#REF!="",0,#REF!+1),0)</f>
        <v>0</v>
      </c>
      <c r="P230">
        <f>IFERROR(IF(#REF!="",0,#REF!),0)</f>
        <v>0</v>
      </c>
      <c r="Q230">
        <f>IFERROR(IF(#REF!="",0,#REF!+1),0)</f>
        <v>0</v>
      </c>
      <c r="R230">
        <f>IFERROR(IF(#REF!="",0,#REF!),0)</f>
        <v>0</v>
      </c>
    </row>
    <row r="231" spans="7:18" x14ac:dyDescent="0.3">
      <c r="G231">
        <f t="shared" si="16"/>
        <v>0</v>
      </c>
      <c r="H231">
        <f t="shared" si="17"/>
        <v>0</v>
      </c>
      <c r="I231">
        <f t="shared" si="18"/>
        <v>0</v>
      </c>
      <c r="J231">
        <f t="shared" si="19"/>
        <v>0</v>
      </c>
      <c r="K231">
        <f t="shared" si="20"/>
        <v>0</v>
      </c>
      <c r="L231">
        <f>IFERROR(IF(#REF!="",0,#REF!),0)</f>
        <v>0</v>
      </c>
      <c r="M231">
        <f>IFERROR(IF(#REF!="",0,#REF!+1),0)</f>
        <v>0</v>
      </c>
      <c r="N231">
        <f>IFERROR(IF(#REF!="",0,#REF!),0)</f>
        <v>0</v>
      </c>
      <c r="O231">
        <f>IFERROR(IF(#REF!="",0,#REF!+1),0)</f>
        <v>0</v>
      </c>
      <c r="P231">
        <f>IFERROR(IF(#REF!="",0,#REF!),0)</f>
        <v>0</v>
      </c>
      <c r="Q231">
        <f>IFERROR(IF(#REF!="",0,#REF!+1),0)</f>
        <v>0</v>
      </c>
      <c r="R231">
        <f>IFERROR(IF(#REF!="",0,#REF!),0)</f>
        <v>0</v>
      </c>
    </row>
    <row r="232" spans="7:18" x14ac:dyDescent="0.3">
      <c r="G232">
        <f t="shared" si="16"/>
        <v>0</v>
      </c>
      <c r="H232">
        <f t="shared" si="17"/>
        <v>0</v>
      </c>
      <c r="I232">
        <f t="shared" si="18"/>
        <v>0</v>
      </c>
      <c r="J232">
        <f t="shared" si="19"/>
        <v>0</v>
      </c>
      <c r="K232">
        <f t="shared" si="20"/>
        <v>0</v>
      </c>
      <c r="L232">
        <f>IFERROR(IF(#REF!="",0,#REF!),0)</f>
        <v>0</v>
      </c>
      <c r="M232">
        <f>IFERROR(IF(#REF!="",0,#REF!+1),0)</f>
        <v>0</v>
      </c>
      <c r="N232">
        <f>IFERROR(IF(#REF!="",0,#REF!),0)</f>
        <v>0</v>
      </c>
      <c r="O232">
        <f>IFERROR(IF(#REF!="",0,#REF!+1),0)</f>
        <v>0</v>
      </c>
      <c r="P232">
        <f>IFERROR(IF(#REF!="",0,#REF!),0)</f>
        <v>0</v>
      </c>
      <c r="Q232">
        <f>IFERROR(IF(#REF!="",0,#REF!+1),0)</f>
        <v>0</v>
      </c>
      <c r="R232">
        <f>IFERROR(IF(#REF!="",0,#REF!),0)</f>
        <v>0</v>
      </c>
    </row>
    <row r="233" spans="7:18" x14ac:dyDescent="0.3">
      <c r="G233">
        <f t="shared" si="16"/>
        <v>0</v>
      </c>
      <c r="H233">
        <f t="shared" si="17"/>
        <v>0</v>
      </c>
      <c r="I233">
        <f t="shared" si="18"/>
        <v>0</v>
      </c>
      <c r="J233">
        <f t="shared" si="19"/>
        <v>0</v>
      </c>
      <c r="K233">
        <f t="shared" si="20"/>
        <v>0</v>
      </c>
      <c r="L233">
        <f>IFERROR(IF(#REF!="",0,#REF!),0)</f>
        <v>0</v>
      </c>
      <c r="M233">
        <f>IFERROR(IF(#REF!="",0,#REF!+1),0)</f>
        <v>0</v>
      </c>
      <c r="N233">
        <f>IFERROR(IF(#REF!="",0,#REF!),0)</f>
        <v>0</v>
      </c>
      <c r="O233">
        <f>IFERROR(IF(#REF!="",0,#REF!+1),0)</f>
        <v>0</v>
      </c>
      <c r="P233">
        <f>IFERROR(IF(#REF!="",0,#REF!),0)</f>
        <v>0</v>
      </c>
      <c r="Q233">
        <f>IFERROR(IF(#REF!="",0,#REF!+1),0)</f>
        <v>0</v>
      </c>
      <c r="R233">
        <f>IFERROR(IF(#REF!="",0,#REF!),0)</f>
        <v>0</v>
      </c>
    </row>
    <row r="234" spans="7:18" x14ac:dyDescent="0.3">
      <c r="G234">
        <f t="shared" si="16"/>
        <v>0</v>
      </c>
      <c r="H234">
        <f t="shared" si="17"/>
        <v>0</v>
      </c>
      <c r="I234">
        <f t="shared" si="18"/>
        <v>0</v>
      </c>
      <c r="J234">
        <f t="shared" si="19"/>
        <v>0</v>
      </c>
      <c r="K234">
        <f t="shared" si="20"/>
        <v>0</v>
      </c>
      <c r="L234">
        <f>IFERROR(IF(#REF!="",0,#REF!),0)</f>
        <v>0</v>
      </c>
      <c r="M234">
        <f>IFERROR(IF(#REF!="",0,#REF!+1),0)</f>
        <v>0</v>
      </c>
      <c r="N234">
        <f>IFERROR(IF(#REF!="",0,#REF!),0)</f>
        <v>0</v>
      </c>
      <c r="O234">
        <f>IFERROR(IF(#REF!="",0,#REF!+1),0)</f>
        <v>0</v>
      </c>
      <c r="P234">
        <f>IFERROR(IF(#REF!="",0,#REF!),0)</f>
        <v>0</v>
      </c>
      <c r="Q234">
        <f>IFERROR(IF(#REF!="",0,#REF!+1),0)</f>
        <v>0</v>
      </c>
      <c r="R234">
        <f>IFERROR(IF(#REF!="",0,#REF!),0)</f>
        <v>0</v>
      </c>
    </row>
    <row r="235" spans="7:18" x14ac:dyDescent="0.3">
      <c r="G235">
        <f t="shared" si="16"/>
        <v>0</v>
      </c>
      <c r="H235">
        <f t="shared" si="17"/>
        <v>0</v>
      </c>
      <c r="I235">
        <f t="shared" si="18"/>
        <v>0</v>
      </c>
      <c r="J235">
        <f t="shared" si="19"/>
        <v>0</v>
      </c>
      <c r="K235">
        <f t="shared" si="20"/>
        <v>0</v>
      </c>
      <c r="L235">
        <f>IFERROR(IF(#REF!="",0,#REF!),0)</f>
        <v>0</v>
      </c>
      <c r="M235">
        <f>IFERROR(IF(#REF!="",0,#REF!+1),0)</f>
        <v>0</v>
      </c>
      <c r="N235">
        <f>IFERROR(IF(#REF!="",0,#REF!),0)</f>
        <v>0</v>
      </c>
      <c r="O235">
        <f>IFERROR(IF(#REF!="",0,#REF!+1),0)</f>
        <v>0</v>
      </c>
      <c r="P235">
        <f>IFERROR(IF(#REF!="",0,#REF!),0)</f>
        <v>0</v>
      </c>
      <c r="Q235">
        <f>IFERROR(IF(#REF!="",0,#REF!+1),0)</f>
        <v>0</v>
      </c>
      <c r="R235">
        <f>IFERROR(IF(#REF!="",0,#REF!),0)</f>
        <v>0</v>
      </c>
    </row>
    <row r="236" spans="7:18" x14ac:dyDescent="0.3">
      <c r="G236">
        <f t="shared" si="16"/>
        <v>0</v>
      </c>
      <c r="H236">
        <f t="shared" si="17"/>
        <v>0</v>
      </c>
      <c r="I236">
        <f t="shared" si="18"/>
        <v>0</v>
      </c>
      <c r="J236">
        <f t="shared" si="19"/>
        <v>0</v>
      </c>
      <c r="K236">
        <f t="shared" si="20"/>
        <v>0</v>
      </c>
      <c r="L236">
        <f>IFERROR(IF(#REF!="",0,#REF!),0)</f>
        <v>0</v>
      </c>
      <c r="M236">
        <f>IFERROR(IF(#REF!="",0,#REF!+1),0)</f>
        <v>0</v>
      </c>
      <c r="N236">
        <f>IFERROR(IF(#REF!="",0,#REF!),0)</f>
        <v>0</v>
      </c>
      <c r="O236">
        <f>IFERROR(IF(#REF!="",0,#REF!+1),0)</f>
        <v>0</v>
      </c>
      <c r="P236">
        <f>IFERROR(IF(#REF!="",0,#REF!),0)</f>
        <v>0</v>
      </c>
      <c r="Q236">
        <f>IFERROR(IF(#REF!="",0,#REF!+1),0)</f>
        <v>0</v>
      </c>
      <c r="R236">
        <f>IFERROR(IF(#REF!="",0,#REF!),0)</f>
        <v>0</v>
      </c>
    </row>
    <row r="237" spans="7:18" x14ac:dyDescent="0.3">
      <c r="G237">
        <f t="shared" si="16"/>
        <v>0</v>
      </c>
      <c r="H237">
        <f t="shared" si="17"/>
        <v>0</v>
      </c>
      <c r="I237">
        <f t="shared" si="18"/>
        <v>0</v>
      </c>
      <c r="J237">
        <f t="shared" si="19"/>
        <v>0</v>
      </c>
      <c r="K237">
        <f t="shared" si="20"/>
        <v>0</v>
      </c>
      <c r="L237">
        <f>IFERROR(IF(#REF!="",0,#REF!),0)</f>
        <v>0</v>
      </c>
      <c r="M237">
        <f>IFERROR(IF(#REF!="",0,#REF!+1),0)</f>
        <v>0</v>
      </c>
      <c r="N237">
        <f>IFERROR(IF(#REF!="",0,#REF!),0)</f>
        <v>0</v>
      </c>
      <c r="O237">
        <f>IFERROR(IF(#REF!="",0,#REF!+1),0)</f>
        <v>0</v>
      </c>
      <c r="P237">
        <f>IFERROR(IF(#REF!="",0,#REF!),0)</f>
        <v>0</v>
      </c>
      <c r="Q237">
        <f>IFERROR(IF(#REF!="",0,#REF!+1),0)</f>
        <v>0</v>
      </c>
      <c r="R237">
        <f>IFERROR(IF(#REF!="",0,#REF!),0)</f>
        <v>0</v>
      </c>
    </row>
    <row r="238" spans="7:18" x14ac:dyDescent="0.3">
      <c r="G238">
        <f t="shared" si="16"/>
        <v>0</v>
      </c>
      <c r="H238">
        <f t="shared" si="17"/>
        <v>0</v>
      </c>
      <c r="I238">
        <f t="shared" si="18"/>
        <v>0</v>
      </c>
      <c r="J238">
        <f t="shared" si="19"/>
        <v>0</v>
      </c>
      <c r="K238">
        <f t="shared" si="20"/>
        <v>0</v>
      </c>
      <c r="L238">
        <f>IFERROR(IF(#REF!="",0,#REF!),0)</f>
        <v>0</v>
      </c>
      <c r="M238">
        <f>IFERROR(IF(#REF!="",0,#REF!+1),0)</f>
        <v>0</v>
      </c>
      <c r="N238">
        <f>IFERROR(IF(#REF!="",0,#REF!),0)</f>
        <v>0</v>
      </c>
      <c r="O238">
        <f>IFERROR(IF(#REF!="",0,#REF!+1),0)</f>
        <v>0</v>
      </c>
      <c r="P238">
        <f>IFERROR(IF(#REF!="",0,#REF!),0)</f>
        <v>0</v>
      </c>
      <c r="Q238">
        <f>IFERROR(IF(#REF!="",0,#REF!+1),0)</f>
        <v>0</v>
      </c>
      <c r="R238">
        <f>IFERROR(IF(#REF!="",0,#REF!),0)</f>
        <v>0</v>
      </c>
    </row>
    <row r="239" spans="7:18" x14ac:dyDescent="0.3">
      <c r="G239">
        <f t="shared" si="16"/>
        <v>0</v>
      </c>
      <c r="H239">
        <f t="shared" si="17"/>
        <v>0</v>
      </c>
      <c r="I239">
        <f t="shared" si="18"/>
        <v>0</v>
      </c>
      <c r="J239">
        <f t="shared" si="19"/>
        <v>0</v>
      </c>
      <c r="K239">
        <f t="shared" si="20"/>
        <v>0</v>
      </c>
      <c r="L239">
        <f>IFERROR(IF(#REF!="",0,#REF!),0)</f>
        <v>0</v>
      </c>
      <c r="M239">
        <f>IFERROR(IF(#REF!="",0,#REF!+1),0)</f>
        <v>0</v>
      </c>
      <c r="N239">
        <f>IFERROR(IF(#REF!="",0,#REF!),0)</f>
        <v>0</v>
      </c>
      <c r="O239">
        <f>IFERROR(IF(#REF!="",0,#REF!+1),0)</f>
        <v>0</v>
      </c>
      <c r="P239">
        <f>IFERROR(IF(#REF!="",0,#REF!),0)</f>
        <v>0</v>
      </c>
      <c r="Q239">
        <f>IFERROR(IF(#REF!="",0,#REF!+1),0)</f>
        <v>0</v>
      </c>
      <c r="R239">
        <f>IFERROR(IF(#REF!="",0,#REF!),0)</f>
        <v>0</v>
      </c>
    </row>
    <row r="240" spans="7:18" x14ac:dyDescent="0.3">
      <c r="G240">
        <f t="shared" si="16"/>
        <v>0</v>
      </c>
      <c r="H240">
        <f t="shared" si="17"/>
        <v>0</v>
      </c>
      <c r="I240">
        <f t="shared" si="18"/>
        <v>0</v>
      </c>
      <c r="J240">
        <f t="shared" si="19"/>
        <v>0</v>
      </c>
      <c r="K240">
        <f t="shared" si="20"/>
        <v>0</v>
      </c>
      <c r="L240">
        <f>IFERROR(IF(#REF!="",0,#REF!),0)</f>
        <v>0</v>
      </c>
      <c r="M240">
        <f>IFERROR(IF(#REF!="",0,#REF!+1),0)</f>
        <v>0</v>
      </c>
      <c r="N240">
        <f>IFERROR(IF(#REF!="",0,#REF!),0)</f>
        <v>0</v>
      </c>
      <c r="O240">
        <f>IFERROR(IF(#REF!="",0,#REF!+1),0)</f>
        <v>0</v>
      </c>
      <c r="P240">
        <f>IFERROR(IF(#REF!="",0,#REF!),0)</f>
        <v>0</v>
      </c>
      <c r="Q240">
        <f>IFERROR(IF(#REF!="",0,#REF!+1),0)</f>
        <v>0</v>
      </c>
      <c r="R240">
        <f>IFERROR(IF(#REF!="",0,#REF!),0)</f>
        <v>0</v>
      </c>
    </row>
    <row r="241" spans="7:18" x14ac:dyDescent="0.3">
      <c r="G241">
        <f t="shared" si="16"/>
        <v>0</v>
      </c>
      <c r="H241">
        <f t="shared" si="17"/>
        <v>0</v>
      </c>
      <c r="I241">
        <f t="shared" si="18"/>
        <v>0</v>
      </c>
      <c r="J241">
        <f t="shared" si="19"/>
        <v>0</v>
      </c>
      <c r="K241">
        <f t="shared" si="20"/>
        <v>0</v>
      </c>
      <c r="L241">
        <f>IFERROR(IF(#REF!="",0,#REF!),0)</f>
        <v>0</v>
      </c>
      <c r="M241">
        <f>IFERROR(IF(#REF!="",0,#REF!+1),0)</f>
        <v>0</v>
      </c>
      <c r="N241">
        <f>IFERROR(IF(#REF!="",0,#REF!),0)</f>
        <v>0</v>
      </c>
      <c r="O241">
        <f>IFERROR(IF(#REF!="",0,#REF!+1),0)</f>
        <v>0</v>
      </c>
      <c r="P241">
        <f>IFERROR(IF(#REF!="",0,#REF!),0)</f>
        <v>0</v>
      </c>
      <c r="Q241">
        <f>IFERROR(IF(#REF!="",0,#REF!+1),0)</f>
        <v>0</v>
      </c>
      <c r="R241">
        <f>IFERROR(IF(#REF!="",0,#REF!),0)</f>
        <v>0</v>
      </c>
    </row>
    <row r="242" spans="7:18" x14ac:dyDescent="0.3">
      <c r="G242">
        <f t="shared" si="16"/>
        <v>0</v>
      </c>
      <c r="H242">
        <f t="shared" si="17"/>
        <v>0</v>
      </c>
      <c r="I242">
        <f t="shared" si="18"/>
        <v>0</v>
      </c>
      <c r="J242">
        <f t="shared" si="19"/>
        <v>0</v>
      </c>
      <c r="K242">
        <f t="shared" si="20"/>
        <v>0</v>
      </c>
      <c r="L242">
        <f>IFERROR(IF(#REF!="",0,#REF!),0)</f>
        <v>0</v>
      </c>
      <c r="M242">
        <f>IFERROR(IF(#REF!="",0,#REF!+1),0)</f>
        <v>0</v>
      </c>
      <c r="N242">
        <f>IFERROR(IF(#REF!="",0,#REF!),0)</f>
        <v>0</v>
      </c>
      <c r="O242">
        <f>IFERROR(IF(#REF!="",0,#REF!+1),0)</f>
        <v>0</v>
      </c>
      <c r="P242">
        <f>IFERROR(IF(#REF!="",0,#REF!),0)</f>
        <v>0</v>
      </c>
      <c r="Q242">
        <f>IFERROR(IF(#REF!="",0,#REF!+1),0)</f>
        <v>0</v>
      </c>
      <c r="R242">
        <f>IFERROR(IF(#REF!="",0,#REF!),0)</f>
        <v>0</v>
      </c>
    </row>
    <row r="243" spans="7:18" x14ac:dyDescent="0.3">
      <c r="G243">
        <f t="shared" si="16"/>
        <v>0</v>
      </c>
      <c r="H243">
        <f t="shared" si="17"/>
        <v>0</v>
      </c>
      <c r="I243">
        <f t="shared" si="18"/>
        <v>0</v>
      </c>
      <c r="J243">
        <f t="shared" si="19"/>
        <v>0</v>
      </c>
      <c r="K243">
        <f t="shared" si="20"/>
        <v>0</v>
      </c>
      <c r="L243">
        <f>IFERROR(IF(#REF!="",0,#REF!),0)</f>
        <v>0</v>
      </c>
      <c r="M243">
        <f>IFERROR(IF(#REF!="",0,#REF!+1),0)</f>
        <v>0</v>
      </c>
      <c r="N243">
        <f>IFERROR(IF(#REF!="",0,#REF!),0)</f>
        <v>0</v>
      </c>
      <c r="O243">
        <f>IFERROR(IF(#REF!="",0,#REF!+1),0)</f>
        <v>0</v>
      </c>
      <c r="P243">
        <f>IFERROR(IF(#REF!="",0,#REF!),0)</f>
        <v>0</v>
      </c>
      <c r="Q243">
        <f>IFERROR(IF(#REF!="",0,#REF!+1),0)</f>
        <v>0</v>
      </c>
      <c r="R243">
        <f>IFERROR(IF(#REF!="",0,#REF!),0)</f>
        <v>0</v>
      </c>
    </row>
    <row r="244" spans="7:18" x14ac:dyDescent="0.3">
      <c r="G244">
        <f t="shared" si="16"/>
        <v>0</v>
      </c>
      <c r="H244">
        <f t="shared" si="17"/>
        <v>0</v>
      </c>
      <c r="I244">
        <f t="shared" si="18"/>
        <v>0</v>
      </c>
      <c r="J244">
        <f t="shared" si="19"/>
        <v>0</v>
      </c>
      <c r="K244">
        <f t="shared" si="20"/>
        <v>0</v>
      </c>
      <c r="L244">
        <f>IFERROR(IF(#REF!="",0,#REF!),0)</f>
        <v>0</v>
      </c>
      <c r="M244">
        <f>IFERROR(IF(#REF!="",0,#REF!+1),0)</f>
        <v>0</v>
      </c>
      <c r="N244">
        <f>IFERROR(IF(#REF!="",0,#REF!),0)</f>
        <v>0</v>
      </c>
      <c r="O244">
        <f>IFERROR(IF(#REF!="",0,#REF!+1),0)</f>
        <v>0</v>
      </c>
      <c r="P244">
        <f>IFERROR(IF(#REF!="",0,#REF!),0)</f>
        <v>0</v>
      </c>
      <c r="Q244">
        <f>IFERROR(IF(#REF!="",0,#REF!+1),0)</f>
        <v>0</v>
      </c>
      <c r="R244">
        <f>IFERROR(IF(#REF!="",0,#REF!),0)</f>
        <v>0</v>
      </c>
    </row>
    <row r="245" spans="7:18" x14ac:dyDescent="0.3">
      <c r="G245">
        <f t="shared" si="16"/>
        <v>0</v>
      </c>
      <c r="H245">
        <f t="shared" si="17"/>
        <v>0</v>
      </c>
      <c r="I245">
        <f t="shared" si="18"/>
        <v>0</v>
      </c>
      <c r="J245">
        <f t="shared" si="19"/>
        <v>0</v>
      </c>
      <c r="K245">
        <f t="shared" si="20"/>
        <v>0</v>
      </c>
      <c r="L245">
        <f>IFERROR(IF(#REF!="",0,#REF!),0)</f>
        <v>0</v>
      </c>
      <c r="M245">
        <f>IFERROR(IF(#REF!="",0,#REF!+1),0)</f>
        <v>0</v>
      </c>
      <c r="N245">
        <f>IFERROR(IF(#REF!="",0,#REF!),0)</f>
        <v>0</v>
      </c>
      <c r="O245">
        <f>IFERROR(IF(#REF!="",0,#REF!+1),0)</f>
        <v>0</v>
      </c>
      <c r="P245">
        <f>IFERROR(IF(#REF!="",0,#REF!),0)</f>
        <v>0</v>
      </c>
      <c r="Q245">
        <f>IFERROR(IF(#REF!="",0,#REF!+1),0)</f>
        <v>0</v>
      </c>
      <c r="R245">
        <f>IFERROR(IF(#REF!="",0,#REF!),0)</f>
        <v>0</v>
      </c>
    </row>
    <row r="246" spans="7:18" x14ac:dyDescent="0.3">
      <c r="G246">
        <f t="shared" si="16"/>
        <v>0</v>
      </c>
      <c r="H246">
        <f t="shared" si="17"/>
        <v>0</v>
      </c>
      <c r="I246">
        <f t="shared" si="18"/>
        <v>0</v>
      </c>
      <c r="J246">
        <f t="shared" si="19"/>
        <v>0</v>
      </c>
      <c r="K246">
        <f t="shared" si="20"/>
        <v>0</v>
      </c>
      <c r="L246">
        <f>IFERROR(IF(#REF!="",0,#REF!),0)</f>
        <v>0</v>
      </c>
      <c r="M246">
        <f>IFERROR(IF(#REF!="",0,#REF!+1),0)</f>
        <v>0</v>
      </c>
      <c r="N246">
        <f>IFERROR(IF(#REF!="",0,#REF!),0)</f>
        <v>0</v>
      </c>
      <c r="O246">
        <f>IFERROR(IF(#REF!="",0,#REF!+1),0)</f>
        <v>0</v>
      </c>
      <c r="P246">
        <f>IFERROR(IF(#REF!="",0,#REF!),0)</f>
        <v>0</v>
      </c>
      <c r="Q246">
        <f>IFERROR(IF(#REF!="",0,#REF!+1),0)</f>
        <v>0</v>
      </c>
      <c r="R246">
        <f>IFERROR(IF(#REF!="",0,#REF!),0)</f>
        <v>0</v>
      </c>
    </row>
    <row r="247" spans="7:18" x14ac:dyDescent="0.3">
      <c r="G247">
        <f t="shared" si="16"/>
        <v>0</v>
      </c>
      <c r="H247">
        <f t="shared" si="17"/>
        <v>0</v>
      </c>
      <c r="I247">
        <f t="shared" si="18"/>
        <v>0</v>
      </c>
      <c r="J247">
        <f t="shared" si="19"/>
        <v>0</v>
      </c>
      <c r="K247">
        <f t="shared" si="20"/>
        <v>0</v>
      </c>
      <c r="L247">
        <f>IFERROR(IF(#REF!="",0,#REF!),0)</f>
        <v>0</v>
      </c>
      <c r="M247">
        <f>IFERROR(IF(#REF!="",0,#REF!+1),0)</f>
        <v>0</v>
      </c>
      <c r="N247">
        <f>IFERROR(IF(#REF!="",0,#REF!),0)</f>
        <v>0</v>
      </c>
      <c r="O247">
        <f>IFERROR(IF(#REF!="",0,#REF!+1),0)</f>
        <v>0</v>
      </c>
      <c r="P247">
        <f>IFERROR(IF(#REF!="",0,#REF!),0)</f>
        <v>0</v>
      </c>
      <c r="Q247">
        <f>IFERROR(IF(#REF!="",0,#REF!+1),0)</f>
        <v>0</v>
      </c>
      <c r="R247">
        <f>IFERROR(IF(#REF!="",0,#REF!),0)</f>
        <v>0</v>
      </c>
    </row>
    <row r="248" spans="7:18" x14ac:dyDescent="0.3">
      <c r="G248">
        <f t="shared" si="16"/>
        <v>0</v>
      </c>
      <c r="H248">
        <f t="shared" si="17"/>
        <v>0</v>
      </c>
      <c r="I248">
        <f t="shared" si="18"/>
        <v>0</v>
      </c>
      <c r="J248">
        <f t="shared" si="19"/>
        <v>0</v>
      </c>
      <c r="K248">
        <f t="shared" si="20"/>
        <v>0</v>
      </c>
      <c r="L248">
        <f>IFERROR(IF(#REF!="",0,#REF!),0)</f>
        <v>0</v>
      </c>
      <c r="M248">
        <f>IFERROR(IF(#REF!="",0,#REF!+1),0)</f>
        <v>0</v>
      </c>
      <c r="N248">
        <f>IFERROR(IF(#REF!="",0,#REF!),0)</f>
        <v>0</v>
      </c>
      <c r="O248">
        <f>IFERROR(IF(#REF!="",0,#REF!+1),0)</f>
        <v>0</v>
      </c>
      <c r="P248">
        <f>IFERROR(IF(#REF!="",0,#REF!),0)</f>
        <v>0</v>
      </c>
      <c r="Q248">
        <f>IFERROR(IF(#REF!="",0,#REF!+1),0)</f>
        <v>0</v>
      </c>
      <c r="R248">
        <f>IFERROR(IF(#REF!="",0,#REF!),0)</f>
        <v>0</v>
      </c>
    </row>
    <row r="249" spans="7:18" x14ac:dyDescent="0.3">
      <c r="G249">
        <f t="shared" si="16"/>
        <v>0</v>
      </c>
      <c r="H249">
        <f t="shared" si="17"/>
        <v>0</v>
      </c>
      <c r="I249">
        <f t="shared" si="18"/>
        <v>0</v>
      </c>
      <c r="J249">
        <f t="shared" si="19"/>
        <v>0</v>
      </c>
      <c r="K249">
        <f t="shared" si="20"/>
        <v>0</v>
      </c>
      <c r="L249">
        <f>IFERROR(IF(#REF!="",0,#REF!),0)</f>
        <v>0</v>
      </c>
      <c r="M249">
        <f>IFERROR(IF(#REF!="",0,#REF!+1),0)</f>
        <v>0</v>
      </c>
      <c r="N249">
        <f>IFERROR(IF(#REF!="",0,#REF!),0)</f>
        <v>0</v>
      </c>
      <c r="O249">
        <f>IFERROR(IF(#REF!="",0,#REF!+1),0)</f>
        <v>0</v>
      </c>
      <c r="P249">
        <f>IFERROR(IF(#REF!="",0,#REF!),0)</f>
        <v>0</v>
      </c>
      <c r="Q249">
        <f>IFERROR(IF(#REF!="",0,#REF!+1),0)</f>
        <v>0</v>
      </c>
      <c r="R249">
        <f>IFERROR(IF(#REF!="",0,#REF!),0)</f>
        <v>0</v>
      </c>
    </row>
    <row r="250" spans="7:18" x14ac:dyDescent="0.3">
      <c r="G250">
        <f t="shared" si="16"/>
        <v>0</v>
      </c>
      <c r="H250">
        <f t="shared" si="17"/>
        <v>0</v>
      </c>
      <c r="I250">
        <f t="shared" si="18"/>
        <v>0</v>
      </c>
      <c r="J250">
        <f t="shared" si="19"/>
        <v>0</v>
      </c>
      <c r="K250">
        <f t="shared" si="20"/>
        <v>0</v>
      </c>
      <c r="L250">
        <f>IFERROR(IF(#REF!="",0,#REF!),0)</f>
        <v>0</v>
      </c>
      <c r="M250">
        <f>IFERROR(IF(#REF!="",0,#REF!+1),0)</f>
        <v>0</v>
      </c>
      <c r="N250">
        <f>IFERROR(IF(#REF!="",0,#REF!),0)</f>
        <v>0</v>
      </c>
      <c r="O250">
        <f>IFERROR(IF(#REF!="",0,#REF!+1),0)</f>
        <v>0</v>
      </c>
      <c r="P250">
        <f>IFERROR(IF(#REF!="",0,#REF!),0)</f>
        <v>0</v>
      </c>
      <c r="Q250">
        <f>IFERROR(IF(#REF!="",0,#REF!+1),0)</f>
        <v>0</v>
      </c>
      <c r="R250">
        <f>IFERROR(IF(#REF!="",0,#REF!),0)</f>
        <v>0</v>
      </c>
    </row>
    <row r="251" spans="7:18" x14ac:dyDescent="0.3">
      <c r="G251">
        <f t="shared" si="16"/>
        <v>0</v>
      </c>
      <c r="H251">
        <f t="shared" si="17"/>
        <v>0</v>
      </c>
      <c r="I251">
        <f t="shared" si="18"/>
        <v>0</v>
      </c>
      <c r="J251">
        <f t="shared" si="19"/>
        <v>0</v>
      </c>
      <c r="K251">
        <f t="shared" si="20"/>
        <v>0</v>
      </c>
      <c r="L251">
        <f>IFERROR(IF(#REF!="",0,#REF!),0)</f>
        <v>0</v>
      </c>
      <c r="M251">
        <f>IFERROR(IF(#REF!="",0,#REF!+1),0)</f>
        <v>0</v>
      </c>
      <c r="N251">
        <f>IFERROR(IF(#REF!="",0,#REF!),0)</f>
        <v>0</v>
      </c>
      <c r="O251">
        <f>IFERROR(IF(#REF!="",0,#REF!+1),0)</f>
        <v>0</v>
      </c>
      <c r="P251">
        <f>IFERROR(IF(#REF!="",0,#REF!),0)</f>
        <v>0</v>
      </c>
      <c r="Q251">
        <f>IFERROR(IF(#REF!="",0,#REF!+1),0)</f>
        <v>0</v>
      </c>
      <c r="R251">
        <f>IFERROR(IF(#REF!="",0,#REF!),0)</f>
        <v>0</v>
      </c>
    </row>
    <row r="252" spans="7:18" x14ac:dyDescent="0.3">
      <c r="G252">
        <f t="shared" si="16"/>
        <v>0</v>
      </c>
      <c r="H252">
        <f t="shared" si="17"/>
        <v>0</v>
      </c>
      <c r="I252">
        <f t="shared" si="18"/>
        <v>0</v>
      </c>
      <c r="J252">
        <f t="shared" si="19"/>
        <v>0</v>
      </c>
      <c r="K252">
        <f t="shared" si="20"/>
        <v>0</v>
      </c>
      <c r="L252">
        <f>IFERROR(IF(#REF!="",0,#REF!),0)</f>
        <v>0</v>
      </c>
      <c r="M252">
        <f>IFERROR(IF(#REF!="",0,#REF!+1),0)</f>
        <v>0</v>
      </c>
      <c r="N252">
        <f>IFERROR(IF(#REF!="",0,#REF!),0)</f>
        <v>0</v>
      </c>
      <c r="O252">
        <f>IFERROR(IF(#REF!="",0,#REF!+1),0)</f>
        <v>0</v>
      </c>
      <c r="P252">
        <f>IFERROR(IF(#REF!="",0,#REF!),0)</f>
        <v>0</v>
      </c>
      <c r="Q252">
        <f>IFERROR(IF(#REF!="",0,#REF!+1),0)</f>
        <v>0</v>
      </c>
      <c r="R252">
        <f>IFERROR(IF(#REF!="",0,#REF!),0)</f>
        <v>0</v>
      </c>
    </row>
    <row r="253" spans="7:18" x14ac:dyDescent="0.3">
      <c r="G253">
        <f t="shared" si="16"/>
        <v>0</v>
      </c>
      <c r="H253">
        <f t="shared" si="17"/>
        <v>0</v>
      </c>
      <c r="I253">
        <f t="shared" si="18"/>
        <v>0</v>
      </c>
      <c r="J253">
        <f t="shared" si="19"/>
        <v>0</v>
      </c>
      <c r="K253">
        <f t="shared" si="20"/>
        <v>0</v>
      </c>
      <c r="L253">
        <f>IFERROR(IF(#REF!="",0,#REF!),0)</f>
        <v>0</v>
      </c>
      <c r="M253">
        <f>IFERROR(IF(#REF!="",0,#REF!+1),0)</f>
        <v>0</v>
      </c>
      <c r="N253">
        <f>IFERROR(IF(#REF!="",0,#REF!),0)</f>
        <v>0</v>
      </c>
      <c r="O253">
        <f>IFERROR(IF(#REF!="",0,#REF!+1),0)</f>
        <v>0</v>
      </c>
      <c r="P253">
        <f>IFERROR(IF(#REF!="",0,#REF!),0)</f>
        <v>0</v>
      </c>
      <c r="Q253">
        <f>IFERROR(IF(#REF!="",0,#REF!+1),0)</f>
        <v>0</v>
      </c>
      <c r="R253">
        <f>IFERROR(IF(#REF!="",0,#REF!),0)</f>
        <v>0</v>
      </c>
    </row>
    <row r="254" spans="7:18" x14ac:dyDescent="0.3">
      <c r="G254">
        <f t="shared" si="16"/>
        <v>0</v>
      </c>
      <c r="H254">
        <f t="shared" si="17"/>
        <v>0</v>
      </c>
      <c r="I254">
        <f t="shared" si="18"/>
        <v>0</v>
      </c>
      <c r="J254">
        <f t="shared" si="19"/>
        <v>0</v>
      </c>
      <c r="K254">
        <f t="shared" si="20"/>
        <v>0</v>
      </c>
      <c r="L254">
        <f>IFERROR(IF(#REF!="",0,#REF!),0)</f>
        <v>0</v>
      </c>
      <c r="M254">
        <f>IFERROR(IF(#REF!="",0,#REF!+1),0)</f>
        <v>0</v>
      </c>
      <c r="N254">
        <f>IFERROR(IF(#REF!="",0,#REF!),0)</f>
        <v>0</v>
      </c>
      <c r="O254">
        <f>IFERROR(IF(#REF!="",0,#REF!+1),0)</f>
        <v>0</v>
      </c>
      <c r="P254">
        <f>IFERROR(IF(#REF!="",0,#REF!),0)</f>
        <v>0</v>
      </c>
      <c r="Q254">
        <f>IFERROR(IF(#REF!="",0,#REF!+1),0)</f>
        <v>0</v>
      </c>
      <c r="R254">
        <f>IFERROR(IF(#REF!="",0,#REF!),0)</f>
        <v>0</v>
      </c>
    </row>
    <row r="255" spans="7:18" x14ac:dyDescent="0.3">
      <c r="G255">
        <f t="shared" si="16"/>
        <v>0</v>
      </c>
      <c r="H255">
        <f t="shared" si="17"/>
        <v>0</v>
      </c>
      <c r="I255">
        <f t="shared" si="18"/>
        <v>0</v>
      </c>
      <c r="J255">
        <f t="shared" si="19"/>
        <v>0</v>
      </c>
      <c r="K255">
        <f t="shared" si="20"/>
        <v>0</v>
      </c>
      <c r="L255">
        <f>IFERROR(IF(#REF!="",0,#REF!),0)</f>
        <v>0</v>
      </c>
      <c r="M255">
        <f>IFERROR(IF(#REF!="",0,#REF!+1),0)</f>
        <v>0</v>
      </c>
      <c r="N255">
        <f>IFERROR(IF(#REF!="",0,#REF!),0)</f>
        <v>0</v>
      </c>
      <c r="O255">
        <f>IFERROR(IF(#REF!="",0,#REF!+1),0)</f>
        <v>0</v>
      </c>
      <c r="P255">
        <f>IFERROR(IF(#REF!="",0,#REF!),0)</f>
        <v>0</v>
      </c>
      <c r="Q255">
        <f>IFERROR(IF(#REF!="",0,#REF!+1),0)</f>
        <v>0</v>
      </c>
      <c r="R255">
        <f>IFERROR(IF(#REF!="",0,#REF!),0)</f>
        <v>0</v>
      </c>
    </row>
    <row r="256" spans="7:18" x14ac:dyDescent="0.3">
      <c r="G256">
        <f t="shared" si="16"/>
        <v>0</v>
      </c>
      <c r="H256">
        <f t="shared" si="17"/>
        <v>0</v>
      </c>
      <c r="I256">
        <f t="shared" si="18"/>
        <v>0</v>
      </c>
      <c r="J256">
        <f t="shared" si="19"/>
        <v>0</v>
      </c>
      <c r="K256">
        <f t="shared" si="20"/>
        <v>0</v>
      </c>
      <c r="L256">
        <f>IFERROR(IF(#REF!="",0,#REF!),0)</f>
        <v>0</v>
      </c>
      <c r="M256">
        <f>IFERROR(IF(#REF!="",0,#REF!+1),0)</f>
        <v>0</v>
      </c>
      <c r="N256">
        <f>IFERROR(IF(#REF!="",0,#REF!),0)</f>
        <v>0</v>
      </c>
      <c r="O256">
        <f>IFERROR(IF(#REF!="",0,#REF!+1),0)</f>
        <v>0</v>
      </c>
      <c r="P256">
        <f>IFERROR(IF(#REF!="",0,#REF!),0)</f>
        <v>0</v>
      </c>
      <c r="Q256">
        <f>IFERROR(IF(#REF!="",0,#REF!+1),0)</f>
        <v>0</v>
      </c>
      <c r="R256">
        <f>IFERROR(IF(#REF!="",0,#REF!),0)</f>
        <v>0</v>
      </c>
    </row>
    <row r="257" spans="7:18" x14ac:dyDescent="0.3">
      <c r="G257">
        <f t="shared" si="16"/>
        <v>0</v>
      </c>
      <c r="H257">
        <f t="shared" si="17"/>
        <v>0</v>
      </c>
      <c r="I257">
        <f t="shared" si="18"/>
        <v>0</v>
      </c>
      <c r="J257">
        <f t="shared" si="19"/>
        <v>0</v>
      </c>
      <c r="K257">
        <f t="shared" si="20"/>
        <v>0</v>
      </c>
      <c r="L257">
        <f>IFERROR(IF(#REF!="",0,#REF!),0)</f>
        <v>0</v>
      </c>
      <c r="M257">
        <f>IFERROR(IF(#REF!="",0,#REF!+1),0)</f>
        <v>0</v>
      </c>
      <c r="N257">
        <f>IFERROR(IF(#REF!="",0,#REF!),0)</f>
        <v>0</v>
      </c>
      <c r="O257">
        <f>IFERROR(IF(#REF!="",0,#REF!+1),0)</f>
        <v>0</v>
      </c>
      <c r="P257">
        <f>IFERROR(IF(#REF!="",0,#REF!),0)</f>
        <v>0</v>
      </c>
      <c r="Q257">
        <f>IFERROR(IF(#REF!="",0,#REF!+1),0)</f>
        <v>0</v>
      </c>
      <c r="R257">
        <f>IFERROR(IF(#REF!="",0,#REF!),0)</f>
        <v>0</v>
      </c>
    </row>
    <row r="258" spans="7:18" x14ac:dyDescent="0.3">
      <c r="G258">
        <f t="shared" si="16"/>
        <v>0</v>
      </c>
      <c r="H258">
        <f t="shared" si="17"/>
        <v>0</v>
      </c>
      <c r="I258">
        <f t="shared" si="18"/>
        <v>0</v>
      </c>
      <c r="J258">
        <f t="shared" si="19"/>
        <v>0</v>
      </c>
      <c r="K258">
        <f t="shared" si="20"/>
        <v>0</v>
      </c>
      <c r="L258">
        <f>IFERROR(IF(#REF!="",0,#REF!),0)</f>
        <v>0</v>
      </c>
      <c r="M258">
        <f>IFERROR(IF(#REF!="",0,#REF!+1),0)</f>
        <v>0</v>
      </c>
      <c r="N258">
        <f>IFERROR(IF(#REF!="",0,#REF!),0)</f>
        <v>0</v>
      </c>
      <c r="O258">
        <f>IFERROR(IF(#REF!="",0,#REF!+1),0)</f>
        <v>0</v>
      </c>
      <c r="P258">
        <f>IFERROR(IF(#REF!="",0,#REF!),0)</f>
        <v>0</v>
      </c>
      <c r="Q258">
        <f>IFERROR(IF(#REF!="",0,#REF!+1),0)</f>
        <v>0</v>
      </c>
      <c r="R258">
        <f>IFERROR(IF(#REF!="",0,#REF!),0)</f>
        <v>0</v>
      </c>
    </row>
    <row r="259" spans="7:18" x14ac:dyDescent="0.3">
      <c r="G259">
        <f t="shared" si="16"/>
        <v>0</v>
      </c>
      <c r="H259">
        <f t="shared" si="17"/>
        <v>0</v>
      </c>
      <c r="I259">
        <f t="shared" si="18"/>
        <v>0</v>
      </c>
      <c r="J259">
        <f t="shared" si="19"/>
        <v>0</v>
      </c>
      <c r="K259">
        <f t="shared" si="20"/>
        <v>0</v>
      </c>
      <c r="L259">
        <f>IFERROR(IF(#REF!="",0,#REF!),0)</f>
        <v>0</v>
      </c>
      <c r="M259">
        <f>IFERROR(IF(#REF!="",0,#REF!+1),0)</f>
        <v>0</v>
      </c>
      <c r="N259">
        <f>IFERROR(IF(#REF!="",0,#REF!),0)</f>
        <v>0</v>
      </c>
      <c r="O259">
        <f>IFERROR(IF(#REF!="",0,#REF!+1),0)</f>
        <v>0</v>
      </c>
      <c r="P259">
        <f>IFERROR(IF(#REF!="",0,#REF!),0)</f>
        <v>0</v>
      </c>
      <c r="Q259">
        <f>IFERROR(IF(#REF!="",0,#REF!+1),0)</f>
        <v>0</v>
      </c>
      <c r="R259">
        <f>IFERROR(IF(#REF!="",0,#REF!),0)</f>
        <v>0</v>
      </c>
    </row>
    <row r="260" spans="7:18" x14ac:dyDescent="0.3">
      <c r="G260">
        <f t="shared" si="16"/>
        <v>0</v>
      </c>
      <c r="H260">
        <f t="shared" si="17"/>
        <v>0</v>
      </c>
      <c r="I260">
        <f t="shared" si="18"/>
        <v>0</v>
      </c>
      <c r="J260">
        <f t="shared" si="19"/>
        <v>0</v>
      </c>
      <c r="K260">
        <f t="shared" si="20"/>
        <v>0</v>
      </c>
      <c r="L260">
        <f>IFERROR(IF(#REF!="",0,#REF!),0)</f>
        <v>0</v>
      </c>
      <c r="M260">
        <f>IFERROR(IF(#REF!="",0,#REF!+1),0)</f>
        <v>0</v>
      </c>
      <c r="N260">
        <f>IFERROR(IF(#REF!="",0,#REF!),0)</f>
        <v>0</v>
      </c>
      <c r="O260">
        <f>IFERROR(IF(#REF!="",0,#REF!+1),0)</f>
        <v>0</v>
      </c>
      <c r="P260">
        <f>IFERROR(IF(#REF!="",0,#REF!),0)</f>
        <v>0</v>
      </c>
      <c r="Q260">
        <f>IFERROR(IF(#REF!="",0,#REF!+1),0)</f>
        <v>0</v>
      </c>
      <c r="R260">
        <f>IFERROR(IF(#REF!="",0,#REF!),0)</f>
        <v>0</v>
      </c>
    </row>
    <row r="261" spans="7:18" x14ac:dyDescent="0.3">
      <c r="G261">
        <f t="shared" si="16"/>
        <v>0</v>
      </c>
      <c r="H261">
        <f t="shared" si="17"/>
        <v>0</v>
      </c>
      <c r="I261">
        <f t="shared" si="18"/>
        <v>0</v>
      </c>
      <c r="J261">
        <f t="shared" si="19"/>
        <v>0</v>
      </c>
      <c r="K261">
        <f t="shared" si="20"/>
        <v>0</v>
      </c>
      <c r="L261">
        <f>IFERROR(IF(#REF!="",0,#REF!),0)</f>
        <v>0</v>
      </c>
      <c r="M261">
        <f>IFERROR(IF(#REF!="",0,#REF!+1),0)</f>
        <v>0</v>
      </c>
      <c r="N261">
        <f>IFERROR(IF(#REF!="",0,#REF!),0)</f>
        <v>0</v>
      </c>
      <c r="O261">
        <f>IFERROR(IF(#REF!="",0,#REF!+1),0)</f>
        <v>0</v>
      </c>
      <c r="P261">
        <f>IFERROR(IF(#REF!="",0,#REF!),0)</f>
        <v>0</v>
      </c>
      <c r="Q261">
        <f>IFERROR(IF(#REF!="",0,#REF!+1),0)</f>
        <v>0</v>
      </c>
      <c r="R261">
        <f>IFERROR(IF(#REF!="",0,#REF!),0)</f>
        <v>0</v>
      </c>
    </row>
    <row r="262" spans="7:18" x14ac:dyDescent="0.3">
      <c r="G262">
        <f t="shared" si="16"/>
        <v>0</v>
      </c>
      <c r="H262">
        <f t="shared" si="17"/>
        <v>0</v>
      </c>
      <c r="I262">
        <f t="shared" si="18"/>
        <v>0</v>
      </c>
      <c r="J262">
        <f t="shared" si="19"/>
        <v>0</v>
      </c>
      <c r="K262">
        <f t="shared" si="20"/>
        <v>0</v>
      </c>
      <c r="L262">
        <f>IFERROR(IF(#REF!="",0,#REF!),0)</f>
        <v>0</v>
      </c>
      <c r="M262">
        <f>IFERROR(IF(#REF!="",0,#REF!+1),0)</f>
        <v>0</v>
      </c>
      <c r="N262">
        <f>IFERROR(IF(#REF!="",0,#REF!),0)</f>
        <v>0</v>
      </c>
      <c r="O262">
        <f>IFERROR(IF(#REF!="",0,#REF!+1),0)</f>
        <v>0</v>
      </c>
      <c r="P262">
        <f>IFERROR(IF(#REF!="",0,#REF!),0)</f>
        <v>0</v>
      </c>
      <c r="Q262">
        <f>IFERROR(IF(#REF!="",0,#REF!+1),0)</f>
        <v>0</v>
      </c>
      <c r="R262">
        <f>IFERROR(IF(#REF!="",0,#REF!),0)</f>
        <v>0</v>
      </c>
    </row>
    <row r="263" spans="7:18" x14ac:dyDescent="0.3">
      <c r="G263">
        <f t="shared" si="16"/>
        <v>0</v>
      </c>
      <c r="H263">
        <f t="shared" si="17"/>
        <v>0</v>
      </c>
      <c r="I263">
        <f t="shared" si="18"/>
        <v>0</v>
      </c>
      <c r="J263">
        <f t="shared" si="19"/>
        <v>0</v>
      </c>
      <c r="K263">
        <f t="shared" si="20"/>
        <v>0</v>
      </c>
      <c r="L263">
        <f>IFERROR(IF(#REF!="",0,#REF!),0)</f>
        <v>0</v>
      </c>
      <c r="M263">
        <f>IFERROR(IF(#REF!="",0,#REF!+1),0)</f>
        <v>0</v>
      </c>
      <c r="N263">
        <f>IFERROR(IF(#REF!="",0,#REF!),0)</f>
        <v>0</v>
      </c>
      <c r="O263">
        <f>IFERROR(IF(#REF!="",0,#REF!+1),0)</f>
        <v>0</v>
      </c>
      <c r="P263">
        <f>IFERROR(IF(#REF!="",0,#REF!),0)</f>
        <v>0</v>
      </c>
      <c r="Q263">
        <f>IFERROR(IF(#REF!="",0,#REF!+1),0)</f>
        <v>0</v>
      </c>
      <c r="R263">
        <f>IFERROR(IF(#REF!="",0,#REF!),0)</f>
        <v>0</v>
      </c>
    </row>
    <row r="264" spans="7:18" x14ac:dyDescent="0.3">
      <c r="G264">
        <f t="shared" si="16"/>
        <v>0</v>
      </c>
      <c r="H264">
        <f t="shared" si="17"/>
        <v>0</v>
      </c>
      <c r="I264">
        <f t="shared" si="18"/>
        <v>0</v>
      </c>
      <c r="J264">
        <f t="shared" si="19"/>
        <v>0</v>
      </c>
      <c r="K264">
        <f t="shared" si="20"/>
        <v>0</v>
      </c>
      <c r="L264">
        <f>IFERROR(IF(#REF!="",0,#REF!),0)</f>
        <v>0</v>
      </c>
      <c r="M264">
        <f>IFERROR(IF(#REF!="",0,#REF!+1),0)</f>
        <v>0</v>
      </c>
      <c r="N264">
        <f>IFERROR(IF(#REF!="",0,#REF!),0)</f>
        <v>0</v>
      </c>
      <c r="O264">
        <f>IFERROR(IF(#REF!="",0,#REF!+1),0)</f>
        <v>0</v>
      </c>
      <c r="P264">
        <f>IFERROR(IF(#REF!="",0,#REF!),0)</f>
        <v>0</v>
      </c>
      <c r="Q264">
        <f>IFERROR(IF(#REF!="",0,#REF!+1),0)</f>
        <v>0</v>
      </c>
      <c r="R264">
        <f>IFERROR(IF(#REF!="",0,#REF!),0)</f>
        <v>0</v>
      </c>
    </row>
    <row r="265" spans="7:18" x14ac:dyDescent="0.3">
      <c r="G265">
        <f t="shared" ref="G265:G328" si="21">IFERROR(IF(B265="",0,B265),0)</f>
        <v>0</v>
      </c>
      <c r="H265">
        <f t="shared" ref="H265:H328" si="22">IFERROR(IF(C265="",0,C265),0)</f>
        <v>0</v>
      </c>
      <c r="I265">
        <f t="shared" ref="I265:I328" si="23">IFERROR(IF(D265="",0,D265),0)</f>
        <v>0</v>
      </c>
      <c r="J265">
        <f t="shared" ref="J265:J328" si="24">IFERROR(IF(E265="",0,E265),0)</f>
        <v>0</v>
      </c>
      <c r="K265">
        <f t="shared" ref="K265:K328" si="25">IFERROR(IF(F265="",0,F265+1),0)</f>
        <v>0</v>
      </c>
      <c r="L265">
        <f>IFERROR(IF(#REF!="",0,#REF!),0)</f>
        <v>0</v>
      </c>
      <c r="M265">
        <f>IFERROR(IF(#REF!="",0,#REF!+1),0)</f>
        <v>0</v>
      </c>
      <c r="N265">
        <f>IFERROR(IF(#REF!="",0,#REF!),0)</f>
        <v>0</v>
      </c>
      <c r="O265">
        <f>IFERROR(IF(#REF!="",0,#REF!+1),0)</f>
        <v>0</v>
      </c>
      <c r="P265">
        <f>IFERROR(IF(#REF!="",0,#REF!),0)</f>
        <v>0</v>
      </c>
      <c r="Q265">
        <f>IFERROR(IF(#REF!="",0,#REF!+1),0)</f>
        <v>0</v>
      </c>
      <c r="R265">
        <f>IFERROR(IF(#REF!="",0,#REF!),0)</f>
        <v>0</v>
      </c>
    </row>
    <row r="266" spans="7:18" x14ac:dyDescent="0.3">
      <c r="G266">
        <f t="shared" si="21"/>
        <v>0</v>
      </c>
      <c r="H266">
        <f t="shared" si="22"/>
        <v>0</v>
      </c>
      <c r="I266">
        <f t="shared" si="23"/>
        <v>0</v>
      </c>
      <c r="J266">
        <f t="shared" si="24"/>
        <v>0</v>
      </c>
      <c r="K266">
        <f t="shared" si="25"/>
        <v>0</v>
      </c>
      <c r="L266">
        <f>IFERROR(IF(#REF!="",0,#REF!),0)</f>
        <v>0</v>
      </c>
      <c r="M266">
        <f>IFERROR(IF(#REF!="",0,#REF!+1),0)</f>
        <v>0</v>
      </c>
      <c r="N266">
        <f>IFERROR(IF(#REF!="",0,#REF!),0)</f>
        <v>0</v>
      </c>
      <c r="O266">
        <f>IFERROR(IF(#REF!="",0,#REF!+1),0)</f>
        <v>0</v>
      </c>
      <c r="P266">
        <f>IFERROR(IF(#REF!="",0,#REF!),0)</f>
        <v>0</v>
      </c>
      <c r="Q266">
        <f>IFERROR(IF(#REF!="",0,#REF!+1),0)</f>
        <v>0</v>
      </c>
      <c r="R266">
        <f>IFERROR(IF(#REF!="",0,#REF!),0)</f>
        <v>0</v>
      </c>
    </row>
    <row r="267" spans="7:18" x14ac:dyDescent="0.3">
      <c r="G267">
        <f t="shared" si="21"/>
        <v>0</v>
      </c>
      <c r="H267">
        <f t="shared" si="22"/>
        <v>0</v>
      </c>
      <c r="I267">
        <f t="shared" si="23"/>
        <v>0</v>
      </c>
      <c r="J267">
        <f t="shared" si="24"/>
        <v>0</v>
      </c>
      <c r="K267">
        <f t="shared" si="25"/>
        <v>0</v>
      </c>
      <c r="L267">
        <f>IFERROR(IF(#REF!="",0,#REF!),0)</f>
        <v>0</v>
      </c>
      <c r="M267">
        <f>IFERROR(IF(#REF!="",0,#REF!+1),0)</f>
        <v>0</v>
      </c>
      <c r="N267">
        <f>IFERROR(IF(#REF!="",0,#REF!),0)</f>
        <v>0</v>
      </c>
      <c r="O267">
        <f>IFERROR(IF(#REF!="",0,#REF!+1),0)</f>
        <v>0</v>
      </c>
      <c r="P267">
        <f>IFERROR(IF(#REF!="",0,#REF!),0)</f>
        <v>0</v>
      </c>
      <c r="Q267">
        <f>IFERROR(IF(#REF!="",0,#REF!+1),0)</f>
        <v>0</v>
      </c>
      <c r="R267">
        <f>IFERROR(IF(#REF!="",0,#REF!),0)</f>
        <v>0</v>
      </c>
    </row>
    <row r="268" spans="7:18" x14ac:dyDescent="0.3">
      <c r="G268">
        <f t="shared" si="21"/>
        <v>0</v>
      </c>
      <c r="H268">
        <f t="shared" si="22"/>
        <v>0</v>
      </c>
      <c r="I268">
        <f t="shared" si="23"/>
        <v>0</v>
      </c>
      <c r="J268">
        <f t="shared" si="24"/>
        <v>0</v>
      </c>
      <c r="K268">
        <f t="shared" si="25"/>
        <v>0</v>
      </c>
      <c r="L268">
        <f>IFERROR(IF(#REF!="",0,#REF!),0)</f>
        <v>0</v>
      </c>
      <c r="M268">
        <f>IFERROR(IF(#REF!="",0,#REF!+1),0)</f>
        <v>0</v>
      </c>
      <c r="N268">
        <f>IFERROR(IF(#REF!="",0,#REF!),0)</f>
        <v>0</v>
      </c>
      <c r="O268">
        <f>IFERROR(IF(#REF!="",0,#REF!+1),0)</f>
        <v>0</v>
      </c>
      <c r="P268">
        <f>IFERROR(IF(#REF!="",0,#REF!),0)</f>
        <v>0</v>
      </c>
      <c r="Q268">
        <f>IFERROR(IF(#REF!="",0,#REF!+1),0)</f>
        <v>0</v>
      </c>
      <c r="R268">
        <f>IFERROR(IF(#REF!="",0,#REF!),0)</f>
        <v>0</v>
      </c>
    </row>
    <row r="269" spans="7:18" x14ac:dyDescent="0.3">
      <c r="G269">
        <f t="shared" si="21"/>
        <v>0</v>
      </c>
      <c r="H269">
        <f t="shared" si="22"/>
        <v>0</v>
      </c>
      <c r="I269">
        <f t="shared" si="23"/>
        <v>0</v>
      </c>
      <c r="J269">
        <f t="shared" si="24"/>
        <v>0</v>
      </c>
      <c r="K269">
        <f t="shared" si="25"/>
        <v>0</v>
      </c>
      <c r="L269">
        <f>IFERROR(IF(#REF!="",0,#REF!),0)</f>
        <v>0</v>
      </c>
      <c r="M269">
        <f>IFERROR(IF(#REF!="",0,#REF!+1),0)</f>
        <v>0</v>
      </c>
      <c r="N269">
        <f>IFERROR(IF(#REF!="",0,#REF!),0)</f>
        <v>0</v>
      </c>
      <c r="O269">
        <f>IFERROR(IF(#REF!="",0,#REF!+1),0)</f>
        <v>0</v>
      </c>
      <c r="P269">
        <f>IFERROR(IF(#REF!="",0,#REF!),0)</f>
        <v>0</v>
      </c>
      <c r="Q269">
        <f>IFERROR(IF(#REF!="",0,#REF!+1),0)</f>
        <v>0</v>
      </c>
      <c r="R269">
        <f>IFERROR(IF(#REF!="",0,#REF!),0)</f>
        <v>0</v>
      </c>
    </row>
    <row r="270" spans="7:18" x14ac:dyDescent="0.3">
      <c r="G270">
        <f t="shared" si="21"/>
        <v>0</v>
      </c>
      <c r="H270">
        <f t="shared" si="22"/>
        <v>0</v>
      </c>
      <c r="I270">
        <f t="shared" si="23"/>
        <v>0</v>
      </c>
      <c r="J270">
        <f t="shared" si="24"/>
        <v>0</v>
      </c>
      <c r="K270">
        <f t="shared" si="25"/>
        <v>0</v>
      </c>
      <c r="L270">
        <f>IFERROR(IF(#REF!="",0,#REF!),0)</f>
        <v>0</v>
      </c>
      <c r="M270">
        <f>IFERROR(IF(#REF!="",0,#REF!+1),0)</f>
        <v>0</v>
      </c>
      <c r="N270">
        <f>IFERROR(IF(#REF!="",0,#REF!),0)</f>
        <v>0</v>
      </c>
      <c r="O270">
        <f>IFERROR(IF(#REF!="",0,#REF!+1),0)</f>
        <v>0</v>
      </c>
      <c r="P270">
        <f>IFERROR(IF(#REF!="",0,#REF!),0)</f>
        <v>0</v>
      </c>
      <c r="Q270">
        <f>IFERROR(IF(#REF!="",0,#REF!+1),0)</f>
        <v>0</v>
      </c>
      <c r="R270">
        <f>IFERROR(IF(#REF!="",0,#REF!),0)</f>
        <v>0</v>
      </c>
    </row>
    <row r="271" spans="7:18" x14ac:dyDescent="0.3">
      <c r="G271">
        <f t="shared" si="21"/>
        <v>0</v>
      </c>
      <c r="H271">
        <f t="shared" si="22"/>
        <v>0</v>
      </c>
      <c r="I271">
        <f t="shared" si="23"/>
        <v>0</v>
      </c>
      <c r="J271">
        <f t="shared" si="24"/>
        <v>0</v>
      </c>
      <c r="K271">
        <f t="shared" si="25"/>
        <v>0</v>
      </c>
      <c r="L271">
        <f>IFERROR(IF(#REF!="",0,#REF!),0)</f>
        <v>0</v>
      </c>
      <c r="M271">
        <f>IFERROR(IF(#REF!="",0,#REF!+1),0)</f>
        <v>0</v>
      </c>
      <c r="N271">
        <f>IFERROR(IF(#REF!="",0,#REF!),0)</f>
        <v>0</v>
      </c>
      <c r="O271">
        <f>IFERROR(IF(#REF!="",0,#REF!+1),0)</f>
        <v>0</v>
      </c>
      <c r="P271">
        <f>IFERROR(IF(#REF!="",0,#REF!),0)</f>
        <v>0</v>
      </c>
      <c r="Q271">
        <f>IFERROR(IF(#REF!="",0,#REF!+1),0)</f>
        <v>0</v>
      </c>
      <c r="R271">
        <f>IFERROR(IF(#REF!="",0,#REF!),0)</f>
        <v>0</v>
      </c>
    </row>
    <row r="272" spans="7:18" x14ac:dyDescent="0.3">
      <c r="G272">
        <f t="shared" si="21"/>
        <v>0</v>
      </c>
      <c r="H272">
        <f t="shared" si="22"/>
        <v>0</v>
      </c>
      <c r="I272">
        <f t="shared" si="23"/>
        <v>0</v>
      </c>
      <c r="J272">
        <f t="shared" si="24"/>
        <v>0</v>
      </c>
      <c r="K272">
        <f t="shared" si="25"/>
        <v>0</v>
      </c>
      <c r="L272">
        <f>IFERROR(IF(#REF!="",0,#REF!),0)</f>
        <v>0</v>
      </c>
      <c r="M272">
        <f>IFERROR(IF(#REF!="",0,#REF!+1),0)</f>
        <v>0</v>
      </c>
      <c r="N272">
        <f>IFERROR(IF(#REF!="",0,#REF!),0)</f>
        <v>0</v>
      </c>
      <c r="O272">
        <f>IFERROR(IF(#REF!="",0,#REF!+1),0)</f>
        <v>0</v>
      </c>
      <c r="P272">
        <f>IFERROR(IF(#REF!="",0,#REF!),0)</f>
        <v>0</v>
      </c>
      <c r="Q272">
        <f>IFERROR(IF(#REF!="",0,#REF!+1),0)</f>
        <v>0</v>
      </c>
      <c r="R272">
        <f>IFERROR(IF(#REF!="",0,#REF!),0)</f>
        <v>0</v>
      </c>
    </row>
    <row r="273" spans="7:18" x14ac:dyDescent="0.3">
      <c r="G273">
        <f t="shared" si="21"/>
        <v>0</v>
      </c>
      <c r="H273">
        <f t="shared" si="22"/>
        <v>0</v>
      </c>
      <c r="I273">
        <f t="shared" si="23"/>
        <v>0</v>
      </c>
      <c r="J273">
        <f t="shared" si="24"/>
        <v>0</v>
      </c>
      <c r="K273">
        <f t="shared" si="25"/>
        <v>0</v>
      </c>
      <c r="L273">
        <f>IFERROR(IF(#REF!="",0,#REF!),0)</f>
        <v>0</v>
      </c>
      <c r="M273">
        <f>IFERROR(IF(#REF!="",0,#REF!+1),0)</f>
        <v>0</v>
      </c>
      <c r="N273">
        <f>IFERROR(IF(#REF!="",0,#REF!),0)</f>
        <v>0</v>
      </c>
      <c r="O273">
        <f>IFERROR(IF(#REF!="",0,#REF!+1),0)</f>
        <v>0</v>
      </c>
      <c r="P273">
        <f>IFERROR(IF(#REF!="",0,#REF!),0)</f>
        <v>0</v>
      </c>
      <c r="Q273">
        <f>IFERROR(IF(#REF!="",0,#REF!+1),0)</f>
        <v>0</v>
      </c>
      <c r="R273">
        <f>IFERROR(IF(#REF!="",0,#REF!),0)</f>
        <v>0</v>
      </c>
    </row>
    <row r="274" spans="7:18" x14ac:dyDescent="0.3">
      <c r="G274">
        <f t="shared" si="21"/>
        <v>0</v>
      </c>
      <c r="H274">
        <f t="shared" si="22"/>
        <v>0</v>
      </c>
      <c r="I274">
        <f t="shared" si="23"/>
        <v>0</v>
      </c>
      <c r="J274">
        <f t="shared" si="24"/>
        <v>0</v>
      </c>
      <c r="K274">
        <f t="shared" si="25"/>
        <v>0</v>
      </c>
      <c r="L274">
        <f>IFERROR(IF(#REF!="",0,#REF!),0)</f>
        <v>0</v>
      </c>
      <c r="M274">
        <f>IFERROR(IF(#REF!="",0,#REF!+1),0)</f>
        <v>0</v>
      </c>
      <c r="N274">
        <f>IFERROR(IF(#REF!="",0,#REF!),0)</f>
        <v>0</v>
      </c>
      <c r="O274">
        <f>IFERROR(IF(#REF!="",0,#REF!+1),0)</f>
        <v>0</v>
      </c>
      <c r="P274">
        <f>IFERROR(IF(#REF!="",0,#REF!),0)</f>
        <v>0</v>
      </c>
      <c r="Q274">
        <f>IFERROR(IF(#REF!="",0,#REF!+1),0)</f>
        <v>0</v>
      </c>
      <c r="R274">
        <f>IFERROR(IF(#REF!="",0,#REF!),0)</f>
        <v>0</v>
      </c>
    </row>
    <row r="275" spans="7:18" x14ac:dyDescent="0.3">
      <c r="G275">
        <f t="shared" si="21"/>
        <v>0</v>
      </c>
      <c r="H275">
        <f t="shared" si="22"/>
        <v>0</v>
      </c>
      <c r="I275">
        <f t="shared" si="23"/>
        <v>0</v>
      </c>
      <c r="J275">
        <f t="shared" si="24"/>
        <v>0</v>
      </c>
      <c r="K275">
        <f t="shared" si="25"/>
        <v>0</v>
      </c>
      <c r="L275">
        <f>IFERROR(IF(#REF!="",0,#REF!),0)</f>
        <v>0</v>
      </c>
      <c r="M275">
        <f>IFERROR(IF(#REF!="",0,#REF!+1),0)</f>
        <v>0</v>
      </c>
      <c r="N275">
        <f>IFERROR(IF(#REF!="",0,#REF!),0)</f>
        <v>0</v>
      </c>
      <c r="O275">
        <f>IFERROR(IF(#REF!="",0,#REF!+1),0)</f>
        <v>0</v>
      </c>
      <c r="P275">
        <f>IFERROR(IF(#REF!="",0,#REF!),0)</f>
        <v>0</v>
      </c>
      <c r="Q275">
        <f>IFERROR(IF(#REF!="",0,#REF!+1),0)</f>
        <v>0</v>
      </c>
      <c r="R275">
        <f>IFERROR(IF(#REF!="",0,#REF!),0)</f>
        <v>0</v>
      </c>
    </row>
    <row r="276" spans="7:18" x14ac:dyDescent="0.3">
      <c r="G276">
        <f t="shared" si="21"/>
        <v>0</v>
      </c>
      <c r="H276">
        <f t="shared" si="22"/>
        <v>0</v>
      </c>
      <c r="I276">
        <f t="shared" si="23"/>
        <v>0</v>
      </c>
      <c r="J276">
        <f t="shared" si="24"/>
        <v>0</v>
      </c>
      <c r="K276">
        <f t="shared" si="25"/>
        <v>0</v>
      </c>
      <c r="L276">
        <f>IFERROR(IF(#REF!="",0,#REF!),0)</f>
        <v>0</v>
      </c>
      <c r="M276">
        <f>IFERROR(IF(#REF!="",0,#REF!+1),0)</f>
        <v>0</v>
      </c>
      <c r="N276">
        <f>IFERROR(IF(#REF!="",0,#REF!),0)</f>
        <v>0</v>
      </c>
      <c r="O276">
        <f>IFERROR(IF(#REF!="",0,#REF!+1),0)</f>
        <v>0</v>
      </c>
      <c r="P276">
        <f>IFERROR(IF(#REF!="",0,#REF!),0)</f>
        <v>0</v>
      </c>
      <c r="Q276">
        <f>IFERROR(IF(#REF!="",0,#REF!+1),0)</f>
        <v>0</v>
      </c>
      <c r="R276">
        <f>IFERROR(IF(#REF!="",0,#REF!),0)</f>
        <v>0</v>
      </c>
    </row>
    <row r="277" spans="7:18" x14ac:dyDescent="0.3">
      <c r="G277">
        <f t="shared" si="21"/>
        <v>0</v>
      </c>
      <c r="H277">
        <f t="shared" si="22"/>
        <v>0</v>
      </c>
      <c r="I277">
        <f t="shared" si="23"/>
        <v>0</v>
      </c>
      <c r="J277">
        <f t="shared" si="24"/>
        <v>0</v>
      </c>
      <c r="K277">
        <f t="shared" si="25"/>
        <v>0</v>
      </c>
      <c r="L277">
        <f>IFERROR(IF(#REF!="",0,#REF!),0)</f>
        <v>0</v>
      </c>
      <c r="M277">
        <f>IFERROR(IF(#REF!="",0,#REF!+1),0)</f>
        <v>0</v>
      </c>
      <c r="N277">
        <f>IFERROR(IF(#REF!="",0,#REF!),0)</f>
        <v>0</v>
      </c>
      <c r="O277">
        <f>IFERROR(IF(#REF!="",0,#REF!+1),0)</f>
        <v>0</v>
      </c>
      <c r="P277">
        <f>IFERROR(IF(#REF!="",0,#REF!),0)</f>
        <v>0</v>
      </c>
      <c r="Q277">
        <f>IFERROR(IF(#REF!="",0,#REF!+1),0)</f>
        <v>0</v>
      </c>
      <c r="R277">
        <f>IFERROR(IF(#REF!="",0,#REF!),0)</f>
        <v>0</v>
      </c>
    </row>
    <row r="278" spans="7:18" x14ac:dyDescent="0.3">
      <c r="G278">
        <f t="shared" si="21"/>
        <v>0</v>
      </c>
      <c r="H278">
        <f t="shared" si="22"/>
        <v>0</v>
      </c>
      <c r="I278">
        <f t="shared" si="23"/>
        <v>0</v>
      </c>
      <c r="J278">
        <f t="shared" si="24"/>
        <v>0</v>
      </c>
      <c r="K278">
        <f t="shared" si="25"/>
        <v>0</v>
      </c>
      <c r="L278">
        <f>IFERROR(IF(#REF!="",0,#REF!),0)</f>
        <v>0</v>
      </c>
      <c r="M278">
        <f>IFERROR(IF(#REF!="",0,#REF!+1),0)</f>
        <v>0</v>
      </c>
      <c r="N278">
        <f>IFERROR(IF(#REF!="",0,#REF!),0)</f>
        <v>0</v>
      </c>
      <c r="O278">
        <f>IFERROR(IF(#REF!="",0,#REF!+1),0)</f>
        <v>0</v>
      </c>
      <c r="P278">
        <f>IFERROR(IF(#REF!="",0,#REF!),0)</f>
        <v>0</v>
      </c>
      <c r="Q278">
        <f>IFERROR(IF(#REF!="",0,#REF!+1),0)</f>
        <v>0</v>
      </c>
      <c r="R278">
        <f>IFERROR(IF(#REF!="",0,#REF!),0)</f>
        <v>0</v>
      </c>
    </row>
    <row r="279" spans="7:18" x14ac:dyDescent="0.3">
      <c r="G279">
        <f t="shared" si="21"/>
        <v>0</v>
      </c>
      <c r="H279">
        <f t="shared" si="22"/>
        <v>0</v>
      </c>
      <c r="I279">
        <f t="shared" si="23"/>
        <v>0</v>
      </c>
      <c r="J279">
        <f t="shared" si="24"/>
        <v>0</v>
      </c>
      <c r="K279">
        <f t="shared" si="25"/>
        <v>0</v>
      </c>
      <c r="L279">
        <f>IFERROR(IF(#REF!="",0,#REF!),0)</f>
        <v>0</v>
      </c>
      <c r="M279">
        <f>IFERROR(IF(#REF!="",0,#REF!+1),0)</f>
        <v>0</v>
      </c>
      <c r="N279">
        <f>IFERROR(IF(#REF!="",0,#REF!),0)</f>
        <v>0</v>
      </c>
      <c r="O279">
        <f>IFERROR(IF(#REF!="",0,#REF!+1),0)</f>
        <v>0</v>
      </c>
      <c r="P279">
        <f>IFERROR(IF(#REF!="",0,#REF!),0)</f>
        <v>0</v>
      </c>
      <c r="Q279">
        <f>IFERROR(IF(#REF!="",0,#REF!+1),0)</f>
        <v>0</v>
      </c>
      <c r="R279">
        <f>IFERROR(IF(#REF!="",0,#REF!),0)</f>
        <v>0</v>
      </c>
    </row>
    <row r="280" spans="7:18" x14ac:dyDescent="0.3">
      <c r="G280">
        <f t="shared" si="21"/>
        <v>0</v>
      </c>
      <c r="H280">
        <f t="shared" si="22"/>
        <v>0</v>
      </c>
      <c r="I280">
        <f t="shared" si="23"/>
        <v>0</v>
      </c>
      <c r="J280">
        <f t="shared" si="24"/>
        <v>0</v>
      </c>
      <c r="K280">
        <f t="shared" si="25"/>
        <v>0</v>
      </c>
      <c r="L280">
        <f>IFERROR(IF(#REF!="",0,#REF!),0)</f>
        <v>0</v>
      </c>
      <c r="M280">
        <f>IFERROR(IF(#REF!="",0,#REF!+1),0)</f>
        <v>0</v>
      </c>
      <c r="N280">
        <f>IFERROR(IF(#REF!="",0,#REF!),0)</f>
        <v>0</v>
      </c>
      <c r="O280">
        <f>IFERROR(IF(#REF!="",0,#REF!+1),0)</f>
        <v>0</v>
      </c>
      <c r="P280">
        <f>IFERROR(IF(#REF!="",0,#REF!),0)</f>
        <v>0</v>
      </c>
      <c r="Q280">
        <f>IFERROR(IF(#REF!="",0,#REF!+1),0)</f>
        <v>0</v>
      </c>
      <c r="R280">
        <f>IFERROR(IF(#REF!="",0,#REF!),0)</f>
        <v>0</v>
      </c>
    </row>
    <row r="281" spans="7:18" x14ac:dyDescent="0.3">
      <c r="G281">
        <f t="shared" si="21"/>
        <v>0</v>
      </c>
      <c r="H281">
        <f t="shared" si="22"/>
        <v>0</v>
      </c>
      <c r="I281">
        <f t="shared" si="23"/>
        <v>0</v>
      </c>
      <c r="J281">
        <f t="shared" si="24"/>
        <v>0</v>
      </c>
      <c r="K281">
        <f t="shared" si="25"/>
        <v>0</v>
      </c>
      <c r="L281">
        <f>IFERROR(IF(#REF!="",0,#REF!),0)</f>
        <v>0</v>
      </c>
      <c r="M281">
        <f>IFERROR(IF(#REF!="",0,#REF!+1),0)</f>
        <v>0</v>
      </c>
      <c r="N281">
        <f>IFERROR(IF(#REF!="",0,#REF!),0)</f>
        <v>0</v>
      </c>
      <c r="O281">
        <f>IFERROR(IF(#REF!="",0,#REF!+1),0)</f>
        <v>0</v>
      </c>
      <c r="P281">
        <f>IFERROR(IF(#REF!="",0,#REF!),0)</f>
        <v>0</v>
      </c>
      <c r="Q281">
        <f>IFERROR(IF(#REF!="",0,#REF!+1),0)</f>
        <v>0</v>
      </c>
      <c r="R281">
        <f>IFERROR(IF(#REF!="",0,#REF!),0)</f>
        <v>0</v>
      </c>
    </row>
    <row r="282" spans="7:18" x14ac:dyDescent="0.3">
      <c r="G282">
        <f t="shared" si="21"/>
        <v>0</v>
      </c>
      <c r="H282">
        <f t="shared" si="22"/>
        <v>0</v>
      </c>
      <c r="I282">
        <f t="shared" si="23"/>
        <v>0</v>
      </c>
      <c r="J282">
        <f t="shared" si="24"/>
        <v>0</v>
      </c>
      <c r="K282">
        <f t="shared" si="25"/>
        <v>0</v>
      </c>
      <c r="L282">
        <f>IFERROR(IF(#REF!="",0,#REF!),0)</f>
        <v>0</v>
      </c>
      <c r="M282">
        <f>IFERROR(IF(#REF!="",0,#REF!+1),0)</f>
        <v>0</v>
      </c>
      <c r="N282">
        <f>IFERROR(IF(#REF!="",0,#REF!),0)</f>
        <v>0</v>
      </c>
      <c r="O282">
        <f>IFERROR(IF(#REF!="",0,#REF!+1),0)</f>
        <v>0</v>
      </c>
      <c r="P282">
        <f>IFERROR(IF(#REF!="",0,#REF!),0)</f>
        <v>0</v>
      </c>
      <c r="Q282">
        <f>IFERROR(IF(#REF!="",0,#REF!+1),0)</f>
        <v>0</v>
      </c>
      <c r="R282">
        <f>IFERROR(IF(#REF!="",0,#REF!),0)</f>
        <v>0</v>
      </c>
    </row>
    <row r="283" spans="7:18" x14ac:dyDescent="0.3">
      <c r="G283">
        <f t="shared" si="21"/>
        <v>0</v>
      </c>
      <c r="H283">
        <f t="shared" si="22"/>
        <v>0</v>
      </c>
      <c r="I283">
        <f t="shared" si="23"/>
        <v>0</v>
      </c>
      <c r="J283">
        <f t="shared" si="24"/>
        <v>0</v>
      </c>
      <c r="K283">
        <f t="shared" si="25"/>
        <v>0</v>
      </c>
      <c r="L283">
        <f>IFERROR(IF(#REF!="",0,#REF!),0)</f>
        <v>0</v>
      </c>
      <c r="M283">
        <f>IFERROR(IF(#REF!="",0,#REF!+1),0)</f>
        <v>0</v>
      </c>
      <c r="N283">
        <f>IFERROR(IF(#REF!="",0,#REF!),0)</f>
        <v>0</v>
      </c>
      <c r="O283">
        <f>IFERROR(IF(#REF!="",0,#REF!+1),0)</f>
        <v>0</v>
      </c>
      <c r="P283">
        <f>IFERROR(IF(#REF!="",0,#REF!),0)</f>
        <v>0</v>
      </c>
      <c r="Q283">
        <f>IFERROR(IF(#REF!="",0,#REF!+1),0)</f>
        <v>0</v>
      </c>
      <c r="R283">
        <f>IFERROR(IF(#REF!="",0,#REF!),0)</f>
        <v>0</v>
      </c>
    </row>
    <row r="284" spans="7:18" x14ac:dyDescent="0.3">
      <c r="G284">
        <f t="shared" si="21"/>
        <v>0</v>
      </c>
      <c r="H284">
        <f t="shared" si="22"/>
        <v>0</v>
      </c>
      <c r="I284">
        <f t="shared" si="23"/>
        <v>0</v>
      </c>
      <c r="J284">
        <f t="shared" si="24"/>
        <v>0</v>
      </c>
      <c r="K284">
        <f t="shared" si="25"/>
        <v>0</v>
      </c>
      <c r="L284">
        <f>IFERROR(IF(#REF!="",0,#REF!),0)</f>
        <v>0</v>
      </c>
      <c r="M284">
        <f>IFERROR(IF(#REF!="",0,#REF!+1),0)</f>
        <v>0</v>
      </c>
      <c r="N284">
        <f>IFERROR(IF(#REF!="",0,#REF!),0)</f>
        <v>0</v>
      </c>
      <c r="O284">
        <f>IFERROR(IF(#REF!="",0,#REF!+1),0)</f>
        <v>0</v>
      </c>
      <c r="P284">
        <f>IFERROR(IF(#REF!="",0,#REF!),0)</f>
        <v>0</v>
      </c>
      <c r="Q284">
        <f>IFERROR(IF(#REF!="",0,#REF!+1),0)</f>
        <v>0</v>
      </c>
      <c r="R284">
        <f>IFERROR(IF(#REF!="",0,#REF!),0)</f>
        <v>0</v>
      </c>
    </row>
    <row r="285" spans="7:18" x14ac:dyDescent="0.3">
      <c r="G285">
        <f t="shared" si="21"/>
        <v>0</v>
      </c>
      <c r="H285">
        <f t="shared" si="22"/>
        <v>0</v>
      </c>
      <c r="I285">
        <f t="shared" si="23"/>
        <v>0</v>
      </c>
      <c r="J285">
        <f t="shared" si="24"/>
        <v>0</v>
      </c>
      <c r="K285">
        <f t="shared" si="25"/>
        <v>0</v>
      </c>
      <c r="L285">
        <f>IFERROR(IF(#REF!="",0,#REF!),0)</f>
        <v>0</v>
      </c>
      <c r="M285">
        <f>IFERROR(IF(#REF!="",0,#REF!+1),0)</f>
        <v>0</v>
      </c>
      <c r="N285">
        <f>IFERROR(IF(#REF!="",0,#REF!),0)</f>
        <v>0</v>
      </c>
      <c r="O285">
        <f>IFERROR(IF(#REF!="",0,#REF!+1),0)</f>
        <v>0</v>
      </c>
      <c r="P285">
        <f>IFERROR(IF(#REF!="",0,#REF!),0)</f>
        <v>0</v>
      </c>
      <c r="Q285">
        <f>IFERROR(IF(#REF!="",0,#REF!+1),0)</f>
        <v>0</v>
      </c>
      <c r="R285">
        <f>IFERROR(IF(#REF!="",0,#REF!),0)</f>
        <v>0</v>
      </c>
    </row>
    <row r="286" spans="7:18" x14ac:dyDescent="0.3">
      <c r="G286">
        <f t="shared" si="21"/>
        <v>0</v>
      </c>
      <c r="H286">
        <f t="shared" si="22"/>
        <v>0</v>
      </c>
      <c r="I286">
        <f t="shared" si="23"/>
        <v>0</v>
      </c>
      <c r="J286">
        <f t="shared" si="24"/>
        <v>0</v>
      </c>
      <c r="K286">
        <f t="shared" si="25"/>
        <v>0</v>
      </c>
      <c r="L286">
        <f>IFERROR(IF(#REF!="",0,#REF!),0)</f>
        <v>0</v>
      </c>
      <c r="M286">
        <f>IFERROR(IF(#REF!="",0,#REF!+1),0)</f>
        <v>0</v>
      </c>
      <c r="N286">
        <f>IFERROR(IF(#REF!="",0,#REF!),0)</f>
        <v>0</v>
      </c>
      <c r="O286">
        <f>IFERROR(IF(#REF!="",0,#REF!+1),0)</f>
        <v>0</v>
      </c>
      <c r="P286">
        <f>IFERROR(IF(#REF!="",0,#REF!),0)</f>
        <v>0</v>
      </c>
      <c r="Q286">
        <f>IFERROR(IF(#REF!="",0,#REF!+1),0)</f>
        <v>0</v>
      </c>
      <c r="R286">
        <f>IFERROR(IF(#REF!="",0,#REF!),0)</f>
        <v>0</v>
      </c>
    </row>
    <row r="287" spans="7:18" x14ac:dyDescent="0.3">
      <c r="G287">
        <f t="shared" si="21"/>
        <v>0</v>
      </c>
      <c r="H287">
        <f t="shared" si="22"/>
        <v>0</v>
      </c>
      <c r="I287">
        <f t="shared" si="23"/>
        <v>0</v>
      </c>
      <c r="J287">
        <f t="shared" si="24"/>
        <v>0</v>
      </c>
      <c r="K287">
        <f t="shared" si="25"/>
        <v>0</v>
      </c>
      <c r="L287">
        <f>IFERROR(IF(#REF!="",0,#REF!),0)</f>
        <v>0</v>
      </c>
      <c r="M287">
        <f>IFERROR(IF(#REF!="",0,#REF!+1),0)</f>
        <v>0</v>
      </c>
      <c r="N287">
        <f>IFERROR(IF(#REF!="",0,#REF!),0)</f>
        <v>0</v>
      </c>
      <c r="O287">
        <f>IFERROR(IF(#REF!="",0,#REF!+1),0)</f>
        <v>0</v>
      </c>
      <c r="P287">
        <f>IFERROR(IF(#REF!="",0,#REF!),0)</f>
        <v>0</v>
      </c>
      <c r="Q287">
        <f>IFERROR(IF(#REF!="",0,#REF!+1),0)</f>
        <v>0</v>
      </c>
      <c r="R287">
        <f>IFERROR(IF(#REF!="",0,#REF!),0)</f>
        <v>0</v>
      </c>
    </row>
    <row r="288" spans="7:18" x14ac:dyDescent="0.3">
      <c r="G288">
        <f t="shared" si="21"/>
        <v>0</v>
      </c>
      <c r="H288">
        <f t="shared" si="22"/>
        <v>0</v>
      </c>
      <c r="I288">
        <f t="shared" si="23"/>
        <v>0</v>
      </c>
      <c r="J288">
        <f t="shared" si="24"/>
        <v>0</v>
      </c>
      <c r="K288">
        <f t="shared" si="25"/>
        <v>0</v>
      </c>
      <c r="L288">
        <f>IFERROR(IF(#REF!="",0,#REF!),0)</f>
        <v>0</v>
      </c>
      <c r="M288">
        <f>IFERROR(IF(#REF!="",0,#REF!+1),0)</f>
        <v>0</v>
      </c>
      <c r="N288">
        <f>IFERROR(IF(#REF!="",0,#REF!),0)</f>
        <v>0</v>
      </c>
      <c r="O288">
        <f>IFERROR(IF(#REF!="",0,#REF!+1),0)</f>
        <v>0</v>
      </c>
      <c r="P288">
        <f>IFERROR(IF(#REF!="",0,#REF!),0)</f>
        <v>0</v>
      </c>
      <c r="Q288">
        <f>IFERROR(IF(#REF!="",0,#REF!+1),0)</f>
        <v>0</v>
      </c>
      <c r="R288">
        <f>IFERROR(IF(#REF!="",0,#REF!),0)</f>
        <v>0</v>
      </c>
    </row>
    <row r="289" spans="7:18" x14ac:dyDescent="0.3">
      <c r="G289">
        <f t="shared" si="21"/>
        <v>0</v>
      </c>
      <c r="H289">
        <f t="shared" si="22"/>
        <v>0</v>
      </c>
      <c r="I289">
        <f t="shared" si="23"/>
        <v>0</v>
      </c>
      <c r="J289">
        <f t="shared" si="24"/>
        <v>0</v>
      </c>
      <c r="K289">
        <f t="shared" si="25"/>
        <v>0</v>
      </c>
      <c r="L289">
        <f>IFERROR(IF(#REF!="",0,#REF!),0)</f>
        <v>0</v>
      </c>
      <c r="M289">
        <f>IFERROR(IF(#REF!="",0,#REF!+1),0)</f>
        <v>0</v>
      </c>
      <c r="N289">
        <f>IFERROR(IF(#REF!="",0,#REF!),0)</f>
        <v>0</v>
      </c>
      <c r="O289">
        <f>IFERROR(IF(#REF!="",0,#REF!+1),0)</f>
        <v>0</v>
      </c>
      <c r="P289">
        <f>IFERROR(IF(#REF!="",0,#REF!),0)</f>
        <v>0</v>
      </c>
      <c r="Q289">
        <f>IFERROR(IF(#REF!="",0,#REF!+1),0)</f>
        <v>0</v>
      </c>
      <c r="R289">
        <f>IFERROR(IF(#REF!="",0,#REF!),0)</f>
        <v>0</v>
      </c>
    </row>
    <row r="290" spans="7:18" x14ac:dyDescent="0.3">
      <c r="G290">
        <f t="shared" si="21"/>
        <v>0</v>
      </c>
      <c r="H290">
        <f t="shared" si="22"/>
        <v>0</v>
      </c>
      <c r="I290">
        <f t="shared" si="23"/>
        <v>0</v>
      </c>
      <c r="J290">
        <f t="shared" si="24"/>
        <v>0</v>
      </c>
      <c r="K290">
        <f t="shared" si="25"/>
        <v>0</v>
      </c>
      <c r="L290">
        <f>IFERROR(IF(#REF!="",0,#REF!),0)</f>
        <v>0</v>
      </c>
      <c r="M290">
        <f>IFERROR(IF(#REF!="",0,#REF!+1),0)</f>
        <v>0</v>
      </c>
      <c r="N290">
        <f>IFERROR(IF(#REF!="",0,#REF!),0)</f>
        <v>0</v>
      </c>
      <c r="O290">
        <f>IFERROR(IF(#REF!="",0,#REF!+1),0)</f>
        <v>0</v>
      </c>
      <c r="P290">
        <f>IFERROR(IF(#REF!="",0,#REF!),0)</f>
        <v>0</v>
      </c>
      <c r="Q290">
        <f>IFERROR(IF(#REF!="",0,#REF!+1),0)</f>
        <v>0</v>
      </c>
      <c r="R290">
        <f>IFERROR(IF(#REF!="",0,#REF!),0)</f>
        <v>0</v>
      </c>
    </row>
    <row r="291" spans="7:18" x14ac:dyDescent="0.3">
      <c r="G291">
        <f t="shared" si="21"/>
        <v>0</v>
      </c>
      <c r="H291">
        <f t="shared" si="22"/>
        <v>0</v>
      </c>
      <c r="I291">
        <f t="shared" si="23"/>
        <v>0</v>
      </c>
      <c r="J291">
        <f t="shared" si="24"/>
        <v>0</v>
      </c>
      <c r="K291">
        <f t="shared" si="25"/>
        <v>0</v>
      </c>
      <c r="L291">
        <f>IFERROR(IF(#REF!="",0,#REF!),0)</f>
        <v>0</v>
      </c>
      <c r="M291">
        <f>IFERROR(IF(#REF!="",0,#REF!+1),0)</f>
        <v>0</v>
      </c>
      <c r="N291">
        <f>IFERROR(IF(#REF!="",0,#REF!),0)</f>
        <v>0</v>
      </c>
      <c r="O291">
        <f>IFERROR(IF(#REF!="",0,#REF!+1),0)</f>
        <v>0</v>
      </c>
      <c r="P291">
        <f>IFERROR(IF(#REF!="",0,#REF!),0)</f>
        <v>0</v>
      </c>
      <c r="Q291">
        <f>IFERROR(IF(#REF!="",0,#REF!+1),0)</f>
        <v>0</v>
      </c>
      <c r="R291">
        <f>IFERROR(IF(#REF!="",0,#REF!),0)</f>
        <v>0</v>
      </c>
    </row>
    <row r="292" spans="7:18" x14ac:dyDescent="0.3">
      <c r="G292">
        <f t="shared" si="21"/>
        <v>0</v>
      </c>
      <c r="H292">
        <f t="shared" si="22"/>
        <v>0</v>
      </c>
      <c r="I292">
        <f t="shared" si="23"/>
        <v>0</v>
      </c>
      <c r="J292">
        <f t="shared" si="24"/>
        <v>0</v>
      </c>
      <c r="K292">
        <f t="shared" si="25"/>
        <v>0</v>
      </c>
      <c r="L292">
        <f>IFERROR(IF(#REF!="",0,#REF!),0)</f>
        <v>0</v>
      </c>
      <c r="M292">
        <f>IFERROR(IF(#REF!="",0,#REF!+1),0)</f>
        <v>0</v>
      </c>
      <c r="N292">
        <f>IFERROR(IF(#REF!="",0,#REF!),0)</f>
        <v>0</v>
      </c>
      <c r="O292">
        <f>IFERROR(IF(#REF!="",0,#REF!+1),0)</f>
        <v>0</v>
      </c>
      <c r="P292">
        <f>IFERROR(IF(#REF!="",0,#REF!),0)</f>
        <v>0</v>
      </c>
      <c r="Q292">
        <f>IFERROR(IF(#REF!="",0,#REF!+1),0)</f>
        <v>0</v>
      </c>
      <c r="R292">
        <f>IFERROR(IF(#REF!="",0,#REF!),0)</f>
        <v>0</v>
      </c>
    </row>
    <row r="293" spans="7:18" x14ac:dyDescent="0.3">
      <c r="G293">
        <f t="shared" si="21"/>
        <v>0</v>
      </c>
      <c r="H293">
        <f t="shared" si="22"/>
        <v>0</v>
      </c>
      <c r="I293">
        <f t="shared" si="23"/>
        <v>0</v>
      </c>
      <c r="J293">
        <f t="shared" si="24"/>
        <v>0</v>
      </c>
      <c r="K293">
        <f t="shared" si="25"/>
        <v>0</v>
      </c>
      <c r="L293">
        <f>IFERROR(IF(#REF!="",0,#REF!),0)</f>
        <v>0</v>
      </c>
      <c r="M293">
        <f>IFERROR(IF(#REF!="",0,#REF!+1),0)</f>
        <v>0</v>
      </c>
      <c r="N293">
        <f>IFERROR(IF(#REF!="",0,#REF!),0)</f>
        <v>0</v>
      </c>
      <c r="O293">
        <f>IFERROR(IF(#REF!="",0,#REF!+1),0)</f>
        <v>0</v>
      </c>
      <c r="P293">
        <f>IFERROR(IF(#REF!="",0,#REF!),0)</f>
        <v>0</v>
      </c>
      <c r="Q293">
        <f>IFERROR(IF(#REF!="",0,#REF!+1),0)</f>
        <v>0</v>
      </c>
      <c r="R293">
        <f>IFERROR(IF(#REF!="",0,#REF!),0)</f>
        <v>0</v>
      </c>
    </row>
    <row r="294" spans="7:18" x14ac:dyDescent="0.3">
      <c r="G294">
        <f t="shared" si="21"/>
        <v>0</v>
      </c>
      <c r="H294">
        <f t="shared" si="22"/>
        <v>0</v>
      </c>
      <c r="I294">
        <f t="shared" si="23"/>
        <v>0</v>
      </c>
      <c r="J294">
        <f t="shared" si="24"/>
        <v>0</v>
      </c>
      <c r="K294">
        <f t="shared" si="25"/>
        <v>0</v>
      </c>
      <c r="L294">
        <f>IFERROR(IF(#REF!="",0,#REF!),0)</f>
        <v>0</v>
      </c>
      <c r="M294">
        <f>IFERROR(IF(#REF!="",0,#REF!+1),0)</f>
        <v>0</v>
      </c>
      <c r="N294">
        <f>IFERROR(IF(#REF!="",0,#REF!),0)</f>
        <v>0</v>
      </c>
      <c r="O294">
        <f>IFERROR(IF(#REF!="",0,#REF!+1),0)</f>
        <v>0</v>
      </c>
      <c r="P294">
        <f>IFERROR(IF(#REF!="",0,#REF!),0)</f>
        <v>0</v>
      </c>
      <c r="Q294">
        <f>IFERROR(IF(#REF!="",0,#REF!+1),0)</f>
        <v>0</v>
      </c>
      <c r="R294">
        <f>IFERROR(IF(#REF!="",0,#REF!),0)</f>
        <v>0</v>
      </c>
    </row>
    <row r="295" spans="7:18" x14ac:dyDescent="0.3">
      <c r="G295">
        <f t="shared" si="21"/>
        <v>0</v>
      </c>
      <c r="H295">
        <f t="shared" si="22"/>
        <v>0</v>
      </c>
      <c r="I295">
        <f t="shared" si="23"/>
        <v>0</v>
      </c>
      <c r="J295">
        <f t="shared" si="24"/>
        <v>0</v>
      </c>
      <c r="K295">
        <f t="shared" si="25"/>
        <v>0</v>
      </c>
      <c r="L295">
        <f>IFERROR(IF(#REF!="",0,#REF!),0)</f>
        <v>0</v>
      </c>
      <c r="M295">
        <f>IFERROR(IF(#REF!="",0,#REF!+1),0)</f>
        <v>0</v>
      </c>
      <c r="N295">
        <f>IFERROR(IF(#REF!="",0,#REF!),0)</f>
        <v>0</v>
      </c>
      <c r="O295">
        <f>IFERROR(IF(#REF!="",0,#REF!+1),0)</f>
        <v>0</v>
      </c>
      <c r="P295">
        <f>IFERROR(IF(#REF!="",0,#REF!),0)</f>
        <v>0</v>
      </c>
      <c r="Q295">
        <f>IFERROR(IF(#REF!="",0,#REF!+1),0)</f>
        <v>0</v>
      </c>
      <c r="R295">
        <f>IFERROR(IF(#REF!="",0,#REF!),0)</f>
        <v>0</v>
      </c>
    </row>
    <row r="296" spans="7:18" x14ac:dyDescent="0.3">
      <c r="G296">
        <f t="shared" si="21"/>
        <v>0</v>
      </c>
      <c r="H296">
        <f t="shared" si="22"/>
        <v>0</v>
      </c>
      <c r="I296">
        <f t="shared" si="23"/>
        <v>0</v>
      </c>
      <c r="J296">
        <f t="shared" si="24"/>
        <v>0</v>
      </c>
      <c r="K296">
        <f t="shared" si="25"/>
        <v>0</v>
      </c>
      <c r="L296">
        <f>IFERROR(IF(#REF!="",0,#REF!),0)</f>
        <v>0</v>
      </c>
      <c r="M296">
        <f>IFERROR(IF(#REF!="",0,#REF!+1),0)</f>
        <v>0</v>
      </c>
      <c r="N296">
        <f>IFERROR(IF(#REF!="",0,#REF!),0)</f>
        <v>0</v>
      </c>
      <c r="O296">
        <f>IFERROR(IF(#REF!="",0,#REF!+1),0)</f>
        <v>0</v>
      </c>
      <c r="P296">
        <f>IFERROR(IF(#REF!="",0,#REF!),0)</f>
        <v>0</v>
      </c>
      <c r="Q296">
        <f>IFERROR(IF(#REF!="",0,#REF!+1),0)</f>
        <v>0</v>
      </c>
      <c r="R296">
        <f>IFERROR(IF(#REF!="",0,#REF!),0)</f>
        <v>0</v>
      </c>
    </row>
    <row r="297" spans="7:18" x14ac:dyDescent="0.3">
      <c r="G297">
        <f t="shared" si="21"/>
        <v>0</v>
      </c>
      <c r="H297">
        <f t="shared" si="22"/>
        <v>0</v>
      </c>
      <c r="I297">
        <f t="shared" si="23"/>
        <v>0</v>
      </c>
      <c r="J297">
        <f t="shared" si="24"/>
        <v>0</v>
      </c>
      <c r="K297">
        <f t="shared" si="25"/>
        <v>0</v>
      </c>
      <c r="L297">
        <f>IFERROR(IF(#REF!="",0,#REF!),0)</f>
        <v>0</v>
      </c>
      <c r="M297">
        <f>IFERROR(IF(#REF!="",0,#REF!+1),0)</f>
        <v>0</v>
      </c>
      <c r="N297">
        <f>IFERROR(IF(#REF!="",0,#REF!),0)</f>
        <v>0</v>
      </c>
      <c r="O297">
        <f>IFERROR(IF(#REF!="",0,#REF!+1),0)</f>
        <v>0</v>
      </c>
      <c r="P297">
        <f>IFERROR(IF(#REF!="",0,#REF!),0)</f>
        <v>0</v>
      </c>
      <c r="Q297">
        <f>IFERROR(IF(#REF!="",0,#REF!+1),0)</f>
        <v>0</v>
      </c>
      <c r="R297">
        <f>IFERROR(IF(#REF!="",0,#REF!),0)</f>
        <v>0</v>
      </c>
    </row>
    <row r="298" spans="7:18" x14ac:dyDescent="0.3">
      <c r="G298">
        <f t="shared" si="21"/>
        <v>0</v>
      </c>
      <c r="H298">
        <f t="shared" si="22"/>
        <v>0</v>
      </c>
      <c r="I298">
        <f t="shared" si="23"/>
        <v>0</v>
      </c>
      <c r="J298">
        <f t="shared" si="24"/>
        <v>0</v>
      </c>
      <c r="K298">
        <f t="shared" si="25"/>
        <v>0</v>
      </c>
      <c r="L298">
        <f>IFERROR(IF(#REF!="",0,#REF!),0)</f>
        <v>0</v>
      </c>
      <c r="M298">
        <f>IFERROR(IF(#REF!="",0,#REF!+1),0)</f>
        <v>0</v>
      </c>
      <c r="N298">
        <f>IFERROR(IF(#REF!="",0,#REF!),0)</f>
        <v>0</v>
      </c>
      <c r="O298">
        <f>IFERROR(IF(#REF!="",0,#REF!+1),0)</f>
        <v>0</v>
      </c>
      <c r="P298">
        <f>IFERROR(IF(#REF!="",0,#REF!),0)</f>
        <v>0</v>
      </c>
      <c r="Q298">
        <f>IFERROR(IF(#REF!="",0,#REF!+1),0)</f>
        <v>0</v>
      </c>
      <c r="R298">
        <f>IFERROR(IF(#REF!="",0,#REF!),0)</f>
        <v>0</v>
      </c>
    </row>
    <row r="299" spans="7:18" x14ac:dyDescent="0.3">
      <c r="G299">
        <f t="shared" si="21"/>
        <v>0</v>
      </c>
      <c r="H299">
        <f t="shared" si="22"/>
        <v>0</v>
      </c>
      <c r="I299">
        <f t="shared" si="23"/>
        <v>0</v>
      </c>
      <c r="J299">
        <f t="shared" si="24"/>
        <v>0</v>
      </c>
      <c r="K299">
        <f t="shared" si="25"/>
        <v>0</v>
      </c>
      <c r="L299">
        <f>IFERROR(IF(#REF!="",0,#REF!),0)</f>
        <v>0</v>
      </c>
      <c r="M299">
        <f>IFERROR(IF(#REF!="",0,#REF!+1),0)</f>
        <v>0</v>
      </c>
      <c r="N299">
        <f>IFERROR(IF(#REF!="",0,#REF!),0)</f>
        <v>0</v>
      </c>
      <c r="O299">
        <f>IFERROR(IF(#REF!="",0,#REF!+1),0)</f>
        <v>0</v>
      </c>
      <c r="P299">
        <f>IFERROR(IF(#REF!="",0,#REF!),0)</f>
        <v>0</v>
      </c>
      <c r="Q299">
        <f>IFERROR(IF(#REF!="",0,#REF!+1),0)</f>
        <v>0</v>
      </c>
      <c r="R299">
        <f>IFERROR(IF(#REF!="",0,#REF!),0)</f>
        <v>0</v>
      </c>
    </row>
    <row r="300" spans="7:18" x14ac:dyDescent="0.3">
      <c r="G300">
        <f t="shared" si="21"/>
        <v>0</v>
      </c>
      <c r="H300">
        <f t="shared" si="22"/>
        <v>0</v>
      </c>
      <c r="I300">
        <f t="shared" si="23"/>
        <v>0</v>
      </c>
      <c r="J300">
        <f t="shared" si="24"/>
        <v>0</v>
      </c>
      <c r="K300">
        <f t="shared" si="25"/>
        <v>0</v>
      </c>
      <c r="L300">
        <f>IFERROR(IF(#REF!="",0,#REF!),0)</f>
        <v>0</v>
      </c>
      <c r="M300">
        <f>IFERROR(IF(#REF!="",0,#REF!+1),0)</f>
        <v>0</v>
      </c>
      <c r="N300">
        <f>IFERROR(IF(#REF!="",0,#REF!),0)</f>
        <v>0</v>
      </c>
      <c r="O300">
        <f>IFERROR(IF(#REF!="",0,#REF!+1),0)</f>
        <v>0</v>
      </c>
      <c r="P300">
        <f>IFERROR(IF(#REF!="",0,#REF!),0)</f>
        <v>0</v>
      </c>
      <c r="Q300">
        <f>IFERROR(IF(#REF!="",0,#REF!+1),0)</f>
        <v>0</v>
      </c>
      <c r="R300">
        <f>IFERROR(IF(#REF!="",0,#REF!),0)</f>
        <v>0</v>
      </c>
    </row>
    <row r="301" spans="7:18" x14ac:dyDescent="0.3">
      <c r="G301">
        <f t="shared" si="21"/>
        <v>0</v>
      </c>
      <c r="H301">
        <f t="shared" si="22"/>
        <v>0</v>
      </c>
      <c r="I301">
        <f t="shared" si="23"/>
        <v>0</v>
      </c>
      <c r="J301">
        <f t="shared" si="24"/>
        <v>0</v>
      </c>
      <c r="K301">
        <f t="shared" si="25"/>
        <v>0</v>
      </c>
      <c r="L301">
        <f>IFERROR(IF(#REF!="",0,#REF!),0)</f>
        <v>0</v>
      </c>
      <c r="M301">
        <f>IFERROR(IF(#REF!="",0,#REF!+1),0)</f>
        <v>0</v>
      </c>
      <c r="N301">
        <f>IFERROR(IF(#REF!="",0,#REF!),0)</f>
        <v>0</v>
      </c>
      <c r="O301">
        <f>IFERROR(IF(#REF!="",0,#REF!+1),0)</f>
        <v>0</v>
      </c>
      <c r="P301">
        <f>IFERROR(IF(#REF!="",0,#REF!),0)</f>
        <v>0</v>
      </c>
      <c r="Q301">
        <f>IFERROR(IF(#REF!="",0,#REF!+1),0)</f>
        <v>0</v>
      </c>
      <c r="R301">
        <f>IFERROR(IF(#REF!="",0,#REF!),0)</f>
        <v>0</v>
      </c>
    </row>
    <row r="302" spans="7:18" x14ac:dyDescent="0.3">
      <c r="G302">
        <f t="shared" si="21"/>
        <v>0</v>
      </c>
      <c r="H302">
        <f t="shared" si="22"/>
        <v>0</v>
      </c>
      <c r="I302">
        <f t="shared" si="23"/>
        <v>0</v>
      </c>
      <c r="J302">
        <f t="shared" si="24"/>
        <v>0</v>
      </c>
      <c r="K302">
        <f t="shared" si="25"/>
        <v>0</v>
      </c>
      <c r="L302">
        <f>IFERROR(IF(#REF!="",0,#REF!),0)</f>
        <v>0</v>
      </c>
      <c r="M302">
        <f>IFERROR(IF(#REF!="",0,#REF!+1),0)</f>
        <v>0</v>
      </c>
      <c r="N302">
        <f>IFERROR(IF(#REF!="",0,#REF!),0)</f>
        <v>0</v>
      </c>
      <c r="O302">
        <f>IFERROR(IF(#REF!="",0,#REF!+1),0)</f>
        <v>0</v>
      </c>
      <c r="P302">
        <f>IFERROR(IF(#REF!="",0,#REF!),0)</f>
        <v>0</v>
      </c>
      <c r="Q302">
        <f>IFERROR(IF(#REF!="",0,#REF!+1),0)</f>
        <v>0</v>
      </c>
      <c r="R302">
        <f>IFERROR(IF(#REF!="",0,#REF!),0)</f>
        <v>0</v>
      </c>
    </row>
    <row r="303" spans="7:18" x14ac:dyDescent="0.3">
      <c r="G303">
        <f t="shared" si="21"/>
        <v>0</v>
      </c>
      <c r="H303">
        <f t="shared" si="22"/>
        <v>0</v>
      </c>
      <c r="I303">
        <f t="shared" si="23"/>
        <v>0</v>
      </c>
      <c r="J303">
        <f t="shared" si="24"/>
        <v>0</v>
      </c>
      <c r="K303">
        <f t="shared" si="25"/>
        <v>0</v>
      </c>
      <c r="L303">
        <f>IFERROR(IF(#REF!="",0,#REF!),0)</f>
        <v>0</v>
      </c>
      <c r="M303">
        <f>IFERROR(IF(#REF!="",0,#REF!+1),0)</f>
        <v>0</v>
      </c>
      <c r="N303">
        <f>IFERROR(IF(#REF!="",0,#REF!),0)</f>
        <v>0</v>
      </c>
      <c r="O303">
        <f>IFERROR(IF(#REF!="",0,#REF!+1),0)</f>
        <v>0</v>
      </c>
      <c r="P303">
        <f>IFERROR(IF(#REF!="",0,#REF!),0)</f>
        <v>0</v>
      </c>
      <c r="Q303">
        <f>IFERROR(IF(#REF!="",0,#REF!+1),0)</f>
        <v>0</v>
      </c>
      <c r="R303">
        <f>IFERROR(IF(#REF!="",0,#REF!),0)</f>
        <v>0</v>
      </c>
    </row>
    <row r="304" spans="7:18" x14ac:dyDescent="0.3">
      <c r="G304">
        <f t="shared" si="21"/>
        <v>0</v>
      </c>
      <c r="H304">
        <f t="shared" si="22"/>
        <v>0</v>
      </c>
      <c r="I304">
        <f t="shared" si="23"/>
        <v>0</v>
      </c>
      <c r="J304">
        <f t="shared" si="24"/>
        <v>0</v>
      </c>
      <c r="K304">
        <f t="shared" si="25"/>
        <v>0</v>
      </c>
      <c r="L304">
        <f>IFERROR(IF(#REF!="",0,#REF!),0)</f>
        <v>0</v>
      </c>
      <c r="M304">
        <f>IFERROR(IF(#REF!="",0,#REF!+1),0)</f>
        <v>0</v>
      </c>
      <c r="N304">
        <f>IFERROR(IF(#REF!="",0,#REF!),0)</f>
        <v>0</v>
      </c>
      <c r="O304">
        <f>IFERROR(IF(#REF!="",0,#REF!+1),0)</f>
        <v>0</v>
      </c>
      <c r="P304">
        <f>IFERROR(IF(#REF!="",0,#REF!),0)</f>
        <v>0</v>
      </c>
      <c r="Q304">
        <f>IFERROR(IF(#REF!="",0,#REF!+1),0)</f>
        <v>0</v>
      </c>
      <c r="R304">
        <f>IFERROR(IF(#REF!="",0,#REF!),0)</f>
        <v>0</v>
      </c>
    </row>
    <row r="305" spans="7:18" x14ac:dyDescent="0.3">
      <c r="G305">
        <f t="shared" si="21"/>
        <v>0</v>
      </c>
      <c r="H305">
        <f t="shared" si="22"/>
        <v>0</v>
      </c>
      <c r="I305">
        <f t="shared" si="23"/>
        <v>0</v>
      </c>
      <c r="J305">
        <f t="shared" si="24"/>
        <v>0</v>
      </c>
      <c r="K305">
        <f t="shared" si="25"/>
        <v>0</v>
      </c>
      <c r="L305">
        <f>IFERROR(IF(#REF!="",0,#REF!),0)</f>
        <v>0</v>
      </c>
      <c r="M305">
        <f>IFERROR(IF(#REF!="",0,#REF!+1),0)</f>
        <v>0</v>
      </c>
      <c r="N305">
        <f>IFERROR(IF(#REF!="",0,#REF!),0)</f>
        <v>0</v>
      </c>
      <c r="O305">
        <f>IFERROR(IF(#REF!="",0,#REF!+1),0)</f>
        <v>0</v>
      </c>
      <c r="P305">
        <f>IFERROR(IF(#REF!="",0,#REF!),0)</f>
        <v>0</v>
      </c>
      <c r="Q305">
        <f>IFERROR(IF(#REF!="",0,#REF!+1),0)</f>
        <v>0</v>
      </c>
      <c r="R305">
        <f>IFERROR(IF(#REF!="",0,#REF!),0)</f>
        <v>0</v>
      </c>
    </row>
    <row r="306" spans="7:18" x14ac:dyDescent="0.3">
      <c r="G306">
        <f t="shared" si="21"/>
        <v>0</v>
      </c>
      <c r="H306">
        <f t="shared" si="22"/>
        <v>0</v>
      </c>
      <c r="I306">
        <f t="shared" si="23"/>
        <v>0</v>
      </c>
      <c r="J306">
        <f t="shared" si="24"/>
        <v>0</v>
      </c>
      <c r="K306">
        <f t="shared" si="25"/>
        <v>0</v>
      </c>
      <c r="L306">
        <f>IFERROR(IF(#REF!="",0,#REF!),0)</f>
        <v>0</v>
      </c>
      <c r="M306">
        <f>IFERROR(IF(#REF!="",0,#REF!+1),0)</f>
        <v>0</v>
      </c>
      <c r="N306">
        <f>IFERROR(IF(#REF!="",0,#REF!),0)</f>
        <v>0</v>
      </c>
      <c r="O306">
        <f>IFERROR(IF(#REF!="",0,#REF!+1),0)</f>
        <v>0</v>
      </c>
      <c r="P306">
        <f>IFERROR(IF(#REF!="",0,#REF!),0)</f>
        <v>0</v>
      </c>
      <c r="Q306">
        <f>IFERROR(IF(#REF!="",0,#REF!+1),0)</f>
        <v>0</v>
      </c>
      <c r="R306">
        <f>IFERROR(IF(#REF!="",0,#REF!),0)</f>
        <v>0</v>
      </c>
    </row>
    <row r="307" spans="7:18" x14ac:dyDescent="0.3">
      <c r="G307">
        <f t="shared" si="21"/>
        <v>0</v>
      </c>
      <c r="H307">
        <f t="shared" si="22"/>
        <v>0</v>
      </c>
      <c r="I307">
        <f t="shared" si="23"/>
        <v>0</v>
      </c>
      <c r="J307">
        <f t="shared" si="24"/>
        <v>0</v>
      </c>
      <c r="K307">
        <f t="shared" si="25"/>
        <v>0</v>
      </c>
      <c r="L307">
        <f>IFERROR(IF(#REF!="",0,#REF!),0)</f>
        <v>0</v>
      </c>
      <c r="M307">
        <f>IFERROR(IF(#REF!="",0,#REF!+1),0)</f>
        <v>0</v>
      </c>
      <c r="N307">
        <f>IFERROR(IF(#REF!="",0,#REF!),0)</f>
        <v>0</v>
      </c>
      <c r="O307">
        <f>IFERROR(IF(#REF!="",0,#REF!+1),0)</f>
        <v>0</v>
      </c>
      <c r="P307">
        <f>IFERROR(IF(#REF!="",0,#REF!),0)</f>
        <v>0</v>
      </c>
      <c r="Q307">
        <f>IFERROR(IF(#REF!="",0,#REF!+1),0)</f>
        <v>0</v>
      </c>
      <c r="R307">
        <f>IFERROR(IF(#REF!="",0,#REF!),0)</f>
        <v>0</v>
      </c>
    </row>
    <row r="308" spans="7:18" x14ac:dyDescent="0.3">
      <c r="G308">
        <f t="shared" si="21"/>
        <v>0</v>
      </c>
      <c r="H308">
        <f t="shared" si="22"/>
        <v>0</v>
      </c>
      <c r="I308">
        <f t="shared" si="23"/>
        <v>0</v>
      </c>
      <c r="J308">
        <f t="shared" si="24"/>
        <v>0</v>
      </c>
      <c r="K308">
        <f t="shared" si="25"/>
        <v>0</v>
      </c>
      <c r="L308">
        <f>IFERROR(IF(#REF!="",0,#REF!),0)</f>
        <v>0</v>
      </c>
      <c r="M308">
        <f>IFERROR(IF(#REF!="",0,#REF!+1),0)</f>
        <v>0</v>
      </c>
      <c r="N308">
        <f>IFERROR(IF(#REF!="",0,#REF!),0)</f>
        <v>0</v>
      </c>
      <c r="O308">
        <f>IFERROR(IF(#REF!="",0,#REF!+1),0)</f>
        <v>0</v>
      </c>
      <c r="P308">
        <f>IFERROR(IF(#REF!="",0,#REF!),0)</f>
        <v>0</v>
      </c>
      <c r="Q308">
        <f>IFERROR(IF(#REF!="",0,#REF!+1),0)</f>
        <v>0</v>
      </c>
      <c r="R308">
        <f>IFERROR(IF(#REF!="",0,#REF!),0)</f>
        <v>0</v>
      </c>
    </row>
    <row r="309" spans="7:18" x14ac:dyDescent="0.3">
      <c r="G309">
        <f t="shared" si="21"/>
        <v>0</v>
      </c>
      <c r="H309">
        <f t="shared" si="22"/>
        <v>0</v>
      </c>
      <c r="I309">
        <f t="shared" si="23"/>
        <v>0</v>
      </c>
      <c r="J309">
        <f t="shared" si="24"/>
        <v>0</v>
      </c>
      <c r="K309">
        <f t="shared" si="25"/>
        <v>0</v>
      </c>
      <c r="L309">
        <f>IFERROR(IF(#REF!="",0,#REF!),0)</f>
        <v>0</v>
      </c>
      <c r="M309">
        <f>IFERROR(IF(#REF!="",0,#REF!+1),0)</f>
        <v>0</v>
      </c>
      <c r="N309">
        <f>IFERROR(IF(#REF!="",0,#REF!),0)</f>
        <v>0</v>
      </c>
      <c r="O309">
        <f>IFERROR(IF(#REF!="",0,#REF!+1),0)</f>
        <v>0</v>
      </c>
      <c r="P309">
        <f>IFERROR(IF(#REF!="",0,#REF!),0)</f>
        <v>0</v>
      </c>
      <c r="Q309">
        <f>IFERROR(IF(#REF!="",0,#REF!+1),0)</f>
        <v>0</v>
      </c>
      <c r="R309">
        <f>IFERROR(IF(#REF!="",0,#REF!),0)</f>
        <v>0</v>
      </c>
    </row>
    <row r="310" spans="7:18" x14ac:dyDescent="0.3">
      <c r="G310">
        <f t="shared" si="21"/>
        <v>0</v>
      </c>
      <c r="H310">
        <f t="shared" si="22"/>
        <v>0</v>
      </c>
      <c r="I310">
        <f t="shared" si="23"/>
        <v>0</v>
      </c>
      <c r="J310">
        <f t="shared" si="24"/>
        <v>0</v>
      </c>
      <c r="K310">
        <f t="shared" si="25"/>
        <v>0</v>
      </c>
      <c r="L310">
        <f>IFERROR(IF(#REF!="",0,#REF!),0)</f>
        <v>0</v>
      </c>
      <c r="M310">
        <f>IFERROR(IF(#REF!="",0,#REF!+1),0)</f>
        <v>0</v>
      </c>
      <c r="N310">
        <f>IFERROR(IF(#REF!="",0,#REF!),0)</f>
        <v>0</v>
      </c>
      <c r="O310">
        <f>IFERROR(IF(#REF!="",0,#REF!+1),0)</f>
        <v>0</v>
      </c>
      <c r="P310">
        <f>IFERROR(IF(#REF!="",0,#REF!),0)</f>
        <v>0</v>
      </c>
      <c r="Q310">
        <f>IFERROR(IF(#REF!="",0,#REF!+1),0)</f>
        <v>0</v>
      </c>
      <c r="R310">
        <f>IFERROR(IF(#REF!="",0,#REF!),0)</f>
        <v>0</v>
      </c>
    </row>
    <row r="311" spans="7:18" x14ac:dyDescent="0.3">
      <c r="G311">
        <f t="shared" si="21"/>
        <v>0</v>
      </c>
      <c r="H311">
        <f t="shared" si="22"/>
        <v>0</v>
      </c>
      <c r="I311">
        <f t="shared" si="23"/>
        <v>0</v>
      </c>
      <c r="J311">
        <f t="shared" si="24"/>
        <v>0</v>
      </c>
      <c r="K311">
        <f t="shared" si="25"/>
        <v>0</v>
      </c>
      <c r="L311">
        <f>IFERROR(IF(#REF!="",0,#REF!),0)</f>
        <v>0</v>
      </c>
      <c r="M311">
        <f>IFERROR(IF(#REF!="",0,#REF!+1),0)</f>
        <v>0</v>
      </c>
      <c r="N311">
        <f>IFERROR(IF(#REF!="",0,#REF!),0)</f>
        <v>0</v>
      </c>
      <c r="O311">
        <f>IFERROR(IF(#REF!="",0,#REF!+1),0)</f>
        <v>0</v>
      </c>
      <c r="P311">
        <f>IFERROR(IF(#REF!="",0,#REF!),0)</f>
        <v>0</v>
      </c>
      <c r="Q311">
        <f>IFERROR(IF(#REF!="",0,#REF!+1),0)</f>
        <v>0</v>
      </c>
      <c r="R311">
        <f>IFERROR(IF(#REF!="",0,#REF!),0)</f>
        <v>0</v>
      </c>
    </row>
    <row r="312" spans="7:18" x14ac:dyDescent="0.3">
      <c r="G312">
        <f t="shared" si="21"/>
        <v>0</v>
      </c>
      <c r="H312">
        <f t="shared" si="22"/>
        <v>0</v>
      </c>
      <c r="I312">
        <f t="shared" si="23"/>
        <v>0</v>
      </c>
      <c r="J312">
        <f t="shared" si="24"/>
        <v>0</v>
      </c>
      <c r="K312">
        <f t="shared" si="25"/>
        <v>0</v>
      </c>
      <c r="L312">
        <f>IFERROR(IF(#REF!="",0,#REF!),0)</f>
        <v>0</v>
      </c>
      <c r="M312">
        <f>IFERROR(IF(#REF!="",0,#REF!+1),0)</f>
        <v>0</v>
      </c>
      <c r="N312">
        <f>IFERROR(IF(#REF!="",0,#REF!),0)</f>
        <v>0</v>
      </c>
      <c r="O312">
        <f>IFERROR(IF(#REF!="",0,#REF!+1),0)</f>
        <v>0</v>
      </c>
      <c r="P312">
        <f>IFERROR(IF(#REF!="",0,#REF!),0)</f>
        <v>0</v>
      </c>
      <c r="Q312">
        <f>IFERROR(IF(#REF!="",0,#REF!+1),0)</f>
        <v>0</v>
      </c>
      <c r="R312">
        <f>IFERROR(IF(#REF!="",0,#REF!),0)</f>
        <v>0</v>
      </c>
    </row>
    <row r="313" spans="7:18" x14ac:dyDescent="0.3">
      <c r="G313">
        <f t="shared" si="21"/>
        <v>0</v>
      </c>
      <c r="H313">
        <f t="shared" si="22"/>
        <v>0</v>
      </c>
      <c r="I313">
        <f t="shared" si="23"/>
        <v>0</v>
      </c>
      <c r="J313">
        <f t="shared" si="24"/>
        <v>0</v>
      </c>
      <c r="K313">
        <f t="shared" si="25"/>
        <v>0</v>
      </c>
      <c r="L313">
        <f>IFERROR(IF(#REF!="",0,#REF!),0)</f>
        <v>0</v>
      </c>
      <c r="M313">
        <f>IFERROR(IF(#REF!="",0,#REF!+1),0)</f>
        <v>0</v>
      </c>
      <c r="N313">
        <f>IFERROR(IF(#REF!="",0,#REF!),0)</f>
        <v>0</v>
      </c>
      <c r="O313">
        <f>IFERROR(IF(#REF!="",0,#REF!+1),0)</f>
        <v>0</v>
      </c>
      <c r="P313">
        <f>IFERROR(IF(#REF!="",0,#REF!),0)</f>
        <v>0</v>
      </c>
      <c r="Q313">
        <f>IFERROR(IF(#REF!="",0,#REF!+1),0)</f>
        <v>0</v>
      </c>
      <c r="R313">
        <f>IFERROR(IF(#REF!="",0,#REF!),0)</f>
        <v>0</v>
      </c>
    </row>
    <row r="314" spans="7:18" x14ac:dyDescent="0.3">
      <c r="G314">
        <f t="shared" si="21"/>
        <v>0</v>
      </c>
      <c r="H314">
        <f t="shared" si="22"/>
        <v>0</v>
      </c>
      <c r="I314">
        <f t="shared" si="23"/>
        <v>0</v>
      </c>
      <c r="J314">
        <f t="shared" si="24"/>
        <v>0</v>
      </c>
      <c r="K314">
        <f t="shared" si="25"/>
        <v>0</v>
      </c>
      <c r="L314">
        <f>IFERROR(IF(#REF!="",0,#REF!),0)</f>
        <v>0</v>
      </c>
      <c r="M314">
        <f>IFERROR(IF(#REF!="",0,#REF!+1),0)</f>
        <v>0</v>
      </c>
      <c r="N314">
        <f>IFERROR(IF(#REF!="",0,#REF!),0)</f>
        <v>0</v>
      </c>
      <c r="O314">
        <f>IFERROR(IF(#REF!="",0,#REF!+1),0)</f>
        <v>0</v>
      </c>
      <c r="P314">
        <f>IFERROR(IF(#REF!="",0,#REF!),0)</f>
        <v>0</v>
      </c>
      <c r="Q314">
        <f>IFERROR(IF(#REF!="",0,#REF!+1),0)</f>
        <v>0</v>
      </c>
      <c r="R314">
        <f>IFERROR(IF(#REF!="",0,#REF!),0)</f>
        <v>0</v>
      </c>
    </row>
    <row r="315" spans="7:18" x14ac:dyDescent="0.3">
      <c r="G315">
        <f t="shared" si="21"/>
        <v>0</v>
      </c>
      <c r="H315">
        <f t="shared" si="22"/>
        <v>0</v>
      </c>
      <c r="I315">
        <f t="shared" si="23"/>
        <v>0</v>
      </c>
      <c r="J315">
        <f t="shared" si="24"/>
        <v>0</v>
      </c>
      <c r="K315">
        <f t="shared" si="25"/>
        <v>0</v>
      </c>
      <c r="L315">
        <f>IFERROR(IF(#REF!="",0,#REF!),0)</f>
        <v>0</v>
      </c>
      <c r="M315">
        <f>IFERROR(IF(#REF!="",0,#REF!+1),0)</f>
        <v>0</v>
      </c>
      <c r="N315">
        <f>IFERROR(IF(#REF!="",0,#REF!),0)</f>
        <v>0</v>
      </c>
      <c r="O315">
        <f>IFERROR(IF(#REF!="",0,#REF!+1),0)</f>
        <v>0</v>
      </c>
      <c r="P315">
        <f>IFERROR(IF(#REF!="",0,#REF!),0)</f>
        <v>0</v>
      </c>
      <c r="Q315">
        <f>IFERROR(IF(#REF!="",0,#REF!+1),0)</f>
        <v>0</v>
      </c>
      <c r="R315">
        <f>IFERROR(IF(#REF!="",0,#REF!),0)</f>
        <v>0</v>
      </c>
    </row>
    <row r="316" spans="7:18" x14ac:dyDescent="0.3">
      <c r="G316">
        <f t="shared" si="21"/>
        <v>0</v>
      </c>
      <c r="H316">
        <f t="shared" si="22"/>
        <v>0</v>
      </c>
      <c r="I316">
        <f t="shared" si="23"/>
        <v>0</v>
      </c>
      <c r="J316">
        <f t="shared" si="24"/>
        <v>0</v>
      </c>
      <c r="K316">
        <f t="shared" si="25"/>
        <v>0</v>
      </c>
      <c r="L316">
        <f>IFERROR(IF(#REF!="",0,#REF!),0)</f>
        <v>0</v>
      </c>
      <c r="M316">
        <f>IFERROR(IF(#REF!="",0,#REF!+1),0)</f>
        <v>0</v>
      </c>
      <c r="N316">
        <f>IFERROR(IF(#REF!="",0,#REF!),0)</f>
        <v>0</v>
      </c>
      <c r="O316">
        <f>IFERROR(IF(#REF!="",0,#REF!+1),0)</f>
        <v>0</v>
      </c>
      <c r="P316">
        <f>IFERROR(IF(#REF!="",0,#REF!),0)</f>
        <v>0</v>
      </c>
      <c r="Q316">
        <f>IFERROR(IF(#REF!="",0,#REF!+1),0)</f>
        <v>0</v>
      </c>
      <c r="R316">
        <f>IFERROR(IF(#REF!="",0,#REF!),0)</f>
        <v>0</v>
      </c>
    </row>
    <row r="317" spans="7:18" x14ac:dyDescent="0.3">
      <c r="G317">
        <f t="shared" si="21"/>
        <v>0</v>
      </c>
      <c r="H317">
        <f t="shared" si="22"/>
        <v>0</v>
      </c>
      <c r="I317">
        <f t="shared" si="23"/>
        <v>0</v>
      </c>
      <c r="J317">
        <f t="shared" si="24"/>
        <v>0</v>
      </c>
      <c r="K317">
        <f t="shared" si="25"/>
        <v>0</v>
      </c>
      <c r="L317">
        <f>IFERROR(IF(#REF!="",0,#REF!),0)</f>
        <v>0</v>
      </c>
      <c r="M317">
        <f>IFERROR(IF(#REF!="",0,#REF!+1),0)</f>
        <v>0</v>
      </c>
      <c r="N317">
        <f>IFERROR(IF(#REF!="",0,#REF!),0)</f>
        <v>0</v>
      </c>
      <c r="O317">
        <f>IFERROR(IF(#REF!="",0,#REF!+1),0)</f>
        <v>0</v>
      </c>
      <c r="P317">
        <f>IFERROR(IF(#REF!="",0,#REF!),0)</f>
        <v>0</v>
      </c>
      <c r="Q317">
        <f>IFERROR(IF(#REF!="",0,#REF!+1),0)</f>
        <v>0</v>
      </c>
      <c r="R317">
        <f>IFERROR(IF(#REF!="",0,#REF!),0)</f>
        <v>0</v>
      </c>
    </row>
    <row r="318" spans="7:18" x14ac:dyDescent="0.3">
      <c r="G318">
        <f t="shared" si="21"/>
        <v>0</v>
      </c>
      <c r="H318">
        <f t="shared" si="22"/>
        <v>0</v>
      </c>
      <c r="I318">
        <f t="shared" si="23"/>
        <v>0</v>
      </c>
      <c r="J318">
        <f t="shared" si="24"/>
        <v>0</v>
      </c>
      <c r="K318">
        <f t="shared" si="25"/>
        <v>0</v>
      </c>
      <c r="L318">
        <f>IFERROR(IF(#REF!="",0,#REF!),0)</f>
        <v>0</v>
      </c>
      <c r="M318">
        <f>IFERROR(IF(#REF!="",0,#REF!+1),0)</f>
        <v>0</v>
      </c>
      <c r="N318">
        <f>IFERROR(IF(#REF!="",0,#REF!),0)</f>
        <v>0</v>
      </c>
      <c r="O318">
        <f>IFERROR(IF(#REF!="",0,#REF!+1),0)</f>
        <v>0</v>
      </c>
      <c r="P318">
        <f>IFERROR(IF(#REF!="",0,#REF!),0)</f>
        <v>0</v>
      </c>
      <c r="Q318">
        <f>IFERROR(IF(#REF!="",0,#REF!+1),0)</f>
        <v>0</v>
      </c>
      <c r="R318">
        <f>IFERROR(IF(#REF!="",0,#REF!),0)</f>
        <v>0</v>
      </c>
    </row>
    <row r="319" spans="7:18" x14ac:dyDescent="0.3">
      <c r="G319">
        <f t="shared" si="21"/>
        <v>0</v>
      </c>
      <c r="H319">
        <f t="shared" si="22"/>
        <v>0</v>
      </c>
      <c r="I319">
        <f t="shared" si="23"/>
        <v>0</v>
      </c>
      <c r="J319">
        <f t="shared" si="24"/>
        <v>0</v>
      </c>
      <c r="K319">
        <f t="shared" si="25"/>
        <v>0</v>
      </c>
      <c r="L319">
        <f>IFERROR(IF(#REF!="",0,#REF!),0)</f>
        <v>0</v>
      </c>
      <c r="M319">
        <f>IFERROR(IF(#REF!="",0,#REF!+1),0)</f>
        <v>0</v>
      </c>
      <c r="N319">
        <f>IFERROR(IF(#REF!="",0,#REF!),0)</f>
        <v>0</v>
      </c>
      <c r="O319">
        <f>IFERROR(IF(#REF!="",0,#REF!+1),0)</f>
        <v>0</v>
      </c>
      <c r="P319">
        <f>IFERROR(IF(#REF!="",0,#REF!),0)</f>
        <v>0</v>
      </c>
      <c r="Q319">
        <f>IFERROR(IF(#REF!="",0,#REF!+1),0)</f>
        <v>0</v>
      </c>
      <c r="R319">
        <f>IFERROR(IF(#REF!="",0,#REF!),0)</f>
        <v>0</v>
      </c>
    </row>
    <row r="320" spans="7:18" x14ac:dyDescent="0.3">
      <c r="G320">
        <f t="shared" si="21"/>
        <v>0</v>
      </c>
      <c r="H320">
        <f t="shared" si="22"/>
        <v>0</v>
      </c>
      <c r="I320">
        <f t="shared" si="23"/>
        <v>0</v>
      </c>
      <c r="J320">
        <f t="shared" si="24"/>
        <v>0</v>
      </c>
      <c r="K320">
        <f t="shared" si="25"/>
        <v>0</v>
      </c>
      <c r="L320">
        <f>IFERROR(IF(#REF!="",0,#REF!),0)</f>
        <v>0</v>
      </c>
      <c r="M320">
        <f>IFERROR(IF(#REF!="",0,#REF!+1),0)</f>
        <v>0</v>
      </c>
      <c r="N320">
        <f>IFERROR(IF(#REF!="",0,#REF!),0)</f>
        <v>0</v>
      </c>
      <c r="O320">
        <f>IFERROR(IF(#REF!="",0,#REF!+1),0)</f>
        <v>0</v>
      </c>
      <c r="P320">
        <f>IFERROR(IF(#REF!="",0,#REF!),0)</f>
        <v>0</v>
      </c>
      <c r="Q320">
        <f>IFERROR(IF(#REF!="",0,#REF!+1),0)</f>
        <v>0</v>
      </c>
      <c r="R320">
        <f>IFERROR(IF(#REF!="",0,#REF!),0)</f>
        <v>0</v>
      </c>
    </row>
    <row r="321" spans="7:18" x14ac:dyDescent="0.3">
      <c r="G321">
        <f t="shared" si="21"/>
        <v>0</v>
      </c>
      <c r="H321">
        <f t="shared" si="22"/>
        <v>0</v>
      </c>
      <c r="I321">
        <f t="shared" si="23"/>
        <v>0</v>
      </c>
      <c r="J321">
        <f t="shared" si="24"/>
        <v>0</v>
      </c>
      <c r="K321">
        <f t="shared" si="25"/>
        <v>0</v>
      </c>
      <c r="L321">
        <f>IFERROR(IF(#REF!="",0,#REF!),0)</f>
        <v>0</v>
      </c>
      <c r="M321">
        <f>IFERROR(IF(#REF!="",0,#REF!+1),0)</f>
        <v>0</v>
      </c>
      <c r="N321">
        <f>IFERROR(IF(#REF!="",0,#REF!),0)</f>
        <v>0</v>
      </c>
      <c r="O321">
        <f>IFERROR(IF(#REF!="",0,#REF!+1),0)</f>
        <v>0</v>
      </c>
      <c r="P321">
        <f>IFERROR(IF(#REF!="",0,#REF!),0)</f>
        <v>0</v>
      </c>
      <c r="Q321">
        <f>IFERROR(IF(#REF!="",0,#REF!+1),0)</f>
        <v>0</v>
      </c>
      <c r="R321">
        <f>IFERROR(IF(#REF!="",0,#REF!),0)</f>
        <v>0</v>
      </c>
    </row>
    <row r="322" spans="7:18" x14ac:dyDescent="0.3">
      <c r="G322">
        <f t="shared" si="21"/>
        <v>0</v>
      </c>
      <c r="H322">
        <f t="shared" si="22"/>
        <v>0</v>
      </c>
      <c r="I322">
        <f t="shared" si="23"/>
        <v>0</v>
      </c>
      <c r="J322">
        <f t="shared" si="24"/>
        <v>0</v>
      </c>
      <c r="K322">
        <f t="shared" si="25"/>
        <v>0</v>
      </c>
      <c r="L322">
        <f>IFERROR(IF(#REF!="",0,#REF!),0)</f>
        <v>0</v>
      </c>
      <c r="M322">
        <f>IFERROR(IF(#REF!="",0,#REF!+1),0)</f>
        <v>0</v>
      </c>
      <c r="N322">
        <f>IFERROR(IF(#REF!="",0,#REF!),0)</f>
        <v>0</v>
      </c>
      <c r="O322">
        <f>IFERROR(IF(#REF!="",0,#REF!+1),0)</f>
        <v>0</v>
      </c>
      <c r="P322">
        <f>IFERROR(IF(#REF!="",0,#REF!),0)</f>
        <v>0</v>
      </c>
      <c r="Q322">
        <f>IFERROR(IF(#REF!="",0,#REF!+1),0)</f>
        <v>0</v>
      </c>
      <c r="R322">
        <f>IFERROR(IF(#REF!="",0,#REF!),0)</f>
        <v>0</v>
      </c>
    </row>
    <row r="323" spans="7:18" x14ac:dyDescent="0.3">
      <c r="G323">
        <f t="shared" si="21"/>
        <v>0</v>
      </c>
      <c r="H323">
        <f t="shared" si="22"/>
        <v>0</v>
      </c>
      <c r="I323">
        <f t="shared" si="23"/>
        <v>0</v>
      </c>
      <c r="J323">
        <f t="shared" si="24"/>
        <v>0</v>
      </c>
      <c r="K323">
        <f t="shared" si="25"/>
        <v>0</v>
      </c>
      <c r="L323">
        <f>IFERROR(IF(#REF!="",0,#REF!),0)</f>
        <v>0</v>
      </c>
      <c r="M323">
        <f>IFERROR(IF(#REF!="",0,#REF!+1),0)</f>
        <v>0</v>
      </c>
      <c r="N323">
        <f>IFERROR(IF(#REF!="",0,#REF!),0)</f>
        <v>0</v>
      </c>
      <c r="O323">
        <f>IFERROR(IF(#REF!="",0,#REF!+1),0)</f>
        <v>0</v>
      </c>
      <c r="P323">
        <f>IFERROR(IF(#REF!="",0,#REF!),0)</f>
        <v>0</v>
      </c>
      <c r="Q323">
        <f>IFERROR(IF(#REF!="",0,#REF!+1),0)</f>
        <v>0</v>
      </c>
      <c r="R323">
        <f>IFERROR(IF(#REF!="",0,#REF!),0)</f>
        <v>0</v>
      </c>
    </row>
    <row r="324" spans="7:18" x14ac:dyDescent="0.3">
      <c r="G324">
        <f t="shared" si="21"/>
        <v>0</v>
      </c>
      <c r="H324">
        <f t="shared" si="22"/>
        <v>0</v>
      </c>
      <c r="I324">
        <f t="shared" si="23"/>
        <v>0</v>
      </c>
      <c r="J324">
        <f t="shared" si="24"/>
        <v>0</v>
      </c>
      <c r="K324">
        <f t="shared" si="25"/>
        <v>0</v>
      </c>
      <c r="L324">
        <f>IFERROR(IF(#REF!="",0,#REF!),0)</f>
        <v>0</v>
      </c>
      <c r="M324">
        <f>IFERROR(IF(#REF!="",0,#REF!+1),0)</f>
        <v>0</v>
      </c>
      <c r="N324">
        <f>IFERROR(IF(#REF!="",0,#REF!),0)</f>
        <v>0</v>
      </c>
      <c r="O324">
        <f>IFERROR(IF(#REF!="",0,#REF!+1),0)</f>
        <v>0</v>
      </c>
      <c r="P324">
        <f>IFERROR(IF(#REF!="",0,#REF!),0)</f>
        <v>0</v>
      </c>
      <c r="Q324">
        <f>IFERROR(IF(#REF!="",0,#REF!+1),0)</f>
        <v>0</v>
      </c>
      <c r="R324">
        <f>IFERROR(IF(#REF!="",0,#REF!),0)</f>
        <v>0</v>
      </c>
    </row>
    <row r="325" spans="7:18" x14ac:dyDescent="0.3">
      <c r="G325">
        <f t="shared" si="21"/>
        <v>0</v>
      </c>
      <c r="H325">
        <f t="shared" si="22"/>
        <v>0</v>
      </c>
      <c r="I325">
        <f t="shared" si="23"/>
        <v>0</v>
      </c>
      <c r="J325">
        <f t="shared" si="24"/>
        <v>0</v>
      </c>
      <c r="K325">
        <f t="shared" si="25"/>
        <v>0</v>
      </c>
      <c r="L325">
        <f>IFERROR(IF(#REF!="",0,#REF!),0)</f>
        <v>0</v>
      </c>
      <c r="M325">
        <f>IFERROR(IF(#REF!="",0,#REF!+1),0)</f>
        <v>0</v>
      </c>
      <c r="N325">
        <f>IFERROR(IF(#REF!="",0,#REF!),0)</f>
        <v>0</v>
      </c>
      <c r="O325">
        <f>IFERROR(IF(#REF!="",0,#REF!+1),0)</f>
        <v>0</v>
      </c>
      <c r="P325">
        <f>IFERROR(IF(#REF!="",0,#REF!),0)</f>
        <v>0</v>
      </c>
      <c r="Q325">
        <f>IFERROR(IF(#REF!="",0,#REF!+1),0)</f>
        <v>0</v>
      </c>
      <c r="R325">
        <f>IFERROR(IF(#REF!="",0,#REF!),0)</f>
        <v>0</v>
      </c>
    </row>
    <row r="326" spans="7:18" x14ac:dyDescent="0.3">
      <c r="G326">
        <f t="shared" si="21"/>
        <v>0</v>
      </c>
      <c r="H326">
        <f t="shared" si="22"/>
        <v>0</v>
      </c>
      <c r="I326">
        <f t="shared" si="23"/>
        <v>0</v>
      </c>
      <c r="J326">
        <f t="shared" si="24"/>
        <v>0</v>
      </c>
      <c r="K326">
        <f t="shared" si="25"/>
        <v>0</v>
      </c>
      <c r="L326">
        <f>IFERROR(IF(#REF!="",0,#REF!),0)</f>
        <v>0</v>
      </c>
      <c r="M326">
        <f>IFERROR(IF(#REF!="",0,#REF!+1),0)</f>
        <v>0</v>
      </c>
      <c r="N326">
        <f>IFERROR(IF(#REF!="",0,#REF!),0)</f>
        <v>0</v>
      </c>
      <c r="O326">
        <f>IFERROR(IF(#REF!="",0,#REF!+1),0)</f>
        <v>0</v>
      </c>
      <c r="P326">
        <f>IFERROR(IF(#REF!="",0,#REF!),0)</f>
        <v>0</v>
      </c>
      <c r="Q326">
        <f>IFERROR(IF(#REF!="",0,#REF!+1),0)</f>
        <v>0</v>
      </c>
      <c r="R326">
        <f>IFERROR(IF(#REF!="",0,#REF!),0)</f>
        <v>0</v>
      </c>
    </row>
    <row r="327" spans="7:18" x14ac:dyDescent="0.3">
      <c r="G327">
        <f t="shared" si="21"/>
        <v>0</v>
      </c>
      <c r="H327">
        <f t="shared" si="22"/>
        <v>0</v>
      </c>
      <c r="I327">
        <f t="shared" si="23"/>
        <v>0</v>
      </c>
      <c r="J327">
        <f t="shared" si="24"/>
        <v>0</v>
      </c>
      <c r="K327">
        <f t="shared" si="25"/>
        <v>0</v>
      </c>
      <c r="L327">
        <f>IFERROR(IF(#REF!="",0,#REF!),0)</f>
        <v>0</v>
      </c>
      <c r="M327">
        <f>IFERROR(IF(#REF!="",0,#REF!+1),0)</f>
        <v>0</v>
      </c>
      <c r="N327">
        <f>IFERROR(IF(#REF!="",0,#REF!),0)</f>
        <v>0</v>
      </c>
      <c r="O327">
        <f>IFERROR(IF(#REF!="",0,#REF!+1),0)</f>
        <v>0</v>
      </c>
      <c r="P327">
        <f>IFERROR(IF(#REF!="",0,#REF!),0)</f>
        <v>0</v>
      </c>
      <c r="Q327">
        <f>IFERROR(IF(#REF!="",0,#REF!+1),0)</f>
        <v>0</v>
      </c>
      <c r="R327">
        <f>IFERROR(IF(#REF!="",0,#REF!),0)</f>
        <v>0</v>
      </c>
    </row>
    <row r="328" spans="7:18" x14ac:dyDescent="0.3">
      <c r="G328">
        <f t="shared" si="21"/>
        <v>0</v>
      </c>
      <c r="H328">
        <f t="shared" si="22"/>
        <v>0</v>
      </c>
      <c r="I328">
        <f t="shared" si="23"/>
        <v>0</v>
      </c>
      <c r="J328">
        <f t="shared" si="24"/>
        <v>0</v>
      </c>
      <c r="K328">
        <f t="shared" si="25"/>
        <v>0</v>
      </c>
      <c r="L328">
        <f>IFERROR(IF(#REF!="",0,#REF!),0)</f>
        <v>0</v>
      </c>
      <c r="M328">
        <f>IFERROR(IF(#REF!="",0,#REF!+1),0)</f>
        <v>0</v>
      </c>
      <c r="N328">
        <f>IFERROR(IF(#REF!="",0,#REF!),0)</f>
        <v>0</v>
      </c>
      <c r="O328">
        <f>IFERROR(IF(#REF!="",0,#REF!+1),0)</f>
        <v>0</v>
      </c>
      <c r="P328">
        <f>IFERROR(IF(#REF!="",0,#REF!),0)</f>
        <v>0</v>
      </c>
      <c r="Q328">
        <f>IFERROR(IF(#REF!="",0,#REF!+1),0)</f>
        <v>0</v>
      </c>
      <c r="R328">
        <f>IFERROR(IF(#REF!="",0,#REF!),0)</f>
        <v>0</v>
      </c>
    </row>
    <row r="329" spans="7:18" x14ac:dyDescent="0.3">
      <c r="G329">
        <f t="shared" ref="G329:G392" si="26">IFERROR(IF(B329="",0,B329),0)</f>
        <v>0</v>
      </c>
      <c r="H329">
        <f t="shared" ref="H329:H392" si="27">IFERROR(IF(C329="",0,C329),0)</f>
        <v>0</v>
      </c>
      <c r="I329">
        <f t="shared" ref="I329:I392" si="28">IFERROR(IF(D329="",0,D329),0)</f>
        <v>0</v>
      </c>
      <c r="J329">
        <f t="shared" ref="J329:J392" si="29">IFERROR(IF(E329="",0,E329),0)</f>
        <v>0</v>
      </c>
      <c r="K329">
        <f t="shared" ref="K329:K392" si="30">IFERROR(IF(F329="",0,F329+1),0)</f>
        <v>0</v>
      </c>
      <c r="L329">
        <f>IFERROR(IF(#REF!="",0,#REF!),0)</f>
        <v>0</v>
      </c>
      <c r="M329">
        <f>IFERROR(IF(#REF!="",0,#REF!+1),0)</f>
        <v>0</v>
      </c>
      <c r="N329">
        <f>IFERROR(IF(#REF!="",0,#REF!),0)</f>
        <v>0</v>
      </c>
      <c r="O329">
        <f>IFERROR(IF(#REF!="",0,#REF!+1),0)</f>
        <v>0</v>
      </c>
      <c r="P329">
        <f>IFERROR(IF(#REF!="",0,#REF!),0)</f>
        <v>0</v>
      </c>
      <c r="Q329">
        <f>IFERROR(IF(#REF!="",0,#REF!+1),0)</f>
        <v>0</v>
      </c>
      <c r="R329">
        <f>IFERROR(IF(#REF!="",0,#REF!),0)</f>
        <v>0</v>
      </c>
    </row>
    <row r="330" spans="7:18" x14ac:dyDescent="0.3">
      <c r="G330">
        <f t="shared" si="26"/>
        <v>0</v>
      </c>
      <c r="H330">
        <f t="shared" si="27"/>
        <v>0</v>
      </c>
      <c r="I330">
        <f t="shared" si="28"/>
        <v>0</v>
      </c>
      <c r="J330">
        <f t="shared" si="29"/>
        <v>0</v>
      </c>
      <c r="K330">
        <f t="shared" si="30"/>
        <v>0</v>
      </c>
      <c r="L330">
        <f>IFERROR(IF(#REF!="",0,#REF!),0)</f>
        <v>0</v>
      </c>
      <c r="M330">
        <f>IFERROR(IF(#REF!="",0,#REF!+1),0)</f>
        <v>0</v>
      </c>
      <c r="N330">
        <f>IFERROR(IF(#REF!="",0,#REF!),0)</f>
        <v>0</v>
      </c>
      <c r="O330">
        <f>IFERROR(IF(#REF!="",0,#REF!+1),0)</f>
        <v>0</v>
      </c>
      <c r="P330">
        <f>IFERROR(IF(#REF!="",0,#REF!),0)</f>
        <v>0</v>
      </c>
      <c r="Q330">
        <f>IFERROR(IF(#REF!="",0,#REF!+1),0)</f>
        <v>0</v>
      </c>
      <c r="R330">
        <f>IFERROR(IF(#REF!="",0,#REF!),0)</f>
        <v>0</v>
      </c>
    </row>
    <row r="331" spans="7:18" x14ac:dyDescent="0.3">
      <c r="G331">
        <f t="shared" si="26"/>
        <v>0</v>
      </c>
      <c r="H331">
        <f t="shared" si="27"/>
        <v>0</v>
      </c>
      <c r="I331">
        <f t="shared" si="28"/>
        <v>0</v>
      </c>
      <c r="J331">
        <f t="shared" si="29"/>
        <v>0</v>
      </c>
      <c r="K331">
        <f t="shared" si="30"/>
        <v>0</v>
      </c>
      <c r="L331">
        <f>IFERROR(IF(#REF!="",0,#REF!),0)</f>
        <v>0</v>
      </c>
      <c r="M331">
        <f>IFERROR(IF(#REF!="",0,#REF!+1),0)</f>
        <v>0</v>
      </c>
      <c r="N331">
        <f>IFERROR(IF(#REF!="",0,#REF!),0)</f>
        <v>0</v>
      </c>
      <c r="O331">
        <f>IFERROR(IF(#REF!="",0,#REF!+1),0)</f>
        <v>0</v>
      </c>
      <c r="P331">
        <f>IFERROR(IF(#REF!="",0,#REF!),0)</f>
        <v>0</v>
      </c>
      <c r="Q331">
        <f>IFERROR(IF(#REF!="",0,#REF!+1),0)</f>
        <v>0</v>
      </c>
      <c r="R331">
        <f>IFERROR(IF(#REF!="",0,#REF!),0)</f>
        <v>0</v>
      </c>
    </row>
    <row r="332" spans="7:18" x14ac:dyDescent="0.3">
      <c r="G332">
        <f t="shared" si="26"/>
        <v>0</v>
      </c>
      <c r="H332">
        <f t="shared" si="27"/>
        <v>0</v>
      </c>
      <c r="I332">
        <f t="shared" si="28"/>
        <v>0</v>
      </c>
      <c r="J332">
        <f t="shared" si="29"/>
        <v>0</v>
      </c>
      <c r="K332">
        <f t="shared" si="30"/>
        <v>0</v>
      </c>
      <c r="L332">
        <f>IFERROR(IF(#REF!="",0,#REF!),0)</f>
        <v>0</v>
      </c>
      <c r="M332">
        <f>IFERROR(IF(#REF!="",0,#REF!+1),0)</f>
        <v>0</v>
      </c>
      <c r="N332">
        <f>IFERROR(IF(#REF!="",0,#REF!),0)</f>
        <v>0</v>
      </c>
      <c r="O332">
        <f>IFERROR(IF(#REF!="",0,#REF!+1),0)</f>
        <v>0</v>
      </c>
      <c r="P332">
        <f>IFERROR(IF(#REF!="",0,#REF!),0)</f>
        <v>0</v>
      </c>
      <c r="Q332">
        <f>IFERROR(IF(#REF!="",0,#REF!+1),0)</f>
        <v>0</v>
      </c>
      <c r="R332">
        <f>IFERROR(IF(#REF!="",0,#REF!),0)</f>
        <v>0</v>
      </c>
    </row>
    <row r="333" spans="7:18" x14ac:dyDescent="0.3">
      <c r="G333">
        <f t="shared" si="26"/>
        <v>0</v>
      </c>
      <c r="H333">
        <f t="shared" si="27"/>
        <v>0</v>
      </c>
      <c r="I333">
        <f t="shared" si="28"/>
        <v>0</v>
      </c>
      <c r="J333">
        <f t="shared" si="29"/>
        <v>0</v>
      </c>
      <c r="K333">
        <f t="shared" si="30"/>
        <v>0</v>
      </c>
      <c r="L333">
        <f>IFERROR(IF(#REF!="",0,#REF!),0)</f>
        <v>0</v>
      </c>
      <c r="M333">
        <f>IFERROR(IF(#REF!="",0,#REF!+1),0)</f>
        <v>0</v>
      </c>
      <c r="N333">
        <f>IFERROR(IF(#REF!="",0,#REF!),0)</f>
        <v>0</v>
      </c>
      <c r="O333">
        <f>IFERROR(IF(#REF!="",0,#REF!+1),0)</f>
        <v>0</v>
      </c>
      <c r="P333">
        <f>IFERROR(IF(#REF!="",0,#REF!),0)</f>
        <v>0</v>
      </c>
      <c r="Q333">
        <f>IFERROR(IF(#REF!="",0,#REF!+1),0)</f>
        <v>0</v>
      </c>
      <c r="R333">
        <f>IFERROR(IF(#REF!="",0,#REF!),0)</f>
        <v>0</v>
      </c>
    </row>
    <row r="334" spans="7:18" x14ac:dyDescent="0.3">
      <c r="G334">
        <f t="shared" si="26"/>
        <v>0</v>
      </c>
      <c r="H334">
        <f t="shared" si="27"/>
        <v>0</v>
      </c>
      <c r="I334">
        <f t="shared" si="28"/>
        <v>0</v>
      </c>
      <c r="J334">
        <f t="shared" si="29"/>
        <v>0</v>
      </c>
      <c r="K334">
        <f t="shared" si="30"/>
        <v>0</v>
      </c>
      <c r="L334">
        <f>IFERROR(IF(#REF!="",0,#REF!),0)</f>
        <v>0</v>
      </c>
      <c r="M334">
        <f>IFERROR(IF(#REF!="",0,#REF!+1),0)</f>
        <v>0</v>
      </c>
      <c r="N334">
        <f>IFERROR(IF(#REF!="",0,#REF!),0)</f>
        <v>0</v>
      </c>
      <c r="O334">
        <f>IFERROR(IF(#REF!="",0,#REF!+1),0)</f>
        <v>0</v>
      </c>
      <c r="P334">
        <f>IFERROR(IF(#REF!="",0,#REF!),0)</f>
        <v>0</v>
      </c>
      <c r="Q334">
        <f>IFERROR(IF(#REF!="",0,#REF!+1),0)</f>
        <v>0</v>
      </c>
      <c r="R334">
        <f>IFERROR(IF(#REF!="",0,#REF!),0)</f>
        <v>0</v>
      </c>
    </row>
    <row r="335" spans="7:18" x14ac:dyDescent="0.3">
      <c r="G335">
        <f t="shared" si="26"/>
        <v>0</v>
      </c>
      <c r="H335">
        <f t="shared" si="27"/>
        <v>0</v>
      </c>
      <c r="I335">
        <f t="shared" si="28"/>
        <v>0</v>
      </c>
      <c r="J335">
        <f t="shared" si="29"/>
        <v>0</v>
      </c>
      <c r="K335">
        <f t="shared" si="30"/>
        <v>0</v>
      </c>
      <c r="L335">
        <f>IFERROR(IF(#REF!="",0,#REF!),0)</f>
        <v>0</v>
      </c>
      <c r="M335">
        <f>IFERROR(IF(#REF!="",0,#REF!+1),0)</f>
        <v>0</v>
      </c>
      <c r="N335">
        <f>IFERROR(IF(#REF!="",0,#REF!),0)</f>
        <v>0</v>
      </c>
      <c r="O335">
        <f>IFERROR(IF(#REF!="",0,#REF!+1),0)</f>
        <v>0</v>
      </c>
      <c r="P335">
        <f>IFERROR(IF(#REF!="",0,#REF!),0)</f>
        <v>0</v>
      </c>
      <c r="Q335">
        <f>IFERROR(IF(#REF!="",0,#REF!+1),0)</f>
        <v>0</v>
      </c>
      <c r="R335">
        <f>IFERROR(IF(#REF!="",0,#REF!),0)</f>
        <v>0</v>
      </c>
    </row>
    <row r="336" spans="7:18" x14ac:dyDescent="0.3">
      <c r="G336">
        <f t="shared" si="26"/>
        <v>0</v>
      </c>
      <c r="H336">
        <f t="shared" si="27"/>
        <v>0</v>
      </c>
      <c r="I336">
        <f t="shared" si="28"/>
        <v>0</v>
      </c>
      <c r="J336">
        <f t="shared" si="29"/>
        <v>0</v>
      </c>
      <c r="K336">
        <f t="shared" si="30"/>
        <v>0</v>
      </c>
      <c r="L336">
        <f>IFERROR(IF(#REF!="",0,#REF!),0)</f>
        <v>0</v>
      </c>
      <c r="M336">
        <f>IFERROR(IF(#REF!="",0,#REF!+1),0)</f>
        <v>0</v>
      </c>
      <c r="N336">
        <f>IFERROR(IF(#REF!="",0,#REF!),0)</f>
        <v>0</v>
      </c>
      <c r="O336">
        <f>IFERROR(IF(#REF!="",0,#REF!+1),0)</f>
        <v>0</v>
      </c>
      <c r="P336">
        <f>IFERROR(IF(#REF!="",0,#REF!),0)</f>
        <v>0</v>
      </c>
      <c r="Q336">
        <f>IFERROR(IF(#REF!="",0,#REF!+1),0)</f>
        <v>0</v>
      </c>
      <c r="R336">
        <f>IFERROR(IF(#REF!="",0,#REF!),0)</f>
        <v>0</v>
      </c>
    </row>
    <row r="337" spans="7:18" x14ac:dyDescent="0.3">
      <c r="G337">
        <f t="shared" si="26"/>
        <v>0</v>
      </c>
      <c r="H337">
        <f t="shared" si="27"/>
        <v>0</v>
      </c>
      <c r="I337">
        <f t="shared" si="28"/>
        <v>0</v>
      </c>
      <c r="J337">
        <f t="shared" si="29"/>
        <v>0</v>
      </c>
      <c r="K337">
        <f t="shared" si="30"/>
        <v>0</v>
      </c>
      <c r="L337">
        <f>IFERROR(IF(#REF!="",0,#REF!),0)</f>
        <v>0</v>
      </c>
      <c r="M337">
        <f>IFERROR(IF(#REF!="",0,#REF!+1),0)</f>
        <v>0</v>
      </c>
      <c r="N337">
        <f>IFERROR(IF(#REF!="",0,#REF!),0)</f>
        <v>0</v>
      </c>
      <c r="O337">
        <f>IFERROR(IF(#REF!="",0,#REF!+1),0)</f>
        <v>0</v>
      </c>
      <c r="P337">
        <f>IFERROR(IF(#REF!="",0,#REF!),0)</f>
        <v>0</v>
      </c>
      <c r="Q337">
        <f>IFERROR(IF(#REF!="",0,#REF!+1),0)</f>
        <v>0</v>
      </c>
      <c r="R337">
        <f>IFERROR(IF(#REF!="",0,#REF!),0)</f>
        <v>0</v>
      </c>
    </row>
    <row r="338" spans="7:18" x14ac:dyDescent="0.3">
      <c r="G338">
        <f t="shared" si="26"/>
        <v>0</v>
      </c>
      <c r="H338">
        <f t="shared" si="27"/>
        <v>0</v>
      </c>
      <c r="I338">
        <f t="shared" si="28"/>
        <v>0</v>
      </c>
      <c r="J338">
        <f t="shared" si="29"/>
        <v>0</v>
      </c>
      <c r="K338">
        <f t="shared" si="30"/>
        <v>0</v>
      </c>
      <c r="L338">
        <f>IFERROR(IF(#REF!="",0,#REF!),0)</f>
        <v>0</v>
      </c>
      <c r="M338">
        <f>IFERROR(IF(#REF!="",0,#REF!+1),0)</f>
        <v>0</v>
      </c>
      <c r="N338">
        <f>IFERROR(IF(#REF!="",0,#REF!),0)</f>
        <v>0</v>
      </c>
      <c r="O338">
        <f>IFERROR(IF(#REF!="",0,#REF!+1),0)</f>
        <v>0</v>
      </c>
      <c r="P338">
        <f>IFERROR(IF(#REF!="",0,#REF!),0)</f>
        <v>0</v>
      </c>
      <c r="Q338">
        <f>IFERROR(IF(#REF!="",0,#REF!+1),0)</f>
        <v>0</v>
      </c>
      <c r="R338">
        <f>IFERROR(IF(#REF!="",0,#REF!),0)</f>
        <v>0</v>
      </c>
    </row>
    <row r="339" spans="7:18" x14ac:dyDescent="0.3">
      <c r="G339">
        <f t="shared" si="26"/>
        <v>0</v>
      </c>
      <c r="H339">
        <f t="shared" si="27"/>
        <v>0</v>
      </c>
      <c r="I339">
        <f t="shared" si="28"/>
        <v>0</v>
      </c>
      <c r="J339">
        <f t="shared" si="29"/>
        <v>0</v>
      </c>
      <c r="K339">
        <f t="shared" si="30"/>
        <v>0</v>
      </c>
      <c r="L339">
        <f>IFERROR(IF(#REF!="",0,#REF!),0)</f>
        <v>0</v>
      </c>
      <c r="M339">
        <f>IFERROR(IF(#REF!="",0,#REF!+1),0)</f>
        <v>0</v>
      </c>
      <c r="N339">
        <f>IFERROR(IF(#REF!="",0,#REF!),0)</f>
        <v>0</v>
      </c>
      <c r="O339">
        <f>IFERROR(IF(#REF!="",0,#REF!+1),0)</f>
        <v>0</v>
      </c>
      <c r="P339">
        <f>IFERROR(IF(#REF!="",0,#REF!),0)</f>
        <v>0</v>
      </c>
      <c r="Q339">
        <f>IFERROR(IF(#REF!="",0,#REF!+1),0)</f>
        <v>0</v>
      </c>
      <c r="R339">
        <f>IFERROR(IF(#REF!="",0,#REF!),0)</f>
        <v>0</v>
      </c>
    </row>
    <row r="340" spans="7:18" x14ac:dyDescent="0.3">
      <c r="G340">
        <f t="shared" si="26"/>
        <v>0</v>
      </c>
      <c r="H340">
        <f t="shared" si="27"/>
        <v>0</v>
      </c>
      <c r="I340">
        <f t="shared" si="28"/>
        <v>0</v>
      </c>
      <c r="J340">
        <f t="shared" si="29"/>
        <v>0</v>
      </c>
      <c r="K340">
        <f t="shared" si="30"/>
        <v>0</v>
      </c>
      <c r="L340">
        <f>IFERROR(IF(#REF!="",0,#REF!),0)</f>
        <v>0</v>
      </c>
      <c r="M340">
        <f>IFERROR(IF(#REF!="",0,#REF!+1),0)</f>
        <v>0</v>
      </c>
      <c r="N340">
        <f>IFERROR(IF(#REF!="",0,#REF!),0)</f>
        <v>0</v>
      </c>
      <c r="O340">
        <f>IFERROR(IF(#REF!="",0,#REF!+1),0)</f>
        <v>0</v>
      </c>
      <c r="P340">
        <f>IFERROR(IF(#REF!="",0,#REF!),0)</f>
        <v>0</v>
      </c>
      <c r="Q340">
        <f>IFERROR(IF(#REF!="",0,#REF!+1),0)</f>
        <v>0</v>
      </c>
      <c r="R340">
        <f>IFERROR(IF(#REF!="",0,#REF!),0)</f>
        <v>0</v>
      </c>
    </row>
    <row r="341" spans="7:18" x14ac:dyDescent="0.3">
      <c r="G341">
        <f t="shared" si="26"/>
        <v>0</v>
      </c>
      <c r="H341">
        <f t="shared" si="27"/>
        <v>0</v>
      </c>
      <c r="I341">
        <f t="shared" si="28"/>
        <v>0</v>
      </c>
      <c r="J341">
        <f t="shared" si="29"/>
        <v>0</v>
      </c>
      <c r="K341">
        <f t="shared" si="30"/>
        <v>0</v>
      </c>
      <c r="L341">
        <f>IFERROR(IF(#REF!="",0,#REF!),0)</f>
        <v>0</v>
      </c>
      <c r="M341">
        <f>IFERROR(IF(#REF!="",0,#REF!+1),0)</f>
        <v>0</v>
      </c>
      <c r="N341">
        <f>IFERROR(IF(#REF!="",0,#REF!),0)</f>
        <v>0</v>
      </c>
      <c r="O341">
        <f>IFERROR(IF(#REF!="",0,#REF!+1),0)</f>
        <v>0</v>
      </c>
      <c r="P341">
        <f>IFERROR(IF(#REF!="",0,#REF!),0)</f>
        <v>0</v>
      </c>
      <c r="Q341">
        <f>IFERROR(IF(#REF!="",0,#REF!+1),0)</f>
        <v>0</v>
      </c>
      <c r="R341">
        <f>IFERROR(IF(#REF!="",0,#REF!),0)</f>
        <v>0</v>
      </c>
    </row>
    <row r="342" spans="7:18" x14ac:dyDescent="0.3">
      <c r="G342">
        <f t="shared" si="26"/>
        <v>0</v>
      </c>
      <c r="H342">
        <f t="shared" si="27"/>
        <v>0</v>
      </c>
      <c r="I342">
        <f t="shared" si="28"/>
        <v>0</v>
      </c>
      <c r="J342">
        <f t="shared" si="29"/>
        <v>0</v>
      </c>
      <c r="K342">
        <f t="shared" si="30"/>
        <v>0</v>
      </c>
      <c r="L342">
        <f>IFERROR(IF(#REF!="",0,#REF!),0)</f>
        <v>0</v>
      </c>
      <c r="M342">
        <f>IFERROR(IF(#REF!="",0,#REF!+1),0)</f>
        <v>0</v>
      </c>
      <c r="N342">
        <f>IFERROR(IF(#REF!="",0,#REF!),0)</f>
        <v>0</v>
      </c>
      <c r="O342">
        <f>IFERROR(IF(#REF!="",0,#REF!+1),0)</f>
        <v>0</v>
      </c>
      <c r="P342">
        <f>IFERROR(IF(#REF!="",0,#REF!),0)</f>
        <v>0</v>
      </c>
      <c r="Q342">
        <f>IFERROR(IF(#REF!="",0,#REF!+1),0)</f>
        <v>0</v>
      </c>
      <c r="R342">
        <f>IFERROR(IF(#REF!="",0,#REF!),0)</f>
        <v>0</v>
      </c>
    </row>
    <row r="343" spans="7:18" x14ac:dyDescent="0.3">
      <c r="G343">
        <f t="shared" si="26"/>
        <v>0</v>
      </c>
      <c r="H343">
        <f t="shared" si="27"/>
        <v>0</v>
      </c>
      <c r="I343">
        <f t="shared" si="28"/>
        <v>0</v>
      </c>
      <c r="J343">
        <f t="shared" si="29"/>
        <v>0</v>
      </c>
      <c r="K343">
        <f t="shared" si="30"/>
        <v>0</v>
      </c>
      <c r="L343">
        <f>IFERROR(IF(#REF!="",0,#REF!),0)</f>
        <v>0</v>
      </c>
      <c r="M343">
        <f>IFERROR(IF(#REF!="",0,#REF!+1),0)</f>
        <v>0</v>
      </c>
      <c r="N343">
        <f>IFERROR(IF(#REF!="",0,#REF!),0)</f>
        <v>0</v>
      </c>
      <c r="O343">
        <f>IFERROR(IF(#REF!="",0,#REF!+1),0)</f>
        <v>0</v>
      </c>
      <c r="P343">
        <f>IFERROR(IF(#REF!="",0,#REF!),0)</f>
        <v>0</v>
      </c>
      <c r="Q343">
        <f>IFERROR(IF(#REF!="",0,#REF!+1),0)</f>
        <v>0</v>
      </c>
      <c r="R343">
        <f>IFERROR(IF(#REF!="",0,#REF!),0)</f>
        <v>0</v>
      </c>
    </row>
    <row r="344" spans="7:18" x14ac:dyDescent="0.3">
      <c r="G344">
        <f t="shared" si="26"/>
        <v>0</v>
      </c>
      <c r="H344">
        <f t="shared" si="27"/>
        <v>0</v>
      </c>
      <c r="I344">
        <f t="shared" si="28"/>
        <v>0</v>
      </c>
      <c r="J344">
        <f t="shared" si="29"/>
        <v>0</v>
      </c>
      <c r="K344">
        <f t="shared" si="30"/>
        <v>0</v>
      </c>
      <c r="L344">
        <f>IFERROR(IF(#REF!="",0,#REF!),0)</f>
        <v>0</v>
      </c>
      <c r="M344">
        <f>IFERROR(IF(#REF!="",0,#REF!+1),0)</f>
        <v>0</v>
      </c>
      <c r="N344">
        <f>IFERROR(IF(#REF!="",0,#REF!),0)</f>
        <v>0</v>
      </c>
      <c r="O344">
        <f>IFERROR(IF(#REF!="",0,#REF!+1),0)</f>
        <v>0</v>
      </c>
      <c r="P344">
        <f>IFERROR(IF(#REF!="",0,#REF!),0)</f>
        <v>0</v>
      </c>
      <c r="Q344">
        <f>IFERROR(IF(#REF!="",0,#REF!+1),0)</f>
        <v>0</v>
      </c>
      <c r="R344">
        <f>IFERROR(IF(#REF!="",0,#REF!),0)</f>
        <v>0</v>
      </c>
    </row>
    <row r="345" spans="7:18" x14ac:dyDescent="0.3">
      <c r="G345">
        <f t="shared" si="26"/>
        <v>0</v>
      </c>
      <c r="H345">
        <f t="shared" si="27"/>
        <v>0</v>
      </c>
      <c r="I345">
        <f t="shared" si="28"/>
        <v>0</v>
      </c>
      <c r="J345">
        <f t="shared" si="29"/>
        <v>0</v>
      </c>
      <c r="K345">
        <f t="shared" si="30"/>
        <v>0</v>
      </c>
      <c r="L345">
        <f>IFERROR(IF(#REF!="",0,#REF!),0)</f>
        <v>0</v>
      </c>
      <c r="M345">
        <f>IFERROR(IF(#REF!="",0,#REF!+1),0)</f>
        <v>0</v>
      </c>
      <c r="N345">
        <f>IFERROR(IF(#REF!="",0,#REF!),0)</f>
        <v>0</v>
      </c>
      <c r="O345">
        <f>IFERROR(IF(#REF!="",0,#REF!+1),0)</f>
        <v>0</v>
      </c>
      <c r="P345">
        <f>IFERROR(IF(#REF!="",0,#REF!),0)</f>
        <v>0</v>
      </c>
      <c r="Q345">
        <f>IFERROR(IF(#REF!="",0,#REF!+1),0)</f>
        <v>0</v>
      </c>
      <c r="R345">
        <f>IFERROR(IF(#REF!="",0,#REF!),0)</f>
        <v>0</v>
      </c>
    </row>
    <row r="346" spans="7:18" x14ac:dyDescent="0.3">
      <c r="G346">
        <f t="shared" si="26"/>
        <v>0</v>
      </c>
      <c r="H346">
        <f t="shared" si="27"/>
        <v>0</v>
      </c>
      <c r="I346">
        <f t="shared" si="28"/>
        <v>0</v>
      </c>
      <c r="J346">
        <f t="shared" si="29"/>
        <v>0</v>
      </c>
      <c r="K346">
        <f t="shared" si="30"/>
        <v>0</v>
      </c>
      <c r="L346">
        <f>IFERROR(IF(#REF!="",0,#REF!),0)</f>
        <v>0</v>
      </c>
      <c r="M346">
        <f>IFERROR(IF(#REF!="",0,#REF!+1),0)</f>
        <v>0</v>
      </c>
      <c r="N346">
        <f>IFERROR(IF(#REF!="",0,#REF!),0)</f>
        <v>0</v>
      </c>
      <c r="O346">
        <f>IFERROR(IF(#REF!="",0,#REF!+1),0)</f>
        <v>0</v>
      </c>
      <c r="P346">
        <f>IFERROR(IF(#REF!="",0,#REF!),0)</f>
        <v>0</v>
      </c>
      <c r="Q346">
        <f>IFERROR(IF(#REF!="",0,#REF!+1),0)</f>
        <v>0</v>
      </c>
      <c r="R346">
        <f>IFERROR(IF(#REF!="",0,#REF!),0)</f>
        <v>0</v>
      </c>
    </row>
    <row r="347" spans="7:18" x14ac:dyDescent="0.3">
      <c r="G347">
        <f t="shared" si="26"/>
        <v>0</v>
      </c>
      <c r="H347">
        <f t="shared" si="27"/>
        <v>0</v>
      </c>
      <c r="I347">
        <f t="shared" si="28"/>
        <v>0</v>
      </c>
      <c r="J347">
        <f t="shared" si="29"/>
        <v>0</v>
      </c>
      <c r="K347">
        <f t="shared" si="30"/>
        <v>0</v>
      </c>
      <c r="L347">
        <f>IFERROR(IF(#REF!="",0,#REF!),0)</f>
        <v>0</v>
      </c>
      <c r="M347">
        <f>IFERROR(IF(#REF!="",0,#REF!+1),0)</f>
        <v>0</v>
      </c>
      <c r="N347">
        <f>IFERROR(IF(#REF!="",0,#REF!),0)</f>
        <v>0</v>
      </c>
      <c r="O347">
        <f>IFERROR(IF(#REF!="",0,#REF!+1),0)</f>
        <v>0</v>
      </c>
      <c r="P347">
        <f>IFERROR(IF(#REF!="",0,#REF!),0)</f>
        <v>0</v>
      </c>
      <c r="Q347">
        <f>IFERROR(IF(#REF!="",0,#REF!+1),0)</f>
        <v>0</v>
      </c>
      <c r="R347">
        <f>IFERROR(IF(#REF!="",0,#REF!),0)</f>
        <v>0</v>
      </c>
    </row>
    <row r="348" spans="7:18" x14ac:dyDescent="0.3">
      <c r="G348">
        <f t="shared" si="26"/>
        <v>0</v>
      </c>
      <c r="H348">
        <f t="shared" si="27"/>
        <v>0</v>
      </c>
      <c r="I348">
        <f t="shared" si="28"/>
        <v>0</v>
      </c>
      <c r="J348">
        <f t="shared" si="29"/>
        <v>0</v>
      </c>
      <c r="K348">
        <f t="shared" si="30"/>
        <v>0</v>
      </c>
      <c r="L348">
        <f>IFERROR(IF(#REF!="",0,#REF!),0)</f>
        <v>0</v>
      </c>
      <c r="M348">
        <f>IFERROR(IF(#REF!="",0,#REF!+1),0)</f>
        <v>0</v>
      </c>
      <c r="N348">
        <f>IFERROR(IF(#REF!="",0,#REF!),0)</f>
        <v>0</v>
      </c>
      <c r="O348">
        <f>IFERROR(IF(#REF!="",0,#REF!+1),0)</f>
        <v>0</v>
      </c>
      <c r="P348">
        <f>IFERROR(IF(#REF!="",0,#REF!),0)</f>
        <v>0</v>
      </c>
      <c r="Q348">
        <f>IFERROR(IF(#REF!="",0,#REF!+1),0)</f>
        <v>0</v>
      </c>
      <c r="R348">
        <f>IFERROR(IF(#REF!="",0,#REF!),0)</f>
        <v>0</v>
      </c>
    </row>
    <row r="349" spans="7:18" x14ac:dyDescent="0.3">
      <c r="G349">
        <f t="shared" si="26"/>
        <v>0</v>
      </c>
      <c r="H349">
        <f t="shared" si="27"/>
        <v>0</v>
      </c>
      <c r="I349">
        <f t="shared" si="28"/>
        <v>0</v>
      </c>
      <c r="J349">
        <f t="shared" si="29"/>
        <v>0</v>
      </c>
      <c r="K349">
        <f t="shared" si="30"/>
        <v>0</v>
      </c>
      <c r="L349">
        <f>IFERROR(IF(#REF!="",0,#REF!),0)</f>
        <v>0</v>
      </c>
      <c r="M349">
        <f>IFERROR(IF(#REF!="",0,#REF!+1),0)</f>
        <v>0</v>
      </c>
      <c r="N349">
        <f>IFERROR(IF(#REF!="",0,#REF!),0)</f>
        <v>0</v>
      </c>
      <c r="O349">
        <f>IFERROR(IF(#REF!="",0,#REF!+1),0)</f>
        <v>0</v>
      </c>
      <c r="P349">
        <f>IFERROR(IF(#REF!="",0,#REF!),0)</f>
        <v>0</v>
      </c>
      <c r="Q349">
        <f>IFERROR(IF(#REF!="",0,#REF!+1),0)</f>
        <v>0</v>
      </c>
      <c r="R349">
        <f>IFERROR(IF(#REF!="",0,#REF!),0)</f>
        <v>0</v>
      </c>
    </row>
    <row r="350" spans="7:18" x14ac:dyDescent="0.3">
      <c r="G350">
        <f t="shared" si="26"/>
        <v>0</v>
      </c>
      <c r="H350">
        <f t="shared" si="27"/>
        <v>0</v>
      </c>
      <c r="I350">
        <f t="shared" si="28"/>
        <v>0</v>
      </c>
      <c r="J350">
        <f t="shared" si="29"/>
        <v>0</v>
      </c>
      <c r="K350">
        <f t="shared" si="30"/>
        <v>0</v>
      </c>
      <c r="L350">
        <f>IFERROR(IF(#REF!="",0,#REF!),0)</f>
        <v>0</v>
      </c>
      <c r="M350">
        <f>IFERROR(IF(#REF!="",0,#REF!+1),0)</f>
        <v>0</v>
      </c>
      <c r="N350">
        <f>IFERROR(IF(#REF!="",0,#REF!),0)</f>
        <v>0</v>
      </c>
      <c r="O350">
        <f>IFERROR(IF(#REF!="",0,#REF!+1),0)</f>
        <v>0</v>
      </c>
      <c r="P350">
        <f>IFERROR(IF(#REF!="",0,#REF!),0)</f>
        <v>0</v>
      </c>
      <c r="Q350">
        <f>IFERROR(IF(#REF!="",0,#REF!+1),0)</f>
        <v>0</v>
      </c>
      <c r="R350">
        <f>IFERROR(IF(#REF!="",0,#REF!),0)</f>
        <v>0</v>
      </c>
    </row>
    <row r="351" spans="7:18" x14ac:dyDescent="0.3">
      <c r="G351">
        <f t="shared" si="26"/>
        <v>0</v>
      </c>
      <c r="H351">
        <f t="shared" si="27"/>
        <v>0</v>
      </c>
      <c r="I351">
        <f t="shared" si="28"/>
        <v>0</v>
      </c>
      <c r="J351">
        <f t="shared" si="29"/>
        <v>0</v>
      </c>
      <c r="K351">
        <f t="shared" si="30"/>
        <v>0</v>
      </c>
      <c r="L351">
        <f>IFERROR(IF(#REF!="",0,#REF!),0)</f>
        <v>0</v>
      </c>
      <c r="M351">
        <f>IFERROR(IF(#REF!="",0,#REF!+1),0)</f>
        <v>0</v>
      </c>
      <c r="N351">
        <f>IFERROR(IF(#REF!="",0,#REF!),0)</f>
        <v>0</v>
      </c>
      <c r="O351">
        <f>IFERROR(IF(#REF!="",0,#REF!+1),0)</f>
        <v>0</v>
      </c>
      <c r="P351">
        <f>IFERROR(IF(#REF!="",0,#REF!),0)</f>
        <v>0</v>
      </c>
      <c r="Q351">
        <f>IFERROR(IF(#REF!="",0,#REF!+1),0)</f>
        <v>0</v>
      </c>
      <c r="R351">
        <f>IFERROR(IF(#REF!="",0,#REF!),0)</f>
        <v>0</v>
      </c>
    </row>
    <row r="352" spans="7:18" x14ac:dyDescent="0.3">
      <c r="G352">
        <f t="shared" si="26"/>
        <v>0</v>
      </c>
      <c r="H352">
        <f t="shared" si="27"/>
        <v>0</v>
      </c>
      <c r="I352">
        <f t="shared" si="28"/>
        <v>0</v>
      </c>
      <c r="J352">
        <f t="shared" si="29"/>
        <v>0</v>
      </c>
      <c r="K352">
        <f t="shared" si="30"/>
        <v>0</v>
      </c>
      <c r="L352">
        <f>IFERROR(IF(#REF!="",0,#REF!),0)</f>
        <v>0</v>
      </c>
      <c r="M352">
        <f>IFERROR(IF(#REF!="",0,#REF!+1),0)</f>
        <v>0</v>
      </c>
      <c r="N352">
        <f>IFERROR(IF(#REF!="",0,#REF!),0)</f>
        <v>0</v>
      </c>
      <c r="O352">
        <f>IFERROR(IF(#REF!="",0,#REF!+1),0)</f>
        <v>0</v>
      </c>
      <c r="P352">
        <f>IFERROR(IF(#REF!="",0,#REF!),0)</f>
        <v>0</v>
      </c>
      <c r="Q352">
        <f>IFERROR(IF(#REF!="",0,#REF!+1),0)</f>
        <v>0</v>
      </c>
      <c r="R352">
        <f>IFERROR(IF(#REF!="",0,#REF!),0)</f>
        <v>0</v>
      </c>
    </row>
    <row r="353" spans="7:18" x14ac:dyDescent="0.3">
      <c r="G353">
        <f t="shared" si="26"/>
        <v>0</v>
      </c>
      <c r="H353">
        <f t="shared" si="27"/>
        <v>0</v>
      </c>
      <c r="I353">
        <f t="shared" si="28"/>
        <v>0</v>
      </c>
      <c r="J353">
        <f t="shared" si="29"/>
        <v>0</v>
      </c>
      <c r="K353">
        <f t="shared" si="30"/>
        <v>0</v>
      </c>
      <c r="L353">
        <f>IFERROR(IF(#REF!="",0,#REF!),0)</f>
        <v>0</v>
      </c>
      <c r="M353">
        <f>IFERROR(IF(#REF!="",0,#REF!+1),0)</f>
        <v>0</v>
      </c>
      <c r="N353">
        <f>IFERROR(IF(#REF!="",0,#REF!),0)</f>
        <v>0</v>
      </c>
      <c r="O353">
        <f>IFERROR(IF(#REF!="",0,#REF!+1),0)</f>
        <v>0</v>
      </c>
      <c r="P353">
        <f>IFERROR(IF(#REF!="",0,#REF!),0)</f>
        <v>0</v>
      </c>
      <c r="Q353">
        <f>IFERROR(IF(#REF!="",0,#REF!+1),0)</f>
        <v>0</v>
      </c>
      <c r="R353">
        <f>IFERROR(IF(#REF!="",0,#REF!),0)</f>
        <v>0</v>
      </c>
    </row>
    <row r="354" spans="7:18" x14ac:dyDescent="0.3">
      <c r="G354">
        <f t="shared" si="26"/>
        <v>0</v>
      </c>
      <c r="H354">
        <f t="shared" si="27"/>
        <v>0</v>
      </c>
      <c r="I354">
        <f t="shared" si="28"/>
        <v>0</v>
      </c>
      <c r="J354">
        <f t="shared" si="29"/>
        <v>0</v>
      </c>
      <c r="K354">
        <f t="shared" si="30"/>
        <v>0</v>
      </c>
      <c r="L354">
        <f>IFERROR(IF(#REF!="",0,#REF!),0)</f>
        <v>0</v>
      </c>
      <c r="M354">
        <f>IFERROR(IF(#REF!="",0,#REF!+1),0)</f>
        <v>0</v>
      </c>
      <c r="N354">
        <f>IFERROR(IF(#REF!="",0,#REF!),0)</f>
        <v>0</v>
      </c>
      <c r="O354">
        <f>IFERROR(IF(#REF!="",0,#REF!+1),0)</f>
        <v>0</v>
      </c>
      <c r="P354">
        <f>IFERROR(IF(#REF!="",0,#REF!),0)</f>
        <v>0</v>
      </c>
      <c r="Q354">
        <f>IFERROR(IF(#REF!="",0,#REF!+1),0)</f>
        <v>0</v>
      </c>
      <c r="R354">
        <f>IFERROR(IF(#REF!="",0,#REF!),0)</f>
        <v>0</v>
      </c>
    </row>
    <row r="355" spans="7:18" x14ac:dyDescent="0.3">
      <c r="G355">
        <f t="shared" si="26"/>
        <v>0</v>
      </c>
      <c r="H355">
        <f t="shared" si="27"/>
        <v>0</v>
      </c>
      <c r="I355">
        <f t="shared" si="28"/>
        <v>0</v>
      </c>
      <c r="J355">
        <f t="shared" si="29"/>
        <v>0</v>
      </c>
      <c r="K355">
        <f t="shared" si="30"/>
        <v>0</v>
      </c>
      <c r="L355">
        <f>IFERROR(IF(#REF!="",0,#REF!),0)</f>
        <v>0</v>
      </c>
      <c r="M355">
        <f>IFERROR(IF(#REF!="",0,#REF!+1),0)</f>
        <v>0</v>
      </c>
      <c r="N355">
        <f>IFERROR(IF(#REF!="",0,#REF!),0)</f>
        <v>0</v>
      </c>
      <c r="O355">
        <f>IFERROR(IF(#REF!="",0,#REF!+1),0)</f>
        <v>0</v>
      </c>
      <c r="P355">
        <f>IFERROR(IF(#REF!="",0,#REF!),0)</f>
        <v>0</v>
      </c>
      <c r="Q355">
        <f>IFERROR(IF(#REF!="",0,#REF!+1),0)</f>
        <v>0</v>
      </c>
      <c r="R355">
        <f>IFERROR(IF(#REF!="",0,#REF!),0)</f>
        <v>0</v>
      </c>
    </row>
    <row r="356" spans="7:18" x14ac:dyDescent="0.3">
      <c r="G356">
        <f t="shared" si="26"/>
        <v>0</v>
      </c>
      <c r="H356">
        <f t="shared" si="27"/>
        <v>0</v>
      </c>
      <c r="I356">
        <f t="shared" si="28"/>
        <v>0</v>
      </c>
      <c r="J356">
        <f t="shared" si="29"/>
        <v>0</v>
      </c>
      <c r="K356">
        <f t="shared" si="30"/>
        <v>0</v>
      </c>
      <c r="L356">
        <f>IFERROR(IF(#REF!="",0,#REF!),0)</f>
        <v>0</v>
      </c>
      <c r="M356">
        <f>IFERROR(IF(#REF!="",0,#REF!+1),0)</f>
        <v>0</v>
      </c>
      <c r="N356">
        <f>IFERROR(IF(#REF!="",0,#REF!),0)</f>
        <v>0</v>
      </c>
      <c r="O356">
        <f>IFERROR(IF(#REF!="",0,#REF!+1),0)</f>
        <v>0</v>
      </c>
      <c r="P356">
        <f>IFERROR(IF(#REF!="",0,#REF!),0)</f>
        <v>0</v>
      </c>
      <c r="Q356">
        <f>IFERROR(IF(#REF!="",0,#REF!+1),0)</f>
        <v>0</v>
      </c>
      <c r="R356">
        <f>IFERROR(IF(#REF!="",0,#REF!),0)</f>
        <v>0</v>
      </c>
    </row>
    <row r="357" spans="7:18" x14ac:dyDescent="0.3">
      <c r="G357">
        <f t="shared" si="26"/>
        <v>0</v>
      </c>
      <c r="H357">
        <f t="shared" si="27"/>
        <v>0</v>
      </c>
      <c r="I357">
        <f t="shared" si="28"/>
        <v>0</v>
      </c>
      <c r="J357">
        <f t="shared" si="29"/>
        <v>0</v>
      </c>
      <c r="K357">
        <f t="shared" si="30"/>
        <v>0</v>
      </c>
      <c r="L357">
        <f>IFERROR(IF(#REF!="",0,#REF!),0)</f>
        <v>0</v>
      </c>
      <c r="M357">
        <f>IFERROR(IF(#REF!="",0,#REF!+1),0)</f>
        <v>0</v>
      </c>
      <c r="N357">
        <f>IFERROR(IF(#REF!="",0,#REF!),0)</f>
        <v>0</v>
      </c>
      <c r="O357">
        <f>IFERROR(IF(#REF!="",0,#REF!+1),0)</f>
        <v>0</v>
      </c>
      <c r="P357">
        <f>IFERROR(IF(#REF!="",0,#REF!),0)</f>
        <v>0</v>
      </c>
      <c r="Q357">
        <f>IFERROR(IF(#REF!="",0,#REF!+1),0)</f>
        <v>0</v>
      </c>
      <c r="R357">
        <f>IFERROR(IF(#REF!="",0,#REF!),0)</f>
        <v>0</v>
      </c>
    </row>
    <row r="358" spans="7:18" x14ac:dyDescent="0.3">
      <c r="G358">
        <f t="shared" si="26"/>
        <v>0</v>
      </c>
      <c r="H358">
        <f t="shared" si="27"/>
        <v>0</v>
      </c>
      <c r="I358">
        <f t="shared" si="28"/>
        <v>0</v>
      </c>
      <c r="J358">
        <f t="shared" si="29"/>
        <v>0</v>
      </c>
      <c r="K358">
        <f t="shared" si="30"/>
        <v>0</v>
      </c>
      <c r="L358">
        <f>IFERROR(IF(#REF!="",0,#REF!),0)</f>
        <v>0</v>
      </c>
      <c r="M358">
        <f>IFERROR(IF(#REF!="",0,#REF!+1),0)</f>
        <v>0</v>
      </c>
      <c r="N358">
        <f>IFERROR(IF(#REF!="",0,#REF!),0)</f>
        <v>0</v>
      </c>
      <c r="O358">
        <f>IFERROR(IF(#REF!="",0,#REF!+1),0)</f>
        <v>0</v>
      </c>
      <c r="P358">
        <f>IFERROR(IF(#REF!="",0,#REF!),0)</f>
        <v>0</v>
      </c>
      <c r="Q358">
        <f>IFERROR(IF(#REF!="",0,#REF!+1),0)</f>
        <v>0</v>
      </c>
      <c r="R358">
        <f>IFERROR(IF(#REF!="",0,#REF!),0)</f>
        <v>0</v>
      </c>
    </row>
    <row r="359" spans="7:18" x14ac:dyDescent="0.3">
      <c r="G359">
        <f t="shared" si="26"/>
        <v>0</v>
      </c>
      <c r="H359">
        <f t="shared" si="27"/>
        <v>0</v>
      </c>
      <c r="I359">
        <f t="shared" si="28"/>
        <v>0</v>
      </c>
      <c r="J359">
        <f t="shared" si="29"/>
        <v>0</v>
      </c>
      <c r="K359">
        <f t="shared" si="30"/>
        <v>0</v>
      </c>
      <c r="L359">
        <f>IFERROR(IF(#REF!="",0,#REF!),0)</f>
        <v>0</v>
      </c>
      <c r="M359">
        <f>IFERROR(IF(#REF!="",0,#REF!+1),0)</f>
        <v>0</v>
      </c>
      <c r="N359">
        <f>IFERROR(IF(#REF!="",0,#REF!),0)</f>
        <v>0</v>
      </c>
      <c r="O359">
        <f>IFERROR(IF(#REF!="",0,#REF!+1),0)</f>
        <v>0</v>
      </c>
      <c r="P359">
        <f>IFERROR(IF(#REF!="",0,#REF!),0)</f>
        <v>0</v>
      </c>
      <c r="Q359">
        <f>IFERROR(IF(#REF!="",0,#REF!+1),0)</f>
        <v>0</v>
      </c>
      <c r="R359">
        <f>IFERROR(IF(#REF!="",0,#REF!),0)</f>
        <v>0</v>
      </c>
    </row>
    <row r="360" spans="7:18" x14ac:dyDescent="0.3">
      <c r="G360">
        <f t="shared" si="26"/>
        <v>0</v>
      </c>
      <c r="H360">
        <f t="shared" si="27"/>
        <v>0</v>
      </c>
      <c r="I360">
        <f t="shared" si="28"/>
        <v>0</v>
      </c>
      <c r="J360">
        <f t="shared" si="29"/>
        <v>0</v>
      </c>
      <c r="K360">
        <f t="shared" si="30"/>
        <v>0</v>
      </c>
      <c r="L360">
        <f>IFERROR(IF(#REF!="",0,#REF!),0)</f>
        <v>0</v>
      </c>
      <c r="M360">
        <f>IFERROR(IF(#REF!="",0,#REF!+1),0)</f>
        <v>0</v>
      </c>
      <c r="N360">
        <f>IFERROR(IF(#REF!="",0,#REF!),0)</f>
        <v>0</v>
      </c>
      <c r="O360">
        <f>IFERROR(IF(#REF!="",0,#REF!+1),0)</f>
        <v>0</v>
      </c>
      <c r="P360">
        <f>IFERROR(IF(#REF!="",0,#REF!),0)</f>
        <v>0</v>
      </c>
      <c r="Q360">
        <f>IFERROR(IF(#REF!="",0,#REF!+1),0)</f>
        <v>0</v>
      </c>
      <c r="R360">
        <f>IFERROR(IF(#REF!="",0,#REF!),0)</f>
        <v>0</v>
      </c>
    </row>
    <row r="361" spans="7:18" x14ac:dyDescent="0.3">
      <c r="G361">
        <f t="shared" si="26"/>
        <v>0</v>
      </c>
      <c r="H361">
        <f t="shared" si="27"/>
        <v>0</v>
      </c>
      <c r="I361">
        <f t="shared" si="28"/>
        <v>0</v>
      </c>
      <c r="J361">
        <f t="shared" si="29"/>
        <v>0</v>
      </c>
      <c r="K361">
        <f t="shared" si="30"/>
        <v>0</v>
      </c>
      <c r="L361">
        <f>IFERROR(IF(#REF!="",0,#REF!),0)</f>
        <v>0</v>
      </c>
      <c r="M361">
        <f>IFERROR(IF(#REF!="",0,#REF!+1),0)</f>
        <v>0</v>
      </c>
      <c r="N361">
        <f>IFERROR(IF(#REF!="",0,#REF!),0)</f>
        <v>0</v>
      </c>
      <c r="O361">
        <f>IFERROR(IF(#REF!="",0,#REF!+1),0)</f>
        <v>0</v>
      </c>
      <c r="P361">
        <f>IFERROR(IF(#REF!="",0,#REF!),0)</f>
        <v>0</v>
      </c>
      <c r="Q361">
        <f>IFERROR(IF(#REF!="",0,#REF!+1),0)</f>
        <v>0</v>
      </c>
      <c r="R361">
        <f>IFERROR(IF(#REF!="",0,#REF!),0)</f>
        <v>0</v>
      </c>
    </row>
    <row r="362" spans="7:18" x14ac:dyDescent="0.3">
      <c r="G362">
        <f t="shared" si="26"/>
        <v>0</v>
      </c>
      <c r="H362">
        <f t="shared" si="27"/>
        <v>0</v>
      </c>
      <c r="I362">
        <f t="shared" si="28"/>
        <v>0</v>
      </c>
      <c r="J362">
        <f t="shared" si="29"/>
        <v>0</v>
      </c>
      <c r="K362">
        <f t="shared" si="30"/>
        <v>0</v>
      </c>
      <c r="L362">
        <f>IFERROR(IF(#REF!="",0,#REF!),0)</f>
        <v>0</v>
      </c>
      <c r="M362">
        <f>IFERROR(IF(#REF!="",0,#REF!+1),0)</f>
        <v>0</v>
      </c>
      <c r="N362">
        <f>IFERROR(IF(#REF!="",0,#REF!),0)</f>
        <v>0</v>
      </c>
      <c r="O362">
        <f>IFERROR(IF(#REF!="",0,#REF!+1),0)</f>
        <v>0</v>
      </c>
      <c r="P362">
        <f>IFERROR(IF(#REF!="",0,#REF!),0)</f>
        <v>0</v>
      </c>
      <c r="Q362">
        <f>IFERROR(IF(#REF!="",0,#REF!+1),0)</f>
        <v>0</v>
      </c>
      <c r="R362">
        <f>IFERROR(IF(#REF!="",0,#REF!),0)</f>
        <v>0</v>
      </c>
    </row>
    <row r="363" spans="7:18" x14ac:dyDescent="0.3">
      <c r="G363">
        <f t="shared" si="26"/>
        <v>0</v>
      </c>
      <c r="H363">
        <f t="shared" si="27"/>
        <v>0</v>
      </c>
      <c r="I363">
        <f t="shared" si="28"/>
        <v>0</v>
      </c>
      <c r="J363">
        <f t="shared" si="29"/>
        <v>0</v>
      </c>
      <c r="K363">
        <f t="shared" si="30"/>
        <v>0</v>
      </c>
      <c r="L363">
        <f>IFERROR(IF(#REF!="",0,#REF!),0)</f>
        <v>0</v>
      </c>
      <c r="M363">
        <f>IFERROR(IF(#REF!="",0,#REF!+1),0)</f>
        <v>0</v>
      </c>
      <c r="N363">
        <f>IFERROR(IF(#REF!="",0,#REF!),0)</f>
        <v>0</v>
      </c>
      <c r="O363">
        <f>IFERROR(IF(#REF!="",0,#REF!+1),0)</f>
        <v>0</v>
      </c>
      <c r="P363">
        <f>IFERROR(IF(#REF!="",0,#REF!),0)</f>
        <v>0</v>
      </c>
      <c r="Q363">
        <f>IFERROR(IF(#REF!="",0,#REF!+1),0)</f>
        <v>0</v>
      </c>
      <c r="R363">
        <f>IFERROR(IF(#REF!="",0,#REF!),0)</f>
        <v>0</v>
      </c>
    </row>
    <row r="364" spans="7:18" x14ac:dyDescent="0.3">
      <c r="G364">
        <f t="shared" si="26"/>
        <v>0</v>
      </c>
      <c r="H364">
        <f t="shared" si="27"/>
        <v>0</v>
      </c>
      <c r="I364">
        <f t="shared" si="28"/>
        <v>0</v>
      </c>
      <c r="J364">
        <f t="shared" si="29"/>
        <v>0</v>
      </c>
      <c r="K364">
        <f t="shared" si="30"/>
        <v>0</v>
      </c>
      <c r="L364">
        <f>IFERROR(IF(#REF!="",0,#REF!),0)</f>
        <v>0</v>
      </c>
      <c r="M364">
        <f>IFERROR(IF(#REF!="",0,#REF!+1),0)</f>
        <v>0</v>
      </c>
      <c r="N364">
        <f>IFERROR(IF(#REF!="",0,#REF!),0)</f>
        <v>0</v>
      </c>
      <c r="O364">
        <f>IFERROR(IF(#REF!="",0,#REF!+1),0)</f>
        <v>0</v>
      </c>
      <c r="P364">
        <f>IFERROR(IF(#REF!="",0,#REF!),0)</f>
        <v>0</v>
      </c>
      <c r="Q364">
        <f>IFERROR(IF(#REF!="",0,#REF!+1),0)</f>
        <v>0</v>
      </c>
      <c r="R364">
        <f>IFERROR(IF(#REF!="",0,#REF!),0)</f>
        <v>0</v>
      </c>
    </row>
    <row r="365" spans="7:18" x14ac:dyDescent="0.3">
      <c r="G365">
        <f t="shared" si="26"/>
        <v>0</v>
      </c>
      <c r="H365">
        <f t="shared" si="27"/>
        <v>0</v>
      </c>
      <c r="I365">
        <f t="shared" si="28"/>
        <v>0</v>
      </c>
      <c r="J365">
        <f t="shared" si="29"/>
        <v>0</v>
      </c>
      <c r="K365">
        <f t="shared" si="30"/>
        <v>0</v>
      </c>
      <c r="L365">
        <f>IFERROR(IF(#REF!="",0,#REF!),0)</f>
        <v>0</v>
      </c>
      <c r="M365">
        <f>IFERROR(IF(#REF!="",0,#REF!+1),0)</f>
        <v>0</v>
      </c>
      <c r="N365">
        <f>IFERROR(IF(#REF!="",0,#REF!),0)</f>
        <v>0</v>
      </c>
      <c r="O365">
        <f>IFERROR(IF(#REF!="",0,#REF!+1),0)</f>
        <v>0</v>
      </c>
      <c r="P365">
        <f>IFERROR(IF(#REF!="",0,#REF!),0)</f>
        <v>0</v>
      </c>
      <c r="Q365">
        <f>IFERROR(IF(#REF!="",0,#REF!+1),0)</f>
        <v>0</v>
      </c>
      <c r="R365">
        <f>IFERROR(IF(#REF!="",0,#REF!),0)</f>
        <v>0</v>
      </c>
    </row>
    <row r="366" spans="7:18" x14ac:dyDescent="0.3">
      <c r="G366">
        <f t="shared" si="26"/>
        <v>0</v>
      </c>
      <c r="H366">
        <f t="shared" si="27"/>
        <v>0</v>
      </c>
      <c r="I366">
        <f t="shared" si="28"/>
        <v>0</v>
      </c>
      <c r="J366">
        <f t="shared" si="29"/>
        <v>0</v>
      </c>
      <c r="K366">
        <f t="shared" si="30"/>
        <v>0</v>
      </c>
      <c r="L366">
        <f>IFERROR(IF(#REF!="",0,#REF!),0)</f>
        <v>0</v>
      </c>
      <c r="M366">
        <f>IFERROR(IF(#REF!="",0,#REF!+1),0)</f>
        <v>0</v>
      </c>
      <c r="N366">
        <f>IFERROR(IF(#REF!="",0,#REF!),0)</f>
        <v>0</v>
      </c>
      <c r="O366">
        <f>IFERROR(IF(#REF!="",0,#REF!+1),0)</f>
        <v>0</v>
      </c>
      <c r="P366">
        <f>IFERROR(IF(#REF!="",0,#REF!),0)</f>
        <v>0</v>
      </c>
      <c r="Q366">
        <f>IFERROR(IF(#REF!="",0,#REF!+1),0)</f>
        <v>0</v>
      </c>
      <c r="R366">
        <f>IFERROR(IF(#REF!="",0,#REF!),0)</f>
        <v>0</v>
      </c>
    </row>
    <row r="367" spans="7:18" x14ac:dyDescent="0.3">
      <c r="G367">
        <f t="shared" si="26"/>
        <v>0</v>
      </c>
      <c r="H367">
        <f t="shared" si="27"/>
        <v>0</v>
      </c>
      <c r="I367">
        <f t="shared" si="28"/>
        <v>0</v>
      </c>
      <c r="J367">
        <f t="shared" si="29"/>
        <v>0</v>
      </c>
      <c r="K367">
        <f t="shared" si="30"/>
        <v>0</v>
      </c>
      <c r="L367">
        <f>IFERROR(IF(#REF!="",0,#REF!),0)</f>
        <v>0</v>
      </c>
      <c r="M367">
        <f>IFERROR(IF(#REF!="",0,#REF!+1),0)</f>
        <v>0</v>
      </c>
      <c r="N367">
        <f>IFERROR(IF(#REF!="",0,#REF!),0)</f>
        <v>0</v>
      </c>
      <c r="O367">
        <f>IFERROR(IF(#REF!="",0,#REF!+1),0)</f>
        <v>0</v>
      </c>
      <c r="P367">
        <f>IFERROR(IF(#REF!="",0,#REF!),0)</f>
        <v>0</v>
      </c>
      <c r="Q367">
        <f>IFERROR(IF(#REF!="",0,#REF!+1),0)</f>
        <v>0</v>
      </c>
      <c r="R367">
        <f>IFERROR(IF(#REF!="",0,#REF!),0)</f>
        <v>0</v>
      </c>
    </row>
    <row r="368" spans="7:18" x14ac:dyDescent="0.3">
      <c r="G368">
        <f t="shared" si="26"/>
        <v>0</v>
      </c>
      <c r="H368">
        <f t="shared" si="27"/>
        <v>0</v>
      </c>
      <c r="I368">
        <f t="shared" si="28"/>
        <v>0</v>
      </c>
      <c r="J368">
        <f t="shared" si="29"/>
        <v>0</v>
      </c>
      <c r="K368">
        <f t="shared" si="30"/>
        <v>0</v>
      </c>
      <c r="L368">
        <f>IFERROR(IF(#REF!="",0,#REF!),0)</f>
        <v>0</v>
      </c>
      <c r="M368">
        <f>IFERROR(IF(#REF!="",0,#REF!+1),0)</f>
        <v>0</v>
      </c>
      <c r="N368">
        <f>IFERROR(IF(#REF!="",0,#REF!),0)</f>
        <v>0</v>
      </c>
      <c r="O368">
        <f>IFERROR(IF(#REF!="",0,#REF!+1),0)</f>
        <v>0</v>
      </c>
      <c r="P368">
        <f>IFERROR(IF(#REF!="",0,#REF!),0)</f>
        <v>0</v>
      </c>
      <c r="Q368">
        <f>IFERROR(IF(#REF!="",0,#REF!+1),0)</f>
        <v>0</v>
      </c>
      <c r="R368">
        <f>IFERROR(IF(#REF!="",0,#REF!),0)</f>
        <v>0</v>
      </c>
    </row>
    <row r="369" spans="7:18" x14ac:dyDescent="0.3">
      <c r="G369">
        <f t="shared" si="26"/>
        <v>0</v>
      </c>
      <c r="H369">
        <f t="shared" si="27"/>
        <v>0</v>
      </c>
      <c r="I369">
        <f t="shared" si="28"/>
        <v>0</v>
      </c>
      <c r="J369">
        <f t="shared" si="29"/>
        <v>0</v>
      </c>
      <c r="K369">
        <f t="shared" si="30"/>
        <v>0</v>
      </c>
      <c r="L369">
        <f>IFERROR(IF(#REF!="",0,#REF!),0)</f>
        <v>0</v>
      </c>
      <c r="M369">
        <f>IFERROR(IF(#REF!="",0,#REF!+1),0)</f>
        <v>0</v>
      </c>
      <c r="N369">
        <f>IFERROR(IF(#REF!="",0,#REF!),0)</f>
        <v>0</v>
      </c>
      <c r="O369">
        <f>IFERROR(IF(#REF!="",0,#REF!+1),0)</f>
        <v>0</v>
      </c>
      <c r="P369">
        <f>IFERROR(IF(#REF!="",0,#REF!),0)</f>
        <v>0</v>
      </c>
      <c r="Q369">
        <f>IFERROR(IF(#REF!="",0,#REF!+1),0)</f>
        <v>0</v>
      </c>
      <c r="R369">
        <f>IFERROR(IF(#REF!="",0,#REF!),0)</f>
        <v>0</v>
      </c>
    </row>
    <row r="370" spans="7:18" x14ac:dyDescent="0.3">
      <c r="G370">
        <f t="shared" si="26"/>
        <v>0</v>
      </c>
      <c r="H370">
        <f t="shared" si="27"/>
        <v>0</v>
      </c>
      <c r="I370">
        <f t="shared" si="28"/>
        <v>0</v>
      </c>
      <c r="J370">
        <f t="shared" si="29"/>
        <v>0</v>
      </c>
      <c r="K370">
        <f t="shared" si="30"/>
        <v>0</v>
      </c>
      <c r="L370">
        <f>IFERROR(IF(#REF!="",0,#REF!),0)</f>
        <v>0</v>
      </c>
      <c r="M370">
        <f>IFERROR(IF(#REF!="",0,#REF!+1),0)</f>
        <v>0</v>
      </c>
      <c r="N370">
        <f>IFERROR(IF(#REF!="",0,#REF!),0)</f>
        <v>0</v>
      </c>
      <c r="O370">
        <f>IFERROR(IF(#REF!="",0,#REF!+1),0)</f>
        <v>0</v>
      </c>
      <c r="P370">
        <f>IFERROR(IF(#REF!="",0,#REF!),0)</f>
        <v>0</v>
      </c>
      <c r="Q370">
        <f>IFERROR(IF(#REF!="",0,#REF!+1),0)</f>
        <v>0</v>
      </c>
      <c r="R370">
        <f>IFERROR(IF(#REF!="",0,#REF!),0)</f>
        <v>0</v>
      </c>
    </row>
    <row r="371" spans="7:18" x14ac:dyDescent="0.3">
      <c r="G371">
        <f t="shared" si="26"/>
        <v>0</v>
      </c>
      <c r="H371">
        <f t="shared" si="27"/>
        <v>0</v>
      </c>
      <c r="I371">
        <f t="shared" si="28"/>
        <v>0</v>
      </c>
      <c r="J371">
        <f t="shared" si="29"/>
        <v>0</v>
      </c>
      <c r="K371">
        <f t="shared" si="30"/>
        <v>0</v>
      </c>
      <c r="L371">
        <f>IFERROR(IF(#REF!="",0,#REF!),0)</f>
        <v>0</v>
      </c>
      <c r="M371">
        <f>IFERROR(IF(#REF!="",0,#REF!+1),0)</f>
        <v>0</v>
      </c>
      <c r="N371">
        <f>IFERROR(IF(#REF!="",0,#REF!),0)</f>
        <v>0</v>
      </c>
      <c r="O371">
        <f>IFERROR(IF(#REF!="",0,#REF!+1),0)</f>
        <v>0</v>
      </c>
      <c r="P371">
        <f>IFERROR(IF(#REF!="",0,#REF!),0)</f>
        <v>0</v>
      </c>
      <c r="Q371">
        <f>IFERROR(IF(#REF!="",0,#REF!+1),0)</f>
        <v>0</v>
      </c>
      <c r="R371">
        <f>IFERROR(IF(#REF!="",0,#REF!),0)</f>
        <v>0</v>
      </c>
    </row>
    <row r="372" spans="7:18" x14ac:dyDescent="0.3">
      <c r="G372">
        <f t="shared" si="26"/>
        <v>0</v>
      </c>
      <c r="H372">
        <f t="shared" si="27"/>
        <v>0</v>
      </c>
      <c r="I372">
        <f t="shared" si="28"/>
        <v>0</v>
      </c>
      <c r="J372">
        <f t="shared" si="29"/>
        <v>0</v>
      </c>
      <c r="K372">
        <f t="shared" si="30"/>
        <v>0</v>
      </c>
      <c r="L372">
        <f>IFERROR(IF(#REF!="",0,#REF!),0)</f>
        <v>0</v>
      </c>
      <c r="M372">
        <f>IFERROR(IF(#REF!="",0,#REF!+1),0)</f>
        <v>0</v>
      </c>
      <c r="N372">
        <f>IFERROR(IF(#REF!="",0,#REF!),0)</f>
        <v>0</v>
      </c>
      <c r="O372">
        <f>IFERROR(IF(#REF!="",0,#REF!+1),0)</f>
        <v>0</v>
      </c>
      <c r="P372">
        <f>IFERROR(IF(#REF!="",0,#REF!),0)</f>
        <v>0</v>
      </c>
      <c r="Q372">
        <f>IFERROR(IF(#REF!="",0,#REF!+1),0)</f>
        <v>0</v>
      </c>
      <c r="R372">
        <f>IFERROR(IF(#REF!="",0,#REF!),0)</f>
        <v>0</v>
      </c>
    </row>
    <row r="373" spans="7:18" x14ac:dyDescent="0.3">
      <c r="G373">
        <f t="shared" si="26"/>
        <v>0</v>
      </c>
      <c r="H373">
        <f t="shared" si="27"/>
        <v>0</v>
      </c>
      <c r="I373">
        <f t="shared" si="28"/>
        <v>0</v>
      </c>
      <c r="J373">
        <f t="shared" si="29"/>
        <v>0</v>
      </c>
      <c r="K373">
        <f t="shared" si="30"/>
        <v>0</v>
      </c>
      <c r="L373">
        <f>IFERROR(IF(#REF!="",0,#REF!),0)</f>
        <v>0</v>
      </c>
      <c r="M373">
        <f>IFERROR(IF(#REF!="",0,#REF!+1),0)</f>
        <v>0</v>
      </c>
      <c r="N373">
        <f>IFERROR(IF(#REF!="",0,#REF!),0)</f>
        <v>0</v>
      </c>
      <c r="O373">
        <f>IFERROR(IF(#REF!="",0,#REF!+1),0)</f>
        <v>0</v>
      </c>
      <c r="P373">
        <f>IFERROR(IF(#REF!="",0,#REF!),0)</f>
        <v>0</v>
      </c>
      <c r="Q373">
        <f>IFERROR(IF(#REF!="",0,#REF!+1),0)</f>
        <v>0</v>
      </c>
      <c r="R373">
        <f>IFERROR(IF(#REF!="",0,#REF!),0)</f>
        <v>0</v>
      </c>
    </row>
    <row r="374" spans="7:18" x14ac:dyDescent="0.3">
      <c r="G374">
        <f t="shared" si="26"/>
        <v>0</v>
      </c>
      <c r="H374">
        <f t="shared" si="27"/>
        <v>0</v>
      </c>
      <c r="I374">
        <f t="shared" si="28"/>
        <v>0</v>
      </c>
      <c r="J374">
        <f t="shared" si="29"/>
        <v>0</v>
      </c>
      <c r="K374">
        <f t="shared" si="30"/>
        <v>0</v>
      </c>
      <c r="L374">
        <f>IFERROR(IF(#REF!="",0,#REF!),0)</f>
        <v>0</v>
      </c>
      <c r="M374">
        <f>IFERROR(IF(#REF!="",0,#REF!+1),0)</f>
        <v>0</v>
      </c>
      <c r="N374">
        <f>IFERROR(IF(#REF!="",0,#REF!),0)</f>
        <v>0</v>
      </c>
      <c r="O374">
        <f>IFERROR(IF(#REF!="",0,#REF!+1),0)</f>
        <v>0</v>
      </c>
      <c r="P374">
        <f>IFERROR(IF(#REF!="",0,#REF!),0)</f>
        <v>0</v>
      </c>
      <c r="Q374">
        <f>IFERROR(IF(#REF!="",0,#REF!+1),0)</f>
        <v>0</v>
      </c>
      <c r="R374">
        <f>IFERROR(IF(#REF!="",0,#REF!),0)</f>
        <v>0</v>
      </c>
    </row>
    <row r="375" spans="7:18" x14ac:dyDescent="0.3">
      <c r="G375">
        <f t="shared" si="26"/>
        <v>0</v>
      </c>
      <c r="H375">
        <f t="shared" si="27"/>
        <v>0</v>
      </c>
      <c r="I375">
        <f t="shared" si="28"/>
        <v>0</v>
      </c>
      <c r="J375">
        <f t="shared" si="29"/>
        <v>0</v>
      </c>
      <c r="K375">
        <f t="shared" si="30"/>
        <v>0</v>
      </c>
      <c r="L375">
        <f>IFERROR(IF(#REF!="",0,#REF!),0)</f>
        <v>0</v>
      </c>
      <c r="M375">
        <f>IFERROR(IF(#REF!="",0,#REF!+1),0)</f>
        <v>0</v>
      </c>
      <c r="N375">
        <f>IFERROR(IF(#REF!="",0,#REF!),0)</f>
        <v>0</v>
      </c>
      <c r="O375">
        <f>IFERROR(IF(#REF!="",0,#REF!+1),0)</f>
        <v>0</v>
      </c>
      <c r="P375">
        <f>IFERROR(IF(#REF!="",0,#REF!),0)</f>
        <v>0</v>
      </c>
      <c r="Q375">
        <f>IFERROR(IF(#REF!="",0,#REF!+1),0)</f>
        <v>0</v>
      </c>
      <c r="R375">
        <f>IFERROR(IF(#REF!="",0,#REF!),0)</f>
        <v>0</v>
      </c>
    </row>
    <row r="376" spans="7:18" x14ac:dyDescent="0.3">
      <c r="G376">
        <f t="shared" si="26"/>
        <v>0</v>
      </c>
      <c r="H376">
        <f t="shared" si="27"/>
        <v>0</v>
      </c>
      <c r="I376">
        <f t="shared" si="28"/>
        <v>0</v>
      </c>
      <c r="J376">
        <f t="shared" si="29"/>
        <v>0</v>
      </c>
      <c r="K376">
        <f t="shared" si="30"/>
        <v>0</v>
      </c>
      <c r="L376">
        <f>IFERROR(IF(#REF!="",0,#REF!),0)</f>
        <v>0</v>
      </c>
      <c r="M376">
        <f>IFERROR(IF(#REF!="",0,#REF!+1),0)</f>
        <v>0</v>
      </c>
      <c r="N376">
        <f>IFERROR(IF(#REF!="",0,#REF!),0)</f>
        <v>0</v>
      </c>
      <c r="O376">
        <f>IFERROR(IF(#REF!="",0,#REF!+1),0)</f>
        <v>0</v>
      </c>
      <c r="P376">
        <f>IFERROR(IF(#REF!="",0,#REF!),0)</f>
        <v>0</v>
      </c>
      <c r="Q376">
        <f>IFERROR(IF(#REF!="",0,#REF!+1),0)</f>
        <v>0</v>
      </c>
      <c r="R376">
        <f>IFERROR(IF(#REF!="",0,#REF!),0)</f>
        <v>0</v>
      </c>
    </row>
    <row r="377" spans="7:18" x14ac:dyDescent="0.3">
      <c r="G377">
        <f t="shared" si="26"/>
        <v>0</v>
      </c>
      <c r="H377">
        <f t="shared" si="27"/>
        <v>0</v>
      </c>
      <c r="I377">
        <f t="shared" si="28"/>
        <v>0</v>
      </c>
      <c r="J377">
        <f t="shared" si="29"/>
        <v>0</v>
      </c>
      <c r="K377">
        <f t="shared" si="30"/>
        <v>0</v>
      </c>
      <c r="L377">
        <f>IFERROR(IF(#REF!="",0,#REF!),0)</f>
        <v>0</v>
      </c>
      <c r="M377">
        <f>IFERROR(IF(#REF!="",0,#REF!+1),0)</f>
        <v>0</v>
      </c>
      <c r="N377">
        <f>IFERROR(IF(#REF!="",0,#REF!),0)</f>
        <v>0</v>
      </c>
      <c r="O377">
        <f>IFERROR(IF(#REF!="",0,#REF!+1),0)</f>
        <v>0</v>
      </c>
      <c r="P377">
        <f>IFERROR(IF(#REF!="",0,#REF!),0)</f>
        <v>0</v>
      </c>
      <c r="Q377">
        <f>IFERROR(IF(#REF!="",0,#REF!+1),0)</f>
        <v>0</v>
      </c>
      <c r="R377">
        <f>IFERROR(IF(#REF!="",0,#REF!),0)</f>
        <v>0</v>
      </c>
    </row>
    <row r="378" spans="7:18" x14ac:dyDescent="0.3">
      <c r="G378">
        <f t="shared" si="26"/>
        <v>0</v>
      </c>
      <c r="H378">
        <f t="shared" si="27"/>
        <v>0</v>
      </c>
      <c r="I378">
        <f t="shared" si="28"/>
        <v>0</v>
      </c>
      <c r="J378">
        <f t="shared" si="29"/>
        <v>0</v>
      </c>
      <c r="K378">
        <f t="shared" si="30"/>
        <v>0</v>
      </c>
      <c r="L378">
        <f>IFERROR(IF(#REF!="",0,#REF!),0)</f>
        <v>0</v>
      </c>
      <c r="M378">
        <f>IFERROR(IF(#REF!="",0,#REF!+1),0)</f>
        <v>0</v>
      </c>
      <c r="N378">
        <f>IFERROR(IF(#REF!="",0,#REF!),0)</f>
        <v>0</v>
      </c>
      <c r="O378">
        <f>IFERROR(IF(#REF!="",0,#REF!+1),0)</f>
        <v>0</v>
      </c>
      <c r="P378">
        <f>IFERROR(IF(#REF!="",0,#REF!),0)</f>
        <v>0</v>
      </c>
      <c r="Q378">
        <f>IFERROR(IF(#REF!="",0,#REF!+1),0)</f>
        <v>0</v>
      </c>
      <c r="R378">
        <f>IFERROR(IF(#REF!="",0,#REF!),0)</f>
        <v>0</v>
      </c>
    </row>
    <row r="379" spans="7:18" x14ac:dyDescent="0.3">
      <c r="G379">
        <f t="shared" si="26"/>
        <v>0</v>
      </c>
      <c r="H379">
        <f t="shared" si="27"/>
        <v>0</v>
      </c>
      <c r="I379">
        <f t="shared" si="28"/>
        <v>0</v>
      </c>
      <c r="J379">
        <f t="shared" si="29"/>
        <v>0</v>
      </c>
      <c r="K379">
        <f t="shared" si="30"/>
        <v>0</v>
      </c>
      <c r="L379">
        <f>IFERROR(IF(#REF!="",0,#REF!),0)</f>
        <v>0</v>
      </c>
      <c r="M379">
        <f>IFERROR(IF(#REF!="",0,#REF!+1),0)</f>
        <v>0</v>
      </c>
      <c r="N379">
        <f>IFERROR(IF(#REF!="",0,#REF!),0)</f>
        <v>0</v>
      </c>
      <c r="O379">
        <f>IFERROR(IF(#REF!="",0,#REF!+1),0)</f>
        <v>0</v>
      </c>
      <c r="P379">
        <f>IFERROR(IF(#REF!="",0,#REF!),0)</f>
        <v>0</v>
      </c>
      <c r="Q379">
        <f>IFERROR(IF(#REF!="",0,#REF!+1),0)</f>
        <v>0</v>
      </c>
      <c r="R379">
        <f>IFERROR(IF(#REF!="",0,#REF!),0)</f>
        <v>0</v>
      </c>
    </row>
    <row r="380" spans="7:18" x14ac:dyDescent="0.3">
      <c r="G380">
        <f t="shared" si="26"/>
        <v>0</v>
      </c>
      <c r="H380">
        <f t="shared" si="27"/>
        <v>0</v>
      </c>
      <c r="I380">
        <f t="shared" si="28"/>
        <v>0</v>
      </c>
      <c r="J380">
        <f t="shared" si="29"/>
        <v>0</v>
      </c>
      <c r="K380">
        <f t="shared" si="30"/>
        <v>0</v>
      </c>
      <c r="L380">
        <f>IFERROR(IF(#REF!="",0,#REF!),0)</f>
        <v>0</v>
      </c>
      <c r="M380">
        <f>IFERROR(IF(#REF!="",0,#REF!+1),0)</f>
        <v>0</v>
      </c>
      <c r="N380">
        <f>IFERROR(IF(#REF!="",0,#REF!),0)</f>
        <v>0</v>
      </c>
      <c r="O380">
        <f>IFERROR(IF(#REF!="",0,#REF!+1),0)</f>
        <v>0</v>
      </c>
      <c r="P380">
        <f>IFERROR(IF(#REF!="",0,#REF!),0)</f>
        <v>0</v>
      </c>
      <c r="Q380">
        <f>IFERROR(IF(#REF!="",0,#REF!+1),0)</f>
        <v>0</v>
      </c>
      <c r="R380">
        <f>IFERROR(IF(#REF!="",0,#REF!),0)</f>
        <v>0</v>
      </c>
    </row>
    <row r="381" spans="7:18" x14ac:dyDescent="0.3">
      <c r="G381">
        <f t="shared" si="26"/>
        <v>0</v>
      </c>
      <c r="H381">
        <f t="shared" si="27"/>
        <v>0</v>
      </c>
      <c r="I381">
        <f t="shared" si="28"/>
        <v>0</v>
      </c>
      <c r="J381">
        <f t="shared" si="29"/>
        <v>0</v>
      </c>
      <c r="K381">
        <f t="shared" si="30"/>
        <v>0</v>
      </c>
      <c r="L381">
        <f>IFERROR(IF(#REF!="",0,#REF!),0)</f>
        <v>0</v>
      </c>
      <c r="M381">
        <f>IFERROR(IF(#REF!="",0,#REF!+1),0)</f>
        <v>0</v>
      </c>
      <c r="N381">
        <f>IFERROR(IF(#REF!="",0,#REF!),0)</f>
        <v>0</v>
      </c>
      <c r="O381">
        <f>IFERROR(IF(#REF!="",0,#REF!+1),0)</f>
        <v>0</v>
      </c>
      <c r="P381">
        <f>IFERROR(IF(#REF!="",0,#REF!),0)</f>
        <v>0</v>
      </c>
      <c r="Q381">
        <f>IFERROR(IF(#REF!="",0,#REF!+1),0)</f>
        <v>0</v>
      </c>
      <c r="R381">
        <f>IFERROR(IF(#REF!="",0,#REF!),0)</f>
        <v>0</v>
      </c>
    </row>
    <row r="382" spans="7:18" x14ac:dyDescent="0.3">
      <c r="G382">
        <f t="shared" si="26"/>
        <v>0</v>
      </c>
      <c r="H382">
        <f t="shared" si="27"/>
        <v>0</v>
      </c>
      <c r="I382">
        <f t="shared" si="28"/>
        <v>0</v>
      </c>
      <c r="J382">
        <f t="shared" si="29"/>
        <v>0</v>
      </c>
      <c r="K382">
        <f t="shared" si="30"/>
        <v>0</v>
      </c>
      <c r="L382">
        <f>IFERROR(IF(#REF!="",0,#REF!),0)</f>
        <v>0</v>
      </c>
      <c r="M382">
        <f>IFERROR(IF(#REF!="",0,#REF!+1),0)</f>
        <v>0</v>
      </c>
      <c r="N382">
        <f>IFERROR(IF(#REF!="",0,#REF!),0)</f>
        <v>0</v>
      </c>
      <c r="O382">
        <f>IFERROR(IF(#REF!="",0,#REF!+1),0)</f>
        <v>0</v>
      </c>
      <c r="P382">
        <f>IFERROR(IF(#REF!="",0,#REF!),0)</f>
        <v>0</v>
      </c>
      <c r="Q382">
        <f>IFERROR(IF(#REF!="",0,#REF!+1),0)</f>
        <v>0</v>
      </c>
      <c r="R382">
        <f>IFERROR(IF(#REF!="",0,#REF!),0)</f>
        <v>0</v>
      </c>
    </row>
    <row r="383" spans="7:18" x14ac:dyDescent="0.3">
      <c r="G383">
        <f t="shared" si="26"/>
        <v>0</v>
      </c>
      <c r="H383">
        <f t="shared" si="27"/>
        <v>0</v>
      </c>
      <c r="I383">
        <f t="shared" si="28"/>
        <v>0</v>
      </c>
      <c r="J383">
        <f t="shared" si="29"/>
        <v>0</v>
      </c>
      <c r="K383">
        <f t="shared" si="30"/>
        <v>0</v>
      </c>
      <c r="L383">
        <f>IFERROR(IF(#REF!="",0,#REF!),0)</f>
        <v>0</v>
      </c>
      <c r="M383">
        <f>IFERROR(IF(#REF!="",0,#REF!+1),0)</f>
        <v>0</v>
      </c>
      <c r="N383">
        <f>IFERROR(IF(#REF!="",0,#REF!),0)</f>
        <v>0</v>
      </c>
      <c r="O383">
        <f>IFERROR(IF(#REF!="",0,#REF!+1),0)</f>
        <v>0</v>
      </c>
      <c r="P383">
        <f>IFERROR(IF(#REF!="",0,#REF!),0)</f>
        <v>0</v>
      </c>
      <c r="Q383">
        <f>IFERROR(IF(#REF!="",0,#REF!+1),0)</f>
        <v>0</v>
      </c>
      <c r="R383">
        <f>IFERROR(IF(#REF!="",0,#REF!),0)</f>
        <v>0</v>
      </c>
    </row>
    <row r="384" spans="7:18" x14ac:dyDescent="0.3">
      <c r="G384">
        <f t="shared" si="26"/>
        <v>0</v>
      </c>
      <c r="H384">
        <f t="shared" si="27"/>
        <v>0</v>
      </c>
      <c r="I384">
        <f t="shared" si="28"/>
        <v>0</v>
      </c>
      <c r="J384">
        <f t="shared" si="29"/>
        <v>0</v>
      </c>
      <c r="K384">
        <f t="shared" si="30"/>
        <v>0</v>
      </c>
      <c r="L384">
        <f>IFERROR(IF(#REF!="",0,#REF!),0)</f>
        <v>0</v>
      </c>
      <c r="M384">
        <f>IFERROR(IF(#REF!="",0,#REF!+1),0)</f>
        <v>0</v>
      </c>
      <c r="N384">
        <f>IFERROR(IF(#REF!="",0,#REF!),0)</f>
        <v>0</v>
      </c>
      <c r="O384">
        <f>IFERROR(IF(#REF!="",0,#REF!+1),0)</f>
        <v>0</v>
      </c>
      <c r="P384">
        <f>IFERROR(IF(#REF!="",0,#REF!),0)</f>
        <v>0</v>
      </c>
      <c r="Q384">
        <f>IFERROR(IF(#REF!="",0,#REF!+1),0)</f>
        <v>0</v>
      </c>
      <c r="R384">
        <f>IFERROR(IF(#REF!="",0,#REF!),0)</f>
        <v>0</v>
      </c>
    </row>
    <row r="385" spans="7:18" x14ac:dyDescent="0.3">
      <c r="G385">
        <f t="shared" si="26"/>
        <v>0</v>
      </c>
      <c r="H385">
        <f t="shared" si="27"/>
        <v>0</v>
      </c>
      <c r="I385">
        <f t="shared" si="28"/>
        <v>0</v>
      </c>
      <c r="J385">
        <f t="shared" si="29"/>
        <v>0</v>
      </c>
      <c r="K385">
        <f t="shared" si="30"/>
        <v>0</v>
      </c>
      <c r="L385">
        <f>IFERROR(IF(#REF!="",0,#REF!),0)</f>
        <v>0</v>
      </c>
      <c r="M385">
        <f>IFERROR(IF(#REF!="",0,#REF!+1),0)</f>
        <v>0</v>
      </c>
      <c r="N385">
        <f>IFERROR(IF(#REF!="",0,#REF!),0)</f>
        <v>0</v>
      </c>
      <c r="O385">
        <f>IFERROR(IF(#REF!="",0,#REF!+1),0)</f>
        <v>0</v>
      </c>
      <c r="P385">
        <f>IFERROR(IF(#REF!="",0,#REF!),0)</f>
        <v>0</v>
      </c>
      <c r="Q385">
        <f>IFERROR(IF(#REF!="",0,#REF!+1),0)</f>
        <v>0</v>
      </c>
      <c r="R385">
        <f>IFERROR(IF(#REF!="",0,#REF!),0)</f>
        <v>0</v>
      </c>
    </row>
    <row r="386" spans="7:18" x14ac:dyDescent="0.3">
      <c r="G386">
        <f t="shared" si="26"/>
        <v>0</v>
      </c>
      <c r="H386">
        <f t="shared" si="27"/>
        <v>0</v>
      </c>
      <c r="I386">
        <f t="shared" si="28"/>
        <v>0</v>
      </c>
      <c r="J386">
        <f t="shared" si="29"/>
        <v>0</v>
      </c>
      <c r="K386">
        <f t="shared" si="30"/>
        <v>0</v>
      </c>
      <c r="L386">
        <f>IFERROR(IF(#REF!="",0,#REF!),0)</f>
        <v>0</v>
      </c>
      <c r="M386">
        <f>IFERROR(IF(#REF!="",0,#REF!+1),0)</f>
        <v>0</v>
      </c>
      <c r="N386">
        <f>IFERROR(IF(#REF!="",0,#REF!),0)</f>
        <v>0</v>
      </c>
      <c r="O386">
        <f>IFERROR(IF(#REF!="",0,#REF!+1),0)</f>
        <v>0</v>
      </c>
      <c r="P386">
        <f>IFERROR(IF(#REF!="",0,#REF!),0)</f>
        <v>0</v>
      </c>
      <c r="Q386">
        <f>IFERROR(IF(#REF!="",0,#REF!+1),0)</f>
        <v>0</v>
      </c>
      <c r="R386">
        <f>IFERROR(IF(#REF!="",0,#REF!),0)</f>
        <v>0</v>
      </c>
    </row>
    <row r="387" spans="7:18" x14ac:dyDescent="0.3">
      <c r="G387">
        <f t="shared" si="26"/>
        <v>0</v>
      </c>
      <c r="H387">
        <f t="shared" si="27"/>
        <v>0</v>
      </c>
      <c r="I387">
        <f t="shared" si="28"/>
        <v>0</v>
      </c>
      <c r="J387">
        <f t="shared" si="29"/>
        <v>0</v>
      </c>
      <c r="K387">
        <f t="shared" si="30"/>
        <v>0</v>
      </c>
      <c r="L387">
        <f>IFERROR(IF(#REF!="",0,#REF!),0)</f>
        <v>0</v>
      </c>
      <c r="M387">
        <f>IFERROR(IF(#REF!="",0,#REF!+1),0)</f>
        <v>0</v>
      </c>
      <c r="N387">
        <f>IFERROR(IF(#REF!="",0,#REF!),0)</f>
        <v>0</v>
      </c>
      <c r="O387">
        <f>IFERROR(IF(#REF!="",0,#REF!+1),0)</f>
        <v>0</v>
      </c>
      <c r="P387">
        <f>IFERROR(IF(#REF!="",0,#REF!),0)</f>
        <v>0</v>
      </c>
      <c r="Q387">
        <f>IFERROR(IF(#REF!="",0,#REF!+1),0)</f>
        <v>0</v>
      </c>
      <c r="R387">
        <f>IFERROR(IF(#REF!="",0,#REF!),0)</f>
        <v>0</v>
      </c>
    </row>
    <row r="388" spans="7:18" x14ac:dyDescent="0.3">
      <c r="G388">
        <f t="shared" si="26"/>
        <v>0</v>
      </c>
      <c r="H388">
        <f t="shared" si="27"/>
        <v>0</v>
      </c>
      <c r="I388">
        <f t="shared" si="28"/>
        <v>0</v>
      </c>
      <c r="J388">
        <f t="shared" si="29"/>
        <v>0</v>
      </c>
      <c r="K388">
        <f t="shared" si="30"/>
        <v>0</v>
      </c>
      <c r="L388">
        <f>IFERROR(IF(#REF!="",0,#REF!),0)</f>
        <v>0</v>
      </c>
      <c r="M388">
        <f>IFERROR(IF(#REF!="",0,#REF!+1),0)</f>
        <v>0</v>
      </c>
      <c r="N388">
        <f>IFERROR(IF(#REF!="",0,#REF!),0)</f>
        <v>0</v>
      </c>
      <c r="O388">
        <f>IFERROR(IF(#REF!="",0,#REF!+1),0)</f>
        <v>0</v>
      </c>
      <c r="P388">
        <f>IFERROR(IF(#REF!="",0,#REF!),0)</f>
        <v>0</v>
      </c>
      <c r="Q388">
        <f>IFERROR(IF(#REF!="",0,#REF!+1),0)</f>
        <v>0</v>
      </c>
      <c r="R388">
        <f>IFERROR(IF(#REF!="",0,#REF!),0)</f>
        <v>0</v>
      </c>
    </row>
    <row r="389" spans="7:18" x14ac:dyDescent="0.3">
      <c r="G389">
        <f t="shared" si="26"/>
        <v>0</v>
      </c>
      <c r="H389">
        <f t="shared" si="27"/>
        <v>0</v>
      </c>
      <c r="I389">
        <f t="shared" si="28"/>
        <v>0</v>
      </c>
      <c r="J389">
        <f t="shared" si="29"/>
        <v>0</v>
      </c>
      <c r="K389">
        <f t="shared" si="30"/>
        <v>0</v>
      </c>
      <c r="L389">
        <f>IFERROR(IF(#REF!="",0,#REF!),0)</f>
        <v>0</v>
      </c>
      <c r="M389">
        <f>IFERROR(IF(#REF!="",0,#REF!+1),0)</f>
        <v>0</v>
      </c>
      <c r="N389">
        <f>IFERROR(IF(#REF!="",0,#REF!),0)</f>
        <v>0</v>
      </c>
      <c r="O389">
        <f>IFERROR(IF(#REF!="",0,#REF!+1),0)</f>
        <v>0</v>
      </c>
      <c r="P389">
        <f>IFERROR(IF(#REF!="",0,#REF!),0)</f>
        <v>0</v>
      </c>
      <c r="Q389">
        <f>IFERROR(IF(#REF!="",0,#REF!+1),0)</f>
        <v>0</v>
      </c>
      <c r="R389">
        <f>IFERROR(IF(#REF!="",0,#REF!),0)</f>
        <v>0</v>
      </c>
    </row>
    <row r="390" spans="7:18" x14ac:dyDescent="0.3">
      <c r="G390">
        <f t="shared" si="26"/>
        <v>0</v>
      </c>
      <c r="H390">
        <f t="shared" si="27"/>
        <v>0</v>
      </c>
      <c r="I390">
        <f t="shared" si="28"/>
        <v>0</v>
      </c>
      <c r="J390">
        <f t="shared" si="29"/>
        <v>0</v>
      </c>
      <c r="K390">
        <f t="shared" si="30"/>
        <v>0</v>
      </c>
      <c r="L390">
        <f>IFERROR(IF(#REF!="",0,#REF!),0)</f>
        <v>0</v>
      </c>
      <c r="M390">
        <f>IFERROR(IF(#REF!="",0,#REF!+1),0)</f>
        <v>0</v>
      </c>
      <c r="N390">
        <f>IFERROR(IF(#REF!="",0,#REF!),0)</f>
        <v>0</v>
      </c>
      <c r="O390">
        <f>IFERROR(IF(#REF!="",0,#REF!+1),0)</f>
        <v>0</v>
      </c>
      <c r="P390">
        <f>IFERROR(IF(#REF!="",0,#REF!),0)</f>
        <v>0</v>
      </c>
      <c r="Q390">
        <f>IFERROR(IF(#REF!="",0,#REF!+1),0)</f>
        <v>0</v>
      </c>
      <c r="R390">
        <f>IFERROR(IF(#REF!="",0,#REF!),0)</f>
        <v>0</v>
      </c>
    </row>
    <row r="391" spans="7:18" x14ac:dyDescent="0.3">
      <c r="G391">
        <f t="shared" si="26"/>
        <v>0</v>
      </c>
      <c r="H391">
        <f t="shared" si="27"/>
        <v>0</v>
      </c>
      <c r="I391">
        <f t="shared" si="28"/>
        <v>0</v>
      </c>
      <c r="J391">
        <f t="shared" si="29"/>
        <v>0</v>
      </c>
      <c r="K391">
        <f t="shared" si="30"/>
        <v>0</v>
      </c>
      <c r="L391">
        <f>IFERROR(IF(#REF!="",0,#REF!),0)</f>
        <v>0</v>
      </c>
      <c r="M391">
        <f>IFERROR(IF(#REF!="",0,#REF!+1),0)</f>
        <v>0</v>
      </c>
      <c r="N391">
        <f>IFERROR(IF(#REF!="",0,#REF!),0)</f>
        <v>0</v>
      </c>
      <c r="O391">
        <f>IFERROR(IF(#REF!="",0,#REF!+1),0)</f>
        <v>0</v>
      </c>
      <c r="P391">
        <f>IFERROR(IF(#REF!="",0,#REF!),0)</f>
        <v>0</v>
      </c>
      <c r="Q391">
        <f>IFERROR(IF(#REF!="",0,#REF!+1),0)</f>
        <v>0</v>
      </c>
      <c r="R391">
        <f>IFERROR(IF(#REF!="",0,#REF!),0)</f>
        <v>0</v>
      </c>
    </row>
    <row r="392" spans="7:18" x14ac:dyDescent="0.3">
      <c r="G392">
        <f t="shared" si="26"/>
        <v>0</v>
      </c>
      <c r="H392">
        <f t="shared" si="27"/>
        <v>0</v>
      </c>
      <c r="I392">
        <f t="shared" si="28"/>
        <v>0</v>
      </c>
      <c r="J392">
        <f t="shared" si="29"/>
        <v>0</v>
      </c>
      <c r="K392">
        <f t="shared" si="30"/>
        <v>0</v>
      </c>
      <c r="L392">
        <f>IFERROR(IF(#REF!="",0,#REF!),0)</f>
        <v>0</v>
      </c>
      <c r="M392">
        <f>IFERROR(IF(#REF!="",0,#REF!+1),0)</f>
        <v>0</v>
      </c>
      <c r="N392">
        <f>IFERROR(IF(#REF!="",0,#REF!),0)</f>
        <v>0</v>
      </c>
      <c r="O392">
        <f>IFERROR(IF(#REF!="",0,#REF!+1),0)</f>
        <v>0</v>
      </c>
      <c r="P392">
        <f>IFERROR(IF(#REF!="",0,#REF!),0)</f>
        <v>0</v>
      </c>
      <c r="Q392">
        <f>IFERROR(IF(#REF!="",0,#REF!+1),0)</f>
        <v>0</v>
      </c>
      <c r="R392">
        <f>IFERROR(IF(#REF!="",0,#REF!),0)</f>
        <v>0</v>
      </c>
    </row>
    <row r="393" spans="7:18" x14ac:dyDescent="0.3">
      <c r="G393">
        <f t="shared" ref="G393:G456" si="31">IFERROR(IF(B393="",0,B393),0)</f>
        <v>0</v>
      </c>
      <c r="H393">
        <f t="shared" ref="H393:H456" si="32">IFERROR(IF(C393="",0,C393),0)</f>
        <v>0</v>
      </c>
      <c r="I393">
        <f t="shared" ref="I393:I456" si="33">IFERROR(IF(D393="",0,D393),0)</f>
        <v>0</v>
      </c>
      <c r="J393">
        <f t="shared" ref="J393:J456" si="34">IFERROR(IF(E393="",0,E393),0)</f>
        <v>0</v>
      </c>
      <c r="K393">
        <f t="shared" ref="K393:K456" si="35">IFERROR(IF(F393="",0,F393+1),0)</f>
        <v>0</v>
      </c>
      <c r="L393">
        <f>IFERROR(IF(#REF!="",0,#REF!),0)</f>
        <v>0</v>
      </c>
      <c r="M393">
        <f>IFERROR(IF(#REF!="",0,#REF!+1),0)</f>
        <v>0</v>
      </c>
      <c r="N393">
        <f>IFERROR(IF(#REF!="",0,#REF!),0)</f>
        <v>0</v>
      </c>
      <c r="O393">
        <f>IFERROR(IF(#REF!="",0,#REF!+1),0)</f>
        <v>0</v>
      </c>
      <c r="P393">
        <f>IFERROR(IF(#REF!="",0,#REF!),0)</f>
        <v>0</v>
      </c>
      <c r="Q393">
        <f>IFERROR(IF(#REF!="",0,#REF!+1),0)</f>
        <v>0</v>
      </c>
      <c r="R393">
        <f>IFERROR(IF(#REF!="",0,#REF!),0)</f>
        <v>0</v>
      </c>
    </row>
    <row r="394" spans="7:18" x14ac:dyDescent="0.3">
      <c r="G394">
        <f t="shared" si="31"/>
        <v>0</v>
      </c>
      <c r="H394">
        <f t="shared" si="32"/>
        <v>0</v>
      </c>
      <c r="I394">
        <f t="shared" si="33"/>
        <v>0</v>
      </c>
      <c r="J394">
        <f t="shared" si="34"/>
        <v>0</v>
      </c>
      <c r="K394">
        <f t="shared" si="35"/>
        <v>0</v>
      </c>
      <c r="L394">
        <f>IFERROR(IF(#REF!="",0,#REF!),0)</f>
        <v>0</v>
      </c>
      <c r="M394">
        <f>IFERROR(IF(#REF!="",0,#REF!+1),0)</f>
        <v>0</v>
      </c>
      <c r="N394">
        <f>IFERROR(IF(#REF!="",0,#REF!),0)</f>
        <v>0</v>
      </c>
      <c r="O394">
        <f>IFERROR(IF(#REF!="",0,#REF!+1),0)</f>
        <v>0</v>
      </c>
      <c r="P394">
        <f>IFERROR(IF(#REF!="",0,#REF!),0)</f>
        <v>0</v>
      </c>
      <c r="Q394">
        <f>IFERROR(IF(#REF!="",0,#REF!+1),0)</f>
        <v>0</v>
      </c>
      <c r="R394">
        <f>IFERROR(IF(#REF!="",0,#REF!),0)</f>
        <v>0</v>
      </c>
    </row>
    <row r="395" spans="7:18" x14ac:dyDescent="0.3">
      <c r="G395">
        <f t="shared" si="31"/>
        <v>0</v>
      </c>
      <c r="H395">
        <f t="shared" si="32"/>
        <v>0</v>
      </c>
      <c r="I395">
        <f t="shared" si="33"/>
        <v>0</v>
      </c>
      <c r="J395">
        <f t="shared" si="34"/>
        <v>0</v>
      </c>
      <c r="K395">
        <f t="shared" si="35"/>
        <v>0</v>
      </c>
      <c r="L395">
        <f>IFERROR(IF(#REF!="",0,#REF!),0)</f>
        <v>0</v>
      </c>
      <c r="M395">
        <f>IFERROR(IF(#REF!="",0,#REF!+1),0)</f>
        <v>0</v>
      </c>
      <c r="N395">
        <f>IFERROR(IF(#REF!="",0,#REF!),0)</f>
        <v>0</v>
      </c>
      <c r="O395">
        <f>IFERROR(IF(#REF!="",0,#REF!+1),0)</f>
        <v>0</v>
      </c>
      <c r="P395">
        <f>IFERROR(IF(#REF!="",0,#REF!),0)</f>
        <v>0</v>
      </c>
      <c r="Q395">
        <f>IFERROR(IF(#REF!="",0,#REF!+1),0)</f>
        <v>0</v>
      </c>
      <c r="R395">
        <f>IFERROR(IF(#REF!="",0,#REF!),0)</f>
        <v>0</v>
      </c>
    </row>
    <row r="396" spans="7:18" x14ac:dyDescent="0.3">
      <c r="G396">
        <f t="shared" si="31"/>
        <v>0</v>
      </c>
      <c r="H396">
        <f t="shared" si="32"/>
        <v>0</v>
      </c>
      <c r="I396">
        <f t="shared" si="33"/>
        <v>0</v>
      </c>
      <c r="J396">
        <f t="shared" si="34"/>
        <v>0</v>
      </c>
      <c r="K396">
        <f t="shared" si="35"/>
        <v>0</v>
      </c>
      <c r="L396">
        <f>IFERROR(IF(#REF!="",0,#REF!),0)</f>
        <v>0</v>
      </c>
      <c r="M396">
        <f>IFERROR(IF(#REF!="",0,#REF!+1),0)</f>
        <v>0</v>
      </c>
      <c r="N396">
        <f>IFERROR(IF(#REF!="",0,#REF!),0)</f>
        <v>0</v>
      </c>
      <c r="O396">
        <f>IFERROR(IF(#REF!="",0,#REF!+1),0)</f>
        <v>0</v>
      </c>
      <c r="P396">
        <f>IFERROR(IF(#REF!="",0,#REF!),0)</f>
        <v>0</v>
      </c>
      <c r="Q396">
        <f>IFERROR(IF(#REF!="",0,#REF!+1),0)</f>
        <v>0</v>
      </c>
      <c r="R396">
        <f>IFERROR(IF(#REF!="",0,#REF!),0)</f>
        <v>0</v>
      </c>
    </row>
    <row r="397" spans="7:18" x14ac:dyDescent="0.3">
      <c r="G397">
        <f t="shared" si="31"/>
        <v>0</v>
      </c>
      <c r="H397">
        <f t="shared" si="32"/>
        <v>0</v>
      </c>
      <c r="I397">
        <f t="shared" si="33"/>
        <v>0</v>
      </c>
      <c r="J397">
        <f t="shared" si="34"/>
        <v>0</v>
      </c>
      <c r="K397">
        <f t="shared" si="35"/>
        <v>0</v>
      </c>
      <c r="L397">
        <f>IFERROR(IF(#REF!="",0,#REF!),0)</f>
        <v>0</v>
      </c>
      <c r="M397">
        <f>IFERROR(IF(#REF!="",0,#REF!+1),0)</f>
        <v>0</v>
      </c>
      <c r="N397">
        <f>IFERROR(IF(#REF!="",0,#REF!),0)</f>
        <v>0</v>
      </c>
      <c r="O397">
        <f>IFERROR(IF(#REF!="",0,#REF!+1),0)</f>
        <v>0</v>
      </c>
      <c r="P397">
        <f>IFERROR(IF(#REF!="",0,#REF!),0)</f>
        <v>0</v>
      </c>
      <c r="Q397">
        <f>IFERROR(IF(#REF!="",0,#REF!+1),0)</f>
        <v>0</v>
      </c>
      <c r="R397">
        <f>IFERROR(IF(#REF!="",0,#REF!),0)</f>
        <v>0</v>
      </c>
    </row>
    <row r="398" spans="7:18" x14ac:dyDescent="0.3">
      <c r="G398">
        <f t="shared" si="31"/>
        <v>0</v>
      </c>
      <c r="H398">
        <f t="shared" si="32"/>
        <v>0</v>
      </c>
      <c r="I398">
        <f t="shared" si="33"/>
        <v>0</v>
      </c>
      <c r="J398">
        <f t="shared" si="34"/>
        <v>0</v>
      </c>
      <c r="K398">
        <f t="shared" si="35"/>
        <v>0</v>
      </c>
      <c r="L398">
        <f>IFERROR(IF(#REF!="",0,#REF!),0)</f>
        <v>0</v>
      </c>
      <c r="M398">
        <f>IFERROR(IF(#REF!="",0,#REF!+1),0)</f>
        <v>0</v>
      </c>
      <c r="N398">
        <f>IFERROR(IF(#REF!="",0,#REF!),0)</f>
        <v>0</v>
      </c>
      <c r="O398">
        <f>IFERROR(IF(#REF!="",0,#REF!+1),0)</f>
        <v>0</v>
      </c>
      <c r="P398">
        <f>IFERROR(IF(#REF!="",0,#REF!),0)</f>
        <v>0</v>
      </c>
      <c r="Q398">
        <f>IFERROR(IF(#REF!="",0,#REF!+1),0)</f>
        <v>0</v>
      </c>
      <c r="R398">
        <f>IFERROR(IF(#REF!="",0,#REF!),0)</f>
        <v>0</v>
      </c>
    </row>
    <row r="399" spans="7:18" x14ac:dyDescent="0.3">
      <c r="G399">
        <f t="shared" si="31"/>
        <v>0</v>
      </c>
      <c r="H399">
        <f t="shared" si="32"/>
        <v>0</v>
      </c>
      <c r="I399">
        <f t="shared" si="33"/>
        <v>0</v>
      </c>
      <c r="J399">
        <f t="shared" si="34"/>
        <v>0</v>
      </c>
      <c r="K399">
        <f t="shared" si="35"/>
        <v>0</v>
      </c>
      <c r="L399">
        <f>IFERROR(IF(#REF!="",0,#REF!),0)</f>
        <v>0</v>
      </c>
      <c r="M399">
        <f>IFERROR(IF(#REF!="",0,#REF!+1),0)</f>
        <v>0</v>
      </c>
      <c r="N399">
        <f>IFERROR(IF(#REF!="",0,#REF!),0)</f>
        <v>0</v>
      </c>
      <c r="O399">
        <f>IFERROR(IF(#REF!="",0,#REF!+1),0)</f>
        <v>0</v>
      </c>
      <c r="P399">
        <f>IFERROR(IF(#REF!="",0,#REF!),0)</f>
        <v>0</v>
      </c>
      <c r="Q399">
        <f>IFERROR(IF(#REF!="",0,#REF!+1),0)</f>
        <v>0</v>
      </c>
      <c r="R399">
        <f>IFERROR(IF(#REF!="",0,#REF!),0)</f>
        <v>0</v>
      </c>
    </row>
    <row r="400" spans="7:18" x14ac:dyDescent="0.3">
      <c r="G400">
        <f t="shared" si="31"/>
        <v>0</v>
      </c>
      <c r="H400">
        <f t="shared" si="32"/>
        <v>0</v>
      </c>
      <c r="I400">
        <f t="shared" si="33"/>
        <v>0</v>
      </c>
      <c r="J400">
        <f t="shared" si="34"/>
        <v>0</v>
      </c>
      <c r="K400">
        <f t="shared" si="35"/>
        <v>0</v>
      </c>
      <c r="L400">
        <f>IFERROR(IF(#REF!="",0,#REF!),0)</f>
        <v>0</v>
      </c>
      <c r="M400">
        <f>IFERROR(IF(#REF!="",0,#REF!+1),0)</f>
        <v>0</v>
      </c>
      <c r="N400">
        <f>IFERROR(IF(#REF!="",0,#REF!),0)</f>
        <v>0</v>
      </c>
      <c r="O400">
        <f>IFERROR(IF(#REF!="",0,#REF!+1),0)</f>
        <v>0</v>
      </c>
      <c r="P400">
        <f>IFERROR(IF(#REF!="",0,#REF!),0)</f>
        <v>0</v>
      </c>
      <c r="Q400">
        <f>IFERROR(IF(#REF!="",0,#REF!+1),0)</f>
        <v>0</v>
      </c>
      <c r="R400">
        <f>IFERROR(IF(#REF!="",0,#REF!),0)</f>
        <v>0</v>
      </c>
    </row>
    <row r="401" spans="7:18" x14ac:dyDescent="0.3">
      <c r="G401">
        <f t="shared" si="31"/>
        <v>0</v>
      </c>
      <c r="H401">
        <f t="shared" si="32"/>
        <v>0</v>
      </c>
      <c r="I401">
        <f t="shared" si="33"/>
        <v>0</v>
      </c>
      <c r="J401">
        <f t="shared" si="34"/>
        <v>0</v>
      </c>
      <c r="K401">
        <f t="shared" si="35"/>
        <v>0</v>
      </c>
      <c r="L401">
        <f>IFERROR(IF(#REF!="",0,#REF!),0)</f>
        <v>0</v>
      </c>
      <c r="M401">
        <f>IFERROR(IF(#REF!="",0,#REF!+1),0)</f>
        <v>0</v>
      </c>
      <c r="N401">
        <f>IFERROR(IF(#REF!="",0,#REF!),0)</f>
        <v>0</v>
      </c>
      <c r="O401">
        <f>IFERROR(IF(#REF!="",0,#REF!+1),0)</f>
        <v>0</v>
      </c>
      <c r="P401">
        <f>IFERROR(IF(#REF!="",0,#REF!),0)</f>
        <v>0</v>
      </c>
      <c r="Q401">
        <f>IFERROR(IF(#REF!="",0,#REF!+1),0)</f>
        <v>0</v>
      </c>
      <c r="R401">
        <f>IFERROR(IF(#REF!="",0,#REF!),0)</f>
        <v>0</v>
      </c>
    </row>
    <row r="402" spans="7:18" x14ac:dyDescent="0.3">
      <c r="G402">
        <f t="shared" si="31"/>
        <v>0</v>
      </c>
      <c r="H402">
        <f t="shared" si="32"/>
        <v>0</v>
      </c>
      <c r="I402">
        <f t="shared" si="33"/>
        <v>0</v>
      </c>
      <c r="J402">
        <f t="shared" si="34"/>
        <v>0</v>
      </c>
      <c r="K402">
        <f t="shared" si="35"/>
        <v>0</v>
      </c>
      <c r="L402">
        <f>IFERROR(IF(#REF!="",0,#REF!),0)</f>
        <v>0</v>
      </c>
      <c r="M402">
        <f>IFERROR(IF(#REF!="",0,#REF!+1),0)</f>
        <v>0</v>
      </c>
      <c r="N402">
        <f>IFERROR(IF(#REF!="",0,#REF!),0)</f>
        <v>0</v>
      </c>
      <c r="O402">
        <f>IFERROR(IF(#REF!="",0,#REF!+1),0)</f>
        <v>0</v>
      </c>
      <c r="P402">
        <f>IFERROR(IF(#REF!="",0,#REF!),0)</f>
        <v>0</v>
      </c>
      <c r="Q402">
        <f>IFERROR(IF(#REF!="",0,#REF!+1),0)</f>
        <v>0</v>
      </c>
      <c r="R402">
        <f>IFERROR(IF(#REF!="",0,#REF!),0)</f>
        <v>0</v>
      </c>
    </row>
    <row r="403" spans="7:18" x14ac:dyDescent="0.3">
      <c r="G403">
        <f t="shared" si="31"/>
        <v>0</v>
      </c>
      <c r="H403">
        <f t="shared" si="32"/>
        <v>0</v>
      </c>
      <c r="I403">
        <f t="shared" si="33"/>
        <v>0</v>
      </c>
      <c r="J403">
        <f t="shared" si="34"/>
        <v>0</v>
      </c>
      <c r="K403">
        <f t="shared" si="35"/>
        <v>0</v>
      </c>
      <c r="L403">
        <f>IFERROR(IF(#REF!="",0,#REF!),0)</f>
        <v>0</v>
      </c>
      <c r="M403">
        <f>IFERROR(IF(#REF!="",0,#REF!+1),0)</f>
        <v>0</v>
      </c>
      <c r="N403">
        <f>IFERROR(IF(#REF!="",0,#REF!),0)</f>
        <v>0</v>
      </c>
      <c r="O403">
        <f>IFERROR(IF(#REF!="",0,#REF!+1),0)</f>
        <v>0</v>
      </c>
      <c r="P403">
        <f>IFERROR(IF(#REF!="",0,#REF!),0)</f>
        <v>0</v>
      </c>
      <c r="Q403">
        <f>IFERROR(IF(#REF!="",0,#REF!+1),0)</f>
        <v>0</v>
      </c>
      <c r="R403">
        <f>IFERROR(IF(#REF!="",0,#REF!),0)</f>
        <v>0</v>
      </c>
    </row>
    <row r="404" spans="7:18" x14ac:dyDescent="0.3">
      <c r="G404">
        <f t="shared" si="31"/>
        <v>0</v>
      </c>
      <c r="H404">
        <f t="shared" si="32"/>
        <v>0</v>
      </c>
      <c r="I404">
        <f t="shared" si="33"/>
        <v>0</v>
      </c>
      <c r="J404">
        <f t="shared" si="34"/>
        <v>0</v>
      </c>
      <c r="K404">
        <f t="shared" si="35"/>
        <v>0</v>
      </c>
      <c r="L404">
        <f>IFERROR(IF(#REF!="",0,#REF!),0)</f>
        <v>0</v>
      </c>
      <c r="M404">
        <f>IFERROR(IF(#REF!="",0,#REF!+1),0)</f>
        <v>0</v>
      </c>
      <c r="N404">
        <f>IFERROR(IF(#REF!="",0,#REF!),0)</f>
        <v>0</v>
      </c>
      <c r="O404">
        <f>IFERROR(IF(#REF!="",0,#REF!+1),0)</f>
        <v>0</v>
      </c>
      <c r="P404">
        <f>IFERROR(IF(#REF!="",0,#REF!),0)</f>
        <v>0</v>
      </c>
      <c r="Q404">
        <f>IFERROR(IF(#REF!="",0,#REF!+1),0)</f>
        <v>0</v>
      </c>
      <c r="R404">
        <f>IFERROR(IF(#REF!="",0,#REF!),0)</f>
        <v>0</v>
      </c>
    </row>
    <row r="405" spans="7:18" x14ac:dyDescent="0.3">
      <c r="G405">
        <f t="shared" si="31"/>
        <v>0</v>
      </c>
      <c r="H405">
        <f t="shared" si="32"/>
        <v>0</v>
      </c>
      <c r="I405">
        <f t="shared" si="33"/>
        <v>0</v>
      </c>
      <c r="J405">
        <f t="shared" si="34"/>
        <v>0</v>
      </c>
      <c r="K405">
        <f t="shared" si="35"/>
        <v>0</v>
      </c>
      <c r="L405">
        <f>IFERROR(IF(#REF!="",0,#REF!),0)</f>
        <v>0</v>
      </c>
      <c r="M405">
        <f>IFERROR(IF(#REF!="",0,#REF!+1),0)</f>
        <v>0</v>
      </c>
      <c r="N405">
        <f>IFERROR(IF(#REF!="",0,#REF!),0)</f>
        <v>0</v>
      </c>
      <c r="O405">
        <f>IFERROR(IF(#REF!="",0,#REF!+1),0)</f>
        <v>0</v>
      </c>
      <c r="P405">
        <f>IFERROR(IF(#REF!="",0,#REF!),0)</f>
        <v>0</v>
      </c>
      <c r="Q405">
        <f>IFERROR(IF(#REF!="",0,#REF!+1),0)</f>
        <v>0</v>
      </c>
      <c r="R405">
        <f>IFERROR(IF(#REF!="",0,#REF!),0)</f>
        <v>0</v>
      </c>
    </row>
    <row r="406" spans="7:18" x14ac:dyDescent="0.3">
      <c r="G406">
        <f t="shared" si="31"/>
        <v>0</v>
      </c>
      <c r="H406">
        <f t="shared" si="32"/>
        <v>0</v>
      </c>
      <c r="I406">
        <f t="shared" si="33"/>
        <v>0</v>
      </c>
      <c r="J406">
        <f t="shared" si="34"/>
        <v>0</v>
      </c>
      <c r="K406">
        <f t="shared" si="35"/>
        <v>0</v>
      </c>
      <c r="L406">
        <f>IFERROR(IF(#REF!="",0,#REF!),0)</f>
        <v>0</v>
      </c>
      <c r="M406">
        <f>IFERROR(IF(#REF!="",0,#REF!+1),0)</f>
        <v>0</v>
      </c>
      <c r="N406">
        <f>IFERROR(IF(#REF!="",0,#REF!),0)</f>
        <v>0</v>
      </c>
      <c r="O406">
        <f>IFERROR(IF(#REF!="",0,#REF!+1),0)</f>
        <v>0</v>
      </c>
      <c r="P406">
        <f>IFERROR(IF(#REF!="",0,#REF!),0)</f>
        <v>0</v>
      </c>
      <c r="Q406">
        <f>IFERROR(IF(#REF!="",0,#REF!+1),0)</f>
        <v>0</v>
      </c>
      <c r="R406">
        <f>IFERROR(IF(#REF!="",0,#REF!),0)</f>
        <v>0</v>
      </c>
    </row>
    <row r="407" spans="7:18" x14ac:dyDescent="0.3">
      <c r="G407">
        <f t="shared" si="31"/>
        <v>0</v>
      </c>
      <c r="H407">
        <f t="shared" si="32"/>
        <v>0</v>
      </c>
      <c r="I407">
        <f t="shared" si="33"/>
        <v>0</v>
      </c>
      <c r="J407">
        <f t="shared" si="34"/>
        <v>0</v>
      </c>
      <c r="K407">
        <f t="shared" si="35"/>
        <v>0</v>
      </c>
      <c r="L407">
        <f>IFERROR(IF(#REF!="",0,#REF!),0)</f>
        <v>0</v>
      </c>
      <c r="M407">
        <f>IFERROR(IF(#REF!="",0,#REF!+1),0)</f>
        <v>0</v>
      </c>
      <c r="N407">
        <f>IFERROR(IF(#REF!="",0,#REF!),0)</f>
        <v>0</v>
      </c>
      <c r="O407">
        <f>IFERROR(IF(#REF!="",0,#REF!+1),0)</f>
        <v>0</v>
      </c>
      <c r="P407">
        <f>IFERROR(IF(#REF!="",0,#REF!),0)</f>
        <v>0</v>
      </c>
      <c r="Q407">
        <f>IFERROR(IF(#REF!="",0,#REF!+1),0)</f>
        <v>0</v>
      </c>
      <c r="R407">
        <f>IFERROR(IF(#REF!="",0,#REF!),0)</f>
        <v>0</v>
      </c>
    </row>
    <row r="408" spans="7:18" x14ac:dyDescent="0.3">
      <c r="G408">
        <f t="shared" si="31"/>
        <v>0</v>
      </c>
      <c r="H408">
        <f t="shared" si="32"/>
        <v>0</v>
      </c>
      <c r="I408">
        <f t="shared" si="33"/>
        <v>0</v>
      </c>
      <c r="J408">
        <f t="shared" si="34"/>
        <v>0</v>
      </c>
      <c r="K408">
        <f t="shared" si="35"/>
        <v>0</v>
      </c>
      <c r="L408">
        <f>IFERROR(IF(#REF!="",0,#REF!),0)</f>
        <v>0</v>
      </c>
      <c r="M408">
        <f>IFERROR(IF(#REF!="",0,#REF!+1),0)</f>
        <v>0</v>
      </c>
      <c r="N408">
        <f>IFERROR(IF(#REF!="",0,#REF!),0)</f>
        <v>0</v>
      </c>
      <c r="O408">
        <f>IFERROR(IF(#REF!="",0,#REF!+1),0)</f>
        <v>0</v>
      </c>
      <c r="P408">
        <f>IFERROR(IF(#REF!="",0,#REF!),0)</f>
        <v>0</v>
      </c>
      <c r="Q408">
        <f>IFERROR(IF(#REF!="",0,#REF!+1),0)</f>
        <v>0</v>
      </c>
      <c r="R408">
        <f>IFERROR(IF(#REF!="",0,#REF!),0)</f>
        <v>0</v>
      </c>
    </row>
    <row r="409" spans="7:18" x14ac:dyDescent="0.3">
      <c r="G409">
        <f t="shared" si="31"/>
        <v>0</v>
      </c>
      <c r="H409">
        <f t="shared" si="32"/>
        <v>0</v>
      </c>
      <c r="I409">
        <f t="shared" si="33"/>
        <v>0</v>
      </c>
      <c r="J409">
        <f t="shared" si="34"/>
        <v>0</v>
      </c>
      <c r="K409">
        <f t="shared" si="35"/>
        <v>0</v>
      </c>
      <c r="L409">
        <f>IFERROR(IF(#REF!="",0,#REF!),0)</f>
        <v>0</v>
      </c>
      <c r="M409">
        <f>IFERROR(IF(#REF!="",0,#REF!+1),0)</f>
        <v>0</v>
      </c>
      <c r="N409">
        <f>IFERROR(IF(#REF!="",0,#REF!),0)</f>
        <v>0</v>
      </c>
      <c r="O409">
        <f>IFERROR(IF(#REF!="",0,#REF!+1),0)</f>
        <v>0</v>
      </c>
      <c r="P409">
        <f>IFERROR(IF(#REF!="",0,#REF!),0)</f>
        <v>0</v>
      </c>
      <c r="Q409">
        <f>IFERROR(IF(#REF!="",0,#REF!+1),0)</f>
        <v>0</v>
      </c>
      <c r="R409">
        <f>IFERROR(IF(#REF!="",0,#REF!),0)</f>
        <v>0</v>
      </c>
    </row>
    <row r="410" spans="7:18" x14ac:dyDescent="0.3">
      <c r="G410">
        <f t="shared" si="31"/>
        <v>0</v>
      </c>
      <c r="H410">
        <f t="shared" si="32"/>
        <v>0</v>
      </c>
      <c r="I410">
        <f t="shared" si="33"/>
        <v>0</v>
      </c>
      <c r="J410">
        <f t="shared" si="34"/>
        <v>0</v>
      </c>
      <c r="K410">
        <f t="shared" si="35"/>
        <v>0</v>
      </c>
      <c r="L410">
        <f>IFERROR(IF(#REF!="",0,#REF!),0)</f>
        <v>0</v>
      </c>
      <c r="M410">
        <f>IFERROR(IF(#REF!="",0,#REF!+1),0)</f>
        <v>0</v>
      </c>
      <c r="N410">
        <f>IFERROR(IF(#REF!="",0,#REF!),0)</f>
        <v>0</v>
      </c>
      <c r="O410">
        <f>IFERROR(IF(#REF!="",0,#REF!+1),0)</f>
        <v>0</v>
      </c>
      <c r="P410">
        <f>IFERROR(IF(#REF!="",0,#REF!),0)</f>
        <v>0</v>
      </c>
      <c r="Q410">
        <f>IFERROR(IF(#REF!="",0,#REF!+1),0)</f>
        <v>0</v>
      </c>
      <c r="R410">
        <f>IFERROR(IF(#REF!="",0,#REF!),0)</f>
        <v>0</v>
      </c>
    </row>
    <row r="411" spans="7:18" x14ac:dyDescent="0.3">
      <c r="G411">
        <f t="shared" si="31"/>
        <v>0</v>
      </c>
      <c r="H411">
        <f t="shared" si="32"/>
        <v>0</v>
      </c>
      <c r="I411">
        <f t="shared" si="33"/>
        <v>0</v>
      </c>
      <c r="J411">
        <f t="shared" si="34"/>
        <v>0</v>
      </c>
      <c r="K411">
        <f t="shared" si="35"/>
        <v>0</v>
      </c>
      <c r="L411">
        <f>IFERROR(IF(#REF!="",0,#REF!),0)</f>
        <v>0</v>
      </c>
      <c r="M411">
        <f>IFERROR(IF(#REF!="",0,#REF!+1),0)</f>
        <v>0</v>
      </c>
      <c r="N411">
        <f>IFERROR(IF(#REF!="",0,#REF!),0)</f>
        <v>0</v>
      </c>
      <c r="O411">
        <f>IFERROR(IF(#REF!="",0,#REF!+1),0)</f>
        <v>0</v>
      </c>
      <c r="P411">
        <f>IFERROR(IF(#REF!="",0,#REF!),0)</f>
        <v>0</v>
      </c>
      <c r="Q411">
        <f>IFERROR(IF(#REF!="",0,#REF!+1),0)</f>
        <v>0</v>
      </c>
      <c r="R411">
        <f>IFERROR(IF(#REF!="",0,#REF!),0)</f>
        <v>0</v>
      </c>
    </row>
    <row r="412" spans="7:18" x14ac:dyDescent="0.3">
      <c r="G412">
        <f t="shared" si="31"/>
        <v>0</v>
      </c>
      <c r="H412">
        <f t="shared" si="32"/>
        <v>0</v>
      </c>
      <c r="I412">
        <f t="shared" si="33"/>
        <v>0</v>
      </c>
      <c r="J412">
        <f t="shared" si="34"/>
        <v>0</v>
      </c>
      <c r="K412">
        <f t="shared" si="35"/>
        <v>0</v>
      </c>
      <c r="L412">
        <f>IFERROR(IF(#REF!="",0,#REF!),0)</f>
        <v>0</v>
      </c>
      <c r="M412">
        <f>IFERROR(IF(#REF!="",0,#REF!+1),0)</f>
        <v>0</v>
      </c>
      <c r="N412">
        <f>IFERROR(IF(#REF!="",0,#REF!),0)</f>
        <v>0</v>
      </c>
      <c r="O412">
        <f>IFERROR(IF(#REF!="",0,#REF!+1),0)</f>
        <v>0</v>
      </c>
      <c r="P412">
        <f>IFERROR(IF(#REF!="",0,#REF!),0)</f>
        <v>0</v>
      </c>
      <c r="Q412">
        <f>IFERROR(IF(#REF!="",0,#REF!+1),0)</f>
        <v>0</v>
      </c>
      <c r="R412">
        <f>IFERROR(IF(#REF!="",0,#REF!),0)</f>
        <v>0</v>
      </c>
    </row>
    <row r="413" spans="7:18" x14ac:dyDescent="0.3">
      <c r="G413">
        <f t="shared" si="31"/>
        <v>0</v>
      </c>
      <c r="H413">
        <f t="shared" si="32"/>
        <v>0</v>
      </c>
      <c r="I413">
        <f t="shared" si="33"/>
        <v>0</v>
      </c>
      <c r="J413">
        <f t="shared" si="34"/>
        <v>0</v>
      </c>
      <c r="K413">
        <f t="shared" si="35"/>
        <v>0</v>
      </c>
      <c r="L413">
        <f>IFERROR(IF(#REF!="",0,#REF!),0)</f>
        <v>0</v>
      </c>
      <c r="M413">
        <f>IFERROR(IF(#REF!="",0,#REF!+1),0)</f>
        <v>0</v>
      </c>
      <c r="N413">
        <f>IFERROR(IF(#REF!="",0,#REF!),0)</f>
        <v>0</v>
      </c>
      <c r="O413">
        <f>IFERROR(IF(#REF!="",0,#REF!+1),0)</f>
        <v>0</v>
      </c>
      <c r="P413">
        <f>IFERROR(IF(#REF!="",0,#REF!),0)</f>
        <v>0</v>
      </c>
      <c r="Q413">
        <f>IFERROR(IF(#REF!="",0,#REF!+1),0)</f>
        <v>0</v>
      </c>
      <c r="R413">
        <f>IFERROR(IF(#REF!="",0,#REF!),0)</f>
        <v>0</v>
      </c>
    </row>
    <row r="414" spans="7:18" x14ac:dyDescent="0.3">
      <c r="G414">
        <f t="shared" si="31"/>
        <v>0</v>
      </c>
      <c r="H414">
        <f t="shared" si="32"/>
        <v>0</v>
      </c>
      <c r="I414">
        <f t="shared" si="33"/>
        <v>0</v>
      </c>
      <c r="J414">
        <f t="shared" si="34"/>
        <v>0</v>
      </c>
      <c r="K414">
        <f t="shared" si="35"/>
        <v>0</v>
      </c>
      <c r="L414">
        <f>IFERROR(IF(#REF!="",0,#REF!),0)</f>
        <v>0</v>
      </c>
      <c r="M414">
        <f>IFERROR(IF(#REF!="",0,#REF!+1),0)</f>
        <v>0</v>
      </c>
      <c r="N414">
        <f>IFERROR(IF(#REF!="",0,#REF!),0)</f>
        <v>0</v>
      </c>
      <c r="O414">
        <f>IFERROR(IF(#REF!="",0,#REF!+1),0)</f>
        <v>0</v>
      </c>
      <c r="P414">
        <f>IFERROR(IF(#REF!="",0,#REF!),0)</f>
        <v>0</v>
      </c>
      <c r="Q414">
        <f>IFERROR(IF(#REF!="",0,#REF!+1),0)</f>
        <v>0</v>
      </c>
      <c r="R414">
        <f>IFERROR(IF(#REF!="",0,#REF!),0)</f>
        <v>0</v>
      </c>
    </row>
    <row r="415" spans="7:18" x14ac:dyDescent="0.3">
      <c r="G415">
        <f t="shared" si="31"/>
        <v>0</v>
      </c>
      <c r="H415">
        <f t="shared" si="32"/>
        <v>0</v>
      </c>
      <c r="I415">
        <f t="shared" si="33"/>
        <v>0</v>
      </c>
      <c r="J415">
        <f t="shared" si="34"/>
        <v>0</v>
      </c>
      <c r="K415">
        <f t="shared" si="35"/>
        <v>0</v>
      </c>
      <c r="L415">
        <f>IFERROR(IF(#REF!="",0,#REF!),0)</f>
        <v>0</v>
      </c>
      <c r="M415">
        <f>IFERROR(IF(#REF!="",0,#REF!+1),0)</f>
        <v>0</v>
      </c>
      <c r="N415">
        <f>IFERROR(IF(#REF!="",0,#REF!),0)</f>
        <v>0</v>
      </c>
      <c r="O415">
        <f>IFERROR(IF(#REF!="",0,#REF!+1),0)</f>
        <v>0</v>
      </c>
      <c r="P415">
        <f>IFERROR(IF(#REF!="",0,#REF!),0)</f>
        <v>0</v>
      </c>
      <c r="Q415">
        <f>IFERROR(IF(#REF!="",0,#REF!+1),0)</f>
        <v>0</v>
      </c>
      <c r="R415">
        <f>IFERROR(IF(#REF!="",0,#REF!),0)</f>
        <v>0</v>
      </c>
    </row>
    <row r="416" spans="7:18" x14ac:dyDescent="0.3">
      <c r="G416">
        <f t="shared" si="31"/>
        <v>0</v>
      </c>
      <c r="H416">
        <f t="shared" si="32"/>
        <v>0</v>
      </c>
      <c r="I416">
        <f t="shared" si="33"/>
        <v>0</v>
      </c>
      <c r="J416">
        <f t="shared" si="34"/>
        <v>0</v>
      </c>
      <c r="K416">
        <f t="shared" si="35"/>
        <v>0</v>
      </c>
      <c r="L416">
        <f>IFERROR(IF(#REF!="",0,#REF!),0)</f>
        <v>0</v>
      </c>
      <c r="M416">
        <f>IFERROR(IF(#REF!="",0,#REF!+1),0)</f>
        <v>0</v>
      </c>
      <c r="N416">
        <f>IFERROR(IF(#REF!="",0,#REF!),0)</f>
        <v>0</v>
      </c>
      <c r="O416">
        <f>IFERROR(IF(#REF!="",0,#REF!+1),0)</f>
        <v>0</v>
      </c>
      <c r="P416">
        <f>IFERROR(IF(#REF!="",0,#REF!),0)</f>
        <v>0</v>
      </c>
      <c r="Q416">
        <f>IFERROR(IF(#REF!="",0,#REF!+1),0)</f>
        <v>0</v>
      </c>
      <c r="R416">
        <f>IFERROR(IF(#REF!="",0,#REF!),0)</f>
        <v>0</v>
      </c>
    </row>
    <row r="417" spans="7:18" x14ac:dyDescent="0.3">
      <c r="G417">
        <f t="shared" si="31"/>
        <v>0</v>
      </c>
      <c r="H417">
        <f t="shared" si="32"/>
        <v>0</v>
      </c>
      <c r="I417">
        <f t="shared" si="33"/>
        <v>0</v>
      </c>
      <c r="J417">
        <f t="shared" si="34"/>
        <v>0</v>
      </c>
      <c r="K417">
        <f t="shared" si="35"/>
        <v>0</v>
      </c>
      <c r="L417">
        <f>IFERROR(IF(#REF!="",0,#REF!),0)</f>
        <v>0</v>
      </c>
      <c r="M417">
        <f>IFERROR(IF(#REF!="",0,#REF!+1),0)</f>
        <v>0</v>
      </c>
      <c r="N417">
        <f>IFERROR(IF(#REF!="",0,#REF!),0)</f>
        <v>0</v>
      </c>
      <c r="O417">
        <f>IFERROR(IF(#REF!="",0,#REF!+1),0)</f>
        <v>0</v>
      </c>
      <c r="P417">
        <f>IFERROR(IF(#REF!="",0,#REF!),0)</f>
        <v>0</v>
      </c>
      <c r="Q417">
        <f>IFERROR(IF(#REF!="",0,#REF!+1),0)</f>
        <v>0</v>
      </c>
      <c r="R417">
        <f>IFERROR(IF(#REF!="",0,#REF!),0)</f>
        <v>0</v>
      </c>
    </row>
    <row r="418" spans="7:18" x14ac:dyDescent="0.3">
      <c r="G418">
        <f t="shared" si="31"/>
        <v>0</v>
      </c>
      <c r="H418">
        <f t="shared" si="32"/>
        <v>0</v>
      </c>
      <c r="I418">
        <f t="shared" si="33"/>
        <v>0</v>
      </c>
      <c r="J418">
        <f t="shared" si="34"/>
        <v>0</v>
      </c>
      <c r="K418">
        <f t="shared" si="35"/>
        <v>0</v>
      </c>
      <c r="L418">
        <f>IFERROR(IF(#REF!="",0,#REF!),0)</f>
        <v>0</v>
      </c>
      <c r="M418">
        <f>IFERROR(IF(#REF!="",0,#REF!+1),0)</f>
        <v>0</v>
      </c>
      <c r="N418">
        <f>IFERROR(IF(#REF!="",0,#REF!),0)</f>
        <v>0</v>
      </c>
      <c r="O418">
        <f>IFERROR(IF(#REF!="",0,#REF!+1),0)</f>
        <v>0</v>
      </c>
      <c r="P418">
        <f>IFERROR(IF(#REF!="",0,#REF!),0)</f>
        <v>0</v>
      </c>
      <c r="Q418">
        <f>IFERROR(IF(#REF!="",0,#REF!+1),0)</f>
        <v>0</v>
      </c>
      <c r="R418">
        <f>IFERROR(IF(#REF!="",0,#REF!),0)</f>
        <v>0</v>
      </c>
    </row>
    <row r="419" spans="7:18" x14ac:dyDescent="0.3">
      <c r="G419">
        <f t="shared" si="31"/>
        <v>0</v>
      </c>
      <c r="H419">
        <f t="shared" si="32"/>
        <v>0</v>
      </c>
      <c r="I419">
        <f t="shared" si="33"/>
        <v>0</v>
      </c>
      <c r="J419">
        <f t="shared" si="34"/>
        <v>0</v>
      </c>
      <c r="K419">
        <f t="shared" si="35"/>
        <v>0</v>
      </c>
      <c r="L419">
        <f>IFERROR(IF(#REF!="",0,#REF!),0)</f>
        <v>0</v>
      </c>
      <c r="M419">
        <f>IFERROR(IF(#REF!="",0,#REF!+1),0)</f>
        <v>0</v>
      </c>
      <c r="N419">
        <f>IFERROR(IF(#REF!="",0,#REF!),0)</f>
        <v>0</v>
      </c>
      <c r="O419">
        <f>IFERROR(IF(#REF!="",0,#REF!+1),0)</f>
        <v>0</v>
      </c>
      <c r="P419">
        <f>IFERROR(IF(#REF!="",0,#REF!),0)</f>
        <v>0</v>
      </c>
      <c r="Q419">
        <f>IFERROR(IF(#REF!="",0,#REF!+1),0)</f>
        <v>0</v>
      </c>
      <c r="R419">
        <f>IFERROR(IF(#REF!="",0,#REF!),0)</f>
        <v>0</v>
      </c>
    </row>
    <row r="420" spans="7:18" x14ac:dyDescent="0.3">
      <c r="G420">
        <f t="shared" si="31"/>
        <v>0</v>
      </c>
      <c r="H420">
        <f t="shared" si="32"/>
        <v>0</v>
      </c>
      <c r="I420">
        <f t="shared" si="33"/>
        <v>0</v>
      </c>
      <c r="J420">
        <f t="shared" si="34"/>
        <v>0</v>
      </c>
      <c r="K420">
        <f t="shared" si="35"/>
        <v>0</v>
      </c>
      <c r="L420">
        <f>IFERROR(IF(#REF!="",0,#REF!),0)</f>
        <v>0</v>
      </c>
      <c r="M420">
        <f>IFERROR(IF(#REF!="",0,#REF!+1),0)</f>
        <v>0</v>
      </c>
      <c r="N420">
        <f>IFERROR(IF(#REF!="",0,#REF!),0)</f>
        <v>0</v>
      </c>
      <c r="O420">
        <f>IFERROR(IF(#REF!="",0,#REF!+1),0)</f>
        <v>0</v>
      </c>
      <c r="P420">
        <f>IFERROR(IF(#REF!="",0,#REF!),0)</f>
        <v>0</v>
      </c>
      <c r="Q420">
        <f>IFERROR(IF(#REF!="",0,#REF!+1),0)</f>
        <v>0</v>
      </c>
      <c r="R420">
        <f>IFERROR(IF(#REF!="",0,#REF!),0)</f>
        <v>0</v>
      </c>
    </row>
    <row r="421" spans="7:18" x14ac:dyDescent="0.3">
      <c r="G421">
        <f t="shared" si="31"/>
        <v>0</v>
      </c>
      <c r="H421">
        <f t="shared" si="32"/>
        <v>0</v>
      </c>
      <c r="I421">
        <f t="shared" si="33"/>
        <v>0</v>
      </c>
      <c r="J421">
        <f t="shared" si="34"/>
        <v>0</v>
      </c>
      <c r="K421">
        <f t="shared" si="35"/>
        <v>0</v>
      </c>
      <c r="L421">
        <f>IFERROR(IF(#REF!="",0,#REF!),0)</f>
        <v>0</v>
      </c>
      <c r="M421">
        <f>IFERROR(IF(#REF!="",0,#REF!+1),0)</f>
        <v>0</v>
      </c>
      <c r="N421">
        <f>IFERROR(IF(#REF!="",0,#REF!),0)</f>
        <v>0</v>
      </c>
      <c r="O421">
        <f>IFERROR(IF(#REF!="",0,#REF!+1),0)</f>
        <v>0</v>
      </c>
      <c r="P421">
        <f>IFERROR(IF(#REF!="",0,#REF!),0)</f>
        <v>0</v>
      </c>
      <c r="Q421">
        <f>IFERROR(IF(#REF!="",0,#REF!+1),0)</f>
        <v>0</v>
      </c>
      <c r="R421">
        <f>IFERROR(IF(#REF!="",0,#REF!),0)</f>
        <v>0</v>
      </c>
    </row>
    <row r="422" spans="7:18" x14ac:dyDescent="0.3">
      <c r="G422">
        <f t="shared" si="31"/>
        <v>0</v>
      </c>
      <c r="H422">
        <f t="shared" si="32"/>
        <v>0</v>
      </c>
      <c r="I422">
        <f t="shared" si="33"/>
        <v>0</v>
      </c>
      <c r="J422">
        <f t="shared" si="34"/>
        <v>0</v>
      </c>
      <c r="K422">
        <f t="shared" si="35"/>
        <v>0</v>
      </c>
      <c r="L422">
        <f>IFERROR(IF(#REF!="",0,#REF!),0)</f>
        <v>0</v>
      </c>
      <c r="M422">
        <f>IFERROR(IF(#REF!="",0,#REF!+1),0)</f>
        <v>0</v>
      </c>
      <c r="N422">
        <f>IFERROR(IF(#REF!="",0,#REF!),0)</f>
        <v>0</v>
      </c>
      <c r="O422">
        <f>IFERROR(IF(#REF!="",0,#REF!+1),0)</f>
        <v>0</v>
      </c>
      <c r="P422">
        <f>IFERROR(IF(#REF!="",0,#REF!),0)</f>
        <v>0</v>
      </c>
      <c r="Q422">
        <f>IFERROR(IF(#REF!="",0,#REF!+1),0)</f>
        <v>0</v>
      </c>
      <c r="R422">
        <f>IFERROR(IF(#REF!="",0,#REF!),0)</f>
        <v>0</v>
      </c>
    </row>
    <row r="423" spans="7:18" x14ac:dyDescent="0.3">
      <c r="G423">
        <f t="shared" si="31"/>
        <v>0</v>
      </c>
      <c r="H423">
        <f t="shared" si="32"/>
        <v>0</v>
      </c>
      <c r="I423">
        <f t="shared" si="33"/>
        <v>0</v>
      </c>
      <c r="J423">
        <f t="shared" si="34"/>
        <v>0</v>
      </c>
      <c r="K423">
        <f t="shared" si="35"/>
        <v>0</v>
      </c>
      <c r="L423">
        <f>IFERROR(IF(#REF!="",0,#REF!),0)</f>
        <v>0</v>
      </c>
      <c r="M423">
        <f>IFERROR(IF(#REF!="",0,#REF!+1),0)</f>
        <v>0</v>
      </c>
      <c r="N423">
        <f>IFERROR(IF(#REF!="",0,#REF!),0)</f>
        <v>0</v>
      </c>
      <c r="O423">
        <f>IFERROR(IF(#REF!="",0,#REF!+1),0)</f>
        <v>0</v>
      </c>
      <c r="P423">
        <f>IFERROR(IF(#REF!="",0,#REF!),0)</f>
        <v>0</v>
      </c>
      <c r="Q423">
        <f>IFERROR(IF(#REF!="",0,#REF!+1),0)</f>
        <v>0</v>
      </c>
      <c r="R423">
        <f>IFERROR(IF(#REF!="",0,#REF!),0)</f>
        <v>0</v>
      </c>
    </row>
    <row r="424" spans="7:18" x14ac:dyDescent="0.3">
      <c r="G424">
        <f t="shared" si="31"/>
        <v>0</v>
      </c>
      <c r="H424">
        <f t="shared" si="32"/>
        <v>0</v>
      </c>
      <c r="I424">
        <f t="shared" si="33"/>
        <v>0</v>
      </c>
      <c r="J424">
        <f t="shared" si="34"/>
        <v>0</v>
      </c>
      <c r="K424">
        <f t="shared" si="35"/>
        <v>0</v>
      </c>
      <c r="L424">
        <f>IFERROR(IF(#REF!="",0,#REF!),0)</f>
        <v>0</v>
      </c>
      <c r="M424">
        <f>IFERROR(IF(#REF!="",0,#REF!+1),0)</f>
        <v>0</v>
      </c>
      <c r="N424">
        <f>IFERROR(IF(#REF!="",0,#REF!),0)</f>
        <v>0</v>
      </c>
      <c r="O424">
        <f>IFERROR(IF(#REF!="",0,#REF!+1),0)</f>
        <v>0</v>
      </c>
      <c r="P424">
        <f>IFERROR(IF(#REF!="",0,#REF!),0)</f>
        <v>0</v>
      </c>
      <c r="Q424">
        <f>IFERROR(IF(#REF!="",0,#REF!+1),0)</f>
        <v>0</v>
      </c>
      <c r="R424">
        <f>IFERROR(IF(#REF!="",0,#REF!),0)</f>
        <v>0</v>
      </c>
    </row>
    <row r="425" spans="7:18" x14ac:dyDescent="0.3">
      <c r="G425">
        <f t="shared" si="31"/>
        <v>0</v>
      </c>
      <c r="H425">
        <f t="shared" si="32"/>
        <v>0</v>
      </c>
      <c r="I425">
        <f t="shared" si="33"/>
        <v>0</v>
      </c>
      <c r="J425">
        <f t="shared" si="34"/>
        <v>0</v>
      </c>
      <c r="K425">
        <f t="shared" si="35"/>
        <v>0</v>
      </c>
      <c r="L425">
        <f>IFERROR(IF(#REF!="",0,#REF!),0)</f>
        <v>0</v>
      </c>
      <c r="M425">
        <f>IFERROR(IF(#REF!="",0,#REF!+1),0)</f>
        <v>0</v>
      </c>
      <c r="N425">
        <f>IFERROR(IF(#REF!="",0,#REF!),0)</f>
        <v>0</v>
      </c>
      <c r="O425">
        <f>IFERROR(IF(#REF!="",0,#REF!+1),0)</f>
        <v>0</v>
      </c>
      <c r="P425">
        <f>IFERROR(IF(#REF!="",0,#REF!),0)</f>
        <v>0</v>
      </c>
      <c r="Q425">
        <f>IFERROR(IF(#REF!="",0,#REF!+1),0)</f>
        <v>0</v>
      </c>
      <c r="R425">
        <f>IFERROR(IF(#REF!="",0,#REF!),0)</f>
        <v>0</v>
      </c>
    </row>
    <row r="426" spans="7:18" x14ac:dyDescent="0.3">
      <c r="G426">
        <f t="shared" si="31"/>
        <v>0</v>
      </c>
      <c r="H426">
        <f t="shared" si="32"/>
        <v>0</v>
      </c>
      <c r="I426">
        <f t="shared" si="33"/>
        <v>0</v>
      </c>
      <c r="J426">
        <f t="shared" si="34"/>
        <v>0</v>
      </c>
      <c r="K426">
        <f t="shared" si="35"/>
        <v>0</v>
      </c>
      <c r="L426">
        <f>IFERROR(IF(#REF!="",0,#REF!),0)</f>
        <v>0</v>
      </c>
      <c r="M426">
        <f>IFERROR(IF(#REF!="",0,#REF!+1),0)</f>
        <v>0</v>
      </c>
      <c r="N426">
        <f>IFERROR(IF(#REF!="",0,#REF!),0)</f>
        <v>0</v>
      </c>
      <c r="O426">
        <f>IFERROR(IF(#REF!="",0,#REF!+1),0)</f>
        <v>0</v>
      </c>
      <c r="P426">
        <f>IFERROR(IF(#REF!="",0,#REF!),0)</f>
        <v>0</v>
      </c>
      <c r="Q426">
        <f>IFERROR(IF(#REF!="",0,#REF!+1),0)</f>
        <v>0</v>
      </c>
      <c r="R426">
        <f>IFERROR(IF(#REF!="",0,#REF!),0)</f>
        <v>0</v>
      </c>
    </row>
    <row r="427" spans="7:18" x14ac:dyDescent="0.3">
      <c r="G427">
        <f t="shared" si="31"/>
        <v>0</v>
      </c>
      <c r="H427">
        <f t="shared" si="32"/>
        <v>0</v>
      </c>
      <c r="I427">
        <f t="shared" si="33"/>
        <v>0</v>
      </c>
      <c r="J427">
        <f t="shared" si="34"/>
        <v>0</v>
      </c>
      <c r="K427">
        <f t="shared" si="35"/>
        <v>0</v>
      </c>
      <c r="L427">
        <f>IFERROR(IF(#REF!="",0,#REF!),0)</f>
        <v>0</v>
      </c>
      <c r="M427">
        <f>IFERROR(IF(#REF!="",0,#REF!+1),0)</f>
        <v>0</v>
      </c>
      <c r="N427">
        <f>IFERROR(IF(#REF!="",0,#REF!),0)</f>
        <v>0</v>
      </c>
      <c r="O427">
        <f>IFERROR(IF(#REF!="",0,#REF!+1),0)</f>
        <v>0</v>
      </c>
      <c r="P427">
        <f>IFERROR(IF(#REF!="",0,#REF!),0)</f>
        <v>0</v>
      </c>
      <c r="Q427">
        <f>IFERROR(IF(#REF!="",0,#REF!+1),0)</f>
        <v>0</v>
      </c>
      <c r="R427">
        <f>IFERROR(IF(#REF!="",0,#REF!),0)</f>
        <v>0</v>
      </c>
    </row>
    <row r="428" spans="7:18" x14ac:dyDescent="0.3">
      <c r="G428">
        <f t="shared" si="31"/>
        <v>0</v>
      </c>
      <c r="H428">
        <f t="shared" si="32"/>
        <v>0</v>
      </c>
      <c r="I428">
        <f t="shared" si="33"/>
        <v>0</v>
      </c>
      <c r="J428">
        <f t="shared" si="34"/>
        <v>0</v>
      </c>
      <c r="K428">
        <f t="shared" si="35"/>
        <v>0</v>
      </c>
      <c r="L428">
        <f>IFERROR(IF(#REF!="",0,#REF!),0)</f>
        <v>0</v>
      </c>
      <c r="M428">
        <f>IFERROR(IF(#REF!="",0,#REF!+1),0)</f>
        <v>0</v>
      </c>
      <c r="N428">
        <f>IFERROR(IF(#REF!="",0,#REF!),0)</f>
        <v>0</v>
      </c>
      <c r="O428">
        <f>IFERROR(IF(#REF!="",0,#REF!+1),0)</f>
        <v>0</v>
      </c>
      <c r="P428">
        <f>IFERROR(IF(#REF!="",0,#REF!),0)</f>
        <v>0</v>
      </c>
      <c r="Q428">
        <f>IFERROR(IF(#REF!="",0,#REF!+1),0)</f>
        <v>0</v>
      </c>
      <c r="R428">
        <f>IFERROR(IF(#REF!="",0,#REF!),0)</f>
        <v>0</v>
      </c>
    </row>
    <row r="429" spans="7:18" x14ac:dyDescent="0.3">
      <c r="G429">
        <f t="shared" si="31"/>
        <v>0</v>
      </c>
      <c r="H429">
        <f t="shared" si="32"/>
        <v>0</v>
      </c>
      <c r="I429">
        <f t="shared" si="33"/>
        <v>0</v>
      </c>
      <c r="J429">
        <f t="shared" si="34"/>
        <v>0</v>
      </c>
      <c r="K429">
        <f t="shared" si="35"/>
        <v>0</v>
      </c>
      <c r="L429">
        <f>IFERROR(IF(#REF!="",0,#REF!),0)</f>
        <v>0</v>
      </c>
      <c r="M429">
        <f>IFERROR(IF(#REF!="",0,#REF!+1),0)</f>
        <v>0</v>
      </c>
      <c r="N429">
        <f>IFERROR(IF(#REF!="",0,#REF!),0)</f>
        <v>0</v>
      </c>
      <c r="O429">
        <f>IFERROR(IF(#REF!="",0,#REF!+1),0)</f>
        <v>0</v>
      </c>
      <c r="P429">
        <f>IFERROR(IF(#REF!="",0,#REF!),0)</f>
        <v>0</v>
      </c>
      <c r="Q429">
        <f>IFERROR(IF(#REF!="",0,#REF!+1),0)</f>
        <v>0</v>
      </c>
      <c r="R429">
        <f>IFERROR(IF(#REF!="",0,#REF!),0)</f>
        <v>0</v>
      </c>
    </row>
    <row r="430" spans="7:18" x14ac:dyDescent="0.3">
      <c r="G430">
        <f t="shared" si="31"/>
        <v>0</v>
      </c>
      <c r="H430">
        <f t="shared" si="32"/>
        <v>0</v>
      </c>
      <c r="I430">
        <f t="shared" si="33"/>
        <v>0</v>
      </c>
      <c r="J430">
        <f t="shared" si="34"/>
        <v>0</v>
      </c>
      <c r="K430">
        <f t="shared" si="35"/>
        <v>0</v>
      </c>
      <c r="L430">
        <f>IFERROR(IF(#REF!="",0,#REF!),0)</f>
        <v>0</v>
      </c>
      <c r="M430">
        <f>IFERROR(IF(#REF!="",0,#REF!+1),0)</f>
        <v>0</v>
      </c>
      <c r="N430">
        <f>IFERROR(IF(#REF!="",0,#REF!),0)</f>
        <v>0</v>
      </c>
      <c r="O430">
        <f>IFERROR(IF(#REF!="",0,#REF!+1),0)</f>
        <v>0</v>
      </c>
      <c r="P430">
        <f>IFERROR(IF(#REF!="",0,#REF!),0)</f>
        <v>0</v>
      </c>
      <c r="Q430">
        <f>IFERROR(IF(#REF!="",0,#REF!+1),0)</f>
        <v>0</v>
      </c>
      <c r="R430">
        <f>IFERROR(IF(#REF!="",0,#REF!),0)</f>
        <v>0</v>
      </c>
    </row>
    <row r="431" spans="7:18" x14ac:dyDescent="0.3">
      <c r="G431">
        <f t="shared" si="31"/>
        <v>0</v>
      </c>
      <c r="H431">
        <f t="shared" si="32"/>
        <v>0</v>
      </c>
      <c r="I431">
        <f t="shared" si="33"/>
        <v>0</v>
      </c>
      <c r="J431">
        <f t="shared" si="34"/>
        <v>0</v>
      </c>
      <c r="K431">
        <f t="shared" si="35"/>
        <v>0</v>
      </c>
      <c r="L431">
        <f>IFERROR(IF(#REF!="",0,#REF!),0)</f>
        <v>0</v>
      </c>
      <c r="M431">
        <f>IFERROR(IF(#REF!="",0,#REF!+1),0)</f>
        <v>0</v>
      </c>
      <c r="N431">
        <f>IFERROR(IF(#REF!="",0,#REF!),0)</f>
        <v>0</v>
      </c>
      <c r="O431">
        <f>IFERROR(IF(#REF!="",0,#REF!+1),0)</f>
        <v>0</v>
      </c>
      <c r="P431">
        <f>IFERROR(IF(#REF!="",0,#REF!),0)</f>
        <v>0</v>
      </c>
      <c r="Q431">
        <f>IFERROR(IF(#REF!="",0,#REF!+1),0)</f>
        <v>0</v>
      </c>
      <c r="R431">
        <f>IFERROR(IF(#REF!="",0,#REF!),0)</f>
        <v>0</v>
      </c>
    </row>
    <row r="432" spans="7:18" x14ac:dyDescent="0.3">
      <c r="G432">
        <f t="shared" si="31"/>
        <v>0</v>
      </c>
      <c r="H432">
        <f t="shared" si="32"/>
        <v>0</v>
      </c>
      <c r="I432">
        <f t="shared" si="33"/>
        <v>0</v>
      </c>
      <c r="J432">
        <f t="shared" si="34"/>
        <v>0</v>
      </c>
      <c r="K432">
        <f t="shared" si="35"/>
        <v>0</v>
      </c>
      <c r="L432">
        <f>IFERROR(IF(#REF!="",0,#REF!),0)</f>
        <v>0</v>
      </c>
      <c r="M432">
        <f>IFERROR(IF(#REF!="",0,#REF!+1),0)</f>
        <v>0</v>
      </c>
      <c r="N432">
        <f>IFERROR(IF(#REF!="",0,#REF!),0)</f>
        <v>0</v>
      </c>
      <c r="O432">
        <f>IFERROR(IF(#REF!="",0,#REF!+1),0)</f>
        <v>0</v>
      </c>
      <c r="P432">
        <f>IFERROR(IF(#REF!="",0,#REF!),0)</f>
        <v>0</v>
      </c>
      <c r="Q432">
        <f>IFERROR(IF(#REF!="",0,#REF!+1),0)</f>
        <v>0</v>
      </c>
      <c r="R432">
        <f>IFERROR(IF(#REF!="",0,#REF!),0)</f>
        <v>0</v>
      </c>
    </row>
    <row r="433" spans="7:18" x14ac:dyDescent="0.3">
      <c r="G433">
        <f t="shared" si="31"/>
        <v>0</v>
      </c>
      <c r="H433">
        <f t="shared" si="32"/>
        <v>0</v>
      </c>
      <c r="I433">
        <f t="shared" si="33"/>
        <v>0</v>
      </c>
      <c r="J433">
        <f t="shared" si="34"/>
        <v>0</v>
      </c>
      <c r="K433">
        <f t="shared" si="35"/>
        <v>0</v>
      </c>
      <c r="L433">
        <f>IFERROR(IF(#REF!="",0,#REF!),0)</f>
        <v>0</v>
      </c>
      <c r="M433">
        <f>IFERROR(IF(#REF!="",0,#REF!+1),0)</f>
        <v>0</v>
      </c>
      <c r="N433">
        <f>IFERROR(IF(#REF!="",0,#REF!),0)</f>
        <v>0</v>
      </c>
      <c r="O433">
        <f>IFERROR(IF(#REF!="",0,#REF!+1),0)</f>
        <v>0</v>
      </c>
      <c r="P433">
        <f>IFERROR(IF(#REF!="",0,#REF!),0)</f>
        <v>0</v>
      </c>
      <c r="Q433">
        <f>IFERROR(IF(#REF!="",0,#REF!+1),0)</f>
        <v>0</v>
      </c>
      <c r="R433">
        <f>IFERROR(IF(#REF!="",0,#REF!),0)</f>
        <v>0</v>
      </c>
    </row>
    <row r="434" spans="7:18" x14ac:dyDescent="0.3">
      <c r="G434">
        <f t="shared" si="31"/>
        <v>0</v>
      </c>
      <c r="H434">
        <f t="shared" si="32"/>
        <v>0</v>
      </c>
      <c r="I434">
        <f t="shared" si="33"/>
        <v>0</v>
      </c>
      <c r="J434">
        <f t="shared" si="34"/>
        <v>0</v>
      </c>
      <c r="K434">
        <f t="shared" si="35"/>
        <v>0</v>
      </c>
      <c r="L434">
        <f>IFERROR(IF(#REF!="",0,#REF!),0)</f>
        <v>0</v>
      </c>
      <c r="M434">
        <f>IFERROR(IF(#REF!="",0,#REF!+1),0)</f>
        <v>0</v>
      </c>
      <c r="N434">
        <f>IFERROR(IF(#REF!="",0,#REF!),0)</f>
        <v>0</v>
      </c>
      <c r="O434">
        <f>IFERROR(IF(#REF!="",0,#REF!+1),0)</f>
        <v>0</v>
      </c>
      <c r="P434">
        <f>IFERROR(IF(#REF!="",0,#REF!),0)</f>
        <v>0</v>
      </c>
      <c r="Q434">
        <f>IFERROR(IF(#REF!="",0,#REF!+1),0)</f>
        <v>0</v>
      </c>
      <c r="R434">
        <f>IFERROR(IF(#REF!="",0,#REF!),0)</f>
        <v>0</v>
      </c>
    </row>
    <row r="435" spans="7:18" x14ac:dyDescent="0.3">
      <c r="G435">
        <f t="shared" si="31"/>
        <v>0</v>
      </c>
      <c r="H435">
        <f t="shared" si="32"/>
        <v>0</v>
      </c>
      <c r="I435">
        <f t="shared" si="33"/>
        <v>0</v>
      </c>
      <c r="J435">
        <f t="shared" si="34"/>
        <v>0</v>
      </c>
      <c r="K435">
        <f t="shared" si="35"/>
        <v>0</v>
      </c>
      <c r="L435">
        <f>IFERROR(IF(#REF!="",0,#REF!),0)</f>
        <v>0</v>
      </c>
      <c r="M435">
        <f>IFERROR(IF(#REF!="",0,#REF!+1),0)</f>
        <v>0</v>
      </c>
      <c r="N435">
        <f>IFERROR(IF(#REF!="",0,#REF!),0)</f>
        <v>0</v>
      </c>
      <c r="O435">
        <f>IFERROR(IF(#REF!="",0,#REF!+1),0)</f>
        <v>0</v>
      </c>
      <c r="P435">
        <f>IFERROR(IF(#REF!="",0,#REF!),0)</f>
        <v>0</v>
      </c>
      <c r="Q435">
        <f>IFERROR(IF(#REF!="",0,#REF!+1),0)</f>
        <v>0</v>
      </c>
      <c r="R435">
        <f>IFERROR(IF(#REF!="",0,#REF!),0)</f>
        <v>0</v>
      </c>
    </row>
    <row r="436" spans="7:18" x14ac:dyDescent="0.3">
      <c r="G436">
        <f t="shared" si="31"/>
        <v>0</v>
      </c>
      <c r="H436">
        <f t="shared" si="32"/>
        <v>0</v>
      </c>
      <c r="I436">
        <f t="shared" si="33"/>
        <v>0</v>
      </c>
      <c r="J436">
        <f t="shared" si="34"/>
        <v>0</v>
      </c>
      <c r="K436">
        <f t="shared" si="35"/>
        <v>0</v>
      </c>
      <c r="L436">
        <f>IFERROR(IF(#REF!="",0,#REF!),0)</f>
        <v>0</v>
      </c>
      <c r="M436">
        <f>IFERROR(IF(#REF!="",0,#REF!+1),0)</f>
        <v>0</v>
      </c>
      <c r="N436">
        <f>IFERROR(IF(#REF!="",0,#REF!),0)</f>
        <v>0</v>
      </c>
      <c r="O436">
        <f>IFERROR(IF(#REF!="",0,#REF!+1),0)</f>
        <v>0</v>
      </c>
      <c r="P436">
        <f>IFERROR(IF(#REF!="",0,#REF!),0)</f>
        <v>0</v>
      </c>
      <c r="Q436">
        <f>IFERROR(IF(#REF!="",0,#REF!+1),0)</f>
        <v>0</v>
      </c>
      <c r="R436">
        <f>IFERROR(IF(#REF!="",0,#REF!),0)</f>
        <v>0</v>
      </c>
    </row>
    <row r="437" spans="7:18" x14ac:dyDescent="0.3">
      <c r="G437">
        <f t="shared" si="31"/>
        <v>0</v>
      </c>
      <c r="H437">
        <f t="shared" si="32"/>
        <v>0</v>
      </c>
      <c r="I437">
        <f t="shared" si="33"/>
        <v>0</v>
      </c>
      <c r="J437">
        <f t="shared" si="34"/>
        <v>0</v>
      </c>
      <c r="K437">
        <f t="shared" si="35"/>
        <v>0</v>
      </c>
      <c r="L437">
        <f>IFERROR(IF(#REF!="",0,#REF!),0)</f>
        <v>0</v>
      </c>
      <c r="M437">
        <f>IFERROR(IF(#REF!="",0,#REF!+1),0)</f>
        <v>0</v>
      </c>
      <c r="N437">
        <f>IFERROR(IF(#REF!="",0,#REF!),0)</f>
        <v>0</v>
      </c>
      <c r="O437">
        <f>IFERROR(IF(#REF!="",0,#REF!+1),0)</f>
        <v>0</v>
      </c>
      <c r="P437">
        <f>IFERROR(IF(#REF!="",0,#REF!),0)</f>
        <v>0</v>
      </c>
      <c r="Q437">
        <f>IFERROR(IF(#REF!="",0,#REF!+1),0)</f>
        <v>0</v>
      </c>
      <c r="R437">
        <f>IFERROR(IF(#REF!="",0,#REF!),0)</f>
        <v>0</v>
      </c>
    </row>
    <row r="438" spans="7:18" x14ac:dyDescent="0.3">
      <c r="G438">
        <f t="shared" si="31"/>
        <v>0</v>
      </c>
      <c r="H438">
        <f t="shared" si="32"/>
        <v>0</v>
      </c>
      <c r="I438">
        <f t="shared" si="33"/>
        <v>0</v>
      </c>
      <c r="J438">
        <f t="shared" si="34"/>
        <v>0</v>
      </c>
      <c r="K438">
        <f t="shared" si="35"/>
        <v>0</v>
      </c>
      <c r="L438">
        <f>IFERROR(IF(#REF!="",0,#REF!),0)</f>
        <v>0</v>
      </c>
      <c r="M438">
        <f>IFERROR(IF(#REF!="",0,#REF!+1),0)</f>
        <v>0</v>
      </c>
      <c r="N438">
        <f>IFERROR(IF(#REF!="",0,#REF!),0)</f>
        <v>0</v>
      </c>
      <c r="O438">
        <f>IFERROR(IF(#REF!="",0,#REF!+1),0)</f>
        <v>0</v>
      </c>
      <c r="P438">
        <f>IFERROR(IF(#REF!="",0,#REF!),0)</f>
        <v>0</v>
      </c>
      <c r="Q438">
        <f>IFERROR(IF(#REF!="",0,#REF!+1),0)</f>
        <v>0</v>
      </c>
      <c r="R438">
        <f>IFERROR(IF(#REF!="",0,#REF!),0)</f>
        <v>0</v>
      </c>
    </row>
    <row r="439" spans="7:18" x14ac:dyDescent="0.3">
      <c r="G439">
        <f t="shared" si="31"/>
        <v>0</v>
      </c>
      <c r="H439">
        <f t="shared" si="32"/>
        <v>0</v>
      </c>
      <c r="I439">
        <f t="shared" si="33"/>
        <v>0</v>
      </c>
      <c r="J439">
        <f t="shared" si="34"/>
        <v>0</v>
      </c>
      <c r="K439">
        <f t="shared" si="35"/>
        <v>0</v>
      </c>
      <c r="L439">
        <f>IFERROR(IF(#REF!="",0,#REF!),0)</f>
        <v>0</v>
      </c>
      <c r="M439">
        <f>IFERROR(IF(#REF!="",0,#REF!+1),0)</f>
        <v>0</v>
      </c>
      <c r="N439">
        <f>IFERROR(IF(#REF!="",0,#REF!),0)</f>
        <v>0</v>
      </c>
      <c r="O439">
        <f>IFERROR(IF(#REF!="",0,#REF!+1),0)</f>
        <v>0</v>
      </c>
      <c r="P439">
        <f>IFERROR(IF(#REF!="",0,#REF!),0)</f>
        <v>0</v>
      </c>
      <c r="Q439">
        <f>IFERROR(IF(#REF!="",0,#REF!+1),0)</f>
        <v>0</v>
      </c>
      <c r="R439">
        <f>IFERROR(IF(#REF!="",0,#REF!),0)</f>
        <v>0</v>
      </c>
    </row>
    <row r="440" spans="7:18" x14ac:dyDescent="0.3">
      <c r="G440">
        <f t="shared" si="31"/>
        <v>0</v>
      </c>
      <c r="H440">
        <f t="shared" si="32"/>
        <v>0</v>
      </c>
      <c r="I440">
        <f t="shared" si="33"/>
        <v>0</v>
      </c>
      <c r="J440">
        <f t="shared" si="34"/>
        <v>0</v>
      </c>
      <c r="K440">
        <f t="shared" si="35"/>
        <v>0</v>
      </c>
      <c r="L440">
        <f>IFERROR(IF(#REF!="",0,#REF!),0)</f>
        <v>0</v>
      </c>
      <c r="M440">
        <f>IFERROR(IF(#REF!="",0,#REF!+1),0)</f>
        <v>0</v>
      </c>
      <c r="N440">
        <f>IFERROR(IF(#REF!="",0,#REF!),0)</f>
        <v>0</v>
      </c>
      <c r="O440">
        <f>IFERROR(IF(#REF!="",0,#REF!+1),0)</f>
        <v>0</v>
      </c>
      <c r="P440">
        <f>IFERROR(IF(#REF!="",0,#REF!),0)</f>
        <v>0</v>
      </c>
      <c r="Q440">
        <f>IFERROR(IF(#REF!="",0,#REF!+1),0)</f>
        <v>0</v>
      </c>
      <c r="R440">
        <f>IFERROR(IF(#REF!="",0,#REF!),0)</f>
        <v>0</v>
      </c>
    </row>
    <row r="441" spans="7:18" x14ac:dyDescent="0.3">
      <c r="G441">
        <f t="shared" si="31"/>
        <v>0</v>
      </c>
      <c r="H441">
        <f t="shared" si="32"/>
        <v>0</v>
      </c>
      <c r="I441">
        <f t="shared" si="33"/>
        <v>0</v>
      </c>
      <c r="J441">
        <f t="shared" si="34"/>
        <v>0</v>
      </c>
      <c r="K441">
        <f t="shared" si="35"/>
        <v>0</v>
      </c>
      <c r="L441">
        <f>IFERROR(IF(#REF!="",0,#REF!),0)</f>
        <v>0</v>
      </c>
      <c r="M441">
        <f>IFERROR(IF(#REF!="",0,#REF!+1),0)</f>
        <v>0</v>
      </c>
      <c r="N441">
        <f>IFERROR(IF(#REF!="",0,#REF!),0)</f>
        <v>0</v>
      </c>
      <c r="O441">
        <f>IFERROR(IF(#REF!="",0,#REF!+1),0)</f>
        <v>0</v>
      </c>
      <c r="P441">
        <f>IFERROR(IF(#REF!="",0,#REF!),0)</f>
        <v>0</v>
      </c>
      <c r="Q441">
        <f>IFERROR(IF(#REF!="",0,#REF!+1),0)</f>
        <v>0</v>
      </c>
      <c r="R441">
        <f>IFERROR(IF(#REF!="",0,#REF!),0)</f>
        <v>0</v>
      </c>
    </row>
    <row r="442" spans="7:18" x14ac:dyDescent="0.3">
      <c r="G442">
        <f t="shared" si="31"/>
        <v>0</v>
      </c>
      <c r="H442">
        <f t="shared" si="32"/>
        <v>0</v>
      </c>
      <c r="I442">
        <f t="shared" si="33"/>
        <v>0</v>
      </c>
      <c r="J442">
        <f t="shared" si="34"/>
        <v>0</v>
      </c>
      <c r="K442">
        <f t="shared" si="35"/>
        <v>0</v>
      </c>
      <c r="L442">
        <f>IFERROR(IF(#REF!="",0,#REF!),0)</f>
        <v>0</v>
      </c>
      <c r="M442">
        <f>IFERROR(IF(#REF!="",0,#REF!+1),0)</f>
        <v>0</v>
      </c>
      <c r="N442">
        <f>IFERROR(IF(#REF!="",0,#REF!),0)</f>
        <v>0</v>
      </c>
      <c r="O442">
        <f>IFERROR(IF(#REF!="",0,#REF!+1),0)</f>
        <v>0</v>
      </c>
      <c r="P442">
        <f>IFERROR(IF(#REF!="",0,#REF!),0)</f>
        <v>0</v>
      </c>
      <c r="Q442">
        <f>IFERROR(IF(#REF!="",0,#REF!+1),0)</f>
        <v>0</v>
      </c>
      <c r="R442">
        <f>IFERROR(IF(#REF!="",0,#REF!),0)</f>
        <v>0</v>
      </c>
    </row>
    <row r="443" spans="7:18" x14ac:dyDescent="0.3">
      <c r="G443">
        <f t="shared" si="31"/>
        <v>0</v>
      </c>
      <c r="H443">
        <f t="shared" si="32"/>
        <v>0</v>
      </c>
      <c r="I443">
        <f t="shared" si="33"/>
        <v>0</v>
      </c>
      <c r="J443">
        <f t="shared" si="34"/>
        <v>0</v>
      </c>
      <c r="K443">
        <f t="shared" si="35"/>
        <v>0</v>
      </c>
      <c r="L443">
        <f>IFERROR(IF(#REF!="",0,#REF!),0)</f>
        <v>0</v>
      </c>
      <c r="M443">
        <f>IFERROR(IF(#REF!="",0,#REF!+1),0)</f>
        <v>0</v>
      </c>
      <c r="N443">
        <f>IFERROR(IF(#REF!="",0,#REF!),0)</f>
        <v>0</v>
      </c>
      <c r="O443">
        <f>IFERROR(IF(#REF!="",0,#REF!+1),0)</f>
        <v>0</v>
      </c>
      <c r="P443">
        <f>IFERROR(IF(#REF!="",0,#REF!),0)</f>
        <v>0</v>
      </c>
      <c r="Q443">
        <f>IFERROR(IF(#REF!="",0,#REF!+1),0)</f>
        <v>0</v>
      </c>
      <c r="R443">
        <f>IFERROR(IF(#REF!="",0,#REF!),0)</f>
        <v>0</v>
      </c>
    </row>
    <row r="444" spans="7:18" x14ac:dyDescent="0.3">
      <c r="G444">
        <f t="shared" si="31"/>
        <v>0</v>
      </c>
      <c r="H444">
        <f t="shared" si="32"/>
        <v>0</v>
      </c>
      <c r="I444">
        <f t="shared" si="33"/>
        <v>0</v>
      </c>
      <c r="J444">
        <f t="shared" si="34"/>
        <v>0</v>
      </c>
      <c r="K444">
        <f t="shared" si="35"/>
        <v>0</v>
      </c>
      <c r="L444">
        <f>IFERROR(IF(#REF!="",0,#REF!),0)</f>
        <v>0</v>
      </c>
      <c r="M444">
        <f>IFERROR(IF(#REF!="",0,#REF!+1),0)</f>
        <v>0</v>
      </c>
      <c r="N444">
        <f>IFERROR(IF(#REF!="",0,#REF!),0)</f>
        <v>0</v>
      </c>
      <c r="O444">
        <f>IFERROR(IF(#REF!="",0,#REF!+1),0)</f>
        <v>0</v>
      </c>
      <c r="P444">
        <f>IFERROR(IF(#REF!="",0,#REF!),0)</f>
        <v>0</v>
      </c>
      <c r="Q444">
        <f>IFERROR(IF(#REF!="",0,#REF!+1),0)</f>
        <v>0</v>
      </c>
      <c r="R444">
        <f>IFERROR(IF(#REF!="",0,#REF!),0)</f>
        <v>0</v>
      </c>
    </row>
    <row r="445" spans="7:18" x14ac:dyDescent="0.3">
      <c r="G445">
        <f t="shared" si="31"/>
        <v>0</v>
      </c>
      <c r="H445">
        <f t="shared" si="32"/>
        <v>0</v>
      </c>
      <c r="I445">
        <f t="shared" si="33"/>
        <v>0</v>
      </c>
      <c r="J445">
        <f t="shared" si="34"/>
        <v>0</v>
      </c>
      <c r="K445">
        <f t="shared" si="35"/>
        <v>0</v>
      </c>
      <c r="L445">
        <f>IFERROR(IF(#REF!="",0,#REF!),0)</f>
        <v>0</v>
      </c>
      <c r="M445">
        <f>IFERROR(IF(#REF!="",0,#REF!+1),0)</f>
        <v>0</v>
      </c>
      <c r="N445">
        <f>IFERROR(IF(#REF!="",0,#REF!),0)</f>
        <v>0</v>
      </c>
      <c r="O445">
        <f>IFERROR(IF(#REF!="",0,#REF!+1),0)</f>
        <v>0</v>
      </c>
      <c r="P445">
        <f>IFERROR(IF(#REF!="",0,#REF!),0)</f>
        <v>0</v>
      </c>
      <c r="Q445">
        <f>IFERROR(IF(#REF!="",0,#REF!+1),0)</f>
        <v>0</v>
      </c>
      <c r="R445">
        <f>IFERROR(IF(#REF!="",0,#REF!),0)</f>
        <v>0</v>
      </c>
    </row>
    <row r="446" spans="7:18" x14ac:dyDescent="0.3">
      <c r="G446">
        <f t="shared" si="31"/>
        <v>0</v>
      </c>
      <c r="H446">
        <f t="shared" si="32"/>
        <v>0</v>
      </c>
      <c r="I446">
        <f t="shared" si="33"/>
        <v>0</v>
      </c>
      <c r="J446">
        <f t="shared" si="34"/>
        <v>0</v>
      </c>
      <c r="K446">
        <f t="shared" si="35"/>
        <v>0</v>
      </c>
      <c r="L446">
        <f>IFERROR(IF(#REF!="",0,#REF!),0)</f>
        <v>0</v>
      </c>
      <c r="M446">
        <f>IFERROR(IF(#REF!="",0,#REF!+1),0)</f>
        <v>0</v>
      </c>
      <c r="N446">
        <f>IFERROR(IF(#REF!="",0,#REF!),0)</f>
        <v>0</v>
      </c>
      <c r="O446">
        <f>IFERROR(IF(#REF!="",0,#REF!+1),0)</f>
        <v>0</v>
      </c>
      <c r="P446">
        <f>IFERROR(IF(#REF!="",0,#REF!),0)</f>
        <v>0</v>
      </c>
      <c r="Q446">
        <f>IFERROR(IF(#REF!="",0,#REF!+1),0)</f>
        <v>0</v>
      </c>
      <c r="R446">
        <f>IFERROR(IF(#REF!="",0,#REF!),0)</f>
        <v>0</v>
      </c>
    </row>
    <row r="447" spans="7:18" x14ac:dyDescent="0.3">
      <c r="G447">
        <f t="shared" si="31"/>
        <v>0</v>
      </c>
      <c r="H447">
        <f t="shared" si="32"/>
        <v>0</v>
      </c>
      <c r="I447">
        <f t="shared" si="33"/>
        <v>0</v>
      </c>
      <c r="J447">
        <f t="shared" si="34"/>
        <v>0</v>
      </c>
      <c r="K447">
        <f t="shared" si="35"/>
        <v>0</v>
      </c>
      <c r="L447">
        <f>IFERROR(IF(#REF!="",0,#REF!),0)</f>
        <v>0</v>
      </c>
      <c r="M447">
        <f>IFERROR(IF(#REF!="",0,#REF!+1),0)</f>
        <v>0</v>
      </c>
      <c r="N447">
        <f>IFERROR(IF(#REF!="",0,#REF!),0)</f>
        <v>0</v>
      </c>
      <c r="O447">
        <f>IFERROR(IF(#REF!="",0,#REF!+1),0)</f>
        <v>0</v>
      </c>
      <c r="P447">
        <f>IFERROR(IF(#REF!="",0,#REF!),0)</f>
        <v>0</v>
      </c>
      <c r="Q447">
        <f>IFERROR(IF(#REF!="",0,#REF!+1),0)</f>
        <v>0</v>
      </c>
      <c r="R447">
        <f>IFERROR(IF(#REF!="",0,#REF!),0)</f>
        <v>0</v>
      </c>
    </row>
    <row r="448" spans="7:18" x14ac:dyDescent="0.3">
      <c r="G448">
        <f t="shared" si="31"/>
        <v>0</v>
      </c>
      <c r="H448">
        <f t="shared" si="32"/>
        <v>0</v>
      </c>
      <c r="I448">
        <f t="shared" si="33"/>
        <v>0</v>
      </c>
      <c r="J448">
        <f t="shared" si="34"/>
        <v>0</v>
      </c>
      <c r="K448">
        <f t="shared" si="35"/>
        <v>0</v>
      </c>
      <c r="L448">
        <f>IFERROR(IF(#REF!="",0,#REF!),0)</f>
        <v>0</v>
      </c>
      <c r="M448">
        <f>IFERROR(IF(#REF!="",0,#REF!+1),0)</f>
        <v>0</v>
      </c>
      <c r="N448">
        <f>IFERROR(IF(#REF!="",0,#REF!),0)</f>
        <v>0</v>
      </c>
      <c r="O448">
        <f>IFERROR(IF(#REF!="",0,#REF!+1),0)</f>
        <v>0</v>
      </c>
      <c r="P448">
        <f>IFERROR(IF(#REF!="",0,#REF!),0)</f>
        <v>0</v>
      </c>
      <c r="Q448">
        <f>IFERROR(IF(#REF!="",0,#REF!+1),0)</f>
        <v>0</v>
      </c>
      <c r="R448">
        <f>IFERROR(IF(#REF!="",0,#REF!),0)</f>
        <v>0</v>
      </c>
    </row>
    <row r="449" spans="7:18" x14ac:dyDescent="0.3">
      <c r="G449">
        <f t="shared" si="31"/>
        <v>0</v>
      </c>
      <c r="H449">
        <f t="shared" si="32"/>
        <v>0</v>
      </c>
      <c r="I449">
        <f t="shared" si="33"/>
        <v>0</v>
      </c>
      <c r="J449">
        <f t="shared" si="34"/>
        <v>0</v>
      </c>
      <c r="K449">
        <f t="shared" si="35"/>
        <v>0</v>
      </c>
      <c r="L449">
        <f>IFERROR(IF(#REF!="",0,#REF!),0)</f>
        <v>0</v>
      </c>
      <c r="M449">
        <f>IFERROR(IF(#REF!="",0,#REF!+1),0)</f>
        <v>0</v>
      </c>
      <c r="N449">
        <f>IFERROR(IF(#REF!="",0,#REF!),0)</f>
        <v>0</v>
      </c>
      <c r="O449">
        <f>IFERROR(IF(#REF!="",0,#REF!+1),0)</f>
        <v>0</v>
      </c>
      <c r="P449">
        <f>IFERROR(IF(#REF!="",0,#REF!),0)</f>
        <v>0</v>
      </c>
      <c r="Q449">
        <f>IFERROR(IF(#REF!="",0,#REF!+1),0)</f>
        <v>0</v>
      </c>
      <c r="R449">
        <f>IFERROR(IF(#REF!="",0,#REF!),0)</f>
        <v>0</v>
      </c>
    </row>
    <row r="450" spans="7:18" x14ac:dyDescent="0.3">
      <c r="G450">
        <f t="shared" si="31"/>
        <v>0</v>
      </c>
      <c r="H450">
        <f t="shared" si="32"/>
        <v>0</v>
      </c>
      <c r="I450">
        <f t="shared" si="33"/>
        <v>0</v>
      </c>
      <c r="J450">
        <f t="shared" si="34"/>
        <v>0</v>
      </c>
      <c r="K450">
        <f t="shared" si="35"/>
        <v>0</v>
      </c>
      <c r="L450">
        <f>IFERROR(IF(#REF!="",0,#REF!),0)</f>
        <v>0</v>
      </c>
      <c r="M450">
        <f>IFERROR(IF(#REF!="",0,#REF!+1),0)</f>
        <v>0</v>
      </c>
      <c r="N450">
        <f>IFERROR(IF(#REF!="",0,#REF!),0)</f>
        <v>0</v>
      </c>
      <c r="O450">
        <f>IFERROR(IF(#REF!="",0,#REF!+1),0)</f>
        <v>0</v>
      </c>
      <c r="P450">
        <f>IFERROR(IF(#REF!="",0,#REF!),0)</f>
        <v>0</v>
      </c>
      <c r="Q450">
        <f>IFERROR(IF(#REF!="",0,#REF!+1),0)</f>
        <v>0</v>
      </c>
      <c r="R450">
        <f>IFERROR(IF(#REF!="",0,#REF!),0)</f>
        <v>0</v>
      </c>
    </row>
    <row r="451" spans="7:18" x14ac:dyDescent="0.3">
      <c r="G451">
        <f t="shared" si="31"/>
        <v>0</v>
      </c>
      <c r="H451">
        <f t="shared" si="32"/>
        <v>0</v>
      </c>
      <c r="I451">
        <f t="shared" si="33"/>
        <v>0</v>
      </c>
      <c r="J451">
        <f t="shared" si="34"/>
        <v>0</v>
      </c>
      <c r="K451">
        <f t="shared" si="35"/>
        <v>0</v>
      </c>
      <c r="L451">
        <f>IFERROR(IF(#REF!="",0,#REF!),0)</f>
        <v>0</v>
      </c>
      <c r="M451">
        <f>IFERROR(IF(#REF!="",0,#REF!+1),0)</f>
        <v>0</v>
      </c>
      <c r="N451">
        <f>IFERROR(IF(#REF!="",0,#REF!),0)</f>
        <v>0</v>
      </c>
      <c r="O451">
        <f>IFERROR(IF(#REF!="",0,#REF!+1),0)</f>
        <v>0</v>
      </c>
      <c r="P451">
        <f>IFERROR(IF(#REF!="",0,#REF!),0)</f>
        <v>0</v>
      </c>
      <c r="Q451">
        <f>IFERROR(IF(#REF!="",0,#REF!+1),0)</f>
        <v>0</v>
      </c>
      <c r="R451">
        <f>IFERROR(IF(#REF!="",0,#REF!),0)</f>
        <v>0</v>
      </c>
    </row>
    <row r="452" spans="7:18" x14ac:dyDescent="0.3">
      <c r="G452">
        <f t="shared" si="31"/>
        <v>0</v>
      </c>
      <c r="H452">
        <f t="shared" si="32"/>
        <v>0</v>
      </c>
      <c r="I452">
        <f t="shared" si="33"/>
        <v>0</v>
      </c>
      <c r="J452">
        <f t="shared" si="34"/>
        <v>0</v>
      </c>
      <c r="K452">
        <f t="shared" si="35"/>
        <v>0</v>
      </c>
      <c r="L452">
        <f>IFERROR(IF(#REF!="",0,#REF!),0)</f>
        <v>0</v>
      </c>
      <c r="M452">
        <f>IFERROR(IF(#REF!="",0,#REF!+1),0)</f>
        <v>0</v>
      </c>
      <c r="N452">
        <f>IFERROR(IF(#REF!="",0,#REF!),0)</f>
        <v>0</v>
      </c>
      <c r="O452">
        <f>IFERROR(IF(#REF!="",0,#REF!+1),0)</f>
        <v>0</v>
      </c>
      <c r="P452">
        <f>IFERROR(IF(#REF!="",0,#REF!),0)</f>
        <v>0</v>
      </c>
      <c r="Q452">
        <f>IFERROR(IF(#REF!="",0,#REF!+1),0)</f>
        <v>0</v>
      </c>
      <c r="R452">
        <f>IFERROR(IF(#REF!="",0,#REF!),0)</f>
        <v>0</v>
      </c>
    </row>
    <row r="453" spans="7:18" x14ac:dyDescent="0.3">
      <c r="G453">
        <f t="shared" si="31"/>
        <v>0</v>
      </c>
      <c r="H453">
        <f t="shared" si="32"/>
        <v>0</v>
      </c>
      <c r="I453">
        <f t="shared" si="33"/>
        <v>0</v>
      </c>
      <c r="J453">
        <f t="shared" si="34"/>
        <v>0</v>
      </c>
      <c r="K453">
        <f t="shared" si="35"/>
        <v>0</v>
      </c>
      <c r="L453">
        <f>IFERROR(IF(#REF!="",0,#REF!),0)</f>
        <v>0</v>
      </c>
      <c r="M453">
        <f>IFERROR(IF(#REF!="",0,#REF!+1),0)</f>
        <v>0</v>
      </c>
      <c r="N453">
        <f>IFERROR(IF(#REF!="",0,#REF!),0)</f>
        <v>0</v>
      </c>
      <c r="O453">
        <f>IFERROR(IF(#REF!="",0,#REF!+1),0)</f>
        <v>0</v>
      </c>
      <c r="P453">
        <f>IFERROR(IF(#REF!="",0,#REF!),0)</f>
        <v>0</v>
      </c>
      <c r="Q453">
        <f>IFERROR(IF(#REF!="",0,#REF!+1),0)</f>
        <v>0</v>
      </c>
      <c r="R453">
        <f>IFERROR(IF(#REF!="",0,#REF!),0)</f>
        <v>0</v>
      </c>
    </row>
    <row r="454" spans="7:18" x14ac:dyDescent="0.3">
      <c r="G454">
        <f t="shared" si="31"/>
        <v>0</v>
      </c>
      <c r="H454">
        <f t="shared" si="32"/>
        <v>0</v>
      </c>
      <c r="I454">
        <f t="shared" si="33"/>
        <v>0</v>
      </c>
      <c r="J454">
        <f t="shared" si="34"/>
        <v>0</v>
      </c>
      <c r="K454">
        <f t="shared" si="35"/>
        <v>0</v>
      </c>
      <c r="L454">
        <f>IFERROR(IF(#REF!="",0,#REF!),0)</f>
        <v>0</v>
      </c>
      <c r="M454">
        <f>IFERROR(IF(#REF!="",0,#REF!+1),0)</f>
        <v>0</v>
      </c>
      <c r="N454">
        <f>IFERROR(IF(#REF!="",0,#REF!),0)</f>
        <v>0</v>
      </c>
      <c r="O454">
        <f>IFERROR(IF(#REF!="",0,#REF!+1),0)</f>
        <v>0</v>
      </c>
      <c r="P454">
        <f>IFERROR(IF(#REF!="",0,#REF!),0)</f>
        <v>0</v>
      </c>
      <c r="Q454">
        <f>IFERROR(IF(#REF!="",0,#REF!+1),0)</f>
        <v>0</v>
      </c>
      <c r="R454">
        <f>IFERROR(IF(#REF!="",0,#REF!),0)</f>
        <v>0</v>
      </c>
    </row>
    <row r="455" spans="7:18" x14ac:dyDescent="0.3">
      <c r="G455">
        <f t="shared" si="31"/>
        <v>0</v>
      </c>
      <c r="H455">
        <f t="shared" si="32"/>
        <v>0</v>
      </c>
      <c r="I455">
        <f t="shared" si="33"/>
        <v>0</v>
      </c>
      <c r="J455">
        <f t="shared" si="34"/>
        <v>0</v>
      </c>
      <c r="K455">
        <f t="shared" si="35"/>
        <v>0</v>
      </c>
      <c r="L455">
        <f>IFERROR(IF(#REF!="",0,#REF!),0)</f>
        <v>0</v>
      </c>
      <c r="M455">
        <f>IFERROR(IF(#REF!="",0,#REF!+1),0)</f>
        <v>0</v>
      </c>
      <c r="N455">
        <f>IFERROR(IF(#REF!="",0,#REF!),0)</f>
        <v>0</v>
      </c>
      <c r="O455">
        <f>IFERROR(IF(#REF!="",0,#REF!+1),0)</f>
        <v>0</v>
      </c>
      <c r="P455">
        <f>IFERROR(IF(#REF!="",0,#REF!),0)</f>
        <v>0</v>
      </c>
      <c r="Q455">
        <f>IFERROR(IF(#REF!="",0,#REF!+1),0)</f>
        <v>0</v>
      </c>
      <c r="R455">
        <f>IFERROR(IF(#REF!="",0,#REF!),0)</f>
        <v>0</v>
      </c>
    </row>
    <row r="456" spans="7:18" x14ac:dyDescent="0.3">
      <c r="G456">
        <f t="shared" si="31"/>
        <v>0</v>
      </c>
      <c r="H456">
        <f t="shared" si="32"/>
        <v>0</v>
      </c>
      <c r="I456">
        <f t="shared" si="33"/>
        <v>0</v>
      </c>
      <c r="J456">
        <f t="shared" si="34"/>
        <v>0</v>
      </c>
      <c r="K456">
        <f t="shared" si="35"/>
        <v>0</v>
      </c>
      <c r="L456">
        <f>IFERROR(IF(#REF!="",0,#REF!),0)</f>
        <v>0</v>
      </c>
      <c r="M456">
        <f>IFERROR(IF(#REF!="",0,#REF!+1),0)</f>
        <v>0</v>
      </c>
      <c r="N456">
        <f>IFERROR(IF(#REF!="",0,#REF!),0)</f>
        <v>0</v>
      </c>
      <c r="O456">
        <f>IFERROR(IF(#REF!="",0,#REF!+1),0)</f>
        <v>0</v>
      </c>
      <c r="P456">
        <f>IFERROR(IF(#REF!="",0,#REF!),0)</f>
        <v>0</v>
      </c>
      <c r="Q456">
        <f>IFERROR(IF(#REF!="",0,#REF!+1),0)</f>
        <v>0</v>
      </c>
      <c r="R456">
        <f>IFERROR(IF(#REF!="",0,#REF!),0)</f>
        <v>0</v>
      </c>
    </row>
    <row r="457" spans="7:18" x14ac:dyDescent="0.3">
      <c r="G457">
        <f t="shared" ref="G457:G520" si="36">IFERROR(IF(B457="",0,B457),0)</f>
        <v>0</v>
      </c>
      <c r="H457">
        <f t="shared" ref="H457:H520" si="37">IFERROR(IF(C457="",0,C457),0)</f>
        <v>0</v>
      </c>
      <c r="I457">
        <f t="shared" ref="I457:I520" si="38">IFERROR(IF(D457="",0,D457),0)</f>
        <v>0</v>
      </c>
      <c r="J457">
        <f t="shared" ref="J457:J520" si="39">IFERROR(IF(E457="",0,E457),0)</f>
        <v>0</v>
      </c>
      <c r="K457">
        <f t="shared" ref="K457:K520" si="40">IFERROR(IF(F457="",0,F457+1),0)</f>
        <v>0</v>
      </c>
      <c r="L457">
        <f>IFERROR(IF(#REF!="",0,#REF!),0)</f>
        <v>0</v>
      </c>
      <c r="M457">
        <f>IFERROR(IF(#REF!="",0,#REF!+1),0)</f>
        <v>0</v>
      </c>
      <c r="N457">
        <f>IFERROR(IF(#REF!="",0,#REF!),0)</f>
        <v>0</v>
      </c>
      <c r="O457">
        <f>IFERROR(IF(#REF!="",0,#REF!+1),0)</f>
        <v>0</v>
      </c>
      <c r="P457">
        <f>IFERROR(IF(#REF!="",0,#REF!),0)</f>
        <v>0</v>
      </c>
      <c r="Q457">
        <f>IFERROR(IF(#REF!="",0,#REF!+1),0)</f>
        <v>0</v>
      </c>
      <c r="R457">
        <f>IFERROR(IF(#REF!="",0,#REF!),0)</f>
        <v>0</v>
      </c>
    </row>
    <row r="458" spans="7:18" x14ac:dyDescent="0.3">
      <c r="G458">
        <f t="shared" si="36"/>
        <v>0</v>
      </c>
      <c r="H458">
        <f t="shared" si="37"/>
        <v>0</v>
      </c>
      <c r="I458">
        <f t="shared" si="38"/>
        <v>0</v>
      </c>
      <c r="J458">
        <f t="shared" si="39"/>
        <v>0</v>
      </c>
      <c r="K458">
        <f t="shared" si="40"/>
        <v>0</v>
      </c>
      <c r="L458">
        <f>IFERROR(IF(#REF!="",0,#REF!),0)</f>
        <v>0</v>
      </c>
      <c r="M458">
        <f>IFERROR(IF(#REF!="",0,#REF!+1),0)</f>
        <v>0</v>
      </c>
      <c r="N458">
        <f>IFERROR(IF(#REF!="",0,#REF!),0)</f>
        <v>0</v>
      </c>
      <c r="O458">
        <f>IFERROR(IF(#REF!="",0,#REF!+1),0)</f>
        <v>0</v>
      </c>
      <c r="P458">
        <f>IFERROR(IF(#REF!="",0,#REF!),0)</f>
        <v>0</v>
      </c>
      <c r="Q458">
        <f>IFERROR(IF(#REF!="",0,#REF!+1),0)</f>
        <v>0</v>
      </c>
      <c r="R458">
        <f>IFERROR(IF(#REF!="",0,#REF!),0)</f>
        <v>0</v>
      </c>
    </row>
    <row r="459" spans="7:18" x14ac:dyDescent="0.3">
      <c r="G459">
        <f t="shared" si="36"/>
        <v>0</v>
      </c>
      <c r="H459">
        <f t="shared" si="37"/>
        <v>0</v>
      </c>
      <c r="I459">
        <f t="shared" si="38"/>
        <v>0</v>
      </c>
      <c r="J459">
        <f t="shared" si="39"/>
        <v>0</v>
      </c>
      <c r="K459">
        <f t="shared" si="40"/>
        <v>0</v>
      </c>
      <c r="L459">
        <f>IFERROR(IF(#REF!="",0,#REF!),0)</f>
        <v>0</v>
      </c>
      <c r="M459">
        <f>IFERROR(IF(#REF!="",0,#REF!+1),0)</f>
        <v>0</v>
      </c>
      <c r="N459">
        <f>IFERROR(IF(#REF!="",0,#REF!),0)</f>
        <v>0</v>
      </c>
      <c r="O459">
        <f>IFERROR(IF(#REF!="",0,#REF!+1),0)</f>
        <v>0</v>
      </c>
      <c r="P459">
        <f>IFERROR(IF(#REF!="",0,#REF!),0)</f>
        <v>0</v>
      </c>
      <c r="Q459">
        <f>IFERROR(IF(#REF!="",0,#REF!+1),0)</f>
        <v>0</v>
      </c>
      <c r="R459">
        <f>IFERROR(IF(#REF!="",0,#REF!),0)</f>
        <v>0</v>
      </c>
    </row>
    <row r="460" spans="7:18" x14ac:dyDescent="0.3">
      <c r="G460">
        <f t="shared" si="36"/>
        <v>0</v>
      </c>
      <c r="H460">
        <f t="shared" si="37"/>
        <v>0</v>
      </c>
      <c r="I460">
        <f t="shared" si="38"/>
        <v>0</v>
      </c>
      <c r="J460">
        <f t="shared" si="39"/>
        <v>0</v>
      </c>
      <c r="K460">
        <f t="shared" si="40"/>
        <v>0</v>
      </c>
      <c r="L460">
        <f>IFERROR(IF(#REF!="",0,#REF!),0)</f>
        <v>0</v>
      </c>
      <c r="M460">
        <f>IFERROR(IF(#REF!="",0,#REF!+1),0)</f>
        <v>0</v>
      </c>
      <c r="N460">
        <f>IFERROR(IF(#REF!="",0,#REF!),0)</f>
        <v>0</v>
      </c>
      <c r="O460">
        <f>IFERROR(IF(#REF!="",0,#REF!+1),0)</f>
        <v>0</v>
      </c>
      <c r="P460">
        <f>IFERROR(IF(#REF!="",0,#REF!),0)</f>
        <v>0</v>
      </c>
      <c r="Q460">
        <f>IFERROR(IF(#REF!="",0,#REF!+1),0)</f>
        <v>0</v>
      </c>
      <c r="R460">
        <f>IFERROR(IF(#REF!="",0,#REF!),0)</f>
        <v>0</v>
      </c>
    </row>
    <row r="461" spans="7:18" x14ac:dyDescent="0.3">
      <c r="G461">
        <f t="shared" si="36"/>
        <v>0</v>
      </c>
      <c r="H461">
        <f t="shared" si="37"/>
        <v>0</v>
      </c>
      <c r="I461">
        <f t="shared" si="38"/>
        <v>0</v>
      </c>
      <c r="J461">
        <f t="shared" si="39"/>
        <v>0</v>
      </c>
      <c r="K461">
        <f t="shared" si="40"/>
        <v>0</v>
      </c>
      <c r="L461">
        <f>IFERROR(IF(#REF!="",0,#REF!),0)</f>
        <v>0</v>
      </c>
      <c r="M461">
        <f>IFERROR(IF(#REF!="",0,#REF!+1),0)</f>
        <v>0</v>
      </c>
      <c r="N461">
        <f>IFERROR(IF(#REF!="",0,#REF!),0)</f>
        <v>0</v>
      </c>
      <c r="O461">
        <f>IFERROR(IF(#REF!="",0,#REF!+1),0)</f>
        <v>0</v>
      </c>
      <c r="P461">
        <f>IFERROR(IF(#REF!="",0,#REF!),0)</f>
        <v>0</v>
      </c>
      <c r="Q461">
        <f>IFERROR(IF(#REF!="",0,#REF!+1),0)</f>
        <v>0</v>
      </c>
      <c r="R461">
        <f>IFERROR(IF(#REF!="",0,#REF!),0)</f>
        <v>0</v>
      </c>
    </row>
    <row r="462" spans="7:18" x14ac:dyDescent="0.3">
      <c r="G462">
        <f t="shared" si="36"/>
        <v>0</v>
      </c>
      <c r="H462">
        <f t="shared" si="37"/>
        <v>0</v>
      </c>
      <c r="I462">
        <f t="shared" si="38"/>
        <v>0</v>
      </c>
      <c r="J462">
        <f t="shared" si="39"/>
        <v>0</v>
      </c>
      <c r="K462">
        <f t="shared" si="40"/>
        <v>0</v>
      </c>
      <c r="L462">
        <f>IFERROR(IF(#REF!="",0,#REF!),0)</f>
        <v>0</v>
      </c>
      <c r="M462">
        <f>IFERROR(IF(#REF!="",0,#REF!+1),0)</f>
        <v>0</v>
      </c>
      <c r="N462">
        <f>IFERROR(IF(#REF!="",0,#REF!),0)</f>
        <v>0</v>
      </c>
      <c r="O462">
        <f>IFERROR(IF(#REF!="",0,#REF!+1),0)</f>
        <v>0</v>
      </c>
      <c r="P462">
        <f>IFERROR(IF(#REF!="",0,#REF!),0)</f>
        <v>0</v>
      </c>
      <c r="Q462">
        <f>IFERROR(IF(#REF!="",0,#REF!+1),0)</f>
        <v>0</v>
      </c>
      <c r="R462">
        <f>IFERROR(IF(#REF!="",0,#REF!),0)</f>
        <v>0</v>
      </c>
    </row>
    <row r="463" spans="7:18" x14ac:dyDescent="0.3">
      <c r="G463">
        <f t="shared" si="36"/>
        <v>0</v>
      </c>
      <c r="H463">
        <f t="shared" si="37"/>
        <v>0</v>
      </c>
      <c r="I463">
        <f t="shared" si="38"/>
        <v>0</v>
      </c>
      <c r="J463">
        <f t="shared" si="39"/>
        <v>0</v>
      </c>
      <c r="K463">
        <f t="shared" si="40"/>
        <v>0</v>
      </c>
      <c r="L463">
        <f>IFERROR(IF(#REF!="",0,#REF!),0)</f>
        <v>0</v>
      </c>
      <c r="M463">
        <f>IFERROR(IF(#REF!="",0,#REF!+1),0)</f>
        <v>0</v>
      </c>
      <c r="N463">
        <f>IFERROR(IF(#REF!="",0,#REF!),0)</f>
        <v>0</v>
      </c>
      <c r="O463">
        <f>IFERROR(IF(#REF!="",0,#REF!+1),0)</f>
        <v>0</v>
      </c>
      <c r="P463">
        <f>IFERROR(IF(#REF!="",0,#REF!),0)</f>
        <v>0</v>
      </c>
      <c r="Q463">
        <f>IFERROR(IF(#REF!="",0,#REF!+1),0)</f>
        <v>0</v>
      </c>
      <c r="R463">
        <f>IFERROR(IF(#REF!="",0,#REF!),0)</f>
        <v>0</v>
      </c>
    </row>
    <row r="464" spans="7:18" x14ac:dyDescent="0.3">
      <c r="G464">
        <f t="shared" si="36"/>
        <v>0</v>
      </c>
      <c r="H464">
        <f t="shared" si="37"/>
        <v>0</v>
      </c>
      <c r="I464">
        <f t="shared" si="38"/>
        <v>0</v>
      </c>
      <c r="J464">
        <f t="shared" si="39"/>
        <v>0</v>
      </c>
      <c r="K464">
        <f t="shared" si="40"/>
        <v>0</v>
      </c>
      <c r="L464">
        <f>IFERROR(IF(#REF!="",0,#REF!),0)</f>
        <v>0</v>
      </c>
      <c r="M464">
        <f>IFERROR(IF(#REF!="",0,#REF!+1),0)</f>
        <v>0</v>
      </c>
      <c r="N464">
        <f>IFERROR(IF(#REF!="",0,#REF!),0)</f>
        <v>0</v>
      </c>
      <c r="O464">
        <f>IFERROR(IF(#REF!="",0,#REF!+1),0)</f>
        <v>0</v>
      </c>
      <c r="P464">
        <f>IFERROR(IF(#REF!="",0,#REF!),0)</f>
        <v>0</v>
      </c>
      <c r="Q464">
        <f>IFERROR(IF(#REF!="",0,#REF!+1),0)</f>
        <v>0</v>
      </c>
      <c r="R464">
        <f>IFERROR(IF(#REF!="",0,#REF!),0)</f>
        <v>0</v>
      </c>
    </row>
    <row r="465" spans="7:18" x14ac:dyDescent="0.3">
      <c r="G465">
        <f t="shared" si="36"/>
        <v>0</v>
      </c>
      <c r="H465">
        <f t="shared" si="37"/>
        <v>0</v>
      </c>
      <c r="I465">
        <f t="shared" si="38"/>
        <v>0</v>
      </c>
      <c r="J465">
        <f t="shared" si="39"/>
        <v>0</v>
      </c>
      <c r="K465">
        <f t="shared" si="40"/>
        <v>0</v>
      </c>
      <c r="L465">
        <f>IFERROR(IF(#REF!="",0,#REF!),0)</f>
        <v>0</v>
      </c>
      <c r="M465">
        <f>IFERROR(IF(#REF!="",0,#REF!+1),0)</f>
        <v>0</v>
      </c>
      <c r="N465">
        <f>IFERROR(IF(#REF!="",0,#REF!),0)</f>
        <v>0</v>
      </c>
      <c r="O465">
        <f>IFERROR(IF(#REF!="",0,#REF!+1),0)</f>
        <v>0</v>
      </c>
      <c r="P465">
        <f>IFERROR(IF(#REF!="",0,#REF!),0)</f>
        <v>0</v>
      </c>
      <c r="Q465">
        <f>IFERROR(IF(#REF!="",0,#REF!+1),0)</f>
        <v>0</v>
      </c>
      <c r="R465">
        <f>IFERROR(IF(#REF!="",0,#REF!),0)</f>
        <v>0</v>
      </c>
    </row>
    <row r="466" spans="7:18" x14ac:dyDescent="0.3">
      <c r="G466">
        <f t="shared" si="36"/>
        <v>0</v>
      </c>
      <c r="H466">
        <f t="shared" si="37"/>
        <v>0</v>
      </c>
      <c r="I466">
        <f t="shared" si="38"/>
        <v>0</v>
      </c>
      <c r="J466">
        <f t="shared" si="39"/>
        <v>0</v>
      </c>
      <c r="K466">
        <f t="shared" si="40"/>
        <v>0</v>
      </c>
      <c r="L466">
        <f>IFERROR(IF(#REF!="",0,#REF!),0)</f>
        <v>0</v>
      </c>
      <c r="M466">
        <f>IFERROR(IF(#REF!="",0,#REF!+1),0)</f>
        <v>0</v>
      </c>
      <c r="N466">
        <f>IFERROR(IF(#REF!="",0,#REF!),0)</f>
        <v>0</v>
      </c>
      <c r="O466">
        <f>IFERROR(IF(#REF!="",0,#REF!+1),0)</f>
        <v>0</v>
      </c>
      <c r="P466">
        <f>IFERROR(IF(#REF!="",0,#REF!),0)</f>
        <v>0</v>
      </c>
      <c r="Q466">
        <f>IFERROR(IF(#REF!="",0,#REF!+1),0)</f>
        <v>0</v>
      </c>
      <c r="R466">
        <f>IFERROR(IF(#REF!="",0,#REF!),0)</f>
        <v>0</v>
      </c>
    </row>
    <row r="467" spans="7:18" x14ac:dyDescent="0.3">
      <c r="G467">
        <f t="shared" si="36"/>
        <v>0</v>
      </c>
      <c r="H467">
        <f t="shared" si="37"/>
        <v>0</v>
      </c>
      <c r="I467">
        <f t="shared" si="38"/>
        <v>0</v>
      </c>
      <c r="J467">
        <f t="shared" si="39"/>
        <v>0</v>
      </c>
      <c r="K467">
        <f t="shared" si="40"/>
        <v>0</v>
      </c>
      <c r="L467">
        <f>IFERROR(IF(#REF!="",0,#REF!),0)</f>
        <v>0</v>
      </c>
      <c r="M467">
        <f>IFERROR(IF(#REF!="",0,#REF!+1),0)</f>
        <v>0</v>
      </c>
      <c r="N467">
        <f>IFERROR(IF(#REF!="",0,#REF!),0)</f>
        <v>0</v>
      </c>
      <c r="O467">
        <f>IFERROR(IF(#REF!="",0,#REF!+1),0)</f>
        <v>0</v>
      </c>
      <c r="P467">
        <f>IFERROR(IF(#REF!="",0,#REF!),0)</f>
        <v>0</v>
      </c>
      <c r="Q467">
        <f>IFERROR(IF(#REF!="",0,#REF!+1),0)</f>
        <v>0</v>
      </c>
      <c r="R467">
        <f>IFERROR(IF(#REF!="",0,#REF!),0)</f>
        <v>0</v>
      </c>
    </row>
    <row r="468" spans="7:18" x14ac:dyDescent="0.3">
      <c r="G468">
        <f t="shared" si="36"/>
        <v>0</v>
      </c>
      <c r="H468">
        <f t="shared" si="37"/>
        <v>0</v>
      </c>
      <c r="I468">
        <f t="shared" si="38"/>
        <v>0</v>
      </c>
      <c r="J468">
        <f t="shared" si="39"/>
        <v>0</v>
      </c>
      <c r="K468">
        <f t="shared" si="40"/>
        <v>0</v>
      </c>
      <c r="L468">
        <f>IFERROR(IF(#REF!="",0,#REF!),0)</f>
        <v>0</v>
      </c>
      <c r="M468">
        <f>IFERROR(IF(#REF!="",0,#REF!+1),0)</f>
        <v>0</v>
      </c>
      <c r="N468">
        <f>IFERROR(IF(#REF!="",0,#REF!),0)</f>
        <v>0</v>
      </c>
      <c r="O468">
        <f>IFERROR(IF(#REF!="",0,#REF!+1),0)</f>
        <v>0</v>
      </c>
      <c r="P468">
        <f>IFERROR(IF(#REF!="",0,#REF!),0)</f>
        <v>0</v>
      </c>
      <c r="Q468">
        <f>IFERROR(IF(#REF!="",0,#REF!+1),0)</f>
        <v>0</v>
      </c>
      <c r="R468">
        <f>IFERROR(IF(#REF!="",0,#REF!),0)</f>
        <v>0</v>
      </c>
    </row>
    <row r="469" spans="7:18" x14ac:dyDescent="0.3">
      <c r="G469">
        <f t="shared" si="36"/>
        <v>0</v>
      </c>
      <c r="H469">
        <f t="shared" si="37"/>
        <v>0</v>
      </c>
      <c r="I469">
        <f t="shared" si="38"/>
        <v>0</v>
      </c>
      <c r="J469">
        <f t="shared" si="39"/>
        <v>0</v>
      </c>
      <c r="K469">
        <f t="shared" si="40"/>
        <v>0</v>
      </c>
      <c r="L469">
        <f>IFERROR(IF(#REF!="",0,#REF!),0)</f>
        <v>0</v>
      </c>
      <c r="M469">
        <f>IFERROR(IF(#REF!="",0,#REF!+1),0)</f>
        <v>0</v>
      </c>
      <c r="N469">
        <f>IFERROR(IF(#REF!="",0,#REF!),0)</f>
        <v>0</v>
      </c>
      <c r="O469">
        <f>IFERROR(IF(#REF!="",0,#REF!+1),0)</f>
        <v>0</v>
      </c>
      <c r="P469">
        <f>IFERROR(IF(#REF!="",0,#REF!),0)</f>
        <v>0</v>
      </c>
      <c r="Q469">
        <f>IFERROR(IF(#REF!="",0,#REF!+1),0)</f>
        <v>0</v>
      </c>
      <c r="R469">
        <f>IFERROR(IF(#REF!="",0,#REF!),0)</f>
        <v>0</v>
      </c>
    </row>
    <row r="470" spans="7:18" x14ac:dyDescent="0.3">
      <c r="G470">
        <f t="shared" si="36"/>
        <v>0</v>
      </c>
      <c r="H470">
        <f t="shared" si="37"/>
        <v>0</v>
      </c>
      <c r="I470">
        <f t="shared" si="38"/>
        <v>0</v>
      </c>
      <c r="J470">
        <f t="shared" si="39"/>
        <v>0</v>
      </c>
      <c r="K470">
        <f t="shared" si="40"/>
        <v>0</v>
      </c>
      <c r="L470">
        <f>IFERROR(IF(#REF!="",0,#REF!),0)</f>
        <v>0</v>
      </c>
      <c r="M470">
        <f>IFERROR(IF(#REF!="",0,#REF!+1),0)</f>
        <v>0</v>
      </c>
      <c r="N470">
        <f>IFERROR(IF(#REF!="",0,#REF!),0)</f>
        <v>0</v>
      </c>
      <c r="O470">
        <f>IFERROR(IF(#REF!="",0,#REF!+1),0)</f>
        <v>0</v>
      </c>
      <c r="P470">
        <f>IFERROR(IF(#REF!="",0,#REF!),0)</f>
        <v>0</v>
      </c>
      <c r="Q470">
        <f>IFERROR(IF(#REF!="",0,#REF!+1),0)</f>
        <v>0</v>
      </c>
      <c r="R470">
        <f>IFERROR(IF(#REF!="",0,#REF!),0)</f>
        <v>0</v>
      </c>
    </row>
    <row r="471" spans="7:18" x14ac:dyDescent="0.3">
      <c r="G471">
        <f t="shared" si="36"/>
        <v>0</v>
      </c>
      <c r="H471">
        <f t="shared" si="37"/>
        <v>0</v>
      </c>
      <c r="I471">
        <f t="shared" si="38"/>
        <v>0</v>
      </c>
      <c r="J471">
        <f t="shared" si="39"/>
        <v>0</v>
      </c>
      <c r="K471">
        <f t="shared" si="40"/>
        <v>0</v>
      </c>
      <c r="L471">
        <f>IFERROR(IF(#REF!="",0,#REF!),0)</f>
        <v>0</v>
      </c>
      <c r="M471">
        <f>IFERROR(IF(#REF!="",0,#REF!+1),0)</f>
        <v>0</v>
      </c>
      <c r="N471">
        <f>IFERROR(IF(#REF!="",0,#REF!),0)</f>
        <v>0</v>
      </c>
      <c r="O471">
        <f>IFERROR(IF(#REF!="",0,#REF!+1),0)</f>
        <v>0</v>
      </c>
      <c r="P471">
        <f>IFERROR(IF(#REF!="",0,#REF!),0)</f>
        <v>0</v>
      </c>
      <c r="Q471">
        <f>IFERROR(IF(#REF!="",0,#REF!+1),0)</f>
        <v>0</v>
      </c>
      <c r="R471">
        <f>IFERROR(IF(#REF!="",0,#REF!),0)</f>
        <v>0</v>
      </c>
    </row>
    <row r="472" spans="7:18" x14ac:dyDescent="0.3">
      <c r="G472">
        <f t="shared" si="36"/>
        <v>0</v>
      </c>
      <c r="H472">
        <f t="shared" si="37"/>
        <v>0</v>
      </c>
      <c r="I472">
        <f t="shared" si="38"/>
        <v>0</v>
      </c>
      <c r="J472">
        <f t="shared" si="39"/>
        <v>0</v>
      </c>
      <c r="K472">
        <f t="shared" si="40"/>
        <v>0</v>
      </c>
      <c r="L472">
        <f>IFERROR(IF(#REF!="",0,#REF!),0)</f>
        <v>0</v>
      </c>
      <c r="M472">
        <f>IFERROR(IF(#REF!="",0,#REF!+1),0)</f>
        <v>0</v>
      </c>
      <c r="N472">
        <f>IFERROR(IF(#REF!="",0,#REF!),0)</f>
        <v>0</v>
      </c>
      <c r="O472">
        <f>IFERROR(IF(#REF!="",0,#REF!+1),0)</f>
        <v>0</v>
      </c>
      <c r="P472">
        <f>IFERROR(IF(#REF!="",0,#REF!),0)</f>
        <v>0</v>
      </c>
      <c r="Q472">
        <f>IFERROR(IF(#REF!="",0,#REF!+1),0)</f>
        <v>0</v>
      </c>
      <c r="R472">
        <f>IFERROR(IF(#REF!="",0,#REF!),0)</f>
        <v>0</v>
      </c>
    </row>
    <row r="473" spans="7:18" x14ac:dyDescent="0.3">
      <c r="G473">
        <f t="shared" si="36"/>
        <v>0</v>
      </c>
      <c r="H473">
        <f t="shared" si="37"/>
        <v>0</v>
      </c>
      <c r="I473">
        <f t="shared" si="38"/>
        <v>0</v>
      </c>
      <c r="J473">
        <f t="shared" si="39"/>
        <v>0</v>
      </c>
      <c r="K473">
        <f t="shared" si="40"/>
        <v>0</v>
      </c>
      <c r="L473">
        <f>IFERROR(IF(#REF!="",0,#REF!),0)</f>
        <v>0</v>
      </c>
      <c r="M473">
        <f>IFERROR(IF(#REF!="",0,#REF!+1),0)</f>
        <v>0</v>
      </c>
      <c r="N473">
        <f>IFERROR(IF(#REF!="",0,#REF!),0)</f>
        <v>0</v>
      </c>
      <c r="O473">
        <f>IFERROR(IF(#REF!="",0,#REF!+1),0)</f>
        <v>0</v>
      </c>
      <c r="P473">
        <f>IFERROR(IF(#REF!="",0,#REF!),0)</f>
        <v>0</v>
      </c>
      <c r="Q473">
        <f>IFERROR(IF(#REF!="",0,#REF!+1),0)</f>
        <v>0</v>
      </c>
      <c r="R473">
        <f>IFERROR(IF(#REF!="",0,#REF!),0)</f>
        <v>0</v>
      </c>
    </row>
    <row r="474" spans="7:18" x14ac:dyDescent="0.3">
      <c r="G474">
        <f t="shared" si="36"/>
        <v>0</v>
      </c>
      <c r="H474">
        <f t="shared" si="37"/>
        <v>0</v>
      </c>
      <c r="I474">
        <f t="shared" si="38"/>
        <v>0</v>
      </c>
      <c r="J474">
        <f t="shared" si="39"/>
        <v>0</v>
      </c>
      <c r="K474">
        <f t="shared" si="40"/>
        <v>0</v>
      </c>
      <c r="L474">
        <f>IFERROR(IF(#REF!="",0,#REF!),0)</f>
        <v>0</v>
      </c>
      <c r="M474">
        <f>IFERROR(IF(#REF!="",0,#REF!+1),0)</f>
        <v>0</v>
      </c>
      <c r="N474">
        <f>IFERROR(IF(#REF!="",0,#REF!),0)</f>
        <v>0</v>
      </c>
      <c r="O474">
        <f>IFERROR(IF(#REF!="",0,#REF!+1),0)</f>
        <v>0</v>
      </c>
      <c r="P474">
        <f>IFERROR(IF(#REF!="",0,#REF!),0)</f>
        <v>0</v>
      </c>
      <c r="Q474">
        <f>IFERROR(IF(#REF!="",0,#REF!+1),0)</f>
        <v>0</v>
      </c>
      <c r="R474">
        <f>IFERROR(IF(#REF!="",0,#REF!),0)</f>
        <v>0</v>
      </c>
    </row>
    <row r="475" spans="7:18" x14ac:dyDescent="0.3">
      <c r="G475">
        <f t="shared" si="36"/>
        <v>0</v>
      </c>
      <c r="H475">
        <f t="shared" si="37"/>
        <v>0</v>
      </c>
      <c r="I475">
        <f t="shared" si="38"/>
        <v>0</v>
      </c>
      <c r="J475">
        <f t="shared" si="39"/>
        <v>0</v>
      </c>
      <c r="K475">
        <f t="shared" si="40"/>
        <v>0</v>
      </c>
      <c r="L475">
        <f>IFERROR(IF(#REF!="",0,#REF!),0)</f>
        <v>0</v>
      </c>
      <c r="M475">
        <f>IFERROR(IF(#REF!="",0,#REF!+1),0)</f>
        <v>0</v>
      </c>
      <c r="N475">
        <f>IFERROR(IF(#REF!="",0,#REF!),0)</f>
        <v>0</v>
      </c>
      <c r="O475">
        <f>IFERROR(IF(#REF!="",0,#REF!+1),0)</f>
        <v>0</v>
      </c>
      <c r="P475">
        <f>IFERROR(IF(#REF!="",0,#REF!),0)</f>
        <v>0</v>
      </c>
      <c r="Q475">
        <f>IFERROR(IF(#REF!="",0,#REF!+1),0)</f>
        <v>0</v>
      </c>
      <c r="R475">
        <f>IFERROR(IF(#REF!="",0,#REF!),0)</f>
        <v>0</v>
      </c>
    </row>
    <row r="476" spans="7:18" x14ac:dyDescent="0.3">
      <c r="G476">
        <f t="shared" si="36"/>
        <v>0</v>
      </c>
      <c r="H476">
        <f t="shared" si="37"/>
        <v>0</v>
      </c>
      <c r="I476">
        <f t="shared" si="38"/>
        <v>0</v>
      </c>
      <c r="J476">
        <f t="shared" si="39"/>
        <v>0</v>
      </c>
      <c r="K476">
        <f t="shared" si="40"/>
        <v>0</v>
      </c>
      <c r="L476">
        <f>IFERROR(IF(#REF!="",0,#REF!),0)</f>
        <v>0</v>
      </c>
      <c r="M476">
        <f>IFERROR(IF(#REF!="",0,#REF!+1),0)</f>
        <v>0</v>
      </c>
      <c r="N476">
        <f>IFERROR(IF(#REF!="",0,#REF!),0)</f>
        <v>0</v>
      </c>
      <c r="O476">
        <f>IFERROR(IF(#REF!="",0,#REF!+1),0)</f>
        <v>0</v>
      </c>
      <c r="P476">
        <f>IFERROR(IF(#REF!="",0,#REF!),0)</f>
        <v>0</v>
      </c>
      <c r="Q476">
        <f>IFERROR(IF(#REF!="",0,#REF!+1),0)</f>
        <v>0</v>
      </c>
      <c r="R476">
        <f>IFERROR(IF(#REF!="",0,#REF!),0)</f>
        <v>0</v>
      </c>
    </row>
    <row r="477" spans="7:18" x14ac:dyDescent="0.3">
      <c r="G477">
        <f t="shared" si="36"/>
        <v>0</v>
      </c>
      <c r="H477">
        <f t="shared" si="37"/>
        <v>0</v>
      </c>
      <c r="I477">
        <f t="shared" si="38"/>
        <v>0</v>
      </c>
      <c r="J477">
        <f t="shared" si="39"/>
        <v>0</v>
      </c>
      <c r="K477">
        <f t="shared" si="40"/>
        <v>0</v>
      </c>
      <c r="L477">
        <f>IFERROR(IF(#REF!="",0,#REF!),0)</f>
        <v>0</v>
      </c>
      <c r="M477">
        <f>IFERROR(IF(#REF!="",0,#REF!+1),0)</f>
        <v>0</v>
      </c>
      <c r="N477">
        <f>IFERROR(IF(#REF!="",0,#REF!),0)</f>
        <v>0</v>
      </c>
      <c r="O477">
        <f>IFERROR(IF(#REF!="",0,#REF!+1),0)</f>
        <v>0</v>
      </c>
      <c r="P477">
        <f>IFERROR(IF(#REF!="",0,#REF!),0)</f>
        <v>0</v>
      </c>
      <c r="Q477">
        <f>IFERROR(IF(#REF!="",0,#REF!+1),0)</f>
        <v>0</v>
      </c>
      <c r="R477">
        <f>IFERROR(IF(#REF!="",0,#REF!),0)</f>
        <v>0</v>
      </c>
    </row>
    <row r="478" spans="7:18" x14ac:dyDescent="0.3">
      <c r="G478">
        <f t="shared" si="36"/>
        <v>0</v>
      </c>
      <c r="H478">
        <f t="shared" si="37"/>
        <v>0</v>
      </c>
      <c r="I478">
        <f t="shared" si="38"/>
        <v>0</v>
      </c>
      <c r="J478">
        <f t="shared" si="39"/>
        <v>0</v>
      </c>
      <c r="K478">
        <f t="shared" si="40"/>
        <v>0</v>
      </c>
      <c r="L478">
        <f>IFERROR(IF(#REF!="",0,#REF!),0)</f>
        <v>0</v>
      </c>
      <c r="M478">
        <f>IFERROR(IF(#REF!="",0,#REF!+1),0)</f>
        <v>0</v>
      </c>
      <c r="N478">
        <f>IFERROR(IF(#REF!="",0,#REF!),0)</f>
        <v>0</v>
      </c>
      <c r="O478">
        <f>IFERROR(IF(#REF!="",0,#REF!+1),0)</f>
        <v>0</v>
      </c>
      <c r="P478">
        <f>IFERROR(IF(#REF!="",0,#REF!),0)</f>
        <v>0</v>
      </c>
      <c r="Q478">
        <f>IFERROR(IF(#REF!="",0,#REF!+1),0)</f>
        <v>0</v>
      </c>
      <c r="R478">
        <f>IFERROR(IF(#REF!="",0,#REF!),0)</f>
        <v>0</v>
      </c>
    </row>
    <row r="479" spans="7:18" x14ac:dyDescent="0.3">
      <c r="G479">
        <f t="shared" si="36"/>
        <v>0</v>
      </c>
      <c r="H479">
        <f t="shared" si="37"/>
        <v>0</v>
      </c>
      <c r="I479">
        <f t="shared" si="38"/>
        <v>0</v>
      </c>
      <c r="J479">
        <f t="shared" si="39"/>
        <v>0</v>
      </c>
      <c r="K479">
        <f t="shared" si="40"/>
        <v>0</v>
      </c>
      <c r="L479">
        <f>IFERROR(IF(#REF!="",0,#REF!),0)</f>
        <v>0</v>
      </c>
      <c r="M479">
        <f>IFERROR(IF(#REF!="",0,#REF!+1),0)</f>
        <v>0</v>
      </c>
      <c r="N479">
        <f>IFERROR(IF(#REF!="",0,#REF!),0)</f>
        <v>0</v>
      </c>
      <c r="O479">
        <f>IFERROR(IF(#REF!="",0,#REF!+1),0)</f>
        <v>0</v>
      </c>
      <c r="P479">
        <f>IFERROR(IF(#REF!="",0,#REF!),0)</f>
        <v>0</v>
      </c>
      <c r="Q479">
        <f>IFERROR(IF(#REF!="",0,#REF!+1),0)</f>
        <v>0</v>
      </c>
      <c r="R479">
        <f>IFERROR(IF(#REF!="",0,#REF!),0)</f>
        <v>0</v>
      </c>
    </row>
    <row r="480" spans="7:18" x14ac:dyDescent="0.3">
      <c r="G480">
        <f t="shared" si="36"/>
        <v>0</v>
      </c>
      <c r="H480">
        <f t="shared" si="37"/>
        <v>0</v>
      </c>
      <c r="I480">
        <f t="shared" si="38"/>
        <v>0</v>
      </c>
      <c r="J480">
        <f t="shared" si="39"/>
        <v>0</v>
      </c>
      <c r="K480">
        <f t="shared" si="40"/>
        <v>0</v>
      </c>
      <c r="L480">
        <f>IFERROR(IF(#REF!="",0,#REF!),0)</f>
        <v>0</v>
      </c>
      <c r="M480">
        <f>IFERROR(IF(#REF!="",0,#REF!+1),0)</f>
        <v>0</v>
      </c>
      <c r="N480">
        <f>IFERROR(IF(#REF!="",0,#REF!),0)</f>
        <v>0</v>
      </c>
      <c r="O480">
        <f>IFERROR(IF(#REF!="",0,#REF!+1),0)</f>
        <v>0</v>
      </c>
      <c r="P480">
        <f>IFERROR(IF(#REF!="",0,#REF!),0)</f>
        <v>0</v>
      </c>
      <c r="Q480">
        <f>IFERROR(IF(#REF!="",0,#REF!+1),0)</f>
        <v>0</v>
      </c>
      <c r="R480">
        <f>IFERROR(IF(#REF!="",0,#REF!),0)</f>
        <v>0</v>
      </c>
    </row>
    <row r="481" spans="7:18" x14ac:dyDescent="0.3">
      <c r="G481">
        <f t="shared" si="36"/>
        <v>0</v>
      </c>
      <c r="H481">
        <f t="shared" si="37"/>
        <v>0</v>
      </c>
      <c r="I481">
        <f t="shared" si="38"/>
        <v>0</v>
      </c>
      <c r="J481">
        <f t="shared" si="39"/>
        <v>0</v>
      </c>
      <c r="K481">
        <f t="shared" si="40"/>
        <v>0</v>
      </c>
      <c r="L481">
        <f>IFERROR(IF(#REF!="",0,#REF!),0)</f>
        <v>0</v>
      </c>
      <c r="M481">
        <f>IFERROR(IF(#REF!="",0,#REF!+1),0)</f>
        <v>0</v>
      </c>
      <c r="N481">
        <f>IFERROR(IF(#REF!="",0,#REF!),0)</f>
        <v>0</v>
      </c>
      <c r="O481">
        <f>IFERROR(IF(#REF!="",0,#REF!+1),0)</f>
        <v>0</v>
      </c>
      <c r="P481">
        <f>IFERROR(IF(#REF!="",0,#REF!),0)</f>
        <v>0</v>
      </c>
      <c r="Q481">
        <f>IFERROR(IF(#REF!="",0,#REF!+1),0)</f>
        <v>0</v>
      </c>
      <c r="R481">
        <f>IFERROR(IF(#REF!="",0,#REF!),0)</f>
        <v>0</v>
      </c>
    </row>
    <row r="482" spans="7:18" x14ac:dyDescent="0.3">
      <c r="G482">
        <f t="shared" si="36"/>
        <v>0</v>
      </c>
      <c r="H482">
        <f t="shared" si="37"/>
        <v>0</v>
      </c>
      <c r="I482">
        <f t="shared" si="38"/>
        <v>0</v>
      </c>
      <c r="J482">
        <f t="shared" si="39"/>
        <v>0</v>
      </c>
      <c r="K482">
        <f t="shared" si="40"/>
        <v>0</v>
      </c>
      <c r="L482">
        <f>IFERROR(IF(#REF!="",0,#REF!),0)</f>
        <v>0</v>
      </c>
      <c r="M482">
        <f>IFERROR(IF(#REF!="",0,#REF!+1),0)</f>
        <v>0</v>
      </c>
      <c r="N482">
        <f>IFERROR(IF(#REF!="",0,#REF!),0)</f>
        <v>0</v>
      </c>
      <c r="O482">
        <f>IFERROR(IF(#REF!="",0,#REF!+1),0)</f>
        <v>0</v>
      </c>
      <c r="P482">
        <f>IFERROR(IF(#REF!="",0,#REF!),0)</f>
        <v>0</v>
      </c>
      <c r="Q482">
        <f>IFERROR(IF(#REF!="",0,#REF!+1),0)</f>
        <v>0</v>
      </c>
      <c r="R482">
        <f>IFERROR(IF(#REF!="",0,#REF!),0)</f>
        <v>0</v>
      </c>
    </row>
    <row r="483" spans="7:18" x14ac:dyDescent="0.3">
      <c r="G483">
        <f t="shared" si="36"/>
        <v>0</v>
      </c>
      <c r="H483">
        <f t="shared" si="37"/>
        <v>0</v>
      </c>
      <c r="I483">
        <f t="shared" si="38"/>
        <v>0</v>
      </c>
      <c r="J483">
        <f t="shared" si="39"/>
        <v>0</v>
      </c>
      <c r="K483">
        <f t="shared" si="40"/>
        <v>0</v>
      </c>
      <c r="L483">
        <f>IFERROR(IF(#REF!="",0,#REF!),0)</f>
        <v>0</v>
      </c>
      <c r="M483">
        <f>IFERROR(IF(#REF!="",0,#REF!+1),0)</f>
        <v>0</v>
      </c>
      <c r="N483">
        <f>IFERROR(IF(#REF!="",0,#REF!),0)</f>
        <v>0</v>
      </c>
      <c r="O483">
        <f>IFERROR(IF(#REF!="",0,#REF!+1),0)</f>
        <v>0</v>
      </c>
      <c r="P483">
        <f>IFERROR(IF(#REF!="",0,#REF!),0)</f>
        <v>0</v>
      </c>
      <c r="Q483">
        <f>IFERROR(IF(#REF!="",0,#REF!+1),0)</f>
        <v>0</v>
      </c>
      <c r="R483">
        <f>IFERROR(IF(#REF!="",0,#REF!),0)</f>
        <v>0</v>
      </c>
    </row>
    <row r="484" spans="7:18" x14ac:dyDescent="0.3">
      <c r="G484">
        <f t="shared" si="36"/>
        <v>0</v>
      </c>
      <c r="H484">
        <f t="shared" si="37"/>
        <v>0</v>
      </c>
      <c r="I484">
        <f t="shared" si="38"/>
        <v>0</v>
      </c>
      <c r="J484">
        <f t="shared" si="39"/>
        <v>0</v>
      </c>
      <c r="K484">
        <f t="shared" si="40"/>
        <v>0</v>
      </c>
      <c r="L484">
        <f>IFERROR(IF(#REF!="",0,#REF!),0)</f>
        <v>0</v>
      </c>
      <c r="M484">
        <f>IFERROR(IF(#REF!="",0,#REF!+1),0)</f>
        <v>0</v>
      </c>
      <c r="N484">
        <f>IFERROR(IF(#REF!="",0,#REF!),0)</f>
        <v>0</v>
      </c>
      <c r="O484">
        <f>IFERROR(IF(#REF!="",0,#REF!+1),0)</f>
        <v>0</v>
      </c>
      <c r="P484">
        <f>IFERROR(IF(#REF!="",0,#REF!),0)</f>
        <v>0</v>
      </c>
      <c r="Q484">
        <f>IFERROR(IF(#REF!="",0,#REF!+1),0)</f>
        <v>0</v>
      </c>
      <c r="R484">
        <f>IFERROR(IF(#REF!="",0,#REF!),0)</f>
        <v>0</v>
      </c>
    </row>
    <row r="485" spans="7:18" x14ac:dyDescent="0.3">
      <c r="G485">
        <f t="shared" si="36"/>
        <v>0</v>
      </c>
      <c r="H485">
        <f t="shared" si="37"/>
        <v>0</v>
      </c>
      <c r="I485">
        <f t="shared" si="38"/>
        <v>0</v>
      </c>
      <c r="J485">
        <f t="shared" si="39"/>
        <v>0</v>
      </c>
      <c r="K485">
        <f t="shared" si="40"/>
        <v>0</v>
      </c>
      <c r="L485">
        <f>IFERROR(IF(#REF!="",0,#REF!),0)</f>
        <v>0</v>
      </c>
      <c r="M485">
        <f>IFERROR(IF(#REF!="",0,#REF!+1),0)</f>
        <v>0</v>
      </c>
      <c r="N485">
        <f>IFERROR(IF(#REF!="",0,#REF!),0)</f>
        <v>0</v>
      </c>
      <c r="O485">
        <f>IFERROR(IF(#REF!="",0,#REF!+1),0)</f>
        <v>0</v>
      </c>
      <c r="P485">
        <f>IFERROR(IF(#REF!="",0,#REF!),0)</f>
        <v>0</v>
      </c>
      <c r="Q485">
        <f>IFERROR(IF(#REF!="",0,#REF!+1),0)</f>
        <v>0</v>
      </c>
      <c r="R485">
        <f>IFERROR(IF(#REF!="",0,#REF!),0)</f>
        <v>0</v>
      </c>
    </row>
    <row r="486" spans="7:18" x14ac:dyDescent="0.3">
      <c r="G486">
        <f t="shared" si="36"/>
        <v>0</v>
      </c>
      <c r="H486">
        <f t="shared" si="37"/>
        <v>0</v>
      </c>
      <c r="I486">
        <f t="shared" si="38"/>
        <v>0</v>
      </c>
      <c r="J486">
        <f t="shared" si="39"/>
        <v>0</v>
      </c>
      <c r="K486">
        <f t="shared" si="40"/>
        <v>0</v>
      </c>
      <c r="L486">
        <f>IFERROR(IF(#REF!="",0,#REF!),0)</f>
        <v>0</v>
      </c>
      <c r="M486">
        <f>IFERROR(IF(#REF!="",0,#REF!+1),0)</f>
        <v>0</v>
      </c>
      <c r="N486">
        <f>IFERROR(IF(#REF!="",0,#REF!),0)</f>
        <v>0</v>
      </c>
      <c r="O486">
        <f>IFERROR(IF(#REF!="",0,#REF!+1),0)</f>
        <v>0</v>
      </c>
      <c r="P486">
        <f>IFERROR(IF(#REF!="",0,#REF!),0)</f>
        <v>0</v>
      </c>
      <c r="Q486">
        <f>IFERROR(IF(#REF!="",0,#REF!+1),0)</f>
        <v>0</v>
      </c>
      <c r="R486">
        <f>IFERROR(IF(#REF!="",0,#REF!),0)</f>
        <v>0</v>
      </c>
    </row>
    <row r="487" spans="7:18" x14ac:dyDescent="0.3">
      <c r="G487">
        <f t="shared" si="36"/>
        <v>0</v>
      </c>
      <c r="H487">
        <f t="shared" si="37"/>
        <v>0</v>
      </c>
      <c r="I487">
        <f t="shared" si="38"/>
        <v>0</v>
      </c>
      <c r="J487">
        <f t="shared" si="39"/>
        <v>0</v>
      </c>
      <c r="K487">
        <f t="shared" si="40"/>
        <v>0</v>
      </c>
      <c r="L487">
        <f>IFERROR(IF(#REF!="",0,#REF!),0)</f>
        <v>0</v>
      </c>
      <c r="M487">
        <f>IFERROR(IF(#REF!="",0,#REF!+1),0)</f>
        <v>0</v>
      </c>
      <c r="N487">
        <f>IFERROR(IF(#REF!="",0,#REF!),0)</f>
        <v>0</v>
      </c>
      <c r="O487">
        <f>IFERROR(IF(#REF!="",0,#REF!+1),0)</f>
        <v>0</v>
      </c>
      <c r="P487">
        <f>IFERROR(IF(#REF!="",0,#REF!),0)</f>
        <v>0</v>
      </c>
      <c r="Q487">
        <f>IFERROR(IF(#REF!="",0,#REF!+1),0)</f>
        <v>0</v>
      </c>
      <c r="R487">
        <f>IFERROR(IF(#REF!="",0,#REF!),0)</f>
        <v>0</v>
      </c>
    </row>
    <row r="488" spans="7:18" x14ac:dyDescent="0.3">
      <c r="G488">
        <f t="shared" si="36"/>
        <v>0</v>
      </c>
      <c r="H488">
        <f t="shared" si="37"/>
        <v>0</v>
      </c>
      <c r="I488">
        <f t="shared" si="38"/>
        <v>0</v>
      </c>
      <c r="J488">
        <f t="shared" si="39"/>
        <v>0</v>
      </c>
      <c r="K488">
        <f t="shared" si="40"/>
        <v>0</v>
      </c>
      <c r="L488">
        <f>IFERROR(IF(#REF!="",0,#REF!),0)</f>
        <v>0</v>
      </c>
      <c r="M488">
        <f>IFERROR(IF(#REF!="",0,#REF!+1),0)</f>
        <v>0</v>
      </c>
      <c r="N488">
        <f>IFERROR(IF(#REF!="",0,#REF!),0)</f>
        <v>0</v>
      </c>
      <c r="O488">
        <f>IFERROR(IF(#REF!="",0,#REF!+1),0)</f>
        <v>0</v>
      </c>
      <c r="P488">
        <f>IFERROR(IF(#REF!="",0,#REF!),0)</f>
        <v>0</v>
      </c>
      <c r="Q488">
        <f>IFERROR(IF(#REF!="",0,#REF!+1),0)</f>
        <v>0</v>
      </c>
      <c r="R488">
        <f>IFERROR(IF(#REF!="",0,#REF!),0)</f>
        <v>0</v>
      </c>
    </row>
    <row r="489" spans="7:18" x14ac:dyDescent="0.3">
      <c r="G489">
        <f t="shared" si="36"/>
        <v>0</v>
      </c>
      <c r="H489">
        <f t="shared" si="37"/>
        <v>0</v>
      </c>
      <c r="I489">
        <f t="shared" si="38"/>
        <v>0</v>
      </c>
      <c r="J489">
        <f t="shared" si="39"/>
        <v>0</v>
      </c>
      <c r="K489">
        <f t="shared" si="40"/>
        <v>0</v>
      </c>
      <c r="L489">
        <f>IFERROR(IF(#REF!="",0,#REF!),0)</f>
        <v>0</v>
      </c>
      <c r="M489">
        <f>IFERROR(IF(#REF!="",0,#REF!+1),0)</f>
        <v>0</v>
      </c>
      <c r="N489">
        <f>IFERROR(IF(#REF!="",0,#REF!),0)</f>
        <v>0</v>
      </c>
      <c r="O489">
        <f>IFERROR(IF(#REF!="",0,#REF!+1),0)</f>
        <v>0</v>
      </c>
      <c r="P489">
        <f>IFERROR(IF(#REF!="",0,#REF!),0)</f>
        <v>0</v>
      </c>
      <c r="Q489">
        <f>IFERROR(IF(#REF!="",0,#REF!+1),0)</f>
        <v>0</v>
      </c>
      <c r="R489">
        <f>IFERROR(IF(#REF!="",0,#REF!),0)</f>
        <v>0</v>
      </c>
    </row>
    <row r="490" spans="7:18" x14ac:dyDescent="0.3">
      <c r="G490">
        <f t="shared" si="36"/>
        <v>0</v>
      </c>
      <c r="H490">
        <f t="shared" si="37"/>
        <v>0</v>
      </c>
      <c r="I490">
        <f t="shared" si="38"/>
        <v>0</v>
      </c>
      <c r="J490">
        <f t="shared" si="39"/>
        <v>0</v>
      </c>
      <c r="K490">
        <f t="shared" si="40"/>
        <v>0</v>
      </c>
      <c r="L490">
        <f>IFERROR(IF(#REF!="",0,#REF!),0)</f>
        <v>0</v>
      </c>
      <c r="M490">
        <f>IFERROR(IF(#REF!="",0,#REF!+1),0)</f>
        <v>0</v>
      </c>
      <c r="N490">
        <f>IFERROR(IF(#REF!="",0,#REF!),0)</f>
        <v>0</v>
      </c>
      <c r="O490">
        <f>IFERROR(IF(#REF!="",0,#REF!+1),0)</f>
        <v>0</v>
      </c>
      <c r="P490">
        <f>IFERROR(IF(#REF!="",0,#REF!),0)</f>
        <v>0</v>
      </c>
      <c r="Q490">
        <f>IFERROR(IF(#REF!="",0,#REF!+1),0)</f>
        <v>0</v>
      </c>
      <c r="R490">
        <f>IFERROR(IF(#REF!="",0,#REF!),0)</f>
        <v>0</v>
      </c>
    </row>
    <row r="491" spans="7:18" x14ac:dyDescent="0.3">
      <c r="G491">
        <f t="shared" si="36"/>
        <v>0</v>
      </c>
      <c r="H491">
        <f t="shared" si="37"/>
        <v>0</v>
      </c>
      <c r="I491">
        <f t="shared" si="38"/>
        <v>0</v>
      </c>
      <c r="J491">
        <f t="shared" si="39"/>
        <v>0</v>
      </c>
      <c r="K491">
        <f t="shared" si="40"/>
        <v>0</v>
      </c>
      <c r="L491">
        <f>IFERROR(IF(#REF!="",0,#REF!),0)</f>
        <v>0</v>
      </c>
      <c r="M491">
        <f>IFERROR(IF(#REF!="",0,#REF!+1),0)</f>
        <v>0</v>
      </c>
      <c r="N491">
        <f>IFERROR(IF(#REF!="",0,#REF!),0)</f>
        <v>0</v>
      </c>
      <c r="O491">
        <f>IFERROR(IF(#REF!="",0,#REF!+1),0)</f>
        <v>0</v>
      </c>
      <c r="P491">
        <f>IFERROR(IF(#REF!="",0,#REF!),0)</f>
        <v>0</v>
      </c>
      <c r="Q491">
        <f>IFERROR(IF(#REF!="",0,#REF!+1),0)</f>
        <v>0</v>
      </c>
      <c r="R491">
        <f>IFERROR(IF(#REF!="",0,#REF!),0)</f>
        <v>0</v>
      </c>
    </row>
    <row r="492" spans="7:18" x14ac:dyDescent="0.3">
      <c r="G492">
        <f t="shared" si="36"/>
        <v>0</v>
      </c>
      <c r="H492">
        <f t="shared" si="37"/>
        <v>0</v>
      </c>
      <c r="I492">
        <f t="shared" si="38"/>
        <v>0</v>
      </c>
      <c r="J492">
        <f t="shared" si="39"/>
        <v>0</v>
      </c>
      <c r="K492">
        <f t="shared" si="40"/>
        <v>0</v>
      </c>
      <c r="L492">
        <f>IFERROR(IF(#REF!="",0,#REF!),0)</f>
        <v>0</v>
      </c>
      <c r="M492">
        <f>IFERROR(IF(#REF!="",0,#REF!+1),0)</f>
        <v>0</v>
      </c>
      <c r="N492">
        <f>IFERROR(IF(#REF!="",0,#REF!),0)</f>
        <v>0</v>
      </c>
      <c r="O492">
        <f>IFERROR(IF(#REF!="",0,#REF!+1),0)</f>
        <v>0</v>
      </c>
      <c r="P492">
        <f>IFERROR(IF(#REF!="",0,#REF!),0)</f>
        <v>0</v>
      </c>
      <c r="Q492">
        <f>IFERROR(IF(#REF!="",0,#REF!+1),0)</f>
        <v>0</v>
      </c>
      <c r="R492">
        <f>IFERROR(IF(#REF!="",0,#REF!),0)</f>
        <v>0</v>
      </c>
    </row>
    <row r="493" spans="7:18" x14ac:dyDescent="0.3">
      <c r="G493">
        <f t="shared" si="36"/>
        <v>0</v>
      </c>
      <c r="H493">
        <f t="shared" si="37"/>
        <v>0</v>
      </c>
      <c r="I493">
        <f t="shared" si="38"/>
        <v>0</v>
      </c>
      <c r="J493">
        <f t="shared" si="39"/>
        <v>0</v>
      </c>
      <c r="K493">
        <f t="shared" si="40"/>
        <v>0</v>
      </c>
      <c r="L493">
        <f>IFERROR(IF(#REF!="",0,#REF!),0)</f>
        <v>0</v>
      </c>
      <c r="M493">
        <f>IFERROR(IF(#REF!="",0,#REF!+1),0)</f>
        <v>0</v>
      </c>
      <c r="N493">
        <f>IFERROR(IF(#REF!="",0,#REF!),0)</f>
        <v>0</v>
      </c>
      <c r="O493">
        <f>IFERROR(IF(#REF!="",0,#REF!+1),0)</f>
        <v>0</v>
      </c>
      <c r="P493">
        <f>IFERROR(IF(#REF!="",0,#REF!),0)</f>
        <v>0</v>
      </c>
      <c r="Q493">
        <f>IFERROR(IF(#REF!="",0,#REF!+1),0)</f>
        <v>0</v>
      </c>
      <c r="R493">
        <f>IFERROR(IF(#REF!="",0,#REF!),0)</f>
        <v>0</v>
      </c>
    </row>
    <row r="494" spans="7:18" x14ac:dyDescent="0.3">
      <c r="G494">
        <f t="shared" si="36"/>
        <v>0</v>
      </c>
      <c r="H494">
        <f t="shared" si="37"/>
        <v>0</v>
      </c>
      <c r="I494">
        <f t="shared" si="38"/>
        <v>0</v>
      </c>
      <c r="J494">
        <f t="shared" si="39"/>
        <v>0</v>
      </c>
      <c r="K494">
        <f t="shared" si="40"/>
        <v>0</v>
      </c>
      <c r="L494">
        <f>IFERROR(IF(#REF!="",0,#REF!),0)</f>
        <v>0</v>
      </c>
      <c r="M494">
        <f>IFERROR(IF(#REF!="",0,#REF!+1),0)</f>
        <v>0</v>
      </c>
      <c r="N494">
        <f>IFERROR(IF(#REF!="",0,#REF!),0)</f>
        <v>0</v>
      </c>
      <c r="O494">
        <f>IFERROR(IF(#REF!="",0,#REF!+1),0)</f>
        <v>0</v>
      </c>
      <c r="P494">
        <f>IFERROR(IF(#REF!="",0,#REF!),0)</f>
        <v>0</v>
      </c>
      <c r="Q494">
        <f>IFERROR(IF(#REF!="",0,#REF!+1),0)</f>
        <v>0</v>
      </c>
      <c r="R494">
        <f>IFERROR(IF(#REF!="",0,#REF!),0)</f>
        <v>0</v>
      </c>
    </row>
    <row r="495" spans="7:18" x14ac:dyDescent="0.3">
      <c r="G495">
        <f t="shared" si="36"/>
        <v>0</v>
      </c>
      <c r="H495">
        <f t="shared" si="37"/>
        <v>0</v>
      </c>
      <c r="I495">
        <f t="shared" si="38"/>
        <v>0</v>
      </c>
      <c r="J495">
        <f t="shared" si="39"/>
        <v>0</v>
      </c>
      <c r="K495">
        <f t="shared" si="40"/>
        <v>0</v>
      </c>
      <c r="L495">
        <f>IFERROR(IF(#REF!="",0,#REF!),0)</f>
        <v>0</v>
      </c>
      <c r="M495">
        <f>IFERROR(IF(#REF!="",0,#REF!+1),0)</f>
        <v>0</v>
      </c>
      <c r="N495">
        <f>IFERROR(IF(#REF!="",0,#REF!),0)</f>
        <v>0</v>
      </c>
      <c r="O495">
        <f>IFERROR(IF(#REF!="",0,#REF!+1),0)</f>
        <v>0</v>
      </c>
      <c r="P495">
        <f>IFERROR(IF(#REF!="",0,#REF!),0)</f>
        <v>0</v>
      </c>
      <c r="Q495">
        <f>IFERROR(IF(#REF!="",0,#REF!+1),0)</f>
        <v>0</v>
      </c>
      <c r="R495">
        <f>IFERROR(IF(#REF!="",0,#REF!),0)</f>
        <v>0</v>
      </c>
    </row>
    <row r="496" spans="7:18" x14ac:dyDescent="0.3">
      <c r="G496">
        <f t="shared" si="36"/>
        <v>0</v>
      </c>
      <c r="H496">
        <f t="shared" si="37"/>
        <v>0</v>
      </c>
      <c r="I496">
        <f t="shared" si="38"/>
        <v>0</v>
      </c>
      <c r="J496">
        <f t="shared" si="39"/>
        <v>0</v>
      </c>
      <c r="K496">
        <f t="shared" si="40"/>
        <v>0</v>
      </c>
      <c r="L496">
        <f>IFERROR(IF(#REF!="",0,#REF!),0)</f>
        <v>0</v>
      </c>
      <c r="M496">
        <f>IFERROR(IF(#REF!="",0,#REF!+1),0)</f>
        <v>0</v>
      </c>
      <c r="N496">
        <f>IFERROR(IF(#REF!="",0,#REF!),0)</f>
        <v>0</v>
      </c>
      <c r="O496">
        <f>IFERROR(IF(#REF!="",0,#REF!+1),0)</f>
        <v>0</v>
      </c>
      <c r="P496">
        <f>IFERROR(IF(#REF!="",0,#REF!),0)</f>
        <v>0</v>
      </c>
      <c r="Q496">
        <f>IFERROR(IF(#REF!="",0,#REF!+1),0)</f>
        <v>0</v>
      </c>
      <c r="R496">
        <f>IFERROR(IF(#REF!="",0,#REF!),0)</f>
        <v>0</v>
      </c>
    </row>
    <row r="497" spans="7:18" x14ac:dyDescent="0.3">
      <c r="G497">
        <f t="shared" si="36"/>
        <v>0</v>
      </c>
      <c r="H497">
        <f t="shared" si="37"/>
        <v>0</v>
      </c>
      <c r="I497">
        <f t="shared" si="38"/>
        <v>0</v>
      </c>
      <c r="J497">
        <f t="shared" si="39"/>
        <v>0</v>
      </c>
      <c r="K497">
        <f t="shared" si="40"/>
        <v>0</v>
      </c>
      <c r="L497">
        <f>IFERROR(IF(#REF!="",0,#REF!),0)</f>
        <v>0</v>
      </c>
      <c r="M497">
        <f>IFERROR(IF(#REF!="",0,#REF!+1),0)</f>
        <v>0</v>
      </c>
      <c r="N497">
        <f>IFERROR(IF(#REF!="",0,#REF!),0)</f>
        <v>0</v>
      </c>
      <c r="O497">
        <f>IFERROR(IF(#REF!="",0,#REF!+1),0)</f>
        <v>0</v>
      </c>
      <c r="P497">
        <f>IFERROR(IF(#REF!="",0,#REF!),0)</f>
        <v>0</v>
      </c>
      <c r="Q497">
        <f>IFERROR(IF(#REF!="",0,#REF!+1),0)</f>
        <v>0</v>
      </c>
      <c r="R497">
        <f>IFERROR(IF(#REF!="",0,#REF!),0)</f>
        <v>0</v>
      </c>
    </row>
    <row r="498" spans="7:18" x14ac:dyDescent="0.3">
      <c r="G498">
        <f t="shared" si="36"/>
        <v>0</v>
      </c>
      <c r="H498">
        <f t="shared" si="37"/>
        <v>0</v>
      </c>
      <c r="I498">
        <f t="shared" si="38"/>
        <v>0</v>
      </c>
      <c r="J498">
        <f t="shared" si="39"/>
        <v>0</v>
      </c>
      <c r="K498">
        <f t="shared" si="40"/>
        <v>0</v>
      </c>
      <c r="L498">
        <f>IFERROR(IF(#REF!="",0,#REF!),0)</f>
        <v>0</v>
      </c>
      <c r="M498">
        <f>IFERROR(IF(#REF!="",0,#REF!+1),0)</f>
        <v>0</v>
      </c>
      <c r="N498">
        <f>IFERROR(IF(#REF!="",0,#REF!),0)</f>
        <v>0</v>
      </c>
      <c r="O498">
        <f>IFERROR(IF(#REF!="",0,#REF!+1),0)</f>
        <v>0</v>
      </c>
      <c r="P498">
        <f>IFERROR(IF(#REF!="",0,#REF!),0)</f>
        <v>0</v>
      </c>
      <c r="Q498">
        <f>IFERROR(IF(#REF!="",0,#REF!+1),0)</f>
        <v>0</v>
      </c>
      <c r="R498">
        <f>IFERROR(IF(#REF!="",0,#REF!),0)</f>
        <v>0</v>
      </c>
    </row>
    <row r="499" spans="7:18" x14ac:dyDescent="0.3">
      <c r="G499">
        <f t="shared" si="36"/>
        <v>0</v>
      </c>
      <c r="H499">
        <f t="shared" si="37"/>
        <v>0</v>
      </c>
      <c r="I499">
        <f t="shared" si="38"/>
        <v>0</v>
      </c>
      <c r="J499">
        <f t="shared" si="39"/>
        <v>0</v>
      </c>
      <c r="K499">
        <f t="shared" si="40"/>
        <v>0</v>
      </c>
      <c r="L499">
        <f>IFERROR(IF(#REF!="",0,#REF!),0)</f>
        <v>0</v>
      </c>
      <c r="M499">
        <f>IFERROR(IF(#REF!="",0,#REF!+1),0)</f>
        <v>0</v>
      </c>
      <c r="N499">
        <f>IFERROR(IF(#REF!="",0,#REF!),0)</f>
        <v>0</v>
      </c>
      <c r="O499">
        <f>IFERROR(IF(#REF!="",0,#REF!+1),0)</f>
        <v>0</v>
      </c>
      <c r="P499">
        <f>IFERROR(IF(#REF!="",0,#REF!),0)</f>
        <v>0</v>
      </c>
      <c r="Q499">
        <f>IFERROR(IF(#REF!="",0,#REF!+1),0)</f>
        <v>0</v>
      </c>
      <c r="R499">
        <f>IFERROR(IF(#REF!="",0,#REF!),0)</f>
        <v>0</v>
      </c>
    </row>
    <row r="500" spans="7:18" x14ac:dyDescent="0.3">
      <c r="G500">
        <f t="shared" si="36"/>
        <v>0</v>
      </c>
      <c r="H500">
        <f t="shared" si="37"/>
        <v>0</v>
      </c>
      <c r="I500">
        <f t="shared" si="38"/>
        <v>0</v>
      </c>
      <c r="J500">
        <f t="shared" si="39"/>
        <v>0</v>
      </c>
      <c r="K500">
        <f t="shared" si="40"/>
        <v>0</v>
      </c>
      <c r="L500">
        <f>IFERROR(IF(#REF!="",0,#REF!),0)</f>
        <v>0</v>
      </c>
      <c r="M500">
        <f>IFERROR(IF(#REF!="",0,#REF!+1),0)</f>
        <v>0</v>
      </c>
      <c r="N500">
        <f>IFERROR(IF(#REF!="",0,#REF!),0)</f>
        <v>0</v>
      </c>
      <c r="O500">
        <f>IFERROR(IF(#REF!="",0,#REF!+1),0)</f>
        <v>0</v>
      </c>
      <c r="P500">
        <f>IFERROR(IF(#REF!="",0,#REF!),0)</f>
        <v>0</v>
      </c>
      <c r="Q500">
        <f>IFERROR(IF(#REF!="",0,#REF!+1),0)</f>
        <v>0</v>
      </c>
      <c r="R500">
        <f>IFERROR(IF(#REF!="",0,#REF!),0)</f>
        <v>0</v>
      </c>
    </row>
    <row r="501" spans="7:18" x14ac:dyDescent="0.3">
      <c r="G501">
        <f t="shared" si="36"/>
        <v>0</v>
      </c>
      <c r="H501">
        <f t="shared" si="37"/>
        <v>0</v>
      </c>
      <c r="I501">
        <f t="shared" si="38"/>
        <v>0</v>
      </c>
      <c r="J501">
        <f t="shared" si="39"/>
        <v>0</v>
      </c>
      <c r="K501">
        <f t="shared" si="40"/>
        <v>0</v>
      </c>
      <c r="L501">
        <f>IFERROR(IF(#REF!="",0,#REF!),0)</f>
        <v>0</v>
      </c>
      <c r="M501">
        <f>IFERROR(IF(#REF!="",0,#REF!+1),0)</f>
        <v>0</v>
      </c>
      <c r="N501">
        <f>IFERROR(IF(#REF!="",0,#REF!),0)</f>
        <v>0</v>
      </c>
      <c r="O501">
        <f>IFERROR(IF(#REF!="",0,#REF!+1),0)</f>
        <v>0</v>
      </c>
      <c r="P501">
        <f>IFERROR(IF(#REF!="",0,#REF!),0)</f>
        <v>0</v>
      </c>
      <c r="Q501">
        <f>IFERROR(IF(#REF!="",0,#REF!+1),0)</f>
        <v>0</v>
      </c>
      <c r="R501">
        <f>IFERROR(IF(#REF!="",0,#REF!),0)</f>
        <v>0</v>
      </c>
    </row>
    <row r="502" spans="7:18" x14ac:dyDescent="0.3">
      <c r="G502">
        <f t="shared" si="36"/>
        <v>0</v>
      </c>
      <c r="H502">
        <f t="shared" si="37"/>
        <v>0</v>
      </c>
      <c r="I502">
        <f t="shared" si="38"/>
        <v>0</v>
      </c>
      <c r="J502">
        <f t="shared" si="39"/>
        <v>0</v>
      </c>
      <c r="K502">
        <f t="shared" si="40"/>
        <v>0</v>
      </c>
      <c r="L502">
        <f>IFERROR(IF(#REF!="",0,#REF!),0)</f>
        <v>0</v>
      </c>
      <c r="M502">
        <f>IFERROR(IF(#REF!="",0,#REF!+1),0)</f>
        <v>0</v>
      </c>
      <c r="N502">
        <f>IFERROR(IF(#REF!="",0,#REF!),0)</f>
        <v>0</v>
      </c>
      <c r="O502">
        <f>IFERROR(IF(#REF!="",0,#REF!+1),0)</f>
        <v>0</v>
      </c>
      <c r="P502">
        <f>IFERROR(IF(#REF!="",0,#REF!),0)</f>
        <v>0</v>
      </c>
      <c r="Q502">
        <f>IFERROR(IF(#REF!="",0,#REF!+1),0)</f>
        <v>0</v>
      </c>
      <c r="R502">
        <f>IFERROR(IF(#REF!="",0,#REF!),0)</f>
        <v>0</v>
      </c>
    </row>
    <row r="503" spans="7:18" x14ac:dyDescent="0.3">
      <c r="G503">
        <f t="shared" si="36"/>
        <v>0</v>
      </c>
      <c r="H503">
        <f t="shared" si="37"/>
        <v>0</v>
      </c>
      <c r="I503">
        <f t="shared" si="38"/>
        <v>0</v>
      </c>
      <c r="J503">
        <f t="shared" si="39"/>
        <v>0</v>
      </c>
      <c r="K503">
        <f t="shared" si="40"/>
        <v>0</v>
      </c>
      <c r="L503">
        <f>IFERROR(IF(#REF!="",0,#REF!),0)</f>
        <v>0</v>
      </c>
      <c r="M503">
        <f>IFERROR(IF(#REF!="",0,#REF!+1),0)</f>
        <v>0</v>
      </c>
      <c r="N503">
        <f>IFERROR(IF(#REF!="",0,#REF!),0)</f>
        <v>0</v>
      </c>
      <c r="O503">
        <f>IFERROR(IF(#REF!="",0,#REF!+1),0)</f>
        <v>0</v>
      </c>
      <c r="P503">
        <f>IFERROR(IF(#REF!="",0,#REF!),0)</f>
        <v>0</v>
      </c>
      <c r="Q503">
        <f>IFERROR(IF(#REF!="",0,#REF!+1),0)</f>
        <v>0</v>
      </c>
      <c r="R503">
        <f>IFERROR(IF(#REF!="",0,#REF!),0)</f>
        <v>0</v>
      </c>
    </row>
    <row r="504" spans="7:18" x14ac:dyDescent="0.3">
      <c r="G504">
        <f t="shared" si="36"/>
        <v>0</v>
      </c>
      <c r="H504">
        <f t="shared" si="37"/>
        <v>0</v>
      </c>
      <c r="I504">
        <f t="shared" si="38"/>
        <v>0</v>
      </c>
      <c r="J504">
        <f t="shared" si="39"/>
        <v>0</v>
      </c>
      <c r="K504">
        <f t="shared" si="40"/>
        <v>0</v>
      </c>
      <c r="L504">
        <f>IFERROR(IF(#REF!="",0,#REF!),0)</f>
        <v>0</v>
      </c>
      <c r="M504">
        <f>IFERROR(IF(#REF!="",0,#REF!+1),0)</f>
        <v>0</v>
      </c>
      <c r="N504">
        <f>IFERROR(IF(#REF!="",0,#REF!),0)</f>
        <v>0</v>
      </c>
      <c r="O504">
        <f>IFERROR(IF(#REF!="",0,#REF!+1),0)</f>
        <v>0</v>
      </c>
      <c r="P504">
        <f>IFERROR(IF(#REF!="",0,#REF!),0)</f>
        <v>0</v>
      </c>
      <c r="Q504">
        <f>IFERROR(IF(#REF!="",0,#REF!+1),0)</f>
        <v>0</v>
      </c>
      <c r="R504">
        <f>IFERROR(IF(#REF!="",0,#REF!),0)</f>
        <v>0</v>
      </c>
    </row>
    <row r="505" spans="7:18" x14ac:dyDescent="0.3">
      <c r="G505">
        <f t="shared" si="36"/>
        <v>0</v>
      </c>
      <c r="H505">
        <f t="shared" si="37"/>
        <v>0</v>
      </c>
      <c r="I505">
        <f t="shared" si="38"/>
        <v>0</v>
      </c>
      <c r="J505">
        <f t="shared" si="39"/>
        <v>0</v>
      </c>
      <c r="K505">
        <f t="shared" si="40"/>
        <v>0</v>
      </c>
      <c r="L505">
        <f>IFERROR(IF(#REF!="",0,#REF!),0)</f>
        <v>0</v>
      </c>
      <c r="M505">
        <f>IFERROR(IF(#REF!="",0,#REF!+1),0)</f>
        <v>0</v>
      </c>
      <c r="N505">
        <f>IFERROR(IF(#REF!="",0,#REF!),0)</f>
        <v>0</v>
      </c>
      <c r="O505">
        <f>IFERROR(IF(#REF!="",0,#REF!+1),0)</f>
        <v>0</v>
      </c>
      <c r="P505">
        <f>IFERROR(IF(#REF!="",0,#REF!),0)</f>
        <v>0</v>
      </c>
      <c r="Q505">
        <f>IFERROR(IF(#REF!="",0,#REF!+1),0)</f>
        <v>0</v>
      </c>
      <c r="R505">
        <f>IFERROR(IF(#REF!="",0,#REF!),0)</f>
        <v>0</v>
      </c>
    </row>
    <row r="506" spans="7:18" x14ac:dyDescent="0.3">
      <c r="G506">
        <f t="shared" si="36"/>
        <v>0</v>
      </c>
      <c r="H506">
        <f t="shared" si="37"/>
        <v>0</v>
      </c>
      <c r="I506">
        <f t="shared" si="38"/>
        <v>0</v>
      </c>
      <c r="J506">
        <f t="shared" si="39"/>
        <v>0</v>
      </c>
      <c r="K506">
        <f t="shared" si="40"/>
        <v>0</v>
      </c>
      <c r="L506">
        <f>IFERROR(IF(#REF!="",0,#REF!),0)</f>
        <v>0</v>
      </c>
      <c r="M506">
        <f>IFERROR(IF(#REF!="",0,#REF!+1),0)</f>
        <v>0</v>
      </c>
      <c r="N506">
        <f>IFERROR(IF(#REF!="",0,#REF!),0)</f>
        <v>0</v>
      </c>
      <c r="O506">
        <f>IFERROR(IF(#REF!="",0,#REF!+1),0)</f>
        <v>0</v>
      </c>
      <c r="P506">
        <f>IFERROR(IF(#REF!="",0,#REF!),0)</f>
        <v>0</v>
      </c>
      <c r="Q506">
        <f>IFERROR(IF(#REF!="",0,#REF!+1),0)</f>
        <v>0</v>
      </c>
      <c r="R506">
        <f>IFERROR(IF(#REF!="",0,#REF!),0)</f>
        <v>0</v>
      </c>
    </row>
    <row r="507" spans="7:18" x14ac:dyDescent="0.3">
      <c r="G507">
        <f t="shared" si="36"/>
        <v>0</v>
      </c>
      <c r="H507">
        <f t="shared" si="37"/>
        <v>0</v>
      </c>
      <c r="I507">
        <f t="shared" si="38"/>
        <v>0</v>
      </c>
      <c r="J507">
        <f t="shared" si="39"/>
        <v>0</v>
      </c>
      <c r="K507">
        <f t="shared" si="40"/>
        <v>0</v>
      </c>
      <c r="L507">
        <f>IFERROR(IF(#REF!="",0,#REF!),0)</f>
        <v>0</v>
      </c>
      <c r="M507">
        <f>IFERROR(IF(#REF!="",0,#REF!+1),0)</f>
        <v>0</v>
      </c>
      <c r="N507">
        <f>IFERROR(IF(#REF!="",0,#REF!),0)</f>
        <v>0</v>
      </c>
      <c r="O507">
        <f>IFERROR(IF(#REF!="",0,#REF!+1),0)</f>
        <v>0</v>
      </c>
      <c r="P507">
        <f>IFERROR(IF(#REF!="",0,#REF!),0)</f>
        <v>0</v>
      </c>
      <c r="Q507">
        <f>IFERROR(IF(#REF!="",0,#REF!+1),0)</f>
        <v>0</v>
      </c>
      <c r="R507">
        <f>IFERROR(IF(#REF!="",0,#REF!),0)</f>
        <v>0</v>
      </c>
    </row>
    <row r="508" spans="7:18" x14ac:dyDescent="0.3">
      <c r="G508">
        <f t="shared" si="36"/>
        <v>0</v>
      </c>
      <c r="H508">
        <f t="shared" si="37"/>
        <v>0</v>
      </c>
      <c r="I508">
        <f t="shared" si="38"/>
        <v>0</v>
      </c>
      <c r="J508">
        <f t="shared" si="39"/>
        <v>0</v>
      </c>
      <c r="K508">
        <f t="shared" si="40"/>
        <v>0</v>
      </c>
      <c r="L508">
        <f>IFERROR(IF(#REF!="",0,#REF!),0)</f>
        <v>0</v>
      </c>
      <c r="M508">
        <f>IFERROR(IF(#REF!="",0,#REF!+1),0)</f>
        <v>0</v>
      </c>
      <c r="N508">
        <f>IFERROR(IF(#REF!="",0,#REF!),0)</f>
        <v>0</v>
      </c>
      <c r="O508">
        <f>IFERROR(IF(#REF!="",0,#REF!+1),0)</f>
        <v>0</v>
      </c>
      <c r="P508">
        <f>IFERROR(IF(#REF!="",0,#REF!),0)</f>
        <v>0</v>
      </c>
      <c r="Q508">
        <f>IFERROR(IF(#REF!="",0,#REF!+1),0)</f>
        <v>0</v>
      </c>
      <c r="R508">
        <f>IFERROR(IF(#REF!="",0,#REF!),0)</f>
        <v>0</v>
      </c>
    </row>
    <row r="509" spans="7:18" x14ac:dyDescent="0.3">
      <c r="G509">
        <f t="shared" si="36"/>
        <v>0</v>
      </c>
      <c r="H509">
        <f t="shared" si="37"/>
        <v>0</v>
      </c>
      <c r="I509">
        <f t="shared" si="38"/>
        <v>0</v>
      </c>
      <c r="J509">
        <f t="shared" si="39"/>
        <v>0</v>
      </c>
      <c r="K509">
        <f t="shared" si="40"/>
        <v>0</v>
      </c>
      <c r="L509">
        <f>IFERROR(IF(#REF!="",0,#REF!),0)</f>
        <v>0</v>
      </c>
      <c r="M509">
        <f>IFERROR(IF(#REF!="",0,#REF!+1),0)</f>
        <v>0</v>
      </c>
      <c r="N509">
        <f>IFERROR(IF(#REF!="",0,#REF!),0)</f>
        <v>0</v>
      </c>
      <c r="O509">
        <f>IFERROR(IF(#REF!="",0,#REF!+1),0)</f>
        <v>0</v>
      </c>
      <c r="P509">
        <f>IFERROR(IF(#REF!="",0,#REF!),0)</f>
        <v>0</v>
      </c>
      <c r="Q509">
        <f>IFERROR(IF(#REF!="",0,#REF!+1),0)</f>
        <v>0</v>
      </c>
      <c r="R509">
        <f>IFERROR(IF(#REF!="",0,#REF!),0)</f>
        <v>0</v>
      </c>
    </row>
    <row r="510" spans="7:18" x14ac:dyDescent="0.3">
      <c r="G510">
        <f t="shared" si="36"/>
        <v>0</v>
      </c>
      <c r="H510">
        <f t="shared" si="37"/>
        <v>0</v>
      </c>
      <c r="I510">
        <f t="shared" si="38"/>
        <v>0</v>
      </c>
      <c r="J510">
        <f t="shared" si="39"/>
        <v>0</v>
      </c>
      <c r="K510">
        <f t="shared" si="40"/>
        <v>0</v>
      </c>
      <c r="L510">
        <f>IFERROR(IF(#REF!="",0,#REF!),0)</f>
        <v>0</v>
      </c>
      <c r="M510">
        <f>IFERROR(IF(#REF!="",0,#REF!+1),0)</f>
        <v>0</v>
      </c>
      <c r="N510">
        <f>IFERROR(IF(#REF!="",0,#REF!),0)</f>
        <v>0</v>
      </c>
      <c r="O510">
        <f>IFERROR(IF(#REF!="",0,#REF!+1),0)</f>
        <v>0</v>
      </c>
      <c r="P510">
        <f>IFERROR(IF(#REF!="",0,#REF!),0)</f>
        <v>0</v>
      </c>
      <c r="Q510">
        <f>IFERROR(IF(#REF!="",0,#REF!+1),0)</f>
        <v>0</v>
      </c>
      <c r="R510">
        <f>IFERROR(IF(#REF!="",0,#REF!),0)</f>
        <v>0</v>
      </c>
    </row>
    <row r="511" spans="7:18" x14ac:dyDescent="0.3">
      <c r="G511">
        <f t="shared" si="36"/>
        <v>0</v>
      </c>
      <c r="H511">
        <f t="shared" si="37"/>
        <v>0</v>
      </c>
      <c r="I511">
        <f t="shared" si="38"/>
        <v>0</v>
      </c>
      <c r="J511">
        <f t="shared" si="39"/>
        <v>0</v>
      </c>
      <c r="K511">
        <f t="shared" si="40"/>
        <v>0</v>
      </c>
      <c r="L511">
        <f>IFERROR(IF(#REF!="",0,#REF!),0)</f>
        <v>0</v>
      </c>
      <c r="M511">
        <f>IFERROR(IF(#REF!="",0,#REF!+1),0)</f>
        <v>0</v>
      </c>
      <c r="N511">
        <f>IFERROR(IF(#REF!="",0,#REF!),0)</f>
        <v>0</v>
      </c>
      <c r="O511">
        <f>IFERROR(IF(#REF!="",0,#REF!+1),0)</f>
        <v>0</v>
      </c>
      <c r="P511">
        <f>IFERROR(IF(#REF!="",0,#REF!),0)</f>
        <v>0</v>
      </c>
      <c r="Q511">
        <f>IFERROR(IF(#REF!="",0,#REF!+1),0)</f>
        <v>0</v>
      </c>
      <c r="R511">
        <f>IFERROR(IF(#REF!="",0,#REF!),0)</f>
        <v>0</v>
      </c>
    </row>
    <row r="512" spans="7:18" x14ac:dyDescent="0.3">
      <c r="G512">
        <f t="shared" si="36"/>
        <v>0</v>
      </c>
      <c r="H512">
        <f t="shared" si="37"/>
        <v>0</v>
      </c>
      <c r="I512">
        <f t="shared" si="38"/>
        <v>0</v>
      </c>
      <c r="J512">
        <f t="shared" si="39"/>
        <v>0</v>
      </c>
      <c r="K512">
        <f t="shared" si="40"/>
        <v>0</v>
      </c>
      <c r="L512">
        <f>IFERROR(IF(#REF!="",0,#REF!),0)</f>
        <v>0</v>
      </c>
      <c r="M512">
        <f>IFERROR(IF(#REF!="",0,#REF!+1),0)</f>
        <v>0</v>
      </c>
      <c r="N512">
        <f>IFERROR(IF(#REF!="",0,#REF!),0)</f>
        <v>0</v>
      </c>
      <c r="O512">
        <f>IFERROR(IF(#REF!="",0,#REF!+1),0)</f>
        <v>0</v>
      </c>
      <c r="P512">
        <f>IFERROR(IF(#REF!="",0,#REF!),0)</f>
        <v>0</v>
      </c>
      <c r="Q512">
        <f>IFERROR(IF(#REF!="",0,#REF!+1),0)</f>
        <v>0</v>
      </c>
      <c r="R512">
        <f>IFERROR(IF(#REF!="",0,#REF!),0)</f>
        <v>0</v>
      </c>
    </row>
    <row r="513" spans="7:18" x14ac:dyDescent="0.3">
      <c r="G513">
        <f t="shared" si="36"/>
        <v>0</v>
      </c>
      <c r="H513">
        <f t="shared" si="37"/>
        <v>0</v>
      </c>
      <c r="I513">
        <f t="shared" si="38"/>
        <v>0</v>
      </c>
      <c r="J513">
        <f t="shared" si="39"/>
        <v>0</v>
      </c>
      <c r="K513">
        <f t="shared" si="40"/>
        <v>0</v>
      </c>
      <c r="L513">
        <f>IFERROR(IF(#REF!="",0,#REF!),0)</f>
        <v>0</v>
      </c>
      <c r="M513">
        <f>IFERROR(IF(#REF!="",0,#REF!+1),0)</f>
        <v>0</v>
      </c>
      <c r="N513">
        <f>IFERROR(IF(#REF!="",0,#REF!),0)</f>
        <v>0</v>
      </c>
      <c r="O513">
        <f>IFERROR(IF(#REF!="",0,#REF!+1),0)</f>
        <v>0</v>
      </c>
      <c r="P513">
        <f>IFERROR(IF(#REF!="",0,#REF!),0)</f>
        <v>0</v>
      </c>
      <c r="Q513">
        <f>IFERROR(IF(#REF!="",0,#REF!+1),0)</f>
        <v>0</v>
      </c>
      <c r="R513">
        <f>IFERROR(IF(#REF!="",0,#REF!),0)</f>
        <v>0</v>
      </c>
    </row>
    <row r="514" spans="7:18" x14ac:dyDescent="0.3">
      <c r="G514">
        <f t="shared" si="36"/>
        <v>0</v>
      </c>
      <c r="H514">
        <f t="shared" si="37"/>
        <v>0</v>
      </c>
      <c r="I514">
        <f t="shared" si="38"/>
        <v>0</v>
      </c>
      <c r="J514">
        <f t="shared" si="39"/>
        <v>0</v>
      </c>
      <c r="K514">
        <f t="shared" si="40"/>
        <v>0</v>
      </c>
      <c r="L514">
        <f>IFERROR(IF(#REF!="",0,#REF!),0)</f>
        <v>0</v>
      </c>
      <c r="M514">
        <f>IFERROR(IF(#REF!="",0,#REF!+1),0)</f>
        <v>0</v>
      </c>
      <c r="N514">
        <f>IFERROR(IF(#REF!="",0,#REF!),0)</f>
        <v>0</v>
      </c>
      <c r="O514">
        <f>IFERROR(IF(#REF!="",0,#REF!+1),0)</f>
        <v>0</v>
      </c>
      <c r="P514">
        <f>IFERROR(IF(#REF!="",0,#REF!),0)</f>
        <v>0</v>
      </c>
      <c r="Q514">
        <f>IFERROR(IF(#REF!="",0,#REF!+1),0)</f>
        <v>0</v>
      </c>
      <c r="R514">
        <f>IFERROR(IF(#REF!="",0,#REF!),0)</f>
        <v>0</v>
      </c>
    </row>
    <row r="515" spans="7:18" x14ac:dyDescent="0.3">
      <c r="G515">
        <f t="shared" si="36"/>
        <v>0</v>
      </c>
      <c r="H515">
        <f t="shared" si="37"/>
        <v>0</v>
      </c>
      <c r="I515">
        <f t="shared" si="38"/>
        <v>0</v>
      </c>
      <c r="J515">
        <f t="shared" si="39"/>
        <v>0</v>
      </c>
      <c r="K515">
        <f t="shared" si="40"/>
        <v>0</v>
      </c>
      <c r="L515">
        <f>IFERROR(IF(#REF!="",0,#REF!),0)</f>
        <v>0</v>
      </c>
      <c r="M515">
        <f>IFERROR(IF(#REF!="",0,#REF!+1),0)</f>
        <v>0</v>
      </c>
      <c r="N515">
        <f>IFERROR(IF(#REF!="",0,#REF!),0)</f>
        <v>0</v>
      </c>
      <c r="O515">
        <f>IFERROR(IF(#REF!="",0,#REF!+1),0)</f>
        <v>0</v>
      </c>
      <c r="P515">
        <f>IFERROR(IF(#REF!="",0,#REF!),0)</f>
        <v>0</v>
      </c>
      <c r="Q515">
        <f>IFERROR(IF(#REF!="",0,#REF!+1),0)</f>
        <v>0</v>
      </c>
      <c r="R515">
        <f>IFERROR(IF(#REF!="",0,#REF!),0)</f>
        <v>0</v>
      </c>
    </row>
    <row r="516" spans="7:18" x14ac:dyDescent="0.3">
      <c r="G516">
        <f t="shared" si="36"/>
        <v>0</v>
      </c>
      <c r="H516">
        <f t="shared" si="37"/>
        <v>0</v>
      </c>
      <c r="I516">
        <f t="shared" si="38"/>
        <v>0</v>
      </c>
      <c r="J516">
        <f t="shared" si="39"/>
        <v>0</v>
      </c>
      <c r="K516">
        <f t="shared" si="40"/>
        <v>0</v>
      </c>
      <c r="L516">
        <f>IFERROR(IF(#REF!="",0,#REF!),0)</f>
        <v>0</v>
      </c>
      <c r="M516">
        <f>IFERROR(IF(#REF!="",0,#REF!+1),0)</f>
        <v>0</v>
      </c>
      <c r="N516">
        <f>IFERROR(IF(#REF!="",0,#REF!),0)</f>
        <v>0</v>
      </c>
      <c r="O516">
        <f>IFERROR(IF(#REF!="",0,#REF!+1),0)</f>
        <v>0</v>
      </c>
      <c r="P516">
        <f>IFERROR(IF(#REF!="",0,#REF!),0)</f>
        <v>0</v>
      </c>
      <c r="Q516">
        <f>IFERROR(IF(#REF!="",0,#REF!+1),0)</f>
        <v>0</v>
      </c>
      <c r="R516">
        <f>IFERROR(IF(#REF!="",0,#REF!),0)</f>
        <v>0</v>
      </c>
    </row>
    <row r="517" spans="7:18" x14ac:dyDescent="0.3">
      <c r="G517">
        <f t="shared" si="36"/>
        <v>0</v>
      </c>
      <c r="H517">
        <f t="shared" si="37"/>
        <v>0</v>
      </c>
      <c r="I517">
        <f t="shared" si="38"/>
        <v>0</v>
      </c>
      <c r="J517">
        <f t="shared" si="39"/>
        <v>0</v>
      </c>
      <c r="K517">
        <f t="shared" si="40"/>
        <v>0</v>
      </c>
      <c r="L517">
        <f>IFERROR(IF(#REF!="",0,#REF!),0)</f>
        <v>0</v>
      </c>
      <c r="M517">
        <f>IFERROR(IF(#REF!="",0,#REF!+1),0)</f>
        <v>0</v>
      </c>
      <c r="N517">
        <f>IFERROR(IF(#REF!="",0,#REF!),0)</f>
        <v>0</v>
      </c>
      <c r="O517">
        <f>IFERROR(IF(#REF!="",0,#REF!+1),0)</f>
        <v>0</v>
      </c>
      <c r="P517">
        <f>IFERROR(IF(#REF!="",0,#REF!),0)</f>
        <v>0</v>
      </c>
      <c r="Q517">
        <f>IFERROR(IF(#REF!="",0,#REF!+1),0)</f>
        <v>0</v>
      </c>
      <c r="R517">
        <f>IFERROR(IF(#REF!="",0,#REF!),0)</f>
        <v>0</v>
      </c>
    </row>
    <row r="518" spans="7:18" x14ac:dyDescent="0.3">
      <c r="G518">
        <f t="shared" si="36"/>
        <v>0</v>
      </c>
      <c r="H518">
        <f t="shared" si="37"/>
        <v>0</v>
      </c>
      <c r="I518">
        <f t="shared" si="38"/>
        <v>0</v>
      </c>
      <c r="J518">
        <f t="shared" si="39"/>
        <v>0</v>
      </c>
      <c r="K518">
        <f t="shared" si="40"/>
        <v>0</v>
      </c>
      <c r="L518">
        <f>IFERROR(IF(#REF!="",0,#REF!),0)</f>
        <v>0</v>
      </c>
      <c r="M518">
        <f>IFERROR(IF(#REF!="",0,#REF!+1),0)</f>
        <v>0</v>
      </c>
      <c r="N518">
        <f>IFERROR(IF(#REF!="",0,#REF!),0)</f>
        <v>0</v>
      </c>
      <c r="O518">
        <f>IFERROR(IF(#REF!="",0,#REF!+1),0)</f>
        <v>0</v>
      </c>
      <c r="P518">
        <f>IFERROR(IF(#REF!="",0,#REF!),0)</f>
        <v>0</v>
      </c>
      <c r="Q518">
        <f>IFERROR(IF(#REF!="",0,#REF!+1),0)</f>
        <v>0</v>
      </c>
      <c r="R518">
        <f>IFERROR(IF(#REF!="",0,#REF!),0)</f>
        <v>0</v>
      </c>
    </row>
    <row r="519" spans="7:18" x14ac:dyDescent="0.3">
      <c r="G519">
        <f t="shared" si="36"/>
        <v>0</v>
      </c>
      <c r="H519">
        <f t="shared" si="37"/>
        <v>0</v>
      </c>
      <c r="I519">
        <f t="shared" si="38"/>
        <v>0</v>
      </c>
      <c r="J519">
        <f t="shared" si="39"/>
        <v>0</v>
      </c>
      <c r="K519">
        <f t="shared" si="40"/>
        <v>0</v>
      </c>
      <c r="L519">
        <f>IFERROR(IF(#REF!="",0,#REF!),0)</f>
        <v>0</v>
      </c>
      <c r="M519">
        <f>IFERROR(IF(#REF!="",0,#REF!+1),0)</f>
        <v>0</v>
      </c>
      <c r="N519">
        <f>IFERROR(IF(#REF!="",0,#REF!),0)</f>
        <v>0</v>
      </c>
      <c r="O519">
        <f>IFERROR(IF(#REF!="",0,#REF!+1),0)</f>
        <v>0</v>
      </c>
      <c r="P519">
        <f>IFERROR(IF(#REF!="",0,#REF!),0)</f>
        <v>0</v>
      </c>
      <c r="Q519">
        <f>IFERROR(IF(#REF!="",0,#REF!+1),0)</f>
        <v>0</v>
      </c>
      <c r="R519">
        <f>IFERROR(IF(#REF!="",0,#REF!),0)</f>
        <v>0</v>
      </c>
    </row>
    <row r="520" spans="7:18" x14ac:dyDescent="0.3">
      <c r="G520">
        <f t="shared" si="36"/>
        <v>0</v>
      </c>
      <c r="H520">
        <f t="shared" si="37"/>
        <v>0</v>
      </c>
      <c r="I520">
        <f t="shared" si="38"/>
        <v>0</v>
      </c>
      <c r="J520">
        <f t="shared" si="39"/>
        <v>0</v>
      </c>
      <c r="K520">
        <f t="shared" si="40"/>
        <v>0</v>
      </c>
      <c r="L520">
        <f>IFERROR(IF(#REF!="",0,#REF!),0)</f>
        <v>0</v>
      </c>
      <c r="M520">
        <f>IFERROR(IF(#REF!="",0,#REF!+1),0)</f>
        <v>0</v>
      </c>
      <c r="N520">
        <f>IFERROR(IF(#REF!="",0,#REF!),0)</f>
        <v>0</v>
      </c>
      <c r="O520">
        <f>IFERROR(IF(#REF!="",0,#REF!+1),0)</f>
        <v>0</v>
      </c>
      <c r="P520">
        <f>IFERROR(IF(#REF!="",0,#REF!),0)</f>
        <v>0</v>
      </c>
      <c r="Q520">
        <f>IFERROR(IF(#REF!="",0,#REF!+1),0)</f>
        <v>0</v>
      </c>
      <c r="R520">
        <f>IFERROR(IF(#REF!="",0,#REF!),0)</f>
        <v>0</v>
      </c>
    </row>
    <row r="521" spans="7:18" x14ac:dyDescent="0.3">
      <c r="G521">
        <f t="shared" ref="G521:G584" si="41">IFERROR(IF(B521="",0,B521),0)</f>
        <v>0</v>
      </c>
      <c r="H521">
        <f t="shared" ref="H521:H584" si="42">IFERROR(IF(C521="",0,C521),0)</f>
        <v>0</v>
      </c>
      <c r="I521">
        <f t="shared" ref="I521:I584" si="43">IFERROR(IF(D521="",0,D521),0)</f>
        <v>0</v>
      </c>
      <c r="J521">
        <f t="shared" ref="J521:J584" si="44">IFERROR(IF(E521="",0,E521),0)</f>
        <v>0</v>
      </c>
      <c r="K521">
        <f t="shared" ref="K521:K584" si="45">IFERROR(IF(F521="",0,F521+1),0)</f>
        <v>0</v>
      </c>
      <c r="L521">
        <f>IFERROR(IF(#REF!="",0,#REF!),0)</f>
        <v>0</v>
      </c>
      <c r="M521">
        <f>IFERROR(IF(#REF!="",0,#REF!+1),0)</f>
        <v>0</v>
      </c>
      <c r="N521">
        <f>IFERROR(IF(#REF!="",0,#REF!),0)</f>
        <v>0</v>
      </c>
      <c r="O521">
        <f>IFERROR(IF(#REF!="",0,#REF!+1),0)</f>
        <v>0</v>
      </c>
      <c r="P521">
        <f>IFERROR(IF(#REF!="",0,#REF!),0)</f>
        <v>0</v>
      </c>
      <c r="Q521">
        <f>IFERROR(IF(#REF!="",0,#REF!+1),0)</f>
        <v>0</v>
      </c>
      <c r="R521">
        <f>IFERROR(IF(#REF!="",0,#REF!),0)</f>
        <v>0</v>
      </c>
    </row>
    <row r="522" spans="7:18" x14ac:dyDescent="0.3">
      <c r="G522">
        <f t="shared" si="41"/>
        <v>0</v>
      </c>
      <c r="H522">
        <f t="shared" si="42"/>
        <v>0</v>
      </c>
      <c r="I522">
        <f t="shared" si="43"/>
        <v>0</v>
      </c>
      <c r="J522">
        <f t="shared" si="44"/>
        <v>0</v>
      </c>
      <c r="K522">
        <f t="shared" si="45"/>
        <v>0</v>
      </c>
      <c r="L522">
        <f>IFERROR(IF(#REF!="",0,#REF!),0)</f>
        <v>0</v>
      </c>
      <c r="M522">
        <f>IFERROR(IF(#REF!="",0,#REF!+1),0)</f>
        <v>0</v>
      </c>
      <c r="N522">
        <f>IFERROR(IF(#REF!="",0,#REF!),0)</f>
        <v>0</v>
      </c>
      <c r="O522">
        <f>IFERROR(IF(#REF!="",0,#REF!+1),0)</f>
        <v>0</v>
      </c>
      <c r="P522">
        <f>IFERROR(IF(#REF!="",0,#REF!),0)</f>
        <v>0</v>
      </c>
      <c r="Q522">
        <f>IFERROR(IF(#REF!="",0,#REF!+1),0)</f>
        <v>0</v>
      </c>
      <c r="R522">
        <f>IFERROR(IF(#REF!="",0,#REF!),0)</f>
        <v>0</v>
      </c>
    </row>
    <row r="523" spans="7:18" x14ac:dyDescent="0.3">
      <c r="G523">
        <f t="shared" si="41"/>
        <v>0</v>
      </c>
      <c r="H523">
        <f t="shared" si="42"/>
        <v>0</v>
      </c>
      <c r="I523">
        <f t="shared" si="43"/>
        <v>0</v>
      </c>
      <c r="J523">
        <f t="shared" si="44"/>
        <v>0</v>
      </c>
      <c r="K523">
        <f t="shared" si="45"/>
        <v>0</v>
      </c>
      <c r="L523">
        <f>IFERROR(IF(#REF!="",0,#REF!),0)</f>
        <v>0</v>
      </c>
      <c r="M523">
        <f>IFERROR(IF(#REF!="",0,#REF!+1),0)</f>
        <v>0</v>
      </c>
      <c r="N523">
        <f>IFERROR(IF(#REF!="",0,#REF!),0)</f>
        <v>0</v>
      </c>
      <c r="O523">
        <f>IFERROR(IF(#REF!="",0,#REF!+1),0)</f>
        <v>0</v>
      </c>
      <c r="P523">
        <f>IFERROR(IF(#REF!="",0,#REF!),0)</f>
        <v>0</v>
      </c>
      <c r="Q523">
        <f>IFERROR(IF(#REF!="",0,#REF!+1),0)</f>
        <v>0</v>
      </c>
      <c r="R523">
        <f>IFERROR(IF(#REF!="",0,#REF!),0)</f>
        <v>0</v>
      </c>
    </row>
    <row r="524" spans="7:18" x14ac:dyDescent="0.3">
      <c r="G524">
        <f t="shared" si="41"/>
        <v>0</v>
      </c>
      <c r="H524">
        <f t="shared" si="42"/>
        <v>0</v>
      </c>
      <c r="I524">
        <f t="shared" si="43"/>
        <v>0</v>
      </c>
      <c r="J524">
        <f t="shared" si="44"/>
        <v>0</v>
      </c>
      <c r="K524">
        <f t="shared" si="45"/>
        <v>0</v>
      </c>
      <c r="L524">
        <f>IFERROR(IF(#REF!="",0,#REF!),0)</f>
        <v>0</v>
      </c>
      <c r="M524">
        <f>IFERROR(IF(#REF!="",0,#REF!+1),0)</f>
        <v>0</v>
      </c>
      <c r="N524">
        <f>IFERROR(IF(#REF!="",0,#REF!),0)</f>
        <v>0</v>
      </c>
      <c r="O524">
        <f>IFERROR(IF(#REF!="",0,#REF!+1),0)</f>
        <v>0</v>
      </c>
      <c r="P524">
        <f>IFERROR(IF(#REF!="",0,#REF!),0)</f>
        <v>0</v>
      </c>
      <c r="Q524">
        <f>IFERROR(IF(#REF!="",0,#REF!+1),0)</f>
        <v>0</v>
      </c>
      <c r="R524">
        <f>IFERROR(IF(#REF!="",0,#REF!),0)</f>
        <v>0</v>
      </c>
    </row>
    <row r="525" spans="7:18" x14ac:dyDescent="0.3">
      <c r="G525">
        <f t="shared" si="41"/>
        <v>0</v>
      </c>
      <c r="H525">
        <f t="shared" si="42"/>
        <v>0</v>
      </c>
      <c r="I525">
        <f t="shared" si="43"/>
        <v>0</v>
      </c>
      <c r="J525">
        <f t="shared" si="44"/>
        <v>0</v>
      </c>
      <c r="K525">
        <f t="shared" si="45"/>
        <v>0</v>
      </c>
      <c r="L525">
        <f>IFERROR(IF(#REF!="",0,#REF!),0)</f>
        <v>0</v>
      </c>
      <c r="M525">
        <f>IFERROR(IF(#REF!="",0,#REF!+1),0)</f>
        <v>0</v>
      </c>
      <c r="N525">
        <f>IFERROR(IF(#REF!="",0,#REF!),0)</f>
        <v>0</v>
      </c>
      <c r="O525">
        <f>IFERROR(IF(#REF!="",0,#REF!+1),0)</f>
        <v>0</v>
      </c>
      <c r="P525">
        <f>IFERROR(IF(#REF!="",0,#REF!),0)</f>
        <v>0</v>
      </c>
      <c r="Q525">
        <f>IFERROR(IF(#REF!="",0,#REF!+1),0)</f>
        <v>0</v>
      </c>
      <c r="R525">
        <f>IFERROR(IF(#REF!="",0,#REF!),0)</f>
        <v>0</v>
      </c>
    </row>
    <row r="526" spans="7:18" x14ac:dyDescent="0.3">
      <c r="G526">
        <f t="shared" si="41"/>
        <v>0</v>
      </c>
      <c r="H526">
        <f t="shared" si="42"/>
        <v>0</v>
      </c>
      <c r="I526">
        <f t="shared" si="43"/>
        <v>0</v>
      </c>
      <c r="J526">
        <f t="shared" si="44"/>
        <v>0</v>
      </c>
      <c r="K526">
        <f t="shared" si="45"/>
        <v>0</v>
      </c>
      <c r="L526">
        <f>IFERROR(IF(#REF!="",0,#REF!),0)</f>
        <v>0</v>
      </c>
      <c r="M526">
        <f>IFERROR(IF(#REF!="",0,#REF!+1),0)</f>
        <v>0</v>
      </c>
      <c r="N526">
        <f>IFERROR(IF(#REF!="",0,#REF!),0)</f>
        <v>0</v>
      </c>
      <c r="O526">
        <f>IFERROR(IF(#REF!="",0,#REF!+1),0)</f>
        <v>0</v>
      </c>
      <c r="P526">
        <f>IFERROR(IF(#REF!="",0,#REF!),0)</f>
        <v>0</v>
      </c>
      <c r="Q526">
        <f>IFERROR(IF(#REF!="",0,#REF!+1),0)</f>
        <v>0</v>
      </c>
      <c r="R526">
        <f>IFERROR(IF(#REF!="",0,#REF!),0)</f>
        <v>0</v>
      </c>
    </row>
    <row r="527" spans="7:18" x14ac:dyDescent="0.3">
      <c r="G527">
        <f t="shared" si="41"/>
        <v>0</v>
      </c>
      <c r="H527">
        <f t="shared" si="42"/>
        <v>0</v>
      </c>
      <c r="I527">
        <f t="shared" si="43"/>
        <v>0</v>
      </c>
      <c r="J527">
        <f t="shared" si="44"/>
        <v>0</v>
      </c>
      <c r="K527">
        <f t="shared" si="45"/>
        <v>0</v>
      </c>
      <c r="L527">
        <f>IFERROR(IF(#REF!="",0,#REF!),0)</f>
        <v>0</v>
      </c>
      <c r="M527">
        <f>IFERROR(IF(#REF!="",0,#REF!+1),0)</f>
        <v>0</v>
      </c>
      <c r="N527">
        <f>IFERROR(IF(#REF!="",0,#REF!),0)</f>
        <v>0</v>
      </c>
      <c r="O527">
        <f>IFERROR(IF(#REF!="",0,#REF!+1),0)</f>
        <v>0</v>
      </c>
      <c r="P527">
        <f>IFERROR(IF(#REF!="",0,#REF!),0)</f>
        <v>0</v>
      </c>
      <c r="Q527">
        <f>IFERROR(IF(#REF!="",0,#REF!+1),0)</f>
        <v>0</v>
      </c>
      <c r="R527">
        <f>IFERROR(IF(#REF!="",0,#REF!),0)</f>
        <v>0</v>
      </c>
    </row>
    <row r="528" spans="7:18" x14ac:dyDescent="0.3">
      <c r="G528">
        <f t="shared" si="41"/>
        <v>0</v>
      </c>
      <c r="H528">
        <f t="shared" si="42"/>
        <v>0</v>
      </c>
      <c r="I528">
        <f t="shared" si="43"/>
        <v>0</v>
      </c>
      <c r="J528">
        <f t="shared" si="44"/>
        <v>0</v>
      </c>
      <c r="K528">
        <f t="shared" si="45"/>
        <v>0</v>
      </c>
      <c r="L528">
        <f>IFERROR(IF(#REF!="",0,#REF!),0)</f>
        <v>0</v>
      </c>
      <c r="M528">
        <f>IFERROR(IF(#REF!="",0,#REF!+1),0)</f>
        <v>0</v>
      </c>
      <c r="N528">
        <f>IFERROR(IF(#REF!="",0,#REF!),0)</f>
        <v>0</v>
      </c>
      <c r="O528">
        <f>IFERROR(IF(#REF!="",0,#REF!+1),0)</f>
        <v>0</v>
      </c>
      <c r="P528">
        <f>IFERROR(IF(#REF!="",0,#REF!),0)</f>
        <v>0</v>
      </c>
      <c r="Q528">
        <f>IFERROR(IF(#REF!="",0,#REF!+1),0)</f>
        <v>0</v>
      </c>
      <c r="R528">
        <f>IFERROR(IF(#REF!="",0,#REF!),0)</f>
        <v>0</v>
      </c>
    </row>
    <row r="529" spans="7:18" x14ac:dyDescent="0.3">
      <c r="G529">
        <f t="shared" si="41"/>
        <v>0</v>
      </c>
      <c r="H529">
        <f t="shared" si="42"/>
        <v>0</v>
      </c>
      <c r="I529">
        <f t="shared" si="43"/>
        <v>0</v>
      </c>
      <c r="J529">
        <f t="shared" si="44"/>
        <v>0</v>
      </c>
      <c r="K529">
        <f t="shared" si="45"/>
        <v>0</v>
      </c>
      <c r="L529">
        <f>IFERROR(IF(#REF!="",0,#REF!),0)</f>
        <v>0</v>
      </c>
      <c r="M529">
        <f>IFERROR(IF(#REF!="",0,#REF!+1),0)</f>
        <v>0</v>
      </c>
      <c r="N529">
        <f>IFERROR(IF(#REF!="",0,#REF!),0)</f>
        <v>0</v>
      </c>
      <c r="O529">
        <f>IFERROR(IF(#REF!="",0,#REF!+1),0)</f>
        <v>0</v>
      </c>
      <c r="P529">
        <f>IFERROR(IF(#REF!="",0,#REF!),0)</f>
        <v>0</v>
      </c>
      <c r="Q529">
        <f>IFERROR(IF(#REF!="",0,#REF!+1),0)</f>
        <v>0</v>
      </c>
      <c r="R529">
        <f>IFERROR(IF(#REF!="",0,#REF!),0)</f>
        <v>0</v>
      </c>
    </row>
    <row r="530" spans="7:18" x14ac:dyDescent="0.3">
      <c r="G530">
        <f t="shared" si="41"/>
        <v>0</v>
      </c>
      <c r="H530">
        <f t="shared" si="42"/>
        <v>0</v>
      </c>
      <c r="I530">
        <f t="shared" si="43"/>
        <v>0</v>
      </c>
      <c r="J530">
        <f t="shared" si="44"/>
        <v>0</v>
      </c>
      <c r="K530">
        <f t="shared" si="45"/>
        <v>0</v>
      </c>
      <c r="L530">
        <f>IFERROR(IF(#REF!="",0,#REF!),0)</f>
        <v>0</v>
      </c>
      <c r="M530">
        <f>IFERROR(IF(#REF!="",0,#REF!+1),0)</f>
        <v>0</v>
      </c>
      <c r="N530">
        <f>IFERROR(IF(#REF!="",0,#REF!),0)</f>
        <v>0</v>
      </c>
      <c r="O530">
        <f>IFERROR(IF(#REF!="",0,#REF!+1),0)</f>
        <v>0</v>
      </c>
      <c r="P530">
        <f>IFERROR(IF(#REF!="",0,#REF!),0)</f>
        <v>0</v>
      </c>
      <c r="Q530">
        <f>IFERROR(IF(#REF!="",0,#REF!+1),0)</f>
        <v>0</v>
      </c>
      <c r="R530">
        <f>IFERROR(IF(#REF!="",0,#REF!),0)</f>
        <v>0</v>
      </c>
    </row>
    <row r="531" spans="7:18" x14ac:dyDescent="0.3">
      <c r="G531">
        <f t="shared" si="41"/>
        <v>0</v>
      </c>
      <c r="H531">
        <f t="shared" si="42"/>
        <v>0</v>
      </c>
      <c r="I531">
        <f t="shared" si="43"/>
        <v>0</v>
      </c>
      <c r="J531">
        <f t="shared" si="44"/>
        <v>0</v>
      </c>
      <c r="K531">
        <f t="shared" si="45"/>
        <v>0</v>
      </c>
      <c r="L531">
        <f>IFERROR(IF(#REF!="",0,#REF!),0)</f>
        <v>0</v>
      </c>
      <c r="M531">
        <f>IFERROR(IF(#REF!="",0,#REF!+1),0)</f>
        <v>0</v>
      </c>
      <c r="N531">
        <f>IFERROR(IF(#REF!="",0,#REF!),0)</f>
        <v>0</v>
      </c>
      <c r="O531">
        <f>IFERROR(IF(#REF!="",0,#REF!+1),0)</f>
        <v>0</v>
      </c>
      <c r="P531">
        <f>IFERROR(IF(#REF!="",0,#REF!),0)</f>
        <v>0</v>
      </c>
      <c r="Q531">
        <f>IFERROR(IF(#REF!="",0,#REF!+1),0)</f>
        <v>0</v>
      </c>
      <c r="R531">
        <f>IFERROR(IF(#REF!="",0,#REF!),0)</f>
        <v>0</v>
      </c>
    </row>
    <row r="532" spans="7:18" x14ac:dyDescent="0.3">
      <c r="G532">
        <f t="shared" si="41"/>
        <v>0</v>
      </c>
      <c r="H532">
        <f t="shared" si="42"/>
        <v>0</v>
      </c>
      <c r="I532">
        <f t="shared" si="43"/>
        <v>0</v>
      </c>
      <c r="J532">
        <f t="shared" si="44"/>
        <v>0</v>
      </c>
      <c r="K532">
        <f t="shared" si="45"/>
        <v>0</v>
      </c>
      <c r="L532">
        <f>IFERROR(IF(#REF!="",0,#REF!),0)</f>
        <v>0</v>
      </c>
      <c r="M532">
        <f>IFERROR(IF(#REF!="",0,#REF!+1),0)</f>
        <v>0</v>
      </c>
      <c r="N532">
        <f>IFERROR(IF(#REF!="",0,#REF!),0)</f>
        <v>0</v>
      </c>
      <c r="O532">
        <f>IFERROR(IF(#REF!="",0,#REF!+1),0)</f>
        <v>0</v>
      </c>
      <c r="P532">
        <f>IFERROR(IF(#REF!="",0,#REF!),0)</f>
        <v>0</v>
      </c>
      <c r="Q532">
        <f>IFERROR(IF(#REF!="",0,#REF!+1),0)</f>
        <v>0</v>
      </c>
      <c r="R532">
        <f>IFERROR(IF(#REF!="",0,#REF!),0)</f>
        <v>0</v>
      </c>
    </row>
    <row r="533" spans="7:18" x14ac:dyDescent="0.3">
      <c r="G533">
        <f t="shared" si="41"/>
        <v>0</v>
      </c>
      <c r="H533">
        <f t="shared" si="42"/>
        <v>0</v>
      </c>
      <c r="I533">
        <f t="shared" si="43"/>
        <v>0</v>
      </c>
      <c r="J533">
        <f t="shared" si="44"/>
        <v>0</v>
      </c>
      <c r="K533">
        <f t="shared" si="45"/>
        <v>0</v>
      </c>
      <c r="L533">
        <f>IFERROR(IF(#REF!="",0,#REF!),0)</f>
        <v>0</v>
      </c>
      <c r="M533">
        <f>IFERROR(IF(#REF!="",0,#REF!+1),0)</f>
        <v>0</v>
      </c>
      <c r="N533">
        <f>IFERROR(IF(#REF!="",0,#REF!),0)</f>
        <v>0</v>
      </c>
      <c r="O533">
        <f>IFERROR(IF(#REF!="",0,#REF!+1),0)</f>
        <v>0</v>
      </c>
      <c r="P533">
        <f>IFERROR(IF(#REF!="",0,#REF!),0)</f>
        <v>0</v>
      </c>
      <c r="Q533">
        <f>IFERROR(IF(#REF!="",0,#REF!+1),0)</f>
        <v>0</v>
      </c>
      <c r="R533">
        <f>IFERROR(IF(#REF!="",0,#REF!),0)</f>
        <v>0</v>
      </c>
    </row>
    <row r="534" spans="7:18" x14ac:dyDescent="0.3">
      <c r="G534">
        <f t="shared" si="41"/>
        <v>0</v>
      </c>
      <c r="H534">
        <f t="shared" si="42"/>
        <v>0</v>
      </c>
      <c r="I534">
        <f t="shared" si="43"/>
        <v>0</v>
      </c>
      <c r="J534">
        <f t="shared" si="44"/>
        <v>0</v>
      </c>
      <c r="K534">
        <f t="shared" si="45"/>
        <v>0</v>
      </c>
      <c r="L534">
        <f>IFERROR(IF(#REF!="",0,#REF!),0)</f>
        <v>0</v>
      </c>
      <c r="M534">
        <f>IFERROR(IF(#REF!="",0,#REF!+1),0)</f>
        <v>0</v>
      </c>
      <c r="N534">
        <f>IFERROR(IF(#REF!="",0,#REF!),0)</f>
        <v>0</v>
      </c>
      <c r="O534">
        <f>IFERROR(IF(#REF!="",0,#REF!+1),0)</f>
        <v>0</v>
      </c>
      <c r="P534">
        <f>IFERROR(IF(#REF!="",0,#REF!),0)</f>
        <v>0</v>
      </c>
      <c r="Q534">
        <f>IFERROR(IF(#REF!="",0,#REF!+1),0)</f>
        <v>0</v>
      </c>
      <c r="R534">
        <f>IFERROR(IF(#REF!="",0,#REF!),0)</f>
        <v>0</v>
      </c>
    </row>
    <row r="535" spans="7:18" x14ac:dyDescent="0.3">
      <c r="G535">
        <f t="shared" si="41"/>
        <v>0</v>
      </c>
      <c r="H535">
        <f t="shared" si="42"/>
        <v>0</v>
      </c>
      <c r="I535">
        <f t="shared" si="43"/>
        <v>0</v>
      </c>
      <c r="J535">
        <f t="shared" si="44"/>
        <v>0</v>
      </c>
      <c r="K535">
        <f t="shared" si="45"/>
        <v>0</v>
      </c>
      <c r="L535">
        <f>IFERROR(IF(#REF!="",0,#REF!),0)</f>
        <v>0</v>
      </c>
      <c r="M535">
        <f>IFERROR(IF(#REF!="",0,#REF!+1),0)</f>
        <v>0</v>
      </c>
      <c r="N535">
        <f>IFERROR(IF(#REF!="",0,#REF!),0)</f>
        <v>0</v>
      </c>
      <c r="O535">
        <f>IFERROR(IF(#REF!="",0,#REF!+1),0)</f>
        <v>0</v>
      </c>
      <c r="P535">
        <f>IFERROR(IF(#REF!="",0,#REF!),0)</f>
        <v>0</v>
      </c>
      <c r="Q535">
        <f>IFERROR(IF(#REF!="",0,#REF!+1),0)</f>
        <v>0</v>
      </c>
      <c r="R535">
        <f>IFERROR(IF(#REF!="",0,#REF!),0)</f>
        <v>0</v>
      </c>
    </row>
    <row r="536" spans="7:18" x14ac:dyDescent="0.3">
      <c r="G536">
        <f t="shared" si="41"/>
        <v>0</v>
      </c>
      <c r="H536">
        <f t="shared" si="42"/>
        <v>0</v>
      </c>
      <c r="I536">
        <f t="shared" si="43"/>
        <v>0</v>
      </c>
      <c r="J536">
        <f t="shared" si="44"/>
        <v>0</v>
      </c>
      <c r="K536">
        <f t="shared" si="45"/>
        <v>0</v>
      </c>
      <c r="L536">
        <f>IFERROR(IF(#REF!="",0,#REF!),0)</f>
        <v>0</v>
      </c>
      <c r="M536">
        <f>IFERROR(IF(#REF!="",0,#REF!+1),0)</f>
        <v>0</v>
      </c>
      <c r="N536">
        <f>IFERROR(IF(#REF!="",0,#REF!),0)</f>
        <v>0</v>
      </c>
      <c r="O536">
        <f>IFERROR(IF(#REF!="",0,#REF!+1),0)</f>
        <v>0</v>
      </c>
      <c r="P536">
        <f>IFERROR(IF(#REF!="",0,#REF!),0)</f>
        <v>0</v>
      </c>
      <c r="Q536">
        <f>IFERROR(IF(#REF!="",0,#REF!+1),0)</f>
        <v>0</v>
      </c>
      <c r="R536">
        <f>IFERROR(IF(#REF!="",0,#REF!),0)</f>
        <v>0</v>
      </c>
    </row>
    <row r="537" spans="7:18" x14ac:dyDescent="0.3">
      <c r="G537">
        <f t="shared" si="41"/>
        <v>0</v>
      </c>
      <c r="H537">
        <f t="shared" si="42"/>
        <v>0</v>
      </c>
      <c r="I537">
        <f t="shared" si="43"/>
        <v>0</v>
      </c>
      <c r="J537">
        <f t="shared" si="44"/>
        <v>0</v>
      </c>
      <c r="K537">
        <f t="shared" si="45"/>
        <v>0</v>
      </c>
      <c r="L537">
        <f>IFERROR(IF(#REF!="",0,#REF!),0)</f>
        <v>0</v>
      </c>
      <c r="M537">
        <f>IFERROR(IF(#REF!="",0,#REF!+1),0)</f>
        <v>0</v>
      </c>
      <c r="N537">
        <f>IFERROR(IF(#REF!="",0,#REF!),0)</f>
        <v>0</v>
      </c>
      <c r="O537">
        <f>IFERROR(IF(#REF!="",0,#REF!+1),0)</f>
        <v>0</v>
      </c>
      <c r="P537">
        <f>IFERROR(IF(#REF!="",0,#REF!),0)</f>
        <v>0</v>
      </c>
      <c r="Q537">
        <f>IFERROR(IF(#REF!="",0,#REF!+1),0)</f>
        <v>0</v>
      </c>
      <c r="R537">
        <f>IFERROR(IF(#REF!="",0,#REF!),0)</f>
        <v>0</v>
      </c>
    </row>
    <row r="538" spans="7:18" x14ac:dyDescent="0.3">
      <c r="G538">
        <f t="shared" si="41"/>
        <v>0</v>
      </c>
      <c r="H538">
        <f t="shared" si="42"/>
        <v>0</v>
      </c>
      <c r="I538">
        <f t="shared" si="43"/>
        <v>0</v>
      </c>
      <c r="J538">
        <f t="shared" si="44"/>
        <v>0</v>
      </c>
      <c r="K538">
        <f t="shared" si="45"/>
        <v>0</v>
      </c>
      <c r="L538">
        <f>IFERROR(IF(#REF!="",0,#REF!),0)</f>
        <v>0</v>
      </c>
      <c r="M538">
        <f>IFERROR(IF(#REF!="",0,#REF!+1),0)</f>
        <v>0</v>
      </c>
      <c r="N538">
        <f>IFERROR(IF(#REF!="",0,#REF!),0)</f>
        <v>0</v>
      </c>
      <c r="O538">
        <f>IFERROR(IF(#REF!="",0,#REF!+1),0)</f>
        <v>0</v>
      </c>
      <c r="P538">
        <f>IFERROR(IF(#REF!="",0,#REF!),0)</f>
        <v>0</v>
      </c>
      <c r="Q538">
        <f>IFERROR(IF(#REF!="",0,#REF!+1),0)</f>
        <v>0</v>
      </c>
      <c r="R538">
        <f>IFERROR(IF(#REF!="",0,#REF!),0)</f>
        <v>0</v>
      </c>
    </row>
    <row r="539" spans="7:18" x14ac:dyDescent="0.3">
      <c r="G539">
        <f t="shared" si="41"/>
        <v>0</v>
      </c>
      <c r="H539">
        <f t="shared" si="42"/>
        <v>0</v>
      </c>
      <c r="I539">
        <f t="shared" si="43"/>
        <v>0</v>
      </c>
      <c r="J539">
        <f t="shared" si="44"/>
        <v>0</v>
      </c>
      <c r="K539">
        <f t="shared" si="45"/>
        <v>0</v>
      </c>
      <c r="L539">
        <f>IFERROR(IF(#REF!="",0,#REF!),0)</f>
        <v>0</v>
      </c>
      <c r="M539">
        <f>IFERROR(IF(#REF!="",0,#REF!+1),0)</f>
        <v>0</v>
      </c>
      <c r="N539">
        <f>IFERROR(IF(#REF!="",0,#REF!),0)</f>
        <v>0</v>
      </c>
      <c r="O539">
        <f>IFERROR(IF(#REF!="",0,#REF!+1),0)</f>
        <v>0</v>
      </c>
      <c r="P539">
        <f>IFERROR(IF(#REF!="",0,#REF!),0)</f>
        <v>0</v>
      </c>
      <c r="Q539">
        <f>IFERROR(IF(#REF!="",0,#REF!+1),0)</f>
        <v>0</v>
      </c>
      <c r="R539">
        <f>IFERROR(IF(#REF!="",0,#REF!),0)</f>
        <v>0</v>
      </c>
    </row>
    <row r="540" spans="7:18" x14ac:dyDescent="0.3">
      <c r="G540">
        <f t="shared" si="41"/>
        <v>0</v>
      </c>
      <c r="H540">
        <f t="shared" si="42"/>
        <v>0</v>
      </c>
      <c r="I540">
        <f t="shared" si="43"/>
        <v>0</v>
      </c>
      <c r="J540">
        <f t="shared" si="44"/>
        <v>0</v>
      </c>
      <c r="K540">
        <f t="shared" si="45"/>
        <v>0</v>
      </c>
      <c r="L540">
        <f>IFERROR(IF(#REF!="",0,#REF!),0)</f>
        <v>0</v>
      </c>
      <c r="M540">
        <f>IFERROR(IF(#REF!="",0,#REF!+1),0)</f>
        <v>0</v>
      </c>
      <c r="N540">
        <f>IFERROR(IF(#REF!="",0,#REF!),0)</f>
        <v>0</v>
      </c>
      <c r="O540">
        <f>IFERROR(IF(#REF!="",0,#REF!+1),0)</f>
        <v>0</v>
      </c>
      <c r="P540">
        <f>IFERROR(IF(#REF!="",0,#REF!),0)</f>
        <v>0</v>
      </c>
      <c r="Q540">
        <f>IFERROR(IF(#REF!="",0,#REF!+1),0)</f>
        <v>0</v>
      </c>
      <c r="R540">
        <f>IFERROR(IF(#REF!="",0,#REF!),0)</f>
        <v>0</v>
      </c>
    </row>
    <row r="541" spans="7:18" x14ac:dyDescent="0.3">
      <c r="G541">
        <f t="shared" si="41"/>
        <v>0</v>
      </c>
      <c r="H541">
        <f t="shared" si="42"/>
        <v>0</v>
      </c>
      <c r="I541">
        <f t="shared" si="43"/>
        <v>0</v>
      </c>
      <c r="J541">
        <f t="shared" si="44"/>
        <v>0</v>
      </c>
      <c r="K541">
        <f t="shared" si="45"/>
        <v>0</v>
      </c>
      <c r="L541">
        <f>IFERROR(IF(#REF!="",0,#REF!),0)</f>
        <v>0</v>
      </c>
      <c r="M541">
        <f>IFERROR(IF(#REF!="",0,#REF!+1),0)</f>
        <v>0</v>
      </c>
      <c r="N541">
        <f>IFERROR(IF(#REF!="",0,#REF!),0)</f>
        <v>0</v>
      </c>
      <c r="O541">
        <f>IFERROR(IF(#REF!="",0,#REF!+1),0)</f>
        <v>0</v>
      </c>
      <c r="P541">
        <f>IFERROR(IF(#REF!="",0,#REF!),0)</f>
        <v>0</v>
      </c>
      <c r="Q541">
        <f>IFERROR(IF(#REF!="",0,#REF!+1),0)</f>
        <v>0</v>
      </c>
      <c r="R541">
        <f>IFERROR(IF(#REF!="",0,#REF!),0)</f>
        <v>0</v>
      </c>
    </row>
    <row r="542" spans="7:18" x14ac:dyDescent="0.3">
      <c r="G542">
        <f t="shared" si="41"/>
        <v>0</v>
      </c>
      <c r="H542">
        <f t="shared" si="42"/>
        <v>0</v>
      </c>
      <c r="I542">
        <f t="shared" si="43"/>
        <v>0</v>
      </c>
      <c r="J542">
        <f t="shared" si="44"/>
        <v>0</v>
      </c>
      <c r="K542">
        <f t="shared" si="45"/>
        <v>0</v>
      </c>
      <c r="L542">
        <f>IFERROR(IF(#REF!="",0,#REF!),0)</f>
        <v>0</v>
      </c>
      <c r="M542">
        <f>IFERROR(IF(#REF!="",0,#REF!+1),0)</f>
        <v>0</v>
      </c>
      <c r="N542">
        <f>IFERROR(IF(#REF!="",0,#REF!),0)</f>
        <v>0</v>
      </c>
      <c r="O542">
        <f>IFERROR(IF(#REF!="",0,#REF!+1),0)</f>
        <v>0</v>
      </c>
      <c r="P542">
        <f>IFERROR(IF(#REF!="",0,#REF!),0)</f>
        <v>0</v>
      </c>
      <c r="Q542">
        <f>IFERROR(IF(#REF!="",0,#REF!+1),0)</f>
        <v>0</v>
      </c>
      <c r="R542">
        <f>IFERROR(IF(#REF!="",0,#REF!),0)</f>
        <v>0</v>
      </c>
    </row>
    <row r="543" spans="7:18" x14ac:dyDescent="0.3">
      <c r="G543">
        <f t="shared" si="41"/>
        <v>0</v>
      </c>
      <c r="H543">
        <f t="shared" si="42"/>
        <v>0</v>
      </c>
      <c r="I543">
        <f t="shared" si="43"/>
        <v>0</v>
      </c>
      <c r="J543">
        <f t="shared" si="44"/>
        <v>0</v>
      </c>
      <c r="K543">
        <f t="shared" si="45"/>
        <v>0</v>
      </c>
      <c r="L543">
        <f>IFERROR(IF(#REF!="",0,#REF!),0)</f>
        <v>0</v>
      </c>
      <c r="M543">
        <f>IFERROR(IF(#REF!="",0,#REF!+1),0)</f>
        <v>0</v>
      </c>
      <c r="N543">
        <f>IFERROR(IF(#REF!="",0,#REF!),0)</f>
        <v>0</v>
      </c>
      <c r="O543">
        <f>IFERROR(IF(#REF!="",0,#REF!+1),0)</f>
        <v>0</v>
      </c>
      <c r="P543">
        <f>IFERROR(IF(#REF!="",0,#REF!),0)</f>
        <v>0</v>
      </c>
      <c r="Q543">
        <f>IFERROR(IF(#REF!="",0,#REF!+1),0)</f>
        <v>0</v>
      </c>
      <c r="R543">
        <f>IFERROR(IF(#REF!="",0,#REF!),0)</f>
        <v>0</v>
      </c>
    </row>
    <row r="544" spans="7:18" x14ac:dyDescent="0.3">
      <c r="G544">
        <f t="shared" si="41"/>
        <v>0</v>
      </c>
      <c r="H544">
        <f t="shared" si="42"/>
        <v>0</v>
      </c>
      <c r="I544">
        <f t="shared" si="43"/>
        <v>0</v>
      </c>
      <c r="J544">
        <f t="shared" si="44"/>
        <v>0</v>
      </c>
      <c r="K544">
        <f t="shared" si="45"/>
        <v>0</v>
      </c>
      <c r="L544">
        <f>IFERROR(IF(#REF!="",0,#REF!),0)</f>
        <v>0</v>
      </c>
      <c r="M544">
        <f>IFERROR(IF(#REF!="",0,#REF!+1),0)</f>
        <v>0</v>
      </c>
      <c r="N544">
        <f>IFERROR(IF(#REF!="",0,#REF!),0)</f>
        <v>0</v>
      </c>
      <c r="O544">
        <f>IFERROR(IF(#REF!="",0,#REF!+1),0)</f>
        <v>0</v>
      </c>
      <c r="P544">
        <f>IFERROR(IF(#REF!="",0,#REF!),0)</f>
        <v>0</v>
      </c>
      <c r="Q544">
        <f>IFERROR(IF(#REF!="",0,#REF!+1),0)</f>
        <v>0</v>
      </c>
      <c r="R544">
        <f>IFERROR(IF(#REF!="",0,#REF!),0)</f>
        <v>0</v>
      </c>
    </row>
    <row r="545" spans="7:18" x14ac:dyDescent="0.3">
      <c r="G545">
        <f t="shared" si="41"/>
        <v>0</v>
      </c>
      <c r="H545">
        <f t="shared" si="42"/>
        <v>0</v>
      </c>
      <c r="I545">
        <f t="shared" si="43"/>
        <v>0</v>
      </c>
      <c r="J545">
        <f t="shared" si="44"/>
        <v>0</v>
      </c>
      <c r="K545">
        <f t="shared" si="45"/>
        <v>0</v>
      </c>
      <c r="L545">
        <f>IFERROR(IF(#REF!="",0,#REF!),0)</f>
        <v>0</v>
      </c>
      <c r="M545">
        <f>IFERROR(IF(#REF!="",0,#REF!+1),0)</f>
        <v>0</v>
      </c>
      <c r="N545">
        <f>IFERROR(IF(#REF!="",0,#REF!),0)</f>
        <v>0</v>
      </c>
      <c r="O545">
        <f>IFERROR(IF(#REF!="",0,#REF!+1),0)</f>
        <v>0</v>
      </c>
      <c r="P545">
        <f>IFERROR(IF(#REF!="",0,#REF!),0)</f>
        <v>0</v>
      </c>
      <c r="Q545">
        <f>IFERROR(IF(#REF!="",0,#REF!+1),0)</f>
        <v>0</v>
      </c>
      <c r="R545">
        <f>IFERROR(IF(#REF!="",0,#REF!),0)</f>
        <v>0</v>
      </c>
    </row>
    <row r="546" spans="7:18" x14ac:dyDescent="0.3">
      <c r="G546">
        <f t="shared" si="41"/>
        <v>0</v>
      </c>
      <c r="H546">
        <f t="shared" si="42"/>
        <v>0</v>
      </c>
      <c r="I546">
        <f t="shared" si="43"/>
        <v>0</v>
      </c>
      <c r="J546">
        <f t="shared" si="44"/>
        <v>0</v>
      </c>
      <c r="K546">
        <f t="shared" si="45"/>
        <v>0</v>
      </c>
      <c r="L546">
        <f>IFERROR(IF(#REF!="",0,#REF!),0)</f>
        <v>0</v>
      </c>
      <c r="M546">
        <f>IFERROR(IF(#REF!="",0,#REF!+1),0)</f>
        <v>0</v>
      </c>
      <c r="N546">
        <f>IFERROR(IF(#REF!="",0,#REF!),0)</f>
        <v>0</v>
      </c>
      <c r="O546">
        <f>IFERROR(IF(#REF!="",0,#REF!+1),0)</f>
        <v>0</v>
      </c>
      <c r="P546">
        <f>IFERROR(IF(#REF!="",0,#REF!),0)</f>
        <v>0</v>
      </c>
      <c r="Q546">
        <f>IFERROR(IF(#REF!="",0,#REF!+1),0)</f>
        <v>0</v>
      </c>
      <c r="R546">
        <f>IFERROR(IF(#REF!="",0,#REF!),0)</f>
        <v>0</v>
      </c>
    </row>
    <row r="547" spans="7:18" x14ac:dyDescent="0.3">
      <c r="G547">
        <f t="shared" si="41"/>
        <v>0</v>
      </c>
      <c r="H547">
        <f t="shared" si="42"/>
        <v>0</v>
      </c>
      <c r="I547">
        <f t="shared" si="43"/>
        <v>0</v>
      </c>
      <c r="J547">
        <f t="shared" si="44"/>
        <v>0</v>
      </c>
      <c r="K547">
        <f t="shared" si="45"/>
        <v>0</v>
      </c>
      <c r="L547">
        <f>IFERROR(IF(#REF!="",0,#REF!),0)</f>
        <v>0</v>
      </c>
      <c r="M547">
        <f>IFERROR(IF(#REF!="",0,#REF!+1),0)</f>
        <v>0</v>
      </c>
      <c r="N547">
        <f>IFERROR(IF(#REF!="",0,#REF!),0)</f>
        <v>0</v>
      </c>
      <c r="O547">
        <f>IFERROR(IF(#REF!="",0,#REF!+1),0)</f>
        <v>0</v>
      </c>
      <c r="P547">
        <f>IFERROR(IF(#REF!="",0,#REF!),0)</f>
        <v>0</v>
      </c>
      <c r="Q547">
        <f>IFERROR(IF(#REF!="",0,#REF!+1),0)</f>
        <v>0</v>
      </c>
      <c r="R547">
        <f>IFERROR(IF(#REF!="",0,#REF!),0)</f>
        <v>0</v>
      </c>
    </row>
    <row r="548" spans="7:18" x14ac:dyDescent="0.3">
      <c r="G548">
        <f t="shared" si="41"/>
        <v>0</v>
      </c>
      <c r="H548">
        <f t="shared" si="42"/>
        <v>0</v>
      </c>
      <c r="I548">
        <f t="shared" si="43"/>
        <v>0</v>
      </c>
      <c r="J548">
        <f t="shared" si="44"/>
        <v>0</v>
      </c>
      <c r="K548">
        <f t="shared" si="45"/>
        <v>0</v>
      </c>
      <c r="L548">
        <f>IFERROR(IF(#REF!="",0,#REF!),0)</f>
        <v>0</v>
      </c>
      <c r="M548">
        <f>IFERROR(IF(#REF!="",0,#REF!+1),0)</f>
        <v>0</v>
      </c>
      <c r="N548">
        <f>IFERROR(IF(#REF!="",0,#REF!),0)</f>
        <v>0</v>
      </c>
      <c r="O548">
        <f>IFERROR(IF(#REF!="",0,#REF!+1),0)</f>
        <v>0</v>
      </c>
      <c r="P548">
        <f>IFERROR(IF(#REF!="",0,#REF!),0)</f>
        <v>0</v>
      </c>
      <c r="Q548">
        <f>IFERROR(IF(#REF!="",0,#REF!+1),0)</f>
        <v>0</v>
      </c>
      <c r="R548">
        <f>IFERROR(IF(#REF!="",0,#REF!),0)</f>
        <v>0</v>
      </c>
    </row>
    <row r="549" spans="7:18" x14ac:dyDescent="0.3">
      <c r="G549">
        <f t="shared" si="41"/>
        <v>0</v>
      </c>
      <c r="H549">
        <f t="shared" si="42"/>
        <v>0</v>
      </c>
      <c r="I549">
        <f t="shared" si="43"/>
        <v>0</v>
      </c>
      <c r="J549">
        <f t="shared" si="44"/>
        <v>0</v>
      </c>
      <c r="K549">
        <f t="shared" si="45"/>
        <v>0</v>
      </c>
      <c r="L549">
        <f>IFERROR(IF(#REF!="",0,#REF!),0)</f>
        <v>0</v>
      </c>
      <c r="M549">
        <f>IFERROR(IF(#REF!="",0,#REF!+1),0)</f>
        <v>0</v>
      </c>
      <c r="N549">
        <f>IFERROR(IF(#REF!="",0,#REF!),0)</f>
        <v>0</v>
      </c>
      <c r="O549">
        <f>IFERROR(IF(#REF!="",0,#REF!+1),0)</f>
        <v>0</v>
      </c>
      <c r="P549">
        <f>IFERROR(IF(#REF!="",0,#REF!),0)</f>
        <v>0</v>
      </c>
      <c r="Q549">
        <f>IFERROR(IF(#REF!="",0,#REF!+1),0)</f>
        <v>0</v>
      </c>
      <c r="R549">
        <f>IFERROR(IF(#REF!="",0,#REF!),0)</f>
        <v>0</v>
      </c>
    </row>
    <row r="550" spans="7:18" x14ac:dyDescent="0.3">
      <c r="G550">
        <f t="shared" si="41"/>
        <v>0</v>
      </c>
      <c r="H550">
        <f t="shared" si="42"/>
        <v>0</v>
      </c>
      <c r="I550">
        <f t="shared" si="43"/>
        <v>0</v>
      </c>
      <c r="J550">
        <f t="shared" si="44"/>
        <v>0</v>
      </c>
      <c r="K550">
        <f t="shared" si="45"/>
        <v>0</v>
      </c>
      <c r="L550">
        <f>IFERROR(IF(#REF!="",0,#REF!),0)</f>
        <v>0</v>
      </c>
      <c r="M550">
        <f>IFERROR(IF(#REF!="",0,#REF!+1),0)</f>
        <v>0</v>
      </c>
      <c r="N550">
        <f>IFERROR(IF(#REF!="",0,#REF!),0)</f>
        <v>0</v>
      </c>
      <c r="O550">
        <f>IFERROR(IF(#REF!="",0,#REF!+1),0)</f>
        <v>0</v>
      </c>
      <c r="P550">
        <f>IFERROR(IF(#REF!="",0,#REF!),0)</f>
        <v>0</v>
      </c>
      <c r="Q550">
        <f>IFERROR(IF(#REF!="",0,#REF!+1),0)</f>
        <v>0</v>
      </c>
      <c r="R550">
        <f>IFERROR(IF(#REF!="",0,#REF!),0)</f>
        <v>0</v>
      </c>
    </row>
    <row r="551" spans="7:18" x14ac:dyDescent="0.3">
      <c r="G551">
        <f t="shared" si="41"/>
        <v>0</v>
      </c>
      <c r="H551">
        <f t="shared" si="42"/>
        <v>0</v>
      </c>
      <c r="I551">
        <f t="shared" si="43"/>
        <v>0</v>
      </c>
      <c r="J551">
        <f t="shared" si="44"/>
        <v>0</v>
      </c>
      <c r="K551">
        <f t="shared" si="45"/>
        <v>0</v>
      </c>
      <c r="L551">
        <f>IFERROR(IF(#REF!="",0,#REF!),0)</f>
        <v>0</v>
      </c>
      <c r="M551">
        <f>IFERROR(IF(#REF!="",0,#REF!+1),0)</f>
        <v>0</v>
      </c>
      <c r="N551">
        <f>IFERROR(IF(#REF!="",0,#REF!),0)</f>
        <v>0</v>
      </c>
      <c r="O551">
        <f>IFERROR(IF(#REF!="",0,#REF!+1),0)</f>
        <v>0</v>
      </c>
      <c r="P551">
        <f>IFERROR(IF(#REF!="",0,#REF!),0)</f>
        <v>0</v>
      </c>
      <c r="Q551">
        <f>IFERROR(IF(#REF!="",0,#REF!+1),0)</f>
        <v>0</v>
      </c>
      <c r="R551">
        <f>IFERROR(IF(#REF!="",0,#REF!),0)</f>
        <v>0</v>
      </c>
    </row>
    <row r="552" spans="7:18" x14ac:dyDescent="0.3">
      <c r="G552">
        <f t="shared" si="41"/>
        <v>0</v>
      </c>
      <c r="H552">
        <f t="shared" si="42"/>
        <v>0</v>
      </c>
      <c r="I552">
        <f t="shared" si="43"/>
        <v>0</v>
      </c>
      <c r="J552">
        <f t="shared" si="44"/>
        <v>0</v>
      </c>
      <c r="K552">
        <f t="shared" si="45"/>
        <v>0</v>
      </c>
      <c r="L552">
        <f>IFERROR(IF(#REF!="",0,#REF!),0)</f>
        <v>0</v>
      </c>
      <c r="M552">
        <f>IFERROR(IF(#REF!="",0,#REF!+1),0)</f>
        <v>0</v>
      </c>
      <c r="N552">
        <f>IFERROR(IF(#REF!="",0,#REF!),0)</f>
        <v>0</v>
      </c>
      <c r="O552">
        <f>IFERROR(IF(#REF!="",0,#REF!+1),0)</f>
        <v>0</v>
      </c>
      <c r="P552">
        <f>IFERROR(IF(#REF!="",0,#REF!),0)</f>
        <v>0</v>
      </c>
      <c r="Q552">
        <f>IFERROR(IF(#REF!="",0,#REF!+1),0)</f>
        <v>0</v>
      </c>
      <c r="R552">
        <f>IFERROR(IF(#REF!="",0,#REF!),0)</f>
        <v>0</v>
      </c>
    </row>
    <row r="553" spans="7:18" x14ac:dyDescent="0.3">
      <c r="G553">
        <f t="shared" si="41"/>
        <v>0</v>
      </c>
      <c r="H553">
        <f t="shared" si="42"/>
        <v>0</v>
      </c>
      <c r="I553">
        <f t="shared" si="43"/>
        <v>0</v>
      </c>
      <c r="J553">
        <f t="shared" si="44"/>
        <v>0</v>
      </c>
      <c r="K553">
        <f t="shared" si="45"/>
        <v>0</v>
      </c>
      <c r="L553">
        <f>IFERROR(IF(#REF!="",0,#REF!),0)</f>
        <v>0</v>
      </c>
      <c r="M553">
        <f>IFERROR(IF(#REF!="",0,#REF!+1),0)</f>
        <v>0</v>
      </c>
      <c r="N553">
        <f>IFERROR(IF(#REF!="",0,#REF!),0)</f>
        <v>0</v>
      </c>
      <c r="O553">
        <f>IFERROR(IF(#REF!="",0,#REF!+1),0)</f>
        <v>0</v>
      </c>
      <c r="P553">
        <f>IFERROR(IF(#REF!="",0,#REF!),0)</f>
        <v>0</v>
      </c>
      <c r="Q553">
        <f>IFERROR(IF(#REF!="",0,#REF!+1),0)</f>
        <v>0</v>
      </c>
      <c r="R553">
        <f>IFERROR(IF(#REF!="",0,#REF!),0)</f>
        <v>0</v>
      </c>
    </row>
    <row r="554" spans="7:18" x14ac:dyDescent="0.3">
      <c r="G554">
        <f t="shared" si="41"/>
        <v>0</v>
      </c>
      <c r="H554">
        <f t="shared" si="42"/>
        <v>0</v>
      </c>
      <c r="I554">
        <f t="shared" si="43"/>
        <v>0</v>
      </c>
      <c r="J554">
        <f t="shared" si="44"/>
        <v>0</v>
      </c>
      <c r="K554">
        <f t="shared" si="45"/>
        <v>0</v>
      </c>
      <c r="L554">
        <f>IFERROR(IF(#REF!="",0,#REF!),0)</f>
        <v>0</v>
      </c>
      <c r="M554">
        <f>IFERROR(IF(#REF!="",0,#REF!+1),0)</f>
        <v>0</v>
      </c>
      <c r="N554">
        <f>IFERROR(IF(#REF!="",0,#REF!),0)</f>
        <v>0</v>
      </c>
      <c r="O554">
        <f>IFERROR(IF(#REF!="",0,#REF!+1),0)</f>
        <v>0</v>
      </c>
      <c r="P554">
        <f>IFERROR(IF(#REF!="",0,#REF!),0)</f>
        <v>0</v>
      </c>
      <c r="Q554">
        <f>IFERROR(IF(#REF!="",0,#REF!+1),0)</f>
        <v>0</v>
      </c>
      <c r="R554">
        <f>IFERROR(IF(#REF!="",0,#REF!),0)</f>
        <v>0</v>
      </c>
    </row>
    <row r="555" spans="7:18" x14ac:dyDescent="0.3">
      <c r="G555">
        <f t="shared" si="41"/>
        <v>0</v>
      </c>
      <c r="H555">
        <f t="shared" si="42"/>
        <v>0</v>
      </c>
      <c r="I555">
        <f t="shared" si="43"/>
        <v>0</v>
      </c>
      <c r="J555">
        <f t="shared" si="44"/>
        <v>0</v>
      </c>
      <c r="K555">
        <f t="shared" si="45"/>
        <v>0</v>
      </c>
      <c r="L555">
        <f>IFERROR(IF(#REF!="",0,#REF!),0)</f>
        <v>0</v>
      </c>
      <c r="M555">
        <f>IFERROR(IF(#REF!="",0,#REF!+1),0)</f>
        <v>0</v>
      </c>
      <c r="N555">
        <f>IFERROR(IF(#REF!="",0,#REF!),0)</f>
        <v>0</v>
      </c>
      <c r="O555">
        <f>IFERROR(IF(#REF!="",0,#REF!+1),0)</f>
        <v>0</v>
      </c>
      <c r="P555">
        <f>IFERROR(IF(#REF!="",0,#REF!),0)</f>
        <v>0</v>
      </c>
      <c r="Q555">
        <f>IFERROR(IF(#REF!="",0,#REF!+1),0)</f>
        <v>0</v>
      </c>
      <c r="R555">
        <f>IFERROR(IF(#REF!="",0,#REF!),0)</f>
        <v>0</v>
      </c>
    </row>
    <row r="556" spans="7:18" x14ac:dyDescent="0.3">
      <c r="G556">
        <f t="shared" si="41"/>
        <v>0</v>
      </c>
      <c r="H556">
        <f t="shared" si="42"/>
        <v>0</v>
      </c>
      <c r="I556">
        <f t="shared" si="43"/>
        <v>0</v>
      </c>
      <c r="J556">
        <f t="shared" si="44"/>
        <v>0</v>
      </c>
      <c r="K556">
        <f t="shared" si="45"/>
        <v>0</v>
      </c>
      <c r="L556">
        <f>IFERROR(IF(#REF!="",0,#REF!),0)</f>
        <v>0</v>
      </c>
      <c r="M556">
        <f>IFERROR(IF(#REF!="",0,#REF!+1),0)</f>
        <v>0</v>
      </c>
      <c r="N556">
        <f>IFERROR(IF(#REF!="",0,#REF!),0)</f>
        <v>0</v>
      </c>
      <c r="O556">
        <f>IFERROR(IF(#REF!="",0,#REF!+1),0)</f>
        <v>0</v>
      </c>
      <c r="P556">
        <f>IFERROR(IF(#REF!="",0,#REF!),0)</f>
        <v>0</v>
      </c>
      <c r="Q556">
        <f>IFERROR(IF(#REF!="",0,#REF!+1),0)</f>
        <v>0</v>
      </c>
      <c r="R556">
        <f>IFERROR(IF(#REF!="",0,#REF!),0)</f>
        <v>0</v>
      </c>
    </row>
    <row r="557" spans="7:18" x14ac:dyDescent="0.3">
      <c r="G557">
        <f t="shared" si="41"/>
        <v>0</v>
      </c>
      <c r="H557">
        <f t="shared" si="42"/>
        <v>0</v>
      </c>
      <c r="I557">
        <f t="shared" si="43"/>
        <v>0</v>
      </c>
      <c r="J557">
        <f t="shared" si="44"/>
        <v>0</v>
      </c>
      <c r="K557">
        <f t="shared" si="45"/>
        <v>0</v>
      </c>
      <c r="L557">
        <f>IFERROR(IF(#REF!="",0,#REF!),0)</f>
        <v>0</v>
      </c>
      <c r="M557">
        <f>IFERROR(IF(#REF!="",0,#REF!+1),0)</f>
        <v>0</v>
      </c>
      <c r="N557">
        <f>IFERROR(IF(#REF!="",0,#REF!),0)</f>
        <v>0</v>
      </c>
      <c r="O557">
        <f>IFERROR(IF(#REF!="",0,#REF!+1),0)</f>
        <v>0</v>
      </c>
      <c r="P557">
        <f>IFERROR(IF(#REF!="",0,#REF!),0)</f>
        <v>0</v>
      </c>
      <c r="Q557">
        <f>IFERROR(IF(#REF!="",0,#REF!+1),0)</f>
        <v>0</v>
      </c>
      <c r="R557">
        <f>IFERROR(IF(#REF!="",0,#REF!),0)</f>
        <v>0</v>
      </c>
    </row>
    <row r="558" spans="7:18" x14ac:dyDescent="0.3">
      <c r="G558">
        <f t="shared" si="41"/>
        <v>0</v>
      </c>
      <c r="H558">
        <f t="shared" si="42"/>
        <v>0</v>
      </c>
      <c r="I558">
        <f t="shared" si="43"/>
        <v>0</v>
      </c>
      <c r="J558">
        <f t="shared" si="44"/>
        <v>0</v>
      </c>
      <c r="K558">
        <f t="shared" si="45"/>
        <v>0</v>
      </c>
      <c r="L558">
        <f>IFERROR(IF(#REF!="",0,#REF!),0)</f>
        <v>0</v>
      </c>
      <c r="M558">
        <f>IFERROR(IF(#REF!="",0,#REF!+1),0)</f>
        <v>0</v>
      </c>
      <c r="N558">
        <f>IFERROR(IF(#REF!="",0,#REF!),0)</f>
        <v>0</v>
      </c>
      <c r="O558">
        <f>IFERROR(IF(#REF!="",0,#REF!+1),0)</f>
        <v>0</v>
      </c>
      <c r="P558">
        <f>IFERROR(IF(#REF!="",0,#REF!),0)</f>
        <v>0</v>
      </c>
      <c r="Q558">
        <f>IFERROR(IF(#REF!="",0,#REF!+1),0)</f>
        <v>0</v>
      </c>
      <c r="R558">
        <f>IFERROR(IF(#REF!="",0,#REF!),0)</f>
        <v>0</v>
      </c>
    </row>
    <row r="559" spans="7:18" x14ac:dyDescent="0.3">
      <c r="G559">
        <f t="shared" si="41"/>
        <v>0</v>
      </c>
      <c r="H559">
        <f t="shared" si="42"/>
        <v>0</v>
      </c>
      <c r="I559">
        <f t="shared" si="43"/>
        <v>0</v>
      </c>
      <c r="J559">
        <f t="shared" si="44"/>
        <v>0</v>
      </c>
      <c r="K559">
        <f t="shared" si="45"/>
        <v>0</v>
      </c>
      <c r="L559">
        <f>IFERROR(IF(#REF!="",0,#REF!),0)</f>
        <v>0</v>
      </c>
      <c r="M559">
        <f>IFERROR(IF(#REF!="",0,#REF!+1),0)</f>
        <v>0</v>
      </c>
      <c r="N559">
        <f>IFERROR(IF(#REF!="",0,#REF!),0)</f>
        <v>0</v>
      </c>
      <c r="O559">
        <f>IFERROR(IF(#REF!="",0,#REF!+1),0)</f>
        <v>0</v>
      </c>
      <c r="P559">
        <f>IFERROR(IF(#REF!="",0,#REF!),0)</f>
        <v>0</v>
      </c>
      <c r="Q559">
        <f>IFERROR(IF(#REF!="",0,#REF!+1),0)</f>
        <v>0</v>
      </c>
      <c r="R559">
        <f>IFERROR(IF(#REF!="",0,#REF!),0)</f>
        <v>0</v>
      </c>
    </row>
    <row r="560" spans="7:18" x14ac:dyDescent="0.3">
      <c r="G560">
        <f t="shared" si="41"/>
        <v>0</v>
      </c>
      <c r="H560">
        <f t="shared" si="42"/>
        <v>0</v>
      </c>
      <c r="I560">
        <f t="shared" si="43"/>
        <v>0</v>
      </c>
      <c r="J560">
        <f t="shared" si="44"/>
        <v>0</v>
      </c>
      <c r="K560">
        <f t="shared" si="45"/>
        <v>0</v>
      </c>
      <c r="L560">
        <f>IFERROR(IF(#REF!="",0,#REF!),0)</f>
        <v>0</v>
      </c>
      <c r="M560">
        <f>IFERROR(IF(#REF!="",0,#REF!+1),0)</f>
        <v>0</v>
      </c>
      <c r="N560">
        <f>IFERROR(IF(#REF!="",0,#REF!),0)</f>
        <v>0</v>
      </c>
      <c r="O560">
        <f>IFERROR(IF(#REF!="",0,#REF!+1),0)</f>
        <v>0</v>
      </c>
      <c r="P560">
        <f>IFERROR(IF(#REF!="",0,#REF!),0)</f>
        <v>0</v>
      </c>
      <c r="Q560">
        <f>IFERROR(IF(#REF!="",0,#REF!+1),0)</f>
        <v>0</v>
      </c>
      <c r="R560">
        <f>IFERROR(IF(#REF!="",0,#REF!),0)</f>
        <v>0</v>
      </c>
    </row>
    <row r="561" spans="7:18" x14ac:dyDescent="0.3">
      <c r="G561">
        <f t="shared" si="41"/>
        <v>0</v>
      </c>
      <c r="H561">
        <f t="shared" si="42"/>
        <v>0</v>
      </c>
      <c r="I561">
        <f t="shared" si="43"/>
        <v>0</v>
      </c>
      <c r="J561">
        <f t="shared" si="44"/>
        <v>0</v>
      </c>
      <c r="K561">
        <f t="shared" si="45"/>
        <v>0</v>
      </c>
      <c r="L561">
        <f>IFERROR(IF(#REF!="",0,#REF!),0)</f>
        <v>0</v>
      </c>
      <c r="M561">
        <f>IFERROR(IF(#REF!="",0,#REF!+1),0)</f>
        <v>0</v>
      </c>
      <c r="N561">
        <f>IFERROR(IF(#REF!="",0,#REF!),0)</f>
        <v>0</v>
      </c>
      <c r="O561">
        <f>IFERROR(IF(#REF!="",0,#REF!+1),0)</f>
        <v>0</v>
      </c>
      <c r="P561">
        <f>IFERROR(IF(#REF!="",0,#REF!),0)</f>
        <v>0</v>
      </c>
      <c r="Q561">
        <f>IFERROR(IF(#REF!="",0,#REF!+1),0)</f>
        <v>0</v>
      </c>
      <c r="R561">
        <f>IFERROR(IF(#REF!="",0,#REF!),0)</f>
        <v>0</v>
      </c>
    </row>
    <row r="562" spans="7:18" x14ac:dyDescent="0.3">
      <c r="G562">
        <f t="shared" si="41"/>
        <v>0</v>
      </c>
      <c r="H562">
        <f t="shared" si="42"/>
        <v>0</v>
      </c>
      <c r="I562">
        <f t="shared" si="43"/>
        <v>0</v>
      </c>
      <c r="J562">
        <f t="shared" si="44"/>
        <v>0</v>
      </c>
      <c r="K562">
        <f t="shared" si="45"/>
        <v>0</v>
      </c>
      <c r="L562">
        <f>IFERROR(IF(#REF!="",0,#REF!),0)</f>
        <v>0</v>
      </c>
      <c r="M562">
        <f>IFERROR(IF(#REF!="",0,#REF!+1),0)</f>
        <v>0</v>
      </c>
      <c r="N562">
        <f>IFERROR(IF(#REF!="",0,#REF!),0)</f>
        <v>0</v>
      </c>
      <c r="O562">
        <f>IFERROR(IF(#REF!="",0,#REF!+1),0)</f>
        <v>0</v>
      </c>
      <c r="P562">
        <f>IFERROR(IF(#REF!="",0,#REF!),0)</f>
        <v>0</v>
      </c>
      <c r="Q562">
        <f>IFERROR(IF(#REF!="",0,#REF!+1),0)</f>
        <v>0</v>
      </c>
      <c r="R562">
        <f>IFERROR(IF(#REF!="",0,#REF!),0)</f>
        <v>0</v>
      </c>
    </row>
    <row r="563" spans="7:18" x14ac:dyDescent="0.3">
      <c r="G563">
        <f t="shared" si="41"/>
        <v>0</v>
      </c>
      <c r="H563">
        <f t="shared" si="42"/>
        <v>0</v>
      </c>
      <c r="I563">
        <f t="shared" si="43"/>
        <v>0</v>
      </c>
      <c r="J563">
        <f t="shared" si="44"/>
        <v>0</v>
      </c>
      <c r="K563">
        <f t="shared" si="45"/>
        <v>0</v>
      </c>
      <c r="L563">
        <f>IFERROR(IF(#REF!="",0,#REF!),0)</f>
        <v>0</v>
      </c>
      <c r="M563">
        <f>IFERROR(IF(#REF!="",0,#REF!+1),0)</f>
        <v>0</v>
      </c>
      <c r="N563">
        <f>IFERROR(IF(#REF!="",0,#REF!),0)</f>
        <v>0</v>
      </c>
      <c r="O563">
        <f>IFERROR(IF(#REF!="",0,#REF!+1),0)</f>
        <v>0</v>
      </c>
      <c r="P563">
        <f>IFERROR(IF(#REF!="",0,#REF!),0)</f>
        <v>0</v>
      </c>
      <c r="Q563">
        <f>IFERROR(IF(#REF!="",0,#REF!+1),0)</f>
        <v>0</v>
      </c>
      <c r="R563">
        <f>IFERROR(IF(#REF!="",0,#REF!),0)</f>
        <v>0</v>
      </c>
    </row>
    <row r="564" spans="7:18" x14ac:dyDescent="0.3">
      <c r="G564">
        <f t="shared" si="41"/>
        <v>0</v>
      </c>
      <c r="H564">
        <f t="shared" si="42"/>
        <v>0</v>
      </c>
      <c r="I564">
        <f t="shared" si="43"/>
        <v>0</v>
      </c>
      <c r="J564">
        <f t="shared" si="44"/>
        <v>0</v>
      </c>
      <c r="K564">
        <f t="shared" si="45"/>
        <v>0</v>
      </c>
      <c r="L564">
        <f>IFERROR(IF(#REF!="",0,#REF!),0)</f>
        <v>0</v>
      </c>
      <c r="M564">
        <f>IFERROR(IF(#REF!="",0,#REF!+1),0)</f>
        <v>0</v>
      </c>
      <c r="N564">
        <f>IFERROR(IF(#REF!="",0,#REF!),0)</f>
        <v>0</v>
      </c>
      <c r="O564">
        <f>IFERROR(IF(#REF!="",0,#REF!+1),0)</f>
        <v>0</v>
      </c>
      <c r="P564">
        <f>IFERROR(IF(#REF!="",0,#REF!),0)</f>
        <v>0</v>
      </c>
      <c r="Q564">
        <f>IFERROR(IF(#REF!="",0,#REF!+1),0)</f>
        <v>0</v>
      </c>
      <c r="R564">
        <f>IFERROR(IF(#REF!="",0,#REF!),0)</f>
        <v>0</v>
      </c>
    </row>
    <row r="565" spans="7:18" x14ac:dyDescent="0.3">
      <c r="G565">
        <f t="shared" si="41"/>
        <v>0</v>
      </c>
      <c r="H565">
        <f t="shared" si="42"/>
        <v>0</v>
      </c>
      <c r="I565">
        <f t="shared" si="43"/>
        <v>0</v>
      </c>
      <c r="J565">
        <f t="shared" si="44"/>
        <v>0</v>
      </c>
      <c r="K565">
        <f t="shared" si="45"/>
        <v>0</v>
      </c>
      <c r="L565">
        <f>IFERROR(IF(#REF!="",0,#REF!),0)</f>
        <v>0</v>
      </c>
      <c r="M565">
        <f>IFERROR(IF(#REF!="",0,#REF!+1),0)</f>
        <v>0</v>
      </c>
      <c r="N565">
        <f>IFERROR(IF(#REF!="",0,#REF!),0)</f>
        <v>0</v>
      </c>
      <c r="O565">
        <f>IFERROR(IF(#REF!="",0,#REF!+1),0)</f>
        <v>0</v>
      </c>
      <c r="P565">
        <f>IFERROR(IF(#REF!="",0,#REF!),0)</f>
        <v>0</v>
      </c>
      <c r="Q565">
        <f>IFERROR(IF(#REF!="",0,#REF!+1),0)</f>
        <v>0</v>
      </c>
      <c r="R565">
        <f>IFERROR(IF(#REF!="",0,#REF!),0)</f>
        <v>0</v>
      </c>
    </row>
    <row r="566" spans="7:18" x14ac:dyDescent="0.3">
      <c r="G566">
        <f t="shared" si="41"/>
        <v>0</v>
      </c>
      <c r="H566">
        <f t="shared" si="42"/>
        <v>0</v>
      </c>
      <c r="I566">
        <f t="shared" si="43"/>
        <v>0</v>
      </c>
      <c r="J566">
        <f t="shared" si="44"/>
        <v>0</v>
      </c>
      <c r="K566">
        <f t="shared" si="45"/>
        <v>0</v>
      </c>
      <c r="L566">
        <f>IFERROR(IF(#REF!="",0,#REF!),0)</f>
        <v>0</v>
      </c>
      <c r="M566">
        <f>IFERROR(IF(#REF!="",0,#REF!+1),0)</f>
        <v>0</v>
      </c>
      <c r="N566">
        <f>IFERROR(IF(#REF!="",0,#REF!),0)</f>
        <v>0</v>
      </c>
      <c r="O566">
        <f>IFERROR(IF(#REF!="",0,#REF!+1),0)</f>
        <v>0</v>
      </c>
      <c r="P566">
        <f>IFERROR(IF(#REF!="",0,#REF!),0)</f>
        <v>0</v>
      </c>
      <c r="Q566">
        <f>IFERROR(IF(#REF!="",0,#REF!+1),0)</f>
        <v>0</v>
      </c>
      <c r="R566">
        <f>IFERROR(IF(#REF!="",0,#REF!),0)</f>
        <v>0</v>
      </c>
    </row>
    <row r="567" spans="7:18" x14ac:dyDescent="0.3">
      <c r="G567">
        <f t="shared" si="41"/>
        <v>0</v>
      </c>
      <c r="H567">
        <f t="shared" si="42"/>
        <v>0</v>
      </c>
      <c r="I567">
        <f t="shared" si="43"/>
        <v>0</v>
      </c>
      <c r="J567">
        <f t="shared" si="44"/>
        <v>0</v>
      </c>
      <c r="K567">
        <f t="shared" si="45"/>
        <v>0</v>
      </c>
      <c r="L567">
        <f>IFERROR(IF(#REF!="",0,#REF!),0)</f>
        <v>0</v>
      </c>
      <c r="M567">
        <f>IFERROR(IF(#REF!="",0,#REF!+1),0)</f>
        <v>0</v>
      </c>
      <c r="N567">
        <f>IFERROR(IF(#REF!="",0,#REF!),0)</f>
        <v>0</v>
      </c>
      <c r="O567">
        <f>IFERROR(IF(#REF!="",0,#REF!+1),0)</f>
        <v>0</v>
      </c>
      <c r="P567">
        <f>IFERROR(IF(#REF!="",0,#REF!),0)</f>
        <v>0</v>
      </c>
      <c r="Q567">
        <f>IFERROR(IF(#REF!="",0,#REF!+1),0)</f>
        <v>0</v>
      </c>
      <c r="R567">
        <f>IFERROR(IF(#REF!="",0,#REF!),0)</f>
        <v>0</v>
      </c>
    </row>
    <row r="568" spans="7:18" x14ac:dyDescent="0.3">
      <c r="G568">
        <f t="shared" si="41"/>
        <v>0</v>
      </c>
      <c r="H568">
        <f t="shared" si="42"/>
        <v>0</v>
      </c>
      <c r="I568">
        <f t="shared" si="43"/>
        <v>0</v>
      </c>
      <c r="J568">
        <f t="shared" si="44"/>
        <v>0</v>
      </c>
      <c r="K568">
        <f t="shared" si="45"/>
        <v>0</v>
      </c>
      <c r="L568">
        <f>IFERROR(IF(#REF!="",0,#REF!),0)</f>
        <v>0</v>
      </c>
      <c r="M568">
        <f>IFERROR(IF(#REF!="",0,#REF!+1),0)</f>
        <v>0</v>
      </c>
      <c r="N568">
        <f>IFERROR(IF(#REF!="",0,#REF!),0)</f>
        <v>0</v>
      </c>
      <c r="O568">
        <f>IFERROR(IF(#REF!="",0,#REF!+1),0)</f>
        <v>0</v>
      </c>
      <c r="P568">
        <f>IFERROR(IF(#REF!="",0,#REF!),0)</f>
        <v>0</v>
      </c>
      <c r="Q568">
        <f>IFERROR(IF(#REF!="",0,#REF!+1),0)</f>
        <v>0</v>
      </c>
      <c r="R568">
        <f>IFERROR(IF(#REF!="",0,#REF!),0)</f>
        <v>0</v>
      </c>
    </row>
    <row r="569" spans="7:18" x14ac:dyDescent="0.3">
      <c r="G569">
        <f t="shared" si="41"/>
        <v>0</v>
      </c>
      <c r="H569">
        <f t="shared" si="42"/>
        <v>0</v>
      </c>
      <c r="I569">
        <f t="shared" si="43"/>
        <v>0</v>
      </c>
      <c r="J569">
        <f t="shared" si="44"/>
        <v>0</v>
      </c>
      <c r="K569">
        <f t="shared" si="45"/>
        <v>0</v>
      </c>
      <c r="L569">
        <f>IFERROR(IF(#REF!="",0,#REF!),0)</f>
        <v>0</v>
      </c>
      <c r="M569">
        <f>IFERROR(IF(#REF!="",0,#REF!+1),0)</f>
        <v>0</v>
      </c>
      <c r="N569">
        <f>IFERROR(IF(#REF!="",0,#REF!),0)</f>
        <v>0</v>
      </c>
      <c r="O569">
        <f>IFERROR(IF(#REF!="",0,#REF!+1),0)</f>
        <v>0</v>
      </c>
      <c r="P569">
        <f>IFERROR(IF(#REF!="",0,#REF!),0)</f>
        <v>0</v>
      </c>
      <c r="Q569">
        <f>IFERROR(IF(#REF!="",0,#REF!+1),0)</f>
        <v>0</v>
      </c>
      <c r="R569">
        <f>IFERROR(IF(#REF!="",0,#REF!),0)</f>
        <v>0</v>
      </c>
    </row>
    <row r="570" spans="7:18" x14ac:dyDescent="0.3">
      <c r="G570">
        <f t="shared" si="41"/>
        <v>0</v>
      </c>
      <c r="H570">
        <f t="shared" si="42"/>
        <v>0</v>
      </c>
      <c r="I570">
        <f t="shared" si="43"/>
        <v>0</v>
      </c>
      <c r="J570">
        <f t="shared" si="44"/>
        <v>0</v>
      </c>
      <c r="K570">
        <f t="shared" si="45"/>
        <v>0</v>
      </c>
      <c r="L570">
        <f>IFERROR(IF(#REF!="",0,#REF!),0)</f>
        <v>0</v>
      </c>
      <c r="M570">
        <f>IFERROR(IF(#REF!="",0,#REF!+1),0)</f>
        <v>0</v>
      </c>
      <c r="N570">
        <f>IFERROR(IF(#REF!="",0,#REF!),0)</f>
        <v>0</v>
      </c>
      <c r="O570">
        <f>IFERROR(IF(#REF!="",0,#REF!+1),0)</f>
        <v>0</v>
      </c>
      <c r="P570">
        <f>IFERROR(IF(#REF!="",0,#REF!),0)</f>
        <v>0</v>
      </c>
      <c r="Q570">
        <f>IFERROR(IF(#REF!="",0,#REF!+1),0)</f>
        <v>0</v>
      </c>
      <c r="R570">
        <f>IFERROR(IF(#REF!="",0,#REF!),0)</f>
        <v>0</v>
      </c>
    </row>
    <row r="571" spans="7:18" x14ac:dyDescent="0.3">
      <c r="G571">
        <f t="shared" si="41"/>
        <v>0</v>
      </c>
      <c r="H571">
        <f t="shared" si="42"/>
        <v>0</v>
      </c>
      <c r="I571">
        <f t="shared" si="43"/>
        <v>0</v>
      </c>
      <c r="J571">
        <f t="shared" si="44"/>
        <v>0</v>
      </c>
      <c r="K571">
        <f t="shared" si="45"/>
        <v>0</v>
      </c>
      <c r="L571">
        <f>IFERROR(IF(#REF!="",0,#REF!),0)</f>
        <v>0</v>
      </c>
      <c r="M571">
        <f>IFERROR(IF(#REF!="",0,#REF!+1),0)</f>
        <v>0</v>
      </c>
      <c r="N571">
        <f>IFERROR(IF(#REF!="",0,#REF!),0)</f>
        <v>0</v>
      </c>
      <c r="O571">
        <f>IFERROR(IF(#REF!="",0,#REF!+1),0)</f>
        <v>0</v>
      </c>
      <c r="P571">
        <f>IFERROR(IF(#REF!="",0,#REF!),0)</f>
        <v>0</v>
      </c>
      <c r="Q571">
        <f>IFERROR(IF(#REF!="",0,#REF!+1),0)</f>
        <v>0</v>
      </c>
      <c r="R571">
        <f>IFERROR(IF(#REF!="",0,#REF!),0)</f>
        <v>0</v>
      </c>
    </row>
    <row r="572" spans="7:18" x14ac:dyDescent="0.3">
      <c r="G572">
        <f t="shared" si="41"/>
        <v>0</v>
      </c>
      <c r="H572">
        <f t="shared" si="42"/>
        <v>0</v>
      </c>
      <c r="I572">
        <f t="shared" si="43"/>
        <v>0</v>
      </c>
      <c r="J572">
        <f t="shared" si="44"/>
        <v>0</v>
      </c>
      <c r="K572">
        <f t="shared" si="45"/>
        <v>0</v>
      </c>
      <c r="L572">
        <f>IFERROR(IF(#REF!="",0,#REF!),0)</f>
        <v>0</v>
      </c>
      <c r="M572">
        <f>IFERROR(IF(#REF!="",0,#REF!+1),0)</f>
        <v>0</v>
      </c>
      <c r="N572">
        <f>IFERROR(IF(#REF!="",0,#REF!),0)</f>
        <v>0</v>
      </c>
      <c r="O572">
        <f>IFERROR(IF(#REF!="",0,#REF!+1),0)</f>
        <v>0</v>
      </c>
      <c r="P572">
        <f>IFERROR(IF(#REF!="",0,#REF!),0)</f>
        <v>0</v>
      </c>
      <c r="Q572">
        <f>IFERROR(IF(#REF!="",0,#REF!+1),0)</f>
        <v>0</v>
      </c>
      <c r="R572">
        <f>IFERROR(IF(#REF!="",0,#REF!),0)</f>
        <v>0</v>
      </c>
    </row>
    <row r="573" spans="7:18" x14ac:dyDescent="0.3">
      <c r="G573">
        <f t="shared" si="41"/>
        <v>0</v>
      </c>
      <c r="H573">
        <f t="shared" si="42"/>
        <v>0</v>
      </c>
      <c r="I573">
        <f t="shared" si="43"/>
        <v>0</v>
      </c>
      <c r="J573">
        <f t="shared" si="44"/>
        <v>0</v>
      </c>
      <c r="K573">
        <f t="shared" si="45"/>
        <v>0</v>
      </c>
      <c r="L573">
        <f>IFERROR(IF(#REF!="",0,#REF!),0)</f>
        <v>0</v>
      </c>
      <c r="M573">
        <f>IFERROR(IF(#REF!="",0,#REF!+1),0)</f>
        <v>0</v>
      </c>
      <c r="N573">
        <f>IFERROR(IF(#REF!="",0,#REF!),0)</f>
        <v>0</v>
      </c>
      <c r="O573">
        <f>IFERROR(IF(#REF!="",0,#REF!+1),0)</f>
        <v>0</v>
      </c>
      <c r="P573">
        <f>IFERROR(IF(#REF!="",0,#REF!),0)</f>
        <v>0</v>
      </c>
      <c r="Q573">
        <f>IFERROR(IF(#REF!="",0,#REF!+1),0)</f>
        <v>0</v>
      </c>
      <c r="R573">
        <f>IFERROR(IF(#REF!="",0,#REF!),0)</f>
        <v>0</v>
      </c>
    </row>
    <row r="574" spans="7:18" x14ac:dyDescent="0.3">
      <c r="G574">
        <f t="shared" si="41"/>
        <v>0</v>
      </c>
      <c r="H574">
        <f t="shared" si="42"/>
        <v>0</v>
      </c>
      <c r="I574">
        <f t="shared" si="43"/>
        <v>0</v>
      </c>
      <c r="J574">
        <f t="shared" si="44"/>
        <v>0</v>
      </c>
      <c r="K574">
        <f t="shared" si="45"/>
        <v>0</v>
      </c>
      <c r="L574">
        <f>IFERROR(IF(#REF!="",0,#REF!),0)</f>
        <v>0</v>
      </c>
      <c r="M574">
        <f>IFERROR(IF(#REF!="",0,#REF!+1),0)</f>
        <v>0</v>
      </c>
      <c r="N574">
        <f>IFERROR(IF(#REF!="",0,#REF!),0)</f>
        <v>0</v>
      </c>
      <c r="O574">
        <f>IFERROR(IF(#REF!="",0,#REF!+1),0)</f>
        <v>0</v>
      </c>
      <c r="P574">
        <f>IFERROR(IF(#REF!="",0,#REF!),0)</f>
        <v>0</v>
      </c>
      <c r="Q574">
        <f>IFERROR(IF(#REF!="",0,#REF!+1),0)</f>
        <v>0</v>
      </c>
      <c r="R574">
        <f>IFERROR(IF(#REF!="",0,#REF!),0)</f>
        <v>0</v>
      </c>
    </row>
    <row r="575" spans="7:18" x14ac:dyDescent="0.3">
      <c r="G575">
        <f t="shared" si="41"/>
        <v>0</v>
      </c>
      <c r="H575">
        <f t="shared" si="42"/>
        <v>0</v>
      </c>
      <c r="I575">
        <f t="shared" si="43"/>
        <v>0</v>
      </c>
      <c r="J575">
        <f t="shared" si="44"/>
        <v>0</v>
      </c>
      <c r="K575">
        <f t="shared" si="45"/>
        <v>0</v>
      </c>
      <c r="L575">
        <f>IFERROR(IF(#REF!="",0,#REF!),0)</f>
        <v>0</v>
      </c>
      <c r="M575">
        <f>IFERROR(IF(#REF!="",0,#REF!+1),0)</f>
        <v>0</v>
      </c>
      <c r="N575">
        <f>IFERROR(IF(#REF!="",0,#REF!),0)</f>
        <v>0</v>
      </c>
      <c r="O575">
        <f>IFERROR(IF(#REF!="",0,#REF!+1),0)</f>
        <v>0</v>
      </c>
      <c r="P575">
        <f>IFERROR(IF(#REF!="",0,#REF!),0)</f>
        <v>0</v>
      </c>
      <c r="Q575">
        <f>IFERROR(IF(#REF!="",0,#REF!+1),0)</f>
        <v>0</v>
      </c>
      <c r="R575">
        <f>IFERROR(IF(#REF!="",0,#REF!),0)</f>
        <v>0</v>
      </c>
    </row>
    <row r="576" spans="7:18" x14ac:dyDescent="0.3">
      <c r="G576">
        <f t="shared" si="41"/>
        <v>0</v>
      </c>
      <c r="H576">
        <f t="shared" si="42"/>
        <v>0</v>
      </c>
      <c r="I576">
        <f t="shared" si="43"/>
        <v>0</v>
      </c>
      <c r="J576">
        <f t="shared" si="44"/>
        <v>0</v>
      </c>
      <c r="K576">
        <f t="shared" si="45"/>
        <v>0</v>
      </c>
      <c r="L576">
        <f>IFERROR(IF(#REF!="",0,#REF!),0)</f>
        <v>0</v>
      </c>
      <c r="M576">
        <f>IFERROR(IF(#REF!="",0,#REF!+1),0)</f>
        <v>0</v>
      </c>
      <c r="N576">
        <f>IFERROR(IF(#REF!="",0,#REF!),0)</f>
        <v>0</v>
      </c>
      <c r="O576">
        <f>IFERROR(IF(#REF!="",0,#REF!+1),0)</f>
        <v>0</v>
      </c>
      <c r="P576">
        <f>IFERROR(IF(#REF!="",0,#REF!),0)</f>
        <v>0</v>
      </c>
      <c r="Q576">
        <f>IFERROR(IF(#REF!="",0,#REF!+1),0)</f>
        <v>0</v>
      </c>
      <c r="R576">
        <f>IFERROR(IF(#REF!="",0,#REF!),0)</f>
        <v>0</v>
      </c>
    </row>
    <row r="577" spans="7:18" x14ac:dyDescent="0.3">
      <c r="G577">
        <f t="shared" si="41"/>
        <v>0</v>
      </c>
      <c r="H577">
        <f t="shared" si="42"/>
        <v>0</v>
      </c>
      <c r="I577">
        <f t="shared" si="43"/>
        <v>0</v>
      </c>
      <c r="J577">
        <f t="shared" si="44"/>
        <v>0</v>
      </c>
      <c r="K577">
        <f t="shared" si="45"/>
        <v>0</v>
      </c>
      <c r="L577">
        <f>IFERROR(IF(#REF!="",0,#REF!),0)</f>
        <v>0</v>
      </c>
      <c r="M577">
        <f>IFERROR(IF(#REF!="",0,#REF!+1),0)</f>
        <v>0</v>
      </c>
      <c r="N577">
        <f>IFERROR(IF(#REF!="",0,#REF!),0)</f>
        <v>0</v>
      </c>
      <c r="O577">
        <f>IFERROR(IF(#REF!="",0,#REF!+1),0)</f>
        <v>0</v>
      </c>
      <c r="P577">
        <f>IFERROR(IF(#REF!="",0,#REF!),0)</f>
        <v>0</v>
      </c>
      <c r="Q577">
        <f>IFERROR(IF(#REF!="",0,#REF!+1),0)</f>
        <v>0</v>
      </c>
      <c r="R577">
        <f>IFERROR(IF(#REF!="",0,#REF!),0)</f>
        <v>0</v>
      </c>
    </row>
    <row r="578" spans="7:18" x14ac:dyDescent="0.3">
      <c r="G578">
        <f t="shared" si="41"/>
        <v>0</v>
      </c>
      <c r="H578">
        <f t="shared" si="42"/>
        <v>0</v>
      </c>
      <c r="I578">
        <f t="shared" si="43"/>
        <v>0</v>
      </c>
      <c r="J578">
        <f t="shared" si="44"/>
        <v>0</v>
      </c>
      <c r="K578">
        <f t="shared" si="45"/>
        <v>0</v>
      </c>
      <c r="L578">
        <f>IFERROR(IF(#REF!="",0,#REF!),0)</f>
        <v>0</v>
      </c>
      <c r="M578">
        <f>IFERROR(IF(#REF!="",0,#REF!+1),0)</f>
        <v>0</v>
      </c>
      <c r="N578">
        <f>IFERROR(IF(#REF!="",0,#REF!),0)</f>
        <v>0</v>
      </c>
      <c r="O578">
        <f>IFERROR(IF(#REF!="",0,#REF!+1),0)</f>
        <v>0</v>
      </c>
      <c r="P578">
        <f>IFERROR(IF(#REF!="",0,#REF!),0)</f>
        <v>0</v>
      </c>
      <c r="Q578">
        <f>IFERROR(IF(#REF!="",0,#REF!+1),0)</f>
        <v>0</v>
      </c>
      <c r="R578">
        <f>IFERROR(IF(#REF!="",0,#REF!),0)</f>
        <v>0</v>
      </c>
    </row>
    <row r="579" spans="7:18" x14ac:dyDescent="0.3">
      <c r="G579">
        <f t="shared" si="41"/>
        <v>0</v>
      </c>
      <c r="H579">
        <f t="shared" si="42"/>
        <v>0</v>
      </c>
      <c r="I579">
        <f t="shared" si="43"/>
        <v>0</v>
      </c>
      <c r="J579">
        <f t="shared" si="44"/>
        <v>0</v>
      </c>
      <c r="K579">
        <f t="shared" si="45"/>
        <v>0</v>
      </c>
      <c r="L579">
        <f>IFERROR(IF(#REF!="",0,#REF!),0)</f>
        <v>0</v>
      </c>
      <c r="M579">
        <f>IFERROR(IF(#REF!="",0,#REF!+1),0)</f>
        <v>0</v>
      </c>
      <c r="N579">
        <f>IFERROR(IF(#REF!="",0,#REF!),0)</f>
        <v>0</v>
      </c>
      <c r="O579">
        <f>IFERROR(IF(#REF!="",0,#REF!+1),0)</f>
        <v>0</v>
      </c>
      <c r="P579">
        <f>IFERROR(IF(#REF!="",0,#REF!),0)</f>
        <v>0</v>
      </c>
      <c r="Q579">
        <f>IFERROR(IF(#REF!="",0,#REF!+1),0)</f>
        <v>0</v>
      </c>
      <c r="R579">
        <f>IFERROR(IF(#REF!="",0,#REF!),0)</f>
        <v>0</v>
      </c>
    </row>
    <row r="580" spans="7:18" x14ac:dyDescent="0.3">
      <c r="G580">
        <f t="shared" si="41"/>
        <v>0</v>
      </c>
      <c r="H580">
        <f t="shared" si="42"/>
        <v>0</v>
      </c>
      <c r="I580">
        <f t="shared" si="43"/>
        <v>0</v>
      </c>
      <c r="J580">
        <f t="shared" si="44"/>
        <v>0</v>
      </c>
      <c r="K580">
        <f t="shared" si="45"/>
        <v>0</v>
      </c>
      <c r="L580">
        <f>IFERROR(IF(#REF!="",0,#REF!),0)</f>
        <v>0</v>
      </c>
      <c r="M580">
        <f>IFERROR(IF(#REF!="",0,#REF!+1),0)</f>
        <v>0</v>
      </c>
      <c r="N580">
        <f>IFERROR(IF(#REF!="",0,#REF!),0)</f>
        <v>0</v>
      </c>
      <c r="O580">
        <f>IFERROR(IF(#REF!="",0,#REF!+1),0)</f>
        <v>0</v>
      </c>
      <c r="P580">
        <f>IFERROR(IF(#REF!="",0,#REF!),0)</f>
        <v>0</v>
      </c>
      <c r="Q580">
        <f>IFERROR(IF(#REF!="",0,#REF!+1),0)</f>
        <v>0</v>
      </c>
      <c r="R580">
        <f>IFERROR(IF(#REF!="",0,#REF!),0)</f>
        <v>0</v>
      </c>
    </row>
    <row r="581" spans="7:18" x14ac:dyDescent="0.3">
      <c r="G581">
        <f t="shared" si="41"/>
        <v>0</v>
      </c>
      <c r="H581">
        <f t="shared" si="42"/>
        <v>0</v>
      </c>
      <c r="I581">
        <f t="shared" si="43"/>
        <v>0</v>
      </c>
      <c r="J581">
        <f t="shared" si="44"/>
        <v>0</v>
      </c>
      <c r="K581">
        <f t="shared" si="45"/>
        <v>0</v>
      </c>
      <c r="L581">
        <f>IFERROR(IF(#REF!="",0,#REF!),0)</f>
        <v>0</v>
      </c>
      <c r="M581">
        <f>IFERROR(IF(#REF!="",0,#REF!+1),0)</f>
        <v>0</v>
      </c>
      <c r="N581">
        <f>IFERROR(IF(#REF!="",0,#REF!),0)</f>
        <v>0</v>
      </c>
      <c r="O581">
        <f>IFERROR(IF(#REF!="",0,#REF!+1),0)</f>
        <v>0</v>
      </c>
      <c r="P581">
        <f>IFERROR(IF(#REF!="",0,#REF!),0)</f>
        <v>0</v>
      </c>
      <c r="Q581">
        <f>IFERROR(IF(#REF!="",0,#REF!+1),0)</f>
        <v>0</v>
      </c>
      <c r="R581">
        <f>IFERROR(IF(#REF!="",0,#REF!),0)</f>
        <v>0</v>
      </c>
    </row>
    <row r="582" spans="7:18" x14ac:dyDescent="0.3">
      <c r="G582">
        <f t="shared" si="41"/>
        <v>0</v>
      </c>
      <c r="H582">
        <f t="shared" si="42"/>
        <v>0</v>
      </c>
      <c r="I582">
        <f t="shared" si="43"/>
        <v>0</v>
      </c>
      <c r="J582">
        <f t="shared" si="44"/>
        <v>0</v>
      </c>
      <c r="K582">
        <f t="shared" si="45"/>
        <v>0</v>
      </c>
      <c r="L582">
        <f>IFERROR(IF(#REF!="",0,#REF!),0)</f>
        <v>0</v>
      </c>
      <c r="M582">
        <f>IFERROR(IF(#REF!="",0,#REF!+1),0)</f>
        <v>0</v>
      </c>
      <c r="N582">
        <f>IFERROR(IF(#REF!="",0,#REF!),0)</f>
        <v>0</v>
      </c>
      <c r="O582">
        <f>IFERROR(IF(#REF!="",0,#REF!+1),0)</f>
        <v>0</v>
      </c>
      <c r="P582">
        <f>IFERROR(IF(#REF!="",0,#REF!),0)</f>
        <v>0</v>
      </c>
      <c r="Q582">
        <f>IFERROR(IF(#REF!="",0,#REF!+1),0)</f>
        <v>0</v>
      </c>
      <c r="R582">
        <f>IFERROR(IF(#REF!="",0,#REF!),0)</f>
        <v>0</v>
      </c>
    </row>
    <row r="583" spans="7:18" x14ac:dyDescent="0.3">
      <c r="G583">
        <f t="shared" si="41"/>
        <v>0</v>
      </c>
      <c r="H583">
        <f t="shared" si="42"/>
        <v>0</v>
      </c>
      <c r="I583">
        <f t="shared" si="43"/>
        <v>0</v>
      </c>
      <c r="J583">
        <f t="shared" si="44"/>
        <v>0</v>
      </c>
      <c r="K583">
        <f t="shared" si="45"/>
        <v>0</v>
      </c>
      <c r="L583">
        <f>IFERROR(IF(#REF!="",0,#REF!),0)</f>
        <v>0</v>
      </c>
      <c r="M583">
        <f>IFERROR(IF(#REF!="",0,#REF!+1),0)</f>
        <v>0</v>
      </c>
      <c r="N583">
        <f>IFERROR(IF(#REF!="",0,#REF!),0)</f>
        <v>0</v>
      </c>
      <c r="O583">
        <f>IFERROR(IF(#REF!="",0,#REF!+1),0)</f>
        <v>0</v>
      </c>
      <c r="P583">
        <f>IFERROR(IF(#REF!="",0,#REF!),0)</f>
        <v>0</v>
      </c>
      <c r="Q583">
        <f>IFERROR(IF(#REF!="",0,#REF!+1),0)</f>
        <v>0</v>
      </c>
      <c r="R583">
        <f>IFERROR(IF(#REF!="",0,#REF!),0)</f>
        <v>0</v>
      </c>
    </row>
    <row r="584" spans="7:18" x14ac:dyDescent="0.3">
      <c r="G584">
        <f t="shared" si="41"/>
        <v>0</v>
      </c>
      <c r="H584">
        <f t="shared" si="42"/>
        <v>0</v>
      </c>
      <c r="I584">
        <f t="shared" si="43"/>
        <v>0</v>
      </c>
      <c r="J584">
        <f t="shared" si="44"/>
        <v>0</v>
      </c>
      <c r="K584">
        <f t="shared" si="45"/>
        <v>0</v>
      </c>
      <c r="L584">
        <f>IFERROR(IF(#REF!="",0,#REF!),0)</f>
        <v>0</v>
      </c>
      <c r="M584">
        <f>IFERROR(IF(#REF!="",0,#REF!+1),0)</f>
        <v>0</v>
      </c>
      <c r="N584">
        <f>IFERROR(IF(#REF!="",0,#REF!),0)</f>
        <v>0</v>
      </c>
      <c r="O584">
        <f>IFERROR(IF(#REF!="",0,#REF!+1),0)</f>
        <v>0</v>
      </c>
      <c r="P584">
        <f>IFERROR(IF(#REF!="",0,#REF!),0)</f>
        <v>0</v>
      </c>
      <c r="Q584">
        <f>IFERROR(IF(#REF!="",0,#REF!+1),0)</f>
        <v>0</v>
      </c>
      <c r="R584">
        <f>IFERROR(IF(#REF!="",0,#REF!),0)</f>
        <v>0</v>
      </c>
    </row>
    <row r="585" spans="7:18" x14ac:dyDescent="0.3">
      <c r="G585">
        <f t="shared" ref="G585:G648" si="46">IFERROR(IF(B585="",0,B585),0)</f>
        <v>0</v>
      </c>
      <c r="H585">
        <f t="shared" ref="H585:H648" si="47">IFERROR(IF(C585="",0,C585),0)</f>
        <v>0</v>
      </c>
      <c r="I585">
        <f t="shared" ref="I585:I648" si="48">IFERROR(IF(D585="",0,D585),0)</f>
        <v>0</v>
      </c>
      <c r="J585">
        <f t="shared" ref="J585:J648" si="49">IFERROR(IF(E585="",0,E585),0)</f>
        <v>0</v>
      </c>
      <c r="K585">
        <f t="shared" ref="K585:K648" si="50">IFERROR(IF(F585="",0,F585+1),0)</f>
        <v>0</v>
      </c>
      <c r="L585">
        <f>IFERROR(IF(#REF!="",0,#REF!),0)</f>
        <v>0</v>
      </c>
      <c r="M585">
        <f>IFERROR(IF(#REF!="",0,#REF!+1),0)</f>
        <v>0</v>
      </c>
      <c r="N585">
        <f>IFERROR(IF(#REF!="",0,#REF!),0)</f>
        <v>0</v>
      </c>
      <c r="O585">
        <f>IFERROR(IF(#REF!="",0,#REF!+1),0)</f>
        <v>0</v>
      </c>
      <c r="P585">
        <f>IFERROR(IF(#REF!="",0,#REF!),0)</f>
        <v>0</v>
      </c>
      <c r="Q585">
        <f>IFERROR(IF(#REF!="",0,#REF!+1),0)</f>
        <v>0</v>
      </c>
      <c r="R585">
        <f>IFERROR(IF(#REF!="",0,#REF!),0)</f>
        <v>0</v>
      </c>
    </row>
    <row r="586" spans="7:18" x14ac:dyDescent="0.3">
      <c r="G586">
        <f t="shared" si="46"/>
        <v>0</v>
      </c>
      <c r="H586">
        <f t="shared" si="47"/>
        <v>0</v>
      </c>
      <c r="I586">
        <f t="shared" si="48"/>
        <v>0</v>
      </c>
      <c r="J586">
        <f t="shared" si="49"/>
        <v>0</v>
      </c>
      <c r="K586">
        <f t="shared" si="50"/>
        <v>0</v>
      </c>
      <c r="L586">
        <f>IFERROR(IF(#REF!="",0,#REF!),0)</f>
        <v>0</v>
      </c>
      <c r="M586">
        <f>IFERROR(IF(#REF!="",0,#REF!+1),0)</f>
        <v>0</v>
      </c>
      <c r="N586">
        <f>IFERROR(IF(#REF!="",0,#REF!),0)</f>
        <v>0</v>
      </c>
      <c r="O586">
        <f>IFERROR(IF(#REF!="",0,#REF!+1),0)</f>
        <v>0</v>
      </c>
      <c r="P586">
        <f>IFERROR(IF(#REF!="",0,#REF!),0)</f>
        <v>0</v>
      </c>
      <c r="Q586">
        <f>IFERROR(IF(#REF!="",0,#REF!+1),0)</f>
        <v>0</v>
      </c>
      <c r="R586">
        <f>IFERROR(IF(#REF!="",0,#REF!),0)</f>
        <v>0</v>
      </c>
    </row>
    <row r="587" spans="7:18" x14ac:dyDescent="0.3">
      <c r="G587">
        <f t="shared" si="46"/>
        <v>0</v>
      </c>
      <c r="H587">
        <f t="shared" si="47"/>
        <v>0</v>
      </c>
      <c r="I587">
        <f t="shared" si="48"/>
        <v>0</v>
      </c>
      <c r="J587">
        <f t="shared" si="49"/>
        <v>0</v>
      </c>
      <c r="K587">
        <f t="shared" si="50"/>
        <v>0</v>
      </c>
      <c r="L587">
        <f>IFERROR(IF(#REF!="",0,#REF!),0)</f>
        <v>0</v>
      </c>
      <c r="M587">
        <f>IFERROR(IF(#REF!="",0,#REF!+1),0)</f>
        <v>0</v>
      </c>
      <c r="N587">
        <f>IFERROR(IF(#REF!="",0,#REF!),0)</f>
        <v>0</v>
      </c>
      <c r="O587">
        <f>IFERROR(IF(#REF!="",0,#REF!+1),0)</f>
        <v>0</v>
      </c>
      <c r="P587">
        <f>IFERROR(IF(#REF!="",0,#REF!),0)</f>
        <v>0</v>
      </c>
      <c r="Q587">
        <f>IFERROR(IF(#REF!="",0,#REF!+1),0)</f>
        <v>0</v>
      </c>
      <c r="R587">
        <f>IFERROR(IF(#REF!="",0,#REF!),0)</f>
        <v>0</v>
      </c>
    </row>
    <row r="588" spans="7:18" x14ac:dyDescent="0.3">
      <c r="G588">
        <f t="shared" si="46"/>
        <v>0</v>
      </c>
      <c r="H588">
        <f t="shared" si="47"/>
        <v>0</v>
      </c>
      <c r="I588">
        <f t="shared" si="48"/>
        <v>0</v>
      </c>
      <c r="J588">
        <f t="shared" si="49"/>
        <v>0</v>
      </c>
      <c r="K588">
        <f t="shared" si="50"/>
        <v>0</v>
      </c>
      <c r="L588">
        <f>IFERROR(IF(#REF!="",0,#REF!),0)</f>
        <v>0</v>
      </c>
      <c r="M588">
        <f>IFERROR(IF(#REF!="",0,#REF!+1),0)</f>
        <v>0</v>
      </c>
      <c r="N588">
        <f>IFERROR(IF(#REF!="",0,#REF!),0)</f>
        <v>0</v>
      </c>
      <c r="O588">
        <f>IFERROR(IF(#REF!="",0,#REF!+1),0)</f>
        <v>0</v>
      </c>
      <c r="P588">
        <f>IFERROR(IF(#REF!="",0,#REF!),0)</f>
        <v>0</v>
      </c>
      <c r="Q588">
        <f>IFERROR(IF(#REF!="",0,#REF!+1),0)</f>
        <v>0</v>
      </c>
      <c r="R588">
        <f>IFERROR(IF(#REF!="",0,#REF!),0)</f>
        <v>0</v>
      </c>
    </row>
    <row r="589" spans="7:18" x14ac:dyDescent="0.3">
      <c r="G589">
        <f t="shared" si="46"/>
        <v>0</v>
      </c>
      <c r="H589">
        <f t="shared" si="47"/>
        <v>0</v>
      </c>
      <c r="I589">
        <f t="shared" si="48"/>
        <v>0</v>
      </c>
      <c r="J589">
        <f t="shared" si="49"/>
        <v>0</v>
      </c>
      <c r="K589">
        <f t="shared" si="50"/>
        <v>0</v>
      </c>
      <c r="L589">
        <f>IFERROR(IF(#REF!="",0,#REF!),0)</f>
        <v>0</v>
      </c>
      <c r="M589">
        <f>IFERROR(IF(#REF!="",0,#REF!+1),0)</f>
        <v>0</v>
      </c>
      <c r="N589">
        <f>IFERROR(IF(#REF!="",0,#REF!),0)</f>
        <v>0</v>
      </c>
      <c r="O589">
        <f>IFERROR(IF(#REF!="",0,#REF!+1),0)</f>
        <v>0</v>
      </c>
      <c r="P589">
        <f>IFERROR(IF(#REF!="",0,#REF!),0)</f>
        <v>0</v>
      </c>
      <c r="Q589">
        <f>IFERROR(IF(#REF!="",0,#REF!+1),0)</f>
        <v>0</v>
      </c>
      <c r="R589">
        <f>IFERROR(IF(#REF!="",0,#REF!),0)</f>
        <v>0</v>
      </c>
    </row>
    <row r="590" spans="7:18" x14ac:dyDescent="0.3">
      <c r="G590">
        <f t="shared" si="46"/>
        <v>0</v>
      </c>
      <c r="H590">
        <f t="shared" si="47"/>
        <v>0</v>
      </c>
      <c r="I590">
        <f t="shared" si="48"/>
        <v>0</v>
      </c>
      <c r="J590">
        <f t="shared" si="49"/>
        <v>0</v>
      </c>
      <c r="K590">
        <f t="shared" si="50"/>
        <v>0</v>
      </c>
      <c r="L590">
        <f>IFERROR(IF(#REF!="",0,#REF!),0)</f>
        <v>0</v>
      </c>
      <c r="M590">
        <f>IFERROR(IF(#REF!="",0,#REF!+1),0)</f>
        <v>0</v>
      </c>
      <c r="N590">
        <f>IFERROR(IF(#REF!="",0,#REF!),0)</f>
        <v>0</v>
      </c>
      <c r="O590">
        <f>IFERROR(IF(#REF!="",0,#REF!+1),0)</f>
        <v>0</v>
      </c>
      <c r="P590">
        <f>IFERROR(IF(#REF!="",0,#REF!),0)</f>
        <v>0</v>
      </c>
      <c r="Q590">
        <f>IFERROR(IF(#REF!="",0,#REF!+1),0)</f>
        <v>0</v>
      </c>
      <c r="R590">
        <f>IFERROR(IF(#REF!="",0,#REF!),0)</f>
        <v>0</v>
      </c>
    </row>
    <row r="591" spans="7:18" x14ac:dyDescent="0.3">
      <c r="G591">
        <f t="shared" si="46"/>
        <v>0</v>
      </c>
      <c r="H591">
        <f t="shared" si="47"/>
        <v>0</v>
      </c>
      <c r="I591">
        <f t="shared" si="48"/>
        <v>0</v>
      </c>
      <c r="J591">
        <f t="shared" si="49"/>
        <v>0</v>
      </c>
      <c r="K591">
        <f t="shared" si="50"/>
        <v>0</v>
      </c>
      <c r="L591">
        <f>IFERROR(IF(#REF!="",0,#REF!),0)</f>
        <v>0</v>
      </c>
      <c r="M591">
        <f>IFERROR(IF(#REF!="",0,#REF!+1),0)</f>
        <v>0</v>
      </c>
      <c r="N591">
        <f>IFERROR(IF(#REF!="",0,#REF!),0)</f>
        <v>0</v>
      </c>
      <c r="O591">
        <f>IFERROR(IF(#REF!="",0,#REF!+1),0)</f>
        <v>0</v>
      </c>
      <c r="P591">
        <f>IFERROR(IF(#REF!="",0,#REF!),0)</f>
        <v>0</v>
      </c>
      <c r="Q591">
        <f>IFERROR(IF(#REF!="",0,#REF!+1),0)</f>
        <v>0</v>
      </c>
      <c r="R591">
        <f>IFERROR(IF(#REF!="",0,#REF!),0)</f>
        <v>0</v>
      </c>
    </row>
    <row r="592" spans="7:18" x14ac:dyDescent="0.3">
      <c r="G592">
        <f t="shared" si="46"/>
        <v>0</v>
      </c>
      <c r="H592">
        <f t="shared" si="47"/>
        <v>0</v>
      </c>
      <c r="I592">
        <f t="shared" si="48"/>
        <v>0</v>
      </c>
      <c r="J592">
        <f t="shared" si="49"/>
        <v>0</v>
      </c>
      <c r="K592">
        <f t="shared" si="50"/>
        <v>0</v>
      </c>
      <c r="L592">
        <f>IFERROR(IF(#REF!="",0,#REF!),0)</f>
        <v>0</v>
      </c>
      <c r="M592">
        <f>IFERROR(IF(#REF!="",0,#REF!+1),0)</f>
        <v>0</v>
      </c>
      <c r="N592">
        <f>IFERROR(IF(#REF!="",0,#REF!),0)</f>
        <v>0</v>
      </c>
      <c r="O592">
        <f>IFERROR(IF(#REF!="",0,#REF!+1),0)</f>
        <v>0</v>
      </c>
      <c r="P592">
        <f>IFERROR(IF(#REF!="",0,#REF!),0)</f>
        <v>0</v>
      </c>
      <c r="Q592">
        <f>IFERROR(IF(#REF!="",0,#REF!+1),0)</f>
        <v>0</v>
      </c>
      <c r="R592">
        <f>IFERROR(IF(#REF!="",0,#REF!),0)</f>
        <v>0</v>
      </c>
    </row>
    <row r="593" spans="7:18" x14ac:dyDescent="0.3">
      <c r="G593">
        <f t="shared" si="46"/>
        <v>0</v>
      </c>
      <c r="H593">
        <f t="shared" si="47"/>
        <v>0</v>
      </c>
      <c r="I593">
        <f t="shared" si="48"/>
        <v>0</v>
      </c>
      <c r="J593">
        <f t="shared" si="49"/>
        <v>0</v>
      </c>
      <c r="K593">
        <f t="shared" si="50"/>
        <v>0</v>
      </c>
      <c r="L593">
        <f>IFERROR(IF(#REF!="",0,#REF!),0)</f>
        <v>0</v>
      </c>
      <c r="M593">
        <f>IFERROR(IF(#REF!="",0,#REF!+1),0)</f>
        <v>0</v>
      </c>
      <c r="N593">
        <f>IFERROR(IF(#REF!="",0,#REF!),0)</f>
        <v>0</v>
      </c>
      <c r="O593">
        <f>IFERROR(IF(#REF!="",0,#REF!+1),0)</f>
        <v>0</v>
      </c>
      <c r="P593">
        <f>IFERROR(IF(#REF!="",0,#REF!),0)</f>
        <v>0</v>
      </c>
      <c r="Q593">
        <f>IFERROR(IF(#REF!="",0,#REF!+1),0)</f>
        <v>0</v>
      </c>
      <c r="R593">
        <f>IFERROR(IF(#REF!="",0,#REF!),0)</f>
        <v>0</v>
      </c>
    </row>
    <row r="594" spans="7:18" x14ac:dyDescent="0.3">
      <c r="G594">
        <f t="shared" si="46"/>
        <v>0</v>
      </c>
      <c r="H594">
        <f t="shared" si="47"/>
        <v>0</v>
      </c>
      <c r="I594">
        <f t="shared" si="48"/>
        <v>0</v>
      </c>
      <c r="J594">
        <f t="shared" si="49"/>
        <v>0</v>
      </c>
      <c r="K594">
        <f t="shared" si="50"/>
        <v>0</v>
      </c>
      <c r="L594">
        <f>IFERROR(IF(#REF!="",0,#REF!),0)</f>
        <v>0</v>
      </c>
      <c r="M594">
        <f>IFERROR(IF(#REF!="",0,#REF!+1),0)</f>
        <v>0</v>
      </c>
      <c r="N594">
        <f>IFERROR(IF(#REF!="",0,#REF!),0)</f>
        <v>0</v>
      </c>
      <c r="O594">
        <f>IFERROR(IF(#REF!="",0,#REF!+1),0)</f>
        <v>0</v>
      </c>
      <c r="P594">
        <f>IFERROR(IF(#REF!="",0,#REF!),0)</f>
        <v>0</v>
      </c>
      <c r="Q594">
        <f>IFERROR(IF(#REF!="",0,#REF!+1),0)</f>
        <v>0</v>
      </c>
      <c r="R594">
        <f>IFERROR(IF(#REF!="",0,#REF!),0)</f>
        <v>0</v>
      </c>
    </row>
    <row r="595" spans="7:18" x14ac:dyDescent="0.3">
      <c r="G595">
        <f t="shared" si="46"/>
        <v>0</v>
      </c>
      <c r="H595">
        <f t="shared" si="47"/>
        <v>0</v>
      </c>
      <c r="I595">
        <f t="shared" si="48"/>
        <v>0</v>
      </c>
      <c r="J595">
        <f t="shared" si="49"/>
        <v>0</v>
      </c>
      <c r="K595">
        <f t="shared" si="50"/>
        <v>0</v>
      </c>
      <c r="L595">
        <f>IFERROR(IF(#REF!="",0,#REF!),0)</f>
        <v>0</v>
      </c>
      <c r="M595">
        <f>IFERROR(IF(#REF!="",0,#REF!+1),0)</f>
        <v>0</v>
      </c>
      <c r="N595">
        <f>IFERROR(IF(#REF!="",0,#REF!),0)</f>
        <v>0</v>
      </c>
      <c r="O595">
        <f>IFERROR(IF(#REF!="",0,#REF!+1),0)</f>
        <v>0</v>
      </c>
      <c r="P595">
        <f>IFERROR(IF(#REF!="",0,#REF!),0)</f>
        <v>0</v>
      </c>
      <c r="Q595">
        <f>IFERROR(IF(#REF!="",0,#REF!+1),0)</f>
        <v>0</v>
      </c>
      <c r="R595">
        <f>IFERROR(IF(#REF!="",0,#REF!),0)</f>
        <v>0</v>
      </c>
    </row>
    <row r="596" spans="7:18" x14ac:dyDescent="0.3">
      <c r="G596">
        <f t="shared" si="46"/>
        <v>0</v>
      </c>
      <c r="H596">
        <f t="shared" si="47"/>
        <v>0</v>
      </c>
      <c r="I596">
        <f t="shared" si="48"/>
        <v>0</v>
      </c>
      <c r="J596">
        <f t="shared" si="49"/>
        <v>0</v>
      </c>
      <c r="K596">
        <f t="shared" si="50"/>
        <v>0</v>
      </c>
      <c r="L596">
        <f>IFERROR(IF(#REF!="",0,#REF!),0)</f>
        <v>0</v>
      </c>
      <c r="M596">
        <f>IFERROR(IF(#REF!="",0,#REF!+1),0)</f>
        <v>0</v>
      </c>
      <c r="N596">
        <f>IFERROR(IF(#REF!="",0,#REF!),0)</f>
        <v>0</v>
      </c>
      <c r="O596">
        <f>IFERROR(IF(#REF!="",0,#REF!+1),0)</f>
        <v>0</v>
      </c>
      <c r="P596">
        <f>IFERROR(IF(#REF!="",0,#REF!),0)</f>
        <v>0</v>
      </c>
      <c r="Q596">
        <f>IFERROR(IF(#REF!="",0,#REF!+1),0)</f>
        <v>0</v>
      </c>
      <c r="R596">
        <f>IFERROR(IF(#REF!="",0,#REF!),0)</f>
        <v>0</v>
      </c>
    </row>
    <row r="597" spans="7:18" x14ac:dyDescent="0.3">
      <c r="G597">
        <f t="shared" si="46"/>
        <v>0</v>
      </c>
      <c r="H597">
        <f t="shared" si="47"/>
        <v>0</v>
      </c>
      <c r="I597">
        <f t="shared" si="48"/>
        <v>0</v>
      </c>
      <c r="J597">
        <f t="shared" si="49"/>
        <v>0</v>
      </c>
      <c r="K597">
        <f t="shared" si="50"/>
        <v>0</v>
      </c>
      <c r="L597">
        <f>IFERROR(IF(#REF!="",0,#REF!),0)</f>
        <v>0</v>
      </c>
      <c r="M597">
        <f>IFERROR(IF(#REF!="",0,#REF!+1),0)</f>
        <v>0</v>
      </c>
      <c r="N597">
        <f>IFERROR(IF(#REF!="",0,#REF!),0)</f>
        <v>0</v>
      </c>
      <c r="O597">
        <f>IFERROR(IF(#REF!="",0,#REF!+1),0)</f>
        <v>0</v>
      </c>
      <c r="P597">
        <f>IFERROR(IF(#REF!="",0,#REF!),0)</f>
        <v>0</v>
      </c>
      <c r="Q597">
        <f>IFERROR(IF(#REF!="",0,#REF!+1),0)</f>
        <v>0</v>
      </c>
      <c r="R597">
        <f>IFERROR(IF(#REF!="",0,#REF!),0)</f>
        <v>0</v>
      </c>
    </row>
    <row r="598" spans="7:18" x14ac:dyDescent="0.3">
      <c r="G598">
        <f t="shared" si="46"/>
        <v>0</v>
      </c>
      <c r="H598">
        <f t="shared" si="47"/>
        <v>0</v>
      </c>
      <c r="I598">
        <f t="shared" si="48"/>
        <v>0</v>
      </c>
      <c r="J598">
        <f t="shared" si="49"/>
        <v>0</v>
      </c>
      <c r="K598">
        <f t="shared" si="50"/>
        <v>0</v>
      </c>
      <c r="L598">
        <f>IFERROR(IF(#REF!="",0,#REF!),0)</f>
        <v>0</v>
      </c>
      <c r="M598">
        <f>IFERROR(IF(#REF!="",0,#REF!+1),0)</f>
        <v>0</v>
      </c>
      <c r="N598">
        <f>IFERROR(IF(#REF!="",0,#REF!),0)</f>
        <v>0</v>
      </c>
      <c r="O598">
        <f>IFERROR(IF(#REF!="",0,#REF!+1),0)</f>
        <v>0</v>
      </c>
      <c r="P598">
        <f>IFERROR(IF(#REF!="",0,#REF!),0)</f>
        <v>0</v>
      </c>
      <c r="Q598">
        <f>IFERROR(IF(#REF!="",0,#REF!+1),0)</f>
        <v>0</v>
      </c>
      <c r="R598">
        <f>IFERROR(IF(#REF!="",0,#REF!),0)</f>
        <v>0</v>
      </c>
    </row>
    <row r="599" spans="7:18" x14ac:dyDescent="0.3">
      <c r="G599">
        <f t="shared" si="46"/>
        <v>0</v>
      </c>
      <c r="H599">
        <f t="shared" si="47"/>
        <v>0</v>
      </c>
      <c r="I599">
        <f t="shared" si="48"/>
        <v>0</v>
      </c>
      <c r="J599">
        <f t="shared" si="49"/>
        <v>0</v>
      </c>
      <c r="K599">
        <f t="shared" si="50"/>
        <v>0</v>
      </c>
      <c r="L599">
        <f>IFERROR(IF(#REF!="",0,#REF!),0)</f>
        <v>0</v>
      </c>
      <c r="M599">
        <f>IFERROR(IF(#REF!="",0,#REF!+1),0)</f>
        <v>0</v>
      </c>
      <c r="N599">
        <f>IFERROR(IF(#REF!="",0,#REF!),0)</f>
        <v>0</v>
      </c>
      <c r="O599">
        <f>IFERROR(IF(#REF!="",0,#REF!+1),0)</f>
        <v>0</v>
      </c>
      <c r="P599">
        <f>IFERROR(IF(#REF!="",0,#REF!),0)</f>
        <v>0</v>
      </c>
      <c r="Q599">
        <f>IFERROR(IF(#REF!="",0,#REF!+1),0)</f>
        <v>0</v>
      </c>
      <c r="R599">
        <f>IFERROR(IF(#REF!="",0,#REF!),0)</f>
        <v>0</v>
      </c>
    </row>
    <row r="600" spans="7:18" x14ac:dyDescent="0.3">
      <c r="G600">
        <f t="shared" si="46"/>
        <v>0</v>
      </c>
      <c r="H600">
        <f t="shared" si="47"/>
        <v>0</v>
      </c>
      <c r="I600">
        <f t="shared" si="48"/>
        <v>0</v>
      </c>
      <c r="J600">
        <f t="shared" si="49"/>
        <v>0</v>
      </c>
      <c r="K600">
        <f t="shared" si="50"/>
        <v>0</v>
      </c>
      <c r="L600">
        <f>IFERROR(IF(#REF!="",0,#REF!),0)</f>
        <v>0</v>
      </c>
      <c r="M600">
        <f>IFERROR(IF(#REF!="",0,#REF!+1),0)</f>
        <v>0</v>
      </c>
      <c r="N600">
        <f>IFERROR(IF(#REF!="",0,#REF!),0)</f>
        <v>0</v>
      </c>
      <c r="O600">
        <f>IFERROR(IF(#REF!="",0,#REF!+1),0)</f>
        <v>0</v>
      </c>
      <c r="P600">
        <f>IFERROR(IF(#REF!="",0,#REF!),0)</f>
        <v>0</v>
      </c>
      <c r="Q600">
        <f>IFERROR(IF(#REF!="",0,#REF!+1),0)</f>
        <v>0</v>
      </c>
      <c r="R600">
        <f>IFERROR(IF(#REF!="",0,#REF!),0)</f>
        <v>0</v>
      </c>
    </row>
    <row r="601" spans="7:18" x14ac:dyDescent="0.3">
      <c r="G601">
        <f t="shared" si="46"/>
        <v>0</v>
      </c>
      <c r="H601">
        <f t="shared" si="47"/>
        <v>0</v>
      </c>
      <c r="I601">
        <f t="shared" si="48"/>
        <v>0</v>
      </c>
      <c r="J601">
        <f t="shared" si="49"/>
        <v>0</v>
      </c>
      <c r="K601">
        <f t="shared" si="50"/>
        <v>0</v>
      </c>
      <c r="L601">
        <f>IFERROR(IF(#REF!="",0,#REF!),0)</f>
        <v>0</v>
      </c>
      <c r="M601">
        <f>IFERROR(IF(#REF!="",0,#REF!+1),0)</f>
        <v>0</v>
      </c>
      <c r="N601">
        <f>IFERROR(IF(#REF!="",0,#REF!),0)</f>
        <v>0</v>
      </c>
      <c r="O601">
        <f>IFERROR(IF(#REF!="",0,#REF!+1),0)</f>
        <v>0</v>
      </c>
      <c r="P601">
        <f>IFERROR(IF(#REF!="",0,#REF!),0)</f>
        <v>0</v>
      </c>
      <c r="Q601">
        <f>IFERROR(IF(#REF!="",0,#REF!+1),0)</f>
        <v>0</v>
      </c>
      <c r="R601">
        <f>IFERROR(IF(#REF!="",0,#REF!),0)</f>
        <v>0</v>
      </c>
    </row>
    <row r="602" spans="7:18" x14ac:dyDescent="0.3">
      <c r="G602">
        <f t="shared" si="46"/>
        <v>0</v>
      </c>
      <c r="H602">
        <f t="shared" si="47"/>
        <v>0</v>
      </c>
      <c r="I602">
        <f t="shared" si="48"/>
        <v>0</v>
      </c>
      <c r="J602">
        <f t="shared" si="49"/>
        <v>0</v>
      </c>
      <c r="K602">
        <f t="shared" si="50"/>
        <v>0</v>
      </c>
      <c r="L602">
        <f>IFERROR(IF(#REF!="",0,#REF!),0)</f>
        <v>0</v>
      </c>
      <c r="M602">
        <f>IFERROR(IF(#REF!="",0,#REF!+1),0)</f>
        <v>0</v>
      </c>
      <c r="N602">
        <f>IFERROR(IF(#REF!="",0,#REF!),0)</f>
        <v>0</v>
      </c>
      <c r="O602">
        <f>IFERROR(IF(#REF!="",0,#REF!+1),0)</f>
        <v>0</v>
      </c>
      <c r="P602">
        <f>IFERROR(IF(#REF!="",0,#REF!),0)</f>
        <v>0</v>
      </c>
      <c r="Q602">
        <f>IFERROR(IF(#REF!="",0,#REF!+1),0)</f>
        <v>0</v>
      </c>
      <c r="R602">
        <f>IFERROR(IF(#REF!="",0,#REF!),0)</f>
        <v>0</v>
      </c>
    </row>
    <row r="603" spans="7:18" x14ac:dyDescent="0.3">
      <c r="G603">
        <f t="shared" si="46"/>
        <v>0</v>
      </c>
      <c r="H603">
        <f t="shared" si="47"/>
        <v>0</v>
      </c>
      <c r="I603">
        <f t="shared" si="48"/>
        <v>0</v>
      </c>
      <c r="J603">
        <f t="shared" si="49"/>
        <v>0</v>
      </c>
      <c r="K603">
        <f t="shared" si="50"/>
        <v>0</v>
      </c>
      <c r="L603">
        <f>IFERROR(IF(#REF!="",0,#REF!),0)</f>
        <v>0</v>
      </c>
      <c r="M603">
        <f>IFERROR(IF(#REF!="",0,#REF!+1),0)</f>
        <v>0</v>
      </c>
      <c r="N603">
        <f>IFERROR(IF(#REF!="",0,#REF!),0)</f>
        <v>0</v>
      </c>
      <c r="O603">
        <f>IFERROR(IF(#REF!="",0,#REF!+1),0)</f>
        <v>0</v>
      </c>
      <c r="P603">
        <f>IFERROR(IF(#REF!="",0,#REF!),0)</f>
        <v>0</v>
      </c>
      <c r="Q603">
        <f>IFERROR(IF(#REF!="",0,#REF!+1),0)</f>
        <v>0</v>
      </c>
      <c r="R603">
        <f>IFERROR(IF(#REF!="",0,#REF!),0)</f>
        <v>0</v>
      </c>
    </row>
    <row r="604" spans="7:18" x14ac:dyDescent="0.3">
      <c r="G604">
        <f t="shared" si="46"/>
        <v>0</v>
      </c>
      <c r="H604">
        <f t="shared" si="47"/>
        <v>0</v>
      </c>
      <c r="I604">
        <f t="shared" si="48"/>
        <v>0</v>
      </c>
      <c r="J604">
        <f t="shared" si="49"/>
        <v>0</v>
      </c>
      <c r="K604">
        <f t="shared" si="50"/>
        <v>0</v>
      </c>
      <c r="L604">
        <f>IFERROR(IF(#REF!="",0,#REF!),0)</f>
        <v>0</v>
      </c>
      <c r="M604">
        <f>IFERROR(IF(#REF!="",0,#REF!+1),0)</f>
        <v>0</v>
      </c>
      <c r="N604">
        <f>IFERROR(IF(#REF!="",0,#REF!),0)</f>
        <v>0</v>
      </c>
      <c r="O604">
        <f>IFERROR(IF(#REF!="",0,#REF!+1),0)</f>
        <v>0</v>
      </c>
      <c r="P604">
        <f>IFERROR(IF(#REF!="",0,#REF!),0)</f>
        <v>0</v>
      </c>
      <c r="Q604">
        <f>IFERROR(IF(#REF!="",0,#REF!+1),0)</f>
        <v>0</v>
      </c>
      <c r="R604">
        <f>IFERROR(IF(#REF!="",0,#REF!),0)</f>
        <v>0</v>
      </c>
    </row>
    <row r="605" spans="7:18" x14ac:dyDescent="0.3">
      <c r="G605">
        <f t="shared" si="46"/>
        <v>0</v>
      </c>
      <c r="H605">
        <f t="shared" si="47"/>
        <v>0</v>
      </c>
      <c r="I605">
        <f t="shared" si="48"/>
        <v>0</v>
      </c>
      <c r="J605">
        <f t="shared" si="49"/>
        <v>0</v>
      </c>
      <c r="K605">
        <f t="shared" si="50"/>
        <v>0</v>
      </c>
      <c r="L605">
        <f>IFERROR(IF(#REF!="",0,#REF!),0)</f>
        <v>0</v>
      </c>
      <c r="M605">
        <f>IFERROR(IF(#REF!="",0,#REF!+1),0)</f>
        <v>0</v>
      </c>
      <c r="N605">
        <f>IFERROR(IF(#REF!="",0,#REF!),0)</f>
        <v>0</v>
      </c>
      <c r="O605">
        <f>IFERROR(IF(#REF!="",0,#REF!+1),0)</f>
        <v>0</v>
      </c>
      <c r="P605">
        <f>IFERROR(IF(#REF!="",0,#REF!),0)</f>
        <v>0</v>
      </c>
      <c r="Q605">
        <f>IFERROR(IF(#REF!="",0,#REF!+1),0)</f>
        <v>0</v>
      </c>
      <c r="R605">
        <f>IFERROR(IF(#REF!="",0,#REF!),0)</f>
        <v>0</v>
      </c>
    </row>
    <row r="606" spans="7:18" x14ac:dyDescent="0.3">
      <c r="G606">
        <f t="shared" si="46"/>
        <v>0</v>
      </c>
      <c r="H606">
        <f t="shared" si="47"/>
        <v>0</v>
      </c>
      <c r="I606">
        <f t="shared" si="48"/>
        <v>0</v>
      </c>
      <c r="J606">
        <f t="shared" si="49"/>
        <v>0</v>
      </c>
      <c r="K606">
        <f t="shared" si="50"/>
        <v>0</v>
      </c>
      <c r="L606">
        <f>IFERROR(IF(#REF!="",0,#REF!),0)</f>
        <v>0</v>
      </c>
      <c r="M606">
        <f>IFERROR(IF(#REF!="",0,#REF!+1),0)</f>
        <v>0</v>
      </c>
      <c r="N606">
        <f>IFERROR(IF(#REF!="",0,#REF!),0)</f>
        <v>0</v>
      </c>
      <c r="O606">
        <f>IFERROR(IF(#REF!="",0,#REF!+1),0)</f>
        <v>0</v>
      </c>
      <c r="P606">
        <f>IFERROR(IF(#REF!="",0,#REF!),0)</f>
        <v>0</v>
      </c>
      <c r="Q606">
        <f>IFERROR(IF(#REF!="",0,#REF!+1),0)</f>
        <v>0</v>
      </c>
      <c r="R606">
        <f>IFERROR(IF(#REF!="",0,#REF!),0)</f>
        <v>0</v>
      </c>
    </row>
    <row r="607" spans="7:18" x14ac:dyDescent="0.3">
      <c r="G607">
        <f t="shared" si="46"/>
        <v>0</v>
      </c>
      <c r="H607">
        <f t="shared" si="47"/>
        <v>0</v>
      </c>
      <c r="I607">
        <f t="shared" si="48"/>
        <v>0</v>
      </c>
      <c r="J607">
        <f t="shared" si="49"/>
        <v>0</v>
      </c>
      <c r="K607">
        <f t="shared" si="50"/>
        <v>0</v>
      </c>
      <c r="L607">
        <f>IFERROR(IF(#REF!="",0,#REF!),0)</f>
        <v>0</v>
      </c>
      <c r="M607">
        <f>IFERROR(IF(#REF!="",0,#REF!+1),0)</f>
        <v>0</v>
      </c>
      <c r="N607">
        <f>IFERROR(IF(#REF!="",0,#REF!),0)</f>
        <v>0</v>
      </c>
      <c r="O607">
        <f>IFERROR(IF(#REF!="",0,#REF!+1),0)</f>
        <v>0</v>
      </c>
      <c r="P607">
        <f>IFERROR(IF(#REF!="",0,#REF!),0)</f>
        <v>0</v>
      </c>
      <c r="Q607">
        <f>IFERROR(IF(#REF!="",0,#REF!+1),0)</f>
        <v>0</v>
      </c>
      <c r="R607">
        <f>IFERROR(IF(#REF!="",0,#REF!),0)</f>
        <v>0</v>
      </c>
    </row>
    <row r="608" spans="7:18" x14ac:dyDescent="0.3">
      <c r="G608">
        <f t="shared" si="46"/>
        <v>0</v>
      </c>
      <c r="H608">
        <f t="shared" si="47"/>
        <v>0</v>
      </c>
      <c r="I608">
        <f t="shared" si="48"/>
        <v>0</v>
      </c>
      <c r="J608">
        <f t="shared" si="49"/>
        <v>0</v>
      </c>
      <c r="K608">
        <f t="shared" si="50"/>
        <v>0</v>
      </c>
      <c r="L608">
        <f>IFERROR(IF(#REF!="",0,#REF!),0)</f>
        <v>0</v>
      </c>
      <c r="M608">
        <f>IFERROR(IF(#REF!="",0,#REF!+1),0)</f>
        <v>0</v>
      </c>
      <c r="N608">
        <f>IFERROR(IF(#REF!="",0,#REF!),0)</f>
        <v>0</v>
      </c>
      <c r="O608">
        <f>IFERROR(IF(#REF!="",0,#REF!+1),0)</f>
        <v>0</v>
      </c>
      <c r="P608">
        <f>IFERROR(IF(#REF!="",0,#REF!),0)</f>
        <v>0</v>
      </c>
      <c r="Q608">
        <f>IFERROR(IF(#REF!="",0,#REF!+1),0)</f>
        <v>0</v>
      </c>
      <c r="R608">
        <f>IFERROR(IF(#REF!="",0,#REF!),0)</f>
        <v>0</v>
      </c>
    </row>
    <row r="609" spans="7:18" x14ac:dyDescent="0.3">
      <c r="G609">
        <f t="shared" si="46"/>
        <v>0</v>
      </c>
      <c r="H609">
        <f t="shared" si="47"/>
        <v>0</v>
      </c>
      <c r="I609">
        <f t="shared" si="48"/>
        <v>0</v>
      </c>
      <c r="J609">
        <f t="shared" si="49"/>
        <v>0</v>
      </c>
      <c r="K609">
        <f t="shared" si="50"/>
        <v>0</v>
      </c>
      <c r="L609">
        <f>IFERROR(IF(#REF!="",0,#REF!),0)</f>
        <v>0</v>
      </c>
      <c r="M609">
        <f>IFERROR(IF(#REF!="",0,#REF!+1),0)</f>
        <v>0</v>
      </c>
      <c r="N609">
        <f>IFERROR(IF(#REF!="",0,#REF!),0)</f>
        <v>0</v>
      </c>
      <c r="O609">
        <f>IFERROR(IF(#REF!="",0,#REF!+1),0)</f>
        <v>0</v>
      </c>
      <c r="P609">
        <f>IFERROR(IF(#REF!="",0,#REF!),0)</f>
        <v>0</v>
      </c>
      <c r="Q609">
        <f>IFERROR(IF(#REF!="",0,#REF!+1),0)</f>
        <v>0</v>
      </c>
      <c r="R609">
        <f>IFERROR(IF(#REF!="",0,#REF!),0)</f>
        <v>0</v>
      </c>
    </row>
    <row r="610" spans="7:18" x14ac:dyDescent="0.3">
      <c r="G610">
        <f t="shared" si="46"/>
        <v>0</v>
      </c>
      <c r="H610">
        <f t="shared" si="47"/>
        <v>0</v>
      </c>
      <c r="I610">
        <f t="shared" si="48"/>
        <v>0</v>
      </c>
      <c r="J610">
        <f t="shared" si="49"/>
        <v>0</v>
      </c>
      <c r="K610">
        <f t="shared" si="50"/>
        <v>0</v>
      </c>
      <c r="L610">
        <f>IFERROR(IF(#REF!="",0,#REF!),0)</f>
        <v>0</v>
      </c>
      <c r="M610">
        <f>IFERROR(IF(#REF!="",0,#REF!+1),0)</f>
        <v>0</v>
      </c>
      <c r="N610">
        <f>IFERROR(IF(#REF!="",0,#REF!),0)</f>
        <v>0</v>
      </c>
      <c r="O610">
        <f>IFERROR(IF(#REF!="",0,#REF!+1),0)</f>
        <v>0</v>
      </c>
      <c r="P610">
        <f>IFERROR(IF(#REF!="",0,#REF!),0)</f>
        <v>0</v>
      </c>
      <c r="Q610">
        <f>IFERROR(IF(#REF!="",0,#REF!+1),0)</f>
        <v>0</v>
      </c>
      <c r="R610">
        <f>IFERROR(IF(#REF!="",0,#REF!),0)</f>
        <v>0</v>
      </c>
    </row>
    <row r="611" spans="7:18" x14ac:dyDescent="0.3">
      <c r="G611">
        <f t="shared" si="46"/>
        <v>0</v>
      </c>
      <c r="H611">
        <f t="shared" si="47"/>
        <v>0</v>
      </c>
      <c r="I611">
        <f t="shared" si="48"/>
        <v>0</v>
      </c>
      <c r="J611">
        <f t="shared" si="49"/>
        <v>0</v>
      </c>
      <c r="K611">
        <f t="shared" si="50"/>
        <v>0</v>
      </c>
      <c r="L611">
        <f>IFERROR(IF(#REF!="",0,#REF!),0)</f>
        <v>0</v>
      </c>
      <c r="M611">
        <f>IFERROR(IF(#REF!="",0,#REF!+1),0)</f>
        <v>0</v>
      </c>
      <c r="N611">
        <f>IFERROR(IF(#REF!="",0,#REF!),0)</f>
        <v>0</v>
      </c>
      <c r="O611">
        <f>IFERROR(IF(#REF!="",0,#REF!+1),0)</f>
        <v>0</v>
      </c>
      <c r="P611">
        <f>IFERROR(IF(#REF!="",0,#REF!),0)</f>
        <v>0</v>
      </c>
      <c r="Q611">
        <f>IFERROR(IF(#REF!="",0,#REF!+1),0)</f>
        <v>0</v>
      </c>
      <c r="R611">
        <f>IFERROR(IF(#REF!="",0,#REF!),0)</f>
        <v>0</v>
      </c>
    </row>
    <row r="612" spans="7:18" x14ac:dyDescent="0.3">
      <c r="G612">
        <f t="shared" si="46"/>
        <v>0</v>
      </c>
      <c r="H612">
        <f t="shared" si="47"/>
        <v>0</v>
      </c>
      <c r="I612">
        <f t="shared" si="48"/>
        <v>0</v>
      </c>
      <c r="J612">
        <f t="shared" si="49"/>
        <v>0</v>
      </c>
      <c r="K612">
        <f t="shared" si="50"/>
        <v>0</v>
      </c>
      <c r="L612">
        <f>IFERROR(IF(#REF!="",0,#REF!),0)</f>
        <v>0</v>
      </c>
      <c r="M612">
        <f>IFERROR(IF(#REF!="",0,#REF!+1),0)</f>
        <v>0</v>
      </c>
      <c r="N612">
        <f>IFERROR(IF(#REF!="",0,#REF!),0)</f>
        <v>0</v>
      </c>
      <c r="O612">
        <f>IFERROR(IF(#REF!="",0,#REF!+1),0)</f>
        <v>0</v>
      </c>
      <c r="P612">
        <f>IFERROR(IF(#REF!="",0,#REF!),0)</f>
        <v>0</v>
      </c>
      <c r="Q612">
        <f>IFERROR(IF(#REF!="",0,#REF!+1),0)</f>
        <v>0</v>
      </c>
      <c r="R612">
        <f>IFERROR(IF(#REF!="",0,#REF!),0)</f>
        <v>0</v>
      </c>
    </row>
    <row r="613" spans="7:18" x14ac:dyDescent="0.3">
      <c r="G613">
        <f t="shared" si="46"/>
        <v>0</v>
      </c>
      <c r="H613">
        <f t="shared" si="47"/>
        <v>0</v>
      </c>
      <c r="I613">
        <f t="shared" si="48"/>
        <v>0</v>
      </c>
      <c r="J613">
        <f t="shared" si="49"/>
        <v>0</v>
      </c>
      <c r="K613">
        <f t="shared" si="50"/>
        <v>0</v>
      </c>
      <c r="L613">
        <f>IFERROR(IF(#REF!="",0,#REF!),0)</f>
        <v>0</v>
      </c>
      <c r="M613">
        <f>IFERROR(IF(#REF!="",0,#REF!+1),0)</f>
        <v>0</v>
      </c>
      <c r="N613">
        <f>IFERROR(IF(#REF!="",0,#REF!),0)</f>
        <v>0</v>
      </c>
      <c r="O613">
        <f>IFERROR(IF(#REF!="",0,#REF!+1),0)</f>
        <v>0</v>
      </c>
      <c r="P613">
        <f>IFERROR(IF(#REF!="",0,#REF!),0)</f>
        <v>0</v>
      </c>
      <c r="Q613">
        <f>IFERROR(IF(#REF!="",0,#REF!+1),0)</f>
        <v>0</v>
      </c>
      <c r="R613">
        <f>IFERROR(IF(#REF!="",0,#REF!),0)</f>
        <v>0</v>
      </c>
    </row>
    <row r="614" spans="7:18" x14ac:dyDescent="0.3">
      <c r="G614">
        <f t="shared" si="46"/>
        <v>0</v>
      </c>
      <c r="H614">
        <f t="shared" si="47"/>
        <v>0</v>
      </c>
      <c r="I614">
        <f t="shared" si="48"/>
        <v>0</v>
      </c>
      <c r="J614">
        <f t="shared" si="49"/>
        <v>0</v>
      </c>
      <c r="K614">
        <f t="shared" si="50"/>
        <v>0</v>
      </c>
      <c r="L614">
        <f>IFERROR(IF(#REF!="",0,#REF!),0)</f>
        <v>0</v>
      </c>
      <c r="M614">
        <f>IFERROR(IF(#REF!="",0,#REF!+1),0)</f>
        <v>0</v>
      </c>
      <c r="N614">
        <f>IFERROR(IF(#REF!="",0,#REF!),0)</f>
        <v>0</v>
      </c>
      <c r="O614">
        <f>IFERROR(IF(#REF!="",0,#REF!+1),0)</f>
        <v>0</v>
      </c>
      <c r="P614">
        <f>IFERROR(IF(#REF!="",0,#REF!),0)</f>
        <v>0</v>
      </c>
      <c r="Q614">
        <f>IFERROR(IF(#REF!="",0,#REF!+1),0)</f>
        <v>0</v>
      </c>
      <c r="R614">
        <f>IFERROR(IF(#REF!="",0,#REF!),0)</f>
        <v>0</v>
      </c>
    </row>
    <row r="615" spans="7:18" x14ac:dyDescent="0.3">
      <c r="G615">
        <f t="shared" si="46"/>
        <v>0</v>
      </c>
      <c r="H615">
        <f t="shared" si="47"/>
        <v>0</v>
      </c>
      <c r="I615">
        <f t="shared" si="48"/>
        <v>0</v>
      </c>
      <c r="J615">
        <f t="shared" si="49"/>
        <v>0</v>
      </c>
      <c r="K615">
        <f t="shared" si="50"/>
        <v>0</v>
      </c>
      <c r="L615">
        <f>IFERROR(IF(#REF!="",0,#REF!),0)</f>
        <v>0</v>
      </c>
      <c r="M615">
        <f>IFERROR(IF(#REF!="",0,#REF!+1),0)</f>
        <v>0</v>
      </c>
      <c r="N615">
        <f>IFERROR(IF(#REF!="",0,#REF!),0)</f>
        <v>0</v>
      </c>
      <c r="O615">
        <f>IFERROR(IF(#REF!="",0,#REF!+1),0)</f>
        <v>0</v>
      </c>
      <c r="P615">
        <f>IFERROR(IF(#REF!="",0,#REF!),0)</f>
        <v>0</v>
      </c>
      <c r="Q615">
        <f>IFERROR(IF(#REF!="",0,#REF!+1),0)</f>
        <v>0</v>
      </c>
      <c r="R615">
        <f>IFERROR(IF(#REF!="",0,#REF!),0)</f>
        <v>0</v>
      </c>
    </row>
    <row r="616" spans="7:18" x14ac:dyDescent="0.3">
      <c r="G616">
        <f t="shared" si="46"/>
        <v>0</v>
      </c>
      <c r="H616">
        <f t="shared" si="47"/>
        <v>0</v>
      </c>
      <c r="I616">
        <f t="shared" si="48"/>
        <v>0</v>
      </c>
      <c r="J616">
        <f t="shared" si="49"/>
        <v>0</v>
      </c>
      <c r="K616">
        <f t="shared" si="50"/>
        <v>0</v>
      </c>
      <c r="L616">
        <f>IFERROR(IF(#REF!="",0,#REF!),0)</f>
        <v>0</v>
      </c>
      <c r="M616">
        <f>IFERROR(IF(#REF!="",0,#REF!+1),0)</f>
        <v>0</v>
      </c>
      <c r="N616">
        <f>IFERROR(IF(#REF!="",0,#REF!),0)</f>
        <v>0</v>
      </c>
      <c r="O616">
        <f>IFERROR(IF(#REF!="",0,#REF!+1),0)</f>
        <v>0</v>
      </c>
      <c r="P616">
        <f>IFERROR(IF(#REF!="",0,#REF!),0)</f>
        <v>0</v>
      </c>
      <c r="Q616">
        <f>IFERROR(IF(#REF!="",0,#REF!+1),0)</f>
        <v>0</v>
      </c>
      <c r="R616">
        <f>IFERROR(IF(#REF!="",0,#REF!),0)</f>
        <v>0</v>
      </c>
    </row>
    <row r="617" spans="7:18" x14ac:dyDescent="0.3">
      <c r="G617">
        <f t="shared" si="46"/>
        <v>0</v>
      </c>
      <c r="H617">
        <f t="shared" si="47"/>
        <v>0</v>
      </c>
      <c r="I617">
        <f t="shared" si="48"/>
        <v>0</v>
      </c>
      <c r="J617">
        <f t="shared" si="49"/>
        <v>0</v>
      </c>
      <c r="K617">
        <f t="shared" si="50"/>
        <v>0</v>
      </c>
      <c r="L617">
        <f>IFERROR(IF(#REF!="",0,#REF!),0)</f>
        <v>0</v>
      </c>
      <c r="M617">
        <f>IFERROR(IF(#REF!="",0,#REF!+1),0)</f>
        <v>0</v>
      </c>
      <c r="N617">
        <f>IFERROR(IF(#REF!="",0,#REF!),0)</f>
        <v>0</v>
      </c>
      <c r="O617">
        <f>IFERROR(IF(#REF!="",0,#REF!+1),0)</f>
        <v>0</v>
      </c>
      <c r="P617">
        <f>IFERROR(IF(#REF!="",0,#REF!),0)</f>
        <v>0</v>
      </c>
      <c r="Q617">
        <f>IFERROR(IF(#REF!="",0,#REF!+1),0)</f>
        <v>0</v>
      </c>
      <c r="R617">
        <f>IFERROR(IF(#REF!="",0,#REF!),0)</f>
        <v>0</v>
      </c>
    </row>
    <row r="618" spans="7:18" x14ac:dyDescent="0.3">
      <c r="G618">
        <f t="shared" si="46"/>
        <v>0</v>
      </c>
      <c r="H618">
        <f t="shared" si="47"/>
        <v>0</v>
      </c>
      <c r="I618">
        <f t="shared" si="48"/>
        <v>0</v>
      </c>
      <c r="J618">
        <f t="shared" si="49"/>
        <v>0</v>
      </c>
      <c r="K618">
        <f t="shared" si="50"/>
        <v>0</v>
      </c>
      <c r="L618">
        <f>IFERROR(IF(#REF!="",0,#REF!),0)</f>
        <v>0</v>
      </c>
      <c r="M618">
        <f>IFERROR(IF(#REF!="",0,#REF!+1),0)</f>
        <v>0</v>
      </c>
      <c r="N618">
        <f>IFERROR(IF(#REF!="",0,#REF!),0)</f>
        <v>0</v>
      </c>
      <c r="O618">
        <f>IFERROR(IF(#REF!="",0,#REF!+1),0)</f>
        <v>0</v>
      </c>
      <c r="P618">
        <f>IFERROR(IF(#REF!="",0,#REF!),0)</f>
        <v>0</v>
      </c>
      <c r="Q618">
        <f>IFERROR(IF(#REF!="",0,#REF!+1),0)</f>
        <v>0</v>
      </c>
      <c r="R618">
        <f>IFERROR(IF(#REF!="",0,#REF!),0)</f>
        <v>0</v>
      </c>
    </row>
    <row r="619" spans="7:18" x14ac:dyDescent="0.3">
      <c r="G619">
        <f t="shared" si="46"/>
        <v>0</v>
      </c>
      <c r="H619">
        <f t="shared" si="47"/>
        <v>0</v>
      </c>
      <c r="I619">
        <f t="shared" si="48"/>
        <v>0</v>
      </c>
      <c r="J619">
        <f t="shared" si="49"/>
        <v>0</v>
      </c>
      <c r="K619">
        <f t="shared" si="50"/>
        <v>0</v>
      </c>
      <c r="L619">
        <f>IFERROR(IF(#REF!="",0,#REF!),0)</f>
        <v>0</v>
      </c>
      <c r="M619">
        <f>IFERROR(IF(#REF!="",0,#REF!+1),0)</f>
        <v>0</v>
      </c>
      <c r="N619">
        <f>IFERROR(IF(#REF!="",0,#REF!),0)</f>
        <v>0</v>
      </c>
      <c r="O619">
        <f>IFERROR(IF(#REF!="",0,#REF!+1),0)</f>
        <v>0</v>
      </c>
      <c r="P619">
        <f>IFERROR(IF(#REF!="",0,#REF!),0)</f>
        <v>0</v>
      </c>
      <c r="Q619">
        <f>IFERROR(IF(#REF!="",0,#REF!+1),0)</f>
        <v>0</v>
      </c>
      <c r="R619">
        <f>IFERROR(IF(#REF!="",0,#REF!),0)</f>
        <v>0</v>
      </c>
    </row>
    <row r="620" spans="7:18" x14ac:dyDescent="0.3">
      <c r="G620">
        <f t="shared" si="46"/>
        <v>0</v>
      </c>
      <c r="H620">
        <f t="shared" si="47"/>
        <v>0</v>
      </c>
      <c r="I620">
        <f t="shared" si="48"/>
        <v>0</v>
      </c>
      <c r="J620">
        <f t="shared" si="49"/>
        <v>0</v>
      </c>
      <c r="K620">
        <f t="shared" si="50"/>
        <v>0</v>
      </c>
      <c r="L620">
        <f>IFERROR(IF(#REF!="",0,#REF!),0)</f>
        <v>0</v>
      </c>
      <c r="M620">
        <f>IFERROR(IF(#REF!="",0,#REF!+1),0)</f>
        <v>0</v>
      </c>
      <c r="N620">
        <f>IFERROR(IF(#REF!="",0,#REF!),0)</f>
        <v>0</v>
      </c>
      <c r="O620">
        <f>IFERROR(IF(#REF!="",0,#REF!+1),0)</f>
        <v>0</v>
      </c>
      <c r="P620">
        <f>IFERROR(IF(#REF!="",0,#REF!),0)</f>
        <v>0</v>
      </c>
      <c r="Q620">
        <f>IFERROR(IF(#REF!="",0,#REF!+1),0)</f>
        <v>0</v>
      </c>
      <c r="R620">
        <f>IFERROR(IF(#REF!="",0,#REF!),0)</f>
        <v>0</v>
      </c>
    </row>
    <row r="621" spans="7:18" x14ac:dyDescent="0.3">
      <c r="G621">
        <f t="shared" si="46"/>
        <v>0</v>
      </c>
      <c r="H621">
        <f t="shared" si="47"/>
        <v>0</v>
      </c>
      <c r="I621">
        <f t="shared" si="48"/>
        <v>0</v>
      </c>
      <c r="J621">
        <f t="shared" si="49"/>
        <v>0</v>
      </c>
      <c r="K621">
        <f t="shared" si="50"/>
        <v>0</v>
      </c>
      <c r="L621">
        <f>IFERROR(IF(#REF!="",0,#REF!),0)</f>
        <v>0</v>
      </c>
      <c r="M621">
        <f>IFERROR(IF(#REF!="",0,#REF!+1),0)</f>
        <v>0</v>
      </c>
      <c r="N621">
        <f>IFERROR(IF(#REF!="",0,#REF!),0)</f>
        <v>0</v>
      </c>
      <c r="O621">
        <f>IFERROR(IF(#REF!="",0,#REF!+1),0)</f>
        <v>0</v>
      </c>
      <c r="P621">
        <f>IFERROR(IF(#REF!="",0,#REF!),0)</f>
        <v>0</v>
      </c>
      <c r="Q621">
        <f>IFERROR(IF(#REF!="",0,#REF!+1),0)</f>
        <v>0</v>
      </c>
      <c r="R621">
        <f>IFERROR(IF(#REF!="",0,#REF!),0)</f>
        <v>0</v>
      </c>
    </row>
    <row r="622" spans="7:18" x14ac:dyDescent="0.3">
      <c r="G622">
        <f t="shared" si="46"/>
        <v>0</v>
      </c>
      <c r="H622">
        <f t="shared" si="47"/>
        <v>0</v>
      </c>
      <c r="I622">
        <f t="shared" si="48"/>
        <v>0</v>
      </c>
      <c r="J622">
        <f t="shared" si="49"/>
        <v>0</v>
      </c>
      <c r="K622">
        <f t="shared" si="50"/>
        <v>0</v>
      </c>
      <c r="L622">
        <f>IFERROR(IF(#REF!="",0,#REF!),0)</f>
        <v>0</v>
      </c>
      <c r="M622">
        <f>IFERROR(IF(#REF!="",0,#REF!+1),0)</f>
        <v>0</v>
      </c>
      <c r="N622">
        <f>IFERROR(IF(#REF!="",0,#REF!),0)</f>
        <v>0</v>
      </c>
      <c r="O622">
        <f>IFERROR(IF(#REF!="",0,#REF!+1),0)</f>
        <v>0</v>
      </c>
      <c r="P622">
        <f>IFERROR(IF(#REF!="",0,#REF!),0)</f>
        <v>0</v>
      </c>
      <c r="Q622">
        <f>IFERROR(IF(#REF!="",0,#REF!+1),0)</f>
        <v>0</v>
      </c>
      <c r="R622">
        <f>IFERROR(IF(#REF!="",0,#REF!),0)</f>
        <v>0</v>
      </c>
    </row>
    <row r="623" spans="7:18" x14ac:dyDescent="0.3">
      <c r="G623">
        <f t="shared" si="46"/>
        <v>0</v>
      </c>
      <c r="H623">
        <f t="shared" si="47"/>
        <v>0</v>
      </c>
      <c r="I623">
        <f t="shared" si="48"/>
        <v>0</v>
      </c>
      <c r="J623">
        <f t="shared" si="49"/>
        <v>0</v>
      </c>
      <c r="K623">
        <f t="shared" si="50"/>
        <v>0</v>
      </c>
      <c r="L623">
        <f>IFERROR(IF(#REF!="",0,#REF!),0)</f>
        <v>0</v>
      </c>
      <c r="M623">
        <f>IFERROR(IF(#REF!="",0,#REF!+1),0)</f>
        <v>0</v>
      </c>
      <c r="N623">
        <f>IFERROR(IF(#REF!="",0,#REF!),0)</f>
        <v>0</v>
      </c>
      <c r="O623">
        <f>IFERROR(IF(#REF!="",0,#REF!+1),0)</f>
        <v>0</v>
      </c>
      <c r="P623">
        <f>IFERROR(IF(#REF!="",0,#REF!),0)</f>
        <v>0</v>
      </c>
      <c r="Q623">
        <f>IFERROR(IF(#REF!="",0,#REF!+1),0)</f>
        <v>0</v>
      </c>
      <c r="R623">
        <f>IFERROR(IF(#REF!="",0,#REF!),0)</f>
        <v>0</v>
      </c>
    </row>
    <row r="624" spans="7:18" x14ac:dyDescent="0.3">
      <c r="G624">
        <f t="shared" si="46"/>
        <v>0</v>
      </c>
      <c r="H624">
        <f t="shared" si="47"/>
        <v>0</v>
      </c>
      <c r="I624">
        <f t="shared" si="48"/>
        <v>0</v>
      </c>
      <c r="J624">
        <f t="shared" si="49"/>
        <v>0</v>
      </c>
      <c r="K624">
        <f t="shared" si="50"/>
        <v>0</v>
      </c>
      <c r="L624">
        <f>IFERROR(IF(#REF!="",0,#REF!),0)</f>
        <v>0</v>
      </c>
      <c r="M624">
        <f>IFERROR(IF(#REF!="",0,#REF!+1),0)</f>
        <v>0</v>
      </c>
      <c r="N624">
        <f>IFERROR(IF(#REF!="",0,#REF!),0)</f>
        <v>0</v>
      </c>
      <c r="O624">
        <f>IFERROR(IF(#REF!="",0,#REF!+1),0)</f>
        <v>0</v>
      </c>
      <c r="P624">
        <f>IFERROR(IF(#REF!="",0,#REF!),0)</f>
        <v>0</v>
      </c>
      <c r="Q624">
        <f>IFERROR(IF(#REF!="",0,#REF!+1),0)</f>
        <v>0</v>
      </c>
      <c r="R624">
        <f>IFERROR(IF(#REF!="",0,#REF!),0)</f>
        <v>0</v>
      </c>
    </row>
    <row r="625" spans="7:18" x14ac:dyDescent="0.3">
      <c r="G625">
        <f t="shared" si="46"/>
        <v>0</v>
      </c>
      <c r="H625">
        <f t="shared" si="47"/>
        <v>0</v>
      </c>
      <c r="I625">
        <f t="shared" si="48"/>
        <v>0</v>
      </c>
      <c r="J625">
        <f t="shared" si="49"/>
        <v>0</v>
      </c>
      <c r="K625">
        <f t="shared" si="50"/>
        <v>0</v>
      </c>
      <c r="L625">
        <f>IFERROR(IF(#REF!="",0,#REF!),0)</f>
        <v>0</v>
      </c>
      <c r="M625">
        <f>IFERROR(IF(#REF!="",0,#REF!+1),0)</f>
        <v>0</v>
      </c>
      <c r="N625">
        <f>IFERROR(IF(#REF!="",0,#REF!),0)</f>
        <v>0</v>
      </c>
      <c r="O625">
        <f>IFERROR(IF(#REF!="",0,#REF!+1),0)</f>
        <v>0</v>
      </c>
      <c r="P625">
        <f>IFERROR(IF(#REF!="",0,#REF!),0)</f>
        <v>0</v>
      </c>
      <c r="Q625">
        <f>IFERROR(IF(#REF!="",0,#REF!+1),0)</f>
        <v>0</v>
      </c>
      <c r="R625">
        <f>IFERROR(IF(#REF!="",0,#REF!),0)</f>
        <v>0</v>
      </c>
    </row>
    <row r="626" spans="7:18" x14ac:dyDescent="0.3">
      <c r="G626">
        <f t="shared" si="46"/>
        <v>0</v>
      </c>
      <c r="H626">
        <f t="shared" si="47"/>
        <v>0</v>
      </c>
      <c r="I626">
        <f t="shared" si="48"/>
        <v>0</v>
      </c>
      <c r="J626">
        <f t="shared" si="49"/>
        <v>0</v>
      </c>
      <c r="K626">
        <f t="shared" si="50"/>
        <v>0</v>
      </c>
      <c r="L626">
        <f>IFERROR(IF(#REF!="",0,#REF!),0)</f>
        <v>0</v>
      </c>
      <c r="M626">
        <f>IFERROR(IF(#REF!="",0,#REF!+1),0)</f>
        <v>0</v>
      </c>
      <c r="N626">
        <f>IFERROR(IF(#REF!="",0,#REF!),0)</f>
        <v>0</v>
      </c>
      <c r="O626">
        <f>IFERROR(IF(#REF!="",0,#REF!+1),0)</f>
        <v>0</v>
      </c>
      <c r="P626">
        <f>IFERROR(IF(#REF!="",0,#REF!),0)</f>
        <v>0</v>
      </c>
      <c r="Q626">
        <f>IFERROR(IF(#REF!="",0,#REF!+1),0)</f>
        <v>0</v>
      </c>
      <c r="R626">
        <f>IFERROR(IF(#REF!="",0,#REF!),0)</f>
        <v>0</v>
      </c>
    </row>
    <row r="627" spans="7:18" x14ac:dyDescent="0.3">
      <c r="G627">
        <f t="shared" si="46"/>
        <v>0</v>
      </c>
      <c r="H627">
        <f t="shared" si="47"/>
        <v>0</v>
      </c>
      <c r="I627">
        <f t="shared" si="48"/>
        <v>0</v>
      </c>
      <c r="J627">
        <f t="shared" si="49"/>
        <v>0</v>
      </c>
      <c r="K627">
        <f t="shared" si="50"/>
        <v>0</v>
      </c>
      <c r="L627">
        <f>IFERROR(IF(#REF!="",0,#REF!),0)</f>
        <v>0</v>
      </c>
      <c r="M627">
        <f>IFERROR(IF(#REF!="",0,#REF!+1),0)</f>
        <v>0</v>
      </c>
      <c r="N627">
        <f>IFERROR(IF(#REF!="",0,#REF!),0)</f>
        <v>0</v>
      </c>
      <c r="O627">
        <f>IFERROR(IF(#REF!="",0,#REF!+1),0)</f>
        <v>0</v>
      </c>
      <c r="P627">
        <f>IFERROR(IF(#REF!="",0,#REF!),0)</f>
        <v>0</v>
      </c>
      <c r="Q627">
        <f>IFERROR(IF(#REF!="",0,#REF!+1),0)</f>
        <v>0</v>
      </c>
      <c r="R627">
        <f>IFERROR(IF(#REF!="",0,#REF!),0)</f>
        <v>0</v>
      </c>
    </row>
    <row r="628" spans="7:18" x14ac:dyDescent="0.3">
      <c r="G628">
        <f t="shared" si="46"/>
        <v>0</v>
      </c>
      <c r="H628">
        <f t="shared" si="47"/>
        <v>0</v>
      </c>
      <c r="I628">
        <f t="shared" si="48"/>
        <v>0</v>
      </c>
      <c r="J628">
        <f t="shared" si="49"/>
        <v>0</v>
      </c>
      <c r="K628">
        <f t="shared" si="50"/>
        <v>0</v>
      </c>
      <c r="L628">
        <f>IFERROR(IF(#REF!="",0,#REF!),0)</f>
        <v>0</v>
      </c>
      <c r="M628">
        <f>IFERROR(IF(#REF!="",0,#REF!+1),0)</f>
        <v>0</v>
      </c>
      <c r="N628">
        <f>IFERROR(IF(#REF!="",0,#REF!),0)</f>
        <v>0</v>
      </c>
      <c r="O628">
        <f>IFERROR(IF(#REF!="",0,#REF!+1),0)</f>
        <v>0</v>
      </c>
      <c r="P628">
        <f>IFERROR(IF(#REF!="",0,#REF!),0)</f>
        <v>0</v>
      </c>
      <c r="Q628">
        <f>IFERROR(IF(#REF!="",0,#REF!+1),0)</f>
        <v>0</v>
      </c>
      <c r="R628">
        <f>IFERROR(IF(#REF!="",0,#REF!),0)</f>
        <v>0</v>
      </c>
    </row>
    <row r="629" spans="7:18" x14ac:dyDescent="0.3">
      <c r="G629">
        <f t="shared" si="46"/>
        <v>0</v>
      </c>
      <c r="H629">
        <f t="shared" si="47"/>
        <v>0</v>
      </c>
      <c r="I629">
        <f t="shared" si="48"/>
        <v>0</v>
      </c>
      <c r="J629">
        <f t="shared" si="49"/>
        <v>0</v>
      </c>
      <c r="K629">
        <f t="shared" si="50"/>
        <v>0</v>
      </c>
      <c r="L629">
        <f>IFERROR(IF(#REF!="",0,#REF!),0)</f>
        <v>0</v>
      </c>
      <c r="M629">
        <f>IFERROR(IF(#REF!="",0,#REF!+1),0)</f>
        <v>0</v>
      </c>
      <c r="N629">
        <f>IFERROR(IF(#REF!="",0,#REF!),0)</f>
        <v>0</v>
      </c>
      <c r="O629">
        <f>IFERROR(IF(#REF!="",0,#REF!+1),0)</f>
        <v>0</v>
      </c>
      <c r="P629">
        <f>IFERROR(IF(#REF!="",0,#REF!),0)</f>
        <v>0</v>
      </c>
      <c r="Q629">
        <f>IFERROR(IF(#REF!="",0,#REF!+1),0)</f>
        <v>0</v>
      </c>
      <c r="R629">
        <f>IFERROR(IF(#REF!="",0,#REF!),0)</f>
        <v>0</v>
      </c>
    </row>
    <row r="630" spans="7:18" x14ac:dyDescent="0.3">
      <c r="G630">
        <f t="shared" si="46"/>
        <v>0</v>
      </c>
      <c r="H630">
        <f t="shared" si="47"/>
        <v>0</v>
      </c>
      <c r="I630">
        <f t="shared" si="48"/>
        <v>0</v>
      </c>
      <c r="J630">
        <f t="shared" si="49"/>
        <v>0</v>
      </c>
      <c r="K630">
        <f t="shared" si="50"/>
        <v>0</v>
      </c>
      <c r="L630">
        <f>IFERROR(IF(#REF!="",0,#REF!),0)</f>
        <v>0</v>
      </c>
      <c r="M630">
        <f>IFERROR(IF(#REF!="",0,#REF!+1),0)</f>
        <v>0</v>
      </c>
      <c r="N630">
        <f>IFERROR(IF(#REF!="",0,#REF!),0)</f>
        <v>0</v>
      </c>
      <c r="O630">
        <f>IFERROR(IF(#REF!="",0,#REF!+1),0)</f>
        <v>0</v>
      </c>
      <c r="P630">
        <f>IFERROR(IF(#REF!="",0,#REF!),0)</f>
        <v>0</v>
      </c>
      <c r="Q630">
        <f>IFERROR(IF(#REF!="",0,#REF!+1),0)</f>
        <v>0</v>
      </c>
      <c r="R630">
        <f>IFERROR(IF(#REF!="",0,#REF!),0)</f>
        <v>0</v>
      </c>
    </row>
    <row r="631" spans="7:18" x14ac:dyDescent="0.3">
      <c r="G631">
        <f t="shared" si="46"/>
        <v>0</v>
      </c>
      <c r="H631">
        <f t="shared" si="47"/>
        <v>0</v>
      </c>
      <c r="I631">
        <f t="shared" si="48"/>
        <v>0</v>
      </c>
      <c r="J631">
        <f t="shared" si="49"/>
        <v>0</v>
      </c>
      <c r="K631">
        <f t="shared" si="50"/>
        <v>0</v>
      </c>
      <c r="L631">
        <f>IFERROR(IF(#REF!="",0,#REF!),0)</f>
        <v>0</v>
      </c>
      <c r="M631">
        <f>IFERROR(IF(#REF!="",0,#REF!+1),0)</f>
        <v>0</v>
      </c>
      <c r="N631">
        <f>IFERROR(IF(#REF!="",0,#REF!),0)</f>
        <v>0</v>
      </c>
      <c r="O631">
        <f>IFERROR(IF(#REF!="",0,#REF!+1),0)</f>
        <v>0</v>
      </c>
      <c r="P631">
        <f>IFERROR(IF(#REF!="",0,#REF!),0)</f>
        <v>0</v>
      </c>
      <c r="Q631">
        <f>IFERROR(IF(#REF!="",0,#REF!+1),0)</f>
        <v>0</v>
      </c>
      <c r="R631">
        <f>IFERROR(IF(#REF!="",0,#REF!),0)</f>
        <v>0</v>
      </c>
    </row>
    <row r="632" spans="7:18" x14ac:dyDescent="0.3">
      <c r="G632">
        <f t="shared" si="46"/>
        <v>0</v>
      </c>
      <c r="H632">
        <f t="shared" si="47"/>
        <v>0</v>
      </c>
      <c r="I632">
        <f t="shared" si="48"/>
        <v>0</v>
      </c>
      <c r="J632">
        <f t="shared" si="49"/>
        <v>0</v>
      </c>
      <c r="K632">
        <f t="shared" si="50"/>
        <v>0</v>
      </c>
      <c r="L632">
        <f>IFERROR(IF(#REF!="",0,#REF!),0)</f>
        <v>0</v>
      </c>
      <c r="M632">
        <f>IFERROR(IF(#REF!="",0,#REF!+1),0)</f>
        <v>0</v>
      </c>
      <c r="N632">
        <f>IFERROR(IF(#REF!="",0,#REF!),0)</f>
        <v>0</v>
      </c>
      <c r="O632">
        <f>IFERROR(IF(#REF!="",0,#REF!+1),0)</f>
        <v>0</v>
      </c>
      <c r="P632">
        <f>IFERROR(IF(#REF!="",0,#REF!),0)</f>
        <v>0</v>
      </c>
      <c r="Q632">
        <f>IFERROR(IF(#REF!="",0,#REF!+1),0)</f>
        <v>0</v>
      </c>
      <c r="R632">
        <f>IFERROR(IF(#REF!="",0,#REF!),0)</f>
        <v>0</v>
      </c>
    </row>
    <row r="633" spans="7:18" x14ac:dyDescent="0.3">
      <c r="G633">
        <f t="shared" si="46"/>
        <v>0</v>
      </c>
      <c r="H633">
        <f t="shared" si="47"/>
        <v>0</v>
      </c>
      <c r="I633">
        <f t="shared" si="48"/>
        <v>0</v>
      </c>
      <c r="J633">
        <f t="shared" si="49"/>
        <v>0</v>
      </c>
      <c r="K633">
        <f t="shared" si="50"/>
        <v>0</v>
      </c>
      <c r="L633">
        <f>IFERROR(IF(#REF!="",0,#REF!),0)</f>
        <v>0</v>
      </c>
      <c r="M633">
        <f>IFERROR(IF(#REF!="",0,#REF!+1),0)</f>
        <v>0</v>
      </c>
      <c r="N633">
        <f>IFERROR(IF(#REF!="",0,#REF!),0)</f>
        <v>0</v>
      </c>
      <c r="O633">
        <f>IFERROR(IF(#REF!="",0,#REF!+1),0)</f>
        <v>0</v>
      </c>
      <c r="P633">
        <f>IFERROR(IF(#REF!="",0,#REF!),0)</f>
        <v>0</v>
      </c>
      <c r="Q633">
        <f>IFERROR(IF(#REF!="",0,#REF!+1),0)</f>
        <v>0</v>
      </c>
      <c r="R633">
        <f>IFERROR(IF(#REF!="",0,#REF!),0)</f>
        <v>0</v>
      </c>
    </row>
    <row r="634" spans="7:18" x14ac:dyDescent="0.3">
      <c r="G634">
        <f t="shared" si="46"/>
        <v>0</v>
      </c>
      <c r="H634">
        <f t="shared" si="47"/>
        <v>0</v>
      </c>
      <c r="I634">
        <f t="shared" si="48"/>
        <v>0</v>
      </c>
      <c r="J634">
        <f t="shared" si="49"/>
        <v>0</v>
      </c>
      <c r="K634">
        <f t="shared" si="50"/>
        <v>0</v>
      </c>
      <c r="L634">
        <f>IFERROR(IF(#REF!="",0,#REF!),0)</f>
        <v>0</v>
      </c>
      <c r="M634">
        <f>IFERROR(IF(#REF!="",0,#REF!+1),0)</f>
        <v>0</v>
      </c>
      <c r="N634">
        <f>IFERROR(IF(#REF!="",0,#REF!),0)</f>
        <v>0</v>
      </c>
      <c r="O634">
        <f>IFERROR(IF(#REF!="",0,#REF!+1),0)</f>
        <v>0</v>
      </c>
      <c r="P634">
        <f>IFERROR(IF(#REF!="",0,#REF!),0)</f>
        <v>0</v>
      </c>
      <c r="Q634">
        <f>IFERROR(IF(#REF!="",0,#REF!+1),0)</f>
        <v>0</v>
      </c>
      <c r="R634">
        <f>IFERROR(IF(#REF!="",0,#REF!),0)</f>
        <v>0</v>
      </c>
    </row>
    <row r="635" spans="7:18" x14ac:dyDescent="0.3">
      <c r="G635">
        <f t="shared" si="46"/>
        <v>0</v>
      </c>
      <c r="H635">
        <f t="shared" si="47"/>
        <v>0</v>
      </c>
      <c r="I635">
        <f t="shared" si="48"/>
        <v>0</v>
      </c>
      <c r="J635">
        <f t="shared" si="49"/>
        <v>0</v>
      </c>
      <c r="K635">
        <f t="shared" si="50"/>
        <v>0</v>
      </c>
      <c r="L635">
        <f>IFERROR(IF(#REF!="",0,#REF!),0)</f>
        <v>0</v>
      </c>
      <c r="M635">
        <f>IFERROR(IF(#REF!="",0,#REF!+1),0)</f>
        <v>0</v>
      </c>
      <c r="N635">
        <f>IFERROR(IF(#REF!="",0,#REF!),0)</f>
        <v>0</v>
      </c>
      <c r="O635">
        <f>IFERROR(IF(#REF!="",0,#REF!+1),0)</f>
        <v>0</v>
      </c>
      <c r="P635">
        <f>IFERROR(IF(#REF!="",0,#REF!),0)</f>
        <v>0</v>
      </c>
      <c r="Q635">
        <f>IFERROR(IF(#REF!="",0,#REF!+1),0)</f>
        <v>0</v>
      </c>
      <c r="R635">
        <f>IFERROR(IF(#REF!="",0,#REF!),0)</f>
        <v>0</v>
      </c>
    </row>
    <row r="636" spans="7:18" x14ac:dyDescent="0.3">
      <c r="G636">
        <f t="shared" si="46"/>
        <v>0</v>
      </c>
      <c r="H636">
        <f t="shared" si="47"/>
        <v>0</v>
      </c>
      <c r="I636">
        <f t="shared" si="48"/>
        <v>0</v>
      </c>
      <c r="J636">
        <f t="shared" si="49"/>
        <v>0</v>
      </c>
      <c r="K636">
        <f t="shared" si="50"/>
        <v>0</v>
      </c>
      <c r="L636">
        <f>IFERROR(IF(#REF!="",0,#REF!),0)</f>
        <v>0</v>
      </c>
      <c r="M636">
        <f>IFERROR(IF(#REF!="",0,#REF!+1),0)</f>
        <v>0</v>
      </c>
      <c r="N636">
        <f>IFERROR(IF(#REF!="",0,#REF!),0)</f>
        <v>0</v>
      </c>
      <c r="O636">
        <f>IFERROR(IF(#REF!="",0,#REF!+1),0)</f>
        <v>0</v>
      </c>
      <c r="P636">
        <f>IFERROR(IF(#REF!="",0,#REF!),0)</f>
        <v>0</v>
      </c>
      <c r="Q636">
        <f>IFERROR(IF(#REF!="",0,#REF!+1),0)</f>
        <v>0</v>
      </c>
      <c r="R636">
        <f>IFERROR(IF(#REF!="",0,#REF!),0)</f>
        <v>0</v>
      </c>
    </row>
    <row r="637" spans="7:18" x14ac:dyDescent="0.3">
      <c r="G637">
        <f t="shared" si="46"/>
        <v>0</v>
      </c>
      <c r="H637">
        <f t="shared" si="47"/>
        <v>0</v>
      </c>
      <c r="I637">
        <f t="shared" si="48"/>
        <v>0</v>
      </c>
      <c r="J637">
        <f t="shared" si="49"/>
        <v>0</v>
      </c>
      <c r="K637">
        <f t="shared" si="50"/>
        <v>0</v>
      </c>
      <c r="L637">
        <f>IFERROR(IF(#REF!="",0,#REF!),0)</f>
        <v>0</v>
      </c>
      <c r="M637">
        <f>IFERROR(IF(#REF!="",0,#REF!+1),0)</f>
        <v>0</v>
      </c>
      <c r="N637">
        <f>IFERROR(IF(#REF!="",0,#REF!),0)</f>
        <v>0</v>
      </c>
      <c r="O637">
        <f>IFERROR(IF(#REF!="",0,#REF!+1),0)</f>
        <v>0</v>
      </c>
      <c r="P637">
        <f>IFERROR(IF(#REF!="",0,#REF!),0)</f>
        <v>0</v>
      </c>
      <c r="Q637">
        <f>IFERROR(IF(#REF!="",0,#REF!+1),0)</f>
        <v>0</v>
      </c>
      <c r="R637">
        <f>IFERROR(IF(#REF!="",0,#REF!),0)</f>
        <v>0</v>
      </c>
    </row>
    <row r="638" spans="7:18" x14ac:dyDescent="0.3">
      <c r="G638">
        <f t="shared" si="46"/>
        <v>0</v>
      </c>
      <c r="H638">
        <f t="shared" si="47"/>
        <v>0</v>
      </c>
      <c r="I638">
        <f t="shared" si="48"/>
        <v>0</v>
      </c>
      <c r="J638">
        <f t="shared" si="49"/>
        <v>0</v>
      </c>
      <c r="K638">
        <f t="shared" si="50"/>
        <v>0</v>
      </c>
      <c r="L638">
        <f>IFERROR(IF(#REF!="",0,#REF!),0)</f>
        <v>0</v>
      </c>
      <c r="M638">
        <f>IFERROR(IF(#REF!="",0,#REF!+1),0)</f>
        <v>0</v>
      </c>
      <c r="N638">
        <f>IFERROR(IF(#REF!="",0,#REF!),0)</f>
        <v>0</v>
      </c>
      <c r="O638">
        <f>IFERROR(IF(#REF!="",0,#REF!+1),0)</f>
        <v>0</v>
      </c>
      <c r="P638">
        <f>IFERROR(IF(#REF!="",0,#REF!),0)</f>
        <v>0</v>
      </c>
      <c r="Q638">
        <f>IFERROR(IF(#REF!="",0,#REF!+1),0)</f>
        <v>0</v>
      </c>
      <c r="R638">
        <f>IFERROR(IF(#REF!="",0,#REF!),0)</f>
        <v>0</v>
      </c>
    </row>
    <row r="639" spans="7:18" x14ac:dyDescent="0.3">
      <c r="G639">
        <f t="shared" si="46"/>
        <v>0</v>
      </c>
      <c r="H639">
        <f t="shared" si="47"/>
        <v>0</v>
      </c>
      <c r="I639">
        <f t="shared" si="48"/>
        <v>0</v>
      </c>
      <c r="J639">
        <f t="shared" si="49"/>
        <v>0</v>
      </c>
      <c r="K639">
        <f t="shared" si="50"/>
        <v>0</v>
      </c>
      <c r="L639">
        <f>IFERROR(IF(#REF!="",0,#REF!),0)</f>
        <v>0</v>
      </c>
      <c r="M639">
        <f>IFERROR(IF(#REF!="",0,#REF!+1),0)</f>
        <v>0</v>
      </c>
      <c r="N639">
        <f>IFERROR(IF(#REF!="",0,#REF!),0)</f>
        <v>0</v>
      </c>
      <c r="O639">
        <f>IFERROR(IF(#REF!="",0,#REF!+1),0)</f>
        <v>0</v>
      </c>
      <c r="P639">
        <f>IFERROR(IF(#REF!="",0,#REF!),0)</f>
        <v>0</v>
      </c>
      <c r="Q639">
        <f>IFERROR(IF(#REF!="",0,#REF!+1),0)</f>
        <v>0</v>
      </c>
      <c r="R639">
        <f>IFERROR(IF(#REF!="",0,#REF!),0)</f>
        <v>0</v>
      </c>
    </row>
    <row r="640" spans="7:18" x14ac:dyDescent="0.3">
      <c r="G640">
        <f t="shared" si="46"/>
        <v>0</v>
      </c>
      <c r="H640">
        <f t="shared" si="47"/>
        <v>0</v>
      </c>
      <c r="I640">
        <f t="shared" si="48"/>
        <v>0</v>
      </c>
      <c r="J640">
        <f t="shared" si="49"/>
        <v>0</v>
      </c>
      <c r="K640">
        <f t="shared" si="50"/>
        <v>0</v>
      </c>
      <c r="L640">
        <f>IFERROR(IF(#REF!="",0,#REF!),0)</f>
        <v>0</v>
      </c>
      <c r="M640">
        <f>IFERROR(IF(#REF!="",0,#REF!+1),0)</f>
        <v>0</v>
      </c>
      <c r="N640">
        <f>IFERROR(IF(#REF!="",0,#REF!),0)</f>
        <v>0</v>
      </c>
      <c r="O640">
        <f>IFERROR(IF(#REF!="",0,#REF!+1),0)</f>
        <v>0</v>
      </c>
      <c r="P640">
        <f>IFERROR(IF(#REF!="",0,#REF!),0)</f>
        <v>0</v>
      </c>
      <c r="Q640">
        <f>IFERROR(IF(#REF!="",0,#REF!+1),0)</f>
        <v>0</v>
      </c>
      <c r="R640">
        <f>IFERROR(IF(#REF!="",0,#REF!),0)</f>
        <v>0</v>
      </c>
    </row>
    <row r="641" spans="7:18" x14ac:dyDescent="0.3">
      <c r="G641">
        <f t="shared" si="46"/>
        <v>0</v>
      </c>
      <c r="H641">
        <f t="shared" si="47"/>
        <v>0</v>
      </c>
      <c r="I641">
        <f t="shared" si="48"/>
        <v>0</v>
      </c>
      <c r="J641">
        <f t="shared" si="49"/>
        <v>0</v>
      </c>
      <c r="K641">
        <f t="shared" si="50"/>
        <v>0</v>
      </c>
      <c r="L641">
        <f>IFERROR(IF(#REF!="",0,#REF!),0)</f>
        <v>0</v>
      </c>
      <c r="M641">
        <f>IFERROR(IF(#REF!="",0,#REF!+1),0)</f>
        <v>0</v>
      </c>
      <c r="N641">
        <f>IFERROR(IF(#REF!="",0,#REF!),0)</f>
        <v>0</v>
      </c>
      <c r="O641">
        <f>IFERROR(IF(#REF!="",0,#REF!+1),0)</f>
        <v>0</v>
      </c>
      <c r="P641">
        <f>IFERROR(IF(#REF!="",0,#REF!),0)</f>
        <v>0</v>
      </c>
      <c r="Q641">
        <f>IFERROR(IF(#REF!="",0,#REF!+1),0)</f>
        <v>0</v>
      </c>
      <c r="R641">
        <f>IFERROR(IF(#REF!="",0,#REF!),0)</f>
        <v>0</v>
      </c>
    </row>
    <row r="642" spans="7:18" x14ac:dyDescent="0.3">
      <c r="G642">
        <f t="shared" si="46"/>
        <v>0</v>
      </c>
      <c r="H642">
        <f t="shared" si="47"/>
        <v>0</v>
      </c>
      <c r="I642">
        <f t="shared" si="48"/>
        <v>0</v>
      </c>
      <c r="J642">
        <f t="shared" si="49"/>
        <v>0</v>
      </c>
      <c r="K642">
        <f t="shared" si="50"/>
        <v>0</v>
      </c>
      <c r="L642">
        <f>IFERROR(IF(#REF!="",0,#REF!),0)</f>
        <v>0</v>
      </c>
      <c r="M642">
        <f>IFERROR(IF(#REF!="",0,#REF!+1),0)</f>
        <v>0</v>
      </c>
      <c r="N642">
        <f>IFERROR(IF(#REF!="",0,#REF!),0)</f>
        <v>0</v>
      </c>
      <c r="O642">
        <f>IFERROR(IF(#REF!="",0,#REF!+1),0)</f>
        <v>0</v>
      </c>
      <c r="P642">
        <f>IFERROR(IF(#REF!="",0,#REF!),0)</f>
        <v>0</v>
      </c>
      <c r="Q642">
        <f>IFERROR(IF(#REF!="",0,#REF!+1),0)</f>
        <v>0</v>
      </c>
      <c r="R642">
        <f>IFERROR(IF(#REF!="",0,#REF!),0)</f>
        <v>0</v>
      </c>
    </row>
    <row r="643" spans="7:18" x14ac:dyDescent="0.3">
      <c r="G643">
        <f t="shared" si="46"/>
        <v>0</v>
      </c>
      <c r="H643">
        <f t="shared" si="47"/>
        <v>0</v>
      </c>
      <c r="I643">
        <f t="shared" si="48"/>
        <v>0</v>
      </c>
      <c r="J643">
        <f t="shared" si="49"/>
        <v>0</v>
      </c>
      <c r="K643">
        <f t="shared" si="50"/>
        <v>0</v>
      </c>
      <c r="L643">
        <f>IFERROR(IF(#REF!="",0,#REF!),0)</f>
        <v>0</v>
      </c>
      <c r="M643">
        <f>IFERROR(IF(#REF!="",0,#REF!+1),0)</f>
        <v>0</v>
      </c>
      <c r="N643">
        <f>IFERROR(IF(#REF!="",0,#REF!),0)</f>
        <v>0</v>
      </c>
      <c r="O643">
        <f>IFERROR(IF(#REF!="",0,#REF!+1),0)</f>
        <v>0</v>
      </c>
      <c r="P643">
        <f>IFERROR(IF(#REF!="",0,#REF!),0)</f>
        <v>0</v>
      </c>
      <c r="Q643">
        <f>IFERROR(IF(#REF!="",0,#REF!+1),0)</f>
        <v>0</v>
      </c>
      <c r="R643">
        <f>IFERROR(IF(#REF!="",0,#REF!),0)</f>
        <v>0</v>
      </c>
    </row>
    <row r="644" spans="7:18" x14ac:dyDescent="0.3">
      <c r="G644">
        <f t="shared" si="46"/>
        <v>0</v>
      </c>
      <c r="H644">
        <f t="shared" si="47"/>
        <v>0</v>
      </c>
      <c r="I644">
        <f t="shared" si="48"/>
        <v>0</v>
      </c>
      <c r="J644">
        <f t="shared" si="49"/>
        <v>0</v>
      </c>
      <c r="K644">
        <f t="shared" si="50"/>
        <v>0</v>
      </c>
      <c r="L644">
        <f>IFERROR(IF(#REF!="",0,#REF!),0)</f>
        <v>0</v>
      </c>
      <c r="M644">
        <f>IFERROR(IF(#REF!="",0,#REF!+1),0)</f>
        <v>0</v>
      </c>
      <c r="N644">
        <f>IFERROR(IF(#REF!="",0,#REF!),0)</f>
        <v>0</v>
      </c>
      <c r="O644">
        <f>IFERROR(IF(#REF!="",0,#REF!+1),0)</f>
        <v>0</v>
      </c>
      <c r="P644">
        <f>IFERROR(IF(#REF!="",0,#REF!),0)</f>
        <v>0</v>
      </c>
      <c r="Q644">
        <f>IFERROR(IF(#REF!="",0,#REF!+1),0)</f>
        <v>0</v>
      </c>
      <c r="R644">
        <f>IFERROR(IF(#REF!="",0,#REF!),0)</f>
        <v>0</v>
      </c>
    </row>
    <row r="645" spans="7:18" x14ac:dyDescent="0.3">
      <c r="G645">
        <f t="shared" si="46"/>
        <v>0</v>
      </c>
      <c r="H645">
        <f t="shared" si="47"/>
        <v>0</v>
      </c>
      <c r="I645">
        <f t="shared" si="48"/>
        <v>0</v>
      </c>
      <c r="J645">
        <f t="shared" si="49"/>
        <v>0</v>
      </c>
      <c r="K645">
        <f t="shared" si="50"/>
        <v>0</v>
      </c>
      <c r="L645">
        <f>IFERROR(IF(#REF!="",0,#REF!),0)</f>
        <v>0</v>
      </c>
      <c r="M645">
        <f>IFERROR(IF(#REF!="",0,#REF!+1),0)</f>
        <v>0</v>
      </c>
      <c r="N645">
        <f>IFERROR(IF(#REF!="",0,#REF!),0)</f>
        <v>0</v>
      </c>
      <c r="O645">
        <f>IFERROR(IF(#REF!="",0,#REF!+1),0)</f>
        <v>0</v>
      </c>
      <c r="P645">
        <f>IFERROR(IF(#REF!="",0,#REF!),0)</f>
        <v>0</v>
      </c>
      <c r="Q645">
        <f>IFERROR(IF(#REF!="",0,#REF!+1),0)</f>
        <v>0</v>
      </c>
      <c r="R645">
        <f>IFERROR(IF(#REF!="",0,#REF!),0)</f>
        <v>0</v>
      </c>
    </row>
    <row r="646" spans="7:18" x14ac:dyDescent="0.3">
      <c r="G646">
        <f t="shared" si="46"/>
        <v>0</v>
      </c>
      <c r="H646">
        <f t="shared" si="47"/>
        <v>0</v>
      </c>
      <c r="I646">
        <f t="shared" si="48"/>
        <v>0</v>
      </c>
      <c r="J646">
        <f t="shared" si="49"/>
        <v>0</v>
      </c>
      <c r="K646">
        <f t="shared" si="50"/>
        <v>0</v>
      </c>
      <c r="L646">
        <f>IFERROR(IF(#REF!="",0,#REF!),0)</f>
        <v>0</v>
      </c>
      <c r="M646">
        <f>IFERROR(IF(#REF!="",0,#REF!+1),0)</f>
        <v>0</v>
      </c>
      <c r="N646">
        <f>IFERROR(IF(#REF!="",0,#REF!),0)</f>
        <v>0</v>
      </c>
      <c r="O646">
        <f>IFERROR(IF(#REF!="",0,#REF!+1),0)</f>
        <v>0</v>
      </c>
      <c r="P646">
        <f>IFERROR(IF(#REF!="",0,#REF!),0)</f>
        <v>0</v>
      </c>
      <c r="Q646">
        <f>IFERROR(IF(#REF!="",0,#REF!+1),0)</f>
        <v>0</v>
      </c>
      <c r="R646">
        <f>IFERROR(IF(#REF!="",0,#REF!),0)</f>
        <v>0</v>
      </c>
    </row>
    <row r="647" spans="7:18" x14ac:dyDescent="0.3">
      <c r="G647">
        <f t="shared" si="46"/>
        <v>0</v>
      </c>
      <c r="H647">
        <f t="shared" si="47"/>
        <v>0</v>
      </c>
      <c r="I647">
        <f t="shared" si="48"/>
        <v>0</v>
      </c>
      <c r="J647">
        <f t="shared" si="49"/>
        <v>0</v>
      </c>
      <c r="K647">
        <f t="shared" si="50"/>
        <v>0</v>
      </c>
      <c r="L647">
        <f>IFERROR(IF(#REF!="",0,#REF!),0)</f>
        <v>0</v>
      </c>
      <c r="M647">
        <f>IFERROR(IF(#REF!="",0,#REF!+1),0)</f>
        <v>0</v>
      </c>
      <c r="N647">
        <f>IFERROR(IF(#REF!="",0,#REF!),0)</f>
        <v>0</v>
      </c>
      <c r="O647">
        <f>IFERROR(IF(#REF!="",0,#REF!+1),0)</f>
        <v>0</v>
      </c>
      <c r="P647">
        <f>IFERROR(IF(#REF!="",0,#REF!),0)</f>
        <v>0</v>
      </c>
      <c r="Q647">
        <f>IFERROR(IF(#REF!="",0,#REF!+1),0)</f>
        <v>0</v>
      </c>
      <c r="R647">
        <f>IFERROR(IF(#REF!="",0,#REF!),0)</f>
        <v>0</v>
      </c>
    </row>
    <row r="648" spans="7:18" x14ac:dyDescent="0.3">
      <c r="G648">
        <f t="shared" si="46"/>
        <v>0</v>
      </c>
      <c r="H648">
        <f t="shared" si="47"/>
        <v>0</v>
      </c>
      <c r="I648">
        <f t="shared" si="48"/>
        <v>0</v>
      </c>
      <c r="J648">
        <f t="shared" si="49"/>
        <v>0</v>
      </c>
      <c r="K648">
        <f t="shared" si="50"/>
        <v>0</v>
      </c>
      <c r="L648">
        <f>IFERROR(IF(#REF!="",0,#REF!),0)</f>
        <v>0</v>
      </c>
      <c r="M648">
        <f>IFERROR(IF(#REF!="",0,#REF!+1),0)</f>
        <v>0</v>
      </c>
      <c r="N648">
        <f>IFERROR(IF(#REF!="",0,#REF!),0)</f>
        <v>0</v>
      </c>
      <c r="O648">
        <f>IFERROR(IF(#REF!="",0,#REF!+1),0)</f>
        <v>0</v>
      </c>
      <c r="P648">
        <f>IFERROR(IF(#REF!="",0,#REF!),0)</f>
        <v>0</v>
      </c>
      <c r="Q648">
        <f>IFERROR(IF(#REF!="",0,#REF!+1),0)</f>
        <v>0</v>
      </c>
      <c r="R648">
        <f>IFERROR(IF(#REF!="",0,#REF!),0)</f>
        <v>0</v>
      </c>
    </row>
    <row r="649" spans="7:18" x14ac:dyDescent="0.3">
      <c r="G649">
        <f t="shared" ref="G649:G712" si="51">IFERROR(IF(B649="",0,B649),0)</f>
        <v>0</v>
      </c>
      <c r="H649">
        <f t="shared" ref="H649:H712" si="52">IFERROR(IF(C649="",0,C649),0)</f>
        <v>0</v>
      </c>
      <c r="I649">
        <f t="shared" ref="I649:I712" si="53">IFERROR(IF(D649="",0,D649),0)</f>
        <v>0</v>
      </c>
      <c r="J649">
        <f t="shared" ref="J649:J712" si="54">IFERROR(IF(E649="",0,E649),0)</f>
        <v>0</v>
      </c>
      <c r="K649">
        <f t="shared" ref="K649:K712" si="55">IFERROR(IF(F649="",0,F649+1),0)</f>
        <v>0</v>
      </c>
      <c r="L649">
        <f>IFERROR(IF(#REF!="",0,#REF!),0)</f>
        <v>0</v>
      </c>
      <c r="M649">
        <f>IFERROR(IF(#REF!="",0,#REF!+1),0)</f>
        <v>0</v>
      </c>
      <c r="N649">
        <f>IFERROR(IF(#REF!="",0,#REF!),0)</f>
        <v>0</v>
      </c>
      <c r="O649">
        <f>IFERROR(IF(#REF!="",0,#REF!+1),0)</f>
        <v>0</v>
      </c>
      <c r="P649">
        <f>IFERROR(IF(#REF!="",0,#REF!),0)</f>
        <v>0</v>
      </c>
      <c r="Q649">
        <f>IFERROR(IF(#REF!="",0,#REF!+1),0)</f>
        <v>0</v>
      </c>
      <c r="R649">
        <f>IFERROR(IF(#REF!="",0,#REF!),0)</f>
        <v>0</v>
      </c>
    </row>
    <row r="650" spans="7:18" x14ac:dyDescent="0.3">
      <c r="G650">
        <f t="shared" si="51"/>
        <v>0</v>
      </c>
      <c r="H650">
        <f t="shared" si="52"/>
        <v>0</v>
      </c>
      <c r="I650">
        <f t="shared" si="53"/>
        <v>0</v>
      </c>
      <c r="J650">
        <f t="shared" si="54"/>
        <v>0</v>
      </c>
      <c r="K650">
        <f t="shared" si="55"/>
        <v>0</v>
      </c>
      <c r="L650">
        <f>IFERROR(IF(#REF!="",0,#REF!),0)</f>
        <v>0</v>
      </c>
      <c r="M650">
        <f>IFERROR(IF(#REF!="",0,#REF!+1),0)</f>
        <v>0</v>
      </c>
      <c r="N650">
        <f>IFERROR(IF(#REF!="",0,#REF!),0)</f>
        <v>0</v>
      </c>
      <c r="O650">
        <f>IFERROR(IF(#REF!="",0,#REF!+1),0)</f>
        <v>0</v>
      </c>
      <c r="P650">
        <f>IFERROR(IF(#REF!="",0,#REF!),0)</f>
        <v>0</v>
      </c>
      <c r="Q650">
        <f>IFERROR(IF(#REF!="",0,#REF!+1),0)</f>
        <v>0</v>
      </c>
      <c r="R650">
        <f>IFERROR(IF(#REF!="",0,#REF!),0)</f>
        <v>0</v>
      </c>
    </row>
    <row r="651" spans="7:18" x14ac:dyDescent="0.3">
      <c r="G651">
        <f t="shared" si="51"/>
        <v>0</v>
      </c>
      <c r="H651">
        <f t="shared" si="52"/>
        <v>0</v>
      </c>
      <c r="I651">
        <f t="shared" si="53"/>
        <v>0</v>
      </c>
      <c r="J651">
        <f t="shared" si="54"/>
        <v>0</v>
      </c>
      <c r="K651">
        <f t="shared" si="55"/>
        <v>0</v>
      </c>
      <c r="L651">
        <f>IFERROR(IF(#REF!="",0,#REF!),0)</f>
        <v>0</v>
      </c>
      <c r="M651">
        <f>IFERROR(IF(#REF!="",0,#REF!+1),0)</f>
        <v>0</v>
      </c>
      <c r="N651">
        <f>IFERROR(IF(#REF!="",0,#REF!),0)</f>
        <v>0</v>
      </c>
      <c r="O651">
        <f>IFERROR(IF(#REF!="",0,#REF!+1),0)</f>
        <v>0</v>
      </c>
      <c r="P651">
        <f>IFERROR(IF(#REF!="",0,#REF!),0)</f>
        <v>0</v>
      </c>
      <c r="Q651">
        <f>IFERROR(IF(#REF!="",0,#REF!+1),0)</f>
        <v>0</v>
      </c>
      <c r="R651">
        <f>IFERROR(IF(#REF!="",0,#REF!),0)</f>
        <v>0</v>
      </c>
    </row>
    <row r="652" spans="7:18" x14ac:dyDescent="0.3">
      <c r="G652">
        <f t="shared" si="51"/>
        <v>0</v>
      </c>
      <c r="H652">
        <f t="shared" si="52"/>
        <v>0</v>
      </c>
      <c r="I652">
        <f t="shared" si="53"/>
        <v>0</v>
      </c>
      <c r="J652">
        <f t="shared" si="54"/>
        <v>0</v>
      </c>
      <c r="K652">
        <f t="shared" si="55"/>
        <v>0</v>
      </c>
      <c r="L652">
        <f>IFERROR(IF(#REF!="",0,#REF!),0)</f>
        <v>0</v>
      </c>
      <c r="M652">
        <f>IFERROR(IF(#REF!="",0,#REF!+1),0)</f>
        <v>0</v>
      </c>
      <c r="N652">
        <f>IFERROR(IF(#REF!="",0,#REF!),0)</f>
        <v>0</v>
      </c>
      <c r="O652">
        <f>IFERROR(IF(#REF!="",0,#REF!+1),0)</f>
        <v>0</v>
      </c>
      <c r="P652">
        <f>IFERROR(IF(#REF!="",0,#REF!),0)</f>
        <v>0</v>
      </c>
      <c r="Q652">
        <f>IFERROR(IF(#REF!="",0,#REF!+1),0)</f>
        <v>0</v>
      </c>
      <c r="R652">
        <f>IFERROR(IF(#REF!="",0,#REF!),0)</f>
        <v>0</v>
      </c>
    </row>
    <row r="653" spans="7:18" x14ac:dyDescent="0.3">
      <c r="G653">
        <f t="shared" si="51"/>
        <v>0</v>
      </c>
      <c r="H653">
        <f t="shared" si="52"/>
        <v>0</v>
      </c>
      <c r="I653">
        <f t="shared" si="53"/>
        <v>0</v>
      </c>
      <c r="J653">
        <f t="shared" si="54"/>
        <v>0</v>
      </c>
      <c r="K653">
        <f t="shared" si="55"/>
        <v>0</v>
      </c>
      <c r="L653">
        <f>IFERROR(IF(#REF!="",0,#REF!),0)</f>
        <v>0</v>
      </c>
      <c r="M653">
        <f>IFERROR(IF(#REF!="",0,#REF!+1),0)</f>
        <v>0</v>
      </c>
      <c r="N653">
        <f>IFERROR(IF(#REF!="",0,#REF!),0)</f>
        <v>0</v>
      </c>
      <c r="O653">
        <f>IFERROR(IF(#REF!="",0,#REF!+1),0)</f>
        <v>0</v>
      </c>
      <c r="P653">
        <f>IFERROR(IF(#REF!="",0,#REF!),0)</f>
        <v>0</v>
      </c>
      <c r="Q653">
        <f>IFERROR(IF(#REF!="",0,#REF!+1),0)</f>
        <v>0</v>
      </c>
      <c r="R653">
        <f>IFERROR(IF(#REF!="",0,#REF!),0)</f>
        <v>0</v>
      </c>
    </row>
    <row r="654" spans="7:18" x14ac:dyDescent="0.3">
      <c r="G654">
        <f t="shared" si="51"/>
        <v>0</v>
      </c>
      <c r="H654">
        <f t="shared" si="52"/>
        <v>0</v>
      </c>
      <c r="I654">
        <f t="shared" si="53"/>
        <v>0</v>
      </c>
      <c r="J654">
        <f t="shared" si="54"/>
        <v>0</v>
      </c>
      <c r="K654">
        <f t="shared" si="55"/>
        <v>0</v>
      </c>
      <c r="L654">
        <f>IFERROR(IF(#REF!="",0,#REF!),0)</f>
        <v>0</v>
      </c>
      <c r="M654">
        <f>IFERROR(IF(#REF!="",0,#REF!+1),0)</f>
        <v>0</v>
      </c>
      <c r="N654">
        <f>IFERROR(IF(#REF!="",0,#REF!),0)</f>
        <v>0</v>
      </c>
      <c r="O654">
        <f>IFERROR(IF(#REF!="",0,#REF!+1),0)</f>
        <v>0</v>
      </c>
      <c r="P654">
        <f>IFERROR(IF(#REF!="",0,#REF!),0)</f>
        <v>0</v>
      </c>
      <c r="Q654">
        <f>IFERROR(IF(#REF!="",0,#REF!+1),0)</f>
        <v>0</v>
      </c>
      <c r="R654">
        <f>IFERROR(IF(#REF!="",0,#REF!),0)</f>
        <v>0</v>
      </c>
    </row>
    <row r="655" spans="7:18" x14ac:dyDescent="0.3">
      <c r="G655">
        <f t="shared" si="51"/>
        <v>0</v>
      </c>
      <c r="H655">
        <f t="shared" si="52"/>
        <v>0</v>
      </c>
      <c r="I655">
        <f t="shared" si="53"/>
        <v>0</v>
      </c>
      <c r="J655">
        <f t="shared" si="54"/>
        <v>0</v>
      </c>
      <c r="K655">
        <f t="shared" si="55"/>
        <v>0</v>
      </c>
      <c r="L655">
        <f>IFERROR(IF(#REF!="",0,#REF!),0)</f>
        <v>0</v>
      </c>
      <c r="M655">
        <f>IFERROR(IF(#REF!="",0,#REF!+1),0)</f>
        <v>0</v>
      </c>
      <c r="N655">
        <f>IFERROR(IF(#REF!="",0,#REF!),0)</f>
        <v>0</v>
      </c>
      <c r="O655">
        <f>IFERROR(IF(#REF!="",0,#REF!+1),0)</f>
        <v>0</v>
      </c>
      <c r="P655">
        <f>IFERROR(IF(#REF!="",0,#REF!),0)</f>
        <v>0</v>
      </c>
      <c r="Q655">
        <f>IFERROR(IF(#REF!="",0,#REF!+1),0)</f>
        <v>0</v>
      </c>
      <c r="R655">
        <f>IFERROR(IF(#REF!="",0,#REF!),0)</f>
        <v>0</v>
      </c>
    </row>
    <row r="656" spans="7:18" x14ac:dyDescent="0.3">
      <c r="G656">
        <f t="shared" si="51"/>
        <v>0</v>
      </c>
      <c r="H656">
        <f t="shared" si="52"/>
        <v>0</v>
      </c>
      <c r="I656">
        <f t="shared" si="53"/>
        <v>0</v>
      </c>
      <c r="J656">
        <f t="shared" si="54"/>
        <v>0</v>
      </c>
      <c r="K656">
        <f t="shared" si="55"/>
        <v>0</v>
      </c>
      <c r="L656">
        <f>IFERROR(IF(#REF!="",0,#REF!),0)</f>
        <v>0</v>
      </c>
      <c r="M656">
        <f>IFERROR(IF(#REF!="",0,#REF!+1),0)</f>
        <v>0</v>
      </c>
      <c r="N656">
        <f>IFERROR(IF(#REF!="",0,#REF!),0)</f>
        <v>0</v>
      </c>
      <c r="O656">
        <f>IFERROR(IF(#REF!="",0,#REF!+1),0)</f>
        <v>0</v>
      </c>
      <c r="P656">
        <f>IFERROR(IF(#REF!="",0,#REF!),0)</f>
        <v>0</v>
      </c>
      <c r="Q656">
        <f>IFERROR(IF(#REF!="",0,#REF!+1),0)</f>
        <v>0</v>
      </c>
      <c r="R656">
        <f>IFERROR(IF(#REF!="",0,#REF!),0)</f>
        <v>0</v>
      </c>
    </row>
    <row r="657" spans="7:18" x14ac:dyDescent="0.3">
      <c r="G657">
        <f t="shared" si="51"/>
        <v>0</v>
      </c>
      <c r="H657">
        <f t="shared" si="52"/>
        <v>0</v>
      </c>
      <c r="I657">
        <f t="shared" si="53"/>
        <v>0</v>
      </c>
      <c r="J657">
        <f t="shared" si="54"/>
        <v>0</v>
      </c>
      <c r="K657">
        <f t="shared" si="55"/>
        <v>0</v>
      </c>
      <c r="L657">
        <f>IFERROR(IF(#REF!="",0,#REF!),0)</f>
        <v>0</v>
      </c>
      <c r="M657">
        <f>IFERROR(IF(#REF!="",0,#REF!+1),0)</f>
        <v>0</v>
      </c>
      <c r="N657">
        <f>IFERROR(IF(#REF!="",0,#REF!),0)</f>
        <v>0</v>
      </c>
      <c r="O657">
        <f>IFERROR(IF(#REF!="",0,#REF!+1),0)</f>
        <v>0</v>
      </c>
      <c r="P657">
        <f>IFERROR(IF(#REF!="",0,#REF!),0)</f>
        <v>0</v>
      </c>
      <c r="Q657">
        <f>IFERROR(IF(#REF!="",0,#REF!+1),0)</f>
        <v>0</v>
      </c>
      <c r="R657">
        <f>IFERROR(IF(#REF!="",0,#REF!),0)</f>
        <v>0</v>
      </c>
    </row>
    <row r="658" spans="7:18" x14ac:dyDescent="0.3">
      <c r="G658">
        <f t="shared" si="51"/>
        <v>0</v>
      </c>
      <c r="H658">
        <f t="shared" si="52"/>
        <v>0</v>
      </c>
      <c r="I658">
        <f t="shared" si="53"/>
        <v>0</v>
      </c>
      <c r="J658">
        <f t="shared" si="54"/>
        <v>0</v>
      </c>
      <c r="K658">
        <f t="shared" si="55"/>
        <v>0</v>
      </c>
      <c r="L658">
        <f>IFERROR(IF(#REF!="",0,#REF!),0)</f>
        <v>0</v>
      </c>
      <c r="M658">
        <f>IFERROR(IF(#REF!="",0,#REF!+1),0)</f>
        <v>0</v>
      </c>
      <c r="N658">
        <f>IFERROR(IF(#REF!="",0,#REF!),0)</f>
        <v>0</v>
      </c>
      <c r="O658">
        <f>IFERROR(IF(#REF!="",0,#REF!+1),0)</f>
        <v>0</v>
      </c>
      <c r="P658">
        <f>IFERROR(IF(#REF!="",0,#REF!),0)</f>
        <v>0</v>
      </c>
      <c r="Q658">
        <f>IFERROR(IF(#REF!="",0,#REF!+1),0)</f>
        <v>0</v>
      </c>
      <c r="R658">
        <f>IFERROR(IF(#REF!="",0,#REF!),0)</f>
        <v>0</v>
      </c>
    </row>
    <row r="659" spans="7:18" x14ac:dyDescent="0.3">
      <c r="G659">
        <f t="shared" si="51"/>
        <v>0</v>
      </c>
      <c r="H659">
        <f t="shared" si="52"/>
        <v>0</v>
      </c>
      <c r="I659">
        <f t="shared" si="53"/>
        <v>0</v>
      </c>
      <c r="J659">
        <f t="shared" si="54"/>
        <v>0</v>
      </c>
      <c r="K659">
        <f t="shared" si="55"/>
        <v>0</v>
      </c>
      <c r="L659">
        <f>IFERROR(IF(#REF!="",0,#REF!),0)</f>
        <v>0</v>
      </c>
      <c r="M659">
        <f>IFERROR(IF(#REF!="",0,#REF!+1),0)</f>
        <v>0</v>
      </c>
      <c r="N659">
        <f>IFERROR(IF(#REF!="",0,#REF!),0)</f>
        <v>0</v>
      </c>
      <c r="O659">
        <f>IFERROR(IF(#REF!="",0,#REF!+1),0)</f>
        <v>0</v>
      </c>
      <c r="P659">
        <f>IFERROR(IF(#REF!="",0,#REF!),0)</f>
        <v>0</v>
      </c>
      <c r="Q659">
        <f>IFERROR(IF(#REF!="",0,#REF!+1),0)</f>
        <v>0</v>
      </c>
      <c r="R659">
        <f>IFERROR(IF(#REF!="",0,#REF!),0)</f>
        <v>0</v>
      </c>
    </row>
    <row r="660" spans="7:18" x14ac:dyDescent="0.3">
      <c r="G660">
        <f t="shared" si="51"/>
        <v>0</v>
      </c>
      <c r="H660">
        <f t="shared" si="52"/>
        <v>0</v>
      </c>
      <c r="I660">
        <f t="shared" si="53"/>
        <v>0</v>
      </c>
      <c r="J660">
        <f t="shared" si="54"/>
        <v>0</v>
      </c>
      <c r="K660">
        <f t="shared" si="55"/>
        <v>0</v>
      </c>
      <c r="L660">
        <f>IFERROR(IF(#REF!="",0,#REF!),0)</f>
        <v>0</v>
      </c>
      <c r="M660">
        <f>IFERROR(IF(#REF!="",0,#REF!+1),0)</f>
        <v>0</v>
      </c>
      <c r="N660">
        <f>IFERROR(IF(#REF!="",0,#REF!),0)</f>
        <v>0</v>
      </c>
      <c r="O660">
        <f>IFERROR(IF(#REF!="",0,#REF!+1),0)</f>
        <v>0</v>
      </c>
      <c r="P660">
        <f>IFERROR(IF(#REF!="",0,#REF!),0)</f>
        <v>0</v>
      </c>
      <c r="Q660">
        <f>IFERROR(IF(#REF!="",0,#REF!+1),0)</f>
        <v>0</v>
      </c>
      <c r="R660">
        <f>IFERROR(IF(#REF!="",0,#REF!),0)</f>
        <v>0</v>
      </c>
    </row>
    <row r="661" spans="7:18" x14ac:dyDescent="0.3">
      <c r="G661">
        <f t="shared" si="51"/>
        <v>0</v>
      </c>
      <c r="H661">
        <f t="shared" si="52"/>
        <v>0</v>
      </c>
      <c r="I661">
        <f t="shared" si="53"/>
        <v>0</v>
      </c>
      <c r="J661">
        <f t="shared" si="54"/>
        <v>0</v>
      </c>
      <c r="K661">
        <f t="shared" si="55"/>
        <v>0</v>
      </c>
      <c r="L661">
        <f>IFERROR(IF(#REF!="",0,#REF!),0)</f>
        <v>0</v>
      </c>
      <c r="M661">
        <f>IFERROR(IF(#REF!="",0,#REF!+1),0)</f>
        <v>0</v>
      </c>
      <c r="N661">
        <f>IFERROR(IF(#REF!="",0,#REF!),0)</f>
        <v>0</v>
      </c>
      <c r="O661">
        <f>IFERROR(IF(#REF!="",0,#REF!+1),0)</f>
        <v>0</v>
      </c>
      <c r="P661">
        <f>IFERROR(IF(#REF!="",0,#REF!),0)</f>
        <v>0</v>
      </c>
      <c r="Q661">
        <f>IFERROR(IF(#REF!="",0,#REF!+1),0)</f>
        <v>0</v>
      </c>
      <c r="R661">
        <f>IFERROR(IF(#REF!="",0,#REF!),0)</f>
        <v>0</v>
      </c>
    </row>
    <row r="662" spans="7:18" x14ac:dyDescent="0.3">
      <c r="G662">
        <f t="shared" si="51"/>
        <v>0</v>
      </c>
      <c r="H662">
        <f t="shared" si="52"/>
        <v>0</v>
      </c>
      <c r="I662">
        <f t="shared" si="53"/>
        <v>0</v>
      </c>
      <c r="J662">
        <f t="shared" si="54"/>
        <v>0</v>
      </c>
      <c r="K662">
        <f t="shared" si="55"/>
        <v>0</v>
      </c>
      <c r="L662">
        <f>IFERROR(IF(#REF!="",0,#REF!),0)</f>
        <v>0</v>
      </c>
      <c r="M662">
        <f>IFERROR(IF(#REF!="",0,#REF!+1),0)</f>
        <v>0</v>
      </c>
      <c r="N662">
        <f>IFERROR(IF(#REF!="",0,#REF!),0)</f>
        <v>0</v>
      </c>
      <c r="O662">
        <f>IFERROR(IF(#REF!="",0,#REF!+1),0)</f>
        <v>0</v>
      </c>
      <c r="P662">
        <f>IFERROR(IF(#REF!="",0,#REF!),0)</f>
        <v>0</v>
      </c>
      <c r="Q662">
        <f>IFERROR(IF(#REF!="",0,#REF!+1),0)</f>
        <v>0</v>
      </c>
      <c r="R662">
        <f>IFERROR(IF(#REF!="",0,#REF!),0)</f>
        <v>0</v>
      </c>
    </row>
    <row r="663" spans="7:18" x14ac:dyDescent="0.3">
      <c r="G663">
        <f t="shared" si="51"/>
        <v>0</v>
      </c>
      <c r="H663">
        <f t="shared" si="52"/>
        <v>0</v>
      </c>
      <c r="I663">
        <f t="shared" si="53"/>
        <v>0</v>
      </c>
      <c r="J663">
        <f t="shared" si="54"/>
        <v>0</v>
      </c>
      <c r="K663">
        <f t="shared" si="55"/>
        <v>0</v>
      </c>
      <c r="L663">
        <f>IFERROR(IF(#REF!="",0,#REF!),0)</f>
        <v>0</v>
      </c>
      <c r="M663">
        <f>IFERROR(IF(#REF!="",0,#REF!+1),0)</f>
        <v>0</v>
      </c>
      <c r="N663">
        <f>IFERROR(IF(#REF!="",0,#REF!),0)</f>
        <v>0</v>
      </c>
      <c r="O663">
        <f>IFERROR(IF(#REF!="",0,#REF!+1),0)</f>
        <v>0</v>
      </c>
      <c r="P663">
        <f>IFERROR(IF(#REF!="",0,#REF!),0)</f>
        <v>0</v>
      </c>
      <c r="Q663">
        <f>IFERROR(IF(#REF!="",0,#REF!+1),0)</f>
        <v>0</v>
      </c>
      <c r="R663">
        <f>IFERROR(IF(#REF!="",0,#REF!),0)</f>
        <v>0</v>
      </c>
    </row>
    <row r="664" spans="7:18" x14ac:dyDescent="0.3">
      <c r="G664">
        <f t="shared" si="51"/>
        <v>0</v>
      </c>
      <c r="H664">
        <f t="shared" si="52"/>
        <v>0</v>
      </c>
      <c r="I664">
        <f t="shared" si="53"/>
        <v>0</v>
      </c>
      <c r="J664">
        <f t="shared" si="54"/>
        <v>0</v>
      </c>
      <c r="K664">
        <f t="shared" si="55"/>
        <v>0</v>
      </c>
      <c r="L664">
        <f>IFERROR(IF(#REF!="",0,#REF!),0)</f>
        <v>0</v>
      </c>
      <c r="M664">
        <f>IFERROR(IF(#REF!="",0,#REF!+1),0)</f>
        <v>0</v>
      </c>
      <c r="N664">
        <f>IFERROR(IF(#REF!="",0,#REF!),0)</f>
        <v>0</v>
      </c>
      <c r="O664">
        <f>IFERROR(IF(#REF!="",0,#REF!+1),0)</f>
        <v>0</v>
      </c>
      <c r="P664">
        <f>IFERROR(IF(#REF!="",0,#REF!),0)</f>
        <v>0</v>
      </c>
      <c r="Q664">
        <f>IFERROR(IF(#REF!="",0,#REF!+1),0)</f>
        <v>0</v>
      </c>
      <c r="R664">
        <f>IFERROR(IF(#REF!="",0,#REF!),0)</f>
        <v>0</v>
      </c>
    </row>
    <row r="665" spans="7:18" x14ac:dyDescent="0.3">
      <c r="G665">
        <f t="shared" si="51"/>
        <v>0</v>
      </c>
      <c r="H665">
        <f t="shared" si="52"/>
        <v>0</v>
      </c>
      <c r="I665">
        <f t="shared" si="53"/>
        <v>0</v>
      </c>
      <c r="J665">
        <f t="shared" si="54"/>
        <v>0</v>
      </c>
      <c r="K665">
        <f t="shared" si="55"/>
        <v>0</v>
      </c>
      <c r="L665">
        <f>IFERROR(IF(#REF!="",0,#REF!),0)</f>
        <v>0</v>
      </c>
      <c r="M665">
        <f>IFERROR(IF(#REF!="",0,#REF!+1),0)</f>
        <v>0</v>
      </c>
      <c r="N665">
        <f>IFERROR(IF(#REF!="",0,#REF!),0)</f>
        <v>0</v>
      </c>
      <c r="O665">
        <f>IFERROR(IF(#REF!="",0,#REF!+1),0)</f>
        <v>0</v>
      </c>
      <c r="P665">
        <f>IFERROR(IF(#REF!="",0,#REF!),0)</f>
        <v>0</v>
      </c>
      <c r="Q665">
        <f>IFERROR(IF(#REF!="",0,#REF!+1),0)</f>
        <v>0</v>
      </c>
      <c r="R665">
        <f>IFERROR(IF(#REF!="",0,#REF!),0)</f>
        <v>0</v>
      </c>
    </row>
    <row r="666" spans="7:18" x14ac:dyDescent="0.3">
      <c r="G666">
        <f t="shared" si="51"/>
        <v>0</v>
      </c>
      <c r="H666">
        <f t="shared" si="52"/>
        <v>0</v>
      </c>
      <c r="I666">
        <f t="shared" si="53"/>
        <v>0</v>
      </c>
      <c r="J666">
        <f t="shared" si="54"/>
        <v>0</v>
      </c>
      <c r="K666">
        <f t="shared" si="55"/>
        <v>0</v>
      </c>
      <c r="L666">
        <f>IFERROR(IF(#REF!="",0,#REF!),0)</f>
        <v>0</v>
      </c>
      <c r="M666">
        <f>IFERROR(IF(#REF!="",0,#REF!+1),0)</f>
        <v>0</v>
      </c>
      <c r="N666">
        <f>IFERROR(IF(#REF!="",0,#REF!),0)</f>
        <v>0</v>
      </c>
      <c r="O666">
        <f>IFERROR(IF(#REF!="",0,#REF!+1),0)</f>
        <v>0</v>
      </c>
      <c r="P666">
        <f>IFERROR(IF(#REF!="",0,#REF!),0)</f>
        <v>0</v>
      </c>
      <c r="Q666">
        <f>IFERROR(IF(#REF!="",0,#REF!+1),0)</f>
        <v>0</v>
      </c>
      <c r="R666">
        <f>IFERROR(IF(#REF!="",0,#REF!),0)</f>
        <v>0</v>
      </c>
    </row>
    <row r="667" spans="7:18" x14ac:dyDescent="0.3">
      <c r="G667">
        <f t="shared" si="51"/>
        <v>0</v>
      </c>
      <c r="H667">
        <f t="shared" si="52"/>
        <v>0</v>
      </c>
      <c r="I667">
        <f t="shared" si="53"/>
        <v>0</v>
      </c>
      <c r="J667">
        <f t="shared" si="54"/>
        <v>0</v>
      </c>
      <c r="K667">
        <f t="shared" si="55"/>
        <v>0</v>
      </c>
      <c r="L667">
        <f>IFERROR(IF(#REF!="",0,#REF!),0)</f>
        <v>0</v>
      </c>
      <c r="M667">
        <f>IFERROR(IF(#REF!="",0,#REF!+1),0)</f>
        <v>0</v>
      </c>
      <c r="N667">
        <f>IFERROR(IF(#REF!="",0,#REF!),0)</f>
        <v>0</v>
      </c>
      <c r="O667">
        <f>IFERROR(IF(#REF!="",0,#REF!+1),0)</f>
        <v>0</v>
      </c>
      <c r="P667">
        <f>IFERROR(IF(#REF!="",0,#REF!),0)</f>
        <v>0</v>
      </c>
      <c r="Q667">
        <f>IFERROR(IF(#REF!="",0,#REF!+1),0)</f>
        <v>0</v>
      </c>
      <c r="R667">
        <f>IFERROR(IF(#REF!="",0,#REF!),0)</f>
        <v>0</v>
      </c>
    </row>
    <row r="668" spans="7:18" x14ac:dyDescent="0.3">
      <c r="G668">
        <f t="shared" si="51"/>
        <v>0</v>
      </c>
      <c r="H668">
        <f t="shared" si="52"/>
        <v>0</v>
      </c>
      <c r="I668">
        <f t="shared" si="53"/>
        <v>0</v>
      </c>
      <c r="J668">
        <f t="shared" si="54"/>
        <v>0</v>
      </c>
      <c r="K668">
        <f t="shared" si="55"/>
        <v>0</v>
      </c>
      <c r="L668">
        <f>IFERROR(IF(#REF!="",0,#REF!),0)</f>
        <v>0</v>
      </c>
      <c r="M668">
        <f>IFERROR(IF(#REF!="",0,#REF!+1),0)</f>
        <v>0</v>
      </c>
      <c r="N668">
        <f>IFERROR(IF(#REF!="",0,#REF!),0)</f>
        <v>0</v>
      </c>
      <c r="O668">
        <f>IFERROR(IF(#REF!="",0,#REF!+1),0)</f>
        <v>0</v>
      </c>
      <c r="P668">
        <f>IFERROR(IF(#REF!="",0,#REF!),0)</f>
        <v>0</v>
      </c>
      <c r="Q668">
        <f>IFERROR(IF(#REF!="",0,#REF!+1),0)</f>
        <v>0</v>
      </c>
      <c r="R668">
        <f>IFERROR(IF(#REF!="",0,#REF!),0)</f>
        <v>0</v>
      </c>
    </row>
    <row r="669" spans="7:18" x14ac:dyDescent="0.3">
      <c r="G669">
        <f t="shared" si="51"/>
        <v>0</v>
      </c>
      <c r="H669">
        <f t="shared" si="52"/>
        <v>0</v>
      </c>
      <c r="I669">
        <f t="shared" si="53"/>
        <v>0</v>
      </c>
      <c r="J669">
        <f t="shared" si="54"/>
        <v>0</v>
      </c>
      <c r="K669">
        <f t="shared" si="55"/>
        <v>0</v>
      </c>
      <c r="L669">
        <f>IFERROR(IF(#REF!="",0,#REF!),0)</f>
        <v>0</v>
      </c>
      <c r="M669">
        <f>IFERROR(IF(#REF!="",0,#REF!+1),0)</f>
        <v>0</v>
      </c>
      <c r="N669">
        <f>IFERROR(IF(#REF!="",0,#REF!),0)</f>
        <v>0</v>
      </c>
      <c r="O669">
        <f>IFERROR(IF(#REF!="",0,#REF!+1),0)</f>
        <v>0</v>
      </c>
      <c r="P669">
        <f>IFERROR(IF(#REF!="",0,#REF!),0)</f>
        <v>0</v>
      </c>
      <c r="Q669">
        <f>IFERROR(IF(#REF!="",0,#REF!+1),0)</f>
        <v>0</v>
      </c>
      <c r="R669">
        <f>IFERROR(IF(#REF!="",0,#REF!),0)</f>
        <v>0</v>
      </c>
    </row>
    <row r="670" spans="7:18" x14ac:dyDescent="0.3">
      <c r="G670">
        <f t="shared" si="51"/>
        <v>0</v>
      </c>
      <c r="H670">
        <f t="shared" si="52"/>
        <v>0</v>
      </c>
      <c r="I670">
        <f t="shared" si="53"/>
        <v>0</v>
      </c>
      <c r="J670">
        <f t="shared" si="54"/>
        <v>0</v>
      </c>
      <c r="K670">
        <f t="shared" si="55"/>
        <v>0</v>
      </c>
      <c r="L670">
        <f>IFERROR(IF(#REF!="",0,#REF!),0)</f>
        <v>0</v>
      </c>
      <c r="M670">
        <f>IFERROR(IF(#REF!="",0,#REF!+1),0)</f>
        <v>0</v>
      </c>
      <c r="N670">
        <f>IFERROR(IF(#REF!="",0,#REF!),0)</f>
        <v>0</v>
      </c>
      <c r="O670">
        <f>IFERROR(IF(#REF!="",0,#REF!+1),0)</f>
        <v>0</v>
      </c>
      <c r="P670">
        <f>IFERROR(IF(#REF!="",0,#REF!),0)</f>
        <v>0</v>
      </c>
      <c r="Q670">
        <f>IFERROR(IF(#REF!="",0,#REF!+1),0)</f>
        <v>0</v>
      </c>
      <c r="R670">
        <f>IFERROR(IF(#REF!="",0,#REF!),0)</f>
        <v>0</v>
      </c>
    </row>
    <row r="671" spans="7:18" x14ac:dyDescent="0.3">
      <c r="G671">
        <f t="shared" si="51"/>
        <v>0</v>
      </c>
      <c r="H671">
        <f t="shared" si="52"/>
        <v>0</v>
      </c>
      <c r="I671">
        <f t="shared" si="53"/>
        <v>0</v>
      </c>
      <c r="J671">
        <f t="shared" si="54"/>
        <v>0</v>
      </c>
      <c r="K671">
        <f t="shared" si="55"/>
        <v>0</v>
      </c>
      <c r="L671">
        <f>IFERROR(IF(#REF!="",0,#REF!),0)</f>
        <v>0</v>
      </c>
      <c r="M671">
        <f>IFERROR(IF(#REF!="",0,#REF!+1),0)</f>
        <v>0</v>
      </c>
      <c r="N671">
        <f>IFERROR(IF(#REF!="",0,#REF!),0)</f>
        <v>0</v>
      </c>
      <c r="O671">
        <f>IFERROR(IF(#REF!="",0,#REF!+1),0)</f>
        <v>0</v>
      </c>
      <c r="P671">
        <f>IFERROR(IF(#REF!="",0,#REF!),0)</f>
        <v>0</v>
      </c>
      <c r="Q671">
        <f>IFERROR(IF(#REF!="",0,#REF!+1),0)</f>
        <v>0</v>
      </c>
      <c r="R671">
        <f>IFERROR(IF(#REF!="",0,#REF!),0)</f>
        <v>0</v>
      </c>
    </row>
    <row r="672" spans="7:18" x14ac:dyDescent="0.3">
      <c r="G672">
        <f t="shared" si="51"/>
        <v>0</v>
      </c>
      <c r="H672">
        <f t="shared" si="52"/>
        <v>0</v>
      </c>
      <c r="I672">
        <f t="shared" si="53"/>
        <v>0</v>
      </c>
      <c r="J672">
        <f t="shared" si="54"/>
        <v>0</v>
      </c>
      <c r="K672">
        <f t="shared" si="55"/>
        <v>0</v>
      </c>
      <c r="L672">
        <f>IFERROR(IF(#REF!="",0,#REF!),0)</f>
        <v>0</v>
      </c>
      <c r="M672">
        <f>IFERROR(IF(#REF!="",0,#REF!+1),0)</f>
        <v>0</v>
      </c>
      <c r="N672">
        <f>IFERROR(IF(#REF!="",0,#REF!),0)</f>
        <v>0</v>
      </c>
      <c r="O672">
        <f>IFERROR(IF(#REF!="",0,#REF!+1),0)</f>
        <v>0</v>
      </c>
      <c r="P672">
        <f>IFERROR(IF(#REF!="",0,#REF!),0)</f>
        <v>0</v>
      </c>
      <c r="Q672">
        <f>IFERROR(IF(#REF!="",0,#REF!+1),0)</f>
        <v>0</v>
      </c>
      <c r="R672">
        <f>IFERROR(IF(#REF!="",0,#REF!),0)</f>
        <v>0</v>
      </c>
    </row>
    <row r="673" spans="7:18" x14ac:dyDescent="0.3">
      <c r="G673">
        <f t="shared" si="51"/>
        <v>0</v>
      </c>
      <c r="H673">
        <f t="shared" si="52"/>
        <v>0</v>
      </c>
      <c r="I673">
        <f t="shared" si="53"/>
        <v>0</v>
      </c>
      <c r="J673">
        <f t="shared" si="54"/>
        <v>0</v>
      </c>
      <c r="K673">
        <f t="shared" si="55"/>
        <v>0</v>
      </c>
      <c r="L673">
        <f>IFERROR(IF(#REF!="",0,#REF!),0)</f>
        <v>0</v>
      </c>
      <c r="M673">
        <f>IFERROR(IF(#REF!="",0,#REF!+1),0)</f>
        <v>0</v>
      </c>
      <c r="N673">
        <f>IFERROR(IF(#REF!="",0,#REF!),0)</f>
        <v>0</v>
      </c>
      <c r="O673">
        <f>IFERROR(IF(#REF!="",0,#REF!+1),0)</f>
        <v>0</v>
      </c>
      <c r="P673">
        <f>IFERROR(IF(#REF!="",0,#REF!),0)</f>
        <v>0</v>
      </c>
      <c r="Q673">
        <f>IFERROR(IF(#REF!="",0,#REF!+1),0)</f>
        <v>0</v>
      </c>
      <c r="R673">
        <f>IFERROR(IF(#REF!="",0,#REF!),0)</f>
        <v>0</v>
      </c>
    </row>
    <row r="674" spans="7:18" x14ac:dyDescent="0.3">
      <c r="G674">
        <f t="shared" si="51"/>
        <v>0</v>
      </c>
      <c r="H674">
        <f t="shared" si="52"/>
        <v>0</v>
      </c>
      <c r="I674">
        <f t="shared" si="53"/>
        <v>0</v>
      </c>
      <c r="J674">
        <f t="shared" si="54"/>
        <v>0</v>
      </c>
      <c r="K674">
        <f t="shared" si="55"/>
        <v>0</v>
      </c>
      <c r="L674">
        <f>IFERROR(IF(#REF!="",0,#REF!),0)</f>
        <v>0</v>
      </c>
      <c r="M674">
        <f>IFERROR(IF(#REF!="",0,#REF!+1),0)</f>
        <v>0</v>
      </c>
      <c r="N674">
        <f>IFERROR(IF(#REF!="",0,#REF!),0)</f>
        <v>0</v>
      </c>
      <c r="O674">
        <f>IFERROR(IF(#REF!="",0,#REF!+1),0)</f>
        <v>0</v>
      </c>
      <c r="P674">
        <f>IFERROR(IF(#REF!="",0,#REF!),0)</f>
        <v>0</v>
      </c>
      <c r="Q674">
        <f>IFERROR(IF(#REF!="",0,#REF!+1),0)</f>
        <v>0</v>
      </c>
      <c r="R674">
        <f>IFERROR(IF(#REF!="",0,#REF!),0)</f>
        <v>0</v>
      </c>
    </row>
    <row r="675" spans="7:18" x14ac:dyDescent="0.3">
      <c r="G675">
        <f t="shared" si="51"/>
        <v>0</v>
      </c>
      <c r="H675">
        <f t="shared" si="52"/>
        <v>0</v>
      </c>
      <c r="I675">
        <f t="shared" si="53"/>
        <v>0</v>
      </c>
      <c r="J675">
        <f t="shared" si="54"/>
        <v>0</v>
      </c>
      <c r="K675">
        <f t="shared" si="55"/>
        <v>0</v>
      </c>
      <c r="L675">
        <f>IFERROR(IF(#REF!="",0,#REF!),0)</f>
        <v>0</v>
      </c>
      <c r="M675">
        <f>IFERROR(IF(#REF!="",0,#REF!+1),0)</f>
        <v>0</v>
      </c>
      <c r="N675">
        <f>IFERROR(IF(#REF!="",0,#REF!),0)</f>
        <v>0</v>
      </c>
      <c r="O675">
        <f>IFERROR(IF(#REF!="",0,#REF!+1),0)</f>
        <v>0</v>
      </c>
      <c r="P675">
        <f>IFERROR(IF(#REF!="",0,#REF!),0)</f>
        <v>0</v>
      </c>
      <c r="Q675">
        <f>IFERROR(IF(#REF!="",0,#REF!+1),0)</f>
        <v>0</v>
      </c>
      <c r="R675">
        <f>IFERROR(IF(#REF!="",0,#REF!),0)</f>
        <v>0</v>
      </c>
    </row>
    <row r="676" spans="7:18" x14ac:dyDescent="0.3">
      <c r="G676">
        <f t="shared" si="51"/>
        <v>0</v>
      </c>
      <c r="H676">
        <f t="shared" si="52"/>
        <v>0</v>
      </c>
      <c r="I676">
        <f t="shared" si="53"/>
        <v>0</v>
      </c>
      <c r="J676">
        <f t="shared" si="54"/>
        <v>0</v>
      </c>
      <c r="K676">
        <f t="shared" si="55"/>
        <v>0</v>
      </c>
      <c r="L676">
        <f>IFERROR(IF(#REF!="",0,#REF!),0)</f>
        <v>0</v>
      </c>
      <c r="M676">
        <f>IFERROR(IF(#REF!="",0,#REF!+1),0)</f>
        <v>0</v>
      </c>
      <c r="N676">
        <f>IFERROR(IF(#REF!="",0,#REF!),0)</f>
        <v>0</v>
      </c>
      <c r="O676">
        <f>IFERROR(IF(#REF!="",0,#REF!+1),0)</f>
        <v>0</v>
      </c>
      <c r="P676">
        <f>IFERROR(IF(#REF!="",0,#REF!),0)</f>
        <v>0</v>
      </c>
      <c r="Q676">
        <f>IFERROR(IF(#REF!="",0,#REF!+1),0)</f>
        <v>0</v>
      </c>
      <c r="R676">
        <f>IFERROR(IF(#REF!="",0,#REF!),0)</f>
        <v>0</v>
      </c>
    </row>
    <row r="677" spans="7:18" x14ac:dyDescent="0.3">
      <c r="G677">
        <f t="shared" si="51"/>
        <v>0</v>
      </c>
      <c r="H677">
        <f t="shared" si="52"/>
        <v>0</v>
      </c>
      <c r="I677">
        <f t="shared" si="53"/>
        <v>0</v>
      </c>
      <c r="J677">
        <f t="shared" si="54"/>
        <v>0</v>
      </c>
      <c r="K677">
        <f t="shared" si="55"/>
        <v>0</v>
      </c>
      <c r="L677">
        <f>IFERROR(IF(#REF!="",0,#REF!),0)</f>
        <v>0</v>
      </c>
      <c r="M677">
        <f>IFERROR(IF(#REF!="",0,#REF!+1),0)</f>
        <v>0</v>
      </c>
      <c r="N677">
        <f>IFERROR(IF(#REF!="",0,#REF!),0)</f>
        <v>0</v>
      </c>
      <c r="O677">
        <f>IFERROR(IF(#REF!="",0,#REF!+1),0)</f>
        <v>0</v>
      </c>
      <c r="P677">
        <f>IFERROR(IF(#REF!="",0,#REF!),0)</f>
        <v>0</v>
      </c>
      <c r="Q677">
        <f>IFERROR(IF(#REF!="",0,#REF!+1),0)</f>
        <v>0</v>
      </c>
      <c r="R677">
        <f>IFERROR(IF(#REF!="",0,#REF!),0)</f>
        <v>0</v>
      </c>
    </row>
    <row r="678" spans="7:18" x14ac:dyDescent="0.3">
      <c r="G678">
        <f t="shared" si="51"/>
        <v>0</v>
      </c>
      <c r="H678">
        <f t="shared" si="52"/>
        <v>0</v>
      </c>
      <c r="I678">
        <f t="shared" si="53"/>
        <v>0</v>
      </c>
      <c r="J678">
        <f t="shared" si="54"/>
        <v>0</v>
      </c>
      <c r="K678">
        <f t="shared" si="55"/>
        <v>0</v>
      </c>
      <c r="L678">
        <f>IFERROR(IF(#REF!="",0,#REF!),0)</f>
        <v>0</v>
      </c>
      <c r="M678">
        <f>IFERROR(IF(#REF!="",0,#REF!+1),0)</f>
        <v>0</v>
      </c>
      <c r="N678">
        <f>IFERROR(IF(#REF!="",0,#REF!),0)</f>
        <v>0</v>
      </c>
      <c r="O678">
        <f>IFERROR(IF(#REF!="",0,#REF!+1),0)</f>
        <v>0</v>
      </c>
      <c r="P678">
        <f>IFERROR(IF(#REF!="",0,#REF!),0)</f>
        <v>0</v>
      </c>
      <c r="Q678">
        <f>IFERROR(IF(#REF!="",0,#REF!+1),0)</f>
        <v>0</v>
      </c>
      <c r="R678">
        <f>IFERROR(IF(#REF!="",0,#REF!),0)</f>
        <v>0</v>
      </c>
    </row>
    <row r="679" spans="7:18" x14ac:dyDescent="0.3">
      <c r="G679">
        <f t="shared" si="51"/>
        <v>0</v>
      </c>
      <c r="H679">
        <f t="shared" si="52"/>
        <v>0</v>
      </c>
      <c r="I679">
        <f t="shared" si="53"/>
        <v>0</v>
      </c>
      <c r="J679">
        <f t="shared" si="54"/>
        <v>0</v>
      </c>
      <c r="K679">
        <f t="shared" si="55"/>
        <v>0</v>
      </c>
      <c r="L679">
        <f>IFERROR(IF(#REF!="",0,#REF!),0)</f>
        <v>0</v>
      </c>
      <c r="M679">
        <f>IFERROR(IF(#REF!="",0,#REF!+1),0)</f>
        <v>0</v>
      </c>
      <c r="N679">
        <f>IFERROR(IF(#REF!="",0,#REF!),0)</f>
        <v>0</v>
      </c>
      <c r="O679">
        <f>IFERROR(IF(#REF!="",0,#REF!+1),0)</f>
        <v>0</v>
      </c>
      <c r="P679">
        <f>IFERROR(IF(#REF!="",0,#REF!),0)</f>
        <v>0</v>
      </c>
      <c r="Q679">
        <f>IFERROR(IF(#REF!="",0,#REF!+1),0)</f>
        <v>0</v>
      </c>
      <c r="R679">
        <f>IFERROR(IF(#REF!="",0,#REF!),0)</f>
        <v>0</v>
      </c>
    </row>
    <row r="680" spans="7:18" x14ac:dyDescent="0.3">
      <c r="G680">
        <f t="shared" si="51"/>
        <v>0</v>
      </c>
      <c r="H680">
        <f t="shared" si="52"/>
        <v>0</v>
      </c>
      <c r="I680">
        <f t="shared" si="53"/>
        <v>0</v>
      </c>
      <c r="J680">
        <f t="shared" si="54"/>
        <v>0</v>
      </c>
      <c r="K680">
        <f t="shared" si="55"/>
        <v>0</v>
      </c>
      <c r="L680">
        <f>IFERROR(IF(#REF!="",0,#REF!),0)</f>
        <v>0</v>
      </c>
      <c r="M680">
        <f>IFERROR(IF(#REF!="",0,#REF!+1),0)</f>
        <v>0</v>
      </c>
      <c r="N680">
        <f>IFERROR(IF(#REF!="",0,#REF!),0)</f>
        <v>0</v>
      </c>
      <c r="O680">
        <f>IFERROR(IF(#REF!="",0,#REF!+1),0)</f>
        <v>0</v>
      </c>
      <c r="P680">
        <f>IFERROR(IF(#REF!="",0,#REF!),0)</f>
        <v>0</v>
      </c>
      <c r="Q680">
        <f>IFERROR(IF(#REF!="",0,#REF!+1),0)</f>
        <v>0</v>
      </c>
      <c r="R680">
        <f>IFERROR(IF(#REF!="",0,#REF!),0)</f>
        <v>0</v>
      </c>
    </row>
    <row r="681" spans="7:18" x14ac:dyDescent="0.3">
      <c r="G681">
        <f t="shared" si="51"/>
        <v>0</v>
      </c>
      <c r="H681">
        <f t="shared" si="52"/>
        <v>0</v>
      </c>
      <c r="I681">
        <f t="shared" si="53"/>
        <v>0</v>
      </c>
      <c r="J681">
        <f t="shared" si="54"/>
        <v>0</v>
      </c>
      <c r="K681">
        <f t="shared" si="55"/>
        <v>0</v>
      </c>
      <c r="L681">
        <f>IFERROR(IF(#REF!="",0,#REF!),0)</f>
        <v>0</v>
      </c>
      <c r="M681">
        <f>IFERROR(IF(#REF!="",0,#REF!+1),0)</f>
        <v>0</v>
      </c>
      <c r="N681">
        <f>IFERROR(IF(#REF!="",0,#REF!),0)</f>
        <v>0</v>
      </c>
      <c r="O681">
        <f>IFERROR(IF(#REF!="",0,#REF!+1),0)</f>
        <v>0</v>
      </c>
      <c r="P681">
        <f>IFERROR(IF(#REF!="",0,#REF!),0)</f>
        <v>0</v>
      </c>
      <c r="Q681">
        <f>IFERROR(IF(#REF!="",0,#REF!+1),0)</f>
        <v>0</v>
      </c>
      <c r="R681">
        <f>IFERROR(IF(#REF!="",0,#REF!),0)</f>
        <v>0</v>
      </c>
    </row>
    <row r="682" spans="7:18" x14ac:dyDescent="0.3">
      <c r="G682">
        <f t="shared" si="51"/>
        <v>0</v>
      </c>
      <c r="H682">
        <f t="shared" si="52"/>
        <v>0</v>
      </c>
      <c r="I682">
        <f t="shared" si="53"/>
        <v>0</v>
      </c>
      <c r="J682">
        <f t="shared" si="54"/>
        <v>0</v>
      </c>
      <c r="K682">
        <f t="shared" si="55"/>
        <v>0</v>
      </c>
      <c r="L682">
        <f>IFERROR(IF(#REF!="",0,#REF!),0)</f>
        <v>0</v>
      </c>
      <c r="M682">
        <f>IFERROR(IF(#REF!="",0,#REF!+1),0)</f>
        <v>0</v>
      </c>
      <c r="N682">
        <f>IFERROR(IF(#REF!="",0,#REF!),0)</f>
        <v>0</v>
      </c>
      <c r="O682">
        <f>IFERROR(IF(#REF!="",0,#REF!+1),0)</f>
        <v>0</v>
      </c>
      <c r="P682">
        <f>IFERROR(IF(#REF!="",0,#REF!),0)</f>
        <v>0</v>
      </c>
      <c r="Q682">
        <f>IFERROR(IF(#REF!="",0,#REF!+1),0)</f>
        <v>0</v>
      </c>
      <c r="R682">
        <f>IFERROR(IF(#REF!="",0,#REF!),0)</f>
        <v>0</v>
      </c>
    </row>
    <row r="683" spans="7:18" x14ac:dyDescent="0.3">
      <c r="G683">
        <f t="shared" si="51"/>
        <v>0</v>
      </c>
      <c r="H683">
        <f t="shared" si="52"/>
        <v>0</v>
      </c>
      <c r="I683">
        <f t="shared" si="53"/>
        <v>0</v>
      </c>
      <c r="J683">
        <f t="shared" si="54"/>
        <v>0</v>
      </c>
      <c r="K683">
        <f t="shared" si="55"/>
        <v>0</v>
      </c>
      <c r="L683">
        <f>IFERROR(IF(#REF!="",0,#REF!),0)</f>
        <v>0</v>
      </c>
      <c r="M683">
        <f>IFERROR(IF(#REF!="",0,#REF!+1),0)</f>
        <v>0</v>
      </c>
      <c r="N683">
        <f>IFERROR(IF(#REF!="",0,#REF!),0)</f>
        <v>0</v>
      </c>
      <c r="O683">
        <f>IFERROR(IF(#REF!="",0,#REF!+1),0)</f>
        <v>0</v>
      </c>
      <c r="P683">
        <f>IFERROR(IF(#REF!="",0,#REF!),0)</f>
        <v>0</v>
      </c>
      <c r="Q683">
        <f>IFERROR(IF(#REF!="",0,#REF!+1),0)</f>
        <v>0</v>
      </c>
      <c r="R683">
        <f>IFERROR(IF(#REF!="",0,#REF!),0)</f>
        <v>0</v>
      </c>
    </row>
    <row r="684" spans="7:18" x14ac:dyDescent="0.3">
      <c r="G684">
        <f t="shared" si="51"/>
        <v>0</v>
      </c>
      <c r="H684">
        <f t="shared" si="52"/>
        <v>0</v>
      </c>
      <c r="I684">
        <f t="shared" si="53"/>
        <v>0</v>
      </c>
      <c r="J684">
        <f t="shared" si="54"/>
        <v>0</v>
      </c>
      <c r="K684">
        <f t="shared" si="55"/>
        <v>0</v>
      </c>
      <c r="L684">
        <f>IFERROR(IF(#REF!="",0,#REF!),0)</f>
        <v>0</v>
      </c>
      <c r="M684">
        <f>IFERROR(IF(#REF!="",0,#REF!+1),0)</f>
        <v>0</v>
      </c>
      <c r="N684">
        <f>IFERROR(IF(#REF!="",0,#REF!),0)</f>
        <v>0</v>
      </c>
      <c r="O684">
        <f>IFERROR(IF(#REF!="",0,#REF!+1),0)</f>
        <v>0</v>
      </c>
      <c r="P684">
        <f>IFERROR(IF(#REF!="",0,#REF!),0)</f>
        <v>0</v>
      </c>
      <c r="Q684">
        <f>IFERROR(IF(#REF!="",0,#REF!+1),0)</f>
        <v>0</v>
      </c>
      <c r="R684">
        <f>IFERROR(IF(#REF!="",0,#REF!),0)</f>
        <v>0</v>
      </c>
    </row>
    <row r="685" spans="7:18" x14ac:dyDescent="0.3">
      <c r="G685">
        <f t="shared" si="51"/>
        <v>0</v>
      </c>
      <c r="H685">
        <f t="shared" si="52"/>
        <v>0</v>
      </c>
      <c r="I685">
        <f t="shared" si="53"/>
        <v>0</v>
      </c>
      <c r="J685">
        <f t="shared" si="54"/>
        <v>0</v>
      </c>
      <c r="K685">
        <f t="shared" si="55"/>
        <v>0</v>
      </c>
      <c r="L685">
        <f>IFERROR(IF(#REF!="",0,#REF!),0)</f>
        <v>0</v>
      </c>
      <c r="M685">
        <f>IFERROR(IF(#REF!="",0,#REF!+1),0)</f>
        <v>0</v>
      </c>
      <c r="N685">
        <f>IFERROR(IF(#REF!="",0,#REF!),0)</f>
        <v>0</v>
      </c>
      <c r="O685">
        <f>IFERROR(IF(#REF!="",0,#REF!+1),0)</f>
        <v>0</v>
      </c>
      <c r="P685">
        <f>IFERROR(IF(#REF!="",0,#REF!),0)</f>
        <v>0</v>
      </c>
      <c r="Q685">
        <f>IFERROR(IF(#REF!="",0,#REF!+1),0)</f>
        <v>0</v>
      </c>
      <c r="R685">
        <f>IFERROR(IF(#REF!="",0,#REF!),0)</f>
        <v>0</v>
      </c>
    </row>
    <row r="686" spans="7:18" x14ac:dyDescent="0.3">
      <c r="G686">
        <f t="shared" si="51"/>
        <v>0</v>
      </c>
      <c r="H686">
        <f t="shared" si="52"/>
        <v>0</v>
      </c>
      <c r="I686">
        <f t="shared" si="53"/>
        <v>0</v>
      </c>
      <c r="J686">
        <f t="shared" si="54"/>
        <v>0</v>
      </c>
      <c r="K686">
        <f t="shared" si="55"/>
        <v>0</v>
      </c>
      <c r="L686">
        <f>IFERROR(IF(#REF!="",0,#REF!),0)</f>
        <v>0</v>
      </c>
      <c r="M686">
        <f>IFERROR(IF(#REF!="",0,#REF!+1),0)</f>
        <v>0</v>
      </c>
      <c r="N686">
        <f>IFERROR(IF(#REF!="",0,#REF!),0)</f>
        <v>0</v>
      </c>
      <c r="O686">
        <f>IFERROR(IF(#REF!="",0,#REF!+1),0)</f>
        <v>0</v>
      </c>
      <c r="P686">
        <f>IFERROR(IF(#REF!="",0,#REF!),0)</f>
        <v>0</v>
      </c>
      <c r="Q686">
        <f>IFERROR(IF(#REF!="",0,#REF!+1),0)</f>
        <v>0</v>
      </c>
      <c r="R686">
        <f>IFERROR(IF(#REF!="",0,#REF!),0)</f>
        <v>0</v>
      </c>
    </row>
    <row r="687" spans="7:18" x14ac:dyDescent="0.3">
      <c r="G687">
        <f t="shared" si="51"/>
        <v>0</v>
      </c>
      <c r="H687">
        <f t="shared" si="52"/>
        <v>0</v>
      </c>
      <c r="I687">
        <f t="shared" si="53"/>
        <v>0</v>
      </c>
      <c r="J687">
        <f t="shared" si="54"/>
        <v>0</v>
      </c>
      <c r="K687">
        <f t="shared" si="55"/>
        <v>0</v>
      </c>
      <c r="L687">
        <f>IFERROR(IF(#REF!="",0,#REF!),0)</f>
        <v>0</v>
      </c>
      <c r="M687">
        <f>IFERROR(IF(#REF!="",0,#REF!+1),0)</f>
        <v>0</v>
      </c>
      <c r="N687">
        <f>IFERROR(IF(#REF!="",0,#REF!),0)</f>
        <v>0</v>
      </c>
      <c r="O687">
        <f>IFERROR(IF(#REF!="",0,#REF!+1),0)</f>
        <v>0</v>
      </c>
      <c r="P687">
        <f>IFERROR(IF(#REF!="",0,#REF!),0)</f>
        <v>0</v>
      </c>
      <c r="Q687">
        <f>IFERROR(IF(#REF!="",0,#REF!+1),0)</f>
        <v>0</v>
      </c>
      <c r="R687">
        <f>IFERROR(IF(#REF!="",0,#REF!),0)</f>
        <v>0</v>
      </c>
    </row>
    <row r="688" spans="7:18" x14ac:dyDescent="0.3">
      <c r="G688">
        <f t="shared" si="51"/>
        <v>0</v>
      </c>
      <c r="H688">
        <f t="shared" si="52"/>
        <v>0</v>
      </c>
      <c r="I688">
        <f t="shared" si="53"/>
        <v>0</v>
      </c>
      <c r="J688">
        <f t="shared" si="54"/>
        <v>0</v>
      </c>
      <c r="K688">
        <f t="shared" si="55"/>
        <v>0</v>
      </c>
      <c r="L688">
        <f>IFERROR(IF(#REF!="",0,#REF!),0)</f>
        <v>0</v>
      </c>
      <c r="M688">
        <f>IFERROR(IF(#REF!="",0,#REF!+1),0)</f>
        <v>0</v>
      </c>
      <c r="N688">
        <f>IFERROR(IF(#REF!="",0,#REF!),0)</f>
        <v>0</v>
      </c>
      <c r="O688">
        <f>IFERROR(IF(#REF!="",0,#REF!+1),0)</f>
        <v>0</v>
      </c>
      <c r="P688">
        <f>IFERROR(IF(#REF!="",0,#REF!),0)</f>
        <v>0</v>
      </c>
      <c r="Q688">
        <f>IFERROR(IF(#REF!="",0,#REF!+1),0)</f>
        <v>0</v>
      </c>
      <c r="R688">
        <f>IFERROR(IF(#REF!="",0,#REF!),0)</f>
        <v>0</v>
      </c>
    </row>
    <row r="689" spans="7:18" x14ac:dyDescent="0.3">
      <c r="G689">
        <f t="shared" si="51"/>
        <v>0</v>
      </c>
      <c r="H689">
        <f t="shared" si="52"/>
        <v>0</v>
      </c>
      <c r="I689">
        <f t="shared" si="53"/>
        <v>0</v>
      </c>
      <c r="J689">
        <f t="shared" si="54"/>
        <v>0</v>
      </c>
      <c r="K689">
        <f t="shared" si="55"/>
        <v>0</v>
      </c>
      <c r="L689">
        <f>IFERROR(IF(#REF!="",0,#REF!),0)</f>
        <v>0</v>
      </c>
      <c r="M689">
        <f>IFERROR(IF(#REF!="",0,#REF!+1),0)</f>
        <v>0</v>
      </c>
      <c r="N689">
        <f>IFERROR(IF(#REF!="",0,#REF!),0)</f>
        <v>0</v>
      </c>
      <c r="O689">
        <f>IFERROR(IF(#REF!="",0,#REF!+1),0)</f>
        <v>0</v>
      </c>
      <c r="P689">
        <f>IFERROR(IF(#REF!="",0,#REF!),0)</f>
        <v>0</v>
      </c>
      <c r="Q689">
        <f>IFERROR(IF(#REF!="",0,#REF!+1),0)</f>
        <v>0</v>
      </c>
      <c r="R689">
        <f>IFERROR(IF(#REF!="",0,#REF!),0)</f>
        <v>0</v>
      </c>
    </row>
    <row r="690" spans="7:18" x14ac:dyDescent="0.3">
      <c r="G690">
        <f t="shared" si="51"/>
        <v>0</v>
      </c>
      <c r="H690">
        <f t="shared" si="52"/>
        <v>0</v>
      </c>
      <c r="I690">
        <f t="shared" si="53"/>
        <v>0</v>
      </c>
      <c r="J690">
        <f t="shared" si="54"/>
        <v>0</v>
      </c>
      <c r="K690">
        <f t="shared" si="55"/>
        <v>0</v>
      </c>
      <c r="L690">
        <f>IFERROR(IF(#REF!="",0,#REF!),0)</f>
        <v>0</v>
      </c>
      <c r="M690">
        <f>IFERROR(IF(#REF!="",0,#REF!+1),0)</f>
        <v>0</v>
      </c>
      <c r="N690">
        <f>IFERROR(IF(#REF!="",0,#REF!),0)</f>
        <v>0</v>
      </c>
      <c r="O690">
        <f>IFERROR(IF(#REF!="",0,#REF!+1),0)</f>
        <v>0</v>
      </c>
      <c r="P690">
        <f>IFERROR(IF(#REF!="",0,#REF!),0)</f>
        <v>0</v>
      </c>
      <c r="Q690">
        <f>IFERROR(IF(#REF!="",0,#REF!+1),0)</f>
        <v>0</v>
      </c>
      <c r="R690">
        <f>IFERROR(IF(#REF!="",0,#REF!),0)</f>
        <v>0</v>
      </c>
    </row>
    <row r="691" spans="7:18" x14ac:dyDescent="0.3">
      <c r="G691">
        <f t="shared" si="51"/>
        <v>0</v>
      </c>
      <c r="H691">
        <f t="shared" si="52"/>
        <v>0</v>
      </c>
      <c r="I691">
        <f t="shared" si="53"/>
        <v>0</v>
      </c>
      <c r="J691">
        <f t="shared" si="54"/>
        <v>0</v>
      </c>
      <c r="K691">
        <f t="shared" si="55"/>
        <v>0</v>
      </c>
      <c r="L691">
        <f>IFERROR(IF(#REF!="",0,#REF!),0)</f>
        <v>0</v>
      </c>
      <c r="M691">
        <f>IFERROR(IF(#REF!="",0,#REF!+1),0)</f>
        <v>0</v>
      </c>
      <c r="N691">
        <f>IFERROR(IF(#REF!="",0,#REF!),0)</f>
        <v>0</v>
      </c>
      <c r="O691">
        <f>IFERROR(IF(#REF!="",0,#REF!+1),0)</f>
        <v>0</v>
      </c>
      <c r="P691">
        <f>IFERROR(IF(#REF!="",0,#REF!),0)</f>
        <v>0</v>
      </c>
      <c r="Q691">
        <f>IFERROR(IF(#REF!="",0,#REF!+1),0)</f>
        <v>0</v>
      </c>
      <c r="R691">
        <f>IFERROR(IF(#REF!="",0,#REF!),0)</f>
        <v>0</v>
      </c>
    </row>
    <row r="692" spans="7:18" x14ac:dyDescent="0.3">
      <c r="G692">
        <f t="shared" si="51"/>
        <v>0</v>
      </c>
      <c r="H692">
        <f t="shared" si="52"/>
        <v>0</v>
      </c>
      <c r="I692">
        <f t="shared" si="53"/>
        <v>0</v>
      </c>
      <c r="J692">
        <f t="shared" si="54"/>
        <v>0</v>
      </c>
      <c r="K692">
        <f t="shared" si="55"/>
        <v>0</v>
      </c>
      <c r="L692">
        <f>IFERROR(IF(#REF!="",0,#REF!),0)</f>
        <v>0</v>
      </c>
      <c r="M692">
        <f>IFERROR(IF(#REF!="",0,#REF!+1),0)</f>
        <v>0</v>
      </c>
      <c r="N692">
        <f>IFERROR(IF(#REF!="",0,#REF!),0)</f>
        <v>0</v>
      </c>
      <c r="O692">
        <f>IFERROR(IF(#REF!="",0,#REF!+1),0)</f>
        <v>0</v>
      </c>
      <c r="P692">
        <f>IFERROR(IF(#REF!="",0,#REF!),0)</f>
        <v>0</v>
      </c>
      <c r="Q692">
        <f>IFERROR(IF(#REF!="",0,#REF!+1),0)</f>
        <v>0</v>
      </c>
      <c r="R692">
        <f>IFERROR(IF(#REF!="",0,#REF!),0)</f>
        <v>0</v>
      </c>
    </row>
    <row r="693" spans="7:18" x14ac:dyDescent="0.3">
      <c r="G693">
        <f t="shared" si="51"/>
        <v>0</v>
      </c>
      <c r="H693">
        <f t="shared" si="52"/>
        <v>0</v>
      </c>
      <c r="I693">
        <f t="shared" si="53"/>
        <v>0</v>
      </c>
      <c r="J693">
        <f t="shared" si="54"/>
        <v>0</v>
      </c>
      <c r="K693">
        <f t="shared" si="55"/>
        <v>0</v>
      </c>
      <c r="L693">
        <f>IFERROR(IF(#REF!="",0,#REF!),0)</f>
        <v>0</v>
      </c>
      <c r="M693">
        <f>IFERROR(IF(#REF!="",0,#REF!+1),0)</f>
        <v>0</v>
      </c>
      <c r="N693">
        <f>IFERROR(IF(#REF!="",0,#REF!),0)</f>
        <v>0</v>
      </c>
      <c r="O693">
        <f>IFERROR(IF(#REF!="",0,#REF!+1),0)</f>
        <v>0</v>
      </c>
      <c r="P693">
        <f>IFERROR(IF(#REF!="",0,#REF!),0)</f>
        <v>0</v>
      </c>
      <c r="Q693">
        <f>IFERROR(IF(#REF!="",0,#REF!+1),0)</f>
        <v>0</v>
      </c>
      <c r="R693">
        <f>IFERROR(IF(#REF!="",0,#REF!),0)</f>
        <v>0</v>
      </c>
    </row>
    <row r="694" spans="7:18" x14ac:dyDescent="0.3">
      <c r="G694">
        <f t="shared" si="51"/>
        <v>0</v>
      </c>
      <c r="H694">
        <f t="shared" si="52"/>
        <v>0</v>
      </c>
      <c r="I694">
        <f t="shared" si="53"/>
        <v>0</v>
      </c>
      <c r="J694">
        <f t="shared" si="54"/>
        <v>0</v>
      </c>
      <c r="K694">
        <f t="shared" si="55"/>
        <v>0</v>
      </c>
      <c r="L694">
        <f>IFERROR(IF(#REF!="",0,#REF!),0)</f>
        <v>0</v>
      </c>
      <c r="M694">
        <f>IFERROR(IF(#REF!="",0,#REF!+1),0)</f>
        <v>0</v>
      </c>
      <c r="N694">
        <f>IFERROR(IF(#REF!="",0,#REF!),0)</f>
        <v>0</v>
      </c>
      <c r="O694">
        <f>IFERROR(IF(#REF!="",0,#REF!+1),0)</f>
        <v>0</v>
      </c>
      <c r="P694">
        <f>IFERROR(IF(#REF!="",0,#REF!),0)</f>
        <v>0</v>
      </c>
      <c r="Q694">
        <f>IFERROR(IF(#REF!="",0,#REF!+1),0)</f>
        <v>0</v>
      </c>
      <c r="R694">
        <f>IFERROR(IF(#REF!="",0,#REF!),0)</f>
        <v>0</v>
      </c>
    </row>
    <row r="695" spans="7:18" x14ac:dyDescent="0.3">
      <c r="G695">
        <f t="shared" si="51"/>
        <v>0</v>
      </c>
      <c r="H695">
        <f t="shared" si="52"/>
        <v>0</v>
      </c>
      <c r="I695">
        <f t="shared" si="53"/>
        <v>0</v>
      </c>
      <c r="J695">
        <f t="shared" si="54"/>
        <v>0</v>
      </c>
      <c r="K695">
        <f t="shared" si="55"/>
        <v>0</v>
      </c>
      <c r="L695">
        <f>IFERROR(IF(#REF!="",0,#REF!),0)</f>
        <v>0</v>
      </c>
      <c r="M695">
        <f>IFERROR(IF(#REF!="",0,#REF!+1),0)</f>
        <v>0</v>
      </c>
      <c r="N695">
        <f>IFERROR(IF(#REF!="",0,#REF!),0)</f>
        <v>0</v>
      </c>
      <c r="O695">
        <f>IFERROR(IF(#REF!="",0,#REF!+1),0)</f>
        <v>0</v>
      </c>
      <c r="P695">
        <f>IFERROR(IF(#REF!="",0,#REF!),0)</f>
        <v>0</v>
      </c>
      <c r="Q695">
        <f>IFERROR(IF(#REF!="",0,#REF!+1),0)</f>
        <v>0</v>
      </c>
      <c r="R695">
        <f>IFERROR(IF(#REF!="",0,#REF!),0)</f>
        <v>0</v>
      </c>
    </row>
    <row r="696" spans="7:18" x14ac:dyDescent="0.3">
      <c r="G696">
        <f t="shared" si="51"/>
        <v>0</v>
      </c>
      <c r="H696">
        <f t="shared" si="52"/>
        <v>0</v>
      </c>
      <c r="I696">
        <f t="shared" si="53"/>
        <v>0</v>
      </c>
      <c r="J696">
        <f t="shared" si="54"/>
        <v>0</v>
      </c>
      <c r="K696">
        <f t="shared" si="55"/>
        <v>0</v>
      </c>
      <c r="L696">
        <f>IFERROR(IF(#REF!="",0,#REF!),0)</f>
        <v>0</v>
      </c>
      <c r="M696">
        <f>IFERROR(IF(#REF!="",0,#REF!+1),0)</f>
        <v>0</v>
      </c>
      <c r="N696">
        <f>IFERROR(IF(#REF!="",0,#REF!),0)</f>
        <v>0</v>
      </c>
      <c r="O696">
        <f>IFERROR(IF(#REF!="",0,#REF!+1),0)</f>
        <v>0</v>
      </c>
      <c r="P696">
        <f>IFERROR(IF(#REF!="",0,#REF!),0)</f>
        <v>0</v>
      </c>
      <c r="Q696">
        <f>IFERROR(IF(#REF!="",0,#REF!+1),0)</f>
        <v>0</v>
      </c>
      <c r="R696">
        <f>IFERROR(IF(#REF!="",0,#REF!),0)</f>
        <v>0</v>
      </c>
    </row>
    <row r="697" spans="7:18" x14ac:dyDescent="0.3">
      <c r="G697">
        <f t="shared" si="51"/>
        <v>0</v>
      </c>
      <c r="H697">
        <f t="shared" si="52"/>
        <v>0</v>
      </c>
      <c r="I697">
        <f t="shared" si="53"/>
        <v>0</v>
      </c>
      <c r="J697">
        <f t="shared" si="54"/>
        <v>0</v>
      </c>
      <c r="K697">
        <f t="shared" si="55"/>
        <v>0</v>
      </c>
      <c r="L697">
        <f>IFERROR(IF(#REF!="",0,#REF!),0)</f>
        <v>0</v>
      </c>
      <c r="M697">
        <f>IFERROR(IF(#REF!="",0,#REF!+1),0)</f>
        <v>0</v>
      </c>
      <c r="N697">
        <f>IFERROR(IF(#REF!="",0,#REF!),0)</f>
        <v>0</v>
      </c>
      <c r="O697">
        <f>IFERROR(IF(#REF!="",0,#REF!+1),0)</f>
        <v>0</v>
      </c>
      <c r="P697">
        <f>IFERROR(IF(#REF!="",0,#REF!),0)</f>
        <v>0</v>
      </c>
      <c r="Q697">
        <f>IFERROR(IF(#REF!="",0,#REF!+1),0)</f>
        <v>0</v>
      </c>
      <c r="R697">
        <f>IFERROR(IF(#REF!="",0,#REF!),0)</f>
        <v>0</v>
      </c>
    </row>
    <row r="698" spans="7:18" x14ac:dyDescent="0.3">
      <c r="G698">
        <f t="shared" si="51"/>
        <v>0</v>
      </c>
      <c r="H698">
        <f t="shared" si="52"/>
        <v>0</v>
      </c>
      <c r="I698">
        <f t="shared" si="53"/>
        <v>0</v>
      </c>
      <c r="J698">
        <f t="shared" si="54"/>
        <v>0</v>
      </c>
      <c r="K698">
        <f t="shared" si="55"/>
        <v>0</v>
      </c>
      <c r="L698">
        <f>IFERROR(IF(#REF!="",0,#REF!),0)</f>
        <v>0</v>
      </c>
      <c r="M698">
        <f>IFERROR(IF(#REF!="",0,#REF!+1),0)</f>
        <v>0</v>
      </c>
      <c r="N698">
        <f>IFERROR(IF(#REF!="",0,#REF!),0)</f>
        <v>0</v>
      </c>
      <c r="O698">
        <f>IFERROR(IF(#REF!="",0,#REF!+1),0)</f>
        <v>0</v>
      </c>
      <c r="P698">
        <f>IFERROR(IF(#REF!="",0,#REF!),0)</f>
        <v>0</v>
      </c>
      <c r="Q698">
        <f>IFERROR(IF(#REF!="",0,#REF!+1),0)</f>
        <v>0</v>
      </c>
      <c r="R698">
        <f>IFERROR(IF(#REF!="",0,#REF!),0)</f>
        <v>0</v>
      </c>
    </row>
    <row r="699" spans="7:18" x14ac:dyDescent="0.3">
      <c r="G699">
        <f t="shared" si="51"/>
        <v>0</v>
      </c>
      <c r="H699">
        <f t="shared" si="52"/>
        <v>0</v>
      </c>
      <c r="I699">
        <f t="shared" si="53"/>
        <v>0</v>
      </c>
      <c r="J699">
        <f t="shared" si="54"/>
        <v>0</v>
      </c>
      <c r="K699">
        <f t="shared" si="55"/>
        <v>0</v>
      </c>
      <c r="L699">
        <f>IFERROR(IF(#REF!="",0,#REF!),0)</f>
        <v>0</v>
      </c>
      <c r="M699">
        <f>IFERROR(IF(#REF!="",0,#REF!+1),0)</f>
        <v>0</v>
      </c>
      <c r="N699">
        <f>IFERROR(IF(#REF!="",0,#REF!),0)</f>
        <v>0</v>
      </c>
      <c r="O699">
        <f>IFERROR(IF(#REF!="",0,#REF!+1),0)</f>
        <v>0</v>
      </c>
      <c r="P699">
        <f>IFERROR(IF(#REF!="",0,#REF!),0)</f>
        <v>0</v>
      </c>
      <c r="Q699">
        <f>IFERROR(IF(#REF!="",0,#REF!+1),0)</f>
        <v>0</v>
      </c>
      <c r="R699">
        <f>IFERROR(IF(#REF!="",0,#REF!),0)</f>
        <v>0</v>
      </c>
    </row>
    <row r="700" spans="7:18" x14ac:dyDescent="0.3">
      <c r="G700">
        <f t="shared" si="51"/>
        <v>0</v>
      </c>
      <c r="H700">
        <f t="shared" si="52"/>
        <v>0</v>
      </c>
      <c r="I700">
        <f t="shared" si="53"/>
        <v>0</v>
      </c>
      <c r="J700">
        <f t="shared" si="54"/>
        <v>0</v>
      </c>
      <c r="K700">
        <f t="shared" si="55"/>
        <v>0</v>
      </c>
      <c r="L700">
        <f>IFERROR(IF(#REF!="",0,#REF!),0)</f>
        <v>0</v>
      </c>
      <c r="M700">
        <f>IFERROR(IF(#REF!="",0,#REF!+1),0)</f>
        <v>0</v>
      </c>
      <c r="N700">
        <f>IFERROR(IF(#REF!="",0,#REF!),0)</f>
        <v>0</v>
      </c>
      <c r="O700">
        <f>IFERROR(IF(#REF!="",0,#REF!+1),0)</f>
        <v>0</v>
      </c>
      <c r="P700">
        <f>IFERROR(IF(#REF!="",0,#REF!),0)</f>
        <v>0</v>
      </c>
      <c r="Q700">
        <f>IFERROR(IF(#REF!="",0,#REF!+1),0)</f>
        <v>0</v>
      </c>
      <c r="R700">
        <f>IFERROR(IF(#REF!="",0,#REF!),0)</f>
        <v>0</v>
      </c>
    </row>
    <row r="701" spans="7:18" x14ac:dyDescent="0.3">
      <c r="G701">
        <f t="shared" si="51"/>
        <v>0</v>
      </c>
      <c r="H701">
        <f t="shared" si="52"/>
        <v>0</v>
      </c>
      <c r="I701">
        <f t="shared" si="53"/>
        <v>0</v>
      </c>
      <c r="J701">
        <f t="shared" si="54"/>
        <v>0</v>
      </c>
      <c r="K701">
        <f t="shared" si="55"/>
        <v>0</v>
      </c>
      <c r="L701">
        <f>IFERROR(IF(#REF!="",0,#REF!),0)</f>
        <v>0</v>
      </c>
      <c r="M701">
        <f>IFERROR(IF(#REF!="",0,#REF!+1),0)</f>
        <v>0</v>
      </c>
      <c r="N701">
        <f>IFERROR(IF(#REF!="",0,#REF!),0)</f>
        <v>0</v>
      </c>
      <c r="O701">
        <f>IFERROR(IF(#REF!="",0,#REF!+1),0)</f>
        <v>0</v>
      </c>
      <c r="P701">
        <f>IFERROR(IF(#REF!="",0,#REF!),0)</f>
        <v>0</v>
      </c>
      <c r="Q701">
        <f>IFERROR(IF(#REF!="",0,#REF!+1),0)</f>
        <v>0</v>
      </c>
      <c r="R701">
        <f>IFERROR(IF(#REF!="",0,#REF!),0)</f>
        <v>0</v>
      </c>
    </row>
    <row r="702" spans="7:18" x14ac:dyDescent="0.3">
      <c r="G702">
        <f t="shared" si="51"/>
        <v>0</v>
      </c>
      <c r="H702">
        <f t="shared" si="52"/>
        <v>0</v>
      </c>
      <c r="I702">
        <f t="shared" si="53"/>
        <v>0</v>
      </c>
      <c r="J702">
        <f t="shared" si="54"/>
        <v>0</v>
      </c>
      <c r="K702">
        <f t="shared" si="55"/>
        <v>0</v>
      </c>
      <c r="L702">
        <f>IFERROR(IF(#REF!="",0,#REF!),0)</f>
        <v>0</v>
      </c>
      <c r="M702">
        <f>IFERROR(IF(#REF!="",0,#REF!+1),0)</f>
        <v>0</v>
      </c>
      <c r="N702">
        <f>IFERROR(IF(#REF!="",0,#REF!),0)</f>
        <v>0</v>
      </c>
      <c r="O702">
        <f>IFERROR(IF(#REF!="",0,#REF!+1),0)</f>
        <v>0</v>
      </c>
      <c r="P702">
        <f>IFERROR(IF(#REF!="",0,#REF!),0)</f>
        <v>0</v>
      </c>
      <c r="Q702">
        <f>IFERROR(IF(#REF!="",0,#REF!+1),0)</f>
        <v>0</v>
      </c>
      <c r="R702">
        <f>IFERROR(IF(#REF!="",0,#REF!),0)</f>
        <v>0</v>
      </c>
    </row>
    <row r="703" spans="7:18" x14ac:dyDescent="0.3">
      <c r="G703">
        <f t="shared" si="51"/>
        <v>0</v>
      </c>
      <c r="H703">
        <f t="shared" si="52"/>
        <v>0</v>
      </c>
      <c r="I703">
        <f t="shared" si="53"/>
        <v>0</v>
      </c>
      <c r="J703">
        <f t="shared" si="54"/>
        <v>0</v>
      </c>
      <c r="K703">
        <f t="shared" si="55"/>
        <v>0</v>
      </c>
      <c r="L703">
        <f>IFERROR(IF(#REF!="",0,#REF!),0)</f>
        <v>0</v>
      </c>
      <c r="M703">
        <f>IFERROR(IF(#REF!="",0,#REF!+1),0)</f>
        <v>0</v>
      </c>
      <c r="N703">
        <f>IFERROR(IF(#REF!="",0,#REF!),0)</f>
        <v>0</v>
      </c>
      <c r="O703">
        <f>IFERROR(IF(#REF!="",0,#REF!+1),0)</f>
        <v>0</v>
      </c>
      <c r="P703">
        <f>IFERROR(IF(#REF!="",0,#REF!),0)</f>
        <v>0</v>
      </c>
      <c r="Q703">
        <f>IFERROR(IF(#REF!="",0,#REF!+1),0)</f>
        <v>0</v>
      </c>
      <c r="R703">
        <f>IFERROR(IF(#REF!="",0,#REF!),0)</f>
        <v>0</v>
      </c>
    </row>
    <row r="704" spans="7:18" x14ac:dyDescent="0.3">
      <c r="G704">
        <f t="shared" si="51"/>
        <v>0</v>
      </c>
      <c r="H704">
        <f t="shared" si="52"/>
        <v>0</v>
      </c>
      <c r="I704">
        <f t="shared" si="53"/>
        <v>0</v>
      </c>
      <c r="J704">
        <f t="shared" si="54"/>
        <v>0</v>
      </c>
      <c r="K704">
        <f t="shared" si="55"/>
        <v>0</v>
      </c>
      <c r="L704">
        <f>IFERROR(IF(#REF!="",0,#REF!),0)</f>
        <v>0</v>
      </c>
      <c r="M704">
        <f>IFERROR(IF(#REF!="",0,#REF!+1),0)</f>
        <v>0</v>
      </c>
      <c r="N704">
        <f>IFERROR(IF(#REF!="",0,#REF!),0)</f>
        <v>0</v>
      </c>
      <c r="O704">
        <f>IFERROR(IF(#REF!="",0,#REF!+1),0)</f>
        <v>0</v>
      </c>
      <c r="P704">
        <f>IFERROR(IF(#REF!="",0,#REF!),0)</f>
        <v>0</v>
      </c>
      <c r="Q704">
        <f>IFERROR(IF(#REF!="",0,#REF!+1),0)</f>
        <v>0</v>
      </c>
      <c r="R704">
        <f>IFERROR(IF(#REF!="",0,#REF!),0)</f>
        <v>0</v>
      </c>
    </row>
    <row r="705" spans="7:18" x14ac:dyDescent="0.3">
      <c r="G705">
        <f t="shared" si="51"/>
        <v>0</v>
      </c>
      <c r="H705">
        <f t="shared" si="52"/>
        <v>0</v>
      </c>
      <c r="I705">
        <f t="shared" si="53"/>
        <v>0</v>
      </c>
      <c r="J705">
        <f t="shared" si="54"/>
        <v>0</v>
      </c>
      <c r="K705">
        <f t="shared" si="55"/>
        <v>0</v>
      </c>
      <c r="L705">
        <f>IFERROR(IF(#REF!="",0,#REF!),0)</f>
        <v>0</v>
      </c>
      <c r="M705">
        <f>IFERROR(IF(#REF!="",0,#REF!+1),0)</f>
        <v>0</v>
      </c>
      <c r="N705">
        <f>IFERROR(IF(#REF!="",0,#REF!),0)</f>
        <v>0</v>
      </c>
      <c r="O705">
        <f>IFERROR(IF(#REF!="",0,#REF!+1),0)</f>
        <v>0</v>
      </c>
      <c r="P705">
        <f>IFERROR(IF(#REF!="",0,#REF!),0)</f>
        <v>0</v>
      </c>
      <c r="Q705">
        <f>IFERROR(IF(#REF!="",0,#REF!+1),0)</f>
        <v>0</v>
      </c>
      <c r="R705">
        <f>IFERROR(IF(#REF!="",0,#REF!),0)</f>
        <v>0</v>
      </c>
    </row>
    <row r="706" spans="7:18" x14ac:dyDescent="0.3">
      <c r="G706">
        <f t="shared" si="51"/>
        <v>0</v>
      </c>
      <c r="H706">
        <f t="shared" si="52"/>
        <v>0</v>
      </c>
      <c r="I706">
        <f t="shared" si="53"/>
        <v>0</v>
      </c>
      <c r="J706">
        <f t="shared" si="54"/>
        <v>0</v>
      </c>
      <c r="K706">
        <f t="shared" si="55"/>
        <v>0</v>
      </c>
      <c r="L706">
        <f>IFERROR(IF(#REF!="",0,#REF!),0)</f>
        <v>0</v>
      </c>
      <c r="M706">
        <f>IFERROR(IF(#REF!="",0,#REF!+1),0)</f>
        <v>0</v>
      </c>
      <c r="N706">
        <f>IFERROR(IF(#REF!="",0,#REF!),0)</f>
        <v>0</v>
      </c>
      <c r="O706">
        <f>IFERROR(IF(#REF!="",0,#REF!+1),0)</f>
        <v>0</v>
      </c>
      <c r="P706">
        <f>IFERROR(IF(#REF!="",0,#REF!),0)</f>
        <v>0</v>
      </c>
      <c r="Q706">
        <f>IFERROR(IF(#REF!="",0,#REF!+1),0)</f>
        <v>0</v>
      </c>
      <c r="R706">
        <f>IFERROR(IF(#REF!="",0,#REF!),0)</f>
        <v>0</v>
      </c>
    </row>
    <row r="707" spans="7:18" x14ac:dyDescent="0.3">
      <c r="G707">
        <f t="shared" si="51"/>
        <v>0</v>
      </c>
      <c r="H707">
        <f t="shared" si="52"/>
        <v>0</v>
      </c>
      <c r="I707">
        <f t="shared" si="53"/>
        <v>0</v>
      </c>
      <c r="J707">
        <f t="shared" si="54"/>
        <v>0</v>
      </c>
      <c r="K707">
        <f t="shared" si="55"/>
        <v>0</v>
      </c>
      <c r="L707">
        <f>IFERROR(IF(#REF!="",0,#REF!),0)</f>
        <v>0</v>
      </c>
      <c r="M707">
        <f>IFERROR(IF(#REF!="",0,#REF!+1),0)</f>
        <v>0</v>
      </c>
      <c r="N707">
        <f>IFERROR(IF(#REF!="",0,#REF!),0)</f>
        <v>0</v>
      </c>
      <c r="O707">
        <f>IFERROR(IF(#REF!="",0,#REF!+1),0)</f>
        <v>0</v>
      </c>
      <c r="P707">
        <f>IFERROR(IF(#REF!="",0,#REF!),0)</f>
        <v>0</v>
      </c>
      <c r="Q707">
        <f>IFERROR(IF(#REF!="",0,#REF!+1),0)</f>
        <v>0</v>
      </c>
      <c r="R707">
        <f>IFERROR(IF(#REF!="",0,#REF!),0)</f>
        <v>0</v>
      </c>
    </row>
    <row r="708" spans="7:18" x14ac:dyDescent="0.3">
      <c r="G708">
        <f t="shared" si="51"/>
        <v>0</v>
      </c>
      <c r="H708">
        <f t="shared" si="52"/>
        <v>0</v>
      </c>
      <c r="I708">
        <f t="shared" si="53"/>
        <v>0</v>
      </c>
      <c r="J708">
        <f t="shared" si="54"/>
        <v>0</v>
      </c>
      <c r="K708">
        <f t="shared" si="55"/>
        <v>0</v>
      </c>
      <c r="L708">
        <f>IFERROR(IF(#REF!="",0,#REF!),0)</f>
        <v>0</v>
      </c>
      <c r="M708">
        <f>IFERROR(IF(#REF!="",0,#REF!+1),0)</f>
        <v>0</v>
      </c>
      <c r="N708">
        <f>IFERROR(IF(#REF!="",0,#REF!),0)</f>
        <v>0</v>
      </c>
      <c r="O708">
        <f>IFERROR(IF(#REF!="",0,#REF!+1),0)</f>
        <v>0</v>
      </c>
      <c r="P708">
        <f>IFERROR(IF(#REF!="",0,#REF!),0)</f>
        <v>0</v>
      </c>
      <c r="Q708">
        <f>IFERROR(IF(#REF!="",0,#REF!+1),0)</f>
        <v>0</v>
      </c>
      <c r="R708">
        <f>IFERROR(IF(#REF!="",0,#REF!),0)</f>
        <v>0</v>
      </c>
    </row>
    <row r="709" spans="7:18" x14ac:dyDescent="0.3">
      <c r="G709">
        <f t="shared" si="51"/>
        <v>0</v>
      </c>
      <c r="H709">
        <f t="shared" si="52"/>
        <v>0</v>
      </c>
      <c r="I709">
        <f t="shared" si="53"/>
        <v>0</v>
      </c>
      <c r="J709">
        <f t="shared" si="54"/>
        <v>0</v>
      </c>
      <c r="K709">
        <f t="shared" si="55"/>
        <v>0</v>
      </c>
      <c r="L709">
        <f>IFERROR(IF(#REF!="",0,#REF!),0)</f>
        <v>0</v>
      </c>
      <c r="M709">
        <f>IFERROR(IF(#REF!="",0,#REF!+1),0)</f>
        <v>0</v>
      </c>
      <c r="N709">
        <f>IFERROR(IF(#REF!="",0,#REF!),0)</f>
        <v>0</v>
      </c>
      <c r="O709">
        <f>IFERROR(IF(#REF!="",0,#REF!+1),0)</f>
        <v>0</v>
      </c>
      <c r="P709">
        <f>IFERROR(IF(#REF!="",0,#REF!),0)</f>
        <v>0</v>
      </c>
      <c r="Q709">
        <f>IFERROR(IF(#REF!="",0,#REF!+1),0)</f>
        <v>0</v>
      </c>
      <c r="R709">
        <f>IFERROR(IF(#REF!="",0,#REF!),0)</f>
        <v>0</v>
      </c>
    </row>
    <row r="710" spans="7:18" x14ac:dyDescent="0.3">
      <c r="G710">
        <f t="shared" si="51"/>
        <v>0</v>
      </c>
      <c r="H710">
        <f t="shared" si="52"/>
        <v>0</v>
      </c>
      <c r="I710">
        <f t="shared" si="53"/>
        <v>0</v>
      </c>
      <c r="J710">
        <f t="shared" si="54"/>
        <v>0</v>
      </c>
      <c r="K710">
        <f t="shared" si="55"/>
        <v>0</v>
      </c>
      <c r="L710">
        <f>IFERROR(IF(#REF!="",0,#REF!),0)</f>
        <v>0</v>
      </c>
      <c r="M710">
        <f>IFERROR(IF(#REF!="",0,#REF!+1),0)</f>
        <v>0</v>
      </c>
      <c r="N710">
        <f>IFERROR(IF(#REF!="",0,#REF!),0)</f>
        <v>0</v>
      </c>
      <c r="O710">
        <f>IFERROR(IF(#REF!="",0,#REF!+1),0)</f>
        <v>0</v>
      </c>
      <c r="P710">
        <f>IFERROR(IF(#REF!="",0,#REF!),0)</f>
        <v>0</v>
      </c>
      <c r="Q710">
        <f>IFERROR(IF(#REF!="",0,#REF!+1),0)</f>
        <v>0</v>
      </c>
      <c r="R710">
        <f>IFERROR(IF(#REF!="",0,#REF!),0)</f>
        <v>0</v>
      </c>
    </row>
    <row r="711" spans="7:18" x14ac:dyDescent="0.3">
      <c r="G711">
        <f t="shared" si="51"/>
        <v>0</v>
      </c>
      <c r="H711">
        <f t="shared" si="52"/>
        <v>0</v>
      </c>
      <c r="I711">
        <f t="shared" si="53"/>
        <v>0</v>
      </c>
      <c r="J711">
        <f t="shared" si="54"/>
        <v>0</v>
      </c>
      <c r="K711">
        <f t="shared" si="55"/>
        <v>0</v>
      </c>
      <c r="L711">
        <f>IFERROR(IF(#REF!="",0,#REF!),0)</f>
        <v>0</v>
      </c>
      <c r="M711">
        <f>IFERROR(IF(#REF!="",0,#REF!+1),0)</f>
        <v>0</v>
      </c>
      <c r="N711">
        <f>IFERROR(IF(#REF!="",0,#REF!),0)</f>
        <v>0</v>
      </c>
      <c r="O711">
        <f>IFERROR(IF(#REF!="",0,#REF!+1),0)</f>
        <v>0</v>
      </c>
      <c r="P711">
        <f>IFERROR(IF(#REF!="",0,#REF!),0)</f>
        <v>0</v>
      </c>
      <c r="Q711">
        <f>IFERROR(IF(#REF!="",0,#REF!+1),0)</f>
        <v>0</v>
      </c>
      <c r="R711">
        <f>IFERROR(IF(#REF!="",0,#REF!),0)</f>
        <v>0</v>
      </c>
    </row>
    <row r="712" spans="7:18" x14ac:dyDescent="0.3">
      <c r="G712">
        <f t="shared" si="51"/>
        <v>0</v>
      </c>
      <c r="H712">
        <f t="shared" si="52"/>
        <v>0</v>
      </c>
      <c r="I712">
        <f t="shared" si="53"/>
        <v>0</v>
      </c>
      <c r="J712">
        <f t="shared" si="54"/>
        <v>0</v>
      </c>
      <c r="K712">
        <f t="shared" si="55"/>
        <v>0</v>
      </c>
      <c r="L712">
        <f>IFERROR(IF(#REF!="",0,#REF!),0)</f>
        <v>0</v>
      </c>
      <c r="M712">
        <f>IFERROR(IF(#REF!="",0,#REF!+1),0)</f>
        <v>0</v>
      </c>
      <c r="N712">
        <f>IFERROR(IF(#REF!="",0,#REF!),0)</f>
        <v>0</v>
      </c>
      <c r="O712">
        <f>IFERROR(IF(#REF!="",0,#REF!+1),0)</f>
        <v>0</v>
      </c>
      <c r="P712">
        <f>IFERROR(IF(#REF!="",0,#REF!),0)</f>
        <v>0</v>
      </c>
      <c r="Q712">
        <f>IFERROR(IF(#REF!="",0,#REF!+1),0)</f>
        <v>0</v>
      </c>
      <c r="R712">
        <f>IFERROR(IF(#REF!="",0,#REF!),0)</f>
        <v>0</v>
      </c>
    </row>
    <row r="713" spans="7:18" x14ac:dyDescent="0.3">
      <c r="G713">
        <f t="shared" ref="G713:G776" si="56">IFERROR(IF(B713="",0,B713),0)</f>
        <v>0</v>
      </c>
      <c r="H713">
        <f t="shared" ref="H713:H776" si="57">IFERROR(IF(C713="",0,C713),0)</f>
        <v>0</v>
      </c>
      <c r="I713">
        <f t="shared" ref="I713:I776" si="58">IFERROR(IF(D713="",0,D713),0)</f>
        <v>0</v>
      </c>
      <c r="J713">
        <f t="shared" ref="J713:J776" si="59">IFERROR(IF(E713="",0,E713),0)</f>
        <v>0</v>
      </c>
      <c r="K713">
        <f t="shared" ref="K713:K776" si="60">IFERROR(IF(F713="",0,F713+1),0)</f>
        <v>0</v>
      </c>
      <c r="L713">
        <f>IFERROR(IF(#REF!="",0,#REF!),0)</f>
        <v>0</v>
      </c>
      <c r="M713">
        <f>IFERROR(IF(#REF!="",0,#REF!+1),0)</f>
        <v>0</v>
      </c>
      <c r="N713">
        <f>IFERROR(IF(#REF!="",0,#REF!),0)</f>
        <v>0</v>
      </c>
      <c r="O713">
        <f>IFERROR(IF(#REF!="",0,#REF!+1),0)</f>
        <v>0</v>
      </c>
      <c r="P713">
        <f>IFERROR(IF(#REF!="",0,#REF!),0)</f>
        <v>0</v>
      </c>
      <c r="Q713">
        <f>IFERROR(IF(#REF!="",0,#REF!+1),0)</f>
        <v>0</v>
      </c>
      <c r="R713">
        <f>IFERROR(IF(#REF!="",0,#REF!),0)</f>
        <v>0</v>
      </c>
    </row>
    <row r="714" spans="7:18" x14ac:dyDescent="0.3">
      <c r="G714">
        <f t="shared" si="56"/>
        <v>0</v>
      </c>
      <c r="H714">
        <f t="shared" si="57"/>
        <v>0</v>
      </c>
      <c r="I714">
        <f t="shared" si="58"/>
        <v>0</v>
      </c>
      <c r="J714">
        <f t="shared" si="59"/>
        <v>0</v>
      </c>
      <c r="K714">
        <f t="shared" si="60"/>
        <v>0</v>
      </c>
      <c r="L714">
        <f>IFERROR(IF(#REF!="",0,#REF!),0)</f>
        <v>0</v>
      </c>
      <c r="M714">
        <f>IFERROR(IF(#REF!="",0,#REF!+1),0)</f>
        <v>0</v>
      </c>
      <c r="N714">
        <f>IFERROR(IF(#REF!="",0,#REF!),0)</f>
        <v>0</v>
      </c>
      <c r="O714">
        <f>IFERROR(IF(#REF!="",0,#REF!+1),0)</f>
        <v>0</v>
      </c>
      <c r="P714">
        <f>IFERROR(IF(#REF!="",0,#REF!),0)</f>
        <v>0</v>
      </c>
      <c r="Q714">
        <f>IFERROR(IF(#REF!="",0,#REF!+1),0)</f>
        <v>0</v>
      </c>
      <c r="R714">
        <f>IFERROR(IF(#REF!="",0,#REF!),0)</f>
        <v>0</v>
      </c>
    </row>
    <row r="715" spans="7:18" x14ac:dyDescent="0.3">
      <c r="G715">
        <f t="shared" si="56"/>
        <v>0</v>
      </c>
      <c r="H715">
        <f t="shared" si="57"/>
        <v>0</v>
      </c>
      <c r="I715">
        <f t="shared" si="58"/>
        <v>0</v>
      </c>
      <c r="J715">
        <f t="shared" si="59"/>
        <v>0</v>
      </c>
      <c r="K715">
        <f t="shared" si="60"/>
        <v>0</v>
      </c>
      <c r="L715">
        <f>IFERROR(IF(#REF!="",0,#REF!),0)</f>
        <v>0</v>
      </c>
      <c r="M715">
        <f>IFERROR(IF(#REF!="",0,#REF!+1),0)</f>
        <v>0</v>
      </c>
      <c r="N715">
        <f>IFERROR(IF(#REF!="",0,#REF!),0)</f>
        <v>0</v>
      </c>
      <c r="O715">
        <f>IFERROR(IF(#REF!="",0,#REF!+1),0)</f>
        <v>0</v>
      </c>
      <c r="P715">
        <f>IFERROR(IF(#REF!="",0,#REF!),0)</f>
        <v>0</v>
      </c>
      <c r="Q715">
        <f>IFERROR(IF(#REF!="",0,#REF!+1),0)</f>
        <v>0</v>
      </c>
      <c r="R715">
        <f>IFERROR(IF(#REF!="",0,#REF!),0)</f>
        <v>0</v>
      </c>
    </row>
    <row r="716" spans="7:18" x14ac:dyDescent="0.3">
      <c r="G716">
        <f t="shared" si="56"/>
        <v>0</v>
      </c>
      <c r="H716">
        <f t="shared" si="57"/>
        <v>0</v>
      </c>
      <c r="I716">
        <f t="shared" si="58"/>
        <v>0</v>
      </c>
      <c r="J716">
        <f t="shared" si="59"/>
        <v>0</v>
      </c>
      <c r="K716">
        <f t="shared" si="60"/>
        <v>0</v>
      </c>
      <c r="L716">
        <f>IFERROR(IF(#REF!="",0,#REF!),0)</f>
        <v>0</v>
      </c>
      <c r="M716">
        <f>IFERROR(IF(#REF!="",0,#REF!+1),0)</f>
        <v>0</v>
      </c>
      <c r="N716">
        <f>IFERROR(IF(#REF!="",0,#REF!),0)</f>
        <v>0</v>
      </c>
      <c r="O716">
        <f>IFERROR(IF(#REF!="",0,#REF!+1),0)</f>
        <v>0</v>
      </c>
      <c r="P716">
        <f>IFERROR(IF(#REF!="",0,#REF!),0)</f>
        <v>0</v>
      </c>
      <c r="Q716">
        <f>IFERROR(IF(#REF!="",0,#REF!+1),0)</f>
        <v>0</v>
      </c>
      <c r="R716">
        <f>IFERROR(IF(#REF!="",0,#REF!),0)</f>
        <v>0</v>
      </c>
    </row>
    <row r="717" spans="7:18" x14ac:dyDescent="0.3">
      <c r="G717">
        <f t="shared" si="56"/>
        <v>0</v>
      </c>
      <c r="H717">
        <f t="shared" si="57"/>
        <v>0</v>
      </c>
      <c r="I717">
        <f t="shared" si="58"/>
        <v>0</v>
      </c>
      <c r="J717">
        <f t="shared" si="59"/>
        <v>0</v>
      </c>
      <c r="K717">
        <f t="shared" si="60"/>
        <v>0</v>
      </c>
      <c r="L717">
        <f>IFERROR(IF(#REF!="",0,#REF!),0)</f>
        <v>0</v>
      </c>
      <c r="M717">
        <f>IFERROR(IF(#REF!="",0,#REF!+1),0)</f>
        <v>0</v>
      </c>
      <c r="N717">
        <f>IFERROR(IF(#REF!="",0,#REF!),0)</f>
        <v>0</v>
      </c>
      <c r="O717">
        <f>IFERROR(IF(#REF!="",0,#REF!+1),0)</f>
        <v>0</v>
      </c>
      <c r="P717">
        <f>IFERROR(IF(#REF!="",0,#REF!),0)</f>
        <v>0</v>
      </c>
      <c r="Q717">
        <f>IFERROR(IF(#REF!="",0,#REF!+1),0)</f>
        <v>0</v>
      </c>
      <c r="R717">
        <f>IFERROR(IF(#REF!="",0,#REF!),0)</f>
        <v>0</v>
      </c>
    </row>
    <row r="718" spans="7:18" x14ac:dyDescent="0.3">
      <c r="G718">
        <f t="shared" si="56"/>
        <v>0</v>
      </c>
      <c r="H718">
        <f t="shared" si="57"/>
        <v>0</v>
      </c>
      <c r="I718">
        <f t="shared" si="58"/>
        <v>0</v>
      </c>
      <c r="J718">
        <f t="shared" si="59"/>
        <v>0</v>
      </c>
      <c r="K718">
        <f t="shared" si="60"/>
        <v>0</v>
      </c>
      <c r="L718">
        <f>IFERROR(IF(#REF!="",0,#REF!),0)</f>
        <v>0</v>
      </c>
      <c r="M718">
        <f>IFERROR(IF(#REF!="",0,#REF!+1),0)</f>
        <v>0</v>
      </c>
      <c r="N718">
        <f>IFERROR(IF(#REF!="",0,#REF!),0)</f>
        <v>0</v>
      </c>
      <c r="O718">
        <f>IFERROR(IF(#REF!="",0,#REF!+1),0)</f>
        <v>0</v>
      </c>
      <c r="P718">
        <f>IFERROR(IF(#REF!="",0,#REF!),0)</f>
        <v>0</v>
      </c>
      <c r="Q718">
        <f>IFERROR(IF(#REF!="",0,#REF!+1),0)</f>
        <v>0</v>
      </c>
      <c r="R718">
        <f>IFERROR(IF(#REF!="",0,#REF!),0)</f>
        <v>0</v>
      </c>
    </row>
    <row r="719" spans="7:18" x14ac:dyDescent="0.3">
      <c r="G719">
        <f t="shared" si="56"/>
        <v>0</v>
      </c>
      <c r="H719">
        <f t="shared" si="57"/>
        <v>0</v>
      </c>
      <c r="I719">
        <f t="shared" si="58"/>
        <v>0</v>
      </c>
      <c r="J719">
        <f t="shared" si="59"/>
        <v>0</v>
      </c>
      <c r="K719">
        <f t="shared" si="60"/>
        <v>0</v>
      </c>
      <c r="L719">
        <f>IFERROR(IF(#REF!="",0,#REF!),0)</f>
        <v>0</v>
      </c>
      <c r="M719">
        <f>IFERROR(IF(#REF!="",0,#REF!+1),0)</f>
        <v>0</v>
      </c>
      <c r="N719">
        <f>IFERROR(IF(#REF!="",0,#REF!),0)</f>
        <v>0</v>
      </c>
      <c r="O719">
        <f>IFERROR(IF(#REF!="",0,#REF!+1),0)</f>
        <v>0</v>
      </c>
      <c r="P719">
        <f>IFERROR(IF(#REF!="",0,#REF!),0)</f>
        <v>0</v>
      </c>
      <c r="Q719">
        <f>IFERROR(IF(#REF!="",0,#REF!+1),0)</f>
        <v>0</v>
      </c>
      <c r="R719">
        <f>IFERROR(IF(#REF!="",0,#REF!),0)</f>
        <v>0</v>
      </c>
    </row>
    <row r="720" spans="7:18" x14ac:dyDescent="0.3">
      <c r="G720">
        <f t="shared" si="56"/>
        <v>0</v>
      </c>
      <c r="H720">
        <f t="shared" si="57"/>
        <v>0</v>
      </c>
      <c r="I720">
        <f t="shared" si="58"/>
        <v>0</v>
      </c>
      <c r="J720">
        <f t="shared" si="59"/>
        <v>0</v>
      </c>
      <c r="K720">
        <f t="shared" si="60"/>
        <v>0</v>
      </c>
      <c r="L720">
        <f>IFERROR(IF(#REF!="",0,#REF!),0)</f>
        <v>0</v>
      </c>
      <c r="M720">
        <f>IFERROR(IF(#REF!="",0,#REF!+1),0)</f>
        <v>0</v>
      </c>
      <c r="N720">
        <f>IFERROR(IF(#REF!="",0,#REF!),0)</f>
        <v>0</v>
      </c>
      <c r="O720">
        <f>IFERROR(IF(#REF!="",0,#REF!+1),0)</f>
        <v>0</v>
      </c>
      <c r="P720">
        <f>IFERROR(IF(#REF!="",0,#REF!),0)</f>
        <v>0</v>
      </c>
      <c r="Q720">
        <f>IFERROR(IF(#REF!="",0,#REF!+1),0)</f>
        <v>0</v>
      </c>
      <c r="R720">
        <f>IFERROR(IF(#REF!="",0,#REF!),0)</f>
        <v>0</v>
      </c>
    </row>
    <row r="721" spans="7:18" x14ac:dyDescent="0.3">
      <c r="G721">
        <f t="shared" si="56"/>
        <v>0</v>
      </c>
      <c r="H721">
        <f t="shared" si="57"/>
        <v>0</v>
      </c>
      <c r="I721">
        <f t="shared" si="58"/>
        <v>0</v>
      </c>
      <c r="J721">
        <f t="shared" si="59"/>
        <v>0</v>
      </c>
      <c r="K721">
        <f t="shared" si="60"/>
        <v>0</v>
      </c>
      <c r="L721">
        <f>IFERROR(IF(#REF!="",0,#REF!),0)</f>
        <v>0</v>
      </c>
      <c r="M721">
        <f>IFERROR(IF(#REF!="",0,#REF!+1),0)</f>
        <v>0</v>
      </c>
      <c r="N721">
        <f>IFERROR(IF(#REF!="",0,#REF!),0)</f>
        <v>0</v>
      </c>
      <c r="O721">
        <f>IFERROR(IF(#REF!="",0,#REF!+1),0)</f>
        <v>0</v>
      </c>
      <c r="P721">
        <f>IFERROR(IF(#REF!="",0,#REF!),0)</f>
        <v>0</v>
      </c>
      <c r="Q721">
        <f>IFERROR(IF(#REF!="",0,#REF!+1),0)</f>
        <v>0</v>
      </c>
      <c r="R721">
        <f>IFERROR(IF(#REF!="",0,#REF!),0)</f>
        <v>0</v>
      </c>
    </row>
    <row r="722" spans="7:18" x14ac:dyDescent="0.3">
      <c r="G722">
        <f t="shared" si="56"/>
        <v>0</v>
      </c>
      <c r="H722">
        <f t="shared" si="57"/>
        <v>0</v>
      </c>
      <c r="I722">
        <f t="shared" si="58"/>
        <v>0</v>
      </c>
      <c r="J722">
        <f t="shared" si="59"/>
        <v>0</v>
      </c>
      <c r="K722">
        <f t="shared" si="60"/>
        <v>0</v>
      </c>
      <c r="L722">
        <f>IFERROR(IF(#REF!="",0,#REF!),0)</f>
        <v>0</v>
      </c>
      <c r="M722">
        <f>IFERROR(IF(#REF!="",0,#REF!+1),0)</f>
        <v>0</v>
      </c>
      <c r="N722">
        <f>IFERROR(IF(#REF!="",0,#REF!),0)</f>
        <v>0</v>
      </c>
      <c r="O722">
        <f>IFERROR(IF(#REF!="",0,#REF!+1),0)</f>
        <v>0</v>
      </c>
      <c r="P722">
        <f>IFERROR(IF(#REF!="",0,#REF!),0)</f>
        <v>0</v>
      </c>
      <c r="Q722">
        <f>IFERROR(IF(#REF!="",0,#REF!+1),0)</f>
        <v>0</v>
      </c>
      <c r="R722">
        <f>IFERROR(IF(#REF!="",0,#REF!),0)</f>
        <v>0</v>
      </c>
    </row>
    <row r="723" spans="7:18" x14ac:dyDescent="0.3">
      <c r="G723">
        <f t="shared" si="56"/>
        <v>0</v>
      </c>
      <c r="H723">
        <f t="shared" si="57"/>
        <v>0</v>
      </c>
      <c r="I723">
        <f t="shared" si="58"/>
        <v>0</v>
      </c>
      <c r="J723">
        <f t="shared" si="59"/>
        <v>0</v>
      </c>
      <c r="K723">
        <f t="shared" si="60"/>
        <v>0</v>
      </c>
      <c r="L723">
        <f>IFERROR(IF(#REF!="",0,#REF!),0)</f>
        <v>0</v>
      </c>
      <c r="M723">
        <f>IFERROR(IF(#REF!="",0,#REF!+1),0)</f>
        <v>0</v>
      </c>
      <c r="N723">
        <f>IFERROR(IF(#REF!="",0,#REF!),0)</f>
        <v>0</v>
      </c>
      <c r="O723">
        <f>IFERROR(IF(#REF!="",0,#REF!+1),0)</f>
        <v>0</v>
      </c>
      <c r="P723">
        <f>IFERROR(IF(#REF!="",0,#REF!),0)</f>
        <v>0</v>
      </c>
      <c r="Q723">
        <f>IFERROR(IF(#REF!="",0,#REF!+1),0)</f>
        <v>0</v>
      </c>
      <c r="R723">
        <f>IFERROR(IF(#REF!="",0,#REF!),0)</f>
        <v>0</v>
      </c>
    </row>
    <row r="724" spans="7:18" x14ac:dyDescent="0.3">
      <c r="G724">
        <f t="shared" si="56"/>
        <v>0</v>
      </c>
      <c r="H724">
        <f t="shared" si="57"/>
        <v>0</v>
      </c>
      <c r="I724">
        <f t="shared" si="58"/>
        <v>0</v>
      </c>
      <c r="J724">
        <f t="shared" si="59"/>
        <v>0</v>
      </c>
      <c r="K724">
        <f t="shared" si="60"/>
        <v>0</v>
      </c>
      <c r="L724">
        <f>IFERROR(IF(#REF!="",0,#REF!),0)</f>
        <v>0</v>
      </c>
      <c r="M724">
        <f>IFERROR(IF(#REF!="",0,#REF!+1),0)</f>
        <v>0</v>
      </c>
      <c r="N724">
        <f>IFERROR(IF(#REF!="",0,#REF!),0)</f>
        <v>0</v>
      </c>
      <c r="O724">
        <f>IFERROR(IF(#REF!="",0,#REF!+1),0)</f>
        <v>0</v>
      </c>
      <c r="P724">
        <f>IFERROR(IF(#REF!="",0,#REF!),0)</f>
        <v>0</v>
      </c>
      <c r="Q724">
        <f>IFERROR(IF(#REF!="",0,#REF!+1),0)</f>
        <v>0</v>
      </c>
      <c r="R724">
        <f>IFERROR(IF(#REF!="",0,#REF!),0)</f>
        <v>0</v>
      </c>
    </row>
    <row r="725" spans="7:18" x14ac:dyDescent="0.3">
      <c r="G725">
        <f t="shared" si="56"/>
        <v>0</v>
      </c>
      <c r="H725">
        <f t="shared" si="57"/>
        <v>0</v>
      </c>
      <c r="I725">
        <f t="shared" si="58"/>
        <v>0</v>
      </c>
      <c r="J725">
        <f t="shared" si="59"/>
        <v>0</v>
      </c>
      <c r="K725">
        <f t="shared" si="60"/>
        <v>0</v>
      </c>
      <c r="L725">
        <f>IFERROR(IF(#REF!="",0,#REF!),0)</f>
        <v>0</v>
      </c>
      <c r="M725">
        <f>IFERROR(IF(#REF!="",0,#REF!+1),0)</f>
        <v>0</v>
      </c>
      <c r="N725">
        <f>IFERROR(IF(#REF!="",0,#REF!),0)</f>
        <v>0</v>
      </c>
      <c r="O725">
        <f>IFERROR(IF(#REF!="",0,#REF!+1),0)</f>
        <v>0</v>
      </c>
      <c r="P725">
        <f>IFERROR(IF(#REF!="",0,#REF!),0)</f>
        <v>0</v>
      </c>
      <c r="Q725">
        <f>IFERROR(IF(#REF!="",0,#REF!+1),0)</f>
        <v>0</v>
      </c>
      <c r="R725">
        <f>IFERROR(IF(#REF!="",0,#REF!),0)</f>
        <v>0</v>
      </c>
    </row>
    <row r="726" spans="7:18" x14ac:dyDescent="0.3">
      <c r="G726">
        <f t="shared" si="56"/>
        <v>0</v>
      </c>
      <c r="H726">
        <f t="shared" si="57"/>
        <v>0</v>
      </c>
      <c r="I726">
        <f t="shared" si="58"/>
        <v>0</v>
      </c>
      <c r="J726">
        <f t="shared" si="59"/>
        <v>0</v>
      </c>
      <c r="K726">
        <f t="shared" si="60"/>
        <v>0</v>
      </c>
      <c r="L726">
        <f>IFERROR(IF(#REF!="",0,#REF!),0)</f>
        <v>0</v>
      </c>
      <c r="M726">
        <f>IFERROR(IF(#REF!="",0,#REF!+1),0)</f>
        <v>0</v>
      </c>
      <c r="N726">
        <f>IFERROR(IF(#REF!="",0,#REF!),0)</f>
        <v>0</v>
      </c>
      <c r="O726">
        <f>IFERROR(IF(#REF!="",0,#REF!+1),0)</f>
        <v>0</v>
      </c>
      <c r="P726">
        <f>IFERROR(IF(#REF!="",0,#REF!),0)</f>
        <v>0</v>
      </c>
      <c r="Q726">
        <f>IFERROR(IF(#REF!="",0,#REF!+1),0)</f>
        <v>0</v>
      </c>
      <c r="R726">
        <f>IFERROR(IF(#REF!="",0,#REF!),0)</f>
        <v>0</v>
      </c>
    </row>
    <row r="727" spans="7:18" x14ac:dyDescent="0.3">
      <c r="G727">
        <f t="shared" si="56"/>
        <v>0</v>
      </c>
      <c r="H727">
        <f t="shared" si="57"/>
        <v>0</v>
      </c>
      <c r="I727">
        <f t="shared" si="58"/>
        <v>0</v>
      </c>
      <c r="J727">
        <f t="shared" si="59"/>
        <v>0</v>
      </c>
      <c r="K727">
        <f t="shared" si="60"/>
        <v>0</v>
      </c>
      <c r="L727">
        <f>IFERROR(IF(#REF!="",0,#REF!),0)</f>
        <v>0</v>
      </c>
      <c r="M727">
        <f>IFERROR(IF(#REF!="",0,#REF!+1),0)</f>
        <v>0</v>
      </c>
      <c r="N727">
        <f>IFERROR(IF(#REF!="",0,#REF!),0)</f>
        <v>0</v>
      </c>
      <c r="O727">
        <f>IFERROR(IF(#REF!="",0,#REF!+1),0)</f>
        <v>0</v>
      </c>
      <c r="P727">
        <f>IFERROR(IF(#REF!="",0,#REF!),0)</f>
        <v>0</v>
      </c>
      <c r="Q727">
        <f>IFERROR(IF(#REF!="",0,#REF!+1),0)</f>
        <v>0</v>
      </c>
      <c r="R727">
        <f>IFERROR(IF(#REF!="",0,#REF!),0)</f>
        <v>0</v>
      </c>
    </row>
    <row r="728" spans="7:18" x14ac:dyDescent="0.3">
      <c r="G728">
        <f t="shared" si="56"/>
        <v>0</v>
      </c>
      <c r="H728">
        <f t="shared" si="57"/>
        <v>0</v>
      </c>
      <c r="I728">
        <f t="shared" si="58"/>
        <v>0</v>
      </c>
      <c r="J728">
        <f t="shared" si="59"/>
        <v>0</v>
      </c>
      <c r="K728">
        <f t="shared" si="60"/>
        <v>0</v>
      </c>
      <c r="L728">
        <f>IFERROR(IF(#REF!="",0,#REF!),0)</f>
        <v>0</v>
      </c>
      <c r="M728">
        <f>IFERROR(IF(#REF!="",0,#REF!+1),0)</f>
        <v>0</v>
      </c>
      <c r="N728">
        <f>IFERROR(IF(#REF!="",0,#REF!),0)</f>
        <v>0</v>
      </c>
      <c r="O728">
        <f>IFERROR(IF(#REF!="",0,#REF!+1),0)</f>
        <v>0</v>
      </c>
      <c r="P728">
        <f>IFERROR(IF(#REF!="",0,#REF!),0)</f>
        <v>0</v>
      </c>
      <c r="Q728">
        <f>IFERROR(IF(#REF!="",0,#REF!+1),0)</f>
        <v>0</v>
      </c>
      <c r="R728">
        <f>IFERROR(IF(#REF!="",0,#REF!),0)</f>
        <v>0</v>
      </c>
    </row>
    <row r="729" spans="7:18" x14ac:dyDescent="0.3">
      <c r="G729">
        <f t="shared" si="56"/>
        <v>0</v>
      </c>
      <c r="H729">
        <f t="shared" si="57"/>
        <v>0</v>
      </c>
      <c r="I729">
        <f t="shared" si="58"/>
        <v>0</v>
      </c>
      <c r="J729">
        <f t="shared" si="59"/>
        <v>0</v>
      </c>
      <c r="K729">
        <f t="shared" si="60"/>
        <v>0</v>
      </c>
      <c r="L729">
        <f>IFERROR(IF(#REF!="",0,#REF!),0)</f>
        <v>0</v>
      </c>
      <c r="M729">
        <f>IFERROR(IF(#REF!="",0,#REF!+1),0)</f>
        <v>0</v>
      </c>
      <c r="N729">
        <f>IFERROR(IF(#REF!="",0,#REF!),0)</f>
        <v>0</v>
      </c>
      <c r="O729">
        <f>IFERROR(IF(#REF!="",0,#REF!+1),0)</f>
        <v>0</v>
      </c>
      <c r="P729">
        <f>IFERROR(IF(#REF!="",0,#REF!),0)</f>
        <v>0</v>
      </c>
      <c r="Q729">
        <f>IFERROR(IF(#REF!="",0,#REF!+1),0)</f>
        <v>0</v>
      </c>
      <c r="R729">
        <f>IFERROR(IF(#REF!="",0,#REF!),0)</f>
        <v>0</v>
      </c>
    </row>
    <row r="730" spans="7:18" x14ac:dyDescent="0.3">
      <c r="G730">
        <f t="shared" si="56"/>
        <v>0</v>
      </c>
      <c r="H730">
        <f t="shared" si="57"/>
        <v>0</v>
      </c>
      <c r="I730">
        <f t="shared" si="58"/>
        <v>0</v>
      </c>
      <c r="J730">
        <f t="shared" si="59"/>
        <v>0</v>
      </c>
      <c r="K730">
        <f t="shared" si="60"/>
        <v>0</v>
      </c>
      <c r="L730">
        <f>IFERROR(IF(#REF!="",0,#REF!),0)</f>
        <v>0</v>
      </c>
      <c r="M730">
        <f>IFERROR(IF(#REF!="",0,#REF!+1),0)</f>
        <v>0</v>
      </c>
      <c r="N730">
        <f>IFERROR(IF(#REF!="",0,#REF!),0)</f>
        <v>0</v>
      </c>
      <c r="O730">
        <f>IFERROR(IF(#REF!="",0,#REF!+1),0)</f>
        <v>0</v>
      </c>
      <c r="P730">
        <f>IFERROR(IF(#REF!="",0,#REF!),0)</f>
        <v>0</v>
      </c>
      <c r="Q730">
        <f>IFERROR(IF(#REF!="",0,#REF!+1),0)</f>
        <v>0</v>
      </c>
      <c r="R730">
        <f>IFERROR(IF(#REF!="",0,#REF!),0)</f>
        <v>0</v>
      </c>
    </row>
    <row r="731" spans="7:18" x14ac:dyDescent="0.3">
      <c r="G731">
        <f t="shared" si="56"/>
        <v>0</v>
      </c>
      <c r="H731">
        <f t="shared" si="57"/>
        <v>0</v>
      </c>
      <c r="I731">
        <f t="shared" si="58"/>
        <v>0</v>
      </c>
      <c r="J731">
        <f t="shared" si="59"/>
        <v>0</v>
      </c>
      <c r="K731">
        <f t="shared" si="60"/>
        <v>0</v>
      </c>
      <c r="L731">
        <f>IFERROR(IF(#REF!="",0,#REF!),0)</f>
        <v>0</v>
      </c>
      <c r="M731">
        <f>IFERROR(IF(#REF!="",0,#REF!+1),0)</f>
        <v>0</v>
      </c>
      <c r="N731">
        <f>IFERROR(IF(#REF!="",0,#REF!),0)</f>
        <v>0</v>
      </c>
      <c r="O731">
        <f>IFERROR(IF(#REF!="",0,#REF!+1),0)</f>
        <v>0</v>
      </c>
      <c r="P731">
        <f>IFERROR(IF(#REF!="",0,#REF!),0)</f>
        <v>0</v>
      </c>
      <c r="Q731">
        <f>IFERROR(IF(#REF!="",0,#REF!+1),0)</f>
        <v>0</v>
      </c>
      <c r="R731">
        <f>IFERROR(IF(#REF!="",0,#REF!),0)</f>
        <v>0</v>
      </c>
    </row>
    <row r="732" spans="7:18" x14ac:dyDescent="0.3">
      <c r="G732">
        <f t="shared" si="56"/>
        <v>0</v>
      </c>
      <c r="H732">
        <f t="shared" si="57"/>
        <v>0</v>
      </c>
      <c r="I732">
        <f t="shared" si="58"/>
        <v>0</v>
      </c>
      <c r="J732">
        <f t="shared" si="59"/>
        <v>0</v>
      </c>
      <c r="K732">
        <f t="shared" si="60"/>
        <v>0</v>
      </c>
      <c r="L732">
        <f>IFERROR(IF(#REF!="",0,#REF!),0)</f>
        <v>0</v>
      </c>
      <c r="M732">
        <f>IFERROR(IF(#REF!="",0,#REF!+1),0)</f>
        <v>0</v>
      </c>
      <c r="N732">
        <f>IFERROR(IF(#REF!="",0,#REF!),0)</f>
        <v>0</v>
      </c>
      <c r="O732">
        <f>IFERROR(IF(#REF!="",0,#REF!+1),0)</f>
        <v>0</v>
      </c>
      <c r="P732">
        <f>IFERROR(IF(#REF!="",0,#REF!),0)</f>
        <v>0</v>
      </c>
      <c r="Q732">
        <f>IFERROR(IF(#REF!="",0,#REF!+1),0)</f>
        <v>0</v>
      </c>
      <c r="R732">
        <f>IFERROR(IF(#REF!="",0,#REF!),0)</f>
        <v>0</v>
      </c>
    </row>
    <row r="733" spans="7:18" x14ac:dyDescent="0.3">
      <c r="G733">
        <f t="shared" si="56"/>
        <v>0</v>
      </c>
      <c r="H733">
        <f t="shared" si="57"/>
        <v>0</v>
      </c>
      <c r="I733">
        <f t="shared" si="58"/>
        <v>0</v>
      </c>
      <c r="J733">
        <f t="shared" si="59"/>
        <v>0</v>
      </c>
      <c r="K733">
        <f t="shared" si="60"/>
        <v>0</v>
      </c>
      <c r="L733">
        <f>IFERROR(IF(#REF!="",0,#REF!),0)</f>
        <v>0</v>
      </c>
      <c r="M733">
        <f>IFERROR(IF(#REF!="",0,#REF!+1),0)</f>
        <v>0</v>
      </c>
      <c r="N733">
        <f>IFERROR(IF(#REF!="",0,#REF!),0)</f>
        <v>0</v>
      </c>
      <c r="O733">
        <f>IFERROR(IF(#REF!="",0,#REF!+1),0)</f>
        <v>0</v>
      </c>
      <c r="P733">
        <f>IFERROR(IF(#REF!="",0,#REF!),0)</f>
        <v>0</v>
      </c>
      <c r="Q733">
        <f>IFERROR(IF(#REF!="",0,#REF!+1),0)</f>
        <v>0</v>
      </c>
      <c r="R733">
        <f>IFERROR(IF(#REF!="",0,#REF!),0)</f>
        <v>0</v>
      </c>
    </row>
    <row r="734" spans="7:18" x14ac:dyDescent="0.3">
      <c r="G734">
        <f t="shared" si="56"/>
        <v>0</v>
      </c>
      <c r="H734">
        <f t="shared" si="57"/>
        <v>0</v>
      </c>
      <c r="I734">
        <f t="shared" si="58"/>
        <v>0</v>
      </c>
      <c r="J734">
        <f t="shared" si="59"/>
        <v>0</v>
      </c>
      <c r="K734">
        <f t="shared" si="60"/>
        <v>0</v>
      </c>
      <c r="L734">
        <f>IFERROR(IF(#REF!="",0,#REF!),0)</f>
        <v>0</v>
      </c>
      <c r="M734">
        <f>IFERROR(IF(#REF!="",0,#REF!+1),0)</f>
        <v>0</v>
      </c>
      <c r="N734">
        <f>IFERROR(IF(#REF!="",0,#REF!),0)</f>
        <v>0</v>
      </c>
      <c r="O734">
        <f>IFERROR(IF(#REF!="",0,#REF!+1),0)</f>
        <v>0</v>
      </c>
      <c r="P734">
        <f>IFERROR(IF(#REF!="",0,#REF!),0)</f>
        <v>0</v>
      </c>
      <c r="Q734">
        <f>IFERROR(IF(#REF!="",0,#REF!+1),0)</f>
        <v>0</v>
      </c>
      <c r="R734">
        <f>IFERROR(IF(#REF!="",0,#REF!),0)</f>
        <v>0</v>
      </c>
    </row>
    <row r="735" spans="7:18" x14ac:dyDescent="0.3">
      <c r="G735">
        <f t="shared" si="56"/>
        <v>0</v>
      </c>
      <c r="H735">
        <f t="shared" si="57"/>
        <v>0</v>
      </c>
      <c r="I735">
        <f t="shared" si="58"/>
        <v>0</v>
      </c>
      <c r="J735">
        <f t="shared" si="59"/>
        <v>0</v>
      </c>
      <c r="K735">
        <f t="shared" si="60"/>
        <v>0</v>
      </c>
      <c r="L735">
        <f>IFERROR(IF(#REF!="",0,#REF!),0)</f>
        <v>0</v>
      </c>
      <c r="M735">
        <f>IFERROR(IF(#REF!="",0,#REF!+1),0)</f>
        <v>0</v>
      </c>
      <c r="N735">
        <f>IFERROR(IF(#REF!="",0,#REF!),0)</f>
        <v>0</v>
      </c>
      <c r="O735">
        <f>IFERROR(IF(#REF!="",0,#REF!+1),0)</f>
        <v>0</v>
      </c>
      <c r="P735">
        <f>IFERROR(IF(#REF!="",0,#REF!),0)</f>
        <v>0</v>
      </c>
      <c r="Q735">
        <f>IFERROR(IF(#REF!="",0,#REF!+1),0)</f>
        <v>0</v>
      </c>
      <c r="R735">
        <f>IFERROR(IF(#REF!="",0,#REF!),0)</f>
        <v>0</v>
      </c>
    </row>
    <row r="736" spans="7:18" x14ac:dyDescent="0.3">
      <c r="G736">
        <f t="shared" si="56"/>
        <v>0</v>
      </c>
      <c r="H736">
        <f t="shared" si="57"/>
        <v>0</v>
      </c>
      <c r="I736">
        <f t="shared" si="58"/>
        <v>0</v>
      </c>
      <c r="J736">
        <f t="shared" si="59"/>
        <v>0</v>
      </c>
      <c r="K736">
        <f t="shared" si="60"/>
        <v>0</v>
      </c>
      <c r="L736">
        <f>IFERROR(IF(#REF!="",0,#REF!),0)</f>
        <v>0</v>
      </c>
      <c r="M736">
        <f>IFERROR(IF(#REF!="",0,#REF!+1),0)</f>
        <v>0</v>
      </c>
      <c r="N736">
        <f>IFERROR(IF(#REF!="",0,#REF!),0)</f>
        <v>0</v>
      </c>
      <c r="O736">
        <f>IFERROR(IF(#REF!="",0,#REF!+1),0)</f>
        <v>0</v>
      </c>
      <c r="P736">
        <f>IFERROR(IF(#REF!="",0,#REF!),0)</f>
        <v>0</v>
      </c>
      <c r="Q736">
        <f>IFERROR(IF(#REF!="",0,#REF!+1),0)</f>
        <v>0</v>
      </c>
      <c r="R736">
        <f>IFERROR(IF(#REF!="",0,#REF!),0)</f>
        <v>0</v>
      </c>
    </row>
    <row r="737" spans="7:18" x14ac:dyDescent="0.3">
      <c r="G737">
        <f t="shared" si="56"/>
        <v>0</v>
      </c>
      <c r="H737">
        <f t="shared" si="57"/>
        <v>0</v>
      </c>
      <c r="I737">
        <f t="shared" si="58"/>
        <v>0</v>
      </c>
      <c r="J737">
        <f t="shared" si="59"/>
        <v>0</v>
      </c>
      <c r="K737">
        <f t="shared" si="60"/>
        <v>0</v>
      </c>
      <c r="L737">
        <f>IFERROR(IF(#REF!="",0,#REF!),0)</f>
        <v>0</v>
      </c>
      <c r="M737">
        <f>IFERROR(IF(#REF!="",0,#REF!+1),0)</f>
        <v>0</v>
      </c>
      <c r="N737">
        <f>IFERROR(IF(#REF!="",0,#REF!),0)</f>
        <v>0</v>
      </c>
      <c r="O737">
        <f>IFERROR(IF(#REF!="",0,#REF!+1),0)</f>
        <v>0</v>
      </c>
      <c r="P737">
        <f>IFERROR(IF(#REF!="",0,#REF!),0)</f>
        <v>0</v>
      </c>
      <c r="Q737">
        <f>IFERROR(IF(#REF!="",0,#REF!+1),0)</f>
        <v>0</v>
      </c>
      <c r="R737">
        <f>IFERROR(IF(#REF!="",0,#REF!),0)</f>
        <v>0</v>
      </c>
    </row>
    <row r="738" spans="7:18" x14ac:dyDescent="0.3">
      <c r="G738">
        <f t="shared" si="56"/>
        <v>0</v>
      </c>
      <c r="H738">
        <f t="shared" si="57"/>
        <v>0</v>
      </c>
      <c r="I738">
        <f t="shared" si="58"/>
        <v>0</v>
      </c>
      <c r="J738">
        <f t="shared" si="59"/>
        <v>0</v>
      </c>
      <c r="K738">
        <f t="shared" si="60"/>
        <v>0</v>
      </c>
      <c r="L738">
        <f>IFERROR(IF(#REF!="",0,#REF!),0)</f>
        <v>0</v>
      </c>
      <c r="M738">
        <f>IFERROR(IF(#REF!="",0,#REF!+1),0)</f>
        <v>0</v>
      </c>
      <c r="N738">
        <f>IFERROR(IF(#REF!="",0,#REF!),0)</f>
        <v>0</v>
      </c>
      <c r="O738">
        <f>IFERROR(IF(#REF!="",0,#REF!+1),0)</f>
        <v>0</v>
      </c>
      <c r="P738">
        <f>IFERROR(IF(#REF!="",0,#REF!),0)</f>
        <v>0</v>
      </c>
      <c r="Q738">
        <f>IFERROR(IF(#REF!="",0,#REF!+1),0)</f>
        <v>0</v>
      </c>
      <c r="R738">
        <f>IFERROR(IF(#REF!="",0,#REF!),0)</f>
        <v>0</v>
      </c>
    </row>
    <row r="739" spans="7:18" x14ac:dyDescent="0.3">
      <c r="G739">
        <f t="shared" si="56"/>
        <v>0</v>
      </c>
      <c r="H739">
        <f t="shared" si="57"/>
        <v>0</v>
      </c>
      <c r="I739">
        <f t="shared" si="58"/>
        <v>0</v>
      </c>
      <c r="J739">
        <f t="shared" si="59"/>
        <v>0</v>
      </c>
      <c r="K739">
        <f t="shared" si="60"/>
        <v>0</v>
      </c>
      <c r="L739">
        <f>IFERROR(IF(#REF!="",0,#REF!),0)</f>
        <v>0</v>
      </c>
      <c r="M739">
        <f>IFERROR(IF(#REF!="",0,#REF!+1),0)</f>
        <v>0</v>
      </c>
      <c r="N739">
        <f>IFERROR(IF(#REF!="",0,#REF!),0)</f>
        <v>0</v>
      </c>
      <c r="O739">
        <f>IFERROR(IF(#REF!="",0,#REF!+1),0)</f>
        <v>0</v>
      </c>
      <c r="P739">
        <f>IFERROR(IF(#REF!="",0,#REF!),0)</f>
        <v>0</v>
      </c>
      <c r="Q739">
        <f>IFERROR(IF(#REF!="",0,#REF!+1),0)</f>
        <v>0</v>
      </c>
      <c r="R739">
        <f>IFERROR(IF(#REF!="",0,#REF!),0)</f>
        <v>0</v>
      </c>
    </row>
    <row r="740" spans="7:18" x14ac:dyDescent="0.3">
      <c r="G740">
        <f t="shared" si="56"/>
        <v>0</v>
      </c>
      <c r="H740">
        <f t="shared" si="57"/>
        <v>0</v>
      </c>
      <c r="I740">
        <f t="shared" si="58"/>
        <v>0</v>
      </c>
      <c r="J740">
        <f t="shared" si="59"/>
        <v>0</v>
      </c>
      <c r="K740">
        <f t="shared" si="60"/>
        <v>0</v>
      </c>
      <c r="L740">
        <f>IFERROR(IF(#REF!="",0,#REF!),0)</f>
        <v>0</v>
      </c>
      <c r="M740">
        <f>IFERROR(IF(#REF!="",0,#REF!+1),0)</f>
        <v>0</v>
      </c>
      <c r="N740">
        <f>IFERROR(IF(#REF!="",0,#REF!),0)</f>
        <v>0</v>
      </c>
      <c r="O740">
        <f>IFERROR(IF(#REF!="",0,#REF!+1),0)</f>
        <v>0</v>
      </c>
      <c r="P740">
        <f>IFERROR(IF(#REF!="",0,#REF!),0)</f>
        <v>0</v>
      </c>
      <c r="Q740">
        <f>IFERROR(IF(#REF!="",0,#REF!+1),0)</f>
        <v>0</v>
      </c>
      <c r="R740">
        <f>IFERROR(IF(#REF!="",0,#REF!),0)</f>
        <v>0</v>
      </c>
    </row>
    <row r="741" spans="7:18" x14ac:dyDescent="0.3">
      <c r="G741">
        <f t="shared" si="56"/>
        <v>0</v>
      </c>
      <c r="H741">
        <f t="shared" si="57"/>
        <v>0</v>
      </c>
      <c r="I741">
        <f t="shared" si="58"/>
        <v>0</v>
      </c>
      <c r="J741">
        <f t="shared" si="59"/>
        <v>0</v>
      </c>
      <c r="K741">
        <f t="shared" si="60"/>
        <v>0</v>
      </c>
      <c r="L741">
        <f>IFERROR(IF(#REF!="",0,#REF!),0)</f>
        <v>0</v>
      </c>
      <c r="M741">
        <f>IFERROR(IF(#REF!="",0,#REF!+1),0)</f>
        <v>0</v>
      </c>
      <c r="N741">
        <f>IFERROR(IF(#REF!="",0,#REF!),0)</f>
        <v>0</v>
      </c>
      <c r="O741">
        <f>IFERROR(IF(#REF!="",0,#REF!+1),0)</f>
        <v>0</v>
      </c>
      <c r="P741">
        <f>IFERROR(IF(#REF!="",0,#REF!),0)</f>
        <v>0</v>
      </c>
      <c r="Q741">
        <f>IFERROR(IF(#REF!="",0,#REF!+1),0)</f>
        <v>0</v>
      </c>
      <c r="R741">
        <f>IFERROR(IF(#REF!="",0,#REF!),0)</f>
        <v>0</v>
      </c>
    </row>
    <row r="742" spans="7:18" x14ac:dyDescent="0.3">
      <c r="G742">
        <f t="shared" si="56"/>
        <v>0</v>
      </c>
      <c r="H742">
        <f t="shared" si="57"/>
        <v>0</v>
      </c>
      <c r="I742">
        <f t="shared" si="58"/>
        <v>0</v>
      </c>
      <c r="J742">
        <f t="shared" si="59"/>
        <v>0</v>
      </c>
      <c r="K742">
        <f t="shared" si="60"/>
        <v>0</v>
      </c>
      <c r="L742">
        <f>IFERROR(IF(#REF!="",0,#REF!),0)</f>
        <v>0</v>
      </c>
      <c r="M742">
        <f>IFERROR(IF(#REF!="",0,#REF!+1),0)</f>
        <v>0</v>
      </c>
      <c r="N742">
        <f>IFERROR(IF(#REF!="",0,#REF!),0)</f>
        <v>0</v>
      </c>
      <c r="O742">
        <f>IFERROR(IF(#REF!="",0,#REF!+1),0)</f>
        <v>0</v>
      </c>
      <c r="P742">
        <f>IFERROR(IF(#REF!="",0,#REF!),0)</f>
        <v>0</v>
      </c>
      <c r="Q742">
        <f>IFERROR(IF(#REF!="",0,#REF!+1),0)</f>
        <v>0</v>
      </c>
      <c r="R742">
        <f>IFERROR(IF(#REF!="",0,#REF!),0)</f>
        <v>0</v>
      </c>
    </row>
    <row r="743" spans="7:18" x14ac:dyDescent="0.3">
      <c r="G743">
        <f t="shared" si="56"/>
        <v>0</v>
      </c>
      <c r="H743">
        <f t="shared" si="57"/>
        <v>0</v>
      </c>
      <c r="I743">
        <f t="shared" si="58"/>
        <v>0</v>
      </c>
      <c r="J743">
        <f t="shared" si="59"/>
        <v>0</v>
      </c>
      <c r="K743">
        <f t="shared" si="60"/>
        <v>0</v>
      </c>
      <c r="L743">
        <f>IFERROR(IF(#REF!="",0,#REF!),0)</f>
        <v>0</v>
      </c>
      <c r="M743">
        <f>IFERROR(IF(#REF!="",0,#REF!+1),0)</f>
        <v>0</v>
      </c>
      <c r="N743">
        <f>IFERROR(IF(#REF!="",0,#REF!),0)</f>
        <v>0</v>
      </c>
      <c r="O743">
        <f>IFERROR(IF(#REF!="",0,#REF!+1),0)</f>
        <v>0</v>
      </c>
      <c r="P743">
        <f>IFERROR(IF(#REF!="",0,#REF!),0)</f>
        <v>0</v>
      </c>
      <c r="Q743">
        <f>IFERROR(IF(#REF!="",0,#REF!+1),0)</f>
        <v>0</v>
      </c>
      <c r="R743">
        <f>IFERROR(IF(#REF!="",0,#REF!),0)</f>
        <v>0</v>
      </c>
    </row>
    <row r="744" spans="7:18" x14ac:dyDescent="0.3">
      <c r="G744">
        <f t="shared" si="56"/>
        <v>0</v>
      </c>
      <c r="H744">
        <f t="shared" si="57"/>
        <v>0</v>
      </c>
      <c r="I744">
        <f t="shared" si="58"/>
        <v>0</v>
      </c>
      <c r="J744">
        <f t="shared" si="59"/>
        <v>0</v>
      </c>
      <c r="K744">
        <f t="shared" si="60"/>
        <v>0</v>
      </c>
      <c r="L744">
        <f>IFERROR(IF(#REF!="",0,#REF!),0)</f>
        <v>0</v>
      </c>
      <c r="M744">
        <f>IFERROR(IF(#REF!="",0,#REF!+1),0)</f>
        <v>0</v>
      </c>
      <c r="N744">
        <f>IFERROR(IF(#REF!="",0,#REF!),0)</f>
        <v>0</v>
      </c>
      <c r="O744">
        <f>IFERROR(IF(#REF!="",0,#REF!+1),0)</f>
        <v>0</v>
      </c>
      <c r="P744">
        <f>IFERROR(IF(#REF!="",0,#REF!),0)</f>
        <v>0</v>
      </c>
      <c r="Q744">
        <f>IFERROR(IF(#REF!="",0,#REF!+1),0)</f>
        <v>0</v>
      </c>
      <c r="R744">
        <f>IFERROR(IF(#REF!="",0,#REF!),0)</f>
        <v>0</v>
      </c>
    </row>
    <row r="745" spans="7:18" x14ac:dyDescent="0.3">
      <c r="G745">
        <f t="shared" si="56"/>
        <v>0</v>
      </c>
      <c r="H745">
        <f t="shared" si="57"/>
        <v>0</v>
      </c>
      <c r="I745">
        <f t="shared" si="58"/>
        <v>0</v>
      </c>
      <c r="J745">
        <f t="shared" si="59"/>
        <v>0</v>
      </c>
      <c r="K745">
        <f t="shared" si="60"/>
        <v>0</v>
      </c>
      <c r="L745">
        <f>IFERROR(IF(#REF!="",0,#REF!),0)</f>
        <v>0</v>
      </c>
      <c r="M745">
        <f>IFERROR(IF(#REF!="",0,#REF!+1),0)</f>
        <v>0</v>
      </c>
      <c r="N745">
        <f>IFERROR(IF(#REF!="",0,#REF!),0)</f>
        <v>0</v>
      </c>
      <c r="O745">
        <f>IFERROR(IF(#REF!="",0,#REF!+1),0)</f>
        <v>0</v>
      </c>
      <c r="P745">
        <f>IFERROR(IF(#REF!="",0,#REF!),0)</f>
        <v>0</v>
      </c>
      <c r="Q745">
        <f>IFERROR(IF(#REF!="",0,#REF!+1),0)</f>
        <v>0</v>
      </c>
      <c r="R745">
        <f>IFERROR(IF(#REF!="",0,#REF!),0)</f>
        <v>0</v>
      </c>
    </row>
    <row r="746" spans="7:18" x14ac:dyDescent="0.3">
      <c r="G746">
        <f t="shared" si="56"/>
        <v>0</v>
      </c>
      <c r="H746">
        <f t="shared" si="57"/>
        <v>0</v>
      </c>
      <c r="I746">
        <f t="shared" si="58"/>
        <v>0</v>
      </c>
      <c r="J746">
        <f t="shared" si="59"/>
        <v>0</v>
      </c>
      <c r="K746">
        <f t="shared" si="60"/>
        <v>0</v>
      </c>
      <c r="L746">
        <f>IFERROR(IF(#REF!="",0,#REF!),0)</f>
        <v>0</v>
      </c>
      <c r="M746">
        <f>IFERROR(IF(#REF!="",0,#REF!+1),0)</f>
        <v>0</v>
      </c>
      <c r="N746">
        <f>IFERROR(IF(#REF!="",0,#REF!),0)</f>
        <v>0</v>
      </c>
      <c r="O746">
        <f>IFERROR(IF(#REF!="",0,#REF!+1),0)</f>
        <v>0</v>
      </c>
      <c r="P746">
        <f>IFERROR(IF(#REF!="",0,#REF!),0)</f>
        <v>0</v>
      </c>
      <c r="Q746">
        <f>IFERROR(IF(#REF!="",0,#REF!+1),0)</f>
        <v>0</v>
      </c>
      <c r="R746">
        <f>IFERROR(IF(#REF!="",0,#REF!),0)</f>
        <v>0</v>
      </c>
    </row>
    <row r="747" spans="7:18" x14ac:dyDescent="0.3">
      <c r="G747">
        <f t="shared" si="56"/>
        <v>0</v>
      </c>
      <c r="H747">
        <f t="shared" si="57"/>
        <v>0</v>
      </c>
      <c r="I747">
        <f t="shared" si="58"/>
        <v>0</v>
      </c>
      <c r="J747">
        <f t="shared" si="59"/>
        <v>0</v>
      </c>
      <c r="K747">
        <f t="shared" si="60"/>
        <v>0</v>
      </c>
      <c r="L747">
        <f>IFERROR(IF(#REF!="",0,#REF!),0)</f>
        <v>0</v>
      </c>
      <c r="M747">
        <f>IFERROR(IF(#REF!="",0,#REF!+1),0)</f>
        <v>0</v>
      </c>
      <c r="N747">
        <f>IFERROR(IF(#REF!="",0,#REF!),0)</f>
        <v>0</v>
      </c>
      <c r="O747">
        <f>IFERROR(IF(#REF!="",0,#REF!+1),0)</f>
        <v>0</v>
      </c>
      <c r="P747">
        <f>IFERROR(IF(#REF!="",0,#REF!),0)</f>
        <v>0</v>
      </c>
      <c r="Q747">
        <f>IFERROR(IF(#REF!="",0,#REF!+1),0)</f>
        <v>0</v>
      </c>
      <c r="R747">
        <f>IFERROR(IF(#REF!="",0,#REF!),0)</f>
        <v>0</v>
      </c>
    </row>
    <row r="748" spans="7:18" x14ac:dyDescent="0.3">
      <c r="G748">
        <f t="shared" si="56"/>
        <v>0</v>
      </c>
      <c r="H748">
        <f t="shared" si="57"/>
        <v>0</v>
      </c>
      <c r="I748">
        <f t="shared" si="58"/>
        <v>0</v>
      </c>
      <c r="J748">
        <f t="shared" si="59"/>
        <v>0</v>
      </c>
      <c r="K748">
        <f t="shared" si="60"/>
        <v>0</v>
      </c>
      <c r="L748">
        <f>IFERROR(IF(#REF!="",0,#REF!),0)</f>
        <v>0</v>
      </c>
      <c r="M748">
        <f>IFERROR(IF(#REF!="",0,#REF!+1),0)</f>
        <v>0</v>
      </c>
      <c r="N748">
        <f>IFERROR(IF(#REF!="",0,#REF!),0)</f>
        <v>0</v>
      </c>
      <c r="O748">
        <f>IFERROR(IF(#REF!="",0,#REF!+1),0)</f>
        <v>0</v>
      </c>
      <c r="P748">
        <f>IFERROR(IF(#REF!="",0,#REF!),0)</f>
        <v>0</v>
      </c>
      <c r="Q748">
        <f>IFERROR(IF(#REF!="",0,#REF!+1),0)</f>
        <v>0</v>
      </c>
      <c r="R748">
        <f>IFERROR(IF(#REF!="",0,#REF!),0)</f>
        <v>0</v>
      </c>
    </row>
    <row r="749" spans="7:18" x14ac:dyDescent="0.3">
      <c r="G749">
        <f t="shared" si="56"/>
        <v>0</v>
      </c>
      <c r="H749">
        <f t="shared" si="57"/>
        <v>0</v>
      </c>
      <c r="I749">
        <f t="shared" si="58"/>
        <v>0</v>
      </c>
      <c r="J749">
        <f t="shared" si="59"/>
        <v>0</v>
      </c>
      <c r="K749">
        <f t="shared" si="60"/>
        <v>0</v>
      </c>
      <c r="L749">
        <f>IFERROR(IF(#REF!="",0,#REF!),0)</f>
        <v>0</v>
      </c>
      <c r="M749">
        <f>IFERROR(IF(#REF!="",0,#REF!+1),0)</f>
        <v>0</v>
      </c>
      <c r="N749">
        <f>IFERROR(IF(#REF!="",0,#REF!),0)</f>
        <v>0</v>
      </c>
      <c r="O749">
        <f>IFERROR(IF(#REF!="",0,#REF!+1),0)</f>
        <v>0</v>
      </c>
      <c r="P749">
        <f>IFERROR(IF(#REF!="",0,#REF!),0)</f>
        <v>0</v>
      </c>
      <c r="Q749">
        <f>IFERROR(IF(#REF!="",0,#REF!+1),0)</f>
        <v>0</v>
      </c>
      <c r="R749">
        <f>IFERROR(IF(#REF!="",0,#REF!),0)</f>
        <v>0</v>
      </c>
    </row>
    <row r="750" spans="7:18" x14ac:dyDescent="0.3">
      <c r="G750">
        <f t="shared" si="56"/>
        <v>0</v>
      </c>
      <c r="H750">
        <f t="shared" si="57"/>
        <v>0</v>
      </c>
      <c r="I750">
        <f t="shared" si="58"/>
        <v>0</v>
      </c>
      <c r="J750">
        <f t="shared" si="59"/>
        <v>0</v>
      </c>
      <c r="K750">
        <f t="shared" si="60"/>
        <v>0</v>
      </c>
      <c r="L750">
        <f>IFERROR(IF(#REF!="",0,#REF!),0)</f>
        <v>0</v>
      </c>
      <c r="M750">
        <f>IFERROR(IF(#REF!="",0,#REF!+1),0)</f>
        <v>0</v>
      </c>
      <c r="N750">
        <f>IFERROR(IF(#REF!="",0,#REF!),0)</f>
        <v>0</v>
      </c>
      <c r="O750">
        <f>IFERROR(IF(#REF!="",0,#REF!+1),0)</f>
        <v>0</v>
      </c>
      <c r="P750">
        <f>IFERROR(IF(#REF!="",0,#REF!),0)</f>
        <v>0</v>
      </c>
      <c r="Q750">
        <f>IFERROR(IF(#REF!="",0,#REF!+1),0)</f>
        <v>0</v>
      </c>
      <c r="R750">
        <f>IFERROR(IF(#REF!="",0,#REF!),0)</f>
        <v>0</v>
      </c>
    </row>
    <row r="751" spans="7:18" x14ac:dyDescent="0.3">
      <c r="G751">
        <f t="shared" si="56"/>
        <v>0</v>
      </c>
      <c r="H751">
        <f t="shared" si="57"/>
        <v>0</v>
      </c>
      <c r="I751">
        <f t="shared" si="58"/>
        <v>0</v>
      </c>
      <c r="J751">
        <f t="shared" si="59"/>
        <v>0</v>
      </c>
      <c r="K751">
        <f t="shared" si="60"/>
        <v>0</v>
      </c>
      <c r="L751">
        <f>IFERROR(IF(#REF!="",0,#REF!),0)</f>
        <v>0</v>
      </c>
      <c r="M751">
        <f>IFERROR(IF(#REF!="",0,#REF!+1),0)</f>
        <v>0</v>
      </c>
      <c r="N751">
        <f>IFERROR(IF(#REF!="",0,#REF!),0)</f>
        <v>0</v>
      </c>
      <c r="O751">
        <f>IFERROR(IF(#REF!="",0,#REF!+1),0)</f>
        <v>0</v>
      </c>
      <c r="P751">
        <f>IFERROR(IF(#REF!="",0,#REF!),0)</f>
        <v>0</v>
      </c>
      <c r="Q751">
        <f>IFERROR(IF(#REF!="",0,#REF!+1),0)</f>
        <v>0</v>
      </c>
      <c r="R751">
        <f>IFERROR(IF(#REF!="",0,#REF!),0)</f>
        <v>0</v>
      </c>
    </row>
    <row r="752" spans="7:18" x14ac:dyDescent="0.3">
      <c r="G752">
        <f t="shared" si="56"/>
        <v>0</v>
      </c>
      <c r="H752">
        <f t="shared" si="57"/>
        <v>0</v>
      </c>
      <c r="I752">
        <f t="shared" si="58"/>
        <v>0</v>
      </c>
      <c r="J752">
        <f t="shared" si="59"/>
        <v>0</v>
      </c>
      <c r="K752">
        <f t="shared" si="60"/>
        <v>0</v>
      </c>
      <c r="L752">
        <f>IFERROR(IF(#REF!="",0,#REF!),0)</f>
        <v>0</v>
      </c>
      <c r="M752">
        <f>IFERROR(IF(#REF!="",0,#REF!+1),0)</f>
        <v>0</v>
      </c>
      <c r="N752">
        <f>IFERROR(IF(#REF!="",0,#REF!),0)</f>
        <v>0</v>
      </c>
      <c r="O752">
        <f>IFERROR(IF(#REF!="",0,#REF!+1),0)</f>
        <v>0</v>
      </c>
      <c r="P752">
        <f>IFERROR(IF(#REF!="",0,#REF!),0)</f>
        <v>0</v>
      </c>
      <c r="Q752">
        <f>IFERROR(IF(#REF!="",0,#REF!+1),0)</f>
        <v>0</v>
      </c>
      <c r="R752">
        <f>IFERROR(IF(#REF!="",0,#REF!),0)</f>
        <v>0</v>
      </c>
    </row>
    <row r="753" spans="7:18" x14ac:dyDescent="0.3">
      <c r="G753">
        <f t="shared" si="56"/>
        <v>0</v>
      </c>
      <c r="H753">
        <f t="shared" si="57"/>
        <v>0</v>
      </c>
      <c r="I753">
        <f t="shared" si="58"/>
        <v>0</v>
      </c>
      <c r="J753">
        <f t="shared" si="59"/>
        <v>0</v>
      </c>
      <c r="K753">
        <f t="shared" si="60"/>
        <v>0</v>
      </c>
      <c r="L753">
        <f>IFERROR(IF(#REF!="",0,#REF!),0)</f>
        <v>0</v>
      </c>
      <c r="M753">
        <f>IFERROR(IF(#REF!="",0,#REF!+1),0)</f>
        <v>0</v>
      </c>
      <c r="N753">
        <f>IFERROR(IF(#REF!="",0,#REF!),0)</f>
        <v>0</v>
      </c>
      <c r="O753">
        <f>IFERROR(IF(#REF!="",0,#REF!+1),0)</f>
        <v>0</v>
      </c>
      <c r="P753">
        <f>IFERROR(IF(#REF!="",0,#REF!),0)</f>
        <v>0</v>
      </c>
      <c r="Q753">
        <f>IFERROR(IF(#REF!="",0,#REF!+1),0)</f>
        <v>0</v>
      </c>
      <c r="R753">
        <f>IFERROR(IF(#REF!="",0,#REF!),0)</f>
        <v>0</v>
      </c>
    </row>
    <row r="754" spans="7:18" x14ac:dyDescent="0.3">
      <c r="G754">
        <f t="shared" si="56"/>
        <v>0</v>
      </c>
      <c r="H754">
        <f t="shared" si="57"/>
        <v>0</v>
      </c>
      <c r="I754">
        <f t="shared" si="58"/>
        <v>0</v>
      </c>
      <c r="J754">
        <f t="shared" si="59"/>
        <v>0</v>
      </c>
      <c r="K754">
        <f t="shared" si="60"/>
        <v>0</v>
      </c>
      <c r="L754">
        <f>IFERROR(IF(#REF!="",0,#REF!),0)</f>
        <v>0</v>
      </c>
      <c r="M754">
        <f>IFERROR(IF(#REF!="",0,#REF!+1),0)</f>
        <v>0</v>
      </c>
      <c r="N754">
        <f>IFERROR(IF(#REF!="",0,#REF!),0)</f>
        <v>0</v>
      </c>
      <c r="O754">
        <f>IFERROR(IF(#REF!="",0,#REF!+1),0)</f>
        <v>0</v>
      </c>
      <c r="P754">
        <f>IFERROR(IF(#REF!="",0,#REF!),0)</f>
        <v>0</v>
      </c>
      <c r="Q754">
        <f>IFERROR(IF(#REF!="",0,#REF!+1),0)</f>
        <v>0</v>
      </c>
      <c r="R754">
        <f>IFERROR(IF(#REF!="",0,#REF!),0)</f>
        <v>0</v>
      </c>
    </row>
    <row r="755" spans="7:18" x14ac:dyDescent="0.3">
      <c r="G755">
        <f t="shared" si="56"/>
        <v>0</v>
      </c>
      <c r="H755">
        <f t="shared" si="57"/>
        <v>0</v>
      </c>
      <c r="I755">
        <f t="shared" si="58"/>
        <v>0</v>
      </c>
      <c r="J755">
        <f t="shared" si="59"/>
        <v>0</v>
      </c>
      <c r="K755">
        <f t="shared" si="60"/>
        <v>0</v>
      </c>
      <c r="L755">
        <f>IFERROR(IF(#REF!="",0,#REF!),0)</f>
        <v>0</v>
      </c>
      <c r="M755">
        <f>IFERROR(IF(#REF!="",0,#REF!+1),0)</f>
        <v>0</v>
      </c>
      <c r="N755">
        <f>IFERROR(IF(#REF!="",0,#REF!),0)</f>
        <v>0</v>
      </c>
      <c r="O755">
        <f>IFERROR(IF(#REF!="",0,#REF!+1),0)</f>
        <v>0</v>
      </c>
      <c r="P755">
        <f>IFERROR(IF(#REF!="",0,#REF!),0)</f>
        <v>0</v>
      </c>
      <c r="Q755">
        <f>IFERROR(IF(#REF!="",0,#REF!+1),0)</f>
        <v>0</v>
      </c>
      <c r="R755">
        <f>IFERROR(IF(#REF!="",0,#REF!),0)</f>
        <v>0</v>
      </c>
    </row>
    <row r="756" spans="7:18" x14ac:dyDescent="0.3">
      <c r="G756">
        <f t="shared" si="56"/>
        <v>0</v>
      </c>
      <c r="H756">
        <f t="shared" si="57"/>
        <v>0</v>
      </c>
      <c r="I756">
        <f t="shared" si="58"/>
        <v>0</v>
      </c>
      <c r="J756">
        <f t="shared" si="59"/>
        <v>0</v>
      </c>
      <c r="K756">
        <f t="shared" si="60"/>
        <v>0</v>
      </c>
      <c r="L756">
        <f>IFERROR(IF(#REF!="",0,#REF!),0)</f>
        <v>0</v>
      </c>
      <c r="M756">
        <f>IFERROR(IF(#REF!="",0,#REF!+1),0)</f>
        <v>0</v>
      </c>
      <c r="N756">
        <f>IFERROR(IF(#REF!="",0,#REF!),0)</f>
        <v>0</v>
      </c>
      <c r="O756">
        <f>IFERROR(IF(#REF!="",0,#REF!+1),0)</f>
        <v>0</v>
      </c>
      <c r="P756">
        <f>IFERROR(IF(#REF!="",0,#REF!),0)</f>
        <v>0</v>
      </c>
      <c r="Q756">
        <f>IFERROR(IF(#REF!="",0,#REF!+1),0)</f>
        <v>0</v>
      </c>
      <c r="R756">
        <f>IFERROR(IF(#REF!="",0,#REF!),0)</f>
        <v>0</v>
      </c>
    </row>
    <row r="757" spans="7:18" x14ac:dyDescent="0.3">
      <c r="G757">
        <f t="shared" si="56"/>
        <v>0</v>
      </c>
      <c r="H757">
        <f t="shared" si="57"/>
        <v>0</v>
      </c>
      <c r="I757">
        <f t="shared" si="58"/>
        <v>0</v>
      </c>
      <c r="J757">
        <f t="shared" si="59"/>
        <v>0</v>
      </c>
      <c r="K757">
        <f t="shared" si="60"/>
        <v>0</v>
      </c>
      <c r="L757">
        <f>IFERROR(IF(#REF!="",0,#REF!),0)</f>
        <v>0</v>
      </c>
      <c r="M757">
        <f>IFERROR(IF(#REF!="",0,#REF!+1),0)</f>
        <v>0</v>
      </c>
      <c r="N757">
        <f>IFERROR(IF(#REF!="",0,#REF!),0)</f>
        <v>0</v>
      </c>
      <c r="O757">
        <f>IFERROR(IF(#REF!="",0,#REF!+1),0)</f>
        <v>0</v>
      </c>
      <c r="P757">
        <f>IFERROR(IF(#REF!="",0,#REF!),0)</f>
        <v>0</v>
      </c>
      <c r="Q757">
        <f>IFERROR(IF(#REF!="",0,#REF!+1),0)</f>
        <v>0</v>
      </c>
      <c r="R757">
        <f>IFERROR(IF(#REF!="",0,#REF!),0)</f>
        <v>0</v>
      </c>
    </row>
    <row r="758" spans="7:18" x14ac:dyDescent="0.3">
      <c r="G758">
        <f t="shared" si="56"/>
        <v>0</v>
      </c>
      <c r="H758">
        <f t="shared" si="57"/>
        <v>0</v>
      </c>
      <c r="I758">
        <f t="shared" si="58"/>
        <v>0</v>
      </c>
      <c r="J758">
        <f t="shared" si="59"/>
        <v>0</v>
      </c>
      <c r="K758">
        <f t="shared" si="60"/>
        <v>0</v>
      </c>
      <c r="L758">
        <f>IFERROR(IF(#REF!="",0,#REF!),0)</f>
        <v>0</v>
      </c>
      <c r="M758">
        <f>IFERROR(IF(#REF!="",0,#REF!+1),0)</f>
        <v>0</v>
      </c>
      <c r="N758">
        <f>IFERROR(IF(#REF!="",0,#REF!),0)</f>
        <v>0</v>
      </c>
      <c r="O758">
        <f>IFERROR(IF(#REF!="",0,#REF!+1),0)</f>
        <v>0</v>
      </c>
      <c r="P758">
        <f>IFERROR(IF(#REF!="",0,#REF!),0)</f>
        <v>0</v>
      </c>
      <c r="Q758">
        <f>IFERROR(IF(#REF!="",0,#REF!+1),0)</f>
        <v>0</v>
      </c>
      <c r="R758">
        <f>IFERROR(IF(#REF!="",0,#REF!),0)</f>
        <v>0</v>
      </c>
    </row>
    <row r="759" spans="7:18" x14ac:dyDescent="0.3">
      <c r="G759">
        <f t="shared" si="56"/>
        <v>0</v>
      </c>
      <c r="H759">
        <f t="shared" si="57"/>
        <v>0</v>
      </c>
      <c r="I759">
        <f t="shared" si="58"/>
        <v>0</v>
      </c>
      <c r="J759">
        <f t="shared" si="59"/>
        <v>0</v>
      </c>
      <c r="K759">
        <f t="shared" si="60"/>
        <v>0</v>
      </c>
      <c r="L759">
        <f>IFERROR(IF(#REF!="",0,#REF!),0)</f>
        <v>0</v>
      </c>
      <c r="M759">
        <f>IFERROR(IF(#REF!="",0,#REF!+1),0)</f>
        <v>0</v>
      </c>
      <c r="N759">
        <f>IFERROR(IF(#REF!="",0,#REF!),0)</f>
        <v>0</v>
      </c>
      <c r="O759">
        <f>IFERROR(IF(#REF!="",0,#REF!+1),0)</f>
        <v>0</v>
      </c>
      <c r="P759">
        <f>IFERROR(IF(#REF!="",0,#REF!),0)</f>
        <v>0</v>
      </c>
      <c r="Q759">
        <f>IFERROR(IF(#REF!="",0,#REF!+1),0)</f>
        <v>0</v>
      </c>
      <c r="R759">
        <f>IFERROR(IF(#REF!="",0,#REF!),0)</f>
        <v>0</v>
      </c>
    </row>
    <row r="760" spans="7:18" x14ac:dyDescent="0.3">
      <c r="G760">
        <f t="shared" si="56"/>
        <v>0</v>
      </c>
      <c r="H760">
        <f t="shared" si="57"/>
        <v>0</v>
      </c>
      <c r="I760">
        <f t="shared" si="58"/>
        <v>0</v>
      </c>
      <c r="J760">
        <f t="shared" si="59"/>
        <v>0</v>
      </c>
      <c r="K760">
        <f t="shared" si="60"/>
        <v>0</v>
      </c>
      <c r="L760">
        <f>IFERROR(IF(#REF!="",0,#REF!),0)</f>
        <v>0</v>
      </c>
      <c r="M760">
        <f>IFERROR(IF(#REF!="",0,#REF!+1),0)</f>
        <v>0</v>
      </c>
      <c r="N760">
        <f>IFERROR(IF(#REF!="",0,#REF!),0)</f>
        <v>0</v>
      </c>
      <c r="O760">
        <f>IFERROR(IF(#REF!="",0,#REF!+1),0)</f>
        <v>0</v>
      </c>
      <c r="P760">
        <f>IFERROR(IF(#REF!="",0,#REF!),0)</f>
        <v>0</v>
      </c>
      <c r="Q760">
        <f>IFERROR(IF(#REF!="",0,#REF!+1),0)</f>
        <v>0</v>
      </c>
      <c r="R760">
        <f>IFERROR(IF(#REF!="",0,#REF!),0)</f>
        <v>0</v>
      </c>
    </row>
    <row r="761" spans="7:18" x14ac:dyDescent="0.3">
      <c r="G761">
        <f t="shared" si="56"/>
        <v>0</v>
      </c>
      <c r="H761">
        <f t="shared" si="57"/>
        <v>0</v>
      </c>
      <c r="I761">
        <f t="shared" si="58"/>
        <v>0</v>
      </c>
      <c r="J761">
        <f t="shared" si="59"/>
        <v>0</v>
      </c>
      <c r="K761">
        <f t="shared" si="60"/>
        <v>0</v>
      </c>
      <c r="L761">
        <f>IFERROR(IF(#REF!="",0,#REF!),0)</f>
        <v>0</v>
      </c>
      <c r="M761">
        <f>IFERROR(IF(#REF!="",0,#REF!+1),0)</f>
        <v>0</v>
      </c>
      <c r="N761">
        <f>IFERROR(IF(#REF!="",0,#REF!),0)</f>
        <v>0</v>
      </c>
      <c r="O761">
        <f>IFERROR(IF(#REF!="",0,#REF!+1),0)</f>
        <v>0</v>
      </c>
      <c r="P761">
        <f>IFERROR(IF(#REF!="",0,#REF!),0)</f>
        <v>0</v>
      </c>
      <c r="Q761">
        <f>IFERROR(IF(#REF!="",0,#REF!+1),0)</f>
        <v>0</v>
      </c>
      <c r="R761">
        <f>IFERROR(IF(#REF!="",0,#REF!),0)</f>
        <v>0</v>
      </c>
    </row>
    <row r="762" spans="7:18" x14ac:dyDescent="0.3">
      <c r="G762">
        <f t="shared" si="56"/>
        <v>0</v>
      </c>
      <c r="H762">
        <f t="shared" si="57"/>
        <v>0</v>
      </c>
      <c r="I762">
        <f t="shared" si="58"/>
        <v>0</v>
      </c>
      <c r="J762">
        <f t="shared" si="59"/>
        <v>0</v>
      </c>
      <c r="K762">
        <f t="shared" si="60"/>
        <v>0</v>
      </c>
      <c r="L762">
        <f>IFERROR(IF(#REF!="",0,#REF!),0)</f>
        <v>0</v>
      </c>
      <c r="M762">
        <f>IFERROR(IF(#REF!="",0,#REF!+1),0)</f>
        <v>0</v>
      </c>
      <c r="N762">
        <f>IFERROR(IF(#REF!="",0,#REF!),0)</f>
        <v>0</v>
      </c>
      <c r="O762">
        <f>IFERROR(IF(#REF!="",0,#REF!+1),0)</f>
        <v>0</v>
      </c>
      <c r="P762">
        <f>IFERROR(IF(#REF!="",0,#REF!),0)</f>
        <v>0</v>
      </c>
      <c r="Q762">
        <f>IFERROR(IF(#REF!="",0,#REF!+1),0)</f>
        <v>0</v>
      </c>
      <c r="R762">
        <f>IFERROR(IF(#REF!="",0,#REF!),0)</f>
        <v>0</v>
      </c>
    </row>
    <row r="763" spans="7:18" x14ac:dyDescent="0.3">
      <c r="G763">
        <f t="shared" si="56"/>
        <v>0</v>
      </c>
      <c r="H763">
        <f t="shared" si="57"/>
        <v>0</v>
      </c>
      <c r="I763">
        <f t="shared" si="58"/>
        <v>0</v>
      </c>
      <c r="J763">
        <f t="shared" si="59"/>
        <v>0</v>
      </c>
      <c r="K763">
        <f t="shared" si="60"/>
        <v>0</v>
      </c>
      <c r="L763">
        <f>IFERROR(IF(#REF!="",0,#REF!),0)</f>
        <v>0</v>
      </c>
      <c r="M763">
        <f>IFERROR(IF(#REF!="",0,#REF!+1),0)</f>
        <v>0</v>
      </c>
      <c r="N763">
        <f>IFERROR(IF(#REF!="",0,#REF!),0)</f>
        <v>0</v>
      </c>
      <c r="O763">
        <f>IFERROR(IF(#REF!="",0,#REF!+1),0)</f>
        <v>0</v>
      </c>
      <c r="P763">
        <f>IFERROR(IF(#REF!="",0,#REF!),0)</f>
        <v>0</v>
      </c>
      <c r="Q763">
        <f>IFERROR(IF(#REF!="",0,#REF!+1),0)</f>
        <v>0</v>
      </c>
      <c r="R763">
        <f>IFERROR(IF(#REF!="",0,#REF!),0)</f>
        <v>0</v>
      </c>
    </row>
    <row r="764" spans="7:18" x14ac:dyDescent="0.3">
      <c r="G764">
        <f t="shared" si="56"/>
        <v>0</v>
      </c>
      <c r="H764">
        <f t="shared" si="57"/>
        <v>0</v>
      </c>
      <c r="I764">
        <f t="shared" si="58"/>
        <v>0</v>
      </c>
      <c r="J764">
        <f t="shared" si="59"/>
        <v>0</v>
      </c>
      <c r="K764">
        <f t="shared" si="60"/>
        <v>0</v>
      </c>
      <c r="L764">
        <f>IFERROR(IF(#REF!="",0,#REF!),0)</f>
        <v>0</v>
      </c>
      <c r="M764">
        <f>IFERROR(IF(#REF!="",0,#REF!+1),0)</f>
        <v>0</v>
      </c>
      <c r="N764">
        <f>IFERROR(IF(#REF!="",0,#REF!),0)</f>
        <v>0</v>
      </c>
      <c r="O764">
        <f>IFERROR(IF(#REF!="",0,#REF!+1),0)</f>
        <v>0</v>
      </c>
      <c r="P764">
        <f>IFERROR(IF(#REF!="",0,#REF!),0)</f>
        <v>0</v>
      </c>
      <c r="Q764">
        <f>IFERROR(IF(#REF!="",0,#REF!+1),0)</f>
        <v>0</v>
      </c>
      <c r="R764">
        <f>IFERROR(IF(#REF!="",0,#REF!),0)</f>
        <v>0</v>
      </c>
    </row>
    <row r="765" spans="7:18" x14ac:dyDescent="0.3">
      <c r="G765">
        <f t="shared" si="56"/>
        <v>0</v>
      </c>
      <c r="H765">
        <f t="shared" si="57"/>
        <v>0</v>
      </c>
      <c r="I765">
        <f t="shared" si="58"/>
        <v>0</v>
      </c>
      <c r="J765">
        <f t="shared" si="59"/>
        <v>0</v>
      </c>
      <c r="K765">
        <f t="shared" si="60"/>
        <v>0</v>
      </c>
      <c r="L765">
        <f>IFERROR(IF(#REF!="",0,#REF!),0)</f>
        <v>0</v>
      </c>
      <c r="M765">
        <f>IFERROR(IF(#REF!="",0,#REF!+1),0)</f>
        <v>0</v>
      </c>
      <c r="N765">
        <f>IFERROR(IF(#REF!="",0,#REF!),0)</f>
        <v>0</v>
      </c>
      <c r="O765">
        <f>IFERROR(IF(#REF!="",0,#REF!+1),0)</f>
        <v>0</v>
      </c>
      <c r="P765">
        <f>IFERROR(IF(#REF!="",0,#REF!),0)</f>
        <v>0</v>
      </c>
      <c r="Q765">
        <f>IFERROR(IF(#REF!="",0,#REF!+1),0)</f>
        <v>0</v>
      </c>
      <c r="R765">
        <f>IFERROR(IF(#REF!="",0,#REF!),0)</f>
        <v>0</v>
      </c>
    </row>
    <row r="766" spans="7:18" x14ac:dyDescent="0.3">
      <c r="G766">
        <f t="shared" si="56"/>
        <v>0</v>
      </c>
      <c r="H766">
        <f t="shared" si="57"/>
        <v>0</v>
      </c>
      <c r="I766">
        <f t="shared" si="58"/>
        <v>0</v>
      </c>
      <c r="J766">
        <f t="shared" si="59"/>
        <v>0</v>
      </c>
      <c r="K766">
        <f t="shared" si="60"/>
        <v>0</v>
      </c>
      <c r="L766">
        <f>IFERROR(IF(#REF!="",0,#REF!),0)</f>
        <v>0</v>
      </c>
      <c r="M766">
        <f>IFERROR(IF(#REF!="",0,#REF!+1),0)</f>
        <v>0</v>
      </c>
      <c r="N766">
        <f>IFERROR(IF(#REF!="",0,#REF!),0)</f>
        <v>0</v>
      </c>
      <c r="O766">
        <f>IFERROR(IF(#REF!="",0,#REF!+1),0)</f>
        <v>0</v>
      </c>
      <c r="P766">
        <f>IFERROR(IF(#REF!="",0,#REF!),0)</f>
        <v>0</v>
      </c>
      <c r="Q766">
        <f>IFERROR(IF(#REF!="",0,#REF!+1),0)</f>
        <v>0</v>
      </c>
      <c r="R766">
        <f>IFERROR(IF(#REF!="",0,#REF!),0)</f>
        <v>0</v>
      </c>
    </row>
    <row r="767" spans="7:18" x14ac:dyDescent="0.3">
      <c r="G767">
        <f t="shared" si="56"/>
        <v>0</v>
      </c>
      <c r="H767">
        <f t="shared" si="57"/>
        <v>0</v>
      </c>
      <c r="I767">
        <f t="shared" si="58"/>
        <v>0</v>
      </c>
      <c r="J767">
        <f t="shared" si="59"/>
        <v>0</v>
      </c>
      <c r="K767">
        <f t="shared" si="60"/>
        <v>0</v>
      </c>
      <c r="L767">
        <f>IFERROR(IF(#REF!="",0,#REF!),0)</f>
        <v>0</v>
      </c>
      <c r="M767">
        <f>IFERROR(IF(#REF!="",0,#REF!+1),0)</f>
        <v>0</v>
      </c>
      <c r="N767">
        <f>IFERROR(IF(#REF!="",0,#REF!),0)</f>
        <v>0</v>
      </c>
      <c r="O767">
        <f>IFERROR(IF(#REF!="",0,#REF!+1),0)</f>
        <v>0</v>
      </c>
      <c r="P767">
        <f>IFERROR(IF(#REF!="",0,#REF!),0)</f>
        <v>0</v>
      </c>
      <c r="Q767">
        <f>IFERROR(IF(#REF!="",0,#REF!+1),0)</f>
        <v>0</v>
      </c>
      <c r="R767">
        <f>IFERROR(IF(#REF!="",0,#REF!),0)</f>
        <v>0</v>
      </c>
    </row>
    <row r="768" spans="7:18" x14ac:dyDescent="0.3">
      <c r="G768">
        <f t="shared" si="56"/>
        <v>0</v>
      </c>
      <c r="H768">
        <f t="shared" si="57"/>
        <v>0</v>
      </c>
      <c r="I768">
        <f t="shared" si="58"/>
        <v>0</v>
      </c>
      <c r="J768">
        <f t="shared" si="59"/>
        <v>0</v>
      </c>
      <c r="K768">
        <f t="shared" si="60"/>
        <v>0</v>
      </c>
      <c r="L768">
        <f>IFERROR(IF(#REF!="",0,#REF!),0)</f>
        <v>0</v>
      </c>
      <c r="M768">
        <f>IFERROR(IF(#REF!="",0,#REF!+1),0)</f>
        <v>0</v>
      </c>
      <c r="N768">
        <f>IFERROR(IF(#REF!="",0,#REF!),0)</f>
        <v>0</v>
      </c>
      <c r="O768">
        <f>IFERROR(IF(#REF!="",0,#REF!+1),0)</f>
        <v>0</v>
      </c>
      <c r="P768">
        <f>IFERROR(IF(#REF!="",0,#REF!),0)</f>
        <v>0</v>
      </c>
      <c r="Q768">
        <f>IFERROR(IF(#REF!="",0,#REF!+1),0)</f>
        <v>0</v>
      </c>
      <c r="R768">
        <f>IFERROR(IF(#REF!="",0,#REF!),0)</f>
        <v>0</v>
      </c>
    </row>
    <row r="769" spans="7:18" x14ac:dyDescent="0.3">
      <c r="G769">
        <f t="shared" si="56"/>
        <v>0</v>
      </c>
      <c r="H769">
        <f t="shared" si="57"/>
        <v>0</v>
      </c>
      <c r="I769">
        <f t="shared" si="58"/>
        <v>0</v>
      </c>
      <c r="J769">
        <f t="shared" si="59"/>
        <v>0</v>
      </c>
      <c r="K769">
        <f t="shared" si="60"/>
        <v>0</v>
      </c>
      <c r="L769">
        <f>IFERROR(IF(#REF!="",0,#REF!),0)</f>
        <v>0</v>
      </c>
      <c r="M769">
        <f>IFERROR(IF(#REF!="",0,#REF!+1),0)</f>
        <v>0</v>
      </c>
      <c r="N769">
        <f>IFERROR(IF(#REF!="",0,#REF!),0)</f>
        <v>0</v>
      </c>
      <c r="O769">
        <f>IFERROR(IF(#REF!="",0,#REF!+1),0)</f>
        <v>0</v>
      </c>
      <c r="P769">
        <f>IFERROR(IF(#REF!="",0,#REF!),0)</f>
        <v>0</v>
      </c>
      <c r="Q769">
        <f>IFERROR(IF(#REF!="",0,#REF!+1),0)</f>
        <v>0</v>
      </c>
      <c r="R769">
        <f>IFERROR(IF(#REF!="",0,#REF!),0)</f>
        <v>0</v>
      </c>
    </row>
    <row r="770" spans="7:18" x14ac:dyDescent="0.3">
      <c r="G770">
        <f t="shared" si="56"/>
        <v>0</v>
      </c>
      <c r="H770">
        <f t="shared" si="57"/>
        <v>0</v>
      </c>
      <c r="I770">
        <f t="shared" si="58"/>
        <v>0</v>
      </c>
      <c r="J770">
        <f t="shared" si="59"/>
        <v>0</v>
      </c>
      <c r="K770">
        <f t="shared" si="60"/>
        <v>0</v>
      </c>
      <c r="L770">
        <f>IFERROR(IF(#REF!="",0,#REF!),0)</f>
        <v>0</v>
      </c>
      <c r="M770">
        <f>IFERROR(IF(#REF!="",0,#REF!+1),0)</f>
        <v>0</v>
      </c>
      <c r="N770">
        <f>IFERROR(IF(#REF!="",0,#REF!),0)</f>
        <v>0</v>
      </c>
      <c r="O770">
        <f>IFERROR(IF(#REF!="",0,#REF!+1),0)</f>
        <v>0</v>
      </c>
      <c r="P770">
        <f>IFERROR(IF(#REF!="",0,#REF!),0)</f>
        <v>0</v>
      </c>
      <c r="Q770">
        <f>IFERROR(IF(#REF!="",0,#REF!+1),0)</f>
        <v>0</v>
      </c>
      <c r="R770">
        <f>IFERROR(IF(#REF!="",0,#REF!),0)</f>
        <v>0</v>
      </c>
    </row>
    <row r="771" spans="7:18" x14ac:dyDescent="0.3">
      <c r="G771">
        <f t="shared" si="56"/>
        <v>0</v>
      </c>
      <c r="H771">
        <f t="shared" si="57"/>
        <v>0</v>
      </c>
      <c r="I771">
        <f t="shared" si="58"/>
        <v>0</v>
      </c>
      <c r="J771">
        <f t="shared" si="59"/>
        <v>0</v>
      </c>
      <c r="K771">
        <f t="shared" si="60"/>
        <v>0</v>
      </c>
      <c r="L771">
        <f>IFERROR(IF(#REF!="",0,#REF!),0)</f>
        <v>0</v>
      </c>
      <c r="M771">
        <f>IFERROR(IF(#REF!="",0,#REF!+1),0)</f>
        <v>0</v>
      </c>
      <c r="N771">
        <f>IFERROR(IF(#REF!="",0,#REF!),0)</f>
        <v>0</v>
      </c>
      <c r="O771">
        <f>IFERROR(IF(#REF!="",0,#REF!+1),0)</f>
        <v>0</v>
      </c>
      <c r="P771">
        <f>IFERROR(IF(#REF!="",0,#REF!),0)</f>
        <v>0</v>
      </c>
      <c r="Q771">
        <f>IFERROR(IF(#REF!="",0,#REF!+1),0)</f>
        <v>0</v>
      </c>
      <c r="R771">
        <f>IFERROR(IF(#REF!="",0,#REF!),0)</f>
        <v>0</v>
      </c>
    </row>
    <row r="772" spans="7:18" x14ac:dyDescent="0.3">
      <c r="G772">
        <f t="shared" si="56"/>
        <v>0</v>
      </c>
      <c r="H772">
        <f t="shared" si="57"/>
        <v>0</v>
      </c>
      <c r="I772">
        <f t="shared" si="58"/>
        <v>0</v>
      </c>
      <c r="J772">
        <f t="shared" si="59"/>
        <v>0</v>
      </c>
      <c r="K772">
        <f t="shared" si="60"/>
        <v>0</v>
      </c>
      <c r="L772">
        <f>IFERROR(IF(#REF!="",0,#REF!),0)</f>
        <v>0</v>
      </c>
      <c r="M772">
        <f>IFERROR(IF(#REF!="",0,#REF!+1),0)</f>
        <v>0</v>
      </c>
      <c r="N772">
        <f>IFERROR(IF(#REF!="",0,#REF!),0)</f>
        <v>0</v>
      </c>
      <c r="O772">
        <f>IFERROR(IF(#REF!="",0,#REF!+1),0)</f>
        <v>0</v>
      </c>
      <c r="P772">
        <f>IFERROR(IF(#REF!="",0,#REF!),0)</f>
        <v>0</v>
      </c>
      <c r="Q772">
        <f>IFERROR(IF(#REF!="",0,#REF!+1),0)</f>
        <v>0</v>
      </c>
      <c r="R772">
        <f>IFERROR(IF(#REF!="",0,#REF!),0)</f>
        <v>0</v>
      </c>
    </row>
    <row r="773" spans="7:18" x14ac:dyDescent="0.3">
      <c r="G773">
        <f t="shared" si="56"/>
        <v>0</v>
      </c>
      <c r="H773">
        <f t="shared" si="57"/>
        <v>0</v>
      </c>
      <c r="I773">
        <f t="shared" si="58"/>
        <v>0</v>
      </c>
      <c r="J773">
        <f t="shared" si="59"/>
        <v>0</v>
      </c>
      <c r="K773">
        <f t="shared" si="60"/>
        <v>0</v>
      </c>
      <c r="L773">
        <f>IFERROR(IF(#REF!="",0,#REF!),0)</f>
        <v>0</v>
      </c>
      <c r="M773">
        <f>IFERROR(IF(#REF!="",0,#REF!+1),0)</f>
        <v>0</v>
      </c>
      <c r="N773">
        <f>IFERROR(IF(#REF!="",0,#REF!),0)</f>
        <v>0</v>
      </c>
      <c r="O773">
        <f>IFERROR(IF(#REF!="",0,#REF!+1),0)</f>
        <v>0</v>
      </c>
      <c r="P773">
        <f>IFERROR(IF(#REF!="",0,#REF!),0)</f>
        <v>0</v>
      </c>
      <c r="Q773">
        <f>IFERROR(IF(#REF!="",0,#REF!+1),0)</f>
        <v>0</v>
      </c>
      <c r="R773">
        <f>IFERROR(IF(#REF!="",0,#REF!),0)</f>
        <v>0</v>
      </c>
    </row>
    <row r="774" spans="7:18" x14ac:dyDescent="0.3">
      <c r="G774">
        <f t="shared" si="56"/>
        <v>0</v>
      </c>
      <c r="H774">
        <f t="shared" si="57"/>
        <v>0</v>
      </c>
      <c r="I774">
        <f t="shared" si="58"/>
        <v>0</v>
      </c>
      <c r="J774">
        <f t="shared" si="59"/>
        <v>0</v>
      </c>
      <c r="K774">
        <f t="shared" si="60"/>
        <v>0</v>
      </c>
      <c r="L774">
        <f>IFERROR(IF(#REF!="",0,#REF!),0)</f>
        <v>0</v>
      </c>
      <c r="M774">
        <f>IFERROR(IF(#REF!="",0,#REF!+1),0)</f>
        <v>0</v>
      </c>
      <c r="N774">
        <f>IFERROR(IF(#REF!="",0,#REF!),0)</f>
        <v>0</v>
      </c>
      <c r="O774">
        <f>IFERROR(IF(#REF!="",0,#REF!+1),0)</f>
        <v>0</v>
      </c>
      <c r="P774">
        <f>IFERROR(IF(#REF!="",0,#REF!),0)</f>
        <v>0</v>
      </c>
      <c r="Q774">
        <f>IFERROR(IF(#REF!="",0,#REF!+1),0)</f>
        <v>0</v>
      </c>
      <c r="R774">
        <f>IFERROR(IF(#REF!="",0,#REF!),0)</f>
        <v>0</v>
      </c>
    </row>
    <row r="775" spans="7:18" x14ac:dyDescent="0.3">
      <c r="G775">
        <f t="shared" si="56"/>
        <v>0</v>
      </c>
      <c r="H775">
        <f t="shared" si="57"/>
        <v>0</v>
      </c>
      <c r="I775">
        <f t="shared" si="58"/>
        <v>0</v>
      </c>
      <c r="J775">
        <f t="shared" si="59"/>
        <v>0</v>
      </c>
      <c r="K775">
        <f t="shared" si="60"/>
        <v>0</v>
      </c>
      <c r="L775">
        <f>IFERROR(IF(#REF!="",0,#REF!),0)</f>
        <v>0</v>
      </c>
      <c r="M775">
        <f>IFERROR(IF(#REF!="",0,#REF!+1),0)</f>
        <v>0</v>
      </c>
      <c r="N775">
        <f>IFERROR(IF(#REF!="",0,#REF!),0)</f>
        <v>0</v>
      </c>
      <c r="O775">
        <f>IFERROR(IF(#REF!="",0,#REF!+1),0)</f>
        <v>0</v>
      </c>
      <c r="P775">
        <f>IFERROR(IF(#REF!="",0,#REF!),0)</f>
        <v>0</v>
      </c>
      <c r="Q775">
        <f>IFERROR(IF(#REF!="",0,#REF!+1),0)</f>
        <v>0</v>
      </c>
      <c r="R775">
        <f>IFERROR(IF(#REF!="",0,#REF!),0)</f>
        <v>0</v>
      </c>
    </row>
    <row r="776" spans="7:18" x14ac:dyDescent="0.3">
      <c r="G776">
        <f t="shared" si="56"/>
        <v>0</v>
      </c>
      <c r="H776">
        <f t="shared" si="57"/>
        <v>0</v>
      </c>
      <c r="I776">
        <f t="shared" si="58"/>
        <v>0</v>
      </c>
      <c r="J776">
        <f t="shared" si="59"/>
        <v>0</v>
      </c>
      <c r="K776">
        <f t="shared" si="60"/>
        <v>0</v>
      </c>
      <c r="L776">
        <f>IFERROR(IF(#REF!="",0,#REF!),0)</f>
        <v>0</v>
      </c>
      <c r="M776">
        <f>IFERROR(IF(#REF!="",0,#REF!+1),0)</f>
        <v>0</v>
      </c>
      <c r="N776">
        <f>IFERROR(IF(#REF!="",0,#REF!),0)</f>
        <v>0</v>
      </c>
      <c r="O776">
        <f>IFERROR(IF(#REF!="",0,#REF!+1),0)</f>
        <v>0</v>
      </c>
      <c r="P776">
        <f>IFERROR(IF(#REF!="",0,#REF!),0)</f>
        <v>0</v>
      </c>
      <c r="Q776">
        <f>IFERROR(IF(#REF!="",0,#REF!+1),0)</f>
        <v>0</v>
      </c>
      <c r="R776">
        <f>IFERROR(IF(#REF!="",0,#REF!),0)</f>
        <v>0</v>
      </c>
    </row>
    <row r="777" spans="7:18" x14ac:dyDescent="0.3">
      <c r="G777">
        <f t="shared" ref="G777:G840" si="61">IFERROR(IF(B777="",0,B777),0)</f>
        <v>0</v>
      </c>
      <c r="H777">
        <f t="shared" ref="H777:H840" si="62">IFERROR(IF(C777="",0,C777),0)</f>
        <v>0</v>
      </c>
      <c r="I777">
        <f t="shared" ref="I777:I840" si="63">IFERROR(IF(D777="",0,D777),0)</f>
        <v>0</v>
      </c>
      <c r="J777">
        <f t="shared" ref="J777:J840" si="64">IFERROR(IF(E777="",0,E777),0)</f>
        <v>0</v>
      </c>
      <c r="K777">
        <f t="shared" ref="K777:K840" si="65">IFERROR(IF(F777="",0,F777+1),0)</f>
        <v>0</v>
      </c>
      <c r="L777">
        <f>IFERROR(IF(#REF!="",0,#REF!),0)</f>
        <v>0</v>
      </c>
      <c r="M777">
        <f>IFERROR(IF(#REF!="",0,#REF!+1),0)</f>
        <v>0</v>
      </c>
      <c r="N777">
        <f>IFERROR(IF(#REF!="",0,#REF!),0)</f>
        <v>0</v>
      </c>
      <c r="O777">
        <f>IFERROR(IF(#REF!="",0,#REF!+1),0)</f>
        <v>0</v>
      </c>
      <c r="P777">
        <f>IFERROR(IF(#REF!="",0,#REF!),0)</f>
        <v>0</v>
      </c>
      <c r="Q777">
        <f>IFERROR(IF(#REF!="",0,#REF!+1),0)</f>
        <v>0</v>
      </c>
      <c r="R777">
        <f>IFERROR(IF(#REF!="",0,#REF!),0)</f>
        <v>0</v>
      </c>
    </row>
    <row r="778" spans="7:18" x14ac:dyDescent="0.3">
      <c r="G778">
        <f t="shared" si="61"/>
        <v>0</v>
      </c>
      <c r="H778">
        <f t="shared" si="62"/>
        <v>0</v>
      </c>
      <c r="I778">
        <f t="shared" si="63"/>
        <v>0</v>
      </c>
      <c r="J778">
        <f t="shared" si="64"/>
        <v>0</v>
      </c>
      <c r="K778">
        <f t="shared" si="65"/>
        <v>0</v>
      </c>
      <c r="L778">
        <f>IFERROR(IF(#REF!="",0,#REF!),0)</f>
        <v>0</v>
      </c>
      <c r="M778">
        <f>IFERROR(IF(#REF!="",0,#REF!+1),0)</f>
        <v>0</v>
      </c>
      <c r="N778">
        <f>IFERROR(IF(#REF!="",0,#REF!),0)</f>
        <v>0</v>
      </c>
      <c r="O778">
        <f>IFERROR(IF(#REF!="",0,#REF!+1),0)</f>
        <v>0</v>
      </c>
      <c r="P778">
        <f>IFERROR(IF(#REF!="",0,#REF!),0)</f>
        <v>0</v>
      </c>
      <c r="Q778">
        <f>IFERROR(IF(#REF!="",0,#REF!+1),0)</f>
        <v>0</v>
      </c>
      <c r="R778">
        <f>IFERROR(IF(#REF!="",0,#REF!),0)</f>
        <v>0</v>
      </c>
    </row>
    <row r="779" spans="7:18" x14ac:dyDescent="0.3">
      <c r="G779">
        <f t="shared" si="61"/>
        <v>0</v>
      </c>
      <c r="H779">
        <f t="shared" si="62"/>
        <v>0</v>
      </c>
      <c r="I779">
        <f t="shared" si="63"/>
        <v>0</v>
      </c>
      <c r="J779">
        <f t="shared" si="64"/>
        <v>0</v>
      </c>
      <c r="K779">
        <f t="shared" si="65"/>
        <v>0</v>
      </c>
      <c r="L779">
        <f>IFERROR(IF(#REF!="",0,#REF!),0)</f>
        <v>0</v>
      </c>
      <c r="M779">
        <f>IFERROR(IF(#REF!="",0,#REF!+1),0)</f>
        <v>0</v>
      </c>
      <c r="N779">
        <f>IFERROR(IF(#REF!="",0,#REF!),0)</f>
        <v>0</v>
      </c>
      <c r="O779">
        <f>IFERROR(IF(#REF!="",0,#REF!+1),0)</f>
        <v>0</v>
      </c>
      <c r="P779">
        <f>IFERROR(IF(#REF!="",0,#REF!),0)</f>
        <v>0</v>
      </c>
      <c r="Q779">
        <f>IFERROR(IF(#REF!="",0,#REF!+1),0)</f>
        <v>0</v>
      </c>
      <c r="R779">
        <f>IFERROR(IF(#REF!="",0,#REF!),0)</f>
        <v>0</v>
      </c>
    </row>
    <row r="780" spans="7:18" x14ac:dyDescent="0.3">
      <c r="G780">
        <f t="shared" si="61"/>
        <v>0</v>
      </c>
      <c r="H780">
        <f t="shared" si="62"/>
        <v>0</v>
      </c>
      <c r="I780">
        <f t="shared" si="63"/>
        <v>0</v>
      </c>
      <c r="J780">
        <f t="shared" si="64"/>
        <v>0</v>
      </c>
      <c r="K780">
        <f t="shared" si="65"/>
        <v>0</v>
      </c>
      <c r="L780">
        <f>IFERROR(IF(#REF!="",0,#REF!),0)</f>
        <v>0</v>
      </c>
      <c r="M780">
        <f>IFERROR(IF(#REF!="",0,#REF!+1),0)</f>
        <v>0</v>
      </c>
      <c r="N780">
        <f>IFERROR(IF(#REF!="",0,#REF!),0)</f>
        <v>0</v>
      </c>
      <c r="O780">
        <f>IFERROR(IF(#REF!="",0,#REF!+1),0)</f>
        <v>0</v>
      </c>
      <c r="P780">
        <f>IFERROR(IF(#REF!="",0,#REF!),0)</f>
        <v>0</v>
      </c>
      <c r="Q780">
        <f>IFERROR(IF(#REF!="",0,#REF!+1),0)</f>
        <v>0</v>
      </c>
      <c r="R780">
        <f>IFERROR(IF(#REF!="",0,#REF!),0)</f>
        <v>0</v>
      </c>
    </row>
    <row r="781" spans="7:18" x14ac:dyDescent="0.3">
      <c r="G781">
        <f t="shared" si="61"/>
        <v>0</v>
      </c>
      <c r="H781">
        <f t="shared" si="62"/>
        <v>0</v>
      </c>
      <c r="I781">
        <f t="shared" si="63"/>
        <v>0</v>
      </c>
      <c r="J781">
        <f t="shared" si="64"/>
        <v>0</v>
      </c>
      <c r="K781">
        <f t="shared" si="65"/>
        <v>0</v>
      </c>
      <c r="L781">
        <f>IFERROR(IF(#REF!="",0,#REF!),0)</f>
        <v>0</v>
      </c>
      <c r="M781">
        <f>IFERROR(IF(#REF!="",0,#REF!+1),0)</f>
        <v>0</v>
      </c>
      <c r="N781">
        <f>IFERROR(IF(#REF!="",0,#REF!),0)</f>
        <v>0</v>
      </c>
      <c r="O781">
        <f>IFERROR(IF(#REF!="",0,#REF!+1),0)</f>
        <v>0</v>
      </c>
      <c r="P781">
        <f>IFERROR(IF(#REF!="",0,#REF!),0)</f>
        <v>0</v>
      </c>
      <c r="Q781">
        <f>IFERROR(IF(#REF!="",0,#REF!+1),0)</f>
        <v>0</v>
      </c>
      <c r="R781">
        <f>IFERROR(IF(#REF!="",0,#REF!),0)</f>
        <v>0</v>
      </c>
    </row>
    <row r="782" spans="7:18" x14ac:dyDescent="0.3">
      <c r="G782">
        <f t="shared" si="61"/>
        <v>0</v>
      </c>
      <c r="H782">
        <f t="shared" si="62"/>
        <v>0</v>
      </c>
      <c r="I782">
        <f t="shared" si="63"/>
        <v>0</v>
      </c>
      <c r="J782">
        <f t="shared" si="64"/>
        <v>0</v>
      </c>
      <c r="K782">
        <f t="shared" si="65"/>
        <v>0</v>
      </c>
      <c r="L782">
        <f>IFERROR(IF(#REF!="",0,#REF!),0)</f>
        <v>0</v>
      </c>
      <c r="M782">
        <f>IFERROR(IF(#REF!="",0,#REF!+1),0)</f>
        <v>0</v>
      </c>
      <c r="N782">
        <f>IFERROR(IF(#REF!="",0,#REF!),0)</f>
        <v>0</v>
      </c>
      <c r="O782">
        <f>IFERROR(IF(#REF!="",0,#REF!+1),0)</f>
        <v>0</v>
      </c>
      <c r="P782">
        <f>IFERROR(IF(#REF!="",0,#REF!),0)</f>
        <v>0</v>
      </c>
      <c r="Q782">
        <f>IFERROR(IF(#REF!="",0,#REF!+1),0)</f>
        <v>0</v>
      </c>
      <c r="R782">
        <f>IFERROR(IF(#REF!="",0,#REF!),0)</f>
        <v>0</v>
      </c>
    </row>
    <row r="783" spans="7:18" x14ac:dyDescent="0.3">
      <c r="G783">
        <f t="shared" si="61"/>
        <v>0</v>
      </c>
      <c r="H783">
        <f t="shared" si="62"/>
        <v>0</v>
      </c>
      <c r="I783">
        <f t="shared" si="63"/>
        <v>0</v>
      </c>
      <c r="J783">
        <f t="shared" si="64"/>
        <v>0</v>
      </c>
      <c r="K783">
        <f t="shared" si="65"/>
        <v>0</v>
      </c>
      <c r="L783">
        <f>IFERROR(IF(#REF!="",0,#REF!),0)</f>
        <v>0</v>
      </c>
      <c r="M783">
        <f>IFERROR(IF(#REF!="",0,#REF!+1),0)</f>
        <v>0</v>
      </c>
      <c r="N783">
        <f>IFERROR(IF(#REF!="",0,#REF!),0)</f>
        <v>0</v>
      </c>
      <c r="O783">
        <f>IFERROR(IF(#REF!="",0,#REF!+1),0)</f>
        <v>0</v>
      </c>
      <c r="P783">
        <f>IFERROR(IF(#REF!="",0,#REF!),0)</f>
        <v>0</v>
      </c>
      <c r="Q783">
        <f>IFERROR(IF(#REF!="",0,#REF!+1),0)</f>
        <v>0</v>
      </c>
      <c r="R783">
        <f>IFERROR(IF(#REF!="",0,#REF!),0)</f>
        <v>0</v>
      </c>
    </row>
    <row r="784" spans="7:18" x14ac:dyDescent="0.3">
      <c r="G784">
        <f t="shared" si="61"/>
        <v>0</v>
      </c>
      <c r="H784">
        <f t="shared" si="62"/>
        <v>0</v>
      </c>
      <c r="I784">
        <f t="shared" si="63"/>
        <v>0</v>
      </c>
      <c r="J784">
        <f t="shared" si="64"/>
        <v>0</v>
      </c>
      <c r="K784">
        <f t="shared" si="65"/>
        <v>0</v>
      </c>
      <c r="L784">
        <f>IFERROR(IF(#REF!="",0,#REF!),0)</f>
        <v>0</v>
      </c>
      <c r="M784">
        <f>IFERROR(IF(#REF!="",0,#REF!+1),0)</f>
        <v>0</v>
      </c>
      <c r="N784">
        <f>IFERROR(IF(#REF!="",0,#REF!),0)</f>
        <v>0</v>
      </c>
      <c r="O784">
        <f>IFERROR(IF(#REF!="",0,#REF!+1),0)</f>
        <v>0</v>
      </c>
      <c r="P784">
        <f>IFERROR(IF(#REF!="",0,#REF!),0)</f>
        <v>0</v>
      </c>
      <c r="Q784">
        <f>IFERROR(IF(#REF!="",0,#REF!+1),0)</f>
        <v>0</v>
      </c>
      <c r="R784">
        <f>IFERROR(IF(#REF!="",0,#REF!),0)</f>
        <v>0</v>
      </c>
    </row>
    <row r="785" spans="7:18" x14ac:dyDescent="0.3">
      <c r="G785">
        <f t="shared" si="61"/>
        <v>0</v>
      </c>
      <c r="H785">
        <f t="shared" si="62"/>
        <v>0</v>
      </c>
      <c r="I785">
        <f t="shared" si="63"/>
        <v>0</v>
      </c>
      <c r="J785">
        <f t="shared" si="64"/>
        <v>0</v>
      </c>
      <c r="K785">
        <f t="shared" si="65"/>
        <v>0</v>
      </c>
      <c r="L785">
        <f>IFERROR(IF(#REF!="",0,#REF!),0)</f>
        <v>0</v>
      </c>
      <c r="M785">
        <f>IFERROR(IF(#REF!="",0,#REF!+1),0)</f>
        <v>0</v>
      </c>
      <c r="N785">
        <f>IFERROR(IF(#REF!="",0,#REF!),0)</f>
        <v>0</v>
      </c>
      <c r="O785">
        <f>IFERROR(IF(#REF!="",0,#REF!+1),0)</f>
        <v>0</v>
      </c>
      <c r="P785">
        <f>IFERROR(IF(#REF!="",0,#REF!),0)</f>
        <v>0</v>
      </c>
      <c r="Q785">
        <f>IFERROR(IF(#REF!="",0,#REF!+1),0)</f>
        <v>0</v>
      </c>
      <c r="R785">
        <f>IFERROR(IF(#REF!="",0,#REF!),0)</f>
        <v>0</v>
      </c>
    </row>
    <row r="786" spans="7:18" x14ac:dyDescent="0.3">
      <c r="G786">
        <f t="shared" si="61"/>
        <v>0</v>
      </c>
      <c r="H786">
        <f t="shared" si="62"/>
        <v>0</v>
      </c>
      <c r="I786">
        <f t="shared" si="63"/>
        <v>0</v>
      </c>
      <c r="J786">
        <f t="shared" si="64"/>
        <v>0</v>
      </c>
      <c r="K786">
        <f t="shared" si="65"/>
        <v>0</v>
      </c>
      <c r="L786">
        <f>IFERROR(IF(#REF!="",0,#REF!),0)</f>
        <v>0</v>
      </c>
      <c r="M786">
        <f>IFERROR(IF(#REF!="",0,#REF!+1),0)</f>
        <v>0</v>
      </c>
      <c r="N786">
        <f>IFERROR(IF(#REF!="",0,#REF!),0)</f>
        <v>0</v>
      </c>
      <c r="O786">
        <f>IFERROR(IF(#REF!="",0,#REF!+1),0)</f>
        <v>0</v>
      </c>
      <c r="P786">
        <f>IFERROR(IF(#REF!="",0,#REF!),0)</f>
        <v>0</v>
      </c>
      <c r="Q786">
        <f>IFERROR(IF(#REF!="",0,#REF!+1),0)</f>
        <v>0</v>
      </c>
      <c r="R786">
        <f>IFERROR(IF(#REF!="",0,#REF!),0)</f>
        <v>0</v>
      </c>
    </row>
    <row r="787" spans="7:18" x14ac:dyDescent="0.3">
      <c r="G787">
        <f t="shared" si="61"/>
        <v>0</v>
      </c>
      <c r="H787">
        <f t="shared" si="62"/>
        <v>0</v>
      </c>
      <c r="I787">
        <f t="shared" si="63"/>
        <v>0</v>
      </c>
      <c r="J787">
        <f t="shared" si="64"/>
        <v>0</v>
      </c>
      <c r="K787">
        <f t="shared" si="65"/>
        <v>0</v>
      </c>
      <c r="L787">
        <f>IFERROR(IF(#REF!="",0,#REF!),0)</f>
        <v>0</v>
      </c>
      <c r="M787">
        <f>IFERROR(IF(#REF!="",0,#REF!+1),0)</f>
        <v>0</v>
      </c>
      <c r="N787">
        <f>IFERROR(IF(#REF!="",0,#REF!),0)</f>
        <v>0</v>
      </c>
      <c r="O787">
        <f>IFERROR(IF(#REF!="",0,#REF!+1),0)</f>
        <v>0</v>
      </c>
      <c r="P787">
        <f>IFERROR(IF(#REF!="",0,#REF!),0)</f>
        <v>0</v>
      </c>
      <c r="Q787">
        <f>IFERROR(IF(#REF!="",0,#REF!+1),0)</f>
        <v>0</v>
      </c>
      <c r="R787">
        <f>IFERROR(IF(#REF!="",0,#REF!),0)</f>
        <v>0</v>
      </c>
    </row>
    <row r="788" spans="7:18" x14ac:dyDescent="0.3">
      <c r="G788">
        <f t="shared" si="61"/>
        <v>0</v>
      </c>
      <c r="H788">
        <f t="shared" si="62"/>
        <v>0</v>
      </c>
      <c r="I788">
        <f t="shared" si="63"/>
        <v>0</v>
      </c>
      <c r="J788">
        <f t="shared" si="64"/>
        <v>0</v>
      </c>
      <c r="K788">
        <f t="shared" si="65"/>
        <v>0</v>
      </c>
      <c r="L788">
        <f>IFERROR(IF(#REF!="",0,#REF!),0)</f>
        <v>0</v>
      </c>
      <c r="M788">
        <f>IFERROR(IF(#REF!="",0,#REF!+1),0)</f>
        <v>0</v>
      </c>
      <c r="N788">
        <f>IFERROR(IF(#REF!="",0,#REF!),0)</f>
        <v>0</v>
      </c>
      <c r="O788">
        <f>IFERROR(IF(#REF!="",0,#REF!+1),0)</f>
        <v>0</v>
      </c>
      <c r="P788">
        <f>IFERROR(IF(#REF!="",0,#REF!),0)</f>
        <v>0</v>
      </c>
      <c r="Q788">
        <f>IFERROR(IF(#REF!="",0,#REF!+1),0)</f>
        <v>0</v>
      </c>
      <c r="R788">
        <f>IFERROR(IF(#REF!="",0,#REF!),0)</f>
        <v>0</v>
      </c>
    </row>
    <row r="789" spans="7:18" x14ac:dyDescent="0.3">
      <c r="G789">
        <f t="shared" si="61"/>
        <v>0</v>
      </c>
      <c r="H789">
        <f t="shared" si="62"/>
        <v>0</v>
      </c>
      <c r="I789">
        <f t="shared" si="63"/>
        <v>0</v>
      </c>
      <c r="J789">
        <f t="shared" si="64"/>
        <v>0</v>
      </c>
      <c r="K789">
        <f t="shared" si="65"/>
        <v>0</v>
      </c>
      <c r="L789">
        <f>IFERROR(IF(#REF!="",0,#REF!),0)</f>
        <v>0</v>
      </c>
      <c r="M789">
        <f>IFERROR(IF(#REF!="",0,#REF!+1),0)</f>
        <v>0</v>
      </c>
      <c r="N789">
        <f>IFERROR(IF(#REF!="",0,#REF!),0)</f>
        <v>0</v>
      </c>
      <c r="O789">
        <f>IFERROR(IF(#REF!="",0,#REF!+1),0)</f>
        <v>0</v>
      </c>
      <c r="P789">
        <f>IFERROR(IF(#REF!="",0,#REF!),0)</f>
        <v>0</v>
      </c>
      <c r="Q789">
        <f>IFERROR(IF(#REF!="",0,#REF!+1),0)</f>
        <v>0</v>
      </c>
      <c r="R789">
        <f>IFERROR(IF(#REF!="",0,#REF!),0)</f>
        <v>0</v>
      </c>
    </row>
    <row r="790" spans="7:18" x14ac:dyDescent="0.3">
      <c r="G790">
        <f t="shared" si="61"/>
        <v>0</v>
      </c>
      <c r="H790">
        <f t="shared" si="62"/>
        <v>0</v>
      </c>
      <c r="I790">
        <f t="shared" si="63"/>
        <v>0</v>
      </c>
      <c r="J790">
        <f t="shared" si="64"/>
        <v>0</v>
      </c>
      <c r="K790">
        <f t="shared" si="65"/>
        <v>0</v>
      </c>
      <c r="L790">
        <f>IFERROR(IF(#REF!="",0,#REF!),0)</f>
        <v>0</v>
      </c>
      <c r="M790">
        <f>IFERROR(IF(#REF!="",0,#REF!+1),0)</f>
        <v>0</v>
      </c>
      <c r="N790">
        <f>IFERROR(IF(#REF!="",0,#REF!),0)</f>
        <v>0</v>
      </c>
      <c r="O790">
        <f>IFERROR(IF(#REF!="",0,#REF!+1),0)</f>
        <v>0</v>
      </c>
      <c r="P790">
        <f>IFERROR(IF(#REF!="",0,#REF!),0)</f>
        <v>0</v>
      </c>
      <c r="Q790">
        <f>IFERROR(IF(#REF!="",0,#REF!+1),0)</f>
        <v>0</v>
      </c>
      <c r="R790">
        <f>IFERROR(IF(#REF!="",0,#REF!),0)</f>
        <v>0</v>
      </c>
    </row>
    <row r="791" spans="7:18" x14ac:dyDescent="0.3">
      <c r="G791">
        <f t="shared" si="61"/>
        <v>0</v>
      </c>
      <c r="H791">
        <f t="shared" si="62"/>
        <v>0</v>
      </c>
      <c r="I791">
        <f t="shared" si="63"/>
        <v>0</v>
      </c>
      <c r="J791">
        <f t="shared" si="64"/>
        <v>0</v>
      </c>
      <c r="K791">
        <f t="shared" si="65"/>
        <v>0</v>
      </c>
      <c r="L791">
        <f>IFERROR(IF(#REF!="",0,#REF!),0)</f>
        <v>0</v>
      </c>
      <c r="M791">
        <f>IFERROR(IF(#REF!="",0,#REF!+1),0)</f>
        <v>0</v>
      </c>
      <c r="N791">
        <f>IFERROR(IF(#REF!="",0,#REF!),0)</f>
        <v>0</v>
      </c>
      <c r="O791">
        <f>IFERROR(IF(#REF!="",0,#REF!+1),0)</f>
        <v>0</v>
      </c>
      <c r="P791">
        <f>IFERROR(IF(#REF!="",0,#REF!),0)</f>
        <v>0</v>
      </c>
      <c r="Q791">
        <f>IFERROR(IF(#REF!="",0,#REF!+1),0)</f>
        <v>0</v>
      </c>
      <c r="R791">
        <f>IFERROR(IF(#REF!="",0,#REF!),0)</f>
        <v>0</v>
      </c>
    </row>
    <row r="792" spans="7:18" x14ac:dyDescent="0.3">
      <c r="G792">
        <f t="shared" si="61"/>
        <v>0</v>
      </c>
      <c r="H792">
        <f t="shared" si="62"/>
        <v>0</v>
      </c>
      <c r="I792">
        <f t="shared" si="63"/>
        <v>0</v>
      </c>
      <c r="J792">
        <f t="shared" si="64"/>
        <v>0</v>
      </c>
      <c r="K792">
        <f t="shared" si="65"/>
        <v>0</v>
      </c>
      <c r="L792">
        <f>IFERROR(IF(#REF!="",0,#REF!),0)</f>
        <v>0</v>
      </c>
      <c r="M792">
        <f>IFERROR(IF(#REF!="",0,#REF!+1),0)</f>
        <v>0</v>
      </c>
      <c r="N792">
        <f>IFERROR(IF(#REF!="",0,#REF!),0)</f>
        <v>0</v>
      </c>
      <c r="O792">
        <f>IFERROR(IF(#REF!="",0,#REF!+1),0)</f>
        <v>0</v>
      </c>
      <c r="P792">
        <f>IFERROR(IF(#REF!="",0,#REF!),0)</f>
        <v>0</v>
      </c>
      <c r="Q792">
        <f>IFERROR(IF(#REF!="",0,#REF!+1),0)</f>
        <v>0</v>
      </c>
      <c r="R792">
        <f>IFERROR(IF(#REF!="",0,#REF!),0)</f>
        <v>0</v>
      </c>
    </row>
    <row r="793" spans="7:18" x14ac:dyDescent="0.3">
      <c r="G793">
        <f t="shared" si="61"/>
        <v>0</v>
      </c>
      <c r="H793">
        <f t="shared" si="62"/>
        <v>0</v>
      </c>
      <c r="I793">
        <f t="shared" si="63"/>
        <v>0</v>
      </c>
      <c r="J793">
        <f t="shared" si="64"/>
        <v>0</v>
      </c>
      <c r="K793">
        <f t="shared" si="65"/>
        <v>0</v>
      </c>
      <c r="L793">
        <f>IFERROR(IF(#REF!="",0,#REF!),0)</f>
        <v>0</v>
      </c>
      <c r="M793">
        <f>IFERROR(IF(#REF!="",0,#REF!+1),0)</f>
        <v>0</v>
      </c>
      <c r="N793">
        <f>IFERROR(IF(#REF!="",0,#REF!),0)</f>
        <v>0</v>
      </c>
      <c r="O793">
        <f>IFERROR(IF(#REF!="",0,#REF!+1),0)</f>
        <v>0</v>
      </c>
      <c r="P793">
        <f>IFERROR(IF(#REF!="",0,#REF!),0)</f>
        <v>0</v>
      </c>
      <c r="Q793">
        <f>IFERROR(IF(#REF!="",0,#REF!+1),0)</f>
        <v>0</v>
      </c>
      <c r="R793">
        <f>IFERROR(IF(#REF!="",0,#REF!),0)</f>
        <v>0</v>
      </c>
    </row>
    <row r="794" spans="7:18" x14ac:dyDescent="0.3">
      <c r="G794">
        <f t="shared" si="61"/>
        <v>0</v>
      </c>
      <c r="H794">
        <f t="shared" si="62"/>
        <v>0</v>
      </c>
      <c r="I794">
        <f t="shared" si="63"/>
        <v>0</v>
      </c>
      <c r="J794">
        <f t="shared" si="64"/>
        <v>0</v>
      </c>
      <c r="K794">
        <f t="shared" si="65"/>
        <v>0</v>
      </c>
      <c r="L794">
        <f>IFERROR(IF(#REF!="",0,#REF!),0)</f>
        <v>0</v>
      </c>
      <c r="M794">
        <f>IFERROR(IF(#REF!="",0,#REF!+1),0)</f>
        <v>0</v>
      </c>
      <c r="N794">
        <f>IFERROR(IF(#REF!="",0,#REF!),0)</f>
        <v>0</v>
      </c>
      <c r="O794">
        <f>IFERROR(IF(#REF!="",0,#REF!+1),0)</f>
        <v>0</v>
      </c>
      <c r="P794">
        <f>IFERROR(IF(#REF!="",0,#REF!),0)</f>
        <v>0</v>
      </c>
      <c r="Q794">
        <f>IFERROR(IF(#REF!="",0,#REF!+1),0)</f>
        <v>0</v>
      </c>
      <c r="R794">
        <f>IFERROR(IF(#REF!="",0,#REF!),0)</f>
        <v>0</v>
      </c>
    </row>
    <row r="795" spans="7:18" x14ac:dyDescent="0.3">
      <c r="G795">
        <f t="shared" si="61"/>
        <v>0</v>
      </c>
      <c r="H795">
        <f t="shared" si="62"/>
        <v>0</v>
      </c>
      <c r="I795">
        <f t="shared" si="63"/>
        <v>0</v>
      </c>
      <c r="J795">
        <f t="shared" si="64"/>
        <v>0</v>
      </c>
      <c r="K795">
        <f t="shared" si="65"/>
        <v>0</v>
      </c>
      <c r="L795">
        <f>IFERROR(IF(#REF!="",0,#REF!),0)</f>
        <v>0</v>
      </c>
      <c r="M795">
        <f>IFERROR(IF(#REF!="",0,#REF!+1),0)</f>
        <v>0</v>
      </c>
      <c r="N795">
        <f>IFERROR(IF(#REF!="",0,#REF!),0)</f>
        <v>0</v>
      </c>
      <c r="O795">
        <f>IFERROR(IF(#REF!="",0,#REF!+1),0)</f>
        <v>0</v>
      </c>
      <c r="P795">
        <f>IFERROR(IF(#REF!="",0,#REF!),0)</f>
        <v>0</v>
      </c>
      <c r="Q795">
        <f>IFERROR(IF(#REF!="",0,#REF!+1),0)</f>
        <v>0</v>
      </c>
      <c r="R795">
        <f>IFERROR(IF(#REF!="",0,#REF!),0)</f>
        <v>0</v>
      </c>
    </row>
    <row r="796" spans="7:18" x14ac:dyDescent="0.3">
      <c r="G796">
        <f t="shared" si="61"/>
        <v>0</v>
      </c>
      <c r="H796">
        <f t="shared" si="62"/>
        <v>0</v>
      </c>
      <c r="I796">
        <f t="shared" si="63"/>
        <v>0</v>
      </c>
      <c r="J796">
        <f t="shared" si="64"/>
        <v>0</v>
      </c>
      <c r="K796">
        <f t="shared" si="65"/>
        <v>0</v>
      </c>
      <c r="L796">
        <f>IFERROR(IF(#REF!="",0,#REF!),0)</f>
        <v>0</v>
      </c>
      <c r="M796">
        <f>IFERROR(IF(#REF!="",0,#REF!+1),0)</f>
        <v>0</v>
      </c>
      <c r="N796">
        <f>IFERROR(IF(#REF!="",0,#REF!),0)</f>
        <v>0</v>
      </c>
      <c r="O796">
        <f>IFERROR(IF(#REF!="",0,#REF!+1),0)</f>
        <v>0</v>
      </c>
      <c r="P796">
        <f>IFERROR(IF(#REF!="",0,#REF!),0)</f>
        <v>0</v>
      </c>
      <c r="Q796">
        <f>IFERROR(IF(#REF!="",0,#REF!+1),0)</f>
        <v>0</v>
      </c>
      <c r="R796">
        <f>IFERROR(IF(#REF!="",0,#REF!),0)</f>
        <v>0</v>
      </c>
    </row>
    <row r="797" spans="7:18" x14ac:dyDescent="0.3">
      <c r="G797">
        <f t="shared" si="61"/>
        <v>0</v>
      </c>
      <c r="H797">
        <f t="shared" si="62"/>
        <v>0</v>
      </c>
      <c r="I797">
        <f t="shared" si="63"/>
        <v>0</v>
      </c>
      <c r="J797">
        <f t="shared" si="64"/>
        <v>0</v>
      </c>
      <c r="K797">
        <f t="shared" si="65"/>
        <v>0</v>
      </c>
      <c r="L797">
        <f>IFERROR(IF(#REF!="",0,#REF!),0)</f>
        <v>0</v>
      </c>
      <c r="M797">
        <f>IFERROR(IF(#REF!="",0,#REF!+1),0)</f>
        <v>0</v>
      </c>
      <c r="N797">
        <f>IFERROR(IF(#REF!="",0,#REF!),0)</f>
        <v>0</v>
      </c>
      <c r="O797">
        <f>IFERROR(IF(#REF!="",0,#REF!+1),0)</f>
        <v>0</v>
      </c>
      <c r="P797">
        <f>IFERROR(IF(#REF!="",0,#REF!),0)</f>
        <v>0</v>
      </c>
      <c r="Q797">
        <f>IFERROR(IF(#REF!="",0,#REF!+1),0)</f>
        <v>0</v>
      </c>
      <c r="R797">
        <f>IFERROR(IF(#REF!="",0,#REF!),0)</f>
        <v>0</v>
      </c>
    </row>
    <row r="798" spans="7:18" x14ac:dyDescent="0.3">
      <c r="G798">
        <f t="shared" si="61"/>
        <v>0</v>
      </c>
      <c r="H798">
        <f t="shared" si="62"/>
        <v>0</v>
      </c>
      <c r="I798">
        <f t="shared" si="63"/>
        <v>0</v>
      </c>
      <c r="J798">
        <f t="shared" si="64"/>
        <v>0</v>
      </c>
      <c r="K798">
        <f t="shared" si="65"/>
        <v>0</v>
      </c>
      <c r="L798">
        <f>IFERROR(IF(#REF!="",0,#REF!),0)</f>
        <v>0</v>
      </c>
      <c r="M798">
        <f>IFERROR(IF(#REF!="",0,#REF!+1),0)</f>
        <v>0</v>
      </c>
      <c r="N798">
        <f>IFERROR(IF(#REF!="",0,#REF!),0)</f>
        <v>0</v>
      </c>
      <c r="O798">
        <f>IFERROR(IF(#REF!="",0,#REF!+1),0)</f>
        <v>0</v>
      </c>
      <c r="P798">
        <f>IFERROR(IF(#REF!="",0,#REF!),0)</f>
        <v>0</v>
      </c>
      <c r="Q798">
        <f>IFERROR(IF(#REF!="",0,#REF!+1),0)</f>
        <v>0</v>
      </c>
      <c r="R798">
        <f>IFERROR(IF(#REF!="",0,#REF!),0)</f>
        <v>0</v>
      </c>
    </row>
    <row r="799" spans="7:18" x14ac:dyDescent="0.3">
      <c r="G799">
        <f t="shared" si="61"/>
        <v>0</v>
      </c>
      <c r="H799">
        <f t="shared" si="62"/>
        <v>0</v>
      </c>
      <c r="I799">
        <f t="shared" si="63"/>
        <v>0</v>
      </c>
      <c r="J799">
        <f t="shared" si="64"/>
        <v>0</v>
      </c>
      <c r="K799">
        <f t="shared" si="65"/>
        <v>0</v>
      </c>
      <c r="L799">
        <f>IFERROR(IF(#REF!="",0,#REF!),0)</f>
        <v>0</v>
      </c>
      <c r="M799">
        <f>IFERROR(IF(#REF!="",0,#REF!+1),0)</f>
        <v>0</v>
      </c>
      <c r="N799">
        <f>IFERROR(IF(#REF!="",0,#REF!),0)</f>
        <v>0</v>
      </c>
      <c r="O799">
        <f>IFERROR(IF(#REF!="",0,#REF!+1),0)</f>
        <v>0</v>
      </c>
      <c r="P799">
        <f>IFERROR(IF(#REF!="",0,#REF!),0)</f>
        <v>0</v>
      </c>
      <c r="Q799">
        <f>IFERROR(IF(#REF!="",0,#REF!+1),0)</f>
        <v>0</v>
      </c>
      <c r="R799">
        <f>IFERROR(IF(#REF!="",0,#REF!),0)</f>
        <v>0</v>
      </c>
    </row>
    <row r="800" spans="7:18" x14ac:dyDescent="0.3">
      <c r="G800">
        <f t="shared" si="61"/>
        <v>0</v>
      </c>
      <c r="H800">
        <f t="shared" si="62"/>
        <v>0</v>
      </c>
      <c r="I800">
        <f t="shared" si="63"/>
        <v>0</v>
      </c>
      <c r="J800">
        <f t="shared" si="64"/>
        <v>0</v>
      </c>
      <c r="K800">
        <f t="shared" si="65"/>
        <v>0</v>
      </c>
      <c r="L800">
        <f>IFERROR(IF(#REF!="",0,#REF!),0)</f>
        <v>0</v>
      </c>
      <c r="M800">
        <f>IFERROR(IF(#REF!="",0,#REF!+1),0)</f>
        <v>0</v>
      </c>
      <c r="N800">
        <f>IFERROR(IF(#REF!="",0,#REF!),0)</f>
        <v>0</v>
      </c>
      <c r="O800">
        <f>IFERROR(IF(#REF!="",0,#REF!+1),0)</f>
        <v>0</v>
      </c>
      <c r="P800">
        <f>IFERROR(IF(#REF!="",0,#REF!),0)</f>
        <v>0</v>
      </c>
      <c r="Q800">
        <f>IFERROR(IF(#REF!="",0,#REF!+1),0)</f>
        <v>0</v>
      </c>
      <c r="R800">
        <f>IFERROR(IF(#REF!="",0,#REF!),0)</f>
        <v>0</v>
      </c>
    </row>
    <row r="801" spans="7:18" x14ac:dyDescent="0.3">
      <c r="G801">
        <f t="shared" si="61"/>
        <v>0</v>
      </c>
      <c r="H801">
        <f t="shared" si="62"/>
        <v>0</v>
      </c>
      <c r="I801">
        <f t="shared" si="63"/>
        <v>0</v>
      </c>
      <c r="J801">
        <f t="shared" si="64"/>
        <v>0</v>
      </c>
      <c r="K801">
        <f t="shared" si="65"/>
        <v>0</v>
      </c>
      <c r="L801">
        <f>IFERROR(IF(#REF!="",0,#REF!),0)</f>
        <v>0</v>
      </c>
      <c r="M801">
        <f>IFERROR(IF(#REF!="",0,#REF!+1),0)</f>
        <v>0</v>
      </c>
      <c r="N801">
        <f>IFERROR(IF(#REF!="",0,#REF!),0)</f>
        <v>0</v>
      </c>
      <c r="O801">
        <f>IFERROR(IF(#REF!="",0,#REF!+1),0)</f>
        <v>0</v>
      </c>
      <c r="P801">
        <f>IFERROR(IF(#REF!="",0,#REF!),0)</f>
        <v>0</v>
      </c>
      <c r="Q801">
        <f>IFERROR(IF(#REF!="",0,#REF!+1),0)</f>
        <v>0</v>
      </c>
      <c r="R801">
        <f>IFERROR(IF(#REF!="",0,#REF!),0)</f>
        <v>0</v>
      </c>
    </row>
    <row r="802" spans="7:18" x14ac:dyDescent="0.3">
      <c r="G802">
        <f t="shared" si="61"/>
        <v>0</v>
      </c>
      <c r="H802">
        <f t="shared" si="62"/>
        <v>0</v>
      </c>
      <c r="I802">
        <f t="shared" si="63"/>
        <v>0</v>
      </c>
      <c r="J802">
        <f t="shared" si="64"/>
        <v>0</v>
      </c>
      <c r="K802">
        <f t="shared" si="65"/>
        <v>0</v>
      </c>
      <c r="L802">
        <f>IFERROR(IF(#REF!="",0,#REF!),0)</f>
        <v>0</v>
      </c>
      <c r="M802">
        <f>IFERROR(IF(#REF!="",0,#REF!+1),0)</f>
        <v>0</v>
      </c>
      <c r="N802">
        <f>IFERROR(IF(#REF!="",0,#REF!),0)</f>
        <v>0</v>
      </c>
      <c r="O802">
        <f>IFERROR(IF(#REF!="",0,#REF!+1),0)</f>
        <v>0</v>
      </c>
      <c r="P802">
        <f>IFERROR(IF(#REF!="",0,#REF!),0)</f>
        <v>0</v>
      </c>
      <c r="Q802">
        <f>IFERROR(IF(#REF!="",0,#REF!+1),0)</f>
        <v>0</v>
      </c>
      <c r="R802">
        <f>IFERROR(IF(#REF!="",0,#REF!),0)</f>
        <v>0</v>
      </c>
    </row>
    <row r="803" spans="7:18" x14ac:dyDescent="0.3">
      <c r="G803">
        <f t="shared" si="61"/>
        <v>0</v>
      </c>
      <c r="H803">
        <f t="shared" si="62"/>
        <v>0</v>
      </c>
      <c r="I803">
        <f t="shared" si="63"/>
        <v>0</v>
      </c>
      <c r="J803">
        <f t="shared" si="64"/>
        <v>0</v>
      </c>
      <c r="K803">
        <f t="shared" si="65"/>
        <v>0</v>
      </c>
      <c r="L803">
        <f>IFERROR(IF(#REF!="",0,#REF!),0)</f>
        <v>0</v>
      </c>
      <c r="M803">
        <f>IFERROR(IF(#REF!="",0,#REF!+1),0)</f>
        <v>0</v>
      </c>
      <c r="N803">
        <f>IFERROR(IF(#REF!="",0,#REF!),0)</f>
        <v>0</v>
      </c>
      <c r="O803">
        <f>IFERROR(IF(#REF!="",0,#REF!+1),0)</f>
        <v>0</v>
      </c>
      <c r="P803">
        <f>IFERROR(IF(#REF!="",0,#REF!),0)</f>
        <v>0</v>
      </c>
      <c r="Q803">
        <f>IFERROR(IF(#REF!="",0,#REF!+1),0)</f>
        <v>0</v>
      </c>
      <c r="R803">
        <f>IFERROR(IF(#REF!="",0,#REF!),0)</f>
        <v>0</v>
      </c>
    </row>
    <row r="804" spans="7:18" x14ac:dyDescent="0.3">
      <c r="G804">
        <f t="shared" si="61"/>
        <v>0</v>
      </c>
      <c r="H804">
        <f t="shared" si="62"/>
        <v>0</v>
      </c>
      <c r="I804">
        <f t="shared" si="63"/>
        <v>0</v>
      </c>
      <c r="J804">
        <f t="shared" si="64"/>
        <v>0</v>
      </c>
      <c r="K804">
        <f t="shared" si="65"/>
        <v>0</v>
      </c>
      <c r="L804">
        <f>IFERROR(IF(#REF!="",0,#REF!),0)</f>
        <v>0</v>
      </c>
      <c r="M804">
        <f>IFERROR(IF(#REF!="",0,#REF!+1),0)</f>
        <v>0</v>
      </c>
      <c r="N804">
        <f>IFERROR(IF(#REF!="",0,#REF!),0)</f>
        <v>0</v>
      </c>
      <c r="O804">
        <f>IFERROR(IF(#REF!="",0,#REF!+1),0)</f>
        <v>0</v>
      </c>
      <c r="P804">
        <f>IFERROR(IF(#REF!="",0,#REF!),0)</f>
        <v>0</v>
      </c>
      <c r="Q804">
        <f>IFERROR(IF(#REF!="",0,#REF!+1),0)</f>
        <v>0</v>
      </c>
      <c r="R804">
        <f>IFERROR(IF(#REF!="",0,#REF!),0)</f>
        <v>0</v>
      </c>
    </row>
    <row r="805" spans="7:18" x14ac:dyDescent="0.3">
      <c r="G805">
        <f t="shared" si="61"/>
        <v>0</v>
      </c>
      <c r="H805">
        <f t="shared" si="62"/>
        <v>0</v>
      </c>
      <c r="I805">
        <f t="shared" si="63"/>
        <v>0</v>
      </c>
      <c r="J805">
        <f t="shared" si="64"/>
        <v>0</v>
      </c>
      <c r="K805">
        <f t="shared" si="65"/>
        <v>0</v>
      </c>
      <c r="L805">
        <f>IFERROR(IF(#REF!="",0,#REF!),0)</f>
        <v>0</v>
      </c>
      <c r="M805">
        <f>IFERROR(IF(#REF!="",0,#REF!+1),0)</f>
        <v>0</v>
      </c>
      <c r="N805">
        <f>IFERROR(IF(#REF!="",0,#REF!),0)</f>
        <v>0</v>
      </c>
      <c r="O805">
        <f>IFERROR(IF(#REF!="",0,#REF!+1),0)</f>
        <v>0</v>
      </c>
      <c r="P805">
        <f>IFERROR(IF(#REF!="",0,#REF!),0)</f>
        <v>0</v>
      </c>
      <c r="Q805">
        <f>IFERROR(IF(#REF!="",0,#REF!+1),0)</f>
        <v>0</v>
      </c>
      <c r="R805">
        <f>IFERROR(IF(#REF!="",0,#REF!),0)</f>
        <v>0</v>
      </c>
    </row>
    <row r="806" spans="7:18" x14ac:dyDescent="0.3">
      <c r="G806">
        <f t="shared" si="61"/>
        <v>0</v>
      </c>
      <c r="H806">
        <f t="shared" si="62"/>
        <v>0</v>
      </c>
      <c r="I806">
        <f t="shared" si="63"/>
        <v>0</v>
      </c>
      <c r="J806">
        <f t="shared" si="64"/>
        <v>0</v>
      </c>
      <c r="K806">
        <f t="shared" si="65"/>
        <v>0</v>
      </c>
      <c r="L806">
        <f>IFERROR(IF(#REF!="",0,#REF!),0)</f>
        <v>0</v>
      </c>
      <c r="M806">
        <f>IFERROR(IF(#REF!="",0,#REF!+1),0)</f>
        <v>0</v>
      </c>
      <c r="N806">
        <f>IFERROR(IF(#REF!="",0,#REF!),0)</f>
        <v>0</v>
      </c>
      <c r="O806">
        <f>IFERROR(IF(#REF!="",0,#REF!+1),0)</f>
        <v>0</v>
      </c>
      <c r="P806">
        <f>IFERROR(IF(#REF!="",0,#REF!),0)</f>
        <v>0</v>
      </c>
      <c r="Q806">
        <f>IFERROR(IF(#REF!="",0,#REF!+1),0)</f>
        <v>0</v>
      </c>
      <c r="R806">
        <f>IFERROR(IF(#REF!="",0,#REF!),0)</f>
        <v>0</v>
      </c>
    </row>
    <row r="807" spans="7:18" x14ac:dyDescent="0.3">
      <c r="G807">
        <f t="shared" si="61"/>
        <v>0</v>
      </c>
      <c r="H807">
        <f t="shared" si="62"/>
        <v>0</v>
      </c>
      <c r="I807">
        <f t="shared" si="63"/>
        <v>0</v>
      </c>
      <c r="J807">
        <f t="shared" si="64"/>
        <v>0</v>
      </c>
      <c r="K807">
        <f t="shared" si="65"/>
        <v>0</v>
      </c>
      <c r="L807">
        <f>IFERROR(IF(#REF!="",0,#REF!),0)</f>
        <v>0</v>
      </c>
      <c r="M807">
        <f>IFERROR(IF(#REF!="",0,#REF!+1),0)</f>
        <v>0</v>
      </c>
      <c r="N807">
        <f>IFERROR(IF(#REF!="",0,#REF!),0)</f>
        <v>0</v>
      </c>
      <c r="O807">
        <f>IFERROR(IF(#REF!="",0,#REF!+1),0)</f>
        <v>0</v>
      </c>
      <c r="P807">
        <f>IFERROR(IF(#REF!="",0,#REF!),0)</f>
        <v>0</v>
      </c>
      <c r="Q807">
        <f>IFERROR(IF(#REF!="",0,#REF!+1),0)</f>
        <v>0</v>
      </c>
      <c r="R807">
        <f>IFERROR(IF(#REF!="",0,#REF!),0)</f>
        <v>0</v>
      </c>
    </row>
    <row r="808" spans="7:18" x14ac:dyDescent="0.3">
      <c r="G808">
        <f t="shared" si="61"/>
        <v>0</v>
      </c>
      <c r="H808">
        <f t="shared" si="62"/>
        <v>0</v>
      </c>
      <c r="I808">
        <f t="shared" si="63"/>
        <v>0</v>
      </c>
      <c r="J808">
        <f t="shared" si="64"/>
        <v>0</v>
      </c>
      <c r="K808">
        <f t="shared" si="65"/>
        <v>0</v>
      </c>
      <c r="L808">
        <f>IFERROR(IF(#REF!="",0,#REF!),0)</f>
        <v>0</v>
      </c>
      <c r="M808">
        <f>IFERROR(IF(#REF!="",0,#REF!+1),0)</f>
        <v>0</v>
      </c>
      <c r="N808">
        <f>IFERROR(IF(#REF!="",0,#REF!),0)</f>
        <v>0</v>
      </c>
      <c r="O808">
        <f>IFERROR(IF(#REF!="",0,#REF!+1),0)</f>
        <v>0</v>
      </c>
      <c r="P808">
        <f>IFERROR(IF(#REF!="",0,#REF!),0)</f>
        <v>0</v>
      </c>
      <c r="Q808">
        <f>IFERROR(IF(#REF!="",0,#REF!+1),0)</f>
        <v>0</v>
      </c>
      <c r="R808">
        <f>IFERROR(IF(#REF!="",0,#REF!),0)</f>
        <v>0</v>
      </c>
    </row>
    <row r="809" spans="7:18" x14ac:dyDescent="0.3">
      <c r="G809">
        <f t="shared" si="61"/>
        <v>0</v>
      </c>
      <c r="H809">
        <f t="shared" si="62"/>
        <v>0</v>
      </c>
      <c r="I809">
        <f t="shared" si="63"/>
        <v>0</v>
      </c>
      <c r="J809">
        <f t="shared" si="64"/>
        <v>0</v>
      </c>
      <c r="K809">
        <f t="shared" si="65"/>
        <v>0</v>
      </c>
      <c r="L809">
        <f>IFERROR(IF(#REF!="",0,#REF!),0)</f>
        <v>0</v>
      </c>
      <c r="M809">
        <f>IFERROR(IF(#REF!="",0,#REF!+1),0)</f>
        <v>0</v>
      </c>
      <c r="N809">
        <f>IFERROR(IF(#REF!="",0,#REF!),0)</f>
        <v>0</v>
      </c>
      <c r="O809">
        <f>IFERROR(IF(#REF!="",0,#REF!+1),0)</f>
        <v>0</v>
      </c>
      <c r="P809">
        <f>IFERROR(IF(#REF!="",0,#REF!),0)</f>
        <v>0</v>
      </c>
      <c r="Q809">
        <f>IFERROR(IF(#REF!="",0,#REF!+1),0)</f>
        <v>0</v>
      </c>
      <c r="R809">
        <f>IFERROR(IF(#REF!="",0,#REF!),0)</f>
        <v>0</v>
      </c>
    </row>
    <row r="810" spans="7:18" x14ac:dyDescent="0.3">
      <c r="G810">
        <f t="shared" si="61"/>
        <v>0</v>
      </c>
      <c r="H810">
        <f t="shared" si="62"/>
        <v>0</v>
      </c>
      <c r="I810">
        <f t="shared" si="63"/>
        <v>0</v>
      </c>
      <c r="J810">
        <f t="shared" si="64"/>
        <v>0</v>
      </c>
      <c r="K810">
        <f t="shared" si="65"/>
        <v>0</v>
      </c>
      <c r="L810">
        <f>IFERROR(IF(#REF!="",0,#REF!),0)</f>
        <v>0</v>
      </c>
      <c r="M810">
        <f>IFERROR(IF(#REF!="",0,#REF!+1),0)</f>
        <v>0</v>
      </c>
      <c r="N810">
        <f>IFERROR(IF(#REF!="",0,#REF!),0)</f>
        <v>0</v>
      </c>
      <c r="O810">
        <f>IFERROR(IF(#REF!="",0,#REF!+1),0)</f>
        <v>0</v>
      </c>
      <c r="P810">
        <f>IFERROR(IF(#REF!="",0,#REF!),0)</f>
        <v>0</v>
      </c>
      <c r="Q810">
        <f>IFERROR(IF(#REF!="",0,#REF!+1),0)</f>
        <v>0</v>
      </c>
      <c r="R810">
        <f>IFERROR(IF(#REF!="",0,#REF!),0)</f>
        <v>0</v>
      </c>
    </row>
    <row r="811" spans="7:18" x14ac:dyDescent="0.3">
      <c r="G811">
        <f t="shared" si="61"/>
        <v>0</v>
      </c>
      <c r="H811">
        <f t="shared" si="62"/>
        <v>0</v>
      </c>
      <c r="I811">
        <f t="shared" si="63"/>
        <v>0</v>
      </c>
      <c r="J811">
        <f t="shared" si="64"/>
        <v>0</v>
      </c>
      <c r="K811">
        <f t="shared" si="65"/>
        <v>0</v>
      </c>
      <c r="L811">
        <f>IFERROR(IF(#REF!="",0,#REF!),0)</f>
        <v>0</v>
      </c>
      <c r="M811">
        <f>IFERROR(IF(#REF!="",0,#REF!+1),0)</f>
        <v>0</v>
      </c>
      <c r="N811">
        <f>IFERROR(IF(#REF!="",0,#REF!),0)</f>
        <v>0</v>
      </c>
      <c r="O811">
        <f>IFERROR(IF(#REF!="",0,#REF!+1),0)</f>
        <v>0</v>
      </c>
      <c r="P811">
        <f>IFERROR(IF(#REF!="",0,#REF!),0)</f>
        <v>0</v>
      </c>
      <c r="Q811">
        <f>IFERROR(IF(#REF!="",0,#REF!+1),0)</f>
        <v>0</v>
      </c>
      <c r="R811">
        <f>IFERROR(IF(#REF!="",0,#REF!),0)</f>
        <v>0</v>
      </c>
    </row>
    <row r="812" spans="7:18" x14ac:dyDescent="0.3">
      <c r="G812">
        <f t="shared" si="61"/>
        <v>0</v>
      </c>
      <c r="H812">
        <f t="shared" si="62"/>
        <v>0</v>
      </c>
      <c r="I812">
        <f t="shared" si="63"/>
        <v>0</v>
      </c>
      <c r="J812">
        <f t="shared" si="64"/>
        <v>0</v>
      </c>
      <c r="K812">
        <f t="shared" si="65"/>
        <v>0</v>
      </c>
      <c r="L812">
        <f>IFERROR(IF(#REF!="",0,#REF!),0)</f>
        <v>0</v>
      </c>
      <c r="M812">
        <f>IFERROR(IF(#REF!="",0,#REF!+1),0)</f>
        <v>0</v>
      </c>
      <c r="N812">
        <f>IFERROR(IF(#REF!="",0,#REF!),0)</f>
        <v>0</v>
      </c>
      <c r="O812">
        <f>IFERROR(IF(#REF!="",0,#REF!+1),0)</f>
        <v>0</v>
      </c>
      <c r="P812">
        <f>IFERROR(IF(#REF!="",0,#REF!),0)</f>
        <v>0</v>
      </c>
      <c r="Q812">
        <f>IFERROR(IF(#REF!="",0,#REF!+1),0)</f>
        <v>0</v>
      </c>
      <c r="R812">
        <f>IFERROR(IF(#REF!="",0,#REF!),0)</f>
        <v>0</v>
      </c>
    </row>
    <row r="813" spans="7:18" x14ac:dyDescent="0.3">
      <c r="G813">
        <f t="shared" si="61"/>
        <v>0</v>
      </c>
      <c r="H813">
        <f t="shared" si="62"/>
        <v>0</v>
      </c>
      <c r="I813">
        <f t="shared" si="63"/>
        <v>0</v>
      </c>
      <c r="J813">
        <f t="shared" si="64"/>
        <v>0</v>
      </c>
      <c r="K813">
        <f t="shared" si="65"/>
        <v>0</v>
      </c>
      <c r="L813">
        <f>IFERROR(IF(#REF!="",0,#REF!),0)</f>
        <v>0</v>
      </c>
      <c r="M813">
        <f>IFERROR(IF(#REF!="",0,#REF!+1),0)</f>
        <v>0</v>
      </c>
      <c r="N813">
        <f>IFERROR(IF(#REF!="",0,#REF!),0)</f>
        <v>0</v>
      </c>
      <c r="O813">
        <f>IFERROR(IF(#REF!="",0,#REF!+1),0)</f>
        <v>0</v>
      </c>
      <c r="P813">
        <f>IFERROR(IF(#REF!="",0,#REF!),0)</f>
        <v>0</v>
      </c>
      <c r="Q813">
        <f>IFERROR(IF(#REF!="",0,#REF!+1),0)</f>
        <v>0</v>
      </c>
      <c r="R813">
        <f>IFERROR(IF(#REF!="",0,#REF!),0)</f>
        <v>0</v>
      </c>
    </row>
    <row r="814" spans="7:18" x14ac:dyDescent="0.3">
      <c r="G814">
        <f t="shared" si="61"/>
        <v>0</v>
      </c>
      <c r="H814">
        <f t="shared" si="62"/>
        <v>0</v>
      </c>
      <c r="I814">
        <f t="shared" si="63"/>
        <v>0</v>
      </c>
      <c r="J814">
        <f t="shared" si="64"/>
        <v>0</v>
      </c>
      <c r="K814">
        <f t="shared" si="65"/>
        <v>0</v>
      </c>
      <c r="L814">
        <f>IFERROR(IF(#REF!="",0,#REF!),0)</f>
        <v>0</v>
      </c>
      <c r="M814">
        <f>IFERROR(IF(#REF!="",0,#REF!+1),0)</f>
        <v>0</v>
      </c>
      <c r="N814">
        <f>IFERROR(IF(#REF!="",0,#REF!),0)</f>
        <v>0</v>
      </c>
      <c r="O814">
        <f>IFERROR(IF(#REF!="",0,#REF!+1),0)</f>
        <v>0</v>
      </c>
      <c r="P814">
        <f>IFERROR(IF(#REF!="",0,#REF!),0)</f>
        <v>0</v>
      </c>
      <c r="Q814">
        <f>IFERROR(IF(#REF!="",0,#REF!+1),0)</f>
        <v>0</v>
      </c>
      <c r="R814">
        <f>IFERROR(IF(#REF!="",0,#REF!),0)</f>
        <v>0</v>
      </c>
    </row>
    <row r="815" spans="7:18" x14ac:dyDescent="0.3">
      <c r="G815">
        <f t="shared" si="61"/>
        <v>0</v>
      </c>
      <c r="H815">
        <f t="shared" si="62"/>
        <v>0</v>
      </c>
      <c r="I815">
        <f t="shared" si="63"/>
        <v>0</v>
      </c>
      <c r="J815">
        <f t="shared" si="64"/>
        <v>0</v>
      </c>
      <c r="K815">
        <f t="shared" si="65"/>
        <v>0</v>
      </c>
      <c r="L815">
        <f>IFERROR(IF(#REF!="",0,#REF!),0)</f>
        <v>0</v>
      </c>
      <c r="M815">
        <f>IFERROR(IF(#REF!="",0,#REF!+1),0)</f>
        <v>0</v>
      </c>
      <c r="N815">
        <f>IFERROR(IF(#REF!="",0,#REF!),0)</f>
        <v>0</v>
      </c>
      <c r="O815">
        <f>IFERROR(IF(#REF!="",0,#REF!+1),0)</f>
        <v>0</v>
      </c>
      <c r="P815">
        <f>IFERROR(IF(#REF!="",0,#REF!),0)</f>
        <v>0</v>
      </c>
      <c r="Q815">
        <f>IFERROR(IF(#REF!="",0,#REF!+1),0)</f>
        <v>0</v>
      </c>
      <c r="R815">
        <f>IFERROR(IF(#REF!="",0,#REF!),0)</f>
        <v>0</v>
      </c>
    </row>
    <row r="816" spans="7:18" x14ac:dyDescent="0.3">
      <c r="G816">
        <f t="shared" si="61"/>
        <v>0</v>
      </c>
      <c r="H816">
        <f t="shared" si="62"/>
        <v>0</v>
      </c>
      <c r="I816">
        <f t="shared" si="63"/>
        <v>0</v>
      </c>
      <c r="J816">
        <f t="shared" si="64"/>
        <v>0</v>
      </c>
      <c r="K816">
        <f t="shared" si="65"/>
        <v>0</v>
      </c>
      <c r="L816">
        <f>IFERROR(IF(#REF!="",0,#REF!),0)</f>
        <v>0</v>
      </c>
      <c r="M816">
        <f>IFERROR(IF(#REF!="",0,#REF!+1),0)</f>
        <v>0</v>
      </c>
      <c r="N816">
        <f>IFERROR(IF(#REF!="",0,#REF!),0)</f>
        <v>0</v>
      </c>
      <c r="O816">
        <f>IFERROR(IF(#REF!="",0,#REF!+1),0)</f>
        <v>0</v>
      </c>
      <c r="P816">
        <f>IFERROR(IF(#REF!="",0,#REF!),0)</f>
        <v>0</v>
      </c>
      <c r="Q816">
        <f>IFERROR(IF(#REF!="",0,#REF!+1),0)</f>
        <v>0</v>
      </c>
      <c r="R816">
        <f>IFERROR(IF(#REF!="",0,#REF!),0)</f>
        <v>0</v>
      </c>
    </row>
    <row r="817" spans="7:18" x14ac:dyDescent="0.3">
      <c r="G817">
        <f t="shared" si="61"/>
        <v>0</v>
      </c>
      <c r="H817">
        <f t="shared" si="62"/>
        <v>0</v>
      </c>
      <c r="I817">
        <f t="shared" si="63"/>
        <v>0</v>
      </c>
      <c r="J817">
        <f t="shared" si="64"/>
        <v>0</v>
      </c>
      <c r="K817">
        <f t="shared" si="65"/>
        <v>0</v>
      </c>
      <c r="L817">
        <f>IFERROR(IF(#REF!="",0,#REF!),0)</f>
        <v>0</v>
      </c>
      <c r="M817">
        <f>IFERROR(IF(#REF!="",0,#REF!+1),0)</f>
        <v>0</v>
      </c>
      <c r="N817">
        <f>IFERROR(IF(#REF!="",0,#REF!),0)</f>
        <v>0</v>
      </c>
      <c r="O817">
        <f>IFERROR(IF(#REF!="",0,#REF!+1),0)</f>
        <v>0</v>
      </c>
      <c r="P817">
        <f>IFERROR(IF(#REF!="",0,#REF!),0)</f>
        <v>0</v>
      </c>
      <c r="Q817">
        <f>IFERROR(IF(#REF!="",0,#REF!+1),0)</f>
        <v>0</v>
      </c>
      <c r="R817">
        <f>IFERROR(IF(#REF!="",0,#REF!),0)</f>
        <v>0</v>
      </c>
    </row>
    <row r="818" spans="7:18" x14ac:dyDescent="0.3">
      <c r="G818">
        <f t="shared" si="61"/>
        <v>0</v>
      </c>
      <c r="H818">
        <f t="shared" si="62"/>
        <v>0</v>
      </c>
      <c r="I818">
        <f t="shared" si="63"/>
        <v>0</v>
      </c>
      <c r="J818">
        <f t="shared" si="64"/>
        <v>0</v>
      </c>
      <c r="K818">
        <f t="shared" si="65"/>
        <v>0</v>
      </c>
      <c r="L818">
        <f>IFERROR(IF(#REF!="",0,#REF!),0)</f>
        <v>0</v>
      </c>
      <c r="M818">
        <f>IFERROR(IF(#REF!="",0,#REF!+1),0)</f>
        <v>0</v>
      </c>
      <c r="N818">
        <f>IFERROR(IF(#REF!="",0,#REF!),0)</f>
        <v>0</v>
      </c>
      <c r="O818">
        <f>IFERROR(IF(#REF!="",0,#REF!+1),0)</f>
        <v>0</v>
      </c>
      <c r="P818">
        <f>IFERROR(IF(#REF!="",0,#REF!),0)</f>
        <v>0</v>
      </c>
      <c r="Q818">
        <f>IFERROR(IF(#REF!="",0,#REF!+1),0)</f>
        <v>0</v>
      </c>
      <c r="R818">
        <f>IFERROR(IF(#REF!="",0,#REF!),0)</f>
        <v>0</v>
      </c>
    </row>
    <row r="819" spans="7:18" x14ac:dyDescent="0.3">
      <c r="G819">
        <f t="shared" si="61"/>
        <v>0</v>
      </c>
      <c r="H819">
        <f t="shared" si="62"/>
        <v>0</v>
      </c>
      <c r="I819">
        <f t="shared" si="63"/>
        <v>0</v>
      </c>
      <c r="J819">
        <f t="shared" si="64"/>
        <v>0</v>
      </c>
      <c r="K819">
        <f t="shared" si="65"/>
        <v>0</v>
      </c>
      <c r="L819">
        <f>IFERROR(IF(#REF!="",0,#REF!),0)</f>
        <v>0</v>
      </c>
      <c r="M819">
        <f>IFERROR(IF(#REF!="",0,#REF!+1),0)</f>
        <v>0</v>
      </c>
      <c r="N819">
        <f>IFERROR(IF(#REF!="",0,#REF!),0)</f>
        <v>0</v>
      </c>
      <c r="O819">
        <f>IFERROR(IF(#REF!="",0,#REF!+1),0)</f>
        <v>0</v>
      </c>
      <c r="P819">
        <f>IFERROR(IF(#REF!="",0,#REF!),0)</f>
        <v>0</v>
      </c>
      <c r="Q819">
        <f>IFERROR(IF(#REF!="",0,#REF!+1),0)</f>
        <v>0</v>
      </c>
      <c r="R819">
        <f>IFERROR(IF(#REF!="",0,#REF!),0)</f>
        <v>0</v>
      </c>
    </row>
    <row r="820" spans="7:18" x14ac:dyDescent="0.3">
      <c r="G820">
        <f t="shared" si="61"/>
        <v>0</v>
      </c>
      <c r="H820">
        <f t="shared" si="62"/>
        <v>0</v>
      </c>
      <c r="I820">
        <f t="shared" si="63"/>
        <v>0</v>
      </c>
      <c r="J820">
        <f t="shared" si="64"/>
        <v>0</v>
      </c>
      <c r="K820">
        <f t="shared" si="65"/>
        <v>0</v>
      </c>
      <c r="L820">
        <f>IFERROR(IF(#REF!="",0,#REF!),0)</f>
        <v>0</v>
      </c>
      <c r="M820">
        <f>IFERROR(IF(#REF!="",0,#REF!+1),0)</f>
        <v>0</v>
      </c>
      <c r="N820">
        <f>IFERROR(IF(#REF!="",0,#REF!),0)</f>
        <v>0</v>
      </c>
      <c r="O820">
        <f>IFERROR(IF(#REF!="",0,#REF!+1),0)</f>
        <v>0</v>
      </c>
      <c r="P820">
        <f>IFERROR(IF(#REF!="",0,#REF!),0)</f>
        <v>0</v>
      </c>
      <c r="Q820">
        <f>IFERROR(IF(#REF!="",0,#REF!+1),0)</f>
        <v>0</v>
      </c>
      <c r="R820">
        <f>IFERROR(IF(#REF!="",0,#REF!),0)</f>
        <v>0</v>
      </c>
    </row>
    <row r="821" spans="7:18" x14ac:dyDescent="0.3">
      <c r="G821">
        <f t="shared" si="61"/>
        <v>0</v>
      </c>
      <c r="H821">
        <f t="shared" si="62"/>
        <v>0</v>
      </c>
      <c r="I821">
        <f t="shared" si="63"/>
        <v>0</v>
      </c>
      <c r="J821">
        <f t="shared" si="64"/>
        <v>0</v>
      </c>
      <c r="K821">
        <f t="shared" si="65"/>
        <v>0</v>
      </c>
      <c r="L821">
        <f>IFERROR(IF(#REF!="",0,#REF!),0)</f>
        <v>0</v>
      </c>
      <c r="M821">
        <f>IFERROR(IF(#REF!="",0,#REF!+1),0)</f>
        <v>0</v>
      </c>
      <c r="N821">
        <f>IFERROR(IF(#REF!="",0,#REF!),0)</f>
        <v>0</v>
      </c>
      <c r="O821">
        <f>IFERROR(IF(#REF!="",0,#REF!+1),0)</f>
        <v>0</v>
      </c>
      <c r="P821">
        <f>IFERROR(IF(#REF!="",0,#REF!),0)</f>
        <v>0</v>
      </c>
      <c r="Q821">
        <f>IFERROR(IF(#REF!="",0,#REF!+1),0)</f>
        <v>0</v>
      </c>
      <c r="R821">
        <f>IFERROR(IF(#REF!="",0,#REF!),0)</f>
        <v>0</v>
      </c>
    </row>
    <row r="822" spans="7:18" x14ac:dyDescent="0.3">
      <c r="G822">
        <f t="shared" si="61"/>
        <v>0</v>
      </c>
      <c r="H822">
        <f t="shared" si="62"/>
        <v>0</v>
      </c>
      <c r="I822">
        <f t="shared" si="63"/>
        <v>0</v>
      </c>
      <c r="J822">
        <f t="shared" si="64"/>
        <v>0</v>
      </c>
      <c r="K822">
        <f t="shared" si="65"/>
        <v>0</v>
      </c>
      <c r="L822">
        <f>IFERROR(IF(#REF!="",0,#REF!),0)</f>
        <v>0</v>
      </c>
      <c r="M822">
        <f>IFERROR(IF(#REF!="",0,#REF!+1),0)</f>
        <v>0</v>
      </c>
      <c r="N822">
        <f>IFERROR(IF(#REF!="",0,#REF!),0)</f>
        <v>0</v>
      </c>
      <c r="O822">
        <f>IFERROR(IF(#REF!="",0,#REF!+1),0)</f>
        <v>0</v>
      </c>
      <c r="P822">
        <f>IFERROR(IF(#REF!="",0,#REF!),0)</f>
        <v>0</v>
      </c>
      <c r="Q822">
        <f>IFERROR(IF(#REF!="",0,#REF!+1),0)</f>
        <v>0</v>
      </c>
      <c r="R822">
        <f>IFERROR(IF(#REF!="",0,#REF!),0)</f>
        <v>0</v>
      </c>
    </row>
    <row r="823" spans="7:18" x14ac:dyDescent="0.3">
      <c r="G823">
        <f t="shared" si="61"/>
        <v>0</v>
      </c>
      <c r="H823">
        <f t="shared" si="62"/>
        <v>0</v>
      </c>
      <c r="I823">
        <f t="shared" si="63"/>
        <v>0</v>
      </c>
      <c r="J823">
        <f t="shared" si="64"/>
        <v>0</v>
      </c>
      <c r="K823">
        <f t="shared" si="65"/>
        <v>0</v>
      </c>
      <c r="L823">
        <f>IFERROR(IF(#REF!="",0,#REF!),0)</f>
        <v>0</v>
      </c>
      <c r="M823">
        <f>IFERROR(IF(#REF!="",0,#REF!+1),0)</f>
        <v>0</v>
      </c>
      <c r="N823">
        <f>IFERROR(IF(#REF!="",0,#REF!),0)</f>
        <v>0</v>
      </c>
      <c r="O823">
        <f>IFERROR(IF(#REF!="",0,#REF!+1),0)</f>
        <v>0</v>
      </c>
      <c r="P823">
        <f>IFERROR(IF(#REF!="",0,#REF!),0)</f>
        <v>0</v>
      </c>
      <c r="Q823">
        <f>IFERROR(IF(#REF!="",0,#REF!+1),0)</f>
        <v>0</v>
      </c>
      <c r="R823">
        <f>IFERROR(IF(#REF!="",0,#REF!),0)</f>
        <v>0</v>
      </c>
    </row>
    <row r="824" spans="7:18" x14ac:dyDescent="0.3">
      <c r="G824">
        <f t="shared" si="61"/>
        <v>0</v>
      </c>
      <c r="H824">
        <f t="shared" si="62"/>
        <v>0</v>
      </c>
      <c r="I824">
        <f t="shared" si="63"/>
        <v>0</v>
      </c>
      <c r="J824">
        <f t="shared" si="64"/>
        <v>0</v>
      </c>
      <c r="K824">
        <f t="shared" si="65"/>
        <v>0</v>
      </c>
      <c r="L824">
        <f>IFERROR(IF(#REF!="",0,#REF!),0)</f>
        <v>0</v>
      </c>
      <c r="M824">
        <f>IFERROR(IF(#REF!="",0,#REF!+1),0)</f>
        <v>0</v>
      </c>
      <c r="N824">
        <f>IFERROR(IF(#REF!="",0,#REF!),0)</f>
        <v>0</v>
      </c>
      <c r="O824">
        <f>IFERROR(IF(#REF!="",0,#REF!+1),0)</f>
        <v>0</v>
      </c>
      <c r="P824">
        <f>IFERROR(IF(#REF!="",0,#REF!),0)</f>
        <v>0</v>
      </c>
      <c r="Q824">
        <f>IFERROR(IF(#REF!="",0,#REF!+1),0)</f>
        <v>0</v>
      </c>
      <c r="R824">
        <f>IFERROR(IF(#REF!="",0,#REF!),0)</f>
        <v>0</v>
      </c>
    </row>
    <row r="825" spans="7:18" x14ac:dyDescent="0.3">
      <c r="G825">
        <f t="shared" si="61"/>
        <v>0</v>
      </c>
      <c r="H825">
        <f t="shared" si="62"/>
        <v>0</v>
      </c>
      <c r="I825">
        <f t="shared" si="63"/>
        <v>0</v>
      </c>
      <c r="J825">
        <f t="shared" si="64"/>
        <v>0</v>
      </c>
      <c r="K825">
        <f t="shared" si="65"/>
        <v>0</v>
      </c>
      <c r="L825">
        <f>IFERROR(IF(#REF!="",0,#REF!),0)</f>
        <v>0</v>
      </c>
      <c r="M825">
        <f>IFERROR(IF(#REF!="",0,#REF!+1),0)</f>
        <v>0</v>
      </c>
      <c r="N825">
        <f>IFERROR(IF(#REF!="",0,#REF!),0)</f>
        <v>0</v>
      </c>
      <c r="O825">
        <f>IFERROR(IF(#REF!="",0,#REF!+1),0)</f>
        <v>0</v>
      </c>
      <c r="P825">
        <f>IFERROR(IF(#REF!="",0,#REF!),0)</f>
        <v>0</v>
      </c>
      <c r="Q825">
        <f>IFERROR(IF(#REF!="",0,#REF!+1),0)</f>
        <v>0</v>
      </c>
      <c r="R825">
        <f>IFERROR(IF(#REF!="",0,#REF!),0)</f>
        <v>0</v>
      </c>
    </row>
    <row r="826" spans="7:18" x14ac:dyDescent="0.3">
      <c r="G826">
        <f t="shared" si="61"/>
        <v>0</v>
      </c>
      <c r="H826">
        <f t="shared" si="62"/>
        <v>0</v>
      </c>
      <c r="I826">
        <f t="shared" si="63"/>
        <v>0</v>
      </c>
      <c r="J826">
        <f t="shared" si="64"/>
        <v>0</v>
      </c>
      <c r="K826">
        <f t="shared" si="65"/>
        <v>0</v>
      </c>
      <c r="L826">
        <f>IFERROR(IF(#REF!="",0,#REF!),0)</f>
        <v>0</v>
      </c>
      <c r="M826">
        <f>IFERROR(IF(#REF!="",0,#REF!+1),0)</f>
        <v>0</v>
      </c>
      <c r="N826">
        <f>IFERROR(IF(#REF!="",0,#REF!),0)</f>
        <v>0</v>
      </c>
      <c r="O826">
        <f>IFERROR(IF(#REF!="",0,#REF!+1),0)</f>
        <v>0</v>
      </c>
      <c r="P826">
        <f>IFERROR(IF(#REF!="",0,#REF!),0)</f>
        <v>0</v>
      </c>
      <c r="Q826">
        <f>IFERROR(IF(#REF!="",0,#REF!+1),0)</f>
        <v>0</v>
      </c>
      <c r="R826">
        <f>IFERROR(IF(#REF!="",0,#REF!),0)</f>
        <v>0</v>
      </c>
    </row>
    <row r="827" spans="7:18" x14ac:dyDescent="0.3">
      <c r="G827">
        <f t="shared" si="61"/>
        <v>0</v>
      </c>
      <c r="H827">
        <f t="shared" si="62"/>
        <v>0</v>
      </c>
      <c r="I827">
        <f t="shared" si="63"/>
        <v>0</v>
      </c>
      <c r="J827">
        <f t="shared" si="64"/>
        <v>0</v>
      </c>
      <c r="K827">
        <f t="shared" si="65"/>
        <v>0</v>
      </c>
      <c r="L827">
        <f>IFERROR(IF(#REF!="",0,#REF!),0)</f>
        <v>0</v>
      </c>
      <c r="M827">
        <f>IFERROR(IF(#REF!="",0,#REF!+1),0)</f>
        <v>0</v>
      </c>
      <c r="N827">
        <f>IFERROR(IF(#REF!="",0,#REF!),0)</f>
        <v>0</v>
      </c>
      <c r="O827">
        <f>IFERROR(IF(#REF!="",0,#REF!+1),0)</f>
        <v>0</v>
      </c>
      <c r="P827">
        <f>IFERROR(IF(#REF!="",0,#REF!),0)</f>
        <v>0</v>
      </c>
      <c r="Q827">
        <f>IFERROR(IF(#REF!="",0,#REF!+1),0)</f>
        <v>0</v>
      </c>
      <c r="R827">
        <f>IFERROR(IF(#REF!="",0,#REF!),0)</f>
        <v>0</v>
      </c>
    </row>
    <row r="828" spans="7:18" x14ac:dyDescent="0.3">
      <c r="G828">
        <f t="shared" si="61"/>
        <v>0</v>
      </c>
      <c r="H828">
        <f t="shared" si="62"/>
        <v>0</v>
      </c>
      <c r="I828">
        <f t="shared" si="63"/>
        <v>0</v>
      </c>
      <c r="J828">
        <f t="shared" si="64"/>
        <v>0</v>
      </c>
      <c r="K828">
        <f t="shared" si="65"/>
        <v>0</v>
      </c>
      <c r="L828">
        <f>IFERROR(IF(#REF!="",0,#REF!),0)</f>
        <v>0</v>
      </c>
      <c r="M828">
        <f>IFERROR(IF(#REF!="",0,#REF!+1),0)</f>
        <v>0</v>
      </c>
      <c r="N828">
        <f>IFERROR(IF(#REF!="",0,#REF!),0)</f>
        <v>0</v>
      </c>
      <c r="O828">
        <f>IFERROR(IF(#REF!="",0,#REF!+1),0)</f>
        <v>0</v>
      </c>
      <c r="P828">
        <f>IFERROR(IF(#REF!="",0,#REF!),0)</f>
        <v>0</v>
      </c>
      <c r="Q828">
        <f>IFERROR(IF(#REF!="",0,#REF!+1),0)</f>
        <v>0</v>
      </c>
      <c r="R828">
        <f>IFERROR(IF(#REF!="",0,#REF!),0)</f>
        <v>0</v>
      </c>
    </row>
    <row r="829" spans="7:18" x14ac:dyDescent="0.3">
      <c r="G829">
        <f t="shared" si="61"/>
        <v>0</v>
      </c>
      <c r="H829">
        <f t="shared" si="62"/>
        <v>0</v>
      </c>
      <c r="I829">
        <f t="shared" si="63"/>
        <v>0</v>
      </c>
      <c r="J829">
        <f t="shared" si="64"/>
        <v>0</v>
      </c>
      <c r="K829">
        <f t="shared" si="65"/>
        <v>0</v>
      </c>
      <c r="L829">
        <f>IFERROR(IF(#REF!="",0,#REF!),0)</f>
        <v>0</v>
      </c>
      <c r="M829">
        <f>IFERROR(IF(#REF!="",0,#REF!+1),0)</f>
        <v>0</v>
      </c>
      <c r="N829">
        <f>IFERROR(IF(#REF!="",0,#REF!),0)</f>
        <v>0</v>
      </c>
      <c r="O829">
        <f>IFERROR(IF(#REF!="",0,#REF!+1),0)</f>
        <v>0</v>
      </c>
      <c r="P829">
        <f>IFERROR(IF(#REF!="",0,#REF!),0)</f>
        <v>0</v>
      </c>
      <c r="Q829">
        <f>IFERROR(IF(#REF!="",0,#REF!+1),0)</f>
        <v>0</v>
      </c>
      <c r="R829">
        <f>IFERROR(IF(#REF!="",0,#REF!),0)</f>
        <v>0</v>
      </c>
    </row>
    <row r="830" spans="7:18" x14ac:dyDescent="0.3">
      <c r="G830">
        <f t="shared" si="61"/>
        <v>0</v>
      </c>
      <c r="H830">
        <f t="shared" si="62"/>
        <v>0</v>
      </c>
      <c r="I830">
        <f t="shared" si="63"/>
        <v>0</v>
      </c>
      <c r="J830">
        <f t="shared" si="64"/>
        <v>0</v>
      </c>
      <c r="K830">
        <f t="shared" si="65"/>
        <v>0</v>
      </c>
      <c r="L830">
        <f>IFERROR(IF(#REF!="",0,#REF!),0)</f>
        <v>0</v>
      </c>
      <c r="M830">
        <f>IFERROR(IF(#REF!="",0,#REF!+1),0)</f>
        <v>0</v>
      </c>
      <c r="N830">
        <f>IFERROR(IF(#REF!="",0,#REF!),0)</f>
        <v>0</v>
      </c>
      <c r="O830">
        <f>IFERROR(IF(#REF!="",0,#REF!+1),0)</f>
        <v>0</v>
      </c>
      <c r="P830">
        <f>IFERROR(IF(#REF!="",0,#REF!),0)</f>
        <v>0</v>
      </c>
      <c r="Q830">
        <f>IFERROR(IF(#REF!="",0,#REF!+1),0)</f>
        <v>0</v>
      </c>
      <c r="R830">
        <f>IFERROR(IF(#REF!="",0,#REF!),0)</f>
        <v>0</v>
      </c>
    </row>
    <row r="831" spans="7:18" x14ac:dyDescent="0.3">
      <c r="G831">
        <f t="shared" si="61"/>
        <v>0</v>
      </c>
      <c r="H831">
        <f t="shared" si="62"/>
        <v>0</v>
      </c>
      <c r="I831">
        <f t="shared" si="63"/>
        <v>0</v>
      </c>
      <c r="J831">
        <f t="shared" si="64"/>
        <v>0</v>
      </c>
      <c r="K831">
        <f t="shared" si="65"/>
        <v>0</v>
      </c>
      <c r="L831">
        <f>IFERROR(IF(#REF!="",0,#REF!),0)</f>
        <v>0</v>
      </c>
      <c r="M831">
        <f>IFERROR(IF(#REF!="",0,#REF!+1),0)</f>
        <v>0</v>
      </c>
      <c r="N831">
        <f>IFERROR(IF(#REF!="",0,#REF!),0)</f>
        <v>0</v>
      </c>
      <c r="O831">
        <f>IFERROR(IF(#REF!="",0,#REF!+1),0)</f>
        <v>0</v>
      </c>
      <c r="P831">
        <f>IFERROR(IF(#REF!="",0,#REF!),0)</f>
        <v>0</v>
      </c>
      <c r="Q831">
        <f>IFERROR(IF(#REF!="",0,#REF!+1),0)</f>
        <v>0</v>
      </c>
      <c r="R831">
        <f>IFERROR(IF(#REF!="",0,#REF!),0)</f>
        <v>0</v>
      </c>
    </row>
    <row r="832" spans="7:18" x14ac:dyDescent="0.3">
      <c r="G832">
        <f t="shared" si="61"/>
        <v>0</v>
      </c>
      <c r="H832">
        <f t="shared" si="62"/>
        <v>0</v>
      </c>
      <c r="I832">
        <f t="shared" si="63"/>
        <v>0</v>
      </c>
      <c r="J832">
        <f t="shared" si="64"/>
        <v>0</v>
      </c>
      <c r="K832">
        <f t="shared" si="65"/>
        <v>0</v>
      </c>
      <c r="L832">
        <f>IFERROR(IF(#REF!="",0,#REF!),0)</f>
        <v>0</v>
      </c>
      <c r="M832">
        <f>IFERROR(IF(#REF!="",0,#REF!+1),0)</f>
        <v>0</v>
      </c>
      <c r="N832">
        <f>IFERROR(IF(#REF!="",0,#REF!),0)</f>
        <v>0</v>
      </c>
      <c r="O832">
        <f>IFERROR(IF(#REF!="",0,#REF!+1),0)</f>
        <v>0</v>
      </c>
      <c r="P832">
        <f>IFERROR(IF(#REF!="",0,#REF!),0)</f>
        <v>0</v>
      </c>
      <c r="Q832">
        <f>IFERROR(IF(#REF!="",0,#REF!+1),0)</f>
        <v>0</v>
      </c>
      <c r="R832">
        <f>IFERROR(IF(#REF!="",0,#REF!),0)</f>
        <v>0</v>
      </c>
    </row>
    <row r="833" spans="7:18" x14ac:dyDescent="0.3">
      <c r="G833">
        <f t="shared" si="61"/>
        <v>0</v>
      </c>
      <c r="H833">
        <f t="shared" si="62"/>
        <v>0</v>
      </c>
      <c r="I833">
        <f t="shared" si="63"/>
        <v>0</v>
      </c>
      <c r="J833">
        <f t="shared" si="64"/>
        <v>0</v>
      </c>
      <c r="K833">
        <f t="shared" si="65"/>
        <v>0</v>
      </c>
      <c r="L833">
        <f>IFERROR(IF(#REF!="",0,#REF!),0)</f>
        <v>0</v>
      </c>
      <c r="M833">
        <f>IFERROR(IF(#REF!="",0,#REF!+1),0)</f>
        <v>0</v>
      </c>
      <c r="N833">
        <f>IFERROR(IF(#REF!="",0,#REF!),0)</f>
        <v>0</v>
      </c>
      <c r="O833">
        <f>IFERROR(IF(#REF!="",0,#REF!+1),0)</f>
        <v>0</v>
      </c>
      <c r="P833">
        <f>IFERROR(IF(#REF!="",0,#REF!),0)</f>
        <v>0</v>
      </c>
      <c r="Q833">
        <f>IFERROR(IF(#REF!="",0,#REF!+1),0)</f>
        <v>0</v>
      </c>
      <c r="R833">
        <f>IFERROR(IF(#REF!="",0,#REF!),0)</f>
        <v>0</v>
      </c>
    </row>
    <row r="834" spans="7:18" x14ac:dyDescent="0.3">
      <c r="G834">
        <f t="shared" si="61"/>
        <v>0</v>
      </c>
      <c r="H834">
        <f t="shared" si="62"/>
        <v>0</v>
      </c>
      <c r="I834">
        <f t="shared" si="63"/>
        <v>0</v>
      </c>
      <c r="J834">
        <f t="shared" si="64"/>
        <v>0</v>
      </c>
      <c r="K834">
        <f t="shared" si="65"/>
        <v>0</v>
      </c>
      <c r="L834">
        <f>IFERROR(IF(#REF!="",0,#REF!),0)</f>
        <v>0</v>
      </c>
      <c r="M834">
        <f>IFERROR(IF(#REF!="",0,#REF!+1),0)</f>
        <v>0</v>
      </c>
      <c r="N834">
        <f>IFERROR(IF(#REF!="",0,#REF!),0)</f>
        <v>0</v>
      </c>
      <c r="O834">
        <f>IFERROR(IF(#REF!="",0,#REF!+1),0)</f>
        <v>0</v>
      </c>
      <c r="P834">
        <f>IFERROR(IF(#REF!="",0,#REF!),0)</f>
        <v>0</v>
      </c>
      <c r="Q834">
        <f>IFERROR(IF(#REF!="",0,#REF!+1),0)</f>
        <v>0</v>
      </c>
      <c r="R834">
        <f>IFERROR(IF(#REF!="",0,#REF!),0)</f>
        <v>0</v>
      </c>
    </row>
    <row r="835" spans="7:18" x14ac:dyDescent="0.3">
      <c r="G835">
        <f t="shared" si="61"/>
        <v>0</v>
      </c>
      <c r="H835">
        <f t="shared" si="62"/>
        <v>0</v>
      </c>
      <c r="I835">
        <f t="shared" si="63"/>
        <v>0</v>
      </c>
      <c r="J835">
        <f t="shared" si="64"/>
        <v>0</v>
      </c>
      <c r="K835">
        <f t="shared" si="65"/>
        <v>0</v>
      </c>
      <c r="L835">
        <f>IFERROR(IF(#REF!="",0,#REF!),0)</f>
        <v>0</v>
      </c>
      <c r="M835">
        <f>IFERROR(IF(#REF!="",0,#REF!+1),0)</f>
        <v>0</v>
      </c>
      <c r="N835">
        <f>IFERROR(IF(#REF!="",0,#REF!),0)</f>
        <v>0</v>
      </c>
      <c r="O835">
        <f>IFERROR(IF(#REF!="",0,#REF!+1),0)</f>
        <v>0</v>
      </c>
      <c r="P835">
        <f>IFERROR(IF(#REF!="",0,#REF!),0)</f>
        <v>0</v>
      </c>
      <c r="Q835">
        <f>IFERROR(IF(#REF!="",0,#REF!+1),0)</f>
        <v>0</v>
      </c>
      <c r="R835">
        <f>IFERROR(IF(#REF!="",0,#REF!),0)</f>
        <v>0</v>
      </c>
    </row>
    <row r="836" spans="7:18" x14ac:dyDescent="0.3">
      <c r="G836">
        <f t="shared" si="61"/>
        <v>0</v>
      </c>
      <c r="H836">
        <f t="shared" si="62"/>
        <v>0</v>
      </c>
      <c r="I836">
        <f t="shared" si="63"/>
        <v>0</v>
      </c>
      <c r="J836">
        <f t="shared" si="64"/>
        <v>0</v>
      </c>
      <c r="K836">
        <f t="shared" si="65"/>
        <v>0</v>
      </c>
      <c r="L836">
        <f>IFERROR(IF(#REF!="",0,#REF!),0)</f>
        <v>0</v>
      </c>
      <c r="M836">
        <f>IFERROR(IF(#REF!="",0,#REF!+1),0)</f>
        <v>0</v>
      </c>
      <c r="N836">
        <f>IFERROR(IF(#REF!="",0,#REF!),0)</f>
        <v>0</v>
      </c>
      <c r="O836">
        <f>IFERROR(IF(#REF!="",0,#REF!+1),0)</f>
        <v>0</v>
      </c>
      <c r="P836">
        <f>IFERROR(IF(#REF!="",0,#REF!),0)</f>
        <v>0</v>
      </c>
      <c r="Q836">
        <f>IFERROR(IF(#REF!="",0,#REF!+1),0)</f>
        <v>0</v>
      </c>
      <c r="R836">
        <f>IFERROR(IF(#REF!="",0,#REF!),0)</f>
        <v>0</v>
      </c>
    </row>
    <row r="837" spans="7:18" x14ac:dyDescent="0.3">
      <c r="G837">
        <f t="shared" si="61"/>
        <v>0</v>
      </c>
      <c r="H837">
        <f t="shared" si="62"/>
        <v>0</v>
      </c>
      <c r="I837">
        <f t="shared" si="63"/>
        <v>0</v>
      </c>
      <c r="J837">
        <f t="shared" si="64"/>
        <v>0</v>
      </c>
      <c r="K837">
        <f t="shared" si="65"/>
        <v>0</v>
      </c>
      <c r="L837">
        <f>IFERROR(IF(#REF!="",0,#REF!),0)</f>
        <v>0</v>
      </c>
      <c r="M837">
        <f>IFERROR(IF(#REF!="",0,#REF!+1),0)</f>
        <v>0</v>
      </c>
      <c r="N837">
        <f>IFERROR(IF(#REF!="",0,#REF!),0)</f>
        <v>0</v>
      </c>
      <c r="O837">
        <f>IFERROR(IF(#REF!="",0,#REF!+1),0)</f>
        <v>0</v>
      </c>
      <c r="P837">
        <f>IFERROR(IF(#REF!="",0,#REF!),0)</f>
        <v>0</v>
      </c>
      <c r="Q837">
        <f>IFERROR(IF(#REF!="",0,#REF!+1),0)</f>
        <v>0</v>
      </c>
      <c r="R837">
        <f>IFERROR(IF(#REF!="",0,#REF!),0)</f>
        <v>0</v>
      </c>
    </row>
    <row r="838" spans="7:18" x14ac:dyDescent="0.3">
      <c r="G838">
        <f t="shared" si="61"/>
        <v>0</v>
      </c>
      <c r="H838">
        <f t="shared" si="62"/>
        <v>0</v>
      </c>
      <c r="I838">
        <f t="shared" si="63"/>
        <v>0</v>
      </c>
      <c r="J838">
        <f t="shared" si="64"/>
        <v>0</v>
      </c>
      <c r="K838">
        <f t="shared" si="65"/>
        <v>0</v>
      </c>
      <c r="L838">
        <f>IFERROR(IF(#REF!="",0,#REF!),0)</f>
        <v>0</v>
      </c>
      <c r="M838">
        <f>IFERROR(IF(#REF!="",0,#REF!+1),0)</f>
        <v>0</v>
      </c>
      <c r="N838">
        <f>IFERROR(IF(#REF!="",0,#REF!),0)</f>
        <v>0</v>
      </c>
      <c r="O838">
        <f>IFERROR(IF(#REF!="",0,#REF!+1),0)</f>
        <v>0</v>
      </c>
      <c r="P838">
        <f>IFERROR(IF(#REF!="",0,#REF!),0)</f>
        <v>0</v>
      </c>
      <c r="Q838">
        <f>IFERROR(IF(#REF!="",0,#REF!+1),0)</f>
        <v>0</v>
      </c>
      <c r="R838">
        <f>IFERROR(IF(#REF!="",0,#REF!),0)</f>
        <v>0</v>
      </c>
    </row>
    <row r="839" spans="7:18" x14ac:dyDescent="0.3">
      <c r="G839">
        <f t="shared" si="61"/>
        <v>0</v>
      </c>
      <c r="H839">
        <f t="shared" si="62"/>
        <v>0</v>
      </c>
      <c r="I839">
        <f t="shared" si="63"/>
        <v>0</v>
      </c>
      <c r="J839">
        <f t="shared" si="64"/>
        <v>0</v>
      </c>
      <c r="K839">
        <f t="shared" si="65"/>
        <v>0</v>
      </c>
      <c r="L839">
        <f>IFERROR(IF(#REF!="",0,#REF!),0)</f>
        <v>0</v>
      </c>
      <c r="M839">
        <f>IFERROR(IF(#REF!="",0,#REF!+1),0)</f>
        <v>0</v>
      </c>
      <c r="N839">
        <f>IFERROR(IF(#REF!="",0,#REF!),0)</f>
        <v>0</v>
      </c>
      <c r="O839">
        <f>IFERROR(IF(#REF!="",0,#REF!+1),0)</f>
        <v>0</v>
      </c>
      <c r="P839">
        <f>IFERROR(IF(#REF!="",0,#REF!),0)</f>
        <v>0</v>
      </c>
      <c r="Q839">
        <f>IFERROR(IF(#REF!="",0,#REF!+1),0)</f>
        <v>0</v>
      </c>
      <c r="R839">
        <f>IFERROR(IF(#REF!="",0,#REF!),0)</f>
        <v>0</v>
      </c>
    </row>
    <row r="840" spans="7:18" x14ac:dyDescent="0.3">
      <c r="G840">
        <f t="shared" si="61"/>
        <v>0</v>
      </c>
      <c r="H840">
        <f t="shared" si="62"/>
        <v>0</v>
      </c>
      <c r="I840">
        <f t="shared" si="63"/>
        <v>0</v>
      </c>
      <c r="J840">
        <f t="shared" si="64"/>
        <v>0</v>
      </c>
      <c r="K840">
        <f t="shared" si="65"/>
        <v>0</v>
      </c>
      <c r="L840">
        <f>IFERROR(IF(#REF!="",0,#REF!),0)</f>
        <v>0</v>
      </c>
      <c r="M840">
        <f>IFERROR(IF(#REF!="",0,#REF!+1),0)</f>
        <v>0</v>
      </c>
      <c r="N840">
        <f>IFERROR(IF(#REF!="",0,#REF!),0)</f>
        <v>0</v>
      </c>
      <c r="O840">
        <f>IFERROR(IF(#REF!="",0,#REF!+1),0)</f>
        <v>0</v>
      </c>
      <c r="P840">
        <f>IFERROR(IF(#REF!="",0,#REF!),0)</f>
        <v>0</v>
      </c>
      <c r="Q840">
        <f>IFERROR(IF(#REF!="",0,#REF!+1),0)</f>
        <v>0</v>
      </c>
      <c r="R840">
        <f>IFERROR(IF(#REF!="",0,#REF!),0)</f>
        <v>0</v>
      </c>
    </row>
    <row r="841" spans="7:18" x14ac:dyDescent="0.3">
      <c r="G841">
        <f t="shared" ref="G841:G904" si="66">IFERROR(IF(B841="",0,B841),0)</f>
        <v>0</v>
      </c>
      <c r="H841">
        <f t="shared" ref="H841:H904" si="67">IFERROR(IF(C841="",0,C841),0)</f>
        <v>0</v>
      </c>
      <c r="I841">
        <f t="shared" ref="I841:I904" si="68">IFERROR(IF(D841="",0,D841),0)</f>
        <v>0</v>
      </c>
      <c r="J841">
        <f t="shared" ref="J841:J904" si="69">IFERROR(IF(E841="",0,E841),0)</f>
        <v>0</v>
      </c>
      <c r="K841">
        <f t="shared" ref="K841:K904" si="70">IFERROR(IF(F841="",0,F841+1),0)</f>
        <v>0</v>
      </c>
      <c r="L841">
        <f>IFERROR(IF(#REF!="",0,#REF!),0)</f>
        <v>0</v>
      </c>
      <c r="M841">
        <f>IFERROR(IF(#REF!="",0,#REF!+1),0)</f>
        <v>0</v>
      </c>
      <c r="N841">
        <f>IFERROR(IF(#REF!="",0,#REF!),0)</f>
        <v>0</v>
      </c>
      <c r="O841">
        <f>IFERROR(IF(#REF!="",0,#REF!+1),0)</f>
        <v>0</v>
      </c>
      <c r="P841">
        <f>IFERROR(IF(#REF!="",0,#REF!),0)</f>
        <v>0</v>
      </c>
      <c r="Q841">
        <f>IFERROR(IF(#REF!="",0,#REF!+1),0)</f>
        <v>0</v>
      </c>
      <c r="R841">
        <f>IFERROR(IF(#REF!="",0,#REF!),0)</f>
        <v>0</v>
      </c>
    </row>
    <row r="842" spans="7:18" x14ac:dyDescent="0.3">
      <c r="G842">
        <f t="shared" si="66"/>
        <v>0</v>
      </c>
      <c r="H842">
        <f t="shared" si="67"/>
        <v>0</v>
      </c>
      <c r="I842">
        <f t="shared" si="68"/>
        <v>0</v>
      </c>
      <c r="J842">
        <f t="shared" si="69"/>
        <v>0</v>
      </c>
      <c r="K842">
        <f t="shared" si="70"/>
        <v>0</v>
      </c>
      <c r="L842">
        <f>IFERROR(IF(#REF!="",0,#REF!),0)</f>
        <v>0</v>
      </c>
      <c r="M842">
        <f>IFERROR(IF(#REF!="",0,#REF!+1),0)</f>
        <v>0</v>
      </c>
      <c r="N842">
        <f>IFERROR(IF(#REF!="",0,#REF!),0)</f>
        <v>0</v>
      </c>
      <c r="O842">
        <f>IFERROR(IF(#REF!="",0,#REF!+1),0)</f>
        <v>0</v>
      </c>
      <c r="P842">
        <f>IFERROR(IF(#REF!="",0,#REF!),0)</f>
        <v>0</v>
      </c>
      <c r="Q842">
        <f>IFERROR(IF(#REF!="",0,#REF!+1),0)</f>
        <v>0</v>
      </c>
      <c r="R842">
        <f>IFERROR(IF(#REF!="",0,#REF!),0)</f>
        <v>0</v>
      </c>
    </row>
    <row r="843" spans="7:18" x14ac:dyDescent="0.3">
      <c r="G843">
        <f t="shared" si="66"/>
        <v>0</v>
      </c>
      <c r="H843">
        <f t="shared" si="67"/>
        <v>0</v>
      </c>
      <c r="I843">
        <f t="shared" si="68"/>
        <v>0</v>
      </c>
      <c r="J843">
        <f t="shared" si="69"/>
        <v>0</v>
      </c>
      <c r="K843">
        <f t="shared" si="70"/>
        <v>0</v>
      </c>
      <c r="L843">
        <f>IFERROR(IF(#REF!="",0,#REF!),0)</f>
        <v>0</v>
      </c>
      <c r="M843">
        <f>IFERROR(IF(#REF!="",0,#REF!+1),0)</f>
        <v>0</v>
      </c>
      <c r="N843">
        <f>IFERROR(IF(#REF!="",0,#REF!),0)</f>
        <v>0</v>
      </c>
      <c r="O843">
        <f>IFERROR(IF(#REF!="",0,#REF!+1),0)</f>
        <v>0</v>
      </c>
      <c r="P843">
        <f>IFERROR(IF(#REF!="",0,#REF!),0)</f>
        <v>0</v>
      </c>
      <c r="Q843">
        <f>IFERROR(IF(#REF!="",0,#REF!+1),0)</f>
        <v>0</v>
      </c>
      <c r="R843">
        <f>IFERROR(IF(#REF!="",0,#REF!),0)</f>
        <v>0</v>
      </c>
    </row>
    <row r="844" spans="7:18" x14ac:dyDescent="0.3">
      <c r="G844">
        <f t="shared" si="66"/>
        <v>0</v>
      </c>
      <c r="H844">
        <f t="shared" si="67"/>
        <v>0</v>
      </c>
      <c r="I844">
        <f t="shared" si="68"/>
        <v>0</v>
      </c>
      <c r="J844">
        <f t="shared" si="69"/>
        <v>0</v>
      </c>
      <c r="K844">
        <f t="shared" si="70"/>
        <v>0</v>
      </c>
      <c r="L844">
        <f>IFERROR(IF(#REF!="",0,#REF!),0)</f>
        <v>0</v>
      </c>
      <c r="M844">
        <f>IFERROR(IF(#REF!="",0,#REF!+1),0)</f>
        <v>0</v>
      </c>
      <c r="N844">
        <f>IFERROR(IF(#REF!="",0,#REF!),0)</f>
        <v>0</v>
      </c>
      <c r="O844">
        <f>IFERROR(IF(#REF!="",0,#REF!+1),0)</f>
        <v>0</v>
      </c>
      <c r="P844">
        <f>IFERROR(IF(#REF!="",0,#REF!),0)</f>
        <v>0</v>
      </c>
      <c r="Q844">
        <f>IFERROR(IF(#REF!="",0,#REF!+1),0)</f>
        <v>0</v>
      </c>
      <c r="R844">
        <f>IFERROR(IF(#REF!="",0,#REF!),0)</f>
        <v>0</v>
      </c>
    </row>
    <row r="845" spans="7:18" x14ac:dyDescent="0.3">
      <c r="G845">
        <f t="shared" si="66"/>
        <v>0</v>
      </c>
      <c r="H845">
        <f t="shared" si="67"/>
        <v>0</v>
      </c>
      <c r="I845">
        <f t="shared" si="68"/>
        <v>0</v>
      </c>
      <c r="J845">
        <f t="shared" si="69"/>
        <v>0</v>
      </c>
      <c r="K845">
        <f t="shared" si="70"/>
        <v>0</v>
      </c>
      <c r="L845">
        <f>IFERROR(IF(#REF!="",0,#REF!),0)</f>
        <v>0</v>
      </c>
      <c r="M845">
        <f>IFERROR(IF(#REF!="",0,#REF!+1),0)</f>
        <v>0</v>
      </c>
      <c r="N845">
        <f>IFERROR(IF(#REF!="",0,#REF!),0)</f>
        <v>0</v>
      </c>
      <c r="O845">
        <f>IFERROR(IF(#REF!="",0,#REF!+1),0)</f>
        <v>0</v>
      </c>
      <c r="P845">
        <f>IFERROR(IF(#REF!="",0,#REF!),0)</f>
        <v>0</v>
      </c>
      <c r="Q845">
        <f>IFERROR(IF(#REF!="",0,#REF!+1),0)</f>
        <v>0</v>
      </c>
      <c r="R845">
        <f>IFERROR(IF(#REF!="",0,#REF!),0)</f>
        <v>0</v>
      </c>
    </row>
    <row r="846" spans="7:18" x14ac:dyDescent="0.3">
      <c r="G846">
        <f t="shared" si="66"/>
        <v>0</v>
      </c>
      <c r="H846">
        <f t="shared" si="67"/>
        <v>0</v>
      </c>
      <c r="I846">
        <f t="shared" si="68"/>
        <v>0</v>
      </c>
      <c r="J846">
        <f t="shared" si="69"/>
        <v>0</v>
      </c>
      <c r="K846">
        <f t="shared" si="70"/>
        <v>0</v>
      </c>
      <c r="L846">
        <f>IFERROR(IF(#REF!="",0,#REF!),0)</f>
        <v>0</v>
      </c>
      <c r="M846">
        <f>IFERROR(IF(#REF!="",0,#REF!+1),0)</f>
        <v>0</v>
      </c>
      <c r="N846">
        <f>IFERROR(IF(#REF!="",0,#REF!),0)</f>
        <v>0</v>
      </c>
      <c r="O846">
        <f>IFERROR(IF(#REF!="",0,#REF!+1),0)</f>
        <v>0</v>
      </c>
      <c r="P846">
        <f>IFERROR(IF(#REF!="",0,#REF!),0)</f>
        <v>0</v>
      </c>
      <c r="Q846">
        <f>IFERROR(IF(#REF!="",0,#REF!+1),0)</f>
        <v>0</v>
      </c>
      <c r="R846">
        <f>IFERROR(IF(#REF!="",0,#REF!),0)</f>
        <v>0</v>
      </c>
    </row>
    <row r="847" spans="7:18" x14ac:dyDescent="0.3">
      <c r="G847">
        <f t="shared" si="66"/>
        <v>0</v>
      </c>
      <c r="H847">
        <f t="shared" si="67"/>
        <v>0</v>
      </c>
      <c r="I847">
        <f t="shared" si="68"/>
        <v>0</v>
      </c>
      <c r="J847">
        <f t="shared" si="69"/>
        <v>0</v>
      </c>
      <c r="K847">
        <f t="shared" si="70"/>
        <v>0</v>
      </c>
      <c r="L847">
        <f>IFERROR(IF(#REF!="",0,#REF!),0)</f>
        <v>0</v>
      </c>
      <c r="M847">
        <f>IFERROR(IF(#REF!="",0,#REF!+1),0)</f>
        <v>0</v>
      </c>
      <c r="N847">
        <f>IFERROR(IF(#REF!="",0,#REF!),0)</f>
        <v>0</v>
      </c>
      <c r="O847">
        <f>IFERROR(IF(#REF!="",0,#REF!+1),0)</f>
        <v>0</v>
      </c>
      <c r="P847">
        <f>IFERROR(IF(#REF!="",0,#REF!),0)</f>
        <v>0</v>
      </c>
      <c r="Q847">
        <f>IFERROR(IF(#REF!="",0,#REF!+1),0)</f>
        <v>0</v>
      </c>
      <c r="R847">
        <f>IFERROR(IF(#REF!="",0,#REF!),0)</f>
        <v>0</v>
      </c>
    </row>
    <row r="848" spans="7:18" x14ac:dyDescent="0.3">
      <c r="G848">
        <f t="shared" si="66"/>
        <v>0</v>
      </c>
      <c r="H848">
        <f t="shared" si="67"/>
        <v>0</v>
      </c>
      <c r="I848">
        <f t="shared" si="68"/>
        <v>0</v>
      </c>
      <c r="J848">
        <f t="shared" si="69"/>
        <v>0</v>
      </c>
      <c r="K848">
        <f t="shared" si="70"/>
        <v>0</v>
      </c>
      <c r="L848">
        <f>IFERROR(IF(#REF!="",0,#REF!),0)</f>
        <v>0</v>
      </c>
      <c r="M848">
        <f>IFERROR(IF(#REF!="",0,#REF!+1),0)</f>
        <v>0</v>
      </c>
      <c r="N848">
        <f>IFERROR(IF(#REF!="",0,#REF!),0)</f>
        <v>0</v>
      </c>
      <c r="O848">
        <f>IFERROR(IF(#REF!="",0,#REF!+1),0)</f>
        <v>0</v>
      </c>
      <c r="P848">
        <f>IFERROR(IF(#REF!="",0,#REF!),0)</f>
        <v>0</v>
      </c>
      <c r="Q848">
        <f>IFERROR(IF(#REF!="",0,#REF!+1),0)</f>
        <v>0</v>
      </c>
      <c r="R848">
        <f>IFERROR(IF(#REF!="",0,#REF!),0)</f>
        <v>0</v>
      </c>
    </row>
    <row r="849" spans="7:18" x14ac:dyDescent="0.3">
      <c r="G849">
        <f t="shared" si="66"/>
        <v>0</v>
      </c>
      <c r="H849">
        <f t="shared" si="67"/>
        <v>0</v>
      </c>
      <c r="I849">
        <f t="shared" si="68"/>
        <v>0</v>
      </c>
      <c r="J849">
        <f t="shared" si="69"/>
        <v>0</v>
      </c>
      <c r="K849">
        <f t="shared" si="70"/>
        <v>0</v>
      </c>
      <c r="L849">
        <f>IFERROR(IF(#REF!="",0,#REF!),0)</f>
        <v>0</v>
      </c>
      <c r="M849">
        <f>IFERROR(IF(#REF!="",0,#REF!+1),0)</f>
        <v>0</v>
      </c>
      <c r="N849">
        <f>IFERROR(IF(#REF!="",0,#REF!),0)</f>
        <v>0</v>
      </c>
      <c r="O849">
        <f>IFERROR(IF(#REF!="",0,#REF!+1),0)</f>
        <v>0</v>
      </c>
      <c r="P849">
        <f>IFERROR(IF(#REF!="",0,#REF!),0)</f>
        <v>0</v>
      </c>
      <c r="Q849">
        <f>IFERROR(IF(#REF!="",0,#REF!+1),0)</f>
        <v>0</v>
      </c>
      <c r="R849">
        <f>IFERROR(IF(#REF!="",0,#REF!),0)</f>
        <v>0</v>
      </c>
    </row>
    <row r="850" spans="7:18" x14ac:dyDescent="0.3">
      <c r="G850">
        <f t="shared" si="66"/>
        <v>0</v>
      </c>
      <c r="H850">
        <f t="shared" si="67"/>
        <v>0</v>
      </c>
      <c r="I850">
        <f t="shared" si="68"/>
        <v>0</v>
      </c>
      <c r="J850">
        <f t="shared" si="69"/>
        <v>0</v>
      </c>
      <c r="K850">
        <f t="shared" si="70"/>
        <v>0</v>
      </c>
      <c r="L850">
        <f>IFERROR(IF(#REF!="",0,#REF!),0)</f>
        <v>0</v>
      </c>
      <c r="M850">
        <f>IFERROR(IF(#REF!="",0,#REF!+1),0)</f>
        <v>0</v>
      </c>
      <c r="N850">
        <f>IFERROR(IF(#REF!="",0,#REF!),0)</f>
        <v>0</v>
      </c>
      <c r="O850">
        <f>IFERROR(IF(#REF!="",0,#REF!+1),0)</f>
        <v>0</v>
      </c>
      <c r="P850">
        <f>IFERROR(IF(#REF!="",0,#REF!),0)</f>
        <v>0</v>
      </c>
      <c r="Q850">
        <f>IFERROR(IF(#REF!="",0,#REF!+1),0)</f>
        <v>0</v>
      </c>
      <c r="R850">
        <f>IFERROR(IF(#REF!="",0,#REF!),0)</f>
        <v>0</v>
      </c>
    </row>
    <row r="851" spans="7:18" x14ac:dyDescent="0.3">
      <c r="G851">
        <f t="shared" si="66"/>
        <v>0</v>
      </c>
      <c r="H851">
        <f t="shared" si="67"/>
        <v>0</v>
      </c>
      <c r="I851">
        <f t="shared" si="68"/>
        <v>0</v>
      </c>
      <c r="J851">
        <f t="shared" si="69"/>
        <v>0</v>
      </c>
      <c r="K851">
        <f t="shared" si="70"/>
        <v>0</v>
      </c>
      <c r="L851">
        <f>IFERROR(IF(#REF!="",0,#REF!),0)</f>
        <v>0</v>
      </c>
      <c r="M851">
        <f>IFERROR(IF(#REF!="",0,#REF!+1),0)</f>
        <v>0</v>
      </c>
      <c r="N851">
        <f>IFERROR(IF(#REF!="",0,#REF!),0)</f>
        <v>0</v>
      </c>
      <c r="O851">
        <f>IFERROR(IF(#REF!="",0,#REF!+1),0)</f>
        <v>0</v>
      </c>
      <c r="P851">
        <f>IFERROR(IF(#REF!="",0,#REF!),0)</f>
        <v>0</v>
      </c>
      <c r="Q851">
        <f>IFERROR(IF(#REF!="",0,#REF!+1),0)</f>
        <v>0</v>
      </c>
      <c r="R851">
        <f>IFERROR(IF(#REF!="",0,#REF!),0)</f>
        <v>0</v>
      </c>
    </row>
    <row r="852" spans="7:18" x14ac:dyDescent="0.3">
      <c r="G852">
        <f t="shared" si="66"/>
        <v>0</v>
      </c>
      <c r="H852">
        <f t="shared" si="67"/>
        <v>0</v>
      </c>
      <c r="I852">
        <f t="shared" si="68"/>
        <v>0</v>
      </c>
      <c r="J852">
        <f t="shared" si="69"/>
        <v>0</v>
      </c>
      <c r="K852">
        <f t="shared" si="70"/>
        <v>0</v>
      </c>
      <c r="L852">
        <f>IFERROR(IF(#REF!="",0,#REF!),0)</f>
        <v>0</v>
      </c>
      <c r="M852">
        <f>IFERROR(IF(#REF!="",0,#REF!+1),0)</f>
        <v>0</v>
      </c>
      <c r="N852">
        <f>IFERROR(IF(#REF!="",0,#REF!),0)</f>
        <v>0</v>
      </c>
      <c r="O852">
        <f>IFERROR(IF(#REF!="",0,#REF!+1),0)</f>
        <v>0</v>
      </c>
      <c r="P852">
        <f>IFERROR(IF(#REF!="",0,#REF!),0)</f>
        <v>0</v>
      </c>
      <c r="Q852">
        <f>IFERROR(IF(#REF!="",0,#REF!+1),0)</f>
        <v>0</v>
      </c>
      <c r="R852">
        <f>IFERROR(IF(#REF!="",0,#REF!),0)</f>
        <v>0</v>
      </c>
    </row>
    <row r="853" spans="7:18" x14ac:dyDescent="0.3">
      <c r="G853">
        <f t="shared" si="66"/>
        <v>0</v>
      </c>
      <c r="H853">
        <f t="shared" si="67"/>
        <v>0</v>
      </c>
      <c r="I853">
        <f t="shared" si="68"/>
        <v>0</v>
      </c>
      <c r="J853">
        <f t="shared" si="69"/>
        <v>0</v>
      </c>
      <c r="K853">
        <f t="shared" si="70"/>
        <v>0</v>
      </c>
      <c r="L853">
        <f>IFERROR(IF(#REF!="",0,#REF!),0)</f>
        <v>0</v>
      </c>
      <c r="M853">
        <f>IFERROR(IF(#REF!="",0,#REF!+1),0)</f>
        <v>0</v>
      </c>
      <c r="N853">
        <f>IFERROR(IF(#REF!="",0,#REF!),0)</f>
        <v>0</v>
      </c>
      <c r="O853">
        <f>IFERROR(IF(#REF!="",0,#REF!+1),0)</f>
        <v>0</v>
      </c>
      <c r="P853">
        <f>IFERROR(IF(#REF!="",0,#REF!),0)</f>
        <v>0</v>
      </c>
      <c r="Q853">
        <f>IFERROR(IF(#REF!="",0,#REF!+1),0)</f>
        <v>0</v>
      </c>
      <c r="R853">
        <f>IFERROR(IF(#REF!="",0,#REF!),0)</f>
        <v>0</v>
      </c>
    </row>
    <row r="854" spans="7:18" x14ac:dyDescent="0.3">
      <c r="G854">
        <f t="shared" si="66"/>
        <v>0</v>
      </c>
      <c r="H854">
        <f t="shared" si="67"/>
        <v>0</v>
      </c>
      <c r="I854">
        <f t="shared" si="68"/>
        <v>0</v>
      </c>
      <c r="J854">
        <f t="shared" si="69"/>
        <v>0</v>
      </c>
      <c r="K854">
        <f t="shared" si="70"/>
        <v>0</v>
      </c>
      <c r="L854">
        <f>IFERROR(IF(#REF!="",0,#REF!),0)</f>
        <v>0</v>
      </c>
      <c r="M854">
        <f>IFERROR(IF(#REF!="",0,#REF!+1),0)</f>
        <v>0</v>
      </c>
      <c r="N854">
        <f>IFERROR(IF(#REF!="",0,#REF!),0)</f>
        <v>0</v>
      </c>
      <c r="O854">
        <f>IFERROR(IF(#REF!="",0,#REF!+1),0)</f>
        <v>0</v>
      </c>
      <c r="P854">
        <f>IFERROR(IF(#REF!="",0,#REF!),0)</f>
        <v>0</v>
      </c>
      <c r="Q854">
        <f>IFERROR(IF(#REF!="",0,#REF!+1),0)</f>
        <v>0</v>
      </c>
      <c r="R854">
        <f>IFERROR(IF(#REF!="",0,#REF!),0)</f>
        <v>0</v>
      </c>
    </row>
    <row r="855" spans="7:18" x14ac:dyDescent="0.3">
      <c r="G855">
        <f t="shared" si="66"/>
        <v>0</v>
      </c>
      <c r="H855">
        <f t="shared" si="67"/>
        <v>0</v>
      </c>
      <c r="I855">
        <f t="shared" si="68"/>
        <v>0</v>
      </c>
      <c r="J855">
        <f t="shared" si="69"/>
        <v>0</v>
      </c>
      <c r="K855">
        <f t="shared" si="70"/>
        <v>0</v>
      </c>
      <c r="L855">
        <f>IFERROR(IF(#REF!="",0,#REF!),0)</f>
        <v>0</v>
      </c>
      <c r="M855">
        <f>IFERROR(IF(#REF!="",0,#REF!+1),0)</f>
        <v>0</v>
      </c>
      <c r="N855">
        <f>IFERROR(IF(#REF!="",0,#REF!),0)</f>
        <v>0</v>
      </c>
      <c r="O855">
        <f>IFERROR(IF(#REF!="",0,#REF!+1),0)</f>
        <v>0</v>
      </c>
      <c r="P855">
        <f>IFERROR(IF(#REF!="",0,#REF!),0)</f>
        <v>0</v>
      </c>
      <c r="Q855">
        <f>IFERROR(IF(#REF!="",0,#REF!+1),0)</f>
        <v>0</v>
      </c>
      <c r="R855">
        <f>IFERROR(IF(#REF!="",0,#REF!),0)</f>
        <v>0</v>
      </c>
    </row>
    <row r="856" spans="7:18" x14ac:dyDescent="0.3">
      <c r="G856">
        <f t="shared" si="66"/>
        <v>0</v>
      </c>
      <c r="H856">
        <f t="shared" si="67"/>
        <v>0</v>
      </c>
      <c r="I856">
        <f t="shared" si="68"/>
        <v>0</v>
      </c>
      <c r="J856">
        <f t="shared" si="69"/>
        <v>0</v>
      </c>
      <c r="K856">
        <f t="shared" si="70"/>
        <v>0</v>
      </c>
      <c r="L856">
        <f>IFERROR(IF(#REF!="",0,#REF!),0)</f>
        <v>0</v>
      </c>
      <c r="M856">
        <f>IFERROR(IF(#REF!="",0,#REF!+1),0)</f>
        <v>0</v>
      </c>
      <c r="N856">
        <f>IFERROR(IF(#REF!="",0,#REF!),0)</f>
        <v>0</v>
      </c>
      <c r="O856">
        <f>IFERROR(IF(#REF!="",0,#REF!+1),0)</f>
        <v>0</v>
      </c>
      <c r="P856">
        <f>IFERROR(IF(#REF!="",0,#REF!),0)</f>
        <v>0</v>
      </c>
      <c r="Q856">
        <f>IFERROR(IF(#REF!="",0,#REF!+1),0)</f>
        <v>0</v>
      </c>
      <c r="R856">
        <f>IFERROR(IF(#REF!="",0,#REF!),0)</f>
        <v>0</v>
      </c>
    </row>
    <row r="857" spans="7:18" x14ac:dyDescent="0.3">
      <c r="G857">
        <f t="shared" si="66"/>
        <v>0</v>
      </c>
      <c r="H857">
        <f t="shared" si="67"/>
        <v>0</v>
      </c>
      <c r="I857">
        <f t="shared" si="68"/>
        <v>0</v>
      </c>
      <c r="J857">
        <f t="shared" si="69"/>
        <v>0</v>
      </c>
      <c r="K857">
        <f t="shared" si="70"/>
        <v>0</v>
      </c>
      <c r="L857">
        <f>IFERROR(IF(#REF!="",0,#REF!),0)</f>
        <v>0</v>
      </c>
      <c r="M857">
        <f>IFERROR(IF(#REF!="",0,#REF!+1),0)</f>
        <v>0</v>
      </c>
      <c r="N857">
        <f>IFERROR(IF(#REF!="",0,#REF!),0)</f>
        <v>0</v>
      </c>
      <c r="O857">
        <f>IFERROR(IF(#REF!="",0,#REF!+1),0)</f>
        <v>0</v>
      </c>
      <c r="P857">
        <f>IFERROR(IF(#REF!="",0,#REF!),0)</f>
        <v>0</v>
      </c>
      <c r="Q857">
        <f>IFERROR(IF(#REF!="",0,#REF!+1),0)</f>
        <v>0</v>
      </c>
      <c r="R857">
        <f>IFERROR(IF(#REF!="",0,#REF!),0)</f>
        <v>0</v>
      </c>
    </row>
    <row r="858" spans="7:18" x14ac:dyDescent="0.3">
      <c r="G858">
        <f t="shared" si="66"/>
        <v>0</v>
      </c>
      <c r="H858">
        <f t="shared" si="67"/>
        <v>0</v>
      </c>
      <c r="I858">
        <f t="shared" si="68"/>
        <v>0</v>
      </c>
      <c r="J858">
        <f t="shared" si="69"/>
        <v>0</v>
      </c>
      <c r="K858">
        <f t="shared" si="70"/>
        <v>0</v>
      </c>
      <c r="L858">
        <f>IFERROR(IF(#REF!="",0,#REF!),0)</f>
        <v>0</v>
      </c>
      <c r="M858">
        <f>IFERROR(IF(#REF!="",0,#REF!+1),0)</f>
        <v>0</v>
      </c>
      <c r="N858">
        <f>IFERROR(IF(#REF!="",0,#REF!),0)</f>
        <v>0</v>
      </c>
      <c r="O858">
        <f>IFERROR(IF(#REF!="",0,#REF!+1),0)</f>
        <v>0</v>
      </c>
      <c r="P858">
        <f>IFERROR(IF(#REF!="",0,#REF!),0)</f>
        <v>0</v>
      </c>
      <c r="Q858">
        <f>IFERROR(IF(#REF!="",0,#REF!+1),0)</f>
        <v>0</v>
      </c>
      <c r="R858">
        <f>IFERROR(IF(#REF!="",0,#REF!),0)</f>
        <v>0</v>
      </c>
    </row>
    <row r="859" spans="7:18" x14ac:dyDescent="0.3">
      <c r="G859">
        <f t="shared" si="66"/>
        <v>0</v>
      </c>
      <c r="H859">
        <f t="shared" si="67"/>
        <v>0</v>
      </c>
      <c r="I859">
        <f t="shared" si="68"/>
        <v>0</v>
      </c>
      <c r="J859">
        <f t="shared" si="69"/>
        <v>0</v>
      </c>
      <c r="K859">
        <f t="shared" si="70"/>
        <v>0</v>
      </c>
      <c r="L859">
        <f>IFERROR(IF(#REF!="",0,#REF!),0)</f>
        <v>0</v>
      </c>
      <c r="M859">
        <f>IFERROR(IF(#REF!="",0,#REF!+1),0)</f>
        <v>0</v>
      </c>
      <c r="N859">
        <f>IFERROR(IF(#REF!="",0,#REF!),0)</f>
        <v>0</v>
      </c>
      <c r="O859">
        <f>IFERROR(IF(#REF!="",0,#REF!+1),0)</f>
        <v>0</v>
      </c>
      <c r="P859">
        <f>IFERROR(IF(#REF!="",0,#REF!),0)</f>
        <v>0</v>
      </c>
      <c r="Q859">
        <f>IFERROR(IF(#REF!="",0,#REF!+1),0)</f>
        <v>0</v>
      </c>
      <c r="R859">
        <f>IFERROR(IF(#REF!="",0,#REF!),0)</f>
        <v>0</v>
      </c>
    </row>
    <row r="860" spans="7:18" x14ac:dyDescent="0.3">
      <c r="G860">
        <f t="shared" si="66"/>
        <v>0</v>
      </c>
      <c r="H860">
        <f t="shared" si="67"/>
        <v>0</v>
      </c>
      <c r="I860">
        <f t="shared" si="68"/>
        <v>0</v>
      </c>
      <c r="J860">
        <f t="shared" si="69"/>
        <v>0</v>
      </c>
      <c r="K860">
        <f t="shared" si="70"/>
        <v>0</v>
      </c>
      <c r="L860">
        <f>IFERROR(IF(#REF!="",0,#REF!),0)</f>
        <v>0</v>
      </c>
      <c r="M860">
        <f>IFERROR(IF(#REF!="",0,#REF!+1),0)</f>
        <v>0</v>
      </c>
      <c r="N860">
        <f>IFERROR(IF(#REF!="",0,#REF!),0)</f>
        <v>0</v>
      </c>
      <c r="O860">
        <f>IFERROR(IF(#REF!="",0,#REF!+1),0)</f>
        <v>0</v>
      </c>
      <c r="P860">
        <f>IFERROR(IF(#REF!="",0,#REF!),0)</f>
        <v>0</v>
      </c>
      <c r="Q860">
        <f>IFERROR(IF(#REF!="",0,#REF!+1),0)</f>
        <v>0</v>
      </c>
      <c r="R860">
        <f>IFERROR(IF(#REF!="",0,#REF!),0)</f>
        <v>0</v>
      </c>
    </row>
    <row r="861" spans="7:18" x14ac:dyDescent="0.3">
      <c r="G861">
        <f t="shared" si="66"/>
        <v>0</v>
      </c>
      <c r="H861">
        <f t="shared" si="67"/>
        <v>0</v>
      </c>
      <c r="I861">
        <f t="shared" si="68"/>
        <v>0</v>
      </c>
      <c r="J861">
        <f t="shared" si="69"/>
        <v>0</v>
      </c>
      <c r="K861">
        <f t="shared" si="70"/>
        <v>0</v>
      </c>
      <c r="L861">
        <f>IFERROR(IF(#REF!="",0,#REF!),0)</f>
        <v>0</v>
      </c>
      <c r="M861">
        <f>IFERROR(IF(#REF!="",0,#REF!+1),0)</f>
        <v>0</v>
      </c>
      <c r="N861">
        <f>IFERROR(IF(#REF!="",0,#REF!),0)</f>
        <v>0</v>
      </c>
      <c r="O861">
        <f>IFERROR(IF(#REF!="",0,#REF!+1),0)</f>
        <v>0</v>
      </c>
      <c r="P861">
        <f>IFERROR(IF(#REF!="",0,#REF!),0)</f>
        <v>0</v>
      </c>
      <c r="Q861">
        <f>IFERROR(IF(#REF!="",0,#REF!+1),0)</f>
        <v>0</v>
      </c>
      <c r="R861">
        <f>IFERROR(IF(#REF!="",0,#REF!),0)</f>
        <v>0</v>
      </c>
    </row>
    <row r="862" spans="7:18" x14ac:dyDescent="0.3">
      <c r="G862">
        <f t="shared" si="66"/>
        <v>0</v>
      </c>
      <c r="H862">
        <f t="shared" si="67"/>
        <v>0</v>
      </c>
      <c r="I862">
        <f t="shared" si="68"/>
        <v>0</v>
      </c>
      <c r="J862">
        <f t="shared" si="69"/>
        <v>0</v>
      </c>
      <c r="K862">
        <f t="shared" si="70"/>
        <v>0</v>
      </c>
      <c r="L862">
        <f>IFERROR(IF(#REF!="",0,#REF!),0)</f>
        <v>0</v>
      </c>
      <c r="M862">
        <f>IFERROR(IF(#REF!="",0,#REF!+1),0)</f>
        <v>0</v>
      </c>
      <c r="N862">
        <f>IFERROR(IF(#REF!="",0,#REF!),0)</f>
        <v>0</v>
      </c>
      <c r="O862">
        <f>IFERROR(IF(#REF!="",0,#REF!+1),0)</f>
        <v>0</v>
      </c>
      <c r="P862">
        <f>IFERROR(IF(#REF!="",0,#REF!),0)</f>
        <v>0</v>
      </c>
      <c r="Q862">
        <f>IFERROR(IF(#REF!="",0,#REF!+1),0)</f>
        <v>0</v>
      </c>
      <c r="R862">
        <f>IFERROR(IF(#REF!="",0,#REF!),0)</f>
        <v>0</v>
      </c>
    </row>
    <row r="863" spans="7:18" x14ac:dyDescent="0.3">
      <c r="G863">
        <f t="shared" si="66"/>
        <v>0</v>
      </c>
      <c r="H863">
        <f t="shared" si="67"/>
        <v>0</v>
      </c>
      <c r="I863">
        <f t="shared" si="68"/>
        <v>0</v>
      </c>
      <c r="J863">
        <f t="shared" si="69"/>
        <v>0</v>
      </c>
      <c r="K863">
        <f t="shared" si="70"/>
        <v>0</v>
      </c>
      <c r="L863">
        <f>IFERROR(IF(#REF!="",0,#REF!),0)</f>
        <v>0</v>
      </c>
      <c r="M863">
        <f>IFERROR(IF(#REF!="",0,#REF!+1),0)</f>
        <v>0</v>
      </c>
      <c r="N863">
        <f>IFERROR(IF(#REF!="",0,#REF!),0)</f>
        <v>0</v>
      </c>
      <c r="O863">
        <f>IFERROR(IF(#REF!="",0,#REF!+1),0)</f>
        <v>0</v>
      </c>
      <c r="P863">
        <f>IFERROR(IF(#REF!="",0,#REF!),0)</f>
        <v>0</v>
      </c>
      <c r="Q863">
        <f>IFERROR(IF(#REF!="",0,#REF!+1),0)</f>
        <v>0</v>
      </c>
      <c r="R863">
        <f>IFERROR(IF(#REF!="",0,#REF!),0)</f>
        <v>0</v>
      </c>
    </row>
    <row r="864" spans="7:18" x14ac:dyDescent="0.3">
      <c r="G864">
        <f t="shared" si="66"/>
        <v>0</v>
      </c>
      <c r="H864">
        <f t="shared" si="67"/>
        <v>0</v>
      </c>
      <c r="I864">
        <f t="shared" si="68"/>
        <v>0</v>
      </c>
      <c r="J864">
        <f t="shared" si="69"/>
        <v>0</v>
      </c>
      <c r="K864">
        <f t="shared" si="70"/>
        <v>0</v>
      </c>
      <c r="L864">
        <f>IFERROR(IF(#REF!="",0,#REF!),0)</f>
        <v>0</v>
      </c>
      <c r="M864">
        <f>IFERROR(IF(#REF!="",0,#REF!+1),0)</f>
        <v>0</v>
      </c>
      <c r="N864">
        <f>IFERROR(IF(#REF!="",0,#REF!),0)</f>
        <v>0</v>
      </c>
      <c r="O864">
        <f>IFERROR(IF(#REF!="",0,#REF!+1),0)</f>
        <v>0</v>
      </c>
      <c r="P864">
        <f>IFERROR(IF(#REF!="",0,#REF!),0)</f>
        <v>0</v>
      </c>
      <c r="Q864">
        <f>IFERROR(IF(#REF!="",0,#REF!+1),0)</f>
        <v>0</v>
      </c>
      <c r="R864">
        <f>IFERROR(IF(#REF!="",0,#REF!),0)</f>
        <v>0</v>
      </c>
    </row>
    <row r="865" spans="7:18" x14ac:dyDescent="0.3">
      <c r="G865">
        <f t="shared" si="66"/>
        <v>0</v>
      </c>
      <c r="H865">
        <f t="shared" si="67"/>
        <v>0</v>
      </c>
      <c r="I865">
        <f t="shared" si="68"/>
        <v>0</v>
      </c>
      <c r="J865">
        <f t="shared" si="69"/>
        <v>0</v>
      </c>
      <c r="K865">
        <f t="shared" si="70"/>
        <v>0</v>
      </c>
      <c r="L865">
        <f>IFERROR(IF(#REF!="",0,#REF!),0)</f>
        <v>0</v>
      </c>
      <c r="M865">
        <f>IFERROR(IF(#REF!="",0,#REF!+1),0)</f>
        <v>0</v>
      </c>
      <c r="N865">
        <f>IFERROR(IF(#REF!="",0,#REF!),0)</f>
        <v>0</v>
      </c>
      <c r="O865">
        <f>IFERROR(IF(#REF!="",0,#REF!+1),0)</f>
        <v>0</v>
      </c>
      <c r="P865">
        <f>IFERROR(IF(#REF!="",0,#REF!),0)</f>
        <v>0</v>
      </c>
      <c r="Q865">
        <f>IFERROR(IF(#REF!="",0,#REF!+1),0)</f>
        <v>0</v>
      </c>
      <c r="R865">
        <f>IFERROR(IF(#REF!="",0,#REF!),0)</f>
        <v>0</v>
      </c>
    </row>
    <row r="866" spans="7:18" x14ac:dyDescent="0.3">
      <c r="G866">
        <f t="shared" si="66"/>
        <v>0</v>
      </c>
      <c r="H866">
        <f t="shared" si="67"/>
        <v>0</v>
      </c>
      <c r="I866">
        <f t="shared" si="68"/>
        <v>0</v>
      </c>
      <c r="J866">
        <f t="shared" si="69"/>
        <v>0</v>
      </c>
      <c r="K866">
        <f t="shared" si="70"/>
        <v>0</v>
      </c>
      <c r="L866">
        <f>IFERROR(IF(#REF!="",0,#REF!),0)</f>
        <v>0</v>
      </c>
      <c r="M866">
        <f>IFERROR(IF(#REF!="",0,#REF!+1),0)</f>
        <v>0</v>
      </c>
      <c r="N866">
        <f>IFERROR(IF(#REF!="",0,#REF!),0)</f>
        <v>0</v>
      </c>
      <c r="O866">
        <f>IFERROR(IF(#REF!="",0,#REF!+1),0)</f>
        <v>0</v>
      </c>
      <c r="P866">
        <f>IFERROR(IF(#REF!="",0,#REF!),0)</f>
        <v>0</v>
      </c>
      <c r="Q866">
        <f>IFERROR(IF(#REF!="",0,#REF!+1),0)</f>
        <v>0</v>
      </c>
      <c r="R866">
        <f>IFERROR(IF(#REF!="",0,#REF!),0)</f>
        <v>0</v>
      </c>
    </row>
    <row r="867" spans="7:18" x14ac:dyDescent="0.3">
      <c r="G867">
        <f t="shared" si="66"/>
        <v>0</v>
      </c>
      <c r="H867">
        <f t="shared" si="67"/>
        <v>0</v>
      </c>
      <c r="I867">
        <f t="shared" si="68"/>
        <v>0</v>
      </c>
      <c r="J867">
        <f t="shared" si="69"/>
        <v>0</v>
      </c>
      <c r="K867">
        <f t="shared" si="70"/>
        <v>0</v>
      </c>
      <c r="L867">
        <f>IFERROR(IF(#REF!="",0,#REF!),0)</f>
        <v>0</v>
      </c>
      <c r="M867">
        <f>IFERROR(IF(#REF!="",0,#REF!+1),0)</f>
        <v>0</v>
      </c>
      <c r="N867">
        <f>IFERROR(IF(#REF!="",0,#REF!),0)</f>
        <v>0</v>
      </c>
      <c r="O867">
        <f>IFERROR(IF(#REF!="",0,#REF!+1),0)</f>
        <v>0</v>
      </c>
      <c r="P867">
        <f>IFERROR(IF(#REF!="",0,#REF!),0)</f>
        <v>0</v>
      </c>
      <c r="Q867">
        <f>IFERROR(IF(#REF!="",0,#REF!+1),0)</f>
        <v>0</v>
      </c>
      <c r="R867">
        <f>IFERROR(IF(#REF!="",0,#REF!),0)</f>
        <v>0</v>
      </c>
    </row>
    <row r="868" spans="7:18" x14ac:dyDescent="0.3">
      <c r="G868">
        <f t="shared" si="66"/>
        <v>0</v>
      </c>
      <c r="H868">
        <f t="shared" si="67"/>
        <v>0</v>
      </c>
      <c r="I868">
        <f t="shared" si="68"/>
        <v>0</v>
      </c>
      <c r="J868">
        <f t="shared" si="69"/>
        <v>0</v>
      </c>
      <c r="K868">
        <f t="shared" si="70"/>
        <v>0</v>
      </c>
      <c r="L868">
        <f>IFERROR(IF(#REF!="",0,#REF!),0)</f>
        <v>0</v>
      </c>
      <c r="M868">
        <f>IFERROR(IF(#REF!="",0,#REF!+1),0)</f>
        <v>0</v>
      </c>
      <c r="N868">
        <f>IFERROR(IF(#REF!="",0,#REF!),0)</f>
        <v>0</v>
      </c>
      <c r="O868">
        <f>IFERROR(IF(#REF!="",0,#REF!+1),0)</f>
        <v>0</v>
      </c>
      <c r="P868">
        <f>IFERROR(IF(#REF!="",0,#REF!),0)</f>
        <v>0</v>
      </c>
      <c r="Q868">
        <f>IFERROR(IF(#REF!="",0,#REF!+1),0)</f>
        <v>0</v>
      </c>
      <c r="R868">
        <f>IFERROR(IF(#REF!="",0,#REF!),0)</f>
        <v>0</v>
      </c>
    </row>
    <row r="869" spans="7:18" x14ac:dyDescent="0.3">
      <c r="G869">
        <f t="shared" si="66"/>
        <v>0</v>
      </c>
      <c r="H869">
        <f t="shared" si="67"/>
        <v>0</v>
      </c>
      <c r="I869">
        <f t="shared" si="68"/>
        <v>0</v>
      </c>
      <c r="J869">
        <f t="shared" si="69"/>
        <v>0</v>
      </c>
      <c r="K869">
        <f t="shared" si="70"/>
        <v>0</v>
      </c>
      <c r="L869">
        <f>IFERROR(IF(#REF!="",0,#REF!),0)</f>
        <v>0</v>
      </c>
      <c r="M869">
        <f>IFERROR(IF(#REF!="",0,#REF!+1),0)</f>
        <v>0</v>
      </c>
      <c r="N869">
        <f>IFERROR(IF(#REF!="",0,#REF!),0)</f>
        <v>0</v>
      </c>
      <c r="O869">
        <f>IFERROR(IF(#REF!="",0,#REF!+1),0)</f>
        <v>0</v>
      </c>
      <c r="P869">
        <f>IFERROR(IF(#REF!="",0,#REF!),0)</f>
        <v>0</v>
      </c>
      <c r="Q869">
        <f>IFERROR(IF(#REF!="",0,#REF!+1),0)</f>
        <v>0</v>
      </c>
      <c r="R869">
        <f>IFERROR(IF(#REF!="",0,#REF!),0)</f>
        <v>0</v>
      </c>
    </row>
    <row r="870" spans="7:18" x14ac:dyDescent="0.3">
      <c r="G870">
        <f t="shared" si="66"/>
        <v>0</v>
      </c>
      <c r="H870">
        <f t="shared" si="67"/>
        <v>0</v>
      </c>
      <c r="I870">
        <f t="shared" si="68"/>
        <v>0</v>
      </c>
      <c r="J870">
        <f t="shared" si="69"/>
        <v>0</v>
      </c>
      <c r="K870">
        <f t="shared" si="70"/>
        <v>0</v>
      </c>
      <c r="L870">
        <f>IFERROR(IF(#REF!="",0,#REF!),0)</f>
        <v>0</v>
      </c>
      <c r="M870">
        <f>IFERROR(IF(#REF!="",0,#REF!+1),0)</f>
        <v>0</v>
      </c>
      <c r="N870">
        <f>IFERROR(IF(#REF!="",0,#REF!),0)</f>
        <v>0</v>
      </c>
      <c r="O870">
        <f>IFERROR(IF(#REF!="",0,#REF!+1),0)</f>
        <v>0</v>
      </c>
      <c r="P870">
        <f>IFERROR(IF(#REF!="",0,#REF!),0)</f>
        <v>0</v>
      </c>
      <c r="Q870">
        <f>IFERROR(IF(#REF!="",0,#REF!+1),0)</f>
        <v>0</v>
      </c>
      <c r="R870">
        <f>IFERROR(IF(#REF!="",0,#REF!),0)</f>
        <v>0</v>
      </c>
    </row>
    <row r="871" spans="7:18" x14ac:dyDescent="0.3">
      <c r="G871">
        <f t="shared" si="66"/>
        <v>0</v>
      </c>
      <c r="H871">
        <f t="shared" si="67"/>
        <v>0</v>
      </c>
      <c r="I871">
        <f t="shared" si="68"/>
        <v>0</v>
      </c>
      <c r="J871">
        <f t="shared" si="69"/>
        <v>0</v>
      </c>
      <c r="K871">
        <f t="shared" si="70"/>
        <v>0</v>
      </c>
      <c r="L871">
        <f>IFERROR(IF(#REF!="",0,#REF!),0)</f>
        <v>0</v>
      </c>
      <c r="M871">
        <f>IFERROR(IF(#REF!="",0,#REF!+1),0)</f>
        <v>0</v>
      </c>
      <c r="N871">
        <f>IFERROR(IF(#REF!="",0,#REF!),0)</f>
        <v>0</v>
      </c>
      <c r="O871">
        <f>IFERROR(IF(#REF!="",0,#REF!+1),0)</f>
        <v>0</v>
      </c>
      <c r="P871">
        <f>IFERROR(IF(#REF!="",0,#REF!),0)</f>
        <v>0</v>
      </c>
      <c r="Q871">
        <f>IFERROR(IF(#REF!="",0,#REF!+1),0)</f>
        <v>0</v>
      </c>
      <c r="R871">
        <f>IFERROR(IF(#REF!="",0,#REF!),0)</f>
        <v>0</v>
      </c>
    </row>
    <row r="872" spans="7:18" x14ac:dyDescent="0.3">
      <c r="G872">
        <f t="shared" si="66"/>
        <v>0</v>
      </c>
      <c r="H872">
        <f t="shared" si="67"/>
        <v>0</v>
      </c>
      <c r="I872">
        <f t="shared" si="68"/>
        <v>0</v>
      </c>
      <c r="J872">
        <f t="shared" si="69"/>
        <v>0</v>
      </c>
      <c r="K872">
        <f t="shared" si="70"/>
        <v>0</v>
      </c>
      <c r="L872">
        <f>IFERROR(IF(#REF!="",0,#REF!),0)</f>
        <v>0</v>
      </c>
      <c r="M872">
        <f>IFERROR(IF(#REF!="",0,#REF!+1),0)</f>
        <v>0</v>
      </c>
      <c r="N872">
        <f>IFERROR(IF(#REF!="",0,#REF!),0)</f>
        <v>0</v>
      </c>
      <c r="O872">
        <f>IFERROR(IF(#REF!="",0,#REF!+1),0)</f>
        <v>0</v>
      </c>
      <c r="P872">
        <f>IFERROR(IF(#REF!="",0,#REF!),0)</f>
        <v>0</v>
      </c>
      <c r="Q872">
        <f>IFERROR(IF(#REF!="",0,#REF!+1),0)</f>
        <v>0</v>
      </c>
      <c r="R872">
        <f>IFERROR(IF(#REF!="",0,#REF!),0)</f>
        <v>0</v>
      </c>
    </row>
    <row r="873" spans="7:18" x14ac:dyDescent="0.3">
      <c r="G873">
        <f t="shared" si="66"/>
        <v>0</v>
      </c>
      <c r="H873">
        <f t="shared" si="67"/>
        <v>0</v>
      </c>
      <c r="I873">
        <f t="shared" si="68"/>
        <v>0</v>
      </c>
      <c r="J873">
        <f t="shared" si="69"/>
        <v>0</v>
      </c>
      <c r="K873">
        <f t="shared" si="70"/>
        <v>0</v>
      </c>
      <c r="L873">
        <f>IFERROR(IF(#REF!="",0,#REF!),0)</f>
        <v>0</v>
      </c>
      <c r="M873">
        <f>IFERROR(IF(#REF!="",0,#REF!+1),0)</f>
        <v>0</v>
      </c>
      <c r="N873">
        <f>IFERROR(IF(#REF!="",0,#REF!),0)</f>
        <v>0</v>
      </c>
      <c r="O873">
        <f>IFERROR(IF(#REF!="",0,#REF!+1),0)</f>
        <v>0</v>
      </c>
      <c r="P873">
        <f>IFERROR(IF(#REF!="",0,#REF!),0)</f>
        <v>0</v>
      </c>
      <c r="Q873">
        <f>IFERROR(IF(#REF!="",0,#REF!+1),0)</f>
        <v>0</v>
      </c>
      <c r="R873">
        <f>IFERROR(IF(#REF!="",0,#REF!),0)</f>
        <v>0</v>
      </c>
    </row>
    <row r="874" spans="7:18" x14ac:dyDescent="0.3">
      <c r="G874">
        <f t="shared" si="66"/>
        <v>0</v>
      </c>
      <c r="H874">
        <f t="shared" si="67"/>
        <v>0</v>
      </c>
      <c r="I874">
        <f t="shared" si="68"/>
        <v>0</v>
      </c>
      <c r="J874">
        <f t="shared" si="69"/>
        <v>0</v>
      </c>
      <c r="K874">
        <f t="shared" si="70"/>
        <v>0</v>
      </c>
      <c r="L874">
        <f>IFERROR(IF(#REF!="",0,#REF!),0)</f>
        <v>0</v>
      </c>
      <c r="M874">
        <f>IFERROR(IF(#REF!="",0,#REF!+1),0)</f>
        <v>0</v>
      </c>
      <c r="N874">
        <f>IFERROR(IF(#REF!="",0,#REF!),0)</f>
        <v>0</v>
      </c>
      <c r="O874">
        <f>IFERROR(IF(#REF!="",0,#REF!+1),0)</f>
        <v>0</v>
      </c>
      <c r="P874">
        <f>IFERROR(IF(#REF!="",0,#REF!),0)</f>
        <v>0</v>
      </c>
      <c r="Q874">
        <f>IFERROR(IF(#REF!="",0,#REF!+1),0)</f>
        <v>0</v>
      </c>
      <c r="R874">
        <f>IFERROR(IF(#REF!="",0,#REF!),0)</f>
        <v>0</v>
      </c>
    </row>
    <row r="875" spans="7:18" x14ac:dyDescent="0.3">
      <c r="G875">
        <f t="shared" si="66"/>
        <v>0</v>
      </c>
      <c r="H875">
        <f t="shared" si="67"/>
        <v>0</v>
      </c>
      <c r="I875">
        <f t="shared" si="68"/>
        <v>0</v>
      </c>
      <c r="J875">
        <f t="shared" si="69"/>
        <v>0</v>
      </c>
      <c r="K875">
        <f t="shared" si="70"/>
        <v>0</v>
      </c>
      <c r="L875">
        <f>IFERROR(IF(#REF!="",0,#REF!),0)</f>
        <v>0</v>
      </c>
      <c r="M875">
        <f>IFERROR(IF(#REF!="",0,#REF!+1),0)</f>
        <v>0</v>
      </c>
      <c r="N875">
        <f>IFERROR(IF(#REF!="",0,#REF!),0)</f>
        <v>0</v>
      </c>
      <c r="O875">
        <f>IFERROR(IF(#REF!="",0,#REF!+1),0)</f>
        <v>0</v>
      </c>
      <c r="P875">
        <f>IFERROR(IF(#REF!="",0,#REF!),0)</f>
        <v>0</v>
      </c>
      <c r="Q875">
        <f>IFERROR(IF(#REF!="",0,#REF!+1),0)</f>
        <v>0</v>
      </c>
      <c r="R875">
        <f>IFERROR(IF(#REF!="",0,#REF!),0)</f>
        <v>0</v>
      </c>
    </row>
    <row r="876" spans="7:18" x14ac:dyDescent="0.3">
      <c r="G876">
        <f t="shared" si="66"/>
        <v>0</v>
      </c>
      <c r="H876">
        <f t="shared" si="67"/>
        <v>0</v>
      </c>
      <c r="I876">
        <f t="shared" si="68"/>
        <v>0</v>
      </c>
      <c r="J876">
        <f t="shared" si="69"/>
        <v>0</v>
      </c>
      <c r="K876">
        <f t="shared" si="70"/>
        <v>0</v>
      </c>
      <c r="L876">
        <f>IFERROR(IF(#REF!="",0,#REF!),0)</f>
        <v>0</v>
      </c>
      <c r="M876">
        <f>IFERROR(IF(#REF!="",0,#REF!+1),0)</f>
        <v>0</v>
      </c>
      <c r="N876">
        <f>IFERROR(IF(#REF!="",0,#REF!),0)</f>
        <v>0</v>
      </c>
      <c r="O876">
        <f>IFERROR(IF(#REF!="",0,#REF!+1),0)</f>
        <v>0</v>
      </c>
      <c r="P876">
        <f>IFERROR(IF(#REF!="",0,#REF!),0)</f>
        <v>0</v>
      </c>
      <c r="Q876">
        <f>IFERROR(IF(#REF!="",0,#REF!+1),0)</f>
        <v>0</v>
      </c>
      <c r="R876">
        <f>IFERROR(IF(#REF!="",0,#REF!),0)</f>
        <v>0</v>
      </c>
    </row>
    <row r="877" spans="7:18" x14ac:dyDescent="0.3">
      <c r="G877">
        <f t="shared" si="66"/>
        <v>0</v>
      </c>
      <c r="H877">
        <f t="shared" si="67"/>
        <v>0</v>
      </c>
      <c r="I877">
        <f t="shared" si="68"/>
        <v>0</v>
      </c>
      <c r="J877">
        <f t="shared" si="69"/>
        <v>0</v>
      </c>
      <c r="K877">
        <f t="shared" si="70"/>
        <v>0</v>
      </c>
      <c r="L877">
        <f>IFERROR(IF(#REF!="",0,#REF!),0)</f>
        <v>0</v>
      </c>
      <c r="M877">
        <f>IFERROR(IF(#REF!="",0,#REF!+1),0)</f>
        <v>0</v>
      </c>
      <c r="N877">
        <f>IFERROR(IF(#REF!="",0,#REF!),0)</f>
        <v>0</v>
      </c>
      <c r="O877">
        <f>IFERROR(IF(#REF!="",0,#REF!+1),0)</f>
        <v>0</v>
      </c>
      <c r="P877">
        <f>IFERROR(IF(#REF!="",0,#REF!),0)</f>
        <v>0</v>
      </c>
      <c r="Q877">
        <f>IFERROR(IF(#REF!="",0,#REF!+1),0)</f>
        <v>0</v>
      </c>
      <c r="R877">
        <f>IFERROR(IF(#REF!="",0,#REF!),0)</f>
        <v>0</v>
      </c>
    </row>
    <row r="878" spans="7:18" x14ac:dyDescent="0.3">
      <c r="G878">
        <f t="shared" si="66"/>
        <v>0</v>
      </c>
      <c r="H878">
        <f t="shared" si="67"/>
        <v>0</v>
      </c>
      <c r="I878">
        <f t="shared" si="68"/>
        <v>0</v>
      </c>
      <c r="J878">
        <f t="shared" si="69"/>
        <v>0</v>
      </c>
      <c r="K878">
        <f t="shared" si="70"/>
        <v>0</v>
      </c>
      <c r="L878">
        <f>IFERROR(IF(#REF!="",0,#REF!),0)</f>
        <v>0</v>
      </c>
      <c r="M878">
        <f>IFERROR(IF(#REF!="",0,#REF!+1),0)</f>
        <v>0</v>
      </c>
      <c r="N878">
        <f>IFERROR(IF(#REF!="",0,#REF!),0)</f>
        <v>0</v>
      </c>
      <c r="O878">
        <f>IFERROR(IF(#REF!="",0,#REF!+1),0)</f>
        <v>0</v>
      </c>
      <c r="P878">
        <f>IFERROR(IF(#REF!="",0,#REF!),0)</f>
        <v>0</v>
      </c>
      <c r="Q878">
        <f>IFERROR(IF(#REF!="",0,#REF!+1),0)</f>
        <v>0</v>
      </c>
      <c r="R878">
        <f>IFERROR(IF(#REF!="",0,#REF!),0)</f>
        <v>0</v>
      </c>
    </row>
    <row r="879" spans="7:18" x14ac:dyDescent="0.3">
      <c r="G879">
        <f t="shared" si="66"/>
        <v>0</v>
      </c>
      <c r="H879">
        <f t="shared" si="67"/>
        <v>0</v>
      </c>
      <c r="I879">
        <f t="shared" si="68"/>
        <v>0</v>
      </c>
      <c r="J879">
        <f t="shared" si="69"/>
        <v>0</v>
      </c>
      <c r="K879">
        <f t="shared" si="70"/>
        <v>0</v>
      </c>
      <c r="L879">
        <f>IFERROR(IF(#REF!="",0,#REF!),0)</f>
        <v>0</v>
      </c>
      <c r="M879">
        <f>IFERROR(IF(#REF!="",0,#REF!+1),0)</f>
        <v>0</v>
      </c>
      <c r="N879">
        <f>IFERROR(IF(#REF!="",0,#REF!),0)</f>
        <v>0</v>
      </c>
      <c r="O879">
        <f>IFERROR(IF(#REF!="",0,#REF!+1),0)</f>
        <v>0</v>
      </c>
      <c r="P879">
        <f>IFERROR(IF(#REF!="",0,#REF!),0)</f>
        <v>0</v>
      </c>
      <c r="Q879">
        <f>IFERROR(IF(#REF!="",0,#REF!+1),0)</f>
        <v>0</v>
      </c>
      <c r="R879">
        <f>IFERROR(IF(#REF!="",0,#REF!),0)</f>
        <v>0</v>
      </c>
    </row>
    <row r="880" spans="7:18" x14ac:dyDescent="0.3">
      <c r="G880">
        <f t="shared" si="66"/>
        <v>0</v>
      </c>
      <c r="H880">
        <f t="shared" si="67"/>
        <v>0</v>
      </c>
      <c r="I880">
        <f t="shared" si="68"/>
        <v>0</v>
      </c>
      <c r="J880">
        <f t="shared" si="69"/>
        <v>0</v>
      </c>
      <c r="K880">
        <f t="shared" si="70"/>
        <v>0</v>
      </c>
      <c r="L880">
        <f>IFERROR(IF(#REF!="",0,#REF!),0)</f>
        <v>0</v>
      </c>
      <c r="M880">
        <f>IFERROR(IF(#REF!="",0,#REF!+1),0)</f>
        <v>0</v>
      </c>
      <c r="N880">
        <f>IFERROR(IF(#REF!="",0,#REF!),0)</f>
        <v>0</v>
      </c>
      <c r="O880">
        <f>IFERROR(IF(#REF!="",0,#REF!+1),0)</f>
        <v>0</v>
      </c>
      <c r="P880">
        <f>IFERROR(IF(#REF!="",0,#REF!),0)</f>
        <v>0</v>
      </c>
      <c r="Q880">
        <f>IFERROR(IF(#REF!="",0,#REF!+1),0)</f>
        <v>0</v>
      </c>
      <c r="R880">
        <f>IFERROR(IF(#REF!="",0,#REF!),0)</f>
        <v>0</v>
      </c>
    </row>
    <row r="881" spans="7:18" x14ac:dyDescent="0.3">
      <c r="G881">
        <f t="shared" si="66"/>
        <v>0</v>
      </c>
      <c r="H881">
        <f t="shared" si="67"/>
        <v>0</v>
      </c>
      <c r="I881">
        <f t="shared" si="68"/>
        <v>0</v>
      </c>
      <c r="J881">
        <f t="shared" si="69"/>
        <v>0</v>
      </c>
      <c r="K881">
        <f t="shared" si="70"/>
        <v>0</v>
      </c>
      <c r="L881">
        <f>IFERROR(IF(#REF!="",0,#REF!),0)</f>
        <v>0</v>
      </c>
      <c r="M881">
        <f>IFERROR(IF(#REF!="",0,#REF!+1),0)</f>
        <v>0</v>
      </c>
      <c r="N881">
        <f>IFERROR(IF(#REF!="",0,#REF!),0)</f>
        <v>0</v>
      </c>
      <c r="O881">
        <f>IFERROR(IF(#REF!="",0,#REF!+1),0)</f>
        <v>0</v>
      </c>
      <c r="P881">
        <f>IFERROR(IF(#REF!="",0,#REF!),0)</f>
        <v>0</v>
      </c>
      <c r="Q881">
        <f>IFERROR(IF(#REF!="",0,#REF!+1),0)</f>
        <v>0</v>
      </c>
      <c r="R881">
        <f>IFERROR(IF(#REF!="",0,#REF!),0)</f>
        <v>0</v>
      </c>
    </row>
    <row r="882" spans="7:18" x14ac:dyDescent="0.3">
      <c r="G882">
        <f t="shared" si="66"/>
        <v>0</v>
      </c>
      <c r="H882">
        <f t="shared" si="67"/>
        <v>0</v>
      </c>
      <c r="I882">
        <f t="shared" si="68"/>
        <v>0</v>
      </c>
      <c r="J882">
        <f t="shared" si="69"/>
        <v>0</v>
      </c>
      <c r="K882">
        <f t="shared" si="70"/>
        <v>0</v>
      </c>
      <c r="L882">
        <f>IFERROR(IF(#REF!="",0,#REF!),0)</f>
        <v>0</v>
      </c>
      <c r="M882">
        <f>IFERROR(IF(#REF!="",0,#REF!+1),0)</f>
        <v>0</v>
      </c>
      <c r="N882">
        <f>IFERROR(IF(#REF!="",0,#REF!),0)</f>
        <v>0</v>
      </c>
      <c r="O882">
        <f>IFERROR(IF(#REF!="",0,#REF!+1),0)</f>
        <v>0</v>
      </c>
      <c r="P882">
        <f>IFERROR(IF(#REF!="",0,#REF!),0)</f>
        <v>0</v>
      </c>
      <c r="Q882">
        <f>IFERROR(IF(#REF!="",0,#REF!+1),0)</f>
        <v>0</v>
      </c>
      <c r="R882">
        <f>IFERROR(IF(#REF!="",0,#REF!),0)</f>
        <v>0</v>
      </c>
    </row>
    <row r="883" spans="7:18" x14ac:dyDescent="0.3">
      <c r="G883">
        <f t="shared" si="66"/>
        <v>0</v>
      </c>
      <c r="H883">
        <f t="shared" si="67"/>
        <v>0</v>
      </c>
      <c r="I883">
        <f t="shared" si="68"/>
        <v>0</v>
      </c>
      <c r="J883">
        <f t="shared" si="69"/>
        <v>0</v>
      </c>
      <c r="K883">
        <f t="shared" si="70"/>
        <v>0</v>
      </c>
      <c r="L883">
        <f>IFERROR(IF(#REF!="",0,#REF!),0)</f>
        <v>0</v>
      </c>
      <c r="M883">
        <f>IFERROR(IF(#REF!="",0,#REF!+1),0)</f>
        <v>0</v>
      </c>
      <c r="N883">
        <f>IFERROR(IF(#REF!="",0,#REF!),0)</f>
        <v>0</v>
      </c>
      <c r="O883">
        <f>IFERROR(IF(#REF!="",0,#REF!+1),0)</f>
        <v>0</v>
      </c>
      <c r="P883">
        <f>IFERROR(IF(#REF!="",0,#REF!),0)</f>
        <v>0</v>
      </c>
      <c r="Q883">
        <f>IFERROR(IF(#REF!="",0,#REF!+1),0)</f>
        <v>0</v>
      </c>
      <c r="R883">
        <f>IFERROR(IF(#REF!="",0,#REF!),0)</f>
        <v>0</v>
      </c>
    </row>
    <row r="884" spans="7:18" x14ac:dyDescent="0.3">
      <c r="G884">
        <f t="shared" si="66"/>
        <v>0</v>
      </c>
      <c r="H884">
        <f t="shared" si="67"/>
        <v>0</v>
      </c>
      <c r="I884">
        <f t="shared" si="68"/>
        <v>0</v>
      </c>
      <c r="J884">
        <f t="shared" si="69"/>
        <v>0</v>
      </c>
      <c r="K884">
        <f t="shared" si="70"/>
        <v>0</v>
      </c>
      <c r="L884">
        <f>IFERROR(IF(#REF!="",0,#REF!),0)</f>
        <v>0</v>
      </c>
      <c r="M884">
        <f>IFERROR(IF(#REF!="",0,#REF!+1),0)</f>
        <v>0</v>
      </c>
      <c r="N884">
        <f>IFERROR(IF(#REF!="",0,#REF!),0)</f>
        <v>0</v>
      </c>
      <c r="O884">
        <f>IFERROR(IF(#REF!="",0,#REF!+1),0)</f>
        <v>0</v>
      </c>
      <c r="P884">
        <f>IFERROR(IF(#REF!="",0,#REF!),0)</f>
        <v>0</v>
      </c>
      <c r="Q884">
        <f>IFERROR(IF(#REF!="",0,#REF!+1),0)</f>
        <v>0</v>
      </c>
      <c r="R884">
        <f>IFERROR(IF(#REF!="",0,#REF!),0)</f>
        <v>0</v>
      </c>
    </row>
    <row r="885" spans="7:18" x14ac:dyDescent="0.3">
      <c r="G885">
        <f t="shared" si="66"/>
        <v>0</v>
      </c>
      <c r="H885">
        <f t="shared" si="67"/>
        <v>0</v>
      </c>
      <c r="I885">
        <f t="shared" si="68"/>
        <v>0</v>
      </c>
      <c r="J885">
        <f t="shared" si="69"/>
        <v>0</v>
      </c>
      <c r="K885">
        <f t="shared" si="70"/>
        <v>0</v>
      </c>
      <c r="L885">
        <f>IFERROR(IF(#REF!="",0,#REF!),0)</f>
        <v>0</v>
      </c>
      <c r="M885">
        <f>IFERROR(IF(#REF!="",0,#REF!+1),0)</f>
        <v>0</v>
      </c>
      <c r="N885">
        <f>IFERROR(IF(#REF!="",0,#REF!),0)</f>
        <v>0</v>
      </c>
      <c r="O885">
        <f>IFERROR(IF(#REF!="",0,#REF!+1),0)</f>
        <v>0</v>
      </c>
      <c r="P885">
        <f>IFERROR(IF(#REF!="",0,#REF!),0)</f>
        <v>0</v>
      </c>
      <c r="Q885">
        <f>IFERROR(IF(#REF!="",0,#REF!+1),0)</f>
        <v>0</v>
      </c>
      <c r="R885">
        <f>IFERROR(IF(#REF!="",0,#REF!),0)</f>
        <v>0</v>
      </c>
    </row>
    <row r="886" spans="7:18" x14ac:dyDescent="0.3">
      <c r="G886">
        <f t="shared" si="66"/>
        <v>0</v>
      </c>
      <c r="H886">
        <f t="shared" si="67"/>
        <v>0</v>
      </c>
      <c r="I886">
        <f t="shared" si="68"/>
        <v>0</v>
      </c>
      <c r="J886">
        <f t="shared" si="69"/>
        <v>0</v>
      </c>
      <c r="K886">
        <f t="shared" si="70"/>
        <v>0</v>
      </c>
      <c r="L886">
        <f>IFERROR(IF(#REF!="",0,#REF!),0)</f>
        <v>0</v>
      </c>
      <c r="M886">
        <f>IFERROR(IF(#REF!="",0,#REF!+1),0)</f>
        <v>0</v>
      </c>
      <c r="N886">
        <f>IFERROR(IF(#REF!="",0,#REF!),0)</f>
        <v>0</v>
      </c>
      <c r="O886">
        <f>IFERROR(IF(#REF!="",0,#REF!+1),0)</f>
        <v>0</v>
      </c>
      <c r="P886">
        <f>IFERROR(IF(#REF!="",0,#REF!),0)</f>
        <v>0</v>
      </c>
      <c r="Q886">
        <f>IFERROR(IF(#REF!="",0,#REF!+1),0)</f>
        <v>0</v>
      </c>
      <c r="R886">
        <f>IFERROR(IF(#REF!="",0,#REF!),0)</f>
        <v>0</v>
      </c>
    </row>
    <row r="887" spans="7:18" x14ac:dyDescent="0.3">
      <c r="G887">
        <f t="shared" si="66"/>
        <v>0</v>
      </c>
      <c r="H887">
        <f t="shared" si="67"/>
        <v>0</v>
      </c>
      <c r="I887">
        <f t="shared" si="68"/>
        <v>0</v>
      </c>
      <c r="J887">
        <f t="shared" si="69"/>
        <v>0</v>
      </c>
      <c r="K887">
        <f t="shared" si="70"/>
        <v>0</v>
      </c>
      <c r="L887">
        <f>IFERROR(IF(#REF!="",0,#REF!),0)</f>
        <v>0</v>
      </c>
      <c r="M887">
        <f>IFERROR(IF(#REF!="",0,#REF!+1),0)</f>
        <v>0</v>
      </c>
      <c r="N887">
        <f>IFERROR(IF(#REF!="",0,#REF!),0)</f>
        <v>0</v>
      </c>
      <c r="O887">
        <f>IFERROR(IF(#REF!="",0,#REF!+1),0)</f>
        <v>0</v>
      </c>
      <c r="P887">
        <f>IFERROR(IF(#REF!="",0,#REF!),0)</f>
        <v>0</v>
      </c>
      <c r="Q887">
        <f>IFERROR(IF(#REF!="",0,#REF!+1),0)</f>
        <v>0</v>
      </c>
      <c r="R887">
        <f>IFERROR(IF(#REF!="",0,#REF!),0)</f>
        <v>0</v>
      </c>
    </row>
    <row r="888" spans="7:18" x14ac:dyDescent="0.3">
      <c r="G888">
        <f t="shared" si="66"/>
        <v>0</v>
      </c>
      <c r="H888">
        <f t="shared" si="67"/>
        <v>0</v>
      </c>
      <c r="I888">
        <f t="shared" si="68"/>
        <v>0</v>
      </c>
      <c r="J888">
        <f t="shared" si="69"/>
        <v>0</v>
      </c>
      <c r="K888">
        <f t="shared" si="70"/>
        <v>0</v>
      </c>
      <c r="L888">
        <f>IFERROR(IF(#REF!="",0,#REF!),0)</f>
        <v>0</v>
      </c>
      <c r="M888">
        <f>IFERROR(IF(#REF!="",0,#REF!+1),0)</f>
        <v>0</v>
      </c>
      <c r="N888">
        <f>IFERROR(IF(#REF!="",0,#REF!),0)</f>
        <v>0</v>
      </c>
      <c r="O888">
        <f>IFERROR(IF(#REF!="",0,#REF!+1),0)</f>
        <v>0</v>
      </c>
      <c r="P888">
        <f>IFERROR(IF(#REF!="",0,#REF!),0)</f>
        <v>0</v>
      </c>
      <c r="Q888">
        <f>IFERROR(IF(#REF!="",0,#REF!+1),0)</f>
        <v>0</v>
      </c>
      <c r="R888">
        <f>IFERROR(IF(#REF!="",0,#REF!),0)</f>
        <v>0</v>
      </c>
    </row>
    <row r="889" spans="7:18" x14ac:dyDescent="0.3">
      <c r="G889">
        <f t="shared" si="66"/>
        <v>0</v>
      </c>
      <c r="H889">
        <f t="shared" si="67"/>
        <v>0</v>
      </c>
      <c r="I889">
        <f t="shared" si="68"/>
        <v>0</v>
      </c>
      <c r="J889">
        <f t="shared" si="69"/>
        <v>0</v>
      </c>
      <c r="K889">
        <f t="shared" si="70"/>
        <v>0</v>
      </c>
      <c r="L889">
        <f>IFERROR(IF(#REF!="",0,#REF!),0)</f>
        <v>0</v>
      </c>
      <c r="M889">
        <f>IFERROR(IF(#REF!="",0,#REF!+1),0)</f>
        <v>0</v>
      </c>
      <c r="N889">
        <f>IFERROR(IF(#REF!="",0,#REF!),0)</f>
        <v>0</v>
      </c>
      <c r="O889">
        <f>IFERROR(IF(#REF!="",0,#REF!+1),0)</f>
        <v>0</v>
      </c>
      <c r="P889">
        <f>IFERROR(IF(#REF!="",0,#REF!),0)</f>
        <v>0</v>
      </c>
      <c r="Q889">
        <f>IFERROR(IF(#REF!="",0,#REF!+1),0)</f>
        <v>0</v>
      </c>
      <c r="R889">
        <f>IFERROR(IF(#REF!="",0,#REF!),0)</f>
        <v>0</v>
      </c>
    </row>
    <row r="890" spans="7:18" x14ac:dyDescent="0.3">
      <c r="G890">
        <f t="shared" si="66"/>
        <v>0</v>
      </c>
      <c r="H890">
        <f t="shared" si="67"/>
        <v>0</v>
      </c>
      <c r="I890">
        <f t="shared" si="68"/>
        <v>0</v>
      </c>
      <c r="J890">
        <f t="shared" si="69"/>
        <v>0</v>
      </c>
      <c r="K890">
        <f t="shared" si="70"/>
        <v>0</v>
      </c>
      <c r="L890">
        <f>IFERROR(IF(#REF!="",0,#REF!),0)</f>
        <v>0</v>
      </c>
      <c r="M890">
        <f>IFERROR(IF(#REF!="",0,#REF!+1),0)</f>
        <v>0</v>
      </c>
      <c r="N890">
        <f>IFERROR(IF(#REF!="",0,#REF!),0)</f>
        <v>0</v>
      </c>
      <c r="O890">
        <f>IFERROR(IF(#REF!="",0,#REF!+1),0)</f>
        <v>0</v>
      </c>
      <c r="P890">
        <f>IFERROR(IF(#REF!="",0,#REF!),0)</f>
        <v>0</v>
      </c>
      <c r="Q890">
        <f>IFERROR(IF(#REF!="",0,#REF!+1),0)</f>
        <v>0</v>
      </c>
      <c r="R890">
        <f>IFERROR(IF(#REF!="",0,#REF!),0)</f>
        <v>0</v>
      </c>
    </row>
    <row r="891" spans="7:18" x14ac:dyDescent="0.3">
      <c r="G891">
        <f t="shared" si="66"/>
        <v>0</v>
      </c>
      <c r="H891">
        <f t="shared" si="67"/>
        <v>0</v>
      </c>
      <c r="I891">
        <f t="shared" si="68"/>
        <v>0</v>
      </c>
      <c r="J891">
        <f t="shared" si="69"/>
        <v>0</v>
      </c>
      <c r="K891">
        <f t="shared" si="70"/>
        <v>0</v>
      </c>
      <c r="L891">
        <f>IFERROR(IF(#REF!="",0,#REF!),0)</f>
        <v>0</v>
      </c>
      <c r="M891">
        <f>IFERROR(IF(#REF!="",0,#REF!+1),0)</f>
        <v>0</v>
      </c>
      <c r="N891">
        <f>IFERROR(IF(#REF!="",0,#REF!),0)</f>
        <v>0</v>
      </c>
      <c r="O891">
        <f>IFERROR(IF(#REF!="",0,#REF!+1),0)</f>
        <v>0</v>
      </c>
      <c r="P891">
        <f>IFERROR(IF(#REF!="",0,#REF!),0)</f>
        <v>0</v>
      </c>
      <c r="Q891">
        <f>IFERROR(IF(#REF!="",0,#REF!+1),0)</f>
        <v>0</v>
      </c>
      <c r="R891">
        <f>IFERROR(IF(#REF!="",0,#REF!),0)</f>
        <v>0</v>
      </c>
    </row>
    <row r="892" spans="7:18" x14ac:dyDescent="0.3">
      <c r="G892">
        <f t="shared" si="66"/>
        <v>0</v>
      </c>
      <c r="H892">
        <f t="shared" si="67"/>
        <v>0</v>
      </c>
      <c r="I892">
        <f t="shared" si="68"/>
        <v>0</v>
      </c>
      <c r="J892">
        <f t="shared" si="69"/>
        <v>0</v>
      </c>
      <c r="K892">
        <f t="shared" si="70"/>
        <v>0</v>
      </c>
      <c r="L892">
        <f>IFERROR(IF(#REF!="",0,#REF!),0)</f>
        <v>0</v>
      </c>
      <c r="M892">
        <f>IFERROR(IF(#REF!="",0,#REF!+1),0)</f>
        <v>0</v>
      </c>
      <c r="N892">
        <f>IFERROR(IF(#REF!="",0,#REF!),0)</f>
        <v>0</v>
      </c>
      <c r="O892">
        <f>IFERROR(IF(#REF!="",0,#REF!+1),0)</f>
        <v>0</v>
      </c>
      <c r="P892">
        <f>IFERROR(IF(#REF!="",0,#REF!),0)</f>
        <v>0</v>
      </c>
      <c r="Q892">
        <f>IFERROR(IF(#REF!="",0,#REF!+1),0)</f>
        <v>0</v>
      </c>
      <c r="R892">
        <f>IFERROR(IF(#REF!="",0,#REF!),0)</f>
        <v>0</v>
      </c>
    </row>
    <row r="893" spans="7:18" x14ac:dyDescent="0.3">
      <c r="G893">
        <f t="shared" si="66"/>
        <v>0</v>
      </c>
      <c r="H893">
        <f t="shared" si="67"/>
        <v>0</v>
      </c>
      <c r="I893">
        <f t="shared" si="68"/>
        <v>0</v>
      </c>
      <c r="J893">
        <f t="shared" si="69"/>
        <v>0</v>
      </c>
      <c r="K893">
        <f t="shared" si="70"/>
        <v>0</v>
      </c>
      <c r="L893">
        <f>IFERROR(IF(#REF!="",0,#REF!),0)</f>
        <v>0</v>
      </c>
      <c r="M893">
        <f>IFERROR(IF(#REF!="",0,#REF!+1),0)</f>
        <v>0</v>
      </c>
      <c r="N893">
        <f>IFERROR(IF(#REF!="",0,#REF!),0)</f>
        <v>0</v>
      </c>
      <c r="O893">
        <f>IFERROR(IF(#REF!="",0,#REF!+1),0)</f>
        <v>0</v>
      </c>
      <c r="P893">
        <f>IFERROR(IF(#REF!="",0,#REF!),0)</f>
        <v>0</v>
      </c>
      <c r="Q893">
        <f>IFERROR(IF(#REF!="",0,#REF!+1),0)</f>
        <v>0</v>
      </c>
      <c r="R893">
        <f>IFERROR(IF(#REF!="",0,#REF!),0)</f>
        <v>0</v>
      </c>
    </row>
    <row r="894" spans="7:18" x14ac:dyDescent="0.3">
      <c r="G894">
        <f t="shared" si="66"/>
        <v>0</v>
      </c>
      <c r="H894">
        <f t="shared" si="67"/>
        <v>0</v>
      </c>
      <c r="I894">
        <f t="shared" si="68"/>
        <v>0</v>
      </c>
      <c r="J894">
        <f t="shared" si="69"/>
        <v>0</v>
      </c>
      <c r="K894">
        <f t="shared" si="70"/>
        <v>0</v>
      </c>
      <c r="L894">
        <f>IFERROR(IF(#REF!="",0,#REF!),0)</f>
        <v>0</v>
      </c>
      <c r="M894">
        <f>IFERROR(IF(#REF!="",0,#REF!+1),0)</f>
        <v>0</v>
      </c>
      <c r="N894">
        <f>IFERROR(IF(#REF!="",0,#REF!),0)</f>
        <v>0</v>
      </c>
      <c r="O894">
        <f>IFERROR(IF(#REF!="",0,#REF!+1),0)</f>
        <v>0</v>
      </c>
      <c r="P894">
        <f>IFERROR(IF(#REF!="",0,#REF!),0)</f>
        <v>0</v>
      </c>
      <c r="Q894">
        <f>IFERROR(IF(#REF!="",0,#REF!+1),0)</f>
        <v>0</v>
      </c>
      <c r="R894">
        <f>IFERROR(IF(#REF!="",0,#REF!),0)</f>
        <v>0</v>
      </c>
    </row>
    <row r="895" spans="7:18" x14ac:dyDescent="0.3">
      <c r="G895">
        <f t="shared" si="66"/>
        <v>0</v>
      </c>
      <c r="H895">
        <f t="shared" si="67"/>
        <v>0</v>
      </c>
      <c r="I895">
        <f t="shared" si="68"/>
        <v>0</v>
      </c>
      <c r="J895">
        <f t="shared" si="69"/>
        <v>0</v>
      </c>
      <c r="K895">
        <f t="shared" si="70"/>
        <v>0</v>
      </c>
      <c r="L895">
        <f>IFERROR(IF(#REF!="",0,#REF!),0)</f>
        <v>0</v>
      </c>
      <c r="M895">
        <f>IFERROR(IF(#REF!="",0,#REF!+1),0)</f>
        <v>0</v>
      </c>
      <c r="N895">
        <f>IFERROR(IF(#REF!="",0,#REF!),0)</f>
        <v>0</v>
      </c>
      <c r="O895">
        <f>IFERROR(IF(#REF!="",0,#REF!+1),0)</f>
        <v>0</v>
      </c>
      <c r="P895">
        <f>IFERROR(IF(#REF!="",0,#REF!),0)</f>
        <v>0</v>
      </c>
      <c r="Q895">
        <f>IFERROR(IF(#REF!="",0,#REF!+1),0)</f>
        <v>0</v>
      </c>
      <c r="R895">
        <f>IFERROR(IF(#REF!="",0,#REF!),0)</f>
        <v>0</v>
      </c>
    </row>
    <row r="896" spans="7:18" x14ac:dyDescent="0.3">
      <c r="G896">
        <f t="shared" si="66"/>
        <v>0</v>
      </c>
      <c r="H896">
        <f t="shared" si="67"/>
        <v>0</v>
      </c>
      <c r="I896">
        <f t="shared" si="68"/>
        <v>0</v>
      </c>
      <c r="J896">
        <f t="shared" si="69"/>
        <v>0</v>
      </c>
      <c r="K896">
        <f t="shared" si="70"/>
        <v>0</v>
      </c>
      <c r="L896">
        <f>IFERROR(IF(#REF!="",0,#REF!),0)</f>
        <v>0</v>
      </c>
      <c r="M896">
        <f>IFERROR(IF(#REF!="",0,#REF!+1),0)</f>
        <v>0</v>
      </c>
      <c r="N896">
        <f>IFERROR(IF(#REF!="",0,#REF!),0)</f>
        <v>0</v>
      </c>
      <c r="O896">
        <f>IFERROR(IF(#REF!="",0,#REF!+1),0)</f>
        <v>0</v>
      </c>
      <c r="P896">
        <f>IFERROR(IF(#REF!="",0,#REF!),0)</f>
        <v>0</v>
      </c>
      <c r="Q896">
        <f>IFERROR(IF(#REF!="",0,#REF!+1),0)</f>
        <v>0</v>
      </c>
      <c r="R896">
        <f>IFERROR(IF(#REF!="",0,#REF!),0)</f>
        <v>0</v>
      </c>
    </row>
    <row r="897" spans="7:18" x14ac:dyDescent="0.3">
      <c r="G897">
        <f t="shared" si="66"/>
        <v>0</v>
      </c>
      <c r="H897">
        <f t="shared" si="67"/>
        <v>0</v>
      </c>
      <c r="I897">
        <f t="shared" si="68"/>
        <v>0</v>
      </c>
      <c r="J897">
        <f t="shared" si="69"/>
        <v>0</v>
      </c>
      <c r="K897">
        <f t="shared" si="70"/>
        <v>0</v>
      </c>
      <c r="L897">
        <f>IFERROR(IF(#REF!="",0,#REF!),0)</f>
        <v>0</v>
      </c>
      <c r="M897">
        <f>IFERROR(IF(#REF!="",0,#REF!+1),0)</f>
        <v>0</v>
      </c>
      <c r="N897">
        <f>IFERROR(IF(#REF!="",0,#REF!),0)</f>
        <v>0</v>
      </c>
      <c r="O897">
        <f>IFERROR(IF(#REF!="",0,#REF!+1),0)</f>
        <v>0</v>
      </c>
      <c r="P897">
        <f>IFERROR(IF(#REF!="",0,#REF!),0)</f>
        <v>0</v>
      </c>
      <c r="Q897">
        <f>IFERROR(IF(#REF!="",0,#REF!+1),0)</f>
        <v>0</v>
      </c>
      <c r="R897">
        <f>IFERROR(IF(#REF!="",0,#REF!),0)</f>
        <v>0</v>
      </c>
    </row>
    <row r="898" spans="7:18" x14ac:dyDescent="0.3">
      <c r="G898">
        <f t="shared" si="66"/>
        <v>0</v>
      </c>
      <c r="H898">
        <f t="shared" si="67"/>
        <v>0</v>
      </c>
      <c r="I898">
        <f t="shared" si="68"/>
        <v>0</v>
      </c>
      <c r="J898">
        <f t="shared" si="69"/>
        <v>0</v>
      </c>
      <c r="K898">
        <f t="shared" si="70"/>
        <v>0</v>
      </c>
      <c r="L898">
        <f>IFERROR(IF(#REF!="",0,#REF!),0)</f>
        <v>0</v>
      </c>
      <c r="M898">
        <f>IFERROR(IF(#REF!="",0,#REF!+1),0)</f>
        <v>0</v>
      </c>
      <c r="N898">
        <f>IFERROR(IF(#REF!="",0,#REF!),0)</f>
        <v>0</v>
      </c>
      <c r="O898">
        <f>IFERROR(IF(#REF!="",0,#REF!+1),0)</f>
        <v>0</v>
      </c>
      <c r="P898">
        <f>IFERROR(IF(#REF!="",0,#REF!),0)</f>
        <v>0</v>
      </c>
      <c r="Q898">
        <f>IFERROR(IF(#REF!="",0,#REF!+1),0)</f>
        <v>0</v>
      </c>
      <c r="R898">
        <f>IFERROR(IF(#REF!="",0,#REF!),0)</f>
        <v>0</v>
      </c>
    </row>
    <row r="899" spans="7:18" x14ac:dyDescent="0.3">
      <c r="G899">
        <f t="shared" si="66"/>
        <v>0</v>
      </c>
      <c r="H899">
        <f t="shared" si="67"/>
        <v>0</v>
      </c>
      <c r="I899">
        <f t="shared" si="68"/>
        <v>0</v>
      </c>
      <c r="J899">
        <f t="shared" si="69"/>
        <v>0</v>
      </c>
      <c r="K899">
        <f t="shared" si="70"/>
        <v>0</v>
      </c>
      <c r="L899">
        <f>IFERROR(IF(#REF!="",0,#REF!),0)</f>
        <v>0</v>
      </c>
      <c r="M899">
        <f>IFERROR(IF(#REF!="",0,#REF!+1),0)</f>
        <v>0</v>
      </c>
      <c r="N899">
        <f>IFERROR(IF(#REF!="",0,#REF!),0)</f>
        <v>0</v>
      </c>
      <c r="O899">
        <f>IFERROR(IF(#REF!="",0,#REF!+1),0)</f>
        <v>0</v>
      </c>
      <c r="P899">
        <f>IFERROR(IF(#REF!="",0,#REF!),0)</f>
        <v>0</v>
      </c>
      <c r="Q899">
        <f>IFERROR(IF(#REF!="",0,#REF!+1),0)</f>
        <v>0</v>
      </c>
      <c r="R899">
        <f>IFERROR(IF(#REF!="",0,#REF!),0)</f>
        <v>0</v>
      </c>
    </row>
    <row r="900" spans="7:18" x14ac:dyDescent="0.3">
      <c r="G900">
        <f t="shared" si="66"/>
        <v>0</v>
      </c>
      <c r="H900">
        <f t="shared" si="67"/>
        <v>0</v>
      </c>
      <c r="I900">
        <f t="shared" si="68"/>
        <v>0</v>
      </c>
      <c r="J900">
        <f t="shared" si="69"/>
        <v>0</v>
      </c>
      <c r="K900">
        <f t="shared" si="70"/>
        <v>0</v>
      </c>
      <c r="L900">
        <f>IFERROR(IF(#REF!="",0,#REF!),0)</f>
        <v>0</v>
      </c>
      <c r="M900">
        <f>IFERROR(IF(#REF!="",0,#REF!+1),0)</f>
        <v>0</v>
      </c>
      <c r="N900">
        <f>IFERROR(IF(#REF!="",0,#REF!),0)</f>
        <v>0</v>
      </c>
      <c r="O900">
        <f>IFERROR(IF(#REF!="",0,#REF!+1),0)</f>
        <v>0</v>
      </c>
      <c r="P900">
        <f>IFERROR(IF(#REF!="",0,#REF!),0)</f>
        <v>0</v>
      </c>
      <c r="Q900">
        <f>IFERROR(IF(#REF!="",0,#REF!+1),0)</f>
        <v>0</v>
      </c>
      <c r="R900">
        <f>IFERROR(IF(#REF!="",0,#REF!),0)</f>
        <v>0</v>
      </c>
    </row>
    <row r="901" spans="7:18" x14ac:dyDescent="0.3">
      <c r="G901">
        <f t="shared" si="66"/>
        <v>0</v>
      </c>
      <c r="H901">
        <f t="shared" si="67"/>
        <v>0</v>
      </c>
      <c r="I901">
        <f t="shared" si="68"/>
        <v>0</v>
      </c>
      <c r="J901">
        <f t="shared" si="69"/>
        <v>0</v>
      </c>
      <c r="K901">
        <f t="shared" si="70"/>
        <v>0</v>
      </c>
      <c r="L901">
        <f>IFERROR(IF(#REF!="",0,#REF!),0)</f>
        <v>0</v>
      </c>
      <c r="M901">
        <f>IFERROR(IF(#REF!="",0,#REF!+1),0)</f>
        <v>0</v>
      </c>
      <c r="N901">
        <f>IFERROR(IF(#REF!="",0,#REF!),0)</f>
        <v>0</v>
      </c>
      <c r="O901">
        <f>IFERROR(IF(#REF!="",0,#REF!+1),0)</f>
        <v>0</v>
      </c>
      <c r="P901">
        <f>IFERROR(IF(#REF!="",0,#REF!),0)</f>
        <v>0</v>
      </c>
      <c r="Q901">
        <f>IFERROR(IF(#REF!="",0,#REF!+1),0)</f>
        <v>0</v>
      </c>
      <c r="R901">
        <f>IFERROR(IF(#REF!="",0,#REF!),0)</f>
        <v>0</v>
      </c>
    </row>
    <row r="902" spans="7:18" x14ac:dyDescent="0.3">
      <c r="G902">
        <f t="shared" si="66"/>
        <v>0</v>
      </c>
      <c r="H902">
        <f t="shared" si="67"/>
        <v>0</v>
      </c>
      <c r="I902">
        <f t="shared" si="68"/>
        <v>0</v>
      </c>
      <c r="J902">
        <f t="shared" si="69"/>
        <v>0</v>
      </c>
      <c r="K902">
        <f t="shared" si="70"/>
        <v>0</v>
      </c>
      <c r="L902">
        <f>IFERROR(IF(#REF!="",0,#REF!),0)</f>
        <v>0</v>
      </c>
      <c r="M902">
        <f>IFERROR(IF(#REF!="",0,#REF!+1),0)</f>
        <v>0</v>
      </c>
      <c r="N902">
        <f>IFERROR(IF(#REF!="",0,#REF!),0)</f>
        <v>0</v>
      </c>
      <c r="O902">
        <f>IFERROR(IF(#REF!="",0,#REF!+1),0)</f>
        <v>0</v>
      </c>
      <c r="P902">
        <f>IFERROR(IF(#REF!="",0,#REF!),0)</f>
        <v>0</v>
      </c>
      <c r="Q902">
        <f>IFERROR(IF(#REF!="",0,#REF!+1),0)</f>
        <v>0</v>
      </c>
      <c r="R902">
        <f>IFERROR(IF(#REF!="",0,#REF!),0)</f>
        <v>0</v>
      </c>
    </row>
    <row r="903" spans="7:18" x14ac:dyDescent="0.3">
      <c r="G903">
        <f t="shared" si="66"/>
        <v>0</v>
      </c>
      <c r="H903">
        <f t="shared" si="67"/>
        <v>0</v>
      </c>
      <c r="I903">
        <f t="shared" si="68"/>
        <v>0</v>
      </c>
      <c r="J903">
        <f t="shared" si="69"/>
        <v>0</v>
      </c>
      <c r="K903">
        <f t="shared" si="70"/>
        <v>0</v>
      </c>
      <c r="L903">
        <f>IFERROR(IF(#REF!="",0,#REF!),0)</f>
        <v>0</v>
      </c>
      <c r="M903">
        <f>IFERROR(IF(#REF!="",0,#REF!+1),0)</f>
        <v>0</v>
      </c>
      <c r="N903">
        <f>IFERROR(IF(#REF!="",0,#REF!),0)</f>
        <v>0</v>
      </c>
      <c r="O903">
        <f>IFERROR(IF(#REF!="",0,#REF!+1),0)</f>
        <v>0</v>
      </c>
      <c r="P903">
        <f>IFERROR(IF(#REF!="",0,#REF!),0)</f>
        <v>0</v>
      </c>
      <c r="Q903">
        <f>IFERROR(IF(#REF!="",0,#REF!+1),0)</f>
        <v>0</v>
      </c>
      <c r="R903">
        <f>IFERROR(IF(#REF!="",0,#REF!),0)</f>
        <v>0</v>
      </c>
    </row>
    <row r="904" spans="7:18" x14ac:dyDescent="0.3">
      <c r="G904">
        <f t="shared" si="66"/>
        <v>0</v>
      </c>
      <c r="H904">
        <f t="shared" si="67"/>
        <v>0</v>
      </c>
      <c r="I904">
        <f t="shared" si="68"/>
        <v>0</v>
      </c>
      <c r="J904">
        <f t="shared" si="69"/>
        <v>0</v>
      </c>
      <c r="K904">
        <f t="shared" si="70"/>
        <v>0</v>
      </c>
      <c r="L904">
        <f>IFERROR(IF(#REF!="",0,#REF!),0)</f>
        <v>0</v>
      </c>
      <c r="M904">
        <f>IFERROR(IF(#REF!="",0,#REF!+1),0)</f>
        <v>0</v>
      </c>
      <c r="N904">
        <f>IFERROR(IF(#REF!="",0,#REF!),0)</f>
        <v>0</v>
      </c>
      <c r="O904">
        <f>IFERROR(IF(#REF!="",0,#REF!+1),0)</f>
        <v>0</v>
      </c>
      <c r="P904">
        <f>IFERROR(IF(#REF!="",0,#REF!),0)</f>
        <v>0</v>
      </c>
      <c r="Q904">
        <f>IFERROR(IF(#REF!="",0,#REF!+1),0)</f>
        <v>0</v>
      </c>
      <c r="R904">
        <f>IFERROR(IF(#REF!="",0,#REF!),0)</f>
        <v>0</v>
      </c>
    </row>
    <row r="905" spans="7:18" x14ac:dyDescent="0.3">
      <c r="G905">
        <f t="shared" ref="G905:G968" si="71">IFERROR(IF(B905="",0,B905),0)</f>
        <v>0</v>
      </c>
      <c r="H905">
        <f t="shared" ref="H905:H968" si="72">IFERROR(IF(C905="",0,C905),0)</f>
        <v>0</v>
      </c>
      <c r="I905">
        <f t="shared" ref="I905:I968" si="73">IFERROR(IF(D905="",0,D905),0)</f>
        <v>0</v>
      </c>
      <c r="J905">
        <f t="shared" ref="J905:J968" si="74">IFERROR(IF(E905="",0,E905),0)</f>
        <v>0</v>
      </c>
      <c r="K905">
        <f t="shared" ref="K905:K968" si="75">IFERROR(IF(F905="",0,F905+1),0)</f>
        <v>0</v>
      </c>
      <c r="L905">
        <f>IFERROR(IF(#REF!="",0,#REF!),0)</f>
        <v>0</v>
      </c>
      <c r="M905">
        <f>IFERROR(IF(#REF!="",0,#REF!+1),0)</f>
        <v>0</v>
      </c>
      <c r="N905">
        <f>IFERROR(IF(#REF!="",0,#REF!),0)</f>
        <v>0</v>
      </c>
      <c r="O905">
        <f>IFERROR(IF(#REF!="",0,#REF!+1),0)</f>
        <v>0</v>
      </c>
      <c r="P905">
        <f>IFERROR(IF(#REF!="",0,#REF!),0)</f>
        <v>0</v>
      </c>
      <c r="Q905">
        <f>IFERROR(IF(#REF!="",0,#REF!+1),0)</f>
        <v>0</v>
      </c>
      <c r="R905">
        <f>IFERROR(IF(#REF!="",0,#REF!),0)</f>
        <v>0</v>
      </c>
    </row>
    <row r="906" spans="7:18" x14ac:dyDescent="0.3">
      <c r="G906">
        <f t="shared" si="71"/>
        <v>0</v>
      </c>
      <c r="H906">
        <f t="shared" si="72"/>
        <v>0</v>
      </c>
      <c r="I906">
        <f t="shared" si="73"/>
        <v>0</v>
      </c>
      <c r="J906">
        <f t="shared" si="74"/>
        <v>0</v>
      </c>
      <c r="K906">
        <f t="shared" si="75"/>
        <v>0</v>
      </c>
      <c r="L906">
        <f>IFERROR(IF(#REF!="",0,#REF!),0)</f>
        <v>0</v>
      </c>
      <c r="M906">
        <f>IFERROR(IF(#REF!="",0,#REF!+1),0)</f>
        <v>0</v>
      </c>
      <c r="N906">
        <f>IFERROR(IF(#REF!="",0,#REF!),0)</f>
        <v>0</v>
      </c>
      <c r="O906">
        <f>IFERROR(IF(#REF!="",0,#REF!+1),0)</f>
        <v>0</v>
      </c>
      <c r="P906">
        <f>IFERROR(IF(#REF!="",0,#REF!),0)</f>
        <v>0</v>
      </c>
      <c r="Q906">
        <f>IFERROR(IF(#REF!="",0,#REF!+1),0)</f>
        <v>0</v>
      </c>
      <c r="R906">
        <f>IFERROR(IF(#REF!="",0,#REF!),0)</f>
        <v>0</v>
      </c>
    </row>
    <row r="907" spans="7:18" x14ac:dyDescent="0.3">
      <c r="G907">
        <f t="shared" si="71"/>
        <v>0</v>
      </c>
      <c r="H907">
        <f t="shared" si="72"/>
        <v>0</v>
      </c>
      <c r="I907">
        <f t="shared" si="73"/>
        <v>0</v>
      </c>
      <c r="J907">
        <f t="shared" si="74"/>
        <v>0</v>
      </c>
      <c r="K907">
        <f t="shared" si="75"/>
        <v>0</v>
      </c>
      <c r="L907">
        <f>IFERROR(IF(#REF!="",0,#REF!),0)</f>
        <v>0</v>
      </c>
      <c r="M907">
        <f>IFERROR(IF(#REF!="",0,#REF!+1),0)</f>
        <v>0</v>
      </c>
      <c r="N907">
        <f>IFERROR(IF(#REF!="",0,#REF!),0)</f>
        <v>0</v>
      </c>
      <c r="O907">
        <f>IFERROR(IF(#REF!="",0,#REF!+1),0)</f>
        <v>0</v>
      </c>
      <c r="P907">
        <f>IFERROR(IF(#REF!="",0,#REF!),0)</f>
        <v>0</v>
      </c>
      <c r="Q907">
        <f>IFERROR(IF(#REF!="",0,#REF!+1),0)</f>
        <v>0</v>
      </c>
      <c r="R907">
        <f>IFERROR(IF(#REF!="",0,#REF!),0)</f>
        <v>0</v>
      </c>
    </row>
    <row r="908" spans="7:18" x14ac:dyDescent="0.3">
      <c r="G908">
        <f t="shared" si="71"/>
        <v>0</v>
      </c>
      <c r="H908">
        <f t="shared" si="72"/>
        <v>0</v>
      </c>
      <c r="I908">
        <f t="shared" si="73"/>
        <v>0</v>
      </c>
      <c r="J908">
        <f t="shared" si="74"/>
        <v>0</v>
      </c>
      <c r="K908">
        <f t="shared" si="75"/>
        <v>0</v>
      </c>
      <c r="L908">
        <f>IFERROR(IF(#REF!="",0,#REF!),0)</f>
        <v>0</v>
      </c>
      <c r="M908">
        <f>IFERROR(IF(#REF!="",0,#REF!+1),0)</f>
        <v>0</v>
      </c>
      <c r="N908">
        <f>IFERROR(IF(#REF!="",0,#REF!),0)</f>
        <v>0</v>
      </c>
      <c r="O908">
        <f>IFERROR(IF(#REF!="",0,#REF!+1),0)</f>
        <v>0</v>
      </c>
      <c r="P908">
        <f>IFERROR(IF(#REF!="",0,#REF!),0)</f>
        <v>0</v>
      </c>
      <c r="Q908">
        <f>IFERROR(IF(#REF!="",0,#REF!+1),0)</f>
        <v>0</v>
      </c>
      <c r="R908">
        <f>IFERROR(IF(#REF!="",0,#REF!),0)</f>
        <v>0</v>
      </c>
    </row>
    <row r="909" spans="7:18" x14ac:dyDescent="0.3">
      <c r="G909">
        <f t="shared" si="71"/>
        <v>0</v>
      </c>
      <c r="H909">
        <f t="shared" si="72"/>
        <v>0</v>
      </c>
      <c r="I909">
        <f t="shared" si="73"/>
        <v>0</v>
      </c>
      <c r="J909">
        <f t="shared" si="74"/>
        <v>0</v>
      </c>
      <c r="K909">
        <f t="shared" si="75"/>
        <v>0</v>
      </c>
      <c r="L909">
        <f>IFERROR(IF(#REF!="",0,#REF!),0)</f>
        <v>0</v>
      </c>
      <c r="M909">
        <f>IFERROR(IF(#REF!="",0,#REF!+1),0)</f>
        <v>0</v>
      </c>
      <c r="N909">
        <f>IFERROR(IF(#REF!="",0,#REF!),0)</f>
        <v>0</v>
      </c>
      <c r="O909">
        <f>IFERROR(IF(#REF!="",0,#REF!+1),0)</f>
        <v>0</v>
      </c>
      <c r="P909">
        <f>IFERROR(IF(#REF!="",0,#REF!),0)</f>
        <v>0</v>
      </c>
      <c r="Q909">
        <f>IFERROR(IF(#REF!="",0,#REF!+1),0)</f>
        <v>0</v>
      </c>
      <c r="R909">
        <f>IFERROR(IF(#REF!="",0,#REF!),0)</f>
        <v>0</v>
      </c>
    </row>
    <row r="910" spans="7:18" x14ac:dyDescent="0.3">
      <c r="G910">
        <f t="shared" si="71"/>
        <v>0</v>
      </c>
      <c r="H910">
        <f t="shared" si="72"/>
        <v>0</v>
      </c>
      <c r="I910">
        <f t="shared" si="73"/>
        <v>0</v>
      </c>
      <c r="J910">
        <f t="shared" si="74"/>
        <v>0</v>
      </c>
      <c r="K910">
        <f t="shared" si="75"/>
        <v>0</v>
      </c>
      <c r="L910">
        <f>IFERROR(IF(#REF!="",0,#REF!),0)</f>
        <v>0</v>
      </c>
      <c r="M910">
        <f>IFERROR(IF(#REF!="",0,#REF!+1),0)</f>
        <v>0</v>
      </c>
      <c r="N910">
        <f>IFERROR(IF(#REF!="",0,#REF!),0)</f>
        <v>0</v>
      </c>
      <c r="O910">
        <f>IFERROR(IF(#REF!="",0,#REF!+1),0)</f>
        <v>0</v>
      </c>
      <c r="P910">
        <f>IFERROR(IF(#REF!="",0,#REF!),0)</f>
        <v>0</v>
      </c>
      <c r="Q910">
        <f>IFERROR(IF(#REF!="",0,#REF!+1),0)</f>
        <v>0</v>
      </c>
      <c r="R910">
        <f>IFERROR(IF(#REF!="",0,#REF!),0)</f>
        <v>0</v>
      </c>
    </row>
    <row r="911" spans="7:18" x14ac:dyDescent="0.3">
      <c r="G911">
        <f t="shared" si="71"/>
        <v>0</v>
      </c>
      <c r="H911">
        <f t="shared" si="72"/>
        <v>0</v>
      </c>
      <c r="I911">
        <f t="shared" si="73"/>
        <v>0</v>
      </c>
      <c r="J911">
        <f t="shared" si="74"/>
        <v>0</v>
      </c>
      <c r="K911">
        <f t="shared" si="75"/>
        <v>0</v>
      </c>
      <c r="L911">
        <f>IFERROR(IF(#REF!="",0,#REF!),0)</f>
        <v>0</v>
      </c>
      <c r="M911">
        <f>IFERROR(IF(#REF!="",0,#REF!+1),0)</f>
        <v>0</v>
      </c>
      <c r="N911">
        <f>IFERROR(IF(#REF!="",0,#REF!),0)</f>
        <v>0</v>
      </c>
      <c r="O911">
        <f>IFERROR(IF(#REF!="",0,#REF!+1),0)</f>
        <v>0</v>
      </c>
      <c r="P911">
        <f>IFERROR(IF(#REF!="",0,#REF!),0)</f>
        <v>0</v>
      </c>
      <c r="Q911">
        <f>IFERROR(IF(#REF!="",0,#REF!+1),0)</f>
        <v>0</v>
      </c>
      <c r="R911">
        <f>IFERROR(IF(#REF!="",0,#REF!),0)</f>
        <v>0</v>
      </c>
    </row>
    <row r="912" spans="7:18" x14ac:dyDescent="0.3">
      <c r="G912">
        <f t="shared" si="71"/>
        <v>0</v>
      </c>
      <c r="H912">
        <f t="shared" si="72"/>
        <v>0</v>
      </c>
      <c r="I912">
        <f t="shared" si="73"/>
        <v>0</v>
      </c>
      <c r="J912">
        <f t="shared" si="74"/>
        <v>0</v>
      </c>
      <c r="K912">
        <f t="shared" si="75"/>
        <v>0</v>
      </c>
      <c r="L912">
        <f>IFERROR(IF(#REF!="",0,#REF!),0)</f>
        <v>0</v>
      </c>
      <c r="M912">
        <f>IFERROR(IF(#REF!="",0,#REF!+1),0)</f>
        <v>0</v>
      </c>
      <c r="N912">
        <f>IFERROR(IF(#REF!="",0,#REF!),0)</f>
        <v>0</v>
      </c>
      <c r="O912">
        <f>IFERROR(IF(#REF!="",0,#REF!+1),0)</f>
        <v>0</v>
      </c>
      <c r="P912">
        <f>IFERROR(IF(#REF!="",0,#REF!),0)</f>
        <v>0</v>
      </c>
      <c r="Q912">
        <f>IFERROR(IF(#REF!="",0,#REF!+1),0)</f>
        <v>0</v>
      </c>
      <c r="R912">
        <f>IFERROR(IF(#REF!="",0,#REF!),0)</f>
        <v>0</v>
      </c>
    </row>
    <row r="913" spans="7:18" x14ac:dyDescent="0.3">
      <c r="G913">
        <f t="shared" si="71"/>
        <v>0</v>
      </c>
      <c r="H913">
        <f t="shared" si="72"/>
        <v>0</v>
      </c>
      <c r="I913">
        <f t="shared" si="73"/>
        <v>0</v>
      </c>
      <c r="J913">
        <f t="shared" si="74"/>
        <v>0</v>
      </c>
      <c r="K913">
        <f t="shared" si="75"/>
        <v>0</v>
      </c>
      <c r="L913">
        <f>IFERROR(IF(#REF!="",0,#REF!),0)</f>
        <v>0</v>
      </c>
      <c r="M913">
        <f>IFERROR(IF(#REF!="",0,#REF!+1),0)</f>
        <v>0</v>
      </c>
      <c r="N913">
        <f>IFERROR(IF(#REF!="",0,#REF!),0)</f>
        <v>0</v>
      </c>
      <c r="O913">
        <f>IFERROR(IF(#REF!="",0,#REF!+1),0)</f>
        <v>0</v>
      </c>
      <c r="P913">
        <f>IFERROR(IF(#REF!="",0,#REF!),0)</f>
        <v>0</v>
      </c>
      <c r="Q913">
        <f>IFERROR(IF(#REF!="",0,#REF!+1),0)</f>
        <v>0</v>
      </c>
      <c r="R913">
        <f>IFERROR(IF(#REF!="",0,#REF!),0)</f>
        <v>0</v>
      </c>
    </row>
    <row r="914" spans="7:18" x14ac:dyDescent="0.3">
      <c r="G914">
        <f t="shared" si="71"/>
        <v>0</v>
      </c>
      <c r="H914">
        <f t="shared" si="72"/>
        <v>0</v>
      </c>
      <c r="I914">
        <f t="shared" si="73"/>
        <v>0</v>
      </c>
      <c r="J914">
        <f t="shared" si="74"/>
        <v>0</v>
      </c>
      <c r="K914">
        <f t="shared" si="75"/>
        <v>0</v>
      </c>
      <c r="L914">
        <f>IFERROR(IF(#REF!="",0,#REF!),0)</f>
        <v>0</v>
      </c>
      <c r="M914">
        <f>IFERROR(IF(#REF!="",0,#REF!+1),0)</f>
        <v>0</v>
      </c>
      <c r="N914">
        <f>IFERROR(IF(#REF!="",0,#REF!),0)</f>
        <v>0</v>
      </c>
      <c r="O914">
        <f>IFERROR(IF(#REF!="",0,#REF!+1),0)</f>
        <v>0</v>
      </c>
      <c r="P914">
        <f>IFERROR(IF(#REF!="",0,#REF!),0)</f>
        <v>0</v>
      </c>
      <c r="Q914">
        <f>IFERROR(IF(#REF!="",0,#REF!+1),0)</f>
        <v>0</v>
      </c>
      <c r="R914">
        <f>IFERROR(IF(#REF!="",0,#REF!),0)</f>
        <v>0</v>
      </c>
    </row>
    <row r="915" spans="7:18" x14ac:dyDescent="0.3">
      <c r="G915">
        <f t="shared" si="71"/>
        <v>0</v>
      </c>
      <c r="H915">
        <f t="shared" si="72"/>
        <v>0</v>
      </c>
      <c r="I915">
        <f t="shared" si="73"/>
        <v>0</v>
      </c>
      <c r="J915">
        <f t="shared" si="74"/>
        <v>0</v>
      </c>
      <c r="K915">
        <f t="shared" si="75"/>
        <v>0</v>
      </c>
      <c r="L915">
        <f>IFERROR(IF(#REF!="",0,#REF!),0)</f>
        <v>0</v>
      </c>
      <c r="M915">
        <f>IFERROR(IF(#REF!="",0,#REF!+1),0)</f>
        <v>0</v>
      </c>
      <c r="N915">
        <f>IFERROR(IF(#REF!="",0,#REF!),0)</f>
        <v>0</v>
      </c>
      <c r="O915">
        <f>IFERROR(IF(#REF!="",0,#REF!+1),0)</f>
        <v>0</v>
      </c>
      <c r="P915">
        <f>IFERROR(IF(#REF!="",0,#REF!),0)</f>
        <v>0</v>
      </c>
      <c r="Q915">
        <f>IFERROR(IF(#REF!="",0,#REF!+1),0)</f>
        <v>0</v>
      </c>
      <c r="R915">
        <f>IFERROR(IF(#REF!="",0,#REF!),0)</f>
        <v>0</v>
      </c>
    </row>
    <row r="916" spans="7:18" x14ac:dyDescent="0.3">
      <c r="G916">
        <f t="shared" si="71"/>
        <v>0</v>
      </c>
      <c r="H916">
        <f t="shared" si="72"/>
        <v>0</v>
      </c>
      <c r="I916">
        <f t="shared" si="73"/>
        <v>0</v>
      </c>
      <c r="J916">
        <f t="shared" si="74"/>
        <v>0</v>
      </c>
      <c r="K916">
        <f t="shared" si="75"/>
        <v>0</v>
      </c>
      <c r="L916">
        <f>IFERROR(IF(#REF!="",0,#REF!),0)</f>
        <v>0</v>
      </c>
      <c r="M916">
        <f>IFERROR(IF(#REF!="",0,#REF!+1),0)</f>
        <v>0</v>
      </c>
      <c r="N916">
        <f>IFERROR(IF(#REF!="",0,#REF!),0)</f>
        <v>0</v>
      </c>
      <c r="O916">
        <f>IFERROR(IF(#REF!="",0,#REF!+1),0)</f>
        <v>0</v>
      </c>
      <c r="P916">
        <f>IFERROR(IF(#REF!="",0,#REF!),0)</f>
        <v>0</v>
      </c>
      <c r="Q916">
        <f>IFERROR(IF(#REF!="",0,#REF!+1),0)</f>
        <v>0</v>
      </c>
      <c r="R916">
        <f>IFERROR(IF(#REF!="",0,#REF!),0)</f>
        <v>0</v>
      </c>
    </row>
    <row r="917" spans="7:18" x14ac:dyDescent="0.3">
      <c r="G917">
        <f t="shared" si="71"/>
        <v>0</v>
      </c>
      <c r="H917">
        <f t="shared" si="72"/>
        <v>0</v>
      </c>
      <c r="I917">
        <f t="shared" si="73"/>
        <v>0</v>
      </c>
      <c r="J917">
        <f t="shared" si="74"/>
        <v>0</v>
      </c>
      <c r="K917">
        <f t="shared" si="75"/>
        <v>0</v>
      </c>
      <c r="L917">
        <f>IFERROR(IF(#REF!="",0,#REF!),0)</f>
        <v>0</v>
      </c>
      <c r="M917">
        <f>IFERROR(IF(#REF!="",0,#REF!+1),0)</f>
        <v>0</v>
      </c>
      <c r="N917">
        <f>IFERROR(IF(#REF!="",0,#REF!),0)</f>
        <v>0</v>
      </c>
      <c r="O917">
        <f>IFERROR(IF(#REF!="",0,#REF!+1),0)</f>
        <v>0</v>
      </c>
      <c r="P917">
        <f>IFERROR(IF(#REF!="",0,#REF!),0)</f>
        <v>0</v>
      </c>
      <c r="Q917">
        <f>IFERROR(IF(#REF!="",0,#REF!+1),0)</f>
        <v>0</v>
      </c>
      <c r="R917">
        <f>IFERROR(IF(#REF!="",0,#REF!),0)</f>
        <v>0</v>
      </c>
    </row>
    <row r="918" spans="7:18" x14ac:dyDescent="0.3">
      <c r="G918">
        <f t="shared" si="71"/>
        <v>0</v>
      </c>
      <c r="H918">
        <f t="shared" si="72"/>
        <v>0</v>
      </c>
      <c r="I918">
        <f t="shared" si="73"/>
        <v>0</v>
      </c>
      <c r="J918">
        <f t="shared" si="74"/>
        <v>0</v>
      </c>
      <c r="K918">
        <f t="shared" si="75"/>
        <v>0</v>
      </c>
      <c r="L918">
        <f>IFERROR(IF(#REF!="",0,#REF!),0)</f>
        <v>0</v>
      </c>
      <c r="M918">
        <f>IFERROR(IF(#REF!="",0,#REF!+1),0)</f>
        <v>0</v>
      </c>
      <c r="N918">
        <f>IFERROR(IF(#REF!="",0,#REF!),0)</f>
        <v>0</v>
      </c>
      <c r="O918">
        <f>IFERROR(IF(#REF!="",0,#REF!+1),0)</f>
        <v>0</v>
      </c>
      <c r="P918">
        <f>IFERROR(IF(#REF!="",0,#REF!),0)</f>
        <v>0</v>
      </c>
      <c r="Q918">
        <f>IFERROR(IF(#REF!="",0,#REF!+1),0)</f>
        <v>0</v>
      </c>
      <c r="R918">
        <f>IFERROR(IF(#REF!="",0,#REF!),0)</f>
        <v>0</v>
      </c>
    </row>
    <row r="919" spans="7:18" x14ac:dyDescent="0.3">
      <c r="G919">
        <f t="shared" si="71"/>
        <v>0</v>
      </c>
      <c r="H919">
        <f t="shared" si="72"/>
        <v>0</v>
      </c>
      <c r="I919">
        <f t="shared" si="73"/>
        <v>0</v>
      </c>
      <c r="J919">
        <f t="shared" si="74"/>
        <v>0</v>
      </c>
      <c r="K919">
        <f t="shared" si="75"/>
        <v>0</v>
      </c>
      <c r="L919">
        <f>IFERROR(IF(#REF!="",0,#REF!),0)</f>
        <v>0</v>
      </c>
      <c r="M919">
        <f>IFERROR(IF(#REF!="",0,#REF!+1),0)</f>
        <v>0</v>
      </c>
      <c r="N919">
        <f>IFERROR(IF(#REF!="",0,#REF!),0)</f>
        <v>0</v>
      </c>
      <c r="O919">
        <f>IFERROR(IF(#REF!="",0,#REF!+1),0)</f>
        <v>0</v>
      </c>
      <c r="P919">
        <f>IFERROR(IF(#REF!="",0,#REF!),0)</f>
        <v>0</v>
      </c>
      <c r="Q919">
        <f>IFERROR(IF(#REF!="",0,#REF!+1),0)</f>
        <v>0</v>
      </c>
      <c r="R919">
        <f>IFERROR(IF(#REF!="",0,#REF!),0)</f>
        <v>0</v>
      </c>
    </row>
    <row r="920" spans="7:18" x14ac:dyDescent="0.3">
      <c r="G920">
        <f t="shared" si="71"/>
        <v>0</v>
      </c>
      <c r="H920">
        <f t="shared" si="72"/>
        <v>0</v>
      </c>
      <c r="I920">
        <f t="shared" si="73"/>
        <v>0</v>
      </c>
      <c r="J920">
        <f t="shared" si="74"/>
        <v>0</v>
      </c>
      <c r="K920">
        <f t="shared" si="75"/>
        <v>0</v>
      </c>
      <c r="L920">
        <f>IFERROR(IF(#REF!="",0,#REF!),0)</f>
        <v>0</v>
      </c>
      <c r="M920">
        <f>IFERROR(IF(#REF!="",0,#REF!+1),0)</f>
        <v>0</v>
      </c>
      <c r="N920">
        <f>IFERROR(IF(#REF!="",0,#REF!),0)</f>
        <v>0</v>
      </c>
      <c r="O920">
        <f>IFERROR(IF(#REF!="",0,#REF!+1),0)</f>
        <v>0</v>
      </c>
      <c r="P920">
        <f>IFERROR(IF(#REF!="",0,#REF!),0)</f>
        <v>0</v>
      </c>
      <c r="Q920">
        <f>IFERROR(IF(#REF!="",0,#REF!+1),0)</f>
        <v>0</v>
      </c>
      <c r="R920">
        <f>IFERROR(IF(#REF!="",0,#REF!),0)</f>
        <v>0</v>
      </c>
    </row>
    <row r="921" spans="7:18" x14ac:dyDescent="0.3">
      <c r="G921">
        <f t="shared" si="71"/>
        <v>0</v>
      </c>
      <c r="H921">
        <f t="shared" si="72"/>
        <v>0</v>
      </c>
      <c r="I921">
        <f t="shared" si="73"/>
        <v>0</v>
      </c>
      <c r="J921">
        <f t="shared" si="74"/>
        <v>0</v>
      </c>
      <c r="K921">
        <f t="shared" si="75"/>
        <v>0</v>
      </c>
      <c r="L921">
        <f>IFERROR(IF(#REF!="",0,#REF!),0)</f>
        <v>0</v>
      </c>
      <c r="M921">
        <f>IFERROR(IF(#REF!="",0,#REF!+1),0)</f>
        <v>0</v>
      </c>
      <c r="N921">
        <f>IFERROR(IF(#REF!="",0,#REF!),0)</f>
        <v>0</v>
      </c>
      <c r="O921">
        <f>IFERROR(IF(#REF!="",0,#REF!+1),0)</f>
        <v>0</v>
      </c>
      <c r="P921">
        <f>IFERROR(IF(#REF!="",0,#REF!),0)</f>
        <v>0</v>
      </c>
      <c r="Q921">
        <f>IFERROR(IF(#REF!="",0,#REF!+1),0)</f>
        <v>0</v>
      </c>
      <c r="R921">
        <f>IFERROR(IF(#REF!="",0,#REF!),0)</f>
        <v>0</v>
      </c>
    </row>
    <row r="922" spans="7:18" x14ac:dyDescent="0.3">
      <c r="G922">
        <f t="shared" si="71"/>
        <v>0</v>
      </c>
      <c r="H922">
        <f t="shared" si="72"/>
        <v>0</v>
      </c>
      <c r="I922">
        <f t="shared" si="73"/>
        <v>0</v>
      </c>
      <c r="J922">
        <f t="shared" si="74"/>
        <v>0</v>
      </c>
      <c r="K922">
        <f t="shared" si="75"/>
        <v>0</v>
      </c>
      <c r="L922">
        <f>IFERROR(IF(#REF!="",0,#REF!),0)</f>
        <v>0</v>
      </c>
      <c r="M922">
        <f>IFERROR(IF(#REF!="",0,#REF!+1),0)</f>
        <v>0</v>
      </c>
      <c r="N922">
        <f>IFERROR(IF(#REF!="",0,#REF!),0)</f>
        <v>0</v>
      </c>
      <c r="O922">
        <f>IFERROR(IF(#REF!="",0,#REF!+1),0)</f>
        <v>0</v>
      </c>
      <c r="P922">
        <f>IFERROR(IF(#REF!="",0,#REF!),0)</f>
        <v>0</v>
      </c>
      <c r="Q922">
        <f>IFERROR(IF(#REF!="",0,#REF!+1),0)</f>
        <v>0</v>
      </c>
      <c r="R922">
        <f>IFERROR(IF(#REF!="",0,#REF!),0)</f>
        <v>0</v>
      </c>
    </row>
    <row r="923" spans="7:18" x14ac:dyDescent="0.3">
      <c r="G923">
        <f t="shared" si="71"/>
        <v>0</v>
      </c>
      <c r="H923">
        <f t="shared" si="72"/>
        <v>0</v>
      </c>
      <c r="I923">
        <f t="shared" si="73"/>
        <v>0</v>
      </c>
      <c r="J923">
        <f t="shared" si="74"/>
        <v>0</v>
      </c>
      <c r="K923">
        <f t="shared" si="75"/>
        <v>0</v>
      </c>
      <c r="L923">
        <f>IFERROR(IF(#REF!="",0,#REF!),0)</f>
        <v>0</v>
      </c>
      <c r="M923">
        <f>IFERROR(IF(#REF!="",0,#REF!+1),0)</f>
        <v>0</v>
      </c>
      <c r="N923">
        <f>IFERROR(IF(#REF!="",0,#REF!),0)</f>
        <v>0</v>
      </c>
      <c r="O923">
        <f>IFERROR(IF(#REF!="",0,#REF!+1),0)</f>
        <v>0</v>
      </c>
      <c r="P923">
        <f>IFERROR(IF(#REF!="",0,#REF!),0)</f>
        <v>0</v>
      </c>
      <c r="Q923">
        <f>IFERROR(IF(#REF!="",0,#REF!+1),0)</f>
        <v>0</v>
      </c>
      <c r="R923">
        <f>IFERROR(IF(#REF!="",0,#REF!),0)</f>
        <v>0</v>
      </c>
    </row>
    <row r="924" spans="7:18" x14ac:dyDescent="0.3">
      <c r="G924">
        <f t="shared" si="71"/>
        <v>0</v>
      </c>
      <c r="H924">
        <f t="shared" si="72"/>
        <v>0</v>
      </c>
      <c r="I924">
        <f t="shared" si="73"/>
        <v>0</v>
      </c>
      <c r="J924">
        <f t="shared" si="74"/>
        <v>0</v>
      </c>
      <c r="K924">
        <f t="shared" si="75"/>
        <v>0</v>
      </c>
      <c r="L924">
        <f>IFERROR(IF(#REF!="",0,#REF!),0)</f>
        <v>0</v>
      </c>
      <c r="M924">
        <f>IFERROR(IF(#REF!="",0,#REF!+1),0)</f>
        <v>0</v>
      </c>
      <c r="N924">
        <f>IFERROR(IF(#REF!="",0,#REF!),0)</f>
        <v>0</v>
      </c>
      <c r="O924">
        <f>IFERROR(IF(#REF!="",0,#REF!+1),0)</f>
        <v>0</v>
      </c>
      <c r="P924">
        <f>IFERROR(IF(#REF!="",0,#REF!),0)</f>
        <v>0</v>
      </c>
      <c r="Q924">
        <f>IFERROR(IF(#REF!="",0,#REF!+1),0)</f>
        <v>0</v>
      </c>
      <c r="R924">
        <f>IFERROR(IF(#REF!="",0,#REF!),0)</f>
        <v>0</v>
      </c>
    </row>
    <row r="925" spans="7:18" x14ac:dyDescent="0.3">
      <c r="G925">
        <f t="shared" si="71"/>
        <v>0</v>
      </c>
      <c r="H925">
        <f t="shared" si="72"/>
        <v>0</v>
      </c>
      <c r="I925">
        <f t="shared" si="73"/>
        <v>0</v>
      </c>
      <c r="J925">
        <f t="shared" si="74"/>
        <v>0</v>
      </c>
      <c r="K925">
        <f t="shared" si="75"/>
        <v>0</v>
      </c>
      <c r="L925">
        <f>IFERROR(IF(#REF!="",0,#REF!),0)</f>
        <v>0</v>
      </c>
      <c r="M925">
        <f>IFERROR(IF(#REF!="",0,#REF!+1),0)</f>
        <v>0</v>
      </c>
      <c r="N925">
        <f>IFERROR(IF(#REF!="",0,#REF!),0)</f>
        <v>0</v>
      </c>
      <c r="O925">
        <f>IFERROR(IF(#REF!="",0,#REF!+1),0)</f>
        <v>0</v>
      </c>
      <c r="P925">
        <f>IFERROR(IF(#REF!="",0,#REF!),0)</f>
        <v>0</v>
      </c>
      <c r="Q925">
        <f>IFERROR(IF(#REF!="",0,#REF!+1),0)</f>
        <v>0</v>
      </c>
      <c r="R925">
        <f>IFERROR(IF(#REF!="",0,#REF!),0)</f>
        <v>0</v>
      </c>
    </row>
    <row r="926" spans="7:18" x14ac:dyDescent="0.3">
      <c r="G926">
        <f t="shared" si="71"/>
        <v>0</v>
      </c>
      <c r="H926">
        <f t="shared" si="72"/>
        <v>0</v>
      </c>
      <c r="I926">
        <f t="shared" si="73"/>
        <v>0</v>
      </c>
      <c r="J926">
        <f t="shared" si="74"/>
        <v>0</v>
      </c>
      <c r="K926">
        <f t="shared" si="75"/>
        <v>0</v>
      </c>
      <c r="L926">
        <f>IFERROR(IF(#REF!="",0,#REF!),0)</f>
        <v>0</v>
      </c>
      <c r="M926">
        <f>IFERROR(IF(#REF!="",0,#REF!+1),0)</f>
        <v>0</v>
      </c>
      <c r="N926">
        <f>IFERROR(IF(#REF!="",0,#REF!),0)</f>
        <v>0</v>
      </c>
      <c r="O926">
        <f>IFERROR(IF(#REF!="",0,#REF!+1),0)</f>
        <v>0</v>
      </c>
      <c r="P926">
        <f>IFERROR(IF(#REF!="",0,#REF!),0)</f>
        <v>0</v>
      </c>
      <c r="Q926">
        <f>IFERROR(IF(#REF!="",0,#REF!+1),0)</f>
        <v>0</v>
      </c>
      <c r="R926">
        <f>IFERROR(IF(#REF!="",0,#REF!),0)</f>
        <v>0</v>
      </c>
    </row>
    <row r="927" spans="7:18" x14ac:dyDescent="0.3">
      <c r="G927">
        <f t="shared" si="71"/>
        <v>0</v>
      </c>
      <c r="H927">
        <f t="shared" si="72"/>
        <v>0</v>
      </c>
      <c r="I927">
        <f t="shared" si="73"/>
        <v>0</v>
      </c>
      <c r="J927">
        <f t="shared" si="74"/>
        <v>0</v>
      </c>
      <c r="K927">
        <f t="shared" si="75"/>
        <v>0</v>
      </c>
      <c r="L927">
        <f>IFERROR(IF(#REF!="",0,#REF!),0)</f>
        <v>0</v>
      </c>
      <c r="M927">
        <f>IFERROR(IF(#REF!="",0,#REF!+1),0)</f>
        <v>0</v>
      </c>
      <c r="N927">
        <f>IFERROR(IF(#REF!="",0,#REF!),0)</f>
        <v>0</v>
      </c>
      <c r="O927">
        <f>IFERROR(IF(#REF!="",0,#REF!+1),0)</f>
        <v>0</v>
      </c>
      <c r="P927">
        <f>IFERROR(IF(#REF!="",0,#REF!),0)</f>
        <v>0</v>
      </c>
      <c r="Q927">
        <f>IFERROR(IF(#REF!="",0,#REF!+1),0)</f>
        <v>0</v>
      </c>
      <c r="R927">
        <f>IFERROR(IF(#REF!="",0,#REF!),0)</f>
        <v>0</v>
      </c>
    </row>
    <row r="928" spans="7:18" x14ac:dyDescent="0.3">
      <c r="G928">
        <f t="shared" si="71"/>
        <v>0</v>
      </c>
      <c r="H928">
        <f t="shared" si="72"/>
        <v>0</v>
      </c>
      <c r="I928">
        <f t="shared" si="73"/>
        <v>0</v>
      </c>
      <c r="J928">
        <f t="shared" si="74"/>
        <v>0</v>
      </c>
      <c r="K928">
        <f t="shared" si="75"/>
        <v>0</v>
      </c>
      <c r="L928">
        <f>IFERROR(IF(#REF!="",0,#REF!),0)</f>
        <v>0</v>
      </c>
      <c r="M928">
        <f>IFERROR(IF(#REF!="",0,#REF!+1),0)</f>
        <v>0</v>
      </c>
      <c r="N928">
        <f>IFERROR(IF(#REF!="",0,#REF!),0)</f>
        <v>0</v>
      </c>
      <c r="O928">
        <f>IFERROR(IF(#REF!="",0,#REF!+1),0)</f>
        <v>0</v>
      </c>
      <c r="P928">
        <f>IFERROR(IF(#REF!="",0,#REF!),0)</f>
        <v>0</v>
      </c>
      <c r="Q928">
        <f>IFERROR(IF(#REF!="",0,#REF!+1),0)</f>
        <v>0</v>
      </c>
      <c r="R928">
        <f>IFERROR(IF(#REF!="",0,#REF!),0)</f>
        <v>0</v>
      </c>
    </row>
    <row r="929" spans="7:18" x14ac:dyDescent="0.3">
      <c r="G929">
        <f t="shared" si="71"/>
        <v>0</v>
      </c>
      <c r="H929">
        <f t="shared" si="72"/>
        <v>0</v>
      </c>
      <c r="I929">
        <f t="shared" si="73"/>
        <v>0</v>
      </c>
      <c r="J929">
        <f t="shared" si="74"/>
        <v>0</v>
      </c>
      <c r="K929">
        <f t="shared" si="75"/>
        <v>0</v>
      </c>
      <c r="L929">
        <f>IFERROR(IF(#REF!="",0,#REF!),0)</f>
        <v>0</v>
      </c>
      <c r="M929">
        <f>IFERROR(IF(#REF!="",0,#REF!+1),0)</f>
        <v>0</v>
      </c>
      <c r="N929">
        <f>IFERROR(IF(#REF!="",0,#REF!),0)</f>
        <v>0</v>
      </c>
      <c r="O929">
        <f>IFERROR(IF(#REF!="",0,#REF!+1),0)</f>
        <v>0</v>
      </c>
      <c r="P929">
        <f>IFERROR(IF(#REF!="",0,#REF!),0)</f>
        <v>0</v>
      </c>
      <c r="Q929">
        <f>IFERROR(IF(#REF!="",0,#REF!+1),0)</f>
        <v>0</v>
      </c>
      <c r="R929">
        <f>IFERROR(IF(#REF!="",0,#REF!),0)</f>
        <v>0</v>
      </c>
    </row>
    <row r="930" spans="7:18" x14ac:dyDescent="0.3">
      <c r="G930">
        <f t="shared" si="71"/>
        <v>0</v>
      </c>
      <c r="H930">
        <f t="shared" si="72"/>
        <v>0</v>
      </c>
      <c r="I930">
        <f t="shared" si="73"/>
        <v>0</v>
      </c>
      <c r="J930">
        <f t="shared" si="74"/>
        <v>0</v>
      </c>
      <c r="K930">
        <f t="shared" si="75"/>
        <v>0</v>
      </c>
      <c r="L930">
        <f>IFERROR(IF(#REF!="",0,#REF!),0)</f>
        <v>0</v>
      </c>
      <c r="M930">
        <f>IFERROR(IF(#REF!="",0,#REF!+1),0)</f>
        <v>0</v>
      </c>
      <c r="N930">
        <f>IFERROR(IF(#REF!="",0,#REF!),0)</f>
        <v>0</v>
      </c>
      <c r="O930">
        <f>IFERROR(IF(#REF!="",0,#REF!+1),0)</f>
        <v>0</v>
      </c>
      <c r="P930">
        <f>IFERROR(IF(#REF!="",0,#REF!),0)</f>
        <v>0</v>
      </c>
      <c r="Q930">
        <f>IFERROR(IF(#REF!="",0,#REF!+1),0)</f>
        <v>0</v>
      </c>
      <c r="R930">
        <f>IFERROR(IF(#REF!="",0,#REF!),0)</f>
        <v>0</v>
      </c>
    </row>
    <row r="931" spans="7:18" x14ac:dyDescent="0.3">
      <c r="G931">
        <f t="shared" si="71"/>
        <v>0</v>
      </c>
      <c r="H931">
        <f t="shared" si="72"/>
        <v>0</v>
      </c>
      <c r="I931">
        <f t="shared" si="73"/>
        <v>0</v>
      </c>
      <c r="J931">
        <f t="shared" si="74"/>
        <v>0</v>
      </c>
      <c r="K931">
        <f t="shared" si="75"/>
        <v>0</v>
      </c>
      <c r="L931">
        <f>IFERROR(IF(#REF!="",0,#REF!),0)</f>
        <v>0</v>
      </c>
      <c r="M931">
        <f>IFERROR(IF(#REF!="",0,#REF!+1),0)</f>
        <v>0</v>
      </c>
      <c r="N931">
        <f>IFERROR(IF(#REF!="",0,#REF!),0)</f>
        <v>0</v>
      </c>
      <c r="O931">
        <f>IFERROR(IF(#REF!="",0,#REF!+1),0)</f>
        <v>0</v>
      </c>
      <c r="P931">
        <f>IFERROR(IF(#REF!="",0,#REF!),0)</f>
        <v>0</v>
      </c>
      <c r="Q931">
        <f>IFERROR(IF(#REF!="",0,#REF!+1),0)</f>
        <v>0</v>
      </c>
      <c r="R931">
        <f>IFERROR(IF(#REF!="",0,#REF!),0)</f>
        <v>0</v>
      </c>
    </row>
    <row r="932" spans="7:18" x14ac:dyDescent="0.3">
      <c r="G932">
        <f t="shared" si="71"/>
        <v>0</v>
      </c>
      <c r="H932">
        <f t="shared" si="72"/>
        <v>0</v>
      </c>
      <c r="I932">
        <f t="shared" si="73"/>
        <v>0</v>
      </c>
      <c r="J932">
        <f t="shared" si="74"/>
        <v>0</v>
      </c>
      <c r="K932">
        <f t="shared" si="75"/>
        <v>0</v>
      </c>
      <c r="L932">
        <f>IFERROR(IF(#REF!="",0,#REF!),0)</f>
        <v>0</v>
      </c>
      <c r="M932">
        <f>IFERROR(IF(#REF!="",0,#REF!+1),0)</f>
        <v>0</v>
      </c>
      <c r="N932">
        <f>IFERROR(IF(#REF!="",0,#REF!),0)</f>
        <v>0</v>
      </c>
      <c r="O932">
        <f>IFERROR(IF(#REF!="",0,#REF!+1),0)</f>
        <v>0</v>
      </c>
      <c r="P932">
        <f>IFERROR(IF(#REF!="",0,#REF!),0)</f>
        <v>0</v>
      </c>
      <c r="Q932">
        <f>IFERROR(IF(#REF!="",0,#REF!+1),0)</f>
        <v>0</v>
      </c>
      <c r="R932">
        <f>IFERROR(IF(#REF!="",0,#REF!),0)</f>
        <v>0</v>
      </c>
    </row>
    <row r="933" spans="7:18" x14ac:dyDescent="0.3">
      <c r="G933">
        <f t="shared" si="71"/>
        <v>0</v>
      </c>
      <c r="H933">
        <f t="shared" si="72"/>
        <v>0</v>
      </c>
      <c r="I933">
        <f t="shared" si="73"/>
        <v>0</v>
      </c>
      <c r="J933">
        <f t="shared" si="74"/>
        <v>0</v>
      </c>
      <c r="K933">
        <f t="shared" si="75"/>
        <v>0</v>
      </c>
      <c r="L933">
        <f>IFERROR(IF(#REF!="",0,#REF!),0)</f>
        <v>0</v>
      </c>
      <c r="M933">
        <f>IFERROR(IF(#REF!="",0,#REF!+1),0)</f>
        <v>0</v>
      </c>
      <c r="N933">
        <f>IFERROR(IF(#REF!="",0,#REF!),0)</f>
        <v>0</v>
      </c>
      <c r="O933">
        <f>IFERROR(IF(#REF!="",0,#REF!+1),0)</f>
        <v>0</v>
      </c>
      <c r="P933">
        <f>IFERROR(IF(#REF!="",0,#REF!),0)</f>
        <v>0</v>
      </c>
      <c r="Q933">
        <f>IFERROR(IF(#REF!="",0,#REF!+1),0)</f>
        <v>0</v>
      </c>
      <c r="R933">
        <f>IFERROR(IF(#REF!="",0,#REF!),0)</f>
        <v>0</v>
      </c>
    </row>
    <row r="934" spans="7:18" x14ac:dyDescent="0.3">
      <c r="G934">
        <f t="shared" si="71"/>
        <v>0</v>
      </c>
      <c r="H934">
        <f t="shared" si="72"/>
        <v>0</v>
      </c>
      <c r="I934">
        <f t="shared" si="73"/>
        <v>0</v>
      </c>
      <c r="J934">
        <f t="shared" si="74"/>
        <v>0</v>
      </c>
      <c r="K934">
        <f t="shared" si="75"/>
        <v>0</v>
      </c>
      <c r="L934">
        <f>IFERROR(IF(#REF!="",0,#REF!),0)</f>
        <v>0</v>
      </c>
      <c r="M934">
        <f>IFERROR(IF(#REF!="",0,#REF!+1),0)</f>
        <v>0</v>
      </c>
      <c r="N934">
        <f>IFERROR(IF(#REF!="",0,#REF!),0)</f>
        <v>0</v>
      </c>
      <c r="O934">
        <f>IFERROR(IF(#REF!="",0,#REF!+1),0)</f>
        <v>0</v>
      </c>
      <c r="P934">
        <f>IFERROR(IF(#REF!="",0,#REF!),0)</f>
        <v>0</v>
      </c>
      <c r="Q934">
        <f>IFERROR(IF(#REF!="",0,#REF!+1),0)</f>
        <v>0</v>
      </c>
      <c r="R934">
        <f>IFERROR(IF(#REF!="",0,#REF!),0)</f>
        <v>0</v>
      </c>
    </row>
    <row r="935" spans="7:18" x14ac:dyDescent="0.3">
      <c r="G935">
        <f t="shared" si="71"/>
        <v>0</v>
      </c>
      <c r="H935">
        <f t="shared" si="72"/>
        <v>0</v>
      </c>
      <c r="I935">
        <f t="shared" si="73"/>
        <v>0</v>
      </c>
      <c r="J935">
        <f t="shared" si="74"/>
        <v>0</v>
      </c>
      <c r="K935">
        <f t="shared" si="75"/>
        <v>0</v>
      </c>
      <c r="L935">
        <f>IFERROR(IF(#REF!="",0,#REF!),0)</f>
        <v>0</v>
      </c>
      <c r="M935">
        <f>IFERROR(IF(#REF!="",0,#REF!+1),0)</f>
        <v>0</v>
      </c>
      <c r="N935">
        <f>IFERROR(IF(#REF!="",0,#REF!),0)</f>
        <v>0</v>
      </c>
      <c r="O935">
        <f>IFERROR(IF(#REF!="",0,#REF!+1),0)</f>
        <v>0</v>
      </c>
      <c r="P935">
        <f>IFERROR(IF(#REF!="",0,#REF!),0)</f>
        <v>0</v>
      </c>
      <c r="Q935">
        <f>IFERROR(IF(#REF!="",0,#REF!+1),0)</f>
        <v>0</v>
      </c>
      <c r="R935">
        <f>IFERROR(IF(#REF!="",0,#REF!),0)</f>
        <v>0</v>
      </c>
    </row>
    <row r="936" spans="7:18" x14ac:dyDescent="0.3">
      <c r="G936">
        <f t="shared" si="71"/>
        <v>0</v>
      </c>
      <c r="H936">
        <f t="shared" si="72"/>
        <v>0</v>
      </c>
      <c r="I936">
        <f t="shared" si="73"/>
        <v>0</v>
      </c>
      <c r="J936">
        <f t="shared" si="74"/>
        <v>0</v>
      </c>
      <c r="K936">
        <f t="shared" si="75"/>
        <v>0</v>
      </c>
      <c r="L936">
        <f>IFERROR(IF(#REF!="",0,#REF!),0)</f>
        <v>0</v>
      </c>
      <c r="M936">
        <f>IFERROR(IF(#REF!="",0,#REF!+1),0)</f>
        <v>0</v>
      </c>
      <c r="N936">
        <f>IFERROR(IF(#REF!="",0,#REF!),0)</f>
        <v>0</v>
      </c>
      <c r="O936">
        <f>IFERROR(IF(#REF!="",0,#REF!+1),0)</f>
        <v>0</v>
      </c>
      <c r="P936">
        <f>IFERROR(IF(#REF!="",0,#REF!),0)</f>
        <v>0</v>
      </c>
      <c r="Q936">
        <f>IFERROR(IF(#REF!="",0,#REF!+1),0)</f>
        <v>0</v>
      </c>
      <c r="R936">
        <f>IFERROR(IF(#REF!="",0,#REF!),0)</f>
        <v>0</v>
      </c>
    </row>
    <row r="937" spans="7:18" x14ac:dyDescent="0.3">
      <c r="G937">
        <f t="shared" si="71"/>
        <v>0</v>
      </c>
      <c r="H937">
        <f t="shared" si="72"/>
        <v>0</v>
      </c>
      <c r="I937">
        <f t="shared" si="73"/>
        <v>0</v>
      </c>
      <c r="J937">
        <f t="shared" si="74"/>
        <v>0</v>
      </c>
      <c r="K937">
        <f t="shared" si="75"/>
        <v>0</v>
      </c>
      <c r="L937">
        <f>IFERROR(IF(#REF!="",0,#REF!),0)</f>
        <v>0</v>
      </c>
      <c r="M937">
        <f>IFERROR(IF(#REF!="",0,#REF!+1),0)</f>
        <v>0</v>
      </c>
      <c r="N937">
        <f>IFERROR(IF(#REF!="",0,#REF!),0)</f>
        <v>0</v>
      </c>
      <c r="O937">
        <f>IFERROR(IF(#REF!="",0,#REF!+1),0)</f>
        <v>0</v>
      </c>
      <c r="P937">
        <f>IFERROR(IF(#REF!="",0,#REF!),0)</f>
        <v>0</v>
      </c>
      <c r="Q937">
        <f>IFERROR(IF(#REF!="",0,#REF!+1),0)</f>
        <v>0</v>
      </c>
      <c r="R937">
        <f>IFERROR(IF(#REF!="",0,#REF!),0)</f>
        <v>0</v>
      </c>
    </row>
    <row r="938" spans="7:18" x14ac:dyDescent="0.3">
      <c r="G938">
        <f t="shared" si="71"/>
        <v>0</v>
      </c>
      <c r="H938">
        <f t="shared" si="72"/>
        <v>0</v>
      </c>
      <c r="I938">
        <f t="shared" si="73"/>
        <v>0</v>
      </c>
      <c r="J938">
        <f t="shared" si="74"/>
        <v>0</v>
      </c>
      <c r="K938">
        <f t="shared" si="75"/>
        <v>0</v>
      </c>
      <c r="L938">
        <f>IFERROR(IF(#REF!="",0,#REF!),0)</f>
        <v>0</v>
      </c>
      <c r="M938">
        <f>IFERROR(IF(#REF!="",0,#REF!+1),0)</f>
        <v>0</v>
      </c>
      <c r="N938">
        <f>IFERROR(IF(#REF!="",0,#REF!),0)</f>
        <v>0</v>
      </c>
      <c r="O938">
        <f>IFERROR(IF(#REF!="",0,#REF!+1),0)</f>
        <v>0</v>
      </c>
      <c r="P938">
        <f>IFERROR(IF(#REF!="",0,#REF!),0)</f>
        <v>0</v>
      </c>
      <c r="Q938">
        <f>IFERROR(IF(#REF!="",0,#REF!+1),0)</f>
        <v>0</v>
      </c>
      <c r="R938">
        <f>IFERROR(IF(#REF!="",0,#REF!),0)</f>
        <v>0</v>
      </c>
    </row>
    <row r="939" spans="7:18" x14ac:dyDescent="0.3">
      <c r="G939">
        <f t="shared" si="71"/>
        <v>0</v>
      </c>
      <c r="H939">
        <f t="shared" si="72"/>
        <v>0</v>
      </c>
      <c r="I939">
        <f t="shared" si="73"/>
        <v>0</v>
      </c>
      <c r="J939">
        <f t="shared" si="74"/>
        <v>0</v>
      </c>
      <c r="K939">
        <f t="shared" si="75"/>
        <v>0</v>
      </c>
      <c r="L939">
        <f>IFERROR(IF(#REF!="",0,#REF!),0)</f>
        <v>0</v>
      </c>
      <c r="M939">
        <f>IFERROR(IF(#REF!="",0,#REF!+1),0)</f>
        <v>0</v>
      </c>
      <c r="N939">
        <f>IFERROR(IF(#REF!="",0,#REF!),0)</f>
        <v>0</v>
      </c>
      <c r="O939">
        <f>IFERROR(IF(#REF!="",0,#REF!+1),0)</f>
        <v>0</v>
      </c>
      <c r="P939">
        <f>IFERROR(IF(#REF!="",0,#REF!),0)</f>
        <v>0</v>
      </c>
      <c r="Q939">
        <f>IFERROR(IF(#REF!="",0,#REF!+1),0)</f>
        <v>0</v>
      </c>
      <c r="R939">
        <f>IFERROR(IF(#REF!="",0,#REF!),0)</f>
        <v>0</v>
      </c>
    </row>
    <row r="940" spans="7:18" x14ac:dyDescent="0.3">
      <c r="G940">
        <f t="shared" si="71"/>
        <v>0</v>
      </c>
      <c r="H940">
        <f t="shared" si="72"/>
        <v>0</v>
      </c>
      <c r="I940">
        <f t="shared" si="73"/>
        <v>0</v>
      </c>
      <c r="J940">
        <f t="shared" si="74"/>
        <v>0</v>
      </c>
      <c r="K940">
        <f t="shared" si="75"/>
        <v>0</v>
      </c>
      <c r="L940">
        <f>IFERROR(IF(#REF!="",0,#REF!),0)</f>
        <v>0</v>
      </c>
      <c r="M940">
        <f>IFERROR(IF(#REF!="",0,#REF!+1),0)</f>
        <v>0</v>
      </c>
      <c r="N940">
        <f>IFERROR(IF(#REF!="",0,#REF!),0)</f>
        <v>0</v>
      </c>
      <c r="O940">
        <f>IFERROR(IF(#REF!="",0,#REF!+1),0)</f>
        <v>0</v>
      </c>
      <c r="P940">
        <f>IFERROR(IF(#REF!="",0,#REF!),0)</f>
        <v>0</v>
      </c>
      <c r="Q940">
        <f>IFERROR(IF(#REF!="",0,#REF!+1),0)</f>
        <v>0</v>
      </c>
      <c r="R940">
        <f>IFERROR(IF(#REF!="",0,#REF!),0)</f>
        <v>0</v>
      </c>
    </row>
    <row r="941" spans="7:18" x14ac:dyDescent="0.3">
      <c r="G941">
        <f t="shared" si="71"/>
        <v>0</v>
      </c>
      <c r="H941">
        <f t="shared" si="72"/>
        <v>0</v>
      </c>
      <c r="I941">
        <f t="shared" si="73"/>
        <v>0</v>
      </c>
      <c r="J941">
        <f t="shared" si="74"/>
        <v>0</v>
      </c>
      <c r="K941">
        <f t="shared" si="75"/>
        <v>0</v>
      </c>
      <c r="L941">
        <f>IFERROR(IF(#REF!="",0,#REF!),0)</f>
        <v>0</v>
      </c>
      <c r="M941">
        <f>IFERROR(IF(#REF!="",0,#REF!+1),0)</f>
        <v>0</v>
      </c>
      <c r="N941">
        <f>IFERROR(IF(#REF!="",0,#REF!),0)</f>
        <v>0</v>
      </c>
      <c r="O941">
        <f>IFERROR(IF(#REF!="",0,#REF!+1),0)</f>
        <v>0</v>
      </c>
      <c r="P941">
        <f>IFERROR(IF(#REF!="",0,#REF!),0)</f>
        <v>0</v>
      </c>
      <c r="Q941">
        <f>IFERROR(IF(#REF!="",0,#REF!+1),0)</f>
        <v>0</v>
      </c>
      <c r="R941">
        <f>IFERROR(IF(#REF!="",0,#REF!),0)</f>
        <v>0</v>
      </c>
    </row>
    <row r="942" spans="7:18" x14ac:dyDescent="0.3">
      <c r="G942">
        <f t="shared" si="71"/>
        <v>0</v>
      </c>
      <c r="H942">
        <f t="shared" si="72"/>
        <v>0</v>
      </c>
      <c r="I942">
        <f t="shared" si="73"/>
        <v>0</v>
      </c>
      <c r="J942">
        <f t="shared" si="74"/>
        <v>0</v>
      </c>
      <c r="K942">
        <f t="shared" si="75"/>
        <v>0</v>
      </c>
      <c r="L942">
        <f>IFERROR(IF(#REF!="",0,#REF!),0)</f>
        <v>0</v>
      </c>
      <c r="M942">
        <f>IFERROR(IF(#REF!="",0,#REF!+1),0)</f>
        <v>0</v>
      </c>
      <c r="N942">
        <f>IFERROR(IF(#REF!="",0,#REF!),0)</f>
        <v>0</v>
      </c>
      <c r="O942">
        <f>IFERROR(IF(#REF!="",0,#REF!+1),0)</f>
        <v>0</v>
      </c>
      <c r="P942">
        <f>IFERROR(IF(#REF!="",0,#REF!),0)</f>
        <v>0</v>
      </c>
      <c r="Q942">
        <f>IFERROR(IF(#REF!="",0,#REF!+1),0)</f>
        <v>0</v>
      </c>
      <c r="R942">
        <f>IFERROR(IF(#REF!="",0,#REF!),0)</f>
        <v>0</v>
      </c>
    </row>
    <row r="943" spans="7:18" x14ac:dyDescent="0.3">
      <c r="G943">
        <f t="shared" si="71"/>
        <v>0</v>
      </c>
      <c r="H943">
        <f t="shared" si="72"/>
        <v>0</v>
      </c>
      <c r="I943">
        <f t="shared" si="73"/>
        <v>0</v>
      </c>
      <c r="J943">
        <f t="shared" si="74"/>
        <v>0</v>
      </c>
      <c r="K943">
        <f t="shared" si="75"/>
        <v>0</v>
      </c>
      <c r="L943">
        <f>IFERROR(IF(#REF!="",0,#REF!),0)</f>
        <v>0</v>
      </c>
      <c r="M943">
        <f>IFERROR(IF(#REF!="",0,#REF!+1),0)</f>
        <v>0</v>
      </c>
      <c r="N943">
        <f>IFERROR(IF(#REF!="",0,#REF!),0)</f>
        <v>0</v>
      </c>
      <c r="O943">
        <f>IFERROR(IF(#REF!="",0,#REF!+1),0)</f>
        <v>0</v>
      </c>
      <c r="P943">
        <f>IFERROR(IF(#REF!="",0,#REF!),0)</f>
        <v>0</v>
      </c>
      <c r="Q943">
        <f>IFERROR(IF(#REF!="",0,#REF!+1),0)</f>
        <v>0</v>
      </c>
      <c r="R943">
        <f>IFERROR(IF(#REF!="",0,#REF!),0)</f>
        <v>0</v>
      </c>
    </row>
    <row r="944" spans="7:18" x14ac:dyDescent="0.3">
      <c r="G944">
        <f t="shared" si="71"/>
        <v>0</v>
      </c>
      <c r="H944">
        <f t="shared" si="72"/>
        <v>0</v>
      </c>
      <c r="I944">
        <f t="shared" si="73"/>
        <v>0</v>
      </c>
      <c r="J944">
        <f t="shared" si="74"/>
        <v>0</v>
      </c>
      <c r="K944">
        <f t="shared" si="75"/>
        <v>0</v>
      </c>
      <c r="L944">
        <f>IFERROR(IF(#REF!="",0,#REF!),0)</f>
        <v>0</v>
      </c>
      <c r="M944">
        <f>IFERROR(IF(#REF!="",0,#REF!+1),0)</f>
        <v>0</v>
      </c>
      <c r="N944">
        <f>IFERROR(IF(#REF!="",0,#REF!),0)</f>
        <v>0</v>
      </c>
      <c r="O944">
        <f>IFERROR(IF(#REF!="",0,#REF!+1),0)</f>
        <v>0</v>
      </c>
      <c r="P944">
        <f>IFERROR(IF(#REF!="",0,#REF!),0)</f>
        <v>0</v>
      </c>
      <c r="Q944">
        <f>IFERROR(IF(#REF!="",0,#REF!+1),0)</f>
        <v>0</v>
      </c>
      <c r="R944">
        <f>IFERROR(IF(#REF!="",0,#REF!),0)</f>
        <v>0</v>
      </c>
    </row>
    <row r="945" spans="7:18" x14ac:dyDescent="0.3">
      <c r="G945">
        <f t="shared" si="71"/>
        <v>0</v>
      </c>
      <c r="H945">
        <f t="shared" si="72"/>
        <v>0</v>
      </c>
      <c r="I945">
        <f t="shared" si="73"/>
        <v>0</v>
      </c>
      <c r="J945">
        <f t="shared" si="74"/>
        <v>0</v>
      </c>
      <c r="K945">
        <f t="shared" si="75"/>
        <v>0</v>
      </c>
      <c r="L945">
        <f>IFERROR(IF(#REF!="",0,#REF!),0)</f>
        <v>0</v>
      </c>
      <c r="M945">
        <f>IFERROR(IF(#REF!="",0,#REF!+1),0)</f>
        <v>0</v>
      </c>
      <c r="N945">
        <f>IFERROR(IF(#REF!="",0,#REF!),0)</f>
        <v>0</v>
      </c>
      <c r="O945">
        <f>IFERROR(IF(#REF!="",0,#REF!+1),0)</f>
        <v>0</v>
      </c>
      <c r="P945">
        <f>IFERROR(IF(#REF!="",0,#REF!),0)</f>
        <v>0</v>
      </c>
      <c r="Q945">
        <f>IFERROR(IF(#REF!="",0,#REF!+1),0)</f>
        <v>0</v>
      </c>
      <c r="R945">
        <f>IFERROR(IF(#REF!="",0,#REF!),0)</f>
        <v>0</v>
      </c>
    </row>
    <row r="946" spans="7:18" x14ac:dyDescent="0.3">
      <c r="G946">
        <f t="shared" si="71"/>
        <v>0</v>
      </c>
      <c r="H946">
        <f t="shared" si="72"/>
        <v>0</v>
      </c>
      <c r="I946">
        <f t="shared" si="73"/>
        <v>0</v>
      </c>
      <c r="J946">
        <f t="shared" si="74"/>
        <v>0</v>
      </c>
      <c r="K946">
        <f t="shared" si="75"/>
        <v>0</v>
      </c>
      <c r="L946">
        <f>IFERROR(IF(#REF!="",0,#REF!),0)</f>
        <v>0</v>
      </c>
      <c r="M946">
        <f>IFERROR(IF(#REF!="",0,#REF!+1),0)</f>
        <v>0</v>
      </c>
      <c r="N946">
        <f>IFERROR(IF(#REF!="",0,#REF!),0)</f>
        <v>0</v>
      </c>
      <c r="O946">
        <f>IFERROR(IF(#REF!="",0,#REF!+1),0)</f>
        <v>0</v>
      </c>
      <c r="P946">
        <f>IFERROR(IF(#REF!="",0,#REF!),0)</f>
        <v>0</v>
      </c>
      <c r="Q946">
        <f>IFERROR(IF(#REF!="",0,#REF!+1),0)</f>
        <v>0</v>
      </c>
      <c r="R946">
        <f>IFERROR(IF(#REF!="",0,#REF!),0)</f>
        <v>0</v>
      </c>
    </row>
    <row r="947" spans="7:18" x14ac:dyDescent="0.3">
      <c r="G947">
        <f t="shared" si="71"/>
        <v>0</v>
      </c>
      <c r="H947">
        <f t="shared" si="72"/>
        <v>0</v>
      </c>
      <c r="I947">
        <f t="shared" si="73"/>
        <v>0</v>
      </c>
      <c r="J947">
        <f t="shared" si="74"/>
        <v>0</v>
      </c>
      <c r="K947">
        <f t="shared" si="75"/>
        <v>0</v>
      </c>
      <c r="L947">
        <f>IFERROR(IF(#REF!="",0,#REF!),0)</f>
        <v>0</v>
      </c>
      <c r="M947">
        <f>IFERROR(IF(#REF!="",0,#REF!+1),0)</f>
        <v>0</v>
      </c>
      <c r="N947">
        <f>IFERROR(IF(#REF!="",0,#REF!),0)</f>
        <v>0</v>
      </c>
      <c r="O947">
        <f>IFERROR(IF(#REF!="",0,#REF!+1),0)</f>
        <v>0</v>
      </c>
      <c r="P947">
        <f>IFERROR(IF(#REF!="",0,#REF!),0)</f>
        <v>0</v>
      </c>
      <c r="Q947">
        <f>IFERROR(IF(#REF!="",0,#REF!+1),0)</f>
        <v>0</v>
      </c>
      <c r="R947">
        <f>IFERROR(IF(#REF!="",0,#REF!),0)</f>
        <v>0</v>
      </c>
    </row>
    <row r="948" spans="7:18" x14ac:dyDescent="0.3">
      <c r="G948">
        <f t="shared" si="71"/>
        <v>0</v>
      </c>
      <c r="H948">
        <f t="shared" si="72"/>
        <v>0</v>
      </c>
      <c r="I948">
        <f t="shared" si="73"/>
        <v>0</v>
      </c>
      <c r="J948">
        <f t="shared" si="74"/>
        <v>0</v>
      </c>
      <c r="K948">
        <f t="shared" si="75"/>
        <v>0</v>
      </c>
      <c r="L948">
        <f>IFERROR(IF(#REF!="",0,#REF!),0)</f>
        <v>0</v>
      </c>
      <c r="M948">
        <f>IFERROR(IF(#REF!="",0,#REF!+1),0)</f>
        <v>0</v>
      </c>
      <c r="N948">
        <f>IFERROR(IF(#REF!="",0,#REF!),0)</f>
        <v>0</v>
      </c>
      <c r="O948">
        <f>IFERROR(IF(#REF!="",0,#REF!+1),0)</f>
        <v>0</v>
      </c>
      <c r="P948">
        <f>IFERROR(IF(#REF!="",0,#REF!),0)</f>
        <v>0</v>
      </c>
      <c r="Q948">
        <f>IFERROR(IF(#REF!="",0,#REF!+1),0)</f>
        <v>0</v>
      </c>
      <c r="R948">
        <f>IFERROR(IF(#REF!="",0,#REF!),0)</f>
        <v>0</v>
      </c>
    </row>
    <row r="949" spans="7:18" x14ac:dyDescent="0.3">
      <c r="G949">
        <f t="shared" si="71"/>
        <v>0</v>
      </c>
      <c r="H949">
        <f t="shared" si="72"/>
        <v>0</v>
      </c>
      <c r="I949">
        <f t="shared" si="73"/>
        <v>0</v>
      </c>
      <c r="J949">
        <f t="shared" si="74"/>
        <v>0</v>
      </c>
      <c r="K949">
        <f t="shared" si="75"/>
        <v>0</v>
      </c>
      <c r="L949">
        <f>IFERROR(IF(#REF!="",0,#REF!),0)</f>
        <v>0</v>
      </c>
      <c r="M949">
        <f>IFERROR(IF(#REF!="",0,#REF!+1),0)</f>
        <v>0</v>
      </c>
      <c r="N949">
        <f>IFERROR(IF(#REF!="",0,#REF!),0)</f>
        <v>0</v>
      </c>
      <c r="O949">
        <f>IFERROR(IF(#REF!="",0,#REF!+1),0)</f>
        <v>0</v>
      </c>
      <c r="P949">
        <f>IFERROR(IF(#REF!="",0,#REF!),0)</f>
        <v>0</v>
      </c>
      <c r="Q949">
        <f>IFERROR(IF(#REF!="",0,#REF!+1),0)</f>
        <v>0</v>
      </c>
      <c r="R949">
        <f>IFERROR(IF(#REF!="",0,#REF!),0)</f>
        <v>0</v>
      </c>
    </row>
    <row r="950" spans="7:18" x14ac:dyDescent="0.3">
      <c r="G950">
        <f t="shared" si="71"/>
        <v>0</v>
      </c>
      <c r="H950">
        <f t="shared" si="72"/>
        <v>0</v>
      </c>
      <c r="I950">
        <f t="shared" si="73"/>
        <v>0</v>
      </c>
      <c r="J950">
        <f t="shared" si="74"/>
        <v>0</v>
      </c>
      <c r="K950">
        <f t="shared" si="75"/>
        <v>0</v>
      </c>
      <c r="L950">
        <f>IFERROR(IF(#REF!="",0,#REF!),0)</f>
        <v>0</v>
      </c>
      <c r="M950">
        <f>IFERROR(IF(#REF!="",0,#REF!+1),0)</f>
        <v>0</v>
      </c>
      <c r="N950">
        <f>IFERROR(IF(#REF!="",0,#REF!),0)</f>
        <v>0</v>
      </c>
      <c r="O950">
        <f>IFERROR(IF(#REF!="",0,#REF!+1),0)</f>
        <v>0</v>
      </c>
      <c r="P950">
        <f>IFERROR(IF(#REF!="",0,#REF!),0)</f>
        <v>0</v>
      </c>
      <c r="Q950">
        <f>IFERROR(IF(#REF!="",0,#REF!+1),0)</f>
        <v>0</v>
      </c>
      <c r="R950">
        <f>IFERROR(IF(#REF!="",0,#REF!),0)</f>
        <v>0</v>
      </c>
    </row>
    <row r="951" spans="7:18" x14ac:dyDescent="0.3">
      <c r="G951">
        <f t="shared" si="71"/>
        <v>0</v>
      </c>
      <c r="H951">
        <f t="shared" si="72"/>
        <v>0</v>
      </c>
      <c r="I951">
        <f t="shared" si="73"/>
        <v>0</v>
      </c>
      <c r="J951">
        <f t="shared" si="74"/>
        <v>0</v>
      </c>
      <c r="K951">
        <f t="shared" si="75"/>
        <v>0</v>
      </c>
      <c r="L951">
        <f>IFERROR(IF(#REF!="",0,#REF!),0)</f>
        <v>0</v>
      </c>
      <c r="M951">
        <f>IFERROR(IF(#REF!="",0,#REF!+1),0)</f>
        <v>0</v>
      </c>
      <c r="N951">
        <f>IFERROR(IF(#REF!="",0,#REF!),0)</f>
        <v>0</v>
      </c>
      <c r="O951">
        <f>IFERROR(IF(#REF!="",0,#REF!+1),0)</f>
        <v>0</v>
      </c>
      <c r="P951">
        <f>IFERROR(IF(#REF!="",0,#REF!),0)</f>
        <v>0</v>
      </c>
      <c r="Q951">
        <f>IFERROR(IF(#REF!="",0,#REF!+1),0)</f>
        <v>0</v>
      </c>
      <c r="R951">
        <f>IFERROR(IF(#REF!="",0,#REF!),0)</f>
        <v>0</v>
      </c>
    </row>
    <row r="952" spans="7:18" x14ac:dyDescent="0.3">
      <c r="G952">
        <f t="shared" si="71"/>
        <v>0</v>
      </c>
      <c r="H952">
        <f t="shared" si="72"/>
        <v>0</v>
      </c>
      <c r="I952">
        <f t="shared" si="73"/>
        <v>0</v>
      </c>
      <c r="J952">
        <f t="shared" si="74"/>
        <v>0</v>
      </c>
      <c r="K952">
        <f t="shared" si="75"/>
        <v>0</v>
      </c>
      <c r="L952">
        <f>IFERROR(IF(#REF!="",0,#REF!),0)</f>
        <v>0</v>
      </c>
      <c r="M952">
        <f>IFERROR(IF(#REF!="",0,#REF!+1),0)</f>
        <v>0</v>
      </c>
      <c r="N952">
        <f>IFERROR(IF(#REF!="",0,#REF!),0)</f>
        <v>0</v>
      </c>
      <c r="O952">
        <f>IFERROR(IF(#REF!="",0,#REF!+1),0)</f>
        <v>0</v>
      </c>
      <c r="P952">
        <f>IFERROR(IF(#REF!="",0,#REF!),0)</f>
        <v>0</v>
      </c>
      <c r="Q952">
        <f>IFERROR(IF(#REF!="",0,#REF!+1),0)</f>
        <v>0</v>
      </c>
      <c r="R952">
        <f>IFERROR(IF(#REF!="",0,#REF!),0)</f>
        <v>0</v>
      </c>
    </row>
    <row r="953" spans="7:18" x14ac:dyDescent="0.3">
      <c r="G953">
        <f t="shared" si="71"/>
        <v>0</v>
      </c>
      <c r="H953">
        <f t="shared" si="72"/>
        <v>0</v>
      </c>
      <c r="I953">
        <f t="shared" si="73"/>
        <v>0</v>
      </c>
      <c r="J953">
        <f t="shared" si="74"/>
        <v>0</v>
      </c>
      <c r="K953">
        <f t="shared" si="75"/>
        <v>0</v>
      </c>
      <c r="L953">
        <f>IFERROR(IF(#REF!="",0,#REF!),0)</f>
        <v>0</v>
      </c>
      <c r="M953">
        <f>IFERROR(IF(#REF!="",0,#REF!+1),0)</f>
        <v>0</v>
      </c>
      <c r="N953">
        <f>IFERROR(IF(#REF!="",0,#REF!),0)</f>
        <v>0</v>
      </c>
      <c r="O953">
        <f>IFERROR(IF(#REF!="",0,#REF!+1),0)</f>
        <v>0</v>
      </c>
      <c r="P953">
        <f>IFERROR(IF(#REF!="",0,#REF!),0)</f>
        <v>0</v>
      </c>
      <c r="Q953">
        <f>IFERROR(IF(#REF!="",0,#REF!+1),0)</f>
        <v>0</v>
      </c>
      <c r="R953">
        <f>IFERROR(IF(#REF!="",0,#REF!),0)</f>
        <v>0</v>
      </c>
    </row>
    <row r="954" spans="7:18" x14ac:dyDescent="0.3">
      <c r="G954">
        <f t="shared" si="71"/>
        <v>0</v>
      </c>
      <c r="H954">
        <f t="shared" si="72"/>
        <v>0</v>
      </c>
      <c r="I954">
        <f t="shared" si="73"/>
        <v>0</v>
      </c>
      <c r="J954">
        <f t="shared" si="74"/>
        <v>0</v>
      </c>
      <c r="K954">
        <f t="shared" si="75"/>
        <v>0</v>
      </c>
      <c r="L954">
        <f>IFERROR(IF(#REF!="",0,#REF!),0)</f>
        <v>0</v>
      </c>
      <c r="M954">
        <f>IFERROR(IF(#REF!="",0,#REF!+1),0)</f>
        <v>0</v>
      </c>
      <c r="N954">
        <f>IFERROR(IF(#REF!="",0,#REF!),0)</f>
        <v>0</v>
      </c>
      <c r="O954">
        <f>IFERROR(IF(#REF!="",0,#REF!+1),0)</f>
        <v>0</v>
      </c>
      <c r="P954">
        <f>IFERROR(IF(#REF!="",0,#REF!),0)</f>
        <v>0</v>
      </c>
      <c r="Q954">
        <f>IFERROR(IF(#REF!="",0,#REF!+1),0)</f>
        <v>0</v>
      </c>
      <c r="R954">
        <f>IFERROR(IF(#REF!="",0,#REF!),0)</f>
        <v>0</v>
      </c>
    </row>
    <row r="955" spans="7:18" x14ac:dyDescent="0.3">
      <c r="G955">
        <f t="shared" si="71"/>
        <v>0</v>
      </c>
      <c r="H955">
        <f t="shared" si="72"/>
        <v>0</v>
      </c>
      <c r="I955">
        <f t="shared" si="73"/>
        <v>0</v>
      </c>
      <c r="J955">
        <f t="shared" si="74"/>
        <v>0</v>
      </c>
      <c r="K955">
        <f t="shared" si="75"/>
        <v>0</v>
      </c>
      <c r="L955">
        <f>IFERROR(IF(#REF!="",0,#REF!),0)</f>
        <v>0</v>
      </c>
      <c r="M955">
        <f>IFERROR(IF(#REF!="",0,#REF!+1),0)</f>
        <v>0</v>
      </c>
      <c r="N955">
        <f>IFERROR(IF(#REF!="",0,#REF!),0)</f>
        <v>0</v>
      </c>
      <c r="O955">
        <f>IFERROR(IF(#REF!="",0,#REF!+1),0)</f>
        <v>0</v>
      </c>
      <c r="P955">
        <f>IFERROR(IF(#REF!="",0,#REF!),0)</f>
        <v>0</v>
      </c>
      <c r="Q955">
        <f>IFERROR(IF(#REF!="",0,#REF!+1),0)</f>
        <v>0</v>
      </c>
      <c r="R955">
        <f>IFERROR(IF(#REF!="",0,#REF!),0)</f>
        <v>0</v>
      </c>
    </row>
    <row r="956" spans="7:18" x14ac:dyDescent="0.3">
      <c r="G956">
        <f t="shared" si="71"/>
        <v>0</v>
      </c>
      <c r="H956">
        <f t="shared" si="72"/>
        <v>0</v>
      </c>
      <c r="I956">
        <f t="shared" si="73"/>
        <v>0</v>
      </c>
      <c r="J956">
        <f t="shared" si="74"/>
        <v>0</v>
      </c>
      <c r="K956">
        <f t="shared" si="75"/>
        <v>0</v>
      </c>
      <c r="L956">
        <f>IFERROR(IF(#REF!="",0,#REF!),0)</f>
        <v>0</v>
      </c>
      <c r="M956">
        <f>IFERROR(IF(#REF!="",0,#REF!+1),0)</f>
        <v>0</v>
      </c>
      <c r="N956">
        <f>IFERROR(IF(#REF!="",0,#REF!),0)</f>
        <v>0</v>
      </c>
      <c r="O956">
        <f>IFERROR(IF(#REF!="",0,#REF!+1),0)</f>
        <v>0</v>
      </c>
      <c r="P956">
        <f>IFERROR(IF(#REF!="",0,#REF!),0)</f>
        <v>0</v>
      </c>
      <c r="Q956">
        <f>IFERROR(IF(#REF!="",0,#REF!+1),0)</f>
        <v>0</v>
      </c>
      <c r="R956">
        <f>IFERROR(IF(#REF!="",0,#REF!),0)</f>
        <v>0</v>
      </c>
    </row>
    <row r="957" spans="7:18" x14ac:dyDescent="0.3">
      <c r="G957">
        <f t="shared" si="71"/>
        <v>0</v>
      </c>
      <c r="H957">
        <f t="shared" si="72"/>
        <v>0</v>
      </c>
      <c r="I957">
        <f t="shared" si="73"/>
        <v>0</v>
      </c>
      <c r="J957">
        <f t="shared" si="74"/>
        <v>0</v>
      </c>
      <c r="K957">
        <f t="shared" si="75"/>
        <v>0</v>
      </c>
      <c r="L957">
        <f>IFERROR(IF(#REF!="",0,#REF!),0)</f>
        <v>0</v>
      </c>
      <c r="M957">
        <f>IFERROR(IF(#REF!="",0,#REF!+1),0)</f>
        <v>0</v>
      </c>
      <c r="N957">
        <f>IFERROR(IF(#REF!="",0,#REF!),0)</f>
        <v>0</v>
      </c>
      <c r="O957">
        <f>IFERROR(IF(#REF!="",0,#REF!+1),0)</f>
        <v>0</v>
      </c>
      <c r="P957">
        <f>IFERROR(IF(#REF!="",0,#REF!),0)</f>
        <v>0</v>
      </c>
      <c r="Q957">
        <f>IFERROR(IF(#REF!="",0,#REF!+1),0)</f>
        <v>0</v>
      </c>
      <c r="R957">
        <f>IFERROR(IF(#REF!="",0,#REF!),0)</f>
        <v>0</v>
      </c>
    </row>
    <row r="958" spans="7:18" x14ac:dyDescent="0.3">
      <c r="G958">
        <f t="shared" si="71"/>
        <v>0</v>
      </c>
      <c r="H958">
        <f t="shared" si="72"/>
        <v>0</v>
      </c>
      <c r="I958">
        <f t="shared" si="73"/>
        <v>0</v>
      </c>
      <c r="J958">
        <f t="shared" si="74"/>
        <v>0</v>
      </c>
      <c r="K958">
        <f t="shared" si="75"/>
        <v>0</v>
      </c>
      <c r="L958">
        <f>IFERROR(IF(#REF!="",0,#REF!),0)</f>
        <v>0</v>
      </c>
      <c r="M958">
        <f>IFERROR(IF(#REF!="",0,#REF!+1),0)</f>
        <v>0</v>
      </c>
      <c r="N958">
        <f>IFERROR(IF(#REF!="",0,#REF!),0)</f>
        <v>0</v>
      </c>
      <c r="O958">
        <f>IFERROR(IF(#REF!="",0,#REF!+1),0)</f>
        <v>0</v>
      </c>
      <c r="P958">
        <f>IFERROR(IF(#REF!="",0,#REF!),0)</f>
        <v>0</v>
      </c>
      <c r="Q958">
        <f>IFERROR(IF(#REF!="",0,#REF!+1),0)</f>
        <v>0</v>
      </c>
      <c r="R958">
        <f>IFERROR(IF(#REF!="",0,#REF!),0)</f>
        <v>0</v>
      </c>
    </row>
    <row r="959" spans="7:18" x14ac:dyDescent="0.3">
      <c r="G959">
        <f t="shared" si="71"/>
        <v>0</v>
      </c>
      <c r="H959">
        <f t="shared" si="72"/>
        <v>0</v>
      </c>
      <c r="I959">
        <f t="shared" si="73"/>
        <v>0</v>
      </c>
      <c r="J959">
        <f t="shared" si="74"/>
        <v>0</v>
      </c>
      <c r="K959">
        <f t="shared" si="75"/>
        <v>0</v>
      </c>
      <c r="L959">
        <f>IFERROR(IF(#REF!="",0,#REF!),0)</f>
        <v>0</v>
      </c>
      <c r="M959">
        <f>IFERROR(IF(#REF!="",0,#REF!+1),0)</f>
        <v>0</v>
      </c>
      <c r="N959">
        <f>IFERROR(IF(#REF!="",0,#REF!),0)</f>
        <v>0</v>
      </c>
      <c r="O959">
        <f>IFERROR(IF(#REF!="",0,#REF!+1),0)</f>
        <v>0</v>
      </c>
      <c r="P959">
        <f>IFERROR(IF(#REF!="",0,#REF!),0)</f>
        <v>0</v>
      </c>
      <c r="Q959">
        <f>IFERROR(IF(#REF!="",0,#REF!+1),0)</f>
        <v>0</v>
      </c>
      <c r="R959">
        <f>IFERROR(IF(#REF!="",0,#REF!),0)</f>
        <v>0</v>
      </c>
    </row>
    <row r="960" spans="7:18" x14ac:dyDescent="0.3">
      <c r="G960">
        <f t="shared" si="71"/>
        <v>0</v>
      </c>
      <c r="H960">
        <f t="shared" si="72"/>
        <v>0</v>
      </c>
      <c r="I960">
        <f t="shared" si="73"/>
        <v>0</v>
      </c>
      <c r="J960">
        <f t="shared" si="74"/>
        <v>0</v>
      </c>
      <c r="K960">
        <f t="shared" si="75"/>
        <v>0</v>
      </c>
      <c r="L960">
        <f>IFERROR(IF(#REF!="",0,#REF!),0)</f>
        <v>0</v>
      </c>
      <c r="M960">
        <f>IFERROR(IF(#REF!="",0,#REF!+1),0)</f>
        <v>0</v>
      </c>
      <c r="N960">
        <f>IFERROR(IF(#REF!="",0,#REF!),0)</f>
        <v>0</v>
      </c>
      <c r="O960">
        <f>IFERROR(IF(#REF!="",0,#REF!+1),0)</f>
        <v>0</v>
      </c>
      <c r="P960">
        <f>IFERROR(IF(#REF!="",0,#REF!),0)</f>
        <v>0</v>
      </c>
      <c r="Q960">
        <f>IFERROR(IF(#REF!="",0,#REF!+1),0)</f>
        <v>0</v>
      </c>
      <c r="R960">
        <f>IFERROR(IF(#REF!="",0,#REF!),0)</f>
        <v>0</v>
      </c>
    </row>
    <row r="961" spans="7:18" x14ac:dyDescent="0.3">
      <c r="G961">
        <f t="shared" si="71"/>
        <v>0</v>
      </c>
      <c r="H961">
        <f t="shared" si="72"/>
        <v>0</v>
      </c>
      <c r="I961">
        <f t="shared" si="73"/>
        <v>0</v>
      </c>
      <c r="J961">
        <f t="shared" si="74"/>
        <v>0</v>
      </c>
      <c r="K961">
        <f t="shared" si="75"/>
        <v>0</v>
      </c>
      <c r="L961">
        <f>IFERROR(IF(#REF!="",0,#REF!),0)</f>
        <v>0</v>
      </c>
      <c r="M961">
        <f>IFERROR(IF(#REF!="",0,#REF!+1),0)</f>
        <v>0</v>
      </c>
      <c r="N961">
        <f>IFERROR(IF(#REF!="",0,#REF!),0)</f>
        <v>0</v>
      </c>
      <c r="O961">
        <f>IFERROR(IF(#REF!="",0,#REF!+1),0)</f>
        <v>0</v>
      </c>
      <c r="P961">
        <f>IFERROR(IF(#REF!="",0,#REF!),0)</f>
        <v>0</v>
      </c>
      <c r="Q961">
        <f>IFERROR(IF(#REF!="",0,#REF!+1),0)</f>
        <v>0</v>
      </c>
      <c r="R961">
        <f>IFERROR(IF(#REF!="",0,#REF!),0)</f>
        <v>0</v>
      </c>
    </row>
    <row r="962" spans="7:18" x14ac:dyDescent="0.3">
      <c r="G962">
        <f t="shared" si="71"/>
        <v>0</v>
      </c>
      <c r="H962">
        <f t="shared" si="72"/>
        <v>0</v>
      </c>
      <c r="I962">
        <f t="shared" si="73"/>
        <v>0</v>
      </c>
      <c r="J962">
        <f t="shared" si="74"/>
        <v>0</v>
      </c>
      <c r="K962">
        <f t="shared" si="75"/>
        <v>0</v>
      </c>
      <c r="L962">
        <f>IFERROR(IF(#REF!="",0,#REF!),0)</f>
        <v>0</v>
      </c>
      <c r="M962">
        <f>IFERROR(IF(#REF!="",0,#REF!+1),0)</f>
        <v>0</v>
      </c>
      <c r="N962">
        <f>IFERROR(IF(#REF!="",0,#REF!),0)</f>
        <v>0</v>
      </c>
      <c r="O962">
        <f>IFERROR(IF(#REF!="",0,#REF!+1),0)</f>
        <v>0</v>
      </c>
      <c r="P962">
        <f>IFERROR(IF(#REF!="",0,#REF!),0)</f>
        <v>0</v>
      </c>
      <c r="Q962">
        <f>IFERROR(IF(#REF!="",0,#REF!+1),0)</f>
        <v>0</v>
      </c>
      <c r="R962">
        <f>IFERROR(IF(#REF!="",0,#REF!),0)</f>
        <v>0</v>
      </c>
    </row>
    <row r="963" spans="7:18" x14ac:dyDescent="0.3">
      <c r="G963">
        <f t="shared" si="71"/>
        <v>0</v>
      </c>
      <c r="H963">
        <f t="shared" si="72"/>
        <v>0</v>
      </c>
      <c r="I963">
        <f t="shared" si="73"/>
        <v>0</v>
      </c>
      <c r="J963">
        <f t="shared" si="74"/>
        <v>0</v>
      </c>
      <c r="K963">
        <f t="shared" si="75"/>
        <v>0</v>
      </c>
      <c r="L963">
        <f>IFERROR(IF(#REF!="",0,#REF!),0)</f>
        <v>0</v>
      </c>
      <c r="M963">
        <f>IFERROR(IF(#REF!="",0,#REF!+1),0)</f>
        <v>0</v>
      </c>
      <c r="N963">
        <f>IFERROR(IF(#REF!="",0,#REF!),0)</f>
        <v>0</v>
      </c>
      <c r="O963">
        <f>IFERROR(IF(#REF!="",0,#REF!+1),0)</f>
        <v>0</v>
      </c>
      <c r="P963">
        <f>IFERROR(IF(#REF!="",0,#REF!),0)</f>
        <v>0</v>
      </c>
      <c r="Q963">
        <f>IFERROR(IF(#REF!="",0,#REF!+1),0)</f>
        <v>0</v>
      </c>
      <c r="R963">
        <f>IFERROR(IF(#REF!="",0,#REF!),0)</f>
        <v>0</v>
      </c>
    </row>
    <row r="964" spans="7:18" x14ac:dyDescent="0.3">
      <c r="G964">
        <f t="shared" si="71"/>
        <v>0</v>
      </c>
      <c r="H964">
        <f t="shared" si="72"/>
        <v>0</v>
      </c>
      <c r="I964">
        <f t="shared" si="73"/>
        <v>0</v>
      </c>
      <c r="J964">
        <f t="shared" si="74"/>
        <v>0</v>
      </c>
      <c r="K964">
        <f t="shared" si="75"/>
        <v>0</v>
      </c>
      <c r="L964">
        <f>IFERROR(IF(#REF!="",0,#REF!),0)</f>
        <v>0</v>
      </c>
      <c r="M964">
        <f>IFERROR(IF(#REF!="",0,#REF!+1),0)</f>
        <v>0</v>
      </c>
      <c r="N964">
        <f>IFERROR(IF(#REF!="",0,#REF!),0)</f>
        <v>0</v>
      </c>
      <c r="O964">
        <f>IFERROR(IF(#REF!="",0,#REF!+1),0)</f>
        <v>0</v>
      </c>
      <c r="P964">
        <f>IFERROR(IF(#REF!="",0,#REF!),0)</f>
        <v>0</v>
      </c>
      <c r="Q964">
        <f>IFERROR(IF(#REF!="",0,#REF!+1),0)</f>
        <v>0</v>
      </c>
      <c r="R964">
        <f>IFERROR(IF(#REF!="",0,#REF!),0)</f>
        <v>0</v>
      </c>
    </row>
    <row r="965" spans="7:18" x14ac:dyDescent="0.3">
      <c r="G965">
        <f t="shared" si="71"/>
        <v>0</v>
      </c>
      <c r="H965">
        <f t="shared" si="72"/>
        <v>0</v>
      </c>
      <c r="I965">
        <f t="shared" si="73"/>
        <v>0</v>
      </c>
      <c r="J965">
        <f t="shared" si="74"/>
        <v>0</v>
      </c>
      <c r="K965">
        <f t="shared" si="75"/>
        <v>0</v>
      </c>
      <c r="L965">
        <f>IFERROR(IF(#REF!="",0,#REF!),0)</f>
        <v>0</v>
      </c>
      <c r="M965">
        <f>IFERROR(IF(#REF!="",0,#REF!+1),0)</f>
        <v>0</v>
      </c>
      <c r="N965">
        <f>IFERROR(IF(#REF!="",0,#REF!),0)</f>
        <v>0</v>
      </c>
      <c r="O965">
        <f>IFERROR(IF(#REF!="",0,#REF!+1),0)</f>
        <v>0</v>
      </c>
      <c r="P965">
        <f>IFERROR(IF(#REF!="",0,#REF!),0)</f>
        <v>0</v>
      </c>
      <c r="Q965">
        <f>IFERROR(IF(#REF!="",0,#REF!+1),0)</f>
        <v>0</v>
      </c>
      <c r="R965">
        <f>IFERROR(IF(#REF!="",0,#REF!),0)</f>
        <v>0</v>
      </c>
    </row>
    <row r="966" spans="7:18" x14ac:dyDescent="0.3">
      <c r="G966">
        <f t="shared" si="71"/>
        <v>0</v>
      </c>
      <c r="H966">
        <f t="shared" si="72"/>
        <v>0</v>
      </c>
      <c r="I966">
        <f t="shared" si="73"/>
        <v>0</v>
      </c>
      <c r="J966">
        <f t="shared" si="74"/>
        <v>0</v>
      </c>
      <c r="K966">
        <f t="shared" si="75"/>
        <v>0</v>
      </c>
      <c r="L966">
        <f>IFERROR(IF(#REF!="",0,#REF!),0)</f>
        <v>0</v>
      </c>
      <c r="M966">
        <f>IFERROR(IF(#REF!="",0,#REF!+1),0)</f>
        <v>0</v>
      </c>
      <c r="N966">
        <f>IFERROR(IF(#REF!="",0,#REF!),0)</f>
        <v>0</v>
      </c>
      <c r="O966">
        <f>IFERROR(IF(#REF!="",0,#REF!+1),0)</f>
        <v>0</v>
      </c>
      <c r="P966">
        <f>IFERROR(IF(#REF!="",0,#REF!),0)</f>
        <v>0</v>
      </c>
      <c r="Q966">
        <f>IFERROR(IF(#REF!="",0,#REF!+1),0)</f>
        <v>0</v>
      </c>
      <c r="R966">
        <f>IFERROR(IF(#REF!="",0,#REF!),0)</f>
        <v>0</v>
      </c>
    </row>
    <row r="967" spans="7:18" x14ac:dyDescent="0.3">
      <c r="G967">
        <f t="shared" si="71"/>
        <v>0</v>
      </c>
      <c r="H967">
        <f t="shared" si="72"/>
        <v>0</v>
      </c>
      <c r="I967">
        <f t="shared" si="73"/>
        <v>0</v>
      </c>
      <c r="J967">
        <f t="shared" si="74"/>
        <v>0</v>
      </c>
      <c r="K967">
        <f t="shared" si="75"/>
        <v>0</v>
      </c>
      <c r="L967">
        <f>IFERROR(IF(#REF!="",0,#REF!),0)</f>
        <v>0</v>
      </c>
      <c r="M967">
        <f>IFERROR(IF(#REF!="",0,#REF!+1),0)</f>
        <v>0</v>
      </c>
      <c r="N967">
        <f>IFERROR(IF(#REF!="",0,#REF!),0)</f>
        <v>0</v>
      </c>
      <c r="O967">
        <f>IFERROR(IF(#REF!="",0,#REF!+1),0)</f>
        <v>0</v>
      </c>
      <c r="P967">
        <f>IFERROR(IF(#REF!="",0,#REF!),0)</f>
        <v>0</v>
      </c>
      <c r="Q967">
        <f>IFERROR(IF(#REF!="",0,#REF!+1),0)</f>
        <v>0</v>
      </c>
      <c r="R967">
        <f>IFERROR(IF(#REF!="",0,#REF!),0)</f>
        <v>0</v>
      </c>
    </row>
    <row r="968" spans="7:18" x14ac:dyDescent="0.3">
      <c r="G968">
        <f t="shared" si="71"/>
        <v>0</v>
      </c>
      <c r="H968">
        <f t="shared" si="72"/>
        <v>0</v>
      </c>
      <c r="I968">
        <f t="shared" si="73"/>
        <v>0</v>
      </c>
      <c r="J968">
        <f t="shared" si="74"/>
        <v>0</v>
      </c>
      <c r="K968">
        <f t="shared" si="75"/>
        <v>0</v>
      </c>
      <c r="L968">
        <f>IFERROR(IF(#REF!="",0,#REF!),0)</f>
        <v>0</v>
      </c>
      <c r="M968">
        <f>IFERROR(IF(#REF!="",0,#REF!+1),0)</f>
        <v>0</v>
      </c>
      <c r="N968">
        <f>IFERROR(IF(#REF!="",0,#REF!),0)</f>
        <v>0</v>
      </c>
      <c r="O968">
        <f>IFERROR(IF(#REF!="",0,#REF!+1),0)</f>
        <v>0</v>
      </c>
      <c r="P968">
        <f>IFERROR(IF(#REF!="",0,#REF!),0)</f>
        <v>0</v>
      </c>
      <c r="Q968">
        <f>IFERROR(IF(#REF!="",0,#REF!+1),0)</f>
        <v>0</v>
      </c>
      <c r="R968">
        <f>IFERROR(IF(#REF!="",0,#REF!),0)</f>
        <v>0</v>
      </c>
    </row>
    <row r="969" spans="7:18" x14ac:dyDescent="0.3">
      <c r="G969">
        <f t="shared" ref="G969:G1032" si="76">IFERROR(IF(B969="",0,B969),0)</f>
        <v>0</v>
      </c>
      <c r="H969">
        <f t="shared" ref="H969:H1032" si="77">IFERROR(IF(C969="",0,C969),0)</f>
        <v>0</v>
      </c>
      <c r="I969">
        <f t="shared" ref="I969:I1032" si="78">IFERROR(IF(D969="",0,D969),0)</f>
        <v>0</v>
      </c>
      <c r="J969">
        <f t="shared" ref="J969:J1032" si="79">IFERROR(IF(E969="",0,E969),0)</f>
        <v>0</v>
      </c>
      <c r="K969">
        <f t="shared" ref="K969:K1032" si="80">IFERROR(IF(F969="",0,F969+1),0)</f>
        <v>0</v>
      </c>
      <c r="L969">
        <f>IFERROR(IF(#REF!="",0,#REF!),0)</f>
        <v>0</v>
      </c>
      <c r="M969">
        <f>IFERROR(IF(#REF!="",0,#REF!+1),0)</f>
        <v>0</v>
      </c>
      <c r="N969">
        <f>IFERROR(IF(#REF!="",0,#REF!),0)</f>
        <v>0</v>
      </c>
      <c r="O969">
        <f>IFERROR(IF(#REF!="",0,#REF!+1),0)</f>
        <v>0</v>
      </c>
      <c r="P969">
        <f>IFERROR(IF(#REF!="",0,#REF!),0)</f>
        <v>0</v>
      </c>
      <c r="Q969">
        <f>IFERROR(IF(#REF!="",0,#REF!+1),0)</f>
        <v>0</v>
      </c>
      <c r="R969">
        <f>IFERROR(IF(#REF!="",0,#REF!),0)</f>
        <v>0</v>
      </c>
    </row>
    <row r="970" spans="7:18" x14ac:dyDescent="0.3">
      <c r="G970">
        <f t="shared" si="76"/>
        <v>0</v>
      </c>
      <c r="H970">
        <f t="shared" si="77"/>
        <v>0</v>
      </c>
      <c r="I970">
        <f t="shared" si="78"/>
        <v>0</v>
      </c>
      <c r="J970">
        <f t="shared" si="79"/>
        <v>0</v>
      </c>
      <c r="K970">
        <f t="shared" si="80"/>
        <v>0</v>
      </c>
      <c r="L970">
        <f>IFERROR(IF(#REF!="",0,#REF!),0)</f>
        <v>0</v>
      </c>
      <c r="M970">
        <f>IFERROR(IF(#REF!="",0,#REF!+1),0)</f>
        <v>0</v>
      </c>
      <c r="N970">
        <f>IFERROR(IF(#REF!="",0,#REF!),0)</f>
        <v>0</v>
      </c>
      <c r="O970">
        <f>IFERROR(IF(#REF!="",0,#REF!+1),0)</f>
        <v>0</v>
      </c>
      <c r="P970">
        <f>IFERROR(IF(#REF!="",0,#REF!),0)</f>
        <v>0</v>
      </c>
      <c r="Q970">
        <f>IFERROR(IF(#REF!="",0,#REF!+1),0)</f>
        <v>0</v>
      </c>
      <c r="R970">
        <f>IFERROR(IF(#REF!="",0,#REF!),0)</f>
        <v>0</v>
      </c>
    </row>
    <row r="971" spans="7:18" x14ac:dyDescent="0.3">
      <c r="G971">
        <f t="shared" si="76"/>
        <v>0</v>
      </c>
      <c r="H971">
        <f t="shared" si="77"/>
        <v>0</v>
      </c>
      <c r="I971">
        <f t="shared" si="78"/>
        <v>0</v>
      </c>
      <c r="J971">
        <f t="shared" si="79"/>
        <v>0</v>
      </c>
      <c r="K971">
        <f t="shared" si="80"/>
        <v>0</v>
      </c>
      <c r="L971">
        <f>IFERROR(IF(#REF!="",0,#REF!),0)</f>
        <v>0</v>
      </c>
      <c r="M971">
        <f>IFERROR(IF(#REF!="",0,#REF!+1),0)</f>
        <v>0</v>
      </c>
      <c r="N971">
        <f>IFERROR(IF(#REF!="",0,#REF!),0)</f>
        <v>0</v>
      </c>
      <c r="O971">
        <f>IFERROR(IF(#REF!="",0,#REF!+1),0)</f>
        <v>0</v>
      </c>
      <c r="P971">
        <f>IFERROR(IF(#REF!="",0,#REF!),0)</f>
        <v>0</v>
      </c>
      <c r="Q971">
        <f>IFERROR(IF(#REF!="",0,#REF!+1),0)</f>
        <v>0</v>
      </c>
      <c r="R971">
        <f>IFERROR(IF(#REF!="",0,#REF!),0)</f>
        <v>0</v>
      </c>
    </row>
    <row r="972" spans="7:18" x14ac:dyDescent="0.3">
      <c r="G972">
        <f t="shared" si="76"/>
        <v>0</v>
      </c>
      <c r="H972">
        <f t="shared" si="77"/>
        <v>0</v>
      </c>
      <c r="I972">
        <f t="shared" si="78"/>
        <v>0</v>
      </c>
      <c r="J972">
        <f t="shared" si="79"/>
        <v>0</v>
      </c>
      <c r="K972">
        <f t="shared" si="80"/>
        <v>0</v>
      </c>
      <c r="L972">
        <f>IFERROR(IF(#REF!="",0,#REF!),0)</f>
        <v>0</v>
      </c>
      <c r="M972">
        <f>IFERROR(IF(#REF!="",0,#REF!+1),0)</f>
        <v>0</v>
      </c>
      <c r="N972">
        <f>IFERROR(IF(#REF!="",0,#REF!),0)</f>
        <v>0</v>
      </c>
      <c r="O972">
        <f>IFERROR(IF(#REF!="",0,#REF!+1),0)</f>
        <v>0</v>
      </c>
      <c r="P972">
        <f>IFERROR(IF(#REF!="",0,#REF!),0)</f>
        <v>0</v>
      </c>
      <c r="Q972">
        <f>IFERROR(IF(#REF!="",0,#REF!+1),0)</f>
        <v>0</v>
      </c>
      <c r="R972">
        <f>IFERROR(IF(#REF!="",0,#REF!),0)</f>
        <v>0</v>
      </c>
    </row>
    <row r="973" spans="7:18" x14ac:dyDescent="0.3">
      <c r="G973">
        <f t="shared" si="76"/>
        <v>0</v>
      </c>
      <c r="H973">
        <f t="shared" si="77"/>
        <v>0</v>
      </c>
      <c r="I973">
        <f t="shared" si="78"/>
        <v>0</v>
      </c>
      <c r="J973">
        <f t="shared" si="79"/>
        <v>0</v>
      </c>
      <c r="K973">
        <f t="shared" si="80"/>
        <v>0</v>
      </c>
      <c r="L973">
        <f>IFERROR(IF(#REF!="",0,#REF!),0)</f>
        <v>0</v>
      </c>
      <c r="M973">
        <f>IFERROR(IF(#REF!="",0,#REF!+1),0)</f>
        <v>0</v>
      </c>
      <c r="N973">
        <f>IFERROR(IF(#REF!="",0,#REF!),0)</f>
        <v>0</v>
      </c>
      <c r="O973">
        <f>IFERROR(IF(#REF!="",0,#REF!+1),0)</f>
        <v>0</v>
      </c>
      <c r="P973">
        <f>IFERROR(IF(#REF!="",0,#REF!),0)</f>
        <v>0</v>
      </c>
      <c r="Q973">
        <f>IFERROR(IF(#REF!="",0,#REF!+1),0)</f>
        <v>0</v>
      </c>
      <c r="R973">
        <f>IFERROR(IF(#REF!="",0,#REF!),0)</f>
        <v>0</v>
      </c>
    </row>
    <row r="974" spans="7:18" x14ac:dyDescent="0.3">
      <c r="G974">
        <f t="shared" si="76"/>
        <v>0</v>
      </c>
      <c r="H974">
        <f t="shared" si="77"/>
        <v>0</v>
      </c>
      <c r="I974">
        <f t="shared" si="78"/>
        <v>0</v>
      </c>
      <c r="J974">
        <f t="shared" si="79"/>
        <v>0</v>
      </c>
      <c r="K974">
        <f t="shared" si="80"/>
        <v>0</v>
      </c>
      <c r="L974">
        <f>IFERROR(IF(#REF!="",0,#REF!),0)</f>
        <v>0</v>
      </c>
      <c r="M974">
        <f>IFERROR(IF(#REF!="",0,#REF!+1),0)</f>
        <v>0</v>
      </c>
      <c r="N974">
        <f>IFERROR(IF(#REF!="",0,#REF!),0)</f>
        <v>0</v>
      </c>
      <c r="O974">
        <f>IFERROR(IF(#REF!="",0,#REF!+1),0)</f>
        <v>0</v>
      </c>
      <c r="P974">
        <f>IFERROR(IF(#REF!="",0,#REF!),0)</f>
        <v>0</v>
      </c>
      <c r="Q974">
        <f>IFERROR(IF(#REF!="",0,#REF!+1),0)</f>
        <v>0</v>
      </c>
      <c r="R974">
        <f>IFERROR(IF(#REF!="",0,#REF!),0)</f>
        <v>0</v>
      </c>
    </row>
    <row r="975" spans="7:18" x14ac:dyDescent="0.3">
      <c r="G975">
        <f t="shared" si="76"/>
        <v>0</v>
      </c>
      <c r="H975">
        <f t="shared" si="77"/>
        <v>0</v>
      </c>
      <c r="I975">
        <f t="shared" si="78"/>
        <v>0</v>
      </c>
      <c r="J975">
        <f t="shared" si="79"/>
        <v>0</v>
      </c>
      <c r="K975">
        <f t="shared" si="80"/>
        <v>0</v>
      </c>
      <c r="L975">
        <f>IFERROR(IF(#REF!="",0,#REF!),0)</f>
        <v>0</v>
      </c>
      <c r="M975">
        <f>IFERROR(IF(#REF!="",0,#REF!+1),0)</f>
        <v>0</v>
      </c>
      <c r="N975">
        <f>IFERROR(IF(#REF!="",0,#REF!),0)</f>
        <v>0</v>
      </c>
      <c r="O975">
        <f>IFERROR(IF(#REF!="",0,#REF!+1),0)</f>
        <v>0</v>
      </c>
      <c r="P975">
        <f>IFERROR(IF(#REF!="",0,#REF!),0)</f>
        <v>0</v>
      </c>
      <c r="Q975">
        <f>IFERROR(IF(#REF!="",0,#REF!+1),0)</f>
        <v>0</v>
      </c>
      <c r="R975">
        <f>IFERROR(IF(#REF!="",0,#REF!),0)</f>
        <v>0</v>
      </c>
    </row>
    <row r="976" spans="7:18" x14ac:dyDescent="0.3">
      <c r="G976">
        <f t="shared" si="76"/>
        <v>0</v>
      </c>
      <c r="H976">
        <f t="shared" si="77"/>
        <v>0</v>
      </c>
      <c r="I976">
        <f t="shared" si="78"/>
        <v>0</v>
      </c>
      <c r="J976">
        <f t="shared" si="79"/>
        <v>0</v>
      </c>
      <c r="K976">
        <f t="shared" si="80"/>
        <v>0</v>
      </c>
      <c r="L976">
        <f>IFERROR(IF(#REF!="",0,#REF!),0)</f>
        <v>0</v>
      </c>
      <c r="M976">
        <f>IFERROR(IF(#REF!="",0,#REF!+1),0)</f>
        <v>0</v>
      </c>
      <c r="N976">
        <f>IFERROR(IF(#REF!="",0,#REF!),0)</f>
        <v>0</v>
      </c>
      <c r="O976">
        <f>IFERROR(IF(#REF!="",0,#REF!+1),0)</f>
        <v>0</v>
      </c>
      <c r="P976">
        <f>IFERROR(IF(#REF!="",0,#REF!),0)</f>
        <v>0</v>
      </c>
      <c r="Q976">
        <f>IFERROR(IF(#REF!="",0,#REF!+1),0)</f>
        <v>0</v>
      </c>
      <c r="R976">
        <f>IFERROR(IF(#REF!="",0,#REF!),0)</f>
        <v>0</v>
      </c>
    </row>
    <row r="977" spans="7:18" x14ac:dyDescent="0.3">
      <c r="G977">
        <f t="shared" si="76"/>
        <v>0</v>
      </c>
      <c r="H977">
        <f t="shared" si="77"/>
        <v>0</v>
      </c>
      <c r="I977">
        <f t="shared" si="78"/>
        <v>0</v>
      </c>
      <c r="J977">
        <f t="shared" si="79"/>
        <v>0</v>
      </c>
      <c r="K977">
        <f t="shared" si="80"/>
        <v>0</v>
      </c>
      <c r="L977">
        <f>IFERROR(IF(#REF!="",0,#REF!),0)</f>
        <v>0</v>
      </c>
      <c r="M977">
        <f>IFERROR(IF(#REF!="",0,#REF!+1),0)</f>
        <v>0</v>
      </c>
      <c r="N977">
        <f>IFERROR(IF(#REF!="",0,#REF!),0)</f>
        <v>0</v>
      </c>
      <c r="O977">
        <f>IFERROR(IF(#REF!="",0,#REF!+1),0)</f>
        <v>0</v>
      </c>
      <c r="P977">
        <f>IFERROR(IF(#REF!="",0,#REF!),0)</f>
        <v>0</v>
      </c>
      <c r="Q977">
        <f>IFERROR(IF(#REF!="",0,#REF!+1),0)</f>
        <v>0</v>
      </c>
      <c r="R977">
        <f>IFERROR(IF(#REF!="",0,#REF!),0)</f>
        <v>0</v>
      </c>
    </row>
    <row r="978" spans="7:18" x14ac:dyDescent="0.3">
      <c r="G978">
        <f t="shared" si="76"/>
        <v>0</v>
      </c>
      <c r="H978">
        <f t="shared" si="77"/>
        <v>0</v>
      </c>
      <c r="I978">
        <f t="shared" si="78"/>
        <v>0</v>
      </c>
      <c r="J978">
        <f t="shared" si="79"/>
        <v>0</v>
      </c>
      <c r="K978">
        <f t="shared" si="80"/>
        <v>0</v>
      </c>
      <c r="L978">
        <f>IFERROR(IF(#REF!="",0,#REF!),0)</f>
        <v>0</v>
      </c>
      <c r="M978">
        <f>IFERROR(IF(#REF!="",0,#REF!+1),0)</f>
        <v>0</v>
      </c>
      <c r="N978">
        <f>IFERROR(IF(#REF!="",0,#REF!),0)</f>
        <v>0</v>
      </c>
      <c r="O978">
        <f>IFERROR(IF(#REF!="",0,#REF!+1),0)</f>
        <v>0</v>
      </c>
      <c r="P978">
        <f>IFERROR(IF(#REF!="",0,#REF!),0)</f>
        <v>0</v>
      </c>
      <c r="Q978">
        <f>IFERROR(IF(#REF!="",0,#REF!+1),0)</f>
        <v>0</v>
      </c>
      <c r="R978">
        <f>IFERROR(IF(#REF!="",0,#REF!),0)</f>
        <v>0</v>
      </c>
    </row>
    <row r="979" spans="7:18" x14ac:dyDescent="0.3">
      <c r="G979">
        <f t="shared" si="76"/>
        <v>0</v>
      </c>
      <c r="H979">
        <f t="shared" si="77"/>
        <v>0</v>
      </c>
      <c r="I979">
        <f t="shared" si="78"/>
        <v>0</v>
      </c>
      <c r="J979">
        <f t="shared" si="79"/>
        <v>0</v>
      </c>
      <c r="K979">
        <f t="shared" si="80"/>
        <v>0</v>
      </c>
      <c r="L979">
        <f>IFERROR(IF(#REF!="",0,#REF!),0)</f>
        <v>0</v>
      </c>
      <c r="M979">
        <f>IFERROR(IF(#REF!="",0,#REF!+1),0)</f>
        <v>0</v>
      </c>
      <c r="N979">
        <f>IFERROR(IF(#REF!="",0,#REF!),0)</f>
        <v>0</v>
      </c>
      <c r="O979">
        <f>IFERROR(IF(#REF!="",0,#REF!+1),0)</f>
        <v>0</v>
      </c>
      <c r="P979">
        <f>IFERROR(IF(#REF!="",0,#REF!),0)</f>
        <v>0</v>
      </c>
      <c r="Q979">
        <f>IFERROR(IF(#REF!="",0,#REF!+1),0)</f>
        <v>0</v>
      </c>
      <c r="R979">
        <f>IFERROR(IF(#REF!="",0,#REF!),0)</f>
        <v>0</v>
      </c>
    </row>
    <row r="980" spans="7:18" x14ac:dyDescent="0.3">
      <c r="G980">
        <f t="shared" si="76"/>
        <v>0</v>
      </c>
      <c r="H980">
        <f t="shared" si="77"/>
        <v>0</v>
      </c>
      <c r="I980">
        <f t="shared" si="78"/>
        <v>0</v>
      </c>
      <c r="J980">
        <f t="shared" si="79"/>
        <v>0</v>
      </c>
      <c r="K980">
        <f t="shared" si="80"/>
        <v>0</v>
      </c>
      <c r="L980">
        <f>IFERROR(IF(#REF!="",0,#REF!),0)</f>
        <v>0</v>
      </c>
      <c r="M980">
        <f>IFERROR(IF(#REF!="",0,#REF!+1),0)</f>
        <v>0</v>
      </c>
      <c r="N980">
        <f>IFERROR(IF(#REF!="",0,#REF!),0)</f>
        <v>0</v>
      </c>
      <c r="O980">
        <f>IFERROR(IF(#REF!="",0,#REF!+1),0)</f>
        <v>0</v>
      </c>
      <c r="P980">
        <f>IFERROR(IF(#REF!="",0,#REF!),0)</f>
        <v>0</v>
      </c>
      <c r="Q980">
        <f>IFERROR(IF(#REF!="",0,#REF!+1),0)</f>
        <v>0</v>
      </c>
      <c r="R980">
        <f>IFERROR(IF(#REF!="",0,#REF!),0)</f>
        <v>0</v>
      </c>
    </row>
    <row r="981" spans="7:18" x14ac:dyDescent="0.3">
      <c r="G981">
        <f t="shared" si="76"/>
        <v>0</v>
      </c>
      <c r="H981">
        <f t="shared" si="77"/>
        <v>0</v>
      </c>
      <c r="I981">
        <f t="shared" si="78"/>
        <v>0</v>
      </c>
      <c r="J981">
        <f t="shared" si="79"/>
        <v>0</v>
      </c>
      <c r="K981">
        <f t="shared" si="80"/>
        <v>0</v>
      </c>
      <c r="L981">
        <f>IFERROR(IF(#REF!="",0,#REF!),0)</f>
        <v>0</v>
      </c>
      <c r="M981">
        <f>IFERROR(IF(#REF!="",0,#REF!+1),0)</f>
        <v>0</v>
      </c>
      <c r="N981">
        <f>IFERROR(IF(#REF!="",0,#REF!),0)</f>
        <v>0</v>
      </c>
      <c r="O981">
        <f>IFERROR(IF(#REF!="",0,#REF!+1),0)</f>
        <v>0</v>
      </c>
      <c r="P981">
        <f>IFERROR(IF(#REF!="",0,#REF!),0)</f>
        <v>0</v>
      </c>
      <c r="Q981">
        <f>IFERROR(IF(#REF!="",0,#REF!+1),0)</f>
        <v>0</v>
      </c>
      <c r="R981">
        <f>IFERROR(IF(#REF!="",0,#REF!),0)</f>
        <v>0</v>
      </c>
    </row>
    <row r="982" spans="7:18" x14ac:dyDescent="0.3">
      <c r="G982">
        <f t="shared" si="76"/>
        <v>0</v>
      </c>
      <c r="H982">
        <f t="shared" si="77"/>
        <v>0</v>
      </c>
      <c r="I982">
        <f t="shared" si="78"/>
        <v>0</v>
      </c>
      <c r="J982">
        <f t="shared" si="79"/>
        <v>0</v>
      </c>
      <c r="K982">
        <f t="shared" si="80"/>
        <v>0</v>
      </c>
      <c r="L982">
        <f>IFERROR(IF(#REF!="",0,#REF!),0)</f>
        <v>0</v>
      </c>
      <c r="M982">
        <f>IFERROR(IF(#REF!="",0,#REF!+1),0)</f>
        <v>0</v>
      </c>
      <c r="N982">
        <f>IFERROR(IF(#REF!="",0,#REF!),0)</f>
        <v>0</v>
      </c>
      <c r="O982">
        <f>IFERROR(IF(#REF!="",0,#REF!+1),0)</f>
        <v>0</v>
      </c>
      <c r="P982">
        <f>IFERROR(IF(#REF!="",0,#REF!),0)</f>
        <v>0</v>
      </c>
      <c r="Q982">
        <f>IFERROR(IF(#REF!="",0,#REF!+1),0)</f>
        <v>0</v>
      </c>
      <c r="R982">
        <f>IFERROR(IF(#REF!="",0,#REF!),0)</f>
        <v>0</v>
      </c>
    </row>
    <row r="983" spans="7:18" x14ac:dyDescent="0.3">
      <c r="G983">
        <f t="shared" si="76"/>
        <v>0</v>
      </c>
      <c r="H983">
        <f t="shared" si="77"/>
        <v>0</v>
      </c>
      <c r="I983">
        <f t="shared" si="78"/>
        <v>0</v>
      </c>
      <c r="J983">
        <f t="shared" si="79"/>
        <v>0</v>
      </c>
      <c r="K983">
        <f t="shared" si="80"/>
        <v>0</v>
      </c>
      <c r="L983">
        <f>IFERROR(IF(#REF!="",0,#REF!),0)</f>
        <v>0</v>
      </c>
      <c r="M983">
        <f>IFERROR(IF(#REF!="",0,#REF!+1),0)</f>
        <v>0</v>
      </c>
      <c r="N983">
        <f>IFERROR(IF(#REF!="",0,#REF!),0)</f>
        <v>0</v>
      </c>
      <c r="O983">
        <f>IFERROR(IF(#REF!="",0,#REF!+1),0)</f>
        <v>0</v>
      </c>
      <c r="P983">
        <f>IFERROR(IF(#REF!="",0,#REF!),0)</f>
        <v>0</v>
      </c>
      <c r="Q983">
        <f>IFERROR(IF(#REF!="",0,#REF!+1),0)</f>
        <v>0</v>
      </c>
      <c r="R983">
        <f>IFERROR(IF(#REF!="",0,#REF!),0)</f>
        <v>0</v>
      </c>
    </row>
    <row r="984" spans="7:18" x14ac:dyDescent="0.3">
      <c r="G984">
        <f t="shared" si="76"/>
        <v>0</v>
      </c>
      <c r="H984">
        <f t="shared" si="77"/>
        <v>0</v>
      </c>
      <c r="I984">
        <f t="shared" si="78"/>
        <v>0</v>
      </c>
      <c r="J984">
        <f t="shared" si="79"/>
        <v>0</v>
      </c>
      <c r="K984">
        <f t="shared" si="80"/>
        <v>0</v>
      </c>
      <c r="L984">
        <f>IFERROR(IF(#REF!="",0,#REF!),0)</f>
        <v>0</v>
      </c>
      <c r="M984">
        <f>IFERROR(IF(#REF!="",0,#REF!+1),0)</f>
        <v>0</v>
      </c>
      <c r="N984">
        <f>IFERROR(IF(#REF!="",0,#REF!),0)</f>
        <v>0</v>
      </c>
      <c r="O984">
        <f>IFERROR(IF(#REF!="",0,#REF!+1),0)</f>
        <v>0</v>
      </c>
      <c r="P984">
        <f>IFERROR(IF(#REF!="",0,#REF!),0)</f>
        <v>0</v>
      </c>
      <c r="Q984">
        <f>IFERROR(IF(#REF!="",0,#REF!+1),0)</f>
        <v>0</v>
      </c>
      <c r="R984">
        <f>IFERROR(IF(#REF!="",0,#REF!),0)</f>
        <v>0</v>
      </c>
    </row>
    <row r="985" spans="7:18" x14ac:dyDescent="0.3">
      <c r="G985">
        <f t="shared" si="76"/>
        <v>0</v>
      </c>
      <c r="H985">
        <f t="shared" si="77"/>
        <v>0</v>
      </c>
      <c r="I985">
        <f t="shared" si="78"/>
        <v>0</v>
      </c>
      <c r="J985">
        <f t="shared" si="79"/>
        <v>0</v>
      </c>
      <c r="K985">
        <f t="shared" si="80"/>
        <v>0</v>
      </c>
      <c r="L985">
        <f>IFERROR(IF(#REF!="",0,#REF!),0)</f>
        <v>0</v>
      </c>
      <c r="M985">
        <f>IFERROR(IF(#REF!="",0,#REF!+1),0)</f>
        <v>0</v>
      </c>
      <c r="N985">
        <f>IFERROR(IF(#REF!="",0,#REF!),0)</f>
        <v>0</v>
      </c>
      <c r="O985">
        <f>IFERROR(IF(#REF!="",0,#REF!+1),0)</f>
        <v>0</v>
      </c>
      <c r="P985">
        <f>IFERROR(IF(#REF!="",0,#REF!),0)</f>
        <v>0</v>
      </c>
      <c r="Q985">
        <f>IFERROR(IF(#REF!="",0,#REF!+1),0)</f>
        <v>0</v>
      </c>
      <c r="R985">
        <f>IFERROR(IF(#REF!="",0,#REF!),0)</f>
        <v>0</v>
      </c>
    </row>
    <row r="986" spans="7:18" x14ac:dyDescent="0.3">
      <c r="G986">
        <f t="shared" si="76"/>
        <v>0</v>
      </c>
      <c r="H986">
        <f t="shared" si="77"/>
        <v>0</v>
      </c>
      <c r="I986">
        <f t="shared" si="78"/>
        <v>0</v>
      </c>
      <c r="J986">
        <f t="shared" si="79"/>
        <v>0</v>
      </c>
      <c r="K986">
        <f t="shared" si="80"/>
        <v>0</v>
      </c>
      <c r="L986">
        <f>IFERROR(IF(#REF!="",0,#REF!),0)</f>
        <v>0</v>
      </c>
      <c r="M986">
        <f>IFERROR(IF(#REF!="",0,#REF!+1),0)</f>
        <v>0</v>
      </c>
      <c r="N986">
        <f>IFERROR(IF(#REF!="",0,#REF!),0)</f>
        <v>0</v>
      </c>
      <c r="O986">
        <f>IFERROR(IF(#REF!="",0,#REF!+1),0)</f>
        <v>0</v>
      </c>
      <c r="P986">
        <f>IFERROR(IF(#REF!="",0,#REF!),0)</f>
        <v>0</v>
      </c>
      <c r="Q986">
        <f>IFERROR(IF(#REF!="",0,#REF!+1),0)</f>
        <v>0</v>
      </c>
      <c r="R986">
        <f>IFERROR(IF(#REF!="",0,#REF!),0)</f>
        <v>0</v>
      </c>
    </row>
    <row r="987" spans="7:18" x14ac:dyDescent="0.3">
      <c r="G987">
        <f t="shared" si="76"/>
        <v>0</v>
      </c>
      <c r="H987">
        <f t="shared" si="77"/>
        <v>0</v>
      </c>
      <c r="I987">
        <f t="shared" si="78"/>
        <v>0</v>
      </c>
      <c r="J987">
        <f t="shared" si="79"/>
        <v>0</v>
      </c>
      <c r="K987">
        <f t="shared" si="80"/>
        <v>0</v>
      </c>
      <c r="L987">
        <f>IFERROR(IF(#REF!="",0,#REF!),0)</f>
        <v>0</v>
      </c>
      <c r="M987">
        <f>IFERROR(IF(#REF!="",0,#REF!+1),0)</f>
        <v>0</v>
      </c>
      <c r="N987">
        <f>IFERROR(IF(#REF!="",0,#REF!),0)</f>
        <v>0</v>
      </c>
      <c r="O987">
        <f>IFERROR(IF(#REF!="",0,#REF!+1),0)</f>
        <v>0</v>
      </c>
      <c r="P987">
        <f>IFERROR(IF(#REF!="",0,#REF!),0)</f>
        <v>0</v>
      </c>
      <c r="Q987">
        <f>IFERROR(IF(#REF!="",0,#REF!+1),0)</f>
        <v>0</v>
      </c>
      <c r="R987">
        <f>IFERROR(IF(#REF!="",0,#REF!),0)</f>
        <v>0</v>
      </c>
    </row>
    <row r="988" spans="7:18" x14ac:dyDescent="0.3">
      <c r="G988">
        <f t="shared" si="76"/>
        <v>0</v>
      </c>
      <c r="H988">
        <f t="shared" si="77"/>
        <v>0</v>
      </c>
      <c r="I988">
        <f t="shared" si="78"/>
        <v>0</v>
      </c>
      <c r="J988">
        <f t="shared" si="79"/>
        <v>0</v>
      </c>
      <c r="K988">
        <f t="shared" si="80"/>
        <v>0</v>
      </c>
      <c r="L988">
        <f>IFERROR(IF(#REF!="",0,#REF!),0)</f>
        <v>0</v>
      </c>
      <c r="M988">
        <f>IFERROR(IF(#REF!="",0,#REF!+1),0)</f>
        <v>0</v>
      </c>
      <c r="N988">
        <f>IFERROR(IF(#REF!="",0,#REF!),0)</f>
        <v>0</v>
      </c>
      <c r="O988">
        <f>IFERROR(IF(#REF!="",0,#REF!+1),0)</f>
        <v>0</v>
      </c>
      <c r="P988">
        <f>IFERROR(IF(#REF!="",0,#REF!),0)</f>
        <v>0</v>
      </c>
      <c r="Q988">
        <f>IFERROR(IF(#REF!="",0,#REF!+1),0)</f>
        <v>0</v>
      </c>
      <c r="R988">
        <f>IFERROR(IF(#REF!="",0,#REF!),0)</f>
        <v>0</v>
      </c>
    </row>
    <row r="989" spans="7:18" x14ac:dyDescent="0.3">
      <c r="G989">
        <f t="shared" si="76"/>
        <v>0</v>
      </c>
      <c r="H989">
        <f t="shared" si="77"/>
        <v>0</v>
      </c>
      <c r="I989">
        <f t="shared" si="78"/>
        <v>0</v>
      </c>
      <c r="J989">
        <f t="shared" si="79"/>
        <v>0</v>
      </c>
      <c r="K989">
        <f t="shared" si="80"/>
        <v>0</v>
      </c>
      <c r="L989">
        <f>IFERROR(IF(#REF!="",0,#REF!),0)</f>
        <v>0</v>
      </c>
      <c r="M989">
        <f>IFERROR(IF(#REF!="",0,#REF!+1),0)</f>
        <v>0</v>
      </c>
      <c r="N989">
        <f>IFERROR(IF(#REF!="",0,#REF!),0)</f>
        <v>0</v>
      </c>
      <c r="O989">
        <f>IFERROR(IF(#REF!="",0,#REF!+1),0)</f>
        <v>0</v>
      </c>
      <c r="P989">
        <f>IFERROR(IF(#REF!="",0,#REF!),0)</f>
        <v>0</v>
      </c>
      <c r="Q989">
        <f>IFERROR(IF(#REF!="",0,#REF!+1),0)</f>
        <v>0</v>
      </c>
      <c r="R989">
        <f>IFERROR(IF(#REF!="",0,#REF!),0)</f>
        <v>0</v>
      </c>
    </row>
    <row r="990" spans="7:18" x14ac:dyDescent="0.3">
      <c r="G990">
        <f t="shared" si="76"/>
        <v>0</v>
      </c>
      <c r="H990">
        <f t="shared" si="77"/>
        <v>0</v>
      </c>
      <c r="I990">
        <f t="shared" si="78"/>
        <v>0</v>
      </c>
      <c r="J990">
        <f t="shared" si="79"/>
        <v>0</v>
      </c>
      <c r="K990">
        <f t="shared" si="80"/>
        <v>0</v>
      </c>
      <c r="L990">
        <f>IFERROR(IF(#REF!="",0,#REF!),0)</f>
        <v>0</v>
      </c>
      <c r="M990">
        <f>IFERROR(IF(#REF!="",0,#REF!+1),0)</f>
        <v>0</v>
      </c>
      <c r="N990">
        <f>IFERROR(IF(#REF!="",0,#REF!),0)</f>
        <v>0</v>
      </c>
      <c r="O990">
        <f>IFERROR(IF(#REF!="",0,#REF!+1),0)</f>
        <v>0</v>
      </c>
      <c r="P990">
        <f>IFERROR(IF(#REF!="",0,#REF!),0)</f>
        <v>0</v>
      </c>
      <c r="Q990">
        <f>IFERROR(IF(#REF!="",0,#REF!+1),0)</f>
        <v>0</v>
      </c>
      <c r="R990">
        <f>IFERROR(IF(#REF!="",0,#REF!),0)</f>
        <v>0</v>
      </c>
    </row>
    <row r="991" spans="7:18" x14ac:dyDescent="0.3">
      <c r="G991">
        <f t="shared" si="76"/>
        <v>0</v>
      </c>
      <c r="H991">
        <f t="shared" si="77"/>
        <v>0</v>
      </c>
      <c r="I991">
        <f t="shared" si="78"/>
        <v>0</v>
      </c>
      <c r="J991">
        <f t="shared" si="79"/>
        <v>0</v>
      </c>
      <c r="K991">
        <f t="shared" si="80"/>
        <v>0</v>
      </c>
      <c r="L991">
        <f>IFERROR(IF(#REF!="",0,#REF!),0)</f>
        <v>0</v>
      </c>
      <c r="M991">
        <f>IFERROR(IF(#REF!="",0,#REF!+1),0)</f>
        <v>0</v>
      </c>
      <c r="N991">
        <f>IFERROR(IF(#REF!="",0,#REF!),0)</f>
        <v>0</v>
      </c>
      <c r="O991">
        <f>IFERROR(IF(#REF!="",0,#REF!+1),0)</f>
        <v>0</v>
      </c>
      <c r="P991">
        <f>IFERROR(IF(#REF!="",0,#REF!),0)</f>
        <v>0</v>
      </c>
      <c r="Q991">
        <f>IFERROR(IF(#REF!="",0,#REF!+1),0)</f>
        <v>0</v>
      </c>
      <c r="R991">
        <f>IFERROR(IF(#REF!="",0,#REF!),0)</f>
        <v>0</v>
      </c>
    </row>
    <row r="992" spans="7:18" x14ac:dyDescent="0.3">
      <c r="G992">
        <f t="shared" si="76"/>
        <v>0</v>
      </c>
      <c r="H992">
        <f t="shared" si="77"/>
        <v>0</v>
      </c>
      <c r="I992">
        <f t="shared" si="78"/>
        <v>0</v>
      </c>
      <c r="J992">
        <f t="shared" si="79"/>
        <v>0</v>
      </c>
      <c r="K992">
        <f t="shared" si="80"/>
        <v>0</v>
      </c>
      <c r="L992">
        <f>IFERROR(IF(#REF!="",0,#REF!),0)</f>
        <v>0</v>
      </c>
      <c r="M992">
        <f>IFERROR(IF(#REF!="",0,#REF!+1),0)</f>
        <v>0</v>
      </c>
      <c r="N992">
        <f>IFERROR(IF(#REF!="",0,#REF!),0)</f>
        <v>0</v>
      </c>
      <c r="O992">
        <f>IFERROR(IF(#REF!="",0,#REF!+1),0)</f>
        <v>0</v>
      </c>
      <c r="P992">
        <f>IFERROR(IF(#REF!="",0,#REF!),0)</f>
        <v>0</v>
      </c>
      <c r="Q992">
        <f>IFERROR(IF(#REF!="",0,#REF!+1),0)</f>
        <v>0</v>
      </c>
      <c r="R992">
        <f>IFERROR(IF(#REF!="",0,#REF!),0)</f>
        <v>0</v>
      </c>
    </row>
    <row r="993" spans="7:18" x14ac:dyDescent="0.3">
      <c r="G993">
        <f t="shared" si="76"/>
        <v>0</v>
      </c>
      <c r="H993">
        <f t="shared" si="77"/>
        <v>0</v>
      </c>
      <c r="I993">
        <f t="shared" si="78"/>
        <v>0</v>
      </c>
      <c r="J993">
        <f t="shared" si="79"/>
        <v>0</v>
      </c>
      <c r="K993">
        <f t="shared" si="80"/>
        <v>0</v>
      </c>
      <c r="L993">
        <f>IFERROR(IF(#REF!="",0,#REF!),0)</f>
        <v>0</v>
      </c>
      <c r="M993">
        <f>IFERROR(IF(#REF!="",0,#REF!+1),0)</f>
        <v>0</v>
      </c>
      <c r="N993">
        <f>IFERROR(IF(#REF!="",0,#REF!),0)</f>
        <v>0</v>
      </c>
      <c r="O993">
        <f>IFERROR(IF(#REF!="",0,#REF!+1),0)</f>
        <v>0</v>
      </c>
      <c r="P993">
        <f>IFERROR(IF(#REF!="",0,#REF!),0)</f>
        <v>0</v>
      </c>
      <c r="Q993">
        <f>IFERROR(IF(#REF!="",0,#REF!+1),0)</f>
        <v>0</v>
      </c>
      <c r="R993">
        <f>IFERROR(IF(#REF!="",0,#REF!),0)</f>
        <v>0</v>
      </c>
    </row>
    <row r="994" spans="7:18" x14ac:dyDescent="0.3">
      <c r="G994">
        <f t="shared" si="76"/>
        <v>0</v>
      </c>
      <c r="H994">
        <f t="shared" si="77"/>
        <v>0</v>
      </c>
      <c r="I994">
        <f t="shared" si="78"/>
        <v>0</v>
      </c>
      <c r="J994">
        <f t="shared" si="79"/>
        <v>0</v>
      </c>
      <c r="K994">
        <f t="shared" si="80"/>
        <v>0</v>
      </c>
      <c r="L994">
        <f>IFERROR(IF(#REF!="",0,#REF!),0)</f>
        <v>0</v>
      </c>
      <c r="M994">
        <f>IFERROR(IF(#REF!="",0,#REF!+1),0)</f>
        <v>0</v>
      </c>
      <c r="N994">
        <f>IFERROR(IF(#REF!="",0,#REF!),0)</f>
        <v>0</v>
      </c>
      <c r="O994">
        <f>IFERROR(IF(#REF!="",0,#REF!+1),0)</f>
        <v>0</v>
      </c>
      <c r="P994">
        <f>IFERROR(IF(#REF!="",0,#REF!),0)</f>
        <v>0</v>
      </c>
      <c r="Q994">
        <f>IFERROR(IF(#REF!="",0,#REF!+1),0)</f>
        <v>0</v>
      </c>
      <c r="R994">
        <f>IFERROR(IF(#REF!="",0,#REF!),0)</f>
        <v>0</v>
      </c>
    </row>
    <row r="995" spans="7:18" x14ac:dyDescent="0.3">
      <c r="G995">
        <f t="shared" si="76"/>
        <v>0</v>
      </c>
      <c r="H995">
        <f t="shared" si="77"/>
        <v>0</v>
      </c>
      <c r="I995">
        <f t="shared" si="78"/>
        <v>0</v>
      </c>
      <c r="J995">
        <f t="shared" si="79"/>
        <v>0</v>
      </c>
      <c r="K995">
        <f t="shared" si="80"/>
        <v>0</v>
      </c>
      <c r="L995">
        <f>IFERROR(IF(#REF!="",0,#REF!),0)</f>
        <v>0</v>
      </c>
      <c r="M995">
        <f>IFERROR(IF(#REF!="",0,#REF!+1),0)</f>
        <v>0</v>
      </c>
      <c r="N995">
        <f>IFERROR(IF(#REF!="",0,#REF!),0)</f>
        <v>0</v>
      </c>
      <c r="O995">
        <f>IFERROR(IF(#REF!="",0,#REF!+1),0)</f>
        <v>0</v>
      </c>
      <c r="P995">
        <f>IFERROR(IF(#REF!="",0,#REF!),0)</f>
        <v>0</v>
      </c>
      <c r="Q995">
        <f>IFERROR(IF(#REF!="",0,#REF!+1),0)</f>
        <v>0</v>
      </c>
      <c r="R995">
        <f>IFERROR(IF(#REF!="",0,#REF!),0)</f>
        <v>0</v>
      </c>
    </row>
    <row r="996" spans="7:18" x14ac:dyDescent="0.3">
      <c r="G996">
        <f t="shared" si="76"/>
        <v>0</v>
      </c>
      <c r="H996">
        <f t="shared" si="77"/>
        <v>0</v>
      </c>
      <c r="I996">
        <f t="shared" si="78"/>
        <v>0</v>
      </c>
      <c r="J996">
        <f t="shared" si="79"/>
        <v>0</v>
      </c>
      <c r="K996">
        <f t="shared" si="80"/>
        <v>0</v>
      </c>
      <c r="L996">
        <f>IFERROR(IF(#REF!="",0,#REF!),0)</f>
        <v>0</v>
      </c>
      <c r="M996">
        <f>IFERROR(IF(#REF!="",0,#REF!+1),0)</f>
        <v>0</v>
      </c>
      <c r="N996">
        <f>IFERROR(IF(#REF!="",0,#REF!),0)</f>
        <v>0</v>
      </c>
      <c r="O996">
        <f>IFERROR(IF(#REF!="",0,#REF!+1),0)</f>
        <v>0</v>
      </c>
      <c r="P996">
        <f>IFERROR(IF(#REF!="",0,#REF!),0)</f>
        <v>0</v>
      </c>
      <c r="Q996">
        <f>IFERROR(IF(#REF!="",0,#REF!+1),0)</f>
        <v>0</v>
      </c>
      <c r="R996">
        <f>IFERROR(IF(#REF!="",0,#REF!),0)</f>
        <v>0</v>
      </c>
    </row>
    <row r="997" spans="7:18" x14ac:dyDescent="0.3">
      <c r="G997">
        <f t="shared" si="76"/>
        <v>0</v>
      </c>
      <c r="H997">
        <f t="shared" si="77"/>
        <v>0</v>
      </c>
      <c r="I997">
        <f t="shared" si="78"/>
        <v>0</v>
      </c>
      <c r="J997">
        <f t="shared" si="79"/>
        <v>0</v>
      </c>
      <c r="K997">
        <f t="shared" si="80"/>
        <v>0</v>
      </c>
      <c r="L997">
        <f>IFERROR(IF(#REF!="",0,#REF!),0)</f>
        <v>0</v>
      </c>
      <c r="M997">
        <f>IFERROR(IF(#REF!="",0,#REF!+1),0)</f>
        <v>0</v>
      </c>
      <c r="N997">
        <f>IFERROR(IF(#REF!="",0,#REF!),0)</f>
        <v>0</v>
      </c>
      <c r="O997">
        <f>IFERROR(IF(#REF!="",0,#REF!+1),0)</f>
        <v>0</v>
      </c>
      <c r="P997">
        <f>IFERROR(IF(#REF!="",0,#REF!),0)</f>
        <v>0</v>
      </c>
      <c r="Q997">
        <f>IFERROR(IF(#REF!="",0,#REF!+1),0)</f>
        <v>0</v>
      </c>
      <c r="R997">
        <f>IFERROR(IF(#REF!="",0,#REF!),0)</f>
        <v>0</v>
      </c>
    </row>
    <row r="998" spans="7:18" x14ac:dyDescent="0.3">
      <c r="G998">
        <f t="shared" si="76"/>
        <v>0</v>
      </c>
      <c r="H998">
        <f t="shared" si="77"/>
        <v>0</v>
      </c>
      <c r="I998">
        <f t="shared" si="78"/>
        <v>0</v>
      </c>
      <c r="J998">
        <f t="shared" si="79"/>
        <v>0</v>
      </c>
      <c r="K998">
        <f t="shared" si="80"/>
        <v>0</v>
      </c>
      <c r="L998">
        <f>IFERROR(IF(#REF!="",0,#REF!),0)</f>
        <v>0</v>
      </c>
      <c r="M998">
        <f>IFERROR(IF(#REF!="",0,#REF!+1),0)</f>
        <v>0</v>
      </c>
      <c r="N998">
        <f>IFERROR(IF(#REF!="",0,#REF!),0)</f>
        <v>0</v>
      </c>
      <c r="O998">
        <f>IFERROR(IF(#REF!="",0,#REF!+1),0)</f>
        <v>0</v>
      </c>
      <c r="P998">
        <f>IFERROR(IF(#REF!="",0,#REF!),0)</f>
        <v>0</v>
      </c>
      <c r="Q998">
        <f>IFERROR(IF(#REF!="",0,#REF!+1),0)</f>
        <v>0</v>
      </c>
      <c r="R998">
        <f>IFERROR(IF(#REF!="",0,#REF!),0)</f>
        <v>0</v>
      </c>
    </row>
    <row r="999" spans="7:18" x14ac:dyDescent="0.3">
      <c r="G999">
        <f t="shared" si="76"/>
        <v>0</v>
      </c>
      <c r="H999">
        <f t="shared" si="77"/>
        <v>0</v>
      </c>
      <c r="I999">
        <f t="shared" si="78"/>
        <v>0</v>
      </c>
      <c r="J999">
        <f t="shared" si="79"/>
        <v>0</v>
      </c>
      <c r="K999">
        <f t="shared" si="80"/>
        <v>0</v>
      </c>
      <c r="L999">
        <f>IFERROR(IF(#REF!="",0,#REF!),0)</f>
        <v>0</v>
      </c>
      <c r="M999">
        <f>IFERROR(IF(#REF!="",0,#REF!+1),0)</f>
        <v>0</v>
      </c>
      <c r="N999">
        <f>IFERROR(IF(#REF!="",0,#REF!),0)</f>
        <v>0</v>
      </c>
      <c r="O999">
        <f>IFERROR(IF(#REF!="",0,#REF!+1),0)</f>
        <v>0</v>
      </c>
      <c r="P999">
        <f>IFERROR(IF(#REF!="",0,#REF!),0)</f>
        <v>0</v>
      </c>
      <c r="Q999">
        <f>IFERROR(IF(#REF!="",0,#REF!+1),0)</f>
        <v>0</v>
      </c>
      <c r="R999">
        <f>IFERROR(IF(#REF!="",0,#REF!),0)</f>
        <v>0</v>
      </c>
    </row>
    <row r="1000" spans="7:18" x14ac:dyDescent="0.3">
      <c r="G1000">
        <f t="shared" si="76"/>
        <v>0</v>
      </c>
      <c r="H1000">
        <f t="shared" si="77"/>
        <v>0</v>
      </c>
      <c r="I1000">
        <f t="shared" si="78"/>
        <v>0</v>
      </c>
      <c r="J1000">
        <f t="shared" si="79"/>
        <v>0</v>
      </c>
      <c r="K1000">
        <f t="shared" si="80"/>
        <v>0</v>
      </c>
      <c r="L1000">
        <f>IFERROR(IF(#REF!="",0,#REF!),0)</f>
        <v>0</v>
      </c>
      <c r="M1000">
        <f>IFERROR(IF(#REF!="",0,#REF!+1),0)</f>
        <v>0</v>
      </c>
      <c r="N1000">
        <f>IFERROR(IF(#REF!="",0,#REF!),0)</f>
        <v>0</v>
      </c>
      <c r="O1000">
        <f>IFERROR(IF(#REF!="",0,#REF!+1),0)</f>
        <v>0</v>
      </c>
      <c r="P1000">
        <f>IFERROR(IF(#REF!="",0,#REF!),0)</f>
        <v>0</v>
      </c>
      <c r="Q1000">
        <f>IFERROR(IF(#REF!="",0,#REF!+1),0)</f>
        <v>0</v>
      </c>
      <c r="R1000">
        <f>IFERROR(IF(#REF!="",0,#REF!),0)</f>
        <v>0</v>
      </c>
    </row>
    <row r="1001" spans="7:18" x14ac:dyDescent="0.3">
      <c r="G1001">
        <f t="shared" si="76"/>
        <v>0</v>
      </c>
      <c r="H1001">
        <f t="shared" si="77"/>
        <v>0</v>
      </c>
      <c r="I1001">
        <f t="shared" si="78"/>
        <v>0</v>
      </c>
      <c r="J1001">
        <f t="shared" si="79"/>
        <v>0</v>
      </c>
      <c r="K1001">
        <f t="shared" si="80"/>
        <v>0</v>
      </c>
      <c r="L1001">
        <f>IFERROR(IF(#REF!="",0,#REF!),0)</f>
        <v>0</v>
      </c>
      <c r="M1001">
        <f>IFERROR(IF(#REF!="",0,#REF!+1),0)</f>
        <v>0</v>
      </c>
      <c r="N1001">
        <f>IFERROR(IF(#REF!="",0,#REF!),0)</f>
        <v>0</v>
      </c>
      <c r="O1001">
        <f>IFERROR(IF(#REF!="",0,#REF!+1),0)</f>
        <v>0</v>
      </c>
      <c r="P1001">
        <f>IFERROR(IF(#REF!="",0,#REF!),0)</f>
        <v>0</v>
      </c>
      <c r="Q1001">
        <f>IFERROR(IF(#REF!="",0,#REF!+1),0)</f>
        <v>0</v>
      </c>
      <c r="R1001">
        <f>IFERROR(IF(#REF!="",0,#REF!),0)</f>
        <v>0</v>
      </c>
    </row>
    <row r="1002" spans="7:18" x14ac:dyDescent="0.3">
      <c r="G1002">
        <f t="shared" si="76"/>
        <v>0</v>
      </c>
      <c r="H1002">
        <f t="shared" si="77"/>
        <v>0</v>
      </c>
      <c r="I1002">
        <f t="shared" si="78"/>
        <v>0</v>
      </c>
      <c r="J1002">
        <f t="shared" si="79"/>
        <v>0</v>
      </c>
      <c r="K1002">
        <f t="shared" si="80"/>
        <v>0</v>
      </c>
      <c r="L1002">
        <f>IFERROR(IF(#REF!="",0,#REF!),0)</f>
        <v>0</v>
      </c>
      <c r="M1002">
        <f>IFERROR(IF(#REF!="",0,#REF!+1),0)</f>
        <v>0</v>
      </c>
      <c r="N1002">
        <f>IFERROR(IF(#REF!="",0,#REF!),0)</f>
        <v>0</v>
      </c>
      <c r="O1002">
        <f>IFERROR(IF(#REF!="",0,#REF!+1),0)</f>
        <v>0</v>
      </c>
      <c r="P1002">
        <f>IFERROR(IF(#REF!="",0,#REF!),0)</f>
        <v>0</v>
      </c>
      <c r="Q1002">
        <f>IFERROR(IF(#REF!="",0,#REF!+1),0)</f>
        <v>0</v>
      </c>
      <c r="R1002">
        <f>IFERROR(IF(#REF!="",0,#REF!),0)</f>
        <v>0</v>
      </c>
    </row>
    <row r="1003" spans="7:18" x14ac:dyDescent="0.3">
      <c r="G1003">
        <f t="shared" si="76"/>
        <v>0</v>
      </c>
      <c r="H1003">
        <f t="shared" si="77"/>
        <v>0</v>
      </c>
      <c r="I1003">
        <f t="shared" si="78"/>
        <v>0</v>
      </c>
      <c r="J1003">
        <f t="shared" si="79"/>
        <v>0</v>
      </c>
      <c r="K1003">
        <f t="shared" si="80"/>
        <v>0</v>
      </c>
      <c r="L1003">
        <f>IFERROR(IF(#REF!="",0,#REF!),0)</f>
        <v>0</v>
      </c>
      <c r="M1003">
        <f>IFERROR(IF(#REF!="",0,#REF!+1),0)</f>
        <v>0</v>
      </c>
      <c r="N1003">
        <f>IFERROR(IF(#REF!="",0,#REF!),0)</f>
        <v>0</v>
      </c>
      <c r="O1003">
        <f>IFERROR(IF(#REF!="",0,#REF!+1),0)</f>
        <v>0</v>
      </c>
      <c r="P1003">
        <f>IFERROR(IF(#REF!="",0,#REF!),0)</f>
        <v>0</v>
      </c>
      <c r="Q1003">
        <f>IFERROR(IF(#REF!="",0,#REF!+1),0)</f>
        <v>0</v>
      </c>
      <c r="R1003">
        <f>IFERROR(IF(#REF!="",0,#REF!),0)</f>
        <v>0</v>
      </c>
    </row>
    <row r="1004" spans="7:18" x14ac:dyDescent="0.3">
      <c r="G1004">
        <f t="shared" si="76"/>
        <v>0</v>
      </c>
      <c r="H1004">
        <f t="shared" si="77"/>
        <v>0</v>
      </c>
      <c r="I1004">
        <f t="shared" si="78"/>
        <v>0</v>
      </c>
      <c r="J1004">
        <f t="shared" si="79"/>
        <v>0</v>
      </c>
      <c r="K1004">
        <f t="shared" si="80"/>
        <v>0</v>
      </c>
      <c r="L1004">
        <f>IFERROR(IF(#REF!="",0,#REF!),0)</f>
        <v>0</v>
      </c>
      <c r="M1004">
        <f>IFERROR(IF(#REF!="",0,#REF!+1),0)</f>
        <v>0</v>
      </c>
      <c r="N1004">
        <f>IFERROR(IF(#REF!="",0,#REF!),0)</f>
        <v>0</v>
      </c>
      <c r="O1004">
        <f>IFERROR(IF(#REF!="",0,#REF!+1),0)</f>
        <v>0</v>
      </c>
      <c r="P1004">
        <f>IFERROR(IF(#REF!="",0,#REF!),0)</f>
        <v>0</v>
      </c>
      <c r="Q1004">
        <f>IFERROR(IF(#REF!="",0,#REF!+1),0)</f>
        <v>0</v>
      </c>
      <c r="R1004">
        <f>IFERROR(IF(#REF!="",0,#REF!),0)</f>
        <v>0</v>
      </c>
    </row>
    <row r="1005" spans="7:18" x14ac:dyDescent="0.3">
      <c r="G1005">
        <f t="shared" si="76"/>
        <v>0</v>
      </c>
      <c r="H1005">
        <f t="shared" si="77"/>
        <v>0</v>
      </c>
      <c r="I1005">
        <f t="shared" si="78"/>
        <v>0</v>
      </c>
      <c r="J1005">
        <f t="shared" si="79"/>
        <v>0</v>
      </c>
      <c r="K1005">
        <f t="shared" si="80"/>
        <v>0</v>
      </c>
      <c r="L1005">
        <f>IFERROR(IF(#REF!="",0,#REF!),0)</f>
        <v>0</v>
      </c>
      <c r="M1005">
        <f>IFERROR(IF(#REF!="",0,#REF!+1),0)</f>
        <v>0</v>
      </c>
      <c r="N1005">
        <f>IFERROR(IF(#REF!="",0,#REF!),0)</f>
        <v>0</v>
      </c>
      <c r="O1005">
        <f>IFERROR(IF(#REF!="",0,#REF!+1),0)</f>
        <v>0</v>
      </c>
      <c r="P1005">
        <f>IFERROR(IF(#REF!="",0,#REF!),0)</f>
        <v>0</v>
      </c>
      <c r="Q1005">
        <f>IFERROR(IF(#REF!="",0,#REF!+1),0)</f>
        <v>0</v>
      </c>
      <c r="R1005">
        <f>IFERROR(IF(#REF!="",0,#REF!),0)</f>
        <v>0</v>
      </c>
    </row>
    <row r="1006" spans="7:18" x14ac:dyDescent="0.3">
      <c r="G1006">
        <f t="shared" si="76"/>
        <v>0</v>
      </c>
      <c r="H1006">
        <f t="shared" si="77"/>
        <v>0</v>
      </c>
      <c r="I1006">
        <f t="shared" si="78"/>
        <v>0</v>
      </c>
      <c r="J1006">
        <f t="shared" si="79"/>
        <v>0</v>
      </c>
      <c r="K1006">
        <f t="shared" si="80"/>
        <v>0</v>
      </c>
      <c r="L1006">
        <f>IFERROR(IF(#REF!="",0,#REF!),0)</f>
        <v>0</v>
      </c>
      <c r="M1006">
        <f>IFERROR(IF(#REF!="",0,#REF!+1),0)</f>
        <v>0</v>
      </c>
      <c r="N1006">
        <f>IFERROR(IF(#REF!="",0,#REF!),0)</f>
        <v>0</v>
      </c>
      <c r="O1006">
        <f>IFERROR(IF(#REF!="",0,#REF!+1),0)</f>
        <v>0</v>
      </c>
      <c r="P1006">
        <f>IFERROR(IF(#REF!="",0,#REF!),0)</f>
        <v>0</v>
      </c>
      <c r="Q1006">
        <f>IFERROR(IF(#REF!="",0,#REF!+1),0)</f>
        <v>0</v>
      </c>
      <c r="R1006">
        <f>IFERROR(IF(#REF!="",0,#REF!),0)</f>
        <v>0</v>
      </c>
    </row>
    <row r="1007" spans="7:18" x14ac:dyDescent="0.3">
      <c r="G1007">
        <f t="shared" si="76"/>
        <v>0</v>
      </c>
      <c r="H1007">
        <f t="shared" si="77"/>
        <v>0</v>
      </c>
      <c r="I1007">
        <f t="shared" si="78"/>
        <v>0</v>
      </c>
      <c r="J1007">
        <f t="shared" si="79"/>
        <v>0</v>
      </c>
      <c r="K1007">
        <f t="shared" si="80"/>
        <v>0</v>
      </c>
      <c r="L1007">
        <f>IFERROR(IF(#REF!="",0,#REF!),0)</f>
        <v>0</v>
      </c>
      <c r="M1007">
        <f>IFERROR(IF(#REF!="",0,#REF!+1),0)</f>
        <v>0</v>
      </c>
      <c r="N1007">
        <f>IFERROR(IF(#REF!="",0,#REF!),0)</f>
        <v>0</v>
      </c>
      <c r="O1007">
        <f>IFERROR(IF(#REF!="",0,#REF!+1),0)</f>
        <v>0</v>
      </c>
      <c r="P1007">
        <f>IFERROR(IF(#REF!="",0,#REF!),0)</f>
        <v>0</v>
      </c>
      <c r="Q1007">
        <f>IFERROR(IF(#REF!="",0,#REF!+1),0)</f>
        <v>0</v>
      </c>
      <c r="R1007">
        <f>IFERROR(IF(#REF!="",0,#REF!),0)</f>
        <v>0</v>
      </c>
    </row>
    <row r="1008" spans="7:18" x14ac:dyDescent="0.3">
      <c r="G1008">
        <f t="shared" si="76"/>
        <v>0</v>
      </c>
      <c r="H1008">
        <f t="shared" si="77"/>
        <v>0</v>
      </c>
      <c r="I1008">
        <f t="shared" si="78"/>
        <v>0</v>
      </c>
      <c r="J1008">
        <f t="shared" si="79"/>
        <v>0</v>
      </c>
      <c r="K1008">
        <f t="shared" si="80"/>
        <v>0</v>
      </c>
      <c r="L1008">
        <f>IFERROR(IF(#REF!="",0,#REF!),0)</f>
        <v>0</v>
      </c>
      <c r="M1008">
        <f>IFERROR(IF(#REF!="",0,#REF!+1),0)</f>
        <v>0</v>
      </c>
      <c r="N1008">
        <f>IFERROR(IF(#REF!="",0,#REF!),0)</f>
        <v>0</v>
      </c>
      <c r="O1008">
        <f>IFERROR(IF(#REF!="",0,#REF!+1),0)</f>
        <v>0</v>
      </c>
      <c r="P1008">
        <f>IFERROR(IF(#REF!="",0,#REF!),0)</f>
        <v>0</v>
      </c>
      <c r="Q1008">
        <f>IFERROR(IF(#REF!="",0,#REF!+1),0)</f>
        <v>0</v>
      </c>
      <c r="R1008">
        <f>IFERROR(IF(#REF!="",0,#REF!),0)</f>
        <v>0</v>
      </c>
    </row>
    <row r="1009" spans="7:18" x14ac:dyDescent="0.3">
      <c r="G1009">
        <f t="shared" si="76"/>
        <v>0</v>
      </c>
      <c r="H1009">
        <f t="shared" si="77"/>
        <v>0</v>
      </c>
      <c r="I1009">
        <f t="shared" si="78"/>
        <v>0</v>
      </c>
      <c r="J1009">
        <f t="shared" si="79"/>
        <v>0</v>
      </c>
      <c r="K1009">
        <f t="shared" si="80"/>
        <v>0</v>
      </c>
      <c r="L1009">
        <f>IFERROR(IF(#REF!="",0,#REF!),0)</f>
        <v>0</v>
      </c>
      <c r="M1009">
        <f>IFERROR(IF(#REF!="",0,#REF!+1),0)</f>
        <v>0</v>
      </c>
      <c r="N1009">
        <f>IFERROR(IF(#REF!="",0,#REF!),0)</f>
        <v>0</v>
      </c>
      <c r="O1009">
        <f>IFERROR(IF(#REF!="",0,#REF!+1),0)</f>
        <v>0</v>
      </c>
      <c r="P1009">
        <f>IFERROR(IF(#REF!="",0,#REF!),0)</f>
        <v>0</v>
      </c>
      <c r="Q1009">
        <f>IFERROR(IF(#REF!="",0,#REF!+1),0)</f>
        <v>0</v>
      </c>
      <c r="R1009">
        <f>IFERROR(IF(#REF!="",0,#REF!),0)</f>
        <v>0</v>
      </c>
    </row>
    <row r="1010" spans="7:18" x14ac:dyDescent="0.3">
      <c r="G1010">
        <f t="shared" si="76"/>
        <v>0</v>
      </c>
      <c r="H1010">
        <f t="shared" si="77"/>
        <v>0</v>
      </c>
      <c r="I1010">
        <f t="shared" si="78"/>
        <v>0</v>
      </c>
      <c r="J1010">
        <f t="shared" si="79"/>
        <v>0</v>
      </c>
      <c r="K1010">
        <f t="shared" si="80"/>
        <v>0</v>
      </c>
      <c r="L1010">
        <f>IFERROR(IF(#REF!="",0,#REF!),0)</f>
        <v>0</v>
      </c>
      <c r="M1010">
        <f>IFERROR(IF(#REF!="",0,#REF!+1),0)</f>
        <v>0</v>
      </c>
      <c r="N1010">
        <f>IFERROR(IF(#REF!="",0,#REF!),0)</f>
        <v>0</v>
      </c>
      <c r="O1010">
        <f>IFERROR(IF(#REF!="",0,#REF!+1),0)</f>
        <v>0</v>
      </c>
      <c r="P1010">
        <f>IFERROR(IF(#REF!="",0,#REF!),0)</f>
        <v>0</v>
      </c>
      <c r="Q1010">
        <f>IFERROR(IF(#REF!="",0,#REF!+1),0)</f>
        <v>0</v>
      </c>
      <c r="R1010">
        <f>IFERROR(IF(#REF!="",0,#REF!),0)</f>
        <v>0</v>
      </c>
    </row>
    <row r="1011" spans="7:18" x14ac:dyDescent="0.3">
      <c r="G1011">
        <f t="shared" si="76"/>
        <v>0</v>
      </c>
      <c r="H1011">
        <f t="shared" si="77"/>
        <v>0</v>
      </c>
      <c r="I1011">
        <f t="shared" si="78"/>
        <v>0</v>
      </c>
      <c r="J1011">
        <f t="shared" si="79"/>
        <v>0</v>
      </c>
      <c r="K1011">
        <f t="shared" si="80"/>
        <v>0</v>
      </c>
      <c r="L1011">
        <f>IFERROR(IF(#REF!="",0,#REF!),0)</f>
        <v>0</v>
      </c>
      <c r="M1011">
        <f>IFERROR(IF(#REF!="",0,#REF!+1),0)</f>
        <v>0</v>
      </c>
      <c r="N1011">
        <f>IFERROR(IF(#REF!="",0,#REF!),0)</f>
        <v>0</v>
      </c>
      <c r="O1011">
        <f>IFERROR(IF(#REF!="",0,#REF!+1),0)</f>
        <v>0</v>
      </c>
      <c r="P1011">
        <f>IFERROR(IF(#REF!="",0,#REF!),0)</f>
        <v>0</v>
      </c>
      <c r="Q1011">
        <f>IFERROR(IF(#REF!="",0,#REF!+1),0)</f>
        <v>0</v>
      </c>
      <c r="R1011">
        <f>IFERROR(IF(#REF!="",0,#REF!),0)</f>
        <v>0</v>
      </c>
    </row>
    <row r="1012" spans="7:18" x14ac:dyDescent="0.3">
      <c r="G1012">
        <f t="shared" si="76"/>
        <v>0</v>
      </c>
      <c r="H1012">
        <f t="shared" si="77"/>
        <v>0</v>
      </c>
      <c r="I1012">
        <f t="shared" si="78"/>
        <v>0</v>
      </c>
      <c r="J1012">
        <f t="shared" si="79"/>
        <v>0</v>
      </c>
      <c r="K1012">
        <f t="shared" si="80"/>
        <v>0</v>
      </c>
      <c r="L1012">
        <f>IFERROR(IF(#REF!="",0,#REF!),0)</f>
        <v>0</v>
      </c>
      <c r="M1012">
        <f>IFERROR(IF(#REF!="",0,#REF!+1),0)</f>
        <v>0</v>
      </c>
      <c r="N1012">
        <f>IFERROR(IF(#REF!="",0,#REF!),0)</f>
        <v>0</v>
      </c>
      <c r="O1012">
        <f>IFERROR(IF(#REF!="",0,#REF!+1),0)</f>
        <v>0</v>
      </c>
      <c r="P1012">
        <f>IFERROR(IF(#REF!="",0,#REF!),0)</f>
        <v>0</v>
      </c>
      <c r="Q1012">
        <f>IFERROR(IF(#REF!="",0,#REF!+1),0)</f>
        <v>0</v>
      </c>
      <c r="R1012">
        <f>IFERROR(IF(#REF!="",0,#REF!),0)</f>
        <v>0</v>
      </c>
    </row>
    <row r="1013" spans="7:18" x14ac:dyDescent="0.3">
      <c r="G1013">
        <f t="shared" si="76"/>
        <v>0</v>
      </c>
      <c r="H1013">
        <f t="shared" si="77"/>
        <v>0</v>
      </c>
      <c r="I1013">
        <f t="shared" si="78"/>
        <v>0</v>
      </c>
      <c r="J1013">
        <f t="shared" si="79"/>
        <v>0</v>
      </c>
      <c r="K1013">
        <f t="shared" si="80"/>
        <v>0</v>
      </c>
      <c r="L1013">
        <f>IFERROR(IF(#REF!="",0,#REF!),0)</f>
        <v>0</v>
      </c>
      <c r="M1013">
        <f>IFERROR(IF(#REF!="",0,#REF!+1),0)</f>
        <v>0</v>
      </c>
      <c r="N1013">
        <f>IFERROR(IF(#REF!="",0,#REF!),0)</f>
        <v>0</v>
      </c>
      <c r="O1013">
        <f>IFERROR(IF(#REF!="",0,#REF!+1),0)</f>
        <v>0</v>
      </c>
      <c r="P1013">
        <f>IFERROR(IF(#REF!="",0,#REF!),0)</f>
        <v>0</v>
      </c>
      <c r="Q1013">
        <f>IFERROR(IF(#REF!="",0,#REF!+1),0)</f>
        <v>0</v>
      </c>
      <c r="R1013">
        <f>IFERROR(IF(#REF!="",0,#REF!),0)</f>
        <v>0</v>
      </c>
    </row>
    <row r="1014" spans="7:18" x14ac:dyDescent="0.3">
      <c r="G1014">
        <f t="shared" si="76"/>
        <v>0</v>
      </c>
      <c r="H1014">
        <f t="shared" si="77"/>
        <v>0</v>
      </c>
      <c r="I1014">
        <f t="shared" si="78"/>
        <v>0</v>
      </c>
      <c r="J1014">
        <f t="shared" si="79"/>
        <v>0</v>
      </c>
      <c r="K1014">
        <f t="shared" si="80"/>
        <v>0</v>
      </c>
      <c r="L1014">
        <f>IFERROR(IF(#REF!="",0,#REF!),0)</f>
        <v>0</v>
      </c>
      <c r="M1014">
        <f>IFERROR(IF(#REF!="",0,#REF!+1),0)</f>
        <v>0</v>
      </c>
      <c r="N1014">
        <f>IFERROR(IF(#REF!="",0,#REF!),0)</f>
        <v>0</v>
      </c>
      <c r="O1014">
        <f>IFERROR(IF(#REF!="",0,#REF!+1),0)</f>
        <v>0</v>
      </c>
      <c r="P1014">
        <f>IFERROR(IF(#REF!="",0,#REF!),0)</f>
        <v>0</v>
      </c>
      <c r="Q1014">
        <f>IFERROR(IF(#REF!="",0,#REF!+1),0)</f>
        <v>0</v>
      </c>
      <c r="R1014">
        <f>IFERROR(IF(#REF!="",0,#REF!),0)</f>
        <v>0</v>
      </c>
    </row>
    <row r="1015" spans="7:18" x14ac:dyDescent="0.3">
      <c r="G1015">
        <f t="shared" si="76"/>
        <v>0</v>
      </c>
      <c r="H1015">
        <f t="shared" si="77"/>
        <v>0</v>
      </c>
      <c r="I1015">
        <f t="shared" si="78"/>
        <v>0</v>
      </c>
      <c r="J1015">
        <f t="shared" si="79"/>
        <v>0</v>
      </c>
      <c r="K1015">
        <f t="shared" si="80"/>
        <v>0</v>
      </c>
      <c r="L1015">
        <f>IFERROR(IF(#REF!="",0,#REF!),0)</f>
        <v>0</v>
      </c>
      <c r="M1015">
        <f>IFERROR(IF(#REF!="",0,#REF!+1),0)</f>
        <v>0</v>
      </c>
      <c r="N1015">
        <f>IFERROR(IF(#REF!="",0,#REF!),0)</f>
        <v>0</v>
      </c>
      <c r="O1015">
        <f>IFERROR(IF(#REF!="",0,#REF!+1),0)</f>
        <v>0</v>
      </c>
      <c r="P1015">
        <f>IFERROR(IF(#REF!="",0,#REF!),0)</f>
        <v>0</v>
      </c>
      <c r="Q1015">
        <f>IFERROR(IF(#REF!="",0,#REF!+1),0)</f>
        <v>0</v>
      </c>
      <c r="R1015">
        <f>IFERROR(IF(#REF!="",0,#REF!),0)</f>
        <v>0</v>
      </c>
    </row>
    <row r="1016" spans="7:18" x14ac:dyDescent="0.3">
      <c r="G1016">
        <f t="shared" si="76"/>
        <v>0</v>
      </c>
      <c r="H1016">
        <f t="shared" si="77"/>
        <v>0</v>
      </c>
      <c r="I1016">
        <f t="shared" si="78"/>
        <v>0</v>
      </c>
      <c r="J1016">
        <f t="shared" si="79"/>
        <v>0</v>
      </c>
      <c r="K1016">
        <f t="shared" si="80"/>
        <v>0</v>
      </c>
      <c r="L1016">
        <f>IFERROR(IF(#REF!="",0,#REF!),0)</f>
        <v>0</v>
      </c>
      <c r="M1016">
        <f>IFERROR(IF(#REF!="",0,#REF!+1),0)</f>
        <v>0</v>
      </c>
      <c r="N1016">
        <f>IFERROR(IF(#REF!="",0,#REF!),0)</f>
        <v>0</v>
      </c>
      <c r="O1016">
        <f>IFERROR(IF(#REF!="",0,#REF!+1),0)</f>
        <v>0</v>
      </c>
      <c r="P1016">
        <f>IFERROR(IF(#REF!="",0,#REF!),0)</f>
        <v>0</v>
      </c>
      <c r="Q1016">
        <f>IFERROR(IF(#REF!="",0,#REF!+1),0)</f>
        <v>0</v>
      </c>
      <c r="R1016">
        <f>IFERROR(IF(#REF!="",0,#REF!),0)</f>
        <v>0</v>
      </c>
    </row>
    <row r="1017" spans="7:18" x14ac:dyDescent="0.3">
      <c r="G1017">
        <f t="shared" si="76"/>
        <v>0</v>
      </c>
      <c r="H1017">
        <f t="shared" si="77"/>
        <v>0</v>
      </c>
      <c r="I1017">
        <f t="shared" si="78"/>
        <v>0</v>
      </c>
      <c r="J1017">
        <f t="shared" si="79"/>
        <v>0</v>
      </c>
      <c r="K1017">
        <f t="shared" si="80"/>
        <v>0</v>
      </c>
      <c r="L1017">
        <f>IFERROR(IF(#REF!="",0,#REF!),0)</f>
        <v>0</v>
      </c>
      <c r="M1017">
        <f>IFERROR(IF(#REF!="",0,#REF!+1),0)</f>
        <v>0</v>
      </c>
      <c r="N1017">
        <f>IFERROR(IF(#REF!="",0,#REF!),0)</f>
        <v>0</v>
      </c>
      <c r="O1017">
        <f>IFERROR(IF(#REF!="",0,#REF!+1),0)</f>
        <v>0</v>
      </c>
      <c r="P1017">
        <f>IFERROR(IF(#REF!="",0,#REF!),0)</f>
        <v>0</v>
      </c>
      <c r="Q1017">
        <f>IFERROR(IF(#REF!="",0,#REF!+1),0)</f>
        <v>0</v>
      </c>
      <c r="R1017">
        <f>IFERROR(IF(#REF!="",0,#REF!),0)</f>
        <v>0</v>
      </c>
    </row>
    <row r="1018" spans="7:18" x14ac:dyDescent="0.3">
      <c r="G1018">
        <f t="shared" si="76"/>
        <v>0</v>
      </c>
      <c r="H1018">
        <f t="shared" si="77"/>
        <v>0</v>
      </c>
      <c r="I1018">
        <f t="shared" si="78"/>
        <v>0</v>
      </c>
      <c r="J1018">
        <f t="shared" si="79"/>
        <v>0</v>
      </c>
      <c r="K1018">
        <f t="shared" si="80"/>
        <v>0</v>
      </c>
      <c r="L1018">
        <f>IFERROR(IF(#REF!="",0,#REF!),0)</f>
        <v>0</v>
      </c>
      <c r="M1018">
        <f>IFERROR(IF(#REF!="",0,#REF!+1),0)</f>
        <v>0</v>
      </c>
      <c r="N1018">
        <f>IFERROR(IF(#REF!="",0,#REF!),0)</f>
        <v>0</v>
      </c>
      <c r="O1018">
        <f>IFERROR(IF(#REF!="",0,#REF!+1),0)</f>
        <v>0</v>
      </c>
      <c r="P1018">
        <f>IFERROR(IF(#REF!="",0,#REF!),0)</f>
        <v>0</v>
      </c>
      <c r="Q1018">
        <f>IFERROR(IF(#REF!="",0,#REF!+1),0)</f>
        <v>0</v>
      </c>
      <c r="R1018">
        <f>IFERROR(IF(#REF!="",0,#REF!),0)</f>
        <v>0</v>
      </c>
    </row>
    <row r="1019" spans="7:18" x14ac:dyDescent="0.3">
      <c r="G1019">
        <f t="shared" si="76"/>
        <v>0</v>
      </c>
      <c r="H1019">
        <f t="shared" si="77"/>
        <v>0</v>
      </c>
      <c r="I1019">
        <f t="shared" si="78"/>
        <v>0</v>
      </c>
      <c r="J1019">
        <f t="shared" si="79"/>
        <v>0</v>
      </c>
      <c r="K1019">
        <f t="shared" si="80"/>
        <v>0</v>
      </c>
      <c r="L1019">
        <f>IFERROR(IF(#REF!="",0,#REF!),0)</f>
        <v>0</v>
      </c>
      <c r="M1019">
        <f>IFERROR(IF(#REF!="",0,#REF!+1),0)</f>
        <v>0</v>
      </c>
      <c r="N1019">
        <f>IFERROR(IF(#REF!="",0,#REF!),0)</f>
        <v>0</v>
      </c>
      <c r="O1019">
        <f>IFERROR(IF(#REF!="",0,#REF!+1),0)</f>
        <v>0</v>
      </c>
      <c r="P1019">
        <f>IFERROR(IF(#REF!="",0,#REF!),0)</f>
        <v>0</v>
      </c>
      <c r="Q1019">
        <f>IFERROR(IF(#REF!="",0,#REF!+1),0)</f>
        <v>0</v>
      </c>
      <c r="R1019">
        <f>IFERROR(IF(#REF!="",0,#REF!),0)</f>
        <v>0</v>
      </c>
    </row>
    <row r="1020" spans="7:18" x14ac:dyDescent="0.3">
      <c r="G1020">
        <f t="shared" si="76"/>
        <v>0</v>
      </c>
      <c r="H1020">
        <f t="shared" si="77"/>
        <v>0</v>
      </c>
      <c r="I1020">
        <f t="shared" si="78"/>
        <v>0</v>
      </c>
      <c r="J1020">
        <f t="shared" si="79"/>
        <v>0</v>
      </c>
      <c r="K1020">
        <f t="shared" si="80"/>
        <v>0</v>
      </c>
      <c r="L1020">
        <f>IFERROR(IF(#REF!="",0,#REF!),0)</f>
        <v>0</v>
      </c>
      <c r="M1020">
        <f>IFERROR(IF(#REF!="",0,#REF!+1),0)</f>
        <v>0</v>
      </c>
      <c r="N1020">
        <f>IFERROR(IF(#REF!="",0,#REF!),0)</f>
        <v>0</v>
      </c>
      <c r="O1020">
        <f>IFERROR(IF(#REF!="",0,#REF!+1),0)</f>
        <v>0</v>
      </c>
      <c r="P1020">
        <f>IFERROR(IF(#REF!="",0,#REF!),0)</f>
        <v>0</v>
      </c>
      <c r="Q1020">
        <f>IFERROR(IF(#REF!="",0,#REF!+1),0)</f>
        <v>0</v>
      </c>
      <c r="R1020">
        <f>IFERROR(IF(#REF!="",0,#REF!),0)</f>
        <v>0</v>
      </c>
    </row>
    <row r="1021" spans="7:18" x14ac:dyDescent="0.3">
      <c r="G1021">
        <f t="shared" si="76"/>
        <v>0</v>
      </c>
      <c r="H1021">
        <f t="shared" si="77"/>
        <v>0</v>
      </c>
      <c r="I1021">
        <f t="shared" si="78"/>
        <v>0</v>
      </c>
      <c r="J1021">
        <f t="shared" si="79"/>
        <v>0</v>
      </c>
      <c r="K1021">
        <f t="shared" si="80"/>
        <v>0</v>
      </c>
      <c r="L1021">
        <f>IFERROR(IF(#REF!="",0,#REF!),0)</f>
        <v>0</v>
      </c>
      <c r="M1021">
        <f>IFERROR(IF(#REF!="",0,#REF!+1),0)</f>
        <v>0</v>
      </c>
      <c r="N1021">
        <f>IFERROR(IF(#REF!="",0,#REF!),0)</f>
        <v>0</v>
      </c>
      <c r="O1021">
        <f>IFERROR(IF(#REF!="",0,#REF!+1),0)</f>
        <v>0</v>
      </c>
      <c r="P1021">
        <f>IFERROR(IF(#REF!="",0,#REF!),0)</f>
        <v>0</v>
      </c>
      <c r="Q1021">
        <f>IFERROR(IF(#REF!="",0,#REF!+1),0)</f>
        <v>0</v>
      </c>
      <c r="R1021">
        <f>IFERROR(IF(#REF!="",0,#REF!),0)</f>
        <v>0</v>
      </c>
    </row>
    <row r="1022" spans="7:18" x14ac:dyDescent="0.3">
      <c r="G1022">
        <f t="shared" si="76"/>
        <v>0</v>
      </c>
      <c r="H1022">
        <f t="shared" si="77"/>
        <v>0</v>
      </c>
      <c r="I1022">
        <f t="shared" si="78"/>
        <v>0</v>
      </c>
      <c r="J1022">
        <f t="shared" si="79"/>
        <v>0</v>
      </c>
      <c r="K1022">
        <f t="shared" si="80"/>
        <v>0</v>
      </c>
      <c r="L1022">
        <f>IFERROR(IF(#REF!="",0,#REF!),0)</f>
        <v>0</v>
      </c>
      <c r="M1022">
        <f>IFERROR(IF(#REF!="",0,#REF!+1),0)</f>
        <v>0</v>
      </c>
      <c r="N1022">
        <f>IFERROR(IF(#REF!="",0,#REF!),0)</f>
        <v>0</v>
      </c>
      <c r="O1022">
        <f>IFERROR(IF(#REF!="",0,#REF!+1),0)</f>
        <v>0</v>
      </c>
      <c r="P1022">
        <f>IFERROR(IF(#REF!="",0,#REF!),0)</f>
        <v>0</v>
      </c>
      <c r="Q1022">
        <f>IFERROR(IF(#REF!="",0,#REF!+1),0)</f>
        <v>0</v>
      </c>
      <c r="R1022">
        <f>IFERROR(IF(#REF!="",0,#REF!),0)</f>
        <v>0</v>
      </c>
    </row>
    <row r="1023" spans="7:18" x14ac:dyDescent="0.3">
      <c r="G1023">
        <f t="shared" si="76"/>
        <v>0</v>
      </c>
      <c r="H1023">
        <f t="shared" si="77"/>
        <v>0</v>
      </c>
      <c r="I1023">
        <f t="shared" si="78"/>
        <v>0</v>
      </c>
      <c r="J1023">
        <f t="shared" si="79"/>
        <v>0</v>
      </c>
      <c r="K1023">
        <f t="shared" si="80"/>
        <v>0</v>
      </c>
      <c r="L1023">
        <f>IFERROR(IF(#REF!="",0,#REF!),0)</f>
        <v>0</v>
      </c>
      <c r="M1023">
        <f>IFERROR(IF(#REF!="",0,#REF!+1),0)</f>
        <v>0</v>
      </c>
      <c r="N1023">
        <f>IFERROR(IF(#REF!="",0,#REF!),0)</f>
        <v>0</v>
      </c>
      <c r="O1023">
        <f>IFERROR(IF(#REF!="",0,#REF!+1),0)</f>
        <v>0</v>
      </c>
      <c r="P1023">
        <f>IFERROR(IF(#REF!="",0,#REF!),0)</f>
        <v>0</v>
      </c>
      <c r="Q1023">
        <f>IFERROR(IF(#REF!="",0,#REF!+1),0)</f>
        <v>0</v>
      </c>
      <c r="R1023">
        <f>IFERROR(IF(#REF!="",0,#REF!),0)</f>
        <v>0</v>
      </c>
    </row>
    <row r="1024" spans="7:18" x14ac:dyDescent="0.3">
      <c r="G1024">
        <f t="shared" si="76"/>
        <v>0</v>
      </c>
      <c r="H1024">
        <f t="shared" si="77"/>
        <v>0</v>
      </c>
      <c r="I1024">
        <f t="shared" si="78"/>
        <v>0</v>
      </c>
      <c r="J1024">
        <f t="shared" si="79"/>
        <v>0</v>
      </c>
      <c r="K1024">
        <f t="shared" si="80"/>
        <v>0</v>
      </c>
      <c r="L1024">
        <f>IFERROR(IF(#REF!="",0,#REF!),0)</f>
        <v>0</v>
      </c>
      <c r="M1024">
        <f>IFERROR(IF(#REF!="",0,#REF!+1),0)</f>
        <v>0</v>
      </c>
      <c r="N1024">
        <f>IFERROR(IF(#REF!="",0,#REF!),0)</f>
        <v>0</v>
      </c>
      <c r="O1024">
        <f>IFERROR(IF(#REF!="",0,#REF!+1),0)</f>
        <v>0</v>
      </c>
      <c r="P1024">
        <f>IFERROR(IF(#REF!="",0,#REF!),0)</f>
        <v>0</v>
      </c>
      <c r="Q1024">
        <f>IFERROR(IF(#REF!="",0,#REF!+1),0)</f>
        <v>0</v>
      </c>
      <c r="R1024">
        <f>IFERROR(IF(#REF!="",0,#REF!),0)</f>
        <v>0</v>
      </c>
    </row>
    <row r="1025" spans="7:18" x14ac:dyDescent="0.3">
      <c r="G1025">
        <f t="shared" si="76"/>
        <v>0</v>
      </c>
      <c r="H1025">
        <f t="shared" si="77"/>
        <v>0</v>
      </c>
      <c r="I1025">
        <f t="shared" si="78"/>
        <v>0</v>
      </c>
      <c r="J1025">
        <f t="shared" si="79"/>
        <v>0</v>
      </c>
      <c r="K1025">
        <f t="shared" si="80"/>
        <v>0</v>
      </c>
      <c r="L1025">
        <f>IFERROR(IF(#REF!="",0,#REF!),0)</f>
        <v>0</v>
      </c>
      <c r="M1025">
        <f>IFERROR(IF(#REF!="",0,#REF!+1),0)</f>
        <v>0</v>
      </c>
      <c r="N1025">
        <f>IFERROR(IF(#REF!="",0,#REF!),0)</f>
        <v>0</v>
      </c>
      <c r="O1025">
        <f>IFERROR(IF(#REF!="",0,#REF!+1),0)</f>
        <v>0</v>
      </c>
      <c r="P1025">
        <f>IFERROR(IF(#REF!="",0,#REF!),0)</f>
        <v>0</v>
      </c>
      <c r="Q1025">
        <f>IFERROR(IF(#REF!="",0,#REF!+1),0)</f>
        <v>0</v>
      </c>
      <c r="R1025">
        <f>IFERROR(IF(#REF!="",0,#REF!),0)</f>
        <v>0</v>
      </c>
    </row>
    <row r="1026" spans="7:18" x14ac:dyDescent="0.3">
      <c r="G1026">
        <f t="shared" si="76"/>
        <v>0</v>
      </c>
      <c r="H1026">
        <f t="shared" si="77"/>
        <v>0</v>
      </c>
      <c r="I1026">
        <f t="shared" si="78"/>
        <v>0</v>
      </c>
      <c r="J1026">
        <f t="shared" si="79"/>
        <v>0</v>
      </c>
      <c r="K1026">
        <f t="shared" si="80"/>
        <v>0</v>
      </c>
      <c r="L1026">
        <f>IFERROR(IF(#REF!="",0,#REF!),0)</f>
        <v>0</v>
      </c>
      <c r="M1026">
        <f>IFERROR(IF(#REF!="",0,#REF!+1),0)</f>
        <v>0</v>
      </c>
      <c r="N1026">
        <f>IFERROR(IF(#REF!="",0,#REF!),0)</f>
        <v>0</v>
      </c>
      <c r="O1026">
        <f>IFERROR(IF(#REF!="",0,#REF!+1),0)</f>
        <v>0</v>
      </c>
      <c r="P1026">
        <f>IFERROR(IF(#REF!="",0,#REF!),0)</f>
        <v>0</v>
      </c>
      <c r="Q1026">
        <f>IFERROR(IF(#REF!="",0,#REF!+1),0)</f>
        <v>0</v>
      </c>
      <c r="R1026">
        <f>IFERROR(IF(#REF!="",0,#REF!),0)</f>
        <v>0</v>
      </c>
    </row>
    <row r="1027" spans="7:18" x14ac:dyDescent="0.3">
      <c r="G1027">
        <f t="shared" si="76"/>
        <v>0</v>
      </c>
      <c r="H1027">
        <f t="shared" si="77"/>
        <v>0</v>
      </c>
      <c r="I1027">
        <f t="shared" si="78"/>
        <v>0</v>
      </c>
      <c r="J1027">
        <f t="shared" si="79"/>
        <v>0</v>
      </c>
      <c r="K1027">
        <f t="shared" si="80"/>
        <v>0</v>
      </c>
      <c r="L1027">
        <f>IFERROR(IF(#REF!="",0,#REF!),0)</f>
        <v>0</v>
      </c>
      <c r="M1027">
        <f>IFERROR(IF(#REF!="",0,#REF!+1),0)</f>
        <v>0</v>
      </c>
      <c r="N1027">
        <f>IFERROR(IF(#REF!="",0,#REF!),0)</f>
        <v>0</v>
      </c>
      <c r="O1027">
        <f>IFERROR(IF(#REF!="",0,#REF!+1),0)</f>
        <v>0</v>
      </c>
      <c r="P1027">
        <f>IFERROR(IF(#REF!="",0,#REF!),0)</f>
        <v>0</v>
      </c>
      <c r="Q1027">
        <f>IFERROR(IF(#REF!="",0,#REF!+1),0)</f>
        <v>0</v>
      </c>
      <c r="R1027">
        <f>IFERROR(IF(#REF!="",0,#REF!),0)</f>
        <v>0</v>
      </c>
    </row>
    <row r="1028" spans="7:18" x14ac:dyDescent="0.3">
      <c r="G1028">
        <f t="shared" si="76"/>
        <v>0</v>
      </c>
      <c r="H1028">
        <f t="shared" si="77"/>
        <v>0</v>
      </c>
      <c r="I1028">
        <f t="shared" si="78"/>
        <v>0</v>
      </c>
      <c r="J1028">
        <f t="shared" si="79"/>
        <v>0</v>
      </c>
      <c r="K1028">
        <f t="shared" si="80"/>
        <v>0</v>
      </c>
      <c r="L1028">
        <f>IFERROR(IF(#REF!="",0,#REF!),0)</f>
        <v>0</v>
      </c>
      <c r="M1028">
        <f>IFERROR(IF(#REF!="",0,#REF!+1),0)</f>
        <v>0</v>
      </c>
      <c r="N1028">
        <f>IFERROR(IF(#REF!="",0,#REF!),0)</f>
        <v>0</v>
      </c>
      <c r="O1028">
        <f>IFERROR(IF(#REF!="",0,#REF!+1),0)</f>
        <v>0</v>
      </c>
      <c r="P1028">
        <f>IFERROR(IF(#REF!="",0,#REF!),0)</f>
        <v>0</v>
      </c>
      <c r="Q1028">
        <f>IFERROR(IF(#REF!="",0,#REF!+1),0)</f>
        <v>0</v>
      </c>
      <c r="R1028">
        <f>IFERROR(IF(#REF!="",0,#REF!),0)</f>
        <v>0</v>
      </c>
    </row>
    <row r="1029" spans="7:18" x14ac:dyDescent="0.3">
      <c r="G1029">
        <f t="shared" si="76"/>
        <v>0</v>
      </c>
      <c r="H1029">
        <f t="shared" si="77"/>
        <v>0</v>
      </c>
      <c r="I1029">
        <f t="shared" si="78"/>
        <v>0</v>
      </c>
      <c r="J1029">
        <f t="shared" si="79"/>
        <v>0</v>
      </c>
      <c r="K1029">
        <f t="shared" si="80"/>
        <v>0</v>
      </c>
      <c r="L1029">
        <f>IFERROR(IF(#REF!="",0,#REF!),0)</f>
        <v>0</v>
      </c>
      <c r="M1029">
        <f>IFERROR(IF(#REF!="",0,#REF!+1),0)</f>
        <v>0</v>
      </c>
      <c r="N1029">
        <f>IFERROR(IF(#REF!="",0,#REF!),0)</f>
        <v>0</v>
      </c>
      <c r="O1029">
        <f>IFERROR(IF(#REF!="",0,#REF!+1),0)</f>
        <v>0</v>
      </c>
      <c r="P1029">
        <f>IFERROR(IF(#REF!="",0,#REF!),0)</f>
        <v>0</v>
      </c>
      <c r="Q1029">
        <f>IFERROR(IF(#REF!="",0,#REF!+1),0)</f>
        <v>0</v>
      </c>
      <c r="R1029">
        <f>IFERROR(IF(#REF!="",0,#REF!),0)</f>
        <v>0</v>
      </c>
    </row>
    <row r="1030" spans="7:18" x14ac:dyDescent="0.3">
      <c r="G1030">
        <f t="shared" si="76"/>
        <v>0</v>
      </c>
      <c r="H1030">
        <f t="shared" si="77"/>
        <v>0</v>
      </c>
      <c r="I1030">
        <f t="shared" si="78"/>
        <v>0</v>
      </c>
      <c r="J1030">
        <f t="shared" si="79"/>
        <v>0</v>
      </c>
      <c r="K1030">
        <f t="shared" si="80"/>
        <v>0</v>
      </c>
      <c r="L1030">
        <f>IFERROR(IF(#REF!="",0,#REF!),0)</f>
        <v>0</v>
      </c>
      <c r="M1030">
        <f>IFERROR(IF(#REF!="",0,#REF!+1),0)</f>
        <v>0</v>
      </c>
      <c r="N1030">
        <f>IFERROR(IF(#REF!="",0,#REF!),0)</f>
        <v>0</v>
      </c>
      <c r="O1030">
        <f>IFERROR(IF(#REF!="",0,#REF!+1),0)</f>
        <v>0</v>
      </c>
      <c r="P1030">
        <f>IFERROR(IF(#REF!="",0,#REF!),0)</f>
        <v>0</v>
      </c>
      <c r="Q1030">
        <f>IFERROR(IF(#REF!="",0,#REF!+1),0)</f>
        <v>0</v>
      </c>
      <c r="R1030">
        <f>IFERROR(IF(#REF!="",0,#REF!),0)</f>
        <v>0</v>
      </c>
    </row>
    <row r="1031" spans="7:18" x14ac:dyDescent="0.3">
      <c r="G1031">
        <f t="shared" si="76"/>
        <v>0</v>
      </c>
      <c r="H1031">
        <f t="shared" si="77"/>
        <v>0</v>
      </c>
      <c r="I1031">
        <f t="shared" si="78"/>
        <v>0</v>
      </c>
      <c r="J1031">
        <f t="shared" si="79"/>
        <v>0</v>
      </c>
      <c r="K1031">
        <f t="shared" si="80"/>
        <v>0</v>
      </c>
      <c r="L1031">
        <f>IFERROR(IF(#REF!="",0,#REF!),0)</f>
        <v>0</v>
      </c>
      <c r="M1031">
        <f>IFERROR(IF(#REF!="",0,#REF!+1),0)</f>
        <v>0</v>
      </c>
      <c r="N1031">
        <f>IFERROR(IF(#REF!="",0,#REF!),0)</f>
        <v>0</v>
      </c>
      <c r="O1031">
        <f>IFERROR(IF(#REF!="",0,#REF!+1),0)</f>
        <v>0</v>
      </c>
      <c r="P1031">
        <f>IFERROR(IF(#REF!="",0,#REF!),0)</f>
        <v>0</v>
      </c>
      <c r="Q1031">
        <f>IFERROR(IF(#REF!="",0,#REF!+1),0)</f>
        <v>0</v>
      </c>
      <c r="R1031">
        <f>IFERROR(IF(#REF!="",0,#REF!),0)</f>
        <v>0</v>
      </c>
    </row>
    <row r="1032" spans="7:18" x14ac:dyDescent="0.3">
      <c r="G1032">
        <f t="shared" si="76"/>
        <v>0</v>
      </c>
      <c r="H1032">
        <f t="shared" si="77"/>
        <v>0</v>
      </c>
      <c r="I1032">
        <f t="shared" si="78"/>
        <v>0</v>
      </c>
      <c r="J1032">
        <f t="shared" si="79"/>
        <v>0</v>
      </c>
      <c r="K1032">
        <f t="shared" si="80"/>
        <v>0</v>
      </c>
      <c r="L1032">
        <f>IFERROR(IF(#REF!="",0,#REF!),0)</f>
        <v>0</v>
      </c>
      <c r="M1032">
        <f>IFERROR(IF(#REF!="",0,#REF!+1),0)</f>
        <v>0</v>
      </c>
      <c r="N1032">
        <f>IFERROR(IF(#REF!="",0,#REF!),0)</f>
        <v>0</v>
      </c>
      <c r="O1032">
        <f>IFERROR(IF(#REF!="",0,#REF!+1),0)</f>
        <v>0</v>
      </c>
      <c r="P1032">
        <f>IFERROR(IF(#REF!="",0,#REF!),0)</f>
        <v>0</v>
      </c>
      <c r="Q1032">
        <f>IFERROR(IF(#REF!="",0,#REF!+1),0)</f>
        <v>0</v>
      </c>
      <c r="R1032">
        <f>IFERROR(IF(#REF!="",0,#REF!),0)</f>
        <v>0</v>
      </c>
    </row>
    <row r="1033" spans="7:18" x14ac:dyDescent="0.3">
      <c r="G1033">
        <f t="shared" ref="G1033:G1096" si="81">IFERROR(IF(B1033="",0,B1033),0)</f>
        <v>0</v>
      </c>
      <c r="H1033">
        <f t="shared" ref="H1033:H1096" si="82">IFERROR(IF(C1033="",0,C1033),0)</f>
        <v>0</v>
      </c>
      <c r="I1033">
        <f t="shared" ref="I1033:I1096" si="83">IFERROR(IF(D1033="",0,D1033),0)</f>
        <v>0</v>
      </c>
      <c r="J1033">
        <f t="shared" ref="J1033:J1096" si="84">IFERROR(IF(E1033="",0,E1033),0)</f>
        <v>0</v>
      </c>
      <c r="K1033">
        <f t="shared" ref="K1033:K1096" si="85">IFERROR(IF(F1033="",0,F1033+1),0)</f>
        <v>0</v>
      </c>
      <c r="L1033">
        <f>IFERROR(IF(#REF!="",0,#REF!),0)</f>
        <v>0</v>
      </c>
      <c r="M1033">
        <f>IFERROR(IF(#REF!="",0,#REF!+1),0)</f>
        <v>0</v>
      </c>
      <c r="N1033">
        <f>IFERROR(IF(#REF!="",0,#REF!),0)</f>
        <v>0</v>
      </c>
      <c r="O1033">
        <f>IFERROR(IF(#REF!="",0,#REF!+1),0)</f>
        <v>0</v>
      </c>
      <c r="P1033">
        <f>IFERROR(IF(#REF!="",0,#REF!),0)</f>
        <v>0</v>
      </c>
      <c r="Q1033">
        <f>IFERROR(IF(#REF!="",0,#REF!+1),0)</f>
        <v>0</v>
      </c>
      <c r="R1033">
        <f>IFERROR(IF(#REF!="",0,#REF!),0)</f>
        <v>0</v>
      </c>
    </row>
    <row r="1034" spans="7:18" x14ac:dyDescent="0.3">
      <c r="G1034">
        <f t="shared" si="81"/>
        <v>0</v>
      </c>
      <c r="H1034">
        <f t="shared" si="82"/>
        <v>0</v>
      </c>
      <c r="I1034">
        <f t="shared" si="83"/>
        <v>0</v>
      </c>
      <c r="J1034">
        <f t="shared" si="84"/>
        <v>0</v>
      </c>
      <c r="K1034">
        <f t="shared" si="85"/>
        <v>0</v>
      </c>
      <c r="L1034">
        <f>IFERROR(IF(#REF!="",0,#REF!),0)</f>
        <v>0</v>
      </c>
      <c r="M1034">
        <f>IFERROR(IF(#REF!="",0,#REF!+1),0)</f>
        <v>0</v>
      </c>
      <c r="N1034">
        <f>IFERROR(IF(#REF!="",0,#REF!),0)</f>
        <v>0</v>
      </c>
      <c r="O1034">
        <f>IFERROR(IF(#REF!="",0,#REF!+1),0)</f>
        <v>0</v>
      </c>
      <c r="P1034">
        <f>IFERROR(IF(#REF!="",0,#REF!),0)</f>
        <v>0</v>
      </c>
      <c r="Q1034">
        <f>IFERROR(IF(#REF!="",0,#REF!+1),0)</f>
        <v>0</v>
      </c>
      <c r="R1034">
        <f>IFERROR(IF(#REF!="",0,#REF!),0)</f>
        <v>0</v>
      </c>
    </row>
    <row r="1035" spans="7:18" x14ac:dyDescent="0.3">
      <c r="G1035">
        <f t="shared" si="81"/>
        <v>0</v>
      </c>
      <c r="H1035">
        <f t="shared" si="82"/>
        <v>0</v>
      </c>
      <c r="I1035">
        <f t="shared" si="83"/>
        <v>0</v>
      </c>
      <c r="J1035">
        <f t="shared" si="84"/>
        <v>0</v>
      </c>
      <c r="K1035">
        <f t="shared" si="85"/>
        <v>0</v>
      </c>
      <c r="L1035">
        <f>IFERROR(IF(#REF!="",0,#REF!),0)</f>
        <v>0</v>
      </c>
      <c r="M1035">
        <f>IFERROR(IF(#REF!="",0,#REF!+1),0)</f>
        <v>0</v>
      </c>
      <c r="N1035">
        <f>IFERROR(IF(#REF!="",0,#REF!),0)</f>
        <v>0</v>
      </c>
      <c r="O1035">
        <f>IFERROR(IF(#REF!="",0,#REF!+1),0)</f>
        <v>0</v>
      </c>
      <c r="P1035">
        <f>IFERROR(IF(#REF!="",0,#REF!),0)</f>
        <v>0</v>
      </c>
      <c r="Q1035">
        <f>IFERROR(IF(#REF!="",0,#REF!+1),0)</f>
        <v>0</v>
      </c>
      <c r="R1035">
        <f>IFERROR(IF(#REF!="",0,#REF!),0)</f>
        <v>0</v>
      </c>
    </row>
    <row r="1036" spans="7:18" x14ac:dyDescent="0.3">
      <c r="G1036">
        <f t="shared" si="81"/>
        <v>0</v>
      </c>
      <c r="H1036">
        <f t="shared" si="82"/>
        <v>0</v>
      </c>
      <c r="I1036">
        <f t="shared" si="83"/>
        <v>0</v>
      </c>
      <c r="J1036">
        <f t="shared" si="84"/>
        <v>0</v>
      </c>
      <c r="K1036">
        <f t="shared" si="85"/>
        <v>0</v>
      </c>
      <c r="L1036">
        <f>IFERROR(IF(#REF!="",0,#REF!),0)</f>
        <v>0</v>
      </c>
      <c r="M1036">
        <f>IFERROR(IF(#REF!="",0,#REF!+1),0)</f>
        <v>0</v>
      </c>
      <c r="N1036">
        <f>IFERROR(IF(#REF!="",0,#REF!),0)</f>
        <v>0</v>
      </c>
      <c r="O1036">
        <f>IFERROR(IF(#REF!="",0,#REF!+1),0)</f>
        <v>0</v>
      </c>
      <c r="P1036">
        <f>IFERROR(IF(#REF!="",0,#REF!),0)</f>
        <v>0</v>
      </c>
      <c r="Q1036">
        <f>IFERROR(IF(#REF!="",0,#REF!+1),0)</f>
        <v>0</v>
      </c>
      <c r="R1036">
        <f>IFERROR(IF(#REF!="",0,#REF!),0)</f>
        <v>0</v>
      </c>
    </row>
    <row r="1037" spans="7:18" x14ac:dyDescent="0.3">
      <c r="G1037">
        <f t="shared" si="81"/>
        <v>0</v>
      </c>
      <c r="H1037">
        <f t="shared" si="82"/>
        <v>0</v>
      </c>
      <c r="I1037">
        <f t="shared" si="83"/>
        <v>0</v>
      </c>
      <c r="J1037">
        <f t="shared" si="84"/>
        <v>0</v>
      </c>
      <c r="K1037">
        <f t="shared" si="85"/>
        <v>0</v>
      </c>
      <c r="L1037">
        <f>IFERROR(IF(#REF!="",0,#REF!),0)</f>
        <v>0</v>
      </c>
      <c r="M1037">
        <f>IFERROR(IF(#REF!="",0,#REF!+1),0)</f>
        <v>0</v>
      </c>
      <c r="N1037">
        <f>IFERROR(IF(#REF!="",0,#REF!),0)</f>
        <v>0</v>
      </c>
      <c r="O1037">
        <f>IFERROR(IF(#REF!="",0,#REF!+1),0)</f>
        <v>0</v>
      </c>
      <c r="P1037">
        <f>IFERROR(IF(#REF!="",0,#REF!),0)</f>
        <v>0</v>
      </c>
      <c r="Q1037">
        <f>IFERROR(IF(#REF!="",0,#REF!+1),0)</f>
        <v>0</v>
      </c>
      <c r="R1037">
        <f>IFERROR(IF(#REF!="",0,#REF!),0)</f>
        <v>0</v>
      </c>
    </row>
    <row r="1038" spans="7:18" x14ac:dyDescent="0.3">
      <c r="G1038">
        <f t="shared" si="81"/>
        <v>0</v>
      </c>
      <c r="H1038">
        <f t="shared" si="82"/>
        <v>0</v>
      </c>
      <c r="I1038">
        <f t="shared" si="83"/>
        <v>0</v>
      </c>
      <c r="J1038">
        <f t="shared" si="84"/>
        <v>0</v>
      </c>
      <c r="K1038">
        <f t="shared" si="85"/>
        <v>0</v>
      </c>
      <c r="L1038">
        <f>IFERROR(IF(#REF!="",0,#REF!),0)</f>
        <v>0</v>
      </c>
      <c r="M1038">
        <f>IFERROR(IF(#REF!="",0,#REF!+1),0)</f>
        <v>0</v>
      </c>
      <c r="N1038">
        <f>IFERROR(IF(#REF!="",0,#REF!),0)</f>
        <v>0</v>
      </c>
      <c r="O1038">
        <f>IFERROR(IF(#REF!="",0,#REF!+1),0)</f>
        <v>0</v>
      </c>
      <c r="P1038">
        <f>IFERROR(IF(#REF!="",0,#REF!),0)</f>
        <v>0</v>
      </c>
      <c r="Q1038">
        <f>IFERROR(IF(#REF!="",0,#REF!+1),0)</f>
        <v>0</v>
      </c>
      <c r="R1038">
        <f>IFERROR(IF(#REF!="",0,#REF!),0)</f>
        <v>0</v>
      </c>
    </row>
    <row r="1039" spans="7:18" x14ac:dyDescent="0.3">
      <c r="G1039">
        <f t="shared" si="81"/>
        <v>0</v>
      </c>
      <c r="H1039">
        <f t="shared" si="82"/>
        <v>0</v>
      </c>
      <c r="I1039">
        <f t="shared" si="83"/>
        <v>0</v>
      </c>
      <c r="J1039">
        <f t="shared" si="84"/>
        <v>0</v>
      </c>
      <c r="K1039">
        <f t="shared" si="85"/>
        <v>0</v>
      </c>
      <c r="L1039">
        <f>IFERROR(IF(#REF!="",0,#REF!),0)</f>
        <v>0</v>
      </c>
      <c r="M1039">
        <f>IFERROR(IF(#REF!="",0,#REF!+1),0)</f>
        <v>0</v>
      </c>
      <c r="N1039">
        <f>IFERROR(IF(#REF!="",0,#REF!),0)</f>
        <v>0</v>
      </c>
      <c r="O1039">
        <f>IFERROR(IF(#REF!="",0,#REF!+1),0)</f>
        <v>0</v>
      </c>
      <c r="P1039">
        <f>IFERROR(IF(#REF!="",0,#REF!),0)</f>
        <v>0</v>
      </c>
      <c r="Q1039">
        <f>IFERROR(IF(#REF!="",0,#REF!+1),0)</f>
        <v>0</v>
      </c>
      <c r="R1039">
        <f>IFERROR(IF(#REF!="",0,#REF!),0)</f>
        <v>0</v>
      </c>
    </row>
    <row r="1040" spans="7:18" x14ac:dyDescent="0.3">
      <c r="G1040">
        <f t="shared" si="81"/>
        <v>0</v>
      </c>
      <c r="H1040">
        <f t="shared" si="82"/>
        <v>0</v>
      </c>
      <c r="I1040">
        <f t="shared" si="83"/>
        <v>0</v>
      </c>
      <c r="J1040">
        <f t="shared" si="84"/>
        <v>0</v>
      </c>
      <c r="K1040">
        <f t="shared" si="85"/>
        <v>0</v>
      </c>
      <c r="L1040">
        <f>IFERROR(IF(#REF!="",0,#REF!),0)</f>
        <v>0</v>
      </c>
      <c r="M1040">
        <f>IFERROR(IF(#REF!="",0,#REF!+1),0)</f>
        <v>0</v>
      </c>
      <c r="N1040">
        <f>IFERROR(IF(#REF!="",0,#REF!),0)</f>
        <v>0</v>
      </c>
      <c r="O1040">
        <f>IFERROR(IF(#REF!="",0,#REF!+1),0)</f>
        <v>0</v>
      </c>
      <c r="P1040">
        <f>IFERROR(IF(#REF!="",0,#REF!),0)</f>
        <v>0</v>
      </c>
      <c r="Q1040">
        <f>IFERROR(IF(#REF!="",0,#REF!+1),0)</f>
        <v>0</v>
      </c>
      <c r="R1040">
        <f>IFERROR(IF(#REF!="",0,#REF!),0)</f>
        <v>0</v>
      </c>
    </row>
    <row r="1041" spans="7:18" x14ac:dyDescent="0.3">
      <c r="G1041">
        <f t="shared" si="81"/>
        <v>0</v>
      </c>
      <c r="H1041">
        <f t="shared" si="82"/>
        <v>0</v>
      </c>
      <c r="I1041">
        <f t="shared" si="83"/>
        <v>0</v>
      </c>
      <c r="J1041">
        <f t="shared" si="84"/>
        <v>0</v>
      </c>
      <c r="K1041">
        <f t="shared" si="85"/>
        <v>0</v>
      </c>
      <c r="L1041">
        <f>IFERROR(IF(#REF!="",0,#REF!),0)</f>
        <v>0</v>
      </c>
      <c r="M1041">
        <f>IFERROR(IF(#REF!="",0,#REF!+1),0)</f>
        <v>0</v>
      </c>
      <c r="N1041">
        <f>IFERROR(IF(#REF!="",0,#REF!),0)</f>
        <v>0</v>
      </c>
      <c r="O1041">
        <f>IFERROR(IF(#REF!="",0,#REF!+1),0)</f>
        <v>0</v>
      </c>
      <c r="P1041">
        <f>IFERROR(IF(#REF!="",0,#REF!),0)</f>
        <v>0</v>
      </c>
      <c r="Q1041">
        <f>IFERROR(IF(#REF!="",0,#REF!+1),0)</f>
        <v>0</v>
      </c>
      <c r="R1041">
        <f>IFERROR(IF(#REF!="",0,#REF!),0)</f>
        <v>0</v>
      </c>
    </row>
    <row r="1042" spans="7:18" x14ac:dyDescent="0.3">
      <c r="G1042">
        <f t="shared" si="81"/>
        <v>0</v>
      </c>
      <c r="H1042">
        <f t="shared" si="82"/>
        <v>0</v>
      </c>
      <c r="I1042">
        <f t="shared" si="83"/>
        <v>0</v>
      </c>
      <c r="J1042">
        <f t="shared" si="84"/>
        <v>0</v>
      </c>
      <c r="K1042">
        <f t="shared" si="85"/>
        <v>0</v>
      </c>
      <c r="L1042">
        <f>IFERROR(IF(#REF!="",0,#REF!),0)</f>
        <v>0</v>
      </c>
      <c r="M1042">
        <f>IFERROR(IF(#REF!="",0,#REF!+1),0)</f>
        <v>0</v>
      </c>
      <c r="N1042">
        <f>IFERROR(IF(#REF!="",0,#REF!),0)</f>
        <v>0</v>
      </c>
      <c r="O1042">
        <f>IFERROR(IF(#REF!="",0,#REF!+1),0)</f>
        <v>0</v>
      </c>
      <c r="P1042">
        <f>IFERROR(IF(#REF!="",0,#REF!),0)</f>
        <v>0</v>
      </c>
      <c r="Q1042">
        <f>IFERROR(IF(#REF!="",0,#REF!+1),0)</f>
        <v>0</v>
      </c>
      <c r="R1042">
        <f>IFERROR(IF(#REF!="",0,#REF!),0)</f>
        <v>0</v>
      </c>
    </row>
    <row r="1043" spans="7:18" x14ac:dyDescent="0.3">
      <c r="G1043">
        <f t="shared" si="81"/>
        <v>0</v>
      </c>
      <c r="H1043">
        <f t="shared" si="82"/>
        <v>0</v>
      </c>
      <c r="I1043">
        <f t="shared" si="83"/>
        <v>0</v>
      </c>
      <c r="J1043">
        <f t="shared" si="84"/>
        <v>0</v>
      </c>
      <c r="K1043">
        <f t="shared" si="85"/>
        <v>0</v>
      </c>
      <c r="L1043">
        <f>IFERROR(IF(#REF!="",0,#REF!),0)</f>
        <v>0</v>
      </c>
      <c r="M1043">
        <f>IFERROR(IF(#REF!="",0,#REF!+1),0)</f>
        <v>0</v>
      </c>
      <c r="N1043">
        <f>IFERROR(IF(#REF!="",0,#REF!),0)</f>
        <v>0</v>
      </c>
      <c r="O1043">
        <f>IFERROR(IF(#REF!="",0,#REF!+1),0)</f>
        <v>0</v>
      </c>
      <c r="P1043">
        <f>IFERROR(IF(#REF!="",0,#REF!),0)</f>
        <v>0</v>
      </c>
      <c r="Q1043">
        <f>IFERROR(IF(#REF!="",0,#REF!+1),0)</f>
        <v>0</v>
      </c>
      <c r="R1043">
        <f>IFERROR(IF(#REF!="",0,#REF!),0)</f>
        <v>0</v>
      </c>
    </row>
    <row r="1044" spans="7:18" x14ac:dyDescent="0.3">
      <c r="G1044">
        <f t="shared" si="81"/>
        <v>0</v>
      </c>
      <c r="H1044">
        <f t="shared" si="82"/>
        <v>0</v>
      </c>
      <c r="I1044">
        <f t="shared" si="83"/>
        <v>0</v>
      </c>
      <c r="J1044">
        <f t="shared" si="84"/>
        <v>0</v>
      </c>
      <c r="K1044">
        <f t="shared" si="85"/>
        <v>0</v>
      </c>
      <c r="L1044">
        <f>IFERROR(IF(#REF!="",0,#REF!),0)</f>
        <v>0</v>
      </c>
      <c r="M1044">
        <f>IFERROR(IF(#REF!="",0,#REF!+1),0)</f>
        <v>0</v>
      </c>
      <c r="N1044">
        <f>IFERROR(IF(#REF!="",0,#REF!),0)</f>
        <v>0</v>
      </c>
      <c r="O1044">
        <f>IFERROR(IF(#REF!="",0,#REF!+1),0)</f>
        <v>0</v>
      </c>
      <c r="P1044">
        <f>IFERROR(IF(#REF!="",0,#REF!),0)</f>
        <v>0</v>
      </c>
      <c r="Q1044">
        <f>IFERROR(IF(#REF!="",0,#REF!+1),0)</f>
        <v>0</v>
      </c>
      <c r="R1044">
        <f>IFERROR(IF(#REF!="",0,#REF!),0)</f>
        <v>0</v>
      </c>
    </row>
    <row r="1045" spans="7:18" x14ac:dyDescent="0.3">
      <c r="G1045">
        <f t="shared" si="81"/>
        <v>0</v>
      </c>
      <c r="H1045">
        <f t="shared" si="82"/>
        <v>0</v>
      </c>
      <c r="I1045">
        <f t="shared" si="83"/>
        <v>0</v>
      </c>
      <c r="J1045">
        <f t="shared" si="84"/>
        <v>0</v>
      </c>
      <c r="K1045">
        <f t="shared" si="85"/>
        <v>0</v>
      </c>
      <c r="L1045">
        <f>IFERROR(IF(#REF!="",0,#REF!),0)</f>
        <v>0</v>
      </c>
      <c r="M1045">
        <f>IFERROR(IF(#REF!="",0,#REF!+1),0)</f>
        <v>0</v>
      </c>
      <c r="N1045">
        <f>IFERROR(IF(#REF!="",0,#REF!),0)</f>
        <v>0</v>
      </c>
      <c r="O1045">
        <f>IFERROR(IF(#REF!="",0,#REF!+1),0)</f>
        <v>0</v>
      </c>
      <c r="P1045">
        <f>IFERROR(IF(#REF!="",0,#REF!),0)</f>
        <v>0</v>
      </c>
      <c r="Q1045">
        <f>IFERROR(IF(#REF!="",0,#REF!+1),0)</f>
        <v>0</v>
      </c>
      <c r="R1045">
        <f>IFERROR(IF(#REF!="",0,#REF!),0)</f>
        <v>0</v>
      </c>
    </row>
    <row r="1046" spans="7:18" x14ac:dyDescent="0.3">
      <c r="G1046">
        <f t="shared" si="81"/>
        <v>0</v>
      </c>
      <c r="H1046">
        <f t="shared" si="82"/>
        <v>0</v>
      </c>
      <c r="I1046">
        <f t="shared" si="83"/>
        <v>0</v>
      </c>
      <c r="J1046">
        <f t="shared" si="84"/>
        <v>0</v>
      </c>
      <c r="K1046">
        <f t="shared" si="85"/>
        <v>0</v>
      </c>
      <c r="L1046">
        <f>IFERROR(IF(#REF!="",0,#REF!),0)</f>
        <v>0</v>
      </c>
      <c r="M1046">
        <f>IFERROR(IF(#REF!="",0,#REF!+1),0)</f>
        <v>0</v>
      </c>
      <c r="N1046">
        <f>IFERROR(IF(#REF!="",0,#REF!),0)</f>
        <v>0</v>
      </c>
      <c r="O1046">
        <f>IFERROR(IF(#REF!="",0,#REF!+1),0)</f>
        <v>0</v>
      </c>
      <c r="P1046">
        <f>IFERROR(IF(#REF!="",0,#REF!),0)</f>
        <v>0</v>
      </c>
      <c r="Q1046">
        <f>IFERROR(IF(#REF!="",0,#REF!+1),0)</f>
        <v>0</v>
      </c>
      <c r="R1046">
        <f>IFERROR(IF(#REF!="",0,#REF!),0)</f>
        <v>0</v>
      </c>
    </row>
    <row r="1047" spans="7:18" x14ac:dyDescent="0.3">
      <c r="G1047">
        <f t="shared" si="81"/>
        <v>0</v>
      </c>
      <c r="H1047">
        <f t="shared" si="82"/>
        <v>0</v>
      </c>
      <c r="I1047">
        <f t="shared" si="83"/>
        <v>0</v>
      </c>
      <c r="J1047">
        <f t="shared" si="84"/>
        <v>0</v>
      </c>
      <c r="K1047">
        <f t="shared" si="85"/>
        <v>0</v>
      </c>
      <c r="L1047">
        <f>IFERROR(IF(#REF!="",0,#REF!),0)</f>
        <v>0</v>
      </c>
      <c r="M1047">
        <f>IFERROR(IF(#REF!="",0,#REF!+1),0)</f>
        <v>0</v>
      </c>
      <c r="N1047">
        <f>IFERROR(IF(#REF!="",0,#REF!),0)</f>
        <v>0</v>
      </c>
      <c r="O1047">
        <f>IFERROR(IF(#REF!="",0,#REF!+1),0)</f>
        <v>0</v>
      </c>
      <c r="P1047">
        <f>IFERROR(IF(#REF!="",0,#REF!),0)</f>
        <v>0</v>
      </c>
      <c r="Q1047">
        <f>IFERROR(IF(#REF!="",0,#REF!+1),0)</f>
        <v>0</v>
      </c>
      <c r="R1047">
        <f>IFERROR(IF(#REF!="",0,#REF!),0)</f>
        <v>0</v>
      </c>
    </row>
    <row r="1048" spans="7:18" x14ac:dyDescent="0.3">
      <c r="G1048">
        <f t="shared" si="81"/>
        <v>0</v>
      </c>
      <c r="H1048">
        <f t="shared" si="82"/>
        <v>0</v>
      </c>
      <c r="I1048">
        <f t="shared" si="83"/>
        <v>0</v>
      </c>
      <c r="J1048">
        <f t="shared" si="84"/>
        <v>0</v>
      </c>
      <c r="K1048">
        <f t="shared" si="85"/>
        <v>0</v>
      </c>
      <c r="L1048">
        <f>IFERROR(IF(#REF!="",0,#REF!),0)</f>
        <v>0</v>
      </c>
      <c r="M1048">
        <f>IFERROR(IF(#REF!="",0,#REF!+1),0)</f>
        <v>0</v>
      </c>
      <c r="N1048">
        <f>IFERROR(IF(#REF!="",0,#REF!),0)</f>
        <v>0</v>
      </c>
      <c r="O1048">
        <f>IFERROR(IF(#REF!="",0,#REF!+1),0)</f>
        <v>0</v>
      </c>
      <c r="P1048">
        <f>IFERROR(IF(#REF!="",0,#REF!),0)</f>
        <v>0</v>
      </c>
      <c r="Q1048">
        <f>IFERROR(IF(#REF!="",0,#REF!+1),0)</f>
        <v>0</v>
      </c>
      <c r="R1048">
        <f>IFERROR(IF(#REF!="",0,#REF!),0)</f>
        <v>0</v>
      </c>
    </row>
    <row r="1049" spans="7:18" x14ac:dyDescent="0.3">
      <c r="G1049">
        <f t="shared" si="81"/>
        <v>0</v>
      </c>
      <c r="H1049">
        <f t="shared" si="82"/>
        <v>0</v>
      </c>
      <c r="I1049">
        <f t="shared" si="83"/>
        <v>0</v>
      </c>
      <c r="J1049">
        <f t="shared" si="84"/>
        <v>0</v>
      </c>
      <c r="K1049">
        <f t="shared" si="85"/>
        <v>0</v>
      </c>
      <c r="L1049">
        <f>IFERROR(IF(#REF!="",0,#REF!),0)</f>
        <v>0</v>
      </c>
      <c r="M1049">
        <f>IFERROR(IF(#REF!="",0,#REF!+1),0)</f>
        <v>0</v>
      </c>
      <c r="N1049">
        <f>IFERROR(IF(#REF!="",0,#REF!),0)</f>
        <v>0</v>
      </c>
      <c r="O1049">
        <f>IFERROR(IF(#REF!="",0,#REF!+1),0)</f>
        <v>0</v>
      </c>
      <c r="P1049">
        <f>IFERROR(IF(#REF!="",0,#REF!),0)</f>
        <v>0</v>
      </c>
      <c r="Q1049">
        <f>IFERROR(IF(#REF!="",0,#REF!+1),0)</f>
        <v>0</v>
      </c>
      <c r="R1049">
        <f>IFERROR(IF(#REF!="",0,#REF!),0)</f>
        <v>0</v>
      </c>
    </row>
    <row r="1050" spans="7:18" x14ac:dyDescent="0.3">
      <c r="G1050">
        <f t="shared" si="81"/>
        <v>0</v>
      </c>
      <c r="H1050">
        <f t="shared" si="82"/>
        <v>0</v>
      </c>
      <c r="I1050">
        <f t="shared" si="83"/>
        <v>0</v>
      </c>
      <c r="J1050">
        <f t="shared" si="84"/>
        <v>0</v>
      </c>
      <c r="K1050">
        <f t="shared" si="85"/>
        <v>0</v>
      </c>
      <c r="L1050">
        <f>IFERROR(IF(#REF!="",0,#REF!),0)</f>
        <v>0</v>
      </c>
      <c r="M1050">
        <f>IFERROR(IF(#REF!="",0,#REF!+1),0)</f>
        <v>0</v>
      </c>
      <c r="N1050">
        <f>IFERROR(IF(#REF!="",0,#REF!),0)</f>
        <v>0</v>
      </c>
      <c r="O1050">
        <f>IFERROR(IF(#REF!="",0,#REF!+1),0)</f>
        <v>0</v>
      </c>
      <c r="P1050">
        <f>IFERROR(IF(#REF!="",0,#REF!),0)</f>
        <v>0</v>
      </c>
      <c r="Q1050">
        <f>IFERROR(IF(#REF!="",0,#REF!+1),0)</f>
        <v>0</v>
      </c>
      <c r="R1050">
        <f>IFERROR(IF(#REF!="",0,#REF!),0)</f>
        <v>0</v>
      </c>
    </row>
    <row r="1051" spans="7:18" x14ac:dyDescent="0.3">
      <c r="G1051">
        <f t="shared" si="81"/>
        <v>0</v>
      </c>
      <c r="H1051">
        <f t="shared" si="82"/>
        <v>0</v>
      </c>
      <c r="I1051">
        <f t="shared" si="83"/>
        <v>0</v>
      </c>
      <c r="J1051">
        <f t="shared" si="84"/>
        <v>0</v>
      </c>
      <c r="K1051">
        <f t="shared" si="85"/>
        <v>0</v>
      </c>
      <c r="L1051">
        <f>IFERROR(IF(#REF!="",0,#REF!),0)</f>
        <v>0</v>
      </c>
      <c r="M1051">
        <f>IFERROR(IF(#REF!="",0,#REF!+1),0)</f>
        <v>0</v>
      </c>
      <c r="N1051">
        <f>IFERROR(IF(#REF!="",0,#REF!),0)</f>
        <v>0</v>
      </c>
      <c r="O1051">
        <f>IFERROR(IF(#REF!="",0,#REF!+1),0)</f>
        <v>0</v>
      </c>
      <c r="P1051">
        <f>IFERROR(IF(#REF!="",0,#REF!),0)</f>
        <v>0</v>
      </c>
      <c r="Q1051">
        <f>IFERROR(IF(#REF!="",0,#REF!+1),0)</f>
        <v>0</v>
      </c>
      <c r="R1051">
        <f>IFERROR(IF(#REF!="",0,#REF!),0)</f>
        <v>0</v>
      </c>
    </row>
    <row r="1052" spans="7:18" x14ac:dyDescent="0.3">
      <c r="G1052">
        <f t="shared" si="81"/>
        <v>0</v>
      </c>
      <c r="H1052">
        <f t="shared" si="82"/>
        <v>0</v>
      </c>
      <c r="I1052">
        <f t="shared" si="83"/>
        <v>0</v>
      </c>
      <c r="J1052">
        <f t="shared" si="84"/>
        <v>0</v>
      </c>
      <c r="K1052">
        <f t="shared" si="85"/>
        <v>0</v>
      </c>
      <c r="L1052">
        <f>IFERROR(IF(#REF!="",0,#REF!),0)</f>
        <v>0</v>
      </c>
      <c r="M1052">
        <f>IFERROR(IF(#REF!="",0,#REF!+1),0)</f>
        <v>0</v>
      </c>
      <c r="N1052">
        <f>IFERROR(IF(#REF!="",0,#REF!),0)</f>
        <v>0</v>
      </c>
      <c r="O1052">
        <f>IFERROR(IF(#REF!="",0,#REF!+1),0)</f>
        <v>0</v>
      </c>
      <c r="P1052">
        <f>IFERROR(IF(#REF!="",0,#REF!),0)</f>
        <v>0</v>
      </c>
      <c r="Q1052">
        <f>IFERROR(IF(#REF!="",0,#REF!+1),0)</f>
        <v>0</v>
      </c>
      <c r="R1052">
        <f>IFERROR(IF(#REF!="",0,#REF!),0)</f>
        <v>0</v>
      </c>
    </row>
    <row r="1053" spans="7:18" x14ac:dyDescent="0.3">
      <c r="G1053">
        <f t="shared" si="81"/>
        <v>0</v>
      </c>
      <c r="H1053">
        <f t="shared" si="82"/>
        <v>0</v>
      </c>
      <c r="I1053">
        <f t="shared" si="83"/>
        <v>0</v>
      </c>
      <c r="J1053">
        <f t="shared" si="84"/>
        <v>0</v>
      </c>
      <c r="K1053">
        <f t="shared" si="85"/>
        <v>0</v>
      </c>
      <c r="L1053">
        <f>IFERROR(IF(#REF!="",0,#REF!),0)</f>
        <v>0</v>
      </c>
      <c r="M1053">
        <f>IFERROR(IF(#REF!="",0,#REF!+1),0)</f>
        <v>0</v>
      </c>
      <c r="N1053">
        <f>IFERROR(IF(#REF!="",0,#REF!),0)</f>
        <v>0</v>
      </c>
      <c r="O1053">
        <f>IFERROR(IF(#REF!="",0,#REF!+1),0)</f>
        <v>0</v>
      </c>
      <c r="P1053">
        <f>IFERROR(IF(#REF!="",0,#REF!),0)</f>
        <v>0</v>
      </c>
      <c r="Q1053">
        <f>IFERROR(IF(#REF!="",0,#REF!+1),0)</f>
        <v>0</v>
      </c>
      <c r="R1053">
        <f>IFERROR(IF(#REF!="",0,#REF!),0)</f>
        <v>0</v>
      </c>
    </row>
    <row r="1054" spans="7:18" x14ac:dyDescent="0.3">
      <c r="G1054">
        <f t="shared" si="81"/>
        <v>0</v>
      </c>
      <c r="H1054">
        <f t="shared" si="82"/>
        <v>0</v>
      </c>
      <c r="I1054">
        <f t="shared" si="83"/>
        <v>0</v>
      </c>
      <c r="J1054">
        <f t="shared" si="84"/>
        <v>0</v>
      </c>
      <c r="K1054">
        <f t="shared" si="85"/>
        <v>0</v>
      </c>
      <c r="L1054">
        <f>IFERROR(IF(#REF!="",0,#REF!),0)</f>
        <v>0</v>
      </c>
      <c r="M1054">
        <f>IFERROR(IF(#REF!="",0,#REF!+1),0)</f>
        <v>0</v>
      </c>
      <c r="N1054">
        <f>IFERROR(IF(#REF!="",0,#REF!),0)</f>
        <v>0</v>
      </c>
      <c r="O1054">
        <f>IFERROR(IF(#REF!="",0,#REF!+1),0)</f>
        <v>0</v>
      </c>
      <c r="P1054">
        <f>IFERROR(IF(#REF!="",0,#REF!),0)</f>
        <v>0</v>
      </c>
      <c r="Q1054">
        <f>IFERROR(IF(#REF!="",0,#REF!+1),0)</f>
        <v>0</v>
      </c>
      <c r="R1054">
        <f>IFERROR(IF(#REF!="",0,#REF!),0)</f>
        <v>0</v>
      </c>
    </row>
    <row r="1055" spans="7:18" x14ac:dyDescent="0.3">
      <c r="G1055">
        <f t="shared" si="81"/>
        <v>0</v>
      </c>
      <c r="H1055">
        <f t="shared" si="82"/>
        <v>0</v>
      </c>
      <c r="I1055">
        <f t="shared" si="83"/>
        <v>0</v>
      </c>
      <c r="J1055">
        <f t="shared" si="84"/>
        <v>0</v>
      </c>
      <c r="K1055">
        <f t="shared" si="85"/>
        <v>0</v>
      </c>
      <c r="L1055">
        <f>IFERROR(IF(#REF!="",0,#REF!),0)</f>
        <v>0</v>
      </c>
      <c r="M1055">
        <f>IFERROR(IF(#REF!="",0,#REF!+1),0)</f>
        <v>0</v>
      </c>
      <c r="N1055">
        <f>IFERROR(IF(#REF!="",0,#REF!),0)</f>
        <v>0</v>
      </c>
      <c r="O1055">
        <f>IFERROR(IF(#REF!="",0,#REF!+1),0)</f>
        <v>0</v>
      </c>
      <c r="P1055">
        <f>IFERROR(IF(#REF!="",0,#REF!),0)</f>
        <v>0</v>
      </c>
      <c r="Q1055">
        <f>IFERROR(IF(#REF!="",0,#REF!+1),0)</f>
        <v>0</v>
      </c>
      <c r="R1055">
        <f>IFERROR(IF(#REF!="",0,#REF!),0)</f>
        <v>0</v>
      </c>
    </row>
    <row r="1056" spans="7:18" x14ac:dyDescent="0.3">
      <c r="G1056">
        <f t="shared" si="81"/>
        <v>0</v>
      </c>
      <c r="H1056">
        <f t="shared" si="82"/>
        <v>0</v>
      </c>
      <c r="I1056">
        <f t="shared" si="83"/>
        <v>0</v>
      </c>
      <c r="J1056">
        <f t="shared" si="84"/>
        <v>0</v>
      </c>
      <c r="K1056">
        <f t="shared" si="85"/>
        <v>0</v>
      </c>
      <c r="L1056">
        <f>IFERROR(IF(#REF!="",0,#REF!),0)</f>
        <v>0</v>
      </c>
      <c r="M1056">
        <f>IFERROR(IF(#REF!="",0,#REF!+1),0)</f>
        <v>0</v>
      </c>
      <c r="N1056">
        <f>IFERROR(IF(#REF!="",0,#REF!),0)</f>
        <v>0</v>
      </c>
      <c r="O1056">
        <f>IFERROR(IF(#REF!="",0,#REF!+1),0)</f>
        <v>0</v>
      </c>
      <c r="P1056">
        <f>IFERROR(IF(#REF!="",0,#REF!),0)</f>
        <v>0</v>
      </c>
      <c r="Q1056">
        <f>IFERROR(IF(#REF!="",0,#REF!+1),0)</f>
        <v>0</v>
      </c>
      <c r="R1056">
        <f>IFERROR(IF(#REF!="",0,#REF!),0)</f>
        <v>0</v>
      </c>
    </row>
    <row r="1057" spans="7:18" x14ac:dyDescent="0.3">
      <c r="G1057">
        <f t="shared" si="81"/>
        <v>0</v>
      </c>
      <c r="H1057">
        <f t="shared" si="82"/>
        <v>0</v>
      </c>
      <c r="I1057">
        <f t="shared" si="83"/>
        <v>0</v>
      </c>
      <c r="J1057">
        <f t="shared" si="84"/>
        <v>0</v>
      </c>
      <c r="K1057">
        <f t="shared" si="85"/>
        <v>0</v>
      </c>
      <c r="L1057">
        <f>IFERROR(IF(#REF!="",0,#REF!),0)</f>
        <v>0</v>
      </c>
      <c r="M1057">
        <f>IFERROR(IF(#REF!="",0,#REF!+1),0)</f>
        <v>0</v>
      </c>
      <c r="N1057">
        <f>IFERROR(IF(#REF!="",0,#REF!),0)</f>
        <v>0</v>
      </c>
      <c r="O1057">
        <f>IFERROR(IF(#REF!="",0,#REF!+1),0)</f>
        <v>0</v>
      </c>
      <c r="P1057">
        <f>IFERROR(IF(#REF!="",0,#REF!),0)</f>
        <v>0</v>
      </c>
      <c r="Q1057">
        <f>IFERROR(IF(#REF!="",0,#REF!+1),0)</f>
        <v>0</v>
      </c>
      <c r="R1057">
        <f>IFERROR(IF(#REF!="",0,#REF!),0)</f>
        <v>0</v>
      </c>
    </row>
    <row r="1058" spans="7:18" x14ac:dyDescent="0.3">
      <c r="G1058">
        <f t="shared" si="81"/>
        <v>0</v>
      </c>
      <c r="H1058">
        <f t="shared" si="82"/>
        <v>0</v>
      </c>
      <c r="I1058">
        <f t="shared" si="83"/>
        <v>0</v>
      </c>
      <c r="J1058">
        <f t="shared" si="84"/>
        <v>0</v>
      </c>
      <c r="K1058">
        <f t="shared" si="85"/>
        <v>0</v>
      </c>
      <c r="L1058">
        <f>IFERROR(IF(#REF!="",0,#REF!),0)</f>
        <v>0</v>
      </c>
      <c r="M1058">
        <f>IFERROR(IF(#REF!="",0,#REF!+1),0)</f>
        <v>0</v>
      </c>
      <c r="N1058">
        <f>IFERROR(IF(#REF!="",0,#REF!),0)</f>
        <v>0</v>
      </c>
      <c r="O1058">
        <f>IFERROR(IF(#REF!="",0,#REF!+1),0)</f>
        <v>0</v>
      </c>
      <c r="P1058">
        <f>IFERROR(IF(#REF!="",0,#REF!),0)</f>
        <v>0</v>
      </c>
      <c r="Q1058">
        <f>IFERROR(IF(#REF!="",0,#REF!+1),0)</f>
        <v>0</v>
      </c>
      <c r="R1058">
        <f>IFERROR(IF(#REF!="",0,#REF!),0)</f>
        <v>0</v>
      </c>
    </row>
    <row r="1059" spans="7:18" x14ac:dyDescent="0.3">
      <c r="G1059">
        <f t="shared" si="81"/>
        <v>0</v>
      </c>
      <c r="H1059">
        <f t="shared" si="82"/>
        <v>0</v>
      </c>
      <c r="I1059">
        <f t="shared" si="83"/>
        <v>0</v>
      </c>
      <c r="J1059">
        <f t="shared" si="84"/>
        <v>0</v>
      </c>
      <c r="K1059">
        <f t="shared" si="85"/>
        <v>0</v>
      </c>
      <c r="L1059">
        <f>IFERROR(IF(#REF!="",0,#REF!),0)</f>
        <v>0</v>
      </c>
      <c r="M1059">
        <f>IFERROR(IF(#REF!="",0,#REF!+1),0)</f>
        <v>0</v>
      </c>
      <c r="N1059">
        <f>IFERROR(IF(#REF!="",0,#REF!),0)</f>
        <v>0</v>
      </c>
      <c r="O1059">
        <f>IFERROR(IF(#REF!="",0,#REF!+1),0)</f>
        <v>0</v>
      </c>
      <c r="P1059">
        <f>IFERROR(IF(#REF!="",0,#REF!),0)</f>
        <v>0</v>
      </c>
      <c r="Q1059">
        <f>IFERROR(IF(#REF!="",0,#REF!+1),0)</f>
        <v>0</v>
      </c>
      <c r="R1059">
        <f>IFERROR(IF(#REF!="",0,#REF!),0)</f>
        <v>0</v>
      </c>
    </row>
    <row r="1060" spans="7:18" x14ac:dyDescent="0.3">
      <c r="G1060">
        <f t="shared" si="81"/>
        <v>0</v>
      </c>
      <c r="H1060">
        <f t="shared" si="82"/>
        <v>0</v>
      </c>
      <c r="I1060">
        <f t="shared" si="83"/>
        <v>0</v>
      </c>
      <c r="J1060">
        <f t="shared" si="84"/>
        <v>0</v>
      </c>
      <c r="K1060">
        <f t="shared" si="85"/>
        <v>0</v>
      </c>
      <c r="L1060">
        <f>IFERROR(IF(#REF!="",0,#REF!),0)</f>
        <v>0</v>
      </c>
      <c r="M1060">
        <f>IFERROR(IF(#REF!="",0,#REF!+1),0)</f>
        <v>0</v>
      </c>
      <c r="N1060">
        <f>IFERROR(IF(#REF!="",0,#REF!),0)</f>
        <v>0</v>
      </c>
      <c r="O1060">
        <f>IFERROR(IF(#REF!="",0,#REF!+1),0)</f>
        <v>0</v>
      </c>
      <c r="P1060">
        <f>IFERROR(IF(#REF!="",0,#REF!),0)</f>
        <v>0</v>
      </c>
      <c r="Q1060">
        <f>IFERROR(IF(#REF!="",0,#REF!+1),0)</f>
        <v>0</v>
      </c>
      <c r="R1060">
        <f>IFERROR(IF(#REF!="",0,#REF!),0)</f>
        <v>0</v>
      </c>
    </row>
    <row r="1061" spans="7:18" x14ac:dyDescent="0.3">
      <c r="G1061">
        <f t="shared" si="81"/>
        <v>0</v>
      </c>
      <c r="H1061">
        <f t="shared" si="82"/>
        <v>0</v>
      </c>
      <c r="I1061">
        <f t="shared" si="83"/>
        <v>0</v>
      </c>
      <c r="J1061">
        <f t="shared" si="84"/>
        <v>0</v>
      </c>
      <c r="K1061">
        <f t="shared" si="85"/>
        <v>0</v>
      </c>
      <c r="L1061">
        <f>IFERROR(IF(#REF!="",0,#REF!),0)</f>
        <v>0</v>
      </c>
      <c r="M1061">
        <f>IFERROR(IF(#REF!="",0,#REF!+1),0)</f>
        <v>0</v>
      </c>
      <c r="N1061">
        <f>IFERROR(IF(#REF!="",0,#REF!),0)</f>
        <v>0</v>
      </c>
      <c r="O1061">
        <f>IFERROR(IF(#REF!="",0,#REF!+1),0)</f>
        <v>0</v>
      </c>
      <c r="P1061">
        <f>IFERROR(IF(#REF!="",0,#REF!),0)</f>
        <v>0</v>
      </c>
      <c r="Q1061">
        <f>IFERROR(IF(#REF!="",0,#REF!+1),0)</f>
        <v>0</v>
      </c>
      <c r="R1061">
        <f>IFERROR(IF(#REF!="",0,#REF!),0)</f>
        <v>0</v>
      </c>
    </row>
    <row r="1062" spans="7:18" x14ac:dyDescent="0.3">
      <c r="G1062">
        <f t="shared" si="81"/>
        <v>0</v>
      </c>
      <c r="H1062">
        <f t="shared" si="82"/>
        <v>0</v>
      </c>
      <c r="I1062">
        <f t="shared" si="83"/>
        <v>0</v>
      </c>
      <c r="J1062">
        <f t="shared" si="84"/>
        <v>0</v>
      </c>
      <c r="K1062">
        <f t="shared" si="85"/>
        <v>0</v>
      </c>
      <c r="L1062">
        <f>IFERROR(IF(#REF!="",0,#REF!),0)</f>
        <v>0</v>
      </c>
      <c r="M1062">
        <f>IFERROR(IF(#REF!="",0,#REF!+1),0)</f>
        <v>0</v>
      </c>
      <c r="N1062">
        <f>IFERROR(IF(#REF!="",0,#REF!),0)</f>
        <v>0</v>
      </c>
      <c r="O1062">
        <f>IFERROR(IF(#REF!="",0,#REF!+1),0)</f>
        <v>0</v>
      </c>
      <c r="P1062">
        <f>IFERROR(IF(#REF!="",0,#REF!),0)</f>
        <v>0</v>
      </c>
      <c r="Q1062">
        <f>IFERROR(IF(#REF!="",0,#REF!+1),0)</f>
        <v>0</v>
      </c>
      <c r="R1062">
        <f>IFERROR(IF(#REF!="",0,#REF!),0)</f>
        <v>0</v>
      </c>
    </row>
    <row r="1063" spans="7:18" x14ac:dyDescent="0.3">
      <c r="G1063">
        <f t="shared" si="81"/>
        <v>0</v>
      </c>
      <c r="H1063">
        <f t="shared" si="82"/>
        <v>0</v>
      </c>
      <c r="I1063">
        <f t="shared" si="83"/>
        <v>0</v>
      </c>
      <c r="J1063">
        <f t="shared" si="84"/>
        <v>0</v>
      </c>
      <c r="K1063">
        <f t="shared" si="85"/>
        <v>0</v>
      </c>
      <c r="L1063">
        <f>IFERROR(IF(#REF!="",0,#REF!),0)</f>
        <v>0</v>
      </c>
      <c r="M1063">
        <f>IFERROR(IF(#REF!="",0,#REF!+1),0)</f>
        <v>0</v>
      </c>
      <c r="N1063">
        <f>IFERROR(IF(#REF!="",0,#REF!),0)</f>
        <v>0</v>
      </c>
      <c r="O1063">
        <f>IFERROR(IF(#REF!="",0,#REF!+1),0)</f>
        <v>0</v>
      </c>
      <c r="P1063">
        <f>IFERROR(IF(#REF!="",0,#REF!),0)</f>
        <v>0</v>
      </c>
      <c r="Q1063">
        <f>IFERROR(IF(#REF!="",0,#REF!+1),0)</f>
        <v>0</v>
      </c>
      <c r="R1063">
        <f>IFERROR(IF(#REF!="",0,#REF!),0)</f>
        <v>0</v>
      </c>
    </row>
    <row r="1064" spans="7:18" x14ac:dyDescent="0.3">
      <c r="G1064">
        <f t="shared" si="81"/>
        <v>0</v>
      </c>
      <c r="H1064">
        <f t="shared" si="82"/>
        <v>0</v>
      </c>
      <c r="I1064">
        <f t="shared" si="83"/>
        <v>0</v>
      </c>
      <c r="J1064">
        <f t="shared" si="84"/>
        <v>0</v>
      </c>
      <c r="K1064">
        <f t="shared" si="85"/>
        <v>0</v>
      </c>
      <c r="L1064">
        <f>IFERROR(IF(#REF!="",0,#REF!),0)</f>
        <v>0</v>
      </c>
      <c r="M1064">
        <f>IFERROR(IF(#REF!="",0,#REF!+1),0)</f>
        <v>0</v>
      </c>
      <c r="N1064">
        <f>IFERROR(IF(#REF!="",0,#REF!),0)</f>
        <v>0</v>
      </c>
      <c r="O1064">
        <f>IFERROR(IF(#REF!="",0,#REF!+1),0)</f>
        <v>0</v>
      </c>
      <c r="P1064">
        <f>IFERROR(IF(#REF!="",0,#REF!),0)</f>
        <v>0</v>
      </c>
      <c r="Q1064">
        <f>IFERROR(IF(#REF!="",0,#REF!+1),0)</f>
        <v>0</v>
      </c>
      <c r="R1064">
        <f>IFERROR(IF(#REF!="",0,#REF!),0)</f>
        <v>0</v>
      </c>
    </row>
    <row r="1065" spans="7:18" x14ac:dyDescent="0.3">
      <c r="G1065">
        <f t="shared" si="81"/>
        <v>0</v>
      </c>
      <c r="H1065">
        <f t="shared" si="82"/>
        <v>0</v>
      </c>
      <c r="I1065">
        <f t="shared" si="83"/>
        <v>0</v>
      </c>
      <c r="J1065">
        <f t="shared" si="84"/>
        <v>0</v>
      </c>
      <c r="K1065">
        <f t="shared" si="85"/>
        <v>0</v>
      </c>
      <c r="L1065">
        <f>IFERROR(IF(#REF!="",0,#REF!),0)</f>
        <v>0</v>
      </c>
      <c r="M1065">
        <f>IFERROR(IF(#REF!="",0,#REF!+1),0)</f>
        <v>0</v>
      </c>
      <c r="N1065">
        <f>IFERROR(IF(#REF!="",0,#REF!),0)</f>
        <v>0</v>
      </c>
      <c r="O1065">
        <f>IFERROR(IF(#REF!="",0,#REF!+1),0)</f>
        <v>0</v>
      </c>
      <c r="P1065">
        <f>IFERROR(IF(#REF!="",0,#REF!),0)</f>
        <v>0</v>
      </c>
      <c r="Q1065">
        <f>IFERROR(IF(#REF!="",0,#REF!+1),0)</f>
        <v>0</v>
      </c>
      <c r="R1065">
        <f>IFERROR(IF(#REF!="",0,#REF!),0)</f>
        <v>0</v>
      </c>
    </row>
    <row r="1066" spans="7:18" x14ac:dyDescent="0.3">
      <c r="G1066">
        <f t="shared" si="81"/>
        <v>0</v>
      </c>
      <c r="H1066">
        <f t="shared" si="82"/>
        <v>0</v>
      </c>
      <c r="I1066">
        <f t="shared" si="83"/>
        <v>0</v>
      </c>
      <c r="J1066">
        <f t="shared" si="84"/>
        <v>0</v>
      </c>
      <c r="K1066">
        <f t="shared" si="85"/>
        <v>0</v>
      </c>
      <c r="L1066">
        <f>IFERROR(IF(#REF!="",0,#REF!),0)</f>
        <v>0</v>
      </c>
      <c r="M1066">
        <f>IFERROR(IF(#REF!="",0,#REF!+1),0)</f>
        <v>0</v>
      </c>
      <c r="N1066">
        <f>IFERROR(IF(#REF!="",0,#REF!),0)</f>
        <v>0</v>
      </c>
      <c r="O1066">
        <f>IFERROR(IF(#REF!="",0,#REF!+1),0)</f>
        <v>0</v>
      </c>
      <c r="P1066">
        <f>IFERROR(IF(#REF!="",0,#REF!),0)</f>
        <v>0</v>
      </c>
      <c r="Q1066">
        <f>IFERROR(IF(#REF!="",0,#REF!+1),0)</f>
        <v>0</v>
      </c>
      <c r="R1066">
        <f>IFERROR(IF(#REF!="",0,#REF!),0)</f>
        <v>0</v>
      </c>
    </row>
    <row r="1067" spans="7:18" x14ac:dyDescent="0.3">
      <c r="G1067">
        <f t="shared" si="81"/>
        <v>0</v>
      </c>
      <c r="H1067">
        <f t="shared" si="82"/>
        <v>0</v>
      </c>
      <c r="I1067">
        <f t="shared" si="83"/>
        <v>0</v>
      </c>
      <c r="J1067">
        <f t="shared" si="84"/>
        <v>0</v>
      </c>
      <c r="K1067">
        <f t="shared" si="85"/>
        <v>0</v>
      </c>
      <c r="L1067">
        <f>IFERROR(IF(#REF!="",0,#REF!),0)</f>
        <v>0</v>
      </c>
      <c r="M1067">
        <f>IFERROR(IF(#REF!="",0,#REF!+1),0)</f>
        <v>0</v>
      </c>
      <c r="N1067">
        <f>IFERROR(IF(#REF!="",0,#REF!),0)</f>
        <v>0</v>
      </c>
      <c r="O1067">
        <f>IFERROR(IF(#REF!="",0,#REF!+1),0)</f>
        <v>0</v>
      </c>
      <c r="P1067">
        <f>IFERROR(IF(#REF!="",0,#REF!),0)</f>
        <v>0</v>
      </c>
      <c r="Q1067">
        <f>IFERROR(IF(#REF!="",0,#REF!+1),0)</f>
        <v>0</v>
      </c>
      <c r="R1067">
        <f>IFERROR(IF(#REF!="",0,#REF!),0)</f>
        <v>0</v>
      </c>
    </row>
    <row r="1068" spans="7:18" x14ac:dyDescent="0.3">
      <c r="G1068">
        <f t="shared" si="81"/>
        <v>0</v>
      </c>
      <c r="H1068">
        <f t="shared" si="82"/>
        <v>0</v>
      </c>
      <c r="I1068">
        <f t="shared" si="83"/>
        <v>0</v>
      </c>
      <c r="J1068">
        <f t="shared" si="84"/>
        <v>0</v>
      </c>
      <c r="K1068">
        <f t="shared" si="85"/>
        <v>0</v>
      </c>
      <c r="L1068">
        <f>IFERROR(IF(#REF!="",0,#REF!),0)</f>
        <v>0</v>
      </c>
      <c r="M1068">
        <f>IFERROR(IF(#REF!="",0,#REF!+1),0)</f>
        <v>0</v>
      </c>
      <c r="N1068">
        <f>IFERROR(IF(#REF!="",0,#REF!),0)</f>
        <v>0</v>
      </c>
      <c r="O1068">
        <f>IFERROR(IF(#REF!="",0,#REF!+1),0)</f>
        <v>0</v>
      </c>
      <c r="P1068">
        <f>IFERROR(IF(#REF!="",0,#REF!),0)</f>
        <v>0</v>
      </c>
      <c r="Q1068">
        <f>IFERROR(IF(#REF!="",0,#REF!+1),0)</f>
        <v>0</v>
      </c>
      <c r="R1068">
        <f>IFERROR(IF(#REF!="",0,#REF!),0)</f>
        <v>0</v>
      </c>
    </row>
    <row r="1069" spans="7:18" x14ac:dyDescent="0.3">
      <c r="G1069">
        <f t="shared" si="81"/>
        <v>0</v>
      </c>
      <c r="H1069">
        <f t="shared" si="82"/>
        <v>0</v>
      </c>
      <c r="I1069">
        <f t="shared" si="83"/>
        <v>0</v>
      </c>
      <c r="J1069">
        <f t="shared" si="84"/>
        <v>0</v>
      </c>
      <c r="K1069">
        <f t="shared" si="85"/>
        <v>0</v>
      </c>
      <c r="L1069">
        <f>IFERROR(IF(#REF!="",0,#REF!),0)</f>
        <v>0</v>
      </c>
      <c r="M1069">
        <f>IFERROR(IF(#REF!="",0,#REF!+1),0)</f>
        <v>0</v>
      </c>
      <c r="N1069">
        <f>IFERROR(IF(#REF!="",0,#REF!),0)</f>
        <v>0</v>
      </c>
      <c r="O1069">
        <f>IFERROR(IF(#REF!="",0,#REF!+1),0)</f>
        <v>0</v>
      </c>
      <c r="P1069">
        <f>IFERROR(IF(#REF!="",0,#REF!),0)</f>
        <v>0</v>
      </c>
      <c r="Q1069">
        <f>IFERROR(IF(#REF!="",0,#REF!+1),0)</f>
        <v>0</v>
      </c>
      <c r="R1069">
        <f>IFERROR(IF(#REF!="",0,#REF!),0)</f>
        <v>0</v>
      </c>
    </row>
    <row r="1070" spans="7:18" x14ac:dyDescent="0.3">
      <c r="G1070">
        <f t="shared" si="81"/>
        <v>0</v>
      </c>
      <c r="H1070">
        <f t="shared" si="82"/>
        <v>0</v>
      </c>
      <c r="I1070">
        <f t="shared" si="83"/>
        <v>0</v>
      </c>
      <c r="J1070">
        <f t="shared" si="84"/>
        <v>0</v>
      </c>
      <c r="K1070">
        <f t="shared" si="85"/>
        <v>0</v>
      </c>
      <c r="L1070">
        <f>IFERROR(IF(#REF!="",0,#REF!),0)</f>
        <v>0</v>
      </c>
      <c r="M1070">
        <f>IFERROR(IF(#REF!="",0,#REF!+1),0)</f>
        <v>0</v>
      </c>
      <c r="N1070">
        <f>IFERROR(IF(#REF!="",0,#REF!),0)</f>
        <v>0</v>
      </c>
      <c r="O1070">
        <f>IFERROR(IF(#REF!="",0,#REF!+1),0)</f>
        <v>0</v>
      </c>
      <c r="P1070">
        <f>IFERROR(IF(#REF!="",0,#REF!),0)</f>
        <v>0</v>
      </c>
      <c r="Q1070">
        <f>IFERROR(IF(#REF!="",0,#REF!+1),0)</f>
        <v>0</v>
      </c>
      <c r="R1070">
        <f>IFERROR(IF(#REF!="",0,#REF!),0)</f>
        <v>0</v>
      </c>
    </row>
    <row r="1071" spans="7:18" x14ac:dyDescent="0.3">
      <c r="G1071">
        <f t="shared" si="81"/>
        <v>0</v>
      </c>
      <c r="H1071">
        <f t="shared" si="82"/>
        <v>0</v>
      </c>
      <c r="I1071">
        <f t="shared" si="83"/>
        <v>0</v>
      </c>
      <c r="J1071">
        <f t="shared" si="84"/>
        <v>0</v>
      </c>
      <c r="K1071">
        <f t="shared" si="85"/>
        <v>0</v>
      </c>
      <c r="L1071">
        <f>IFERROR(IF(#REF!="",0,#REF!),0)</f>
        <v>0</v>
      </c>
      <c r="M1071">
        <f>IFERROR(IF(#REF!="",0,#REF!+1),0)</f>
        <v>0</v>
      </c>
      <c r="N1071">
        <f>IFERROR(IF(#REF!="",0,#REF!),0)</f>
        <v>0</v>
      </c>
      <c r="O1071">
        <f>IFERROR(IF(#REF!="",0,#REF!+1),0)</f>
        <v>0</v>
      </c>
      <c r="P1071">
        <f>IFERROR(IF(#REF!="",0,#REF!),0)</f>
        <v>0</v>
      </c>
      <c r="Q1071">
        <f>IFERROR(IF(#REF!="",0,#REF!+1),0)</f>
        <v>0</v>
      </c>
      <c r="R1071">
        <f>IFERROR(IF(#REF!="",0,#REF!),0)</f>
        <v>0</v>
      </c>
    </row>
    <row r="1072" spans="7:18" x14ac:dyDescent="0.3">
      <c r="G1072">
        <f t="shared" si="81"/>
        <v>0</v>
      </c>
      <c r="H1072">
        <f t="shared" si="82"/>
        <v>0</v>
      </c>
      <c r="I1072">
        <f t="shared" si="83"/>
        <v>0</v>
      </c>
      <c r="J1072">
        <f t="shared" si="84"/>
        <v>0</v>
      </c>
      <c r="K1072">
        <f t="shared" si="85"/>
        <v>0</v>
      </c>
      <c r="L1072">
        <f>IFERROR(IF(#REF!="",0,#REF!),0)</f>
        <v>0</v>
      </c>
      <c r="M1072">
        <f>IFERROR(IF(#REF!="",0,#REF!+1),0)</f>
        <v>0</v>
      </c>
      <c r="N1072">
        <f>IFERROR(IF(#REF!="",0,#REF!),0)</f>
        <v>0</v>
      </c>
      <c r="O1072">
        <f>IFERROR(IF(#REF!="",0,#REF!+1),0)</f>
        <v>0</v>
      </c>
      <c r="P1072">
        <f>IFERROR(IF(#REF!="",0,#REF!),0)</f>
        <v>0</v>
      </c>
      <c r="Q1072">
        <f>IFERROR(IF(#REF!="",0,#REF!+1),0)</f>
        <v>0</v>
      </c>
      <c r="R1072">
        <f>IFERROR(IF(#REF!="",0,#REF!),0)</f>
        <v>0</v>
      </c>
    </row>
    <row r="1073" spans="7:18" x14ac:dyDescent="0.3">
      <c r="G1073">
        <f t="shared" si="81"/>
        <v>0</v>
      </c>
      <c r="H1073">
        <f t="shared" si="82"/>
        <v>0</v>
      </c>
      <c r="I1073">
        <f t="shared" si="83"/>
        <v>0</v>
      </c>
      <c r="J1073">
        <f t="shared" si="84"/>
        <v>0</v>
      </c>
      <c r="K1073">
        <f t="shared" si="85"/>
        <v>0</v>
      </c>
      <c r="L1073">
        <f>IFERROR(IF(#REF!="",0,#REF!),0)</f>
        <v>0</v>
      </c>
      <c r="M1073">
        <f>IFERROR(IF(#REF!="",0,#REF!+1),0)</f>
        <v>0</v>
      </c>
      <c r="N1073">
        <f>IFERROR(IF(#REF!="",0,#REF!),0)</f>
        <v>0</v>
      </c>
      <c r="O1073">
        <f>IFERROR(IF(#REF!="",0,#REF!+1),0)</f>
        <v>0</v>
      </c>
      <c r="P1073">
        <f>IFERROR(IF(#REF!="",0,#REF!),0)</f>
        <v>0</v>
      </c>
      <c r="Q1073">
        <f>IFERROR(IF(#REF!="",0,#REF!+1),0)</f>
        <v>0</v>
      </c>
      <c r="R1073">
        <f>IFERROR(IF(#REF!="",0,#REF!),0)</f>
        <v>0</v>
      </c>
    </row>
    <row r="1074" spans="7:18" x14ac:dyDescent="0.3">
      <c r="G1074">
        <f t="shared" si="81"/>
        <v>0</v>
      </c>
      <c r="H1074">
        <f t="shared" si="82"/>
        <v>0</v>
      </c>
      <c r="I1074">
        <f t="shared" si="83"/>
        <v>0</v>
      </c>
      <c r="J1074">
        <f t="shared" si="84"/>
        <v>0</v>
      </c>
      <c r="K1074">
        <f t="shared" si="85"/>
        <v>0</v>
      </c>
      <c r="L1074">
        <f>IFERROR(IF(#REF!="",0,#REF!),0)</f>
        <v>0</v>
      </c>
      <c r="M1074">
        <f>IFERROR(IF(#REF!="",0,#REF!+1),0)</f>
        <v>0</v>
      </c>
      <c r="N1074">
        <f>IFERROR(IF(#REF!="",0,#REF!),0)</f>
        <v>0</v>
      </c>
      <c r="O1074">
        <f>IFERROR(IF(#REF!="",0,#REF!+1),0)</f>
        <v>0</v>
      </c>
      <c r="P1074">
        <f>IFERROR(IF(#REF!="",0,#REF!),0)</f>
        <v>0</v>
      </c>
      <c r="Q1074">
        <f>IFERROR(IF(#REF!="",0,#REF!+1),0)</f>
        <v>0</v>
      </c>
      <c r="R1074">
        <f>IFERROR(IF(#REF!="",0,#REF!),0)</f>
        <v>0</v>
      </c>
    </row>
    <row r="1075" spans="7:18" x14ac:dyDescent="0.3">
      <c r="G1075">
        <f t="shared" si="81"/>
        <v>0</v>
      </c>
      <c r="H1075">
        <f t="shared" si="82"/>
        <v>0</v>
      </c>
      <c r="I1075">
        <f t="shared" si="83"/>
        <v>0</v>
      </c>
      <c r="J1075">
        <f t="shared" si="84"/>
        <v>0</v>
      </c>
      <c r="K1075">
        <f t="shared" si="85"/>
        <v>0</v>
      </c>
      <c r="L1075">
        <f>IFERROR(IF(#REF!="",0,#REF!),0)</f>
        <v>0</v>
      </c>
      <c r="M1075">
        <f>IFERROR(IF(#REF!="",0,#REF!+1),0)</f>
        <v>0</v>
      </c>
      <c r="N1075">
        <f>IFERROR(IF(#REF!="",0,#REF!),0)</f>
        <v>0</v>
      </c>
      <c r="O1075">
        <f>IFERROR(IF(#REF!="",0,#REF!+1),0)</f>
        <v>0</v>
      </c>
      <c r="P1075">
        <f>IFERROR(IF(#REF!="",0,#REF!),0)</f>
        <v>0</v>
      </c>
      <c r="Q1075">
        <f>IFERROR(IF(#REF!="",0,#REF!+1),0)</f>
        <v>0</v>
      </c>
      <c r="R1075">
        <f>IFERROR(IF(#REF!="",0,#REF!),0)</f>
        <v>0</v>
      </c>
    </row>
    <row r="1076" spans="7:18" x14ac:dyDescent="0.3">
      <c r="G1076">
        <f t="shared" si="81"/>
        <v>0</v>
      </c>
      <c r="H1076">
        <f t="shared" si="82"/>
        <v>0</v>
      </c>
      <c r="I1076">
        <f t="shared" si="83"/>
        <v>0</v>
      </c>
      <c r="J1076">
        <f t="shared" si="84"/>
        <v>0</v>
      </c>
      <c r="K1076">
        <f t="shared" si="85"/>
        <v>0</v>
      </c>
      <c r="L1076">
        <f>IFERROR(IF(#REF!="",0,#REF!),0)</f>
        <v>0</v>
      </c>
      <c r="M1076">
        <f>IFERROR(IF(#REF!="",0,#REF!+1),0)</f>
        <v>0</v>
      </c>
      <c r="N1076">
        <f>IFERROR(IF(#REF!="",0,#REF!),0)</f>
        <v>0</v>
      </c>
      <c r="O1076">
        <f>IFERROR(IF(#REF!="",0,#REF!+1),0)</f>
        <v>0</v>
      </c>
      <c r="P1076">
        <f>IFERROR(IF(#REF!="",0,#REF!),0)</f>
        <v>0</v>
      </c>
      <c r="Q1076">
        <f>IFERROR(IF(#REF!="",0,#REF!+1),0)</f>
        <v>0</v>
      </c>
      <c r="R1076">
        <f>IFERROR(IF(#REF!="",0,#REF!),0)</f>
        <v>0</v>
      </c>
    </row>
    <row r="1077" spans="7:18" x14ac:dyDescent="0.3">
      <c r="G1077">
        <f t="shared" si="81"/>
        <v>0</v>
      </c>
      <c r="H1077">
        <f t="shared" si="82"/>
        <v>0</v>
      </c>
      <c r="I1077">
        <f t="shared" si="83"/>
        <v>0</v>
      </c>
      <c r="J1077">
        <f t="shared" si="84"/>
        <v>0</v>
      </c>
      <c r="K1077">
        <f t="shared" si="85"/>
        <v>0</v>
      </c>
      <c r="L1077">
        <f>IFERROR(IF(#REF!="",0,#REF!),0)</f>
        <v>0</v>
      </c>
      <c r="M1077">
        <f>IFERROR(IF(#REF!="",0,#REF!+1),0)</f>
        <v>0</v>
      </c>
      <c r="N1077">
        <f>IFERROR(IF(#REF!="",0,#REF!),0)</f>
        <v>0</v>
      </c>
      <c r="O1077">
        <f>IFERROR(IF(#REF!="",0,#REF!+1),0)</f>
        <v>0</v>
      </c>
      <c r="P1077">
        <f>IFERROR(IF(#REF!="",0,#REF!),0)</f>
        <v>0</v>
      </c>
      <c r="Q1077">
        <f>IFERROR(IF(#REF!="",0,#REF!+1),0)</f>
        <v>0</v>
      </c>
      <c r="R1077">
        <f>IFERROR(IF(#REF!="",0,#REF!),0)</f>
        <v>0</v>
      </c>
    </row>
    <row r="1078" spans="7:18" x14ac:dyDescent="0.3">
      <c r="G1078">
        <f t="shared" si="81"/>
        <v>0</v>
      </c>
      <c r="H1078">
        <f t="shared" si="82"/>
        <v>0</v>
      </c>
      <c r="I1078">
        <f t="shared" si="83"/>
        <v>0</v>
      </c>
      <c r="J1078">
        <f t="shared" si="84"/>
        <v>0</v>
      </c>
      <c r="K1078">
        <f t="shared" si="85"/>
        <v>0</v>
      </c>
      <c r="L1078">
        <f>IFERROR(IF(#REF!="",0,#REF!),0)</f>
        <v>0</v>
      </c>
      <c r="M1078">
        <f>IFERROR(IF(#REF!="",0,#REF!+1),0)</f>
        <v>0</v>
      </c>
      <c r="N1078">
        <f>IFERROR(IF(#REF!="",0,#REF!),0)</f>
        <v>0</v>
      </c>
      <c r="O1078">
        <f>IFERROR(IF(#REF!="",0,#REF!+1),0)</f>
        <v>0</v>
      </c>
      <c r="P1078">
        <f>IFERROR(IF(#REF!="",0,#REF!),0)</f>
        <v>0</v>
      </c>
      <c r="Q1078">
        <f>IFERROR(IF(#REF!="",0,#REF!+1),0)</f>
        <v>0</v>
      </c>
      <c r="R1078">
        <f>IFERROR(IF(#REF!="",0,#REF!),0)</f>
        <v>0</v>
      </c>
    </row>
    <row r="1079" spans="7:18" x14ac:dyDescent="0.3">
      <c r="G1079">
        <f t="shared" si="81"/>
        <v>0</v>
      </c>
      <c r="H1079">
        <f t="shared" si="82"/>
        <v>0</v>
      </c>
      <c r="I1079">
        <f t="shared" si="83"/>
        <v>0</v>
      </c>
      <c r="J1079">
        <f t="shared" si="84"/>
        <v>0</v>
      </c>
      <c r="K1079">
        <f t="shared" si="85"/>
        <v>0</v>
      </c>
      <c r="L1079">
        <f>IFERROR(IF(#REF!="",0,#REF!),0)</f>
        <v>0</v>
      </c>
      <c r="M1079">
        <f>IFERROR(IF(#REF!="",0,#REF!+1),0)</f>
        <v>0</v>
      </c>
      <c r="N1079">
        <f>IFERROR(IF(#REF!="",0,#REF!),0)</f>
        <v>0</v>
      </c>
      <c r="O1079">
        <f>IFERROR(IF(#REF!="",0,#REF!+1),0)</f>
        <v>0</v>
      </c>
      <c r="P1079">
        <f>IFERROR(IF(#REF!="",0,#REF!),0)</f>
        <v>0</v>
      </c>
      <c r="Q1079">
        <f>IFERROR(IF(#REF!="",0,#REF!+1),0)</f>
        <v>0</v>
      </c>
      <c r="R1079">
        <f>IFERROR(IF(#REF!="",0,#REF!),0)</f>
        <v>0</v>
      </c>
    </row>
    <row r="1080" spans="7:18" x14ac:dyDescent="0.3">
      <c r="G1080">
        <f t="shared" si="81"/>
        <v>0</v>
      </c>
      <c r="H1080">
        <f t="shared" si="82"/>
        <v>0</v>
      </c>
      <c r="I1080">
        <f t="shared" si="83"/>
        <v>0</v>
      </c>
      <c r="J1080">
        <f t="shared" si="84"/>
        <v>0</v>
      </c>
      <c r="K1080">
        <f t="shared" si="85"/>
        <v>0</v>
      </c>
      <c r="L1080">
        <f>IFERROR(IF(#REF!="",0,#REF!),0)</f>
        <v>0</v>
      </c>
      <c r="M1080">
        <f>IFERROR(IF(#REF!="",0,#REF!+1),0)</f>
        <v>0</v>
      </c>
      <c r="N1080">
        <f>IFERROR(IF(#REF!="",0,#REF!),0)</f>
        <v>0</v>
      </c>
      <c r="O1080">
        <f>IFERROR(IF(#REF!="",0,#REF!+1),0)</f>
        <v>0</v>
      </c>
      <c r="P1080">
        <f>IFERROR(IF(#REF!="",0,#REF!),0)</f>
        <v>0</v>
      </c>
      <c r="Q1080">
        <f>IFERROR(IF(#REF!="",0,#REF!+1),0)</f>
        <v>0</v>
      </c>
      <c r="R1080">
        <f>IFERROR(IF(#REF!="",0,#REF!),0)</f>
        <v>0</v>
      </c>
    </row>
    <row r="1081" spans="7:18" x14ac:dyDescent="0.3">
      <c r="G1081">
        <f t="shared" si="81"/>
        <v>0</v>
      </c>
      <c r="H1081">
        <f t="shared" si="82"/>
        <v>0</v>
      </c>
      <c r="I1081">
        <f t="shared" si="83"/>
        <v>0</v>
      </c>
      <c r="J1081">
        <f t="shared" si="84"/>
        <v>0</v>
      </c>
      <c r="K1081">
        <f t="shared" si="85"/>
        <v>0</v>
      </c>
      <c r="L1081">
        <f>IFERROR(IF(#REF!="",0,#REF!),0)</f>
        <v>0</v>
      </c>
      <c r="M1081">
        <f>IFERROR(IF(#REF!="",0,#REF!+1),0)</f>
        <v>0</v>
      </c>
      <c r="N1081">
        <f>IFERROR(IF(#REF!="",0,#REF!),0)</f>
        <v>0</v>
      </c>
      <c r="O1081">
        <f>IFERROR(IF(#REF!="",0,#REF!+1),0)</f>
        <v>0</v>
      </c>
      <c r="P1081">
        <f>IFERROR(IF(#REF!="",0,#REF!),0)</f>
        <v>0</v>
      </c>
      <c r="Q1081">
        <f>IFERROR(IF(#REF!="",0,#REF!+1),0)</f>
        <v>0</v>
      </c>
      <c r="R1081">
        <f>IFERROR(IF(#REF!="",0,#REF!),0)</f>
        <v>0</v>
      </c>
    </row>
    <row r="1082" spans="7:18" x14ac:dyDescent="0.3">
      <c r="G1082">
        <f t="shared" si="81"/>
        <v>0</v>
      </c>
      <c r="H1082">
        <f t="shared" si="82"/>
        <v>0</v>
      </c>
      <c r="I1082">
        <f t="shared" si="83"/>
        <v>0</v>
      </c>
      <c r="J1082">
        <f t="shared" si="84"/>
        <v>0</v>
      </c>
      <c r="K1082">
        <f t="shared" si="85"/>
        <v>0</v>
      </c>
      <c r="L1082">
        <f>IFERROR(IF(#REF!="",0,#REF!),0)</f>
        <v>0</v>
      </c>
      <c r="M1082">
        <f>IFERROR(IF(#REF!="",0,#REF!+1),0)</f>
        <v>0</v>
      </c>
      <c r="N1082">
        <f>IFERROR(IF(#REF!="",0,#REF!),0)</f>
        <v>0</v>
      </c>
      <c r="O1082">
        <f>IFERROR(IF(#REF!="",0,#REF!+1),0)</f>
        <v>0</v>
      </c>
      <c r="P1082">
        <f>IFERROR(IF(#REF!="",0,#REF!),0)</f>
        <v>0</v>
      </c>
      <c r="Q1082">
        <f>IFERROR(IF(#REF!="",0,#REF!+1),0)</f>
        <v>0</v>
      </c>
      <c r="R1082">
        <f>IFERROR(IF(#REF!="",0,#REF!),0)</f>
        <v>0</v>
      </c>
    </row>
    <row r="1083" spans="7:18" x14ac:dyDescent="0.3">
      <c r="G1083">
        <f t="shared" si="81"/>
        <v>0</v>
      </c>
      <c r="H1083">
        <f t="shared" si="82"/>
        <v>0</v>
      </c>
      <c r="I1083">
        <f t="shared" si="83"/>
        <v>0</v>
      </c>
      <c r="J1083">
        <f t="shared" si="84"/>
        <v>0</v>
      </c>
      <c r="K1083">
        <f t="shared" si="85"/>
        <v>0</v>
      </c>
      <c r="L1083">
        <f>IFERROR(IF(#REF!="",0,#REF!),0)</f>
        <v>0</v>
      </c>
      <c r="M1083">
        <f>IFERROR(IF(#REF!="",0,#REF!+1),0)</f>
        <v>0</v>
      </c>
      <c r="N1083">
        <f>IFERROR(IF(#REF!="",0,#REF!),0)</f>
        <v>0</v>
      </c>
      <c r="O1083">
        <f>IFERROR(IF(#REF!="",0,#REF!+1),0)</f>
        <v>0</v>
      </c>
      <c r="P1083">
        <f>IFERROR(IF(#REF!="",0,#REF!),0)</f>
        <v>0</v>
      </c>
      <c r="Q1083">
        <f>IFERROR(IF(#REF!="",0,#REF!+1),0)</f>
        <v>0</v>
      </c>
      <c r="R1083">
        <f>IFERROR(IF(#REF!="",0,#REF!),0)</f>
        <v>0</v>
      </c>
    </row>
    <row r="1084" spans="7:18" x14ac:dyDescent="0.3">
      <c r="G1084">
        <f t="shared" si="81"/>
        <v>0</v>
      </c>
      <c r="H1084">
        <f t="shared" si="82"/>
        <v>0</v>
      </c>
      <c r="I1084">
        <f t="shared" si="83"/>
        <v>0</v>
      </c>
      <c r="J1084">
        <f t="shared" si="84"/>
        <v>0</v>
      </c>
      <c r="K1084">
        <f t="shared" si="85"/>
        <v>0</v>
      </c>
      <c r="L1084">
        <f>IFERROR(IF(#REF!="",0,#REF!),0)</f>
        <v>0</v>
      </c>
      <c r="M1084">
        <f>IFERROR(IF(#REF!="",0,#REF!+1),0)</f>
        <v>0</v>
      </c>
      <c r="N1084">
        <f>IFERROR(IF(#REF!="",0,#REF!),0)</f>
        <v>0</v>
      </c>
      <c r="O1084">
        <f>IFERROR(IF(#REF!="",0,#REF!+1),0)</f>
        <v>0</v>
      </c>
      <c r="P1084">
        <f>IFERROR(IF(#REF!="",0,#REF!),0)</f>
        <v>0</v>
      </c>
      <c r="Q1084">
        <f>IFERROR(IF(#REF!="",0,#REF!+1),0)</f>
        <v>0</v>
      </c>
      <c r="R1084">
        <f>IFERROR(IF(#REF!="",0,#REF!),0)</f>
        <v>0</v>
      </c>
    </row>
    <row r="1085" spans="7:18" x14ac:dyDescent="0.3">
      <c r="G1085">
        <f t="shared" si="81"/>
        <v>0</v>
      </c>
      <c r="H1085">
        <f t="shared" si="82"/>
        <v>0</v>
      </c>
      <c r="I1085">
        <f t="shared" si="83"/>
        <v>0</v>
      </c>
      <c r="J1085">
        <f t="shared" si="84"/>
        <v>0</v>
      </c>
      <c r="K1085">
        <f t="shared" si="85"/>
        <v>0</v>
      </c>
      <c r="L1085">
        <f>IFERROR(IF(#REF!="",0,#REF!),0)</f>
        <v>0</v>
      </c>
      <c r="M1085">
        <f>IFERROR(IF(#REF!="",0,#REF!+1),0)</f>
        <v>0</v>
      </c>
      <c r="N1085">
        <f>IFERROR(IF(#REF!="",0,#REF!),0)</f>
        <v>0</v>
      </c>
      <c r="O1085">
        <f>IFERROR(IF(#REF!="",0,#REF!+1),0)</f>
        <v>0</v>
      </c>
      <c r="P1085">
        <f>IFERROR(IF(#REF!="",0,#REF!),0)</f>
        <v>0</v>
      </c>
      <c r="Q1085">
        <f>IFERROR(IF(#REF!="",0,#REF!+1),0)</f>
        <v>0</v>
      </c>
      <c r="R1085">
        <f>IFERROR(IF(#REF!="",0,#REF!),0)</f>
        <v>0</v>
      </c>
    </row>
    <row r="1086" spans="7:18" x14ac:dyDescent="0.3">
      <c r="G1086">
        <f t="shared" si="81"/>
        <v>0</v>
      </c>
      <c r="H1086">
        <f t="shared" si="82"/>
        <v>0</v>
      </c>
      <c r="I1086">
        <f t="shared" si="83"/>
        <v>0</v>
      </c>
      <c r="J1086">
        <f t="shared" si="84"/>
        <v>0</v>
      </c>
      <c r="K1086">
        <f t="shared" si="85"/>
        <v>0</v>
      </c>
      <c r="L1086">
        <f>IFERROR(IF(#REF!="",0,#REF!),0)</f>
        <v>0</v>
      </c>
      <c r="M1086">
        <f>IFERROR(IF(#REF!="",0,#REF!+1),0)</f>
        <v>0</v>
      </c>
      <c r="N1086">
        <f>IFERROR(IF(#REF!="",0,#REF!),0)</f>
        <v>0</v>
      </c>
      <c r="O1086">
        <f>IFERROR(IF(#REF!="",0,#REF!+1),0)</f>
        <v>0</v>
      </c>
      <c r="P1086">
        <f>IFERROR(IF(#REF!="",0,#REF!),0)</f>
        <v>0</v>
      </c>
      <c r="Q1086">
        <f>IFERROR(IF(#REF!="",0,#REF!+1),0)</f>
        <v>0</v>
      </c>
      <c r="R1086">
        <f>IFERROR(IF(#REF!="",0,#REF!),0)</f>
        <v>0</v>
      </c>
    </row>
    <row r="1087" spans="7:18" x14ac:dyDescent="0.3">
      <c r="G1087">
        <f t="shared" si="81"/>
        <v>0</v>
      </c>
      <c r="H1087">
        <f t="shared" si="82"/>
        <v>0</v>
      </c>
      <c r="I1087">
        <f t="shared" si="83"/>
        <v>0</v>
      </c>
      <c r="J1087">
        <f t="shared" si="84"/>
        <v>0</v>
      </c>
      <c r="K1087">
        <f t="shared" si="85"/>
        <v>0</v>
      </c>
      <c r="L1087">
        <f>IFERROR(IF(#REF!="",0,#REF!),0)</f>
        <v>0</v>
      </c>
      <c r="M1087">
        <f>IFERROR(IF(#REF!="",0,#REF!+1),0)</f>
        <v>0</v>
      </c>
      <c r="N1087">
        <f>IFERROR(IF(#REF!="",0,#REF!),0)</f>
        <v>0</v>
      </c>
      <c r="O1087">
        <f>IFERROR(IF(#REF!="",0,#REF!+1),0)</f>
        <v>0</v>
      </c>
      <c r="P1087">
        <f>IFERROR(IF(#REF!="",0,#REF!),0)</f>
        <v>0</v>
      </c>
      <c r="Q1087">
        <f>IFERROR(IF(#REF!="",0,#REF!+1),0)</f>
        <v>0</v>
      </c>
      <c r="R1087">
        <f>IFERROR(IF(#REF!="",0,#REF!),0)</f>
        <v>0</v>
      </c>
    </row>
    <row r="1088" spans="7:18" x14ac:dyDescent="0.3">
      <c r="G1088">
        <f t="shared" si="81"/>
        <v>0</v>
      </c>
      <c r="H1088">
        <f t="shared" si="82"/>
        <v>0</v>
      </c>
      <c r="I1088">
        <f t="shared" si="83"/>
        <v>0</v>
      </c>
      <c r="J1088">
        <f t="shared" si="84"/>
        <v>0</v>
      </c>
      <c r="K1088">
        <f t="shared" si="85"/>
        <v>0</v>
      </c>
      <c r="L1088">
        <f>IFERROR(IF(#REF!="",0,#REF!),0)</f>
        <v>0</v>
      </c>
      <c r="M1088">
        <f>IFERROR(IF(#REF!="",0,#REF!+1),0)</f>
        <v>0</v>
      </c>
      <c r="N1088">
        <f>IFERROR(IF(#REF!="",0,#REF!),0)</f>
        <v>0</v>
      </c>
      <c r="O1088">
        <f>IFERROR(IF(#REF!="",0,#REF!+1),0)</f>
        <v>0</v>
      </c>
      <c r="P1088">
        <f>IFERROR(IF(#REF!="",0,#REF!),0)</f>
        <v>0</v>
      </c>
      <c r="Q1088">
        <f>IFERROR(IF(#REF!="",0,#REF!+1),0)</f>
        <v>0</v>
      </c>
      <c r="R1088">
        <f>IFERROR(IF(#REF!="",0,#REF!),0)</f>
        <v>0</v>
      </c>
    </row>
    <row r="1089" spans="7:18" x14ac:dyDescent="0.3">
      <c r="G1089">
        <f t="shared" si="81"/>
        <v>0</v>
      </c>
      <c r="H1089">
        <f t="shared" si="82"/>
        <v>0</v>
      </c>
      <c r="I1089">
        <f t="shared" si="83"/>
        <v>0</v>
      </c>
      <c r="J1089">
        <f t="shared" si="84"/>
        <v>0</v>
      </c>
      <c r="K1089">
        <f t="shared" si="85"/>
        <v>0</v>
      </c>
      <c r="L1089">
        <f>IFERROR(IF(#REF!="",0,#REF!),0)</f>
        <v>0</v>
      </c>
      <c r="M1089">
        <f>IFERROR(IF(#REF!="",0,#REF!+1),0)</f>
        <v>0</v>
      </c>
      <c r="N1089">
        <f>IFERROR(IF(#REF!="",0,#REF!),0)</f>
        <v>0</v>
      </c>
      <c r="O1089">
        <f>IFERROR(IF(#REF!="",0,#REF!+1),0)</f>
        <v>0</v>
      </c>
      <c r="P1089">
        <f>IFERROR(IF(#REF!="",0,#REF!),0)</f>
        <v>0</v>
      </c>
      <c r="Q1089">
        <f>IFERROR(IF(#REF!="",0,#REF!+1),0)</f>
        <v>0</v>
      </c>
      <c r="R1089">
        <f>IFERROR(IF(#REF!="",0,#REF!),0)</f>
        <v>0</v>
      </c>
    </row>
    <row r="1090" spans="7:18" x14ac:dyDescent="0.3">
      <c r="G1090">
        <f t="shared" si="81"/>
        <v>0</v>
      </c>
      <c r="H1090">
        <f t="shared" si="82"/>
        <v>0</v>
      </c>
      <c r="I1090">
        <f t="shared" si="83"/>
        <v>0</v>
      </c>
      <c r="J1090">
        <f t="shared" si="84"/>
        <v>0</v>
      </c>
      <c r="K1090">
        <f t="shared" si="85"/>
        <v>0</v>
      </c>
      <c r="L1090">
        <f>IFERROR(IF(#REF!="",0,#REF!),0)</f>
        <v>0</v>
      </c>
      <c r="M1090">
        <f>IFERROR(IF(#REF!="",0,#REF!+1),0)</f>
        <v>0</v>
      </c>
      <c r="N1090">
        <f>IFERROR(IF(#REF!="",0,#REF!),0)</f>
        <v>0</v>
      </c>
      <c r="O1090">
        <f>IFERROR(IF(#REF!="",0,#REF!+1),0)</f>
        <v>0</v>
      </c>
      <c r="P1090">
        <f>IFERROR(IF(#REF!="",0,#REF!),0)</f>
        <v>0</v>
      </c>
      <c r="Q1090">
        <f>IFERROR(IF(#REF!="",0,#REF!+1),0)</f>
        <v>0</v>
      </c>
      <c r="R1090">
        <f>IFERROR(IF(#REF!="",0,#REF!),0)</f>
        <v>0</v>
      </c>
    </row>
    <row r="1091" spans="7:18" x14ac:dyDescent="0.3">
      <c r="G1091">
        <f t="shared" si="81"/>
        <v>0</v>
      </c>
      <c r="H1091">
        <f t="shared" si="82"/>
        <v>0</v>
      </c>
      <c r="I1091">
        <f t="shared" si="83"/>
        <v>0</v>
      </c>
      <c r="J1091">
        <f t="shared" si="84"/>
        <v>0</v>
      </c>
      <c r="K1091">
        <f t="shared" si="85"/>
        <v>0</v>
      </c>
      <c r="L1091">
        <f>IFERROR(IF(#REF!="",0,#REF!),0)</f>
        <v>0</v>
      </c>
      <c r="M1091">
        <f>IFERROR(IF(#REF!="",0,#REF!+1),0)</f>
        <v>0</v>
      </c>
      <c r="N1091">
        <f>IFERROR(IF(#REF!="",0,#REF!),0)</f>
        <v>0</v>
      </c>
      <c r="O1091">
        <f>IFERROR(IF(#REF!="",0,#REF!+1),0)</f>
        <v>0</v>
      </c>
      <c r="P1091">
        <f>IFERROR(IF(#REF!="",0,#REF!),0)</f>
        <v>0</v>
      </c>
      <c r="Q1091">
        <f>IFERROR(IF(#REF!="",0,#REF!+1),0)</f>
        <v>0</v>
      </c>
      <c r="R1091">
        <f>IFERROR(IF(#REF!="",0,#REF!),0)</f>
        <v>0</v>
      </c>
    </row>
    <row r="1092" spans="7:18" x14ac:dyDescent="0.3">
      <c r="G1092">
        <f t="shared" si="81"/>
        <v>0</v>
      </c>
      <c r="H1092">
        <f t="shared" si="82"/>
        <v>0</v>
      </c>
      <c r="I1092">
        <f t="shared" si="83"/>
        <v>0</v>
      </c>
      <c r="J1092">
        <f t="shared" si="84"/>
        <v>0</v>
      </c>
      <c r="K1092">
        <f t="shared" si="85"/>
        <v>0</v>
      </c>
      <c r="L1092">
        <f>IFERROR(IF(#REF!="",0,#REF!),0)</f>
        <v>0</v>
      </c>
      <c r="M1092">
        <f>IFERROR(IF(#REF!="",0,#REF!+1),0)</f>
        <v>0</v>
      </c>
      <c r="N1092">
        <f>IFERROR(IF(#REF!="",0,#REF!),0)</f>
        <v>0</v>
      </c>
      <c r="O1092">
        <f>IFERROR(IF(#REF!="",0,#REF!+1),0)</f>
        <v>0</v>
      </c>
      <c r="P1092">
        <f>IFERROR(IF(#REF!="",0,#REF!),0)</f>
        <v>0</v>
      </c>
      <c r="Q1092">
        <f>IFERROR(IF(#REF!="",0,#REF!+1),0)</f>
        <v>0</v>
      </c>
      <c r="R1092">
        <f>IFERROR(IF(#REF!="",0,#REF!),0)</f>
        <v>0</v>
      </c>
    </row>
    <row r="1093" spans="7:18" x14ac:dyDescent="0.3">
      <c r="G1093">
        <f t="shared" si="81"/>
        <v>0</v>
      </c>
      <c r="H1093">
        <f t="shared" si="82"/>
        <v>0</v>
      </c>
      <c r="I1093">
        <f t="shared" si="83"/>
        <v>0</v>
      </c>
      <c r="J1093">
        <f t="shared" si="84"/>
        <v>0</v>
      </c>
      <c r="K1093">
        <f t="shared" si="85"/>
        <v>0</v>
      </c>
      <c r="L1093">
        <f>IFERROR(IF(#REF!="",0,#REF!),0)</f>
        <v>0</v>
      </c>
      <c r="M1093">
        <f>IFERROR(IF(#REF!="",0,#REF!+1),0)</f>
        <v>0</v>
      </c>
      <c r="N1093">
        <f>IFERROR(IF(#REF!="",0,#REF!),0)</f>
        <v>0</v>
      </c>
      <c r="O1093">
        <f>IFERROR(IF(#REF!="",0,#REF!+1),0)</f>
        <v>0</v>
      </c>
      <c r="P1093">
        <f>IFERROR(IF(#REF!="",0,#REF!),0)</f>
        <v>0</v>
      </c>
      <c r="Q1093">
        <f>IFERROR(IF(#REF!="",0,#REF!+1),0)</f>
        <v>0</v>
      </c>
      <c r="R1093">
        <f>IFERROR(IF(#REF!="",0,#REF!),0)</f>
        <v>0</v>
      </c>
    </row>
    <row r="1094" spans="7:18" x14ac:dyDescent="0.3">
      <c r="G1094">
        <f t="shared" si="81"/>
        <v>0</v>
      </c>
      <c r="H1094">
        <f t="shared" si="82"/>
        <v>0</v>
      </c>
      <c r="I1094">
        <f t="shared" si="83"/>
        <v>0</v>
      </c>
      <c r="J1094">
        <f t="shared" si="84"/>
        <v>0</v>
      </c>
      <c r="K1094">
        <f t="shared" si="85"/>
        <v>0</v>
      </c>
      <c r="L1094">
        <f>IFERROR(IF(#REF!="",0,#REF!),0)</f>
        <v>0</v>
      </c>
      <c r="M1094">
        <f>IFERROR(IF(#REF!="",0,#REF!+1),0)</f>
        <v>0</v>
      </c>
      <c r="N1094">
        <f>IFERROR(IF(#REF!="",0,#REF!),0)</f>
        <v>0</v>
      </c>
      <c r="O1094">
        <f>IFERROR(IF(#REF!="",0,#REF!+1),0)</f>
        <v>0</v>
      </c>
      <c r="P1094">
        <f>IFERROR(IF(#REF!="",0,#REF!),0)</f>
        <v>0</v>
      </c>
      <c r="Q1094">
        <f>IFERROR(IF(#REF!="",0,#REF!+1),0)</f>
        <v>0</v>
      </c>
      <c r="R1094">
        <f>IFERROR(IF(#REF!="",0,#REF!),0)</f>
        <v>0</v>
      </c>
    </row>
    <row r="1095" spans="7:18" x14ac:dyDescent="0.3">
      <c r="G1095">
        <f t="shared" si="81"/>
        <v>0</v>
      </c>
      <c r="H1095">
        <f t="shared" si="82"/>
        <v>0</v>
      </c>
      <c r="I1095">
        <f t="shared" si="83"/>
        <v>0</v>
      </c>
      <c r="J1095">
        <f t="shared" si="84"/>
        <v>0</v>
      </c>
      <c r="K1095">
        <f t="shared" si="85"/>
        <v>0</v>
      </c>
      <c r="L1095">
        <f>IFERROR(IF(#REF!="",0,#REF!),0)</f>
        <v>0</v>
      </c>
      <c r="M1095">
        <f>IFERROR(IF(#REF!="",0,#REF!+1),0)</f>
        <v>0</v>
      </c>
      <c r="N1095">
        <f>IFERROR(IF(#REF!="",0,#REF!),0)</f>
        <v>0</v>
      </c>
      <c r="O1095">
        <f>IFERROR(IF(#REF!="",0,#REF!+1),0)</f>
        <v>0</v>
      </c>
      <c r="P1095">
        <f>IFERROR(IF(#REF!="",0,#REF!),0)</f>
        <v>0</v>
      </c>
      <c r="Q1095">
        <f>IFERROR(IF(#REF!="",0,#REF!+1),0)</f>
        <v>0</v>
      </c>
      <c r="R1095">
        <f>IFERROR(IF(#REF!="",0,#REF!),0)</f>
        <v>0</v>
      </c>
    </row>
    <row r="1096" spans="7:18" x14ac:dyDescent="0.3">
      <c r="G1096">
        <f t="shared" si="81"/>
        <v>0</v>
      </c>
      <c r="H1096">
        <f t="shared" si="82"/>
        <v>0</v>
      </c>
      <c r="I1096">
        <f t="shared" si="83"/>
        <v>0</v>
      </c>
      <c r="J1096">
        <f t="shared" si="84"/>
        <v>0</v>
      </c>
      <c r="K1096">
        <f t="shared" si="85"/>
        <v>0</v>
      </c>
      <c r="L1096">
        <f>IFERROR(IF(#REF!="",0,#REF!),0)</f>
        <v>0</v>
      </c>
      <c r="M1096">
        <f>IFERROR(IF(#REF!="",0,#REF!+1),0)</f>
        <v>0</v>
      </c>
      <c r="N1096">
        <f>IFERROR(IF(#REF!="",0,#REF!),0)</f>
        <v>0</v>
      </c>
      <c r="O1096">
        <f>IFERROR(IF(#REF!="",0,#REF!+1),0)</f>
        <v>0</v>
      </c>
      <c r="P1096">
        <f>IFERROR(IF(#REF!="",0,#REF!),0)</f>
        <v>0</v>
      </c>
      <c r="Q1096">
        <f>IFERROR(IF(#REF!="",0,#REF!+1),0)</f>
        <v>0</v>
      </c>
      <c r="R1096">
        <f>IFERROR(IF(#REF!="",0,#REF!),0)</f>
        <v>0</v>
      </c>
    </row>
    <row r="1097" spans="7:18" x14ac:dyDescent="0.3">
      <c r="G1097">
        <f t="shared" ref="G1097:G1160" si="86">IFERROR(IF(B1097="",0,B1097),0)</f>
        <v>0</v>
      </c>
      <c r="H1097">
        <f t="shared" ref="H1097:H1160" si="87">IFERROR(IF(C1097="",0,C1097),0)</f>
        <v>0</v>
      </c>
      <c r="I1097">
        <f t="shared" ref="I1097:I1160" si="88">IFERROR(IF(D1097="",0,D1097),0)</f>
        <v>0</v>
      </c>
      <c r="J1097">
        <f t="shared" ref="J1097:J1160" si="89">IFERROR(IF(E1097="",0,E1097),0)</f>
        <v>0</v>
      </c>
      <c r="K1097">
        <f t="shared" ref="K1097:K1160" si="90">IFERROR(IF(F1097="",0,F1097+1),0)</f>
        <v>0</v>
      </c>
      <c r="L1097">
        <f>IFERROR(IF(#REF!="",0,#REF!),0)</f>
        <v>0</v>
      </c>
      <c r="M1097">
        <f>IFERROR(IF(#REF!="",0,#REF!+1),0)</f>
        <v>0</v>
      </c>
      <c r="N1097">
        <f>IFERROR(IF(#REF!="",0,#REF!),0)</f>
        <v>0</v>
      </c>
      <c r="O1097">
        <f>IFERROR(IF(#REF!="",0,#REF!+1),0)</f>
        <v>0</v>
      </c>
      <c r="P1097">
        <f>IFERROR(IF(#REF!="",0,#REF!),0)</f>
        <v>0</v>
      </c>
      <c r="Q1097">
        <f>IFERROR(IF(#REF!="",0,#REF!+1),0)</f>
        <v>0</v>
      </c>
      <c r="R1097">
        <f>IFERROR(IF(#REF!="",0,#REF!),0)</f>
        <v>0</v>
      </c>
    </row>
    <row r="1098" spans="7:18" x14ac:dyDescent="0.3">
      <c r="G1098">
        <f t="shared" si="86"/>
        <v>0</v>
      </c>
      <c r="H1098">
        <f t="shared" si="87"/>
        <v>0</v>
      </c>
      <c r="I1098">
        <f t="shared" si="88"/>
        <v>0</v>
      </c>
      <c r="J1098">
        <f t="shared" si="89"/>
        <v>0</v>
      </c>
      <c r="K1098">
        <f t="shared" si="90"/>
        <v>0</v>
      </c>
      <c r="L1098">
        <f>IFERROR(IF(#REF!="",0,#REF!),0)</f>
        <v>0</v>
      </c>
      <c r="M1098">
        <f>IFERROR(IF(#REF!="",0,#REF!+1),0)</f>
        <v>0</v>
      </c>
      <c r="N1098">
        <f>IFERROR(IF(#REF!="",0,#REF!),0)</f>
        <v>0</v>
      </c>
      <c r="O1098">
        <f>IFERROR(IF(#REF!="",0,#REF!+1),0)</f>
        <v>0</v>
      </c>
      <c r="P1098">
        <f>IFERROR(IF(#REF!="",0,#REF!),0)</f>
        <v>0</v>
      </c>
      <c r="Q1098">
        <f>IFERROR(IF(#REF!="",0,#REF!+1),0)</f>
        <v>0</v>
      </c>
      <c r="R1098">
        <f>IFERROR(IF(#REF!="",0,#REF!),0)</f>
        <v>0</v>
      </c>
    </row>
    <row r="1099" spans="7:18" x14ac:dyDescent="0.3">
      <c r="G1099">
        <f t="shared" si="86"/>
        <v>0</v>
      </c>
      <c r="H1099">
        <f t="shared" si="87"/>
        <v>0</v>
      </c>
      <c r="I1099">
        <f t="shared" si="88"/>
        <v>0</v>
      </c>
      <c r="J1099">
        <f t="shared" si="89"/>
        <v>0</v>
      </c>
      <c r="K1099">
        <f t="shared" si="90"/>
        <v>0</v>
      </c>
      <c r="L1099">
        <f>IFERROR(IF(#REF!="",0,#REF!),0)</f>
        <v>0</v>
      </c>
      <c r="M1099">
        <f>IFERROR(IF(#REF!="",0,#REF!+1),0)</f>
        <v>0</v>
      </c>
      <c r="N1099">
        <f>IFERROR(IF(#REF!="",0,#REF!),0)</f>
        <v>0</v>
      </c>
      <c r="O1099">
        <f>IFERROR(IF(#REF!="",0,#REF!+1),0)</f>
        <v>0</v>
      </c>
      <c r="P1099">
        <f>IFERROR(IF(#REF!="",0,#REF!),0)</f>
        <v>0</v>
      </c>
      <c r="Q1099">
        <f>IFERROR(IF(#REF!="",0,#REF!+1),0)</f>
        <v>0</v>
      </c>
      <c r="R1099">
        <f>IFERROR(IF(#REF!="",0,#REF!),0)</f>
        <v>0</v>
      </c>
    </row>
    <row r="1100" spans="7:18" x14ac:dyDescent="0.3">
      <c r="G1100">
        <f t="shared" si="86"/>
        <v>0</v>
      </c>
      <c r="H1100">
        <f t="shared" si="87"/>
        <v>0</v>
      </c>
      <c r="I1100">
        <f t="shared" si="88"/>
        <v>0</v>
      </c>
      <c r="J1100">
        <f t="shared" si="89"/>
        <v>0</v>
      </c>
      <c r="K1100">
        <f t="shared" si="90"/>
        <v>0</v>
      </c>
      <c r="L1100">
        <f>IFERROR(IF(#REF!="",0,#REF!),0)</f>
        <v>0</v>
      </c>
      <c r="M1100">
        <f>IFERROR(IF(#REF!="",0,#REF!+1),0)</f>
        <v>0</v>
      </c>
      <c r="N1100">
        <f>IFERROR(IF(#REF!="",0,#REF!),0)</f>
        <v>0</v>
      </c>
      <c r="O1100">
        <f>IFERROR(IF(#REF!="",0,#REF!+1),0)</f>
        <v>0</v>
      </c>
      <c r="P1100">
        <f>IFERROR(IF(#REF!="",0,#REF!),0)</f>
        <v>0</v>
      </c>
      <c r="Q1100">
        <f>IFERROR(IF(#REF!="",0,#REF!+1),0)</f>
        <v>0</v>
      </c>
      <c r="R1100">
        <f>IFERROR(IF(#REF!="",0,#REF!),0)</f>
        <v>0</v>
      </c>
    </row>
    <row r="1101" spans="7:18" x14ac:dyDescent="0.3">
      <c r="G1101">
        <f t="shared" si="86"/>
        <v>0</v>
      </c>
      <c r="H1101">
        <f t="shared" si="87"/>
        <v>0</v>
      </c>
      <c r="I1101">
        <f t="shared" si="88"/>
        <v>0</v>
      </c>
      <c r="J1101">
        <f t="shared" si="89"/>
        <v>0</v>
      </c>
      <c r="K1101">
        <f t="shared" si="90"/>
        <v>0</v>
      </c>
      <c r="L1101">
        <f>IFERROR(IF(#REF!="",0,#REF!),0)</f>
        <v>0</v>
      </c>
      <c r="M1101">
        <f>IFERROR(IF(#REF!="",0,#REF!+1),0)</f>
        <v>0</v>
      </c>
      <c r="N1101">
        <f>IFERROR(IF(#REF!="",0,#REF!),0)</f>
        <v>0</v>
      </c>
      <c r="O1101">
        <f>IFERROR(IF(#REF!="",0,#REF!+1),0)</f>
        <v>0</v>
      </c>
      <c r="P1101">
        <f>IFERROR(IF(#REF!="",0,#REF!),0)</f>
        <v>0</v>
      </c>
      <c r="Q1101">
        <f>IFERROR(IF(#REF!="",0,#REF!+1),0)</f>
        <v>0</v>
      </c>
      <c r="R1101">
        <f>IFERROR(IF(#REF!="",0,#REF!),0)</f>
        <v>0</v>
      </c>
    </row>
    <row r="1102" spans="7:18" x14ac:dyDescent="0.3">
      <c r="G1102">
        <f t="shared" si="86"/>
        <v>0</v>
      </c>
      <c r="H1102">
        <f t="shared" si="87"/>
        <v>0</v>
      </c>
      <c r="I1102">
        <f t="shared" si="88"/>
        <v>0</v>
      </c>
      <c r="J1102">
        <f t="shared" si="89"/>
        <v>0</v>
      </c>
      <c r="K1102">
        <f t="shared" si="90"/>
        <v>0</v>
      </c>
      <c r="L1102">
        <f>IFERROR(IF(#REF!="",0,#REF!),0)</f>
        <v>0</v>
      </c>
      <c r="M1102">
        <f>IFERROR(IF(#REF!="",0,#REF!+1),0)</f>
        <v>0</v>
      </c>
      <c r="N1102">
        <f>IFERROR(IF(#REF!="",0,#REF!),0)</f>
        <v>0</v>
      </c>
      <c r="O1102">
        <f>IFERROR(IF(#REF!="",0,#REF!+1),0)</f>
        <v>0</v>
      </c>
      <c r="P1102">
        <f>IFERROR(IF(#REF!="",0,#REF!),0)</f>
        <v>0</v>
      </c>
      <c r="Q1102">
        <f>IFERROR(IF(#REF!="",0,#REF!+1),0)</f>
        <v>0</v>
      </c>
      <c r="R1102">
        <f>IFERROR(IF(#REF!="",0,#REF!),0)</f>
        <v>0</v>
      </c>
    </row>
    <row r="1103" spans="7:18" x14ac:dyDescent="0.3">
      <c r="G1103">
        <f t="shared" si="86"/>
        <v>0</v>
      </c>
      <c r="H1103">
        <f t="shared" si="87"/>
        <v>0</v>
      </c>
      <c r="I1103">
        <f t="shared" si="88"/>
        <v>0</v>
      </c>
      <c r="J1103">
        <f t="shared" si="89"/>
        <v>0</v>
      </c>
      <c r="K1103">
        <f t="shared" si="90"/>
        <v>0</v>
      </c>
      <c r="L1103">
        <f>IFERROR(IF(#REF!="",0,#REF!),0)</f>
        <v>0</v>
      </c>
      <c r="M1103">
        <f>IFERROR(IF(#REF!="",0,#REF!+1),0)</f>
        <v>0</v>
      </c>
      <c r="N1103">
        <f>IFERROR(IF(#REF!="",0,#REF!),0)</f>
        <v>0</v>
      </c>
      <c r="O1103">
        <f>IFERROR(IF(#REF!="",0,#REF!+1),0)</f>
        <v>0</v>
      </c>
      <c r="P1103">
        <f>IFERROR(IF(#REF!="",0,#REF!),0)</f>
        <v>0</v>
      </c>
      <c r="Q1103">
        <f>IFERROR(IF(#REF!="",0,#REF!+1),0)</f>
        <v>0</v>
      </c>
      <c r="R1103">
        <f>IFERROR(IF(#REF!="",0,#REF!),0)</f>
        <v>0</v>
      </c>
    </row>
    <row r="1104" spans="7:18" x14ac:dyDescent="0.3">
      <c r="G1104">
        <f t="shared" si="86"/>
        <v>0</v>
      </c>
      <c r="H1104">
        <f t="shared" si="87"/>
        <v>0</v>
      </c>
      <c r="I1104">
        <f t="shared" si="88"/>
        <v>0</v>
      </c>
      <c r="J1104">
        <f t="shared" si="89"/>
        <v>0</v>
      </c>
      <c r="K1104">
        <f t="shared" si="90"/>
        <v>0</v>
      </c>
      <c r="L1104">
        <f>IFERROR(IF(#REF!="",0,#REF!),0)</f>
        <v>0</v>
      </c>
      <c r="M1104">
        <f>IFERROR(IF(#REF!="",0,#REF!+1),0)</f>
        <v>0</v>
      </c>
      <c r="N1104">
        <f>IFERROR(IF(#REF!="",0,#REF!),0)</f>
        <v>0</v>
      </c>
      <c r="O1104">
        <f>IFERROR(IF(#REF!="",0,#REF!+1),0)</f>
        <v>0</v>
      </c>
      <c r="P1104">
        <f>IFERROR(IF(#REF!="",0,#REF!),0)</f>
        <v>0</v>
      </c>
      <c r="Q1104">
        <f>IFERROR(IF(#REF!="",0,#REF!+1),0)</f>
        <v>0</v>
      </c>
      <c r="R1104">
        <f>IFERROR(IF(#REF!="",0,#REF!),0)</f>
        <v>0</v>
      </c>
    </row>
    <row r="1105" spans="7:18" x14ac:dyDescent="0.3">
      <c r="G1105">
        <f t="shared" si="86"/>
        <v>0</v>
      </c>
      <c r="H1105">
        <f t="shared" si="87"/>
        <v>0</v>
      </c>
      <c r="I1105">
        <f t="shared" si="88"/>
        <v>0</v>
      </c>
      <c r="J1105">
        <f t="shared" si="89"/>
        <v>0</v>
      </c>
      <c r="K1105">
        <f t="shared" si="90"/>
        <v>0</v>
      </c>
      <c r="L1105">
        <f>IFERROR(IF(#REF!="",0,#REF!),0)</f>
        <v>0</v>
      </c>
      <c r="M1105">
        <f>IFERROR(IF(#REF!="",0,#REF!+1),0)</f>
        <v>0</v>
      </c>
      <c r="N1105">
        <f>IFERROR(IF(#REF!="",0,#REF!),0)</f>
        <v>0</v>
      </c>
      <c r="O1105">
        <f>IFERROR(IF(#REF!="",0,#REF!+1),0)</f>
        <v>0</v>
      </c>
      <c r="P1105">
        <f>IFERROR(IF(#REF!="",0,#REF!),0)</f>
        <v>0</v>
      </c>
      <c r="Q1105">
        <f>IFERROR(IF(#REF!="",0,#REF!+1),0)</f>
        <v>0</v>
      </c>
      <c r="R1105">
        <f>IFERROR(IF(#REF!="",0,#REF!),0)</f>
        <v>0</v>
      </c>
    </row>
    <row r="1106" spans="7:18" x14ac:dyDescent="0.3">
      <c r="G1106">
        <f t="shared" si="86"/>
        <v>0</v>
      </c>
      <c r="H1106">
        <f t="shared" si="87"/>
        <v>0</v>
      </c>
      <c r="I1106">
        <f t="shared" si="88"/>
        <v>0</v>
      </c>
      <c r="J1106">
        <f t="shared" si="89"/>
        <v>0</v>
      </c>
      <c r="K1106">
        <f t="shared" si="90"/>
        <v>0</v>
      </c>
      <c r="L1106">
        <f>IFERROR(IF(#REF!="",0,#REF!),0)</f>
        <v>0</v>
      </c>
      <c r="M1106">
        <f>IFERROR(IF(#REF!="",0,#REF!+1),0)</f>
        <v>0</v>
      </c>
      <c r="N1106">
        <f>IFERROR(IF(#REF!="",0,#REF!),0)</f>
        <v>0</v>
      </c>
      <c r="O1106">
        <f>IFERROR(IF(#REF!="",0,#REF!+1),0)</f>
        <v>0</v>
      </c>
      <c r="P1106">
        <f>IFERROR(IF(#REF!="",0,#REF!),0)</f>
        <v>0</v>
      </c>
      <c r="Q1106">
        <f>IFERROR(IF(#REF!="",0,#REF!+1),0)</f>
        <v>0</v>
      </c>
      <c r="R1106">
        <f>IFERROR(IF(#REF!="",0,#REF!),0)</f>
        <v>0</v>
      </c>
    </row>
    <row r="1107" spans="7:18" x14ac:dyDescent="0.3">
      <c r="G1107">
        <f t="shared" si="86"/>
        <v>0</v>
      </c>
      <c r="H1107">
        <f t="shared" si="87"/>
        <v>0</v>
      </c>
      <c r="I1107">
        <f t="shared" si="88"/>
        <v>0</v>
      </c>
      <c r="J1107">
        <f t="shared" si="89"/>
        <v>0</v>
      </c>
      <c r="K1107">
        <f t="shared" si="90"/>
        <v>0</v>
      </c>
      <c r="L1107">
        <f>IFERROR(IF(#REF!="",0,#REF!),0)</f>
        <v>0</v>
      </c>
      <c r="M1107">
        <f>IFERROR(IF(#REF!="",0,#REF!+1),0)</f>
        <v>0</v>
      </c>
      <c r="N1107">
        <f>IFERROR(IF(#REF!="",0,#REF!),0)</f>
        <v>0</v>
      </c>
      <c r="O1107">
        <f>IFERROR(IF(#REF!="",0,#REF!+1),0)</f>
        <v>0</v>
      </c>
      <c r="P1107">
        <f>IFERROR(IF(#REF!="",0,#REF!),0)</f>
        <v>0</v>
      </c>
      <c r="Q1107">
        <f>IFERROR(IF(#REF!="",0,#REF!+1),0)</f>
        <v>0</v>
      </c>
      <c r="R1107">
        <f>IFERROR(IF(#REF!="",0,#REF!),0)</f>
        <v>0</v>
      </c>
    </row>
    <row r="1108" spans="7:18" x14ac:dyDescent="0.3">
      <c r="G1108">
        <f t="shared" si="86"/>
        <v>0</v>
      </c>
      <c r="H1108">
        <f t="shared" si="87"/>
        <v>0</v>
      </c>
      <c r="I1108">
        <f t="shared" si="88"/>
        <v>0</v>
      </c>
      <c r="J1108">
        <f t="shared" si="89"/>
        <v>0</v>
      </c>
      <c r="K1108">
        <f t="shared" si="90"/>
        <v>0</v>
      </c>
      <c r="L1108">
        <f>IFERROR(IF(#REF!="",0,#REF!),0)</f>
        <v>0</v>
      </c>
      <c r="M1108">
        <f>IFERROR(IF(#REF!="",0,#REF!+1),0)</f>
        <v>0</v>
      </c>
      <c r="N1108">
        <f>IFERROR(IF(#REF!="",0,#REF!),0)</f>
        <v>0</v>
      </c>
      <c r="O1108">
        <f>IFERROR(IF(#REF!="",0,#REF!+1),0)</f>
        <v>0</v>
      </c>
      <c r="P1108">
        <f>IFERROR(IF(#REF!="",0,#REF!),0)</f>
        <v>0</v>
      </c>
      <c r="Q1108">
        <f>IFERROR(IF(#REF!="",0,#REF!+1),0)</f>
        <v>0</v>
      </c>
      <c r="R1108">
        <f>IFERROR(IF(#REF!="",0,#REF!),0)</f>
        <v>0</v>
      </c>
    </row>
    <row r="1109" spans="7:18" x14ac:dyDescent="0.3">
      <c r="G1109">
        <f t="shared" si="86"/>
        <v>0</v>
      </c>
      <c r="H1109">
        <f t="shared" si="87"/>
        <v>0</v>
      </c>
      <c r="I1109">
        <f t="shared" si="88"/>
        <v>0</v>
      </c>
      <c r="J1109">
        <f t="shared" si="89"/>
        <v>0</v>
      </c>
      <c r="K1109">
        <f t="shared" si="90"/>
        <v>0</v>
      </c>
      <c r="L1109">
        <f>IFERROR(IF(#REF!="",0,#REF!),0)</f>
        <v>0</v>
      </c>
      <c r="M1109">
        <f>IFERROR(IF(#REF!="",0,#REF!+1),0)</f>
        <v>0</v>
      </c>
      <c r="N1109">
        <f>IFERROR(IF(#REF!="",0,#REF!),0)</f>
        <v>0</v>
      </c>
      <c r="O1109">
        <f>IFERROR(IF(#REF!="",0,#REF!+1),0)</f>
        <v>0</v>
      </c>
      <c r="P1109">
        <f>IFERROR(IF(#REF!="",0,#REF!),0)</f>
        <v>0</v>
      </c>
      <c r="Q1109">
        <f>IFERROR(IF(#REF!="",0,#REF!+1),0)</f>
        <v>0</v>
      </c>
      <c r="R1109">
        <f>IFERROR(IF(#REF!="",0,#REF!),0)</f>
        <v>0</v>
      </c>
    </row>
    <row r="1110" spans="7:18" x14ac:dyDescent="0.3">
      <c r="G1110">
        <f t="shared" si="86"/>
        <v>0</v>
      </c>
      <c r="H1110">
        <f t="shared" si="87"/>
        <v>0</v>
      </c>
      <c r="I1110">
        <f t="shared" si="88"/>
        <v>0</v>
      </c>
      <c r="J1110">
        <f t="shared" si="89"/>
        <v>0</v>
      </c>
      <c r="K1110">
        <f t="shared" si="90"/>
        <v>0</v>
      </c>
      <c r="L1110">
        <f>IFERROR(IF(#REF!="",0,#REF!),0)</f>
        <v>0</v>
      </c>
      <c r="M1110">
        <f>IFERROR(IF(#REF!="",0,#REF!+1),0)</f>
        <v>0</v>
      </c>
      <c r="N1110">
        <f>IFERROR(IF(#REF!="",0,#REF!),0)</f>
        <v>0</v>
      </c>
      <c r="O1110">
        <f>IFERROR(IF(#REF!="",0,#REF!+1),0)</f>
        <v>0</v>
      </c>
      <c r="P1110">
        <f>IFERROR(IF(#REF!="",0,#REF!),0)</f>
        <v>0</v>
      </c>
      <c r="Q1110">
        <f>IFERROR(IF(#REF!="",0,#REF!+1),0)</f>
        <v>0</v>
      </c>
      <c r="R1110">
        <f>IFERROR(IF(#REF!="",0,#REF!),0)</f>
        <v>0</v>
      </c>
    </row>
    <row r="1111" spans="7:18" x14ac:dyDescent="0.3">
      <c r="G1111">
        <f t="shared" si="86"/>
        <v>0</v>
      </c>
      <c r="H1111">
        <f t="shared" si="87"/>
        <v>0</v>
      </c>
      <c r="I1111">
        <f t="shared" si="88"/>
        <v>0</v>
      </c>
      <c r="J1111">
        <f t="shared" si="89"/>
        <v>0</v>
      </c>
      <c r="K1111">
        <f t="shared" si="90"/>
        <v>0</v>
      </c>
      <c r="L1111">
        <f>IFERROR(IF(#REF!="",0,#REF!),0)</f>
        <v>0</v>
      </c>
      <c r="M1111">
        <f>IFERROR(IF(#REF!="",0,#REF!+1),0)</f>
        <v>0</v>
      </c>
      <c r="N1111">
        <f>IFERROR(IF(#REF!="",0,#REF!),0)</f>
        <v>0</v>
      </c>
      <c r="O1111">
        <f>IFERROR(IF(#REF!="",0,#REF!+1),0)</f>
        <v>0</v>
      </c>
      <c r="P1111">
        <f>IFERROR(IF(#REF!="",0,#REF!),0)</f>
        <v>0</v>
      </c>
      <c r="Q1111">
        <f>IFERROR(IF(#REF!="",0,#REF!+1),0)</f>
        <v>0</v>
      </c>
      <c r="R1111">
        <f>IFERROR(IF(#REF!="",0,#REF!),0)</f>
        <v>0</v>
      </c>
    </row>
    <row r="1112" spans="7:18" x14ac:dyDescent="0.3">
      <c r="G1112">
        <f t="shared" si="86"/>
        <v>0</v>
      </c>
      <c r="H1112">
        <f t="shared" si="87"/>
        <v>0</v>
      </c>
      <c r="I1112">
        <f t="shared" si="88"/>
        <v>0</v>
      </c>
      <c r="J1112">
        <f t="shared" si="89"/>
        <v>0</v>
      </c>
      <c r="K1112">
        <f t="shared" si="90"/>
        <v>0</v>
      </c>
      <c r="L1112">
        <f>IFERROR(IF(#REF!="",0,#REF!),0)</f>
        <v>0</v>
      </c>
      <c r="M1112">
        <f>IFERROR(IF(#REF!="",0,#REF!+1),0)</f>
        <v>0</v>
      </c>
      <c r="N1112">
        <f>IFERROR(IF(#REF!="",0,#REF!),0)</f>
        <v>0</v>
      </c>
      <c r="O1112">
        <f>IFERROR(IF(#REF!="",0,#REF!+1),0)</f>
        <v>0</v>
      </c>
      <c r="P1112">
        <f>IFERROR(IF(#REF!="",0,#REF!),0)</f>
        <v>0</v>
      </c>
      <c r="Q1112">
        <f>IFERROR(IF(#REF!="",0,#REF!+1),0)</f>
        <v>0</v>
      </c>
      <c r="R1112">
        <f>IFERROR(IF(#REF!="",0,#REF!),0)</f>
        <v>0</v>
      </c>
    </row>
    <row r="1113" spans="7:18" x14ac:dyDescent="0.3">
      <c r="G1113">
        <f t="shared" si="86"/>
        <v>0</v>
      </c>
      <c r="H1113">
        <f t="shared" si="87"/>
        <v>0</v>
      </c>
      <c r="I1113">
        <f t="shared" si="88"/>
        <v>0</v>
      </c>
      <c r="J1113">
        <f t="shared" si="89"/>
        <v>0</v>
      </c>
      <c r="K1113">
        <f t="shared" si="90"/>
        <v>0</v>
      </c>
      <c r="L1113">
        <f>IFERROR(IF(#REF!="",0,#REF!),0)</f>
        <v>0</v>
      </c>
      <c r="M1113">
        <f>IFERROR(IF(#REF!="",0,#REF!+1),0)</f>
        <v>0</v>
      </c>
      <c r="N1113">
        <f>IFERROR(IF(#REF!="",0,#REF!),0)</f>
        <v>0</v>
      </c>
      <c r="O1113">
        <f>IFERROR(IF(#REF!="",0,#REF!+1),0)</f>
        <v>0</v>
      </c>
      <c r="P1113">
        <f>IFERROR(IF(#REF!="",0,#REF!),0)</f>
        <v>0</v>
      </c>
      <c r="Q1113">
        <f>IFERROR(IF(#REF!="",0,#REF!+1),0)</f>
        <v>0</v>
      </c>
      <c r="R1113">
        <f>IFERROR(IF(#REF!="",0,#REF!),0)</f>
        <v>0</v>
      </c>
    </row>
    <row r="1114" spans="7:18" x14ac:dyDescent="0.3">
      <c r="G1114">
        <f t="shared" si="86"/>
        <v>0</v>
      </c>
      <c r="H1114">
        <f t="shared" si="87"/>
        <v>0</v>
      </c>
      <c r="I1114">
        <f t="shared" si="88"/>
        <v>0</v>
      </c>
      <c r="J1114">
        <f t="shared" si="89"/>
        <v>0</v>
      </c>
      <c r="K1114">
        <f t="shared" si="90"/>
        <v>0</v>
      </c>
      <c r="L1114">
        <f>IFERROR(IF(#REF!="",0,#REF!),0)</f>
        <v>0</v>
      </c>
      <c r="M1114">
        <f>IFERROR(IF(#REF!="",0,#REF!+1),0)</f>
        <v>0</v>
      </c>
      <c r="N1114">
        <f>IFERROR(IF(#REF!="",0,#REF!),0)</f>
        <v>0</v>
      </c>
      <c r="O1114">
        <f>IFERROR(IF(#REF!="",0,#REF!+1),0)</f>
        <v>0</v>
      </c>
      <c r="P1114">
        <f>IFERROR(IF(#REF!="",0,#REF!),0)</f>
        <v>0</v>
      </c>
      <c r="Q1114">
        <f>IFERROR(IF(#REF!="",0,#REF!+1),0)</f>
        <v>0</v>
      </c>
      <c r="R1114">
        <f>IFERROR(IF(#REF!="",0,#REF!),0)</f>
        <v>0</v>
      </c>
    </row>
    <row r="1115" spans="7:18" x14ac:dyDescent="0.3">
      <c r="G1115">
        <f t="shared" si="86"/>
        <v>0</v>
      </c>
      <c r="H1115">
        <f t="shared" si="87"/>
        <v>0</v>
      </c>
      <c r="I1115">
        <f t="shared" si="88"/>
        <v>0</v>
      </c>
      <c r="J1115">
        <f t="shared" si="89"/>
        <v>0</v>
      </c>
      <c r="K1115">
        <f t="shared" si="90"/>
        <v>0</v>
      </c>
      <c r="L1115">
        <f>IFERROR(IF(#REF!="",0,#REF!),0)</f>
        <v>0</v>
      </c>
      <c r="M1115">
        <f>IFERROR(IF(#REF!="",0,#REF!+1),0)</f>
        <v>0</v>
      </c>
      <c r="N1115">
        <f>IFERROR(IF(#REF!="",0,#REF!),0)</f>
        <v>0</v>
      </c>
      <c r="O1115">
        <f>IFERROR(IF(#REF!="",0,#REF!+1),0)</f>
        <v>0</v>
      </c>
      <c r="P1115">
        <f>IFERROR(IF(#REF!="",0,#REF!),0)</f>
        <v>0</v>
      </c>
      <c r="Q1115">
        <f>IFERROR(IF(#REF!="",0,#REF!+1),0)</f>
        <v>0</v>
      </c>
      <c r="R1115">
        <f>IFERROR(IF(#REF!="",0,#REF!),0)</f>
        <v>0</v>
      </c>
    </row>
    <row r="1116" spans="7:18" x14ac:dyDescent="0.3">
      <c r="G1116">
        <f t="shared" si="86"/>
        <v>0</v>
      </c>
      <c r="H1116">
        <f t="shared" si="87"/>
        <v>0</v>
      </c>
      <c r="I1116">
        <f t="shared" si="88"/>
        <v>0</v>
      </c>
      <c r="J1116">
        <f t="shared" si="89"/>
        <v>0</v>
      </c>
      <c r="K1116">
        <f t="shared" si="90"/>
        <v>0</v>
      </c>
      <c r="L1116">
        <f>IFERROR(IF(#REF!="",0,#REF!),0)</f>
        <v>0</v>
      </c>
      <c r="M1116">
        <f>IFERROR(IF(#REF!="",0,#REF!+1),0)</f>
        <v>0</v>
      </c>
      <c r="N1116">
        <f>IFERROR(IF(#REF!="",0,#REF!),0)</f>
        <v>0</v>
      </c>
      <c r="O1116">
        <f>IFERROR(IF(#REF!="",0,#REF!+1),0)</f>
        <v>0</v>
      </c>
      <c r="P1116">
        <f>IFERROR(IF(#REF!="",0,#REF!),0)</f>
        <v>0</v>
      </c>
      <c r="Q1116">
        <f>IFERROR(IF(#REF!="",0,#REF!+1),0)</f>
        <v>0</v>
      </c>
      <c r="R1116">
        <f>IFERROR(IF(#REF!="",0,#REF!),0)</f>
        <v>0</v>
      </c>
    </row>
    <row r="1117" spans="7:18" x14ac:dyDescent="0.3">
      <c r="G1117">
        <f t="shared" si="86"/>
        <v>0</v>
      </c>
      <c r="H1117">
        <f t="shared" si="87"/>
        <v>0</v>
      </c>
      <c r="I1117">
        <f t="shared" si="88"/>
        <v>0</v>
      </c>
      <c r="J1117">
        <f t="shared" si="89"/>
        <v>0</v>
      </c>
      <c r="K1117">
        <f t="shared" si="90"/>
        <v>0</v>
      </c>
      <c r="L1117">
        <f>IFERROR(IF(#REF!="",0,#REF!),0)</f>
        <v>0</v>
      </c>
      <c r="M1117">
        <f>IFERROR(IF(#REF!="",0,#REF!+1),0)</f>
        <v>0</v>
      </c>
      <c r="N1117">
        <f>IFERROR(IF(#REF!="",0,#REF!),0)</f>
        <v>0</v>
      </c>
      <c r="O1117">
        <f>IFERROR(IF(#REF!="",0,#REF!+1),0)</f>
        <v>0</v>
      </c>
      <c r="P1117">
        <f>IFERROR(IF(#REF!="",0,#REF!),0)</f>
        <v>0</v>
      </c>
      <c r="Q1117">
        <f>IFERROR(IF(#REF!="",0,#REF!+1),0)</f>
        <v>0</v>
      </c>
      <c r="R1117">
        <f>IFERROR(IF(#REF!="",0,#REF!),0)</f>
        <v>0</v>
      </c>
    </row>
    <row r="1118" spans="7:18" x14ac:dyDescent="0.3">
      <c r="G1118">
        <f t="shared" si="86"/>
        <v>0</v>
      </c>
      <c r="H1118">
        <f t="shared" si="87"/>
        <v>0</v>
      </c>
      <c r="I1118">
        <f t="shared" si="88"/>
        <v>0</v>
      </c>
      <c r="J1118">
        <f t="shared" si="89"/>
        <v>0</v>
      </c>
      <c r="K1118">
        <f t="shared" si="90"/>
        <v>0</v>
      </c>
      <c r="L1118">
        <f>IFERROR(IF(#REF!="",0,#REF!),0)</f>
        <v>0</v>
      </c>
      <c r="M1118">
        <f>IFERROR(IF(#REF!="",0,#REF!+1),0)</f>
        <v>0</v>
      </c>
      <c r="N1118">
        <f>IFERROR(IF(#REF!="",0,#REF!),0)</f>
        <v>0</v>
      </c>
      <c r="O1118">
        <f>IFERROR(IF(#REF!="",0,#REF!+1),0)</f>
        <v>0</v>
      </c>
      <c r="P1118">
        <f>IFERROR(IF(#REF!="",0,#REF!),0)</f>
        <v>0</v>
      </c>
      <c r="Q1118">
        <f>IFERROR(IF(#REF!="",0,#REF!+1),0)</f>
        <v>0</v>
      </c>
      <c r="R1118">
        <f>IFERROR(IF(#REF!="",0,#REF!),0)</f>
        <v>0</v>
      </c>
    </row>
    <row r="1119" spans="7:18" x14ac:dyDescent="0.3">
      <c r="G1119">
        <f t="shared" si="86"/>
        <v>0</v>
      </c>
      <c r="H1119">
        <f t="shared" si="87"/>
        <v>0</v>
      </c>
      <c r="I1119">
        <f t="shared" si="88"/>
        <v>0</v>
      </c>
      <c r="J1119">
        <f t="shared" si="89"/>
        <v>0</v>
      </c>
      <c r="K1119">
        <f t="shared" si="90"/>
        <v>0</v>
      </c>
      <c r="L1119">
        <f>IFERROR(IF(#REF!="",0,#REF!),0)</f>
        <v>0</v>
      </c>
      <c r="M1119">
        <f>IFERROR(IF(#REF!="",0,#REF!+1),0)</f>
        <v>0</v>
      </c>
      <c r="N1119">
        <f>IFERROR(IF(#REF!="",0,#REF!),0)</f>
        <v>0</v>
      </c>
      <c r="O1119">
        <f>IFERROR(IF(#REF!="",0,#REF!+1),0)</f>
        <v>0</v>
      </c>
      <c r="P1119">
        <f>IFERROR(IF(#REF!="",0,#REF!),0)</f>
        <v>0</v>
      </c>
      <c r="Q1119">
        <f>IFERROR(IF(#REF!="",0,#REF!+1),0)</f>
        <v>0</v>
      </c>
      <c r="R1119">
        <f>IFERROR(IF(#REF!="",0,#REF!),0)</f>
        <v>0</v>
      </c>
    </row>
    <row r="1120" spans="7:18" x14ac:dyDescent="0.3">
      <c r="G1120">
        <f t="shared" si="86"/>
        <v>0</v>
      </c>
      <c r="H1120">
        <f t="shared" si="87"/>
        <v>0</v>
      </c>
      <c r="I1120">
        <f t="shared" si="88"/>
        <v>0</v>
      </c>
      <c r="J1120">
        <f t="shared" si="89"/>
        <v>0</v>
      </c>
      <c r="K1120">
        <f t="shared" si="90"/>
        <v>0</v>
      </c>
      <c r="L1120">
        <f>IFERROR(IF(#REF!="",0,#REF!),0)</f>
        <v>0</v>
      </c>
      <c r="M1120">
        <f>IFERROR(IF(#REF!="",0,#REF!+1),0)</f>
        <v>0</v>
      </c>
      <c r="N1120">
        <f>IFERROR(IF(#REF!="",0,#REF!),0)</f>
        <v>0</v>
      </c>
      <c r="O1120">
        <f>IFERROR(IF(#REF!="",0,#REF!+1),0)</f>
        <v>0</v>
      </c>
      <c r="P1120">
        <f>IFERROR(IF(#REF!="",0,#REF!),0)</f>
        <v>0</v>
      </c>
      <c r="Q1120">
        <f>IFERROR(IF(#REF!="",0,#REF!+1),0)</f>
        <v>0</v>
      </c>
      <c r="R1120">
        <f>IFERROR(IF(#REF!="",0,#REF!),0)</f>
        <v>0</v>
      </c>
    </row>
    <row r="1121" spans="7:18" x14ac:dyDescent="0.3">
      <c r="G1121">
        <f t="shared" si="86"/>
        <v>0</v>
      </c>
      <c r="H1121">
        <f t="shared" si="87"/>
        <v>0</v>
      </c>
      <c r="I1121">
        <f t="shared" si="88"/>
        <v>0</v>
      </c>
      <c r="J1121">
        <f t="shared" si="89"/>
        <v>0</v>
      </c>
      <c r="K1121">
        <f t="shared" si="90"/>
        <v>0</v>
      </c>
      <c r="L1121">
        <f>IFERROR(IF(#REF!="",0,#REF!),0)</f>
        <v>0</v>
      </c>
      <c r="M1121">
        <f>IFERROR(IF(#REF!="",0,#REF!+1),0)</f>
        <v>0</v>
      </c>
      <c r="N1121">
        <f>IFERROR(IF(#REF!="",0,#REF!),0)</f>
        <v>0</v>
      </c>
      <c r="O1121">
        <f>IFERROR(IF(#REF!="",0,#REF!+1),0)</f>
        <v>0</v>
      </c>
      <c r="P1121">
        <f>IFERROR(IF(#REF!="",0,#REF!),0)</f>
        <v>0</v>
      </c>
      <c r="Q1121">
        <f>IFERROR(IF(#REF!="",0,#REF!+1),0)</f>
        <v>0</v>
      </c>
      <c r="R1121">
        <f>IFERROR(IF(#REF!="",0,#REF!),0)</f>
        <v>0</v>
      </c>
    </row>
    <row r="1122" spans="7:18" x14ac:dyDescent="0.3">
      <c r="G1122">
        <f t="shared" si="86"/>
        <v>0</v>
      </c>
      <c r="H1122">
        <f t="shared" si="87"/>
        <v>0</v>
      </c>
      <c r="I1122">
        <f t="shared" si="88"/>
        <v>0</v>
      </c>
      <c r="J1122">
        <f t="shared" si="89"/>
        <v>0</v>
      </c>
      <c r="K1122">
        <f t="shared" si="90"/>
        <v>0</v>
      </c>
      <c r="L1122">
        <f>IFERROR(IF(#REF!="",0,#REF!),0)</f>
        <v>0</v>
      </c>
      <c r="M1122">
        <f>IFERROR(IF(#REF!="",0,#REF!+1),0)</f>
        <v>0</v>
      </c>
      <c r="N1122">
        <f>IFERROR(IF(#REF!="",0,#REF!),0)</f>
        <v>0</v>
      </c>
      <c r="O1122">
        <f>IFERROR(IF(#REF!="",0,#REF!+1),0)</f>
        <v>0</v>
      </c>
      <c r="P1122">
        <f>IFERROR(IF(#REF!="",0,#REF!),0)</f>
        <v>0</v>
      </c>
      <c r="Q1122">
        <f>IFERROR(IF(#REF!="",0,#REF!+1),0)</f>
        <v>0</v>
      </c>
      <c r="R1122">
        <f>IFERROR(IF(#REF!="",0,#REF!),0)</f>
        <v>0</v>
      </c>
    </row>
    <row r="1123" spans="7:18" x14ac:dyDescent="0.3">
      <c r="G1123">
        <f t="shared" si="86"/>
        <v>0</v>
      </c>
      <c r="H1123">
        <f t="shared" si="87"/>
        <v>0</v>
      </c>
      <c r="I1123">
        <f t="shared" si="88"/>
        <v>0</v>
      </c>
      <c r="J1123">
        <f t="shared" si="89"/>
        <v>0</v>
      </c>
      <c r="K1123">
        <f t="shared" si="90"/>
        <v>0</v>
      </c>
      <c r="L1123">
        <f>IFERROR(IF(#REF!="",0,#REF!),0)</f>
        <v>0</v>
      </c>
      <c r="M1123">
        <f>IFERROR(IF(#REF!="",0,#REF!+1),0)</f>
        <v>0</v>
      </c>
      <c r="N1123">
        <f>IFERROR(IF(#REF!="",0,#REF!),0)</f>
        <v>0</v>
      </c>
      <c r="O1123">
        <f>IFERROR(IF(#REF!="",0,#REF!+1),0)</f>
        <v>0</v>
      </c>
      <c r="P1123">
        <f>IFERROR(IF(#REF!="",0,#REF!),0)</f>
        <v>0</v>
      </c>
      <c r="Q1123">
        <f>IFERROR(IF(#REF!="",0,#REF!+1),0)</f>
        <v>0</v>
      </c>
      <c r="R1123">
        <f>IFERROR(IF(#REF!="",0,#REF!),0)</f>
        <v>0</v>
      </c>
    </row>
    <row r="1124" spans="7:18" x14ac:dyDescent="0.3">
      <c r="G1124">
        <f t="shared" si="86"/>
        <v>0</v>
      </c>
      <c r="H1124">
        <f t="shared" si="87"/>
        <v>0</v>
      </c>
      <c r="I1124">
        <f t="shared" si="88"/>
        <v>0</v>
      </c>
      <c r="J1124">
        <f t="shared" si="89"/>
        <v>0</v>
      </c>
      <c r="K1124">
        <f t="shared" si="90"/>
        <v>0</v>
      </c>
      <c r="L1124">
        <f>IFERROR(IF(#REF!="",0,#REF!),0)</f>
        <v>0</v>
      </c>
      <c r="M1124">
        <f>IFERROR(IF(#REF!="",0,#REF!+1),0)</f>
        <v>0</v>
      </c>
      <c r="N1124">
        <f>IFERROR(IF(#REF!="",0,#REF!),0)</f>
        <v>0</v>
      </c>
      <c r="O1124">
        <f>IFERROR(IF(#REF!="",0,#REF!+1),0)</f>
        <v>0</v>
      </c>
      <c r="P1124">
        <f>IFERROR(IF(#REF!="",0,#REF!),0)</f>
        <v>0</v>
      </c>
      <c r="Q1124">
        <f>IFERROR(IF(#REF!="",0,#REF!+1),0)</f>
        <v>0</v>
      </c>
      <c r="R1124">
        <f>IFERROR(IF(#REF!="",0,#REF!),0)</f>
        <v>0</v>
      </c>
    </row>
    <row r="1125" spans="7:18" x14ac:dyDescent="0.3">
      <c r="G1125">
        <f t="shared" si="86"/>
        <v>0</v>
      </c>
      <c r="H1125">
        <f t="shared" si="87"/>
        <v>0</v>
      </c>
      <c r="I1125">
        <f t="shared" si="88"/>
        <v>0</v>
      </c>
      <c r="J1125">
        <f t="shared" si="89"/>
        <v>0</v>
      </c>
      <c r="K1125">
        <f t="shared" si="90"/>
        <v>0</v>
      </c>
      <c r="L1125">
        <f>IFERROR(IF(#REF!="",0,#REF!),0)</f>
        <v>0</v>
      </c>
      <c r="M1125">
        <f>IFERROR(IF(#REF!="",0,#REF!+1),0)</f>
        <v>0</v>
      </c>
      <c r="N1125">
        <f>IFERROR(IF(#REF!="",0,#REF!),0)</f>
        <v>0</v>
      </c>
      <c r="O1125">
        <f>IFERROR(IF(#REF!="",0,#REF!+1),0)</f>
        <v>0</v>
      </c>
      <c r="P1125">
        <f>IFERROR(IF(#REF!="",0,#REF!),0)</f>
        <v>0</v>
      </c>
      <c r="Q1125">
        <f>IFERROR(IF(#REF!="",0,#REF!+1),0)</f>
        <v>0</v>
      </c>
      <c r="R1125">
        <f>IFERROR(IF(#REF!="",0,#REF!),0)</f>
        <v>0</v>
      </c>
    </row>
    <row r="1126" spans="7:18" x14ac:dyDescent="0.3">
      <c r="G1126">
        <f t="shared" si="86"/>
        <v>0</v>
      </c>
      <c r="H1126">
        <f t="shared" si="87"/>
        <v>0</v>
      </c>
      <c r="I1126">
        <f t="shared" si="88"/>
        <v>0</v>
      </c>
      <c r="J1126">
        <f t="shared" si="89"/>
        <v>0</v>
      </c>
      <c r="K1126">
        <f t="shared" si="90"/>
        <v>0</v>
      </c>
      <c r="L1126">
        <f>IFERROR(IF(#REF!="",0,#REF!),0)</f>
        <v>0</v>
      </c>
      <c r="M1126">
        <f>IFERROR(IF(#REF!="",0,#REF!+1),0)</f>
        <v>0</v>
      </c>
      <c r="N1126">
        <f>IFERROR(IF(#REF!="",0,#REF!),0)</f>
        <v>0</v>
      </c>
      <c r="O1126">
        <f>IFERROR(IF(#REF!="",0,#REF!+1),0)</f>
        <v>0</v>
      </c>
      <c r="P1126">
        <f>IFERROR(IF(#REF!="",0,#REF!),0)</f>
        <v>0</v>
      </c>
      <c r="Q1126">
        <f>IFERROR(IF(#REF!="",0,#REF!+1),0)</f>
        <v>0</v>
      </c>
      <c r="R1126">
        <f>IFERROR(IF(#REF!="",0,#REF!),0)</f>
        <v>0</v>
      </c>
    </row>
    <row r="1127" spans="7:18" x14ac:dyDescent="0.3">
      <c r="G1127">
        <f t="shared" si="86"/>
        <v>0</v>
      </c>
      <c r="H1127">
        <f t="shared" si="87"/>
        <v>0</v>
      </c>
      <c r="I1127">
        <f t="shared" si="88"/>
        <v>0</v>
      </c>
      <c r="J1127">
        <f t="shared" si="89"/>
        <v>0</v>
      </c>
      <c r="K1127">
        <f t="shared" si="90"/>
        <v>0</v>
      </c>
      <c r="L1127">
        <f>IFERROR(IF(#REF!="",0,#REF!),0)</f>
        <v>0</v>
      </c>
      <c r="M1127">
        <f>IFERROR(IF(#REF!="",0,#REF!+1),0)</f>
        <v>0</v>
      </c>
      <c r="N1127">
        <f>IFERROR(IF(#REF!="",0,#REF!),0)</f>
        <v>0</v>
      </c>
      <c r="O1127">
        <f>IFERROR(IF(#REF!="",0,#REF!+1),0)</f>
        <v>0</v>
      </c>
      <c r="P1127">
        <f>IFERROR(IF(#REF!="",0,#REF!),0)</f>
        <v>0</v>
      </c>
      <c r="Q1127">
        <f>IFERROR(IF(#REF!="",0,#REF!+1),0)</f>
        <v>0</v>
      </c>
      <c r="R1127">
        <f>IFERROR(IF(#REF!="",0,#REF!),0)</f>
        <v>0</v>
      </c>
    </row>
    <row r="1128" spans="7:18" x14ac:dyDescent="0.3">
      <c r="G1128">
        <f t="shared" si="86"/>
        <v>0</v>
      </c>
      <c r="H1128">
        <f t="shared" si="87"/>
        <v>0</v>
      </c>
      <c r="I1128">
        <f t="shared" si="88"/>
        <v>0</v>
      </c>
      <c r="J1128">
        <f t="shared" si="89"/>
        <v>0</v>
      </c>
      <c r="K1128">
        <f t="shared" si="90"/>
        <v>0</v>
      </c>
      <c r="L1128">
        <f>IFERROR(IF(#REF!="",0,#REF!),0)</f>
        <v>0</v>
      </c>
      <c r="M1128">
        <f>IFERROR(IF(#REF!="",0,#REF!+1),0)</f>
        <v>0</v>
      </c>
      <c r="N1128">
        <f>IFERROR(IF(#REF!="",0,#REF!),0)</f>
        <v>0</v>
      </c>
      <c r="O1128">
        <f>IFERROR(IF(#REF!="",0,#REF!+1),0)</f>
        <v>0</v>
      </c>
      <c r="P1128">
        <f>IFERROR(IF(#REF!="",0,#REF!),0)</f>
        <v>0</v>
      </c>
      <c r="Q1128">
        <f>IFERROR(IF(#REF!="",0,#REF!+1),0)</f>
        <v>0</v>
      </c>
      <c r="R1128">
        <f>IFERROR(IF(#REF!="",0,#REF!),0)</f>
        <v>0</v>
      </c>
    </row>
    <row r="1129" spans="7:18" x14ac:dyDescent="0.3">
      <c r="G1129">
        <f t="shared" si="86"/>
        <v>0</v>
      </c>
      <c r="H1129">
        <f t="shared" si="87"/>
        <v>0</v>
      </c>
      <c r="I1129">
        <f t="shared" si="88"/>
        <v>0</v>
      </c>
      <c r="J1129">
        <f t="shared" si="89"/>
        <v>0</v>
      </c>
      <c r="K1129">
        <f t="shared" si="90"/>
        <v>0</v>
      </c>
      <c r="L1129">
        <f>IFERROR(IF(#REF!="",0,#REF!),0)</f>
        <v>0</v>
      </c>
      <c r="M1129">
        <f>IFERROR(IF(#REF!="",0,#REF!+1),0)</f>
        <v>0</v>
      </c>
      <c r="N1129">
        <f>IFERROR(IF(#REF!="",0,#REF!),0)</f>
        <v>0</v>
      </c>
      <c r="O1129">
        <f>IFERROR(IF(#REF!="",0,#REF!+1),0)</f>
        <v>0</v>
      </c>
      <c r="P1129">
        <f>IFERROR(IF(#REF!="",0,#REF!),0)</f>
        <v>0</v>
      </c>
      <c r="Q1129">
        <f>IFERROR(IF(#REF!="",0,#REF!+1),0)</f>
        <v>0</v>
      </c>
      <c r="R1129">
        <f>IFERROR(IF(#REF!="",0,#REF!),0)</f>
        <v>0</v>
      </c>
    </row>
    <row r="1130" spans="7:18" x14ac:dyDescent="0.3">
      <c r="G1130">
        <f t="shared" si="86"/>
        <v>0</v>
      </c>
      <c r="H1130">
        <f t="shared" si="87"/>
        <v>0</v>
      </c>
      <c r="I1130">
        <f t="shared" si="88"/>
        <v>0</v>
      </c>
      <c r="J1130">
        <f t="shared" si="89"/>
        <v>0</v>
      </c>
      <c r="K1130">
        <f t="shared" si="90"/>
        <v>0</v>
      </c>
      <c r="L1130">
        <f>IFERROR(IF(#REF!="",0,#REF!),0)</f>
        <v>0</v>
      </c>
      <c r="M1130">
        <f>IFERROR(IF(#REF!="",0,#REF!+1),0)</f>
        <v>0</v>
      </c>
      <c r="N1130">
        <f>IFERROR(IF(#REF!="",0,#REF!),0)</f>
        <v>0</v>
      </c>
      <c r="O1130">
        <f>IFERROR(IF(#REF!="",0,#REF!+1),0)</f>
        <v>0</v>
      </c>
      <c r="P1130">
        <f>IFERROR(IF(#REF!="",0,#REF!),0)</f>
        <v>0</v>
      </c>
      <c r="Q1130">
        <f>IFERROR(IF(#REF!="",0,#REF!+1),0)</f>
        <v>0</v>
      </c>
      <c r="R1130">
        <f>IFERROR(IF(#REF!="",0,#REF!),0)</f>
        <v>0</v>
      </c>
    </row>
    <row r="1131" spans="7:18" x14ac:dyDescent="0.3">
      <c r="G1131">
        <f t="shared" si="86"/>
        <v>0</v>
      </c>
      <c r="H1131">
        <f t="shared" si="87"/>
        <v>0</v>
      </c>
      <c r="I1131">
        <f t="shared" si="88"/>
        <v>0</v>
      </c>
      <c r="J1131">
        <f t="shared" si="89"/>
        <v>0</v>
      </c>
      <c r="K1131">
        <f t="shared" si="90"/>
        <v>0</v>
      </c>
      <c r="L1131">
        <f>IFERROR(IF(#REF!="",0,#REF!),0)</f>
        <v>0</v>
      </c>
      <c r="M1131">
        <f>IFERROR(IF(#REF!="",0,#REF!+1),0)</f>
        <v>0</v>
      </c>
      <c r="N1131">
        <f>IFERROR(IF(#REF!="",0,#REF!),0)</f>
        <v>0</v>
      </c>
      <c r="O1131">
        <f>IFERROR(IF(#REF!="",0,#REF!+1),0)</f>
        <v>0</v>
      </c>
      <c r="P1131">
        <f>IFERROR(IF(#REF!="",0,#REF!),0)</f>
        <v>0</v>
      </c>
      <c r="Q1131">
        <f>IFERROR(IF(#REF!="",0,#REF!+1),0)</f>
        <v>0</v>
      </c>
      <c r="R1131">
        <f>IFERROR(IF(#REF!="",0,#REF!),0)</f>
        <v>0</v>
      </c>
    </row>
    <row r="1132" spans="7:18" x14ac:dyDescent="0.3">
      <c r="G1132">
        <f t="shared" si="86"/>
        <v>0</v>
      </c>
      <c r="H1132">
        <f t="shared" si="87"/>
        <v>0</v>
      </c>
      <c r="I1132">
        <f t="shared" si="88"/>
        <v>0</v>
      </c>
      <c r="J1132">
        <f t="shared" si="89"/>
        <v>0</v>
      </c>
      <c r="K1132">
        <f t="shared" si="90"/>
        <v>0</v>
      </c>
      <c r="L1132">
        <f>IFERROR(IF(#REF!="",0,#REF!),0)</f>
        <v>0</v>
      </c>
      <c r="M1132">
        <f>IFERROR(IF(#REF!="",0,#REF!+1),0)</f>
        <v>0</v>
      </c>
      <c r="N1132">
        <f>IFERROR(IF(#REF!="",0,#REF!),0)</f>
        <v>0</v>
      </c>
      <c r="O1132">
        <f>IFERROR(IF(#REF!="",0,#REF!+1),0)</f>
        <v>0</v>
      </c>
      <c r="P1132">
        <f>IFERROR(IF(#REF!="",0,#REF!),0)</f>
        <v>0</v>
      </c>
      <c r="Q1132">
        <f>IFERROR(IF(#REF!="",0,#REF!+1),0)</f>
        <v>0</v>
      </c>
      <c r="R1132">
        <f>IFERROR(IF(#REF!="",0,#REF!),0)</f>
        <v>0</v>
      </c>
    </row>
    <row r="1133" spans="7:18" x14ac:dyDescent="0.3">
      <c r="G1133">
        <f t="shared" si="86"/>
        <v>0</v>
      </c>
      <c r="H1133">
        <f t="shared" si="87"/>
        <v>0</v>
      </c>
      <c r="I1133">
        <f t="shared" si="88"/>
        <v>0</v>
      </c>
      <c r="J1133">
        <f t="shared" si="89"/>
        <v>0</v>
      </c>
      <c r="K1133">
        <f t="shared" si="90"/>
        <v>0</v>
      </c>
      <c r="L1133">
        <f>IFERROR(IF(#REF!="",0,#REF!),0)</f>
        <v>0</v>
      </c>
      <c r="M1133">
        <f>IFERROR(IF(#REF!="",0,#REF!+1),0)</f>
        <v>0</v>
      </c>
      <c r="N1133">
        <f>IFERROR(IF(#REF!="",0,#REF!),0)</f>
        <v>0</v>
      </c>
      <c r="O1133">
        <f>IFERROR(IF(#REF!="",0,#REF!+1),0)</f>
        <v>0</v>
      </c>
      <c r="P1133">
        <f>IFERROR(IF(#REF!="",0,#REF!),0)</f>
        <v>0</v>
      </c>
      <c r="Q1133">
        <f>IFERROR(IF(#REF!="",0,#REF!+1),0)</f>
        <v>0</v>
      </c>
      <c r="R1133">
        <f>IFERROR(IF(#REF!="",0,#REF!),0)</f>
        <v>0</v>
      </c>
    </row>
    <row r="1134" spans="7:18" x14ac:dyDescent="0.3">
      <c r="G1134">
        <f t="shared" si="86"/>
        <v>0</v>
      </c>
      <c r="H1134">
        <f t="shared" si="87"/>
        <v>0</v>
      </c>
      <c r="I1134">
        <f t="shared" si="88"/>
        <v>0</v>
      </c>
      <c r="J1134">
        <f t="shared" si="89"/>
        <v>0</v>
      </c>
      <c r="K1134">
        <f t="shared" si="90"/>
        <v>0</v>
      </c>
      <c r="L1134">
        <f>IFERROR(IF(#REF!="",0,#REF!),0)</f>
        <v>0</v>
      </c>
      <c r="M1134">
        <f>IFERROR(IF(#REF!="",0,#REF!+1),0)</f>
        <v>0</v>
      </c>
      <c r="N1134">
        <f>IFERROR(IF(#REF!="",0,#REF!),0)</f>
        <v>0</v>
      </c>
      <c r="O1134">
        <f>IFERROR(IF(#REF!="",0,#REF!+1),0)</f>
        <v>0</v>
      </c>
      <c r="P1134">
        <f>IFERROR(IF(#REF!="",0,#REF!),0)</f>
        <v>0</v>
      </c>
      <c r="Q1134">
        <f>IFERROR(IF(#REF!="",0,#REF!+1),0)</f>
        <v>0</v>
      </c>
      <c r="R1134">
        <f>IFERROR(IF(#REF!="",0,#REF!),0)</f>
        <v>0</v>
      </c>
    </row>
    <row r="1135" spans="7:18" x14ac:dyDescent="0.3">
      <c r="G1135">
        <f t="shared" si="86"/>
        <v>0</v>
      </c>
      <c r="H1135">
        <f t="shared" si="87"/>
        <v>0</v>
      </c>
      <c r="I1135">
        <f t="shared" si="88"/>
        <v>0</v>
      </c>
      <c r="J1135">
        <f t="shared" si="89"/>
        <v>0</v>
      </c>
      <c r="K1135">
        <f t="shared" si="90"/>
        <v>0</v>
      </c>
      <c r="L1135">
        <f>IFERROR(IF(#REF!="",0,#REF!),0)</f>
        <v>0</v>
      </c>
      <c r="M1135">
        <f>IFERROR(IF(#REF!="",0,#REF!+1),0)</f>
        <v>0</v>
      </c>
      <c r="N1135">
        <f>IFERROR(IF(#REF!="",0,#REF!),0)</f>
        <v>0</v>
      </c>
      <c r="O1135">
        <f>IFERROR(IF(#REF!="",0,#REF!+1),0)</f>
        <v>0</v>
      </c>
      <c r="P1135">
        <f>IFERROR(IF(#REF!="",0,#REF!),0)</f>
        <v>0</v>
      </c>
      <c r="Q1135">
        <f>IFERROR(IF(#REF!="",0,#REF!+1),0)</f>
        <v>0</v>
      </c>
      <c r="R1135">
        <f>IFERROR(IF(#REF!="",0,#REF!),0)</f>
        <v>0</v>
      </c>
    </row>
    <row r="1136" spans="7:18" x14ac:dyDescent="0.3">
      <c r="G1136">
        <f t="shared" si="86"/>
        <v>0</v>
      </c>
      <c r="H1136">
        <f t="shared" si="87"/>
        <v>0</v>
      </c>
      <c r="I1136">
        <f t="shared" si="88"/>
        <v>0</v>
      </c>
      <c r="J1136">
        <f t="shared" si="89"/>
        <v>0</v>
      </c>
      <c r="K1136">
        <f t="shared" si="90"/>
        <v>0</v>
      </c>
      <c r="L1136">
        <f>IFERROR(IF(#REF!="",0,#REF!),0)</f>
        <v>0</v>
      </c>
      <c r="M1136">
        <f>IFERROR(IF(#REF!="",0,#REF!+1),0)</f>
        <v>0</v>
      </c>
      <c r="N1136">
        <f>IFERROR(IF(#REF!="",0,#REF!),0)</f>
        <v>0</v>
      </c>
      <c r="O1136">
        <f>IFERROR(IF(#REF!="",0,#REF!+1),0)</f>
        <v>0</v>
      </c>
      <c r="P1136">
        <f>IFERROR(IF(#REF!="",0,#REF!),0)</f>
        <v>0</v>
      </c>
      <c r="Q1136">
        <f>IFERROR(IF(#REF!="",0,#REF!+1),0)</f>
        <v>0</v>
      </c>
      <c r="R1136">
        <f>IFERROR(IF(#REF!="",0,#REF!),0)</f>
        <v>0</v>
      </c>
    </row>
    <row r="1137" spans="7:18" x14ac:dyDescent="0.3">
      <c r="G1137">
        <f t="shared" si="86"/>
        <v>0</v>
      </c>
      <c r="H1137">
        <f t="shared" si="87"/>
        <v>0</v>
      </c>
      <c r="I1137">
        <f t="shared" si="88"/>
        <v>0</v>
      </c>
      <c r="J1137">
        <f t="shared" si="89"/>
        <v>0</v>
      </c>
      <c r="K1137">
        <f t="shared" si="90"/>
        <v>0</v>
      </c>
      <c r="L1137">
        <f>IFERROR(IF(#REF!="",0,#REF!),0)</f>
        <v>0</v>
      </c>
      <c r="M1137">
        <f>IFERROR(IF(#REF!="",0,#REF!+1),0)</f>
        <v>0</v>
      </c>
      <c r="N1137">
        <f>IFERROR(IF(#REF!="",0,#REF!),0)</f>
        <v>0</v>
      </c>
      <c r="O1137">
        <f>IFERROR(IF(#REF!="",0,#REF!+1),0)</f>
        <v>0</v>
      </c>
      <c r="P1137">
        <f>IFERROR(IF(#REF!="",0,#REF!),0)</f>
        <v>0</v>
      </c>
      <c r="Q1137">
        <f>IFERROR(IF(#REF!="",0,#REF!+1),0)</f>
        <v>0</v>
      </c>
      <c r="R1137">
        <f>IFERROR(IF(#REF!="",0,#REF!),0)</f>
        <v>0</v>
      </c>
    </row>
    <row r="1138" spans="7:18" x14ac:dyDescent="0.3">
      <c r="G1138">
        <f t="shared" si="86"/>
        <v>0</v>
      </c>
      <c r="H1138">
        <f t="shared" si="87"/>
        <v>0</v>
      </c>
      <c r="I1138">
        <f t="shared" si="88"/>
        <v>0</v>
      </c>
      <c r="J1138">
        <f t="shared" si="89"/>
        <v>0</v>
      </c>
      <c r="K1138">
        <f t="shared" si="90"/>
        <v>0</v>
      </c>
      <c r="L1138">
        <f>IFERROR(IF(#REF!="",0,#REF!),0)</f>
        <v>0</v>
      </c>
      <c r="M1138">
        <f>IFERROR(IF(#REF!="",0,#REF!+1),0)</f>
        <v>0</v>
      </c>
      <c r="N1138">
        <f>IFERROR(IF(#REF!="",0,#REF!),0)</f>
        <v>0</v>
      </c>
      <c r="O1138">
        <f>IFERROR(IF(#REF!="",0,#REF!+1),0)</f>
        <v>0</v>
      </c>
      <c r="P1138">
        <f>IFERROR(IF(#REF!="",0,#REF!),0)</f>
        <v>0</v>
      </c>
      <c r="Q1138">
        <f>IFERROR(IF(#REF!="",0,#REF!+1),0)</f>
        <v>0</v>
      </c>
      <c r="R1138">
        <f>IFERROR(IF(#REF!="",0,#REF!),0)</f>
        <v>0</v>
      </c>
    </row>
    <row r="1139" spans="7:18" x14ac:dyDescent="0.3">
      <c r="G1139">
        <f t="shared" si="86"/>
        <v>0</v>
      </c>
      <c r="H1139">
        <f t="shared" si="87"/>
        <v>0</v>
      </c>
      <c r="I1139">
        <f t="shared" si="88"/>
        <v>0</v>
      </c>
      <c r="J1139">
        <f t="shared" si="89"/>
        <v>0</v>
      </c>
      <c r="K1139">
        <f t="shared" si="90"/>
        <v>0</v>
      </c>
      <c r="L1139">
        <f>IFERROR(IF(#REF!="",0,#REF!),0)</f>
        <v>0</v>
      </c>
      <c r="M1139">
        <f>IFERROR(IF(#REF!="",0,#REF!+1),0)</f>
        <v>0</v>
      </c>
      <c r="N1139">
        <f>IFERROR(IF(#REF!="",0,#REF!),0)</f>
        <v>0</v>
      </c>
      <c r="O1139">
        <f>IFERROR(IF(#REF!="",0,#REF!+1),0)</f>
        <v>0</v>
      </c>
      <c r="P1139">
        <f>IFERROR(IF(#REF!="",0,#REF!),0)</f>
        <v>0</v>
      </c>
      <c r="Q1139">
        <f>IFERROR(IF(#REF!="",0,#REF!+1),0)</f>
        <v>0</v>
      </c>
      <c r="R1139">
        <f>IFERROR(IF(#REF!="",0,#REF!),0)</f>
        <v>0</v>
      </c>
    </row>
    <row r="1140" spans="7:18" x14ac:dyDescent="0.3">
      <c r="G1140">
        <f t="shared" si="86"/>
        <v>0</v>
      </c>
      <c r="H1140">
        <f t="shared" si="87"/>
        <v>0</v>
      </c>
      <c r="I1140">
        <f t="shared" si="88"/>
        <v>0</v>
      </c>
      <c r="J1140">
        <f t="shared" si="89"/>
        <v>0</v>
      </c>
      <c r="K1140">
        <f t="shared" si="90"/>
        <v>0</v>
      </c>
      <c r="L1140">
        <f>IFERROR(IF(#REF!="",0,#REF!),0)</f>
        <v>0</v>
      </c>
      <c r="M1140">
        <f>IFERROR(IF(#REF!="",0,#REF!+1),0)</f>
        <v>0</v>
      </c>
      <c r="N1140">
        <f>IFERROR(IF(#REF!="",0,#REF!),0)</f>
        <v>0</v>
      </c>
      <c r="O1140">
        <f>IFERROR(IF(#REF!="",0,#REF!+1),0)</f>
        <v>0</v>
      </c>
      <c r="P1140">
        <f>IFERROR(IF(#REF!="",0,#REF!),0)</f>
        <v>0</v>
      </c>
      <c r="Q1140">
        <f>IFERROR(IF(#REF!="",0,#REF!+1),0)</f>
        <v>0</v>
      </c>
      <c r="R1140">
        <f>IFERROR(IF(#REF!="",0,#REF!),0)</f>
        <v>0</v>
      </c>
    </row>
    <row r="1141" spans="7:18" x14ac:dyDescent="0.3">
      <c r="G1141">
        <f t="shared" si="86"/>
        <v>0</v>
      </c>
      <c r="H1141">
        <f t="shared" si="87"/>
        <v>0</v>
      </c>
      <c r="I1141">
        <f t="shared" si="88"/>
        <v>0</v>
      </c>
      <c r="J1141">
        <f t="shared" si="89"/>
        <v>0</v>
      </c>
      <c r="K1141">
        <f t="shared" si="90"/>
        <v>0</v>
      </c>
      <c r="L1141">
        <f>IFERROR(IF(#REF!="",0,#REF!),0)</f>
        <v>0</v>
      </c>
      <c r="M1141">
        <f>IFERROR(IF(#REF!="",0,#REF!+1),0)</f>
        <v>0</v>
      </c>
      <c r="N1141">
        <f>IFERROR(IF(#REF!="",0,#REF!),0)</f>
        <v>0</v>
      </c>
      <c r="O1141">
        <f>IFERROR(IF(#REF!="",0,#REF!+1),0)</f>
        <v>0</v>
      </c>
      <c r="P1141">
        <f>IFERROR(IF(#REF!="",0,#REF!),0)</f>
        <v>0</v>
      </c>
      <c r="Q1141">
        <f>IFERROR(IF(#REF!="",0,#REF!+1),0)</f>
        <v>0</v>
      </c>
      <c r="R1141">
        <f>IFERROR(IF(#REF!="",0,#REF!),0)</f>
        <v>0</v>
      </c>
    </row>
    <row r="1142" spans="7:18" x14ac:dyDescent="0.3">
      <c r="G1142">
        <f t="shared" si="86"/>
        <v>0</v>
      </c>
      <c r="H1142">
        <f t="shared" si="87"/>
        <v>0</v>
      </c>
      <c r="I1142">
        <f t="shared" si="88"/>
        <v>0</v>
      </c>
      <c r="J1142">
        <f t="shared" si="89"/>
        <v>0</v>
      </c>
      <c r="K1142">
        <f t="shared" si="90"/>
        <v>0</v>
      </c>
      <c r="L1142">
        <f>IFERROR(IF(#REF!="",0,#REF!),0)</f>
        <v>0</v>
      </c>
      <c r="M1142">
        <f>IFERROR(IF(#REF!="",0,#REF!+1),0)</f>
        <v>0</v>
      </c>
      <c r="N1142">
        <f>IFERROR(IF(#REF!="",0,#REF!),0)</f>
        <v>0</v>
      </c>
      <c r="O1142">
        <f>IFERROR(IF(#REF!="",0,#REF!+1),0)</f>
        <v>0</v>
      </c>
      <c r="P1142">
        <f>IFERROR(IF(#REF!="",0,#REF!),0)</f>
        <v>0</v>
      </c>
      <c r="Q1142">
        <f>IFERROR(IF(#REF!="",0,#REF!+1),0)</f>
        <v>0</v>
      </c>
      <c r="R1142">
        <f>IFERROR(IF(#REF!="",0,#REF!),0)</f>
        <v>0</v>
      </c>
    </row>
    <row r="1143" spans="7:18" x14ac:dyDescent="0.3">
      <c r="G1143">
        <f t="shared" si="86"/>
        <v>0</v>
      </c>
      <c r="H1143">
        <f t="shared" si="87"/>
        <v>0</v>
      </c>
      <c r="I1143">
        <f t="shared" si="88"/>
        <v>0</v>
      </c>
      <c r="J1143">
        <f t="shared" si="89"/>
        <v>0</v>
      </c>
      <c r="K1143">
        <f t="shared" si="90"/>
        <v>0</v>
      </c>
      <c r="L1143">
        <f>IFERROR(IF(#REF!="",0,#REF!),0)</f>
        <v>0</v>
      </c>
      <c r="M1143">
        <f>IFERROR(IF(#REF!="",0,#REF!+1),0)</f>
        <v>0</v>
      </c>
      <c r="N1143">
        <f>IFERROR(IF(#REF!="",0,#REF!),0)</f>
        <v>0</v>
      </c>
      <c r="O1143">
        <f>IFERROR(IF(#REF!="",0,#REF!+1),0)</f>
        <v>0</v>
      </c>
      <c r="P1143">
        <f>IFERROR(IF(#REF!="",0,#REF!),0)</f>
        <v>0</v>
      </c>
      <c r="Q1143">
        <f>IFERROR(IF(#REF!="",0,#REF!+1),0)</f>
        <v>0</v>
      </c>
      <c r="R1143">
        <f>IFERROR(IF(#REF!="",0,#REF!),0)</f>
        <v>0</v>
      </c>
    </row>
    <row r="1144" spans="7:18" x14ac:dyDescent="0.3">
      <c r="G1144">
        <f t="shared" si="86"/>
        <v>0</v>
      </c>
      <c r="H1144">
        <f t="shared" si="87"/>
        <v>0</v>
      </c>
      <c r="I1144">
        <f t="shared" si="88"/>
        <v>0</v>
      </c>
      <c r="J1144">
        <f t="shared" si="89"/>
        <v>0</v>
      </c>
      <c r="K1144">
        <f t="shared" si="90"/>
        <v>0</v>
      </c>
      <c r="L1144">
        <f>IFERROR(IF(#REF!="",0,#REF!),0)</f>
        <v>0</v>
      </c>
      <c r="M1144">
        <f>IFERROR(IF(#REF!="",0,#REF!+1),0)</f>
        <v>0</v>
      </c>
      <c r="N1144">
        <f>IFERROR(IF(#REF!="",0,#REF!),0)</f>
        <v>0</v>
      </c>
      <c r="O1144">
        <f>IFERROR(IF(#REF!="",0,#REF!+1),0)</f>
        <v>0</v>
      </c>
      <c r="P1144">
        <f>IFERROR(IF(#REF!="",0,#REF!),0)</f>
        <v>0</v>
      </c>
      <c r="Q1144">
        <f>IFERROR(IF(#REF!="",0,#REF!+1),0)</f>
        <v>0</v>
      </c>
      <c r="R1144">
        <f>IFERROR(IF(#REF!="",0,#REF!),0)</f>
        <v>0</v>
      </c>
    </row>
    <row r="1145" spans="7:18" x14ac:dyDescent="0.3">
      <c r="G1145">
        <f t="shared" si="86"/>
        <v>0</v>
      </c>
      <c r="H1145">
        <f t="shared" si="87"/>
        <v>0</v>
      </c>
      <c r="I1145">
        <f t="shared" si="88"/>
        <v>0</v>
      </c>
      <c r="J1145">
        <f t="shared" si="89"/>
        <v>0</v>
      </c>
      <c r="K1145">
        <f t="shared" si="90"/>
        <v>0</v>
      </c>
      <c r="L1145">
        <f>IFERROR(IF(#REF!="",0,#REF!),0)</f>
        <v>0</v>
      </c>
      <c r="M1145">
        <f>IFERROR(IF(#REF!="",0,#REF!+1),0)</f>
        <v>0</v>
      </c>
      <c r="N1145">
        <f>IFERROR(IF(#REF!="",0,#REF!),0)</f>
        <v>0</v>
      </c>
      <c r="O1145">
        <f>IFERROR(IF(#REF!="",0,#REF!+1),0)</f>
        <v>0</v>
      </c>
      <c r="P1145">
        <f>IFERROR(IF(#REF!="",0,#REF!),0)</f>
        <v>0</v>
      </c>
      <c r="Q1145">
        <f>IFERROR(IF(#REF!="",0,#REF!+1),0)</f>
        <v>0</v>
      </c>
      <c r="R1145">
        <f>IFERROR(IF(#REF!="",0,#REF!),0)</f>
        <v>0</v>
      </c>
    </row>
    <row r="1146" spans="7:18" x14ac:dyDescent="0.3">
      <c r="G1146">
        <f t="shared" si="86"/>
        <v>0</v>
      </c>
      <c r="H1146">
        <f t="shared" si="87"/>
        <v>0</v>
      </c>
      <c r="I1146">
        <f t="shared" si="88"/>
        <v>0</v>
      </c>
      <c r="J1146">
        <f t="shared" si="89"/>
        <v>0</v>
      </c>
      <c r="K1146">
        <f t="shared" si="90"/>
        <v>0</v>
      </c>
      <c r="L1146">
        <f>IFERROR(IF(#REF!="",0,#REF!),0)</f>
        <v>0</v>
      </c>
      <c r="M1146">
        <f>IFERROR(IF(#REF!="",0,#REF!+1),0)</f>
        <v>0</v>
      </c>
      <c r="N1146">
        <f>IFERROR(IF(#REF!="",0,#REF!),0)</f>
        <v>0</v>
      </c>
      <c r="O1146">
        <f>IFERROR(IF(#REF!="",0,#REF!+1),0)</f>
        <v>0</v>
      </c>
      <c r="P1146">
        <f>IFERROR(IF(#REF!="",0,#REF!),0)</f>
        <v>0</v>
      </c>
      <c r="Q1146">
        <f>IFERROR(IF(#REF!="",0,#REF!+1),0)</f>
        <v>0</v>
      </c>
      <c r="R1146">
        <f>IFERROR(IF(#REF!="",0,#REF!),0)</f>
        <v>0</v>
      </c>
    </row>
    <row r="1147" spans="7:18" x14ac:dyDescent="0.3">
      <c r="G1147">
        <f t="shared" si="86"/>
        <v>0</v>
      </c>
      <c r="H1147">
        <f t="shared" si="87"/>
        <v>0</v>
      </c>
      <c r="I1147">
        <f t="shared" si="88"/>
        <v>0</v>
      </c>
      <c r="J1147">
        <f t="shared" si="89"/>
        <v>0</v>
      </c>
      <c r="K1147">
        <f t="shared" si="90"/>
        <v>0</v>
      </c>
      <c r="L1147">
        <f>IFERROR(IF(#REF!="",0,#REF!),0)</f>
        <v>0</v>
      </c>
      <c r="M1147">
        <f>IFERROR(IF(#REF!="",0,#REF!+1),0)</f>
        <v>0</v>
      </c>
      <c r="N1147">
        <f>IFERROR(IF(#REF!="",0,#REF!),0)</f>
        <v>0</v>
      </c>
      <c r="O1147">
        <f>IFERROR(IF(#REF!="",0,#REF!+1),0)</f>
        <v>0</v>
      </c>
      <c r="P1147">
        <f>IFERROR(IF(#REF!="",0,#REF!),0)</f>
        <v>0</v>
      </c>
      <c r="Q1147">
        <f>IFERROR(IF(#REF!="",0,#REF!+1),0)</f>
        <v>0</v>
      </c>
      <c r="R1147">
        <f>IFERROR(IF(#REF!="",0,#REF!),0)</f>
        <v>0</v>
      </c>
    </row>
    <row r="1148" spans="7:18" x14ac:dyDescent="0.3">
      <c r="G1148">
        <f t="shared" si="86"/>
        <v>0</v>
      </c>
      <c r="H1148">
        <f t="shared" si="87"/>
        <v>0</v>
      </c>
      <c r="I1148">
        <f t="shared" si="88"/>
        <v>0</v>
      </c>
      <c r="J1148">
        <f t="shared" si="89"/>
        <v>0</v>
      </c>
      <c r="K1148">
        <f t="shared" si="90"/>
        <v>0</v>
      </c>
      <c r="L1148">
        <f>IFERROR(IF(#REF!="",0,#REF!),0)</f>
        <v>0</v>
      </c>
      <c r="M1148">
        <f>IFERROR(IF(#REF!="",0,#REF!+1),0)</f>
        <v>0</v>
      </c>
      <c r="N1148">
        <f>IFERROR(IF(#REF!="",0,#REF!),0)</f>
        <v>0</v>
      </c>
      <c r="O1148">
        <f>IFERROR(IF(#REF!="",0,#REF!+1),0)</f>
        <v>0</v>
      </c>
      <c r="P1148">
        <f>IFERROR(IF(#REF!="",0,#REF!),0)</f>
        <v>0</v>
      </c>
      <c r="Q1148">
        <f>IFERROR(IF(#REF!="",0,#REF!+1),0)</f>
        <v>0</v>
      </c>
      <c r="R1148">
        <f>IFERROR(IF(#REF!="",0,#REF!),0)</f>
        <v>0</v>
      </c>
    </row>
    <row r="1149" spans="7:18" x14ac:dyDescent="0.3">
      <c r="G1149">
        <f t="shared" si="86"/>
        <v>0</v>
      </c>
      <c r="H1149">
        <f t="shared" si="87"/>
        <v>0</v>
      </c>
      <c r="I1149">
        <f t="shared" si="88"/>
        <v>0</v>
      </c>
      <c r="J1149">
        <f t="shared" si="89"/>
        <v>0</v>
      </c>
      <c r="K1149">
        <f t="shared" si="90"/>
        <v>0</v>
      </c>
      <c r="L1149">
        <f>IFERROR(IF(#REF!="",0,#REF!),0)</f>
        <v>0</v>
      </c>
      <c r="M1149">
        <f>IFERROR(IF(#REF!="",0,#REF!+1),0)</f>
        <v>0</v>
      </c>
      <c r="N1149">
        <f>IFERROR(IF(#REF!="",0,#REF!),0)</f>
        <v>0</v>
      </c>
      <c r="O1149">
        <f>IFERROR(IF(#REF!="",0,#REF!+1),0)</f>
        <v>0</v>
      </c>
      <c r="P1149">
        <f>IFERROR(IF(#REF!="",0,#REF!),0)</f>
        <v>0</v>
      </c>
      <c r="Q1149">
        <f>IFERROR(IF(#REF!="",0,#REF!+1),0)</f>
        <v>0</v>
      </c>
      <c r="R1149">
        <f>IFERROR(IF(#REF!="",0,#REF!),0)</f>
        <v>0</v>
      </c>
    </row>
    <row r="1150" spans="7:18" x14ac:dyDescent="0.3">
      <c r="G1150">
        <f t="shared" si="86"/>
        <v>0</v>
      </c>
      <c r="H1150">
        <f t="shared" si="87"/>
        <v>0</v>
      </c>
      <c r="I1150">
        <f t="shared" si="88"/>
        <v>0</v>
      </c>
      <c r="J1150">
        <f t="shared" si="89"/>
        <v>0</v>
      </c>
      <c r="K1150">
        <f t="shared" si="90"/>
        <v>0</v>
      </c>
      <c r="L1150">
        <f>IFERROR(IF(#REF!="",0,#REF!),0)</f>
        <v>0</v>
      </c>
      <c r="M1150">
        <f>IFERROR(IF(#REF!="",0,#REF!+1),0)</f>
        <v>0</v>
      </c>
      <c r="N1150">
        <f>IFERROR(IF(#REF!="",0,#REF!),0)</f>
        <v>0</v>
      </c>
      <c r="O1150">
        <f>IFERROR(IF(#REF!="",0,#REF!+1),0)</f>
        <v>0</v>
      </c>
      <c r="P1150">
        <f>IFERROR(IF(#REF!="",0,#REF!),0)</f>
        <v>0</v>
      </c>
      <c r="Q1150">
        <f>IFERROR(IF(#REF!="",0,#REF!+1),0)</f>
        <v>0</v>
      </c>
      <c r="R1150">
        <f>IFERROR(IF(#REF!="",0,#REF!),0)</f>
        <v>0</v>
      </c>
    </row>
    <row r="1151" spans="7:18" x14ac:dyDescent="0.3">
      <c r="G1151">
        <f t="shared" si="86"/>
        <v>0</v>
      </c>
      <c r="H1151">
        <f t="shared" si="87"/>
        <v>0</v>
      </c>
      <c r="I1151">
        <f t="shared" si="88"/>
        <v>0</v>
      </c>
      <c r="J1151">
        <f t="shared" si="89"/>
        <v>0</v>
      </c>
      <c r="K1151">
        <f t="shared" si="90"/>
        <v>0</v>
      </c>
      <c r="L1151">
        <f>IFERROR(IF(#REF!="",0,#REF!),0)</f>
        <v>0</v>
      </c>
      <c r="M1151">
        <f>IFERROR(IF(#REF!="",0,#REF!+1),0)</f>
        <v>0</v>
      </c>
      <c r="N1151">
        <f>IFERROR(IF(#REF!="",0,#REF!),0)</f>
        <v>0</v>
      </c>
      <c r="O1151">
        <f>IFERROR(IF(#REF!="",0,#REF!+1),0)</f>
        <v>0</v>
      </c>
      <c r="P1151">
        <f>IFERROR(IF(#REF!="",0,#REF!),0)</f>
        <v>0</v>
      </c>
      <c r="Q1151">
        <f>IFERROR(IF(#REF!="",0,#REF!+1),0)</f>
        <v>0</v>
      </c>
      <c r="R1151">
        <f>IFERROR(IF(#REF!="",0,#REF!),0)</f>
        <v>0</v>
      </c>
    </row>
    <row r="1152" spans="7:18" x14ac:dyDescent="0.3">
      <c r="G1152">
        <f t="shared" si="86"/>
        <v>0</v>
      </c>
      <c r="H1152">
        <f t="shared" si="87"/>
        <v>0</v>
      </c>
      <c r="I1152">
        <f t="shared" si="88"/>
        <v>0</v>
      </c>
      <c r="J1152">
        <f t="shared" si="89"/>
        <v>0</v>
      </c>
      <c r="K1152">
        <f t="shared" si="90"/>
        <v>0</v>
      </c>
      <c r="L1152">
        <f>IFERROR(IF(#REF!="",0,#REF!),0)</f>
        <v>0</v>
      </c>
      <c r="M1152">
        <f>IFERROR(IF(#REF!="",0,#REF!+1),0)</f>
        <v>0</v>
      </c>
      <c r="N1152">
        <f>IFERROR(IF(#REF!="",0,#REF!),0)</f>
        <v>0</v>
      </c>
      <c r="O1152">
        <f>IFERROR(IF(#REF!="",0,#REF!+1),0)</f>
        <v>0</v>
      </c>
      <c r="P1152">
        <f>IFERROR(IF(#REF!="",0,#REF!),0)</f>
        <v>0</v>
      </c>
      <c r="Q1152">
        <f>IFERROR(IF(#REF!="",0,#REF!+1),0)</f>
        <v>0</v>
      </c>
      <c r="R1152">
        <f>IFERROR(IF(#REF!="",0,#REF!),0)</f>
        <v>0</v>
      </c>
    </row>
    <row r="1153" spans="7:18" x14ac:dyDescent="0.3">
      <c r="G1153">
        <f t="shared" si="86"/>
        <v>0</v>
      </c>
      <c r="H1153">
        <f t="shared" si="87"/>
        <v>0</v>
      </c>
      <c r="I1153">
        <f t="shared" si="88"/>
        <v>0</v>
      </c>
      <c r="J1153">
        <f t="shared" si="89"/>
        <v>0</v>
      </c>
      <c r="K1153">
        <f t="shared" si="90"/>
        <v>0</v>
      </c>
      <c r="L1153">
        <f>IFERROR(IF(#REF!="",0,#REF!),0)</f>
        <v>0</v>
      </c>
      <c r="M1153">
        <f>IFERROR(IF(#REF!="",0,#REF!+1),0)</f>
        <v>0</v>
      </c>
      <c r="N1153">
        <f>IFERROR(IF(#REF!="",0,#REF!),0)</f>
        <v>0</v>
      </c>
      <c r="O1153">
        <f>IFERROR(IF(#REF!="",0,#REF!+1),0)</f>
        <v>0</v>
      </c>
      <c r="P1153">
        <f>IFERROR(IF(#REF!="",0,#REF!),0)</f>
        <v>0</v>
      </c>
      <c r="Q1153">
        <f>IFERROR(IF(#REF!="",0,#REF!+1),0)</f>
        <v>0</v>
      </c>
      <c r="R1153">
        <f>IFERROR(IF(#REF!="",0,#REF!),0)</f>
        <v>0</v>
      </c>
    </row>
    <row r="1154" spans="7:18" x14ac:dyDescent="0.3">
      <c r="G1154">
        <f t="shared" si="86"/>
        <v>0</v>
      </c>
      <c r="H1154">
        <f t="shared" si="87"/>
        <v>0</v>
      </c>
      <c r="I1154">
        <f t="shared" si="88"/>
        <v>0</v>
      </c>
      <c r="J1154">
        <f t="shared" si="89"/>
        <v>0</v>
      </c>
      <c r="K1154">
        <f t="shared" si="90"/>
        <v>0</v>
      </c>
      <c r="L1154">
        <f>IFERROR(IF(#REF!="",0,#REF!),0)</f>
        <v>0</v>
      </c>
      <c r="M1154">
        <f>IFERROR(IF(#REF!="",0,#REF!+1),0)</f>
        <v>0</v>
      </c>
      <c r="N1154">
        <f>IFERROR(IF(#REF!="",0,#REF!),0)</f>
        <v>0</v>
      </c>
      <c r="O1154">
        <f>IFERROR(IF(#REF!="",0,#REF!+1),0)</f>
        <v>0</v>
      </c>
      <c r="P1154">
        <f>IFERROR(IF(#REF!="",0,#REF!),0)</f>
        <v>0</v>
      </c>
      <c r="Q1154">
        <f>IFERROR(IF(#REF!="",0,#REF!+1),0)</f>
        <v>0</v>
      </c>
      <c r="R1154">
        <f>IFERROR(IF(#REF!="",0,#REF!),0)</f>
        <v>0</v>
      </c>
    </row>
    <row r="1155" spans="7:18" x14ac:dyDescent="0.3">
      <c r="G1155">
        <f t="shared" si="86"/>
        <v>0</v>
      </c>
      <c r="H1155">
        <f t="shared" si="87"/>
        <v>0</v>
      </c>
      <c r="I1155">
        <f t="shared" si="88"/>
        <v>0</v>
      </c>
      <c r="J1155">
        <f t="shared" si="89"/>
        <v>0</v>
      </c>
      <c r="K1155">
        <f t="shared" si="90"/>
        <v>0</v>
      </c>
      <c r="L1155">
        <f>IFERROR(IF(#REF!="",0,#REF!),0)</f>
        <v>0</v>
      </c>
      <c r="M1155">
        <f>IFERROR(IF(#REF!="",0,#REF!+1),0)</f>
        <v>0</v>
      </c>
      <c r="N1155">
        <f>IFERROR(IF(#REF!="",0,#REF!),0)</f>
        <v>0</v>
      </c>
      <c r="O1155">
        <f>IFERROR(IF(#REF!="",0,#REF!+1),0)</f>
        <v>0</v>
      </c>
      <c r="P1155">
        <f>IFERROR(IF(#REF!="",0,#REF!),0)</f>
        <v>0</v>
      </c>
      <c r="Q1155">
        <f>IFERROR(IF(#REF!="",0,#REF!+1),0)</f>
        <v>0</v>
      </c>
      <c r="R1155">
        <f>IFERROR(IF(#REF!="",0,#REF!),0)</f>
        <v>0</v>
      </c>
    </row>
    <row r="1156" spans="7:18" x14ac:dyDescent="0.3">
      <c r="G1156">
        <f t="shared" si="86"/>
        <v>0</v>
      </c>
      <c r="H1156">
        <f t="shared" si="87"/>
        <v>0</v>
      </c>
      <c r="I1156">
        <f t="shared" si="88"/>
        <v>0</v>
      </c>
      <c r="J1156">
        <f t="shared" si="89"/>
        <v>0</v>
      </c>
      <c r="K1156">
        <f t="shared" si="90"/>
        <v>0</v>
      </c>
      <c r="L1156">
        <f>IFERROR(IF(#REF!="",0,#REF!),0)</f>
        <v>0</v>
      </c>
      <c r="M1156">
        <f>IFERROR(IF(#REF!="",0,#REF!+1),0)</f>
        <v>0</v>
      </c>
      <c r="N1156">
        <f>IFERROR(IF(#REF!="",0,#REF!),0)</f>
        <v>0</v>
      </c>
      <c r="O1156">
        <f>IFERROR(IF(#REF!="",0,#REF!+1),0)</f>
        <v>0</v>
      </c>
      <c r="P1156">
        <f>IFERROR(IF(#REF!="",0,#REF!),0)</f>
        <v>0</v>
      </c>
      <c r="Q1156">
        <f>IFERROR(IF(#REF!="",0,#REF!+1),0)</f>
        <v>0</v>
      </c>
      <c r="R1156">
        <f>IFERROR(IF(#REF!="",0,#REF!),0)</f>
        <v>0</v>
      </c>
    </row>
    <row r="1157" spans="7:18" x14ac:dyDescent="0.3">
      <c r="G1157">
        <f t="shared" si="86"/>
        <v>0</v>
      </c>
      <c r="H1157">
        <f t="shared" si="87"/>
        <v>0</v>
      </c>
      <c r="I1157">
        <f t="shared" si="88"/>
        <v>0</v>
      </c>
      <c r="J1157">
        <f t="shared" si="89"/>
        <v>0</v>
      </c>
      <c r="K1157">
        <f t="shared" si="90"/>
        <v>0</v>
      </c>
      <c r="L1157">
        <f>IFERROR(IF(#REF!="",0,#REF!),0)</f>
        <v>0</v>
      </c>
      <c r="M1157">
        <f>IFERROR(IF(#REF!="",0,#REF!+1),0)</f>
        <v>0</v>
      </c>
      <c r="N1157">
        <f>IFERROR(IF(#REF!="",0,#REF!),0)</f>
        <v>0</v>
      </c>
      <c r="O1157">
        <f>IFERROR(IF(#REF!="",0,#REF!+1),0)</f>
        <v>0</v>
      </c>
      <c r="P1157">
        <f>IFERROR(IF(#REF!="",0,#REF!),0)</f>
        <v>0</v>
      </c>
      <c r="Q1157">
        <f>IFERROR(IF(#REF!="",0,#REF!+1),0)</f>
        <v>0</v>
      </c>
      <c r="R1157">
        <f>IFERROR(IF(#REF!="",0,#REF!),0)</f>
        <v>0</v>
      </c>
    </row>
    <row r="1158" spans="7:18" x14ac:dyDescent="0.3">
      <c r="G1158">
        <f t="shared" si="86"/>
        <v>0</v>
      </c>
      <c r="H1158">
        <f t="shared" si="87"/>
        <v>0</v>
      </c>
      <c r="I1158">
        <f t="shared" si="88"/>
        <v>0</v>
      </c>
      <c r="J1158">
        <f t="shared" si="89"/>
        <v>0</v>
      </c>
      <c r="K1158">
        <f t="shared" si="90"/>
        <v>0</v>
      </c>
      <c r="L1158">
        <f>IFERROR(IF(#REF!="",0,#REF!),0)</f>
        <v>0</v>
      </c>
      <c r="M1158">
        <f>IFERROR(IF(#REF!="",0,#REF!+1),0)</f>
        <v>0</v>
      </c>
      <c r="N1158">
        <f>IFERROR(IF(#REF!="",0,#REF!),0)</f>
        <v>0</v>
      </c>
      <c r="O1158">
        <f>IFERROR(IF(#REF!="",0,#REF!+1),0)</f>
        <v>0</v>
      </c>
      <c r="P1158">
        <f>IFERROR(IF(#REF!="",0,#REF!),0)</f>
        <v>0</v>
      </c>
      <c r="Q1158">
        <f>IFERROR(IF(#REF!="",0,#REF!+1),0)</f>
        <v>0</v>
      </c>
      <c r="R1158">
        <f>IFERROR(IF(#REF!="",0,#REF!),0)</f>
        <v>0</v>
      </c>
    </row>
    <row r="1159" spans="7:18" x14ac:dyDescent="0.3">
      <c r="G1159">
        <f t="shared" si="86"/>
        <v>0</v>
      </c>
      <c r="H1159">
        <f t="shared" si="87"/>
        <v>0</v>
      </c>
      <c r="I1159">
        <f t="shared" si="88"/>
        <v>0</v>
      </c>
      <c r="J1159">
        <f t="shared" si="89"/>
        <v>0</v>
      </c>
      <c r="K1159">
        <f t="shared" si="90"/>
        <v>0</v>
      </c>
      <c r="L1159">
        <f>IFERROR(IF(#REF!="",0,#REF!),0)</f>
        <v>0</v>
      </c>
      <c r="M1159">
        <f>IFERROR(IF(#REF!="",0,#REF!+1),0)</f>
        <v>0</v>
      </c>
      <c r="N1159">
        <f>IFERROR(IF(#REF!="",0,#REF!),0)</f>
        <v>0</v>
      </c>
      <c r="O1159">
        <f>IFERROR(IF(#REF!="",0,#REF!+1),0)</f>
        <v>0</v>
      </c>
      <c r="P1159">
        <f>IFERROR(IF(#REF!="",0,#REF!),0)</f>
        <v>0</v>
      </c>
      <c r="Q1159">
        <f>IFERROR(IF(#REF!="",0,#REF!+1),0)</f>
        <v>0</v>
      </c>
      <c r="R1159">
        <f>IFERROR(IF(#REF!="",0,#REF!),0)</f>
        <v>0</v>
      </c>
    </row>
    <row r="1160" spans="7:18" x14ac:dyDescent="0.3">
      <c r="G1160">
        <f t="shared" si="86"/>
        <v>0</v>
      </c>
      <c r="H1160">
        <f t="shared" si="87"/>
        <v>0</v>
      </c>
      <c r="I1160">
        <f t="shared" si="88"/>
        <v>0</v>
      </c>
      <c r="J1160">
        <f t="shared" si="89"/>
        <v>0</v>
      </c>
      <c r="K1160">
        <f t="shared" si="90"/>
        <v>0</v>
      </c>
      <c r="L1160">
        <f>IFERROR(IF(#REF!="",0,#REF!),0)</f>
        <v>0</v>
      </c>
      <c r="M1160">
        <f>IFERROR(IF(#REF!="",0,#REF!+1),0)</f>
        <v>0</v>
      </c>
      <c r="N1160">
        <f>IFERROR(IF(#REF!="",0,#REF!),0)</f>
        <v>0</v>
      </c>
      <c r="O1160">
        <f>IFERROR(IF(#REF!="",0,#REF!+1),0)</f>
        <v>0</v>
      </c>
      <c r="P1160">
        <f>IFERROR(IF(#REF!="",0,#REF!),0)</f>
        <v>0</v>
      </c>
      <c r="Q1160">
        <f>IFERROR(IF(#REF!="",0,#REF!+1),0)</f>
        <v>0</v>
      </c>
      <c r="R1160">
        <f>IFERROR(IF(#REF!="",0,#REF!),0)</f>
        <v>0</v>
      </c>
    </row>
    <row r="1161" spans="7:18" x14ac:dyDescent="0.3">
      <c r="G1161">
        <f t="shared" ref="G1161:G1224" si="91">IFERROR(IF(B1161="",0,B1161),0)</f>
        <v>0</v>
      </c>
      <c r="H1161">
        <f t="shared" ref="H1161:H1224" si="92">IFERROR(IF(C1161="",0,C1161),0)</f>
        <v>0</v>
      </c>
      <c r="I1161">
        <f t="shared" ref="I1161:I1224" si="93">IFERROR(IF(D1161="",0,D1161),0)</f>
        <v>0</v>
      </c>
      <c r="J1161">
        <f t="shared" ref="J1161:J1224" si="94">IFERROR(IF(E1161="",0,E1161),0)</f>
        <v>0</v>
      </c>
      <c r="K1161">
        <f t="shared" ref="K1161:K1224" si="95">IFERROR(IF(F1161="",0,F1161+1),0)</f>
        <v>0</v>
      </c>
      <c r="L1161">
        <f>IFERROR(IF(#REF!="",0,#REF!),0)</f>
        <v>0</v>
      </c>
      <c r="M1161">
        <f>IFERROR(IF(#REF!="",0,#REF!+1),0)</f>
        <v>0</v>
      </c>
      <c r="N1161">
        <f>IFERROR(IF(#REF!="",0,#REF!),0)</f>
        <v>0</v>
      </c>
      <c r="O1161">
        <f>IFERROR(IF(#REF!="",0,#REF!+1),0)</f>
        <v>0</v>
      </c>
      <c r="P1161">
        <f>IFERROR(IF(#REF!="",0,#REF!),0)</f>
        <v>0</v>
      </c>
      <c r="Q1161">
        <f>IFERROR(IF(#REF!="",0,#REF!+1),0)</f>
        <v>0</v>
      </c>
      <c r="R1161">
        <f>IFERROR(IF(#REF!="",0,#REF!),0)</f>
        <v>0</v>
      </c>
    </row>
    <row r="1162" spans="7:18" x14ac:dyDescent="0.3">
      <c r="G1162">
        <f t="shared" si="91"/>
        <v>0</v>
      </c>
      <c r="H1162">
        <f t="shared" si="92"/>
        <v>0</v>
      </c>
      <c r="I1162">
        <f t="shared" si="93"/>
        <v>0</v>
      </c>
      <c r="J1162">
        <f t="shared" si="94"/>
        <v>0</v>
      </c>
      <c r="K1162">
        <f t="shared" si="95"/>
        <v>0</v>
      </c>
      <c r="L1162">
        <f>IFERROR(IF(#REF!="",0,#REF!),0)</f>
        <v>0</v>
      </c>
      <c r="M1162">
        <f>IFERROR(IF(#REF!="",0,#REF!+1),0)</f>
        <v>0</v>
      </c>
      <c r="N1162">
        <f>IFERROR(IF(#REF!="",0,#REF!),0)</f>
        <v>0</v>
      </c>
      <c r="O1162">
        <f>IFERROR(IF(#REF!="",0,#REF!+1),0)</f>
        <v>0</v>
      </c>
      <c r="P1162">
        <f>IFERROR(IF(#REF!="",0,#REF!),0)</f>
        <v>0</v>
      </c>
      <c r="Q1162">
        <f>IFERROR(IF(#REF!="",0,#REF!+1),0)</f>
        <v>0</v>
      </c>
      <c r="R1162">
        <f>IFERROR(IF(#REF!="",0,#REF!),0)</f>
        <v>0</v>
      </c>
    </row>
    <row r="1163" spans="7:18" x14ac:dyDescent="0.3">
      <c r="G1163">
        <f t="shared" si="91"/>
        <v>0</v>
      </c>
      <c r="H1163">
        <f t="shared" si="92"/>
        <v>0</v>
      </c>
      <c r="I1163">
        <f t="shared" si="93"/>
        <v>0</v>
      </c>
      <c r="J1163">
        <f t="shared" si="94"/>
        <v>0</v>
      </c>
      <c r="K1163">
        <f t="shared" si="95"/>
        <v>0</v>
      </c>
      <c r="L1163">
        <f>IFERROR(IF(#REF!="",0,#REF!),0)</f>
        <v>0</v>
      </c>
      <c r="M1163">
        <f>IFERROR(IF(#REF!="",0,#REF!+1),0)</f>
        <v>0</v>
      </c>
      <c r="N1163">
        <f>IFERROR(IF(#REF!="",0,#REF!),0)</f>
        <v>0</v>
      </c>
      <c r="O1163">
        <f>IFERROR(IF(#REF!="",0,#REF!+1),0)</f>
        <v>0</v>
      </c>
      <c r="P1163">
        <f>IFERROR(IF(#REF!="",0,#REF!),0)</f>
        <v>0</v>
      </c>
      <c r="Q1163">
        <f>IFERROR(IF(#REF!="",0,#REF!+1),0)</f>
        <v>0</v>
      </c>
      <c r="R1163">
        <f>IFERROR(IF(#REF!="",0,#REF!),0)</f>
        <v>0</v>
      </c>
    </row>
    <row r="1164" spans="7:18" x14ac:dyDescent="0.3">
      <c r="G1164">
        <f t="shared" si="91"/>
        <v>0</v>
      </c>
      <c r="H1164">
        <f t="shared" si="92"/>
        <v>0</v>
      </c>
      <c r="I1164">
        <f t="shared" si="93"/>
        <v>0</v>
      </c>
      <c r="J1164">
        <f t="shared" si="94"/>
        <v>0</v>
      </c>
      <c r="K1164">
        <f t="shared" si="95"/>
        <v>0</v>
      </c>
      <c r="L1164">
        <f>IFERROR(IF(#REF!="",0,#REF!),0)</f>
        <v>0</v>
      </c>
      <c r="M1164">
        <f>IFERROR(IF(#REF!="",0,#REF!+1),0)</f>
        <v>0</v>
      </c>
      <c r="N1164">
        <f>IFERROR(IF(#REF!="",0,#REF!),0)</f>
        <v>0</v>
      </c>
      <c r="O1164">
        <f>IFERROR(IF(#REF!="",0,#REF!+1),0)</f>
        <v>0</v>
      </c>
      <c r="P1164">
        <f>IFERROR(IF(#REF!="",0,#REF!),0)</f>
        <v>0</v>
      </c>
      <c r="Q1164">
        <f>IFERROR(IF(#REF!="",0,#REF!+1),0)</f>
        <v>0</v>
      </c>
      <c r="R1164">
        <f>IFERROR(IF(#REF!="",0,#REF!),0)</f>
        <v>0</v>
      </c>
    </row>
    <row r="1165" spans="7:18" x14ac:dyDescent="0.3">
      <c r="G1165">
        <f t="shared" si="91"/>
        <v>0</v>
      </c>
      <c r="H1165">
        <f t="shared" si="92"/>
        <v>0</v>
      </c>
      <c r="I1165">
        <f t="shared" si="93"/>
        <v>0</v>
      </c>
      <c r="J1165">
        <f t="shared" si="94"/>
        <v>0</v>
      </c>
      <c r="K1165">
        <f t="shared" si="95"/>
        <v>0</v>
      </c>
      <c r="L1165">
        <f>IFERROR(IF(#REF!="",0,#REF!),0)</f>
        <v>0</v>
      </c>
      <c r="M1165">
        <f>IFERROR(IF(#REF!="",0,#REF!+1),0)</f>
        <v>0</v>
      </c>
      <c r="N1165">
        <f>IFERROR(IF(#REF!="",0,#REF!),0)</f>
        <v>0</v>
      </c>
      <c r="O1165">
        <f>IFERROR(IF(#REF!="",0,#REF!+1),0)</f>
        <v>0</v>
      </c>
      <c r="P1165">
        <f>IFERROR(IF(#REF!="",0,#REF!),0)</f>
        <v>0</v>
      </c>
      <c r="Q1165">
        <f>IFERROR(IF(#REF!="",0,#REF!+1),0)</f>
        <v>0</v>
      </c>
      <c r="R1165">
        <f>IFERROR(IF(#REF!="",0,#REF!),0)</f>
        <v>0</v>
      </c>
    </row>
    <row r="1166" spans="7:18" x14ac:dyDescent="0.3">
      <c r="G1166">
        <f t="shared" si="91"/>
        <v>0</v>
      </c>
      <c r="H1166">
        <f t="shared" si="92"/>
        <v>0</v>
      </c>
      <c r="I1166">
        <f t="shared" si="93"/>
        <v>0</v>
      </c>
      <c r="J1166">
        <f t="shared" si="94"/>
        <v>0</v>
      </c>
      <c r="K1166">
        <f t="shared" si="95"/>
        <v>0</v>
      </c>
      <c r="L1166">
        <f>IFERROR(IF(#REF!="",0,#REF!),0)</f>
        <v>0</v>
      </c>
      <c r="M1166">
        <f>IFERROR(IF(#REF!="",0,#REF!+1),0)</f>
        <v>0</v>
      </c>
      <c r="N1166">
        <f>IFERROR(IF(#REF!="",0,#REF!),0)</f>
        <v>0</v>
      </c>
      <c r="O1166">
        <f>IFERROR(IF(#REF!="",0,#REF!+1),0)</f>
        <v>0</v>
      </c>
      <c r="P1166">
        <f>IFERROR(IF(#REF!="",0,#REF!),0)</f>
        <v>0</v>
      </c>
      <c r="Q1166">
        <f>IFERROR(IF(#REF!="",0,#REF!+1),0)</f>
        <v>0</v>
      </c>
      <c r="R1166">
        <f>IFERROR(IF(#REF!="",0,#REF!),0)</f>
        <v>0</v>
      </c>
    </row>
    <row r="1167" spans="7:18" x14ac:dyDescent="0.3">
      <c r="G1167">
        <f t="shared" si="91"/>
        <v>0</v>
      </c>
      <c r="H1167">
        <f t="shared" si="92"/>
        <v>0</v>
      </c>
      <c r="I1167">
        <f t="shared" si="93"/>
        <v>0</v>
      </c>
      <c r="J1167">
        <f t="shared" si="94"/>
        <v>0</v>
      </c>
      <c r="K1167">
        <f t="shared" si="95"/>
        <v>0</v>
      </c>
      <c r="L1167">
        <f>IFERROR(IF(#REF!="",0,#REF!),0)</f>
        <v>0</v>
      </c>
      <c r="M1167">
        <f>IFERROR(IF(#REF!="",0,#REF!+1),0)</f>
        <v>0</v>
      </c>
      <c r="N1167">
        <f>IFERROR(IF(#REF!="",0,#REF!),0)</f>
        <v>0</v>
      </c>
      <c r="O1167">
        <f>IFERROR(IF(#REF!="",0,#REF!+1),0)</f>
        <v>0</v>
      </c>
      <c r="P1167">
        <f>IFERROR(IF(#REF!="",0,#REF!),0)</f>
        <v>0</v>
      </c>
      <c r="Q1167">
        <f>IFERROR(IF(#REF!="",0,#REF!+1),0)</f>
        <v>0</v>
      </c>
      <c r="R1167">
        <f>IFERROR(IF(#REF!="",0,#REF!),0)</f>
        <v>0</v>
      </c>
    </row>
    <row r="1168" spans="7:18" x14ac:dyDescent="0.3">
      <c r="G1168">
        <f t="shared" si="91"/>
        <v>0</v>
      </c>
      <c r="H1168">
        <f t="shared" si="92"/>
        <v>0</v>
      </c>
      <c r="I1168">
        <f t="shared" si="93"/>
        <v>0</v>
      </c>
      <c r="J1168">
        <f t="shared" si="94"/>
        <v>0</v>
      </c>
      <c r="K1168">
        <f t="shared" si="95"/>
        <v>0</v>
      </c>
      <c r="L1168">
        <f>IFERROR(IF(#REF!="",0,#REF!),0)</f>
        <v>0</v>
      </c>
      <c r="M1168">
        <f>IFERROR(IF(#REF!="",0,#REF!+1),0)</f>
        <v>0</v>
      </c>
      <c r="N1168">
        <f>IFERROR(IF(#REF!="",0,#REF!),0)</f>
        <v>0</v>
      </c>
      <c r="O1168">
        <f>IFERROR(IF(#REF!="",0,#REF!+1),0)</f>
        <v>0</v>
      </c>
      <c r="P1168">
        <f>IFERROR(IF(#REF!="",0,#REF!),0)</f>
        <v>0</v>
      </c>
      <c r="Q1168">
        <f>IFERROR(IF(#REF!="",0,#REF!+1),0)</f>
        <v>0</v>
      </c>
      <c r="R1168">
        <f>IFERROR(IF(#REF!="",0,#REF!),0)</f>
        <v>0</v>
      </c>
    </row>
    <row r="1169" spans="7:18" x14ac:dyDescent="0.3">
      <c r="G1169">
        <f t="shared" si="91"/>
        <v>0</v>
      </c>
      <c r="H1169">
        <f t="shared" si="92"/>
        <v>0</v>
      </c>
      <c r="I1169">
        <f t="shared" si="93"/>
        <v>0</v>
      </c>
      <c r="J1169">
        <f t="shared" si="94"/>
        <v>0</v>
      </c>
      <c r="K1169">
        <f t="shared" si="95"/>
        <v>0</v>
      </c>
      <c r="L1169">
        <f>IFERROR(IF(#REF!="",0,#REF!),0)</f>
        <v>0</v>
      </c>
      <c r="M1169">
        <f>IFERROR(IF(#REF!="",0,#REF!+1),0)</f>
        <v>0</v>
      </c>
      <c r="N1169">
        <f>IFERROR(IF(#REF!="",0,#REF!),0)</f>
        <v>0</v>
      </c>
      <c r="O1169">
        <f>IFERROR(IF(#REF!="",0,#REF!+1),0)</f>
        <v>0</v>
      </c>
      <c r="P1169">
        <f>IFERROR(IF(#REF!="",0,#REF!),0)</f>
        <v>0</v>
      </c>
      <c r="Q1169">
        <f>IFERROR(IF(#REF!="",0,#REF!+1),0)</f>
        <v>0</v>
      </c>
      <c r="R1169">
        <f>IFERROR(IF(#REF!="",0,#REF!),0)</f>
        <v>0</v>
      </c>
    </row>
    <row r="1170" spans="7:18" x14ac:dyDescent="0.3">
      <c r="G1170">
        <f t="shared" si="91"/>
        <v>0</v>
      </c>
      <c r="H1170">
        <f t="shared" si="92"/>
        <v>0</v>
      </c>
      <c r="I1170">
        <f t="shared" si="93"/>
        <v>0</v>
      </c>
      <c r="J1170">
        <f t="shared" si="94"/>
        <v>0</v>
      </c>
      <c r="K1170">
        <f t="shared" si="95"/>
        <v>0</v>
      </c>
      <c r="L1170">
        <f>IFERROR(IF(#REF!="",0,#REF!),0)</f>
        <v>0</v>
      </c>
      <c r="M1170">
        <f>IFERROR(IF(#REF!="",0,#REF!+1),0)</f>
        <v>0</v>
      </c>
      <c r="N1170">
        <f>IFERROR(IF(#REF!="",0,#REF!),0)</f>
        <v>0</v>
      </c>
      <c r="O1170">
        <f>IFERROR(IF(#REF!="",0,#REF!+1),0)</f>
        <v>0</v>
      </c>
      <c r="P1170">
        <f>IFERROR(IF(#REF!="",0,#REF!),0)</f>
        <v>0</v>
      </c>
      <c r="Q1170">
        <f>IFERROR(IF(#REF!="",0,#REF!+1),0)</f>
        <v>0</v>
      </c>
      <c r="R1170">
        <f>IFERROR(IF(#REF!="",0,#REF!),0)</f>
        <v>0</v>
      </c>
    </row>
    <row r="1171" spans="7:18" x14ac:dyDescent="0.3">
      <c r="G1171">
        <f t="shared" si="91"/>
        <v>0</v>
      </c>
      <c r="H1171">
        <f t="shared" si="92"/>
        <v>0</v>
      </c>
      <c r="I1171">
        <f t="shared" si="93"/>
        <v>0</v>
      </c>
      <c r="J1171">
        <f t="shared" si="94"/>
        <v>0</v>
      </c>
      <c r="K1171">
        <f t="shared" si="95"/>
        <v>0</v>
      </c>
      <c r="L1171">
        <f>IFERROR(IF(#REF!="",0,#REF!),0)</f>
        <v>0</v>
      </c>
      <c r="M1171">
        <f>IFERROR(IF(#REF!="",0,#REF!+1),0)</f>
        <v>0</v>
      </c>
      <c r="N1171">
        <f>IFERROR(IF(#REF!="",0,#REF!),0)</f>
        <v>0</v>
      </c>
      <c r="O1171">
        <f>IFERROR(IF(#REF!="",0,#REF!+1),0)</f>
        <v>0</v>
      </c>
      <c r="P1171">
        <f>IFERROR(IF(#REF!="",0,#REF!),0)</f>
        <v>0</v>
      </c>
      <c r="Q1171">
        <f>IFERROR(IF(#REF!="",0,#REF!+1),0)</f>
        <v>0</v>
      </c>
      <c r="R1171">
        <f>IFERROR(IF(#REF!="",0,#REF!),0)</f>
        <v>0</v>
      </c>
    </row>
    <row r="1172" spans="7:18" x14ac:dyDescent="0.3">
      <c r="G1172">
        <f t="shared" si="91"/>
        <v>0</v>
      </c>
      <c r="H1172">
        <f t="shared" si="92"/>
        <v>0</v>
      </c>
      <c r="I1172">
        <f t="shared" si="93"/>
        <v>0</v>
      </c>
      <c r="J1172">
        <f t="shared" si="94"/>
        <v>0</v>
      </c>
      <c r="K1172">
        <f t="shared" si="95"/>
        <v>0</v>
      </c>
      <c r="L1172">
        <f>IFERROR(IF(#REF!="",0,#REF!),0)</f>
        <v>0</v>
      </c>
      <c r="M1172">
        <f>IFERROR(IF(#REF!="",0,#REF!+1),0)</f>
        <v>0</v>
      </c>
      <c r="N1172">
        <f>IFERROR(IF(#REF!="",0,#REF!),0)</f>
        <v>0</v>
      </c>
      <c r="O1172">
        <f>IFERROR(IF(#REF!="",0,#REF!+1),0)</f>
        <v>0</v>
      </c>
      <c r="P1172">
        <f>IFERROR(IF(#REF!="",0,#REF!),0)</f>
        <v>0</v>
      </c>
      <c r="Q1172">
        <f>IFERROR(IF(#REF!="",0,#REF!+1),0)</f>
        <v>0</v>
      </c>
      <c r="R1172">
        <f>IFERROR(IF(#REF!="",0,#REF!),0)</f>
        <v>0</v>
      </c>
    </row>
    <row r="1173" spans="7:18" x14ac:dyDescent="0.3">
      <c r="G1173">
        <f t="shared" si="91"/>
        <v>0</v>
      </c>
      <c r="H1173">
        <f t="shared" si="92"/>
        <v>0</v>
      </c>
      <c r="I1173">
        <f t="shared" si="93"/>
        <v>0</v>
      </c>
      <c r="J1173">
        <f t="shared" si="94"/>
        <v>0</v>
      </c>
      <c r="K1173">
        <f t="shared" si="95"/>
        <v>0</v>
      </c>
      <c r="L1173">
        <f>IFERROR(IF(#REF!="",0,#REF!),0)</f>
        <v>0</v>
      </c>
      <c r="M1173">
        <f>IFERROR(IF(#REF!="",0,#REF!+1),0)</f>
        <v>0</v>
      </c>
      <c r="N1173">
        <f>IFERROR(IF(#REF!="",0,#REF!),0)</f>
        <v>0</v>
      </c>
      <c r="O1173">
        <f>IFERROR(IF(#REF!="",0,#REF!+1),0)</f>
        <v>0</v>
      </c>
      <c r="P1173">
        <f>IFERROR(IF(#REF!="",0,#REF!),0)</f>
        <v>0</v>
      </c>
      <c r="Q1173">
        <f>IFERROR(IF(#REF!="",0,#REF!+1),0)</f>
        <v>0</v>
      </c>
      <c r="R1173">
        <f>IFERROR(IF(#REF!="",0,#REF!),0)</f>
        <v>0</v>
      </c>
    </row>
    <row r="1174" spans="7:18" x14ac:dyDescent="0.3">
      <c r="G1174">
        <f t="shared" si="91"/>
        <v>0</v>
      </c>
      <c r="H1174">
        <f t="shared" si="92"/>
        <v>0</v>
      </c>
      <c r="I1174">
        <f t="shared" si="93"/>
        <v>0</v>
      </c>
      <c r="J1174">
        <f t="shared" si="94"/>
        <v>0</v>
      </c>
      <c r="K1174">
        <f t="shared" si="95"/>
        <v>0</v>
      </c>
      <c r="L1174">
        <f>IFERROR(IF(#REF!="",0,#REF!),0)</f>
        <v>0</v>
      </c>
      <c r="M1174">
        <f>IFERROR(IF(#REF!="",0,#REF!+1),0)</f>
        <v>0</v>
      </c>
      <c r="N1174">
        <f>IFERROR(IF(#REF!="",0,#REF!),0)</f>
        <v>0</v>
      </c>
      <c r="O1174">
        <f>IFERROR(IF(#REF!="",0,#REF!+1),0)</f>
        <v>0</v>
      </c>
      <c r="P1174">
        <f>IFERROR(IF(#REF!="",0,#REF!),0)</f>
        <v>0</v>
      </c>
      <c r="Q1174">
        <f>IFERROR(IF(#REF!="",0,#REF!+1),0)</f>
        <v>0</v>
      </c>
      <c r="R1174">
        <f>IFERROR(IF(#REF!="",0,#REF!),0)</f>
        <v>0</v>
      </c>
    </row>
    <row r="1175" spans="7:18" x14ac:dyDescent="0.3">
      <c r="G1175">
        <f t="shared" si="91"/>
        <v>0</v>
      </c>
      <c r="H1175">
        <f t="shared" si="92"/>
        <v>0</v>
      </c>
      <c r="I1175">
        <f t="shared" si="93"/>
        <v>0</v>
      </c>
      <c r="J1175">
        <f t="shared" si="94"/>
        <v>0</v>
      </c>
      <c r="K1175">
        <f t="shared" si="95"/>
        <v>0</v>
      </c>
      <c r="L1175">
        <f>IFERROR(IF(#REF!="",0,#REF!),0)</f>
        <v>0</v>
      </c>
      <c r="M1175">
        <f>IFERROR(IF(#REF!="",0,#REF!+1),0)</f>
        <v>0</v>
      </c>
      <c r="N1175">
        <f>IFERROR(IF(#REF!="",0,#REF!),0)</f>
        <v>0</v>
      </c>
      <c r="O1175">
        <f>IFERROR(IF(#REF!="",0,#REF!+1),0)</f>
        <v>0</v>
      </c>
      <c r="P1175">
        <f>IFERROR(IF(#REF!="",0,#REF!),0)</f>
        <v>0</v>
      </c>
      <c r="Q1175">
        <f>IFERROR(IF(#REF!="",0,#REF!+1),0)</f>
        <v>0</v>
      </c>
      <c r="R1175">
        <f>IFERROR(IF(#REF!="",0,#REF!),0)</f>
        <v>0</v>
      </c>
    </row>
    <row r="1176" spans="7:18" x14ac:dyDescent="0.3">
      <c r="G1176">
        <f t="shared" si="91"/>
        <v>0</v>
      </c>
      <c r="H1176">
        <f t="shared" si="92"/>
        <v>0</v>
      </c>
      <c r="I1176">
        <f t="shared" si="93"/>
        <v>0</v>
      </c>
      <c r="J1176">
        <f t="shared" si="94"/>
        <v>0</v>
      </c>
      <c r="K1176">
        <f t="shared" si="95"/>
        <v>0</v>
      </c>
      <c r="L1176">
        <f>IFERROR(IF(#REF!="",0,#REF!),0)</f>
        <v>0</v>
      </c>
      <c r="M1176">
        <f>IFERROR(IF(#REF!="",0,#REF!+1),0)</f>
        <v>0</v>
      </c>
      <c r="N1176">
        <f>IFERROR(IF(#REF!="",0,#REF!),0)</f>
        <v>0</v>
      </c>
      <c r="O1176">
        <f>IFERROR(IF(#REF!="",0,#REF!+1),0)</f>
        <v>0</v>
      </c>
      <c r="P1176">
        <f>IFERROR(IF(#REF!="",0,#REF!),0)</f>
        <v>0</v>
      </c>
      <c r="Q1176">
        <f>IFERROR(IF(#REF!="",0,#REF!+1),0)</f>
        <v>0</v>
      </c>
      <c r="R1176">
        <f>IFERROR(IF(#REF!="",0,#REF!),0)</f>
        <v>0</v>
      </c>
    </row>
    <row r="1177" spans="7:18" x14ac:dyDescent="0.3">
      <c r="G1177">
        <f t="shared" si="91"/>
        <v>0</v>
      </c>
      <c r="H1177">
        <f t="shared" si="92"/>
        <v>0</v>
      </c>
      <c r="I1177">
        <f t="shared" si="93"/>
        <v>0</v>
      </c>
      <c r="J1177">
        <f t="shared" si="94"/>
        <v>0</v>
      </c>
      <c r="K1177">
        <f t="shared" si="95"/>
        <v>0</v>
      </c>
      <c r="L1177">
        <f>IFERROR(IF(#REF!="",0,#REF!),0)</f>
        <v>0</v>
      </c>
      <c r="M1177">
        <f>IFERROR(IF(#REF!="",0,#REF!+1),0)</f>
        <v>0</v>
      </c>
      <c r="N1177">
        <f>IFERROR(IF(#REF!="",0,#REF!),0)</f>
        <v>0</v>
      </c>
      <c r="O1177">
        <f>IFERROR(IF(#REF!="",0,#REF!+1),0)</f>
        <v>0</v>
      </c>
      <c r="P1177">
        <f>IFERROR(IF(#REF!="",0,#REF!),0)</f>
        <v>0</v>
      </c>
      <c r="Q1177">
        <f>IFERROR(IF(#REF!="",0,#REF!+1),0)</f>
        <v>0</v>
      </c>
      <c r="R1177">
        <f>IFERROR(IF(#REF!="",0,#REF!),0)</f>
        <v>0</v>
      </c>
    </row>
    <row r="1178" spans="7:18" x14ac:dyDescent="0.3">
      <c r="G1178">
        <f t="shared" si="91"/>
        <v>0</v>
      </c>
      <c r="H1178">
        <f t="shared" si="92"/>
        <v>0</v>
      </c>
      <c r="I1178">
        <f t="shared" si="93"/>
        <v>0</v>
      </c>
      <c r="J1178">
        <f t="shared" si="94"/>
        <v>0</v>
      </c>
      <c r="K1178">
        <f t="shared" si="95"/>
        <v>0</v>
      </c>
      <c r="L1178">
        <f>IFERROR(IF(#REF!="",0,#REF!),0)</f>
        <v>0</v>
      </c>
      <c r="M1178">
        <f>IFERROR(IF(#REF!="",0,#REF!+1),0)</f>
        <v>0</v>
      </c>
      <c r="N1178">
        <f>IFERROR(IF(#REF!="",0,#REF!),0)</f>
        <v>0</v>
      </c>
      <c r="O1178">
        <f>IFERROR(IF(#REF!="",0,#REF!+1),0)</f>
        <v>0</v>
      </c>
      <c r="P1178">
        <f>IFERROR(IF(#REF!="",0,#REF!),0)</f>
        <v>0</v>
      </c>
      <c r="Q1178">
        <f>IFERROR(IF(#REF!="",0,#REF!+1),0)</f>
        <v>0</v>
      </c>
      <c r="R1178">
        <f>IFERROR(IF(#REF!="",0,#REF!),0)</f>
        <v>0</v>
      </c>
    </row>
    <row r="1179" spans="7:18" x14ac:dyDescent="0.3">
      <c r="G1179">
        <f t="shared" si="91"/>
        <v>0</v>
      </c>
      <c r="H1179">
        <f t="shared" si="92"/>
        <v>0</v>
      </c>
      <c r="I1179">
        <f t="shared" si="93"/>
        <v>0</v>
      </c>
      <c r="J1179">
        <f t="shared" si="94"/>
        <v>0</v>
      </c>
      <c r="K1179">
        <f t="shared" si="95"/>
        <v>0</v>
      </c>
      <c r="L1179">
        <f>IFERROR(IF(#REF!="",0,#REF!),0)</f>
        <v>0</v>
      </c>
      <c r="M1179">
        <f>IFERROR(IF(#REF!="",0,#REF!+1),0)</f>
        <v>0</v>
      </c>
      <c r="N1179">
        <f>IFERROR(IF(#REF!="",0,#REF!),0)</f>
        <v>0</v>
      </c>
      <c r="O1179">
        <f>IFERROR(IF(#REF!="",0,#REF!+1),0)</f>
        <v>0</v>
      </c>
      <c r="P1179">
        <f>IFERROR(IF(#REF!="",0,#REF!),0)</f>
        <v>0</v>
      </c>
      <c r="Q1179">
        <f>IFERROR(IF(#REF!="",0,#REF!+1),0)</f>
        <v>0</v>
      </c>
      <c r="R1179">
        <f>IFERROR(IF(#REF!="",0,#REF!),0)</f>
        <v>0</v>
      </c>
    </row>
    <row r="1180" spans="7:18" x14ac:dyDescent="0.3">
      <c r="G1180">
        <f t="shared" si="91"/>
        <v>0</v>
      </c>
      <c r="H1180">
        <f t="shared" si="92"/>
        <v>0</v>
      </c>
      <c r="I1180">
        <f t="shared" si="93"/>
        <v>0</v>
      </c>
      <c r="J1180">
        <f t="shared" si="94"/>
        <v>0</v>
      </c>
      <c r="K1180">
        <f t="shared" si="95"/>
        <v>0</v>
      </c>
      <c r="L1180">
        <f>IFERROR(IF(#REF!="",0,#REF!),0)</f>
        <v>0</v>
      </c>
      <c r="M1180">
        <f>IFERROR(IF(#REF!="",0,#REF!+1),0)</f>
        <v>0</v>
      </c>
      <c r="N1180">
        <f>IFERROR(IF(#REF!="",0,#REF!),0)</f>
        <v>0</v>
      </c>
      <c r="O1180">
        <f>IFERROR(IF(#REF!="",0,#REF!+1),0)</f>
        <v>0</v>
      </c>
      <c r="P1180">
        <f>IFERROR(IF(#REF!="",0,#REF!),0)</f>
        <v>0</v>
      </c>
      <c r="Q1180">
        <f>IFERROR(IF(#REF!="",0,#REF!+1),0)</f>
        <v>0</v>
      </c>
      <c r="R1180">
        <f>IFERROR(IF(#REF!="",0,#REF!),0)</f>
        <v>0</v>
      </c>
    </row>
    <row r="1181" spans="7:18" x14ac:dyDescent="0.3">
      <c r="G1181">
        <f t="shared" si="91"/>
        <v>0</v>
      </c>
      <c r="H1181">
        <f t="shared" si="92"/>
        <v>0</v>
      </c>
      <c r="I1181">
        <f t="shared" si="93"/>
        <v>0</v>
      </c>
      <c r="J1181">
        <f t="shared" si="94"/>
        <v>0</v>
      </c>
      <c r="K1181">
        <f t="shared" si="95"/>
        <v>0</v>
      </c>
      <c r="L1181">
        <f>IFERROR(IF(#REF!="",0,#REF!),0)</f>
        <v>0</v>
      </c>
      <c r="M1181">
        <f>IFERROR(IF(#REF!="",0,#REF!+1),0)</f>
        <v>0</v>
      </c>
      <c r="N1181">
        <f>IFERROR(IF(#REF!="",0,#REF!),0)</f>
        <v>0</v>
      </c>
      <c r="O1181">
        <f>IFERROR(IF(#REF!="",0,#REF!+1),0)</f>
        <v>0</v>
      </c>
      <c r="P1181">
        <f>IFERROR(IF(#REF!="",0,#REF!),0)</f>
        <v>0</v>
      </c>
      <c r="Q1181">
        <f>IFERROR(IF(#REF!="",0,#REF!+1),0)</f>
        <v>0</v>
      </c>
      <c r="R1181">
        <f>IFERROR(IF(#REF!="",0,#REF!),0)</f>
        <v>0</v>
      </c>
    </row>
    <row r="1182" spans="7:18" x14ac:dyDescent="0.3">
      <c r="G1182">
        <f t="shared" si="91"/>
        <v>0</v>
      </c>
      <c r="H1182">
        <f t="shared" si="92"/>
        <v>0</v>
      </c>
      <c r="I1182">
        <f t="shared" si="93"/>
        <v>0</v>
      </c>
      <c r="J1182">
        <f t="shared" si="94"/>
        <v>0</v>
      </c>
      <c r="K1182">
        <f t="shared" si="95"/>
        <v>0</v>
      </c>
      <c r="L1182">
        <f>IFERROR(IF(#REF!="",0,#REF!),0)</f>
        <v>0</v>
      </c>
      <c r="M1182">
        <f>IFERROR(IF(#REF!="",0,#REF!+1),0)</f>
        <v>0</v>
      </c>
      <c r="N1182">
        <f>IFERROR(IF(#REF!="",0,#REF!),0)</f>
        <v>0</v>
      </c>
      <c r="O1182">
        <f>IFERROR(IF(#REF!="",0,#REF!+1),0)</f>
        <v>0</v>
      </c>
      <c r="P1182">
        <f>IFERROR(IF(#REF!="",0,#REF!),0)</f>
        <v>0</v>
      </c>
      <c r="Q1182">
        <f>IFERROR(IF(#REF!="",0,#REF!+1),0)</f>
        <v>0</v>
      </c>
      <c r="R1182">
        <f>IFERROR(IF(#REF!="",0,#REF!),0)</f>
        <v>0</v>
      </c>
    </row>
    <row r="1183" spans="7:18" x14ac:dyDescent="0.3">
      <c r="G1183">
        <f t="shared" si="91"/>
        <v>0</v>
      </c>
      <c r="H1183">
        <f t="shared" si="92"/>
        <v>0</v>
      </c>
      <c r="I1183">
        <f t="shared" si="93"/>
        <v>0</v>
      </c>
      <c r="J1183">
        <f t="shared" si="94"/>
        <v>0</v>
      </c>
      <c r="K1183">
        <f t="shared" si="95"/>
        <v>0</v>
      </c>
      <c r="L1183">
        <f>IFERROR(IF(#REF!="",0,#REF!),0)</f>
        <v>0</v>
      </c>
      <c r="M1183">
        <f>IFERROR(IF(#REF!="",0,#REF!+1),0)</f>
        <v>0</v>
      </c>
      <c r="N1183">
        <f>IFERROR(IF(#REF!="",0,#REF!),0)</f>
        <v>0</v>
      </c>
      <c r="O1183">
        <f>IFERROR(IF(#REF!="",0,#REF!+1),0)</f>
        <v>0</v>
      </c>
      <c r="P1183">
        <f>IFERROR(IF(#REF!="",0,#REF!),0)</f>
        <v>0</v>
      </c>
      <c r="Q1183">
        <f>IFERROR(IF(#REF!="",0,#REF!+1),0)</f>
        <v>0</v>
      </c>
      <c r="R1183">
        <f>IFERROR(IF(#REF!="",0,#REF!),0)</f>
        <v>0</v>
      </c>
    </row>
    <row r="1184" spans="7:18" x14ac:dyDescent="0.3">
      <c r="G1184">
        <f t="shared" si="91"/>
        <v>0</v>
      </c>
      <c r="H1184">
        <f t="shared" si="92"/>
        <v>0</v>
      </c>
      <c r="I1184">
        <f t="shared" si="93"/>
        <v>0</v>
      </c>
      <c r="J1184">
        <f t="shared" si="94"/>
        <v>0</v>
      </c>
      <c r="K1184">
        <f t="shared" si="95"/>
        <v>0</v>
      </c>
      <c r="L1184">
        <f>IFERROR(IF(#REF!="",0,#REF!),0)</f>
        <v>0</v>
      </c>
      <c r="M1184">
        <f>IFERROR(IF(#REF!="",0,#REF!+1),0)</f>
        <v>0</v>
      </c>
      <c r="N1184">
        <f>IFERROR(IF(#REF!="",0,#REF!),0)</f>
        <v>0</v>
      </c>
      <c r="O1184">
        <f>IFERROR(IF(#REF!="",0,#REF!+1),0)</f>
        <v>0</v>
      </c>
      <c r="P1184">
        <f>IFERROR(IF(#REF!="",0,#REF!),0)</f>
        <v>0</v>
      </c>
      <c r="Q1184">
        <f>IFERROR(IF(#REF!="",0,#REF!+1),0)</f>
        <v>0</v>
      </c>
      <c r="R1184">
        <f>IFERROR(IF(#REF!="",0,#REF!),0)</f>
        <v>0</v>
      </c>
    </row>
    <row r="1185" spans="7:18" x14ac:dyDescent="0.3">
      <c r="G1185">
        <f t="shared" si="91"/>
        <v>0</v>
      </c>
      <c r="H1185">
        <f t="shared" si="92"/>
        <v>0</v>
      </c>
      <c r="I1185">
        <f t="shared" si="93"/>
        <v>0</v>
      </c>
      <c r="J1185">
        <f t="shared" si="94"/>
        <v>0</v>
      </c>
      <c r="K1185">
        <f t="shared" si="95"/>
        <v>0</v>
      </c>
      <c r="L1185">
        <f>IFERROR(IF(#REF!="",0,#REF!),0)</f>
        <v>0</v>
      </c>
      <c r="M1185">
        <f>IFERROR(IF(#REF!="",0,#REF!+1),0)</f>
        <v>0</v>
      </c>
      <c r="N1185">
        <f>IFERROR(IF(#REF!="",0,#REF!),0)</f>
        <v>0</v>
      </c>
      <c r="O1185">
        <f>IFERROR(IF(#REF!="",0,#REF!+1),0)</f>
        <v>0</v>
      </c>
      <c r="P1185">
        <f>IFERROR(IF(#REF!="",0,#REF!),0)</f>
        <v>0</v>
      </c>
      <c r="Q1185">
        <f>IFERROR(IF(#REF!="",0,#REF!+1),0)</f>
        <v>0</v>
      </c>
      <c r="R1185">
        <f>IFERROR(IF(#REF!="",0,#REF!),0)</f>
        <v>0</v>
      </c>
    </row>
    <row r="1186" spans="7:18" x14ac:dyDescent="0.3">
      <c r="G1186">
        <f t="shared" si="91"/>
        <v>0</v>
      </c>
      <c r="H1186">
        <f t="shared" si="92"/>
        <v>0</v>
      </c>
      <c r="I1186">
        <f t="shared" si="93"/>
        <v>0</v>
      </c>
      <c r="J1186">
        <f t="shared" si="94"/>
        <v>0</v>
      </c>
      <c r="K1186">
        <f t="shared" si="95"/>
        <v>0</v>
      </c>
      <c r="L1186">
        <f>IFERROR(IF(#REF!="",0,#REF!),0)</f>
        <v>0</v>
      </c>
      <c r="M1186">
        <f>IFERROR(IF(#REF!="",0,#REF!+1),0)</f>
        <v>0</v>
      </c>
      <c r="N1186">
        <f>IFERROR(IF(#REF!="",0,#REF!),0)</f>
        <v>0</v>
      </c>
      <c r="O1186">
        <f>IFERROR(IF(#REF!="",0,#REF!+1),0)</f>
        <v>0</v>
      </c>
      <c r="P1186">
        <f>IFERROR(IF(#REF!="",0,#REF!),0)</f>
        <v>0</v>
      </c>
      <c r="Q1186">
        <f>IFERROR(IF(#REF!="",0,#REF!+1),0)</f>
        <v>0</v>
      </c>
      <c r="R1186">
        <f>IFERROR(IF(#REF!="",0,#REF!),0)</f>
        <v>0</v>
      </c>
    </row>
    <row r="1187" spans="7:18" x14ac:dyDescent="0.3">
      <c r="G1187">
        <f t="shared" si="91"/>
        <v>0</v>
      </c>
      <c r="H1187">
        <f t="shared" si="92"/>
        <v>0</v>
      </c>
      <c r="I1187">
        <f t="shared" si="93"/>
        <v>0</v>
      </c>
      <c r="J1187">
        <f t="shared" si="94"/>
        <v>0</v>
      </c>
      <c r="K1187">
        <f t="shared" si="95"/>
        <v>0</v>
      </c>
      <c r="L1187">
        <f>IFERROR(IF(#REF!="",0,#REF!),0)</f>
        <v>0</v>
      </c>
      <c r="M1187">
        <f>IFERROR(IF(#REF!="",0,#REF!+1),0)</f>
        <v>0</v>
      </c>
      <c r="N1187">
        <f>IFERROR(IF(#REF!="",0,#REF!),0)</f>
        <v>0</v>
      </c>
      <c r="O1187">
        <f>IFERROR(IF(#REF!="",0,#REF!+1),0)</f>
        <v>0</v>
      </c>
      <c r="P1187">
        <f>IFERROR(IF(#REF!="",0,#REF!),0)</f>
        <v>0</v>
      </c>
      <c r="Q1187">
        <f>IFERROR(IF(#REF!="",0,#REF!+1),0)</f>
        <v>0</v>
      </c>
      <c r="R1187">
        <f>IFERROR(IF(#REF!="",0,#REF!),0)</f>
        <v>0</v>
      </c>
    </row>
    <row r="1188" spans="7:18" x14ac:dyDescent="0.3">
      <c r="G1188">
        <f t="shared" si="91"/>
        <v>0</v>
      </c>
      <c r="H1188">
        <f t="shared" si="92"/>
        <v>0</v>
      </c>
      <c r="I1188">
        <f t="shared" si="93"/>
        <v>0</v>
      </c>
      <c r="J1188">
        <f t="shared" si="94"/>
        <v>0</v>
      </c>
      <c r="K1188">
        <f t="shared" si="95"/>
        <v>0</v>
      </c>
      <c r="L1188">
        <f>IFERROR(IF(#REF!="",0,#REF!),0)</f>
        <v>0</v>
      </c>
      <c r="M1188">
        <f>IFERROR(IF(#REF!="",0,#REF!+1),0)</f>
        <v>0</v>
      </c>
      <c r="N1188">
        <f>IFERROR(IF(#REF!="",0,#REF!),0)</f>
        <v>0</v>
      </c>
      <c r="O1188">
        <f>IFERROR(IF(#REF!="",0,#REF!+1),0)</f>
        <v>0</v>
      </c>
      <c r="P1188">
        <f>IFERROR(IF(#REF!="",0,#REF!),0)</f>
        <v>0</v>
      </c>
      <c r="Q1188">
        <f>IFERROR(IF(#REF!="",0,#REF!+1),0)</f>
        <v>0</v>
      </c>
      <c r="R1188">
        <f>IFERROR(IF(#REF!="",0,#REF!),0)</f>
        <v>0</v>
      </c>
    </row>
    <row r="1189" spans="7:18" x14ac:dyDescent="0.3">
      <c r="G1189">
        <f t="shared" si="91"/>
        <v>0</v>
      </c>
      <c r="H1189">
        <f t="shared" si="92"/>
        <v>0</v>
      </c>
      <c r="I1189">
        <f t="shared" si="93"/>
        <v>0</v>
      </c>
      <c r="J1189">
        <f t="shared" si="94"/>
        <v>0</v>
      </c>
      <c r="K1189">
        <f t="shared" si="95"/>
        <v>0</v>
      </c>
      <c r="L1189">
        <f>IFERROR(IF(#REF!="",0,#REF!),0)</f>
        <v>0</v>
      </c>
      <c r="M1189">
        <f>IFERROR(IF(#REF!="",0,#REF!+1),0)</f>
        <v>0</v>
      </c>
      <c r="N1189">
        <f>IFERROR(IF(#REF!="",0,#REF!),0)</f>
        <v>0</v>
      </c>
      <c r="O1189">
        <f>IFERROR(IF(#REF!="",0,#REF!+1),0)</f>
        <v>0</v>
      </c>
      <c r="P1189">
        <f>IFERROR(IF(#REF!="",0,#REF!),0)</f>
        <v>0</v>
      </c>
      <c r="Q1189">
        <f>IFERROR(IF(#REF!="",0,#REF!+1),0)</f>
        <v>0</v>
      </c>
      <c r="R1189">
        <f>IFERROR(IF(#REF!="",0,#REF!),0)</f>
        <v>0</v>
      </c>
    </row>
    <row r="1190" spans="7:18" x14ac:dyDescent="0.3">
      <c r="G1190">
        <f t="shared" si="91"/>
        <v>0</v>
      </c>
      <c r="H1190">
        <f t="shared" si="92"/>
        <v>0</v>
      </c>
      <c r="I1190">
        <f t="shared" si="93"/>
        <v>0</v>
      </c>
      <c r="J1190">
        <f t="shared" si="94"/>
        <v>0</v>
      </c>
      <c r="K1190">
        <f t="shared" si="95"/>
        <v>0</v>
      </c>
      <c r="L1190">
        <f>IFERROR(IF(#REF!="",0,#REF!),0)</f>
        <v>0</v>
      </c>
      <c r="M1190">
        <f>IFERROR(IF(#REF!="",0,#REF!+1),0)</f>
        <v>0</v>
      </c>
      <c r="N1190">
        <f>IFERROR(IF(#REF!="",0,#REF!),0)</f>
        <v>0</v>
      </c>
      <c r="O1190">
        <f>IFERROR(IF(#REF!="",0,#REF!+1),0)</f>
        <v>0</v>
      </c>
      <c r="P1190">
        <f>IFERROR(IF(#REF!="",0,#REF!),0)</f>
        <v>0</v>
      </c>
      <c r="Q1190">
        <f>IFERROR(IF(#REF!="",0,#REF!+1),0)</f>
        <v>0</v>
      </c>
      <c r="R1190">
        <f>IFERROR(IF(#REF!="",0,#REF!),0)</f>
        <v>0</v>
      </c>
    </row>
    <row r="1191" spans="7:18" x14ac:dyDescent="0.3">
      <c r="G1191">
        <f t="shared" si="91"/>
        <v>0</v>
      </c>
      <c r="H1191">
        <f t="shared" si="92"/>
        <v>0</v>
      </c>
      <c r="I1191">
        <f t="shared" si="93"/>
        <v>0</v>
      </c>
      <c r="J1191">
        <f t="shared" si="94"/>
        <v>0</v>
      </c>
      <c r="K1191">
        <f t="shared" si="95"/>
        <v>0</v>
      </c>
      <c r="L1191">
        <f>IFERROR(IF(#REF!="",0,#REF!),0)</f>
        <v>0</v>
      </c>
      <c r="M1191">
        <f>IFERROR(IF(#REF!="",0,#REF!+1),0)</f>
        <v>0</v>
      </c>
      <c r="N1191">
        <f>IFERROR(IF(#REF!="",0,#REF!),0)</f>
        <v>0</v>
      </c>
      <c r="O1191">
        <f>IFERROR(IF(#REF!="",0,#REF!+1),0)</f>
        <v>0</v>
      </c>
      <c r="P1191">
        <f>IFERROR(IF(#REF!="",0,#REF!),0)</f>
        <v>0</v>
      </c>
      <c r="Q1191">
        <f>IFERROR(IF(#REF!="",0,#REF!+1),0)</f>
        <v>0</v>
      </c>
      <c r="R1191">
        <f>IFERROR(IF(#REF!="",0,#REF!),0)</f>
        <v>0</v>
      </c>
    </row>
    <row r="1192" spans="7:18" x14ac:dyDescent="0.3">
      <c r="G1192">
        <f t="shared" si="91"/>
        <v>0</v>
      </c>
      <c r="H1192">
        <f t="shared" si="92"/>
        <v>0</v>
      </c>
      <c r="I1192">
        <f t="shared" si="93"/>
        <v>0</v>
      </c>
      <c r="J1192">
        <f t="shared" si="94"/>
        <v>0</v>
      </c>
      <c r="K1192">
        <f t="shared" si="95"/>
        <v>0</v>
      </c>
      <c r="L1192">
        <f>IFERROR(IF(#REF!="",0,#REF!),0)</f>
        <v>0</v>
      </c>
      <c r="M1192">
        <f>IFERROR(IF(#REF!="",0,#REF!+1),0)</f>
        <v>0</v>
      </c>
      <c r="N1192">
        <f>IFERROR(IF(#REF!="",0,#REF!),0)</f>
        <v>0</v>
      </c>
      <c r="O1192">
        <f>IFERROR(IF(#REF!="",0,#REF!+1),0)</f>
        <v>0</v>
      </c>
      <c r="P1192">
        <f>IFERROR(IF(#REF!="",0,#REF!),0)</f>
        <v>0</v>
      </c>
      <c r="Q1192">
        <f>IFERROR(IF(#REF!="",0,#REF!+1),0)</f>
        <v>0</v>
      </c>
      <c r="R1192">
        <f>IFERROR(IF(#REF!="",0,#REF!),0)</f>
        <v>0</v>
      </c>
    </row>
    <row r="1193" spans="7:18" x14ac:dyDescent="0.3">
      <c r="G1193">
        <f t="shared" si="91"/>
        <v>0</v>
      </c>
      <c r="H1193">
        <f t="shared" si="92"/>
        <v>0</v>
      </c>
      <c r="I1193">
        <f t="shared" si="93"/>
        <v>0</v>
      </c>
      <c r="J1193">
        <f t="shared" si="94"/>
        <v>0</v>
      </c>
      <c r="K1193">
        <f t="shared" si="95"/>
        <v>0</v>
      </c>
      <c r="L1193">
        <f>IFERROR(IF(#REF!="",0,#REF!),0)</f>
        <v>0</v>
      </c>
      <c r="M1193">
        <f>IFERROR(IF(#REF!="",0,#REF!+1),0)</f>
        <v>0</v>
      </c>
      <c r="N1193">
        <f>IFERROR(IF(#REF!="",0,#REF!),0)</f>
        <v>0</v>
      </c>
      <c r="O1193">
        <f>IFERROR(IF(#REF!="",0,#REF!+1),0)</f>
        <v>0</v>
      </c>
      <c r="P1193">
        <f>IFERROR(IF(#REF!="",0,#REF!),0)</f>
        <v>0</v>
      </c>
      <c r="Q1193">
        <f>IFERROR(IF(#REF!="",0,#REF!+1),0)</f>
        <v>0</v>
      </c>
      <c r="R1193">
        <f>IFERROR(IF(#REF!="",0,#REF!),0)</f>
        <v>0</v>
      </c>
    </row>
    <row r="1194" spans="7:18" x14ac:dyDescent="0.3">
      <c r="G1194">
        <f t="shared" si="91"/>
        <v>0</v>
      </c>
      <c r="H1194">
        <f t="shared" si="92"/>
        <v>0</v>
      </c>
      <c r="I1194">
        <f t="shared" si="93"/>
        <v>0</v>
      </c>
      <c r="J1194">
        <f t="shared" si="94"/>
        <v>0</v>
      </c>
      <c r="K1194">
        <f t="shared" si="95"/>
        <v>0</v>
      </c>
      <c r="L1194">
        <f>IFERROR(IF(#REF!="",0,#REF!),0)</f>
        <v>0</v>
      </c>
      <c r="M1194">
        <f>IFERROR(IF(#REF!="",0,#REF!+1),0)</f>
        <v>0</v>
      </c>
      <c r="N1194">
        <f>IFERROR(IF(#REF!="",0,#REF!),0)</f>
        <v>0</v>
      </c>
      <c r="O1194">
        <f>IFERROR(IF(#REF!="",0,#REF!+1),0)</f>
        <v>0</v>
      </c>
      <c r="P1194">
        <f>IFERROR(IF(#REF!="",0,#REF!),0)</f>
        <v>0</v>
      </c>
      <c r="Q1194">
        <f>IFERROR(IF(#REF!="",0,#REF!+1),0)</f>
        <v>0</v>
      </c>
      <c r="R1194">
        <f>IFERROR(IF(#REF!="",0,#REF!),0)</f>
        <v>0</v>
      </c>
    </row>
    <row r="1195" spans="7:18" x14ac:dyDescent="0.3">
      <c r="G1195">
        <f t="shared" si="91"/>
        <v>0</v>
      </c>
      <c r="H1195">
        <f t="shared" si="92"/>
        <v>0</v>
      </c>
      <c r="I1195">
        <f t="shared" si="93"/>
        <v>0</v>
      </c>
      <c r="J1195">
        <f t="shared" si="94"/>
        <v>0</v>
      </c>
      <c r="K1195">
        <f t="shared" si="95"/>
        <v>0</v>
      </c>
      <c r="L1195">
        <f>IFERROR(IF(#REF!="",0,#REF!),0)</f>
        <v>0</v>
      </c>
      <c r="M1195">
        <f>IFERROR(IF(#REF!="",0,#REF!+1),0)</f>
        <v>0</v>
      </c>
      <c r="N1195">
        <f>IFERROR(IF(#REF!="",0,#REF!),0)</f>
        <v>0</v>
      </c>
      <c r="O1195">
        <f>IFERROR(IF(#REF!="",0,#REF!+1),0)</f>
        <v>0</v>
      </c>
      <c r="P1195">
        <f>IFERROR(IF(#REF!="",0,#REF!),0)</f>
        <v>0</v>
      </c>
      <c r="Q1195">
        <f>IFERROR(IF(#REF!="",0,#REF!+1),0)</f>
        <v>0</v>
      </c>
      <c r="R1195">
        <f>IFERROR(IF(#REF!="",0,#REF!),0)</f>
        <v>0</v>
      </c>
    </row>
    <row r="1196" spans="7:18" x14ac:dyDescent="0.3">
      <c r="G1196">
        <f t="shared" si="91"/>
        <v>0</v>
      </c>
      <c r="H1196">
        <f t="shared" si="92"/>
        <v>0</v>
      </c>
      <c r="I1196">
        <f t="shared" si="93"/>
        <v>0</v>
      </c>
      <c r="J1196">
        <f t="shared" si="94"/>
        <v>0</v>
      </c>
      <c r="K1196">
        <f t="shared" si="95"/>
        <v>0</v>
      </c>
      <c r="L1196">
        <f>IFERROR(IF(#REF!="",0,#REF!),0)</f>
        <v>0</v>
      </c>
      <c r="M1196">
        <f>IFERROR(IF(#REF!="",0,#REF!+1),0)</f>
        <v>0</v>
      </c>
      <c r="N1196">
        <f>IFERROR(IF(#REF!="",0,#REF!),0)</f>
        <v>0</v>
      </c>
      <c r="O1196">
        <f>IFERROR(IF(#REF!="",0,#REF!+1),0)</f>
        <v>0</v>
      </c>
      <c r="P1196">
        <f>IFERROR(IF(#REF!="",0,#REF!),0)</f>
        <v>0</v>
      </c>
      <c r="Q1196">
        <f>IFERROR(IF(#REF!="",0,#REF!+1),0)</f>
        <v>0</v>
      </c>
      <c r="R1196">
        <f>IFERROR(IF(#REF!="",0,#REF!),0)</f>
        <v>0</v>
      </c>
    </row>
    <row r="1197" spans="7:18" x14ac:dyDescent="0.3">
      <c r="G1197">
        <f t="shared" si="91"/>
        <v>0</v>
      </c>
      <c r="H1197">
        <f t="shared" si="92"/>
        <v>0</v>
      </c>
      <c r="I1197">
        <f t="shared" si="93"/>
        <v>0</v>
      </c>
      <c r="J1197">
        <f t="shared" si="94"/>
        <v>0</v>
      </c>
      <c r="K1197">
        <f t="shared" si="95"/>
        <v>0</v>
      </c>
      <c r="L1197">
        <f>IFERROR(IF(#REF!="",0,#REF!),0)</f>
        <v>0</v>
      </c>
      <c r="M1197">
        <f>IFERROR(IF(#REF!="",0,#REF!+1),0)</f>
        <v>0</v>
      </c>
      <c r="N1197">
        <f>IFERROR(IF(#REF!="",0,#REF!),0)</f>
        <v>0</v>
      </c>
      <c r="O1197">
        <f>IFERROR(IF(#REF!="",0,#REF!+1),0)</f>
        <v>0</v>
      </c>
      <c r="P1197">
        <f>IFERROR(IF(#REF!="",0,#REF!),0)</f>
        <v>0</v>
      </c>
      <c r="Q1197">
        <f>IFERROR(IF(#REF!="",0,#REF!+1),0)</f>
        <v>0</v>
      </c>
      <c r="R1197">
        <f>IFERROR(IF(#REF!="",0,#REF!),0)</f>
        <v>0</v>
      </c>
    </row>
    <row r="1198" spans="7:18" x14ac:dyDescent="0.3">
      <c r="G1198">
        <f t="shared" si="91"/>
        <v>0</v>
      </c>
      <c r="H1198">
        <f t="shared" si="92"/>
        <v>0</v>
      </c>
      <c r="I1198">
        <f t="shared" si="93"/>
        <v>0</v>
      </c>
      <c r="J1198">
        <f t="shared" si="94"/>
        <v>0</v>
      </c>
      <c r="K1198">
        <f t="shared" si="95"/>
        <v>0</v>
      </c>
      <c r="L1198">
        <f>IFERROR(IF(#REF!="",0,#REF!),0)</f>
        <v>0</v>
      </c>
      <c r="M1198">
        <f>IFERROR(IF(#REF!="",0,#REF!+1),0)</f>
        <v>0</v>
      </c>
      <c r="N1198">
        <f>IFERROR(IF(#REF!="",0,#REF!),0)</f>
        <v>0</v>
      </c>
      <c r="O1198">
        <f>IFERROR(IF(#REF!="",0,#REF!+1),0)</f>
        <v>0</v>
      </c>
      <c r="P1198">
        <f>IFERROR(IF(#REF!="",0,#REF!),0)</f>
        <v>0</v>
      </c>
      <c r="Q1198">
        <f>IFERROR(IF(#REF!="",0,#REF!+1),0)</f>
        <v>0</v>
      </c>
      <c r="R1198">
        <f>IFERROR(IF(#REF!="",0,#REF!),0)</f>
        <v>0</v>
      </c>
    </row>
    <row r="1199" spans="7:18" x14ac:dyDescent="0.3">
      <c r="G1199">
        <f t="shared" si="91"/>
        <v>0</v>
      </c>
      <c r="H1199">
        <f t="shared" si="92"/>
        <v>0</v>
      </c>
      <c r="I1199">
        <f t="shared" si="93"/>
        <v>0</v>
      </c>
      <c r="J1199">
        <f t="shared" si="94"/>
        <v>0</v>
      </c>
      <c r="K1199">
        <f t="shared" si="95"/>
        <v>0</v>
      </c>
      <c r="L1199">
        <f>IFERROR(IF(#REF!="",0,#REF!),0)</f>
        <v>0</v>
      </c>
      <c r="M1199">
        <f>IFERROR(IF(#REF!="",0,#REF!+1),0)</f>
        <v>0</v>
      </c>
      <c r="N1199">
        <f>IFERROR(IF(#REF!="",0,#REF!),0)</f>
        <v>0</v>
      </c>
      <c r="O1199">
        <f>IFERROR(IF(#REF!="",0,#REF!+1),0)</f>
        <v>0</v>
      </c>
      <c r="P1199">
        <f>IFERROR(IF(#REF!="",0,#REF!),0)</f>
        <v>0</v>
      </c>
      <c r="Q1199">
        <f>IFERROR(IF(#REF!="",0,#REF!+1),0)</f>
        <v>0</v>
      </c>
      <c r="R1199">
        <f>IFERROR(IF(#REF!="",0,#REF!),0)</f>
        <v>0</v>
      </c>
    </row>
    <row r="1200" spans="7:18" x14ac:dyDescent="0.3">
      <c r="G1200">
        <f t="shared" si="91"/>
        <v>0</v>
      </c>
      <c r="H1200">
        <f t="shared" si="92"/>
        <v>0</v>
      </c>
      <c r="I1200">
        <f t="shared" si="93"/>
        <v>0</v>
      </c>
      <c r="J1200">
        <f t="shared" si="94"/>
        <v>0</v>
      </c>
      <c r="K1200">
        <f t="shared" si="95"/>
        <v>0</v>
      </c>
      <c r="L1200">
        <f>IFERROR(IF(#REF!="",0,#REF!),0)</f>
        <v>0</v>
      </c>
      <c r="M1200">
        <f>IFERROR(IF(#REF!="",0,#REF!+1),0)</f>
        <v>0</v>
      </c>
      <c r="N1200">
        <f>IFERROR(IF(#REF!="",0,#REF!),0)</f>
        <v>0</v>
      </c>
      <c r="O1200">
        <f>IFERROR(IF(#REF!="",0,#REF!+1),0)</f>
        <v>0</v>
      </c>
      <c r="P1200">
        <f>IFERROR(IF(#REF!="",0,#REF!),0)</f>
        <v>0</v>
      </c>
      <c r="Q1200">
        <f>IFERROR(IF(#REF!="",0,#REF!+1),0)</f>
        <v>0</v>
      </c>
      <c r="R1200">
        <f>IFERROR(IF(#REF!="",0,#REF!),0)</f>
        <v>0</v>
      </c>
    </row>
    <row r="1201" spans="7:18" x14ac:dyDescent="0.3">
      <c r="G1201">
        <f t="shared" si="91"/>
        <v>0</v>
      </c>
      <c r="H1201">
        <f t="shared" si="92"/>
        <v>0</v>
      </c>
      <c r="I1201">
        <f t="shared" si="93"/>
        <v>0</v>
      </c>
      <c r="J1201">
        <f t="shared" si="94"/>
        <v>0</v>
      </c>
      <c r="K1201">
        <f t="shared" si="95"/>
        <v>0</v>
      </c>
      <c r="L1201">
        <f>IFERROR(IF(#REF!="",0,#REF!),0)</f>
        <v>0</v>
      </c>
      <c r="M1201">
        <f>IFERROR(IF(#REF!="",0,#REF!+1),0)</f>
        <v>0</v>
      </c>
      <c r="N1201">
        <f>IFERROR(IF(#REF!="",0,#REF!),0)</f>
        <v>0</v>
      </c>
      <c r="O1201">
        <f>IFERROR(IF(#REF!="",0,#REF!+1),0)</f>
        <v>0</v>
      </c>
      <c r="P1201">
        <f>IFERROR(IF(#REF!="",0,#REF!),0)</f>
        <v>0</v>
      </c>
      <c r="Q1201">
        <f>IFERROR(IF(#REF!="",0,#REF!+1),0)</f>
        <v>0</v>
      </c>
      <c r="R1201">
        <f>IFERROR(IF(#REF!="",0,#REF!),0)</f>
        <v>0</v>
      </c>
    </row>
    <row r="1202" spans="7:18" x14ac:dyDescent="0.3">
      <c r="G1202">
        <f t="shared" si="91"/>
        <v>0</v>
      </c>
      <c r="H1202">
        <f t="shared" si="92"/>
        <v>0</v>
      </c>
      <c r="I1202">
        <f t="shared" si="93"/>
        <v>0</v>
      </c>
      <c r="J1202">
        <f t="shared" si="94"/>
        <v>0</v>
      </c>
      <c r="K1202">
        <f t="shared" si="95"/>
        <v>0</v>
      </c>
      <c r="L1202">
        <f>IFERROR(IF(#REF!="",0,#REF!),0)</f>
        <v>0</v>
      </c>
      <c r="M1202">
        <f>IFERROR(IF(#REF!="",0,#REF!+1),0)</f>
        <v>0</v>
      </c>
      <c r="N1202">
        <f>IFERROR(IF(#REF!="",0,#REF!),0)</f>
        <v>0</v>
      </c>
      <c r="O1202">
        <f>IFERROR(IF(#REF!="",0,#REF!+1),0)</f>
        <v>0</v>
      </c>
      <c r="P1202">
        <f>IFERROR(IF(#REF!="",0,#REF!),0)</f>
        <v>0</v>
      </c>
      <c r="Q1202">
        <f>IFERROR(IF(#REF!="",0,#REF!+1),0)</f>
        <v>0</v>
      </c>
      <c r="R1202">
        <f>IFERROR(IF(#REF!="",0,#REF!),0)</f>
        <v>0</v>
      </c>
    </row>
    <row r="1203" spans="7:18" x14ac:dyDescent="0.3">
      <c r="G1203">
        <f t="shared" si="91"/>
        <v>0</v>
      </c>
      <c r="H1203">
        <f t="shared" si="92"/>
        <v>0</v>
      </c>
      <c r="I1203">
        <f t="shared" si="93"/>
        <v>0</v>
      </c>
      <c r="J1203">
        <f t="shared" si="94"/>
        <v>0</v>
      </c>
      <c r="K1203">
        <f t="shared" si="95"/>
        <v>0</v>
      </c>
      <c r="L1203">
        <f>IFERROR(IF(#REF!="",0,#REF!),0)</f>
        <v>0</v>
      </c>
      <c r="M1203">
        <f>IFERROR(IF(#REF!="",0,#REF!+1),0)</f>
        <v>0</v>
      </c>
      <c r="N1203">
        <f>IFERROR(IF(#REF!="",0,#REF!),0)</f>
        <v>0</v>
      </c>
      <c r="O1203">
        <f>IFERROR(IF(#REF!="",0,#REF!+1),0)</f>
        <v>0</v>
      </c>
      <c r="P1203">
        <f>IFERROR(IF(#REF!="",0,#REF!),0)</f>
        <v>0</v>
      </c>
      <c r="Q1203">
        <f>IFERROR(IF(#REF!="",0,#REF!+1),0)</f>
        <v>0</v>
      </c>
      <c r="R1203">
        <f>IFERROR(IF(#REF!="",0,#REF!),0)</f>
        <v>0</v>
      </c>
    </row>
    <row r="1204" spans="7:18" x14ac:dyDescent="0.3">
      <c r="G1204">
        <f t="shared" si="91"/>
        <v>0</v>
      </c>
      <c r="H1204">
        <f t="shared" si="92"/>
        <v>0</v>
      </c>
      <c r="I1204">
        <f t="shared" si="93"/>
        <v>0</v>
      </c>
      <c r="J1204">
        <f t="shared" si="94"/>
        <v>0</v>
      </c>
      <c r="K1204">
        <f t="shared" si="95"/>
        <v>0</v>
      </c>
      <c r="L1204">
        <f>IFERROR(IF(#REF!="",0,#REF!),0)</f>
        <v>0</v>
      </c>
      <c r="M1204">
        <f>IFERROR(IF(#REF!="",0,#REF!+1),0)</f>
        <v>0</v>
      </c>
      <c r="N1204">
        <f>IFERROR(IF(#REF!="",0,#REF!),0)</f>
        <v>0</v>
      </c>
      <c r="O1204">
        <f>IFERROR(IF(#REF!="",0,#REF!+1),0)</f>
        <v>0</v>
      </c>
      <c r="P1204">
        <f>IFERROR(IF(#REF!="",0,#REF!),0)</f>
        <v>0</v>
      </c>
      <c r="Q1204">
        <f>IFERROR(IF(#REF!="",0,#REF!+1),0)</f>
        <v>0</v>
      </c>
      <c r="R1204">
        <f>IFERROR(IF(#REF!="",0,#REF!),0)</f>
        <v>0</v>
      </c>
    </row>
    <row r="1205" spans="7:18" x14ac:dyDescent="0.3">
      <c r="G1205">
        <f t="shared" si="91"/>
        <v>0</v>
      </c>
      <c r="H1205">
        <f t="shared" si="92"/>
        <v>0</v>
      </c>
      <c r="I1205">
        <f t="shared" si="93"/>
        <v>0</v>
      </c>
      <c r="J1205">
        <f t="shared" si="94"/>
        <v>0</v>
      </c>
      <c r="K1205">
        <f t="shared" si="95"/>
        <v>0</v>
      </c>
      <c r="L1205">
        <f>IFERROR(IF(#REF!="",0,#REF!),0)</f>
        <v>0</v>
      </c>
      <c r="M1205">
        <f>IFERROR(IF(#REF!="",0,#REF!+1),0)</f>
        <v>0</v>
      </c>
      <c r="N1205">
        <f>IFERROR(IF(#REF!="",0,#REF!),0)</f>
        <v>0</v>
      </c>
      <c r="O1205">
        <f>IFERROR(IF(#REF!="",0,#REF!+1),0)</f>
        <v>0</v>
      </c>
      <c r="P1205">
        <f>IFERROR(IF(#REF!="",0,#REF!),0)</f>
        <v>0</v>
      </c>
      <c r="Q1205">
        <f>IFERROR(IF(#REF!="",0,#REF!+1),0)</f>
        <v>0</v>
      </c>
      <c r="R1205">
        <f>IFERROR(IF(#REF!="",0,#REF!),0)</f>
        <v>0</v>
      </c>
    </row>
    <row r="1206" spans="7:18" x14ac:dyDescent="0.3">
      <c r="G1206">
        <f t="shared" si="91"/>
        <v>0</v>
      </c>
      <c r="H1206">
        <f t="shared" si="92"/>
        <v>0</v>
      </c>
      <c r="I1206">
        <f t="shared" si="93"/>
        <v>0</v>
      </c>
      <c r="J1206">
        <f t="shared" si="94"/>
        <v>0</v>
      </c>
      <c r="K1206">
        <f t="shared" si="95"/>
        <v>0</v>
      </c>
      <c r="L1206">
        <f>IFERROR(IF(#REF!="",0,#REF!),0)</f>
        <v>0</v>
      </c>
      <c r="M1206">
        <f>IFERROR(IF(#REF!="",0,#REF!+1),0)</f>
        <v>0</v>
      </c>
      <c r="N1206">
        <f>IFERROR(IF(#REF!="",0,#REF!),0)</f>
        <v>0</v>
      </c>
      <c r="O1206">
        <f>IFERROR(IF(#REF!="",0,#REF!+1),0)</f>
        <v>0</v>
      </c>
      <c r="P1206">
        <f>IFERROR(IF(#REF!="",0,#REF!),0)</f>
        <v>0</v>
      </c>
      <c r="Q1206">
        <f>IFERROR(IF(#REF!="",0,#REF!+1),0)</f>
        <v>0</v>
      </c>
      <c r="R1206">
        <f>IFERROR(IF(#REF!="",0,#REF!),0)</f>
        <v>0</v>
      </c>
    </row>
    <row r="1207" spans="7:18" x14ac:dyDescent="0.3">
      <c r="G1207">
        <f t="shared" si="91"/>
        <v>0</v>
      </c>
      <c r="H1207">
        <f t="shared" si="92"/>
        <v>0</v>
      </c>
      <c r="I1207">
        <f t="shared" si="93"/>
        <v>0</v>
      </c>
      <c r="J1207">
        <f t="shared" si="94"/>
        <v>0</v>
      </c>
      <c r="K1207">
        <f t="shared" si="95"/>
        <v>0</v>
      </c>
      <c r="L1207">
        <f>IFERROR(IF(#REF!="",0,#REF!),0)</f>
        <v>0</v>
      </c>
      <c r="M1207">
        <f>IFERROR(IF(#REF!="",0,#REF!+1),0)</f>
        <v>0</v>
      </c>
      <c r="N1207">
        <f>IFERROR(IF(#REF!="",0,#REF!),0)</f>
        <v>0</v>
      </c>
      <c r="O1207">
        <f>IFERROR(IF(#REF!="",0,#REF!+1),0)</f>
        <v>0</v>
      </c>
      <c r="P1207">
        <f>IFERROR(IF(#REF!="",0,#REF!),0)</f>
        <v>0</v>
      </c>
      <c r="Q1207">
        <f>IFERROR(IF(#REF!="",0,#REF!+1),0)</f>
        <v>0</v>
      </c>
      <c r="R1207">
        <f>IFERROR(IF(#REF!="",0,#REF!),0)</f>
        <v>0</v>
      </c>
    </row>
    <row r="1208" spans="7:18" x14ac:dyDescent="0.3">
      <c r="G1208">
        <f t="shared" si="91"/>
        <v>0</v>
      </c>
      <c r="H1208">
        <f t="shared" si="92"/>
        <v>0</v>
      </c>
      <c r="I1208">
        <f t="shared" si="93"/>
        <v>0</v>
      </c>
      <c r="J1208">
        <f t="shared" si="94"/>
        <v>0</v>
      </c>
      <c r="K1208">
        <f t="shared" si="95"/>
        <v>0</v>
      </c>
      <c r="L1208">
        <f>IFERROR(IF(#REF!="",0,#REF!),0)</f>
        <v>0</v>
      </c>
      <c r="M1208">
        <f>IFERROR(IF(#REF!="",0,#REF!+1),0)</f>
        <v>0</v>
      </c>
      <c r="N1208">
        <f>IFERROR(IF(#REF!="",0,#REF!),0)</f>
        <v>0</v>
      </c>
      <c r="O1208">
        <f>IFERROR(IF(#REF!="",0,#REF!+1),0)</f>
        <v>0</v>
      </c>
      <c r="P1208">
        <f>IFERROR(IF(#REF!="",0,#REF!),0)</f>
        <v>0</v>
      </c>
      <c r="Q1208">
        <f>IFERROR(IF(#REF!="",0,#REF!+1),0)</f>
        <v>0</v>
      </c>
      <c r="R1208">
        <f>IFERROR(IF(#REF!="",0,#REF!),0)</f>
        <v>0</v>
      </c>
    </row>
    <row r="1209" spans="7:18" x14ac:dyDescent="0.3">
      <c r="G1209">
        <f t="shared" si="91"/>
        <v>0</v>
      </c>
      <c r="H1209">
        <f t="shared" si="92"/>
        <v>0</v>
      </c>
      <c r="I1209">
        <f t="shared" si="93"/>
        <v>0</v>
      </c>
      <c r="J1209">
        <f t="shared" si="94"/>
        <v>0</v>
      </c>
      <c r="K1209">
        <f t="shared" si="95"/>
        <v>0</v>
      </c>
      <c r="L1209">
        <f>IFERROR(IF(#REF!="",0,#REF!),0)</f>
        <v>0</v>
      </c>
      <c r="M1209">
        <f>IFERROR(IF(#REF!="",0,#REF!+1),0)</f>
        <v>0</v>
      </c>
      <c r="N1209">
        <f>IFERROR(IF(#REF!="",0,#REF!),0)</f>
        <v>0</v>
      </c>
      <c r="O1209">
        <f>IFERROR(IF(#REF!="",0,#REF!+1),0)</f>
        <v>0</v>
      </c>
      <c r="P1209">
        <f>IFERROR(IF(#REF!="",0,#REF!),0)</f>
        <v>0</v>
      </c>
      <c r="Q1209">
        <f>IFERROR(IF(#REF!="",0,#REF!+1),0)</f>
        <v>0</v>
      </c>
      <c r="R1209">
        <f>IFERROR(IF(#REF!="",0,#REF!),0)</f>
        <v>0</v>
      </c>
    </row>
    <row r="1210" spans="7:18" x14ac:dyDescent="0.3">
      <c r="G1210">
        <f t="shared" si="91"/>
        <v>0</v>
      </c>
      <c r="H1210">
        <f t="shared" si="92"/>
        <v>0</v>
      </c>
      <c r="I1210">
        <f t="shared" si="93"/>
        <v>0</v>
      </c>
      <c r="J1210">
        <f t="shared" si="94"/>
        <v>0</v>
      </c>
      <c r="K1210">
        <f t="shared" si="95"/>
        <v>0</v>
      </c>
      <c r="L1210">
        <f>IFERROR(IF(#REF!="",0,#REF!),0)</f>
        <v>0</v>
      </c>
      <c r="M1210">
        <f>IFERROR(IF(#REF!="",0,#REF!+1),0)</f>
        <v>0</v>
      </c>
      <c r="N1210">
        <f>IFERROR(IF(#REF!="",0,#REF!),0)</f>
        <v>0</v>
      </c>
      <c r="O1210">
        <f>IFERROR(IF(#REF!="",0,#REF!+1),0)</f>
        <v>0</v>
      </c>
      <c r="P1210">
        <f>IFERROR(IF(#REF!="",0,#REF!),0)</f>
        <v>0</v>
      </c>
      <c r="Q1210">
        <f>IFERROR(IF(#REF!="",0,#REF!+1),0)</f>
        <v>0</v>
      </c>
      <c r="R1210">
        <f>IFERROR(IF(#REF!="",0,#REF!),0)</f>
        <v>0</v>
      </c>
    </row>
    <row r="1211" spans="7:18" x14ac:dyDescent="0.3">
      <c r="G1211">
        <f t="shared" si="91"/>
        <v>0</v>
      </c>
      <c r="H1211">
        <f t="shared" si="92"/>
        <v>0</v>
      </c>
      <c r="I1211">
        <f t="shared" si="93"/>
        <v>0</v>
      </c>
      <c r="J1211">
        <f t="shared" si="94"/>
        <v>0</v>
      </c>
      <c r="K1211">
        <f t="shared" si="95"/>
        <v>0</v>
      </c>
      <c r="L1211">
        <f>IFERROR(IF(#REF!="",0,#REF!),0)</f>
        <v>0</v>
      </c>
      <c r="M1211">
        <f>IFERROR(IF(#REF!="",0,#REF!+1),0)</f>
        <v>0</v>
      </c>
      <c r="N1211">
        <f>IFERROR(IF(#REF!="",0,#REF!),0)</f>
        <v>0</v>
      </c>
      <c r="O1211">
        <f>IFERROR(IF(#REF!="",0,#REF!+1),0)</f>
        <v>0</v>
      </c>
      <c r="P1211">
        <f>IFERROR(IF(#REF!="",0,#REF!),0)</f>
        <v>0</v>
      </c>
      <c r="Q1211">
        <f>IFERROR(IF(#REF!="",0,#REF!+1),0)</f>
        <v>0</v>
      </c>
      <c r="R1211">
        <f>IFERROR(IF(#REF!="",0,#REF!),0)</f>
        <v>0</v>
      </c>
    </row>
    <row r="1212" spans="7:18" x14ac:dyDescent="0.3">
      <c r="G1212">
        <f t="shared" si="91"/>
        <v>0</v>
      </c>
      <c r="H1212">
        <f t="shared" si="92"/>
        <v>0</v>
      </c>
      <c r="I1212">
        <f t="shared" si="93"/>
        <v>0</v>
      </c>
      <c r="J1212">
        <f t="shared" si="94"/>
        <v>0</v>
      </c>
      <c r="K1212">
        <f t="shared" si="95"/>
        <v>0</v>
      </c>
      <c r="L1212">
        <f>IFERROR(IF(#REF!="",0,#REF!),0)</f>
        <v>0</v>
      </c>
      <c r="M1212">
        <f>IFERROR(IF(#REF!="",0,#REF!+1),0)</f>
        <v>0</v>
      </c>
      <c r="N1212">
        <f>IFERROR(IF(#REF!="",0,#REF!),0)</f>
        <v>0</v>
      </c>
      <c r="O1212">
        <f>IFERROR(IF(#REF!="",0,#REF!+1),0)</f>
        <v>0</v>
      </c>
      <c r="P1212">
        <f>IFERROR(IF(#REF!="",0,#REF!),0)</f>
        <v>0</v>
      </c>
      <c r="Q1212">
        <f>IFERROR(IF(#REF!="",0,#REF!+1),0)</f>
        <v>0</v>
      </c>
      <c r="R1212">
        <f>IFERROR(IF(#REF!="",0,#REF!),0)</f>
        <v>0</v>
      </c>
    </row>
    <row r="1213" spans="7:18" x14ac:dyDescent="0.3">
      <c r="G1213">
        <f t="shared" si="91"/>
        <v>0</v>
      </c>
      <c r="H1213">
        <f t="shared" si="92"/>
        <v>0</v>
      </c>
      <c r="I1213">
        <f t="shared" si="93"/>
        <v>0</v>
      </c>
      <c r="J1213">
        <f t="shared" si="94"/>
        <v>0</v>
      </c>
      <c r="K1213">
        <f t="shared" si="95"/>
        <v>0</v>
      </c>
      <c r="L1213">
        <f>IFERROR(IF(#REF!="",0,#REF!),0)</f>
        <v>0</v>
      </c>
      <c r="M1213">
        <f>IFERROR(IF(#REF!="",0,#REF!+1),0)</f>
        <v>0</v>
      </c>
      <c r="N1213">
        <f>IFERROR(IF(#REF!="",0,#REF!),0)</f>
        <v>0</v>
      </c>
      <c r="O1213">
        <f>IFERROR(IF(#REF!="",0,#REF!+1),0)</f>
        <v>0</v>
      </c>
      <c r="P1213">
        <f>IFERROR(IF(#REF!="",0,#REF!),0)</f>
        <v>0</v>
      </c>
      <c r="Q1213">
        <f>IFERROR(IF(#REF!="",0,#REF!+1),0)</f>
        <v>0</v>
      </c>
      <c r="R1213">
        <f>IFERROR(IF(#REF!="",0,#REF!),0)</f>
        <v>0</v>
      </c>
    </row>
    <row r="1214" spans="7:18" x14ac:dyDescent="0.3">
      <c r="G1214">
        <f t="shared" si="91"/>
        <v>0</v>
      </c>
      <c r="H1214">
        <f t="shared" si="92"/>
        <v>0</v>
      </c>
      <c r="I1214">
        <f t="shared" si="93"/>
        <v>0</v>
      </c>
      <c r="J1214">
        <f t="shared" si="94"/>
        <v>0</v>
      </c>
      <c r="K1214">
        <f t="shared" si="95"/>
        <v>0</v>
      </c>
      <c r="L1214">
        <f>IFERROR(IF(#REF!="",0,#REF!),0)</f>
        <v>0</v>
      </c>
      <c r="M1214">
        <f>IFERROR(IF(#REF!="",0,#REF!+1),0)</f>
        <v>0</v>
      </c>
      <c r="N1214">
        <f>IFERROR(IF(#REF!="",0,#REF!),0)</f>
        <v>0</v>
      </c>
      <c r="O1214">
        <f>IFERROR(IF(#REF!="",0,#REF!+1),0)</f>
        <v>0</v>
      </c>
      <c r="P1214">
        <f>IFERROR(IF(#REF!="",0,#REF!),0)</f>
        <v>0</v>
      </c>
      <c r="Q1214">
        <f>IFERROR(IF(#REF!="",0,#REF!+1),0)</f>
        <v>0</v>
      </c>
      <c r="R1214">
        <f>IFERROR(IF(#REF!="",0,#REF!),0)</f>
        <v>0</v>
      </c>
    </row>
    <row r="1215" spans="7:18" x14ac:dyDescent="0.3">
      <c r="G1215">
        <f t="shared" si="91"/>
        <v>0</v>
      </c>
      <c r="H1215">
        <f t="shared" si="92"/>
        <v>0</v>
      </c>
      <c r="I1215">
        <f t="shared" si="93"/>
        <v>0</v>
      </c>
      <c r="J1215">
        <f t="shared" si="94"/>
        <v>0</v>
      </c>
      <c r="K1215">
        <f t="shared" si="95"/>
        <v>0</v>
      </c>
      <c r="L1215">
        <f>IFERROR(IF(#REF!="",0,#REF!),0)</f>
        <v>0</v>
      </c>
      <c r="M1215">
        <f>IFERROR(IF(#REF!="",0,#REF!+1),0)</f>
        <v>0</v>
      </c>
      <c r="N1215">
        <f>IFERROR(IF(#REF!="",0,#REF!),0)</f>
        <v>0</v>
      </c>
      <c r="O1215">
        <f>IFERROR(IF(#REF!="",0,#REF!+1),0)</f>
        <v>0</v>
      </c>
      <c r="P1215">
        <f>IFERROR(IF(#REF!="",0,#REF!),0)</f>
        <v>0</v>
      </c>
      <c r="Q1215">
        <f>IFERROR(IF(#REF!="",0,#REF!+1),0)</f>
        <v>0</v>
      </c>
      <c r="R1215">
        <f>IFERROR(IF(#REF!="",0,#REF!),0)</f>
        <v>0</v>
      </c>
    </row>
    <row r="1216" spans="7:18" x14ac:dyDescent="0.3">
      <c r="G1216">
        <f t="shared" si="91"/>
        <v>0</v>
      </c>
      <c r="H1216">
        <f t="shared" si="92"/>
        <v>0</v>
      </c>
      <c r="I1216">
        <f t="shared" si="93"/>
        <v>0</v>
      </c>
      <c r="J1216">
        <f t="shared" si="94"/>
        <v>0</v>
      </c>
      <c r="K1216">
        <f t="shared" si="95"/>
        <v>0</v>
      </c>
      <c r="L1216">
        <f>IFERROR(IF(#REF!="",0,#REF!),0)</f>
        <v>0</v>
      </c>
      <c r="M1216">
        <f>IFERROR(IF(#REF!="",0,#REF!+1),0)</f>
        <v>0</v>
      </c>
      <c r="N1216">
        <f>IFERROR(IF(#REF!="",0,#REF!),0)</f>
        <v>0</v>
      </c>
      <c r="O1216">
        <f>IFERROR(IF(#REF!="",0,#REF!+1),0)</f>
        <v>0</v>
      </c>
      <c r="P1216">
        <f>IFERROR(IF(#REF!="",0,#REF!),0)</f>
        <v>0</v>
      </c>
      <c r="Q1216">
        <f>IFERROR(IF(#REF!="",0,#REF!+1),0)</f>
        <v>0</v>
      </c>
      <c r="R1216">
        <f>IFERROR(IF(#REF!="",0,#REF!),0)</f>
        <v>0</v>
      </c>
    </row>
    <row r="1217" spans="7:18" x14ac:dyDescent="0.3">
      <c r="G1217">
        <f t="shared" si="91"/>
        <v>0</v>
      </c>
      <c r="H1217">
        <f t="shared" si="92"/>
        <v>0</v>
      </c>
      <c r="I1217">
        <f t="shared" si="93"/>
        <v>0</v>
      </c>
      <c r="J1217">
        <f t="shared" si="94"/>
        <v>0</v>
      </c>
      <c r="K1217">
        <f t="shared" si="95"/>
        <v>0</v>
      </c>
      <c r="L1217">
        <f>IFERROR(IF(#REF!="",0,#REF!),0)</f>
        <v>0</v>
      </c>
      <c r="M1217">
        <f>IFERROR(IF(#REF!="",0,#REF!+1),0)</f>
        <v>0</v>
      </c>
      <c r="N1217">
        <f>IFERROR(IF(#REF!="",0,#REF!),0)</f>
        <v>0</v>
      </c>
      <c r="O1217">
        <f>IFERROR(IF(#REF!="",0,#REF!+1),0)</f>
        <v>0</v>
      </c>
      <c r="P1217">
        <f>IFERROR(IF(#REF!="",0,#REF!),0)</f>
        <v>0</v>
      </c>
      <c r="Q1217">
        <f>IFERROR(IF(#REF!="",0,#REF!+1),0)</f>
        <v>0</v>
      </c>
      <c r="R1217">
        <f>IFERROR(IF(#REF!="",0,#REF!),0)</f>
        <v>0</v>
      </c>
    </row>
    <row r="1218" spans="7:18" x14ac:dyDescent="0.3">
      <c r="G1218">
        <f t="shared" si="91"/>
        <v>0</v>
      </c>
      <c r="H1218">
        <f t="shared" si="92"/>
        <v>0</v>
      </c>
      <c r="I1218">
        <f t="shared" si="93"/>
        <v>0</v>
      </c>
      <c r="J1218">
        <f t="shared" si="94"/>
        <v>0</v>
      </c>
      <c r="K1218">
        <f t="shared" si="95"/>
        <v>0</v>
      </c>
      <c r="L1218">
        <f>IFERROR(IF(#REF!="",0,#REF!),0)</f>
        <v>0</v>
      </c>
      <c r="M1218">
        <f>IFERROR(IF(#REF!="",0,#REF!+1),0)</f>
        <v>0</v>
      </c>
      <c r="N1218">
        <f>IFERROR(IF(#REF!="",0,#REF!),0)</f>
        <v>0</v>
      </c>
      <c r="O1218">
        <f>IFERROR(IF(#REF!="",0,#REF!+1),0)</f>
        <v>0</v>
      </c>
      <c r="P1218">
        <f>IFERROR(IF(#REF!="",0,#REF!),0)</f>
        <v>0</v>
      </c>
      <c r="Q1218">
        <f>IFERROR(IF(#REF!="",0,#REF!+1),0)</f>
        <v>0</v>
      </c>
      <c r="R1218">
        <f>IFERROR(IF(#REF!="",0,#REF!),0)</f>
        <v>0</v>
      </c>
    </row>
    <row r="1219" spans="7:18" x14ac:dyDescent="0.3">
      <c r="G1219">
        <f t="shared" si="91"/>
        <v>0</v>
      </c>
      <c r="H1219">
        <f t="shared" si="92"/>
        <v>0</v>
      </c>
      <c r="I1219">
        <f t="shared" si="93"/>
        <v>0</v>
      </c>
      <c r="J1219">
        <f t="shared" si="94"/>
        <v>0</v>
      </c>
      <c r="K1219">
        <f t="shared" si="95"/>
        <v>0</v>
      </c>
      <c r="L1219">
        <f>IFERROR(IF(#REF!="",0,#REF!),0)</f>
        <v>0</v>
      </c>
      <c r="M1219">
        <f>IFERROR(IF(#REF!="",0,#REF!+1),0)</f>
        <v>0</v>
      </c>
      <c r="N1219">
        <f>IFERROR(IF(#REF!="",0,#REF!),0)</f>
        <v>0</v>
      </c>
      <c r="O1219">
        <f>IFERROR(IF(#REF!="",0,#REF!+1),0)</f>
        <v>0</v>
      </c>
      <c r="P1219">
        <f>IFERROR(IF(#REF!="",0,#REF!),0)</f>
        <v>0</v>
      </c>
      <c r="Q1219">
        <f>IFERROR(IF(#REF!="",0,#REF!+1),0)</f>
        <v>0</v>
      </c>
      <c r="R1219">
        <f>IFERROR(IF(#REF!="",0,#REF!),0)</f>
        <v>0</v>
      </c>
    </row>
    <row r="1220" spans="7:18" x14ac:dyDescent="0.3">
      <c r="G1220">
        <f t="shared" si="91"/>
        <v>0</v>
      </c>
      <c r="H1220">
        <f t="shared" si="92"/>
        <v>0</v>
      </c>
      <c r="I1220">
        <f t="shared" si="93"/>
        <v>0</v>
      </c>
      <c r="J1220">
        <f t="shared" si="94"/>
        <v>0</v>
      </c>
      <c r="K1220">
        <f t="shared" si="95"/>
        <v>0</v>
      </c>
      <c r="L1220">
        <f>IFERROR(IF(#REF!="",0,#REF!),0)</f>
        <v>0</v>
      </c>
      <c r="M1220">
        <f>IFERROR(IF(#REF!="",0,#REF!+1),0)</f>
        <v>0</v>
      </c>
      <c r="N1220">
        <f>IFERROR(IF(#REF!="",0,#REF!),0)</f>
        <v>0</v>
      </c>
      <c r="O1220">
        <f>IFERROR(IF(#REF!="",0,#REF!+1),0)</f>
        <v>0</v>
      </c>
      <c r="P1220">
        <f>IFERROR(IF(#REF!="",0,#REF!),0)</f>
        <v>0</v>
      </c>
      <c r="Q1220">
        <f>IFERROR(IF(#REF!="",0,#REF!+1),0)</f>
        <v>0</v>
      </c>
      <c r="R1220">
        <f>IFERROR(IF(#REF!="",0,#REF!),0)</f>
        <v>0</v>
      </c>
    </row>
    <row r="1221" spans="7:18" x14ac:dyDescent="0.3">
      <c r="G1221">
        <f t="shared" si="91"/>
        <v>0</v>
      </c>
      <c r="H1221">
        <f t="shared" si="92"/>
        <v>0</v>
      </c>
      <c r="I1221">
        <f t="shared" si="93"/>
        <v>0</v>
      </c>
      <c r="J1221">
        <f t="shared" si="94"/>
        <v>0</v>
      </c>
      <c r="K1221">
        <f t="shared" si="95"/>
        <v>0</v>
      </c>
      <c r="L1221">
        <f>IFERROR(IF(#REF!="",0,#REF!),0)</f>
        <v>0</v>
      </c>
      <c r="M1221">
        <f>IFERROR(IF(#REF!="",0,#REF!+1),0)</f>
        <v>0</v>
      </c>
      <c r="N1221">
        <f>IFERROR(IF(#REF!="",0,#REF!),0)</f>
        <v>0</v>
      </c>
      <c r="O1221">
        <f>IFERROR(IF(#REF!="",0,#REF!+1),0)</f>
        <v>0</v>
      </c>
      <c r="P1221">
        <f>IFERROR(IF(#REF!="",0,#REF!),0)</f>
        <v>0</v>
      </c>
      <c r="Q1221">
        <f>IFERROR(IF(#REF!="",0,#REF!+1),0)</f>
        <v>0</v>
      </c>
      <c r="R1221">
        <f>IFERROR(IF(#REF!="",0,#REF!),0)</f>
        <v>0</v>
      </c>
    </row>
    <row r="1222" spans="7:18" x14ac:dyDescent="0.3">
      <c r="G1222">
        <f t="shared" si="91"/>
        <v>0</v>
      </c>
      <c r="H1222">
        <f t="shared" si="92"/>
        <v>0</v>
      </c>
      <c r="I1222">
        <f t="shared" si="93"/>
        <v>0</v>
      </c>
      <c r="J1222">
        <f t="shared" si="94"/>
        <v>0</v>
      </c>
      <c r="K1222">
        <f t="shared" si="95"/>
        <v>0</v>
      </c>
      <c r="L1222">
        <f>IFERROR(IF(#REF!="",0,#REF!),0)</f>
        <v>0</v>
      </c>
      <c r="M1222">
        <f>IFERROR(IF(#REF!="",0,#REF!+1),0)</f>
        <v>0</v>
      </c>
      <c r="N1222">
        <f>IFERROR(IF(#REF!="",0,#REF!),0)</f>
        <v>0</v>
      </c>
      <c r="O1222">
        <f>IFERROR(IF(#REF!="",0,#REF!+1),0)</f>
        <v>0</v>
      </c>
      <c r="P1222">
        <f>IFERROR(IF(#REF!="",0,#REF!),0)</f>
        <v>0</v>
      </c>
      <c r="Q1222">
        <f>IFERROR(IF(#REF!="",0,#REF!+1),0)</f>
        <v>0</v>
      </c>
      <c r="R1222">
        <f>IFERROR(IF(#REF!="",0,#REF!),0)</f>
        <v>0</v>
      </c>
    </row>
    <row r="1223" spans="7:18" x14ac:dyDescent="0.3">
      <c r="G1223">
        <f t="shared" si="91"/>
        <v>0</v>
      </c>
      <c r="H1223">
        <f t="shared" si="92"/>
        <v>0</v>
      </c>
      <c r="I1223">
        <f t="shared" si="93"/>
        <v>0</v>
      </c>
      <c r="J1223">
        <f t="shared" si="94"/>
        <v>0</v>
      </c>
      <c r="K1223">
        <f t="shared" si="95"/>
        <v>0</v>
      </c>
      <c r="L1223">
        <f>IFERROR(IF(#REF!="",0,#REF!),0)</f>
        <v>0</v>
      </c>
      <c r="M1223">
        <f>IFERROR(IF(#REF!="",0,#REF!+1),0)</f>
        <v>0</v>
      </c>
      <c r="N1223">
        <f>IFERROR(IF(#REF!="",0,#REF!),0)</f>
        <v>0</v>
      </c>
      <c r="O1223">
        <f>IFERROR(IF(#REF!="",0,#REF!+1),0)</f>
        <v>0</v>
      </c>
      <c r="P1223">
        <f>IFERROR(IF(#REF!="",0,#REF!),0)</f>
        <v>0</v>
      </c>
      <c r="Q1223">
        <f>IFERROR(IF(#REF!="",0,#REF!+1),0)</f>
        <v>0</v>
      </c>
      <c r="R1223">
        <f>IFERROR(IF(#REF!="",0,#REF!),0)</f>
        <v>0</v>
      </c>
    </row>
    <row r="1224" spans="7:18" x14ac:dyDescent="0.3">
      <c r="G1224">
        <f t="shared" si="91"/>
        <v>0</v>
      </c>
      <c r="H1224">
        <f t="shared" si="92"/>
        <v>0</v>
      </c>
      <c r="I1224">
        <f t="shared" si="93"/>
        <v>0</v>
      </c>
      <c r="J1224">
        <f t="shared" si="94"/>
        <v>0</v>
      </c>
      <c r="K1224">
        <f t="shared" si="95"/>
        <v>0</v>
      </c>
      <c r="L1224">
        <f>IFERROR(IF(#REF!="",0,#REF!),0)</f>
        <v>0</v>
      </c>
      <c r="M1224">
        <f>IFERROR(IF(#REF!="",0,#REF!+1),0)</f>
        <v>0</v>
      </c>
      <c r="N1224">
        <f>IFERROR(IF(#REF!="",0,#REF!),0)</f>
        <v>0</v>
      </c>
      <c r="O1224">
        <f>IFERROR(IF(#REF!="",0,#REF!+1),0)</f>
        <v>0</v>
      </c>
      <c r="P1224">
        <f>IFERROR(IF(#REF!="",0,#REF!),0)</f>
        <v>0</v>
      </c>
      <c r="Q1224">
        <f>IFERROR(IF(#REF!="",0,#REF!+1),0)</f>
        <v>0</v>
      </c>
      <c r="R1224">
        <f>IFERROR(IF(#REF!="",0,#REF!),0)</f>
        <v>0</v>
      </c>
    </row>
    <row r="1225" spans="7:18" x14ac:dyDescent="0.3">
      <c r="G1225">
        <f t="shared" ref="G1225:G1288" si="96">IFERROR(IF(B1225="",0,B1225),0)</f>
        <v>0</v>
      </c>
      <c r="H1225">
        <f t="shared" ref="H1225:H1288" si="97">IFERROR(IF(C1225="",0,C1225),0)</f>
        <v>0</v>
      </c>
      <c r="I1225">
        <f t="shared" ref="I1225:I1288" si="98">IFERROR(IF(D1225="",0,D1225),0)</f>
        <v>0</v>
      </c>
      <c r="J1225">
        <f t="shared" ref="J1225:J1288" si="99">IFERROR(IF(E1225="",0,E1225),0)</f>
        <v>0</v>
      </c>
      <c r="K1225">
        <f t="shared" ref="K1225:K1288" si="100">IFERROR(IF(F1225="",0,F1225+1),0)</f>
        <v>0</v>
      </c>
      <c r="L1225">
        <f>IFERROR(IF(#REF!="",0,#REF!),0)</f>
        <v>0</v>
      </c>
      <c r="M1225">
        <f>IFERROR(IF(#REF!="",0,#REF!+1),0)</f>
        <v>0</v>
      </c>
      <c r="N1225">
        <f>IFERROR(IF(#REF!="",0,#REF!),0)</f>
        <v>0</v>
      </c>
      <c r="O1225">
        <f>IFERROR(IF(#REF!="",0,#REF!+1),0)</f>
        <v>0</v>
      </c>
      <c r="P1225">
        <f>IFERROR(IF(#REF!="",0,#REF!),0)</f>
        <v>0</v>
      </c>
      <c r="Q1225">
        <f>IFERROR(IF(#REF!="",0,#REF!+1),0)</f>
        <v>0</v>
      </c>
      <c r="R1225">
        <f>IFERROR(IF(#REF!="",0,#REF!),0)</f>
        <v>0</v>
      </c>
    </row>
    <row r="1226" spans="7:18" x14ac:dyDescent="0.3">
      <c r="G1226">
        <f t="shared" si="96"/>
        <v>0</v>
      </c>
      <c r="H1226">
        <f t="shared" si="97"/>
        <v>0</v>
      </c>
      <c r="I1226">
        <f t="shared" si="98"/>
        <v>0</v>
      </c>
      <c r="J1226">
        <f t="shared" si="99"/>
        <v>0</v>
      </c>
      <c r="K1226">
        <f t="shared" si="100"/>
        <v>0</v>
      </c>
      <c r="L1226">
        <f>IFERROR(IF(#REF!="",0,#REF!),0)</f>
        <v>0</v>
      </c>
      <c r="M1226">
        <f>IFERROR(IF(#REF!="",0,#REF!+1),0)</f>
        <v>0</v>
      </c>
      <c r="N1226">
        <f>IFERROR(IF(#REF!="",0,#REF!),0)</f>
        <v>0</v>
      </c>
      <c r="O1226">
        <f>IFERROR(IF(#REF!="",0,#REF!+1),0)</f>
        <v>0</v>
      </c>
      <c r="P1226">
        <f>IFERROR(IF(#REF!="",0,#REF!),0)</f>
        <v>0</v>
      </c>
      <c r="Q1226">
        <f>IFERROR(IF(#REF!="",0,#REF!+1),0)</f>
        <v>0</v>
      </c>
      <c r="R1226">
        <f>IFERROR(IF(#REF!="",0,#REF!),0)</f>
        <v>0</v>
      </c>
    </row>
    <row r="1227" spans="7:18" x14ac:dyDescent="0.3">
      <c r="G1227">
        <f t="shared" si="96"/>
        <v>0</v>
      </c>
      <c r="H1227">
        <f t="shared" si="97"/>
        <v>0</v>
      </c>
      <c r="I1227">
        <f t="shared" si="98"/>
        <v>0</v>
      </c>
      <c r="J1227">
        <f t="shared" si="99"/>
        <v>0</v>
      </c>
      <c r="K1227">
        <f t="shared" si="100"/>
        <v>0</v>
      </c>
      <c r="L1227">
        <f>IFERROR(IF(#REF!="",0,#REF!),0)</f>
        <v>0</v>
      </c>
      <c r="M1227">
        <f>IFERROR(IF(#REF!="",0,#REF!+1),0)</f>
        <v>0</v>
      </c>
      <c r="N1227">
        <f>IFERROR(IF(#REF!="",0,#REF!),0)</f>
        <v>0</v>
      </c>
      <c r="O1227">
        <f>IFERROR(IF(#REF!="",0,#REF!+1),0)</f>
        <v>0</v>
      </c>
      <c r="P1227">
        <f>IFERROR(IF(#REF!="",0,#REF!),0)</f>
        <v>0</v>
      </c>
      <c r="Q1227">
        <f>IFERROR(IF(#REF!="",0,#REF!+1),0)</f>
        <v>0</v>
      </c>
      <c r="R1227">
        <f>IFERROR(IF(#REF!="",0,#REF!),0)</f>
        <v>0</v>
      </c>
    </row>
    <row r="1228" spans="7:18" x14ac:dyDescent="0.3">
      <c r="G1228">
        <f t="shared" si="96"/>
        <v>0</v>
      </c>
      <c r="H1228">
        <f t="shared" si="97"/>
        <v>0</v>
      </c>
      <c r="I1228">
        <f t="shared" si="98"/>
        <v>0</v>
      </c>
      <c r="J1228">
        <f t="shared" si="99"/>
        <v>0</v>
      </c>
      <c r="K1228">
        <f t="shared" si="100"/>
        <v>0</v>
      </c>
      <c r="L1228">
        <f>IFERROR(IF(#REF!="",0,#REF!),0)</f>
        <v>0</v>
      </c>
      <c r="M1228">
        <f>IFERROR(IF(#REF!="",0,#REF!+1),0)</f>
        <v>0</v>
      </c>
      <c r="N1228">
        <f>IFERROR(IF(#REF!="",0,#REF!),0)</f>
        <v>0</v>
      </c>
      <c r="O1228">
        <f>IFERROR(IF(#REF!="",0,#REF!+1),0)</f>
        <v>0</v>
      </c>
      <c r="P1228">
        <f>IFERROR(IF(#REF!="",0,#REF!),0)</f>
        <v>0</v>
      </c>
      <c r="Q1228">
        <f>IFERROR(IF(#REF!="",0,#REF!+1),0)</f>
        <v>0</v>
      </c>
      <c r="R1228">
        <f>IFERROR(IF(#REF!="",0,#REF!),0)</f>
        <v>0</v>
      </c>
    </row>
    <row r="1229" spans="7:18" x14ac:dyDescent="0.3">
      <c r="G1229">
        <f t="shared" si="96"/>
        <v>0</v>
      </c>
      <c r="H1229">
        <f t="shared" si="97"/>
        <v>0</v>
      </c>
      <c r="I1229">
        <f t="shared" si="98"/>
        <v>0</v>
      </c>
      <c r="J1229">
        <f t="shared" si="99"/>
        <v>0</v>
      </c>
      <c r="K1229">
        <f t="shared" si="100"/>
        <v>0</v>
      </c>
      <c r="L1229">
        <f>IFERROR(IF(#REF!="",0,#REF!),0)</f>
        <v>0</v>
      </c>
      <c r="M1229">
        <f>IFERROR(IF(#REF!="",0,#REF!+1),0)</f>
        <v>0</v>
      </c>
      <c r="N1229">
        <f>IFERROR(IF(#REF!="",0,#REF!),0)</f>
        <v>0</v>
      </c>
      <c r="O1229">
        <f>IFERROR(IF(#REF!="",0,#REF!+1),0)</f>
        <v>0</v>
      </c>
      <c r="P1229">
        <f>IFERROR(IF(#REF!="",0,#REF!),0)</f>
        <v>0</v>
      </c>
      <c r="Q1229">
        <f>IFERROR(IF(#REF!="",0,#REF!+1),0)</f>
        <v>0</v>
      </c>
      <c r="R1229">
        <f>IFERROR(IF(#REF!="",0,#REF!),0)</f>
        <v>0</v>
      </c>
    </row>
    <row r="1230" spans="7:18" x14ac:dyDescent="0.3">
      <c r="G1230">
        <f t="shared" si="96"/>
        <v>0</v>
      </c>
      <c r="H1230">
        <f t="shared" si="97"/>
        <v>0</v>
      </c>
      <c r="I1230">
        <f t="shared" si="98"/>
        <v>0</v>
      </c>
      <c r="J1230">
        <f t="shared" si="99"/>
        <v>0</v>
      </c>
      <c r="K1230">
        <f t="shared" si="100"/>
        <v>0</v>
      </c>
      <c r="L1230">
        <f>IFERROR(IF(#REF!="",0,#REF!),0)</f>
        <v>0</v>
      </c>
      <c r="M1230">
        <f>IFERROR(IF(#REF!="",0,#REF!+1),0)</f>
        <v>0</v>
      </c>
      <c r="N1230">
        <f>IFERROR(IF(#REF!="",0,#REF!),0)</f>
        <v>0</v>
      </c>
      <c r="O1230">
        <f>IFERROR(IF(#REF!="",0,#REF!+1),0)</f>
        <v>0</v>
      </c>
      <c r="P1230">
        <f>IFERROR(IF(#REF!="",0,#REF!),0)</f>
        <v>0</v>
      </c>
      <c r="Q1230">
        <f>IFERROR(IF(#REF!="",0,#REF!+1),0)</f>
        <v>0</v>
      </c>
      <c r="R1230">
        <f>IFERROR(IF(#REF!="",0,#REF!),0)</f>
        <v>0</v>
      </c>
    </row>
    <row r="1231" spans="7:18" x14ac:dyDescent="0.3">
      <c r="G1231">
        <f t="shared" si="96"/>
        <v>0</v>
      </c>
      <c r="H1231">
        <f t="shared" si="97"/>
        <v>0</v>
      </c>
      <c r="I1231">
        <f t="shared" si="98"/>
        <v>0</v>
      </c>
      <c r="J1231">
        <f t="shared" si="99"/>
        <v>0</v>
      </c>
      <c r="K1231">
        <f t="shared" si="100"/>
        <v>0</v>
      </c>
      <c r="L1231">
        <f>IFERROR(IF(#REF!="",0,#REF!),0)</f>
        <v>0</v>
      </c>
      <c r="M1231">
        <f>IFERROR(IF(#REF!="",0,#REF!+1),0)</f>
        <v>0</v>
      </c>
      <c r="N1231">
        <f>IFERROR(IF(#REF!="",0,#REF!),0)</f>
        <v>0</v>
      </c>
      <c r="O1231">
        <f>IFERROR(IF(#REF!="",0,#REF!+1),0)</f>
        <v>0</v>
      </c>
      <c r="P1231">
        <f>IFERROR(IF(#REF!="",0,#REF!),0)</f>
        <v>0</v>
      </c>
      <c r="Q1231">
        <f>IFERROR(IF(#REF!="",0,#REF!+1),0)</f>
        <v>0</v>
      </c>
      <c r="R1231">
        <f>IFERROR(IF(#REF!="",0,#REF!),0)</f>
        <v>0</v>
      </c>
    </row>
    <row r="1232" spans="7:18" x14ac:dyDescent="0.3">
      <c r="G1232">
        <f t="shared" si="96"/>
        <v>0</v>
      </c>
      <c r="H1232">
        <f t="shared" si="97"/>
        <v>0</v>
      </c>
      <c r="I1232">
        <f t="shared" si="98"/>
        <v>0</v>
      </c>
      <c r="J1232">
        <f t="shared" si="99"/>
        <v>0</v>
      </c>
      <c r="K1232">
        <f t="shared" si="100"/>
        <v>0</v>
      </c>
      <c r="L1232">
        <f>IFERROR(IF(#REF!="",0,#REF!),0)</f>
        <v>0</v>
      </c>
      <c r="M1232">
        <f>IFERROR(IF(#REF!="",0,#REF!+1),0)</f>
        <v>0</v>
      </c>
      <c r="N1232">
        <f>IFERROR(IF(#REF!="",0,#REF!),0)</f>
        <v>0</v>
      </c>
      <c r="O1232">
        <f>IFERROR(IF(#REF!="",0,#REF!+1),0)</f>
        <v>0</v>
      </c>
      <c r="P1232">
        <f>IFERROR(IF(#REF!="",0,#REF!),0)</f>
        <v>0</v>
      </c>
      <c r="Q1232">
        <f>IFERROR(IF(#REF!="",0,#REF!+1),0)</f>
        <v>0</v>
      </c>
      <c r="R1232">
        <f>IFERROR(IF(#REF!="",0,#REF!),0)</f>
        <v>0</v>
      </c>
    </row>
    <row r="1233" spans="7:18" x14ac:dyDescent="0.3">
      <c r="G1233">
        <f t="shared" si="96"/>
        <v>0</v>
      </c>
      <c r="H1233">
        <f t="shared" si="97"/>
        <v>0</v>
      </c>
      <c r="I1233">
        <f t="shared" si="98"/>
        <v>0</v>
      </c>
      <c r="J1233">
        <f t="shared" si="99"/>
        <v>0</v>
      </c>
      <c r="K1233">
        <f t="shared" si="100"/>
        <v>0</v>
      </c>
      <c r="L1233">
        <f>IFERROR(IF(#REF!="",0,#REF!),0)</f>
        <v>0</v>
      </c>
      <c r="M1233">
        <f>IFERROR(IF(#REF!="",0,#REF!+1),0)</f>
        <v>0</v>
      </c>
      <c r="N1233">
        <f>IFERROR(IF(#REF!="",0,#REF!),0)</f>
        <v>0</v>
      </c>
      <c r="O1233">
        <f>IFERROR(IF(#REF!="",0,#REF!+1),0)</f>
        <v>0</v>
      </c>
      <c r="P1233">
        <f>IFERROR(IF(#REF!="",0,#REF!),0)</f>
        <v>0</v>
      </c>
      <c r="Q1233">
        <f>IFERROR(IF(#REF!="",0,#REF!+1),0)</f>
        <v>0</v>
      </c>
      <c r="R1233">
        <f>IFERROR(IF(#REF!="",0,#REF!),0)</f>
        <v>0</v>
      </c>
    </row>
    <row r="1234" spans="7:18" x14ac:dyDescent="0.3">
      <c r="G1234">
        <f t="shared" si="96"/>
        <v>0</v>
      </c>
      <c r="H1234">
        <f t="shared" si="97"/>
        <v>0</v>
      </c>
      <c r="I1234">
        <f t="shared" si="98"/>
        <v>0</v>
      </c>
      <c r="J1234">
        <f t="shared" si="99"/>
        <v>0</v>
      </c>
      <c r="K1234">
        <f t="shared" si="100"/>
        <v>0</v>
      </c>
      <c r="L1234">
        <f>IFERROR(IF(#REF!="",0,#REF!),0)</f>
        <v>0</v>
      </c>
      <c r="M1234">
        <f>IFERROR(IF(#REF!="",0,#REF!+1),0)</f>
        <v>0</v>
      </c>
      <c r="N1234">
        <f>IFERROR(IF(#REF!="",0,#REF!),0)</f>
        <v>0</v>
      </c>
      <c r="O1234">
        <f>IFERROR(IF(#REF!="",0,#REF!+1),0)</f>
        <v>0</v>
      </c>
      <c r="P1234">
        <f>IFERROR(IF(#REF!="",0,#REF!),0)</f>
        <v>0</v>
      </c>
      <c r="Q1234">
        <f>IFERROR(IF(#REF!="",0,#REF!+1),0)</f>
        <v>0</v>
      </c>
      <c r="R1234">
        <f>IFERROR(IF(#REF!="",0,#REF!),0)</f>
        <v>0</v>
      </c>
    </row>
    <row r="1235" spans="7:18" x14ac:dyDescent="0.3">
      <c r="G1235">
        <f t="shared" si="96"/>
        <v>0</v>
      </c>
      <c r="H1235">
        <f t="shared" si="97"/>
        <v>0</v>
      </c>
      <c r="I1235">
        <f t="shared" si="98"/>
        <v>0</v>
      </c>
      <c r="J1235">
        <f t="shared" si="99"/>
        <v>0</v>
      </c>
      <c r="K1235">
        <f t="shared" si="100"/>
        <v>0</v>
      </c>
      <c r="L1235">
        <f>IFERROR(IF(#REF!="",0,#REF!),0)</f>
        <v>0</v>
      </c>
      <c r="M1235">
        <f>IFERROR(IF(#REF!="",0,#REF!+1),0)</f>
        <v>0</v>
      </c>
      <c r="N1235">
        <f>IFERROR(IF(#REF!="",0,#REF!),0)</f>
        <v>0</v>
      </c>
      <c r="O1235">
        <f>IFERROR(IF(#REF!="",0,#REF!+1),0)</f>
        <v>0</v>
      </c>
      <c r="P1235">
        <f>IFERROR(IF(#REF!="",0,#REF!),0)</f>
        <v>0</v>
      </c>
      <c r="Q1235">
        <f>IFERROR(IF(#REF!="",0,#REF!+1),0)</f>
        <v>0</v>
      </c>
      <c r="R1235">
        <f>IFERROR(IF(#REF!="",0,#REF!),0)</f>
        <v>0</v>
      </c>
    </row>
    <row r="1236" spans="7:18" x14ac:dyDescent="0.3">
      <c r="G1236">
        <f t="shared" si="96"/>
        <v>0</v>
      </c>
      <c r="H1236">
        <f t="shared" si="97"/>
        <v>0</v>
      </c>
      <c r="I1236">
        <f t="shared" si="98"/>
        <v>0</v>
      </c>
      <c r="J1236">
        <f t="shared" si="99"/>
        <v>0</v>
      </c>
      <c r="K1236">
        <f t="shared" si="100"/>
        <v>0</v>
      </c>
      <c r="L1236">
        <f>IFERROR(IF(#REF!="",0,#REF!),0)</f>
        <v>0</v>
      </c>
      <c r="M1236">
        <f>IFERROR(IF(#REF!="",0,#REF!+1),0)</f>
        <v>0</v>
      </c>
      <c r="N1236">
        <f>IFERROR(IF(#REF!="",0,#REF!),0)</f>
        <v>0</v>
      </c>
      <c r="O1236">
        <f>IFERROR(IF(#REF!="",0,#REF!+1),0)</f>
        <v>0</v>
      </c>
      <c r="P1236">
        <f>IFERROR(IF(#REF!="",0,#REF!),0)</f>
        <v>0</v>
      </c>
      <c r="Q1236">
        <f>IFERROR(IF(#REF!="",0,#REF!+1),0)</f>
        <v>0</v>
      </c>
      <c r="R1236">
        <f>IFERROR(IF(#REF!="",0,#REF!),0)</f>
        <v>0</v>
      </c>
    </row>
    <row r="1237" spans="7:18" x14ac:dyDescent="0.3">
      <c r="G1237">
        <f t="shared" si="96"/>
        <v>0</v>
      </c>
      <c r="H1237">
        <f t="shared" si="97"/>
        <v>0</v>
      </c>
      <c r="I1237">
        <f t="shared" si="98"/>
        <v>0</v>
      </c>
      <c r="J1237">
        <f t="shared" si="99"/>
        <v>0</v>
      </c>
      <c r="K1237">
        <f t="shared" si="100"/>
        <v>0</v>
      </c>
      <c r="L1237">
        <f>IFERROR(IF(#REF!="",0,#REF!),0)</f>
        <v>0</v>
      </c>
      <c r="M1237">
        <f>IFERROR(IF(#REF!="",0,#REF!+1),0)</f>
        <v>0</v>
      </c>
      <c r="N1237">
        <f>IFERROR(IF(#REF!="",0,#REF!),0)</f>
        <v>0</v>
      </c>
      <c r="O1237">
        <f>IFERROR(IF(#REF!="",0,#REF!+1),0)</f>
        <v>0</v>
      </c>
      <c r="P1237">
        <f>IFERROR(IF(#REF!="",0,#REF!),0)</f>
        <v>0</v>
      </c>
      <c r="Q1237">
        <f>IFERROR(IF(#REF!="",0,#REF!+1),0)</f>
        <v>0</v>
      </c>
      <c r="R1237">
        <f>IFERROR(IF(#REF!="",0,#REF!),0)</f>
        <v>0</v>
      </c>
    </row>
    <row r="1238" spans="7:18" x14ac:dyDescent="0.3">
      <c r="G1238">
        <f t="shared" si="96"/>
        <v>0</v>
      </c>
      <c r="H1238">
        <f t="shared" si="97"/>
        <v>0</v>
      </c>
      <c r="I1238">
        <f t="shared" si="98"/>
        <v>0</v>
      </c>
      <c r="J1238">
        <f t="shared" si="99"/>
        <v>0</v>
      </c>
      <c r="K1238">
        <f t="shared" si="100"/>
        <v>0</v>
      </c>
      <c r="L1238">
        <f>IFERROR(IF(#REF!="",0,#REF!),0)</f>
        <v>0</v>
      </c>
      <c r="M1238">
        <f>IFERROR(IF(#REF!="",0,#REF!+1),0)</f>
        <v>0</v>
      </c>
      <c r="N1238">
        <f>IFERROR(IF(#REF!="",0,#REF!),0)</f>
        <v>0</v>
      </c>
      <c r="O1238">
        <f>IFERROR(IF(#REF!="",0,#REF!+1),0)</f>
        <v>0</v>
      </c>
      <c r="P1238">
        <f>IFERROR(IF(#REF!="",0,#REF!),0)</f>
        <v>0</v>
      </c>
      <c r="Q1238">
        <f>IFERROR(IF(#REF!="",0,#REF!+1),0)</f>
        <v>0</v>
      </c>
      <c r="R1238">
        <f>IFERROR(IF(#REF!="",0,#REF!),0)</f>
        <v>0</v>
      </c>
    </row>
    <row r="1239" spans="7:18" x14ac:dyDescent="0.3">
      <c r="G1239">
        <f t="shared" si="96"/>
        <v>0</v>
      </c>
      <c r="H1239">
        <f t="shared" si="97"/>
        <v>0</v>
      </c>
      <c r="I1239">
        <f t="shared" si="98"/>
        <v>0</v>
      </c>
      <c r="J1239">
        <f t="shared" si="99"/>
        <v>0</v>
      </c>
      <c r="K1239">
        <f t="shared" si="100"/>
        <v>0</v>
      </c>
      <c r="L1239">
        <f>IFERROR(IF(#REF!="",0,#REF!),0)</f>
        <v>0</v>
      </c>
      <c r="M1239">
        <f>IFERROR(IF(#REF!="",0,#REF!+1),0)</f>
        <v>0</v>
      </c>
      <c r="N1239">
        <f>IFERROR(IF(#REF!="",0,#REF!),0)</f>
        <v>0</v>
      </c>
      <c r="O1239">
        <f>IFERROR(IF(#REF!="",0,#REF!+1),0)</f>
        <v>0</v>
      </c>
      <c r="P1239">
        <f>IFERROR(IF(#REF!="",0,#REF!),0)</f>
        <v>0</v>
      </c>
      <c r="Q1239">
        <f>IFERROR(IF(#REF!="",0,#REF!+1),0)</f>
        <v>0</v>
      </c>
      <c r="R1239">
        <f>IFERROR(IF(#REF!="",0,#REF!),0)</f>
        <v>0</v>
      </c>
    </row>
    <row r="1240" spans="7:18" x14ac:dyDescent="0.3">
      <c r="G1240">
        <f t="shared" si="96"/>
        <v>0</v>
      </c>
      <c r="H1240">
        <f t="shared" si="97"/>
        <v>0</v>
      </c>
      <c r="I1240">
        <f t="shared" si="98"/>
        <v>0</v>
      </c>
      <c r="J1240">
        <f t="shared" si="99"/>
        <v>0</v>
      </c>
      <c r="K1240">
        <f t="shared" si="100"/>
        <v>0</v>
      </c>
      <c r="L1240">
        <f>IFERROR(IF(#REF!="",0,#REF!),0)</f>
        <v>0</v>
      </c>
      <c r="M1240">
        <f>IFERROR(IF(#REF!="",0,#REF!+1),0)</f>
        <v>0</v>
      </c>
      <c r="N1240">
        <f>IFERROR(IF(#REF!="",0,#REF!),0)</f>
        <v>0</v>
      </c>
      <c r="O1240">
        <f>IFERROR(IF(#REF!="",0,#REF!+1),0)</f>
        <v>0</v>
      </c>
      <c r="P1240">
        <f>IFERROR(IF(#REF!="",0,#REF!),0)</f>
        <v>0</v>
      </c>
      <c r="Q1240">
        <f>IFERROR(IF(#REF!="",0,#REF!+1),0)</f>
        <v>0</v>
      </c>
      <c r="R1240">
        <f>IFERROR(IF(#REF!="",0,#REF!),0)</f>
        <v>0</v>
      </c>
    </row>
    <row r="1241" spans="7:18" x14ac:dyDescent="0.3">
      <c r="G1241">
        <f t="shared" si="96"/>
        <v>0</v>
      </c>
      <c r="H1241">
        <f t="shared" si="97"/>
        <v>0</v>
      </c>
      <c r="I1241">
        <f t="shared" si="98"/>
        <v>0</v>
      </c>
      <c r="J1241">
        <f t="shared" si="99"/>
        <v>0</v>
      </c>
      <c r="K1241">
        <f t="shared" si="100"/>
        <v>0</v>
      </c>
      <c r="L1241">
        <f>IFERROR(IF(#REF!="",0,#REF!),0)</f>
        <v>0</v>
      </c>
      <c r="M1241">
        <f>IFERROR(IF(#REF!="",0,#REF!+1),0)</f>
        <v>0</v>
      </c>
      <c r="N1241">
        <f>IFERROR(IF(#REF!="",0,#REF!),0)</f>
        <v>0</v>
      </c>
      <c r="O1241">
        <f>IFERROR(IF(#REF!="",0,#REF!+1),0)</f>
        <v>0</v>
      </c>
      <c r="P1241">
        <f>IFERROR(IF(#REF!="",0,#REF!),0)</f>
        <v>0</v>
      </c>
      <c r="Q1241">
        <f>IFERROR(IF(#REF!="",0,#REF!+1),0)</f>
        <v>0</v>
      </c>
      <c r="R1241">
        <f>IFERROR(IF(#REF!="",0,#REF!),0)</f>
        <v>0</v>
      </c>
    </row>
    <row r="1242" spans="7:18" x14ac:dyDescent="0.3">
      <c r="G1242">
        <f t="shared" si="96"/>
        <v>0</v>
      </c>
      <c r="H1242">
        <f t="shared" si="97"/>
        <v>0</v>
      </c>
      <c r="I1242">
        <f t="shared" si="98"/>
        <v>0</v>
      </c>
      <c r="J1242">
        <f t="shared" si="99"/>
        <v>0</v>
      </c>
      <c r="K1242">
        <f t="shared" si="100"/>
        <v>0</v>
      </c>
      <c r="L1242">
        <f>IFERROR(IF(#REF!="",0,#REF!),0)</f>
        <v>0</v>
      </c>
      <c r="M1242">
        <f>IFERROR(IF(#REF!="",0,#REF!+1),0)</f>
        <v>0</v>
      </c>
      <c r="N1242">
        <f>IFERROR(IF(#REF!="",0,#REF!),0)</f>
        <v>0</v>
      </c>
      <c r="O1242">
        <f>IFERROR(IF(#REF!="",0,#REF!+1),0)</f>
        <v>0</v>
      </c>
      <c r="P1242">
        <f>IFERROR(IF(#REF!="",0,#REF!),0)</f>
        <v>0</v>
      </c>
      <c r="Q1242">
        <f>IFERROR(IF(#REF!="",0,#REF!+1),0)</f>
        <v>0</v>
      </c>
      <c r="R1242">
        <f>IFERROR(IF(#REF!="",0,#REF!),0)</f>
        <v>0</v>
      </c>
    </row>
    <row r="1243" spans="7:18" x14ac:dyDescent="0.3">
      <c r="G1243">
        <f t="shared" si="96"/>
        <v>0</v>
      </c>
      <c r="H1243">
        <f t="shared" si="97"/>
        <v>0</v>
      </c>
      <c r="I1243">
        <f t="shared" si="98"/>
        <v>0</v>
      </c>
      <c r="J1243">
        <f t="shared" si="99"/>
        <v>0</v>
      </c>
      <c r="K1243">
        <f t="shared" si="100"/>
        <v>0</v>
      </c>
      <c r="L1243">
        <f>IFERROR(IF(#REF!="",0,#REF!),0)</f>
        <v>0</v>
      </c>
      <c r="M1243">
        <f>IFERROR(IF(#REF!="",0,#REF!+1),0)</f>
        <v>0</v>
      </c>
      <c r="N1243">
        <f>IFERROR(IF(#REF!="",0,#REF!),0)</f>
        <v>0</v>
      </c>
      <c r="O1243">
        <f>IFERROR(IF(#REF!="",0,#REF!+1),0)</f>
        <v>0</v>
      </c>
      <c r="P1243">
        <f>IFERROR(IF(#REF!="",0,#REF!),0)</f>
        <v>0</v>
      </c>
      <c r="Q1243">
        <f>IFERROR(IF(#REF!="",0,#REF!+1),0)</f>
        <v>0</v>
      </c>
      <c r="R1243">
        <f>IFERROR(IF(#REF!="",0,#REF!),0)</f>
        <v>0</v>
      </c>
    </row>
    <row r="1244" spans="7:18" x14ac:dyDescent="0.3">
      <c r="G1244">
        <f t="shared" si="96"/>
        <v>0</v>
      </c>
      <c r="H1244">
        <f t="shared" si="97"/>
        <v>0</v>
      </c>
      <c r="I1244">
        <f t="shared" si="98"/>
        <v>0</v>
      </c>
      <c r="J1244">
        <f t="shared" si="99"/>
        <v>0</v>
      </c>
      <c r="K1244">
        <f t="shared" si="100"/>
        <v>0</v>
      </c>
      <c r="L1244">
        <f>IFERROR(IF(#REF!="",0,#REF!),0)</f>
        <v>0</v>
      </c>
      <c r="M1244">
        <f>IFERROR(IF(#REF!="",0,#REF!+1),0)</f>
        <v>0</v>
      </c>
      <c r="N1244">
        <f>IFERROR(IF(#REF!="",0,#REF!),0)</f>
        <v>0</v>
      </c>
      <c r="O1244">
        <f>IFERROR(IF(#REF!="",0,#REF!+1),0)</f>
        <v>0</v>
      </c>
      <c r="P1244">
        <f>IFERROR(IF(#REF!="",0,#REF!),0)</f>
        <v>0</v>
      </c>
      <c r="Q1244">
        <f>IFERROR(IF(#REF!="",0,#REF!+1),0)</f>
        <v>0</v>
      </c>
      <c r="R1244">
        <f>IFERROR(IF(#REF!="",0,#REF!),0)</f>
        <v>0</v>
      </c>
    </row>
    <row r="1245" spans="7:18" x14ac:dyDescent="0.3">
      <c r="G1245">
        <f t="shared" si="96"/>
        <v>0</v>
      </c>
      <c r="H1245">
        <f t="shared" si="97"/>
        <v>0</v>
      </c>
      <c r="I1245">
        <f t="shared" si="98"/>
        <v>0</v>
      </c>
      <c r="J1245">
        <f t="shared" si="99"/>
        <v>0</v>
      </c>
      <c r="K1245">
        <f t="shared" si="100"/>
        <v>0</v>
      </c>
      <c r="L1245">
        <f>IFERROR(IF(#REF!="",0,#REF!),0)</f>
        <v>0</v>
      </c>
      <c r="M1245">
        <f>IFERROR(IF(#REF!="",0,#REF!+1),0)</f>
        <v>0</v>
      </c>
      <c r="N1245">
        <f>IFERROR(IF(#REF!="",0,#REF!),0)</f>
        <v>0</v>
      </c>
      <c r="O1245">
        <f>IFERROR(IF(#REF!="",0,#REF!+1),0)</f>
        <v>0</v>
      </c>
      <c r="P1245">
        <f>IFERROR(IF(#REF!="",0,#REF!),0)</f>
        <v>0</v>
      </c>
      <c r="Q1245">
        <f>IFERROR(IF(#REF!="",0,#REF!+1),0)</f>
        <v>0</v>
      </c>
      <c r="R1245">
        <f>IFERROR(IF(#REF!="",0,#REF!),0)</f>
        <v>0</v>
      </c>
    </row>
    <row r="1246" spans="7:18" x14ac:dyDescent="0.3">
      <c r="G1246">
        <f t="shared" si="96"/>
        <v>0</v>
      </c>
      <c r="H1246">
        <f t="shared" si="97"/>
        <v>0</v>
      </c>
      <c r="I1246">
        <f t="shared" si="98"/>
        <v>0</v>
      </c>
      <c r="J1246">
        <f t="shared" si="99"/>
        <v>0</v>
      </c>
      <c r="K1246">
        <f t="shared" si="100"/>
        <v>0</v>
      </c>
      <c r="L1246">
        <f>IFERROR(IF(#REF!="",0,#REF!),0)</f>
        <v>0</v>
      </c>
      <c r="M1246">
        <f>IFERROR(IF(#REF!="",0,#REF!+1),0)</f>
        <v>0</v>
      </c>
      <c r="N1246">
        <f>IFERROR(IF(#REF!="",0,#REF!),0)</f>
        <v>0</v>
      </c>
      <c r="O1246">
        <f>IFERROR(IF(#REF!="",0,#REF!+1),0)</f>
        <v>0</v>
      </c>
      <c r="P1246">
        <f>IFERROR(IF(#REF!="",0,#REF!),0)</f>
        <v>0</v>
      </c>
      <c r="Q1246">
        <f>IFERROR(IF(#REF!="",0,#REF!+1),0)</f>
        <v>0</v>
      </c>
      <c r="R1246">
        <f>IFERROR(IF(#REF!="",0,#REF!),0)</f>
        <v>0</v>
      </c>
    </row>
    <row r="1247" spans="7:18" x14ac:dyDescent="0.3">
      <c r="G1247">
        <f t="shared" si="96"/>
        <v>0</v>
      </c>
      <c r="H1247">
        <f t="shared" si="97"/>
        <v>0</v>
      </c>
      <c r="I1247">
        <f t="shared" si="98"/>
        <v>0</v>
      </c>
      <c r="J1247">
        <f t="shared" si="99"/>
        <v>0</v>
      </c>
      <c r="K1247">
        <f t="shared" si="100"/>
        <v>0</v>
      </c>
      <c r="L1247">
        <f>IFERROR(IF(#REF!="",0,#REF!),0)</f>
        <v>0</v>
      </c>
      <c r="M1247">
        <f>IFERROR(IF(#REF!="",0,#REF!+1),0)</f>
        <v>0</v>
      </c>
      <c r="N1247">
        <f>IFERROR(IF(#REF!="",0,#REF!),0)</f>
        <v>0</v>
      </c>
      <c r="O1247">
        <f>IFERROR(IF(#REF!="",0,#REF!+1),0)</f>
        <v>0</v>
      </c>
      <c r="P1247">
        <f>IFERROR(IF(#REF!="",0,#REF!),0)</f>
        <v>0</v>
      </c>
      <c r="Q1247">
        <f>IFERROR(IF(#REF!="",0,#REF!+1),0)</f>
        <v>0</v>
      </c>
      <c r="R1247">
        <f>IFERROR(IF(#REF!="",0,#REF!),0)</f>
        <v>0</v>
      </c>
    </row>
    <row r="1248" spans="7:18" x14ac:dyDescent="0.3">
      <c r="G1248">
        <f t="shared" si="96"/>
        <v>0</v>
      </c>
      <c r="H1248">
        <f t="shared" si="97"/>
        <v>0</v>
      </c>
      <c r="I1248">
        <f t="shared" si="98"/>
        <v>0</v>
      </c>
      <c r="J1248">
        <f t="shared" si="99"/>
        <v>0</v>
      </c>
      <c r="K1248">
        <f t="shared" si="100"/>
        <v>0</v>
      </c>
      <c r="L1248">
        <f>IFERROR(IF(#REF!="",0,#REF!),0)</f>
        <v>0</v>
      </c>
      <c r="M1248">
        <f>IFERROR(IF(#REF!="",0,#REF!+1),0)</f>
        <v>0</v>
      </c>
      <c r="N1248">
        <f>IFERROR(IF(#REF!="",0,#REF!),0)</f>
        <v>0</v>
      </c>
      <c r="O1248">
        <f>IFERROR(IF(#REF!="",0,#REF!+1),0)</f>
        <v>0</v>
      </c>
      <c r="P1248">
        <f>IFERROR(IF(#REF!="",0,#REF!),0)</f>
        <v>0</v>
      </c>
      <c r="Q1248">
        <f>IFERROR(IF(#REF!="",0,#REF!+1),0)</f>
        <v>0</v>
      </c>
      <c r="R1248">
        <f>IFERROR(IF(#REF!="",0,#REF!),0)</f>
        <v>0</v>
      </c>
    </row>
    <row r="1249" spans="7:18" x14ac:dyDescent="0.3">
      <c r="G1249">
        <f t="shared" si="96"/>
        <v>0</v>
      </c>
      <c r="H1249">
        <f t="shared" si="97"/>
        <v>0</v>
      </c>
      <c r="I1249">
        <f t="shared" si="98"/>
        <v>0</v>
      </c>
      <c r="J1249">
        <f t="shared" si="99"/>
        <v>0</v>
      </c>
      <c r="K1249">
        <f t="shared" si="100"/>
        <v>0</v>
      </c>
      <c r="L1249">
        <f>IFERROR(IF(#REF!="",0,#REF!),0)</f>
        <v>0</v>
      </c>
      <c r="M1249">
        <f>IFERROR(IF(#REF!="",0,#REF!+1),0)</f>
        <v>0</v>
      </c>
      <c r="N1249">
        <f>IFERROR(IF(#REF!="",0,#REF!),0)</f>
        <v>0</v>
      </c>
      <c r="O1249">
        <f>IFERROR(IF(#REF!="",0,#REF!+1),0)</f>
        <v>0</v>
      </c>
      <c r="P1249">
        <f>IFERROR(IF(#REF!="",0,#REF!),0)</f>
        <v>0</v>
      </c>
      <c r="Q1249">
        <f>IFERROR(IF(#REF!="",0,#REF!+1),0)</f>
        <v>0</v>
      </c>
      <c r="R1249">
        <f>IFERROR(IF(#REF!="",0,#REF!),0)</f>
        <v>0</v>
      </c>
    </row>
    <row r="1250" spans="7:18" x14ac:dyDescent="0.3">
      <c r="G1250">
        <f t="shared" si="96"/>
        <v>0</v>
      </c>
      <c r="H1250">
        <f t="shared" si="97"/>
        <v>0</v>
      </c>
      <c r="I1250">
        <f t="shared" si="98"/>
        <v>0</v>
      </c>
      <c r="J1250">
        <f t="shared" si="99"/>
        <v>0</v>
      </c>
      <c r="K1250">
        <f t="shared" si="100"/>
        <v>0</v>
      </c>
      <c r="L1250">
        <f>IFERROR(IF(#REF!="",0,#REF!),0)</f>
        <v>0</v>
      </c>
      <c r="M1250">
        <f>IFERROR(IF(#REF!="",0,#REF!+1),0)</f>
        <v>0</v>
      </c>
      <c r="N1250">
        <f>IFERROR(IF(#REF!="",0,#REF!),0)</f>
        <v>0</v>
      </c>
      <c r="O1250">
        <f>IFERROR(IF(#REF!="",0,#REF!+1),0)</f>
        <v>0</v>
      </c>
      <c r="P1250">
        <f>IFERROR(IF(#REF!="",0,#REF!),0)</f>
        <v>0</v>
      </c>
      <c r="Q1250">
        <f>IFERROR(IF(#REF!="",0,#REF!+1),0)</f>
        <v>0</v>
      </c>
      <c r="R1250">
        <f>IFERROR(IF(#REF!="",0,#REF!),0)</f>
        <v>0</v>
      </c>
    </row>
    <row r="1251" spans="7:18" x14ac:dyDescent="0.3">
      <c r="G1251">
        <f t="shared" si="96"/>
        <v>0</v>
      </c>
      <c r="H1251">
        <f t="shared" si="97"/>
        <v>0</v>
      </c>
      <c r="I1251">
        <f t="shared" si="98"/>
        <v>0</v>
      </c>
      <c r="J1251">
        <f t="shared" si="99"/>
        <v>0</v>
      </c>
      <c r="K1251">
        <f t="shared" si="100"/>
        <v>0</v>
      </c>
      <c r="L1251">
        <f>IFERROR(IF(#REF!="",0,#REF!),0)</f>
        <v>0</v>
      </c>
      <c r="M1251">
        <f>IFERROR(IF(#REF!="",0,#REF!+1),0)</f>
        <v>0</v>
      </c>
      <c r="N1251">
        <f>IFERROR(IF(#REF!="",0,#REF!),0)</f>
        <v>0</v>
      </c>
      <c r="O1251">
        <f>IFERROR(IF(#REF!="",0,#REF!+1),0)</f>
        <v>0</v>
      </c>
      <c r="P1251">
        <f>IFERROR(IF(#REF!="",0,#REF!),0)</f>
        <v>0</v>
      </c>
      <c r="Q1251">
        <f>IFERROR(IF(#REF!="",0,#REF!+1),0)</f>
        <v>0</v>
      </c>
      <c r="R1251">
        <f>IFERROR(IF(#REF!="",0,#REF!),0)</f>
        <v>0</v>
      </c>
    </row>
    <row r="1252" spans="7:18" x14ac:dyDescent="0.3">
      <c r="G1252">
        <f t="shared" si="96"/>
        <v>0</v>
      </c>
      <c r="H1252">
        <f t="shared" si="97"/>
        <v>0</v>
      </c>
      <c r="I1252">
        <f t="shared" si="98"/>
        <v>0</v>
      </c>
      <c r="J1252">
        <f t="shared" si="99"/>
        <v>0</v>
      </c>
      <c r="K1252">
        <f t="shared" si="100"/>
        <v>0</v>
      </c>
      <c r="L1252">
        <f>IFERROR(IF(#REF!="",0,#REF!),0)</f>
        <v>0</v>
      </c>
      <c r="M1252">
        <f>IFERROR(IF(#REF!="",0,#REF!+1),0)</f>
        <v>0</v>
      </c>
      <c r="N1252">
        <f>IFERROR(IF(#REF!="",0,#REF!),0)</f>
        <v>0</v>
      </c>
      <c r="O1252">
        <f>IFERROR(IF(#REF!="",0,#REF!+1),0)</f>
        <v>0</v>
      </c>
      <c r="P1252">
        <f>IFERROR(IF(#REF!="",0,#REF!),0)</f>
        <v>0</v>
      </c>
      <c r="Q1252">
        <f>IFERROR(IF(#REF!="",0,#REF!+1),0)</f>
        <v>0</v>
      </c>
      <c r="R1252">
        <f>IFERROR(IF(#REF!="",0,#REF!),0)</f>
        <v>0</v>
      </c>
    </row>
    <row r="1253" spans="7:18" x14ac:dyDescent="0.3">
      <c r="G1253">
        <f t="shared" si="96"/>
        <v>0</v>
      </c>
      <c r="H1253">
        <f t="shared" si="97"/>
        <v>0</v>
      </c>
      <c r="I1253">
        <f t="shared" si="98"/>
        <v>0</v>
      </c>
      <c r="J1253">
        <f t="shared" si="99"/>
        <v>0</v>
      </c>
      <c r="K1253">
        <f t="shared" si="100"/>
        <v>0</v>
      </c>
      <c r="L1253">
        <f>IFERROR(IF(#REF!="",0,#REF!),0)</f>
        <v>0</v>
      </c>
      <c r="M1253">
        <f>IFERROR(IF(#REF!="",0,#REF!+1),0)</f>
        <v>0</v>
      </c>
      <c r="N1253">
        <f>IFERROR(IF(#REF!="",0,#REF!),0)</f>
        <v>0</v>
      </c>
      <c r="O1253">
        <f>IFERROR(IF(#REF!="",0,#REF!+1),0)</f>
        <v>0</v>
      </c>
      <c r="P1253">
        <f>IFERROR(IF(#REF!="",0,#REF!),0)</f>
        <v>0</v>
      </c>
      <c r="Q1253">
        <f>IFERROR(IF(#REF!="",0,#REF!+1),0)</f>
        <v>0</v>
      </c>
      <c r="R1253">
        <f>IFERROR(IF(#REF!="",0,#REF!),0)</f>
        <v>0</v>
      </c>
    </row>
    <row r="1254" spans="7:18" x14ac:dyDescent="0.3">
      <c r="G1254">
        <f t="shared" si="96"/>
        <v>0</v>
      </c>
      <c r="H1254">
        <f t="shared" si="97"/>
        <v>0</v>
      </c>
      <c r="I1254">
        <f t="shared" si="98"/>
        <v>0</v>
      </c>
      <c r="J1254">
        <f t="shared" si="99"/>
        <v>0</v>
      </c>
      <c r="K1254">
        <f t="shared" si="100"/>
        <v>0</v>
      </c>
      <c r="L1254">
        <f>IFERROR(IF(#REF!="",0,#REF!),0)</f>
        <v>0</v>
      </c>
      <c r="M1254">
        <f>IFERROR(IF(#REF!="",0,#REF!+1),0)</f>
        <v>0</v>
      </c>
      <c r="N1254">
        <f>IFERROR(IF(#REF!="",0,#REF!),0)</f>
        <v>0</v>
      </c>
      <c r="O1254">
        <f>IFERROR(IF(#REF!="",0,#REF!+1),0)</f>
        <v>0</v>
      </c>
      <c r="P1254">
        <f>IFERROR(IF(#REF!="",0,#REF!),0)</f>
        <v>0</v>
      </c>
      <c r="Q1254">
        <f>IFERROR(IF(#REF!="",0,#REF!+1),0)</f>
        <v>0</v>
      </c>
      <c r="R1254">
        <f>IFERROR(IF(#REF!="",0,#REF!),0)</f>
        <v>0</v>
      </c>
    </row>
    <row r="1255" spans="7:18" x14ac:dyDescent="0.3">
      <c r="G1255">
        <f t="shared" si="96"/>
        <v>0</v>
      </c>
      <c r="H1255">
        <f t="shared" si="97"/>
        <v>0</v>
      </c>
      <c r="I1255">
        <f t="shared" si="98"/>
        <v>0</v>
      </c>
      <c r="J1255">
        <f t="shared" si="99"/>
        <v>0</v>
      </c>
      <c r="K1255">
        <f t="shared" si="100"/>
        <v>0</v>
      </c>
      <c r="L1255">
        <f>IFERROR(IF(#REF!="",0,#REF!),0)</f>
        <v>0</v>
      </c>
      <c r="M1255">
        <f>IFERROR(IF(#REF!="",0,#REF!+1),0)</f>
        <v>0</v>
      </c>
      <c r="N1255">
        <f>IFERROR(IF(#REF!="",0,#REF!),0)</f>
        <v>0</v>
      </c>
      <c r="O1255">
        <f>IFERROR(IF(#REF!="",0,#REF!+1),0)</f>
        <v>0</v>
      </c>
      <c r="P1255">
        <f>IFERROR(IF(#REF!="",0,#REF!),0)</f>
        <v>0</v>
      </c>
      <c r="Q1255">
        <f>IFERROR(IF(#REF!="",0,#REF!+1),0)</f>
        <v>0</v>
      </c>
      <c r="R1255">
        <f>IFERROR(IF(#REF!="",0,#REF!),0)</f>
        <v>0</v>
      </c>
    </row>
    <row r="1256" spans="7:18" x14ac:dyDescent="0.3">
      <c r="G1256">
        <f t="shared" si="96"/>
        <v>0</v>
      </c>
      <c r="H1256">
        <f t="shared" si="97"/>
        <v>0</v>
      </c>
      <c r="I1256">
        <f t="shared" si="98"/>
        <v>0</v>
      </c>
      <c r="J1256">
        <f t="shared" si="99"/>
        <v>0</v>
      </c>
      <c r="K1256">
        <f t="shared" si="100"/>
        <v>0</v>
      </c>
      <c r="L1256">
        <f>IFERROR(IF(#REF!="",0,#REF!),0)</f>
        <v>0</v>
      </c>
      <c r="M1256">
        <f>IFERROR(IF(#REF!="",0,#REF!+1),0)</f>
        <v>0</v>
      </c>
      <c r="N1256">
        <f>IFERROR(IF(#REF!="",0,#REF!),0)</f>
        <v>0</v>
      </c>
      <c r="O1256">
        <f>IFERROR(IF(#REF!="",0,#REF!+1),0)</f>
        <v>0</v>
      </c>
      <c r="P1256">
        <f>IFERROR(IF(#REF!="",0,#REF!),0)</f>
        <v>0</v>
      </c>
      <c r="Q1256">
        <f>IFERROR(IF(#REF!="",0,#REF!+1),0)</f>
        <v>0</v>
      </c>
      <c r="R1256">
        <f>IFERROR(IF(#REF!="",0,#REF!),0)</f>
        <v>0</v>
      </c>
    </row>
    <row r="1257" spans="7:18" x14ac:dyDescent="0.3">
      <c r="G1257">
        <f t="shared" si="96"/>
        <v>0</v>
      </c>
      <c r="H1257">
        <f t="shared" si="97"/>
        <v>0</v>
      </c>
      <c r="I1257">
        <f t="shared" si="98"/>
        <v>0</v>
      </c>
      <c r="J1257">
        <f t="shared" si="99"/>
        <v>0</v>
      </c>
      <c r="K1257">
        <f t="shared" si="100"/>
        <v>0</v>
      </c>
      <c r="L1257">
        <f>IFERROR(IF(#REF!="",0,#REF!),0)</f>
        <v>0</v>
      </c>
      <c r="M1257">
        <f>IFERROR(IF(#REF!="",0,#REF!+1),0)</f>
        <v>0</v>
      </c>
      <c r="N1257">
        <f>IFERROR(IF(#REF!="",0,#REF!),0)</f>
        <v>0</v>
      </c>
      <c r="O1257">
        <f>IFERROR(IF(#REF!="",0,#REF!+1),0)</f>
        <v>0</v>
      </c>
      <c r="P1257">
        <f>IFERROR(IF(#REF!="",0,#REF!),0)</f>
        <v>0</v>
      </c>
      <c r="Q1257">
        <f>IFERROR(IF(#REF!="",0,#REF!+1),0)</f>
        <v>0</v>
      </c>
      <c r="R1257">
        <f>IFERROR(IF(#REF!="",0,#REF!),0)</f>
        <v>0</v>
      </c>
    </row>
    <row r="1258" spans="7:18" x14ac:dyDescent="0.3">
      <c r="G1258">
        <f t="shared" si="96"/>
        <v>0</v>
      </c>
      <c r="H1258">
        <f t="shared" si="97"/>
        <v>0</v>
      </c>
      <c r="I1258">
        <f t="shared" si="98"/>
        <v>0</v>
      </c>
      <c r="J1258">
        <f t="shared" si="99"/>
        <v>0</v>
      </c>
      <c r="K1258">
        <f t="shared" si="100"/>
        <v>0</v>
      </c>
      <c r="L1258">
        <f>IFERROR(IF(#REF!="",0,#REF!),0)</f>
        <v>0</v>
      </c>
      <c r="M1258">
        <f>IFERROR(IF(#REF!="",0,#REF!+1),0)</f>
        <v>0</v>
      </c>
      <c r="N1258">
        <f>IFERROR(IF(#REF!="",0,#REF!),0)</f>
        <v>0</v>
      </c>
      <c r="O1258">
        <f>IFERROR(IF(#REF!="",0,#REF!+1),0)</f>
        <v>0</v>
      </c>
      <c r="P1258">
        <f>IFERROR(IF(#REF!="",0,#REF!),0)</f>
        <v>0</v>
      </c>
      <c r="Q1258">
        <f>IFERROR(IF(#REF!="",0,#REF!+1),0)</f>
        <v>0</v>
      </c>
      <c r="R1258">
        <f>IFERROR(IF(#REF!="",0,#REF!),0)</f>
        <v>0</v>
      </c>
    </row>
    <row r="1259" spans="7:18" x14ac:dyDescent="0.3">
      <c r="G1259">
        <f t="shared" si="96"/>
        <v>0</v>
      </c>
      <c r="H1259">
        <f t="shared" si="97"/>
        <v>0</v>
      </c>
      <c r="I1259">
        <f t="shared" si="98"/>
        <v>0</v>
      </c>
      <c r="J1259">
        <f t="shared" si="99"/>
        <v>0</v>
      </c>
      <c r="K1259">
        <f t="shared" si="100"/>
        <v>0</v>
      </c>
      <c r="L1259">
        <f>IFERROR(IF(#REF!="",0,#REF!),0)</f>
        <v>0</v>
      </c>
      <c r="M1259">
        <f>IFERROR(IF(#REF!="",0,#REF!+1),0)</f>
        <v>0</v>
      </c>
      <c r="N1259">
        <f>IFERROR(IF(#REF!="",0,#REF!),0)</f>
        <v>0</v>
      </c>
      <c r="O1259">
        <f>IFERROR(IF(#REF!="",0,#REF!+1),0)</f>
        <v>0</v>
      </c>
      <c r="P1259">
        <f>IFERROR(IF(#REF!="",0,#REF!),0)</f>
        <v>0</v>
      </c>
      <c r="Q1259">
        <f>IFERROR(IF(#REF!="",0,#REF!+1),0)</f>
        <v>0</v>
      </c>
      <c r="R1259">
        <f>IFERROR(IF(#REF!="",0,#REF!),0)</f>
        <v>0</v>
      </c>
    </row>
    <row r="1260" spans="7:18" x14ac:dyDescent="0.3">
      <c r="G1260">
        <f t="shared" si="96"/>
        <v>0</v>
      </c>
      <c r="H1260">
        <f t="shared" si="97"/>
        <v>0</v>
      </c>
      <c r="I1260">
        <f t="shared" si="98"/>
        <v>0</v>
      </c>
      <c r="J1260">
        <f t="shared" si="99"/>
        <v>0</v>
      </c>
      <c r="K1260">
        <f t="shared" si="100"/>
        <v>0</v>
      </c>
      <c r="L1260">
        <f>IFERROR(IF(#REF!="",0,#REF!),0)</f>
        <v>0</v>
      </c>
      <c r="M1260">
        <f>IFERROR(IF(#REF!="",0,#REF!+1),0)</f>
        <v>0</v>
      </c>
      <c r="N1260">
        <f>IFERROR(IF(#REF!="",0,#REF!),0)</f>
        <v>0</v>
      </c>
      <c r="O1260">
        <f>IFERROR(IF(#REF!="",0,#REF!+1),0)</f>
        <v>0</v>
      </c>
      <c r="P1260">
        <f>IFERROR(IF(#REF!="",0,#REF!),0)</f>
        <v>0</v>
      </c>
      <c r="Q1260">
        <f>IFERROR(IF(#REF!="",0,#REF!+1),0)</f>
        <v>0</v>
      </c>
      <c r="R1260">
        <f>IFERROR(IF(#REF!="",0,#REF!),0)</f>
        <v>0</v>
      </c>
    </row>
    <row r="1261" spans="7:18" x14ac:dyDescent="0.3">
      <c r="G1261">
        <f t="shared" si="96"/>
        <v>0</v>
      </c>
      <c r="H1261">
        <f t="shared" si="97"/>
        <v>0</v>
      </c>
      <c r="I1261">
        <f t="shared" si="98"/>
        <v>0</v>
      </c>
      <c r="J1261">
        <f t="shared" si="99"/>
        <v>0</v>
      </c>
      <c r="K1261">
        <f t="shared" si="100"/>
        <v>0</v>
      </c>
      <c r="L1261">
        <f>IFERROR(IF(#REF!="",0,#REF!),0)</f>
        <v>0</v>
      </c>
      <c r="M1261">
        <f>IFERROR(IF(#REF!="",0,#REF!+1),0)</f>
        <v>0</v>
      </c>
      <c r="N1261">
        <f>IFERROR(IF(#REF!="",0,#REF!),0)</f>
        <v>0</v>
      </c>
      <c r="O1261">
        <f>IFERROR(IF(#REF!="",0,#REF!+1),0)</f>
        <v>0</v>
      </c>
      <c r="P1261">
        <f>IFERROR(IF(#REF!="",0,#REF!),0)</f>
        <v>0</v>
      </c>
      <c r="Q1261">
        <f>IFERROR(IF(#REF!="",0,#REF!+1),0)</f>
        <v>0</v>
      </c>
      <c r="R1261">
        <f>IFERROR(IF(#REF!="",0,#REF!),0)</f>
        <v>0</v>
      </c>
    </row>
    <row r="1262" spans="7:18" x14ac:dyDescent="0.3">
      <c r="G1262">
        <f t="shared" si="96"/>
        <v>0</v>
      </c>
      <c r="H1262">
        <f t="shared" si="97"/>
        <v>0</v>
      </c>
      <c r="I1262">
        <f t="shared" si="98"/>
        <v>0</v>
      </c>
      <c r="J1262">
        <f t="shared" si="99"/>
        <v>0</v>
      </c>
      <c r="K1262">
        <f t="shared" si="100"/>
        <v>0</v>
      </c>
      <c r="L1262">
        <f>IFERROR(IF(#REF!="",0,#REF!),0)</f>
        <v>0</v>
      </c>
      <c r="M1262">
        <f>IFERROR(IF(#REF!="",0,#REF!+1),0)</f>
        <v>0</v>
      </c>
      <c r="N1262">
        <f>IFERROR(IF(#REF!="",0,#REF!),0)</f>
        <v>0</v>
      </c>
      <c r="O1262">
        <f>IFERROR(IF(#REF!="",0,#REF!+1),0)</f>
        <v>0</v>
      </c>
      <c r="P1262">
        <f>IFERROR(IF(#REF!="",0,#REF!),0)</f>
        <v>0</v>
      </c>
      <c r="Q1262">
        <f>IFERROR(IF(#REF!="",0,#REF!+1),0)</f>
        <v>0</v>
      </c>
      <c r="R1262">
        <f>IFERROR(IF(#REF!="",0,#REF!),0)</f>
        <v>0</v>
      </c>
    </row>
    <row r="1263" spans="7:18" x14ac:dyDescent="0.3">
      <c r="G1263">
        <f t="shared" si="96"/>
        <v>0</v>
      </c>
      <c r="H1263">
        <f t="shared" si="97"/>
        <v>0</v>
      </c>
      <c r="I1263">
        <f t="shared" si="98"/>
        <v>0</v>
      </c>
      <c r="J1263">
        <f t="shared" si="99"/>
        <v>0</v>
      </c>
      <c r="K1263">
        <f t="shared" si="100"/>
        <v>0</v>
      </c>
      <c r="L1263">
        <f>IFERROR(IF(#REF!="",0,#REF!),0)</f>
        <v>0</v>
      </c>
      <c r="M1263">
        <f>IFERROR(IF(#REF!="",0,#REF!+1),0)</f>
        <v>0</v>
      </c>
      <c r="N1263">
        <f>IFERROR(IF(#REF!="",0,#REF!),0)</f>
        <v>0</v>
      </c>
      <c r="O1263">
        <f>IFERROR(IF(#REF!="",0,#REF!+1),0)</f>
        <v>0</v>
      </c>
      <c r="P1263">
        <f>IFERROR(IF(#REF!="",0,#REF!),0)</f>
        <v>0</v>
      </c>
      <c r="Q1263">
        <f>IFERROR(IF(#REF!="",0,#REF!+1),0)</f>
        <v>0</v>
      </c>
      <c r="R1263">
        <f>IFERROR(IF(#REF!="",0,#REF!),0)</f>
        <v>0</v>
      </c>
    </row>
    <row r="1264" spans="7:18" x14ac:dyDescent="0.3">
      <c r="G1264">
        <f t="shared" si="96"/>
        <v>0</v>
      </c>
      <c r="H1264">
        <f t="shared" si="97"/>
        <v>0</v>
      </c>
      <c r="I1264">
        <f t="shared" si="98"/>
        <v>0</v>
      </c>
      <c r="J1264">
        <f t="shared" si="99"/>
        <v>0</v>
      </c>
      <c r="K1264">
        <f t="shared" si="100"/>
        <v>0</v>
      </c>
      <c r="L1264">
        <f>IFERROR(IF(#REF!="",0,#REF!),0)</f>
        <v>0</v>
      </c>
      <c r="M1264">
        <f>IFERROR(IF(#REF!="",0,#REF!+1),0)</f>
        <v>0</v>
      </c>
      <c r="N1264">
        <f>IFERROR(IF(#REF!="",0,#REF!),0)</f>
        <v>0</v>
      </c>
      <c r="O1264">
        <f>IFERROR(IF(#REF!="",0,#REF!+1),0)</f>
        <v>0</v>
      </c>
      <c r="P1264">
        <f>IFERROR(IF(#REF!="",0,#REF!),0)</f>
        <v>0</v>
      </c>
      <c r="Q1264">
        <f>IFERROR(IF(#REF!="",0,#REF!+1),0)</f>
        <v>0</v>
      </c>
      <c r="R1264">
        <f>IFERROR(IF(#REF!="",0,#REF!),0)</f>
        <v>0</v>
      </c>
    </row>
    <row r="1265" spans="7:18" x14ac:dyDescent="0.3">
      <c r="G1265">
        <f t="shared" si="96"/>
        <v>0</v>
      </c>
      <c r="H1265">
        <f t="shared" si="97"/>
        <v>0</v>
      </c>
      <c r="I1265">
        <f t="shared" si="98"/>
        <v>0</v>
      </c>
      <c r="J1265">
        <f t="shared" si="99"/>
        <v>0</v>
      </c>
      <c r="K1265">
        <f t="shared" si="100"/>
        <v>0</v>
      </c>
      <c r="L1265">
        <f>IFERROR(IF(#REF!="",0,#REF!),0)</f>
        <v>0</v>
      </c>
      <c r="M1265">
        <f>IFERROR(IF(#REF!="",0,#REF!+1),0)</f>
        <v>0</v>
      </c>
      <c r="N1265">
        <f>IFERROR(IF(#REF!="",0,#REF!),0)</f>
        <v>0</v>
      </c>
      <c r="O1265">
        <f>IFERROR(IF(#REF!="",0,#REF!+1),0)</f>
        <v>0</v>
      </c>
      <c r="P1265">
        <f>IFERROR(IF(#REF!="",0,#REF!),0)</f>
        <v>0</v>
      </c>
      <c r="Q1265">
        <f>IFERROR(IF(#REF!="",0,#REF!+1),0)</f>
        <v>0</v>
      </c>
      <c r="R1265">
        <f>IFERROR(IF(#REF!="",0,#REF!),0)</f>
        <v>0</v>
      </c>
    </row>
    <row r="1266" spans="7:18" x14ac:dyDescent="0.3">
      <c r="G1266">
        <f t="shared" si="96"/>
        <v>0</v>
      </c>
      <c r="H1266">
        <f t="shared" si="97"/>
        <v>0</v>
      </c>
      <c r="I1266">
        <f t="shared" si="98"/>
        <v>0</v>
      </c>
      <c r="J1266">
        <f t="shared" si="99"/>
        <v>0</v>
      </c>
      <c r="K1266">
        <f t="shared" si="100"/>
        <v>0</v>
      </c>
      <c r="L1266">
        <f>IFERROR(IF(#REF!="",0,#REF!),0)</f>
        <v>0</v>
      </c>
      <c r="M1266">
        <f>IFERROR(IF(#REF!="",0,#REF!+1),0)</f>
        <v>0</v>
      </c>
      <c r="N1266">
        <f>IFERROR(IF(#REF!="",0,#REF!),0)</f>
        <v>0</v>
      </c>
      <c r="O1266">
        <f>IFERROR(IF(#REF!="",0,#REF!+1),0)</f>
        <v>0</v>
      </c>
      <c r="P1266">
        <f>IFERROR(IF(#REF!="",0,#REF!),0)</f>
        <v>0</v>
      </c>
      <c r="Q1266">
        <f>IFERROR(IF(#REF!="",0,#REF!+1),0)</f>
        <v>0</v>
      </c>
      <c r="R1266">
        <f>IFERROR(IF(#REF!="",0,#REF!),0)</f>
        <v>0</v>
      </c>
    </row>
    <row r="1267" spans="7:18" x14ac:dyDescent="0.3">
      <c r="G1267">
        <f t="shared" si="96"/>
        <v>0</v>
      </c>
      <c r="H1267">
        <f t="shared" si="97"/>
        <v>0</v>
      </c>
      <c r="I1267">
        <f t="shared" si="98"/>
        <v>0</v>
      </c>
      <c r="J1267">
        <f t="shared" si="99"/>
        <v>0</v>
      </c>
      <c r="K1267">
        <f t="shared" si="100"/>
        <v>0</v>
      </c>
      <c r="L1267">
        <f>IFERROR(IF(#REF!="",0,#REF!),0)</f>
        <v>0</v>
      </c>
      <c r="M1267">
        <f>IFERROR(IF(#REF!="",0,#REF!+1),0)</f>
        <v>0</v>
      </c>
      <c r="N1267">
        <f>IFERROR(IF(#REF!="",0,#REF!),0)</f>
        <v>0</v>
      </c>
      <c r="O1267">
        <f>IFERROR(IF(#REF!="",0,#REF!+1),0)</f>
        <v>0</v>
      </c>
      <c r="P1267">
        <f>IFERROR(IF(#REF!="",0,#REF!),0)</f>
        <v>0</v>
      </c>
      <c r="Q1267">
        <f>IFERROR(IF(#REF!="",0,#REF!+1),0)</f>
        <v>0</v>
      </c>
      <c r="R1267">
        <f>IFERROR(IF(#REF!="",0,#REF!),0)</f>
        <v>0</v>
      </c>
    </row>
    <row r="1268" spans="7:18" x14ac:dyDescent="0.3">
      <c r="G1268">
        <f t="shared" si="96"/>
        <v>0</v>
      </c>
      <c r="H1268">
        <f t="shared" si="97"/>
        <v>0</v>
      </c>
      <c r="I1268">
        <f t="shared" si="98"/>
        <v>0</v>
      </c>
      <c r="J1268">
        <f t="shared" si="99"/>
        <v>0</v>
      </c>
      <c r="K1268">
        <f t="shared" si="100"/>
        <v>0</v>
      </c>
      <c r="L1268">
        <f>IFERROR(IF(#REF!="",0,#REF!),0)</f>
        <v>0</v>
      </c>
      <c r="M1268">
        <f>IFERROR(IF(#REF!="",0,#REF!+1),0)</f>
        <v>0</v>
      </c>
      <c r="N1268">
        <f>IFERROR(IF(#REF!="",0,#REF!),0)</f>
        <v>0</v>
      </c>
      <c r="O1268">
        <f>IFERROR(IF(#REF!="",0,#REF!+1),0)</f>
        <v>0</v>
      </c>
      <c r="P1268">
        <f>IFERROR(IF(#REF!="",0,#REF!),0)</f>
        <v>0</v>
      </c>
      <c r="Q1268">
        <f>IFERROR(IF(#REF!="",0,#REF!+1),0)</f>
        <v>0</v>
      </c>
      <c r="R1268">
        <f>IFERROR(IF(#REF!="",0,#REF!),0)</f>
        <v>0</v>
      </c>
    </row>
    <row r="1269" spans="7:18" x14ac:dyDescent="0.3">
      <c r="G1269">
        <f t="shared" si="96"/>
        <v>0</v>
      </c>
      <c r="H1269">
        <f t="shared" si="97"/>
        <v>0</v>
      </c>
      <c r="I1269">
        <f t="shared" si="98"/>
        <v>0</v>
      </c>
      <c r="J1269">
        <f t="shared" si="99"/>
        <v>0</v>
      </c>
      <c r="K1269">
        <f t="shared" si="100"/>
        <v>0</v>
      </c>
      <c r="L1269">
        <f>IFERROR(IF(#REF!="",0,#REF!),0)</f>
        <v>0</v>
      </c>
      <c r="M1269">
        <f>IFERROR(IF(#REF!="",0,#REF!+1),0)</f>
        <v>0</v>
      </c>
      <c r="N1269">
        <f>IFERROR(IF(#REF!="",0,#REF!),0)</f>
        <v>0</v>
      </c>
      <c r="O1269">
        <f>IFERROR(IF(#REF!="",0,#REF!+1),0)</f>
        <v>0</v>
      </c>
      <c r="P1269">
        <f>IFERROR(IF(#REF!="",0,#REF!),0)</f>
        <v>0</v>
      </c>
      <c r="Q1269">
        <f>IFERROR(IF(#REF!="",0,#REF!+1),0)</f>
        <v>0</v>
      </c>
      <c r="R1269">
        <f>IFERROR(IF(#REF!="",0,#REF!),0)</f>
        <v>0</v>
      </c>
    </row>
    <row r="1270" spans="7:18" x14ac:dyDescent="0.3">
      <c r="G1270">
        <f t="shared" si="96"/>
        <v>0</v>
      </c>
      <c r="H1270">
        <f t="shared" si="97"/>
        <v>0</v>
      </c>
      <c r="I1270">
        <f t="shared" si="98"/>
        <v>0</v>
      </c>
      <c r="J1270">
        <f t="shared" si="99"/>
        <v>0</v>
      </c>
      <c r="K1270">
        <f t="shared" si="100"/>
        <v>0</v>
      </c>
      <c r="L1270">
        <f>IFERROR(IF(#REF!="",0,#REF!),0)</f>
        <v>0</v>
      </c>
      <c r="M1270">
        <f>IFERROR(IF(#REF!="",0,#REF!+1),0)</f>
        <v>0</v>
      </c>
      <c r="N1270">
        <f>IFERROR(IF(#REF!="",0,#REF!),0)</f>
        <v>0</v>
      </c>
      <c r="O1270">
        <f>IFERROR(IF(#REF!="",0,#REF!+1),0)</f>
        <v>0</v>
      </c>
      <c r="P1270">
        <f>IFERROR(IF(#REF!="",0,#REF!),0)</f>
        <v>0</v>
      </c>
      <c r="Q1270">
        <f>IFERROR(IF(#REF!="",0,#REF!+1),0)</f>
        <v>0</v>
      </c>
      <c r="R1270">
        <f>IFERROR(IF(#REF!="",0,#REF!),0)</f>
        <v>0</v>
      </c>
    </row>
    <row r="1271" spans="7:18" x14ac:dyDescent="0.3">
      <c r="G1271">
        <f t="shared" si="96"/>
        <v>0</v>
      </c>
      <c r="H1271">
        <f t="shared" si="97"/>
        <v>0</v>
      </c>
      <c r="I1271">
        <f t="shared" si="98"/>
        <v>0</v>
      </c>
      <c r="J1271">
        <f t="shared" si="99"/>
        <v>0</v>
      </c>
      <c r="K1271">
        <f t="shared" si="100"/>
        <v>0</v>
      </c>
      <c r="L1271">
        <f>IFERROR(IF(#REF!="",0,#REF!),0)</f>
        <v>0</v>
      </c>
      <c r="M1271">
        <f>IFERROR(IF(#REF!="",0,#REF!+1),0)</f>
        <v>0</v>
      </c>
      <c r="N1271">
        <f>IFERROR(IF(#REF!="",0,#REF!),0)</f>
        <v>0</v>
      </c>
      <c r="O1271">
        <f>IFERROR(IF(#REF!="",0,#REF!+1),0)</f>
        <v>0</v>
      </c>
      <c r="P1271">
        <f>IFERROR(IF(#REF!="",0,#REF!),0)</f>
        <v>0</v>
      </c>
      <c r="Q1271">
        <f>IFERROR(IF(#REF!="",0,#REF!+1),0)</f>
        <v>0</v>
      </c>
      <c r="R1271">
        <f>IFERROR(IF(#REF!="",0,#REF!),0)</f>
        <v>0</v>
      </c>
    </row>
    <row r="1272" spans="7:18" x14ac:dyDescent="0.3">
      <c r="G1272">
        <f t="shared" si="96"/>
        <v>0</v>
      </c>
      <c r="H1272">
        <f t="shared" si="97"/>
        <v>0</v>
      </c>
      <c r="I1272">
        <f t="shared" si="98"/>
        <v>0</v>
      </c>
      <c r="J1272">
        <f t="shared" si="99"/>
        <v>0</v>
      </c>
      <c r="K1272">
        <f t="shared" si="100"/>
        <v>0</v>
      </c>
      <c r="L1272">
        <f>IFERROR(IF(#REF!="",0,#REF!),0)</f>
        <v>0</v>
      </c>
      <c r="M1272">
        <f>IFERROR(IF(#REF!="",0,#REF!+1),0)</f>
        <v>0</v>
      </c>
      <c r="N1272">
        <f>IFERROR(IF(#REF!="",0,#REF!),0)</f>
        <v>0</v>
      </c>
      <c r="O1272">
        <f>IFERROR(IF(#REF!="",0,#REF!+1),0)</f>
        <v>0</v>
      </c>
      <c r="P1272">
        <f>IFERROR(IF(#REF!="",0,#REF!),0)</f>
        <v>0</v>
      </c>
      <c r="Q1272">
        <f>IFERROR(IF(#REF!="",0,#REF!+1),0)</f>
        <v>0</v>
      </c>
      <c r="R1272">
        <f>IFERROR(IF(#REF!="",0,#REF!),0)</f>
        <v>0</v>
      </c>
    </row>
    <row r="1273" spans="7:18" x14ac:dyDescent="0.3">
      <c r="G1273">
        <f t="shared" si="96"/>
        <v>0</v>
      </c>
      <c r="H1273">
        <f t="shared" si="97"/>
        <v>0</v>
      </c>
      <c r="I1273">
        <f t="shared" si="98"/>
        <v>0</v>
      </c>
      <c r="J1273">
        <f t="shared" si="99"/>
        <v>0</v>
      </c>
      <c r="K1273">
        <f t="shared" si="100"/>
        <v>0</v>
      </c>
      <c r="L1273">
        <f>IFERROR(IF(#REF!="",0,#REF!),0)</f>
        <v>0</v>
      </c>
      <c r="M1273">
        <f>IFERROR(IF(#REF!="",0,#REF!+1),0)</f>
        <v>0</v>
      </c>
      <c r="N1273">
        <f>IFERROR(IF(#REF!="",0,#REF!),0)</f>
        <v>0</v>
      </c>
      <c r="O1273">
        <f>IFERROR(IF(#REF!="",0,#REF!+1),0)</f>
        <v>0</v>
      </c>
      <c r="P1273">
        <f>IFERROR(IF(#REF!="",0,#REF!),0)</f>
        <v>0</v>
      </c>
      <c r="Q1273">
        <f>IFERROR(IF(#REF!="",0,#REF!+1),0)</f>
        <v>0</v>
      </c>
      <c r="R1273">
        <f>IFERROR(IF(#REF!="",0,#REF!),0)</f>
        <v>0</v>
      </c>
    </row>
    <row r="1274" spans="7:18" x14ac:dyDescent="0.3">
      <c r="G1274">
        <f t="shared" si="96"/>
        <v>0</v>
      </c>
      <c r="H1274">
        <f t="shared" si="97"/>
        <v>0</v>
      </c>
      <c r="I1274">
        <f t="shared" si="98"/>
        <v>0</v>
      </c>
      <c r="J1274">
        <f t="shared" si="99"/>
        <v>0</v>
      </c>
      <c r="K1274">
        <f t="shared" si="100"/>
        <v>0</v>
      </c>
      <c r="L1274">
        <f>IFERROR(IF(#REF!="",0,#REF!),0)</f>
        <v>0</v>
      </c>
      <c r="M1274">
        <f>IFERROR(IF(#REF!="",0,#REF!+1),0)</f>
        <v>0</v>
      </c>
      <c r="N1274">
        <f>IFERROR(IF(#REF!="",0,#REF!),0)</f>
        <v>0</v>
      </c>
      <c r="O1274">
        <f>IFERROR(IF(#REF!="",0,#REF!+1),0)</f>
        <v>0</v>
      </c>
      <c r="P1274">
        <f>IFERROR(IF(#REF!="",0,#REF!),0)</f>
        <v>0</v>
      </c>
      <c r="Q1274">
        <f>IFERROR(IF(#REF!="",0,#REF!+1),0)</f>
        <v>0</v>
      </c>
      <c r="R1274">
        <f>IFERROR(IF(#REF!="",0,#REF!),0)</f>
        <v>0</v>
      </c>
    </row>
    <row r="1275" spans="7:18" x14ac:dyDescent="0.3">
      <c r="G1275">
        <f t="shared" si="96"/>
        <v>0</v>
      </c>
      <c r="H1275">
        <f t="shared" si="97"/>
        <v>0</v>
      </c>
      <c r="I1275">
        <f t="shared" si="98"/>
        <v>0</v>
      </c>
      <c r="J1275">
        <f t="shared" si="99"/>
        <v>0</v>
      </c>
      <c r="K1275">
        <f t="shared" si="100"/>
        <v>0</v>
      </c>
      <c r="L1275">
        <f>IFERROR(IF(#REF!="",0,#REF!),0)</f>
        <v>0</v>
      </c>
      <c r="M1275">
        <f>IFERROR(IF(#REF!="",0,#REF!+1),0)</f>
        <v>0</v>
      </c>
      <c r="N1275">
        <f>IFERROR(IF(#REF!="",0,#REF!),0)</f>
        <v>0</v>
      </c>
      <c r="O1275">
        <f>IFERROR(IF(#REF!="",0,#REF!+1),0)</f>
        <v>0</v>
      </c>
      <c r="P1275">
        <f>IFERROR(IF(#REF!="",0,#REF!),0)</f>
        <v>0</v>
      </c>
      <c r="Q1275">
        <f>IFERROR(IF(#REF!="",0,#REF!+1),0)</f>
        <v>0</v>
      </c>
      <c r="R1275">
        <f>IFERROR(IF(#REF!="",0,#REF!),0)</f>
        <v>0</v>
      </c>
    </row>
    <row r="1276" spans="7:18" x14ac:dyDescent="0.3">
      <c r="G1276">
        <f t="shared" si="96"/>
        <v>0</v>
      </c>
      <c r="H1276">
        <f t="shared" si="97"/>
        <v>0</v>
      </c>
      <c r="I1276">
        <f t="shared" si="98"/>
        <v>0</v>
      </c>
      <c r="J1276">
        <f t="shared" si="99"/>
        <v>0</v>
      </c>
      <c r="K1276">
        <f t="shared" si="100"/>
        <v>0</v>
      </c>
      <c r="L1276">
        <f>IFERROR(IF(#REF!="",0,#REF!),0)</f>
        <v>0</v>
      </c>
      <c r="M1276">
        <f>IFERROR(IF(#REF!="",0,#REF!+1),0)</f>
        <v>0</v>
      </c>
      <c r="N1276">
        <f>IFERROR(IF(#REF!="",0,#REF!),0)</f>
        <v>0</v>
      </c>
      <c r="O1276">
        <f>IFERROR(IF(#REF!="",0,#REF!+1),0)</f>
        <v>0</v>
      </c>
      <c r="P1276">
        <f>IFERROR(IF(#REF!="",0,#REF!),0)</f>
        <v>0</v>
      </c>
      <c r="Q1276">
        <f>IFERROR(IF(#REF!="",0,#REF!+1),0)</f>
        <v>0</v>
      </c>
      <c r="R1276">
        <f>IFERROR(IF(#REF!="",0,#REF!),0)</f>
        <v>0</v>
      </c>
    </row>
    <row r="1277" spans="7:18" x14ac:dyDescent="0.3">
      <c r="G1277">
        <f t="shared" si="96"/>
        <v>0</v>
      </c>
      <c r="H1277">
        <f t="shared" si="97"/>
        <v>0</v>
      </c>
      <c r="I1277">
        <f t="shared" si="98"/>
        <v>0</v>
      </c>
      <c r="J1277">
        <f t="shared" si="99"/>
        <v>0</v>
      </c>
      <c r="K1277">
        <f t="shared" si="100"/>
        <v>0</v>
      </c>
      <c r="L1277">
        <f>IFERROR(IF(#REF!="",0,#REF!),0)</f>
        <v>0</v>
      </c>
      <c r="M1277">
        <f>IFERROR(IF(#REF!="",0,#REF!+1),0)</f>
        <v>0</v>
      </c>
      <c r="N1277">
        <f>IFERROR(IF(#REF!="",0,#REF!),0)</f>
        <v>0</v>
      </c>
      <c r="O1277">
        <f>IFERROR(IF(#REF!="",0,#REF!+1),0)</f>
        <v>0</v>
      </c>
      <c r="P1277">
        <f>IFERROR(IF(#REF!="",0,#REF!),0)</f>
        <v>0</v>
      </c>
      <c r="Q1277">
        <f>IFERROR(IF(#REF!="",0,#REF!+1),0)</f>
        <v>0</v>
      </c>
      <c r="R1277">
        <f>IFERROR(IF(#REF!="",0,#REF!),0)</f>
        <v>0</v>
      </c>
    </row>
    <row r="1278" spans="7:18" x14ac:dyDescent="0.3">
      <c r="G1278">
        <f t="shared" si="96"/>
        <v>0</v>
      </c>
      <c r="H1278">
        <f t="shared" si="97"/>
        <v>0</v>
      </c>
      <c r="I1278">
        <f t="shared" si="98"/>
        <v>0</v>
      </c>
      <c r="J1278">
        <f t="shared" si="99"/>
        <v>0</v>
      </c>
      <c r="K1278">
        <f t="shared" si="100"/>
        <v>0</v>
      </c>
      <c r="L1278">
        <f>IFERROR(IF(#REF!="",0,#REF!),0)</f>
        <v>0</v>
      </c>
      <c r="M1278">
        <f>IFERROR(IF(#REF!="",0,#REF!+1),0)</f>
        <v>0</v>
      </c>
      <c r="N1278">
        <f>IFERROR(IF(#REF!="",0,#REF!),0)</f>
        <v>0</v>
      </c>
      <c r="O1278">
        <f>IFERROR(IF(#REF!="",0,#REF!+1),0)</f>
        <v>0</v>
      </c>
      <c r="P1278">
        <f>IFERROR(IF(#REF!="",0,#REF!),0)</f>
        <v>0</v>
      </c>
      <c r="Q1278">
        <f>IFERROR(IF(#REF!="",0,#REF!+1),0)</f>
        <v>0</v>
      </c>
      <c r="R1278">
        <f>IFERROR(IF(#REF!="",0,#REF!),0)</f>
        <v>0</v>
      </c>
    </row>
    <row r="1279" spans="7:18" x14ac:dyDescent="0.3">
      <c r="G1279">
        <f t="shared" si="96"/>
        <v>0</v>
      </c>
      <c r="H1279">
        <f t="shared" si="97"/>
        <v>0</v>
      </c>
      <c r="I1279">
        <f t="shared" si="98"/>
        <v>0</v>
      </c>
      <c r="J1279">
        <f t="shared" si="99"/>
        <v>0</v>
      </c>
      <c r="K1279">
        <f t="shared" si="100"/>
        <v>0</v>
      </c>
      <c r="L1279">
        <f>IFERROR(IF(#REF!="",0,#REF!),0)</f>
        <v>0</v>
      </c>
      <c r="M1279">
        <f>IFERROR(IF(#REF!="",0,#REF!+1),0)</f>
        <v>0</v>
      </c>
      <c r="N1279">
        <f>IFERROR(IF(#REF!="",0,#REF!),0)</f>
        <v>0</v>
      </c>
      <c r="O1279">
        <f>IFERROR(IF(#REF!="",0,#REF!+1),0)</f>
        <v>0</v>
      </c>
      <c r="P1279">
        <f>IFERROR(IF(#REF!="",0,#REF!),0)</f>
        <v>0</v>
      </c>
      <c r="Q1279">
        <f>IFERROR(IF(#REF!="",0,#REF!+1),0)</f>
        <v>0</v>
      </c>
      <c r="R1279">
        <f>IFERROR(IF(#REF!="",0,#REF!),0)</f>
        <v>0</v>
      </c>
    </row>
    <row r="1280" spans="7:18" x14ac:dyDescent="0.3">
      <c r="G1280">
        <f t="shared" si="96"/>
        <v>0</v>
      </c>
      <c r="H1280">
        <f t="shared" si="97"/>
        <v>0</v>
      </c>
      <c r="I1280">
        <f t="shared" si="98"/>
        <v>0</v>
      </c>
      <c r="J1280">
        <f t="shared" si="99"/>
        <v>0</v>
      </c>
      <c r="K1280">
        <f t="shared" si="100"/>
        <v>0</v>
      </c>
      <c r="L1280">
        <f>IFERROR(IF(#REF!="",0,#REF!),0)</f>
        <v>0</v>
      </c>
      <c r="M1280">
        <f>IFERROR(IF(#REF!="",0,#REF!+1),0)</f>
        <v>0</v>
      </c>
      <c r="N1280">
        <f>IFERROR(IF(#REF!="",0,#REF!),0)</f>
        <v>0</v>
      </c>
      <c r="O1280">
        <f>IFERROR(IF(#REF!="",0,#REF!+1),0)</f>
        <v>0</v>
      </c>
      <c r="P1280">
        <f>IFERROR(IF(#REF!="",0,#REF!),0)</f>
        <v>0</v>
      </c>
      <c r="Q1280">
        <f>IFERROR(IF(#REF!="",0,#REF!+1),0)</f>
        <v>0</v>
      </c>
      <c r="R1280">
        <f>IFERROR(IF(#REF!="",0,#REF!),0)</f>
        <v>0</v>
      </c>
    </row>
    <row r="1281" spans="7:18" x14ac:dyDescent="0.3">
      <c r="G1281">
        <f t="shared" si="96"/>
        <v>0</v>
      </c>
      <c r="H1281">
        <f t="shared" si="97"/>
        <v>0</v>
      </c>
      <c r="I1281">
        <f t="shared" si="98"/>
        <v>0</v>
      </c>
      <c r="J1281">
        <f t="shared" si="99"/>
        <v>0</v>
      </c>
      <c r="K1281">
        <f t="shared" si="100"/>
        <v>0</v>
      </c>
      <c r="L1281">
        <f>IFERROR(IF(#REF!="",0,#REF!),0)</f>
        <v>0</v>
      </c>
      <c r="M1281">
        <f>IFERROR(IF(#REF!="",0,#REF!+1),0)</f>
        <v>0</v>
      </c>
      <c r="N1281">
        <f>IFERROR(IF(#REF!="",0,#REF!),0)</f>
        <v>0</v>
      </c>
      <c r="O1281">
        <f>IFERROR(IF(#REF!="",0,#REF!+1),0)</f>
        <v>0</v>
      </c>
      <c r="P1281">
        <f>IFERROR(IF(#REF!="",0,#REF!),0)</f>
        <v>0</v>
      </c>
      <c r="Q1281">
        <f>IFERROR(IF(#REF!="",0,#REF!+1),0)</f>
        <v>0</v>
      </c>
      <c r="R1281">
        <f>IFERROR(IF(#REF!="",0,#REF!),0)</f>
        <v>0</v>
      </c>
    </row>
    <row r="1282" spans="7:18" x14ac:dyDescent="0.3">
      <c r="G1282">
        <f t="shared" si="96"/>
        <v>0</v>
      </c>
      <c r="H1282">
        <f t="shared" si="97"/>
        <v>0</v>
      </c>
      <c r="I1282">
        <f t="shared" si="98"/>
        <v>0</v>
      </c>
      <c r="J1282">
        <f t="shared" si="99"/>
        <v>0</v>
      </c>
      <c r="K1282">
        <f t="shared" si="100"/>
        <v>0</v>
      </c>
      <c r="L1282">
        <f>IFERROR(IF(#REF!="",0,#REF!),0)</f>
        <v>0</v>
      </c>
      <c r="M1282">
        <f>IFERROR(IF(#REF!="",0,#REF!+1),0)</f>
        <v>0</v>
      </c>
      <c r="N1282">
        <f>IFERROR(IF(#REF!="",0,#REF!),0)</f>
        <v>0</v>
      </c>
      <c r="O1282">
        <f>IFERROR(IF(#REF!="",0,#REF!+1),0)</f>
        <v>0</v>
      </c>
      <c r="P1282">
        <f>IFERROR(IF(#REF!="",0,#REF!),0)</f>
        <v>0</v>
      </c>
      <c r="Q1282">
        <f>IFERROR(IF(#REF!="",0,#REF!+1),0)</f>
        <v>0</v>
      </c>
      <c r="R1282">
        <f>IFERROR(IF(#REF!="",0,#REF!),0)</f>
        <v>0</v>
      </c>
    </row>
    <row r="1283" spans="7:18" x14ac:dyDescent="0.3">
      <c r="G1283">
        <f t="shared" si="96"/>
        <v>0</v>
      </c>
      <c r="H1283">
        <f t="shared" si="97"/>
        <v>0</v>
      </c>
      <c r="I1283">
        <f t="shared" si="98"/>
        <v>0</v>
      </c>
      <c r="J1283">
        <f t="shared" si="99"/>
        <v>0</v>
      </c>
      <c r="K1283">
        <f t="shared" si="100"/>
        <v>0</v>
      </c>
      <c r="L1283">
        <f>IFERROR(IF(#REF!="",0,#REF!),0)</f>
        <v>0</v>
      </c>
      <c r="M1283">
        <f>IFERROR(IF(#REF!="",0,#REF!+1),0)</f>
        <v>0</v>
      </c>
      <c r="N1283">
        <f>IFERROR(IF(#REF!="",0,#REF!),0)</f>
        <v>0</v>
      </c>
      <c r="O1283">
        <f>IFERROR(IF(#REF!="",0,#REF!+1),0)</f>
        <v>0</v>
      </c>
      <c r="P1283">
        <f>IFERROR(IF(#REF!="",0,#REF!),0)</f>
        <v>0</v>
      </c>
      <c r="Q1283">
        <f>IFERROR(IF(#REF!="",0,#REF!+1),0)</f>
        <v>0</v>
      </c>
      <c r="R1283">
        <f>IFERROR(IF(#REF!="",0,#REF!),0)</f>
        <v>0</v>
      </c>
    </row>
    <row r="1284" spans="7:18" x14ac:dyDescent="0.3">
      <c r="G1284">
        <f t="shared" si="96"/>
        <v>0</v>
      </c>
      <c r="H1284">
        <f t="shared" si="97"/>
        <v>0</v>
      </c>
      <c r="I1284">
        <f t="shared" si="98"/>
        <v>0</v>
      </c>
      <c r="J1284">
        <f t="shared" si="99"/>
        <v>0</v>
      </c>
      <c r="K1284">
        <f t="shared" si="100"/>
        <v>0</v>
      </c>
      <c r="L1284">
        <f>IFERROR(IF(#REF!="",0,#REF!),0)</f>
        <v>0</v>
      </c>
      <c r="M1284">
        <f>IFERROR(IF(#REF!="",0,#REF!+1),0)</f>
        <v>0</v>
      </c>
      <c r="N1284">
        <f>IFERROR(IF(#REF!="",0,#REF!),0)</f>
        <v>0</v>
      </c>
      <c r="O1284">
        <f>IFERROR(IF(#REF!="",0,#REF!+1),0)</f>
        <v>0</v>
      </c>
      <c r="P1284">
        <f>IFERROR(IF(#REF!="",0,#REF!),0)</f>
        <v>0</v>
      </c>
      <c r="Q1284">
        <f>IFERROR(IF(#REF!="",0,#REF!+1),0)</f>
        <v>0</v>
      </c>
      <c r="R1284">
        <f>IFERROR(IF(#REF!="",0,#REF!),0)</f>
        <v>0</v>
      </c>
    </row>
    <row r="1285" spans="7:18" x14ac:dyDescent="0.3">
      <c r="G1285">
        <f t="shared" si="96"/>
        <v>0</v>
      </c>
      <c r="H1285">
        <f t="shared" si="97"/>
        <v>0</v>
      </c>
      <c r="I1285">
        <f t="shared" si="98"/>
        <v>0</v>
      </c>
      <c r="J1285">
        <f t="shared" si="99"/>
        <v>0</v>
      </c>
      <c r="K1285">
        <f t="shared" si="100"/>
        <v>0</v>
      </c>
      <c r="L1285">
        <f>IFERROR(IF(#REF!="",0,#REF!),0)</f>
        <v>0</v>
      </c>
      <c r="M1285">
        <f>IFERROR(IF(#REF!="",0,#REF!+1),0)</f>
        <v>0</v>
      </c>
      <c r="N1285">
        <f>IFERROR(IF(#REF!="",0,#REF!),0)</f>
        <v>0</v>
      </c>
      <c r="O1285">
        <f>IFERROR(IF(#REF!="",0,#REF!+1),0)</f>
        <v>0</v>
      </c>
      <c r="P1285">
        <f>IFERROR(IF(#REF!="",0,#REF!),0)</f>
        <v>0</v>
      </c>
      <c r="Q1285">
        <f>IFERROR(IF(#REF!="",0,#REF!+1),0)</f>
        <v>0</v>
      </c>
      <c r="R1285">
        <f>IFERROR(IF(#REF!="",0,#REF!),0)</f>
        <v>0</v>
      </c>
    </row>
    <row r="1286" spans="7:18" x14ac:dyDescent="0.3">
      <c r="G1286">
        <f t="shared" si="96"/>
        <v>0</v>
      </c>
      <c r="H1286">
        <f t="shared" si="97"/>
        <v>0</v>
      </c>
      <c r="I1286">
        <f t="shared" si="98"/>
        <v>0</v>
      </c>
      <c r="J1286">
        <f t="shared" si="99"/>
        <v>0</v>
      </c>
      <c r="K1286">
        <f t="shared" si="100"/>
        <v>0</v>
      </c>
      <c r="L1286">
        <f>IFERROR(IF(#REF!="",0,#REF!),0)</f>
        <v>0</v>
      </c>
      <c r="M1286">
        <f>IFERROR(IF(#REF!="",0,#REF!+1),0)</f>
        <v>0</v>
      </c>
      <c r="N1286">
        <f>IFERROR(IF(#REF!="",0,#REF!),0)</f>
        <v>0</v>
      </c>
      <c r="O1286">
        <f>IFERROR(IF(#REF!="",0,#REF!+1),0)</f>
        <v>0</v>
      </c>
      <c r="P1286">
        <f>IFERROR(IF(#REF!="",0,#REF!),0)</f>
        <v>0</v>
      </c>
      <c r="Q1286">
        <f>IFERROR(IF(#REF!="",0,#REF!+1),0)</f>
        <v>0</v>
      </c>
      <c r="R1286">
        <f>IFERROR(IF(#REF!="",0,#REF!),0)</f>
        <v>0</v>
      </c>
    </row>
    <row r="1287" spans="7:18" x14ac:dyDescent="0.3">
      <c r="G1287">
        <f t="shared" si="96"/>
        <v>0</v>
      </c>
      <c r="H1287">
        <f t="shared" si="97"/>
        <v>0</v>
      </c>
      <c r="I1287">
        <f t="shared" si="98"/>
        <v>0</v>
      </c>
      <c r="J1287">
        <f t="shared" si="99"/>
        <v>0</v>
      </c>
      <c r="K1287">
        <f t="shared" si="100"/>
        <v>0</v>
      </c>
      <c r="L1287">
        <f>IFERROR(IF(#REF!="",0,#REF!),0)</f>
        <v>0</v>
      </c>
      <c r="M1287">
        <f>IFERROR(IF(#REF!="",0,#REF!+1),0)</f>
        <v>0</v>
      </c>
      <c r="N1287">
        <f>IFERROR(IF(#REF!="",0,#REF!),0)</f>
        <v>0</v>
      </c>
      <c r="O1287">
        <f>IFERROR(IF(#REF!="",0,#REF!+1),0)</f>
        <v>0</v>
      </c>
      <c r="P1287">
        <f>IFERROR(IF(#REF!="",0,#REF!),0)</f>
        <v>0</v>
      </c>
      <c r="Q1287">
        <f>IFERROR(IF(#REF!="",0,#REF!+1),0)</f>
        <v>0</v>
      </c>
      <c r="R1287">
        <f>IFERROR(IF(#REF!="",0,#REF!),0)</f>
        <v>0</v>
      </c>
    </row>
    <row r="1288" spans="7:18" x14ac:dyDescent="0.3">
      <c r="G1288">
        <f t="shared" si="96"/>
        <v>0</v>
      </c>
      <c r="H1288">
        <f t="shared" si="97"/>
        <v>0</v>
      </c>
      <c r="I1288">
        <f t="shared" si="98"/>
        <v>0</v>
      </c>
      <c r="J1288">
        <f t="shared" si="99"/>
        <v>0</v>
      </c>
      <c r="K1288">
        <f t="shared" si="100"/>
        <v>0</v>
      </c>
      <c r="L1288">
        <f>IFERROR(IF(#REF!="",0,#REF!),0)</f>
        <v>0</v>
      </c>
      <c r="M1288">
        <f>IFERROR(IF(#REF!="",0,#REF!+1),0)</f>
        <v>0</v>
      </c>
      <c r="N1288">
        <f>IFERROR(IF(#REF!="",0,#REF!),0)</f>
        <v>0</v>
      </c>
      <c r="O1288">
        <f>IFERROR(IF(#REF!="",0,#REF!+1),0)</f>
        <v>0</v>
      </c>
      <c r="P1288">
        <f>IFERROR(IF(#REF!="",0,#REF!),0)</f>
        <v>0</v>
      </c>
      <c r="Q1288">
        <f>IFERROR(IF(#REF!="",0,#REF!+1),0)</f>
        <v>0</v>
      </c>
      <c r="R1288">
        <f>IFERROR(IF(#REF!="",0,#REF!),0)</f>
        <v>0</v>
      </c>
    </row>
    <row r="1289" spans="7:18" x14ac:dyDescent="0.3">
      <c r="G1289">
        <f t="shared" ref="G1289:G1352" si="101">IFERROR(IF(B1289="",0,B1289),0)</f>
        <v>0</v>
      </c>
      <c r="H1289">
        <f t="shared" ref="H1289:H1352" si="102">IFERROR(IF(C1289="",0,C1289),0)</f>
        <v>0</v>
      </c>
      <c r="I1289">
        <f t="shared" ref="I1289:I1352" si="103">IFERROR(IF(D1289="",0,D1289),0)</f>
        <v>0</v>
      </c>
      <c r="J1289">
        <f t="shared" ref="J1289:J1352" si="104">IFERROR(IF(E1289="",0,E1289),0)</f>
        <v>0</v>
      </c>
      <c r="K1289">
        <f t="shared" ref="K1289:K1352" si="105">IFERROR(IF(F1289="",0,F1289+1),0)</f>
        <v>0</v>
      </c>
      <c r="L1289">
        <f>IFERROR(IF(#REF!="",0,#REF!),0)</f>
        <v>0</v>
      </c>
      <c r="M1289">
        <f>IFERROR(IF(#REF!="",0,#REF!+1),0)</f>
        <v>0</v>
      </c>
      <c r="N1289">
        <f>IFERROR(IF(#REF!="",0,#REF!),0)</f>
        <v>0</v>
      </c>
      <c r="O1289">
        <f>IFERROR(IF(#REF!="",0,#REF!+1),0)</f>
        <v>0</v>
      </c>
      <c r="P1289">
        <f>IFERROR(IF(#REF!="",0,#REF!),0)</f>
        <v>0</v>
      </c>
      <c r="Q1289">
        <f>IFERROR(IF(#REF!="",0,#REF!+1),0)</f>
        <v>0</v>
      </c>
      <c r="R1289">
        <f>IFERROR(IF(#REF!="",0,#REF!),0)</f>
        <v>0</v>
      </c>
    </row>
    <row r="1290" spans="7:18" x14ac:dyDescent="0.3">
      <c r="G1290">
        <f t="shared" si="101"/>
        <v>0</v>
      </c>
      <c r="H1290">
        <f t="shared" si="102"/>
        <v>0</v>
      </c>
      <c r="I1290">
        <f t="shared" si="103"/>
        <v>0</v>
      </c>
      <c r="J1290">
        <f t="shared" si="104"/>
        <v>0</v>
      </c>
      <c r="K1290">
        <f t="shared" si="105"/>
        <v>0</v>
      </c>
      <c r="L1290">
        <f>IFERROR(IF(#REF!="",0,#REF!),0)</f>
        <v>0</v>
      </c>
      <c r="M1290">
        <f>IFERROR(IF(#REF!="",0,#REF!+1),0)</f>
        <v>0</v>
      </c>
      <c r="N1290">
        <f>IFERROR(IF(#REF!="",0,#REF!),0)</f>
        <v>0</v>
      </c>
      <c r="O1290">
        <f>IFERROR(IF(#REF!="",0,#REF!+1),0)</f>
        <v>0</v>
      </c>
      <c r="P1290">
        <f>IFERROR(IF(#REF!="",0,#REF!),0)</f>
        <v>0</v>
      </c>
      <c r="Q1290">
        <f>IFERROR(IF(#REF!="",0,#REF!+1),0)</f>
        <v>0</v>
      </c>
      <c r="R1290">
        <f>IFERROR(IF(#REF!="",0,#REF!),0)</f>
        <v>0</v>
      </c>
    </row>
    <row r="1291" spans="7:18" x14ac:dyDescent="0.3">
      <c r="G1291">
        <f t="shared" si="101"/>
        <v>0</v>
      </c>
      <c r="H1291">
        <f t="shared" si="102"/>
        <v>0</v>
      </c>
      <c r="I1291">
        <f t="shared" si="103"/>
        <v>0</v>
      </c>
      <c r="J1291">
        <f t="shared" si="104"/>
        <v>0</v>
      </c>
      <c r="K1291">
        <f t="shared" si="105"/>
        <v>0</v>
      </c>
      <c r="L1291">
        <f>IFERROR(IF(#REF!="",0,#REF!),0)</f>
        <v>0</v>
      </c>
      <c r="M1291">
        <f>IFERROR(IF(#REF!="",0,#REF!+1),0)</f>
        <v>0</v>
      </c>
      <c r="N1291">
        <f>IFERROR(IF(#REF!="",0,#REF!),0)</f>
        <v>0</v>
      </c>
      <c r="O1291">
        <f>IFERROR(IF(#REF!="",0,#REF!+1),0)</f>
        <v>0</v>
      </c>
      <c r="P1291">
        <f>IFERROR(IF(#REF!="",0,#REF!),0)</f>
        <v>0</v>
      </c>
      <c r="Q1291">
        <f>IFERROR(IF(#REF!="",0,#REF!+1),0)</f>
        <v>0</v>
      </c>
      <c r="R1291">
        <f>IFERROR(IF(#REF!="",0,#REF!),0)</f>
        <v>0</v>
      </c>
    </row>
    <row r="1292" spans="7:18" x14ac:dyDescent="0.3">
      <c r="G1292">
        <f t="shared" si="101"/>
        <v>0</v>
      </c>
      <c r="H1292">
        <f t="shared" si="102"/>
        <v>0</v>
      </c>
      <c r="I1292">
        <f t="shared" si="103"/>
        <v>0</v>
      </c>
      <c r="J1292">
        <f t="shared" si="104"/>
        <v>0</v>
      </c>
      <c r="K1292">
        <f t="shared" si="105"/>
        <v>0</v>
      </c>
      <c r="L1292">
        <f>IFERROR(IF(#REF!="",0,#REF!),0)</f>
        <v>0</v>
      </c>
      <c r="M1292">
        <f>IFERROR(IF(#REF!="",0,#REF!+1),0)</f>
        <v>0</v>
      </c>
      <c r="N1292">
        <f>IFERROR(IF(#REF!="",0,#REF!),0)</f>
        <v>0</v>
      </c>
      <c r="O1292">
        <f>IFERROR(IF(#REF!="",0,#REF!+1),0)</f>
        <v>0</v>
      </c>
      <c r="P1292">
        <f>IFERROR(IF(#REF!="",0,#REF!),0)</f>
        <v>0</v>
      </c>
      <c r="Q1292">
        <f>IFERROR(IF(#REF!="",0,#REF!+1),0)</f>
        <v>0</v>
      </c>
      <c r="R1292">
        <f>IFERROR(IF(#REF!="",0,#REF!),0)</f>
        <v>0</v>
      </c>
    </row>
    <row r="1293" spans="7:18" x14ac:dyDescent="0.3">
      <c r="G1293">
        <f t="shared" si="101"/>
        <v>0</v>
      </c>
      <c r="H1293">
        <f t="shared" si="102"/>
        <v>0</v>
      </c>
      <c r="I1293">
        <f t="shared" si="103"/>
        <v>0</v>
      </c>
      <c r="J1293">
        <f t="shared" si="104"/>
        <v>0</v>
      </c>
      <c r="K1293">
        <f t="shared" si="105"/>
        <v>0</v>
      </c>
      <c r="L1293">
        <f>IFERROR(IF(#REF!="",0,#REF!),0)</f>
        <v>0</v>
      </c>
      <c r="M1293">
        <f>IFERROR(IF(#REF!="",0,#REF!+1),0)</f>
        <v>0</v>
      </c>
      <c r="N1293">
        <f>IFERROR(IF(#REF!="",0,#REF!),0)</f>
        <v>0</v>
      </c>
      <c r="O1293">
        <f>IFERROR(IF(#REF!="",0,#REF!+1),0)</f>
        <v>0</v>
      </c>
      <c r="P1293">
        <f>IFERROR(IF(#REF!="",0,#REF!),0)</f>
        <v>0</v>
      </c>
      <c r="Q1293">
        <f>IFERROR(IF(#REF!="",0,#REF!+1),0)</f>
        <v>0</v>
      </c>
      <c r="R1293">
        <f>IFERROR(IF(#REF!="",0,#REF!),0)</f>
        <v>0</v>
      </c>
    </row>
    <row r="1294" spans="7:18" x14ac:dyDescent="0.3">
      <c r="G1294">
        <f t="shared" si="101"/>
        <v>0</v>
      </c>
      <c r="H1294">
        <f t="shared" si="102"/>
        <v>0</v>
      </c>
      <c r="I1294">
        <f t="shared" si="103"/>
        <v>0</v>
      </c>
      <c r="J1294">
        <f t="shared" si="104"/>
        <v>0</v>
      </c>
      <c r="K1294">
        <f t="shared" si="105"/>
        <v>0</v>
      </c>
      <c r="L1294">
        <f>IFERROR(IF(#REF!="",0,#REF!),0)</f>
        <v>0</v>
      </c>
      <c r="M1294">
        <f>IFERROR(IF(#REF!="",0,#REF!+1),0)</f>
        <v>0</v>
      </c>
      <c r="N1294">
        <f>IFERROR(IF(#REF!="",0,#REF!),0)</f>
        <v>0</v>
      </c>
      <c r="O1294">
        <f>IFERROR(IF(#REF!="",0,#REF!+1),0)</f>
        <v>0</v>
      </c>
      <c r="P1294">
        <f>IFERROR(IF(#REF!="",0,#REF!),0)</f>
        <v>0</v>
      </c>
      <c r="Q1294">
        <f>IFERROR(IF(#REF!="",0,#REF!+1),0)</f>
        <v>0</v>
      </c>
      <c r="R1294">
        <f>IFERROR(IF(#REF!="",0,#REF!),0)</f>
        <v>0</v>
      </c>
    </row>
    <row r="1295" spans="7:18" x14ac:dyDescent="0.3">
      <c r="G1295">
        <f t="shared" si="101"/>
        <v>0</v>
      </c>
      <c r="H1295">
        <f t="shared" si="102"/>
        <v>0</v>
      </c>
      <c r="I1295">
        <f t="shared" si="103"/>
        <v>0</v>
      </c>
      <c r="J1295">
        <f t="shared" si="104"/>
        <v>0</v>
      </c>
      <c r="K1295">
        <f t="shared" si="105"/>
        <v>0</v>
      </c>
      <c r="L1295">
        <f>IFERROR(IF(#REF!="",0,#REF!),0)</f>
        <v>0</v>
      </c>
      <c r="M1295">
        <f>IFERROR(IF(#REF!="",0,#REF!+1),0)</f>
        <v>0</v>
      </c>
      <c r="N1295">
        <f>IFERROR(IF(#REF!="",0,#REF!),0)</f>
        <v>0</v>
      </c>
      <c r="O1295">
        <f>IFERROR(IF(#REF!="",0,#REF!+1),0)</f>
        <v>0</v>
      </c>
      <c r="P1295">
        <f>IFERROR(IF(#REF!="",0,#REF!),0)</f>
        <v>0</v>
      </c>
      <c r="Q1295">
        <f>IFERROR(IF(#REF!="",0,#REF!+1),0)</f>
        <v>0</v>
      </c>
      <c r="R1295">
        <f>IFERROR(IF(#REF!="",0,#REF!),0)</f>
        <v>0</v>
      </c>
    </row>
    <row r="1296" spans="7:18" x14ac:dyDescent="0.3">
      <c r="G1296">
        <f t="shared" si="101"/>
        <v>0</v>
      </c>
      <c r="H1296">
        <f t="shared" si="102"/>
        <v>0</v>
      </c>
      <c r="I1296">
        <f t="shared" si="103"/>
        <v>0</v>
      </c>
      <c r="J1296">
        <f t="shared" si="104"/>
        <v>0</v>
      </c>
      <c r="K1296">
        <f t="shared" si="105"/>
        <v>0</v>
      </c>
      <c r="L1296">
        <f>IFERROR(IF(#REF!="",0,#REF!),0)</f>
        <v>0</v>
      </c>
      <c r="M1296">
        <f>IFERROR(IF(#REF!="",0,#REF!+1),0)</f>
        <v>0</v>
      </c>
      <c r="N1296">
        <f>IFERROR(IF(#REF!="",0,#REF!),0)</f>
        <v>0</v>
      </c>
      <c r="O1296">
        <f>IFERROR(IF(#REF!="",0,#REF!+1),0)</f>
        <v>0</v>
      </c>
      <c r="P1296">
        <f>IFERROR(IF(#REF!="",0,#REF!),0)</f>
        <v>0</v>
      </c>
      <c r="Q1296">
        <f>IFERROR(IF(#REF!="",0,#REF!+1),0)</f>
        <v>0</v>
      </c>
      <c r="R1296">
        <f>IFERROR(IF(#REF!="",0,#REF!),0)</f>
        <v>0</v>
      </c>
    </row>
    <row r="1297" spans="7:18" x14ac:dyDescent="0.3">
      <c r="G1297">
        <f t="shared" si="101"/>
        <v>0</v>
      </c>
      <c r="H1297">
        <f t="shared" si="102"/>
        <v>0</v>
      </c>
      <c r="I1297">
        <f t="shared" si="103"/>
        <v>0</v>
      </c>
      <c r="J1297">
        <f t="shared" si="104"/>
        <v>0</v>
      </c>
      <c r="K1297">
        <f t="shared" si="105"/>
        <v>0</v>
      </c>
      <c r="L1297">
        <f>IFERROR(IF(#REF!="",0,#REF!),0)</f>
        <v>0</v>
      </c>
      <c r="M1297">
        <f>IFERROR(IF(#REF!="",0,#REF!+1),0)</f>
        <v>0</v>
      </c>
      <c r="N1297">
        <f>IFERROR(IF(#REF!="",0,#REF!),0)</f>
        <v>0</v>
      </c>
      <c r="O1297">
        <f>IFERROR(IF(#REF!="",0,#REF!+1),0)</f>
        <v>0</v>
      </c>
      <c r="P1297">
        <f>IFERROR(IF(#REF!="",0,#REF!),0)</f>
        <v>0</v>
      </c>
      <c r="Q1297">
        <f>IFERROR(IF(#REF!="",0,#REF!+1),0)</f>
        <v>0</v>
      </c>
      <c r="R1297">
        <f>IFERROR(IF(#REF!="",0,#REF!),0)</f>
        <v>0</v>
      </c>
    </row>
    <row r="1298" spans="7:18" x14ac:dyDescent="0.3">
      <c r="G1298">
        <f t="shared" si="101"/>
        <v>0</v>
      </c>
      <c r="H1298">
        <f t="shared" si="102"/>
        <v>0</v>
      </c>
      <c r="I1298">
        <f t="shared" si="103"/>
        <v>0</v>
      </c>
      <c r="J1298">
        <f t="shared" si="104"/>
        <v>0</v>
      </c>
      <c r="K1298">
        <f t="shared" si="105"/>
        <v>0</v>
      </c>
      <c r="L1298">
        <f>IFERROR(IF(#REF!="",0,#REF!),0)</f>
        <v>0</v>
      </c>
      <c r="M1298">
        <f>IFERROR(IF(#REF!="",0,#REF!+1),0)</f>
        <v>0</v>
      </c>
      <c r="N1298">
        <f>IFERROR(IF(#REF!="",0,#REF!),0)</f>
        <v>0</v>
      </c>
      <c r="O1298">
        <f>IFERROR(IF(#REF!="",0,#REF!+1),0)</f>
        <v>0</v>
      </c>
      <c r="P1298">
        <f>IFERROR(IF(#REF!="",0,#REF!),0)</f>
        <v>0</v>
      </c>
      <c r="Q1298">
        <f>IFERROR(IF(#REF!="",0,#REF!+1),0)</f>
        <v>0</v>
      </c>
      <c r="R1298">
        <f>IFERROR(IF(#REF!="",0,#REF!),0)</f>
        <v>0</v>
      </c>
    </row>
    <row r="1299" spans="7:18" x14ac:dyDescent="0.3">
      <c r="G1299">
        <f t="shared" si="101"/>
        <v>0</v>
      </c>
      <c r="H1299">
        <f t="shared" si="102"/>
        <v>0</v>
      </c>
      <c r="I1299">
        <f t="shared" si="103"/>
        <v>0</v>
      </c>
      <c r="J1299">
        <f t="shared" si="104"/>
        <v>0</v>
      </c>
      <c r="K1299">
        <f t="shared" si="105"/>
        <v>0</v>
      </c>
      <c r="L1299">
        <f>IFERROR(IF(#REF!="",0,#REF!),0)</f>
        <v>0</v>
      </c>
      <c r="M1299">
        <f>IFERROR(IF(#REF!="",0,#REF!+1),0)</f>
        <v>0</v>
      </c>
      <c r="N1299">
        <f>IFERROR(IF(#REF!="",0,#REF!),0)</f>
        <v>0</v>
      </c>
      <c r="O1299">
        <f>IFERROR(IF(#REF!="",0,#REF!+1),0)</f>
        <v>0</v>
      </c>
      <c r="P1299">
        <f>IFERROR(IF(#REF!="",0,#REF!),0)</f>
        <v>0</v>
      </c>
      <c r="Q1299">
        <f>IFERROR(IF(#REF!="",0,#REF!+1),0)</f>
        <v>0</v>
      </c>
      <c r="R1299">
        <f>IFERROR(IF(#REF!="",0,#REF!),0)</f>
        <v>0</v>
      </c>
    </row>
    <row r="1300" spans="7:18" x14ac:dyDescent="0.3">
      <c r="G1300">
        <f t="shared" si="101"/>
        <v>0</v>
      </c>
      <c r="H1300">
        <f t="shared" si="102"/>
        <v>0</v>
      </c>
      <c r="I1300">
        <f t="shared" si="103"/>
        <v>0</v>
      </c>
      <c r="J1300">
        <f t="shared" si="104"/>
        <v>0</v>
      </c>
      <c r="K1300">
        <f t="shared" si="105"/>
        <v>0</v>
      </c>
      <c r="L1300">
        <f>IFERROR(IF(#REF!="",0,#REF!),0)</f>
        <v>0</v>
      </c>
      <c r="M1300">
        <f>IFERROR(IF(#REF!="",0,#REF!+1),0)</f>
        <v>0</v>
      </c>
      <c r="N1300">
        <f>IFERROR(IF(#REF!="",0,#REF!),0)</f>
        <v>0</v>
      </c>
      <c r="O1300">
        <f>IFERROR(IF(#REF!="",0,#REF!+1),0)</f>
        <v>0</v>
      </c>
      <c r="P1300">
        <f>IFERROR(IF(#REF!="",0,#REF!),0)</f>
        <v>0</v>
      </c>
      <c r="Q1300">
        <f>IFERROR(IF(#REF!="",0,#REF!+1),0)</f>
        <v>0</v>
      </c>
      <c r="R1300">
        <f>IFERROR(IF(#REF!="",0,#REF!),0)</f>
        <v>0</v>
      </c>
    </row>
    <row r="1301" spans="7:18" x14ac:dyDescent="0.3">
      <c r="G1301">
        <f t="shared" si="101"/>
        <v>0</v>
      </c>
      <c r="H1301">
        <f t="shared" si="102"/>
        <v>0</v>
      </c>
      <c r="I1301">
        <f t="shared" si="103"/>
        <v>0</v>
      </c>
      <c r="J1301">
        <f t="shared" si="104"/>
        <v>0</v>
      </c>
      <c r="K1301">
        <f t="shared" si="105"/>
        <v>0</v>
      </c>
      <c r="L1301">
        <f>IFERROR(IF(#REF!="",0,#REF!),0)</f>
        <v>0</v>
      </c>
      <c r="M1301">
        <f>IFERROR(IF(#REF!="",0,#REF!+1),0)</f>
        <v>0</v>
      </c>
      <c r="N1301">
        <f>IFERROR(IF(#REF!="",0,#REF!),0)</f>
        <v>0</v>
      </c>
      <c r="O1301">
        <f>IFERROR(IF(#REF!="",0,#REF!+1),0)</f>
        <v>0</v>
      </c>
      <c r="P1301">
        <f>IFERROR(IF(#REF!="",0,#REF!),0)</f>
        <v>0</v>
      </c>
      <c r="Q1301">
        <f>IFERROR(IF(#REF!="",0,#REF!+1),0)</f>
        <v>0</v>
      </c>
      <c r="R1301">
        <f>IFERROR(IF(#REF!="",0,#REF!),0)</f>
        <v>0</v>
      </c>
    </row>
    <row r="1302" spans="7:18" x14ac:dyDescent="0.3">
      <c r="G1302">
        <f t="shared" si="101"/>
        <v>0</v>
      </c>
      <c r="H1302">
        <f t="shared" si="102"/>
        <v>0</v>
      </c>
      <c r="I1302">
        <f t="shared" si="103"/>
        <v>0</v>
      </c>
      <c r="J1302">
        <f t="shared" si="104"/>
        <v>0</v>
      </c>
      <c r="K1302">
        <f t="shared" si="105"/>
        <v>0</v>
      </c>
      <c r="L1302">
        <f>IFERROR(IF(#REF!="",0,#REF!),0)</f>
        <v>0</v>
      </c>
      <c r="M1302">
        <f>IFERROR(IF(#REF!="",0,#REF!+1),0)</f>
        <v>0</v>
      </c>
      <c r="N1302">
        <f>IFERROR(IF(#REF!="",0,#REF!),0)</f>
        <v>0</v>
      </c>
      <c r="O1302">
        <f>IFERROR(IF(#REF!="",0,#REF!+1),0)</f>
        <v>0</v>
      </c>
      <c r="P1302">
        <f>IFERROR(IF(#REF!="",0,#REF!),0)</f>
        <v>0</v>
      </c>
      <c r="Q1302">
        <f>IFERROR(IF(#REF!="",0,#REF!+1),0)</f>
        <v>0</v>
      </c>
      <c r="R1302">
        <f>IFERROR(IF(#REF!="",0,#REF!),0)</f>
        <v>0</v>
      </c>
    </row>
    <row r="1303" spans="7:18" x14ac:dyDescent="0.3">
      <c r="G1303">
        <f t="shared" si="101"/>
        <v>0</v>
      </c>
      <c r="H1303">
        <f t="shared" si="102"/>
        <v>0</v>
      </c>
      <c r="I1303">
        <f t="shared" si="103"/>
        <v>0</v>
      </c>
      <c r="J1303">
        <f t="shared" si="104"/>
        <v>0</v>
      </c>
      <c r="K1303">
        <f t="shared" si="105"/>
        <v>0</v>
      </c>
      <c r="L1303">
        <f>IFERROR(IF(#REF!="",0,#REF!),0)</f>
        <v>0</v>
      </c>
      <c r="M1303">
        <f>IFERROR(IF(#REF!="",0,#REF!+1),0)</f>
        <v>0</v>
      </c>
      <c r="N1303">
        <f>IFERROR(IF(#REF!="",0,#REF!),0)</f>
        <v>0</v>
      </c>
      <c r="O1303">
        <f>IFERROR(IF(#REF!="",0,#REF!+1),0)</f>
        <v>0</v>
      </c>
      <c r="P1303">
        <f>IFERROR(IF(#REF!="",0,#REF!),0)</f>
        <v>0</v>
      </c>
      <c r="Q1303">
        <f>IFERROR(IF(#REF!="",0,#REF!+1),0)</f>
        <v>0</v>
      </c>
      <c r="R1303">
        <f>IFERROR(IF(#REF!="",0,#REF!),0)</f>
        <v>0</v>
      </c>
    </row>
    <row r="1304" spans="7:18" x14ac:dyDescent="0.3">
      <c r="G1304">
        <f t="shared" si="101"/>
        <v>0</v>
      </c>
      <c r="H1304">
        <f t="shared" si="102"/>
        <v>0</v>
      </c>
      <c r="I1304">
        <f t="shared" si="103"/>
        <v>0</v>
      </c>
      <c r="J1304">
        <f t="shared" si="104"/>
        <v>0</v>
      </c>
      <c r="K1304">
        <f t="shared" si="105"/>
        <v>0</v>
      </c>
      <c r="L1304">
        <f>IFERROR(IF(#REF!="",0,#REF!),0)</f>
        <v>0</v>
      </c>
      <c r="M1304">
        <f>IFERROR(IF(#REF!="",0,#REF!+1),0)</f>
        <v>0</v>
      </c>
      <c r="N1304">
        <f>IFERROR(IF(#REF!="",0,#REF!),0)</f>
        <v>0</v>
      </c>
      <c r="O1304">
        <f>IFERROR(IF(#REF!="",0,#REF!+1),0)</f>
        <v>0</v>
      </c>
      <c r="P1304">
        <f>IFERROR(IF(#REF!="",0,#REF!),0)</f>
        <v>0</v>
      </c>
      <c r="Q1304">
        <f>IFERROR(IF(#REF!="",0,#REF!+1),0)</f>
        <v>0</v>
      </c>
      <c r="R1304">
        <f>IFERROR(IF(#REF!="",0,#REF!),0)</f>
        <v>0</v>
      </c>
    </row>
    <row r="1305" spans="7:18" x14ac:dyDescent="0.3">
      <c r="G1305">
        <f t="shared" si="101"/>
        <v>0</v>
      </c>
      <c r="H1305">
        <f t="shared" si="102"/>
        <v>0</v>
      </c>
      <c r="I1305">
        <f t="shared" si="103"/>
        <v>0</v>
      </c>
      <c r="J1305">
        <f t="shared" si="104"/>
        <v>0</v>
      </c>
      <c r="K1305">
        <f t="shared" si="105"/>
        <v>0</v>
      </c>
      <c r="L1305">
        <f>IFERROR(IF(#REF!="",0,#REF!),0)</f>
        <v>0</v>
      </c>
      <c r="M1305">
        <f>IFERROR(IF(#REF!="",0,#REF!+1),0)</f>
        <v>0</v>
      </c>
      <c r="N1305">
        <f>IFERROR(IF(#REF!="",0,#REF!),0)</f>
        <v>0</v>
      </c>
      <c r="O1305">
        <f>IFERROR(IF(#REF!="",0,#REF!+1),0)</f>
        <v>0</v>
      </c>
      <c r="P1305">
        <f>IFERROR(IF(#REF!="",0,#REF!),0)</f>
        <v>0</v>
      </c>
      <c r="Q1305">
        <f>IFERROR(IF(#REF!="",0,#REF!+1),0)</f>
        <v>0</v>
      </c>
      <c r="R1305">
        <f>IFERROR(IF(#REF!="",0,#REF!),0)</f>
        <v>0</v>
      </c>
    </row>
    <row r="1306" spans="7:18" x14ac:dyDescent="0.3">
      <c r="G1306">
        <f t="shared" si="101"/>
        <v>0</v>
      </c>
      <c r="H1306">
        <f t="shared" si="102"/>
        <v>0</v>
      </c>
      <c r="I1306">
        <f t="shared" si="103"/>
        <v>0</v>
      </c>
      <c r="J1306">
        <f t="shared" si="104"/>
        <v>0</v>
      </c>
      <c r="K1306">
        <f t="shared" si="105"/>
        <v>0</v>
      </c>
      <c r="L1306">
        <f>IFERROR(IF(#REF!="",0,#REF!),0)</f>
        <v>0</v>
      </c>
      <c r="M1306">
        <f>IFERROR(IF(#REF!="",0,#REF!+1),0)</f>
        <v>0</v>
      </c>
      <c r="N1306">
        <f>IFERROR(IF(#REF!="",0,#REF!),0)</f>
        <v>0</v>
      </c>
      <c r="O1306">
        <f>IFERROR(IF(#REF!="",0,#REF!+1),0)</f>
        <v>0</v>
      </c>
      <c r="P1306">
        <f>IFERROR(IF(#REF!="",0,#REF!),0)</f>
        <v>0</v>
      </c>
      <c r="Q1306">
        <f>IFERROR(IF(#REF!="",0,#REF!+1),0)</f>
        <v>0</v>
      </c>
      <c r="R1306">
        <f>IFERROR(IF(#REF!="",0,#REF!),0)</f>
        <v>0</v>
      </c>
    </row>
    <row r="1307" spans="7:18" x14ac:dyDescent="0.3">
      <c r="G1307">
        <f t="shared" si="101"/>
        <v>0</v>
      </c>
      <c r="H1307">
        <f t="shared" si="102"/>
        <v>0</v>
      </c>
      <c r="I1307">
        <f t="shared" si="103"/>
        <v>0</v>
      </c>
      <c r="J1307">
        <f t="shared" si="104"/>
        <v>0</v>
      </c>
      <c r="K1307">
        <f t="shared" si="105"/>
        <v>0</v>
      </c>
      <c r="L1307">
        <f>IFERROR(IF(#REF!="",0,#REF!),0)</f>
        <v>0</v>
      </c>
      <c r="M1307">
        <f>IFERROR(IF(#REF!="",0,#REF!+1),0)</f>
        <v>0</v>
      </c>
      <c r="N1307">
        <f>IFERROR(IF(#REF!="",0,#REF!),0)</f>
        <v>0</v>
      </c>
      <c r="O1307">
        <f>IFERROR(IF(#REF!="",0,#REF!+1),0)</f>
        <v>0</v>
      </c>
      <c r="P1307">
        <f>IFERROR(IF(#REF!="",0,#REF!),0)</f>
        <v>0</v>
      </c>
      <c r="Q1307">
        <f>IFERROR(IF(#REF!="",0,#REF!+1),0)</f>
        <v>0</v>
      </c>
      <c r="R1307">
        <f>IFERROR(IF(#REF!="",0,#REF!),0)</f>
        <v>0</v>
      </c>
    </row>
    <row r="1308" spans="7:18" x14ac:dyDescent="0.3">
      <c r="G1308">
        <f t="shared" si="101"/>
        <v>0</v>
      </c>
      <c r="H1308">
        <f t="shared" si="102"/>
        <v>0</v>
      </c>
      <c r="I1308">
        <f t="shared" si="103"/>
        <v>0</v>
      </c>
      <c r="J1308">
        <f t="shared" si="104"/>
        <v>0</v>
      </c>
      <c r="K1308">
        <f t="shared" si="105"/>
        <v>0</v>
      </c>
      <c r="L1308">
        <f>IFERROR(IF(#REF!="",0,#REF!),0)</f>
        <v>0</v>
      </c>
      <c r="M1308">
        <f>IFERROR(IF(#REF!="",0,#REF!+1),0)</f>
        <v>0</v>
      </c>
      <c r="N1308">
        <f>IFERROR(IF(#REF!="",0,#REF!),0)</f>
        <v>0</v>
      </c>
      <c r="O1308">
        <f>IFERROR(IF(#REF!="",0,#REF!+1),0)</f>
        <v>0</v>
      </c>
      <c r="P1308">
        <f>IFERROR(IF(#REF!="",0,#REF!),0)</f>
        <v>0</v>
      </c>
      <c r="Q1308">
        <f>IFERROR(IF(#REF!="",0,#REF!+1),0)</f>
        <v>0</v>
      </c>
      <c r="R1308">
        <f>IFERROR(IF(#REF!="",0,#REF!),0)</f>
        <v>0</v>
      </c>
    </row>
    <row r="1309" spans="7:18" x14ac:dyDescent="0.3">
      <c r="G1309">
        <f t="shared" si="101"/>
        <v>0</v>
      </c>
      <c r="H1309">
        <f t="shared" si="102"/>
        <v>0</v>
      </c>
      <c r="I1309">
        <f t="shared" si="103"/>
        <v>0</v>
      </c>
      <c r="J1309">
        <f t="shared" si="104"/>
        <v>0</v>
      </c>
      <c r="K1309">
        <f t="shared" si="105"/>
        <v>0</v>
      </c>
      <c r="L1309">
        <f>IFERROR(IF(#REF!="",0,#REF!),0)</f>
        <v>0</v>
      </c>
      <c r="M1309">
        <f>IFERROR(IF(#REF!="",0,#REF!+1),0)</f>
        <v>0</v>
      </c>
      <c r="N1309">
        <f>IFERROR(IF(#REF!="",0,#REF!),0)</f>
        <v>0</v>
      </c>
      <c r="O1309">
        <f>IFERROR(IF(#REF!="",0,#REF!+1),0)</f>
        <v>0</v>
      </c>
      <c r="P1309">
        <f>IFERROR(IF(#REF!="",0,#REF!),0)</f>
        <v>0</v>
      </c>
      <c r="Q1309">
        <f>IFERROR(IF(#REF!="",0,#REF!+1),0)</f>
        <v>0</v>
      </c>
      <c r="R1309">
        <f>IFERROR(IF(#REF!="",0,#REF!),0)</f>
        <v>0</v>
      </c>
    </row>
    <row r="1310" spans="7:18" x14ac:dyDescent="0.3">
      <c r="G1310">
        <f t="shared" si="101"/>
        <v>0</v>
      </c>
      <c r="H1310">
        <f t="shared" si="102"/>
        <v>0</v>
      </c>
      <c r="I1310">
        <f t="shared" si="103"/>
        <v>0</v>
      </c>
      <c r="J1310">
        <f t="shared" si="104"/>
        <v>0</v>
      </c>
      <c r="K1310">
        <f t="shared" si="105"/>
        <v>0</v>
      </c>
      <c r="L1310">
        <f>IFERROR(IF(#REF!="",0,#REF!),0)</f>
        <v>0</v>
      </c>
      <c r="M1310">
        <f>IFERROR(IF(#REF!="",0,#REF!+1),0)</f>
        <v>0</v>
      </c>
      <c r="N1310">
        <f>IFERROR(IF(#REF!="",0,#REF!),0)</f>
        <v>0</v>
      </c>
      <c r="O1310">
        <f>IFERROR(IF(#REF!="",0,#REF!+1),0)</f>
        <v>0</v>
      </c>
      <c r="P1310">
        <f>IFERROR(IF(#REF!="",0,#REF!),0)</f>
        <v>0</v>
      </c>
      <c r="Q1310">
        <f>IFERROR(IF(#REF!="",0,#REF!+1),0)</f>
        <v>0</v>
      </c>
      <c r="R1310">
        <f>IFERROR(IF(#REF!="",0,#REF!),0)</f>
        <v>0</v>
      </c>
    </row>
    <row r="1311" spans="7:18" x14ac:dyDescent="0.3">
      <c r="G1311">
        <f t="shared" si="101"/>
        <v>0</v>
      </c>
      <c r="H1311">
        <f t="shared" si="102"/>
        <v>0</v>
      </c>
      <c r="I1311">
        <f t="shared" si="103"/>
        <v>0</v>
      </c>
      <c r="J1311">
        <f t="shared" si="104"/>
        <v>0</v>
      </c>
      <c r="K1311">
        <f t="shared" si="105"/>
        <v>0</v>
      </c>
      <c r="L1311">
        <f>IFERROR(IF(#REF!="",0,#REF!),0)</f>
        <v>0</v>
      </c>
      <c r="M1311">
        <f>IFERROR(IF(#REF!="",0,#REF!+1),0)</f>
        <v>0</v>
      </c>
      <c r="N1311">
        <f>IFERROR(IF(#REF!="",0,#REF!),0)</f>
        <v>0</v>
      </c>
      <c r="O1311">
        <f>IFERROR(IF(#REF!="",0,#REF!+1),0)</f>
        <v>0</v>
      </c>
      <c r="P1311">
        <f>IFERROR(IF(#REF!="",0,#REF!),0)</f>
        <v>0</v>
      </c>
      <c r="Q1311">
        <f>IFERROR(IF(#REF!="",0,#REF!+1),0)</f>
        <v>0</v>
      </c>
      <c r="R1311">
        <f>IFERROR(IF(#REF!="",0,#REF!),0)</f>
        <v>0</v>
      </c>
    </row>
    <row r="1312" spans="7:18" x14ac:dyDescent="0.3">
      <c r="G1312">
        <f t="shared" si="101"/>
        <v>0</v>
      </c>
      <c r="H1312">
        <f t="shared" si="102"/>
        <v>0</v>
      </c>
      <c r="I1312">
        <f t="shared" si="103"/>
        <v>0</v>
      </c>
      <c r="J1312">
        <f t="shared" si="104"/>
        <v>0</v>
      </c>
      <c r="K1312">
        <f t="shared" si="105"/>
        <v>0</v>
      </c>
      <c r="L1312">
        <f>IFERROR(IF(#REF!="",0,#REF!),0)</f>
        <v>0</v>
      </c>
      <c r="M1312">
        <f>IFERROR(IF(#REF!="",0,#REF!+1),0)</f>
        <v>0</v>
      </c>
      <c r="N1312">
        <f>IFERROR(IF(#REF!="",0,#REF!),0)</f>
        <v>0</v>
      </c>
      <c r="O1312">
        <f>IFERROR(IF(#REF!="",0,#REF!+1),0)</f>
        <v>0</v>
      </c>
      <c r="P1312">
        <f>IFERROR(IF(#REF!="",0,#REF!),0)</f>
        <v>0</v>
      </c>
      <c r="Q1312">
        <f>IFERROR(IF(#REF!="",0,#REF!+1),0)</f>
        <v>0</v>
      </c>
      <c r="R1312">
        <f>IFERROR(IF(#REF!="",0,#REF!),0)</f>
        <v>0</v>
      </c>
    </row>
    <row r="1313" spans="7:18" x14ac:dyDescent="0.3">
      <c r="G1313">
        <f t="shared" si="101"/>
        <v>0</v>
      </c>
      <c r="H1313">
        <f t="shared" si="102"/>
        <v>0</v>
      </c>
      <c r="I1313">
        <f t="shared" si="103"/>
        <v>0</v>
      </c>
      <c r="J1313">
        <f t="shared" si="104"/>
        <v>0</v>
      </c>
      <c r="K1313">
        <f t="shared" si="105"/>
        <v>0</v>
      </c>
      <c r="L1313">
        <f>IFERROR(IF(#REF!="",0,#REF!),0)</f>
        <v>0</v>
      </c>
      <c r="M1313">
        <f>IFERROR(IF(#REF!="",0,#REF!+1),0)</f>
        <v>0</v>
      </c>
      <c r="N1313">
        <f>IFERROR(IF(#REF!="",0,#REF!),0)</f>
        <v>0</v>
      </c>
      <c r="O1313">
        <f>IFERROR(IF(#REF!="",0,#REF!+1),0)</f>
        <v>0</v>
      </c>
      <c r="P1313">
        <f>IFERROR(IF(#REF!="",0,#REF!),0)</f>
        <v>0</v>
      </c>
      <c r="Q1313">
        <f>IFERROR(IF(#REF!="",0,#REF!+1),0)</f>
        <v>0</v>
      </c>
      <c r="R1313">
        <f>IFERROR(IF(#REF!="",0,#REF!),0)</f>
        <v>0</v>
      </c>
    </row>
    <row r="1314" spans="7:18" x14ac:dyDescent="0.3">
      <c r="G1314">
        <f t="shared" si="101"/>
        <v>0</v>
      </c>
      <c r="H1314">
        <f t="shared" si="102"/>
        <v>0</v>
      </c>
      <c r="I1314">
        <f t="shared" si="103"/>
        <v>0</v>
      </c>
      <c r="J1314">
        <f t="shared" si="104"/>
        <v>0</v>
      </c>
      <c r="K1314">
        <f t="shared" si="105"/>
        <v>0</v>
      </c>
      <c r="L1314">
        <f>IFERROR(IF(#REF!="",0,#REF!),0)</f>
        <v>0</v>
      </c>
      <c r="M1314">
        <f>IFERROR(IF(#REF!="",0,#REF!+1),0)</f>
        <v>0</v>
      </c>
      <c r="N1314">
        <f>IFERROR(IF(#REF!="",0,#REF!),0)</f>
        <v>0</v>
      </c>
      <c r="O1314">
        <f>IFERROR(IF(#REF!="",0,#REF!+1),0)</f>
        <v>0</v>
      </c>
      <c r="P1314">
        <f>IFERROR(IF(#REF!="",0,#REF!),0)</f>
        <v>0</v>
      </c>
      <c r="Q1314">
        <f>IFERROR(IF(#REF!="",0,#REF!+1),0)</f>
        <v>0</v>
      </c>
      <c r="R1314">
        <f>IFERROR(IF(#REF!="",0,#REF!),0)</f>
        <v>0</v>
      </c>
    </row>
    <row r="1315" spans="7:18" x14ac:dyDescent="0.3">
      <c r="G1315">
        <f t="shared" si="101"/>
        <v>0</v>
      </c>
      <c r="H1315">
        <f t="shared" si="102"/>
        <v>0</v>
      </c>
      <c r="I1315">
        <f t="shared" si="103"/>
        <v>0</v>
      </c>
      <c r="J1315">
        <f t="shared" si="104"/>
        <v>0</v>
      </c>
      <c r="K1315">
        <f t="shared" si="105"/>
        <v>0</v>
      </c>
      <c r="L1315">
        <f>IFERROR(IF(#REF!="",0,#REF!),0)</f>
        <v>0</v>
      </c>
      <c r="M1315">
        <f>IFERROR(IF(#REF!="",0,#REF!+1),0)</f>
        <v>0</v>
      </c>
      <c r="N1315">
        <f>IFERROR(IF(#REF!="",0,#REF!),0)</f>
        <v>0</v>
      </c>
      <c r="O1315">
        <f>IFERROR(IF(#REF!="",0,#REF!+1),0)</f>
        <v>0</v>
      </c>
      <c r="P1315">
        <f>IFERROR(IF(#REF!="",0,#REF!),0)</f>
        <v>0</v>
      </c>
      <c r="Q1315">
        <f>IFERROR(IF(#REF!="",0,#REF!+1),0)</f>
        <v>0</v>
      </c>
      <c r="R1315">
        <f>IFERROR(IF(#REF!="",0,#REF!),0)</f>
        <v>0</v>
      </c>
    </row>
    <row r="1316" spans="7:18" x14ac:dyDescent="0.3">
      <c r="G1316">
        <f t="shared" si="101"/>
        <v>0</v>
      </c>
      <c r="H1316">
        <f t="shared" si="102"/>
        <v>0</v>
      </c>
      <c r="I1316">
        <f t="shared" si="103"/>
        <v>0</v>
      </c>
      <c r="J1316">
        <f t="shared" si="104"/>
        <v>0</v>
      </c>
      <c r="K1316">
        <f t="shared" si="105"/>
        <v>0</v>
      </c>
      <c r="L1316">
        <f>IFERROR(IF(#REF!="",0,#REF!),0)</f>
        <v>0</v>
      </c>
      <c r="M1316">
        <f>IFERROR(IF(#REF!="",0,#REF!+1),0)</f>
        <v>0</v>
      </c>
      <c r="N1316">
        <f>IFERROR(IF(#REF!="",0,#REF!),0)</f>
        <v>0</v>
      </c>
      <c r="O1316">
        <f>IFERROR(IF(#REF!="",0,#REF!+1),0)</f>
        <v>0</v>
      </c>
      <c r="P1316">
        <f>IFERROR(IF(#REF!="",0,#REF!),0)</f>
        <v>0</v>
      </c>
      <c r="Q1316">
        <f>IFERROR(IF(#REF!="",0,#REF!+1),0)</f>
        <v>0</v>
      </c>
      <c r="R1316">
        <f>IFERROR(IF(#REF!="",0,#REF!),0)</f>
        <v>0</v>
      </c>
    </row>
    <row r="1317" spans="7:18" x14ac:dyDescent="0.3">
      <c r="G1317">
        <f t="shared" si="101"/>
        <v>0</v>
      </c>
      <c r="H1317">
        <f t="shared" si="102"/>
        <v>0</v>
      </c>
      <c r="I1317">
        <f t="shared" si="103"/>
        <v>0</v>
      </c>
      <c r="J1317">
        <f t="shared" si="104"/>
        <v>0</v>
      </c>
      <c r="K1317">
        <f t="shared" si="105"/>
        <v>0</v>
      </c>
      <c r="L1317">
        <f>IFERROR(IF(#REF!="",0,#REF!),0)</f>
        <v>0</v>
      </c>
      <c r="M1317">
        <f>IFERROR(IF(#REF!="",0,#REF!+1),0)</f>
        <v>0</v>
      </c>
      <c r="N1317">
        <f>IFERROR(IF(#REF!="",0,#REF!),0)</f>
        <v>0</v>
      </c>
      <c r="O1317">
        <f>IFERROR(IF(#REF!="",0,#REF!+1),0)</f>
        <v>0</v>
      </c>
      <c r="P1317">
        <f>IFERROR(IF(#REF!="",0,#REF!),0)</f>
        <v>0</v>
      </c>
      <c r="Q1317">
        <f>IFERROR(IF(#REF!="",0,#REF!+1),0)</f>
        <v>0</v>
      </c>
      <c r="R1317">
        <f>IFERROR(IF(#REF!="",0,#REF!),0)</f>
        <v>0</v>
      </c>
    </row>
    <row r="1318" spans="7:18" x14ac:dyDescent="0.3">
      <c r="G1318">
        <f t="shared" si="101"/>
        <v>0</v>
      </c>
      <c r="H1318">
        <f t="shared" si="102"/>
        <v>0</v>
      </c>
      <c r="I1318">
        <f t="shared" si="103"/>
        <v>0</v>
      </c>
      <c r="J1318">
        <f t="shared" si="104"/>
        <v>0</v>
      </c>
      <c r="K1318">
        <f t="shared" si="105"/>
        <v>0</v>
      </c>
      <c r="L1318">
        <f>IFERROR(IF(#REF!="",0,#REF!),0)</f>
        <v>0</v>
      </c>
      <c r="M1318">
        <f>IFERROR(IF(#REF!="",0,#REF!+1),0)</f>
        <v>0</v>
      </c>
      <c r="N1318">
        <f>IFERROR(IF(#REF!="",0,#REF!),0)</f>
        <v>0</v>
      </c>
      <c r="O1318">
        <f>IFERROR(IF(#REF!="",0,#REF!+1),0)</f>
        <v>0</v>
      </c>
      <c r="P1318">
        <f>IFERROR(IF(#REF!="",0,#REF!),0)</f>
        <v>0</v>
      </c>
      <c r="Q1318">
        <f>IFERROR(IF(#REF!="",0,#REF!+1),0)</f>
        <v>0</v>
      </c>
      <c r="R1318">
        <f>IFERROR(IF(#REF!="",0,#REF!),0)</f>
        <v>0</v>
      </c>
    </row>
    <row r="1319" spans="7:18" x14ac:dyDescent="0.3">
      <c r="G1319">
        <f t="shared" si="101"/>
        <v>0</v>
      </c>
      <c r="H1319">
        <f t="shared" si="102"/>
        <v>0</v>
      </c>
      <c r="I1319">
        <f t="shared" si="103"/>
        <v>0</v>
      </c>
      <c r="J1319">
        <f t="shared" si="104"/>
        <v>0</v>
      </c>
      <c r="K1319">
        <f t="shared" si="105"/>
        <v>0</v>
      </c>
      <c r="L1319">
        <f>IFERROR(IF(#REF!="",0,#REF!),0)</f>
        <v>0</v>
      </c>
      <c r="M1319">
        <f>IFERROR(IF(#REF!="",0,#REF!+1),0)</f>
        <v>0</v>
      </c>
      <c r="N1319">
        <f>IFERROR(IF(#REF!="",0,#REF!),0)</f>
        <v>0</v>
      </c>
      <c r="O1319">
        <f>IFERROR(IF(#REF!="",0,#REF!+1),0)</f>
        <v>0</v>
      </c>
      <c r="P1319">
        <f>IFERROR(IF(#REF!="",0,#REF!),0)</f>
        <v>0</v>
      </c>
      <c r="Q1319">
        <f>IFERROR(IF(#REF!="",0,#REF!+1),0)</f>
        <v>0</v>
      </c>
      <c r="R1319">
        <f>IFERROR(IF(#REF!="",0,#REF!),0)</f>
        <v>0</v>
      </c>
    </row>
    <row r="1320" spans="7:18" x14ac:dyDescent="0.3">
      <c r="G1320">
        <f t="shared" si="101"/>
        <v>0</v>
      </c>
      <c r="H1320">
        <f t="shared" si="102"/>
        <v>0</v>
      </c>
      <c r="I1320">
        <f t="shared" si="103"/>
        <v>0</v>
      </c>
      <c r="J1320">
        <f t="shared" si="104"/>
        <v>0</v>
      </c>
      <c r="K1320">
        <f t="shared" si="105"/>
        <v>0</v>
      </c>
      <c r="L1320">
        <f>IFERROR(IF(#REF!="",0,#REF!),0)</f>
        <v>0</v>
      </c>
      <c r="M1320">
        <f>IFERROR(IF(#REF!="",0,#REF!+1),0)</f>
        <v>0</v>
      </c>
      <c r="N1320">
        <f>IFERROR(IF(#REF!="",0,#REF!),0)</f>
        <v>0</v>
      </c>
      <c r="O1320">
        <f>IFERROR(IF(#REF!="",0,#REF!+1),0)</f>
        <v>0</v>
      </c>
      <c r="P1320">
        <f>IFERROR(IF(#REF!="",0,#REF!),0)</f>
        <v>0</v>
      </c>
      <c r="Q1320">
        <f>IFERROR(IF(#REF!="",0,#REF!+1),0)</f>
        <v>0</v>
      </c>
      <c r="R1320">
        <f>IFERROR(IF(#REF!="",0,#REF!),0)</f>
        <v>0</v>
      </c>
    </row>
    <row r="1321" spans="7:18" x14ac:dyDescent="0.3">
      <c r="G1321">
        <f t="shared" si="101"/>
        <v>0</v>
      </c>
      <c r="H1321">
        <f t="shared" si="102"/>
        <v>0</v>
      </c>
      <c r="I1321">
        <f t="shared" si="103"/>
        <v>0</v>
      </c>
      <c r="J1321">
        <f t="shared" si="104"/>
        <v>0</v>
      </c>
      <c r="K1321">
        <f t="shared" si="105"/>
        <v>0</v>
      </c>
      <c r="L1321">
        <f>IFERROR(IF(#REF!="",0,#REF!),0)</f>
        <v>0</v>
      </c>
      <c r="M1321">
        <f>IFERROR(IF(#REF!="",0,#REF!+1),0)</f>
        <v>0</v>
      </c>
      <c r="N1321">
        <f>IFERROR(IF(#REF!="",0,#REF!),0)</f>
        <v>0</v>
      </c>
      <c r="O1321">
        <f>IFERROR(IF(#REF!="",0,#REF!+1),0)</f>
        <v>0</v>
      </c>
      <c r="P1321">
        <f>IFERROR(IF(#REF!="",0,#REF!),0)</f>
        <v>0</v>
      </c>
      <c r="Q1321">
        <f>IFERROR(IF(#REF!="",0,#REF!+1),0)</f>
        <v>0</v>
      </c>
      <c r="R1321">
        <f>IFERROR(IF(#REF!="",0,#REF!),0)</f>
        <v>0</v>
      </c>
    </row>
    <row r="1322" spans="7:18" x14ac:dyDescent="0.3">
      <c r="G1322">
        <f t="shared" si="101"/>
        <v>0</v>
      </c>
      <c r="H1322">
        <f t="shared" si="102"/>
        <v>0</v>
      </c>
      <c r="I1322">
        <f t="shared" si="103"/>
        <v>0</v>
      </c>
      <c r="J1322">
        <f t="shared" si="104"/>
        <v>0</v>
      </c>
      <c r="K1322">
        <f t="shared" si="105"/>
        <v>0</v>
      </c>
      <c r="L1322">
        <f>IFERROR(IF(#REF!="",0,#REF!),0)</f>
        <v>0</v>
      </c>
      <c r="M1322">
        <f>IFERROR(IF(#REF!="",0,#REF!+1),0)</f>
        <v>0</v>
      </c>
      <c r="N1322">
        <f>IFERROR(IF(#REF!="",0,#REF!),0)</f>
        <v>0</v>
      </c>
      <c r="O1322">
        <f>IFERROR(IF(#REF!="",0,#REF!+1),0)</f>
        <v>0</v>
      </c>
      <c r="P1322">
        <f>IFERROR(IF(#REF!="",0,#REF!),0)</f>
        <v>0</v>
      </c>
      <c r="Q1322">
        <f>IFERROR(IF(#REF!="",0,#REF!+1),0)</f>
        <v>0</v>
      </c>
      <c r="R1322">
        <f>IFERROR(IF(#REF!="",0,#REF!),0)</f>
        <v>0</v>
      </c>
    </row>
    <row r="1323" spans="7:18" x14ac:dyDescent="0.3">
      <c r="G1323">
        <f t="shared" si="101"/>
        <v>0</v>
      </c>
      <c r="H1323">
        <f t="shared" si="102"/>
        <v>0</v>
      </c>
      <c r="I1323">
        <f t="shared" si="103"/>
        <v>0</v>
      </c>
      <c r="J1323">
        <f t="shared" si="104"/>
        <v>0</v>
      </c>
      <c r="K1323">
        <f t="shared" si="105"/>
        <v>0</v>
      </c>
      <c r="L1323">
        <f>IFERROR(IF(#REF!="",0,#REF!),0)</f>
        <v>0</v>
      </c>
      <c r="M1323">
        <f>IFERROR(IF(#REF!="",0,#REF!+1),0)</f>
        <v>0</v>
      </c>
      <c r="N1323">
        <f>IFERROR(IF(#REF!="",0,#REF!),0)</f>
        <v>0</v>
      </c>
      <c r="O1323">
        <f>IFERROR(IF(#REF!="",0,#REF!+1),0)</f>
        <v>0</v>
      </c>
      <c r="P1323">
        <f>IFERROR(IF(#REF!="",0,#REF!),0)</f>
        <v>0</v>
      </c>
      <c r="Q1323">
        <f>IFERROR(IF(#REF!="",0,#REF!+1),0)</f>
        <v>0</v>
      </c>
      <c r="R1323">
        <f>IFERROR(IF(#REF!="",0,#REF!),0)</f>
        <v>0</v>
      </c>
    </row>
    <row r="1324" spans="7:18" x14ac:dyDescent="0.3">
      <c r="G1324">
        <f t="shared" si="101"/>
        <v>0</v>
      </c>
      <c r="H1324">
        <f t="shared" si="102"/>
        <v>0</v>
      </c>
      <c r="I1324">
        <f t="shared" si="103"/>
        <v>0</v>
      </c>
      <c r="J1324">
        <f t="shared" si="104"/>
        <v>0</v>
      </c>
      <c r="K1324">
        <f t="shared" si="105"/>
        <v>0</v>
      </c>
      <c r="L1324">
        <f>IFERROR(IF(#REF!="",0,#REF!),0)</f>
        <v>0</v>
      </c>
      <c r="M1324">
        <f>IFERROR(IF(#REF!="",0,#REF!+1),0)</f>
        <v>0</v>
      </c>
      <c r="N1324">
        <f>IFERROR(IF(#REF!="",0,#REF!),0)</f>
        <v>0</v>
      </c>
      <c r="O1324">
        <f>IFERROR(IF(#REF!="",0,#REF!+1),0)</f>
        <v>0</v>
      </c>
      <c r="P1324">
        <f>IFERROR(IF(#REF!="",0,#REF!),0)</f>
        <v>0</v>
      </c>
      <c r="Q1324">
        <f>IFERROR(IF(#REF!="",0,#REF!+1),0)</f>
        <v>0</v>
      </c>
      <c r="R1324">
        <f>IFERROR(IF(#REF!="",0,#REF!),0)</f>
        <v>0</v>
      </c>
    </row>
    <row r="1325" spans="7:18" x14ac:dyDescent="0.3">
      <c r="G1325">
        <f t="shared" si="101"/>
        <v>0</v>
      </c>
      <c r="H1325">
        <f t="shared" si="102"/>
        <v>0</v>
      </c>
      <c r="I1325">
        <f t="shared" si="103"/>
        <v>0</v>
      </c>
      <c r="J1325">
        <f t="shared" si="104"/>
        <v>0</v>
      </c>
      <c r="K1325">
        <f t="shared" si="105"/>
        <v>0</v>
      </c>
      <c r="L1325">
        <f>IFERROR(IF(#REF!="",0,#REF!),0)</f>
        <v>0</v>
      </c>
      <c r="M1325">
        <f>IFERROR(IF(#REF!="",0,#REF!+1),0)</f>
        <v>0</v>
      </c>
      <c r="N1325">
        <f>IFERROR(IF(#REF!="",0,#REF!),0)</f>
        <v>0</v>
      </c>
      <c r="O1325">
        <f>IFERROR(IF(#REF!="",0,#REF!+1),0)</f>
        <v>0</v>
      </c>
      <c r="P1325">
        <f>IFERROR(IF(#REF!="",0,#REF!),0)</f>
        <v>0</v>
      </c>
      <c r="Q1325">
        <f>IFERROR(IF(#REF!="",0,#REF!+1),0)</f>
        <v>0</v>
      </c>
      <c r="R1325">
        <f>IFERROR(IF(#REF!="",0,#REF!),0)</f>
        <v>0</v>
      </c>
    </row>
    <row r="1326" spans="7:18" x14ac:dyDescent="0.3">
      <c r="G1326">
        <f t="shared" si="101"/>
        <v>0</v>
      </c>
      <c r="H1326">
        <f t="shared" si="102"/>
        <v>0</v>
      </c>
      <c r="I1326">
        <f t="shared" si="103"/>
        <v>0</v>
      </c>
      <c r="J1326">
        <f t="shared" si="104"/>
        <v>0</v>
      </c>
      <c r="K1326">
        <f t="shared" si="105"/>
        <v>0</v>
      </c>
      <c r="L1326">
        <f>IFERROR(IF(#REF!="",0,#REF!),0)</f>
        <v>0</v>
      </c>
      <c r="M1326">
        <f>IFERROR(IF(#REF!="",0,#REF!+1),0)</f>
        <v>0</v>
      </c>
      <c r="N1326">
        <f>IFERROR(IF(#REF!="",0,#REF!),0)</f>
        <v>0</v>
      </c>
      <c r="O1326">
        <f>IFERROR(IF(#REF!="",0,#REF!+1),0)</f>
        <v>0</v>
      </c>
      <c r="P1326">
        <f>IFERROR(IF(#REF!="",0,#REF!),0)</f>
        <v>0</v>
      </c>
      <c r="Q1326">
        <f>IFERROR(IF(#REF!="",0,#REF!+1),0)</f>
        <v>0</v>
      </c>
      <c r="R1326">
        <f>IFERROR(IF(#REF!="",0,#REF!),0)</f>
        <v>0</v>
      </c>
    </row>
    <row r="1327" spans="7:18" x14ac:dyDescent="0.3">
      <c r="G1327">
        <f t="shared" si="101"/>
        <v>0</v>
      </c>
      <c r="H1327">
        <f t="shared" si="102"/>
        <v>0</v>
      </c>
      <c r="I1327">
        <f t="shared" si="103"/>
        <v>0</v>
      </c>
      <c r="J1327">
        <f t="shared" si="104"/>
        <v>0</v>
      </c>
      <c r="K1327">
        <f t="shared" si="105"/>
        <v>0</v>
      </c>
      <c r="L1327">
        <f>IFERROR(IF(#REF!="",0,#REF!),0)</f>
        <v>0</v>
      </c>
      <c r="M1327">
        <f>IFERROR(IF(#REF!="",0,#REF!+1),0)</f>
        <v>0</v>
      </c>
      <c r="N1327">
        <f>IFERROR(IF(#REF!="",0,#REF!),0)</f>
        <v>0</v>
      </c>
      <c r="O1327">
        <f>IFERROR(IF(#REF!="",0,#REF!+1),0)</f>
        <v>0</v>
      </c>
      <c r="P1327">
        <f>IFERROR(IF(#REF!="",0,#REF!),0)</f>
        <v>0</v>
      </c>
      <c r="Q1327">
        <f>IFERROR(IF(#REF!="",0,#REF!+1),0)</f>
        <v>0</v>
      </c>
      <c r="R1327">
        <f>IFERROR(IF(#REF!="",0,#REF!),0)</f>
        <v>0</v>
      </c>
    </row>
    <row r="1328" spans="7:18" x14ac:dyDescent="0.3">
      <c r="G1328">
        <f t="shared" si="101"/>
        <v>0</v>
      </c>
      <c r="H1328">
        <f t="shared" si="102"/>
        <v>0</v>
      </c>
      <c r="I1328">
        <f t="shared" si="103"/>
        <v>0</v>
      </c>
      <c r="J1328">
        <f t="shared" si="104"/>
        <v>0</v>
      </c>
      <c r="K1328">
        <f t="shared" si="105"/>
        <v>0</v>
      </c>
      <c r="L1328">
        <f>IFERROR(IF(#REF!="",0,#REF!),0)</f>
        <v>0</v>
      </c>
      <c r="M1328">
        <f>IFERROR(IF(#REF!="",0,#REF!+1),0)</f>
        <v>0</v>
      </c>
      <c r="N1328">
        <f>IFERROR(IF(#REF!="",0,#REF!),0)</f>
        <v>0</v>
      </c>
      <c r="O1328">
        <f>IFERROR(IF(#REF!="",0,#REF!+1),0)</f>
        <v>0</v>
      </c>
      <c r="P1328">
        <f>IFERROR(IF(#REF!="",0,#REF!),0)</f>
        <v>0</v>
      </c>
      <c r="Q1328">
        <f>IFERROR(IF(#REF!="",0,#REF!+1),0)</f>
        <v>0</v>
      </c>
      <c r="R1328">
        <f>IFERROR(IF(#REF!="",0,#REF!),0)</f>
        <v>0</v>
      </c>
    </row>
    <row r="1329" spans="7:18" x14ac:dyDescent="0.3">
      <c r="G1329">
        <f t="shared" si="101"/>
        <v>0</v>
      </c>
      <c r="H1329">
        <f t="shared" si="102"/>
        <v>0</v>
      </c>
      <c r="I1329">
        <f t="shared" si="103"/>
        <v>0</v>
      </c>
      <c r="J1329">
        <f t="shared" si="104"/>
        <v>0</v>
      </c>
      <c r="K1329">
        <f t="shared" si="105"/>
        <v>0</v>
      </c>
      <c r="L1329">
        <f>IFERROR(IF(#REF!="",0,#REF!),0)</f>
        <v>0</v>
      </c>
      <c r="M1329">
        <f>IFERROR(IF(#REF!="",0,#REF!+1),0)</f>
        <v>0</v>
      </c>
      <c r="N1329">
        <f>IFERROR(IF(#REF!="",0,#REF!),0)</f>
        <v>0</v>
      </c>
      <c r="O1329">
        <f>IFERROR(IF(#REF!="",0,#REF!+1),0)</f>
        <v>0</v>
      </c>
      <c r="P1329">
        <f>IFERROR(IF(#REF!="",0,#REF!),0)</f>
        <v>0</v>
      </c>
      <c r="Q1329">
        <f>IFERROR(IF(#REF!="",0,#REF!+1),0)</f>
        <v>0</v>
      </c>
      <c r="R1329">
        <f>IFERROR(IF(#REF!="",0,#REF!),0)</f>
        <v>0</v>
      </c>
    </row>
    <row r="1330" spans="7:18" x14ac:dyDescent="0.3">
      <c r="G1330">
        <f t="shared" si="101"/>
        <v>0</v>
      </c>
      <c r="H1330">
        <f t="shared" si="102"/>
        <v>0</v>
      </c>
      <c r="I1330">
        <f t="shared" si="103"/>
        <v>0</v>
      </c>
      <c r="J1330">
        <f t="shared" si="104"/>
        <v>0</v>
      </c>
      <c r="K1330">
        <f t="shared" si="105"/>
        <v>0</v>
      </c>
      <c r="L1330">
        <f>IFERROR(IF(#REF!="",0,#REF!),0)</f>
        <v>0</v>
      </c>
      <c r="M1330">
        <f>IFERROR(IF(#REF!="",0,#REF!+1),0)</f>
        <v>0</v>
      </c>
      <c r="N1330">
        <f>IFERROR(IF(#REF!="",0,#REF!),0)</f>
        <v>0</v>
      </c>
      <c r="O1330">
        <f>IFERROR(IF(#REF!="",0,#REF!+1),0)</f>
        <v>0</v>
      </c>
      <c r="P1330">
        <f>IFERROR(IF(#REF!="",0,#REF!),0)</f>
        <v>0</v>
      </c>
      <c r="Q1330">
        <f>IFERROR(IF(#REF!="",0,#REF!+1),0)</f>
        <v>0</v>
      </c>
      <c r="R1330">
        <f>IFERROR(IF(#REF!="",0,#REF!),0)</f>
        <v>0</v>
      </c>
    </row>
    <row r="1331" spans="7:18" x14ac:dyDescent="0.3">
      <c r="G1331">
        <f t="shared" si="101"/>
        <v>0</v>
      </c>
      <c r="H1331">
        <f t="shared" si="102"/>
        <v>0</v>
      </c>
      <c r="I1331">
        <f t="shared" si="103"/>
        <v>0</v>
      </c>
      <c r="J1331">
        <f t="shared" si="104"/>
        <v>0</v>
      </c>
      <c r="K1331">
        <f t="shared" si="105"/>
        <v>0</v>
      </c>
      <c r="L1331">
        <f>IFERROR(IF(#REF!="",0,#REF!),0)</f>
        <v>0</v>
      </c>
      <c r="M1331">
        <f>IFERROR(IF(#REF!="",0,#REF!+1),0)</f>
        <v>0</v>
      </c>
      <c r="N1331">
        <f>IFERROR(IF(#REF!="",0,#REF!),0)</f>
        <v>0</v>
      </c>
      <c r="O1331">
        <f>IFERROR(IF(#REF!="",0,#REF!+1),0)</f>
        <v>0</v>
      </c>
      <c r="P1331">
        <f>IFERROR(IF(#REF!="",0,#REF!),0)</f>
        <v>0</v>
      </c>
      <c r="Q1331">
        <f>IFERROR(IF(#REF!="",0,#REF!+1),0)</f>
        <v>0</v>
      </c>
      <c r="R1331">
        <f>IFERROR(IF(#REF!="",0,#REF!),0)</f>
        <v>0</v>
      </c>
    </row>
    <row r="1332" spans="7:18" x14ac:dyDescent="0.3">
      <c r="G1332">
        <f t="shared" si="101"/>
        <v>0</v>
      </c>
      <c r="H1332">
        <f t="shared" si="102"/>
        <v>0</v>
      </c>
      <c r="I1332">
        <f t="shared" si="103"/>
        <v>0</v>
      </c>
      <c r="J1332">
        <f t="shared" si="104"/>
        <v>0</v>
      </c>
      <c r="K1332">
        <f t="shared" si="105"/>
        <v>0</v>
      </c>
      <c r="L1332">
        <f>IFERROR(IF(#REF!="",0,#REF!),0)</f>
        <v>0</v>
      </c>
      <c r="M1332">
        <f>IFERROR(IF(#REF!="",0,#REF!+1),0)</f>
        <v>0</v>
      </c>
      <c r="N1332">
        <f>IFERROR(IF(#REF!="",0,#REF!),0)</f>
        <v>0</v>
      </c>
      <c r="O1332">
        <f>IFERROR(IF(#REF!="",0,#REF!+1),0)</f>
        <v>0</v>
      </c>
      <c r="P1332">
        <f>IFERROR(IF(#REF!="",0,#REF!),0)</f>
        <v>0</v>
      </c>
      <c r="Q1332">
        <f>IFERROR(IF(#REF!="",0,#REF!+1),0)</f>
        <v>0</v>
      </c>
      <c r="R1332">
        <f>IFERROR(IF(#REF!="",0,#REF!),0)</f>
        <v>0</v>
      </c>
    </row>
    <row r="1333" spans="7:18" x14ac:dyDescent="0.3">
      <c r="G1333">
        <f t="shared" si="101"/>
        <v>0</v>
      </c>
      <c r="H1333">
        <f t="shared" si="102"/>
        <v>0</v>
      </c>
      <c r="I1333">
        <f t="shared" si="103"/>
        <v>0</v>
      </c>
      <c r="J1333">
        <f t="shared" si="104"/>
        <v>0</v>
      </c>
      <c r="K1333">
        <f t="shared" si="105"/>
        <v>0</v>
      </c>
      <c r="L1333">
        <f>IFERROR(IF(#REF!="",0,#REF!),0)</f>
        <v>0</v>
      </c>
      <c r="M1333">
        <f>IFERROR(IF(#REF!="",0,#REF!+1),0)</f>
        <v>0</v>
      </c>
      <c r="N1333">
        <f>IFERROR(IF(#REF!="",0,#REF!),0)</f>
        <v>0</v>
      </c>
      <c r="O1333">
        <f>IFERROR(IF(#REF!="",0,#REF!+1),0)</f>
        <v>0</v>
      </c>
      <c r="P1333">
        <f>IFERROR(IF(#REF!="",0,#REF!),0)</f>
        <v>0</v>
      </c>
      <c r="Q1333">
        <f>IFERROR(IF(#REF!="",0,#REF!+1),0)</f>
        <v>0</v>
      </c>
      <c r="R1333">
        <f>IFERROR(IF(#REF!="",0,#REF!),0)</f>
        <v>0</v>
      </c>
    </row>
    <row r="1334" spans="7:18" x14ac:dyDescent="0.3">
      <c r="G1334">
        <f t="shared" si="101"/>
        <v>0</v>
      </c>
      <c r="H1334">
        <f t="shared" si="102"/>
        <v>0</v>
      </c>
      <c r="I1334">
        <f t="shared" si="103"/>
        <v>0</v>
      </c>
      <c r="J1334">
        <f t="shared" si="104"/>
        <v>0</v>
      </c>
      <c r="K1334">
        <f t="shared" si="105"/>
        <v>0</v>
      </c>
      <c r="L1334">
        <f>IFERROR(IF(#REF!="",0,#REF!),0)</f>
        <v>0</v>
      </c>
      <c r="M1334">
        <f>IFERROR(IF(#REF!="",0,#REF!+1),0)</f>
        <v>0</v>
      </c>
      <c r="N1334">
        <f>IFERROR(IF(#REF!="",0,#REF!),0)</f>
        <v>0</v>
      </c>
      <c r="O1334">
        <f>IFERROR(IF(#REF!="",0,#REF!+1),0)</f>
        <v>0</v>
      </c>
      <c r="P1334">
        <f>IFERROR(IF(#REF!="",0,#REF!),0)</f>
        <v>0</v>
      </c>
      <c r="Q1334">
        <f>IFERROR(IF(#REF!="",0,#REF!+1),0)</f>
        <v>0</v>
      </c>
      <c r="R1334">
        <f>IFERROR(IF(#REF!="",0,#REF!),0)</f>
        <v>0</v>
      </c>
    </row>
    <row r="1335" spans="7:18" x14ac:dyDescent="0.3">
      <c r="G1335">
        <f t="shared" si="101"/>
        <v>0</v>
      </c>
      <c r="H1335">
        <f t="shared" si="102"/>
        <v>0</v>
      </c>
      <c r="I1335">
        <f t="shared" si="103"/>
        <v>0</v>
      </c>
      <c r="J1335">
        <f t="shared" si="104"/>
        <v>0</v>
      </c>
      <c r="K1335">
        <f t="shared" si="105"/>
        <v>0</v>
      </c>
      <c r="L1335">
        <f>IFERROR(IF(#REF!="",0,#REF!),0)</f>
        <v>0</v>
      </c>
      <c r="M1335">
        <f>IFERROR(IF(#REF!="",0,#REF!+1),0)</f>
        <v>0</v>
      </c>
      <c r="N1335">
        <f>IFERROR(IF(#REF!="",0,#REF!),0)</f>
        <v>0</v>
      </c>
      <c r="O1335">
        <f>IFERROR(IF(#REF!="",0,#REF!+1),0)</f>
        <v>0</v>
      </c>
      <c r="P1335">
        <f>IFERROR(IF(#REF!="",0,#REF!),0)</f>
        <v>0</v>
      </c>
      <c r="Q1335">
        <f>IFERROR(IF(#REF!="",0,#REF!+1),0)</f>
        <v>0</v>
      </c>
      <c r="R1335">
        <f>IFERROR(IF(#REF!="",0,#REF!),0)</f>
        <v>0</v>
      </c>
    </row>
    <row r="1336" spans="7:18" x14ac:dyDescent="0.3">
      <c r="G1336">
        <f t="shared" si="101"/>
        <v>0</v>
      </c>
      <c r="H1336">
        <f t="shared" si="102"/>
        <v>0</v>
      </c>
      <c r="I1336">
        <f t="shared" si="103"/>
        <v>0</v>
      </c>
      <c r="J1336">
        <f t="shared" si="104"/>
        <v>0</v>
      </c>
      <c r="K1336">
        <f t="shared" si="105"/>
        <v>0</v>
      </c>
      <c r="L1336">
        <f>IFERROR(IF(#REF!="",0,#REF!),0)</f>
        <v>0</v>
      </c>
      <c r="M1336">
        <f>IFERROR(IF(#REF!="",0,#REF!+1),0)</f>
        <v>0</v>
      </c>
      <c r="N1336">
        <f>IFERROR(IF(#REF!="",0,#REF!),0)</f>
        <v>0</v>
      </c>
      <c r="O1336">
        <f>IFERROR(IF(#REF!="",0,#REF!+1),0)</f>
        <v>0</v>
      </c>
      <c r="P1336">
        <f>IFERROR(IF(#REF!="",0,#REF!),0)</f>
        <v>0</v>
      </c>
      <c r="Q1336">
        <f>IFERROR(IF(#REF!="",0,#REF!+1),0)</f>
        <v>0</v>
      </c>
      <c r="R1336">
        <f>IFERROR(IF(#REF!="",0,#REF!),0)</f>
        <v>0</v>
      </c>
    </row>
    <row r="1337" spans="7:18" x14ac:dyDescent="0.3">
      <c r="G1337">
        <f t="shared" si="101"/>
        <v>0</v>
      </c>
      <c r="H1337">
        <f t="shared" si="102"/>
        <v>0</v>
      </c>
      <c r="I1337">
        <f t="shared" si="103"/>
        <v>0</v>
      </c>
      <c r="J1337">
        <f t="shared" si="104"/>
        <v>0</v>
      </c>
      <c r="K1337">
        <f t="shared" si="105"/>
        <v>0</v>
      </c>
      <c r="L1337">
        <f>IFERROR(IF(#REF!="",0,#REF!),0)</f>
        <v>0</v>
      </c>
      <c r="M1337">
        <f>IFERROR(IF(#REF!="",0,#REF!+1),0)</f>
        <v>0</v>
      </c>
      <c r="N1337">
        <f>IFERROR(IF(#REF!="",0,#REF!),0)</f>
        <v>0</v>
      </c>
      <c r="O1337">
        <f>IFERROR(IF(#REF!="",0,#REF!+1),0)</f>
        <v>0</v>
      </c>
      <c r="P1337">
        <f>IFERROR(IF(#REF!="",0,#REF!),0)</f>
        <v>0</v>
      </c>
      <c r="Q1337">
        <f>IFERROR(IF(#REF!="",0,#REF!+1),0)</f>
        <v>0</v>
      </c>
      <c r="R1337">
        <f>IFERROR(IF(#REF!="",0,#REF!),0)</f>
        <v>0</v>
      </c>
    </row>
    <row r="1338" spans="7:18" x14ac:dyDescent="0.3">
      <c r="G1338">
        <f t="shared" si="101"/>
        <v>0</v>
      </c>
      <c r="H1338">
        <f t="shared" si="102"/>
        <v>0</v>
      </c>
      <c r="I1338">
        <f t="shared" si="103"/>
        <v>0</v>
      </c>
      <c r="J1338">
        <f t="shared" si="104"/>
        <v>0</v>
      </c>
      <c r="K1338">
        <f t="shared" si="105"/>
        <v>0</v>
      </c>
      <c r="L1338">
        <f>IFERROR(IF(#REF!="",0,#REF!),0)</f>
        <v>0</v>
      </c>
      <c r="M1338">
        <f>IFERROR(IF(#REF!="",0,#REF!+1),0)</f>
        <v>0</v>
      </c>
      <c r="N1338">
        <f>IFERROR(IF(#REF!="",0,#REF!),0)</f>
        <v>0</v>
      </c>
      <c r="O1338">
        <f>IFERROR(IF(#REF!="",0,#REF!+1),0)</f>
        <v>0</v>
      </c>
      <c r="P1338">
        <f>IFERROR(IF(#REF!="",0,#REF!),0)</f>
        <v>0</v>
      </c>
      <c r="Q1338">
        <f>IFERROR(IF(#REF!="",0,#REF!+1),0)</f>
        <v>0</v>
      </c>
      <c r="R1338">
        <f>IFERROR(IF(#REF!="",0,#REF!),0)</f>
        <v>0</v>
      </c>
    </row>
    <row r="1339" spans="7:18" x14ac:dyDescent="0.3">
      <c r="G1339">
        <f t="shared" si="101"/>
        <v>0</v>
      </c>
      <c r="H1339">
        <f t="shared" si="102"/>
        <v>0</v>
      </c>
      <c r="I1339">
        <f t="shared" si="103"/>
        <v>0</v>
      </c>
      <c r="J1339">
        <f t="shared" si="104"/>
        <v>0</v>
      </c>
      <c r="K1339">
        <f t="shared" si="105"/>
        <v>0</v>
      </c>
      <c r="L1339">
        <f>IFERROR(IF(#REF!="",0,#REF!),0)</f>
        <v>0</v>
      </c>
      <c r="M1339">
        <f>IFERROR(IF(#REF!="",0,#REF!+1),0)</f>
        <v>0</v>
      </c>
      <c r="N1339">
        <f>IFERROR(IF(#REF!="",0,#REF!),0)</f>
        <v>0</v>
      </c>
      <c r="O1339">
        <f>IFERROR(IF(#REF!="",0,#REF!+1),0)</f>
        <v>0</v>
      </c>
      <c r="P1339">
        <f>IFERROR(IF(#REF!="",0,#REF!),0)</f>
        <v>0</v>
      </c>
      <c r="Q1339">
        <f>IFERROR(IF(#REF!="",0,#REF!+1),0)</f>
        <v>0</v>
      </c>
      <c r="R1339">
        <f>IFERROR(IF(#REF!="",0,#REF!),0)</f>
        <v>0</v>
      </c>
    </row>
    <row r="1340" spans="7:18" x14ac:dyDescent="0.3">
      <c r="G1340">
        <f t="shared" si="101"/>
        <v>0</v>
      </c>
      <c r="H1340">
        <f t="shared" si="102"/>
        <v>0</v>
      </c>
      <c r="I1340">
        <f t="shared" si="103"/>
        <v>0</v>
      </c>
      <c r="J1340">
        <f t="shared" si="104"/>
        <v>0</v>
      </c>
      <c r="K1340">
        <f t="shared" si="105"/>
        <v>0</v>
      </c>
      <c r="L1340">
        <f>IFERROR(IF(#REF!="",0,#REF!),0)</f>
        <v>0</v>
      </c>
      <c r="M1340">
        <f>IFERROR(IF(#REF!="",0,#REF!+1),0)</f>
        <v>0</v>
      </c>
      <c r="N1340">
        <f>IFERROR(IF(#REF!="",0,#REF!),0)</f>
        <v>0</v>
      </c>
      <c r="O1340">
        <f>IFERROR(IF(#REF!="",0,#REF!+1),0)</f>
        <v>0</v>
      </c>
      <c r="P1340">
        <f>IFERROR(IF(#REF!="",0,#REF!),0)</f>
        <v>0</v>
      </c>
      <c r="Q1340">
        <f>IFERROR(IF(#REF!="",0,#REF!+1),0)</f>
        <v>0</v>
      </c>
      <c r="R1340">
        <f>IFERROR(IF(#REF!="",0,#REF!),0)</f>
        <v>0</v>
      </c>
    </row>
    <row r="1341" spans="7:18" x14ac:dyDescent="0.3">
      <c r="G1341">
        <f t="shared" si="101"/>
        <v>0</v>
      </c>
      <c r="H1341">
        <f t="shared" si="102"/>
        <v>0</v>
      </c>
      <c r="I1341">
        <f t="shared" si="103"/>
        <v>0</v>
      </c>
      <c r="J1341">
        <f t="shared" si="104"/>
        <v>0</v>
      </c>
      <c r="K1341">
        <f t="shared" si="105"/>
        <v>0</v>
      </c>
      <c r="L1341">
        <f>IFERROR(IF(#REF!="",0,#REF!),0)</f>
        <v>0</v>
      </c>
      <c r="M1341">
        <f>IFERROR(IF(#REF!="",0,#REF!+1),0)</f>
        <v>0</v>
      </c>
      <c r="N1341">
        <f>IFERROR(IF(#REF!="",0,#REF!),0)</f>
        <v>0</v>
      </c>
      <c r="O1341">
        <f>IFERROR(IF(#REF!="",0,#REF!+1),0)</f>
        <v>0</v>
      </c>
      <c r="P1341">
        <f>IFERROR(IF(#REF!="",0,#REF!),0)</f>
        <v>0</v>
      </c>
      <c r="Q1341">
        <f>IFERROR(IF(#REF!="",0,#REF!+1),0)</f>
        <v>0</v>
      </c>
      <c r="R1341">
        <f>IFERROR(IF(#REF!="",0,#REF!),0)</f>
        <v>0</v>
      </c>
    </row>
    <row r="1342" spans="7:18" x14ac:dyDescent="0.3">
      <c r="G1342">
        <f t="shared" si="101"/>
        <v>0</v>
      </c>
      <c r="H1342">
        <f t="shared" si="102"/>
        <v>0</v>
      </c>
      <c r="I1342">
        <f t="shared" si="103"/>
        <v>0</v>
      </c>
      <c r="J1342">
        <f t="shared" si="104"/>
        <v>0</v>
      </c>
      <c r="K1342">
        <f t="shared" si="105"/>
        <v>0</v>
      </c>
      <c r="L1342">
        <f>IFERROR(IF(#REF!="",0,#REF!),0)</f>
        <v>0</v>
      </c>
      <c r="M1342">
        <f>IFERROR(IF(#REF!="",0,#REF!+1),0)</f>
        <v>0</v>
      </c>
      <c r="N1342">
        <f>IFERROR(IF(#REF!="",0,#REF!),0)</f>
        <v>0</v>
      </c>
      <c r="O1342">
        <f>IFERROR(IF(#REF!="",0,#REF!+1),0)</f>
        <v>0</v>
      </c>
      <c r="P1342">
        <f>IFERROR(IF(#REF!="",0,#REF!),0)</f>
        <v>0</v>
      </c>
      <c r="Q1342">
        <f>IFERROR(IF(#REF!="",0,#REF!+1),0)</f>
        <v>0</v>
      </c>
      <c r="R1342">
        <f>IFERROR(IF(#REF!="",0,#REF!),0)</f>
        <v>0</v>
      </c>
    </row>
    <row r="1343" spans="7:18" x14ac:dyDescent="0.3">
      <c r="G1343">
        <f t="shared" si="101"/>
        <v>0</v>
      </c>
      <c r="H1343">
        <f t="shared" si="102"/>
        <v>0</v>
      </c>
      <c r="I1343">
        <f t="shared" si="103"/>
        <v>0</v>
      </c>
      <c r="J1343">
        <f t="shared" si="104"/>
        <v>0</v>
      </c>
      <c r="K1343">
        <f t="shared" si="105"/>
        <v>0</v>
      </c>
      <c r="L1343">
        <f>IFERROR(IF(#REF!="",0,#REF!),0)</f>
        <v>0</v>
      </c>
      <c r="M1343">
        <f>IFERROR(IF(#REF!="",0,#REF!+1),0)</f>
        <v>0</v>
      </c>
      <c r="N1343">
        <f>IFERROR(IF(#REF!="",0,#REF!),0)</f>
        <v>0</v>
      </c>
      <c r="O1343">
        <f>IFERROR(IF(#REF!="",0,#REF!+1),0)</f>
        <v>0</v>
      </c>
      <c r="P1343">
        <f>IFERROR(IF(#REF!="",0,#REF!),0)</f>
        <v>0</v>
      </c>
      <c r="Q1343">
        <f>IFERROR(IF(#REF!="",0,#REF!+1),0)</f>
        <v>0</v>
      </c>
      <c r="R1343">
        <f>IFERROR(IF(#REF!="",0,#REF!),0)</f>
        <v>0</v>
      </c>
    </row>
    <row r="1344" spans="7:18" x14ac:dyDescent="0.3">
      <c r="G1344">
        <f t="shared" si="101"/>
        <v>0</v>
      </c>
      <c r="H1344">
        <f t="shared" si="102"/>
        <v>0</v>
      </c>
      <c r="I1344">
        <f t="shared" si="103"/>
        <v>0</v>
      </c>
      <c r="J1344">
        <f t="shared" si="104"/>
        <v>0</v>
      </c>
      <c r="K1344">
        <f t="shared" si="105"/>
        <v>0</v>
      </c>
      <c r="L1344">
        <f>IFERROR(IF(#REF!="",0,#REF!),0)</f>
        <v>0</v>
      </c>
      <c r="M1344">
        <f>IFERROR(IF(#REF!="",0,#REF!+1),0)</f>
        <v>0</v>
      </c>
      <c r="N1344">
        <f>IFERROR(IF(#REF!="",0,#REF!),0)</f>
        <v>0</v>
      </c>
      <c r="O1344">
        <f>IFERROR(IF(#REF!="",0,#REF!+1),0)</f>
        <v>0</v>
      </c>
      <c r="P1344">
        <f>IFERROR(IF(#REF!="",0,#REF!),0)</f>
        <v>0</v>
      </c>
      <c r="Q1344">
        <f>IFERROR(IF(#REF!="",0,#REF!+1),0)</f>
        <v>0</v>
      </c>
      <c r="R1344">
        <f>IFERROR(IF(#REF!="",0,#REF!),0)</f>
        <v>0</v>
      </c>
    </row>
    <row r="1345" spans="7:18" x14ac:dyDescent="0.3">
      <c r="G1345">
        <f t="shared" si="101"/>
        <v>0</v>
      </c>
      <c r="H1345">
        <f t="shared" si="102"/>
        <v>0</v>
      </c>
      <c r="I1345">
        <f t="shared" si="103"/>
        <v>0</v>
      </c>
      <c r="J1345">
        <f t="shared" si="104"/>
        <v>0</v>
      </c>
      <c r="K1345">
        <f t="shared" si="105"/>
        <v>0</v>
      </c>
      <c r="L1345">
        <f>IFERROR(IF(#REF!="",0,#REF!),0)</f>
        <v>0</v>
      </c>
      <c r="M1345">
        <f>IFERROR(IF(#REF!="",0,#REF!+1),0)</f>
        <v>0</v>
      </c>
      <c r="N1345">
        <f>IFERROR(IF(#REF!="",0,#REF!),0)</f>
        <v>0</v>
      </c>
      <c r="O1345">
        <f>IFERROR(IF(#REF!="",0,#REF!+1),0)</f>
        <v>0</v>
      </c>
      <c r="P1345">
        <f>IFERROR(IF(#REF!="",0,#REF!),0)</f>
        <v>0</v>
      </c>
      <c r="Q1345">
        <f>IFERROR(IF(#REF!="",0,#REF!+1),0)</f>
        <v>0</v>
      </c>
      <c r="R1345">
        <f>IFERROR(IF(#REF!="",0,#REF!),0)</f>
        <v>0</v>
      </c>
    </row>
    <row r="1346" spans="7:18" x14ac:dyDescent="0.3">
      <c r="G1346">
        <f t="shared" si="101"/>
        <v>0</v>
      </c>
      <c r="H1346">
        <f t="shared" si="102"/>
        <v>0</v>
      </c>
      <c r="I1346">
        <f t="shared" si="103"/>
        <v>0</v>
      </c>
      <c r="J1346">
        <f t="shared" si="104"/>
        <v>0</v>
      </c>
      <c r="K1346">
        <f t="shared" si="105"/>
        <v>0</v>
      </c>
      <c r="L1346">
        <f>IFERROR(IF(#REF!="",0,#REF!),0)</f>
        <v>0</v>
      </c>
      <c r="M1346">
        <f>IFERROR(IF(#REF!="",0,#REF!+1),0)</f>
        <v>0</v>
      </c>
      <c r="N1346">
        <f>IFERROR(IF(#REF!="",0,#REF!),0)</f>
        <v>0</v>
      </c>
      <c r="O1346">
        <f>IFERROR(IF(#REF!="",0,#REF!+1),0)</f>
        <v>0</v>
      </c>
      <c r="P1346">
        <f>IFERROR(IF(#REF!="",0,#REF!),0)</f>
        <v>0</v>
      </c>
      <c r="Q1346">
        <f>IFERROR(IF(#REF!="",0,#REF!+1),0)</f>
        <v>0</v>
      </c>
      <c r="R1346">
        <f>IFERROR(IF(#REF!="",0,#REF!),0)</f>
        <v>0</v>
      </c>
    </row>
    <row r="1347" spans="7:18" x14ac:dyDescent="0.3">
      <c r="G1347">
        <f t="shared" si="101"/>
        <v>0</v>
      </c>
      <c r="H1347">
        <f t="shared" si="102"/>
        <v>0</v>
      </c>
      <c r="I1347">
        <f t="shared" si="103"/>
        <v>0</v>
      </c>
      <c r="J1347">
        <f t="shared" si="104"/>
        <v>0</v>
      </c>
      <c r="K1347">
        <f t="shared" si="105"/>
        <v>0</v>
      </c>
      <c r="L1347">
        <f>IFERROR(IF(#REF!="",0,#REF!),0)</f>
        <v>0</v>
      </c>
      <c r="M1347">
        <f>IFERROR(IF(#REF!="",0,#REF!+1),0)</f>
        <v>0</v>
      </c>
      <c r="N1347">
        <f>IFERROR(IF(#REF!="",0,#REF!),0)</f>
        <v>0</v>
      </c>
      <c r="O1347">
        <f>IFERROR(IF(#REF!="",0,#REF!+1),0)</f>
        <v>0</v>
      </c>
      <c r="P1347">
        <f>IFERROR(IF(#REF!="",0,#REF!),0)</f>
        <v>0</v>
      </c>
      <c r="Q1347">
        <f>IFERROR(IF(#REF!="",0,#REF!+1),0)</f>
        <v>0</v>
      </c>
      <c r="R1347">
        <f>IFERROR(IF(#REF!="",0,#REF!),0)</f>
        <v>0</v>
      </c>
    </row>
    <row r="1348" spans="7:18" x14ac:dyDescent="0.3">
      <c r="G1348">
        <f t="shared" si="101"/>
        <v>0</v>
      </c>
      <c r="H1348">
        <f t="shared" si="102"/>
        <v>0</v>
      </c>
      <c r="I1348">
        <f t="shared" si="103"/>
        <v>0</v>
      </c>
      <c r="J1348">
        <f t="shared" si="104"/>
        <v>0</v>
      </c>
      <c r="K1348">
        <f t="shared" si="105"/>
        <v>0</v>
      </c>
      <c r="L1348">
        <f>IFERROR(IF(#REF!="",0,#REF!),0)</f>
        <v>0</v>
      </c>
      <c r="M1348">
        <f>IFERROR(IF(#REF!="",0,#REF!+1),0)</f>
        <v>0</v>
      </c>
      <c r="N1348">
        <f>IFERROR(IF(#REF!="",0,#REF!),0)</f>
        <v>0</v>
      </c>
      <c r="O1348">
        <f>IFERROR(IF(#REF!="",0,#REF!+1),0)</f>
        <v>0</v>
      </c>
      <c r="P1348">
        <f>IFERROR(IF(#REF!="",0,#REF!),0)</f>
        <v>0</v>
      </c>
      <c r="Q1348">
        <f>IFERROR(IF(#REF!="",0,#REF!+1),0)</f>
        <v>0</v>
      </c>
      <c r="R1348">
        <f>IFERROR(IF(#REF!="",0,#REF!),0)</f>
        <v>0</v>
      </c>
    </row>
    <row r="1349" spans="7:18" x14ac:dyDescent="0.3">
      <c r="G1349">
        <f t="shared" si="101"/>
        <v>0</v>
      </c>
      <c r="H1349">
        <f t="shared" si="102"/>
        <v>0</v>
      </c>
      <c r="I1349">
        <f t="shared" si="103"/>
        <v>0</v>
      </c>
      <c r="J1349">
        <f t="shared" si="104"/>
        <v>0</v>
      </c>
      <c r="K1349">
        <f t="shared" si="105"/>
        <v>0</v>
      </c>
      <c r="L1349">
        <f>IFERROR(IF(#REF!="",0,#REF!),0)</f>
        <v>0</v>
      </c>
      <c r="M1349">
        <f>IFERROR(IF(#REF!="",0,#REF!+1),0)</f>
        <v>0</v>
      </c>
      <c r="N1349">
        <f>IFERROR(IF(#REF!="",0,#REF!),0)</f>
        <v>0</v>
      </c>
      <c r="O1349">
        <f>IFERROR(IF(#REF!="",0,#REF!+1),0)</f>
        <v>0</v>
      </c>
      <c r="P1349">
        <f>IFERROR(IF(#REF!="",0,#REF!),0)</f>
        <v>0</v>
      </c>
      <c r="Q1349">
        <f>IFERROR(IF(#REF!="",0,#REF!+1),0)</f>
        <v>0</v>
      </c>
      <c r="R1349">
        <f>IFERROR(IF(#REF!="",0,#REF!),0)</f>
        <v>0</v>
      </c>
    </row>
    <row r="1350" spans="7:18" x14ac:dyDescent="0.3">
      <c r="G1350">
        <f t="shared" si="101"/>
        <v>0</v>
      </c>
      <c r="H1350">
        <f t="shared" si="102"/>
        <v>0</v>
      </c>
      <c r="I1350">
        <f t="shared" si="103"/>
        <v>0</v>
      </c>
      <c r="J1350">
        <f t="shared" si="104"/>
        <v>0</v>
      </c>
      <c r="K1350">
        <f t="shared" si="105"/>
        <v>0</v>
      </c>
      <c r="L1350">
        <f>IFERROR(IF(#REF!="",0,#REF!),0)</f>
        <v>0</v>
      </c>
      <c r="M1350">
        <f>IFERROR(IF(#REF!="",0,#REF!+1),0)</f>
        <v>0</v>
      </c>
      <c r="N1350">
        <f>IFERROR(IF(#REF!="",0,#REF!),0)</f>
        <v>0</v>
      </c>
      <c r="O1350">
        <f>IFERROR(IF(#REF!="",0,#REF!+1),0)</f>
        <v>0</v>
      </c>
      <c r="P1350">
        <f>IFERROR(IF(#REF!="",0,#REF!),0)</f>
        <v>0</v>
      </c>
      <c r="Q1350">
        <f>IFERROR(IF(#REF!="",0,#REF!+1),0)</f>
        <v>0</v>
      </c>
      <c r="R1350">
        <f>IFERROR(IF(#REF!="",0,#REF!),0)</f>
        <v>0</v>
      </c>
    </row>
    <row r="1351" spans="7:18" x14ac:dyDescent="0.3">
      <c r="G1351">
        <f t="shared" si="101"/>
        <v>0</v>
      </c>
      <c r="H1351">
        <f t="shared" si="102"/>
        <v>0</v>
      </c>
      <c r="I1351">
        <f t="shared" si="103"/>
        <v>0</v>
      </c>
      <c r="J1351">
        <f t="shared" si="104"/>
        <v>0</v>
      </c>
      <c r="K1351">
        <f t="shared" si="105"/>
        <v>0</v>
      </c>
      <c r="L1351">
        <f>IFERROR(IF(#REF!="",0,#REF!),0)</f>
        <v>0</v>
      </c>
      <c r="M1351">
        <f>IFERROR(IF(#REF!="",0,#REF!+1),0)</f>
        <v>0</v>
      </c>
      <c r="N1351">
        <f>IFERROR(IF(#REF!="",0,#REF!),0)</f>
        <v>0</v>
      </c>
      <c r="O1351">
        <f>IFERROR(IF(#REF!="",0,#REF!+1),0)</f>
        <v>0</v>
      </c>
      <c r="P1351">
        <f>IFERROR(IF(#REF!="",0,#REF!),0)</f>
        <v>0</v>
      </c>
      <c r="Q1351">
        <f>IFERROR(IF(#REF!="",0,#REF!+1),0)</f>
        <v>0</v>
      </c>
      <c r="R1351">
        <f>IFERROR(IF(#REF!="",0,#REF!),0)</f>
        <v>0</v>
      </c>
    </row>
    <row r="1352" spans="7:18" x14ac:dyDescent="0.3">
      <c r="G1352">
        <f t="shared" si="101"/>
        <v>0</v>
      </c>
      <c r="H1352">
        <f t="shared" si="102"/>
        <v>0</v>
      </c>
      <c r="I1352">
        <f t="shared" si="103"/>
        <v>0</v>
      </c>
      <c r="J1352">
        <f t="shared" si="104"/>
        <v>0</v>
      </c>
      <c r="K1352">
        <f t="shared" si="105"/>
        <v>0</v>
      </c>
      <c r="L1352">
        <f>IFERROR(IF(#REF!="",0,#REF!),0)</f>
        <v>0</v>
      </c>
      <c r="M1352">
        <f>IFERROR(IF(#REF!="",0,#REF!+1),0)</f>
        <v>0</v>
      </c>
      <c r="N1352">
        <f>IFERROR(IF(#REF!="",0,#REF!),0)</f>
        <v>0</v>
      </c>
      <c r="O1352">
        <f>IFERROR(IF(#REF!="",0,#REF!+1),0)</f>
        <v>0</v>
      </c>
      <c r="P1352">
        <f>IFERROR(IF(#REF!="",0,#REF!),0)</f>
        <v>0</v>
      </c>
      <c r="Q1352">
        <f>IFERROR(IF(#REF!="",0,#REF!+1),0)</f>
        <v>0</v>
      </c>
      <c r="R1352">
        <f>IFERROR(IF(#REF!="",0,#REF!),0)</f>
        <v>0</v>
      </c>
    </row>
    <row r="1353" spans="7:18" x14ac:dyDescent="0.3">
      <c r="G1353">
        <f t="shared" ref="G1353:G1416" si="106">IFERROR(IF(B1353="",0,B1353),0)</f>
        <v>0</v>
      </c>
      <c r="H1353">
        <f t="shared" ref="H1353:H1416" si="107">IFERROR(IF(C1353="",0,C1353),0)</f>
        <v>0</v>
      </c>
      <c r="I1353">
        <f t="shared" ref="I1353:I1416" si="108">IFERROR(IF(D1353="",0,D1353),0)</f>
        <v>0</v>
      </c>
      <c r="J1353">
        <f t="shared" ref="J1353:J1416" si="109">IFERROR(IF(E1353="",0,E1353),0)</f>
        <v>0</v>
      </c>
      <c r="K1353">
        <f t="shared" ref="K1353:K1416" si="110">IFERROR(IF(F1353="",0,F1353+1),0)</f>
        <v>0</v>
      </c>
      <c r="L1353">
        <f>IFERROR(IF(#REF!="",0,#REF!),0)</f>
        <v>0</v>
      </c>
      <c r="M1353">
        <f>IFERROR(IF(#REF!="",0,#REF!+1),0)</f>
        <v>0</v>
      </c>
      <c r="N1353">
        <f>IFERROR(IF(#REF!="",0,#REF!),0)</f>
        <v>0</v>
      </c>
      <c r="O1353">
        <f>IFERROR(IF(#REF!="",0,#REF!+1),0)</f>
        <v>0</v>
      </c>
      <c r="P1353">
        <f>IFERROR(IF(#REF!="",0,#REF!),0)</f>
        <v>0</v>
      </c>
      <c r="Q1353">
        <f>IFERROR(IF(#REF!="",0,#REF!+1),0)</f>
        <v>0</v>
      </c>
      <c r="R1353">
        <f>IFERROR(IF(#REF!="",0,#REF!),0)</f>
        <v>0</v>
      </c>
    </row>
    <row r="1354" spans="7:18" x14ac:dyDescent="0.3">
      <c r="G1354">
        <f t="shared" si="106"/>
        <v>0</v>
      </c>
      <c r="H1354">
        <f t="shared" si="107"/>
        <v>0</v>
      </c>
      <c r="I1354">
        <f t="shared" si="108"/>
        <v>0</v>
      </c>
      <c r="J1354">
        <f t="shared" si="109"/>
        <v>0</v>
      </c>
      <c r="K1354">
        <f t="shared" si="110"/>
        <v>0</v>
      </c>
      <c r="L1354">
        <f>IFERROR(IF(#REF!="",0,#REF!),0)</f>
        <v>0</v>
      </c>
      <c r="M1354">
        <f>IFERROR(IF(#REF!="",0,#REF!+1),0)</f>
        <v>0</v>
      </c>
      <c r="N1354">
        <f>IFERROR(IF(#REF!="",0,#REF!),0)</f>
        <v>0</v>
      </c>
      <c r="O1354">
        <f>IFERROR(IF(#REF!="",0,#REF!+1),0)</f>
        <v>0</v>
      </c>
      <c r="P1354">
        <f>IFERROR(IF(#REF!="",0,#REF!),0)</f>
        <v>0</v>
      </c>
      <c r="Q1354">
        <f>IFERROR(IF(#REF!="",0,#REF!+1),0)</f>
        <v>0</v>
      </c>
      <c r="R1354">
        <f>IFERROR(IF(#REF!="",0,#REF!),0)</f>
        <v>0</v>
      </c>
    </row>
    <row r="1355" spans="7:18" x14ac:dyDescent="0.3">
      <c r="G1355">
        <f t="shared" si="106"/>
        <v>0</v>
      </c>
      <c r="H1355">
        <f t="shared" si="107"/>
        <v>0</v>
      </c>
      <c r="I1355">
        <f t="shared" si="108"/>
        <v>0</v>
      </c>
      <c r="J1355">
        <f t="shared" si="109"/>
        <v>0</v>
      </c>
      <c r="K1355">
        <f t="shared" si="110"/>
        <v>0</v>
      </c>
      <c r="L1355">
        <f>IFERROR(IF(#REF!="",0,#REF!),0)</f>
        <v>0</v>
      </c>
      <c r="M1355">
        <f>IFERROR(IF(#REF!="",0,#REF!+1),0)</f>
        <v>0</v>
      </c>
      <c r="N1355">
        <f>IFERROR(IF(#REF!="",0,#REF!),0)</f>
        <v>0</v>
      </c>
      <c r="O1355">
        <f>IFERROR(IF(#REF!="",0,#REF!+1),0)</f>
        <v>0</v>
      </c>
      <c r="P1355">
        <f>IFERROR(IF(#REF!="",0,#REF!),0)</f>
        <v>0</v>
      </c>
      <c r="Q1355">
        <f>IFERROR(IF(#REF!="",0,#REF!+1),0)</f>
        <v>0</v>
      </c>
      <c r="R1355">
        <f>IFERROR(IF(#REF!="",0,#REF!),0)</f>
        <v>0</v>
      </c>
    </row>
    <row r="1356" spans="7:18" x14ac:dyDescent="0.3">
      <c r="G1356">
        <f t="shared" si="106"/>
        <v>0</v>
      </c>
      <c r="H1356">
        <f t="shared" si="107"/>
        <v>0</v>
      </c>
      <c r="I1356">
        <f t="shared" si="108"/>
        <v>0</v>
      </c>
      <c r="J1356">
        <f t="shared" si="109"/>
        <v>0</v>
      </c>
      <c r="K1356">
        <f t="shared" si="110"/>
        <v>0</v>
      </c>
      <c r="L1356">
        <f>IFERROR(IF(#REF!="",0,#REF!),0)</f>
        <v>0</v>
      </c>
      <c r="M1356">
        <f>IFERROR(IF(#REF!="",0,#REF!+1),0)</f>
        <v>0</v>
      </c>
      <c r="N1356">
        <f>IFERROR(IF(#REF!="",0,#REF!),0)</f>
        <v>0</v>
      </c>
      <c r="O1356">
        <f>IFERROR(IF(#REF!="",0,#REF!+1),0)</f>
        <v>0</v>
      </c>
      <c r="P1356">
        <f>IFERROR(IF(#REF!="",0,#REF!),0)</f>
        <v>0</v>
      </c>
      <c r="Q1356">
        <f>IFERROR(IF(#REF!="",0,#REF!+1),0)</f>
        <v>0</v>
      </c>
      <c r="R1356">
        <f>IFERROR(IF(#REF!="",0,#REF!),0)</f>
        <v>0</v>
      </c>
    </row>
    <row r="1357" spans="7:18" x14ac:dyDescent="0.3">
      <c r="G1357">
        <f t="shared" si="106"/>
        <v>0</v>
      </c>
      <c r="H1357">
        <f t="shared" si="107"/>
        <v>0</v>
      </c>
      <c r="I1357">
        <f t="shared" si="108"/>
        <v>0</v>
      </c>
      <c r="J1357">
        <f t="shared" si="109"/>
        <v>0</v>
      </c>
      <c r="K1357">
        <f t="shared" si="110"/>
        <v>0</v>
      </c>
      <c r="L1357">
        <f>IFERROR(IF(#REF!="",0,#REF!),0)</f>
        <v>0</v>
      </c>
      <c r="M1357">
        <f>IFERROR(IF(#REF!="",0,#REF!+1),0)</f>
        <v>0</v>
      </c>
      <c r="N1357">
        <f>IFERROR(IF(#REF!="",0,#REF!),0)</f>
        <v>0</v>
      </c>
      <c r="O1357">
        <f>IFERROR(IF(#REF!="",0,#REF!+1),0)</f>
        <v>0</v>
      </c>
      <c r="P1357">
        <f>IFERROR(IF(#REF!="",0,#REF!),0)</f>
        <v>0</v>
      </c>
      <c r="Q1357">
        <f>IFERROR(IF(#REF!="",0,#REF!+1),0)</f>
        <v>0</v>
      </c>
      <c r="R1357">
        <f>IFERROR(IF(#REF!="",0,#REF!),0)</f>
        <v>0</v>
      </c>
    </row>
    <row r="1358" spans="7:18" x14ac:dyDescent="0.3">
      <c r="G1358">
        <f t="shared" si="106"/>
        <v>0</v>
      </c>
      <c r="H1358">
        <f t="shared" si="107"/>
        <v>0</v>
      </c>
      <c r="I1358">
        <f t="shared" si="108"/>
        <v>0</v>
      </c>
      <c r="J1358">
        <f t="shared" si="109"/>
        <v>0</v>
      </c>
      <c r="K1358">
        <f t="shared" si="110"/>
        <v>0</v>
      </c>
      <c r="L1358">
        <f>IFERROR(IF(#REF!="",0,#REF!),0)</f>
        <v>0</v>
      </c>
      <c r="M1358">
        <f>IFERROR(IF(#REF!="",0,#REF!+1),0)</f>
        <v>0</v>
      </c>
      <c r="N1358">
        <f>IFERROR(IF(#REF!="",0,#REF!),0)</f>
        <v>0</v>
      </c>
      <c r="O1358">
        <f>IFERROR(IF(#REF!="",0,#REF!+1),0)</f>
        <v>0</v>
      </c>
      <c r="P1358">
        <f>IFERROR(IF(#REF!="",0,#REF!),0)</f>
        <v>0</v>
      </c>
      <c r="Q1358">
        <f>IFERROR(IF(#REF!="",0,#REF!+1),0)</f>
        <v>0</v>
      </c>
      <c r="R1358">
        <f>IFERROR(IF(#REF!="",0,#REF!),0)</f>
        <v>0</v>
      </c>
    </row>
    <row r="1359" spans="7:18" x14ac:dyDescent="0.3">
      <c r="G1359">
        <f t="shared" si="106"/>
        <v>0</v>
      </c>
      <c r="H1359">
        <f t="shared" si="107"/>
        <v>0</v>
      </c>
      <c r="I1359">
        <f t="shared" si="108"/>
        <v>0</v>
      </c>
      <c r="J1359">
        <f t="shared" si="109"/>
        <v>0</v>
      </c>
      <c r="K1359">
        <f t="shared" si="110"/>
        <v>0</v>
      </c>
      <c r="L1359">
        <f>IFERROR(IF(#REF!="",0,#REF!),0)</f>
        <v>0</v>
      </c>
      <c r="M1359">
        <f>IFERROR(IF(#REF!="",0,#REF!+1),0)</f>
        <v>0</v>
      </c>
      <c r="N1359">
        <f>IFERROR(IF(#REF!="",0,#REF!),0)</f>
        <v>0</v>
      </c>
      <c r="O1359">
        <f>IFERROR(IF(#REF!="",0,#REF!+1),0)</f>
        <v>0</v>
      </c>
      <c r="P1359">
        <f>IFERROR(IF(#REF!="",0,#REF!),0)</f>
        <v>0</v>
      </c>
      <c r="Q1359">
        <f>IFERROR(IF(#REF!="",0,#REF!+1),0)</f>
        <v>0</v>
      </c>
      <c r="R1359">
        <f>IFERROR(IF(#REF!="",0,#REF!),0)</f>
        <v>0</v>
      </c>
    </row>
    <row r="1360" spans="7:18" x14ac:dyDescent="0.3">
      <c r="G1360">
        <f t="shared" si="106"/>
        <v>0</v>
      </c>
      <c r="H1360">
        <f t="shared" si="107"/>
        <v>0</v>
      </c>
      <c r="I1360">
        <f t="shared" si="108"/>
        <v>0</v>
      </c>
      <c r="J1360">
        <f t="shared" si="109"/>
        <v>0</v>
      </c>
      <c r="K1360">
        <f t="shared" si="110"/>
        <v>0</v>
      </c>
      <c r="L1360">
        <f>IFERROR(IF(#REF!="",0,#REF!),0)</f>
        <v>0</v>
      </c>
      <c r="M1360">
        <f>IFERROR(IF(#REF!="",0,#REF!+1),0)</f>
        <v>0</v>
      </c>
      <c r="N1360">
        <f>IFERROR(IF(#REF!="",0,#REF!),0)</f>
        <v>0</v>
      </c>
      <c r="O1360">
        <f>IFERROR(IF(#REF!="",0,#REF!+1),0)</f>
        <v>0</v>
      </c>
      <c r="P1360">
        <f>IFERROR(IF(#REF!="",0,#REF!),0)</f>
        <v>0</v>
      </c>
      <c r="Q1360">
        <f>IFERROR(IF(#REF!="",0,#REF!+1),0)</f>
        <v>0</v>
      </c>
      <c r="R1360">
        <f>IFERROR(IF(#REF!="",0,#REF!),0)</f>
        <v>0</v>
      </c>
    </row>
    <row r="1361" spans="7:18" x14ac:dyDescent="0.3">
      <c r="G1361">
        <f t="shared" si="106"/>
        <v>0</v>
      </c>
      <c r="H1361">
        <f t="shared" si="107"/>
        <v>0</v>
      </c>
      <c r="I1361">
        <f t="shared" si="108"/>
        <v>0</v>
      </c>
      <c r="J1361">
        <f t="shared" si="109"/>
        <v>0</v>
      </c>
      <c r="K1361">
        <f t="shared" si="110"/>
        <v>0</v>
      </c>
      <c r="L1361">
        <f>IFERROR(IF(#REF!="",0,#REF!),0)</f>
        <v>0</v>
      </c>
      <c r="M1361">
        <f>IFERROR(IF(#REF!="",0,#REF!+1),0)</f>
        <v>0</v>
      </c>
      <c r="N1361">
        <f>IFERROR(IF(#REF!="",0,#REF!),0)</f>
        <v>0</v>
      </c>
      <c r="O1361">
        <f>IFERROR(IF(#REF!="",0,#REF!+1),0)</f>
        <v>0</v>
      </c>
      <c r="P1361">
        <f>IFERROR(IF(#REF!="",0,#REF!),0)</f>
        <v>0</v>
      </c>
      <c r="Q1361">
        <f>IFERROR(IF(#REF!="",0,#REF!+1),0)</f>
        <v>0</v>
      </c>
      <c r="R1361">
        <f>IFERROR(IF(#REF!="",0,#REF!),0)</f>
        <v>0</v>
      </c>
    </row>
    <row r="1362" spans="7:18" x14ac:dyDescent="0.3">
      <c r="G1362">
        <f t="shared" si="106"/>
        <v>0</v>
      </c>
      <c r="H1362">
        <f t="shared" si="107"/>
        <v>0</v>
      </c>
      <c r="I1362">
        <f t="shared" si="108"/>
        <v>0</v>
      </c>
      <c r="J1362">
        <f t="shared" si="109"/>
        <v>0</v>
      </c>
      <c r="K1362">
        <f t="shared" si="110"/>
        <v>0</v>
      </c>
      <c r="L1362">
        <f>IFERROR(IF(#REF!="",0,#REF!),0)</f>
        <v>0</v>
      </c>
      <c r="M1362">
        <f>IFERROR(IF(#REF!="",0,#REF!+1),0)</f>
        <v>0</v>
      </c>
      <c r="N1362">
        <f>IFERROR(IF(#REF!="",0,#REF!),0)</f>
        <v>0</v>
      </c>
      <c r="O1362">
        <f>IFERROR(IF(#REF!="",0,#REF!+1),0)</f>
        <v>0</v>
      </c>
      <c r="P1362">
        <f>IFERROR(IF(#REF!="",0,#REF!),0)</f>
        <v>0</v>
      </c>
      <c r="Q1362">
        <f>IFERROR(IF(#REF!="",0,#REF!+1),0)</f>
        <v>0</v>
      </c>
      <c r="R1362">
        <f>IFERROR(IF(#REF!="",0,#REF!),0)</f>
        <v>0</v>
      </c>
    </row>
    <row r="1363" spans="7:18" x14ac:dyDescent="0.3">
      <c r="G1363">
        <f t="shared" si="106"/>
        <v>0</v>
      </c>
      <c r="H1363">
        <f t="shared" si="107"/>
        <v>0</v>
      </c>
      <c r="I1363">
        <f t="shared" si="108"/>
        <v>0</v>
      </c>
      <c r="J1363">
        <f t="shared" si="109"/>
        <v>0</v>
      </c>
      <c r="K1363">
        <f t="shared" si="110"/>
        <v>0</v>
      </c>
      <c r="L1363">
        <f>IFERROR(IF(#REF!="",0,#REF!),0)</f>
        <v>0</v>
      </c>
      <c r="M1363">
        <f>IFERROR(IF(#REF!="",0,#REF!+1),0)</f>
        <v>0</v>
      </c>
      <c r="N1363">
        <f>IFERROR(IF(#REF!="",0,#REF!),0)</f>
        <v>0</v>
      </c>
      <c r="O1363">
        <f>IFERROR(IF(#REF!="",0,#REF!+1),0)</f>
        <v>0</v>
      </c>
      <c r="P1363">
        <f>IFERROR(IF(#REF!="",0,#REF!),0)</f>
        <v>0</v>
      </c>
      <c r="Q1363">
        <f>IFERROR(IF(#REF!="",0,#REF!+1),0)</f>
        <v>0</v>
      </c>
      <c r="R1363">
        <f>IFERROR(IF(#REF!="",0,#REF!),0)</f>
        <v>0</v>
      </c>
    </row>
    <row r="1364" spans="7:18" x14ac:dyDescent="0.3">
      <c r="G1364">
        <f t="shared" si="106"/>
        <v>0</v>
      </c>
      <c r="H1364">
        <f t="shared" si="107"/>
        <v>0</v>
      </c>
      <c r="I1364">
        <f t="shared" si="108"/>
        <v>0</v>
      </c>
      <c r="J1364">
        <f t="shared" si="109"/>
        <v>0</v>
      </c>
      <c r="K1364">
        <f t="shared" si="110"/>
        <v>0</v>
      </c>
      <c r="L1364">
        <f>IFERROR(IF(#REF!="",0,#REF!),0)</f>
        <v>0</v>
      </c>
      <c r="M1364">
        <f>IFERROR(IF(#REF!="",0,#REF!+1),0)</f>
        <v>0</v>
      </c>
      <c r="N1364">
        <f>IFERROR(IF(#REF!="",0,#REF!),0)</f>
        <v>0</v>
      </c>
      <c r="O1364">
        <f>IFERROR(IF(#REF!="",0,#REF!+1),0)</f>
        <v>0</v>
      </c>
      <c r="P1364">
        <f>IFERROR(IF(#REF!="",0,#REF!),0)</f>
        <v>0</v>
      </c>
      <c r="Q1364">
        <f>IFERROR(IF(#REF!="",0,#REF!+1),0)</f>
        <v>0</v>
      </c>
      <c r="R1364">
        <f>IFERROR(IF(#REF!="",0,#REF!),0)</f>
        <v>0</v>
      </c>
    </row>
    <row r="1365" spans="7:18" x14ac:dyDescent="0.3">
      <c r="G1365">
        <f t="shared" si="106"/>
        <v>0</v>
      </c>
      <c r="H1365">
        <f t="shared" si="107"/>
        <v>0</v>
      </c>
      <c r="I1365">
        <f t="shared" si="108"/>
        <v>0</v>
      </c>
      <c r="J1365">
        <f t="shared" si="109"/>
        <v>0</v>
      </c>
      <c r="K1365">
        <f t="shared" si="110"/>
        <v>0</v>
      </c>
      <c r="L1365">
        <f>IFERROR(IF(#REF!="",0,#REF!),0)</f>
        <v>0</v>
      </c>
      <c r="M1365">
        <f>IFERROR(IF(#REF!="",0,#REF!+1),0)</f>
        <v>0</v>
      </c>
      <c r="N1365">
        <f>IFERROR(IF(#REF!="",0,#REF!),0)</f>
        <v>0</v>
      </c>
      <c r="O1365">
        <f>IFERROR(IF(#REF!="",0,#REF!+1),0)</f>
        <v>0</v>
      </c>
      <c r="P1365">
        <f>IFERROR(IF(#REF!="",0,#REF!),0)</f>
        <v>0</v>
      </c>
      <c r="Q1365">
        <f>IFERROR(IF(#REF!="",0,#REF!+1),0)</f>
        <v>0</v>
      </c>
      <c r="R1365">
        <f>IFERROR(IF(#REF!="",0,#REF!),0)</f>
        <v>0</v>
      </c>
    </row>
    <row r="1366" spans="7:18" x14ac:dyDescent="0.3">
      <c r="G1366">
        <f t="shared" si="106"/>
        <v>0</v>
      </c>
      <c r="H1366">
        <f t="shared" si="107"/>
        <v>0</v>
      </c>
      <c r="I1366">
        <f t="shared" si="108"/>
        <v>0</v>
      </c>
      <c r="J1366">
        <f t="shared" si="109"/>
        <v>0</v>
      </c>
      <c r="K1366">
        <f t="shared" si="110"/>
        <v>0</v>
      </c>
      <c r="L1366">
        <f>IFERROR(IF(#REF!="",0,#REF!),0)</f>
        <v>0</v>
      </c>
      <c r="M1366">
        <f>IFERROR(IF(#REF!="",0,#REF!+1),0)</f>
        <v>0</v>
      </c>
      <c r="N1366">
        <f>IFERROR(IF(#REF!="",0,#REF!),0)</f>
        <v>0</v>
      </c>
      <c r="O1366">
        <f>IFERROR(IF(#REF!="",0,#REF!+1),0)</f>
        <v>0</v>
      </c>
      <c r="P1366">
        <f>IFERROR(IF(#REF!="",0,#REF!),0)</f>
        <v>0</v>
      </c>
      <c r="Q1366">
        <f>IFERROR(IF(#REF!="",0,#REF!+1),0)</f>
        <v>0</v>
      </c>
      <c r="R1366">
        <f>IFERROR(IF(#REF!="",0,#REF!),0)</f>
        <v>0</v>
      </c>
    </row>
    <row r="1367" spans="7:18" x14ac:dyDescent="0.3">
      <c r="G1367">
        <f t="shared" si="106"/>
        <v>0</v>
      </c>
      <c r="H1367">
        <f t="shared" si="107"/>
        <v>0</v>
      </c>
      <c r="I1367">
        <f t="shared" si="108"/>
        <v>0</v>
      </c>
      <c r="J1367">
        <f t="shared" si="109"/>
        <v>0</v>
      </c>
      <c r="K1367">
        <f t="shared" si="110"/>
        <v>0</v>
      </c>
      <c r="L1367">
        <f>IFERROR(IF(#REF!="",0,#REF!),0)</f>
        <v>0</v>
      </c>
      <c r="M1367">
        <f>IFERROR(IF(#REF!="",0,#REF!+1),0)</f>
        <v>0</v>
      </c>
      <c r="N1367">
        <f>IFERROR(IF(#REF!="",0,#REF!),0)</f>
        <v>0</v>
      </c>
      <c r="O1367">
        <f>IFERROR(IF(#REF!="",0,#REF!+1),0)</f>
        <v>0</v>
      </c>
      <c r="P1367">
        <f>IFERROR(IF(#REF!="",0,#REF!),0)</f>
        <v>0</v>
      </c>
      <c r="Q1367">
        <f>IFERROR(IF(#REF!="",0,#REF!+1),0)</f>
        <v>0</v>
      </c>
      <c r="R1367">
        <f>IFERROR(IF(#REF!="",0,#REF!),0)</f>
        <v>0</v>
      </c>
    </row>
    <row r="1368" spans="7:18" x14ac:dyDescent="0.3">
      <c r="G1368">
        <f t="shared" si="106"/>
        <v>0</v>
      </c>
      <c r="H1368">
        <f t="shared" si="107"/>
        <v>0</v>
      </c>
      <c r="I1368">
        <f t="shared" si="108"/>
        <v>0</v>
      </c>
      <c r="J1368">
        <f t="shared" si="109"/>
        <v>0</v>
      </c>
      <c r="K1368">
        <f t="shared" si="110"/>
        <v>0</v>
      </c>
      <c r="L1368">
        <f>IFERROR(IF(#REF!="",0,#REF!),0)</f>
        <v>0</v>
      </c>
      <c r="M1368">
        <f>IFERROR(IF(#REF!="",0,#REF!+1),0)</f>
        <v>0</v>
      </c>
      <c r="N1368">
        <f>IFERROR(IF(#REF!="",0,#REF!),0)</f>
        <v>0</v>
      </c>
      <c r="O1368">
        <f>IFERROR(IF(#REF!="",0,#REF!+1),0)</f>
        <v>0</v>
      </c>
      <c r="P1368">
        <f>IFERROR(IF(#REF!="",0,#REF!),0)</f>
        <v>0</v>
      </c>
      <c r="Q1368">
        <f>IFERROR(IF(#REF!="",0,#REF!+1),0)</f>
        <v>0</v>
      </c>
      <c r="R1368">
        <f>IFERROR(IF(#REF!="",0,#REF!),0)</f>
        <v>0</v>
      </c>
    </row>
    <row r="1369" spans="7:18" x14ac:dyDescent="0.3">
      <c r="G1369">
        <f t="shared" si="106"/>
        <v>0</v>
      </c>
      <c r="H1369">
        <f t="shared" si="107"/>
        <v>0</v>
      </c>
      <c r="I1369">
        <f t="shared" si="108"/>
        <v>0</v>
      </c>
      <c r="J1369">
        <f t="shared" si="109"/>
        <v>0</v>
      </c>
      <c r="K1369">
        <f t="shared" si="110"/>
        <v>0</v>
      </c>
      <c r="L1369">
        <f>IFERROR(IF(#REF!="",0,#REF!),0)</f>
        <v>0</v>
      </c>
      <c r="M1369">
        <f>IFERROR(IF(#REF!="",0,#REF!+1),0)</f>
        <v>0</v>
      </c>
      <c r="N1369">
        <f>IFERROR(IF(#REF!="",0,#REF!),0)</f>
        <v>0</v>
      </c>
      <c r="O1369">
        <f>IFERROR(IF(#REF!="",0,#REF!+1),0)</f>
        <v>0</v>
      </c>
      <c r="P1369">
        <f>IFERROR(IF(#REF!="",0,#REF!),0)</f>
        <v>0</v>
      </c>
      <c r="Q1369">
        <f>IFERROR(IF(#REF!="",0,#REF!+1),0)</f>
        <v>0</v>
      </c>
      <c r="R1369">
        <f>IFERROR(IF(#REF!="",0,#REF!),0)</f>
        <v>0</v>
      </c>
    </row>
    <row r="1370" spans="7:18" x14ac:dyDescent="0.3">
      <c r="G1370">
        <f t="shared" si="106"/>
        <v>0</v>
      </c>
      <c r="H1370">
        <f t="shared" si="107"/>
        <v>0</v>
      </c>
      <c r="I1370">
        <f t="shared" si="108"/>
        <v>0</v>
      </c>
      <c r="J1370">
        <f t="shared" si="109"/>
        <v>0</v>
      </c>
      <c r="K1370">
        <f t="shared" si="110"/>
        <v>0</v>
      </c>
      <c r="L1370">
        <f>IFERROR(IF(#REF!="",0,#REF!),0)</f>
        <v>0</v>
      </c>
      <c r="M1370">
        <f>IFERROR(IF(#REF!="",0,#REF!+1),0)</f>
        <v>0</v>
      </c>
      <c r="N1370">
        <f>IFERROR(IF(#REF!="",0,#REF!),0)</f>
        <v>0</v>
      </c>
      <c r="O1370">
        <f>IFERROR(IF(#REF!="",0,#REF!+1),0)</f>
        <v>0</v>
      </c>
      <c r="P1370">
        <f>IFERROR(IF(#REF!="",0,#REF!),0)</f>
        <v>0</v>
      </c>
      <c r="Q1370">
        <f>IFERROR(IF(#REF!="",0,#REF!+1),0)</f>
        <v>0</v>
      </c>
      <c r="R1370">
        <f>IFERROR(IF(#REF!="",0,#REF!),0)</f>
        <v>0</v>
      </c>
    </row>
    <row r="1371" spans="7:18" x14ac:dyDescent="0.3">
      <c r="G1371">
        <f t="shared" si="106"/>
        <v>0</v>
      </c>
      <c r="H1371">
        <f t="shared" si="107"/>
        <v>0</v>
      </c>
      <c r="I1371">
        <f t="shared" si="108"/>
        <v>0</v>
      </c>
      <c r="J1371">
        <f t="shared" si="109"/>
        <v>0</v>
      </c>
      <c r="K1371">
        <f t="shared" si="110"/>
        <v>0</v>
      </c>
      <c r="L1371">
        <f>IFERROR(IF(#REF!="",0,#REF!),0)</f>
        <v>0</v>
      </c>
      <c r="M1371">
        <f>IFERROR(IF(#REF!="",0,#REF!+1),0)</f>
        <v>0</v>
      </c>
      <c r="N1371">
        <f>IFERROR(IF(#REF!="",0,#REF!),0)</f>
        <v>0</v>
      </c>
      <c r="O1371">
        <f>IFERROR(IF(#REF!="",0,#REF!+1),0)</f>
        <v>0</v>
      </c>
      <c r="P1371">
        <f>IFERROR(IF(#REF!="",0,#REF!),0)</f>
        <v>0</v>
      </c>
      <c r="Q1371">
        <f>IFERROR(IF(#REF!="",0,#REF!+1),0)</f>
        <v>0</v>
      </c>
      <c r="R1371">
        <f>IFERROR(IF(#REF!="",0,#REF!),0)</f>
        <v>0</v>
      </c>
    </row>
    <row r="1372" spans="7:18" x14ac:dyDescent="0.3">
      <c r="G1372">
        <f t="shared" si="106"/>
        <v>0</v>
      </c>
      <c r="H1372">
        <f t="shared" si="107"/>
        <v>0</v>
      </c>
      <c r="I1372">
        <f t="shared" si="108"/>
        <v>0</v>
      </c>
      <c r="J1372">
        <f t="shared" si="109"/>
        <v>0</v>
      </c>
      <c r="K1372">
        <f t="shared" si="110"/>
        <v>0</v>
      </c>
      <c r="L1372">
        <f>IFERROR(IF(#REF!="",0,#REF!),0)</f>
        <v>0</v>
      </c>
      <c r="M1372">
        <f>IFERROR(IF(#REF!="",0,#REF!+1),0)</f>
        <v>0</v>
      </c>
      <c r="N1372">
        <f>IFERROR(IF(#REF!="",0,#REF!),0)</f>
        <v>0</v>
      </c>
      <c r="O1372">
        <f>IFERROR(IF(#REF!="",0,#REF!+1),0)</f>
        <v>0</v>
      </c>
      <c r="P1372">
        <f>IFERROR(IF(#REF!="",0,#REF!),0)</f>
        <v>0</v>
      </c>
      <c r="Q1372">
        <f>IFERROR(IF(#REF!="",0,#REF!+1),0)</f>
        <v>0</v>
      </c>
      <c r="R1372">
        <f>IFERROR(IF(#REF!="",0,#REF!),0)</f>
        <v>0</v>
      </c>
    </row>
    <row r="1373" spans="7:18" x14ac:dyDescent="0.3">
      <c r="G1373">
        <f t="shared" si="106"/>
        <v>0</v>
      </c>
      <c r="H1373">
        <f t="shared" si="107"/>
        <v>0</v>
      </c>
      <c r="I1373">
        <f t="shared" si="108"/>
        <v>0</v>
      </c>
      <c r="J1373">
        <f t="shared" si="109"/>
        <v>0</v>
      </c>
      <c r="K1373">
        <f t="shared" si="110"/>
        <v>0</v>
      </c>
      <c r="L1373">
        <f>IFERROR(IF(#REF!="",0,#REF!),0)</f>
        <v>0</v>
      </c>
      <c r="M1373">
        <f>IFERROR(IF(#REF!="",0,#REF!+1),0)</f>
        <v>0</v>
      </c>
      <c r="N1373">
        <f>IFERROR(IF(#REF!="",0,#REF!),0)</f>
        <v>0</v>
      </c>
      <c r="O1373">
        <f>IFERROR(IF(#REF!="",0,#REF!+1),0)</f>
        <v>0</v>
      </c>
      <c r="P1373">
        <f>IFERROR(IF(#REF!="",0,#REF!),0)</f>
        <v>0</v>
      </c>
      <c r="Q1373">
        <f>IFERROR(IF(#REF!="",0,#REF!+1),0)</f>
        <v>0</v>
      </c>
      <c r="R1373">
        <f>IFERROR(IF(#REF!="",0,#REF!),0)</f>
        <v>0</v>
      </c>
    </row>
    <row r="1374" spans="7:18" x14ac:dyDescent="0.3">
      <c r="G1374">
        <f t="shared" si="106"/>
        <v>0</v>
      </c>
      <c r="H1374">
        <f t="shared" si="107"/>
        <v>0</v>
      </c>
      <c r="I1374">
        <f t="shared" si="108"/>
        <v>0</v>
      </c>
      <c r="J1374">
        <f t="shared" si="109"/>
        <v>0</v>
      </c>
      <c r="K1374">
        <f t="shared" si="110"/>
        <v>0</v>
      </c>
      <c r="L1374">
        <f>IFERROR(IF(#REF!="",0,#REF!),0)</f>
        <v>0</v>
      </c>
      <c r="M1374">
        <f>IFERROR(IF(#REF!="",0,#REF!+1),0)</f>
        <v>0</v>
      </c>
      <c r="N1374">
        <f>IFERROR(IF(#REF!="",0,#REF!),0)</f>
        <v>0</v>
      </c>
      <c r="O1374">
        <f>IFERROR(IF(#REF!="",0,#REF!+1),0)</f>
        <v>0</v>
      </c>
      <c r="P1374">
        <f>IFERROR(IF(#REF!="",0,#REF!),0)</f>
        <v>0</v>
      </c>
      <c r="Q1374">
        <f>IFERROR(IF(#REF!="",0,#REF!+1),0)</f>
        <v>0</v>
      </c>
      <c r="R1374">
        <f>IFERROR(IF(#REF!="",0,#REF!),0)</f>
        <v>0</v>
      </c>
    </row>
    <row r="1375" spans="7:18" x14ac:dyDescent="0.3">
      <c r="G1375">
        <f t="shared" si="106"/>
        <v>0</v>
      </c>
      <c r="H1375">
        <f t="shared" si="107"/>
        <v>0</v>
      </c>
      <c r="I1375">
        <f t="shared" si="108"/>
        <v>0</v>
      </c>
      <c r="J1375">
        <f t="shared" si="109"/>
        <v>0</v>
      </c>
      <c r="K1375">
        <f t="shared" si="110"/>
        <v>0</v>
      </c>
      <c r="L1375">
        <f>IFERROR(IF(#REF!="",0,#REF!),0)</f>
        <v>0</v>
      </c>
      <c r="M1375">
        <f>IFERROR(IF(#REF!="",0,#REF!+1),0)</f>
        <v>0</v>
      </c>
      <c r="N1375">
        <f>IFERROR(IF(#REF!="",0,#REF!),0)</f>
        <v>0</v>
      </c>
      <c r="O1375">
        <f>IFERROR(IF(#REF!="",0,#REF!+1),0)</f>
        <v>0</v>
      </c>
      <c r="P1375">
        <f>IFERROR(IF(#REF!="",0,#REF!),0)</f>
        <v>0</v>
      </c>
      <c r="Q1375">
        <f>IFERROR(IF(#REF!="",0,#REF!+1),0)</f>
        <v>0</v>
      </c>
      <c r="R1375">
        <f>IFERROR(IF(#REF!="",0,#REF!),0)</f>
        <v>0</v>
      </c>
    </row>
    <row r="1376" spans="7:18" x14ac:dyDescent="0.3">
      <c r="G1376">
        <f t="shared" si="106"/>
        <v>0</v>
      </c>
      <c r="H1376">
        <f t="shared" si="107"/>
        <v>0</v>
      </c>
      <c r="I1376">
        <f t="shared" si="108"/>
        <v>0</v>
      </c>
      <c r="J1376">
        <f t="shared" si="109"/>
        <v>0</v>
      </c>
      <c r="K1376">
        <f t="shared" si="110"/>
        <v>0</v>
      </c>
      <c r="L1376">
        <f>IFERROR(IF(#REF!="",0,#REF!),0)</f>
        <v>0</v>
      </c>
      <c r="M1376">
        <f>IFERROR(IF(#REF!="",0,#REF!+1),0)</f>
        <v>0</v>
      </c>
      <c r="N1376">
        <f>IFERROR(IF(#REF!="",0,#REF!),0)</f>
        <v>0</v>
      </c>
      <c r="O1376">
        <f>IFERROR(IF(#REF!="",0,#REF!+1),0)</f>
        <v>0</v>
      </c>
      <c r="P1376">
        <f>IFERROR(IF(#REF!="",0,#REF!),0)</f>
        <v>0</v>
      </c>
      <c r="Q1376">
        <f>IFERROR(IF(#REF!="",0,#REF!+1),0)</f>
        <v>0</v>
      </c>
      <c r="R1376">
        <f>IFERROR(IF(#REF!="",0,#REF!),0)</f>
        <v>0</v>
      </c>
    </row>
    <row r="1377" spans="7:18" x14ac:dyDescent="0.3">
      <c r="G1377">
        <f t="shared" si="106"/>
        <v>0</v>
      </c>
      <c r="H1377">
        <f t="shared" si="107"/>
        <v>0</v>
      </c>
      <c r="I1377">
        <f t="shared" si="108"/>
        <v>0</v>
      </c>
      <c r="J1377">
        <f t="shared" si="109"/>
        <v>0</v>
      </c>
      <c r="K1377">
        <f t="shared" si="110"/>
        <v>0</v>
      </c>
      <c r="L1377">
        <f>IFERROR(IF(#REF!="",0,#REF!),0)</f>
        <v>0</v>
      </c>
      <c r="M1377">
        <f>IFERROR(IF(#REF!="",0,#REF!+1),0)</f>
        <v>0</v>
      </c>
      <c r="N1377">
        <f>IFERROR(IF(#REF!="",0,#REF!),0)</f>
        <v>0</v>
      </c>
      <c r="O1377">
        <f>IFERROR(IF(#REF!="",0,#REF!+1),0)</f>
        <v>0</v>
      </c>
      <c r="P1377">
        <f>IFERROR(IF(#REF!="",0,#REF!),0)</f>
        <v>0</v>
      </c>
      <c r="Q1377">
        <f>IFERROR(IF(#REF!="",0,#REF!+1),0)</f>
        <v>0</v>
      </c>
      <c r="R1377">
        <f>IFERROR(IF(#REF!="",0,#REF!),0)</f>
        <v>0</v>
      </c>
    </row>
    <row r="1378" spans="7:18" x14ac:dyDescent="0.3">
      <c r="G1378">
        <f t="shared" si="106"/>
        <v>0</v>
      </c>
      <c r="H1378">
        <f t="shared" si="107"/>
        <v>0</v>
      </c>
      <c r="I1378">
        <f t="shared" si="108"/>
        <v>0</v>
      </c>
      <c r="J1378">
        <f t="shared" si="109"/>
        <v>0</v>
      </c>
      <c r="K1378">
        <f t="shared" si="110"/>
        <v>0</v>
      </c>
      <c r="L1378">
        <f>IFERROR(IF(#REF!="",0,#REF!),0)</f>
        <v>0</v>
      </c>
      <c r="M1378">
        <f>IFERROR(IF(#REF!="",0,#REF!+1),0)</f>
        <v>0</v>
      </c>
      <c r="N1378">
        <f>IFERROR(IF(#REF!="",0,#REF!),0)</f>
        <v>0</v>
      </c>
      <c r="O1378">
        <f>IFERROR(IF(#REF!="",0,#REF!+1),0)</f>
        <v>0</v>
      </c>
      <c r="P1378">
        <f>IFERROR(IF(#REF!="",0,#REF!),0)</f>
        <v>0</v>
      </c>
      <c r="Q1378">
        <f>IFERROR(IF(#REF!="",0,#REF!+1),0)</f>
        <v>0</v>
      </c>
      <c r="R1378">
        <f>IFERROR(IF(#REF!="",0,#REF!),0)</f>
        <v>0</v>
      </c>
    </row>
    <row r="1379" spans="7:18" x14ac:dyDescent="0.3">
      <c r="G1379">
        <f t="shared" si="106"/>
        <v>0</v>
      </c>
      <c r="H1379">
        <f t="shared" si="107"/>
        <v>0</v>
      </c>
      <c r="I1379">
        <f t="shared" si="108"/>
        <v>0</v>
      </c>
      <c r="J1379">
        <f t="shared" si="109"/>
        <v>0</v>
      </c>
      <c r="K1379">
        <f t="shared" si="110"/>
        <v>0</v>
      </c>
      <c r="L1379">
        <f>IFERROR(IF(#REF!="",0,#REF!),0)</f>
        <v>0</v>
      </c>
      <c r="M1379">
        <f>IFERROR(IF(#REF!="",0,#REF!+1),0)</f>
        <v>0</v>
      </c>
      <c r="N1379">
        <f>IFERROR(IF(#REF!="",0,#REF!),0)</f>
        <v>0</v>
      </c>
      <c r="O1379">
        <f>IFERROR(IF(#REF!="",0,#REF!+1),0)</f>
        <v>0</v>
      </c>
      <c r="P1379">
        <f>IFERROR(IF(#REF!="",0,#REF!),0)</f>
        <v>0</v>
      </c>
      <c r="Q1379">
        <f>IFERROR(IF(#REF!="",0,#REF!+1),0)</f>
        <v>0</v>
      </c>
      <c r="R1379">
        <f>IFERROR(IF(#REF!="",0,#REF!),0)</f>
        <v>0</v>
      </c>
    </row>
    <row r="1380" spans="7:18" x14ac:dyDescent="0.3">
      <c r="G1380">
        <f t="shared" si="106"/>
        <v>0</v>
      </c>
      <c r="H1380">
        <f t="shared" si="107"/>
        <v>0</v>
      </c>
      <c r="I1380">
        <f t="shared" si="108"/>
        <v>0</v>
      </c>
      <c r="J1380">
        <f t="shared" si="109"/>
        <v>0</v>
      </c>
      <c r="K1380">
        <f t="shared" si="110"/>
        <v>0</v>
      </c>
      <c r="L1380">
        <f>IFERROR(IF(#REF!="",0,#REF!),0)</f>
        <v>0</v>
      </c>
      <c r="M1380">
        <f>IFERROR(IF(#REF!="",0,#REF!+1),0)</f>
        <v>0</v>
      </c>
      <c r="N1380">
        <f>IFERROR(IF(#REF!="",0,#REF!),0)</f>
        <v>0</v>
      </c>
      <c r="O1380">
        <f>IFERROR(IF(#REF!="",0,#REF!+1),0)</f>
        <v>0</v>
      </c>
      <c r="P1380">
        <f>IFERROR(IF(#REF!="",0,#REF!),0)</f>
        <v>0</v>
      </c>
      <c r="Q1380">
        <f>IFERROR(IF(#REF!="",0,#REF!+1),0)</f>
        <v>0</v>
      </c>
      <c r="R1380">
        <f>IFERROR(IF(#REF!="",0,#REF!),0)</f>
        <v>0</v>
      </c>
    </row>
    <row r="1381" spans="7:18" x14ac:dyDescent="0.3">
      <c r="G1381">
        <f t="shared" si="106"/>
        <v>0</v>
      </c>
      <c r="H1381">
        <f t="shared" si="107"/>
        <v>0</v>
      </c>
      <c r="I1381">
        <f t="shared" si="108"/>
        <v>0</v>
      </c>
      <c r="J1381">
        <f t="shared" si="109"/>
        <v>0</v>
      </c>
      <c r="K1381">
        <f t="shared" si="110"/>
        <v>0</v>
      </c>
      <c r="L1381">
        <f>IFERROR(IF(#REF!="",0,#REF!),0)</f>
        <v>0</v>
      </c>
      <c r="M1381">
        <f>IFERROR(IF(#REF!="",0,#REF!+1),0)</f>
        <v>0</v>
      </c>
      <c r="N1381">
        <f>IFERROR(IF(#REF!="",0,#REF!),0)</f>
        <v>0</v>
      </c>
      <c r="O1381">
        <f>IFERROR(IF(#REF!="",0,#REF!+1),0)</f>
        <v>0</v>
      </c>
      <c r="P1381">
        <f>IFERROR(IF(#REF!="",0,#REF!),0)</f>
        <v>0</v>
      </c>
      <c r="Q1381">
        <f>IFERROR(IF(#REF!="",0,#REF!+1),0)</f>
        <v>0</v>
      </c>
      <c r="R1381">
        <f>IFERROR(IF(#REF!="",0,#REF!),0)</f>
        <v>0</v>
      </c>
    </row>
    <row r="1382" spans="7:18" x14ac:dyDescent="0.3">
      <c r="G1382">
        <f t="shared" si="106"/>
        <v>0</v>
      </c>
      <c r="H1382">
        <f t="shared" si="107"/>
        <v>0</v>
      </c>
      <c r="I1382">
        <f t="shared" si="108"/>
        <v>0</v>
      </c>
      <c r="J1382">
        <f t="shared" si="109"/>
        <v>0</v>
      </c>
      <c r="K1382">
        <f t="shared" si="110"/>
        <v>0</v>
      </c>
      <c r="L1382">
        <f>IFERROR(IF(#REF!="",0,#REF!),0)</f>
        <v>0</v>
      </c>
      <c r="M1382">
        <f>IFERROR(IF(#REF!="",0,#REF!+1),0)</f>
        <v>0</v>
      </c>
      <c r="N1382">
        <f>IFERROR(IF(#REF!="",0,#REF!),0)</f>
        <v>0</v>
      </c>
      <c r="O1382">
        <f>IFERROR(IF(#REF!="",0,#REF!+1),0)</f>
        <v>0</v>
      </c>
      <c r="P1382">
        <f>IFERROR(IF(#REF!="",0,#REF!),0)</f>
        <v>0</v>
      </c>
      <c r="Q1382">
        <f>IFERROR(IF(#REF!="",0,#REF!+1),0)</f>
        <v>0</v>
      </c>
      <c r="R1382">
        <f>IFERROR(IF(#REF!="",0,#REF!),0)</f>
        <v>0</v>
      </c>
    </row>
    <row r="1383" spans="7:18" x14ac:dyDescent="0.3">
      <c r="G1383">
        <f t="shared" si="106"/>
        <v>0</v>
      </c>
      <c r="H1383">
        <f t="shared" si="107"/>
        <v>0</v>
      </c>
      <c r="I1383">
        <f t="shared" si="108"/>
        <v>0</v>
      </c>
      <c r="J1383">
        <f t="shared" si="109"/>
        <v>0</v>
      </c>
      <c r="K1383">
        <f t="shared" si="110"/>
        <v>0</v>
      </c>
      <c r="L1383">
        <f>IFERROR(IF(#REF!="",0,#REF!),0)</f>
        <v>0</v>
      </c>
      <c r="M1383">
        <f>IFERROR(IF(#REF!="",0,#REF!+1),0)</f>
        <v>0</v>
      </c>
      <c r="N1383">
        <f>IFERROR(IF(#REF!="",0,#REF!),0)</f>
        <v>0</v>
      </c>
      <c r="O1383">
        <f>IFERROR(IF(#REF!="",0,#REF!+1),0)</f>
        <v>0</v>
      </c>
      <c r="P1383">
        <f>IFERROR(IF(#REF!="",0,#REF!),0)</f>
        <v>0</v>
      </c>
      <c r="Q1383">
        <f>IFERROR(IF(#REF!="",0,#REF!+1),0)</f>
        <v>0</v>
      </c>
      <c r="R1383">
        <f>IFERROR(IF(#REF!="",0,#REF!),0)</f>
        <v>0</v>
      </c>
    </row>
    <row r="1384" spans="7:18" x14ac:dyDescent="0.3">
      <c r="G1384">
        <f t="shared" si="106"/>
        <v>0</v>
      </c>
      <c r="H1384">
        <f t="shared" si="107"/>
        <v>0</v>
      </c>
      <c r="I1384">
        <f t="shared" si="108"/>
        <v>0</v>
      </c>
      <c r="J1384">
        <f t="shared" si="109"/>
        <v>0</v>
      </c>
      <c r="K1384">
        <f t="shared" si="110"/>
        <v>0</v>
      </c>
      <c r="L1384">
        <f>IFERROR(IF(#REF!="",0,#REF!),0)</f>
        <v>0</v>
      </c>
      <c r="M1384">
        <f>IFERROR(IF(#REF!="",0,#REF!+1),0)</f>
        <v>0</v>
      </c>
      <c r="N1384">
        <f>IFERROR(IF(#REF!="",0,#REF!),0)</f>
        <v>0</v>
      </c>
      <c r="O1384">
        <f>IFERROR(IF(#REF!="",0,#REF!+1),0)</f>
        <v>0</v>
      </c>
      <c r="P1384">
        <f>IFERROR(IF(#REF!="",0,#REF!),0)</f>
        <v>0</v>
      </c>
      <c r="Q1384">
        <f>IFERROR(IF(#REF!="",0,#REF!+1),0)</f>
        <v>0</v>
      </c>
      <c r="R1384">
        <f>IFERROR(IF(#REF!="",0,#REF!),0)</f>
        <v>0</v>
      </c>
    </row>
    <row r="1385" spans="7:18" x14ac:dyDescent="0.3">
      <c r="G1385">
        <f t="shared" si="106"/>
        <v>0</v>
      </c>
      <c r="H1385">
        <f t="shared" si="107"/>
        <v>0</v>
      </c>
      <c r="I1385">
        <f t="shared" si="108"/>
        <v>0</v>
      </c>
      <c r="J1385">
        <f t="shared" si="109"/>
        <v>0</v>
      </c>
      <c r="K1385">
        <f t="shared" si="110"/>
        <v>0</v>
      </c>
      <c r="L1385">
        <f>IFERROR(IF(#REF!="",0,#REF!),0)</f>
        <v>0</v>
      </c>
      <c r="M1385">
        <f>IFERROR(IF(#REF!="",0,#REF!+1),0)</f>
        <v>0</v>
      </c>
      <c r="N1385">
        <f>IFERROR(IF(#REF!="",0,#REF!),0)</f>
        <v>0</v>
      </c>
      <c r="O1385">
        <f>IFERROR(IF(#REF!="",0,#REF!+1),0)</f>
        <v>0</v>
      </c>
      <c r="P1385">
        <f>IFERROR(IF(#REF!="",0,#REF!),0)</f>
        <v>0</v>
      </c>
      <c r="Q1385">
        <f>IFERROR(IF(#REF!="",0,#REF!+1),0)</f>
        <v>0</v>
      </c>
      <c r="R1385">
        <f>IFERROR(IF(#REF!="",0,#REF!),0)</f>
        <v>0</v>
      </c>
    </row>
    <row r="1386" spans="7:18" x14ac:dyDescent="0.3">
      <c r="G1386">
        <f t="shared" si="106"/>
        <v>0</v>
      </c>
      <c r="H1386">
        <f t="shared" si="107"/>
        <v>0</v>
      </c>
      <c r="I1386">
        <f t="shared" si="108"/>
        <v>0</v>
      </c>
      <c r="J1386">
        <f t="shared" si="109"/>
        <v>0</v>
      </c>
      <c r="K1386">
        <f t="shared" si="110"/>
        <v>0</v>
      </c>
      <c r="L1386">
        <f>IFERROR(IF(#REF!="",0,#REF!),0)</f>
        <v>0</v>
      </c>
      <c r="M1386">
        <f>IFERROR(IF(#REF!="",0,#REF!+1),0)</f>
        <v>0</v>
      </c>
      <c r="N1386">
        <f>IFERROR(IF(#REF!="",0,#REF!),0)</f>
        <v>0</v>
      </c>
      <c r="O1386">
        <f>IFERROR(IF(#REF!="",0,#REF!+1),0)</f>
        <v>0</v>
      </c>
      <c r="P1386">
        <f>IFERROR(IF(#REF!="",0,#REF!),0)</f>
        <v>0</v>
      </c>
      <c r="Q1386">
        <f>IFERROR(IF(#REF!="",0,#REF!+1),0)</f>
        <v>0</v>
      </c>
      <c r="R1386">
        <f>IFERROR(IF(#REF!="",0,#REF!),0)</f>
        <v>0</v>
      </c>
    </row>
    <row r="1387" spans="7:18" x14ac:dyDescent="0.3">
      <c r="G1387">
        <f t="shared" si="106"/>
        <v>0</v>
      </c>
      <c r="H1387">
        <f t="shared" si="107"/>
        <v>0</v>
      </c>
      <c r="I1387">
        <f t="shared" si="108"/>
        <v>0</v>
      </c>
      <c r="J1387">
        <f t="shared" si="109"/>
        <v>0</v>
      </c>
      <c r="K1387">
        <f t="shared" si="110"/>
        <v>0</v>
      </c>
      <c r="L1387">
        <f>IFERROR(IF(#REF!="",0,#REF!),0)</f>
        <v>0</v>
      </c>
      <c r="M1387">
        <f>IFERROR(IF(#REF!="",0,#REF!+1),0)</f>
        <v>0</v>
      </c>
      <c r="N1387">
        <f>IFERROR(IF(#REF!="",0,#REF!),0)</f>
        <v>0</v>
      </c>
      <c r="O1387">
        <f>IFERROR(IF(#REF!="",0,#REF!+1),0)</f>
        <v>0</v>
      </c>
      <c r="P1387">
        <f>IFERROR(IF(#REF!="",0,#REF!),0)</f>
        <v>0</v>
      </c>
      <c r="Q1387">
        <f>IFERROR(IF(#REF!="",0,#REF!+1),0)</f>
        <v>0</v>
      </c>
      <c r="R1387">
        <f>IFERROR(IF(#REF!="",0,#REF!),0)</f>
        <v>0</v>
      </c>
    </row>
    <row r="1388" spans="7:18" x14ac:dyDescent="0.3">
      <c r="G1388">
        <f t="shared" si="106"/>
        <v>0</v>
      </c>
      <c r="H1388">
        <f t="shared" si="107"/>
        <v>0</v>
      </c>
      <c r="I1388">
        <f t="shared" si="108"/>
        <v>0</v>
      </c>
      <c r="J1388">
        <f t="shared" si="109"/>
        <v>0</v>
      </c>
      <c r="K1388">
        <f t="shared" si="110"/>
        <v>0</v>
      </c>
      <c r="L1388">
        <f>IFERROR(IF(#REF!="",0,#REF!),0)</f>
        <v>0</v>
      </c>
      <c r="M1388">
        <f>IFERROR(IF(#REF!="",0,#REF!+1),0)</f>
        <v>0</v>
      </c>
      <c r="N1388">
        <f>IFERROR(IF(#REF!="",0,#REF!),0)</f>
        <v>0</v>
      </c>
      <c r="O1388">
        <f>IFERROR(IF(#REF!="",0,#REF!+1),0)</f>
        <v>0</v>
      </c>
      <c r="P1388">
        <f>IFERROR(IF(#REF!="",0,#REF!),0)</f>
        <v>0</v>
      </c>
      <c r="Q1388">
        <f>IFERROR(IF(#REF!="",0,#REF!+1),0)</f>
        <v>0</v>
      </c>
      <c r="R1388">
        <f>IFERROR(IF(#REF!="",0,#REF!),0)</f>
        <v>0</v>
      </c>
    </row>
    <row r="1389" spans="7:18" x14ac:dyDescent="0.3">
      <c r="G1389">
        <f t="shared" si="106"/>
        <v>0</v>
      </c>
      <c r="H1389">
        <f t="shared" si="107"/>
        <v>0</v>
      </c>
      <c r="I1389">
        <f t="shared" si="108"/>
        <v>0</v>
      </c>
      <c r="J1389">
        <f t="shared" si="109"/>
        <v>0</v>
      </c>
      <c r="K1389">
        <f t="shared" si="110"/>
        <v>0</v>
      </c>
      <c r="L1389">
        <f>IFERROR(IF(#REF!="",0,#REF!),0)</f>
        <v>0</v>
      </c>
      <c r="M1389">
        <f>IFERROR(IF(#REF!="",0,#REF!+1),0)</f>
        <v>0</v>
      </c>
      <c r="N1389">
        <f>IFERROR(IF(#REF!="",0,#REF!),0)</f>
        <v>0</v>
      </c>
      <c r="O1389">
        <f>IFERROR(IF(#REF!="",0,#REF!+1),0)</f>
        <v>0</v>
      </c>
      <c r="P1389">
        <f>IFERROR(IF(#REF!="",0,#REF!),0)</f>
        <v>0</v>
      </c>
      <c r="Q1389">
        <f>IFERROR(IF(#REF!="",0,#REF!+1),0)</f>
        <v>0</v>
      </c>
      <c r="R1389">
        <f>IFERROR(IF(#REF!="",0,#REF!),0)</f>
        <v>0</v>
      </c>
    </row>
    <row r="1390" spans="7:18" x14ac:dyDescent="0.3">
      <c r="G1390">
        <f t="shared" si="106"/>
        <v>0</v>
      </c>
      <c r="H1390">
        <f t="shared" si="107"/>
        <v>0</v>
      </c>
      <c r="I1390">
        <f t="shared" si="108"/>
        <v>0</v>
      </c>
      <c r="J1390">
        <f t="shared" si="109"/>
        <v>0</v>
      </c>
      <c r="K1390">
        <f t="shared" si="110"/>
        <v>0</v>
      </c>
      <c r="L1390">
        <f>IFERROR(IF(#REF!="",0,#REF!),0)</f>
        <v>0</v>
      </c>
      <c r="M1390">
        <f>IFERROR(IF(#REF!="",0,#REF!+1),0)</f>
        <v>0</v>
      </c>
      <c r="N1390">
        <f>IFERROR(IF(#REF!="",0,#REF!),0)</f>
        <v>0</v>
      </c>
      <c r="O1390">
        <f>IFERROR(IF(#REF!="",0,#REF!+1),0)</f>
        <v>0</v>
      </c>
      <c r="P1390">
        <f>IFERROR(IF(#REF!="",0,#REF!),0)</f>
        <v>0</v>
      </c>
      <c r="Q1390">
        <f>IFERROR(IF(#REF!="",0,#REF!+1),0)</f>
        <v>0</v>
      </c>
      <c r="R1390">
        <f>IFERROR(IF(#REF!="",0,#REF!),0)</f>
        <v>0</v>
      </c>
    </row>
    <row r="1391" spans="7:18" x14ac:dyDescent="0.3">
      <c r="G1391">
        <f t="shared" si="106"/>
        <v>0</v>
      </c>
      <c r="H1391">
        <f t="shared" si="107"/>
        <v>0</v>
      </c>
      <c r="I1391">
        <f t="shared" si="108"/>
        <v>0</v>
      </c>
      <c r="J1391">
        <f t="shared" si="109"/>
        <v>0</v>
      </c>
      <c r="K1391">
        <f t="shared" si="110"/>
        <v>0</v>
      </c>
      <c r="L1391">
        <f>IFERROR(IF(#REF!="",0,#REF!),0)</f>
        <v>0</v>
      </c>
      <c r="M1391">
        <f>IFERROR(IF(#REF!="",0,#REF!+1),0)</f>
        <v>0</v>
      </c>
      <c r="N1391">
        <f>IFERROR(IF(#REF!="",0,#REF!),0)</f>
        <v>0</v>
      </c>
      <c r="O1391">
        <f>IFERROR(IF(#REF!="",0,#REF!+1),0)</f>
        <v>0</v>
      </c>
      <c r="P1391">
        <f>IFERROR(IF(#REF!="",0,#REF!),0)</f>
        <v>0</v>
      </c>
      <c r="Q1391">
        <f>IFERROR(IF(#REF!="",0,#REF!+1),0)</f>
        <v>0</v>
      </c>
      <c r="R1391">
        <f>IFERROR(IF(#REF!="",0,#REF!),0)</f>
        <v>0</v>
      </c>
    </row>
    <row r="1392" spans="7:18" x14ac:dyDescent="0.3">
      <c r="G1392">
        <f t="shared" si="106"/>
        <v>0</v>
      </c>
      <c r="H1392">
        <f t="shared" si="107"/>
        <v>0</v>
      </c>
      <c r="I1392">
        <f t="shared" si="108"/>
        <v>0</v>
      </c>
      <c r="J1392">
        <f t="shared" si="109"/>
        <v>0</v>
      </c>
      <c r="K1392">
        <f t="shared" si="110"/>
        <v>0</v>
      </c>
      <c r="L1392">
        <f>IFERROR(IF(#REF!="",0,#REF!),0)</f>
        <v>0</v>
      </c>
      <c r="M1392">
        <f>IFERROR(IF(#REF!="",0,#REF!+1),0)</f>
        <v>0</v>
      </c>
      <c r="N1392">
        <f>IFERROR(IF(#REF!="",0,#REF!),0)</f>
        <v>0</v>
      </c>
      <c r="O1392">
        <f>IFERROR(IF(#REF!="",0,#REF!+1),0)</f>
        <v>0</v>
      </c>
      <c r="P1392">
        <f>IFERROR(IF(#REF!="",0,#REF!),0)</f>
        <v>0</v>
      </c>
      <c r="Q1392">
        <f>IFERROR(IF(#REF!="",0,#REF!+1),0)</f>
        <v>0</v>
      </c>
      <c r="R1392">
        <f>IFERROR(IF(#REF!="",0,#REF!),0)</f>
        <v>0</v>
      </c>
    </row>
    <row r="1393" spans="7:18" x14ac:dyDescent="0.3">
      <c r="G1393">
        <f t="shared" si="106"/>
        <v>0</v>
      </c>
      <c r="H1393">
        <f t="shared" si="107"/>
        <v>0</v>
      </c>
      <c r="I1393">
        <f t="shared" si="108"/>
        <v>0</v>
      </c>
      <c r="J1393">
        <f t="shared" si="109"/>
        <v>0</v>
      </c>
      <c r="K1393">
        <f t="shared" si="110"/>
        <v>0</v>
      </c>
      <c r="L1393">
        <f>IFERROR(IF(#REF!="",0,#REF!),0)</f>
        <v>0</v>
      </c>
      <c r="M1393">
        <f>IFERROR(IF(#REF!="",0,#REF!+1),0)</f>
        <v>0</v>
      </c>
      <c r="N1393">
        <f>IFERROR(IF(#REF!="",0,#REF!),0)</f>
        <v>0</v>
      </c>
      <c r="O1393">
        <f>IFERROR(IF(#REF!="",0,#REF!+1),0)</f>
        <v>0</v>
      </c>
      <c r="P1393">
        <f>IFERROR(IF(#REF!="",0,#REF!),0)</f>
        <v>0</v>
      </c>
      <c r="Q1393">
        <f>IFERROR(IF(#REF!="",0,#REF!+1),0)</f>
        <v>0</v>
      </c>
      <c r="R1393">
        <f>IFERROR(IF(#REF!="",0,#REF!),0)</f>
        <v>0</v>
      </c>
    </row>
    <row r="1394" spans="7:18" x14ac:dyDescent="0.3">
      <c r="G1394">
        <f t="shared" si="106"/>
        <v>0</v>
      </c>
      <c r="H1394">
        <f t="shared" si="107"/>
        <v>0</v>
      </c>
      <c r="I1394">
        <f t="shared" si="108"/>
        <v>0</v>
      </c>
      <c r="J1394">
        <f t="shared" si="109"/>
        <v>0</v>
      </c>
      <c r="K1394">
        <f t="shared" si="110"/>
        <v>0</v>
      </c>
      <c r="L1394">
        <f>IFERROR(IF(#REF!="",0,#REF!),0)</f>
        <v>0</v>
      </c>
      <c r="M1394">
        <f>IFERROR(IF(#REF!="",0,#REF!+1),0)</f>
        <v>0</v>
      </c>
      <c r="N1394">
        <f>IFERROR(IF(#REF!="",0,#REF!),0)</f>
        <v>0</v>
      </c>
      <c r="O1394">
        <f>IFERROR(IF(#REF!="",0,#REF!+1),0)</f>
        <v>0</v>
      </c>
      <c r="P1394">
        <f>IFERROR(IF(#REF!="",0,#REF!),0)</f>
        <v>0</v>
      </c>
      <c r="Q1394">
        <f>IFERROR(IF(#REF!="",0,#REF!+1),0)</f>
        <v>0</v>
      </c>
      <c r="R1394">
        <f>IFERROR(IF(#REF!="",0,#REF!),0)</f>
        <v>0</v>
      </c>
    </row>
    <row r="1395" spans="7:18" x14ac:dyDescent="0.3">
      <c r="G1395">
        <f t="shared" si="106"/>
        <v>0</v>
      </c>
      <c r="H1395">
        <f t="shared" si="107"/>
        <v>0</v>
      </c>
      <c r="I1395">
        <f t="shared" si="108"/>
        <v>0</v>
      </c>
      <c r="J1395">
        <f t="shared" si="109"/>
        <v>0</v>
      </c>
      <c r="K1395">
        <f t="shared" si="110"/>
        <v>0</v>
      </c>
      <c r="L1395">
        <f>IFERROR(IF(#REF!="",0,#REF!),0)</f>
        <v>0</v>
      </c>
      <c r="M1395">
        <f>IFERROR(IF(#REF!="",0,#REF!+1),0)</f>
        <v>0</v>
      </c>
      <c r="N1395">
        <f>IFERROR(IF(#REF!="",0,#REF!),0)</f>
        <v>0</v>
      </c>
      <c r="O1395">
        <f>IFERROR(IF(#REF!="",0,#REF!+1),0)</f>
        <v>0</v>
      </c>
      <c r="P1395">
        <f>IFERROR(IF(#REF!="",0,#REF!),0)</f>
        <v>0</v>
      </c>
      <c r="Q1395">
        <f>IFERROR(IF(#REF!="",0,#REF!+1),0)</f>
        <v>0</v>
      </c>
      <c r="R1395">
        <f>IFERROR(IF(#REF!="",0,#REF!),0)</f>
        <v>0</v>
      </c>
    </row>
    <row r="1396" spans="7:18" x14ac:dyDescent="0.3">
      <c r="G1396">
        <f t="shared" si="106"/>
        <v>0</v>
      </c>
      <c r="H1396">
        <f t="shared" si="107"/>
        <v>0</v>
      </c>
      <c r="I1396">
        <f t="shared" si="108"/>
        <v>0</v>
      </c>
      <c r="J1396">
        <f t="shared" si="109"/>
        <v>0</v>
      </c>
      <c r="K1396">
        <f t="shared" si="110"/>
        <v>0</v>
      </c>
      <c r="L1396">
        <f>IFERROR(IF(#REF!="",0,#REF!),0)</f>
        <v>0</v>
      </c>
      <c r="M1396">
        <f>IFERROR(IF(#REF!="",0,#REF!+1),0)</f>
        <v>0</v>
      </c>
      <c r="N1396">
        <f>IFERROR(IF(#REF!="",0,#REF!),0)</f>
        <v>0</v>
      </c>
      <c r="O1396">
        <f>IFERROR(IF(#REF!="",0,#REF!+1),0)</f>
        <v>0</v>
      </c>
      <c r="P1396">
        <f>IFERROR(IF(#REF!="",0,#REF!),0)</f>
        <v>0</v>
      </c>
      <c r="Q1396">
        <f>IFERROR(IF(#REF!="",0,#REF!+1),0)</f>
        <v>0</v>
      </c>
      <c r="R1396">
        <f>IFERROR(IF(#REF!="",0,#REF!),0)</f>
        <v>0</v>
      </c>
    </row>
    <row r="1397" spans="7:18" x14ac:dyDescent="0.3">
      <c r="G1397">
        <f t="shared" si="106"/>
        <v>0</v>
      </c>
      <c r="H1397">
        <f t="shared" si="107"/>
        <v>0</v>
      </c>
      <c r="I1397">
        <f t="shared" si="108"/>
        <v>0</v>
      </c>
      <c r="J1397">
        <f t="shared" si="109"/>
        <v>0</v>
      </c>
      <c r="K1397">
        <f t="shared" si="110"/>
        <v>0</v>
      </c>
      <c r="L1397">
        <f>IFERROR(IF(#REF!="",0,#REF!),0)</f>
        <v>0</v>
      </c>
      <c r="M1397">
        <f>IFERROR(IF(#REF!="",0,#REF!+1),0)</f>
        <v>0</v>
      </c>
      <c r="N1397">
        <f>IFERROR(IF(#REF!="",0,#REF!),0)</f>
        <v>0</v>
      </c>
      <c r="O1397">
        <f>IFERROR(IF(#REF!="",0,#REF!+1),0)</f>
        <v>0</v>
      </c>
      <c r="P1397">
        <f>IFERROR(IF(#REF!="",0,#REF!),0)</f>
        <v>0</v>
      </c>
      <c r="Q1397">
        <f>IFERROR(IF(#REF!="",0,#REF!+1),0)</f>
        <v>0</v>
      </c>
      <c r="R1397">
        <f>IFERROR(IF(#REF!="",0,#REF!),0)</f>
        <v>0</v>
      </c>
    </row>
    <row r="1398" spans="7:18" x14ac:dyDescent="0.3">
      <c r="G1398">
        <f t="shared" si="106"/>
        <v>0</v>
      </c>
      <c r="H1398">
        <f t="shared" si="107"/>
        <v>0</v>
      </c>
      <c r="I1398">
        <f t="shared" si="108"/>
        <v>0</v>
      </c>
      <c r="J1398">
        <f t="shared" si="109"/>
        <v>0</v>
      </c>
      <c r="K1398">
        <f t="shared" si="110"/>
        <v>0</v>
      </c>
      <c r="L1398">
        <f>IFERROR(IF(#REF!="",0,#REF!),0)</f>
        <v>0</v>
      </c>
      <c r="M1398">
        <f>IFERROR(IF(#REF!="",0,#REF!+1),0)</f>
        <v>0</v>
      </c>
      <c r="N1398">
        <f>IFERROR(IF(#REF!="",0,#REF!),0)</f>
        <v>0</v>
      </c>
      <c r="O1398">
        <f>IFERROR(IF(#REF!="",0,#REF!+1),0)</f>
        <v>0</v>
      </c>
      <c r="P1398">
        <f>IFERROR(IF(#REF!="",0,#REF!),0)</f>
        <v>0</v>
      </c>
      <c r="Q1398">
        <f>IFERROR(IF(#REF!="",0,#REF!+1),0)</f>
        <v>0</v>
      </c>
      <c r="R1398">
        <f>IFERROR(IF(#REF!="",0,#REF!),0)</f>
        <v>0</v>
      </c>
    </row>
    <row r="1399" spans="7:18" x14ac:dyDescent="0.3">
      <c r="G1399">
        <f t="shared" si="106"/>
        <v>0</v>
      </c>
      <c r="H1399">
        <f t="shared" si="107"/>
        <v>0</v>
      </c>
      <c r="I1399">
        <f t="shared" si="108"/>
        <v>0</v>
      </c>
      <c r="J1399">
        <f t="shared" si="109"/>
        <v>0</v>
      </c>
      <c r="K1399">
        <f t="shared" si="110"/>
        <v>0</v>
      </c>
      <c r="L1399">
        <f>IFERROR(IF(#REF!="",0,#REF!),0)</f>
        <v>0</v>
      </c>
      <c r="M1399">
        <f>IFERROR(IF(#REF!="",0,#REF!+1),0)</f>
        <v>0</v>
      </c>
      <c r="N1399">
        <f>IFERROR(IF(#REF!="",0,#REF!),0)</f>
        <v>0</v>
      </c>
      <c r="O1399">
        <f>IFERROR(IF(#REF!="",0,#REF!+1),0)</f>
        <v>0</v>
      </c>
      <c r="P1399">
        <f>IFERROR(IF(#REF!="",0,#REF!),0)</f>
        <v>0</v>
      </c>
      <c r="Q1399">
        <f>IFERROR(IF(#REF!="",0,#REF!+1),0)</f>
        <v>0</v>
      </c>
      <c r="R1399">
        <f>IFERROR(IF(#REF!="",0,#REF!),0)</f>
        <v>0</v>
      </c>
    </row>
    <row r="1400" spans="7:18" x14ac:dyDescent="0.3">
      <c r="G1400">
        <f t="shared" si="106"/>
        <v>0</v>
      </c>
      <c r="H1400">
        <f t="shared" si="107"/>
        <v>0</v>
      </c>
      <c r="I1400">
        <f t="shared" si="108"/>
        <v>0</v>
      </c>
      <c r="J1400">
        <f t="shared" si="109"/>
        <v>0</v>
      </c>
      <c r="K1400">
        <f t="shared" si="110"/>
        <v>0</v>
      </c>
      <c r="L1400">
        <f>IFERROR(IF(#REF!="",0,#REF!),0)</f>
        <v>0</v>
      </c>
      <c r="M1400">
        <f>IFERROR(IF(#REF!="",0,#REF!+1),0)</f>
        <v>0</v>
      </c>
      <c r="N1400">
        <f>IFERROR(IF(#REF!="",0,#REF!),0)</f>
        <v>0</v>
      </c>
      <c r="O1400">
        <f>IFERROR(IF(#REF!="",0,#REF!+1),0)</f>
        <v>0</v>
      </c>
      <c r="P1400">
        <f>IFERROR(IF(#REF!="",0,#REF!),0)</f>
        <v>0</v>
      </c>
      <c r="Q1400">
        <f>IFERROR(IF(#REF!="",0,#REF!+1),0)</f>
        <v>0</v>
      </c>
      <c r="R1400">
        <f>IFERROR(IF(#REF!="",0,#REF!),0)</f>
        <v>0</v>
      </c>
    </row>
    <row r="1401" spans="7:18" x14ac:dyDescent="0.3">
      <c r="G1401">
        <f t="shared" si="106"/>
        <v>0</v>
      </c>
      <c r="H1401">
        <f t="shared" si="107"/>
        <v>0</v>
      </c>
      <c r="I1401">
        <f t="shared" si="108"/>
        <v>0</v>
      </c>
      <c r="J1401">
        <f t="shared" si="109"/>
        <v>0</v>
      </c>
      <c r="K1401">
        <f t="shared" si="110"/>
        <v>0</v>
      </c>
      <c r="L1401">
        <f>IFERROR(IF(#REF!="",0,#REF!),0)</f>
        <v>0</v>
      </c>
      <c r="M1401">
        <f>IFERROR(IF(#REF!="",0,#REF!+1),0)</f>
        <v>0</v>
      </c>
      <c r="N1401">
        <f>IFERROR(IF(#REF!="",0,#REF!),0)</f>
        <v>0</v>
      </c>
      <c r="O1401">
        <f>IFERROR(IF(#REF!="",0,#REF!+1),0)</f>
        <v>0</v>
      </c>
      <c r="P1401">
        <f>IFERROR(IF(#REF!="",0,#REF!),0)</f>
        <v>0</v>
      </c>
      <c r="Q1401">
        <f>IFERROR(IF(#REF!="",0,#REF!+1),0)</f>
        <v>0</v>
      </c>
      <c r="R1401">
        <f>IFERROR(IF(#REF!="",0,#REF!),0)</f>
        <v>0</v>
      </c>
    </row>
    <row r="1402" spans="7:18" x14ac:dyDescent="0.3">
      <c r="G1402">
        <f t="shared" si="106"/>
        <v>0</v>
      </c>
      <c r="H1402">
        <f t="shared" si="107"/>
        <v>0</v>
      </c>
      <c r="I1402">
        <f t="shared" si="108"/>
        <v>0</v>
      </c>
      <c r="J1402">
        <f t="shared" si="109"/>
        <v>0</v>
      </c>
      <c r="K1402">
        <f t="shared" si="110"/>
        <v>0</v>
      </c>
      <c r="L1402">
        <f>IFERROR(IF(#REF!="",0,#REF!),0)</f>
        <v>0</v>
      </c>
      <c r="M1402">
        <f>IFERROR(IF(#REF!="",0,#REF!+1),0)</f>
        <v>0</v>
      </c>
      <c r="N1402">
        <f>IFERROR(IF(#REF!="",0,#REF!),0)</f>
        <v>0</v>
      </c>
      <c r="O1402">
        <f>IFERROR(IF(#REF!="",0,#REF!+1),0)</f>
        <v>0</v>
      </c>
      <c r="P1402">
        <f>IFERROR(IF(#REF!="",0,#REF!),0)</f>
        <v>0</v>
      </c>
      <c r="Q1402">
        <f>IFERROR(IF(#REF!="",0,#REF!+1),0)</f>
        <v>0</v>
      </c>
      <c r="R1402">
        <f>IFERROR(IF(#REF!="",0,#REF!),0)</f>
        <v>0</v>
      </c>
    </row>
    <row r="1403" spans="7:18" x14ac:dyDescent="0.3">
      <c r="G1403">
        <f t="shared" si="106"/>
        <v>0</v>
      </c>
      <c r="H1403">
        <f t="shared" si="107"/>
        <v>0</v>
      </c>
      <c r="I1403">
        <f t="shared" si="108"/>
        <v>0</v>
      </c>
      <c r="J1403">
        <f t="shared" si="109"/>
        <v>0</v>
      </c>
      <c r="K1403">
        <f t="shared" si="110"/>
        <v>0</v>
      </c>
      <c r="L1403">
        <f>IFERROR(IF(#REF!="",0,#REF!),0)</f>
        <v>0</v>
      </c>
      <c r="M1403">
        <f>IFERROR(IF(#REF!="",0,#REF!+1),0)</f>
        <v>0</v>
      </c>
      <c r="N1403">
        <f>IFERROR(IF(#REF!="",0,#REF!),0)</f>
        <v>0</v>
      </c>
      <c r="O1403">
        <f>IFERROR(IF(#REF!="",0,#REF!+1),0)</f>
        <v>0</v>
      </c>
      <c r="P1403">
        <f>IFERROR(IF(#REF!="",0,#REF!),0)</f>
        <v>0</v>
      </c>
      <c r="Q1403">
        <f>IFERROR(IF(#REF!="",0,#REF!+1),0)</f>
        <v>0</v>
      </c>
      <c r="R1403">
        <f>IFERROR(IF(#REF!="",0,#REF!),0)</f>
        <v>0</v>
      </c>
    </row>
    <row r="1404" spans="7:18" x14ac:dyDescent="0.3">
      <c r="G1404">
        <f t="shared" si="106"/>
        <v>0</v>
      </c>
      <c r="H1404">
        <f t="shared" si="107"/>
        <v>0</v>
      </c>
      <c r="I1404">
        <f t="shared" si="108"/>
        <v>0</v>
      </c>
      <c r="J1404">
        <f t="shared" si="109"/>
        <v>0</v>
      </c>
      <c r="K1404">
        <f t="shared" si="110"/>
        <v>0</v>
      </c>
      <c r="L1404">
        <f>IFERROR(IF(#REF!="",0,#REF!),0)</f>
        <v>0</v>
      </c>
      <c r="M1404">
        <f>IFERROR(IF(#REF!="",0,#REF!+1),0)</f>
        <v>0</v>
      </c>
      <c r="N1404">
        <f>IFERROR(IF(#REF!="",0,#REF!),0)</f>
        <v>0</v>
      </c>
      <c r="O1404">
        <f>IFERROR(IF(#REF!="",0,#REF!+1),0)</f>
        <v>0</v>
      </c>
      <c r="P1404">
        <f>IFERROR(IF(#REF!="",0,#REF!),0)</f>
        <v>0</v>
      </c>
      <c r="Q1404">
        <f>IFERROR(IF(#REF!="",0,#REF!+1),0)</f>
        <v>0</v>
      </c>
      <c r="R1404">
        <f>IFERROR(IF(#REF!="",0,#REF!),0)</f>
        <v>0</v>
      </c>
    </row>
    <row r="1405" spans="7:18" x14ac:dyDescent="0.3">
      <c r="G1405">
        <f t="shared" si="106"/>
        <v>0</v>
      </c>
      <c r="H1405">
        <f t="shared" si="107"/>
        <v>0</v>
      </c>
      <c r="I1405">
        <f t="shared" si="108"/>
        <v>0</v>
      </c>
      <c r="J1405">
        <f t="shared" si="109"/>
        <v>0</v>
      </c>
      <c r="K1405">
        <f t="shared" si="110"/>
        <v>0</v>
      </c>
      <c r="L1405">
        <f>IFERROR(IF(#REF!="",0,#REF!),0)</f>
        <v>0</v>
      </c>
      <c r="M1405">
        <f>IFERROR(IF(#REF!="",0,#REF!+1),0)</f>
        <v>0</v>
      </c>
      <c r="N1405">
        <f>IFERROR(IF(#REF!="",0,#REF!),0)</f>
        <v>0</v>
      </c>
      <c r="O1405">
        <f>IFERROR(IF(#REF!="",0,#REF!+1),0)</f>
        <v>0</v>
      </c>
      <c r="P1405">
        <f>IFERROR(IF(#REF!="",0,#REF!),0)</f>
        <v>0</v>
      </c>
      <c r="Q1405">
        <f>IFERROR(IF(#REF!="",0,#REF!+1),0)</f>
        <v>0</v>
      </c>
      <c r="R1405">
        <f>IFERROR(IF(#REF!="",0,#REF!),0)</f>
        <v>0</v>
      </c>
    </row>
    <row r="1406" spans="7:18" x14ac:dyDescent="0.3">
      <c r="G1406">
        <f t="shared" si="106"/>
        <v>0</v>
      </c>
      <c r="H1406">
        <f t="shared" si="107"/>
        <v>0</v>
      </c>
      <c r="I1406">
        <f t="shared" si="108"/>
        <v>0</v>
      </c>
      <c r="J1406">
        <f t="shared" si="109"/>
        <v>0</v>
      </c>
      <c r="K1406">
        <f t="shared" si="110"/>
        <v>0</v>
      </c>
      <c r="L1406">
        <f>IFERROR(IF(#REF!="",0,#REF!),0)</f>
        <v>0</v>
      </c>
      <c r="M1406">
        <f>IFERROR(IF(#REF!="",0,#REF!+1),0)</f>
        <v>0</v>
      </c>
      <c r="N1406">
        <f>IFERROR(IF(#REF!="",0,#REF!),0)</f>
        <v>0</v>
      </c>
      <c r="O1406">
        <f>IFERROR(IF(#REF!="",0,#REF!+1),0)</f>
        <v>0</v>
      </c>
      <c r="P1406">
        <f>IFERROR(IF(#REF!="",0,#REF!),0)</f>
        <v>0</v>
      </c>
      <c r="Q1406">
        <f>IFERROR(IF(#REF!="",0,#REF!+1),0)</f>
        <v>0</v>
      </c>
      <c r="R1406">
        <f>IFERROR(IF(#REF!="",0,#REF!),0)</f>
        <v>0</v>
      </c>
    </row>
    <row r="1407" spans="7:18" x14ac:dyDescent="0.3">
      <c r="G1407">
        <f t="shared" si="106"/>
        <v>0</v>
      </c>
      <c r="H1407">
        <f t="shared" si="107"/>
        <v>0</v>
      </c>
      <c r="I1407">
        <f t="shared" si="108"/>
        <v>0</v>
      </c>
      <c r="J1407">
        <f t="shared" si="109"/>
        <v>0</v>
      </c>
      <c r="K1407">
        <f t="shared" si="110"/>
        <v>0</v>
      </c>
      <c r="L1407">
        <f>IFERROR(IF(#REF!="",0,#REF!),0)</f>
        <v>0</v>
      </c>
      <c r="M1407">
        <f>IFERROR(IF(#REF!="",0,#REF!+1),0)</f>
        <v>0</v>
      </c>
      <c r="N1407">
        <f>IFERROR(IF(#REF!="",0,#REF!),0)</f>
        <v>0</v>
      </c>
      <c r="O1407">
        <f>IFERROR(IF(#REF!="",0,#REF!+1),0)</f>
        <v>0</v>
      </c>
      <c r="P1407">
        <f>IFERROR(IF(#REF!="",0,#REF!),0)</f>
        <v>0</v>
      </c>
      <c r="Q1407">
        <f>IFERROR(IF(#REF!="",0,#REF!+1),0)</f>
        <v>0</v>
      </c>
      <c r="R1407">
        <f>IFERROR(IF(#REF!="",0,#REF!),0)</f>
        <v>0</v>
      </c>
    </row>
    <row r="1408" spans="7:18" x14ac:dyDescent="0.3">
      <c r="G1408">
        <f t="shared" si="106"/>
        <v>0</v>
      </c>
      <c r="H1408">
        <f t="shared" si="107"/>
        <v>0</v>
      </c>
      <c r="I1408">
        <f t="shared" si="108"/>
        <v>0</v>
      </c>
      <c r="J1408">
        <f t="shared" si="109"/>
        <v>0</v>
      </c>
      <c r="K1408">
        <f t="shared" si="110"/>
        <v>0</v>
      </c>
      <c r="L1408">
        <f>IFERROR(IF(#REF!="",0,#REF!),0)</f>
        <v>0</v>
      </c>
      <c r="M1408">
        <f>IFERROR(IF(#REF!="",0,#REF!+1),0)</f>
        <v>0</v>
      </c>
      <c r="N1408">
        <f>IFERROR(IF(#REF!="",0,#REF!),0)</f>
        <v>0</v>
      </c>
      <c r="O1408">
        <f>IFERROR(IF(#REF!="",0,#REF!+1),0)</f>
        <v>0</v>
      </c>
      <c r="P1408">
        <f>IFERROR(IF(#REF!="",0,#REF!),0)</f>
        <v>0</v>
      </c>
      <c r="Q1408">
        <f>IFERROR(IF(#REF!="",0,#REF!+1),0)</f>
        <v>0</v>
      </c>
      <c r="R1408">
        <f>IFERROR(IF(#REF!="",0,#REF!),0)</f>
        <v>0</v>
      </c>
    </row>
    <row r="1409" spans="7:18" x14ac:dyDescent="0.3">
      <c r="G1409">
        <f t="shared" si="106"/>
        <v>0</v>
      </c>
      <c r="H1409">
        <f t="shared" si="107"/>
        <v>0</v>
      </c>
      <c r="I1409">
        <f t="shared" si="108"/>
        <v>0</v>
      </c>
      <c r="J1409">
        <f t="shared" si="109"/>
        <v>0</v>
      </c>
      <c r="K1409">
        <f t="shared" si="110"/>
        <v>0</v>
      </c>
      <c r="L1409">
        <f>IFERROR(IF(#REF!="",0,#REF!),0)</f>
        <v>0</v>
      </c>
      <c r="M1409">
        <f>IFERROR(IF(#REF!="",0,#REF!+1),0)</f>
        <v>0</v>
      </c>
      <c r="N1409">
        <f>IFERROR(IF(#REF!="",0,#REF!),0)</f>
        <v>0</v>
      </c>
      <c r="O1409">
        <f>IFERROR(IF(#REF!="",0,#REF!+1),0)</f>
        <v>0</v>
      </c>
      <c r="P1409">
        <f>IFERROR(IF(#REF!="",0,#REF!),0)</f>
        <v>0</v>
      </c>
      <c r="Q1409">
        <f>IFERROR(IF(#REF!="",0,#REF!+1),0)</f>
        <v>0</v>
      </c>
      <c r="R1409">
        <f>IFERROR(IF(#REF!="",0,#REF!),0)</f>
        <v>0</v>
      </c>
    </row>
    <row r="1410" spans="7:18" x14ac:dyDescent="0.3">
      <c r="G1410">
        <f t="shared" si="106"/>
        <v>0</v>
      </c>
      <c r="H1410">
        <f t="shared" si="107"/>
        <v>0</v>
      </c>
      <c r="I1410">
        <f t="shared" si="108"/>
        <v>0</v>
      </c>
      <c r="J1410">
        <f t="shared" si="109"/>
        <v>0</v>
      </c>
      <c r="K1410">
        <f t="shared" si="110"/>
        <v>0</v>
      </c>
      <c r="L1410">
        <f>IFERROR(IF(#REF!="",0,#REF!),0)</f>
        <v>0</v>
      </c>
      <c r="M1410">
        <f>IFERROR(IF(#REF!="",0,#REF!+1),0)</f>
        <v>0</v>
      </c>
      <c r="N1410">
        <f>IFERROR(IF(#REF!="",0,#REF!),0)</f>
        <v>0</v>
      </c>
      <c r="O1410">
        <f>IFERROR(IF(#REF!="",0,#REF!+1),0)</f>
        <v>0</v>
      </c>
      <c r="P1410">
        <f>IFERROR(IF(#REF!="",0,#REF!),0)</f>
        <v>0</v>
      </c>
      <c r="Q1410">
        <f>IFERROR(IF(#REF!="",0,#REF!+1),0)</f>
        <v>0</v>
      </c>
      <c r="R1410">
        <f>IFERROR(IF(#REF!="",0,#REF!),0)</f>
        <v>0</v>
      </c>
    </row>
    <row r="1411" spans="7:18" x14ac:dyDescent="0.3">
      <c r="G1411">
        <f t="shared" si="106"/>
        <v>0</v>
      </c>
      <c r="H1411">
        <f t="shared" si="107"/>
        <v>0</v>
      </c>
      <c r="I1411">
        <f t="shared" si="108"/>
        <v>0</v>
      </c>
      <c r="J1411">
        <f t="shared" si="109"/>
        <v>0</v>
      </c>
      <c r="K1411">
        <f t="shared" si="110"/>
        <v>0</v>
      </c>
      <c r="L1411">
        <f>IFERROR(IF(#REF!="",0,#REF!),0)</f>
        <v>0</v>
      </c>
      <c r="M1411">
        <f>IFERROR(IF(#REF!="",0,#REF!+1),0)</f>
        <v>0</v>
      </c>
      <c r="N1411">
        <f>IFERROR(IF(#REF!="",0,#REF!),0)</f>
        <v>0</v>
      </c>
      <c r="O1411">
        <f>IFERROR(IF(#REF!="",0,#REF!+1),0)</f>
        <v>0</v>
      </c>
      <c r="P1411">
        <f>IFERROR(IF(#REF!="",0,#REF!),0)</f>
        <v>0</v>
      </c>
      <c r="Q1411">
        <f>IFERROR(IF(#REF!="",0,#REF!+1),0)</f>
        <v>0</v>
      </c>
      <c r="R1411">
        <f>IFERROR(IF(#REF!="",0,#REF!),0)</f>
        <v>0</v>
      </c>
    </row>
    <row r="1412" spans="7:18" x14ac:dyDescent="0.3">
      <c r="G1412">
        <f t="shared" si="106"/>
        <v>0</v>
      </c>
      <c r="H1412">
        <f t="shared" si="107"/>
        <v>0</v>
      </c>
      <c r="I1412">
        <f t="shared" si="108"/>
        <v>0</v>
      </c>
      <c r="J1412">
        <f t="shared" si="109"/>
        <v>0</v>
      </c>
      <c r="K1412">
        <f t="shared" si="110"/>
        <v>0</v>
      </c>
      <c r="L1412">
        <f>IFERROR(IF(#REF!="",0,#REF!),0)</f>
        <v>0</v>
      </c>
      <c r="M1412">
        <f>IFERROR(IF(#REF!="",0,#REF!+1),0)</f>
        <v>0</v>
      </c>
      <c r="N1412">
        <f>IFERROR(IF(#REF!="",0,#REF!),0)</f>
        <v>0</v>
      </c>
      <c r="O1412">
        <f>IFERROR(IF(#REF!="",0,#REF!+1),0)</f>
        <v>0</v>
      </c>
      <c r="P1412">
        <f>IFERROR(IF(#REF!="",0,#REF!),0)</f>
        <v>0</v>
      </c>
      <c r="Q1412">
        <f>IFERROR(IF(#REF!="",0,#REF!+1),0)</f>
        <v>0</v>
      </c>
      <c r="R1412">
        <f>IFERROR(IF(#REF!="",0,#REF!),0)</f>
        <v>0</v>
      </c>
    </row>
    <row r="1413" spans="7:18" x14ac:dyDescent="0.3">
      <c r="G1413">
        <f t="shared" si="106"/>
        <v>0</v>
      </c>
      <c r="H1413">
        <f t="shared" si="107"/>
        <v>0</v>
      </c>
      <c r="I1413">
        <f t="shared" si="108"/>
        <v>0</v>
      </c>
      <c r="J1413">
        <f t="shared" si="109"/>
        <v>0</v>
      </c>
      <c r="K1413">
        <f t="shared" si="110"/>
        <v>0</v>
      </c>
      <c r="L1413">
        <f>IFERROR(IF(#REF!="",0,#REF!),0)</f>
        <v>0</v>
      </c>
      <c r="M1413">
        <f>IFERROR(IF(#REF!="",0,#REF!+1),0)</f>
        <v>0</v>
      </c>
      <c r="N1413">
        <f>IFERROR(IF(#REF!="",0,#REF!),0)</f>
        <v>0</v>
      </c>
      <c r="O1413">
        <f>IFERROR(IF(#REF!="",0,#REF!+1),0)</f>
        <v>0</v>
      </c>
      <c r="P1413">
        <f>IFERROR(IF(#REF!="",0,#REF!),0)</f>
        <v>0</v>
      </c>
      <c r="Q1413">
        <f>IFERROR(IF(#REF!="",0,#REF!+1),0)</f>
        <v>0</v>
      </c>
      <c r="R1413">
        <f>IFERROR(IF(#REF!="",0,#REF!),0)</f>
        <v>0</v>
      </c>
    </row>
    <row r="1414" spans="7:18" x14ac:dyDescent="0.3">
      <c r="G1414">
        <f t="shared" si="106"/>
        <v>0</v>
      </c>
      <c r="H1414">
        <f t="shared" si="107"/>
        <v>0</v>
      </c>
      <c r="I1414">
        <f t="shared" si="108"/>
        <v>0</v>
      </c>
      <c r="J1414">
        <f t="shared" si="109"/>
        <v>0</v>
      </c>
      <c r="K1414">
        <f t="shared" si="110"/>
        <v>0</v>
      </c>
      <c r="L1414">
        <f>IFERROR(IF(#REF!="",0,#REF!),0)</f>
        <v>0</v>
      </c>
      <c r="M1414">
        <f>IFERROR(IF(#REF!="",0,#REF!+1),0)</f>
        <v>0</v>
      </c>
      <c r="N1414">
        <f>IFERROR(IF(#REF!="",0,#REF!),0)</f>
        <v>0</v>
      </c>
      <c r="O1414">
        <f>IFERROR(IF(#REF!="",0,#REF!+1),0)</f>
        <v>0</v>
      </c>
      <c r="P1414">
        <f>IFERROR(IF(#REF!="",0,#REF!),0)</f>
        <v>0</v>
      </c>
      <c r="Q1414">
        <f>IFERROR(IF(#REF!="",0,#REF!+1),0)</f>
        <v>0</v>
      </c>
      <c r="R1414">
        <f>IFERROR(IF(#REF!="",0,#REF!),0)</f>
        <v>0</v>
      </c>
    </row>
    <row r="1415" spans="7:18" x14ac:dyDescent="0.3">
      <c r="G1415">
        <f t="shared" si="106"/>
        <v>0</v>
      </c>
      <c r="H1415">
        <f t="shared" si="107"/>
        <v>0</v>
      </c>
      <c r="I1415">
        <f t="shared" si="108"/>
        <v>0</v>
      </c>
      <c r="J1415">
        <f t="shared" si="109"/>
        <v>0</v>
      </c>
      <c r="K1415">
        <f t="shared" si="110"/>
        <v>0</v>
      </c>
      <c r="L1415">
        <f>IFERROR(IF(#REF!="",0,#REF!),0)</f>
        <v>0</v>
      </c>
      <c r="M1415">
        <f>IFERROR(IF(#REF!="",0,#REF!+1),0)</f>
        <v>0</v>
      </c>
      <c r="N1415">
        <f>IFERROR(IF(#REF!="",0,#REF!),0)</f>
        <v>0</v>
      </c>
      <c r="O1415">
        <f>IFERROR(IF(#REF!="",0,#REF!+1),0)</f>
        <v>0</v>
      </c>
      <c r="P1415">
        <f>IFERROR(IF(#REF!="",0,#REF!),0)</f>
        <v>0</v>
      </c>
      <c r="Q1415">
        <f>IFERROR(IF(#REF!="",0,#REF!+1),0)</f>
        <v>0</v>
      </c>
      <c r="R1415">
        <f>IFERROR(IF(#REF!="",0,#REF!),0)</f>
        <v>0</v>
      </c>
    </row>
    <row r="1416" spans="7:18" x14ac:dyDescent="0.3">
      <c r="G1416">
        <f t="shared" si="106"/>
        <v>0</v>
      </c>
      <c r="H1416">
        <f t="shared" si="107"/>
        <v>0</v>
      </c>
      <c r="I1416">
        <f t="shared" si="108"/>
        <v>0</v>
      </c>
      <c r="J1416">
        <f t="shared" si="109"/>
        <v>0</v>
      </c>
      <c r="K1416">
        <f t="shared" si="110"/>
        <v>0</v>
      </c>
      <c r="L1416">
        <f>IFERROR(IF(#REF!="",0,#REF!),0)</f>
        <v>0</v>
      </c>
      <c r="M1416">
        <f>IFERROR(IF(#REF!="",0,#REF!+1),0)</f>
        <v>0</v>
      </c>
      <c r="N1416">
        <f>IFERROR(IF(#REF!="",0,#REF!),0)</f>
        <v>0</v>
      </c>
      <c r="O1416">
        <f>IFERROR(IF(#REF!="",0,#REF!+1),0)</f>
        <v>0</v>
      </c>
      <c r="P1416">
        <f>IFERROR(IF(#REF!="",0,#REF!),0)</f>
        <v>0</v>
      </c>
      <c r="Q1416">
        <f>IFERROR(IF(#REF!="",0,#REF!+1),0)</f>
        <v>0</v>
      </c>
      <c r="R1416">
        <f>IFERROR(IF(#REF!="",0,#REF!),0)</f>
        <v>0</v>
      </c>
    </row>
    <row r="1417" spans="7:18" x14ac:dyDescent="0.3">
      <c r="G1417">
        <f t="shared" ref="G1417:G1471" si="111">IFERROR(IF(B1417="",0,B1417),0)</f>
        <v>0</v>
      </c>
      <c r="H1417">
        <f t="shared" ref="H1417:H1471" si="112">IFERROR(IF(C1417="",0,C1417),0)</f>
        <v>0</v>
      </c>
      <c r="I1417">
        <f t="shared" ref="I1417:I1471" si="113">IFERROR(IF(D1417="",0,D1417),0)</f>
        <v>0</v>
      </c>
      <c r="J1417">
        <f t="shared" ref="J1417:J1471" si="114">IFERROR(IF(E1417="",0,E1417),0)</f>
        <v>0</v>
      </c>
      <c r="K1417">
        <f t="shared" ref="K1417:K1471" si="115">IFERROR(IF(F1417="",0,F1417+1),0)</f>
        <v>0</v>
      </c>
      <c r="L1417">
        <f>IFERROR(IF(#REF!="",0,#REF!),0)</f>
        <v>0</v>
      </c>
      <c r="M1417">
        <f>IFERROR(IF(#REF!="",0,#REF!+1),0)</f>
        <v>0</v>
      </c>
      <c r="N1417">
        <f>IFERROR(IF(#REF!="",0,#REF!),0)</f>
        <v>0</v>
      </c>
      <c r="O1417">
        <f>IFERROR(IF(#REF!="",0,#REF!+1),0)</f>
        <v>0</v>
      </c>
      <c r="P1417">
        <f>IFERROR(IF(#REF!="",0,#REF!),0)</f>
        <v>0</v>
      </c>
      <c r="Q1417">
        <f>IFERROR(IF(#REF!="",0,#REF!+1),0)</f>
        <v>0</v>
      </c>
      <c r="R1417">
        <f>IFERROR(IF(#REF!="",0,#REF!),0)</f>
        <v>0</v>
      </c>
    </row>
    <row r="1418" spans="7:18" x14ac:dyDescent="0.3">
      <c r="G1418">
        <f t="shared" si="111"/>
        <v>0</v>
      </c>
      <c r="H1418">
        <f t="shared" si="112"/>
        <v>0</v>
      </c>
      <c r="I1418">
        <f t="shared" si="113"/>
        <v>0</v>
      </c>
      <c r="J1418">
        <f t="shared" si="114"/>
        <v>0</v>
      </c>
      <c r="K1418">
        <f t="shared" si="115"/>
        <v>0</v>
      </c>
      <c r="L1418">
        <f>IFERROR(IF(#REF!="",0,#REF!),0)</f>
        <v>0</v>
      </c>
      <c r="M1418">
        <f>IFERROR(IF(#REF!="",0,#REF!+1),0)</f>
        <v>0</v>
      </c>
      <c r="N1418">
        <f>IFERROR(IF(#REF!="",0,#REF!),0)</f>
        <v>0</v>
      </c>
      <c r="O1418">
        <f>IFERROR(IF(#REF!="",0,#REF!+1),0)</f>
        <v>0</v>
      </c>
      <c r="P1418">
        <f>IFERROR(IF(#REF!="",0,#REF!),0)</f>
        <v>0</v>
      </c>
      <c r="Q1418">
        <f>IFERROR(IF(#REF!="",0,#REF!+1),0)</f>
        <v>0</v>
      </c>
      <c r="R1418">
        <f>IFERROR(IF(#REF!="",0,#REF!),0)</f>
        <v>0</v>
      </c>
    </row>
    <row r="1419" spans="7:18" x14ac:dyDescent="0.3">
      <c r="G1419">
        <f t="shared" si="111"/>
        <v>0</v>
      </c>
      <c r="H1419">
        <f t="shared" si="112"/>
        <v>0</v>
      </c>
      <c r="I1419">
        <f t="shared" si="113"/>
        <v>0</v>
      </c>
      <c r="J1419">
        <f t="shared" si="114"/>
        <v>0</v>
      </c>
      <c r="K1419">
        <f t="shared" si="115"/>
        <v>0</v>
      </c>
      <c r="L1419">
        <f>IFERROR(IF(#REF!="",0,#REF!),0)</f>
        <v>0</v>
      </c>
      <c r="M1419">
        <f>IFERROR(IF(#REF!="",0,#REF!+1),0)</f>
        <v>0</v>
      </c>
      <c r="N1419">
        <f>IFERROR(IF(#REF!="",0,#REF!),0)</f>
        <v>0</v>
      </c>
      <c r="O1419">
        <f>IFERROR(IF(#REF!="",0,#REF!+1),0)</f>
        <v>0</v>
      </c>
      <c r="P1419">
        <f>IFERROR(IF(#REF!="",0,#REF!),0)</f>
        <v>0</v>
      </c>
      <c r="Q1419">
        <f>IFERROR(IF(#REF!="",0,#REF!+1),0)</f>
        <v>0</v>
      </c>
      <c r="R1419">
        <f>IFERROR(IF(#REF!="",0,#REF!),0)</f>
        <v>0</v>
      </c>
    </row>
    <row r="1420" spans="7:18" x14ac:dyDescent="0.3">
      <c r="G1420">
        <f t="shared" si="111"/>
        <v>0</v>
      </c>
      <c r="H1420">
        <f t="shared" si="112"/>
        <v>0</v>
      </c>
      <c r="I1420">
        <f t="shared" si="113"/>
        <v>0</v>
      </c>
      <c r="J1420">
        <f t="shared" si="114"/>
        <v>0</v>
      </c>
      <c r="K1420">
        <f t="shared" si="115"/>
        <v>0</v>
      </c>
      <c r="L1420">
        <f>IFERROR(IF(#REF!="",0,#REF!),0)</f>
        <v>0</v>
      </c>
      <c r="M1420">
        <f>IFERROR(IF(#REF!="",0,#REF!+1),0)</f>
        <v>0</v>
      </c>
      <c r="N1420">
        <f>IFERROR(IF(#REF!="",0,#REF!),0)</f>
        <v>0</v>
      </c>
      <c r="O1420">
        <f>IFERROR(IF(#REF!="",0,#REF!+1),0)</f>
        <v>0</v>
      </c>
      <c r="P1420">
        <f>IFERROR(IF(#REF!="",0,#REF!),0)</f>
        <v>0</v>
      </c>
      <c r="Q1420">
        <f>IFERROR(IF(#REF!="",0,#REF!+1),0)</f>
        <v>0</v>
      </c>
      <c r="R1420">
        <f>IFERROR(IF(#REF!="",0,#REF!),0)</f>
        <v>0</v>
      </c>
    </row>
    <row r="1421" spans="7:18" x14ac:dyDescent="0.3">
      <c r="G1421">
        <f t="shared" si="111"/>
        <v>0</v>
      </c>
      <c r="H1421">
        <f t="shared" si="112"/>
        <v>0</v>
      </c>
      <c r="I1421">
        <f t="shared" si="113"/>
        <v>0</v>
      </c>
      <c r="J1421">
        <f t="shared" si="114"/>
        <v>0</v>
      </c>
      <c r="K1421">
        <f t="shared" si="115"/>
        <v>0</v>
      </c>
      <c r="L1421">
        <f>IFERROR(IF(#REF!="",0,#REF!),0)</f>
        <v>0</v>
      </c>
      <c r="M1421">
        <f>IFERROR(IF(#REF!="",0,#REF!+1),0)</f>
        <v>0</v>
      </c>
      <c r="N1421">
        <f>IFERROR(IF(#REF!="",0,#REF!),0)</f>
        <v>0</v>
      </c>
      <c r="O1421">
        <f>IFERROR(IF(#REF!="",0,#REF!+1),0)</f>
        <v>0</v>
      </c>
      <c r="P1421">
        <f>IFERROR(IF(#REF!="",0,#REF!),0)</f>
        <v>0</v>
      </c>
      <c r="Q1421">
        <f>IFERROR(IF(#REF!="",0,#REF!+1),0)</f>
        <v>0</v>
      </c>
      <c r="R1421">
        <f>IFERROR(IF(#REF!="",0,#REF!),0)</f>
        <v>0</v>
      </c>
    </row>
    <row r="1422" spans="7:18" x14ac:dyDescent="0.3">
      <c r="G1422">
        <f t="shared" si="111"/>
        <v>0</v>
      </c>
      <c r="H1422">
        <f t="shared" si="112"/>
        <v>0</v>
      </c>
      <c r="I1422">
        <f t="shared" si="113"/>
        <v>0</v>
      </c>
      <c r="J1422">
        <f t="shared" si="114"/>
        <v>0</v>
      </c>
      <c r="K1422">
        <f t="shared" si="115"/>
        <v>0</v>
      </c>
      <c r="L1422">
        <f>IFERROR(IF(#REF!="",0,#REF!),0)</f>
        <v>0</v>
      </c>
      <c r="M1422">
        <f>IFERROR(IF(#REF!="",0,#REF!+1),0)</f>
        <v>0</v>
      </c>
      <c r="N1422">
        <f>IFERROR(IF(#REF!="",0,#REF!),0)</f>
        <v>0</v>
      </c>
      <c r="O1422">
        <f>IFERROR(IF(#REF!="",0,#REF!+1),0)</f>
        <v>0</v>
      </c>
      <c r="P1422">
        <f>IFERROR(IF(#REF!="",0,#REF!),0)</f>
        <v>0</v>
      </c>
      <c r="Q1422">
        <f>IFERROR(IF(#REF!="",0,#REF!+1),0)</f>
        <v>0</v>
      </c>
      <c r="R1422">
        <f>IFERROR(IF(#REF!="",0,#REF!),0)</f>
        <v>0</v>
      </c>
    </row>
    <row r="1423" spans="7:18" x14ac:dyDescent="0.3">
      <c r="G1423">
        <f t="shared" si="111"/>
        <v>0</v>
      </c>
      <c r="H1423">
        <f t="shared" si="112"/>
        <v>0</v>
      </c>
      <c r="I1423">
        <f t="shared" si="113"/>
        <v>0</v>
      </c>
      <c r="J1423">
        <f t="shared" si="114"/>
        <v>0</v>
      </c>
      <c r="K1423">
        <f t="shared" si="115"/>
        <v>0</v>
      </c>
      <c r="L1423">
        <f>IFERROR(IF(#REF!="",0,#REF!),0)</f>
        <v>0</v>
      </c>
      <c r="M1423">
        <f>IFERROR(IF(#REF!="",0,#REF!+1),0)</f>
        <v>0</v>
      </c>
      <c r="N1423">
        <f>IFERROR(IF(#REF!="",0,#REF!),0)</f>
        <v>0</v>
      </c>
      <c r="O1423">
        <f>IFERROR(IF(#REF!="",0,#REF!+1),0)</f>
        <v>0</v>
      </c>
      <c r="P1423">
        <f>IFERROR(IF(#REF!="",0,#REF!),0)</f>
        <v>0</v>
      </c>
      <c r="Q1423">
        <f>IFERROR(IF(#REF!="",0,#REF!+1),0)</f>
        <v>0</v>
      </c>
      <c r="R1423">
        <f>IFERROR(IF(#REF!="",0,#REF!),0)</f>
        <v>0</v>
      </c>
    </row>
    <row r="1424" spans="7:18" x14ac:dyDescent="0.3">
      <c r="G1424">
        <f t="shared" si="111"/>
        <v>0</v>
      </c>
      <c r="H1424">
        <f t="shared" si="112"/>
        <v>0</v>
      </c>
      <c r="I1424">
        <f t="shared" si="113"/>
        <v>0</v>
      </c>
      <c r="J1424">
        <f t="shared" si="114"/>
        <v>0</v>
      </c>
      <c r="K1424">
        <f t="shared" si="115"/>
        <v>0</v>
      </c>
      <c r="L1424">
        <f>IFERROR(IF(#REF!="",0,#REF!),0)</f>
        <v>0</v>
      </c>
      <c r="M1424">
        <f>IFERROR(IF(#REF!="",0,#REF!+1),0)</f>
        <v>0</v>
      </c>
      <c r="N1424">
        <f>IFERROR(IF(#REF!="",0,#REF!),0)</f>
        <v>0</v>
      </c>
      <c r="O1424">
        <f>IFERROR(IF(#REF!="",0,#REF!+1),0)</f>
        <v>0</v>
      </c>
      <c r="P1424">
        <f>IFERROR(IF(#REF!="",0,#REF!),0)</f>
        <v>0</v>
      </c>
      <c r="Q1424">
        <f>IFERROR(IF(#REF!="",0,#REF!+1),0)</f>
        <v>0</v>
      </c>
      <c r="R1424">
        <f>IFERROR(IF(#REF!="",0,#REF!),0)</f>
        <v>0</v>
      </c>
    </row>
    <row r="1425" spans="7:18" x14ac:dyDescent="0.3">
      <c r="G1425">
        <f t="shared" si="111"/>
        <v>0</v>
      </c>
      <c r="H1425">
        <f t="shared" si="112"/>
        <v>0</v>
      </c>
      <c r="I1425">
        <f t="shared" si="113"/>
        <v>0</v>
      </c>
      <c r="J1425">
        <f t="shared" si="114"/>
        <v>0</v>
      </c>
      <c r="K1425">
        <f t="shared" si="115"/>
        <v>0</v>
      </c>
      <c r="L1425">
        <f>IFERROR(IF(#REF!="",0,#REF!),0)</f>
        <v>0</v>
      </c>
      <c r="M1425">
        <f>IFERROR(IF(#REF!="",0,#REF!+1),0)</f>
        <v>0</v>
      </c>
      <c r="N1425">
        <f>IFERROR(IF(#REF!="",0,#REF!),0)</f>
        <v>0</v>
      </c>
      <c r="O1425">
        <f>IFERROR(IF(#REF!="",0,#REF!+1),0)</f>
        <v>0</v>
      </c>
      <c r="P1425">
        <f>IFERROR(IF(#REF!="",0,#REF!),0)</f>
        <v>0</v>
      </c>
      <c r="Q1425">
        <f>IFERROR(IF(#REF!="",0,#REF!+1),0)</f>
        <v>0</v>
      </c>
      <c r="R1425">
        <f>IFERROR(IF(#REF!="",0,#REF!),0)</f>
        <v>0</v>
      </c>
    </row>
    <row r="1426" spans="7:18" x14ac:dyDescent="0.3">
      <c r="G1426">
        <f t="shared" si="111"/>
        <v>0</v>
      </c>
      <c r="H1426">
        <f t="shared" si="112"/>
        <v>0</v>
      </c>
      <c r="I1426">
        <f t="shared" si="113"/>
        <v>0</v>
      </c>
      <c r="J1426">
        <f t="shared" si="114"/>
        <v>0</v>
      </c>
      <c r="K1426">
        <f t="shared" si="115"/>
        <v>0</v>
      </c>
      <c r="L1426">
        <f>IFERROR(IF(#REF!="",0,#REF!),0)</f>
        <v>0</v>
      </c>
      <c r="M1426">
        <f>IFERROR(IF(#REF!="",0,#REF!+1),0)</f>
        <v>0</v>
      </c>
      <c r="N1426">
        <f>IFERROR(IF(#REF!="",0,#REF!),0)</f>
        <v>0</v>
      </c>
      <c r="O1426">
        <f>IFERROR(IF(#REF!="",0,#REF!+1),0)</f>
        <v>0</v>
      </c>
      <c r="P1426">
        <f>IFERROR(IF(#REF!="",0,#REF!),0)</f>
        <v>0</v>
      </c>
      <c r="Q1426">
        <f>IFERROR(IF(#REF!="",0,#REF!+1),0)</f>
        <v>0</v>
      </c>
      <c r="R1426">
        <f>IFERROR(IF(#REF!="",0,#REF!),0)</f>
        <v>0</v>
      </c>
    </row>
    <row r="1427" spans="7:18" x14ac:dyDescent="0.3">
      <c r="G1427">
        <f t="shared" si="111"/>
        <v>0</v>
      </c>
      <c r="H1427">
        <f t="shared" si="112"/>
        <v>0</v>
      </c>
      <c r="I1427">
        <f t="shared" si="113"/>
        <v>0</v>
      </c>
      <c r="J1427">
        <f t="shared" si="114"/>
        <v>0</v>
      </c>
      <c r="K1427">
        <f t="shared" si="115"/>
        <v>0</v>
      </c>
      <c r="L1427">
        <f>IFERROR(IF(#REF!="",0,#REF!),0)</f>
        <v>0</v>
      </c>
      <c r="M1427">
        <f>IFERROR(IF(#REF!="",0,#REF!+1),0)</f>
        <v>0</v>
      </c>
      <c r="N1427">
        <f>IFERROR(IF(#REF!="",0,#REF!),0)</f>
        <v>0</v>
      </c>
      <c r="O1427">
        <f>IFERROR(IF(#REF!="",0,#REF!+1),0)</f>
        <v>0</v>
      </c>
      <c r="P1427">
        <f>IFERROR(IF(#REF!="",0,#REF!),0)</f>
        <v>0</v>
      </c>
      <c r="Q1427">
        <f>IFERROR(IF(#REF!="",0,#REF!+1),0)</f>
        <v>0</v>
      </c>
      <c r="R1427">
        <f>IFERROR(IF(#REF!="",0,#REF!),0)</f>
        <v>0</v>
      </c>
    </row>
    <row r="1428" spans="7:18" x14ac:dyDescent="0.3">
      <c r="G1428">
        <f t="shared" si="111"/>
        <v>0</v>
      </c>
      <c r="H1428">
        <f t="shared" si="112"/>
        <v>0</v>
      </c>
      <c r="I1428">
        <f t="shared" si="113"/>
        <v>0</v>
      </c>
      <c r="J1428">
        <f t="shared" si="114"/>
        <v>0</v>
      </c>
      <c r="K1428">
        <f t="shared" si="115"/>
        <v>0</v>
      </c>
      <c r="L1428">
        <f>IFERROR(IF(#REF!="",0,#REF!),0)</f>
        <v>0</v>
      </c>
      <c r="M1428">
        <f>IFERROR(IF(#REF!="",0,#REF!+1),0)</f>
        <v>0</v>
      </c>
      <c r="N1428">
        <f>IFERROR(IF(#REF!="",0,#REF!),0)</f>
        <v>0</v>
      </c>
      <c r="O1428">
        <f>IFERROR(IF(#REF!="",0,#REF!+1),0)</f>
        <v>0</v>
      </c>
      <c r="P1428">
        <f>IFERROR(IF(#REF!="",0,#REF!),0)</f>
        <v>0</v>
      </c>
      <c r="Q1428">
        <f>IFERROR(IF(#REF!="",0,#REF!+1),0)</f>
        <v>0</v>
      </c>
      <c r="R1428">
        <f>IFERROR(IF(#REF!="",0,#REF!),0)</f>
        <v>0</v>
      </c>
    </row>
    <row r="1429" spans="7:18" x14ac:dyDescent="0.3">
      <c r="G1429">
        <f t="shared" si="111"/>
        <v>0</v>
      </c>
      <c r="H1429">
        <f t="shared" si="112"/>
        <v>0</v>
      </c>
      <c r="I1429">
        <f t="shared" si="113"/>
        <v>0</v>
      </c>
      <c r="J1429">
        <f t="shared" si="114"/>
        <v>0</v>
      </c>
      <c r="K1429">
        <f t="shared" si="115"/>
        <v>0</v>
      </c>
      <c r="L1429">
        <f>IFERROR(IF(#REF!="",0,#REF!),0)</f>
        <v>0</v>
      </c>
      <c r="M1429">
        <f>IFERROR(IF(#REF!="",0,#REF!+1),0)</f>
        <v>0</v>
      </c>
      <c r="N1429">
        <f>IFERROR(IF(#REF!="",0,#REF!),0)</f>
        <v>0</v>
      </c>
      <c r="O1429">
        <f>IFERROR(IF(#REF!="",0,#REF!+1),0)</f>
        <v>0</v>
      </c>
      <c r="P1429">
        <f>IFERROR(IF(#REF!="",0,#REF!),0)</f>
        <v>0</v>
      </c>
      <c r="Q1429">
        <f>IFERROR(IF(#REF!="",0,#REF!+1),0)</f>
        <v>0</v>
      </c>
      <c r="R1429">
        <f>IFERROR(IF(#REF!="",0,#REF!),0)</f>
        <v>0</v>
      </c>
    </row>
    <row r="1430" spans="7:18" x14ac:dyDescent="0.3">
      <c r="G1430">
        <f t="shared" si="111"/>
        <v>0</v>
      </c>
      <c r="H1430">
        <f t="shared" si="112"/>
        <v>0</v>
      </c>
      <c r="I1430">
        <f t="shared" si="113"/>
        <v>0</v>
      </c>
      <c r="J1430">
        <f t="shared" si="114"/>
        <v>0</v>
      </c>
      <c r="K1430">
        <f t="shared" si="115"/>
        <v>0</v>
      </c>
      <c r="L1430">
        <f>IFERROR(IF(#REF!="",0,#REF!),0)</f>
        <v>0</v>
      </c>
      <c r="M1430">
        <f>IFERROR(IF(#REF!="",0,#REF!+1),0)</f>
        <v>0</v>
      </c>
      <c r="N1430">
        <f>IFERROR(IF(#REF!="",0,#REF!),0)</f>
        <v>0</v>
      </c>
      <c r="O1430">
        <f>IFERROR(IF(#REF!="",0,#REF!+1),0)</f>
        <v>0</v>
      </c>
      <c r="P1430">
        <f>IFERROR(IF(#REF!="",0,#REF!),0)</f>
        <v>0</v>
      </c>
      <c r="Q1430">
        <f>IFERROR(IF(#REF!="",0,#REF!+1),0)</f>
        <v>0</v>
      </c>
      <c r="R1430">
        <f>IFERROR(IF(#REF!="",0,#REF!),0)</f>
        <v>0</v>
      </c>
    </row>
    <row r="1431" spans="7:18" x14ac:dyDescent="0.3">
      <c r="G1431">
        <f t="shared" si="111"/>
        <v>0</v>
      </c>
      <c r="H1431">
        <f t="shared" si="112"/>
        <v>0</v>
      </c>
      <c r="I1431">
        <f t="shared" si="113"/>
        <v>0</v>
      </c>
      <c r="J1431">
        <f t="shared" si="114"/>
        <v>0</v>
      </c>
      <c r="K1431">
        <f t="shared" si="115"/>
        <v>0</v>
      </c>
      <c r="L1431">
        <f>IFERROR(IF(#REF!="",0,#REF!),0)</f>
        <v>0</v>
      </c>
      <c r="M1431">
        <f>IFERROR(IF(#REF!="",0,#REF!+1),0)</f>
        <v>0</v>
      </c>
      <c r="N1431">
        <f>IFERROR(IF(#REF!="",0,#REF!),0)</f>
        <v>0</v>
      </c>
      <c r="O1431">
        <f>IFERROR(IF(#REF!="",0,#REF!+1),0)</f>
        <v>0</v>
      </c>
      <c r="P1431">
        <f>IFERROR(IF(#REF!="",0,#REF!),0)</f>
        <v>0</v>
      </c>
      <c r="Q1431">
        <f>IFERROR(IF(#REF!="",0,#REF!+1),0)</f>
        <v>0</v>
      </c>
      <c r="R1431">
        <f>IFERROR(IF(#REF!="",0,#REF!),0)</f>
        <v>0</v>
      </c>
    </row>
    <row r="1432" spans="7:18" x14ac:dyDescent="0.3">
      <c r="G1432">
        <f t="shared" si="111"/>
        <v>0</v>
      </c>
      <c r="H1432">
        <f t="shared" si="112"/>
        <v>0</v>
      </c>
      <c r="I1432">
        <f t="shared" si="113"/>
        <v>0</v>
      </c>
      <c r="J1432">
        <f t="shared" si="114"/>
        <v>0</v>
      </c>
      <c r="K1432">
        <f t="shared" si="115"/>
        <v>0</v>
      </c>
      <c r="L1432">
        <f>IFERROR(IF(#REF!="",0,#REF!),0)</f>
        <v>0</v>
      </c>
      <c r="M1432">
        <f>IFERROR(IF(#REF!="",0,#REF!+1),0)</f>
        <v>0</v>
      </c>
      <c r="N1432">
        <f>IFERROR(IF(#REF!="",0,#REF!),0)</f>
        <v>0</v>
      </c>
      <c r="O1432">
        <f>IFERROR(IF(#REF!="",0,#REF!+1),0)</f>
        <v>0</v>
      </c>
      <c r="P1432">
        <f>IFERROR(IF(#REF!="",0,#REF!),0)</f>
        <v>0</v>
      </c>
      <c r="Q1432">
        <f>IFERROR(IF(#REF!="",0,#REF!+1),0)</f>
        <v>0</v>
      </c>
      <c r="R1432">
        <f>IFERROR(IF(#REF!="",0,#REF!),0)</f>
        <v>0</v>
      </c>
    </row>
    <row r="1433" spans="7:18" x14ac:dyDescent="0.3">
      <c r="G1433">
        <f t="shared" si="111"/>
        <v>0</v>
      </c>
      <c r="H1433">
        <f t="shared" si="112"/>
        <v>0</v>
      </c>
      <c r="I1433">
        <f t="shared" si="113"/>
        <v>0</v>
      </c>
      <c r="J1433">
        <f t="shared" si="114"/>
        <v>0</v>
      </c>
      <c r="K1433">
        <f t="shared" si="115"/>
        <v>0</v>
      </c>
      <c r="L1433">
        <f>IFERROR(IF(#REF!="",0,#REF!),0)</f>
        <v>0</v>
      </c>
      <c r="M1433">
        <f>IFERROR(IF(#REF!="",0,#REF!+1),0)</f>
        <v>0</v>
      </c>
      <c r="N1433">
        <f>IFERROR(IF(#REF!="",0,#REF!),0)</f>
        <v>0</v>
      </c>
      <c r="O1433">
        <f>IFERROR(IF(#REF!="",0,#REF!+1),0)</f>
        <v>0</v>
      </c>
      <c r="P1433">
        <f>IFERROR(IF(#REF!="",0,#REF!),0)</f>
        <v>0</v>
      </c>
      <c r="Q1433">
        <f>IFERROR(IF(#REF!="",0,#REF!+1),0)</f>
        <v>0</v>
      </c>
      <c r="R1433">
        <f>IFERROR(IF(#REF!="",0,#REF!),0)</f>
        <v>0</v>
      </c>
    </row>
    <row r="1434" spans="7:18" x14ac:dyDescent="0.3">
      <c r="G1434">
        <f t="shared" si="111"/>
        <v>0</v>
      </c>
      <c r="H1434">
        <f t="shared" si="112"/>
        <v>0</v>
      </c>
      <c r="I1434">
        <f t="shared" si="113"/>
        <v>0</v>
      </c>
      <c r="J1434">
        <f t="shared" si="114"/>
        <v>0</v>
      </c>
      <c r="K1434">
        <f t="shared" si="115"/>
        <v>0</v>
      </c>
      <c r="L1434">
        <f>IFERROR(IF(#REF!="",0,#REF!),0)</f>
        <v>0</v>
      </c>
      <c r="M1434">
        <f>IFERROR(IF(#REF!="",0,#REF!+1),0)</f>
        <v>0</v>
      </c>
      <c r="N1434">
        <f>IFERROR(IF(#REF!="",0,#REF!),0)</f>
        <v>0</v>
      </c>
      <c r="O1434">
        <f>IFERROR(IF(#REF!="",0,#REF!+1),0)</f>
        <v>0</v>
      </c>
      <c r="P1434">
        <f>IFERROR(IF(#REF!="",0,#REF!),0)</f>
        <v>0</v>
      </c>
      <c r="Q1434">
        <f>IFERROR(IF(#REF!="",0,#REF!+1),0)</f>
        <v>0</v>
      </c>
      <c r="R1434">
        <f>IFERROR(IF(#REF!="",0,#REF!),0)</f>
        <v>0</v>
      </c>
    </row>
    <row r="1435" spans="7:18" x14ac:dyDescent="0.3">
      <c r="G1435">
        <f t="shared" si="111"/>
        <v>0</v>
      </c>
      <c r="H1435">
        <f t="shared" si="112"/>
        <v>0</v>
      </c>
      <c r="I1435">
        <f t="shared" si="113"/>
        <v>0</v>
      </c>
      <c r="J1435">
        <f t="shared" si="114"/>
        <v>0</v>
      </c>
      <c r="K1435">
        <f t="shared" si="115"/>
        <v>0</v>
      </c>
      <c r="L1435">
        <f>IFERROR(IF(#REF!="",0,#REF!),0)</f>
        <v>0</v>
      </c>
      <c r="M1435">
        <f>IFERROR(IF(#REF!="",0,#REF!+1),0)</f>
        <v>0</v>
      </c>
      <c r="N1435">
        <f>IFERROR(IF(#REF!="",0,#REF!),0)</f>
        <v>0</v>
      </c>
      <c r="O1435">
        <f>IFERROR(IF(#REF!="",0,#REF!+1),0)</f>
        <v>0</v>
      </c>
      <c r="P1435">
        <f>IFERROR(IF(#REF!="",0,#REF!),0)</f>
        <v>0</v>
      </c>
      <c r="Q1435">
        <f>IFERROR(IF(#REF!="",0,#REF!+1),0)</f>
        <v>0</v>
      </c>
      <c r="R1435">
        <f>IFERROR(IF(#REF!="",0,#REF!),0)</f>
        <v>0</v>
      </c>
    </row>
    <row r="1436" spans="7:18" x14ac:dyDescent="0.3">
      <c r="G1436">
        <f t="shared" si="111"/>
        <v>0</v>
      </c>
      <c r="H1436">
        <f t="shared" si="112"/>
        <v>0</v>
      </c>
      <c r="I1436">
        <f t="shared" si="113"/>
        <v>0</v>
      </c>
      <c r="J1436">
        <f t="shared" si="114"/>
        <v>0</v>
      </c>
      <c r="K1436">
        <f t="shared" si="115"/>
        <v>0</v>
      </c>
      <c r="L1436">
        <f>IFERROR(IF(#REF!="",0,#REF!),0)</f>
        <v>0</v>
      </c>
      <c r="M1436">
        <f>IFERROR(IF(#REF!="",0,#REF!+1),0)</f>
        <v>0</v>
      </c>
      <c r="N1436">
        <f>IFERROR(IF(#REF!="",0,#REF!),0)</f>
        <v>0</v>
      </c>
      <c r="O1436">
        <f>IFERROR(IF(#REF!="",0,#REF!+1),0)</f>
        <v>0</v>
      </c>
      <c r="P1436">
        <f>IFERROR(IF(#REF!="",0,#REF!),0)</f>
        <v>0</v>
      </c>
      <c r="Q1436">
        <f>IFERROR(IF(#REF!="",0,#REF!+1),0)</f>
        <v>0</v>
      </c>
      <c r="R1436">
        <f>IFERROR(IF(#REF!="",0,#REF!),0)</f>
        <v>0</v>
      </c>
    </row>
    <row r="1437" spans="7:18" x14ac:dyDescent="0.3">
      <c r="G1437">
        <f t="shared" si="111"/>
        <v>0</v>
      </c>
      <c r="H1437">
        <f t="shared" si="112"/>
        <v>0</v>
      </c>
      <c r="I1437">
        <f t="shared" si="113"/>
        <v>0</v>
      </c>
      <c r="J1437">
        <f t="shared" si="114"/>
        <v>0</v>
      </c>
      <c r="K1437">
        <f t="shared" si="115"/>
        <v>0</v>
      </c>
      <c r="L1437">
        <f>IFERROR(IF(#REF!="",0,#REF!),0)</f>
        <v>0</v>
      </c>
      <c r="M1437">
        <f>IFERROR(IF(#REF!="",0,#REF!+1),0)</f>
        <v>0</v>
      </c>
      <c r="N1437">
        <f>IFERROR(IF(#REF!="",0,#REF!),0)</f>
        <v>0</v>
      </c>
      <c r="O1437">
        <f>IFERROR(IF(#REF!="",0,#REF!+1),0)</f>
        <v>0</v>
      </c>
      <c r="P1437">
        <f>IFERROR(IF(#REF!="",0,#REF!),0)</f>
        <v>0</v>
      </c>
      <c r="Q1437">
        <f>IFERROR(IF(#REF!="",0,#REF!+1),0)</f>
        <v>0</v>
      </c>
      <c r="R1437">
        <f>IFERROR(IF(#REF!="",0,#REF!),0)</f>
        <v>0</v>
      </c>
    </row>
    <row r="1438" spans="7:18" x14ac:dyDescent="0.3">
      <c r="G1438">
        <f t="shared" si="111"/>
        <v>0</v>
      </c>
      <c r="H1438">
        <f t="shared" si="112"/>
        <v>0</v>
      </c>
      <c r="I1438">
        <f t="shared" si="113"/>
        <v>0</v>
      </c>
      <c r="J1438">
        <f t="shared" si="114"/>
        <v>0</v>
      </c>
      <c r="K1438">
        <f t="shared" si="115"/>
        <v>0</v>
      </c>
      <c r="L1438">
        <f>IFERROR(IF(#REF!="",0,#REF!),0)</f>
        <v>0</v>
      </c>
      <c r="M1438">
        <f>IFERROR(IF(#REF!="",0,#REF!+1),0)</f>
        <v>0</v>
      </c>
      <c r="N1438">
        <f>IFERROR(IF(#REF!="",0,#REF!),0)</f>
        <v>0</v>
      </c>
      <c r="O1438">
        <f>IFERROR(IF(#REF!="",0,#REF!+1),0)</f>
        <v>0</v>
      </c>
      <c r="P1438">
        <f>IFERROR(IF(#REF!="",0,#REF!),0)</f>
        <v>0</v>
      </c>
      <c r="Q1438">
        <f>IFERROR(IF(#REF!="",0,#REF!+1),0)</f>
        <v>0</v>
      </c>
      <c r="R1438">
        <f>IFERROR(IF(#REF!="",0,#REF!),0)</f>
        <v>0</v>
      </c>
    </row>
    <row r="1439" spans="7:18" x14ac:dyDescent="0.3">
      <c r="G1439">
        <f t="shared" si="111"/>
        <v>0</v>
      </c>
      <c r="H1439">
        <f t="shared" si="112"/>
        <v>0</v>
      </c>
      <c r="I1439">
        <f t="shared" si="113"/>
        <v>0</v>
      </c>
      <c r="J1439">
        <f t="shared" si="114"/>
        <v>0</v>
      </c>
      <c r="K1439">
        <f t="shared" si="115"/>
        <v>0</v>
      </c>
      <c r="L1439">
        <f>IFERROR(IF(#REF!="",0,#REF!),0)</f>
        <v>0</v>
      </c>
      <c r="M1439">
        <f>IFERROR(IF(#REF!="",0,#REF!+1),0)</f>
        <v>0</v>
      </c>
      <c r="N1439">
        <f>IFERROR(IF(#REF!="",0,#REF!),0)</f>
        <v>0</v>
      </c>
      <c r="O1439">
        <f>IFERROR(IF(#REF!="",0,#REF!+1),0)</f>
        <v>0</v>
      </c>
      <c r="P1439">
        <f>IFERROR(IF(#REF!="",0,#REF!),0)</f>
        <v>0</v>
      </c>
      <c r="Q1439">
        <f>IFERROR(IF(#REF!="",0,#REF!+1),0)</f>
        <v>0</v>
      </c>
      <c r="R1439">
        <f>IFERROR(IF(#REF!="",0,#REF!),0)</f>
        <v>0</v>
      </c>
    </row>
    <row r="1440" spans="7:18" x14ac:dyDescent="0.3">
      <c r="G1440">
        <f t="shared" si="111"/>
        <v>0</v>
      </c>
      <c r="H1440">
        <f t="shared" si="112"/>
        <v>0</v>
      </c>
      <c r="I1440">
        <f t="shared" si="113"/>
        <v>0</v>
      </c>
      <c r="J1440">
        <f t="shared" si="114"/>
        <v>0</v>
      </c>
      <c r="K1440">
        <f t="shared" si="115"/>
        <v>0</v>
      </c>
      <c r="L1440">
        <f>IFERROR(IF(#REF!="",0,#REF!),0)</f>
        <v>0</v>
      </c>
      <c r="M1440">
        <f>IFERROR(IF(#REF!="",0,#REF!+1),0)</f>
        <v>0</v>
      </c>
      <c r="N1440">
        <f>IFERROR(IF(#REF!="",0,#REF!),0)</f>
        <v>0</v>
      </c>
      <c r="O1440">
        <f>IFERROR(IF(#REF!="",0,#REF!+1),0)</f>
        <v>0</v>
      </c>
      <c r="P1440">
        <f>IFERROR(IF(#REF!="",0,#REF!),0)</f>
        <v>0</v>
      </c>
      <c r="Q1440">
        <f>IFERROR(IF(#REF!="",0,#REF!+1),0)</f>
        <v>0</v>
      </c>
      <c r="R1440">
        <f>IFERROR(IF(#REF!="",0,#REF!),0)</f>
        <v>0</v>
      </c>
    </row>
    <row r="1441" spans="7:18" x14ac:dyDescent="0.3">
      <c r="G1441">
        <f t="shared" si="111"/>
        <v>0</v>
      </c>
      <c r="H1441">
        <f t="shared" si="112"/>
        <v>0</v>
      </c>
      <c r="I1441">
        <f t="shared" si="113"/>
        <v>0</v>
      </c>
      <c r="J1441">
        <f t="shared" si="114"/>
        <v>0</v>
      </c>
      <c r="K1441">
        <f t="shared" si="115"/>
        <v>0</v>
      </c>
      <c r="L1441">
        <f>IFERROR(IF(#REF!="",0,#REF!),0)</f>
        <v>0</v>
      </c>
      <c r="M1441">
        <f>IFERROR(IF(#REF!="",0,#REF!+1),0)</f>
        <v>0</v>
      </c>
      <c r="N1441">
        <f>IFERROR(IF(#REF!="",0,#REF!),0)</f>
        <v>0</v>
      </c>
      <c r="O1441">
        <f>IFERROR(IF(#REF!="",0,#REF!+1),0)</f>
        <v>0</v>
      </c>
      <c r="P1441">
        <f>IFERROR(IF(#REF!="",0,#REF!),0)</f>
        <v>0</v>
      </c>
      <c r="Q1441">
        <f>IFERROR(IF(#REF!="",0,#REF!+1),0)</f>
        <v>0</v>
      </c>
      <c r="R1441">
        <f>IFERROR(IF(#REF!="",0,#REF!),0)</f>
        <v>0</v>
      </c>
    </row>
    <row r="1442" spans="7:18" x14ac:dyDescent="0.3">
      <c r="G1442">
        <f t="shared" si="111"/>
        <v>0</v>
      </c>
      <c r="H1442">
        <f t="shared" si="112"/>
        <v>0</v>
      </c>
      <c r="I1442">
        <f t="shared" si="113"/>
        <v>0</v>
      </c>
      <c r="J1442">
        <f t="shared" si="114"/>
        <v>0</v>
      </c>
      <c r="K1442">
        <f t="shared" si="115"/>
        <v>0</v>
      </c>
      <c r="L1442">
        <f>IFERROR(IF(#REF!="",0,#REF!),0)</f>
        <v>0</v>
      </c>
      <c r="M1442">
        <f>IFERROR(IF(#REF!="",0,#REF!+1),0)</f>
        <v>0</v>
      </c>
      <c r="N1442">
        <f>IFERROR(IF(#REF!="",0,#REF!),0)</f>
        <v>0</v>
      </c>
      <c r="O1442">
        <f>IFERROR(IF(#REF!="",0,#REF!+1),0)</f>
        <v>0</v>
      </c>
      <c r="P1442">
        <f>IFERROR(IF(#REF!="",0,#REF!),0)</f>
        <v>0</v>
      </c>
      <c r="Q1442">
        <f>IFERROR(IF(#REF!="",0,#REF!+1),0)</f>
        <v>0</v>
      </c>
      <c r="R1442">
        <f>IFERROR(IF(#REF!="",0,#REF!),0)</f>
        <v>0</v>
      </c>
    </row>
    <row r="1443" spans="7:18" x14ac:dyDescent="0.3">
      <c r="G1443">
        <f t="shared" si="111"/>
        <v>0</v>
      </c>
      <c r="H1443">
        <f t="shared" si="112"/>
        <v>0</v>
      </c>
      <c r="I1443">
        <f t="shared" si="113"/>
        <v>0</v>
      </c>
      <c r="J1443">
        <f t="shared" si="114"/>
        <v>0</v>
      </c>
      <c r="K1443">
        <f t="shared" si="115"/>
        <v>0</v>
      </c>
      <c r="L1443">
        <f>IFERROR(IF(#REF!="",0,#REF!),0)</f>
        <v>0</v>
      </c>
      <c r="M1443">
        <f>IFERROR(IF(#REF!="",0,#REF!+1),0)</f>
        <v>0</v>
      </c>
      <c r="N1443">
        <f>IFERROR(IF(#REF!="",0,#REF!),0)</f>
        <v>0</v>
      </c>
      <c r="O1443">
        <f>IFERROR(IF(#REF!="",0,#REF!+1),0)</f>
        <v>0</v>
      </c>
      <c r="P1443">
        <f>IFERROR(IF(#REF!="",0,#REF!),0)</f>
        <v>0</v>
      </c>
      <c r="Q1443">
        <f>IFERROR(IF(#REF!="",0,#REF!+1),0)</f>
        <v>0</v>
      </c>
      <c r="R1443">
        <f>IFERROR(IF(#REF!="",0,#REF!),0)</f>
        <v>0</v>
      </c>
    </row>
    <row r="1444" spans="7:18" x14ac:dyDescent="0.3">
      <c r="G1444">
        <f t="shared" si="111"/>
        <v>0</v>
      </c>
      <c r="H1444">
        <f t="shared" si="112"/>
        <v>0</v>
      </c>
      <c r="I1444">
        <f t="shared" si="113"/>
        <v>0</v>
      </c>
      <c r="J1444">
        <f t="shared" si="114"/>
        <v>0</v>
      </c>
      <c r="K1444">
        <f t="shared" si="115"/>
        <v>0</v>
      </c>
      <c r="L1444">
        <f>IFERROR(IF(#REF!="",0,#REF!),0)</f>
        <v>0</v>
      </c>
      <c r="M1444">
        <f>IFERROR(IF(#REF!="",0,#REF!+1),0)</f>
        <v>0</v>
      </c>
      <c r="N1444">
        <f>IFERROR(IF(#REF!="",0,#REF!),0)</f>
        <v>0</v>
      </c>
      <c r="O1444">
        <f>IFERROR(IF(#REF!="",0,#REF!+1),0)</f>
        <v>0</v>
      </c>
      <c r="P1444">
        <f>IFERROR(IF(#REF!="",0,#REF!),0)</f>
        <v>0</v>
      </c>
      <c r="Q1444">
        <f>IFERROR(IF(#REF!="",0,#REF!+1),0)</f>
        <v>0</v>
      </c>
      <c r="R1444">
        <f>IFERROR(IF(#REF!="",0,#REF!),0)</f>
        <v>0</v>
      </c>
    </row>
    <row r="1445" spans="7:18" x14ac:dyDescent="0.3">
      <c r="G1445">
        <f t="shared" si="111"/>
        <v>0</v>
      </c>
      <c r="H1445">
        <f t="shared" si="112"/>
        <v>0</v>
      </c>
      <c r="I1445">
        <f t="shared" si="113"/>
        <v>0</v>
      </c>
      <c r="J1445">
        <f t="shared" si="114"/>
        <v>0</v>
      </c>
      <c r="K1445">
        <f t="shared" si="115"/>
        <v>0</v>
      </c>
      <c r="L1445">
        <f>IFERROR(IF(#REF!="",0,#REF!),0)</f>
        <v>0</v>
      </c>
      <c r="M1445">
        <f>IFERROR(IF(#REF!="",0,#REF!+1),0)</f>
        <v>0</v>
      </c>
      <c r="N1445">
        <f>IFERROR(IF(#REF!="",0,#REF!),0)</f>
        <v>0</v>
      </c>
      <c r="O1445">
        <f>IFERROR(IF(#REF!="",0,#REF!+1),0)</f>
        <v>0</v>
      </c>
      <c r="P1445">
        <f>IFERROR(IF(#REF!="",0,#REF!),0)</f>
        <v>0</v>
      </c>
      <c r="Q1445">
        <f>IFERROR(IF(#REF!="",0,#REF!+1),0)</f>
        <v>0</v>
      </c>
      <c r="R1445">
        <f>IFERROR(IF(#REF!="",0,#REF!),0)</f>
        <v>0</v>
      </c>
    </row>
    <row r="1446" spans="7:18" x14ac:dyDescent="0.3">
      <c r="G1446">
        <f t="shared" si="111"/>
        <v>0</v>
      </c>
      <c r="H1446">
        <f t="shared" si="112"/>
        <v>0</v>
      </c>
      <c r="I1446">
        <f t="shared" si="113"/>
        <v>0</v>
      </c>
      <c r="J1446">
        <f t="shared" si="114"/>
        <v>0</v>
      </c>
      <c r="K1446">
        <f t="shared" si="115"/>
        <v>0</v>
      </c>
      <c r="L1446">
        <f>IFERROR(IF(#REF!="",0,#REF!),0)</f>
        <v>0</v>
      </c>
      <c r="M1446">
        <f>IFERROR(IF(#REF!="",0,#REF!+1),0)</f>
        <v>0</v>
      </c>
      <c r="N1446">
        <f>IFERROR(IF(#REF!="",0,#REF!),0)</f>
        <v>0</v>
      </c>
      <c r="O1446">
        <f>IFERROR(IF(#REF!="",0,#REF!+1),0)</f>
        <v>0</v>
      </c>
      <c r="P1446">
        <f>IFERROR(IF(#REF!="",0,#REF!),0)</f>
        <v>0</v>
      </c>
      <c r="Q1446">
        <f>IFERROR(IF(#REF!="",0,#REF!+1),0)</f>
        <v>0</v>
      </c>
      <c r="R1446">
        <f>IFERROR(IF(#REF!="",0,#REF!),0)</f>
        <v>0</v>
      </c>
    </row>
    <row r="1447" spans="7:18" x14ac:dyDescent="0.3">
      <c r="G1447">
        <f t="shared" si="111"/>
        <v>0</v>
      </c>
      <c r="H1447">
        <f t="shared" si="112"/>
        <v>0</v>
      </c>
      <c r="I1447">
        <f t="shared" si="113"/>
        <v>0</v>
      </c>
      <c r="J1447">
        <f t="shared" si="114"/>
        <v>0</v>
      </c>
      <c r="K1447">
        <f t="shared" si="115"/>
        <v>0</v>
      </c>
      <c r="L1447">
        <f>IFERROR(IF(#REF!="",0,#REF!),0)</f>
        <v>0</v>
      </c>
      <c r="M1447">
        <f>IFERROR(IF(#REF!="",0,#REF!+1),0)</f>
        <v>0</v>
      </c>
      <c r="N1447">
        <f>IFERROR(IF(#REF!="",0,#REF!),0)</f>
        <v>0</v>
      </c>
      <c r="O1447">
        <f>IFERROR(IF(#REF!="",0,#REF!+1),0)</f>
        <v>0</v>
      </c>
      <c r="P1447">
        <f>IFERROR(IF(#REF!="",0,#REF!),0)</f>
        <v>0</v>
      </c>
      <c r="Q1447">
        <f>IFERROR(IF(#REF!="",0,#REF!+1),0)</f>
        <v>0</v>
      </c>
      <c r="R1447">
        <f>IFERROR(IF(#REF!="",0,#REF!),0)</f>
        <v>0</v>
      </c>
    </row>
    <row r="1448" spans="7:18" x14ac:dyDescent="0.3">
      <c r="G1448">
        <f t="shared" si="111"/>
        <v>0</v>
      </c>
      <c r="H1448">
        <f t="shared" si="112"/>
        <v>0</v>
      </c>
      <c r="I1448">
        <f t="shared" si="113"/>
        <v>0</v>
      </c>
      <c r="J1448">
        <f t="shared" si="114"/>
        <v>0</v>
      </c>
      <c r="K1448">
        <f t="shared" si="115"/>
        <v>0</v>
      </c>
      <c r="L1448">
        <f>IFERROR(IF(#REF!="",0,#REF!),0)</f>
        <v>0</v>
      </c>
      <c r="M1448">
        <f>IFERROR(IF(#REF!="",0,#REF!+1),0)</f>
        <v>0</v>
      </c>
      <c r="N1448">
        <f>IFERROR(IF(#REF!="",0,#REF!),0)</f>
        <v>0</v>
      </c>
      <c r="O1448">
        <f>IFERROR(IF(#REF!="",0,#REF!+1),0)</f>
        <v>0</v>
      </c>
      <c r="P1448">
        <f>IFERROR(IF(#REF!="",0,#REF!),0)</f>
        <v>0</v>
      </c>
      <c r="Q1448">
        <f>IFERROR(IF(#REF!="",0,#REF!+1),0)</f>
        <v>0</v>
      </c>
      <c r="R1448">
        <f>IFERROR(IF(#REF!="",0,#REF!),0)</f>
        <v>0</v>
      </c>
    </row>
    <row r="1449" spans="7:18" x14ac:dyDescent="0.3">
      <c r="G1449">
        <f t="shared" si="111"/>
        <v>0</v>
      </c>
      <c r="H1449">
        <f t="shared" si="112"/>
        <v>0</v>
      </c>
      <c r="I1449">
        <f t="shared" si="113"/>
        <v>0</v>
      </c>
      <c r="J1449">
        <f t="shared" si="114"/>
        <v>0</v>
      </c>
      <c r="K1449">
        <f t="shared" si="115"/>
        <v>0</v>
      </c>
      <c r="L1449">
        <f>IFERROR(IF(#REF!="",0,#REF!),0)</f>
        <v>0</v>
      </c>
      <c r="M1449">
        <f>IFERROR(IF(#REF!="",0,#REF!+1),0)</f>
        <v>0</v>
      </c>
      <c r="N1449">
        <f>IFERROR(IF(#REF!="",0,#REF!),0)</f>
        <v>0</v>
      </c>
      <c r="O1449">
        <f>IFERROR(IF(#REF!="",0,#REF!+1),0)</f>
        <v>0</v>
      </c>
      <c r="P1449">
        <f>IFERROR(IF(#REF!="",0,#REF!),0)</f>
        <v>0</v>
      </c>
      <c r="Q1449">
        <f>IFERROR(IF(#REF!="",0,#REF!+1),0)</f>
        <v>0</v>
      </c>
      <c r="R1449">
        <f>IFERROR(IF(#REF!="",0,#REF!),0)</f>
        <v>0</v>
      </c>
    </row>
    <row r="1450" spans="7:18" x14ac:dyDescent="0.3">
      <c r="G1450">
        <f t="shared" si="111"/>
        <v>0</v>
      </c>
      <c r="H1450">
        <f t="shared" si="112"/>
        <v>0</v>
      </c>
      <c r="I1450">
        <f t="shared" si="113"/>
        <v>0</v>
      </c>
      <c r="J1450">
        <f t="shared" si="114"/>
        <v>0</v>
      </c>
      <c r="K1450">
        <f t="shared" si="115"/>
        <v>0</v>
      </c>
      <c r="L1450">
        <f>IFERROR(IF(#REF!="",0,#REF!),0)</f>
        <v>0</v>
      </c>
      <c r="M1450">
        <f>IFERROR(IF(#REF!="",0,#REF!+1),0)</f>
        <v>0</v>
      </c>
      <c r="N1450">
        <f>IFERROR(IF(#REF!="",0,#REF!),0)</f>
        <v>0</v>
      </c>
      <c r="O1450">
        <f>IFERROR(IF(#REF!="",0,#REF!+1),0)</f>
        <v>0</v>
      </c>
      <c r="P1450">
        <f>IFERROR(IF(#REF!="",0,#REF!),0)</f>
        <v>0</v>
      </c>
      <c r="Q1450">
        <f>IFERROR(IF(#REF!="",0,#REF!+1),0)</f>
        <v>0</v>
      </c>
      <c r="R1450">
        <f>IFERROR(IF(#REF!="",0,#REF!),0)</f>
        <v>0</v>
      </c>
    </row>
    <row r="1451" spans="7:18" x14ac:dyDescent="0.3">
      <c r="G1451">
        <f t="shared" si="111"/>
        <v>0</v>
      </c>
      <c r="H1451">
        <f t="shared" si="112"/>
        <v>0</v>
      </c>
      <c r="I1451">
        <f t="shared" si="113"/>
        <v>0</v>
      </c>
      <c r="J1451">
        <f t="shared" si="114"/>
        <v>0</v>
      </c>
      <c r="K1451">
        <f t="shared" si="115"/>
        <v>0</v>
      </c>
      <c r="L1451">
        <f>IFERROR(IF(#REF!="",0,#REF!),0)</f>
        <v>0</v>
      </c>
      <c r="M1451">
        <f>IFERROR(IF(#REF!="",0,#REF!+1),0)</f>
        <v>0</v>
      </c>
      <c r="N1451">
        <f>IFERROR(IF(#REF!="",0,#REF!),0)</f>
        <v>0</v>
      </c>
      <c r="O1451">
        <f>IFERROR(IF(#REF!="",0,#REF!+1),0)</f>
        <v>0</v>
      </c>
      <c r="P1451">
        <f>IFERROR(IF(#REF!="",0,#REF!),0)</f>
        <v>0</v>
      </c>
      <c r="Q1451">
        <f>IFERROR(IF(#REF!="",0,#REF!+1),0)</f>
        <v>0</v>
      </c>
      <c r="R1451">
        <f>IFERROR(IF(#REF!="",0,#REF!),0)</f>
        <v>0</v>
      </c>
    </row>
    <row r="1452" spans="7:18" x14ac:dyDescent="0.3">
      <c r="G1452">
        <f t="shared" si="111"/>
        <v>0</v>
      </c>
      <c r="H1452">
        <f t="shared" si="112"/>
        <v>0</v>
      </c>
      <c r="I1452">
        <f t="shared" si="113"/>
        <v>0</v>
      </c>
      <c r="J1452">
        <f t="shared" si="114"/>
        <v>0</v>
      </c>
      <c r="K1452">
        <f t="shared" si="115"/>
        <v>0</v>
      </c>
      <c r="L1452">
        <f>IFERROR(IF(#REF!="",0,#REF!),0)</f>
        <v>0</v>
      </c>
      <c r="M1452">
        <f>IFERROR(IF(#REF!="",0,#REF!+1),0)</f>
        <v>0</v>
      </c>
      <c r="N1452">
        <f>IFERROR(IF(#REF!="",0,#REF!),0)</f>
        <v>0</v>
      </c>
      <c r="O1452">
        <f>IFERROR(IF(#REF!="",0,#REF!+1),0)</f>
        <v>0</v>
      </c>
      <c r="P1452">
        <f>IFERROR(IF(#REF!="",0,#REF!),0)</f>
        <v>0</v>
      </c>
      <c r="Q1452">
        <f>IFERROR(IF(#REF!="",0,#REF!+1),0)</f>
        <v>0</v>
      </c>
      <c r="R1452">
        <f>IFERROR(IF(#REF!="",0,#REF!),0)</f>
        <v>0</v>
      </c>
    </row>
    <row r="1453" spans="7:18" x14ac:dyDescent="0.3">
      <c r="G1453">
        <f t="shared" si="111"/>
        <v>0</v>
      </c>
      <c r="H1453">
        <f t="shared" si="112"/>
        <v>0</v>
      </c>
      <c r="I1453">
        <f t="shared" si="113"/>
        <v>0</v>
      </c>
      <c r="J1453">
        <f t="shared" si="114"/>
        <v>0</v>
      </c>
      <c r="K1453">
        <f t="shared" si="115"/>
        <v>0</v>
      </c>
      <c r="L1453">
        <f>IFERROR(IF(#REF!="",0,#REF!),0)</f>
        <v>0</v>
      </c>
      <c r="M1453">
        <f>IFERROR(IF(#REF!="",0,#REF!+1),0)</f>
        <v>0</v>
      </c>
      <c r="N1453">
        <f>IFERROR(IF(#REF!="",0,#REF!),0)</f>
        <v>0</v>
      </c>
      <c r="O1453">
        <f>IFERROR(IF(#REF!="",0,#REF!+1),0)</f>
        <v>0</v>
      </c>
      <c r="P1453">
        <f>IFERROR(IF(#REF!="",0,#REF!),0)</f>
        <v>0</v>
      </c>
      <c r="Q1453">
        <f>IFERROR(IF(#REF!="",0,#REF!+1),0)</f>
        <v>0</v>
      </c>
      <c r="R1453">
        <f>IFERROR(IF(#REF!="",0,#REF!),0)</f>
        <v>0</v>
      </c>
    </row>
    <row r="1454" spans="7:18" x14ac:dyDescent="0.3">
      <c r="G1454">
        <f t="shared" si="111"/>
        <v>0</v>
      </c>
      <c r="H1454">
        <f t="shared" si="112"/>
        <v>0</v>
      </c>
      <c r="I1454">
        <f t="shared" si="113"/>
        <v>0</v>
      </c>
      <c r="J1454">
        <f t="shared" si="114"/>
        <v>0</v>
      </c>
      <c r="K1454">
        <f t="shared" si="115"/>
        <v>0</v>
      </c>
      <c r="L1454">
        <f>IFERROR(IF(#REF!="",0,#REF!),0)</f>
        <v>0</v>
      </c>
      <c r="M1454">
        <f>IFERROR(IF(#REF!="",0,#REF!+1),0)</f>
        <v>0</v>
      </c>
      <c r="N1454">
        <f>IFERROR(IF(#REF!="",0,#REF!),0)</f>
        <v>0</v>
      </c>
      <c r="O1454">
        <f>IFERROR(IF(#REF!="",0,#REF!+1),0)</f>
        <v>0</v>
      </c>
      <c r="P1454">
        <f>IFERROR(IF(#REF!="",0,#REF!),0)</f>
        <v>0</v>
      </c>
      <c r="Q1454">
        <f>IFERROR(IF(#REF!="",0,#REF!+1),0)</f>
        <v>0</v>
      </c>
      <c r="R1454">
        <f>IFERROR(IF(#REF!="",0,#REF!),0)</f>
        <v>0</v>
      </c>
    </row>
    <row r="1455" spans="7:18" x14ac:dyDescent="0.3">
      <c r="G1455">
        <f t="shared" si="111"/>
        <v>0</v>
      </c>
      <c r="H1455">
        <f t="shared" si="112"/>
        <v>0</v>
      </c>
      <c r="I1455">
        <f t="shared" si="113"/>
        <v>0</v>
      </c>
      <c r="J1455">
        <f t="shared" si="114"/>
        <v>0</v>
      </c>
      <c r="K1455">
        <f t="shared" si="115"/>
        <v>0</v>
      </c>
      <c r="L1455">
        <f>IFERROR(IF(#REF!="",0,#REF!),0)</f>
        <v>0</v>
      </c>
      <c r="M1455">
        <f>IFERROR(IF(#REF!="",0,#REF!+1),0)</f>
        <v>0</v>
      </c>
      <c r="N1455">
        <f>IFERROR(IF(#REF!="",0,#REF!),0)</f>
        <v>0</v>
      </c>
      <c r="O1455">
        <f>IFERROR(IF(#REF!="",0,#REF!+1),0)</f>
        <v>0</v>
      </c>
      <c r="P1455">
        <f>IFERROR(IF(#REF!="",0,#REF!),0)</f>
        <v>0</v>
      </c>
      <c r="Q1455">
        <f>IFERROR(IF(#REF!="",0,#REF!+1),0)</f>
        <v>0</v>
      </c>
      <c r="R1455">
        <f>IFERROR(IF(#REF!="",0,#REF!),0)</f>
        <v>0</v>
      </c>
    </row>
    <row r="1456" spans="7:18" x14ac:dyDescent="0.3">
      <c r="G1456">
        <f t="shared" si="111"/>
        <v>0</v>
      </c>
      <c r="H1456">
        <f t="shared" si="112"/>
        <v>0</v>
      </c>
      <c r="I1456">
        <f t="shared" si="113"/>
        <v>0</v>
      </c>
      <c r="J1456">
        <f t="shared" si="114"/>
        <v>0</v>
      </c>
      <c r="K1456">
        <f t="shared" si="115"/>
        <v>0</v>
      </c>
      <c r="L1456">
        <f>IFERROR(IF(#REF!="",0,#REF!),0)</f>
        <v>0</v>
      </c>
      <c r="M1456">
        <f>IFERROR(IF(#REF!="",0,#REF!+1),0)</f>
        <v>0</v>
      </c>
      <c r="N1456">
        <f>IFERROR(IF(#REF!="",0,#REF!),0)</f>
        <v>0</v>
      </c>
      <c r="O1456">
        <f>IFERROR(IF(#REF!="",0,#REF!+1),0)</f>
        <v>0</v>
      </c>
      <c r="P1456">
        <f>IFERROR(IF(#REF!="",0,#REF!),0)</f>
        <v>0</v>
      </c>
      <c r="Q1456">
        <f>IFERROR(IF(#REF!="",0,#REF!+1),0)</f>
        <v>0</v>
      </c>
      <c r="R1456">
        <f>IFERROR(IF(#REF!="",0,#REF!),0)</f>
        <v>0</v>
      </c>
    </row>
    <row r="1457" spans="7:18" x14ac:dyDescent="0.3">
      <c r="G1457">
        <f t="shared" si="111"/>
        <v>0</v>
      </c>
      <c r="H1457">
        <f t="shared" si="112"/>
        <v>0</v>
      </c>
      <c r="I1457">
        <f t="shared" si="113"/>
        <v>0</v>
      </c>
      <c r="J1457">
        <f t="shared" si="114"/>
        <v>0</v>
      </c>
      <c r="K1457">
        <f t="shared" si="115"/>
        <v>0</v>
      </c>
      <c r="L1457">
        <f>IFERROR(IF(#REF!="",0,#REF!),0)</f>
        <v>0</v>
      </c>
      <c r="M1457">
        <f>IFERROR(IF(#REF!="",0,#REF!+1),0)</f>
        <v>0</v>
      </c>
      <c r="N1457">
        <f>IFERROR(IF(#REF!="",0,#REF!),0)</f>
        <v>0</v>
      </c>
      <c r="O1457">
        <f>IFERROR(IF(#REF!="",0,#REF!+1),0)</f>
        <v>0</v>
      </c>
      <c r="P1457">
        <f>IFERROR(IF(#REF!="",0,#REF!),0)</f>
        <v>0</v>
      </c>
      <c r="Q1457">
        <f>IFERROR(IF(#REF!="",0,#REF!+1),0)</f>
        <v>0</v>
      </c>
      <c r="R1457">
        <f>IFERROR(IF(#REF!="",0,#REF!),0)</f>
        <v>0</v>
      </c>
    </row>
    <row r="1458" spans="7:18" x14ac:dyDescent="0.3">
      <c r="G1458">
        <f t="shared" si="111"/>
        <v>0</v>
      </c>
      <c r="H1458">
        <f t="shared" si="112"/>
        <v>0</v>
      </c>
      <c r="I1458">
        <f t="shared" si="113"/>
        <v>0</v>
      </c>
      <c r="J1458">
        <f t="shared" si="114"/>
        <v>0</v>
      </c>
      <c r="K1458">
        <f t="shared" si="115"/>
        <v>0</v>
      </c>
      <c r="L1458">
        <f>IFERROR(IF(#REF!="",0,#REF!),0)</f>
        <v>0</v>
      </c>
      <c r="M1458">
        <f>IFERROR(IF(#REF!="",0,#REF!+1),0)</f>
        <v>0</v>
      </c>
      <c r="N1458">
        <f>IFERROR(IF(#REF!="",0,#REF!),0)</f>
        <v>0</v>
      </c>
      <c r="O1458">
        <f>IFERROR(IF(#REF!="",0,#REF!+1),0)</f>
        <v>0</v>
      </c>
      <c r="P1458">
        <f>IFERROR(IF(#REF!="",0,#REF!),0)</f>
        <v>0</v>
      </c>
      <c r="Q1458">
        <f>IFERROR(IF(#REF!="",0,#REF!+1),0)</f>
        <v>0</v>
      </c>
      <c r="R1458">
        <f>IFERROR(IF(#REF!="",0,#REF!),0)</f>
        <v>0</v>
      </c>
    </row>
    <row r="1459" spans="7:18" x14ac:dyDescent="0.3">
      <c r="G1459">
        <f t="shared" si="111"/>
        <v>0</v>
      </c>
      <c r="H1459">
        <f t="shared" si="112"/>
        <v>0</v>
      </c>
      <c r="I1459">
        <f t="shared" si="113"/>
        <v>0</v>
      </c>
      <c r="J1459">
        <f t="shared" si="114"/>
        <v>0</v>
      </c>
      <c r="K1459">
        <f t="shared" si="115"/>
        <v>0</v>
      </c>
      <c r="L1459">
        <f>IFERROR(IF(#REF!="",0,#REF!),0)</f>
        <v>0</v>
      </c>
      <c r="M1459">
        <f>IFERROR(IF(#REF!="",0,#REF!+1),0)</f>
        <v>0</v>
      </c>
      <c r="N1459">
        <f>IFERROR(IF(#REF!="",0,#REF!),0)</f>
        <v>0</v>
      </c>
      <c r="O1459">
        <f>IFERROR(IF(#REF!="",0,#REF!+1),0)</f>
        <v>0</v>
      </c>
      <c r="P1459">
        <f>IFERROR(IF(#REF!="",0,#REF!),0)</f>
        <v>0</v>
      </c>
      <c r="Q1459">
        <f>IFERROR(IF(#REF!="",0,#REF!+1),0)</f>
        <v>0</v>
      </c>
      <c r="R1459">
        <f>IFERROR(IF(#REF!="",0,#REF!),0)</f>
        <v>0</v>
      </c>
    </row>
    <row r="1460" spans="7:18" x14ac:dyDescent="0.3">
      <c r="G1460">
        <f t="shared" si="111"/>
        <v>0</v>
      </c>
      <c r="H1460">
        <f t="shared" si="112"/>
        <v>0</v>
      </c>
      <c r="I1460">
        <f t="shared" si="113"/>
        <v>0</v>
      </c>
      <c r="J1460">
        <f t="shared" si="114"/>
        <v>0</v>
      </c>
      <c r="K1460">
        <f t="shared" si="115"/>
        <v>0</v>
      </c>
      <c r="L1460">
        <f>IFERROR(IF(#REF!="",0,#REF!),0)</f>
        <v>0</v>
      </c>
      <c r="M1460">
        <f>IFERROR(IF(#REF!="",0,#REF!+1),0)</f>
        <v>0</v>
      </c>
      <c r="N1460">
        <f>IFERROR(IF(#REF!="",0,#REF!),0)</f>
        <v>0</v>
      </c>
      <c r="O1460">
        <f>IFERROR(IF(#REF!="",0,#REF!+1),0)</f>
        <v>0</v>
      </c>
      <c r="P1460">
        <f>IFERROR(IF(#REF!="",0,#REF!),0)</f>
        <v>0</v>
      </c>
      <c r="Q1460">
        <f>IFERROR(IF(#REF!="",0,#REF!+1),0)</f>
        <v>0</v>
      </c>
      <c r="R1460">
        <f>IFERROR(IF(#REF!="",0,#REF!),0)</f>
        <v>0</v>
      </c>
    </row>
    <row r="1461" spans="7:18" x14ac:dyDescent="0.3">
      <c r="G1461">
        <f t="shared" si="111"/>
        <v>0</v>
      </c>
      <c r="H1461">
        <f t="shared" si="112"/>
        <v>0</v>
      </c>
      <c r="I1461">
        <f t="shared" si="113"/>
        <v>0</v>
      </c>
      <c r="J1461">
        <f t="shared" si="114"/>
        <v>0</v>
      </c>
      <c r="K1461">
        <f t="shared" si="115"/>
        <v>0</v>
      </c>
      <c r="L1461">
        <f>IFERROR(IF(#REF!="",0,#REF!),0)</f>
        <v>0</v>
      </c>
      <c r="M1461">
        <f>IFERROR(IF(#REF!="",0,#REF!+1),0)</f>
        <v>0</v>
      </c>
      <c r="N1461">
        <f>IFERROR(IF(#REF!="",0,#REF!),0)</f>
        <v>0</v>
      </c>
      <c r="O1461">
        <f>IFERROR(IF(#REF!="",0,#REF!+1),0)</f>
        <v>0</v>
      </c>
      <c r="P1461">
        <f>IFERROR(IF(#REF!="",0,#REF!),0)</f>
        <v>0</v>
      </c>
      <c r="Q1461">
        <f>IFERROR(IF(#REF!="",0,#REF!+1),0)</f>
        <v>0</v>
      </c>
      <c r="R1461">
        <f>IFERROR(IF(#REF!="",0,#REF!),0)</f>
        <v>0</v>
      </c>
    </row>
    <row r="1462" spans="7:18" x14ac:dyDescent="0.3">
      <c r="G1462">
        <f t="shared" si="111"/>
        <v>0</v>
      </c>
      <c r="H1462">
        <f t="shared" si="112"/>
        <v>0</v>
      </c>
      <c r="I1462">
        <f t="shared" si="113"/>
        <v>0</v>
      </c>
      <c r="J1462">
        <f t="shared" si="114"/>
        <v>0</v>
      </c>
      <c r="K1462">
        <f t="shared" si="115"/>
        <v>0</v>
      </c>
      <c r="L1462">
        <f>IFERROR(IF(#REF!="",0,#REF!),0)</f>
        <v>0</v>
      </c>
      <c r="M1462">
        <f>IFERROR(IF(#REF!="",0,#REF!+1),0)</f>
        <v>0</v>
      </c>
      <c r="N1462">
        <f>IFERROR(IF(#REF!="",0,#REF!),0)</f>
        <v>0</v>
      </c>
      <c r="O1462">
        <f>IFERROR(IF(#REF!="",0,#REF!+1),0)</f>
        <v>0</v>
      </c>
      <c r="P1462">
        <f>IFERROR(IF(#REF!="",0,#REF!),0)</f>
        <v>0</v>
      </c>
      <c r="Q1462">
        <f>IFERROR(IF(#REF!="",0,#REF!+1),0)</f>
        <v>0</v>
      </c>
      <c r="R1462">
        <f>IFERROR(IF(#REF!="",0,#REF!),0)</f>
        <v>0</v>
      </c>
    </row>
    <row r="1463" spans="7:18" x14ac:dyDescent="0.3">
      <c r="G1463">
        <f t="shared" si="111"/>
        <v>0</v>
      </c>
      <c r="H1463">
        <f t="shared" si="112"/>
        <v>0</v>
      </c>
      <c r="I1463">
        <f t="shared" si="113"/>
        <v>0</v>
      </c>
      <c r="J1463">
        <f t="shared" si="114"/>
        <v>0</v>
      </c>
      <c r="K1463">
        <f t="shared" si="115"/>
        <v>0</v>
      </c>
      <c r="L1463">
        <f>IFERROR(IF(#REF!="",0,#REF!),0)</f>
        <v>0</v>
      </c>
      <c r="M1463">
        <f>IFERROR(IF(#REF!="",0,#REF!+1),0)</f>
        <v>0</v>
      </c>
      <c r="N1463">
        <f>IFERROR(IF(#REF!="",0,#REF!),0)</f>
        <v>0</v>
      </c>
      <c r="O1463">
        <f>IFERROR(IF(#REF!="",0,#REF!+1),0)</f>
        <v>0</v>
      </c>
      <c r="P1463">
        <f>IFERROR(IF(#REF!="",0,#REF!),0)</f>
        <v>0</v>
      </c>
      <c r="Q1463">
        <f>IFERROR(IF(#REF!="",0,#REF!+1),0)</f>
        <v>0</v>
      </c>
      <c r="R1463">
        <f>IFERROR(IF(#REF!="",0,#REF!),0)</f>
        <v>0</v>
      </c>
    </row>
    <row r="1464" spans="7:18" x14ac:dyDescent="0.3">
      <c r="G1464">
        <f t="shared" si="111"/>
        <v>0</v>
      </c>
      <c r="H1464">
        <f t="shared" si="112"/>
        <v>0</v>
      </c>
      <c r="I1464">
        <f t="shared" si="113"/>
        <v>0</v>
      </c>
      <c r="J1464">
        <f t="shared" si="114"/>
        <v>0</v>
      </c>
      <c r="K1464">
        <f t="shared" si="115"/>
        <v>0</v>
      </c>
      <c r="L1464">
        <f>IFERROR(IF(#REF!="",0,#REF!),0)</f>
        <v>0</v>
      </c>
      <c r="M1464">
        <f>IFERROR(IF(#REF!="",0,#REF!+1),0)</f>
        <v>0</v>
      </c>
      <c r="N1464">
        <f>IFERROR(IF(#REF!="",0,#REF!),0)</f>
        <v>0</v>
      </c>
      <c r="O1464">
        <f>IFERROR(IF(#REF!="",0,#REF!+1),0)</f>
        <v>0</v>
      </c>
      <c r="P1464">
        <f>IFERROR(IF(#REF!="",0,#REF!),0)</f>
        <v>0</v>
      </c>
      <c r="Q1464">
        <f>IFERROR(IF(#REF!="",0,#REF!+1),0)</f>
        <v>0</v>
      </c>
      <c r="R1464">
        <f>IFERROR(IF(#REF!="",0,#REF!),0)</f>
        <v>0</v>
      </c>
    </row>
    <row r="1465" spans="7:18" x14ac:dyDescent="0.3">
      <c r="G1465">
        <f t="shared" si="111"/>
        <v>0</v>
      </c>
      <c r="H1465">
        <f t="shared" si="112"/>
        <v>0</v>
      </c>
      <c r="I1465">
        <f t="shared" si="113"/>
        <v>0</v>
      </c>
      <c r="J1465">
        <f t="shared" si="114"/>
        <v>0</v>
      </c>
      <c r="K1465">
        <f t="shared" si="115"/>
        <v>0</v>
      </c>
      <c r="L1465">
        <f>IFERROR(IF(#REF!="",0,#REF!),0)</f>
        <v>0</v>
      </c>
      <c r="M1465">
        <f>IFERROR(IF(#REF!="",0,#REF!+1),0)</f>
        <v>0</v>
      </c>
      <c r="N1465">
        <f>IFERROR(IF(#REF!="",0,#REF!),0)</f>
        <v>0</v>
      </c>
      <c r="O1465">
        <f>IFERROR(IF(#REF!="",0,#REF!+1),0)</f>
        <v>0</v>
      </c>
      <c r="P1465">
        <f>IFERROR(IF(#REF!="",0,#REF!),0)</f>
        <v>0</v>
      </c>
      <c r="Q1465">
        <f>IFERROR(IF(#REF!="",0,#REF!+1),0)</f>
        <v>0</v>
      </c>
      <c r="R1465">
        <f>IFERROR(IF(#REF!="",0,#REF!),0)</f>
        <v>0</v>
      </c>
    </row>
    <row r="1466" spans="7:18" x14ac:dyDescent="0.3">
      <c r="G1466">
        <f t="shared" si="111"/>
        <v>0</v>
      </c>
      <c r="H1466">
        <f t="shared" si="112"/>
        <v>0</v>
      </c>
      <c r="I1466">
        <f t="shared" si="113"/>
        <v>0</v>
      </c>
      <c r="J1466">
        <f t="shared" si="114"/>
        <v>0</v>
      </c>
      <c r="K1466">
        <f t="shared" si="115"/>
        <v>0</v>
      </c>
      <c r="L1466">
        <f>IFERROR(IF(#REF!="",0,#REF!),0)</f>
        <v>0</v>
      </c>
      <c r="M1466">
        <f>IFERROR(IF(#REF!="",0,#REF!+1),0)</f>
        <v>0</v>
      </c>
      <c r="N1466">
        <f>IFERROR(IF(#REF!="",0,#REF!),0)</f>
        <v>0</v>
      </c>
      <c r="O1466">
        <f>IFERROR(IF(#REF!="",0,#REF!+1),0)</f>
        <v>0</v>
      </c>
      <c r="P1466">
        <f>IFERROR(IF(#REF!="",0,#REF!),0)</f>
        <v>0</v>
      </c>
      <c r="Q1466">
        <f>IFERROR(IF(#REF!="",0,#REF!+1),0)</f>
        <v>0</v>
      </c>
      <c r="R1466">
        <f>IFERROR(IF(#REF!="",0,#REF!),0)</f>
        <v>0</v>
      </c>
    </row>
    <row r="1467" spans="7:18" x14ac:dyDescent="0.3">
      <c r="G1467">
        <f t="shared" si="111"/>
        <v>0</v>
      </c>
      <c r="H1467">
        <f t="shared" si="112"/>
        <v>0</v>
      </c>
      <c r="I1467">
        <f t="shared" si="113"/>
        <v>0</v>
      </c>
      <c r="J1467">
        <f t="shared" si="114"/>
        <v>0</v>
      </c>
      <c r="K1467">
        <f t="shared" si="115"/>
        <v>0</v>
      </c>
      <c r="L1467">
        <f>IFERROR(IF(#REF!="",0,#REF!),0)</f>
        <v>0</v>
      </c>
      <c r="M1467">
        <f>IFERROR(IF(#REF!="",0,#REF!+1),0)</f>
        <v>0</v>
      </c>
      <c r="N1467">
        <f>IFERROR(IF(#REF!="",0,#REF!),0)</f>
        <v>0</v>
      </c>
      <c r="O1467">
        <f>IFERROR(IF(#REF!="",0,#REF!+1),0)</f>
        <v>0</v>
      </c>
      <c r="P1467">
        <f>IFERROR(IF(#REF!="",0,#REF!),0)</f>
        <v>0</v>
      </c>
      <c r="Q1467">
        <f>IFERROR(IF(#REF!="",0,#REF!+1),0)</f>
        <v>0</v>
      </c>
      <c r="R1467">
        <f>IFERROR(IF(#REF!="",0,#REF!),0)</f>
        <v>0</v>
      </c>
    </row>
    <row r="1468" spans="7:18" x14ac:dyDescent="0.3">
      <c r="G1468">
        <f t="shared" si="111"/>
        <v>0</v>
      </c>
      <c r="H1468">
        <f t="shared" si="112"/>
        <v>0</v>
      </c>
      <c r="I1468">
        <f t="shared" si="113"/>
        <v>0</v>
      </c>
      <c r="J1468">
        <f t="shared" si="114"/>
        <v>0</v>
      </c>
      <c r="K1468">
        <f t="shared" si="115"/>
        <v>0</v>
      </c>
      <c r="L1468">
        <f>IFERROR(IF(#REF!="",0,#REF!),0)</f>
        <v>0</v>
      </c>
      <c r="M1468">
        <f>IFERROR(IF(#REF!="",0,#REF!+1),0)</f>
        <v>0</v>
      </c>
      <c r="N1468">
        <f>IFERROR(IF(#REF!="",0,#REF!),0)</f>
        <v>0</v>
      </c>
      <c r="O1468">
        <f>IFERROR(IF(#REF!="",0,#REF!+1),0)</f>
        <v>0</v>
      </c>
      <c r="P1468">
        <f>IFERROR(IF(#REF!="",0,#REF!),0)</f>
        <v>0</v>
      </c>
      <c r="Q1468">
        <f>IFERROR(IF(#REF!="",0,#REF!+1),0)</f>
        <v>0</v>
      </c>
      <c r="R1468">
        <f>IFERROR(IF(#REF!="",0,#REF!),0)</f>
        <v>0</v>
      </c>
    </row>
    <row r="1469" spans="7:18" x14ac:dyDescent="0.3">
      <c r="G1469">
        <f t="shared" si="111"/>
        <v>0</v>
      </c>
      <c r="H1469">
        <f t="shared" si="112"/>
        <v>0</v>
      </c>
      <c r="I1469">
        <f t="shared" si="113"/>
        <v>0</v>
      </c>
      <c r="J1469">
        <f t="shared" si="114"/>
        <v>0</v>
      </c>
      <c r="K1469">
        <f t="shared" si="115"/>
        <v>0</v>
      </c>
      <c r="L1469">
        <f>IFERROR(IF(#REF!="",0,#REF!),0)</f>
        <v>0</v>
      </c>
      <c r="M1469">
        <f>IFERROR(IF(#REF!="",0,#REF!+1),0)</f>
        <v>0</v>
      </c>
      <c r="N1469">
        <f>IFERROR(IF(#REF!="",0,#REF!),0)</f>
        <v>0</v>
      </c>
      <c r="O1469">
        <f>IFERROR(IF(#REF!="",0,#REF!+1),0)</f>
        <v>0</v>
      </c>
      <c r="P1469">
        <f>IFERROR(IF(#REF!="",0,#REF!),0)</f>
        <v>0</v>
      </c>
      <c r="Q1469">
        <f>IFERROR(IF(#REF!="",0,#REF!+1),0)</f>
        <v>0</v>
      </c>
      <c r="R1469">
        <f>IFERROR(IF(#REF!="",0,#REF!),0)</f>
        <v>0</v>
      </c>
    </row>
    <row r="1470" spans="7:18" x14ac:dyDescent="0.3">
      <c r="G1470">
        <f t="shared" si="111"/>
        <v>0</v>
      </c>
      <c r="H1470">
        <f t="shared" si="112"/>
        <v>0</v>
      </c>
      <c r="I1470">
        <f t="shared" si="113"/>
        <v>0</v>
      </c>
      <c r="J1470">
        <f t="shared" si="114"/>
        <v>0</v>
      </c>
      <c r="K1470">
        <f t="shared" si="115"/>
        <v>0</v>
      </c>
      <c r="L1470">
        <f>IFERROR(IF(#REF!="",0,#REF!),0)</f>
        <v>0</v>
      </c>
      <c r="M1470">
        <f>IFERROR(IF(#REF!="",0,#REF!+1),0)</f>
        <v>0</v>
      </c>
      <c r="N1470">
        <f>IFERROR(IF(#REF!="",0,#REF!),0)</f>
        <v>0</v>
      </c>
      <c r="O1470">
        <f>IFERROR(IF(#REF!="",0,#REF!+1),0)</f>
        <v>0</v>
      </c>
      <c r="P1470">
        <f>IFERROR(IF(#REF!="",0,#REF!),0)</f>
        <v>0</v>
      </c>
      <c r="Q1470">
        <f>IFERROR(IF(#REF!="",0,#REF!+1),0)</f>
        <v>0</v>
      </c>
      <c r="R1470">
        <f>IFERROR(IF(#REF!="",0,#REF!),0)</f>
        <v>0</v>
      </c>
    </row>
    <row r="1471" spans="7:18" x14ac:dyDescent="0.3">
      <c r="G1471">
        <f t="shared" si="111"/>
        <v>0</v>
      </c>
      <c r="H1471">
        <f t="shared" si="112"/>
        <v>0</v>
      </c>
      <c r="I1471">
        <f t="shared" si="113"/>
        <v>0</v>
      </c>
      <c r="J1471">
        <f t="shared" si="114"/>
        <v>0</v>
      </c>
      <c r="K1471">
        <f t="shared" si="115"/>
        <v>0</v>
      </c>
      <c r="L1471">
        <f>IFERROR(IF(#REF!="",0,#REF!),0)</f>
        <v>0</v>
      </c>
      <c r="M1471">
        <f>IFERROR(IF(#REF!="",0,#REF!+1),0)</f>
        <v>0</v>
      </c>
      <c r="N1471">
        <f>IFERROR(IF(#REF!="",0,#REF!),0)</f>
        <v>0</v>
      </c>
      <c r="O1471">
        <f>IFERROR(IF(#REF!="",0,#REF!+1),0)</f>
        <v>0</v>
      </c>
      <c r="P1471">
        <f>IFERROR(IF(#REF!="",0,#REF!),0)</f>
        <v>0</v>
      </c>
      <c r="Q1471">
        <f>IFERROR(IF(#REF!="",0,#REF!+1),0)</f>
        <v>0</v>
      </c>
      <c r="R1471">
        <f>IFERROR(IF(#REF!="",0,#REF!),0)</f>
        <v>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"/>
  <sheetViews>
    <sheetView workbookViewId="0">
      <selection activeCell="A3" activeCellId="1" sqref="A1:B1 A3:H6"/>
      <pivotSelection pane="bottomRight" showHeader="1" activeRow="2" click="1" r:id="rId1">
        <pivotArea type="all" dataOnly="0" outline="0" fieldPosition="0"/>
      </pivotSelection>
    </sheetView>
  </sheetViews>
  <sheetFormatPr defaultRowHeight="14.4" x14ac:dyDescent="0.3"/>
  <cols>
    <col min="1" max="1" width="18.44140625" bestFit="1" customWidth="1"/>
    <col min="2" max="2" width="9.44140625" customWidth="1"/>
    <col min="3" max="3" width="6.5546875" customWidth="1"/>
    <col min="4" max="5" width="7.6640625" customWidth="1"/>
    <col min="6" max="6" width="9" customWidth="1"/>
    <col min="7" max="7" width="12.21875" customWidth="1"/>
    <col min="8" max="8" width="11.88671875" customWidth="1"/>
    <col min="9" max="14" width="11" customWidth="1"/>
    <col min="15" max="15" width="7.88671875" customWidth="1"/>
    <col min="16" max="21" width="11" bestFit="1" customWidth="1"/>
    <col min="22" max="22" width="6.88671875" customWidth="1"/>
    <col min="23" max="28" width="11" bestFit="1" customWidth="1"/>
    <col min="29" max="29" width="7.88671875" customWidth="1"/>
  </cols>
  <sheetData>
    <row r="1" spans="1:8" x14ac:dyDescent="0.3">
      <c r="A1" s="5" t="s">
        <v>169</v>
      </c>
      <c r="B1" t="s">
        <v>170</v>
      </c>
    </row>
    <row r="3" spans="1:8" x14ac:dyDescent="0.3">
      <c r="A3" s="5" t="s">
        <v>171</v>
      </c>
      <c r="C3" s="5" t="s">
        <v>44</v>
      </c>
    </row>
    <row r="4" spans="1:8" x14ac:dyDescent="0.3">
      <c r="A4" s="5" t="s">
        <v>43</v>
      </c>
      <c r="B4" s="5" t="s">
        <v>306</v>
      </c>
      <c r="C4" t="s">
        <v>41</v>
      </c>
      <c r="D4" t="s">
        <v>38</v>
      </c>
      <c r="E4" t="s">
        <v>39</v>
      </c>
      <c r="F4" t="s">
        <v>36</v>
      </c>
      <c r="G4" t="s">
        <v>453</v>
      </c>
      <c r="H4" t="s">
        <v>454</v>
      </c>
    </row>
    <row r="5" spans="1:8" x14ac:dyDescent="0.3">
      <c r="A5" t="s">
        <v>35</v>
      </c>
      <c r="B5">
        <v>8</v>
      </c>
      <c r="C5" s="17">
        <v>9.1111111111111107</v>
      </c>
      <c r="D5" s="17">
        <v>10.256410256410257</v>
      </c>
      <c r="E5" s="17">
        <v>11.342857142857143</v>
      </c>
      <c r="F5" s="17">
        <v>13</v>
      </c>
      <c r="G5" s="17">
        <v>12.025</v>
      </c>
      <c r="H5" s="17">
        <v>11.75</v>
      </c>
    </row>
    <row r="6" spans="1:8" x14ac:dyDescent="0.3">
      <c r="B6">
        <v>16</v>
      </c>
      <c r="C6" s="17">
        <v>6.6521739130434785</v>
      </c>
      <c r="D6" s="17">
        <v>7.5454545454545459</v>
      </c>
      <c r="E6" s="17">
        <v>9.1363636363636367</v>
      </c>
      <c r="F6" s="17">
        <v>14.272727272727273</v>
      </c>
      <c r="G6" s="17">
        <v>8.2777777777777786</v>
      </c>
      <c r="H6" s="17">
        <v>7.9473684210526319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6"/>
  <sheetViews>
    <sheetView topLeftCell="G1" workbookViewId="0">
      <selection activeCell="S12" sqref="S12:S19"/>
    </sheetView>
  </sheetViews>
  <sheetFormatPr defaultRowHeight="14.4" x14ac:dyDescent="0.3"/>
  <cols>
    <col min="1" max="1" width="28.6640625" bestFit="1" customWidth="1"/>
    <col min="2" max="2" width="7.5546875" customWidth="1"/>
    <col min="3" max="3" width="13.77734375" customWidth="1"/>
    <col min="4" max="7" width="12" bestFit="1" customWidth="1"/>
    <col min="8" max="8" width="12.21875" bestFit="1" customWidth="1"/>
    <col min="9" max="9" width="12" customWidth="1"/>
    <col min="10" max="10" width="12" bestFit="1" customWidth="1"/>
    <col min="11" max="11" width="9.44140625" customWidth="1"/>
    <col min="12" max="12" width="7.6640625" customWidth="1"/>
    <col min="13" max="13" width="9" customWidth="1"/>
    <col min="14" max="14" width="6.109375" customWidth="1"/>
    <col min="15" max="15" width="7.6640625" customWidth="1"/>
    <col min="16" max="16" width="12.21875" customWidth="1"/>
    <col min="17" max="17" width="11.88671875" customWidth="1"/>
    <col min="18" max="19" width="7.88671875" customWidth="1"/>
    <col min="20" max="50" width="14.44140625" customWidth="1"/>
    <col min="51" max="51" width="12" customWidth="1"/>
    <col min="52" max="54" width="14.44140625" customWidth="1"/>
    <col min="55" max="55" width="12" customWidth="1"/>
    <col min="56" max="60" width="12.88671875" customWidth="1"/>
    <col min="61" max="61" width="12" customWidth="1"/>
    <col min="62" max="62" width="4.33203125" customWidth="1"/>
    <col min="63" max="63" width="5.88671875" customWidth="1"/>
    <col min="64" max="64" width="12.6640625" bestFit="1" customWidth="1"/>
    <col min="65" max="65" width="10.6640625" bestFit="1" customWidth="1"/>
    <col min="66" max="69" width="4.109375" customWidth="1"/>
    <col min="70" max="70" width="13.88671875" bestFit="1" customWidth="1"/>
    <col min="71" max="71" width="9.109375" customWidth="1"/>
    <col min="72" max="72" width="12.109375" bestFit="1" customWidth="1"/>
    <col min="73" max="73" width="11.33203125" bestFit="1" customWidth="1"/>
  </cols>
  <sheetData>
    <row r="1" spans="1:19" x14ac:dyDescent="0.3">
      <c r="J1" s="5" t="s">
        <v>169</v>
      </c>
      <c r="K1" t="s">
        <v>170</v>
      </c>
    </row>
    <row r="3" spans="1:19" x14ac:dyDescent="0.3">
      <c r="J3" s="5" t="s">
        <v>171</v>
      </c>
      <c r="L3" s="5" t="s">
        <v>44</v>
      </c>
    </row>
    <row r="4" spans="1:19" x14ac:dyDescent="0.3">
      <c r="J4" s="5" t="s">
        <v>43</v>
      </c>
      <c r="K4" s="5" t="s">
        <v>306</v>
      </c>
      <c r="L4" t="s">
        <v>39</v>
      </c>
      <c r="M4" t="s">
        <v>36</v>
      </c>
      <c r="N4" t="s">
        <v>41</v>
      </c>
      <c r="O4" t="s">
        <v>38</v>
      </c>
      <c r="P4" t="s">
        <v>453</v>
      </c>
      <c r="Q4" t="s">
        <v>454</v>
      </c>
    </row>
    <row r="5" spans="1:19" x14ac:dyDescent="0.3">
      <c r="J5" t="s">
        <v>35</v>
      </c>
      <c r="K5">
        <v>8</v>
      </c>
      <c r="L5" s="17">
        <v>11.342857142857143</v>
      </c>
      <c r="M5" s="17">
        <v>13</v>
      </c>
      <c r="N5" s="17">
        <v>9.1111111111111107</v>
      </c>
      <c r="O5" s="17">
        <v>10.256410256410257</v>
      </c>
      <c r="P5" s="17">
        <v>12.025</v>
      </c>
      <c r="Q5" s="17">
        <v>11.75</v>
      </c>
      <c r="R5" s="17"/>
      <c r="S5" s="17"/>
    </row>
    <row r="6" spans="1:19" x14ac:dyDescent="0.3">
      <c r="K6">
        <v>16</v>
      </c>
      <c r="L6" s="17">
        <v>9.1363636363636367</v>
      </c>
      <c r="M6" s="17">
        <v>14.272727272727273</v>
      </c>
      <c r="N6" s="17">
        <v>6.6521739130434785</v>
      </c>
      <c r="O6" s="17">
        <v>7.5454545454545459</v>
      </c>
      <c r="P6" s="17">
        <v>8.2777777777777786</v>
      </c>
      <c r="Q6" s="17">
        <v>7.9473684210526319</v>
      </c>
      <c r="R6" s="17"/>
      <c r="S6" s="17"/>
    </row>
    <row r="7" spans="1:19" x14ac:dyDescent="0.3">
      <c r="A7" s="5" t="s">
        <v>169</v>
      </c>
      <c r="R7" s="17"/>
      <c r="S7" s="17"/>
    </row>
    <row r="8" spans="1:19" x14ac:dyDescent="0.3">
      <c r="R8" s="17"/>
      <c r="S8" s="17"/>
    </row>
    <row r="9" spans="1:19" x14ac:dyDescent="0.3">
      <c r="A9" s="5" t="s">
        <v>54</v>
      </c>
      <c r="D9" s="5" t="s">
        <v>44</v>
      </c>
    </row>
    <row r="10" spans="1:19" x14ac:dyDescent="0.3">
      <c r="A10" s="5" t="s">
        <v>43</v>
      </c>
      <c r="B10" s="5" t="s">
        <v>306</v>
      </c>
      <c r="C10" s="5" t="s">
        <v>401</v>
      </c>
      <c r="D10" t="s">
        <v>39</v>
      </c>
      <c r="E10" t="s">
        <v>36</v>
      </c>
      <c r="F10" t="s">
        <v>41</v>
      </c>
      <c r="G10" t="s">
        <v>38</v>
      </c>
      <c r="H10" t="s">
        <v>453</v>
      </c>
      <c r="I10" t="s">
        <v>454</v>
      </c>
      <c r="K10" s="1" t="str">
        <f>C10</f>
        <v>Sample Date</v>
      </c>
      <c r="L10" t="str">
        <f>D10</f>
        <v>Amarok</v>
      </c>
      <c r="M10" t="str">
        <f t="shared" ref="M10" si="0">E10</f>
        <v>CRWT153</v>
      </c>
      <c r="N10" t="str">
        <f t="shared" ref="N10" si="1">F10</f>
        <v>Otane</v>
      </c>
      <c r="O10" t="str">
        <f t="shared" ref="O10" si="2">G10</f>
        <v>Saracen</v>
      </c>
      <c r="P10" t="str">
        <f t="shared" ref="P10" si="3">H10</f>
        <v>BattenWinter</v>
      </c>
      <c r="Q10" t="str">
        <f t="shared" ref="Q10" si="4">I10</f>
        <v>BattenSpring</v>
      </c>
      <c r="S10" t="s">
        <v>420</v>
      </c>
    </row>
    <row r="11" spans="1:19" x14ac:dyDescent="0.3">
      <c r="A11" t="s">
        <v>35</v>
      </c>
      <c r="B11">
        <v>8</v>
      </c>
      <c r="C11" s="1">
        <v>41905</v>
      </c>
      <c r="D11" s="7">
        <v>2.5483333333333329</v>
      </c>
      <c r="E11" s="7">
        <v>3.1202481665800743</v>
      </c>
      <c r="F11" s="7">
        <v>2.1891244725738401</v>
      </c>
      <c r="G11" s="7">
        <v>2.0529404472976851</v>
      </c>
      <c r="H11" s="7">
        <v>2.2509784735812133</v>
      </c>
      <c r="I11" s="7">
        <v>2.027840351393797</v>
      </c>
      <c r="K11" s="1">
        <f>C11</f>
        <v>41905</v>
      </c>
      <c r="L11">
        <f>D11</f>
        <v>2.5483333333333329</v>
      </c>
      <c r="M11">
        <f t="shared" ref="M11:Q11" si="5">E11</f>
        <v>3.1202481665800743</v>
      </c>
      <c r="N11">
        <f t="shared" si="5"/>
        <v>2.1891244725738401</v>
      </c>
      <c r="O11">
        <f t="shared" si="5"/>
        <v>2.0529404472976851</v>
      </c>
      <c r="P11">
        <f t="shared" si="5"/>
        <v>2.2509784735812133</v>
      </c>
      <c r="Q11">
        <f t="shared" si="5"/>
        <v>2.027840351393797</v>
      </c>
      <c r="S11">
        <v>0</v>
      </c>
    </row>
    <row r="12" spans="1:19" x14ac:dyDescent="0.3">
      <c r="C12" s="1">
        <v>41912</v>
      </c>
      <c r="D12" s="7">
        <v>4.2844976282880554</v>
      </c>
      <c r="E12" s="7">
        <v>4.2804315393015129</v>
      </c>
      <c r="F12" s="7">
        <v>3.4292452830188673</v>
      </c>
      <c r="G12" s="7">
        <v>3.5012755102040818</v>
      </c>
      <c r="H12" s="7">
        <v>3.5225379715825582</v>
      </c>
      <c r="I12" s="7">
        <v>3.3537310665417022</v>
      </c>
      <c r="K12" s="1">
        <f t="shared" ref="K12:K19" si="6">C12</f>
        <v>41912</v>
      </c>
      <c r="L12">
        <f t="shared" ref="L12:L19" si="7">D12</f>
        <v>4.2844976282880554</v>
      </c>
      <c r="M12">
        <f t="shared" ref="M12:M19" si="8">E12</f>
        <v>4.2804315393015129</v>
      </c>
      <c r="N12">
        <f t="shared" ref="N12:N19" si="9">F12</f>
        <v>3.4292452830188673</v>
      </c>
      <c r="O12">
        <f t="shared" ref="O12:O19" si="10">G12</f>
        <v>3.5012755102040818</v>
      </c>
      <c r="P12">
        <f t="shared" ref="P12:P19" si="11">H12</f>
        <v>3.5225379715825582</v>
      </c>
      <c r="Q12">
        <f t="shared" ref="Q12:Q19" si="12">I12</f>
        <v>3.3537310665417022</v>
      </c>
      <c r="S12">
        <f>(K12-$K$11)*23</f>
        <v>161</v>
      </c>
    </row>
    <row r="13" spans="1:19" x14ac:dyDescent="0.3">
      <c r="C13" s="1">
        <v>41919</v>
      </c>
      <c r="D13" s="7">
        <v>5.0721482066892563</v>
      </c>
      <c r="E13" s="7">
        <v>5.3589295987031305</v>
      </c>
      <c r="F13" s="7">
        <v>4.9367916126943001</v>
      </c>
      <c r="G13" s="7">
        <v>4.5943396226415105</v>
      </c>
      <c r="H13" s="7">
        <v>4.6024742268041239</v>
      </c>
      <c r="I13" s="7">
        <v>4.719348659003832</v>
      </c>
      <c r="K13" s="1">
        <f t="shared" si="6"/>
        <v>41919</v>
      </c>
      <c r="L13">
        <f t="shared" si="7"/>
        <v>5.0721482066892563</v>
      </c>
      <c r="M13">
        <f t="shared" si="8"/>
        <v>5.3589295987031305</v>
      </c>
      <c r="N13">
        <f t="shared" si="9"/>
        <v>4.9367916126943001</v>
      </c>
      <c r="O13">
        <f t="shared" si="10"/>
        <v>4.5943396226415105</v>
      </c>
      <c r="P13">
        <f t="shared" si="11"/>
        <v>4.6024742268041239</v>
      </c>
      <c r="Q13">
        <f t="shared" si="12"/>
        <v>4.719348659003832</v>
      </c>
      <c r="S13">
        <f t="shared" ref="S13:S19" si="13">(K13-$K$11)*23</f>
        <v>322</v>
      </c>
    </row>
    <row r="14" spans="1:19" x14ac:dyDescent="0.3">
      <c r="C14" s="1">
        <v>41927</v>
      </c>
      <c r="D14" s="7">
        <v>6.8495119318274291</v>
      </c>
      <c r="E14" s="7">
        <v>5.9706738602924281</v>
      </c>
      <c r="F14" s="7">
        <v>6.2490561868686862</v>
      </c>
      <c r="G14" s="7">
        <v>5.5343945892444735</v>
      </c>
      <c r="H14" s="7">
        <v>5.6620049147152356</v>
      </c>
      <c r="I14" s="7">
        <v>5.7779991587670372</v>
      </c>
      <c r="K14" s="1">
        <f t="shared" si="6"/>
        <v>41927</v>
      </c>
      <c r="L14">
        <f t="shared" si="7"/>
        <v>6.8495119318274291</v>
      </c>
      <c r="M14">
        <f t="shared" si="8"/>
        <v>5.9706738602924281</v>
      </c>
      <c r="N14">
        <f t="shared" si="9"/>
        <v>6.2490561868686862</v>
      </c>
      <c r="O14">
        <f t="shared" si="10"/>
        <v>5.5343945892444735</v>
      </c>
      <c r="P14">
        <f t="shared" si="11"/>
        <v>5.6620049147152356</v>
      </c>
      <c r="Q14">
        <f t="shared" si="12"/>
        <v>5.7779991587670372</v>
      </c>
      <c r="S14">
        <f t="shared" si="13"/>
        <v>506</v>
      </c>
    </row>
    <row r="15" spans="1:19" x14ac:dyDescent="0.3">
      <c r="C15" s="1">
        <v>41933</v>
      </c>
      <c r="D15" s="7">
        <v>7.519816024315265</v>
      </c>
      <c r="E15" s="7">
        <v>7.333638743631556</v>
      </c>
      <c r="F15" s="7">
        <v>7.1761904761904765</v>
      </c>
      <c r="G15" s="7">
        <v>6.7397257539991555</v>
      </c>
      <c r="H15" s="7">
        <v>6.3939296845562152</v>
      </c>
      <c r="I15" s="7">
        <v>6.5915977961432501</v>
      </c>
      <c r="K15" s="1">
        <f t="shared" si="6"/>
        <v>41933</v>
      </c>
      <c r="L15">
        <f t="shared" si="7"/>
        <v>7.519816024315265</v>
      </c>
      <c r="M15">
        <f t="shared" si="8"/>
        <v>7.333638743631556</v>
      </c>
      <c r="N15">
        <f t="shared" si="9"/>
        <v>7.1761904761904765</v>
      </c>
      <c r="O15">
        <f t="shared" si="10"/>
        <v>6.7397257539991555</v>
      </c>
      <c r="P15">
        <f t="shared" si="11"/>
        <v>6.3939296845562152</v>
      </c>
      <c r="Q15">
        <f t="shared" si="12"/>
        <v>6.5915977961432501</v>
      </c>
      <c r="S15">
        <f t="shared" si="13"/>
        <v>644</v>
      </c>
    </row>
    <row r="16" spans="1:19" x14ac:dyDescent="0.3">
      <c r="C16" s="1">
        <v>41940</v>
      </c>
      <c r="D16" s="7">
        <v>8.8199906302193938</v>
      </c>
      <c r="E16" s="7">
        <v>7.9388891238886119</v>
      </c>
      <c r="F16" s="7">
        <v>8.46233766233766</v>
      </c>
      <c r="G16" s="7">
        <v>6.9905676091814755</v>
      </c>
      <c r="H16" s="7">
        <v>7.1685511061217175</v>
      </c>
      <c r="I16" s="7">
        <v>7.2856263120692466</v>
      </c>
      <c r="K16" s="1">
        <f t="shared" si="6"/>
        <v>41940</v>
      </c>
      <c r="L16">
        <f t="shared" si="7"/>
        <v>8.8199906302193938</v>
      </c>
      <c r="M16">
        <f t="shared" si="8"/>
        <v>7.9388891238886119</v>
      </c>
      <c r="N16">
        <f t="shared" si="9"/>
        <v>8.46233766233766</v>
      </c>
      <c r="O16">
        <f t="shared" si="10"/>
        <v>6.9905676091814755</v>
      </c>
      <c r="P16">
        <f t="shared" si="11"/>
        <v>7.1685511061217175</v>
      </c>
      <c r="Q16">
        <f t="shared" si="12"/>
        <v>7.2856263120692466</v>
      </c>
      <c r="S16">
        <f t="shared" si="13"/>
        <v>805</v>
      </c>
    </row>
    <row r="17" spans="2:19" x14ac:dyDescent="0.3">
      <c r="C17" s="1">
        <v>41947</v>
      </c>
      <c r="D17" s="7">
        <v>9.4641138780746363</v>
      </c>
      <c r="E17" s="7">
        <v>8.9252376100533031</v>
      </c>
      <c r="F17" s="7">
        <v>8</v>
      </c>
      <c r="G17" s="7">
        <v>7.7341010206752152</v>
      </c>
      <c r="H17" s="7">
        <v>8.016140222803644</v>
      </c>
      <c r="I17" s="7">
        <v>8.16473825313955</v>
      </c>
      <c r="K17" s="1">
        <f t="shared" si="6"/>
        <v>41947</v>
      </c>
      <c r="L17">
        <f t="shared" si="7"/>
        <v>9.4641138780746363</v>
      </c>
      <c r="M17">
        <f t="shared" si="8"/>
        <v>8.9252376100533031</v>
      </c>
      <c r="N17">
        <f t="shared" si="9"/>
        <v>8</v>
      </c>
      <c r="O17">
        <f t="shared" si="10"/>
        <v>7.7341010206752152</v>
      </c>
      <c r="P17">
        <f t="shared" si="11"/>
        <v>8.016140222803644</v>
      </c>
      <c r="Q17">
        <f t="shared" si="12"/>
        <v>8.16473825313955</v>
      </c>
      <c r="S17">
        <f t="shared" si="13"/>
        <v>966</v>
      </c>
    </row>
    <row r="18" spans="2:19" x14ac:dyDescent="0.3">
      <c r="C18" s="1">
        <v>41954</v>
      </c>
      <c r="D18" s="7"/>
      <c r="E18" s="7">
        <v>9.4707228535353547</v>
      </c>
      <c r="F18" s="7"/>
      <c r="G18" s="7"/>
      <c r="H18" s="7"/>
      <c r="I18" s="7"/>
      <c r="K18" s="1">
        <f t="shared" si="6"/>
        <v>41954</v>
      </c>
      <c r="L18">
        <f t="shared" si="7"/>
        <v>0</v>
      </c>
      <c r="M18">
        <f t="shared" si="8"/>
        <v>9.4707228535353547</v>
      </c>
      <c r="N18">
        <f t="shared" si="9"/>
        <v>0</v>
      </c>
      <c r="O18">
        <f t="shared" si="10"/>
        <v>0</v>
      </c>
      <c r="P18">
        <f t="shared" si="11"/>
        <v>0</v>
      </c>
      <c r="Q18">
        <f t="shared" si="12"/>
        <v>0</v>
      </c>
      <c r="S18">
        <f t="shared" si="13"/>
        <v>1127</v>
      </c>
    </row>
    <row r="19" spans="2:19" x14ac:dyDescent="0.3">
      <c r="C19" s="1">
        <v>41990</v>
      </c>
      <c r="D19" s="7"/>
      <c r="E19" s="7">
        <v>12.113636363636363</v>
      </c>
      <c r="F19" s="7"/>
      <c r="G19" s="7"/>
      <c r="H19" s="7"/>
      <c r="I19" s="7"/>
      <c r="K19" s="1">
        <f t="shared" si="6"/>
        <v>41990</v>
      </c>
      <c r="L19">
        <f t="shared" si="7"/>
        <v>0</v>
      </c>
      <c r="M19">
        <f t="shared" si="8"/>
        <v>12.113636363636363</v>
      </c>
      <c r="N19">
        <f t="shared" si="9"/>
        <v>0</v>
      </c>
      <c r="O19">
        <f t="shared" si="10"/>
        <v>0</v>
      </c>
      <c r="P19">
        <f t="shared" si="11"/>
        <v>0</v>
      </c>
      <c r="Q19">
        <f t="shared" si="12"/>
        <v>0</v>
      </c>
      <c r="S19">
        <f t="shared" si="13"/>
        <v>1955</v>
      </c>
    </row>
    <row r="20" spans="2:19" x14ac:dyDescent="0.3">
      <c r="B20">
        <v>16</v>
      </c>
      <c r="C20" s="1">
        <v>41775</v>
      </c>
      <c r="D20" s="7">
        <v>3.2426545074349442</v>
      </c>
      <c r="E20" s="7">
        <v>3.3239467068878832</v>
      </c>
      <c r="F20" s="7">
        <v>2.9155520446666867</v>
      </c>
      <c r="G20" s="7">
        <v>2.8152345224771183</v>
      </c>
      <c r="H20" s="7">
        <v>3.1404142638010462</v>
      </c>
      <c r="I20" s="7">
        <v>2.7787499999999996</v>
      </c>
      <c r="K20" s="1">
        <v>41990</v>
      </c>
      <c r="L20" s="17">
        <f>L5</f>
        <v>11.342857142857143</v>
      </c>
      <c r="M20" s="17">
        <f t="shared" ref="M20:Q20" si="14">M5</f>
        <v>13</v>
      </c>
      <c r="N20" s="17">
        <f t="shared" si="14"/>
        <v>9.1111111111111107</v>
      </c>
      <c r="O20" s="17">
        <f t="shared" si="14"/>
        <v>10.256410256410257</v>
      </c>
      <c r="P20" s="17">
        <f t="shared" si="14"/>
        <v>12.025</v>
      </c>
      <c r="Q20" s="17">
        <f t="shared" si="14"/>
        <v>11.75</v>
      </c>
      <c r="R20" s="17"/>
    </row>
    <row r="21" spans="2:19" x14ac:dyDescent="0.3">
      <c r="C21" s="1">
        <v>41782</v>
      </c>
      <c r="D21" s="7">
        <v>4.48626953737518</v>
      </c>
      <c r="E21" s="7">
        <v>4.4022778071386268</v>
      </c>
      <c r="F21" s="7">
        <v>4.7430105085677532</v>
      </c>
      <c r="G21" s="7">
        <v>4.3227498607464341</v>
      </c>
      <c r="H21" s="7">
        <v>4.7282645065767053</v>
      </c>
      <c r="I21" s="7">
        <v>4.3494437908496728</v>
      </c>
      <c r="K21" s="1"/>
    </row>
    <row r="22" spans="2:19" x14ac:dyDescent="0.3">
      <c r="C22" s="1">
        <v>41787</v>
      </c>
      <c r="D22" s="7">
        <v>5.444625222368928</v>
      </c>
      <c r="E22" s="7">
        <v>5.2566661959981023</v>
      </c>
      <c r="F22" s="7">
        <v>5.8327473631341027</v>
      </c>
      <c r="G22" s="7">
        <v>5.0568347442250614</v>
      </c>
      <c r="H22" s="7">
        <v>5.0451900284312172</v>
      </c>
      <c r="I22" s="7">
        <v>4.6023333333333341</v>
      </c>
      <c r="K22" s="1">
        <f t="shared" ref="K22" si="15">C20</f>
        <v>41775</v>
      </c>
      <c r="L22">
        <f t="shared" ref="L22" si="16">D20</f>
        <v>3.2426545074349442</v>
      </c>
      <c r="M22">
        <f t="shared" ref="M22" si="17">E20</f>
        <v>3.3239467068878832</v>
      </c>
      <c r="N22">
        <f t="shared" ref="N22" si="18">F20</f>
        <v>2.9155520446666867</v>
      </c>
      <c r="O22">
        <f t="shared" ref="O22" si="19">G20</f>
        <v>2.8152345224771183</v>
      </c>
      <c r="P22">
        <f t="shared" ref="P22" si="20">H20</f>
        <v>3.1404142638010462</v>
      </c>
      <c r="Q22">
        <f t="shared" ref="Q22" si="21">I20</f>
        <v>2.7787499999999996</v>
      </c>
    </row>
    <row r="23" spans="2:19" x14ac:dyDescent="0.3">
      <c r="C23" s="1">
        <v>41793</v>
      </c>
      <c r="D23" s="7">
        <v>6.6971013655600204</v>
      </c>
      <c r="E23" s="7">
        <v>6.052695606280512</v>
      </c>
      <c r="F23" s="7"/>
      <c r="G23" s="7">
        <v>5.880703114774386</v>
      </c>
      <c r="H23" s="7">
        <v>6.4392975839150424</v>
      </c>
      <c r="I23" s="7"/>
      <c r="K23" s="1">
        <f t="shared" ref="K23:Q25" si="22">C21</f>
        <v>41782</v>
      </c>
      <c r="L23">
        <f t="shared" si="22"/>
        <v>4.48626953737518</v>
      </c>
      <c r="M23">
        <f t="shared" si="22"/>
        <v>4.4022778071386268</v>
      </c>
      <c r="N23">
        <f t="shared" si="22"/>
        <v>4.7430105085677532</v>
      </c>
      <c r="O23">
        <f t="shared" si="22"/>
        <v>4.3227498607464341</v>
      </c>
      <c r="P23">
        <f t="shared" si="22"/>
        <v>4.7282645065767053</v>
      </c>
      <c r="Q23">
        <f t="shared" si="22"/>
        <v>4.3494437908496728</v>
      </c>
    </row>
    <row r="24" spans="2:19" x14ac:dyDescent="0.3">
      <c r="C24" s="1">
        <v>41800</v>
      </c>
      <c r="D24" s="7">
        <v>7.9029296304018741</v>
      </c>
      <c r="E24" s="7">
        <v>6.5659589794946642</v>
      </c>
      <c r="F24" s="7"/>
      <c r="G24" s="7">
        <v>6.8007514405083063</v>
      </c>
      <c r="H24" s="7">
        <v>7.492438675101937</v>
      </c>
      <c r="I24" s="7"/>
      <c r="K24" s="1">
        <f t="shared" si="22"/>
        <v>41787</v>
      </c>
      <c r="L24">
        <f t="shared" si="22"/>
        <v>5.444625222368928</v>
      </c>
      <c r="M24">
        <f t="shared" si="22"/>
        <v>5.2566661959981023</v>
      </c>
      <c r="N24">
        <f t="shared" si="22"/>
        <v>5.8327473631341027</v>
      </c>
      <c r="O24">
        <f t="shared" si="22"/>
        <v>5.0568347442250614</v>
      </c>
      <c r="P24">
        <f t="shared" si="22"/>
        <v>5.0451900284312172</v>
      </c>
      <c r="Q24">
        <f t="shared" si="22"/>
        <v>4.6023333333333341</v>
      </c>
    </row>
    <row r="25" spans="2:19" x14ac:dyDescent="0.3">
      <c r="K25" s="1">
        <f t="shared" si="22"/>
        <v>41793</v>
      </c>
      <c r="L25">
        <f t="shared" si="22"/>
        <v>6.6971013655600204</v>
      </c>
      <c r="M25">
        <f t="shared" si="22"/>
        <v>6.052695606280512</v>
      </c>
      <c r="N25">
        <f t="shared" si="22"/>
        <v>0</v>
      </c>
      <c r="O25">
        <f t="shared" si="22"/>
        <v>5.880703114774386</v>
      </c>
      <c r="P25">
        <f t="shared" si="22"/>
        <v>6.4392975839150424</v>
      </c>
      <c r="Q25">
        <f t="shared" si="22"/>
        <v>0</v>
      </c>
    </row>
    <row r="26" spans="2:19" x14ac:dyDescent="0.3">
      <c r="K26" s="1">
        <f t="shared" ref="K26" si="23">C24</f>
        <v>41800</v>
      </c>
      <c r="L26">
        <f t="shared" ref="L26" si="24">D24</f>
        <v>7.9029296304018741</v>
      </c>
      <c r="M26">
        <f t="shared" ref="M26" si="25">E24</f>
        <v>6.5659589794946642</v>
      </c>
      <c r="N26">
        <f t="shared" ref="N26" si="26">F24</f>
        <v>0</v>
      </c>
      <c r="O26">
        <f t="shared" ref="O26" si="27">G24</f>
        <v>6.8007514405083063</v>
      </c>
      <c r="P26">
        <f t="shared" ref="P26" si="28">H24</f>
        <v>7.492438675101937</v>
      </c>
      <c r="Q26">
        <f t="shared" ref="Q26" si="29">I24</f>
        <v>0</v>
      </c>
    </row>
    <row r="27" spans="2:19" x14ac:dyDescent="0.3">
      <c r="K27" s="1">
        <v>41848</v>
      </c>
      <c r="L27" s="17">
        <f>L6</f>
        <v>9.1363636363636367</v>
      </c>
      <c r="M27" s="17">
        <f t="shared" ref="M27:Q27" si="30">M6</f>
        <v>14.272727272727273</v>
      </c>
      <c r="N27" s="17">
        <f t="shared" si="30"/>
        <v>6.6521739130434785</v>
      </c>
      <c r="O27" s="17">
        <f t="shared" si="30"/>
        <v>7.5454545454545459</v>
      </c>
      <c r="P27" s="17">
        <f t="shared" si="30"/>
        <v>8.2777777777777786</v>
      </c>
      <c r="Q27" s="17">
        <f t="shared" si="30"/>
        <v>7.9473684210526319</v>
      </c>
      <c r="R27" s="17"/>
      <c r="S27" s="17"/>
    </row>
    <row r="28" spans="2:19" x14ac:dyDescent="0.3">
      <c r="K28" s="1"/>
    </row>
    <row r="29" spans="2:19" x14ac:dyDescent="0.3">
      <c r="K29" s="1">
        <f t="shared" ref="K29:Q36" si="31">C25</f>
        <v>0</v>
      </c>
      <c r="L29">
        <f t="shared" si="31"/>
        <v>0</v>
      </c>
      <c r="M29">
        <f t="shared" si="31"/>
        <v>0</v>
      </c>
      <c r="N29">
        <f t="shared" si="31"/>
        <v>0</v>
      </c>
      <c r="O29">
        <f t="shared" si="31"/>
        <v>0</v>
      </c>
      <c r="P29">
        <f t="shared" si="31"/>
        <v>0</v>
      </c>
      <c r="Q29">
        <f t="shared" si="31"/>
        <v>0</v>
      </c>
    </row>
    <row r="30" spans="2:19" x14ac:dyDescent="0.3">
      <c r="K30" s="1">
        <f t="shared" si="31"/>
        <v>0</v>
      </c>
      <c r="L30">
        <f t="shared" si="31"/>
        <v>0</v>
      </c>
      <c r="M30">
        <f t="shared" si="31"/>
        <v>0</v>
      </c>
      <c r="N30">
        <f t="shared" si="31"/>
        <v>0</v>
      </c>
      <c r="O30">
        <f t="shared" si="31"/>
        <v>0</v>
      </c>
      <c r="P30">
        <f t="shared" si="31"/>
        <v>0</v>
      </c>
      <c r="Q30">
        <f t="shared" si="31"/>
        <v>0</v>
      </c>
    </row>
    <row r="31" spans="2:19" x14ac:dyDescent="0.3">
      <c r="K31" s="1">
        <f t="shared" si="31"/>
        <v>0</v>
      </c>
      <c r="L31">
        <f t="shared" si="31"/>
        <v>0</v>
      </c>
      <c r="M31">
        <f t="shared" si="31"/>
        <v>0</v>
      </c>
      <c r="N31">
        <f t="shared" si="31"/>
        <v>0</v>
      </c>
      <c r="O31">
        <f t="shared" si="31"/>
        <v>0</v>
      </c>
      <c r="P31">
        <f t="shared" si="31"/>
        <v>0</v>
      </c>
      <c r="Q31">
        <f t="shared" si="31"/>
        <v>0</v>
      </c>
    </row>
    <row r="32" spans="2:19" x14ac:dyDescent="0.3">
      <c r="K32" s="1">
        <f t="shared" si="31"/>
        <v>0</v>
      </c>
      <c r="L32">
        <f t="shared" si="31"/>
        <v>0</v>
      </c>
      <c r="M32">
        <f t="shared" si="31"/>
        <v>0</v>
      </c>
      <c r="N32">
        <f t="shared" si="31"/>
        <v>0</v>
      </c>
      <c r="O32">
        <f t="shared" si="31"/>
        <v>0</v>
      </c>
      <c r="P32">
        <f t="shared" si="31"/>
        <v>0</v>
      </c>
      <c r="Q32">
        <f t="shared" si="31"/>
        <v>0</v>
      </c>
    </row>
    <row r="33" spans="11:19" x14ac:dyDescent="0.3">
      <c r="K33" s="1">
        <f t="shared" si="31"/>
        <v>0</v>
      </c>
      <c r="L33">
        <f t="shared" si="31"/>
        <v>0</v>
      </c>
      <c r="M33">
        <f t="shared" si="31"/>
        <v>0</v>
      </c>
      <c r="N33">
        <f t="shared" si="31"/>
        <v>0</v>
      </c>
      <c r="O33">
        <f t="shared" si="31"/>
        <v>0</v>
      </c>
      <c r="P33">
        <f t="shared" si="31"/>
        <v>0</v>
      </c>
      <c r="Q33">
        <f t="shared" si="31"/>
        <v>0</v>
      </c>
    </row>
    <row r="34" spans="11:19" x14ac:dyDescent="0.3">
      <c r="K34" s="1">
        <f t="shared" si="31"/>
        <v>0</v>
      </c>
      <c r="L34">
        <f t="shared" si="31"/>
        <v>0</v>
      </c>
      <c r="M34">
        <f t="shared" si="31"/>
        <v>0</v>
      </c>
      <c r="N34">
        <f t="shared" si="31"/>
        <v>0</v>
      </c>
      <c r="O34">
        <f t="shared" si="31"/>
        <v>0</v>
      </c>
      <c r="P34">
        <f t="shared" si="31"/>
        <v>0</v>
      </c>
      <c r="Q34">
        <f t="shared" si="31"/>
        <v>0</v>
      </c>
    </row>
    <row r="35" spans="11:19" x14ac:dyDescent="0.3">
      <c r="K35" s="1">
        <f t="shared" si="31"/>
        <v>0</v>
      </c>
      <c r="L35">
        <f t="shared" si="31"/>
        <v>0</v>
      </c>
      <c r="M35">
        <f t="shared" si="31"/>
        <v>0</v>
      </c>
      <c r="N35">
        <f t="shared" si="31"/>
        <v>0</v>
      </c>
      <c r="O35">
        <f t="shared" si="31"/>
        <v>0</v>
      </c>
      <c r="P35">
        <f t="shared" si="31"/>
        <v>0</v>
      </c>
      <c r="Q35">
        <f t="shared" si="31"/>
        <v>0</v>
      </c>
    </row>
    <row r="36" spans="11:19" x14ac:dyDescent="0.3">
      <c r="K36" s="1">
        <f t="shared" si="31"/>
        <v>0</v>
      </c>
      <c r="L36">
        <f t="shared" si="31"/>
        <v>0</v>
      </c>
      <c r="M36">
        <f t="shared" si="31"/>
        <v>0</v>
      </c>
      <c r="N36">
        <f t="shared" si="31"/>
        <v>0</v>
      </c>
      <c r="O36">
        <f t="shared" si="31"/>
        <v>0</v>
      </c>
      <c r="P36">
        <f t="shared" si="31"/>
        <v>0</v>
      </c>
      <c r="Q36">
        <f t="shared" si="31"/>
        <v>0</v>
      </c>
    </row>
    <row r="37" spans="11:19" x14ac:dyDescent="0.3">
      <c r="K37" s="1">
        <f t="shared" ref="K37:K38" si="32">C33</f>
        <v>0</v>
      </c>
      <c r="L37">
        <f t="shared" ref="L37:L38" si="33">D33</f>
        <v>0</v>
      </c>
      <c r="M37">
        <f t="shared" ref="M37:M38" si="34">E33</f>
        <v>0</v>
      </c>
      <c r="N37">
        <f t="shared" ref="N37:N38" si="35">F33</f>
        <v>0</v>
      </c>
      <c r="O37">
        <f t="shared" ref="O37:O38" si="36">G33</f>
        <v>0</v>
      </c>
      <c r="P37">
        <f t="shared" ref="P37:P38" si="37">H33</f>
        <v>0</v>
      </c>
      <c r="Q37">
        <f t="shared" ref="Q37:Q38" si="38">I33</f>
        <v>0</v>
      </c>
    </row>
    <row r="38" spans="11:19" x14ac:dyDescent="0.3">
      <c r="K38" s="1">
        <f t="shared" si="32"/>
        <v>0</v>
      </c>
      <c r="L38">
        <f t="shared" si="33"/>
        <v>0</v>
      </c>
      <c r="M38">
        <f t="shared" si="34"/>
        <v>0</v>
      </c>
      <c r="N38">
        <f t="shared" si="35"/>
        <v>0</v>
      </c>
      <c r="O38">
        <f t="shared" si="36"/>
        <v>0</v>
      </c>
      <c r="P38">
        <f t="shared" si="37"/>
        <v>0</v>
      </c>
      <c r="Q38">
        <f t="shared" si="38"/>
        <v>0</v>
      </c>
    </row>
    <row r="39" spans="11:19" x14ac:dyDescent="0.3">
      <c r="K39" s="1">
        <f t="shared" ref="K39:Q42" si="39">C35</f>
        <v>0</v>
      </c>
      <c r="L39">
        <f t="shared" si="39"/>
        <v>0</v>
      </c>
      <c r="M39">
        <f t="shared" si="39"/>
        <v>0</v>
      </c>
      <c r="N39">
        <f t="shared" si="39"/>
        <v>0</v>
      </c>
      <c r="O39">
        <f t="shared" si="39"/>
        <v>0</v>
      </c>
      <c r="P39">
        <f t="shared" si="39"/>
        <v>0</v>
      </c>
      <c r="Q39">
        <f t="shared" si="39"/>
        <v>0</v>
      </c>
    </row>
    <row r="40" spans="11:19" x14ac:dyDescent="0.3">
      <c r="K40" s="1">
        <f t="shared" si="39"/>
        <v>0</v>
      </c>
      <c r="L40">
        <f t="shared" si="39"/>
        <v>0</v>
      </c>
      <c r="M40">
        <f t="shared" si="39"/>
        <v>0</v>
      </c>
      <c r="N40">
        <f t="shared" si="39"/>
        <v>0</v>
      </c>
      <c r="O40">
        <f t="shared" si="39"/>
        <v>0</v>
      </c>
      <c r="P40">
        <f t="shared" si="39"/>
        <v>0</v>
      </c>
      <c r="Q40">
        <f t="shared" si="39"/>
        <v>0</v>
      </c>
    </row>
    <row r="41" spans="11:19" x14ac:dyDescent="0.3">
      <c r="K41" s="1">
        <f t="shared" si="39"/>
        <v>0</v>
      </c>
      <c r="L41">
        <f t="shared" si="39"/>
        <v>0</v>
      </c>
      <c r="M41">
        <f t="shared" si="39"/>
        <v>0</v>
      </c>
      <c r="N41">
        <f t="shared" si="39"/>
        <v>0</v>
      </c>
      <c r="O41">
        <f t="shared" si="39"/>
        <v>0</v>
      </c>
      <c r="P41">
        <f t="shared" si="39"/>
        <v>0</v>
      </c>
      <c r="Q41">
        <f t="shared" si="39"/>
        <v>0</v>
      </c>
    </row>
    <row r="42" spans="11:19" x14ac:dyDescent="0.3">
      <c r="K42" s="1">
        <f t="shared" si="39"/>
        <v>0</v>
      </c>
      <c r="L42">
        <f t="shared" si="39"/>
        <v>0</v>
      </c>
      <c r="M42">
        <f t="shared" si="39"/>
        <v>0</v>
      </c>
      <c r="N42">
        <f t="shared" si="39"/>
        <v>0</v>
      </c>
      <c r="O42">
        <f t="shared" si="39"/>
        <v>0</v>
      </c>
      <c r="P42">
        <f t="shared" si="39"/>
        <v>0</v>
      </c>
      <c r="Q42">
        <f t="shared" si="39"/>
        <v>0</v>
      </c>
    </row>
    <row r="43" spans="11:19" x14ac:dyDescent="0.3">
      <c r="K43" s="1">
        <v>41990</v>
      </c>
      <c r="L43" s="17">
        <f>L7</f>
        <v>0</v>
      </c>
      <c r="M43" s="17">
        <f t="shared" ref="M43:Q43" si="40">M7</f>
        <v>0</v>
      </c>
      <c r="N43" s="17">
        <f t="shared" si="40"/>
        <v>0</v>
      </c>
      <c r="O43" s="17">
        <f t="shared" si="40"/>
        <v>0</v>
      </c>
      <c r="P43" s="17">
        <f t="shared" si="40"/>
        <v>0</v>
      </c>
      <c r="Q43" s="17">
        <f t="shared" si="40"/>
        <v>0</v>
      </c>
      <c r="R43" s="17"/>
      <c r="S43" s="17"/>
    </row>
    <row r="44" spans="11:19" x14ac:dyDescent="0.3">
      <c r="K44" s="1"/>
    </row>
    <row r="45" spans="11:19" x14ac:dyDescent="0.3">
      <c r="K45" s="1">
        <f t="shared" ref="K45:K56" si="41">C39</f>
        <v>0</v>
      </c>
      <c r="L45">
        <f t="shared" ref="L45:L56" si="42">D39</f>
        <v>0</v>
      </c>
      <c r="M45">
        <f t="shared" ref="M45:M56" si="43">E39</f>
        <v>0</v>
      </c>
      <c r="N45">
        <f t="shared" ref="N45:N56" si="44">F39</f>
        <v>0</v>
      </c>
      <c r="O45">
        <f t="shared" ref="O45:O56" si="45">G39</f>
        <v>0</v>
      </c>
      <c r="P45">
        <f t="shared" ref="P45:P56" si="46">H39</f>
        <v>0</v>
      </c>
      <c r="Q45">
        <f t="shared" ref="Q45:Q56" si="47">I39</f>
        <v>0</v>
      </c>
    </row>
    <row r="46" spans="11:19" x14ac:dyDescent="0.3">
      <c r="K46" s="1">
        <f t="shared" si="41"/>
        <v>0</v>
      </c>
      <c r="L46">
        <f t="shared" si="42"/>
        <v>0</v>
      </c>
      <c r="M46">
        <f t="shared" si="43"/>
        <v>0</v>
      </c>
      <c r="N46">
        <f t="shared" si="44"/>
        <v>0</v>
      </c>
      <c r="O46">
        <f t="shared" si="45"/>
        <v>0</v>
      </c>
      <c r="P46">
        <f t="shared" si="46"/>
        <v>0</v>
      </c>
      <c r="Q46">
        <f t="shared" si="47"/>
        <v>0</v>
      </c>
    </row>
    <row r="47" spans="11:19" x14ac:dyDescent="0.3">
      <c r="K47" s="1">
        <f t="shared" si="41"/>
        <v>0</v>
      </c>
      <c r="L47">
        <f t="shared" si="42"/>
        <v>0</v>
      </c>
      <c r="M47">
        <f t="shared" si="43"/>
        <v>0</v>
      </c>
      <c r="N47">
        <f t="shared" si="44"/>
        <v>0</v>
      </c>
      <c r="O47">
        <f t="shared" si="45"/>
        <v>0</v>
      </c>
      <c r="P47">
        <f t="shared" si="46"/>
        <v>0</v>
      </c>
      <c r="Q47">
        <f t="shared" si="47"/>
        <v>0</v>
      </c>
    </row>
    <row r="48" spans="11:19" x14ac:dyDescent="0.3">
      <c r="K48" s="1">
        <f t="shared" si="41"/>
        <v>0</v>
      </c>
      <c r="L48">
        <f t="shared" si="42"/>
        <v>0</v>
      </c>
      <c r="M48">
        <f t="shared" si="43"/>
        <v>0</v>
      </c>
      <c r="N48">
        <f t="shared" si="44"/>
        <v>0</v>
      </c>
      <c r="O48">
        <f t="shared" si="45"/>
        <v>0</v>
      </c>
      <c r="P48">
        <f t="shared" si="46"/>
        <v>0</v>
      </c>
      <c r="Q48">
        <f t="shared" si="47"/>
        <v>0</v>
      </c>
    </row>
    <row r="49" spans="11:19" x14ac:dyDescent="0.3">
      <c r="K49" s="1">
        <f t="shared" si="41"/>
        <v>0</v>
      </c>
      <c r="L49">
        <f t="shared" si="42"/>
        <v>0</v>
      </c>
      <c r="M49">
        <f t="shared" si="43"/>
        <v>0</v>
      </c>
      <c r="N49">
        <f t="shared" si="44"/>
        <v>0</v>
      </c>
      <c r="O49">
        <f t="shared" si="45"/>
        <v>0</v>
      </c>
      <c r="P49">
        <f t="shared" si="46"/>
        <v>0</v>
      </c>
      <c r="Q49">
        <f t="shared" si="47"/>
        <v>0</v>
      </c>
    </row>
    <row r="50" spans="11:19" x14ac:dyDescent="0.3">
      <c r="K50" s="1">
        <f t="shared" si="41"/>
        <v>0</v>
      </c>
      <c r="L50">
        <f t="shared" si="42"/>
        <v>0</v>
      </c>
      <c r="M50">
        <f t="shared" si="43"/>
        <v>0</v>
      </c>
      <c r="N50">
        <f t="shared" si="44"/>
        <v>0</v>
      </c>
      <c r="O50">
        <f t="shared" si="45"/>
        <v>0</v>
      </c>
      <c r="P50">
        <f t="shared" si="46"/>
        <v>0</v>
      </c>
      <c r="Q50">
        <f t="shared" si="47"/>
        <v>0</v>
      </c>
    </row>
    <row r="51" spans="11:19" x14ac:dyDescent="0.3">
      <c r="K51" s="1">
        <f t="shared" si="41"/>
        <v>0</v>
      </c>
      <c r="L51">
        <f t="shared" si="42"/>
        <v>0</v>
      </c>
      <c r="M51">
        <f t="shared" si="43"/>
        <v>0</v>
      </c>
      <c r="N51">
        <f t="shared" si="44"/>
        <v>0</v>
      </c>
      <c r="O51">
        <f t="shared" si="45"/>
        <v>0</v>
      </c>
      <c r="P51">
        <f t="shared" si="46"/>
        <v>0</v>
      </c>
      <c r="Q51">
        <f t="shared" si="47"/>
        <v>0</v>
      </c>
    </row>
    <row r="52" spans="11:19" x14ac:dyDescent="0.3">
      <c r="K52" s="1">
        <f t="shared" si="41"/>
        <v>0</v>
      </c>
      <c r="L52">
        <f t="shared" si="42"/>
        <v>0</v>
      </c>
      <c r="M52">
        <f t="shared" si="43"/>
        <v>0</v>
      </c>
      <c r="N52">
        <f t="shared" si="44"/>
        <v>0</v>
      </c>
      <c r="O52">
        <f t="shared" si="45"/>
        <v>0</v>
      </c>
      <c r="P52">
        <f t="shared" si="46"/>
        <v>0</v>
      </c>
      <c r="Q52">
        <f t="shared" si="47"/>
        <v>0</v>
      </c>
    </row>
    <row r="53" spans="11:19" x14ac:dyDescent="0.3">
      <c r="K53" s="1">
        <f t="shared" si="41"/>
        <v>0</v>
      </c>
      <c r="L53">
        <f t="shared" si="42"/>
        <v>0</v>
      </c>
      <c r="M53">
        <f t="shared" si="43"/>
        <v>0</v>
      </c>
      <c r="N53">
        <f t="shared" si="44"/>
        <v>0</v>
      </c>
      <c r="O53">
        <f t="shared" si="45"/>
        <v>0</v>
      </c>
      <c r="P53">
        <f t="shared" si="46"/>
        <v>0</v>
      </c>
      <c r="Q53">
        <f t="shared" si="47"/>
        <v>0</v>
      </c>
    </row>
    <row r="54" spans="11:19" x14ac:dyDescent="0.3">
      <c r="K54" s="1">
        <f t="shared" si="41"/>
        <v>0</v>
      </c>
      <c r="L54" s="4">
        <f t="shared" si="42"/>
        <v>0</v>
      </c>
      <c r="M54">
        <f t="shared" si="43"/>
        <v>0</v>
      </c>
      <c r="N54">
        <f t="shared" si="44"/>
        <v>0</v>
      </c>
      <c r="O54">
        <f t="shared" si="45"/>
        <v>0</v>
      </c>
      <c r="P54">
        <f t="shared" si="46"/>
        <v>0</v>
      </c>
      <c r="Q54">
        <f t="shared" si="47"/>
        <v>0</v>
      </c>
    </row>
    <row r="55" spans="11:19" x14ac:dyDescent="0.3">
      <c r="K55" s="1">
        <f t="shared" si="41"/>
        <v>0</v>
      </c>
      <c r="L55">
        <f t="shared" si="42"/>
        <v>0</v>
      </c>
      <c r="M55">
        <f t="shared" si="43"/>
        <v>0</v>
      </c>
      <c r="N55">
        <f t="shared" si="44"/>
        <v>0</v>
      </c>
      <c r="O55">
        <f t="shared" si="45"/>
        <v>0</v>
      </c>
      <c r="P55">
        <f t="shared" si="46"/>
        <v>0</v>
      </c>
      <c r="Q55">
        <f t="shared" si="47"/>
        <v>0</v>
      </c>
    </row>
    <row r="56" spans="11:19" x14ac:dyDescent="0.3">
      <c r="K56" s="1">
        <f t="shared" si="41"/>
        <v>0</v>
      </c>
      <c r="L56" s="4">
        <f t="shared" si="42"/>
        <v>0</v>
      </c>
      <c r="M56">
        <f t="shared" si="43"/>
        <v>0</v>
      </c>
      <c r="N56">
        <f t="shared" si="44"/>
        <v>0</v>
      </c>
      <c r="O56">
        <f t="shared" si="45"/>
        <v>0</v>
      </c>
      <c r="P56">
        <f t="shared" si="46"/>
        <v>0</v>
      </c>
      <c r="Q56">
        <f t="shared" si="47"/>
        <v>0</v>
      </c>
    </row>
    <row r="57" spans="11:19" x14ac:dyDescent="0.3">
      <c r="K57" s="1">
        <v>41842</v>
      </c>
      <c r="L57" s="17">
        <f>L8</f>
        <v>0</v>
      </c>
      <c r="M57" s="17">
        <f t="shared" ref="M57:Q57" si="48">M8</f>
        <v>0</v>
      </c>
      <c r="N57" s="17">
        <f t="shared" si="48"/>
        <v>0</v>
      </c>
      <c r="O57" s="17">
        <f t="shared" si="48"/>
        <v>0</v>
      </c>
      <c r="P57" s="17">
        <f t="shared" si="48"/>
        <v>0</v>
      </c>
      <c r="Q57" s="17">
        <f t="shared" si="48"/>
        <v>0</v>
      </c>
      <c r="R57" s="17"/>
      <c r="S57" s="17"/>
    </row>
    <row r="58" spans="11:19" x14ac:dyDescent="0.3">
      <c r="K58" s="1"/>
    </row>
    <row r="59" spans="11:19" x14ac:dyDescent="0.3">
      <c r="K59" s="1"/>
    </row>
    <row r="60" spans="11:19" x14ac:dyDescent="0.3">
      <c r="K60" s="1"/>
    </row>
    <row r="61" spans="11:19" x14ac:dyDescent="0.3">
      <c r="K61" s="1"/>
    </row>
    <row r="62" spans="11:19" x14ac:dyDescent="0.3">
      <c r="K62" s="1"/>
    </row>
    <row r="63" spans="11:19" x14ac:dyDescent="0.3">
      <c r="K63" s="1"/>
    </row>
    <row r="64" spans="11:19" x14ac:dyDescent="0.3">
      <c r="K64" s="1"/>
    </row>
    <row r="65" spans="11:11" x14ac:dyDescent="0.3">
      <c r="K65" s="1"/>
    </row>
    <row r="66" spans="11:11" x14ac:dyDescent="0.3">
      <c r="K66" s="1"/>
    </row>
    <row r="67" spans="11:11" x14ac:dyDescent="0.3">
      <c r="K67" s="1"/>
    </row>
    <row r="68" spans="11:11" x14ac:dyDescent="0.3">
      <c r="K68" s="1"/>
    </row>
    <row r="69" spans="11:11" x14ac:dyDescent="0.3">
      <c r="K69" s="1"/>
    </row>
    <row r="70" spans="11:11" x14ac:dyDescent="0.3">
      <c r="K70" s="1"/>
    </row>
    <row r="71" spans="11:11" x14ac:dyDescent="0.3">
      <c r="K71" s="1"/>
    </row>
    <row r="72" spans="11:11" x14ac:dyDescent="0.3">
      <c r="K72" s="1"/>
    </row>
    <row r="73" spans="11:11" x14ac:dyDescent="0.3">
      <c r="K73" s="1"/>
    </row>
    <row r="74" spans="11:11" x14ac:dyDescent="0.3">
      <c r="K74" s="1"/>
    </row>
    <row r="75" spans="11:11" x14ac:dyDescent="0.3">
      <c r="K75" s="1"/>
    </row>
    <row r="76" spans="11:11" x14ac:dyDescent="0.3">
      <c r="K76" s="1"/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86"/>
  <sheetViews>
    <sheetView workbookViewId="0">
      <selection activeCell="C8" sqref="C8"/>
    </sheetView>
  </sheetViews>
  <sheetFormatPr defaultRowHeight="14.4" x14ac:dyDescent="0.3"/>
  <cols>
    <col min="1" max="1" width="18.109375" bestFit="1" customWidth="1"/>
    <col min="2" max="2" width="17.44140625" bestFit="1" customWidth="1"/>
    <col min="3" max="3" width="16.44140625" bestFit="1" customWidth="1"/>
  </cols>
  <sheetData>
    <row r="2" spans="1:6" x14ac:dyDescent="0.3">
      <c r="A2" s="5" t="s">
        <v>169</v>
      </c>
      <c r="B2" t="s">
        <v>170</v>
      </c>
    </row>
    <row r="4" spans="1:6" x14ac:dyDescent="0.3">
      <c r="B4" s="5" t="s">
        <v>421</v>
      </c>
    </row>
    <row r="5" spans="1:6" x14ac:dyDescent="0.3">
      <c r="A5" s="5" t="s">
        <v>48</v>
      </c>
      <c r="B5" t="s">
        <v>171</v>
      </c>
      <c r="C5" t="s">
        <v>422</v>
      </c>
    </row>
    <row r="6" spans="1:6" x14ac:dyDescent="0.3">
      <c r="A6" s="6" t="s">
        <v>415</v>
      </c>
      <c r="B6" s="7">
        <v>13.869218500797448</v>
      </c>
      <c r="C6" s="7">
        <v>4.3812636165577343</v>
      </c>
    </row>
    <row r="7" spans="1:6" x14ac:dyDescent="0.3">
      <c r="A7" s="8" t="s">
        <v>157</v>
      </c>
      <c r="B7" s="7"/>
      <c r="C7" s="7"/>
      <c r="E7">
        <f>B7</f>
        <v>0</v>
      </c>
      <c r="F7">
        <f>C7</f>
        <v>0</v>
      </c>
    </row>
    <row r="8" spans="1:6" x14ac:dyDescent="0.3">
      <c r="A8" s="9" t="s">
        <v>39</v>
      </c>
      <c r="B8" s="7">
        <v>14.3125</v>
      </c>
      <c r="C8" s="7"/>
      <c r="E8">
        <f t="shared" ref="E8:E71" si="0">B8</f>
        <v>14.3125</v>
      </c>
      <c r="F8">
        <f t="shared" ref="F8:F71" si="1">C8</f>
        <v>0</v>
      </c>
    </row>
    <row r="9" spans="1:6" x14ac:dyDescent="0.3">
      <c r="A9" s="9" t="s">
        <v>155</v>
      </c>
      <c r="B9" s="7">
        <v>15.866666666666667</v>
      </c>
      <c r="C9" s="7">
        <v>4.4666666666666668</v>
      </c>
      <c r="E9">
        <f t="shared" si="0"/>
        <v>15.866666666666667</v>
      </c>
      <c r="F9">
        <f t="shared" si="1"/>
        <v>4.4666666666666668</v>
      </c>
    </row>
    <row r="10" spans="1:6" x14ac:dyDescent="0.3">
      <c r="A10" s="9" t="s">
        <v>162</v>
      </c>
      <c r="B10" s="7">
        <v>14.333333333333334</v>
      </c>
      <c r="C10" s="7">
        <v>3.1428571428571428</v>
      </c>
      <c r="E10">
        <f t="shared" si="0"/>
        <v>14.333333333333334</v>
      </c>
      <c r="F10">
        <f t="shared" si="1"/>
        <v>3.1428571428571428</v>
      </c>
    </row>
    <row r="11" spans="1:6" x14ac:dyDescent="0.3">
      <c r="A11" s="9" t="s">
        <v>160</v>
      </c>
      <c r="B11" s="7">
        <v>14.823529411764707</v>
      </c>
      <c r="C11" s="7">
        <v>3.375</v>
      </c>
      <c r="E11">
        <f t="shared" si="0"/>
        <v>14.823529411764707</v>
      </c>
      <c r="F11">
        <f t="shared" si="1"/>
        <v>3.375</v>
      </c>
    </row>
    <row r="12" spans="1:6" x14ac:dyDescent="0.3">
      <c r="A12" s="9" t="s">
        <v>158</v>
      </c>
      <c r="B12" s="7">
        <v>15.5</v>
      </c>
      <c r="C12" s="7">
        <v>4.166666666666667</v>
      </c>
      <c r="E12">
        <f t="shared" si="0"/>
        <v>15.5</v>
      </c>
      <c r="F12">
        <f t="shared" si="1"/>
        <v>4.166666666666667</v>
      </c>
    </row>
    <row r="13" spans="1:6" x14ac:dyDescent="0.3">
      <c r="A13" s="9" t="s">
        <v>38</v>
      </c>
      <c r="B13" s="7">
        <v>11.1875</v>
      </c>
      <c r="C13" s="7"/>
      <c r="E13">
        <f t="shared" si="0"/>
        <v>11.1875</v>
      </c>
      <c r="F13">
        <f t="shared" si="1"/>
        <v>0</v>
      </c>
    </row>
    <row r="14" spans="1:6" x14ac:dyDescent="0.3">
      <c r="A14" s="9" t="s">
        <v>159</v>
      </c>
      <c r="B14" s="7">
        <v>15.25</v>
      </c>
      <c r="C14" s="7">
        <v>4.9375</v>
      </c>
      <c r="E14">
        <f t="shared" si="0"/>
        <v>15.25</v>
      </c>
      <c r="F14">
        <f t="shared" si="1"/>
        <v>4.9375</v>
      </c>
    </row>
    <row r="15" spans="1:6" x14ac:dyDescent="0.3">
      <c r="A15" s="9" t="s">
        <v>453</v>
      </c>
      <c r="B15" s="7">
        <v>14.909090909090908</v>
      </c>
      <c r="C15" s="7">
        <v>4.75</v>
      </c>
      <c r="E15">
        <f t="shared" si="0"/>
        <v>14.909090909090908</v>
      </c>
      <c r="F15">
        <f t="shared" si="1"/>
        <v>4.75</v>
      </c>
    </row>
    <row r="16" spans="1:6" x14ac:dyDescent="0.3">
      <c r="A16" s="8" t="s">
        <v>161</v>
      </c>
      <c r="B16" s="7"/>
      <c r="C16" s="7"/>
      <c r="E16">
        <f t="shared" si="0"/>
        <v>0</v>
      </c>
      <c r="F16">
        <f t="shared" si="1"/>
        <v>0</v>
      </c>
    </row>
    <row r="17" spans="1:6" x14ac:dyDescent="0.3">
      <c r="A17" s="9" t="s">
        <v>39</v>
      </c>
      <c r="B17" s="7">
        <v>15.733333333333333</v>
      </c>
      <c r="C17" s="7">
        <v>3.4</v>
      </c>
      <c r="E17">
        <f t="shared" si="0"/>
        <v>15.733333333333333</v>
      </c>
      <c r="F17">
        <f t="shared" si="1"/>
        <v>3.4</v>
      </c>
    </row>
    <row r="18" spans="1:6" x14ac:dyDescent="0.3">
      <c r="A18" s="9" t="s">
        <v>155</v>
      </c>
      <c r="B18" s="7">
        <v>15.785714285714286</v>
      </c>
      <c r="C18" s="7">
        <v>4.1428571428571432</v>
      </c>
      <c r="E18">
        <f t="shared" si="0"/>
        <v>15.785714285714286</v>
      </c>
      <c r="F18">
        <f t="shared" si="1"/>
        <v>4.1428571428571432</v>
      </c>
    </row>
    <row r="19" spans="1:6" x14ac:dyDescent="0.3">
      <c r="A19" s="9" t="s">
        <v>162</v>
      </c>
      <c r="B19" s="7">
        <v>14</v>
      </c>
      <c r="C19" s="7">
        <v>4.3</v>
      </c>
      <c r="E19">
        <f t="shared" si="0"/>
        <v>14</v>
      </c>
      <c r="F19">
        <f t="shared" si="1"/>
        <v>4.3</v>
      </c>
    </row>
    <row r="20" spans="1:6" x14ac:dyDescent="0.3">
      <c r="A20" s="9" t="s">
        <v>36</v>
      </c>
      <c r="B20" s="7">
        <v>17.333333333333332</v>
      </c>
      <c r="C20" s="7">
        <v>6.6</v>
      </c>
      <c r="E20">
        <f t="shared" si="0"/>
        <v>17.333333333333332</v>
      </c>
      <c r="F20">
        <f t="shared" si="1"/>
        <v>6.6</v>
      </c>
    </row>
    <row r="21" spans="1:6" x14ac:dyDescent="0.3">
      <c r="A21" s="9" t="s">
        <v>160</v>
      </c>
      <c r="B21" s="7">
        <v>14.785714285714286</v>
      </c>
      <c r="C21" s="7">
        <v>3.8461538461538463</v>
      </c>
      <c r="E21">
        <f t="shared" si="0"/>
        <v>14.785714285714286</v>
      </c>
      <c r="F21">
        <f t="shared" si="1"/>
        <v>3.8461538461538463</v>
      </c>
    </row>
    <row r="22" spans="1:6" x14ac:dyDescent="0.3">
      <c r="A22" s="9" t="s">
        <v>158</v>
      </c>
      <c r="B22" s="7">
        <v>15</v>
      </c>
      <c r="C22" s="7">
        <v>4.5</v>
      </c>
      <c r="E22">
        <f t="shared" si="0"/>
        <v>15</v>
      </c>
      <c r="F22">
        <f t="shared" si="1"/>
        <v>4.5</v>
      </c>
    </row>
    <row r="23" spans="1:6" x14ac:dyDescent="0.3">
      <c r="A23" s="9" t="s">
        <v>38</v>
      </c>
      <c r="B23" s="7">
        <v>9.8333333333333339</v>
      </c>
      <c r="C23" s="7">
        <v>3</v>
      </c>
      <c r="E23">
        <f t="shared" si="0"/>
        <v>9.8333333333333339</v>
      </c>
      <c r="F23">
        <f t="shared" si="1"/>
        <v>3</v>
      </c>
    </row>
    <row r="24" spans="1:6" x14ac:dyDescent="0.3">
      <c r="A24" s="9" t="s">
        <v>159</v>
      </c>
      <c r="B24" s="7">
        <v>14.3125</v>
      </c>
      <c r="C24" s="7">
        <v>5.75</v>
      </c>
      <c r="E24">
        <f t="shared" si="0"/>
        <v>14.3125</v>
      </c>
      <c r="F24">
        <f t="shared" si="1"/>
        <v>5.75</v>
      </c>
    </row>
    <row r="25" spans="1:6" x14ac:dyDescent="0.3">
      <c r="A25" s="9" t="s">
        <v>453</v>
      </c>
      <c r="B25" s="7">
        <v>16.117647058823529</v>
      </c>
      <c r="C25" s="7">
        <v>6.2</v>
      </c>
      <c r="E25">
        <f t="shared" si="0"/>
        <v>16.117647058823529</v>
      </c>
      <c r="F25">
        <f t="shared" si="1"/>
        <v>6.2</v>
      </c>
    </row>
    <row r="26" spans="1:6" x14ac:dyDescent="0.3">
      <c r="A26" s="8" t="s">
        <v>167</v>
      </c>
      <c r="B26" s="7"/>
      <c r="C26" s="7"/>
      <c r="E26">
        <f t="shared" si="0"/>
        <v>0</v>
      </c>
      <c r="F26">
        <f t="shared" si="1"/>
        <v>0</v>
      </c>
    </row>
    <row r="27" spans="1:6" x14ac:dyDescent="0.3">
      <c r="A27" s="9" t="s">
        <v>39</v>
      </c>
      <c r="B27" s="7">
        <v>16.647058823529413</v>
      </c>
      <c r="C27" s="7">
        <v>4.2307692307692308</v>
      </c>
      <c r="E27">
        <f t="shared" si="0"/>
        <v>16.647058823529413</v>
      </c>
      <c r="F27">
        <f t="shared" si="1"/>
        <v>4.2307692307692308</v>
      </c>
    </row>
    <row r="28" spans="1:6" x14ac:dyDescent="0.3">
      <c r="A28" s="9" t="s">
        <v>155</v>
      </c>
      <c r="B28" s="7">
        <v>17.235294117647058</v>
      </c>
      <c r="C28" s="7">
        <v>5.7058823529411766</v>
      </c>
      <c r="E28">
        <f t="shared" si="0"/>
        <v>17.235294117647058</v>
      </c>
      <c r="F28">
        <f t="shared" si="1"/>
        <v>5.7058823529411766</v>
      </c>
    </row>
    <row r="29" spans="1:6" x14ac:dyDescent="0.3">
      <c r="A29" s="9" t="s">
        <v>162</v>
      </c>
      <c r="B29" s="7">
        <v>15.875</v>
      </c>
      <c r="C29" s="7">
        <v>5</v>
      </c>
      <c r="E29">
        <f t="shared" si="0"/>
        <v>15.875</v>
      </c>
      <c r="F29">
        <f t="shared" si="1"/>
        <v>5</v>
      </c>
    </row>
    <row r="30" spans="1:6" x14ac:dyDescent="0.3">
      <c r="A30" s="9" t="s">
        <v>36</v>
      </c>
      <c r="B30" s="7">
        <v>18.272727272727273</v>
      </c>
      <c r="C30" s="7">
        <v>6.2</v>
      </c>
      <c r="E30">
        <f t="shared" si="0"/>
        <v>18.272727272727273</v>
      </c>
      <c r="F30">
        <f t="shared" si="1"/>
        <v>6.2</v>
      </c>
    </row>
    <row r="31" spans="1:6" x14ac:dyDescent="0.3">
      <c r="A31" s="9" t="s">
        <v>160</v>
      </c>
      <c r="B31" s="7">
        <v>16.944444444444443</v>
      </c>
      <c r="C31" s="7">
        <v>4.3529411764705879</v>
      </c>
      <c r="E31">
        <f t="shared" si="0"/>
        <v>16.944444444444443</v>
      </c>
      <c r="F31">
        <f t="shared" si="1"/>
        <v>4.3529411764705879</v>
      </c>
    </row>
    <row r="32" spans="1:6" x14ac:dyDescent="0.3">
      <c r="A32" s="9" t="s">
        <v>38</v>
      </c>
      <c r="B32" s="7">
        <v>9.4375</v>
      </c>
      <c r="C32" s="7">
        <v>3</v>
      </c>
      <c r="E32">
        <f t="shared" si="0"/>
        <v>9.4375</v>
      </c>
      <c r="F32">
        <f t="shared" si="1"/>
        <v>3</v>
      </c>
    </row>
    <row r="33" spans="1:6" x14ac:dyDescent="0.3">
      <c r="A33" s="9" t="s">
        <v>159</v>
      </c>
      <c r="B33" s="7">
        <v>17</v>
      </c>
      <c r="C33" s="7">
        <v>6.2</v>
      </c>
      <c r="E33">
        <f t="shared" si="0"/>
        <v>17</v>
      </c>
      <c r="F33">
        <f t="shared" si="1"/>
        <v>6.2</v>
      </c>
    </row>
    <row r="34" spans="1:6" x14ac:dyDescent="0.3">
      <c r="A34" s="9" t="s">
        <v>453</v>
      </c>
      <c r="B34" s="7">
        <v>16.941176470588236</v>
      </c>
      <c r="C34" s="7">
        <v>6.3529411764705879</v>
      </c>
      <c r="E34">
        <f t="shared" si="0"/>
        <v>16.941176470588236</v>
      </c>
      <c r="F34">
        <f t="shared" si="1"/>
        <v>6.3529411764705879</v>
      </c>
    </row>
    <row r="35" spans="1:6" x14ac:dyDescent="0.3">
      <c r="A35" s="8" t="s">
        <v>163</v>
      </c>
      <c r="B35" s="7"/>
      <c r="C35" s="7"/>
      <c r="E35">
        <f t="shared" si="0"/>
        <v>0</v>
      </c>
      <c r="F35">
        <f t="shared" si="1"/>
        <v>0</v>
      </c>
    </row>
    <row r="36" spans="1:6" x14ac:dyDescent="0.3">
      <c r="A36" s="9" t="s">
        <v>39</v>
      </c>
      <c r="B36" s="7">
        <v>15.6875</v>
      </c>
      <c r="C36" s="7">
        <v>4.5333333333333332</v>
      </c>
      <c r="E36">
        <f t="shared" si="0"/>
        <v>15.6875</v>
      </c>
      <c r="F36">
        <f t="shared" si="1"/>
        <v>4.5333333333333332</v>
      </c>
    </row>
    <row r="37" spans="1:6" x14ac:dyDescent="0.3">
      <c r="A37" s="9" t="s">
        <v>155</v>
      </c>
      <c r="B37" s="7">
        <v>15.266666666666667</v>
      </c>
      <c r="C37" s="7">
        <v>4.916666666666667</v>
      </c>
      <c r="E37">
        <f t="shared" si="0"/>
        <v>15.266666666666667</v>
      </c>
      <c r="F37">
        <f t="shared" si="1"/>
        <v>4.916666666666667</v>
      </c>
    </row>
    <row r="38" spans="1:6" x14ac:dyDescent="0.3">
      <c r="A38" s="9" t="s">
        <v>162</v>
      </c>
      <c r="B38" s="7">
        <v>15.307692307692308</v>
      </c>
      <c r="C38" s="7">
        <v>4.666666666666667</v>
      </c>
      <c r="E38">
        <f t="shared" si="0"/>
        <v>15.307692307692308</v>
      </c>
      <c r="F38">
        <f t="shared" si="1"/>
        <v>4.666666666666667</v>
      </c>
    </row>
    <row r="39" spans="1:6" x14ac:dyDescent="0.3">
      <c r="A39" s="9" t="s">
        <v>36</v>
      </c>
      <c r="B39" s="7">
        <v>18.75</v>
      </c>
      <c r="C39" s="7">
        <v>4.666666666666667</v>
      </c>
      <c r="E39">
        <f t="shared" si="0"/>
        <v>18.75</v>
      </c>
      <c r="F39">
        <f t="shared" si="1"/>
        <v>4.666666666666667</v>
      </c>
    </row>
    <row r="40" spans="1:6" x14ac:dyDescent="0.3">
      <c r="A40" s="9" t="s">
        <v>160</v>
      </c>
      <c r="B40" s="7">
        <v>16.4375</v>
      </c>
      <c r="C40" s="7">
        <v>4.875</v>
      </c>
      <c r="E40">
        <f t="shared" si="0"/>
        <v>16.4375</v>
      </c>
      <c r="F40">
        <f t="shared" si="1"/>
        <v>4.875</v>
      </c>
    </row>
    <row r="41" spans="1:6" x14ac:dyDescent="0.3">
      <c r="A41" s="9" t="s">
        <v>38</v>
      </c>
      <c r="B41" s="7">
        <v>8.6842105263157894</v>
      </c>
      <c r="C41" s="7"/>
      <c r="E41">
        <f t="shared" si="0"/>
        <v>8.6842105263157894</v>
      </c>
      <c r="F41">
        <f t="shared" si="1"/>
        <v>0</v>
      </c>
    </row>
    <row r="42" spans="1:6" x14ac:dyDescent="0.3">
      <c r="A42" s="9" t="s">
        <v>159</v>
      </c>
      <c r="B42" s="7">
        <v>16.53846153846154</v>
      </c>
      <c r="C42" s="7">
        <v>6</v>
      </c>
      <c r="E42">
        <f t="shared" si="0"/>
        <v>16.53846153846154</v>
      </c>
      <c r="F42">
        <f t="shared" si="1"/>
        <v>6</v>
      </c>
    </row>
    <row r="43" spans="1:6" x14ac:dyDescent="0.3">
      <c r="A43" s="9" t="s">
        <v>453</v>
      </c>
      <c r="B43" s="7">
        <v>11</v>
      </c>
      <c r="C43" s="7">
        <v>3.75</v>
      </c>
      <c r="E43">
        <f t="shared" si="0"/>
        <v>11</v>
      </c>
      <c r="F43">
        <f t="shared" si="1"/>
        <v>3.75</v>
      </c>
    </row>
    <row r="44" spans="1:6" x14ac:dyDescent="0.3">
      <c r="A44" s="8" t="s">
        <v>156</v>
      </c>
      <c r="B44" s="7"/>
      <c r="C44" s="7"/>
      <c r="E44">
        <f t="shared" si="0"/>
        <v>0</v>
      </c>
      <c r="F44">
        <f t="shared" si="1"/>
        <v>0</v>
      </c>
    </row>
    <row r="45" spans="1:6" x14ac:dyDescent="0.3">
      <c r="A45" s="9" t="s">
        <v>39</v>
      </c>
      <c r="B45" s="7">
        <v>9.7058823529411757</v>
      </c>
      <c r="C45" s="7">
        <v>3.4117647058823528</v>
      </c>
      <c r="E45">
        <f t="shared" si="0"/>
        <v>9.7058823529411757</v>
      </c>
      <c r="F45">
        <f t="shared" si="1"/>
        <v>3.4117647058823528</v>
      </c>
    </row>
    <row r="46" spans="1:6" x14ac:dyDescent="0.3">
      <c r="A46" s="9" t="s">
        <v>155</v>
      </c>
      <c r="B46" s="7">
        <v>9.3333333333333339</v>
      </c>
      <c r="C46" s="7">
        <v>3.4166666666666665</v>
      </c>
      <c r="E46">
        <f t="shared" si="0"/>
        <v>9.3333333333333339</v>
      </c>
      <c r="F46">
        <f t="shared" si="1"/>
        <v>3.4166666666666665</v>
      </c>
    </row>
    <row r="47" spans="1:6" x14ac:dyDescent="0.3">
      <c r="A47" s="9" t="s">
        <v>162</v>
      </c>
      <c r="B47" s="7">
        <v>9.75</v>
      </c>
      <c r="C47" s="7">
        <v>3.7333333333333334</v>
      </c>
      <c r="E47">
        <f t="shared" si="0"/>
        <v>9.75</v>
      </c>
      <c r="F47">
        <f t="shared" si="1"/>
        <v>3.7333333333333334</v>
      </c>
    </row>
    <row r="48" spans="1:6" x14ac:dyDescent="0.3">
      <c r="A48" s="9" t="s">
        <v>36</v>
      </c>
      <c r="B48" s="7">
        <v>15.5</v>
      </c>
      <c r="C48" s="7">
        <v>4</v>
      </c>
      <c r="E48">
        <f t="shared" si="0"/>
        <v>15.5</v>
      </c>
      <c r="F48">
        <f t="shared" si="1"/>
        <v>4</v>
      </c>
    </row>
    <row r="49" spans="1:6" x14ac:dyDescent="0.3">
      <c r="A49" s="9" t="s">
        <v>160</v>
      </c>
      <c r="B49" s="7">
        <v>11.4</v>
      </c>
      <c r="C49" s="7">
        <v>3.6428571428571428</v>
      </c>
      <c r="E49">
        <f t="shared" si="0"/>
        <v>11.4</v>
      </c>
      <c r="F49">
        <f t="shared" si="1"/>
        <v>3.6428571428571428</v>
      </c>
    </row>
    <row r="50" spans="1:6" x14ac:dyDescent="0.3">
      <c r="A50" s="9" t="s">
        <v>38</v>
      </c>
      <c r="B50" s="7">
        <v>7.8125</v>
      </c>
      <c r="C50" s="7">
        <v>3.3125</v>
      </c>
      <c r="E50">
        <f t="shared" si="0"/>
        <v>7.8125</v>
      </c>
      <c r="F50">
        <f t="shared" si="1"/>
        <v>3.3125</v>
      </c>
    </row>
    <row r="51" spans="1:6" x14ac:dyDescent="0.3">
      <c r="A51" s="9" t="s">
        <v>159</v>
      </c>
      <c r="B51" s="7">
        <v>14.555555555555555</v>
      </c>
      <c r="C51" s="7">
        <v>4</v>
      </c>
      <c r="E51">
        <f t="shared" si="0"/>
        <v>14.555555555555555</v>
      </c>
      <c r="F51">
        <f t="shared" si="1"/>
        <v>4</v>
      </c>
    </row>
    <row r="52" spans="1:6" x14ac:dyDescent="0.3">
      <c r="A52" s="9" t="s">
        <v>453</v>
      </c>
      <c r="B52" s="7">
        <v>8.235294117647058</v>
      </c>
      <c r="C52" s="7">
        <v>3.1764705882352939</v>
      </c>
      <c r="E52">
        <f t="shared" si="0"/>
        <v>8.235294117647058</v>
      </c>
      <c r="F52">
        <f t="shared" si="1"/>
        <v>3.1764705882352939</v>
      </c>
    </row>
    <row r="53" spans="1:6" x14ac:dyDescent="0.3">
      <c r="A53" s="8" t="s">
        <v>243</v>
      </c>
      <c r="B53" s="7"/>
      <c r="C53" s="7"/>
      <c r="E53">
        <f t="shared" si="0"/>
        <v>0</v>
      </c>
      <c r="F53">
        <f t="shared" si="1"/>
        <v>0</v>
      </c>
    </row>
    <row r="54" spans="1:6" x14ac:dyDescent="0.3">
      <c r="A54" s="9" t="s">
        <v>155</v>
      </c>
      <c r="B54" s="7">
        <v>8.8421052631578956</v>
      </c>
      <c r="C54" s="7">
        <v>3.2307692307692308</v>
      </c>
      <c r="E54">
        <f t="shared" si="0"/>
        <v>8.8421052631578956</v>
      </c>
      <c r="F54">
        <f t="shared" si="1"/>
        <v>3.2307692307692308</v>
      </c>
    </row>
    <row r="55" spans="1:6" x14ac:dyDescent="0.3">
      <c r="A55" s="9" t="s">
        <v>162</v>
      </c>
      <c r="B55" s="7">
        <v>9.3333333333333339</v>
      </c>
      <c r="C55" s="7">
        <v>4</v>
      </c>
      <c r="E55">
        <f t="shared" si="0"/>
        <v>9.3333333333333339</v>
      </c>
      <c r="F55">
        <f t="shared" si="1"/>
        <v>4</v>
      </c>
    </row>
    <row r="56" spans="1:6" x14ac:dyDescent="0.3">
      <c r="A56" s="9" t="s">
        <v>160</v>
      </c>
      <c r="B56" s="7">
        <v>12.928571428571429</v>
      </c>
      <c r="C56" s="7">
        <v>3.5</v>
      </c>
      <c r="E56">
        <f t="shared" si="0"/>
        <v>12.928571428571429</v>
      </c>
      <c r="F56">
        <f t="shared" si="1"/>
        <v>3.5</v>
      </c>
    </row>
    <row r="57" spans="1:6" x14ac:dyDescent="0.3">
      <c r="A57" s="6" t="s">
        <v>416</v>
      </c>
      <c r="B57" s="7">
        <v>9.9183006535947715</v>
      </c>
      <c r="C57" s="7">
        <v>3.649805447470817</v>
      </c>
      <c r="E57">
        <f t="shared" si="0"/>
        <v>9.9183006535947715</v>
      </c>
      <c r="F57">
        <f t="shared" si="1"/>
        <v>3.649805447470817</v>
      </c>
    </row>
    <row r="58" spans="1:6" x14ac:dyDescent="0.3">
      <c r="A58" s="8" t="s">
        <v>35</v>
      </c>
      <c r="B58" s="7"/>
      <c r="C58" s="7"/>
      <c r="E58">
        <f t="shared" si="0"/>
        <v>0</v>
      </c>
      <c r="F58">
        <f t="shared" si="1"/>
        <v>0</v>
      </c>
    </row>
    <row r="59" spans="1:6" x14ac:dyDescent="0.3">
      <c r="A59" s="9" t="s">
        <v>39</v>
      </c>
      <c r="B59" s="7">
        <v>9.1363636363636367</v>
      </c>
      <c r="C59" s="7">
        <v>3.5</v>
      </c>
      <c r="E59">
        <f t="shared" si="0"/>
        <v>9.1363636363636367</v>
      </c>
      <c r="F59">
        <f t="shared" si="1"/>
        <v>3.5</v>
      </c>
    </row>
    <row r="60" spans="1:6" x14ac:dyDescent="0.3">
      <c r="A60" s="9" t="s">
        <v>36</v>
      </c>
      <c r="B60" s="7">
        <v>14.272727272727273</v>
      </c>
      <c r="C60" s="7">
        <v>4</v>
      </c>
      <c r="E60">
        <f t="shared" si="0"/>
        <v>14.272727272727273</v>
      </c>
      <c r="F60">
        <f t="shared" si="1"/>
        <v>4</v>
      </c>
    </row>
    <row r="61" spans="1:6" x14ac:dyDescent="0.3">
      <c r="A61" s="9" t="s">
        <v>41</v>
      </c>
      <c r="B61" s="7">
        <v>6.6521739130434785</v>
      </c>
      <c r="C61" s="7">
        <v>3.6304347826086958</v>
      </c>
      <c r="E61">
        <f t="shared" si="0"/>
        <v>6.6521739130434785</v>
      </c>
      <c r="F61">
        <f t="shared" si="1"/>
        <v>3.6304347826086958</v>
      </c>
    </row>
    <row r="62" spans="1:6" x14ac:dyDescent="0.3">
      <c r="A62" s="9" t="s">
        <v>38</v>
      </c>
      <c r="B62" s="7">
        <v>7.5454545454545459</v>
      </c>
      <c r="C62" s="7">
        <v>3</v>
      </c>
      <c r="E62">
        <f t="shared" si="0"/>
        <v>7.5454545454545459</v>
      </c>
      <c r="F62">
        <f t="shared" si="1"/>
        <v>3</v>
      </c>
    </row>
    <row r="63" spans="1:6" x14ac:dyDescent="0.3">
      <c r="A63" s="9" t="s">
        <v>453</v>
      </c>
      <c r="B63" s="7">
        <v>8.2777777777777786</v>
      </c>
      <c r="C63" s="7">
        <v>3.2777777777777777</v>
      </c>
      <c r="E63">
        <f t="shared" si="0"/>
        <v>8.2777777777777786</v>
      </c>
      <c r="F63">
        <f t="shared" si="1"/>
        <v>3.2777777777777777</v>
      </c>
    </row>
    <row r="64" spans="1:6" x14ac:dyDescent="0.3">
      <c r="A64" s="9" t="s">
        <v>454</v>
      </c>
      <c r="B64" s="7">
        <v>7.9473684210526319</v>
      </c>
      <c r="C64" s="7">
        <v>3.4736842105263159</v>
      </c>
      <c r="E64">
        <f t="shared" si="0"/>
        <v>7.9473684210526319</v>
      </c>
      <c r="F64">
        <f t="shared" si="1"/>
        <v>3.4736842105263159</v>
      </c>
    </row>
    <row r="65" spans="1:6" x14ac:dyDescent="0.3">
      <c r="A65" s="8" t="s">
        <v>455</v>
      </c>
      <c r="B65" s="7"/>
      <c r="C65" s="7"/>
      <c r="E65">
        <f t="shared" si="0"/>
        <v>0</v>
      </c>
      <c r="F65">
        <f t="shared" si="1"/>
        <v>0</v>
      </c>
    </row>
    <row r="66" spans="1:6" x14ac:dyDescent="0.3">
      <c r="A66" s="9" t="s">
        <v>39</v>
      </c>
      <c r="B66" s="7">
        <v>15.19047619047619</v>
      </c>
      <c r="C66" s="7">
        <v>2.8823529411764706</v>
      </c>
      <c r="E66">
        <f t="shared" si="0"/>
        <v>15.19047619047619</v>
      </c>
      <c r="F66">
        <f t="shared" si="1"/>
        <v>2.8823529411764706</v>
      </c>
    </row>
    <row r="67" spans="1:6" x14ac:dyDescent="0.3">
      <c r="A67" s="9" t="s">
        <v>36</v>
      </c>
      <c r="B67" s="7">
        <v>14.888888888888889</v>
      </c>
      <c r="C67" s="7">
        <v>5.333333333333333</v>
      </c>
      <c r="E67">
        <f t="shared" si="0"/>
        <v>14.888888888888889</v>
      </c>
      <c r="F67">
        <f t="shared" si="1"/>
        <v>5.333333333333333</v>
      </c>
    </row>
    <row r="68" spans="1:6" x14ac:dyDescent="0.3">
      <c r="A68" s="9" t="s">
        <v>41</v>
      </c>
      <c r="B68" s="7">
        <v>6.935483870967742</v>
      </c>
      <c r="C68" s="7">
        <v>3.903225806451613</v>
      </c>
      <c r="E68">
        <f t="shared" si="0"/>
        <v>6.935483870967742</v>
      </c>
      <c r="F68">
        <f t="shared" si="1"/>
        <v>3.903225806451613</v>
      </c>
    </row>
    <row r="69" spans="1:6" x14ac:dyDescent="0.3">
      <c r="A69" s="9" t="s">
        <v>38</v>
      </c>
      <c r="B69" s="7">
        <v>10.714285714285714</v>
      </c>
      <c r="C69" s="7">
        <v>2.6666666666666665</v>
      </c>
      <c r="E69">
        <f t="shared" si="0"/>
        <v>10.714285714285714</v>
      </c>
      <c r="F69">
        <f t="shared" si="1"/>
        <v>2.6666666666666665</v>
      </c>
    </row>
    <row r="70" spans="1:6" x14ac:dyDescent="0.3">
      <c r="A70" s="9" t="s">
        <v>453</v>
      </c>
      <c r="B70" s="7">
        <v>15.5</v>
      </c>
      <c r="C70" s="7">
        <v>5.2941176470588234</v>
      </c>
      <c r="E70">
        <f t="shared" si="0"/>
        <v>15.5</v>
      </c>
      <c r="F70">
        <f t="shared" si="1"/>
        <v>5.2941176470588234</v>
      </c>
    </row>
    <row r="71" spans="1:6" x14ac:dyDescent="0.3">
      <c r="A71" s="9" t="s">
        <v>454</v>
      </c>
      <c r="B71" s="7">
        <v>8</v>
      </c>
      <c r="C71" s="7">
        <v>4</v>
      </c>
      <c r="E71">
        <f t="shared" si="0"/>
        <v>8</v>
      </c>
      <c r="F71">
        <f t="shared" si="1"/>
        <v>4</v>
      </c>
    </row>
    <row r="72" spans="1:6" x14ac:dyDescent="0.3">
      <c r="A72" s="6" t="s">
        <v>417</v>
      </c>
      <c r="B72" s="7">
        <v>11.247464503042597</v>
      </c>
      <c r="C72" s="7">
        <v>3.9464668094218416</v>
      </c>
      <c r="E72">
        <f t="shared" ref="E72:E85" si="2">B72</f>
        <v>11.247464503042597</v>
      </c>
      <c r="F72">
        <f t="shared" ref="F72:F85" si="3">C72</f>
        <v>3.9464668094218416</v>
      </c>
    </row>
    <row r="73" spans="1:6" x14ac:dyDescent="0.3">
      <c r="A73" s="8" t="s">
        <v>35</v>
      </c>
      <c r="B73" s="7"/>
      <c r="C73" s="7"/>
      <c r="E73">
        <f t="shared" si="2"/>
        <v>0</v>
      </c>
      <c r="F73">
        <f t="shared" si="3"/>
        <v>0</v>
      </c>
    </row>
    <row r="74" spans="1:6" x14ac:dyDescent="0.3">
      <c r="A74" s="9" t="s">
        <v>39</v>
      </c>
      <c r="B74" s="7">
        <v>11.342857142857143</v>
      </c>
      <c r="C74" s="7">
        <v>3.657142857142857</v>
      </c>
      <c r="E74">
        <f t="shared" si="2"/>
        <v>11.342857142857143</v>
      </c>
      <c r="F74">
        <f t="shared" si="3"/>
        <v>3.657142857142857</v>
      </c>
    </row>
    <row r="75" spans="1:6" x14ac:dyDescent="0.3">
      <c r="A75" s="9" t="s">
        <v>36</v>
      </c>
      <c r="B75" s="7">
        <v>13</v>
      </c>
      <c r="C75" s="7"/>
      <c r="E75">
        <f t="shared" si="2"/>
        <v>13</v>
      </c>
      <c r="F75">
        <f t="shared" si="3"/>
        <v>0</v>
      </c>
    </row>
    <row r="76" spans="1:6" x14ac:dyDescent="0.3">
      <c r="A76" s="9" t="s">
        <v>41</v>
      </c>
      <c r="B76" s="7">
        <v>9.1111111111111107</v>
      </c>
      <c r="C76" s="7">
        <v>4</v>
      </c>
      <c r="E76">
        <f t="shared" si="2"/>
        <v>9.1111111111111107</v>
      </c>
      <c r="F76">
        <f t="shared" si="3"/>
        <v>4</v>
      </c>
    </row>
    <row r="77" spans="1:6" x14ac:dyDescent="0.3">
      <c r="A77" s="9" t="s">
        <v>38</v>
      </c>
      <c r="B77" s="7">
        <v>10.256410256410257</v>
      </c>
      <c r="C77" s="7">
        <v>3.0769230769230771</v>
      </c>
      <c r="E77">
        <f t="shared" si="2"/>
        <v>10.256410256410257</v>
      </c>
      <c r="F77">
        <f t="shared" si="3"/>
        <v>3.0769230769230771</v>
      </c>
    </row>
    <row r="78" spans="1:6" x14ac:dyDescent="0.3">
      <c r="A78" s="9" t="s">
        <v>453</v>
      </c>
      <c r="B78" s="7">
        <v>12.025</v>
      </c>
      <c r="C78" s="7">
        <v>4</v>
      </c>
      <c r="E78">
        <f t="shared" si="2"/>
        <v>12.025</v>
      </c>
      <c r="F78">
        <f t="shared" si="3"/>
        <v>4</v>
      </c>
    </row>
    <row r="79" spans="1:6" x14ac:dyDescent="0.3">
      <c r="A79" s="9" t="s">
        <v>454</v>
      </c>
      <c r="B79" s="7">
        <v>11.75</v>
      </c>
      <c r="C79" s="7">
        <v>4.0250000000000004</v>
      </c>
      <c r="E79">
        <f t="shared" si="2"/>
        <v>11.75</v>
      </c>
      <c r="F79">
        <f t="shared" si="3"/>
        <v>4.0250000000000004</v>
      </c>
    </row>
    <row r="80" spans="1:6" x14ac:dyDescent="0.3">
      <c r="A80" s="8" t="s">
        <v>455</v>
      </c>
      <c r="B80" s="7"/>
      <c r="C80" s="7"/>
      <c r="E80">
        <f t="shared" si="2"/>
        <v>0</v>
      </c>
      <c r="F80">
        <f t="shared" si="3"/>
        <v>0</v>
      </c>
    </row>
    <row r="81" spans="1:6" x14ac:dyDescent="0.3">
      <c r="A81" s="9" t="s">
        <v>39</v>
      </c>
      <c r="B81" s="7">
        <v>16.358974358974358</v>
      </c>
      <c r="C81" s="7">
        <v>3.2820512820512819</v>
      </c>
      <c r="E81">
        <f t="shared" si="2"/>
        <v>16.358974358974358</v>
      </c>
      <c r="F81">
        <f t="shared" si="3"/>
        <v>3.2820512820512819</v>
      </c>
    </row>
    <row r="82" spans="1:6" x14ac:dyDescent="0.3">
      <c r="A82" s="9" t="s">
        <v>36</v>
      </c>
      <c r="B82" s="7">
        <v>15.882352941176471</v>
      </c>
      <c r="C82" s="7">
        <v>3</v>
      </c>
      <c r="E82">
        <f t="shared" si="2"/>
        <v>15.882352941176471</v>
      </c>
      <c r="F82">
        <f t="shared" si="3"/>
        <v>3</v>
      </c>
    </row>
    <row r="83" spans="1:6" x14ac:dyDescent="0.3">
      <c r="A83" s="9" t="s">
        <v>41</v>
      </c>
      <c r="B83" s="7">
        <v>8.3474576271186436</v>
      </c>
      <c r="C83" s="7">
        <v>3.7627118644067798</v>
      </c>
      <c r="E83">
        <f t="shared" si="2"/>
        <v>8.3474576271186436</v>
      </c>
      <c r="F83">
        <f t="shared" si="3"/>
        <v>3.7627118644067798</v>
      </c>
    </row>
    <row r="84" spans="1:6" x14ac:dyDescent="0.3">
      <c r="A84" s="9" t="s">
        <v>38</v>
      </c>
      <c r="B84" s="7">
        <v>11.133333333333333</v>
      </c>
      <c r="C84" s="7">
        <v>4.9000000000000004</v>
      </c>
      <c r="E84">
        <f t="shared" si="2"/>
        <v>11.133333333333333</v>
      </c>
      <c r="F84">
        <f t="shared" si="3"/>
        <v>4.9000000000000004</v>
      </c>
    </row>
    <row r="85" spans="1:6" x14ac:dyDescent="0.3">
      <c r="A85" s="9" t="s">
        <v>453</v>
      </c>
      <c r="B85" s="7">
        <v>13.5</v>
      </c>
      <c r="C85" s="7">
        <v>4.3250000000000002</v>
      </c>
      <c r="E85">
        <f t="shared" si="2"/>
        <v>13.5</v>
      </c>
      <c r="F85">
        <f t="shared" si="3"/>
        <v>4.3250000000000002</v>
      </c>
    </row>
    <row r="86" spans="1:6" x14ac:dyDescent="0.3">
      <c r="A86" s="9" t="s">
        <v>454</v>
      </c>
      <c r="B86" s="7">
        <v>12.13953488372093</v>
      </c>
      <c r="C86" s="7">
        <v>4.7692307692307692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74"/>
  <sheetViews>
    <sheetView tabSelected="1" topLeftCell="A813" workbookViewId="0">
      <selection activeCell="U539" sqref="U539"/>
    </sheetView>
  </sheetViews>
  <sheetFormatPr defaultRowHeight="14.4" x14ac:dyDescent="0.3"/>
  <cols>
    <col min="4" max="4" width="15.109375" customWidth="1"/>
    <col min="5" max="5" width="10.44140625" bestFit="1" customWidth="1"/>
    <col min="12" max="12" width="20.33203125" bestFit="1" customWidth="1"/>
    <col min="13" max="13" width="16.33203125" customWidth="1"/>
    <col min="14" max="14" width="14.44140625" bestFit="1" customWidth="1"/>
    <col min="15" max="15" width="12.109375" customWidth="1"/>
    <col min="16" max="16" width="14.44140625" bestFit="1" customWidth="1"/>
    <col min="17" max="17" width="9.6640625" customWidth="1"/>
    <col min="18" max="18" width="9.6640625" bestFit="1" customWidth="1"/>
    <col min="19" max="19" width="20.109375" bestFit="1" customWidth="1"/>
    <col min="20" max="20" width="18.77734375" customWidth="1"/>
    <col min="21" max="21" width="12.77734375" customWidth="1"/>
    <col min="22" max="22" width="26.33203125" customWidth="1"/>
    <col min="23" max="23" width="11.33203125" bestFit="1" customWidth="1"/>
  </cols>
  <sheetData>
    <row r="1" spans="1:22" x14ac:dyDescent="0.3">
      <c r="A1" s="21" t="s">
        <v>452</v>
      </c>
      <c r="B1" s="21"/>
      <c r="C1" s="21"/>
      <c r="D1" s="21"/>
      <c r="E1" s="21"/>
      <c r="F1" s="21"/>
      <c r="G1" s="21"/>
      <c r="H1" s="21"/>
      <c r="I1" s="21"/>
      <c r="J1" s="21"/>
      <c r="U1" s="5" t="s">
        <v>421</v>
      </c>
    </row>
    <row r="2" spans="1:22" x14ac:dyDescent="0.3">
      <c r="A2" t="s">
        <v>59</v>
      </c>
      <c r="B2" t="s">
        <v>306</v>
      </c>
      <c r="C2" t="s">
        <v>43</v>
      </c>
      <c r="D2" t="s">
        <v>44</v>
      </c>
      <c r="E2" t="s">
        <v>0</v>
      </c>
      <c r="F2" t="s">
        <v>419</v>
      </c>
      <c r="G2" t="s">
        <v>443</v>
      </c>
      <c r="H2" t="s">
        <v>170</v>
      </c>
      <c r="I2" t="s">
        <v>52</v>
      </c>
      <c r="J2" t="s">
        <v>442</v>
      </c>
      <c r="L2" s="5" t="s">
        <v>59</v>
      </c>
      <c r="M2" s="5" t="s">
        <v>306</v>
      </c>
      <c r="N2" s="5" t="s">
        <v>44</v>
      </c>
      <c r="O2" s="5" t="s">
        <v>43</v>
      </c>
      <c r="P2" s="5" t="s">
        <v>401</v>
      </c>
      <c r="Q2" s="5" t="s">
        <v>419</v>
      </c>
      <c r="R2" s="5" t="s">
        <v>45</v>
      </c>
      <c r="S2" s="5" t="s">
        <v>2</v>
      </c>
      <c r="T2" s="5" t="s">
        <v>169</v>
      </c>
      <c r="U2" t="s">
        <v>54</v>
      </c>
      <c r="V2" t="s">
        <v>55</v>
      </c>
    </row>
    <row r="3" spans="1:22" x14ac:dyDescent="0.3">
      <c r="A3" t="str">
        <f t="shared" ref="A3:A66" si="0">IF(L3="",A2,L3)</f>
        <v>Exp3</v>
      </c>
      <c r="B3">
        <f>IF(L3="",B2,M3)</f>
        <v>16</v>
      </c>
      <c r="C3" t="str">
        <f>IF(O3="",C2,O3)</f>
        <v>Full</v>
      </c>
      <c r="D3" t="str">
        <f>IF(N3="",D2,N3)</f>
        <v>Amarok</v>
      </c>
      <c r="E3" s="20">
        <f t="shared" ref="E3:E66" si="1">IF(P3="",E2,P3)</f>
        <v>41775</v>
      </c>
      <c r="F3" t="str">
        <f t="shared" ref="F3:F66" si="2">IF(Q3="",F2,Q3)</f>
        <v>Full_16h</v>
      </c>
      <c r="G3">
        <f t="shared" ref="G3:G66" si="3">IF(R3="",G2,R3)</f>
        <v>72</v>
      </c>
      <c r="H3" t="str">
        <f t="shared" ref="H3:H66" si="4">IF(T3="","NO","YES")</f>
        <v>NO</v>
      </c>
      <c r="I3">
        <f>IF(U3="","",U3)</f>
        <v>2.3718750000000002</v>
      </c>
      <c r="J3">
        <f>IF(V3="","",V3)</f>
        <v>7</v>
      </c>
      <c r="L3" t="s">
        <v>416</v>
      </c>
      <c r="M3">
        <v>16</v>
      </c>
      <c r="N3" t="s">
        <v>39</v>
      </c>
      <c r="O3" t="s">
        <v>35</v>
      </c>
      <c r="P3" s="1">
        <v>41775</v>
      </c>
      <c r="Q3" t="s">
        <v>438</v>
      </c>
      <c r="R3">
        <v>72</v>
      </c>
      <c r="S3">
        <v>1</v>
      </c>
      <c r="U3" s="7">
        <v>2.3718750000000002</v>
      </c>
      <c r="V3" s="7">
        <v>7</v>
      </c>
    </row>
    <row r="4" spans="1:22" x14ac:dyDescent="0.3">
      <c r="A4" t="str">
        <f t="shared" si="0"/>
        <v>Exp3</v>
      </c>
      <c r="B4">
        <f t="shared" ref="B4:B67" si="5">IF(L4="",B3,M4)</f>
        <v>16</v>
      </c>
      <c r="C4" t="str">
        <f t="shared" ref="C4:C67" si="6">IF(O4="",C3,O4)</f>
        <v>Full</v>
      </c>
      <c r="D4" t="str">
        <f t="shared" ref="D4:D67" si="7">IF(N4="",D3,N4)</f>
        <v>Amarok</v>
      </c>
      <c r="E4" s="20">
        <f t="shared" si="1"/>
        <v>41775</v>
      </c>
      <c r="F4" t="str">
        <f t="shared" si="2"/>
        <v>Full_16h</v>
      </c>
      <c r="G4">
        <f t="shared" si="3"/>
        <v>72</v>
      </c>
      <c r="H4" t="str">
        <f t="shared" si="4"/>
        <v>NO</v>
      </c>
      <c r="I4">
        <f t="shared" ref="I4:I67" si="8">IF(U4="","",U4)</f>
        <v>2.7729166666666667</v>
      </c>
      <c r="J4" t="str">
        <f t="shared" ref="J4:J67" si="9">IF(V4="","",V4)</f>
        <v/>
      </c>
      <c r="S4">
        <v>2</v>
      </c>
      <c r="U4" s="7">
        <v>2.7729166666666667</v>
      </c>
      <c r="V4" s="7"/>
    </row>
    <row r="5" spans="1:22" x14ac:dyDescent="0.3">
      <c r="A5" t="str">
        <f t="shared" si="0"/>
        <v>Exp3</v>
      </c>
      <c r="B5">
        <f t="shared" si="5"/>
        <v>16</v>
      </c>
      <c r="C5" t="str">
        <f t="shared" si="6"/>
        <v>Full</v>
      </c>
      <c r="D5" t="str">
        <f t="shared" si="7"/>
        <v>Amarok</v>
      </c>
      <c r="E5" s="20">
        <f t="shared" si="1"/>
        <v>41775</v>
      </c>
      <c r="F5" t="str">
        <f t="shared" si="2"/>
        <v>Full_16h</v>
      </c>
      <c r="G5">
        <f t="shared" si="3"/>
        <v>72</v>
      </c>
      <c r="H5" t="str">
        <f t="shared" si="4"/>
        <v>NO</v>
      </c>
      <c r="I5">
        <f t="shared" si="8"/>
        <v>2.2916666666666665</v>
      </c>
      <c r="J5">
        <f t="shared" si="9"/>
        <v>7</v>
      </c>
      <c r="S5">
        <v>3</v>
      </c>
      <c r="U5" s="7">
        <v>2.2916666666666665</v>
      </c>
      <c r="V5" s="7">
        <v>7</v>
      </c>
    </row>
    <row r="6" spans="1:22" x14ac:dyDescent="0.3">
      <c r="A6" t="str">
        <f t="shared" si="0"/>
        <v>Exp3</v>
      </c>
      <c r="B6">
        <f t="shared" si="5"/>
        <v>16</v>
      </c>
      <c r="C6" t="str">
        <f t="shared" si="6"/>
        <v>Full</v>
      </c>
      <c r="D6" t="str">
        <f t="shared" si="7"/>
        <v>Amarok</v>
      </c>
      <c r="E6" s="20">
        <f t="shared" si="1"/>
        <v>41775</v>
      </c>
      <c r="F6" t="str">
        <f t="shared" si="2"/>
        <v>Full_16h</v>
      </c>
      <c r="G6">
        <f t="shared" si="3"/>
        <v>91</v>
      </c>
      <c r="H6" t="str">
        <f t="shared" si="4"/>
        <v>NO</v>
      </c>
      <c r="I6">
        <f t="shared" si="8"/>
        <v>3.6877323420074348</v>
      </c>
      <c r="J6">
        <f t="shared" si="9"/>
        <v>10</v>
      </c>
      <c r="R6">
        <v>91</v>
      </c>
      <c r="S6">
        <v>1</v>
      </c>
      <c r="U6" s="7">
        <v>3.6877323420074348</v>
      </c>
      <c r="V6" s="7">
        <v>10</v>
      </c>
    </row>
    <row r="7" spans="1:22" x14ac:dyDescent="0.3">
      <c r="A7" t="str">
        <f t="shared" si="0"/>
        <v>Exp3</v>
      </c>
      <c r="B7">
        <f t="shared" si="5"/>
        <v>16</v>
      </c>
      <c r="C7" t="str">
        <f t="shared" si="6"/>
        <v>Full</v>
      </c>
      <c r="D7" t="str">
        <f t="shared" si="7"/>
        <v>Amarok</v>
      </c>
      <c r="E7" s="20">
        <f t="shared" si="1"/>
        <v>41775</v>
      </c>
      <c r="F7" t="str">
        <f t="shared" si="2"/>
        <v>Full_16h</v>
      </c>
      <c r="G7">
        <f t="shared" si="3"/>
        <v>91</v>
      </c>
      <c r="H7" t="str">
        <f t="shared" si="4"/>
        <v>NO</v>
      </c>
      <c r="I7">
        <f t="shared" si="8"/>
        <v>3.4646840148698885</v>
      </c>
      <c r="J7">
        <f t="shared" si="9"/>
        <v>9</v>
      </c>
      <c r="S7">
        <v>2</v>
      </c>
      <c r="U7" s="7">
        <v>3.4646840148698885</v>
      </c>
      <c r="V7" s="7">
        <v>9</v>
      </c>
    </row>
    <row r="8" spans="1:22" x14ac:dyDescent="0.3">
      <c r="A8" t="str">
        <f t="shared" si="0"/>
        <v>Exp3</v>
      </c>
      <c r="B8">
        <f t="shared" si="5"/>
        <v>16</v>
      </c>
      <c r="C8" t="str">
        <f t="shared" si="6"/>
        <v>Full</v>
      </c>
      <c r="D8" t="str">
        <f t="shared" si="7"/>
        <v>Amarok</v>
      </c>
      <c r="E8" s="20">
        <f t="shared" si="1"/>
        <v>41775</v>
      </c>
      <c r="F8" t="str">
        <f t="shared" si="2"/>
        <v>Full_16h</v>
      </c>
      <c r="G8">
        <f t="shared" si="3"/>
        <v>91</v>
      </c>
      <c r="H8" t="str">
        <f t="shared" si="4"/>
        <v>NO</v>
      </c>
      <c r="I8">
        <f t="shared" si="8"/>
        <v>3.285006195786865</v>
      </c>
      <c r="J8">
        <f t="shared" si="9"/>
        <v>8</v>
      </c>
      <c r="S8">
        <v>3</v>
      </c>
      <c r="U8" s="7">
        <v>3.285006195786865</v>
      </c>
      <c r="V8" s="7">
        <v>8</v>
      </c>
    </row>
    <row r="9" spans="1:22" x14ac:dyDescent="0.3">
      <c r="A9" t="str">
        <f t="shared" si="0"/>
        <v>Exp3</v>
      </c>
      <c r="B9">
        <f t="shared" si="5"/>
        <v>16</v>
      </c>
      <c r="C9" t="str">
        <f t="shared" si="6"/>
        <v>Full</v>
      </c>
      <c r="D9" t="str">
        <f t="shared" si="7"/>
        <v>Amarok</v>
      </c>
      <c r="E9" s="20">
        <f t="shared" si="1"/>
        <v>41775</v>
      </c>
      <c r="F9" t="str">
        <f t="shared" si="2"/>
        <v>Full_16h</v>
      </c>
      <c r="G9">
        <f t="shared" si="3"/>
        <v>245</v>
      </c>
      <c r="H9" t="str">
        <f t="shared" si="4"/>
        <v>NO</v>
      </c>
      <c r="I9">
        <f t="shared" si="8"/>
        <v>3.7311028500619576</v>
      </c>
      <c r="J9">
        <f t="shared" si="9"/>
        <v>10</v>
      </c>
      <c r="R9">
        <v>245</v>
      </c>
      <c r="S9">
        <v>1</v>
      </c>
      <c r="U9" s="7">
        <v>3.7311028500619576</v>
      </c>
      <c r="V9" s="7">
        <v>10</v>
      </c>
    </row>
    <row r="10" spans="1:22" x14ac:dyDescent="0.3">
      <c r="A10" t="str">
        <f t="shared" si="0"/>
        <v>Exp3</v>
      </c>
      <c r="B10">
        <f t="shared" si="5"/>
        <v>16</v>
      </c>
      <c r="C10" t="str">
        <f t="shared" si="6"/>
        <v>Full</v>
      </c>
      <c r="D10" t="str">
        <f t="shared" si="7"/>
        <v>Amarok</v>
      </c>
      <c r="E10" s="20">
        <f t="shared" si="1"/>
        <v>41775</v>
      </c>
      <c r="F10" t="str">
        <f t="shared" si="2"/>
        <v>Full_16h</v>
      </c>
      <c r="G10">
        <f t="shared" si="3"/>
        <v>245</v>
      </c>
      <c r="H10" t="str">
        <f t="shared" si="4"/>
        <v>NO</v>
      </c>
      <c r="I10">
        <f t="shared" si="8"/>
        <v>3.7806691449814127</v>
      </c>
      <c r="J10">
        <f t="shared" si="9"/>
        <v>10</v>
      </c>
      <c r="S10">
        <v>2</v>
      </c>
      <c r="U10" s="7">
        <v>3.7806691449814127</v>
      </c>
      <c r="V10" s="7">
        <v>10</v>
      </c>
    </row>
    <row r="11" spans="1:22" x14ac:dyDescent="0.3">
      <c r="A11" t="str">
        <f t="shared" si="0"/>
        <v>Exp3</v>
      </c>
      <c r="B11">
        <f t="shared" si="5"/>
        <v>16</v>
      </c>
      <c r="C11" t="str">
        <f t="shared" si="6"/>
        <v>Full</v>
      </c>
      <c r="D11" t="str">
        <f t="shared" si="7"/>
        <v>Amarok</v>
      </c>
      <c r="E11" s="20">
        <f t="shared" si="1"/>
        <v>41775</v>
      </c>
      <c r="F11" t="str">
        <f t="shared" si="2"/>
        <v>Full_16h</v>
      </c>
      <c r="G11">
        <f t="shared" si="3"/>
        <v>245</v>
      </c>
      <c r="H11" t="str">
        <f t="shared" si="4"/>
        <v>NO</v>
      </c>
      <c r="I11">
        <f t="shared" si="8"/>
        <v>3.5514250309789341</v>
      </c>
      <c r="J11">
        <f t="shared" si="9"/>
        <v>9</v>
      </c>
      <c r="S11">
        <v>3</v>
      </c>
      <c r="U11" s="7">
        <v>3.5514250309789341</v>
      </c>
      <c r="V11" s="7">
        <v>9</v>
      </c>
    </row>
    <row r="12" spans="1:22" x14ac:dyDescent="0.3">
      <c r="A12" t="str">
        <f t="shared" si="0"/>
        <v>Exp3</v>
      </c>
      <c r="B12">
        <f t="shared" si="5"/>
        <v>16</v>
      </c>
      <c r="C12" t="str">
        <f t="shared" si="6"/>
        <v>Full</v>
      </c>
      <c r="D12" t="str">
        <f t="shared" si="7"/>
        <v>Amarok</v>
      </c>
      <c r="E12" s="20">
        <f t="shared" si="1"/>
        <v>41775</v>
      </c>
      <c r="F12" t="str">
        <f t="shared" si="2"/>
        <v>Full_16h</v>
      </c>
      <c r="G12">
        <f t="shared" si="3"/>
        <v>245</v>
      </c>
      <c r="H12" t="str">
        <f t="shared" si="4"/>
        <v>NO</v>
      </c>
      <c r="I12">
        <f t="shared" si="8"/>
        <v>3.4894671623296158</v>
      </c>
      <c r="J12">
        <f t="shared" si="9"/>
        <v>9</v>
      </c>
      <c r="S12">
        <v>4</v>
      </c>
      <c r="U12" s="7">
        <v>3.4894671623296158</v>
      </c>
      <c r="V12" s="7">
        <v>9</v>
      </c>
    </row>
    <row r="13" spans="1:22" x14ac:dyDescent="0.3">
      <c r="A13" t="str">
        <f t="shared" si="0"/>
        <v>Exp3</v>
      </c>
      <c r="B13">
        <f t="shared" si="5"/>
        <v>16</v>
      </c>
      <c r="C13" t="str">
        <f t="shared" si="6"/>
        <v>Full</v>
      </c>
      <c r="D13" t="str">
        <f t="shared" si="7"/>
        <v>Amarok</v>
      </c>
      <c r="E13" s="20">
        <f t="shared" si="1"/>
        <v>41782</v>
      </c>
      <c r="F13" t="str">
        <f t="shared" si="2"/>
        <v>Full_16h</v>
      </c>
      <c r="G13">
        <f t="shared" si="3"/>
        <v>3</v>
      </c>
      <c r="H13" t="str">
        <f t="shared" si="4"/>
        <v>NO</v>
      </c>
      <c r="I13">
        <f t="shared" si="8"/>
        <v>5.572052401746725</v>
      </c>
      <c r="J13">
        <f t="shared" si="9"/>
        <v>19</v>
      </c>
      <c r="P13" s="1">
        <v>41782</v>
      </c>
      <c r="Q13" t="s">
        <v>438</v>
      </c>
      <c r="R13">
        <v>3</v>
      </c>
      <c r="S13">
        <v>1</v>
      </c>
      <c r="U13" s="7">
        <v>5.572052401746725</v>
      </c>
      <c r="V13" s="7">
        <v>19</v>
      </c>
    </row>
    <row r="14" spans="1:22" x14ac:dyDescent="0.3">
      <c r="A14" t="str">
        <f t="shared" si="0"/>
        <v>Exp3</v>
      </c>
      <c r="B14">
        <f t="shared" si="5"/>
        <v>16</v>
      </c>
      <c r="C14" t="str">
        <f t="shared" si="6"/>
        <v>Full</v>
      </c>
      <c r="D14" t="str">
        <f t="shared" si="7"/>
        <v>Amarok</v>
      </c>
      <c r="E14" s="20">
        <f t="shared" si="1"/>
        <v>41782</v>
      </c>
      <c r="F14" t="str">
        <f t="shared" si="2"/>
        <v>Full_16h</v>
      </c>
      <c r="G14">
        <f t="shared" si="3"/>
        <v>3</v>
      </c>
      <c r="H14" t="str">
        <f t="shared" si="4"/>
        <v>NO</v>
      </c>
      <c r="I14">
        <f t="shared" si="8"/>
        <v>4.2610208816705333</v>
      </c>
      <c r="J14">
        <f t="shared" si="9"/>
        <v>12</v>
      </c>
      <c r="S14">
        <v>2</v>
      </c>
      <c r="U14" s="7">
        <v>4.2610208816705333</v>
      </c>
      <c r="V14" s="7">
        <v>12</v>
      </c>
    </row>
    <row r="15" spans="1:22" x14ac:dyDescent="0.3">
      <c r="A15" t="str">
        <f t="shared" si="0"/>
        <v>Exp3</v>
      </c>
      <c r="B15">
        <f t="shared" si="5"/>
        <v>16</v>
      </c>
      <c r="C15" t="str">
        <f t="shared" si="6"/>
        <v>Full</v>
      </c>
      <c r="D15" t="str">
        <f t="shared" si="7"/>
        <v>Amarok</v>
      </c>
      <c r="E15" s="20">
        <f t="shared" si="1"/>
        <v>41782</v>
      </c>
      <c r="F15" t="str">
        <f t="shared" si="2"/>
        <v>Full_16h</v>
      </c>
      <c r="G15">
        <f t="shared" si="3"/>
        <v>146</v>
      </c>
      <c r="H15" t="str">
        <f t="shared" si="4"/>
        <v>NO</v>
      </c>
      <c r="I15">
        <f t="shared" si="8"/>
        <v>5.2663755458515285</v>
      </c>
      <c r="J15">
        <f t="shared" si="9"/>
        <v>18</v>
      </c>
      <c r="R15">
        <v>146</v>
      </c>
      <c r="S15">
        <v>1</v>
      </c>
      <c r="U15" s="7">
        <v>5.2663755458515285</v>
      </c>
      <c r="V15" s="7">
        <v>18</v>
      </c>
    </row>
    <row r="16" spans="1:22" x14ac:dyDescent="0.3">
      <c r="A16" t="str">
        <f t="shared" si="0"/>
        <v>Exp3</v>
      </c>
      <c r="B16">
        <f t="shared" si="5"/>
        <v>16</v>
      </c>
      <c r="C16" t="str">
        <f t="shared" si="6"/>
        <v>Full</v>
      </c>
      <c r="D16" t="str">
        <f t="shared" si="7"/>
        <v>Amarok</v>
      </c>
      <c r="E16" s="20">
        <f t="shared" si="1"/>
        <v>41782</v>
      </c>
      <c r="F16" t="str">
        <f t="shared" si="2"/>
        <v>Full_16h</v>
      </c>
      <c r="G16">
        <f t="shared" si="3"/>
        <v>146</v>
      </c>
      <c r="H16" t="str">
        <f t="shared" si="4"/>
        <v>NO</v>
      </c>
      <c r="I16">
        <f t="shared" si="8"/>
        <v>4.1044083526682131</v>
      </c>
      <c r="J16">
        <f t="shared" si="9"/>
        <v>16</v>
      </c>
      <c r="S16">
        <v>2</v>
      </c>
      <c r="U16" s="7">
        <v>4.1044083526682131</v>
      </c>
      <c r="V16" s="7">
        <v>16</v>
      </c>
    </row>
    <row r="17" spans="1:22" x14ac:dyDescent="0.3">
      <c r="A17" t="str">
        <f t="shared" si="0"/>
        <v>Exp3</v>
      </c>
      <c r="B17">
        <f t="shared" si="5"/>
        <v>16</v>
      </c>
      <c r="C17" t="str">
        <f t="shared" si="6"/>
        <v>Full</v>
      </c>
      <c r="D17" t="str">
        <f t="shared" si="7"/>
        <v>Amarok</v>
      </c>
      <c r="E17" s="20">
        <f t="shared" si="1"/>
        <v>41782</v>
      </c>
      <c r="F17" t="str">
        <f t="shared" si="2"/>
        <v>Full_16h</v>
      </c>
      <c r="G17">
        <f t="shared" si="3"/>
        <v>146</v>
      </c>
      <c r="H17" t="str">
        <f t="shared" si="4"/>
        <v>NO</v>
      </c>
      <c r="I17">
        <f t="shared" si="8"/>
        <v>4.7830626450116007</v>
      </c>
      <c r="J17">
        <f t="shared" si="9"/>
        <v>14</v>
      </c>
      <c r="S17">
        <v>3</v>
      </c>
      <c r="U17" s="7">
        <v>4.7830626450116007</v>
      </c>
      <c r="V17" s="7">
        <v>14</v>
      </c>
    </row>
    <row r="18" spans="1:22" x14ac:dyDescent="0.3">
      <c r="A18" t="str">
        <f t="shared" si="0"/>
        <v>Exp3</v>
      </c>
      <c r="B18">
        <f t="shared" si="5"/>
        <v>16</v>
      </c>
      <c r="C18" t="str">
        <f t="shared" si="6"/>
        <v>Full</v>
      </c>
      <c r="D18" t="str">
        <f t="shared" si="7"/>
        <v>Amarok</v>
      </c>
      <c r="E18" s="20">
        <f t="shared" si="1"/>
        <v>41782</v>
      </c>
      <c r="F18" t="str">
        <f t="shared" si="2"/>
        <v>Full_16h</v>
      </c>
      <c r="G18">
        <f t="shared" si="3"/>
        <v>183</v>
      </c>
      <c r="H18" t="str">
        <f t="shared" si="4"/>
        <v>NO</v>
      </c>
      <c r="I18">
        <f t="shared" si="8"/>
        <v>4.8561484918793507</v>
      </c>
      <c r="J18">
        <f t="shared" si="9"/>
        <v>16</v>
      </c>
      <c r="R18">
        <v>183</v>
      </c>
      <c r="S18">
        <v>1</v>
      </c>
      <c r="U18" s="7">
        <v>4.8561484918793507</v>
      </c>
      <c r="V18" s="7">
        <v>16</v>
      </c>
    </row>
    <row r="19" spans="1:22" x14ac:dyDescent="0.3">
      <c r="A19" t="str">
        <f t="shared" si="0"/>
        <v>Exp3</v>
      </c>
      <c r="B19">
        <f t="shared" si="5"/>
        <v>16</v>
      </c>
      <c r="C19" t="str">
        <f t="shared" si="6"/>
        <v>Full</v>
      </c>
      <c r="D19" t="str">
        <f t="shared" si="7"/>
        <v>Amarok</v>
      </c>
      <c r="E19" s="20">
        <f t="shared" si="1"/>
        <v>41782</v>
      </c>
      <c r="F19" t="str">
        <f t="shared" si="2"/>
        <v>Full_16h</v>
      </c>
      <c r="G19">
        <f t="shared" si="3"/>
        <v>183</v>
      </c>
      <c r="H19" t="str">
        <f t="shared" si="4"/>
        <v>NO</v>
      </c>
      <c r="I19">
        <f t="shared" si="8"/>
        <v>3.7992565055762082</v>
      </c>
      <c r="J19">
        <f t="shared" si="9"/>
        <v>10</v>
      </c>
      <c r="S19">
        <v>2</v>
      </c>
      <c r="U19" s="7">
        <v>3.7992565055762082</v>
      </c>
      <c r="V19" s="7">
        <v>10</v>
      </c>
    </row>
    <row r="20" spans="1:22" x14ac:dyDescent="0.3">
      <c r="A20" t="str">
        <f t="shared" si="0"/>
        <v>Exp3</v>
      </c>
      <c r="B20">
        <f t="shared" si="5"/>
        <v>16</v>
      </c>
      <c r="C20" t="str">
        <f t="shared" si="6"/>
        <v>Full</v>
      </c>
      <c r="D20" t="str">
        <f t="shared" si="7"/>
        <v>Amarok</v>
      </c>
      <c r="E20" s="20">
        <f t="shared" si="1"/>
        <v>41782</v>
      </c>
      <c r="F20" t="str">
        <f t="shared" si="2"/>
        <v>Full_16h</v>
      </c>
      <c r="G20">
        <f t="shared" si="3"/>
        <v>183</v>
      </c>
      <c r="H20" t="str">
        <f t="shared" si="4"/>
        <v>NO</v>
      </c>
      <c r="I20">
        <f t="shared" si="8"/>
        <v>3.2478314745972741</v>
      </c>
      <c r="J20">
        <f t="shared" si="9"/>
        <v>9</v>
      </c>
      <c r="S20">
        <v>3</v>
      </c>
      <c r="U20" s="7">
        <v>3.2478314745972741</v>
      </c>
      <c r="V20" s="7">
        <v>9</v>
      </c>
    </row>
    <row r="21" spans="1:22" x14ac:dyDescent="0.3">
      <c r="A21" t="str">
        <f t="shared" si="0"/>
        <v>Exp3</v>
      </c>
      <c r="B21">
        <f t="shared" si="5"/>
        <v>16</v>
      </c>
      <c r="C21" t="str">
        <f t="shared" si="6"/>
        <v>Full</v>
      </c>
      <c r="D21" t="str">
        <f t="shared" si="7"/>
        <v>Amarok</v>
      </c>
      <c r="E21" s="20">
        <f t="shared" si="1"/>
        <v>41787</v>
      </c>
      <c r="F21" t="str">
        <f t="shared" si="2"/>
        <v>Full_16h</v>
      </c>
      <c r="G21">
        <f t="shared" si="3"/>
        <v>22</v>
      </c>
      <c r="H21" t="str">
        <f t="shared" si="4"/>
        <v>NO</v>
      </c>
      <c r="I21">
        <f t="shared" si="8"/>
        <v>5.3755458515283845</v>
      </c>
      <c r="J21">
        <f t="shared" si="9"/>
        <v>14</v>
      </c>
      <c r="P21" s="1">
        <v>41787</v>
      </c>
      <c r="Q21" t="s">
        <v>438</v>
      </c>
      <c r="R21">
        <v>22</v>
      </c>
      <c r="S21">
        <v>1</v>
      </c>
      <c r="U21" s="7">
        <v>5.3755458515283845</v>
      </c>
      <c r="V21" s="7">
        <v>14</v>
      </c>
    </row>
    <row r="22" spans="1:22" x14ac:dyDescent="0.3">
      <c r="A22" t="str">
        <f t="shared" si="0"/>
        <v>Exp3</v>
      </c>
      <c r="B22">
        <f t="shared" si="5"/>
        <v>16</v>
      </c>
      <c r="C22" t="str">
        <f t="shared" si="6"/>
        <v>Full</v>
      </c>
      <c r="D22" t="str">
        <f t="shared" si="7"/>
        <v>Amarok</v>
      </c>
      <c r="E22" s="20">
        <f t="shared" si="1"/>
        <v>41787</v>
      </c>
      <c r="F22" t="str">
        <f t="shared" si="2"/>
        <v>Full_16h</v>
      </c>
      <c r="G22">
        <f t="shared" si="3"/>
        <v>22</v>
      </c>
      <c r="H22" t="str">
        <f t="shared" si="4"/>
        <v>NO</v>
      </c>
      <c r="I22">
        <f t="shared" si="8"/>
        <v>5.751091703056769</v>
      </c>
      <c r="J22">
        <f t="shared" si="9"/>
        <v>22</v>
      </c>
      <c r="S22">
        <v>2</v>
      </c>
      <c r="U22" s="7">
        <v>5.751091703056769</v>
      </c>
      <c r="V22" s="7">
        <v>22</v>
      </c>
    </row>
    <row r="23" spans="1:22" x14ac:dyDescent="0.3">
      <c r="A23" t="str">
        <f t="shared" si="0"/>
        <v>Exp3</v>
      </c>
      <c r="B23">
        <f t="shared" si="5"/>
        <v>16</v>
      </c>
      <c r="C23" t="str">
        <f t="shared" si="6"/>
        <v>Full</v>
      </c>
      <c r="D23" t="str">
        <f t="shared" si="7"/>
        <v>Amarok</v>
      </c>
      <c r="E23" s="20">
        <f t="shared" si="1"/>
        <v>41787</v>
      </c>
      <c r="F23" t="str">
        <f t="shared" si="2"/>
        <v>Full_16h</v>
      </c>
      <c r="G23">
        <f t="shared" si="3"/>
        <v>22</v>
      </c>
      <c r="H23" t="str">
        <f t="shared" si="4"/>
        <v>NO</v>
      </c>
      <c r="I23">
        <f t="shared" si="8"/>
        <v>5.109170305676856</v>
      </c>
      <c r="J23">
        <f t="shared" si="9"/>
        <v>22</v>
      </c>
      <c r="S23">
        <v>3</v>
      </c>
      <c r="U23" s="7">
        <v>5.109170305676856</v>
      </c>
      <c r="V23" s="7">
        <v>22</v>
      </c>
    </row>
    <row r="24" spans="1:22" x14ac:dyDescent="0.3">
      <c r="A24" t="str">
        <f t="shared" si="0"/>
        <v>Exp3</v>
      </c>
      <c r="B24">
        <f t="shared" si="5"/>
        <v>16</v>
      </c>
      <c r="C24" t="str">
        <f t="shared" si="6"/>
        <v>Full</v>
      </c>
      <c r="D24" t="str">
        <f t="shared" si="7"/>
        <v>Amarok</v>
      </c>
      <c r="E24" s="20">
        <f t="shared" si="1"/>
        <v>41787</v>
      </c>
      <c r="F24" t="str">
        <f t="shared" si="2"/>
        <v>Full_16h</v>
      </c>
      <c r="G24">
        <f t="shared" si="3"/>
        <v>22</v>
      </c>
      <c r="H24" t="str">
        <f t="shared" si="4"/>
        <v>NO</v>
      </c>
      <c r="I24">
        <f t="shared" si="8"/>
        <v>5.7074235807860259</v>
      </c>
      <c r="J24">
        <f t="shared" si="9"/>
        <v>23</v>
      </c>
      <c r="S24">
        <v>4</v>
      </c>
      <c r="U24" s="7">
        <v>5.7074235807860259</v>
      </c>
      <c r="V24" s="7">
        <v>23</v>
      </c>
    </row>
    <row r="25" spans="1:22" x14ac:dyDescent="0.3">
      <c r="A25" t="str">
        <f t="shared" si="0"/>
        <v>Exp3</v>
      </c>
      <c r="B25">
        <f t="shared" si="5"/>
        <v>16</v>
      </c>
      <c r="C25" t="str">
        <f t="shared" si="6"/>
        <v>Full</v>
      </c>
      <c r="D25" t="str">
        <f t="shared" si="7"/>
        <v>Amarok</v>
      </c>
      <c r="E25" s="20">
        <f t="shared" si="1"/>
        <v>41787</v>
      </c>
      <c r="F25" t="str">
        <f t="shared" si="2"/>
        <v>Full_16h</v>
      </c>
      <c r="G25">
        <f t="shared" si="3"/>
        <v>79</v>
      </c>
      <c r="H25" t="str">
        <f t="shared" si="4"/>
        <v>NO</v>
      </c>
      <c r="I25">
        <f t="shared" si="8"/>
        <v>5.7903930131004362</v>
      </c>
      <c r="J25">
        <f t="shared" si="9"/>
        <v>21</v>
      </c>
      <c r="R25">
        <v>79</v>
      </c>
      <c r="S25">
        <v>1</v>
      </c>
      <c r="U25" s="7">
        <v>5.7903930131004362</v>
      </c>
      <c r="V25" s="7">
        <v>21</v>
      </c>
    </row>
    <row r="26" spans="1:22" x14ac:dyDescent="0.3">
      <c r="A26" t="str">
        <f t="shared" si="0"/>
        <v>Exp3</v>
      </c>
      <c r="B26">
        <f t="shared" si="5"/>
        <v>16</v>
      </c>
      <c r="C26" t="str">
        <f t="shared" si="6"/>
        <v>Full</v>
      </c>
      <c r="D26" t="str">
        <f t="shared" si="7"/>
        <v>Amarok</v>
      </c>
      <c r="E26" s="20">
        <f t="shared" si="1"/>
        <v>41787</v>
      </c>
      <c r="F26" t="str">
        <f t="shared" si="2"/>
        <v>Full_16h</v>
      </c>
      <c r="G26">
        <f t="shared" si="3"/>
        <v>79</v>
      </c>
      <c r="H26" t="str">
        <f t="shared" si="4"/>
        <v>NO</v>
      </c>
      <c r="I26">
        <f t="shared" si="8"/>
        <v>4.7465197215777266</v>
      </c>
      <c r="J26">
        <f t="shared" si="9"/>
        <v>21</v>
      </c>
      <c r="S26">
        <v>2</v>
      </c>
      <c r="U26" s="7">
        <v>4.7465197215777266</v>
      </c>
      <c r="V26" s="7">
        <v>21</v>
      </c>
    </row>
    <row r="27" spans="1:22" x14ac:dyDescent="0.3">
      <c r="A27" t="str">
        <f t="shared" si="0"/>
        <v>Exp3</v>
      </c>
      <c r="B27">
        <f t="shared" si="5"/>
        <v>16</v>
      </c>
      <c r="C27" t="str">
        <f t="shared" si="6"/>
        <v>Full</v>
      </c>
      <c r="D27" t="str">
        <f t="shared" si="7"/>
        <v>Amarok</v>
      </c>
      <c r="E27" s="20">
        <f t="shared" si="1"/>
        <v>41787</v>
      </c>
      <c r="F27" t="str">
        <f t="shared" si="2"/>
        <v>Full_16h</v>
      </c>
      <c r="G27">
        <f t="shared" si="3"/>
        <v>79</v>
      </c>
      <c r="H27" t="str">
        <f t="shared" si="4"/>
        <v>NO</v>
      </c>
      <c r="I27">
        <f t="shared" si="8"/>
        <v>4.7621809744779586</v>
      </c>
      <c r="J27">
        <f t="shared" si="9"/>
        <v>15</v>
      </c>
      <c r="S27">
        <v>3</v>
      </c>
      <c r="U27" s="7">
        <v>4.7621809744779586</v>
      </c>
      <c r="V27" s="7">
        <v>15</v>
      </c>
    </row>
    <row r="28" spans="1:22" x14ac:dyDescent="0.3">
      <c r="A28" t="str">
        <f t="shared" si="0"/>
        <v>Exp3</v>
      </c>
      <c r="B28">
        <f t="shared" si="5"/>
        <v>16</v>
      </c>
      <c r="C28" t="str">
        <f t="shared" si="6"/>
        <v>Full</v>
      </c>
      <c r="D28" t="str">
        <f t="shared" si="7"/>
        <v>Amarok</v>
      </c>
      <c r="E28" s="20">
        <f t="shared" si="1"/>
        <v>41787</v>
      </c>
      <c r="F28" t="str">
        <f t="shared" si="2"/>
        <v>Full_16h</v>
      </c>
      <c r="G28">
        <f t="shared" si="3"/>
        <v>122</v>
      </c>
      <c r="H28" t="str">
        <f t="shared" si="4"/>
        <v>NO</v>
      </c>
      <c r="I28">
        <f t="shared" si="8"/>
        <v>6.4214780600461898</v>
      </c>
      <c r="J28">
        <f t="shared" si="9"/>
        <v>23</v>
      </c>
      <c r="R28">
        <v>122</v>
      </c>
      <c r="S28">
        <v>1</v>
      </c>
      <c r="U28" s="7">
        <v>6.4214780600461898</v>
      </c>
      <c r="V28" s="7">
        <v>23</v>
      </c>
    </row>
    <row r="29" spans="1:22" x14ac:dyDescent="0.3">
      <c r="A29" t="str">
        <f t="shared" si="0"/>
        <v>Exp3</v>
      </c>
      <c r="B29">
        <f t="shared" si="5"/>
        <v>16</v>
      </c>
      <c r="C29" t="str">
        <f t="shared" si="6"/>
        <v>Full</v>
      </c>
      <c r="D29" t="str">
        <f t="shared" si="7"/>
        <v>Amarok</v>
      </c>
      <c r="E29" s="20">
        <f t="shared" si="1"/>
        <v>41787</v>
      </c>
      <c r="F29" t="str">
        <f t="shared" si="2"/>
        <v>Full_16h</v>
      </c>
      <c r="G29">
        <f t="shared" si="3"/>
        <v>122</v>
      </c>
      <c r="H29" t="str">
        <f t="shared" si="4"/>
        <v>NO</v>
      </c>
      <c r="I29">
        <f t="shared" si="8"/>
        <v>5.7991266375545854</v>
      </c>
      <c r="J29">
        <f t="shared" si="9"/>
        <v>21</v>
      </c>
      <c r="S29">
        <v>2</v>
      </c>
      <c r="U29" s="7">
        <v>5.7991266375545854</v>
      </c>
      <c r="V29" s="7">
        <v>21</v>
      </c>
    </row>
    <row r="30" spans="1:22" x14ac:dyDescent="0.3">
      <c r="A30" t="str">
        <f t="shared" si="0"/>
        <v>Exp3</v>
      </c>
      <c r="B30">
        <f t="shared" si="5"/>
        <v>16</v>
      </c>
      <c r="C30" t="str">
        <f t="shared" si="6"/>
        <v>Full</v>
      </c>
      <c r="D30" t="str">
        <f t="shared" si="7"/>
        <v>Amarok</v>
      </c>
      <c r="E30" s="20">
        <f t="shared" si="1"/>
        <v>41787</v>
      </c>
      <c r="F30" t="str">
        <f t="shared" si="2"/>
        <v>Full_16h</v>
      </c>
      <c r="G30">
        <f t="shared" si="3"/>
        <v>122</v>
      </c>
      <c r="H30" t="str">
        <f t="shared" si="4"/>
        <v>NO</v>
      </c>
      <c r="I30">
        <f t="shared" si="8"/>
        <v>5.2401746724890828</v>
      </c>
      <c r="J30">
        <f t="shared" si="9"/>
        <v>15</v>
      </c>
      <c r="S30">
        <v>3</v>
      </c>
      <c r="U30" s="7">
        <v>5.2401746724890828</v>
      </c>
      <c r="V30" s="7">
        <v>15</v>
      </c>
    </row>
    <row r="31" spans="1:22" x14ac:dyDescent="0.3">
      <c r="A31" t="str">
        <f t="shared" si="0"/>
        <v>Exp3</v>
      </c>
      <c r="B31">
        <f t="shared" si="5"/>
        <v>16</v>
      </c>
      <c r="C31" t="str">
        <f t="shared" si="6"/>
        <v>Full</v>
      </c>
      <c r="D31" t="str">
        <f t="shared" si="7"/>
        <v>Amarok</v>
      </c>
      <c r="E31" s="20">
        <f t="shared" si="1"/>
        <v>41787</v>
      </c>
      <c r="F31" t="str">
        <f t="shared" si="2"/>
        <v>Full_16h</v>
      </c>
      <c r="G31">
        <f t="shared" si="3"/>
        <v>122</v>
      </c>
      <c r="H31" t="str">
        <f t="shared" si="4"/>
        <v>NO</v>
      </c>
      <c r="I31">
        <f t="shared" si="8"/>
        <v>5.1877729257641922</v>
      </c>
      <c r="J31">
        <f t="shared" si="9"/>
        <v>18</v>
      </c>
      <c r="S31">
        <v>4</v>
      </c>
      <c r="U31" s="7">
        <v>5.1877729257641922</v>
      </c>
      <c r="V31" s="7">
        <v>18</v>
      </c>
    </row>
    <row r="32" spans="1:22" x14ac:dyDescent="0.3">
      <c r="A32" t="str">
        <f t="shared" si="0"/>
        <v>Exp3</v>
      </c>
      <c r="B32">
        <f t="shared" si="5"/>
        <v>16</v>
      </c>
      <c r="C32" t="str">
        <f t="shared" si="6"/>
        <v>Full</v>
      </c>
      <c r="D32" t="str">
        <f t="shared" si="7"/>
        <v>Amarok</v>
      </c>
      <c r="E32" s="20">
        <f t="shared" si="1"/>
        <v>41793</v>
      </c>
      <c r="F32" t="str">
        <f t="shared" si="2"/>
        <v>Full_16h</v>
      </c>
      <c r="G32">
        <f t="shared" si="3"/>
        <v>114</v>
      </c>
      <c r="H32" t="str">
        <f t="shared" si="4"/>
        <v>NO</v>
      </c>
      <c r="I32">
        <f t="shared" si="8"/>
        <v>8.324675324675324</v>
      </c>
      <c r="J32">
        <f t="shared" si="9"/>
        <v>29</v>
      </c>
      <c r="P32" s="1">
        <v>41793</v>
      </c>
      <c r="Q32" t="s">
        <v>438</v>
      </c>
      <c r="R32">
        <v>114</v>
      </c>
      <c r="S32">
        <v>1</v>
      </c>
      <c r="U32" s="7">
        <v>8.324675324675324</v>
      </c>
      <c r="V32" s="7">
        <v>29</v>
      </c>
    </row>
    <row r="33" spans="1:22" x14ac:dyDescent="0.3">
      <c r="A33" t="str">
        <f t="shared" si="0"/>
        <v>Exp3</v>
      </c>
      <c r="B33">
        <f t="shared" si="5"/>
        <v>16</v>
      </c>
      <c r="C33" t="str">
        <f t="shared" si="6"/>
        <v>Full</v>
      </c>
      <c r="D33" t="str">
        <f t="shared" si="7"/>
        <v>Amarok</v>
      </c>
      <c r="E33" s="20">
        <f t="shared" si="1"/>
        <v>41793</v>
      </c>
      <c r="F33" t="str">
        <f t="shared" si="2"/>
        <v>Full_16h</v>
      </c>
      <c r="G33">
        <f t="shared" si="3"/>
        <v>114</v>
      </c>
      <c r="H33" t="str">
        <f t="shared" si="4"/>
        <v>NO</v>
      </c>
      <c r="I33">
        <f t="shared" si="8"/>
        <v>5.1528384279475983</v>
      </c>
      <c r="J33">
        <f t="shared" si="9"/>
        <v>23</v>
      </c>
      <c r="S33">
        <v>2</v>
      </c>
      <c r="U33" s="7">
        <v>5.1528384279475983</v>
      </c>
      <c r="V33" s="7">
        <v>23</v>
      </c>
    </row>
    <row r="34" spans="1:22" x14ac:dyDescent="0.3">
      <c r="A34" t="str">
        <f t="shared" si="0"/>
        <v>Exp3</v>
      </c>
      <c r="B34">
        <f t="shared" si="5"/>
        <v>16</v>
      </c>
      <c r="C34" t="str">
        <f t="shared" si="6"/>
        <v>Full</v>
      </c>
      <c r="D34" t="str">
        <f t="shared" si="7"/>
        <v>Amarok</v>
      </c>
      <c r="E34" s="20">
        <f t="shared" si="1"/>
        <v>41793</v>
      </c>
      <c r="F34" t="str">
        <f t="shared" si="2"/>
        <v>Full_16h</v>
      </c>
      <c r="G34">
        <f t="shared" si="3"/>
        <v>114</v>
      </c>
      <c r="H34" t="str">
        <f t="shared" si="4"/>
        <v>NO</v>
      </c>
      <c r="I34">
        <f t="shared" si="8"/>
        <v>7.2530120481927707</v>
      </c>
      <c r="J34">
        <f t="shared" si="9"/>
        <v>26</v>
      </c>
      <c r="S34">
        <v>3</v>
      </c>
      <c r="U34" s="7">
        <v>7.2530120481927707</v>
      </c>
      <c r="V34" s="7">
        <v>26</v>
      </c>
    </row>
    <row r="35" spans="1:22" x14ac:dyDescent="0.3">
      <c r="A35" t="str">
        <f t="shared" si="0"/>
        <v>Exp3</v>
      </c>
      <c r="B35">
        <f t="shared" si="5"/>
        <v>16</v>
      </c>
      <c r="C35" t="str">
        <f t="shared" si="6"/>
        <v>Full</v>
      </c>
      <c r="D35" t="str">
        <f t="shared" si="7"/>
        <v>Amarok</v>
      </c>
      <c r="E35" s="20">
        <f t="shared" si="1"/>
        <v>41793</v>
      </c>
      <c r="F35" t="str">
        <f t="shared" si="2"/>
        <v>Full_16h</v>
      </c>
      <c r="G35">
        <f t="shared" si="3"/>
        <v>114</v>
      </c>
      <c r="H35" t="str">
        <f t="shared" si="4"/>
        <v>NO</v>
      </c>
      <c r="I35">
        <f t="shared" si="8"/>
        <v>5.8995633187772922</v>
      </c>
      <c r="J35">
        <f t="shared" si="9"/>
        <v>22</v>
      </c>
      <c r="S35">
        <v>4</v>
      </c>
      <c r="U35" s="7">
        <v>5.8995633187772922</v>
      </c>
      <c r="V35" s="7">
        <v>22</v>
      </c>
    </row>
    <row r="36" spans="1:22" x14ac:dyDescent="0.3">
      <c r="A36" t="str">
        <f t="shared" si="0"/>
        <v>Exp3</v>
      </c>
      <c r="B36">
        <f t="shared" si="5"/>
        <v>16</v>
      </c>
      <c r="C36" t="str">
        <f t="shared" si="6"/>
        <v>Full</v>
      </c>
      <c r="D36" t="str">
        <f t="shared" si="7"/>
        <v>Amarok</v>
      </c>
      <c r="E36" s="20">
        <f t="shared" si="1"/>
        <v>41793</v>
      </c>
      <c r="F36" t="str">
        <f t="shared" si="2"/>
        <v>Full_16h</v>
      </c>
      <c r="G36">
        <f t="shared" si="3"/>
        <v>121</v>
      </c>
      <c r="H36" t="str">
        <f t="shared" si="4"/>
        <v>NO</v>
      </c>
      <c r="I36">
        <f t="shared" si="8"/>
        <v>7.7693631669535286</v>
      </c>
      <c r="J36">
        <f t="shared" si="9"/>
        <v>28</v>
      </c>
      <c r="R36">
        <v>121</v>
      </c>
      <c r="S36">
        <v>1</v>
      </c>
      <c r="U36" s="7">
        <v>7.7693631669535286</v>
      </c>
      <c r="V36" s="7">
        <v>28</v>
      </c>
    </row>
    <row r="37" spans="1:22" x14ac:dyDescent="0.3">
      <c r="A37" t="str">
        <f t="shared" si="0"/>
        <v>Exp3</v>
      </c>
      <c r="B37">
        <f t="shared" si="5"/>
        <v>16</v>
      </c>
      <c r="C37" t="str">
        <f t="shared" si="6"/>
        <v>Full</v>
      </c>
      <c r="D37" t="str">
        <f t="shared" si="7"/>
        <v>Amarok</v>
      </c>
      <c r="E37" s="20">
        <f t="shared" si="1"/>
        <v>41793</v>
      </c>
      <c r="F37" t="str">
        <f t="shared" si="2"/>
        <v>Full_16h</v>
      </c>
      <c r="G37">
        <f t="shared" si="3"/>
        <v>121</v>
      </c>
      <c r="H37" t="str">
        <f t="shared" si="4"/>
        <v>NO</v>
      </c>
      <c r="I37">
        <f t="shared" si="8"/>
        <v>7.5679862306368335</v>
      </c>
      <c r="J37">
        <f t="shared" si="9"/>
        <v>26</v>
      </c>
      <c r="S37">
        <v>2</v>
      </c>
      <c r="U37" s="7">
        <v>7.5679862306368335</v>
      </c>
      <c r="V37" s="7">
        <v>26</v>
      </c>
    </row>
    <row r="38" spans="1:22" x14ac:dyDescent="0.3">
      <c r="A38" t="str">
        <f t="shared" si="0"/>
        <v>Exp3</v>
      </c>
      <c r="B38">
        <f t="shared" si="5"/>
        <v>16</v>
      </c>
      <c r="C38" t="str">
        <f t="shared" si="6"/>
        <v>Full</v>
      </c>
      <c r="D38" t="str">
        <f t="shared" si="7"/>
        <v>Amarok</v>
      </c>
      <c r="E38" s="20">
        <f t="shared" si="1"/>
        <v>41793</v>
      </c>
      <c r="F38" t="str">
        <f t="shared" si="2"/>
        <v>Full_16h</v>
      </c>
      <c r="G38">
        <f t="shared" si="3"/>
        <v>121</v>
      </c>
      <c r="H38" t="str">
        <f t="shared" si="4"/>
        <v>NO</v>
      </c>
      <c r="I38">
        <f t="shared" si="8"/>
        <v>6.2309468822170899</v>
      </c>
      <c r="J38">
        <f t="shared" si="9"/>
        <v>24</v>
      </c>
      <c r="S38">
        <v>3</v>
      </c>
      <c r="U38" s="7">
        <v>6.2309468822170899</v>
      </c>
      <c r="V38" s="7">
        <v>24</v>
      </c>
    </row>
    <row r="39" spans="1:22" x14ac:dyDescent="0.3">
      <c r="A39" t="str">
        <f t="shared" si="0"/>
        <v>Exp3</v>
      </c>
      <c r="B39">
        <f t="shared" si="5"/>
        <v>16</v>
      </c>
      <c r="C39" t="str">
        <f t="shared" si="6"/>
        <v>Full</v>
      </c>
      <c r="D39" t="str">
        <f t="shared" si="7"/>
        <v>Amarok</v>
      </c>
      <c r="E39" s="20">
        <f t="shared" si="1"/>
        <v>41793</v>
      </c>
      <c r="F39" t="str">
        <f t="shared" si="2"/>
        <v>Full_16h</v>
      </c>
      <c r="G39">
        <f t="shared" si="3"/>
        <v>250</v>
      </c>
      <c r="H39" t="str">
        <f t="shared" si="4"/>
        <v>NO</v>
      </c>
      <c r="I39">
        <f t="shared" si="8"/>
        <v>6.2598152424942262</v>
      </c>
      <c r="J39">
        <f t="shared" si="9"/>
        <v>25</v>
      </c>
      <c r="R39">
        <v>250</v>
      </c>
      <c r="S39">
        <v>1</v>
      </c>
      <c r="U39" s="7">
        <v>6.2598152424942262</v>
      </c>
      <c r="V39" s="7">
        <v>25</v>
      </c>
    </row>
    <row r="40" spans="1:22" x14ac:dyDescent="0.3">
      <c r="A40" t="str">
        <f t="shared" si="0"/>
        <v>Exp3</v>
      </c>
      <c r="B40">
        <f t="shared" si="5"/>
        <v>16</v>
      </c>
      <c r="C40" t="str">
        <f t="shared" si="6"/>
        <v>Full</v>
      </c>
      <c r="D40" t="str">
        <f t="shared" si="7"/>
        <v>Amarok</v>
      </c>
      <c r="E40" s="20">
        <f t="shared" si="1"/>
        <v>41793</v>
      </c>
      <c r="F40" t="str">
        <f t="shared" si="2"/>
        <v>Full_16h</v>
      </c>
      <c r="G40">
        <f t="shared" si="3"/>
        <v>250</v>
      </c>
      <c r="H40" t="str">
        <f t="shared" si="4"/>
        <v>NO</v>
      </c>
      <c r="I40">
        <f t="shared" si="8"/>
        <v>7.1547344110854505</v>
      </c>
      <c r="J40">
        <f t="shared" si="9"/>
        <v>21</v>
      </c>
      <c r="S40">
        <v>2</v>
      </c>
      <c r="U40" s="7">
        <v>7.1547344110854505</v>
      </c>
      <c r="V40" s="7">
        <v>21</v>
      </c>
    </row>
    <row r="41" spans="1:22" x14ac:dyDescent="0.3">
      <c r="A41" t="str">
        <f t="shared" si="0"/>
        <v>Exp3</v>
      </c>
      <c r="B41">
        <f t="shared" si="5"/>
        <v>16</v>
      </c>
      <c r="C41" t="str">
        <f t="shared" si="6"/>
        <v>Full</v>
      </c>
      <c r="D41" t="str">
        <f t="shared" si="7"/>
        <v>Amarok</v>
      </c>
      <c r="E41" s="20">
        <f t="shared" si="1"/>
        <v>41793</v>
      </c>
      <c r="F41" t="str">
        <f t="shared" si="2"/>
        <v>Full_16h</v>
      </c>
      <c r="G41">
        <f t="shared" si="3"/>
        <v>250</v>
      </c>
      <c r="H41" t="str">
        <f t="shared" si="4"/>
        <v>NO</v>
      </c>
      <c r="I41">
        <f t="shared" si="8"/>
        <v>5.3580786026200871</v>
      </c>
      <c r="J41">
        <f t="shared" si="9"/>
        <v>19</v>
      </c>
      <c r="S41">
        <v>3</v>
      </c>
      <c r="U41" s="7">
        <v>5.3580786026200871</v>
      </c>
      <c r="V41" s="7">
        <v>19</v>
      </c>
    </row>
    <row r="42" spans="1:22" x14ac:dyDescent="0.3">
      <c r="A42" t="str">
        <f t="shared" si="0"/>
        <v>Exp3</v>
      </c>
      <c r="B42">
        <f t="shared" si="5"/>
        <v>16</v>
      </c>
      <c r="C42" t="str">
        <f t="shared" si="6"/>
        <v>Full</v>
      </c>
      <c r="D42" t="str">
        <f t="shared" si="7"/>
        <v>Amarok</v>
      </c>
      <c r="E42" s="20">
        <f t="shared" si="1"/>
        <v>41800</v>
      </c>
      <c r="F42" t="str">
        <f t="shared" si="2"/>
        <v>Full_16h</v>
      </c>
      <c r="G42">
        <f t="shared" si="3"/>
        <v>109</v>
      </c>
      <c r="H42" t="str">
        <f t="shared" si="4"/>
        <v>YES</v>
      </c>
      <c r="I42">
        <f t="shared" si="8"/>
        <v>9</v>
      </c>
      <c r="J42">
        <f t="shared" si="9"/>
        <v>29</v>
      </c>
      <c r="P42" s="1">
        <v>41800</v>
      </c>
      <c r="Q42" t="s">
        <v>438</v>
      </c>
      <c r="R42">
        <v>109</v>
      </c>
      <c r="S42">
        <v>1</v>
      </c>
      <c r="T42" t="s">
        <v>170</v>
      </c>
      <c r="U42" s="7">
        <v>9</v>
      </c>
      <c r="V42" s="7">
        <v>29</v>
      </c>
    </row>
    <row r="43" spans="1:22" x14ac:dyDescent="0.3">
      <c r="A43" t="str">
        <f t="shared" si="0"/>
        <v>Exp3</v>
      </c>
      <c r="B43">
        <f t="shared" si="5"/>
        <v>16</v>
      </c>
      <c r="C43" t="str">
        <f t="shared" si="6"/>
        <v>Full</v>
      </c>
      <c r="D43" t="str">
        <f t="shared" si="7"/>
        <v>Amarok</v>
      </c>
      <c r="E43" s="20">
        <f t="shared" si="1"/>
        <v>41800</v>
      </c>
      <c r="F43" t="str">
        <f t="shared" si="2"/>
        <v>Full_16h</v>
      </c>
      <c r="G43">
        <f t="shared" si="3"/>
        <v>109</v>
      </c>
      <c r="H43" t="str">
        <f t="shared" si="4"/>
        <v>NO</v>
      </c>
      <c r="I43">
        <f t="shared" si="8"/>
        <v>7.2581755593803789</v>
      </c>
      <c r="J43">
        <f t="shared" si="9"/>
        <v>24</v>
      </c>
      <c r="S43">
        <v>2</v>
      </c>
      <c r="U43" s="7">
        <v>7.2581755593803789</v>
      </c>
      <c r="V43" s="7">
        <v>24</v>
      </c>
    </row>
    <row r="44" spans="1:22" x14ac:dyDescent="0.3">
      <c r="A44" t="str">
        <f t="shared" si="0"/>
        <v>Exp3</v>
      </c>
      <c r="B44">
        <f t="shared" si="5"/>
        <v>16</v>
      </c>
      <c r="C44" t="str">
        <f t="shared" si="6"/>
        <v>Full</v>
      </c>
      <c r="D44" t="str">
        <f t="shared" si="7"/>
        <v>Amarok</v>
      </c>
      <c r="E44" s="20">
        <f t="shared" si="1"/>
        <v>41800</v>
      </c>
      <c r="F44" t="str">
        <f t="shared" si="2"/>
        <v>Full_16h</v>
      </c>
      <c r="G44">
        <f t="shared" si="3"/>
        <v>110</v>
      </c>
      <c r="H44" t="str">
        <f t="shared" si="4"/>
        <v>NO</v>
      </c>
      <c r="I44">
        <f t="shared" si="8"/>
        <v>8.9090909090909083</v>
      </c>
      <c r="J44">
        <f t="shared" si="9"/>
        <v>27</v>
      </c>
      <c r="R44">
        <v>110</v>
      </c>
      <c r="S44">
        <v>1</v>
      </c>
      <c r="U44" s="7">
        <v>8.9090909090909083</v>
      </c>
      <c r="V44" s="7">
        <v>27</v>
      </c>
    </row>
    <row r="45" spans="1:22" x14ac:dyDescent="0.3">
      <c r="A45" t="str">
        <f t="shared" si="0"/>
        <v>Exp3</v>
      </c>
      <c r="B45">
        <f t="shared" si="5"/>
        <v>16</v>
      </c>
      <c r="C45" t="str">
        <f t="shared" si="6"/>
        <v>Full</v>
      </c>
      <c r="D45" t="str">
        <f t="shared" si="7"/>
        <v>Amarok</v>
      </c>
      <c r="E45" s="20">
        <f t="shared" si="1"/>
        <v>41800</v>
      </c>
      <c r="F45" t="str">
        <f t="shared" si="2"/>
        <v>Full_16h</v>
      </c>
      <c r="G45">
        <f t="shared" si="3"/>
        <v>110</v>
      </c>
      <c r="H45" t="str">
        <f t="shared" si="4"/>
        <v>NO</v>
      </c>
      <c r="I45">
        <f t="shared" si="8"/>
        <v>7.588640275387263</v>
      </c>
      <c r="J45">
        <f t="shared" si="9"/>
        <v>23</v>
      </c>
      <c r="S45">
        <v>2</v>
      </c>
      <c r="U45" s="7">
        <v>7.588640275387263</v>
      </c>
      <c r="V45" s="7">
        <v>23</v>
      </c>
    </row>
    <row r="46" spans="1:22" x14ac:dyDescent="0.3">
      <c r="A46" t="str">
        <f t="shared" si="0"/>
        <v>Exp3</v>
      </c>
      <c r="B46">
        <f t="shared" si="5"/>
        <v>16</v>
      </c>
      <c r="C46" t="str">
        <f t="shared" si="6"/>
        <v>Full</v>
      </c>
      <c r="D46" t="str">
        <f t="shared" si="7"/>
        <v>Amarok</v>
      </c>
      <c r="E46" s="20">
        <f t="shared" si="1"/>
        <v>41800</v>
      </c>
      <c r="F46" t="str">
        <f t="shared" si="2"/>
        <v>Full_16h</v>
      </c>
      <c r="G46">
        <f t="shared" si="3"/>
        <v>110</v>
      </c>
      <c r="H46" t="str">
        <f t="shared" si="4"/>
        <v>NO</v>
      </c>
      <c r="I46">
        <f t="shared" si="8"/>
        <v>8.8636363636363633</v>
      </c>
      <c r="J46">
        <f t="shared" si="9"/>
        <v>27</v>
      </c>
      <c r="S46">
        <v>3</v>
      </c>
      <c r="U46" s="7">
        <v>8.8636363636363633</v>
      </c>
      <c r="V46" s="7">
        <v>27</v>
      </c>
    </row>
    <row r="47" spans="1:22" x14ac:dyDescent="0.3">
      <c r="A47" t="str">
        <f t="shared" si="0"/>
        <v>Exp3</v>
      </c>
      <c r="B47">
        <f t="shared" si="5"/>
        <v>16</v>
      </c>
      <c r="C47" t="str">
        <f t="shared" si="6"/>
        <v>Full</v>
      </c>
      <c r="D47" t="str">
        <f t="shared" si="7"/>
        <v>Amarok</v>
      </c>
      <c r="E47" s="20">
        <f t="shared" si="1"/>
        <v>41800</v>
      </c>
      <c r="F47" t="str">
        <f t="shared" si="2"/>
        <v>Full_16h</v>
      </c>
      <c r="G47">
        <f t="shared" si="3"/>
        <v>110</v>
      </c>
      <c r="H47" t="str">
        <f t="shared" si="4"/>
        <v>NO</v>
      </c>
      <c r="I47">
        <f t="shared" si="8"/>
        <v>7.7228915662650603</v>
      </c>
      <c r="J47">
        <f t="shared" si="9"/>
        <v>24</v>
      </c>
      <c r="S47">
        <v>4</v>
      </c>
      <c r="U47" s="7">
        <v>7.7228915662650603</v>
      </c>
      <c r="V47" s="7">
        <v>24</v>
      </c>
    </row>
    <row r="48" spans="1:22" x14ac:dyDescent="0.3">
      <c r="A48" t="str">
        <f t="shared" si="0"/>
        <v>Exp3</v>
      </c>
      <c r="B48">
        <f t="shared" si="5"/>
        <v>16</v>
      </c>
      <c r="C48" t="str">
        <f t="shared" si="6"/>
        <v>Full</v>
      </c>
      <c r="D48" t="str">
        <f t="shared" si="7"/>
        <v>Amarok</v>
      </c>
      <c r="E48" s="20">
        <f t="shared" si="1"/>
        <v>41800</v>
      </c>
      <c r="F48" t="str">
        <f t="shared" si="2"/>
        <v>Full_16h</v>
      </c>
      <c r="G48">
        <f t="shared" si="3"/>
        <v>237</v>
      </c>
      <c r="H48" t="str">
        <f t="shared" si="4"/>
        <v>YES</v>
      </c>
      <c r="I48">
        <f t="shared" si="8"/>
        <v>9</v>
      </c>
      <c r="J48">
        <f t="shared" si="9"/>
        <v>25</v>
      </c>
      <c r="R48">
        <v>237</v>
      </c>
      <c r="S48">
        <v>1</v>
      </c>
      <c r="T48" t="s">
        <v>170</v>
      </c>
      <c r="U48" s="7">
        <v>9</v>
      </c>
      <c r="V48" s="7">
        <v>25</v>
      </c>
    </row>
    <row r="49" spans="1:22" x14ac:dyDescent="0.3">
      <c r="A49" t="str">
        <f t="shared" si="0"/>
        <v>Exp3</v>
      </c>
      <c r="B49">
        <f t="shared" si="5"/>
        <v>16</v>
      </c>
      <c r="C49" t="str">
        <f t="shared" si="6"/>
        <v>Full</v>
      </c>
      <c r="D49" t="str">
        <f t="shared" si="7"/>
        <v>Amarok</v>
      </c>
      <c r="E49" s="20">
        <f t="shared" si="1"/>
        <v>41800</v>
      </c>
      <c r="F49" t="str">
        <f t="shared" si="2"/>
        <v>Full_16h</v>
      </c>
      <c r="G49">
        <f t="shared" si="3"/>
        <v>237</v>
      </c>
      <c r="H49" t="str">
        <f t="shared" si="4"/>
        <v>YES</v>
      </c>
      <c r="I49">
        <f t="shared" si="8"/>
        <v>9</v>
      </c>
      <c r="J49" t="str">
        <f t="shared" si="9"/>
        <v/>
      </c>
      <c r="S49">
        <v>2</v>
      </c>
      <c r="T49" t="s">
        <v>170</v>
      </c>
      <c r="U49" s="7">
        <v>9</v>
      </c>
      <c r="V49" s="7"/>
    </row>
    <row r="50" spans="1:22" x14ac:dyDescent="0.3">
      <c r="A50" t="str">
        <f t="shared" si="0"/>
        <v>Exp3</v>
      </c>
      <c r="B50">
        <f t="shared" si="5"/>
        <v>16</v>
      </c>
      <c r="C50" t="str">
        <f t="shared" si="6"/>
        <v>Full</v>
      </c>
      <c r="D50" t="str">
        <f t="shared" si="7"/>
        <v>Amarok</v>
      </c>
      <c r="E50" s="20">
        <f t="shared" si="1"/>
        <v>41800</v>
      </c>
      <c r="F50" t="str">
        <f t="shared" si="2"/>
        <v>Full_16h</v>
      </c>
      <c r="G50">
        <f t="shared" si="3"/>
        <v>237</v>
      </c>
      <c r="H50" t="str">
        <f t="shared" si="4"/>
        <v>NO</v>
      </c>
      <c r="I50">
        <f t="shared" si="8"/>
        <v>8.1363636363636367</v>
      </c>
      <c r="J50">
        <f t="shared" si="9"/>
        <v>30</v>
      </c>
      <c r="S50">
        <v>3</v>
      </c>
      <c r="U50" s="7">
        <v>8.1363636363636367</v>
      </c>
      <c r="V50" s="7">
        <v>30</v>
      </c>
    </row>
    <row r="51" spans="1:22" x14ac:dyDescent="0.3">
      <c r="A51" t="str">
        <f t="shared" si="0"/>
        <v>Exp3</v>
      </c>
      <c r="B51">
        <f t="shared" si="5"/>
        <v>16</v>
      </c>
      <c r="C51" t="str">
        <f t="shared" si="6"/>
        <v>Full</v>
      </c>
      <c r="D51" t="str">
        <f t="shared" si="7"/>
        <v>Amarok</v>
      </c>
      <c r="E51" s="20">
        <f t="shared" si="1"/>
        <v>41800</v>
      </c>
      <c r="F51" t="str">
        <f t="shared" si="2"/>
        <v>Full_16h</v>
      </c>
      <c r="G51">
        <f t="shared" si="3"/>
        <v>237</v>
      </c>
      <c r="H51" t="str">
        <f t="shared" si="4"/>
        <v>NO</v>
      </c>
      <c r="I51">
        <f t="shared" si="8"/>
        <v>8.5714285714285712</v>
      </c>
      <c r="J51">
        <f t="shared" si="9"/>
        <v>22</v>
      </c>
      <c r="S51">
        <v>4</v>
      </c>
      <c r="U51" s="7">
        <v>8.5714285714285712</v>
      </c>
      <c r="V51" s="7">
        <v>22</v>
      </c>
    </row>
    <row r="52" spans="1:22" x14ac:dyDescent="0.3">
      <c r="A52" t="str">
        <f t="shared" si="0"/>
        <v>Exp3</v>
      </c>
      <c r="B52">
        <f t="shared" si="5"/>
        <v>16</v>
      </c>
      <c r="C52" t="str">
        <f t="shared" si="6"/>
        <v>Full</v>
      </c>
      <c r="D52" t="str">
        <f t="shared" si="7"/>
        <v>Amarok</v>
      </c>
      <c r="E52" s="20">
        <f t="shared" si="1"/>
        <v>41800</v>
      </c>
      <c r="F52" t="str">
        <f t="shared" si="2"/>
        <v>Full_16h</v>
      </c>
      <c r="G52">
        <f t="shared" si="3"/>
        <v>285</v>
      </c>
      <c r="H52" t="str">
        <f t="shared" si="4"/>
        <v>NO</v>
      </c>
      <c r="I52">
        <f t="shared" si="8"/>
        <v>6.1732101616628174</v>
      </c>
      <c r="J52">
        <f t="shared" si="9"/>
        <v>25</v>
      </c>
      <c r="R52">
        <v>285</v>
      </c>
      <c r="S52">
        <v>1</v>
      </c>
      <c r="U52" s="7">
        <v>6.1732101616628174</v>
      </c>
      <c r="V52" s="7">
        <v>25</v>
      </c>
    </row>
    <row r="53" spans="1:22" x14ac:dyDescent="0.3">
      <c r="A53" t="str">
        <f t="shared" si="0"/>
        <v>Exp3</v>
      </c>
      <c r="B53">
        <f t="shared" si="5"/>
        <v>16</v>
      </c>
      <c r="C53" t="str">
        <f t="shared" si="6"/>
        <v>Full</v>
      </c>
      <c r="D53" t="str">
        <f t="shared" si="7"/>
        <v>Amarok</v>
      </c>
      <c r="E53" s="20">
        <f t="shared" si="1"/>
        <v>41843</v>
      </c>
      <c r="F53" t="str">
        <f t="shared" si="2"/>
        <v>Full_16h</v>
      </c>
      <c r="G53">
        <f t="shared" si="3"/>
        <v>44</v>
      </c>
      <c r="H53" t="str">
        <f t="shared" si="4"/>
        <v>YES</v>
      </c>
      <c r="I53">
        <f t="shared" si="8"/>
        <v>8</v>
      </c>
      <c r="J53">
        <f t="shared" si="9"/>
        <v>31</v>
      </c>
      <c r="P53" s="1">
        <v>41843</v>
      </c>
      <c r="Q53" t="s">
        <v>438</v>
      </c>
      <c r="R53">
        <v>44</v>
      </c>
      <c r="S53">
        <v>1</v>
      </c>
      <c r="T53" t="s">
        <v>170</v>
      </c>
      <c r="U53" s="7">
        <v>8</v>
      </c>
      <c r="V53" s="7">
        <v>31</v>
      </c>
    </row>
    <row r="54" spans="1:22" x14ac:dyDescent="0.3">
      <c r="A54" t="str">
        <f t="shared" si="0"/>
        <v>Exp3</v>
      </c>
      <c r="B54">
        <f t="shared" si="5"/>
        <v>16</v>
      </c>
      <c r="C54" t="str">
        <f t="shared" si="6"/>
        <v>Full</v>
      </c>
      <c r="D54" t="str">
        <f t="shared" si="7"/>
        <v>Amarok</v>
      </c>
      <c r="E54" s="20">
        <f t="shared" si="1"/>
        <v>41843</v>
      </c>
      <c r="F54" t="str">
        <f t="shared" si="2"/>
        <v>Full_16h</v>
      </c>
      <c r="G54">
        <f t="shared" si="3"/>
        <v>44</v>
      </c>
      <c r="H54" t="str">
        <f t="shared" si="4"/>
        <v>YES</v>
      </c>
      <c r="I54">
        <f t="shared" si="8"/>
        <v>8</v>
      </c>
      <c r="J54">
        <f t="shared" si="9"/>
        <v>26</v>
      </c>
      <c r="S54">
        <v>2</v>
      </c>
      <c r="T54" t="s">
        <v>170</v>
      </c>
      <c r="U54" s="7">
        <v>8</v>
      </c>
      <c r="V54" s="7">
        <v>26</v>
      </c>
    </row>
    <row r="55" spans="1:22" x14ac:dyDescent="0.3">
      <c r="A55" t="str">
        <f t="shared" si="0"/>
        <v>Exp3</v>
      </c>
      <c r="B55">
        <f t="shared" si="5"/>
        <v>16</v>
      </c>
      <c r="C55" t="str">
        <f t="shared" si="6"/>
        <v>Full</v>
      </c>
      <c r="D55" t="str">
        <f t="shared" si="7"/>
        <v>Amarok</v>
      </c>
      <c r="E55" s="20">
        <f t="shared" si="1"/>
        <v>41843</v>
      </c>
      <c r="F55" t="str">
        <f t="shared" si="2"/>
        <v>Full_16h</v>
      </c>
      <c r="G55">
        <f t="shared" si="3"/>
        <v>44</v>
      </c>
      <c r="H55" t="str">
        <f t="shared" si="4"/>
        <v>YES</v>
      </c>
      <c r="I55">
        <f t="shared" si="8"/>
        <v>9</v>
      </c>
      <c r="J55">
        <f t="shared" si="9"/>
        <v>24</v>
      </c>
      <c r="S55">
        <v>3</v>
      </c>
      <c r="T55" t="s">
        <v>170</v>
      </c>
      <c r="U55" s="7">
        <v>9</v>
      </c>
      <c r="V55" s="7">
        <v>24</v>
      </c>
    </row>
    <row r="56" spans="1:22" x14ac:dyDescent="0.3">
      <c r="A56" t="str">
        <f t="shared" si="0"/>
        <v>Exp3</v>
      </c>
      <c r="B56">
        <f t="shared" si="5"/>
        <v>16</v>
      </c>
      <c r="C56" t="str">
        <f t="shared" si="6"/>
        <v>Full</v>
      </c>
      <c r="D56" t="str">
        <f t="shared" si="7"/>
        <v>Amarok</v>
      </c>
      <c r="E56" s="20">
        <f t="shared" si="1"/>
        <v>41843</v>
      </c>
      <c r="F56" t="str">
        <f t="shared" si="2"/>
        <v>Full_16h</v>
      </c>
      <c r="G56">
        <f t="shared" si="3"/>
        <v>221</v>
      </c>
      <c r="H56" t="str">
        <f t="shared" si="4"/>
        <v>YES</v>
      </c>
      <c r="I56">
        <f t="shared" si="8"/>
        <v>12</v>
      </c>
      <c r="J56">
        <f t="shared" si="9"/>
        <v>33</v>
      </c>
      <c r="R56">
        <v>221</v>
      </c>
      <c r="S56">
        <v>1</v>
      </c>
      <c r="T56" t="s">
        <v>170</v>
      </c>
      <c r="U56" s="7">
        <v>12</v>
      </c>
      <c r="V56" s="7">
        <v>33</v>
      </c>
    </row>
    <row r="57" spans="1:22" x14ac:dyDescent="0.3">
      <c r="A57" t="str">
        <f t="shared" si="0"/>
        <v>Exp3</v>
      </c>
      <c r="B57">
        <f t="shared" si="5"/>
        <v>16</v>
      </c>
      <c r="C57" t="str">
        <f t="shared" si="6"/>
        <v>Full</v>
      </c>
      <c r="D57" t="str">
        <f t="shared" si="7"/>
        <v>Amarok</v>
      </c>
      <c r="E57" s="20">
        <f t="shared" si="1"/>
        <v>41843</v>
      </c>
      <c r="F57" t="str">
        <f t="shared" si="2"/>
        <v>Full_16h</v>
      </c>
      <c r="G57">
        <f t="shared" si="3"/>
        <v>221</v>
      </c>
      <c r="H57" t="str">
        <f t="shared" si="4"/>
        <v>YES</v>
      </c>
      <c r="I57">
        <f t="shared" si="8"/>
        <v>11</v>
      </c>
      <c r="J57">
        <f t="shared" si="9"/>
        <v>29</v>
      </c>
      <c r="S57">
        <v>2</v>
      </c>
      <c r="T57" t="s">
        <v>170</v>
      </c>
      <c r="U57" s="7">
        <v>11</v>
      </c>
      <c r="V57" s="7">
        <v>29</v>
      </c>
    </row>
    <row r="58" spans="1:22" x14ac:dyDescent="0.3">
      <c r="A58" t="str">
        <f t="shared" si="0"/>
        <v>Exp3</v>
      </c>
      <c r="B58">
        <f t="shared" si="5"/>
        <v>16</v>
      </c>
      <c r="C58" t="str">
        <f t="shared" si="6"/>
        <v>Full</v>
      </c>
      <c r="D58" t="str">
        <f t="shared" si="7"/>
        <v>Amarok</v>
      </c>
      <c r="E58" s="20">
        <f t="shared" si="1"/>
        <v>41843</v>
      </c>
      <c r="F58" t="str">
        <f t="shared" si="2"/>
        <v>Full_16h</v>
      </c>
      <c r="G58">
        <f t="shared" si="3"/>
        <v>221</v>
      </c>
      <c r="H58" t="str">
        <f t="shared" si="4"/>
        <v>YES</v>
      </c>
      <c r="I58">
        <f t="shared" si="8"/>
        <v>7</v>
      </c>
      <c r="J58">
        <f t="shared" si="9"/>
        <v>22</v>
      </c>
      <c r="S58">
        <v>3</v>
      </c>
      <c r="T58" t="s">
        <v>170</v>
      </c>
      <c r="U58" s="7">
        <v>7</v>
      </c>
      <c r="V58" s="7">
        <v>22</v>
      </c>
    </row>
    <row r="59" spans="1:22" x14ac:dyDescent="0.3">
      <c r="A59" t="str">
        <f t="shared" si="0"/>
        <v>Exp3</v>
      </c>
      <c r="B59">
        <f t="shared" si="5"/>
        <v>16</v>
      </c>
      <c r="C59" t="str">
        <f t="shared" si="6"/>
        <v>Full</v>
      </c>
      <c r="D59" t="str">
        <f t="shared" si="7"/>
        <v>Amarok</v>
      </c>
      <c r="E59" s="20">
        <f t="shared" si="1"/>
        <v>41843</v>
      </c>
      <c r="F59" t="str">
        <f t="shared" si="2"/>
        <v>Full_16h</v>
      </c>
      <c r="G59">
        <f t="shared" si="3"/>
        <v>221</v>
      </c>
      <c r="H59" t="str">
        <f t="shared" si="4"/>
        <v>YES</v>
      </c>
      <c r="I59">
        <f t="shared" si="8"/>
        <v>9</v>
      </c>
      <c r="J59">
        <f t="shared" si="9"/>
        <v>23</v>
      </c>
      <c r="S59">
        <v>4</v>
      </c>
      <c r="T59" t="s">
        <v>170</v>
      </c>
      <c r="U59" s="7">
        <v>9</v>
      </c>
      <c r="V59" s="7">
        <v>23</v>
      </c>
    </row>
    <row r="60" spans="1:22" x14ac:dyDescent="0.3">
      <c r="A60" t="str">
        <f t="shared" si="0"/>
        <v>Exp3</v>
      </c>
      <c r="B60">
        <f t="shared" si="5"/>
        <v>16</v>
      </c>
      <c r="C60" t="str">
        <f t="shared" si="6"/>
        <v>Full</v>
      </c>
      <c r="D60" t="str">
        <f t="shared" si="7"/>
        <v>Amarok</v>
      </c>
      <c r="E60" s="20">
        <f t="shared" si="1"/>
        <v>41843</v>
      </c>
      <c r="F60" t="str">
        <f t="shared" si="2"/>
        <v>Full_16h</v>
      </c>
      <c r="G60">
        <f t="shared" si="3"/>
        <v>266</v>
      </c>
      <c r="H60" t="str">
        <f t="shared" si="4"/>
        <v>YES</v>
      </c>
      <c r="I60">
        <f t="shared" si="8"/>
        <v>10</v>
      </c>
      <c r="J60">
        <f t="shared" si="9"/>
        <v>27</v>
      </c>
      <c r="R60">
        <v>266</v>
      </c>
      <c r="S60">
        <v>1</v>
      </c>
      <c r="T60" t="s">
        <v>170</v>
      </c>
      <c r="U60" s="7">
        <v>10</v>
      </c>
      <c r="V60" s="7">
        <v>27</v>
      </c>
    </row>
    <row r="61" spans="1:22" x14ac:dyDescent="0.3">
      <c r="A61" t="str">
        <f t="shared" si="0"/>
        <v>Exp3</v>
      </c>
      <c r="B61">
        <f t="shared" si="5"/>
        <v>16</v>
      </c>
      <c r="C61" t="str">
        <f t="shared" si="6"/>
        <v>Full</v>
      </c>
      <c r="D61" t="str">
        <f t="shared" si="7"/>
        <v>Amarok</v>
      </c>
      <c r="E61" s="20">
        <f t="shared" si="1"/>
        <v>41843</v>
      </c>
      <c r="F61" t="str">
        <f t="shared" si="2"/>
        <v>Full_16h</v>
      </c>
      <c r="G61">
        <f t="shared" si="3"/>
        <v>266</v>
      </c>
      <c r="H61" t="str">
        <f t="shared" si="4"/>
        <v>YES</v>
      </c>
      <c r="I61">
        <f t="shared" si="8"/>
        <v>9</v>
      </c>
      <c r="J61">
        <f t="shared" si="9"/>
        <v>24</v>
      </c>
      <c r="S61">
        <v>2</v>
      </c>
      <c r="T61" t="s">
        <v>170</v>
      </c>
      <c r="U61" s="7">
        <v>9</v>
      </c>
      <c r="V61" s="7">
        <v>24</v>
      </c>
    </row>
    <row r="62" spans="1:22" x14ac:dyDescent="0.3">
      <c r="A62" t="str">
        <f t="shared" si="0"/>
        <v>Exp3</v>
      </c>
      <c r="B62">
        <f t="shared" si="5"/>
        <v>16</v>
      </c>
      <c r="C62" t="str">
        <f t="shared" si="6"/>
        <v>Full</v>
      </c>
      <c r="D62" t="str">
        <f t="shared" si="7"/>
        <v>Amarok</v>
      </c>
      <c r="E62" s="20">
        <f t="shared" si="1"/>
        <v>41843</v>
      </c>
      <c r="F62" t="str">
        <f t="shared" si="2"/>
        <v>Full_16h</v>
      </c>
      <c r="G62">
        <f t="shared" si="3"/>
        <v>266</v>
      </c>
      <c r="H62" t="str">
        <f t="shared" si="4"/>
        <v>YES</v>
      </c>
      <c r="I62">
        <f t="shared" si="8"/>
        <v>9</v>
      </c>
      <c r="J62">
        <f t="shared" si="9"/>
        <v>23</v>
      </c>
      <c r="S62">
        <v>3</v>
      </c>
      <c r="T62" t="s">
        <v>170</v>
      </c>
      <c r="U62" s="7">
        <v>9</v>
      </c>
      <c r="V62" s="7">
        <v>23</v>
      </c>
    </row>
    <row r="63" spans="1:22" x14ac:dyDescent="0.3">
      <c r="A63" t="str">
        <f t="shared" si="0"/>
        <v>Exp3</v>
      </c>
      <c r="B63">
        <f t="shared" si="5"/>
        <v>16</v>
      </c>
      <c r="C63" t="str">
        <f t="shared" si="6"/>
        <v>Full</v>
      </c>
      <c r="D63" t="str">
        <f t="shared" si="7"/>
        <v>Amarok</v>
      </c>
      <c r="E63" s="20">
        <f t="shared" si="1"/>
        <v>41843</v>
      </c>
      <c r="F63" t="str">
        <f t="shared" si="2"/>
        <v>Full_16h</v>
      </c>
      <c r="G63">
        <f t="shared" si="3"/>
        <v>266</v>
      </c>
      <c r="H63" t="str">
        <f t="shared" si="4"/>
        <v>YES</v>
      </c>
      <c r="I63">
        <f t="shared" si="8"/>
        <v>9</v>
      </c>
      <c r="J63">
        <f t="shared" si="9"/>
        <v>26</v>
      </c>
      <c r="S63">
        <v>4</v>
      </c>
      <c r="T63" t="s">
        <v>170</v>
      </c>
      <c r="U63" s="7">
        <v>9</v>
      </c>
      <c r="V63" s="7">
        <v>26</v>
      </c>
    </row>
    <row r="64" spans="1:22" x14ac:dyDescent="0.3">
      <c r="A64" t="str">
        <f t="shared" si="0"/>
        <v>Exp3</v>
      </c>
      <c r="B64">
        <f t="shared" si="5"/>
        <v>16</v>
      </c>
      <c r="C64" t="str">
        <f t="shared" si="6"/>
        <v>Full</v>
      </c>
      <c r="D64" t="str">
        <f t="shared" si="7"/>
        <v>Amarok</v>
      </c>
      <c r="E64" s="20">
        <f t="shared" si="1"/>
        <v>41843</v>
      </c>
      <c r="F64" t="str">
        <f t="shared" si="2"/>
        <v>Full_16h</v>
      </c>
      <c r="G64">
        <f t="shared" si="3"/>
        <v>281</v>
      </c>
      <c r="H64" t="str">
        <f t="shared" si="4"/>
        <v>YES</v>
      </c>
      <c r="I64">
        <f t="shared" si="8"/>
        <v>9</v>
      </c>
      <c r="J64">
        <f t="shared" si="9"/>
        <v>28</v>
      </c>
      <c r="R64">
        <v>281</v>
      </c>
      <c r="S64">
        <v>1</v>
      </c>
      <c r="T64" t="s">
        <v>170</v>
      </c>
      <c r="U64" s="7">
        <v>9</v>
      </c>
      <c r="V64" s="7">
        <v>28</v>
      </c>
    </row>
    <row r="65" spans="1:22" x14ac:dyDescent="0.3">
      <c r="A65" t="str">
        <f t="shared" si="0"/>
        <v>Exp3</v>
      </c>
      <c r="B65">
        <f t="shared" si="5"/>
        <v>16</v>
      </c>
      <c r="C65" t="str">
        <f t="shared" si="6"/>
        <v>Full</v>
      </c>
      <c r="D65" t="str">
        <f t="shared" si="7"/>
        <v>Amarok</v>
      </c>
      <c r="E65" s="20">
        <f t="shared" si="1"/>
        <v>41843</v>
      </c>
      <c r="F65" t="str">
        <f t="shared" si="2"/>
        <v>Full_16h</v>
      </c>
      <c r="G65">
        <f t="shared" si="3"/>
        <v>281</v>
      </c>
      <c r="H65" t="str">
        <f t="shared" si="4"/>
        <v>YES</v>
      </c>
      <c r="I65">
        <f t="shared" si="8"/>
        <v>9</v>
      </c>
      <c r="J65">
        <f t="shared" si="9"/>
        <v>25</v>
      </c>
      <c r="S65">
        <v>2</v>
      </c>
      <c r="T65" t="s">
        <v>170</v>
      </c>
      <c r="U65" s="7">
        <v>9</v>
      </c>
      <c r="V65" s="7">
        <v>25</v>
      </c>
    </row>
    <row r="66" spans="1:22" x14ac:dyDescent="0.3">
      <c r="A66" t="str">
        <f t="shared" si="0"/>
        <v>Exp3</v>
      </c>
      <c r="B66">
        <f t="shared" si="5"/>
        <v>16</v>
      </c>
      <c r="C66" t="str">
        <f t="shared" si="6"/>
        <v>Full</v>
      </c>
      <c r="D66" t="str">
        <f t="shared" si="7"/>
        <v>Amarok</v>
      </c>
      <c r="E66" s="20">
        <f t="shared" si="1"/>
        <v>41843</v>
      </c>
      <c r="F66" t="str">
        <f t="shared" si="2"/>
        <v>Full_16h</v>
      </c>
      <c r="G66">
        <f t="shared" si="3"/>
        <v>307</v>
      </c>
      <c r="H66" t="str">
        <f t="shared" si="4"/>
        <v>YES</v>
      </c>
      <c r="I66">
        <f t="shared" si="8"/>
        <v>9</v>
      </c>
      <c r="J66">
        <f t="shared" si="9"/>
        <v>23</v>
      </c>
      <c r="R66">
        <v>307</v>
      </c>
      <c r="S66">
        <v>1</v>
      </c>
      <c r="T66" t="s">
        <v>170</v>
      </c>
      <c r="U66" s="7">
        <v>9</v>
      </c>
      <c r="V66" s="7">
        <v>23</v>
      </c>
    </row>
    <row r="67" spans="1:22" x14ac:dyDescent="0.3">
      <c r="A67" t="str">
        <f t="shared" ref="A67:A130" si="10">IF(L67="",A66,L67)</f>
        <v>Exp3</v>
      </c>
      <c r="B67">
        <f t="shared" si="5"/>
        <v>16</v>
      </c>
      <c r="C67" t="str">
        <f t="shared" si="6"/>
        <v>Full</v>
      </c>
      <c r="D67" t="str">
        <f t="shared" si="7"/>
        <v>Amarok</v>
      </c>
      <c r="E67" s="20">
        <f t="shared" ref="E67:E130" si="11">IF(P67="",E66,P67)</f>
        <v>41843</v>
      </c>
      <c r="F67" t="str">
        <f t="shared" ref="F67:F130" si="12">IF(Q67="",F66,Q67)</f>
        <v>Full_16h</v>
      </c>
      <c r="G67">
        <f t="shared" ref="G67:G130" si="13">IF(R67="",G66,R67)</f>
        <v>307</v>
      </c>
      <c r="H67" t="str">
        <f t="shared" ref="H67:H130" si="14">IF(T67="","NO","YES")</f>
        <v>YES</v>
      </c>
      <c r="I67">
        <f t="shared" si="8"/>
        <v>9</v>
      </c>
      <c r="J67">
        <f t="shared" si="9"/>
        <v>24</v>
      </c>
      <c r="S67">
        <v>2</v>
      </c>
      <c r="T67" t="s">
        <v>170</v>
      </c>
      <c r="U67" s="7">
        <v>9</v>
      </c>
      <c r="V67" s="7">
        <v>24</v>
      </c>
    </row>
    <row r="68" spans="1:22" x14ac:dyDescent="0.3">
      <c r="A68" t="str">
        <f t="shared" si="10"/>
        <v>Exp3</v>
      </c>
      <c r="B68">
        <f t="shared" ref="B68:B131" si="15">IF(L68="",B67,M68)</f>
        <v>16</v>
      </c>
      <c r="C68" t="str">
        <f t="shared" ref="C68:C131" si="16">IF(O68="",C67,O68)</f>
        <v>Full</v>
      </c>
      <c r="D68" t="str">
        <f t="shared" ref="D68:D131" si="17">IF(N68="",D67,N68)</f>
        <v>Amarok</v>
      </c>
      <c r="E68" s="20">
        <f t="shared" si="11"/>
        <v>41843</v>
      </c>
      <c r="F68" t="str">
        <f t="shared" si="12"/>
        <v>Full_16h</v>
      </c>
      <c r="G68">
        <f t="shared" si="13"/>
        <v>307</v>
      </c>
      <c r="H68" t="str">
        <f t="shared" si="14"/>
        <v>YES</v>
      </c>
      <c r="I68">
        <f t="shared" ref="I68:I131" si="18">IF(U68="","",U68)</f>
        <v>10</v>
      </c>
      <c r="J68">
        <f t="shared" ref="J68:J131" si="19">IF(V68="","",V68)</f>
        <v>28</v>
      </c>
      <c r="S68">
        <v>3</v>
      </c>
      <c r="T68" t="s">
        <v>170</v>
      </c>
      <c r="U68" s="7">
        <v>10</v>
      </c>
      <c r="V68" s="7">
        <v>28</v>
      </c>
    </row>
    <row r="69" spans="1:22" x14ac:dyDescent="0.3">
      <c r="A69" t="str">
        <f t="shared" si="10"/>
        <v>Exp3</v>
      </c>
      <c r="B69">
        <f t="shared" si="15"/>
        <v>16</v>
      </c>
      <c r="C69" t="str">
        <f t="shared" si="16"/>
        <v>Full</v>
      </c>
      <c r="D69" t="str">
        <f t="shared" si="17"/>
        <v>Amarok</v>
      </c>
      <c r="E69" s="20">
        <f t="shared" si="11"/>
        <v>41843</v>
      </c>
      <c r="F69" t="str">
        <f t="shared" si="12"/>
        <v>Full_16h</v>
      </c>
      <c r="G69">
        <f t="shared" si="13"/>
        <v>331</v>
      </c>
      <c r="H69" t="str">
        <f t="shared" si="14"/>
        <v>YES</v>
      </c>
      <c r="I69">
        <f t="shared" si="18"/>
        <v>9</v>
      </c>
      <c r="J69">
        <f t="shared" si="19"/>
        <v>28</v>
      </c>
      <c r="R69">
        <v>331</v>
      </c>
      <c r="S69">
        <v>1</v>
      </c>
      <c r="T69" t="s">
        <v>170</v>
      </c>
      <c r="U69" s="7">
        <v>9</v>
      </c>
      <c r="V69" s="7">
        <v>28</v>
      </c>
    </row>
    <row r="70" spans="1:22" x14ac:dyDescent="0.3">
      <c r="A70" t="str">
        <f t="shared" si="10"/>
        <v>Exp3</v>
      </c>
      <c r="B70">
        <f t="shared" si="15"/>
        <v>16</v>
      </c>
      <c r="C70" t="str">
        <f t="shared" si="16"/>
        <v>Full</v>
      </c>
      <c r="D70" t="str">
        <f t="shared" si="17"/>
        <v>Amarok</v>
      </c>
      <c r="E70" s="20">
        <f t="shared" si="11"/>
        <v>41843</v>
      </c>
      <c r="F70" t="str">
        <f t="shared" si="12"/>
        <v>Full_16h</v>
      </c>
      <c r="G70">
        <f t="shared" si="13"/>
        <v>331</v>
      </c>
      <c r="H70" t="str">
        <f t="shared" si="14"/>
        <v>YES</v>
      </c>
      <c r="I70">
        <f t="shared" si="18"/>
        <v>9</v>
      </c>
      <c r="J70">
        <f t="shared" si="19"/>
        <v>27</v>
      </c>
      <c r="S70">
        <v>2</v>
      </c>
      <c r="T70" t="s">
        <v>170</v>
      </c>
      <c r="U70" s="7">
        <v>9</v>
      </c>
      <c r="V70" s="7">
        <v>27</v>
      </c>
    </row>
    <row r="71" spans="1:22" x14ac:dyDescent="0.3">
      <c r="A71" t="str">
        <f t="shared" si="10"/>
        <v>Exp3</v>
      </c>
      <c r="B71">
        <f t="shared" si="15"/>
        <v>16</v>
      </c>
      <c r="C71" t="str">
        <f t="shared" si="16"/>
        <v>Full</v>
      </c>
      <c r="D71" t="str">
        <f t="shared" si="17"/>
        <v>Amarok</v>
      </c>
      <c r="E71" s="20">
        <f t="shared" si="11"/>
        <v>41843</v>
      </c>
      <c r="F71" t="str">
        <f t="shared" si="12"/>
        <v>Full_16h</v>
      </c>
      <c r="G71">
        <f t="shared" si="13"/>
        <v>331</v>
      </c>
      <c r="H71" t="str">
        <f t="shared" si="14"/>
        <v>YES</v>
      </c>
      <c r="I71">
        <f t="shared" si="18"/>
        <v>9</v>
      </c>
      <c r="J71">
        <f t="shared" si="19"/>
        <v>28</v>
      </c>
      <c r="S71">
        <v>3</v>
      </c>
      <c r="T71" t="s">
        <v>170</v>
      </c>
      <c r="U71" s="7">
        <v>9</v>
      </c>
      <c r="V71" s="7">
        <v>28</v>
      </c>
    </row>
    <row r="72" spans="1:22" x14ac:dyDescent="0.3">
      <c r="A72" t="str">
        <f t="shared" si="10"/>
        <v>Exp3</v>
      </c>
      <c r="B72">
        <f t="shared" si="15"/>
        <v>16</v>
      </c>
      <c r="C72" t="str">
        <f t="shared" si="16"/>
        <v>Nil</v>
      </c>
      <c r="D72" t="str">
        <f t="shared" si="17"/>
        <v>Amarok</v>
      </c>
      <c r="E72" s="20">
        <f t="shared" si="11"/>
        <v>41674</v>
      </c>
      <c r="F72" t="str">
        <f t="shared" si="12"/>
        <v>None_16h</v>
      </c>
      <c r="G72">
        <f t="shared" si="13"/>
        <v>105</v>
      </c>
      <c r="H72" t="str">
        <f t="shared" si="14"/>
        <v>NO</v>
      </c>
      <c r="I72">
        <f t="shared" si="18"/>
        <v>1.6772616136919316</v>
      </c>
      <c r="J72">
        <f t="shared" si="19"/>
        <v>7</v>
      </c>
      <c r="O72" t="s">
        <v>455</v>
      </c>
      <c r="P72" s="1">
        <v>41674</v>
      </c>
      <c r="Q72" t="s">
        <v>439</v>
      </c>
      <c r="R72">
        <v>105</v>
      </c>
      <c r="S72">
        <v>1</v>
      </c>
      <c r="U72" s="7">
        <v>1.6772616136919316</v>
      </c>
      <c r="V72" s="7">
        <v>7</v>
      </c>
    </row>
    <row r="73" spans="1:22" x14ac:dyDescent="0.3">
      <c r="A73" t="str">
        <f t="shared" si="10"/>
        <v>Exp3</v>
      </c>
      <c r="B73">
        <f t="shared" si="15"/>
        <v>16</v>
      </c>
      <c r="C73" t="str">
        <f t="shared" si="16"/>
        <v>Nil</v>
      </c>
      <c r="D73" t="str">
        <f t="shared" si="17"/>
        <v>Amarok</v>
      </c>
      <c r="E73" s="20">
        <f t="shared" si="11"/>
        <v>41674</v>
      </c>
      <c r="F73" t="str">
        <f t="shared" si="12"/>
        <v>None_16h</v>
      </c>
      <c r="G73">
        <f t="shared" si="13"/>
        <v>105</v>
      </c>
      <c r="H73" t="str">
        <f t="shared" si="14"/>
        <v>NO</v>
      </c>
      <c r="I73">
        <f t="shared" si="18"/>
        <v>1.6601466992665035</v>
      </c>
      <c r="J73">
        <f t="shared" si="19"/>
        <v>7</v>
      </c>
      <c r="S73">
        <v>2</v>
      </c>
      <c r="U73" s="7">
        <v>1.6601466992665035</v>
      </c>
      <c r="V73" s="7">
        <v>7</v>
      </c>
    </row>
    <row r="74" spans="1:22" x14ac:dyDescent="0.3">
      <c r="A74" t="str">
        <f t="shared" si="10"/>
        <v>Exp3</v>
      </c>
      <c r="B74">
        <f t="shared" si="15"/>
        <v>16</v>
      </c>
      <c r="C74" t="str">
        <f t="shared" si="16"/>
        <v>Nil</v>
      </c>
      <c r="D74" t="str">
        <f t="shared" si="17"/>
        <v>Amarok</v>
      </c>
      <c r="E74" s="20">
        <f t="shared" si="11"/>
        <v>41674</v>
      </c>
      <c r="F74" t="str">
        <f t="shared" si="12"/>
        <v>None_16h</v>
      </c>
      <c r="G74">
        <f t="shared" si="13"/>
        <v>105</v>
      </c>
      <c r="H74" t="str">
        <f t="shared" si="14"/>
        <v>NO</v>
      </c>
      <c r="I74">
        <f t="shared" si="18"/>
        <v>1.6821515892420538</v>
      </c>
      <c r="J74" t="str">
        <f t="shared" si="19"/>
        <v/>
      </c>
      <c r="S74">
        <v>3</v>
      </c>
      <c r="U74" s="7">
        <v>1.6821515892420538</v>
      </c>
      <c r="V74" s="7"/>
    </row>
    <row r="75" spans="1:22" x14ac:dyDescent="0.3">
      <c r="A75" t="str">
        <f t="shared" si="10"/>
        <v>Exp3</v>
      </c>
      <c r="B75">
        <f t="shared" si="15"/>
        <v>16</v>
      </c>
      <c r="C75" t="str">
        <f t="shared" si="16"/>
        <v>Nil</v>
      </c>
      <c r="D75" t="str">
        <f t="shared" si="17"/>
        <v>Amarok</v>
      </c>
      <c r="E75" s="20">
        <f t="shared" si="11"/>
        <v>41674</v>
      </c>
      <c r="F75" t="str">
        <f t="shared" si="12"/>
        <v>None_16h</v>
      </c>
      <c r="G75">
        <f t="shared" si="13"/>
        <v>105</v>
      </c>
      <c r="H75" t="str">
        <f t="shared" si="14"/>
        <v>NO</v>
      </c>
      <c r="I75">
        <f t="shared" si="18"/>
        <v>1.6894865525672371</v>
      </c>
      <c r="J75" t="str">
        <f t="shared" si="19"/>
        <v/>
      </c>
      <c r="S75">
        <v>4</v>
      </c>
      <c r="U75" s="7">
        <v>1.6894865525672371</v>
      </c>
      <c r="V75" s="7"/>
    </row>
    <row r="76" spans="1:22" x14ac:dyDescent="0.3">
      <c r="A76" t="str">
        <f t="shared" si="10"/>
        <v>Exp3</v>
      </c>
      <c r="B76">
        <f t="shared" si="15"/>
        <v>16</v>
      </c>
      <c r="C76" t="str">
        <f t="shared" si="16"/>
        <v>Nil</v>
      </c>
      <c r="D76" t="str">
        <f t="shared" si="17"/>
        <v>Amarok</v>
      </c>
      <c r="E76" s="20">
        <f t="shared" si="11"/>
        <v>41674</v>
      </c>
      <c r="F76" t="str">
        <f t="shared" si="12"/>
        <v>None_16h</v>
      </c>
      <c r="G76">
        <f t="shared" si="13"/>
        <v>157</v>
      </c>
      <c r="H76" t="str">
        <f t="shared" si="14"/>
        <v>NO</v>
      </c>
      <c r="I76">
        <f t="shared" si="18"/>
        <v>1.6638141809290954</v>
      </c>
      <c r="J76">
        <f t="shared" si="19"/>
        <v>7</v>
      </c>
      <c r="R76">
        <v>157</v>
      </c>
      <c r="S76">
        <v>1</v>
      </c>
      <c r="U76" s="7">
        <v>1.6638141809290954</v>
      </c>
      <c r="V76" s="7">
        <v>7</v>
      </c>
    </row>
    <row r="77" spans="1:22" x14ac:dyDescent="0.3">
      <c r="A77" t="str">
        <f t="shared" si="10"/>
        <v>Exp3</v>
      </c>
      <c r="B77">
        <f t="shared" si="15"/>
        <v>16</v>
      </c>
      <c r="C77" t="str">
        <f t="shared" si="16"/>
        <v>Nil</v>
      </c>
      <c r="D77" t="str">
        <f t="shared" si="17"/>
        <v>Amarok</v>
      </c>
      <c r="E77" s="20">
        <f t="shared" si="11"/>
        <v>41674</v>
      </c>
      <c r="F77" t="str">
        <f t="shared" si="12"/>
        <v>None_16h</v>
      </c>
      <c r="G77">
        <f t="shared" si="13"/>
        <v>157</v>
      </c>
      <c r="H77" t="str">
        <f t="shared" si="14"/>
        <v>NO</v>
      </c>
      <c r="I77">
        <f t="shared" si="18"/>
        <v>1.6821515892420538</v>
      </c>
      <c r="J77">
        <f t="shared" si="19"/>
        <v>7</v>
      </c>
      <c r="S77">
        <v>2</v>
      </c>
      <c r="U77" s="7">
        <v>1.6821515892420538</v>
      </c>
      <c r="V77" s="7">
        <v>7</v>
      </c>
    </row>
    <row r="78" spans="1:22" x14ac:dyDescent="0.3">
      <c r="A78" t="str">
        <f t="shared" si="10"/>
        <v>Exp3</v>
      </c>
      <c r="B78">
        <f t="shared" si="15"/>
        <v>16</v>
      </c>
      <c r="C78" t="str">
        <f t="shared" si="16"/>
        <v>Nil</v>
      </c>
      <c r="D78" t="str">
        <f t="shared" si="17"/>
        <v>Amarok</v>
      </c>
      <c r="E78" s="20">
        <f t="shared" si="11"/>
        <v>41674</v>
      </c>
      <c r="F78" t="str">
        <f t="shared" si="12"/>
        <v>None_16h</v>
      </c>
      <c r="G78">
        <f t="shared" si="13"/>
        <v>157</v>
      </c>
      <c r="H78" t="str">
        <f t="shared" si="14"/>
        <v>NO</v>
      </c>
      <c r="I78">
        <f t="shared" si="18"/>
        <v>1.6454767726161368</v>
      </c>
      <c r="J78" t="str">
        <f t="shared" si="19"/>
        <v/>
      </c>
      <c r="S78">
        <v>3</v>
      </c>
      <c r="U78" s="7">
        <v>1.6454767726161368</v>
      </c>
      <c r="V78" s="7"/>
    </row>
    <row r="79" spans="1:22" x14ac:dyDescent="0.3">
      <c r="A79" t="str">
        <f t="shared" si="10"/>
        <v>Exp3</v>
      </c>
      <c r="B79">
        <f t="shared" si="15"/>
        <v>16</v>
      </c>
      <c r="C79" t="str">
        <f t="shared" si="16"/>
        <v>Nil</v>
      </c>
      <c r="D79" t="str">
        <f t="shared" si="17"/>
        <v>Amarok</v>
      </c>
      <c r="E79" s="20">
        <f t="shared" si="11"/>
        <v>41674</v>
      </c>
      <c r="F79" t="str">
        <f t="shared" si="12"/>
        <v>None_16h</v>
      </c>
      <c r="G79">
        <f t="shared" si="13"/>
        <v>212</v>
      </c>
      <c r="H79" t="str">
        <f t="shared" si="14"/>
        <v>NO</v>
      </c>
      <c r="I79">
        <f t="shared" si="18"/>
        <v>3.6056755612028804</v>
      </c>
      <c r="J79">
        <f t="shared" si="19"/>
        <v>10</v>
      </c>
      <c r="R79">
        <v>212</v>
      </c>
      <c r="S79">
        <v>1</v>
      </c>
      <c r="U79" s="7">
        <v>3.6056755612028804</v>
      </c>
      <c r="V79" s="7">
        <v>10</v>
      </c>
    </row>
    <row r="80" spans="1:22" x14ac:dyDescent="0.3">
      <c r="A80" t="str">
        <f t="shared" si="10"/>
        <v>Exp3</v>
      </c>
      <c r="B80">
        <f t="shared" si="15"/>
        <v>16</v>
      </c>
      <c r="C80" t="str">
        <f t="shared" si="16"/>
        <v>Nil</v>
      </c>
      <c r="D80" t="str">
        <f t="shared" si="17"/>
        <v>Amarok</v>
      </c>
      <c r="E80" s="20">
        <f t="shared" si="11"/>
        <v>41674</v>
      </c>
      <c r="F80" t="str">
        <f t="shared" si="12"/>
        <v>None_16h</v>
      </c>
      <c r="G80">
        <f t="shared" si="13"/>
        <v>212</v>
      </c>
      <c r="H80" t="str">
        <f t="shared" si="14"/>
        <v>NO</v>
      </c>
      <c r="I80">
        <f t="shared" si="18"/>
        <v>3.0756756756756758</v>
      </c>
      <c r="J80">
        <f t="shared" si="19"/>
        <v>9</v>
      </c>
      <c r="S80">
        <v>2</v>
      </c>
      <c r="U80" s="7">
        <v>3.0756756756756758</v>
      </c>
      <c r="V80" s="7">
        <v>9</v>
      </c>
    </row>
    <row r="81" spans="1:22" x14ac:dyDescent="0.3">
      <c r="A81" t="str">
        <f t="shared" si="10"/>
        <v>Exp3</v>
      </c>
      <c r="B81">
        <f t="shared" si="15"/>
        <v>16</v>
      </c>
      <c r="C81" t="str">
        <f t="shared" si="16"/>
        <v>Nil</v>
      </c>
      <c r="D81" t="str">
        <f t="shared" si="17"/>
        <v>Amarok</v>
      </c>
      <c r="E81" s="20">
        <f t="shared" si="11"/>
        <v>41674</v>
      </c>
      <c r="F81" t="str">
        <f t="shared" si="12"/>
        <v>None_16h</v>
      </c>
      <c r="G81">
        <f t="shared" si="13"/>
        <v>212</v>
      </c>
      <c r="H81" t="str">
        <f t="shared" si="14"/>
        <v>NO</v>
      </c>
      <c r="I81">
        <f t="shared" si="18"/>
        <v>2.9783783783783786</v>
      </c>
      <c r="J81">
        <f t="shared" si="19"/>
        <v>10</v>
      </c>
      <c r="S81">
        <v>3</v>
      </c>
      <c r="U81" s="7">
        <v>2.9783783783783786</v>
      </c>
      <c r="V81" s="7">
        <v>10</v>
      </c>
    </row>
    <row r="82" spans="1:22" x14ac:dyDescent="0.3">
      <c r="A82" t="str">
        <f t="shared" si="10"/>
        <v>Exp3</v>
      </c>
      <c r="B82">
        <f t="shared" si="15"/>
        <v>16</v>
      </c>
      <c r="C82" t="str">
        <f t="shared" si="16"/>
        <v>Nil</v>
      </c>
      <c r="D82" t="str">
        <f t="shared" si="17"/>
        <v>Amarok</v>
      </c>
      <c r="E82" s="20">
        <f t="shared" si="11"/>
        <v>41674</v>
      </c>
      <c r="F82" t="str">
        <f t="shared" si="12"/>
        <v>None_16h</v>
      </c>
      <c r="G82">
        <f t="shared" si="13"/>
        <v>212</v>
      </c>
      <c r="H82" t="str">
        <f t="shared" si="14"/>
        <v>NO</v>
      </c>
      <c r="I82">
        <f t="shared" si="18"/>
        <v>2.7891891891891891</v>
      </c>
      <c r="J82" t="str">
        <f t="shared" si="19"/>
        <v/>
      </c>
      <c r="S82">
        <v>4</v>
      </c>
      <c r="U82" s="7">
        <v>2.7891891891891891</v>
      </c>
      <c r="V82" s="7"/>
    </row>
    <row r="83" spans="1:22" x14ac:dyDescent="0.3">
      <c r="A83" t="str">
        <f t="shared" si="10"/>
        <v>Exp3</v>
      </c>
      <c r="B83">
        <f t="shared" si="15"/>
        <v>16</v>
      </c>
      <c r="C83" t="str">
        <f t="shared" si="16"/>
        <v>Nil</v>
      </c>
      <c r="D83" t="str">
        <f t="shared" si="17"/>
        <v>Amarok</v>
      </c>
      <c r="E83" s="20">
        <f t="shared" si="11"/>
        <v>41674</v>
      </c>
      <c r="F83" t="str">
        <f t="shared" si="12"/>
        <v>None_16h</v>
      </c>
      <c r="G83">
        <f t="shared" si="13"/>
        <v>306</v>
      </c>
      <c r="H83" t="str">
        <f t="shared" si="14"/>
        <v>NO</v>
      </c>
      <c r="I83">
        <f t="shared" si="18"/>
        <v>1.7188264058679708</v>
      </c>
      <c r="J83">
        <f t="shared" si="19"/>
        <v>6</v>
      </c>
      <c r="R83">
        <v>306</v>
      </c>
      <c r="S83">
        <v>1</v>
      </c>
      <c r="U83" s="7">
        <v>1.7188264058679708</v>
      </c>
      <c r="V83" s="7">
        <v>6</v>
      </c>
    </row>
    <row r="84" spans="1:22" x14ac:dyDescent="0.3">
      <c r="A84" t="str">
        <f t="shared" si="10"/>
        <v>Exp3</v>
      </c>
      <c r="B84">
        <f t="shared" si="15"/>
        <v>16</v>
      </c>
      <c r="C84" t="str">
        <f t="shared" si="16"/>
        <v>Nil</v>
      </c>
      <c r="D84" t="str">
        <f t="shared" si="17"/>
        <v>Amarok</v>
      </c>
      <c r="E84" s="20">
        <f t="shared" si="11"/>
        <v>41674</v>
      </c>
      <c r="F84" t="str">
        <f t="shared" si="12"/>
        <v>None_16h</v>
      </c>
      <c r="G84">
        <f t="shared" si="13"/>
        <v>306</v>
      </c>
      <c r="H84" t="str">
        <f t="shared" si="14"/>
        <v>NO</v>
      </c>
      <c r="I84">
        <f t="shared" si="18"/>
        <v>1.8801955990220049</v>
      </c>
      <c r="J84">
        <f t="shared" si="19"/>
        <v>7</v>
      </c>
      <c r="S84">
        <v>2</v>
      </c>
      <c r="U84" s="7">
        <v>1.8801955990220049</v>
      </c>
      <c r="V84" s="7">
        <v>7</v>
      </c>
    </row>
    <row r="85" spans="1:22" x14ac:dyDescent="0.3">
      <c r="A85" t="str">
        <f t="shared" si="10"/>
        <v>Exp3</v>
      </c>
      <c r="B85">
        <f t="shared" si="15"/>
        <v>16</v>
      </c>
      <c r="C85" t="str">
        <f t="shared" si="16"/>
        <v>Nil</v>
      </c>
      <c r="D85" t="str">
        <f t="shared" si="17"/>
        <v>Amarok</v>
      </c>
      <c r="E85" s="20">
        <f t="shared" si="11"/>
        <v>41674</v>
      </c>
      <c r="F85" t="str">
        <f t="shared" si="12"/>
        <v>None_16h</v>
      </c>
      <c r="G85">
        <f t="shared" si="13"/>
        <v>306</v>
      </c>
      <c r="H85" t="str">
        <f t="shared" si="14"/>
        <v>NO</v>
      </c>
      <c r="I85">
        <f t="shared" si="18"/>
        <v>1.6308068459657701</v>
      </c>
      <c r="J85" t="str">
        <f t="shared" si="19"/>
        <v/>
      </c>
      <c r="S85">
        <v>3</v>
      </c>
      <c r="U85" s="7">
        <v>1.6308068459657701</v>
      </c>
      <c r="V85" s="7"/>
    </row>
    <row r="86" spans="1:22" x14ac:dyDescent="0.3">
      <c r="A86" t="str">
        <f t="shared" si="10"/>
        <v>Exp3</v>
      </c>
      <c r="B86">
        <f t="shared" si="15"/>
        <v>16</v>
      </c>
      <c r="C86" t="str">
        <f t="shared" si="16"/>
        <v>Nil</v>
      </c>
      <c r="D86" t="str">
        <f t="shared" si="17"/>
        <v>Amarok</v>
      </c>
      <c r="E86" s="20">
        <f t="shared" si="11"/>
        <v>41674</v>
      </c>
      <c r="F86" t="str">
        <f t="shared" si="12"/>
        <v>None_16h</v>
      </c>
      <c r="G86">
        <f t="shared" si="13"/>
        <v>306</v>
      </c>
      <c r="H86" t="str">
        <f t="shared" si="14"/>
        <v>NO</v>
      </c>
      <c r="I86">
        <f t="shared" si="18"/>
        <v>1.6454767726161368</v>
      </c>
      <c r="J86" t="str">
        <f t="shared" si="19"/>
        <v/>
      </c>
      <c r="S86">
        <v>4</v>
      </c>
      <c r="U86" s="7">
        <v>1.6454767726161368</v>
      </c>
      <c r="V86" s="7"/>
    </row>
    <row r="87" spans="1:22" x14ac:dyDescent="0.3">
      <c r="A87" t="str">
        <f t="shared" si="10"/>
        <v>Exp3</v>
      </c>
      <c r="B87">
        <f t="shared" si="15"/>
        <v>16</v>
      </c>
      <c r="C87" t="str">
        <f t="shared" si="16"/>
        <v>Nil</v>
      </c>
      <c r="D87" t="str">
        <f t="shared" si="17"/>
        <v>Amarok</v>
      </c>
      <c r="E87" s="20">
        <f t="shared" si="11"/>
        <v>41681</v>
      </c>
      <c r="F87" t="str">
        <f t="shared" si="12"/>
        <v>None_16h</v>
      </c>
      <c r="G87">
        <f t="shared" si="13"/>
        <v>36</v>
      </c>
      <c r="H87" t="str">
        <f t="shared" si="14"/>
        <v>NO</v>
      </c>
      <c r="I87">
        <f t="shared" si="18"/>
        <v>3.6183820415078358</v>
      </c>
      <c r="J87">
        <f t="shared" si="19"/>
        <v>11</v>
      </c>
      <c r="P87" s="1">
        <v>41681</v>
      </c>
      <c r="Q87" t="s">
        <v>439</v>
      </c>
      <c r="R87">
        <v>36</v>
      </c>
      <c r="S87">
        <v>1</v>
      </c>
      <c r="U87" s="7">
        <v>3.6183820415078358</v>
      </c>
      <c r="V87" s="7">
        <v>11</v>
      </c>
    </row>
    <row r="88" spans="1:22" x14ac:dyDescent="0.3">
      <c r="A88" t="str">
        <f t="shared" si="10"/>
        <v>Exp3</v>
      </c>
      <c r="B88">
        <f t="shared" si="15"/>
        <v>16</v>
      </c>
      <c r="C88" t="str">
        <f t="shared" si="16"/>
        <v>Nil</v>
      </c>
      <c r="D88" t="str">
        <f t="shared" si="17"/>
        <v>Amarok</v>
      </c>
      <c r="E88" s="20">
        <f t="shared" si="11"/>
        <v>41681</v>
      </c>
      <c r="F88" t="str">
        <f t="shared" si="12"/>
        <v>None_16h</v>
      </c>
      <c r="G88">
        <f t="shared" si="13"/>
        <v>36</v>
      </c>
      <c r="H88" t="str">
        <f t="shared" si="14"/>
        <v>NO</v>
      </c>
      <c r="I88">
        <f t="shared" si="18"/>
        <v>3.8809826344769167</v>
      </c>
      <c r="J88">
        <f t="shared" si="19"/>
        <v>10</v>
      </c>
      <c r="S88">
        <v>2</v>
      </c>
      <c r="U88" s="7">
        <v>3.8809826344769167</v>
      </c>
      <c r="V88" s="7">
        <v>10</v>
      </c>
    </row>
    <row r="89" spans="1:22" x14ac:dyDescent="0.3">
      <c r="A89" t="str">
        <f t="shared" si="10"/>
        <v>Exp3</v>
      </c>
      <c r="B89">
        <f t="shared" si="15"/>
        <v>16</v>
      </c>
      <c r="C89" t="str">
        <f t="shared" si="16"/>
        <v>Nil</v>
      </c>
      <c r="D89" t="str">
        <f t="shared" si="17"/>
        <v>Amarok</v>
      </c>
      <c r="E89" s="20">
        <f t="shared" si="11"/>
        <v>41681</v>
      </c>
      <c r="F89" t="str">
        <f t="shared" si="12"/>
        <v>None_16h</v>
      </c>
      <c r="G89">
        <f t="shared" si="13"/>
        <v>36</v>
      </c>
      <c r="H89" t="str">
        <f t="shared" si="14"/>
        <v>NO</v>
      </c>
      <c r="I89">
        <f t="shared" si="18"/>
        <v>3.8852181279119016</v>
      </c>
      <c r="J89">
        <f t="shared" si="19"/>
        <v>10</v>
      </c>
      <c r="S89">
        <v>3</v>
      </c>
      <c r="U89" s="7">
        <v>3.8852181279119016</v>
      </c>
      <c r="V89" s="7">
        <v>10</v>
      </c>
    </row>
    <row r="90" spans="1:22" x14ac:dyDescent="0.3">
      <c r="A90" t="str">
        <f t="shared" si="10"/>
        <v>Exp3</v>
      </c>
      <c r="B90">
        <f t="shared" si="15"/>
        <v>16</v>
      </c>
      <c r="C90" t="str">
        <f t="shared" si="16"/>
        <v>Nil</v>
      </c>
      <c r="D90" t="str">
        <f t="shared" si="17"/>
        <v>Amarok</v>
      </c>
      <c r="E90" s="20">
        <f t="shared" si="11"/>
        <v>41681</v>
      </c>
      <c r="F90" t="str">
        <f t="shared" si="12"/>
        <v>None_16h</v>
      </c>
      <c r="G90">
        <f t="shared" si="13"/>
        <v>278</v>
      </c>
      <c r="H90" t="str">
        <f t="shared" si="14"/>
        <v>NO</v>
      </c>
      <c r="I90">
        <f t="shared" si="18"/>
        <v>3.5675561202880135</v>
      </c>
      <c r="J90">
        <f t="shared" si="19"/>
        <v>11</v>
      </c>
      <c r="R90">
        <v>278</v>
      </c>
      <c r="S90">
        <v>1</v>
      </c>
      <c r="U90" s="7">
        <v>3.5675561202880135</v>
      </c>
      <c r="V90" s="7">
        <v>11</v>
      </c>
    </row>
    <row r="91" spans="1:22" x14ac:dyDescent="0.3">
      <c r="A91" t="str">
        <f t="shared" si="10"/>
        <v>Exp3</v>
      </c>
      <c r="B91">
        <f t="shared" si="15"/>
        <v>16</v>
      </c>
      <c r="C91" t="str">
        <f t="shared" si="16"/>
        <v>Nil</v>
      </c>
      <c r="D91" t="str">
        <f t="shared" si="17"/>
        <v>Amarok</v>
      </c>
      <c r="E91" s="20">
        <f t="shared" si="11"/>
        <v>41681</v>
      </c>
      <c r="F91" t="str">
        <f t="shared" si="12"/>
        <v>None_16h</v>
      </c>
      <c r="G91">
        <f t="shared" si="13"/>
        <v>278</v>
      </c>
      <c r="H91" t="str">
        <f t="shared" si="14"/>
        <v>NO</v>
      </c>
      <c r="I91">
        <f t="shared" si="18"/>
        <v>3.7115628970775094</v>
      </c>
      <c r="J91">
        <f t="shared" si="19"/>
        <v>11</v>
      </c>
      <c r="S91">
        <v>2</v>
      </c>
      <c r="U91" s="7">
        <v>3.7115628970775094</v>
      </c>
      <c r="V91" s="7">
        <v>11</v>
      </c>
    </row>
    <row r="92" spans="1:22" x14ac:dyDescent="0.3">
      <c r="A92" t="str">
        <f t="shared" si="10"/>
        <v>Exp3</v>
      </c>
      <c r="B92">
        <f t="shared" si="15"/>
        <v>16</v>
      </c>
      <c r="C92" t="str">
        <f t="shared" si="16"/>
        <v>Nil</v>
      </c>
      <c r="D92" t="str">
        <f t="shared" si="17"/>
        <v>Amarok</v>
      </c>
      <c r="E92" s="20">
        <f t="shared" si="11"/>
        <v>41681</v>
      </c>
      <c r="F92" t="str">
        <f t="shared" si="12"/>
        <v>None_16h</v>
      </c>
      <c r="G92">
        <f t="shared" si="13"/>
        <v>278</v>
      </c>
      <c r="H92" t="str">
        <f t="shared" si="14"/>
        <v>NO</v>
      </c>
      <c r="I92">
        <f t="shared" si="18"/>
        <v>3.7835662854722574</v>
      </c>
      <c r="J92">
        <f t="shared" si="19"/>
        <v>11</v>
      </c>
      <c r="S92">
        <v>3</v>
      </c>
      <c r="U92" s="7">
        <v>3.7835662854722574</v>
      </c>
      <c r="V92" s="7">
        <v>11</v>
      </c>
    </row>
    <row r="93" spans="1:22" x14ac:dyDescent="0.3">
      <c r="A93" t="str">
        <f t="shared" si="10"/>
        <v>Exp3</v>
      </c>
      <c r="B93">
        <f t="shared" si="15"/>
        <v>16</v>
      </c>
      <c r="C93" t="str">
        <f t="shared" si="16"/>
        <v>Nil</v>
      </c>
      <c r="D93" t="str">
        <f t="shared" si="17"/>
        <v>Amarok</v>
      </c>
      <c r="E93" s="20">
        <f t="shared" si="11"/>
        <v>41681</v>
      </c>
      <c r="F93" t="str">
        <f t="shared" si="12"/>
        <v>None_16h</v>
      </c>
      <c r="G93">
        <f t="shared" si="13"/>
        <v>278</v>
      </c>
      <c r="H93" t="str">
        <f t="shared" si="14"/>
        <v>NO</v>
      </c>
      <c r="I93">
        <f t="shared" si="18"/>
        <v>3.7242693773824653</v>
      </c>
      <c r="J93" t="str">
        <f t="shared" si="19"/>
        <v/>
      </c>
      <c r="S93">
        <v>4</v>
      </c>
      <c r="U93" s="7">
        <v>3.7242693773824653</v>
      </c>
      <c r="V93" s="7"/>
    </row>
    <row r="94" spans="1:22" x14ac:dyDescent="0.3">
      <c r="A94" t="str">
        <f t="shared" si="10"/>
        <v>Exp3</v>
      </c>
      <c r="B94">
        <f t="shared" si="15"/>
        <v>16</v>
      </c>
      <c r="C94" t="str">
        <f t="shared" si="16"/>
        <v>Nil</v>
      </c>
      <c r="D94" t="str">
        <f t="shared" si="17"/>
        <v>Amarok</v>
      </c>
      <c r="E94" s="20">
        <f t="shared" si="11"/>
        <v>41688</v>
      </c>
      <c r="F94" t="str">
        <f t="shared" si="12"/>
        <v>None_16h</v>
      </c>
      <c r="G94">
        <f t="shared" si="13"/>
        <v>63</v>
      </c>
      <c r="H94" t="str">
        <f t="shared" si="14"/>
        <v>NO</v>
      </c>
      <c r="I94">
        <f t="shared" si="18"/>
        <v>4.7360450021635661</v>
      </c>
      <c r="J94">
        <f t="shared" si="19"/>
        <v>14</v>
      </c>
      <c r="P94" s="1">
        <v>41688</v>
      </c>
      <c r="Q94" t="s">
        <v>439</v>
      </c>
      <c r="R94">
        <v>63</v>
      </c>
      <c r="S94">
        <v>1</v>
      </c>
      <c r="U94" s="7">
        <v>4.7360450021635661</v>
      </c>
      <c r="V94" s="7">
        <v>14</v>
      </c>
    </row>
    <row r="95" spans="1:22" x14ac:dyDescent="0.3">
      <c r="A95" t="str">
        <f t="shared" si="10"/>
        <v>Exp3</v>
      </c>
      <c r="B95">
        <f t="shared" si="15"/>
        <v>16</v>
      </c>
      <c r="C95" t="str">
        <f t="shared" si="16"/>
        <v>Nil</v>
      </c>
      <c r="D95" t="str">
        <f t="shared" si="17"/>
        <v>Amarok</v>
      </c>
      <c r="E95" s="20">
        <f t="shared" si="11"/>
        <v>41688</v>
      </c>
      <c r="F95" t="str">
        <f t="shared" si="12"/>
        <v>None_16h</v>
      </c>
      <c r="G95">
        <f t="shared" si="13"/>
        <v>63</v>
      </c>
      <c r="H95" t="str">
        <f t="shared" si="14"/>
        <v>NO</v>
      </c>
      <c r="I95">
        <f t="shared" si="18"/>
        <v>4.9190826482042409</v>
      </c>
      <c r="J95">
        <f t="shared" si="19"/>
        <v>13</v>
      </c>
      <c r="S95">
        <v>2</v>
      </c>
      <c r="U95" s="7">
        <v>4.9190826482042409</v>
      </c>
      <c r="V95" s="7">
        <v>13</v>
      </c>
    </row>
    <row r="96" spans="1:22" x14ac:dyDescent="0.3">
      <c r="A96" t="str">
        <f t="shared" si="10"/>
        <v>Exp3</v>
      </c>
      <c r="B96">
        <f t="shared" si="15"/>
        <v>16</v>
      </c>
      <c r="C96" t="str">
        <f t="shared" si="16"/>
        <v>Nil</v>
      </c>
      <c r="D96" t="str">
        <f t="shared" si="17"/>
        <v>Amarok</v>
      </c>
      <c r="E96" s="20">
        <f t="shared" si="11"/>
        <v>41688</v>
      </c>
      <c r="F96" t="str">
        <f t="shared" si="12"/>
        <v>None_16h</v>
      </c>
      <c r="G96">
        <f t="shared" si="13"/>
        <v>63</v>
      </c>
      <c r="H96" t="str">
        <f t="shared" si="14"/>
        <v>NO</v>
      </c>
      <c r="I96">
        <f t="shared" si="18"/>
        <v>4.8957161401990481</v>
      </c>
      <c r="J96">
        <f t="shared" si="19"/>
        <v>14</v>
      </c>
      <c r="S96">
        <v>3</v>
      </c>
      <c r="U96" s="7">
        <v>4.8957161401990481</v>
      </c>
      <c r="V96" s="7">
        <v>14</v>
      </c>
    </row>
    <row r="97" spans="1:22" x14ac:dyDescent="0.3">
      <c r="A97" t="str">
        <f t="shared" si="10"/>
        <v>Exp3</v>
      </c>
      <c r="B97">
        <f t="shared" si="15"/>
        <v>16</v>
      </c>
      <c r="C97" t="str">
        <f t="shared" si="16"/>
        <v>Nil</v>
      </c>
      <c r="D97" t="str">
        <f t="shared" si="17"/>
        <v>Amarok</v>
      </c>
      <c r="E97" s="20">
        <f t="shared" si="11"/>
        <v>41688</v>
      </c>
      <c r="F97" t="str">
        <f t="shared" si="12"/>
        <v>None_16h</v>
      </c>
      <c r="G97">
        <f t="shared" si="13"/>
        <v>63</v>
      </c>
      <c r="H97" t="str">
        <f t="shared" si="14"/>
        <v>NO</v>
      </c>
      <c r="I97">
        <f t="shared" si="18"/>
        <v>4.958026828212895</v>
      </c>
      <c r="J97">
        <f t="shared" si="19"/>
        <v>14</v>
      </c>
      <c r="S97">
        <v>4</v>
      </c>
      <c r="U97" s="7">
        <v>4.958026828212895</v>
      </c>
      <c r="V97" s="7">
        <v>14</v>
      </c>
    </row>
    <row r="98" spans="1:22" x14ac:dyDescent="0.3">
      <c r="A98" t="str">
        <f t="shared" si="10"/>
        <v>Exp3</v>
      </c>
      <c r="B98">
        <f t="shared" si="15"/>
        <v>16</v>
      </c>
      <c r="C98" t="str">
        <f t="shared" si="16"/>
        <v>Nil</v>
      </c>
      <c r="D98" t="str">
        <f t="shared" si="17"/>
        <v>Amarok</v>
      </c>
      <c r="E98" s="20">
        <f t="shared" si="11"/>
        <v>41688</v>
      </c>
      <c r="F98" t="str">
        <f t="shared" si="12"/>
        <v>None_16h</v>
      </c>
      <c r="G98">
        <f t="shared" si="13"/>
        <v>193</v>
      </c>
      <c r="H98" t="str">
        <f t="shared" si="14"/>
        <v>NO</v>
      </c>
      <c r="I98">
        <f t="shared" si="18"/>
        <v>4.6308957161401993</v>
      </c>
      <c r="J98">
        <f t="shared" si="19"/>
        <v>13</v>
      </c>
      <c r="R98">
        <v>193</v>
      </c>
      <c r="S98">
        <v>1</v>
      </c>
      <c r="U98" s="7">
        <v>4.6308957161401993</v>
      </c>
      <c r="V98" s="7">
        <v>13</v>
      </c>
    </row>
    <row r="99" spans="1:22" x14ac:dyDescent="0.3">
      <c r="A99" t="str">
        <f t="shared" si="10"/>
        <v>Exp3</v>
      </c>
      <c r="B99">
        <f t="shared" si="15"/>
        <v>16</v>
      </c>
      <c r="C99" t="str">
        <f t="shared" si="16"/>
        <v>Nil</v>
      </c>
      <c r="D99" t="str">
        <f t="shared" si="17"/>
        <v>Amarok</v>
      </c>
      <c r="E99" s="20">
        <f t="shared" si="11"/>
        <v>41688</v>
      </c>
      <c r="F99" t="str">
        <f t="shared" si="12"/>
        <v>None_16h</v>
      </c>
      <c r="G99">
        <f t="shared" si="13"/>
        <v>193</v>
      </c>
      <c r="H99" t="str">
        <f t="shared" si="14"/>
        <v>NO</v>
      </c>
      <c r="I99">
        <f t="shared" si="18"/>
        <v>4.9151882302033751</v>
      </c>
      <c r="J99">
        <f t="shared" si="19"/>
        <v>13</v>
      </c>
      <c r="S99">
        <v>2</v>
      </c>
      <c r="U99" s="7">
        <v>4.9151882302033751</v>
      </c>
      <c r="V99" s="7">
        <v>13</v>
      </c>
    </row>
    <row r="100" spans="1:22" x14ac:dyDescent="0.3">
      <c r="A100" t="str">
        <f t="shared" si="10"/>
        <v>Exp3</v>
      </c>
      <c r="B100">
        <f t="shared" si="15"/>
        <v>16</v>
      </c>
      <c r="C100" t="str">
        <f t="shared" si="16"/>
        <v>Nil</v>
      </c>
      <c r="D100" t="str">
        <f t="shared" si="17"/>
        <v>Amarok</v>
      </c>
      <c r="E100" s="20">
        <f t="shared" si="11"/>
        <v>41688</v>
      </c>
      <c r="F100" t="str">
        <f t="shared" si="12"/>
        <v>None_16h</v>
      </c>
      <c r="G100">
        <f t="shared" si="13"/>
        <v>193</v>
      </c>
      <c r="H100" t="str">
        <f t="shared" si="14"/>
        <v>NO</v>
      </c>
      <c r="I100">
        <f t="shared" si="18"/>
        <v>4.8957161401990481</v>
      </c>
      <c r="J100">
        <f t="shared" si="19"/>
        <v>14</v>
      </c>
      <c r="S100">
        <v>3</v>
      </c>
      <c r="U100" s="7">
        <v>4.8957161401990481</v>
      </c>
      <c r="V100" s="7">
        <v>14</v>
      </c>
    </row>
    <row r="101" spans="1:22" x14ac:dyDescent="0.3">
      <c r="A101" t="str">
        <f t="shared" si="10"/>
        <v>Exp3</v>
      </c>
      <c r="B101">
        <f t="shared" si="15"/>
        <v>16</v>
      </c>
      <c r="C101" t="str">
        <f t="shared" si="16"/>
        <v>Nil</v>
      </c>
      <c r="D101" t="str">
        <f t="shared" si="17"/>
        <v>Amarok</v>
      </c>
      <c r="E101" s="20">
        <f t="shared" si="11"/>
        <v>41688</v>
      </c>
      <c r="F101" t="str">
        <f t="shared" si="12"/>
        <v>None_16h</v>
      </c>
      <c r="G101">
        <f t="shared" si="13"/>
        <v>193</v>
      </c>
      <c r="H101" t="str">
        <f t="shared" si="14"/>
        <v>NO</v>
      </c>
      <c r="I101">
        <f t="shared" si="18"/>
        <v>4.9346603202077022</v>
      </c>
      <c r="J101">
        <f t="shared" si="19"/>
        <v>13</v>
      </c>
      <c r="S101">
        <v>4</v>
      </c>
      <c r="U101" s="7">
        <v>4.9346603202077022</v>
      </c>
      <c r="V101" s="7">
        <v>13</v>
      </c>
    </row>
    <row r="102" spans="1:22" x14ac:dyDescent="0.3">
      <c r="A102" t="str">
        <f t="shared" si="10"/>
        <v>Exp3</v>
      </c>
      <c r="B102">
        <f t="shared" si="15"/>
        <v>16</v>
      </c>
      <c r="C102" t="str">
        <f t="shared" si="16"/>
        <v>Nil</v>
      </c>
      <c r="D102" t="str">
        <f t="shared" si="17"/>
        <v>Amarok</v>
      </c>
      <c r="E102" s="20">
        <f t="shared" si="11"/>
        <v>41688</v>
      </c>
      <c r="F102" t="str">
        <f t="shared" si="12"/>
        <v>None_16h</v>
      </c>
      <c r="G102">
        <f t="shared" si="13"/>
        <v>239</v>
      </c>
      <c r="H102" t="str">
        <f t="shared" si="14"/>
        <v>NO</v>
      </c>
      <c r="I102">
        <f t="shared" si="18"/>
        <v>4.7516226741670273</v>
      </c>
      <c r="J102">
        <f t="shared" si="19"/>
        <v>13</v>
      </c>
      <c r="R102">
        <v>239</v>
      </c>
      <c r="S102">
        <v>1</v>
      </c>
      <c r="U102" s="7">
        <v>4.7516226741670273</v>
      </c>
      <c r="V102" s="7">
        <v>13</v>
      </c>
    </row>
    <row r="103" spans="1:22" x14ac:dyDescent="0.3">
      <c r="A103" t="str">
        <f t="shared" si="10"/>
        <v>Exp3</v>
      </c>
      <c r="B103">
        <f t="shared" si="15"/>
        <v>16</v>
      </c>
      <c r="C103" t="str">
        <f t="shared" si="16"/>
        <v>Nil</v>
      </c>
      <c r="D103" t="str">
        <f t="shared" si="17"/>
        <v>Amarok</v>
      </c>
      <c r="E103" s="20">
        <f t="shared" si="11"/>
        <v>41688</v>
      </c>
      <c r="F103" t="str">
        <f t="shared" si="12"/>
        <v>None_16h</v>
      </c>
      <c r="G103">
        <f t="shared" si="13"/>
        <v>239</v>
      </c>
      <c r="H103" t="str">
        <f t="shared" si="14"/>
        <v>NO</v>
      </c>
      <c r="I103">
        <f t="shared" si="18"/>
        <v>4.9813933362180878</v>
      </c>
      <c r="J103">
        <f t="shared" si="19"/>
        <v>14</v>
      </c>
      <c r="S103">
        <v>2</v>
      </c>
      <c r="U103" s="7">
        <v>4.9813933362180878</v>
      </c>
      <c r="V103" s="7">
        <v>14</v>
      </c>
    </row>
    <row r="104" spans="1:22" x14ac:dyDescent="0.3">
      <c r="A104" t="str">
        <f t="shared" si="10"/>
        <v>Exp3</v>
      </c>
      <c r="B104">
        <f t="shared" si="15"/>
        <v>16</v>
      </c>
      <c r="C104" t="str">
        <f t="shared" si="16"/>
        <v>Nil</v>
      </c>
      <c r="D104" t="str">
        <f t="shared" si="17"/>
        <v>Amarok</v>
      </c>
      <c r="E104" s="20">
        <f t="shared" si="11"/>
        <v>41688</v>
      </c>
      <c r="F104" t="str">
        <f t="shared" si="12"/>
        <v>None_16h</v>
      </c>
      <c r="G104">
        <f t="shared" si="13"/>
        <v>239</v>
      </c>
      <c r="H104" t="str">
        <f t="shared" si="14"/>
        <v>NO</v>
      </c>
      <c r="I104">
        <f t="shared" si="18"/>
        <v>4.8606663781912589</v>
      </c>
      <c r="J104">
        <f t="shared" si="19"/>
        <v>13</v>
      </c>
      <c r="S104">
        <v>3</v>
      </c>
      <c r="U104" s="7">
        <v>4.8606663781912589</v>
      </c>
      <c r="V104" s="7">
        <v>13</v>
      </c>
    </row>
    <row r="105" spans="1:22" x14ac:dyDescent="0.3">
      <c r="A105" t="str">
        <f t="shared" si="10"/>
        <v>Exp3</v>
      </c>
      <c r="B105">
        <f t="shared" si="15"/>
        <v>16</v>
      </c>
      <c r="C105" t="str">
        <f t="shared" si="16"/>
        <v>Nil</v>
      </c>
      <c r="D105" t="str">
        <f t="shared" si="17"/>
        <v>Amarok</v>
      </c>
      <c r="E105" s="20">
        <f t="shared" si="11"/>
        <v>41688</v>
      </c>
      <c r="F105" t="str">
        <f t="shared" si="12"/>
        <v>None_16h</v>
      </c>
      <c r="G105">
        <f t="shared" si="13"/>
        <v>239</v>
      </c>
      <c r="H105" t="str">
        <f t="shared" si="14"/>
        <v>NO</v>
      </c>
      <c r="I105">
        <f t="shared" si="18"/>
        <v>4.8879273041973175</v>
      </c>
      <c r="J105">
        <f t="shared" si="19"/>
        <v>13</v>
      </c>
      <c r="S105">
        <v>4</v>
      </c>
      <c r="U105" s="7">
        <v>4.8879273041973175</v>
      </c>
      <c r="V105" s="7">
        <v>13</v>
      </c>
    </row>
    <row r="106" spans="1:22" x14ac:dyDescent="0.3">
      <c r="A106" t="str">
        <f t="shared" si="10"/>
        <v>Exp3</v>
      </c>
      <c r="B106">
        <f t="shared" si="15"/>
        <v>16</v>
      </c>
      <c r="C106" t="str">
        <f t="shared" si="16"/>
        <v>Nil</v>
      </c>
      <c r="D106" t="str">
        <f t="shared" si="17"/>
        <v>Amarok</v>
      </c>
      <c r="E106" s="20">
        <f t="shared" si="11"/>
        <v>41695</v>
      </c>
      <c r="F106" t="str">
        <f t="shared" si="12"/>
        <v>None_16h</v>
      </c>
      <c r="G106">
        <f t="shared" si="13"/>
        <v>75</v>
      </c>
      <c r="H106" t="str">
        <f t="shared" si="14"/>
        <v>NO</v>
      </c>
      <c r="I106">
        <f t="shared" si="18"/>
        <v>5.4809479553903344</v>
      </c>
      <c r="J106">
        <f t="shared" si="19"/>
        <v>17</v>
      </c>
      <c r="P106" s="1">
        <v>41695</v>
      </c>
      <c r="Q106" t="s">
        <v>439</v>
      </c>
      <c r="R106">
        <v>75</v>
      </c>
      <c r="S106">
        <v>1</v>
      </c>
      <c r="U106" s="7">
        <v>5.4809479553903344</v>
      </c>
      <c r="V106" s="7">
        <v>17</v>
      </c>
    </row>
    <row r="107" spans="1:22" x14ac:dyDescent="0.3">
      <c r="A107" t="str">
        <f t="shared" si="10"/>
        <v>Exp3</v>
      </c>
      <c r="B107">
        <f t="shared" si="15"/>
        <v>16</v>
      </c>
      <c r="C107" t="str">
        <f t="shared" si="16"/>
        <v>Nil</v>
      </c>
      <c r="D107" t="str">
        <f t="shared" si="17"/>
        <v>Amarok</v>
      </c>
      <c r="E107" s="20">
        <f t="shared" si="11"/>
        <v>41695</v>
      </c>
      <c r="F107" t="str">
        <f t="shared" si="12"/>
        <v>None_16h</v>
      </c>
      <c r="G107">
        <f t="shared" si="13"/>
        <v>75</v>
      </c>
      <c r="H107" t="str">
        <f t="shared" si="14"/>
        <v>NO</v>
      </c>
      <c r="I107">
        <f t="shared" si="18"/>
        <v>4.5491129381220254</v>
      </c>
      <c r="J107">
        <f t="shared" si="19"/>
        <v>15</v>
      </c>
      <c r="S107">
        <v>2</v>
      </c>
      <c r="U107" s="7">
        <v>4.5491129381220254</v>
      </c>
      <c r="V107" s="7">
        <v>15</v>
      </c>
    </row>
    <row r="108" spans="1:22" x14ac:dyDescent="0.3">
      <c r="A108" t="str">
        <f t="shared" si="10"/>
        <v>Exp3</v>
      </c>
      <c r="B108">
        <f t="shared" si="15"/>
        <v>16</v>
      </c>
      <c r="C108" t="str">
        <f t="shared" si="16"/>
        <v>Nil</v>
      </c>
      <c r="D108" t="str">
        <f t="shared" si="17"/>
        <v>Amarok</v>
      </c>
      <c r="E108" s="20">
        <f t="shared" si="11"/>
        <v>41695</v>
      </c>
      <c r="F108" t="str">
        <f t="shared" si="12"/>
        <v>None_16h</v>
      </c>
      <c r="G108">
        <f t="shared" si="13"/>
        <v>75</v>
      </c>
      <c r="H108" t="str">
        <f t="shared" si="14"/>
        <v>NO</v>
      </c>
      <c r="I108">
        <f t="shared" si="18"/>
        <v>5.5269516728624533</v>
      </c>
      <c r="J108">
        <f t="shared" si="19"/>
        <v>16</v>
      </c>
      <c r="S108">
        <v>3</v>
      </c>
      <c r="U108" s="7">
        <v>5.5269516728624533</v>
      </c>
      <c r="V108" s="7">
        <v>16</v>
      </c>
    </row>
    <row r="109" spans="1:22" x14ac:dyDescent="0.3">
      <c r="A109" t="str">
        <f t="shared" si="10"/>
        <v>Exp3</v>
      </c>
      <c r="B109">
        <f t="shared" si="15"/>
        <v>16</v>
      </c>
      <c r="C109" t="str">
        <f t="shared" si="16"/>
        <v>Nil</v>
      </c>
      <c r="D109" t="str">
        <f t="shared" si="17"/>
        <v>Amarok</v>
      </c>
      <c r="E109" s="20">
        <f t="shared" si="11"/>
        <v>41695</v>
      </c>
      <c r="F109" t="str">
        <f t="shared" si="12"/>
        <v>None_16h</v>
      </c>
      <c r="G109">
        <f t="shared" si="13"/>
        <v>75</v>
      </c>
      <c r="H109" t="str">
        <f t="shared" si="14"/>
        <v>NO</v>
      </c>
      <c r="I109">
        <f t="shared" si="18"/>
        <v>5.2216542750929369</v>
      </c>
      <c r="J109">
        <f t="shared" si="19"/>
        <v>15</v>
      </c>
      <c r="S109">
        <v>4</v>
      </c>
      <c r="U109" s="7">
        <v>5.2216542750929369</v>
      </c>
      <c r="V109" s="7">
        <v>15</v>
      </c>
    </row>
    <row r="110" spans="1:22" x14ac:dyDescent="0.3">
      <c r="A110" t="str">
        <f t="shared" si="10"/>
        <v>Exp3</v>
      </c>
      <c r="B110">
        <f t="shared" si="15"/>
        <v>16</v>
      </c>
      <c r="C110" t="str">
        <f t="shared" si="16"/>
        <v>Nil</v>
      </c>
      <c r="D110" t="str">
        <f t="shared" si="17"/>
        <v>Amarok</v>
      </c>
      <c r="E110" s="20">
        <f t="shared" si="11"/>
        <v>41695</v>
      </c>
      <c r="F110" t="str">
        <f t="shared" si="12"/>
        <v>None_16h</v>
      </c>
      <c r="G110">
        <f t="shared" si="13"/>
        <v>159</v>
      </c>
      <c r="H110" t="str">
        <f t="shared" si="14"/>
        <v>NO</v>
      </c>
      <c r="I110">
        <f t="shared" si="18"/>
        <v>5.4014869888475836</v>
      </c>
      <c r="J110">
        <f t="shared" si="19"/>
        <v>16</v>
      </c>
      <c r="R110">
        <v>159</v>
      </c>
      <c r="S110">
        <v>1</v>
      </c>
      <c r="U110" s="7">
        <v>5.4014869888475836</v>
      </c>
      <c r="V110" s="7">
        <v>16</v>
      </c>
    </row>
    <row r="111" spans="1:22" x14ac:dyDescent="0.3">
      <c r="A111" t="str">
        <f t="shared" si="10"/>
        <v>Exp3</v>
      </c>
      <c r="B111">
        <f t="shared" si="15"/>
        <v>16</v>
      </c>
      <c r="C111" t="str">
        <f t="shared" si="16"/>
        <v>Nil</v>
      </c>
      <c r="D111" t="str">
        <f t="shared" si="17"/>
        <v>Amarok</v>
      </c>
      <c r="E111" s="20">
        <f t="shared" si="11"/>
        <v>41695</v>
      </c>
      <c r="F111" t="str">
        <f t="shared" si="12"/>
        <v>None_16h</v>
      </c>
      <c r="G111">
        <f t="shared" si="13"/>
        <v>159</v>
      </c>
      <c r="H111" t="str">
        <f t="shared" si="14"/>
        <v>NO</v>
      </c>
      <c r="I111">
        <f t="shared" si="18"/>
        <v>5.7778810408921935</v>
      </c>
      <c r="J111">
        <f t="shared" si="19"/>
        <v>17</v>
      </c>
      <c r="S111">
        <v>2</v>
      </c>
      <c r="U111" s="7">
        <v>5.7778810408921935</v>
      </c>
      <c r="V111" s="7">
        <v>17</v>
      </c>
    </row>
    <row r="112" spans="1:22" x14ac:dyDescent="0.3">
      <c r="A112" t="str">
        <f t="shared" si="10"/>
        <v>Exp3</v>
      </c>
      <c r="B112">
        <f t="shared" si="15"/>
        <v>16</v>
      </c>
      <c r="C112" t="str">
        <f t="shared" si="16"/>
        <v>Nil</v>
      </c>
      <c r="D112" t="str">
        <f t="shared" si="17"/>
        <v>Amarok</v>
      </c>
      <c r="E112" s="20">
        <f t="shared" si="11"/>
        <v>41695</v>
      </c>
      <c r="F112" t="str">
        <f t="shared" si="12"/>
        <v>None_16h</v>
      </c>
      <c r="G112">
        <f t="shared" si="13"/>
        <v>159</v>
      </c>
      <c r="H112" t="str">
        <f t="shared" si="14"/>
        <v>NO</v>
      </c>
      <c r="I112">
        <f t="shared" si="18"/>
        <v>5.3973048327137549</v>
      </c>
      <c r="J112">
        <f t="shared" si="19"/>
        <v>16</v>
      </c>
      <c r="S112">
        <v>3</v>
      </c>
      <c r="U112" s="7">
        <v>5.3973048327137549</v>
      </c>
      <c r="V112" s="7">
        <v>16</v>
      </c>
    </row>
    <row r="113" spans="1:22" x14ac:dyDescent="0.3">
      <c r="A113" t="str">
        <f t="shared" si="10"/>
        <v>Exp3</v>
      </c>
      <c r="B113">
        <f t="shared" si="15"/>
        <v>16</v>
      </c>
      <c r="C113" t="str">
        <f t="shared" si="16"/>
        <v>Nil</v>
      </c>
      <c r="D113" t="str">
        <f t="shared" si="17"/>
        <v>Amarok</v>
      </c>
      <c r="E113" s="20">
        <f t="shared" si="11"/>
        <v>41695</v>
      </c>
      <c r="F113" t="str">
        <f t="shared" si="12"/>
        <v>None_16h</v>
      </c>
      <c r="G113">
        <f t="shared" si="13"/>
        <v>159</v>
      </c>
      <c r="H113" t="str">
        <f t="shared" si="14"/>
        <v>NO</v>
      </c>
      <c r="I113">
        <f t="shared" si="18"/>
        <v>5.6733271375464689</v>
      </c>
      <c r="J113">
        <f t="shared" si="19"/>
        <v>17</v>
      </c>
      <c r="S113">
        <v>4</v>
      </c>
      <c r="U113" s="7">
        <v>5.6733271375464689</v>
      </c>
      <c r="V113" s="7">
        <v>17</v>
      </c>
    </row>
    <row r="114" spans="1:22" x14ac:dyDescent="0.3">
      <c r="A114" t="str">
        <f t="shared" si="10"/>
        <v>Exp3</v>
      </c>
      <c r="B114">
        <f t="shared" si="15"/>
        <v>16</v>
      </c>
      <c r="C114" t="str">
        <f t="shared" si="16"/>
        <v>Nil</v>
      </c>
      <c r="D114" t="str">
        <f t="shared" si="17"/>
        <v>Amarok</v>
      </c>
      <c r="E114" s="20">
        <f t="shared" si="11"/>
        <v>41695</v>
      </c>
      <c r="F114" t="str">
        <f t="shared" si="12"/>
        <v>None_16h</v>
      </c>
      <c r="G114">
        <f t="shared" si="13"/>
        <v>227</v>
      </c>
      <c r="H114" t="str">
        <f t="shared" si="14"/>
        <v>NO</v>
      </c>
      <c r="I114">
        <f t="shared" si="18"/>
        <v>5.6147769516728623</v>
      </c>
      <c r="J114">
        <f t="shared" si="19"/>
        <v>17</v>
      </c>
      <c r="R114">
        <v>227</v>
      </c>
      <c r="S114">
        <v>1</v>
      </c>
      <c r="U114" s="7">
        <v>5.6147769516728623</v>
      </c>
      <c r="V114" s="7">
        <v>17</v>
      </c>
    </row>
    <row r="115" spans="1:22" x14ac:dyDescent="0.3">
      <c r="A115" t="str">
        <f t="shared" si="10"/>
        <v>Exp3</v>
      </c>
      <c r="B115">
        <f t="shared" si="15"/>
        <v>16</v>
      </c>
      <c r="C115" t="str">
        <f t="shared" si="16"/>
        <v>Nil</v>
      </c>
      <c r="D115" t="str">
        <f t="shared" si="17"/>
        <v>Amarok</v>
      </c>
      <c r="E115" s="20">
        <f t="shared" si="11"/>
        <v>41695</v>
      </c>
      <c r="F115" t="str">
        <f t="shared" si="12"/>
        <v>None_16h</v>
      </c>
      <c r="G115">
        <f t="shared" si="13"/>
        <v>227</v>
      </c>
      <c r="H115" t="str">
        <f t="shared" si="14"/>
        <v>NO</v>
      </c>
      <c r="I115">
        <f t="shared" si="18"/>
        <v>5.6440520446096656</v>
      </c>
      <c r="J115">
        <f t="shared" si="19"/>
        <v>18</v>
      </c>
      <c r="S115">
        <v>2</v>
      </c>
      <c r="U115" s="7">
        <v>5.6440520446096656</v>
      </c>
      <c r="V115" s="7">
        <v>18</v>
      </c>
    </row>
    <row r="116" spans="1:22" x14ac:dyDescent="0.3">
      <c r="A116" t="str">
        <f t="shared" si="10"/>
        <v>Exp3</v>
      </c>
      <c r="B116">
        <f t="shared" si="15"/>
        <v>16</v>
      </c>
      <c r="C116" t="str">
        <f t="shared" si="16"/>
        <v>Nil</v>
      </c>
      <c r="D116" t="str">
        <f t="shared" si="17"/>
        <v>Amarok</v>
      </c>
      <c r="E116" s="20">
        <f t="shared" si="11"/>
        <v>41695</v>
      </c>
      <c r="F116" t="str">
        <f t="shared" si="12"/>
        <v>None_16h</v>
      </c>
      <c r="G116">
        <f t="shared" si="13"/>
        <v>227</v>
      </c>
      <c r="H116" t="str">
        <f t="shared" si="14"/>
        <v>NO</v>
      </c>
      <c r="I116">
        <f t="shared" si="18"/>
        <v>5.7695167286245352</v>
      </c>
      <c r="J116">
        <f t="shared" si="19"/>
        <v>17</v>
      </c>
      <c r="S116">
        <v>3</v>
      </c>
      <c r="U116" s="7">
        <v>5.7695167286245352</v>
      </c>
      <c r="V116" s="7">
        <v>17</v>
      </c>
    </row>
    <row r="117" spans="1:22" x14ac:dyDescent="0.3">
      <c r="A117" t="str">
        <f t="shared" si="10"/>
        <v>Exp3</v>
      </c>
      <c r="B117">
        <f t="shared" si="15"/>
        <v>16</v>
      </c>
      <c r="C117" t="str">
        <f t="shared" si="16"/>
        <v>Nil</v>
      </c>
      <c r="D117" t="str">
        <f t="shared" si="17"/>
        <v>Amarok</v>
      </c>
      <c r="E117" s="20">
        <f t="shared" si="11"/>
        <v>41702</v>
      </c>
      <c r="F117" t="str">
        <f t="shared" si="12"/>
        <v>None_16h</v>
      </c>
      <c r="G117">
        <f t="shared" si="13"/>
        <v>88</v>
      </c>
      <c r="H117" t="str">
        <f t="shared" si="14"/>
        <v>NO</v>
      </c>
      <c r="I117">
        <f t="shared" si="18"/>
        <v>6.9703250117757891</v>
      </c>
      <c r="J117">
        <f t="shared" si="19"/>
        <v>20</v>
      </c>
      <c r="P117" s="1">
        <v>41702</v>
      </c>
      <c r="Q117" t="s">
        <v>439</v>
      </c>
      <c r="R117">
        <v>88</v>
      </c>
      <c r="S117">
        <v>1</v>
      </c>
      <c r="U117" s="7">
        <v>6.9703250117757891</v>
      </c>
      <c r="V117" s="7">
        <v>20</v>
      </c>
    </row>
    <row r="118" spans="1:22" x14ac:dyDescent="0.3">
      <c r="A118" t="str">
        <f t="shared" si="10"/>
        <v>Exp3</v>
      </c>
      <c r="B118">
        <f t="shared" si="15"/>
        <v>16</v>
      </c>
      <c r="C118" t="str">
        <f t="shared" si="16"/>
        <v>Nil</v>
      </c>
      <c r="D118" t="str">
        <f t="shared" si="17"/>
        <v>Amarok</v>
      </c>
      <c r="E118" s="20">
        <f t="shared" si="11"/>
        <v>41702</v>
      </c>
      <c r="F118" t="str">
        <f t="shared" si="12"/>
        <v>None_16h</v>
      </c>
      <c r="G118">
        <f t="shared" si="13"/>
        <v>88</v>
      </c>
      <c r="H118" t="str">
        <f t="shared" si="14"/>
        <v>NO</v>
      </c>
      <c r="I118">
        <f t="shared" si="18"/>
        <v>6.4474799811587378</v>
      </c>
      <c r="J118">
        <f t="shared" si="19"/>
        <v>18</v>
      </c>
      <c r="S118">
        <v>2</v>
      </c>
      <c r="U118" s="7">
        <v>6.4474799811587378</v>
      </c>
      <c r="V118" s="7">
        <v>18</v>
      </c>
    </row>
    <row r="119" spans="1:22" x14ac:dyDescent="0.3">
      <c r="A119" t="str">
        <f t="shared" si="10"/>
        <v>Exp3</v>
      </c>
      <c r="B119">
        <f t="shared" si="15"/>
        <v>16</v>
      </c>
      <c r="C119" t="str">
        <f t="shared" si="16"/>
        <v>Nil</v>
      </c>
      <c r="D119" t="str">
        <f t="shared" si="17"/>
        <v>Amarok</v>
      </c>
      <c r="E119" s="20">
        <f t="shared" si="11"/>
        <v>41702</v>
      </c>
      <c r="F119" t="str">
        <f t="shared" si="12"/>
        <v>None_16h</v>
      </c>
      <c r="G119">
        <f t="shared" si="13"/>
        <v>88</v>
      </c>
      <c r="H119" t="str">
        <f t="shared" si="14"/>
        <v>NO</v>
      </c>
      <c r="I119">
        <f t="shared" si="18"/>
        <v>6.5840791333019313</v>
      </c>
      <c r="J119">
        <f t="shared" si="19"/>
        <v>19</v>
      </c>
      <c r="S119">
        <v>3</v>
      </c>
      <c r="U119" s="7">
        <v>6.5840791333019313</v>
      </c>
      <c r="V119" s="7">
        <v>19</v>
      </c>
    </row>
    <row r="120" spans="1:22" x14ac:dyDescent="0.3">
      <c r="A120" t="str">
        <f t="shared" si="10"/>
        <v>Exp3</v>
      </c>
      <c r="B120">
        <f t="shared" si="15"/>
        <v>16</v>
      </c>
      <c r="C120" t="str">
        <f t="shared" si="16"/>
        <v>Nil</v>
      </c>
      <c r="D120" t="str">
        <f t="shared" si="17"/>
        <v>Amarok</v>
      </c>
      <c r="E120" s="20">
        <f t="shared" si="11"/>
        <v>41702</v>
      </c>
      <c r="F120" t="str">
        <f t="shared" si="12"/>
        <v>None_16h</v>
      </c>
      <c r="G120">
        <f t="shared" si="13"/>
        <v>88</v>
      </c>
      <c r="H120" t="str">
        <f t="shared" si="14"/>
        <v>NO</v>
      </c>
      <c r="I120">
        <f t="shared" si="18"/>
        <v>6.5652378709373531</v>
      </c>
      <c r="J120">
        <f t="shared" si="19"/>
        <v>19</v>
      </c>
      <c r="S120">
        <v>4</v>
      </c>
      <c r="U120" s="7">
        <v>6.5652378709373531</v>
      </c>
      <c r="V120" s="7">
        <v>19</v>
      </c>
    </row>
    <row r="121" spans="1:22" x14ac:dyDescent="0.3">
      <c r="A121" t="str">
        <f t="shared" si="10"/>
        <v>Exp3</v>
      </c>
      <c r="B121">
        <f t="shared" si="15"/>
        <v>16</v>
      </c>
      <c r="C121" t="str">
        <f t="shared" si="16"/>
        <v>Nil</v>
      </c>
      <c r="D121" t="str">
        <f t="shared" si="17"/>
        <v>Amarok</v>
      </c>
      <c r="E121" s="20">
        <f t="shared" si="11"/>
        <v>41702</v>
      </c>
      <c r="F121" t="str">
        <f t="shared" si="12"/>
        <v>None_16h</v>
      </c>
      <c r="G121">
        <f t="shared" si="13"/>
        <v>190</v>
      </c>
      <c r="H121" t="str">
        <f t="shared" si="14"/>
        <v>NO</v>
      </c>
      <c r="I121">
        <f t="shared" si="18"/>
        <v>6.4804521902967496</v>
      </c>
      <c r="J121">
        <f t="shared" si="19"/>
        <v>19</v>
      </c>
      <c r="R121">
        <v>190</v>
      </c>
      <c r="S121">
        <v>1</v>
      </c>
      <c r="U121" s="7">
        <v>6.4804521902967496</v>
      </c>
      <c r="V121" s="7">
        <v>19</v>
      </c>
    </row>
    <row r="122" spans="1:22" x14ac:dyDescent="0.3">
      <c r="A122" t="str">
        <f t="shared" si="10"/>
        <v>Exp3</v>
      </c>
      <c r="B122">
        <f t="shared" si="15"/>
        <v>16</v>
      </c>
      <c r="C122" t="str">
        <f t="shared" si="16"/>
        <v>Nil</v>
      </c>
      <c r="D122" t="str">
        <f t="shared" si="17"/>
        <v>Amarok</v>
      </c>
      <c r="E122" s="20">
        <f t="shared" si="11"/>
        <v>41702</v>
      </c>
      <c r="F122" t="str">
        <f t="shared" si="12"/>
        <v>None_16h</v>
      </c>
      <c r="G122">
        <f t="shared" si="13"/>
        <v>190</v>
      </c>
      <c r="H122" t="str">
        <f t="shared" si="14"/>
        <v>NO</v>
      </c>
      <c r="I122">
        <f t="shared" si="18"/>
        <v>6.2166745171926516</v>
      </c>
      <c r="J122">
        <f t="shared" si="19"/>
        <v>19</v>
      </c>
      <c r="S122">
        <v>2</v>
      </c>
      <c r="U122" s="7">
        <v>6.2166745171926516</v>
      </c>
      <c r="V122" s="7">
        <v>19</v>
      </c>
    </row>
    <row r="123" spans="1:22" x14ac:dyDescent="0.3">
      <c r="A123" t="str">
        <f t="shared" si="10"/>
        <v>Exp3</v>
      </c>
      <c r="B123">
        <f t="shared" si="15"/>
        <v>16</v>
      </c>
      <c r="C123" t="str">
        <f t="shared" si="16"/>
        <v>Nil</v>
      </c>
      <c r="D123" t="str">
        <f t="shared" si="17"/>
        <v>Amarok</v>
      </c>
      <c r="E123" s="20">
        <f t="shared" si="11"/>
        <v>41702</v>
      </c>
      <c r="F123" t="str">
        <f t="shared" si="12"/>
        <v>None_16h</v>
      </c>
      <c r="G123">
        <f t="shared" si="13"/>
        <v>190</v>
      </c>
      <c r="H123" t="str">
        <f t="shared" si="14"/>
        <v>NO</v>
      </c>
      <c r="I123">
        <f t="shared" si="18"/>
        <v>5.6733271375464689</v>
      </c>
      <c r="J123">
        <f t="shared" si="19"/>
        <v>19</v>
      </c>
      <c r="S123">
        <v>3</v>
      </c>
      <c r="U123" s="7">
        <v>5.6733271375464689</v>
      </c>
      <c r="V123" s="7">
        <v>19</v>
      </c>
    </row>
    <row r="124" spans="1:22" x14ac:dyDescent="0.3">
      <c r="A124" t="str">
        <f t="shared" si="10"/>
        <v>Exp3</v>
      </c>
      <c r="B124">
        <f t="shared" si="15"/>
        <v>16</v>
      </c>
      <c r="C124" t="str">
        <f t="shared" si="16"/>
        <v>Nil</v>
      </c>
      <c r="D124" t="str">
        <f t="shared" si="17"/>
        <v>Amarok</v>
      </c>
      <c r="E124" s="20">
        <f t="shared" si="11"/>
        <v>41702</v>
      </c>
      <c r="F124" t="str">
        <f t="shared" si="12"/>
        <v>None_16h</v>
      </c>
      <c r="G124">
        <f t="shared" si="13"/>
        <v>190</v>
      </c>
      <c r="H124" t="str">
        <f t="shared" si="14"/>
        <v>NO</v>
      </c>
      <c r="I124">
        <f t="shared" si="18"/>
        <v>5.5269516728624533</v>
      </c>
      <c r="J124">
        <f t="shared" si="19"/>
        <v>20</v>
      </c>
      <c r="S124">
        <v>4</v>
      </c>
      <c r="U124" s="7">
        <v>5.5269516728624533</v>
      </c>
      <c r="V124" s="7">
        <v>20</v>
      </c>
    </row>
    <row r="125" spans="1:22" x14ac:dyDescent="0.3">
      <c r="A125" t="str">
        <f t="shared" si="10"/>
        <v>Exp3</v>
      </c>
      <c r="B125">
        <f t="shared" si="15"/>
        <v>16</v>
      </c>
      <c r="C125" t="str">
        <f t="shared" si="16"/>
        <v>Nil</v>
      </c>
      <c r="D125" t="str">
        <f t="shared" si="17"/>
        <v>Amarok</v>
      </c>
      <c r="E125" s="20">
        <f t="shared" si="11"/>
        <v>41702</v>
      </c>
      <c r="F125" t="str">
        <f t="shared" si="12"/>
        <v>None_16h</v>
      </c>
      <c r="G125">
        <f t="shared" si="13"/>
        <v>304</v>
      </c>
      <c r="H125" t="str">
        <f t="shared" si="14"/>
        <v>NO</v>
      </c>
      <c r="I125">
        <f t="shared" si="18"/>
        <v>7.78125</v>
      </c>
      <c r="J125">
        <f t="shared" si="19"/>
        <v>25</v>
      </c>
      <c r="R125">
        <v>304</v>
      </c>
      <c r="S125">
        <v>1</v>
      </c>
      <c r="U125" s="7">
        <v>7.78125</v>
      </c>
      <c r="V125" s="7">
        <v>25</v>
      </c>
    </row>
    <row r="126" spans="1:22" x14ac:dyDescent="0.3">
      <c r="A126" t="str">
        <f t="shared" si="10"/>
        <v>Exp3</v>
      </c>
      <c r="B126">
        <f t="shared" si="15"/>
        <v>16</v>
      </c>
      <c r="C126" t="str">
        <f t="shared" si="16"/>
        <v>Nil</v>
      </c>
      <c r="D126" t="str">
        <f t="shared" si="17"/>
        <v>Amarok</v>
      </c>
      <c r="E126" s="20">
        <f t="shared" si="11"/>
        <v>41702</v>
      </c>
      <c r="F126" t="str">
        <f t="shared" si="12"/>
        <v>None_16h</v>
      </c>
      <c r="G126">
        <f t="shared" si="13"/>
        <v>304</v>
      </c>
      <c r="H126" t="str">
        <f t="shared" si="14"/>
        <v>NO</v>
      </c>
      <c r="I126">
        <f t="shared" si="18"/>
        <v>6.6971267074894021</v>
      </c>
      <c r="J126">
        <f t="shared" si="19"/>
        <v>22</v>
      </c>
      <c r="S126">
        <v>2</v>
      </c>
      <c r="U126" s="7">
        <v>6.6971267074894021</v>
      </c>
      <c r="V126" s="7">
        <v>22</v>
      </c>
    </row>
    <row r="127" spans="1:22" x14ac:dyDescent="0.3">
      <c r="A127" t="str">
        <f t="shared" si="10"/>
        <v>Exp3</v>
      </c>
      <c r="B127">
        <f t="shared" si="15"/>
        <v>16</v>
      </c>
      <c r="C127" t="str">
        <f t="shared" si="16"/>
        <v>Nil</v>
      </c>
      <c r="D127" t="str">
        <f t="shared" si="17"/>
        <v>Amarok</v>
      </c>
      <c r="E127" s="20">
        <f t="shared" si="11"/>
        <v>41702</v>
      </c>
      <c r="F127" t="str">
        <f t="shared" si="12"/>
        <v>None_16h</v>
      </c>
      <c r="G127">
        <f t="shared" si="13"/>
        <v>304</v>
      </c>
      <c r="H127" t="str">
        <f t="shared" si="14"/>
        <v>NO</v>
      </c>
      <c r="I127">
        <f t="shared" si="18"/>
        <v>6.475741874705605</v>
      </c>
      <c r="J127">
        <f t="shared" si="19"/>
        <v>22</v>
      </c>
      <c r="S127">
        <v>3</v>
      </c>
      <c r="U127" s="7">
        <v>6.475741874705605</v>
      </c>
      <c r="V127" s="7">
        <v>22</v>
      </c>
    </row>
    <row r="128" spans="1:22" x14ac:dyDescent="0.3">
      <c r="A128" t="str">
        <f t="shared" si="10"/>
        <v>Exp3</v>
      </c>
      <c r="B128">
        <f t="shared" si="15"/>
        <v>16</v>
      </c>
      <c r="C128" t="str">
        <f t="shared" si="16"/>
        <v>Nil</v>
      </c>
      <c r="D128" t="str">
        <f t="shared" si="17"/>
        <v>Amarok</v>
      </c>
      <c r="E128" s="20">
        <f t="shared" si="11"/>
        <v>41702</v>
      </c>
      <c r="F128" t="str">
        <f t="shared" si="12"/>
        <v>None_16h</v>
      </c>
      <c r="G128">
        <f t="shared" si="13"/>
        <v>304</v>
      </c>
      <c r="H128" t="str">
        <f t="shared" si="14"/>
        <v>NO</v>
      </c>
      <c r="I128">
        <f t="shared" si="18"/>
        <v>6.7724917569477157</v>
      </c>
      <c r="J128">
        <f t="shared" si="19"/>
        <v>22</v>
      </c>
      <c r="S128">
        <v>4</v>
      </c>
      <c r="U128" s="7">
        <v>6.7724917569477157</v>
      </c>
      <c r="V128" s="7">
        <v>22</v>
      </c>
    </row>
    <row r="129" spans="1:22" x14ac:dyDescent="0.3">
      <c r="A129" t="str">
        <f t="shared" si="10"/>
        <v>Exp3</v>
      </c>
      <c r="B129">
        <f t="shared" si="15"/>
        <v>16</v>
      </c>
      <c r="C129" t="str">
        <f t="shared" si="16"/>
        <v>Nil</v>
      </c>
      <c r="D129" t="str">
        <f t="shared" si="17"/>
        <v>Amarok</v>
      </c>
      <c r="E129" s="20">
        <f t="shared" si="11"/>
        <v>41709</v>
      </c>
      <c r="F129" t="str">
        <f t="shared" si="12"/>
        <v>None_16h</v>
      </c>
      <c r="G129">
        <f t="shared" si="13"/>
        <v>9</v>
      </c>
      <c r="H129" t="str">
        <f t="shared" si="14"/>
        <v>NO</v>
      </c>
      <c r="I129">
        <f t="shared" si="18"/>
        <v>7.619791666666667</v>
      </c>
      <c r="J129">
        <f t="shared" si="19"/>
        <v>24</v>
      </c>
      <c r="P129" s="1">
        <v>41709</v>
      </c>
      <c r="Q129" t="s">
        <v>439</v>
      </c>
      <c r="R129">
        <v>9</v>
      </c>
      <c r="S129">
        <v>1</v>
      </c>
      <c r="U129" s="7">
        <v>7.619791666666667</v>
      </c>
      <c r="V129" s="7">
        <v>24</v>
      </c>
    </row>
    <row r="130" spans="1:22" x14ac:dyDescent="0.3">
      <c r="A130" t="str">
        <f t="shared" si="10"/>
        <v>Exp3</v>
      </c>
      <c r="B130">
        <f t="shared" si="15"/>
        <v>16</v>
      </c>
      <c r="C130" t="str">
        <f t="shared" si="16"/>
        <v>Nil</v>
      </c>
      <c r="D130" t="str">
        <f t="shared" si="17"/>
        <v>Amarok</v>
      </c>
      <c r="E130" s="20">
        <f t="shared" si="11"/>
        <v>41709</v>
      </c>
      <c r="F130" t="str">
        <f t="shared" si="12"/>
        <v>None_16h</v>
      </c>
      <c r="G130">
        <f t="shared" si="13"/>
        <v>9</v>
      </c>
      <c r="H130" t="str">
        <f t="shared" si="14"/>
        <v>NO</v>
      </c>
      <c r="I130">
        <f t="shared" si="18"/>
        <v>7.848958333333333</v>
      </c>
      <c r="J130">
        <f t="shared" si="19"/>
        <v>25</v>
      </c>
      <c r="S130">
        <v>2</v>
      </c>
      <c r="U130" s="7">
        <v>7.848958333333333</v>
      </c>
      <c r="V130" s="7">
        <v>25</v>
      </c>
    </row>
    <row r="131" spans="1:22" x14ac:dyDescent="0.3">
      <c r="A131" t="str">
        <f t="shared" ref="A131:A194" si="20">IF(L131="",A130,L131)</f>
        <v>Exp3</v>
      </c>
      <c r="B131">
        <f t="shared" si="15"/>
        <v>16</v>
      </c>
      <c r="C131" t="str">
        <f t="shared" si="16"/>
        <v>Nil</v>
      </c>
      <c r="D131" t="str">
        <f t="shared" si="17"/>
        <v>Amarok</v>
      </c>
      <c r="E131" s="20">
        <f t="shared" ref="E131:E194" si="21">IF(P131="",E130,P131)</f>
        <v>41709</v>
      </c>
      <c r="F131" t="str">
        <f t="shared" ref="F131:F194" si="22">IF(Q131="",F130,Q131)</f>
        <v>None_16h</v>
      </c>
      <c r="G131">
        <f t="shared" ref="G131:G194" si="23">IF(R131="",G130,R131)</f>
        <v>9</v>
      </c>
      <c r="H131" t="str">
        <f t="shared" ref="H131:H194" si="24">IF(T131="","NO","YES")</f>
        <v>NO</v>
      </c>
      <c r="I131">
        <f t="shared" si="18"/>
        <v>7.588541666666667</v>
      </c>
      <c r="J131">
        <f t="shared" si="19"/>
        <v>24</v>
      </c>
      <c r="S131">
        <v>3</v>
      </c>
      <c r="U131" s="7">
        <v>7.588541666666667</v>
      </c>
      <c r="V131" s="7">
        <v>24</v>
      </c>
    </row>
    <row r="132" spans="1:22" x14ac:dyDescent="0.3">
      <c r="A132" t="str">
        <f t="shared" si="20"/>
        <v>Exp3</v>
      </c>
      <c r="B132">
        <f t="shared" ref="B132:B195" si="25">IF(L132="",B131,M132)</f>
        <v>16</v>
      </c>
      <c r="C132" t="str">
        <f t="shared" ref="C132:C195" si="26">IF(O132="",C131,O132)</f>
        <v>Nil</v>
      </c>
      <c r="D132" t="str">
        <f t="shared" ref="D132:D195" si="27">IF(N132="",D131,N132)</f>
        <v>Amarok</v>
      </c>
      <c r="E132" s="20">
        <f t="shared" si="21"/>
        <v>41709</v>
      </c>
      <c r="F132" t="str">
        <f t="shared" si="22"/>
        <v>None_16h</v>
      </c>
      <c r="G132">
        <f t="shared" si="23"/>
        <v>117</v>
      </c>
      <c r="H132" t="str">
        <f t="shared" si="24"/>
        <v>NO</v>
      </c>
      <c r="I132">
        <f t="shared" ref="I132:I195" si="28">IF(U132="","",U132)</f>
        <v>7.786458333333333</v>
      </c>
      <c r="J132">
        <f t="shared" ref="J132:J195" si="29">IF(V132="","",V132)</f>
        <v>25</v>
      </c>
      <c r="R132">
        <v>117</v>
      </c>
      <c r="S132">
        <v>1</v>
      </c>
      <c r="U132" s="7">
        <v>7.786458333333333</v>
      </c>
      <c r="V132" s="7">
        <v>25</v>
      </c>
    </row>
    <row r="133" spans="1:22" x14ac:dyDescent="0.3">
      <c r="A133" t="str">
        <f t="shared" si="20"/>
        <v>Exp3</v>
      </c>
      <c r="B133">
        <f t="shared" si="25"/>
        <v>16</v>
      </c>
      <c r="C133" t="str">
        <f t="shared" si="26"/>
        <v>Nil</v>
      </c>
      <c r="D133" t="str">
        <f t="shared" si="27"/>
        <v>Amarok</v>
      </c>
      <c r="E133" s="20">
        <f t="shared" si="21"/>
        <v>41709</v>
      </c>
      <c r="F133" t="str">
        <f t="shared" si="22"/>
        <v>None_16h</v>
      </c>
      <c r="G133">
        <f t="shared" si="23"/>
        <v>117</v>
      </c>
      <c r="H133" t="str">
        <f t="shared" si="24"/>
        <v>NO</v>
      </c>
      <c r="I133">
        <f t="shared" si="28"/>
        <v>6.5228450306170513</v>
      </c>
      <c r="J133">
        <f t="shared" si="29"/>
        <v>23</v>
      </c>
      <c r="S133">
        <v>2</v>
      </c>
      <c r="U133" s="7">
        <v>6.5228450306170513</v>
      </c>
      <c r="V133" s="7">
        <v>23</v>
      </c>
    </row>
    <row r="134" spans="1:22" x14ac:dyDescent="0.3">
      <c r="A134" t="str">
        <f t="shared" si="20"/>
        <v>Exp3</v>
      </c>
      <c r="B134">
        <f t="shared" si="25"/>
        <v>16</v>
      </c>
      <c r="C134" t="str">
        <f t="shared" si="26"/>
        <v>Nil</v>
      </c>
      <c r="D134" t="str">
        <f t="shared" si="27"/>
        <v>Amarok</v>
      </c>
      <c r="E134" s="20">
        <f t="shared" si="21"/>
        <v>41709</v>
      </c>
      <c r="F134" t="str">
        <f t="shared" si="22"/>
        <v>None_16h</v>
      </c>
      <c r="G134">
        <f t="shared" si="23"/>
        <v>117</v>
      </c>
      <c r="H134" t="str">
        <f t="shared" si="24"/>
        <v>NO</v>
      </c>
      <c r="I134">
        <f t="shared" si="28"/>
        <v>7.677083333333333</v>
      </c>
      <c r="J134">
        <f t="shared" si="29"/>
        <v>22</v>
      </c>
      <c r="S134">
        <v>3</v>
      </c>
      <c r="U134" s="7">
        <v>7.677083333333333</v>
      </c>
      <c r="V134" s="7">
        <v>22</v>
      </c>
    </row>
    <row r="135" spans="1:22" x14ac:dyDescent="0.3">
      <c r="A135" t="str">
        <f t="shared" si="20"/>
        <v>Exp3</v>
      </c>
      <c r="B135">
        <f t="shared" si="25"/>
        <v>16</v>
      </c>
      <c r="C135" t="str">
        <f t="shared" si="26"/>
        <v>Nil</v>
      </c>
      <c r="D135" t="str">
        <f t="shared" si="27"/>
        <v>Amarok</v>
      </c>
      <c r="E135" s="20">
        <f t="shared" si="21"/>
        <v>41709</v>
      </c>
      <c r="F135" t="str">
        <f t="shared" si="22"/>
        <v>None_16h</v>
      </c>
      <c r="G135">
        <f t="shared" si="23"/>
        <v>117</v>
      </c>
      <c r="H135" t="str">
        <f t="shared" si="24"/>
        <v>NO</v>
      </c>
      <c r="I135">
        <f t="shared" si="28"/>
        <v>7.322916666666667</v>
      </c>
      <c r="J135">
        <f t="shared" si="29"/>
        <v>21</v>
      </c>
      <c r="S135">
        <v>4</v>
      </c>
      <c r="U135" s="7">
        <v>7.322916666666667</v>
      </c>
      <c r="V135" s="7">
        <v>21</v>
      </c>
    </row>
    <row r="136" spans="1:22" x14ac:dyDescent="0.3">
      <c r="A136" t="str">
        <f t="shared" si="20"/>
        <v>Exp3</v>
      </c>
      <c r="B136">
        <f t="shared" si="25"/>
        <v>16</v>
      </c>
      <c r="C136" t="str">
        <f t="shared" si="26"/>
        <v>Nil</v>
      </c>
      <c r="D136" t="str">
        <f t="shared" si="27"/>
        <v>Amarok</v>
      </c>
      <c r="E136" s="20">
        <f t="shared" si="21"/>
        <v>41709</v>
      </c>
      <c r="F136" t="str">
        <f t="shared" si="22"/>
        <v>None_16h</v>
      </c>
      <c r="G136">
        <f t="shared" si="23"/>
        <v>258</v>
      </c>
      <c r="H136" t="str">
        <f t="shared" si="24"/>
        <v>NO</v>
      </c>
      <c r="I136">
        <f t="shared" si="28"/>
        <v>7.458333333333333</v>
      </c>
      <c r="J136">
        <f t="shared" si="29"/>
        <v>26</v>
      </c>
      <c r="R136">
        <v>258</v>
      </c>
      <c r="S136">
        <v>1</v>
      </c>
      <c r="U136" s="7">
        <v>7.458333333333333</v>
      </c>
      <c r="V136" s="7">
        <v>26</v>
      </c>
    </row>
    <row r="137" spans="1:22" x14ac:dyDescent="0.3">
      <c r="A137" t="str">
        <f t="shared" si="20"/>
        <v>Exp3</v>
      </c>
      <c r="B137">
        <f t="shared" si="25"/>
        <v>16</v>
      </c>
      <c r="C137" t="str">
        <f t="shared" si="26"/>
        <v>Nil</v>
      </c>
      <c r="D137" t="str">
        <f t="shared" si="27"/>
        <v>Amarok</v>
      </c>
      <c r="E137" s="20">
        <f t="shared" si="21"/>
        <v>41709</v>
      </c>
      <c r="F137" t="str">
        <f t="shared" si="22"/>
        <v>None_16h</v>
      </c>
      <c r="G137">
        <f t="shared" si="23"/>
        <v>258</v>
      </c>
      <c r="H137" t="str">
        <f t="shared" si="24"/>
        <v>NO</v>
      </c>
      <c r="I137">
        <f t="shared" si="28"/>
        <v>7.557291666666667</v>
      </c>
      <c r="J137">
        <f t="shared" si="29"/>
        <v>23</v>
      </c>
      <c r="S137">
        <v>2</v>
      </c>
      <c r="U137" s="7">
        <v>7.557291666666667</v>
      </c>
      <c r="V137" s="7">
        <v>23</v>
      </c>
    </row>
    <row r="138" spans="1:22" x14ac:dyDescent="0.3">
      <c r="A138" t="str">
        <f t="shared" si="20"/>
        <v>Exp3</v>
      </c>
      <c r="B138">
        <f t="shared" si="25"/>
        <v>16</v>
      </c>
      <c r="C138" t="str">
        <f t="shared" si="26"/>
        <v>Nil</v>
      </c>
      <c r="D138" t="str">
        <f t="shared" si="27"/>
        <v>Amarok</v>
      </c>
      <c r="E138" s="20">
        <f t="shared" si="21"/>
        <v>41709</v>
      </c>
      <c r="F138" t="str">
        <f t="shared" si="22"/>
        <v>None_16h</v>
      </c>
      <c r="G138">
        <f t="shared" si="23"/>
        <v>258</v>
      </c>
      <c r="H138" t="str">
        <f t="shared" si="24"/>
        <v>NO</v>
      </c>
      <c r="I138">
        <f t="shared" si="28"/>
        <v>7.291666666666667</v>
      </c>
      <c r="J138">
        <f t="shared" si="29"/>
        <v>27</v>
      </c>
      <c r="S138">
        <v>3</v>
      </c>
      <c r="U138" s="7">
        <v>7.291666666666667</v>
      </c>
      <c r="V138" s="7">
        <v>27</v>
      </c>
    </row>
    <row r="139" spans="1:22" x14ac:dyDescent="0.3">
      <c r="A139" t="str">
        <f t="shared" si="20"/>
        <v>Exp3</v>
      </c>
      <c r="B139">
        <f t="shared" si="25"/>
        <v>16</v>
      </c>
      <c r="C139" t="str">
        <f t="shared" si="26"/>
        <v>Nil</v>
      </c>
      <c r="D139" t="str">
        <f t="shared" si="27"/>
        <v>Amarok</v>
      </c>
      <c r="E139" s="20">
        <f t="shared" si="21"/>
        <v>41716</v>
      </c>
      <c r="F139" t="str">
        <f t="shared" si="22"/>
        <v>None_16h</v>
      </c>
      <c r="G139">
        <f t="shared" si="23"/>
        <v>17</v>
      </c>
      <c r="H139" t="str">
        <f t="shared" si="24"/>
        <v>NO</v>
      </c>
      <c r="I139">
        <f t="shared" si="28"/>
        <v>8.4766575127500978</v>
      </c>
      <c r="J139">
        <f t="shared" si="29"/>
        <v>27</v>
      </c>
      <c r="P139" s="1">
        <v>41716</v>
      </c>
      <c r="Q139" t="s">
        <v>439</v>
      </c>
      <c r="R139">
        <v>17</v>
      </c>
      <c r="S139">
        <v>1</v>
      </c>
      <c r="U139" s="7">
        <v>8.4766575127500978</v>
      </c>
      <c r="V139" s="7">
        <v>27</v>
      </c>
    </row>
    <row r="140" spans="1:22" x14ac:dyDescent="0.3">
      <c r="A140" t="str">
        <f t="shared" si="20"/>
        <v>Exp3</v>
      </c>
      <c r="B140">
        <f t="shared" si="25"/>
        <v>16</v>
      </c>
      <c r="C140" t="str">
        <f t="shared" si="26"/>
        <v>Nil</v>
      </c>
      <c r="D140" t="str">
        <f t="shared" si="27"/>
        <v>Amarok</v>
      </c>
      <c r="E140" s="20">
        <f t="shared" si="21"/>
        <v>41716</v>
      </c>
      <c r="F140" t="str">
        <f t="shared" si="22"/>
        <v>None_16h</v>
      </c>
      <c r="G140">
        <f t="shared" si="23"/>
        <v>17</v>
      </c>
      <c r="H140" t="str">
        <f t="shared" si="24"/>
        <v>NO</v>
      </c>
      <c r="I140">
        <f t="shared" si="28"/>
        <v>6.5416862929816295</v>
      </c>
      <c r="J140">
        <f t="shared" si="29"/>
        <v>22</v>
      </c>
      <c r="S140">
        <v>2</v>
      </c>
      <c r="U140" s="7">
        <v>6.5416862929816295</v>
      </c>
      <c r="V140" s="7">
        <v>22</v>
      </c>
    </row>
    <row r="141" spans="1:22" x14ac:dyDescent="0.3">
      <c r="A141" t="str">
        <f t="shared" si="20"/>
        <v>Exp3</v>
      </c>
      <c r="B141">
        <f t="shared" si="25"/>
        <v>16</v>
      </c>
      <c r="C141" t="str">
        <f t="shared" si="26"/>
        <v>Nil</v>
      </c>
      <c r="D141" t="str">
        <f t="shared" si="27"/>
        <v>Amarok</v>
      </c>
      <c r="E141" s="20">
        <f t="shared" si="21"/>
        <v>41716</v>
      </c>
      <c r="F141" t="str">
        <f t="shared" si="22"/>
        <v>None_16h</v>
      </c>
      <c r="G141">
        <f t="shared" si="23"/>
        <v>17</v>
      </c>
      <c r="H141" t="str">
        <f t="shared" si="24"/>
        <v>NO</v>
      </c>
      <c r="I141">
        <f t="shared" si="28"/>
        <v>7.213541666666667</v>
      </c>
      <c r="J141">
        <f t="shared" si="29"/>
        <v>24</v>
      </c>
      <c r="S141">
        <v>3</v>
      </c>
      <c r="U141" s="7">
        <v>7.213541666666667</v>
      </c>
      <c r="V141" s="7">
        <v>24</v>
      </c>
    </row>
    <row r="142" spans="1:22" x14ac:dyDescent="0.3">
      <c r="A142" t="str">
        <f t="shared" si="20"/>
        <v>Exp3</v>
      </c>
      <c r="B142">
        <f t="shared" si="25"/>
        <v>16</v>
      </c>
      <c r="C142" t="str">
        <f t="shared" si="26"/>
        <v>Nil</v>
      </c>
      <c r="D142" t="str">
        <f t="shared" si="27"/>
        <v>Amarok</v>
      </c>
      <c r="E142" s="20">
        <f t="shared" si="21"/>
        <v>41716</v>
      </c>
      <c r="F142" t="str">
        <f t="shared" si="22"/>
        <v>None_16h</v>
      </c>
      <c r="G142">
        <f t="shared" si="23"/>
        <v>191</v>
      </c>
      <c r="H142" t="str">
        <f t="shared" si="24"/>
        <v>NO</v>
      </c>
      <c r="I142">
        <f t="shared" si="28"/>
        <v>8.7650058846606509</v>
      </c>
      <c r="J142">
        <f t="shared" si="29"/>
        <v>27</v>
      </c>
      <c r="R142">
        <v>191</v>
      </c>
      <c r="S142">
        <v>1</v>
      </c>
      <c r="U142" s="7">
        <v>8.7650058846606509</v>
      </c>
      <c r="V142" s="7">
        <v>27</v>
      </c>
    </row>
    <row r="143" spans="1:22" x14ac:dyDescent="0.3">
      <c r="A143" t="str">
        <f t="shared" si="20"/>
        <v>Exp3</v>
      </c>
      <c r="B143">
        <f t="shared" si="25"/>
        <v>16</v>
      </c>
      <c r="C143" t="str">
        <f t="shared" si="26"/>
        <v>Nil</v>
      </c>
      <c r="D143" t="str">
        <f t="shared" si="27"/>
        <v>Amarok</v>
      </c>
      <c r="E143" s="20">
        <f t="shared" si="21"/>
        <v>41716</v>
      </c>
      <c r="F143" t="str">
        <f t="shared" si="22"/>
        <v>None_16h</v>
      </c>
      <c r="G143">
        <f t="shared" si="23"/>
        <v>191</v>
      </c>
      <c r="H143" t="str">
        <f t="shared" si="24"/>
        <v>NO</v>
      </c>
      <c r="I143">
        <f t="shared" si="28"/>
        <v>8.9533150255001956</v>
      </c>
      <c r="J143">
        <f t="shared" si="29"/>
        <v>27</v>
      </c>
      <c r="S143">
        <v>2</v>
      </c>
      <c r="U143" s="7">
        <v>8.9533150255001956</v>
      </c>
      <c r="V143" s="7">
        <v>27</v>
      </c>
    </row>
    <row r="144" spans="1:22" x14ac:dyDescent="0.3">
      <c r="A144" t="str">
        <f t="shared" si="20"/>
        <v>Exp3</v>
      </c>
      <c r="B144">
        <f t="shared" si="25"/>
        <v>16</v>
      </c>
      <c r="C144" t="str">
        <f t="shared" si="26"/>
        <v>Nil</v>
      </c>
      <c r="D144" t="str">
        <f t="shared" si="27"/>
        <v>Amarok</v>
      </c>
      <c r="E144" s="20">
        <f t="shared" si="21"/>
        <v>41716</v>
      </c>
      <c r="F144" t="str">
        <f t="shared" si="22"/>
        <v>None_16h</v>
      </c>
      <c r="G144">
        <f t="shared" si="23"/>
        <v>191</v>
      </c>
      <c r="H144" t="str">
        <f t="shared" si="24"/>
        <v>NO</v>
      </c>
      <c r="I144">
        <f t="shared" si="28"/>
        <v>8.7355825814044721</v>
      </c>
      <c r="J144">
        <f t="shared" si="29"/>
        <v>25</v>
      </c>
      <c r="S144">
        <v>3</v>
      </c>
      <c r="U144" s="7">
        <v>8.7355825814044721</v>
      </c>
      <c r="V144" s="7">
        <v>25</v>
      </c>
    </row>
    <row r="145" spans="1:22" x14ac:dyDescent="0.3">
      <c r="A145" t="str">
        <f t="shared" si="20"/>
        <v>Exp3</v>
      </c>
      <c r="B145">
        <f t="shared" si="25"/>
        <v>16</v>
      </c>
      <c r="C145" t="str">
        <f t="shared" si="26"/>
        <v>Nil</v>
      </c>
      <c r="D145" t="str">
        <f t="shared" si="27"/>
        <v>Amarok</v>
      </c>
      <c r="E145" s="20">
        <f t="shared" si="21"/>
        <v>41716</v>
      </c>
      <c r="F145" t="str">
        <f t="shared" si="22"/>
        <v>None_16h</v>
      </c>
      <c r="G145">
        <f t="shared" si="23"/>
        <v>191</v>
      </c>
      <c r="H145" t="str">
        <f t="shared" si="24"/>
        <v>NO</v>
      </c>
      <c r="I145">
        <f t="shared" si="28"/>
        <v>7.197916666666667</v>
      </c>
      <c r="J145">
        <f t="shared" si="29"/>
        <v>19</v>
      </c>
      <c r="S145">
        <v>4</v>
      </c>
      <c r="U145" s="7">
        <v>7.197916666666667</v>
      </c>
      <c r="V145" s="7">
        <v>19</v>
      </c>
    </row>
    <row r="146" spans="1:22" x14ac:dyDescent="0.3">
      <c r="A146" t="str">
        <f t="shared" si="20"/>
        <v>Exp3</v>
      </c>
      <c r="B146">
        <f t="shared" si="25"/>
        <v>16</v>
      </c>
      <c r="C146" t="str">
        <f t="shared" si="26"/>
        <v>Nil</v>
      </c>
      <c r="D146" t="str">
        <f t="shared" si="27"/>
        <v>Amarok</v>
      </c>
      <c r="E146" s="20">
        <f t="shared" si="21"/>
        <v>41716</v>
      </c>
      <c r="F146" t="str">
        <f t="shared" si="22"/>
        <v>None_16h</v>
      </c>
      <c r="G146">
        <f t="shared" si="23"/>
        <v>320</v>
      </c>
      <c r="H146" t="str">
        <f t="shared" si="24"/>
        <v>NO</v>
      </c>
      <c r="I146">
        <f t="shared" si="28"/>
        <v>7.5</v>
      </c>
      <c r="J146">
        <f t="shared" si="29"/>
        <v>28</v>
      </c>
      <c r="R146">
        <v>320</v>
      </c>
      <c r="S146">
        <v>1</v>
      </c>
      <c r="U146" s="7">
        <v>7.5</v>
      </c>
      <c r="V146" s="7">
        <v>28</v>
      </c>
    </row>
    <row r="147" spans="1:22" x14ac:dyDescent="0.3">
      <c r="A147" t="str">
        <f t="shared" si="20"/>
        <v>Exp3</v>
      </c>
      <c r="B147">
        <f t="shared" si="25"/>
        <v>16</v>
      </c>
      <c r="C147" t="str">
        <f t="shared" si="26"/>
        <v>Nil</v>
      </c>
      <c r="D147" t="str">
        <f t="shared" si="27"/>
        <v>Amarok</v>
      </c>
      <c r="E147" s="20">
        <f t="shared" si="21"/>
        <v>41716</v>
      </c>
      <c r="F147" t="str">
        <f t="shared" si="22"/>
        <v>None_16h</v>
      </c>
      <c r="G147">
        <f t="shared" si="23"/>
        <v>320</v>
      </c>
      <c r="H147" t="str">
        <f t="shared" si="24"/>
        <v>NO</v>
      </c>
      <c r="I147">
        <f t="shared" si="28"/>
        <v>9.2858744394618835</v>
      </c>
      <c r="J147">
        <f t="shared" si="29"/>
        <v>30</v>
      </c>
      <c r="S147">
        <v>2</v>
      </c>
      <c r="U147" s="7">
        <v>9.2858744394618835</v>
      </c>
      <c r="V147" s="7">
        <v>30</v>
      </c>
    </row>
    <row r="148" spans="1:22" x14ac:dyDescent="0.3">
      <c r="A148" t="str">
        <f t="shared" si="20"/>
        <v>Exp3</v>
      </c>
      <c r="B148">
        <f t="shared" si="25"/>
        <v>16</v>
      </c>
      <c r="C148" t="str">
        <f t="shared" si="26"/>
        <v>Nil</v>
      </c>
      <c r="D148" t="str">
        <f t="shared" si="27"/>
        <v>Amarok</v>
      </c>
      <c r="E148" s="20">
        <f t="shared" si="21"/>
        <v>41716</v>
      </c>
      <c r="F148" t="str">
        <f t="shared" si="22"/>
        <v>None_16h</v>
      </c>
      <c r="G148">
        <f t="shared" si="23"/>
        <v>320</v>
      </c>
      <c r="H148" t="str">
        <f t="shared" si="24"/>
        <v>NO</v>
      </c>
      <c r="I148">
        <f t="shared" si="28"/>
        <v>9.3979820627802688</v>
      </c>
      <c r="J148">
        <f t="shared" si="29"/>
        <v>30</v>
      </c>
      <c r="S148">
        <v>3</v>
      </c>
      <c r="U148" s="7">
        <v>9.3979820627802688</v>
      </c>
      <c r="V148" s="7">
        <v>30</v>
      </c>
    </row>
    <row r="149" spans="1:22" x14ac:dyDescent="0.3">
      <c r="A149" t="str">
        <f t="shared" si="20"/>
        <v>Exp3</v>
      </c>
      <c r="B149">
        <f t="shared" si="25"/>
        <v>16</v>
      </c>
      <c r="C149" t="str">
        <f t="shared" si="26"/>
        <v>Nil</v>
      </c>
      <c r="D149" t="str">
        <f t="shared" si="27"/>
        <v>Amarok</v>
      </c>
      <c r="E149" s="20">
        <f t="shared" si="21"/>
        <v>41716</v>
      </c>
      <c r="F149" t="str">
        <f t="shared" si="22"/>
        <v>None_16h</v>
      </c>
      <c r="G149">
        <f t="shared" si="23"/>
        <v>320</v>
      </c>
      <c r="H149" t="str">
        <f t="shared" si="24"/>
        <v>NO</v>
      </c>
      <c r="I149">
        <f t="shared" si="28"/>
        <v>7.614583333333333</v>
      </c>
      <c r="J149">
        <f t="shared" si="29"/>
        <v>17</v>
      </c>
      <c r="S149">
        <v>4</v>
      </c>
      <c r="U149" s="7">
        <v>7.614583333333333</v>
      </c>
      <c r="V149" s="7">
        <v>17</v>
      </c>
    </row>
    <row r="150" spans="1:22" x14ac:dyDescent="0.3">
      <c r="A150" t="str">
        <f t="shared" si="20"/>
        <v>Exp3</v>
      </c>
      <c r="B150">
        <f t="shared" si="25"/>
        <v>16</v>
      </c>
      <c r="C150" t="str">
        <f t="shared" si="26"/>
        <v>Nil</v>
      </c>
      <c r="D150" t="str">
        <f t="shared" si="27"/>
        <v>Amarok</v>
      </c>
      <c r="E150" s="20">
        <f t="shared" si="21"/>
        <v>41723</v>
      </c>
      <c r="F150" t="str">
        <f t="shared" si="22"/>
        <v>None_16h</v>
      </c>
      <c r="G150">
        <f t="shared" si="23"/>
        <v>19</v>
      </c>
      <c r="H150" t="str">
        <f t="shared" si="24"/>
        <v>NO</v>
      </c>
      <c r="I150">
        <f t="shared" si="28"/>
        <v>9.5156950672645735</v>
      </c>
      <c r="J150">
        <f t="shared" si="29"/>
        <v>34</v>
      </c>
      <c r="P150" s="1">
        <v>41723</v>
      </c>
      <c r="Q150" t="s">
        <v>439</v>
      </c>
      <c r="R150">
        <v>19</v>
      </c>
      <c r="S150">
        <v>1</v>
      </c>
      <c r="U150" s="7">
        <v>9.5156950672645735</v>
      </c>
      <c r="V150" s="7">
        <v>34</v>
      </c>
    </row>
    <row r="151" spans="1:22" x14ac:dyDescent="0.3">
      <c r="A151" t="str">
        <f t="shared" si="20"/>
        <v>Exp3</v>
      </c>
      <c r="B151">
        <f t="shared" si="25"/>
        <v>16</v>
      </c>
      <c r="C151" t="str">
        <f t="shared" si="26"/>
        <v>Nil</v>
      </c>
      <c r="D151" t="str">
        <f t="shared" si="27"/>
        <v>Amarok</v>
      </c>
      <c r="E151" s="20">
        <f t="shared" si="21"/>
        <v>41723</v>
      </c>
      <c r="F151" t="str">
        <f t="shared" si="22"/>
        <v>None_16h</v>
      </c>
      <c r="G151">
        <f t="shared" si="23"/>
        <v>19</v>
      </c>
      <c r="H151" t="str">
        <f t="shared" si="24"/>
        <v>NO</v>
      </c>
      <c r="I151">
        <f t="shared" si="28"/>
        <v>8.7767752059631228</v>
      </c>
      <c r="J151">
        <f t="shared" si="29"/>
        <v>30</v>
      </c>
      <c r="S151">
        <v>2</v>
      </c>
      <c r="U151" s="7">
        <v>8.7767752059631228</v>
      </c>
      <c r="V151" s="7">
        <v>30</v>
      </c>
    </row>
    <row r="152" spans="1:22" x14ac:dyDescent="0.3">
      <c r="A152" t="str">
        <f t="shared" si="20"/>
        <v>Exp3</v>
      </c>
      <c r="B152">
        <f t="shared" si="25"/>
        <v>16</v>
      </c>
      <c r="C152" t="str">
        <f t="shared" si="26"/>
        <v>Nil</v>
      </c>
      <c r="D152" t="str">
        <f t="shared" si="27"/>
        <v>Amarok</v>
      </c>
      <c r="E152" s="20">
        <f t="shared" si="21"/>
        <v>41723</v>
      </c>
      <c r="F152" t="str">
        <f t="shared" si="22"/>
        <v>None_16h</v>
      </c>
      <c r="G152">
        <f t="shared" si="23"/>
        <v>19</v>
      </c>
      <c r="H152" t="str">
        <f t="shared" si="24"/>
        <v>NO</v>
      </c>
      <c r="I152">
        <f t="shared" si="28"/>
        <v>8.3530796390741475</v>
      </c>
      <c r="J152">
        <f t="shared" si="29"/>
        <v>33</v>
      </c>
      <c r="S152">
        <v>3</v>
      </c>
      <c r="U152" s="7">
        <v>8.3530796390741475</v>
      </c>
      <c r="V152" s="7">
        <v>33</v>
      </c>
    </row>
    <row r="153" spans="1:22" x14ac:dyDescent="0.3">
      <c r="A153" t="str">
        <f t="shared" si="20"/>
        <v>Exp3</v>
      </c>
      <c r="B153">
        <f t="shared" si="25"/>
        <v>16</v>
      </c>
      <c r="C153" t="str">
        <f t="shared" si="26"/>
        <v>Nil</v>
      </c>
      <c r="D153" t="str">
        <f t="shared" si="27"/>
        <v>Amarok</v>
      </c>
      <c r="E153" s="20">
        <f t="shared" si="21"/>
        <v>41723</v>
      </c>
      <c r="F153" t="str">
        <f t="shared" si="22"/>
        <v>None_16h</v>
      </c>
      <c r="G153">
        <f t="shared" si="23"/>
        <v>19</v>
      </c>
      <c r="H153" t="str">
        <f t="shared" si="24"/>
        <v>NO</v>
      </c>
      <c r="I153">
        <f t="shared" si="28"/>
        <v>7.578125</v>
      </c>
      <c r="J153">
        <f t="shared" si="29"/>
        <v>29</v>
      </c>
      <c r="S153">
        <v>4</v>
      </c>
      <c r="U153" s="7">
        <v>7.578125</v>
      </c>
      <c r="V153" s="7">
        <v>29</v>
      </c>
    </row>
    <row r="154" spans="1:22" x14ac:dyDescent="0.3">
      <c r="A154" t="str">
        <f t="shared" si="20"/>
        <v>Exp3</v>
      </c>
      <c r="B154">
        <f t="shared" si="25"/>
        <v>16</v>
      </c>
      <c r="C154" t="str">
        <f t="shared" si="26"/>
        <v>Nil</v>
      </c>
      <c r="D154" t="str">
        <f t="shared" si="27"/>
        <v>Amarok</v>
      </c>
      <c r="E154" s="20">
        <f t="shared" si="21"/>
        <v>41723</v>
      </c>
      <c r="F154" t="str">
        <f t="shared" si="22"/>
        <v>None_16h</v>
      </c>
      <c r="G154">
        <f t="shared" si="23"/>
        <v>147</v>
      </c>
      <c r="H154" t="str">
        <f t="shared" si="24"/>
        <v>NO</v>
      </c>
      <c r="I154">
        <f t="shared" si="28"/>
        <v>9.6726457399103136</v>
      </c>
      <c r="J154">
        <f t="shared" si="29"/>
        <v>32</v>
      </c>
      <c r="R154">
        <v>147</v>
      </c>
      <c r="S154">
        <v>1</v>
      </c>
      <c r="U154" s="7">
        <v>9.6726457399103136</v>
      </c>
      <c r="V154" s="7">
        <v>32</v>
      </c>
    </row>
    <row r="155" spans="1:22" x14ac:dyDescent="0.3">
      <c r="A155" t="str">
        <f t="shared" si="20"/>
        <v>Exp3</v>
      </c>
      <c r="B155">
        <f t="shared" si="25"/>
        <v>16</v>
      </c>
      <c r="C155" t="str">
        <f t="shared" si="26"/>
        <v>Nil</v>
      </c>
      <c r="D155" t="str">
        <f t="shared" si="27"/>
        <v>Amarok</v>
      </c>
      <c r="E155" s="20">
        <f t="shared" si="21"/>
        <v>41723</v>
      </c>
      <c r="F155" t="str">
        <f t="shared" si="22"/>
        <v>None_16h</v>
      </c>
      <c r="G155">
        <f t="shared" si="23"/>
        <v>147</v>
      </c>
      <c r="H155" t="str">
        <f t="shared" si="24"/>
        <v>NO</v>
      </c>
      <c r="I155">
        <f t="shared" si="28"/>
        <v>9.2746636771300448</v>
      </c>
      <c r="J155">
        <f t="shared" si="29"/>
        <v>31</v>
      </c>
      <c r="S155">
        <v>2</v>
      </c>
      <c r="U155" s="7">
        <v>9.2746636771300448</v>
      </c>
      <c r="V155" s="7">
        <v>31</v>
      </c>
    </row>
    <row r="156" spans="1:22" x14ac:dyDescent="0.3">
      <c r="A156" t="str">
        <f t="shared" si="20"/>
        <v>Exp3</v>
      </c>
      <c r="B156">
        <f t="shared" si="25"/>
        <v>16</v>
      </c>
      <c r="C156" t="str">
        <f t="shared" si="26"/>
        <v>Nil</v>
      </c>
      <c r="D156" t="str">
        <f t="shared" si="27"/>
        <v>Amarok</v>
      </c>
      <c r="E156" s="20">
        <f t="shared" si="21"/>
        <v>41723</v>
      </c>
      <c r="F156" t="str">
        <f t="shared" si="22"/>
        <v>None_16h</v>
      </c>
      <c r="G156">
        <f t="shared" si="23"/>
        <v>147</v>
      </c>
      <c r="H156" t="str">
        <f t="shared" si="24"/>
        <v>NO</v>
      </c>
      <c r="I156">
        <f t="shared" si="28"/>
        <v>9.3979820627802688</v>
      </c>
      <c r="J156">
        <f t="shared" si="29"/>
        <v>29</v>
      </c>
      <c r="S156">
        <v>3</v>
      </c>
      <c r="U156" s="7">
        <v>9.3979820627802688</v>
      </c>
      <c r="V156" s="7">
        <v>29</v>
      </c>
    </row>
    <row r="157" spans="1:22" x14ac:dyDescent="0.3">
      <c r="A157" t="str">
        <f t="shared" si="20"/>
        <v>Exp3</v>
      </c>
      <c r="B157">
        <f t="shared" si="25"/>
        <v>16</v>
      </c>
      <c r="C157" t="str">
        <f t="shared" si="26"/>
        <v>Nil</v>
      </c>
      <c r="D157" t="str">
        <f t="shared" si="27"/>
        <v>Amarok</v>
      </c>
      <c r="E157" s="20">
        <f t="shared" si="21"/>
        <v>41723</v>
      </c>
      <c r="F157" t="str">
        <f t="shared" si="22"/>
        <v>None_16h</v>
      </c>
      <c r="G157">
        <f t="shared" si="23"/>
        <v>147</v>
      </c>
      <c r="H157" t="str">
        <f t="shared" si="24"/>
        <v>NO</v>
      </c>
      <c r="I157">
        <f t="shared" si="28"/>
        <v>9.201793721973095</v>
      </c>
      <c r="J157">
        <f t="shared" si="29"/>
        <v>32</v>
      </c>
      <c r="S157">
        <v>4</v>
      </c>
      <c r="U157" s="7">
        <v>9.201793721973095</v>
      </c>
      <c r="V157" s="7">
        <v>32</v>
      </c>
    </row>
    <row r="158" spans="1:22" x14ac:dyDescent="0.3">
      <c r="A158" t="str">
        <f t="shared" si="20"/>
        <v>Exp3</v>
      </c>
      <c r="B158">
        <f t="shared" si="25"/>
        <v>16</v>
      </c>
      <c r="C158" t="str">
        <f t="shared" si="26"/>
        <v>Nil</v>
      </c>
      <c r="D158" t="str">
        <f t="shared" si="27"/>
        <v>Amarok</v>
      </c>
      <c r="E158" s="20">
        <f t="shared" si="21"/>
        <v>41723</v>
      </c>
      <c r="F158" t="str">
        <f t="shared" si="22"/>
        <v>None_16h</v>
      </c>
      <c r="G158">
        <f t="shared" si="23"/>
        <v>268</v>
      </c>
      <c r="H158" t="str">
        <f t="shared" si="24"/>
        <v>NO</v>
      </c>
      <c r="I158">
        <f t="shared" si="28"/>
        <v>9.9921524663677133</v>
      </c>
      <c r="J158">
        <f t="shared" si="29"/>
        <v>31</v>
      </c>
      <c r="R158">
        <v>268</v>
      </c>
      <c r="S158">
        <v>1</v>
      </c>
      <c r="U158" s="7">
        <v>9.9921524663677133</v>
      </c>
      <c r="V158" s="7">
        <v>31</v>
      </c>
    </row>
    <row r="159" spans="1:22" x14ac:dyDescent="0.3">
      <c r="A159" t="str">
        <f t="shared" si="20"/>
        <v>Exp3</v>
      </c>
      <c r="B159">
        <f t="shared" si="25"/>
        <v>16</v>
      </c>
      <c r="C159" t="str">
        <f t="shared" si="26"/>
        <v>Nil</v>
      </c>
      <c r="D159" t="str">
        <f t="shared" si="27"/>
        <v>Amarok</v>
      </c>
      <c r="E159" s="20">
        <f t="shared" si="21"/>
        <v>41723</v>
      </c>
      <c r="F159" t="str">
        <f t="shared" si="22"/>
        <v>None_16h</v>
      </c>
      <c r="G159">
        <f t="shared" si="23"/>
        <v>268</v>
      </c>
      <c r="H159" t="str">
        <f t="shared" si="24"/>
        <v>NO</v>
      </c>
      <c r="I159">
        <f t="shared" si="28"/>
        <v>9.6670403587443943</v>
      </c>
      <c r="J159">
        <f t="shared" si="29"/>
        <v>31</v>
      </c>
      <c r="S159">
        <v>2</v>
      </c>
      <c r="U159" s="7">
        <v>9.6670403587443943</v>
      </c>
      <c r="V159" s="7">
        <v>31</v>
      </c>
    </row>
    <row r="160" spans="1:22" x14ac:dyDescent="0.3">
      <c r="A160" t="str">
        <f t="shared" si="20"/>
        <v>Exp3</v>
      </c>
      <c r="B160">
        <f t="shared" si="25"/>
        <v>16</v>
      </c>
      <c r="C160" t="str">
        <f t="shared" si="26"/>
        <v>Nil</v>
      </c>
      <c r="D160" t="str">
        <f t="shared" si="27"/>
        <v>Amarok</v>
      </c>
      <c r="E160" s="20">
        <f t="shared" si="21"/>
        <v>41723</v>
      </c>
      <c r="F160" t="str">
        <f t="shared" si="22"/>
        <v>None_16h</v>
      </c>
      <c r="G160">
        <f t="shared" si="23"/>
        <v>268</v>
      </c>
      <c r="H160" t="str">
        <f t="shared" si="24"/>
        <v>NO</v>
      </c>
      <c r="I160">
        <f t="shared" si="28"/>
        <v>9.1961883408071756</v>
      </c>
      <c r="J160">
        <f t="shared" si="29"/>
        <v>33</v>
      </c>
      <c r="S160">
        <v>3</v>
      </c>
      <c r="U160" s="7">
        <v>9.1961883408071756</v>
      </c>
      <c r="V160" s="7">
        <v>33</v>
      </c>
    </row>
    <row r="161" spans="1:22" x14ac:dyDescent="0.3">
      <c r="A161" t="str">
        <f t="shared" si="20"/>
        <v>Exp3</v>
      </c>
      <c r="B161">
        <f t="shared" si="25"/>
        <v>16</v>
      </c>
      <c r="C161" t="str">
        <f t="shared" si="26"/>
        <v>Nil</v>
      </c>
      <c r="D161" t="str">
        <f t="shared" si="27"/>
        <v>Amarok</v>
      </c>
      <c r="E161" s="20">
        <f t="shared" si="21"/>
        <v>41730</v>
      </c>
      <c r="F161" t="str">
        <f t="shared" si="22"/>
        <v>None_16h</v>
      </c>
      <c r="G161">
        <f t="shared" si="23"/>
        <v>69</v>
      </c>
      <c r="H161" t="str">
        <f t="shared" si="24"/>
        <v>NO</v>
      </c>
      <c r="I161">
        <f t="shared" si="28"/>
        <v>10.34733893557423</v>
      </c>
      <c r="J161">
        <f t="shared" si="29"/>
        <v>34</v>
      </c>
      <c r="P161" s="1">
        <v>41730</v>
      </c>
      <c r="Q161" t="s">
        <v>439</v>
      </c>
      <c r="R161">
        <v>69</v>
      </c>
      <c r="S161">
        <v>1</v>
      </c>
      <c r="U161" s="7">
        <v>10.34733893557423</v>
      </c>
      <c r="V161" s="7">
        <v>34</v>
      </c>
    </row>
    <row r="162" spans="1:22" x14ac:dyDescent="0.3">
      <c r="A162" t="str">
        <f t="shared" si="20"/>
        <v>Exp3</v>
      </c>
      <c r="B162">
        <f t="shared" si="25"/>
        <v>16</v>
      </c>
      <c r="C162" t="str">
        <f t="shared" si="26"/>
        <v>Nil</v>
      </c>
      <c r="D162" t="str">
        <f t="shared" si="27"/>
        <v>Amarok</v>
      </c>
      <c r="E162" s="20">
        <f t="shared" si="21"/>
        <v>41730</v>
      </c>
      <c r="F162" t="str">
        <f t="shared" si="22"/>
        <v>None_16h</v>
      </c>
      <c r="G162">
        <f t="shared" si="23"/>
        <v>69</v>
      </c>
      <c r="H162" t="str">
        <f t="shared" si="24"/>
        <v>NO</v>
      </c>
      <c r="I162">
        <f t="shared" si="28"/>
        <v>10.890756302521009</v>
      </c>
      <c r="J162">
        <f t="shared" si="29"/>
        <v>34</v>
      </c>
      <c r="S162">
        <v>2</v>
      </c>
      <c r="U162" s="7">
        <v>10.890756302521009</v>
      </c>
      <c r="V162" s="7">
        <v>34</v>
      </c>
    </row>
    <row r="163" spans="1:22" x14ac:dyDescent="0.3">
      <c r="A163" t="str">
        <f t="shared" si="20"/>
        <v>Exp3</v>
      </c>
      <c r="B163">
        <f t="shared" si="25"/>
        <v>16</v>
      </c>
      <c r="C163" t="str">
        <f t="shared" si="26"/>
        <v>Nil</v>
      </c>
      <c r="D163" t="str">
        <f t="shared" si="27"/>
        <v>Amarok</v>
      </c>
      <c r="E163" s="20">
        <f t="shared" si="21"/>
        <v>41730</v>
      </c>
      <c r="F163" t="str">
        <f t="shared" si="22"/>
        <v>None_16h</v>
      </c>
      <c r="G163">
        <f t="shared" si="23"/>
        <v>69</v>
      </c>
      <c r="H163" t="str">
        <f t="shared" si="24"/>
        <v>NO</v>
      </c>
      <c r="I163">
        <f t="shared" si="28"/>
        <v>10.459383753501401</v>
      </c>
      <c r="J163">
        <f t="shared" si="29"/>
        <v>33</v>
      </c>
      <c r="S163">
        <v>3</v>
      </c>
      <c r="U163" s="7">
        <v>10.459383753501401</v>
      </c>
      <c r="V163" s="7">
        <v>33</v>
      </c>
    </row>
    <row r="164" spans="1:22" x14ac:dyDescent="0.3">
      <c r="A164" t="str">
        <f t="shared" si="20"/>
        <v>Exp3</v>
      </c>
      <c r="B164">
        <f t="shared" si="25"/>
        <v>16</v>
      </c>
      <c r="C164" t="str">
        <f t="shared" si="26"/>
        <v>Nil</v>
      </c>
      <c r="D164" t="str">
        <f t="shared" si="27"/>
        <v>Amarok</v>
      </c>
      <c r="E164" s="20">
        <f t="shared" si="21"/>
        <v>41730</v>
      </c>
      <c r="F164" t="str">
        <f t="shared" si="22"/>
        <v>None_16h</v>
      </c>
      <c r="G164">
        <f t="shared" si="23"/>
        <v>126</v>
      </c>
      <c r="H164" t="str">
        <f t="shared" si="24"/>
        <v>NO</v>
      </c>
      <c r="I164">
        <f t="shared" si="28"/>
        <v>10.6890756302521</v>
      </c>
      <c r="J164">
        <f t="shared" si="29"/>
        <v>33</v>
      </c>
      <c r="R164">
        <v>126</v>
      </c>
      <c r="S164">
        <v>1</v>
      </c>
      <c r="U164" s="7">
        <v>10.6890756302521</v>
      </c>
      <c r="V164" s="7">
        <v>33</v>
      </c>
    </row>
    <row r="165" spans="1:22" x14ac:dyDescent="0.3">
      <c r="A165" t="str">
        <f t="shared" si="20"/>
        <v>Exp3</v>
      </c>
      <c r="B165">
        <f t="shared" si="25"/>
        <v>16</v>
      </c>
      <c r="C165" t="str">
        <f t="shared" si="26"/>
        <v>Nil</v>
      </c>
      <c r="D165" t="str">
        <f t="shared" si="27"/>
        <v>Amarok</v>
      </c>
      <c r="E165" s="20">
        <f t="shared" si="21"/>
        <v>41730</v>
      </c>
      <c r="F165" t="str">
        <f t="shared" si="22"/>
        <v>None_16h</v>
      </c>
      <c r="G165">
        <f t="shared" si="23"/>
        <v>126</v>
      </c>
      <c r="H165" t="str">
        <f t="shared" si="24"/>
        <v>NO</v>
      </c>
      <c r="I165">
        <f t="shared" si="28"/>
        <v>10.459383753501401</v>
      </c>
      <c r="J165">
        <f t="shared" si="29"/>
        <v>32</v>
      </c>
      <c r="S165">
        <v>2</v>
      </c>
      <c r="U165" s="7">
        <v>10.459383753501401</v>
      </c>
      <c r="V165" s="7">
        <v>32</v>
      </c>
    </row>
    <row r="166" spans="1:22" x14ac:dyDescent="0.3">
      <c r="A166" t="str">
        <f t="shared" si="20"/>
        <v>Exp3</v>
      </c>
      <c r="B166">
        <f t="shared" si="25"/>
        <v>16</v>
      </c>
      <c r="C166" t="str">
        <f t="shared" si="26"/>
        <v>Nil</v>
      </c>
      <c r="D166" t="str">
        <f t="shared" si="27"/>
        <v>Amarok</v>
      </c>
      <c r="E166" s="20">
        <f t="shared" si="21"/>
        <v>41730</v>
      </c>
      <c r="F166" t="str">
        <f t="shared" si="22"/>
        <v>None_16h</v>
      </c>
      <c r="G166">
        <f t="shared" si="23"/>
        <v>126</v>
      </c>
      <c r="H166" t="str">
        <f t="shared" si="24"/>
        <v>NO</v>
      </c>
      <c r="I166">
        <f t="shared" si="28"/>
        <v>9.5941704035874444</v>
      </c>
      <c r="J166">
        <f t="shared" si="29"/>
        <v>31</v>
      </c>
      <c r="S166">
        <v>3</v>
      </c>
      <c r="U166" s="7">
        <v>9.5941704035874444</v>
      </c>
      <c r="V166" s="7">
        <v>31</v>
      </c>
    </row>
    <row r="167" spans="1:22" x14ac:dyDescent="0.3">
      <c r="A167" t="str">
        <f t="shared" si="20"/>
        <v>Exp3</v>
      </c>
      <c r="B167">
        <f t="shared" si="25"/>
        <v>16</v>
      </c>
      <c r="C167" t="str">
        <f t="shared" si="26"/>
        <v>Nil</v>
      </c>
      <c r="D167" t="str">
        <f t="shared" si="27"/>
        <v>Amarok</v>
      </c>
      <c r="E167" s="20">
        <f t="shared" si="21"/>
        <v>41730</v>
      </c>
      <c r="F167" t="str">
        <f t="shared" si="22"/>
        <v>None_16h</v>
      </c>
      <c r="G167">
        <f t="shared" si="23"/>
        <v>275</v>
      </c>
      <c r="H167" t="str">
        <f t="shared" si="24"/>
        <v>NO</v>
      </c>
      <c r="I167">
        <f t="shared" si="28"/>
        <v>10.420168067226891</v>
      </c>
      <c r="J167">
        <f t="shared" si="29"/>
        <v>32</v>
      </c>
      <c r="R167">
        <v>275</v>
      </c>
      <c r="S167">
        <v>1</v>
      </c>
      <c r="U167" s="7">
        <v>10.420168067226891</v>
      </c>
      <c r="V167" s="7">
        <v>32</v>
      </c>
    </row>
    <row r="168" spans="1:22" x14ac:dyDescent="0.3">
      <c r="A168" t="str">
        <f t="shared" si="20"/>
        <v>Exp3</v>
      </c>
      <c r="B168">
        <f t="shared" si="25"/>
        <v>16</v>
      </c>
      <c r="C168" t="str">
        <f t="shared" si="26"/>
        <v>Nil</v>
      </c>
      <c r="D168" t="str">
        <f t="shared" si="27"/>
        <v>Amarok</v>
      </c>
      <c r="E168" s="20">
        <f t="shared" si="21"/>
        <v>41730</v>
      </c>
      <c r="F168" t="str">
        <f t="shared" si="22"/>
        <v>None_16h</v>
      </c>
      <c r="G168">
        <f t="shared" si="23"/>
        <v>275</v>
      </c>
      <c r="H168" t="str">
        <f t="shared" si="24"/>
        <v>NO</v>
      </c>
      <c r="I168">
        <f t="shared" si="28"/>
        <v>9.3419282511210771</v>
      </c>
      <c r="J168">
        <f t="shared" si="29"/>
        <v>30</v>
      </c>
      <c r="S168">
        <v>2</v>
      </c>
      <c r="U168" s="7">
        <v>9.3419282511210771</v>
      </c>
      <c r="V168" s="7">
        <v>30</v>
      </c>
    </row>
    <row r="169" spans="1:22" x14ac:dyDescent="0.3">
      <c r="A169" t="str">
        <f t="shared" si="20"/>
        <v>Exp3</v>
      </c>
      <c r="B169">
        <f t="shared" si="25"/>
        <v>16</v>
      </c>
      <c r="C169" t="str">
        <f t="shared" si="26"/>
        <v>Nil</v>
      </c>
      <c r="D169" t="str">
        <f t="shared" si="27"/>
        <v>Amarok</v>
      </c>
      <c r="E169" s="20">
        <f t="shared" si="21"/>
        <v>41730</v>
      </c>
      <c r="F169" t="str">
        <f t="shared" si="22"/>
        <v>None_16h</v>
      </c>
      <c r="G169">
        <f t="shared" si="23"/>
        <v>275</v>
      </c>
      <c r="H169" t="str">
        <f t="shared" si="24"/>
        <v>NO</v>
      </c>
      <c r="I169">
        <f t="shared" si="28"/>
        <v>9.6726457399103136</v>
      </c>
      <c r="J169">
        <f t="shared" si="29"/>
        <v>31</v>
      </c>
      <c r="S169">
        <v>3</v>
      </c>
      <c r="U169" s="7">
        <v>9.6726457399103136</v>
      </c>
      <c r="V169" s="7">
        <v>31</v>
      </c>
    </row>
    <row r="170" spans="1:22" x14ac:dyDescent="0.3">
      <c r="A170" t="str">
        <f t="shared" si="20"/>
        <v>Exp3</v>
      </c>
      <c r="B170">
        <f t="shared" si="25"/>
        <v>16</v>
      </c>
      <c r="C170" t="str">
        <f t="shared" si="26"/>
        <v>Nil</v>
      </c>
      <c r="D170" t="str">
        <f t="shared" si="27"/>
        <v>Amarok</v>
      </c>
      <c r="E170" s="20">
        <f t="shared" si="21"/>
        <v>41730</v>
      </c>
      <c r="F170" t="str">
        <f t="shared" si="22"/>
        <v>None_16h</v>
      </c>
      <c r="G170">
        <f t="shared" si="23"/>
        <v>275</v>
      </c>
      <c r="H170" t="str">
        <f t="shared" si="24"/>
        <v>NO</v>
      </c>
      <c r="I170">
        <f t="shared" si="28"/>
        <v>9.2858744394618835</v>
      </c>
      <c r="J170">
        <f t="shared" si="29"/>
        <v>27</v>
      </c>
      <c r="S170">
        <v>4</v>
      </c>
      <c r="U170" s="7">
        <v>9.2858744394618835</v>
      </c>
      <c r="V170" s="7">
        <v>27</v>
      </c>
    </row>
    <row r="171" spans="1:22" x14ac:dyDescent="0.3">
      <c r="A171" t="str">
        <f t="shared" si="20"/>
        <v>Exp3</v>
      </c>
      <c r="B171">
        <f t="shared" si="25"/>
        <v>16</v>
      </c>
      <c r="C171" t="str">
        <f t="shared" si="26"/>
        <v>Nil</v>
      </c>
      <c r="D171" t="str">
        <f t="shared" si="27"/>
        <v>Amarok</v>
      </c>
      <c r="E171" s="20">
        <f t="shared" si="21"/>
        <v>41738</v>
      </c>
      <c r="F171" t="str">
        <f t="shared" si="22"/>
        <v>None_16h</v>
      </c>
      <c r="G171">
        <f t="shared" si="23"/>
        <v>20</v>
      </c>
      <c r="H171" t="str">
        <f t="shared" si="24"/>
        <v>NO</v>
      </c>
      <c r="I171">
        <f t="shared" si="28"/>
        <v>11.683473389355742</v>
      </c>
      <c r="J171">
        <f t="shared" si="29"/>
        <v>35</v>
      </c>
      <c r="P171" s="1">
        <v>41738</v>
      </c>
      <c r="Q171" t="s">
        <v>439</v>
      </c>
      <c r="R171">
        <v>20</v>
      </c>
      <c r="S171">
        <v>1</v>
      </c>
      <c r="U171" s="7">
        <v>11.683473389355742</v>
      </c>
      <c r="V171" s="7">
        <v>35</v>
      </c>
    </row>
    <row r="172" spans="1:22" x14ac:dyDescent="0.3">
      <c r="A172" t="str">
        <f t="shared" si="20"/>
        <v>Exp3</v>
      </c>
      <c r="B172">
        <f t="shared" si="25"/>
        <v>16</v>
      </c>
      <c r="C172" t="str">
        <f t="shared" si="26"/>
        <v>Nil</v>
      </c>
      <c r="D172" t="str">
        <f t="shared" si="27"/>
        <v>Amarok</v>
      </c>
      <c r="E172" s="20">
        <f t="shared" si="21"/>
        <v>41738</v>
      </c>
      <c r="F172" t="str">
        <f t="shared" si="22"/>
        <v>None_16h</v>
      </c>
      <c r="G172">
        <f t="shared" si="23"/>
        <v>20</v>
      </c>
      <c r="H172" t="str">
        <f t="shared" si="24"/>
        <v>NO</v>
      </c>
      <c r="I172">
        <f t="shared" si="28"/>
        <v>11.49859943977591</v>
      </c>
      <c r="J172">
        <f t="shared" si="29"/>
        <v>35</v>
      </c>
      <c r="S172">
        <v>2</v>
      </c>
      <c r="U172" s="7">
        <v>11.49859943977591</v>
      </c>
      <c r="V172" s="7">
        <v>35</v>
      </c>
    </row>
    <row r="173" spans="1:22" x14ac:dyDescent="0.3">
      <c r="A173" t="str">
        <f t="shared" si="20"/>
        <v>Exp3</v>
      </c>
      <c r="B173">
        <f t="shared" si="25"/>
        <v>16</v>
      </c>
      <c r="C173" t="str">
        <f t="shared" si="26"/>
        <v>Nil</v>
      </c>
      <c r="D173" t="str">
        <f t="shared" si="27"/>
        <v>Amarok</v>
      </c>
      <c r="E173" s="20">
        <f t="shared" si="21"/>
        <v>41738</v>
      </c>
      <c r="F173" t="str">
        <f t="shared" si="22"/>
        <v>None_16h</v>
      </c>
      <c r="G173">
        <f t="shared" si="23"/>
        <v>20</v>
      </c>
      <c r="H173" t="str">
        <f t="shared" si="24"/>
        <v>NO</v>
      </c>
      <c r="I173">
        <f t="shared" si="28"/>
        <v>10.733893557422968</v>
      </c>
      <c r="J173" t="str">
        <f t="shared" si="29"/>
        <v/>
      </c>
      <c r="S173">
        <v>3</v>
      </c>
      <c r="U173" s="7">
        <v>10.733893557422968</v>
      </c>
      <c r="V173" s="7"/>
    </row>
    <row r="174" spans="1:22" x14ac:dyDescent="0.3">
      <c r="A174" t="str">
        <f t="shared" si="20"/>
        <v>Exp3</v>
      </c>
      <c r="B174">
        <f t="shared" si="25"/>
        <v>16</v>
      </c>
      <c r="C174" t="str">
        <f t="shared" si="26"/>
        <v>Nil</v>
      </c>
      <c r="D174" t="str">
        <f t="shared" si="27"/>
        <v>Amarok</v>
      </c>
      <c r="E174" s="20">
        <f t="shared" si="21"/>
        <v>41738</v>
      </c>
      <c r="F174" t="str">
        <f t="shared" si="22"/>
        <v>None_16h</v>
      </c>
      <c r="G174">
        <f t="shared" si="23"/>
        <v>20</v>
      </c>
      <c r="H174" t="str">
        <f t="shared" si="24"/>
        <v>NO</v>
      </c>
      <c r="I174">
        <f t="shared" si="28"/>
        <v>10.364145658263306</v>
      </c>
      <c r="J174">
        <f t="shared" si="29"/>
        <v>33</v>
      </c>
      <c r="S174">
        <v>4</v>
      </c>
      <c r="U174" s="7">
        <v>10.364145658263306</v>
      </c>
      <c r="V174" s="7">
        <v>33</v>
      </c>
    </row>
    <row r="175" spans="1:22" x14ac:dyDescent="0.3">
      <c r="A175" t="str">
        <f t="shared" si="20"/>
        <v>Exp3</v>
      </c>
      <c r="B175">
        <f t="shared" si="25"/>
        <v>16</v>
      </c>
      <c r="C175" t="str">
        <f t="shared" si="26"/>
        <v>Nil</v>
      </c>
      <c r="D175" t="str">
        <f t="shared" si="27"/>
        <v>Amarok</v>
      </c>
      <c r="E175" s="20">
        <f t="shared" si="21"/>
        <v>41738</v>
      </c>
      <c r="F175" t="str">
        <f t="shared" si="22"/>
        <v>None_16h</v>
      </c>
      <c r="G175">
        <f t="shared" si="23"/>
        <v>204</v>
      </c>
      <c r="H175" t="str">
        <f t="shared" si="24"/>
        <v>NO</v>
      </c>
      <c r="I175">
        <f t="shared" si="28"/>
        <v>10.403361344537815</v>
      </c>
      <c r="J175">
        <f t="shared" si="29"/>
        <v>37</v>
      </c>
      <c r="R175">
        <v>204</v>
      </c>
      <c r="S175">
        <v>1</v>
      </c>
      <c r="U175" s="7">
        <v>10.403361344537815</v>
      </c>
      <c r="V175" s="7">
        <v>37</v>
      </c>
    </row>
    <row r="176" spans="1:22" x14ac:dyDescent="0.3">
      <c r="A176" t="str">
        <f t="shared" si="20"/>
        <v>Exp3</v>
      </c>
      <c r="B176">
        <f t="shared" si="25"/>
        <v>16</v>
      </c>
      <c r="C176" t="str">
        <f t="shared" si="26"/>
        <v>Nil</v>
      </c>
      <c r="D176" t="str">
        <f t="shared" si="27"/>
        <v>Amarok</v>
      </c>
      <c r="E176" s="20">
        <f t="shared" si="21"/>
        <v>41738</v>
      </c>
      <c r="F176" t="str">
        <f t="shared" si="22"/>
        <v>None_16h</v>
      </c>
      <c r="G176">
        <f t="shared" si="23"/>
        <v>204</v>
      </c>
      <c r="H176" t="str">
        <f t="shared" si="24"/>
        <v>NO</v>
      </c>
      <c r="I176">
        <f t="shared" si="28"/>
        <v>11.711484593837534</v>
      </c>
      <c r="J176">
        <f t="shared" si="29"/>
        <v>37</v>
      </c>
      <c r="S176">
        <v>2</v>
      </c>
      <c r="U176" s="7">
        <v>11.711484593837534</v>
      </c>
      <c r="V176" s="7">
        <v>37</v>
      </c>
    </row>
    <row r="177" spans="1:22" x14ac:dyDescent="0.3">
      <c r="A177" t="str">
        <f t="shared" si="20"/>
        <v>Exp3</v>
      </c>
      <c r="B177">
        <f t="shared" si="25"/>
        <v>16</v>
      </c>
      <c r="C177" t="str">
        <f t="shared" si="26"/>
        <v>Nil</v>
      </c>
      <c r="D177" t="str">
        <f t="shared" si="27"/>
        <v>Amarok</v>
      </c>
      <c r="E177" s="20">
        <f t="shared" si="21"/>
        <v>41738</v>
      </c>
      <c r="F177" t="str">
        <f t="shared" si="22"/>
        <v>None_16h</v>
      </c>
      <c r="G177">
        <f t="shared" si="23"/>
        <v>204</v>
      </c>
      <c r="H177" t="str">
        <f t="shared" si="24"/>
        <v>NO</v>
      </c>
      <c r="I177">
        <f t="shared" si="28"/>
        <v>9.4260089686098656</v>
      </c>
      <c r="J177">
        <f t="shared" si="29"/>
        <v>23</v>
      </c>
      <c r="S177">
        <v>3</v>
      </c>
      <c r="U177" s="7">
        <v>9.4260089686098656</v>
      </c>
      <c r="V177" s="7">
        <v>23</v>
      </c>
    </row>
    <row r="178" spans="1:22" x14ac:dyDescent="0.3">
      <c r="A178" t="str">
        <f t="shared" si="20"/>
        <v>Exp3</v>
      </c>
      <c r="B178">
        <f t="shared" si="25"/>
        <v>16</v>
      </c>
      <c r="C178" t="str">
        <f t="shared" si="26"/>
        <v>Nil</v>
      </c>
      <c r="D178" t="str">
        <f t="shared" si="27"/>
        <v>Amarok</v>
      </c>
      <c r="E178" s="20">
        <f t="shared" si="21"/>
        <v>41738</v>
      </c>
      <c r="F178" t="str">
        <f t="shared" si="22"/>
        <v>None_16h</v>
      </c>
      <c r="G178">
        <f t="shared" si="23"/>
        <v>325</v>
      </c>
      <c r="H178" t="str">
        <f t="shared" si="24"/>
        <v>NO</v>
      </c>
      <c r="I178">
        <f t="shared" si="28"/>
        <v>10.201680672268907</v>
      </c>
      <c r="J178">
        <f t="shared" si="29"/>
        <v>34</v>
      </c>
      <c r="R178">
        <v>325</v>
      </c>
      <c r="S178">
        <v>1</v>
      </c>
      <c r="U178" s="7">
        <v>10.201680672268907</v>
      </c>
      <c r="V178" s="7">
        <v>34</v>
      </c>
    </row>
    <row r="179" spans="1:22" x14ac:dyDescent="0.3">
      <c r="A179" t="str">
        <f t="shared" si="20"/>
        <v>Exp3</v>
      </c>
      <c r="B179">
        <f t="shared" si="25"/>
        <v>16</v>
      </c>
      <c r="C179" t="str">
        <f t="shared" si="26"/>
        <v>Nil</v>
      </c>
      <c r="D179" t="str">
        <f t="shared" si="27"/>
        <v>Amarok</v>
      </c>
      <c r="E179" s="20">
        <f t="shared" si="21"/>
        <v>41738</v>
      </c>
      <c r="F179" t="str">
        <f t="shared" si="22"/>
        <v>None_16h</v>
      </c>
      <c r="G179">
        <f t="shared" si="23"/>
        <v>325</v>
      </c>
      <c r="H179" t="str">
        <f t="shared" si="24"/>
        <v>NO</v>
      </c>
      <c r="I179">
        <f t="shared" si="28"/>
        <v>9.4035874439461882</v>
      </c>
      <c r="J179">
        <f t="shared" si="29"/>
        <v>32</v>
      </c>
      <c r="S179">
        <v>2</v>
      </c>
      <c r="U179" s="7">
        <v>9.4035874439461882</v>
      </c>
      <c r="V179" s="7">
        <v>32</v>
      </c>
    </row>
    <row r="180" spans="1:22" x14ac:dyDescent="0.3">
      <c r="A180" t="str">
        <f t="shared" si="20"/>
        <v>Exp3</v>
      </c>
      <c r="B180">
        <f t="shared" si="25"/>
        <v>16</v>
      </c>
      <c r="C180" t="str">
        <f t="shared" si="26"/>
        <v>Nil</v>
      </c>
      <c r="D180" t="str">
        <f t="shared" si="27"/>
        <v>Amarok</v>
      </c>
      <c r="E180" s="20">
        <f t="shared" si="21"/>
        <v>41738</v>
      </c>
      <c r="F180" t="str">
        <f t="shared" si="22"/>
        <v>None_16h</v>
      </c>
      <c r="G180">
        <f t="shared" si="23"/>
        <v>325</v>
      </c>
      <c r="H180" t="str">
        <f t="shared" si="24"/>
        <v>NO</v>
      </c>
      <c r="I180">
        <f t="shared" si="28"/>
        <v>9.9360986547085197</v>
      </c>
      <c r="J180">
        <f t="shared" si="29"/>
        <v>33</v>
      </c>
      <c r="S180">
        <v>3</v>
      </c>
      <c r="U180" s="7">
        <v>9.9360986547085197</v>
      </c>
      <c r="V180" s="7">
        <v>33</v>
      </c>
    </row>
    <row r="181" spans="1:22" x14ac:dyDescent="0.3">
      <c r="A181" t="str">
        <f t="shared" si="20"/>
        <v>Exp3</v>
      </c>
      <c r="B181">
        <f t="shared" si="25"/>
        <v>16</v>
      </c>
      <c r="C181" t="str">
        <f t="shared" si="26"/>
        <v>Nil</v>
      </c>
      <c r="D181" t="str">
        <f t="shared" si="27"/>
        <v>Amarok</v>
      </c>
      <c r="E181" s="20">
        <f t="shared" si="21"/>
        <v>41738</v>
      </c>
      <c r="F181" t="str">
        <f t="shared" si="22"/>
        <v>None_16h</v>
      </c>
      <c r="G181">
        <f t="shared" si="23"/>
        <v>325</v>
      </c>
      <c r="H181" t="str">
        <f t="shared" si="24"/>
        <v>NO</v>
      </c>
      <c r="I181">
        <f t="shared" si="28"/>
        <v>9.5605381165919283</v>
      </c>
      <c r="J181">
        <f t="shared" si="29"/>
        <v>36</v>
      </c>
      <c r="S181">
        <v>4</v>
      </c>
      <c r="U181" s="7">
        <v>9.5605381165919283</v>
      </c>
      <c r="V181" s="7">
        <v>36</v>
      </c>
    </row>
    <row r="182" spans="1:22" x14ac:dyDescent="0.3">
      <c r="A182" t="str">
        <f t="shared" si="20"/>
        <v>Exp3</v>
      </c>
      <c r="B182">
        <f t="shared" si="25"/>
        <v>16</v>
      </c>
      <c r="C182" t="str">
        <f t="shared" si="26"/>
        <v>Nil</v>
      </c>
      <c r="D182" t="str">
        <f t="shared" si="27"/>
        <v>Amarok</v>
      </c>
      <c r="E182" s="20">
        <f t="shared" si="21"/>
        <v>41775</v>
      </c>
      <c r="F182" t="str">
        <f t="shared" si="22"/>
        <v>None_16h</v>
      </c>
      <c r="G182">
        <f t="shared" si="23"/>
        <v>330</v>
      </c>
      <c r="H182" t="str">
        <f t="shared" si="24"/>
        <v>YES</v>
      </c>
      <c r="I182">
        <f t="shared" si="28"/>
        <v>16</v>
      </c>
      <c r="J182">
        <f t="shared" si="29"/>
        <v>32</v>
      </c>
      <c r="P182" s="1">
        <v>41775</v>
      </c>
      <c r="Q182" t="s">
        <v>439</v>
      </c>
      <c r="R182">
        <v>330</v>
      </c>
      <c r="S182">
        <v>1</v>
      </c>
      <c r="T182" t="s">
        <v>170</v>
      </c>
      <c r="U182" s="7">
        <v>16</v>
      </c>
      <c r="V182" s="7">
        <v>32</v>
      </c>
    </row>
    <row r="183" spans="1:22" x14ac:dyDescent="0.3">
      <c r="A183" t="str">
        <f t="shared" si="20"/>
        <v>Exp3</v>
      </c>
      <c r="B183">
        <f t="shared" si="25"/>
        <v>16</v>
      </c>
      <c r="C183" t="str">
        <f t="shared" si="26"/>
        <v>Nil</v>
      </c>
      <c r="D183" t="str">
        <f t="shared" si="27"/>
        <v>Amarok</v>
      </c>
      <c r="E183" s="20">
        <f t="shared" si="21"/>
        <v>41775</v>
      </c>
      <c r="F183" t="str">
        <f t="shared" si="22"/>
        <v>None_16h</v>
      </c>
      <c r="G183">
        <f t="shared" si="23"/>
        <v>330</v>
      </c>
      <c r="H183" t="str">
        <f t="shared" si="24"/>
        <v>YES</v>
      </c>
      <c r="I183">
        <f t="shared" si="28"/>
        <v>16</v>
      </c>
      <c r="J183" t="str">
        <f t="shared" si="29"/>
        <v/>
      </c>
      <c r="S183">
        <v>2</v>
      </c>
      <c r="T183" t="s">
        <v>170</v>
      </c>
      <c r="U183" s="7">
        <v>16</v>
      </c>
      <c r="V183" s="7"/>
    </row>
    <row r="184" spans="1:22" x14ac:dyDescent="0.3">
      <c r="A184" t="str">
        <f t="shared" si="20"/>
        <v>Exp3</v>
      </c>
      <c r="B184">
        <f t="shared" si="25"/>
        <v>16</v>
      </c>
      <c r="C184" t="str">
        <f t="shared" si="26"/>
        <v>Nil</v>
      </c>
      <c r="D184" t="str">
        <f t="shared" si="27"/>
        <v>Amarok</v>
      </c>
      <c r="E184" s="20">
        <f t="shared" si="21"/>
        <v>41775</v>
      </c>
      <c r="F184" t="str">
        <f t="shared" si="22"/>
        <v>None_16h</v>
      </c>
      <c r="G184">
        <f t="shared" si="23"/>
        <v>330</v>
      </c>
      <c r="H184" t="str">
        <f t="shared" si="24"/>
        <v>YES</v>
      </c>
      <c r="I184">
        <f t="shared" si="28"/>
        <v>12</v>
      </c>
      <c r="J184">
        <f t="shared" si="29"/>
        <v>37</v>
      </c>
      <c r="S184">
        <v>3</v>
      </c>
      <c r="T184" t="s">
        <v>170</v>
      </c>
      <c r="U184" s="7">
        <v>12</v>
      </c>
      <c r="V184" s="7">
        <v>37</v>
      </c>
    </row>
    <row r="185" spans="1:22" x14ac:dyDescent="0.3">
      <c r="A185" t="str">
        <f t="shared" si="20"/>
        <v>Exp3</v>
      </c>
      <c r="B185">
        <f t="shared" si="25"/>
        <v>16</v>
      </c>
      <c r="C185" t="str">
        <f t="shared" si="26"/>
        <v>Nil</v>
      </c>
      <c r="D185" t="str">
        <f t="shared" si="27"/>
        <v>Amarok</v>
      </c>
      <c r="E185" s="20">
        <f t="shared" si="21"/>
        <v>41775</v>
      </c>
      <c r="F185" t="str">
        <f t="shared" si="22"/>
        <v>None_16h</v>
      </c>
      <c r="G185">
        <f t="shared" si="23"/>
        <v>330</v>
      </c>
      <c r="H185" t="str">
        <f t="shared" si="24"/>
        <v>YES</v>
      </c>
      <c r="I185">
        <f t="shared" si="28"/>
        <v>16</v>
      </c>
      <c r="J185" t="str">
        <f t="shared" si="29"/>
        <v/>
      </c>
      <c r="S185">
        <v>4</v>
      </c>
      <c r="T185" t="s">
        <v>170</v>
      </c>
      <c r="U185" s="7">
        <v>16</v>
      </c>
      <c r="V185" s="7"/>
    </row>
    <row r="186" spans="1:22" x14ac:dyDescent="0.3">
      <c r="A186" t="str">
        <f t="shared" si="20"/>
        <v>Exp3</v>
      </c>
      <c r="B186">
        <f t="shared" si="25"/>
        <v>16</v>
      </c>
      <c r="C186" t="str">
        <f t="shared" si="26"/>
        <v>Nil</v>
      </c>
      <c r="D186" t="str">
        <f t="shared" si="27"/>
        <v>Amarok</v>
      </c>
      <c r="E186" s="20">
        <f t="shared" si="21"/>
        <v>41780</v>
      </c>
      <c r="F186" t="str">
        <f t="shared" si="22"/>
        <v>None_16h</v>
      </c>
      <c r="G186">
        <f t="shared" si="23"/>
        <v>76</v>
      </c>
      <c r="H186" t="str">
        <f t="shared" si="24"/>
        <v>YES</v>
      </c>
      <c r="I186">
        <f t="shared" si="28"/>
        <v>14</v>
      </c>
      <c r="J186">
        <f t="shared" si="29"/>
        <v>38</v>
      </c>
      <c r="P186" s="1">
        <v>41780</v>
      </c>
      <c r="Q186" t="s">
        <v>439</v>
      </c>
      <c r="R186">
        <v>76</v>
      </c>
      <c r="S186">
        <v>1</v>
      </c>
      <c r="T186" t="s">
        <v>170</v>
      </c>
      <c r="U186" s="7">
        <v>14</v>
      </c>
      <c r="V186" s="7">
        <v>38</v>
      </c>
    </row>
    <row r="187" spans="1:22" x14ac:dyDescent="0.3">
      <c r="A187" t="str">
        <f t="shared" si="20"/>
        <v>Exp3</v>
      </c>
      <c r="B187">
        <f t="shared" si="25"/>
        <v>16</v>
      </c>
      <c r="C187" t="str">
        <f t="shared" si="26"/>
        <v>Nil</v>
      </c>
      <c r="D187" t="str">
        <f t="shared" si="27"/>
        <v>Amarok</v>
      </c>
      <c r="E187" s="20">
        <f t="shared" si="21"/>
        <v>41780</v>
      </c>
      <c r="F187" t="str">
        <f t="shared" si="22"/>
        <v>None_16h</v>
      </c>
      <c r="G187">
        <f t="shared" si="23"/>
        <v>76</v>
      </c>
      <c r="H187" t="str">
        <f t="shared" si="24"/>
        <v>YES</v>
      </c>
      <c r="I187">
        <f t="shared" si="28"/>
        <v>16</v>
      </c>
      <c r="J187">
        <f t="shared" si="29"/>
        <v>35</v>
      </c>
      <c r="S187">
        <v>2</v>
      </c>
      <c r="T187" t="s">
        <v>170</v>
      </c>
      <c r="U187" s="7">
        <v>16</v>
      </c>
      <c r="V187" s="7">
        <v>35</v>
      </c>
    </row>
    <row r="188" spans="1:22" x14ac:dyDescent="0.3">
      <c r="A188" t="str">
        <f t="shared" si="20"/>
        <v>Exp3</v>
      </c>
      <c r="B188">
        <f t="shared" si="25"/>
        <v>16</v>
      </c>
      <c r="C188" t="str">
        <f t="shared" si="26"/>
        <v>Nil</v>
      </c>
      <c r="D188" t="str">
        <f t="shared" si="27"/>
        <v>Amarok</v>
      </c>
      <c r="E188" s="20">
        <f t="shared" si="21"/>
        <v>41780</v>
      </c>
      <c r="F188" t="str">
        <f t="shared" si="22"/>
        <v>None_16h</v>
      </c>
      <c r="G188">
        <f t="shared" si="23"/>
        <v>76</v>
      </c>
      <c r="H188" t="str">
        <f t="shared" si="24"/>
        <v>YES</v>
      </c>
      <c r="I188">
        <f t="shared" si="28"/>
        <v>18</v>
      </c>
      <c r="J188">
        <f t="shared" si="29"/>
        <v>40</v>
      </c>
      <c r="S188">
        <v>3</v>
      </c>
      <c r="T188" t="s">
        <v>170</v>
      </c>
      <c r="U188" s="7">
        <v>18</v>
      </c>
      <c r="V188" s="7">
        <v>40</v>
      </c>
    </row>
    <row r="189" spans="1:22" x14ac:dyDescent="0.3">
      <c r="A189" t="str">
        <f t="shared" si="20"/>
        <v>Exp3</v>
      </c>
      <c r="B189">
        <f t="shared" si="25"/>
        <v>16</v>
      </c>
      <c r="C189" t="str">
        <f t="shared" si="26"/>
        <v>Nil</v>
      </c>
      <c r="D189" t="str">
        <f t="shared" si="27"/>
        <v>Amarok</v>
      </c>
      <c r="E189" s="20">
        <f t="shared" si="21"/>
        <v>41780</v>
      </c>
      <c r="F189" t="str">
        <f t="shared" si="22"/>
        <v>None_16h</v>
      </c>
      <c r="G189">
        <f t="shared" si="23"/>
        <v>76</v>
      </c>
      <c r="H189" t="str">
        <f t="shared" si="24"/>
        <v>YES</v>
      </c>
      <c r="I189">
        <f t="shared" si="28"/>
        <v>16</v>
      </c>
      <c r="J189">
        <f t="shared" si="29"/>
        <v>37</v>
      </c>
      <c r="S189">
        <v>4</v>
      </c>
      <c r="T189" t="s">
        <v>170</v>
      </c>
      <c r="U189" s="7">
        <v>16</v>
      </c>
      <c r="V189" s="7">
        <v>37</v>
      </c>
    </row>
    <row r="190" spans="1:22" x14ac:dyDescent="0.3">
      <c r="A190" t="str">
        <f t="shared" si="20"/>
        <v>Exp3</v>
      </c>
      <c r="B190">
        <f t="shared" si="25"/>
        <v>16</v>
      </c>
      <c r="C190" t="str">
        <f t="shared" si="26"/>
        <v>Nil</v>
      </c>
      <c r="D190" t="str">
        <f t="shared" si="27"/>
        <v>Amarok</v>
      </c>
      <c r="E190" s="20">
        <f t="shared" si="21"/>
        <v>41780</v>
      </c>
      <c r="F190" t="str">
        <f t="shared" si="22"/>
        <v>None_16h</v>
      </c>
      <c r="G190">
        <f t="shared" si="23"/>
        <v>153</v>
      </c>
      <c r="H190" t="str">
        <f t="shared" si="24"/>
        <v>YES</v>
      </c>
      <c r="I190">
        <f t="shared" si="28"/>
        <v>16</v>
      </c>
      <c r="J190">
        <f t="shared" si="29"/>
        <v>38</v>
      </c>
      <c r="R190">
        <v>153</v>
      </c>
      <c r="S190">
        <v>1</v>
      </c>
      <c r="T190" t="s">
        <v>170</v>
      </c>
      <c r="U190" s="7">
        <v>16</v>
      </c>
      <c r="V190" s="7">
        <v>38</v>
      </c>
    </row>
    <row r="191" spans="1:22" x14ac:dyDescent="0.3">
      <c r="A191" t="str">
        <f t="shared" si="20"/>
        <v>Exp3</v>
      </c>
      <c r="B191">
        <f t="shared" si="25"/>
        <v>16</v>
      </c>
      <c r="C191" t="str">
        <f t="shared" si="26"/>
        <v>Nil</v>
      </c>
      <c r="D191" t="str">
        <f t="shared" si="27"/>
        <v>Amarok</v>
      </c>
      <c r="E191" s="20">
        <f t="shared" si="21"/>
        <v>41780</v>
      </c>
      <c r="F191" t="str">
        <f t="shared" si="22"/>
        <v>None_16h</v>
      </c>
      <c r="G191">
        <f t="shared" si="23"/>
        <v>153</v>
      </c>
      <c r="H191" t="str">
        <f t="shared" si="24"/>
        <v>YES</v>
      </c>
      <c r="I191">
        <f t="shared" si="28"/>
        <v>15</v>
      </c>
      <c r="J191">
        <f t="shared" si="29"/>
        <v>39</v>
      </c>
      <c r="S191">
        <v>2</v>
      </c>
      <c r="T191" t="s">
        <v>170</v>
      </c>
      <c r="U191" s="7">
        <v>15</v>
      </c>
      <c r="V191" s="7">
        <v>39</v>
      </c>
    </row>
    <row r="192" spans="1:22" x14ac:dyDescent="0.3">
      <c r="A192" t="str">
        <f t="shared" si="20"/>
        <v>Exp3</v>
      </c>
      <c r="B192">
        <f t="shared" si="25"/>
        <v>16</v>
      </c>
      <c r="C192" t="str">
        <f t="shared" si="26"/>
        <v>Nil</v>
      </c>
      <c r="D192" t="str">
        <f t="shared" si="27"/>
        <v>Amarok</v>
      </c>
      <c r="E192" s="20">
        <f t="shared" si="21"/>
        <v>41780</v>
      </c>
      <c r="F192" t="str">
        <f t="shared" si="22"/>
        <v>None_16h</v>
      </c>
      <c r="G192">
        <f t="shared" si="23"/>
        <v>153</v>
      </c>
      <c r="H192" t="str">
        <f t="shared" si="24"/>
        <v>YES</v>
      </c>
      <c r="I192">
        <f t="shared" si="28"/>
        <v>16</v>
      </c>
      <c r="J192">
        <f t="shared" si="29"/>
        <v>37</v>
      </c>
      <c r="S192">
        <v>3</v>
      </c>
      <c r="T192" t="s">
        <v>170</v>
      </c>
      <c r="U192" s="7">
        <v>16</v>
      </c>
      <c r="V192" s="7">
        <v>37</v>
      </c>
    </row>
    <row r="193" spans="1:22" x14ac:dyDescent="0.3">
      <c r="A193" t="str">
        <f t="shared" si="20"/>
        <v>Exp3</v>
      </c>
      <c r="B193">
        <f t="shared" si="25"/>
        <v>16</v>
      </c>
      <c r="C193" t="str">
        <f t="shared" si="26"/>
        <v>Nil</v>
      </c>
      <c r="D193" t="str">
        <f t="shared" si="27"/>
        <v>Amarok</v>
      </c>
      <c r="E193" s="20">
        <f t="shared" si="21"/>
        <v>41780</v>
      </c>
      <c r="F193" t="str">
        <f t="shared" si="22"/>
        <v>None_16h</v>
      </c>
      <c r="G193">
        <f t="shared" si="23"/>
        <v>153</v>
      </c>
      <c r="H193" t="str">
        <f t="shared" si="24"/>
        <v>YES</v>
      </c>
      <c r="I193">
        <f t="shared" si="28"/>
        <v>16</v>
      </c>
      <c r="J193">
        <f t="shared" si="29"/>
        <v>38</v>
      </c>
      <c r="S193">
        <v>4</v>
      </c>
      <c r="T193" t="s">
        <v>170</v>
      </c>
      <c r="U193" s="7">
        <v>16</v>
      </c>
      <c r="V193" s="7">
        <v>38</v>
      </c>
    </row>
    <row r="194" spans="1:22" x14ac:dyDescent="0.3">
      <c r="A194" t="str">
        <f t="shared" si="20"/>
        <v>Exp3</v>
      </c>
      <c r="B194">
        <f t="shared" si="25"/>
        <v>16</v>
      </c>
      <c r="C194" t="str">
        <f t="shared" si="26"/>
        <v>Nil</v>
      </c>
      <c r="D194" t="str">
        <f t="shared" si="27"/>
        <v>Amarok</v>
      </c>
      <c r="E194" s="20">
        <f t="shared" si="21"/>
        <v>41780</v>
      </c>
      <c r="F194" t="str">
        <f t="shared" si="22"/>
        <v>None_16h</v>
      </c>
      <c r="G194">
        <f t="shared" si="23"/>
        <v>197</v>
      </c>
      <c r="H194" t="str">
        <f t="shared" si="24"/>
        <v>YES</v>
      </c>
      <c r="I194">
        <f t="shared" si="28"/>
        <v>13</v>
      </c>
      <c r="J194">
        <f t="shared" si="29"/>
        <v>33</v>
      </c>
      <c r="R194">
        <v>197</v>
      </c>
      <c r="S194">
        <v>1</v>
      </c>
      <c r="T194" t="s">
        <v>170</v>
      </c>
      <c r="U194" s="7">
        <v>13</v>
      </c>
      <c r="V194" s="7">
        <v>33</v>
      </c>
    </row>
    <row r="195" spans="1:22" x14ac:dyDescent="0.3">
      <c r="A195" t="str">
        <f t="shared" ref="A195:A258" si="30">IF(L195="",A194,L195)</f>
        <v>Exp3</v>
      </c>
      <c r="B195">
        <f t="shared" si="25"/>
        <v>16</v>
      </c>
      <c r="C195" t="str">
        <f t="shared" si="26"/>
        <v>Nil</v>
      </c>
      <c r="D195" t="str">
        <f t="shared" si="27"/>
        <v>Amarok</v>
      </c>
      <c r="E195" s="20">
        <f t="shared" ref="E195:E258" si="31">IF(P195="",E194,P195)</f>
        <v>41780</v>
      </c>
      <c r="F195" t="str">
        <f t="shared" ref="F195:F258" si="32">IF(Q195="",F194,Q195)</f>
        <v>None_16h</v>
      </c>
      <c r="G195">
        <f t="shared" ref="G195:G258" si="33">IF(R195="",G194,R195)</f>
        <v>197</v>
      </c>
      <c r="H195" t="str">
        <f t="shared" ref="H195:H258" si="34">IF(T195="","NO","YES")</f>
        <v>YES</v>
      </c>
      <c r="I195">
        <f t="shared" si="28"/>
        <v>13</v>
      </c>
      <c r="J195">
        <f t="shared" si="29"/>
        <v>31</v>
      </c>
      <c r="S195">
        <v>2</v>
      </c>
      <c r="T195" t="s">
        <v>170</v>
      </c>
      <c r="U195" s="7">
        <v>13</v>
      </c>
      <c r="V195" s="7">
        <v>31</v>
      </c>
    </row>
    <row r="196" spans="1:22" x14ac:dyDescent="0.3">
      <c r="A196" t="str">
        <f t="shared" si="30"/>
        <v>Exp3</v>
      </c>
      <c r="B196">
        <f t="shared" ref="B196:B259" si="35">IF(L196="",B195,M196)</f>
        <v>16</v>
      </c>
      <c r="C196" t="str">
        <f t="shared" ref="C196:C259" si="36">IF(O196="",C195,O196)</f>
        <v>Nil</v>
      </c>
      <c r="D196" t="str">
        <f t="shared" ref="D196:D259" si="37">IF(N196="",D195,N196)</f>
        <v>Amarok</v>
      </c>
      <c r="E196" s="20">
        <f t="shared" si="31"/>
        <v>41780</v>
      </c>
      <c r="F196" t="str">
        <f t="shared" si="32"/>
        <v>None_16h</v>
      </c>
      <c r="G196">
        <f t="shared" si="33"/>
        <v>197</v>
      </c>
      <c r="H196" t="str">
        <f t="shared" si="34"/>
        <v>YES</v>
      </c>
      <c r="I196">
        <f t="shared" ref="I196:I259" si="38">IF(U196="","",U196)</f>
        <v>16</v>
      </c>
      <c r="J196">
        <f t="shared" ref="J196:J259" si="39">IF(V196="","",V196)</f>
        <v>36</v>
      </c>
      <c r="S196">
        <v>3</v>
      </c>
      <c r="T196" t="s">
        <v>170</v>
      </c>
      <c r="U196" s="7">
        <v>16</v>
      </c>
      <c r="V196" s="7">
        <v>36</v>
      </c>
    </row>
    <row r="197" spans="1:22" x14ac:dyDescent="0.3">
      <c r="A197" t="str">
        <f t="shared" si="30"/>
        <v>Exp3</v>
      </c>
      <c r="B197">
        <f t="shared" si="35"/>
        <v>16</v>
      </c>
      <c r="C197" t="str">
        <f t="shared" si="36"/>
        <v>Nil</v>
      </c>
      <c r="D197" t="str">
        <f t="shared" si="37"/>
        <v>Amarok</v>
      </c>
      <c r="E197" s="20">
        <f t="shared" si="31"/>
        <v>41780</v>
      </c>
      <c r="F197" t="str">
        <f t="shared" si="32"/>
        <v>None_16h</v>
      </c>
      <c r="G197">
        <f t="shared" si="33"/>
        <v>197</v>
      </c>
      <c r="H197" t="str">
        <f t="shared" si="34"/>
        <v>YES</v>
      </c>
      <c r="I197">
        <f t="shared" si="38"/>
        <v>14</v>
      </c>
      <c r="J197">
        <f t="shared" si="39"/>
        <v>36</v>
      </c>
      <c r="S197">
        <v>4</v>
      </c>
      <c r="T197" t="s">
        <v>170</v>
      </c>
      <c r="U197" s="7">
        <v>14</v>
      </c>
      <c r="V197" s="7">
        <v>36</v>
      </c>
    </row>
    <row r="198" spans="1:22" x14ac:dyDescent="0.3">
      <c r="A198" t="str">
        <f t="shared" si="30"/>
        <v>Exp3</v>
      </c>
      <c r="B198">
        <f t="shared" si="35"/>
        <v>16</v>
      </c>
      <c r="C198" t="str">
        <f t="shared" si="36"/>
        <v>Nil</v>
      </c>
      <c r="D198" t="str">
        <f t="shared" si="37"/>
        <v>Amarok</v>
      </c>
      <c r="E198" s="20">
        <f t="shared" si="31"/>
        <v>41780</v>
      </c>
      <c r="F198" t="str">
        <f t="shared" si="32"/>
        <v>None_16h</v>
      </c>
      <c r="G198">
        <f t="shared" si="33"/>
        <v>293</v>
      </c>
      <c r="H198" t="str">
        <f t="shared" si="34"/>
        <v>YES</v>
      </c>
      <c r="I198">
        <f t="shared" si="38"/>
        <v>16</v>
      </c>
      <c r="J198">
        <f t="shared" si="39"/>
        <v>35</v>
      </c>
      <c r="R198">
        <v>293</v>
      </c>
      <c r="S198">
        <v>1</v>
      </c>
      <c r="T198" t="s">
        <v>170</v>
      </c>
      <c r="U198" s="7">
        <v>16</v>
      </c>
      <c r="V198" s="7">
        <v>35</v>
      </c>
    </row>
    <row r="199" spans="1:22" x14ac:dyDescent="0.3">
      <c r="A199" t="str">
        <f t="shared" si="30"/>
        <v>Exp3</v>
      </c>
      <c r="B199">
        <f t="shared" si="35"/>
        <v>16</v>
      </c>
      <c r="C199" t="str">
        <f t="shared" si="36"/>
        <v>Nil</v>
      </c>
      <c r="D199" t="str">
        <f t="shared" si="37"/>
        <v>Amarok</v>
      </c>
      <c r="E199" s="20">
        <f t="shared" si="31"/>
        <v>41780</v>
      </c>
      <c r="F199" t="str">
        <f t="shared" si="32"/>
        <v>None_16h</v>
      </c>
      <c r="G199">
        <f t="shared" si="33"/>
        <v>293</v>
      </c>
      <c r="H199" t="str">
        <f t="shared" si="34"/>
        <v>YES</v>
      </c>
      <c r="I199">
        <f t="shared" si="38"/>
        <v>15</v>
      </c>
      <c r="J199">
        <f t="shared" si="39"/>
        <v>36</v>
      </c>
      <c r="S199">
        <v>2</v>
      </c>
      <c r="T199" t="s">
        <v>170</v>
      </c>
      <c r="U199" s="7">
        <v>15</v>
      </c>
      <c r="V199" s="7">
        <v>36</v>
      </c>
    </row>
    <row r="200" spans="1:22" x14ac:dyDescent="0.3">
      <c r="A200" t="str">
        <f t="shared" si="30"/>
        <v>Exp3</v>
      </c>
      <c r="B200">
        <f t="shared" si="35"/>
        <v>16</v>
      </c>
      <c r="C200" t="str">
        <f t="shared" si="36"/>
        <v>Nil</v>
      </c>
      <c r="D200" t="str">
        <f t="shared" si="37"/>
        <v>Amarok</v>
      </c>
      <c r="E200" s="20">
        <f t="shared" si="31"/>
        <v>41780</v>
      </c>
      <c r="F200" t="str">
        <f t="shared" si="32"/>
        <v>None_16h</v>
      </c>
      <c r="G200">
        <f t="shared" si="33"/>
        <v>293</v>
      </c>
      <c r="H200" t="str">
        <f t="shared" si="34"/>
        <v>YES</v>
      </c>
      <c r="I200">
        <f t="shared" si="38"/>
        <v>16</v>
      </c>
      <c r="J200">
        <f t="shared" si="39"/>
        <v>36</v>
      </c>
      <c r="S200">
        <v>3</v>
      </c>
      <c r="T200" t="s">
        <v>170</v>
      </c>
      <c r="U200" s="7">
        <v>16</v>
      </c>
      <c r="V200" s="7">
        <v>36</v>
      </c>
    </row>
    <row r="201" spans="1:22" x14ac:dyDescent="0.3">
      <c r="A201" t="str">
        <f t="shared" si="30"/>
        <v>Exp3</v>
      </c>
      <c r="B201">
        <f t="shared" si="35"/>
        <v>16</v>
      </c>
      <c r="C201" t="str">
        <f t="shared" si="36"/>
        <v>Nil</v>
      </c>
      <c r="D201" t="str">
        <f t="shared" si="37"/>
        <v>Amarok</v>
      </c>
      <c r="E201" s="20">
        <f t="shared" si="31"/>
        <v>41842</v>
      </c>
      <c r="F201" t="str">
        <f t="shared" si="32"/>
        <v>None_16h</v>
      </c>
      <c r="G201">
        <f t="shared" si="33"/>
        <v>86</v>
      </c>
      <c r="H201" t="str">
        <f t="shared" si="34"/>
        <v>YES</v>
      </c>
      <c r="I201">
        <f t="shared" si="38"/>
        <v>15</v>
      </c>
      <c r="J201">
        <f t="shared" si="39"/>
        <v>37</v>
      </c>
      <c r="P201" s="1">
        <v>41842</v>
      </c>
      <c r="Q201" t="s">
        <v>439</v>
      </c>
      <c r="R201">
        <v>86</v>
      </c>
      <c r="S201">
        <v>1</v>
      </c>
      <c r="T201" t="s">
        <v>170</v>
      </c>
      <c r="U201" s="7">
        <v>15</v>
      </c>
      <c r="V201" s="7">
        <v>37</v>
      </c>
    </row>
    <row r="202" spans="1:22" x14ac:dyDescent="0.3">
      <c r="A202" t="str">
        <f t="shared" si="30"/>
        <v>Exp3</v>
      </c>
      <c r="B202">
        <f t="shared" si="35"/>
        <v>16</v>
      </c>
      <c r="C202" t="str">
        <f t="shared" si="36"/>
        <v>Nil</v>
      </c>
      <c r="D202" t="str">
        <f t="shared" si="37"/>
        <v>Amarok</v>
      </c>
      <c r="E202" s="20">
        <f t="shared" si="31"/>
        <v>41842</v>
      </c>
      <c r="F202" t="str">
        <f t="shared" si="32"/>
        <v>None_16h</v>
      </c>
      <c r="G202">
        <f t="shared" si="33"/>
        <v>86</v>
      </c>
      <c r="H202" t="str">
        <f t="shared" si="34"/>
        <v>YES</v>
      </c>
      <c r="I202">
        <f t="shared" si="38"/>
        <v>14</v>
      </c>
      <c r="J202">
        <f t="shared" si="39"/>
        <v>36</v>
      </c>
      <c r="S202">
        <v>2</v>
      </c>
      <c r="T202" t="s">
        <v>170</v>
      </c>
      <c r="U202" s="7">
        <v>14</v>
      </c>
      <c r="V202" s="7">
        <v>36</v>
      </c>
    </row>
    <row r="203" spans="1:22" x14ac:dyDescent="0.3">
      <c r="A203" t="str">
        <f t="shared" si="30"/>
        <v>Exp3</v>
      </c>
      <c r="B203">
        <f t="shared" si="35"/>
        <v>16</v>
      </c>
      <c r="C203" t="str">
        <f t="shared" si="36"/>
        <v>Full</v>
      </c>
      <c r="D203" t="str">
        <f t="shared" si="37"/>
        <v>CRWT153</v>
      </c>
      <c r="E203" s="20">
        <f t="shared" si="31"/>
        <v>41775</v>
      </c>
      <c r="F203" t="str">
        <f t="shared" si="32"/>
        <v>Full_16h</v>
      </c>
      <c r="G203">
        <f t="shared" si="33"/>
        <v>45</v>
      </c>
      <c r="H203" t="str">
        <f t="shared" si="34"/>
        <v>NO</v>
      </c>
      <c r="I203">
        <f t="shared" si="38"/>
        <v>3.4326923076923075</v>
      </c>
      <c r="J203">
        <f t="shared" si="39"/>
        <v>8</v>
      </c>
      <c r="N203" t="s">
        <v>36</v>
      </c>
      <c r="O203" t="s">
        <v>35</v>
      </c>
      <c r="P203" s="1">
        <v>41775</v>
      </c>
      <c r="Q203" t="s">
        <v>438</v>
      </c>
      <c r="R203">
        <v>45</v>
      </c>
      <c r="S203">
        <v>1</v>
      </c>
      <c r="U203" s="7">
        <v>3.4326923076923075</v>
      </c>
      <c r="V203" s="7">
        <v>8</v>
      </c>
    </row>
    <row r="204" spans="1:22" x14ac:dyDescent="0.3">
      <c r="A204" t="str">
        <f t="shared" si="30"/>
        <v>Exp3</v>
      </c>
      <c r="B204">
        <f t="shared" si="35"/>
        <v>16</v>
      </c>
      <c r="C204" t="str">
        <f t="shared" si="36"/>
        <v>Full</v>
      </c>
      <c r="D204" t="str">
        <f t="shared" si="37"/>
        <v>CRWT153</v>
      </c>
      <c r="E204" s="20">
        <f t="shared" si="31"/>
        <v>41775</v>
      </c>
      <c r="F204" t="str">
        <f t="shared" si="32"/>
        <v>Full_16h</v>
      </c>
      <c r="G204">
        <f t="shared" si="33"/>
        <v>45</v>
      </c>
      <c r="H204" t="str">
        <f t="shared" si="34"/>
        <v>NO</v>
      </c>
      <c r="I204">
        <f t="shared" si="38"/>
        <v>3.4711538461538463</v>
      </c>
      <c r="J204">
        <f t="shared" si="39"/>
        <v>9</v>
      </c>
      <c r="S204">
        <v>2</v>
      </c>
      <c r="U204" s="7">
        <v>3.4711538461538463</v>
      </c>
      <c r="V204" s="7">
        <v>9</v>
      </c>
    </row>
    <row r="205" spans="1:22" x14ac:dyDescent="0.3">
      <c r="A205" t="str">
        <f t="shared" si="30"/>
        <v>Exp3</v>
      </c>
      <c r="B205">
        <f t="shared" si="35"/>
        <v>16</v>
      </c>
      <c r="C205" t="str">
        <f t="shared" si="36"/>
        <v>Full</v>
      </c>
      <c r="D205" t="str">
        <f t="shared" si="37"/>
        <v>CRWT153</v>
      </c>
      <c r="E205" s="20">
        <f t="shared" si="31"/>
        <v>41775</v>
      </c>
      <c r="F205" t="str">
        <f t="shared" si="32"/>
        <v>Full_16h</v>
      </c>
      <c r="G205">
        <f t="shared" si="33"/>
        <v>274</v>
      </c>
      <c r="H205" t="str">
        <f t="shared" si="34"/>
        <v>NO</v>
      </c>
      <c r="I205">
        <f t="shared" si="38"/>
        <v>3.2928104575163397</v>
      </c>
      <c r="J205">
        <f t="shared" si="39"/>
        <v>9</v>
      </c>
      <c r="R205">
        <v>274</v>
      </c>
      <c r="S205">
        <v>1</v>
      </c>
      <c r="U205" s="7">
        <v>3.2928104575163397</v>
      </c>
      <c r="V205" s="7">
        <v>9</v>
      </c>
    </row>
    <row r="206" spans="1:22" x14ac:dyDescent="0.3">
      <c r="A206" t="str">
        <f t="shared" si="30"/>
        <v>Exp3</v>
      </c>
      <c r="B206">
        <f t="shared" si="35"/>
        <v>16</v>
      </c>
      <c r="C206" t="str">
        <f t="shared" si="36"/>
        <v>Full</v>
      </c>
      <c r="D206" t="str">
        <f t="shared" si="37"/>
        <v>CRWT153</v>
      </c>
      <c r="E206" s="20">
        <f t="shared" si="31"/>
        <v>41775</v>
      </c>
      <c r="F206" t="str">
        <f t="shared" si="32"/>
        <v>Full_16h</v>
      </c>
      <c r="G206">
        <f t="shared" si="33"/>
        <v>274</v>
      </c>
      <c r="H206" t="str">
        <f t="shared" si="34"/>
        <v>NO</v>
      </c>
      <c r="I206">
        <f t="shared" si="38"/>
        <v>2.625</v>
      </c>
      <c r="J206">
        <f t="shared" si="39"/>
        <v>7</v>
      </c>
      <c r="S206">
        <v>2</v>
      </c>
      <c r="U206" s="7">
        <v>2.625</v>
      </c>
      <c r="V206" s="7">
        <v>7</v>
      </c>
    </row>
    <row r="207" spans="1:22" x14ac:dyDescent="0.3">
      <c r="A207" t="str">
        <f t="shared" si="30"/>
        <v>Exp3</v>
      </c>
      <c r="B207">
        <f t="shared" si="35"/>
        <v>16</v>
      </c>
      <c r="C207" t="str">
        <f t="shared" si="36"/>
        <v>Full</v>
      </c>
      <c r="D207" t="str">
        <f t="shared" si="37"/>
        <v>CRWT153</v>
      </c>
      <c r="E207" s="20">
        <f t="shared" si="31"/>
        <v>41775</v>
      </c>
      <c r="F207" t="str">
        <f t="shared" si="32"/>
        <v>Full_16h</v>
      </c>
      <c r="G207">
        <f t="shared" si="33"/>
        <v>308</v>
      </c>
      <c r="H207" t="str">
        <f t="shared" si="34"/>
        <v>NO</v>
      </c>
      <c r="I207">
        <f t="shared" si="38"/>
        <v>3.7980769230769234</v>
      </c>
      <c r="J207">
        <f t="shared" si="39"/>
        <v>9</v>
      </c>
      <c r="R207">
        <v>308</v>
      </c>
      <c r="S207">
        <v>1</v>
      </c>
      <c r="U207" s="7">
        <v>3.7980769230769234</v>
      </c>
      <c r="V207" s="7">
        <v>9</v>
      </c>
    </row>
    <row r="208" spans="1:22" x14ac:dyDescent="0.3">
      <c r="A208" t="str">
        <f t="shared" si="30"/>
        <v>Exp3</v>
      </c>
      <c r="B208">
        <f t="shared" si="35"/>
        <v>16</v>
      </c>
      <c r="C208" t="str">
        <f t="shared" si="36"/>
        <v>Full</v>
      </c>
      <c r="D208" t="str">
        <f t="shared" si="37"/>
        <v>CRWT153</v>
      </c>
      <c r="E208" s="20">
        <f t="shared" si="31"/>
        <v>41782</v>
      </c>
      <c r="F208" t="str">
        <f t="shared" si="32"/>
        <v>Full_16h</v>
      </c>
      <c r="G208">
        <f t="shared" si="33"/>
        <v>28</v>
      </c>
      <c r="H208" t="str">
        <f t="shared" si="34"/>
        <v>NO</v>
      </c>
      <c r="I208">
        <f t="shared" si="38"/>
        <v>4.487888092801092</v>
      </c>
      <c r="J208">
        <f t="shared" si="39"/>
        <v>10</v>
      </c>
      <c r="P208" s="1">
        <v>41782</v>
      </c>
      <c r="Q208" t="s">
        <v>438</v>
      </c>
      <c r="R208">
        <v>28</v>
      </c>
      <c r="S208">
        <v>1</v>
      </c>
      <c r="U208" s="7">
        <v>4.487888092801092</v>
      </c>
      <c r="V208" s="7">
        <v>10</v>
      </c>
    </row>
    <row r="209" spans="1:22" x14ac:dyDescent="0.3">
      <c r="A209" t="str">
        <f t="shared" si="30"/>
        <v>Exp3</v>
      </c>
      <c r="B209">
        <f t="shared" si="35"/>
        <v>16</v>
      </c>
      <c r="C209" t="str">
        <f t="shared" si="36"/>
        <v>Full</v>
      </c>
      <c r="D209" t="str">
        <f t="shared" si="37"/>
        <v>CRWT153</v>
      </c>
      <c r="E209" s="20">
        <f t="shared" si="31"/>
        <v>41782</v>
      </c>
      <c r="F209" t="str">
        <f t="shared" si="32"/>
        <v>Full_16h</v>
      </c>
      <c r="G209">
        <f t="shared" si="33"/>
        <v>28</v>
      </c>
      <c r="H209" t="str">
        <f t="shared" si="34"/>
        <v>NO</v>
      </c>
      <c r="I209">
        <f t="shared" si="38"/>
        <v>4.3039918116683724</v>
      </c>
      <c r="J209">
        <f t="shared" si="39"/>
        <v>9</v>
      </c>
      <c r="S209">
        <v>2</v>
      </c>
      <c r="U209" s="7">
        <v>4.3039918116683724</v>
      </c>
      <c r="V209" s="7">
        <v>9</v>
      </c>
    </row>
    <row r="210" spans="1:22" x14ac:dyDescent="0.3">
      <c r="A210" t="str">
        <f t="shared" si="30"/>
        <v>Exp3</v>
      </c>
      <c r="B210">
        <f t="shared" si="35"/>
        <v>16</v>
      </c>
      <c r="C210" t="str">
        <f t="shared" si="36"/>
        <v>Full</v>
      </c>
      <c r="D210" t="str">
        <f t="shared" si="37"/>
        <v>CRWT153</v>
      </c>
      <c r="E210" s="20">
        <f t="shared" si="31"/>
        <v>41782</v>
      </c>
      <c r="F210" t="str">
        <f t="shared" si="32"/>
        <v>Full_16h</v>
      </c>
      <c r="G210">
        <f t="shared" si="33"/>
        <v>67</v>
      </c>
      <c r="H210" t="str">
        <f t="shared" si="34"/>
        <v>NO</v>
      </c>
      <c r="I210">
        <f t="shared" si="38"/>
        <v>4.2026612077789149</v>
      </c>
      <c r="J210">
        <f t="shared" si="39"/>
        <v>12</v>
      </c>
      <c r="R210">
        <v>67</v>
      </c>
      <c r="S210">
        <v>1</v>
      </c>
      <c r="U210" s="7">
        <v>4.2026612077789149</v>
      </c>
      <c r="V210" s="7">
        <v>12</v>
      </c>
    </row>
    <row r="211" spans="1:22" x14ac:dyDescent="0.3">
      <c r="A211" t="str">
        <f t="shared" si="30"/>
        <v>Exp3</v>
      </c>
      <c r="B211">
        <f t="shared" si="35"/>
        <v>16</v>
      </c>
      <c r="C211" t="str">
        <f t="shared" si="36"/>
        <v>Full</v>
      </c>
      <c r="D211" t="str">
        <f t="shared" si="37"/>
        <v>CRWT153</v>
      </c>
      <c r="E211" s="20">
        <f t="shared" si="31"/>
        <v>41782</v>
      </c>
      <c r="F211" t="str">
        <f t="shared" si="32"/>
        <v>Full_16h</v>
      </c>
      <c r="G211">
        <f t="shared" si="33"/>
        <v>67</v>
      </c>
      <c r="H211" t="str">
        <f t="shared" si="34"/>
        <v>NO</v>
      </c>
      <c r="I211">
        <f t="shared" si="38"/>
        <v>3.65359477124183</v>
      </c>
      <c r="J211">
        <f t="shared" si="39"/>
        <v>10</v>
      </c>
      <c r="S211">
        <v>2</v>
      </c>
      <c r="U211" s="7">
        <v>3.65359477124183</v>
      </c>
      <c r="V211" s="7">
        <v>10</v>
      </c>
    </row>
    <row r="212" spans="1:22" x14ac:dyDescent="0.3">
      <c r="A212" t="str">
        <f t="shared" si="30"/>
        <v>Exp3</v>
      </c>
      <c r="B212">
        <f t="shared" si="35"/>
        <v>16</v>
      </c>
      <c r="C212" t="str">
        <f t="shared" si="36"/>
        <v>Full</v>
      </c>
      <c r="D212" t="str">
        <f t="shared" si="37"/>
        <v>CRWT153</v>
      </c>
      <c r="E212" s="20">
        <f t="shared" si="31"/>
        <v>41782</v>
      </c>
      <c r="F212" t="str">
        <f t="shared" si="32"/>
        <v>Full_16h</v>
      </c>
      <c r="G212">
        <f t="shared" si="33"/>
        <v>163</v>
      </c>
      <c r="H212" t="str">
        <f t="shared" si="34"/>
        <v>NO</v>
      </c>
      <c r="I212">
        <f t="shared" si="38"/>
        <v>4.5479358580689189</v>
      </c>
      <c r="J212">
        <f t="shared" si="39"/>
        <v>11</v>
      </c>
      <c r="R212">
        <v>163</v>
      </c>
      <c r="S212">
        <v>1</v>
      </c>
      <c r="U212" s="7">
        <v>4.5479358580689189</v>
      </c>
      <c r="V212" s="7">
        <v>11</v>
      </c>
    </row>
    <row r="213" spans="1:22" x14ac:dyDescent="0.3">
      <c r="A213" t="str">
        <f t="shared" si="30"/>
        <v>Exp3</v>
      </c>
      <c r="B213">
        <f t="shared" si="35"/>
        <v>16</v>
      </c>
      <c r="C213" t="str">
        <f t="shared" si="36"/>
        <v>Full</v>
      </c>
      <c r="D213" t="str">
        <f t="shared" si="37"/>
        <v>CRWT153</v>
      </c>
      <c r="E213" s="20">
        <f t="shared" si="31"/>
        <v>41782</v>
      </c>
      <c r="F213" t="str">
        <f t="shared" si="32"/>
        <v>Full_16h</v>
      </c>
      <c r="G213">
        <f t="shared" si="33"/>
        <v>205</v>
      </c>
      <c r="H213" t="str">
        <f t="shared" si="34"/>
        <v>NO</v>
      </c>
      <c r="I213">
        <f t="shared" si="38"/>
        <v>4.7581030365063119</v>
      </c>
      <c r="J213">
        <f t="shared" si="39"/>
        <v>13</v>
      </c>
      <c r="R213">
        <v>205</v>
      </c>
      <c r="S213">
        <v>1</v>
      </c>
      <c r="U213" s="7">
        <v>4.7581030365063119</v>
      </c>
      <c r="V213" s="7">
        <v>13</v>
      </c>
    </row>
    <row r="214" spans="1:22" x14ac:dyDescent="0.3">
      <c r="A214" t="str">
        <f t="shared" si="30"/>
        <v>Exp3</v>
      </c>
      <c r="B214">
        <f t="shared" si="35"/>
        <v>16</v>
      </c>
      <c r="C214" t="str">
        <f t="shared" si="36"/>
        <v>Full</v>
      </c>
      <c r="D214" t="str">
        <f t="shared" si="37"/>
        <v>CRWT153</v>
      </c>
      <c r="E214" s="20">
        <f t="shared" si="31"/>
        <v>41782</v>
      </c>
      <c r="F214" t="str">
        <f t="shared" si="32"/>
        <v>Full_16h</v>
      </c>
      <c r="G214">
        <f t="shared" si="33"/>
        <v>205</v>
      </c>
      <c r="H214" t="str">
        <f t="shared" si="34"/>
        <v>NO</v>
      </c>
      <c r="I214">
        <f t="shared" si="38"/>
        <v>4.690549300580007</v>
      </c>
      <c r="J214">
        <f t="shared" si="39"/>
        <v>14</v>
      </c>
      <c r="S214">
        <v>2</v>
      </c>
      <c r="U214" s="7">
        <v>4.690549300580007</v>
      </c>
      <c r="V214" s="7">
        <v>14</v>
      </c>
    </row>
    <row r="215" spans="1:22" x14ac:dyDescent="0.3">
      <c r="A215" t="str">
        <f t="shared" si="30"/>
        <v>Exp3</v>
      </c>
      <c r="B215">
        <f t="shared" si="35"/>
        <v>16</v>
      </c>
      <c r="C215" t="str">
        <f t="shared" si="36"/>
        <v>Full</v>
      </c>
      <c r="D215" t="str">
        <f t="shared" si="37"/>
        <v>CRWT153</v>
      </c>
      <c r="E215" s="20">
        <f t="shared" si="31"/>
        <v>41782</v>
      </c>
      <c r="F215" t="str">
        <f t="shared" si="32"/>
        <v>Full_16h</v>
      </c>
      <c r="G215">
        <f t="shared" si="33"/>
        <v>205</v>
      </c>
      <c r="H215" t="str">
        <f t="shared" si="34"/>
        <v>NO</v>
      </c>
      <c r="I215">
        <f t="shared" si="38"/>
        <v>4.5591948140566361</v>
      </c>
      <c r="J215">
        <f t="shared" si="39"/>
        <v>12</v>
      </c>
      <c r="S215">
        <v>3</v>
      </c>
      <c r="U215" s="7">
        <v>4.5591948140566361</v>
      </c>
      <c r="V215" s="7">
        <v>12</v>
      </c>
    </row>
    <row r="216" spans="1:22" x14ac:dyDescent="0.3">
      <c r="A216" t="str">
        <f t="shared" si="30"/>
        <v>Exp3</v>
      </c>
      <c r="B216">
        <f t="shared" si="35"/>
        <v>16</v>
      </c>
      <c r="C216" t="str">
        <f t="shared" si="36"/>
        <v>Full</v>
      </c>
      <c r="D216" t="str">
        <f t="shared" si="37"/>
        <v>CRWT153</v>
      </c>
      <c r="E216" s="20">
        <f t="shared" si="31"/>
        <v>41782</v>
      </c>
      <c r="F216" t="str">
        <f t="shared" si="32"/>
        <v>Full_16h</v>
      </c>
      <c r="G216">
        <f t="shared" si="33"/>
        <v>205</v>
      </c>
      <c r="H216" t="str">
        <f t="shared" si="34"/>
        <v>NO</v>
      </c>
      <c r="I216">
        <f t="shared" si="38"/>
        <v>4.416581371545548</v>
      </c>
      <c r="J216">
        <f t="shared" si="39"/>
        <v>11</v>
      </c>
      <c r="S216">
        <v>4</v>
      </c>
      <c r="U216" s="7">
        <v>4.416581371545548</v>
      </c>
      <c r="V216" s="7">
        <v>11</v>
      </c>
    </row>
    <row r="217" spans="1:22" x14ac:dyDescent="0.3">
      <c r="A217" t="str">
        <f t="shared" si="30"/>
        <v>Exp3</v>
      </c>
      <c r="B217">
        <f t="shared" si="35"/>
        <v>16</v>
      </c>
      <c r="C217" t="str">
        <f t="shared" si="36"/>
        <v>Full</v>
      </c>
      <c r="D217" t="str">
        <f t="shared" si="37"/>
        <v>CRWT153</v>
      </c>
      <c r="E217" s="20">
        <f t="shared" si="31"/>
        <v>41787</v>
      </c>
      <c r="F217" t="str">
        <f t="shared" si="32"/>
        <v>Full_16h</v>
      </c>
      <c r="G217">
        <f t="shared" si="33"/>
        <v>1</v>
      </c>
      <c r="H217" t="str">
        <f t="shared" si="34"/>
        <v>NO</v>
      </c>
      <c r="I217">
        <f t="shared" si="38"/>
        <v>5.7167832167832167</v>
      </c>
      <c r="J217">
        <f t="shared" si="39"/>
        <v>19</v>
      </c>
      <c r="P217" s="1">
        <v>41787</v>
      </c>
      <c r="Q217" t="s">
        <v>438</v>
      </c>
      <c r="R217">
        <v>1</v>
      </c>
      <c r="S217">
        <v>1</v>
      </c>
      <c r="U217" s="7">
        <v>5.7167832167832167</v>
      </c>
      <c r="V217" s="7">
        <v>19</v>
      </c>
    </row>
    <row r="218" spans="1:22" x14ac:dyDescent="0.3">
      <c r="A218" t="str">
        <f t="shared" si="30"/>
        <v>Exp3</v>
      </c>
      <c r="B218">
        <f t="shared" si="35"/>
        <v>16</v>
      </c>
      <c r="C218" t="str">
        <f t="shared" si="36"/>
        <v>Full</v>
      </c>
      <c r="D218" t="str">
        <f t="shared" si="37"/>
        <v>CRWT153</v>
      </c>
      <c r="E218" s="20">
        <f t="shared" si="31"/>
        <v>41787</v>
      </c>
      <c r="F218" t="str">
        <f t="shared" si="32"/>
        <v>Full_16h</v>
      </c>
      <c r="G218">
        <f t="shared" si="33"/>
        <v>1</v>
      </c>
      <c r="H218" t="str">
        <f t="shared" si="34"/>
        <v>NO</v>
      </c>
      <c r="I218">
        <f t="shared" si="38"/>
        <v>5.4720279720279716</v>
      </c>
      <c r="J218">
        <f t="shared" si="39"/>
        <v>15</v>
      </c>
      <c r="S218">
        <v>2</v>
      </c>
      <c r="U218" s="7">
        <v>5.4720279720279716</v>
      </c>
      <c r="V218" s="7">
        <v>15</v>
      </c>
    </row>
    <row r="219" spans="1:22" x14ac:dyDescent="0.3">
      <c r="A219" t="str">
        <f t="shared" si="30"/>
        <v>Exp3</v>
      </c>
      <c r="B219">
        <f t="shared" si="35"/>
        <v>16</v>
      </c>
      <c r="C219" t="str">
        <f t="shared" si="36"/>
        <v>Full</v>
      </c>
      <c r="D219" t="str">
        <f t="shared" si="37"/>
        <v>CRWT153</v>
      </c>
      <c r="E219" s="20">
        <f t="shared" si="31"/>
        <v>41787</v>
      </c>
      <c r="F219" t="str">
        <f t="shared" si="32"/>
        <v>Full_16h</v>
      </c>
      <c r="G219">
        <f t="shared" si="33"/>
        <v>1</v>
      </c>
      <c r="H219" t="str">
        <f t="shared" si="34"/>
        <v>NO</v>
      </c>
      <c r="I219">
        <f t="shared" si="38"/>
        <v>5.884615384615385</v>
      </c>
      <c r="J219">
        <f t="shared" si="39"/>
        <v>14</v>
      </c>
      <c r="S219">
        <v>3</v>
      </c>
      <c r="U219" s="7">
        <v>5.884615384615385</v>
      </c>
      <c r="V219" s="7">
        <v>14</v>
      </c>
    </row>
    <row r="220" spans="1:22" x14ac:dyDescent="0.3">
      <c r="A220" t="str">
        <f t="shared" si="30"/>
        <v>Exp3</v>
      </c>
      <c r="B220">
        <f t="shared" si="35"/>
        <v>16</v>
      </c>
      <c r="C220" t="str">
        <f t="shared" si="36"/>
        <v>Full</v>
      </c>
      <c r="D220" t="str">
        <f t="shared" si="37"/>
        <v>CRWT153</v>
      </c>
      <c r="E220" s="20">
        <f t="shared" si="31"/>
        <v>41787</v>
      </c>
      <c r="F220" t="str">
        <f t="shared" si="32"/>
        <v>Full_16h</v>
      </c>
      <c r="G220">
        <f t="shared" si="33"/>
        <v>87</v>
      </c>
      <c r="H220" t="str">
        <f t="shared" si="34"/>
        <v>NO</v>
      </c>
      <c r="I220">
        <f t="shared" si="38"/>
        <v>5.1888111888111892</v>
      </c>
      <c r="J220">
        <f t="shared" si="39"/>
        <v>17</v>
      </c>
      <c r="R220">
        <v>87</v>
      </c>
      <c r="S220">
        <v>1</v>
      </c>
      <c r="U220" s="7">
        <v>5.1888111888111892</v>
      </c>
      <c r="V220" s="7">
        <v>17</v>
      </c>
    </row>
    <row r="221" spans="1:22" x14ac:dyDescent="0.3">
      <c r="A221" t="str">
        <f t="shared" si="30"/>
        <v>Exp3</v>
      </c>
      <c r="B221">
        <f t="shared" si="35"/>
        <v>16</v>
      </c>
      <c r="C221" t="str">
        <f t="shared" si="36"/>
        <v>Full</v>
      </c>
      <c r="D221" t="str">
        <f t="shared" si="37"/>
        <v>CRWT153</v>
      </c>
      <c r="E221" s="20">
        <f t="shared" si="31"/>
        <v>41787</v>
      </c>
      <c r="F221" t="str">
        <f t="shared" si="32"/>
        <v>Full_16h</v>
      </c>
      <c r="G221">
        <f t="shared" si="33"/>
        <v>87</v>
      </c>
      <c r="H221" t="str">
        <f t="shared" si="34"/>
        <v>NO</v>
      </c>
      <c r="I221">
        <f t="shared" si="38"/>
        <v>5.1573426573426575</v>
      </c>
      <c r="J221">
        <f t="shared" si="39"/>
        <v>16</v>
      </c>
      <c r="S221">
        <v>2</v>
      </c>
      <c r="U221" s="7">
        <v>5.1573426573426575</v>
      </c>
      <c r="V221" s="7">
        <v>16</v>
      </c>
    </row>
    <row r="222" spans="1:22" x14ac:dyDescent="0.3">
      <c r="A222" t="str">
        <f t="shared" si="30"/>
        <v>Exp3</v>
      </c>
      <c r="B222">
        <f t="shared" si="35"/>
        <v>16</v>
      </c>
      <c r="C222" t="str">
        <f t="shared" si="36"/>
        <v>Full</v>
      </c>
      <c r="D222" t="str">
        <f t="shared" si="37"/>
        <v>CRWT153</v>
      </c>
      <c r="E222" s="20">
        <f t="shared" si="31"/>
        <v>41787</v>
      </c>
      <c r="F222" t="str">
        <f t="shared" si="32"/>
        <v>Full_16h</v>
      </c>
      <c r="G222">
        <f t="shared" si="33"/>
        <v>87</v>
      </c>
      <c r="H222" t="str">
        <f t="shared" si="34"/>
        <v>NO</v>
      </c>
      <c r="I222">
        <f t="shared" si="38"/>
        <v>4.8481746844080522</v>
      </c>
      <c r="J222">
        <f t="shared" si="39"/>
        <v>14</v>
      </c>
      <c r="S222">
        <v>3</v>
      </c>
      <c r="U222" s="7">
        <v>4.8481746844080522</v>
      </c>
      <c r="V222" s="7">
        <v>14</v>
      </c>
    </row>
    <row r="223" spans="1:22" x14ac:dyDescent="0.3">
      <c r="A223" t="str">
        <f t="shared" si="30"/>
        <v>Exp3</v>
      </c>
      <c r="B223">
        <f t="shared" si="35"/>
        <v>16</v>
      </c>
      <c r="C223" t="str">
        <f t="shared" si="36"/>
        <v>Full</v>
      </c>
      <c r="D223" t="str">
        <f t="shared" si="37"/>
        <v>CRWT153</v>
      </c>
      <c r="E223" s="20">
        <f t="shared" si="31"/>
        <v>41787</v>
      </c>
      <c r="F223" t="str">
        <f t="shared" si="32"/>
        <v>Full_16h</v>
      </c>
      <c r="G223">
        <f t="shared" si="33"/>
        <v>87</v>
      </c>
      <c r="H223" t="str">
        <f t="shared" si="34"/>
        <v>NO</v>
      </c>
      <c r="I223">
        <f t="shared" si="38"/>
        <v>5.174825174825175</v>
      </c>
      <c r="J223">
        <f t="shared" si="39"/>
        <v>18</v>
      </c>
      <c r="S223">
        <v>4</v>
      </c>
      <c r="U223" s="7">
        <v>5.174825174825175</v>
      </c>
      <c r="V223" s="7">
        <v>18</v>
      </c>
    </row>
    <row r="224" spans="1:22" x14ac:dyDescent="0.3">
      <c r="A224" t="str">
        <f t="shared" si="30"/>
        <v>Exp3</v>
      </c>
      <c r="B224">
        <f t="shared" si="35"/>
        <v>16</v>
      </c>
      <c r="C224" t="str">
        <f t="shared" si="36"/>
        <v>Full</v>
      </c>
      <c r="D224" t="str">
        <f t="shared" si="37"/>
        <v>CRWT153</v>
      </c>
      <c r="E224" s="20">
        <f t="shared" si="31"/>
        <v>41787</v>
      </c>
      <c r="F224" t="str">
        <f t="shared" si="32"/>
        <v>Full_16h</v>
      </c>
      <c r="G224">
        <f t="shared" si="33"/>
        <v>87</v>
      </c>
      <c r="H224" t="str">
        <f t="shared" si="34"/>
        <v>NO</v>
      </c>
      <c r="I224">
        <f t="shared" si="38"/>
        <v>5.4160839160839158</v>
      </c>
      <c r="J224">
        <f t="shared" si="39"/>
        <v>12</v>
      </c>
      <c r="S224">
        <v>5</v>
      </c>
      <c r="U224" s="7">
        <v>5.4160839160839158</v>
      </c>
      <c r="V224" s="7">
        <v>12</v>
      </c>
    </row>
    <row r="225" spans="1:22" x14ac:dyDescent="0.3">
      <c r="A225" t="str">
        <f t="shared" si="30"/>
        <v>Exp3</v>
      </c>
      <c r="B225">
        <f t="shared" si="35"/>
        <v>16</v>
      </c>
      <c r="C225" t="str">
        <f t="shared" si="36"/>
        <v>Full</v>
      </c>
      <c r="D225" t="str">
        <f t="shared" si="37"/>
        <v>CRWT153</v>
      </c>
      <c r="E225" s="20">
        <f t="shared" si="31"/>
        <v>41787</v>
      </c>
      <c r="F225" t="str">
        <f t="shared" si="32"/>
        <v>Full_16h</v>
      </c>
      <c r="G225">
        <f t="shared" si="33"/>
        <v>198</v>
      </c>
      <c r="H225" t="str">
        <f t="shared" si="34"/>
        <v>NO</v>
      </c>
      <c r="I225">
        <f t="shared" si="38"/>
        <v>5.63986013986014</v>
      </c>
      <c r="J225">
        <f t="shared" si="39"/>
        <v>13</v>
      </c>
      <c r="R225">
        <v>198</v>
      </c>
      <c r="S225">
        <v>1</v>
      </c>
      <c r="U225" s="7">
        <v>5.63986013986014</v>
      </c>
      <c r="V225" s="7">
        <v>13</v>
      </c>
    </row>
    <row r="226" spans="1:22" x14ac:dyDescent="0.3">
      <c r="A226" t="str">
        <f t="shared" si="30"/>
        <v>Exp3</v>
      </c>
      <c r="B226">
        <f t="shared" si="35"/>
        <v>16</v>
      </c>
      <c r="C226" t="str">
        <f t="shared" si="36"/>
        <v>Full</v>
      </c>
      <c r="D226" t="str">
        <f t="shared" si="37"/>
        <v>CRWT153</v>
      </c>
      <c r="E226" s="20">
        <f t="shared" si="31"/>
        <v>41787</v>
      </c>
      <c r="F226" t="str">
        <f t="shared" si="32"/>
        <v>Full_16h</v>
      </c>
      <c r="G226">
        <f t="shared" si="33"/>
        <v>198</v>
      </c>
      <c r="H226" t="str">
        <f t="shared" si="34"/>
        <v>NO</v>
      </c>
      <c r="I226">
        <f t="shared" si="38"/>
        <v>4.6380075059706583</v>
      </c>
      <c r="J226">
        <f t="shared" si="39"/>
        <v>13</v>
      </c>
      <c r="S226">
        <v>2</v>
      </c>
      <c r="U226" s="7">
        <v>4.6380075059706583</v>
      </c>
      <c r="V226" s="7">
        <v>13</v>
      </c>
    </row>
    <row r="227" spans="1:22" x14ac:dyDescent="0.3">
      <c r="A227" t="str">
        <f t="shared" si="30"/>
        <v>Exp3</v>
      </c>
      <c r="B227">
        <f t="shared" si="35"/>
        <v>16</v>
      </c>
      <c r="C227" t="str">
        <f t="shared" si="36"/>
        <v>Full</v>
      </c>
      <c r="D227" t="str">
        <f t="shared" si="37"/>
        <v>CRWT153</v>
      </c>
      <c r="E227" s="20">
        <f t="shared" si="31"/>
        <v>41787</v>
      </c>
      <c r="F227" t="str">
        <f t="shared" si="32"/>
        <v>Full_16h</v>
      </c>
      <c r="G227">
        <f t="shared" si="33"/>
        <v>198</v>
      </c>
      <c r="H227" t="str">
        <f t="shared" si="34"/>
        <v>NO</v>
      </c>
      <c r="I227">
        <f t="shared" si="38"/>
        <v>4.6867963152507679</v>
      </c>
      <c r="J227">
        <f t="shared" si="39"/>
        <v>14</v>
      </c>
      <c r="S227">
        <v>3</v>
      </c>
      <c r="U227" s="7">
        <v>4.6867963152507679</v>
      </c>
      <c r="V227" s="7">
        <v>14</v>
      </c>
    </row>
    <row r="228" spans="1:22" x14ac:dyDescent="0.3">
      <c r="A228" t="str">
        <f t="shared" si="30"/>
        <v>Exp3</v>
      </c>
      <c r="B228">
        <f t="shared" si="35"/>
        <v>16</v>
      </c>
      <c r="C228" t="str">
        <f t="shared" si="36"/>
        <v>Full</v>
      </c>
      <c r="D228" t="str">
        <f t="shared" si="37"/>
        <v>CRWT153</v>
      </c>
      <c r="E228" s="20">
        <f t="shared" si="31"/>
        <v>41793</v>
      </c>
      <c r="F228" t="str">
        <f t="shared" si="32"/>
        <v>Full_16h</v>
      </c>
      <c r="G228">
        <f t="shared" si="33"/>
        <v>137</v>
      </c>
      <c r="H228" t="str">
        <f t="shared" si="34"/>
        <v>NO</v>
      </c>
      <c r="I228">
        <f t="shared" si="38"/>
        <v>5.7692307692307692</v>
      </c>
      <c r="J228">
        <f t="shared" si="39"/>
        <v>19</v>
      </c>
      <c r="P228" s="1">
        <v>41793</v>
      </c>
      <c r="Q228" t="s">
        <v>438</v>
      </c>
      <c r="R228">
        <v>137</v>
      </c>
      <c r="S228">
        <v>1</v>
      </c>
      <c r="U228" s="7">
        <v>5.7692307692307692</v>
      </c>
      <c r="V228" s="7">
        <v>19</v>
      </c>
    </row>
    <row r="229" spans="1:22" x14ac:dyDescent="0.3">
      <c r="A229" t="str">
        <f t="shared" si="30"/>
        <v>Exp3</v>
      </c>
      <c r="B229">
        <f t="shared" si="35"/>
        <v>16</v>
      </c>
      <c r="C229" t="str">
        <f t="shared" si="36"/>
        <v>Full</v>
      </c>
      <c r="D229" t="str">
        <f t="shared" si="37"/>
        <v>CRWT153</v>
      </c>
      <c r="E229" s="20">
        <f t="shared" si="31"/>
        <v>41793</v>
      </c>
      <c r="F229" t="str">
        <f t="shared" si="32"/>
        <v>Full_16h</v>
      </c>
      <c r="G229">
        <f t="shared" si="33"/>
        <v>137</v>
      </c>
      <c r="H229" t="str">
        <f t="shared" si="34"/>
        <v>NO</v>
      </c>
      <c r="I229">
        <f t="shared" si="38"/>
        <v>6.7924528301886795</v>
      </c>
      <c r="J229">
        <f t="shared" si="39"/>
        <v>20</v>
      </c>
      <c r="S229">
        <v>2</v>
      </c>
      <c r="U229" s="7">
        <v>6.7924528301886795</v>
      </c>
      <c r="V229" s="7">
        <v>20</v>
      </c>
    </row>
    <row r="230" spans="1:22" x14ac:dyDescent="0.3">
      <c r="A230" t="str">
        <f t="shared" si="30"/>
        <v>Exp3</v>
      </c>
      <c r="B230">
        <f t="shared" si="35"/>
        <v>16</v>
      </c>
      <c r="C230" t="str">
        <f t="shared" si="36"/>
        <v>Full</v>
      </c>
      <c r="D230" t="str">
        <f t="shared" si="37"/>
        <v>CRWT153</v>
      </c>
      <c r="E230" s="20">
        <f t="shared" si="31"/>
        <v>41793</v>
      </c>
      <c r="F230" t="str">
        <f t="shared" si="32"/>
        <v>Full_16h</v>
      </c>
      <c r="G230">
        <f t="shared" si="33"/>
        <v>137</v>
      </c>
      <c r="H230" t="str">
        <f t="shared" si="34"/>
        <v>NO</v>
      </c>
      <c r="I230">
        <f t="shared" si="38"/>
        <v>5.7062937062937067</v>
      </c>
      <c r="J230">
        <f t="shared" si="39"/>
        <v>20</v>
      </c>
      <c r="S230">
        <v>3</v>
      </c>
      <c r="U230" s="7">
        <v>5.7062937062937067</v>
      </c>
      <c r="V230" s="7">
        <v>20</v>
      </c>
    </row>
    <row r="231" spans="1:22" x14ac:dyDescent="0.3">
      <c r="A231" t="str">
        <f t="shared" si="30"/>
        <v>Exp3</v>
      </c>
      <c r="B231">
        <f t="shared" si="35"/>
        <v>16</v>
      </c>
      <c r="C231" t="str">
        <f t="shared" si="36"/>
        <v>Full</v>
      </c>
      <c r="D231" t="str">
        <f t="shared" si="37"/>
        <v>CRWT153</v>
      </c>
      <c r="E231" s="20">
        <f t="shared" si="31"/>
        <v>41793</v>
      </c>
      <c r="F231" t="str">
        <f t="shared" si="32"/>
        <v>Full_16h</v>
      </c>
      <c r="G231">
        <f t="shared" si="33"/>
        <v>137</v>
      </c>
      <c r="H231" t="str">
        <f t="shared" si="34"/>
        <v>NO</v>
      </c>
      <c r="I231">
        <f t="shared" si="38"/>
        <v>6.343396226415094</v>
      </c>
      <c r="J231">
        <f t="shared" si="39"/>
        <v>20</v>
      </c>
      <c r="S231">
        <v>4</v>
      </c>
      <c r="U231" s="7">
        <v>6.343396226415094</v>
      </c>
      <c r="V231" s="7">
        <v>20</v>
      </c>
    </row>
    <row r="232" spans="1:22" x14ac:dyDescent="0.3">
      <c r="A232" t="str">
        <f t="shared" si="30"/>
        <v>Exp3</v>
      </c>
      <c r="B232">
        <f t="shared" si="35"/>
        <v>16</v>
      </c>
      <c r="C232" t="str">
        <f t="shared" si="36"/>
        <v>Full</v>
      </c>
      <c r="D232" t="str">
        <f t="shared" si="37"/>
        <v>CRWT153</v>
      </c>
      <c r="E232" s="20">
        <f t="shared" si="31"/>
        <v>41793</v>
      </c>
      <c r="F232" t="str">
        <f t="shared" si="32"/>
        <v>Full_16h</v>
      </c>
      <c r="G232">
        <f t="shared" si="33"/>
        <v>216</v>
      </c>
      <c r="H232" t="str">
        <f t="shared" si="34"/>
        <v>NO</v>
      </c>
      <c r="I232">
        <f t="shared" si="38"/>
        <v>6.686792452830189</v>
      </c>
      <c r="J232">
        <f t="shared" si="39"/>
        <v>19</v>
      </c>
      <c r="R232">
        <v>216</v>
      </c>
      <c r="S232">
        <v>1</v>
      </c>
      <c r="U232" s="7">
        <v>6.686792452830189</v>
      </c>
      <c r="V232" s="7">
        <v>19</v>
      </c>
    </row>
    <row r="233" spans="1:22" x14ac:dyDescent="0.3">
      <c r="A233" t="str">
        <f t="shared" si="30"/>
        <v>Exp3</v>
      </c>
      <c r="B233">
        <f t="shared" si="35"/>
        <v>16</v>
      </c>
      <c r="C233" t="str">
        <f t="shared" si="36"/>
        <v>Full</v>
      </c>
      <c r="D233" t="str">
        <f t="shared" si="37"/>
        <v>CRWT153</v>
      </c>
      <c r="E233" s="20">
        <f t="shared" si="31"/>
        <v>41793</v>
      </c>
      <c r="F233" t="str">
        <f t="shared" si="32"/>
        <v>Full_16h</v>
      </c>
      <c r="G233">
        <f t="shared" si="33"/>
        <v>216</v>
      </c>
      <c r="H233" t="str">
        <f t="shared" si="34"/>
        <v>NO</v>
      </c>
      <c r="I233">
        <f t="shared" si="38"/>
        <v>5.545454545454545</v>
      </c>
      <c r="J233">
        <f t="shared" si="39"/>
        <v>19</v>
      </c>
      <c r="S233">
        <v>2</v>
      </c>
      <c r="U233" s="7">
        <v>5.545454545454545</v>
      </c>
      <c r="V233" s="7">
        <v>19</v>
      </c>
    </row>
    <row r="234" spans="1:22" x14ac:dyDescent="0.3">
      <c r="A234" t="str">
        <f t="shared" si="30"/>
        <v>Exp3</v>
      </c>
      <c r="B234">
        <f t="shared" si="35"/>
        <v>16</v>
      </c>
      <c r="C234" t="str">
        <f t="shared" si="36"/>
        <v>Full</v>
      </c>
      <c r="D234" t="str">
        <f t="shared" si="37"/>
        <v>CRWT153</v>
      </c>
      <c r="E234" s="20">
        <f t="shared" si="31"/>
        <v>41793</v>
      </c>
      <c r="F234" t="str">
        <f t="shared" si="32"/>
        <v>Full_16h</v>
      </c>
      <c r="G234">
        <f t="shared" si="33"/>
        <v>283</v>
      </c>
      <c r="H234" t="str">
        <f t="shared" si="34"/>
        <v>NO</v>
      </c>
      <c r="I234">
        <f t="shared" si="38"/>
        <v>6.3698113207547173</v>
      </c>
      <c r="J234">
        <f t="shared" si="39"/>
        <v>20</v>
      </c>
      <c r="R234">
        <v>283</v>
      </c>
      <c r="S234">
        <v>1</v>
      </c>
      <c r="U234" s="7">
        <v>6.3698113207547173</v>
      </c>
      <c r="V234" s="7">
        <v>20</v>
      </c>
    </row>
    <row r="235" spans="1:22" x14ac:dyDescent="0.3">
      <c r="A235" t="str">
        <f t="shared" si="30"/>
        <v>Exp3</v>
      </c>
      <c r="B235">
        <f t="shared" si="35"/>
        <v>16</v>
      </c>
      <c r="C235" t="str">
        <f t="shared" si="36"/>
        <v>Full</v>
      </c>
      <c r="D235" t="str">
        <f t="shared" si="37"/>
        <v>CRWT153</v>
      </c>
      <c r="E235" s="20">
        <f t="shared" si="31"/>
        <v>41793</v>
      </c>
      <c r="F235" t="str">
        <f t="shared" si="32"/>
        <v>Full_16h</v>
      </c>
      <c r="G235">
        <f t="shared" si="33"/>
        <v>283</v>
      </c>
      <c r="H235" t="str">
        <f t="shared" si="34"/>
        <v>NO</v>
      </c>
      <c r="I235">
        <f t="shared" si="38"/>
        <v>6.4603773584905664</v>
      </c>
      <c r="J235">
        <f t="shared" si="39"/>
        <v>18</v>
      </c>
      <c r="S235">
        <v>2</v>
      </c>
      <c r="U235" s="7">
        <v>6.4603773584905664</v>
      </c>
      <c r="V235" s="7">
        <v>18</v>
      </c>
    </row>
    <row r="236" spans="1:22" x14ac:dyDescent="0.3">
      <c r="A236" t="str">
        <f t="shared" si="30"/>
        <v>Exp3</v>
      </c>
      <c r="B236">
        <f t="shared" si="35"/>
        <v>16</v>
      </c>
      <c r="C236" t="str">
        <f t="shared" si="36"/>
        <v>Full</v>
      </c>
      <c r="D236" t="str">
        <f t="shared" si="37"/>
        <v>CRWT153</v>
      </c>
      <c r="E236" s="20">
        <f t="shared" si="31"/>
        <v>41793</v>
      </c>
      <c r="F236" t="str">
        <f t="shared" si="32"/>
        <v>Full_16h</v>
      </c>
      <c r="G236">
        <f t="shared" si="33"/>
        <v>283</v>
      </c>
      <c r="H236" t="str">
        <f t="shared" si="34"/>
        <v>NO</v>
      </c>
      <c r="I236">
        <f t="shared" si="38"/>
        <v>5.7482517482517483</v>
      </c>
      <c r="J236">
        <f t="shared" si="39"/>
        <v>16</v>
      </c>
      <c r="S236">
        <v>3</v>
      </c>
      <c r="U236" s="7">
        <v>5.7482517482517483</v>
      </c>
      <c r="V236" s="7">
        <v>16</v>
      </c>
    </row>
    <row r="237" spans="1:22" x14ac:dyDescent="0.3">
      <c r="A237" t="str">
        <f t="shared" si="30"/>
        <v>Exp3</v>
      </c>
      <c r="B237">
        <f t="shared" si="35"/>
        <v>16</v>
      </c>
      <c r="C237" t="str">
        <f t="shared" si="36"/>
        <v>Full</v>
      </c>
      <c r="D237" t="str">
        <f t="shared" si="37"/>
        <v>CRWT153</v>
      </c>
      <c r="E237" s="20">
        <f t="shared" si="31"/>
        <v>41793</v>
      </c>
      <c r="F237" t="str">
        <f t="shared" si="32"/>
        <v>Full_16h</v>
      </c>
      <c r="G237">
        <f t="shared" si="33"/>
        <v>283</v>
      </c>
      <c r="H237" t="str">
        <f t="shared" si="34"/>
        <v>NO</v>
      </c>
      <c r="I237">
        <f t="shared" si="38"/>
        <v>5.104895104895105</v>
      </c>
      <c r="J237">
        <f t="shared" si="39"/>
        <v>20</v>
      </c>
      <c r="S237">
        <v>4</v>
      </c>
      <c r="U237" s="7">
        <v>5.104895104895105</v>
      </c>
      <c r="V237" s="7">
        <v>20</v>
      </c>
    </row>
    <row r="238" spans="1:22" x14ac:dyDescent="0.3">
      <c r="A238" t="str">
        <f t="shared" si="30"/>
        <v>Exp3</v>
      </c>
      <c r="B238">
        <f t="shared" si="35"/>
        <v>16</v>
      </c>
      <c r="C238" t="str">
        <f t="shared" si="36"/>
        <v>Full</v>
      </c>
      <c r="D238" t="str">
        <f t="shared" si="37"/>
        <v>CRWT153</v>
      </c>
      <c r="E238" s="20">
        <f t="shared" si="31"/>
        <v>41800</v>
      </c>
      <c r="F238" t="str">
        <f t="shared" si="32"/>
        <v>Full_16h</v>
      </c>
      <c r="G238">
        <f t="shared" si="33"/>
        <v>94</v>
      </c>
      <c r="H238" t="str">
        <f t="shared" si="34"/>
        <v>NO</v>
      </c>
      <c r="I238">
        <f t="shared" si="38"/>
        <v>5.41958041958042</v>
      </c>
      <c r="J238">
        <f t="shared" si="39"/>
        <v>17</v>
      </c>
      <c r="P238" s="1">
        <v>41800</v>
      </c>
      <c r="Q238" t="s">
        <v>438</v>
      </c>
      <c r="R238">
        <v>94</v>
      </c>
      <c r="S238">
        <v>1</v>
      </c>
      <c r="U238" s="7">
        <v>5.41958041958042</v>
      </c>
      <c r="V238" s="7">
        <v>17</v>
      </c>
    </row>
    <row r="239" spans="1:22" x14ac:dyDescent="0.3">
      <c r="A239" t="str">
        <f t="shared" si="30"/>
        <v>Exp3</v>
      </c>
      <c r="B239">
        <f t="shared" si="35"/>
        <v>16</v>
      </c>
      <c r="C239" t="str">
        <f t="shared" si="36"/>
        <v>Full</v>
      </c>
      <c r="D239" t="str">
        <f t="shared" si="37"/>
        <v>CRWT153</v>
      </c>
      <c r="E239" s="20">
        <f t="shared" si="31"/>
        <v>41800</v>
      </c>
      <c r="F239" t="str">
        <f t="shared" si="32"/>
        <v>Full_16h</v>
      </c>
      <c r="G239">
        <f t="shared" si="33"/>
        <v>201</v>
      </c>
      <c r="H239" t="str">
        <f t="shared" si="34"/>
        <v>NO</v>
      </c>
      <c r="I239">
        <f t="shared" si="38"/>
        <v>6.9509433962264149</v>
      </c>
      <c r="J239">
        <f t="shared" si="39"/>
        <v>16</v>
      </c>
      <c r="R239">
        <v>201</v>
      </c>
      <c r="S239">
        <v>1</v>
      </c>
      <c r="U239" s="7">
        <v>6.9509433962264149</v>
      </c>
      <c r="V239" s="7">
        <v>16</v>
      </c>
    </row>
    <row r="240" spans="1:22" x14ac:dyDescent="0.3">
      <c r="A240" t="str">
        <f t="shared" si="30"/>
        <v>Exp3</v>
      </c>
      <c r="B240">
        <f t="shared" si="35"/>
        <v>16</v>
      </c>
      <c r="C240" t="str">
        <f t="shared" si="36"/>
        <v>Full</v>
      </c>
      <c r="D240" t="str">
        <f t="shared" si="37"/>
        <v>CRWT153</v>
      </c>
      <c r="E240" s="20">
        <f t="shared" si="31"/>
        <v>41800</v>
      </c>
      <c r="F240" t="str">
        <f t="shared" si="32"/>
        <v>Full_16h</v>
      </c>
      <c r="G240">
        <f t="shared" si="33"/>
        <v>201</v>
      </c>
      <c r="H240" t="str">
        <f t="shared" si="34"/>
        <v>NO</v>
      </c>
      <c r="I240">
        <f t="shared" si="38"/>
        <v>7.4869565217391303</v>
      </c>
      <c r="J240">
        <f t="shared" si="39"/>
        <v>19</v>
      </c>
      <c r="S240">
        <v>2</v>
      </c>
      <c r="U240" s="7">
        <v>7.4869565217391303</v>
      </c>
      <c r="V240" s="7">
        <v>19</v>
      </c>
    </row>
    <row r="241" spans="1:22" x14ac:dyDescent="0.3">
      <c r="A241" t="str">
        <f t="shared" si="30"/>
        <v>Exp3</v>
      </c>
      <c r="B241">
        <f t="shared" si="35"/>
        <v>16</v>
      </c>
      <c r="C241" t="str">
        <f t="shared" si="36"/>
        <v>Full</v>
      </c>
      <c r="D241" t="str">
        <f t="shared" si="37"/>
        <v>CRWT153</v>
      </c>
      <c r="E241" s="20">
        <f t="shared" si="31"/>
        <v>41800</v>
      </c>
      <c r="F241" t="str">
        <f t="shared" si="32"/>
        <v>Full_16h</v>
      </c>
      <c r="G241">
        <f t="shared" si="33"/>
        <v>201</v>
      </c>
      <c r="H241" t="str">
        <f t="shared" si="34"/>
        <v>NO</v>
      </c>
      <c r="I241">
        <f t="shared" si="38"/>
        <v>5.86013986013986</v>
      </c>
      <c r="J241">
        <f t="shared" si="39"/>
        <v>17</v>
      </c>
      <c r="S241">
        <v>3</v>
      </c>
      <c r="U241" s="7">
        <v>5.86013986013986</v>
      </c>
      <c r="V241" s="7">
        <v>17</v>
      </c>
    </row>
    <row r="242" spans="1:22" x14ac:dyDescent="0.3">
      <c r="A242" t="str">
        <f t="shared" si="30"/>
        <v>Exp3</v>
      </c>
      <c r="B242">
        <f t="shared" si="35"/>
        <v>16</v>
      </c>
      <c r="C242" t="str">
        <f t="shared" si="36"/>
        <v>Full</v>
      </c>
      <c r="D242" t="str">
        <f t="shared" si="37"/>
        <v>CRWT153</v>
      </c>
      <c r="E242" s="20">
        <f t="shared" si="31"/>
        <v>41800</v>
      </c>
      <c r="F242" t="str">
        <f t="shared" si="32"/>
        <v>Full_16h</v>
      </c>
      <c r="G242">
        <f t="shared" si="33"/>
        <v>316</v>
      </c>
      <c r="H242" t="str">
        <f t="shared" si="34"/>
        <v>NO</v>
      </c>
      <c r="I242">
        <f t="shared" si="38"/>
        <v>7.4565217391304346</v>
      </c>
      <c r="J242">
        <f t="shared" si="39"/>
        <v>23</v>
      </c>
      <c r="R242">
        <v>316</v>
      </c>
      <c r="S242">
        <v>1</v>
      </c>
      <c r="U242" s="7">
        <v>7.4565217391304346</v>
      </c>
      <c r="V242" s="7">
        <v>23</v>
      </c>
    </row>
    <row r="243" spans="1:22" x14ac:dyDescent="0.3">
      <c r="A243" t="str">
        <f t="shared" si="30"/>
        <v>Exp3</v>
      </c>
      <c r="B243">
        <f t="shared" si="35"/>
        <v>16</v>
      </c>
      <c r="C243" t="str">
        <f t="shared" si="36"/>
        <v>Full</v>
      </c>
      <c r="D243" t="str">
        <f t="shared" si="37"/>
        <v>CRWT153</v>
      </c>
      <c r="E243" s="20">
        <f t="shared" si="31"/>
        <v>41800</v>
      </c>
      <c r="F243" t="str">
        <f t="shared" si="32"/>
        <v>Full_16h</v>
      </c>
      <c r="G243">
        <f t="shared" si="33"/>
        <v>316</v>
      </c>
      <c r="H243" t="str">
        <f t="shared" si="34"/>
        <v>NO</v>
      </c>
      <c r="I243">
        <f t="shared" si="38"/>
        <v>6.0139860139860142</v>
      </c>
      <c r="J243">
        <f t="shared" si="39"/>
        <v>18</v>
      </c>
      <c r="S243">
        <v>2</v>
      </c>
      <c r="U243" s="7">
        <v>6.0139860139860142</v>
      </c>
      <c r="V243" s="7">
        <v>18</v>
      </c>
    </row>
    <row r="244" spans="1:22" x14ac:dyDescent="0.3">
      <c r="A244" t="str">
        <f t="shared" si="30"/>
        <v>Exp3</v>
      </c>
      <c r="B244">
        <f t="shared" si="35"/>
        <v>16</v>
      </c>
      <c r="C244" t="str">
        <f t="shared" si="36"/>
        <v>Full</v>
      </c>
      <c r="D244" t="str">
        <f t="shared" si="37"/>
        <v>CRWT153</v>
      </c>
      <c r="E244" s="20">
        <f t="shared" si="31"/>
        <v>41800</v>
      </c>
      <c r="F244" t="str">
        <f t="shared" si="32"/>
        <v>Full_16h</v>
      </c>
      <c r="G244">
        <f t="shared" si="33"/>
        <v>316</v>
      </c>
      <c r="H244" t="str">
        <f t="shared" si="34"/>
        <v>NO</v>
      </c>
      <c r="I244">
        <f t="shared" si="38"/>
        <v>6.7735849056603774</v>
      </c>
      <c r="J244">
        <f t="shared" si="39"/>
        <v>17</v>
      </c>
      <c r="S244">
        <v>3</v>
      </c>
      <c r="U244" s="7">
        <v>6.7735849056603774</v>
      </c>
      <c r="V244" s="7">
        <v>17</v>
      </c>
    </row>
    <row r="245" spans="1:22" x14ac:dyDescent="0.3">
      <c r="A245" t="str">
        <f t="shared" si="30"/>
        <v>Exp3</v>
      </c>
      <c r="B245">
        <f t="shared" si="35"/>
        <v>16</v>
      </c>
      <c r="C245" t="str">
        <f t="shared" si="36"/>
        <v>Full</v>
      </c>
      <c r="D245" t="str">
        <f t="shared" si="37"/>
        <v>CRWT153</v>
      </c>
      <c r="E245" s="20">
        <f t="shared" si="31"/>
        <v>41848</v>
      </c>
      <c r="F245" t="str">
        <f t="shared" si="32"/>
        <v>Full_16h</v>
      </c>
      <c r="G245">
        <f t="shared" si="33"/>
        <v>10</v>
      </c>
      <c r="H245" t="str">
        <f t="shared" si="34"/>
        <v>YES</v>
      </c>
      <c r="I245">
        <f t="shared" si="38"/>
        <v>15</v>
      </c>
      <c r="J245" t="str">
        <f t="shared" si="39"/>
        <v/>
      </c>
      <c r="P245" s="1">
        <v>41848</v>
      </c>
      <c r="Q245" t="s">
        <v>438</v>
      </c>
      <c r="R245">
        <v>10</v>
      </c>
      <c r="S245">
        <v>1</v>
      </c>
      <c r="T245" t="s">
        <v>170</v>
      </c>
      <c r="U245" s="7">
        <v>15</v>
      </c>
      <c r="V245" s="7"/>
    </row>
    <row r="246" spans="1:22" x14ac:dyDescent="0.3">
      <c r="A246" t="str">
        <f t="shared" si="30"/>
        <v>Exp3</v>
      </c>
      <c r="B246">
        <f t="shared" si="35"/>
        <v>16</v>
      </c>
      <c r="C246" t="str">
        <f t="shared" si="36"/>
        <v>Full</v>
      </c>
      <c r="D246" t="str">
        <f t="shared" si="37"/>
        <v>CRWT153</v>
      </c>
      <c r="E246" s="20">
        <f t="shared" si="31"/>
        <v>41848</v>
      </c>
      <c r="F246" t="str">
        <f t="shared" si="32"/>
        <v>Full_16h</v>
      </c>
      <c r="G246">
        <f t="shared" si="33"/>
        <v>10</v>
      </c>
      <c r="H246" t="str">
        <f t="shared" si="34"/>
        <v>YES</v>
      </c>
      <c r="I246">
        <f t="shared" si="38"/>
        <v>14</v>
      </c>
      <c r="J246" t="str">
        <f t="shared" si="39"/>
        <v/>
      </c>
      <c r="S246">
        <v>2</v>
      </c>
      <c r="T246" t="s">
        <v>170</v>
      </c>
      <c r="U246" s="7">
        <v>14</v>
      </c>
      <c r="V246" s="7"/>
    </row>
    <row r="247" spans="1:22" x14ac:dyDescent="0.3">
      <c r="A247" t="str">
        <f t="shared" si="30"/>
        <v>Exp3</v>
      </c>
      <c r="B247">
        <f t="shared" si="35"/>
        <v>16</v>
      </c>
      <c r="C247" t="str">
        <f t="shared" si="36"/>
        <v>Full</v>
      </c>
      <c r="D247" t="str">
        <f t="shared" si="37"/>
        <v>CRWT153</v>
      </c>
      <c r="E247" s="20">
        <f t="shared" si="31"/>
        <v>41848</v>
      </c>
      <c r="F247" t="str">
        <f t="shared" si="32"/>
        <v>Full_16h</v>
      </c>
      <c r="G247">
        <f t="shared" si="33"/>
        <v>41</v>
      </c>
      <c r="H247" t="str">
        <f t="shared" si="34"/>
        <v>YES</v>
      </c>
      <c r="I247">
        <f t="shared" si="38"/>
        <v>13</v>
      </c>
      <c r="J247" t="str">
        <f t="shared" si="39"/>
        <v/>
      </c>
      <c r="R247">
        <v>41</v>
      </c>
      <c r="S247">
        <v>1</v>
      </c>
      <c r="T247" t="s">
        <v>170</v>
      </c>
      <c r="U247" s="7">
        <v>13</v>
      </c>
      <c r="V247" s="7"/>
    </row>
    <row r="248" spans="1:22" x14ac:dyDescent="0.3">
      <c r="A248" t="str">
        <f t="shared" si="30"/>
        <v>Exp3</v>
      </c>
      <c r="B248">
        <f t="shared" si="35"/>
        <v>16</v>
      </c>
      <c r="C248" t="str">
        <f t="shared" si="36"/>
        <v>Full</v>
      </c>
      <c r="D248" t="str">
        <f t="shared" si="37"/>
        <v>CRWT153</v>
      </c>
      <c r="E248" s="20">
        <f t="shared" si="31"/>
        <v>41848</v>
      </c>
      <c r="F248" t="str">
        <f t="shared" si="32"/>
        <v>Full_16h</v>
      </c>
      <c r="G248">
        <f t="shared" si="33"/>
        <v>41</v>
      </c>
      <c r="H248" t="str">
        <f t="shared" si="34"/>
        <v>YES</v>
      </c>
      <c r="I248">
        <f t="shared" si="38"/>
        <v>14</v>
      </c>
      <c r="J248" t="str">
        <f t="shared" si="39"/>
        <v/>
      </c>
      <c r="S248">
        <v>2</v>
      </c>
      <c r="T248" t="s">
        <v>170</v>
      </c>
      <c r="U248" s="7">
        <v>14</v>
      </c>
      <c r="V248" s="7"/>
    </row>
    <row r="249" spans="1:22" x14ac:dyDescent="0.3">
      <c r="A249" t="str">
        <f t="shared" si="30"/>
        <v>Exp3</v>
      </c>
      <c r="B249">
        <f t="shared" si="35"/>
        <v>16</v>
      </c>
      <c r="C249" t="str">
        <f t="shared" si="36"/>
        <v>Full</v>
      </c>
      <c r="D249" t="str">
        <f t="shared" si="37"/>
        <v>CRWT153</v>
      </c>
      <c r="E249" s="20">
        <f t="shared" si="31"/>
        <v>41848</v>
      </c>
      <c r="F249" t="str">
        <f t="shared" si="32"/>
        <v>Full_16h</v>
      </c>
      <c r="G249">
        <f t="shared" si="33"/>
        <v>173</v>
      </c>
      <c r="H249" t="str">
        <f t="shared" si="34"/>
        <v>YES</v>
      </c>
      <c r="I249">
        <f t="shared" si="38"/>
        <v>11</v>
      </c>
      <c r="J249">
        <f t="shared" si="39"/>
        <v>31</v>
      </c>
      <c r="R249">
        <v>173</v>
      </c>
      <c r="S249">
        <v>1</v>
      </c>
      <c r="T249" t="s">
        <v>170</v>
      </c>
      <c r="U249" s="7">
        <v>11</v>
      </c>
      <c r="V249" s="7">
        <v>31</v>
      </c>
    </row>
    <row r="250" spans="1:22" x14ac:dyDescent="0.3">
      <c r="A250" t="str">
        <f t="shared" si="30"/>
        <v>Exp3</v>
      </c>
      <c r="B250">
        <f t="shared" si="35"/>
        <v>16</v>
      </c>
      <c r="C250" t="str">
        <f t="shared" si="36"/>
        <v>Full</v>
      </c>
      <c r="D250" t="str">
        <f t="shared" si="37"/>
        <v>CRWT153</v>
      </c>
      <c r="E250" s="20">
        <f t="shared" si="31"/>
        <v>41848</v>
      </c>
      <c r="F250" t="str">
        <f t="shared" si="32"/>
        <v>Full_16h</v>
      </c>
      <c r="G250">
        <f t="shared" si="33"/>
        <v>173</v>
      </c>
      <c r="H250" t="str">
        <f t="shared" si="34"/>
        <v>YES</v>
      </c>
      <c r="I250">
        <f t="shared" si="38"/>
        <v>13</v>
      </c>
      <c r="J250">
        <f t="shared" si="39"/>
        <v>35</v>
      </c>
      <c r="S250">
        <v>2</v>
      </c>
      <c r="T250" t="s">
        <v>170</v>
      </c>
      <c r="U250" s="7">
        <v>13</v>
      </c>
      <c r="V250" s="7">
        <v>35</v>
      </c>
    </row>
    <row r="251" spans="1:22" x14ac:dyDescent="0.3">
      <c r="A251" t="str">
        <f t="shared" si="30"/>
        <v>Exp3</v>
      </c>
      <c r="B251">
        <f t="shared" si="35"/>
        <v>16</v>
      </c>
      <c r="C251" t="str">
        <f t="shared" si="36"/>
        <v>Full</v>
      </c>
      <c r="D251" t="str">
        <f t="shared" si="37"/>
        <v>CRWT153</v>
      </c>
      <c r="E251" s="20">
        <f t="shared" si="31"/>
        <v>41848</v>
      </c>
      <c r="F251" t="str">
        <f t="shared" si="32"/>
        <v>Full_16h</v>
      </c>
      <c r="G251">
        <f t="shared" si="33"/>
        <v>295</v>
      </c>
      <c r="H251" t="str">
        <f t="shared" si="34"/>
        <v>YES</v>
      </c>
      <c r="I251">
        <f t="shared" si="38"/>
        <v>16</v>
      </c>
      <c r="J251" t="str">
        <f t="shared" si="39"/>
        <v/>
      </c>
      <c r="R251">
        <v>295</v>
      </c>
      <c r="S251">
        <v>1</v>
      </c>
      <c r="T251" t="s">
        <v>170</v>
      </c>
      <c r="U251" s="7">
        <v>16</v>
      </c>
      <c r="V251" s="7"/>
    </row>
    <row r="252" spans="1:22" x14ac:dyDescent="0.3">
      <c r="A252" t="str">
        <f t="shared" si="30"/>
        <v>Exp3</v>
      </c>
      <c r="B252">
        <f t="shared" si="35"/>
        <v>16</v>
      </c>
      <c r="C252" t="str">
        <f t="shared" si="36"/>
        <v>Full</v>
      </c>
      <c r="D252" t="str">
        <f t="shared" si="37"/>
        <v>CRWT153</v>
      </c>
      <c r="E252" s="20">
        <f t="shared" si="31"/>
        <v>41848</v>
      </c>
      <c r="F252" t="str">
        <f t="shared" si="32"/>
        <v>Full_16h</v>
      </c>
      <c r="G252">
        <f t="shared" si="33"/>
        <v>295</v>
      </c>
      <c r="H252" t="str">
        <f t="shared" si="34"/>
        <v>YES</v>
      </c>
      <c r="I252">
        <f t="shared" si="38"/>
        <v>15</v>
      </c>
      <c r="J252" t="str">
        <f t="shared" si="39"/>
        <v/>
      </c>
      <c r="S252">
        <v>2</v>
      </c>
      <c r="T252" t="s">
        <v>170</v>
      </c>
      <c r="U252" s="7">
        <v>15</v>
      </c>
      <c r="V252" s="7"/>
    </row>
    <row r="253" spans="1:22" x14ac:dyDescent="0.3">
      <c r="A253" t="str">
        <f t="shared" si="30"/>
        <v>Exp3</v>
      </c>
      <c r="B253">
        <f t="shared" si="35"/>
        <v>16</v>
      </c>
      <c r="C253" t="str">
        <f t="shared" si="36"/>
        <v>Full</v>
      </c>
      <c r="D253" t="str">
        <f t="shared" si="37"/>
        <v>CRWT153</v>
      </c>
      <c r="E253" s="20">
        <f t="shared" si="31"/>
        <v>41848</v>
      </c>
      <c r="F253" t="str">
        <f t="shared" si="32"/>
        <v>Full_16h</v>
      </c>
      <c r="G253">
        <f t="shared" si="33"/>
        <v>299</v>
      </c>
      <c r="H253" t="str">
        <f t="shared" si="34"/>
        <v>YES</v>
      </c>
      <c r="I253">
        <f t="shared" si="38"/>
        <v>16</v>
      </c>
      <c r="J253" t="str">
        <f t="shared" si="39"/>
        <v/>
      </c>
      <c r="R253">
        <v>299</v>
      </c>
      <c r="S253">
        <v>1</v>
      </c>
      <c r="T253" t="s">
        <v>170</v>
      </c>
      <c r="U253" s="7">
        <v>16</v>
      </c>
      <c r="V253" s="7"/>
    </row>
    <row r="254" spans="1:22" x14ac:dyDescent="0.3">
      <c r="A254" t="str">
        <f t="shared" si="30"/>
        <v>Exp3</v>
      </c>
      <c r="B254">
        <f t="shared" si="35"/>
        <v>16</v>
      </c>
      <c r="C254" t="str">
        <f t="shared" si="36"/>
        <v>Full</v>
      </c>
      <c r="D254" t="str">
        <f t="shared" si="37"/>
        <v>CRWT153</v>
      </c>
      <c r="E254" s="20">
        <f t="shared" si="31"/>
        <v>41848</v>
      </c>
      <c r="F254" t="str">
        <f t="shared" si="32"/>
        <v>Full_16h</v>
      </c>
      <c r="G254">
        <f t="shared" si="33"/>
        <v>299</v>
      </c>
      <c r="H254" t="str">
        <f t="shared" si="34"/>
        <v>YES</v>
      </c>
      <c r="I254">
        <f t="shared" si="38"/>
        <v>15</v>
      </c>
      <c r="J254" t="str">
        <f t="shared" si="39"/>
        <v/>
      </c>
      <c r="S254">
        <v>2</v>
      </c>
      <c r="T254" t="s">
        <v>170</v>
      </c>
      <c r="U254" s="7">
        <v>15</v>
      </c>
      <c r="V254" s="7"/>
    </row>
    <row r="255" spans="1:22" x14ac:dyDescent="0.3">
      <c r="A255" t="str">
        <f t="shared" si="30"/>
        <v>Exp3</v>
      </c>
      <c r="B255">
        <f t="shared" si="35"/>
        <v>16</v>
      </c>
      <c r="C255" t="str">
        <f t="shared" si="36"/>
        <v>Full</v>
      </c>
      <c r="D255" t="str">
        <f t="shared" si="37"/>
        <v>CRWT153</v>
      </c>
      <c r="E255" s="20">
        <f t="shared" si="31"/>
        <v>41848</v>
      </c>
      <c r="F255" t="str">
        <f t="shared" si="32"/>
        <v>Full_16h</v>
      </c>
      <c r="G255">
        <f t="shared" si="33"/>
        <v>299</v>
      </c>
      <c r="H255" t="str">
        <f t="shared" si="34"/>
        <v>YES</v>
      </c>
      <c r="I255">
        <f t="shared" si="38"/>
        <v>15</v>
      </c>
      <c r="J255" t="str">
        <f t="shared" si="39"/>
        <v/>
      </c>
      <c r="S255">
        <v>3</v>
      </c>
      <c r="T255" t="s">
        <v>170</v>
      </c>
      <c r="U255" s="7">
        <v>15</v>
      </c>
      <c r="V255" s="7"/>
    </row>
    <row r="256" spans="1:22" x14ac:dyDescent="0.3">
      <c r="A256" t="str">
        <f t="shared" si="30"/>
        <v>Exp3</v>
      </c>
      <c r="B256">
        <f t="shared" si="35"/>
        <v>16</v>
      </c>
      <c r="C256" t="str">
        <f t="shared" si="36"/>
        <v>Nil</v>
      </c>
      <c r="D256" t="str">
        <f t="shared" si="37"/>
        <v>CRWT153</v>
      </c>
      <c r="E256" s="20">
        <f t="shared" si="31"/>
        <v>41674</v>
      </c>
      <c r="F256" t="str">
        <f t="shared" si="32"/>
        <v>None_16h</v>
      </c>
      <c r="G256">
        <f t="shared" si="33"/>
        <v>64</v>
      </c>
      <c r="H256" t="str">
        <f t="shared" si="34"/>
        <v>NO</v>
      </c>
      <c r="I256">
        <f t="shared" si="38"/>
        <v>1.6606872469948395</v>
      </c>
      <c r="J256">
        <f t="shared" si="39"/>
        <v>7</v>
      </c>
      <c r="O256" t="s">
        <v>455</v>
      </c>
      <c r="P256" s="1">
        <v>41674</v>
      </c>
      <c r="Q256" t="s">
        <v>439</v>
      </c>
      <c r="R256">
        <v>64</v>
      </c>
      <c r="S256">
        <v>1</v>
      </c>
      <c r="U256" s="7">
        <v>1.6606872469948395</v>
      </c>
      <c r="V256" s="7">
        <v>7</v>
      </c>
    </row>
    <row r="257" spans="1:22" x14ac:dyDescent="0.3">
      <c r="A257" t="str">
        <f t="shared" si="30"/>
        <v>Exp3</v>
      </c>
      <c r="B257">
        <f t="shared" si="35"/>
        <v>16</v>
      </c>
      <c r="C257" t="str">
        <f t="shared" si="36"/>
        <v>Nil</v>
      </c>
      <c r="D257" t="str">
        <f t="shared" si="37"/>
        <v>CRWT153</v>
      </c>
      <c r="E257" s="20">
        <f t="shared" si="31"/>
        <v>41674</v>
      </c>
      <c r="F257" t="str">
        <f t="shared" si="32"/>
        <v>None_16h</v>
      </c>
      <c r="G257">
        <f t="shared" si="33"/>
        <v>64</v>
      </c>
      <c r="H257" t="str">
        <f t="shared" si="34"/>
        <v>NO</v>
      </c>
      <c r="I257">
        <f t="shared" si="38"/>
        <v>0.74675324675324672</v>
      </c>
      <c r="J257">
        <f t="shared" si="39"/>
        <v>7</v>
      </c>
      <c r="S257">
        <v>2</v>
      </c>
      <c r="U257" s="7">
        <v>0.74675324675324672</v>
      </c>
      <c r="V257" s="7">
        <v>7</v>
      </c>
    </row>
    <row r="258" spans="1:22" x14ac:dyDescent="0.3">
      <c r="A258" t="str">
        <f t="shared" si="30"/>
        <v>Exp3</v>
      </c>
      <c r="B258">
        <f t="shared" si="35"/>
        <v>16</v>
      </c>
      <c r="C258" t="str">
        <f t="shared" si="36"/>
        <v>Nil</v>
      </c>
      <c r="D258" t="str">
        <f t="shared" si="37"/>
        <v>CRWT153</v>
      </c>
      <c r="E258" s="20">
        <f t="shared" si="31"/>
        <v>41674</v>
      </c>
      <c r="F258" t="str">
        <f t="shared" si="32"/>
        <v>None_16h</v>
      </c>
      <c r="G258">
        <f t="shared" si="33"/>
        <v>64</v>
      </c>
      <c r="H258" t="str">
        <f t="shared" si="34"/>
        <v>NO</v>
      </c>
      <c r="I258">
        <f t="shared" si="38"/>
        <v>1.6249188838416613</v>
      </c>
      <c r="J258" t="str">
        <f t="shared" si="39"/>
        <v/>
      </c>
      <c r="S258">
        <v>3</v>
      </c>
      <c r="U258" s="7">
        <v>1.6249188838416613</v>
      </c>
      <c r="V258" s="7"/>
    </row>
    <row r="259" spans="1:22" x14ac:dyDescent="0.3">
      <c r="A259" t="str">
        <f t="shared" ref="A259:A322" si="40">IF(L259="",A258,L259)</f>
        <v>Exp3</v>
      </c>
      <c r="B259">
        <f t="shared" si="35"/>
        <v>16</v>
      </c>
      <c r="C259" t="str">
        <f t="shared" si="36"/>
        <v>Nil</v>
      </c>
      <c r="D259" t="str">
        <f t="shared" si="37"/>
        <v>CRWT153</v>
      </c>
      <c r="E259" s="20">
        <f t="shared" ref="E259:E322" si="41">IF(P259="",E258,P259)</f>
        <v>41674</v>
      </c>
      <c r="F259" t="str">
        <f t="shared" ref="F259:F322" si="42">IF(Q259="",F258,Q259)</f>
        <v>None_16h</v>
      </c>
      <c r="G259">
        <f t="shared" ref="G259:G322" si="43">IF(R259="",G258,R259)</f>
        <v>64</v>
      </c>
      <c r="H259" t="str">
        <f t="shared" ref="H259:H322" si="44">IF(T259="","NO","YES")</f>
        <v>NO</v>
      </c>
      <c r="I259">
        <f t="shared" si="38"/>
        <v>0.61038961038961037</v>
      </c>
      <c r="J259" t="str">
        <f t="shared" si="39"/>
        <v/>
      </c>
      <c r="S259">
        <v>4</v>
      </c>
      <c r="U259" s="7">
        <v>0.61038961038961037</v>
      </c>
      <c r="V259" s="7"/>
    </row>
    <row r="260" spans="1:22" x14ac:dyDescent="0.3">
      <c r="A260" t="str">
        <f t="shared" si="40"/>
        <v>Exp3</v>
      </c>
      <c r="B260">
        <f t="shared" ref="B260:B323" si="45">IF(L260="",B259,M260)</f>
        <v>16</v>
      </c>
      <c r="C260" t="str">
        <f t="shared" ref="C260:C323" si="46">IF(O260="",C259,O260)</f>
        <v>Nil</v>
      </c>
      <c r="D260" t="str">
        <f t="shared" ref="D260:D323" si="47">IF(N260="",D259,N260)</f>
        <v>CRWT153</v>
      </c>
      <c r="E260" s="20">
        <f t="shared" si="41"/>
        <v>41674</v>
      </c>
      <c r="F260" t="str">
        <f t="shared" si="42"/>
        <v>None_16h</v>
      </c>
      <c r="G260">
        <f t="shared" si="43"/>
        <v>140</v>
      </c>
      <c r="H260" t="str">
        <f t="shared" si="44"/>
        <v>NO</v>
      </c>
      <c r="I260">
        <f t="shared" ref="I260:I323" si="48">IF(U260="","",U260)</f>
        <v>0.59090909090909094</v>
      </c>
      <c r="J260">
        <f t="shared" ref="J260:J323" si="49">IF(V260="","",V260)</f>
        <v>5</v>
      </c>
      <c r="R260">
        <v>140</v>
      </c>
      <c r="S260">
        <v>1</v>
      </c>
      <c r="U260" s="7">
        <v>0.59090909090909094</v>
      </c>
      <c r="V260" s="7">
        <v>5</v>
      </c>
    </row>
    <row r="261" spans="1:22" x14ac:dyDescent="0.3">
      <c r="A261" t="str">
        <f t="shared" si="40"/>
        <v>Exp3</v>
      </c>
      <c r="B261">
        <f t="shared" si="45"/>
        <v>16</v>
      </c>
      <c r="C261" t="str">
        <f t="shared" si="46"/>
        <v>Nil</v>
      </c>
      <c r="D261" t="str">
        <f t="shared" si="47"/>
        <v>CRWT153</v>
      </c>
      <c r="E261" s="20">
        <f t="shared" si="41"/>
        <v>41674</v>
      </c>
      <c r="F261" t="str">
        <f t="shared" si="42"/>
        <v>None_16h</v>
      </c>
      <c r="G261">
        <f t="shared" si="43"/>
        <v>140</v>
      </c>
      <c r="H261" t="str">
        <f t="shared" si="44"/>
        <v>NO</v>
      </c>
      <c r="I261">
        <f t="shared" si="48"/>
        <v>0.61688311688311692</v>
      </c>
      <c r="J261" t="str">
        <f t="shared" si="49"/>
        <v/>
      </c>
      <c r="S261">
        <v>2</v>
      </c>
      <c r="U261" s="7">
        <v>0.61688311688311692</v>
      </c>
      <c r="V261" s="7"/>
    </row>
    <row r="262" spans="1:22" x14ac:dyDescent="0.3">
      <c r="A262" t="str">
        <f t="shared" si="40"/>
        <v>Exp3</v>
      </c>
      <c r="B262">
        <f t="shared" si="45"/>
        <v>16</v>
      </c>
      <c r="C262" t="str">
        <f t="shared" si="46"/>
        <v>Nil</v>
      </c>
      <c r="D262" t="str">
        <f t="shared" si="47"/>
        <v>CRWT153</v>
      </c>
      <c r="E262" s="20">
        <f t="shared" si="41"/>
        <v>41674</v>
      </c>
      <c r="F262" t="str">
        <f t="shared" si="42"/>
        <v>None_16h</v>
      </c>
      <c r="G262">
        <f t="shared" si="43"/>
        <v>140</v>
      </c>
      <c r="H262" t="str">
        <f t="shared" si="44"/>
        <v>NO</v>
      </c>
      <c r="I262">
        <f t="shared" si="48"/>
        <v>0.56493506493506496</v>
      </c>
      <c r="J262">
        <f t="shared" si="49"/>
        <v>5</v>
      </c>
      <c r="S262">
        <v>3</v>
      </c>
      <c r="U262" s="7">
        <v>0.56493506493506496</v>
      </c>
      <c r="V262" s="7">
        <v>5</v>
      </c>
    </row>
    <row r="263" spans="1:22" x14ac:dyDescent="0.3">
      <c r="A263" t="str">
        <f t="shared" si="40"/>
        <v>Exp3</v>
      </c>
      <c r="B263">
        <f t="shared" si="45"/>
        <v>16</v>
      </c>
      <c r="C263" t="str">
        <f t="shared" si="46"/>
        <v>Nil</v>
      </c>
      <c r="D263" t="str">
        <f t="shared" si="47"/>
        <v>CRWT153</v>
      </c>
      <c r="E263" s="20">
        <f t="shared" si="41"/>
        <v>41674</v>
      </c>
      <c r="F263" t="str">
        <f t="shared" si="42"/>
        <v>None_16h</v>
      </c>
      <c r="G263">
        <f t="shared" si="43"/>
        <v>262</v>
      </c>
      <c r="H263" t="str">
        <f t="shared" si="44"/>
        <v>NO</v>
      </c>
      <c r="I263">
        <f t="shared" si="48"/>
        <v>0.49494200370254876</v>
      </c>
      <c r="J263">
        <f t="shared" si="49"/>
        <v>5</v>
      </c>
      <c r="R263">
        <v>262</v>
      </c>
      <c r="S263">
        <v>1</v>
      </c>
      <c r="U263" s="7">
        <v>0.49494200370254876</v>
      </c>
      <c r="V263" s="7">
        <v>5</v>
      </c>
    </row>
    <row r="264" spans="1:22" x14ac:dyDescent="0.3">
      <c r="A264" t="str">
        <f t="shared" si="40"/>
        <v>Exp3</v>
      </c>
      <c r="B264">
        <f t="shared" si="45"/>
        <v>16</v>
      </c>
      <c r="C264" t="str">
        <f t="shared" si="46"/>
        <v>Nil</v>
      </c>
      <c r="D264" t="str">
        <f t="shared" si="47"/>
        <v>CRWT153</v>
      </c>
      <c r="E264" s="20">
        <f t="shared" si="41"/>
        <v>41674</v>
      </c>
      <c r="F264" t="str">
        <f t="shared" si="42"/>
        <v>None_16h</v>
      </c>
      <c r="G264">
        <f t="shared" si="43"/>
        <v>262</v>
      </c>
      <c r="H264" t="str">
        <f t="shared" si="44"/>
        <v>NO</v>
      </c>
      <c r="I264">
        <f t="shared" si="48"/>
        <v>0.62337662337662336</v>
      </c>
      <c r="J264">
        <f t="shared" si="49"/>
        <v>6</v>
      </c>
      <c r="S264">
        <v>2</v>
      </c>
      <c r="U264" s="7">
        <v>0.62337662337662336</v>
      </c>
      <c r="V264" s="7">
        <v>6</v>
      </c>
    </row>
    <row r="265" spans="1:22" x14ac:dyDescent="0.3">
      <c r="A265" t="str">
        <f t="shared" si="40"/>
        <v>Exp3</v>
      </c>
      <c r="B265">
        <f t="shared" si="45"/>
        <v>16</v>
      </c>
      <c r="C265" t="str">
        <f t="shared" si="46"/>
        <v>Nil</v>
      </c>
      <c r="D265" t="str">
        <f t="shared" si="47"/>
        <v>CRWT153</v>
      </c>
      <c r="E265" s="20">
        <f t="shared" si="41"/>
        <v>41674</v>
      </c>
      <c r="F265" t="str">
        <f t="shared" si="42"/>
        <v>None_16h</v>
      </c>
      <c r="G265">
        <f t="shared" si="43"/>
        <v>262</v>
      </c>
      <c r="H265" t="str">
        <f t="shared" si="44"/>
        <v>NO</v>
      </c>
      <c r="I265">
        <f t="shared" si="48"/>
        <v>1.3679428942245295</v>
      </c>
      <c r="J265" t="str">
        <f t="shared" si="49"/>
        <v/>
      </c>
      <c r="S265">
        <v>3</v>
      </c>
      <c r="U265" s="7">
        <v>1.3679428942245295</v>
      </c>
      <c r="V265" s="7"/>
    </row>
    <row r="266" spans="1:22" x14ac:dyDescent="0.3">
      <c r="A266" t="str">
        <f t="shared" si="40"/>
        <v>Exp3</v>
      </c>
      <c r="B266">
        <f t="shared" si="45"/>
        <v>16</v>
      </c>
      <c r="C266" t="str">
        <f t="shared" si="46"/>
        <v>Nil</v>
      </c>
      <c r="D266" t="str">
        <f t="shared" si="47"/>
        <v>CRWT153</v>
      </c>
      <c r="E266" s="20">
        <f t="shared" si="41"/>
        <v>41674</v>
      </c>
      <c r="F266" t="str">
        <f t="shared" si="42"/>
        <v>None_16h</v>
      </c>
      <c r="G266">
        <f t="shared" si="43"/>
        <v>262</v>
      </c>
      <c r="H266" t="str">
        <f t="shared" si="44"/>
        <v>NO</v>
      </c>
      <c r="I266">
        <f t="shared" si="48"/>
        <v>0.4935064935064935</v>
      </c>
      <c r="J266" t="str">
        <f t="shared" si="49"/>
        <v/>
      </c>
      <c r="S266">
        <v>4</v>
      </c>
      <c r="U266" s="7">
        <v>0.4935064935064935</v>
      </c>
      <c r="V266" s="7"/>
    </row>
    <row r="267" spans="1:22" x14ac:dyDescent="0.3">
      <c r="A267" t="str">
        <f t="shared" si="40"/>
        <v>Exp3</v>
      </c>
      <c r="B267">
        <f t="shared" si="45"/>
        <v>16</v>
      </c>
      <c r="C267" t="str">
        <f t="shared" si="46"/>
        <v>Nil</v>
      </c>
      <c r="D267" t="str">
        <f t="shared" si="47"/>
        <v>CRWT153</v>
      </c>
      <c r="E267" s="20">
        <f t="shared" si="41"/>
        <v>41681</v>
      </c>
      <c r="F267" t="str">
        <f t="shared" si="42"/>
        <v>None_16h</v>
      </c>
      <c r="G267">
        <f t="shared" si="43"/>
        <v>98</v>
      </c>
      <c r="H267" t="str">
        <f t="shared" si="44"/>
        <v>NO</v>
      </c>
      <c r="I267">
        <f t="shared" si="48"/>
        <v>2.835209825997953</v>
      </c>
      <c r="J267">
        <f t="shared" si="49"/>
        <v>10</v>
      </c>
      <c r="P267" s="1">
        <v>41681</v>
      </c>
      <c r="Q267" t="s">
        <v>439</v>
      </c>
      <c r="R267">
        <v>98</v>
      </c>
      <c r="S267">
        <v>1</v>
      </c>
      <c r="U267" s="7">
        <v>2.835209825997953</v>
      </c>
      <c r="V267" s="7">
        <v>10</v>
      </c>
    </row>
    <row r="268" spans="1:22" x14ac:dyDescent="0.3">
      <c r="A268" t="str">
        <f t="shared" si="40"/>
        <v>Exp3</v>
      </c>
      <c r="B268">
        <f t="shared" si="45"/>
        <v>16</v>
      </c>
      <c r="C268" t="str">
        <f t="shared" si="46"/>
        <v>Nil</v>
      </c>
      <c r="D268" t="str">
        <f t="shared" si="47"/>
        <v>CRWT153</v>
      </c>
      <c r="E268" s="20">
        <f t="shared" si="41"/>
        <v>41681</v>
      </c>
      <c r="F268" t="str">
        <f t="shared" si="42"/>
        <v>None_16h</v>
      </c>
      <c r="G268">
        <f t="shared" si="43"/>
        <v>98</v>
      </c>
      <c r="H268" t="str">
        <f t="shared" si="44"/>
        <v>NO</v>
      </c>
      <c r="I268">
        <f t="shared" si="48"/>
        <v>2.6796315250767657</v>
      </c>
      <c r="J268">
        <f t="shared" si="49"/>
        <v>9</v>
      </c>
      <c r="S268">
        <v>2</v>
      </c>
      <c r="U268" s="7">
        <v>2.6796315250767657</v>
      </c>
      <c r="V268" s="7">
        <v>9</v>
      </c>
    </row>
    <row r="269" spans="1:22" x14ac:dyDescent="0.3">
      <c r="A269" t="str">
        <f t="shared" si="40"/>
        <v>Exp3</v>
      </c>
      <c r="B269">
        <f t="shared" si="45"/>
        <v>16</v>
      </c>
      <c r="C269" t="str">
        <f t="shared" si="46"/>
        <v>Nil</v>
      </c>
      <c r="D269" t="str">
        <f t="shared" si="47"/>
        <v>CRWT153</v>
      </c>
      <c r="E269" s="20">
        <f t="shared" si="41"/>
        <v>41681</v>
      </c>
      <c r="F269" t="str">
        <f t="shared" si="42"/>
        <v>None_16h</v>
      </c>
      <c r="G269">
        <f t="shared" si="43"/>
        <v>98</v>
      </c>
      <c r="H269" t="str">
        <f t="shared" si="44"/>
        <v>NO</v>
      </c>
      <c r="I269">
        <f t="shared" si="48"/>
        <v>2.6837256908904812</v>
      </c>
      <c r="J269">
        <f t="shared" si="49"/>
        <v>9</v>
      </c>
      <c r="S269">
        <v>3</v>
      </c>
      <c r="U269" s="7">
        <v>2.6837256908904812</v>
      </c>
      <c r="V269" s="7">
        <v>9</v>
      </c>
    </row>
    <row r="270" spans="1:22" x14ac:dyDescent="0.3">
      <c r="A270" t="str">
        <f t="shared" si="40"/>
        <v>Exp3</v>
      </c>
      <c r="B270">
        <f t="shared" si="45"/>
        <v>16</v>
      </c>
      <c r="C270" t="str">
        <f t="shared" si="46"/>
        <v>Nil</v>
      </c>
      <c r="D270" t="str">
        <f t="shared" si="47"/>
        <v>CRWT153</v>
      </c>
      <c r="E270" s="20">
        <f t="shared" si="41"/>
        <v>41681</v>
      </c>
      <c r="F270" t="str">
        <f t="shared" si="42"/>
        <v>None_16h</v>
      </c>
      <c r="G270">
        <f t="shared" si="43"/>
        <v>184</v>
      </c>
      <c r="H270" t="str">
        <f t="shared" si="44"/>
        <v>NO</v>
      </c>
      <c r="I270">
        <f t="shared" si="48"/>
        <v>2.7369498464687823</v>
      </c>
      <c r="J270">
        <f t="shared" si="49"/>
        <v>10</v>
      </c>
      <c r="R270">
        <v>184</v>
      </c>
      <c r="S270">
        <v>1</v>
      </c>
      <c r="U270" s="7">
        <v>2.7369498464687823</v>
      </c>
      <c r="V270" s="7">
        <v>10</v>
      </c>
    </row>
    <row r="271" spans="1:22" x14ac:dyDescent="0.3">
      <c r="A271" t="str">
        <f t="shared" si="40"/>
        <v>Exp3</v>
      </c>
      <c r="B271">
        <f t="shared" si="45"/>
        <v>16</v>
      </c>
      <c r="C271" t="str">
        <f t="shared" si="46"/>
        <v>Nil</v>
      </c>
      <c r="D271" t="str">
        <f t="shared" si="47"/>
        <v>CRWT153</v>
      </c>
      <c r="E271" s="20">
        <f t="shared" si="41"/>
        <v>41681</v>
      </c>
      <c r="F271" t="str">
        <f t="shared" si="42"/>
        <v>None_16h</v>
      </c>
      <c r="G271">
        <f t="shared" si="43"/>
        <v>184</v>
      </c>
      <c r="H271" t="str">
        <f t="shared" si="44"/>
        <v>NO</v>
      </c>
      <c r="I271">
        <f t="shared" si="48"/>
        <v>2.7901740020470829</v>
      </c>
      <c r="J271">
        <f t="shared" si="49"/>
        <v>9</v>
      </c>
      <c r="S271">
        <v>2</v>
      </c>
      <c r="U271" s="7">
        <v>2.7901740020470829</v>
      </c>
      <c r="V271" s="7">
        <v>9</v>
      </c>
    </row>
    <row r="272" spans="1:22" x14ac:dyDescent="0.3">
      <c r="A272" t="str">
        <f t="shared" si="40"/>
        <v>Exp3</v>
      </c>
      <c r="B272">
        <f t="shared" si="45"/>
        <v>16</v>
      </c>
      <c r="C272" t="str">
        <f t="shared" si="46"/>
        <v>Nil</v>
      </c>
      <c r="D272" t="str">
        <f t="shared" si="47"/>
        <v>CRWT153</v>
      </c>
      <c r="E272" s="20">
        <f t="shared" si="41"/>
        <v>41681</v>
      </c>
      <c r="F272" t="str">
        <f t="shared" si="42"/>
        <v>None_16h</v>
      </c>
      <c r="G272">
        <f t="shared" si="43"/>
        <v>184</v>
      </c>
      <c r="H272" t="str">
        <f t="shared" si="44"/>
        <v>NO</v>
      </c>
      <c r="I272">
        <f t="shared" si="48"/>
        <v>1.8877352368591822</v>
      </c>
      <c r="J272">
        <f t="shared" si="49"/>
        <v>8</v>
      </c>
      <c r="S272">
        <v>3</v>
      </c>
      <c r="U272" s="7">
        <v>1.8877352368591822</v>
      </c>
      <c r="V272" s="7">
        <v>8</v>
      </c>
    </row>
    <row r="273" spans="1:22" x14ac:dyDescent="0.3">
      <c r="A273" t="str">
        <f t="shared" si="40"/>
        <v>Exp3</v>
      </c>
      <c r="B273">
        <f t="shared" si="45"/>
        <v>16</v>
      </c>
      <c r="C273" t="str">
        <f t="shared" si="46"/>
        <v>Nil</v>
      </c>
      <c r="D273" t="str">
        <f t="shared" si="47"/>
        <v>CRWT153</v>
      </c>
      <c r="E273" s="20">
        <f t="shared" si="41"/>
        <v>41681</v>
      </c>
      <c r="F273" t="str">
        <f t="shared" si="42"/>
        <v>None_16h</v>
      </c>
      <c r="G273">
        <f t="shared" si="43"/>
        <v>261</v>
      </c>
      <c r="H273" t="str">
        <f t="shared" si="44"/>
        <v>NO</v>
      </c>
      <c r="I273">
        <f t="shared" si="48"/>
        <v>2.8188331627430911</v>
      </c>
      <c r="J273">
        <f t="shared" si="49"/>
        <v>9</v>
      </c>
      <c r="R273">
        <v>261</v>
      </c>
      <c r="S273">
        <v>1</v>
      </c>
      <c r="U273" s="7">
        <v>2.8188331627430911</v>
      </c>
      <c r="V273" s="7">
        <v>9</v>
      </c>
    </row>
    <row r="274" spans="1:22" x14ac:dyDescent="0.3">
      <c r="A274" t="str">
        <f t="shared" si="40"/>
        <v>Exp3</v>
      </c>
      <c r="B274">
        <f t="shared" si="45"/>
        <v>16</v>
      </c>
      <c r="C274" t="str">
        <f t="shared" si="46"/>
        <v>Nil</v>
      </c>
      <c r="D274" t="str">
        <f t="shared" si="47"/>
        <v>CRWT153</v>
      </c>
      <c r="E274" s="20">
        <f t="shared" si="41"/>
        <v>41681</v>
      </c>
      <c r="F274" t="str">
        <f t="shared" si="42"/>
        <v>None_16h</v>
      </c>
      <c r="G274">
        <f t="shared" si="43"/>
        <v>261</v>
      </c>
      <c r="H274" t="str">
        <f t="shared" si="44"/>
        <v>NO</v>
      </c>
      <c r="I274">
        <f t="shared" si="48"/>
        <v>2.9170931422722619</v>
      </c>
      <c r="J274">
        <f t="shared" si="49"/>
        <v>9</v>
      </c>
      <c r="S274">
        <v>2</v>
      </c>
      <c r="U274" s="7">
        <v>2.9170931422722619</v>
      </c>
      <c r="V274" s="7">
        <v>9</v>
      </c>
    </row>
    <row r="275" spans="1:22" x14ac:dyDescent="0.3">
      <c r="A275" t="str">
        <f t="shared" si="40"/>
        <v>Exp3</v>
      </c>
      <c r="B275">
        <f t="shared" si="45"/>
        <v>16</v>
      </c>
      <c r="C275" t="str">
        <f t="shared" si="46"/>
        <v>Nil</v>
      </c>
      <c r="D275" t="str">
        <f t="shared" si="47"/>
        <v>CRWT153</v>
      </c>
      <c r="E275" s="20">
        <f t="shared" si="41"/>
        <v>41681</v>
      </c>
      <c r="F275" t="str">
        <f t="shared" si="42"/>
        <v>None_16h</v>
      </c>
      <c r="G275">
        <f t="shared" si="43"/>
        <v>261</v>
      </c>
      <c r="H275" t="str">
        <f t="shared" si="44"/>
        <v>NO</v>
      </c>
      <c r="I275">
        <f t="shared" si="48"/>
        <v>2.8474923234390994</v>
      </c>
      <c r="J275">
        <f t="shared" si="49"/>
        <v>9</v>
      </c>
      <c r="S275">
        <v>3</v>
      </c>
      <c r="U275" s="7">
        <v>2.8474923234390994</v>
      </c>
      <c r="V275" s="7">
        <v>9</v>
      </c>
    </row>
    <row r="276" spans="1:22" x14ac:dyDescent="0.3">
      <c r="A276" t="str">
        <f t="shared" si="40"/>
        <v>Exp3</v>
      </c>
      <c r="B276">
        <f t="shared" si="45"/>
        <v>16</v>
      </c>
      <c r="C276" t="str">
        <f t="shared" si="46"/>
        <v>Nil</v>
      </c>
      <c r="D276" t="str">
        <f t="shared" si="47"/>
        <v>CRWT153</v>
      </c>
      <c r="E276" s="20">
        <f t="shared" si="41"/>
        <v>41681</v>
      </c>
      <c r="F276" t="str">
        <f t="shared" si="42"/>
        <v>None_16h</v>
      </c>
      <c r="G276">
        <f t="shared" si="43"/>
        <v>261</v>
      </c>
      <c r="H276" t="str">
        <f t="shared" si="44"/>
        <v>NO</v>
      </c>
      <c r="I276">
        <f t="shared" si="48"/>
        <v>2.7860798362333674</v>
      </c>
      <c r="J276" t="str">
        <f t="shared" si="49"/>
        <v/>
      </c>
      <c r="S276">
        <v>4</v>
      </c>
      <c r="U276" s="7">
        <v>2.7860798362333674</v>
      </c>
      <c r="V276" s="7"/>
    </row>
    <row r="277" spans="1:22" x14ac:dyDescent="0.3">
      <c r="A277" t="str">
        <f t="shared" si="40"/>
        <v>Exp3</v>
      </c>
      <c r="B277">
        <f t="shared" si="45"/>
        <v>16</v>
      </c>
      <c r="C277" t="str">
        <f t="shared" si="46"/>
        <v>Nil</v>
      </c>
      <c r="D277" t="str">
        <f t="shared" si="47"/>
        <v>CRWT153</v>
      </c>
      <c r="E277" s="20">
        <f t="shared" si="41"/>
        <v>41688</v>
      </c>
      <c r="F277" t="str">
        <f t="shared" si="42"/>
        <v>None_16h</v>
      </c>
      <c r="G277">
        <f t="shared" si="43"/>
        <v>32</v>
      </c>
      <c r="H277" t="str">
        <f t="shared" si="44"/>
        <v>NO</v>
      </c>
      <c r="I277">
        <f t="shared" si="48"/>
        <v>5.2107623318385645</v>
      </c>
      <c r="J277">
        <f t="shared" si="49"/>
        <v>12</v>
      </c>
      <c r="P277" s="1">
        <v>41688</v>
      </c>
      <c r="Q277" t="s">
        <v>439</v>
      </c>
      <c r="R277">
        <v>32</v>
      </c>
      <c r="S277">
        <v>1</v>
      </c>
      <c r="U277" s="7">
        <v>5.2107623318385645</v>
      </c>
      <c r="V277" s="7">
        <v>12</v>
      </c>
    </row>
    <row r="278" spans="1:22" x14ac:dyDescent="0.3">
      <c r="A278" t="str">
        <f t="shared" si="40"/>
        <v>Exp3</v>
      </c>
      <c r="B278">
        <f t="shared" si="45"/>
        <v>16</v>
      </c>
      <c r="C278" t="str">
        <f t="shared" si="46"/>
        <v>Nil</v>
      </c>
      <c r="D278" t="str">
        <f t="shared" si="47"/>
        <v>CRWT153</v>
      </c>
      <c r="E278" s="20">
        <f t="shared" si="41"/>
        <v>41688</v>
      </c>
      <c r="F278" t="str">
        <f t="shared" si="42"/>
        <v>None_16h</v>
      </c>
      <c r="G278">
        <f t="shared" si="43"/>
        <v>32</v>
      </c>
      <c r="H278" t="str">
        <f t="shared" si="44"/>
        <v>NO</v>
      </c>
      <c r="I278">
        <f t="shared" si="48"/>
        <v>5.188340807174888</v>
      </c>
      <c r="J278">
        <f t="shared" si="49"/>
        <v>12</v>
      </c>
      <c r="S278">
        <v>2</v>
      </c>
      <c r="U278" s="7">
        <v>5.188340807174888</v>
      </c>
      <c r="V278" s="7">
        <v>12</v>
      </c>
    </row>
    <row r="279" spans="1:22" x14ac:dyDescent="0.3">
      <c r="A279" t="str">
        <f t="shared" si="40"/>
        <v>Exp3</v>
      </c>
      <c r="B279">
        <f t="shared" si="45"/>
        <v>16</v>
      </c>
      <c r="C279" t="str">
        <f t="shared" si="46"/>
        <v>Nil</v>
      </c>
      <c r="D279" t="str">
        <f t="shared" si="47"/>
        <v>CRWT153</v>
      </c>
      <c r="E279" s="20">
        <f t="shared" si="41"/>
        <v>41688</v>
      </c>
      <c r="F279" t="str">
        <f t="shared" si="42"/>
        <v>None_16h</v>
      </c>
      <c r="G279">
        <f t="shared" si="43"/>
        <v>32</v>
      </c>
      <c r="H279" t="str">
        <f t="shared" si="44"/>
        <v>NO</v>
      </c>
      <c r="I279">
        <f t="shared" si="48"/>
        <v>3.9582689335394128</v>
      </c>
      <c r="J279">
        <f t="shared" si="49"/>
        <v>11</v>
      </c>
      <c r="S279">
        <v>3</v>
      </c>
      <c r="U279" s="7">
        <v>3.9582689335394128</v>
      </c>
      <c r="V279" s="7">
        <v>11</v>
      </c>
    </row>
    <row r="280" spans="1:22" x14ac:dyDescent="0.3">
      <c r="A280" t="str">
        <f t="shared" si="40"/>
        <v>Exp3</v>
      </c>
      <c r="B280">
        <f t="shared" si="45"/>
        <v>16</v>
      </c>
      <c r="C280" t="str">
        <f t="shared" si="46"/>
        <v>Nil</v>
      </c>
      <c r="D280" t="str">
        <f t="shared" si="47"/>
        <v>CRWT153</v>
      </c>
      <c r="E280" s="20">
        <f t="shared" si="41"/>
        <v>41688</v>
      </c>
      <c r="F280" t="str">
        <f t="shared" si="42"/>
        <v>None_16h</v>
      </c>
      <c r="G280">
        <f t="shared" si="43"/>
        <v>32</v>
      </c>
      <c r="H280" t="str">
        <f t="shared" si="44"/>
        <v>NO</v>
      </c>
      <c r="I280">
        <f t="shared" si="48"/>
        <v>4.9641255605381165</v>
      </c>
      <c r="J280">
        <f t="shared" si="49"/>
        <v>12</v>
      </c>
      <c r="S280">
        <v>4</v>
      </c>
      <c r="U280" s="7">
        <v>4.9641255605381165</v>
      </c>
      <c r="V280" s="7">
        <v>12</v>
      </c>
    </row>
    <row r="281" spans="1:22" x14ac:dyDescent="0.3">
      <c r="A281" t="str">
        <f t="shared" si="40"/>
        <v>Exp3</v>
      </c>
      <c r="B281">
        <f t="shared" si="45"/>
        <v>16</v>
      </c>
      <c r="C281" t="str">
        <f t="shared" si="46"/>
        <v>Nil</v>
      </c>
      <c r="D281" t="str">
        <f t="shared" si="47"/>
        <v>CRWT153</v>
      </c>
      <c r="E281" s="20">
        <f t="shared" si="41"/>
        <v>41688</v>
      </c>
      <c r="F281" t="str">
        <f t="shared" si="42"/>
        <v>None_16h</v>
      </c>
      <c r="G281">
        <f t="shared" si="43"/>
        <v>175</v>
      </c>
      <c r="H281" t="str">
        <f t="shared" si="44"/>
        <v>NO</v>
      </c>
      <c r="I281">
        <f t="shared" si="48"/>
        <v>5.0224215246636774</v>
      </c>
      <c r="J281">
        <f t="shared" si="49"/>
        <v>12</v>
      </c>
      <c r="R281">
        <v>175</v>
      </c>
      <c r="S281">
        <v>1</v>
      </c>
      <c r="U281" s="7">
        <v>5.0224215246636774</v>
      </c>
      <c r="V281" s="7">
        <v>12</v>
      </c>
    </row>
    <row r="282" spans="1:22" x14ac:dyDescent="0.3">
      <c r="A282" t="str">
        <f t="shared" si="40"/>
        <v>Exp3</v>
      </c>
      <c r="B282">
        <f t="shared" si="45"/>
        <v>16</v>
      </c>
      <c r="C282" t="str">
        <f t="shared" si="46"/>
        <v>Nil</v>
      </c>
      <c r="D282" t="str">
        <f t="shared" si="47"/>
        <v>CRWT153</v>
      </c>
      <c r="E282" s="20">
        <f t="shared" si="41"/>
        <v>41688</v>
      </c>
      <c r="F282" t="str">
        <f t="shared" si="42"/>
        <v>None_16h</v>
      </c>
      <c r="G282">
        <f t="shared" si="43"/>
        <v>175</v>
      </c>
      <c r="H282" t="str">
        <f t="shared" si="44"/>
        <v>NO</v>
      </c>
      <c r="I282">
        <f t="shared" si="48"/>
        <v>4.0703245749613597</v>
      </c>
      <c r="J282">
        <f t="shared" si="49"/>
        <v>10</v>
      </c>
      <c r="S282">
        <v>2</v>
      </c>
      <c r="U282" s="7">
        <v>4.0703245749613597</v>
      </c>
      <c r="V282" s="7">
        <v>10</v>
      </c>
    </row>
    <row r="283" spans="1:22" x14ac:dyDescent="0.3">
      <c r="A283" t="str">
        <f t="shared" si="40"/>
        <v>Exp3</v>
      </c>
      <c r="B283">
        <f t="shared" si="45"/>
        <v>16</v>
      </c>
      <c r="C283" t="str">
        <f t="shared" si="46"/>
        <v>Nil</v>
      </c>
      <c r="D283" t="str">
        <f t="shared" si="47"/>
        <v>CRWT153</v>
      </c>
      <c r="E283" s="20">
        <f t="shared" si="41"/>
        <v>41688</v>
      </c>
      <c r="F283" t="str">
        <f t="shared" si="42"/>
        <v>None_16h</v>
      </c>
      <c r="G283">
        <f t="shared" si="43"/>
        <v>175</v>
      </c>
      <c r="H283" t="str">
        <f t="shared" si="44"/>
        <v>NO</v>
      </c>
      <c r="I283">
        <f t="shared" si="48"/>
        <v>2.8802456499488232</v>
      </c>
      <c r="J283">
        <f t="shared" si="49"/>
        <v>9</v>
      </c>
      <c r="S283">
        <v>3</v>
      </c>
      <c r="U283" s="7">
        <v>2.8802456499488232</v>
      </c>
      <c r="V283" s="7">
        <v>9</v>
      </c>
    </row>
    <row r="284" spans="1:22" x14ac:dyDescent="0.3">
      <c r="A284" t="str">
        <f t="shared" si="40"/>
        <v>Exp3</v>
      </c>
      <c r="B284">
        <f t="shared" si="45"/>
        <v>16</v>
      </c>
      <c r="C284" t="str">
        <f t="shared" si="46"/>
        <v>Nil</v>
      </c>
      <c r="D284" t="str">
        <f t="shared" si="47"/>
        <v>CRWT153</v>
      </c>
      <c r="E284" s="20">
        <f t="shared" si="41"/>
        <v>41688</v>
      </c>
      <c r="F284" t="str">
        <f t="shared" si="42"/>
        <v>None_16h</v>
      </c>
      <c r="G284">
        <f t="shared" si="43"/>
        <v>175</v>
      </c>
      <c r="H284" t="str">
        <f t="shared" si="44"/>
        <v>NO</v>
      </c>
      <c r="I284">
        <f t="shared" si="48"/>
        <v>2.6919140225179121</v>
      </c>
      <c r="J284">
        <f t="shared" si="49"/>
        <v>8</v>
      </c>
      <c r="S284">
        <v>4</v>
      </c>
      <c r="U284" s="7">
        <v>2.6919140225179121</v>
      </c>
      <c r="V284" s="7">
        <v>8</v>
      </c>
    </row>
    <row r="285" spans="1:22" x14ac:dyDescent="0.3">
      <c r="A285" t="str">
        <f t="shared" si="40"/>
        <v>Exp3</v>
      </c>
      <c r="B285">
        <f t="shared" si="45"/>
        <v>16</v>
      </c>
      <c r="C285" t="str">
        <f t="shared" si="46"/>
        <v>Nil</v>
      </c>
      <c r="D285" t="str">
        <f t="shared" si="47"/>
        <v>CRWT153</v>
      </c>
      <c r="E285" s="20">
        <f t="shared" si="41"/>
        <v>41688</v>
      </c>
      <c r="F285" t="str">
        <f t="shared" si="42"/>
        <v>None_16h</v>
      </c>
      <c r="G285">
        <f t="shared" si="43"/>
        <v>230</v>
      </c>
      <c r="H285" t="str">
        <f t="shared" si="44"/>
        <v>NO</v>
      </c>
      <c r="I285">
        <f t="shared" si="48"/>
        <v>4.0200927357032459</v>
      </c>
      <c r="J285">
        <f t="shared" si="49"/>
        <v>11</v>
      </c>
      <c r="R285">
        <v>230</v>
      </c>
      <c r="S285">
        <v>1</v>
      </c>
      <c r="U285" s="7">
        <v>4.0200927357032459</v>
      </c>
      <c r="V285" s="7">
        <v>11</v>
      </c>
    </row>
    <row r="286" spans="1:22" x14ac:dyDescent="0.3">
      <c r="A286" t="str">
        <f t="shared" si="40"/>
        <v>Exp3</v>
      </c>
      <c r="B286">
        <f t="shared" si="45"/>
        <v>16</v>
      </c>
      <c r="C286" t="str">
        <f t="shared" si="46"/>
        <v>Nil</v>
      </c>
      <c r="D286" t="str">
        <f t="shared" si="47"/>
        <v>CRWT153</v>
      </c>
      <c r="E286" s="20">
        <f t="shared" si="41"/>
        <v>41688</v>
      </c>
      <c r="F286" t="str">
        <f t="shared" si="42"/>
        <v>None_16h</v>
      </c>
      <c r="G286">
        <f t="shared" si="43"/>
        <v>230</v>
      </c>
      <c r="H286" t="str">
        <f t="shared" si="44"/>
        <v>NO</v>
      </c>
      <c r="I286">
        <f t="shared" si="48"/>
        <v>4.0510046367851622</v>
      </c>
      <c r="J286">
        <f t="shared" si="49"/>
        <v>11</v>
      </c>
      <c r="S286">
        <v>2</v>
      </c>
      <c r="U286" s="7">
        <v>4.0510046367851622</v>
      </c>
      <c r="V286" s="7">
        <v>11</v>
      </c>
    </row>
    <row r="287" spans="1:22" x14ac:dyDescent="0.3">
      <c r="A287" t="str">
        <f t="shared" si="40"/>
        <v>Exp3</v>
      </c>
      <c r="B287">
        <f t="shared" si="45"/>
        <v>16</v>
      </c>
      <c r="C287" t="str">
        <f t="shared" si="46"/>
        <v>Nil</v>
      </c>
      <c r="D287" t="str">
        <f t="shared" si="47"/>
        <v>CRWT153</v>
      </c>
      <c r="E287" s="20">
        <f t="shared" si="41"/>
        <v>41688</v>
      </c>
      <c r="F287" t="str">
        <f t="shared" si="42"/>
        <v>None_16h</v>
      </c>
      <c r="G287">
        <f t="shared" si="43"/>
        <v>230</v>
      </c>
      <c r="H287" t="str">
        <f t="shared" si="44"/>
        <v>NO</v>
      </c>
      <c r="I287">
        <f t="shared" si="48"/>
        <v>4.0780525502318392</v>
      </c>
      <c r="J287">
        <f t="shared" si="49"/>
        <v>12</v>
      </c>
      <c r="S287">
        <v>3</v>
      </c>
      <c r="U287" s="7">
        <v>4.0780525502318392</v>
      </c>
      <c r="V287" s="7">
        <v>12</v>
      </c>
    </row>
    <row r="288" spans="1:22" x14ac:dyDescent="0.3">
      <c r="A288" t="str">
        <f t="shared" si="40"/>
        <v>Exp3</v>
      </c>
      <c r="B288">
        <f t="shared" si="45"/>
        <v>16</v>
      </c>
      <c r="C288" t="str">
        <f t="shared" si="46"/>
        <v>Nil</v>
      </c>
      <c r="D288" t="str">
        <f t="shared" si="47"/>
        <v>CRWT153</v>
      </c>
      <c r="E288" s="20">
        <f t="shared" si="41"/>
        <v>41688</v>
      </c>
      <c r="F288" t="str">
        <f t="shared" si="42"/>
        <v>None_16h</v>
      </c>
      <c r="G288">
        <f t="shared" si="43"/>
        <v>230</v>
      </c>
      <c r="H288" t="str">
        <f t="shared" si="44"/>
        <v>NO</v>
      </c>
      <c r="I288">
        <f t="shared" si="48"/>
        <v>2.6182190378710337</v>
      </c>
      <c r="J288">
        <f t="shared" si="49"/>
        <v>10</v>
      </c>
      <c r="S288">
        <v>4</v>
      </c>
      <c r="U288" s="7">
        <v>2.6182190378710337</v>
      </c>
      <c r="V288" s="7">
        <v>10</v>
      </c>
    </row>
    <row r="289" spans="1:22" x14ac:dyDescent="0.3">
      <c r="A289" t="str">
        <f t="shared" si="40"/>
        <v>Exp3</v>
      </c>
      <c r="B289">
        <f t="shared" si="45"/>
        <v>16</v>
      </c>
      <c r="C289" t="str">
        <f t="shared" si="46"/>
        <v>Nil</v>
      </c>
      <c r="D289" t="str">
        <f t="shared" si="47"/>
        <v>CRWT153</v>
      </c>
      <c r="E289" s="20">
        <f t="shared" si="41"/>
        <v>41695</v>
      </c>
      <c r="F289" t="str">
        <f t="shared" si="42"/>
        <v>None_16h</v>
      </c>
      <c r="G289">
        <f t="shared" si="43"/>
        <v>37</v>
      </c>
      <c r="H289" t="str">
        <f t="shared" si="44"/>
        <v>NO</v>
      </c>
      <c r="I289">
        <f t="shared" si="48"/>
        <v>5.1659192825112106</v>
      </c>
      <c r="J289">
        <f t="shared" si="49"/>
        <v>15</v>
      </c>
      <c r="P289" s="1">
        <v>41695</v>
      </c>
      <c r="Q289" t="s">
        <v>439</v>
      </c>
      <c r="R289">
        <v>37</v>
      </c>
      <c r="S289">
        <v>1</v>
      </c>
      <c r="U289" s="7">
        <v>5.1659192825112106</v>
      </c>
      <c r="V289" s="7">
        <v>15</v>
      </c>
    </row>
    <row r="290" spans="1:22" x14ac:dyDescent="0.3">
      <c r="A290" t="str">
        <f t="shared" si="40"/>
        <v>Exp3</v>
      </c>
      <c r="B290">
        <f t="shared" si="45"/>
        <v>16</v>
      </c>
      <c r="C290" t="str">
        <f t="shared" si="46"/>
        <v>Nil</v>
      </c>
      <c r="D290" t="str">
        <f t="shared" si="47"/>
        <v>CRWT153</v>
      </c>
      <c r="E290" s="20">
        <f t="shared" si="41"/>
        <v>41695</v>
      </c>
      <c r="F290" t="str">
        <f t="shared" si="42"/>
        <v>None_16h</v>
      </c>
      <c r="G290">
        <f t="shared" si="43"/>
        <v>37</v>
      </c>
      <c r="H290" t="str">
        <f t="shared" si="44"/>
        <v>NO</v>
      </c>
      <c r="I290">
        <f t="shared" si="48"/>
        <v>5.3318385650224212</v>
      </c>
      <c r="J290">
        <f t="shared" si="49"/>
        <v>15</v>
      </c>
      <c r="S290">
        <v>2</v>
      </c>
      <c r="U290" s="7">
        <v>5.3318385650224212</v>
      </c>
      <c r="V290" s="7">
        <v>15</v>
      </c>
    </row>
    <row r="291" spans="1:22" x14ac:dyDescent="0.3">
      <c r="A291" t="str">
        <f t="shared" si="40"/>
        <v>Exp3</v>
      </c>
      <c r="B291">
        <f t="shared" si="45"/>
        <v>16</v>
      </c>
      <c r="C291" t="str">
        <f t="shared" si="46"/>
        <v>Nil</v>
      </c>
      <c r="D291" t="str">
        <f t="shared" si="47"/>
        <v>CRWT153</v>
      </c>
      <c r="E291" s="20">
        <f t="shared" si="41"/>
        <v>41695</v>
      </c>
      <c r="F291" t="str">
        <f t="shared" si="42"/>
        <v>None_16h</v>
      </c>
      <c r="G291">
        <f t="shared" si="43"/>
        <v>37</v>
      </c>
      <c r="H291" t="str">
        <f t="shared" si="44"/>
        <v>NO</v>
      </c>
      <c r="I291">
        <f t="shared" si="48"/>
        <v>5.2556053811659194</v>
      </c>
      <c r="J291">
        <f t="shared" si="49"/>
        <v>14</v>
      </c>
      <c r="S291">
        <v>3</v>
      </c>
      <c r="U291" s="7">
        <v>5.2556053811659194</v>
      </c>
      <c r="V291" s="7">
        <v>14</v>
      </c>
    </row>
    <row r="292" spans="1:22" x14ac:dyDescent="0.3">
      <c r="A292" t="str">
        <f t="shared" si="40"/>
        <v>Exp3</v>
      </c>
      <c r="B292">
        <f t="shared" si="45"/>
        <v>16</v>
      </c>
      <c r="C292" t="str">
        <f t="shared" si="46"/>
        <v>Nil</v>
      </c>
      <c r="D292" t="str">
        <f t="shared" si="47"/>
        <v>CRWT153</v>
      </c>
      <c r="E292" s="20">
        <f t="shared" si="41"/>
        <v>41695</v>
      </c>
      <c r="F292" t="str">
        <f t="shared" si="42"/>
        <v>None_16h</v>
      </c>
      <c r="G292">
        <f t="shared" si="43"/>
        <v>133</v>
      </c>
      <c r="H292" t="str">
        <f t="shared" si="44"/>
        <v>NO</v>
      </c>
      <c r="I292">
        <f t="shared" si="48"/>
        <v>5.8588158750813273</v>
      </c>
      <c r="J292">
        <f t="shared" si="49"/>
        <v>14</v>
      </c>
      <c r="R292">
        <v>133</v>
      </c>
      <c r="S292">
        <v>1</v>
      </c>
      <c r="U292" s="7">
        <v>5.8588158750813273</v>
      </c>
      <c r="V292" s="7">
        <v>14</v>
      </c>
    </row>
    <row r="293" spans="1:22" x14ac:dyDescent="0.3">
      <c r="A293" t="str">
        <f t="shared" si="40"/>
        <v>Exp3</v>
      </c>
      <c r="B293">
        <f t="shared" si="45"/>
        <v>16</v>
      </c>
      <c r="C293" t="str">
        <f t="shared" si="46"/>
        <v>Nil</v>
      </c>
      <c r="D293" t="str">
        <f t="shared" si="47"/>
        <v>CRWT153</v>
      </c>
      <c r="E293" s="20">
        <f t="shared" si="41"/>
        <v>41695</v>
      </c>
      <c r="F293" t="str">
        <f t="shared" si="42"/>
        <v>None_16h</v>
      </c>
      <c r="G293">
        <f t="shared" si="43"/>
        <v>133</v>
      </c>
      <c r="H293" t="str">
        <f t="shared" si="44"/>
        <v>NO</v>
      </c>
      <c r="I293">
        <f t="shared" si="48"/>
        <v>6.0540013012361742</v>
      </c>
      <c r="J293">
        <f t="shared" si="49"/>
        <v>14</v>
      </c>
      <c r="S293">
        <v>2</v>
      </c>
      <c r="U293" s="7">
        <v>6.0540013012361742</v>
      </c>
      <c r="V293" s="7">
        <v>14</v>
      </c>
    </row>
    <row r="294" spans="1:22" x14ac:dyDescent="0.3">
      <c r="A294" t="str">
        <f t="shared" si="40"/>
        <v>Exp3</v>
      </c>
      <c r="B294">
        <f t="shared" si="45"/>
        <v>16</v>
      </c>
      <c r="C294" t="str">
        <f t="shared" si="46"/>
        <v>Nil</v>
      </c>
      <c r="D294" t="str">
        <f t="shared" si="47"/>
        <v>CRWT153</v>
      </c>
      <c r="E294" s="20">
        <f t="shared" si="41"/>
        <v>41695</v>
      </c>
      <c r="F294" t="str">
        <f t="shared" si="42"/>
        <v>None_16h</v>
      </c>
      <c r="G294">
        <f t="shared" si="43"/>
        <v>133</v>
      </c>
      <c r="H294" t="str">
        <f t="shared" si="44"/>
        <v>NO</v>
      </c>
      <c r="I294">
        <f t="shared" si="48"/>
        <v>6.0540013012361742</v>
      </c>
      <c r="J294">
        <f t="shared" si="49"/>
        <v>15</v>
      </c>
      <c r="S294">
        <v>3</v>
      </c>
      <c r="U294" s="7">
        <v>6.0540013012361742</v>
      </c>
      <c r="V294" s="7">
        <v>15</v>
      </c>
    </row>
    <row r="295" spans="1:22" x14ac:dyDescent="0.3">
      <c r="A295" t="str">
        <f t="shared" si="40"/>
        <v>Exp3</v>
      </c>
      <c r="B295">
        <f t="shared" si="45"/>
        <v>16</v>
      </c>
      <c r="C295" t="str">
        <f t="shared" si="46"/>
        <v>Nil</v>
      </c>
      <c r="D295" t="str">
        <f t="shared" si="47"/>
        <v>CRWT153</v>
      </c>
      <c r="E295" s="20">
        <f t="shared" si="41"/>
        <v>41695</v>
      </c>
      <c r="F295" t="str">
        <f t="shared" si="42"/>
        <v>None_16h</v>
      </c>
      <c r="G295">
        <f t="shared" si="43"/>
        <v>253</v>
      </c>
      <c r="H295" t="str">
        <f t="shared" si="44"/>
        <v>NO</v>
      </c>
      <c r="I295">
        <f t="shared" si="48"/>
        <v>5.253741054001301</v>
      </c>
      <c r="J295">
        <f t="shared" si="49"/>
        <v>16</v>
      </c>
      <c r="R295">
        <v>253</v>
      </c>
      <c r="S295">
        <v>1</v>
      </c>
      <c r="U295" s="7">
        <v>5.253741054001301</v>
      </c>
      <c r="V295" s="7">
        <v>16</v>
      </c>
    </row>
    <row r="296" spans="1:22" x14ac:dyDescent="0.3">
      <c r="A296" t="str">
        <f t="shared" si="40"/>
        <v>Exp3</v>
      </c>
      <c r="B296">
        <f t="shared" si="45"/>
        <v>16</v>
      </c>
      <c r="C296" t="str">
        <f t="shared" si="46"/>
        <v>Nil</v>
      </c>
      <c r="D296" t="str">
        <f t="shared" si="47"/>
        <v>CRWT153</v>
      </c>
      <c r="E296" s="20">
        <f t="shared" si="41"/>
        <v>41695</v>
      </c>
      <c r="F296" t="str">
        <f t="shared" si="42"/>
        <v>None_16h</v>
      </c>
      <c r="G296">
        <f t="shared" si="43"/>
        <v>253</v>
      </c>
      <c r="H296" t="str">
        <f t="shared" si="44"/>
        <v>NO</v>
      </c>
      <c r="I296">
        <f t="shared" si="48"/>
        <v>5.4294079375406632</v>
      </c>
      <c r="J296">
        <f t="shared" si="49"/>
        <v>16</v>
      </c>
      <c r="S296">
        <v>2</v>
      </c>
      <c r="U296" s="7">
        <v>5.4294079375406632</v>
      </c>
      <c r="V296" s="7">
        <v>16</v>
      </c>
    </row>
    <row r="297" spans="1:22" x14ac:dyDescent="0.3">
      <c r="A297" t="str">
        <f t="shared" si="40"/>
        <v>Exp3</v>
      </c>
      <c r="B297">
        <f t="shared" si="45"/>
        <v>16</v>
      </c>
      <c r="C297" t="str">
        <f t="shared" si="46"/>
        <v>Nil</v>
      </c>
      <c r="D297" t="str">
        <f t="shared" si="47"/>
        <v>CRWT153</v>
      </c>
      <c r="E297" s="20">
        <f t="shared" si="41"/>
        <v>41695</v>
      </c>
      <c r="F297" t="str">
        <f t="shared" si="42"/>
        <v>None_16h</v>
      </c>
      <c r="G297">
        <f t="shared" si="43"/>
        <v>253</v>
      </c>
      <c r="H297" t="str">
        <f t="shared" si="44"/>
        <v>NO</v>
      </c>
      <c r="I297">
        <f t="shared" si="48"/>
        <v>5.4255042290175668</v>
      </c>
      <c r="J297">
        <f t="shared" si="49"/>
        <v>15</v>
      </c>
      <c r="S297">
        <v>3</v>
      </c>
      <c r="U297" s="7">
        <v>5.4255042290175668</v>
      </c>
      <c r="V297" s="7">
        <v>15</v>
      </c>
    </row>
    <row r="298" spans="1:22" x14ac:dyDescent="0.3">
      <c r="A298" t="str">
        <f t="shared" si="40"/>
        <v>Exp3</v>
      </c>
      <c r="B298">
        <f t="shared" si="45"/>
        <v>16</v>
      </c>
      <c r="C298" t="str">
        <f t="shared" si="46"/>
        <v>Nil</v>
      </c>
      <c r="D298" t="str">
        <f t="shared" si="47"/>
        <v>CRWT153</v>
      </c>
      <c r="E298" s="20">
        <f t="shared" si="41"/>
        <v>41695</v>
      </c>
      <c r="F298" t="str">
        <f t="shared" si="42"/>
        <v>None_16h</v>
      </c>
      <c r="G298">
        <f t="shared" si="43"/>
        <v>253</v>
      </c>
      <c r="H298" t="str">
        <f t="shared" si="44"/>
        <v>NO</v>
      </c>
      <c r="I298">
        <f t="shared" si="48"/>
        <v>4.2735426008968611</v>
      </c>
      <c r="J298">
        <f t="shared" si="49"/>
        <v>13</v>
      </c>
      <c r="S298">
        <v>4</v>
      </c>
      <c r="U298" s="7">
        <v>4.2735426008968611</v>
      </c>
      <c r="V298" s="7">
        <v>13</v>
      </c>
    </row>
    <row r="299" spans="1:22" x14ac:dyDescent="0.3">
      <c r="A299" t="str">
        <f t="shared" si="40"/>
        <v>Exp3</v>
      </c>
      <c r="B299">
        <f t="shared" si="45"/>
        <v>16</v>
      </c>
      <c r="C299" t="str">
        <f t="shared" si="46"/>
        <v>Nil</v>
      </c>
      <c r="D299" t="str">
        <f t="shared" si="47"/>
        <v>CRWT153</v>
      </c>
      <c r="E299" s="20">
        <f t="shared" si="41"/>
        <v>41702</v>
      </c>
      <c r="F299" t="str">
        <f t="shared" si="42"/>
        <v>None_16h</v>
      </c>
      <c r="G299">
        <f t="shared" si="43"/>
        <v>8</v>
      </c>
      <c r="H299" t="str">
        <f t="shared" si="44"/>
        <v>NO</v>
      </c>
      <c r="I299">
        <f t="shared" si="48"/>
        <v>6.3152866242038215</v>
      </c>
      <c r="J299">
        <f t="shared" si="49"/>
        <v>18</v>
      </c>
      <c r="P299" s="1">
        <v>41702</v>
      </c>
      <c r="Q299" t="s">
        <v>439</v>
      </c>
      <c r="R299">
        <v>8</v>
      </c>
      <c r="S299">
        <v>1</v>
      </c>
      <c r="U299" s="7">
        <v>6.3152866242038215</v>
      </c>
      <c r="V299" s="7">
        <v>18</v>
      </c>
    </row>
    <row r="300" spans="1:22" x14ac:dyDescent="0.3">
      <c r="A300" t="str">
        <f t="shared" si="40"/>
        <v>Exp3</v>
      </c>
      <c r="B300">
        <f t="shared" si="45"/>
        <v>16</v>
      </c>
      <c r="C300" t="str">
        <f t="shared" si="46"/>
        <v>Nil</v>
      </c>
      <c r="D300" t="str">
        <f t="shared" si="47"/>
        <v>CRWT153</v>
      </c>
      <c r="E300" s="20">
        <f t="shared" si="41"/>
        <v>41702</v>
      </c>
      <c r="F300" t="str">
        <f t="shared" si="42"/>
        <v>None_16h</v>
      </c>
      <c r="G300">
        <f t="shared" si="43"/>
        <v>8</v>
      </c>
      <c r="H300" t="str">
        <f t="shared" si="44"/>
        <v>NO</v>
      </c>
      <c r="I300">
        <f t="shared" si="48"/>
        <v>5.9056603773584904</v>
      </c>
      <c r="J300">
        <f t="shared" si="49"/>
        <v>16</v>
      </c>
      <c r="S300">
        <v>2</v>
      </c>
      <c r="U300" s="7">
        <v>5.9056603773584904</v>
      </c>
      <c r="V300" s="7">
        <v>16</v>
      </c>
    </row>
    <row r="301" spans="1:22" x14ac:dyDescent="0.3">
      <c r="A301" t="str">
        <f t="shared" si="40"/>
        <v>Exp3</v>
      </c>
      <c r="B301">
        <f t="shared" si="45"/>
        <v>16</v>
      </c>
      <c r="C301" t="str">
        <f t="shared" si="46"/>
        <v>Nil</v>
      </c>
      <c r="D301" t="str">
        <f t="shared" si="47"/>
        <v>CRWT153</v>
      </c>
      <c r="E301" s="20">
        <f t="shared" si="41"/>
        <v>41702</v>
      </c>
      <c r="F301" t="str">
        <f t="shared" si="42"/>
        <v>None_16h</v>
      </c>
      <c r="G301">
        <f t="shared" si="43"/>
        <v>8</v>
      </c>
      <c r="H301" t="str">
        <f t="shared" si="44"/>
        <v>NO</v>
      </c>
      <c r="I301">
        <f t="shared" si="48"/>
        <v>6.2866242038216562</v>
      </c>
      <c r="J301">
        <f t="shared" si="49"/>
        <v>17</v>
      </c>
      <c r="S301">
        <v>3</v>
      </c>
      <c r="U301" s="7">
        <v>6.2866242038216562</v>
      </c>
      <c r="V301" s="7">
        <v>17</v>
      </c>
    </row>
    <row r="302" spans="1:22" x14ac:dyDescent="0.3">
      <c r="A302" t="str">
        <f t="shared" si="40"/>
        <v>Exp3</v>
      </c>
      <c r="B302">
        <f t="shared" si="45"/>
        <v>16</v>
      </c>
      <c r="C302" t="str">
        <f t="shared" si="46"/>
        <v>Nil</v>
      </c>
      <c r="D302" t="str">
        <f t="shared" si="47"/>
        <v>CRWT153</v>
      </c>
      <c r="E302" s="20">
        <f t="shared" si="41"/>
        <v>41702</v>
      </c>
      <c r="F302" t="str">
        <f t="shared" si="42"/>
        <v>None_16h</v>
      </c>
      <c r="G302">
        <f t="shared" si="43"/>
        <v>8</v>
      </c>
      <c r="H302" t="str">
        <f t="shared" si="44"/>
        <v>NO</v>
      </c>
      <c r="I302">
        <f t="shared" si="48"/>
        <v>6.4012738853503182</v>
      </c>
      <c r="J302">
        <f t="shared" si="49"/>
        <v>17</v>
      </c>
      <c r="S302">
        <v>4</v>
      </c>
      <c r="U302" s="7">
        <v>6.4012738853503182</v>
      </c>
      <c r="V302" s="7">
        <v>17</v>
      </c>
    </row>
    <row r="303" spans="1:22" x14ac:dyDescent="0.3">
      <c r="A303" t="str">
        <f t="shared" si="40"/>
        <v>Exp3</v>
      </c>
      <c r="B303">
        <f t="shared" si="45"/>
        <v>16</v>
      </c>
      <c r="C303" t="str">
        <f t="shared" si="46"/>
        <v>Nil</v>
      </c>
      <c r="D303" t="str">
        <f t="shared" si="47"/>
        <v>CRWT153</v>
      </c>
      <c r="E303" s="20">
        <f t="shared" si="41"/>
        <v>41702</v>
      </c>
      <c r="F303" t="str">
        <f t="shared" si="42"/>
        <v>None_16h</v>
      </c>
      <c r="G303">
        <f t="shared" si="43"/>
        <v>186</v>
      </c>
      <c r="H303" t="str">
        <f t="shared" si="44"/>
        <v>NO</v>
      </c>
      <c r="I303">
        <f t="shared" si="48"/>
        <v>5.6089785296031227</v>
      </c>
      <c r="J303">
        <f t="shared" si="49"/>
        <v>16</v>
      </c>
      <c r="R303">
        <v>186</v>
      </c>
      <c r="S303">
        <v>1</v>
      </c>
      <c r="U303" s="7">
        <v>5.6089785296031227</v>
      </c>
      <c r="V303" s="7">
        <v>16</v>
      </c>
    </row>
    <row r="304" spans="1:22" x14ac:dyDescent="0.3">
      <c r="A304" t="str">
        <f t="shared" si="40"/>
        <v>Exp3</v>
      </c>
      <c r="B304">
        <f t="shared" si="45"/>
        <v>16</v>
      </c>
      <c r="C304" t="str">
        <f t="shared" si="46"/>
        <v>Nil</v>
      </c>
      <c r="D304" t="str">
        <f t="shared" si="47"/>
        <v>CRWT153</v>
      </c>
      <c r="E304" s="20">
        <f t="shared" si="41"/>
        <v>41702</v>
      </c>
      <c r="F304" t="str">
        <f t="shared" si="42"/>
        <v>None_16h</v>
      </c>
      <c r="G304">
        <f t="shared" si="43"/>
        <v>186</v>
      </c>
      <c r="H304" t="str">
        <f t="shared" si="44"/>
        <v>NO</v>
      </c>
      <c r="I304">
        <f t="shared" si="48"/>
        <v>6.2627388535031852</v>
      </c>
      <c r="J304">
        <f t="shared" si="49"/>
        <v>18</v>
      </c>
      <c r="S304">
        <v>2</v>
      </c>
      <c r="U304" s="7">
        <v>6.2627388535031852</v>
      </c>
      <c r="V304" s="7">
        <v>18</v>
      </c>
    </row>
    <row r="305" spans="1:22" x14ac:dyDescent="0.3">
      <c r="A305" t="str">
        <f t="shared" si="40"/>
        <v>Exp3</v>
      </c>
      <c r="B305">
        <f t="shared" si="45"/>
        <v>16</v>
      </c>
      <c r="C305" t="str">
        <f t="shared" si="46"/>
        <v>Nil</v>
      </c>
      <c r="D305" t="str">
        <f t="shared" si="47"/>
        <v>CRWT153</v>
      </c>
      <c r="E305" s="20">
        <f t="shared" si="41"/>
        <v>41702</v>
      </c>
      <c r="F305" t="str">
        <f t="shared" si="42"/>
        <v>None_16h</v>
      </c>
      <c r="G305">
        <f t="shared" si="43"/>
        <v>186</v>
      </c>
      <c r="H305" t="str">
        <f t="shared" si="44"/>
        <v>NO</v>
      </c>
      <c r="I305">
        <f t="shared" si="48"/>
        <v>6.2149681528662422</v>
      </c>
      <c r="J305">
        <f t="shared" si="49"/>
        <v>17</v>
      </c>
      <c r="S305">
        <v>3</v>
      </c>
      <c r="U305" s="7">
        <v>6.2149681528662422</v>
      </c>
      <c r="V305" s="7">
        <v>17</v>
      </c>
    </row>
    <row r="306" spans="1:22" x14ac:dyDescent="0.3">
      <c r="A306" t="str">
        <f t="shared" si="40"/>
        <v>Exp3</v>
      </c>
      <c r="B306">
        <f t="shared" si="45"/>
        <v>16</v>
      </c>
      <c r="C306" t="str">
        <f t="shared" si="46"/>
        <v>Nil</v>
      </c>
      <c r="D306" t="str">
        <f t="shared" si="47"/>
        <v>CRWT153</v>
      </c>
      <c r="E306" s="20">
        <f t="shared" si="41"/>
        <v>41702</v>
      </c>
      <c r="F306" t="str">
        <f t="shared" si="42"/>
        <v>None_16h</v>
      </c>
      <c r="G306">
        <f t="shared" si="43"/>
        <v>186</v>
      </c>
      <c r="H306" t="str">
        <f t="shared" si="44"/>
        <v>NO</v>
      </c>
      <c r="I306">
        <f t="shared" si="48"/>
        <v>5.6909564085881588</v>
      </c>
      <c r="J306">
        <f t="shared" si="49"/>
        <v>17</v>
      </c>
      <c r="S306">
        <v>4</v>
      </c>
      <c r="U306" s="7">
        <v>5.6909564085881588</v>
      </c>
      <c r="V306" s="7">
        <v>17</v>
      </c>
    </row>
    <row r="307" spans="1:22" x14ac:dyDescent="0.3">
      <c r="A307" t="str">
        <f t="shared" si="40"/>
        <v>Exp3</v>
      </c>
      <c r="B307">
        <f t="shared" si="45"/>
        <v>16</v>
      </c>
      <c r="C307" t="str">
        <f t="shared" si="46"/>
        <v>Nil</v>
      </c>
      <c r="D307" t="str">
        <f t="shared" si="47"/>
        <v>CRWT153</v>
      </c>
      <c r="E307" s="20">
        <f t="shared" si="41"/>
        <v>41702</v>
      </c>
      <c r="F307" t="str">
        <f t="shared" si="42"/>
        <v>None_16h</v>
      </c>
      <c r="G307">
        <f t="shared" si="43"/>
        <v>244</v>
      </c>
      <c r="H307" t="str">
        <f t="shared" si="44"/>
        <v>NO</v>
      </c>
      <c r="I307">
        <f t="shared" si="48"/>
        <v>5.7807417046193885</v>
      </c>
      <c r="J307">
        <f t="shared" si="49"/>
        <v>15</v>
      </c>
      <c r="R307">
        <v>244</v>
      </c>
      <c r="S307">
        <v>1</v>
      </c>
      <c r="U307" s="7">
        <v>5.7807417046193885</v>
      </c>
      <c r="V307" s="7">
        <v>15</v>
      </c>
    </row>
    <row r="308" spans="1:22" x14ac:dyDescent="0.3">
      <c r="A308" t="str">
        <f t="shared" si="40"/>
        <v>Exp3</v>
      </c>
      <c r="B308">
        <f t="shared" si="45"/>
        <v>16</v>
      </c>
      <c r="C308" t="str">
        <f t="shared" si="46"/>
        <v>Nil</v>
      </c>
      <c r="D308" t="str">
        <f t="shared" si="47"/>
        <v>CRWT153</v>
      </c>
      <c r="E308" s="20">
        <f t="shared" si="41"/>
        <v>41702</v>
      </c>
      <c r="F308" t="str">
        <f t="shared" si="42"/>
        <v>None_16h</v>
      </c>
      <c r="G308">
        <f t="shared" si="43"/>
        <v>244</v>
      </c>
      <c r="H308" t="str">
        <f t="shared" si="44"/>
        <v>NO</v>
      </c>
      <c r="I308">
        <f t="shared" si="48"/>
        <v>5.7963565387117759</v>
      </c>
      <c r="J308">
        <f t="shared" si="49"/>
        <v>17</v>
      </c>
      <c r="S308">
        <v>2</v>
      </c>
      <c r="U308" s="7">
        <v>5.7963565387117759</v>
      </c>
      <c r="V308" s="7">
        <v>17</v>
      </c>
    </row>
    <row r="309" spans="1:22" x14ac:dyDescent="0.3">
      <c r="A309" t="str">
        <f t="shared" si="40"/>
        <v>Exp3</v>
      </c>
      <c r="B309">
        <f t="shared" si="45"/>
        <v>16</v>
      </c>
      <c r="C309" t="str">
        <f t="shared" si="46"/>
        <v>Nil</v>
      </c>
      <c r="D309" t="str">
        <f t="shared" si="47"/>
        <v>CRWT153</v>
      </c>
      <c r="E309" s="20">
        <f t="shared" si="41"/>
        <v>41709</v>
      </c>
      <c r="F309" t="str">
        <f t="shared" si="42"/>
        <v>None_16h</v>
      </c>
      <c r="G309">
        <f t="shared" si="43"/>
        <v>23</v>
      </c>
      <c r="H309" t="str">
        <f t="shared" si="44"/>
        <v>NO</v>
      </c>
      <c r="I309">
        <f t="shared" si="48"/>
        <v>6.9458598726114653</v>
      </c>
      <c r="J309">
        <f t="shared" si="49"/>
        <v>19</v>
      </c>
      <c r="P309" s="1">
        <v>41709</v>
      </c>
      <c r="Q309" t="s">
        <v>439</v>
      </c>
      <c r="R309">
        <v>23</v>
      </c>
      <c r="S309">
        <v>1</v>
      </c>
      <c r="U309" s="7">
        <v>6.9458598726114653</v>
      </c>
      <c r="V309" s="7">
        <v>19</v>
      </c>
    </row>
    <row r="310" spans="1:22" x14ac:dyDescent="0.3">
      <c r="A310" t="str">
        <f t="shared" si="40"/>
        <v>Exp3</v>
      </c>
      <c r="B310">
        <f t="shared" si="45"/>
        <v>16</v>
      </c>
      <c r="C310" t="str">
        <f t="shared" si="46"/>
        <v>Nil</v>
      </c>
      <c r="D310" t="str">
        <f t="shared" si="47"/>
        <v>CRWT153</v>
      </c>
      <c r="E310" s="20">
        <f t="shared" si="41"/>
        <v>41709</v>
      </c>
      <c r="F310" t="str">
        <f t="shared" si="42"/>
        <v>None_16h</v>
      </c>
      <c r="G310">
        <f t="shared" si="43"/>
        <v>23</v>
      </c>
      <c r="H310" t="str">
        <f t="shared" si="44"/>
        <v>NO</v>
      </c>
      <c r="I310">
        <f t="shared" si="48"/>
        <v>7.031847133757962</v>
      </c>
      <c r="J310">
        <f t="shared" si="49"/>
        <v>20</v>
      </c>
      <c r="S310">
        <v>2</v>
      </c>
      <c r="U310" s="7">
        <v>7.031847133757962</v>
      </c>
      <c r="V310" s="7">
        <v>20</v>
      </c>
    </row>
    <row r="311" spans="1:22" x14ac:dyDescent="0.3">
      <c r="A311" t="str">
        <f t="shared" si="40"/>
        <v>Exp3</v>
      </c>
      <c r="B311">
        <f t="shared" si="45"/>
        <v>16</v>
      </c>
      <c r="C311" t="str">
        <f t="shared" si="46"/>
        <v>Nil</v>
      </c>
      <c r="D311" t="str">
        <f t="shared" si="47"/>
        <v>CRWT153</v>
      </c>
      <c r="E311" s="20">
        <f t="shared" si="41"/>
        <v>41709</v>
      </c>
      <c r="F311" t="str">
        <f t="shared" si="42"/>
        <v>None_16h</v>
      </c>
      <c r="G311">
        <f t="shared" si="43"/>
        <v>23</v>
      </c>
      <c r="H311" t="str">
        <f t="shared" si="44"/>
        <v>NO</v>
      </c>
      <c r="I311">
        <f t="shared" si="48"/>
        <v>7.0509554140127388</v>
      </c>
      <c r="J311">
        <f t="shared" si="49"/>
        <v>19</v>
      </c>
      <c r="S311">
        <v>3</v>
      </c>
      <c r="U311" s="7">
        <v>7.0509554140127388</v>
      </c>
      <c r="V311" s="7">
        <v>19</v>
      </c>
    </row>
    <row r="312" spans="1:22" x14ac:dyDescent="0.3">
      <c r="A312" t="str">
        <f t="shared" si="40"/>
        <v>Exp3</v>
      </c>
      <c r="B312">
        <f t="shared" si="45"/>
        <v>16</v>
      </c>
      <c r="C312" t="str">
        <f t="shared" si="46"/>
        <v>Nil</v>
      </c>
      <c r="D312" t="str">
        <f t="shared" si="47"/>
        <v>CRWT153</v>
      </c>
      <c r="E312" s="20">
        <f t="shared" si="41"/>
        <v>41709</v>
      </c>
      <c r="F312" t="str">
        <f t="shared" si="42"/>
        <v>None_16h</v>
      </c>
      <c r="G312">
        <f t="shared" si="43"/>
        <v>23</v>
      </c>
      <c r="H312" t="str">
        <f t="shared" si="44"/>
        <v>NO</v>
      </c>
      <c r="I312">
        <f t="shared" si="48"/>
        <v>6.8550955414012735</v>
      </c>
      <c r="J312">
        <f t="shared" si="49"/>
        <v>20</v>
      </c>
      <c r="S312">
        <v>4</v>
      </c>
      <c r="U312" s="7">
        <v>6.8550955414012735</v>
      </c>
      <c r="V312" s="7">
        <v>20</v>
      </c>
    </row>
    <row r="313" spans="1:22" x14ac:dyDescent="0.3">
      <c r="A313" t="str">
        <f t="shared" si="40"/>
        <v>Exp3</v>
      </c>
      <c r="B313">
        <f t="shared" si="45"/>
        <v>16</v>
      </c>
      <c r="C313" t="str">
        <f t="shared" si="46"/>
        <v>Nil</v>
      </c>
      <c r="D313" t="str">
        <f t="shared" si="47"/>
        <v>CRWT153</v>
      </c>
      <c r="E313" s="20">
        <f t="shared" si="41"/>
        <v>41709</v>
      </c>
      <c r="F313" t="str">
        <f t="shared" si="42"/>
        <v>None_16h</v>
      </c>
      <c r="G313">
        <f t="shared" si="43"/>
        <v>125</v>
      </c>
      <c r="H313" t="str">
        <f t="shared" si="44"/>
        <v>NO</v>
      </c>
      <c r="I313">
        <f t="shared" si="48"/>
        <v>6.984076433121019</v>
      </c>
      <c r="J313">
        <f t="shared" si="49"/>
        <v>18</v>
      </c>
      <c r="R313">
        <v>125</v>
      </c>
      <c r="S313">
        <v>1</v>
      </c>
      <c r="U313" s="7">
        <v>6.984076433121019</v>
      </c>
      <c r="V313" s="7">
        <v>18</v>
      </c>
    </row>
    <row r="314" spans="1:22" x14ac:dyDescent="0.3">
      <c r="A314" t="str">
        <f t="shared" si="40"/>
        <v>Exp3</v>
      </c>
      <c r="B314">
        <f t="shared" si="45"/>
        <v>16</v>
      </c>
      <c r="C314" t="str">
        <f t="shared" si="46"/>
        <v>Nil</v>
      </c>
      <c r="D314" t="str">
        <f t="shared" si="47"/>
        <v>CRWT153</v>
      </c>
      <c r="E314" s="20">
        <f t="shared" si="41"/>
        <v>41709</v>
      </c>
      <c r="F314" t="str">
        <f t="shared" si="42"/>
        <v>None_16h</v>
      </c>
      <c r="G314">
        <f t="shared" si="43"/>
        <v>125</v>
      </c>
      <c r="H314" t="str">
        <f t="shared" si="44"/>
        <v>NO</v>
      </c>
      <c r="I314">
        <f t="shared" si="48"/>
        <v>6.630573248407643</v>
      </c>
      <c r="J314">
        <f t="shared" si="49"/>
        <v>18</v>
      </c>
      <c r="S314">
        <v>2</v>
      </c>
      <c r="U314" s="7">
        <v>6.630573248407643</v>
      </c>
      <c r="V314" s="7">
        <v>18</v>
      </c>
    </row>
    <row r="315" spans="1:22" x14ac:dyDescent="0.3">
      <c r="A315" t="str">
        <f t="shared" si="40"/>
        <v>Exp3</v>
      </c>
      <c r="B315">
        <f t="shared" si="45"/>
        <v>16</v>
      </c>
      <c r="C315" t="str">
        <f t="shared" si="46"/>
        <v>Nil</v>
      </c>
      <c r="D315" t="str">
        <f t="shared" si="47"/>
        <v>CRWT153</v>
      </c>
      <c r="E315" s="20">
        <f t="shared" si="41"/>
        <v>41709</v>
      </c>
      <c r="F315" t="str">
        <f t="shared" si="42"/>
        <v>None_16h</v>
      </c>
      <c r="G315">
        <f t="shared" si="43"/>
        <v>125</v>
      </c>
      <c r="H315" t="str">
        <f t="shared" si="44"/>
        <v>NO</v>
      </c>
      <c r="I315">
        <f t="shared" si="48"/>
        <v>7.1226114649681529</v>
      </c>
      <c r="J315">
        <f t="shared" si="49"/>
        <v>19</v>
      </c>
      <c r="S315">
        <v>3</v>
      </c>
      <c r="U315" s="7">
        <v>7.1226114649681529</v>
      </c>
      <c r="V315" s="7">
        <v>19</v>
      </c>
    </row>
    <row r="316" spans="1:22" x14ac:dyDescent="0.3">
      <c r="A316" t="str">
        <f t="shared" si="40"/>
        <v>Exp3</v>
      </c>
      <c r="B316">
        <f t="shared" si="45"/>
        <v>16</v>
      </c>
      <c r="C316" t="str">
        <f t="shared" si="46"/>
        <v>Nil</v>
      </c>
      <c r="D316" t="str">
        <f t="shared" si="47"/>
        <v>CRWT153</v>
      </c>
      <c r="E316" s="20">
        <f t="shared" si="41"/>
        <v>41709</v>
      </c>
      <c r="F316" t="str">
        <f t="shared" si="42"/>
        <v>None_16h</v>
      </c>
      <c r="G316">
        <f t="shared" si="43"/>
        <v>125</v>
      </c>
      <c r="H316" t="str">
        <f t="shared" si="44"/>
        <v>NO</v>
      </c>
      <c r="I316">
        <f t="shared" si="48"/>
        <v>6.9601910828025479</v>
      </c>
      <c r="J316">
        <f t="shared" si="49"/>
        <v>20</v>
      </c>
      <c r="S316">
        <v>4</v>
      </c>
      <c r="U316" s="7">
        <v>6.9601910828025479</v>
      </c>
      <c r="V316" s="7">
        <v>20</v>
      </c>
    </row>
    <row r="317" spans="1:22" x14ac:dyDescent="0.3">
      <c r="A317" t="str">
        <f t="shared" si="40"/>
        <v>Exp3</v>
      </c>
      <c r="B317">
        <f t="shared" si="45"/>
        <v>16</v>
      </c>
      <c r="C317" t="str">
        <f t="shared" si="46"/>
        <v>Nil</v>
      </c>
      <c r="D317" t="str">
        <f t="shared" si="47"/>
        <v>CRWT153</v>
      </c>
      <c r="E317" s="20">
        <f t="shared" si="41"/>
        <v>41709</v>
      </c>
      <c r="F317" t="str">
        <f t="shared" si="42"/>
        <v>None_16h</v>
      </c>
      <c r="G317">
        <f t="shared" si="43"/>
        <v>223</v>
      </c>
      <c r="H317" t="str">
        <f t="shared" si="44"/>
        <v>NO</v>
      </c>
      <c r="I317">
        <f t="shared" si="48"/>
        <v>5.7182823682498372</v>
      </c>
      <c r="J317">
        <f t="shared" si="49"/>
        <v>19</v>
      </c>
      <c r="R317">
        <v>223</v>
      </c>
      <c r="S317">
        <v>1</v>
      </c>
      <c r="U317" s="7">
        <v>5.7182823682498372</v>
      </c>
      <c r="V317" s="7">
        <v>19</v>
      </c>
    </row>
    <row r="318" spans="1:22" x14ac:dyDescent="0.3">
      <c r="A318" t="str">
        <f t="shared" si="40"/>
        <v>Exp3</v>
      </c>
      <c r="B318">
        <f t="shared" si="45"/>
        <v>16</v>
      </c>
      <c r="C318" t="str">
        <f t="shared" si="46"/>
        <v>Nil</v>
      </c>
      <c r="D318" t="str">
        <f t="shared" si="47"/>
        <v>CRWT153</v>
      </c>
      <c r="E318" s="20">
        <f t="shared" si="41"/>
        <v>41709</v>
      </c>
      <c r="F318" t="str">
        <f t="shared" si="42"/>
        <v>None_16h</v>
      </c>
      <c r="G318">
        <f t="shared" si="43"/>
        <v>223</v>
      </c>
      <c r="H318" t="str">
        <f t="shared" si="44"/>
        <v>NO</v>
      </c>
      <c r="I318">
        <f t="shared" si="48"/>
        <v>6.5493630573248405</v>
      </c>
      <c r="J318">
        <f t="shared" si="49"/>
        <v>18</v>
      </c>
      <c r="S318">
        <v>2</v>
      </c>
      <c r="U318" s="7">
        <v>6.5493630573248405</v>
      </c>
      <c r="V318" s="7">
        <v>18</v>
      </c>
    </row>
    <row r="319" spans="1:22" x14ac:dyDescent="0.3">
      <c r="A319" t="str">
        <f t="shared" si="40"/>
        <v>Exp3</v>
      </c>
      <c r="B319">
        <f t="shared" si="45"/>
        <v>16</v>
      </c>
      <c r="C319" t="str">
        <f t="shared" si="46"/>
        <v>Nil</v>
      </c>
      <c r="D319" t="str">
        <f t="shared" si="47"/>
        <v>CRWT153</v>
      </c>
      <c r="E319" s="20">
        <f t="shared" si="41"/>
        <v>41709</v>
      </c>
      <c r="F319" t="str">
        <f t="shared" si="42"/>
        <v>None_16h</v>
      </c>
      <c r="G319">
        <f t="shared" si="43"/>
        <v>223</v>
      </c>
      <c r="H319" t="str">
        <f t="shared" si="44"/>
        <v>NO</v>
      </c>
      <c r="I319">
        <f t="shared" si="48"/>
        <v>6.7882165605095537</v>
      </c>
      <c r="J319">
        <f t="shared" si="49"/>
        <v>18</v>
      </c>
      <c r="S319">
        <v>3</v>
      </c>
      <c r="U319" s="7">
        <v>6.7882165605095537</v>
      </c>
      <c r="V319" s="7">
        <v>18</v>
      </c>
    </row>
    <row r="320" spans="1:22" x14ac:dyDescent="0.3">
      <c r="A320" t="str">
        <f t="shared" si="40"/>
        <v>Exp3</v>
      </c>
      <c r="B320">
        <f t="shared" si="45"/>
        <v>16</v>
      </c>
      <c r="C320" t="str">
        <f t="shared" si="46"/>
        <v>Nil</v>
      </c>
      <c r="D320" t="str">
        <f t="shared" si="47"/>
        <v>CRWT153</v>
      </c>
      <c r="E320" s="20">
        <f t="shared" si="41"/>
        <v>41709</v>
      </c>
      <c r="F320" t="str">
        <f t="shared" si="42"/>
        <v>None_16h</v>
      </c>
      <c r="G320">
        <f t="shared" si="43"/>
        <v>223</v>
      </c>
      <c r="H320" t="str">
        <f t="shared" si="44"/>
        <v>NO</v>
      </c>
      <c r="I320">
        <f t="shared" si="48"/>
        <v>7.6506180871828233</v>
      </c>
      <c r="J320">
        <f t="shared" si="49"/>
        <v>22</v>
      </c>
      <c r="S320">
        <v>4</v>
      </c>
      <c r="U320" s="7">
        <v>7.6506180871828233</v>
      </c>
      <c r="V320" s="7">
        <v>22</v>
      </c>
    </row>
    <row r="321" spans="1:22" x14ac:dyDescent="0.3">
      <c r="A321" t="str">
        <f t="shared" si="40"/>
        <v>Exp3</v>
      </c>
      <c r="B321">
        <f t="shared" si="45"/>
        <v>16</v>
      </c>
      <c r="C321" t="str">
        <f t="shared" si="46"/>
        <v>Nil</v>
      </c>
      <c r="D321" t="str">
        <f t="shared" si="47"/>
        <v>CRWT153</v>
      </c>
      <c r="E321" s="20">
        <f t="shared" si="41"/>
        <v>41723</v>
      </c>
      <c r="F321" t="str">
        <f t="shared" si="42"/>
        <v>None_16h</v>
      </c>
      <c r="G321">
        <f t="shared" si="43"/>
        <v>38</v>
      </c>
      <c r="H321" t="str">
        <f t="shared" si="44"/>
        <v>NO</v>
      </c>
      <c r="I321">
        <f t="shared" si="48"/>
        <v>8.5316455696202524</v>
      </c>
      <c r="J321">
        <f t="shared" si="49"/>
        <v>22</v>
      </c>
      <c r="P321" s="1">
        <v>41723</v>
      </c>
      <c r="Q321" t="s">
        <v>439</v>
      </c>
      <c r="R321">
        <v>38</v>
      </c>
      <c r="S321">
        <v>1</v>
      </c>
      <c r="U321" s="7">
        <v>8.5316455696202524</v>
      </c>
      <c r="V321" s="7">
        <v>22</v>
      </c>
    </row>
    <row r="322" spans="1:22" x14ac:dyDescent="0.3">
      <c r="A322" t="str">
        <f t="shared" si="40"/>
        <v>Exp3</v>
      </c>
      <c r="B322">
        <f t="shared" si="45"/>
        <v>16</v>
      </c>
      <c r="C322" t="str">
        <f t="shared" si="46"/>
        <v>Nil</v>
      </c>
      <c r="D322" t="str">
        <f t="shared" si="47"/>
        <v>CRWT153</v>
      </c>
      <c r="E322" s="20">
        <f t="shared" si="41"/>
        <v>41723</v>
      </c>
      <c r="F322" t="str">
        <f t="shared" si="42"/>
        <v>None_16h</v>
      </c>
      <c r="G322">
        <f t="shared" si="43"/>
        <v>38</v>
      </c>
      <c r="H322" t="str">
        <f t="shared" si="44"/>
        <v>NO</v>
      </c>
      <c r="I322">
        <f t="shared" si="48"/>
        <v>9.187866927592955</v>
      </c>
      <c r="J322">
        <f t="shared" si="49"/>
        <v>26</v>
      </c>
      <c r="S322">
        <v>2</v>
      </c>
      <c r="U322" s="7">
        <v>9.187866927592955</v>
      </c>
      <c r="V322" s="7">
        <v>26</v>
      </c>
    </row>
    <row r="323" spans="1:22" x14ac:dyDescent="0.3">
      <c r="A323" t="str">
        <f t="shared" ref="A323:A386" si="50">IF(L323="",A322,L323)</f>
        <v>Exp3</v>
      </c>
      <c r="B323">
        <f t="shared" si="45"/>
        <v>16</v>
      </c>
      <c r="C323" t="str">
        <f t="shared" si="46"/>
        <v>Nil</v>
      </c>
      <c r="D323" t="str">
        <f t="shared" si="47"/>
        <v>CRWT153</v>
      </c>
      <c r="E323" s="20">
        <f t="shared" ref="E323:E386" si="51">IF(P323="",E322,P323)</f>
        <v>41723</v>
      </c>
      <c r="F323" t="str">
        <f t="shared" ref="F323:F386" si="52">IF(Q323="",F322,Q323)</f>
        <v>None_16h</v>
      </c>
      <c r="G323">
        <f t="shared" ref="G323:G386" si="53">IF(R323="",G322,R323)</f>
        <v>38</v>
      </c>
      <c r="H323" t="str">
        <f t="shared" ref="H323:H386" si="54">IF(T323="","NO","YES")</f>
        <v>NO</v>
      </c>
      <c r="I323">
        <f t="shared" si="48"/>
        <v>8.9168173598553349</v>
      </c>
      <c r="J323">
        <f t="shared" si="49"/>
        <v>25</v>
      </c>
      <c r="S323">
        <v>3</v>
      </c>
      <c r="U323" s="7">
        <v>8.9168173598553349</v>
      </c>
      <c r="V323" s="7">
        <v>25</v>
      </c>
    </row>
    <row r="324" spans="1:22" x14ac:dyDescent="0.3">
      <c r="A324" t="str">
        <f t="shared" si="50"/>
        <v>Exp3</v>
      </c>
      <c r="B324">
        <f t="shared" ref="B324:B387" si="55">IF(L324="",B323,M324)</f>
        <v>16</v>
      </c>
      <c r="C324" t="str">
        <f t="shared" ref="C324:C387" si="56">IF(O324="",C323,O324)</f>
        <v>Nil</v>
      </c>
      <c r="D324" t="str">
        <f t="shared" ref="D324:D387" si="57">IF(N324="",D323,N324)</f>
        <v>CRWT153</v>
      </c>
      <c r="E324" s="20">
        <f t="shared" si="51"/>
        <v>41723</v>
      </c>
      <c r="F324" t="str">
        <f t="shared" si="52"/>
        <v>None_16h</v>
      </c>
      <c r="G324">
        <f t="shared" si="53"/>
        <v>38</v>
      </c>
      <c r="H324" t="str">
        <f t="shared" si="54"/>
        <v>NO</v>
      </c>
      <c r="I324">
        <f t="shared" ref="I324:I387" si="58">IF(U324="","",U324)</f>
        <v>8.1844484629294758</v>
      </c>
      <c r="J324">
        <f t="shared" ref="J324:J387" si="59">IF(V324="","",V324)</f>
        <v>24</v>
      </c>
      <c r="S324">
        <v>4</v>
      </c>
      <c r="U324" s="7">
        <v>8.1844484629294758</v>
      </c>
      <c r="V324" s="7">
        <v>24</v>
      </c>
    </row>
    <row r="325" spans="1:22" x14ac:dyDescent="0.3">
      <c r="A325" t="str">
        <f t="shared" si="50"/>
        <v>Exp3</v>
      </c>
      <c r="B325">
        <f t="shared" si="55"/>
        <v>16</v>
      </c>
      <c r="C325" t="str">
        <f t="shared" si="56"/>
        <v>Nil</v>
      </c>
      <c r="D325" t="str">
        <f t="shared" si="57"/>
        <v>CRWT153</v>
      </c>
      <c r="E325" s="20">
        <f t="shared" si="51"/>
        <v>41723</v>
      </c>
      <c r="F325" t="str">
        <f t="shared" si="52"/>
        <v>None_16h</v>
      </c>
      <c r="G325">
        <f t="shared" si="53"/>
        <v>145</v>
      </c>
      <c r="H325" t="str">
        <f t="shared" si="54"/>
        <v>NO</v>
      </c>
      <c r="I325">
        <f t="shared" si="58"/>
        <v>7.3903708523096938</v>
      </c>
      <c r="J325">
        <f t="shared" si="59"/>
        <v>24</v>
      </c>
      <c r="R325">
        <v>145</v>
      </c>
      <c r="S325">
        <v>1</v>
      </c>
      <c r="U325" s="7">
        <v>7.3903708523096938</v>
      </c>
      <c r="V325" s="7">
        <v>24</v>
      </c>
    </row>
    <row r="326" spans="1:22" x14ac:dyDescent="0.3">
      <c r="A326" t="str">
        <f t="shared" si="50"/>
        <v>Exp3</v>
      </c>
      <c r="B326">
        <f t="shared" si="55"/>
        <v>16</v>
      </c>
      <c r="C326" t="str">
        <f t="shared" si="56"/>
        <v>Nil</v>
      </c>
      <c r="D326" t="str">
        <f t="shared" si="57"/>
        <v>CRWT153</v>
      </c>
      <c r="E326" s="20">
        <f t="shared" si="51"/>
        <v>41723</v>
      </c>
      <c r="F326" t="str">
        <f t="shared" si="52"/>
        <v>None_16h</v>
      </c>
      <c r="G326">
        <f t="shared" si="53"/>
        <v>145</v>
      </c>
      <c r="H326" t="str">
        <f t="shared" si="54"/>
        <v>NO</v>
      </c>
      <c r="I326">
        <f t="shared" si="58"/>
        <v>8.6455696202531644</v>
      </c>
      <c r="J326">
        <f t="shared" si="59"/>
        <v>25</v>
      </c>
      <c r="S326">
        <v>2</v>
      </c>
      <c r="U326" s="7">
        <v>8.6455696202531644</v>
      </c>
      <c r="V326" s="7">
        <v>25</v>
      </c>
    </row>
    <row r="327" spans="1:22" x14ac:dyDescent="0.3">
      <c r="A327" t="str">
        <f t="shared" si="50"/>
        <v>Exp3</v>
      </c>
      <c r="B327">
        <f t="shared" si="55"/>
        <v>16</v>
      </c>
      <c r="C327" t="str">
        <f t="shared" si="56"/>
        <v>Nil</v>
      </c>
      <c r="D327" t="str">
        <f t="shared" si="57"/>
        <v>CRWT153</v>
      </c>
      <c r="E327" s="20">
        <f t="shared" si="51"/>
        <v>41723</v>
      </c>
      <c r="F327" t="str">
        <f t="shared" si="52"/>
        <v>None_16h</v>
      </c>
      <c r="G327">
        <f t="shared" si="53"/>
        <v>145</v>
      </c>
      <c r="H327" t="str">
        <f t="shared" si="54"/>
        <v>NO</v>
      </c>
      <c r="I327">
        <f t="shared" si="58"/>
        <v>8.9873417721518987</v>
      </c>
      <c r="J327">
        <f t="shared" si="59"/>
        <v>24</v>
      </c>
      <c r="S327">
        <v>3</v>
      </c>
      <c r="U327" s="7">
        <v>8.9873417721518987</v>
      </c>
      <c r="V327" s="7">
        <v>24</v>
      </c>
    </row>
    <row r="328" spans="1:22" x14ac:dyDescent="0.3">
      <c r="A328" t="str">
        <f t="shared" si="50"/>
        <v>Exp3</v>
      </c>
      <c r="B328">
        <f t="shared" si="55"/>
        <v>16</v>
      </c>
      <c r="C328" t="str">
        <f t="shared" si="56"/>
        <v>Nil</v>
      </c>
      <c r="D328" t="str">
        <f t="shared" si="57"/>
        <v>CRWT153</v>
      </c>
      <c r="E328" s="20">
        <f t="shared" si="51"/>
        <v>41723</v>
      </c>
      <c r="F328" t="str">
        <f t="shared" si="52"/>
        <v>None_16h</v>
      </c>
      <c r="G328">
        <f t="shared" si="53"/>
        <v>145</v>
      </c>
      <c r="H328" t="str">
        <f t="shared" si="54"/>
        <v>NO</v>
      </c>
      <c r="I328">
        <f t="shared" si="58"/>
        <v>7.7338972023422254</v>
      </c>
      <c r="J328">
        <f t="shared" si="59"/>
        <v>24</v>
      </c>
      <c r="S328">
        <v>4</v>
      </c>
      <c r="U328" s="7">
        <v>7.7338972023422254</v>
      </c>
      <c r="V328" s="7">
        <v>24</v>
      </c>
    </row>
    <row r="329" spans="1:22" x14ac:dyDescent="0.3">
      <c r="A329" t="str">
        <f t="shared" si="50"/>
        <v>Exp3</v>
      </c>
      <c r="B329">
        <f t="shared" si="55"/>
        <v>16</v>
      </c>
      <c r="C329" t="str">
        <f t="shared" si="56"/>
        <v>Nil</v>
      </c>
      <c r="D329" t="str">
        <f t="shared" si="57"/>
        <v>CRWT153</v>
      </c>
      <c r="E329" s="20">
        <f t="shared" si="51"/>
        <v>41723</v>
      </c>
      <c r="F329" t="str">
        <f t="shared" si="52"/>
        <v>None_16h</v>
      </c>
      <c r="G329">
        <f t="shared" si="53"/>
        <v>232</v>
      </c>
      <c r="H329" t="str">
        <f t="shared" si="54"/>
        <v>NO</v>
      </c>
      <c r="I329">
        <f t="shared" si="58"/>
        <v>9.5518590998043056</v>
      </c>
      <c r="J329">
        <f t="shared" si="59"/>
        <v>24</v>
      </c>
      <c r="R329">
        <v>232</v>
      </c>
      <c r="S329">
        <v>1</v>
      </c>
      <c r="U329" s="7">
        <v>9.5518590998043056</v>
      </c>
      <c r="V329" s="7">
        <v>24</v>
      </c>
    </row>
    <row r="330" spans="1:22" x14ac:dyDescent="0.3">
      <c r="A330" t="str">
        <f t="shared" si="50"/>
        <v>Exp3</v>
      </c>
      <c r="B330">
        <f t="shared" si="55"/>
        <v>16</v>
      </c>
      <c r="C330" t="str">
        <f t="shared" si="56"/>
        <v>Nil</v>
      </c>
      <c r="D330" t="str">
        <f t="shared" si="57"/>
        <v>CRWT153</v>
      </c>
      <c r="E330" s="20">
        <f t="shared" si="51"/>
        <v>41723</v>
      </c>
      <c r="F330" t="str">
        <f t="shared" si="52"/>
        <v>None_16h</v>
      </c>
      <c r="G330">
        <f t="shared" si="53"/>
        <v>232</v>
      </c>
      <c r="H330" t="str">
        <f t="shared" si="54"/>
        <v>NO</v>
      </c>
      <c r="I330">
        <f t="shared" si="58"/>
        <v>8.7540687160940323</v>
      </c>
      <c r="J330">
        <f t="shared" si="59"/>
        <v>25</v>
      </c>
      <c r="S330">
        <v>2</v>
      </c>
      <c r="U330" s="7">
        <v>8.7540687160940323</v>
      </c>
      <c r="V330" s="7">
        <v>25</v>
      </c>
    </row>
    <row r="331" spans="1:22" x14ac:dyDescent="0.3">
      <c r="A331" t="str">
        <f t="shared" si="50"/>
        <v>Exp3</v>
      </c>
      <c r="B331">
        <f t="shared" si="55"/>
        <v>16</v>
      </c>
      <c r="C331" t="str">
        <f t="shared" si="56"/>
        <v>Nil</v>
      </c>
      <c r="D331" t="str">
        <f t="shared" si="57"/>
        <v>CRWT153</v>
      </c>
      <c r="E331" s="20">
        <f t="shared" si="51"/>
        <v>41723</v>
      </c>
      <c r="F331" t="str">
        <f t="shared" si="52"/>
        <v>None_16h</v>
      </c>
      <c r="G331">
        <f t="shared" si="53"/>
        <v>232</v>
      </c>
      <c r="H331" t="str">
        <f t="shared" si="54"/>
        <v>NO</v>
      </c>
      <c r="I331">
        <f t="shared" si="58"/>
        <v>9.37573385518591</v>
      </c>
      <c r="J331">
        <f t="shared" si="59"/>
        <v>26</v>
      </c>
      <c r="S331">
        <v>3</v>
      </c>
      <c r="U331" s="7">
        <v>9.37573385518591</v>
      </c>
      <c r="V331" s="7">
        <v>26</v>
      </c>
    </row>
    <row r="332" spans="1:22" x14ac:dyDescent="0.3">
      <c r="A332" t="str">
        <f t="shared" si="50"/>
        <v>Exp3</v>
      </c>
      <c r="B332">
        <f t="shared" si="55"/>
        <v>16</v>
      </c>
      <c r="C332" t="str">
        <f t="shared" si="56"/>
        <v>Nil</v>
      </c>
      <c r="D332" t="str">
        <f t="shared" si="57"/>
        <v>CRWT153</v>
      </c>
      <c r="E332" s="20">
        <f t="shared" si="51"/>
        <v>41723</v>
      </c>
      <c r="F332" t="str">
        <f t="shared" si="52"/>
        <v>None_16h</v>
      </c>
      <c r="G332">
        <f t="shared" si="53"/>
        <v>232</v>
      </c>
      <c r="H332" t="str">
        <f t="shared" si="54"/>
        <v>NO</v>
      </c>
      <c r="I332">
        <f t="shared" si="58"/>
        <v>8.4231464737793846</v>
      </c>
      <c r="J332">
        <f t="shared" si="59"/>
        <v>20</v>
      </c>
      <c r="S332">
        <v>4</v>
      </c>
      <c r="U332" s="7">
        <v>8.4231464737793846</v>
      </c>
      <c r="V332" s="7">
        <v>20</v>
      </c>
    </row>
    <row r="333" spans="1:22" x14ac:dyDescent="0.3">
      <c r="A333" t="str">
        <f t="shared" si="50"/>
        <v>Exp3</v>
      </c>
      <c r="B333">
        <f t="shared" si="55"/>
        <v>16</v>
      </c>
      <c r="C333" t="str">
        <f t="shared" si="56"/>
        <v>Nil</v>
      </c>
      <c r="D333" t="str">
        <f t="shared" si="57"/>
        <v>CRWT153</v>
      </c>
      <c r="E333" s="20">
        <f t="shared" si="51"/>
        <v>41738</v>
      </c>
      <c r="F333" t="str">
        <f t="shared" si="52"/>
        <v>None_16h</v>
      </c>
      <c r="G333">
        <f t="shared" si="53"/>
        <v>42</v>
      </c>
      <c r="H333" t="str">
        <f t="shared" si="54"/>
        <v>NO</v>
      </c>
      <c r="I333">
        <f t="shared" si="58"/>
        <v>10.015655577299412</v>
      </c>
      <c r="J333">
        <f t="shared" si="59"/>
        <v>26</v>
      </c>
      <c r="P333" s="1">
        <v>41738</v>
      </c>
      <c r="Q333" t="s">
        <v>439</v>
      </c>
      <c r="R333">
        <v>42</v>
      </c>
      <c r="S333">
        <v>1</v>
      </c>
      <c r="U333" s="7">
        <v>10.015655577299412</v>
      </c>
      <c r="V333" s="7">
        <v>26</v>
      </c>
    </row>
    <row r="334" spans="1:22" x14ac:dyDescent="0.3">
      <c r="A334" t="str">
        <f t="shared" si="50"/>
        <v>Exp3</v>
      </c>
      <c r="B334">
        <f t="shared" si="55"/>
        <v>16</v>
      </c>
      <c r="C334" t="str">
        <f t="shared" si="56"/>
        <v>Nil</v>
      </c>
      <c r="D334" t="str">
        <f t="shared" si="57"/>
        <v>CRWT153</v>
      </c>
      <c r="E334" s="20">
        <f t="shared" si="51"/>
        <v>41738</v>
      </c>
      <c r="F334" t="str">
        <f t="shared" si="52"/>
        <v>None_16h</v>
      </c>
      <c r="G334">
        <f t="shared" si="53"/>
        <v>42</v>
      </c>
      <c r="H334" t="str">
        <f t="shared" si="54"/>
        <v>NO</v>
      </c>
      <c r="I334">
        <f t="shared" si="58"/>
        <v>10.664999999999999</v>
      </c>
      <c r="J334">
        <f t="shared" si="59"/>
        <v>29</v>
      </c>
      <c r="S334">
        <v>2</v>
      </c>
      <c r="U334" s="7">
        <v>10.664999999999999</v>
      </c>
      <c r="V334" s="7">
        <v>29</v>
      </c>
    </row>
    <row r="335" spans="1:22" x14ac:dyDescent="0.3">
      <c r="A335" t="str">
        <f t="shared" si="50"/>
        <v>Exp3</v>
      </c>
      <c r="B335">
        <f t="shared" si="55"/>
        <v>16</v>
      </c>
      <c r="C335" t="str">
        <f t="shared" si="56"/>
        <v>Nil</v>
      </c>
      <c r="D335" t="str">
        <f t="shared" si="57"/>
        <v>CRWT153</v>
      </c>
      <c r="E335" s="20">
        <f t="shared" si="51"/>
        <v>41738</v>
      </c>
      <c r="F335" t="str">
        <f t="shared" si="52"/>
        <v>None_16h</v>
      </c>
      <c r="G335">
        <f t="shared" si="53"/>
        <v>42</v>
      </c>
      <c r="H335" t="str">
        <f t="shared" si="54"/>
        <v>NO</v>
      </c>
      <c r="I335">
        <f t="shared" si="58"/>
        <v>10.35</v>
      </c>
      <c r="J335">
        <f t="shared" si="59"/>
        <v>26</v>
      </c>
      <c r="S335">
        <v>3</v>
      </c>
      <c r="U335" s="7">
        <v>10.35</v>
      </c>
      <c r="V335" s="7">
        <v>26</v>
      </c>
    </row>
    <row r="336" spans="1:22" x14ac:dyDescent="0.3">
      <c r="A336" t="str">
        <f t="shared" si="50"/>
        <v>Exp3</v>
      </c>
      <c r="B336">
        <f t="shared" si="55"/>
        <v>16</v>
      </c>
      <c r="C336" t="str">
        <f t="shared" si="56"/>
        <v>Nil</v>
      </c>
      <c r="D336" t="str">
        <f t="shared" si="57"/>
        <v>CRWT153</v>
      </c>
      <c r="E336" s="20">
        <f t="shared" si="51"/>
        <v>41738</v>
      </c>
      <c r="F336" t="str">
        <f t="shared" si="52"/>
        <v>None_16h</v>
      </c>
      <c r="G336">
        <f t="shared" si="53"/>
        <v>42</v>
      </c>
      <c r="H336" t="str">
        <f t="shared" si="54"/>
        <v>NO</v>
      </c>
      <c r="I336">
        <f t="shared" si="58"/>
        <v>8.5858951175406872</v>
      </c>
      <c r="J336">
        <f t="shared" si="59"/>
        <v>25</v>
      </c>
      <c r="S336">
        <v>4</v>
      </c>
      <c r="U336" s="7">
        <v>8.5858951175406872</v>
      </c>
      <c r="V336" s="7">
        <v>25</v>
      </c>
    </row>
    <row r="337" spans="1:22" x14ac:dyDescent="0.3">
      <c r="A337" t="str">
        <f t="shared" si="50"/>
        <v>Exp3</v>
      </c>
      <c r="B337">
        <f t="shared" si="55"/>
        <v>16</v>
      </c>
      <c r="C337" t="str">
        <f t="shared" si="56"/>
        <v>Nil</v>
      </c>
      <c r="D337" t="str">
        <f t="shared" si="57"/>
        <v>CRWT153</v>
      </c>
      <c r="E337" s="20">
        <f t="shared" si="51"/>
        <v>41738</v>
      </c>
      <c r="F337" t="str">
        <f t="shared" si="52"/>
        <v>None_16h</v>
      </c>
      <c r="G337">
        <f t="shared" si="53"/>
        <v>151</v>
      </c>
      <c r="H337" t="str">
        <f t="shared" si="54"/>
        <v>NO</v>
      </c>
      <c r="I337">
        <f t="shared" si="58"/>
        <v>9.9980430528375734</v>
      </c>
      <c r="J337">
        <f t="shared" si="59"/>
        <v>26</v>
      </c>
      <c r="R337">
        <v>151</v>
      </c>
      <c r="S337">
        <v>1</v>
      </c>
      <c r="U337" s="7">
        <v>9.9980430528375734</v>
      </c>
      <c r="V337" s="7">
        <v>26</v>
      </c>
    </row>
    <row r="338" spans="1:22" x14ac:dyDescent="0.3">
      <c r="A338" t="str">
        <f t="shared" si="50"/>
        <v>Exp3</v>
      </c>
      <c r="B338">
        <f t="shared" si="55"/>
        <v>16</v>
      </c>
      <c r="C338" t="str">
        <f t="shared" si="56"/>
        <v>Nil</v>
      </c>
      <c r="D338" t="str">
        <f t="shared" si="57"/>
        <v>CRWT153</v>
      </c>
      <c r="E338" s="20">
        <f t="shared" si="51"/>
        <v>41738</v>
      </c>
      <c r="F338" t="str">
        <f t="shared" si="52"/>
        <v>None_16h</v>
      </c>
      <c r="G338">
        <f t="shared" si="53"/>
        <v>151</v>
      </c>
      <c r="H338" t="str">
        <f t="shared" si="54"/>
        <v>NO</v>
      </c>
      <c r="I338">
        <f t="shared" si="58"/>
        <v>10.39</v>
      </c>
      <c r="J338">
        <f t="shared" si="59"/>
        <v>28</v>
      </c>
      <c r="S338">
        <v>2</v>
      </c>
      <c r="U338" s="7">
        <v>10.39</v>
      </c>
      <c r="V338" s="7">
        <v>28</v>
      </c>
    </row>
    <row r="339" spans="1:22" x14ac:dyDescent="0.3">
      <c r="A339" t="str">
        <f t="shared" si="50"/>
        <v>Exp3</v>
      </c>
      <c r="B339">
        <f t="shared" si="55"/>
        <v>16</v>
      </c>
      <c r="C339" t="str">
        <f t="shared" si="56"/>
        <v>Nil</v>
      </c>
      <c r="D339" t="str">
        <f t="shared" si="57"/>
        <v>CRWT153</v>
      </c>
      <c r="E339" s="20">
        <f t="shared" si="51"/>
        <v>41738</v>
      </c>
      <c r="F339" t="str">
        <f t="shared" si="52"/>
        <v>None_16h</v>
      </c>
      <c r="G339">
        <f t="shared" si="53"/>
        <v>151</v>
      </c>
      <c r="H339" t="str">
        <f t="shared" si="54"/>
        <v>NO</v>
      </c>
      <c r="I339">
        <f t="shared" si="58"/>
        <v>10.003913894324853</v>
      </c>
      <c r="J339">
        <f t="shared" si="59"/>
        <v>24</v>
      </c>
      <c r="S339">
        <v>3</v>
      </c>
      <c r="U339" s="7">
        <v>10.003913894324853</v>
      </c>
      <c r="V339" s="7">
        <v>24</v>
      </c>
    </row>
    <row r="340" spans="1:22" x14ac:dyDescent="0.3">
      <c r="A340" t="str">
        <f t="shared" si="50"/>
        <v>Exp3</v>
      </c>
      <c r="B340">
        <f t="shared" si="55"/>
        <v>16</v>
      </c>
      <c r="C340" t="str">
        <f t="shared" si="56"/>
        <v>Nil</v>
      </c>
      <c r="D340" t="str">
        <f t="shared" si="57"/>
        <v>CRWT153</v>
      </c>
      <c r="E340" s="20">
        <f t="shared" si="51"/>
        <v>41738</v>
      </c>
      <c r="F340" t="str">
        <f t="shared" si="52"/>
        <v>None_16h</v>
      </c>
      <c r="G340">
        <f t="shared" si="53"/>
        <v>151</v>
      </c>
      <c r="H340" t="str">
        <f t="shared" si="54"/>
        <v>NO</v>
      </c>
      <c r="I340">
        <f t="shared" si="58"/>
        <v>10.003913894324853</v>
      </c>
      <c r="J340">
        <f t="shared" si="59"/>
        <v>25</v>
      </c>
      <c r="S340">
        <v>4</v>
      </c>
      <c r="U340" s="7">
        <v>10.003913894324853</v>
      </c>
      <c r="V340" s="7">
        <v>25</v>
      </c>
    </row>
    <row r="341" spans="1:22" x14ac:dyDescent="0.3">
      <c r="A341" t="str">
        <f t="shared" si="50"/>
        <v>Exp3</v>
      </c>
      <c r="B341">
        <f t="shared" si="55"/>
        <v>16</v>
      </c>
      <c r="C341" t="str">
        <f t="shared" si="56"/>
        <v>Nil</v>
      </c>
      <c r="D341" t="str">
        <f t="shared" si="57"/>
        <v>CRWT153</v>
      </c>
      <c r="E341" s="20">
        <f t="shared" si="51"/>
        <v>41738</v>
      </c>
      <c r="F341" t="str">
        <f t="shared" si="52"/>
        <v>None_16h</v>
      </c>
      <c r="G341">
        <f t="shared" si="53"/>
        <v>271</v>
      </c>
      <c r="H341" t="str">
        <f t="shared" si="54"/>
        <v>NO</v>
      </c>
      <c r="I341">
        <f t="shared" si="58"/>
        <v>8.9764918625678121</v>
      </c>
      <c r="J341">
        <f t="shared" si="59"/>
        <v>26</v>
      </c>
      <c r="R341">
        <v>271</v>
      </c>
      <c r="S341">
        <v>1</v>
      </c>
      <c r="U341" s="7">
        <v>8.9764918625678121</v>
      </c>
      <c r="V341" s="7">
        <v>26</v>
      </c>
    </row>
    <row r="342" spans="1:22" x14ac:dyDescent="0.3">
      <c r="A342" t="str">
        <f t="shared" si="50"/>
        <v>Exp3</v>
      </c>
      <c r="B342">
        <f t="shared" si="55"/>
        <v>16</v>
      </c>
      <c r="C342" t="str">
        <f t="shared" si="56"/>
        <v>Nil</v>
      </c>
      <c r="D342" t="str">
        <f t="shared" si="57"/>
        <v>CRWT153</v>
      </c>
      <c r="E342" s="20">
        <f t="shared" si="51"/>
        <v>41738</v>
      </c>
      <c r="F342" t="str">
        <f t="shared" si="52"/>
        <v>None_16h</v>
      </c>
      <c r="G342">
        <f t="shared" si="53"/>
        <v>271</v>
      </c>
      <c r="H342" t="str">
        <f t="shared" si="54"/>
        <v>NO</v>
      </c>
      <c r="I342">
        <f t="shared" si="58"/>
        <v>9.9275929549902155</v>
      </c>
      <c r="J342">
        <f t="shared" si="59"/>
        <v>25</v>
      </c>
      <c r="S342">
        <v>2</v>
      </c>
      <c r="U342" s="7">
        <v>9.9275929549902155</v>
      </c>
      <c r="V342" s="7">
        <v>25</v>
      </c>
    </row>
    <row r="343" spans="1:22" x14ac:dyDescent="0.3">
      <c r="A343" t="str">
        <f t="shared" si="50"/>
        <v>Exp3</v>
      </c>
      <c r="B343">
        <f t="shared" si="55"/>
        <v>16</v>
      </c>
      <c r="C343" t="str">
        <f t="shared" si="56"/>
        <v>Nil</v>
      </c>
      <c r="D343" t="str">
        <f t="shared" si="57"/>
        <v>CRWT153</v>
      </c>
      <c r="E343" s="20">
        <f t="shared" si="51"/>
        <v>41738</v>
      </c>
      <c r="F343" t="str">
        <f t="shared" si="52"/>
        <v>None_16h</v>
      </c>
      <c r="G343">
        <f t="shared" si="53"/>
        <v>271</v>
      </c>
      <c r="H343" t="str">
        <f t="shared" si="54"/>
        <v>NO</v>
      </c>
      <c r="I343">
        <f t="shared" si="58"/>
        <v>9.4227005870841491</v>
      </c>
      <c r="J343">
        <f t="shared" si="59"/>
        <v>25</v>
      </c>
      <c r="S343">
        <v>3</v>
      </c>
      <c r="U343" s="7">
        <v>9.4227005870841491</v>
      </c>
      <c r="V343" s="7">
        <v>25</v>
      </c>
    </row>
    <row r="344" spans="1:22" x14ac:dyDescent="0.3">
      <c r="A344" t="str">
        <f t="shared" si="50"/>
        <v>Exp3</v>
      </c>
      <c r="B344">
        <f t="shared" si="55"/>
        <v>16</v>
      </c>
      <c r="C344" t="str">
        <f t="shared" si="56"/>
        <v>Nil</v>
      </c>
      <c r="D344" t="str">
        <f t="shared" si="57"/>
        <v>CRWT153</v>
      </c>
      <c r="E344" s="20">
        <f t="shared" si="51"/>
        <v>41738</v>
      </c>
      <c r="F344" t="str">
        <f t="shared" si="52"/>
        <v>None_16h</v>
      </c>
      <c r="G344">
        <f t="shared" si="53"/>
        <v>271</v>
      </c>
      <c r="H344" t="str">
        <f t="shared" si="54"/>
        <v>NO</v>
      </c>
      <c r="I344">
        <f t="shared" si="58"/>
        <v>8.8408679927667269</v>
      </c>
      <c r="J344">
        <f t="shared" si="59"/>
        <v>23</v>
      </c>
      <c r="S344">
        <v>4</v>
      </c>
      <c r="U344" s="7">
        <v>8.8408679927667269</v>
      </c>
      <c r="V344" s="7">
        <v>23</v>
      </c>
    </row>
    <row r="345" spans="1:22" x14ac:dyDescent="0.3">
      <c r="A345" t="str">
        <f t="shared" si="50"/>
        <v>Exp3</v>
      </c>
      <c r="B345">
        <f t="shared" si="55"/>
        <v>16</v>
      </c>
      <c r="C345" t="str">
        <f t="shared" si="56"/>
        <v>Nil</v>
      </c>
      <c r="D345" t="str">
        <f t="shared" si="57"/>
        <v>CRWT153</v>
      </c>
      <c r="E345" s="20">
        <f t="shared" si="51"/>
        <v>41765</v>
      </c>
      <c r="F345" t="str">
        <f t="shared" si="52"/>
        <v>None_16h</v>
      </c>
      <c r="G345">
        <f t="shared" si="53"/>
        <v>12</v>
      </c>
      <c r="H345" t="str">
        <f t="shared" si="54"/>
        <v>NO</v>
      </c>
      <c r="I345">
        <f t="shared" si="58"/>
        <v>12</v>
      </c>
      <c r="J345">
        <f t="shared" si="59"/>
        <v>32</v>
      </c>
      <c r="P345" s="1">
        <v>41765</v>
      </c>
      <c r="Q345" t="s">
        <v>439</v>
      </c>
      <c r="R345">
        <v>12</v>
      </c>
      <c r="S345">
        <v>1</v>
      </c>
      <c r="U345" s="7">
        <v>12</v>
      </c>
      <c r="V345" s="7">
        <v>32</v>
      </c>
    </row>
    <row r="346" spans="1:22" x14ac:dyDescent="0.3">
      <c r="A346" t="str">
        <f t="shared" si="50"/>
        <v>Exp3</v>
      </c>
      <c r="B346">
        <f t="shared" si="55"/>
        <v>16</v>
      </c>
      <c r="C346" t="str">
        <f t="shared" si="56"/>
        <v>Nil</v>
      </c>
      <c r="D346" t="str">
        <f t="shared" si="57"/>
        <v>CRWT153</v>
      </c>
      <c r="E346" s="20">
        <f t="shared" si="51"/>
        <v>41765</v>
      </c>
      <c r="F346" t="str">
        <f t="shared" si="52"/>
        <v>None_16h</v>
      </c>
      <c r="G346">
        <f t="shared" si="53"/>
        <v>12</v>
      </c>
      <c r="H346" t="str">
        <f t="shared" si="54"/>
        <v>NO</v>
      </c>
      <c r="I346">
        <f t="shared" si="58"/>
        <v>13.363636363636363</v>
      </c>
      <c r="J346">
        <f t="shared" si="59"/>
        <v>32</v>
      </c>
      <c r="S346">
        <v>2</v>
      </c>
      <c r="U346" s="7">
        <v>13.363636363636363</v>
      </c>
      <c r="V346" s="7">
        <v>32</v>
      </c>
    </row>
    <row r="347" spans="1:22" x14ac:dyDescent="0.3">
      <c r="A347" t="str">
        <f t="shared" si="50"/>
        <v>Exp3</v>
      </c>
      <c r="B347">
        <f t="shared" si="55"/>
        <v>16</v>
      </c>
      <c r="C347" t="str">
        <f t="shared" si="56"/>
        <v>Nil</v>
      </c>
      <c r="D347" t="str">
        <f t="shared" si="57"/>
        <v>CRWT153</v>
      </c>
      <c r="E347" s="20">
        <f t="shared" si="51"/>
        <v>41765</v>
      </c>
      <c r="F347" t="str">
        <f t="shared" si="52"/>
        <v>None_16h</v>
      </c>
      <c r="G347">
        <f t="shared" si="53"/>
        <v>12</v>
      </c>
      <c r="H347" t="str">
        <f t="shared" si="54"/>
        <v>NO</v>
      </c>
      <c r="I347">
        <f t="shared" si="58"/>
        <v>13.272727272727273</v>
      </c>
      <c r="J347">
        <f t="shared" si="59"/>
        <v>32</v>
      </c>
      <c r="S347">
        <v>3</v>
      </c>
      <c r="U347" s="7">
        <v>13.272727272727273</v>
      </c>
      <c r="V347" s="7">
        <v>32</v>
      </c>
    </row>
    <row r="348" spans="1:22" x14ac:dyDescent="0.3">
      <c r="A348" t="str">
        <f t="shared" si="50"/>
        <v>Exp3</v>
      </c>
      <c r="B348">
        <f t="shared" si="55"/>
        <v>16</v>
      </c>
      <c r="C348" t="str">
        <f t="shared" si="56"/>
        <v>Nil</v>
      </c>
      <c r="D348" t="str">
        <f t="shared" si="57"/>
        <v>CRWT153</v>
      </c>
      <c r="E348" s="20">
        <f t="shared" si="51"/>
        <v>41765</v>
      </c>
      <c r="F348" t="str">
        <f t="shared" si="52"/>
        <v>None_16h</v>
      </c>
      <c r="G348">
        <f t="shared" si="53"/>
        <v>27</v>
      </c>
      <c r="H348" t="str">
        <f t="shared" si="54"/>
        <v>NO</v>
      </c>
      <c r="I348">
        <f t="shared" si="58"/>
        <v>14.090909090909092</v>
      </c>
      <c r="J348">
        <f t="shared" si="59"/>
        <v>38</v>
      </c>
      <c r="R348">
        <v>27</v>
      </c>
      <c r="S348">
        <v>1</v>
      </c>
      <c r="U348" s="7">
        <v>14.090909090909092</v>
      </c>
      <c r="V348" s="7">
        <v>38</v>
      </c>
    </row>
    <row r="349" spans="1:22" x14ac:dyDescent="0.3">
      <c r="A349" t="str">
        <f t="shared" si="50"/>
        <v>Exp3</v>
      </c>
      <c r="B349">
        <f t="shared" si="55"/>
        <v>16</v>
      </c>
      <c r="C349" t="str">
        <f t="shared" si="56"/>
        <v>Nil</v>
      </c>
      <c r="D349" t="str">
        <f t="shared" si="57"/>
        <v>CRWT153</v>
      </c>
      <c r="E349" s="20">
        <f t="shared" si="51"/>
        <v>41765</v>
      </c>
      <c r="F349" t="str">
        <f t="shared" si="52"/>
        <v>None_16h</v>
      </c>
      <c r="G349">
        <f t="shared" si="53"/>
        <v>27</v>
      </c>
      <c r="H349" t="str">
        <f t="shared" si="54"/>
        <v>NO</v>
      </c>
      <c r="I349">
        <f t="shared" si="58"/>
        <v>13.954545454545455</v>
      </c>
      <c r="J349">
        <f t="shared" si="59"/>
        <v>32</v>
      </c>
      <c r="S349">
        <v>2</v>
      </c>
      <c r="U349" s="7">
        <v>13.954545454545455</v>
      </c>
      <c r="V349" s="7">
        <v>32</v>
      </c>
    </row>
    <row r="350" spans="1:22" x14ac:dyDescent="0.3">
      <c r="A350" t="str">
        <f t="shared" si="50"/>
        <v>Exp3</v>
      </c>
      <c r="B350">
        <f t="shared" si="55"/>
        <v>16</v>
      </c>
      <c r="C350" t="str">
        <f t="shared" si="56"/>
        <v>Nil</v>
      </c>
      <c r="D350" t="str">
        <f t="shared" si="57"/>
        <v>CRWT153</v>
      </c>
      <c r="E350" s="20">
        <f t="shared" si="51"/>
        <v>41765</v>
      </c>
      <c r="F350" t="str">
        <f t="shared" si="52"/>
        <v>None_16h</v>
      </c>
      <c r="G350">
        <f t="shared" si="53"/>
        <v>27</v>
      </c>
      <c r="H350" t="str">
        <f t="shared" si="54"/>
        <v>NO</v>
      </c>
      <c r="I350">
        <f t="shared" si="58"/>
        <v>13.318181818181818</v>
      </c>
      <c r="J350">
        <f t="shared" si="59"/>
        <v>33</v>
      </c>
      <c r="S350">
        <v>3</v>
      </c>
      <c r="U350" s="7">
        <v>13.318181818181818</v>
      </c>
      <c r="V350" s="7">
        <v>33</v>
      </c>
    </row>
    <row r="351" spans="1:22" x14ac:dyDescent="0.3">
      <c r="A351" t="str">
        <f t="shared" si="50"/>
        <v>Exp3</v>
      </c>
      <c r="B351">
        <f t="shared" si="55"/>
        <v>16</v>
      </c>
      <c r="C351" t="str">
        <f t="shared" si="56"/>
        <v>Nil</v>
      </c>
      <c r="D351" t="str">
        <f t="shared" si="57"/>
        <v>CRWT153</v>
      </c>
      <c r="E351" s="20">
        <f t="shared" si="51"/>
        <v>41765</v>
      </c>
      <c r="F351" t="str">
        <f t="shared" si="52"/>
        <v>None_16h</v>
      </c>
      <c r="G351">
        <f t="shared" si="53"/>
        <v>27</v>
      </c>
      <c r="H351" t="str">
        <f t="shared" si="54"/>
        <v>NO</v>
      </c>
      <c r="I351">
        <f t="shared" si="58"/>
        <v>13.545454545454545</v>
      </c>
      <c r="J351">
        <f t="shared" si="59"/>
        <v>35</v>
      </c>
      <c r="S351">
        <v>4</v>
      </c>
      <c r="U351" s="7">
        <v>13.545454545454545</v>
      </c>
      <c r="V351" s="7">
        <v>35</v>
      </c>
    </row>
    <row r="352" spans="1:22" x14ac:dyDescent="0.3">
      <c r="A352" t="str">
        <f t="shared" si="50"/>
        <v>Exp3</v>
      </c>
      <c r="B352">
        <f t="shared" si="55"/>
        <v>16</v>
      </c>
      <c r="C352" t="str">
        <f t="shared" si="56"/>
        <v>Nil</v>
      </c>
      <c r="D352" t="str">
        <f t="shared" si="57"/>
        <v>CRWT153</v>
      </c>
      <c r="E352" s="20">
        <f t="shared" si="51"/>
        <v>41765</v>
      </c>
      <c r="F352" t="str">
        <f t="shared" si="52"/>
        <v>None_16h</v>
      </c>
      <c r="G352">
        <f t="shared" si="53"/>
        <v>318</v>
      </c>
      <c r="H352" t="str">
        <f t="shared" si="54"/>
        <v>NO</v>
      </c>
      <c r="I352">
        <f t="shared" si="58"/>
        <v>12.25</v>
      </c>
      <c r="J352">
        <f t="shared" si="59"/>
        <v>33</v>
      </c>
      <c r="R352">
        <v>318</v>
      </c>
      <c r="S352">
        <v>1</v>
      </c>
      <c r="U352" s="7">
        <v>12.25</v>
      </c>
      <c r="V352" s="7">
        <v>33</v>
      </c>
    </row>
    <row r="353" spans="1:22" x14ac:dyDescent="0.3">
      <c r="A353" t="str">
        <f t="shared" si="50"/>
        <v>Exp3</v>
      </c>
      <c r="B353">
        <f t="shared" si="55"/>
        <v>16</v>
      </c>
      <c r="C353" t="str">
        <f t="shared" si="56"/>
        <v>Nil</v>
      </c>
      <c r="D353" t="str">
        <f t="shared" si="57"/>
        <v>CRWT153</v>
      </c>
      <c r="E353" s="20">
        <f t="shared" si="51"/>
        <v>41765</v>
      </c>
      <c r="F353" t="str">
        <f t="shared" si="52"/>
        <v>None_16h</v>
      </c>
      <c r="G353">
        <f t="shared" si="53"/>
        <v>318</v>
      </c>
      <c r="H353" t="str">
        <f t="shared" si="54"/>
        <v>NO</v>
      </c>
      <c r="I353">
        <f t="shared" si="58"/>
        <v>13.5</v>
      </c>
      <c r="J353">
        <f t="shared" si="59"/>
        <v>35</v>
      </c>
      <c r="S353">
        <v>2</v>
      </c>
      <c r="U353" s="7">
        <v>13.5</v>
      </c>
      <c r="V353" s="7">
        <v>35</v>
      </c>
    </row>
    <row r="354" spans="1:22" x14ac:dyDescent="0.3">
      <c r="A354" t="str">
        <f t="shared" si="50"/>
        <v>Exp3</v>
      </c>
      <c r="B354">
        <f t="shared" si="55"/>
        <v>16</v>
      </c>
      <c r="C354" t="str">
        <f t="shared" si="56"/>
        <v>Nil</v>
      </c>
      <c r="D354" t="str">
        <f t="shared" si="57"/>
        <v>CRWT153</v>
      </c>
      <c r="E354" s="20">
        <f t="shared" si="51"/>
        <v>41765</v>
      </c>
      <c r="F354" t="str">
        <f t="shared" si="52"/>
        <v>None_16h</v>
      </c>
      <c r="G354">
        <f t="shared" si="53"/>
        <v>318</v>
      </c>
      <c r="H354" t="str">
        <f t="shared" si="54"/>
        <v>NO</v>
      </c>
      <c r="I354">
        <f t="shared" si="58"/>
        <v>12.722222222222221</v>
      </c>
      <c r="J354">
        <f t="shared" si="59"/>
        <v>32</v>
      </c>
      <c r="S354">
        <v>3</v>
      </c>
      <c r="U354" s="7">
        <v>12.722222222222221</v>
      </c>
      <c r="V354" s="7">
        <v>32</v>
      </c>
    </row>
    <row r="355" spans="1:22" x14ac:dyDescent="0.3">
      <c r="A355" t="str">
        <f t="shared" si="50"/>
        <v>Exp3</v>
      </c>
      <c r="B355">
        <f t="shared" si="55"/>
        <v>16</v>
      </c>
      <c r="C355" t="str">
        <f t="shared" si="56"/>
        <v>Nil</v>
      </c>
      <c r="D355" t="str">
        <f t="shared" si="57"/>
        <v>CRWT153</v>
      </c>
      <c r="E355" s="20">
        <f t="shared" si="51"/>
        <v>41842</v>
      </c>
      <c r="F355" t="str">
        <f t="shared" si="52"/>
        <v>None_16h</v>
      </c>
      <c r="G355">
        <f t="shared" si="53"/>
        <v>65</v>
      </c>
      <c r="H355" t="str">
        <f t="shared" si="54"/>
        <v>YES</v>
      </c>
      <c r="I355">
        <f t="shared" si="58"/>
        <v>19</v>
      </c>
      <c r="J355" t="str">
        <f t="shared" si="59"/>
        <v/>
      </c>
      <c r="P355" s="1">
        <v>41842</v>
      </c>
      <c r="Q355" t="s">
        <v>439</v>
      </c>
      <c r="R355">
        <v>65</v>
      </c>
      <c r="S355">
        <v>1</v>
      </c>
      <c r="T355" t="s">
        <v>170</v>
      </c>
      <c r="U355" s="7">
        <v>19</v>
      </c>
      <c r="V355" s="7"/>
    </row>
    <row r="356" spans="1:22" x14ac:dyDescent="0.3">
      <c r="A356" t="str">
        <f t="shared" si="50"/>
        <v>Exp3</v>
      </c>
      <c r="B356">
        <f t="shared" si="55"/>
        <v>16</v>
      </c>
      <c r="C356" t="str">
        <f t="shared" si="56"/>
        <v>Nil</v>
      </c>
      <c r="D356" t="str">
        <f t="shared" si="57"/>
        <v>CRWT153</v>
      </c>
      <c r="E356" s="20">
        <f t="shared" si="51"/>
        <v>41842</v>
      </c>
      <c r="F356" t="str">
        <f t="shared" si="52"/>
        <v>None_16h</v>
      </c>
      <c r="G356">
        <f t="shared" si="53"/>
        <v>65</v>
      </c>
      <c r="H356" t="str">
        <f t="shared" si="54"/>
        <v>YES</v>
      </c>
      <c r="I356">
        <f t="shared" si="58"/>
        <v>16</v>
      </c>
      <c r="J356" t="str">
        <f t="shared" si="59"/>
        <v/>
      </c>
      <c r="S356">
        <v>2</v>
      </c>
      <c r="T356" t="s">
        <v>170</v>
      </c>
      <c r="U356" s="7">
        <v>16</v>
      </c>
      <c r="V356" s="7"/>
    </row>
    <row r="357" spans="1:22" x14ac:dyDescent="0.3">
      <c r="A357" t="str">
        <f t="shared" si="50"/>
        <v>Exp3</v>
      </c>
      <c r="B357">
        <f t="shared" si="55"/>
        <v>16</v>
      </c>
      <c r="C357" t="str">
        <f t="shared" si="56"/>
        <v>Nil</v>
      </c>
      <c r="D357" t="str">
        <f t="shared" si="57"/>
        <v>CRWT153</v>
      </c>
      <c r="E357" s="20">
        <f t="shared" si="51"/>
        <v>41842</v>
      </c>
      <c r="F357" t="str">
        <f t="shared" si="52"/>
        <v>None_16h</v>
      </c>
      <c r="G357">
        <f t="shared" si="53"/>
        <v>65</v>
      </c>
      <c r="H357" t="str">
        <f t="shared" si="54"/>
        <v>YES</v>
      </c>
      <c r="I357">
        <f t="shared" si="58"/>
        <v>16</v>
      </c>
      <c r="J357" t="str">
        <f t="shared" si="59"/>
        <v/>
      </c>
      <c r="S357">
        <v>3</v>
      </c>
      <c r="T357" t="s">
        <v>170</v>
      </c>
      <c r="U357" s="7">
        <v>16</v>
      </c>
      <c r="V357" s="7"/>
    </row>
    <row r="358" spans="1:22" x14ac:dyDescent="0.3">
      <c r="A358" t="str">
        <f t="shared" si="50"/>
        <v>Exp3</v>
      </c>
      <c r="B358">
        <f t="shared" si="55"/>
        <v>16</v>
      </c>
      <c r="C358" t="str">
        <f t="shared" si="56"/>
        <v>Nil</v>
      </c>
      <c r="D358" t="str">
        <f t="shared" si="57"/>
        <v>CRWT153</v>
      </c>
      <c r="E358" s="20">
        <f t="shared" si="51"/>
        <v>41842</v>
      </c>
      <c r="F358" t="str">
        <f t="shared" si="52"/>
        <v>None_16h</v>
      </c>
      <c r="G358">
        <f t="shared" si="53"/>
        <v>90</v>
      </c>
      <c r="H358" t="str">
        <f t="shared" si="54"/>
        <v>YES</v>
      </c>
      <c r="I358">
        <f t="shared" si="58"/>
        <v>16</v>
      </c>
      <c r="J358">
        <f t="shared" si="59"/>
        <v>43</v>
      </c>
      <c r="R358">
        <v>90</v>
      </c>
      <c r="S358">
        <v>1</v>
      </c>
      <c r="T358" t="s">
        <v>170</v>
      </c>
      <c r="U358" s="7">
        <v>16</v>
      </c>
      <c r="V358" s="7">
        <v>43</v>
      </c>
    </row>
    <row r="359" spans="1:22" x14ac:dyDescent="0.3">
      <c r="A359" t="str">
        <f t="shared" si="50"/>
        <v>Exp3</v>
      </c>
      <c r="B359">
        <f t="shared" si="55"/>
        <v>16</v>
      </c>
      <c r="C359" t="str">
        <f t="shared" si="56"/>
        <v>Nil</v>
      </c>
      <c r="D359" t="str">
        <f t="shared" si="57"/>
        <v>CRWT153</v>
      </c>
      <c r="E359" s="20">
        <f t="shared" si="51"/>
        <v>41842</v>
      </c>
      <c r="F359" t="str">
        <f t="shared" si="52"/>
        <v>None_16h</v>
      </c>
      <c r="G359">
        <f t="shared" si="53"/>
        <v>90</v>
      </c>
      <c r="H359" t="str">
        <f t="shared" si="54"/>
        <v>YES</v>
      </c>
      <c r="I359">
        <f t="shared" si="58"/>
        <v>14</v>
      </c>
      <c r="J359" t="str">
        <f t="shared" si="59"/>
        <v/>
      </c>
      <c r="S359">
        <v>2</v>
      </c>
      <c r="T359" t="s">
        <v>170</v>
      </c>
      <c r="U359" s="7">
        <v>14</v>
      </c>
      <c r="V359" s="7"/>
    </row>
    <row r="360" spans="1:22" x14ac:dyDescent="0.3">
      <c r="A360" t="str">
        <f t="shared" si="50"/>
        <v>Exp3</v>
      </c>
      <c r="B360">
        <f t="shared" si="55"/>
        <v>16</v>
      </c>
      <c r="C360" t="str">
        <f t="shared" si="56"/>
        <v>Nil</v>
      </c>
      <c r="D360" t="str">
        <f t="shared" si="57"/>
        <v>CRWT153</v>
      </c>
      <c r="E360" s="20">
        <f t="shared" si="51"/>
        <v>41842</v>
      </c>
      <c r="F360" t="str">
        <f t="shared" si="52"/>
        <v>None_16h</v>
      </c>
      <c r="G360">
        <f t="shared" si="53"/>
        <v>90</v>
      </c>
      <c r="H360" t="str">
        <f t="shared" si="54"/>
        <v>YES</v>
      </c>
      <c r="I360">
        <f t="shared" si="58"/>
        <v>17</v>
      </c>
      <c r="J360">
        <f t="shared" si="59"/>
        <v>38</v>
      </c>
      <c r="S360">
        <v>3</v>
      </c>
      <c r="T360" t="s">
        <v>170</v>
      </c>
      <c r="U360" s="7">
        <v>17</v>
      </c>
      <c r="V360" s="7">
        <v>38</v>
      </c>
    </row>
    <row r="361" spans="1:22" x14ac:dyDescent="0.3">
      <c r="A361" t="str">
        <f t="shared" si="50"/>
        <v>Exp3</v>
      </c>
      <c r="B361">
        <f t="shared" si="55"/>
        <v>16</v>
      </c>
      <c r="C361" t="str">
        <f t="shared" si="56"/>
        <v>Nil</v>
      </c>
      <c r="D361" t="str">
        <f t="shared" si="57"/>
        <v>CRWT153</v>
      </c>
      <c r="E361" s="20">
        <f t="shared" si="51"/>
        <v>41842</v>
      </c>
      <c r="F361" t="str">
        <f t="shared" si="52"/>
        <v>None_16h</v>
      </c>
      <c r="G361">
        <f t="shared" si="53"/>
        <v>135</v>
      </c>
      <c r="H361" t="str">
        <f t="shared" si="54"/>
        <v>YES</v>
      </c>
      <c r="I361">
        <f t="shared" si="58"/>
        <v>14</v>
      </c>
      <c r="J361" t="str">
        <f t="shared" si="59"/>
        <v/>
      </c>
      <c r="R361">
        <v>135</v>
      </c>
      <c r="S361">
        <v>1</v>
      </c>
      <c r="T361" t="s">
        <v>170</v>
      </c>
      <c r="U361" s="7">
        <v>14</v>
      </c>
      <c r="V361" s="7"/>
    </row>
    <row r="362" spans="1:22" x14ac:dyDescent="0.3">
      <c r="A362" t="str">
        <f t="shared" si="50"/>
        <v>Exp3</v>
      </c>
      <c r="B362">
        <f t="shared" si="55"/>
        <v>16</v>
      </c>
      <c r="C362" t="str">
        <f t="shared" si="56"/>
        <v>Nil</v>
      </c>
      <c r="D362" t="str">
        <f t="shared" si="57"/>
        <v>CRWT153</v>
      </c>
      <c r="E362" s="20">
        <f t="shared" si="51"/>
        <v>41842</v>
      </c>
      <c r="F362" t="str">
        <f t="shared" si="52"/>
        <v>None_16h</v>
      </c>
      <c r="G362">
        <f t="shared" si="53"/>
        <v>135</v>
      </c>
      <c r="H362" t="str">
        <f t="shared" si="54"/>
        <v>YES</v>
      </c>
      <c r="I362">
        <f t="shared" si="58"/>
        <v>14</v>
      </c>
      <c r="J362" t="str">
        <f t="shared" si="59"/>
        <v/>
      </c>
      <c r="S362">
        <v>2</v>
      </c>
      <c r="T362" t="s">
        <v>170</v>
      </c>
      <c r="U362" s="7">
        <v>14</v>
      </c>
      <c r="V362" s="7"/>
    </row>
    <row r="363" spans="1:22" x14ac:dyDescent="0.3">
      <c r="A363" t="str">
        <f t="shared" si="50"/>
        <v>Exp3</v>
      </c>
      <c r="B363">
        <f t="shared" si="55"/>
        <v>16</v>
      </c>
      <c r="C363" t="str">
        <f t="shared" si="56"/>
        <v>Nil</v>
      </c>
      <c r="D363" t="str">
        <f t="shared" si="57"/>
        <v>CRWT153</v>
      </c>
      <c r="E363" s="20">
        <f t="shared" si="51"/>
        <v>41842</v>
      </c>
      <c r="F363" t="str">
        <f t="shared" si="52"/>
        <v>None_16h</v>
      </c>
      <c r="G363">
        <f t="shared" si="53"/>
        <v>135</v>
      </c>
      <c r="H363" t="str">
        <f t="shared" si="54"/>
        <v>YES</v>
      </c>
      <c r="I363">
        <f t="shared" si="58"/>
        <v>13</v>
      </c>
      <c r="J363" t="str">
        <f t="shared" si="59"/>
        <v/>
      </c>
      <c r="S363">
        <v>3</v>
      </c>
      <c r="T363" t="s">
        <v>170</v>
      </c>
      <c r="U363" s="7">
        <v>13</v>
      </c>
      <c r="V363" s="7"/>
    </row>
    <row r="364" spans="1:22" x14ac:dyDescent="0.3">
      <c r="A364" t="str">
        <f t="shared" si="50"/>
        <v>Exp3</v>
      </c>
      <c r="B364">
        <f t="shared" si="55"/>
        <v>16</v>
      </c>
      <c r="C364" t="str">
        <f t="shared" si="56"/>
        <v>Nil</v>
      </c>
      <c r="D364" t="str">
        <f t="shared" si="57"/>
        <v>CRWT153</v>
      </c>
      <c r="E364" s="20">
        <f t="shared" si="51"/>
        <v>41842</v>
      </c>
      <c r="F364" t="str">
        <f t="shared" si="52"/>
        <v>None_16h</v>
      </c>
      <c r="G364">
        <f t="shared" si="53"/>
        <v>135</v>
      </c>
      <c r="H364" t="str">
        <f t="shared" si="54"/>
        <v>YES</v>
      </c>
      <c r="I364">
        <f t="shared" si="58"/>
        <v>18</v>
      </c>
      <c r="J364" t="str">
        <f t="shared" si="59"/>
        <v/>
      </c>
      <c r="S364">
        <v>4</v>
      </c>
      <c r="T364" t="s">
        <v>170</v>
      </c>
      <c r="U364" s="7">
        <v>18</v>
      </c>
      <c r="V364" s="7"/>
    </row>
    <row r="365" spans="1:22" x14ac:dyDescent="0.3">
      <c r="A365" t="str">
        <f t="shared" si="50"/>
        <v>Exp3</v>
      </c>
      <c r="B365">
        <f t="shared" si="55"/>
        <v>16</v>
      </c>
      <c r="C365" t="str">
        <f t="shared" si="56"/>
        <v>Nil</v>
      </c>
      <c r="D365" t="str">
        <f t="shared" si="57"/>
        <v>CRWT153</v>
      </c>
      <c r="E365" s="20">
        <f t="shared" si="51"/>
        <v>41842</v>
      </c>
      <c r="F365" t="str">
        <f t="shared" si="52"/>
        <v>None_16h</v>
      </c>
      <c r="G365">
        <f t="shared" si="53"/>
        <v>172</v>
      </c>
      <c r="H365" t="str">
        <f t="shared" si="54"/>
        <v>YES</v>
      </c>
      <c r="I365">
        <f t="shared" si="58"/>
        <v>16</v>
      </c>
      <c r="J365">
        <f t="shared" si="59"/>
        <v>41</v>
      </c>
      <c r="R365">
        <v>172</v>
      </c>
      <c r="S365">
        <v>1</v>
      </c>
      <c r="T365" t="s">
        <v>170</v>
      </c>
      <c r="U365" s="7">
        <v>16</v>
      </c>
      <c r="V365" s="7">
        <v>41</v>
      </c>
    </row>
    <row r="366" spans="1:22" x14ac:dyDescent="0.3">
      <c r="A366" t="str">
        <f t="shared" si="50"/>
        <v>Exp3</v>
      </c>
      <c r="B366">
        <f t="shared" si="55"/>
        <v>16</v>
      </c>
      <c r="C366" t="str">
        <f t="shared" si="56"/>
        <v>Nil</v>
      </c>
      <c r="D366" t="str">
        <f t="shared" si="57"/>
        <v>CRWT153</v>
      </c>
      <c r="E366" s="20">
        <f t="shared" si="51"/>
        <v>41842</v>
      </c>
      <c r="F366" t="str">
        <f t="shared" si="52"/>
        <v>None_16h</v>
      </c>
      <c r="G366">
        <f t="shared" si="53"/>
        <v>172</v>
      </c>
      <c r="H366" t="str">
        <f t="shared" si="54"/>
        <v>YES</v>
      </c>
      <c r="I366">
        <f t="shared" si="58"/>
        <v>17</v>
      </c>
      <c r="J366" t="str">
        <f t="shared" si="59"/>
        <v/>
      </c>
      <c r="S366">
        <v>2</v>
      </c>
      <c r="T366" t="s">
        <v>170</v>
      </c>
      <c r="U366" s="7">
        <v>17</v>
      </c>
      <c r="V366" s="7"/>
    </row>
    <row r="367" spans="1:22" x14ac:dyDescent="0.3">
      <c r="A367" t="str">
        <f t="shared" si="50"/>
        <v>Exp3</v>
      </c>
      <c r="B367">
        <f t="shared" si="55"/>
        <v>16</v>
      </c>
      <c r="C367" t="str">
        <f t="shared" si="56"/>
        <v>Nil</v>
      </c>
      <c r="D367" t="str">
        <f t="shared" si="57"/>
        <v>CRWT153</v>
      </c>
      <c r="E367" s="20">
        <f t="shared" si="51"/>
        <v>41842</v>
      </c>
      <c r="F367" t="str">
        <f t="shared" si="52"/>
        <v>None_16h</v>
      </c>
      <c r="G367">
        <f t="shared" si="53"/>
        <v>172</v>
      </c>
      <c r="H367" t="str">
        <f t="shared" si="54"/>
        <v>YES</v>
      </c>
      <c r="I367">
        <f t="shared" si="58"/>
        <v>13</v>
      </c>
      <c r="J367" t="str">
        <f t="shared" si="59"/>
        <v/>
      </c>
      <c r="S367">
        <v>3</v>
      </c>
      <c r="T367" t="s">
        <v>170</v>
      </c>
      <c r="U367" s="7">
        <v>13</v>
      </c>
      <c r="V367" s="7"/>
    </row>
    <row r="368" spans="1:22" x14ac:dyDescent="0.3">
      <c r="A368" t="str">
        <f t="shared" si="50"/>
        <v>Exp3</v>
      </c>
      <c r="B368">
        <f t="shared" si="55"/>
        <v>16</v>
      </c>
      <c r="C368" t="str">
        <f t="shared" si="56"/>
        <v>Nil</v>
      </c>
      <c r="D368" t="str">
        <f t="shared" si="57"/>
        <v>CRWT153</v>
      </c>
      <c r="E368" s="20">
        <f t="shared" si="51"/>
        <v>41842</v>
      </c>
      <c r="F368" t="str">
        <f t="shared" si="52"/>
        <v>None_16h</v>
      </c>
      <c r="G368">
        <f t="shared" si="53"/>
        <v>196</v>
      </c>
      <c r="H368" t="str">
        <f t="shared" si="54"/>
        <v>YES</v>
      </c>
      <c r="I368">
        <f t="shared" si="58"/>
        <v>12</v>
      </c>
      <c r="J368" t="str">
        <f t="shared" si="59"/>
        <v/>
      </c>
      <c r="R368">
        <v>196</v>
      </c>
      <c r="S368">
        <v>1</v>
      </c>
      <c r="T368" t="s">
        <v>170</v>
      </c>
      <c r="U368" s="7">
        <v>12</v>
      </c>
      <c r="V368" s="7"/>
    </row>
    <row r="369" spans="1:22" x14ac:dyDescent="0.3">
      <c r="A369" t="str">
        <f t="shared" si="50"/>
        <v>Exp3</v>
      </c>
      <c r="B369">
        <f t="shared" si="55"/>
        <v>16</v>
      </c>
      <c r="C369" t="str">
        <f t="shared" si="56"/>
        <v>Nil</v>
      </c>
      <c r="D369" t="str">
        <f t="shared" si="57"/>
        <v>CRWT153</v>
      </c>
      <c r="E369" s="20">
        <f t="shared" si="51"/>
        <v>41842</v>
      </c>
      <c r="F369" t="str">
        <f t="shared" si="52"/>
        <v>None_16h</v>
      </c>
      <c r="G369">
        <f t="shared" si="53"/>
        <v>196</v>
      </c>
      <c r="H369" t="str">
        <f t="shared" si="54"/>
        <v>YES</v>
      </c>
      <c r="I369">
        <f t="shared" si="58"/>
        <v>17</v>
      </c>
      <c r="J369">
        <f t="shared" si="59"/>
        <v>35</v>
      </c>
      <c r="S369">
        <v>2</v>
      </c>
      <c r="T369" t="s">
        <v>170</v>
      </c>
      <c r="U369" s="7">
        <v>17</v>
      </c>
      <c r="V369" s="7">
        <v>35</v>
      </c>
    </row>
    <row r="370" spans="1:22" x14ac:dyDescent="0.3">
      <c r="A370" t="str">
        <f t="shared" si="50"/>
        <v>Exp3</v>
      </c>
      <c r="B370">
        <f t="shared" si="55"/>
        <v>16</v>
      </c>
      <c r="C370" t="str">
        <f t="shared" si="56"/>
        <v>Nil</v>
      </c>
      <c r="D370" t="str">
        <f t="shared" si="57"/>
        <v>CRWT153</v>
      </c>
      <c r="E370" s="20">
        <f t="shared" si="51"/>
        <v>41842</v>
      </c>
      <c r="F370" t="str">
        <f t="shared" si="52"/>
        <v>None_16h</v>
      </c>
      <c r="G370">
        <f t="shared" si="53"/>
        <v>196</v>
      </c>
      <c r="H370" t="str">
        <f t="shared" si="54"/>
        <v>YES</v>
      </c>
      <c r="I370">
        <f t="shared" si="58"/>
        <v>10</v>
      </c>
      <c r="J370">
        <f t="shared" si="59"/>
        <v>24</v>
      </c>
      <c r="S370">
        <v>3</v>
      </c>
      <c r="T370" t="s">
        <v>170</v>
      </c>
      <c r="U370" s="7">
        <v>10</v>
      </c>
      <c r="V370" s="7">
        <v>24</v>
      </c>
    </row>
    <row r="371" spans="1:22" x14ac:dyDescent="0.3">
      <c r="A371" t="str">
        <f t="shared" si="50"/>
        <v>Exp3</v>
      </c>
      <c r="B371">
        <f t="shared" si="55"/>
        <v>16</v>
      </c>
      <c r="C371" t="str">
        <f t="shared" si="56"/>
        <v>Nil</v>
      </c>
      <c r="D371" t="str">
        <f t="shared" si="57"/>
        <v>CRWT153</v>
      </c>
      <c r="E371" s="20">
        <f t="shared" si="51"/>
        <v>41842</v>
      </c>
      <c r="F371" t="str">
        <f t="shared" si="52"/>
        <v>None_16h</v>
      </c>
      <c r="G371">
        <f t="shared" si="53"/>
        <v>240</v>
      </c>
      <c r="H371" t="str">
        <f t="shared" si="54"/>
        <v>YES</v>
      </c>
      <c r="I371">
        <f t="shared" si="58"/>
        <v>15</v>
      </c>
      <c r="J371">
        <f t="shared" si="59"/>
        <v>37</v>
      </c>
      <c r="R371">
        <v>240</v>
      </c>
      <c r="S371">
        <v>1</v>
      </c>
      <c r="T371" t="s">
        <v>170</v>
      </c>
      <c r="U371" s="7">
        <v>15</v>
      </c>
      <c r="V371" s="7">
        <v>37</v>
      </c>
    </row>
    <row r="372" spans="1:22" x14ac:dyDescent="0.3">
      <c r="A372" t="str">
        <f t="shared" si="50"/>
        <v>Exp3</v>
      </c>
      <c r="B372">
        <f t="shared" si="55"/>
        <v>16</v>
      </c>
      <c r="C372" t="str">
        <f t="shared" si="56"/>
        <v>Nil</v>
      </c>
      <c r="D372" t="str">
        <f t="shared" si="57"/>
        <v>CRWT153</v>
      </c>
      <c r="E372" s="20">
        <f t="shared" si="51"/>
        <v>41842</v>
      </c>
      <c r="F372" t="str">
        <f t="shared" si="52"/>
        <v>None_16h</v>
      </c>
      <c r="G372">
        <f t="shared" si="53"/>
        <v>240</v>
      </c>
      <c r="H372" t="str">
        <f t="shared" si="54"/>
        <v>YES</v>
      </c>
      <c r="I372">
        <f t="shared" si="58"/>
        <v>9</v>
      </c>
      <c r="J372">
        <f t="shared" si="59"/>
        <v>22</v>
      </c>
      <c r="S372">
        <v>2</v>
      </c>
      <c r="T372" t="s">
        <v>170</v>
      </c>
      <c r="U372" s="7">
        <v>9</v>
      </c>
      <c r="V372" s="7">
        <v>22</v>
      </c>
    </row>
    <row r="373" spans="1:22" x14ac:dyDescent="0.3">
      <c r="A373" t="str">
        <f t="shared" si="50"/>
        <v>Exp3</v>
      </c>
      <c r="B373">
        <f t="shared" si="55"/>
        <v>16</v>
      </c>
      <c r="C373" t="str">
        <f t="shared" si="56"/>
        <v>Nil</v>
      </c>
      <c r="D373" t="str">
        <f t="shared" si="57"/>
        <v>CRWT153</v>
      </c>
      <c r="E373" s="20">
        <f t="shared" si="51"/>
        <v>41842</v>
      </c>
      <c r="F373" t="str">
        <f t="shared" si="52"/>
        <v>None_16h</v>
      </c>
      <c r="G373">
        <f t="shared" si="53"/>
        <v>240</v>
      </c>
      <c r="H373" t="str">
        <f t="shared" si="54"/>
        <v>YES</v>
      </c>
      <c r="I373">
        <f t="shared" si="58"/>
        <v>8</v>
      </c>
      <c r="J373" t="str">
        <f t="shared" si="59"/>
        <v/>
      </c>
      <c r="S373">
        <v>3</v>
      </c>
      <c r="T373" t="s">
        <v>170</v>
      </c>
      <c r="U373" s="7">
        <v>8</v>
      </c>
      <c r="V373" s="7"/>
    </row>
    <row r="374" spans="1:22" x14ac:dyDescent="0.3">
      <c r="A374" t="str">
        <f t="shared" si="50"/>
        <v>Exp3</v>
      </c>
      <c r="B374">
        <f t="shared" si="55"/>
        <v>16</v>
      </c>
      <c r="C374" t="str">
        <f t="shared" si="56"/>
        <v>Nil</v>
      </c>
      <c r="D374" t="str">
        <f t="shared" si="57"/>
        <v>CRWT153</v>
      </c>
      <c r="E374" s="20">
        <f t="shared" si="51"/>
        <v>41842</v>
      </c>
      <c r="F374" t="str">
        <f t="shared" si="52"/>
        <v>None_16h</v>
      </c>
      <c r="G374">
        <f t="shared" si="53"/>
        <v>333</v>
      </c>
      <c r="H374" t="str">
        <f t="shared" si="54"/>
        <v>YES</v>
      </c>
      <c r="I374">
        <f t="shared" si="58"/>
        <v>15</v>
      </c>
      <c r="J374">
        <f t="shared" si="59"/>
        <v>30</v>
      </c>
      <c r="R374">
        <v>333</v>
      </c>
      <c r="S374">
        <v>1</v>
      </c>
      <c r="T374" t="s">
        <v>170</v>
      </c>
      <c r="U374" s="7">
        <v>15</v>
      </c>
      <c r="V374" s="7">
        <v>30</v>
      </c>
    </row>
    <row r="375" spans="1:22" x14ac:dyDescent="0.3">
      <c r="A375" t="str">
        <f t="shared" si="50"/>
        <v>Exp3</v>
      </c>
      <c r="B375">
        <f t="shared" si="55"/>
        <v>16</v>
      </c>
      <c r="C375" t="str">
        <f t="shared" si="56"/>
        <v>Nil</v>
      </c>
      <c r="D375" t="str">
        <f t="shared" si="57"/>
        <v>CRWT153</v>
      </c>
      <c r="E375" s="20">
        <f t="shared" si="51"/>
        <v>41842</v>
      </c>
      <c r="F375" t="str">
        <f t="shared" si="52"/>
        <v>None_16h</v>
      </c>
      <c r="G375">
        <f t="shared" si="53"/>
        <v>333</v>
      </c>
      <c r="H375" t="str">
        <f t="shared" si="54"/>
        <v>YES</v>
      </c>
      <c r="I375">
        <f t="shared" si="58"/>
        <v>14</v>
      </c>
      <c r="J375" t="str">
        <f t="shared" si="59"/>
        <v/>
      </c>
      <c r="S375">
        <v>2</v>
      </c>
      <c r="T375" t="s">
        <v>170</v>
      </c>
      <c r="U375" s="7">
        <v>14</v>
      </c>
      <c r="V375" s="7"/>
    </row>
    <row r="376" spans="1:22" x14ac:dyDescent="0.3">
      <c r="A376" t="str">
        <f t="shared" si="50"/>
        <v>Exp3</v>
      </c>
      <c r="B376">
        <f t="shared" si="55"/>
        <v>16</v>
      </c>
      <c r="C376" t="str">
        <f t="shared" si="56"/>
        <v>Nil</v>
      </c>
      <c r="D376" t="str">
        <f t="shared" si="57"/>
        <v>CRWT153</v>
      </c>
      <c r="E376" s="20">
        <f t="shared" si="51"/>
        <v>41842</v>
      </c>
      <c r="F376" t="str">
        <f t="shared" si="52"/>
        <v>None_16h</v>
      </c>
      <c r="G376">
        <f t="shared" si="53"/>
        <v>333</v>
      </c>
      <c r="H376" t="str">
        <f t="shared" si="54"/>
        <v>YES</v>
      </c>
      <c r="I376">
        <f t="shared" si="58"/>
        <v>19</v>
      </c>
      <c r="J376">
        <f t="shared" si="59"/>
        <v>46</v>
      </c>
      <c r="S376">
        <v>3</v>
      </c>
      <c r="T376" t="s">
        <v>170</v>
      </c>
      <c r="U376" s="7">
        <v>19</v>
      </c>
      <c r="V376" s="7">
        <v>46</v>
      </c>
    </row>
    <row r="377" spans="1:22" x14ac:dyDescent="0.3">
      <c r="A377" t="str">
        <f t="shared" si="50"/>
        <v>Exp3</v>
      </c>
      <c r="B377">
        <f t="shared" si="55"/>
        <v>16</v>
      </c>
      <c r="C377" t="str">
        <f t="shared" si="56"/>
        <v>Nil</v>
      </c>
      <c r="D377" t="str">
        <f t="shared" si="57"/>
        <v>CRWT153</v>
      </c>
      <c r="E377" s="20">
        <f t="shared" si="51"/>
        <v>41848</v>
      </c>
      <c r="F377" t="str">
        <f t="shared" si="52"/>
        <v>None_16h</v>
      </c>
      <c r="G377">
        <f t="shared" si="53"/>
        <v>195</v>
      </c>
      <c r="H377" t="str">
        <f t="shared" si="54"/>
        <v>YES</v>
      </c>
      <c r="I377">
        <f t="shared" si="58"/>
        <v>13</v>
      </c>
      <c r="J377">
        <f t="shared" si="59"/>
        <v>29</v>
      </c>
      <c r="P377" s="1">
        <v>41848</v>
      </c>
      <c r="Q377" t="s">
        <v>439</v>
      </c>
      <c r="R377">
        <v>195</v>
      </c>
      <c r="S377">
        <v>1</v>
      </c>
      <c r="T377" t="s">
        <v>170</v>
      </c>
      <c r="U377" s="7">
        <v>13</v>
      </c>
      <c r="V377" s="7">
        <v>29</v>
      </c>
    </row>
    <row r="378" spans="1:22" x14ac:dyDescent="0.3">
      <c r="A378" t="str">
        <f t="shared" si="50"/>
        <v>Exp3</v>
      </c>
      <c r="B378">
        <f t="shared" si="55"/>
        <v>16</v>
      </c>
      <c r="C378" t="str">
        <f t="shared" si="56"/>
        <v>Nil</v>
      </c>
      <c r="D378" t="str">
        <f t="shared" si="57"/>
        <v>CRWT153</v>
      </c>
      <c r="E378" s="20">
        <f t="shared" si="51"/>
        <v>41848</v>
      </c>
      <c r="F378" t="str">
        <f t="shared" si="52"/>
        <v>None_16h</v>
      </c>
      <c r="G378">
        <f t="shared" si="53"/>
        <v>195</v>
      </c>
      <c r="H378" t="str">
        <f t="shared" si="54"/>
        <v>YES</v>
      </c>
      <c r="I378">
        <f t="shared" si="58"/>
        <v>17</v>
      </c>
      <c r="J378" t="str">
        <f t="shared" si="59"/>
        <v/>
      </c>
      <c r="S378">
        <v>2</v>
      </c>
      <c r="T378" t="s">
        <v>170</v>
      </c>
      <c r="U378" s="7">
        <v>17</v>
      </c>
      <c r="V378" s="7"/>
    </row>
    <row r="379" spans="1:22" x14ac:dyDescent="0.3">
      <c r="A379" t="str">
        <f t="shared" si="50"/>
        <v>Exp3</v>
      </c>
      <c r="B379">
        <f t="shared" si="55"/>
        <v>16</v>
      </c>
      <c r="C379" t="str">
        <f t="shared" si="56"/>
        <v>Nil</v>
      </c>
      <c r="D379" t="str">
        <f t="shared" si="57"/>
        <v>CRWT153</v>
      </c>
      <c r="E379" s="20">
        <f t="shared" si="51"/>
        <v>41848</v>
      </c>
      <c r="F379" t="str">
        <f t="shared" si="52"/>
        <v>None_16h</v>
      </c>
      <c r="G379">
        <f t="shared" si="53"/>
        <v>228</v>
      </c>
      <c r="H379" t="str">
        <f t="shared" si="54"/>
        <v>YES</v>
      </c>
      <c r="I379">
        <f t="shared" si="58"/>
        <v>16</v>
      </c>
      <c r="J379">
        <f t="shared" si="59"/>
        <v>33</v>
      </c>
      <c r="R379">
        <v>228</v>
      </c>
      <c r="S379">
        <v>1</v>
      </c>
      <c r="T379" t="s">
        <v>170</v>
      </c>
      <c r="U379" s="7">
        <v>16</v>
      </c>
      <c r="V379" s="7">
        <v>33</v>
      </c>
    </row>
    <row r="380" spans="1:22" x14ac:dyDescent="0.3">
      <c r="A380" t="str">
        <f t="shared" si="50"/>
        <v>Exp3</v>
      </c>
      <c r="B380">
        <f t="shared" si="55"/>
        <v>16</v>
      </c>
      <c r="C380" t="str">
        <f t="shared" si="56"/>
        <v>Nil</v>
      </c>
      <c r="D380" t="str">
        <f t="shared" si="57"/>
        <v>CRWT153</v>
      </c>
      <c r="E380" s="20">
        <f t="shared" si="51"/>
        <v>41848</v>
      </c>
      <c r="F380" t="str">
        <f t="shared" si="52"/>
        <v>None_16h</v>
      </c>
      <c r="G380">
        <f t="shared" si="53"/>
        <v>228</v>
      </c>
      <c r="H380" t="str">
        <f t="shared" si="54"/>
        <v>YES</v>
      </c>
      <c r="I380">
        <f t="shared" si="58"/>
        <v>15</v>
      </c>
      <c r="J380">
        <f t="shared" si="59"/>
        <v>38</v>
      </c>
      <c r="S380">
        <v>2</v>
      </c>
      <c r="T380" t="s">
        <v>170</v>
      </c>
      <c r="U380" s="7">
        <v>15</v>
      </c>
      <c r="V380" s="7">
        <v>38</v>
      </c>
    </row>
    <row r="381" spans="1:22" x14ac:dyDescent="0.3">
      <c r="A381" t="str">
        <f t="shared" si="50"/>
        <v>Exp3</v>
      </c>
      <c r="B381">
        <f t="shared" si="55"/>
        <v>16</v>
      </c>
      <c r="C381" t="str">
        <f t="shared" si="56"/>
        <v>Nil</v>
      </c>
      <c r="D381" t="str">
        <f t="shared" si="57"/>
        <v>CRWT153</v>
      </c>
      <c r="E381" s="20">
        <f t="shared" si="51"/>
        <v>41848</v>
      </c>
      <c r="F381" t="str">
        <f t="shared" si="52"/>
        <v>None_16h</v>
      </c>
      <c r="G381">
        <f t="shared" si="53"/>
        <v>228</v>
      </c>
      <c r="H381" t="str">
        <f t="shared" si="54"/>
        <v>YES</v>
      </c>
      <c r="I381">
        <f t="shared" si="58"/>
        <v>19</v>
      </c>
      <c r="J381" t="str">
        <f t="shared" si="59"/>
        <v/>
      </c>
      <c r="S381">
        <v>3</v>
      </c>
      <c r="T381" t="s">
        <v>170</v>
      </c>
      <c r="U381" s="7">
        <v>19</v>
      </c>
      <c r="V381" s="7"/>
    </row>
    <row r="382" spans="1:22" x14ac:dyDescent="0.3">
      <c r="A382" t="str">
        <f t="shared" si="50"/>
        <v>Exp3</v>
      </c>
      <c r="B382">
        <f t="shared" si="55"/>
        <v>16</v>
      </c>
      <c r="C382" t="str">
        <f t="shared" si="56"/>
        <v>Full</v>
      </c>
      <c r="D382" t="str">
        <f t="shared" si="57"/>
        <v>Otane</v>
      </c>
      <c r="E382" s="20">
        <f t="shared" si="51"/>
        <v>41775</v>
      </c>
      <c r="F382" t="str">
        <f t="shared" si="52"/>
        <v>Full_16h</v>
      </c>
      <c r="G382">
        <f t="shared" si="53"/>
        <v>49</v>
      </c>
      <c r="H382" t="str">
        <f t="shared" si="54"/>
        <v>NO</v>
      </c>
      <c r="I382">
        <f t="shared" si="58"/>
        <v>3.2610669693530081</v>
      </c>
      <c r="J382">
        <f t="shared" si="59"/>
        <v>10</v>
      </c>
      <c r="N382" t="s">
        <v>41</v>
      </c>
      <c r="O382" t="s">
        <v>35</v>
      </c>
      <c r="P382" s="1">
        <v>41775</v>
      </c>
      <c r="Q382" t="s">
        <v>438</v>
      </c>
      <c r="R382">
        <v>49</v>
      </c>
      <c r="S382">
        <v>1</v>
      </c>
      <c r="U382" s="7">
        <v>3.2610669693530081</v>
      </c>
      <c r="V382" s="7">
        <v>10</v>
      </c>
    </row>
    <row r="383" spans="1:22" x14ac:dyDescent="0.3">
      <c r="A383" t="str">
        <f t="shared" si="50"/>
        <v>Exp3</v>
      </c>
      <c r="B383">
        <f t="shared" si="55"/>
        <v>16</v>
      </c>
      <c r="C383" t="str">
        <f t="shared" si="56"/>
        <v>Full</v>
      </c>
      <c r="D383" t="str">
        <f t="shared" si="57"/>
        <v>Otane</v>
      </c>
      <c r="E383" s="20">
        <f t="shared" si="51"/>
        <v>41775</v>
      </c>
      <c r="F383" t="str">
        <f t="shared" si="52"/>
        <v>Full_16h</v>
      </c>
      <c r="G383">
        <f t="shared" si="53"/>
        <v>49</v>
      </c>
      <c r="H383" t="str">
        <f t="shared" si="54"/>
        <v>NO</v>
      </c>
      <c r="I383">
        <f t="shared" si="58"/>
        <v>2.9527027027027026</v>
      </c>
      <c r="J383">
        <f t="shared" si="59"/>
        <v>9</v>
      </c>
      <c r="S383">
        <v>2</v>
      </c>
      <c r="U383" s="7">
        <v>2.9527027027027026</v>
      </c>
      <c r="V383" s="7">
        <v>9</v>
      </c>
    </row>
    <row r="384" spans="1:22" x14ac:dyDescent="0.3">
      <c r="A384" t="str">
        <f t="shared" si="50"/>
        <v>Exp3</v>
      </c>
      <c r="B384">
        <f t="shared" si="55"/>
        <v>16</v>
      </c>
      <c r="C384" t="str">
        <f t="shared" si="56"/>
        <v>Full</v>
      </c>
      <c r="D384" t="str">
        <f t="shared" si="57"/>
        <v>Otane</v>
      </c>
      <c r="E384" s="20">
        <f t="shared" si="51"/>
        <v>41775</v>
      </c>
      <c r="F384" t="str">
        <f t="shared" si="52"/>
        <v>Full_16h</v>
      </c>
      <c r="G384">
        <f t="shared" si="53"/>
        <v>49</v>
      </c>
      <c r="H384" t="str">
        <f t="shared" si="54"/>
        <v>NO</v>
      </c>
      <c r="I384">
        <f t="shared" si="58"/>
        <v>2.4121621621621623</v>
      </c>
      <c r="J384">
        <f t="shared" si="59"/>
        <v>7</v>
      </c>
      <c r="S384">
        <v>3</v>
      </c>
      <c r="U384" s="7">
        <v>2.4121621621621623</v>
      </c>
      <c r="V384" s="7">
        <v>7</v>
      </c>
    </row>
    <row r="385" spans="1:22" x14ac:dyDescent="0.3">
      <c r="A385" t="str">
        <f t="shared" si="50"/>
        <v>Exp3</v>
      </c>
      <c r="B385">
        <f t="shared" si="55"/>
        <v>16</v>
      </c>
      <c r="C385" t="str">
        <f t="shared" si="56"/>
        <v>Full</v>
      </c>
      <c r="D385" t="str">
        <f t="shared" si="57"/>
        <v>Otane</v>
      </c>
      <c r="E385" s="20">
        <f t="shared" si="51"/>
        <v>41775</v>
      </c>
      <c r="F385" t="str">
        <f t="shared" si="52"/>
        <v>Full_16h</v>
      </c>
      <c r="G385">
        <f t="shared" si="53"/>
        <v>49</v>
      </c>
      <c r="H385" t="str">
        <f t="shared" si="54"/>
        <v>NO</v>
      </c>
      <c r="I385">
        <f t="shared" si="58"/>
        <v>2.189189189189189</v>
      </c>
      <c r="J385">
        <f t="shared" si="59"/>
        <v>8</v>
      </c>
      <c r="S385">
        <v>4</v>
      </c>
      <c r="U385" s="7">
        <v>2.189189189189189</v>
      </c>
      <c r="V385" s="7">
        <v>8</v>
      </c>
    </row>
    <row r="386" spans="1:22" x14ac:dyDescent="0.3">
      <c r="A386" t="str">
        <f t="shared" si="50"/>
        <v>Exp3</v>
      </c>
      <c r="B386">
        <f t="shared" si="55"/>
        <v>16</v>
      </c>
      <c r="C386" t="str">
        <f t="shared" si="56"/>
        <v>Full</v>
      </c>
      <c r="D386" t="str">
        <f t="shared" si="57"/>
        <v>Otane</v>
      </c>
      <c r="E386" s="20">
        <f t="shared" si="51"/>
        <v>41775</v>
      </c>
      <c r="F386" t="str">
        <f t="shared" si="52"/>
        <v>Full_16h</v>
      </c>
      <c r="G386">
        <f t="shared" si="53"/>
        <v>143</v>
      </c>
      <c r="H386" t="str">
        <f t="shared" si="54"/>
        <v>NO</v>
      </c>
      <c r="I386">
        <f t="shared" si="58"/>
        <v>3.1929625425652666</v>
      </c>
      <c r="J386">
        <f t="shared" si="59"/>
        <v>12</v>
      </c>
      <c r="R386">
        <v>143</v>
      </c>
      <c r="S386">
        <v>1</v>
      </c>
      <c r="U386" s="7">
        <v>3.1929625425652666</v>
      </c>
      <c r="V386" s="7">
        <v>12</v>
      </c>
    </row>
    <row r="387" spans="1:22" x14ac:dyDescent="0.3">
      <c r="A387" t="str">
        <f t="shared" ref="A387:A450" si="60">IF(L387="",A386,L387)</f>
        <v>Exp3</v>
      </c>
      <c r="B387">
        <f t="shared" si="55"/>
        <v>16</v>
      </c>
      <c r="C387" t="str">
        <f t="shared" si="56"/>
        <v>Full</v>
      </c>
      <c r="D387" t="str">
        <f t="shared" si="57"/>
        <v>Otane</v>
      </c>
      <c r="E387" s="20">
        <f t="shared" ref="E387:E450" si="61">IF(P387="",E386,P387)</f>
        <v>41775</v>
      </c>
      <c r="F387" t="str">
        <f t="shared" ref="F387:F450" si="62">IF(Q387="",F386,Q387)</f>
        <v>Full_16h</v>
      </c>
      <c r="G387">
        <f t="shared" ref="G387:G450" si="63">IF(R387="",G386,R387)</f>
        <v>210</v>
      </c>
      <c r="H387" t="str">
        <f t="shared" ref="H387:H450" si="64">IF(T387="","NO","YES")</f>
        <v>NO</v>
      </c>
      <c r="I387">
        <f t="shared" si="58"/>
        <v>3.3108108108108105</v>
      </c>
      <c r="J387">
        <f t="shared" si="59"/>
        <v>16</v>
      </c>
      <c r="R387">
        <v>210</v>
      </c>
      <c r="S387">
        <v>1</v>
      </c>
      <c r="U387" s="7">
        <v>3.3108108108108105</v>
      </c>
      <c r="V387" s="7">
        <v>16</v>
      </c>
    </row>
    <row r="388" spans="1:22" x14ac:dyDescent="0.3">
      <c r="A388" t="str">
        <f t="shared" si="60"/>
        <v>Exp3</v>
      </c>
      <c r="B388">
        <f t="shared" ref="B388:B451" si="65">IF(L388="",B387,M388)</f>
        <v>16</v>
      </c>
      <c r="C388" t="str">
        <f t="shared" ref="C388:C451" si="66">IF(O388="",C387,O388)</f>
        <v>Full</v>
      </c>
      <c r="D388" t="str">
        <f t="shared" ref="D388:D451" si="67">IF(N388="",D387,N388)</f>
        <v>Otane</v>
      </c>
      <c r="E388" s="20">
        <f t="shared" si="61"/>
        <v>41775</v>
      </c>
      <c r="F388" t="str">
        <f t="shared" si="62"/>
        <v>Full_16h</v>
      </c>
      <c r="G388">
        <f t="shared" si="63"/>
        <v>210</v>
      </c>
      <c r="H388" t="str">
        <f t="shared" si="64"/>
        <v>NO</v>
      </c>
      <c r="I388">
        <f t="shared" ref="I388:I451" si="68">IF(U388="","",U388)</f>
        <v>3.1305334846765041</v>
      </c>
      <c r="J388">
        <f t="shared" ref="J388:J451" si="69">IF(V388="","",V388)</f>
        <v>10</v>
      </c>
      <c r="S388">
        <v>2</v>
      </c>
      <c r="U388" s="7">
        <v>3.1305334846765041</v>
      </c>
      <c r="V388" s="7">
        <v>10</v>
      </c>
    </row>
    <row r="389" spans="1:22" x14ac:dyDescent="0.3">
      <c r="A389" t="str">
        <f t="shared" si="60"/>
        <v>Exp3</v>
      </c>
      <c r="B389">
        <f t="shared" si="65"/>
        <v>16</v>
      </c>
      <c r="C389" t="str">
        <f t="shared" si="66"/>
        <v>Full</v>
      </c>
      <c r="D389" t="str">
        <f t="shared" si="67"/>
        <v>Otane</v>
      </c>
      <c r="E389" s="20">
        <f t="shared" si="61"/>
        <v>41775</v>
      </c>
      <c r="F389" t="str">
        <f t="shared" si="62"/>
        <v>Full_16h</v>
      </c>
      <c r="G389">
        <f t="shared" si="63"/>
        <v>210</v>
      </c>
      <c r="H389" t="str">
        <f t="shared" si="64"/>
        <v>NO</v>
      </c>
      <c r="I389">
        <f t="shared" si="68"/>
        <v>2.8040540540540539</v>
      </c>
      <c r="J389">
        <f t="shared" si="69"/>
        <v>9</v>
      </c>
      <c r="S389">
        <v>3</v>
      </c>
      <c r="U389" s="7">
        <v>2.8040540540540539</v>
      </c>
      <c r="V389" s="7">
        <v>9</v>
      </c>
    </row>
    <row r="390" spans="1:22" x14ac:dyDescent="0.3">
      <c r="A390" t="str">
        <f t="shared" si="60"/>
        <v>Exp3</v>
      </c>
      <c r="B390">
        <f t="shared" si="65"/>
        <v>16</v>
      </c>
      <c r="C390" t="str">
        <f t="shared" si="66"/>
        <v>Full</v>
      </c>
      <c r="D390" t="str">
        <f t="shared" si="67"/>
        <v>Otane</v>
      </c>
      <c r="E390" s="20">
        <f t="shared" si="61"/>
        <v>41775</v>
      </c>
      <c r="F390" t="str">
        <f t="shared" si="62"/>
        <v>Full_16h</v>
      </c>
      <c r="G390">
        <f t="shared" si="63"/>
        <v>210</v>
      </c>
      <c r="H390" t="str">
        <f t="shared" si="64"/>
        <v>NO</v>
      </c>
      <c r="I390">
        <f t="shared" si="68"/>
        <v>2.9864864864864864</v>
      </c>
      <c r="J390">
        <f t="shared" si="69"/>
        <v>13</v>
      </c>
      <c r="S390">
        <v>4</v>
      </c>
      <c r="U390" s="7">
        <v>2.9864864864864864</v>
      </c>
      <c r="V390" s="7">
        <v>13</v>
      </c>
    </row>
    <row r="391" spans="1:22" x14ac:dyDescent="0.3">
      <c r="A391" t="str">
        <f t="shared" si="60"/>
        <v>Exp3</v>
      </c>
      <c r="B391">
        <f t="shared" si="65"/>
        <v>16</v>
      </c>
      <c r="C391" t="str">
        <f t="shared" si="66"/>
        <v>Full</v>
      </c>
      <c r="D391" t="str">
        <f t="shared" si="67"/>
        <v>Otane</v>
      </c>
      <c r="E391" s="20">
        <f t="shared" si="61"/>
        <v>41782</v>
      </c>
      <c r="F391" t="str">
        <f t="shared" si="62"/>
        <v>Full_16h</v>
      </c>
      <c r="G391">
        <f t="shared" si="63"/>
        <v>97</v>
      </c>
      <c r="H391" t="str">
        <f t="shared" si="64"/>
        <v>NO</v>
      </c>
      <c r="I391">
        <f t="shared" si="68"/>
        <v>5.4972375690607738</v>
      </c>
      <c r="J391">
        <f t="shared" si="69"/>
        <v>24</v>
      </c>
      <c r="P391" s="1">
        <v>41782</v>
      </c>
      <c r="Q391" t="s">
        <v>438</v>
      </c>
      <c r="R391">
        <v>97</v>
      </c>
      <c r="S391">
        <v>1</v>
      </c>
      <c r="U391" s="7">
        <v>5.4972375690607738</v>
      </c>
      <c r="V391" s="7">
        <v>24</v>
      </c>
    </row>
    <row r="392" spans="1:22" x14ac:dyDescent="0.3">
      <c r="A392" t="str">
        <f t="shared" si="60"/>
        <v>Exp3</v>
      </c>
      <c r="B392">
        <f t="shared" si="65"/>
        <v>16</v>
      </c>
      <c r="C392" t="str">
        <f t="shared" si="66"/>
        <v>Full</v>
      </c>
      <c r="D392" t="str">
        <f t="shared" si="67"/>
        <v>Otane</v>
      </c>
      <c r="E392" s="20">
        <f t="shared" si="61"/>
        <v>41782</v>
      </c>
      <c r="F392" t="str">
        <f t="shared" si="62"/>
        <v>Full_16h</v>
      </c>
      <c r="G392">
        <f t="shared" si="63"/>
        <v>97</v>
      </c>
      <c r="H392" t="str">
        <f t="shared" si="64"/>
        <v>NO</v>
      </c>
      <c r="I392">
        <f t="shared" si="68"/>
        <v>5.2265193370165743</v>
      </c>
      <c r="J392">
        <f t="shared" si="69"/>
        <v>22</v>
      </c>
      <c r="S392">
        <v>2</v>
      </c>
      <c r="U392" s="7">
        <v>5.2265193370165743</v>
      </c>
      <c r="V392" s="7">
        <v>22</v>
      </c>
    </row>
    <row r="393" spans="1:22" x14ac:dyDescent="0.3">
      <c r="A393" t="str">
        <f t="shared" si="60"/>
        <v>Exp3</v>
      </c>
      <c r="B393">
        <f t="shared" si="65"/>
        <v>16</v>
      </c>
      <c r="C393" t="str">
        <f t="shared" si="66"/>
        <v>Full</v>
      </c>
      <c r="D393" t="str">
        <f t="shared" si="67"/>
        <v>Otane</v>
      </c>
      <c r="E393" s="20">
        <f t="shared" si="61"/>
        <v>41782</v>
      </c>
      <c r="F393" t="str">
        <f t="shared" si="62"/>
        <v>Full_16h</v>
      </c>
      <c r="G393">
        <f t="shared" si="63"/>
        <v>97</v>
      </c>
      <c r="H393" t="str">
        <f t="shared" si="64"/>
        <v>NO</v>
      </c>
      <c r="I393">
        <f t="shared" si="68"/>
        <v>4.5359019264448337</v>
      </c>
      <c r="J393">
        <f t="shared" si="69"/>
        <v>23</v>
      </c>
      <c r="S393">
        <v>3</v>
      </c>
      <c r="U393" s="7">
        <v>4.5359019264448337</v>
      </c>
      <c r="V393" s="7">
        <v>23</v>
      </c>
    </row>
    <row r="394" spans="1:22" x14ac:dyDescent="0.3">
      <c r="A394" t="str">
        <f t="shared" si="60"/>
        <v>Exp3</v>
      </c>
      <c r="B394">
        <f t="shared" si="65"/>
        <v>16</v>
      </c>
      <c r="C394" t="str">
        <f t="shared" si="66"/>
        <v>Full</v>
      </c>
      <c r="D394" t="str">
        <f t="shared" si="67"/>
        <v>Otane</v>
      </c>
      <c r="E394" s="20">
        <f t="shared" si="61"/>
        <v>41782</v>
      </c>
      <c r="F394" t="str">
        <f t="shared" si="62"/>
        <v>Full_16h</v>
      </c>
      <c r="G394">
        <f t="shared" si="63"/>
        <v>97</v>
      </c>
      <c r="H394" t="str">
        <f t="shared" si="64"/>
        <v>NO</v>
      </c>
      <c r="I394">
        <f t="shared" si="68"/>
        <v>5.4640883977900554</v>
      </c>
      <c r="J394">
        <f t="shared" si="69"/>
        <v>23</v>
      </c>
      <c r="S394">
        <v>4</v>
      </c>
      <c r="U394" s="7">
        <v>5.4640883977900554</v>
      </c>
      <c r="V394" s="7">
        <v>23</v>
      </c>
    </row>
    <row r="395" spans="1:22" x14ac:dyDescent="0.3">
      <c r="A395" t="str">
        <f t="shared" si="60"/>
        <v>Exp3</v>
      </c>
      <c r="B395">
        <f t="shared" si="65"/>
        <v>16</v>
      </c>
      <c r="C395" t="str">
        <f t="shared" si="66"/>
        <v>Full</v>
      </c>
      <c r="D395" t="str">
        <f t="shared" si="67"/>
        <v>Otane</v>
      </c>
      <c r="E395" s="20">
        <f t="shared" si="61"/>
        <v>41782</v>
      </c>
      <c r="F395" t="str">
        <f t="shared" si="62"/>
        <v>Full_16h</v>
      </c>
      <c r="G395">
        <f t="shared" si="63"/>
        <v>97</v>
      </c>
      <c r="H395" t="str">
        <f t="shared" si="64"/>
        <v>NO</v>
      </c>
      <c r="I395">
        <f t="shared" si="68"/>
        <v>4.1418563922942209</v>
      </c>
      <c r="J395">
        <f t="shared" si="69"/>
        <v>21</v>
      </c>
      <c r="S395">
        <v>5</v>
      </c>
      <c r="U395" s="7">
        <v>4.1418563922942209</v>
      </c>
      <c r="V395" s="7">
        <v>21</v>
      </c>
    </row>
    <row r="396" spans="1:22" x14ac:dyDescent="0.3">
      <c r="A396" t="str">
        <f t="shared" si="60"/>
        <v>Exp3</v>
      </c>
      <c r="B396">
        <f t="shared" si="65"/>
        <v>16</v>
      </c>
      <c r="C396" t="str">
        <f t="shared" si="66"/>
        <v>Full</v>
      </c>
      <c r="D396" t="str">
        <f t="shared" si="67"/>
        <v>Otane</v>
      </c>
      <c r="E396" s="20">
        <f t="shared" si="61"/>
        <v>41782</v>
      </c>
      <c r="F396" t="str">
        <f t="shared" si="62"/>
        <v>Full_16h</v>
      </c>
      <c r="G396">
        <f t="shared" si="63"/>
        <v>97</v>
      </c>
      <c r="H396" t="str">
        <f t="shared" si="64"/>
        <v>NO</v>
      </c>
      <c r="I396">
        <f t="shared" si="68"/>
        <v>5.3867403314917128</v>
      </c>
      <c r="J396">
        <f t="shared" si="69"/>
        <v>21</v>
      </c>
      <c r="S396">
        <v>6</v>
      </c>
      <c r="U396" s="7">
        <v>5.3867403314917128</v>
      </c>
      <c r="V396" s="7">
        <v>21</v>
      </c>
    </row>
    <row r="397" spans="1:22" x14ac:dyDescent="0.3">
      <c r="A397" t="str">
        <f t="shared" si="60"/>
        <v>Exp3</v>
      </c>
      <c r="B397">
        <f t="shared" si="65"/>
        <v>16</v>
      </c>
      <c r="C397" t="str">
        <f t="shared" si="66"/>
        <v>Full</v>
      </c>
      <c r="D397" t="str">
        <f t="shared" si="67"/>
        <v>Otane</v>
      </c>
      <c r="E397" s="20">
        <f t="shared" si="61"/>
        <v>41782</v>
      </c>
      <c r="F397" t="str">
        <f t="shared" si="62"/>
        <v>Full_16h</v>
      </c>
      <c r="G397">
        <f t="shared" si="63"/>
        <v>165</v>
      </c>
      <c r="H397" t="str">
        <f t="shared" si="64"/>
        <v>NO</v>
      </c>
      <c r="I397">
        <f t="shared" si="68"/>
        <v>4.6725043782837128</v>
      </c>
      <c r="J397">
        <f t="shared" si="69"/>
        <v>23</v>
      </c>
      <c r="R397">
        <v>165</v>
      </c>
      <c r="S397">
        <v>1</v>
      </c>
      <c r="U397" s="7">
        <v>4.6725043782837128</v>
      </c>
      <c r="V397" s="7">
        <v>23</v>
      </c>
    </row>
    <row r="398" spans="1:22" x14ac:dyDescent="0.3">
      <c r="A398" t="str">
        <f t="shared" si="60"/>
        <v>Exp3</v>
      </c>
      <c r="B398">
        <f t="shared" si="65"/>
        <v>16</v>
      </c>
      <c r="C398" t="str">
        <f t="shared" si="66"/>
        <v>Full</v>
      </c>
      <c r="D398" t="str">
        <f t="shared" si="67"/>
        <v>Otane</v>
      </c>
      <c r="E398" s="20">
        <f t="shared" si="61"/>
        <v>41782</v>
      </c>
      <c r="F398" t="str">
        <f t="shared" si="62"/>
        <v>Full_16h</v>
      </c>
      <c r="G398">
        <f t="shared" si="63"/>
        <v>165</v>
      </c>
      <c r="H398" t="str">
        <f t="shared" si="64"/>
        <v>NO</v>
      </c>
      <c r="I398">
        <f t="shared" si="68"/>
        <v>4.8353765323992999</v>
      </c>
      <c r="J398">
        <f t="shared" si="69"/>
        <v>22</v>
      </c>
      <c r="S398">
        <v>2</v>
      </c>
      <c r="U398" s="7">
        <v>4.8353765323992999</v>
      </c>
      <c r="V398" s="7">
        <v>22</v>
      </c>
    </row>
    <row r="399" spans="1:22" x14ac:dyDescent="0.3">
      <c r="A399" t="str">
        <f t="shared" si="60"/>
        <v>Exp3</v>
      </c>
      <c r="B399">
        <f t="shared" si="65"/>
        <v>16</v>
      </c>
      <c r="C399" t="str">
        <f t="shared" si="66"/>
        <v>Full</v>
      </c>
      <c r="D399" t="str">
        <f t="shared" si="67"/>
        <v>Otane</v>
      </c>
      <c r="E399" s="20">
        <f t="shared" si="61"/>
        <v>41782</v>
      </c>
      <c r="F399" t="str">
        <f t="shared" si="62"/>
        <v>Full_16h</v>
      </c>
      <c r="G399">
        <f t="shared" si="63"/>
        <v>165</v>
      </c>
      <c r="H399" t="str">
        <f t="shared" si="64"/>
        <v>NO</v>
      </c>
      <c r="I399">
        <f t="shared" si="68"/>
        <v>3.6640181611804765</v>
      </c>
      <c r="J399">
        <f t="shared" si="69"/>
        <v>14</v>
      </c>
      <c r="S399">
        <v>3</v>
      </c>
      <c r="U399" s="7">
        <v>3.6640181611804765</v>
      </c>
      <c r="V399" s="7">
        <v>14</v>
      </c>
    </row>
    <row r="400" spans="1:22" x14ac:dyDescent="0.3">
      <c r="A400" t="str">
        <f t="shared" si="60"/>
        <v>Exp3</v>
      </c>
      <c r="B400">
        <f t="shared" si="65"/>
        <v>16</v>
      </c>
      <c r="C400" t="str">
        <f t="shared" si="66"/>
        <v>Full</v>
      </c>
      <c r="D400" t="str">
        <f t="shared" si="67"/>
        <v>Otane</v>
      </c>
      <c r="E400" s="20">
        <f t="shared" si="61"/>
        <v>41782</v>
      </c>
      <c r="F400" t="str">
        <f t="shared" si="62"/>
        <v>Full_16h</v>
      </c>
      <c r="G400">
        <f t="shared" si="63"/>
        <v>282</v>
      </c>
      <c r="H400" t="str">
        <f t="shared" si="64"/>
        <v>NO</v>
      </c>
      <c r="I400">
        <f t="shared" si="68"/>
        <v>5.5856353591160222</v>
      </c>
      <c r="J400">
        <f t="shared" si="69"/>
        <v>22</v>
      </c>
      <c r="R400">
        <v>282</v>
      </c>
      <c r="S400">
        <v>1</v>
      </c>
      <c r="U400" s="7">
        <v>5.5856353591160222</v>
      </c>
      <c r="V400" s="7">
        <v>22</v>
      </c>
    </row>
    <row r="401" spans="1:22" x14ac:dyDescent="0.3">
      <c r="A401" t="str">
        <f t="shared" si="60"/>
        <v>Exp3</v>
      </c>
      <c r="B401">
        <f t="shared" si="65"/>
        <v>16</v>
      </c>
      <c r="C401" t="str">
        <f t="shared" si="66"/>
        <v>Full</v>
      </c>
      <c r="D401" t="str">
        <f t="shared" si="67"/>
        <v>Otane</v>
      </c>
      <c r="E401" s="20">
        <f t="shared" si="61"/>
        <v>41782</v>
      </c>
      <c r="F401" t="str">
        <f t="shared" si="62"/>
        <v>Full_16h</v>
      </c>
      <c r="G401">
        <f t="shared" si="63"/>
        <v>282</v>
      </c>
      <c r="H401" t="str">
        <f t="shared" si="64"/>
        <v>NO</v>
      </c>
      <c r="I401">
        <f t="shared" si="68"/>
        <v>4.8406304728546408</v>
      </c>
      <c r="J401">
        <f t="shared" si="69"/>
        <v>22</v>
      </c>
      <c r="S401">
        <v>2</v>
      </c>
      <c r="U401" s="7">
        <v>4.8406304728546408</v>
      </c>
      <c r="V401" s="7">
        <v>22</v>
      </c>
    </row>
    <row r="402" spans="1:22" x14ac:dyDescent="0.3">
      <c r="A402" t="str">
        <f t="shared" si="60"/>
        <v>Exp3</v>
      </c>
      <c r="B402">
        <f t="shared" si="65"/>
        <v>16</v>
      </c>
      <c r="C402" t="str">
        <f t="shared" si="66"/>
        <v>Full</v>
      </c>
      <c r="D402" t="str">
        <f t="shared" si="67"/>
        <v>Otane</v>
      </c>
      <c r="E402" s="20">
        <f t="shared" si="61"/>
        <v>41782</v>
      </c>
      <c r="F402" t="str">
        <f t="shared" si="62"/>
        <v>Full_16h</v>
      </c>
      <c r="G402">
        <f t="shared" si="63"/>
        <v>282</v>
      </c>
      <c r="H402" t="str">
        <f t="shared" si="64"/>
        <v>NO</v>
      </c>
      <c r="I402">
        <f t="shared" si="68"/>
        <v>3.7718501702610672</v>
      </c>
      <c r="J402">
        <f t="shared" si="69"/>
        <v>15</v>
      </c>
      <c r="S402">
        <v>3</v>
      </c>
      <c r="U402" s="7">
        <v>3.7718501702610672</v>
      </c>
      <c r="V402" s="7">
        <v>15</v>
      </c>
    </row>
    <row r="403" spans="1:22" x14ac:dyDescent="0.3">
      <c r="A403" t="str">
        <f t="shared" si="60"/>
        <v>Exp3</v>
      </c>
      <c r="B403">
        <f t="shared" si="65"/>
        <v>16</v>
      </c>
      <c r="C403" t="str">
        <f t="shared" si="66"/>
        <v>Full</v>
      </c>
      <c r="D403" t="str">
        <f t="shared" si="67"/>
        <v>Otane</v>
      </c>
      <c r="E403" s="20">
        <f t="shared" si="61"/>
        <v>41782</v>
      </c>
      <c r="F403" t="str">
        <f t="shared" si="62"/>
        <v>Full_16h</v>
      </c>
      <c r="G403">
        <f t="shared" si="63"/>
        <v>282</v>
      </c>
      <c r="H403" t="str">
        <f t="shared" si="64"/>
        <v>NO</v>
      </c>
      <c r="I403">
        <f t="shared" si="68"/>
        <v>4.0367775831873907</v>
      </c>
      <c r="J403">
        <f t="shared" si="69"/>
        <v>11</v>
      </c>
      <c r="S403">
        <v>4</v>
      </c>
      <c r="U403" s="7">
        <v>4.0367775831873907</v>
      </c>
      <c r="V403" s="7">
        <v>11</v>
      </c>
    </row>
    <row r="404" spans="1:22" x14ac:dyDescent="0.3">
      <c r="A404" t="str">
        <f t="shared" si="60"/>
        <v>Exp3</v>
      </c>
      <c r="B404">
        <f t="shared" si="65"/>
        <v>16</v>
      </c>
      <c r="C404" t="str">
        <f t="shared" si="66"/>
        <v>Full</v>
      </c>
      <c r="D404" t="str">
        <f t="shared" si="67"/>
        <v>Otane</v>
      </c>
      <c r="E404" s="20">
        <f t="shared" si="61"/>
        <v>41787</v>
      </c>
      <c r="F404" t="str">
        <f t="shared" si="62"/>
        <v>Full_16h</v>
      </c>
      <c r="G404">
        <f t="shared" si="63"/>
        <v>141</v>
      </c>
      <c r="H404" t="str">
        <f t="shared" si="64"/>
        <v>NO</v>
      </c>
      <c r="I404">
        <f t="shared" si="68"/>
        <v>5.8011049723756907</v>
      </c>
      <c r="J404">
        <f t="shared" si="69"/>
        <v>20</v>
      </c>
      <c r="P404" s="1">
        <v>41787</v>
      </c>
      <c r="Q404" t="s">
        <v>438</v>
      </c>
      <c r="R404">
        <v>141</v>
      </c>
      <c r="S404">
        <v>1</v>
      </c>
      <c r="U404" s="7">
        <v>5.8011049723756907</v>
      </c>
      <c r="V404" s="7">
        <v>20</v>
      </c>
    </row>
    <row r="405" spans="1:22" x14ac:dyDescent="0.3">
      <c r="A405" t="str">
        <f t="shared" si="60"/>
        <v>Exp3</v>
      </c>
      <c r="B405">
        <f t="shared" si="65"/>
        <v>16</v>
      </c>
      <c r="C405" t="str">
        <f t="shared" si="66"/>
        <v>Full</v>
      </c>
      <c r="D405" t="str">
        <f t="shared" si="67"/>
        <v>Otane</v>
      </c>
      <c r="E405" s="20">
        <f t="shared" si="61"/>
        <v>41787</v>
      </c>
      <c r="F405" t="str">
        <f t="shared" si="62"/>
        <v>Full_16h</v>
      </c>
      <c r="G405">
        <f t="shared" si="63"/>
        <v>141</v>
      </c>
      <c r="H405" t="str">
        <f t="shared" si="64"/>
        <v>NO</v>
      </c>
      <c r="I405">
        <f t="shared" si="68"/>
        <v>5.5745856353591163</v>
      </c>
      <c r="J405">
        <f t="shared" si="69"/>
        <v>22</v>
      </c>
      <c r="S405">
        <v>2</v>
      </c>
      <c r="U405" s="7">
        <v>5.5745856353591163</v>
      </c>
      <c r="V405" s="7">
        <v>22</v>
      </c>
    </row>
    <row r="406" spans="1:22" x14ac:dyDescent="0.3">
      <c r="A406" t="str">
        <f t="shared" si="60"/>
        <v>Exp3</v>
      </c>
      <c r="B406">
        <f t="shared" si="65"/>
        <v>16</v>
      </c>
      <c r="C406" t="str">
        <f t="shared" si="66"/>
        <v>Full</v>
      </c>
      <c r="D406" t="str">
        <f t="shared" si="67"/>
        <v>Otane</v>
      </c>
      <c r="E406" s="20">
        <f t="shared" si="61"/>
        <v>41787</v>
      </c>
      <c r="F406" t="str">
        <f t="shared" si="62"/>
        <v>Full_16h</v>
      </c>
      <c r="G406">
        <f t="shared" si="63"/>
        <v>187</v>
      </c>
      <c r="H406" t="str">
        <f t="shared" si="64"/>
        <v>NO</v>
      </c>
      <c r="I406">
        <f t="shared" si="68"/>
        <v>5.8397790055248615</v>
      </c>
      <c r="J406">
        <f t="shared" si="69"/>
        <v>21</v>
      </c>
      <c r="R406">
        <v>187</v>
      </c>
      <c r="S406">
        <v>1</v>
      </c>
      <c r="U406" s="7">
        <v>5.8397790055248615</v>
      </c>
      <c r="V406" s="7">
        <v>21</v>
      </c>
    </row>
    <row r="407" spans="1:22" x14ac:dyDescent="0.3">
      <c r="A407" t="str">
        <f t="shared" si="60"/>
        <v>Exp3</v>
      </c>
      <c r="B407">
        <f t="shared" si="65"/>
        <v>16</v>
      </c>
      <c r="C407" t="str">
        <f t="shared" si="66"/>
        <v>Full</v>
      </c>
      <c r="D407" t="str">
        <f t="shared" si="67"/>
        <v>Otane</v>
      </c>
      <c r="E407" s="20">
        <f t="shared" si="61"/>
        <v>41787</v>
      </c>
      <c r="F407" t="str">
        <f t="shared" si="62"/>
        <v>Full_16h</v>
      </c>
      <c r="G407">
        <f t="shared" si="63"/>
        <v>187</v>
      </c>
      <c r="H407" t="str">
        <f t="shared" si="64"/>
        <v>NO</v>
      </c>
      <c r="I407">
        <f t="shared" si="68"/>
        <v>5.6408839779005522</v>
      </c>
      <c r="J407">
        <f t="shared" si="69"/>
        <v>21</v>
      </c>
      <c r="S407">
        <v>2</v>
      </c>
      <c r="U407" s="7">
        <v>5.6408839779005522</v>
      </c>
      <c r="V407" s="7">
        <v>21</v>
      </c>
    </row>
    <row r="408" spans="1:22" x14ac:dyDescent="0.3">
      <c r="A408" t="str">
        <f t="shared" si="60"/>
        <v>Exp3</v>
      </c>
      <c r="B408">
        <f t="shared" si="65"/>
        <v>16</v>
      </c>
      <c r="C408" t="str">
        <f t="shared" si="66"/>
        <v>Full</v>
      </c>
      <c r="D408" t="str">
        <f t="shared" si="67"/>
        <v>Otane</v>
      </c>
      <c r="E408" s="20">
        <f t="shared" si="61"/>
        <v>41787</v>
      </c>
      <c r="F408" t="str">
        <f t="shared" si="62"/>
        <v>Full_16h</v>
      </c>
      <c r="G408">
        <f t="shared" si="63"/>
        <v>187</v>
      </c>
      <c r="H408" t="str">
        <f t="shared" si="64"/>
        <v>NO</v>
      </c>
      <c r="I408">
        <f t="shared" si="68"/>
        <v>5.7955801104972373</v>
      </c>
      <c r="J408">
        <f t="shared" si="69"/>
        <v>21</v>
      </c>
      <c r="S408">
        <v>3</v>
      </c>
      <c r="U408" s="7">
        <v>5.7955801104972373</v>
      </c>
      <c r="V408" s="7">
        <v>21</v>
      </c>
    </row>
    <row r="409" spans="1:22" x14ac:dyDescent="0.3">
      <c r="A409" t="str">
        <f t="shared" si="60"/>
        <v>Exp3</v>
      </c>
      <c r="B409">
        <f t="shared" si="65"/>
        <v>16</v>
      </c>
      <c r="C409" t="str">
        <f t="shared" si="66"/>
        <v>Full</v>
      </c>
      <c r="D409" t="str">
        <f t="shared" si="67"/>
        <v>Otane</v>
      </c>
      <c r="E409" s="20">
        <f t="shared" si="61"/>
        <v>41787</v>
      </c>
      <c r="F409" t="str">
        <f t="shared" si="62"/>
        <v>Full_16h</v>
      </c>
      <c r="G409">
        <f t="shared" si="63"/>
        <v>189</v>
      </c>
      <c r="H409" t="str">
        <f t="shared" si="64"/>
        <v>NO</v>
      </c>
      <c r="I409">
        <f t="shared" si="68"/>
        <v>6.1325966850828726</v>
      </c>
      <c r="J409">
        <f t="shared" si="69"/>
        <v>24</v>
      </c>
      <c r="R409">
        <v>189</v>
      </c>
      <c r="S409">
        <v>1</v>
      </c>
      <c r="U409" s="7">
        <v>6.1325966850828726</v>
      </c>
      <c r="V409" s="7">
        <v>24</v>
      </c>
    </row>
    <row r="410" spans="1:22" x14ac:dyDescent="0.3">
      <c r="A410" t="str">
        <f t="shared" si="60"/>
        <v>Exp3</v>
      </c>
      <c r="B410">
        <f t="shared" si="65"/>
        <v>16</v>
      </c>
      <c r="C410" t="str">
        <f t="shared" si="66"/>
        <v>Full</v>
      </c>
      <c r="D410" t="str">
        <f t="shared" si="67"/>
        <v>Otane</v>
      </c>
      <c r="E410" s="20">
        <f t="shared" si="61"/>
        <v>41787</v>
      </c>
      <c r="F410" t="str">
        <f t="shared" si="62"/>
        <v>Full_16h</v>
      </c>
      <c r="G410">
        <f t="shared" si="63"/>
        <v>189</v>
      </c>
      <c r="H410" t="str">
        <f t="shared" si="64"/>
        <v>NO</v>
      </c>
      <c r="I410">
        <f t="shared" si="68"/>
        <v>5.8729281767955799</v>
      </c>
      <c r="J410">
        <f t="shared" si="69"/>
        <v>21</v>
      </c>
      <c r="S410">
        <v>2</v>
      </c>
      <c r="U410" s="7">
        <v>5.8729281767955799</v>
      </c>
      <c r="V410" s="7">
        <v>21</v>
      </c>
    </row>
    <row r="411" spans="1:22" x14ac:dyDescent="0.3">
      <c r="A411" t="str">
        <f t="shared" si="60"/>
        <v>Exp3</v>
      </c>
      <c r="B411">
        <f t="shared" si="65"/>
        <v>16</v>
      </c>
      <c r="C411" t="str">
        <f t="shared" si="66"/>
        <v>Full</v>
      </c>
      <c r="D411" t="str">
        <f t="shared" si="67"/>
        <v>Otane</v>
      </c>
      <c r="E411" s="20">
        <f t="shared" si="61"/>
        <v>41787</v>
      </c>
      <c r="F411" t="str">
        <f t="shared" si="62"/>
        <v>Full_16h</v>
      </c>
      <c r="G411">
        <f t="shared" si="63"/>
        <v>189</v>
      </c>
      <c r="H411" t="str">
        <f t="shared" si="64"/>
        <v>NO</v>
      </c>
      <c r="I411">
        <f t="shared" si="68"/>
        <v>6.1436464088397793</v>
      </c>
      <c r="J411">
        <f t="shared" si="69"/>
        <v>24</v>
      </c>
      <c r="S411">
        <v>3</v>
      </c>
      <c r="U411" s="7">
        <v>6.1436464088397793</v>
      </c>
      <c r="V411" s="7">
        <v>24</v>
      </c>
    </row>
    <row r="412" spans="1:22" x14ac:dyDescent="0.3">
      <c r="A412" t="str">
        <f t="shared" si="60"/>
        <v>Exp3</v>
      </c>
      <c r="B412">
        <f t="shared" si="65"/>
        <v>16</v>
      </c>
      <c r="C412" t="str">
        <f t="shared" si="66"/>
        <v>Full</v>
      </c>
      <c r="D412" t="str">
        <f t="shared" si="67"/>
        <v>Otane</v>
      </c>
      <c r="E412" s="20">
        <f t="shared" si="61"/>
        <v>41787</v>
      </c>
      <c r="F412" t="str">
        <f t="shared" si="62"/>
        <v>Full_16h</v>
      </c>
      <c r="G412">
        <f t="shared" si="63"/>
        <v>189</v>
      </c>
      <c r="H412" t="str">
        <f t="shared" si="64"/>
        <v>NO</v>
      </c>
      <c r="I412">
        <f t="shared" si="68"/>
        <v>5.3149171270718227</v>
      </c>
      <c r="J412">
        <f t="shared" si="69"/>
        <v>19</v>
      </c>
      <c r="S412">
        <v>4</v>
      </c>
      <c r="U412" s="7">
        <v>5.3149171270718227</v>
      </c>
      <c r="V412" s="7">
        <v>19</v>
      </c>
    </row>
    <row r="413" spans="1:22" x14ac:dyDescent="0.3">
      <c r="A413" t="str">
        <f t="shared" si="60"/>
        <v>Exp3</v>
      </c>
      <c r="B413">
        <f t="shared" si="65"/>
        <v>16</v>
      </c>
      <c r="C413" t="str">
        <f t="shared" si="66"/>
        <v>Full</v>
      </c>
      <c r="D413" t="str">
        <f t="shared" si="67"/>
        <v>Otane</v>
      </c>
      <c r="E413" s="20">
        <f t="shared" si="61"/>
        <v>41787</v>
      </c>
      <c r="F413" t="str">
        <f t="shared" si="62"/>
        <v>Full_16h</v>
      </c>
      <c r="G413">
        <f t="shared" si="63"/>
        <v>294</v>
      </c>
      <c r="H413" t="str">
        <f t="shared" si="64"/>
        <v>NO</v>
      </c>
      <c r="I413">
        <f t="shared" si="68"/>
        <v>6.0828729281767959</v>
      </c>
      <c r="J413">
        <f t="shared" si="69"/>
        <v>24</v>
      </c>
      <c r="R413">
        <v>294</v>
      </c>
      <c r="S413">
        <v>1</v>
      </c>
      <c r="U413" s="7">
        <v>6.0828729281767959</v>
      </c>
      <c r="V413" s="7">
        <v>24</v>
      </c>
    </row>
    <row r="414" spans="1:22" x14ac:dyDescent="0.3">
      <c r="A414" t="str">
        <f t="shared" si="60"/>
        <v>Exp3</v>
      </c>
      <c r="B414">
        <f t="shared" si="65"/>
        <v>16</v>
      </c>
      <c r="C414" t="str">
        <f t="shared" si="66"/>
        <v>Full</v>
      </c>
      <c r="D414" t="str">
        <f t="shared" si="67"/>
        <v>Otane</v>
      </c>
      <c r="E414" s="20">
        <f t="shared" si="61"/>
        <v>41787</v>
      </c>
      <c r="F414" t="str">
        <f t="shared" si="62"/>
        <v>Full_16h</v>
      </c>
      <c r="G414">
        <f t="shared" si="63"/>
        <v>294</v>
      </c>
      <c r="H414" t="str">
        <f t="shared" si="64"/>
        <v>NO</v>
      </c>
      <c r="I414">
        <f t="shared" si="68"/>
        <v>5.9613259668508292</v>
      </c>
      <c r="J414">
        <f t="shared" si="69"/>
        <v>22</v>
      </c>
      <c r="S414">
        <v>2</v>
      </c>
      <c r="U414" s="7">
        <v>5.9613259668508292</v>
      </c>
      <c r="V414" s="7">
        <v>22</v>
      </c>
    </row>
    <row r="415" spans="1:22" x14ac:dyDescent="0.3">
      <c r="A415" t="str">
        <f t="shared" si="60"/>
        <v>Exp3</v>
      </c>
      <c r="B415">
        <f t="shared" si="65"/>
        <v>16</v>
      </c>
      <c r="C415" t="str">
        <f t="shared" si="66"/>
        <v>Full</v>
      </c>
      <c r="D415" t="str">
        <f t="shared" si="67"/>
        <v>Otane</v>
      </c>
      <c r="E415" s="20">
        <f t="shared" si="61"/>
        <v>41807</v>
      </c>
      <c r="F415" t="str">
        <f t="shared" si="62"/>
        <v>Full_16h</v>
      </c>
      <c r="G415">
        <f t="shared" si="63"/>
        <v>5</v>
      </c>
      <c r="H415" t="str">
        <f t="shared" si="64"/>
        <v>YES</v>
      </c>
      <c r="I415">
        <f t="shared" si="68"/>
        <v>6</v>
      </c>
      <c r="J415">
        <f t="shared" si="69"/>
        <v>19</v>
      </c>
      <c r="P415" s="1">
        <v>41807</v>
      </c>
      <c r="Q415" t="s">
        <v>438</v>
      </c>
      <c r="R415">
        <v>5</v>
      </c>
      <c r="S415">
        <v>1</v>
      </c>
      <c r="T415" t="s">
        <v>170</v>
      </c>
      <c r="U415" s="7">
        <v>6</v>
      </c>
      <c r="V415" s="7">
        <v>19</v>
      </c>
    </row>
    <row r="416" spans="1:22" x14ac:dyDescent="0.3">
      <c r="A416" t="str">
        <f t="shared" si="60"/>
        <v>Exp3</v>
      </c>
      <c r="B416">
        <f t="shared" si="65"/>
        <v>16</v>
      </c>
      <c r="C416" t="str">
        <f t="shared" si="66"/>
        <v>Full</v>
      </c>
      <c r="D416" t="str">
        <f t="shared" si="67"/>
        <v>Otane</v>
      </c>
      <c r="E416" s="20">
        <f t="shared" si="61"/>
        <v>41807</v>
      </c>
      <c r="F416" t="str">
        <f t="shared" si="62"/>
        <v>Full_16h</v>
      </c>
      <c r="G416">
        <f t="shared" si="63"/>
        <v>5</v>
      </c>
      <c r="H416" t="str">
        <f t="shared" si="64"/>
        <v>YES</v>
      </c>
      <c r="I416">
        <f t="shared" si="68"/>
        <v>6</v>
      </c>
      <c r="J416">
        <f t="shared" si="69"/>
        <v>22</v>
      </c>
      <c r="S416">
        <v>2</v>
      </c>
      <c r="T416" t="s">
        <v>170</v>
      </c>
      <c r="U416" s="7">
        <v>6</v>
      </c>
      <c r="V416" s="7">
        <v>22</v>
      </c>
    </row>
    <row r="417" spans="1:22" x14ac:dyDescent="0.3">
      <c r="A417" t="str">
        <f t="shared" si="60"/>
        <v>Exp3</v>
      </c>
      <c r="B417">
        <f t="shared" si="65"/>
        <v>16</v>
      </c>
      <c r="C417" t="str">
        <f t="shared" si="66"/>
        <v>Full</v>
      </c>
      <c r="D417" t="str">
        <f t="shared" si="67"/>
        <v>Otane</v>
      </c>
      <c r="E417" s="20">
        <f t="shared" si="61"/>
        <v>41807</v>
      </c>
      <c r="F417" t="str">
        <f t="shared" si="62"/>
        <v>Full_16h</v>
      </c>
      <c r="G417">
        <f t="shared" si="63"/>
        <v>5</v>
      </c>
      <c r="H417" t="str">
        <f t="shared" si="64"/>
        <v>YES</v>
      </c>
      <c r="I417">
        <f t="shared" si="68"/>
        <v>5</v>
      </c>
      <c r="J417">
        <f t="shared" si="69"/>
        <v>20</v>
      </c>
      <c r="S417">
        <v>3</v>
      </c>
      <c r="T417" t="s">
        <v>170</v>
      </c>
      <c r="U417" s="7">
        <v>5</v>
      </c>
      <c r="V417" s="7">
        <v>20</v>
      </c>
    </row>
    <row r="418" spans="1:22" x14ac:dyDescent="0.3">
      <c r="A418" t="str">
        <f t="shared" si="60"/>
        <v>Exp3</v>
      </c>
      <c r="B418">
        <f t="shared" si="65"/>
        <v>16</v>
      </c>
      <c r="C418" t="str">
        <f t="shared" si="66"/>
        <v>Full</v>
      </c>
      <c r="D418" t="str">
        <f t="shared" si="67"/>
        <v>Otane</v>
      </c>
      <c r="E418" s="20">
        <f t="shared" si="61"/>
        <v>41807</v>
      </c>
      <c r="F418" t="str">
        <f t="shared" si="62"/>
        <v>Full_16h</v>
      </c>
      <c r="G418">
        <f t="shared" si="63"/>
        <v>7</v>
      </c>
      <c r="H418" t="str">
        <f t="shared" si="64"/>
        <v>YES</v>
      </c>
      <c r="I418">
        <f t="shared" si="68"/>
        <v>6</v>
      </c>
      <c r="J418">
        <f t="shared" si="69"/>
        <v>18</v>
      </c>
      <c r="R418">
        <v>7</v>
      </c>
      <c r="S418">
        <v>1</v>
      </c>
      <c r="T418" t="s">
        <v>170</v>
      </c>
      <c r="U418" s="7">
        <v>6</v>
      </c>
      <c r="V418" s="7">
        <v>18</v>
      </c>
    </row>
    <row r="419" spans="1:22" x14ac:dyDescent="0.3">
      <c r="A419" t="str">
        <f t="shared" si="60"/>
        <v>Exp3</v>
      </c>
      <c r="B419">
        <f t="shared" si="65"/>
        <v>16</v>
      </c>
      <c r="C419" t="str">
        <f t="shared" si="66"/>
        <v>Full</v>
      </c>
      <c r="D419" t="str">
        <f t="shared" si="67"/>
        <v>Otane</v>
      </c>
      <c r="E419" s="20">
        <f t="shared" si="61"/>
        <v>41807</v>
      </c>
      <c r="F419" t="str">
        <f t="shared" si="62"/>
        <v>Full_16h</v>
      </c>
      <c r="G419">
        <f t="shared" si="63"/>
        <v>7</v>
      </c>
      <c r="H419" t="str">
        <f t="shared" si="64"/>
        <v>YES</v>
      </c>
      <c r="I419">
        <f t="shared" si="68"/>
        <v>6</v>
      </c>
      <c r="J419">
        <f t="shared" si="69"/>
        <v>22</v>
      </c>
      <c r="S419">
        <v>2</v>
      </c>
      <c r="T419" t="s">
        <v>170</v>
      </c>
      <c r="U419" s="7">
        <v>6</v>
      </c>
      <c r="V419" s="7">
        <v>22</v>
      </c>
    </row>
    <row r="420" spans="1:22" x14ac:dyDescent="0.3">
      <c r="A420" t="str">
        <f t="shared" si="60"/>
        <v>Exp3</v>
      </c>
      <c r="B420">
        <f t="shared" si="65"/>
        <v>16</v>
      </c>
      <c r="C420" t="str">
        <f t="shared" si="66"/>
        <v>Full</v>
      </c>
      <c r="D420" t="str">
        <f t="shared" si="67"/>
        <v>Otane</v>
      </c>
      <c r="E420" s="20">
        <f t="shared" si="61"/>
        <v>41807</v>
      </c>
      <c r="F420" t="str">
        <f t="shared" si="62"/>
        <v>Full_16h</v>
      </c>
      <c r="G420">
        <f t="shared" si="63"/>
        <v>7</v>
      </c>
      <c r="H420" t="str">
        <f t="shared" si="64"/>
        <v>YES</v>
      </c>
      <c r="I420">
        <f t="shared" si="68"/>
        <v>5</v>
      </c>
      <c r="J420">
        <f t="shared" si="69"/>
        <v>21</v>
      </c>
      <c r="S420">
        <v>3</v>
      </c>
      <c r="T420" t="s">
        <v>170</v>
      </c>
      <c r="U420" s="7">
        <v>5</v>
      </c>
      <c r="V420" s="7">
        <v>21</v>
      </c>
    </row>
    <row r="421" spans="1:22" x14ac:dyDescent="0.3">
      <c r="A421" t="str">
        <f t="shared" si="60"/>
        <v>Exp3</v>
      </c>
      <c r="B421">
        <f t="shared" si="65"/>
        <v>16</v>
      </c>
      <c r="C421" t="str">
        <f t="shared" si="66"/>
        <v>Full</v>
      </c>
      <c r="D421" t="str">
        <f t="shared" si="67"/>
        <v>Otane</v>
      </c>
      <c r="E421" s="20">
        <f t="shared" si="61"/>
        <v>41807</v>
      </c>
      <c r="F421" t="str">
        <f t="shared" si="62"/>
        <v>Full_16h</v>
      </c>
      <c r="G421">
        <f t="shared" si="63"/>
        <v>7</v>
      </c>
      <c r="H421" t="str">
        <f t="shared" si="64"/>
        <v>YES</v>
      </c>
      <c r="I421">
        <f t="shared" si="68"/>
        <v>7</v>
      </c>
      <c r="J421">
        <f t="shared" si="69"/>
        <v>20</v>
      </c>
      <c r="S421">
        <v>4</v>
      </c>
      <c r="T421" t="s">
        <v>170</v>
      </c>
      <c r="U421" s="7">
        <v>7</v>
      </c>
      <c r="V421" s="7">
        <v>20</v>
      </c>
    </row>
    <row r="422" spans="1:22" x14ac:dyDescent="0.3">
      <c r="A422" t="str">
        <f t="shared" si="60"/>
        <v>Exp3</v>
      </c>
      <c r="B422">
        <f t="shared" si="65"/>
        <v>16</v>
      </c>
      <c r="C422" t="str">
        <f t="shared" si="66"/>
        <v>Full</v>
      </c>
      <c r="D422" t="str">
        <f t="shared" si="67"/>
        <v>Otane</v>
      </c>
      <c r="E422" s="20">
        <f t="shared" si="61"/>
        <v>41807</v>
      </c>
      <c r="F422" t="str">
        <f t="shared" si="62"/>
        <v>Full_16h</v>
      </c>
      <c r="G422">
        <f t="shared" si="63"/>
        <v>26</v>
      </c>
      <c r="H422" t="str">
        <f t="shared" si="64"/>
        <v>YES</v>
      </c>
      <c r="I422">
        <f t="shared" si="68"/>
        <v>7</v>
      </c>
      <c r="J422">
        <f t="shared" si="69"/>
        <v>22</v>
      </c>
      <c r="R422">
        <v>26</v>
      </c>
      <c r="S422">
        <v>1</v>
      </c>
      <c r="T422" t="s">
        <v>170</v>
      </c>
      <c r="U422" s="7">
        <v>7</v>
      </c>
      <c r="V422" s="7">
        <v>22</v>
      </c>
    </row>
    <row r="423" spans="1:22" x14ac:dyDescent="0.3">
      <c r="A423" t="str">
        <f t="shared" si="60"/>
        <v>Exp3</v>
      </c>
      <c r="B423">
        <f t="shared" si="65"/>
        <v>16</v>
      </c>
      <c r="C423" t="str">
        <f t="shared" si="66"/>
        <v>Full</v>
      </c>
      <c r="D423" t="str">
        <f t="shared" si="67"/>
        <v>Otane</v>
      </c>
      <c r="E423" s="20">
        <f t="shared" si="61"/>
        <v>41807</v>
      </c>
      <c r="F423" t="str">
        <f t="shared" si="62"/>
        <v>Full_16h</v>
      </c>
      <c r="G423">
        <f t="shared" si="63"/>
        <v>26</v>
      </c>
      <c r="H423" t="str">
        <f t="shared" si="64"/>
        <v>YES</v>
      </c>
      <c r="I423">
        <f t="shared" si="68"/>
        <v>7</v>
      </c>
      <c r="J423">
        <f t="shared" si="69"/>
        <v>23</v>
      </c>
      <c r="S423">
        <v>2</v>
      </c>
      <c r="T423" t="s">
        <v>170</v>
      </c>
      <c r="U423" s="7">
        <v>7</v>
      </c>
      <c r="V423" s="7">
        <v>23</v>
      </c>
    </row>
    <row r="424" spans="1:22" x14ac:dyDescent="0.3">
      <c r="A424" t="str">
        <f t="shared" si="60"/>
        <v>Exp3</v>
      </c>
      <c r="B424">
        <f t="shared" si="65"/>
        <v>16</v>
      </c>
      <c r="C424" t="str">
        <f t="shared" si="66"/>
        <v>Full</v>
      </c>
      <c r="D424" t="str">
        <f t="shared" si="67"/>
        <v>Otane</v>
      </c>
      <c r="E424" s="20">
        <f t="shared" si="61"/>
        <v>41807</v>
      </c>
      <c r="F424" t="str">
        <f t="shared" si="62"/>
        <v>Full_16h</v>
      </c>
      <c r="G424">
        <f t="shared" si="63"/>
        <v>54</v>
      </c>
      <c r="H424" t="str">
        <f t="shared" si="64"/>
        <v>YES</v>
      </c>
      <c r="I424">
        <f t="shared" si="68"/>
        <v>7</v>
      </c>
      <c r="J424">
        <f t="shared" si="69"/>
        <v>22</v>
      </c>
      <c r="R424">
        <v>54</v>
      </c>
      <c r="S424">
        <v>1</v>
      </c>
      <c r="T424" t="s">
        <v>170</v>
      </c>
      <c r="U424" s="7">
        <v>7</v>
      </c>
      <c r="V424" s="7">
        <v>22</v>
      </c>
    </row>
    <row r="425" spans="1:22" x14ac:dyDescent="0.3">
      <c r="A425" t="str">
        <f t="shared" si="60"/>
        <v>Exp3</v>
      </c>
      <c r="B425">
        <f t="shared" si="65"/>
        <v>16</v>
      </c>
      <c r="C425" t="str">
        <f t="shared" si="66"/>
        <v>Full</v>
      </c>
      <c r="D425" t="str">
        <f t="shared" si="67"/>
        <v>Otane</v>
      </c>
      <c r="E425" s="20">
        <f t="shared" si="61"/>
        <v>41807</v>
      </c>
      <c r="F425" t="str">
        <f t="shared" si="62"/>
        <v>Full_16h</v>
      </c>
      <c r="G425">
        <f t="shared" si="63"/>
        <v>54</v>
      </c>
      <c r="H425" t="str">
        <f t="shared" si="64"/>
        <v>YES</v>
      </c>
      <c r="I425">
        <f t="shared" si="68"/>
        <v>7</v>
      </c>
      <c r="J425">
        <f t="shared" si="69"/>
        <v>21</v>
      </c>
      <c r="S425">
        <v>2</v>
      </c>
      <c r="T425" t="s">
        <v>170</v>
      </c>
      <c r="U425" s="7">
        <v>7</v>
      </c>
      <c r="V425" s="7">
        <v>21</v>
      </c>
    </row>
    <row r="426" spans="1:22" x14ac:dyDescent="0.3">
      <c r="A426" t="str">
        <f t="shared" si="60"/>
        <v>Exp3</v>
      </c>
      <c r="B426">
        <f t="shared" si="65"/>
        <v>16</v>
      </c>
      <c r="C426" t="str">
        <f t="shared" si="66"/>
        <v>Full</v>
      </c>
      <c r="D426" t="str">
        <f t="shared" si="67"/>
        <v>Otane</v>
      </c>
      <c r="E426" s="20">
        <f t="shared" si="61"/>
        <v>41807</v>
      </c>
      <c r="F426" t="str">
        <f t="shared" si="62"/>
        <v>Full_16h</v>
      </c>
      <c r="G426">
        <f t="shared" si="63"/>
        <v>54</v>
      </c>
      <c r="H426" t="str">
        <f t="shared" si="64"/>
        <v>YES</v>
      </c>
      <c r="I426">
        <f t="shared" si="68"/>
        <v>6</v>
      </c>
      <c r="J426">
        <f t="shared" si="69"/>
        <v>21</v>
      </c>
      <c r="S426">
        <v>3</v>
      </c>
      <c r="T426" t="s">
        <v>170</v>
      </c>
      <c r="U426" s="7">
        <v>6</v>
      </c>
      <c r="V426" s="7">
        <v>21</v>
      </c>
    </row>
    <row r="427" spans="1:22" x14ac:dyDescent="0.3">
      <c r="A427" t="str">
        <f t="shared" si="60"/>
        <v>Exp3</v>
      </c>
      <c r="B427">
        <f t="shared" si="65"/>
        <v>16</v>
      </c>
      <c r="C427" t="str">
        <f t="shared" si="66"/>
        <v>Full</v>
      </c>
      <c r="D427" t="str">
        <f t="shared" si="67"/>
        <v>Otane</v>
      </c>
      <c r="E427" s="20">
        <f t="shared" si="61"/>
        <v>41807</v>
      </c>
      <c r="F427" t="str">
        <f t="shared" si="62"/>
        <v>Full_16h</v>
      </c>
      <c r="G427">
        <f t="shared" si="63"/>
        <v>78</v>
      </c>
      <c r="H427" t="str">
        <f t="shared" si="64"/>
        <v>YES</v>
      </c>
      <c r="I427">
        <f t="shared" si="68"/>
        <v>7</v>
      </c>
      <c r="J427">
        <f t="shared" si="69"/>
        <v>20</v>
      </c>
      <c r="R427">
        <v>78</v>
      </c>
      <c r="S427">
        <v>1</v>
      </c>
      <c r="T427" t="s">
        <v>170</v>
      </c>
      <c r="U427" s="7">
        <v>7</v>
      </c>
      <c r="V427" s="7">
        <v>20</v>
      </c>
    </row>
    <row r="428" spans="1:22" x14ac:dyDescent="0.3">
      <c r="A428" t="str">
        <f t="shared" si="60"/>
        <v>Exp3</v>
      </c>
      <c r="B428">
        <f t="shared" si="65"/>
        <v>16</v>
      </c>
      <c r="C428" t="str">
        <f t="shared" si="66"/>
        <v>Full</v>
      </c>
      <c r="D428" t="str">
        <f t="shared" si="67"/>
        <v>Otane</v>
      </c>
      <c r="E428" s="20">
        <f t="shared" si="61"/>
        <v>41807</v>
      </c>
      <c r="F428" t="str">
        <f t="shared" si="62"/>
        <v>Full_16h</v>
      </c>
      <c r="G428">
        <f t="shared" si="63"/>
        <v>78</v>
      </c>
      <c r="H428" t="str">
        <f t="shared" si="64"/>
        <v>YES</v>
      </c>
      <c r="I428">
        <f t="shared" si="68"/>
        <v>7</v>
      </c>
      <c r="J428">
        <f t="shared" si="69"/>
        <v>22</v>
      </c>
      <c r="S428">
        <v>2</v>
      </c>
      <c r="T428" t="s">
        <v>170</v>
      </c>
      <c r="U428" s="7">
        <v>7</v>
      </c>
      <c r="V428" s="7">
        <v>22</v>
      </c>
    </row>
    <row r="429" spans="1:22" x14ac:dyDescent="0.3">
      <c r="A429" t="str">
        <f t="shared" si="60"/>
        <v>Exp3</v>
      </c>
      <c r="B429">
        <f t="shared" si="65"/>
        <v>16</v>
      </c>
      <c r="C429" t="str">
        <f t="shared" si="66"/>
        <v>Full</v>
      </c>
      <c r="D429" t="str">
        <f t="shared" si="67"/>
        <v>Otane</v>
      </c>
      <c r="E429" s="20">
        <f t="shared" si="61"/>
        <v>41807</v>
      </c>
      <c r="F429" t="str">
        <f t="shared" si="62"/>
        <v>Full_16h</v>
      </c>
      <c r="G429">
        <f t="shared" si="63"/>
        <v>78</v>
      </c>
      <c r="H429" t="str">
        <f t="shared" si="64"/>
        <v>YES</v>
      </c>
      <c r="I429">
        <f t="shared" si="68"/>
        <v>7</v>
      </c>
      <c r="J429">
        <f t="shared" si="69"/>
        <v>20</v>
      </c>
      <c r="S429">
        <v>3</v>
      </c>
      <c r="T429" t="s">
        <v>170</v>
      </c>
      <c r="U429" s="7">
        <v>7</v>
      </c>
      <c r="V429" s="7">
        <v>20</v>
      </c>
    </row>
    <row r="430" spans="1:22" x14ac:dyDescent="0.3">
      <c r="A430" t="str">
        <f t="shared" si="60"/>
        <v>Exp3</v>
      </c>
      <c r="B430">
        <f t="shared" si="65"/>
        <v>16</v>
      </c>
      <c r="C430" t="str">
        <f t="shared" si="66"/>
        <v>Full</v>
      </c>
      <c r="D430" t="str">
        <f t="shared" si="67"/>
        <v>Otane</v>
      </c>
      <c r="E430" s="20">
        <f t="shared" si="61"/>
        <v>41807</v>
      </c>
      <c r="F430" t="str">
        <f t="shared" si="62"/>
        <v>Full_16h</v>
      </c>
      <c r="G430">
        <f t="shared" si="63"/>
        <v>78</v>
      </c>
      <c r="H430" t="str">
        <f t="shared" si="64"/>
        <v>YES</v>
      </c>
      <c r="I430">
        <f t="shared" si="68"/>
        <v>7</v>
      </c>
      <c r="J430">
        <f t="shared" si="69"/>
        <v>21</v>
      </c>
      <c r="S430">
        <v>4</v>
      </c>
      <c r="T430" t="s">
        <v>170</v>
      </c>
      <c r="U430" s="7">
        <v>7</v>
      </c>
      <c r="V430" s="7">
        <v>21</v>
      </c>
    </row>
    <row r="431" spans="1:22" x14ac:dyDescent="0.3">
      <c r="A431" t="str">
        <f t="shared" si="60"/>
        <v>Exp3</v>
      </c>
      <c r="B431">
        <f t="shared" si="65"/>
        <v>16</v>
      </c>
      <c r="C431" t="str">
        <f t="shared" si="66"/>
        <v>Full</v>
      </c>
      <c r="D431" t="str">
        <f t="shared" si="67"/>
        <v>Otane</v>
      </c>
      <c r="E431" s="20">
        <f t="shared" si="61"/>
        <v>41807</v>
      </c>
      <c r="F431" t="str">
        <f t="shared" si="62"/>
        <v>Full_16h</v>
      </c>
      <c r="G431">
        <f t="shared" si="63"/>
        <v>78</v>
      </c>
      <c r="H431" t="str">
        <f t="shared" si="64"/>
        <v>YES</v>
      </c>
      <c r="I431">
        <f t="shared" si="68"/>
        <v>7</v>
      </c>
      <c r="J431">
        <f t="shared" si="69"/>
        <v>19</v>
      </c>
      <c r="S431">
        <v>5</v>
      </c>
      <c r="T431" t="s">
        <v>170</v>
      </c>
      <c r="U431" s="7">
        <v>7</v>
      </c>
      <c r="V431" s="7">
        <v>19</v>
      </c>
    </row>
    <row r="432" spans="1:22" x14ac:dyDescent="0.3">
      <c r="A432" t="str">
        <f t="shared" si="60"/>
        <v>Exp3</v>
      </c>
      <c r="B432">
        <f t="shared" si="65"/>
        <v>16</v>
      </c>
      <c r="C432" t="str">
        <f t="shared" si="66"/>
        <v>Full</v>
      </c>
      <c r="D432" t="str">
        <f t="shared" si="67"/>
        <v>Otane</v>
      </c>
      <c r="E432" s="20">
        <f t="shared" si="61"/>
        <v>41807</v>
      </c>
      <c r="F432" t="str">
        <f t="shared" si="62"/>
        <v>Full_16h</v>
      </c>
      <c r="G432">
        <f t="shared" si="63"/>
        <v>104</v>
      </c>
      <c r="H432" t="str">
        <f t="shared" si="64"/>
        <v>YES</v>
      </c>
      <c r="I432">
        <f t="shared" si="68"/>
        <v>7</v>
      </c>
      <c r="J432">
        <f t="shared" si="69"/>
        <v>22</v>
      </c>
      <c r="R432">
        <v>104</v>
      </c>
      <c r="S432">
        <v>1</v>
      </c>
      <c r="T432" t="s">
        <v>170</v>
      </c>
      <c r="U432" s="7">
        <v>7</v>
      </c>
      <c r="V432" s="7">
        <v>22</v>
      </c>
    </row>
    <row r="433" spans="1:22" x14ac:dyDescent="0.3">
      <c r="A433" t="str">
        <f t="shared" si="60"/>
        <v>Exp3</v>
      </c>
      <c r="B433">
        <f t="shared" si="65"/>
        <v>16</v>
      </c>
      <c r="C433" t="str">
        <f t="shared" si="66"/>
        <v>Full</v>
      </c>
      <c r="D433" t="str">
        <f t="shared" si="67"/>
        <v>Otane</v>
      </c>
      <c r="E433" s="20">
        <f t="shared" si="61"/>
        <v>41807</v>
      </c>
      <c r="F433" t="str">
        <f t="shared" si="62"/>
        <v>Full_16h</v>
      </c>
      <c r="G433">
        <f t="shared" si="63"/>
        <v>104</v>
      </c>
      <c r="H433" t="str">
        <f t="shared" si="64"/>
        <v>YES</v>
      </c>
      <c r="I433">
        <f t="shared" si="68"/>
        <v>7</v>
      </c>
      <c r="J433">
        <f t="shared" si="69"/>
        <v>22</v>
      </c>
      <c r="S433">
        <v>2</v>
      </c>
      <c r="T433" t="s">
        <v>170</v>
      </c>
      <c r="U433" s="7">
        <v>7</v>
      </c>
      <c r="V433" s="7">
        <v>22</v>
      </c>
    </row>
    <row r="434" spans="1:22" x14ac:dyDescent="0.3">
      <c r="A434" t="str">
        <f t="shared" si="60"/>
        <v>Exp3</v>
      </c>
      <c r="B434">
        <f t="shared" si="65"/>
        <v>16</v>
      </c>
      <c r="C434" t="str">
        <f t="shared" si="66"/>
        <v>Full</v>
      </c>
      <c r="D434" t="str">
        <f t="shared" si="67"/>
        <v>Otane</v>
      </c>
      <c r="E434" s="20">
        <f t="shared" si="61"/>
        <v>41807</v>
      </c>
      <c r="F434" t="str">
        <f t="shared" si="62"/>
        <v>Full_16h</v>
      </c>
      <c r="G434">
        <f t="shared" si="63"/>
        <v>104</v>
      </c>
      <c r="H434" t="str">
        <f t="shared" si="64"/>
        <v>YES</v>
      </c>
      <c r="I434">
        <f t="shared" si="68"/>
        <v>7</v>
      </c>
      <c r="J434">
        <f t="shared" si="69"/>
        <v>21</v>
      </c>
      <c r="S434">
        <v>3</v>
      </c>
      <c r="T434" t="s">
        <v>170</v>
      </c>
      <c r="U434" s="7">
        <v>7</v>
      </c>
      <c r="V434" s="7">
        <v>21</v>
      </c>
    </row>
    <row r="435" spans="1:22" x14ac:dyDescent="0.3">
      <c r="A435" t="str">
        <f t="shared" si="60"/>
        <v>Exp3</v>
      </c>
      <c r="B435">
        <f t="shared" si="65"/>
        <v>16</v>
      </c>
      <c r="C435" t="str">
        <f t="shared" si="66"/>
        <v>Full</v>
      </c>
      <c r="D435" t="str">
        <f t="shared" si="67"/>
        <v>Otane</v>
      </c>
      <c r="E435" s="20">
        <f t="shared" si="61"/>
        <v>41807</v>
      </c>
      <c r="F435" t="str">
        <f t="shared" si="62"/>
        <v>Full_16h</v>
      </c>
      <c r="G435">
        <f t="shared" si="63"/>
        <v>104</v>
      </c>
      <c r="H435" t="str">
        <f t="shared" si="64"/>
        <v>YES</v>
      </c>
      <c r="I435">
        <f t="shared" si="68"/>
        <v>7</v>
      </c>
      <c r="J435">
        <f t="shared" si="69"/>
        <v>15</v>
      </c>
      <c r="S435">
        <v>4</v>
      </c>
      <c r="T435" t="s">
        <v>170</v>
      </c>
      <c r="U435" s="7">
        <v>7</v>
      </c>
      <c r="V435" s="7">
        <v>15</v>
      </c>
    </row>
    <row r="436" spans="1:22" x14ac:dyDescent="0.3">
      <c r="A436" t="str">
        <f t="shared" si="60"/>
        <v>Exp3</v>
      </c>
      <c r="B436">
        <f t="shared" si="65"/>
        <v>16</v>
      </c>
      <c r="C436" t="str">
        <f t="shared" si="66"/>
        <v>Full</v>
      </c>
      <c r="D436" t="str">
        <f t="shared" si="67"/>
        <v>Otane</v>
      </c>
      <c r="E436" s="20">
        <f t="shared" si="61"/>
        <v>41807</v>
      </c>
      <c r="F436" t="str">
        <f t="shared" si="62"/>
        <v>Full_16h</v>
      </c>
      <c r="G436">
        <f t="shared" si="63"/>
        <v>127</v>
      </c>
      <c r="H436" t="str">
        <f t="shared" si="64"/>
        <v>YES</v>
      </c>
      <c r="I436">
        <f t="shared" si="68"/>
        <v>8</v>
      </c>
      <c r="J436">
        <f t="shared" si="69"/>
        <v>23</v>
      </c>
      <c r="R436">
        <v>127</v>
      </c>
      <c r="S436">
        <v>1</v>
      </c>
      <c r="T436" t="s">
        <v>170</v>
      </c>
      <c r="U436" s="7">
        <v>8</v>
      </c>
      <c r="V436" s="7">
        <v>23</v>
      </c>
    </row>
    <row r="437" spans="1:22" x14ac:dyDescent="0.3">
      <c r="A437" t="str">
        <f t="shared" si="60"/>
        <v>Exp3</v>
      </c>
      <c r="B437">
        <f t="shared" si="65"/>
        <v>16</v>
      </c>
      <c r="C437" t="str">
        <f t="shared" si="66"/>
        <v>Full</v>
      </c>
      <c r="D437" t="str">
        <f t="shared" si="67"/>
        <v>Otane</v>
      </c>
      <c r="E437" s="20">
        <f t="shared" si="61"/>
        <v>41807</v>
      </c>
      <c r="F437" t="str">
        <f t="shared" si="62"/>
        <v>Full_16h</v>
      </c>
      <c r="G437">
        <f t="shared" si="63"/>
        <v>127</v>
      </c>
      <c r="H437" t="str">
        <f t="shared" si="64"/>
        <v>YES</v>
      </c>
      <c r="I437">
        <f t="shared" si="68"/>
        <v>8</v>
      </c>
      <c r="J437">
        <f t="shared" si="69"/>
        <v>20</v>
      </c>
      <c r="S437">
        <v>2</v>
      </c>
      <c r="T437" t="s">
        <v>170</v>
      </c>
      <c r="U437" s="7">
        <v>8</v>
      </c>
      <c r="V437" s="7">
        <v>20</v>
      </c>
    </row>
    <row r="438" spans="1:22" x14ac:dyDescent="0.3">
      <c r="A438" t="str">
        <f t="shared" si="60"/>
        <v>Exp3</v>
      </c>
      <c r="B438">
        <f t="shared" si="65"/>
        <v>16</v>
      </c>
      <c r="C438" t="str">
        <f t="shared" si="66"/>
        <v>Full</v>
      </c>
      <c r="D438" t="str">
        <f t="shared" si="67"/>
        <v>Otane</v>
      </c>
      <c r="E438" s="20">
        <f t="shared" si="61"/>
        <v>41807</v>
      </c>
      <c r="F438" t="str">
        <f t="shared" si="62"/>
        <v>Full_16h</v>
      </c>
      <c r="G438">
        <f t="shared" si="63"/>
        <v>127</v>
      </c>
      <c r="H438" t="str">
        <f t="shared" si="64"/>
        <v>YES</v>
      </c>
      <c r="I438">
        <f t="shared" si="68"/>
        <v>6</v>
      </c>
      <c r="J438">
        <f t="shared" si="69"/>
        <v>18</v>
      </c>
      <c r="S438">
        <v>3</v>
      </c>
      <c r="T438" t="s">
        <v>170</v>
      </c>
      <c r="U438" s="7">
        <v>6</v>
      </c>
      <c r="V438" s="7">
        <v>18</v>
      </c>
    </row>
    <row r="439" spans="1:22" x14ac:dyDescent="0.3">
      <c r="A439" t="str">
        <f t="shared" si="60"/>
        <v>Exp3</v>
      </c>
      <c r="B439">
        <f t="shared" si="65"/>
        <v>16</v>
      </c>
      <c r="C439" t="str">
        <f t="shared" si="66"/>
        <v>Full</v>
      </c>
      <c r="D439" t="str">
        <f t="shared" si="67"/>
        <v>Otane</v>
      </c>
      <c r="E439" s="20">
        <f t="shared" si="61"/>
        <v>41807</v>
      </c>
      <c r="F439" t="str">
        <f t="shared" si="62"/>
        <v>Full_16h</v>
      </c>
      <c r="G439">
        <f t="shared" si="63"/>
        <v>127</v>
      </c>
      <c r="H439" t="str">
        <f t="shared" si="64"/>
        <v>YES</v>
      </c>
      <c r="I439">
        <f t="shared" si="68"/>
        <v>7</v>
      </c>
      <c r="J439">
        <f t="shared" si="69"/>
        <v>17</v>
      </c>
      <c r="S439">
        <v>4</v>
      </c>
      <c r="T439" t="s">
        <v>170</v>
      </c>
      <c r="U439" s="7">
        <v>7</v>
      </c>
      <c r="V439" s="7">
        <v>17</v>
      </c>
    </row>
    <row r="440" spans="1:22" x14ac:dyDescent="0.3">
      <c r="A440" t="str">
        <f t="shared" si="60"/>
        <v>Exp3</v>
      </c>
      <c r="B440">
        <f t="shared" si="65"/>
        <v>16</v>
      </c>
      <c r="C440" t="str">
        <f t="shared" si="66"/>
        <v>Full</v>
      </c>
      <c r="D440" t="str">
        <f t="shared" si="67"/>
        <v>Otane</v>
      </c>
      <c r="E440" s="20">
        <f t="shared" si="61"/>
        <v>41807</v>
      </c>
      <c r="F440" t="str">
        <f t="shared" si="62"/>
        <v>Full_16h</v>
      </c>
      <c r="G440">
        <f t="shared" si="63"/>
        <v>177</v>
      </c>
      <c r="H440" t="str">
        <f t="shared" si="64"/>
        <v>YES</v>
      </c>
      <c r="I440">
        <f t="shared" si="68"/>
        <v>8</v>
      </c>
      <c r="J440">
        <f t="shared" si="69"/>
        <v>22</v>
      </c>
      <c r="R440">
        <v>177</v>
      </c>
      <c r="S440">
        <v>1</v>
      </c>
      <c r="T440" t="s">
        <v>170</v>
      </c>
      <c r="U440" s="7">
        <v>8</v>
      </c>
      <c r="V440" s="7">
        <v>22</v>
      </c>
    </row>
    <row r="441" spans="1:22" x14ac:dyDescent="0.3">
      <c r="A441" t="str">
        <f t="shared" si="60"/>
        <v>Exp3</v>
      </c>
      <c r="B441">
        <f t="shared" si="65"/>
        <v>16</v>
      </c>
      <c r="C441" t="str">
        <f t="shared" si="66"/>
        <v>Full</v>
      </c>
      <c r="D441" t="str">
        <f t="shared" si="67"/>
        <v>Otane</v>
      </c>
      <c r="E441" s="20">
        <f t="shared" si="61"/>
        <v>41807</v>
      </c>
      <c r="F441" t="str">
        <f t="shared" si="62"/>
        <v>Full_16h</v>
      </c>
      <c r="G441">
        <f t="shared" si="63"/>
        <v>177</v>
      </c>
      <c r="H441" t="str">
        <f t="shared" si="64"/>
        <v>YES</v>
      </c>
      <c r="I441">
        <f t="shared" si="68"/>
        <v>7</v>
      </c>
      <c r="J441">
        <f t="shared" si="69"/>
        <v>23</v>
      </c>
      <c r="S441">
        <v>2</v>
      </c>
      <c r="T441" t="s">
        <v>170</v>
      </c>
      <c r="U441" s="7">
        <v>7</v>
      </c>
      <c r="V441" s="7">
        <v>23</v>
      </c>
    </row>
    <row r="442" spans="1:22" x14ac:dyDescent="0.3">
      <c r="A442" t="str">
        <f t="shared" si="60"/>
        <v>Exp3</v>
      </c>
      <c r="B442">
        <f t="shared" si="65"/>
        <v>16</v>
      </c>
      <c r="C442" t="str">
        <f t="shared" si="66"/>
        <v>Full</v>
      </c>
      <c r="D442" t="str">
        <f t="shared" si="67"/>
        <v>Otane</v>
      </c>
      <c r="E442" s="20">
        <f t="shared" si="61"/>
        <v>41807</v>
      </c>
      <c r="F442" t="str">
        <f t="shared" si="62"/>
        <v>Full_16h</v>
      </c>
      <c r="G442">
        <f t="shared" si="63"/>
        <v>177</v>
      </c>
      <c r="H442" t="str">
        <f t="shared" si="64"/>
        <v>YES</v>
      </c>
      <c r="I442">
        <f t="shared" si="68"/>
        <v>6</v>
      </c>
      <c r="J442">
        <f t="shared" si="69"/>
        <v>22</v>
      </c>
      <c r="S442">
        <v>3</v>
      </c>
      <c r="T442" t="s">
        <v>170</v>
      </c>
      <c r="U442" s="7">
        <v>6</v>
      </c>
      <c r="V442" s="7">
        <v>22</v>
      </c>
    </row>
    <row r="443" spans="1:22" x14ac:dyDescent="0.3">
      <c r="A443" t="str">
        <f t="shared" si="60"/>
        <v>Exp3</v>
      </c>
      <c r="B443">
        <f t="shared" si="65"/>
        <v>16</v>
      </c>
      <c r="C443" t="str">
        <f t="shared" si="66"/>
        <v>Full</v>
      </c>
      <c r="D443" t="str">
        <f t="shared" si="67"/>
        <v>Otane</v>
      </c>
      <c r="E443" s="20">
        <f t="shared" si="61"/>
        <v>41807</v>
      </c>
      <c r="F443" t="str">
        <f t="shared" si="62"/>
        <v>Full_16h</v>
      </c>
      <c r="G443">
        <f t="shared" si="63"/>
        <v>177</v>
      </c>
      <c r="H443" t="str">
        <f t="shared" si="64"/>
        <v>YES</v>
      </c>
      <c r="I443">
        <f t="shared" si="68"/>
        <v>5</v>
      </c>
      <c r="J443">
        <f t="shared" si="69"/>
        <v>15</v>
      </c>
      <c r="S443">
        <v>4</v>
      </c>
      <c r="T443" t="s">
        <v>170</v>
      </c>
      <c r="U443" s="7">
        <v>5</v>
      </c>
      <c r="V443" s="7">
        <v>15</v>
      </c>
    </row>
    <row r="444" spans="1:22" x14ac:dyDescent="0.3">
      <c r="A444" t="str">
        <f t="shared" si="60"/>
        <v>Exp3</v>
      </c>
      <c r="B444">
        <f t="shared" si="65"/>
        <v>16</v>
      </c>
      <c r="C444" t="str">
        <f t="shared" si="66"/>
        <v>Full</v>
      </c>
      <c r="D444" t="str">
        <f t="shared" si="67"/>
        <v>Otane</v>
      </c>
      <c r="E444" s="20">
        <f t="shared" si="61"/>
        <v>41807</v>
      </c>
      <c r="F444" t="str">
        <f t="shared" si="62"/>
        <v>Full_16h</v>
      </c>
      <c r="G444">
        <f t="shared" si="63"/>
        <v>231</v>
      </c>
      <c r="H444" t="str">
        <f t="shared" si="64"/>
        <v>YES</v>
      </c>
      <c r="I444">
        <f t="shared" si="68"/>
        <v>6</v>
      </c>
      <c r="J444">
        <f t="shared" si="69"/>
        <v>23</v>
      </c>
      <c r="R444">
        <v>231</v>
      </c>
      <c r="S444">
        <v>1</v>
      </c>
      <c r="T444" t="s">
        <v>170</v>
      </c>
      <c r="U444" s="7">
        <v>6</v>
      </c>
      <c r="V444" s="7">
        <v>23</v>
      </c>
    </row>
    <row r="445" spans="1:22" x14ac:dyDescent="0.3">
      <c r="A445" t="str">
        <f t="shared" si="60"/>
        <v>Exp3</v>
      </c>
      <c r="B445">
        <f t="shared" si="65"/>
        <v>16</v>
      </c>
      <c r="C445" t="str">
        <f t="shared" si="66"/>
        <v>Full</v>
      </c>
      <c r="D445" t="str">
        <f t="shared" si="67"/>
        <v>Otane</v>
      </c>
      <c r="E445" s="20">
        <f t="shared" si="61"/>
        <v>41807</v>
      </c>
      <c r="F445" t="str">
        <f t="shared" si="62"/>
        <v>Full_16h</v>
      </c>
      <c r="G445">
        <f t="shared" si="63"/>
        <v>231</v>
      </c>
      <c r="H445" t="str">
        <f t="shared" si="64"/>
        <v>YES</v>
      </c>
      <c r="I445">
        <f t="shared" si="68"/>
        <v>6</v>
      </c>
      <c r="J445">
        <f t="shared" si="69"/>
        <v>23</v>
      </c>
      <c r="S445">
        <v>2</v>
      </c>
      <c r="T445" t="s">
        <v>170</v>
      </c>
      <c r="U445" s="7">
        <v>6</v>
      </c>
      <c r="V445" s="7">
        <v>23</v>
      </c>
    </row>
    <row r="446" spans="1:22" x14ac:dyDescent="0.3">
      <c r="A446" t="str">
        <f t="shared" si="60"/>
        <v>Exp3</v>
      </c>
      <c r="B446">
        <f t="shared" si="65"/>
        <v>16</v>
      </c>
      <c r="C446" t="str">
        <f t="shared" si="66"/>
        <v>Full</v>
      </c>
      <c r="D446" t="str">
        <f t="shared" si="67"/>
        <v>Otane</v>
      </c>
      <c r="E446" s="20">
        <f t="shared" si="61"/>
        <v>41807</v>
      </c>
      <c r="F446" t="str">
        <f t="shared" si="62"/>
        <v>Full_16h</v>
      </c>
      <c r="G446">
        <f t="shared" si="63"/>
        <v>231</v>
      </c>
      <c r="H446" t="str">
        <f t="shared" si="64"/>
        <v>YES</v>
      </c>
      <c r="I446">
        <f t="shared" si="68"/>
        <v>6</v>
      </c>
      <c r="J446">
        <f t="shared" si="69"/>
        <v>23</v>
      </c>
      <c r="S446">
        <v>3</v>
      </c>
      <c r="T446" t="s">
        <v>170</v>
      </c>
      <c r="U446" s="7">
        <v>6</v>
      </c>
      <c r="V446" s="7">
        <v>23</v>
      </c>
    </row>
    <row r="447" spans="1:22" x14ac:dyDescent="0.3">
      <c r="A447" t="str">
        <f t="shared" si="60"/>
        <v>Exp3</v>
      </c>
      <c r="B447">
        <f t="shared" si="65"/>
        <v>16</v>
      </c>
      <c r="C447" t="str">
        <f t="shared" si="66"/>
        <v>Full</v>
      </c>
      <c r="D447" t="str">
        <f t="shared" si="67"/>
        <v>Otane</v>
      </c>
      <c r="E447" s="20">
        <f t="shared" si="61"/>
        <v>41807</v>
      </c>
      <c r="F447" t="str">
        <f t="shared" si="62"/>
        <v>Full_16h</v>
      </c>
      <c r="G447">
        <f t="shared" si="63"/>
        <v>231</v>
      </c>
      <c r="H447" t="str">
        <f t="shared" si="64"/>
        <v>YES</v>
      </c>
      <c r="I447">
        <f t="shared" si="68"/>
        <v>6</v>
      </c>
      <c r="J447">
        <f t="shared" si="69"/>
        <v>19</v>
      </c>
      <c r="S447">
        <v>4</v>
      </c>
      <c r="T447" t="s">
        <v>170</v>
      </c>
      <c r="U447" s="7">
        <v>6</v>
      </c>
      <c r="V447" s="7">
        <v>19</v>
      </c>
    </row>
    <row r="448" spans="1:22" x14ac:dyDescent="0.3">
      <c r="A448" t="str">
        <f t="shared" si="60"/>
        <v>Exp3</v>
      </c>
      <c r="B448">
        <f t="shared" si="65"/>
        <v>16</v>
      </c>
      <c r="C448" t="str">
        <f t="shared" si="66"/>
        <v>Full</v>
      </c>
      <c r="D448" t="str">
        <f t="shared" si="67"/>
        <v>Otane</v>
      </c>
      <c r="E448" s="20">
        <f t="shared" si="61"/>
        <v>41807</v>
      </c>
      <c r="F448" t="str">
        <f t="shared" si="62"/>
        <v>Full_16h</v>
      </c>
      <c r="G448">
        <f t="shared" si="63"/>
        <v>272</v>
      </c>
      <c r="H448" t="str">
        <f t="shared" si="64"/>
        <v>YES</v>
      </c>
      <c r="I448">
        <f t="shared" si="68"/>
        <v>7</v>
      </c>
      <c r="J448">
        <f t="shared" si="69"/>
        <v>21</v>
      </c>
      <c r="R448">
        <v>272</v>
      </c>
      <c r="S448">
        <v>1</v>
      </c>
      <c r="T448" t="s">
        <v>170</v>
      </c>
      <c r="U448" s="7">
        <v>7</v>
      </c>
      <c r="V448" s="7">
        <v>21</v>
      </c>
    </row>
    <row r="449" spans="1:22" x14ac:dyDescent="0.3">
      <c r="A449" t="str">
        <f t="shared" si="60"/>
        <v>Exp3</v>
      </c>
      <c r="B449">
        <f t="shared" si="65"/>
        <v>16</v>
      </c>
      <c r="C449" t="str">
        <f t="shared" si="66"/>
        <v>Full</v>
      </c>
      <c r="D449" t="str">
        <f t="shared" si="67"/>
        <v>Otane</v>
      </c>
      <c r="E449" s="20">
        <f t="shared" si="61"/>
        <v>41807</v>
      </c>
      <c r="F449" t="str">
        <f t="shared" si="62"/>
        <v>Full_16h</v>
      </c>
      <c r="G449">
        <f t="shared" si="63"/>
        <v>272</v>
      </c>
      <c r="H449" t="str">
        <f t="shared" si="64"/>
        <v>YES</v>
      </c>
      <c r="I449">
        <f t="shared" si="68"/>
        <v>6</v>
      </c>
      <c r="J449">
        <f t="shared" si="69"/>
        <v>21</v>
      </c>
      <c r="S449">
        <v>2</v>
      </c>
      <c r="T449" t="s">
        <v>170</v>
      </c>
      <c r="U449" s="7">
        <v>6</v>
      </c>
      <c r="V449" s="7">
        <v>21</v>
      </c>
    </row>
    <row r="450" spans="1:22" x14ac:dyDescent="0.3">
      <c r="A450" t="str">
        <f t="shared" si="60"/>
        <v>Exp3</v>
      </c>
      <c r="B450">
        <f t="shared" si="65"/>
        <v>16</v>
      </c>
      <c r="C450" t="str">
        <f t="shared" si="66"/>
        <v>Full</v>
      </c>
      <c r="D450" t="str">
        <f t="shared" si="67"/>
        <v>Otane</v>
      </c>
      <c r="E450" s="20">
        <f t="shared" si="61"/>
        <v>41807</v>
      </c>
      <c r="F450" t="str">
        <f t="shared" si="62"/>
        <v>Full_16h</v>
      </c>
      <c r="G450">
        <f t="shared" si="63"/>
        <v>272</v>
      </c>
      <c r="H450" t="str">
        <f t="shared" si="64"/>
        <v>YES</v>
      </c>
      <c r="I450">
        <f t="shared" si="68"/>
        <v>6</v>
      </c>
      <c r="J450">
        <f t="shared" si="69"/>
        <v>21</v>
      </c>
      <c r="S450">
        <v>3</v>
      </c>
      <c r="T450" t="s">
        <v>170</v>
      </c>
      <c r="U450" s="7">
        <v>6</v>
      </c>
      <c r="V450" s="7">
        <v>21</v>
      </c>
    </row>
    <row r="451" spans="1:22" x14ac:dyDescent="0.3">
      <c r="A451" t="str">
        <f t="shared" ref="A451:A514" si="70">IF(L451="",A450,L451)</f>
        <v>Exp3</v>
      </c>
      <c r="B451">
        <f t="shared" si="65"/>
        <v>16</v>
      </c>
      <c r="C451" t="str">
        <f t="shared" si="66"/>
        <v>Full</v>
      </c>
      <c r="D451" t="str">
        <f t="shared" si="67"/>
        <v>Otane</v>
      </c>
      <c r="E451" s="20">
        <f t="shared" ref="E451:E514" si="71">IF(P451="",E450,P451)</f>
        <v>41807</v>
      </c>
      <c r="F451" t="str">
        <f t="shared" ref="F451:F514" si="72">IF(Q451="",F450,Q451)</f>
        <v>Full_16h</v>
      </c>
      <c r="G451">
        <f t="shared" ref="G451:G514" si="73">IF(R451="",G450,R451)</f>
        <v>272</v>
      </c>
      <c r="H451" t="str">
        <f t="shared" ref="H451:H514" si="74">IF(T451="","NO","YES")</f>
        <v>YES</v>
      </c>
      <c r="I451">
        <f t="shared" si="68"/>
        <v>6</v>
      </c>
      <c r="J451">
        <f t="shared" si="69"/>
        <v>17</v>
      </c>
      <c r="S451">
        <v>4</v>
      </c>
      <c r="T451" t="s">
        <v>170</v>
      </c>
      <c r="U451" s="7">
        <v>6</v>
      </c>
      <c r="V451" s="7">
        <v>17</v>
      </c>
    </row>
    <row r="452" spans="1:22" x14ac:dyDescent="0.3">
      <c r="A452" t="str">
        <f t="shared" si="70"/>
        <v>Exp3</v>
      </c>
      <c r="B452">
        <f t="shared" ref="B452:B515" si="75">IF(L452="",B451,M452)</f>
        <v>16</v>
      </c>
      <c r="C452" t="str">
        <f t="shared" ref="C452:C515" si="76">IF(O452="",C451,O452)</f>
        <v>Full</v>
      </c>
      <c r="D452" t="str">
        <f t="shared" ref="D452:D515" si="77">IF(N452="",D451,N452)</f>
        <v>Otane</v>
      </c>
      <c r="E452" s="20">
        <f t="shared" si="71"/>
        <v>41807</v>
      </c>
      <c r="F452" t="str">
        <f t="shared" si="72"/>
        <v>Full_16h</v>
      </c>
      <c r="G452">
        <f t="shared" si="73"/>
        <v>289</v>
      </c>
      <c r="H452" t="str">
        <f t="shared" si="74"/>
        <v>YES</v>
      </c>
      <c r="I452">
        <f t="shared" ref="I452:I515" si="78">IF(U452="","",U452)</f>
        <v>6</v>
      </c>
      <c r="J452">
        <f t="shared" ref="J452:J515" si="79">IF(V452="","",V452)</f>
        <v>21</v>
      </c>
      <c r="R452">
        <v>289</v>
      </c>
      <c r="S452">
        <v>1</v>
      </c>
      <c r="T452" t="s">
        <v>170</v>
      </c>
      <c r="U452" s="7">
        <v>6</v>
      </c>
      <c r="V452" s="7">
        <v>21</v>
      </c>
    </row>
    <row r="453" spans="1:22" x14ac:dyDescent="0.3">
      <c r="A453" t="str">
        <f t="shared" si="70"/>
        <v>Exp3</v>
      </c>
      <c r="B453">
        <f t="shared" si="75"/>
        <v>16</v>
      </c>
      <c r="C453" t="str">
        <f t="shared" si="76"/>
        <v>Full</v>
      </c>
      <c r="D453" t="str">
        <f t="shared" si="77"/>
        <v>Otane</v>
      </c>
      <c r="E453" s="20">
        <f t="shared" si="71"/>
        <v>41807</v>
      </c>
      <c r="F453" t="str">
        <f t="shared" si="72"/>
        <v>Full_16h</v>
      </c>
      <c r="G453">
        <f t="shared" si="73"/>
        <v>305</v>
      </c>
      <c r="H453" t="str">
        <f t="shared" si="74"/>
        <v>YES</v>
      </c>
      <c r="I453">
        <f t="shared" si="78"/>
        <v>7</v>
      </c>
      <c r="J453">
        <f t="shared" si="79"/>
        <v>22</v>
      </c>
      <c r="R453">
        <v>305</v>
      </c>
      <c r="S453">
        <v>1</v>
      </c>
      <c r="T453" t="s">
        <v>170</v>
      </c>
      <c r="U453" s="7">
        <v>7</v>
      </c>
      <c r="V453" s="7">
        <v>22</v>
      </c>
    </row>
    <row r="454" spans="1:22" x14ac:dyDescent="0.3">
      <c r="A454" t="str">
        <f t="shared" si="70"/>
        <v>Exp3</v>
      </c>
      <c r="B454">
        <f t="shared" si="75"/>
        <v>16</v>
      </c>
      <c r="C454" t="str">
        <f t="shared" si="76"/>
        <v>Full</v>
      </c>
      <c r="D454" t="str">
        <f t="shared" si="77"/>
        <v>Otane</v>
      </c>
      <c r="E454" s="20">
        <f t="shared" si="71"/>
        <v>41807</v>
      </c>
      <c r="F454" t="str">
        <f t="shared" si="72"/>
        <v>Full_16h</v>
      </c>
      <c r="G454">
        <f t="shared" si="73"/>
        <v>305</v>
      </c>
      <c r="H454" t="str">
        <f t="shared" si="74"/>
        <v>YES</v>
      </c>
      <c r="I454">
        <f t="shared" si="78"/>
        <v>7</v>
      </c>
      <c r="J454">
        <f t="shared" si="79"/>
        <v>23</v>
      </c>
      <c r="S454">
        <v>2</v>
      </c>
      <c r="T454" t="s">
        <v>170</v>
      </c>
      <c r="U454" s="7">
        <v>7</v>
      </c>
      <c r="V454" s="7">
        <v>23</v>
      </c>
    </row>
    <row r="455" spans="1:22" x14ac:dyDescent="0.3">
      <c r="A455" t="str">
        <f t="shared" si="70"/>
        <v>Exp3</v>
      </c>
      <c r="B455">
        <f t="shared" si="75"/>
        <v>16</v>
      </c>
      <c r="C455" t="str">
        <f t="shared" si="76"/>
        <v>Full</v>
      </c>
      <c r="D455" t="str">
        <f t="shared" si="77"/>
        <v>Otane</v>
      </c>
      <c r="E455" s="20">
        <f t="shared" si="71"/>
        <v>41807</v>
      </c>
      <c r="F455" t="str">
        <f t="shared" si="72"/>
        <v>Full_16h</v>
      </c>
      <c r="G455">
        <f t="shared" si="73"/>
        <v>305</v>
      </c>
      <c r="H455" t="str">
        <f t="shared" si="74"/>
        <v>YES</v>
      </c>
      <c r="I455">
        <f t="shared" si="78"/>
        <v>7</v>
      </c>
      <c r="J455">
        <f t="shared" si="79"/>
        <v>21</v>
      </c>
      <c r="S455">
        <v>3</v>
      </c>
      <c r="T455" t="s">
        <v>170</v>
      </c>
      <c r="U455" s="7">
        <v>7</v>
      </c>
      <c r="V455" s="7">
        <v>21</v>
      </c>
    </row>
    <row r="456" spans="1:22" x14ac:dyDescent="0.3">
      <c r="A456" t="str">
        <f t="shared" si="70"/>
        <v>Exp3</v>
      </c>
      <c r="B456">
        <f t="shared" si="75"/>
        <v>16</v>
      </c>
      <c r="C456" t="str">
        <f t="shared" si="76"/>
        <v>Full</v>
      </c>
      <c r="D456" t="str">
        <f t="shared" si="77"/>
        <v>Otane</v>
      </c>
      <c r="E456" s="20">
        <f t="shared" si="71"/>
        <v>41807</v>
      </c>
      <c r="F456" t="str">
        <f t="shared" si="72"/>
        <v>Full_16h</v>
      </c>
      <c r="G456">
        <f t="shared" si="73"/>
        <v>305</v>
      </c>
      <c r="H456" t="str">
        <f t="shared" si="74"/>
        <v>YES</v>
      </c>
      <c r="I456">
        <f t="shared" si="78"/>
        <v>8</v>
      </c>
      <c r="J456">
        <f t="shared" si="79"/>
        <v>24</v>
      </c>
      <c r="S456">
        <v>4</v>
      </c>
      <c r="T456" t="s">
        <v>170</v>
      </c>
      <c r="U456" s="7">
        <v>8</v>
      </c>
      <c r="V456" s="7">
        <v>24</v>
      </c>
    </row>
    <row r="457" spans="1:22" x14ac:dyDescent="0.3">
      <c r="A457" t="str">
        <f t="shared" si="70"/>
        <v>Exp3</v>
      </c>
      <c r="B457">
        <f t="shared" si="75"/>
        <v>16</v>
      </c>
      <c r="C457" t="str">
        <f t="shared" si="76"/>
        <v>Full</v>
      </c>
      <c r="D457" t="str">
        <f t="shared" si="77"/>
        <v>Otane</v>
      </c>
      <c r="E457" s="20">
        <f t="shared" si="71"/>
        <v>41807</v>
      </c>
      <c r="F457" t="str">
        <f t="shared" si="72"/>
        <v>Full_16h</v>
      </c>
      <c r="G457">
        <f t="shared" si="73"/>
        <v>321</v>
      </c>
      <c r="H457" t="str">
        <f t="shared" si="74"/>
        <v>YES</v>
      </c>
      <c r="I457">
        <f t="shared" si="78"/>
        <v>8</v>
      </c>
      <c r="J457">
        <f t="shared" si="79"/>
        <v>25</v>
      </c>
      <c r="R457">
        <v>321</v>
      </c>
      <c r="S457">
        <v>1</v>
      </c>
      <c r="T457" t="s">
        <v>170</v>
      </c>
      <c r="U457" s="7">
        <v>8</v>
      </c>
      <c r="V457" s="7">
        <v>25</v>
      </c>
    </row>
    <row r="458" spans="1:22" x14ac:dyDescent="0.3">
      <c r="A458" t="str">
        <f t="shared" si="70"/>
        <v>Exp3</v>
      </c>
      <c r="B458">
        <f t="shared" si="75"/>
        <v>16</v>
      </c>
      <c r="C458" t="str">
        <f t="shared" si="76"/>
        <v>Full</v>
      </c>
      <c r="D458" t="str">
        <f t="shared" si="77"/>
        <v>Otane</v>
      </c>
      <c r="E458" s="20">
        <f t="shared" si="71"/>
        <v>41807</v>
      </c>
      <c r="F458" t="str">
        <f t="shared" si="72"/>
        <v>Full_16h</v>
      </c>
      <c r="G458">
        <f t="shared" si="73"/>
        <v>321</v>
      </c>
      <c r="H458" t="str">
        <f t="shared" si="74"/>
        <v>YES</v>
      </c>
      <c r="I458">
        <f t="shared" si="78"/>
        <v>7</v>
      </c>
      <c r="J458">
        <f t="shared" si="79"/>
        <v>23</v>
      </c>
      <c r="S458">
        <v>2</v>
      </c>
      <c r="T458" t="s">
        <v>170</v>
      </c>
      <c r="U458" s="7">
        <v>7</v>
      </c>
      <c r="V458" s="7">
        <v>23</v>
      </c>
    </row>
    <row r="459" spans="1:22" x14ac:dyDescent="0.3">
      <c r="A459" t="str">
        <f t="shared" si="70"/>
        <v>Exp3</v>
      </c>
      <c r="B459">
        <f t="shared" si="75"/>
        <v>16</v>
      </c>
      <c r="C459" t="str">
        <f t="shared" si="76"/>
        <v>Full</v>
      </c>
      <c r="D459" t="str">
        <f t="shared" si="77"/>
        <v>Otane</v>
      </c>
      <c r="E459" s="20">
        <f t="shared" si="71"/>
        <v>41807</v>
      </c>
      <c r="F459" t="str">
        <f t="shared" si="72"/>
        <v>Full_16h</v>
      </c>
      <c r="G459">
        <f t="shared" si="73"/>
        <v>321</v>
      </c>
      <c r="H459" t="str">
        <f t="shared" si="74"/>
        <v>YES</v>
      </c>
      <c r="I459">
        <f t="shared" si="78"/>
        <v>7</v>
      </c>
      <c r="J459">
        <f t="shared" si="79"/>
        <v>23</v>
      </c>
      <c r="S459">
        <v>3</v>
      </c>
      <c r="T459" t="s">
        <v>170</v>
      </c>
      <c r="U459" s="7">
        <v>7</v>
      </c>
      <c r="V459" s="7">
        <v>23</v>
      </c>
    </row>
    <row r="460" spans="1:22" x14ac:dyDescent="0.3">
      <c r="A460" t="str">
        <f t="shared" si="70"/>
        <v>Exp3</v>
      </c>
      <c r="B460">
        <f t="shared" si="75"/>
        <v>16</v>
      </c>
      <c r="C460" t="str">
        <f t="shared" si="76"/>
        <v>Full</v>
      </c>
      <c r="D460" t="str">
        <f t="shared" si="77"/>
        <v>Otane</v>
      </c>
      <c r="E460" s="20">
        <f t="shared" si="71"/>
        <v>41807</v>
      </c>
      <c r="F460" t="str">
        <f t="shared" si="72"/>
        <v>Full_16h</v>
      </c>
      <c r="G460">
        <f t="shared" si="73"/>
        <v>321</v>
      </c>
      <c r="H460" t="str">
        <f t="shared" si="74"/>
        <v>YES</v>
      </c>
      <c r="I460">
        <f t="shared" si="78"/>
        <v>7</v>
      </c>
      <c r="J460">
        <f t="shared" si="79"/>
        <v>21</v>
      </c>
      <c r="S460">
        <v>4</v>
      </c>
      <c r="T460" t="s">
        <v>170</v>
      </c>
      <c r="U460" s="7">
        <v>7</v>
      </c>
      <c r="V460" s="7">
        <v>21</v>
      </c>
    </row>
    <row r="461" spans="1:22" x14ac:dyDescent="0.3">
      <c r="A461" t="str">
        <f t="shared" si="70"/>
        <v>Exp3</v>
      </c>
      <c r="B461">
        <f t="shared" si="75"/>
        <v>16</v>
      </c>
      <c r="C461" t="str">
        <f t="shared" si="76"/>
        <v>Nil</v>
      </c>
      <c r="D461" t="str">
        <f t="shared" si="77"/>
        <v>Otane</v>
      </c>
      <c r="E461" s="20">
        <f t="shared" si="71"/>
        <v>41674</v>
      </c>
      <c r="F461" t="str">
        <f t="shared" si="72"/>
        <v>None_16h</v>
      </c>
      <c r="G461">
        <f t="shared" si="73"/>
        <v>31</v>
      </c>
      <c r="H461" t="str">
        <f t="shared" si="74"/>
        <v>NO</v>
      </c>
      <c r="I461">
        <f t="shared" si="78"/>
        <v>1.7839440920836269</v>
      </c>
      <c r="J461">
        <f t="shared" si="79"/>
        <v>9</v>
      </c>
      <c r="O461" t="s">
        <v>455</v>
      </c>
      <c r="P461" s="1">
        <v>41674</v>
      </c>
      <c r="Q461" t="s">
        <v>439</v>
      </c>
      <c r="R461">
        <v>31</v>
      </c>
      <c r="S461">
        <v>1</v>
      </c>
      <c r="U461" s="7">
        <v>1.7839440920836269</v>
      </c>
      <c r="V461" s="7">
        <v>9</v>
      </c>
    </row>
    <row r="462" spans="1:22" x14ac:dyDescent="0.3">
      <c r="A462" t="str">
        <f t="shared" si="70"/>
        <v>Exp3</v>
      </c>
      <c r="B462">
        <f t="shared" si="75"/>
        <v>16</v>
      </c>
      <c r="C462" t="str">
        <f t="shared" si="76"/>
        <v>Nil</v>
      </c>
      <c r="D462" t="str">
        <f t="shared" si="77"/>
        <v>Otane</v>
      </c>
      <c r="E462" s="20">
        <f t="shared" si="71"/>
        <v>41674</v>
      </c>
      <c r="F462" t="str">
        <f t="shared" si="72"/>
        <v>None_16h</v>
      </c>
      <c r="G462">
        <f t="shared" si="73"/>
        <v>31</v>
      </c>
      <c r="H462" t="str">
        <f t="shared" si="74"/>
        <v>NO</v>
      </c>
      <c r="I462">
        <f t="shared" si="78"/>
        <v>0.78787878787878785</v>
      </c>
      <c r="J462">
        <f t="shared" si="79"/>
        <v>9</v>
      </c>
      <c r="S462">
        <v>2</v>
      </c>
      <c r="U462" s="7">
        <v>0.78787878787878785</v>
      </c>
      <c r="V462" s="7">
        <v>9</v>
      </c>
    </row>
    <row r="463" spans="1:22" x14ac:dyDescent="0.3">
      <c r="A463" t="str">
        <f t="shared" si="70"/>
        <v>Exp3</v>
      </c>
      <c r="B463">
        <f t="shared" si="75"/>
        <v>16</v>
      </c>
      <c r="C463" t="str">
        <f t="shared" si="76"/>
        <v>Nil</v>
      </c>
      <c r="D463" t="str">
        <f t="shared" si="77"/>
        <v>Otane</v>
      </c>
      <c r="E463" s="20">
        <f t="shared" si="71"/>
        <v>41674</v>
      </c>
      <c r="F463" t="str">
        <f t="shared" si="72"/>
        <v>None_16h</v>
      </c>
      <c r="G463">
        <f t="shared" si="73"/>
        <v>31</v>
      </c>
      <c r="H463" t="str">
        <f t="shared" si="74"/>
        <v>NO</v>
      </c>
      <c r="I463">
        <f t="shared" si="78"/>
        <v>1.7674418604651163</v>
      </c>
      <c r="J463" t="str">
        <f t="shared" si="79"/>
        <v/>
      </c>
      <c r="S463">
        <v>3</v>
      </c>
      <c r="U463" s="7">
        <v>1.7674418604651163</v>
      </c>
      <c r="V463" s="7"/>
    </row>
    <row r="464" spans="1:22" x14ac:dyDescent="0.3">
      <c r="A464" t="str">
        <f t="shared" si="70"/>
        <v>Exp3</v>
      </c>
      <c r="B464">
        <f t="shared" si="75"/>
        <v>16</v>
      </c>
      <c r="C464" t="str">
        <f t="shared" si="76"/>
        <v>Nil</v>
      </c>
      <c r="D464" t="str">
        <f t="shared" si="77"/>
        <v>Otane</v>
      </c>
      <c r="E464" s="20">
        <f t="shared" si="71"/>
        <v>41674</v>
      </c>
      <c r="F464" t="str">
        <f t="shared" si="72"/>
        <v>None_16h</v>
      </c>
      <c r="G464">
        <f t="shared" si="73"/>
        <v>31</v>
      </c>
      <c r="H464" t="str">
        <f t="shared" si="74"/>
        <v>NO</v>
      </c>
      <c r="I464">
        <f t="shared" si="78"/>
        <v>1.7965116279069768</v>
      </c>
      <c r="J464" t="str">
        <f t="shared" si="79"/>
        <v/>
      </c>
      <c r="S464">
        <v>4</v>
      </c>
      <c r="U464" s="7">
        <v>1.7965116279069768</v>
      </c>
      <c r="V464" s="7"/>
    </row>
    <row r="465" spans="1:22" x14ac:dyDescent="0.3">
      <c r="A465" t="str">
        <f t="shared" si="70"/>
        <v>Exp3</v>
      </c>
      <c r="B465">
        <f t="shared" si="75"/>
        <v>16</v>
      </c>
      <c r="C465" t="str">
        <f t="shared" si="76"/>
        <v>Nil</v>
      </c>
      <c r="D465" t="str">
        <f t="shared" si="77"/>
        <v>Otane</v>
      </c>
      <c r="E465" s="20">
        <f t="shared" si="71"/>
        <v>41674</v>
      </c>
      <c r="F465" t="str">
        <f t="shared" si="72"/>
        <v>None_16h</v>
      </c>
      <c r="G465">
        <f t="shared" si="73"/>
        <v>211</v>
      </c>
      <c r="H465" t="str">
        <f t="shared" si="74"/>
        <v>NO</v>
      </c>
      <c r="I465">
        <f t="shared" si="78"/>
        <v>1.7237138830162086</v>
      </c>
      <c r="J465">
        <f t="shared" si="79"/>
        <v>7</v>
      </c>
      <c r="R465">
        <v>211</v>
      </c>
      <c r="S465">
        <v>1</v>
      </c>
      <c r="U465" s="7">
        <v>1.7237138830162086</v>
      </c>
      <c r="V465" s="7">
        <v>7</v>
      </c>
    </row>
    <row r="466" spans="1:22" x14ac:dyDescent="0.3">
      <c r="A466" t="str">
        <f t="shared" si="70"/>
        <v>Exp3</v>
      </c>
      <c r="B466">
        <f t="shared" si="75"/>
        <v>16</v>
      </c>
      <c r="C466" t="str">
        <f t="shared" si="76"/>
        <v>Nil</v>
      </c>
      <c r="D466" t="str">
        <f t="shared" si="77"/>
        <v>Otane</v>
      </c>
      <c r="E466" s="20">
        <f t="shared" si="71"/>
        <v>41674</v>
      </c>
      <c r="F466" t="str">
        <f t="shared" si="72"/>
        <v>None_16h</v>
      </c>
      <c r="G466">
        <f t="shared" si="73"/>
        <v>211</v>
      </c>
      <c r="H466" t="str">
        <f t="shared" si="74"/>
        <v>NO</v>
      </c>
      <c r="I466">
        <f t="shared" si="78"/>
        <v>1.6802325581395348</v>
      </c>
      <c r="J466">
        <f t="shared" si="79"/>
        <v>7</v>
      </c>
      <c r="S466">
        <v>2</v>
      </c>
      <c r="U466" s="7">
        <v>1.6802325581395348</v>
      </c>
      <c r="V466" s="7">
        <v>7</v>
      </c>
    </row>
    <row r="467" spans="1:22" x14ac:dyDescent="0.3">
      <c r="A467" t="str">
        <f t="shared" si="70"/>
        <v>Exp3</v>
      </c>
      <c r="B467">
        <f t="shared" si="75"/>
        <v>16</v>
      </c>
      <c r="C467" t="str">
        <f t="shared" si="76"/>
        <v>Nil</v>
      </c>
      <c r="D467" t="str">
        <f t="shared" si="77"/>
        <v>Otane</v>
      </c>
      <c r="E467" s="20">
        <f t="shared" si="71"/>
        <v>41674</v>
      </c>
      <c r="F467" t="str">
        <f t="shared" si="72"/>
        <v>None_16h</v>
      </c>
      <c r="G467">
        <f t="shared" si="73"/>
        <v>211</v>
      </c>
      <c r="H467" t="str">
        <f t="shared" si="74"/>
        <v>NO</v>
      </c>
      <c r="I467">
        <f t="shared" si="78"/>
        <v>0.72727272727272729</v>
      </c>
      <c r="J467" t="str">
        <f t="shared" si="79"/>
        <v/>
      </c>
      <c r="S467">
        <v>3</v>
      </c>
      <c r="U467" s="7">
        <v>0.72727272727272729</v>
      </c>
      <c r="V467" s="7"/>
    </row>
    <row r="468" spans="1:22" x14ac:dyDescent="0.3">
      <c r="A468" t="str">
        <f t="shared" si="70"/>
        <v>Exp3</v>
      </c>
      <c r="B468">
        <f t="shared" si="75"/>
        <v>16</v>
      </c>
      <c r="C468" t="str">
        <f t="shared" si="76"/>
        <v>Nil</v>
      </c>
      <c r="D468" t="str">
        <f t="shared" si="77"/>
        <v>Otane</v>
      </c>
      <c r="E468" s="20">
        <f t="shared" si="71"/>
        <v>41674</v>
      </c>
      <c r="F468" t="str">
        <f t="shared" si="72"/>
        <v>None_16h</v>
      </c>
      <c r="G468">
        <f t="shared" si="73"/>
        <v>211</v>
      </c>
      <c r="H468" t="str">
        <f t="shared" si="74"/>
        <v>NO</v>
      </c>
      <c r="I468">
        <f t="shared" si="78"/>
        <v>0.76363636363636367</v>
      </c>
      <c r="J468" t="str">
        <f t="shared" si="79"/>
        <v/>
      </c>
      <c r="S468">
        <v>4</v>
      </c>
      <c r="U468" s="7">
        <v>0.76363636363636367</v>
      </c>
      <c r="V468" s="7"/>
    </row>
    <row r="469" spans="1:22" x14ac:dyDescent="0.3">
      <c r="A469" t="str">
        <f t="shared" si="70"/>
        <v>Exp3</v>
      </c>
      <c r="B469">
        <f t="shared" si="75"/>
        <v>16</v>
      </c>
      <c r="C469" t="str">
        <f t="shared" si="76"/>
        <v>Nil</v>
      </c>
      <c r="D469" t="str">
        <f t="shared" si="77"/>
        <v>Otane</v>
      </c>
      <c r="E469" s="20">
        <f t="shared" si="71"/>
        <v>41674</v>
      </c>
      <c r="F469" t="str">
        <f t="shared" si="72"/>
        <v>None_16h</v>
      </c>
      <c r="G469">
        <f t="shared" si="73"/>
        <v>235</v>
      </c>
      <c r="H469" t="str">
        <f t="shared" si="74"/>
        <v>NO</v>
      </c>
      <c r="I469">
        <f t="shared" si="78"/>
        <v>1.7325581395348837</v>
      </c>
      <c r="J469">
        <f t="shared" si="79"/>
        <v>7</v>
      </c>
      <c r="R469">
        <v>235</v>
      </c>
      <c r="S469">
        <v>1</v>
      </c>
      <c r="U469" s="7">
        <v>1.7325581395348837</v>
      </c>
      <c r="V469" s="7">
        <v>7</v>
      </c>
    </row>
    <row r="470" spans="1:22" x14ac:dyDescent="0.3">
      <c r="A470" t="str">
        <f t="shared" si="70"/>
        <v>Exp3</v>
      </c>
      <c r="B470">
        <f t="shared" si="75"/>
        <v>16</v>
      </c>
      <c r="C470" t="str">
        <f t="shared" si="76"/>
        <v>Nil</v>
      </c>
      <c r="D470" t="str">
        <f t="shared" si="77"/>
        <v>Otane</v>
      </c>
      <c r="E470" s="20">
        <f t="shared" si="71"/>
        <v>41674</v>
      </c>
      <c r="F470" t="str">
        <f t="shared" si="72"/>
        <v>None_16h</v>
      </c>
      <c r="G470">
        <f t="shared" si="73"/>
        <v>235</v>
      </c>
      <c r="H470" t="str">
        <f t="shared" si="74"/>
        <v>NO</v>
      </c>
      <c r="I470">
        <f t="shared" si="78"/>
        <v>1.7441860465116279</v>
      </c>
      <c r="J470">
        <f t="shared" si="79"/>
        <v>6</v>
      </c>
      <c r="S470">
        <v>2</v>
      </c>
      <c r="U470" s="7">
        <v>1.7441860465116279</v>
      </c>
      <c r="V470" s="7">
        <v>6</v>
      </c>
    </row>
    <row r="471" spans="1:22" x14ac:dyDescent="0.3">
      <c r="A471" t="str">
        <f t="shared" si="70"/>
        <v>Exp3</v>
      </c>
      <c r="B471">
        <f t="shared" si="75"/>
        <v>16</v>
      </c>
      <c r="C471" t="str">
        <f t="shared" si="76"/>
        <v>Nil</v>
      </c>
      <c r="D471" t="str">
        <f t="shared" si="77"/>
        <v>Otane</v>
      </c>
      <c r="E471" s="20">
        <f t="shared" si="71"/>
        <v>41674</v>
      </c>
      <c r="F471" t="str">
        <f t="shared" si="72"/>
        <v>None_16h</v>
      </c>
      <c r="G471">
        <f t="shared" si="73"/>
        <v>235</v>
      </c>
      <c r="H471" t="str">
        <f t="shared" si="74"/>
        <v>NO</v>
      </c>
      <c r="I471">
        <f t="shared" si="78"/>
        <v>1.7151162790697674</v>
      </c>
      <c r="J471" t="str">
        <f t="shared" si="79"/>
        <v/>
      </c>
      <c r="S471">
        <v>3</v>
      </c>
      <c r="U471" s="7">
        <v>1.7151162790697674</v>
      </c>
      <c r="V471" s="7"/>
    </row>
    <row r="472" spans="1:22" x14ac:dyDescent="0.3">
      <c r="A472" t="str">
        <f t="shared" si="70"/>
        <v>Exp3</v>
      </c>
      <c r="B472">
        <f t="shared" si="75"/>
        <v>16</v>
      </c>
      <c r="C472" t="str">
        <f t="shared" si="76"/>
        <v>Nil</v>
      </c>
      <c r="D472" t="str">
        <f t="shared" si="77"/>
        <v>Otane</v>
      </c>
      <c r="E472" s="20">
        <f t="shared" si="71"/>
        <v>41674</v>
      </c>
      <c r="F472" t="str">
        <f t="shared" si="72"/>
        <v>None_16h</v>
      </c>
      <c r="G472">
        <f t="shared" si="73"/>
        <v>235</v>
      </c>
      <c r="H472" t="str">
        <f t="shared" si="74"/>
        <v>NO</v>
      </c>
      <c r="I472">
        <f t="shared" si="78"/>
        <v>1.7383720930232558</v>
      </c>
      <c r="J472" t="str">
        <f t="shared" si="79"/>
        <v/>
      </c>
      <c r="S472">
        <v>4</v>
      </c>
      <c r="U472" s="7">
        <v>1.7383720930232558</v>
      </c>
      <c r="V472" s="7"/>
    </row>
    <row r="473" spans="1:22" x14ac:dyDescent="0.3">
      <c r="A473" t="str">
        <f t="shared" si="70"/>
        <v>Exp3</v>
      </c>
      <c r="B473">
        <f t="shared" si="75"/>
        <v>16</v>
      </c>
      <c r="C473" t="str">
        <f t="shared" si="76"/>
        <v>Nil</v>
      </c>
      <c r="D473" t="str">
        <f t="shared" si="77"/>
        <v>Otane</v>
      </c>
      <c r="E473" s="20">
        <f t="shared" si="71"/>
        <v>41681</v>
      </c>
      <c r="F473" t="str">
        <f t="shared" si="72"/>
        <v>None_16h</v>
      </c>
      <c r="G473">
        <f t="shared" si="73"/>
        <v>55</v>
      </c>
      <c r="H473" t="str">
        <f t="shared" si="74"/>
        <v>NO</v>
      </c>
      <c r="I473">
        <f t="shared" si="78"/>
        <v>2.9283333333333332</v>
      </c>
      <c r="J473">
        <f t="shared" si="79"/>
        <v>11</v>
      </c>
      <c r="P473" s="1">
        <v>41681</v>
      </c>
      <c r="Q473" t="s">
        <v>439</v>
      </c>
      <c r="R473">
        <v>55</v>
      </c>
      <c r="S473">
        <v>1</v>
      </c>
      <c r="U473" s="7">
        <v>2.9283333333333332</v>
      </c>
      <c r="V473" s="7">
        <v>11</v>
      </c>
    </row>
    <row r="474" spans="1:22" x14ac:dyDescent="0.3">
      <c r="A474" t="str">
        <f t="shared" si="70"/>
        <v>Exp3</v>
      </c>
      <c r="B474">
        <f t="shared" si="75"/>
        <v>16</v>
      </c>
      <c r="C474" t="str">
        <f t="shared" si="76"/>
        <v>Nil</v>
      </c>
      <c r="D474" t="str">
        <f t="shared" si="77"/>
        <v>Otane</v>
      </c>
      <c r="E474" s="20">
        <f t="shared" si="71"/>
        <v>41681</v>
      </c>
      <c r="F474" t="str">
        <f t="shared" si="72"/>
        <v>None_16h</v>
      </c>
      <c r="G474">
        <f t="shared" si="73"/>
        <v>55</v>
      </c>
      <c r="H474" t="str">
        <f t="shared" si="74"/>
        <v>NO</v>
      </c>
      <c r="I474">
        <f t="shared" si="78"/>
        <v>2.84</v>
      </c>
      <c r="J474">
        <f t="shared" si="79"/>
        <v>12</v>
      </c>
      <c r="S474">
        <v>2</v>
      </c>
      <c r="U474" s="7">
        <v>2.84</v>
      </c>
      <c r="V474" s="7">
        <v>12</v>
      </c>
    </row>
    <row r="475" spans="1:22" x14ac:dyDescent="0.3">
      <c r="A475" t="str">
        <f t="shared" si="70"/>
        <v>Exp3</v>
      </c>
      <c r="B475">
        <f t="shared" si="75"/>
        <v>16</v>
      </c>
      <c r="C475" t="str">
        <f t="shared" si="76"/>
        <v>Nil</v>
      </c>
      <c r="D475" t="str">
        <f t="shared" si="77"/>
        <v>Otane</v>
      </c>
      <c r="E475" s="20">
        <f t="shared" si="71"/>
        <v>41681</v>
      </c>
      <c r="F475" t="str">
        <f t="shared" si="72"/>
        <v>None_16h</v>
      </c>
      <c r="G475">
        <f t="shared" si="73"/>
        <v>55</v>
      </c>
      <c r="H475" t="str">
        <f t="shared" si="74"/>
        <v>NO</v>
      </c>
      <c r="I475">
        <f t="shared" si="78"/>
        <v>2.99</v>
      </c>
      <c r="J475">
        <f t="shared" si="79"/>
        <v>13</v>
      </c>
      <c r="S475">
        <v>3</v>
      </c>
      <c r="U475" s="7">
        <v>2.99</v>
      </c>
      <c r="V475" s="7">
        <v>13</v>
      </c>
    </row>
    <row r="476" spans="1:22" x14ac:dyDescent="0.3">
      <c r="A476" t="str">
        <f t="shared" si="70"/>
        <v>Exp3</v>
      </c>
      <c r="B476">
        <f t="shared" si="75"/>
        <v>16</v>
      </c>
      <c r="C476" t="str">
        <f t="shared" si="76"/>
        <v>Nil</v>
      </c>
      <c r="D476" t="str">
        <f t="shared" si="77"/>
        <v>Otane</v>
      </c>
      <c r="E476" s="20">
        <f t="shared" si="71"/>
        <v>41681</v>
      </c>
      <c r="F476" t="str">
        <f t="shared" si="72"/>
        <v>None_16h</v>
      </c>
      <c r="G476">
        <f t="shared" si="73"/>
        <v>55</v>
      </c>
      <c r="H476" t="str">
        <f t="shared" si="74"/>
        <v>NO</v>
      </c>
      <c r="I476">
        <f t="shared" si="78"/>
        <v>2.9550000000000001</v>
      </c>
      <c r="J476" t="str">
        <f t="shared" si="79"/>
        <v/>
      </c>
      <c r="S476">
        <v>4</v>
      </c>
      <c r="U476" s="7">
        <v>2.9550000000000001</v>
      </c>
      <c r="V476" s="7"/>
    </row>
    <row r="477" spans="1:22" x14ac:dyDescent="0.3">
      <c r="A477" t="str">
        <f t="shared" si="70"/>
        <v>Exp3</v>
      </c>
      <c r="B477">
        <f t="shared" si="75"/>
        <v>16</v>
      </c>
      <c r="C477" t="str">
        <f t="shared" si="76"/>
        <v>Nil</v>
      </c>
      <c r="D477" t="str">
        <f t="shared" si="77"/>
        <v>Otane</v>
      </c>
      <c r="E477" s="20">
        <f t="shared" si="71"/>
        <v>41681</v>
      </c>
      <c r="F477" t="str">
        <f t="shared" si="72"/>
        <v>None_16h</v>
      </c>
      <c r="G477">
        <f t="shared" si="73"/>
        <v>213</v>
      </c>
      <c r="H477" t="str">
        <f t="shared" si="74"/>
        <v>NO</v>
      </c>
      <c r="I477">
        <f t="shared" si="78"/>
        <v>1.8197674418604652</v>
      </c>
      <c r="J477" t="str">
        <f t="shared" si="79"/>
        <v/>
      </c>
      <c r="R477">
        <v>213</v>
      </c>
      <c r="S477">
        <v>1</v>
      </c>
      <c r="U477" s="7">
        <v>1.8197674418604652</v>
      </c>
      <c r="V477" s="7"/>
    </row>
    <row r="478" spans="1:22" x14ac:dyDescent="0.3">
      <c r="A478" t="str">
        <f t="shared" si="70"/>
        <v>Exp3</v>
      </c>
      <c r="B478">
        <f t="shared" si="75"/>
        <v>16</v>
      </c>
      <c r="C478" t="str">
        <f t="shared" si="76"/>
        <v>Nil</v>
      </c>
      <c r="D478" t="str">
        <f t="shared" si="77"/>
        <v>Otane</v>
      </c>
      <c r="E478" s="20">
        <f t="shared" si="71"/>
        <v>41681</v>
      </c>
      <c r="F478" t="str">
        <f t="shared" si="72"/>
        <v>None_16h</v>
      </c>
      <c r="G478">
        <f t="shared" si="73"/>
        <v>213</v>
      </c>
      <c r="H478" t="str">
        <f t="shared" si="74"/>
        <v>NO</v>
      </c>
      <c r="I478">
        <f t="shared" si="78"/>
        <v>2.92</v>
      </c>
      <c r="J478">
        <f t="shared" si="79"/>
        <v>13</v>
      </c>
      <c r="S478">
        <v>2</v>
      </c>
      <c r="U478" s="7">
        <v>2.92</v>
      </c>
      <c r="V478" s="7">
        <v>13</v>
      </c>
    </row>
    <row r="479" spans="1:22" x14ac:dyDescent="0.3">
      <c r="A479" t="str">
        <f t="shared" si="70"/>
        <v>Exp3</v>
      </c>
      <c r="B479">
        <f t="shared" si="75"/>
        <v>16</v>
      </c>
      <c r="C479" t="str">
        <f t="shared" si="76"/>
        <v>Nil</v>
      </c>
      <c r="D479" t="str">
        <f t="shared" si="77"/>
        <v>Otane</v>
      </c>
      <c r="E479" s="20">
        <f t="shared" si="71"/>
        <v>41681</v>
      </c>
      <c r="F479" t="str">
        <f t="shared" si="72"/>
        <v>None_16h</v>
      </c>
      <c r="G479">
        <f t="shared" si="73"/>
        <v>213</v>
      </c>
      <c r="H479" t="str">
        <f t="shared" si="74"/>
        <v>NO</v>
      </c>
      <c r="I479">
        <f t="shared" si="78"/>
        <v>2.87</v>
      </c>
      <c r="J479">
        <f t="shared" si="79"/>
        <v>13</v>
      </c>
      <c r="S479">
        <v>3</v>
      </c>
      <c r="U479" s="7">
        <v>2.87</v>
      </c>
      <c r="V479" s="7">
        <v>13</v>
      </c>
    </row>
    <row r="480" spans="1:22" x14ac:dyDescent="0.3">
      <c r="A480" t="str">
        <f t="shared" si="70"/>
        <v>Exp3</v>
      </c>
      <c r="B480">
        <f t="shared" si="75"/>
        <v>16</v>
      </c>
      <c r="C480" t="str">
        <f t="shared" si="76"/>
        <v>Nil</v>
      </c>
      <c r="D480" t="str">
        <f t="shared" si="77"/>
        <v>Otane</v>
      </c>
      <c r="E480" s="20">
        <f t="shared" si="71"/>
        <v>41681</v>
      </c>
      <c r="F480" t="str">
        <f t="shared" si="72"/>
        <v>None_16h</v>
      </c>
      <c r="G480">
        <f t="shared" si="73"/>
        <v>213</v>
      </c>
      <c r="H480" t="str">
        <f t="shared" si="74"/>
        <v>NO</v>
      </c>
      <c r="I480">
        <f t="shared" si="78"/>
        <v>2.0639534883720927</v>
      </c>
      <c r="J480" t="str">
        <f t="shared" si="79"/>
        <v/>
      </c>
      <c r="S480">
        <v>4</v>
      </c>
      <c r="U480" s="7">
        <v>2.0639534883720927</v>
      </c>
      <c r="V480" s="7"/>
    </row>
    <row r="481" spans="1:22" x14ac:dyDescent="0.3">
      <c r="A481" t="str">
        <f t="shared" si="70"/>
        <v>Exp3</v>
      </c>
      <c r="B481">
        <f t="shared" si="75"/>
        <v>16</v>
      </c>
      <c r="C481" t="str">
        <f t="shared" si="76"/>
        <v>Nil</v>
      </c>
      <c r="D481" t="str">
        <f t="shared" si="77"/>
        <v>Otane</v>
      </c>
      <c r="E481" s="20">
        <f t="shared" si="71"/>
        <v>41681</v>
      </c>
      <c r="F481" t="str">
        <f t="shared" si="72"/>
        <v>None_16h</v>
      </c>
      <c r="G481">
        <f t="shared" si="73"/>
        <v>241</v>
      </c>
      <c r="H481" t="str">
        <f t="shared" si="74"/>
        <v>NO</v>
      </c>
      <c r="I481">
        <f t="shared" si="78"/>
        <v>1.8372093023255816</v>
      </c>
      <c r="J481" t="str">
        <f t="shared" si="79"/>
        <v/>
      </c>
      <c r="R481">
        <v>241</v>
      </c>
      <c r="S481">
        <v>1</v>
      </c>
      <c r="U481" s="7">
        <v>1.8372093023255816</v>
      </c>
      <c r="V481" s="7"/>
    </row>
    <row r="482" spans="1:22" x14ac:dyDescent="0.3">
      <c r="A482" t="str">
        <f t="shared" si="70"/>
        <v>Exp3</v>
      </c>
      <c r="B482">
        <f t="shared" si="75"/>
        <v>16</v>
      </c>
      <c r="C482" t="str">
        <f t="shared" si="76"/>
        <v>Nil</v>
      </c>
      <c r="D482" t="str">
        <f t="shared" si="77"/>
        <v>Otane</v>
      </c>
      <c r="E482" s="20">
        <f t="shared" si="71"/>
        <v>41681</v>
      </c>
      <c r="F482" t="str">
        <f t="shared" si="72"/>
        <v>None_16h</v>
      </c>
      <c r="G482">
        <f t="shared" si="73"/>
        <v>241</v>
      </c>
      <c r="H482" t="str">
        <f t="shared" si="74"/>
        <v>NO</v>
      </c>
      <c r="I482">
        <f t="shared" si="78"/>
        <v>2.99</v>
      </c>
      <c r="J482">
        <f t="shared" si="79"/>
        <v>13</v>
      </c>
      <c r="S482">
        <v>2</v>
      </c>
      <c r="U482" s="7">
        <v>2.99</v>
      </c>
      <c r="V482" s="7">
        <v>13</v>
      </c>
    </row>
    <row r="483" spans="1:22" x14ac:dyDescent="0.3">
      <c r="A483" t="str">
        <f t="shared" si="70"/>
        <v>Exp3</v>
      </c>
      <c r="B483">
        <f t="shared" si="75"/>
        <v>16</v>
      </c>
      <c r="C483" t="str">
        <f t="shared" si="76"/>
        <v>Nil</v>
      </c>
      <c r="D483" t="str">
        <f t="shared" si="77"/>
        <v>Otane</v>
      </c>
      <c r="E483" s="20">
        <f t="shared" si="71"/>
        <v>41681</v>
      </c>
      <c r="F483" t="str">
        <f t="shared" si="72"/>
        <v>None_16h</v>
      </c>
      <c r="G483">
        <f t="shared" si="73"/>
        <v>241</v>
      </c>
      <c r="H483" t="str">
        <f t="shared" si="74"/>
        <v>NO</v>
      </c>
      <c r="I483">
        <f t="shared" si="78"/>
        <v>2.91</v>
      </c>
      <c r="J483">
        <f t="shared" si="79"/>
        <v>12</v>
      </c>
      <c r="S483">
        <v>3</v>
      </c>
      <c r="U483" s="7">
        <v>2.91</v>
      </c>
      <c r="V483" s="7">
        <v>12</v>
      </c>
    </row>
    <row r="484" spans="1:22" x14ac:dyDescent="0.3">
      <c r="A484" t="str">
        <f t="shared" si="70"/>
        <v>Exp3</v>
      </c>
      <c r="B484">
        <f t="shared" si="75"/>
        <v>16</v>
      </c>
      <c r="C484" t="str">
        <f t="shared" si="76"/>
        <v>Nil</v>
      </c>
      <c r="D484" t="str">
        <f t="shared" si="77"/>
        <v>Otane</v>
      </c>
      <c r="E484" s="20">
        <f t="shared" si="71"/>
        <v>41681</v>
      </c>
      <c r="F484" t="str">
        <f t="shared" si="72"/>
        <v>None_16h</v>
      </c>
      <c r="G484">
        <f t="shared" si="73"/>
        <v>241</v>
      </c>
      <c r="H484" t="str">
        <f t="shared" si="74"/>
        <v>NO</v>
      </c>
      <c r="I484">
        <f t="shared" si="78"/>
        <v>1.9186046511627906</v>
      </c>
      <c r="J484">
        <f t="shared" si="79"/>
        <v>12</v>
      </c>
      <c r="S484">
        <v>4</v>
      </c>
      <c r="U484" s="7">
        <v>1.9186046511627906</v>
      </c>
      <c r="V484" s="7">
        <v>12</v>
      </c>
    </row>
    <row r="485" spans="1:22" x14ac:dyDescent="0.3">
      <c r="A485" t="str">
        <f t="shared" si="70"/>
        <v>Exp3</v>
      </c>
      <c r="B485">
        <f t="shared" si="75"/>
        <v>16</v>
      </c>
      <c r="C485" t="str">
        <f t="shared" si="76"/>
        <v>Nil</v>
      </c>
      <c r="D485" t="str">
        <f t="shared" si="77"/>
        <v>Otane</v>
      </c>
      <c r="E485" s="20">
        <f t="shared" si="71"/>
        <v>41688</v>
      </c>
      <c r="F485" t="str">
        <f t="shared" si="72"/>
        <v>None_16h</v>
      </c>
      <c r="G485">
        <f t="shared" si="73"/>
        <v>48</v>
      </c>
      <c r="H485" t="str">
        <f t="shared" si="74"/>
        <v>NO</v>
      </c>
      <c r="I485">
        <f t="shared" si="78"/>
        <v>4.992465753424657</v>
      </c>
      <c r="J485">
        <f t="shared" si="79"/>
        <v>25</v>
      </c>
      <c r="P485" s="1">
        <v>41688</v>
      </c>
      <c r="Q485" t="s">
        <v>439</v>
      </c>
      <c r="R485">
        <v>48</v>
      </c>
      <c r="S485">
        <v>1</v>
      </c>
      <c r="U485" s="7">
        <v>4.992465753424657</v>
      </c>
      <c r="V485" s="7">
        <v>25</v>
      </c>
    </row>
    <row r="486" spans="1:22" x14ac:dyDescent="0.3">
      <c r="A486" t="str">
        <f t="shared" si="70"/>
        <v>Exp3</v>
      </c>
      <c r="B486">
        <f t="shared" si="75"/>
        <v>16</v>
      </c>
      <c r="C486" t="str">
        <f t="shared" si="76"/>
        <v>Nil</v>
      </c>
      <c r="D486" t="str">
        <f t="shared" si="77"/>
        <v>Otane</v>
      </c>
      <c r="E486" s="20">
        <f t="shared" si="71"/>
        <v>41688</v>
      </c>
      <c r="F486" t="str">
        <f t="shared" si="72"/>
        <v>None_16h</v>
      </c>
      <c r="G486">
        <f t="shared" si="73"/>
        <v>48</v>
      </c>
      <c r="H486" t="str">
        <f t="shared" si="74"/>
        <v>NO</v>
      </c>
      <c r="I486">
        <f t="shared" si="78"/>
        <v>5.0835616438356164</v>
      </c>
      <c r="J486">
        <f t="shared" si="79"/>
        <v>24</v>
      </c>
      <c r="S486">
        <v>2</v>
      </c>
      <c r="U486" s="7">
        <v>5.0835616438356164</v>
      </c>
      <c r="V486" s="7">
        <v>24</v>
      </c>
    </row>
    <row r="487" spans="1:22" x14ac:dyDescent="0.3">
      <c r="A487" t="str">
        <f t="shared" si="70"/>
        <v>Exp3</v>
      </c>
      <c r="B487">
        <f t="shared" si="75"/>
        <v>16</v>
      </c>
      <c r="C487" t="str">
        <f t="shared" si="76"/>
        <v>Nil</v>
      </c>
      <c r="D487" t="str">
        <f t="shared" si="77"/>
        <v>Otane</v>
      </c>
      <c r="E487" s="20">
        <f t="shared" si="71"/>
        <v>41688</v>
      </c>
      <c r="F487" t="str">
        <f t="shared" si="72"/>
        <v>None_16h</v>
      </c>
      <c r="G487">
        <f t="shared" si="73"/>
        <v>48</v>
      </c>
      <c r="H487" t="str">
        <f t="shared" si="74"/>
        <v>NO</v>
      </c>
      <c r="I487">
        <f t="shared" si="78"/>
        <v>5.0116438356164386</v>
      </c>
      <c r="J487">
        <f t="shared" si="79"/>
        <v>26</v>
      </c>
      <c r="S487">
        <v>3</v>
      </c>
      <c r="U487" s="7">
        <v>5.0116438356164386</v>
      </c>
      <c r="V487" s="7">
        <v>26</v>
      </c>
    </row>
    <row r="488" spans="1:22" x14ac:dyDescent="0.3">
      <c r="A488" t="str">
        <f t="shared" si="70"/>
        <v>Exp3</v>
      </c>
      <c r="B488">
        <f t="shared" si="75"/>
        <v>16</v>
      </c>
      <c r="C488" t="str">
        <f t="shared" si="76"/>
        <v>Nil</v>
      </c>
      <c r="D488" t="str">
        <f t="shared" si="77"/>
        <v>Otane</v>
      </c>
      <c r="E488" s="20">
        <f t="shared" si="71"/>
        <v>41688</v>
      </c>
      <c r="F488" t="str">
        <f t="shared" si="72"/>
        <v>None_16h</v>
      </c>
      <c r="G488">
        <f t="shared" si="73"/>
        <v>48</v>
      </c>
      <c r="H488" t="str">
        <f t="shared" si="74"/>
        <v>NO</v>
      </c>
      <c r="I488">
        <f t="shared" si="78"/>
        <v>7.1468749999999996</v>
      </c>
      <c r="J488">
        <f t="shared" si="79"/>
        <v>25</v>
      </c>
      <c r="S488">
        <v>4</v>
      </c>
      <c r="U488" s="7">
        <v>7.1468749999999996</v>
      </c>
      <c r="V488" s="7">
        <v>25</v>
      </c>
    </row>
    <row r="489" spans="1:22" x14ac:dyDescent="0.3">
      <c r="A489" t="str">
        <f t="shared" si="70"/>
        <v>Exp3</v>
      </c>
      <c r="B489">
        <f t="shared" si="75"/>
        <v>16</v>
      </c>
      <c r="C489" t="str">
        <f t="shared" si="76"/>
        <v>Nil</v>
      </c>
      <c r="D489" t="str">
        <f t="shared" si="77"/>
        <v>Otane</v>
      </c>
      <c r="E489" s="20">
        <f t="shared" si="71"/>
        <v>41688</v>
      </c>
      <c r="F489" t="str">
        <f t="shared" si="72"/>
        <v>None_16h</v>
      </c>
      <c r="G489">
        <f t="shared" si="73"/>
        <v>220</v>
      </c>
      <c r="H489" t="str">
        <f t="shared" si="74"/>
        <v>NO</v>
      </c>
      <c r="I489">
        <f t="shared" si="78"/>
        <v>5.4239726027397257</v>
      </c>
      <c r="J489">
        <f t="shared" si="79"/>
        <v>14</v>
      </c>
      <c r="R489">
        <v>220</v>
      </c>
      <c r="S489">
        <v>1</v>
      </c>
      <c r="U489" s="7">
        <v>5.4239726027397257</v>
      </c>
      <c r="V489" s="7">
        <v>14</v>
      </c>
    </row>
    <row r="490" spans="1:22" x14ac:dyDescent="0.3">
      <c r="A490" t="str">
        <f t="shared" si="70"/>
        <v>Exp3</v>
      </c>
      <c r="B490">
        <f t="shared" si="75"/>
        <v>16</v>
      </c>
      <c r="C490" t="str">
        <f t="shared" si="76"/>
        <v>Nil</v>
      </c>
      <c r="D490" t="str">
        <f t="shared" si="77"/>
        <v>Otane</v>
      </c>
      <c r="E490" s="20">
        <f t="shared" si="71"/>
        <v>41688</v>
      </c>
      <c r="F490" t="str">
        <f t="shared" si="72"/>
        <v>None_16h</v>
      </c>
      <c r="G490">
        <f t="shared" si="73"/>
        <v>220</v>
      </c>
      <c r="H490" t="str">
        <f t="shared" si="74"/>
        <v>NO</v>
      </c>
      <c r="I490">
        <f t="shared" si="78"/>
        <v>6.9312500000000004</v>
      </c>
      <c r="J490">
        <f t="shared" si="79"/>
        <v>25</v>
      </c>
      <c r="S490">
        <v>2</v>
      </c>
      <c r="U490" s="7">
        <v>6.9312500000000004</v>
      </c>
      <c r="V490" s="7">
        <v>25</v>
      </c>
    </row>
    <row r="491" spans="1:22" x14ac:dyDescent="0.3">
      <c r="A491" t="str">
        <f t="shared" si="70"/>
        <v>Exp3</v>
      </c>
      <c r="B491">
        <f t="shared" si="75"/>
        <v>16</v>
      </c>
      <c r="C491" t="str">
        <f t="shared" si="76"/>
        <v>Nil</v>
      </c>
      <c r="D491" t="str">
        <f t="shared" si="77"/>
        <v>Otane</v>
      </c>
      <c r="E491" s="20">
        <f t="shared" si="71"/>
        <v>41688</v>
      </c>
      <c r="F491" t="str">
        <f t="shared" si="72"/>
        <v>None_16h</v>
      </c>
      <c r="G491">
        <f t="shared" si="73"/>
        <v>220</v>
      </c>
      <c r="H491" t="str">
        <f t="shared" si="74"/>
        <v>NO</v>
      </c>
      <c r="I491">
        <f t="shared" si="78"/>
        <v>7.15625</v>
      </c>
      <c r="J491">
        <f t="shared" si="79"/>
        <v>27</v>
      </c>
      <c r="S491">
        <v>3</v>
      </c>
      <c r="U491" s="7">
        <v>7.15625</v>
      </c>
      <c r="V491" s="7">
        <v>27</v>
      </c>
    </row>
    <row r="492" spans="1:22" x14ac:dyDescent="0.3">
      <c r="A492" t="str">
        <f t="shared" si="70"/>
        <v>Exp3</v>
      </c>
      <c r="B492">
        <f t="shared" si="75"/>
        <v>16</v>
      </c>
      <c r="C492" t="str">
        <f t="shared" si="76"/>
        <v>Nil</v>
      </c>
      <c r="D492" t="str">
        <f t="shared" si="77"/>
        <v>Otane</v>
      </c>
      <c r="E492" s="20">
        <f t="shared" si="71"/>
        <v>41688</v>
      </c>
      <c r="F492" t="str">
        <f t="shared" si="72"/>
        <v>None_16h</v>
      </c>
      <c r="G492">
        <f t="shared" si="73"/>
        <v>220</v>
      </c>
      <c r="H492" t="str">
        <f t="shared" si="74"/>
        <v>NO</v>
      </c>
      <c r="I492">
        <f t="shared" si="78"/>
        <v>6.8656249999999996</v>
      </c>
      <c r="J492">
        <f t="shared" si="79"/>
        <v>26</v>
      </c>
      <c r="S492">
        <v>4</v>
      </c>
      <c r="U492" s="7">
        <v>6.8656249999999996</v>
      </c>
      <c r="V492" s="7">
        <v>26</v>
      </c>
    </row>
    <row r="493" spans="1:22" x14ac:dyDescent="0.3">
      <c r="A493" t="str">
        <f t="shared" si="70"/>
        <v>Exp3</v>
      </c>
      <c r="B493">
        <f t="shared" si="75"/>
        <v>16</v>
      </c>
      <c r="C493" t="str">
        <f t="shared" si="76"/>
        <v>Nil</v>
      </c>
      <c r="D493" t="str">
        <f t="shared" si="77"/>
        <v>Otane</v>
      </c>
      <c r="E493" s="20">
        <f t="shared" si="71"/>
        <v>41688</v>
      </c>
      <c r="F493" t="str">
        <f t="shared" si="72"/>
        <v>None_16h</v>
      </c>
      <c r="G493">
        <f t="shared" si="73"/>
        <v>242</v>
      </c>
      <c r="H493" t="str">
        <f t="shared" si="74"/>
        <v>NO</v>
      </c>
      <c r="I493">
        <f t="shared" si="78"/>
        <v>6.4718749999999998</v>
      </c>
      <c r="J493">
        <f t="shared" si="79"/>
        <v>26</v>
      </c>
      <c r="R493">
        <v>242</v>
      </c>
      <c r="S493">
        <v>1</v>
      </c>
      <c r="U493" s="7">
        <v>6.4718749999999998</v>
      </c>
      <c r="V493" s="7">
        <v>26</v>
      </c>
    </row>
    <row r="494" spans="1:22" x14ac:dyDescent="0.3">
      <c r="A494" t="str">
        <f t="shared" si="70"/>
        <v>Exp3</v>
      </c>
      <c r="B494">
        <f t="shared" si="75"/>
        <v>16</v>
      </c>
      <c r="C494" t="str">
        <f t="shared" si="76"/>
        <v>Nil</v>
      </c>
      <c r="D494" t="str">
        <f t="shared" si="77"/>
        <v>Otane</v>
      </c>
      <c r="E494" s="20">
        <f t="shared" si="71"/>
        <v>41688</v>
      </c>
      <c r="F494" t="str">
        <f t="shared" si="72"/>
        <v>None_16h</v>
      </c>
      <c r="G494">
        <f t="shared" si="73"/>
        <v>242</v>
      </c>
      <c r="H494" t="str">
        <f t="shared" si="74"/>
        <v>NO</v>
      </c>
      <c r="I494">
        <f t="shared" si="78"/>
        <v>6.9781250000000004</v>
      </c>
      <c r="J494">
        <f t="shared" si="79"/>
        <v>26</v>
      </c>
      <c r="S494">
        <v>2</v>
      </c>
      <c r="U494" s="7">
        <v>6.9781250000000004</v>
      </c>
      <c r="V494" s="7">
        <v>26</v>
      </c>
    </row>
    <row r="495" spans="1:22" x14ac:dyDescent="0.3">
      <c r="A495" t="str">
        <f t="shared" si="70"/>
        <v>Exp3</v>
      </c>
      <c r="B495">
        <f t="shared" si="75"/>
        <v>16</v>
      </c>
      <c r="C495" t="str">
        <f t="shared" si="76"/>
        <v>Nil</v>
      </c>
      <c r="D495" t="str">
        <f t="shared" si="77"/>
        <v>Otane</v>
      </c>
      <c r="E495" s="20">
        <f t="shared" si="71"/>
        <v>41688</v>
      </c>
      <c r="F495" t="str">
        <f t="shared" si="72"/>
        <v>None_16h</v>
      </c>
      <c r="G495">
        <f t="shared" si="73"/>
        <v>242</v>
      </c>
      <c r="H495" t="str">
        <f t="shared" si="74"/>
        <v>NO</v>
      </c>
      <c r="I495">
        <f t="shared" si="78"/>
        <v>6.9874999999999998</v>
      </c>
      <c r="J495">
        <f t="shared" si="79"/>
        <v>26</v>
      </c>
      <c r="S495">
        <v>3</v>
      </c>
      <c r="U495" s="7">
        <v>6.9874999999999998</v>
      </c>
      <c r="V495" s="7">
        <v>26</v>
      </c>
    </row>
    <row r="496" spans="1:22" x14ac:dyDescent="0.3">
      <c r="A496" t="str">
        <f t="shared" si="70"/>
        <v>Exp3</v>
      </c>
      <c r="B496">
        <f t="shared" si="75"/>
        <v>16</v>
      </c>
      <c r="C496" t="str">
        <f t="shared" si="76"/>
        <v>Nil</v>
      </c>
      <c r="D496" t="str">
        <f t="shared" si="77"/>
        <v>Otane</v>
      </c>
      <c r="E496" s="20">
        <f t="shared" si="71"/>
        <v>41688</v>
      </c>
      <c r="F496" t="str">
        <f t="shared" si="72"/>
        <v>None_16h</v>
      </c>
      <c r="G496">
        <f t="shared" si="73"/>
        <v>242</v>
      </c>
      <c r="H496" t="str">
        <f t="shared" si="74"/>
        <v>NO</v>
      </c>
      <c r="I496">
        <f t="shared" si="78"/>
        <v>6.7249999999999996</v>
      </c>
      <c r="J496">
        <f t="shared" si="79"/>
        <v>26</v>
      </c>
      <c r="S496">
        <v>4</v>
      </c>
      <c r="U496" s="7">
        <v>6.7249999999999996</v>
      </c>
      <c r="V496" s="7">
        <v>26</v>
      </c>
    </row>
    <row r="497" spans="1:22" x14ac:dyDescent="0.3">
      <c r="A497" t="str">
        <f t="shared" si="70"/>
        <v>Exp3</v>
      </c>
      <c r="B497">
        <f t="shared" si="75"/>
        <v>16</v>
      </c>
      <c r="C497" t="str">
        <f t="shared" si="76"/>
        <v>Nil</v>
      </c>
      <c r="D497" t="str">
        <f t="shared" si="77"/>
        <v>Otane</v>
      </c>
      <c r="E497" s="20">
        <f t="shared" si="71"/>
        <v>41695</v>
      </c>
      <c r="F497" t="str">
        <f t="shared" si="72"/>
        <v>None_16h</v>
      </c>
      <c r="G497">
        <f t="shared" si="73"/>
        <v>84</v>
      </c>
      <c r="H497" t="str">
        <f t="shared" si="74"/>
        <v>NO</v>
      </c>
      <c r="I497">
        <f t="shared" si="78"/>
        <v>6.83195706028076</v>
      </c>
      <c r="J497">
        <f t="shared" si="79"/>
        <v>25</v>
      </c>
      <c r="P497" s="1">
        <v>41695</v>
      </c>
      <c r="Q497" t="s">
        <v>439</v>
      </c>
      <c r="R497">
        <v>84</v>
      </c>
      <c r="S497">
        <v>1</v>
      </c>
      <c r="U497" s="7">
        <v>6.83195706028076</v>
      </c>
      <c r="V497" s="7">
        <v>25</v>
      </c>
    </row>
    <row r="498" spans="1:22" x14ac:dyDescent="0.3">
      <c r="A498" t="str">
        <f t="shared" si="70"/>
        <v>Exp3</v>
      </c>
      <c r="B498">
        <f t="shared" si="75"/>
        <v>16</v>
      </c>
      <c r="C498" t="str">
        <f t="shared" si="76"/>
        <v>Nil</v>
      </c>
      <c r="D498" t="str">
        <f t="shared" si="77"/>
        <v>Otane</v>
      </c>
      <c r="E498" s="20">
        <f t="shared" si="71"/>
        <v>41695</v>
      </c>
      <c r="F498" t="str">
        <f t="shared" si="72"/>
        <v>None_16h</v>
      </c>
      <c r="G498">
        <f t="shared" si="73"/>
        <v>84</v>
      </c>
      <c r="H498" t="str">
        <f t="shared" si="74"/>
        <v>NO</v>
      </c>
      <c r="I498">
        <f t="shared" si="78"/>
        <v>7.7284768211920527</v>
      </c>
      <c r="J498">
        <f t="shared" si="79"/>
        <v>25</v>
      </c>
      <c r="S498">
        <v>2</v>
      </c>
      <c r="U498" s="7">
        <v>7.7284768211920527</v>
      </c>
      <c r="V498" s="7">
        <v>25</v>
      </c>
    </row>
    <row r="499" spans="1:22" x14ac:dyDescent="0.3">
      <c r="A499" t="str">
        <f t="shared" si="70"/>
        <v>Exp3</v>
      </c>
      <c r="B499">
        <f t="shared" si="75"/>
        <v>16</v>
      </c>
      <c r="C499" t="str">
        <f t="shared" si="76"/>
        <v>Nil</v>
      </c>
      <c r="D499" t="str">
        <f t="shared" si="77"/>
        <v>Otane</v>
      </c>
      <c r="E499" s="20">
        <f t="shared" si="71"/>
        <v>41695</v>
      </c>
      <c r="F499" t="str">
        <f t="shared" si="72"/>
        <v>None_16h</v>
      </c>
      <c r="G499">
        <f t="shared" si="73"/>
        <v>84</v>
      </c>
      <c r="H499" t="str">
        <f t="shared" si="74"/>
        <v>NO</v>
      </c>
      <c r="I499">
        <f t="shared" si="78"/>
        <v>7.2913907284768209</v>
      </c>
      <c r="J499">
        <f t="shared" si="79"/>
        <v>24</v>
      </c>
      <c r="S499">
        <v>3</v>
      </c>
      <c r="U499" s="7">
        <v>7.2913907284768209</v>
      </c>
      <c r="V499" s="7">
        <v>24</v>
      </c>
    </row>
    <row r="500" spans="1:22" x14ac:dyDescent="0.3">
      <c r="A500" t="str">
        <f t="shared" si="70"/>
        <v>Exp3</v>
      </c>
      <c r="B500">
        <f t="shared" si="75"/>
        <v>16</v>
      </c>
      <c r="C500" t="str">
        <f t="shared" si="76"/>
        <v>Nil</v>
      </c>
      <c r="D500" t="str">
        <f t="shared" si="77"/>
        <v>Otane</v>
      </c>
      <c r="E500" s="20">
        <f t="shared" si="71"/>
        <v>41695</v>
      </c>
      <c r="F500" t="str">
        <f t="shared" si="72"/>
        <v>None_16h</v>
      </c>
      <c r="G500">
        <f t="shared" si="73"/>
        <v>84</v>
      </c>
      <c r="H500" t="str">
        <f t="shared" si="74"/>
        <v>NO</v>
      </c>
      <c r="I500">
        <f t="shared" si="78"/>
        <v>6.6015689512799343</v>
      </c>
      <c r="J500">
        <f t="shared" si="79"/>
        <v>23</v>
      </c>
      <c r="S500">
        <v>4</v>
      </c>
      <c r="U500" s="7">
        <v>6.6015689512799343</v>
      </c>
      <c r="V500" s="7">
        <v>23</v>
      </c>
    </row>
    <row r="501" spans="1:22" x14ac:dyDescent="0.3">
      <c r="A501" t="str">
        <f t="shared" si="70"/>
        <v>Exp3</v>
      </c>
      <c r="B501">
        <f t="shared" si="75"/>
        <v>16</v>
      </c>
      <c r="C501" t="str">
        <f t="shared" si="76"/>
        <v>Nil</v>
      </c>
      <c r="D501" t="str">
        <f t="shared" si="77"/>
        <v>Otane</v>
      </c>
      <c r="E501" s="20">
        <f t="shared" si="71"/>
        <v>41695</v>
      </c>
      <c r="F501" t="str">
        <f t="shared" si="72"/>
        <v>None_16h</v>
      </c>
      <c r="G501">
        <f t="shared" si="73"/>
        <v>202</v>
      </c>
      <c r="H501" t="str">
        <f t="shared" si="74"/>
        <v>NO</v>
      </c>
      <c r="I501">
        <f t="shared" si="78"/>
        <v>6.1919900908340217</v>
      </c>
      <c r="J501">
        <f t="shared" si="79"/>
        <v>19</v>
      </c>
      <c r="R501">
        <v>202</v>
      </c>
      <c r="S501">
        <v>1</v>
      </c>
      <c r="U501" s="7">
        <v>6.1919900908340217</v>
      </c>
      <c r="V501" s="7">
        <v>19</v>
      </c>
    </row>
    <row r="502" spans="1:22" x14ac:dyDescent="0.3">
      <c r="A502" t="str">
        <f t="shared" si="70"/>
        <v>Exp3</v>
      </c>
      <c r="B502">
        <f t="shared" si="75"/>
        <v>16</v>
      </c>
      <c r="C502" t="str">
        <f t="shared" si="76"/>
        <v>Nil</v>
      </c>
      <c r="D502" t="str">
        <f t="shared" si="77"/>
        <v>Otane</v>
      </c>
      <c r="E502" s="20">
        <f t="shared" si="71"/>
        <v>41695</v>
      </c>
      <c r="F502" t="str">
        <f t="shared" si="72"/>
        <v>None_16h</v>
      </c>
      <c r="G502">
        <f t="shared" si="73"/>
        <v>202</v>
      </c>
      <c r="H502" t="str">
        <f t="shared" si="74"/>
        <v>YES</v>
      </c>
      <c r="I502">
        <f t="shared" si="78"/>
        <v>7</v>
      </c>
      <c r="J502">
        <f t="shared" si="79"/>
        <v>24</v>
      </c>
      <c r="S502">
        <v>2</v>
      </c>
      <c r="T502" t="s">
        <v>170</v>
      </c>
      <c r="U502" s="7">
        <v>7</v>
      </c>
      <c r="V502" s="7">
        <v>24</v>
      </c>
    </row>
    <row r="503" spans="1:22" x14ac:dyDescent="0.3">
      <c r="A503" t="str">
        <f t="shared" si="70"/>
        <v>Exp3</v>
      </c>
      <c r="B503">
        <f t="shared" si="75"/>
        <v>16</v>
      </c>
      <c r="C503" t="str">
        <f t="shared" si="76"/>
        <v>Nil</v>
      </c>
      <c r="D503" t="str">
        <f t="shared" si="77"/>
        <v>Otane</v>
      </c>
      <c r="E503" s="20">
        <f t="shared" si="71"/>
        <v>41695</v>
      </c>
      <c r="F503" t="str">
        <f t="shared" si="72"/>
        <v>None_16h</v>
      </c>
      <c r="G503">
        <f t="shared" si="73"/>
        <v>202</v>
      </c>
      <c r="H503" t="str">
        <f t="shared" si="74"/>
        <v>NO</v>
      </c>
      <c r="I503">
        <f t="shared" si="78"/>
        <v>8</v>
      </c>
      <c r="J503">
        <f t="shared" si="79"/>
        <v>25</v>
      </c>
      <c r="S503">
        <v>3</v>
      </c>
      <c r="U503" s="7">
        <v>8</v>
      </c>
      <c r="V503" s="7">
        <v>25</v>
      </c>
    </row>
    <row r="504" spans="1:22" x14ac:dyDescent="0.3">
      <c r="A504" t="str">
        <f t="shared" si="70"/>
        <v>Exp3</v>
      </c>
      <c r="B504">
        <f t="shared" si="75"/>
        <v>16</v>
      </c>
      <c r="C504" t="str">
        <f t="shared" si="76"/>
        <v>Nil</v>
      </c>
      <c r="D504" t="str">
        <f t="shared" si="77"/>
        <v>Otane</v>
      </c>
      <c r="E504" s="20">
        <f t="shared" si="71"/>
        <v>41695</v>
      </c>
      <c r="F504" t="str">
        <f t="shared" si="72"/>
        <v>None_16h</v>
      </c>
      <c r="G504">
        <f t="shared" si="73"/>
        <v>202</v>
      </c>
      <c r="H504" t="str">
        <f t="shared" si="74"/>
        <v>NO</v>
      </c>
      <c r="I504">
        <f t="shared" si="78"/>
        <v>8</v>
      </c>
      <c r="J504">
        <f t="shared" si="79"/>
        <v>24</v>
      </c>
      <c r="S504">
        <v>4</v>
      </c>
      <c r="U504" s="7">
        <v>8</v>
      </c>
      <c r="V504" s="7">
        <v>24</v>
      </c>
    </row>
    <row r="505" spans="1:22" x14ac:dyDescent="0.3">
      <c r="A505" t="str">
        <f t="shared" si="70"/>
        <v>Exp3</v>
      </c>
      <c r="B505">
        <f t="shared" si="75"/>
        <v>16</v>
      </c>
      <c r="C505" t="str">
        <f t="shared" si="76"/>
        <v>Nil</v>
      </c>
      <c r="D505" t="str">
        <f t="shared" si="77"/>
        <v>Otane</v>
      </c>
      <c r="E505" s="20">
        <f t="shared" si="71"/>
        <v>41695</v>
      </c>
      <c r="F505" t="str">
        <f t="shared" si="72"/>
        <v>None_16h</v>
      </c>
      <c r="G505">
        <f t="shared" si="73"/>
        <v>251</v>
      </c>
      <c r="H505" t="str">
        <f t="shared" si="74"/>
        <v>NO</v>
      </c>
      <c r="I505">
        <f t="shared" si="78"/>
        <v>7.0623451692815857</v>
      </c>
      <c r="J505">
        <f t="shared" si="79"/>
        <v>24</v>
      </c>
      <c r="R505">
        <v>251</v>
      </c>
      <c r="S505">
        <v>1</v>
      </c>
      <c r="U505" s="7">
        <v>7.0623451692815857</v>
      </c>
      <c r="V505" s="7">
        <v>24</v>
      </c>
    </row>
    <row r="506" spans="1:22" x14ac:dyDescent="0.3">
      <c r="A506" t="str">
        <f t="shared" si="70"/>
        <v>Exp3</v>
      </c>
      <c r="B506">
        <f t="shared" si="75"/>
        <v>16</v>
      </c>
      <c r="C506" t="str">
        <f t="shared" si="76"/>
        <v>Nil</v>
      </c>
      <c r="D506" t="str">
        <f t="shared" si="77"/>
        <v>Otane</v>
      </c>
      <c r="E506" s="20">
        <f t="shared" si="71"/>
        <v>41695</v>
      </c>
      <c r="F506" t="str">
        <f t="shared" si="72"/>
        <v>None_16h</v>
      </c>
      <c r="G506">
        <f t="shared" si="73"/>
        <v>251</v>
      </c>
      <c r="H506" t="str">
        <f t="shared" si="74"/>
        <v>NO</v>
      </c>
      <c r="I506">
        <f t="shared" si="78"/>
        <v>6.857555739058629</v>
      </c>
      <c r="J506">
        <f t="shared" si="79"/>
        <v>24</v>
      </c>
      <c r="S506">
        <v>2</v>
      </c>
      <c r="U506" s="7">
        <v>6.857555739058629</v>
      </c>
      <c r="V506" s="7">
        <v>24</v>
      </c>
    </row>
    <row r="507" spans="1:22" x14ac:dyDescent="0.3">
      <c r="A507" t="str">
        <f t="shared" si="70"/>
        <v>Exp3</v>
      </c>
      <c r="B507">
        <f t="shared" si="75"/>
        <v>16</v>
      </c>
      <c r="C507" t="str">
        <f t="shared" si="76"/>
        <v>Nil</v>
      </c>
      <c r="D507" t="str">
        <f t="shared" si="77"/>
        <v>Otane</v>
      </c>
      <c r="E507" s="20">
        <f t="shared" si="71"/>
        <v>41695</v>
      </c>
      <c r="F507" t="str">
        <f t="shared" si="72"/>
        <v>None_16h</v>
      </c>
      <c r="G507">
        <f t="shared" si="73"/>
        <v>251</v>
      </c>
      <c r="H507" t="str">
        <f t="shared" si="74"/>
        <v>NO</v>
      </c>
      <c r="I507">
        <f t="shared" si="78"/>
        <v>6.819157720891825</v>
      </c>
      <c r="J507">
        <f t="shared" si="79"/>
        <v>23</v>
      </c>
      <c r="S507">
        <v>3</v>
      </c>
      <c r="U507" s="7">
        <v>6.819157720891825</v>
      </c>
      <c r="V507" s="7">
        <v>23</v>
      </c>
    </row>
    <row r="508" spans="1:22" x14ac:dyDescent="0.3">
      <c r="A508" t="str">
        <f t="shared" si="70"/>
        <v>Exp3</v>
      </c>
      <c r="B508">
        <f t="shared" si="75"/>
        <v>16</v>
      </c>
      <c r="C508" t="str">
        <f t="shared" si="76"/>
        <v>Nil</v>
      </c>
      <c r="D508" t="str">
        <f t="shared" si="77"/>
        <v>Otane</v>
      </c>
      <c r="E508" s="20">
        <f t="shared" si="71"/>
        <v>41695</v>
      </c>
      <c r="F508" t="str">
        <f t="shared" si="72"/>
        <v>None_16h</v>
      </c>
      <c r="G508">
        <f t="shared" si="73"/>
        <v>251</v>
      </c>
      <c r="H508" t="str">
        <f t="shared" si="74"/>
        <v>NO</v>
      </c>
      <c r="I508">
        <f t="shared" si="78"/>
        <v>6.844756399669695</v>
      </c>
      <c r="J508">
        <f t="shared" si="79"/>
        <v>25</v>
      </c>
      <c r="S508">
        <v>4</v>
      </c>
      <c r="U508" s="7">
        <v>6.844756399669695</v>
      </c>
      <c r="V508" s="7">
        <v>25</v>
      </c>
    </row>
    <row r="509" spans="1:22" x14ac:dyDescent="0.3">
      <c r="A509" t="str">
        <f t="shared" si="70"/>
        <v>Exp3</v>
      </c>
      <c r="B509">
        <f t="shared" si="75"/>
        <v>16</v>
      </c>
      <c r="C509" t="str">
        <f t="shared" si="76"/>
        <v>Nil</v>
      </c>
      <c r="D509" t="str">
        <f t="shared" si="77"/>
        <v>Otane</v>
      </c>
      <c r="E509" s="20">
        <f t="shared" si="71"/>
        <v>41702</v>
      </c>
      <c r="F509" t="str">
        <f t="shared" si="72"/>
        <v>None_16h</v>
      </c>
      <c r="G509">
        <f t="shared" si="73"/>
        <v>62</v>
      </c>
      <c r="H509" t="str">
        <f t="shared" si="74"/>
        <v>YES</v>
      </c>
      <c r="I509">
        <f t="shared" si="78"/>
        <v>7</v>
      </c>
      <c r="J509">
        <f t="shared" si="79"/>
        <v>22</v>
      </c>
      <c r="P509" s="1">
        <v>41702</v>
      </c>
      <c r="Q509" t="s">
        <v>439</v>
      </c>
      <c r="R509">
        <v>62</v>
      </c>
      <c r="S509">
        <v>1</v>
      </c>
      <c r="T509" t="s">
        <v>170</v>
      </c>
      <c r="U509" s="7">
        <v>7</v>
      </c>
      <c r="V509" s="7">
        <v>22</v>
      </c>
    </row>
    <row r="510" spans="1:22" x14ac:dyDescent="0.3">
      <c r="A510" t="str">
        <f t="shared" si="70"/>
        <v>Exp3</v>
      </c>
      <c r="B510">
        <f t="shared" si="75"/>
        <v>16</v>
      </c>
      <c r="C510" t="str">
        <f t="shared" si="76"/>
        <v>Nil</v>
      </c>
      <c r="D510" t="str">
        <f t="shared" si="77"/>
        <v>Otane</v>
      </c>
      <c r="E510" s="20">
        <f t="shared" si="71"/>
        <v>41702</v>
      </c>
      <c r="F510" t="str">
        <f t="shared" si="72"/>
        <v>None_16h</v>
      </c>
      <c r="G510">
        <f t="shared" si="73"/>
        <v>62</v>
      </c>
      <c r="H510" t="str">
        <f t="shared" si="74"/>
        <v>YES</v>
      </c>
      <c r="I510">
        <f t="shared" si="78"/>
        <v>7</v>
      </c>
      <c r="J510">
        <f t="shared" si="79"/>
        <v>21</v>
      </c>
      <c r="S510">
        <v>2</v>
      </c>
      <c r="T510" t="s">
        <v>170</v>
      </c>
      <c r="U510" s="7">
        <v>7</v>
      </c>
      <c r="V510" s="7">
        <v>21</v>
      </c>
    </row>
    <row r="511" spans="1:22" x14ac:dyDescent="0.3">
      <c r="A511" t="str">
        <f t="shared" si="70"/>
        <v>Exp3</v>
      </c>
      <c r="B511">
        <f t="shared" si="75"/>
        <v>16</v>
      </c>
      <c r="C511" t="str">
        <f t="shared" si="76"/>
        <v>Nil</v>
      </c>
      <c r="D511" t="str">
        <f t="shared" si="77"/>
        <v>Otane</v>
      </c>
      <c r="E511" s="20">
        <f t="shared" si="71"/>
        <v>41702</v>
      </c>
      <c r="F511" t="str">
        <f t="shared" si="72"/>
        <v>None_16h</v>
      </c>
      <c r="G511">
        <f t="shared" si="73"/>
        <v>62</v>
      </c>
      <c r="H511" t="str">
        <f t="shared" si="74"/>
        <v>YES</v>
      </c>
      <c r="I511">
        <f t="shared" si="78"/>
        <v>7</v>
      </c>
      <c r="J511">
        <f t="shared" si="79"/>
        <v>23</v>
      </c>
      <c r="S511">
        <v>3</v>
      </c>
      <c r="T511" t="s">
        <v>170</v>
      </c>
      <c r="U511" s="7">
        <v>7</v>
      </c>
      <c r="V511" s="7">
        <v>23</v>
      </c>
    </row>
    <row r="512" spans="1:22" x14ac:dyDescent="0.3">
      <c r="A512" t="str">
        <f t="shared" si="70"/>
        <v>Exp3</v>
      </c>
      <c r="B512">
        <f t="shared" si="75"/>
        <v>16</v>
      </c>
      <c r="C512" t="str">
        <f t="shared" si="76"/>
        <v>Nil</v>
      </c>
      <c r="D512" t="str">
        <f t="shared" si="77"/>
        <v>Otane</v>
      </c>
      <c r="E512" s="20">
        <f t="shared" si="71"/>
        <v>41702</v>
      </c>
      <c r="F512" t="str">
        <f t="shared" si="72"/>
        <v>None_16h</v>
      </c>
      <c r="G512">
        <f t="shared" si="73"/>
        <v>62</v>
      </c>
      <c r="H512" t="str">
        <f t="shared" si="74"/>
        <v>YES</v>
      </c>
      <c r="I512">
        <f t="shared" si="78"/>
        <v>7</v>
      </c>
      <c r="J512">
        <f t="shared" si="79"/>
        <v>23</v>
      </c>
      <c r="S512">
        <v>4</v>
      </c>
      <c r="T512" t="s">
        <v>170</v>
      </c>
      <c r="U512" s="7">
        <v>7</v>
      </c>
      <c r="V512" s="7">
        <v>23</v>
      </c>
    </row>
    <row r="513" spans="1:22" x14ac:dyDescent="0.3">
      <c r="A513" t="str">
        <f t="shared" si="70"/>
        <v>Exp3</v>
      </c>
      <c r="B513">
        <f t="shared" si="75"/>
        <v>16</v>
      </c>
      <c r="C513" t="str">
        <f t="shared" si="76"/>
        <v>Nil</v>
      </c>
      <c r="D513" t="str">
        <f t="shared" si="77"/>
        <v>Otane</v>
      </c>
      <c r="E513" s="20">
        <f t="shared" si="71"/>
        <v>41702</v>
      </c>
      <c r="F513" t="str">
        <f t="shared" si="72"/>
        <v>None_16h</v>
      </c>
      <c r="G513">
        <f t="shared" si="73"/>
        <v>62</v>
      </c>
      <c r="H513" t="str">
        <f t="shared" si="74"/>
        <v>YES</v>
      </c>
      <c r="I513">
        <f t="shared" si="78"/>
        <v>7</v>
      </c>
      <c r="J513">
        <f t="shared" si="79"/>
        <v>22</v>
      </c>
      <c r="S513">
        <v>5</v>
      </c>
      <c r="T513" t="s">
        <v>170</v>
      </c>
      <c r="U513" s="7">
        <v>7</v>
      </c>
      <c r="V513" s="7">
        <v>22</v>
      </c>
    </row>
    <row r="514" spans="1:22" x14ac:dyDescent="0.3">
      <c r="A514" t="str">
        <f t="shared" si="70"/>
        <v>Exp3</v>
      </c>
      <c r="B514">
        <f t="shared" si="75"/>
        <v>16</v>
      </c>
      <c r="C514" t="str">
        <f t="shared" si="76"/>
        <v>Nil</v>
      </c>
      <c r="D514" t="str">
        <f t="shared" si="77"/>
        <v>Otane</v>
      </c>
      <c r="E514" s="20">
        <f t="shared" si="71"/>
        <v>41702</v>
      </c>
      <c r="F514" t="str">
        <f t="shared" si="72"/>
        <v>None_16h</v>
      </c>
      <c r="G514">
        <f t="shared" si="73"/>
        <v>83</v>
      </c>
      <c r="H514" t="str">
        <f t="shared" si="74"/>
        <v>YES</v>
      </c>
      <c r="I514">
        <f t="shared" si="78"/>
        <v>7</v>
      </c>
      <c r="J514">
        <f t="shared" si="79"/>
        <v>24</v>
      </c>
      <c r="R514">
        <v>83</v>
      </c>
      <c r="S514">
        <v>1</v>
      </c>
      <c r="T514" t="s">
        <v>170</v>
      </c>
      <c r="U514" s="7">
        <v>7</v>
      </c>
      <c r="V514" s="7">
        <v>24</v>
      </c>
    </row>
    <row r="515" spans="1:22" x14ac:dyDescent="0.3">
      <c r="A515" t="str">
        <f t="shared" ref="A515:A578" si="80">IF(L515="",A514,L515)</f>
        <v>Exp3</v>
      </c>
      <c r="B515">
        <f t="shared" si="75"/>
        <v>16</v>
      </c>
      <c r="C515" t="str">
        <f t="shared" si="76"/>
        <v>Nil</v>
      </c>
      <c r="D515" t="str">
        <f t="shared" si="77"/>
        <v>Otane</v>
      </c>
      <c r="E515" s="20">
        <f t="shared" ref="E515:E578" si="81">IF(P515="",E514,P515)</f>
        <v>41702</v>
      </c>
      <c r="F515" t="str">
        <f t="shared" ref="F515:F578" si="82">IF(Q515="",F514,Q515)</f>
        <v>None_16h</v>
      </c>
      <c r="G515">
        <f t="shared" ref="G515:G578" si="83">IF(R515="",G514,R515)</f>
        <v>83</v>
      </c>
      <c r="H515" t="str">
        <f t="shared" ref="H515:H578" si="84">IF(T515="","NO","YES")</f>
        <v>YES</v>
      </c>
      <c r="I515">
        <f t="shared" si="78"/>
        <v>7</v>
      </c>
      <c r="J515">
        <f t="shared" si="79"/>
        <v>24</v>
      </c>
      <c r="S515">
        <v>2</v>
      </c>
      <c r="T515" t="s">
        <v>170</v>
      </c>
      <c r="U515" s="7">
        <v>7</v>
      </c>
      <c r="V515" s="7">
        <v>24</v>
      </c>
    </row>
    <row r="516" spans="1:22" x14ac:dyDescent="0.3">
      <c r="A516" t="str">
        <f t="shared" si="80"/>
        <v>Exp3</v>
      </c>
      <c r="B516">
        <f t="shared" ref="B516:B579" si="85">IF(L516="",B515,M516)</f>
        <v>16</v>
      </c>
      <c r="C516" t="str">
        <f t="shared" ref="C516:C579" si="86">IF(O516="",C515,O516)</f>
        <v>Nil</v>
      </c>
      <c r="D516" t="str">
        <f t="shared" ref="D516:D579" si="87">IF(N516="",D515,N516)</f>
        <v>Otane</v>
      </c>
      <c r="E516" s="20">
        <f t="shared" si="81"/>
        <v>41702</v>
      </c>
      <c r="F516" t="str">
        <f t="shared" si="82"/>
        <v>None_16h</v>
      </c>
      <c r="G516">
        <f t="shared" si="83"/>
        <v>83</v>
      </c>
      <c r="H516" t="str">
        <f t="shared" si="84"/>
        <v>YES</v>
      </c>
      <c r="I516">
        <f t="shared" ref="I516:I579" si="88">IF(U516="","",U516)</f>
        <v>7</v>
      </c>
      <c r="J516">
        <f t="shared" ref="J516:J579" si="89">IF(V516="","",V516)</f>
        <v>22</v>
      </c>
      <c r="S516">
        <v>3</v>
      </c>
      <c r="T516" t="s">
        <v>170</v>
      </c>
      <c r="U516" s="7">
        <v>7</v>
      </c>
      <c r="V516" s="7">
        <v>22</v>
      </c>
    </row>
    <row r="517" spans="1:22" x14ac:dyDescent="0.3">
      <c r="A517" t="str">
        <f t="shared" si="80"/>
        <v>Exp3</v>
      </c>
      <c r="B517">
        <f t="shared" si="85"/>
        <v>16</v>
      </c>
      <c r="C517" t="str">
        <f t="shared" si="86"/>
        <v>Nil</v>
      </c>
      <c r="D517" t="str">
        <f t="shared" si="87"/>
        <v>Otane</v>
      </c>
      <c r="E517" s="20">
        <f t="shared" si="81"/>
        <v>41702</v>
      </c>
      <c r="F517" t="str">
        <f t="shared" si="82"/>
        <v>None_16h</v>
      </c>
      <c r="G517">
        <f t="shared" si="83"/>
        <v>83</v>
      </c>
      <c r="H517" t="str">
        <f t="shared" si="84"/>
        <v>YES</v>
      </c>
      <c r="I517">
        <f t="shared" si="88"/>
        <v>7</v>
      </c>
      <c r="J517">
        <f t="shared" si="89"/>
        <v>25</v>
      </c>
      <c r="S517">
        <v>4</v>
      </c>
      <c r="T517" t="s">
        <v>170</v>
      </c>
      <c r="U517" s="7">
        <v>7</v>
      </c>
      <c r="V517" s="7">
        <v>25</v>
      </c>
    </row>
    <row r="518" spans="1:22" x14ac:dyDescent="0.3">
      <c r="A518" t="str">
        <f t="shared" si="80"/>
        <v>Exp3</v>
      </c>
      <c r="B518">
        <f t="shared" si="85"/>
        <v>16</v>
      </c>
      <c r="C518" t="str">
        <f t="shared" si="86"/>
        <v>Nil</v>
      </c>
      <c r="D518" t="str">
        <f t="shared" si="87"/>
        <v>Otane</v>
      </c>
      <c r="E518" s="20">
        <f t="shared" si="81"/>
        <v>41702</v>
      </c>
      <c r="F518" t="str">
        <f t="shared" si="82"/>
        <v>None_16h</v>
      </c>
      <c r="G518">
        <f t="shared" si="83"/>
        <v>83</v>
      </c>
      <c r="H518" t="str">
        <f t="shared" si="84"/>
        <v>YES</v>
      </c>
      <c r="I518">
        <f t="shared" si="88"/>
        <v>7</v>
      </c>
      <c r="J518">
        <f t="shared" si="89"/>
        <v>24</v>
      </c>
      <c r="S518">
        <v>5</v>
      </c>
      <c r="T518" t="s">
        <v>170</v>
      </c>
      <c r="U518" s="7">
        <v>7</v>
      </c>
      <c r="V518" s="7">
        <v>24</v>
      </c>
    </row>
    <row r="519" spans="1:22" x14ac:dyDescent="0.3">
      <c r="A519" t="str">
        <f t="shared" si="80"/>
        <v>Exp3</v>
      </c>
      <c r="B519">
        <f t="shared" si="85"/>
        <v>16</v>
      </c>
      <c r="C519" t="str">
        <f t="shared" si="86"/>
        <v>Nil</v>
      </c>
      <c r="D519" t="str">
        <f t="shared" si="87"/>
        <v>Otane</v>
      </c>
      <c r="E519" s="20">
        <f t="shared" si="81"/>
        <v>41702</v>
      </c>
      <c r="F519" t="str">
        <f t="shared" si="82"/>
        <v>None_16h</v>
      </c>
      <c r="G519">
        <f t="shared" si="83"/>
        <v>89</v>
      </c>
      <c r="H519" t="str">
        <f t="shared" si="84"/>
        <v>YES</v>
      </c>
      <c r="I519">
        <f t="shared" si="88"/>
        <v>7</v>
      </c>
      <c r="J519">
        <f t="shared" si="89"/>
        <v>21</v>
      </c>
      <c r="R519">
        <v>89</v>
      </c>
      <c r="S519">
        <v>1</v>
      </c>
      <c r="T519" t="s">
        <v>170</v>
      </c>
      <c r="U519" s="7">
        <v>7</v>
      </c>
      <c r="V519" s="7">
        <v>21</v>
      </c>
    </row>
    <row r="520" spans="1:22" x14ac:dyDescent="0.3">
      <c r="A520" t="str">
        <f t="shared" si="80"/>
        <v>Exp3</v>
      </c>
      <c r="B520">
        <f t="shared" si="85"/>
        <v>16</v>
      </c>
      <c r="C520" t="str">
        <f t="shared" si="86"/>
        <v>Nil</v>
      </c>
      <c r="D520" t="str">
        <f t="shared" si="87"/>
        <v>Otane</v>
      </c>
      <c r="E520" s="20">
        <f t="shared" si="81"/>
        <v>41702</v>
      </c>
      <c r="F520" t="str">
        <f t="shared" si="82"/>
        <v>None_16h</v>
      </c>
      <c r="G520">
        <f t="shared" si="83"/>
        <v>89</v>
      </c>
      <c r="H520" t="str">
        <f t="shared" si="84"/>
        <v>YES</v>
      </c>
      <c r="I520">
        <f t="shared" si="88"/>
        <v>7</v>
      </c>
      <c r="J520">
        <f t="shared" si="89"/>
        <v>20</v>
      </c>
      <c r="S520">
        <v>2</v>
      </c>
      <c r="T520" t="s">
        <v>170</v>
      </c>
      <c r="U520" s="7">
        <v>7</v>
      </c>
      <c r="V520" s="7">
        <v>20</v>
      </c>
    </row>
    <row r="521" spans="1:22" x14ac:dyDescent="0.3">
      <c r="A521" t="str">
        <f t="shared" si="80"/>
        <v>Exp3</v>
      </c>
      <c r="B521">
        <f t="shared" si="85"/>
        <v>16</v>
      </c>
      <c r="C521" t="str">
        <f t="shared" si="86"/>
        <v>Nil</v>
      </c>
      <c r="D521" t="str">
        <f t="shared" si="87"/>
        <v>Otane</v>
      </c>
      <c r="E521" s="20">
        <f t="shared" si="81"/>
        <v>41702</v>
      </c>
      <c r="F521" t="str">
        <f t="shared" si="82"/>
        <v>None_16h</v>
      </c>
      <c r="G521">
        <f t="shared" si="83"/>
        <v>89</v>
      </c>
      <c r="H521" t="str">
        <f t="shared" si="84"/>
        <v>YES</v>
      </c>
      <c r="I521">
        <f t="shared" si="88"/>
        <v>7</v>
      </c>
      <c r="J521">
        <f t="shared" si="89"/>
        <v>21</v>
      </c>
      <c r="S521">
        <v>3</v>
      </c>
      <c r="T521" t="s">
        <v>170</v>
      </c>
      <c r="U521" s="7">
        <v>7</v>
      </c>
      <c r="V521" s="7">
        <v>21</v>
      </c>
    </row>
    <row r="522" spans="1:22" x14ac:dyDescent="0.3">
      <c r="A522" t="str">
        <f t="shared" si="80"/>
        <v>Exp3</v>
      </c>
      <c r="B522">
        <f t="shared" si="85"/>
        <v>16</v>
      </c>
      <c r="C522" t="str">
        <f t="shared" si="86"/>
        <v>Nil</v>
      </c>
      <c r="D522" t="str">
        <f t="shared" si="87"/>
        <v>Otane</v>
      </c>
      <c r="E522" s="20">
        <f t="shared" si="81"/>
        <v>41702</v>
      </c>
      <c r="F522" t="str">
        <f t="shared" si="82"/>
        <v>None_16h</v>
      </c>
      <c r="G522">
        <f t="shared" si="83"/>
        <v>89</v>
      </c>
      <c r="H522" t="str">
        <f t="shared" si="84"/>
        <v>YES</v>
      </c>
      <c r="I522">
        <f t="shared" si="88"/>
        <v>6</v>
      </c>
      <c r="J522">
        <f t="shared" si="89"/>
        <v>18</v>
      </c>
      <c r="S522">
        <v>4</v>
      </c>
      <c r="T522" t="s">
        <v>170</v>
      </c>
      <c r="U522" s="7">
        <v>6</v>
      </c>
      <c r="V522" s="7">
        <v>18</v>
      </c>
    </row>
    <row r="523" spans="1:22" x14ac:dyDescent="0.3">
      <c r="A523" t="str">
        <f t="shared" si="80"/>
        <v>Exp3</v>
      </c>
      <c r="B523">
        <f t="shared" si="85"/>
        <v>16</v>
      </c>
      <c r="C523" t="str">
        <f t="shared" si="86"/>
        <v>Nil</v>
      </c>
      <c r="D523" t="str">
        <f t="shared" si="87"/>
        <v>Otane</v>
      </c>
      <c r="E523" s="20">
        <f t="shared" si="81"/>
        <v>41702</v>
      </c>
      <c r="F523" t="str">
        <f t="shared" si="82"/>
        <v>None_16h</v>
      </c>
      <c r="G523">
        <f t="shared" si="83"/>
        <v>89</v>
      </c>
      <c r="H523" t="str">
        <f t="shared" si="84"/>
        <v>YES</v>
      </c>
      <c r="I523">
        <f t="shared" si="88"/>
        <v>7</v>
      </c>
      <c r="J523">
        <f t="shared" si="89"/>
        <v>21</v>
      </c>
      <c r="S523">
        <v>5</v>
      </c>
      <c r="T523" t="s">
        <v>170</v>
      </c>
      <c r="U523" s="7">
        <v>7</v>
      </c>
      <c r="V523" s="7">
        <v>21</v>
      </c>
    </row>
    <row r="524" spans="1:22" x14ac:dyDescent="0.3">
      <c r="A524" t="str">
        <f t="shared" si="80"/>
        <v>Exp3</v>
      </c>
      <c r="B524">
        <f t="shared" si="85"/>
        <v>16</v>
      </c>
      <c r="C524" t="str">
        <f t="shared" si="86"/>
        <v>Nil</v>
      </c>
      <c r="D524" t="str">
        <f t="shared" si="87"/>
        <v>Otane</v>
      </c>
      <c r="E524" s="20">
        <f t="shared" si="81"/>
        <v>41702</v>
      </c>
      <c r="F524" t="str">
        <f t="shared" si="82"/>
        <v>None_16h</v>
      </c>
      <c r="G524">
        <f t="shared" si="83"/>
        <v>112</v>
      </c>
      <c r="H524" t="str">
        <f t="shared" si="84"/>
        <v>YES</v>
      </c>
      <c r="I524">
        <f t="shared" si="88"/>
        <v>7</v>
      </c>
      <c r="J524">
        <f t="shared" si="89"/>
        <v>23</v>
      </c>
      <c r="R524">
        <v>112</v>
      </c>
      <c r="S524">
        <v>1</v>
      </c>
      <c r="T524" t="s">
        <v>170</v>
      </c>
      <c r="U524" s="7">
        <v>7</v>
      </c>
      <c r="V524" s="7">
        <v>23</v>
      </c>
    </row>
    <row r="525" spans="1:22" x14ac:dyDescent="0.3">
      <c r="A525" t="str">
        <f t="shared" si="80"/>
        <v>Exp3</v>
      </c>
      <c r="B525">
        <f t="shared" si="85"/>
        <v>16</v>
      </c>
      <c r="C525" t="str">
        <f t="shared" si="86"/>
        <v>Nil</v>
      </c>
      <c r="D525" t="str">
        <f t="shared" si="87"/>
        <v>Otane</v>
      </c>
      <c r="E525" s="20">
        <f t="shared" si="81"/>
        <v>41702</v>
      </c>
      <c r="F525" t="str">
        <f t="shared" si="82"/>
        <v>None_16h</v>
      </c>
      <c r="G525">
        <f t="shared" si="83"/>
        <v>112</v>
      </c>
      <c r="H525" t="str">
        <f t="shared" si="84"/>
        <v>YES</v>
      </c>
      <c r="I525">
        <f t="shared" si="88"/>
        <v>7</v>
      </c>
      <c r="J525">
        <f t="shared" si="89"/>
        <v>22</v>
      </c>
      <c r="S525">
        <v>2</v>
      </c>
      <c r="T525" t="s">
        <v>170</v>
      </c>
      <c r="U525" s="7">
        <v>7</v>
      </c>
      <c r="V525" s="7">
        <v>22</v>
      </c>
    </row>
    <row r="526" spans="1:22" x14ac:dyDescent="0.3">
      <c r="A526" t="str">
        <f t="shared" si="80"/>
        <v>Exp3</v>
      </c>
      <c r="B526">
        <f t="shared" si="85"/>
        <v>16</v>
      </c>
      <c r="C526" t="str">
        <f t="shared" si="86"/>
        <v>Nil</v>
      </c>
      <c r="D526" t="str">
        <f t="shared" si="87"/>
        <v>Otane</v>
      </c>
      <c r="E526" s="20">
        <f t="shared" si="81"/>
        <v>41702</v>
      </c>
      <c r="F526" t="str">
        <f t="shared" si="82"/>
        <v>None_16h</v>
      </c>
      <c r="G526">
        <f t="shared" si="83"/>
        <v>112</v>
      </c>
      <c r="H526" t="str">
        <f t="shared" si="84"/>
        <v>YES</v>
      </c>
      <c r="I526">
        <f t="shared" si="88"/>
        <v>7</v>
      </c>
      <c r="J526">
        <f t="shared" si="89"/>
        <v>20</v>
      </c>
      <c r="S526">
        <v>3</v>
      </c>
      <c r="T526" t="s">
        <v>170</v>
      </c>
      <c r="U526" s="7">
        <v>7</v>
      </c>
      <c r="V526" s="7">
        <v>20</v>
      </c>
    </row>
    <row r="527" spans="1:22" x14ac:dyDescent="0.3">
      <c r="A527" t="str">
        <f t="shared" si="80"/>
        <v>Exp3</v>
      </c>
      <c r="B527">
        <f t="shared" si="85"/>
        <v>16</v>
      </c>
      <c r="C527" t="str">
        <f t="shared" si="86"/>
        <v>Nil</v>
      </c>
      <c r="D527" t="str">
        <f t="shared" si="87"/>
        <v>Otane</v>
      </c>
      <c r="E527" s="20">
        <f t="shared" si="81"/>
        <v>41702</v>
      </c>
      <c r="F527" t="str">
        <f t="shared" si="82"/>
        <v>None_16h</v>
      </c>
      <c r="G527">
        <f t="shared" si="83"/>
        <v>112</v>
      </c>
      <c r="H527" t="str">
        <f t="shared" si="84"/>
        <v>YES</v>
      </c>
      <c r="I527">
        <f t="shared" si="88"/>
        <v>7</v>
      </c>
      <c r="J527">
        <f t="shared" si="89"/>
        <v>22</v>
      </c>
      <c r="S527">
        <v>4</v>
      </c>
      <c r="T527" t="s">
        <v>170</v>
      </c>
      <c r="U527" s="7">
        <v>7</v>
      </c>
      <c r="V527" s="7">
        <v>22</v>
      </c>
    </row>
    <row r="528" spans="1:22" x14ac:dyDescent="0.3">
      <c r="A528" t="str">
        <f t="shared" si="80"/>
        <v>Exp3</v>
      </c>
      <c r="B528">
        <f t="shared" si="85"/>
        <v>16</v>
      </c>
      <c r="C528" t="str">
        <f t="shared" si="86"/>
        <v>Nil</v>
      </c>
      <c r="D528" t="str">
        <f t="shared" si="87"/>
        <v>Otane</v>
      </c>
      <c r="E528" s="20">
        <f t="shared" si="81"/>
        <v>41702</v>
      </c>
      <c r="F528" t="str">
        <f t="shared" si="82"/>
        <v>None_16h</v>
      </c>
      <c r="G528">
        <f t="shared" si="83"/>
        <v>150</v>
      </c>
      <c r="H528" t="str">
        <f t="shared" si="84"/>
        <v>YES</v>
      </c>
      <c r="I528">
        <f t="shared" si="88"/>
        <v>7</v>
      </c>
      <c r="J528">
        <f t="shared" si="89"/>
        <v>21</v>
      </c>
      <c r="R528">
        <v>150</v>
      </c>
      <c r="S528">
        <v>1</v>
      </c>
      <c r="T528" t="s">
        <v>170</v>
      </c>
      <c r="U528" s="7">
        <v>7</v>
      </c>
      <c r="V528" s="7">
        <v>21</v>
      </c>
    </row>
    <row r="529" spans="1:22" x14ac:dyDescent="0.3">
      <c r="A529" t="str">
        <f t="shared" si="80"/>
        <v>Exp3</v>
      </c>
      <c r="B529">
        <f t="shared" si="85"/>
        <v>16</v>
      </c>
      <c r="C529" t="str">
        <f t="shared" si="86"/>
        <v>Nil</v>
      </c>
      <c r="D529" t="str">
        <f t="shared" si="87"/>
        <v>Otane</v>
      </c>
      <c r="E529" s="20">
        <f t="shared" si="81"/>
        <v>41702</v>
      </c>
      <c r="F529" t="str">
        <f t="shared" si="82"/>
        <v>None_16h</v>
      </c>
      <c r="G529">
        <f t="shared" si="83"/>
        <v>150</v>
      </c>
      <c r="H529" t="str">
        <f t="shared" si="84"/>
        <v>YES</v>
      </c>
      <c r="I529">
        <f t="shared" si="88"/>
        <v>7</v>
      </c>
      <c r="J529">
        <f t="shared" si="89"/>
        <v>23</v>
      </c>
      <c r="S529">
        <v>2</v>
      </c>
      <c r="T529" t="s">
        <v>170</v>
      </c>
      <c r="U529" s="7">
        <v>7</v>
      </c>
      <c r="V529" s="7">
        <v>23</v>
      </c>
    </row>
    <row r="530" spans="1:22" x14ac:dyDescent="0.3">
      <c r="A530" t="str">
        <f t="shared" si="80"/>
        <v>Exp3</v>
      </c>
      <c r="B530">
        <f t="shared" si="85"/>
        <v>16</v>
      </c>
      <c r="C530" t="str">
        <f t="shared" si="86"/>
        <v>Nil</v>
      </c>
      <c r="D530" t="str">
        <f t="shared" si="87"/>
        <v>Otane</v>
      </c>
      <c r="E530" s="20">
        <f t="shared" si="81"/>
        <v>41702</v>
      </c>
      <c r="F530" t="str">
        <f t="shared" si="82"/>
        <v>None_16h</v>
      </c>
      <c r="G530">
        <f t="shared" si="83"/>
        <v>150</v>
      </c>
      <c r="H530" t="str">
        <f t="shared" si="84"/>
        <v>YES</v>
      </c>
      <c r="I530">
        <f t="shared" si="88"/>
        <v>7</v>
      </c>
      <c r="J530">
        <f t="shared" si="89"/>
        <v>22</v>
      </c>
      <c r="S530">
        <v>3</v>
      </c>
      <c r="T530" t="s">
        <v>170</v>
      </c>
      <c r="U530" s="7">
        <v>7</v>
      </c>
      <c r="V530" s="7">
        <v>22</v>
      </c>
    </row>
    <row r="531" spans="1:22" x14ac:dyDescent="0.3">
      <c r="A531" t="str">
        <f t="shared" si="80"/>
        <v>Exp3</v>
      </c>
      <c r="B531">
        <f t="shared" si="85"/>
        <v>16</v>
      </c>
      <c r="C531" t="str">
        <f t="shared" si="86"/>
        <v>Nil</v>
      </c>
      <c r="D531" t="str">
        <f t="shared" si="87"/>
        <v>Otane</v>
      </c>
      <c r="E531" s="20">
        <f t="shared" si="81"/>
        <v>41702</v>
      </c>
      <c r="F531" t="str">
        <f t="shared" si="82"/>
        <v>None_16h</v>
      </c>
      <c r="G531">
        <f t="shared" si="83"/>
        <v>150</v>
      </c>
      <c r="H531" t="str">
        <f t="shared" si="84"/>
        <v>YES</v>
      </c>
      <c r="I531">
        <f t="shared" si="88"/>
        <v>6</v>
      </c>
      <c r="J531">
        <f t="shared" si="89"/>
        <v>21</v>
      </c>
      <c r="S531">
        <v>4</v>
      </c>
      <c r="T531" t="s">
        <v>170</v>
      </c>
      <c r="U531" s="7">
        <v>6</v>
      </c>
      <c r="V531" s="7">
        <v>21</v>
      </c>
    </row>
    <row r="532" spans="1:22" x14ac:dyDescent="0.3">
      <c r="A532" t="str">
        <f t="shared" si="80"/>
        <v>Exp3</v>
      </c>
      <c r="B532">
        <f t="shared" si="85"/>
        <v>16</v>
      </c>
      <c r="C532" t="str">
        <f t="shared" si="86"/>
        <v>Nil</v>
      </c>
      <c r="D532" t="str">
        <f t="shared" si="87"/>
        <v>Otane</v>
      </c>
      <c r="E532" s="20">
        <f t="shared" si="81"/>
        <v>41702</v>
      </c>
      <c r="F532" t="str">
        <f t="shared" si="82"/>
        <v>None_16h</v>
      </c>
      <c r="G532">
        <f t="shared" si="83"/>
        <v>150</v>
      </c>
      <c r="H532" t="str">
        <f t="shared" si="84"/>
        <v>YES</v>
      </c>
      <c r="I532">
        <f t="shared" si="88"/>
        <v>7</v>
      </c>
      <c r="J532">
        <f t="shared" si="89"/>
        <v>24</v>
      </c>
      <c r="S532">
        <v>5</v>
      </c>
      <c r="T532" t="s">
        <v>170</v>
      </c>
      <c r="U532" s="7">
        <v>7</v>
      </c>
      <c r="V532" s="7">
        <v>24</v>
      </c>
    </row>
    <row r="533" spans="1:22" x14ac:dyDescent="0.3">
      <c r="A533" t="str">
        <f t="shared" si="80"/>
        <v>Exp3</v>
      </c>
      <c r="B533">
        <f t="shared" si="85"/>
        <v>16</v>
      </c>
      <c r="C533" t="str">
        <f t="shared" si="86"/>
        <v>Nil</v>
      </c>
      <c r="D533" t="str">
        <f t="shared" si="87"/>
        <v>Otane</v>
      </c>
      <c r="E533" s="20">
        <f t="shared" si="81"/>
        <v>41702</v>
      </c>
      <c r="F533" t="str">
        <f t="shared" si="82"/>
        <v>None_16h</v>
      </c>
      <c r="G533">
        <f t="shared" si="83"/>
        <v>150</v>
      </c>
      <c r="H533" t="str">
        <f t="shared" si="84"/>
        <v>YES</v>
      </c>
      <c r="I533">
        <f t="shared" si="88"/>
        <v>7</v>
      </c>
      <c r="J533">
        <f t="shared" si="89"/>
        <v>22</v>
      </c>
      <c r="S533">
        <v>6</v>
      </c>
      <c r="T533" t="s">
        <v>170</v>
      </c>
      <c r="U533" s="7">
        <v>7</v>
      </c>
      <c r="V533" s="7">
        <v>22</v>
      </c>
    </row>
    <row r="534" spans="1:22" x14ac:dyDescent="0.3">
      <c r="A534" t="str">
        <f t="shared" si="80"/>
        <v>Exp3</v>
      </c>
      <c r="B534">
        <f t="shared" si="85"/>
        <v>16</v>
      </c>
      <c r="C534" t="str">
        <f t="shared" si="86"/>
        <v>Nil</v>
      </c>
      <c r="D534" t="str">
        <f t="shared" si="87"/>
        <v>Otane</v>
      </c>
      <c r="E534" s="20">
        <f t="shared" si="81"/>
        <v>41702</v>
      </c>
      <c r="F534" t="str">
        <f t="shared" si="82"/>
        <v>None_16h</v>
      </c>
      <c r="G534">
        <f t="shared" si="83"/>
        <v>298</v>
      </c>
      <c r="H534" t="str">
        <f t="shared" si="84"/>
        <v>YES</v>
      </c>
      <c r="I534">
        <f t="shared" si="88"/>
        <v>7</v>
      </c>
      <c r="J534">
        <f t="shared" si="89"/>
        <v>23</v>
      </c>
      <c r="R534">
        <v>298</v>
      </c>
      <c r="S534">
        <v>1</v>
      </c>
      <c r="T534" t="s">
        <v>170</v>
      </c>
      <c r="U534" s="7">
        <v>7</v>
      </c>
      <c r="V534" s="7">
        <v>23</v>
      </c>
    </row>
    <row r="535" spans="1:22" x14ac:dyDescent="0.3">
      <c r="A535" t="str">
        <f t="shared" si="80"/>
        <v>Exp3</v>
      </c>
      <c r="B535">
        <f t="shared" si="85"/>
        <v>16</v>
      </c>
      <c r="C535" t="str">
        <f t="shared" si="86"/>
        <v>Nil</v>
      </c>
      <c r="D535" t="str">
        <f t="shared" si="87"/>
        <v>Otane</v>
      </c>
      <c r="E535" s="20">
        <f t="shared" si="81"/>
        <v>41702</v>
      </c>
      <c r="F535" t="str">
        <f t="shared" si="82"/>
        <v>None_16h</v>
      </c>
      <c r="G535">
        <f t="shared" si="83"/>
        <v>298</v>
      </c>
      <c r="H535" t="str">
        <f t="shared" si="84"/>
        <v>YES</v>
      </c>
      <c r="I535">
        <f t="shared" si="88"/>
        <v>7</v>
      </c>
      <c r="J535">
        <f t="shared" si="89"/>
        <v>23</v>
      </c>
      <c r="S535">
        <v>2</v>
      </c>
      <c r="T535" t="s">
        <v>170</v>
      </c>
      <c r="U535" s="7">
        <v>7</v>
      </c>
      <c r="V535" s="7">
        <v>23</v>
      </c>
    </row>
    <row r="536" spans="1:22" x14ac:dyDescent="0.3">
      <c r="A536" t="str">
        <f t="shared" si="80"/>
        <v>Exp3</v>
      </c>
      <c r="B536">
        <f t="shared" si="85"/>
        <v>16</v>
      </c>
      <c r="C536" t="str">
        <f t="shared" si="86"/>
        <v>Nil</v>
      </c>
      <c r="D536" t="str">
        <f t="shared" si="87"/>
        <v>Otane</v>
      </c>
      <c r="E536" s="20">
        <f t="shared" si="81"/>
        <v>41702</v>
      </c>
      <c r="F536" t="str">
        <f t="shared" si="82"/>
        <v>None_16h</v>
      </c>
      <c r="G536">
        <f t="shared" si="83"/>
        <v>298</v>
      </c>
      <c r="H536" t="str">
        <f t="shared" si="84"/>
        <v>YES</v>
      </c>
      <c r="I536">
        <f t="shared" si="88"/>
        <v>7</v>
      </c>
      <c r="J536">
        <f t="shared" si="89"/>
        <v>22</v>
      </c>
      <c r="S536">
        <v>3</v>
      </c>
      <c r="T536" t="s">
        <v>170</v>
      </c>
      <c r="U536" s="7">
        <v>7</v>
      </c>
      <c r="V536" s="7">
        <v>22</v>
      </c>
    </row>
    <row r="537" spans="1:22" x14ac:dyDescent="0.3">
      <c r="A537" t="str">
        <f t="shared" si="80"/>
        <v>Exp3</v>
      </c>
      <c r="B537">
        <f t="shared" si="85"/>
        <v>16</v>
      </c>
      <c r="C537" t="str">
        <f t="shared" si="86"/>
        <v>Nil</v>
      </c>
      <c r="D537" t="str">
        <f t="shared" si="87"/>
        <v>Otane</v>
      </c>
      <c r="E537" s="20">
        <f t="shared" si="81"/>
        <v>41702</v>
      </c>
      <c r="F537" t="str">
        <f t="shared" si="82"/>
        <v>None_16h</v>
      </c>
      <c r="G537">
        <f t="shared" si="83"/>
        <v>298</v>
      </c>
      <c r="H537" t="str">
        <f t="shared" si="84"/>
        <v>YES</v>
      </c>
      <c r="I537">
        <f t="shared" si="88"/>
        <v>7</v>
      </c>
      <c r="J537">
        <f t="shared" si="89"/>
        <v>24</v>
      </c>
      <c r="S537">
        <v>4</v>
      </c>
      <c r="T537" t="s">
        <v>170</v>
      </c>
      <c r="U537" s="7">
        <v>7</v>
      </c>
      <c r="V537" s="7">
        <v>24</v>
      </c>
    </row>
    <row r="538" spans="1:22" x14ac:dyDescent="0.3">
      <c r="A538" t="str">
        <f t="shared" si="80"/>
        <v>Exp3</v>
      </c>
      <c r="B538">
        <f t="shared" si="85"/>
        <v>16</v>
      </c>
      <c r="C538" t="str">
        <f t="shared" si="86"/>
        <v>Nil</v>
      </c>
      <c r="D538" t="str">
        <f t="shared" si="87"/>
        <v>Otane</v>
      </c>
      <c r="E538" s="20">
        <f t="shared" si="81"/>
        <v>41702</v>
      </c>
      <c r="F538" t="str">
        <f t="shared" si="82"/>
        <v>None_16h</v>
      </c>
      <c r="G538">
        <f t="shared" si="83"/>
        <v>298</v>
      </c>
      <c r="H538" t="str">
        <f t="shared" si="84"/>
        <v>YES</v>
      </c>
      <c r="I538">
        <f t="shared" si="88"/>
        <v>7</v>
      </c>
      <c r="J538">
        <f t="shared" si="89"/>
        <v>23</v>
      </c>
      <c r="S538">
        <v>5</v>
      </c>
      <c r="T538" t="s">
        <v>170</v>
      </c>
      <c r="U538" s="7">
        <v>7</v>
      </c>
      <c r="V538" s="7">
        <v>23</v>
      </c>
    </row>
    <row r="539" spans="1:22" x14ac:dyDescent="0.3">
      <c r="A539" t="str">
        <f t="shared" si="80"/>
        <v>Exp3</v>
      </c>
      <c r="B539">
        <f t="shared" si="85"/>
        <v>16</v>
      </c>
      <c r="C539" t="str">
        <f t="shared" si="86"/>
        <v>Full</v>
      </c>
      <c r="D539" t="str">
        <f t="shared" si="87"/>
        <v>Saracen</v>
      </c>
      <c r="E539" s="20">
        <f t="shared" si="81"/>
        <v>41775</v>
      </c>
      <c r="F539" t="str">
        <f t="shared" si="82"/>
        <v>Full_16h</v>
      </c>
      <c r="G539">
        <f t="shared" si="83"/>
        <v>50</v>
      </c>
      <c r="H539" t="str">
        <f t="shared" si="84"/>
        <v>NO</v>
      </c>
      <c r="I539">
        <f>IF(U539="","",U539)</f>
        <v>2.8718861209964412</v>
      </c>
      <c r="J539">
        <f t="shared" si="89"/>
        <v>9</v>
      </c>
      <c r="N539" t="s">
        <v>38</v>
      </c>
      <c r="O539" t="s">
        <v>35</v>
      </c>
      <c r="P539" s="1">
        <v>41775</v>
      </c>
      <c r="Q539" t="s">
        <v>438</v>
      </c>
      <c r="R539">
        <v>50</v>
      </c>
      <c r="S539">
        <v>1</v>
      </c>
      <c r="U539" s="7">
        <v>2.8718861209964412</v>
      </c>
      <c r="V539" s="7">
        <v>9</v>
      </c>
    </row>
    <row r="540" spans="1:22" x14ac:dyDescent="0.3">
      <c r="A540" t="str">
        <f t="shared" si="80"/>
        <v>Exp3</v>
      </c>
      <c r="B540">
        <f t="shared" si="85"/>
        <v>16</v>
      </c>
      <c r="C540" t="str">
        <f t="shared" si="86"/>
        <v>Full</v>
      </c>
      <c r="D540" t="str">
        <f t="shared" si="87"/>
        <v>Saracen</v>
      </c>
      <c r="E540" s="20">
        <f t="shared" si="81"/>
        <v>41775</v>
      </c>
      <c r="F540" t="str">
        <f t="shared" si="82"/>
        <v>Full_16h</v>
      </c>
      <c r="G540">
        <f t="shared" si="83"/>
        <v>50</v>
      </c>
      <c r="H540" t="str">
        <f t="shared" si="84"/>
        <v>NO</v>
      </c>
      <c r="I540">
        <f t="shared" si="88"/>
        <v>3.0794780545670228</v>
      </c>
      <c r="J540">
        <f t="shared" si="89"/>
        <v>8</v>
      </c>
      <c r="S540">
        <v>2</v>
      </c>
      <c r="U540" s="7">
        <v>3.0794780545670228</v>
      </c>
      <c r="V540" s="7">
        <v>8</v>
      </c>
    </row>
    <row r="541" spans="1:22" x14ac:dyDescent="0.3">
      <c r="A541" t="str">
        <f t="shared" si="80"/>
        <v>Exp3</v>
      </c>
      <c r="B541">
        <f t="shared" si="85"/>
        <v>16</v>
      </c>
      <c r="C541" t="str">
        <f t="shared" si="86"/>
        <v>Full</v>
      </c>
      <c r="D541" t="str">
        <f t="shared" si="87"/>
        <v>Saracen</v>
      </c>
      <c r="E541" s="20">
        <f t="shared" si="81"/>
        <v>41775</v>
      </c>
      <c r="F541" t="str">
        <f t="shared" si="82"/>
        <v>Full_16h</v>
      </c>
      <c r="G541">
        <f t="shared" si="83"/>
        <v>50</v>
      </c>
      <c r="H541" t="str">
        <f t="shared" si="84"/>
        <v>NO</v>
      </c>
      <c r="I541">
        <f t="shared" si="88"/>
        <v>2.9549228944246737</v>
      </c>
      <c r="J541">
        <f t="shared" si="89"/>
        <v>8</v>
      </c>
      <c r="S541">
        <v>3</v>
      </c>
      <c r="U541" s="7">
        <v>2.9549228944246737</v>
      </c>
      <c r="V541" s="7">
        <v>8</v>
      </c>
    </row>
    <row r="542" spans="1:22" x14ac:dyDescent="0.3">
      <c r="A542" t="str">
        <f t="shared" si="80"/>
        <v>Exp3</v>
      </c>
      <c r="B542">
        <f t="shared" si="85"/>
        <v>16</v>
      </c>
      <c r="C542" t="str">
        <f t="shared" si="86"/>
        <v>Full</v>
      </c>
      <c r="D542" t="str">
        <f t="shared" si="87"/>
        <v>Saracen</v>
      </c>
      <c r="E542" s="20">
        <f t="shared" si="81"/>
        <v>41775</v>
      </c>
      <c r="F542" t="str">
        <f t="shared" si="82"/>
        <v>Full_16h</v>
      </c>
      <c r="G542">
        <f t="shared" si="83"/>
        <v>50</v>
      </c>
      <c r="H542" t="str">
        <f t="shared" si="84"/>
        <v>NO</v>
      </c>
      <c r="I542">
        <f t="shared" si="88"/>
        <v>2.5456702253855279</v>
      </c>
      <c r="J542">
        <f t="shared" si="89"/>
        <v>7</v>
      </c>
      <c r="S542">
        <v>4</v>
      </c>
      <c r="U542" s="7">
        <v>2.5456702253855279</v>
      </c>
      <c r="V542" s="7">
        <v>7</v>
      </c>
    </row>
    <row r="543" spans="1:22" x14ac:dyDescent="0.3">
      <c r="A543" t="str">
        <f t="shared" si="80"/>
        <v>Exp3</v>
      </c>
      <c r="B543">
        <f t="shared" si="85"/>
        <v>16</v>
      </c>
      <c r="C543" t="str">
        <f t="shared" si="86"/>
        <v>Full</v>
      </c>
      <c r="D543" t="str">
        <f t="shared" si="87"/>
        <v>Saracen</v>
      </c>
      <c r="E543" s="20">
        <f t="shared" si="81"/>
        <v>41775</v>
      </c>
      <c r="F543" t="str">
        <f t="shared" si="82"/>
        <v>Full_16h</v>
      </c>
      <c r="G543">
        <f t="shared" si="83"/>
        <v>144</v>
      </c>
      <c r="H543" t="str">
        <f t="shared" si="84"/>
        <v>NO</v>
      </c>
      <c r="I543">
        <f t="shared" si="88"/>
        <v>2.8956109134045076</v>
      </c>
      <c r="J543">
        <f t="shared" si="89"/>
        <v>8</v>
      </c>
      <c r="R543">
        <v>144</v>
      </c>
      <c r="S543">
        <v>1</v>
      </c>
      <c r="U543" s="7">
        <v>2.8956109134045076</v>
      </c>
      <c r="V543" s="7">
        <v>8</v>
      </c>
    </row>
    <row r="544" spans="1:22" x14ac:dyDescent="0.3">
      <c r="A544" t="str">
        <f t="shared" si="80"/>
        <v>Exp3</v>
      </c>
      <c r="B544">
        <f t="shared" si="85"/>
        <v>16</v>
      </c>
      <c r="C544" t="str">
        <f t="shared" si="86"/>
        <v>Full</v>
      </c>
      <c r="D544" t="str">
        <f t="shared" si="87"/>
        <v>Saracen</v>
      </c>
      <c r="E544" s="20">
        <f t="shared" si="81"/>
        <v>41775</v>
      </c>
      <c r="F544" t="str">
        <f t="shared" si="82"/>
        <v>Full_16h</v>
      </c>
      <c r="G544">
        <f t="shared" si="83"/>
        <v>144</v>
      </c>
      <c r="H544" t="str">
        <f t="shared" si="84"/>
        <v>NO</v>
      </c>
      <c r="I544">
        <f t="shared" si="88"/>
        <v>2.8896797153024911</v>
      </c>
      <c r="J544">
        <f t="shared" si="89"/>
        <v>7</v>
      </c>
      <c r="S544">
        <v>2</v>
      </c>
      <c r="U544" s="7">
        <v>2.8896797153024911</v>
      </c>
      <c r="V544" s="7">
        <v>7</v>
      </c>
    </row>
    <row r="545" spans="1:22" x14ac:dyDescent="0.3">
      <c r="A545" t="str">
        <f t="shared" si="80"/>
        <v>Exp3</v>
      </c>
      <c r="B545">
        <f t="shared" si="85"/>
        <v>16</v>
      </c>
      <c r="C545" t="str">
        <f t="shared" si="86"/>
        <v>Full</v>
      </c>
      <c r="D545" t="str">
        <f t="shared" si="87"/>
        <v>Saracen</v>
      </c>
      <c r="E545" s="20">
        <f t="shared" si="81"/>
        <v>41775</v>
      </c>
      <c r="F545" t="str">
        <f t="shared" si="82"/>
        <v>Full_16h</v>
      </c>
      <c r="G545">
        <f t="shared" si="83"/>
        <v>144</v>
      </c>
      <c r="H545" t="str">
        <f t="shared" si="84"/>
        <v>NO</v>
      </c>
      <c r="I545">
        <f t="shared" si="88"/>
        <v>2.5160142348754446</v>
      </c>
      <c r="J545">
        <f t="shared" si="89"/>
        <v>8</v>
      </c>
      <c r="S545">
        <v>3</v>
      </c>
      <c r="U545" s="7">
        <v>2.5160142348754446</v>
      </c>
      <c r="V545" s="7">
        <v>8</v>
      </c>
    </row>
    <row r="546" spans="1:22" x14ac:dyDescent="0.3">
      <c r="A546" t="str">
        <f t="shared" si="80"/>
        <v>Exp3</v>
      </c>
      <c r="B546">
        <f t="shared" si="85"/>
        <v>16</v>
      </c>
      <c r="C546" t="str">
        <f t="shared" si="86"/>
        <v>Full</v>
      </c>
      <c r="D546" t="str">
        <f t="shared" si="87"/>
        <v>Saracen</v>
      </c>
      <c r="E546" s="20">
        <f t="shared" si="81"/>
        <v>41775</v>
      </c>
      <c r="F546" t="str">
        <f t="shared" si="82"/>
        <v>Full_16h</v>
      </c>
      <c r="G546">
        <f t="shared" si="83"/>
        <v>144</v>
      </c>
      <c r="H546" t="str">
        <f t="shared" si="84"/>
        <v>NO</v>
      </c>
      <c r="I546">
        <f t="shared" si="88"/>
        <v>2.1720047449584818</v>
      </c>
      <c r="J546">
        <f t="shared" si="89"/>
        <v>8</v>
      </c>
      <c r="S546">
        <v>4</v>
      </c>
      <c r="U546" s="7">
        <v>2.1720047449584818</v>
      </c>
      <c r="V546" s="7">
        <v>8</v>
      </c>
    </row>
    <row r="547" spans="1:22" x14ac:dyDescent="0.3">
      <c r="A547" t="str">
        <f t="shared" si="80"/>
        <v>Exp3</v>
      </c>
      <c r="B547">
        <f t="shared" si="85"/>
        <v>16</v>
      </c>
      <c r="C547" t="str">
        <f t="shared" si="86"/>
        <v>Full</v>
      </c>
      <c r="D547" t="str">
        <f t="shared" si="87"/>
        <v>Saracen</v>
      </c>
      <c r="E547" s="20">
        <f t="shared" si="81"/>
        <v>41775</v>
      </c>
      <c r="F547" t="str">
        <f t="shared" si="82"/>
        <v>Full_16h</v>
      </c>
      <c r="G547">
        <f t="shared" si="83"/>
        <v>314</v>
      </c>
      <c r="H547" t="str">
        <f t="shared" si="84"/>
        <v>NO</v>
      </c>
      <c r="I547">
        <f t="shared" si="88"/>
        <v>3.164783427495292</v>
      </c>
      <c r="J547">
        <f t="shared" si="89"/>
        <v>9</v>
      </c>
      <c r="R547">
        <v>314</v>
      </c>
      <c r="S547">
        <v>1</v>
      </c>
      <c r="U547" s="7">
        <v>3.164783427495292</v>
      </c>
      <c r="V547" s="7">
        <v>9</v>
      </c>
    </row>
    <row r="548" spans="1:22" x14ac:dyDescent="0.3">
      <c r="A548" t="str">
        <f t="shared" si="80"/>
        <v>Exp3</v>
      </c>
      <c r="B548">
        <f t="shared" si="85"/>
        <v>16</v>
      </c>
      <c r="C548" t="str">
        <f t="shared" si="86"/>
        <v>Full</v>
      </c>
      <c r="D548" t="str">
        <f t="shared" si="87"/>
        <v>Saracen</v>
      </c>
      <c r="E548" s="20">
        <f t="shared" si="81"/>
        <v>41775</v>
      </c>
      <c r="F548" t="str">
        <f t="shared" si="82"/>
        <v>Full_16h</v>
      </c>
      <c r="G548">
        <f t="shared" si="83"/>
        <v>314</v>
      </c>
      <c r="H548" t="str">
        <f t="shared" si="84"/>
        <v>NO</v>
      </c>
      <c r="I548">
        <f t="shared" si="88"/>
        <v>2.8244365361803085</v>
      </c>
      <c r="J548">
        <f t="shared" si="89"/>
        <v>7</v>
      </c>
      <c r="S548">
        <v>2</v>
      </c>
      <c r="U548" s="7">
        <v>2.8244365361803085</v>
      </c>
      <c r="V548" s="7">
        <v>7</v>
      </c>
    </row>
    <row r="549" spans="1:22" x14ac:dyDescent="0.3">
      <c r="A549" t="str">
        <f t="shared" si="80"/>
        <v>Exp3</v>
      </c>
      <c r="B549">
        <f t="shared" si="85"/>
        <v>16</v>
      </c>
      <c r="C549" t="str">
        <f t="shared" si="86"/>
        <v>Full</v>
      </c>
      <c r="D549" t="str">
        <f t="shared" si="87"/>
        <v>Saracen</v>
      </c>
      <c r="E549" s="20">
        <f t="shared" si="81"/>
        <v>41775</v>
      </c>
      <c r="F549" t="str">
        <f t="shared" si="82"/>
        <v>Full_16h</v>
      </c>
      <c r="G549">
        <f t="shared" si="83"/>
        <v>314</v>
      </c>
      <c r="H549" t="str">
        <f t="shared" si="84"/>
        <v>NO</v>
      </c>
      <c r="I549">
        <f t="shared" si="88"/>
        <v>3.1803084223013052</v>
      </c>
      <c r="J549">
        <f t="shared" si="89"/>
        <v>8</v>
      </c>
      <c r="S549">
        <v>3</v>
      </c>
      <c r="U549" s="7">
        <v>3.1803084223013052</v>
      </c>
      <c r="V549" s="7">
        <v>8</v>
      </c>
    </row>
    <row r="550" spans="1:22" x14ac:dyDescent="0.3">
      <c r="A550" t="str">
        <f t="shared" si="80"/>
        <v>Exp3</v>
      </c>
      <c r="B550">
        <f t="shared" si="85"/>
        <v>16</v>
      </c>
      <c r="C550" t="str">
        <f t="shared" si="86"/>
        <v>Full</v>
      </c>
      <c r="D550" t="str">
        <f t="shared" si="87"/>
        <v>Saracen</v>
      </c>
      <c r="E550" s="20">
        <f t="shared" si="81"/>
        <v>41775</v>
      </c>
      <c r="F550" t="str">
        <f t="shared" si="82"/>
        <v>Full_16h</v>
      </c>
      <c r="G550">
        <f t="shared" si="83"/>
        <v>314</v>
      </c>
      <c r="H550" t="str">
        <f t="shared" si="84"/>
        <v>NO</v>
      </c>
      <c r="I550">
        <f t="shared" si="88"/>
        <v>2.6880189798339265</v>
      </c>
      <c r="J550">
        <f t="shared" si="89"/>
        <v>8</v>
      </c>
      <c r="S550">
        <v>4</v>
      </c>
      <c r="U550" s="7">
        <v>2.6880189798339265</v>
      </c>
      <c r="V550" s="7">
        <v>8</v>
      </c>
    </row>
    <row r="551" spans="1:22" x14ac:dyDescent="0.3">
      <c r="A551" t="str">
        <f t="shared" si="80"/>
        <v>Exp3</v>
      </c>
      <c r="B551">
        <f t="shared" si="85"/>
        <v>16</v>
      </c>
      <c r="C551" t="str">
        <f t="shared" si="86"/>
        <v>Full</v>
      </c>
      <c r="D551" t="str">
        <f t="shared" si="87"/>
        <v>Saracen</v>
      </c>
      <c r="E551" s="20">
        <f t="shared" si="81"/>
        <v>41782</v>
      </c>
      <c r="F551" t="str">
        <f t="shared" si="82"/>
        <v>Full_16h</v>
      </c>
      <c r="G551">
        <f t="shared" si="83"/>
        <v>59</v>
      </c>
      <c r="H551" t="str">
        <f t="shared" si="84"/>
        <v>NO</v>
      </c>
      <c r="I551">
        <f t="shared" si="88"/>
        <v>4.58411214953271</v>
      </c>
      <c r="J551">
        <f t="shared" si="89"/>
        <v>17</v>
      </c>
      <c r="P551" s="1">
        <v>41782</v>
      </c>
      <c r="Q551" t="s">
        <v>438</v>
      </c>
      <c r="R551">
        <v>59</v>
      </c>
      <c r="S551">
        <v>1</v>
      </c>
      <c r="U551" s="7">
        <v>4.58411214953271</v>
      </c>
      <c r="V551" s="7">
        <v>17</v>
      </c>
    </row>
    <row r="552" spans="1:22" x14ac:dyDescent="0.3">
      <c r="A552" t="str">
        <f t="shared" si="80"/>
        <v>Exp3</v>
      </c>
      <c r="B552">
        <f t="shared" si="85"/>
        <v>16</v>
      </c>
      <c r="C552" t="str">
        <f t="shared" si="86"/>
        <v>Full</v>
      </c>
      <c r="D552" t="str">
        <f t="shared" si="87"/>
        <v>Saracen</v>
      </c>
      <c r="E552" s="20">
        <f t="shared" si="81"/>
        <v>41782</v>
      </c>
      <c r="F552" t="str">
        <f t="shared" si="82"/>
        <v>Full_16h</v>
      </c>
      <c r="G552">
        <f t="shared" si="83"/>
        <v>59</v>
      </c>
      <c r="H552" t="str">
        <f t="shared" si="84"/>
        <v>NO</v>
      </c>
      <c r="I552">
        <f t="shared" si="88"/>
        <v>4.1869158878504669</v>
      </c>
      <c r="J552">
        <f t="shared" si="89"/>
        <v>18</v>
      </c>
      <c r="S552">
        <v>2</v>
      </c>
      <c r="U552" s="7">
        <v>4.1869158878504669</v>
      </c>
      <c r="V552" s="7">
        <v>18</v>
      </c>
    </row>
    <row r="553" spans="1:22" x14ac:dyDescent="0.3">
      <c r="A553" t="str">
        <f t="shared" si="80"/>
        <v>Exp3</v>
      </c>
      <c r="B553">
        <f t="shared" si="85"/>
        <v>16</v>
      </c>
      <c r="C553" t="str">
        <f t="shared" si="86"/>
        <v>Full</v>
      </c>
      <c r="D553" t="str">
        <f t="shared" si="87"/>
        <v>Saracen</v>
      </c>
      <c r="E553" s="20">
        <f t="shared" si="81"/>
        <v>41782</v>
      </c>
      <c r="F553" t="str">
        <f t="shared" si="82"/>
        <v>Full_16h</v>
      </c>
      <c r="G553">
        <f t="shared" si="83"/>
        <v>59</v>
      </c>
      <c r="H553" t="str">
        <f t="shared" si="84"/>
        <v>NO</v>
      </c>
      <c r="I553">
        <f t="shared" si="88"/>
        <v>3.6497175141242937</v>
      </c>
      <c r="J553">
        <f t="shared" si="89"/>
        <v>10</v>
      </c>
      <c r="S553">
        <v>3</v>
      </c>
      <c r="U553" s="7">
        <v>3.6497175141242937</v>
      </c>
      <c r="V553" s="7">
        <v>10</v>
      </c>
    </row>
    <row r="554" spans="1:22" x14ac:dyDescent="0.3">
      <c r="A554" t="str">
        <f t="shared" si="80"/>
        <v>Exp3</v>
      </c>
      <c r="B554">
        <f t="shared" si="85"/>
        <v>16</v>
      </c>
      <c r="C554" t="str">
        <f t="shared" si="86"/>
        <v>Full</v>
      </c>
      <c r="D554" t="str">
        <f t="shared" si="87"/>
        <v>Saracen</v>
      </c>
      <c r="E554" s="20">
        <f t="shared" si="81"/>
        <v>41782</v>
      </c>
      <c r="F554" t="str">
        <f t="shared" si="82"/>
        <v>Full_16h</v>
      </c>
      <c r="G554">
        <f t="shared" si="83"/>
        <v>59</v>
      </c>
      <c r="H554" t="str">
        <f t="shared" si="84"/>
        <v>NO</v>
      </c>
      <c r="I554">
        <f t="shared" si="88"/>
        <v>3.2966101694915255</v>
      </c>
      <c r="J554">
        <f t="shared" si="89"/>
        <v>9</v>
      </c>
      <c r="S554">
        <v>4</v>
      </c>
      <c r="U554" s="7">
        <v>3.2966101694915255</v>
      </c>
      <c r="V554" s="7">
        <v>9</v>
      </c>
    </row>
    <row r="555" spans="1:22" x14ac:dyDescent="0.3">
      <c r="A555" t="str">
        <f t="shared" si="80"/>
        <v>Exp3</v>
      </c>
      <c r="B555">
        <f t="shared" si="85"/>
        <v>16</v>
      </c>
      <c r="C555" t="str">
        <f t="shared" si="86"/>
        <v>Full</v>
      </c>
      <c r="D555" t="str">
        <f t="shared" si="87"/>
        <v>Saracen</v>
      </c>
      <c r="E555" s="20">
        <f t="shared" si="81"/>
        <v>41782</v>
      </c>
      <c r="F555" t="str">
        <f t="shared" si="82"/>
        <v>Full_16h</v>
      </c>
      <c r="G555">
        <f t="shared" si="83"/>
        <v>85</v>
      </c>
      <c r="H555" t="str">
        <f t="shared" si="84"/>
        <v>NO</v>
      </c>
      <c r="I555">
        <f t="shared" si="88"/>
        <v>4.4299065420560746</v>
      </c>
      <c r="J555">
        <f t="shared" si="89"/>
        <v>18</v>
      </c>
      <c r="R555">
        <v>85</v>
      </c>
      <c r="S555">
        <v>1</v>
      </c>
      <c r="U555" s="7">
        <v>4.4299065420560746</v>
      </c>
      <c r="V555" s="7">
        <v>18</v>
      </c>
    </row>
    <row r="556" spans="1:22" x14ac:dyDescent="0.3">
      <c r="A556" t="str">
        <f t="shared" si="80"/>
        <v>Exp3</v>
      </c>
      <c r="B556">
        <f t="shared" si="85"/>
        <v>16</v>
      </c>
      <c r="C556" t="str">
        <f t="shared" si="86"/>
        <v>Full</v>
      </c>
      <c r="D556" t="str">
        <f t="shared" si="87"/>
        <v>Saracen</v>
      </c>
      <c r="E556" s="20">
        <f t="shared" si="81"/>
        <v>41782</v>
      </c>
      <c r="F556" t="str">
        <f t="shared" si="82"/>
        <v>Full_16h</v>
      </c>
      <c r="G556">
        <f t="shared" si="83"/>
        <v>85</v>
      </c>
      <c r="H556" t="str">
        <f t="shared" si="84"/>
        <v>NO</v>
      </c>
      <c r="I556">
        <f t="shared" si="88"/>
        <v>4.6261682242990654</v>
      </c>
      <c r="J556" t="str">
        <f t="shared" si="89"/>
        <v/>
      </c>
      <c r="S556">
        <v>2</v>
      </c>
      <c r="U556" s="7">
        <v>4.6261682242990654</v>
      </c>
      <c r="V556" s="7"/>
    </row>
    <row r="557" spans="1:22" x14ac:dyDescent="0.3">
      <c r="A557" t="str">
        <f t="shared" si="80"/>
        <v>Exp3</v>
      </c>
      <c r="B557">
        <f t="shared" si="85"/>
        <v>16</v>
      </c>
      <c r="C557" t="str">
        <f t="shared" si="86"/>
        <v>Full</v>
      </c>
      <c r="D557" t="str">
        <f t="shared" si="87"/>
        <v>Saracen</v>
      </c>
      <c r="E557" s="20">
        <f t="shared" si="81"/>
        <v>41782</v>
      </c>
      <c r="F557" t="str">
        <f t="shared" si="82"/>
        <v>Full_16h</v>
      </c>
      <c r="G557">
        <f t="shared" si="83"/>
        <v>85</v>
      </c>
      <c r="H557" t="str">
        <f t="shared" si="84"/>
        <v>NO</v>
      </c>
      <c r="I557">
        <f t="shared" si="88"/>
        <v>5.2393380012730741</v>
      </c>
      <c r="J557">
        <f t="shared" si="89"/>
        <v>14</v>
      </c>
      <c r="S557">
        <v>3</v>
      </c>
      <c r="U557" s="7">
        <v>5.2393380012730741</v>
      </c>
      <c r="V557" s="7">
        <v>14</v>
      </c>
    </row>
    <row r="558" spans="1:22" x14ac:dyDescent="0.3">
      <c r="A558" t="str">
        <f t="shared" si="80"/>
        <v>Exp3</v>
      </c>
      <c r="B558">
        <f t="shared" si="85"/>
        <v>16</v>
      </c>
      <c r="C558" t="str">
        <f t="shared" si="86"/>
        <v>Full</v>
      </c>
      <c r="D558" t="str">
        <f t="shared" si="87"/>
        <v>Saracen</v>
      </c>
      <c r="E558" s="20">
        <f t="shared" si="81"/>
        <v>41782</v>
      </c>
      <c r="F558" t="str">
        <f t="shared" si="82"/>
        <v>Full_16h</v>
      </c>
      <c r="G558">
        <f t="shared" si="83"/>
        <v>296</v>
      </c>
      <c r="H558" t="str">
        <f t="shared" si="84"/>
        <v>NO</v>
      </c>
      <c r="I558">
        <f t="shared" si="88"/>
        <v>5.02803738317757</v>
      </c>
      <c r="J558">
        <f t="shared" si="89"/>
        <v>14</v>
      </c>
      <c r="R558">
        <v>296</v>
      </c>
      <c r="S558">
        <v>1</v>
      </c>
      <c r="U558" s="7">
        <v>5.02803738317757</v>
      </c>
      <c r="V558" s="7">
        <v>14</v>
      </c>
    </row>
    <row r="559" spans="1:22" x14ac:dyDescent="0.3">
      <c r="A559" t="str">
        <f t="shared" si="80"/>
        <v>Exp3</v>
      </c>
      <c r="B559">
        <f t="shared" si="85"/>
        <v>16</v>
      </c>
      <c r="C559" t="str">
        <f t="shared" si="86"/>
        <v>Full</v>
      </c>
      <c r="D559" t="str">
        <f t="shared" si="87"/>
        <v>Saracen</v>
      </c>
      <c r="E559" s="20">
        <f t="shared" si="81"/>
        <v>41782</v>
      </c>
      <c r="F559" t="str">
        <f t="shared" si="82"/>
        <v>Full_16h</v>
      </c>
      <c r="G559">
        <f t="shared" si="83"/>
        <v>296</v>
      </c>
      <c r="H559" t="str">
        <f t="shared" si="84"/>
        <v>NO</v>
      </c>
      <c r="I559">
        <f t="shared" si="88"/>
        <v>4.1111111111111107</v>
      </c>
      <c r="J559">
        <f t="shared" si="89"/>
        <v>17</v>
      </c>
      <c r="S559">
        <v>2</v>
      </c>
      <c r="U559" s="7">
        <v>4.1111111111111107</v>
      </c>
      <c r="V559" s="7">
        <v>17</v>
      </c>
    </row>
    <row r="560" spans="1:22" x14ac:dyDescent="0.3">
      <c r="A560" t="str">
        <f t="shared" si="80"/>
        <v>Exp3</v>
      </c>
      <c r="B560">
        <f t="shared" si="85"/>
        <v>16</v>
      </c>
      <c r="C560" t="str">
        <f t="shared" si="86"/>
        <v>Full</v>
      </c>
      <c r="D560" t="str">
        <f t="shared" si="87"/>
        <v>Saracen</v>
      </c>
      <c r="E560" s="20">
        <f t="shared" si="81"/>
        <v>41782</v>
      </c>
      <c r="F560" t="str">
        <f t="shared" si="82"/>
        <v>Full_16h</v>
      </c>
      <c r="G560">
        <f t="shared" si="83"/>
        <v>296</v>
      </c>
      <c r="H560" t="str">
        <f t="shared" si="84"/>
        <v>NO</v>
      </c>
      <c r="I560">
        <f t="shared" si="88"/>
        <v>4.6214953271028039</v>
      </c>
      <c r="J560">
        <f t="shared" si="89"/>
        <v>16</v>
      </c>
      <c r="S560">
        <v>3</v>
      </c>
      <c r="U560" s="7">
        <v>4.6214953271028039</v>
      </c>
      <c r="V560" s="7">
        <v>16</v>
      </c>
    </row>
    <row r="561" spans="1:22" x14ac:dyDescent="0.3">
      <c r="A561" t="str">
        <f t="shared" si="80"/>
        <v>Exp3</v>
      </c>
      <c r="B561">
        <f t="shared" si="85"/>
        <v>16</v>
      </c>
      <c r="C561" t="str">
        <f t="shared" si="86"/>
        <v>Full</v>
      </c>
      <c r="D561" t="str">
        <f t="shared" si="87"/>
        <v>Saracen</v>
      </c>
      <c r="E561" s="20">
        <f t="shared" si="81"/>
        <v>41782</v>
      </c>
      <c r="F561" t="str">
        <f t="shared" si="82"/>
        <v>Full_16h</v>
      </c>
      <c r="G561">
        <f t="shared" si="83"/>
        <v>296</v>
      </c>
      <c r="H561" t="str">
        <f t="shared" si="84"/>
        <v>NO</v>
      </c>
      <c r="I561">
        <f t="shared" si="88"/>
        <v>3.7768361581920904</v>
      </c>
      <c r="J561">
        <f t="shared" si="89"/>
        <v>13</v>
      </c>
      <c r="S561">
        <v>4</v>
      </c>
      <c r="U561" s="7">
        <v>3.7768361581920904</v>
      </c>
      <c r="V561" s="7">
        <v>13</v>
      </c>
    </row>
    <row r="562" spans="1:22" x14ac:dyDescent="0.3">
      <c r="A562" t="str">
        <f t="shared" si="80"/>
        <v>Exp3</v>
      </c>
      <c r="B562">
        <f t="shared" si="85"/>
        <v>16</v>
      </c>
      <c r="C562" t="str">
        <f t="shared" si="86"/>
        <v>Full</v>
      </c>
      <c r="D562" t="str">
        <f t="shared" si="87"/>
        <v>Saracen</v>
      </c>
      <c r="E562" s="20">
        <f t="shared" si="81"/>
        <v>41787</v>
      </c>
      <c r="F562" t="str">
        <f t="shared" si="82"/>
        <v>Full_16h</v>
      </c>
      <c r="G562">
        <f t="shared" si="83"/>
        <v>99</v>
      </c>
      <c r="H562" t="str">
        <f t="shared" si="84"/>
        <v>NO</v>
      </c>
      <c r="I562">
        <f t="shared" si="88"/>
        <v>4.91588785046729</v>
      </c>
      <c r="J562">
        <f t="shared" si="89"/>
        <v>22</v>
      </c>
      <c r="P562" s="1">
        <v>41787</v>
      </c>
      <c r="Q562" t="s">
        <v>438</v>
      </c>
      <c r="R562">
        <v>99</v>
      </c>
      <c r="S562">
        <v>1</v>
      </c>
      <c r="U562" s="7">
        <v>4.91588785046729</v>
      </c>
      <c r="V562" s="7">
        <v>22</v>
      </c>
    </row>
    <row r="563" spans="1:22" x14ac:dyDescent="0.3">
      <c r="A563" t="str">
        <f t="shared" si="80"/>
        <v>Exp3</v>
      </c>
      <c r="B563">
        <f t="shared" si="85"/>
        <v>16</v>
      </c>
      <c r="C563" t="str">
        <f t="shared" si="86"/>
        <v>Full</v>
      </c>
      <c r="D563" t="str">
        <f t="shared" si="87"/>
        <v>Saracen</v>
      </c>
      <c r="E563" s="20">
        <f t="shared" si="81"/>
        <v>41787</v>
      </c>
      <c r="F563" t="str">
        <f t="shared" si="82"/>
        <v>Full_16h</v>
      </c>
      <c r="G563">
        <f t="shared" si="83"/>
        <v>99</v>
      </c>
      <c r="H563" t="str">
        <f t="shared" si="84"/>
        <v>NO</v>
      </c>
      <c r="I563">
        <f t="shared" si="88"/>
        <v>4.9953271028037385</v>
      </c>
      <c r="J563">
        <f t="shared" si="89"/>
        <v>20</v>
      </c>
      <c r="S563">
        <v>2</v>
      </c>
      <c r="U563" s="7">
        <v>4.9953271028037385</v>
      </c>
      <c r="V563" s="7">
        <v>20</v>
      </c>
    </row>
    <row r="564" spans="1:22" x14ac:dyDescent="0.3">
      <c r="A564" t="str">
        <f t="shared" si="80"/>
        <v>Exp3</v>
      </c>
      <c r="B564">
        <f t="shared" si="85"/>
        <v>16</v>
      </c>
      <c r="C564" t="str">
        <f t="shared" si="86"/>
        <v>Full</v>
      </c>
      <c r="D564" t="str">
        <f t="shared" si="87"/>
        <v>Saracen</v>
      </c>
      <c r="E564" s="20">
        <f t="shared" si="81"/>
        <v>41787</v>
      </c>
      <c r="F564" t="str">
        <f t="shared" si="82"/>
        <v>Full_16h</v>
      </c>
      <c r="G564">
        <f t="shared" si="83"/>
        <v>99</v>
      </c>
      <c r="H564" t="str">
        <f t="shared" si="84"/>
        <v>NO</v>
      </c>
      <c r="I564">
        <f t="shared" si="88"/>
        <v>5.2647994907702103</v>
      </c>
      <c r="J564">
        <f t="shared" si="89"/>
        <v>23</v>
      </c>
      <c r="S564">
        <v>3</v>
      </c>
      <c r="U564" s="7">
        <v>5.2647994907702103</v>
      </c>
      <c r="V564" s="7">
        <v>23</v>
      </c>
    </row>
    <row r="565" spans="1:22" x14ac:dyDescent="0.3">
      <c r="A565" t="str">
        <f t="shared" si="80"/>
        <v>Exp3</v>
      </c>
      <c r="B565">
        <f t="shared" si="85"/>
        <v>16</v>
      </c>
      <c r="C565" t="str">
        <f t="shared" si="86"/>
        <v>Full</v>
      </c>
      <c r="D565" t="str">
        <f t="shared" si="87"/>
        <v>Saracen</v>
      </c>
      <c r="E565" s="20">
        <f t="shared" si="81"/>
        <v>41787</v>
      </c>
      <c r="F565" t="str">
        <f t="shared" si="82"/>
        <v>Full_16h</v>
      </c>
      <c r="G565">
        <f t="shared" si="83"/>
        <v>99</v>
      </c>
      <c r="H565" t="str">
        <f t="shared" si="84"/>
        <v>NO</v>
      </c>
      <c r="I565">
        <f t="shared" si="88"/>
        <v>4.0934579439252339</v>
      </c>
      <c r="J565">
        <f t="shared" si="89"/>
        <v>21</v>
      </c>
      <c r="S565">
        <v>4</v>
      </c>
      <c r="U565" s="7">
        <v>4.0934579439252339</v>
      </c>
      <c r="V565" s="7">
        <v>21</v>
      </c>
    </row>
    <row r="566" spans="1:22" x14ac:dyDescent="0.3">
      <c r="A566" t="str">
        <f t="shared" si="80"/>
        <v>Exp3</v>
      </c>
      <c r="B566">
        <f t="shared" si="85"/>
        <v>16</v>
      </c>
      <c r="C566" t="str">
        <f t="shared" si="86"/>
        <v>Full</v>
      </c>
      <c r="D566" t="str">
        <f t="shared" si="87"/>
        <v>Saracen</v>
      </c>
      <c r="E566" s="20">
        <f t="shared" si="81"/>
        <v>41787</v>
      </c>
      <c r="F566" t="str">
        <f t="shared" si="82"/>
        <v>Full_16h</v>
      </c>
      <c r="G566">
        <f t="shared" si="83"/>
        <v>247</v>
      </c>
      <c r="H566" t="str">
        <f t="shared" si="84"/>
        <v>NO</v>
      </c>
      <c r="I566">
        <f t="shared" si="88"/>
        <v>5.2393380012730741</v>
      </c>
      <c r="J566">
        <f t="shared" si="89"/>
        <v>20</v>
      </c>
      <c r="R566">
        <v>247</v>
      </c>
      <c r="S566">
        <v>1</v>
      </c>
      <c r="U566" s="7">
        <v>5.2393380012730741</v>
      </c>
      <c r="V566" s="7">
        <v>20</v>
      </c>
    </row>
    <row r="567" spans="1:22" x14ac:dyDescent="0.3">
      <c r="A567" t="str">
        <f t="shared" si="80"/>
        <v>Exp3</v>
      </c>
      <c r="B567">
        <f t="shared" si="85"/>
        <v>16</v>
      </c>
      <c r="C567" t="str">
        <f t="shared" si="86"/>
        <v>Full</v>
      </c>
      <c r="D567" t="str">
        <f t="shared" si="87"/>
        <v>Saracen</v>
      </c>
      <c r="E567" s="20">
        <f t="shared" si="81"/>
        <v>41787</v>
      </c>
      <c r="F567" t="str">
        <f t="shared" si="82"/>
        <v>Full_16h</v>
      </c>
      <c r="G567">
        <f t="shared" si="83"/>
        <v>247</v>
      </c>
      <c r="H567" t="str">
        <f t="shared" si="84"/>
        <v>NO</v>
      </c>
      <c r="I567">
        <f t="shared" si="88"/>
        <v>5.0514018691588785</v>
      </c>
      <c r="J567">
        <f t="shared" si="89"/>
        <v>22</v>
      </c>
      <c r="S567">
        <v>2</v>
      </c>
      <c r="U567" s="7">
        <v>5.0514018691588785</v>
      </c>
      <c r="V567" s="7">
        <v>22</v>
      </c>
    </row>
    <row r="568" spans="1:22" x14ac:dyDescent="0.3">
      <c r="A568" t="str">
        <f t="shared" si="80"/>
        <v>Exp3</v>
      </c>
      <c r="B568">
        <f t="shared" si="85"/>
        <v>16</v>
      </c>
      <c r="C568" t="str">
        <f t="shared" si="86"/>
        <v>Full</v>
      </c>
      <c r="D568" t="str">
        <f t="shared" si="87"/>
        <v>Saracen</v>
      </c>
      <c r="E568" s="20">
        <f t="shared" si="81"/>
        <v>41787</v>
      </c>
      <c r="F568" t="str">
        <f t="shared" si="82"/>
        <v>Full_16h</v>
      </c>
      <c r="G568">
        <f t="shared" si="83"/>
        <v>247</v>
      </c>
      <c r="H568" t="str">
        <f t="shared" si="84"/>
        <v>NO</v>
      </c>
      <c r="I568">
        <f t="shared" si="88"/>
        <v>5.3360916613621896</v>
      </c>
      <c r="J568">
        <f t="shared" si="89"/>
        <v>18</v>
      </c>
      <c r="S568">
        <v>3</v>
      </c>
      <c r="U568" s="7">
        <v>5.3360916613621896</v>
      </c>
      <c r="V568" s="7">
        <v>18</v>
      </c>
    </row>
    <row r="569" spans="1:22" x14ac:dyDescent="0.3">
      <c r="A569" t="str">
        <f t="shared" si="80"/>
        <v>Exp3</v>
      </c>
      <c r="B569">
        <f t="shared" si="85"/>
        <v>16</v>
      </c>
      <c r="C569" t="str">
        <f t="shared" si="86"/>
        <v>Full</v>
      </c>
      <c r="D569" t="str">
        <f t="shared" si="87"/>
        <v>Saracen</v>
      </c>
      <c r="E569" s="20">
        <f t="shared" si="81"/>
        <v>41787</v>
      </c>
      <c r="F569" t="str">
        <f t="shared" si="82"/>
        <v>Full_16h</v>
      </c>
      <c r="G569">
        <f t="shared" si="83"/>
        <v>247</v>
      </c>
      <c r="H569" t="str">
        <f t="shared" si="84"/>
        <v>NO</v>
      </c>
      <c r="I569">
        <f t="shared" si="88"/>
        <v>4.94392523364486</v>
      </c>
      <c r="J569">
        <f t="shared" si="89"/>
        <v>16</v>
      </c>
      <c r="S569">
        <v>4</v>
      </c>
      <c r="U569" s="7">
        <v>4.94392523364486</v>
      </c>
      <c r="V569" s="7">
        <v>16</v>
      </c>
    </row>
    <row r="570" spans="1:22" x14ac:dyDescent="0.3">
      <c r="A570" t="str">
        <f t="shared" si="80"/>
        <v>Exp3</v>
      </c>
      <c r="B570">
        <f t="shared" si="85"/>
        <v>16</v>
      </c>
      <c r="C570" t="str">
        <f t="shared" si="86"/>
        <v>Full</v>
      </c>
      <c r="D570" t="str">
        <f t="shared" si="87"/>
        <v>Saracen</v>
      </c>
      <c r="E570" s="20">
        <f t="shared" si="81"/>
        <v>41787</v>
      </c>
      <c r="F570" t="str">
        <f t="shared" si="82"/>
        <v>Full_16h</v>
      </c>
      <c r="G570">
        <f t="shared" si="83"/>
        <v>290</v>
      </c>
      <c r="H570" t="str">
        <f t="shared" si="84"/>
        <v>NO</v>
      </c>
      <c r="I570">
        <f t="shared" si="88"/>
        <v>5.0607476635514015</v>
      </c>
      <c r="J570">
        <f t="shared" si="89"/>
        <v>21</v>
      </c>
      <c r="R570">
        <v>290</v>
      </c>
      <c r="S570">
        <v>1</v>
      </c>
      <c r="U570" s="7">
        <v>5.0607476635514015</v>
      </c>
      <c r="V570" s="7">
        <v>21</v>
      </c>
    </row>
    <row r="571" spans="1:22" x14ac:dyDescent="0.3">
      <c r="A571" t="str">
        <f t="shared" si="80"/>
        <v>Exp3</v>
      </c>
      <c r="B571">
        <f t="shared" si="85"/>
        <v>16</v>
      </c>
      <c r="C571" t="str">
        <f t="shared" si="86"/>
        <v>Full</v>
      </c>
      <c r="D571" t="str">
        <f t="shared" si="87"/>
        <v>Saracen</v>
      </c>
      <c r="E571" s="20">
        <f t="shared" si="81"/>
        <v>41787</v>
      </c>
      <c r="F571" t="str">
        <f t="shared" si="82"/>
        <v>Full_16h</v>
      </c>
      <c r="G571">
        <f t="shared" si="83"/>
        <v>290</v>
      </c>
      <c r="H571" t="str">
        <f t="shared" si="84"/>
        <v>NO</v>
      </c>
      <c r="I571">
        <f t="shared" si="88"/>
        <v>5.5652450668364102</v>
      </c>
      <c r="J571">
        <f t="shared" si="89"/>
        <v>24</v>
      </c>
      <c r="S571">
        <v>2</v>
      </c>
      <c r="U571" s="7">
        <v>5.5652450668364102</v>
      </c>
      <c r="V571" s="7">
        <v>24</v>
      </c>
    </row>
    <row r="572" spans="1:22" x14ac:dyDescent="0.3">
      <c r="A572" t="str">
        <f t="shared" si="80"/>
        <v>Exp3</v>
      </c>
      <c r="B572">
        <f t="shared" si="85"/>
        <v>16</v>
      </c>
      <c r="C572" t="str">
        <f t="shared" si="86"/>
        <v>Full</v>
      </c>
      <c r="D572" t="str">
        <f t="shared" si="87"/>
        <v>Saracen</v>
      </c>
      <c r="E572" s="20">
        <f t="shared" si="81"/>
        <v>41787</v>
      </c>
      <c r="F572" t="str">
        <f t="shared" si="82"/>
        <v>Full_16h</v>
      </c>
      <c r="G572">
        <f t="shared" si="83"/>
        <v>290</v>
      </c>
      <c r="H572" t="str">
        <f t="shared" si="84"/>
        <v>NO</v>
      </c>
      <c r="I572">
        <f t="shared" si="88"/>
        <v>5.4073838319541689</v>
      </c>
      <c r="J572">
        <f t="shared" si="89"/>
        <v>21</v>
      </c>
      <c r="S572">
        <v>3</v>
      </c>
      <c r="U572" s="7">
        <v>5.4073838319541689</v>
      </c>
      <c r="V572" s="7">
        <v>21</v>
      </c>
    </row>
    <row r="573" spans="1:22" x14ac:dyDescent="0.3">
      <c r="A573" t="str">
        <f t="shared" si="80"/>
        <v>Exp3</v>
      </c>
      <c r="B573">
        <f t="shared" si="85"/>
        <v>16</v>
      </c>
      <c r="C573" t="str">
        <f t="shared" si="86"/>
        <v>Full</v>
      </c>
      <c r="D573" t="str">
        <f t="shared" si="87"/>
        <v>Saracen</v>
      </c>
      <c r="E573" s="20">
        <f t="shared" si="81"/>
        <v>41787</v>
      </c>
      <c r="F573" t="str">
        <f t="shared" si="82"/>
        <v>Full_16h</v>
      </c>
      <c r="G573">
        <f t="shared" si="83"/>
        <v>290</v>
      </c>
      <c r="H573" t="str">
        <f t="shared" si="84"/>
        <v>NO</v>
      </c>
      <c r="I573">
        <f t="shared" si="88"/>
        <v>4.8084112149532707</v>
      </c>
      <c r="J573">
        <f t="shared" si="89"/>
        <v>19</v>
      </c>
      <c r="S573">
        <v>4</v>
      </c>
      <c r="U573" s="7">
        <v>4.8084112149532707</v>
      </c>
      <c r="V573" s="7">
        <v>19</v>
      </c>
    </row>
    <row r="574" spans="1:22" x14ac:dyDescent="0.3">
      <c r="A574" t="str">
        <f t="shared" si="80"/>
        <v>Exp3</v>
      </c>
      <c r="B574">
        <f t="shared" si="85"/>
        <v>16</v>
      </c>
      <c r="C574" t="str">
        <f t="shared" si="86"/>
        <v>Full</v>
      </c>
      <c r="D574" t="str">
        <f t="shared" si="87"/>
        <v>Saracen</v>
      </c>
      <c r="E574" s="20">
        <f t="shared" si="81"/>
        <v>41793</v>
      </c>
      <c r="F574" t="str">
        <f t="shared" si="82"/>
        <v>Full_16h</v>
      </c>
      <c r="G574">
        <f t="shared" si="83"/>
        <v>171</v>
      </c>
      <c r="H574" t="str">
        <f t="shared" si="84"/>
        <v>NO</v>
      </c>
      <c r="I574">
        <f t="shared" si="88"/>
        <v>6.3163265306122449</v>
      </c>
      <c r="J574">
        <f t="shared" si="89"/>
        <v>23</v>
      </c>
      <c r="P574" s="1">
        <v>41793</v>
      </c>
      <c r="Q574" t="s">
        <v>438</v>
      </c>
      <c r="R574">
        <v>171</v>
      </c>
      <c r="S574">
        <v>1</v>
      </c>
      <c r="U574" s="7">
        <v>6.3163265306122449</v>
      </c>
      <c r="V574" s="7">
        <v>23</v>
      </c>
    </row>
    <row r="575" spans="1:22" x14ac:dyDescent="0.3">
      <c r="A575" t="str">
        <f t="shared" si="80"/>
        <v>Exp3</v>
      </c>
      <c r="B575">
        <f t="shared" si="85"/>
        <v>16</v>
      </c>
      <c r="C575" t="str">
        <f t="shared" si="86"/>
        <v>Full</v>
      </c>
      <c r="D575" t="str">
        <f t="shared" si="87"/>
        <v>Saracen</v>
      </c>
      <c r="E575" s="20">
        <f t="shared" si="81"/>
        <v>41793</v>
      </c>
      <c r="F575" t="str">
        <f t="shared" si="82"/>
        <v>Full_16h</v>
      </c>
      <c r="G575">
        <f t="shared" si="83"/>
        <v>171</v>
      </c>
      <c r="H575" t="str">
        <f t="shared" si="84"/>
        <v>NO</v>
      </c>
      <c r="I575">
        <f t="shared" si="88"/>
        <v>6.8469387755102042</v>
      </c>
      <c r="J575">
        <f t="shared" si="89"/>
        <v>24</v>
      </c>
      <c r="S575">
        <v>2</v>
      </c>
      <c r="U575" s="7">
        <v>6.8469387755102042</v>
      </c>
      <c r="V575" s="7">
        <v>24</v>
      </c>
    </row>
    <row r="576" spans="1:22" x14ac:dyDescent="0.3">
      <c r="A576" t="str">
        <f t="shared" si="80"/>
        <v>Exp3</v>
      </c>
      <c r="B576">
        <f t="shared" si="85"/>
        <v>16</v>
      </c>
      <c r="C576" t="str">
        <f t="shared" si="86"/>
        <v>Full</v>
      </c>
      <c r="D576" t="str">
        <f t="shared" si="87"/>
        <v>Saracen</v>
      </c>
      <c r="E576" s="20">
        <f t="shared" si="81"/>
        <v>41793</v>
      </c>
      <c r="F576" t="str">
        <f t="shared" si="82"/>
        <v>Full_16h</v>
      </c>
      <c r="G576">
        <f t="shared" si="83"/>
        <v>171</v>
      </c>
      <c r="H576" t="str">
        <f t="shared" si="84"/>
        <v>NO</v>
      </c>
      <c r="I576">
        <f t="shared" si="88"/>
        <v>6.0663265306122449</v>
      </c>
      <c r="J576">
        <f t="shared" si="89"/>
        <v>24</v>
      </c>
      <c r="S576">
        <v>3</v>
      </c>
      <c r="U576" s="7">
        <v>6.0663265306122449</v>
      </c>
      <c r="V576" s="7">
        <v>24</v>
      </c>
    </row>
    <row r="577" spans="1:22" x14ac:dyDescent="0.3">
      <c r="A577" t="str">
        <f t="shared" si="80"/>
        <v>Exp3</v>
      </c>
      <c r="B577">
        <f t="shared" si="85"/>
        <v>16</v>
      </c>
      <c r="C577" t="str">
        <f t="shared" si="86"/>
        <v>Full</v>
      </c>
      <c r="D577" t="str">
        <f t="shared" si="87"/>
        <v>Saracen</v>
      </c>
      <c r="E577" s="20">
        <f t="shared" si="81"/>
        <v>41793</v>
      </c>
      <c r="F577" t="str">
        <f t="shared" si="82"/>
        <v>Full_16h</v>
      </c>
      <c r="G577">
        <f t="shared" si="83"/>
        <v>171</v>
      </c>
      <c r="H577" t="str">
        <f t="shared" si="84"/>
        <v>NO</v>
      </c>
      <c r="I577">
        <f t="shared" si="88"/>
        <v>5.8453214513049012</v>
      </c>
      <c r="J577">
        <f t="shared" si="89"/>
        <v>23</v>
      </c>
      <c r="S577">
        <v>4</v>
      </c>
      <c r="U577" s="7">
        <v>5.8453214513049012</v>
      </c>
      <c r="V577" s="7">
        <v>23</v>
      </c>
    </row>
    <row r="578" spans="1:22" x14ac:dyDescent="0.3">
      <c r="A578" t="str">
        <f t="shared" si="80"/>
        <v>Exp3</v>
      </c>
      <c r="B578">
        <f t="shared" si="85"/>
        <v>16</v>
      </c>
      <c r="C578" t="str">
        <f t="shared" si="86"/>
        <v>Full</v>
      </c>
      <c r="D578" t="str">
        <f t="shared" si="87"/>
        <v>Saracen</v>
      </c>
      <c r="E578" s="20">
        <f t="shared" si="81"/>
        <v>41793</v>
      </c>
      <c r="F578" t="str">
        <f t="shared" si="82"/>
        <v>Full_16h</v>
      </c>
      <c r="G578">
        <f t="shared" si="83"/>
        <v>229</v>
      </c>
      <c r="H578" t="str">
        <f t="shared" si="84"/>
        <v>NO</v>
      </c>
      <c r="I578">
        <f t="shared" si="88"/>
        <v>6.3826530612244898</v>
      </c>
      <c r="J578">
        <f t="shared" si="89"/>
        <v>25</v>
      </c>
      <c r="R578">
        <v>229</v>
      </c>
      <c r="S578">
        <v>1</v>
      </c>
      <c r="U578" s="7">
        <v>6.3826530612244898</v>
      </c>
      <c r="V578" s="7">
        <v>25</v>
      </c>
    </row>
    <row r="579" spans="1:22" x14ac:dyDescent="0.3">
      <c r="A579" t="str">
        <f t="shared" ref="A579:A642" si="90">IF(L579="",A578,L579)</f>
        <v>Exp3</v>
      </c>
      <c r="B579">
        <f t="shared" si="85"/>
        <v>16</v>
      </c>
      <c r="C579" t="str">
        <f t="shared" si="86"/>
        <v>Full</v>
      </c>
      <c r="D579" t="str">
        <f t="shared" si="87"/>
        <v>Saracen</v>
      </c>
      <c r="E579" s="20">
        <f t="shared" ref="E579:E642" si="91">IF(P579="",E578,P579)</f>
        <v>41793</v>
      </c>
      <c r="F579" t="str">
        <f t="shared" ref="F579:F642" si="92">IF(Q579="",F578,Q579)</f>
        <v>Full_16h</v>
      </c>
      <c r="G579">
        <f t="shared" ref="G579:G642" si="93">IF(R579="",G578,R579)</f>
        <v>229</v>
      </c>
      <c r="H579" t="str">
        <f t="shared" ref="H579:H642" si="94">IF(T579="","NO","YES")</f>
        <v>NO</v>
      </c>
      <c r="I579">
        <f t="shared" si="88"/>
        <v>6.2295918367346941</v>
      </c>
      <c r="J579">
        <f t="shared" si="89"/>
        <v>25</v>
      </c>
      <c r="S579">
        <v>2</v>
      </c>
      <c r="U579" s="7">
        <v>6.2295918367346941</v>
      </c>
      <c r="V579" s="7">
        <v>25</v>
      </c>
    </row>
    <row r="580" spans="1:22" x14ac:dyDescent="0.3">
      <c r="A580" t="str">
        <f t="shared" si="90"/>
        <v>Exp3</v>
      </c>
      <c r="B580">
        <f t="shared" ref="B580:B643" si="95">IF(L580="",B579,M580)</f>
        <v>16</v>
      </c>
      <c r="C580" t="str">
        <f t="shared" ref="C580:C643" si="96">IF(O580="",C579,O580)</f>
        <v>Full</v>
      </c>
      <c r="D580" t="str">
        <f t="shared" ref="D580:D643" si="97">IF(N580="",D579,N580)</f>
        <v>Saracen</v>
      </c>
      <c r="E580" s="20">
        <f t="shared" si="91"/>
        <v>41793</v>
      </c>
      <c r="F580" t="str">
        <f t="shared" si="92"/>
        <v>Full_16h</v>
      </c>
      <c r="G580">
        <f t="shared" si="93"/>
        <v>229</v>
      </c>
      <c r="H580" t="str">
        <f t="shared" si="94"/>
        <v>NO</v>
      </c>
      <c r="I580">
        <f t="shared" ref="I580:I643" si="98">IF(U580="","",U580)</f>
        <v>5.3564608529598985</v>
      </c>
      <c r="J580">
        <f t="shared" ref="J580:J643" si="99">IF(V580="","",V580)</f>
        <v>22</v>
      </c>
      <c r="S580">
        <v>3</v>
      </c>
      <c r="U580" s="7">
        <v>5.3564608529598985</v>
      </c>
      <c r="V580" s="7">
        <v>22</v>
      </c>
    </row>
    <row r="581" spans="1:22" x14ac:dyDescent="0.3">
      <c r="A581" t="str">
        <f t="shared" si="90"/>
        <v>Exp3</v>
      </c>
      <c r="B581">
        <f t="shared" si="95"/>
        <v>16</v>
      </c>
      <c r="C581" t="str">
        <f t="shared" si="96"/>
        <v>Full</v>
      </c>
      <c r="D581" t="str">
        <f t="shared" si="97"/>
        <v>Saracen</v>
      </c>
      <c r="E581" s="20">
        <f t="shared" si="91"/>
        <v>41793</v>
      </c>
      <c r="F581" t="str">
        <f t="shared" si="92"/>
        <v>Full_16h</v>
      </c>
      <c r="G581">
        <f t="shared" si="93"/>
        <v>229</v>
      </c>
      <c r="H581" t="str">
        <f t="shared" si="94"/>
        <v>NO</v>
      </c>
      <c r="I581">
        <f t="shared" si="98"/>
        <v>5.4888605983450027</v>
      </c>
      <c r="J581">
        <f t="shared" si="99"/>
        <v>23</v>
      </c>
      <c r="S581">
        <v>4</v>
      </c>
      <c r="U581" s="7">
        <v>5.4888605983450027</v>
      </c>
      <c r="V581" s="7">
        <v>23</v>
      </c>
    </row>
    <row r="582" spans="1:22" x14ac:dyDescent="0.3">
      <c r="A582" t="str">
        <f t="shared" si="90"/>
        <v>Exp3</v>
      </c>
      <c r="B582">
        <f t="shared" si="95"/>
        <v>16</v>
      </c>
      <c r="C582" t="str">
        <f t="shared" si="96"/>
        <v>Full</v>
      </c>
      <c r="D582" t="str">
        <f t="shared" si="97"/>
        <v>Saracen</v>
      </c>
      <c r="E582" s="20">
        <f t="shared" si="91"/>
        <v>41793</v>
      </c>
      <c r="F582" t="str">
        <f t="shared" si="92"/>
        <v>Full_16h</v>
      </c>
      <c r="G582">
        <f t="shared" si="93"/>
        <v>303</v>
      </c>
      <c r="H582" t="str">
        <f t="shared" si="94"/>
        <v>NO</v>
      </c>
      <c r="I582">
        <f t="shared" si="98"/>
        <v>5.0046728971962615</v>
      </c>
      <c r="J582">
        <f t="shared" si="99"/>
        <v>22</v>
      </c>
      <c r="R582">
        <v>303</v>
      </c>
      <c r="S582">
        <v>1</v>
      </c>
      <c r="U582" s="7">
        <v>5.0046728971962615</v>
      </c>
      <c r="V582" s="7">
        <v>22</v>
      </c>
    </row>
    <row r="583" spans="1:22" x14ac:dyDescent="0.3">
      <c r="A583" t="str">
        <f t="shared" si="90"/>
        <v>Exp3</v>
      </c>
      <c r="B583">
        <f t="shared" si="95"/>
        <v>16</v>
      </c>
      <c r="C583" t="str">
        <f t="shared" si="96"/>
        <v>Full</v>
      </c>
      <c r="D583" t="str">
        <f t="shared" si="97"/>
        <v>Saracen</v>
      </c>
      <c r="E583" s="20">
        <f t="shared" si="91"/>
        <v>41793</v>
      </c>
      <c r="F583" t="str">
        <f t="shared" si="92"/>
        <v>Full_16h</v>
      </c>
      <c r="G583">
        <f t="shared" si="93"/>
        <v>303</v>
      </c>
      <c r="H583" t="str">
        <f t="shared" si="94"/>
        <v>NO</v>
      </c>
      <c r="I583">
        <f t="shared" si="98"/>
        <v>6.2346938775510203</v>
      </c>
      <c r="J583">
        <f t="shared" si="99"/>
        <v>22</v>
      </c>
      <c r="S583">
        <v>2</v>
      </c>
      <c r="U583" s="7">
        <v>6.2346938775510203</v>
      </c>
      <c r="V583" s="7">
        <v>22</v>
      </c>
    </row>
    <row r="584" spans="1:22" x14ac:dyDescent="0.3">
      <c r="A584" t="str">
        <f t="shared" si="90"/>
        <v>Exp3</v>
      </c>
      <c r="B584">
        <f t="shared" si="95"/>
        <v>16</v>
      </c>
      <c r="C584" t="str">
        <f t="shared" si="96"/>
        <v>Full</v>
      </c>
      <c r="D584" t="str">
        <f t="shared" si="97"/>
        <v>Saracen</v>
      </c>
      <c r="E584" s="20">
        <f t="shared" si="91"/>
        <v>41793</v>
      </c>
      <c r="F584" t="str">
        <f t="shared" si="92"/>
        <v>Full_16h</v>
      </c>
      <c r="G584">
        <f t="shared" si="93"/>
        <v>303</v>
      </c>
      <c r="H584" t="str">
        <f t="shared" si="94"/>
        <v>NO</v>
      </c>
      <c r="I584">
        <f t="shared" si="98"/>
        <v>4.91588785046729</v>
      </c>
      <c r="J584">
        <f t="shared" si="99"/>
        <v>18</v>
      </c>
      <c r="S584">
        <v>3</v>
      </c>
      <c r="U584" s="7">
        <v>4.91588785046729</v>
      </c>
      <c r="V584" s="7">
        <v>18</v>
      </c>
    </row>
    <row r="585" spans="1:22" x14ac:dyDescent="0.3">
      <c r="A585" t="str">
        <f t="shared" si="90"/>
        <v>Exp3</v>
      </c>
      <c r="B585">
        <f t="shared" si="95"/>
        <v>16</v>
      </c>
      <c r="C585" t="str">
        <f t="shared" si="96"/>
        <v>Full</v>
      </c>
      <c r="D585" t="str">
        <f t="shared" si="97"/>
        <v>Saracen</v>
      </c>
      <c r="E585" s="20">
        <f t="shared" si="91"/>
        <v>41800</v>
      </c>
      <c r="F585" t="str">
        <f t="shared" si="92"/>
        <v>Full_16h</v>
      </c>
      <c r="G585">
        <f t="shared" si="93"/>
        <v>185</v>
      </c>
      <c r="H585" t="str">
        <f t="shared" si="94"/>
        <v>NO</v>
      </c>
      <c r="I585">
        <f t="shared" si="98"/>
        <v>5.9318905155951622</v>
      </c>
      <c r="J585">
        <f t="shared" si="99"/>
        <v>24</v>
      </c>
      <c r="P585" s="1">
        <v>41800</v>
      </c>
      <c r="Q585" t="s">
        <v>438</v>
      </c>
      <c r="R585">
        <v>185</v>
      </c>
      <c r="S585">
        <v>1</v>
      </c>
      <c r="U585" s="7">
        <v>5.9318905155951622</v>
      </c>
      <c r="V585" s="7">
        <v>24</v>
      </c>
    </row>
    <row r="586" spans="1:22" x14ac:dyDescent="0.3">
      <c r="A586" t="str">
        <f t="shared" si="90"/>
        <v>Exp3</v>
      </c>
      <c r="B586">
        <f t="shared" si="95"/>
        <v>16</v>
      </c>
      <c r="C586" t="str">
        <f t="shared" si="96"/>
        <v>Full</v>
      </c>
      <c r="D586" t="str">
        <f t="shared" si="97"/>
        <v>Saracen</v>
      </c>
      <c r="E586" s="20">
        <f t="shared" si="91"/>
        <v>41800</v>
      </c>
      <c r="F586" t="str">
        <f t="shared" si="92"/>
        <v>Full_16h</v>
      </c>
      <c r="G586">
        <f t="shared" si="93"/>
        <v>185</v>
      </c>
      <c r="H586" t="str">
        <f t="shared" si="94"/>
        <v>NO</v>
      </c>
      <c r="I586">
        <f t="shared" si="98"/>
        <v>6.0204081632653059</v>
      </c>
      <c r="J586">
        <f t="shared" si="99"/>
        <v>25</v>
      </c>
      <c r="S586">
        <v>2</v>
      </c>
      <c r="U586" s="7">
        <v>6.0204081632653059</v>
      </c>
      <c r="V586" s="7">
        <v>25</v>
      </c>
    </row>
    <row r="587" spans="1:22" x14ac:dyDescent="0.3">
      <c r="A587" t="str">
        <f t="shared" si="90"/>
        <v>Exp3</v>
      </c>
      <c r="B587">
        <f t="shared" si="95"/>
        <v>16</v>
      </c>
      <c r="C587" t="str">
        <f t="shared" si="96"/>
        <v>Full</v>
      </c>
      <c r="D587" t="str">
        <f t="shared" si="97"/>
        <v>Saracen</v>
      </c>
      <c r="E587" s="20">
        <f t="shared" si="91"/>
        <v>41800</v>
      </c>
      <c r="F587" t="str">
        <f t="shared" si="92"/>
        <v>Full_16h</v>
      </c>
      <c r="G587">
        <f t="shared" si="93"/>
        <v>185</v>
      </c>
      <c r="H587" t="str">
        <f t="shared" si="94"/>
        <v>YES</v>
      </c>
      <c r="I587">
        <f t="shared" si="98"/>
        <v>6</v>
      </c>
      <c r="J587">
        <f t="shared" si="99"/>
        <v>24</v>
      </c>
      <c r="S587">
        <v>3</v>
      </c>
      <c r="T587" t="s">
        <v>170</v>
      </c>
      <c r="U587" s="7">
        <v>6</v>
      </c>
      <c r="V587" s="7">
        <v>24</v>
      </c>
    </row>
    <row r="588" spans="1:22" x14ac:dyDescent="0.3">
      <c r="A588" t="str">
        <f t="shared" si="90"/>
        <v>Exp3</v>
      </c>
      <c r="B588">
        <f t="shared" si="95"/>
        <v>16</v>
      </c>
      <c r="C588" t="str">
        <f t="shared" si="96"/>
        <v>Full</v>
      </c>
      <c r="D588" t="str">
        <f t="shared" si="97"/>
        <v>Saracen</v>
      </c>
      <c r="E588" s="20">
        <f t="shared" si="91"/>
        <v>41800</v>
      </c>
      <c r="F588" t="str">
        <f t="shared" si="92"/>
        <v>Full_16h</v>
      </c>
      <c r="G588">
        <f t="shared" si="93"/>
        <v>194</v>
      </c>
      <c r="H588" t="str">
        <f t="shared" si="94"/>
        <v>NO</v>
      </c>
      <c r="I588">
        <f t="shared" si="98"/>
        <v>7.125</v>
      </c>
      <c r="J588">
        <f t="shared" si="99"/>
        <v>25</v>
      </c>
      <c r="R588">
        <v>194</v>
      </c>
      <c r="S588">
        <v>1</v>
      </c>
      <c r="U588" s="7">
        <v>7.125</v>
      </c>
      <c r="V588" s="7">
        <v>25</v>
      </c>
    </row>
    <row r="589" spans="1:22" x14ac:dyDescent="0.3">
      <c r="A589" t="str">
        <f t="shared" si="90"/>
        <v>Exp3</v>
      </c>
      <c r="B589">
        <f t="shared" si="95"/>
        <v>16</v>
      </c>
      <c r="C589" t="str">
        <f t="shared" si="96"/>
        <v>Full</v>
      </c>
      <c r="D589" t="str">
        <f t="shared" si="97"/>
        <v>Saracen</v>
      </c>
      <c r="E589" s="20">
        <f t="shared" si="91"/>
        <v>41800</v>
      </c>
      <c r="F589" t="str">
        <f t="shared" si="92"/>
        <v>Full_16h</v>
      </c>
      <c r="G589">
        <f t="shared" si="93"/>
        <v>194</v>
      </c>
      <c r="H589" t="str">
        <f t="shared" si="94"/>
        <v>NO</v>
      </c>
      <c r="I589">
        <f t="shared" si="98"/>
        <v>7.4375</v>
      </c>
      <c r="J589">
        <f t="shared" si="99"/>
        <v>26</v>
      </c>
      <c r="S589">
        <v>2</v>
      </c>
      <c r="U589" s="7">
        <v>7.4375</v>
      </c>
      <c r="V589" s="7">
        <v>26</v>
      </c>
    </row>
    <row r="590" spans="1:22" x14ac:dyDescent="0.3">
      <c r="A590" t="str">
        <f t="shared" si="90"/>
        <v>Exp3</v>
      </c>
      <c r="B590">
        <f t="shared" si="95"/>
        <v>16</v>
      </c>
      <c r="C590" t="str">
        <f t="shared" si="96"/>
        <v>Full</v>
      </c>
      <c r="D590" t="str">
        <f t="shared" si="97"/>
        <v>Saracen</v>
      </c>
      <c r="E590" s="20">
        <f t="shared" si="91"/>
        <v>41800</v>
      </c>
      <c r="F590" t="str">
        <f t="shared" si="92"/>
        <v>Full_16h</v>
      </c>
      <c r="G590">
        <f t="shared" si="93"/>
        <v>209</v>
      </c>
      <c r="H590" t="str">
        <f t="shared" si="94"/>
        <v>NO</v>
      </c>
      <c r="I590">
        <f t="shared" si="98"/>
        <v>7.3125</v>
      </c>
      <c r="J590">
        <f t="shared" si="99"/>
        <v>25</v>
      </c>
      <c r="R590">
        <v>209</v>
      </c>
      <c r="S590">
        <v>1</v>
      </c>
      <c r="U590" s="7">
        <v>7.3125</v>
      </c>
      <c r="V590" s="7">
        <v>25</v>
      </c>
    </row>
    <row r="591" spans="1:22" x14ac:dyDescent="0.3">
      <c r="A591" t="str">
        <f t="shared" si="90"/>
        <v>Exp3</v>
      </c>
      <c r="B591">
        <f t="shared" si="95"/>
        <v>16</v>
      </c>
      <c r="C591" t="str">
        <f t="shared" si="96"/>
        <v>Full</v>
      </c>
      <c r="D591" t="str">
        <f t="shared" si="97"/>
        <v>Saracen</v>
      </c>
      <c r="E591" s="20">
        <f t="shared" si="91"/>
        <v>41800</v>
      </c>
      <c r="F591" t="str">
        <f t="shared" si="92"/>
        <v>Full_16h</v>
      </c>
      <c r="G591">
        <f t="shared" si="93"/>
        <v>209</v>
      </c>
      <c r="H591" t="str">
        <f t="shared" si="94"/>
        <v>NO</v>
      </c>
      <c r="I591">
        <f t="shared" si="98"/>
        <v>7.1785714285714288</v>
      </c>
      <c r="J591">
        <f t="shared" si="99"/>
        <v>24</v>
      </c>
      <c r="S591">
        <v>2</v>
      </c>
      <c r="U591" s="7">
        <v>7.1785714285714288</v>
      </c>
      <c r="V591" s="7">
        <v>24</v>
      </c>
    </row>
    <row r="592" spans="1:22" x14ac:dyDescent="0.3">
      <c r="A592" t="str">
        <f t="shared" si="90"/>
        <v>Exp3</v>
      </c>
      <c r="B592">
        <f t="shared" si="95"/>
        <v>16</v>
      </c>
      <c r="C592" t="str">
        <f t="shared" si="96"/>
        <v>Full</v>
      </c>
      <c r="D592" t="str">
        <f t="shared" si="97"/>
        <v>Saracen</v>
      </c>
      <c r="E592" s="20">
        <f t="shared" si="91"/>
        <v>41800</v>
      </c>
      <c r="F592" t="str">
        <f t="shared" si="92"/>
        <v>Full_16h</v>
      </c>
      <c r="G592">
        <f t="shared" si="93"/>
        <v>209</v>
      </c>
      <c r="H592" t="str">
        <f t="shared" si="94"/>
        <v>NO</v>
      </c>
      <c r="I592">
        <f t="shared" si="98"/>
        <v>6.3826530612244898</v>
      </c>
      <c r="J592">
        <f t="shared" si="99"/>
        <v>24</v>
      </c>
      <c r="S592">
        <v>3</v>
      </c>
      <c r="U592" s="7">
        <v>6.3826530612244898</v>
      </c>
      <c r="V592" s="7">
        <v>24</v>
      </c>
    </row>
    <row r="593" spans="1:22" x14ac:dyDescent="0.3">
      <c r="A593" t="str">
        <f t="shared" si="90"/>
        <v>Exp3</v>
      </c>
      <c r="B593">
        <f t="shared" si="95"/>
        <v>16</v>
      </c>
      <c r="C593" t="str">
        <f t="shared" si="96"/>
        <v>Full</v>
      </c>
      <c r="D593" t="str">
        <f t="shared" si="97"/>
        <v>Saracen</v>
      </c>
      <c r="E593" s="20">
        <f t="shared" si="91"/>
        <v>41800</v>
      </c>
      <c r="F593" t="str">
        <f t="shared" si="92"/>
        <v>Full_16h</v>
      </c>
      <c r="G593">
        <f t="shared" si="93"/>
        <v>209</v>
      </c>
      <c r="H593" t="str">
        <f t="shared" si="94"/>
        <v>NO</v>
      </c>
      <c r="I593">
        <f t="shared" si="98"/>
        <v>6.2244897959183669</v>
      </c>
      <c r="J593">
        <f t="shared" si="99"/>
        <v>23</v>
      </c>
      <c r="S593">
        <v>4</v>
      </c>
      <c r="U593" s="7">
        <v>6.2244897959183669</v>
      </c>
      <c r="V593" s="7">
        <v>23</v>
      </c>
    </row>
    <row r="594" spans="1:22" x14ac:dyDescent="0.3">
      <c r="A594" t="str">
        <f t="shared" si="90"/>
        <v>Exp3</v>
      </c>
      <c r="B594">
        <f t="shared" si="95"/>
        <v>16</v>
      </c>
      <c r="C594" t="str">
        <f t="shared" si="96"/>
        <v>Full</v>
      </c>
      <c r="D594" t="str">
        <f t="shared" si="97"/>
        <v>Saracen</v>
      </c>
      <c r="E594" s="20">
        <f t="shared" si="91"/>
        <v>41800</v>
      </c>
      <c r="F594" t="str">
        <f t="shared" si="92"/>
        <v>Full_16h</v>
      </c>
      <c r="G594">
        <f t="shared" si="93"/>
        <v>322</v>
      </c>
      <c r="H594" t="str">
        <f t="shared" si="94"/>
        <v>NO</v>
      </c>
      <c r="I594">
        <f t="shared" si="98"/>
        <v>7.59375</v>
      </c>
      <c r="J594">
        <f t="shared" si="99"/>
        <v>27</v>
      </c>
      <c r="R594">
        <v>322</v>
      </c>
      <c r="S594">
        <v>1</v>
      </c>
      <c r="U594" s="7">
        <v>7.59375</v>
      </c>
      <c r="V594" s="7">
        <v>27</v>
      </c>
    </row>
    <row r="595" spans="1:22" x14ac:dyDescent="0.3">
      <c r="A595" t="str">
        <f t="shared" si="90"/>
        <v>Exp3</v>
      </c>
      <c r="B595">
        <f t="shared" si="95"/>
        <v>16</v>
      </c>
      <c r="C595" t="str">
        <f t="shared" si="96"/>
        <v>Full</v>
      </c>
      <c r="D595" t="str">
        <f t="shared" si="97"/>
        <v>Saracen</v>
      </c>
      <c r="E595" s="20">
        <f t="shared" si="91"/>
        <v>41800</v>
      </c>
      <c r="F595" t="str">
        <f t="shared" si="92"/>
        <v>Full_16h</v>
      </c>
      <c r="G595">
        <f t="shared" si="93"/>
        <v>322</v>
      </c>
      <c r="H595" t="str">
        <f t="shared" si="94"/>
        <v>YES</v>
      </c>
      <c r="I595">
        <f t="shared" si="98"/>
        <v>7</v>
      </c>
      <c r="J595">
        <f t="shared" si="99"/>
        <v>25</v>
      </c>
      <c r="S595">
        <v>2</v>
      </c>
      <c r="T595" t="s">
        <v>170</v>
      </c>
      <c r="U595" s="7">
        <v>7</v>
      </c>
      <c r="V595" s="7">
        <v>25</v>
      </c>
    </row>
    <row r="596" spans="1:22" x14ac:dyDescent="0.3">
      <c r="A596" t="str">
        <f t="shared" si="90"/>
        <v>Exp3</v>
      </c>
      <c r="B596">
        <f t="shared" si="95"/>
        <v>16</v>
      </c>
      <c r="C596" t="str">
        <f t="shared" si="96"/>
        <v>Full</v>
      </c>
      <c r="D596" t="str">
        <f t="shared" si="97"/>
        <v>Saracen</v>
      </c>
      <c r="E596" s="20">
        <f t="shared" si="91"/>
        <v>41843</v>
      </c>
      <c r="F596" t="str">
        <f t="shared" si="92"/>
        <v>Full_16h</v>
      </c>
      <c r="G596">
        <f t="shared" si="93"/>
        <v>35</v>
      </c>
      <c r="H596" t="str">
        <f t="shared" si="94"/>
        <v>YES</v>
      </c>
      <c r="I596">
        <f t="shared" si="98"/>
        <v>8</v>
      </c>
      <c r="J596">
        <f t="shared" si="99"/>
        <v>24</v>
      </c>
      <c r="P596" s="1">
        <v>41843</v>
      </c>
      <c r="Q596" t="s">
        <v>438</v>
      </c>
      <c r="R596">
        <v>35</v>
      </c>
      <c r="S596">
        <v>1</v>
      </c>
      <c r="T596" t="s">
        <v>170</v>
      </c>
      <c r="U596" s="7">
        <v>8</v>
      </c>
      <c r="V596" s="7">
        <v>24</v>
      </c>
    </row>
    <row r="597" spans="1:22" x14ac:dyDescent="0.3">
      <c r="A597" t="str">
        <f t="shared" si="90"/>
        <v>Exp3</v>
      </c>
      <c r="B597">
        <f t="shared" si="95"/>
        <v>16</v>
      </c>
      <c r="C597" t="str">
        <f t="shared" si="96"/>
        <v>Full</v>
      </c>
      <c r="D597" t="str">
        <f t="shared" si="97"/>
        <v>Saracen</v>
      </c>
      <c r="E597" s="20">
        <f t="shared" si="91"/>
        <v>41843</v>
      </c>
      <c r="F597" t="str">
        <f t="shared" si="92"/>
        <v>Full_16h</v>
      </c>
      <c r="G597">
        <f t="shared" si="93"/>
        <v>35</v>
      </c>
      <c r="H597" t="str">
        <f t="shared" si="94"/>
        <v>YES</v>
      </c>
      <c r="I597">
        <f t="shared" si="98"/>
        <v>8</v>
      </c>
      <c r="J597">
        <f t="shared" si="99"/>
        <v>26</v>
      </c>
      <c r="S597">
        <v>2</v>
      </c>
      <c r="T597" t="s">
        <v>170</v>
      </c>
      <c r="U597" s="7">
        <v>8</v>
      </c>
      <c r="V597" s="7">
        <v>26</v>
      </c>
    </row>
    <row r="598" spans="1:22" x14ac:dyDescent="0.3">
      <c r="A598" t="str">
        <f t="shared" si="90"/>
        <v>Exp3</v>
      </c>
      <c r="B598">
        <f t="shared" si="95"/>
        <v>16</v>
      </c>
      <c r="C598" t="str">
        <f t="shared" si="96"/>
        <v>Full</v>
      </c>
      <c r="D598" t="str">
        <f t="shared" si="97"/>
        <v>Saracen</v>
      </c>
      <c r="E598" s="20">
        <f t="shared" si="91"/>
        <v>41843</v>
      </c>
      <c r="F598" t="str">
        <f t="shared" si="92"/>
        <v>Full_16h</v>
      </c>
      <c r="G598">
        <f t="shared" si="93"/>
        <v>35</v>
      </c>
      <c r="H598" t="str">
        <f t="shared" si="94"/>
        <v>YES</v>
      </c>
      <c r="I598">
        <f t="shared" si="98"/>
        <v>8</v>
      </c>
      <c r="J598">
        <f t="shared" si="99"/>
        <v>25</v>
      </c>
      <c r="S598">
        <v>3</v>
      </c>
      <c r="T598" t="s">
        <v>170</v>
      </c>
      <c r="U598" s="7">
        <v>8</v>
      </c>
      <c r="V598" s="7">
        <v>25</v>
      </c>
    </row>
    <row r="599" spans="1:22" x14ac:dyDescent="0.3">
      <c r="A599" t="str">
        <f t="shared" si="90"/>
        <v>Exp3</v>
      </c>
      <c r="B599">
        <f t="shared" si="95"/>
        <v>16</v>
      </c>
      <c r="C599" t="str">
        <f t="shared" si="96"/>
        <v>Full</v>
      </c>
      <c r="D599" t="str">
        <f t="shared" si="97"/>
        <v>Saracen</v>
      </c>
      <c r="E599" s="20">
        <f t="shared" si="91"/>
        <v>41843</v>
      </c>
      <c r="F599" t="str">
        <f t="shared" si="92"/>
        <v>Full_16h</v>
      </c>
      <c r="G599">
        <f t="shared" si="93"/>
        <v>35</v>
      </c>
      <c r="H599" t="str">
        <f t="shared" si="94"/>
        <v>YES</v>
      </c>
      <c r="I599">
        <f t="shared" si="98"/>
        <v>7</v>
      </c>
      <c r="J599">
        <f t="shared" si="99"/>
        <v>17</v>
      </c>
      <c r="S599">
        <v>4</v>
      </c>
      <c r="T599" t="s">
        <v>170</v>
      </c>
      <c r="U599" s="7">
        <v>7</v>
      </c>
      <c r="V599" s="7">
        <v>17</v>
      </c>
    </row>
    <row r="600" spans="1:22" x14ac:dyDescent="0.3">
      <c r="A600" t="str">
        <f t="shared" si="90"/>
        <v>Exp3</v>
      </c>
      <c r="B600">
        <f t="shared" si="95"/>
        <v>16</v>
      </c>
      <c r="C600" t="str">
        <f t="shared" si="96"/>
        <v>Full</v>
      </c>
      <c r="D600" t="str">
        <f t="shared" si="97"/>
        <v>Saracen</v>
      </c>
      <c r="E600" s="20">
        <f t="shared" si="91"/>
        <v>41843</v>
      </c>
      <c r="F600" t="str">
        <f t="shared" si="92"/>
        <v>Full_16h</v>
      </c>
      <c r="G600">
        <f t="shared" si="93"/>
        <v>57</v>
      </c>
      <c r="H600" t="str">
        <f t="shared" si="94"/>
        <v>YES</v>
      </c>
      <c r="I600">
        <f t="shared" si="98"/>
        <v>7</v>
      </c>
      <c r="J600">
        <f t="shared" si="99"/>
        <v>25</v>
      </c>
      <c r="R600">
        <v>57</v>
      </c>
      <c r="S600">
        <v>1</v>
      </c>
      <c r="T600" t="s">
        <v>170</v>
      </c>
      <c r="U600" s="7">
        <v>7</v>
      </c>
      <c r="V600" s="7">
        <v>25</v>
      </c>
    </row>
    <row r="601" spans="1:22" x14ac:dyDescent="0.3">
      <c r="A601" t="str">
        <f t="shared" si="90"/>
        <v>Exp3</v>
      </c>
      <c r="B601">
        <f t="shared" si="95"/>
        <v>16</v>
      </c>
      <c r="C601" t="str">
        <f t="shared" si="96"/>
        <v>Full</v>
      </c>
      <c r="D601" t="str">
        <f t="shared" si="97"/>
        <v>Saracen</v>
      </c>
      <c r="E601" s="20">
        <f t="shared" si="91"/>
        <v>41843</v>
      </c>
      <c r="F601" t="str">
        <f t="shared" si="92"/>
        <v>Full_16h</v>
      </c>
      <c r="G601">
        <f t="shared" si="93"/>
        <v>57</v>
      </c>
      <c r="H601" t="str">
        <f t="shared" si="94"/>
        <v>YES</v>
      </c>
      <c r="I601">
        <f t="shared" si="98"/>
        <v>8</v>
      </c>
      <c r="J601">
        <f t="shared" si="99"/>
        <v>24</v>
      </c>
      <c r="S601">
        <v>2</v>
      </c>
      <c r="T601" t="s">
        <v>170</v>
      </c>
      <c r="U601" s="7">
        <v>8</v>
      </c>
      <c r="V601" s="7">
        <v>24</v>
      </c>
    </row>
    <row r="602" spans="1:22" x14ac:dyDescent="0.3">
      <c r="A602" t="str">
        <f t="shared" si="90"/>
        <v>Exp3</v>
      </c>
      <c r="B602">
        <f t="shared" si="95"/>
        <v>16</v>
      </c>
      <c r="C602" t="str">
        <f t="shared" si="96"/>
        <v>Full</v>
      </c>
      <c r="D602" t="str">
        <f t="shared" si="97"/>
        <v>Saracen</v>
      </c>
      <c r="E602" s="20">
        <f t="shared" si="91"/>
        <v>41843</v>
      </c>
      <c r="F602" t="str">
        <f t="shared" si="92"/>
        <v>Full_16h</v>
      </c>
      <c r="G602">
        <f t="shared" si="93"/>
        <v>57</v>
      </c>
      <c r="H602" t="str">
        <f t="shared" si="94"/>
        <v>YES</v>
      </c>
      <c r="I602">
        <f t="shared" si="98"/>
        <v>7</v>
      </c>
      <c r="J602">
        <f t="shared" si="99"/>
        <v>24</v>
      </c>
      <c r="S602">
        <v>3</v>
      </c>
      <c r="T602" t="s">
        <v>170</v>
      </c>
      <c r="U602" s="7">
        <v>7</v>
      </c>
      <c r="V602" s="7">
        <v>24</v>
      </c>
    </row>
    <row r="603" spans="1:22" x14ac:dyDescent="0.3">
      <c r="A603" t="str">
        <f t="shared" si="90"/>
        <v>Exp3</v>
      </c>
      <c r="B603">
        <f t="shared" si="95"/>
        <v>16</v>
      </c>
      <c r="C603" t="str">
        <f t="shared" si="96"/>
        <v>Full</v>
      </c>
      <c r="D603" t="str">
        <f t="shared" si="97"/>
        <v>Saracen</v>
      </c>
      <c r="E603" s="20">
        <f t="shared" si="91"/>
        <v>41843</v>
      </c>
      <c r="F603" t="str">
        <f t="shared" si="92"/>
        <v>Full_16h</v>
      </c>
      <c r="G603">
        <f t="shared" si="93"/>
        <v>57</v>
      </c>
      <c r="H603" t="str">
        <f t="shared" si="94"/>
        <v>YES</v>
      </c>
      <c r="I603">
        <f t="shared" si="98"/>
        <v>8</v>
      </c>
      <c r="J603">
        <f t="shared" si="99"/>
        <v>23</v>
      </c>
      <c r="S603">
        <v>4</v>
      </c>
      <c r="T603" t="s">
        <v>170</v>
      </c>
      <c r="U603" s="7">
        <v>8</v>
      </c>
      <c r="V603" s="7">
        <v>23</v>
      </c>
    </row>
    <row r="604" spans="1:22" x14ac:dyDescent="0.3">
      <c r="A604" t="str">
        <f t="shared" si="90"/>
        <v>Exp3</v>
      </c>
      <c r="B604">
        <f t="shared" si="95"/>
        <v>16</v>
      </c>
      <c r="C604" t="str">
        <f t="shared" si="96"/>
        <v>Full</v>
      </c>
      <c r="D604" t="str">
        <f t="shared" si="97"/>
        <v>Saracen</v>
      </c>
      <c r="E604" s="20">
        <f t="shared" si="91"/>
        <v>41843</v>
      </c>
      <c r="F604" t="str">
        <f t="shared" si="92"/>
        <v>Full_16h</v>
      </c>
      <c r="G604">
        <f t="shared" si="93"/>
        <v>74</v>
      </c>
      <c r="H604" t="str">
        <f t="shared" si="94"/>
        <v>YES</v>
      </c>
      <c r="I604">
        <f t="shared" si="98"/>
        <v>7</v>
      </c>
      <c r="J604">
        <f t="shared" si="99"/>
        <v>23</v>
      </c>
      <c r="R604">
        <v>74</v>
      </c>
      <c r="S604">
        <v>1</v>
      </c>
      <c r="T604" t="s">
        <v>170</v>
      </c>
      <c r="U604" s="7">
        <v>7</v>
      </c>
      <c r="V604" s="7">
        <v>23</v>
      </c>
    </row>
    <row r="605" spans="1:22" x14ac:dyDescent="0.3">
      <c r="A605" t="str">
        <f t="shared" si="90"/>
        <v>Exp3</v>
      </c>
      <c r="B605">
        <f t="shared" si="95"/>
        <v>16</v>
      </c>
      <c r="C605" t="str">
        <f t="shared" si="96"/>
        <v>Full</v>
      </c>
      <c r="D605" t="str">
        <f t="shared" si="97"/>
        <v>Saracen</v>
      </c>
      <c r="E605" s="20">
        <f t="shared" si="91"/>
        <v>41843</v>
      </c>
      <c r="F605" t="str">
        <f t="shared" si="92"/>
        <v>Full_16h</v>
      </c>
      <c r="G605">
        <f t="shared" si="93"/>
        <v>74</v>
      </c>
      <c r="H605" t="str">
        <f t="shared" si="94"/>
        <v>YES</v>
      </c>
      <c r="I605">
        <f t="shared" si="98"/>
        <v>8</v>
      </c>
      <c r="J605">
        <f t="shared" si="99"/>
        <v>25</v>
      </c>
      <c r="S605">
        <v>2</v>
      </c>
      <c r="T605" t="s">
        <v>170</v>
      </c>
      <c r="U605" s="7">
        <v>8</v>
      </c>
      <c r="V605" s="7">
        <v>25</v>
      </c>
    </row>
    <row r="606" spans="1:22" x14ac:dyDescent="0.3">
      <c r="A606" t="str">
        <f t="shared" si="90"/>
        <v>Exp3</v>
      </c>
      <c r="B606">
        <f t="shared" si="95"/>
        <v>16</v>
      </c>
      <c r="C606" t="str">
        <f t="shared" si="96"/>
        <v>Full</v>
      </c>
      <c r="D606" t="str">
        <f t="shared" si="97"/>
        <v>Saracen</v>
      </c>
      <c r="E606" s="20">
        <f t="shared" si="91"/>
        <v>41843</v>
      </c>
      <c r="F606" t="str">
        <f t="shared" si="92"/>
        <v>Full_16h</v>
      </c>
      <c r="G606">
        <f t="shared" si="93"/>
        <v>74</v>
      </c>
      <c r="H606" t="str">
        <f t="shared" si="94"/>
        <v>YES</v>
      </c>
      <c r="I606">
        <f t="shared" si="98"/>
        <v>8</v>
      </c>
      <c r="J606">
        <f t="shared" si="99"/>
        <v>23</v>
      </c>
      <c r="S606">
        <v>3</v>
      </c>
      <c r="T606" t="s">
        <v>170</v>
      </c>
      <c r="U606" s="7">
        <v>8</v>
      </c>
      <c r="V606" s="7">
        <v>23</v>
      </c>
    </row>
    <row r="607" spans="1:22" x14ac:dyDescent="0.3">
      <c r="A607" t="str">
        <f t="shared" si="90"/>
        <v>Exp3</v>
      </c>
      <c r="B607">
        <f t="shared" si="95"/>
        <v>16</v>
      </c>
      <c r="C607" t="str">
        <f t="shared" si="96"/>
        <v>Full</v>
      </c>
      <c r="D607" t="str">
        <f t="shared" si="97"/>
        <v>Saracen</v>
      </c>
      <c r="E607" s="20">
        <f t="shared" si="91"/>
        <v>41843</v>
      </c>
      <c r="F607" t="str">
        <f t="shared" si="92"/>
        <v>Full_16h</v>
      </c>
      <c r="G607">
        <f t="shared" si="93"/>
        <v>134</v>
      </c>
      <c r="H607" t="str">
        <f t="shared" si="94"/>
        <v>YES</v>
      </c>
      <c r="I607">
        <f t="shared" si="98"/>
        <v>7</v>
      </c>
      <c r="J607">
        <f t="shared" si="99"/>
        <v>24</v>
      </c>
      <c r="R607">
        <v>134</v>
      </c>
      <c r="S607">
        <v>1</v>
      </c>
      <c r="T607" t="s">
        <v>170</v>
      </c>
      <c r="U607" s="7">
        <v>7</v>
      </c>
      <c r="V607" s="7">
        <v>24</v>
      </c>
    </row>
    <row r="608" spans="1:22" x14ac:dyDescent="0.3">
      <c r="A608" t="str">
        <f t="shared" si="90"/>
        <v>Exp3</v>
      </c>
      <c r="B608">
        <f t="shared" si="95"/>
        <v>16</v>
      </c>
      <c r="C608" t="str">
        <f t="shared" si="96"/>
        <v>Full</v>
      </c>
      <c r="D608" t="str">
        <f t="shared" si="97"/>
        <v>Saracen</v>
      </c>
      <c r="E608" s="20">
        <f t="shared" si="91"/>
        <v>41843</v>
      </c>
      <c r="F608" t="str">
        <f t="shared" si="92"/>
        <v>Full_16h</v>
      </c>
      <c r="G608">
        <f t="shared" si="93"/>
        <v>134</v>
      </c>
      <c r="H608" t="str">
        <f t="shared" si="94"/>
        <v>YES</v>
      </c>
      <c r="I608">
        <f t="shared" si="98"/>
        <v>9</v>
      </c>
      <c r="J608">
        <f t="shared" si="99"/>
        <v>25</v>
      </c>
      <c r="S608">
        <v>2</v>
      </c>
      <c r="T608" t="s">
        <v>170</v>
      </c>
      <c r="U608" s="7">
        <v>9</v>
      </c>
      <c r="V608" s="7">
        <v>25</v>
      </c>
    </row>
    <row r="609" spans="1:22" x14ac:dyDescent="0.3">
      <c r="A609" t="str">
        <f t="shared" si="90"/>
        <v>Exp3</v>
      </c>
      <c r="B609">
        <f t="shared" si="95"/>
        <v>16</v>
      </c>
      <c r="C609" t="str">
        <f t="shared" si="96"/>
        <v>Full</v>
      </c>
      <c r="D609" t="str">
        <f t="shared" si="97"/>
        <v>Saracen</v>
      </c>
      <c r="E609" s="20">
        <f t="shared" si="91"/>
        <v>41843</v>
      </c>
      <c r="F609" t="str">
        <f t="shared" si="92"/>
        <v>Full_16h</v>
      </c>
      <c r="G609">
        <f t="shared" si="93"/>
        <v>134</v>
      </c>
      <c r="H609" t="str">
        <f t="shared" si="94"/>
        <v>YES</v>
      </c>
      <c r="I609">
        <f t="shared" si="98"/>
        <v>8</v>
      </c>
      <c r="J609">
        <f t="shared" si="99"/>
        <v>25</v>
      </c>
      <c r="S609">
        <v>3</v>
      </c>
      <c r="T609" t="s">
        <v>170</v>
      </c>
      <c r="U609" s="7">
        <v>8</v>
      </c>
      <c r="V609" s="7">
        <v>25</v>
      </c>
    </row>
    <row r="610" spans="1:22" x14ac:dyDescent="0.3">
      <c r="A610" t="str">
        <f t="shared" si="90"/>
        <v>Exp3</v>
      </c>
      <c r="B610">
        <f t="shared" si="95"/>
        <v>16</v>
      </c>
      <c r="C610" t="str">
        <f t="shared" si="96"/>
        <v>Full</v>
      </c>
      <c r="D610" t="str">
        <f t="shared" si="97"/>
        <v>Saracen</v>
      </c>
      <c r="E610" s="20">
        <f t="shared" si="91"/>
        <v>41843</v>
      </c>
      <c r="F610" t="str">
        <f t="shared" si="92"/>
        <v>Full_16h</v>
      </c>
      <c r="G610">
        <f t="shared" si="93"/>
        <v>134</v>
      </c>
      <c r="H610" t="str">
        <f t="shared" si="94"/>
        <v>YES</v>
      </c>
      <c r="I610">
        <f t="shared" si="98"/>
        <v>8</v>
      </c>
      <c r="J610">
        <f t="shared" si="99"/>
        <v>23</v>
      </c>
      <c r="S610">
        <v>4</v>
      </c>
      <c r="T610" t="s">
        <v>170</v>
      </c>
      <c r="U610" s="7">
        <v>8</v>
      </c>
      <c r="V610" s="7">
        <v>23</v>
      </c>
    </row>
    <row r="611" spans="1:22" x14ac:dyDescent="0.3">
      <c r="A611" t="str">
        <f t="shared" si="90"/>
        <v>Exp3</v>
      </c>
      <c r="B611">
        <f t="shared" si="95"/>
        <v>16</v>
      </c>
      <c r="C611" t="str">
        <f t="shared" si="96"/>
        <v>Full</v>
      </c>
      <c r="D611" t="str">
        <f t="shared" si="97"/>
        <v>Saracen</v>
      </c>
      <c r="E611" s="20">
        <f t="shared" si="91"/>
        <v>41843</v>
      </c>
      <c r="F611" t="str">
        <f t="shared" si="92"/>
        <v>Full_16h</v>
      </c>
      <c r="G611">
        <f t="shared" si="93"/>
        <v>179</v>
      </c>
      <c r="H611" t="str">
        <f t="shared" si="94"/>
        <v>YES</v>
      </c>
      <c r="I611">
        <f t="shared" si="98"/>
        <v>7</v>
      </c>
      <c r="J611">
        <f t="shared" si="99"/>
        <v>25</v>
      </c>
      <c r="R611">
        <v>179</v>
      </c>
      <c r="S611">
        <v>1</v>
      </c>
      <c r="T611" t="s">
        <v>170</v>
      </c>
      <c r="U611" s="7">
        <v>7</v>
      </c>
      <c r="V611" s="7">
        <v>25</v>
      </c>
    </row>
    <row r="612" spans="1:22" x14ac:dyDescent="0.3">
      <c r="A612" t="str">
        <f t="shared" si="90"/>
        <v>Exp3</v>
      </c>
      <c r="B612">
        <f t="shared" si="95"/>
        <v>16</v>
      </c>
      <c r="C612" t="str">
        <f t="shared" si="96"/>
        <v>Full</v>
      </c>
      <c r="D612" t="str">
        <f t="shared" si="97"/>
        <v>Saracen</v>
      </c>
      <c r="E612" s="20">
        <f t="shared" si="91"/>
        <v>41843</v>
      </c>
      <c r="F612" t="str">
        <f t="shared" si="92"/>
        <v>Full_16h</v>
      </c>
      <c r="G612">
        <f t="shared" si="93"/>
        <v>179</v>
      </c>
      <c r="H612" t="str">
        <f t="shared" si="94"/>
        <v>YES</v>
      </c>
      <c r="I612">
        <f t="shared" si="98"/>
        <v>8</v>
      </c>
      <c r="J612">
        <f t="shared" si="99"/>
        <v>26</v>
      </c>
      <c r="S612">
        <v>2</v>
      </c>
      <c r="T612" t="s">
        <v>170</v>
      </c>
      <c r="U612" s="7">
        <v>8</v>
      </c>
      <c r="V612" s="7">
        <v>26</v>
      </c>
    </row>
    <row r="613" spans="1:22" x14ac:dyDescent="0.3">
      <c r="A613" t="str">
        <f t="shared" si="90"/>
        <v>Exp3</v>
      </c>
      <c r="B613">
        <f t="shared" si="95"/>
        <v>16</v>
      </c>
      <c r="C613" t="str">
        <f t="shared" si="96"/>
        <v>Full</v>
      </c>
      <c r="D613" t="str">
        <f t="shared" si="97"/>
        <v>Saracen</v>
      </c>
      <c r="E613" s="20">
        <f t="shared" si="91"/>
        <v>41843</v>
      </c>
      <c r="F613" t="str">
        <f t="shared" si="92"/>
        <v>Full_16h</v>
      </c>
      <c r="G613">
        <f t="shared" si="93"/>
        <v>200</v>
      </c>
      <c r="H613" t="str">
        <f t="shared" si="94"/>
        <v>YES</v>
      </c>
      <c r="I613">
        <f t="shared" si="98"/>
        <v>8</v>
      </c>
      <c r="J613">
        <f t="shared" si="99"/>
        <v>26</v>
      </c>
      <c r="R613">
        <v>200</v>
      </c>
      <c r="S613">
        <v>1</v>
      </c>
      <c r="T613" t="s">
        <v>170</v>
      </c>
      <c r="U613" s="7">
        <v>8</v>
      </c>
      <c r="V613" s="7">
        <v>26</v>
      </c>
    </row>
    <row r="614" spans="1:22" x14ac:dyDescent="0.3">
      <c r="A614" t="str">
        <f t="shared" si="90"/>
        <v>Exp3</v>
      </c>
      <c r="B614">
        <f t="shared" si="95"/>
        <v>16</v>
      </c>
      <c r="C614" t="str">
        <f t="shared" si="96"/>
        <v>Full</v>
      </c>
      <c r="D614" t="str">
        <f t="shared" si="97"/>
        <v>Saracen</v>
      </c>
      <c r="E614" s="20">
        <f t="shared" si="91"/>
        <v>41843</v>
      </c>
      <c r="F614" t="str">
        <f t="shared" si="92"/>
        <v>Full_16h</v>
      </c>
      <c r="G614">
        <f t="shared" si="93"/>
        <v>200</v>
      </c>
      <c r="H614" t="str">
        <f t="shared" si="94"/>
        <v>YES</v>
      </c>
      <c r="I614">
        <f t="shared" si="98"/>
        <v>7</v>
      </c>
      <c r="J614">
        <f t="shared" si="99"/>
        <v>24</v>
      </c>
      <c r="S614">
        <v>2</v>
      </c>
      <c r="T614" t="s">
        <v>170</v>
      </c>
      <c r="U614" s="7">
        <v>7</v>
      </c>
      <c r="V614" s="7">
        <v>24</v>
      </c>
    </row>
    <row r="615" spans="1:22" x14ac:dyDescent="0.3">
      <c r="A615" t="str">
        <f t="shared" si="90"/>
        <v>Exp3</v>
      </c>
      <c r="B615">
        <f t="shared" si="95"/>
        <v>16</v>
      </c>
      <c r="C615" t="str">
        <f t="shared" si="96"/>
        <v>Full</v>
      </c>
      <c r="D615" t="str">
        <f t="shared" si="97"/>
        <v>Saracen</v>
      </c>
      <c r="E615" s="20">
        <f t="shared" si="91"/>
        <v>41843</v>
      </c>
      <c r="F615" t="str">
        <f t="shared" si="92"/>
        <v>Full_16h</v>
      </c>
      <c r="G615">
        <f t="shared" si="93"/>
        <v>200</v>
      </c>
      <c r="H615" t="str">
        <f t="shared" si="94"/>
        <v>YES</v>
      </c>
      <c r="I615">
        <f t="shared" si="98"/>
        <v>7</v>
      </c>
      <c r="J615">
        <f t="shared" si="99"/>
        <v>21</v>
      </c>
      <c r="S615">
        <v>3</v>
      </c>
      <c r="T615" t="s">
        <v>170</v>
      </c>
      <c r="U615" s="7">
        <v>7</v>
      </c>
      <c r="V615" s="7">
        <v>21</v>
      </c>
    </row>
    <row r="616" spans="1:22" x14ac:dyDescent="0.3">
      <c r="A616" t="str">
        <f t="shared" si="90"/>
        <v>Exp3</v>
      </c>
      <c r="B616">
        <f t="shared" si="95"/>
        <v>16</v>
      </c>
      <c r="C616" t="str">
        <f t="shared" si="96"/>
        <v>Nil</v>
      </c>
      <c r="D616" t="str">
        <f t="shared" si="97"/>
        <v>Saracen</v>
      </c>
      <c r="E616" s="20">
        <f t="shared" si="91"/>
        <v>41674</v>
      </c>
      <c r="F616" t="str">
        <f t="shared" si="92"/>
        <v>None_16h</v>
      </c>
      <c r="G616">
        <f t="shared" si="93"/>
        <v>267</v>
      </c>
      <c r="H616" t="str">
        <f t="shared" si="94"/>
        <v>NO</v>
      </c>
      <c r="I616">
        <f t="shared" si="98"/>
        <v>0.62518939393939399</v>
      </c>
      <c r="J616">
        <f t="shared" si="99"/>
        <v>5</v>
      </c>
      <c r="O616" t="s">
        <v>455</v>
      </c>
      <c r="P616" s="1">
        <v>41674</v>
      </c>
      <c r="Q616" t="s">
        <v>439</v>
      </c>
      <c r="R616">
        <v>267</v>
      </c>
      <c r="S616">
        <v>1</v>
      </c>
      <c r="U616" s="7">
        <v>0.62518939393939399</v>
      </c>
      <c r="V616" s="7">
        <v>5</v>
      </c>
    </row>
    <row r="617" spans="1:22" x14ac:dyDescent="0.3">
      <c r="A617" t="str">
        <f t="shared" si="90"/>
        <v>Exp3</v>
      </c>
      <c r="B617">
        <f t="shared" si="95"/>
        <v>16</v>
      </c>
      <c r="C617" t="str">
        <f t="shared" si="96"/>
        <v>Nil</v>
      </c>
      <c r="D617" t="str">
        <f t="shared" si="97"/>
        <v>Saracen</v>
      </c>
      <c r="E617" s="20">
        <f t="shared" si="91"/>
        <v>41674</v>
      </c>
      <c r="F617" t="str">
        <f t="shared" si="92"/>
        <v>None_16h</v>
      </c>
      <c r="G617">
        <f t="shared" si="93"/>
        <v>267</v>
      </c>
      <c r="H617" t="str">
        <f t="shared" si="94"/>
        <v>NO</v>
      </c>
      <c r="I617">
        <f t="shared" si="98"/>
        <v>0.67500000000000004</v>
      </c>
      <c r="J617">
        <f t="shared" si="99"/>
        <v>5</v>
      </c>
      <c r="S617">
        <v>2</v>
      </c>
      <c r="U617" s="7">
        <v>0.67500000000000004</v>
      </c>
      <c r="V617" s="7">
        <v>5</v>
      </c>
    </row>
    <row r="618" spans="1:22" x14ac:dyDescent="0.3">
      <c r="A618" t="str">
        <f t="shared" si="90"/>
        <v>Exp3</v>
      </c>
      <c r="B618">
        <f t="shared" si="95"/>
        <v>16</v>
      </c>
      <c r="C618" t="str">
        <f t="shared" si="96"/>
        <v>Nil</v>
      </c>
      <c r="D618" t="str">
        <f t="shared" si="97"/>
        <v>Saracen</v>
      </c>
      <c r="E618" s="20">
        <f t="shared" si="91"/>
        <v>41674</v>
      </c>
      <c r="F618" t="str">
        <f t="shared" si="92"/>
        <v>None_16h</v>
      </c>
      <c r="G618">
        <f t="shared" si="93"/>
        <v>267</v>
      </c>
      <c r="H618" t="str">
        <f t="shared" si="94"/>
        <v>NO</v>
      </c>
      <c r="I618">
        <f t="shared" si="98"/>
        <v>1.6818181818181819</v>
      </c>
      <c r="J618" t="str">
        <f t="shared" si="99"/>
        <v/>
      </c>
      <c r="S618">
        <v>3</v>
      </c>
      <c r="U618" s="7">
        <v>1.6818181818181819</v>
      </c>
      <c r="V618" s="7"/>
    </row>
    <row r="619" spans="1:22" x14ac:dyDescent="0.3">
      <c r="A619" t="str">
        <f t="shared" si="90"/>
        <v>Exp3</v>
      </c>
      <c r="B619">
        <f t="shared" si="95"/>
        <v>16</v>
      </c>
      <c r="C619" t="str">
        <f t="shared" si="96"/>
        <v>Nil</v>
      </c>
      <c r="D619" t="str">
        <f t="shared" si="97"/>
        <v>Saracen</v>
      </c>
      <c r="E619" s="20">
        <f t="shared" si="91"/>
        <v>41674</v>
      </c>
      <c r="F619" t="str">
        <f t="shared" si="92"/>
        <v>None_16h</v>
      </c>
      <c r="G619">
        <f t="shared" si="93"/>
        <v>267</v>
      </c>
      <c r="H619" t="str">
        <f t="shared" si="94"/>
        <v>NO</v>
      </c>
      <c r="I619">
        <f t="shared" si="98"/>
        <v>0.51875000000000004</v>
      </c>
      <c r="J619" t="str">
        <f t="shared" si="99"/>
        <v/>
      </c>
      <c r="S619">
        <v>4</v>
      </c>
      <c r="U619" s="7">
        <v>0.51875000000000004</v>
      </c>
      <c r="V619" s="7"/>
    </row>
    <row r="620" spans="1:22" x14ac:dyDescent="0.3">
      <c r="A620" t="str">
        <f t="shared" si="90"/>
        <v>Exp3</v>
      </c>
      <c r="B620">
        <f t="shared" si="95"/>
        <v>16</v>
      </c>
      <c r="C620" t="str">
        <f t="shared" si="96"/>
        <v>Nil</v>
      </c>
      <c r="D620" t="str">
        <f t="shared" si="97"/>
        <v>Saracen</v>
      </c>
      <c r="E620" s="20">
        <f t="shared" si="91"/>
        <v>41674</v>
      </c>
      <c r="F620" t="str">
        <f t="shared" si="92"/>
        <v>None_16h</v>
      </c>
      <c r="G620">
        <f t="shared" si="93"/>
        <v>291</v>
      </c>
      <c r="H620" t="str">
        <f t="shared" si="94"/>
        <v>NO</v>
      </c>
      <c r="I620">
        <f t="shared" si="98"/>
        <v>1.6517127799736495</v>
      </c>
      <c r="J620">
        <f t="shared" si="99"/>
        <v>6</v>
      </c>
      <c r="R620">
        <v>291</v>
      </c>
      <c r="S620">
        <v>1</v>
      </c>
      <c r="U620" s="7">
        <v>1.6517127799736495</v>
      </c>
      <c r="V620" s="7">
        <v>6</v>
      </c>
    </row>
    <row r="621" spans="1:22" x14ac:dyDescent="0.3">
      <c r="A621" t="str">
        <f t="shared" si="90"/>
        <v>Exp3</v>
      </c>
      <c r="B621">
        <f t="shared" si="95"/>
        <v>16</v>
      </c>
      <c r="C621" t="str">
        <f t="shared" si="96"/>
        <v>Nil</v>
      </c>
      <c r="D621" t="str">
        <f t="shared" si="97"/>
        <v>Saracen</v>
      </c>
      <c r="E621" s="20">
        <f t="shared" si="91"/>
        <v>41674</v>
      </c>
      <c r="F621" t="str">
        <f t="shared" si="92"/>
        <v>None_16h</v>
      </c>
      <c r="G621">
        <f t="shared" si="93"/>
        <v>291</v>
      </c>
      <c r="H621" t="str">
        <f t="shared" si="94"/>
        <v>NO</v>
      </c>
      <c r="I621">
        <f t="shared" si="98"/>
        <v>1.7885375494071147</v>
      </c>
      <c r="J621">
        <f t="shared" si="99"/>
        <v>6</v>
      </c>
      <c r="S621">
        <v>2</v>
      </c>
      <c r="U621" s="7">
        <v>1.7885375494071147</v>
      </c>
      <c r="V621" s="7">
        <v>6</v>
      </c>
    </row>
    <row r="622" spans="1:22" x14ac:dyDescent="0.3">
      <c r="A622" t="str">
        <f t="shared" si="90"/>
        <v>Exp3</v>
      </c>
      <c r="B622">
        <f t="shared" si="95"/>
        <v>16</v>
      </c>
      <c r="C622" t="str">
        <f t="shared" si="96"/>
        <v>Nil</v>
      </c>
      <c r="D622" t="str">
        <f t="shared" si="97"/>
        <v>Saracen</v>
      </c>
      <c r="E622" s="20">
        <f t="shared" si="91"/>
        <v>41674</v>
      </c>
      <c r="F622" t="str">
        <f t="shared" si="92"/>
        <v>None_16h</v>
      </c>
      <c r="G622">
        <f t="shared" si="93"/>
        <v>291</v>
      </c>
      <c r="H622" t="str">
        <f t="shared" si="94"/>
        <v>NO</v>
      </c>
      <c r="I622">
        <f t="shared" si="98"/>
        <v>1.616600790513834</v>
      </c>
      <c r="J622" t="str">
        <f t="shared" si="99"/>
        <v/>
      </c>
      <c r="S622">
        <v>3</v>
      </c>
      <c r="U622" s="7">
        <v>1.616600790513834</v>
      </c>
      <c r="V622" s="7"/>
    </row>
    <row r="623" spans="1:22" x14ac:dyDescent="0.3">
      <c r="A623" t="str">
        <f t="shared" si="90"/>
        <v>Exp3</v>
      </c>
      <c r="B623">
        <f t="shared" si="95"/>
        <v>16</v>
      </c>
      <c r="C623" t="str">
        <f t="shared" si="96"/>
        <v>Nil</v>
      </c>
      <c r="D623" t="str">
        <f t="shared" si="97"/>
        <v>Saracen</v>
      </c>
      <c r="E623" s="20">
        <f t="shared" si="91"/>
        <v>41674</v>
      </c>
      <c r="F623" t="str">
        <f t="shared" si="92"/>
        <v>None_16h</v>
      </c>
      <c r="G623">
        <f t="shared" si="93"/>
        <v>291</v>
      </c>
      <c r="H623" t="str">
        <f t="shared" si="94"/>
        <v>NO</v>
      </c>
      <c r="I623">
        <f t="shared" si="98"/>
        <v>0.55000000000000004</v>
      </c>
      <c r="J623" t="str">
        <f t="shared" si="99"/>
        <v/>
      </c>
      <c r="S623">
        <v>4</v>
      </c>
      <c r="U623" s="7">
        <v>0.55000000000000004</v>
      </c>
      <c r="V623" s="7"/>
    </row>
    <row r="624" spans="1:22" x14ac:dyDescent="0.3">
      <c r="A624" t="str">
        <f t="shared" si="90"/>
        <v>Exp3</v>
      </c>
      <c r="B624">
        <f t="shared" si="95"/>
        <v>16</v>
      </c>
      <c r="C624" t="str">
        <f t="shared" si="96"/>
        <v>Nil</v>
      </c>
      <c r="D624" t="str">
        <f t="shared" si="97"/>
        <v>Saracen</v>
      </c>
      <c r="E624" s="20">
        <f t="shared" si="91"/>
        <v>41681</v>
      </c>
      <c r="F624" t="str">
        <f t="shared" si="92"/>
        <v>None_16h</v>
      </c>
      <c r="G624">
        <f t="shared" si="93"/>
        <v>53</v>
      </c>
      <c r="H624" t="str">
        <f t="shared" si="94"/>
        <v>NO</v>
      </c>
      <c r="I624">
        <f t="shared" si="98"/>
        <v>2.6902654867256635</v>
      </c>
      <c r="J624">
        <f t="shared" si="99"/>
        <v>9</v>
      </c>
      <c r="P624" s="1">
        <v>41681</v>
      </c>
      <c r="Q624" t="s">
        <v>439</v>
      </c>
      <c r="R624">
        <v>53</v>
      </c>
      <c r="S624">
        <v>1</v>
      </c>
      <c r="U624" s="7">
        <v>2.6902654867256635</v>
      </c>
      <c r="V624" s="7">
        <v>9</v>
      </c>
    </row>
    <row r="625" spans="1:22" x14ac:dyDescent="0.3">
      <c r="A625" t="str">
        <f t="shared" si="90"/>
        <v>Exp3</v>
      </c>
      <c r="B625">
        <f t="shared" si="95"/>
        <v>16</v>
      </c>
      <c r="C625" t="str">
        <f t="shared" si="96"/>
        <v>Nil</v>
      </c>
      <c r="D625" t="str">
        <f t="shared" si="97"/>
        <v>Saracen</v>
      </c>
      <c r="E625" s="20">
        <f t="shared" si="91"/>
        <v>41681</v>
      </c>
      <c r="F625" t="str">
        <f t="shared" si="92"/>
        <v>None_16h</v>
      </c>
      <c r="G625">
        <f t="shared" si="93"/>
        <v>53</v>
      </c>
      <c r="H625" t="str">
        <f t="shared" si="94"/>
        <v>NO</v>
      </c>
      <c r="I625">
        <f t="shared" si="98"/>
        <v>2.915929203539823</v>
      </c>
      <c r="J625" t="str">
        <f t="shared" si="99"/>
        <v/>
      </c>
      <c r="S625">
        <v>2</v>
      </c>
      <c r="U625" s="7">
        <v>2.915929203539823</v>
      </c>
      <c r="V625" s="7"/>
    </row>
    <row r="626" spans="1:22" x14ac:dyDescent="0.3">
      <c r="A626" t="str">
        <f t="shared" si="90"/>
        <v>Exp3</v>
      </c>
      <c r="B626">
        <f t="shared" si="95"/>
        <v>16</v>
      </c>
      <c r="C626" t="str">
        <f t="shared" si="96"/>
        <v>Nil</v>
      </c>
      <c r="D626" t="str">
        <f t="shared" si="97"/>
        <v>Saracen</v>
      </c>
      <c r="E626" s="20">
        <f t="shared" si="91"/>
        <v>41681</v>
      </c>
      <c r="F626" t="str">
        <f t="shared" si="92"/>
        <v>None_16h</v>
      </c>
      <c r="G626">
        <f t="shared" si="93"/>
        <v>53</v>
      </c>
      <c r="H626" t="str">
        <f t="shared" si="94"/>
        <v>NO</v>
      </c>
      <c r="I626">
        <f t="shared" si="98"/>
        <v>2.7743362831858409</v>
      </c>
      <c r="J626">
        <f t="shared" si="99"/>
        <v>9</v>
      </c>
      <c r="S626">
        <v>3</v>
      </c>
      <c r="U626" s="7">
        <v>2.7743362831858409</v>
      </c>
      <c r="V626" s="7">
        <v>9</v>
      </c>
    </row>
    <row r="627" spans="1:22" x14ac:dyDescent="0.3">
      <c r="A627" t="str">
        <f t="shared" si="90"/>
        <v>Exp3</v>
      </c>
      <c r="B627">
        <f t="shared" si="95"/>
        <v>16</v>
      </c>
      <c r="C627" t="str">
        <f t="shared" si="96"/>
        <v>Nil</v>
      </c>
      <c r="D627" t="str">
        <f t="shared" si="97"/>
        <v>Saracen</v>
      </c>
      <c r="E627" s="20">
        <f t="shared" si="91"/>
        <v>41681</v>
      </c>
      <c r="F627" t="str">
        <f t="shared" si="92"/>
        <v>None_16h</v>
      </c>
      <c r="G627">
        <f t="shared" si="93"/>
        <v>53</v>
      </c>
      <c r="H627" t="str">
        <f t="shared" si="94"/>
        <v>NO</v>
      </c>
      <c r="I627">
        <f t="shared" si="98"/>
        <v>2.9070796460176993</v>
      </c>
      <c r="J627" t="str">
        <f t="shared" si="99"/>
        <v/>
      </c>
      <c r="S627">
        <v>4</v>
      </c>
      <c r="U627" s="7">
        <v>2.9070796460176993</v>
      </c>
      <c r="V627" s="7"/>
    </row>
    <row r="628" spans="1:22" x14ac:dyDescent="0.3">
      <c r="A628" t="str">
        <f t="shared" si="90"/>
        <v>Exp3</v>
      </c>
      <c r="B628">
        <f t="shared" si="95"/>
        <v>16</v>
      </c>
      <c r="C628" t="str">
        <f t="shared" si="96"/>
        <v>Nil</v>
      </c>
      <c r="D628" t="str">
        <f t="shared" si="97"/>
        <v>Saracen</v>
      </c>
      <c r="E628" s="20">
        <f t="shared" si="91"/>
        <v>41681</v>
      </c>
      <c r="F628" t="str">
        <f t="shared" si="92"/>
        <v>None_16h</v>
      </c>
      <c r="G628">
        <f t="shared" si="93"/>
        <v>118</v>
      </c>
      <c r="H628" t="str">
        <f t="shared" si="94"/>
        <v>NO</v>
      </c>
      <c r="I628">
        <f t="shared" si="98"/>
        <v>2.8274336283185839</v>
      </c>
      <c r="J628">
        <f t="shared" si="99"/>
        <v>10</v>
      </c>
      <c r="R628">
        <v>118</v>
      </c>
      <c r="S628">
        <v>1</v>
      </c>
      <c r="U628" s="7">
        <v>2.8274336283185839</v>
      </c>
      <c r="V628" s="7">
        <v>10</v>
      </c>
    </row>
    <row r="629" spans="1:22" x14ac:dyDescent="0.3">
      <c r="A629" t="str">
        <f t="shared" si="90"/>
        <v>Exp3</v>
      </c>
      <c r="B629">
        <f t="shared" si="95"/>
        <v>16</v>
      </c>
      <c r="C629" t="str">
        <f t="shared" si="96"/>
        <v>Nil</v>
      </c>
      <c r="D629" t="str">
        <f t="shared" si="97"/>
        <v>Saracen</v>
      </c>
      <c r="E629" s="20">
        <f t="shared" si="91"/>
        <v>41681</v>
      </c>
      <c r="F629" t="str">
        <f t="shared" si="92"/>
        <v>None_16h</v>
      </c>
      <c r="G629">
        <f t="shared" si="93"/>
        <v>118</v>
      </c>
      <c r="H629" t="str">
        <f t="shared" si="94"/>
        <v>NO</v>
      </c>
      <c r="I629">
        <f t="shared" si="98"/>
        <v>2.8141592920353982</v>
      </c>
      <c r="J629">
        <f t="shared" si="99"/>
        <v>10</v>
      </c>
      <c r="S629">
        <v>2</v>
      </c>
      <c r="U629" s="7">
        <v>2.8141592920353982</v>
      </c>
      <c r="V629" s="7">
        <v>10</v>
      </c>
    </row>
    <row r="630" spans="1:22" x14ac:dyDescent="0.3">
      <c r="A630" t="str">
        <f t="shared" si="90"/>
        <v>Exp3</v>
      </c>
      <c r="B630">
        <f t="shared" si="95"/>
        <v>16</v>
      </c>
      <c r="C630" t="str">
        <f t="shared" si="96"/>
        <v>Nil</v>
      </c>
      <c r="D630" t="str">
        <f t="shared" si="97"/>
        <v>Saracen</v>
      </c>
      <c r="E630" s="20">
        <f t="shared" si="91"/>
        <v>41681</v>
      </c>
      <c r="F630" t="str">
        <f t="shared" si="92"/>
        <v>None_16h</v>
      </c>
      <c r="G630">
        <f t="shared" si="93"/>
        <v>118</v>
      </c>
      <c r="H630" t="str">
        <f t="shared" si="94"/>
        <v>NO</v>
      </c>
      <c r="I630">
        <f t="shared" si="98"/>
        <v>2.831858407079646</v>
      </c>
      <c r="J630">
        <f t="shared" si="99"/>
        <v>9</v>
      </c>
      <c r="S630">
        <v>3</v>
      </c>
      <c r="U630" s="7">
        <v>2.831858407079646</v>
      </c>
      <c r="V630" s="7">
        <v>9</v>
      </c>
    </row>
    <row r="631" spans="1:22" x14ac:dyDescent="0.3">
      <c r="A631" t="str">
        <f t="shared" si="90"/>
        <v>Exp3</v>
      </c>
      <c r="B631">
        <f t="shared" si="95"/>
        <v>16</v>
      </c>
      <c r="C631" t="str">
        <f t="shared" si="96"/>
        <v>Nil</v>
      </c>
      <c r="D631" t="str">
        <f t="shared" si="97"/>
        <v>Saracen</v>
      </c>
      <c r="E631" s="20">
        <f t="shared" si="91"/>
        <v>41681</v>
      </c>
      <c r="F631" t="str">
        <f t="shared" si="92"/>
        <v>None_16h</v>
      </c>
      <c r="G631">
        <f t="shared" si="93"/>
        <v>118</v>
      </c>
      <c r="H631" t="str">
        <f t="shared" si="94"/>
        <v>NO</v>
      </c>
      <c r="I631">
        <f t="shared" si="98"/>
        <v>2.8008849557522124</v>
      </c>
      <c r="J631" t="str">
        <f t="shared" si="99"/>
        <v/>
      </c>
      <c r="S631">
        <v>4</v>
      </c>
      <c r="U631" s="7">
        <v>2.8008849557522124</v>
      </c>
      <c r="V631" s="7"/>
    </row>
    <row r="632" spans="1:22" x14ac:dyDescent="0.3">
      <c r="A632" t="str">
        <f t="shared" si="90"/>
        <v>Exp3</v>
      </c>
      <c r="B632">
        <f t="shared" si="95"/>
        <v>16</v>
      </c>
      <c r="C632" t="str">
        <f t="shared" si="96"/>
        <v>Nil</v>
      </c>
      <c r="D632" t="str">
        <f t="shared" si="97"/>
        <v>Saracen</v>
      </c>
      <c r="E632" s="20">
        <f t="shared" si="91"/>
        <v>41681</v>
      </c>
      <c r="F632" t="str">
        <f t="shared" si="92"/>
        <v>None_16h</v>
      </c>
      <c r="G632">
        <f t="shared" si="93"/>
        <v>326</v>
      </c>
      <c r="H632" t="str">
        <f t="shared" si="94"/>
        <v>NO</v>
      </c>
      <c r="I632">
        <f t="shared" si="98"/>
        <v>2.7713864306784659</v>
      </c>
      <c r="J632">
        <f t="shared" si="99"/>
        <v>10</v>
      </c>
      <c r="R632">
        <v>326</v>
      </c>
      <c r="S632">
        <v>1</v>
      </c>
      <c r="U632" s="7">
        <v>2.7713864306784659</v>
      </c>
      <c r="V632" s="7">
        <v>10</v>
      </c>
    </row>
    <row r="633" spans="1:22" x14ac:dyDescent="0.3">
      <c r="A633" t="str">
        <f t="shared" si="90"/>
        <v>Exp3</v>
      </c>
      <c r="B633">
        <f t="shared" si="95"/>
        <v>16</v>
      </c>
      <c r="C633" t="str">
        <f t="shared" si="96"/>
        <v>Nil</v>
      </c>
      <c r="D633" t="str">
        <f t="shared" si="97"/>
        <v>Saracen</v>
      </c>
      <c r="E633" s="20">
        <f t="shared" si="91"/>
        <v>41681</v>
      </c>
      <c r="F633" t="str">
        <f t="shared" si="92"/>
        <v>None_16h</v>
      </c>
      <c r="G633">
        <f t="shared" si="93"/>
        <v>326</v>
      </c>
      <c r="H633" t="str">
        <f t="shared" si="94"/>
        <v>NO</v>
      </c>
      <c r="I633">
        <f t="shared" si="98"/>
        <v>2.8274336283185839</v>
      </c>
      <c r="J633">
        <f t="shared" si="99"/>
        <v>10</v>
      </c>
      <c r="S633">
        <v>2</v>
      </c>
      <c r="U633" s="7">
        <v>2.8274336283185839</v>
      </c>
      <c r="V633" s="7">
        <v>10</v>
      </c>
    </row>
    <row r="634" spans="1:22" x14ac:dyDescent="0.3">
      <c r="A634" t="str">
        <f t="shared" si="90"/>
        <v>Exp3</v>
      </c>
      <c r="B634">
        <f t="shared" si="95"/>
        <v>16</v>
      </c>
      <c r="C634" t="str">
        <f t="shared" si="96"/>
        <v>Nil</v>
      </c>
      <c r="D634" t="str">
        <f t="shared" si="97"/>
        <v>Saracen</v>
      </c>
      <c r="E634" s="20">
        <f t="shared" si="91"/>
        <v>41681</v>
      </c>
      <c r="F634" t="str">
        <f t="shared" si="92"/>
        <v>None_16h</v>
      </c>
      <c r="G634">
        <f t="shared" si="93"/>
        <v>326</v>
      </c>
      <c r="H634" t="str">
        <f t="shared" si="94"/>
        <v>NO</v>
      </c>
      <c r="I634">
        <f t="shared" si="98"/>
        <v>2.7300884955752212</v>
      </c>
      <c r="J634">
        <f t="shared" si="99"/>
        <v>9</v>
      </c>
      <c r="S634">
        <v>3</v>
      </c>
      <c r="U634" s="7">
        <v>2.7300884955752212</v>
      </c>
      <c r="V634" s="7">
        <v>9</v>
      </c>
    </row>
    <row r="635" spans="1:22" x14ac:dyDescent="0.3">
      <c r="A635" t="str">
        <f t="shared" si="90"/>
        <v>Exp3</v>
      </c>
      <c r="B635">
        <f t="shared" si="95"/>
        <v>16</v>
      </c>
      <c r="C635" t="str">
        <f t="shared" si="96"/>
        <v>Nil</v>
      </c>
      <c r="D635" t="str">
        <f t="shared" si="97"/>
        <v>Saracen</v>
      </c>
      <c r="E635" s="20">
        <f t="shared" si="91"/>
        <v>41681</v>
      </c>
      <c r="F635" t="str">
        <f t="shared" si="92"/>
        <v>None_16h</v>
      </c>
      <c r="G635">
        <f t="shared" si="93"/>
        <v>326</v>
      </c>
      <c r="H635" t="str">
        <f t="shared" si="94"/>
        <v>NO</v>
      </c>
      <c r="I635">
        <f t="shared" si="98"/>
        <v>2.7566371681415927</v>
      </c>
      <c r="J635" t="str">
        <f t="shared" si="99"/>
        <v/>
      </c>
      <c r="S635">
        <v>4</v>
      </c>
      <c r="U635" s="7">
        <v>2.7566371681415927</v>
      </c>
      <c r="V635" s="7"/>
    </row>
    <row r="636" spans="1:22" x14ac:dyDescent="0.3">
      <c r="A636" t="str">
        <f t="shared" si="90"/>
        <v>Exp3</v>
      </c>
      <c r="B636">
        <f t="shared" si="95"/>
        <v>16</v>
      </c>
      <c r="C636" t="str">
        <f t="shared" si="96"/>
        <v>Nil</v>
      </c>
      <c r="D636" t="str">
        <f t="shared" si="97"/>
        <v>Saracen</v>
      </c>
      <c r="E636" s="20">
        <f t="shared" si="91"/>
        <v>41688</v>
      </c>
      <c r="F636" t="str">
        <f t="shared" si="92"/>
        <v>None_16h</v>
      </c>
      <c r="G636">
        <f t="shared" si="93"/>
        <v>101</v>
      </c>
      <c r="H636" t="str">
        <f t="shared" si="94"/>
        <v>NO</v>
      </c>
      <c r="I636">
        <f t="shared" si="98"/>
        <v>3.7944514501891553</v>
      </c>
      <c r="J636">
        <f t="shared" si="99"/>
        <v>10</v>
      </c>
      <c r="P636" s="1">
        <v>41688</v>
      </c>
      <c r="Q636" t="s">
        <v>439</v>
      </c>
      <c r="R636">
        <v>101</v>
      </c>
      <c r="S636">
        <v>1</v>
      </c>
      <c r="U636" s="7">
        <v>3.7944514501891553</v>
      </c>
      <c r="V636" s="7">
        <v>10</v>
      </c>
    </row>
    <row r="637" spans="1:22" x14ac:dyDescent="0.3">
      <c r="A637" t="str">
        <f t="shared" si="90"/>
        <v>Exp3</v>
      </c>
      <c r="B637">
        <f t="shared" si="95"/>
        <v>16</v>
      </c>
      <c r="C637" t="str">
        <f t="shared" si="96"/>
        <v>Nil</v>
      </c>
      <c r="D637" t="str">
        <f t="shared" si="97"/>
        <v>Saracen</v>
      </c>
      <c r="E637" s="20">
        <f t="shared" si="91"/>
        <v>41688</v>
      </c>
      <c r="F637" t="str">
        <f t="shared" si="92"/>
        <v>None_16h</v>
      </c>
      <c r="G637">
        <f t="shared" si="93"/>
        <v>101</v>
      </c>
      <c r="H637" t="str">
        <f t="shared" si="94"/>
        <v>NO</v>
      </c>
      <c r="I637">
        <f t="shared" si="98"/>
        <v>5.0323827936201067</v>
      </c>
      <c r="J637">
        <f t="shared" si="99"/>
        <v>12</v>
      </c>
      <c r="S637">
        <v>2</v>
      </c>
      <c r="U637" s="7">
        <v>5.0323827936201067</v>
      </c>
      <c r="V637" s="7">
        <v>12</v>
      </c>
    </row>
    <row r="638" spans="1:22" x14ac:dyDescent="0.3">
      <c r="A638" t="str">
        <f t="shared" si="90"/>
        <v>Exp3</v>
      </c>
      <c r="B638">
        <f t="shared" si="95"/>
        <v>16</v>
      </c>
      <c r="C638" t="str">
        <f t="shared" si="96"/>
        <v>Nil</v>
      </c>
      <c r="D638" t="str">
        <f t="shared" si="97"/>
        <v>Saracen</v>
      </c>
      <c r="E638" s="20">
        <f t="shared" si="91"/>
        <v>41688</v>
      </c>
      <c r="F638" t="str">
        <f t="shared" si="92"/>
        <v>None_16h</v>
      </c>
      <c r="G638">
        <f t="shared" si="93"/>
        <v>101</v>
      </c>
      <c r="H638" t="str">
        <f t="shared" si="94"/>
        <v>NO</v>
      </c>
      <c r="I638">
        <f t="shared" si="98"/>
        <v>5.0478492025132917</v>
      </c>
      <c r="J638">
        <f t="shared" si="99"/>
        <v>12</v>
      </c>
      <c r="S638">
        <v>3</v>
      </c>
      <c r="U638" s="7">
        <v>5.0478492025132917</v>
      </c>
      <c r="V638" s="7">
        <v>12</v>
      </c>
    </row>
    <row r="639" spans="1:22" x14ac:dyDescent="0.3">
      <c r="A639" t="str">
        <f t="shared" si="90"/>
        <v>Exp3</v>
      </c>
      <c r="B639">
        <f t="shared" si="95"/>
        <v>16</v>
      </c>
      <c r="C639" t="str">
        <f t="shared" si="96"/>
        <v>Nil</v>
      </c>
      <c r="D639" t="str">
        <f t="shared" si="97"/>
        <v>Saracen</v>
      </c>
      <c r="E639" s="20">
        <f t="shared" si="91"/>
        <v>41688</v>
      </c>
      <c r="F639" t="str">
        <f t="shared" si="92"/>
        <v>None_16h</v>
      </c>
      <c r="G639">
        <f t="shared" si="93"/>
        <v>101</v>
      </c>
      <c r="H639" t="str">
        <f t="shared" si="94"/>
        <v>NO</v>
      </c>
      <c r="I639">
        <f t="shared" si="98"/>
        <v>3.8020176544766708</v>
      </c>
      <c r="J639">
        <f t="shared" si="99"/>
        <v>11</v>
      </c>
      <c r="S639">
        <v>4</v>
      </c>
      <c r="U639" s="7">
        <v>3.8020176544766708</v>
      </c>
      <c r="V639" s="7">
        <v>11</v>
      </c>
    </row>
    <row r="640" spans="1:22" x14ac:dyDescent="0.3">
      <c r="A640" t="str">
        <f t="shared" si="90"/>
        <v>Exp3</v>
      </c>
      <c r="B640">
        <f t="shared" si="95"/>
        <v>16</v>
      </c>
      <c r="C640" t="str">
        <f t="shared" si="96"/>
        <v>Nil</v>
      </c>
      <c r="D640" t="str">
        <f t="shared" si="97"/>
        <v>Saracen</v>
      </c>
      <c r="E640" s="20">
        <f t="shared" si="91"/>
        <v>41688</v>
      </c>
      <c r="F640" t="str">
        <f t="shared" si="92"/>
        <v>None_16h</v>
      </c>
      <c r="G640">
        <f t="shared" si="93"/>
        <v>130</v>
      </c>
      <c r="H640" t="str">
        <f t="shared" si="94"/>
        <v>NO</v>
      </c>
      <c r="I640">
        <f t="shared" si="98"/>
        <v>3.9117276166456496</v>
      </c>
      <c r="J640">
        <f t="shared" si="99"/>
        <v>11</v>
      </c>
      <c r="R640">
        <v>130</v>
      </c>
      <c r="S640">
        <v>1</v>
      </c>
      <c r="U640" s="7">
        <v>3.9117276166456496</v>
      </c>
      <c r="V640" s="7">
        <v>11</v>
      </c>
    </row>
    <row r="641" spans="1:22" x14ac:dyDescent="0.3">
      <c r="A641" t="str">
        <f t="shared" si="90"/>
        <v>Exp3</v>
      </c>
      <c r="B641">
        <f t="shared" si="95"/>
        <v>16</v>
      </c>
      <c r="C641" t="str">
        <f t="shared" si="96"/>
        <v>Nil</v>
      </c>
      <c r="D641" t="str">
        <f t="shared" si="97"/>
        <v>Saracen</v>
      </c>
      <c r="E641" s="20">
        <f t="shared" si="91"/>
        <v>41688</v>
      </c>
      <c r="F641" t="str">
        <f t="shared" si="92"/>
        <v>None_16h</v>
      </c>
      <c r="G641">
        <f t="shared" si="93"/>
        <v>130</v>
      </c>
      <c r="H641" t="str">
        <f t="shared" si="94"/>
        <v>NO</v>
      </c>
      <c r="I641">
        <f t="shared" si="98"/>
        <v>5.1174480425326241</v>
      </c>
      <c r="J641">
        <f t="shared" si="99"/>
        <v>14</v>
      </c>
      <c r="S641">
        <v>2</v>
      </c>
      <c r="U641" s="7">
        <v>5.1174480425326241</v>
      </c>
      <c r="V641" s="7">
        <v>14</v>
      </c>
    </row>
    <row r="642" spans="1:22" x14ac:dyDescent="0.3">
      <c r="A642" t="str">
        <f t="shared" si="90"/>
        <v>Exp3</v>
      </c>
      <c r="B642">
        <f t="shared" si="95"/>
        <v>16</v>
      </c>
      <c r="C642" t="str">
        <f t="shared" si="96"/>
        <v>Nil</v>
      </c>
      <c r="D642" t="str">
        <f t="shared" si="97"/>
        <v>Saracen</v>
      </c>
      <c r="E642" s="20">
        <f t="shared" si="91"/>
        <v>41688</v>
      </c>
      <c r="F642" t="str">
        <f t="shared" si="92"/>
        <v>None_16h</v>
      </c>
      <c r="G642">
        <f t="shared" si="93"/>
        <v>130</v>
      </c>
      <c r="H642" t="str">
        <f t="shared" si="94"/>
        <v>NO</v>
      </c>
      <c r="I642">
        <f t="shared" si="98"/>
        <v>5.0942484291928469</v>
      </c>
      <c r="J642">
        <f t="shared" si="99"/>
        <v>12</v>
      </c>
      <c r="S642">
        <v>3</v>
      </c>
      <c r="U642" s="7">
        <v>5.0942484291928469</v>
      </c>
      <c r="V642" s="7">
        <v>12</v>
      </c>
    </row>
    <row r="643" spans="1:22" x14ac:dyDescent="0.3">
      <c r="A643" t="str">
        <f t="shared" ref="A643:A706" si="100">IF(L643="",A642,L643)</f>
        <v>Exp3</v>
      </c>
      <c r="B643">
        <f t="shared" si="95"/>
        <v>16</v>
      </c>
      <c r="C643" t="str">
        <f t="shared" si="96"/>
        <v>Nil</v>
      </c>
      <c r="D643" t="str">
        <f t="shared" si="97"/>
        <v>Saracen</v>
      </c>
      <c r="E643" s="20">
        <f t="shared" ref="E643:E706" si="101">IF(P643="",E642,P643)</f>
        <v>41688</v>
      </c>
      <c r="F643" t="str">
        <f t="shared" ref="F643:F706" si="102">IF(Q643="",F642,Q643)</f>
        <v>None_16h</v>
      </c>
      <c r="G643">
        <f t="shared" ref="G643:G706" si="103">IF(R643="",G642,R643)</f>
        <v>130</v>
      </c>
      <c r="H643" t="str">
        <f t="shared" ref="H643:H706" si="104">IF(T643="","NO","YES")</f>
        <v>NO</v>
      </c>
      <c r="I643">
        <f t="shared" si="98"/>
        <v>5.0517158047365882</v>
      </c>
      <c r="J643">
        <f t="shared" si="99"/>
        <v>11</v>
      </c>
      <c r="S643">
        <v>4</v>
      </c>
      <c r="U643" s="7">
        <v>5.0517158047365882</v>
      </c>
      <c r="V643" s="7">
        <v>11</v>
      </c>
    </row>
    <row r="644" spans="1:22" x14ac:dyDescent="0.3">
      <c r="A644" t="str">
        <f t="shared" si="100"/>
        <v>Exp3</v>
      </c>
      <c r="B644">
        <f t="shared" ref="B644:B707" si="105">IF(L644="",B643,M644)</f>
        <v>16</v>
      </c>
      <c r="C644" t="str">
        <f t="shared" ref="C644:C707" si="106">IF(O644="",C643,O644)</f>
        <v>Nil</v>
      </c>
      <c r="D644" t="str">
        <f t="shared" ref="D644:D707" si="107">IF(N644="",D643,N644)</f>
        <v>Saracen</v>
      </c>
      <c r="E644" s="20">
        <f t="shared" si="101"/>
        <v>41688</v>
      </c>
      <c r="F644" t="str">
        <f t="shared" si="102"/>
        <v>None_16h</v>
      </c>
      <c r="G644">
        <f t="shared" si="103"/>
        <v>312</v>
      </c>
      <c r="H644" t="str">
        <f t="shared" si="104"/>
        <v>NO</v>
      </c>
      <c r="I644">
        <f t="shared" ref="I644:I707" si="108">IF(U644="","",U644)</f>
        <v>4.0554854981084487</v>
      </c>
      <c r="J644">
        <f t="shared" ref="J644:J707" si="109">IF(V644="","",V644)</f>
        <v>12</v>
      </c>
      <c r="R644">
        <v>312</v>
      </c>
      <c r="S644">
        <v>1</v>
      </c>
      <c r="U644" s="7">
        <v>4.0554854981084487</v>
      </c>
      <c r="V644" s="7">
        <v>12</v>
      </c>
    </row>
    <row r="645" spans="1:22" x14ac:dyDescent="0.3">
      <c r="A645" t="str">
        <f t="shared" si="100"/>
        <v>Exp3</v>
      </c>
      <c r="B645">
        <f t="shared" si="105"/>
        <v>16</v>
      </c>
      <c r="C645" t="str">
        <f t="shared" si="106"/>
        <v>Nil</v>
      </c>
      <c r="D645" t="str">
        <f t="shared" si="107"/>
        <v>Saracen</v>
      </c>
      <c r="E645" s="20">
        <f t="shared" si="101"/>
        <v>41688</v>
      </c>
      <c r="F645" t="str">
        <f t="shared" si="102"/>
        <v>None_16h</v>
      </c>
      <c r="G645">
        <f t="shared" si="103"/>
        <v>312</v>
      </c>
      <c r="H645" t="str">
        <f t="shared" si="104"/>
        <v>NO</v>
      </c>
      <c r="I645">
        <f t="shared" si="108"/>
        <v>3.9419924337957126</v>
      </c>
      <c r="J645">
        <f t="shared" si="109"/>
        <v>12</v>
      </c>
      <c r="S645">
        <v>2</v>
      </c>
      <c r="U645" s="7">
        <v>3.9419924337957126</v>
      </c>
      <c r="V645" s="7">
        <v>12</v>
      </c>
    </row>
    <row r="646" spans="1:22" x14ac:dyDescent="0.3">
      <c r="A646" t="str">
        <f t="shared" si="100"/>
        <v>Exp3</v>
      </c>
      <c r="B646">
        <f t="shared" si="105"/>
        <v>16</v>
      </c>
      <c r="C646" t="str">
        <f t="shared" si="106"/>
        <v>Nil</v>
      </c>
      <c r="D646" t="str">
        <f t="shared" si="107"/>
        <v>Saracen</v>
      </c>
      <c r="E646" s="20">
        <f t="shared" si="101"/>
        <v>41688</v>
      </c>
      <c r="F646" t="str">
        <f t="shared" si="102"/>
        <v>None_16h</v>
      </c>
      <c r="G646">
        <f t="shared" si="103"/>
        <v>312</v>
      </c>
      <c r="H646" t="str">
        <f t="shared" si="104"/>
        <v>NO</v>
      </c>
      <c r="I646">
        <f t="shared" si="108"/>
        <v>5.0285161913968102</v>
      </c>
      <c r="J646">
        <f t="shared" si="109"/>
        <v>13</v>
      </c>
      <c r="S646">
        <v>3</v>
      </c>
      <c r="U646" s="7">
        <v>5.0285161913968102</v>
      </c>
      <c r="V646" s="7">
        <v>13</v>
      </c>
    </row>
    <row r="647" spans="1:22" x14ac:dyDescent="0.3">
      <c r="A647" t="str">
        <f t="shared" si="100"/>
        <v>Exp3</v>
      </c>
      <c r="B647">
        <f t="shared" si="105"/>
        <v>16</v>
      </c>
      <c r="C647" t="str">
        <f t="shared" si="106"/>
        <v>Nil</v>
      </c>
      <c r="D647" t="str">
        <f t="shared" si="107"/>
        <v>Saracen</v>
      </c>
      <c r="E647" s="20">
        <f t="shared" si="101"/>
        <v>41695</v>
      </c>
      <c r="F647" t="str">
        <f t="shared" si="102"/>
        <v>None_16h</v>
      </c>
      <c r="G647">
        <f t="shared" si="103"/>
        <v>103</v>
      </c>
      <c r="H647" t="str">
        <f t="shared" si="104"/>
        <v>NO</v>
      </c>
      <c r="I647">
        <f t="shared" si="108"/>
        <v>5.2395209580838324</v>
      </c>
      <c r="J647">
        <f t="shared" si="109"/>
        <v>16</v>
      </c>
      <c r="P647" s="1">
        <v>41695</v>
      </c>
      <c r="Q647" t="s">
        <v>439</v>
      </c>
      <c r="R647">
        <v>103</v>
      </c>
      <c r="S647">
        <v>1</v>
      </c>
      <c r="U647" s="7">
        <v>5.2395209580838324</v>
      </c>
      <c r="V647" s="7">
        <v>16</v>
      </c>
    </row>
    <row r="648" spans="1:22" x14ac:dyDescent="0.3">
      <c r="A648" t="str">
        <f t="shared" si="100"/>
        <v>Exp3</v>
      </c>
      <c r="B648">
        <f t="shared" si="105"/>
        <v>16</v>
      </c>
      <c r="C648" t="str">
        <f t="shared" si="106"/>
        <v>Nil</v>
      </c>
      <c r="D648" t="str">
        <f t="shared" si="107"/>
        <v>Saracen</v>
      </c>
      <c r="E648" s="20">
        <f t="shared" si="101"/>
        <v>41695</v>
      </c>
      <c r="F648" t="str">
        <f t="shared" si="102"/>
        <v>None_16h</v>
      </c>
      <c r="G648">
        <f t="shared" si="103"/>
        <v>103</v>
      </c>
      <c r="H648" t="str">
        <f t="shared" si="104"/>
        <v>NO</v>
      </c>
      <c r="I648">
        <f t="shared" si="108"/>
        <v>4.869985500241663</v>
      </c>
      <c r="J648">
        <f t="shared" si="109"/>
        <v>14</v>
      </c>
      <c r="S648">
        <v>2</v>
      </c>
      <c r="U648" s="7">
        <v>4.869985500241663</v>
      </c>
      <c r="V648" s="7">
        <v>14</v>
      </c>
    </row>
    <row r="649" spans="1:22" x14ac:dyDescent="0.3">
      <c r="A649" t="str">
        <f t="shared" si="100"/>
        <v>Exp3</v>
      </c>
      <c r="B649">
        <f t="shared" si="105"/>
        <v>16</v>
      </c>
      <c r="C649" t="str">
        <f t="shared" si="106"/>
        <v>Nil</v>
      </c>
      <c r="D649" t="str">
        <f t="shared" si="107"/>
        <v>Saracen</v>
      </c>
      <c r="E649" s="20">
        <f t="shared" si="101"/>
        <v>41695</v>
      </c>
      <c r="F649" t="str">
        <f t="shared" si="102"/>
        <v>None_16h</v>
      </c>
      <c r="G649">
        <f t="shared" si="103"/>
        <v>103</v>
      </c>
      <c r="H649" t="str">
        <f t="shared" si="104"/>
        <v>NO</v>
      </c>
      <c r="I649">
        <f t="shared" si="108"/>
        <v>4.8081198646689218</v>
      </c>
      <c r="J649">
        <f t="shared" si="109"/>
        <v>14</v>
      </c>
      <c r="S649">
        <v>3</v>
      </c>
      <c r="U649" s="7">
        <v>4.8081198646689218</v>
      </c>
      <c r="V649" s="7">
        <v>14</v>
      </c>
    </row>
    <row r="650" spans="1:22" x14ac:dyDescent="0.3">
      <c r="A650" t="str">
        <f t="shared" si="100"/>
        <v>Exp3</v>
      </c>
      <c r="B650">
        <f t="shared" si="105"/>
        <v>16</v>
      </c>
      <c r="C650" t="str">
        <f t="shared" si="106"/>
        <v>Nil</v>
      </c>
      <c r="D650" t="str">
        <f t="shared" si="107"/>
        <v>Saracen</v>
      </c>
      <c r="E650" s="20">
        <f t="shared" si="101"/>
        <v>41695</v>
      </c>
      <c r="F650" t="str">
        <f t="shared" si="102"/>
        <v>None_16h</v>
      </c>
      <c r="G650">
        <f t="shared" si="103"/>
        <v>103</v>
      </c>
      <c r="H650" t="str">
        <f t="shared" si="104"/>
        <v>NO</v>
      </c>
      <c r="I650">
        <f t="shared" si="108"/>
        <v>4.599323344610923</v>
      </c>
      <c r="J650">
        <f t="shared" si="109"/>
        <v>14</v>
      </c>
      <c r="S650">
        <v>4</v>
      </c>
      <c r="U650" s="7">
        <v>4.599323344610923</v>
      </c>
      <c r="V650" s="7">
        <v>14</v>
      </c>
    </row>
    <row r="651" spans="1:22" x14ac:dyDescent="0.3">
      <c r="A651" t="str">
        <f t="shared" si="100"/>
        <v>Exp3</v>
      </c>
      <c r="B651">
        <f t="shared" si="105"/>
        <v>16</v>
      </c>
      <c r="C651" t="str">
        <f t="shared" si="106"/>
        <v>Nil</v>
      </c>
      <c r="D651" t="str">
        <f t="shared" si="107"/>
        <v>Saracen</v>
      </c>
      <c r="E651" s="20">
        <f t="shared" si="101"/>
        <v>41695</v>
      </c>
      <c r="F651" t="str">
        <f t="shared" si="102"/>
        <v>None_16h</v>
      </c>
      <c r="G651">
        <f t="shared" si="103"/>
        <v>180</v>
      </c>
      <c r="H651" t="str">
        <f t="shared" si="104"/>
        <v>NO</v>
      </c>
      <c r="I651">
        <f t="shared" si="108"/>
        <v>4.9279845335911068</v>
      </c>
      <c r="J651">
        <f t="shared" si="109"/>
        <v>15</v>
      </c>
      <c r="R651">
        <v>180</v>
      </c>
      <c r="S651">
        <v>1</v>
      </c>
      <c r="U651" s="7">
        <v>4.9279845335911068</v>
      </c>
      <c r="V651" s="7">
        <v>15</v>
      </c>
    </row>
    <row r="652" spans="1:22" x14ac:dyDescent="0.3">
      <c r="A652" t="str">
        <f t="shared" si="100"/>
        <v>Exp3</v>
      </c>
      <c r="B652">
        <f t="shared" si="105"/>
        <v>16</v>
      </c>
      <c r="C652" t="str">
        <f t="shared" si="106"/>
        <v>Nil</v>
      </c>
      <c r="D652" t="str">
        <f t="shared" si="107"/>
        <v>Saracen</v>
      </c>
      <c r="E652" s="20">
        <f t="shared" si="101"/>
        <v>41695</v>
      </c>
      <c r="F652" t="str">
        <f t="shared" si="102"/>
        <v>None_16h</v>
      </c>
      <c r="G652">
        <f t="shared" si="103"/>
        <v>180</v>
      </c>
      <c r="H652" t="str">
        <f t="shared" si="104"/>
        <v>NO</v>
      </c>
      <c r="I652">
        <f t="shared" si="108"/>
        <v>4.734654422426293</v>
      </c>
      <c r="J652">
        <f t="shared" si="109"/>
        <v>14</v>
      </c>
      <c r="S652">
        <v>2</v>
      </c>
      <c r="U652" s="7">
        <v>4.734654422426293</v>
      </c>
      <c r="V652" s="7">
        <v>14</v>
      </c>
    </row>
    <row r="653" spans="1:22" x14ac:dyDescent="0.3">
      <c r="A653" t="str">
        <f t="shared" si="100"/>
        <v>Exp3</v>
      </c>
      <c r="B653">
        <f t="shared" si="105"/>
        <v>16</v>
      </c>
      <c r="C653" t="str">
        <f t="shared" si="106"/>
        <v>Nil</v>
      </c>
      <c r="D653" t="str">
        <f t="shared" si="107"/>
        <v>Saracen</v>
      </c>
      <c r="E653" s="20">
        <f t="shared" si="101"/>
        <v>41695</v>
      </c>
      <c r="F653" t="str">
        <f t="shared" si="102"/>
        <v>None_16h</v>
      </c>
      <c r="G653">
        <f t="shared" si="103"/>
        <v>180</v>
      </c>
      <c r="H653" t="str">
        <f t="shared" si="104"/>
        <v>NO</v>
      </c>
      <c r="I653">
        <f t="shared" si="108"/>
        <v>4.854519091348477</v>
      </c>
      <c r="J653">
        <f t="shared" si="109"/>
        <v>14</v>
      </c>
      <c r="S653">
        <v>3</v>
      </c>
      <c r="U653" s="7">
        <v>4.854519091348477</v>
      </c>
      <c r="V653" s="7">
        <v>14</v>
      </c>
    </row>
    <row r="654" spans="1:22" x14ac:dyDescent="0.3">
      <c r="A654" t="str">
        <f t="shared" si="100"/>
        <v>Exp3</v>
      </c>
      <c r="B654">
        <f t="shared" si="105"/>
        <v>16</v>
      </c>
      <c r="C654" t="str">
        <f t="shared" si="106"/>
        <v>Nil</v>
      </c>
      <c r="D654" t="str">
        <f t="shared" si="107"/>
        <v>Saracen</v>
      </c>
      <c r="E654" s="20">
        <f t="shared" si="101"/>
        <v>41695</v>
      </c>
      <c r="F654" t="str">
        <f t="shared" si="102"/>
        <v>None_16h</v>
      </c>
      <c r="G654">
        <f t="shared" si="103"/>
        <v>286</v>
      </c>
      <c r="H654" t="str">
        <f t="shared" si="104"/>
        <v>NO</v>
      </c>
      <c r="I654">
        <f t="shared" si="108"/>
        <v>4.13533107781537</v>
      </c>
      <c r="J654">
        <f t="shared" si="109"/>
        <v>14</v>
      </c>
      <c r="R654">
        <v>286</v>
      </c>
      <c r="S654">
        <v>1</v>
      </c>
      <c r="U654" s="7">
        <v>4.13533107781537</v>
      </c>
      <c r="V654" s="7">
        <v>14</v>
      </c>
    </row>
    <row r="655" spans="1:22" x14ac:dyDescent="0.3">
      <c r="A655" t="str">
        <f t="shared" si="100"/>
        <v>Exp3</v>
      </c>
      <c r="B655">
        <f t="shared" si="105"/>
        <v>16</v>
      </c>
      <c r="C655" t="str">
        <f t="shared" si="106"/>
        <v>Nil</v>
      </c>
      <c r="D655" t="str">
        <f t="shared" si="107"/>
        <v>Saracen</v>
      </c>
      <c r="E655" s="20">
        <f t="shared" si="101"/>
        <v>41695</v>
      </c>
      <c r="F655" t="str">
        <f t="shared" si="102"/>
        <v>None_16h</v>
      </c>
      <c r="G655">
        <f t="shared" si="103"/>
        <v>286</v>
      </c>
      <c r="H655" t="str">
        <f t="shared" si="104"/>
        <v>NO</v>
      </c>
      <c r="I655">
        <f t="shared" si="108"/>
        <v>5.2352437981180495</v>
      </c>
      <c r="J655">
        <f t="shared" si="109"/>
        <v>16</v>
      </c>
      <c r="S655">
        <v>2</v>
      </c>
      <c r="U655" s="7">
        <v>5.2352437981180495</v>
      </c>
      <c r="V655" s="7">
        <v>16</v>
      </c>
    </row>
    <row r="656" spans="1:22" x14ac:dyDescent="0.3">
      <c r="A656" t="str">
        <f t="shared" si="100"/>
        <v>Exp3</v>
      </c>
      <c r="B656">
        <f t="shared" si="105"/>
        <v>16</v>
      </c>
      <c r="C656" t="str">
        <f t="shared" si="106"/>
        <v>Nil</v>
      </c>
      <c r="D656" t="str">
        <f t="shared" si="107"/>
        <v>Saracen</v>
      </c>
      <c r="E656" s="20">
        <f t="shared" si="101"/>
        <v>41695</v>
      </c>
      <c r="F656" t="str">
        <f t="shared" si="102"/>
        <v>None_16h</v>
      </c>
      <c r="G656">
        <f t="shared" si="103"/>
        <v>286</v>
      </c>
      <c r="H656" t="str">
        <f t="shared" si="104"/>
        <v>NO</v>
      </c>
      <c r="I656">
        <f t="shared" si="108"/>
        <v>4.8313194780086999</v>
      </c>
      <c r="J656">
        <f t="shared" si="109"/>
        <v>14</v>
      </c>
      <c r="S656">
        <v>3</v>
      </c>
      <c r="U656" s="7">
        <v>4.8313194780086999</v>
      </c>
      <c r="V656" s="7">
        <v>14</v>
      </c>
    </row>
    <row r="657" spans="1:22" x14ac:dyDescent="0.3">
      <c r="A657" t="str">
        <f t="shared" si="100"/>
        <v>Exp3</v>
      </c>
      <c r="B657">
        <f t="shared" si="105"/>
        <v>16</v>
      </c>
      <c r="C657" t="str">
        <f t="shared" si="106"/>
        <v>Nil</v>
      </c>
      <c r="D657" t="str">
        <f t="shared" si="107"/>
        <v>Saracen</v>
      </c>
      <c r="E657" s="20">
        <f t="shared" si="101"/>
        <v>41702</v>
      </c>
      <c r="F657" t="str">
        <f t="shared" si="102"/>
        <v>None_16h</v>
      </c>
      <c r="G657">
        <f t="shared" si="103"/>
        <v>2</v>
      </c>
      <c r="H657" t="str">
        <f t="shared" si="104"/>
        <v>NO</v>
      </c>
      <c r="I657">
        <f t="shared" si="108"/>
        <v>5.7656116338751069</v>
      </c>
      <c r="J657">
        <f t="shared" si="109"/>
        <v>16</v>
      </c>
      <c r="P657" s="1">
        <v>41702</v>
      </c>
      <c r="Q657" t="s">
        <v>439</v>
      </c>
      <c r="R657">
        <v>2</v>
      </c>
      <c r="S657">
        <v>1</v>
      </c>
      <c r="U657" s="7">
        <v>5.7656116338751069</v>
      </c>
      <c r="V657" s="7">
        <v>16</v>
      </c>
    </row>
    <row r="658" spans="1:22" x14ac:dyDescent="0.3">
      <c r="A658" t="str">
        <f t="shared" si="100"/>
        <v>Exp3</v>
      </c>
      <c r="B658">
        <f t="shared" si="105"/>
        <v>16</v>
      </c>
      <c r="C658" t="str">
        <f t="shared" si="106"/>
        <v>Nil</v>
      </c>
      <c r="D658" t="str">
        <f t="shared" si="107"/>
        <v>Saracen</v>
      </c>
      <c r="E658" s="20">
        <f t="shared" si="101"/>
        <v>41702</v>
      </c>
      <c r="F658" t="str">
        <f t="shared" si="102"/>
        <v>None_16h</v>
      </c>
      <c r="G658">
        <f t="shared" si="103"/>
        <v>2</v>
      </c>
      <c r="H658" t="str">
        <f t="shared" si="104"/>
        <v>NO</v>
      </c>
      <c r="I658">
        <f t="shared" si="108"/>
        <v>5.6415739948674082</v>
      </c>
      <c r="J658">
        <f t="shared" si="109"/>
        <v>16</v>
      </c>
      <c r="S658">
        <v>2</v>
      </c>
      <c r="U658" s="7">
        <v>5.6415739948674082</v>
      </c>
      <c r="V658" s="7">
        <v>16</v>
      </c>
    </row>
    <row r="659" spans="1:22" x14ac:dyDescent="0.3">
      <c r="A659" t="str">
        <f t="shared" si="100"/>
        <v>Exp3</v>
      </c>
      <c r="B659">
        <f t="shared" si="105"/>
        <v>16</v>
      </c>
      <c r="C659" t="str">
        <f t="shared" si="106"/>
        <v>Nil</v>
      </c>
      <c r="D659" t="str">
        <f t="shared" si="107"/>
        <v>Saracen</v>
      </c>
      <c r="E659" s="20">
        <f t="shared" si="101"/>
        <v>41702</v>
      </c>
      <c r="F659" t="str">
        <f t="shared" si="102"/>
        <v>None_16h</v>
      </c>
      <c r="G659">
        <f t="shared" si="103"/>
        <v>2</v>
      </c>
      <c r="H659" t="str">
        <f t="shared" si="104"/>
        <v>NO</v>
      </c>
      <c r="I659">
        <f t="shared" si="108"/>
        <v>5.7912745936698036</v>
      </c>
      <c r="J659">
        <f t="shared" si="109"/>
        <v>18</v>
      </c>
      <c r="S659">
        <v>3</v>
      </c>
      <c r="U659" s="7">
        <v>5.7912745936698036</v>
      </c>
      <c r="V659" s="7">
        <v>18</v>
      </c>
    </row>
    <row r="660" spans="1:22" x14ac:dyDescent="0.3">
      <c r="A660" t="str">
        <f t="shared" si="100"/>
        <v>Exp3</v>
      </c>
      <c r="B660">
        <f t="shared" si="105"/>
        <v>16</v>
      </c>
      <c r="C660" t="str">
        <f t="shared" si="106"/>
        <v>Nil</v>
      </c>
      <c r="D660" t="str">
        <f t="shared" si="107"/>
        <v>Saracen</v>
      </c>
      <c r="E660" s="20">
        <f t="shared" si="101"/>
        <v>41702</v>
      </c>
      <c r="F660" t="str">
        <f t="shared" si="102"/>
        <v>None_16h</v>
      </c>
      <c r="G660">
        <f t="shared" si="103"/>
        <v>199</v>
      </c>
      <c r="H660" t="str">
        <f t="shared" si="104"/>
        <v>NO</v>
      </c>
      <c r="I660">
        <f t="shared" si="108"/>
        <v>5.564585115483319</v>
      </c>
      <c r="J660">
        <f t="shared" si="109"/>
        <v>17</v>
      </c>
      <c r="R660">
        <v>199</v>
      </c>
      <c r="S660">
        <v>1</v>
      </c>
      <c r="U660" s="7">
        <v>5.564585115483319</v>
      </c>
      <c r="V660" s="7">
        <v>17</v>
      </c>
    </row>
    <row r="661" spans="1:22" x14ac:dyDescent="0.3">
      <c r="A661" t="str">
        <f t="shared" si="100"/>
        <v>Exp3</v>
      </c>
      <c r="B661">
        <f t="shared" si="105"/>
        <v>16</v>
      </c>
      <c r="C661" t="str">
        <f t="shared" si="106"/>
        <v>Nil</v>
      </c>
      <c r="D661" t="str">
        <f t="shared" si="107"/>
        <v>Saracen</v>
      </c>
      <c r="E661" s="20">
        <f t="shared" si="101"/>
        <v>41702</v>
      </c>
      <c r="F661" t="str">
        <f t="shared" si="102"/>
        <v>None_16h</v>
      </c>
      <c r="G661">
        <f t="shared" si="103"/>
        <v>199</v>
      </c>
      <c r="H661" t="str">
        <f t="shared" si="104"/>
        <v>NO</v>
      </c>
      <c r="I661">
        <f t="shared" si="108"/>
        <v>5.6415739948674082</v>
      </c>
      <c r="J661">
        <f t="shared" si="109"/>
        <v>17</v>
      </c>
      <c r="S661">
        <v>2</v>
      </c>
      <c r="U661" s="7">
        <v>5.6415739948674082</v>
      </c>
      <c r="V661" s="7">
        <v>17</v>
      </c>
    </row>
    <row r="662" spans="1:22" x14ac:dyDescent="0.3">
      <c r="A662" t="str">
        <f t="shared" si="100"/>
        <v>Exp3</v>
      </c>
      <c r="B662">
        <f t="shared" si="105"/>
        <v>16</v>
      </c>
      <c r="C662" t="str">
        <f t="shared" si="106"/>
        <v>Nil</v>
      </c>
      <c r="D662" t="str">
        <f t="shared" si="107"/>
        <v>Saracen</v>
      </c>
      <c r="E662" s="20">
        <f t="shared" si="101"/>
        <v>41702</v>
      </c>
      <c r="F662" t="str">
        <f t="shared" si="102"/>
        <v>None_16h</v>
      </c>
      <c r="G662">
        <f t="shared" si="103"/>
        <v>199</v>
      </c>
      <c r="H662" t="str">
        <f t="shared" si="104"/>
        <v>NO</v>
      </c>
      <c r="I662">
        <f t="shared" si="108"/>
        <v>5.752780153977759</v>
      </c>
      <c r="J662">
        <f t="shared" si="109"/>
        <v>17</v>
      </c>
      <c r="S662">
        <v>3</v>
      </c>
      <c r="U662" s="7">
        <v>5.752780153977759</v>
      </c>
      <c r="V662" s="7">
        <v>17</v>
      </c>
    </row>
    <row r="663" spans="1:22" x14ac:dyDescent="0.3">
      <c r="A663" t="str">
        <f t="shared" si="100"/>
        <v>Exp3</v>
      </c>
      <c r="B663">
        <f t="shared" si="105"/>
        <v>16</v>
      </c>
      <c r="C663" t="str">
        <f t="shared" si="106"/>
        <v>Nil</v>
      </c>
      <c r="D663" t="str">
        <f t="shared" si="107"/>
        <v>Saracen</v>
      </c>
      <c r="E663" s="20">
        <f t="shared" si="101"/>
        <v>41702</v>
      </c>
      <c r="F663" t="str">
        <f t="shared" si="102"/>
        <v>None_16h</v>
      </c>
      <c r="G663">
        <f t="shared" si="103"/>
        <v>199</v>
      </c>
      <c r="H663" t="str">
        <f t="shared" si="104"/>
        <v>NO</v>
      </c>
      <c r="I663">
        <f t="shared" si="108"/>
        <v>5.667236954662104</v>
      </c>
      <c r="J663">
        <f t="shared" si="109"/>
        <v>16</v>
      </c>
      <c r="S663">
        <v>4</v>
      </c>
      <c r="U663" s="7">
        <v>5.667236954662104</v>
      </c>
      <c r="V663" s="7">
        <v>16</v>
      </c>
    </row>
    <row r="664" spans="1:22" x14ac:dyDescent="0.3">
      <c r="A664" t="str">
        <f t="shared" si="100"/>
        <v>Exp3</v>
      </c>
      <c r="B664">
        <f t="shared" si="105"/>
        <v>16</v>
      </c>
      <c r="C664" t="str">
        <f t="shared" si="106"/>
        <v>Nil</v>
      </c>
      <c r="D664" t="str">
        <f t="shared" si="107"/>
        <v>Saracen</v>
      </c>
      <c r="E664" s="20">
        <f t="shared" si="101"/>
        <v>41702</v>
      </c>
      <c r="F664" t="str">
        <f t="shared" si="102"/>
        <v>None_16h</v>
      </c>
      <c r="G664">
        <f t="shared" si="103"/>
        <v>309</v>
      </c>
      <c r="H664" t="str">
        <f t="shared" si="104"/>
        <v>NO</v>
      </c>
      <c r="I664">
        <f t="shared" si="108"/>
        <v>5.3464499572284003</v>
      </c>
      <c r="J664">
        <f t="shared" si="109"/>
        <v>17</v>
      </c>
      <c r="R664">
        <v>309</v>
      </c>
      <c r="S664">
        <v>1</v>
      </c>
      <c r="U664" s="7">
        <v>5.3464499572284003</v>
      </c>
      <c r="V664" s="7">
        <v>17</v>
      </c>
    </row>
    <row r="665" spans="1:22" x14ac:dyDescent="0.3">
      <c r="A665" t="str">
        <f t="shared" si="100"/>
        <v>Exp3</v>
      </c>
      <c r="B665">
        <f t="shared" si="105"/>
        <v>16</v>
      </c>
      <c r="C665" t="str">
        <f t="shared" si="106"/>
        <v>Nil</v>
      </c>
      <c r="D665" t="str">
        <f t="shared" si="107"/>
        <v>Saracen</v>
      </c>
      <c r="E665" s="20">
        <f t="shared" si="101"/>
        <v>41702</v>
      </c>
      <c r="F665" t="str">
        <f t="shared" si="102"/>
        <v>None_16h</v>
      </c>
      <c r="G665">
        <f t="shared" si="103"/>
        <v>309</v>
      </c>
      <c r="H665" t="str">
        <f t="shared" si="104"/>
        <v>NO</v>
      </c>
      <c r="I665">
        <f t="shared" si="108"/>
        <v>5.6030795551753636</v>
      </c>
      <c r="J665">
        <f t="shared" si="109"/>
        <v>16</v>
      </c>
      <c r="S665">
        <v>2</v>
      </c>
      <c r="U665" s="7">
        <v>5.6030795551753636</v>
      </c>
      <c r="V665" s="7">
        <v>16</v>
      </c>
    </row>
    <row r="666" spans="1:22" x14ac:dyDescent="0.3">
      <c r="A666" t="str">
        <f t="shared" si="100"/>
        <v>Exp3</v>
      </c>
      <c r="B666">
        <f t="shared" si="105"/>
        <v>16</v>
      </c>
      <c r="C666" t="str">
        <f t="shared" si="106"/>
        <v>Nil</v>
      </c>
      <c r="D666" t="str">
        <f t="shared" si="107"/>
        <v>Saracen</v>
      </c>
      <c r="E666" s="20">
        <f t="shared" si="101"/>
        <v>41702</v>
      </c>
      <c r="F666" t="str">
        <f t="shared" si="102"/>
        <v>None_16h</v>
      </c>
      <c r="G666">
        <f t="shared" si="103"/>
        <v>309</v>
      </c>
      <c r="H666" t="str">
        <f t="shared" si="104"/>
        <v>NO</v>
      </c>
      <c r="I666">
        <f t="shared" si="108"/>
        <v>5.3849443969204449</v>
      </c>
      <c r="J666">
        <f t="shared" si="109"/>
        <v>16</v>
      </c>
      <c r="S666">
        <v>3</v>
      </c>
      <c r="U666" s="7">
        <v>5.3849443969204449</v>
      </c>
      <c r="V666" s="7">
        <v>16</v>
      </c>
    </row>
    <row r="667" spans="1:22" x14ac:dyDescent="0.3">
      <c r="A667" t="str">
        <f t="shared" si="100"/>
        <v>Exp3</v>
      </c>
      <c r="B667">
        <f t="shared" si="105"/>
        <v>16</v>
      </c>
      <c r="C667" t="str">
        <f t="shared" si="106"/>
        <v>Nil</v>
      </c>
      <c r="D667" t="str">
        <f t="shared" si="107"/>
        <v>Saracen</v>
      </c>
      <c r="E667" s="20">
        <f t="shared" si="101"/>
        <v>41702</v>
      </c>
      <c r="F667" t="str">
        <f t="shared" si="102"/>
        <v>None_16h</v>
      </c>
      <c r="G667">
        <f t="shared" si="103"/>
        <v>309</v>
      </c>
      <c r="H667" t="str">
        <f t="shared" si="104"/>
        <v>NO</v>
      </c>
      <c r="I667">
        <f t="shared" si="108"/>
        <v>6.5338196286472146</v>
      </c>
      <c r="J667">
        <f t="shared" si="109"/>
        <v>27</v>
      </c>
      <c r="S667">
        <v>4</v>
      </c>
      <c r="U667" s="7">
        <v>6.5338196286472146</v>
      </c>
      <c r="V667" s="7">
        <v>27</v>
      </c>
    </row>
    <row r="668" spans="1:22" x14ac:dyDescent="0.3">
      <c r="A668" t="str">
        <f t="shared" si="100"/>
        <v>Exp3</v>
      </c>
      <c r="B668">
        <f t="shared" si="105"/>
        <v>16</v>
      </c>
      <c r="C668" t="str">
        <f t="shared" si="106"/>
        <v>Nil</v>
      </c>
      <c r="D668" t="str">
        <f t="shared" si="107"/>
        <v>Saracen</v>
      </c>
      <c r="E668" s="20">
        <f t="shared" si="101"/>
        <v>41709</v>
      </c>
      <c r="F668" t="str">
        <f t="shared" si="102"/>
        <v>None_16h</v>
      </c>
      <c r="G668">
        <f t="shared" si="103"/>
        <v>95</v>
      </c>
      <c r="H668" t="str">
        <f t="shared" si="104"/>
        <v>NO</v>
      </c>
      <c r="I668">
        <f t="shared" si="108"/>
        <v>6.1120615911035072</v>
      </c>
      <c r="J668">
        <f t="shared" si="109"/>
        <v>19</v>
      </c>
      <c r="P668" s="1">
        <v>41709</v>
      </c>
      <c r="Q668" t="s">
        <v>439</v>
      </c>
      <c r="R668">
        <v>95</v>
      </c>
      <c r="S668">
        <v>1</v>
      </c>
      <c r="U668" s="7">
        <v>6.1120615911035072</v>
      </c>
      <c r="V668" s="7">
        <v>19</v>
      </c>
    </row>
    <row r="669" spans="1:22" x14ac:dyDescent="0.3">
      <c r="A669" t="str">
        <f t="shared" si="100"/>
        <v>Exp3</v>
      </c>
      <c r="B669">
        <f t="shared" si="105"/>
        <v>16</v>
      </c>
      <c r="C669" t="str">
        <f t="shared" si="106"/>
        <v>Nil</v>
      </c>
      <c r="D669" t="str">
        <f t="shared" si="107"/>
        <v>Saracen</v>
      </c>
      <c r="E669" s="20">
        <f t="shared" si="101"/>
        <v>41709</v>
      </c>
      <c r="F669" t="str">
        <f t="shared" si="102"/>
        <v>None_16h</v>
      </c>
      <c r="G669">
        <f t="shared" si="103"/>
        <v>95</v>
      </c>
      <c r="H669" t="str">
        <f t="shared" si="104"/>
        <v>NO</v>
      </c>
      <c r="I669">
        <f t="shared" si="108"/>
        <v>6.5663129973474801</v>
      </c>
      <c r="J669">
        <f t="shared" si="109"/>
        <v>23</v>
      </c>
      <c r="S669">
        <v>2</v>
      </c>
      <c r="U669" s="7">
        <v>6.5663129973474801</v>
      </c>
      <c r="V669" s="7">
        <v>23</v>
      </c>
    </row>
    <row r="670" spans="1:22" x14ac:dyDescent="0.3">
      <c r="A670" t="str">
        <f t="shared" si="100"/>
        <v>Exp3</v>
      </c>
      <c r="B670">
        <f t="shared" si="105"/>
        <v>16</v>
      </c>
      <c r="C670" t="str">
        <f t="shared" si="106"/>
        <v>Nil</v>
      </c>
      <c r="D670" t="str">
        <f t="shared" si="107"/>
        <v>Saracen</v>
      </c>
      <c r="E670" s="20">
        <f t="shared" si="101"/>
        <v>41709</v>
      </c>
      <c r="F670" t="str">
        <f t="shared" si="102"/>
        <v>None_16h</v>
      </c>
      <c r="G670">
        <f t="shared" si="103"/>
        <v>95</v>
      </c>
      <c r="H670" t="str">
        <f t="shared" si="104"/>
        <v>NO</v>
      </c>
      <c r="I670">
        <f t="shared" si="108"/>
        <v>6.1299734748010613</v>
      </c>
      <c r="J670">
        <f t="shared" si="109"/>
        <v>20</v>
      </c>
      <c r="S670">
        <v>3</v>
      </c>
      <c r="U670" s="7">
        <v>6.1299734748010613</v>
      </c>
      <c r="V670" s="7">
        <v>20</v>
      </c>
    </row>
    <row r="671" spans="1:22" x14ac:dyDescent="0.3">
      <c r="A671" t="str">
        <f t="shared" si="100"/>
        <v>Exp3</v>
      </c>
      <c r="B671">
        <f t="shared" si="105"/>
        <v>16</v>
      </c>
      <c r="C671" t="str">
        <f t="shared" si="106"/>
        <v>Nil</v>
      </c>
      <c r="D671" t="str">
        <f t="shared" si="107"/>
        <v>Saracen</v>
      </c>
      <c r="E671" s="20">
        <f t="shared" si="101"/>
        <v>41709</v>
      </c>
      <c r="F671" t="str">
        <f t="shared" si="102"/>
        <v>None_16h</v>
      </c>
      <c r="G671">
        <f t="shared" si="103"/>
        <v>95</v>
      </c>
      <c r="H671" t="str">
        <f t="shared" si="104"/>
        <v>NO</v>
      </c>
      <c r="I671">
        <f t="shared" si="108"/>
        <v>6.7102122015915118</v>
      </c>
      <c r="J671">
        <f t="shared" si="109"/>
        <v>23</v>
      </c>
      <c r="S671">
        <v>4</v>
      </c>
      <c r="U671" s="7">
        <v>6.7102122015915118</v>
      </c>
      <c r="V671" s="7">
        <v>23</v>
      </c>
    </row>
    <row r="672" spans="1:22" x14ac:dyDescent="0.3">
      <c r="A672" t="str">
        <f t="shared" si="100"/>
        <v>Exp3</v>
      </c>
      <c r="B672">
        <f t="shared" si="105"/>
        <v>16</v>
      </c>
      <c r="C672" t="str">
        <f t="shared" si="106"/>
        <v>Nil</v>
      </c>
      <c r="D672" t="str">
        <f t="shared" si="107"/>
        <v>Saracen</v>
      </c>
      <c r="E672" s="20">
        <f t="shared" si="101"/>
        <v>41709</v>
      </c>
      <c r="F672" t="str">
        <f t="shared" si="102"/>
        <v>None_16h</v>
      </c>
      <c r="G672">
        <f t="shared" si="103"/>
        <v>123</v>
      </c>
      <c r="H672" t="str">
        <f t="shared" si="104"/>
        <v>NO</v>
      </c>
      <c r="I672">
        <f t="shared" si="108"/>
        <v>6.1120615911035072</v>
      </c>
      <c r="J672">
        <f t="shared" si="109"/>
        <v>17</v>
      </c>
      <c r="R672">
        <v>123</v>
      </c>
      <c r="S672">
        <v>1</v>
      </c>
      <c r="U672" s="7">
        <v>6.1120615911035072</v>
      </c>
      <c r="V672" s="7">
        <v>17</v>
      </c>
    </row>
    <row r="673" spans="1:22" x14ac:dyDescent="0.3">
      <c r="A673" t="str">
        <f t="shared" si="100"/>
        <v>Exp3</v>
      </c>
      <c r="B673">
        <f t="shared" si="105"/>
        <v>16</v>
      </c>
      <c r="C673" t="str">
        <f t="shared" si="106"/>
        <v>Nil</v>
      </c>
      <c r="D673" t="str">
        <f t="shared" si="107"/>
        <v>Saracen</v>
      </c>
      <c r="E673" s="20">
        <f t="shared" si="101"/>
        <v>41709</v>
      </c>
      <c r="F673" t="str">
        <f t="shared" si="102"/>
        <v>None_16h</v>
      </c>
      <c r="G673">
        <f t="shared" si="103"/>
        <v>123</v>
      </c>
      <c r="H673" t="str">
        <f t="shared" si="104"/>
        <v>NO</v>
      </c>
      <c r="I673">
        <f t="shared" si="108"/>
        <v>6.3295755968169765</v>
      </c>
      <c r="J673">
        <f t="shared" si="109"/>
        <v>20</v>
      </c>
      <c r="S673">
        <v>2</v>
      </c>
      <c r="U673" s="7">
        <v>6.3295755968169765</v>
      </c>
      <c r="V673" s="7">
        <v>20</v>
      </c>
    </row>
    <row r="674" spans="1:22" x14ac:dyDescent="0.3">
      <c r="A674" t="str">
        <f t="shared" si="100"/>
        <v>Exp3</v>
      </c>
      <c r="B674">
        <f t="shared" si="105"/>
        <v>16</v>
      </c>
      <c r="C674" t="str">
        <f t="shared" si="106"/>
        <v>Nil</v>
      </c>
      <c r="D674" t="str">
        <f t="shared" si="107"/>
        <v>Saracen</v>
      </c>
      <c r="E674" s="20">
        <f t="shared" si="101"/>
        <v>41709</v>
      </c>
      <c r="F674" t="str">
        <f t="shared" si="102"/>
        <v>None_16h</v>
      </c>
      <c r="G674">
        <f t="shared" si="103"/>
        <v>123</v>
      </c>
      <c r="H674" t="str">
        <f t="shared" si="104"/>
        <v>NO</v>
      </c>
      <c r="I674">
        <f t="shared" si="108"/>
        <v>6.4224137931034484</v>
      </c>
      <c r="J674">
        <f t="shared" si="109"/>
        <v>26</v>
      </c>
      <c r="S674">
        <v>3</v>
      </c>
      <c r="U674" s="7">
        <v>6.4224137931034484</v>
      </c>
      <c r="V674" s="7">
        <v>26</v>
      </c>
    </row>
    <row r="675" spans="1:22" x14ac:dyDescent="0.3">
      <c r="A675" t="str">
        <f t="shared" si="100"/>
        <v>Exp3</v>
      </c>
      <c r="B675">
        <f t="shared" si="105"/>
        <v>16</v>
      </c>
      <c r="C675" t="str">
        <f t="shared" si="106"/>
        <v>Nil</v>
      </c>
      <c r="D675" t="str">
        <f t="shared" si="107"/>
        <v>Saracen</v>
      </c>
      <c r="E675" s="20">
        <f t="shared" si="101"/>
        <v>41709</v>
      </c>
      <c r="F675" t="str">
        <f t="shared" si="102"/>
        <v>None_16h</v>
      </c>
      <c r="G675">
        <f t="shared" si="103"/>
        <v>123</v>
      </c>
      <c r="H675" t="str">
        <f t="shared" si="104"/>
        <v>NO</v>
      </c>
      <c r="I675">
        <f t="shared" si="108"/>
        <v>6.4363395225464188</v>
      </c>
      <c r="J675">
        <f t="shared" si="109"/>
        <v>20</v>
      </c>
      <c r="S675">
        <v>4</v>
      </c>
      <c r="U675" s="7">
        <v>6.4363395225464188</v>
      </c>
      <c r="V675" s="7">
        <v>20</v>
      </c>
    </row>
    <row r="676" spans="1:22" x14ac:dyDescent="0.3">
      <c r="A676" t="str">
        <f t="shared" si="100"/>
        <v>Exp3</v>
      </c>
      <c r="B676">
        <f t="shared" si="105"/>
        <v>16</v>
      </c>
      <c r="C676" t="str">
        <f t="shared" si="106"/>
        <v>Nil</v>
      </c>
      <c r="D676" t="str">
        <f t="shared" si="107"/>
        <v>Saracen</v>
      </c>
      <c r="E676" s="20">
        <f t="shared" si="101"/>
        <v>41709</v>
      </c>
      <c r="F676" t="str">
        <f t="shared" si="102"/>
        <v>None_16h</v>
      </c>
      <c r="G676">
        <f t="shared" si="103"/>
        <v>226</v>
      </c>
      <c r="H676" t="str">
        <f t="shared" si="104"/>
        <v>NO</v>
      </c>
      <c r="I676">
        <f t="shared" si="108"/>
        <v>6.3759946949602124</v>
      </c>
      <c r="J676">
        <f t="shared" si="109"/>
        <v>22</v>
      </c>
      <c r="R676">
        <v>226</v>
      </c>
      <c r="S676">
        <v>1</v>
      </c>
      <c r="U676" s="7">
        <v>6.3759946949602124</v>
      </c>
      <c r="V676" s="7">
        <v>22</v>
      </c>
    </row>
    <row r="677" spans="1:22" x14ac:dyDescent="0.3">
      <c r="A677" t="str">
        <f t="shared" si="100"/>
        <v>Exp3</v>
      </c>
      <c r="B677">
        <f t="shared" si="105"/>
        <v>16</v>
      </c>
      <c r="C677" t="str">
        <f t="shared" si="106"/>
        <v>Nil</v>
      </c>
      <c r="D677" t="str">
        <f t="shared" si="107"/>
        <v>Saracen</v>
      </c>
      <c r="E677" s="20">
        <f t="shared" si="101"/>
        <v>41709</v>
      </c>
      <c r="F677" t="str">
        <f t="shared" si="102"/>
        <v>None_16h</v>
      </c>
      <c r="G677">
        <f t="shared" si="103"/>
        <v>226</v>
      </c>
      <c r="H677" t="str">
        <f t="shared" si="104"/>
        <v>NO</v>
      </c>
      <c r="I677">
        <f t="shared" si="108"/>
        <v>6.4316976127320959</v>
      </c>
      <c r="J677">
        <f t="shared" si="109"/>
        <v>23</v>
      </c>
      <c r="S677">
        <v>2</v>
      </c>
      <c r="U677" s="7">
        <v>6.4316976127320959</v>
      </c>
      <c r="V677" s="7">
        <v>23</v>
      </c>
    </row>
    <row r="678" spans="1:22" x14ac:dyDescent="0.3">
      <c r="A678" t="str">
        <f t="shared" si="100"/>
        <v>Exp3</v>
      </c>
      <c r="B678">
        <f t="shared" si="105"/>
        <v>16</v>
      </c>
      <c r="C678" t="str">
        <f t="shared" si="106"/>
        <v>Nil</v>
      </c>
      <c r="D678" t="str">
        <f t="shared" si="107"/>
        <v>Saracen</v>
      </c>
      <c r="E678" s="20">
        <f t="shared" si="101"/>
        <v>41709</v>
      </c>
      <c r="F678" t="str">
        <f t="shared" si="102"/>
        <v>None_16h</v>
      </c>
      <c r="G678">
        <f t="shared" si="103"/>
        <v>226</v>
      </c>
      <c r="H678" t="str">
        <f t="shared" si="104"/>
        <v>NO</v>
      </c>
      <c r="I678">
        <f t="shared" si="108"/>
        <v>6.2553050397877987</v>
      </c>
      <c r="J678">
        <f t="shared" si="109"/>
        <v>21</v>
      </c>
      <c r="S678">
        <v>3</v>
      </c>
      <c r="U678" s="7">
        <v>6.2553050397877987</v>
      </c>
      <c r="V678" s="7">
        <v>21</v>
      </c>
    </row>
    <row r="679" spans="1:22" x14ac:dyDescent="0.3">
      <c r="A679" t="str">
        <f t="shared" si="100"/>
        <v>Exp3</v>
      </c>
      <c r="B679">
        <f t="shared" si="105"/>
        <v>16</v>
      </c>
      <c r="C679" t="str">
        <f t="shared" si="106"/>
        <v>Nil</v>
      </c>
      <c r="D679" t="str">
        <f t="shared" si="107"/>
        <v>Saracen</v>
      </c>
      <c r="E679" s="20">
        <f t="shared" si="101"/>
        <v>41709</v>
      </c>
      <c r="F679" t="str">
        <f t="shared" si="102"/>
        <v>None_16h</v>
      </c>
      <c r="G679">
        <f t="shared" si="103"/>
        <v>226</v>
      </c>
      <c r="H679" t="str">
        <f t="shared" si="104"/>
        <v>NO</v>
      </c>
      <c r="I679">
        <f t="shared" si="108"/>
        <v>6.3945623342175066</v>
      </c>
      <c r="J679">
        <f t="shared" si="109"/>
        <v>19</v>
      </c>
      <c r="S679">
        <v>4</v>
      </c>
      <c r="U679" s="7">
        <v>6.3945623342175066</v>
      </c>
      <c r="V679" s="7">
        <v>19</v>
      </c>
    </row>
    <row r="680" spans="1:22" x14ac:dyDescent="0.3">
      <c r="A680" t="str">
        <f t="shared" si="100"/>
        <v>Exp3</v>
      </c>
      <c r="B680">
        <f t="shared" si="105"/>
        <v>16</v>
      </c>
      <c r="C680" t="str">
        <f t="shared" si="106"/>
        <v>Nil</v>
      </c>
      <c r="D680" t="str">
        <f t="shared" si="107"/>
        <v>Saracen</v>
      </c>
      <c r="E680" s="20">
        <f t="shared" si="101"/>
        <v>41716</v>
      </c>
      <c r="F680" t="str">
        <f t="shared" si="102"/>
        <v>None_16h</v>
      </c>
      <c r="G680">
        <f t="shared" si="103"/>
        <v>13</v>
      </c>
      <c r="H680" t="str">
        <f t="shared" si="104"/>
        <v>NO</v>
      </c>
      <c r="I680">
        <f t="shared" si="108"/>
        <v>7.1465798045602602</v>
      </c>
      <c r="J680">
        <f t="shared" si="109"/>
        <v>20</v>
      </c>
      <c r="P680" s="1">
        <v>41716</v>
      </c>
      <c r="Q680" t="s">
        <v>439</v>
      </c>
      <c r="R680">
        <v>13</v>
      </c>
      <c r="S680">
        <v>1</v>
      </c>
      <c r="U680" s="7">
        <v>7.1465798045602602</v>
      </c>
      <c r="V680" s="7">
        <v>20</v>
      </c>
    </row>
    <row r="681" spans="1:22" x14ac:dyDescent="0.3">
      <c r="A681" t="str">
        <f t="shared" si="100"/>
        <v>Exp3</v>
      </c>
      <c r="B681">
        <f t="shared" si="105"/>
        <v>16</v>
      </c>
      <c r="C681" t="str">
        <f t="shared" si="106"/>
        <v>Nil</v>
      </c>
      <c r="D681" t="str">
        <f t="shared" si="107"/>
        <v>Saracen</v>
      </c>
      <c r="E681" s="20">
        <f t="shared" si="101"/>
        <v>41716</v>
      </c>
      <c r="F681" t="str">
        <f t="shared" si="102"/>
        <v>None_16h</v>
      </c>
      <c r="G681">
        <f t="shared" si="103"/>
        <v>13</v>
      </c>
      <c r="H681" t="str">
        <f t="shared" si="104"/>
        <v>NO</v>
      </c>
      <c r="I681">
        <f t="shared" si="108"/>
        <v>7.2052117263843645</v>
      </c>
      <c r="J681">
        <f t="shared" si="109"/>
        <v>22</v>
      </c>
      <c r="S681">
        <v>2</v>
      </c>
      <c r="U681" s="7">
        <v>7.2052117263843645</v>
      </c>
      <c r="V681" s="7">
        <v>22</v>
      </c>
    </row>
    <row r="682" spans="1:22" x14ac:dyDescent="0.3">
      <c r="A682" t="str">
        <f t="shared" si="100"/>
        <v>Exp3</v>
      </c>
      <c r="B682">
        <f t="shared" si="105"/>
        <v>16</v>
      </c>
      <c r="C682" t="str">
        <f t="shared" si="106"/>
        <v>Nil</v>
      </c>
      <c r="D682" t="str">
        <f t="shared" si="107"/>
        <v>Saracen</v>
      </c>
      <c r="E682" s="20">
        <f t="shared" si="101"/>
        <v>41716</v>
      </c>
      <c r="F682" t="str">
        <f t="shared" si="102"/>
        <v>None_16h</v>
      </c>
      <c r="G682">
        <f t="shared" si="103"/>
        <v>13</v>
      </c>
      <c r="H682" t="str">
        <f t="shared" si="104"/>
        <v>NO</v>
      </c>
      <c r="I682">
        <f t="shared" si="108"/>
        <v>7.214983713355049</v>
      </c>
      <c r="J682">
        <f t="shared" si="109"/>
        <v>28</v>
      </c>
      <c r="S682">
        <v>3</v>
      </c>
      <c r="U682" s="7">
        <v>7.214983713355049</v>
      </c>
      <c r="V682" s="7">
        <v>28</v>
      </c>
    </row>
    <row r="683" spans="1:22" x14ac:dyDescent="0.3">
      <c r="A683" t="str">
        <f t="shared" si="100"/>
        <v>Exp3</v>
      </c>
      <c r="B683">
        <f t="shared" si="105"/>
        <v>16</v>
      </c>
      <c r="C683" t="str">
        <f t="shared" si="106"/>
        <v>Nil</v>
      </c>
      <c r="D683" t="str">
        <f t="shared" si="107"/>
        <v>Saracen</v>
      </c>
      <c r="E683" s="20">
        <f t="shared" si="101"/>
        <v>41716</v>
      </c>
      <c r="F683" t="str">
        <f t="shared" si="102"/>
        <v>None_16h</v>
      </c>
      <c r="G683">
        <f t="shared" si="103"/>
        <v>13</v>
      </c>
      <c r="H683" t="str">
        <f t="shared" si="104"/>
        <v>NO</v>
      </c>
      <c r="I683">
        <f t="shared" si="108"/>
        <v>6.8912466843501328</v>
      </c>
      <c r="J683">
        <f t="shared" si="109"/>
        <v>20</v>
      </c>
      <c r="S683">
        <v>4</v>
      </c>
      <c r="U683" s="7">
        <v>6.8912466843501328</v>
      </c>
      <c r="V683" s="7">
        <v>20</v>
      </c>
    </row>
    <row r="684" spans="1:22" x14ac:dyDescent="0.3">
      <c r="A684" t="str">
        <f t="shared" si="100"/>
        <v>Exp3</v>
      </c>
      <c r="B684">
        <f t="shared" si="105"/>
        <v>16</v>
      </c>
      <c r="C684" t="str">
        <f t="shared" si="106"/>
        <v>Nil</v>
      </c>
      <c r="D684" t="str">
        <f t="shared" si="107"/>
        <v>Saracen</v>
      </c>
      <c r="E684" s="20">
        <f t="shared" si="101"/>
        <v>41716</v>
      </c>
      <c r="F684" t="str">
        <f t="shared" si="102"/>
        <v>None_16h</v>
      </c>
      <c r="G684">
        <f t="shared" si="103"/>
        <v>170</v>
      </c>
      <c r="H684" t="str">
        <f t="shared" si="104"/>
        <v>NO</v>
      </c>
      <c r="I684">
        <f t="shared" si="108"/>
        <v>7.2638436482084687</v>
      </c>
      <c r="J684">
        <f t="shared" si="109"/>
        <v>23</v>
      </c>
      <c r="R684">
        <v>170</v>
      </c>
      <c r="S684">
        <v>1</v>
      </c>
      <c r="U684" s="7">
        <v>7.2638436482084687</v>
      </c>
      <c r="V684" s="7">
        <v>23</v>
      </c>
    </row>
    <row r="685" spans="1:22" x14ac:dyDescent="0.3">
      <c r="A685" t="str">
        <f t="shared" si="100"/>
        <v>Exp3</v>
      </c>
      <c r="B685">
        <f t="shared" si="105"/>
        <v>16</v>
      </c>
      <c r="C685" t="str">
        <f t="shared" si="106"/>
        <v>Nil</v>
      </c>
      <c r="D685" t="str">
        <f t="shared" si="107"/>
        <v>Saracen</v>
      </c>
      <c r="E685" s="20">
        <f t="shared" si="101"/>
        <v>41716</v>
      </c>
      <c r="F685" t="str">
        <f t="shared" si="102"/>
        <v>None_16h</v>
      </c>
      <c r="G685">
        <f t="shared" si="103"/>
        <v>170</v>
      </c>
      <c r="H685" t="str">
        <f t="shared" si="104"/>
        <v>NO</v>
      </c>
      <c r="I685">
        <f t="shared" si="108"/>
        <v>7.1416938110749184</v>
      </c>
      <c r="J685">
        <f t="shared" si="109"/>
        <v>22</v>
      </c>
      <c r="S685">
        <v>2</v>
      </c>
      <c r="U685" s="7">
        <v>7.1416938110749184</v>
      </c>
      <c r="V685" s="7">
        <v>22</v>
      </c>
    </row>
    <row r="686" spans="1:22" x14ac:dyDescent="0.3">
      <c r="A686" t="str">
        <f t="shared" si="100"/>
        <v>Exp3</v>
      </c>
      <c r="B686">
        <f t="shared" si="105"/>
        <v>16</v>
      </c>
      <c r="C686" t="str">
        <f t="shared" si="106"/>
        <v>Nil</v>
      </c>
      <c r="D686" t="str">
        <f t="shared" si="107"/>
        <v>Saracen</v>
      </c>
      <c r="E686" s="20">
        <f t="shared" si="101"/>
        <v>41716</v>
      </c>
      <c r="F686" t="str">
        <f t="shared" si="102"/>
        <v>None_16h</v>
      </c>
      <c r="G686">
        <f t="shared" si="103"/>
        <v>170</v>
      </c>
      <c r="H686" t="str">
        <f t="shared" si="104"/>
        <v>NO</v>
      </c>
      <c r="I686">
        <f t="shared" si="108"/>
        <v>6.069628647214854</v>
      </c>
      <c r="J686">
        <f t="shared" si="109"/>
        <v>21</v>
      </c>
      <c r="S686">
        <v>3</v>
      </c>
      <c r="U686" s="7">
        <v>6.069628647214854</v>
      </c>
      <c r="V686" s="7">
        <v>21</v>
      </c>
    </row>
    <row r="687" spans="1:22" x14ac:dyDescent="0.3">
      <c r="A687" t="str">
        <f t="shared" si="100"/>
        <v>Exp3</v>
      </c>
      <c r="B687">
        <f t="shared" si="105"/>
        <v>16</v>
      </c>
      <c r="C687" t="str">
        <f t="shared" si="106"/>
        <v>Nil</v>
      </c>
      <c r="D687" t="str">
        <f t="shared" si="107"/>
        <v>Saracen</v>
      </c>
      <c r="E687" s="20">
        <f t="shared" si="101"/>
        <v>41716</v>
      </c>
      <c r="F687" t="str">
        <f t="shared" si="102"/>
        <v>None_16h</v>
      </c>
      <c r="G687">
        <f t="shared" si="103"/>
        <v>170</v>
      </c>
      <c r="H687" t="str">
        <f t="shared" si="104"/>
        <v>NO</v>
      </c>
      <c r="I687">
        <f t="shared" si="108"/>
        <v>6.7148541114058355</v>
      </c>
      <c r="J687">
        <f t="shared" si="109"/>
        <v>19</v>
      </c>
      <c r="S687">
        <v>4</v>
      </c>
      <c r="U687" s="7">
        <v>6.7148541114058355</v>
      </c>
      <c r="V687" s="7">
        <v>19</v>
      </c>
    </row>
    <row r="688" spans="1:22" x14ac:dyDescent="0.3">
      <c r="A688" t="str">
        <f t="shared" si="100"/>
        <v>Exp3</v>
      </c>
      <c r="B688">
        <f t="shared" si="105"/>
        <v>16</v>
      </c>
      <c r="C688" t="str">
        <f t="shared" si="106"/>
        <v>Nil</v>
      </c>
      <c r="D688" t="str">
        <f t="shared" si="107"/>
        <v>Saracen</v>
      </c>
      <c r="E688" s="20">
        <f t="shared" si="101"/>
        <v>41716</v>
      </c>
      <c r="F688" t="str">
        <f t="shared" si="102"/>
        <v>None_16h</v>
      </c>
      <c r="G688">
        <f t="shared" si="103"/>
        <v>265</v>
      </c>
      <c r="H688" t="str">
        <f t="shared" si="104"/>
        <v>NO</v>
      </c>
      <c r="I688">
        <f t="shared" si="108"/>
        <v>7.2003257328990227</v>
      </c>
      <c r="J688">
        <f t="shared" si="109"/>
        <v>23</v>
      </c>
      <c r="R688">
        <v>265</v>
      </c>
      <c r="S688">
        <v>1</v>
      </c>
      <c r="U688" s="7">
        <v>7.2003257328990227</v>
      </c>
      <c r="V688" s="7">
        <v>23</v>
      </c>
    </row>
    <row r="689" spans="1:22" x14ac:dyDescent="0.3">
      <c r="A689" t="str">
        <f t="shared" si="100"/>
        <v>Exp3</v>
      </c>
      <c r="B689">
        <f t="shared" si="105"/>
        <v>16</v>
      </c>
      <c r="C689" t="str">
        <f t="shared" si="106"/>
        <v>Nil</v>
      </c>
      <c r="D689" t="str">
        <f t="shared" si="107"/>
        <v>Saracen</v>
      </c>
      <c r="E689" s="20">
        <f t="shared" si="101"/>
        <v>41716</v>
      </c>
      <c r="F689" t="str">
        <f t="shared" si="102"/>
        <v>None_16h</v>
      </c>
      <c r="G689">
        <f t="shared" si="103"/>
        <v>265</v>
      </c>
      <c r="H689" t="str">
        <f t="shared" si="104"/>
        <v>NO</v>
      </c>
      <c r="I689">
        <f t="shared" si="108"/>
        <v>7.835504885993485</v>
      </c>
      <c r="J689">
        <f t="shared" si="109"/>
        <v>27</v>
      </c>
      <c r="S689">
        <v>2</v>
      </c>
      <c r="U689" s="7">
        <v>7.835504885993485</v>
      </c>
      <c r="V689" s="7">
        <v>27</v>
      </c>
    </row>
    <row r="690" spans="1:22" x14ac:dyDescent="0.3">
      <c r="A690" t="str">
        <f t="shared" si="100"/>
        <v>Exp3</v>
      </c>
      <c r="B690">
        <f t="shared" si="105"/>
        <v>16</v>
      </c>
      <c r="C690" t="str">
        <f t="shared" si="106"/>
        <v>Nil</v>
      </c>
      <c r="D690" t="str">
        <f t="shared" si="107"/>
        <v>Saracen</v>
      </c>
      <c r="E690" s="20">
        <f t="shared" si="101"/>
        <v>41716</v>
      </c>
      <c r="F690" t="str">
        <f t="shared" si="102"/>
        <v>None_16h</v>
      </c>
      <c r="G690">
        <f t="shared" si="103"/>
        <v>265</v>
      </c>
      <c r="H690" t="str">
        <f t="shared" si="104"/>
        <v>NO</v>
      </c>
      <c r="I690">
        <f t="shared" si="108"/>
        <v>7.214983713355049</v>
      </c>
      <c r="J690">
        <f t="shared" si="109"/>
        <v>22</v>
      </c>
      <c r="S690">
        <v>3</v>
      </c>
      <c r="U690" s="7">
        <v>7.214983713355049</v>
      </c>
      <c r="V690" s="7">
        <v>22</v>
      </c>
    </row>
    <row r="691" spans="1:22" x14ac:dyDescent="0.3">
      <c r="A691" t="str">
        <f t="shared" si="100"/>
        <v>Exp3</v>
      </c>
      <c r="B691">
        <f t="shared" si="105"/>
        <v>16</v>
      </c>
      <c r="C691" t="str">
        <f t="shared" si="106"/>
        <v>Nil</v>
      </c>
      <c r="D691" t="str">
        <f t="shared" si="107"/>
        <v>Saracen</v>
      </c>
      <c r="E691" s="20">
        <f t="shared" si="101"/>
        <v>41716</v>
      </c>
      <c r="F691" t="str">
        <f t="shared" si="102"/>
        <v>None_16h</v>
      </c>
      <c r="G691">
        <f t="shared" si="103"/>
        <v>265</v>
      </c>
      <c r="H691" t="str">
        <f t="shared" si="104"/>
        <v>NO</v>
      </c>
      <c r="I691">
        <f t="shared" si="108"/>
        <v>6.7984084880636608</v>
      </c>
      <c r="J691">
        <f t="shared" si="109"/>
        <v>25</v>
      </c>
      <c r="S691">
        <v>4</v>
      </c>
      <c r="U691" s="7">
        <v>6.7984084880636608</v>
      </c>
      <c r="V691" s="7">
        <v>25</v>
      </c>
    </row>
    <row r="692" spans="1:22" x14ac:dyDescent="0.3">
      <c r="A692" t="str">
        <f t="shared" si="100"/>
        <v>Exp3</v>
      </c>
      <c r="B692">
        <f t="shared" si="105"/>
        <v>16</v>
      </c>
      <c r="C692" t="str">
        <f t="shared" si="106"/>
        <v>Nil</v>
      </c>
      <c r="D692" t="str">
        <f t="shared" si="107"/>
        <v>Saracen</v>
      </c>
      <c r="E692" s="20">
        <f t="shared" si="101"/>
        <v>41723</v>
      </c>
      <c r="F692" t="str">
        <f t="shared" si="102"/>
        <v>None_16h</v>
      </c>
      <c r="G692">
        <f t="shared" si="103"/>
        <v>34</v>
      </c>
      <c r="H692" t="str">
        <f t="shared" si="104"/>
        <v>NO</v>
      </c>
      <c r="I692">
        <f t="shared" si="108"/>
        <v>7.9185667752443001</v>
      </c>
      <c r="J692">
        <f t="shared" si="109"/>
        <v>29</v>
      </c>
      <c r="P692" s="1">
        <v>41723</v>
      </c>
      <c r="Q692" t="s">
        <v>439</v>
      </c>
      <c r="R692">
        <v>34</v>
      </c>
      <c r="S692">
        <v>1</v>
      </c>
      <c r="U692" s="7">
        <v>7.9185667752443001</v>
      </c>
      <c r="V692" s="7">
        <v>29</v>
      </c>
    </row>
    <row r="693" spans="1:22" x14ac:dyDescent="0.3">
      <c r="A693" t="str">
        <f t="shared" si="100"/>
        <v>Exp3</v>
      </c>
      <c r="B693">
        <f t="shared" si="105"/>
        <v>16</v>
      </c>
      <c r="C693" t="str">
        <f t="shared" si="106"/>
        <v>Nil</v>
      </c>
      <c r="D693" t="str">
        <f t="shared" si="107"/>
        <v>Saracen</v>
      </c>
      <c r="E693" s="20">
        <f t="shared" si="101"/>
        <v>41723</v>
      </c>
      <c r="F693" t="str">
        <f t="shared" si="102"/>
        <v>None_16h</v>
      </c>
      <c r="G693">
        <f t="shared" si="103"/>
        <v>34</v>
      </c>
      <c r="H693" t="str">
        <f t="shared" si="104"/>
        <v>NO</v>
      </c>
      <c r="I693">
        <f t="shared" si="108"/>
        <v>7.899022801302932</v>
      </c>
      <c r="J693">
        <f t="shared" si="109"/>
        <v>24</v>
      </c>
      <c r="S693">
        <v>2</v>
      </c>
      <c r="U693" s="7">
        <v>7.899022801302932</v>
      </c>
      <c r="V693" s="7">
        <v>24</v>
      </c>
    </row>
    <row r="694" spans="1:22" x14ac:dyDescent="0.3">
      <c r="A694" t="str">
        <f t="shared" si="100"/>
        <v>Exp3</v>
      </c>
      <c r="B694">
        <f t="shared" si="105"/>
        <v>16</v>
      </c>
      <c r="C694" t="str">
        <f t="shared" si="106"/>
        <v>Nil</v>
      </c>
      <c r="D694" t="str">
        <f t="shared" si="107"/>
        <v>Saracen</v>
      </c>
      <c r="E694" s="20">
        <f t="shared" si="101"/>
        <v>41723</v>
      </c>
      <c r="F694" t="str">
        <f t="shared" si="102"/>
        <v>None_16h</v>
      </c>
      <c r="G694">
        <f t="shared" si="103"/>
        <v>34</v>
      </c>
      <c r="H694" t="str">
        <f t="shared" si="104"/>
        <v>YES</v>
      </c>
      <c r="I694">
        <f t="shared" si="108"/>
        <v>9</v>
      </c>
      <c r="J694">
        <f t="shared" si="109"/>
        <v>27</v>
      </c>
      <c r="S694">
        <v>3</v>
      </c>
      <c r="T694" t="s">
        <v>170</v>
      </c>
      <c r="U694" s="7">
        <v>9</v>
      </c>
      <c r="V694" s="7">
        <v>27</v>
      </c>
    </row>
    <row r="695" spans="1:22" x14ac:dyDescent="0.3">
      <c r="A695" t="str">
        <f t="shared" si="100"/>
        <v>Exp3</v>
      </c>
      <c r="B695">
        <f t="shared" si="105"/>
        <v>16</v>
      </c>
      <c r="C695" t="str">
        <f t="shared" si="106"/>
        <v>Nil</v>
      </c>
      <c r="D695" t="str">
        <f t="shared" si="107"/>
        <v>Saracen</v>
      </c>
      <c r="E695" s="20">
        <f t="shared" si="101"/>
        <v>41723</v>
      </c>
      <c r="F695" t="str">
        <f t="shared" si="102"/>
        <v>None_16h</v>
      </c>
      <c r="G695">
        <f t="shared" si="103"/>
        <v>34</v>
      </c>
      <c r="H695" t="str">
        <f t="shared" si="104"/>
        <v>NO</v>
      </c>
      <c r="I695">
        <f t="shared" si="108"/>
        <v>7.2052117263843645</v>
      </c>
      <c r="J695" t="str">
        <f t="shared" si="109"/>
        <v/>
      </c>
      <c r="S695">
        <v>4</v>
      </c>
      <c r="U695" s="7">
        <v>7.2052117263843645</v>
      </c>
      <c r="V695" s="7"/>
    </row>
    <row r="696" spans="1:22" x14ac:dyDescent="0.3">
      <c r="A696" t="str">
        <f t="shared" si="100"/>
        <v>Exp3</v>
      </c>
      <c r="B696">
        <f t="shared" si="105"/>
        <v>16</v>
      </c>
      <c r="C696" t="str">
        <f t="shared" si="106"/>
        <v>Nil</v>
      </c>
      <c r="D696" t="str">
        <f t="shared" si="107"/>
        <v>Saracen</v>
      </c>
      <c r="E696" s="20">
        <f t="shared" si="101"/>
        <v>41723</v>
      </c>
      <c r="F696" t="str">
        <f t="shared" si="102"/>
        <v>None_16h</v>
      </c>
      <c r="G696">
        <f t="shared" si="103"/>
        <v>142</v>
      </c>
      <c r="H696" t="str">
        <f t="shared" si="104"/>
        <v>NO</v>
      </c>
      <c r="I696">
        <f t="shared" si="108"/>
        <v>7.815960912052117</v>
      </c>
      <c r="J696">
        <f t="shared" si="109"/>
        <v>23</v>
      </c>
      <c r="R696">
        <v>142</v>
      </c>
      <c r="S696">
        <v>1</v>
      </c>
      <c r="U696" s="7">
        <v>7.815960912052117</v>
      </c>
      <c r="V696" s="7">
        <v>23</v>
      </c>
    </row>
    <row r="697" spans="1:22" x14ac:dyDescent="0.3">
      <c r="A697" t="str">
        <f t="shared" si="100"/>
        <v>Exp3</v>
      </c>
      <c r="B697">
        <f t="shared" si="105"/>
        <v>16</v>
      </c>
      <c r="C697" t="str">
        <f t="shared" si="106"/>
        <v>Nil</v>
      </c>
      <c r="D697" t="str">
        <f t="shared" si="107"/>
        <v>Saracen</v>
      </c>
      <c r="E697" s="20">
        <f t="shared" si="101"/>
        <v>41723</v>
      </c>
      <c r="F697" t="str">
        <f t="shared" si="102"/>
        <v>None_16h</v>
      </c>
      <c r="G697">
        <f t="shared" si="103"/>
        <v>142</v>
      </c>
      <c r="H697" t="str">
        <f t="shared" si="104"/>
        <v>NO</v>
      </c>
      <c r="I697">
        <f t="shared" si="108"/>
        <v>6.9005305039787803</v>
      </c>
      <c r="J697">
        <f t="shared" si="109"/>
        <v>25</v>
      </c>
      <c r="S697">
        <v>2</v>
      </c>
      <c r="U697" s="7">
        <v>6.9005305039787803</v>
      </c>
      <c r="V697" s="7">
        <v>25</v>
      </c>
    </row>
    <row r="698" spans="1:22" x14ac:dyDescent="0.3">
      <c r="A698" t="str">
        <f t="shared" si="100"/>
        <v>Exp3</v>
      </c>
      <c r="B698">
        <f t="shared" si="105"/>
        <v>16</v>
      </c>
      <c r="C698" t="str">
        <f t="shared" si="106"/>
        <v>Nil</v>
      </c>
      <c r="D698" t="str">
        <f t="shared" si="107"/>
        <v>Saracen</v>
      </c>
      <c r="E698" s="20">
        <f t="shared" si="101"/>
        <v>41723</v>
      </c>
      <c r="F698" t="str">
        <f t="shared" si="102"/>
        <v>None_16h</v>
      </c>
      <c r="G698">
        <f t="shared" si="103"/>
        <v>142</v>
      </c>
      <c r="H698" t="str">
        <f t="shared" si="104"/>
        <v>NO</v>
      </c>
      <c r="I698">
        <f t="shared" si="108"/>
        <v>8.32514817950889</v>
      </c>
      <c r="J698">
        <f t="shared" si="109"/>
        <v>29</v>
      </c>
      <c r="S698">
        <v>3</v>
      </c>
      <c r="U698" s="7">
        <v>8.32514817950889</v>
      </c>
      <c r="V698" s="7">
        <v>29</v>
      </c>
    </row>
    <row r="699" spans="1:22" x14ac:dyDescent="0.3">
      <c r="A699" t="str">
        <f t="shared" si="100"/>
        <v>Exp3</v>
      </c>
      <c r="B699">
        <f t="shared" si="105"/>
        <v>16</v>
      </c>
      <c r="C699" t="str">
        <f t="shared" si="106"/>
        <v>Nil</v>
      </c>
      <c r="D699" t="str">
        <f t="shared" si="107"/>
        <v>Saracen</v>
      </c>
      <c r="E699" s="20">
        <f t="shared" si="101"/>
        <v>41723</v>
      </c>
      <c r="F699" t="str">
        <f t="shared" si="102"/>
        <v>None_16h</v>
      </c>
      <c r="G699">
        <f t="shared" si="103"/>
        <v>142</v>
      </c>
      <c r="H699" t="str">
        <f t="shared" si="104"/>
        <v>NO</v>
      </c>
      <c r="I699">
        <f t="shared" si="108"/>
        <v>7.7084690553745929</v>
      </c>
      <c r="J699">
        <f t="shared" si="109"/>
        <v>23</v>
      </c>
      <c r="S699">
        <v>4</v>
      </c>
      <c r="U699" s="7">
        <v>7.7084690553745929</v>
      </c>
      <c r="V699" s="7">
        <v>23</v>
      </c>
    </row>
    <row r="700" spans="1:22" x14ac:dyDescent="0.3">
      <c r="A700" t="str">
        <f t="shared" si="100"/>
        <v>Exp3</v>
      </c>
      <c r="B700">
        <f t="shared" si="105"/>
        <v>16</v>
      </c>
      <c r="C700" t="str">
        <f t="shared" si="106"/>
        <v>Nil</v>
      </c>
      <c r="D700" t="str">
        <f t="shared" si="107"/>
        <v>Saracen</v>
      </c>
      <c r="E700" s="20">
        <f t="shared" si="101"/>
        <v>41723</v>
      </c>
      <c r="F700" t="str">
        <f t="shared" si="102"/>
        <v>None_16h</v>
      </c>
      <c r="G700">
        <f t="shared" si="103"/>
        <v>292</v>
      </c>
      <c r="H700" t="str">
        <f t="shared" si="104"/>
        <v>NO</v>
      </c>
      <c r="I700">
        <f t="shared" si="108"/>
        <v>8.6401354784081281</v>
      </c>
      <c r="J700">
        <f t="shared" si="109"/>
        <v>26</v>
      </c>
      <c r="R700">
        <v>292</v>
      </c>
      <c r="S700">
        <v>1</v>
      </c>
      <c r="U700" s="7">
        <v>8.6401354784081281</v>
      </c>
      <c r="V700" s="7">
        <v>26</v>
      </c>
    </row>
    <row r="701" spans="1:22" x14ac:dyDescent="0.3">
      <c r="A701" t="str">
        <f t="shared" si="100"/>
        <v>Exp3</v>
      </c>
      <c r="B701">
        <f t="shared" si="105"/>
        <v>16</v>
      </c>
      <c r="C701" t="str">
        <f t="shared" si="106"/>
        <v>Nil</v>
      </c>
      <c r="D701" t="str">
        <f t="shared" si="107"/>
        <v>Saracen</v>
      </c>
      <c r="E701" s="20">
        <f t="shared" si="101"/>
        <v>41723</v>
      </c>
      <c r="F701" t="str">
        <f t="shared" si="102"/>
        <v>None_16h</v>
      </c>
      <c r="G701">
        <f t="shared" si="103"/>
        <v>292</v>
      </c>
      <c r="H701" t="str">
        <f t="shared" si="104"/>
        <v>NO</v>
      </c>
      <c r="I701">
        <f t="shared" si="108"/>
        <v>8.6604572396274335</v>
      </c>
      <c r="J701">
        <f t="shared" si="109"/>
        <v>26</v>
      </c>
      <c r="S701">
        <v>2</v>
      </c>
      <c r="U701" s="7">
        <v>8.6604572396274335</v>
      </c>
      <c r="V701" s="7">
        <v>26</v>
      </c>
    </row>
    <row r="702" spans="1:22" x14ac:dyDescent="0.3">
      <c r="A702" t="str">
        <f t="shared" si="100"/>
        <v>Exp3</v>
      </c>
      <c r="B702">
        <f t="shared" si="105"/>
        <v>16</v>
      </c>
      <c r="C702" t="str">
        <f t="shared" si="106"/>
        <v>Nil</v>
      </c>
      <c r="D702" t="str">
        <f t="shared" si="107"/>
        <v>Saracen</v>
      </c>
      <c r="E702" s="20">
        <f t="shared" si="101"/>
        <v>41723</v>
      </c>
      <c r="F702" t="str">
        <f t="shared" si="102"/>
        <v>None_16h</v>
      </c>
      <c r="G702">
        <f t="shared" si="103"/>
        <v>292</v>
      </c>
      <c r="H702" t="str">
        <f t="shared" si="104"/>
        <v>NO</v>
      </c>
      <c r="I702">
        <f t="shared" si="108"/>
        <v>7.9869706840390879</v>
      </c>
      <c r="J702">
        <f t="shared" si="109"/>
        <v>29</v>
      </c>
      <c r="S702">
        <v>3</v>
      </c>
      <c r="U702" s="7">
        <v>7.9869706840390879</v>
      </c>
      <c r="V702" s="7">
        <v>29</v>
      </c>
    </row>
    <row r="703" spans="1:22" x14ac:dyDescent="0.3">
      <c r="A703" t="str">
        <f t="shared" si="100"/>
        <v>Exp3</v>
      </c>
      <c r="B703">
        <f t="shared" si="105"/>
        <v>16</v>
      </c>
      <c r="C703" t="str">
        <f t="shared" si="106"/>
        <v>Nil</v>
      </c>
      <c r="D703" t="str">
        <f t="shared" si="107"/>
        <v>Saracen</v>
      </c>
      <c r="E703" s="20">
        <f t="shared" si="101"/>
        <v>41723</v>
      </c>
      <c r="F703" t="str">
        <f t="shared" si="102"/>
        <v>None_16h</v>
      </c>
      <c r="G703">
        <f t="shared" si="103"/>
        <v>292</v>
      </c>
      <c r="H703" t="str">
        <f t="shared" si="104"/>
        <v>NO</v>
      </c>
      <c r="I703">
        <f t="shared" si="108"/>
        <v>7.0537459283387625</v>
      </c>
      <c r="J703">
        <f t="shared" si="109"/>
        <v>28</v>
      </c>
      <c r="S703">
        <v>4</v>
      </c>
      <c r="U703" s="7">
        <v>7.0537459283387625</v>
      </c>
      <c r="V703" s="7">
        <v>28</v>
      </c>
    </row>
    <row r="704" spans="1:22" x14ac:dyDescent="0.3">
      <c r="A704" t="str">
        <f t="shared" si="100"/>
        <v>Exp3</v>
      </c>
      <c r="B704">
        <f t="shared" si="105"/>
        <v>16</v>
      </c>
      <c r="C704" t="str">
        <f t="shared" si="106"/>
        <v>Nil</v>
      </c>
      <c r="D704" t="str">
        <f t="shared" si="107"/>
        <v>Saracen</v>
      </c>
      <c r="E704" s="20">
        <f t="shared" si="101"/>
        <v>41738</v>
      </c>
      <c r="F704" t="str">
        <f t="shared" si="102"/>
        <v>None_16h</v>
      </c>
      <c r="G704">
        <f t="shared" si="103"/>
        <v>71</v>
      </c>
      <c r="H704" t="str">
        <f t="shared" si="104"/>
        <v>NO</v>
      </c>
      <c r="I704">
        <f t="shared" si="108"/>
        <v>8.4623200677392045</v>
      </c>
      <c r="J704">
        <f t="shared" si="109"/>
        <v>31</v>
      </c>
      <c r="P704" s="1">
        <v>41738</v>
      </c>
      <c r="Q704" t="s">
        <v>439</v>
      </c>
      <c r="R704">
        <v>71</v>
      </c>
      <c r="S704">
        <v>1</v>
      </c>
      <c r="U704" s="7">
        <v>8.4623200677392045</v>
      </c>
      <c r="V704" s="7">
        <v>31</v>
      </c>
    </row>
    <row r="705" spans="1:22" x14ac:dyDescent="0.3">
      <c r="A705" t="str">
        <f t="shared" si="100"/>
        <v>Exp3</v>
      </c>
      <c r="B705">
        <f t="shared" si="105"/>
        <v>16</v>
      </c>
      <c r="C705" t="str">
        <f t="shared" si="106"/>
        <v>Nil</v>
      </c>
      <c r="D705" t="str">
        <f t="shared" si="107"/>
        <v>Saracen</v>
      </c>
      <c r="E705" s="20">
        <f t="shared" si="101"/>
        <v>41738</v>
      </c>
      <c r="F705" t="str">
        <f t="shared" si="102"/>
        <v>None_16h</v>
      </c>
      <c r="G705">
        <f t="shared" si="103"/>
        <v>71</v>
      </c>
      <c r="H705" t="str">
        <f t="shared" si="104"/>
        <v>NO</v>
      </c>
      <c r="I705">
        <f t="shared" si="108"/>
        <v>9.6858594411515657</v>
      </c>
      <c r="J705">
        <f t="shared" si="109"/>
        <v>33</v>
      </c>
      <c r="S705">
        <v>2</v>
      </c>
      <c r="U705" s="7">
        <v>9.6858594411515657</v>
      </c>
      <c r="V705" s="7">
        <v>33</v>
      </c>
    </row>
    <row r="706" spans="1:22" x14ac:dyDescent="0.3">
      <c r="A706" t="str">
        <f t="shared" si="100"/>
        <v>Exp3</v>
      </c>
      <c r="B706">
        <f t="shared" si="105"/>
        <v>16</v>
      </c>
      <c r="C706" t="str">
        <f t="shared" si="106"/>
        <v>Nil</v>
      </c>
      <c r="D706" t="str">
        <f t="shared" si="107"/>
        <v>Saracen</v>
      </c>
      <c r="E706" s="20">
        <f t="shared" si="101"/>
        <v>41738</v>
      </c>
      <c r="F706" t="str">
        <f t="shared" si="102"/>
        <v>None_16h</v>
      </c>
      <c r="G706">
        <f t="shared" si="103"/>
        <v>71</v>
      </c>
      <c r="H706" t="str">
        <f t="shared" si="104"/>
        <v>NO</v>
      </c>
      <c r="I706">
        <f t="shared" si="108"/>
        <v>8.0260586319218241</v>
      </c>
      <c r="J706">
        <f t="shared" si="109"/>
        <v>29</v>
      </c>
      <c r="S706">
        <v>3</v>
      </c>
      <c r="U706" s="7">
        <v>8.0260586319218241</v>
      </c>
      <c r="V706" s="7">
        <v>29</v>
      </c>
    </row>
    <row r="707" spans="1:22" x14ac:dyDescent="0.3">
      <c r="A707" t="str">
        <f t="shared" ref="A707:A770" si="110">IF(L707="",A706,L707)</f>
        <v>Exp3</v>
      </c>
      <c r="B707">
        <f t="shared" si="105"/>
        <v>16</v>
      </c>
      <c r="C707" t="str">
        <f t="shared" si="106"/>
        <v>Nil</v>
      </c>
      <c r="D707" t="str">
        <f t="shared" si="107"/>
        <v>Saracen</v>
      </c>
      <c r="E707" s="20">
        <f t="shared" ref="E707:E770" si="111">IF(P707="",E706,P707)</f>
        <v>41738</v>
      </c>
      <c r="F707" t="str">
        <f t="shared" ref="F707:F770" si="112">IF(Q707="",F706,Q707)</f>
        <v>None_16h</v>
      </c>
      <c r="G707">
        <f t="shared" ref="G707:G770" si="113">IF(R707="",G706,R707)</f>
        <v>71</v>
      </c>
      <c r="H707" t="str">
        <f t="shared" ref="H707:H770" si="114">IF(T707="","NO","YES")</f>
        <v>NO</v>
      </c>
      <c r="I707">
        <f t="shared" si="108"/>
        <v>9.355630821337849</v>
      </c>
      <c r="J707">
        <f t="shared" si="109"/>
        <v>30</v>
      </c>
      <c r="S707">
        <v>4</v>
      </c>
      <c r="U707" s="7">
        <v>9.355630821337849</v>
      </c>
      <c r="V707" s="7">
        <v>30</v>
      </c>
    </row>
    <row r="708" spans="1:22" x14ac:dyDescent="0.3">
      <c r="A708" t="str">
        <f t="shared" si="110"/>
        <v>Exp3</v>
      </c>
      <c r="B708">
        <f t="shared" ref="B708:B771" si="115">IF(L708="",B707,M708)</f>
        <v>16</v>
      </c>
      <c r="C708" t="str">
        <f t="shared" ref="C708:C771" si="116">IF(O708="",C707,O708)</f>
        <v>Nil</v>
      </c>
      <c r="D708" t="str">
        <f t="shared" ref="D708:D771" si="117">IF(N708="",D707,N708)</f>
        <v>Saracen</v>
      </c>
      <c r="E708" s="20">
        <f t="shared" si="111"/>
        <v>41738</v>
      </c>
      <c r="F708" t="str">
        <f t="shared" si="112"/>
        <v>None_16h</v>
      </c>
      <c r="G708">
        <f t="shared" si="113"/>
        <v>131</v>
      </c>
      <c r="H708" t="str">
        <f t="shared" si="114"/>
        <v>NO</v>
      </c>
      <c r="I708">
        <f t="shared" ref="I708:I771" si="118">IF(U708="","",U708)</f>
        <v>9.0973751058425059</v>
      </c>
      <c r="J708">
        <f t="shared" ref="J708:J771" si="119">IF(V708="","",V708)</f>
        <v>34</v>
      </c>
      <c r="R708">
        <v>131</v>
      </c>
      <c r="S708">
        <v>1</v>
      </c>
      <c r="U708" s="7">
        <v>9.0973751058425059</v>
      </c>
      <c r="V708" s="7">
        <v>34</v>
      </c>
    </row>
    <row r="709" spans="1:22" x14ac:dyDescent="0.3">
      <c r="A709" t="str">
        <f t="shared" si="110"/>
        <v>Exp3</v>
      </c>
      <c r="B709">
        <f t="shared" si="115"/>
        <v>16</v>
      </c>
      <c r="C709" t="str">
        <f t="shared" si="116"/>
        <v>Nil</v>
      </c>
      <c r="D709" t="str">
        <f t="shared" si="117"/>
        <v>Saracen</v>
      </c>
      <c r="E709" s="20">
        <f t="shared" si="111"/>
        <v>41738</v>
      </c>
      <c r="F709" t="str">
        <f t="shared" si="112"/>
        <v>None_16h</v>
      </c>
      <c r="G709">
        <f t="shared" si="113"/>
        <v>131</v>
      </c>
      <c r="H709" t="str">
        <f t="shared" si="114"/>
        <v>NO</v>
      </c>
      <c r="I709">
        <f t="shared" si="118"/>
        <v>7.4201954397394134</v>
      </c>
      <c r="J709">
        <f t="shared" si="119"/>
        <v>30</v>
      </c>
      <c r="S709">
        <v>2</v>
      </c>
      <c r="U709" s="7">
        <v>7.4201954397394134</v>
      </c>
      <c r="V709" s="7">
        <v>30</v>
      </c>
    </row>
    <row r="710" spans="1:22" x14ac:dyDescent="0.3">
      <c r="A710" t="str">
        <f t="shared" si="110"/>
        <v>Exp3</v>
      </c>
      <c r="B710">
        <f t="shared" si="115"/>
        <v>16</v>
      </c>
      <c r="C710" t="str">
        <f t="shared" si="116"/>
        <v>Nil</v>
      </c>
      <c r="D710" t="str">
        <f t="shared" si="117"/>
        <v>Saracen</v>
      </c>
      <c r="E710" s="20">
        <f t="shared" si="111"/>
        <v>41738</v>
      </c>
      <c r="F710" t="str">
        <f t="shared" si="112"/>
        <v>None_16h</v>
      </c>
      <c r="G710">
        <f t="shared" si="113"/>
        <v>131</v>
      </c>
      <c r="H710" t="str">
        <f t="shared" si="114"/>
        <v>NO</v>
      </c>
      <c r="I710">
        <f t="shared" si="118"/>
        <v>7.214983713355049</v>
      </c>
      <c r="J710">
        <f t="shared" si="119"/>
        <v>29</v>
      </c>
      <c r="S710">
        <v>3</v>
      </c>
      <c r="U710" s="7">
        <v>7.214983713355049</v>
      </c>
      <c r="V710" s="7">
        <v>29</v>
      </c>
    </row>
    <row r="711" spans="1:22" x14ac:dyDescent="0.3">
      <c r="A711" t="str">
        <f t="shared" si="110"/>
        <v>Exp3</v>
      </c>
      <c r="B711">
        <f t="shared" si="115"/>
        <v>16</v>
      </c>
      <c r="C711" t="str">
        <f t="shared" si="116"/>
        <v>Nil</v>
      </c>
      <c r="D711" t="str">
        <f t="shared" si="117"/>
        <v>Saracen</v>
      </c>
      <c r="E711" s="20">
        <f t="shared" si="111"/>
        <v>41738</v>
      </c>
      <c r="F711" t="str">
        <f t="shared" si="112"/>
        <v>None_16h</v>
      </c>
      <c r="G711">
        <f t="shared" si="113"/>
        <v>131</v>
      </c>
      <c r="H711" t="str">
        <f t="shared" si="114"/>
        <v>YES</v>
      </c>
      <c r="I711">
        <f t="shared" si="118"/>
        <v>7</v>
      </c>
      <c r="J711">
        <f t="shared" si="119"/>
        <v>24</v>
      </c>
      <c r="S711">
        <v>4</v>
      </c>
      <c r="T711" t="s">
        <v>170</v>
      </c>
      <c r="U711" s="7">
        <v>7</v>
      </c>
      <c r="V711" s="7">
        <v>24</v>
      </c>
    </row>
    <row r="712" spans="1:22" x14ac:dyDescent="0.3">
      <c r="A712" t="str">
        <f t="shared" si="110"/>
        <v>Exp3</v>
      </c>
      <c r="B712">
        <f t="shared" si="115"/>
        <v>16</v>
      </c>
      <c r="C712" t="str">
        <f t="shared" si="116"/>
        <v>Nil</v>
      </c>
      <c r="D712" t="str">
        <f t="shared" si="117"/>
        <v>Saracen</v>
      </c>
      <c r="E712" s="20">
        <f t="shared" si="111"/>
        <v>41738</v>
      </c>
      <c r="F712" t="str">
        <f t="shared" si="112"/>
        <v>None_16h</v>
      </c>
      <c r="G712">
        <f t="shared" si="113"/>
        <v>310</v>
      </c>
      <c r="H712" t="str">
        <f t="shared" si="114"/>
        <v>YES</v>
      </c>
      <c r="I712">
        <f t="shared" si="118"/>
        <v>8</v>
      </c>
      <c r="J712">
        <f t="shared" si="119"/>
        <v>26</v>
      </c>
      <c r="R712">
        <v>310</v>
      </c>
      <c r="S712">
        <v>1</v>
      </c>
      <c r="T712" t="s">
        <v>170</v>
      </c>
      <c r="U712" s="7">
        <v>8</v>
      </c>
      <c r="V712" s="7">
        <v>26</v>
      </c>
    </row>
    <row r="713" spans="1:22" x14ac:dyDescent="0.3">
      <c r="A713" t="str">
        <f t="shared" si="110"/>
        <v>Exp3</v>
      </c>
      <c r="B713">
        <f t="shared" si="115"/>
        <v>16</v>
      </c>
      <c r="C713" t="str">
        <f t="shared" si="116"/>
        <v>Nil</v>
      </c>
      <c r="D713" t="str">
        <f t="shared" si="117"/>
        <v>Saracen</v>
      </c>
      <c r="E713" s="20">
        <f t="shared" si="111"/>
        <v>41738</v>
      </c>
      <c r="F713" t="str">
        <f t="shared" si="112"/>
        <v>None_16h</v>
      </c>
      <c r="G713">
        <f t="shared" si="113"/>
        <v>310</v>
      </c>
      <c r="H713" t="str">
        <f t="shared" si="114"/>
        <v>NO</v>
      </c>
      <c r="I713">
        <f t="shared" si="118"/>
        <v>9.9551227773073663</v>
      </c>
      <c r="J713">
        <f t="shared" si="119"/>
        <v>32</v>
      </c>
      <c r="S713">
        <v>2</v>
      </c>
      <c r="U713" s="7">
        <v>9.9551227773073663</v>
      </c>
      <c r="V713" s="7">
        <v>32</v>
      </c>
    </row>
    <row r="714" spans="1:22" x14ac:dyDescent="0.3">
      <c r="A714" t="str">
        <f t="shared" si="110"/>
        <v>Exp3</v>
      </c>
      <c r="B714">
        <f t="shared" si="115"/>
        <v>16</v>
      </c>
      <c r="C714" t="str">
        <f t="shared" si="116"/>
        <v>Nil</v>
      </c>
      <c r="D714" t="str">
        <f t="shared" si="117"/>
        <v>Saracen</v>
      </c>
      <c r="E714" s="20">
        <f t="shared" si="111"/>
        <v>41738</v>
      </c>
      <c r="F714" t="str">
        <f t="shared" si="112"/>
        <v>None_16h</v>
      </c>
      <c r="G714">
        <f t="shared" si="113"/>
        <v>310</v>
      </c>
      <c r="H714" t="str">
        <f t="shared" si="114"/>
        <v>NO</v>
      </c>
      <c r="I714">
        <f t="shared" si="118"/>
        <v>9.8433530906011857</v>
      </c>
      <c r="J714">
        <f t="shared" si="119"/>
        <v>33</v>
      </c>
      <c r="S714">
        <v>3</v>
      </c>
      <c r="U714" s="7">
        <v>9.8433530906011857</v>
      </c>
      <c r="V714" s="7">
        <v>33</v>
      </c>
    </row>
    <row r="715" spans="1:22" x14ac:dyDescent="0.3">
      <c r="A715" t="str">
        <f t="shared" si="110"/>
        <v>Exp3</v>
      </c>
      <c r="B715">
        <f t="shared" si="115"/>
        <v>16</v>
      </c>
      <c r="C715" t="str">
        <f t="shared" si="116"/>
        <v>Nil</v>
      </c>
      <c r="D715" t="str">
        <f t="shared" si="117"/>
        <v>Saracen</v>
      </c>
      <c r="E715" s="20">
        <f t="shared" si="111"/>
        <v>41738</v>
      </c>
      <c r="F715" t="str">
        <f t="shared" si="112"/>
        <v>None_16h</v>
      </c>
      <c r="G715">
        <f t="shared" si="113"/>
        <v>310</v>
      </c>
      <c r="H715" t="str">
        <f t="shared" si="114"/>
        <v>NO</v>
      </c>
      <c r="I715">
        <f t="shared" si="118"/>
        <v>9.7976291278577481</v>
      </c>
      <c r="J715">
        <f t="shared" si="119"/>
        <v>30</v>
      </c>
      <c r="S715">
        <v>4</v>
      </c>
      <c r="U715" s="7">
        <v>9.7976291278577481</v>
      </c>
      <c r="V715" s="7">
        <v>30</v>
      </c>
    </row>
    <row r="716" spans="1:22" x14ac:dyDescent="0.3">
      <c r="A716" t="str">
        <f t="shared" si="110"/>
        <v>Exp3</v>
      </c>
      <c r="B716">
        <f t="shared" si="115"/>
        <v>16</v>
      </c>
      <c r="C716" t="str">
        <f t="shared" si="116"/>
        <v>Nil</v>
      </c>
      <c r="D716" t="str">
        <f t="shared" si="117"/>
        <v>Saracen</v>
      </c>
      <c r="E716" s="20">
        <f t="shared" si="111"/>
        <v>41775</v>
      </c>
      <c r="F716" t="str">
        <f t="shared" si="112"/>
        <v>None_16h</v>
      </c>
      <c r="G716">
        <f t="shared" si="113"/>
        <v>116</v>
      </c>
      <c r="H716" t="str">
        <f t="shared" si="114"/>
        <v>YES</v>
      </c>
      <c r="I716">
        <f t="shared" si="118"/>
        <v>12</v>
      </c>
      <c r="J716">
        <f t="shared" si="119"/>
        <v>37</v>
      </c>
      <c r="P716" s="1">
        <v>41775</v>
      </c>
      <c r="Q716" t="s">
        <v>439</v>
      </c>
      <c r="R716">
        <v>116</v>
      </c>
      <c r="S716">
        <v>1</v>
      </c>
      <c r="T716" t="s">
        <v>170</v>
      </c>
      <c r="U716" s="7">
        <v>12</v>
      </c>
      <c r="V716" s="7">
        <v>37</v>
      </c>
    </row>
    <row r="717" spans="1:22" x14ac:dyDescent="0.3">
      <c r="A717" t="str">
        <f t="shared" si="110"/>
        <v>Exp3</v>
      </c>
      <c r="B717">
        <f t="shared" si="115"/>
        <v>16</v>
      </c>
      <c r="C717" t="str">
        <f t="shared" si="116"/>
        <v>Nil</v>
      </c>
      <c r="D717" t="str">
        <f t="shared" si="117"/>
        <v>Saracen</v>
      </c>
      <c r="E717" s="20">
        <f t="shared" si="111"/>
        <v>41775</v>
      </c>
      <c r="F717" t="str">
        <f t="shared" si="112"/>
        <v>None_16h</v>
      </c>
      <c r="G717">
        <f t="shared" si="113"/>
        <v>116</v>
      </c>
      <c r="H717" t="str">
        <f t="shared" si="114"/>
        <v>YES</v>
      </c>
      <c r="I717">
        <f t="shared" si="118"/>
        <v>11</v>
      </c>
      <c r="J717">
        <f t="shared" si="119"/>
        <v>35</v>
      </c>
      <c r="S717">
        <v>2</v>
      </c>
      <c r="T717" t="s">
        <v>170</v>
      </c>
      <c r="U717" s="7">
        <v>11</v>
      </c>
      <c r="V717" s="7">
        <v>35</v>
      </c>
    </row>
    <row r="718" spans="1:22" x14ac:dyDescent="0.3">
      <c r="A718" t="str">
        <f t="shared" si="110"/>
        <v>Exp3</v>
      </c>
      <c r="B718">
        <f t="shared" si="115"/>
        <v>16</v>
      </c>
      <c r="C718" t="str">
        <f t="shared" si="116"/>
        <v>Nil</v>
      </c>
      <c r="D718" t="str">
        <f t="shared" si="117"/>
        <v>Saracen</v>
      </c>
      <c r="E718" s="20">
        <f t="shared" si="111"/>
        <v>41775</v>
      </c>
      <c r="F718" t="str">
        <f t="shared" si="112"/>
        <v>None_16h</v>
      </c>
      <c r="G718">
        <f t="shared" si="113"/>
        <v>116</v>
      </c>
      <c r="H718" t="str">
        <f t="shared" si="114"/>
        <v>YES</v>
      </c>
      <c r="I718">
        <f t="shared" si="118"/>
        <v>11</v>
      </c>
      <c r="J718">
        <f t="shared" si="119"/>
        <v>32</v>
      </c>
      <c r="S718">
        <v>3</v>
      </c>
      <c r="T718" t="s">
        <v>170</v>
      </c>
      <c r="U718" s="7">
        <v>11</v>
      </c>
      <c r="V718" s="7">
        <v>32</v>
      </c>
    </row>
    <row r="719" spans="1:22" x14ac:dyDescent="0.3">
      <c r="A719" t="str">
        <f t="shared" si="110"/>
        <v>Exp3</v>
      </c>
      <c r="B719">
        <f t="shared" si="115"/>
        <v>16</v>
      </c>
      <c r="C719" t="str">
        <f t="shared" si="116"/>
        <v>Nil</v>
      </c>
      <c r="D719" t="str">
        <f t="shared" si="117"/>
        <v>Saracen</v>
      </c>
      <c r="E719" s="20">
        <f t="shared" si="111"/>
        <v>41779</v>
      </c>
      <c r="F719" t="str">
        <f t="shared" si="112"/>
        <v>None_16h</v>
      </c>
      <c r="G719">
        <f t="shared" si="113"/>
        <v>68</v>
      </c>
      <c r="H719" t="str">
        <f t="shared" si="114"/>
        <v>YES</v>
      </c>
      <c r="I719">
        <f t="shared" si="118"/>
        <v>11</v>
      </c>
      <c r="J719">
        <f t="shared" si="119"/>
        <v>35</v>
      </c>
      <c r="P719" s="1">
        <v>41779</v>
      </c>
      <c r="Q719" t="s">
        <v>439</v>
      </c>
      <c r="R719">
        <v>68</v>
      </c>
      <c r="S719">
        <v>1</v>
      </c>
      <c r="T719" t="s">
        <v>170</v>
      </c>
      <c r="U719" s="7">
        <v>11</v>
      </c>
      <c r="V719" s="7">
        <v>35</v>
      </c>
    </row>
    <row r="720" spans="1:22" x14ac:dyDescent="0.3">
      <c r="A720" t="str">
        <f t="shared" si="110"/>
        <v>Exp3</v>
      </c>
      <c r="B720">
        <f t="shared" si="115"/>
        <v>16</v>
      </c>
      <c r="C720" t="str">
        <f t="shared" si="116"/>
        <v>Nil</v>
      </c>
      <c r="D720" t="str">
        <f t="shared" si="117"/>
        <v>Saracen</v>
      </c>
      <c r="E720" s="20">
        <f t="shared" si="111"/>
        <v>41779</v>
      </c>
      <c r="F720" t="str">
        <f t="shared" si="112"/>
        <v>None_16h</v>
      </c>
      <c r="G720">
        <f t="shared" si="113"/>
        <v>68</v>
      </c>
      <c r="H720" t="str">
        <f t="shared" si="114"/>
        <v>YES</v>
      </c>
      <c r="I720">
        <f t="shared" si="118"/>
        <v>12</v>
      </c>
      <c r="J720">
        <f t="shared" si="119"/>
        <v>33</v>
      </c>
      <c r="S720">
        <v>2</v>
      </c>
      <c r="T720" t="s">
        <v>170</v>
      </c>
      <c r="U720" s="7">
        <v>12</v>
      </c>
      <c r="V720" s="7">
        <v>33</v>
      </c>
    </row>
    <row r="721" spans="1:22" x14ac:dyDescent="0.3">
      <c r="A721" t="str">
        <f t="shared" si="110"/>
        <v>Exp3</v>
      </c>
      <c r="B721">
        <f t="shared" si="115"/>
        <v>16</v>
      </c>
      <c r="C721" t="str">
        <f t="shared" si="116"/>
        <v>Nil</v>
      </c>
      <c r="D721" t="str">
        <f t="shared" si="117"/>
        <v>Saracen</v>
      </c>
      <c r="E721" s="20">
        <f t="shared" si="111"/>
        <v>41779</v>
      </c>
      <c r="F721" t="str">
        <f t="shared" si="112"/>
        <v>None_16h</v>
      </c>
      <c r="G721">
        <f t="shared" si="113"/>
        <v>68</v>
      </c>
      <c r="H721" t="str">
        <f t="shared" si="114"/>
        <v>YES</v>
      </c>
      <c r="I721">
        <f t="shared" si="118"/>
        <v>9</v>
      </c>
      <c r="J721">
        <f t="shared" si="119"/>
        <v>32</v>
      </c>
      <c r="S721">
        <v>3</v>
      </c>
      <c r="T721" t="s">
        <v>170</v>
      </c>
      <c r="U721" s="7">
        <v>9</v>
      </c>
      <c r="V721" s="7">
        <v>32</v>
      </c>
    </row>
    <row r="722" spans="1:22" x14ac:dyDescent="0.3">
      <c r="A722" t="str">
        <f t="shared" si="110"/>
        <v>Exp3</v>
      </c>
      <c r="B722">
        <f t="shared" si="115"/>
        <v>16</v>
      </c>
      <c r="C722" t="str">
        <f t="shared" si="116"/>
        <v>Nil</v>
      </c>
      <c r="D722" t="str">
        <f t="shared" si="117"/>
        <v>Saracen</v>
      </c>
      <c r="E722" s="20">
        <f t="shared" si="111"/>
        <v>41779</v>
      </c>
      <c r="F722" t="str">
        <f t="shared" si="112"/>
        <v>None_16h</v>
      </c>
      <c r="G722">
        <f t="shared" si="113"/>
        <v>68</v>
      </c>
      <c r="H722" t="str">
        <f t="shared" si="114"/>
        <v>YES</v>
      </c>
      <c r="I722">
        <f t="shared" si="118"/>
        <v>12</v>
      </c>
      <c r="J722">
        <f t="shared" si="119"/>
        <v>36</v>
      </c>
      <c r="S722">
        <v>4</v>
      </c>
      <c r="T722" t="s">
        <v>170</v>
      </c>
      <c r="U722" s="7">
        <v>12</v>
      </c>
      <c r="V722" s="7">
        <v>36</v>
      </c>
    </row>
    <row r="723" spans="1:22" x14ac:dyDescent="0.3">
      <c r="A723" t="str">
        <f t="shared" si="110"/>
        <v>Exp3</v>
      </c>
      <c r="B723">
        <f t="shared" si="115"/>
        <v>16</v>
      </c>
      <c r="C723" t="str">
        <f t="shared" si="116"/>
        <v>Nil</v>
      </c>
      <c r="D723" t="str">
        <f t="shared" si="117"/>
        <v>Saracen</v>
      </c>
      <c r="E723" s="20">
        <f t="shared" si="111"/>
        <v>41780</v>
      </c>
      <c r="F723" t="str">
        <f t="shared" si="112"/>
        <v>None_16h</v>
      </c>
      <c r="G723">
        <f t="shared" si="113"/>
        <v>82</v>
      </c>
      <c r="H723" t="str">
        <f t="shared" si="114"/>
        <v>YES</v>
      </c>
      <c r="I723">
        <f t="shared" si="118"/>
        <v>11</v>
      </c>
      <c r="J723">
        <f t="shared" si="119"/>
        <v>32</v>
      </c>
      <c r="P723" s="1">
        <v>41780</v>
      </c>
      <c r="Q723" t="s">
        <v>439</v>
      </c>
      <c r="R723">
        <v>82</v>
      </c>
      <c r="S723">
        <v>1</v>
      </c>
      <c r="T723" t="s">
        <v>170</v>
      </c>
      <c r="U723" s="7">
        <v>11</v>
      </c>
      <c r="V723" s="7">
        <v>32</v>
      </c>
    </row>
    <row r="724" spans="1:22" x14ac:dyDescent="0.3">
      <c r="A724" t="str">
        <f t="shared" si="110"/>
        <v>Exp3</v>
      </c>
      <c r="B724">
        <f t="shared" si="115"/>
        <v>16</v>
      </c>
      <c r="C724" t="str">
        <f t="shared" si="116"/>
        <v>Nil</v>
      </c>
      <c r="D724" t="str">
        <f t="shared" si="117"/>
        <v>Saracen</v>
      </c>
      <c r="E724" s="20">
        <f t="shared" si="111"/>
        <v>41780</v>
      </c>
      <c r="F724" t="str">
        <f t="shared" si="112"/>
        <v>None_16h</v>
      </c>
      <c r="G724">
        <f t="shared" si="113"/>
        <v>82</v>
      </c>
      <c r="H724" t="str">
        <f t="shared" si="114"/>
        <v>YES</v>
      </c>
      <c r="I724">
        <f t="shared" si="118"/>
        <v>12</v>
      </c>
      <c r="J724">
        <f t="shared" si="119"/>
        <v>36</v>
      </c>
      <c r="S724">
        <v>2</v>
      </c>
      <c r="T724" t="s">
        <v>170</v>
      </c>
      <c r="U724" s="7">
        <v>12</v>
      </c>
      <c r="V724" s="7">
        <v>36</v>
      </c>
    </row>
    <row r="725" spans="1:22" x14ac:dyDescent="0.3">
      <c r="A725" t="str">
        <f t="shared" si="110"/>
        <v>Exp3</v>
      </c>
      <c r="B725">
        <f t="shared" si="115"/>
        <v>16</v>
      </c>
      <c r="C725" t="str">
        <f t="shared" si="116"/>
        <v>Nil</v>
      </c>
      <c r="D725" t="str">
        <f t="shared" si="117"/>
        <v>Saracen</v>
      </c>
      <c r="E725" s="20">
        <f t="shared" si="111"/>
        <v>41780</v>
      </c>
      <c r="F725" t="str">
        <f t="shared" si="112"/>
        <v>None_16h</v>
      </c>
      <c r="G725">
        <f t="shared" si="113"/>
        <v>82</v>
      </c>
      <c r="H725" t="str">
        <f t="shared" si="114"/>
        <v>YES</v>
      </c>
      <c r="I725">
        <f t="shared" si="118"/>
        <v>11</v>
      </c>
      <c r="J725">
        <f t="shared" si="119"/>
        <v>39</v>
      </c>
      <c r="S725">
        <v>3</v>
      </c>
      <c r="T725" t="s">
        <v>170</v>
      </c>
      <c r="U725" s="7">
        <v>11</v>
      </c>
      <c r="V725" s="7">
        <v>39</v>
      </c>
    </row>
    <row r="726" spans="1:22" x14ac:dyDescent="0.3">
      <c r="A726" t="str">
        <f t="shared" si="110"/>
        <v>Exp3</v>
      </c>
      <c r="B726">
        <f t="shared" si="115"/>
        <v>16</v>
      </c>
      <c r="C726" t="str">
        <f t="shared" si="116"/>
        <v>Nil</v>
      </c>
      <c r="D726" t="str">
        <f t="shared" si="117"/>
        <v>Saracen</v>
      </c>
      <c r="E726" s="20">
        <f t="shared" si="111"/>
        <v>41780</v>
      </c>
      <c r="F726" t="str">
        <f t="shared" si="112"/>
        <v>None_16h</v>
      </c>
      <c r="G726">
        <f t="shared" si="113"/>
        <v>166</v>
      </c>
      <c r="H726" t="str">
        <f t="shared" si="114"/>
        <v>YES</v>
      </c>
      <c r="I726">
        <f t="shared" si="118"/>
        <v>10</v>
      </c>
      <c r="J726">
        <f t="shared" si="119"/>
        <v>25</v>
      </c>
      <c r="R726">
        <v>166</v>
      </c>
      <c r="S726">
        <v>1</v>
      </c>
      <c r="T726" t="s">
        <v>170</v>
      </c>
      <c r="U726" s="7">
        <v>10</v>
      </c>
      <c r="V726" s="7">
        <v>25</v>
      </c>
    </row>
    <row r="727" spans="1:22" x14ac:dyDescent="0.3">
      <c r="A727" t="str">
        <f t="shared" si="110"/>
        <v>Exp3</v>
      </c>
      <c r="B727">
        <f t="shared" si="115"/>
        <v>16</v>
      </c>
      <c r="C727" t="str">
        <f t="shared" si="116"/>
        <v>Nil</v>
      </c>
      <c r="D727" t="str">
        <f t="shared" si="117"/>
        <v>Saracen</v>
      </c>
      <c r="E727" s="20">
        <f t="shared" si="111"/>
        <v>41780</v>
      </c>
      <c r="F727" t="str">
        <f t="shared" si="112"/>
        <v>None_16h</v>
      </c>
      <c r="G727">
        <f t="shared" si="113"/>
        <v>166</v>
      </c>
      <c r="H727" t="str">
        <f t="shared" si="114"/>
        <v>YES</v>
      </c>
      <c r="I727">
        <f t="shared" si="118"/>
        <v>10</v>
      </c>
      <c r="J727" t="str">
        <f t="shared" si="119"/>
        <v/>
      </c>
      <c r="S727">
        <v>2</v>
      </c>
      <c r="T727" t="s">
        <v>170</v>
      </c>
      <c r="U727" s="7">
        <v>10</v>
      </c>
      <c r="V727" s="7"/>
    </row>
    <row r="728" spans="1:22" x14ac:dyDescent="0.3">
      <c r="A728" t="str">
        <f t="shared" si="110"/>
        <v>Exp3</v>
      </c>
      <c r="B728">
        <f t="shared" si="115"/>
        <v>16</v>
      </c>
      <c r="C728" t="str">
        <f t="shared" si="116"/>
        <v>Nil</v>
      </c>
      <c r="D728" t="str">
        <f t="shared" si="117"/>
        <v>Saracen</v>
      </c>
      <c r="E728" s="20">
        <f t="shared" si="111"/>
        <v>41780</v>
      </c>
      <c r="F728" t="str">
        <f t="shared" si="112"/>
        <v>None_16h</v>
      </c>
      <c r="G728">
        <f t="shared" si="113"/>
        <v>166</v>
      </c>
      <c r="H728" t="str">
        <f t="shared" si="114"/>
        <v>YES</v>
      </c>
      <c r="I728">
        <f t="shared" si="118"/>
        <v>11</v>
      </c>
      <c r="J728">
        <f t="shared" si="119"/>
        <v>37</v>
      </c>
      <c r="S728">
        <v>3</v>
      </c>
      <c r="T728" t="s">
        <v>170</v>
      </c>
      <c r="U728" s="7">
        <v>11</v>
      </c>
      <c r="V728" s="7">
        <v>37</v>
      </c>
    </row>
    <row r="729" spans="1:22" x14ac:dyDescent="0.3">
      <c r="A729" t="str">
        <f t="shared" si="110"/>
        <v>Exp3</v>
      </c>
      <c r="B729">
        <f t="shared" si="115"/>
        <v>16</v>
      </c>
      <c r="C729" t="str">
        <f t="shared" si="116"/>
        <v>Nil</v>
      </c>
      <c r="D729" t="str">
        <f t="shared" si="117"/>
        <v>Saracen</v>
      </c>
      <c r="E729" s="20">
        <f t="shared" si="111"/>
        <v>41780</v>
      </c>
      <c r="F729" t="str">
        <f t="shared" si="112"/>
        <v>None_16h</v>
      </c>
      <c r="G729">
        <f t="shared" si="113"/>
        <v>166</v>
      </c>
      <c r="H729" t="str">
        <f t="shared" si="114"/>
        <v>YES</v>
      </c>
      <c r="I729">
        <f t="shared" si="118"/>
        <v>13</v>
      </c>
      <c r="J729">
        <f t="shared" si="119"/>
        <v>36</v>
      </c>
      <c r="S729">
        <v>4</v>
      </c>
      <c r="T729" t="s">
        <v>170</v>
      </c>
      <c r="U729" s="7">
        <v>13</v>
      </c>
      <c r="V729" s="7">
        <v>36</v>
      </c>
    </row>
    <row r="730" spans="1:22" x14ac:dyDescent="0.3">
      <c r="A730" t="str">
        <f t="shared" si="110"/>
        <v>Exp3</v>
      </c>
      <c r="B730">
        <f t="shared" si="115"/>
        <v>16</v>
      </c>
      <c r="C730" t="str">
        <f t="shared" si="116"/>
        <v>Nil</v>
      </c>
      <c r="D730" t="str">
        <f t="shared" si="117"/>
        <v>Saracen</v>
      </c>
      <c r="E730" s="20">
        <f t="shared" si="111"/>
        <v>41780</v>
      </c>
      <c r="F730" t="str">
        <f t="shared" si="112"/>
        <v>None_16h</v>
      </c>
      <c r="G730">
        <f t="shared" si="113"/>
        <v>254</v>
      </c>
      <c r="H730" t="str">
        <f t="shared" si="114"/>
        <v>YES</v>
      </c>
      <c r="I730">
        <f t="shared" si="118"/>
        <v>12</v>
      </c>
      <c r="J730">
        <f t="shared" si="119"/>
        <v>35</v>
      </c>
      <c r="R730">
        <v>254</v>
      </c>
      <c r="S730">
        <v>1</v>
      </c>
      <c r="T730" t="s">
        <v>170</v>
      </c>
      <c r="U730" s="7">
        <v>12</v>
      </c>
      <c r="V730" s="7">
        <v>35</v>
      </c>
    </row>
    <row r="731" spans="1:22" x14ac:dyDescent="0.3">
      <c r="A731" t="str">
        <f t="shared" si="110"/>
        <v>Exp3</v>
      </c>
      <c r="B731">
        <f t="shared" si="115"/>
        <v>16</v>
      </c>
      <c r="C731" t="str">
        <f t="shared" si="116"/>
        <v>Nil</v>
      </c>
      <c r="D731" t="str">
        <f t="shared" si="117"/>
        <v>Saracen</v>
      </c>
      <c r="E731" s="20">
        <f t="shared" si="111"/>
        <v>41780</v>
      </c>
      <c r="F731" t="str">
        <f t="shared" si="112"/>
        <v>None_16h</v>
      </c>
      <c r="G731">
        <f t="shared" si="113"/>
        <v>254</v>
      </c>
      <c r="H731" t="str">
        <f t="shared" si="114"/>
        <v>YES</v>
      </c>
      <c r="I731">
        <f t="shared" si="118"/>
        <v>11</v>
      </c>
      <c r="J731">
        <f t="shared" si="119"/>
        <v>33</v>
      </c>
      <c r="S731">
        <v>2</v>
      </c>
      <c r="T731" t="s">
        <v>170</v>
      </c>
      <c r="U731" s="7">
        <v>11</v>
      </c>
      <c r="V731" s="7">
        <v>33</v>
      </c>
    </row>
    <row r="732" spans="1:22" x14ac:dyDescent="0.3">
      <c r="A732" t="str">
        <f t="shared" si="110"/>
        <v>Exp3</v>
      </c>
      <c r="B732">
        <f t="shared" si="115"/>
        <v>16</v>
      </c>
      <c r="C732" t="str">
        <f t="shared" si="116"/>
        <v>Nil</v>
      </c>
      <c r="D732" t="str">
        <f t="shared" si="117"/>
        <v>Saracen</v>
      </c>
      <c r="E732" s="20">
        <f t="shared" si="111"/>
        <v>41780</v>
      </c>
      <c r="F732" t="str">
        <f t="shared" si="112"/>
        <v>None_16h</v>
      </c>
      <c r="G732">
        <f t="shared" si="113"/>
        <v>254</v>
      </c>
      <c r="H732" t="str">
        <f t="shared" si="114"/>
        <v>YES</v>
      </c>
      <c r="I732">
        <f t="shared" si="118"/>
        <v>11</v>
      </c>
      <c r="J732">
        <f t="shared" si="119"/>
        <v>34</v>
      </c>
      <c r="S732">
        <v>3</v>
      </c>
      <c r="T732" t="s">
        <v>170</v>
      </c>
      <c r="U732" s="7">
        <v>11</v>
      </c>
      <c r="V732" s="7">
        <v>34</v>
      </c>
    </row>
    <row r="733" spans="1:22" x14ac:dyDescent="0.3">
      <c r="A733" t="str">
        <f t="shared" si="110"/>
        <v>Exp3</v>
      </c>
      <c r="B733">
        <f t="shared" si="115"/>
        <v>16</v>
      </c>
      <c r="C733" t="str">
        <f t="shared" si="116"/>
        <v>Nil</v>
      </c>
      <c r="D733" t="str">
        <f t="shared" si="117"/>
        <v>Saracen</v>
      </c>
      <c r="E733" s="20">
        <f t="shared" si="111"/>
        <v>41780</v>
      </c>
      <c r="F733" t="str">
        <f t="shared" si="112"/>
        <v>None_16h</v>
      </c>
      <c r="G733">
        <f t="shared" si="113"/>
        <v>254</v>
      </c>
      <c r="H733" t="str">
        <f t="shared" si="114"/>
        <v>YES</v>
      </c>
      <c r="I733">
        <f t="shared" si="118"/>
        <v>11</v>
      </c>
      <c r="J733">
        <f t="shared" si="119"/>
        <v>31</v>
      </c>
      <c r="S733">
        <v>4</v>
      </c>
      <c r="T733" t="s">
        <v>170</v>
      </c>
      <c r="U733" s="7">
        <v>11</v>
      </c>
      <c r="V733" s="7">
        <v>31</v>
      </c>
    </row>
    <row r="734" spans="1:22" x14ac:dyDescent="0.3">
      <c r="A734" t="str">
        <f t="shared" si="110"/>
        <v>Exp3</v>
      </c>
      <c r="B734">
        <f t="shared" si="115"/>
        <v>16</v>
      </c>
      <c r="C734" t="str">
        <f t="shared" si="116"/>
        <v>Full</v>
      </c>
      <c r="D734" t="str">
        <f t="shared" si="117"/>
        <v>BattenWinter</v>
      </c>
      <c r="E734" s="20">
        <f t="shared" si="111"/>
        <v>41775</v>
      </c>
      <c r="F734" t="str">
        <f t="shared" si="112"/>
        <v>Full_16h</v>
      </c>
      <c r="G734">
        <f t="shared" si="113"/>
        <v>25</v>
      </c>
      <c r="H734" t="str">
        <f t="shared" si="114"/>
        <v>NO</v>
      </c>
      <c r="I734">
        <f t="shared" si="118"/>
        <v>3.2018209408194234</v>
      </c>
      <c r="J734">
        <f t="shared" si="119"/>
        <v>11</v>
      </c>
      <c r="N734" t="s">
        <v>453</v>
      </c>
      <c r="O734" t="s">
        <v>35</v>
      </c>
      <c r="P734" s="1">
        <v>41775</v>
      </c>
      <c r="Q734" t="s">
        <v>438</v>
      </c>
      <c r="R734">
        <v>25</v>
      </c>
      <c r="S734">
        <v>1</v>
      </c>
      <c r="U734" s="7">
        <v>3.2018209408194234</v>
      </c>
      <c r="V734" s="7">
        <v>11</v>
      </c>
    </row>
    <row r="735" spans="1:22" x14ac:dyDescent="0.3">
      <c r="A735" t="str">
        <f t="shared" si="110"/>
        <v>Exp3</v>
      </c>
      <c r="B735">
        <f t="shared" si="115"/>
        <v>16</v>
      </c>
      <c r="C735" t="str">
        <f t="shared" si="116"/>
        <v>Full</v>
      </c>
      <c r="D735" t="str">
        <f t="shared" si="117"/>
        <v>BattenWinter</v>
      </c>
      <c r="E735" s="20">
        <f t="shared" si="111"/>
        <v>41775</v>
      </c>
      <c r="F735" t="str">
        <f t="shared" si="112"/>
        <v>Full_16h</v>
      </c>
      <c r="G735">
        <f t="shared" si="113"/>
        <v>25</v>
      </c>
      <c r="H735" t="str">
        <f t="shared" si="114"/>
        <v>NO</v>
      </c>
      <c r="I735">
        <f t="shared" si="118"/>
        <v>3.0698027314112295</v>
      </c>
      <c r="J735">
        <f t="shared" si="119"/>
        <v>9</v>
      </c>
      <c r="S735">
        <v>2</v>
      </c>
      <c r="U735" s="7">
        <v>3.0698027314112295</v>
      </c>
      <c r="V735" s="7">
        <v>9</v>
      </c>
    </row>
    <row r="736" spans="1:22" x14ac:dyDescent="0.3">
      <c r="A736" t="str">
        <f t="shared" si="110"/>
        <v>Exp3</v>
      </c>
      <c r="B736">
        <f t="shared" si="115"/>
        <v>16</v>
      </c>
      <c r="C736" t="str">
        <f t="shared" si="116"/>
        <v>Full</v>
      </c>
      <c r="D736" t="str">
        <f t="shared" si="117"/>
        <v>BattenWinter</v>
      </c>
      <c r="E736" s="20">
        <f t="shared" si="111"/>
        <v>41775</v>
      </c>
      <c r="F736" t="str">
        <f t="shared" si="112"/>
        <v>Full_16h</v>
      </c>
      <c r="G736">
        <f t="shared" si="113"/>
        <v>25</v>
      </c>
      <c r="H736" t="str">
        <f t="shared" si="114"/>
        <v>NO</v>
      </c>
      <c r="I736">
        <f t="shared" si="118"/>
        <v>2.7784522003034899</v>
      </c>
      <c r="J736">
        <f t="shared" si="119"/>
        <v>7</v>
      </c>
      <c r="S736">
        <v>3</v>
      </c>
      <c r="U736" s="7">
        <v>2.7784522003034899</v>
      </c>
      <c r="V736" s="7">
        <v>7</v>
      </c>
    </row>
    <row r="737" spans="1:22" x14ac:dyDescent="0.3">
      <c r="A737" t="str">
        <f t="shared" si="110"/>
        <v>Exp3</v>
      </c>
      <c r="B737">
        <f t="shared" si="115"/>
        <v>16</v>
      </c>
      <c r="C737" t="str">
        <f t="shared" si="116"/>
        <v>Full</v>
      </c>
      <c r="D737" t="str">
        <f t="shared" si="117"/>
        <v>BattenWinter</v>
      </c>
      <c r="E737" s="20">
        <f t="shared" si="111"/>
        <v>41775</v>
      </c>
      <c r="F737" t="str">
        <f t="shared" si="112"/>
        <v>Full_16h</v>
      </c>
      <c r="G737">
        <f t="shared" si="113"/>
        <v>25</v>
      </c>
      <c r="H737" t="str">
        <f t="shared" si="114"/>
        <v>NO</v>
      </c>
      <c r="I737">
        <f t="shared" si="118"/>
        <v>2.7830045523520486</v>
      </c>
      <c r="J737">
        <f t="shared" si="119"/>
        <v>8</v>
      </c>
      <c r="S737">
        <v>4</v>
      </c>
      <c r="U737" s="7">
        <v>2.7830045523520486</v>
      </c>
      <c r="V737" s="7">
        <v>8</v>
      </c>
    </row>
    <row r="738" spans="1:22" x14ac:dyDescent="0.3">
      <c r="A738" t="str">
        <f t="shared" si="110"/>
        <v>Exp3</v>
      </c>
      <c r="B738">
        <f t="shared" si="115"/>
        <v>16</v>
      </c>
      <c r="C738" t="str">
        <f t="shared" si="116"/>
        <v>Full</v>
      </c>
      <c r="D738" t="str">
        <f t="shared" si="117"/>
        <v>BattenWinter</v>
      </c>
      <c r="E738" s="20">
        <f t="shared" si="111"/>
        <v>41775</v>
      </c>
      <c r="F738" t="str">
        <f t="shared" si="112"/>
        <v>Full_16h</v>
      </c>
      <c r="G738">
        <f t="shared" si="113"/>
        <v>115</v>
      </c>
      <c r="H738" t="str">
        <f t="shared" si="114"/>
        <v>NO</v>
      </c>
      <c r="I738">
        <f t="shared" si="118"/>
        <v>3.4523033969288042</v>
      </c>
      <c r="J738">
        <f t="shared" si="119"/>
        <v>8</v>
      </c>
      <c r="R738">
        <v>115</v>
      </c>
      <c r="S738">
        <v>1</v>
      </c>
      <c r="U738" s="7">
        <v>3.4523033969288042</v>
      </c>
      <c r="V738" s="7">
        <v>8</v>
      </c>
    </row>
    <row r="739" spans="1:22" x14ac:dyDescent="0.3">
      <c r="A739" t="str">
        <f t="shared" si="110"/>
        <v>Exp3</v>
      </c>
      <c r="B739">
        <f t="shared" si="115"/>
        <v>16</v>
      </c>
      <c r="C739" t="str">
        <f t="shared" si="116"/>
        <v>Full</v>
      </c>
      <c r="D739" t="str">
        <f t="shared" si="117"/>
        <v>BattenWinter</v>
      </c>
      <c r="E739" s="20">
        <f t="shared" si="111"/>
        <v>41775</v>
      </c>
      <c r="F739" t="str">
        <f t="shared" si="112"/>
        <v>Full_16h</v>
      </c>
      <c r="G739">
        <f t="shared" si="113"/>
        <v>115</v>
      </c>
      <c r="H739" t="str">
        <f t="shared" si="114"/>
        <v>NO</v>
      </c>
      <c r="I739">
        <f t="shared" si="118"/>
        <v>3.0333839150227617</v>
      </c>
      <c r="J739">
        <f t="shared" si="119"/>
        <v>9</v>
      </c>
      <c r="S739">
        <v>2</v>
      </c>
      <c r="U739" s="7">
        <v>3.0333839150227617</v>
      </c>
      <c r="V739" s="7">
        <v>9</v>
      </c>
    </row>
    <row r="740" spans="1:22" x14ac:dyDescent="0.3">
      <c r="A740" t="str">
        <f t="shared" si="110"/>
        <v>Exp3</v>
      </c>
      <c r="B740">
        <f t="shared" si="115"/>
        <v>16</v>
      </c>
      <c r="C740" t="str">
        <f t="shared" si="116"/>
        <v>Full</v>
      </c>
      <c r="D740" t="str">
        <f t="shared" si="117"/>
        <v>BattenWinter</v>
      </c>
      <c r="E740" s="20">
        <f t="shared" si="111"/>
        <v>41775</v>
      </c>
      <c r="F740" t="str">
        <f t="shared" si="112"/>
        <v>Full_16h</v>
      </c>
      <c r="G740">
        <f t="shared" si="113"/>
        <v>115</v>
      </c>
      <c r="H740" t="str">
        <f t="shared" si="114"/>
        <v>NO</v>
      </c>
      <c r="I740">
        <f t="shared" si="118"/>
        <v>2.9878603945371776</v>
      </c>
      <c r="J740">
        <f t="shared" si="119"/>
        <v>9</v>
      </c>
      <c r="S740">
        <v>3</v>
      </c>
      <c r="U740" s="7">
        <v>2.9878603945371776</v>
      </c>
      <c r="V740" s="7">
        <v>9</v>
      </c>
    </row>
    <row r="741" spans="1:22" x14ac:dyDescent="0.3">
      <c r="A741" t="str">
        <f t="shared" si="110"/>
        <v>Exp3</v>
      </c>
      <c r="B741">
        <f t="shared" si="115"/>
        <v>16</v>
      </c>
      <c r="C741" t="str">
        <f t="shared" si="116"/>
        <v>Full</v>
      </c>
      <c r="D741" t="str">
        <f t="shared" si="117"/>
        <v>BattenWinter</v>
      </c>
      <c r="E741" s="20">
        <f t="shared" si="111"/>
        <v>41775</v>
      </c>
      <c r="F741" t="str">
        <f t="shared" si="112"/>
        <v>Full_16h</v>
      </c>
      <c r="G741">
        <f t="shared" si="113"/>
        <v>115</v>
      </c>
      <c r="H741" t="str">
        <f t="shared" si="114"/>
        <v>NO</v>
      </c>
      <c r="I741">
        <f t="shared" si="118"/>
        <v>3.4941833410888785</v>
      </c>
      <c r="J741">
        <f t="shared" si="119"/>
        <v>10</v>
      </c>
      <c r="S741">
        <v>4</v>
      </c>
      <c r="U741" s="7">
        <v>3.4941833410888785</v>
      </c>
      <c r="V741" s="7">
        <v>10</v>
      </c>
    </row>
    <row r="742" spans="1:22" x14ac:dyDescent="0.3">
      <c r="A742" t="str">
        <f t="shared" si="110"/>
        <v>Exp3</v>
      </c>
      <c r="B742">
        <f t="shared" si="115"/>
        <v>16</v>
      </c>
      <c r="C742" t="str">
        <f t="shared" si="116"/>
        <v>Full</v>
      </c>
      <c r="D742" t="str">
        <f t="shared" si="117"/>
        <v>BattenWinter</v>
      </c>
      <c r="E742" s="20">
        <f t="shared" si="111"/>
        <v>41775</v>
      </c>
      <c r="F742" t="str">
        <f t="shared" si="112"/>
        <v>Full_16h</v>
      </c>
      <c r="G742">
        <f t="shared" si="113"/>
        <v>218</v>
      </c>
      <c r="H742" t="str">
        <f t="shared" si="114"/>
        <v>NO</v>
      </c>
      <c r="I742">
        <f t="shared" si="118"/>
        <v>3.5737552349930199</v>
      </c>
      <c r="J742">
        <f t="shared" si="119"/>
        <v>11</v>
      </c>
      <c r="R742">
        <v>218</v>
      </c>
      <c r="S742">
        <v>1</v>
      </c>
      <c r="U742" s="7">
        <v>3.5737552349930199</v>
      </c>
      <c r="V742" s="7">
        <v>11</v>
      </c>
    </row>
    <row r="743" spans="1:22" x14ac:dyDescent="0.3">
      <c r="A743" t="str">
        <f t="shared" si="110"/>
        <v>Exp3</v>
      </c>
      <c r="B743">
        <f t="shared" si="115"/>
        <v>16</v>
      </c>
      <c r="C743" t="str">
        <f t="shared" si="116"/>
        <v>Full</v>
      </c>
      <c r="D743" t="str">
        <f t="shared" si="117"/>
        <v>BattenWinter</v>
      </c>
      <c r="E743" s="20">
        <f t="shared" si="111"/>
        <v>41775</v>
      </c>
      <c r="F743" t="str">
        <f t="shared" si="112"/>
        <v>Full_16h</v>
      </c>
      <c r="G743">
        <f t="shared" si="113"/>
        <v>218</v>
      </c>
      <c r="H743" t="str">
        <f t="shared" si="114"/>
        <v>NO</v>
      </c>
      <c r="I743">
        <f t="shared" si="118"/>
        <v>3.1426403641881642</v>
      </c>
      <c r="J743">
        <f t="shared" si="119"/>
        <v>8</v>
      </c>
      <c r="S743">
        <v>2</v>
      </c>
      <c r="U743" s="7">
        <v>3.1426403641881642</v>
      </c>
      <c r="V743" s="7">
        <v>8</v>
      </c>
    </row>
    <row r="744" spans="1:22" x14ac:dyDescent="0.3">
      <c r="A744" t="str">
        <f t="shared" si="110"/>
        <v>Exp3</v>
      </c>
      <c r="B744">
        <f t="shared" si="115"/>
        <v>16</v>
      </c>
      <c r="C744" t="str">
        <f t="shared" si="116"/>
        <v>Full</v>
      </c>
      <c r="D744" t="str">
        <f t="shared" si="117"/>
        <v>BattenWinter</v>
      </c>
      <c r="E744" s="20">
        <f t="shared" si="111"/>
        <v>41775</v>
      </c>
      <c r="F744" t="str">
        <f t="shared" si="112"/>
        <v>Full_16h</v>
      </c>
      <c r="G744">
        <f t="shared" si="113"/>
        <v>218</v>
      </c>
      <c r="H744" t="str">
        <f t="shared" si="114"/>
        <v>NO</v>
      </c>
      <c r="I744">
        <f t="shared" si="118"/>
        <v>3.0379362670713199</v>
      </c>
      <c r="J744">
        <f t="shared" si="119"/>
        <v>9</v>
      </c>
      <c r="S744">
        <v>3</v>
      </c>
      <c r="U744" s="7">
        <v>3.0379362670713199</v>
      </c>
      <c r="V744" s="7">
        <v>9</v>
      </c>
    </row>
    <row r="745" spans="1:22" x14ac:dyDescent="0.3">
      <c r="A745" t="str">
        <f t="shared" si="110"/>
        <v>Exp3</v>
      </c>
      <c r="B745">
        <f t="shared" si="115"/>
        <v>16</v>
      </c>
      <c r="C745" t="str">
        <f t="shared" si="116"/>
        <v>Full</v>
      </c>
      <c r="D745" t="str">
        <f t="shared" si="117"/>
        <v>BattenWinter</v>
      </c>
      <c r="E745" s="20">
        <f t="shared" si="111"/>
        <v>41775</v>
      </c>
      <c r="F745" t="str">
        <f t="shared" si="112"/>
        <v>Full_16h</v>
      </c>
      <c r="G745">
        <f t="shared" si="113"/>
        <v>218</v>
      </c>
      <c r="H745" t="str">
        <f t="shared" si="114"/>
        <v>NO</v>
      </c>
      <c r="I745">
        <f t="shared" si="118"/>
        <v>3.1298278268962307</v>
      </c>
      <c r="J745">
        <f t="shared" si="119"/>
        <v>10</v>
      </c>
      <c r="S745">
        <v>4</v>
      </c>
      <c r="U745" s="7">
        <v>3.1298278268962307</v>
      </c>
      <c r="V745" s="7">
        <v>10</v>
      </c>
    </row>
    <row r="746" spans="1:22" x14ac:dyDescent="0.3">
      <c r="A746" t="str">
        <f t="shared" si="110"/>
        <v>Exp3</v>
      </c>
      <c r="B746">
        <f t="shared" si="115"/>
        <v>16</v>
      </c>
      <c r="C746" t="str">
        <f t="shared" si="116"/>
        <v>Full</v>
      </c>
      <c r="D746" t="str">
        <f t="shared" si="117"/>
        <v>BattenWinter</v>
      </c>
      <c r="E746" s="20">
        <f t="shared" si="111"/>
        <v>41782</v>
      </c>
      <c r="F746" t="str">
        <f t="shared" si="112"/>
        <v>Full_16h</v>
      </c>
      <c r="G746">
        <f t="shared" si="113"/>
        <v>15</v>
      </c>
      <c r="H746" t="str">
        <f t="shared" si="114"/>
        <v>NO</v>
      </c>
      <c r="I746">
        <f t="shared" si="118"/>
        <v>5.5805114029025571</v>
      </c>
      <c r="J746">
        <f t="shared" si="119"/>
        <v>15</v>
      </c>
      <c r="P746" s="1">
        <v>41782</v>
      </c>
      <c r="Q746" t="s">
        <v>438</v>
      </c>
      <c r="R746">
        <v>15</v>
      </c>
      <c r="S746">
        <v>1</v>
      </c>
      <c r="U746" s="7">
        <v>5.5805114029025571</v>
      </c>
      <c r="V746" s="7">
        <v>15</v>
      </c>
    </row>
    <row r="747" spans="1:22" x14ac:dyDescent="0.3">
      <c r="A747" t="str">
        <f t="shared" si="110"/>
        <v>Exp3</v>
      </c>
      <c r="B747">
        <f t="shared" si="115"/>
        <v>16</v>
      </c>
      <c r="C747" t="str">
        <f t="shared" si="116"/>
        <v>Full</v>
      </c>
      <c r="D747" t="str">
        <f t="shared" si="117"/>
        <v>BattenWinter</v>
      </c>
      <c r="E747" s="20">
        <f t="shared" si="111"/>
        <v>41782</v>
      </c>
      <c r="F747" t="str">
        <f t="shared" si="112"/>
        <v>Full_16h</v>
      </c>
      <c r="G747">
        <f t="shared" si="113"/>
        <v>15</v>
      </c>
      <c r="H747" t="str">
        <f t="shared" si="114"/>
        <v>NO</v>
      </c>
      <c r="I747">
        <f t="shared" si="118"/>
        <v>3.1591437878082829</v>
      </c>
      <c r="J747">
        <f t="shared" si="119"/>
        <v>16</v>
      </c>
      <c r="S747">
        <v>2</v>
      </c>
      <c r="U747" s="7">
        <v>3.1591437878082829</v>
      </c>
      <c r="V747" s="7">
        <v>16</v>
      </c>
    </row>
    <row r="748" spans="1:22" x14ac:dyDescent="0.3">
      <c r="A748" t="str">
        <f t="shared" si="110"/>
        <v>Exp3</v>
      </c>
      <c r="B748">
        <f t="shared" si="115"/>
        <v>16</v>
      </c>
      <c r="C748" t="str">
        <f t="shared" si="116"/>
        <v>Full</v>
      </c>
      <c r="D748" t="str">
        <f t="shared" si="117"/>
        <v>BattenWinter</v>
      </c>
      <c r="E748" s="20">
        <f t="shared" si="111"/>
        <v>41782</v>
      </c>
      <c r="F748" t="str">
        <f t="shared" si="112"/>
        <v>Full_16h</v>
      </c>
      <c r="G748">
        <f t="shared" si="113"/>
        <v>15</v>
      </c>
      <c r="H748" t="str">
        <f t="shared" si="114"/>
        <v>NO</v>
      </c>
      <c r="I748">
        <f t="shared" si="118"/>
        <v>4.2222222222222223</v>
      </c>
      <c r="J748" t="str">
        <f t="shared" si="119"/>
        <v/>
      </c>
      <c r="S748">
        <v>3</v>
      </c>
      <c r="U748" s="7">
        <v>4.2222222222222223</v>
      </c>
      <c r="V748" s="7"/>
    </row>
    <row r="749" spans="1:22" x14ac:dyDescent="0.3">
      <c r="A749" t="str">
        <f t="shared" si="110"/>
        <v>Exp3</v>
      </c>
      <c r="B749">
        <f t="shared" si="115"/>
        <v>16</v>
      </c>
      <c r="C749" t="str">
        <f t="shared" si="116"/>
        <v>Full</v>
      </c>
      <c r="D749" t="str">
        <f t="shared" si="117"/>
        <v>BattenWinter</v>
      </c>
      <c r="E749" s="20">
        <f t="shared" si="111"/>
        <v>41782</v>
      </c>
      <c r="F749" t="str">
        <f t="shared" si="112"/>
        <v>Full_16h</v>
      </c>
      <c r="G749">
        <f t="shared" si="113"/>
        <v>160</v>
      </c>
      <c r="H749" t="str">
        <f t="shared" si="114"/>
        <v>NO</v>
      </c>
      <c r="I749">
        <f t="shared" si="118"/>
        <v>5.6800276434001384</v>
      </c>
      <c r="J749">
        <f t="shared" si="119"/>
        <v>17</v>
      </c>
      <c r="R749">
        <v>160</v>
      </c>
      <c r="S749">
        <v>1</v>
      </c>
      <c r="U749" s="7">
        <v>5.6800276434001384</v>
      </c>
      <c r="V749" s="7">
        <v>17</v>
      </c>
    </row>
    <row r="750" spans="1:22" x14ac:dyDescent="0.3">
      <c r="A750" t="str">
        <f t="shared" si="110"/>
        <v>Exp3</v>
      </c>
      <c r="B750">
        <f t="shared" si="115"/>
        <v>16</v>
      </c>
      <c r="C750" t="str">
        <f t="shared" si="116"/>
        <v>Full</v>
      </c>
      <c r="D750" t="str">
        <f t="shared" si="117"/>
        <v>BattenWinter</v>
      </c>
      <c r="E750" s="20">
        <f t="shared" si="111"/>
        <v>41782</v>
      </c>
      <c r="F750" t="str">
        <f t="shared" si="112"/>
        <v>Full_16h</v>
      </c>
      <c r="G750">
        <f t="shared" si="113"/>
        <v>160</v>
      </c>
      <c r="H750" t="str">
        <f t="shared" si="114"/>
        <v>NO</v>
      </c>
      <c r="I750">
        <f t="shared" si="118"/>
        <v>4.1547619047619051</v>
      </c>
      <c r="J750">
        <f t="shared" si="119"/>
        <v>13</v>
      </c>
      <c r="S750">
        <v>2</v>
      </c>
      <c r="U750" s="7">
        <v>4.1547619047619051</v>
      </c>
      <c r="V750" s="7">
        <v>13</v>
      </c>
    </row>
    <row r="751" spans="1:22" x14ac:dyDescent="0.3">
      <c r="A751" t="str">
        <f t="shared" si="110"/>
        <v>Exp3</v>
      </c>
      <c r="B751">
        <f t="shared" si="115"/>
        <v>16</v>
      </c>
      <c r="C751" t="str">
        <f t="shared" si="116"/>
        <v>Full</v>
      </c>
      <c r="D751" t="str">
        <f t="shared" si="117"/>
        <v>BattenWinter</v>
      </c>
      <c r="E751" s="20">
        <f t="shared" si="111"/>
        <v>41782</v>
      </c>
      <c r="F751" t="str">
        <f t="shared" si="112"/>
        <v>Full_16h</v>
      </c>
      <c r="G751">
        <f t="shared" si="113"/>
        <v>160</v>
      </c>
      <c r="H751" t="str">
        <f t="shared" si="114"/>
        <v>NO</v>
      </c>
      <c r="I751">
        <f t="shared" si="118"/>
        <v>5.4809951624049758</v>
      </c>
      <c r="J751" t="str">
        <f t="shared" si="119"/>
        <v/>
      </c>
      <c r="S751">
        <v>3</v>
      </c>
      <c r="U751" s="7">
        <v>5.4809951624049758</v>
      </c>
      <c r="V751" s="7"/>
    </row>
    <row r="752" spans="1:22" x14ac:dyDescent="0.3">
      <c r="A752" t="str">
        <f t="shared" si="110"/>
        <v>Exp3</v>
      </c>
      <c r="B752">
        <f t="shared" si="115"/>
        <v>16</v>
      </c>
      <c r="C752" t="str">
        <f t="shared" si="116"/>
        <v>Full</v>
      </c>
      <c r="D752" t="str">
        <f t="shared" si="117"/>
        <v>BattenWinter</v>
      </c>
      <c r="E752" s="20">
        <f t="shared" si="111"/>
        <v>41782</v>
      </c>
      <c r="F752" t="str">
        <f t="shared" si="112"/>
        <v>Full_16h</v>
      </c>
      <c r="G752">
        <f t="shared" si="113"/>
        <v>315</v>
      </c>
      <c r="H752" t="str">
        <f t="shared" si="114"/>
        <v>NO</v>
      </c>
      <c r="I752">
        <f t="shared" si="118"/>
        <v>4.6349206349206344</v>
      </c>
      <c r="J752">
        <f t="shared" si="119"/>
        <v>20</v>
      </c>
      <c r="R752">
        <v>315</v>
      </c>
      <c r="S752">
        <v>1</v>
      </c>
      <c r="U752" s="7">
        <v>4.6349206349206344</v>
      </c>
      <c r="V752" s="7">
        <v>20</v>
      </c>
    </row>
    <row r="753" spans="1:22" x14ac:dyDescent="0.3">
      <c r="A753" t="str">
        <f t="shared" si="110"/>
        <v>Exp3</v>
      </c>
      <c r="B753">
        <f t="shared" si="115"/>
        <v>16</v>
      </c>
      <c r="C753" t="str">
        <f t="shared" si="116"/>
        <v>Full</v>
      </c>
      <c r="D753" t="str">
        <f t="shared" si="117"/>
        <v>BattenWinter</v>
      </c>
      <c r="E753" s="20">
        <f t="shared" si="111"/>
        <v>41782</v>
      </c>
      <c r="F753" t="str">
        <f t="shared" si="112"/>
        <v>Full_16h</v>
      </c>
      <c r="G753">
        <f t="shared" si="113"/>
        <v>315</v>
      </c>
      <c r="H753" t="str">
        <f t="shared" si="114"/>
        <v>NO</v>
      </c>
      <c r="I753">
        <f t="shared" si="118"/>
        <v>4.5317460317460316</v>
      </c>
      <c r="J753">
        <f t="shared" si="119"/>
        <v>17</v>
      </c>
      <c r="S753">
        <v>2</v>
      </c>
      <c r="U753" s="7">
        <v>4.5317460317460316</v>
      </c>
      <c r="V753" s="7">
        <v>17</v>
      </c>
    </row>
    <row r="754" spans="1:22" x14ac:dyDescent="0.3">
      <c r="A754" t="str">
        <f t="shared" si="110"/>
        <v>Exp3</v>
      </c>
      <c r="B754">
        <f t="shared" si="115"/>
        <v>16</v>
      </c>
      <c r="C754" t="str">
        <f t="shared" si="116"/>
        <v>Full</v>
      </c>
      <c r="D754" t="str">
        <f t="shared" si="117"/>
        <v>BattenWinter</v>
      </c>
      <c r="E754" s="20">
        <f t="shared" si="111"/>
        <v>41782</v>
      </c>
      <c r="F754" t="str">
        <f t="shared" si="112"/>
        <v>Full_16h</v>
      </c>
      <c r="G754">
        <f t="shared" si="113"/>
        <v>315</v>
      </c>
      <c r="H754" t="str">
        <f t="shared" si="114"/>
        <v>NO</v>
      </c>
      <c r="I754">
        <f t="shared" si="118"/>
        <v>4.3531746031746028</v>
      </c>
      <c r="J754">
        <f t="shared" si="119"/>
        <v>18</v>
      </c>
      <c r="S754">
        <v>3</v>
      </c>
      <c r="U754" s="7">
        <v>4.3531746031746028</v>
      </c>
      <c r="V754" s="7">
        <v>18</v>
      </c>
    </row>
    <row r="755" spans="1:22" x14ac:dyDescent="0.3">
      <c r="A755" t="str">
        <f t="shared" si="110"/>
        <v>Exp3</v>
      </c>
      <c r="B755">
        <f t="shared" si="115"/>
        <v>16</v>
      </c>
      <c r="C755" t="str">
        <f t="shared" si="116"/>
        <v>Full</v>
      </c>
      <c r="D755" t="str">
        <f t="shared" si="117"/>
        <v>BattenWinter</v>
      </c>
      <c r="E755" s="20">
        <f t="shared" si="111"/>
        <v>41782</v>
      </c>
      <c r="F755" t="str">
        <f t="shared" si="112"/>
        <v>Full_16h</v>
      </c>
      <c r="G755">
        <f t="shared" si="113"/>
        <v>315</v>
      </c>
      <c r="H755" t="str">
        <f t="shared" si="114"/>
        <v>NO</v>
      </c>
      <c r="I755">
        <f t="shared" si="118"/>
        <v>5.4851416724257085</v>
      </c>
      <c r="J755">
        <f t="shared" si="119"/>
        <v>20</v>
      </c>
      <c r="S755">
        <v>4</v>
      </c>
      <c r="U755" s="7">
        <v>5.4851416724257085</v>
      </c>
      <c r="V755" s="7">
        <v>20</v>
      </c>
    </row>
    <row r="756" spans="1:22" x14ac:dyDescent="0.3">
      <c r="A756" t="str">
        <f t="shared" si="110"/>
        <v>Exp3</v>
      </c>
      <c r="B756">
        <f t="shared" si="115"/>
        <v>16</v>
      </c>
      <c r="C756" t="str">
        <f t="shared" si="116"/>
        <v>Full</v>
      </c>
      <c r="D756" t="str">
        <f t="shared" si="117"/>
        <v>BattenWinter</v>
      </c>
      <c r="E756" s="20">
        <f t="shared" si="111"/>
        <v>41787</v>
      </c>
      <c r="F756" t="str">
        <f t="shared" si="112"/>
        <v>Full_16h</v>
      </c>
      <c r="G756">
        <f t="shared" si="113"/>
        <v>162</v>
      </c>
      <c r="H756" t="str">
        <f t="shared" si="114"/>
        <v>NO</v>
      </c>
      <c r="I756">
        <f t="shared" si="118"/>
        <v>5.4395300621976501</v>
      </c>
      <c r="J756">
        <f t="shared" si="119"/>
        <v>22</v>
      </c>
      <c r="P756" s="1">
        <v>41787</v>
      </c>
      <c r="Q756" t="s">
        <v>438</v>
      </c>
      <c r="R756">
        <v>162</v>
      </c>
      <c r="S756">
        <v>1</v>
      </c>
      <c r="U756" s="7">
        <v>5.4395300621976501</v>
      </c>
      <c r="V756" s="7">
        <v>22</v>
      </c>
    </row>
    <row r="757" spans="1:22" x14ac:dyDescent="0.3">
      <c r="A757" t="str">
        <f t="shared" si="110"/>
        <v>Exp3</v>
      </c>
      <c r="B757">
        <f t="shared" si="115"/>
        <v>16</v>
      </c>
      <c r="C757" t="str">
        <f t="shared" si="116"/>
        <v>Full</v>
      </c>
      <c r="D757" t="str">
        <f t="shared" si="117"/>
        <v>BattenWinter</v>
      </c>
      <c r="E757" s="20">
        <f t="shared" si="111"/>
        <v>41787</v>
      </c>
      <c r="F757" t="str">
        <f t="shared" si="112"/>
        <v>Full_16h</v>
      </c>
      <c r="G757">
        <f t="shared" si="113"/>
        <v>162</v>
      </c>
      <c r="H757" t="str">
        <f t="shared" si="114"/>
        <v>NO</v>
      </c>
      <c r="I757">
        <f t="shared" si="118"/>
        <v>5.4809951624049758</v>
      </c>
      <c r="J757">
        <f t="shared" si="119"/>
        <v>20</v>
      </c>
      <c r="S757">
        <v>2</v>
      </c>
      <c r="U757" s="7">
        <v>5.4809951624049758</v>
      </c>
      <c r="V757" s="7">
        <v>20</v>
      </c>
    </row>
    <row r="758" spans="1:22" x14ac:dyDescent="0.3">
      <c r="A758" t="str">
        <f t="shared" si="110"/>
        <v>Exp3</v>
      </c>
      <c r="B758">
        <f t="shared" si="115"/>
        <v>16</v>
      </c>
      <c r="C758" t="str">
        <f t="shared" si="116"/>
        <v>Full</v>
      </c>
      <c r="D758" t="str">
        <f t="shared" si="117"/>
        <v>BattenWinter</v>
      </c>
      <c r="E758" s="20">
        <f t="shared" si="111"/>
        <v>41787</v>
      </c>
      <c r="F758" t="str">
        <f t="shared" si="112"/>
        <v>Full_16h</v>
      </c>
      <c r="G758">
        <f t="shared" si="113"/>
        <v>162</v>
      </c>
      <c r="H758" t="str">
        <f t="shared" si="114"/>
        <v>NO</v>
      </c>
      <c r="I758">
        <f t="shared" si="118"/>
        <v>4.6706349206349209</v>
      </c>
      <c r="J758">
        <f t="shared" si="119"/>
        <v>18</v>
      </c>
      <c r="S758">
        <v>3</v>
      </c>
      <c r="U758" s="7">
        <v>4.6706349206349209</v>
      </c>
      <c r="V758" s="7">
        <v>18</v>
      </c>
    </row>
    <row r="759" spans="1:22" x14ac:dyDescent="0.3">
      <c r="A759" t="str">
        <f t="shared" si="110"/>
        <v>Exp3</v>
      </c>
      <c r="B759">
        <f t="shared" si="115"/>
        <v>16</v>
      </c>
      <c r="C759" t="str">
        <f t="shared" si="116"/>
        <v>Full</v>
      </c>
      <c r="D759" t="str">
        <f t="shared" si="117"/>
        <v>BattenWinter</v>
      </c>
      <c r="E759" s="20">
        <f t="shared" si="111"/>
        <v>41787</v>
      </c>
      <c r="F759" t="str">
        <f t="shared" si="112"/>
        <v>Full_16h</v>
      </c>
      <c r="G759">
        <f t="shared" si="113"/>
        <v>162</v>
      </c>
      <c r="H759" t="str">
        <f t="shared" si="114"/>
        <v>NO</v>
      </c>
      <c r="I759">
        <f t="shared" si="118"/>
        <v>5.2944022114720113</v>
      </c>
      <c r="J759">
        <f t="shared" si="119"/>
        <v>21</v>
      </c>
      <c r="S759">
        <v>4</v>
      </c>
      <c r="U759" s="7">
        <v>5.2944022114720113</v>
      </c>
      <c r="V759" s="7">
        <v>21</v>
      </c>
    </row>
    <row r="760" spans="1:22" x14ac:dyDescent="0.3">
      <c r="A760" t="str">
        <f t="shared" si="110"/>
        <v>Exp3</v>
      </c>
      <c r="B760">
        <f t="shared" si="115"/>
        <v>16</v>
      </c>
      <c r="C760" t="str">
        <f t="shared" si="116"/>
        <v>Full</v>
      </c>
      <c r="D760" t="str">
        <f t="shared" si="117"/>
        <v>BattenWinter</v>
      </c>
      <c r="E760" s="20">
        <f t="shared" si="111"/>
        <v>41787</v>
      </c>
      <c r="F760" t="str">
        <f t="shared" si="112"/>
        <v>Full_16h</v>
      </c>
      <c r="G760">
        <f t="shared" si="113"/>
        <v>217</v>
      </c>
      <c r="H760" t="str">
        <f t="shared" si="114"/>
        <v>NO</v>
      </c>
      <c r="I760">
        <f t="shared" si="118"/>
        <v>5.6800276434001384</v>
      </c>
      <c r="J760">
        <f t="shared" si="119"/>
        <v>21</v>
      </c>
      <c r="R760">
        <v>217</v>
      </c>
      <c r="S760">
        <v>1</v>
      </c>
      <c r="U760" s="7">
        <v>5.6800276434001384</v>
      </c>
      <c r="V760" s="7">
        <v>21</v>
      </c>
    </row>
    <row r="761" spans="1:22" x14ac:dyDescent="0.3">
      <c r="A761" t="str">
        <f t="shared" si="110"/>
        <v>Exp3</v>
      </c>
      <c r="B761">
        <f t="shared" si="115"/>
        <v>16</v>
      </c>
      <c r="C761" t="str">
        <f t="shared" si="116"/>
        <v>Full</v>
      </c>
      <c r="D761" t="str">
        <f t="shared" si="117"/>
        <v>BattenWinter</v>
      </c>
      <c r="E761" s="20">
        <f t="shared" si="111"/>
        <v>41787</v>
      </c>
      <c r="F761" t="str">
        <f t="shared" si="112"/>
        <v>Full_16h</v>
      </c>
      <c r="G761">
        <f t="shared" si="113"/>
        <v>217</v>
      </c>
      <c r="H761" t="str">
        <f t="shared" si="114"/>
        <v>NO</v>
      </c>
      <c r="I761">
        <f t="shared" si="118"/>
        <v>4.9722222222222223</v>
      </c>
      <c r="J761">
        <f t="shared" si="119"/>
        <v>19</v>
      </c>
      <c r="S761">
        <v>2</v>
      </c>
      <c r="U761" s="7">
        <v>4.9722222222222223</v>
      </c>
      <c r="V761" s="7">
        <v>19</v>
      </c>
    </row>
    <row r="762" spans="1:22" x14ac:dyDescent="0.3">
      <c r="A762" t="str">
        <f t="shared" si="110"/>
        <v>Exp3</v>
      </c>
      <c r="B762">
        <f t="shared" si="115"/>
        <v>16</v>
      </c>
      <c r="C762" t="str">
        <f t="shared" si="116"/>
        <v>Full</v>
      </c>
      <c r="D762" t="str">
        <f t="shared" si="117"/>
        <v>BattenWinter</v>
      </c>
      <c r="E762" s="20">
        <f t="shared" si="111"/>
        <v>41787</v>
      </c>
      <c r="F762" t="str">
        <f t="shared" si="112"/>
        <v>Full_16h</v>
      </c>
      <c r="G762">
        <f t="shared" si="113"/>
        <v>217</v>
      </c>
      <c r="H762" t="str">
        <f t="shared" si="114"/>
        <v>NO</v>
      </c>
      <c r="I762">
        <f t="shared" si="118"/>
        <v>5.6219765031098827</v>
      </c>
      <c r="J762">
        <f t="shared" si="119"/>
        <v>21</v>
      </c>
      <c r="S762">
        <v>3</v>
      </c>
      <c r="U762" s="7">
        <v>5.6219765031098827</v>
      </c>
      <c r="V762" s="7">
        <v>21</v>
      </c>
    </row>
    <row r="763" spans="1:22" x14ac:dyDescent="0.3">
      <c r="A763" t="str">
        <f t="shared" si="110"/>
        <v>Exp3</v>
      </c>
      <c r="B763">
        <f t="shared" si="115"/>
        <v>16</v>
      </c>
      <c r="C763" t="str">
        <f t="shared" si="116"/>
        <v>Full</v>
      </c>
      <c r="D763" t="str">
        <f t="shared" si="117"/>
        <v>BattenWinter</v>
      </c>
      <c r="E763" s="20">
        <f t="shared" si="111"/>
        <v>41787</v>
      </c>
      <c r="F763" t="str">
        <f t="shared" si="112"/>
        <v>Full_16h</v>
      </c>
      <c r="G763">
        <f t="shared" si="113"/>
        <v>248</v>
      </c>
      <c r="H763" t="str">
        <f t="shared" si="114"/>
        <v>NO</v>
      </c>
      <c r="I763">
        <f t="shared" si="118"/>
        <v>4.2738095238095237</v>
      </c>
      <c r="J763">
        <f t="shared" si="119"/>
        <v>18</v>
      </c>
      <c r="R763">
        <v>248</v>
      </c>
      <c r="S763">
        <v>1</v>
      </c>
      <c r="U763" s="7">
        <v>4.2738095238095237</v>
      </c>
      <c r="V763" s="7">
        <v>18</v>
      </c>
    </row>
    <row r="764" spans="1:22" x14ac:dyDescent="0.3">
      <c r="A764" t="str">
        <f t="shared" si="110"/>
        <v>Exp3</v>
      </c>
      <c r="B764">
        <f t="shared" si="115"/>
        <v>16</v>
      </c>
      <c r="C764" t="str">
        <f t="shared" si="116"/>
        <v>Full</v>
      </c>
      <c r="D764" t="str">
        <f t="shared" si="117"/>
        <v>BattenWinter</v>
      </c>
      <c r="E764" s="20">
        <f t="shared" si="111"/>
        <v>41787</v>
      </c>
      <c r="F764" t="str">
        <f t="shared" si="112"/>
        <v>Full_16h</v>
      </c>
      <c r="G764">
        <f t="shared" si="113"/>
        <v>248</v>
      </c>
      <c r="H764" t="str">
        <f t="shared" si="114"/>
        <v>NO</v>
      </c>
      <c r="I764">
        <f t="shared" si="118"/>
        <v>4.1706349206349209</v>
      </c>
      <c r="J764">
        <f t="shared" si="119"/>
        <v>20</v>
      </c>
      <c r="S764">
        <v>2</v>
      </c>
      <c r="U764" s="7">
        <v>4.1706349206349209</v>
      </c>
      <c r="V764" s="7">
        <v>20</v>
      </c>
    </row>
    <row r="765" spans="1:22" x14ac:dyDescent="0.3">
      <c r="A765" t="str">
        <f t="shared" si="110"/>
        <v>Exp3</v>
      </c>
      <c r="B765">
        <f t="shared" si="115"/>
        <v>16</v>
      </c>
      <c r="C765" t="str">
        <f t="shared" si="116"/>
        <v>Full</v>
      </c>
      <c r="D765" t="str">
        <f t="shared" si="117"/>
        <v>BattenWinter</v>
      </c>
      <c r="E765" s="20">
        <f t="shared" si="111"/>
        <v>41787</v>
      </c>
      <c r="F765" t="str">
        <f t="shared" si="112"/>
        <v>Full_16h</v>
      </c>
      <c r="G765">
        <f t="shared" si="113"/>
        <v>248</v>
      </c>
      <c r="H765" t="str">
        <f t="shared" si="114"/>
        <v>NO</v>
      </c>
      <c r="I765">
        <f t="shared" si="118"/>
        <v>5</v>
      </c>
      <c r="J765">
        <f t="shared" si="119"/>
        <v>20</v>
      </c>
      <c r="S765">
        <v>3</v>
      </c>
      <c r="U765" s="7">
        <v>5</v>
      </c>
      <c r="V765" s="7">
        <v>20</v>
      </c>
    </row>
    <row r="766" spans="1:22" x14ac:dyDescent="0.3">
      <c r="A766" t="str">
        <f t="shared" si="110"/>
        <v>Exp3</v>
      </c>
      <c r="B766">
        <f t="shared" si="115"/>
        <v>16</v>
      </c>
      <c r="C766" t="str">
        <f t="shared" si="116"/>
        <v>Full</v>
      </c>
      <c r="D766" t="str">
        <f t="shared" si="117"/>
        <v>BattenWinter</v>
      </c>
      <c r="E766" s="20">
        <f t="shared" si="111"/>
        <v>41787</v>
      </c>
      <c r="F766" t="str">
        <f t="shared" si="112"/>
        <v>Full_16h</v>
      </c>
      <c r="G766">
        <f t="shared" si="113"/>
        <v>248</v>
      </c>
      <c r="H766" t="str">
        <f t="shared" si="114"/>
        <v>NO</v>
      </c>
      <c r="I766">
        <f t="shared" si="118"/>
        <v>4.8928571428571432</v>
      </c>
      <c r="J766">
        <f t="shared" si="119"/>
        <v>18</v>
      </c>
      <c r="S766">
        <v>4</v>
      </c>
      <c r="U766" s="7">
        <v>4.8928571428571432</v>
      </c>
      <c r="V766" s="7">
        <v>18</v>
      </c>
    </row>
    <row r="767" spans="1:22" x14ac:dyDescent="0.3">
      <c r="A767" t="str">
        <f t="shared" si="110"/>
        <v>Exp3</v>
      </c>
      <c r="B767">
        <f t="shared" si="115"/>
        <v>16</v>
      </c>
      <c r="C767" t="str">
        <f t="shared" si="116"/>
        <v>Full</v>
      </c>
      <c r="D767" t="str">
        <f t="shared" si="117"/>
        <v>BattenWinter</v>
      </c>
      <c r="E767" s="20">
        <f t="shared" si="111"/>
        <v>41793</v>
      </c>
      <c r="F767" t="str">
        <f t="shared" si="112"/>
        <v>Full_16h</v>
      </c>
      <c r="G767">
        <f t="shared" si="113"/>
        <v>4</v>
      </c>
      <c r="H767" t="str">
        <f t="shared" si="114"/>
        <v>NO</v>
      </c>
      <c r="I767">
        <f t="shared" si="118"/>
        <v>6.8563782337198926</v>
      </c>
      <c r="J767">
        <f t="shared" si="119"/>
        <v>21</v>
      </c>
      <c r="P767" s="1">
        <v>41793</v>
      </c>
      <c r="Q767" t="s">
        <v>438</v>
      </c>
      <c r="R767">
        <v>4</v>
      </c>
      <c r="S767">
        <v>1</v>
      </c>
      <c r="U767" s="7">
        <v>6.8563782337198926</v>
      </c>
      <c r="V767" s="7">
        <v>21</v>
      </c>
    </row>
    <row r="768" spans="1:22" x14ac:dyDescent="0.3">
      <c r="A768" t="str">
        <f t="shared" si="110"/>
        <v>Exp3</v>
      </c>
      <c r="B768">
        <f t="shared" si="115"/>
        <v>16</v>
      </c>
      <c r="C768" t="str">
        <f t="shared" si="116"/>
        <v>Full</v>
      </c>
      <c r="D768" t="str">
        <f t="shared" si="117"/>
        <v>BattenWinter</v>
      </c>
      <c r="E768" s="20">
        <f t="shared" si="111"/>
        <v>41793</v>
      </c>
      <c r="F768" t="str">
        <f t="shared" si="112"/>
        <v>Full_16h</v>
      </c>
      <c r="G768">
        <f t="shared" si="113"/>
        <v>4</v>
      </c>
      <c r="H768" t="str">
        <f t="shared" si="114"/>
        <v>NO</v>
      </c>
      <c r="I768">
        <f t="shared" si="118"/>
        <v>6.3264942016057093</v>
      </c>
      <c r="J768">
        <f t="shared" si="119"/>
        <v>23</v>
      </c>
      <c r="S768">
        <v>2</v>
      </c>
      <c r="U768" s="7">
        <v>6.3264942016057093</v>
      </c>
      <c r="V768" s="7">
        <v>23</v>
      </c>
    </row>
    <row r="769" spans="1:22" x14ac:dyDescent="0.3">
      <c r="A769" t="str">
        <f t="shared" si="110"/>
        <v>Exp3</v>
      </c>
      <c r="B769">
        <f t="shared" si="115"/>
        <v>16</v>
      </c>
      <c r="C769" t="str">
        <f t="shared" si="116"/>
        <v>Full</v>
      </c>
      <c r="D769" t="str">
        <f t="shared" si="117"/>
        <v>BattenWinter</v>
      </c>
      <c r="E769" s="20">
        <f t="shared" si="111"/>
        <v>41793</v>
      </c>
      <c r="F769" t="str">
        <f t="shared" si="112"/>
        <v>Full_16h</v>
      </c>
      <c r="G769">
        <f t="shared" si="113"/>
        <v>4</v>
      </c>
      <c r="H769" t="str">
        <f t="shared" si="114"/>
        <v>NO</v>
      </c>
      <c r="I769">
        <f t="shared" si="118"/>
        <v>6.5673505798394292</v>
      </c>
      <c r="J769">
        <f t="shared" si="119"/>
        <v>21</v>
      </c>
      <c r="S769">
        <v>3</v>
      </c>
      <c r="U769" s="7">
        <v>6.5673505798394292</v>
      </c>
      <c r="V769" s="7">
        <v>21</v>
      </c>
    </row>
    <row r="770" spans="1:22" x14ac:dyDescent="0.3">
      <c r="A770" t="str">
        <f t="shared" si="110"/>
        <v>Exp3</v>
      </c>
      <c r="B770">
        <f t="shared" si="115"/>
        <v>16</v>
      </c>
      <c r="C770" t="str">
        <f t="shared" si="116"/>
        <v>Full</v>
      </c>
      <c r="D770" t="str">
        <f t="shared" si="117"/>
        <v>BattenWinter</v>
      </c>
      <c r="E770" s="20">
        <f t="shared" si="111"/>
        <v>41793</v>
      </c>
      <c r="F770" t="str">
        <f t="shared" si="112"/>
        <v>Full_16h</v>
      </c>
      <c r="G770">
        <f t="shared" si="113"/>
        <v>4</v>
      </c>
      <c r="H770" t="str">
        <f t="shared" si="114"/>
        <v>NO</v>
      </c>
      <c r="I770">
        <f t="shared" si="118"/>
        <v>5.8210089841050454</v>
      </c>
      <c r="J770">
        <f t="shared" si="119"/>
        <v>18</v>
      </c>
      <c r="S770">
        <v>4</v>
      </c>
      <c r="U770" s="7">
        <v>5.8210089841050454</v>
      </c>
      <c r="V770" s="7">
        <v>18</v>
      </c>
    </row>
    <row r="771" spans="1:22" x14ac:dyDescent="0.3">
      <c r="A771" t="str">
        <f t="shared" ref="A771:A834" si="120">IF(L771="",A770,L771)</f>
        <v>Exp3</v>
      </c>
      <c r="B771">
        <f t="shared" si="115"/>
        <v>16</v>
      </c>
      <c r="C771" t="str">
        <f t="shared" si="116"/>
        <v>Full</v>
      </c>
      <c r="D771" t="str">
        <f t="shared" si="117"/>
        <v>BattenWinter</v>
      </c>
      <c r="E771" s="20">
        <f t="shared" ref="E771:E834" si="121">IF(P771="",E770,P771)</f>
        <v>41793</v>
      </c>
      <c r="F771" t="str">
        <f t="shared" ref="F771:F834" si="122">IF(Q771="",F770,Q771)</f>
        <v>Full_16h</v>
      </c>
      <c r="G771">
        <f t="shared" ref="G771:G834" si="123">IF(R771="",G770,R771)</f>
        <v>4</v>
      </c>
      <c r="H771" t="str">
        <f t="shared" ref="H771:H834" si="124">IF(T771="","NO","YES")</f>
        <v>NO</v>
      </c>
      <c r="I771">
        <f t="shared" si="118"/>
        <v>5.9536973047684869</v>
      </c>
      <c r="J771">
        <f t="shared" si="119"/>
        <v>17</v>
      </c>
      <c r="S771">
        <v>5</v>
      </c>
      <c r="U771" s="7">
        <v>5.9536973047684869</v>
      </c>
      <c r="V771" s="7">
        <v>17</v>
      </c>
    </row>
    <row r="772" spans="1:22" x14ac:dyDescent="0.3">
      <c r="A772" t="str">
        <f t="shared" si="120"/>
        <v>Exp3</v>
      </c>
      <c r="B772">
        <f t="shared" ref="B772:B835" si="125">IF(L772="",B771,M772)</f>
        <v>16</v>
      </c>
      <c r="C772" t="str">
        <f t="shared" ref="C772:C835" si="126">IF(O772="",C771,O772)</f>
        <v>Full</v>
      </c>
      <c r="D772" t="str">
        <f t="shared" ref="D772:D835" si="127">IF(N772="",D771,N772)</f>
        <v>BattenWinter</v>
      </c>
      <c r="E772" s="20">
        <f t="shared" si="121"/>
        <v>41793</v>
      </c>
      <c r="F772" t="str">
        <f t="shared" si="122"/>
        <v>Full_16h</v>
      </c>
      <c r="G772">
        <f t="shared" si="123"/>
        <v>208</v>
      </c>
      <c r="H772" t="str">
        <f t="shared" si="124"/>
        <v>NO</v>
      </c>
      <c r="I772">
        <f t="shared" ref="I772:I835" si="128">IF(U772="","",U772)</f>
        <v>7.2524531668153429</v>
      </c>
      <c r="J772">
        <f t="shared" ref="J772:J835" si="129">IF(V772="","",V772)</f>
        <v>26</v>
      </c>
      <c r="R772">
        <v>208</v>
      </c>
      <c r="S772">
        <v>1</v>
      </c>
      <c r="U772" s="7">
        <v>7.2524531668153429</v>
      </c>
      <c r="V772" s="7">
        <v>26</v>
      </c>
    </row>
    <row r="773" spans="1:22" x14ac:dyDescent="0.3">
      <c r="A773" t="str">
        <f t="shared" si="120"/>
        <v>Exp3</v>
      </c>
      <c r="B773">
        <f t="shared" si="125"/>
        <v>16</v>
      </c>
      <c r="C773" t="str">
        <f t="shared" si="126"/>
        <v>Full</v>
      </c>
      <c r="D773" t="str">
        <f t="shared" si="127"/>
        <v>BattenWinter</v>
      </c>
      <c r="E773" s="20">
        <f t="shared" si="121"/>
        <v>41793</v>
      </c>
      <c r="F773" t="str">
        <f t="shared" si="122"/>
        <v>Full_16h</v>
      </c>
      <c r="G773">
        <f t="shared" si="123"/>
        <v>208</v>
      </c>
      <c r="H773" t="str">
        <f t="shared" si="124"/>
        <v>NO</v>
      </c>
      <c r="I773">
        <f t="shared" si="128"/>
        <v>6.9634255129348794</v>
      </c>
      <c r="J773">
        <f t="shared" si="129"/>
        <v>26</v>
      </c>
      <c r="S773">
        <v>2</v>
      </c>
      <c r="U773" s="7">
        <v>6.9634255129348794</v>
      </c>
      <c r="V773" s="7">
        <v>26</v>
      </c>
    </row>
    <row r="774" spans="1:22" x14ac:dyDescent="0.3">
      <c r="A774" t="str">
        <f t="shared" si="120"/>
        <v>Exp3</v>
      </c>
      <c r="B774">
        <f t="shared" si="125"/>
        <v>16</v>
      </c>
      <c r="C774" t="str">
        <f t="shared" si="126"/>
        <v>Full</v>
      </c>
      <c r="D774" t="str">
        <f t="shared" si="127"/>
        <v>BattenWinter</v>
      </c>
      <c r="E774" s="20">
        <f t="shared" si="121"/>
        <v>41793</v>
      </c>
      <c r="F774" t="str">
        <f t="shared" si="122"/>
        <v>Full_16h</v>
      </c>
      <c r="G774">
        <f t="shared" si="123"/>
        <v>327</v>
      </c>
      <c r="H774" t="str">
        <f t="shared" si="124"/>
        <v>NO</v>
      </c>
      <c r="I774">
        <f t="shared" si="128"/>
        <v>7.0169491525423728</v>
      </c>
      <c r="J774">
        <f t="shared" si="129"/>
        <v>22</v>
      </c>
      <c r="R774">
        <v>327</v>
      </c>
      <c r="S774">
        <v>1</v>
      </c>
      <c r="U774" s="7">
        <v>7.0169491525423728</v>
      </c>
      <c r="V774" s="7">
        <v>22</v>
      </c>
    </row>
    <row r="775" spans="1:22" x14ac:dyDescent="0.3">
      <c r="A775" t="str">
        <f t="shared" si="120"/>
        <v>Exp3</v>
      </c>
      <c r="B775">
        <f t="shared" si="125"/>
        <v>16</v>
      </c>
      <c r="C775" t="str">
        <f t="shared" si="126"/>
        <v>Full</v>
      </c>
      <c r="D775" t="str">
        <f t="shared" si="127"/>
        <v>BattenWinter</v>
      </c>
      <c r="E775" s="20">
        <f t="shared" si="121"/>
        <v>41793</v>
      </c>
      <c r="F775" t="str">
        <f t="shared" si="122"/>
        <v>Full_16h</v>
      </c>
      <c r="G775">
        <f t="shared" si="123"/>
        <v>327</v>
      </c>
      <c r="H775" t="str">
        <f t="shared" si="124"/>
        <v>NO</v>
      </c>
      <c r="I775">
        <f t="shared" si="128"/>
        <v>5.2819626814098131</v>
      </c>
      <c r="J775">
        <f t="shared" si="129"/>
        <v>18</v>
      </c>
      <c r="S775">
        <v>2</v>
      </c>
      <c r="U775" s="7">
        <v>5.2819626814098131</v>
      </c>
      <c r="V775" s="7">
        <v>18</v>
      </c>
    </row>
    <row r="776" spans="1:22" x14ac:dyDescent="0.3">
      <c r="A776" t="str">
        <f t="shared" si="120"/>
        <v>Exp3</v>
      </c>
      <c r="B776">
        <f t="shared" si="125"/>
        <v>16</v>
      </c>
      <c r="C776" t="str">
        <f t="shared" si="126"/>
        <v>Full</v>
      </c>
      <c r="D776" t="str">
        <f t="shared" si="127"/>
        <v>BattenWinter</v>
      </c>
      <c r="E776" s="20">
        <f t="shared" si="121"/>
        <v>41793</v>
      </c>
      <c r="F776" t="str">
        <f t="shared" si="122"/>
        <v>Full_16h</v>
      </c>
      <c r="G776">
        <f t="shared" si="123"/>
        <v>327</v>
      </c>
      <c r="H776" t="str">
        <f t="shared" si="124"/>
        <v>NO</v>
      </c>
      <c r="I776">
        <f t="shared" si="128"/>
        <v>6.3532560214094556</v>
      </c>
      <c r="J776">
        <f t="shared" si="129"/>
        <v>23</v>
      </c>
      <c r="S776">
        <v>3</v>
      </c>
      <c r="U776" s="7">
        <v>6.3532560214094556</v>
      </c>
      <c r="V776" s="7">
        <v>23</v>
      </c>
    </row>
    <row r="777" spans="1:22" x14ac:dyDescent="0.3">
      <c r="A777" t="str">
        <f t="shared" si="120"/>
        <v>Exp3</v>
      </c>
      <c r="B777">
        <f t="shared" si="125"/>
        <v>16</v>
      </c>
      <c r="C777" t="str">
        <f t="shared" si="126"/>
        <v>Full</v>
      </c>
      <c r="D777" t="str">
        <f t="shared" si="127"/>
        <v>BattenWinter</v>
      </c>
      <c r="E777" s="20">
        <f t="shared" si="121"/>
        <v>41800</v>
      </c>
      <c r="F777" t="str">
        <f t="shared" si="122"/>
        <v>Full_16h</v>
      </c>
      <c r="G777">
        <f t="shared" si="123"/>
        <v>56</v>
      </c>
      <c r="H777" t="str">
        <f t="shared" si="124"/>
        <v>NO</v>
      </c>
      <c r="I777">
        <f t="shared" si="128"/>
        <v>8</v>
      </c>
      <c r="J777">
        <f t="shared" si="129"/>
        <v>25</v>
      </c>
      <c r="P777" s="1">
        <v>41800</v>
      </c>
      <c r="Q777" t="s">
        <v>438</v>
      </c>
      <c r="R777">
        <v>56</v>
      </c>
      <c r="S777">
        <v>1</v>
      </c>
      <c r="U777" s="7">
        <v>8</v>
      </c>
      <c r="V777" s="7">
        <v>25</v>
      </c>
    </row>
    <row r="778" spans="1:22" x14ac:dyDescent="0.3">
      <c r="A778" t="str">
        <f t="shared" si="120"/>
        <v>Exp3</v>
      </c>
      <c r="B778">
        <f t="shared" si="125"/>
        <v>16</v>
      </c>
      <c r="C778" t="str">
        <f t="shared" si="126"/>
        <v>Full</v>
      </c>
      <c r="D778" t="str">
        <f t="shared" si="127"/>
        <v>BattenWinter</v>
      </c>
      <c r="E778" s="20">
        <f t="shared" si="121"/>
        <v>41800</v>
      </c>
      <c r="F778" t="str">
        <f t="shared" si="122"/>
        <v>Full_16h</v>
      </c>
      <c r="G778">
        <f t="shared" si="123"/>
        <v>56</v>
      </c>
      <c r="H778" t="str">
        <f t="shared" si="124"/>
        <v>NO</v>
      </c>
      <c r="I778">
        <f t="shared" si="128"/>
        <v>7.7558620689655173</v>
      </c>
      <c r="J778">
        <f t="shared" si="129"/>
        <v>23</v>
      </c>
      <c r="S778">
        <v>2</v>
      </c>
      <c r="U778" s="7">
        <v>7.7558620689655173</v>
      </c>
      <c r="V778" s="7">
        <v>23</v>
      </c>
    </row>
    <row r="779" spans="1:22" x14ac:dyDescent="0.3">
      <c r="A779" t="str">
        <f t="shared" si="120"/>
        <v>Exp3</v>
      </c>
      <c r="B779">
        <f t="shared" si="125"/>
        <v>16</v>
      </c>
      <c r="C779" t="str">
        <f t="shared" si="126"/>
        <v>Full</v>
      </c>
      <c r="D779" t="str">
        <f t="shared" si="127"/>
        <v>BattenWinter</v>
      </c>
      <c r="E779" s="20">
        <f t="shared" si="121"/>
        <v>41800</v>
      </c>
      <c r="F779" t="str">
        <f t="shared" si="122"/>
        <v>Full_16h</v>
      </c>
      <c r="G779">
        <f t="shared" si="123"/>
        <v>56</v>
      </c>
      <c r="H779" t="str">
        <f t="shared" si="124"/>
        <v>NO</v>
      </c>
      <c r="I779">
        <f t="shared" si="128"/>
        <v>7.0918822479928636</v>
      </c>
      <c r="J779">
        <f t="shared" si="129"/>
        <v>20</v>
      </c>
      <c r="S779">
        <v>3</v>
      </c>
      <c r="U779" s="7">
        <v>7.0918822479928636</v>
      </c>
      <c r="V779" s="7">
        <v>20</v>
      </c>
    </row>
    <row r="780" spans="1:22" x14ac:dyDescent="0.3">
      <c r="A780" t="str">
        <f t="shared" si="120"/>
        <v>Exp3</v>
      </c>
      <c r="B780">
        <f t="shared" si="125"/>
        <v>16</v>
      </c>
      <c r="C780" t="str">
        <f t="shared" si="126"/>
        <v>Full</v>
      </c>
      <c r="D780" t="str">
        <f t="shared" si="127"/>
        <v>BattenWinter</v>
      </c>
      <c r="E780" s="20">
        <f t="shared" si="121"/>
        <v>41800</v>
      </c>
      <c r="F780" t="str">
        <f t="shared" si="122"/>
        <v>Full_16h</v>
      </c>
      <c r="G780">
        <f t="shared" si="123"/>
        <v>257</v>
      </c>
      <c r="H780" t="str">
        <f t="shared" si="124"/>
        <v>YES</v>
      </c>
      <c r="I780">
        <f t="shared" si="128"/>
        <v>8</v>
      </c>
      <c r="J780">
        <f t="shared" si="129"/>
        <v>22</v>
      </c>
      <c r="R780">
        <v>257</v>
      </c>
      <c r="S780">
        <v>1</v>
      </c>
      <c r="T780" t="s">
        <v>170</v>
      </c>
      <c r="U780" s="7">
        <v>8</v>
      </c>
      <c r="V780" s="7">
        <v>22</v>
      </c>
    </row>
    <row r="781" spans="1:22" x14ac:dyDescent="0.3">
      <c r="A781" t="str">
        <f t="shared" si="120"/>
        <v>Exp3</v>
      </c>
      <c r="B781">
        <f t="shared" si="125"/>
        <v>16</v>
      </c>
      <c r="C781" t="str">
        <f t="shared" si="126"/>
        <v>Full</v>
      </c>
      <c r="D781" t="str">
        <f t="shared" si="127"/>
        <v>BattenWinter</v>
      </c>
      <c r="E781" s="20">
        <f t="shared" si="121"/>
        <v>41800</v>
      </c>
      <c r="F781" t="str">
        <f t="shared" si="122"/>
        <v>Full_16h</v>
      </c>
      <c r="G781">
        <f t="shared" si="123"/>
        <v>257</v>
      </c>
      <c r="H781" t="str">
        <f t="shared" si="124"/>
        <v>NO</v>
      </c>
      <c r="I781">
        <f t="shared" si="128"/>
        <v>7.9544827586206894</v>
      </c>
      <c r="J781">
        <f t="shared" si="129"/>
        <v>21</v>
      </c>
      <c r="S781">
        <v>2</v>
      </c>
      <c r="U781" s="7">
        <v>7.9544827586206894</v>
      </c>
      <c r="V781" s="7">
        <v>21</v>
      </c>
    </row>
    <row r="782" spans="1:22" x14ac:dyDescent="0.3">
      <c r="A782" t="str">
        <f t="shared" si="120"/>
        <v>Exp3</v>
      </c>
      <c r="B782">
        <f t="shared" si="125"/>
        <v>16</v>
      </c>
      <c r="C782" t="str">
        <f t="shared" si="126"/>
        <v>Full</v>
      </c>
      <c r="D782" t="str">
        <f t="shared" si="127"/>
        <v>BattenWinter</v>
      </c>
      <c r="E782" s="20">
        <f t="shared" si="121"/>
        <v>41800</v>
      </c>
      <c r="F782" t="str">
        <f t="shared" si="122"/>
        <v>Full_16h</v>
      </c>
      <c r="G782">
        <f t="shared" si="123"/>
        <v>257</v>
      </c>
      <c r="H782" t="str">
        <f t="shared" si="124"/>
        <v>NO</v>
      </c>
      <c r="I782">
        <f t="shared" si="128"/>
        <v>6.7814451382694028</v>
      </c>
      <c r="J782">
        <f t="shared" si="129"/>
        <v>21</v>
      </c>
      <c r="S782">
        <v>3</v>
      </c>
      <c r="U782" s="7">
        <v>6.7814451382694028</v>
      </c>
      <c r="V782" s="7">
        <v>21</v>
      </c>
    </row>
    <row r="783" spans="1:22" x14ac:dyDescent="0.3">
      <c r="A783" t="str">
        <f t="shared" si="120"/>
        <v>Exp3</v>
      </c>
      <c r="B783">
        <f t="shared" si="125"/>
        <v>16</v>
      </c>
      <c r="C783" t="str">
        <f t="shared" si="126"/>
        <v>Full</v>
      </c>
      <c r="D783" t="str">
        <f t="shared" si="127"/>
        <v>BattenWinter</v>
      </c>
      <c r="E783" s="20">
        <f t="shared" si="121"/>
        <v>41800</v>
      </c>
      <c r="F783" t="str">
        <f t="shared" si="122"/>
        <v>Full_16h</v>
      </c>
      <c r="G783">
        <f t="shared" si="123"/>
        <v>257</v>
      </c>
      <c r="H783" t="str">
        <f t="shared" si="124"/>
        <v>NO</v>
      </c>
      <c r="I783">
        <f t="shared" si="128"/>
        <v>7.5296551724137935</v>
      </c>
      <c r="J783">
        <f t="shared" si="129"/>
        <v>19</v>
      </c>
      <c r="S783">
        <v>4</v>
      </c>
      <c r="U783" s="7">
        <v>7.5296551724137935</v>
      </c>
      <c r="V783" s="7">
        <v>19</v>
      </c>
    </row>
    <row r="784" spans="1:22" x14ac:dyDescent="0.3">
      <c r="A784" t="str">
        <f t="shared" si="120"/>
        <v>Exp3</v>
      </c>
      <c r="B784">
        <f t="shared" si="125"/>
        <v>16</v>
      </c>
      <c r="C784" t="str">
        <f t="shared" si="126"/>
        <v>Full</v>
      </c>
      <c r="D784" t="str">
        <f t="shared" si="127"/>
        <v>BattenWinter</v>
      </c>
      <c r="E784" s="20">
        <f t="shared" si="121"/>
        <v>41800</v>
      </c>
      <c r="F784" t="str">
        <f t="shared" si="122"/>
        <v>Full_16h</v>
      </c>
      <c r="G784">
        <f t="shared" si="123"/>
        <v>257</v>
      </c>
      <c r="H784" t="str">
        <f t="shared" si="124"/>
        <v>NO</v>
      </c>
      <c r="I784">
        <f t="shared" si="128"/>
        <v>7.3531034482758617</v>
      </c>
      <c r="J784">
        <f t="shared" si="129"/>
        <v>17</v>
      </c>
      <c r="S784">
        <v>5</v>
      </c>
      <c r="U784" s="7">
        <v>7.3531034482758617</v>
      </c>
      <c r="V784" s="7">
        <v>17</v>
      </c>
    </row>
    <row r="785" spans="1:22" x14ac:dyDescent="0.3">
      <c r="A785" t="str">
        <f t="shared" si="120"/>
        <v>Exp3</v>
      </c>
      <c r="B785">
        <f t="shared" si="125"/>
        <v>16</v>
      </c>
      <c r="C785" t="str">
        <f t="shared" si="126"/>
        <v>Full</v>
      </c>
      <c r="D785" t="str">
        <f t="shared" si="127"/>
        <v>BattenWinter</v>
      </c>
      <c r="E785" s="20">
        <f t="shared" si="121"/>
        <v>41800</v>
      </c>
      <c r="F785" t="str">
        <f t="shared" si="122"/>
        <v>Full_16h</v>
      </c>
      <c r="G785">
        <f t="shared" si="123"/>
        <v>277</v>
      </c>
      <c r="H785" t="str">
        <f t="shared" si="124"/>
        <v>YES</v>
      </c>
      <c r="I785">
        <f t="shared" si="128"/>
        <v>8</v>
      </c>
      <c r="J785">
        <f t="shared" si="129"/>
        <v>21</v>
      </c>
      <c r="R785">
        <v>277</v>
      </c>
      <c r="S785">
        <v>1</v>
      </c>
      <c r="T785" t="s">
        <v>170</v>
      </c>
      <c r="U785" s="7">
        <v>8</v>
      </c>
      <c r="V785" s="7">
        <v>21</v>
      </c>
    </row>
    <row r="786" spans="1:22" x14ac:dyDescent="0.3">
      <c r="A786" t="str">
        <f t="shared" si="120"/>
        <v>Exp3</v>
      </c>
      <c r="B786">
        <f t="shared" si="125"/>
        <v>16</v>
      </c>
      <c r="C786" t="str">
        <f t="shared" si="126"/>
        <v>Full</v>
      </c>
      <c r="D786" t="str">
        <f t="shared" si="127"/>
        <v>BattenWinter</v>
      </c>
      <c r="E786" s="20">
        <f t="shared" si="121"/>
        <v>41800</v>
      </c>
      <c r="F786" t="str">
        <f t="shared" si="122"/>
        <v>Full_16h</v>
      </c>
      <c r="G786">
        <f t="shared" si="123"/>
        <v>277</v>
      </c>
      <c r="H786" t="str">
        <f t="shared" si="124"/>
        <v>YES</v>
      </c>
      <c r="I786">
        <f t="shared" si="128"/>
        <v>8</v>
      </c>
      <c r="J786">
        <f t="shared" si="129"/>
        <v>21</v>
      </c>
      <c r="S786">
        <v>2</v>
      </c>
      <c r="T786" t="s">
        <v>170</v>
      </c>
      <c r="U786" s="7">
        <v>8</v>
      </c>
      <c r="V786" s="7">
        <v>21</v>
      </c>
    </row>
    <row r="787" spans="1:22" x14ac:dyDescent="0.3">
      <c r="A787" t="str">
        <f t="shared" si="120"/>
        <v>Exp3</v>
      </c>
      <c r="B787">
        <f t="shared" si="125"/>
        <v>16</v>
      </c>
      <c r="C787" t="str">
        <f t="shared" si="126"/>
        <v>Full</v>
      </c>
      <c r="D787" t="str">
        <f t="shared" si="127"/>
        <v>BattenWinter</v>
      </c>
      <c r="E787" s="20">
        <f t="shared" si="121"/>
        <v>41800</v>
      </c>
      <c r="F787" t="str">
        <f t="shared" si="122"/>
        <v>Full_16h</v>
      </c>
      <c r="G787">
        <f t="shared" si="123"/>
        <v>277</v>
      </c>
      <c r="H787" t="str">
        <f t="shared" si="124"/>
        <v>NO</v>
      </c>
      <c r="I787">
        <f t="shared" si="128"/>
        <v>7.7172413793103445</v>
      </c>
      <c r="J787">
        <f t="shared" si="129"/>
        <v>21</v>
      </c>
      <c r="S787">
        <v>3</v>
      </c>
      <c r="U787" s="7">
        <v>7.7172413793103445</v>
      </c>
      <c r="V787" s="7">
        <v>21</v>
      </c>
    </row>
    <row r="788" spans="1:22" x14ac:dyDescent="0.3">
      <c r="A788" t="str">
        <f t="shared" si="120"/>
        <v>Exp3</v>
      </c>
      <c r="B788">
        <f t="shared" si="125"/>
        <v>16</v>
      </c>
      <c r="C788" t="str">
        <f t="shared" si="126"/>
        <v>Full</v>
      </c>
      <c r="D788" t="str">
        <f t="shared" si="127"/>
        <v>BattenWinter</v>
      </c>
      <c r="E788" s="20">
        <f t="shared" si="121"/>
        <v>41800</v>
      </c>
      <c r="F788" t="str">
        <f t="shared" si="122"/>
        <v>Full_16h</v>
      </c>
      <c r="G788">
        <f t="shared" si="123"/>
        <v>277</v>
      </c>
      <c r="H788" t="str">
        <f t="shared" si="124"/>
        <v>NO</v>
      </c>
      <c r="I788">
        <f t="shared" si="128"/>
        <v>7.2482758620689651</v>
      </c>
      <c r="J788">
        <f t="shared" si="129"/>
        <v>18</v>
      </c>
      <c r="S788">
        <v>4</v>
      </c>
      <c r="U788" s="7">
        <v>7.2482758620689651</v>
      </c>
      <c r="V788" s="7">
        <v>18</v>
      </c>
    </row>
    <row r="789" spans="1:22" x14ac:dyDescent="0.3">
      <c r="A789" t="str">
        <f t="shared" si="120"/>
        <v>Exp3</v>
      </c>
      <c r="B789">
        <f t="shared" si="125"/>
        <v>16</v>
      </c>
      <c r="C789" t="str">
        <f t="shared" si="126"/>
        <v>Full</v>
      </c>
      <c r="D789" t="str">
        <f t="shared" si="127"/>
        <v>BattenWinter</v>
      </c>
      <c r="E789" s="20">
        <f t="shared" si="121"/>
        <v>41843</v>
      </c>
      <c r="F789" t="str">
        <f t="shared" si="122"/>
        <v>Full_16h</v>
      </c>
      <c r="G789">
        <f t="shared" si="123"/>
        <v>6</v>
      </c>
      <c r="H789" t="str">
        <f t="shared" si="124"/>
        <v>YES</v>
      </c>
      <c r="I789">
        <f t="shared" si="128"/>
        <v>9</v>
      </c>
      <c r="J789">
        <f t="shared" si="129"/>
        <v>26</v>
      </c>
      <c r="P789" s="1">
        <v>41843</v>
      </c>
      <c r="Q789" t="s">
        <v>438</v>
      </c>
      <c r="R789">
        <v>6</v>
      </c>
      <c r="S789">
        <v>1</v>
      </c>
      <c r="T789" t="s">
        <v>170</v>
      </c>
      <c r="U789" s="7">
        <v>9</v>
      </c>
      <c r="V789" s="7">
        <v>26</v>
      </c>
    </row>
    <row r="790" spans="1:22" x14ac:dyDescent="0.3">
      <c r="A790" t="str">
        <f t="shared" si="120"/>
        <v>Exp3</v>
      </c>
      <c r="B790">
        <f t="shared" si="125"/>
        <v>16</v>
      </c>
      <c r="C790" t="str">
        <f t="shared" si="126"/>
        <v>Full</v>
      </c>
      <c r="D790" t="str">
        <f t="shared" si="127"/>
        <v>BattenWinter</v>
      </c>
      <c r="E790" s="20">
        <f t="shared" si="121"/>
        <v>41843</v>
      </c>
      <c r="F790" t="str">
        <f t="shared" si="122"/>
        <v>Full_16h</v>
      </c>
      <c r="G790">
        <f t="shared" si="123"/>
        <v>6</v>
      </c>
      <c r="H790" t="str">
        <f t="shared" si="124"/>
        <v>YES</v>
      </c>
      <c r="I790">
        <f t="shared" si="128"/>
        <v>10</v>
      </c>
      <c r="J790">
        <f t="shared" si="129"/>
        <v>26</v>
      </c>
      <c r="S790">
        <v>2</v>
      </c>
      <c r="T790" t="s">
        <v>170</v>
      </c>
      <c r="U790" s="7">
        <v>10</v>
      </c>
      <c r="V790" s="7">
        <v>26</v>
      </c>
    </row>
    <row r="791" spans="1:22" x14ac:dyDescent="0.3">
      <c r="A791" t="str">
        <f t="shared" si="120"/>
        <v>Exp3</v>
      </c>
      <c r="B791">
        <f t="shared" si="125"/>
        <v>16</v>
      </c>
      <c r="C791" t="str">
        <f t="shared" si="126"/>
        <v>Full</v>
      </c>
      <c r="D791" t="str">
        <f t="shared" si="127"/>
        <v>BattenWinter</v>
      </c>
      <c r="E791" s="20">
        <f t="shared" si="121"/>
        <v>41843</v>
      </c>
      <c r="F791" t="str">
        <f t="shared" si="122"/>
        <v>Full_16h</v>
      </c>
      <c r="G791">
        <f t="shared" si="123"/>
        <v>6</v>
      </c>
      <c r="H791" t="str">
        <f t="shared" si="124"/>
        <v>YES</v>
      </c>
      <c r="I791">
        <f t="shared" si="128"/>
        <v>8</v>
      </c>
      <c r="J791">
        <f t="shared" si="129"/>
        <v>20</v>
      </c>
      <c r="S791">
        <v>3</v>
      </c>
      <c r="T791" t="s">
        <v>170</v>
      </c>
      <c r="U791" s="7">
        <v>8</v>
      </c>
      <c r="V791" s="7">
        <v>20</v>
      </c>
    </row>
    <row r="792" spans="1:22" x14ac:dyDescent="0.3">
      <c r="A792" t="str">
        <f t="shared" si="120"/>
        <v>Exp3</v>
      </c>
      <c r="B792">
        <f t="shared" si="125"/>
        <v>16</v>
      </c>
      <c r="C792" t="str">
        <f t="shared" si="126"/>
        <v>Full</v>
      </c>
      <c r="D792" t="str">
        <f t="shared" si="127"/>
        <v>BattenWinter</v>
      </c>
      <c r="E792" s="20">
        <f t="shared" si="121"/>
        <v>41843</v>
      </c>
      <c r="F792" t="str">
        <f t="shared" si="122"/>
        <v>Full_16h</v>
      </c>
      <c r="G792">
        <f t="shared" si="123"/>
        <v>11</v>
      </c>
      <c r="H792" t="str">
        <f t="shared" si="124"/>
        <v>YES</v>
      </c>
      <c r="I792">
        <f t="shared" si="128"/>
        <v>9</v>
      </c>
      <c r="J792">
        <f t="shared" si="129"/>
        <v>23</v>
      </c>
      <c r="R792">
        <v>11</v>
      </c>
      <c r="S792">
        <v>1</v>
      </c>
      <c r="T792" t="s">
        <v>170</v>
      </c>
      <c r="U792" s="7">
        <v>9</v>
      </c>
      <c r="V792" s="7">
        <v>23</v>
      </c>
    </row>
    <row r="793" spans="1:22" x14ac:dyDescent="0.3">
      <c r="A793" t="str">
        <f t="shared" si="120"/>
        <v>Exp3</v>
      </c>
      <c r="B793">
        <f t="shared" si="125"/>
        <v>16</v>
      </c>
      <c r="C793" t="str">
        <f t="shared" si="126"/>
        <v>Full</v>
      </c>
      <c r="D793" t="str">
        <f t="shared" si="127"/>
        <v>BattenWinter</v>
      </c>
      <c r="E793" s="20">
        <f t="shared" si="121"/>
        <v>41843</v>
      </c>
      <c r="F793" t="str">
        <f t="shared" si="122"/>
        <v>Full_16h</v>
      </c>
      <c r="G793">
        <f t="shared" si="123"/>
        <v>11</v>
      </c>
      <c r="H793" t="str">
        <f t="shared" si="124"/>
        <v>YES</v>
      </c>
      <c r="I793">
        <f t="shared" si="128"/>
        <v>8</v>
      </c>
      <c r="J793">
        <f t="shared" si="129"/>
        <v>23</v>
      </c>
      <c r="S793">
        <v>2</v>
      </c>
      <c r="T793" t="s">
        <v>170</v>
      </c>
      <c r="U793" s="7">
        <v>8</v>
      </c>
      <c r="V793" s="7">
        <v>23</v>
      </c>
    </row>
    <row r="794" spans="1:22" x14ac:dyDescent="0.3">
      <c r="A794" t="str">
        <f t="shared" si="120"/>
        <v>Exp3</v>
      </c>
      <c r="B794">
        <f t="shared" si="125"/>
        <v>16</v>
      </c>
      <c r="C794" t="str">
        <f t="shared" si="126"/>
        <v>Full</v>
      </c>
      <c r="D794" t="str">
        <f t="shared" si="127"/>
        <v>BattenWinter</v>
      </c>
      <c r="E794" s="20">
        <f t="shared" si="121"/>
        <v>41843</v>
      </c>
      <c r="F794" t="str">
        <f t="shared" si="122"/>
        <v>Full_16h</v>
      </c>
      <c r="G794">
        <f t="shared" si="123"/>
        <v>11</v>
      </c>
      <c r="H794" t="str">
        <f t="shared" si="124"/>
        <v>YES</v>
      </c>
      <c r="I794">
        <f t="shared" si="128"/>
        <v>8</v>
      </c>
      <c r="J794">
        <f t="shared" si="129"/>
        <v>22</v>
      </c>
      <c r="S794">
        <v>3</v>
      </c>
      <c r="T794" t="s">
        <v>170</v>
      </c>
      <c r="U794" s="7">
        <v>8</v>
      </c>
      <c r="V794" s="7">
        <v>22</v>
      </c>
    </row>
    <row r="795" spans="1:22" x14ac:dyDescent="0.3">
      <c r="A795" t="str">
        <f t="shared" si="120"/>
        <v>Exp3</v>
      </c>
      <c r="B795">
        <f t="shared" si="125"/>
        <v>16</v>
      </c>
      <c r="C795" t="str">
        <f t="shared" si="126"/>
        <v>Full</v>
      </c>
      <c r="D795" t="str">
        <f t="shared" si="127"/>
        <v>BattenWinter</v>
      </c>
      <c r="E795" s="20">
        <f t="shared" si="121"/>
        <v>41843</v>
      </c>
      <c r="F795" t="str">
        <f t="shared" si="122"/>
        <v>Full_16h</v>
      </c>
      <c r="G795">
        <f t="shared" si="123"/>
        <v>11</v>
      </c>
      <c r="H795" t="str">
        <f t="shared" si="124"/>
        <v>YES</v>
      </c>
      <c r="I795">
        <f t="shared" si="128"/>
        <v>8</v>
      </c>
      <c r="J795">
        <f t="shared" si="129"/>
        <v>22</v>
      </c>
      <c r="S795">
        <v>4</v>
      </c>
      <c r="T795" t="s">
        <v>170</v>
      </c>
      <c r="U795" s="7">
        <v>8</v>
      </c>
      <c r="V795" s="7">
        <v>22</v>
      </c>
    </row>
    <row r="796" spans="1:22" x14ac:dyDescent="0.3">
      <c r="A796" t="str">
        <f t="shared" si="120"/>
        <v>Exp3</v>
      </c>
      <c r="B796">
        <f t="shared" si="125"/>
        <v>16</v>
      </c>
      <c r="C796" t="str">
        <f t="shared" si="126"/>
        <v>Full</v>
      </c>
      <c r="D796" t="str">
        <f t="shared" si="127"/>
        <v>BattenWinter</v>
      </c>
      <c r="E796" s="20">
        <f t="shared" si="121"/>
        <v>41843</v>
      </c>
      <c r="F796" t="str">
        <f t="shared" si="122"/>
        <v>Full_16h</v>
      </c>
      <c r="G796">
        <f t="shared" si="123"/>
        <v>70</v>
      </c>
      <c r="H796" t="str">
        <f t="shared" si="124"/>
        <v>YES</v>
      </c>
      <c r="I796">
        <f t="shared" si="128"/>
        <v>8</v>
      </c>
      <c r="J796">
        <f t="shared" si="129"/>
        <v>22</v>
      </c>
      <c r="R796">
        <v>70</v>
      </c>
      <c r="S796">
        <v>1</v>
      </c>
      <c r="T796" t="s">
        <v>170</v>
      </c>
      <c r="U796" s="7">
        <v>8</v>
      </c>
      <c r="V796" s="7">
        <v>22</v>
      </c>
    </row>
    <row r="797" spans="1:22" x14ac:dyDescent="0.3">
      <c r="A797" t="str">
        <f t="shared" si="120"/>
        <v>Exp3</v>
      </c>
      <c r="B797">
        <f t="shared" si="125"/>
        <v>16</v>
      </c>
      <c r="C797" t="str">
        <f t="shared" si="126"/>
        <v>Full</v>
      </c>
      <c r="D797" t="str">
        <f t="shared" si="127"/>
        <v>BattenWinter</v>
      </c>
      <c r="E797" s="20">
        <f t="shared" si="121"/>
        <v>41843</v>
      </c>
      <c r="F797" t="str">
        <f t="shared" si="122"/>
        <v>Full_16h</v>
      </c>
      <c r="G797">
        <f t="shared" si="123"/>
        <v>70</v>
      </c>
      <c r="H797" t="str">
        <f t="shared" si="124"/>
        <v>YES</v>
      </c>
      <c r="I797">
        <f t="shared" si="128"/>
        <v>8</v>
      </c>
      <c r="J797">
        <f t="shared" si="129"/>
        <v>22</v>
      </c>
      <c r="S797">
        <v>2</v>
      </c>
      <c r="T797" t="s">
        <v>170</v>
      </c>
      <c r="U797" s="7">
        <v>8</v>
      </c>
      <c r="V797" s="7">
        <v>22</v>
      </c>
    </row>
    <row r="798" spans="1:22" x14ac:dyDescent="0.3">
      <c r="A798" t="str">
        <f t="shared" si="120"/>
        <v>Exp3</v>
      </c>
      <c r="B798">
        <f t="shared" si="125"/>
        <v>16</v>
      </c>
      <c r="C798" t="str">
        <f t="shared" si="126"/>
        <v>Full</v>
      </c>
      <c r="D798" t="str">
        <f t="shared" si="127"/>
        <v>BattenWinter</v>
      </c>
      <c r="E798" s="20">
        <f t="shared" si="121"/>
        <v>41843</v>
      </c>
      <c r="F798" t="str">
        <f t="shared" si="122"/>
        <v>Full_16h</v>
      </c>
      <c r="G798">
        <f t="shared" si="123"/>
        <v>70</v>
      </c>
      <c r="H798" t="str">
        <f t="shared" si="124"/>
        <v>YES</v>
      </c>
      <c r="I798">
        <f t="shared" si="128"/>
        <v>9</v>
      </c>
      <c r="J798">
        <f t="shared" si="129"/>
        <v>21</v>
      </c>
      <c r="S798">
        <v>3</v>
      </c>
      <c r="T798" t="s">
        <v>170</v>
      </c>
      <c r="U798" s="7">
        <v>9</v>
      </c>
      <c r="V798" s="7">
        <v>21</v>
      </c>
    </row>
    <row r="799" spans="1:22" x14ac:dyDescent="0.3">
      <c r="A799" t="str">
        <f t="shared" si="120"/>
        <v>Exp3</v>
      </c>
      <c r="B799">
        <f t="shared" si="125"/>
        <v>16</v>
      </c>
      <c r="C799" t="str">
        <f t="shared" si="126"/>
        <v>Full</v>
      </c>
      <c r="D799" t="str">
        <f t="shared" si="127"/>
        <v>BattenWinter</v>
      </c>
      <c r="E799" s="20">
        <f t="shared" si="121"/>
        <v>41843</v>
      </c>
      <c r="F799" t="str">
        <f t="shared" si="122"/>
        <v>Full_16h</v>
      </c>
      <c r="G799">
        <f t="shared" si="123"/>
        <v>111</v>
      </c>
      <c r="H799" t="str">
        <f t="shared" si="124"/>
        <v>YES</v>
      </c>
      <c r="I799">
        <f t="shared" si="128"/>
        <v>8</v>
      </c>
      <c r="J799">
        <f t="shared" si="129"/>
        <v>21</v>
      </c>
      <c r="R799">
        <v>111</v>
      </c>
      <c r="S799">
        <v>1</v>
      </c>
      <c r="T799" t="s">
        <v>170</v>
      </c>
      <c r="U799" s="7">
        <v>8</v>
      </c>
      <c r="V799" s="7">
        <v>21</v>
      </c>
    </row>
    <row r="800" spans="1:22" x14ac:dyDescent="0.3">
      <c r="A800" t="str">
        <f t="shared" si="120"/>
        <v>Exp3</v>
      </c>
      <c r="B800">
        <f t="shared" si="125"/>
        <v>16</v>
      </c>
      <c r="C800" t="str">
        <f t="shared" si="126"/>
        <v>Full</v>
      </c>
      <c r="D800" t="str">
        <f t="shared" si="127"/>
        <v>BattenWinter</v>
      </c>
      <c r="E800" s="20">
        <f t="shared" si="121"/>
        <v>41843</v>
      </c>
      <c r="F800" t="str">
        <f t="shared" si="122"/>
        <v>Full_16h</v>
      </c>
      <c r="G800">
        <f t="shared" si="123"/>
        <v>111</v>
      </c>
      <c r="H800" t="str">
        <f t="shared" si="124"/>
        <v>YES</v>
      </c>
      <c r="I800">
        <f t="shared" si="128"/>
        <v>8</v>
      </c>
      <c r="J800">
        <f t="shared" si="129"/>
        <v>22</v>
      </c>
      <c r="S800">
        <v>2</v>
      </c>
      <c r="T800" t="s">
        <v>170</v>
      </c>
      <c r="U800" s="7">
        <v>8</v>
      </c>
      <c r="V800" s="7">
        <v>22</v>
      </c>
    </row>
    <row r="801" spans="1:22" x14ac:dyDescent="0.3">
      <c r="A801" t="str">
        <f t="shared" si="120"/>
        <v>Exp3</v>
      </c>
      <c r="B801">
        <f t="shared" si="125"/>
        <v>16</v>
      </c>
      <c r="C801" t="str">
        <f t="shared" si="126"/>
        <v>Full</v>
      </c>
      <c r="D801" t="str">
        <f t="shared" si="127"/>
        <v>BattenWinter</v>
      </c>
      <c r="E801" s="20">
        <f t="shared" si="121"/>
        <v>41843</v>
      </c>
      <c r="F801" t="str">
        <f t="shared" si="122"/>
        <v>Full_16h</v>
      </c>
      <c r="G801">
        <f t="shared" si="123"/>
        <v>111</v>
      </c>
      <c r="H801" t="str">
        <f t="shared" si="124"/>
        <v>YES</v>
      </c>
      <c r="I801">
        <f t="shared" si="128"/>
        <v>8</v>
      </c>
      <c r="J801">
        <f t="shared" si="129"/>
        <v>23</v>
      </c>
      <c r="S801">
        <v>3</v>
      </c>
      <c r="T801" t="s">
        <v>170</v>
      </c>
      <c r="U801" s="7">
        <v>8</v>
      </c>
      <c r="V801" s="7">
        <v>23</v>
      </c>
    </row>
    <row r="802" spans="1:22" x14ac:dyDescent="0.3">
      <c r="A802" t="str">
        <f t="shared" si="120"/>
        <v>Exp3</v>
      </c>
      <c r="B802">
        <f t="shared" si="125"/>
        <v>16</v>
      </c>
      <c r="C802" t="str">
        <f t="shared" si="126"/>
        <v>Full</v>
      </c>
      <c r="D802" t="str">
        <f t="shared" si="127"/>
        <v>BattenWinter</v>
      </c>
      <c r="E802" s="20">
        <f t="shared" si="121"/>
        <v>41843</v>
      </c>
      <c r="F802" t="str">
        <f t="shared" si="122"/>
        <v>Full_16h</v>
      </c>
      <c r="G802">
        <f t="shared" si="123"/>
        <v>113</v>
      </c>
      <c r="H802" t="str">
        <f t="shared" si="124"/>
        <v>YES</v>
      </c>
      <c r="I802">
        <f t="shared" si="128"/>
        <v>9</v>
      </c>
      <c r="J802">
        <f t="shared" si="129"/>
        <v>23</v>
      </c>
      <c r="R802">
        <v>113</v>
      </c>
      <c r="S802">
        <v>1</v>
      </c>
      <c r="T802" t="s">
        <v>170</v>
      </c>
      <c r="U802" s="7">
        <v>9</v>
      </c>
      <c r="V802" s="7">
        <v>23</v>
      </c>
    </row>
    <row r="803" spans="1:22" x14ac:dyDescent="0.3">
      <c r="A803" t="str">
        <f t="shared" si="120"/>
        <v>Exp3</v>
      </c>
      <c r="B803">
        <f t="shared" si="125"/>
        <v>16</v>
      </c>
      <c r="C803" t="str">
        <f t="shared" si="126"/>
        <v>Full</v>
      </c>
      <c r="D803" t="str">
        <f t="shared" si="127"/>
        <v>BattenWinter</v>
      </c>
      <c r="E803" s="20">
        <f t="shared" si="121"/>
        <v>41843</v>
      </c>
      <c r="F803" t="str">
        <f t="shared" si="122"/>
        <v>Full_16h</v>
      </c>
      <c r="G803">
        <f t="shared" si="123"/>
        <v>113</v>
      </c>
      <c r="H803" t="str">
        <f t="shared" si="124"/>
        <v>YES</v>
      </c>
      <c r="I803">
        <f t="shared" si="128"/>
        <v>7</v>
      </c>
      <c r="J803">
        <f t="shared" si="129"/>
        <v>19</v>
      </c>
      <c r="S803">
        <v>2</v>
      </c>
      <c r="T803" t="s">
        <v>170</v>
      </c>
      <c r="U803" s="7">
        <v>7</v>
      </c>
      <c r="V803" s="7">
        <v>19</v>
      </c>
    </row>
    <row r="804" spans="1:22" x14ac:dyDescent="0.3">
      <c r="A804" t="str">
        <f t="shared" si="120"/>
        <v>Exp3</v>
      </c>
      <c r="B804">
        <f t="shared" si="125"/>
        <v>16</v>
      </c>
      <c r="C804" t="str">
        <f t="shared" si="126"/>
        <v>Full</v>
      </c>
      <c r="D804" t="str">
        <f t="shared" si="127"/>
        <v>BattenWinter</v>
      </c>
      <c r="E804" s="20">
        <f t="shared" si="121"/>
        <v>41843</v>
      </c>
      <c r="F804" t="str">
        <f t="shared" si="122"/>
        <v>Full_16h</v>
      </c>
      <c r="G804">
        <f t="shared" si="123"/>
        <v>181</v>
      </c>
      <c r="H804" t="str">
        <f t="shared" si="124"/>
        <v>YES</v>
      </c>
      <c r="I804">
        <f t="shared" si="128"/>
        <v>9</v>
      </c>
      <c r="J804">
        <f t="shared" si="129"/>
        <v>24</v>
      </c>
      <c r="R804">
        <v>181</v>
      </c>
      <c r="S804">
        <v>1</v>
      </c>
      <c r="T804" t="s">
        <v>170</v>
      </c>
      <c r="U804" s="7">
        <v>9</v>
      </c>
      <c r="V804" s="7">
        <v>24</v>
      </c>
    </row>
    <row r="805" spans="1:22" x14ac:dyDescent="0.3">
      <c r="A805" t="str">
        <f t="shared" si="120"/>
        <v>Exp3</v>
      </c>
      <c r="B805">
        <f t="shared" si="125"/>
        <v>16</v>
      </c>
      <c r="C805" t="str">
        <f t="shared" si="126"/>
        <v>Full</v>
      </c>
      <c r="D805" t="str">
        <f t="shared" si="127"/>
        <v>BattenWinter</v>
      </c>
      <c r="E805" s="20">
        <f t="shared" si="121"/>
        <v>41843</v>
      </c>
      <c r="F805" t="str">
        <f t="shared" si="122"/>
        <v>Full_16h</v>
      </c>
      <c r="G805">
        <f t="shared" si="123"/>
        <v>181</v>
      </c>
      <c r="H805" t="str">
        <f t="shared" si="124"/>
        <v>YES</v>
      </c>
      <c r="I805">
        <f t="shared" si="128"/>
        <v>7</v>
      </c>
      <c r="J805">
        <f t="shared" si="129"/>
        <v>21</v>
      </c>
      <c r="S805">
        <v>2</v>
      </c>
      <c r="T805" t="s">
        <v>170</v>
      </c>
      <c r="U805" s="7">
        <v>7</v>
      </c>
      <c r="V805" s="7">
        <v>21</v>
      </c>
    </row>
    <row r="806" spans="1:22" x14ac:dyDescent="0.3">
      <c r="A806" t="str">
        <f t="shared" si="120"/>
        <v>Exp3</v>
      </c>
      <c r="B806">
        <f t="shared" si="125"/>
        <v>16</v>
      </c>
      <c r="C806" t="str">
        <f t="shared" si="126"/>
        <v>Full</v>
      </c>
      <c r="D806" t="str">
        <f t="shared" si="127"/>
        <v>BattenWinter</v>
      </c>
      <c r="E806" s="20">
        <f t="shared" si="121"/>
        <v>41843</v>
      </c>
      <c r="F806" t="str">
        <f t="shared" si="122"/>
        <v>Full_16h</v>
      </c>
      <c r="G806">
        <f t="shared" si="123"/>
        <v>181</v>
      </c>
      <c r="H806" t="str">
        <f t="shared" si="124"/>
        <v>YES</v>
      </c>
      <c r="I806">
        <f t="shared" si="128"/>
        <v>7</v>
      </c>
      <c r="J806">
        <f t="shared" si="129"/>
        <v>20</v>
      </c>
      <c r="S806">
        <v>3</v>
      </c>
      <c r="T806" t="s">
        <v>170</v>
      </c>
      <c r="U806" s="7">
        <v>7</v>
      </c>
      <c r="V806" s="7">
        <v>20</v>
      </c>
    </row>
    <row r="807" spans="1:22" x14ac:dyDescent="0.3">
      <c r="A807" t="str">
        <f t="shared" si="120"/>
        <v>Exp3</v>
      </c>
      <c r="B807">
        <f t="shared" si="125"/>
        <v>16</v>
      </c>
      <c r="C807" t="str">
        <f t="shared" si="126"/>
        <v>Full</v>
      </c>
      <c r="D807" t="str">
        <f t="shared" si="127"/>
        <v>BattenWinter</v>
      </c>
      <c r="E807" s="20">
        <f t="shared" si="121"/>
        <v>41843</v>
      </c>
      <c r="F807" t="str">
        <f t="shared" si="122"/>
        <v>Full_16h</v>
      </c>
      <c r="G807">
        <f t="shared" si="123"/>
        <v>181</v>
      </c>
      <c r="H807" t="str">
        <f t="shared" si="124"/>
        <v>YES</v>
      </c>
      <c r="I807">
        <f t="shared" si="128"/>
        <v>8</v>
      </c>
      <c r="J807">
        <f t="shared" si="129"/>
        <v>21</v>
      </c>
      <c r="S807">
        <v>4</v>
      </c>
      <c r="T807" t="s">
        <v>170</v>
      </c>
      <c r="U807" s="7">
        <v>8</v>
      </c>
      <c r="V807" s="7">
        <v>21</v>
      </c>
    </row>
    <row r="808" spans="1:22" x14ac:dyDescent="0.3">
      <c r="A808" t="str">
        <f t="shared" si="120"/>
        <v>Exp3</v>
      </c>
      <c r="B808">
        <f t="shared" si="125"/>
        <v>16</v>
      </c>
      <c r="C808" t="str">
        <f t="shared" si="126"/>
        <v>Full</v>
      </c>
      <c r="D808" t="str">
        <f t="shared" si="127"/>
        <v>BattenWinter</v>
      </c>
      <c r="E808" s="20">
        <f t="shared" si="121"/>
        <v>41843</v>
      </c>
      <c r="F808" t="str">
        <f t="shared" si="122"/>
        <v>Full_16h</v>
      </c>
      <c r="G808">
        <f t="shared" si="123"/>
        <v>181</v>
      </c>
      <c r="H808" t="str">
        <f t="shared" si="124"/>
        <v>YES</v>
      </c>
      <c r="I808">
        <f t="shared" si="128"/>
        <v>8</v>
      </c>
      <c r="J808">
        <f t="shared" si="129"/>
        <v>19</v>
      </c>
      <c r="S808">
        <v>5</v>
      </c>
      <c r="T808" t="s">
        <v>170</v>
      </c>
      <c r="U808" s="7">
        <v>8</v>
      </c>
      <c r="V808" s="7">
        <v>19</v>
      </c>
    </row>
    <row r="809" spans="1:22" x14ac:dyDescent="0.3">
      <c r="A809" t="str">
        <f t="shared" si="120"/>
        <v>Exp3</v>
      </c>
      <c r="B809">
        <f t="shared" si="125"/>
        <v>16</v>
      </c>
      <c r="C809" t="str">
        <f t="shared" si="126"/>
        <v>Full</v>
      </c>
      <c r="D809" t="str">
        <f t="shared" si="127"/>
        <v>BattenWinter</v>
      </c>
      <c r="E809" s="20">
        <f t="shared" si="121"/>
        <v>41843</v>
      </c>
      <c r="F809" t="str">
        <f t="shared" si="122"/>
        <v>Full_16h</v>
      </c>
      <c r="G809">
        <f t="shared" si="123"/>
        <v>234</v>
      </c>
      <c r="H809" t="str">
        <f t="shared" si="124"/>
        <v>YES</v>
      </c>
      <c r="I809">
        <f t="shared" si="128"/>
        <v>8</v>
      </c>
      <c r="J809">
        <f t="shared" si="129"/>
        <v>23</v>
      </c>
      <c r="R809">
        <v>234</v>
      </c>
      <c r="S809">
        <v>1</v>
      </c>
      <c r="T809" t="s">
        <v>170</v>
      </c>
      <c r="U809" s="7">
        <v>8</v>
      </c>
      <c r="V809" s="7">
        <v>23</v>
      </c>
    </row>
    <row r="810" spans="1:22" x14ac:dyDescent="0.3">
      <c r="A810" t="str">
        <f t="shared" si="120"/>
        <v>Exp3</v>
      </c>
      <c r="B810">
        <f t="shared" si="125"/>
        <v>16</v>
      </c>
      <c r="C810" t="str">
        <f t="shared" si="126"/>
        <v>Full</v>
      </c>
      <c r="D810" t="str">
        <f t="shared" si="127"/>
        <v>BattenWinter</v>
      </c>
      <c r="E810" s="20">
        <f t="shared" si="121"/>
        <v>41843</v>
      </c>
      <c r="F810" t="str">
        <f t="shared" si="122"/>
        <v>Full_16h</v>
      </c>
      <c r="G810">
        <f t="shared" si="123"/>
        <v>234</v>
      </c>
      <c r="H810" t="str">
        <f t="shared" si="124"/>
        <v>YES</v>
      </c>
      <c r="I810">
        <f t="shared" si="128"/>
        <v>9</v>
      </c>
      <c r="J810">
        <f t="shared" si="129"/>
        <v>23</v>
      </c>
      <c r="S810">
        <v>2</v>
      </c>
      <c r="T810" t="s">
        <v>170</v>
      </c>
      <c r="U810" s="7">
        <v>9</v>
      </c>
      <c r="V810" s="7">
        <v>23</v>
      </c>
    </row>
    <row r="811" spans="1:22" x14ac:dyDescent="0.3">
      <c r="A811" t="str">
        <f t="shared" si="120"/>
        <v>Exp3</v>
      </c>
      <c r="B811">
        <f t="shared" si="125"/>
        <v>16</v>
      </c>
      <c r="C811" t="str">
        <f t="shared" si="126"/>
        <v>Full</v>
      </c>
      <c r="D811" t="str">
        <f t="shared" si="127"/>
        <v>BattenWinter</v>
      </c>
      <c r="E811" s="20">
        <f t="shared" si="121"/>
        <v>41843</v>
      </c>
      <c r="F811" t="str">
        <f t="shared" si="122"/>
        <v>Full_16h</v>
      </c>
      <c r="G811">
        <f t="shared" si="123"/>
        <v>234</v>
      </c>
      <c r="H811" t="str">
        <f t="shared" si="124"/>
        <v>YES</v>
      </c>
      <c r="I811">
        <f t="shared" si="128"/>
        <v>10</v>
      </c>
      <c r="J811">
        <f t="shared" si="129"/>
        <v>23</v>
      </c>
      <c r="S811">
        <v>3</v>
      </c>
      <c r="T811" t="s">
        <v>170</v>
      </c>
      <c r="U811" s="7">
        <v>10</v>
      </c>
      <c r="V811" s="7">
        <v>23</v>
      </c>
    </row>
    <row r="812" spans="1:22" x14ac:dyDescent="0.3">
      <c r="A812" t="str">
        <f t="shared" si="120"/>
        <v>Exp3</v>
      </c>
      <c r="B812">
        <f t="shared" si="125"/>
        <v>16</v>
      </c>
      <c r="C812" t="str">
        <f t="shared" si="126"/>
        <v>Full</v>
      </c>
      <c r="D812" t="str">
        <f t="shared" si="127"/>
        <v>BattenWinter</v>
      </c>
      <c r="E812" s="20">
        <f t="shared" si="121"/>
        <v>41843</v>
      </c>
      <c r="F812" t="str">
        <f t="shared" si="122"/>
        <v>Full_16h</v>
      </c>
      <c r="G812">
        <f t="shared" si="123"/>
        <v>234</v>
      </c>
      <c r="H812" t="str">
        <f t="shared" si="124"/>
        <v>YES</v>
      </c>
      <c r="I812">
        <f t="shared" si="128"/>
        <v>7</v>
      </c>
      <c r="J812">
        <f t="shared" si="129"/>
        <v>20</v>
      </c>
      <c r="S812">
        <v>4</v>
      </c>
      <c r="T812" t="s">
        <v>170</v>
      </c>
      <c r="U812" s="7">
        <v>7</v>
      </c>
      <c r="V812" s="7">
        <v>20</v>
      </c>
    </row>
    <row r="813" spans="1:22" x14ac:dyDescent="0.3">
      <c r="A813" t="str">
        <f t="shared" si="120"/>
        <v>Exp3</v>
      </c>
      <c r="B813">
        <f t="shared" si="125"/>
        <v>16</v>
      </c>
      <c r="C813" t="str">
        <f t="shared" si="126"/>
        <v>Full</v>
      </c>
      <c r="D813" t="str">
        <f t="shared" si="127"/>
        <v>BattenWinter</v>
      </c>
      <c r="E813" s="20">
        <f t="shared" si="121"/>
        <v>41843</v>
      </c>
      <c r="F813" t="str">
        <f t="shared" si="122"/>
        <v>Full_16h</v>
      </c>
      <c r="G813">
        <f t="shared" si="123"/>
        <v>234</v>
      </c>
      <c r="H813" t="str">
        <f t="shared" si="124"/>
        <v>YES</v>
      </c>
      <c r="I813">
        <f t="shared" si="128"/>
        <v>8</v>
      </c>
      <c r="J813">
        <f t="shared" si="129"/>
        <v>18</v>
      </c>
      <c r="S813">
        <v>5</v>
      </c>
      <c r="T813" t="s">
        <v>170</v>
      </c>
      <c r="U813" s="7">
        <v>8</v>
      </c>
      <c r="V813" s="7">
        <v>18</v>
      </c>
    </row>
    <row r="814" spans="1:22" x14ac:dyDescent="0.3">
      <c r="A814" t="str">
        <f t="shared" si="120"/>
        <v>Exp3</v>
      </c>
      <c r="B814">
        <f t="shared" si="125"/>
        <v>16</v>
      </c>
      <c r="C814" t="str">
        <f t="shared" si="126"/>
        <v>Full</v>
      </c>
      <c r="D814" t="str">
        <f t="shared" si="127"/>
        <v>BattenWinter</v>
      </c>
      <c r="E814" s="20">
        <f t="shared" si="121"/>
        <v>41843</v>
      </c>
      <c r="F814" t="str">
        <f t="shared" si="122"/>
        <v>Full_16h</v>
      </c>
      <c r="G814">
        <f t="shared" si="123"/>
        <v>236</v>
      </c>
      <c r="H814" t="str">
        <f t="shared" si="124"/>
        <v>YES</v>
      </c>
      <c r="I814">
        <f t="shared" si="128"/>
        <v>8</v>
      </c>
      <c r="J814">
        <f t="shared" si="129"/>
        <v>23</v>
      </c>
      <c r="R814">
        <v>236</v>
      </c>
      <c r="S814">
        <v>1</v>
      </c>
      <c r="T814" t="s">
        <v>170</v>
      </c>
      <c r="U814" s="7">
        <v>8</v>
      </c>
      <c r="V814" s="7">
        <v>23</v>
      </c>
    </row>
    <row r="815" spans="1:22" x14ac:dyDescent="0.3">
      <c r="A815" t="str">
        <f t="shared" si="120"/>
        <v>Exp3</v>
      </c>
      <c r="B815">
        <f t="shared" si="125"/>
        <v>16</v>
      </c>
      <c r="C815" t="str">
        <f t="shared" si="126"/>
        <v>Full</v>
      </c>
      <c r="D815" t="str">
        <f t="shared" si="127"/>
        <v>BattenWinter</v>
      </c>
      <c r="E815" s="20">
        <f t="shared" si="121"/>
        <v>41843</v>
      </c>
      <c r="F815" t="str">
        <f t="shared" si="122"/>
        <v>Full_16h</v>
      </c>
      <c r="G815">
        <f t="shared" si="123"/>
        <v>236</v>
      </c>
      <c r="H815" t="str">
        <f t="shared" si="124"/>
        <v>YES</v>
      </c>
      <c r="I815">
        <f t="shared" si="128"/>
        <v>8</v>
      </c>
      <c r="J815">
        <f t="shared" si="129"/>
        <v>22</v>
      </c>
      <c r="S815">
        <v>2</v>
      </c>
      <c r="T815" t="s">
        <v>170</v>
      </c>
      <c r="U815" s="7">
        <v>8</v>
      </c>
      <c r="V815" s="7">
        <v>22</v>
      </c>
    </row>
    <row r="816" spans="1:22" x14ac:dyDescent="0.3">
      <c r="A816" t="str">
        <f t="shared" si="120"/>
        <v>Exp3</v>
      </c>
      <c r="B816">
        <f t="shared" si="125"/>
        <v>16</v>
      </c>
      <c r="C816" t="str">
        <f t="shared" si="126"/>
        <v>Full</v>
      </c>
      <c r="D816" t="str">
        <f t="shared" si="127"/>
        <v>BattenWinter</v>
      </c>
      <c r="E816" s="20">
        <f t="shared" si="121"/>
        <v>41843</v>
      </c>
      <c r="F816" t="str">
        <f t="shared" si="122"/>
        <v>Full_16h</v>
      </c>
      <c r="G816">
        <f t="shared" si="123"/>
        <v>236</v>
      </c>
      <c r="H816" t="str">
        <f t="shared" si="124"/>
        <v>YES</v>
      </c>
      <c r="I816">
        <f t="shared" si="128"/>
        <v>8</v>
      </c>
      <c r="J816">
        <f t="shared" si="129"/>
        <v>19</v>
      </c>
      <c r="S816">
        <v>3</v>
      </c>
      <c r="T816" t="s">
        <v>170</v>
      </c>
      <c r="U816" s="7">
        <v>8</v>
      </c>
      <c r="V816" s="7">
        <v>19</v>
      </c>
    </row>
    <row r="817" spans="1:22" x14ac:dyDescent="0.3">
      <c r="A817" t="str">
        <f t="shared" si="120"/>
        <v>Exp3</v>
      </c>
      <c r="B817">
        <f t="shared" si="125"/>
        <v>16</v>
      </c>
      <c r="C817" t="str">
        <f t="shared" si="126"/>
        <v>Full</v>
      </c>
      <c r="D817" t="str">
        <f t="shared" si="127"/>
        <v>BattenWinter</v>
      </c>
      <c r="E817" s="20">
        <f t="shared" si="121"/>
        <v>41843</v>
      </c>
      <c r="F817" t="str">
        <f t="shared" si="122"/>
        <v>Full_16h</v>
      </c>
      <c r="G817">
        <f t="shared" si="123"/>
        <v>236</v>
      </c>
      <c r="H817" t="str">
        <f t="shared" si="124"/>
        <v>YES</v>
      </c>
      <c r="I817">
        <f t="shared" si="128"/>
        <v>8</v>
      </c>
      <c r="J817">
        <f t="shared" si="129"/>
        <v>18</v>
      </c>
      <c r="S817">
        <v>4</v>
      </c>
      <c r="T817" t="s">
        <v>170</v>
      </c>
      <c r="U817" s="7">
        <v>8</v>
      </c>
      <c r="V817" s="7">
        <v>18</v>
      </c>
    </row>
    <row r="818" spans="1:22" x14ac:dyDescent="0.3">
      <c r="A818" t="str">
        <f t="shared" si="120"/>
        <v>Exp3</v>
      </c>
      <c r="B818">
        <f t="shared" si="125"/>
        <v>16</v>
      </c>
      <c r="C818" t="str">
        <f t="shared" si="126"/>
        <v>Full</v>
      </c>
      <c r="D818" t="str">
        <f t="shared" si="127"/>
        <v>BattenWinter</v>
      </c>
      <c r="E818" s="20">
        <f t="shared" si="121"/>
        <v>41843</v>
      </c>
      <c r="F818" t="str">
        <f t="shared" si="122"/>
        <v>Full_16h</v>
      </c>
      <c r="G818">
        <f t="shared" si="123"/>
        <v>259</v>
      </c>
      <c r="H818" t="str">
        <f t="shared" si="124"/>
        <v>YES</v>
      </c>
      <c r="I818">
        <f t="shared" si="128"/>
        <v>9</v>
      </c>
      <c r="J818">
        <f t="shared" si="129"/>
        <v>23</v>
      </c>
      <c r="R818">
        <v>259</v>
      </c>
      <c r="S818">
        <v>1</v>
      </c>
      <c r="T818" t="s">
        <v>170</v>
      </c>
      <c r="U818" s="7">
        <v>9</v>
      </c>
      <c r="V818" s="7">
        <v>23</v>
      </c>
    </row>
    <row r="819" spans="1:22" x14ac:dyDescent="0.3">
      <c r="A819" t="str">
        <f t="shared" si="120"/>
        <v>Exp3</v>
      </c>
      <c r="B819">
        <f t="shared" si="125"/>
        <v>16</v>
      </c>
      <c r="C819" t="str">
        <f t="shared" si="126"/>
        <v>Full</v>
      </c>
      <c r="D819" t="str">
        <f t="shared" si="127"/>
        <v>BattenWinter</v>
      </c>
      <c r="E819" s="20">
        <f t="shared" si="121"/>
        <v>41843</v>
      </c>
      <c r="F819" t="str">
        <f t="shared" si="122"/>
        <v>Full_16h</v>
      </c>
      <c r="G819">
        <f t="shared" si="123"/>
        <v>259</v>
      </c>
      <c r="H819" t="str">
        <f t="shared" si="124"/>
        <v>YES</v>
      </c>
      <c r="I819">
        <f t="shared" si="128"/>
        <v>9</v>
      </c>
      <c r="J819">
        <f t="shared" si="129"/>
        <v>23</v>
      </c>
      <c r="S819">
        <v>2</v>
      </c>
      <c r="T819" t="s">
        <v>170</v>
      </c>
      <c r="U819" s="7">
        <v>9</v>
      </c>
      <c r="V819" s="7">
        <v>23</v>
      </c>
    </row>
    <row r="820" spans="1:22" x14ac:dyDescent="0.3">
      <c r="A820" t="str">
        <f t="shared" si="120"/>
        <v>Exp3</v>
      </c>
      <c r="B820">
        <f t="shared" si="125"/>
        <v>16</v>
      </c>
      <c r="C820" t="str">
        <f t="shared" si="126"/>
        <v>Full</v>
      </c>
      <c r="D820" t="str">
        <f t="shared" si="127"/>
        <v>BattenWinter</v>
      </c>
      <c r="E820" s="20">
        <f t="shared" si="121"/>
        <v>41843</v>
      </c>
      <c r="F820" t="str">
        <f t="shared" si="122"/>
        <v>Full_16h</v>
      </c>
      <c r="G820">
        <f t="shared" si="123"/>
        <v>259</v>
      </c>
      <c r="H820" t="str">
        <f t="shared" si="124"/>
        <v>YES</v>
      </c>
      <c r="I820">
        <f t="shared" si="128"/>
        <v>9</v>
      </c>
      <c r="J820">
        <f t="shared" si="129"/>
        <v>23</v>
      </c>
      <c r="S820">
        <v>3</v>
      </c>
      <c r="T820" t="s">
        <v>170</v>
      </c>
      <c r="U820" s="7">
        <v>9</v>
      </c>
      <c r="V820" s="7">
        <v>23</v>
      </c>
    </row>
    <row r="821" spans="1:22" x14ac:dyDescent="0.3">
      <c r="A821" t="str">
        <f t="shared" si="120"/>
        <v>Exp3</v>
      </c>
      <c r="B821">
        <f t="shared" si="125"/>
        <v>16</v>
      </c>
      <c r="C821" t="str">
        <f t="shared" si="126"/>
        <v>Full</v>
      </c>
      <c r="D821" t="str">
        <f t="shared" si="127"/>
        <v>BattenWinter</v>
      </c>
      <c r="E821" s="20">
        <f t="shared" si="121"/>
        <v>41843</v>
      </c>
      <c r="F821" t="str">
        <f t="shared" si="122"/>
        <v>Full_16h</v>
      </c>
      <c r="G821">
        <f t="shared" si="123"/>
        <v>259</v>
      </c>
      <c r="H821" t="str">
        <f t="shared" si="124"/>
        <v>YES</v>
      </c>
      <c r="I821">
        <f t="shared" si="128"/>
        <v>9</v>
      </c>
      <c r="J821">
        <f t="shared" si="129"/>
        <v>21</v>
      </c>
      <c r="S821">
        <v>4</v>
      </c>
      <c r="T821" t="s">
        <v>170</v>
      </c>
      <c r="U821" s="7">
        <v>9</v>
      </c>
      <c r="V821" s="7">
        <v>21</v>
      </c>
    </row>
    <row r="822" spans="1:22" x14ac:dyDescent="0.3">
      <c r="A822" t="str">
        <f t="shared" si="120"/>
        <v>Exp3</v>
      </c>
      <c r="B822">
        <f t="shared" si="125"/>
        <v>16</v>
      </c>
      <c r="C822" t="str">
        <f t="shared" si="126"/>
        <v>Nil</v>
      </c>
      <c r="D822" t="str">
        <f t="shared" si="127"/>
        <v>BattenWinter</v>
      </c>
      <c r="E822" s="20">
        <f t="shared" si="121"/>
        <v>41674</v>
      </c>
      <c r="F822" t="str">
        <f t="shared" si="122"/>
        <v>None_16h</v>
      </c>
      <c r="G822">
        <f t="shared" si="123"/>
        <v>107</v>
      </c>
      <c r="H822" t="str">
        <f t="shared" si="124"/>
        <v>NO</v>
      </c>
      <c r="I822">
        <f t="shared" si="128"/>
        <v>1.6056784202267815</v>
      </c>
      <c r="J822">
        <f t="shared" si="129"/>
        <v>7</v>
      </c>
      <c r="O822" t="s">
        <v>455</v>
      </c>
      <c r="P822" s="1">
        <v>41674</v>
      </c>
      <c r="Q822" t="s">
        <v>439</v>
      </c>
      <c r="R822">
        <v>107</v>
      </c>
      <c r="S822">
        <v>1</v>
      </c>
      <c r="U822" s="7">
        <v>1.6056784202267815</v>
      </c>
      <c r="V822" s="7">
        <v>7</v>
      </c>
    </row>
    <row r="823" spans="1:22" x14ac:dyDescent="0.3">
      <c r="A823" t="str">
        <f t="shared" si="120"/>
        <v>Exp3</v>
      </c>
      <c r="B823">
        <f t="shared" si="125"/>
        <v>16</v>
      </c>
      <c r="C823" t="str">
        <f t="shared" si="126"/>
        <v>Nil</v>
      </c>
      <c r="D823" t="str">
        <f t="shared" si="127"/>
        <v>BattenWinter</v>
      </c>
      <c r="E823" s="20">
        <f t="shared" si="121"/>
        <v>41674</v>
      </c>
      <c r="F823" t="str">
        <f t="shared" si="122"/>
        <v>None_16h</v>
      </c>
      <c r="G823">
        <f t="shared" si="123"/>
        <v>107</v>
      </c>
      <c r="H823" t="str">
        <f t="shared" si="124"/>
        <v>NO</v>
      </c>
      <c r="I823">
        <f t="shared" si="128"/>
        <v>1.5563549160671464</v>
      </c>
      <c r="J823">
        <f t="shared" si="129"/>
        <v>7</v>
      </c>
      <c r="S823">
        <v>2</v>
      </c>
      <c r="U823" s="7">
        <v>1.5563549160671464</v>
      </c>
      <c r="V823" s="7">
        <v>7</v>
      </c>
    </row>
    <row r="824" spans="1:22" x14ac:dyDescent="0.3">
      <c r="A824" t="str">
        <f t="shared" si="120"/>
        <v>Exp3</v>
      </c>
      <c r="B824">
        <f t="shared" si="125"/>
        <v>16</v>
      </c>
      <c r="C824" t="str">
        <f t="shared" si="126"/>
        <v>Nil</v>
      </c>
      <c r="D824" t="str">
        <f t="shared" si="127"/>
        <v>BattenWinter</v>
      </c>
      <c r="E824" s="20">
        <f t="shared" si="121"/>
        <v>41674</v>
      </c>
      <c r="F824" t="str">
        <f t="shared" si="122"/>
        <v>None_16h</v>
      </c>
      <c r="G824">
        <f t="shared" si="123"/>
        <v>107</v>
      </c>
      <c r="H824" t="str">
        <f t="shared" si="124"/>
        <v>NO</v>
      </c>
      <c r="I824">
        <f t="shared" si="128"/>
        <v>1.6330935251798562</v>
      </c>
      <c r="J824" t="str">
        <f t="shared" si="129"/>
        <v/>
      </c>
      <c r="S824">
        <v>3</v>
      </c>
      <c r="U824" s="7">
        <v>1.6330935251798562</v>
      </c>
      <c r="V824" s="7"/>
    </row>
    <row r="825" spans="1:22" x14ac:dyDescent="0.3">
      <c r="A825" t="str">
        <f t="shared" si="120"/>
        <v>Exp3</v>
      </c>
      <c r="B825">
        <f t="shared" si="125"/>
        <v>16</v>
      </c>
      <c r="C825" t="str">
        <f t="shared" si="126"/>
        <v>Nil</v>
      </c>
      <c r="D825" t="str">
        <f t="shared" si="127"/>
        <v>BattenWinter</v>
      </c>
      <c r="E825" s="20">
        <f t="shared" si="121"/>
        <v>41674</v>
      </c>
      <c r="F825" t="str">
        <f t="shared" si="122"/>
        <v>None_16h</v>
      </c>
      <c r="G825">
        <f t="shared" si="123"/>
        <v>332</v>
      </c>
      <c r="H825" t="str">
        <f t="shared" si="124"/>
        <v>NO</v>
      </c>
      <c r="I825">
        <f t="shared" si="128"/>
        <v>1.627586819433342</v>
      </c>
      <c r="J825">
        <f t="shared" si="129"/>
        <v>7</v>
      </c>
      <c r="R825">
        <v>332</v>
      </c>
      <c r="S825">
        <v>1</v>
      </c>
      <c r="U825" s="7">
        <v>1.627586819433342</v>
      </c>
      <c r="V825" s="7">
        <v>7</v>
      </c>
    </row>
    <row r="826" spans="1:22" x14ac:dyDescent="0.3">
      <c r="A826" t="str">
        <f t="shared" si="120"/>
        <v>Exp3</v>
      </c>
      <c r="B826">
        <f t="shared" si="125"/>
        <v>16</v>
      </c>
      <c r="C826" t="str">
        <f t="shared" si="126"/>
        <v>Nil</v>
      </c>
      <c r="D826" t="str">
        <f t="shared" si="127"/>
        <v>BattenWinter</v>
      </c>
      <c r="E826" s="20">
        <f t="shared" si="121"/>
        <v>41674</v>
      </c>
      <c r="F826" t="str">
        <f t="shared" si="122"/>
        <v>None_16h</v>
      </c>
      <c r="G826">
        <f t="shared" si="123"/>
        <v>332</v>
      </c>
      <c r="H826" t="str">
        <f t="shared" si="124"/>
        <v>NO</v>
      </c>
      <c r="I826">
        <f t="shared" si="128"/>
        <v>1.6187050359712232</v>
      </c>
      <c r="J826" t="str">
        <f t="shared" si="129"/>
        <v/>
      </c>
      <c r="S826">
        <v>2</v>
      </c>
      <c r="U826" s="7">
        <v>1.6187050359712232</v>
      </c>
      <c r="V826" s="7"/>
    </row>
    <row r="827" spans="1:22" x14ac:dyDescent="0.3">
      <c r="A827" t="str">
        <f t="shared" si="120"/>
        <v>Exp3</v>
      </c>
      <c r="B827">
        <f t="shared" si="125"/>
        <v>16</v>
      </c>
      <c r="C827" t="str">
        <f t="shared" si="126"/>
        <v>Nil</v>
      </c>
      <c r="D827" t="str">
        <f t="shared" si="127"/>
        <v>BattenWinter</v>
      </c>
      <c r="E827" s="20">
        <f t="shared" si="121"/>
        <v>41674</v>
      </c>
      <c r="F827" t="str">
        <f t="shared" si="122"/>
        <v>None_16h</v>
      </c>
      <c r="G827">
        <f t="shared" si="123"/>
        <v>332</v>
      </c>
      <c r="H827" t="str">
        <f t="shared" si="124"/>
        <v>NO</v>
      </c>
      <c r="I827">
        <f t="shared" si="128"/>
        <v>1.6714628297362111</v>
      </c>
      <c r="J827" t="str">
        <f t="shared" si="129"/>
        <v/>
      </c>
      <c r="S827">
        <v>3</v>
      </c>
      <c r="U827" s="7">
        <v>1.6714628297362111</v>
      </c>
      <c r="V827" s="7"/>
    </row>
    <row r="828" spans="1:22" x14ac:dyDescent="0.3">
      <c r="A828" t="str">
        <f t="shared" si="120"/>
        <v>Exp3</v>
      </c>
      <c r="B828">
        <f t="shared" si="125"/>
        <v>16</v>
      </c>
      <c r="C828" t="str">
        <f t="shared" si="126"/>
        <v>Nil</v>
      </c>
      <c r="D828" t="str">
        <f t="shared" si="127"/>
        <v>BattenWinter</v>
      </c>
      <c r="E828" s="20">
        <f t="shared" si="121"/>
        <v>41674</v>
      </c>
      <c r="F828" t="str">
        <f t="shared" si="122"/>
        <v>None_16h</v>
      </c>
      <c r="G828">
        <f t="shared" si="123"/>
        <v>332</v>
      </c>
      <c r="H828" t="str">
        <f t="shared" si="124"/>
        <v>NO</v>
      </c>
      <c r="I828">
        <f t="shared" si="128"/>
        <v>0.59259259259259256</v>
      </c>
      <c r="J828" t="str">
        <f t="shared" si="129"/>
        <v/>
      </c>
      <c r="S828">
        <v>4</v>
      </c>
      <c r="U828" s="7">
        <v>0.59259259259259256</v>
      </c>
      <c r="V828" s="7"/>
    </row>
    <row r="829" spans="1:22" x14ac:dyDescent="0.3">
      <c r="A829" t="str">
        <f t="shared" si="120"/>
        <v>Exp3</v>
      </c>
      <c r="B829">
        <f t="shared" si="125"/>
        <v>16</v>
      </c>
      <c r="C829" t="str">
        <f t="shared" si="126"/>
        <v>Nil</v>
      </c>
      <c r="D829" t="str">
        <f t="shared" si="127"/>
        <v>BattenWinter</v>
      </c>
      <c r="E829" s="20">
        <f t="shared" si="121"/>
        <v>41681</v>
      </c>
      <c r="F829" t="str">
        <f t="shared" si="122"/>
        <v>None_16h</v>
      </c>
      <c r="G829">
        <f t="shared" si="123"/>
        <v>52</v>
      </c>
      <c r="H829" t="str">
        <f t="shared" si="124"/>
        <v>NO</v>
      </c>
      <c r="I829">
        <f t="shared" si="128"/>
        <v>2.902542372881356</v>
      </c>
      <c r="J829">
        <f t="shared" si="129"/>
        <v>10</v>
      </c>
      <c r="P829" s="1">
        <v>41681</v>
      </c>
      <c r="Q829" t="s">
        <v>439</v>
      </c>
      <c r="R829">
        <v>52</v>
      </c>
      <c r="S829">
        <v>1</v>
      </c>
      <c r="U829" s="7">
        <v>2.902542372881356</v>
      </c>
      <c r="V829" s="7">
        <v>10</v>
      </c>
    </row>
    <row r="830" spans="1:22" x14ac:dyDescent="0.3">
      <c r="A830" t="str">
        <f t="shared" si="120"/>
        <v>Exp3</v>
      </c>
      <c r="B830">
        <f t="shared" si="125"/>
        <v>16</v>
      </c>
      <c r="C830" t="str">
        <f t="shared" si="126"/>
        <v>Nil</v>
      </c>
      <c r="D830" t="str">
        <f t="shared" si="127"/>
        <v>BattenWinter</v>
      </c>
      <c r="E830" s="20">
        <f t="shared" si="121"/>
        <v>41681</v>
      </c>
      <c r="F830" t="str">
        <f t="shared" si="122"/>
        <v>None_16h</v>
      </c>
      <c r="G830">
        <f t="shared" si="123"/>
        <v>52</v>
      </c>
      <c r="H830" t="str">
        <f t="shared" si="124"/>
        <v>NO</v>
      </c>
      <c r="I830">
        <f t="shared" si="128"/>
        <v>2.8813559322033897</v>
      </c>
      <c r="J830">
        <f t="shared" si="129"/>
        <v>9</v>
      </c>
      <c r="S830">
        <v>2</v>
      </c>
      <c r="U830" s="7">
        <v>2.8813559322033897</v>
      </c>
      <c r="V830" s="7">
        <v>9</v>
      </c>
    </row>
    <row r="831" spans="1:22" x14ac:dyDescent="0.3">
      <c r="A831" t="str">
        <f t="shared" si="120"/>
        <v>Exp3</v>
      </c>
      <c r="B831">
        <f t="shared" si="125"/>
        <v>16</v>
      </c>
      <c r="C831" t="str">
        <f t="shared" si="126"/>
        <v>Nil</v>
      </c>
      <c r="D831" t="str">
        <f t="shared" si="127"/>
        <v>BattenWinter</v>
      </c>
      <c r="E831" s="20">
        <f t="shared" si="121"/>
        <v>41681</v>
      </c>
      <c r="F831" t="str">
        <f t="shared" si="122"/>
        <v>None_16h</v>
      </c>
      <c r="G831">
        <f t="shared" si="123"/>
        <v>52</v>
      </c>
      <c r="H831" t="str">
        <f t="shared" si="124"/>
        <v>NO</v>
      </c>
      <c r="I831">
        <f t="shared" si="128"/>
        <v>2.9703389830508473</v>
      </c>
      <c r="J831">
        <f t="shared" si="129"/>
        <v>10</v>
      </c>
      <c r="S831">
        <v>3</v>
      </c>
      <c r="U831" s="7">
        <v>2.9703389830508473</v>
      </c>
      <c r="V831" s="7">
        <v>10</v>
      </c>
    </row>
    <row r="832" spans="1:22" x14ac:dyDescent="0.3">
      <c r="A832" t="str">
        <f t="shared" si="120"/>
        <v>Exp3</v>
      </c>
      <c r="B832">
        <f t="shared" si="125"/>
        <v>16</v>
      </c>
      <c r="C832" t="str">
        <f t="shared" si="126"/>
        <v>Nil</v>
      </c>
      <c r="D832" t="str">
        <f t="shared" si="127"/>
        <v>BattenWinter</v>
      </c>
      <c r="E832" s="20">
        <f t="shared" si="121"/>
        <v>41681</v>
      </c>
      <c r="F832" t="str">
        <f t="shared" si="122"/>
        <v>None_16h</v>
      </c>
      <c r="G832">
        <f t="shared" si="123"/>
        <v>154</v>
      </c>
      <c r="H832" t="str">
        <f t="shared" si="124"/>
        <v>NO</v>
      </c>
      <c r="I832">
        <f t="shared" si="128"/>
        <v>2.5381355932203391</v>
      </c>
      <c r="J832">
        <f t="shared" si="129"/>
        <v>10</v>
      </c>
      <c r="R832">
        <v>154</v>
      </c>
      <c r="S832">
        <v>1</v>
      </c>
      <c r="U832" s="7">
        <v>2.5381355932203391</v>
      </c>
      <c r="V832" s="7">
        <v>10</v>
      </c>
    </row>
    <row r="833" spans="1:22" x14ac:dyDescent="0.3">
      <c r="A833" t="str">
        <f t="shared" si="120"/>
        <v>Exp3</v>
      </c>
      <c r="B833">
        <f t="shared" si="125"/>
        <v>16</v>
      </c>
      <c r="C833" t="str">
        <f t="shared" si="126"/>
        <v>Nil</v>
      </c>
      <c r="D833" t="str">
        <f t="shared" si="127"/>
        <v>BattenWinter</v>
      </c>
      <c r="E833" s="20">
        <f t="shared" si="121"/>
        <v>41681</v>
      </c>
      <c r="F833" t="str">
        <f t="shared" si="122"/>
        <v>None_16h</v>
      </c>
      <c r="G833">
        <f t="shared" si="123"/>
        <v>154</v>
      </c>
      <c r="H833" t="str">
        <f t="shared" si="124"/>
        <v>NO</v>
      </c>
      <c r="I833">
        <f t="shared" si="128"/>
        <v>2.079136690647482</v>
      </c>
      <c r="J833">
        <f t="shared" si="129"/>
        <v>8</v>
      </c>
      <c r="S833">
        <v>2</v>
      </c>
      <c r="U833" s="7">
        <v>2.079136690647482</v>
      </c>
      <c r="V833" s="7">
        <v>8</v>
      </c>
    </row>
    <row r="834" spans="1:22" x14ac:dyDescent="0.3">
      <c r="A834" t="str">
        <f t="shared" si="120"/>
        <v>Exp3</v>
      </c>
      <c r="B834">
        <f t="shared" si="125"/>
        <v>16</v>
      </c>
      <c r="C834" t="str">
        <f t="shared" si="126"/>
        <v>Nil</v>
      </c>
      <c r="D834" t="str">
        <f t="shared" si="127"/>
        <v>BattenWinter</v>
      </c>
      <c r="E834" s="20">
        <f t="shared" si="121"/>
        <v>41681</v>
      </c>
      <c r="F834" t="str">
        <f t="shared" si="122"/>
        <v>None_16h</v>
      </c>
      <c r="G834">
        <f t="shared" si="123"/>
        <v>154</v>
      </c>
      <c r="H834" t="str">
        <f t="shared" si="124"/>
        <v>NO</v>
      </c>
      <c r="I834">
        <f t="shared" si="128"/>
        <v>1.906474820143885</v>
      </c>
      <c r="J834">
        <f t="shared" si="129"/>
        <v>9</v>
      </c>
      <c r="S834">
        <v>3</v>
      </c>
      <c r="U834" s="7">
        <v>1.906474820143885</v>
      </c>
      <c r="V834" s="7">
        <v>9</v>
      </c>
    </row>
    <row r="835" spans="1:22" x14ac:dyDescent="0.3">
      <c r="A835" t="str">
        <f t="shared" ref="A835:A898" si="130">IF(L835="",A834,L835)</f>
        <v>Exp3</v>
      </c>
      <c r="B835">
        <f t="shared" si="125"/>
        <v>16</v>
      </c>
      <c r="C835" t="str">
        <f t="shared" si="126"/>
        <v>Nil</v>
      </c>
      <c r="D835" t="str">
        <f t="shared" si="127"/>
        <v>BattenWinter</v>
      </c>
      <c r="E835" s="20">
        <f t="shared" ref="E835:E898" si="131">IF(P835="",E834,P835)</f>
        <v>41681</v>
      </c>
      <c r="F835" t="str">
        <f t="shared" ref="F835:F898" si="132">IF(Q835="",F834,Q835)</f>
        <v>None_16h</v>
      </c>
      <c r="G835">
        <f t="shared" ref="G835:G898" si="133">IF(R835="",G834,R835)</f>
        <v>154</v>
      </c>
      <c r="H835" t="str">
        <f t="shared" ref="H835:H898" si="134">IF(T835="","NO","YES")</f>
        <v>NO</v>
      </c>
      <c r="I835">
        <f t="shared" si="128"/>
        <v>3.0466101694915255</v>
      </c>
      <c r="J835" t="str">
        <f t="shared" si="129"/>
        <v/>
      </c>
      <c r="S835">
        <v>4</v>
      </c>
      <c r="U835" s="7">
        <v>3.0466101694915255</v>
      </c>
      <c r="V835" s="7"/>
    </row>
    <row r="836" spans="1:22" x14ac:dyDescent="0.3">
      <c r="A836" t="str">
        <f t="shared" si="130"/>
        <v>Exp3</v>
      </c>
      <c r="B836">
        <f t="shared" ref="B836:B899" si="135">IF(L836="",B835,M836)</f>
        <v>16</v>
      </c>
      <c r="C836" t="str">
        <f t="shared" ref="C836:C899" si="136">IF(O836="",C835,O836)</f>
        <v>Nil</v>
      </c>
      <c r="D836" t="str">
        <f t="shared" ref="D836:D899" si="137">IF(N836="",D835,N836)</f>
        <v>BattenWinter</v>
      </c>
      <c r="E836" s="20">
        <f t="shared" si="131"/>
        <v>41681</v>
      </c>
      <c r="F836" t="str">
        <f t="shared" si="132"/>
        <v>None_16h</v>
      </c>
      <c r="G836">
        <f t="shared" si="133"/>
        <v>224</v>
      </c>
      <c r="H836" t="str">
        <f t="shared" si="134"/>
        <v>NO</v>
      </c>
      <c r="I836">
        <f t="shared" ref="I836:I899" si="138">IF(U836="","",U836)</f>
        <v>3.0169491525423728</v>
      </c>
      <c r="J836">
        <f t="shared" ref="J836:J899" si="139">IF(V836="","",V836)</f>
        <v>10</v>
      </c>
      <c r="R836">
        <v>224</v>
      </c>
      <c r="S836">
        <v>1</v>
      </c>
      <c r="U836" s="7">
        <v>3.0169491525423728</v>
      </c>
      <c r="V836" s="7">
        <v>10</v>
      </c>
    </row>
    <row r="837" spans="1:22" x14ac:dyDescent="0.3">
      <c r="A837" t="str">
        <f t="shared" si="130"/>
        <v>Exp3</v>
      </c>
      <c r="B837">
        <f t="shared" si="135"/>
        <v>16</v>
      </c>
      <c r="C837" t="str">
        <f t="shared" si="136"/>
        <v>Nil</v>
      </c>
      <c r="D837" t="str">
        <f t="shared" si="137"/>
        <v>BattenWinter</v>
      </c>
      <c r="E837" s="20">
        <f t="shared" si="131"/>
        <v>41681</v>
      </c>
      <c r="F837" t="str">
        <f t="shared" si="132"/>
        <v>None_16h</v>
      </c>
      <c r="G837">
        <f t="shared" si="133"/>
        <v>224</v>
      </c>
      <c r="H837" t="str">
        <f t="shared" si="134"/>
        <v>NO</v>
      </c>
      <c r="I837">
        <f t="shared" si="138"/>
        <v>2.9533898305084745</v>
      </c>
      <c r="J837">
        <f t="shared" si="139"/>
        <v>10</v>
      </c>
      <c r="S837">
        <v>2</v>
      </c>
      <c r="U837" s="7">
        <v>2.9533898305084745</v>
      </c>
      <c r="V837" s="7">
        <v>10</v>
      </c>
    </row>
    <row r="838" spans="1:22" x14ac:dyDescent="0.3">
      <c r="A838" t="str">
        <f t="shared" si="130"/>
        <v>Exp3</v>
      </c>
      <c r="B838">
        <f t="shared" si="135"/>
        <v>16</v>
      </c>
      <c r="C838" t="str">
        <f t="shared" si="136"/>
        <v>Nil</v>
      </c>
      <c r="D838" t="str">
        <f t="shared" si="137"/>
        <v>BattenWinter</v>
      </c>
      <c r="E838" s="20">
        <f t="shared" si="131"/>
        <v>41681</v>
      </c>
      <c r="F838" t="str">
        <f t="shared" si="132"/>
        <v>None_16h</v>
      </c>
      <c r="G838">
        <f t="shared" si="133"/>
        <v>224</v>
      </c>
      <c r="H838" t="str">
        <f t="shared" si="134"/>
        <v>NO</v>
      </c>
      <c r="I838">
        <f t="shared" si="138"/>
        <v>2.8389830508474576</v>
      </c>
      <c r="J838">
        <f t="shared" si="139"/>
        <v>10</v>
      </c>
      <c r="S838">
        <v>3</v>
      </c>
      <c r="U838" s="7">
        <v>2.8389830508474576</v>
      </c>
      <c r="V838" s="7">
        <v>10</v>
      </c>
    </row>
    <row r="839" spans="1:22" x14ac:dyDescent="0.3">
      <c r="A839" t="str">
        <f t="shared" si="130"/>
        <v>Exp3</v>
      </c>
      <c r="B839">
        <f t="shared" si="135"/>
        <v>16</v>
      </c>
      <c r="C839" t="str">
        <f t="shared" si="136"/>
        <v>Nil</v>
      </c>
      <c r="D839" t="str">
        <f t="shared" si="137"/>
        <v>BattenWinter</v>
      </c>
      <c r="E839" s="20">
        <f t="shared" si="131"/>
        <v>41681</v>
      </c>
      <c r="F839" t="str">
        <f t="shared" si="132"/>
        <v>None_16h</v>
      </c>
      <c r="G839">
        <f t="shared" si="133"/>
        <v>224</v>
      </c>
      <c r="H839" t="str">
        <f t="shared" si="134"/>
        <v>NO</v>
      </c>
      <c r="I839">
        <f t="shared" si="138"/>
        <v>2.9830508474576272</v>
      </c>
      <c r="J839" t="str">
        <f t="shared" si="139"/>
        <v/>
      </c>
      <c r="S839">
        <v>4</v>
      </c>
      <c r="U839" s="7">
        <v>2.9830508474576272</v>
      </c>
      <c r="V839" s="7"/>
    </row>
    <row r="840" spans="1:22" x14ac:dyDescent="0.3">
      <c r="A840" t="str">
        <f t="shared" si="130"/>
        <v>Exp3</v>
      </c>
      <c r="B840">
        <f t="shared" si="135"/>
        <v>16</v>
      </c>
      <c r="C840" t="str">
        <f t="shared" si="136"/>
        <v>Nil</v>
      </c>
      <c r="D840" t="str">
        <f t="shared" si="137"/>
        <v>BattenWinter</v>
      </c>
      <c r="E840" s="20">
        <f t="shared" si="131"/>
        <v>41688</v>
      </c>
      <c r="F840" t="str">
        <f t="shared" si="132"/>
        <v>None_16h</v>
      </c>
      <c r="G840">
        <f t="shared" si="133"/>
        <v>96</v>
      </c>
      <c r="H840" t="str">
        <f t="shared" si="134"/>
        <v>NO</v>
      </c>
      <c r="I840">
        <f t="shared" si="138"/>
        <v>4.5824710894704808</v>
      </c>
      <c r="J840">
        <f t="shared" si="139"/>
        <v>14</v>
      </c>
      <c r="P840" s="1">
        <v>41688</v>
      </c>
      <c r="Q840" t="s">
        <v>439</v>
      </c>
      <c r="R840">
        <v>96</v>
      </c>
      <c r="S840">
        <v>1</v>
      </c>
      <c r="U840" s="7">
        <v>4.5824710894704808</v>
      </c>
      <c r="V840" s="7">
        <v>14</v>
      </c>
    </row>
    <row r="841" spans="1:22" x14ac:dyDescent="0.3">
      <c r="A841" t="str">
        <f t="shared" si="130"/>
        <v>Exp3</v>
      </c>
      <c r="B841">
        <f t="shared" si="135"/>
        <v>16</v>
      </c>
      <c r="C841" t="str">
        <f t="shared" si="136"/>
        <v>Nil</v>
      </c>
      <c r="D841" t="str">
        <f t="shared" si="137"/>
        <v>BattenWinter</v>
      </c>
      <c r="E841" s="20">
        <f t="shared" si="131"/>
        <v>41688</v>
      </c>
      <c r="F841" t="str">
        <f t="shared" si="132"/>
        <v>None_16h</v>
      </c>
      <c r="G841">
        <f t="shared" si="133"/>
        <v>96</v>
      </c>
      <c r="H841" t="str">
        <f t="shared" si="134"/>
        <v>NO</v>
      </c>
      <c r="I841">
        <f t="shared" si="138"/>
        <v>5.0276555625392838</v>
      </c>
      <c r="J841">
        <f t="shared" si="139"/>
        <v>15</v>
      </c>
      <c r="S841">
        <v>2</v>
      </c>
      <c r="U841" s="7">
        <v>5.0276555625392838</v>
      </c>
      <c r="V841" s="7">
        <v>15</v>
      </c>
    </row>
    <row r="842" spans="1:22" x14ac:dyDescent="0.3">
      <c r="A842" t="str">
        <f t="shared" si="130"/>
        <v>Exp3</v>
      </c>
      <c r="B842">
        <f t="shared" si="135"/>
        <v>16</v>
      </c>
      <c r="C842" t="str">
        <f t="shared" si="136"/>
        <v>Nil</v>
      </c>
      <c r="D842" t="str">
        <f t="shared" si="137"/>
        <v>BattenWinter</v>
      </c>
      <c r="E842" s="20">
        <f t="shared" si="131"/>
        <v>41688</v>
      </c>
      <c r="F842" t="str">
        <f t="shared" si="132"/>
        <v>None_16h</v>
      </c>
      <c r="G842">
        <f t="shared" si="133"/>
        <v>96</v>
      </c>
      <c r="H842" t="str">
        <f t="shared" si="134"/>
        <v>NO</v>
      </c>
      <c r="I842">
        <f t="shared" si="138"/>
        <v>4.9522313010685099</v>
      </c>
      <c r="J842">
        <f t="shared" si="139"/>
        <v>15</v>
      </c>
      <c r="S842">
        <v>3</v>
      </c>
      <c r="U842" s="7">
        <v>4.9522313010685099</v>
      </c>
      <c r="V842" s="7">
        <v>15</v>
      </c>
    </row>
    <row r="843" spans="1:22" x14ac:dyDescent="0.3">
      <c r="A843" t="str">
        <f t="shared" si="130"/>
        <v>Exp3</v>
      </c>
      <c r="B843">
        <f t="shared" si="135"/>
        <v>16</v>
      </c>
      <c r="C843" t="str">
        <f t="shared" si="136"/>
        <v>Nil</v>
      </c>
      <c r="D843" t="str">
        <f t="shared" si="137"/>
        <v>BattenWinter</v>
      </c>
      <c r="E843" s="20">
        <f t="shared" si="131"/>
        <v>41688</v>
      </c>
      <c r="F843" t="str">
        <f t="shared" si="132"/>
        <v>None_16h</v>
      </c>
      <c r="G843">
        <f t="shared" si="133"/>
        <v>96</v>
      </c>
      <c r="H843" t="str">
        <f t="shared" si="134"/>
        <v>NO</v>
      </c>
      <c r="I843">
        <f t="shared" si="138"/>
        <v>3.4412659768715765</v>
      </c>
      <c r="J843">
        <f t="shared" si="139"/>
        <v>16</v>
      </c>
      <c r="S843">
        <v>4</v>
      </c>
      <c r="U843" s="7">
        <v>3.4412659768715765</v>
      </c>
      <c r="V843" s="7">
        <v>16</v>
      </c>
    </row>
    <row r="844" spans="1:22" x14ac:dyDescent="0.3">
      <c r="A844" t="str">
        <f t="shared" si="130"/>
        <v>Exp3</v>
      </c>
      <c r="B844">
        <f t="shared" si="135"/>
        <v>16</v>
      </c>
      <c r="C844" t="str">
        <f t="shared" si="136"/>
        <v>Nil</v>
      </c>
      <c r="D844" t="str">
        <f t="shared" si="137"/>
        <v>BattenWinter</v>
      </c>
      <c r="E844" s="20">
        <f t="shared" si="131"/>
        <v>41688</v>
      </c>
      <c r="F844" t="str">
        <f t="shared" si="132"/>
        <v>None_16h</v>
      </c>
      <c r="G844">
        <f t="shared" si="133"/>
        <v>207</v>
      </c>
      <c r="H844" t="str">
        <f t="shared" si="134"/>
        <v>NO</v>
      </c>
      <c r="I844">
        <f t="shared" si="138"/>
        <v>4.7919547454431175</v>
      </c>
      <c r="J844">
        <f t="shared" si="139"/>
        <v>14</v>
      </c>
      <c r="R844">
        <v>207</v>
      </c>
      <c r="S844">
        <v>1</v>
      </c>
      <c r="U844" s="7">
        <v>4.7919547454431175</v>
      </c>
      <c r="V844" s="7">
        <v>14</v>
      </c>
    </row>
    <row r="845" spans="1:22" x14ac:dyDescent="0.3">
      <c r="A845" t="str">
        <f t="shared" si="130"/>
        <v>Exp3</v>
      </c>
      <c r="B845">
        <f t="shared" si="135"/>
        <v>16</v>
      </c>
      <c r="C845" t="str">
        <f t="shared" si="136"/>
        <v>Nil</v>
      </c>
      <c r="D845" t="str">
        <f t="shared" si="137"/>
        <v>BattenWinter</v>
      </c>
      <c r="E845" s="20">
        <f t="shared" si="131"/>
        <v>41688</v>
      </c>
      <c r="F845" t="str">
        <f t="shared" si="132"/>
        <v>None_16h</v>
      </c>
      <c r="G845">
        <f t="shared" si="133"/>
        <v>207</v>
      </c>
      <c r="H845" t="str">
        <f t="shared" si="134"/>
        <v>NO</v>
      </c>
      <c r="I845">
        <f t="shared" si="138"/>
        <v>3.8490566037735849</v>
      </c>
      <c r="J845">
        <f t="shared" si="139"/>
        <v>12</v>
      </c>
      <c r="S845">
        <v>2</v>
      </c>
      <c r="U845" s="7">
        <v>3.8490566037735849</v>
      </c>
      <c r="V845" s="7">
        <v>12</v>
      </c>
    </row>
    <row r="846" spans="1:22" x14ac:dyDescent="0.3">
      <c r="A846" t="str">
        <f t="shared" si="130"/>
        <v>Exp3</v>
      </c>
      <c r="B846">
        <f t="shared" si="135"/>
        <v>16</v>
      </c>
      <c r="C846" t="str">
        <f t="shared" si="136"/>
        <v>Nil</v>
      </c>
      <c r="D846" t="str">
        <f t="shared" si="137"/>
        <v>BattenWinter</v>
      </c>
      <c r="E846" s="20">
        <f t="shared" si="131"/>
        <v>41688</v>
      </c>
      <c r="F846" t="str">
        <f t="shared" si="132"/>
        <v>None_16h</v>
      </c>
      <c r="G846">
        <f t="shared" si="133"/>
        <v>207</v>
      </c>
      <c r="H846" t="str">
        <f t="shared" si="134"/>
        <v>NO</v>
      </c>
      <c r="I846">
        <f t="shared" si="138"/>
        <v>3.8642726719415701</v>
      </c>
      <c r="J846">
        <f t="shared" si="139"/>
        <v>12</v>
      </c>
      <c r="S846">
        <v>3</v>
      </c>
      <c r="U846" s="7">
        <v>3.8642726719415701</v>
      </c>
      <c r="V846" s="7">
        <v>12</v>
      </c>
    </row>
    <row r="847" spans="1:22" x14ac:dyDescent="0.3">
      <c r="A847" t="str">
        <f t="shared" si="130"/>
        <v>Exp3</v>
      </c>
      <c r="B847">
        <f t="shared" si="135"/>
        <v>16</v>
      </c>
      <c r="C847" t="str">
        <f t="shared" si="136"/>
        <v>Nil</v>
      </c>
      <c r="D847" t="str">
        <f t="shared" si="137"/>
        <v>BattenWinter</v>
      </c>
      <c r="E847" s="20">
        <f t="shared" si="131"/>
        <v>41688</v>
      </c>
      <c r="F847" t="str">
        <f t="shared" si="132"/>
        <v>None_16h</v>
      </c>
      <c r="G847">
        <f t="shared" si="133"/>
        <v>328</v>
      </c>
      <c r="H847" t="str">
        <f t="shared" si="134"/>
        <v>NO</v>
      </c>
      <c r="I847">
        <f t="shared" si="138"/>
        <v>5.6059082338152102</v>
      </c>
      <c r="J847">
        <f t="shared" si="139"/>
        <v>13</v>
      </c>
      <c r="R847">
        <v>328</v>
      </c>
      <c r="S847">
        <v>1</v>
      </c>
      <c r="U847" s="7">
        <v>5.6059082338152102</v>
      </c>
      <c r="V847" s="7">
        <v>13</v>
      </c>
    </row>
    <row r="848" spans="1:22" x14ac:dyDescent="0.3">
      <c r="A848" t="str">
        <f t="shared" si="130"/>
        <v>Exp3</v>
      </c>
      <c r="B848">
        <f t="shared" si="135"/>
        <v>16</v>
      </c>
      <c r="C848" t="str">
        <f t="shared" si="136"/>
        <v>Nil</v>
      </c>
      <c r="D848" t="str">
        <f t="shared" si="137"/>
        <v>BattenWinter</v>
      </c>
      <c r="E848" s="20">
        <f t="shared" si="131"/>
        <v>41688</v>
      </c>
      <c r="F848" t="str">
        <f t="shared" si="132"/>
        <v>None_16h</v>
      </c>
      <c r="G848">
        <f t="shared" si="133"/>
        <v>328</v>
      </c>
      <c r="H848" t="str">
        <f t="shared" si="134"/>
        <v>NO</v>
      </c>
      <c r="I848">
        <f t="shared" si="138"/>
        <v>6.0461737164998386</v>
      </c>
      <c r="J848">
        <f t="shared" si="139"/>
        <v>14</v>
      </c>
      <c r="S848">
        <v>2</v>
      </c>
      <c r="U848" s="7">
        <v>6.0461737164998386</v>
      </c>
      <c r="V848" s="7">
        <v>14</v>
      </c>
    </row>
    <row r="849" spans="1:22" x14ac:dyDescent="0.3">
      <c r="A849" t="str">
        <f t="shared" si="130"/>
        <v>Exp3</v>
      </c>
      <c r="B849">
        <f t="shared" si="135"/>
        <v>16</v>
      </c>
      <c r="C849" t="str">
        <f t="shared" si="136"/>
        <v>Nil</v>
      </c>
      <c r="D849" t="str">
        <f t="shared" si="137"/>
        <v>BattenWinter</v>
      </c>
      <c r="E849" s="20">
        <f t="shared" si="131"/>
        <v>41688</v>
      </c>
      <c r="F849" t="str">
        <f t="shared" si="132"/>
        <v>None_16h</v>
      </c>
      <c r="G849">
        <f t="shared" si="133"/>
        <v>328</v>
      </c>
      <c r="H849" t="str">
        <f t="shared" si="134"/>
        <v>NO</v>
      </c>
      <c r="I849">
        <f t="shared" si="138"/>
        <v>5.9977397481433643</v>
      </c>
      <c r="J849">
        <f t="shared" si="139"/>
        <v>14</v>
      </c>
      <c r="S849">
        <v>3</v>
      </c>
      <c r="U849" s="7">
        <v>5.9977397481433643</v>
      </c>
      <c r="V849" s="7">
        <v>14</v>
      </c>
    </row>
    <row r="850" spans="1:22" x14ac:dyDescent="0.3">
      <c r="A850" t="str">
        <f t="shared" si="130"/>
        <v>Exp3</v>
      </c>
      <c r="B850">
        <f t="shared" si="135"/>
        <v>16</v>
      </c>
      <c r="C850" t="str">
        <f t="shared" si="136"/>
        <v>Nil</v>
      </c>
      <c r="D850" t="str">
        <f t="shared" si="137"/>
        <v>BattenWinter</v>
      </c>
      <c r="E850" s="20">
        <f t="shared" si="131"/>
        <v>41695</v>
      </c>
      <c r="F850" t="str">
        <f t="shared" si="132"/>
        <v>None_16h</v>
      </c>
      <c r="G850">
        <f t="shared" si="133"/>
        <v>43</v>
      </c>
      <c r="H850" t="str">
        <f t="shared" si="134"/>
        <v>NO</v>
      </c>
      <c r="I850">
        <f t="shared" si="138"/>
        <v>4.9490886235072278</v>
      </c>
      <c r="J850">
        <f t="shared" si="139"/>
        <v>14</v>
      </c>
      <c r="P850" s="1">
        <v>41695</v>
      </c>
      <c r="Q850" t="s">
        <v>439</v>
      </c>
      <c r="R850">
        <v>43</v>
      </c>
      <c r="S850">
        <v>1</v>
      </c>
      <c r="U850" s="7">
        <v>4.9490886235072278</v>
      </c>
      <c r="V850" s="7">
        <v>14</v>
      </c>
    </row>
    <row r="851" spans="1:22" x14ac:dyDescent="0.3">
      <c r="A851" t="str">
        <f t="shared" si="130"/>
        <v>Exp3</v>
      </c>
      <c r="B851">
        <f t="shared" si="135"/>
        <v>16</v>
      </c>
      <c r="C851" t="str">
        <f t="shared" si="136"/>
        <v>Nil</v>
      </c>
      <c r="D851" t="str">
        <f t="shared" si="137"/>
        <v>BattenWinter</v>
      </c>
      <c r="E851" s="20">
        <f t="shared" si="131"/>
        <v>41695</v>
      </c>
      <c r="F851" t="str">
        <f t="shared" si="132"/>
        <v>None_16h</v>
      </c>
      <c r="G851">
        <f t="shared" si="133"/>
        <v>43</v>
      </c>
      <c r="H851" t="str">
        <f t="shared" si="134"/>
        <v>NO</v>
      </c>
      <c r="I851">
        <f t="shared" si="138"/>
        <v>5.0276555625392838</v>
      </c>
      <c r="J851">
        <f t="shared" si="139"/>
        <v>14</v>
      </c>
      <c r="S851">
        <v>2</v>
      </c>
      <c r="U851" s="7">
        <v>5.0276555625392838</v>
      </c>
      <c r="V851" s="7">
        <v>14</v>
      </c>
    </row>
    <row r="852" spans="1:22" x14ac:dyDescent="0.3">
      <c r="A852" t="str">
        <f t="shared" si="130"/>
        <v>Exp3</v>
      </c>
      <c r="B852">
        <f t="shared" si="135"/>
        <v>16</v>
      </c>
      <c r="C852" t="str">
        <f t="shared" si="136"/>
        <v>Nil</v>
      </c>
      <c r="D852" t="str">
        <f t="shared" si="137"/>
        <v>BattenWinter</v>
      </c>
      <c r="E852" s="20">
        <f t="shared" si="131"/>
        <v>41695</v>
      </c>
      <c r="F852" t="str">
        <f t="shared" si="132"/>
        <v>None_16h</v>
      </c>
      <c r="G852">
        <f t="shared" si="133"/>
        <v>43</v>
      </c>
      <c r="H852" t="str">
        <f t="shared" si="134"/>
        <v>NO</v>
      </c>
      <c r="I852">
        <f t="shared" si="138"/>
        <v>4.8045254556882462</v>
      </c>
      <c r="J852">
        <f t="shared" si="139"/>
        <v>14</v>
      </c>
      <c r="S852">
        <v>3</v>
      </c>
      <c r="U852" s="7">
        <v>4.8045254556882462</v>
      </c>
      <c r="V852" s="7">
        <v>14</v>
      </c>
    </row>
    <row r="853" spans="1:22" x14ac:dyDescent="0.3">
      <c r="A853" t="str">
        <f t="shared" si="130"/>
        <v>Exp3</v>
      </c>
      <c r="B853">
        <f t="shared" si="135"/>
        <v>16</v>
      </c>
      <c r="C853" t="str">
        <f t="shared" si="136"/>
        <v>Nil</v>
      </c>
      <c r="D853" t="str">
        <f t="shared" si="137"/>
        <v>BattenWinter</v>
      </c>
      <c r="E853" s="20">
        <f t="shared" si="131"/>
        <v>41695</v>
      </c>
      <c r="F853" t="str">
        <f t="shared" si="132"/>
        <v>None_16h</v>
      </c>
      <c r="G853">
        <f t="shared" si="133"/>
        <v>43</v>
      </c>
      <c r="H853" t="str">
        <f t="shared" si="134"/>
        <v>NO</v>
      </c>
      <c r="I853">
        <f t="shared" si="138"/>
        <v>4.5939660590823381</v>
      </c>
      <c r="J853">
        <f t="shared" si="139"/>
        <v>14</v>
      </c>
      <c r="S853">
        <v>4</v>
      </c>
      <c r="U853" s="7">
        <v>4.5939660590823381</v>
      </c>
      <c r="V853" s="7">
        <v>14</v>
      </c>
    </row>
    <row r="854" spans="1:22" x14ac:dyDescent="0.3">
      <c r="A854" t="str">
        <f t="shared" si="130"/>
        <v>Exp3</v>
      </c>
      <c r="B854">
        <f t="shared" si="135"/>
        <v>16</v>
      </c>
      <c r="C854" t="str">
        <f t="shared" si="136"/>
        <v>Nil</v>
      </c>
      <c r="D854" t="str">
        <f t="shared" si="137"/>
        <v>BattenWinter</v>
      </c>
      <c r="E854" s="20">
        <f t="shared" si="131"/>
        <v>41695</v>
      </c>
      <c r="F854" t="str">
        <f t="shared" si="132"/>
        <v>None_16h</v>
      </c>
      <c r="G854">
        <f t="shared" si="133"/>
        <v>120</v>
      </c>
      <c r="H854" t="str">
        <f t="shared" si="134"/>
        <v>NO</v>
      </c>
      <c r="I854">
        <f t="shared" si="138"/>
        <v>4.993086109365179</v>
      </c>
      <c r="J854">
        <f t="shared" si="139"/>
        <v>14</v>
      </c>
      <c r="R854">
        <v>120</v>
      </c>
      <c r="S854">
        <v>1</v>
      </c>
      <c r="U854" s="7">
        <v>4.993086109365179</v>
      </c>
      <c r="V854" s="7">
        <v>14</v>
      </c>
    </row>
    <row r="855" spans="1:22" x14ac:dyDescent="0.3">
      <c r="A855" t="str">
        <f t="shared" si="130"/>
        <v>Exp3</v>
      </c>
      <c r="B855">
        <f t="shared" si="135"/>
        <v>16</v>
      </c>
      <c r="C855" t="str">
        <f t="shared" si="136"/>
        <v>Nil</v>
      </c>
      <c r="D855" t="str">
        <f t="shared" si="137"/>
        <v>BattenWinter</v>
      </c>
      <c r="E855" s="20">
        <f t="shared" si="131"/>
        <v>41695</v>
      </c>
      <c r="F855" t="str">
        <f t="shared" si="132"/>
        <v>None_16h</v>
      </c>
      <c r="G855">
        <f t="shared" si="133"/>
        <v>120</v>
      </c>
      <c r="H855" t="str">
        <f t="shared" si="134"/>
        <v>NO</v>
      </c>
      <c r="I855">
        <f t="shared" si="138"/>
        <v>4.6442489000628537</v>
      </c>
      <c r="J855">
        <f t="shared" si="139"/>
        <v>14</v>
      </c>
      <c r="S855">
        <v>2</v>
      </c>
      <c r="U855" s="7">
        <v>4.6442489000628537</v>
      </c>
      <c r="V855" s="7">
        <v>14</v>
      </c>
    </row>
    <row r="856" spans="1:22" x14ac:dyDescent="0.3">
      <c r="A856" t="str">
        <f t="shared" si="130"/>
        <v>Exp3</v>
      </c>
      <c r="B856">
        <f t="shared" si="135"/>
        <v>16</v>
      </c>
      <c r="C856" t="str">
        <f t="shared" si="136"/>
        <v>Nil</v>
      </c>
      <c r="D856" t="str">
        <f t="shared" si="137"/>
        <v>BattenWinter</v>
      </c>
      <c r="E856" s="20">
        <f t="shared" si="131"/>
        <v>41695</v>
      </c>
      <c r="F856" t="str">
        <f t="shared" si="132"/>
        <v>None_16h</v>
      </c>
      <c r="G856">
        <f t="shared" si="133"/>
        <v>120</v>
      </c>
      <c r="H856" t="str">
        <f t="shared" si="134"/>
        <v>NO</v>
      </c>
      <c r="I856">
        <f t="shared" si="138"/>
        <v>4.820238843494657</v>
      </c>
      <c r="J856">
        <f t="shared" si="139"/>
        <v>15</v>
      </c>
      <c r="S856">
        <v>3</v>
      </c>
      <c r="U856" s="7">
        <v>4.820238843494657</v>
      </c>
      <c r="V856" s="7">
        <v>15</v>
      </c>
    </row>
    <row r="857" spans="1:22" x14ac:dyDescent="0.3">
      <c r="A857" t="str">
        <f t="shared" si="130"/>
        <v>Exp3</v>
      </c>
      <c r="B857">
        <f t="shared" si="135"/>
        <v>16</v>
      </c>
      <c r="C857" t="str">
        <f t="shared" si="136"/>
        <v>Nil</v>
      </c>
      <c r="D857" t="str">
        <f t="shared" si="137"/>
        <v>BattenWinter</v>
      </c>
      <c r="E857" s="20">
        <f t="shared" si="131"/>
        <v>41695</v>
      </c>
      <c r="F857" t="str">
        <f t="shared" si="132"/>
        <v>None_16h</v>
      </c>
      <c r="G857">
        <f t="shared" si="133"/>
        <v>238</v>
      </c>
      <c r="H857" t="str">
        <f t="shared" si="134"/>
        <v>NO</v>
      </c>
      <c r="I857">
        <f t="shared" si="138"/>
        <v>5.2421698417823697</v>
      </c>
      <c r="J857">
        <f t="shared" si="139"/>
        <v>16</v>
      </c>
      <c r="R857">
        <v>238</v>
      </c>
      <c r="S857">
        <v>1</v>
      </c>
      <c r="U857" s="7">
        <v>5.2421698417823697</v>
      </c>
      <c r="V857" s="7">
        <v>16</v>
      </c>
    </row>
    <row r="858" spans="1:22" x14ac:dyDescent="0.3">
      <c r="A858" t="str">
        <f t="shared" si="130"/>
        <v>Exp3</v>
      </c>
      <c r="B858">
        <f t="shared" si="135"/>
        <v>16</v>
      </c>
      <c r="C858" t="str">
        <f t="shared" si="136"/>
        <v>Nil</v>
      </c>
      <c r="D858" t="str">
        <f t="shared" si="137"/>
        <v>BattenWinter</v>
      </c>
      <c r="E858" s="20">
        <f t="shared" si="131"/>
        <v>41695</v>
      </c>
      <c r="F858" t="str">
        <f t="shared" si="132"/>
        <v>None_16h</v>
      </c>
      <c r="G858">
        <f t="shared" si="133"/>
        <v>238</v>
      </c>
      <c r="H858" t="str">
        <f t="shared" si="134"/>
        <v>NO</v>
      </c>
      <c r="I858">
        <f t="shared" si="138"/>
        <v>4.172847265870522</v>
      </c>
      <c r="J858">
        <f t="shared" si="139"/>
        <v>12</v>
      </c>
      <c r="S858">
        <v>2</v>
      </c>
      <c r="U858" s="7">
        <v>4.172847265870522</v>
      </c>
      <c r="V858" s="7">
        <v>12</v>
      </c>
    </row>
    <row r="859" spans="1:22" x14ac:dyDescent="0.3">
      <c r="A859" t="str">
        <f t="shared" si="130"/>
        <v>Exp3</v>
      </c>
      <c r="B859">
        <f t="shared" si="135"/>
        <v>16</v>
      </c>
      <c r="C859" t="str">
        <f t="shared" si="136"/>
        <v>Nil</v>
      </c>
      <c r="D859" t="str">
        <f t="shared" si="137"/>
        <v>BattenWinter</v>
      </c>
      <c r="E859" s="20">
        <f t="shared" si="131"/>
        <v>41695</v>
      </c>
      <c r="F859" t="str">
        <f t="shared" si="132"/>
        <v>None_16h</v>
      </c>
      <c r="G859">
        <f t="shared" si="133"/>
        <v>238</v>
      </c>
      <c r="H859" t="str">
        <f t="shared" si="134"/>
        <v>NO</v>
      </c>
      <c r="I859">
        <f t="shared" si="138"/>
        <v>5.0559396605908233</v>
      </c>
      <c r="J859">
        <f t="shared" si="139"/>
        <v>15</v>
      </c>
      <c r="S859">
        <v>3</v>
      </c>
      <c r="U859" s="7">
        <v>5.0559396605908233</v>
      </c>
      <c r="V859" s="7">
        <v>15</v>
      </c>
    </row>
    <row r="860" spans="1:22" x14ac:dyDescent="0.3">
      <c r="A860" t="str">
        <f t="shared" si="130"/>
        <v>Exp3</v>
      </c>
      <c r="B860">
        <f t="shared" si="135"/>
        <v>16</v>
      </c>
      <c r="C860" t="str">
        <f t="shared" si="136"/>
        <v>Nil</v>
      </c>
      <c r="D860" t="str">
        <f t="shared" si="137"/>
        <v>BattenWinter</v>
      </c>
      <c r="E860" s="20">
        <f t="shared" si="131"/>
        <v>41702</v>
      </c>
      <c r="F860" t="str">
        <f t="shared" si="132"/>
        <v>None_16h</v>
      </c>
      <c r="G860">
        <f t="shared" si="133"/>
        <v>39</v>
      </c>
      <c r="H860" t="str">
        <f t="shared" si="134"/>
        <v>NO</v>
      </c>
      <c r="I860">
        <f t="shared" si="138"/>
        <v>6.3152039555006176</v>
      </c>
      <c r="J860">
        <f t="shared" si="139"/>
        <v>17</v>
      </c>
      <c r="P860" s="1">
        <v>41702</v>
      </c>
      <c r="Q860" t="s">
        <v>439</v>
      </c>
      <c r="R860">
        <v>39</v>
      </c>
      <c r="S860">
        <v>1</v>
      </c>
      <c r="U860" s="7">
        <v>6.3152039555006176</v>
      </c>
      <c r="V860" s="7">
        <v>17</v>
      </c>
    </row>
    <row r="861" spans="1:22" x14ac:dyDescent="0.3">
      <c r="A861" t="str">
        <f t="shared" si="130"/>
        <v>Exp3</v>
      </c>
      <c r="B861">
        <f t="shared" si="135"/>
        <v>16</v>
      </c>
      <c r="C861" t="str">
        <f t="shared" si="136"/>
        <v>Nil</v>
      </c>
      <c r="D861" t="str">
        <f t="shared" si="137"/>
        <v>BattenWinter</v>
      </c>
      <c r="E861" s="20">
        <f t="shared" si="131"/>
        <v>41702</v>
      </c>
      <c r="F861" t="str">
        <f t="shared" si="132"/>
        <v>None_16h</v>
      </c>
      <c r="G861">
        <f t="shared" si="133"/>
        <v>39</v>
      </c>
      <c r="H861" t="str">
        <f t="shared" si="134"/>
        <v>NO</v>
      </c>
      <c r="I861">
        <f t="shared" si="138"/>
        <v>4.8453802639849153</v>
      </c>
      <c r="J861">
        <f t="shared" si="139"/>
        <v>15</v>
      </c>
      <c r="S861">
        <v>2</v>
      </c>
      <c r="U861" s="7">
        <v>4.8453802639849153</v>
      </c>
      <c r="V861" s="7">
        <v>15</v>
      </c>
    </row>
    <row r="862" spans="1:22" x14ac:dyDescent="0.3">
      <c r="A862" t="str">
        <f t="shared" si="130"/>
        <v>Exp3</v>
      </c>
      <c r="B862">
        <f t="shared" si="135"/>
        <v>16</v>
      </c>
      <c r="C862" t="str">
        <f t="shared" si="136"/>
        <v>Nil</v>
      </c>
      <c r="D862" t="str">
        <f t="shared" si="137"/>
        <v>BattenWinter</v>
      </c>
      <c r="E862" s="20">
        <f t="shared" si="131"/>
        <v>41702</v>
      </c>
      <c r="F862" t="str">
        <f t="shared" si="132"/>
        <v>None_16h</v>
      </c>
      <c r="G862">
        <f t="shared" si="133"/>
        <v>39</v>
      </c>
      <c r="H862" t="str">
        <f t="shared" si="134"/>
        <v>NO</v>
      </c>
      <c r="I862">
        <f t="shared" si="138"/>
        <v>5.842751049402648</v>
      </c>
      <c r="J862">
        <f t="shared" si="139"/>
        <v>16</v>
      </c>
      <c r="S862">
        <v>3</v>
      </c>
      <c r="U862" s="7">
        <v>5.842751049402648</v>
      </c>
      <c r="V862" s="7">
        <v>16</v>
      </c>
    </row>
    <row r="863" spans="1:22" x14ac:dyDescent="0.3">
      <c r="A863" t="str">
        <f t="shared" si="130"/>
        <v>Exp3</v>
      </c>
      <c r="B863">
        <f t="shared" si="135"/>
        <v>16</v>
      </c>
      <c r="C863" t="str">
        <f t="shared" si="136"/>
        <v>Nil</v>
      </c>
      <c r="D863" t="str">
        <f t="shared" si="137"/>
        <v>BattenWinter</v>
      </c>
      <c r="E863" s="20">
        <f t="shared" si="131"/>
        <v>41702</v>
      </c>
      <c r="F863" t="str">
        <f t="shared" si="132"/>
        <v>None_16h</v>
      </c>
      <c r="G863">
        <f t="shared" si="133"/>
        <v>39</v>
      </c>
      <c r="H863" t="str">
        <f t="shared" si="134"/>
        <v>NO</v>
      </c>
      <c r="I863">
        <f t="shared" si="138"/>
        <v>5.9525347110106557</v>
      </c>
      <c r="J863">
        <f t="shared" si="139"/>
        <v>16</v>
      </c>
      <c r="S863">
        <v>4</v>
      </c>
      <c r="U863" s="7">
        <v>5.9525347110106557</v>
      </c>
      <c r="V863" s="7">
        <v>16</v>
      </c>
    </row>
    <row r="864" spans="1:22" x14ac:dyDescent="0.3">
      <c r="A864" t="str">
        <f t="shared" si="130"/>
        <v>Exp3</v>
      </c>
      <c r="B864">
        <f t="shared" si="135"/>
        <v>16</v>
      </c>
      <c r="C864" t="str">
        <f t="shared" si="136"/>
        <v>Nil</v>
      </c>
      <c r="D864" t="str">
        <f t="shared" si="137"/>
        <v>BattenWinter</v>
      </c>
      <c r="E864" s="20">
        <f t="shared" si="131"/>
        <v>41702</v>
      </c>
      <c r="F864" t="str">
        <f t="shared" si="132"/>
        <v>None_16h</v>
      </c>
      <c r="G864">
        <f t="shared" si="133"/>
        <v>158</v>
      </c>
      <c r="H864" t="str">
        <f t="shared" si="134"/>
        <v>NO</v>
      </c>
      <c r="I864">
        <f t="shared" si="138"/>
        <v>6.7231149567367119</v>
      </c>
      <c r="J864">
        <f t="shared" si="139"/>
        <v>18</v>
      </c>
      <c r="R864">
        <v>158</v>
      </c>
      <c r="S864">
        <v>1</v>
      </c>
      <c r="U864" s="7">
        <v>6.7231149567367119</v>
      </c>
      <c r="V864" s="7">
        <v>18</v>
      </c>
    </row>
    <row r="865" spans="1:22" x14ac:dyDescent="0.3">
      <c r="A865" t="str">
        <f t="shared" si="130"/>
        <v>Exp3</v>
      </c>
      <c r="B865">
        <f t="shared" si="135"/>
        <v>16</v>
      </c>
      <c r="C865" t="str">
        <f t="shared" si="136"/>
        <v>Nil</v>
      </c>
      <c r="D865" t="str">
        <f t="shared" si="137"/>
        <v>BattenWinter</v>
      </c>
      <c r="E865" s="20">
        <f t="shared" si="131"/>
        <v>41702</v>
      </c>
      <c r="F865" t="str">
        <f t="shared" si="132"/>
        <v>None_16h</v>
      </c>
      <c r="G865">
        <f t="shared" si="133"/>
        <v>158</v>
      </c>
      <c r="H865" t="str">
        <f t="shared" si="134"/>
        <v>NO</v>
      </c>
      <c r="I865">
        <f t="shared" si="138"/>
        <v>5.8072328059412337</v>
      </c>
      <c r="J865">
        <f t="shared" si="139"/>
        <v>17</v>
      </c>
      <c r="S865">
        <v>2</v>
      </c>
      <c r="U865" s="7">
        <v>5.8072328059412337</v>
      </c>
      <c r="V865" s="7">
        <v>17</v>
      </c>
    </row>
    <row r="866" spans="1:22" x14ac:dyDescent="0.3">
      <c r="A866" t="str">
        <f t="shared" si="130"/>
        <v>Exp3</v>
      </c>
      <c r="B866">
        <f t="shared" si="135"/>
        <v>16</v>
      </c>
      <c r="C866" t="str">
        <f t="shared" si="136"/>
        <v>Nil</v>
      </c>
      <c r="D866" t="str">
        <f t="shared" si="137"/>
        <v>BattenWinter</v>
      </c>
      <c r="E866" s="20">
        <f t="shared" si="131"/>
        <v>41702</v>
      </c>
      <c r="F866" t="str">
        <f t="shared" si="132"/>
        <v>None_16h</v>
      </c>
      <c r="G866">
        <f t="shared" si="133"/>
        <v>158</v>
      </c>
      <c r="H866" t="str">
        <f t="shared" si="134"/>
        <v>NO</v>
      </c>
      <c r="I866">
        <f t="shared" si="138"/>
        <v>5.5489183080400384</v>
      </c>
      <c r="J866">
        <f t="shared" si="139"/>
        <v>17</v>
      </c>
      <c r="S866">
        <v>3</v>
      </c>
      <c r="U866" s="7">
        <v>5.5489183080400384</v>
      </c>
      <c r="V866" s="7">
        <v>17</v>
      </c>
    </row>
    <row r="867" spans="1:22" x14ac:dyDescent="0.3">
      <c r="A867" t="str">
        <f t="shared" si="130"/>
        <v>Exp3</v>
      </c>
      <c r="B867">
        <f t="shared" si="135"/>
        <v>16</v>
      </c>
      <c r="C867" t="str">
        <f t="shared" si="136"/>
        <v>Nil</v>
      </c>
      <c r="D867" t="str">
        <f t="shared" si="137"/>
        <v>BattenWinter</v>
      </c>
      <c r="E867" s="20">
        <f t="shared" si="131"/>
        <v>41702</v>
      </c>
      <c r="F867" t="str">
        <f t="shared" si="132"/>
        <v>None_16h</v>
      </c>
      <c r="G867">
        <f t="shared" si="133"/>
        <v>158</v>
      </c>
      <c r="H867" t="str">
        <f t="shared" si="134"/>
        <v>NO</v>
      </c>
      <c r="I867">
        <f t="shared" si="138"/>
        <v>5.4940264772360345</v>
      </c>
      <c r="J867">
        <f t="shared" si="139"/>
        <v>18</v>
      </c>
      <c r="S867">
        <v>4</v>
      </c>
      <c r="U867" s="7">
        <v>5.4940264772360345</v>
      </c>
      <c r="V867" s="7">
        <v>18</v>
      </c>
    </row>
    <row r="868" spans="1:22" x14ac:dyDescent="0.3">
      <c r="A868" t="str">
        <f t="shared" si="130"/>
        <v>Exp3</v>
      </c>
      <c r="B868">
        <f t="shared" si="135"/>
        <v>16</v>
      </c>
      <c r="C868" t="str">
        <f t="shared" si="136"/>
        <v>Nil</v>
      </c>
      <c r="D868" t="str">
        <f t="shared" si="137"/>
        <v>BattenWinter</v>
      </c>
      <c r="E868" s="20">
        <f t="shared" si="131"/>
        <v>41702</v>
      </c>
      <c r="F868" t="str">
        <f t="shared" si="132"/>
        <v>None_16h</v>
      </c>
      <c r="G868">
        <f t="shared" si="133"/>
        <v>280</v>
      </c>
      <c r="H868" t="str">
        <f t="shared" si="134"/>
        <v>NO</v>
      </c>
      <c r="I868">
        <f t="shared" si="138"/>
        <v>6.0171133354859538</v>
      </c>
      <c r="J868">
        <f t="shared" si="139"/>
        <v>17</v>
      </c>
      <c r="R868">
        <v>280</v>
      </c>
      <c r="S868">
        <v>1</v>
      </c>
      <c r="U868" s="7">
        <v>6.0171133354859538</v>
      </c>
      <c r="V868" s="7">
        <v>17</v>
      </c>
    </row>
    <row r="869" spans="1:22" x14ac:dyDescent="0.3">
      <c r="A869" t="str">
        <f t="shared" si="130"/>
        <v>Exp3</v>
      </c>
      <c r="B869">
        <f t="shared" si="135"/>
        <v>16</v>
      </c>
      <c r="C869" t="str">
        <f t="shared" si="136"/>
        <v>Nil</v>
      </c>
      <c r="D869" t="str">
        <f t="shared" si="137"/>
        <v>BattenWinter</v>
      </c>
      <c r="E869" s="20">
        <f t="shared" si="131"/>
        <v>41702</v>
      </c>
      <c r="F869" t="str">
        <f t="shared" si="132"/>
        <v>None_16h</v>
      </c>
      <c r="G869">
        <f t="shared" si="133"/>
        <v>280</v>
      </c>
      <c r="H869" t="str">
        <f t="shared" si="134"/>
        <v>NO</v>
      </c>
      <c r="I869">
        <f t="shared" si="138"/>
        <v>5.3228931223764935</v>
      </c>
      <c r="J869">
        <f t="shared" si="139"/>
        <v>16</v>
      </c>
      <c r="S869">
        <v>2</v>
      </c>
      <c r="U869" s="7">
        <v>5.3228931223764935</v>
      </c>
      <c r="V869" s="7">
        <v>16</v>
      </c>
    </row>
    <row r="870" spans="1:22" x14ac:dyDescent="0.3">
      <c r="A870" t="str">
        <f t="shared" si="130"/>
        <v>Exp3</v>
      </c>
      <c r="B870">
        <f t="shared" si="135"/>
        <v>16</v>
      </c>
      <c r="C870" t="str">
        <f t="shared" si="136"/>
        <v>Nil</v>
      </c>
      <c r="D870" t="str">
        <f t="shared" si="137"/>
        <v>BattenWinter</v>
      </c>
      <c r="E870" s="20">
        <f t="shared" si="131"/>
        <v>41702</v>
      </c>
      <c r="F870" t="str">
        <f t="shared" si="132"/>
        <v>None_16h</v>
      </c>
      <c r="G870">
        <f t="shared" si="133"/>
        <v>280</v>
      </c>
      <c r="H870" t="str">
        <f t="shared" si="134"/>
        <v>NO</v>
      </c>
      <c r="I870">
        <f t="shared" si="138"/>
        <v>6.1520395550061808</v>
      </c>
      <c r="J870">
        <f t="shared" si="139"/>
        <v>18</v>
      </c>
      <c r="S870">
        <v>3</v>
      </c>
      <c r="U870" s="7">
        <v>6.1520395550061808</v>
      </c>
      <c r="V870" s="7">
        <v>18</v>
      </c>
    </row>
    <row r="871" spans="1:22" x14ac:dyDescent="0.3">
      <c r="A871" t="str">
        <f t="shared" si="130"/>
        <v>Exp3</v>
      </c>
      <c r="B871">
        <f t="shared" si="135"/>
        <v>16</v>
      </c>
      <c r="C871" t="str">
        <f t="shared" si="136"/>
        <v>Nil</v>
      </c>
      <c r="D871" t="str">
        <f t="shared" si="137"/>
        <v>BattenWinter</v>
      </c>
      <c r="E871" s="20">
        <f t="shared" si="131"/>
        <v>41702</v>
      </c>
      <c r="F871" t="str">
        <f t="shared" si="132"/>
        <v>None_16h</v>
      </c>
      <c r="G871">
        <f t="shared" si="133"/>
        <v>280</v>
      </c>
      <c r="H871" t="str">
        <f t="shared" si="134"/>
        <v>NO</v>
      </c>
      <c r="I871">
        <f t="shared" si="138"/>
        <v>5.2873748789150792</v>
      </c>
      <c r="J871">
        <f t="shared" si="139"/>
        <v>17</v>
      </c>
      <c r="S871">
        <v>4</v>
      </c>
      <c r="U871" s="7">
        <v>5.2873748789150792</v>
      </c>
      <c r="V871" s="7">
        <v>17</v>
      </c>
    </row>
    <row r="872" spans="1:22" x14ac:dyDescent="0.3">
      <c r="A872" t="str">
        <f t="shared" si="130"/>
        <v>Exp3</v>
      </c>
      <c r="B872">
        <f t="shared" si="135"/>
        <v>16</v>
      </c>
      <c r="C872" t="str">
        <f t="shared" si="136"/>
        <v>Nil</v>
      </c>
      <c r="D872" t="str">
        <f t="shared" si="137"/>
        <v>BattenWinter</v>
      </c>
      <c r="E872" s="20">
        <f t="shared" si="131"/>
        <v>41709</v>
      </c>
      <c r="F872" t="str">
        <f t="shared" si="132"/>
        <v>None_16h</v>
      </c>
      <c r="G872">
        <f t="shared" si="133"/>
        <v>102</v>
      </c>
      <c r="H872" t="str">
        <f t="shared" si="134"/>
        <v>NO</v>
      </c>
      <c r="I872">
        <f t="shared" si="138"/>
        <v>6.5599505562422742</v>
      </c>
      <c r="J872">
        <f t="shared" si="139"/>
        <v>19</v>
      </c>
      <c r="P872" s="1">
        <v>41709</v>
      </c>
      <c r="Q872" t="s">
        <v>439</v>
      </c>
      <c r="R872">
        <v>102</v>
      </c>
      <c r="S872">
        <v>1</v>
      </c>
      <c r="U872" s="7">
        <v>6.5599505562422742</v>
      </c>
      <c r="V872" s="7">
        <v>19</v>
      </c>
    </row>
    <row r="873" spans="1:22" x14ac:dyDescent="0.3">
      <c r="A873" t="str">
        <f t="shared" si="130"/>
        <v>Exp3</v>
      </c>
      <c r="B873">
        <f t="shared" si="135"/>
        <v>16</v>
      </c>
      <c r="C873" t="str">
        <f t="shared" si="136"/>
        <v>Nil</v>
      </c>
      <c r="D873" t="str">
        <f t="shared" si="137"/>
        <v>BattenWinter</v>
      </c>
      <c r="E873" s="20">
        <f t="shared" si="131"/>
        <v>41709</v>
      </c>
      <c r="F873" t="str">
        <f t="shared" si="132"/>
        <v>None_16h</v>
      </c>
      <c r="G873">
        <f t="shared" si="133"/>
        <v>102</v>
      </c>
      <c r="H873" t="str">
        <f t="shared" si="134"/>
        <v>NO</v>
      </c>
      <c r="I873">
        <f t="shared" si="138"/>
        <v>5.7684856312560546</v>
      </c>
      <c r="J873">
        <f t="shared" si="139"/>
        <v>18</v>
      </c>
      <c r="S873">
        <v>2</v>
      </c>
      <c r="U873" s="7">
        <v>5.7684856312560546</v>
      </c>
      <c r="V873" s="7">
        <v>18</v>
      </c>
    </row>
    <row r="874" spans="1:22" x14ac:dyDescent="0.3">
      <c r="A874" t="str">
        <f t="shared" si="130"/>
        <v>Exp3</v>
      </c>
      <c r="B874">
        <f t="shared" si="135"/>
        <v>16</v>
      </c>
      <c r="C874" t="str">
        <f t="shared" si="136"/>
        <v>Nil</v>
      </c>
      <c r="D874" t="str">
        <f t="shared" si="137"/>
        <v>BattenWinter</v>
      </c>
      <c r="E874" s="20">
        <f t="shared" si="131"/>
        <v>41709</v>
      </c>
      <c r="F874" t="str">
        <f t="shared" si="132"/>
        <v>None_16h</v>
      </c>
      <c r="G874">
        <f t="shared" si="133"/>
        <v>102</v>
      </c>
      <c r="H874" t="str">
        <f t="shared" si="134"/>
        <v>NO</v>
      </c>
      <c r="I874">
        <f t="shared" si="138"/>
        <v>6.8343634116192833</v>
      </c>
      <c r="J874">
        <f t="shared" si="139"/>
        <v>20</v>
      </c>
      <c r="S874">
        <v>3</v>
      </c>
      <c r="U874" s="7">
        <v>6.8343634116192833</v>
      </c>
      <c r="V874" s="7">
        <v>20</v>
      </c>
    </row>
    <row r="875" spans="1:22" x14ac:dyDescent="0.3">
      <c r="A875" t="str">
        <f t="shared" si="130"/>
        <v>Exp3</v>
      </c>
      <c r="B875">
        <f t="shared" si="135"/>
        <v>16</v>
      </c>
      <c r="C875" t="str">
        <f t="shared" si="136"/>
        <v>Nil</v>
      </c>
      <c r="D875" t="str">
        <f t="shared" si="137"/>
        <v>BattenWinter</v>
      </c>
      <c r="E875" s="20">
        <f t="shared" si="131"/>
        <v>41709</v>
      </c>
      <c r="F875" t="str">
        <f t="shared" si="132"/>
        <v>None_16h</v>
      </c>
      <c r="G875">
        <f t="shared" si="133"/>
        <v>102</v>
      </c>
      <c r="H875" t="str">
        <f t="shared" si="134"/>
        <v>NO</v>
      </c>
      <c r="I875">
        <f t="shared" si="138"/>
        <v>6.930778739184178</v>
      </c>
      <c r="J875">
        <f t="shared" si="139"/>
        <v>20</v>
      </c>
      <c r="S875">
        <v>4</v>
      </c>
      <c r="U875" s="7">
        <v>6.930778739184178</v>
      </c>
      <c r="V875" s="7">
        <v>20</v>
      </c>
    </row>
    <row r="876" spans="1:22" x14ac:dyDescent="0.3">
      <c r="A876" t="str">
        <f t="shared" si="130"/>
        <v>Exp3</v>
      </c>
      <c r="B876">
        <f t="shared" si="135"/>
        <v>16</v>
      </c>
      <c r="C876" t="str">
        <f t="shared" si="136"/>
        <v>Nil</v>
      </c>
      <c r="D876" t="str">
        <f t="shared" si="137"/>
        <v>BattenWinter</v>
      </c>
      <c r="E876" s="20">
        <f t="shared" si="131"/>
        <v>41709</v>
      </c>
      <c r="F876" t="str">
        <f t="shared" si="132"/>
        <v>None_16h</v>
      </c>
      <c r="G876">
        <f t="shared" si="133"/>
        <v>192</v>
      </c>
      <c r="H876" t="str">
        <f t="shared" si="134"/>
        <v>NO</v>
      </c>
      <c r="I876">
        <f t="shared" si="138"/>
        <v>6.4375772558714459</v>
      </c>
      <c r="J876">
        <f t="shared" si="139"/>
        <v>20</v>
      </c>
      <c r="R876">
        <v>192</v>
      </c>
      <c r="S876">
        <v>1</v>
      </c>
      <c r="U876" s="7">
        <v>6.4375772558714459</v>
      </c>
      <c r="V876" s="7">
        <v>20</v>
      </c>
    </row>
    <row r="877" spans="1:22" x14ac:dyDescent="0.3">
      <c r="A877" t="str">
        <f t="shared" si="130"/>
        <v>Exp3</v>
      </c>
      <c r="B877">
        <f t="shared" si="135"/>
        <v>16</v>
      </c>
      <c r="C877" t="str">
        <f t="shared" si="136"/>
        <v>Nil</v>
      </c>
      <c r="D877" t="str">
        <f t="shared" si="137"/>
        <v>BattenWinter</v>
      </c>
      <c r="E877" s="20">
        <f t="shared" si="131"/>
        <v>41709</v>
      </c>
      <c r="F877" t="str">
        <f t="shared" si="132"/>
        <v>None_16h</v>
      </c>
      <c r="G877">
        <f t="shared" si="133"/>
        <v>192</v>
      </c>
      <c r="H877" t="str">
        <f t="shared" si="134"/>
        <v>NO</v>
      </c>
      <c r="I877">
        <f t="shared" si="138"/>
        <v>6.7342398022249688</v>
      </c>
      <c r="J877">
        <f t="shared" si="139"/>
        <v>20</v>
      </c>
      <c r="S877">
        <v>2</v>
      </c>
      <c r="U877" s="7">
        <v>6.7342398022249688</v>
      </c>
      <c r="V877" s="7">
        <v>20</v>
      </c>
    </row>
    <row r="878" spans="1:22" x14ac:dyDescent="0.3">
      <c r="A878" t="str">
        <f t="shared" si="130"/>
        <v>Exp3</v>
      </c>
      <c r="B878">
        <f t="shared" si="135"/>
        <v>16</v>
      </c>
      <c r="C878" t="str">
        <f t="shared" si="136"/>
        <v>Nil</v>
      </c>
      <c r="D878" t="str">
        <f t="shared" si="137"/>
        <v>BattenWinter</v>
      </c>
      <c r="E878" s="20">
        <f t="shared" si="131"/>
        <v>41709</v>
      </c>
      <c r="F878" t="str">
        <f t="shared" si="132"/>
        <v>None_16h</v>
      </c>
      <c r="G878">
        <f t="shared" si="133"/>
        <v>192</v>
      </c>
      <c r="H878" t="str">
        <f t="shared" si="134"/>
        <v>NO</v>
      </c>
      <c r="I878">
        <f t="shared" si="138"/>
        <v>6.6860321384425214</v>
      </c>
      <c r="J878">
        <f t="shared" si="139"/>
        <v>20</v>
      </c>
      <c r="S878">
        <v>3</v>
      </c>
      <c r="U878" s="7">
        <v>6.6860321384425214</v>
      </c>
      <c r="V878" s="7">
        <v>20</v>
      </c>
    </row>
    <row r="879" spans="1:22" x14ac:dyDescent="0.3">
      <c r="A879" t="str">
        <f t="shared" si="130"/>
        <v>Exp3</v>
      </c>
      <c r="B879">
        <f t="shared" si="135"/>
        <v>16</v>
      </c>
      <c r="C879" t="str">
        <f t="shared" si="136"/>
        <v>Nil</v>
      </c>
      <c r="D879" t="str">
        <f t="shared" si="137"/>
        <v>BattenWinter</v>
      </c>
      <c r="E879" s="20">
        <f t="shared" si="131"/>
        <v>41709</v>
      </c>
      <c r="F879" t="str">
        <f t="shared" si="132"/>
        <v>None_16h</v>
      </c>
      <c r="G879">
        <f t="shared" si="133"/>
        <v>317</v>
      </c>
      <c r="H879" t="str">
        <f t="shared" si="134"/>
        <v>NO</v>
      </c>
      <c r="I879">
        <f t="shared" si="138"/>
        <v>7.1792828685258963</v>
      </c>
      <c r="J879">
        <f t="shared" si="139"/>
        <v>22</v>
      </c>
      <c r="R879">
        <v>317</v>
      </c>
      <c r="S879">
        <v>1</v>
      </c>
      <c r="U879" s="7">
        <v>7.1792828685258963</v>
      </c>
      <c r="V879" s="7">
        <v>22</v>
      </c>
    </row>
    <row r="880" spans="1:22" x14ac:dyDescent="0.3">
      <c r="A880" t="str">
        <f t="shared" si="130"/>
        <v>Exp3</v>
      </c>
      <c r="B880">
        <f t="shared" si="135"/>
        <v>16</v>
      </c>
      <c r="C880" t="str">
        <f t="shared" si="136"/>
        <v>Nil</v>
      </c>
      <c r="D880" t="str">
        <f t="shared" si="137"/>
        <v>BattenWinter</v>
      </c>
      <c r="E880" s="20">
        <f t="shared" si="131"/>
        <v>41709</v>
      </c>
      <c r="F880" t="str">
        <f t="shared" si="132"/>
        <v>None_16h</v>
      </c>
      <c r="G880">
        <f t="shared" si="133"/>
        <v>317</v>
      </c>
      <c r="H880" t="str">
        <f t="shared" si="134"/>
        <v>NO</v>
      </c>
      <c r="I880">
        <f t="shared" si="138"/>
        <v>6.8862793572311496</v>
      </c>
      <c r="J880">
        <f t="shared" si="139"/>
        <v>21</v>
      </c>
      <c r="S880">
        <v>2</v>
      </c>
      <c r="U880" s="7">
        <v>6.8862793572311496</v>
      </c>
      <c r="V880" s="7">
        <v>21</v>
      </c>
    </row>
    <row r="881" spans="1:22" x14ac:dyDescent="0.3">
      <c r="A881" t="str">
        <f t="shared" si="130"/>
        <v>Exp3</v>
      </c>
      <c r="B881">
        <f t="shared" si="135"/>
        <v>16</v>
      </c>
      <c r="C881" t="str">
        <f t="shared" si="136"/>
        <v>Nil</v>
      </c>
      <c r="D881" t="str">
        <f t="shared" si="137"/>
        <v>BattenWinter</v>
      </c>
      <c r="E881" s="20">
        <f t="shared" si="131"/>
        <v>41709</v>
      </c>
      <c r="F881" t="str">
        <f t="shared" si="132"/>
        <v>None_16h</v>
      </c>
      <c r="G881">
        <f t="shared" si="133"/>
        <v>317</v>
      </c>
      <c r="H881" t="str">
        <f t="shared" si="134"/>
        <v>NO</v>
      </c>
      <c r="I881">
        <f t="shared" si="138"/>
        <v>6.7268232385661308</v>
      </c>
      <c r="J881">
        <f t="shared" si="139"/>
        <v>19</v>
      </c>
      <c r="S881">
        <v>3</v>
      </c>
      <c r="U881" s="7">
        <v>6.7268232385661308</v>
      </c>
      <c r="V881" s="7">
        <v>19</v>
      </c>
    </row>
    <row r="882" spans="1:22" x14ac:dyDescent="0.3">
      <c r="A882" t="str">
        <f t="shared" si="130"/>
        <v>Exp3</v>
      </c>
      <c r="B882">
        <f t="shared" si="135"/>
        <v>16</v>
      </c>
      <c r="C882" t="str">
        <f t="shared" si="136"/>
        <v>Nil</v>
      </c>
      <c r="D882" t="str">
        <f t="shared" si="137"/>
        <v>BattenWinter</v>
      </c>
      <c r="E882" s="20">
        <f t="shared" si="131"/>
        <v>41709</v>
      </c>
      <c r="F882" t="str">
        <f t="shared" si="132"/>
        <v>None_16h</v>
      </c>
      <c r="G882">
        <f t="shared" si="133"/>
        <v>317</v>
      </c>
      <c r="H882" t="str">
        <f t="shared" si="134"/>
        <v>NO</v>
      </c>
      <c r="I882">
        <f t="shared" si="138"/>
        <v>6.6749072929542645</v>
      </c>
      <c r="J882">
        <f t="shared" si="139"/>
        <v>20</v>
      </c>
      <c r="S882">
        <v>4</v>
      </c>
      <c r="U882" s="7">
        <v>6.6749072929542645</v>
      </c>
      <c r="V882" s="7">
        <v>20</v>
      </c>
    </row>
    <row r="883" spans="1:22" x14ac:dyDescent="0.3">
      <c r="A883" t="str">
        <f t="shared" si="130"/>
        <v>Exp3</v>
      </c>
      <c r="B883">
        <f t="shared" si="135"/>
        <v>16</v>
      </c>
      <c r="C883" t="str">
        <f t="shared" si="136"/>
        <v>Nil</v>
      </c>
      <c r="D883" t="str">
        <f t="shared" si="137"/>
        <v>BattenWinter</v>
      </c>
      <c r="E883" s="20">
        <f t="shared" si="131"/>
        <v>41723</v>
      </c>
      <c r="F883" t="str">
        <f t="shared" si="132"/>
        <v>None_16h</v>
      </c>
      <c r="G883">
        <f t="shared" si="133"/>
        <v>47</v>
      </c>
      <c r="H883" t="str">
        <f t="shared" si="134"/>
        <v>NO</v>
      </c>
      <c r="I883">
        <f t="shared" si="138"/>
        <v>7.8964143426294822</v>
      </c>
      <c r="J883">
        <f t="shared" si="139"/>
        <v>24</v>
      </c>
      <c r="P883" s="1">
        <v>41723</v>
      </c>
      <c r="Q883" t="s">
        <v>439</v>
      </c>
      <c r="R883">
        <v>47</v>
      </c>
      <c r="S883">
        <v>1</v>
      </c>
      <c r="U883" s="7">
        <v>7.8964143426294822</v>
      </c>
      <c r="V883" s="7">
        <v>24</v>
      </c>
    </row>
    <row r="884" spans="1:22" x14ac:dyDescent="0.3">
      <c r="A884" t="str">
        <f t="shared" si="130"/>
        <v>Exp3</v>
      </c>
      <c r="B884">
        <f t="shared" si="135"/>
        <v>16</v>
      </c>
      <c r="C884" t="str">
        <f t="shared" si="136"/>
        <v>Nil</v>
      </c>
      <c r="D884" t="str">
        <f t="shared" si="137"/>
        <v>BattenWinter</v>
      </c>
      <c r="E884" s="20">
        <f t="shared" si="131"/>
        <v>41723</v>
      </c>
      <c r="F884" t="str">
        <f t="shared" si="132"/>
        <v>None_16h</v>
      </c>
      <c r="G884">
        <f t="shared" si="133"/>
        <v>47</v>
      </c>
      <c r="H884" t="str">
        <f t="shared" si="134"/>
        <v>NO</v>
      </c>
      <c r="I884">
        <f t="shared" si="138"/>
        <v>7.6613545816733071</v>
      </c>
      <c r="J884">
        <f t="shared" si="139"/>
        <v>25</v>
      </c>
      <c r="S884">
        <v>2</v>
      </c>
      <c r="U884" s="7">
        <v>7.6613545816733071</v>
      </c>
      <c r="V884" s="7">
        <v>25</v>
      </c>
    </row>
    <row r="885" spans="1:22" x14ac:dyDescent="0.3">
      <c r="A885" t="str">
        <f t="shared" si="130"/>
        <v>Exp3</v>
      </c>
      <c r="B885">
        <f t="shared" si="135"/>
        <v>16</v>
      </c>
      <c r="C885" t="str">
        <f t="shared" si="136"/>
        <v>Nil</v>
      </c>
      <c r="D885" t="str">
        <f t="shared" si="137"/>
        <v>BattenWinter</v>
      </c>
      <c r="E885" s="20">
        <f t="shared" si="131"/>
        <v>41723</v>
      </c>
      <c r="F885" t="str">
        <f t="shared" si="132"/>
        <v>None_16h</v>
      </c>
      <c r="G885">
        <f t="shared" si="133"/>
        <v>219</v>
      </c>
      <c r="H885" t="str">
        <f t="shared" si="134"/>
        <v>NO</v>
      </c>
      <c r="I885">
        <f t="shared" si="138"/>
        <v>8.3774574049803405</v>
      </c>
      <c r="J885">
        <f t="shared" si="139"/>
        <v>23</v>
      </c>
      <c r="R885">
        <v>219</v>
      </c>
      <c r="S885">
        <v>1</v>
      </c>
      <c r="U885" s="7">
        <v>8.3774574049803405</v>
      </c>
      <c r="V885" s="7">
        <v>23</v>
      </c>
    </row>
    <row r="886" spans="1:22" x14ac:dyDescent="0.3">
      <c r="A886" t="str">
        <f t="shared" si="130"/>
        <v>Exp3</v>
      </c>
      <c r="B886">
        <f t="shared" si="135"/>
        <v>16</v>
      </c>
      <c r="C886" t="str">
        <f t="shared" si="136"/>
        <v>Nil</v>
      </c>
      <c r="D886" t="str">
        <f t="shared" si="137"/>
        <v>BattenWinter</v>
      </c>
      <c r="E886" s="20">
        <f t="shared" si="131"/>
        <v>41723</v>
      </c>
      <c r="F886" t="str">
        <f t="shared" si="132"/>
        <v>None_16h</v>
      </c>
      <c r="G886">
        <f t="shared" si="133"/>
        <v>219</v>
      </c>
      <c r="H886" t="str">
        <f t="shared" si="134"/>
        <v>NO</v>
      </c>
      <c r="I886">
        <f t="shared" si="138"/>
        <v>7.2270916334661353</v>
      </c>
      <c r="J886">
        <f t="shared" si="139"/>
        <v>21</v>
      </c>
      <c r="S886">
        <v>2</v>
      </c>
      <c r="U886" s="7">
        <v>7.2270916334661353</v>
      </c>
      <c r="V886" s="7">
        <v>21</v>
      </c>
    </row>
    <row r="887" spans="1:22" x14ac:dyDescent="0.3">
      <c r="A887" t="str">
        <f t="shared" si="130"/>
        <v>Exp3</v>
      </c>
      <c r="B887">
        <f t="shared" si="135"/>
        <v>16</v>
      </c>
      <c r="C887" t="str">
        <f t="shared" si="136"/>
        <v>Nil</v>
      </c>
      <c r="D887" t="str">
        <f t="shared" si="137"/>
        <v>BattenWinter</v>
      </c>
      <c r="E887" s="20">
        <f t="shared" si="131"/>
        <v>41723</v>
      </c>
      <c r="F887" t="str">
        <f t="shared" si="132"/>
        <v>None_16h</v>
      </c>
      <c r="G887">
        <f t="shared" si="133"/>
        <v>219</v>
      </c>
      <c r="H887" t="str">
        <f t="shared" si="134"/>
        <v>NO</v>
      </c>
      <c r="I887">
        <f t="shared" si="138"/>
        <v>7.5059760956175303</v>
      </c>
      <c r="J887">
        <f t="shared" si="139"/>
        <v>22</v>
      </c>
      <c r="S887">
        <v>3</v>
      </c>
      <c r="U887" s="7">
        <v>7.5059760956175303</v>
      </c>
      <c r="V887" s="7">
        <v>22</v>
      </c>
    </row>
    <row r="888" spans="1:22" x14ac:dyDescent="0.3">
      <c r="A888" t="str">
        <f t="shared" si="130"/>
        <v>Exp3</v>
      </c>
      <c r="B888">
        <f t="shared" si="135"/>
        <v>16</v>
      </c>
      <c r="C888" t="str">
        <f t="shared" si="136"/>
        <v>Nil</v>
      </c>
      <c r="D888" t="str">
        <f t="shared" si="137"/>
        <v>BattenWinter</v>
      </c>
      <c r="E888" s="20">
        <f t="shared" si="131"/>
        <v>41723</v>
      </c>
      <c r="F888" t="str">
        <f t="shared" si="132"/>
        <v>None_16h</v>
      </c>
      <c r="G888">
        <f t="shared" si="133"/>
        <v>219</v>
      </c>
      <c r="H888" t="str">
        <f t="shared" si="134"/>
        <v>NO</v>
      </c>
      <c r="I888">
        <f t="shared" si="138"/>
        <v>8.2516382699868931</v>
      </c>
      <c r="J888">
        <f t="shared" si="139"/>
        <v>23</v>
      </c>
      <c r="S888">
        <v>4</v>
      </c>
      <c r="U888" s="7">
        <v>8.2516382699868931</v>
      </c>
      <c r="V888" s="7">
        <v>23</v>
      </c>
    </row>
    <row r="889" spans="1:22" x14ac:dyDescent="0.3">
      <c r="A889" t="str">
        <f t="shared" si="130"/>
        <v>Exp3</v>
      </c>
      <c r="B889">
        <f t="shared" si="135"/>
        <v>16</v>
      </c>
      <c r="C889" t="str">
        <f t="shared" si="136"/>
        <v>Nil</v>
      </c>
      <c r="D889" t="str">
        <f t="shared" si="137"/>
        <v>BattenWinter</v>
      </c>
      <c r="E889" s="20">
        <f t="shared" si="131"/>
        <v>41723</v>
      </c>
      <c r="F889" t="str">
        <f t="shared" si="132"/>
        <v>None_16h</v>
      </c>
      <c r="G889">
        <f t="shared" si="133"/>
        <v>256</v>
      </c>
      <c r="H889" t="str">
        <f t="shared" si="134"/>
        <v>NO</v>
      </c>
      <c r="I889">
        <f t="shared" si="138"/>
        <v>8.6290956749672354</v>
      </c>
      <c r="J889">
        <f t="shared" si="139"/>
        <v>25</v>
      </c>
      <c r="R889">
        <v>256</v>
      </c>
      <c r="S889">
        <v>1</v>
      </c>
      <c r="U889" s="7">
        <v>8.6290956749672354</v>
      </c>
      <c r="V889" s="7">
        <v>25</v>
      </c>
    </row>
    <row r="890" spans="1:22" x14ac:dyDescent="0.3">
      <c r="A890" t="str">
        <f t="shared" si="130"/>
        <v>Exp3</v>
      </c>
      <c r="B890">
        <f t="shared" si="135"/>
        <v>16</v>
      </c>
      <c r="C890" t="str">
        <f t="shared" si="136"/>
        <v>Nil</v>
      </c>
      <c r="D890" t="str">
        <f t="shared" si="137"/>
        <v>BattenWinter</v>
      </c>
      <c r="E890" s="20">
        <f t="shared" si="131"/>
        <v>41723</v>
      </c>
      <c r="F890" t="str">
        <f t="shared" si="132"/>
        <v>None_16h</v>
      </c>
      <c r="G890">
        <f t="shared" si="133"/>
        <v>256</v>
      </c>
      <c r="H890" t="str">
        <f t="shared" si="134"/>
        <v>NO</v>
      </c>
      <c r="I890">
        <f t="shared" si="138"/>
        <v>8.6684141546526874</v>
      </c>
      <c r="J890">
        <f t="shared" si="139"/>
        <v>22</v>
      </c>
      <c r="S890">
        <v>2</v>
      </c>
      <c r="U890" s="7">
        <v>8.6684141546526874</v>
      </c>
      <c r="V890" s="7">
        <v>22</v>
      </c>
    </row>
    <row r="891" spans="1:22" x14ac:dyDescent="0.3">
      <c r="A891" t="str">
        <f t="shared" si="130"/>
        <v>Exp3</v>
      </c>
      <c r="B891">
        <f t="shared" si="135"/>
        <v>16</v>
      </c>
      <c r="C891" t="str">
        <f t="shared" si="136"/>
        <v>Nil</v>
      </c>
      <c r="D891" t="str">
        <f t="shared" si="137"/>
        <v>BattenWinter</v>
      </c>
      <c r="E891" s="20">
        <f t="shared" si="131"/>
        <v>41723</v>
      </c>
      <c r="F891" t="str">
        <f t="shared" si="132"/>
        <v>None_16h</v>
      </c>
      <c r="G891">
        <f t="shared" si="133"/>
        <v>256</v>
      </c>
      <c r="H891" t="str">
        <f t="shared" si="134"/>
        <v>NO</v>
      </c>
      <c r="I891">
        <f t="shared" si="138"/>
        <v>7.4501992031872506</v>
      </c>
      <c r="J891">
        <f t="shared" si="139"/>
        <v>21</v>
      </c>
      <c r="S891">
        <v>3</v>
      </c>
      <c r="U891" s="7">
        <v>7.4501992031872506</v>
      </c>
      <c r="V891" s="7">
        <v>21</v>
      </c>
    </row>
    <row r="892" spans="1:22" x14ac:dyDescent="0.3">
      <c r="A892" t="str">
        <f t="shared" si="130"/>
        <v>Exp3</v>
      </c>
      <c r="B892">
        <f t="shared" si="135"/>
        <v>16</v>
      </c>
      <c r="C892" t="str">
        <f t="shared" si="136"/>
        <v>Nil</v>
      </c>
      <c r="D892" t="str">
        <f t="shared" si="137"/>
        <v>BattenWinter</v>
      </c>
      <c r="E892" s="20">
        <f t="shared" si="131"/>
        <v>41723</v>
      </c>
      <c r="F892" t="str">
        <f t="shared" si="132"/>
        <v>None_16h</v>
      </c>
      <c r="G892">
        <f t="shared" si="133"/>
        <v>256</v>
      </c>
      <c r="H892" t="str">
        <f t="shared" si="134"/>
        <v>NO</v>
      </c>
      <c r="I892">
        <f t="shared" si="138"/>
        <v>7.0796812749003983</v>
      </c>
      <c r="J892">
        <f t="shared" si="139"/>
        <v>20</v>
      </c>
      <c r="S892">
        <v>4</v>
      </c>
      <c r="U892" s="7">
        <v>7.0796812749003983</v>
      </c>
      <c r="V892" s="7">
        <v>20</v>
      </c>
    </row>
    <row r="893" spans="1:22" x14ac:dyDescent="0.3">
      <c r="A893" t="str">
        <f t="shared" si="130"/>
        <v>Exp3</v>
      </c>
      <c r="B893">
        <f t="shared" si="135"/>
        <v>16</v>
      </c>
      <c r="C893" t="str">
        <f t="shared" si="136"/>
        <v>Nil</v>
      </c>
      <c r="D893" t="str">
        <f t="shared" si="137"/>
        <v>BattenWinter</v>
      </c>
      <c r="E893" s="20">
        <f t="shared" si="131"/>
        <v>41738</v>
      </c>
      <c r="F893" t="str">
        <f t="shared" si="132"/>
        <v>None_16h</v>
      </c>
      <c r="G893">
        <f t="shared" si="133"/>
        <v>33</v>
      </c>
      <c r="H893" t="str">
        <f t="shared" si="134"/>
        <v>NO</v>
      </c>
      <c r="I893">
        <f t="shared" si="138"/>
        <v>9.836363636363636</v>
      </c>
      <c r="J893">
        <f t="shared" si="139"/>
        <v>25</v>
      </c>
      <c r="P893" s="1">
        <v>41738</v>
      </c>
      <c r="Q893" t="s">
        <v>439</v>
      </c>
      <c r="R893">
        <v>33</v>
      </c>
      <c r="S893">
        <v>1</v>
      </c>
      <c r="U893" s="7">
        <v>9.836363636363636</v>
      </c>
      <c r="V893" s="7">
        <v>25</v>
      </c>
    </row>
    <row r="894" spans="1:22" x14ac:dyDescent="0.3">
      <c r="A894" t="str">
        <f t="shared" si="130"/>
        <v>Exp3</v>
      </c>
      <c r="B894">
        <f t="shared" si="135"/>
        <v>16</v>
      </c>
      <c r="C894" t="str">
        <f t="shared" si="136"/>
        <v>Nil</v>
      </c>
      <c r="D894" t="str">
        <f t="shared" si="137"/>
        <v>BattenWinter</v>
      </c>
      <c r="E894" s="20">
        <f t="shared" si="131"/>
        <v>41738</v>
      </c>
      <c r="F894" t="str">
        <f t="shared" si="132"/>
        <v>None_16h</v>
      </c>
      <c r="G894">
        <f t="shared" si="133"/>
        <v>33</v>
      </c>
      <c r="H894" t="str">
        <f t="shared" si="134"/>
        <v>NO</v>
      </c>
      <c r="I894">
        <f t="shared" si="138"/>
        <v>9.790909090909091</v>
      </c>
      <c r="J894">
        <f t="shared" si="139"/>
        <v>25</v>
      </c>
      <c r="S894">
        <v>2</v>
      </c>
      <c r="U894" s="7">
        <v>9.790909090909091</v>
      </c>
      <c r="V894" s="7">
        <v>25</v>
      </c>
    </row>
    <row r="895" spans="1:22" x14ac:dyDescent="0.3">
      <c r="A895" t="str">
        <f t="shared" si="130"/>
        <v>Exp3</v>
      </c>
      <c r="B895">
        <f t="shared" si="135"/>
        <v>16</v>
      </c>
      <c r="C895" t="str">
        <f t="shared" si="136"/>
        <v>Nil</v>
      </c>
      <c r="D895" t="str">
        <f t="shared" si="137"/>
        <v>BattenWinter</v>
      </c>
      <c r="E895" s="20">
        <f t="shared" si="131"/>
        <v>41738</v>
      </c>
      <c r="F895" t="str">
        <f t="shared" si="132"/>
        <v>None_16h</v>
      </c>
      <c r="G895">
        <f t="shared" si="133"/>
        <v>33</v>
      </c>
      <c r="H895" t="str">
        <f t="shared" si="134"/>
        <v>NO</v>
      </c>
      <c r="I895">
        <f t="shared" si="138"/>
        <v>8.6723460026212322</v>
      </c>
      <c r="J895">
        <f t="shared" si="139"/>
        <v>26</v>
      </c>
      <c r="S895">
        <v>3</v>
      </c>
      <c r="U895" s="7">
        <v>8.6723460026212322</v>
      </c>
      <c r="V895" s="7">
        <v>26</v>
      </c>
    </row>
    <row r="896" spans="1:22" x14ac:dyDescent="0.3">
      <c r="A896" t="str">
        <f t="shared" si="130"/>
        <v>Exp3</v>
      </c>
      <c r="B896">
        <f t="shared" si="135"/>
        <v>16</v>
      </c>
      <c r="C896" t="str">
        <f t="shared" si="136"/>
        <v>Nil</v>
      </c>
      <c r="D896" t="str">
        <f t="shared" si="137"/>
        <v>BattenWinter</v>
      </c>
      <c r="E896" s="20">
        <f t="shared" si="131"/>
        <v>41738</v>
      </c>
      <c r="F896" t="str">
        <f t="shared" si="132"/>
        <v>None_16h</v>
      </c>
      <c r="G896">
        <f t="shared" si="133"/>
        <v>33</v>
      </c>
      <c r="H896" t="str">
        <f t="shared" si="134"/>
        <v>NO</v>
      </c>
      <c r="I896">
        <f t="shared" si="138"/>
        <v>10.004545454545454</v>
      </c>
      <c r="J896">
        <f t="shared" si="139"/>
        <v>27</v>
      </c>
      <c r="S896">
        <v>4</v>
      </c>
      <c r="U896" s="7">
        <v>10.004545454545454</v>
      </c>
      <c r="V896" s="7">
        <v>27</v>
      </c>
    </row>
    <row r="897" spans="1:22" x14ac:dyDescent="0.3">
      <c r="A897" t="str">
        <f t="shared" si="130"/>
        <v>Exp3</v>
      </c>
      <c r="B897">
        <f t="shared" si="135"/>
        <v>16</v>
      </c>
      <c r="C897" t="str">
        <f t="shared" si="136"/>
        <v>Nil</v>
      </c>
      <c r="D897" t="str">
        <f t="shared" si="137"/>
        <v>BattenWinter</v>
      </c>
      <c r="E897" s="20">
        <f t="shared" si="131"/>
        <v>41738</v>
      </c>
      <c r="F897" t="str">
        <f t="shared" si="132"/>
        <v>None_16h</v>
      </c>
      <c r="G897">
        <f t="shared" si="133"/>
        <v>214</v>
      </c>
      <c r="H897" t="str">
        <f t="shared" si="134"/>
        <v>NO</v>
      </c>
      <c r="I897">
        <f t="shared" si="138"/>
        <v>9.4363636363636356</v>
      </c>
      <c r="J897">
        <f t="shared" si="139"/>
        <v>27</v>
      </c>
      <c r="R897">
        <v>214</v>
      </c>
      <c r="S897">
        <v>1</v>
      </c>
      <c r="U897" s="7">
        <v>9.4363636363636356</v>
      </c>
      <c r="V897" s="7">
        <v>27</v>
      </c>
    </row>
    <row r="898" spans="1:22" x14ac:dyDescent="0.3">
      <c r="A898" t="str">
        <f t="shared" si="130"/>
        <v>Exp3</v>
      </c>
      <c r="B898">
        <f t="shared" si="135"/>
        <v>16</v>
      </c>
      <c r="C898" t="str">
        <f t="shared" si="136"/>
        <v>Nil</v>
      </c>
      <c r="D898" t="str">
        <f t="shared" si="137"/>
        <v>BattenWinter</v>
      </c>
      <c r="E898" s="20">
        <f t="shared" si="131"/>
        <v>41738</v>
      </c>
      <c r="F898" t="str">
        <f t="shared" si="132"/>
        <v>None_16h</v>
      </c>
      <c r="G898">
        <f t="shared" si="133"/>
        <v>214</v>
      </c>
      <c r="H898" t="str">
        <f t="shared" si="134"/>
        <v>NO</v>
      </c>
      <c r="I898">
        <f t="shared" si="138"/>
        <v>8.2634338138925294</v>
      </c>
      <c r="J898">
        <f t="shared" si="139"/>
        <v>27</v>
      </c>
      <c r="S898">
        <v>2</v>
      </c>
      <c r="U898" s="7">
        <v>8.2634338138925294</v>
      </c>
      <c r="V898" s="7">
        <v>27</v>
      </c>
    </row>
    <row r="899" spans="1:22" x14ac:dyDescent="0.3">
      <c r="A899" t="str">
        <f t="shared" ref="A899:A962" si="140">IF(L899="",A898,L899)</f>
        <v>Exp3</v>
      </c>
      <c r="B899">
        <f t="shared" si="135"/>
        <v>16</v>
      </c>
      <c r="C899" t="str">
        <f t="shared" si="136"/>
        <v>Nil</v>
      </c>
      <c r="D899" t="str">
        <f t="shared" si="137"/>
        <v>BattenWinter</v>
      </c>
      <c r="E899" s="20">
        <f t="shared" ref="E899:E962" si="141">IF(P899="",E898,P899)</f>
        <v>41738</v>
      </c>
      <c r="F899" t="str">
        <f t="shared" ref="F899:F962" si="142">IF(Q899="",F898,Q899)</f>
        <v>None_16h</v>
      </c>
      <c r="G899">
        <f t="shared" ref="G899:G962" si="143">IF(R899="",G898,R899)</f>
        <v>214</v>
      </c>
      <c r="H899" t="str">
        <f t="shared" ref="H899:H962" si="144">IF(T899="","NO","YES")</f>
        <v>NO</v>
      </c>
      <c r="I899">
        <f t="shared" si="138"/>
        <v>9.5681818181818183</v>
      </c>
      <c r="J899">
        <f t="shared" si="139"/>
        <v>27</v>
      </c>
      <c r="S899">
        <v>3</v>
      </c>
      <c r="U899" s="7">
        <v>9.5681818181818183</v>
      </c>
      <c r="V899" s="7">
        <v>27</v>
      </c>
    </row>
    <row r="900" spans="1:22" x14ac:dyDescent="0.3">
      <c r="A900" t="str">
        <f t="shared" si="140"/>
        <v>Exp3</v>
      </c>
      <c r="B900">
        <f t="shared" ref="B900:B963" si="145">IF(L900="",B899,M900)</f>
        <v>16</v>
      </c>
      <c r="C900" t="str">
        <f t="shared" ref="C900:C963" si="146">IF(O900="",C899,O900)</f>
        <v>Nil</v>
      </c>
      <c r="D900" t="str">
        <f t="shared" ref="D900:D963" si="147">IF(N900="",D899,N900)</f>
        <v>BattenWinter</v>
      </c>
      <c r="E900" s="20">
        <f t="shared" si="141"/>
        <v>41738</v>
      </c>
      <c r="F900" t="str">
        <f t="shared" si="142"/>
        <v>None_16h</v>
      </c>
      <c r="G900">
        <f t="shared" si="143"/>
        <v>214</v>
      </c>
      <c r="H900" t="str">
        <f t="shared" si="144"/>
        <v>NO</v>
      </c>
      <c r="I900">
        <f t="shared" ref="I900:I963" si="148">IF(U900="","",U900)</f>
        <v>8.2712975098296191</v>
      </c>
      <c r="J900">
        <f t="shared" ref="J900:J963" si="149">IF(V900="","",V900)</f>
        <v>22</v>
      </c>
      <c r="S900">
        <v>4</v>
      </c>
      <c r="U900" s="7">
        <v>8.2712975098296191</v>
      </c>
      <c r="V900" s="7">
        <v>22</v>
      </c>
    </row>
    <row r="901" spans="1:22" x14ac:dyDescent="0.3">
      <c r="A901" t="str">
        <f t="shared" si="140"/>
        <v>Exp3</v>
      </c>
      <c r="B901">
        <f t="shared" si="145"/>
        <v>16</v>
      </c>
      <c r="C901" t="str">
        <f t="shared" si="146"/>
        <v>Nil</v>
      </c>
      <c r="D901" t="str">
        <f t="shared" si="147"/>
        <v>BattenWinter</v>
      </c>
      <c r="E901" s="20">
        <f t="shared" si="141"/>
        <v>41738</v>
      </c>
      <c r="F901" t="str">
        <f t="shared" si="142"/>
        <v>None_16h</v>
      </c>
      <c r="G901">
        <f t="shared" si="143"/>
        <v>279</v>
      </c>
      <c r="H901" t="str">
        <f t="shared" si="144"/>
        <v>NO</v>
      </c>
      <c r="I901">
        <f t="shared" si="148"/>
        <v>8.7706422018348622</v>
      </c>
      <c r="J901">
        <f t="shared" si="149"/>
        <v>30</v>
      </c>
      <c r="R901">
        <v>279</v>
      </c>
      <c r="S901">
        <v>1</v>
      </c>
      <c r="U901" s="7">
        <v>8.7706422018348622</v>
      </c>
      <c r="V901" s="7">
        <v>30</v>
      </c>
    </row>
    <row r="902" spans="1:22" x14ac:dyDescent="0.3">
      <c r="A902" t="str">
        <f t="shared" si="140"/>
        <v>Exp3</v>
      </c>
      <c r="B902">
        <f t="shared" si="145"/>
        <v>16</v>
      </c>
      <c r="C902" t="str">
        <f t="shared" si="146"/>
        <v>Nil</v>
      </c>
      <c r="D902" t="str">
        <f t="shared" si="147"/>
        <v>BattenWinter</v>
      </c>
      <c r="E902" s="20">
        <f t="shared" si="141"/>
        <v>41738</v>
      </c>
      <c r="F902" t="str">
        <f t="shared" si="142"/>
        <v>None_16h</v>
      </c>
      <c r="G902">
        <f t="shared" si="143"/>
        <v>279</v>
      </c>
      <c r="H902" t="str">
        <f t="shared" si="144"/>
        <v>NO</v>
      </c>
      <c r="I902">
        <f t="shared" si="148"/>
        <v>8.5543905635648763</v>
      </c>
      <c r="J902">
        <f t="shared" si="149"/>
        <v>24</v>
      </c>
      <c r="S902">
        <v>2</v>
      </c>
      <c r="U902" s="7">
        <v>8.5543905635648763</v>
      </c>
      <c r="V902" s="7">
        <v>24</v>
      </c>
    </row>
    <row r="903" spans="1:22" x14ac:dyDescent="0.3">
      <c r="A903" t="str">
        <f t="shared" si="140"/>
        <v>Exp3</v>
      </c>
      <c r="B903">
        <f t="shared" si="145"/>
        <v>16</v>
      </c>
      <c r="C903" t="str">
        <f t="shared" si="146"/>
        <v>Nil</v>
      </c>
      <c r="D903" t="str">
        <f t="shared" si="147"/>
        <v>BattenWinter</v>
      </c>
      <c r="E903" s="20">
        <f t="shared" si="141"/>
        <v>41738</v>
      </c>
      <c r="F903" t="str">
        <f t="shared" si="142"/>
        <v>None_16h</v>
      </c>
      <c r="G903">
        <f t="shared" si="143"/>
        <v>279</v>
      </c>
      <c r="H903" t="str">
        <f t="shared" si="144"/>
        <v>NO</v>
      </c>
      <c r="I903">
        <f t="shared" si="148"/>
        <v>6.8084054388133497</v>
      </c>
      <c r="J903">
        <f t="shared" si="149"/>
        <v>29</v>
      </c>
      <c r="S903">
        <v>3</v>
      </c>
      <c r="U903" s="7">
        <v>6.8084054388133497</v>
      </c>
      <c r="V903" s="7">
        <v>29</v>
      </c>
    </row>
    <row r="904" spans="1:22" x14ac:dyDescent="0.3">
      <c r="A904" t="str">
        <f t="shared" si="140"/>
        <v>Exp3</v>
      </c>
      <c r="B904">
        <f t="shared" si="145"/>
        <v>16</v>
      </c>
      <c r="C904" t="str">
        <f t="shared" si="146"/>
        <v>Nil</v>
      </c>
      <c r="D904" t="str">
        <f t="shared" si="147"/>
        <v>BattenWinter</v>
      </c>
      <c r="E904" s="20">
        <f t="shared" si="141"/>
        <v>41765</v>
      </c>
      <c r="F904" t="str">
        <f t="shared" si="142"/>
        <v>None_16h</v>
      </c>
      <c r="G904">
        <f t="shared" si="143"/>
        <v>92</v>
      </c>
      <c r="H904" t="str">
        <f t="shared" si="144"/>
        <v>NO</v>
      </c>
      <c r="I904">
        <f t="shared" si="148"/>
        <v>13.16</v>
      </c>
      <c r="J904">
        <f t="shared" si="149"/>
        <v>31</v>
      </c>
      <c r="P904" s="1">
        <v>41765</v>
      </c>
      <c r="Q904" t="s">
        <v>439</v>
      </c>
      <c r="R904">
        <v>92</v>
      </c>
      <c r="S904">
        <v>1</v>
      </c>
      <c r="U904" s="7">
        <v>13.16</v>
      </c>
      <c r="V904" s="7">
        <v>31</v>
      </c>
    </row>
    <row r="905" spans="1:22" x14ac:dyDescent="0.3">
      <c r="A905" t="str">
        <f t="shared" si="140"/>
        <v>Exp3</v>
      </c>
      <c r="B905">
        <f t="shared" si="145"/>
        <v>16</v>
      </c>
      <c r="C905" t="str">
        <f t="shared" si="146"/>
        <v>Nil</v>
      </c>
      <c r="D905" t="str">
        <f t="shared" si="147"/>
        <v>BattenWinter</v>
      </c>
      <c r="E905" s="20">
        <f t="shared" si="141"/>
        <v>41765</v>
      </c>
      <c r="F905" t="str">
        <f t="shared" si="142"/>
        <v>None_16h</v>
      </c>
      <c r="G905">
        <f t="shared" si="143"/>
        <v>92</v>
      </c>
      <c r="H905" t="str">
        <f t="shared" si="144"/>
        <v>NO</v>
      </c>
      <c r="I905">
        <f t="shared" si="148"/>
        <v>13.12</v>
      </c>
      <c r="J905">
        <f t="shared" si="149"/>
        <v>31</v>
      </c>
      <c r="S905">
        <v>2</v>
      </c>
      <c r="U905" s="7">
        <v>13.12</v>
      </c>
      <c r="V905" s="7">
        <v>31</v>
      </c>
    </row>
    <row r="906" spans="1:22" x14ac:dyDescent="0.3">
      <c r="A906" t="str">
        <f t="shared" si="140"/>
        <v>Exp3</v>
      </c>
      <c r="B906">
        <f t="shared" si="145"/>
        <v>16</v>
      </c>
      <c r="C906" t="str">
        <f t="shared" si="146"/>
        <v>Nil</v>
      </c>
      <c r="D906" t="str">
        <f t="shared" si="147"/>
        <v>BattenWinter</v>
      </c>
      <c r="E906" s="20">
        <f t="shared" si="141"/>
        <v>41765</v>
      </c>
      <c r="F906" t="str">
        <f t="shared" si="142"/>
        <v>None_16h</v>
      </c>
      <c r="G906">
        <f t="shared" si="143"/>
        <v>92</v>
      </c>
      <c r="H906" t="str">
        <f t="shared" si="144"/>
        <v>NO</v>
      </c>
      <c r="I906">
        <f t="shared" si="148"/>
        <v>12.36</v>
      </c>
      <c r="J906">
        <f t="shared" si="149"/>
        <v>34</v>
      </c>
      <c r="S906">
        <v>3</v>
      </c>
      <c r="U906" s="7">
        <v>12.36</v>
      </c>
      <c r="V906" s="7">
        <v>34</v>
      </c>
    </row>
    <row r="907" spans="1:22" x14ac:dyDescent="0.3">
      <c r="A907" t="str">
        <f t="shared" si="140"/>
        <v>Exp3</v>
      </c>
      <c r="B907">
        <f t="shared" si="145"/>
        <v>16</v>
      </c>
      <c r="C907" t="str">
        <f t="shared" si="146"/>
        <v>Nil</v>
      </c>
      <c r="D907" t="str">
        <f t="shared" si="147"/>
        <v>BattenWinter</v>
      </c>
      <c r="E907" s="20">
        <f t="shared" si="141"/>
        <v>41765</v>
      </c>
      <c r="F907" t="str">
        <f t="shared" si="142"/>
        <v>None_16h</v>
      </c>
      <c r="G907">
        <f t="shared" si="143"/>
        <v>92</v>
      </c>
      <c r="H907" t="str">
        <f t="shared" si="144"/>
        <v>NO</v>
      </c>
      <c r="I907">
        <f t="shared" si="148"/>
        <v>13.2</v>
      </c>
      <c r="J907">
        <f t="shared" si="149"/>
        <v>33</v>
      </c>
      <c r="S907">
        <v>4</v>
      </c>
      <c r="U907" s="7">
        <v>13.2</v>
      </c>
      <c r="V907" s="7">
        <v>33</v>
      </c>
    </row>
    <row r="908" spans="1:22" x14ac:dyDescent="0.3">
      <c r="A908" t="str">
        <f t="shared" si="140"/>
        <v>Exp3</v>
      </c>
      <c r="B908">
        <f t="shared" si="145"/>
        <v>16</v>
      </c>
      <c r="C908" t="str">
        <f t="shared" si="146"/>
        <v>Nil</v>
      </c>
      <c r="D908" t="str">
        <f t="shared" si="147"/>
        <v>BattenWinter</v>
      </c>
      <c r="E908" s="20">
        <f t="shared" si="141"/>
        <v>41765</v>
      </c>
      <c r="F908" t="str">
        <f t="shared" si="142"/>
        <v>None_16h</v>
      </c>
      <c r="G908">
        <f t="shared" si="143"/>
        <v>156</v>
      </c>
      <c r="H908" t="str">
        <f t="shared" si="144"/>
        <v>NO</v>
      </c>
      <c r="I908">
        <f t="shared" si="148"/>
        <v>12.68</v>
      </c>
      <c r="J908" t="str">
        <f t="shared" si="149"/>
        <v/>
      </c>
      <c r="R908">
        <v>156</v>
      </c>
      <c r="S908">
        <v>1</v>
      </c>
      <c r="U908" s="7">
        <v>12.68</v>
      </c>
      <c r="V908" s="7"/>
    </row>
    <row r="909" spans="1:22" x14ac:dyDescent="0.3">
      <c r="A909" t="str">
        <f t="shared" si="140"/>
        <v>Exp3</v>
      </c>
      <c r="B909">
        <f t="shared" si="145"/>
        <v>16</v>
      </c>
      <c r="C909" t="str">
        <f t="shared" si="146"/>
        <v>Nil</v>
      </c>
      <c r="D909" t="str">
        <f t="shared" si="147"/>
        <v>BattenWinter</v>
      </c>
      <c r="E909" s="20">
        <f t="shared" si="141"/>
        <v>41765</v>
      </c>
      <c r="F909" t="str">
        <f t="shared" si="142"/>
        <v>None_16h</v>
      </c>
      <c r="G909">
        <f t="shared" si="143"/>
        <v>156</v>
      </c>
      <c r="H909" t="str">
        <f t="shared" si="144"/>
        <v>NO</v>
      </c>
      <c r="I909">
        <f t="shared" si="148"/>
        <v>13.64</v>
      </c>
      <c r="J909">
        <f t="shared" si="149"/>
        <v>33</v>
      </c>
      <c r="S909">
        <v>2</v>
      </c>
      <c r="U909" s="7">
        <v>13.64</v>
      </c>
      <c r="V909" s="7">
        <v>33</v>
      </c>
    </row>
    <row r="910" spans="1:22" x14ac:dyDescent="0.3">
      <c r="A910" t="str">
        <f t="shared" si="140"/>
        <v>Exp3</v>
      </c>
      <c r="B910">
        <f t="shared" si="145"/>
        <v>16</v>
      </c>
      <c r="C910" t="str">
        <f t="shared" si="146"/>
        <v>Nil</v>
      </c>
      <c r="D910" t="str">
        <f t="shared" si="147"/>
        <v>BattenWinter</v>
      </c>
      <c r="E910" s="20">
        <f t="shared" si="141"/>
        <v>41765</v>
      </c>
      <c r="F910" t="str">
        <f t="shared" si="142"/>
        <v>None_16h</v>
      </c>
      <c r="G910">
        <f t="shared" si="143"/>
        <v>156</v>
      </c>
      <c r="H910" t="str">
        <f t="shared" si="144"/>
        <v>NO</v>
      </c>
      <c r="I910">
        <f t="shared" si="148"/>
        <v>13.8</v>
      </c>
      <c r="J910">
        <f t="shared" si="149"/>
        <v>34</v>
      </c>
      <c r="S910">
        <v>3</v>
      </c>
      <c r="U910" s="7">
        <v>13.8</v>
      </c>
      <c r="V910" s="7">
        <v>34</v>
      </c>
    </row>
    <row r="911" spans="1:22" x14ac:dyDescent="0.3">
      <c r="A911" t="str">
        <f t="shared" si="140"/>
        <v>Exp3</v>
      </c>
      <c r="B911">
        <f t="shared" si="145"/>
        <v>16</v>
      </c>
      <c r="C911" t="str">
        <f t="shared" si="146"/>
        <v>Nil</v>
      </c>
      <c r="D911" t="str">
        <f t="shared" si="147"/>
        <v>BattenWinter</v>
      </c>
      <c r="E911" s="20">
        <f t="shared" si="141"/>
        <v>41765</v>
      </c>
      <c r="F911" t="str">
        <f t="shared" si="142"/>
        <v>None_16h</v>
      </c>
      <c r="G911">
        <f t="shared" si="143"/>
        <v>156</v>
      </c>
      <c r="H911" t="str">
        <f t="shared" si="144"/>
        <v>NO</v>
      </c>
      <c r="I911">
        <f t="shared" si="148"/>
        <v>12.09090909090909</v>
      </c>
      <c r="J911">
        <f t="shared" si="149"/>
        <v>25</v>
      </c>
      <c r="S911">
        <v>4</v>
      </c>
      <c r="U911" s="7">
        <v>12.09090909090909</v>
      </c>
      <c r="V911" s="7">
        <v>25</v>
      </c>
    </row>
    <row r="912" spans="1:22" x14ac:dyDescent="0.3">
      <c r="A912" t="str">
        <f t="shared" si="140"/>
        <v>Exp3</v>
      </c>
      <c r="B912">
        <f t="shared" si="145"/>
        <v>16</v>
      </c>
      <c r="C912" t="str">
        <f t="shared" si="146"/>
        <v>Nil</v>
      </c>
      <c r="D912" t="str">
        <f t="shared" si="147"/>
        <v>BattenWinter</v>
      </c>
      <c r="E912" s="20">
        <f t="shared" si="141"/>
        <v>41765</v>
      </c>
      <c r="F912" t="str">
        <f t="shared" si="142"/>
        <v>None_16h</v>
      </c>
      <c r="G912">
        <f t="shared" si="143"/>
        <v>174</v>
      </c>
      <c r="H912" t="str">
        <f t="shared" si="144"/>
        <v>NO</v>
      </c>
      <c r="I912">
        <f t="shared" si="148"/>
        <v>13.88</v>
      </c>
      <c r="J912">
        <f t="shared" si="149"/>
        <v>34</v>
      </c>
      <c r="R912">
        <v>174</v>
      </c>
      <c r="S912">
        <v>1</v>
      </c>
      <c r="U912" s="7">
        <v>13.88</v>
      </c>
      <c r="V912" s="7">
        <v>34</v>
      </c>
    </row>
    <row r="913" spans="1:22" x14ac:dyDescent="0.3">
      <c r="A913" t="str">
        <f t="shared" si="140"/>
        <v>Exp3</v>
      </c>
      <c r="B913">
        <f t="shared" si="145"/>
        <v>16</v>
      </c>
      <c r="C913" t="str">
        <f t="shared" si="146"/>
        <v>Nil</v>
      </c>
      <c r="D913" t="str">
        <f t="shared" si="147"/>
        <v>BattenWinter</v>
      </c>
      <c r="E913" s="20">
        <f t="shared" si="141"/>
        <v>41765</v>
      </c>
      <c r="F913" t="str">
        <f t="shared" si="142"/>
        <v>None_16h</v>
      </c>
      <c r="G913">
        <f t="shared" si="143"/>
        <v>174</v>
      </c>
      <c r="H913" t="str">
        <f t="shared" si="144"/>
        <v>NO</v>
      </c>
      <c r="I913">
        <f t="shared" si="148"/>
        <v>12.72</v>
      </c>
      <c r="J913">
        <f t="shared" si="149"/>
        <v>33</v>
      </c>
      <c r="S913">
        <v>2</v>
      </c>
      <c r="U913" s="7">
        <v>12.72</v>
      </c>
      <c r="V913" s="7">
        <v>33</v>
      </c>
    </row>
    <row r="914" spans="1:22" x14ac:dyDescent="0.3">
      <c r="A914" t="str">
        <f t="shared" si="140"/>
        <v>Exp3</v>
      </c>
      <c r="B914">
        <f t="shared" si="145"/>
        <v>16</v>
      </c>
      <c r="C914" t="str">
        <f t="shared" si="146"/>
        <v>Nil</v>
      </c>
      <c r="D914" t="str">
        <f t="shared" si="147"/>
        <v>BattenWinter</v>
      </c>
      <c r="E914" s="20">
        <f t="shared" si="141"/>
        <v>41765</v>
      </c>
      <c r="F914" t="str">
        <f t="shared" si="142"/>
        <v>None_16h</v>
      </c>
      <c r="G914">
        <f t="shared" si="143"/>
        <v>174</v>
      </c>
      <c r="H914" t="str">
        <f t="shared" si="144"/>
        <v>NO</v>
      </c>
      <c r="I914">
        <f t="shared" si="148"/>
        <v>12.6</v>
      </c>
      <c r="J914">
        <f t="shared" si="149"/>
        <v>33</v>
      </c>
      <c r="S914">
        <v>3</v>
      </c>
      <c r="U914" s="7">
        <v>12.6</v>
      </c>
      <c r="V914" s="7">
        <v>33</v>
      </c>
    </row>
    <row r="915" spans="1:22" x14ac:dyDescent="0.3">
      <c r="A915" t="str">
        <f t="shared" si="140"/>
        <v>Exp3</v>
      </c>
      <c r="B915">
        <f t="shared" si="145"/>
        <v>16</v>
      </c>
      <c r="C915" t="str">
        <f t="shared" si="146"/>
        <v>Nil</v>
      </c>
      <c r="D915" t="str">
        <f t="shared" si="147"/>
        <v>BattenWinter</v>
      </c>
      <c r="E915" s="20">
        <f t="shared" si="141"/>
        <v>41793</v>
      </c>
      <c r="F915" t="str">
        <f t="shared" si="142"/>
        <v>None_16h</v>
      </c>
      <c r="G915">
        <f t="shared" si="143"/>
        <v>58</v>
      </c>
      <c r="H915" t="str">
        <f t="shared" si="144"/>
        <v>NO</v>
      </c>
      <c r="I915">
        <f t="shared" si="148"/>
        <v>14</v>
      </c>
      <c r="J915" t="str">
        <f t="shared" si="149"/>
        <v/>
      </c>
      <c r="P915" s="1">
        <v>41793</v>
      </c>
      <c r="Q915" t="s">
        <v>439</v>
      </c>
      <c r="R915">
        <v>58</v>
      </c>
      <c r="S915">
        <v>1</v>
      </c>
      <c r="U915" s="7">
        <v>14</v>
      </c>
      <c r="V915" s="7"/>
    </row>
    <row r="916" spans="1:22" x14ac:dyDescent="0.3">
      <c r="A916" t="str">
        <f t="shared" si="140"/>
        <v>Exp3</v>
      </c>
      <c r="B916">
        <f t="shared" si="145"/>
        <v>16</v>
      </c>
      <c r="C916" t="str">
        <f t="shared" si="146"/>
        <v>Nil</v>
      </c>
      <c r="D916" t="str">
        <f t="shared" si="147"/>
        <v>BattenWinter</v>
      </c>
      <c r="E916" s="20">
        <f t="shared" si="141"/>
        <v>41793</v>
      </c>
      <c r="F916" t="str">
        <f t="shared" si="142"/>
        <v>None_16h</v>
      </c>
      <c r="G916">
        <f t="shared" si="143"/>
        <v>58</v>
      </c>
      <c r="H916" t="str">
        <f t="shared" si="144"/>
        <v>NO</v>
      </c>
      <c r="I916">
        <f t="shared" si="148"/>
        <v>13</v>
      </c>
      <c r="J916" t="str">
        <f t="shared" si="149"/>
        <v/>
      </c>
      <c r="S916">
        <v>2</v>
      </c>
      <c r="U916" s="7">
        <v>13</v>
      </c>
      <c r="V916" s="7"/>
    </row>
    <row r="917" spans="1:22" x14ac:dyDescent="0.3">
      <c r="A917" t="str">
        <f t="shared" si="140"/>
        <v>Exp3</v>
      </c>
      <c r="B917">
        <f t="shared" si="145"/>
        <v>16</v>
      </c>
      <c r="C917" t="str">
        <f t="shared" si="146"/>
        <v>Nil</v>
      </c>
      <c r="D917" t="str">
        <f t="shared" si="147"/>
        <v>BattenWinter</v>
      </c>
      <c r="E917" s="20">
        <f t="shared" si="141"/>
        <v>41793</v>
      </c>
      <c r="F917" t="str">
        <f t="shared" si="142"/>
        <v>None_16h</v>
      </c>
      <c r="G917">
        <f t="shared" si="143"/>
        <v>58</v>
      </c>
      <c r="H917" t="str">
        <f t="shared" si="144"/>
        <v>NO</v>
      </c>
      <c r="I917">
        <f t="shared" si="148"/>
        <v>13</v>
      </c>
      <c r="J917" t="str">
        <f t="shared" si="149"/>
        <v/>
      </c>
      <c r="S917">
        <v>3</v>
      </c>
      <c r="U917" s="7">
        <v>13</v>
      </c>
      <c r="V917" s="7"/>
    </row>
    <row r="918" spans="1:22" x14ac:dyDescent="0.3">
      <c r="A918" t="str">
        <f t="shared" si="140"/>
        <v>Exp3</v>
      </c>
      <c r="B918">
        <f t="shared" si="145"/>
        <v>16</v>
      </c>
      <c r="C918" t="str">
        <f t="shared" si="146"/>
        <v>Nil</v>
      </c>
      <c r="D918" t="str">
        <f t="shared" si="147"/>
        <v>BattenWinter</v>
      </c>
      <c r="E918" s="20">
        <f t="shared" si="141"/>
        <v>41793</v>
      </c>
      <c r="F918" t="str">
        <f t="shared" si="142"/>
        <v>None_16h</v>
      </c>
      <c r="G918">
        <f t="shared" si="143"/>
        <v>58</v>
      </c>
      <c r="H918" t="str">
        <f t="shared" si="144"/>
        <v>NO</v>
      </c>
      <c r="I918">
        <f t="shared" si="148"/>
        <v>13</v>
      </c>
      <c r="J918" t="str">
        <f t="shared" si="149"/>
        <v/>
      </c>
      <c r="S918">
        <v>4</v>
      </c>
      <c r="U918" s="7">
        <v>13</v>
      </c>
      <c r="V918" s="7"/>
    </row>
    <row r="919" spans="1:22" x14ac:dyDescent="0.3">
      <c r="A919" t="str">
        <f t="shared" si="140"/>
        <v>Exp3</v>
      </c>
      <c r="B919">
        <f t="shared" si="145"/>
        <v>16</v>
      </c>
      <c r="C919" t="str">
        <f t="shared" si="146"/>
        <v>Nil</v>
      </c>
      <c r="D919" t="str">
        <f t="shared" si="147"/>
        <v>BattenWinter</v>
      </c>
      <c r="E919" s="20">
        <f t="shared" si="141"/>
        <v>41793</v>
      </c>
      <c r="F919" t="str">
        <f t="shared" si="142"/>
        <v>None_16h</v>
      </c>
      <c r="G919">
        <f t="shared" si="143"/>
        <v>61</v>
      </c>
      <c r="H919" t="str">
        <f t="shared" si="144"/>
        <v>NO</v>
      </c>
      <c r="I919">
        <f t="shared" si="148"/>
        <v>14</v>
      </c>
      <c r="J919" t="str">
        <f t="shared" si="149"/>
        <v/>
      </c>
      <c r="R919">
        <v>61</v>
      </c>
      <c r="S919">
        <v>1</v>
      </c>
      <c r="U919" s="7">
        <v>14</v>
      </c>
      <c r="V919" s="7"/>
    </row>
    <row r="920" spans="1:22" x14ac:dyDescent="0.3">
      <c r="A920" t="str">
        <f t="shared" si="140"/>
        <v>Exp3</v>
      </c>
      <c r="B920">
        <f t="shared" si="145"/>
        <v>16</v>
      </c>
      <c r="C920" t="str">
        <f t="shared" si="146"/>
        <v>Nil</v>
      </c>
      <c r="D920" t="str">
        <f t="shared" si="147"/>
        <v>BattenWinter</v>
      </c>
      <c r="E920" s="20">
        <f t="shared" si="141"/>
        <v>41793</v>
      </c>
      <c r="F920" t="str">
        <f t="shared" si="142"/>
        <v>None_16h</v>
      </c>
      <c r="G920">
        <f t="shared" si="143"/>
        <v>61</v>
      </c>
      <c r="H920" t="str">
        <f t="shared" si="144"/>
        <v>NO</v>
      </c>
      <c r="I920">
        <f t="shared" si="148"/>
        <v>13</v>
      </c>
      <c r="J920" t="str">
        <f t="shared" si="149"/>
        <v/>
      </c>
      <c r="S920">
        <v>2</v>
      </c>
      <c r="U920" s="7">
        <v>13</v>
      </c>
      <c r="V920" s="7"/>
    </row>
    <row r="921" spans="1:22" x14ac:dyDescent="0.3">
      <c r="A921" t="str">
        <f t="shared" si="140"/>
        <v>Exp3</v>
      </c>
      <c r="B921">
        <f t="shared" si="145"/>
        <v>16</v>
      </c>
      <c r="C921" t="str">
        <f t="shared" si="146"/>
        <v>Nil</v>
      </c>
      <c r="D921" t="str">
        <f t="shared" si="147"/>
        <v>BattenWinter</v>
      </c>
      <c r="E921" s="20">
        <f t="shared" si="141"/>
        <v>41793</v>
      </c>
      <c r="F921" t="str">
        <f t="shared" si="142"/>
        <v>None_16h</v>
      </c>
      <c r="G921">
        <f t="shared" si="143"/>
        <v>61</v>
      </c>
      <c r="H921" t="str">
        <f t="shared" si="144"/>
        <v>NO</v>
      </c>
      <c r="I921">
        <f t="shared" si="148"/>
        <v>13</v>
      </c>
      <c r="J921" t="str">
        <f t="shared" si="149"/>
        <v/>
      </c>
      <c r="S921">
        <v>3</v>
      </c>
      <c r="U921" s="7">
        <v>13</v>
      </c>
      <c r="V921" s="7"/>
    </row>
    <row r="922" spans="1:22" x14ac:dyDescent="0.3">
      <c r="A922" t="str">
        <f t="shared" si="140"/>
        <v>Exp3</v>
      </c>
      <c r="B922">
        <f t="shared" si="145"/>
        <v>16</v>
      </c>
      <c r="C922" t="str">
        <f t="shared" si="146"/>
        <v>Nil</v>
      </c>
      <c r="D922" t="str">
        <f t="shared" si="147"/>
        <v>BattenWinter</v>
      </c>
      <c r="E922" s="20">
        <f t="shared" si="141"/>
        <v>41793</v>
      </c>
      <c r="F922" t="str">
        <f t="shared" si="142"/>
        <v>None_16h</v>
      </c>
      <c r="G922">
        <f t="shared" si="143"/>
        <v>61</v>
      </c>
      <c r="H922" t="str">
        <f t="shared" si="144"/>
        <v>NO</v>
      </c>
      <c r="I922">
        <f t="shared" si="148"/>
        <v>13</v>
      </c>
      <c r="J922" t="str">
        <f t="shared" si="149"/>
        <v/>
      </c>
      <c r="S922">
        <v>4</v>
      </c>
      <c r="U922" s="7">
        <v>13</v>
      </c>
      <c r="V922" s="7"/>
    </row>
    <row r="923" spans="1:22" x14ac:dyDescent="0.3">
      <c r="A923" t="str">
        <f t="shared" si="140"/>
        <v>Exp3</v>
      </c>
      <c r="B923">
        <f t="shared" si="145"/>
        <v>16</v>
      </c>
      <c r="C923" t="str">
        <f t="shared" si="146"/>
        <v>Nil</v>
      </c>
      <c r="D923" t="str">
        <f t="shared" si="147"/>
        <v>BattenWinter</v>
      </c>
      <c r="E923" s="20">
        <f t="shared" si="141"/>
        <v>41842</v>
      </c>
      <c r="F923" t="str">
        <f t="shared" si="142"/>
        <v>None_16h</v>
      </c>
      <c r="G923">
        <f t="shared" si="143"/>
        <v>73</v>
      </c>
      <c r="H923" t="str">
        <f t="shared" si="144"/>
        <v>YES</v>
      </c>
      <c r="I923">
        <f t="shared" si="148"/>
        <v>16</v>
      </c>
      <c r="J923">
        <f t="shared" si="149"/>
        <v>28</v>
      </c>
      <c r="P923" s="1">
        <v>41842</v>
      </c>
      <c r="Q923" t="s">
        <v>439</v>
      </c>
      <c r="R923">
        <v>73</v>
      </c>
      <c r="S923">
        <v>1</v>
      </c>
      <c r="T923" t="s">
        <v>170</v>
      </c>
      <c r="U923" s="7">
        <v>16</v>
      </c>
      <c r="V923" s="7">
        <v>28</v>
      </c>
    </row>
    <row r="924" spans="1:22" x14ac:dyDescent="0.3">
      <c r="A924" t="str">
        <f t="shared" si="140"/>
        <v>Exp3</v>
      </c>
      <c r="B924">
        <f t="shared" si="145"/>
        <v>16</v>
      </c>
      <c r="C924" t="str">
        <f t="shared" si="146"/>
        <v>Nil</v>
      </c>
      <c r="D924" t="str">
        <f t="shared" si="147"/>
        <v>BattenWinter</v>
      </c>
      <c r="E924" s="20">
        <f t="shared" si="141"/>
        <v>41842</v>
      </c>
      <c r="F924" t="str">
        <f t="shared" si="142"/>
        <v>None_16h</v>
      </c>
      <c r="G924">
        <f t="shared" si="143"/>
        <v>73</v>
      </c>
      <c r="H924" t="str">
        <f t="shared" si="144"/>
        <v>YES</v>
      </c>
      <c r="I924">
        <f t="shared" si="148"/>
        <v>17</v>
      </c>
      <c r="J924">
        <f t="shared" si="149"/>
        <v>38</v>
      </c>
      <c r="S924">
        <v>2</v>
      </c>
      <c r="T924" t="s">
        <v>170</v>
      </c>
      <c r="U924" s="7">
        <v>17</v>
      </c>
      <c r="V924" s="7">
        <v>38</v>
      </c>
    </row>
    <row r="925" spans="1:22" x14ac:dyDescent="0.3">
      <c r="A925" t="str">
        <f t="shared" si="140"/>
        <v>Exp3</v>
      </c>
      <c r="B925">
        <f t="shared" si="145"/>
        <v>16</v>
      </c>
      <c r="C925" t="str">
        <f t="shared" si="146"/>
        <v>Nil</v>
      </c>
      <c r="D925" t="str">
        <f t="shared" si="147"/>
        <v>BattenWinter</v>
      </c>
      <c r="E925" s="20">
        <f t="shared" si="141"/>
        <v>41842</v>
      </c>
      <c r="F925" t="str">
        <f t="shared" si="142"/>
        <v>None_16h</v>
      </c>
      <c r="G925">
        <f t="shared" si="143"/>
        <v>73</v>
      </c>
      <c r="H925" t="str">
        <f t="shared" si="144"/>
        <v>YES</v>
      </c>
      <c r="I925">
        <f t="shared" si="148"/>
        <v>17</v>
      </c>
      <c r="J925" t="str">
        <f t="shared" si="149"/>
        <v/>
      </c>
      <c r="S925">
        <v>3</v>
      </c>
      <c r="T925" t="s">
        <v>170</v>
      </c>
      <c r="U925" s="7">
        <v>17</v>
      </c>
      <c r="V925" s="7"/>
    </row>
    <row r="926" spans="1:22" x14ac:dyDescent="0.3">
      <c r="A926" t="str">
        <f t="shared" si="140"/>
        <v>Exp3</v>
      </c>
      <c r="B926">
        <f t="shared" si="145"/>
        <v>16</v>
      </c>
      <c r="C926" t="str">
        <f t="shared" si="146"/>
        <v>Nil</v>
      </c>
      <c r="D926" t="str">
        <f t="shared" si="147"/>
        <v>BattenWinter</v>
      </c>
      <c r="E926" s="20">
        <f t="shared" si="141"/>
        <v>41842</v>
      </c>
      <c r="F926" t="str">
        <f t="shared" si="142"/>
        <v>None_16h</v>
      </c>
      <c r="G926">
        <f t="shared" si="143"/>
        <v>73</v>
      </c>
      <c r="H926" t="str">
        <f t="shared" si="144"/>
        <v>YES</v>
      </c>
      <c r="I926">
        <f t="shared" si="148"/>
        <v>14</v>
      </c>
      <c r="J926" t="str">
        <f t="shared" si="149"/>
        <v/>
      </c>
      <c r="S926">
        <v>4</v>
      </c>
      <c r="T926" t="s">
        <v>170</v>
      </c>
      <c r="U926" s="7">
        <v>14</v>
      </c>
      <c r="V926" s="7"/>
    </row>
    <row r="927" spans="1:22" x14ac:dyDescent="0.3">
      <c r="A927" t="str">
        <f t="shared" si="140"/>
        <v>Exp3</v>
      </c>
      <c r="B927">
        <f t="shared" si="145"/>
        <v>16</v>
      </c>
      <c r="C927" t="str">
        <f t="shared" si="146"/>
        <v>Nil</v>
      </c>
      <c r="D927" t="str">
        <f t="shared" si="147"/>
        <v>BattenWinter</v>
      </c>
      <c r="E927" s="20">
        <f t="shared" si="141"/>
        <v>41842</v>
      </c>
      <c r="F927" t="str">
        <f t="shared" si="142"/>
        <v>None_16h</v>
      </c>
      <c r="G927">
        <f t="shared" si="143"/>
        <v>119</v>
      </c>
      <c r="H927" t="str">
        <f t="shared" si="144"/>
        <v>YES</v>
      </c>
      <c r="I927">
        <f t="shared" si="148"/>
        <v>15</v>
      </c>
      <c r="J927" t="str">
        <f t="shared" si="149"/>
        <v/>
      </c>
      <c r="R927">
        <v>119</v>
      </c>
      <c r="S927">
        <v>1</v>
      </c>
      <c r="T927" t="s">
        <v>170</v>
      </c>
      <c r="U927" s="7">
        <v>15</v>
      </c>
      <c r="V927" s="7"/>
    </row>
    <row r="928" spans="1:22" x14ac:dyDescent="0.3">
      <c r="A928" t="str">
        <f t="shared" si="140"/>
        <v>Exp3</v>
      </c>
      <c r="B928">
        <f t="shared" si="145"/>
        <v>16</v>
      </c>
      <c r="C928" t="str">
        <f t="shared" si="146"/>
        <v>Nil</v>
      </c>
      <c r="D928" t="str">
        <f t="shared" si="147"/>
        <v>BattenWinter</v>
      </c>
      <c r="E928" s="20">
        <f t="shared" si="141"/>
        <v>41842</v>
      </c>
      <c r="F928" t="str">
        <f t="shared" si="142"/>
        <v>None_16h</v>
      </c>
      <c r="G928">
        <f t="shared" si="143"/>
        <v>119</v>
      </c>
      <c r="H928" t="str">
        <f t="shared" si="144"/>
        <v>YES</v>
      </c>
      <c r="I928">
        <f t="shared" si="148"/>
        <v>15</v>
      </c>
      <c r="J928" t="str">
        <f t="shared" si="149"/>
        <v/>
      </c>
      <c r="S928">
        <v>2</v>
      </c>
      <c r="T928" t="s">
        <v>170</v>
      </c>
      <c r="U928" s="7">
        <v>15</v>
      </c>
      <c r="V928" s="7"/>
    </row>
    <row r="929" spans="1:22" x14ac:dyDescent="0.3">
      <c r="A929" t="str">
        <f t="shared" si="140"/>
        <v>Exp3</v>
      </c>
      <c r="B929">
        <f t="shared" si="145"/>
        <v>16</v>
      </c>
      <c r="C929" t="str">
        <f t="shared" si="146"/>
        <v>Nil</v>
      </c>
      <c r="D929" t="str">
        <f t="shared" si="147"/>
        <v>BattenWinter</v>
      </c>
      <c r="E929" s="20">
        <f t="shared" si="141"/>
        <v>41842</v>
      </c>
      <c r="F929" t="str">
        <f t="shared" si="142"/>
        <v>None_16h</v>
      </c>
      <c r="G929">
        <f t="shared" si="143"/>
        <v>155</v>
      </c>
      <c r="H929" t="str">
        <f t="shared" si="144"/>
        <v>YES</v>
      </c>
      <c r="I929">
        <f t="shared" si="148"/>
        <v>14</v>
      </c>
      <c r="J929">
        <f t="shared" si="149"/>
        <v>34</v>
      </c>
      <c r="R929">
        <v>155</v>
      </c>
      <c r="S929">
        <v>1</v>
      </c>
      <c r="T929" t="s">
        <v>170</v>
      </c>
      <c r="U929" s="7">
        <v>14</v>
      </c>
      <c r="V929" s="7">
        <v>34</v>
      </c>
    </row>
    <row r="930" spans="1:22" x14ac:dyDescent="0.3">
      <c r="A930" t="str">
        <f t="shared" si="140"/>
        <v>Exp3</v>
      </c>
      <c r="B930">
        <f t="shared" si="145"/>
        <v>16</v>
      </c>
      <c r="C930" t="str">
        <f t="shared" si="146"/>
        <v>Nil</v>
      </c>
      <c r="D930" t="str">
        <f t="shared" si="147"/>
        <v>BattenWinter</v>
      </c>
      <c r="E930" s="20">
        <f t="shared" si="141"/>
        <v>41842</v>
      </c>
      <c r="F930" t="str">
        <f t="shared" si="142"/>
        <v>None_16h</v>
      </c>
      <c r="G930">
        <f t="shared" si="143"/>
        <v>155</v>
      </c>
      <c r="H930" t="str">
        <f t="shared" si="144"/>
        <v>YES</v>
      </c>
      <c r="I930">
        <f t="shared" si="148"/>
        <v>14</v>
      </c>
      <c r="J930">
        <f t="shared" si="149"/>
        <v>28</v>
      </c>
      <c r="S930">
        <v>2</v>
      </c>
      <c r="T930" t="s">
        <v>170</v>
      </c>
      <c r="U930" s="7">
        <v>14</v>
      </c>
      <c r="V930" s="7">
        <v>28</v>
      </c>
    </row>
    <row r="931" spans="1:22" x14ac:dyDescent="0.3">
      <c r="A931" t="str">
        <f t="shared" si="140"/>
        <v>Exp3</v>
      </c>
      <c r="B931">
        <f t="shared" si="145"/>
        <v>16</v>
      </c>
      <c r="C931" t="str">
        <f t="shared" si="146"/>
        <v>Nil</v>
      </c>
      <c r="D931" t="str">
        <f t="shared" si="147"/>
        <v>BattenWinter</v>
      </c>
      <c r="E931" s="20">
        <f t="shared" si="141"/>
        <v>41842</v>
      </c>
      <c r="F931" t="str">
        <f t="shared" si="142"/>
        <v>None_16h</v>
      </c>
      <c r="G931">
        <f t="shared" si="143"/>
        <v>155</v>
      </c>
      <c r="H931" t="str">
        <f t="shared" si="144"/>
        <v>YES</v>
      </c>
      <c r="I931">
        <f t="shared" si="148"/>
        <v>16</v>
      </c>
      <c r="J931">
        <f t="shared" si="149"/>
        <v>34</v>
      </c>
      <c r="S931">
        <v>3</v>
      </c>
      <c r="T931" t="s">
        <v>170</v>
      </c>
      <c r="U931" s="7">
        <v>16</v>
      </c>
      <c r="V931" s="7">
        <v>34</v>
      </c>
    </row>
    <row r="932" spans="1:22" x14ac:dyDescent="0.3">
      <c r="A932" t="str">
        <f t="shared" si="140"/>
        <v>Exp3</v>
      </c>
      <c r="B932">
        <f t="shared" si="145"/>
        <v>16</v>
      </c>
      <c r="C932" t="str">
        <f t="shared" si="146"/>
        <v>Nil</v>
      </c>
      <c r="D932" t="str">
        <f t="shared" si="147"/>
        <v>BattenWinter</v>
      </c>
      <c r="E932" s="20">
        <f t="shared" si="141"/>
        <v>41842</v>
      </c>
      <c r="F932" t="str">
        <f t="shared" si="142"/>
        <v>None_16h</v>
      </c>
      <c r="G932">
        <f t="shared" si="143"/>
        <v>287</v>
      </c>
      <c r="H932" t="str">
        <f t="shared" si="144"/>
        <v>YES</v>
      </c>
      <c r="I932">
        <f t="shared" si="148"/>
        <v>14</v>
      </c>
      <c r="J932">
        <f t="shared" si="149"/>
        <v>32</v>
      </c>
      <c r="R932">
        <v>287</v>
      </c>
      <c r="S932">
        <v>1</v>
      </c>
      <c r="T932" t="s">
        <v>170</v>
      </c>
      <c r="U932" s="7">
        <v>14</v>
      </c>
      <c r="V932" s="7">
        <v>32</v>
      </c>
    </row>
    <row r="933" spans="1:22" x14ac:dyDescent="0.3">
      <c r="A933" t="str">
        <f t="shared" si="140"/>
        <v>Exp3</v>
      </c>
      <c r="B933">
        <f t="shared" si="145"/>
        <v>16</v>
      </c>
      <c r="C933" t="str">
        <f t="shared" si="146"/>
        <v>Nil</v>
      </c>
      <c r="D933" t="str">
        <f t="shared" si="147"/>
        <v>BattenWinter</v>
      </c>
      <c r="E933" s="20">
        <f t="shared" si="141"/>
        <v>41842</v>
      </c>
      <c r="F933" t="str">
        <f t="shared" si="142"/>
        <v>None_16h</v>
      </c>
      <c r="G933">
        <f t="shared" si="143"/>
        <v>287</v>
      </c>
      <c r="H933" t="str">
        <f t="shared" si="144"/>
        <v>YES</v>
      </c>
      <c r="I933">
        <f t="shared" si="148"/>
        <v>16</v>
      </c>
      <c r="J933">
        <f t="shared" si="149"/>
        <v>35</v>
      </c>
      <c r="S933">
        <v>2</v>
      </c>
      <c r="T933" t="s">
        <v>170</v>
      </c>
      <c r="U933" s="7">
        <v>16</v>
      </c>
      <c r="V933" s="7">
        <v>35</v>
      </c>
    </row>
    <row r="934" spans="1:22" x14ac:dyDescent="0.3">
      <c r="A934" t="str">
        <f t="shared" si="140"/>
        <v>Exp3</v>
      </c>
      <c r="B934">
        <f t="shared" si="145"/>
        <v>16</v>
      </c>
      <c r="C934" t="str">
        <f t="shared" si="146"/>
        <v>Nil</v>
      </c>
      <c r="D934" t="str">
        <f t="shared" si="147"/>
        <v>BattenWinter</v>
      </c>
      <c r="E934" s="20">
        <f t="shared" si="141"/>
        <v>41842</v>
      </c>
      <c r="F934" t="str">
        <f t="shared" si="142"/>
        <v>None_16h</v>
      </c>
      <c r="G934">
        <f t="shared" si="143"/>
        <v>287</v>
      </c>
      <c r="H934" t="str">
        <f t="shared" si="144"/>
        <v>YES</v>
      </c>
      <c r="I934">
        <f t="shared" si="148"/>
        <v>14</v>
      </c>
      <c r="J934">
        <f t="shared" si="149"/>
        <v>31</v>
      </c>
      <c r="S934">
        <v>3</v>
      </c>
      <c r="T934" t="s">
        <v>170</v>
      </c>
      <c r="U934" s="7">
        <v>14</v>
      </c>
      <c r="V934" s="7">
        <v>31</v>
      </c>
    </row>
    <row r="935" spans="1:22" x14ac:dyDescent="0.3">
      <c r="A935" t="str">
        <f t="shared" si="140"/>
        <v>Exp3</v>
      </c>
      <c r="B935">
        <f t="shared" si="145"/>
        <v>16</v>
      </c>
      <c r="C935" t="str">
        <f t="shared" si="146"/>
        <v>Nil</v>
      </c>
      <c r="D935" t="str">
        <f t="shared" si="147"/>
        <v>BattenWinter</v>
      </c>
      <c r="E935" s="20">
        <f t="shared" si="141"/>
        <v>41842</v>
      </c>
      <c r="F935" t="str">
        <f t="shared" si="142"/>
        <v>None_16h</v>
      </c>
      <c r="G935">
        <f t="shared" si="143"/>
        <v>288</v>
      </c>
      <c r="H935" t="str">
        <f t="shared" si="144"/>
        <v>YES</v>
      </c>
      <c r="I935">
        <f t="shared" si="148"/>
        <v>17</v>
      </c>
      <c r="J935">
        <f t="shared" si="149"/>
        <v>36</v>
      </c>
      <c r="R935">
        <v>288</v>
      </c>
      <c r="S935">
        <v>1</v>
      </c>
      <c r="T935" t="s">
        <v>170</v>
      </c>
      <c r="U935" s="7">
        <v>17</v>
      </c>
      <c r="V935" s="7">
        <v>36</v>
      </c>
    </row>
    <row r="936" spans="1:22" x14ac:dyDescent="0.3">
      <c r="A936" t="str">
        <f t="shared" si="140"/>
        <v>Exp3</v>
      </c>
      <c r="B936">
        <f t="shared" si="145"/>
        <v>16</v>
      </c>
      <c r="C936" t="str">
        <f t="shared" si="146"/>
        <v>Nil</v>
      </c>
      <c r="D936" t="str">
        <f t="shared" si="147"/>
        <v>BattenWinter</v>
      </c>
      <c r="E936" s="20">
        <f t="shared" si="141"/>
        <v>41842</v>
      </c>
      <c r="F936" t="str">
        <f t="shared" si="142"/>
        <v>None_16h</v>
      </c>
      <c r="G936">
        <f t="shared" si="143"/>
        <v>288</v>
      </c>
      <c r="H936" t="str">
        <f t="shared" si="144"/>
        <v>YES</v>
      </c>
      <c r="I936">
        <f t="shared" si="148"/>
        <v>15</v>
      </c>
      <c r="J936">
        <f t="shared" si="149"/>
        <v>36</v>
      </c>
      <c r="S936">
        <v>2</v>
      </c>
      <c r="T936" t="s">
        <v>170</v>
      </c>
      <c r="U936" s="7">
        <v>15</v>
      </c>
      <c r="V936" s="7">
        <v>36</v>
      </c>
    </row>
    <row r="937" spans="1:22" x14ac:dyDescent="0.3">
      <c r="A937" t="str">
        <f t="shared" si="140"/>
        <v>Exp3</v>
      </c>
      <c r="B937">
        <f t="shared" si="145"/>
        <v>16</v>
      </c>
      <c r="C937" t="str">
        <f t="shared" si="146"/>
        <v>Nil</v>
      </c>
      <c r="D937" t="str">
        <f t="shared" si="147"/>
        <v>BattenWinter</v>
      </c>
      <c r="E937" s="20">
        <f t="shared" si="141"/>
        <v>41842</v>
      </c>
      <c r="F937" t="str">
        <f t="shared" si="142"/>
        <v>None_16h</v>
      </c>
      <c r="G937">
        <f t="shared" si="143"/>
        <v>288</v>
      </c>
      <c r="H937" t="str">
        <f t="shared" si="144"/>
        <v>YES</v>
      </c>
      <c r="I937">
        <f t="shared" si="148"/>
        <v>16</v>
      </c>
      <c r="J937">
        <f t="shared" si="149"/>
        <v>34</v>
      </c>
      <c r="S937">
        <v>3</v>
      </c>
      <c r="T937" t="s">
        <v>170</v>
      </c>
      <c r="U937" s="7">
        <v>16</v>
      </c>
      <c r="V937" s="7">
        <v>34</v>
      </c>
    </row>
    <row r="938" spans="1:22" x14ac:dyDescent="0.3">
      <c r="A938" t="str">
        <f t="shared" si="140"/>
        <v>Exp3</v>
      </c>
      <c r="B938">
        <f t="shared" si="145"/>
        <v>16</v>
      </c>
      <c r="C938" t="str">
        <f t="shared" si="146"/>
        <v>Nil</v>
      </c>
      <c r="D938" t="str">
        <f t="shared" si="147"/>
        <v>BattenWinter</v>
      </c>
      <c r="E938" s="20">
        <f t="shared" si="141"/>
        <v>41842</v>
      </c>
      <c r="F938" t="str">
        <f t="shared" si="142"/>
        <v>None_16h</v>
      </c>
      <c r="G938">
        <f t="shared" si="143"/>
        <v>301</v>
      </c>
      <c r="H938" t="str">
        <f t="shared" si="144"/>
        <v>YES</v>
      </c>
      <c r="I938">
        <f t="shared" si="148"/>
        <v>14</v>
      </c>
      <c r="J938" t="str">
        <f t="shared" si="149"/>
        <v/>
      </c>
      <c r="R938">
        <v>301</v>
      </c>
      <c r="S938">
        <v>1</v>
      </c>
      <c r="T938" t="s">
        <v>170</v>
      </c>
      <c r="U938" s="7">
        <v>14</v>
      </c>
      <c r="V938" s="7"/>
    </row>
    <row r="939" spans="1:22" x14ac:dyDescent="0.3">
      <c r="A939" t="str">
        <f t="shared" si="140"/>
        <v>Exp3</v>
      </c>
      <c r="B939">
        <f t="shared" si="145"/>
        <v>16</v>
      </c>
      <c r="C939" t="str">
        <f t="shared" si="146"/>
        <v>Nil</v>
      </c>
      <c r="D939" t="str">
        <f t="shared" si="147"/>
        <v>BattenWinter</v>
      </c>
      <c r="E939" s="20">
        <f t="shared" si="141"/>
        <v>41842</v>
      </c>
      <c r="F939" t="str">
        <f t="shared" si="142"/>
        <v>None_16h</v>
      </c>
      <c r="G939">
        <f t="shared" si="143"/>
        <v>301</v>
      </c>
      <c r="H939" t="str">
        <f t="shared" si="144"/>
        <v>YES</v>
      </c>
      <c r="I939">
        <f t="shared" si="148"/>
        <v>16</v>
      </c>
      <c r="J939" t="str">
        <f t="shared" si="149"/>
        <v/>
      </c>
      <c r="S939">
        <v>2</v>
      </c>
      <c r="T939" t="s">
        <v>170</v>
      </c>
      <c r="U939" s="7">
        <v>16</v>
      </c>
      <c r="V939" s="7"/>
    </row>
    <row r="940" spans="1:22" x14ac:dyDescent="0.3">
      <c r="A940" t="str">
        <f t="shared" si="140"/>
        <v>Exp3</v>
      </c>
      <c r="B940">
        <f t="shared" si="145"/>
        <v>16</v>
      </c>
      <c r="C940" t="str">
        <f t="shared" si="146"/>
        <v>Nil</v>
      </c>
      <c r="D940" t="str">
        <f t="shared" si="147"/>
        <v>BattenWinter</v>
      </c>
      <c r="E940" s="20">
        <f t="shared" si="141"/>
        <v>41842</v>
      </c>
      <c r="F940" t="str">
        <f t="shared" si="142"/>
        <v>None_16h</v>
      </c>
      <c r="G940">
        <f t="shared" si="143"/>
        <v>301</v>
      </c>
      <c r="H940" t="str">
        <f t="shared" si="144"/>
        <v>YES</v>
      </c>
      <c r="I940">
        <f t="shared" si="148"/>
        <v>17</v>
      </c>
      <c r="J940" t="str">
        <f t="shared" si="149"/>
        <v/>
      </c>
      <c r="S940">
        <v>3</v>
      </c>
      <c r="T940" t="s">
        <v>170</v>
      </c>
      <c r="U940" s="7">
        <v>17</v>
      </c>
      <c r="V940" s="7"/>
    </row>
    <row r="941" spans="1:22" x14ac:dyDescent="0.3">
      <c r="A941" t="str">
        <f t="shared" si="140"/>
        <v>Exp3</v>
      </c>
      <c r="B941">
        <f t="shared" si="145"/>
        <v>16</v>
      </c>
      <c r="C941" t="str">
        <f t="shared" si="146"/>
        <v>Nil</v>
      </c>
      <c r="D941" t="str">
        <f t="shared" si="147"/>
        <v>BattenWinter</v>
      </c>
      <c r="E941" s="20">
        <f t="shared" si="141"/>
        <v>41842</v>
      </c>
      <c r="F941" t="str">
        <f t="shared" si="142"/>
        <v>None_16h</v>
      </c>
      <c r="G941">
        <f t="shared" si="143"/>
        <v>301</v>
      </c>
      <c r="H941" t="str">
        <f t="shared" si="144"/>
        <v>YES</v>
      </c>
      <c r="I941">
        <f t="shared" si="148"/>
        <v>15</v>
      </c>
      <c r="J941" t="str">
        <f t="shared" si="149"/>
        <v/>
      </c>
      <c r="S941">
        <v>4</v>
      </c>
      <c r="T941" t="s">
        <v>170</v>
      </c>
      <c r="U941" s="7">
        <v>15</v>
      </c>
      <c r="V941" s="7"/>
    </row>
    <row r="942" spans="1:22" x14ac:dyDescent="0.3">
      <c r="A942" t="str">
        <f t="shared" si="140"/>
        <v>Exp3</v>
      </c>
      <c r="B942">
        <f t="shared" si="145"/>
        <v>16</v>
      </c>
      <c r="C942" t="str">
        <f t="shared" si="146"/>
        <v>Nil</v>
      </c>
      <c r="D942" t="str">
        <f t="shared" si="147"/>
        <v>BattenWinter</v>
      </c>
      <c r="E942" s="20">
        <f t="shared" si="141"/>
        <v>41843</v>
      </c>
      <c r="F942" t="str">
        <f t="shared" si="142"/>
        <v>None_16h</v>
      </c>
      <c r="G942">
        <f t="shared" si="143"/>
        <v>206</v>
      </c>
      <c r="H942" t="str">
        <f t="shared" si="144"/>
        <v>YES</v>
      </c>
      <c r="I942">
        <f t="shared" si="148"/>
        <v>16</v>
      </c>
      <c r="J942">
        <f t="shared" si="149"/>
        <v>36</v>
      </c>
      <c r="P942" s="1">
        <v>41843</v>
      </c>
      <c r="Q942" t="s">
        <v>439</v>
      </c>
      <c r="R942">
        <v>206</v>
      </c>
      <c r="S942">
        <v>1</v>
      </c>
      <c r="T942" t="s">
        <v>170</v>
      </c>
      <c r="U942" s="7">
        <v>16</v>
      </c>
      <c r="V942" s="7">
        <v>36</v>
      </c>
    </row>
    <row r="943" spans="1:22" x14ac:dyDescent="0.3">
      <c r="A943" t="str">
        <f t="shared" si="140"/>
        <v>Exp3</v>
      </c>
      <c r="B943">
        <f t="shared" si="145"/>
        <v>16</v>
      </c>
      <c r="C943" t="str">
        <f t="shared" si="146"/>
        <v>Nil</v>
      </c>
      <c r="D943" t="str">
        <f t="shared" si="147"/>
        <v>BattenWinter</v>
      </c>
      <c r="E943" s="20">
        <f t="shared" si="141"/>
        <v>41843</v>
      </c>
      <c r="F943" t="str">
        <f t="shared" si="142"/>
        <v>None_16h</v>
      </c>
      <c r="G943">
        <f t="shared" si="143"/>
        <v>206</v>
      </c>
      <c r="H943" t="str">
        <f t="shared" si="144"/>
        <v>YES</v>
      </c>
      <c r="I943">
        <f t="shared" si="148"/>
        <v>18</v>
      </c>
      <c r="J943">
        <f t="shared" si="149"/>
        <v>36</v>
      </c>
      <c r="S943">
        <v>2</v>
      </c>
      <c r="T943" t="s">
        <v>170</v>
      </c>
      <c r="U943" s="7">
        <v>18</v>
      </c>
      <c r="V943" s="7">
        <v>36</v>
      </c>
    </row>
    <row r="944" spans="1:22" x14ac:dyDescent="0.3">
      <c r="A944" t="str">
        <f t="shared" si="140"/>
        <v>Exp3</v>
      </c>
      <c r="B944">
        <f t="shared" si="145"/>
        <v>16</v>
      </c>
      <c r="C944" t="str">
        <f t="shared" si="146"/>
        <v>Nil</v>
      </c>
      <c r="D944" t="str">
        <f t="shared" si="147"/>
        <v>BattenWinter</v>
      </c>
      <c r="E944" s="20">
        <f t="shared" si="141"/>
        <v>41843</v>
      </c>
      <c r="F944" t="str">
        <f t="shared" si="142"/>
        <v>None_16h</v>
      </c>
      <c r="G944">
        <f t="shared" si="143"/>
        <v>206</v>
      </c>
      <c r="H944" t="str">
        <f t="shared" si="144"/>
        <v>YES</v>
      </c>
      <c r="I944">
        <f t="shared" si="148"/>
        <v>16</v>
      </c>
      <c r="J944">
        <f t="shared" si="149"/>
        <v>30</v>
      </c>
      <c r="S944">
        <v>3</v>
      </c>
      <c r="T944" t="s">
        <v>170</v>
      </c>
      <c r="U944" s="7">
        <v>16</v>
      </c>
      <c r="V944" s="7">
        <v>30</v>
      </c>
    </row>
    <row r="945" spans="1:22" x14ac:dyDescent="0.3">
      <c r="A945" t="str">
        <f t="shared" si="140"/>
        <v>Exp3</v>
      </c>
      <c r="B945">
        <f t="shared" si="145"/>
        <v>16</v>
      </c>
      <c r="C945" t="str">
        <f t="shared" si="146"/>
        <v>Nil</v>
      </c>
      <c r="D945" t="str">
        <f t="shared" si="147"/>
        <v>BattenWinter</v>
      </c>
      <c r="E945" s="20">
        <f t="shared" si="141"/>
        <v>41843</v>
      </c>
      <c r="F945" t="str">
        <f t="shared" si="142"/>
        <v>None_16h</v>
      </c>
      <c r="G945">
        <f t="shared" si="143"/>
        <v>263</v>
      </c>
      <c r="H945" t="str">
        <f t="shared" si="144"/>
        <v>YES</v>
      </c>
      <c r="I945">
        <f t="shared" si="148"/>
        <v>17</v>
      </c>
      <c r="J945">
        <f t="shared" si="149"/>
        <v>33</v>
      </c>
      <c r="R945">
        <v>263</v>
      </c>
      <c r="S945">
        <v>1</v>
      </c>
      <c r="T945" t="s">
        <v>170</v>
      </c>
      <c r="U945" s="7">
        <v>17</v>
      </c>
      <c r="V945" s="7">
        <v>33</v>
      </c>
    </row>
    <row r="946" spans="1:22" x14ac:dyDescent="0.3">
      <c r="A946" t="str">
        <f t="shared" si="140"/>
        <v>Exp3</v>
      </c>
      <c r="B946">
        <f t="shared" si="145"/>
        <v>16</v>
      </c>
      <c r="C946" t="str">
        <f t="shared" si="146"/>
        <v>Nil</v>
      </c>
      <c r="D946" t="str">
        <f t="shared" si="147"/>
        <v>BattenWinter</v>
      </c>
      <c r="E946" s="20">
        <f t="shared" si="141"/>
        <v>41843</v>
      </c>
      <c r="F946" t="str">
        <f t="shared" si="142"/>
        <v>None_16h</v>
      </c>
      <c r="G946">
        <f t="shared" si="143"/>
        <v>263</v>
      </c>
      <c r="H946" t="str">
        <f t="shared" si="144"/>
        <v>YES</v>
      </c>
      <c r="I946">
        <f t="shared" si="148"/>
        <v>17</v>
      </c>
      <c r="J946">
        <f t="shared" si="149"/>
        <v>39</v>
      </c>
      <c r="S946">
        <v>2</v>
      </c>
      <c r="T946" t="s">
        <v>170</v>
      </c>
      <c r="U946" s="7">
        <v>17</v>
      </c>
      <c r="V946" s="7">
        <v>39</v>
      </c>
    </row>
    <row r="947" spans="1:22" x14ac:dyDescent="0.3">
      <c r="A947" t="str">
        <f t="shared" si="140"/>
        <v>Exp3</v>
      </c>
      <c r="B947">
        <f t="shared" si="145"/>
        <v>16</v>
      </c>
      <c r="C947" t="str">
        <f t="shared" si="146"/>
        <v>Nil</v>
      </c>
      <c r="D947" t="str">
        <f t="shared" si="147"/>
        <v>BattenWinter</v>
      </c>
      <c r="E947" s="20">
        <f t="shared" si="141"/>
        <v>41843</v>
      </c>
      <c r="F947" t="str">
        <f t="shared" si="142"/>
        <v>None_16h</v>
      </c>
      <c r="G947">
        <f t="shared" si="143"/>
        <v>263</v>
      </c>
      <c r="H947" t="str">
        <f t="shared" si="144"/>
        <v>YES</v>
      </c>
      <c r="I947">
        <f t="shared" si="148"/>
        <v>14</v>
      </c>
      <c r="J947">
        <f t="shared" si="149"/>
        <v>33</v>
      </c>
      <c r="S947">
        <v>3</v>
      </c>
      <c r="T947" t="s">
        <v>170</v>
      </c>
      <c r="U947" s="7">
        <v>14</v>
      </c>
      <c r="V947" s="7">
        <v>33</v>
      </c>
    </row>
    <row r="948" spans="1:22" x14ac:dyDescent="0.3">
      <c r="A948" t="str">
        <f t="shared" si="140"/>
        <v>Exp3</v>
      </c>
      <c r="B948">
        <f t="shared" si="145"/>
        <v>16</v>
      </c>
      <c r="C948" t="str">
        <f t="shared" si="146"/>
        <v>Nil</v>
      </c>
      <c r="D948" t="str">
        <f t="shared" si="147"/>
        <v>BattenWinter</v>
      </c>
      <c r="E948" s="20">
        <f t="shared" si="141"/>
        <v>41843</v>
      </c>
      <c r="F948" t="str">
        <f t="shared" si="142"/>
        <v>None_16h</v>
      </c>
      <c r="G948">
        <f t="shared" si="143"/>
        <v>263</v>
      </c>
      <c r="H948" t="str">
        <f t="shared" si="144"/>
        <v>YES</v>
      </c>
      <c r="I948">
        <f t="shared" si="148"/>
        <v>13</v>
      </c>
      <c r="J948" t="str">
        <f t="shared" si="149"/>
        <v/>
      </c>
      <c r="S948">
        <v>4</v>
      </c>
      <c r="T948" t="s">
        <v>170</v>
      </c>
      <c r="U948" s="7">
        <v>13</v>
      </c>
      <c r="V948" s="7"/>
    </row>
    <row r="949" spans="1:22" x14ac:dyDescent="0.3">
      <c r="A949" t="str">
        <f t="shared" si="140"/>
        <v>Exp3</v>
      </c>
      <c r="B949">
        <f t="shared" si="145"/>
        <v>16</v>
      </c>
      <c r="C949" t="str">
        <f t="shared" si="146"/>
        <v>Full</v>
      </c>
      <c r="D949" t="str">
        <f t="shared" si="147"/>
        <v>BattenSpring</v>
      </c>
      <c r="E949" s="20">
        <f t="shared" si="141"/>
        <v>41775</v>
      </c>
      <c r="F949" t="str">
        <f t="shared" si="142"/>
        <v>Full_16h</v>
      </c>
      <c r="G949">
        <f t="shared" si="143"/>
        <v>46</v>
      </c>
      <c r="H949" t="str">
        <f t="shared" si="144"/>
        <v>NO</v>
      </c>
      <c r="I949">
        <f t="shared" si="148"/>
        <v>2.7</v>
      </c>
      <c r="J949">
        <f t="shared" si="149"/>
        <v>7</v>
      </c>
      <c r="N949" t="s">
        <v>454</v>
      </c>
      <c r="O949" t="s">
        <v>35</v>
      </c>
      <c r="P949" s="1">
        <v>41775</v>
      </c>
      <c r="Q949" t="s">
        <v>438</v>
      </c>
      <c r="R949">
        <v>46</v>
      </c>
      <c r="S949">
        <v>1</v>
      </c>
      <c r="U949" s="7">
        <v>2.7</v>
      </c>
      <c r="V949" s="7">
        <v>7</v>
      </c>
    </row>
    <row r="950" spans="1:22" x14ac:dyDescent="0.3">
      <c r="A950" t="str">
        <f t="shared" si="140"/>
        <v>Exp3</v>
      </c>
      <c r="B950">
        <f t="shared" si="145"/>
        <v>16</v>
      </c>
      <c r="C950" t="str">
        <f t="shared" si="146"/>
        <v>Full</v>
      </c>
      <c r="D950" t="str">
        <f t="shared" si="147"/>
        <v>BattenSpring</v>
      </c>
      <c r="E950" s="20">
        <f t="shared" si="141"/>
        <v>41775</v>
      </c>
      <c r="F950" t="str">
        <f t="shared" si="142"/>
        <v>Full_16h</v>
      </c>
      <c r="G950">
        <f t="shared" si="143"/>
        <v>46</v>
      </c>
      <c r="H950" t="str">
        <f t="shared" si="144"/>
        <v>NO</v>
      </c>
      <c r="I950">
        <f t="shared" si="148"/>
        <v>2.4437500000000001</v>
      </c>
      <c r="J950">
        <f t="shared" si="149"/>
        <v>7</v>
      </c>
      <c r="S950">
        <v>2</v>
      </c>
      <c r="U950" s="7">
        <v>2.4437500000000001</v>
      </c>
      <c r="V950" s="7">
        <v>7</v>
      </c>
    </row>
    <row r="951" spans="1:22" x14ac:dyDescent="0.3">
      <c r="A951" t="str">
        <f t="shared" si="140"/>
        <v>Exp3</v>
      </c>
      <c r="B951">
        <f t="shared" si="145"/>
        <v>16</v>
      </c>
      <c r="C951" t="str">
        <f t="shared" si="146"/>
        <v>Full</v>
      </c>
      <c r="D951" t="str">
        <f t="shared" si="147"/>
        <v>BattenSpring</v>
      </c>
      <c r="E951" s="20">
        <f t="shared" si="141"/>
        <v>41775</v>
      </c>
      <c r="F951" t="str">
        <f t="shared" si="142"/>
        <v>Full_16h</v>
      </c>
      <c r="G951">
        <f t="shared" si="143"/>
        <v>46</v>
      </c>
      <c r="H951" t="str">
        <f t="shared" si="144"/>
        <v>NO</v>
      </c>
      <c r="I951">
        <f t="shared" si="148"/>
        <v>2.7</v>
      </c>
      <c r="J951">
        <f t="shared" si="149"/>
        <v>7</v>
      </c>
      <c r="S951">
        <v>3</v>
      </c>
      <c r="U951" s="7">
        <v>2.7</v>
      </c>
      <c r="V951" s="7">
        <v>7</v>
      </c>
    </row>
    <row r="952" spans="1:22" x14ac:dyDescent="0.3">
      <c r="A952" t="str">
        <f t="shared" si="140"/>
        <v>Exp3</v>
      </c>
      <c r="B952">
        <f t="shared" si="145"/>
        <v>16</v>
      </c>
      <c r="C952" t="str">
        <f t="shared" si="146"/>
        <v>Full</v>
      </c>
      <c r="D952" t="str">
        <f t="shared" si="147"/>
        <v>BattenSpring</v>
      </c>
      <c r="E952" s="20">
        <f t="shared" si="141"/>
        <v>41775</v>
      </c>
      <c r="F952" t="str">
        <f t="shared" si="142"/>
        <v>Full_16h</v>
      </c>
      <c r="G952">
        <f t="shared" si="143"/>
        <v>129</v>
      </c>
      <c r="H952" t="str">
        <f t="shared" si="144"/>
        <v>NO</v>
      </c>
      <c r="I952">
        <f t="shared" si="148"/>
        <v>3</v>
      </c>
      <c r="J952">
        <f t="shared" si="149"/>
        <v>10</v>
      </c>
      <c r="R952">
        <v>129</v>
      </c>
      <c r="S952">
        <v>1</v>
      </c>
      <c r="U952" s="7">
        <v>3</v>
      </c>
      <c r="V952" s="7">
        <v>10</v>
      </c>
    </row>
    <row r="953" spans="1:22" x14ac:dyDescent="0.3">
      <c r="A953" t="str">
        <f t="shared" si="140"/>
        <v>Exp3</v>
      </c>
      <c r="B953">
        <f t="shared" si="145"/>
        <v>16</v>
      </c>
      <c r="C953" t="str">
        <f t="shared" si="146"/>
        <v>Full</v>
      </c>
      <c r="D953" t="str">
        <f t="shared" si="147"/>
        <v>BattenSpring</v>
      </c>
      <c r="E953" s="20">
        <f t="shared" si="141"/>
        <v>41775</v>
      </c>
      <c r="F953" t="str">
        <f t="shared" si="142"/>
        <v>Full_16h</v>
      </c>
      <c r="G953">
        <f t="shared" si="143"/>
        <v>129</v>
      </c>
      <c r="H953" t="str">
        <f t="shared" si="144"/>
        <v>NO</v>
      </c>
      <c r="I953">
        <f t="shared" si="148"/>
        <v>2.84375</v>
      </c>
      <c r="J953">
        <f t="shared" si="149"/>
        <v>7</v>
      </c>
      <c r="S953">
        <v>2</v>
      </c>
      <c r="U953" s="7">
        <v>2.84375</v>
      </c>
      <c r="V953" s="7">
        <v>7</v>
      </c>
    </row>
    <row r="954" spans="1:22" x14ac:dyDescent="0.3">
      <c r="A954" t="str">
        <f t="shared" si="140"/>
        <v>Exp3</v>
      </c>
      <c r="B954">
        <f t="shared" si="145"/>
        <v>16</v>
      </c>
      <c r="C954" t="str">
        <f t="shared" si="146"/>
        <v>Full</v>
      </c>
      <c r="D954" t="str">
        <f t="shared" si="147"/>
        <v>BattenSpring</v>
      </c>
      <c r="E954" s="20">
        <f t="shared" si="141"/>
        <v>41775</v>
      </c>
      <c r="F954" t="str">
        <f t="shared" si="142"/>
        <v>Full_16h</v>
      </c>
      <c r="G954">
        <f t="shared" si="143"/>
        <v>129</v>
      </c>
      <c r="H954" t="str">
        <f t="shared" si="144"/>
        <v>NO</v>
      </c>
      <c r="I954">
        <f t="shared" si="148"/>
        <v>2.8937499999999998</v>
      </c>
      <c r="J954">
        <f t="shared" si="149"/>
        <v>8</v>
      </c>
      <c r="S954">
        <v>3</v>
      </c>
      <c r="U954" s="7">
        <v>2.8937499999999998</v>
      </c>
      <c r="V954" s="7">
        <v>8</v>
      </c>
    </row>
    <row r="955" spans="1:22" x14ac:dyDescent="0.3">
      <c r="A955" t="str">
        <f t="shared" si="140"/>
        <v>Exp3</v>
      </c>
      <c r="B955">
        <f t="shared" si="145"/>
        <v>16</v>
      </c>
      <c r="C955" t="str">
        <f t="shared" si="146"/>
        <v>Full</v>
      </c>
      <c r="D955" t="str">
        <f t="shared" si="147"/>
        <v>BattenSpring</v>
      </c>
      <c r="E955" s="20">
        <f t="shared" si="141"/>
        <v>41775</v>
      </c>
      <c r="F955" t="str">
        <f t="shared" si="142"/>
        <v>Full_16h</v>
      </c>
      <c r="G955">
        <f t="shared" si="143"/>
        <v>129</v>
      </c>
      <c r="H955" t="str">
        <f t="shared" si="144"/>
        <v>NO</v>
      </c>
      <c r="I955">
        <f t="shared" si="148"/>
        <v>2.6875</v>
      </c>
      <c r="J955">
        <f t="shared" si="149"/>
        <v>9</v>
      </c>
      <c r="S955">
        <v>4</v>
      </c>
      <c r="U955" s="7">
        <v>2.6875</v>
      </c>
      <c r="V955" s="7">
        <v>9</v>
      </c>
    </row>
    <row r="956" spans="1:22" x14ac:dyDescent="0.3">
      <c r="A956" t="str">
        <f t="shared" si="140"/>
        <v>Exp3</v>
      </c>
      <c r="B956">
        <f t="shared" si="145"/>
        <v>16</v>
      </c>
      <c r="C956" t="str">
        <f t="shared" si="146"/>
        <v>Full</v>
      </c>
      <c r="D956" t="str">
        <f t="shared" si="147"/>
        <v>BattenSpring</v>
      </c>
      <c r="E956" s="20">
        <f t="shared" si="141"/>
        <v>41775</v>
      </c>
      <c r="F956" t="str">
        <f t="shared" si="142"/>
        <v>Full_16h</v>
      </c>
      <c r="G956">
        <f t="shared" si="143"/>
        <v>329</v>
      </c>
      <c r="H956" t="str">
        <f t="shared" si="144"/>
        <v>NO</v>
      </c>
      <c r="I956">
        <f t="shared" si="148"/>
        <v>3.2937500000000002</v>
      </c>
      <c r="J956">
        <f t="shared" si="149"/>
        <v>9</v>
      </c>
      <c r="R956">
        <v>329</v>
      </c>
      <c r="S956">
        <v>1</v>
      </c>
      <c r="U956" s="7">
        <v>3.2937500000000002</v>
      </c>
      <c r="V956" s="7">
        <v>9</v>
      </c>
    </row>
    <row r="957" spans="1:22" x14ac:dyDescent="0.3">
      <c r="A957" t="str">
        <f t="shared" si="140"/>
        <v>Exp3</v>
      </c>
      <c r="B957">
        <f t="shared" si="145"/>
        <v>16</v>
      </c>
      <c r="C957" t="str">
        <f t="shared" si="146"/>
        <v>Full</v>
      </c>
      <c r="D957" t="str">
        <f t="shared" si="147"/>
        <v>BattenSpring</v>
      </c>
      <c r="E957" s="20">
        <f t="shared" si="141"/>
        <v>41775</v>
      </c>
      <c r="F957" t="str">
        <f t="shared" si="142"/>
        <v>Full_16h</v>
      </c>
      <c r="G957">
        <f t="shared" si="143"/>
        <v>329</v>
      </c>
      <c r="H957" t="str">
        <f t="shared" si="144"/>
        <v>NO</v>
      </c>
      <c r="I957">
        <f t="shared" si="148"/>
        <v>2.6187499999999999</v>
      </c>
      <c r="J957">
        <f t="shared" si="149"/>
        <v>7</v>
      </c>
      <c r="S957">
        <v>2</v>
      </c>
      <c r="U957" s="7">
        <v>2.6187499999999999</v>
      </c>
      <c r="V957" s="7">
        <v>7</v>
      </c>
    </row>
    <row r="958" spans="1:22" x14ac:dyDescent="0.3">
      <c r="A958" t="str">
        <f t="shared" si="140"/>
        <v>Exp3</v>
      </c>
      <c r="B958">
        <f t="shared" si="145"/>
        <v>16</v>
      </c>
      <c r="C958" t="str">
        <f t="shared" si="146"/>
        <v>Full</v>
      </c>
      <c r="D958" t="str">
        <f t="shared" si="147"/>
        <v>BattenSpring</v>
      </c>
      <c r="E958" s="20">
        <f t="shared" si="141"/>
        <v>41775</v>
      </c>
      <c r="F958" t="str">
        <f t="shared" si="142"/>
        <v>Full_16h</v>
      </c>
      <c r="G958">
        <f t="shared" si="143"/>
        <v>329</v>
      </c>
      <c r="H958" t="str">
        <f t="shared" si="144"/>
        <v>NO</v>
      </c>
      <c r="I958">
        <f t="shared" si="148"/>
        <v>2.6062500000000002</v>
      </c>
      <c r="J958">
        <f t="shared" si="149"/>
        <v>8</v>
      </c>
      <c r="S958">
        <v>3</v>
      </c>
      <c r="U958" s="7">
        <v>2.6062500000000002</v>
      </c>
      <c r="V958" s="7">
        <v>8</v>
      </c>
    </row>
    <row r="959" spans="1:22" x14ac:dyDescent="0.3">
      <c r="A959" t="str">
        <f t="shared" si="140"/>
        <v>Exp3</v>
      </c>
      <c r="B959">
        <f t="shared" si="145"/>
        <v>16</v>
      </c>
      <c r="C959" t="str">
        <f t="shared" si="146"/>
        <v>Full</v>
      </c>
      <c r="D959" t="str">
        <f t="shared" si="147"/>
        <v>BattenSpring</v>
      </c>
      <c r="E959" s="20">
        <f t="shared" si="141"/>
        <v>41782</v>
      </c>
      <c r="F959" t="str">
        <f t="shared" si="142"/>
        <v>Full_16h</v>
      </c>
      <c r="G959">
        <f t="shared" si="143"/>
        <v>77</v>
      </c>
      <c r="H959" t="str">
        <f t="shared" si="144"/>
        <v>NO</v>
      </c>
      <c r="I959">
        <f t="shared" si="148"/>
        <v>4.3879999999999999</v>
      </c>
      <c r="J959">
        <f t="shared" si="149"/>
        <v>17</v>
      </c>
      <c r="P959" s="1">
        <v>41782</v>
      </c>
      <c r="Q959" t="s">
        <v>438</v>
      </c>
      <c r="R959">
        <v>77</v>
      </c>
      <c r="S959">
        <v>1</v>
      </c>
      <c r="U959" s="7">
        <v>4.3879999999999999</v>
      </c>
      <c r="V959" s="7">
        <v>17</v>
      </c>
    </row>
    <row r="960" spans="1:22" x14ac:dyDescent="0.3">
      <c r="A960" t="str">
        <f t="shared" si="140"/>
        <v>Exp3</v>
      </c>
      <c r="B960">
        <f t="shared" si="145"/>
        <v>16</v>
      </c>
      <c r="C960" t="str">
        <f t="shared" si="146"/>
        <v>Full</v>
      </c>
      <c r="D960" t="str">
        <f t="shared" si="147"/>
        <v>BattenSpring</v>
      </c>
      <c r="E960" s="20">
        <f t="shared" si="141"/>
        <v>41782</v>
      </c>
      <c r="F960" t="str">
        <f t="shared" si="142"/>
        <v>Full_16h</v>
      </c>
      <c r="G960">
        <f t="shared" si="143"/>
        <v>77</v>
      </c>
      <c r="H960" t="str">
        <f t="shared" si="144"/>
        <v>NO</v>
      </c>
      <c r="I960">
        <f t="shared" si="148"/>
        <v>3.261437908496732</v>
      </c>
      <c r="J960">
        <f t="shared" si="149"/>
        <v>17</v>
      </c>
      <c r="S960">
        <v>2</v>
      </c>
      <c r="U960" s="7">
        <v>3.261437908496732</v>
      </c>
      <c r="V960" s="7">
        <v>17</v>
      </c>
    </row>
    <row r="961" spans="1:22" x14ac:dyDescent="0.3">
      <c r="A961" t="str">
        <f t="shared" si="140"/>
        <v>Exp3</v>
      </c>
      <c r="B961">
        <f t="shared" si="145"/>
        <v>16</v>
      </c>
      <c r="C961" t="str">
        <f t="shared" si="146"/>
        <v>Full</v>
      </c>
      <c r="D961" t="str">
        <f t="shared" si="147"/>
        <v>BattenSpring</v>
      </c>
      <c r="E961" s="20">
        <f t="shared" si="141"/>
        <v>41782</v>
      </c>
      <c r="F961" t="str">
        <f t="shared" si="142"/>
        <v>Full_16h</v>
      </c>
      <c r="G961">
        <f t="shared" si="143"/>
        <v>152</v>
      </c>
      <c r="H961" t="str">
        <f t="shared" si="144"/>
        <v>NO</v>
      </c>
      <c r="I961">
        <f t="shared" si="148"/>
        <v>4.22</v>
      </c>
      <c r="J961">
        <f t="shared" si="149"/>
        <v>18</v>
      </c>
      <c r="R961">
        <v>152</v>
      </c>
      <c r="S961">
        <v>1</v>
      </c>
      <c r="U961" s="7">
        <v>4.22</v>
      </c>
      <c r="V961" s="7">
        <v>18</v>
      </c>
    </row>
    <row r="962" spans="1:22" x14ac:dyDescent="0.3">
      <c r="A962" t="str">
        <f t="shared" si="140"/>
        <v>Exp3</v>
      </c>
      <c r="B962">
        <f t="shared" si="145"/>
        <v>16</v>
      </c>
      <c r="C962" t="str">
        <f t="shared" si="146"/>
        <v>Full</v>
      </c>
      <c r="D962" t="str">
        <f t="shared" si="147"/>
        <v>BattenSpring</v>
      </c>
      <c r="E962" s="20">
        <f t="shared" si="141"/>
        <v>41782</v>
      </c>
      <c r="F962" t="str">
        <f t="shared" si="142"/>
        <v>Full_16h</v>
      </c>
      <c r="G962">
        <f t="shared" si="143"/>
        <v>152</v>
      </c>
      <c r="H962" t="str">
        <f t="shared" si="144"/>
        <v>NO</v>
      </c>
      <c r="I962">
        <f t="shared" si="148"/>
        <v>4.444</v>
      </c>
      <c r="J962">
        <f t="shared" si="149"/>
        <v>10</v>
      </c>
      <c r="S962">
        <v>2</v>
      </c>
      <c r="U962" s="7">
        <v>4.444</v>
      </c>
      <c r="V962" s="7">
        <v>10</v>
      </c>
    </row>
    <row r="963" spans="1:22" x14ac:dyDescent="0.3">
      <c r="A963" t="str">
        <f t="shared" ref="A963:A1026" si="150">IF(L963="",A962,L963)</f>
        <v>Exp3</v>
      </c>
      <c r="B963">
        <f t="shared" si="145"/>
        <v>16</v>
      </c>
      <c r="C963" t="str">
        <f t="shared" si="146"/>
        <v>Full</v>
      </c>
      <c r="D963" t="str">
        <f t="shared" si="147"/>
        <v>BattenSpring</v>
      </c>
      <c r="E963" s="20">
        <f t="shared" ref="E963:E1026" si="151">IF(P963="",E962,P963)</f>
        <v>41782</v>
      </c>
      <c r="F963" t="str">
        <f t="shared" ref="F963:F1026" si="152">IF(Q963="",F962,Q963)</f>
        <v>Full_16h</v>
      </c>
      <c r="G963">
        <f t="shared" ref="G963:G1026" si="153">IF(R963="",G962,R963)</f>
        <v>169</v>
      </c>
      <c r="H963" t="str">
        <f t="shared" ref="H963:H1026" si="154">IF(T963="","NO","YES")</f>
        <v>NO</v>
      </c>
      <c r="I963">
        <f t="shared" si="148"/>
        <v>5.4450000000000003</v>
      </c>
      <c r="J963">
        <f t="shared" si="149"/>
        <v>19</v>
      </c>
      <c r="R963">
        <v>169</v>
      </c>
      <c r="S963">
        <v>1</v>
      </c>
      <c r="U963" s="7">
        <v>5.4450000000000003</v>
      </c>
      <c r="V963" s="7">
        <v>19</v>
      </c>
    </row>
    <row r="964" spans="1:22" x14ac:dyDescent="0.3">
      <c r="A964" t="str">
        <f t="shared" si="150"/>
        <v>Exp3</v>
      </c>
      <c r="B964">
        <f t="shared" ref="B964:B1027" si="155">IF(L964="",B963,M964)</f>
        <v>16</v>
      </c>
      <c r="C964" t="str">
        <f t="shared" ref="C964:C1027" si="156">IF(O964="",C963,O964)</f>
        <v>Full</v>
      </c>
      <c r="D964" t="str">
        <f t="shared" ref="D964:D1027" si="157">IF(N964="",D963,N964)</f>
        <v>BattenSpring</v>
      </c>
      <c r="E964" s="20">
        <f t="shared" si="151"/>
        <v>41782</v>
      </c>
      <c r="F964" t="str">
        <f t="shared" si="152"/>
        <v>Full_16h</v>
      </c>
      <c r="G964">
        <f t="shared" si="153"/>
        <v>169</v>
      </c>
      <c r="H964" t="str">
        <f t="shared" si="154"/>
        <v>NO</v>
      </c>
      <c r="I964">
        <f t="shared" ref="I964:I1027" si="158">IF(U964="","",U964)</f>
        <v>4.5960000000000001</v>
      </c>
      <c r="J964">
        <f t="shared" ref="J964:J1027" si="159">IF(V964="","",V964)</f>
        <v>20</v>
      </c>
      <c r="S964">
        <v>2</v>
      </c>
      <c r="U964" s="7">
        <v>4.5960000000000001</v>
      </c>
      <c r="V964" s="7">
        <v>20</v>
      </c>
    </row>
    <row r="965" spans="1:22" x14ac:dyDescent="0.3">
      <c r="A965" t="str">
        <f t="shared" si="150"/>
        <v>Exp3</v>
      </c>
      <c r="B965">
        <f t="shared" si="155"/>
        <v>16</v>
      </c>
      <c r="C965" t="str">
        <f t="shared" si="156"/>
        <v>Full</v>
      </c>
      <c r="D965" t="str">
        <f t="shared" si="157"/>
        <v>BattenSpring</v>
      </c>
      <c r="E965" s="20">
        <f t="shared" si="151"/>
        <v>41782</v>
      </c>
      <c r="F965" t="str">
        <f t="shared" si="152"/>
        <v>Full_16h</v>
      </c>
      <c r="G965">
        <f t="shared" si="153"/>
        <v>169</v>
      </c>
      <c r="H965" t="str">
        <f t="shared" si="154"/>
        <v>NO</v>
      </c>
      <c r="I965">
        <f t="shared" si="158"/>
        <v>4.4359999999999999</v>
      </c>
      <c r="J965">
        <f t="shared" si="159"/>
        <v>18</v>
      </c>
      <c r="S965">
        <v>3</v>
      </c>
      <c r="U965" s="7">
        <v>4.4359999999999999</v>
      </c>
      <c r="V965" s="7">
        <v>18</v>
      </c>
    </row>
    <row r="966" spans="1:22" x14ac:dyDescent="0.3">
      <c r="A966" t="str">
        <f t="shared" si="150"/>
        <v>Exp3</v>
      </c>
      <c r="B966">
        <f t="shared" si="155"/>
        <v>16</v>
      </c>
      <c r="C966" t="str">
        <f t="shared" si="156"/>
        <v>Full</v>
      </c>
      <c r="D966" t="str">
        <f t="shared" si="157"/>
        <v>BattenSpring</v>
      </c>
      <c r="E966" s="20">
        <f t="shared" si="151"/>
        <v>41782</v>
      </c>
      <c r="F966" t="str">
        <f t="shared" si="152"/>
        <v>Full_16h</v>
      </c>
      <c r="G966">
        <f t="shared" si="153"/>
        <v>169</v>
      </c>
      <c r="H966" t="str">
        <f t="shared" si="154"/>
        <v>NO</v>
      </c>
      <c r="I966">
        <f t="shared" si="158"/>
        <v>4.1719999999999997</v>
      </c>
      <c r="J966">
        <f t="shared" si="159"/>
        <v>14</v>
      </c>
      <c r="S966">
        <v>4</v>
      </c>
      <c r="U966" s="7">
        <v>4.1719999999999997</v>
      </c>
      <c r="V966" s="7">
        <v>14</v>
      </c>
    </row>
    <row r="967" spans="1:22" x14ac:dyDescent="0.3">
      <c r="A967" t="str">
        <f t="shared" si="150"/>
        <v>Exp3</v>
      </c>
      <c r="B967">
        <f t="shared" si="155"/>
        <v>16</v>
      </c>
      <c r="C967" t="str">
        <f t="shared" si="156"/>
        <v>Full</v>
      </c>
      <c r="D967" t="str">
        <f t="shared" si="157"/>
        <v>BattenSpring</v>
      </c>
      <c r="E967" s="20">
        <f t="shared" si="151"/>
        <v>41782</v>
      </c>
      <c r="F967" t="str">
        <f t="shared" si="152"/>
        <v>Full_16h</v>
      </c>
      <c r="G967">
        <f t="shared" si="153"/>
        <v>324</v>
      </c>
      <c r="H967" t="str">
        <f t="shared" si="154"/>
        <v>NO</v>
      </c>
      <c r="I967">
        <f t="shared" si="158"/>
        <v>4.4279999999999999</v>
      </c>
      <c r="J967">
        <f t="shared" si="159"/>
        <v>17</v>
      </c>
      <c r="R967">
        <v>324</v>
      </c>
      <c r="S967">
        <v>1</v>
      </c>
      <c r="U967" s="7">
        <v>4.4279999999999999</v>
      </c>
      <c r="V967" s="7">
        <v>17</v>
      </c>
    </row>
    <row r="968" spans="1:22" x14ac:dyDescent="0.3">
      <c r="A968" t="str">
        <f t="shared" si="150"/>
        <v>Exp3</v>
      </c>
      <c r="B968">
        <f t="shared" si="155"/>
        <v>16</v>
      </c>
      <c r="C968" t="str">
        <f t="shared" si="156"/>
        <v>Full</v>
      </c>
      <c r="D968" t="str">
        <f t="shared" si="157"/>
        <v>BattenSpring</v>
      </c>
      <c r="E968" s="20">
        <f t="shared" si="151"/>
        <v>41782</v>
      </c>
      <c r="F968" t="str">
        <f t="shared" si="152"/>
        <v>Full_16h</v>
      </c>
      <c r="G968">
        <f t="shared" si="153"/>
        <v>324</v>
      </c>
      <c r="H968" t="str">
        <f t="shared" si="154"/>
        <v>NO</v>
      </c>
      <c r="I968">
        <f t="shared" si="158"/>
        <v>4.1040000000000001</v>
      </c>
      <c r="J968">
        <f t="shared" si="159"/>
        <v>10</v>
      </c>
      <c r="S968">
        <v>2</v>
      </c>
      <c r="U968" s="7">
        <v>4.1040000000000001</v>
      </c>
      <c r="V968" s="7">
        <v>10</v>
      </c>
    </row>
    <row r="969" spans="1:22" x14ac:dyDescent="0.3">
      <c r="A969" t="str">
        <f t="shared" si="150"/>
        <v>Exp3</v>
      </c>
      <c r="B969">
        <f t="shared" si="155"/>
        <v>16</v>
      </c>
      <c r="C969" t="str">
        <f t="shared" si="156"/>
        <v>Full</v>
      </c>
      <c r="D969" t="str">
        <f t="shared" si="157"/>
        <v>BattenSpring</v>
      </c>
      <c r="E969" s="20">
        <f t="shared" si="151"/>
        <v>41787</v>
      </c>
      <c r="F969" t="str">
        <f t="shared" si="152"/>
        <v>Full_16h</v>
      </c>
      <c r="G969">
        <f t="shared" si="153"/>
        <v>222</v>
      </c>
      <c r="H969" t="str">
        <f t="shared" si="154"/>
        <v>NO</v>
      </c>
      <c r="I969">
        <f t="shared" si="158"/>
        <v>4.46</v>
      </c>
      <c r="J969">
        <f t="shared" si="159"/>
        <v>21</v>
      </c>
      <c r="P969" s="1">
        <v>41787</v>
      </c>
      <c r="Q969" t="s">
        <v>438</v>
      </c>
      <c r="R969">
        <v>222</v>
      </c>
      <c r="S969">
        <v>1</v>
      </c>
      <c r="U969" s="7">
        <v>4.46</v>
      </c>
      <c r="V969" s="7">
        <v>21</v>
      </c>
    </row>
    <row r="970" spans="1:22" x14ac:dyDescent="0.3">
      <c r="A970" t="str">
        <f t="shared" si="150"/>
        <v>Exp3</v>
      </c>
      <c r="B970">
        <f t="shared" si="155"/>
        <v>16</v>
      </c>
      <c r="C970" t="str">
        <f t="shared" si="156"/>
        <v>Full</v>
      </c>
      <c r="D970" t="str">
        <f t="shared" si="157"/>
        <v>BattenSpring</v>
      </c>
      <c r="E970" s="20">
        <f t="shared" si="151"/>
        <v>41787</v>
      </c>
      <c r="F970" t="str">
        <f t="shared" si="152"/>
        <v>Full_16h</v>
      </c>
      <c r="G970">
        <f t="shared" si="153"/>
        <v>249</v>
      </c>
      <c r="H970" t="str">
        <f t="shared" si="154"/>
        <v>NO</v>
      </c>
      <c r="I970">
        <f t="shared" si="158"/>
        <v>4.4800000000000004</v>
      </c>
      <c r="J970">
        <f t="shared" si="159"/>
        <v>22</v>
      </c>
      <c r="R970">
        <v>249</v>
      </c>
      <c r="S970">
        <v>1</v>
      </c>
      <c r="U970" s="7">
        <v>4.4800000000000004</v>
      </c>
      <c r="V970" s="7">
        <v>22</v>
      </c>
    </row>
    <row r="971" spans="1:22" x14ac:dyDescent="0.3">
      <c r="A971" t="str">
        <f t="shared" si="150"/>
        <v>Exp3</v>
      </c>
      <c r="B971">
        <f t="shared" si="155"/>
        <v>16</v>
      </c>
      <c r="C971" t="str">
        <f t="shared" si="156"/>
        <v>Full</v>
      </c>
      <c r="D971" t="str">
        <f t="shared" si="157"/>
        <v>BattenSpring</v>
      </c>
      <c r="E971" s="20">
        <f t="shared" si="151"/>
        <v>41787</v>
      </c>
      <c r="F971" t="str">
        <f t="shared" si="152"/>
        <v>Full_16h</v>
      </c>
      <c r="G971">
        <f t="shared" si="153"/>
        <v>300</v>
      </c>
      <c r="H971" t="str">
        <f t="shared" si="154"/>
        <v>NO</v>
      </c>
      <c r="I971">
        <f t="shared" si="158"/>
        <v>4.4080000000000004</v>
      </c>
      <c r="J971">
        <f t="shared" si="159"/>
        <v>22</v>
      </c>
      <c r="R971">
        <v>300</v>
      </c>
      <c r="S971">
        <v>1</v>
      </c>
      <c r="U971" s="7">
        <v>4.4080000000000004</v>
      </c>
      <c r="V971" s="7">
        <v>22</v>
      </c>
    </row>
    <row r="972" spans="1:22" x14ac:dyDescent="0.3">
      <c r="A972" t="str">
        <f t="shared" si="150"/>
        <v>Exp3</v>
      </c>
      <c r="B972">
        <f t="shared" si="155"/>
        <v>16</v>
      </c>
      <c r="C972" t="str">
        <f t="shared" si="156"/>
        <v>Full</v>
      </c>
      <c r="D972" t="str">
        <f t="shared" si="157"/>
        <v>BattenSpring</v>
      </c>
      <c r="E972" s="20">
        <f t="shared" si="151"/>
        <v>41787</v>
      </c>
      <c r="F972" t="str">
        <f t="shared" si="152"/>
        <v>Full_16h</v>
      </c>
      <c r="G972">
        <f t="shared" si="153"/>
        <v>300</v>
      </c>
      <c r="H972" t="str">
        <f t="shared" si="154"/>
        <v>NO</v>
      </c>
      <c r="I972">
        <f t="shared" si="158"/>
        <v>4.16</v>
      </c>
      <c r="J972">
        <f t="shared" si="159"/>
        <v>19</v>
      </c>
      <c r="S972">
        <v>2</v>
      </c>
      <c r="U972" s="7">
        <v>4.16</v>
      </c>
      <c r="V972" s="7">
        <v>19</v>
      </c>
    </row>
    <row r="973" spans="1:22" x14ac:dyDescent="0.3">
      <c r="A973" t="str">
        <f t="shared" si="150"/>
        <v>Exp3</v>
      </c>
      <c r="B973">
        <f t="shared" si="155"/>
        <v>16</v>
      </c>
      <c r="C973" t="str">
        <f t="shared" si="156"/>
        <v>Full</v>
      </c>
      <c r="D973" t="str">
        <f t="shared" si="157"/>
        <v>BattenSpring</v>
      </c>
      <c r="E973" s="20">
        <f t="shared" si="151"/>
        <v>41787</v>
      </c>
      <c r="F973" t="str">
        <f t="shared" si="152"/>
        <v>Full_16h</v>
      </c>
      <c r="G973">
        <f t="shared" si="153"/>
        <v>302</v>
      </c>
      <c r="H973" t="str">
        <f t="shared" si="154"/>
        <v>NO</v>
      </c>
      <c r="I973">
        <f t="shared" si="158"/>
        <v>5.77</v>
      </c>
      <c r="J973">
        <f t="shared" si="159"/>
        <v>19</v>
      </c>
      <c r="R973">
        <v>302</v>
      </c>
      <c r="S973">
        <v>1</v>
      </c>
      <c r="U973" s="7">
        <v>5.77</v>
      </c>
      <c r="V973" s="7">
        <v>19</v>
      </c>
    </row>
    <row r="974" spans="1:22" x14ac:dyDescent="0.3">
      <c r="A974" t="str">
        <f t="shared" si="150"/>
        <v>Exp3</v>
      </c>
      <c r="B974">
        <f t="shared" si="155"/>
        <v>16</v>
      </c>
      <c r="C974" t="str">
        <f t="shared" si="156"/>
        <v>Full</v>
      </c>
      <c r="D974" t="str">
        <f t="shared" si="157"/>
        <v>BattenSpring</v>
      </c>
      <c r="E974" s="20">
        <f t="shared" si="151"/>
        <v>41787</v>
      </c>
      <c r="F974" t="str">
        <f t="shared" si="152"/>
        <v>Full_16h</v>
      </c>
      <c r="G974">
        <f t="shared" si="153"/>
        <v>319</v>
      </c>
      <c r="H974" t="str">
        <f t="shared" si="154"/>
        <v>NO</v>
      </c>
      <c r="I974">
        <f t="shared" si="158"/>
        <v>4.3360000000000003</v>
      </c>
      <c r="J974">
        <f t="shared" si="159"/>
        <v>21</v>
      </c>
      <c r="R974">
        <v>319</v>
      </c>
      <c r="S974">
        <v>1</v>
      </c>
      <c r="U974" s="7">
        <v>4.3360000000000003</v>
      </c>
      <c r="V974" s="7">
        <v>21</v>
      </c>
    </row>
    <row r="975" spans="1:22" x14ac:dyDescent="0.3">
      <c r="A975" t="str">
        <f t="shared" si="150"/>
        <v>Exp3</v>
      </c>
      <c r="B975">
        <f t="shared" si="155"/>
        <v>16</v>
      </c>
      <c r="C975" t="str">
        <f t="shared" si="156"/>
        <v>Full</v>
      </c>
      <c r="D975" t="str">
        <f t="shared" si="157"/>
        <v>BattenSpring</v>
      </c>
      <c r="E975" s="20">
        <f t="shared" si="151"/>
        <v>41843</v>
      </c>
      <c r="F975" t="str">
        <f t="shared" si="152"/>
        <v>Full_16h</v>
      </c>
      <c r="G975">
        <f t="shared" si="153"/>
        <v>16</v>
      </c>
      <c r="H975" t="str">
        <f t="shared" si="154"/>
        <v>YES</v>
      </c>
      <c r="I975">
        <f t="shared" si="158"/>
        <v>8</v>
      </c>
      <c r="J975">
        <f t="shared" si="159"/>
        <v>24</v>
      </c>
      <c r="P975" s="1">
        <v>41843</v>
      </c>
      <c r="Q975" t="s">
        <v>438</v>
      </c>
      <c r="R975">
        <v>16</v>
      </c>
      <c r="S975">
        <v>1</v>
      </c>
      <c r="T975" t="s">
        <v>170</v>
      </c>
      <c r="U975" s="7">
        <v>8</v>
      </c>
      <c r="V975" s="7">
        <v>24</v>
      </c>
    </row>
    <row r="976" spans="1:22" x14ac:dyDescent="0.3">
      <c r="A976" t="str">
        <f t="shared" si="150"/>
        <v>Exp3</v>
      </c>
      <c r="B976">
        <f t="shared" si="155"/>
        <v>16</v>
      </c>
      <c r="C976" t="str">
        <f t="shared" si="156"/>
        <v>Full</v>
      </c>
      <c r="D976" t="str">
        <f t="shared" si="157"/>
        <v>BattenSpring</v>
      </c>
      <c r="E976" s="20">
        <f t="shared" si="151"/>
        <v>41843</v>
      </c>
      <c r="F976" t="str">
        <f t="shared" si="152"/>
        <v>Full_16h</v>
      </c>
      <c r="G976">
        <f t="shared" si="153"/>
        <v>16</v>
      </c>
      <c r="H976" t="str">
        <f t="shared" si="154"/>
        <v>YES</v>
      </c>
      <c r="I976">
        <f t="shared" si="158"/>
        <v>8</v>
      </c>
      <c r="J976">
        <f t="shared" si="159"/>
        <v>21</v>
      </c>
      <c r="S976">
        <v>2</v>
      </c>
      <c r="T976" t="s">
        <v>170</v>
      </c>
      <c r="U976" s="7">
        <v>8</v>
      </c>
      <c r="V976" s="7">
        <v>21</v>
      </c>
    </row>
    <row r="977" spans="1:22" x14ac:dyDescent="0.3">
      <c r="A977" t="str">
        <f t="shared" si="150"/>
        <v>Exp3</v>
      </c>
      <c r="B977">
        <f t="shared" si="155"/>
        <v>16</v>
      </c>
      <c r="C977" t="str">
        <f t="shared" si="156"/>
        <v>Full</v>
      </c>
      <c r="D977" t="str">
        <f t="shared" si="157"/>
        <v>BattenSpring</v>
      </c>
      <c r="E977" s="20">
        <f t="shared" si="151"/>
        <v>41843</v>
      </c>
      <c r="F977" t="str">
        <f t="shared" si="152"/>
        <v>Full_16h</v>
      </c>
      <c r="G977">
        <f t="shared" si="153"/>
        <v>40</v>
      </c>
      <c r="H977" t="str">
        <f t="shared" si="154"/>
        <v>YES</v>
      </c>
      <c r="I977">
        <f t="shared" si="158"/>
        <v>8</v>
      </c>
      <c r="J977">
        <f t="shared" si="159"/>
        <v>24</v>
      </c>
      <c r="R977">
        <v>40</v>
      </c>
      <c r="S977">
        <v>1</v>
      </c>
      <c r="T977" t="s">
        <v>170</v>
      </c>
      <c r="U977" s="7">
        <v>8</v>
      </c>
      <c r="V977" s="7">
        <v>24</v>
      </c>
    </row>
    <row r="978" spans="1:22" x14ac:dyDescent="0.3">
      <c r="A978" t="str">
        <f t="shared" si="150"/>
        <v>Exp3</v>
      </c>
      <c r="B978">
        <f t="shared" si="155"/>
        <v>16</v>
      </c>
      <c r="C978" t="str">
        <f t="shared" si="156"/>
        <v>Full</v>
      </c>
      <c r="D978" t="str">
        <f t="shared" si="157"/>
        <v>BattenSpring</v>
      </c>
      <c r="E978" s="20">
        <f t="shared" si="151"/>
        <v>41843</v>
      </c>
      <c r="F978" t="str">
        <f t="shared" si="152"/>
        <v>Full_16h</v>
      </c>
      <c r="G978">
        <f t="shared" si="153"/>
        <v>106</v>
      </c>
      <c r="H978" t="str">
        <f t="shared" si="154"/>
        <v>YES</v>
      </c>
      <c r="I978">
        <f t="shared" si="158"/>
        <v>8</v>
      </c>
      <c r="J978">
        <f t="shared" si="159"/>
        <v>22</v>
      </c>
      <c r="R978">
        <v>106</v>
      </c>
      <c r="S978">
        <v>1</v>
      </c>
      <c r="T978" t="s">
        <v>170</v>
      </c>
      <c r="U978" s="7">
        <v>8</v>
      </c>
      <c r="V978" s="7">
        <v>22</v>
      </c>
    </row>
    <row r="979" spans="1:22" x14ac:dyDescent="0.3">
      <c r="A979" t="str">
        <f t="shared" si="150"/>
        <v>Exp3</v>
      </c>
      <c r="B979">
        <f t="shared" si="155"/>
        <v>16</v>
      </c>
      <c r="C979" t="str">
        <f t="shared" si="156"/>
        <v>Full</v>
      </c>
      <c r="D979" t="str">
        <f t="shared" si="157"/>
        <v>BattenSpring</v>
      </c>
      <c r="E979" s="20">
        <f t="shared" si="151"/>
        <v>41843</v>
      </c>
      <c r="F979" t="str">
        <f t="shared" si="152"/>
        <v>Full_16h</v>
      </c>
      <c r="G979">
        <f t="shared" si="153"/>
        <v>106</v>
      </c>
      <c r="H979" t="str">
        <f t="shared" si="154"/>
        <v>YES</v>
      </c>
      <c r="I979">
        <f t="shared" si="158"/>
        <v>9</v>
      </c>
      <c r="J979">
        <f t="shared" si="159"/>
        <v>25</v>
      </c>
      <c r="S979">
        <v>2</v>
      </c>
      <c r="T979" t="s">
        <v>170</v>
      </c>
      <c r="U979" s="7">
        <v>9</v>
      </c>
      <c r="V979" s="7">
        <v>25</v>
      </c>
    </row>
    <row r="980" spans="1:22" x14ac:dyDescent="0.3">
      <c r="A980" t="str">
        <f t="shared" si="150"/>
        <v>Exp3</v>
      </c>
      <c r="B980">
        <f t="shared" si="155"/>
        <v>16</v>
      </c>
      <c r="C980" t="str">
        <f t="shared" si="156"/>
        <v>Full</v>
      </c>
      <c r="D980" t="str">
        <f t="shared" si="157"/>
        <v>BattenSpring</v>
      </c>
      <c r="E980" s="20">
        <f t="shared" si="151"/>
        <v>41843</v>
      </c>
      <c r="F980" t="str">
        <f t="shared" si="152"/>
        <v>Full_16h</v>
      </c>
      <c r="G980">
        <f t="shared" si="153"/>
        <v>106</v>
      </c>
      <c r="H980" t="str">
        <f t="shared" si="154"/>
        <v>YES</v>
      </c>
      <c r="I980">
        <f t="shared" si="158"/>
        <v>7</v>
      </c>
      <c r="J980">
        <f t="shared" si="159"/>
        <v>18</v>
      </c>
      <c r="S980">
        <v>3</v>
      </c>
      <c r="T980" t="s">
        <v>170</v>
      </c>
      <c r="U980" s="7">
        <v>7</v>
      </c>
      <c r="V980" s="7">
        <v>18</v>
      </c>
    </row>
    <row r="981" spans="1:22" x14ac:dyDescent="0.3">
      <c r="A981" t="str">
        <f t="shared" si="150"/>
        <v>Exp3</v>
      </c>
      <c r="B981">
        <f t="shared" si="155"/>
        <v>16</v>
      </c>
      <c r="C981" t="str">
        <f t="shared" si="156"/>
        <v>Full</v>
      </c>
      <c r="D981" t="str">
        <f t="shared" si="157"/>
        <v>BattenSpring</v>
      </c>
      <c r="E981" s="20">
        <f t="shared" si="151"/>
        <v>41843</v>
      </c>
      <c r="F981" t="str">
        <f t="shared" si="152"/>
        <v>Full_16h</v>
      </c>
      <c r="G981">
        <f t="shared" si="153"/>
        <v>106</v>
      </c>
      <c r="H981" t="str">
        <f t="shared" si="154"/>
        <v>YES</v>
      </c>
      <c r="I981">
        <f t="shared" si="158"/>
        <v>8</v>
      </c>
      <c r="J981">
        <f t="shared" si="159"/>
        <v>20</v>
      </c>
      <c r="S981">
        <v>4</v>
      </c>
      <c r="T981" t="s">
        <v>170</v>
      </c>
      <c r="U981" s="7">
        <v>8</v>
      </c>
      <c r="V981" s="7">
        <v>20</v>
      </c>
    </row>
    <row r="982" spans="1:22" x14ac:dyDescent="0.3">
      <c r="A982" t="str">
        <f t="shared" si="150"/>
        <v>Exp3</v>
      </c>
      <c r="B982">
        <f t="shared" si="155"/>
        <v>16</v>
      </c>
      <c r="C982" t="str">
        <f t="shared" si="156"/>
        <v>Full</v>
      </c>
      <c r="D982" t="str">
        <f t="shared" si="157"/>
        <v>BattenSpring</v>
      </c>
      <c r="E982" s="20">
        <f t="shared" si="151"/>
        <v>41843</v>
      </c>
      <c r="F982" t="str">
        <f t="shared" si="152"/>
        <v>Full_16h</v>
      </c>
      <c r="G982">
        <f t="shared" si="153"/>
        <v>106</v>
      </c>
      <c r="H982" t="str">
        <f t="shared" si="154"/>
        <v>YES</v>
      </c>
      <c r="I982">
        <f t="shared" si="158"/>
        <v>7</v>
      </c>
      <c r="J982">
        <f t="shared" si="159"/>
        <v>16</v>
      </c>
      <c r="S982">
        <v>5</v>
      </c>
      <c r="T982" t="s">
        <v>170</v>
      </c>
      <c r="U982" s="7">
        <v>7</v>
      </c>
      <c r="V982" s="7">
        <v>16</v>
      </c>
    </row>
    <row r="983" spans="1:22" x14ac:dyDescent="0.3">
      <c r="A983" t="str">
        <f t="shared" si="150"/>
        <v>Exp3</v>
      </c>
      <c r="B983">
        <f t="shared" si="155"/>
        <v>16</v>
      </c>
      <c r="C983" t="str">
        <f t="shared" si="156"/>
        <v>Full</v>
      </c>
      <c r="D983" t="str">
        <f t="shared" si="157"/>
        <v>BattenSpring</v>
      </c>
      <c r="E983" s="20">
        <f t="shared" si="151"/>
        <v>41843</v>
      </c>
      <c r="F983" t="str">
        <f t="shared" si="152"/>
        <v>Full_16h</v>
      </c>
      <c r="G983">
        <f t="shared" si="153"/>
        <v>124</v>
      </c>
      <c r="H983" t="str">
        <f t="shared" si="154"/>
        <v>YES</v>
      </c>
      <c r="I983">
        <f t="shared" si="158"/>
        <v>7</v>
      </c>
      <c r="J983">
        <f t="shared" si="159"/>
        <v>23</v>
      </c>
      <c r="R983">
        <v>124</v>
      </c>
      <c r="S983">
        <v>1</v>
      </c>
      <c r="T983" t="s">
        <v>170</v>
      </c>
      <c r="U983" s="7">
        <v>7</v>
      </c>
      <c r="V983" s="7">
        <v>23</v>
      </c>
    </row>
    <row r="984" spans="1:22" x14ac:dyDescent="0.3">
      <c r="A984" t="str">
        <f t="shared" si="150"/>
        <v>Exp3</v>
      </c>
      <c r="B984">
        <f t="shared" si="155"/>
        <v>16</v>
      </c>
      <c r="C984" t="str">
        <f t="shared" si="156"/>
        <v>Full</v>
      </c>
      <c r="D984" t="str">
        <f t="shared" si="157"/>
        <v>BattenSpring</v>
      </c>
      <c r="E984" s="20">
        <f t="shared" si="151"/>
        <v>41843</v>
      </c>
      <c r="F984" t="str">
        <f t="shared" si="152"/>
        <v>Full_16h</v>
      </c>
      <c r="G984">
        <f t="shared" si="153"/>
        <v>124</v>
      </c>
      <c r="H984" t="str">
        <f t="shared" si="154"/>
        <v>YES</v>
      </c>
      <c r="I984">
        <f t="shared" si="158"/>
        <v>7</v>
      </c>
      <c r="J984">
        <f t="shared" si="159"/>
        <v>23</v>
      </c>
      <c r="S984">
        <v>2</v>
      </c>
      <c r="T984" t="s">
        <v>170</v>
      </c>
      <c r="U984" s="7">
        <v>7</v>
      </c>
      <c r="V984" s="7">
        <v>23</v>
      </c>
    </row>
    <row r="985" spans="1:22" x14ac:dyDescent="0.3">
      <c r="A985" t="str">
        <f t="shared" si="150"/>
        <v>Exp3</v>
      </c>
      <c r="B985">
        <f t="shared" si="155"/>
        <v>16</v>
      </c>
      <c r="C985" t="str">
        <f t="shared" si="156"/>
        <v>Full</v>
      </c>
      <c r="D985" t="str">
        <f t="shared" si="157"/>
        <v>BattenSpring</v>
      </c>
      <c r="E985" s="20">
        <f t="shared" si="151"/>
        <v>41843</v>
      </c>
      <c r="F985" t="str">
        <f t="shared" si="152"/>
        <v>Full_16h</v>
      </c>
      <c r="G985">
        <f t="shared" si="153"/>
        <v>149</v>
      </c>
      <c r="H985" t="str">
        <f t="shared" si="154"/>
        <v>YES</v>
      </c>
      <c r="I985">
        <f t="shared" si="158"/>
        <v>10</v>
      </c>
      <c r="J985">
        <f t="shared" si="159"/>
        <v>28</v>
      </c>
      <c r="R985">
        <v>149</v>
      </c>
      <c r="S985">
        <v>1</v>
      </c>
      <c r="T985" t="s">
        <v>170</v>
      </c>
      <c r="U985" s="7">
        <v>10</v>
      </c>
      <c r="V985" s="7">
        <v>28</v>
      </c>
    </row>
    <row r="986" spans="1:22" x14ac:dyDescent="0.3">
      <c r="A986" t="str">
        <f t="shared" si="150"/>
        <v>Exp3</v>
      </c>
      <c r="B986">
        <f t="shared" si="155"/>
        <v>16</v>
      </c>
      <c r="C986" t="str">
        <f t="shared" si="156"/>
        <v>Full</v>
      </c>
      <c r="D986" t="str">
        <f t="shared" si="157"/>
        <v>BattenSpring</v>
      </c>
      <c r="E986" s="20">
        <f t="shared" si="151"/>
        <v>41843</v>
      </c>
      <c r="F986" t="str">
        <f t="shared" si="152"/>
        <v>Full_16h</v>
      </c>
      <c r="G986">
        <f t="shared" si="153"/>
        <v>182</v>
      </c>
      <c r="H986" t="str">
        <f t="shared" si="154"/>
        <v>YES</v>
      </c>
      <c r="I986">
        <f t="shared" si="158"/>
        <v>9</v>
      </c>
      <c r="J986">
        <f t="shared" si="159"/>
        <v>25</v>
      </c>
      <c r="R986">
        <v>182</v>
      </c>
      <c r="S986">
        <v>1</v>
      </c>
      <c r="T986" t="s">
        <v>170</v>
      </c>
      <c r="U986" s="7">
        <v>9</v>
      </c>
      <c r="V986" s="7">
        <v>25</v>
      </c>
    </row>
    <row r="987" spans="1:22" x14ac:dyDescent="0.3">
      <c r="A987" t="str">
        <f t="shared" si="150"/>
        <v>Exp3</v>
      </c>
      <c r="B987">
        <f t="shared" si="155"/>
        <v>16</v>
      </c>
      <c r="C987" t="str">
        <f t="shared" si="156"/>
        <v>Full</v>
      </c>
      <c r="D987" t="str">
        <f t="shared" si="157"/>
        <v>BattenSpring</v>
      </c>
      <c r="E987" s="20">
        <f t="shared" si="151"/>
        <v>41843</v>
      </c>
      <c r="F987" t="str">
        <f t="shared" si="152"/>
        <v>Full_16h</v>
      </c>
      <c r="G987">
        <f t="shared" si="153"/>
        <v>182</v>
      </c>
      <c r="H987" t="str">
        <f t="shared" si="154"/>
        <v>YES</v>
      </c>
      <c r="I987">
        <f t="shared" si="158"/>
        <v>10</v>
      </c>
      <c r="J987">
        <f t="shared" si="159"/>
        <v>25</v>
      </c>
      <c r="S987">
        <v>2</v>
      </c>
      <c r="T987" t="s">
        <v>170</v>
      </c>
      <c r="U987" s="7">
        <v>10</v>
      </c>
      <c r="V987" s="7">
        <v>25</v>
      </c>
    </row>
    <row r="988" spans="1:22" x14ac:dyDescent="0.3">
      <c r="A988" t="str">
        <f t="shared" si="150"/>
        <v>Exp3</v>
      </c>
      <c r="B988">
        <f t="shared" si="155"/>
        <v>16</v>
      </c>
      <c r="C988" t="str">
        <f t="shared" si="156"/>
        <v>Full</v>
      </c>
      <c r="D988" t="str">
        <f t="shared" si="157"/>
        <v>BattenSpring</v>
      </c>
      <c r="E988" s="20">
        <f t="shared" si="151"/>
        <v>41843</v>
      </c>
      <c r="F988" t="str">
        <f t="shared" si="152"/>
        <v>Full_16h</v>
      </c>
      <c r="G988">
        <f t="shared" si="153"/>
        <v>182</v>
      </c>
      <c r="H988" t="str">
        <f t="shared" si="154"/>
        <v>YES</v>
      </c>
      <c r="I988">
        <f t="shared" si="158"/>
        <v>7</v>
      </c>
      <c r="J988">
        <f t="shared" si="159"/>
        <v>22</v>
      </c>
      <c r="S988">
        <v>3</v>
      </c>
      <c r="T988" t="s">
        <v>170</v>
      </c>
      <c r="U988" s="7">
        <v>7</v>
      </c>
      <c r="V988" s="7">
        <v>22</v>
      </c>
    </row>
    <row r="989" spans="1:22" x14ac:dyDescent="0.3">
      <c r="A989" t="str">
        <f t="shared" si="150"/>
        <v>Exp3</v>
      </c>
      <c r="B989">
        <f t="shared" si="155"/>
        <v>16</v>
      </c>
      <c r="C989" t="str">
        <f t="shared" si="156"/>
        <v>Full</v>
      </c>
      <c r="D989" t="str">
        <f t="shared" si="157"/>
        <v>BattenSpring</v>
      </c>
      <c r="E989" s="20">
        <f t="shared" si="151"/>
        <v>41843</v>
      </c>
      <c r="F989" t="str">
        <f t="shared" si="152"/>
        <v>Full_16h</v>
      </c>
      <c r="G989">
        <f t="shared" si="153"/>
        <v>313</v>
      </c>
      <c r="H989" t="str">
        <f t="shared" si="154"/>
        <v>YES</v>
      </c>
      <c r="I989">
        <f t="shared" si="158"/>
        <v>8</v>
      </c>
      <c r="J989">
        <f t="shared" si="159"/>
        <v>22</v>
      </c>
      <c r="R989">
        <v>313</v>
      </c>
      <c r="S989">
        <v>1</v>
      </c>
      <c r="T989" t="s">
        <v>170</v>
      </c>
      <c r="U989" s="7">
        <v>8</v>
      </c>
      <c r="V989" s="7">
        <v>22</v>
      </c>
    </row>
    <row r="990" spans="1:22" x14ac:dyDescent="0.3">
      <c r="A990" t="str">
        <f t="shared" si="150"/>
        <v>Exp3</v>
      </c>
      <c r="B990">
        <f t="shared" si="155"/>
        <v>16</v>
      </c>
      <c r="C990" t="str">
        <f t="shared" si="156"/>
        <v>Full</v>
      </c>
      <c r="D990" t="str">
        <f t="shared" si="157"/>
        <v>BattenSpring</v>
      </c>
      <c r="E990" s="20">
        <f t="shared" si="151"/>
        <v>41843</v>
      </c>
      <c r="F990" t="str">
        <f t="shared" si="152"/>
        <v>Full_16h</v>
      </c>
      <c r="G990">
        <f t="shared" si="153"/>
        <v>313</v>
      </c>
      <c r="H990" t="str">
        <f t="shared" si="154"/>
        <v>YES</v>
      </c>
      <c r="I990">
        <f t="shared" si="158"/>
        <v>7</v>
      </c>
      <c r="J990">
        <f t="shared" si="159"/>
        <v>20</v>
      </c>
      <c r="S990">
        <v>2</v>
      </c>
      <c r="T990" t="s">
        <v>170</v>
      </c>
      <c r="U990" s="7">
        <v>7</v>
      </c>
      <c r="V990" s="7">
        <v>20</v>
      </c>
    </row>
    <row r="991" spans="1:22" x14ac:dyDescent="0.3">
      <c r="A991" t="str">
        <f t="shared" si="150"/>
        <v>Exp3</v>
      </c>
      <c r="B991">
        <f t="shared" si="155"/>
        <v>16</v>
      </c>
      <c r="C991" t="str">
        <f t="shared" si="156"/>
        <v>Full</v>
      </c>
      <c r="D991" t="str">
        <f t="shared" si="157"/>
        <v>BattenSpring</v>
      </c>
      <c r="E991" s="20">
        <f t="shared" si="151"/>
        <v>41843</v>
      </c>
      <c r="F991" t="str">
        <f t="shared" si="152"/>
        <v>Full_16h</v>
      </c>
      <c r="G991">
        <f t="shared" si="153"/>
        <v>313</v>
      </c>
      <c r="H991" t="str">
        <f t="shared" si="154"/>
        <v>YES</v>
      </c>
      <c r="I991">
        <f t="shared" si="158"/>
        <v>8</v>
      </c>
      <c r="J991">
        <f t="shared" si="159"/>
        <v>22</v>
      </c>
      <c r="S991">
        <v>3</v>
      </c>
      <c r="T991" t="s">
        <v>170</v>
      </c>
      <c r="U991" s="7">
        <v>8</v>
      </c>
      <c r="V991" s="7">
        <v>22</v>
      </c>
    </row>
    <row r="992" spans="1:22" x14ac:dyDescent="0.3">
      <c r="A992" t="str">
        <f t="shared" si="150"/>
        <v>Exp3</v>
      </c>
      <c r="B992">
        <f t="shared" si="155"/>
        <v>16</v>
      </c>
      <c r="C992" t="str">
        <f t="shared" si="156"/>
        <v>Full</v>
      </c>
      <c r="D992" t="str">
        <f t="shared" si="157"/>
        <v>BattenSpring</v>
      </c>
      <c r="E992" s="20">
        <f t="shared" si="151"/>
        <v>41843</v>
      </c>
      <c r="F992" t="str">
        <f t="shared" si="152"/>
        <v>Full_16h</v>
      </c>
      <c r="G992">
        <f t="shared" si="153"/>
        <v>313</v>
      </c>
      <c r="H992" t="str">
        <f t="shared" si="154"/>
        <v>YES</v>
      </c>
      <c r="I992">
        <f t="shared" si="158"/>
        <v>8</v>
      </c>
      <c r="J992">
        <f t="shared" si="159"/>
        <v>22</v>
      </c>
      <c r="S992">
        <v>4</v>
      </c>
      <c r="T992" t="s">
        <v>170</v>
      </c>
      <c r="U992" s="7">
        <v>8</v>
      </c>
      <c r="V992" s="7">
        <v>22</v>
      </c>
    </row>
    <row r="993" spans="1:22" x14ac:dyDescent="0.3">
      <c r="A993" t="str">
        <f t="shared" si="150"/>
        <v>Exp3</v>
      </c>
      <c r="B993">
        <f t="shared" si="155"/>
        <v>16</v>
      </c>
      <c r="C993" t="str">
        <f t="shared" si="156"/>
        <v>Full</v>
      </c>
      <c r="D993" t="str">
        <f t="shared" si="157"/>
        <v>BattenSpring</v>
      </c>
      <c r="E993" s="20">
        <f t="shared" si="151"/>
        <v>41843</v>
      </c>
      <c r="F993" t="str">
        <f t="shared" si="152"/>
        <v>Full_16h</v>
      </c>
      <c r="G993">
        <f t="shared" si="153"/>
        <v>313</v>
      </c>
      <c r="H993" t="str">
        <f t="shared" si="154"/>
        <v>YES</v>
      </c>
      <c r="I993">
        <f t="shared" si="158"/>
        <v>7</v>
      </c>
      <c r="J993">
        <f t="shared" si="159"/>
        <v>16</v>
      </c>
      <c r="S993">
        <v>5</v>
      </c>
      <c r="T993" t="s">
        <v>170</v>
      </c>
      <c r="U993" s="7">
        <v>7</v>
      </c>
      <c r="V993" s="7">
        <v>16</v>
      </c>
    </row>
    <row r="994" spans="1:22" x14ac:dyDescent="0.3">
      <c r="A994" t="str">
        <f t="shared" si="150"/>
        <v>Exp3</v>
      </c>
      <c r="B994">
        <f t="shared" si="155"/>
        <v>16</v>
      </c>
      <c r="C994" t="str">
        <f t="shared" si="156"/>
        <v>Nil</v>
      </c>
      <c r="D994" t="str">
        <f t="shared" si="157"/>
        <v>BattenSpring</v>
      </c>
      <c r="E994" s="20">
        <f t="shared" si="151"/>
        <v>41674</v>
      </c>
      <c r="F994" t="str">
        <f t="shared" si="152"/>
        <v>None_16h</v>
      </c>
      <c r="G994">
        <f t="shared" si="153"/>
        <v>30</v>
      </c>
      <c r="H994" t="str">
        <f t="shared" si="154"/>
        <v>NO</v>
      </c>
      <c r="I994">
        <f t="shared" si="158"/>
        <v>0.8601398601398601</v>
      </c>
      <c r="J994">
        <f t="shared" si="159"/>
        <v>6</v>
      </c>
      <c r="O994" t="s">
        <v>455</v>
      </c>
      <c r="P994" s="1">
        <v>41674</v>
      </c>
      <c r="Q994" t="s">
        <v>439</v>
      </c>
      <c r="R994">
        <v>30</v>
      </c>
      <c r="S994">
        <v>1</v>
      </c>
      <c r="U994" s="7">
        <v>0.8601398601398601</v>
      </c>
      <c r="V994" s="7">
        <v>6</v>
      </c>
    </row>
    <row r="995" spans="1:22" x14ac:dyDescent="0.3">
      <c r="A995" t="str">
        <f t="shared" si="150"/>
        <v>Exp3</v>
      </c>
      <c r="B995">
        <f t="shared" si="155"/>
        <v>16</v>
      </c>
      <c r="C995" t="str">
        <f t="shared" si="156"/>
        <v>Nil</v>
      </c>
      <c r="D995" t="str">
        <f t="shared" si="157"/>
        <v>BattenSpring</v>
      </c>
      <c r="E995" s="20">
        <f t="shared" si="151"/>
        <v>41674</v>
      </c>
      <c r="F995" t="str">
        <f t="shared" si="152"/>
        <v>None_16h</v>
      </c>
      <c r="G995">
        <f t="shared" si="153"/>
        <v>30</v>
      </c>
      <c r="H995" t="str">
        <f t="shared" si="154"/>
        <v>NO</v>
      </c>
      <c r="I995">
        <f t="shared" si="158"/>
        <v>0.8601398601398601</v>
      </c>
      <c r="J995">
        <f t="shared" si="159"/>
        <v>6</v>
      </c>
      <c r="S995">
        <v>2</v>
      </c>
      <c r="U995" s="7">
        <v>0.8601398601398601</v>
      </c>
      <c r="V995" s="7">
        <v>6</v>
      </c>
    </row>
    <row r="996" spans="1:22" x14ac:dyDescent="0.3">
      <c r="A996" t="str">
        <f t="shared" si="150"/>
        <v>Exp3</v>
      </c>
      <c r="B996">
        <f t="shared" si="155"/>
        <v>16</v>
      </c>
      <c r="C996" t="str">
        <f t="shared" si="156"/>
        <v>Nil</v>
      </c>
      <c r="D996" t="str">
        <f t="shared" si="157"/>
        <v>BattenSpring</v>
      </c>
      <c r="E996" s="20">
        <f t="shared" si="151"/>
        <v>41674</v>
      </c>
      <c r="F996" t="str">
        <f t="shared" si="152"/>
        <v>None_16h</v>
      </c>
      <c r="G996">
        <f t="shared" si="153"/>
        <v>167</v>
      </c>
      <c r="H996" t="str">
        <f t="shared" si="154"/>
        <v>NO</v>
      </c>
      <c r="I996">
        <f t="shared" si="158"/>
        <v>0.76588164431780803</v>
      </c>
      <c r="J996">
        <f t="shared" si="159"/>
        <v>5</v>
      </c>
      <c r="R996">
        <v>167</v>
      </c>
      <c r="S996">
        <v>1</v>
      </c>
      <c r="U996" s="7">
        <v>0.76588164431780803</v>
      </c>
      <c r="V996" s="7">
        <v>5</v>
      </c>
    </row>
    <row r="997" spans="1:22" x14ac:dyDescent="0.3">
      <c r="A997" t="str">
        <f t="shared" si="150"/>
        <v>Exp3</v>
      </c>
      <c r="B997">
        <f t="shared" si="155"/>
        <v>16</v>
      </c>
      <c r="C997" t="str">
        <f t="shared" si="156"/>
        <v>Nil</v>
      </c>
      <c r="D997" t="str">
        <f t="shared" si="157"/>
        <v>BattenSpring</v>
      </c>
      <c r="E997" s="20">
        <f t="shared" si="151"/>
        <v>41674</v>
      </c>
      <c r="F997" t="str">
        <f t="shared" si="152"/>
        <v>None_16h</v>
      </c>
      <c r="G997">
        <f t="shared" si="153"/>
        <v>167</v>
      </c>
      <c r="H997" t="str">
        <f t="shared" si="154"/>
        <v>NO</v>
      </c>
      <c r="I997">
        <f t="shared" si="158"/>
        <v>1.7037263286499695</v>
      </c>
      <c r="J997" t="str">
        <f t="shared" si="159"/>
        <v/>
      </c>
      <c r="S997">
        <v>2</v>
      </c>
      <c r="U997" s="7">
        <v>1.7037263286499695</v>
      </c>
      <c r="V997" s="7"/>
    </row>
    <row r="998" spans="1:22" x14ac:dyDescent="0.3">
      <c r="A998" t="str">
        <f t="shared" si="150"/>
        <v>Exp3</v>
      </c>
      <c r="B998">
        <f t="shared" si="155"/>
        <v>16</v>
      </c>
      <c r="C998" t="str">
        <f t="shared" si="156"/>
        <v>Nil</v>
      </c>
      <c r="D998" t="str">
        <f t="shared" si="157"/>
        <v>BattenSpring</v>
      </c>
      <c r="E998" s="20">
        <f t="shared" si="151"/>
        <v>41674</v>
      </c>
      <c r="F998" t="str">
        <f t="shared" si="152"/>
        <v>None_16h</v>
      </c>
      <c r="G998">
        <f t="shared" si="153"/>
        <v>167</v>
      </c>
      <c r="H998" t="str">
        <f t="shared" si="154"/>
        <v>NO</v>
      </c>
      <c r="I998">
        <f t="shared" si="158"/>
        <v>0.965034965034965</v>
      </c>
      <c r="J998">
        <f t="shared" si="159"/>
        <v>5</v>
      </c>
      <c r="S998">
        <v>3</v>
      </c>
      <c r="U998" s="7">
        <v>0.965034965034965</v>
      </c>
      <c r="V998" s="7">
        <v>5</v>
      </c>
    </row>
    <row r="999" spans="1:22" x14ac:dyDescent="0.3">
      <c r="A999" t="str">
        <f t="shared" si="150"/>
        <v>Exp3</v>
      </c>
      <c r="B999">
        <f t="shared" si="155"/>
        <v>16</v>
      </c>
      <c r="C999" t="str">
        <f t="shared" si="156"/>
        <v>Nil</v>
      </c>
      <c r="D999" t="str">
        <f t="shared" si="157"/>
        <v>BattenSpring</v>
      </c>
      <c r="E999" s="20">
        <f t="shared" si="151"/>
        <v>41674</v>
      </c>
      <c r="F999" t="str">
        <f t="shared" si="152"/>
        <v>None_16h</v>
      </c>
      <c r="G999">
        <f t="shared" si="153"/>
        <v>167</v>
      </c>
      <c r="H999" t="str">
        <f t="shared" si="154"/>
        <v>NO</v>
      </c>
      <c r="I999">
        <f t="shared" si="158"/>
        <v>1.6255345143555284</v>
      </c>
      <c r="J999" t="str">
        <f t="shared" si="159"/>
        <v/>
      </c>
      <c r="S999">
        <v>4</v>
      </c>
      <c r="U999" s="7">
        <v>1.6255345143555284</v>
      </c>
      <c r="V999" s="7"/>
    </row>
    <row r="1000" spans="1:22" x14ac:dyDescent="0.3">
      <c r="A1000" t="str">
        <f t="shared" si="150"/>
        <v>Exp3</v>
      </c>
      <c r="B1000">
        <f t="shared" si="155"/>
        <v>16</v>
      </c>
      <c r="C1000" t="str">
        <f t="shared" si="156"/>
        <v>Nil</v>
      </c>
      <c r="D1000" t="str">
        <f t="shared" si="157"/>
        <v>BattenSpring</v>
      </c>
      <c r="E1000" s="20">
        <f t="shared" si="151"/>
        <v>41674</v>
      </c>
      <c r="F1000" t="str">
        <f t="shared" si="152"/>
        <v>None_16h</v>
      </c>
      <c r="G1000">
        <f t="shared" si="153"/>
        <v>167</v>
      </c>
      <c r="H1000" t="str">
        <f t="shared" si="154"/>
        <v>NO</v>
      </c>
      <c r="I1000">
        <f t="shared" si="158"/>
        <v>0.76923076923076927</v>
      </c>
      <c r="J1000" t="str">
        <f t="shared" si="159"/>
        <v/>
      </c>
      <c r="S1000">
        <v>5</v>
      </c>
      <c r="U1000" s="7">
        <v>0.76923076923076927</v>
      </c>
      <c r="V1000" s="7"/>
    </row>
    <row r="1001" spans="1:22" x14ac:dyDescent="0.3">
      <c r="A1001" t="str">
        <f t="shared" si="150"/>
        <v>Exp3</v>
      </c>
      <c r="B1001">
        <f t="shared" si="155"/>
        <v>16</v>
      </c>
      <c r="C1001" t="str">
        <f t="shared" si="156"/>
        <v>Nil</v>
      </c>
      <c r="D1001" t="str">
        <f t="shared" si="157"/>
        <v>BattenSpring</v>
      </c>
      <c r="E1001" s="20">
        <f t="shared" si="151"/>
        <v>41674</v>
      </c>
      <c r="F1001" t="str">
        <f t="shared" si="152"/>
        <v>None_16h</v>
      </c>
      <c r="G1001">
        <f t="shared" si="153"/>
        <v>243</v>
      </c>
      <c r="H1001" t="str">
        <f t="shared" si="154"/>
        <v>NO</v>
      </c>
      <c r="I1001">
        <f t="shared" si="158"/>
        <v>1.8620920923914204</v>
      </c>
      <c r="J1001">
        <f t="shared" si="159"/>
        <v>6</v>
      </c>
      <c r="R1001">
        <v>243</v>
      </c>
      <c r="S1001">
        <v>1</v>
      </c>
      <c r="U1001" s="7">
        <v>1.8620920923914204</v>
      </c>
      <c r="V1001" s="7">
        <v>6</v>
      </c>
    </row>
    <row r="1002" spans="1:22" x14ac:dyDescent="0.3">
      <c r="A1002" t="str">
        <f t="shared" si="150"/>
        <v>Exp3</v>
      </c>
      <c r="B1002">
        <f t="shared" si="155"/>
        <v>16</v>
      </c>
      <c r="C1002" t="str">
        <f t="shared" si="156"/>
        <v>Nil</v>
      </c>
      <c r="D1002" t="str">
        <f t="shared" si="157"/>
        <v>BattenSpring</v>
      </c>
      <c r="E1002" s="20">
        <f t="shared" si="151"/>
        <v>41674</v>
      </c>
      <c r="F1002" t="str">
        <f t="shared" si="152"/>
        <v>None_16h</v>
      </c>
      <c r="G1002">
        <f t="shared" si="153"/>
        <v>243</v>
      </c>
      <c r="H1002" t="str">
        <f t="shared" si="154"/>
        <v>NO</v>
      </c>
      <c r="I1002">
        <f t="shared" si="158"/>
        <v>1.684178375076359</v>
      </c>
      <c r="J1002" t="str">
        <f t="shared" si="159"/>
        <v/>
      </c>
      <c r="S1002">
        <v>2</v>
      </c>
      <c r="U1002" s="7">
        <v>1.684178375076359</v>
      </c>
      <c r="V1002" s="7"/>
    </row>
    <row r="1003" spans="1:22" x14ac:dyDescent="0.3">
      <c r="A1003" t="str">
        <f t="shared" si="150"/>
        <v>Exp3</v>
      </c>
      <c r="B1003">
        <f t="shared" si="155"/>
        <v>16</v>
      </c>
      <c r="C1003" t="str">
        <f t="shared" si="156"/>
        <v>Nil</v>
      </c>
      <c r="D1003" t="str">
        <f t="shared" si="157"/>
        <v>BattenSpring</v>
      </c>
      <c r="E1003" s="20">
        <f t="shared" si="151"/>
        <v>41674</v>
      </c>
      <c r="F1003" t="str">
        <f t="shared" si="152"/>
        <v>None_16h</v>
      </c>
      <c r="G1003">
        <f t="shared" si="153"/>
        <v>243</v>
      </c>
      <c r="H1003" t="str">
        <f t="shared" si="154"/>
        <v>NO</v>
      </c>
      <c r="I1003">
        <f t="shared" si="158"/>
        <v>0.95104895104895104</v>
      </c>
      <c r="J1003" t="str">
        <f t="shared" si="159"/>
        <v/>
      </c>
      <c r="S1003">
        <v>3</v>
      </c>
      <c r="U1003" s="7">
        <v>0.95104895104895104</v>
      </c>
      <c r="V1003" s="7"/>
    </row>
    <row r="1004" spans="1:22" x14ac:dyDescent="0.3">
      <c r="A1004" t="str">
        <f t="shared" si="150"/>
        <v>Exp3</v>
      </c>
      <c r="B1004">
        <f t="shared" si="155"/>
        <v>16</v>
      </c>
      <c r="C1004" t="str">
        <f t="shared" si="156"/>
        <v>Nil</v>
      </c>
      <c r="D1004" t="str">
        <f t="shared" si="157"/>
        <v>BattenSpring</v>
      </c>
      <c r="E1004" s="20">
        <f t="shared" si="151"/>
        <v>41674</v>
      </c>
      <c r="F1004" t="str">
        <f t="shared" si="152"/>
        <v>None_16h</v>
      </c>
      <c r="G1004">
        <f t="shared" si="153"/>
        <v>243</v>
      </c>
      <c r="H1004" t="str">
        <f t="shared" si="154"/>
        <v>NO</v>
      </c>
      <c r="I1004">
        <f t="shared" si="158"/>
        <v>0.95104895104895104</v>
      </c>
      <c r="J1004" t="str">
        <f t="shared" si="159"/>
        <v/>
      </c>
      <c r="S1004">
        <v>4</v>
      </c>
      <c r="U1004" s="7">
        <v>0.95104895104895104</v>
      </c>
      <c r="V1004" s="7"/>
    </row>
    <row r="1005" spans="1:22" x14ac:dyDescent="0.3">
      <c r="A1005" t="str">
        <f t="shared" si="150"/>
        <v>Exp3</v>
      </c>
      <c r="B1005">
        <f t="shared" si="155"/>
        <v>16</v>
      </c>
      <c r="C1005" t="str">
        <f t="shared" si="156"/>
        <v>Nil</v>
      </c>
      <c r="D1005" t="str">
        <f t="shared" si="157"/>
        <v>BattenSpring</v>
      </c>
      <c r="E1005" s="20">
        <f t="shared" si="151"/>
        <v>41681</v>
      </c>
      <c r="F1005" t="str">
        <f t="shared" si="152"/>
        <v>None_16h</v>
      </c>
      <c r="G1005">
        <f t="shared" si="153"/>
        <v>80</v>
      </c>
      <c r="H1005" t="str">
        <f t="shared" si="154"/>
        <v>NO</v>
      </c>
      <c r="I1005">
        <f t="shared" si="158"/>
        <v>2.665492957746479</v>
      </c>
      <c r="J1005">
        <f t="shared" si="159"/>
        <v>10</v>
      </c>
      <c r="P1005" s="1">
        <v>41681</v>
      </c>
      <c r="Q1005" t="s">
        <v>439</v>
      </c>
      <c r="R1005">
        <v>80</v>
      </c>
      <c r="S1005">
        <v>1</v>
      </c>
      <c r="U1005" s="7">
        <v>2.665492957746479</v>
      </c>
      <c r="V1005" s="7">
        <v>10</v>
      </c>
    </row>
    <row r="1006" spans="1:22" x14ac:dyDescent="0.3">
      <c r="A1006" t="str">
        <f t="shared" si="150"/>
        <v>Exp3</v>
      </c>
      <c r="B1006">
        <f t="shared" si="155"/>
        <v>16</v>
      </c>
      <c r="C1006" t="str">
        <f t="shared" si="156"/>
        <v>Nil</v>
      </c>
      <c r="D1006" t="str">
        <f t="shared" si="157"/>
        <v>BattenSpring</v>
      </c>
      <c r="E1006" s="20">
        <f t="shared" si="151"/>
        <v>41681</v>
      </c>
      <c r="F1006" t="str">
        <f t="shared" si="152"/>
        <v>None_16h</v>
      </c>
      <c r="G1006">
        <f t="shared" si="153"/>
        <v>80</v>
      </c>
      <c r="H1006" t="str">
        <f t="shared" si="154"/>
        <v>NO</v>
      </c>
      <c r="I1006">
        <f t="shared" si="158"/>
        <v>2.813380281690141</v>
      </c>
      <c r="J1006">
        <f t="shared" si="159"/>
        <v>10</v>
      </c>
      <c r="S1006">
        <v>2</v>
      </c>
      <c r="U1006" s="7">
        <v>2.813380281690141</v>
      </c>
      <c r="V1006" s="7">
        <v>10</v>
      </c>
    </row>
    <row r="1007" spans="1:22" x14ac:dyDescent="0.3">
      <c r="A1007" t="str">
        <f t="shared" si="150"/>
        <v>Exp3</v>
      </c>
      <c r="B1007">
        <f t="shared" si="155"/>
        <v>16</v>
      </c>
      <c r="C1007" t="str">
        <f t="shared" si="156"/>
        <v>Nil</v>
      </c>
      <c r="D1007" t="str">
        <f t="shared" si="157"/>
        <v>BattenSpring</v>
      </c>
      <c r="E1007" s="20">
        <f t="shared" si="151"/>
        <v>41681</v>
      </c>
      <c r="F1007" t="str">
        <f t="shared" si="152"/>
        <v>None_16h</v>
      </c>
      <c r="G1007">
        <f t="shared" si="153"/>
        <v>80</v>
      </c>
      <c r="H1007" t="str">
        <f t="shared" si="154"/>
        <v>NO</v>
      </c>
      <c r="I1007">
        <f t="shared" si="158"/>
        <v>2.816901408450704</v>
      </c>
      <c r="J1007">
        <f t="shared" si="159"/>
        <v>9</v>
      </c>
      <c r="S1007">
        <v>3</v>
      </c>
      <c r="U1007" s="7">
        <v>2.816901408450704</v>
      </c>
      <c r="V1007" s="7">
        <v>9</v>
      </c>
    </row>
    <row r="1008" spans="1:22" x14ac:dyDescent="0.3">
      <c r="A1008" t="str">
        <f t="shared" si="150"/>
        <v>Exp3</v>
      </c>
      <c r="B1008">
        <f t="shared" si="155"/>
        <v>16</v>
      </c>
      <c r="C1008" t="str">
        <f t="shared" si="156"/>
        <v>Nil</v>
      </c>
      <c r="D1008" t="str">
        <f t="shared" si="157"/>
        <v>BattenSpring</v>
      </c>
      <c r="E1008" s="20">
        <f t="shared" si="151"/>
        <v>41681</v>
      </c>
      <c r="F1008" t="str">
        <f t="shared" si="152"/>
        <v>None_16h</v>
      </c>
      <c r="G1008">
        <f t="shared" si="153"/>
        <v>80</v>
      </c>
      <c r="H1008" t="str">
        <f t="shared" si="154"/>
        <v>NO</v>
      </c>
      <c r="I1008">
        <f t="shared" si="158"/>
        <v>2.686619718309859</v>
      </c>
      <c r="J1008" t="str">
        <f t="shared" si="159"/>
        <v/>
      </c>
      <c r="S1008">
        <v>4</v>
      </c>
      <c r="U1008" s="7">
        <v>2.686619718309859</v>
      </c>
      <c r="V1008" s="7"/>
    </row>
    <row r="1009" spans="1:22" x14ac:dyDescent="0.3">
      <c r="A1009" t="str">
        <f t="shared" si="150"/>
        <v>Exp3</v>
      </c>
      <c r="B1009">
        <f t="shared" si="155"/>
        <v>16</v>
      </c>
      <c r="C1009" t="str">
        <f t="shared" si="156"/>
        <v>Nil</v>
      </c>
      <c r="D1009" t="str">
        <f t="shared" si="157"/>
        <v>BattenSpring</v>
      </c>
      <c r="E1009" s="20">
        <f t="shared" si="151"/>
        <v>41681</v>
      </c>
      <c r="F1009" t="str">
        <f t="shared" si="152"/>
        <v>None_16h</v>
      </c>
      <c r="G1009">
        <f t="shared" si="153"/>
        <v>164</v>
      </c>
      <c r="H1009" t="str">
        <f t="shared" si="154"/>
        <v>NO</v>
      </c>
      <c r="I1009">
        <f t="shared" si="158"/>
        <v>2.7999776299827062</v>
      </c>
      <c r="J1009">
        <f t="shared" si="159"/>
        <v>10</v>
      </c>
      <c r="R1009">
        <v>164</v>
      </c>
      <c r="S1009">
        <v>1</v>
      </c>
      <c r="U1009" s="7">
        <v>2.7999776299827062</v>
      </c>
      <c r="V1009" s="7">
        <v>10</v>
      </c>
    </row>
    <row r="1010" spans="1:22" x14ac:dyDescent="0.3">
      <c r="A1010" t="str">
        <f t="shared" si="150"/>
        <v>Exp3</v>
      </c>
      <c r="B1010">
        <f t="shared" si="155"/>
        <v>16</v>
      </c>
      <c r="C1010" t="str">
        <f t="shared" si="156"/>
        <v>Nil</v>
      </c>
      <c r="D1010" t="str">
        <f t="shared" si="157"/>
        <v>BattenSpring</v>
      </c>
      <c r="E1010" s="20">
        <f t="shared" si="151"/>
        <v>41681</v>
      </c>
      <c r="F1010" t="str">
        <f t="shared" si="152"/>
        <v>None_16h</v>
      </c>
      <c r="G1010">
        <f t="shared" si="153"/>
        <v>164</v>
      </c>
      <c r="H1010" t="str">
        <f t="shared" si="154"/>
        <v>NO</v>
      </c>
      <c r="I1010">
        <f t="shared" si="158"/>
        <v>2.714788732394366</v>
      </c>
      <c r="J1010">
        <f t="shared" si="159"/>
        <v>10</v>
      </c>
      <c r="S1010">
        <v>2</v>
      </c>
      <c r="U1010" s="7">
        <v>2.714788732394366</v>
      </c>
      <c r="V1010" s="7">
        <v>10</v>
      </c>
    </row>
    <row r="1011" spans="1:22" x14ac:dyDescent="0.3">
      <c r="A1011" t="str">
        <f t="shared" si="150"/>
        <v>Exp3</v>
      </c>
      <c r="B1011">
        <f t="shared" si="155"/>
        <v>16</v>
      </c>
      <c r="C1011" t="str">
        <f t="shared" si="156"/>
        <v>Nil</v>
      </c>
      <c r="D1011" t="str">
        <f t="shared" si="157"/>
        <v>BattenSpring</v>
      </c>
      <c r="E1011" s="20">
        <f t="shared" si="151"/>
        <v>41681</v>
      </c>
      <c r="F1011" t="str">
        <f t="shared" si="152"/>
        <v>None_16h</v>
      </c>
      <c r="G1011">
        <f t="shared" si="153"/>
        <v>164</v>
      </c>
      <c r="H1011" t="str">
        <f t="shared" si="154"/>
        <v>NO</v>
      </c>
      <c r="I1011">
        <f t="shared" si="158"/>
        <v>2.7077464788732395</v>
      </c>
      <c r="J1011">
        <f t="shared" si="159"/>
        <v>9</v>
      </c>
      <c r="S1011">
        <v>3</v>
      </c>
      <c r="U1011" s="7">
        <v>2.7077464788732395</v>
      </c>
      <c r="V1011" s="7">
        <v>9</v>
      </c>
    </row>
    <row r="1012" spans="1:22" x14ac:dyDescent="0.3">
      <c r="A1012" t="str">
        <f t="shared" si="150"/>
        <v>Exp3</v>
      </c>
      <c r="B1012">
        <f t="shared" si="155"/>
        <v>16</v>
      </c>
      <c r="C1012" t="str">
        <f t="shared" si="156"/>
        <v>Nil</v>
      </c>
      <c r="D1012" t="str">
        <f t="shared" si="157"/>
        <v>BattenSpring</v>
      </c>
      <c r="E1012" s="20">
        <f t="shared" si="151"/>
        <v>41681</v>
      </c>
      <c r="F1012" t="str">
        <f t="shared" si="152"/>
        <v>None_16h</v>
      </c>
      <c r="G1012">
        <f t="shared" si="153"/>
        <v>164</v>
      </c>
      <c r="H1012" t="str">
        <f t="shared" si="154"/>
        <v>NO</v>
      </c>
      <c r="I1012">
        <f t="shared" si="158"/>
        <v>1.977397678680513</v>
      </c>
      <c r="J1012" t="str">
        <f t="shared" si="159"/>
        <v/>
      </c>
      <c r="S1012">
        <v>4</v>
      </c>
      <c r="U1012" s="7">
        <v>1.977397678680513</v>
      </c>
      <c r="V1012" s="7"/>
    </row>
    <row r="1013" spans="1:22" x14ac:dyDescent="0.3">
      <c r="A1013" t="str">
        <f t="shared" si="150"/>
        <v>Exp3</v>
      </c>
      <c r="B1013">
        <f t="shared" si="155"/>
        <v>16</v>
      </c>
      <c r="C1013" t="str">
        <f t="shared" si="156"/>
        <v>Nil</v>
      </c>
      <c r="D1013" t="str">
        <f t="shared" si="157"/>
        <v>BattenSpring</v>
      </c>
      <c r="E1013" s="20">
        <f t="shared" si="151"/>
        <v>41681</v>
      </c>
      <c r="F1013" t="str">
        <f t="shared" si="152"/>
        <v>None_16h</v>
      </c>
      <c r="G1013">
        <f t="shared" si="153"/>
        <v>297</v>
      </c>
      <c r="H1013" t="str">
        <f t="shared" si="154"/>
        <v>NO</v>
      </c>
      <c r="I1013">
        <f t="shared" si="158"/>
        <v>2.816901408450704</v>
      </c>
      <c r="J1013" t="str">
        <f t="shared" si="159"/>
        <v/>
      </c>
      <c r="R1013">
        <v>297</v>
      </c>
      <c r="S1013">
        <v>1</v>
      </c>
      <c r="U1013" s="7">
        <v>2.816901408450704</v>
      </c>
      <c r="V1013" s="7"/>
    </row>
    <row r="1014" spans="1:22" x14ac:dyDescent="0.3">
      <c r="A1014" t="str">
        <f t="shared" si="150"/>
        <v>Exp3</v>
      </c>
      <c r="B1014">
        <f t="shared" si="155"/>
        <v>16</v>
      </c>
      <c r="C1014" t="str">
        <f t="shared" si="156"/>
        <v>Nil</v>
      </c>
      <c r="D1014" t="str">
        <f t="shared" si="157"/>
        <v>BattenSpring</v>
      </c>
      <c r="E1014" s="20">
        <f t="shared" si="151"/>
        <v>41681</v>
      </c>
      <c r="F1014" t="str">
        <f t="shared" si="152"/>
        <v>None_16h</v>
      </c>
      <c r="G1014">
        <f t="shared" si="153"/>
        <v>297</v>
      </c>
      <c r="H1014" t="str">
        <f t="shared" si="154"/>
        <v>NO</v>
      </c>
      <c r="I1014">
        <f t="shared" si="158"/>
        <v>2.9119718309859155</v>
      </c>
      <c r="J1014">
        <f t="shared" si="159"/>
        <v>11</v>
      </c>
      <c r="S1014">
        <v>2</v>
      </c>
      <c r="U1014" s="7">
        <v>2.9119718309859155</v>
      </c>
      <c r="V1014" s="7">
        <v>11</v>
      </c>
    </row>
    <row r="1015" spans="1:22" x14ac:dyDescent="0.3">
      <c r="A1015" t="str">
        <f t="shared" si="150"/>
        <v>Exp3</v>
      </c>
      <c r="B1015">
        <f t="shared" si="155"/>
        <v>16</v>
      </c>
      <c r="C1015" t="str">
        <f t="shared" si="156"/>
        <v>Nil</v>
      </c>
      <c r="D1015" t="str">
        <f t="shared" si="157"/>
        <v>BattenSpring</v>
      </c>
      <c r="E1015" s="20">
        <f t="shared" si="151"/>
        <v>41681</v>
      </c>
      <c r="F1015" t="str">
        <f t="shared" si="152"/>
        <v>None_16h</v>
      </c>
      <c r="G1015">
        <f t="shared" si="153"/>
        <v>297</v>
      </c>
      <c r="H1015" t="str">
        <f t="shared" si="154"/>
        <v>NO</v>
      </c>
      <c r="I1015">
        <f t="shared" si="158"/>
        <v>2.9014084507042255</v>
      </c>
      <c r="J1015">
        <f t="shared" si="159"/>
        <v>10</v>
      </c>
      <c r="S1015">
        <v>3</v>
      </c>
      <c r="U1015" s="7">
        <v>2.9014084507042255</v>
      </c>
      <c r="V1015" s="7">
        <v>10</v>
      </c>
    </row>
    <row r="1016" spans="1:22" x14ac:dyDescent="0.3">
      <c r="A1016" t="str">
        <f t="shared" si="150"/>
        <v>Exp3</v>
      </c>
      <c r="B1016">
        <f t="shared" si="155"/>
        <v>16</v>
      </c>
      <c r="C1016" t="str">
        <f t="shared" si="156"/>
        <v>Nil</v>
      </c>
      <c r="D1016" t="str">
        <f t="shared" si="157"/>
        <v>BattenSpring</v>
      </c>
      <c r="E1016" s="20">
        <f t="shared" si="151"/>
        <v>41681</v>
      </c>
      <c r="F1016" t="str">
        <f t="shared" si="152"/>
        <v>None_16h</v>
      </c>
      <c r="G1016">
        <f t="shared" si="153"/>
        <v>297</v>
      </c>
      <c r="H1016" t="str">
        <f t="shared" si="154"/>
        <v>NO</v>
      </c>
      <c r="I1016">
        <f t="shared" si="158"/>
        <v>2.6795774647887325</v>
      </c>
      <c r="J1016" t="str">
        <f t="shared" si="159"/>
        <v/>
      </c>
      <c r="S1016">
        <v>4</v>
      </c>
      <c r="U1016" s="7">
        <v>2.6795774647887325</v>
      </c>
      <c r="V1016" s="7"/>
    </row>
    <row r="1017" spans="1:22" x14ac:dyDescent="0.3">
      <c r="A1017" t="str">
        <f t="shared" si="150"/>
        <v>Exp3</v>
      </c>
      <c r="B1017">
        <f t="shared" si="155"/>
        <v>16</v>
      </c>
      <c r="C1017" t="str">
        <f t="shared" si="156"/>
        <v>Nil</v>
      </c>
      <c r="D1017" t="str">
        <f t="shared" si="157"/>
        <v>BattenSpring</v>
      </c>
      <c r="E1017" s="20">
        <f t="shared" si="151"/>
        <v>41688</v>
      </c>
      <c r="F1017" t="str">
        <f t="shared" si="152"/>
        <v>None_16h</v>
      </c>
      <c r="G1017">
        <f t="shared" si="153"/>
        <v>108</v>
      </c>
      <c r="H1017" t="str">
        <f t="shared" si="154"/>
        <v>NO</v>
      </c>
      <c r="I1017">
        <f t="shared" si="158"/>
        <v>3.935483870967742</v>
      </c>
      <c r="J1017">
        <f t="shared" si="159"/>
        <v>15</v>
      </c>
      <c r="P1017" s="1">
        <v>41688</v>
      </c>
      <c r="Q1017" t="s">
        <v>439</v>
      </c>
      <c r="R1017">
        <v>108</v>
      </c>
      <c r="S1017">
        <v>1</v>
      </c>
      <c r="U1017" s="7">
        <v>3.935483870967742</v>
      </c>
      <c r="V1017" s="7">
        <v>15</v>
      </c>
    </row>
    <row r="1018" spans="1:22" x14ac:dyDescent="0.3">
      <c r="A1018" t="str">
        <f t="shared" si="150"/>
        <v>Exp3</v>
      </c>
      <c r="B1018">
        <f t="shared" si="155"/>
        <v>16</v>
      </c>
      <c r="C1018" t="str">
        <f t="shared" si="156"/>
        <v>Nil</v>
      </c>
      <c r="D1018" t="str">
        <f t="shared" si="157"/>
        <v>BattenSpring</v>
      </c>
      <c r="E1018" s="20">
        <f t="shared" si="151"/>
        <v>41688</v>
      </c>
      <c r="F1018" t="str">
        <f t="shared" si="152"/>
        <v>None_16h</v>
      </c>
      <c r="G1018">
        <f t="shared" si="153"/>
        <v>108</v>
      </c>
      <c r="H1018" t="str">
        <f t="shared" si="154"/>
        <v>NO</v>
      </c>
      <c r="I1018">
        <f t="shared" si="158"/>
        <v>3.9935483870967743</v>
      </c>
      <c r="J1018">
        <f t="shared" si="159"/>
        <v>16</v>
      </c>
      <c r="S1018">
        <v>2</v>
      </c>
      <c r="U1018" s="7">
        <v>3.9935483870967743</v>
      </c>
      <c r="V1018" s="7">
        <v>16</v>
      </c>
    </row>
    <row r="1019" spans="1:22" x14ac:dyDescent="0.3">
      <c r="A1019" t="str">
        <f t="shared" si="150"/>
        <v>Exp3</v>
      </c>
      <c r="B1019">
        <f t="shared" si="155"/>
        <v>16</v>
      </c>
      <c r="C1019" t="str">
        <f t="shared" si="156"/>
        <v>Nil</v>
      </c>
      <c r="D1019" t="str">
        <f t="shared" si="157"/>
        <v>BattenSpring</v>
      </c>
      <c r="E1019" s="20">
        <f t="shared" si="151"/>
        <v>41688</v>
      </c>
      <c r="F1019" t="str">
        <f t="shared" si="152"/>
        <v>None_16h</v>
      </c>
      <c r="G1019">
        <f t="shared" si="153"/>
        <v>108</v>
      </c>
      <c r="H1019" t="str">
        <f t="shared" si="154"/>
        <v>NO</v>
      </c>
      <c r="I1019">
        <f t="shared" si="158"/>
        <v>4.0064516129032253</v>
      </c>
      <c r="J1019">
        <f t="shared" si="159"/>
        <v>15</v>
      </c>
      <c r="S1019">
        <v>3</v>
      </c>
      <c r="U1019" s="7">
        <v>4.0064516129032253</v>
      </c>
      <c r="V1019" s="7">
        <v>15</v>
      </c>
    </row>
    <row r="1020" spans="1:22" x14ac:dyDescent="0.3">
      <c r="A1020" t="str">
        <f t="shared" si="150"/>
        <v>Exp3</v>
      </c>
      <c r="B1020">
        <f t="shared" si="155"/>
        <v>16</v>
      </c>
      <c r="C1020" t="str">
        <f t="shared" si="156"/>
        <v>Nil</v>
      </c>
      <c r="D1020" t="str">
        <f t="shared" si="157"/>
        <v>BattenSpring</v>
      </c>
      <c r="E1020" s="20">
        <f t="shared" si="151"/>
        <v>41688</v>
      </c>
      <c r="F1020" t="str">
        <f t="shared" si="152"/>
        <v>None_16h</v>
      </c>
      <c r="G1020">
        <f t="shared" si="153"/>
        <v>139</v>
      </c>
      <c r="H1020" t="str">
        <f t="shared" si="154"/>
        <v>NO</v>
      </c>
      <c r="I1020">
        <f t="shared" si="158"/>
        <v>4.0032258064516126</v>
      </c>
      <c r="J1020">
        <f t="shared" si="159"/>
        <v>14</v>
      </c>
      <c r="R1020">
        <v>139</v>
      </c>
      <c r="S1020">
        <v>1</v>
      </c>
      <c r="U1020" s="7">
        <v>4.0032258064516126</v>
      </c>
      <c r="V1020" s="7">
        <v>14</v>
      </c>
    </row>
    <row r="1021" spans="1:22" x14ac:dyDescent="0.3">
      <c r="A1021" t="str">
        <f t="shared" si="150"/>
        <v>Exp3</v>
      </c>
      <c r="B1021">
        <f t="shared" si="155"/>
        <v>16</v>
      </c>
      <c r="C1021" t="str">
        <f t="shared" si="156"/>
        <v>Nil</v>
      </c>
      <c r="D1021" t="str">
        <f t="shared" si="157"/>
        <v>BattenSpring</v>
      </c>
      <c r="E1021" s="20">
        <f t="shared" si="151"/>
        <v>41688</v>
      </c>
      <c r="F1021" t="str">
        <f t="shared" si="152"/>
        <v>None_16h</v>
      </c>
      <c r="G1021">
        <f t="shared" si="153"/>
        <v>139</v>
      </c>
      <c r="H1021" t="str">
        <f t="shared" si="154"/>
        <v>NO</v>
      </c>
      <c r="I1021">
        <f t="shared" si="158"/>
        <v>3.8161290322580648</v>
      </c>
      <c r="J1021">
        <f t="shared" si="159"/>
        <v>14</v>
      </c>
      <c r="S1021">
        <v>2</v>
      </c>
      <c r="U1021" s="7">
        <v>3.8161290322580648</v>
      </c>
      <c r="V1021" s="7">
        <v>14</v>
      </c>
    </row>
    <row r="1022" spans="1:22" x14ac:dyDescent="0.3">
      <c r="A1022" t="str">
        <f t="shared" si="150"/>
        <v>Exp3</v>
      </c>
      <c r="B1022">
        <f t="shared" si="155"/>
        <v>16</v>
      </c>
      <c r="C1022" t="str">
        <f t="shared" si="156"/>
        <v>Nil</v>
      </c>
      <c r="D1022" t="str">
        <f t="shared" si="157"/>
        <v>BattenSpring</v>
      </c>
      <c r="E1022" s="20">
        <f t="shared" si="151"/>
        <v>41688</v>
      </c>
      <c r="F1022" t="str">
        <f t="shared" si="152"/>
        <v>None_16h</v>
      </c>
      <c r="G1022">
        <f t="shared" si="153"/>
        <v>139</v>
      </c>
      <c r="H1022" t="str">
        <f t="shared" si="154"/>
        <v>NO</v>
      </c>
      <c r="I1022">
        <f t="shared" si="158"/>
        <v>3.9774193548387098</v>
      </c>
      <c r="J1022">
        <f t="shared" si="159"/>
        <v>15</v>
      </c>
      <c r="S1022">
        <v>3</v>
      </c>
      <c r="U1022" s="7">
        <v>3.9774193548387098</v>
      </c>
      <c r="V1022" s="7">
        <v>15</v>
      </c>
    </row>
    <row r="1023" spans="1:22" x14ac:dyDescent="0.3">
      <c r="A1023" t="str">
        <f t="shared" si="150"/>
        <v>Exp3</v>
      </c>
      <c r="B1023">
        <f t="shared" si="155"/>
        <v>16</v>
      </c>
      <c r="C1023" t="str">
        <f t="shared" si="156"/>
        <v>Nil</v>
      </c>
      <c r="D1023" t="str">
        <f t="shared" si="157"/>
        <v>BattenSpring</v>
      </c>
      <c r="E1023" s="20">
        <f t="shared" si="151"/>
        <v>41688</v>
      </c>
      <c r="F1023" t="str">
        <f t="shared" si="152"/>
        <v>None_16h</v>
      </c>
      <c r="G1023">
        <f t="shared" si="153"/>
        <v>139</v>
      </c>
      <c r="H1023" t="str">
        <f t="shared" si="154"/>
        <v>NO</v>
      </c>
      <c r="I1023">
        <f t="shared" si="158"/>
        <v>3.8935483870967742</v>
      </c>
      <c r="J1023">
        <f t="shared" si="159"/>
        <v>15</v>
      </c>
      <c r="S1023">
        <v>4</v>
      </c>
      <c r="U1023" s="7">
        <v>3.8935483870967742</v>
      </c>
      <c r="V1023" s="7">
        <v>15</v>
      </c>
    </row>
    <row r="1024" spans="1:22" x14ac:dyDescent="0.3">
      <c r="A1024" t="str">
        <f t="shared" si="150"/>
        <v>Exp3</v>
      </c>
      <c r="B1024">
        <f t="shared" si="155"/>
        <v>16</v>
      </c>
      <c r="C1024" t="str">
        <f t="shared" si="156"/>
        <v>Nil</v>
      </c>
      <c r="D1024" t="str">
        <f t="shared" si="157"/>
        <v>BattenSpring</v>
      </c>
      <c r="E1024" s="20">
        <f t="shared" si="151"/>
        <v>41688</v>
      </c>
      <c r="F1024" t="str">
        <f t="shared" si="152"/>
        <v>None_16h</v>
      </c>
      <c r="G1024">
        <f t="shared" si="153"/>
        <v>225</v>
      </c>
      <c r="H1024" t="str">
        <f t="shared" si="154"/>
        <v>NO</v>
      </c>
      <c r="I1024">
        <f t="shared" si="158"/>
        <v>3.7064516129032259</v>
      </c>
      <c r="J1024">
        <f t="shared" si="159"/>
        <v>18</v>
      </c>
      <c r="R1024">
        <v>225</v>
      </c>
      <c r="S1024">
        <v>1</v>
      </c>
      <c r="U1024" s="7">
        <v>3.7064516129032259</v>
      </c>
      <c r="V1024" s="7">
        <v>18</v>
      </c>
    </row>
    <row r="1025" spans="1:22" x14ac:dyDescent="0.3">
      <c r="A1025" t="str">
        <f t="shared" si="150"/>
        <v>Exp3</v>
      </c>
      <c r="B1025">
        <f t="shared" si="155"/>
        <v>16</v>
      </c>
      <c r="C1025" t="str">
        <f t="shared" si="156"/>
        <v>Nil</v>
      </c>
      <c r="D1025" t="str">
        <f t="shared" si="157"/>
        <v>BattenSpring</v>
      </c>
      <c r="E1025" s="20">
        <f t="shared" si="151"/>
        <v>41688</v>
      </c>
      <c r="F1025" t="str">
        <f t="shared" si="152"/>
        <v>None_16h</v>
      </c>
      <c r="G1025">
        <f t="shared" si="153"/>
        <v>225</v>
      </c>
      <c r="H1025" t="str">
        <f t="shared" si="154"/>
        <v>NO</v>
      </c>
      <c r="I1025">
        <f t="shared" si="158"/>
        <v>3.9451612903225808</v>
      </c>
      <c r="J1025">
        <f t="shared" si="159"/>
        <v>17</v>
      </c>
      <c r="S1025">
        <v>2</v>
      </c>
      <c r="U1025" s="7">
        <v>3.9451612903225808</v>
      </c>
      <c r="V1025" s="7">
        <v>17</v>
      </c>
    </row>
    <row r="1026" spans="1:22" x14ac:dyDescent="0.3">
      <c r="A1026" t="str">
        <f t="shared" si="150"/>
        <v>Exp3</v>
      </c>
      <c r="B1026">
        <f t="shared" si="155"/>
        <v>16</v>
      </c>
      <c r="C1026" t="str">
        <f t="shared" si="156"/>
        <v>Nil</v>
      </c>
      <c r="D1026" t="str">
        <f t="shared" si="157"/>
        <v>BattenSpring</v>
      </c>
      <c r="E1026" s="20">
        <f t="shared" si="151"/>
        <v>41688</v>
      </c>
      <c r="F1026" t="str">
        <f t="shared" si="152"/>
        <v>None_16h</v>
      </c>
      <c r="G1026">
        <f t="shared" si="153"/>
        <v>225</v>
      </c>
      <c r="H1026" t="str">
        <f t="shared" si="154"/>
        <v>NO</v>
      </c>
      <c r="I1026">
        <f t="shared" si="158"/>
        <v>3.9225806451612906</v>
      </c>
      <c r="J1026">
        <f t="shared" si="159"/>
        <v>17</v>
      </c>
      <c r="S1026">
        <v>3</v>
      </c>
      <c r="U1026" s="7">
        <v>3.9225806451612906</v>
      </c>
      <c r="V1026" s="7">
        <v>17</v>
      </c>
    </row>
    <row r="1027" spans="1:22" x14ac:dyDescent="0.3">
      <c r="A1027" t="str">
        <f t="shared" ref="A1027:A1090" si="160">IF(L1027="",A1026,L1027)</f>
        <v>Exp3</v>
      </c>
      <c r="B1027">
        <f t="shared" si="155"/>
        <v>16</v>
      </c>
      <c r="C1027" t="str">
        <f t="shared" si="156"/>
        <v>Nil</v>
      </c>
      <c r="D1027" t="str">
        <f t="shared" si="157"/>
        <v>BattenSpring</v>
      </c>
      <c r="E1027" s="20">
        <f t="shared" ref="E1027:E1090" si="161">IF(P1027="",E1026,P1027)</f>
        <v>41688</v>
      </c>
      <c r="F1027" t="str">
        <f t="shared" ref="F1027:F1090" si="162">IF(Q1027="",F1026,Q1027)</f>
        <v>None_16h</v>
      </c>
      <c r="G1027">
        <f t="shared" ref="G1027:G1090" si="163">IF(R1027="",G1026,R1027)</f>
        <v>225</v>
      </c>
      <c r="H1027" t="str">
        <f t="shared" ref="H1027:H1090" si="164">IF(T1027="","NO","YES")</f>
        <v>NO</v>
      </c>
      <c r="I1027">
        <f t="shared" si="158"/>
        <v>4.0129032258064514</v>
      </c>
      <c r="J1027">
        <f t="shared" si="159"/>
        <v>18</v>
      </c>
      <c r="S1027">
        <v>4</v>
      </c>
      <c r="U1027" s="7">
        <v>4.0129032258064514</v>
      </c>
      <c r="V1027" s="7">
        <v>18</v>
      </c>
    </row>
    <row r="1028" spans="1:22" x14ac:dyDescent="0.3">
      <c r="A1028" t="str">
        <f t="shared" si="160"/>
        <v>Exp3</v>
      </c>
      <c r="B1028">
        <f t="shared" ref="B1028:B1091" si="165">IF(L1028="",B1027,M1028)</f>
        <v>16</v>
      </c>
      <c r="C1028" t="str">
        <f t="shared" ref="C1028:C1091" si="166">IF(O1028="",C1027,O1028)</f>
        <v>Nil</v>
      </c>
      <c r="D1028" t="str">
        <f t="shared" ref="D1028:D1091" si="167">IF(N1028="",D1027,N1028)</f>
        <v>BattenSpring</v>
      </c>
      <c r="E1028" s="20">
        <f t="shared" si="161"/>
        <v>41695</v>
      </c>
      <c r="F1028" t="str">
        <f t="shared" si="162"/>
        <v>None_16h</v>
      </c>
      <c r="G1028">
        <f t="shared" si="163"/>
        <v>100</v>
      </c>
      <c r="H1028" t="str">
        <f t="shared" si="164"/>
        <v>NO</v>
      </c>
      <c r="I1028">
        <f t="shared" ref="I1028:I1091" si="168">IF(U1028="","",U1028)</f>
        <v>5.479386385426654</v>
      </c>
      <c r="J1028">
        <f t="shared" ref="J1028:J1091" si="169">IF(V1028="","",V1028)</f>
        <v>25</v>
      </c>
      <c r="P1028" s="1">
        <v>41695</v>
      </c>
      <c r="Q1028" t="s">
        <v>439</v>
      </c>
      <c r="R1028">
        <v>100</v>
      </c>
      <c r="S1028">
        <v>1</v>
      </c>
      <c r="U1028" s="7">
        <v>5.479386385426654</v>
      </c>
      <c r="V1028" s="7">
        <v>25</v>
      </c>
    </row>
    <row r="1029" spans="1:22" x14ac:dyDescent="0.3">
      <c r="A1029" t="str">
        <f t="shared" si="160"/>
        <v>Exp3</v>
      </c>
      <c r="B1029">
        <f t="shared" si="165"/>
        <v>16</v>
      </c>
      <c r="C1029" t="str">
        <f t="shared" si="166"/>
        <v>Nil</v>
      </c>
      <c r="D1029" t="str">
        <f t="shared" si="167"/>
        <v>BattenSpring</v>
      </c>
      <c r="E1029" s="20">
        <f t="shared" si="161"/>
        <v>41695</v>
      </c>
      <c r="F1029" t="str">
        <f t="shared" si="162"/>
        <v>None_16h</v>
      </c>
      <c r="G1029">
        <f t="shared" si="163"/>
        <v>100</v>
      </c>
      <c r="H1029" t="str">
        <f t="shared" si="164"/>
        <v>NO</v>
      </c>
      <c r="I1029">
        <f t="shared" si="168"/>
        <v>5.1629913710450621</v>
      </c>
      <c r="J1029">
        <f t="shared" si="169"/>
        <v>25</v>
      </c>
      <c r="S1029">
        <v>2</v>
      </c>
      <c r="U1029" s="7">
        <v>5.1629913710450621</v>
      </c>
      <c r="V1029" s="7">
        <v>25</v>
      </c>
    </row>
    <row r="1030" spans="1:22" x14ac:dyDescent="0.3">
      <c r="A1030" t="str">
        <f t="shared" si="160"/>
        <v>Exp3</v>
      </c>
      <c r="B1030">
        <f t="shared" si="165"/>
        <v>16</v>
      </c>
      <c r="C1030" t="str">
        <f t="shared" si="166"/>
        <v>Nil</v>
      </c>
      <c r="D1030" t="str">
        <f t="shared" si="167"/>
        <v>BattenSpring</v>
      </c>
      <c r="E1030" s="20">
        <f t="shared" si="161"/>
        <v>41695</v>
      </c>
      <c r="F1030" t="str">
        <f t="shared" si="162"/>
        <v>None_16h</v>
      </c>
      <c r="G1030">
        <f t="shared" si="163"/>
        <v>100</v>
      </c>
      <c r="H1030" t="str">
        <f t="shared" si="164"/>
        <v>NO</v>
      </c>
      <c r="I1030">
        <f t="shared" si="168"/>
        <v>5.2444870565675936</v>
      </c>
      <c r="J1030">
        <f t="shared" si="169"/>
        <v>26</v>
      </c>
      <c r="S1030">
        <v>3</v>
      </c>
      <c r="U1030" s="7">
        <v>5.2444870565675936</v>
      </c>
      <c r="V1030" s="7">
        <v>26</v>
      </c>
    </row>
    <row r="1031" spans="1:22" x14ac:dyDescent="0.3">
      <c r="A1031" t="str">
        <f t="shared" si="160"/>
        <v>Exp3</v>
      </c>
      <c r="B1031">
        <f t="shared" si="165"/>
        <v>16</v>
      </c>
      <c r="C1031" t="str">
        <f t="shared" si="166"/>
        <v>Nil</v>
      </c>
      <c r="D1031" t="str">
        <f t="shared" si="167"/>
        <v>BattenSpring</v>
      </c>
      <c r="E1031" s="20">
        <f t="shared" si="161"/>
        <v>41695</v>
      </c>
      <c r="F1031" t="str">
        <f t="shared" si="162"/>
        <v>None_16h</v>
      </c>
      <c r="G1031">
        <f t="shared" si="163"/>
        <v>132</v>
      </c>
      <c r="H1031" t="str">
        <f t="shared" si="164"/>
        <v>NO</v>
      </c>
      <c r="I1031">
        <f t="shared" si="168"/>
        <v>5.4074784276126557</v>
      </c>
      <c r="J1031">
        <f t="shared" si="169"/>
        <v>21</v>
      </c>
      <c r="R1031">
        <v>132</v>
      </c>
      <c r="S1031">
        <v>1</v>
      </c>
      <c r="U1031" s="7">
        <v>5.4074784276126557</v>
      </c>
      <c r="V1031" s="7">
        <v>21</v>
      </c>
    </row>
    <row r="1032" spans="1:22" x14ac:dyDescent="0.3">
      <c r="A1032" t="str">
        <f t="shared" si="160"/>
        <v>Exp3</v>
      </c>
      <c r="B1032">
        <f t="shared" si="165"/>
        <v>16</v>
      </c>
      <c r="C1032" t="str">
        <f t="shared" si="166"/>
        <v>Nil</v>
      </c>
      <c r="D1032" t="str">
        <f t="shared" si="167"/>
        <v>BattenSpring</v>
      </c>
      <c r="E1032" s="20">
        <f t="shared" si="161"/>
        <v>41695</v>
      </c>
      <c r="F1032" t="str">
        <f t="shared" si="162"/>
        <v>None_16h</v>
      </c>
      <c r="G1032">
        <f t="shared" si="163"/>
        <v>132</v>
      </c>
      <c r="H1032" t="str">
        <f t="shared" si="164"/>
        <v>NO</v>
      </c>
      <c r="I1032">
        <f t="shared" si="168"/>
        <v>5.1965484180249284</v>
      </c>
      <c r="J1032">
        <f t="shared" si="169"/>
        <v>25</v>
      </c>
      <c r="S1032">
        <v>2</v>
      </c>
      <c r="U1032" s="7">
        <v>5.1965484180249284</v>
      </c>
      <c r="V1032" s="7">
        <v>25</v>
      </c>
    </row>
    <row r="1033" spans="1:22" x14ac:dyDescent="0.3">
      <c r="A1033" t="str">
        <f t="shared" si="160"/>
        <v>Exp3</v>
      </c>
      <c r="B1033">
        <f t="shared" si="165"/>
        <v>16</v>
      </c>
      <c r="C1033" t="str">
        <f t="shared" si="166"/>
        <v>Nil</v>
      </c>
      <c r="D1033" t="str">
        <f t="shared" si="167"/>
        <v>BattenSpring</v>
      </c>
      <c r="E1033" s="20">
        <f t="shared" si="161"/>
        <v>41695</v>
      </c>
      <c r="F1033" t="str">
        <f t="shared" si="162"/>
        <v>None_16h</v>
      </c>
      <c r="G1033">
        <f t="shared" si="163"/>
        <v>132</v>
      </c>
      <c r="H1033" t="str">
        <f t="shared" si="164"/>
        <v>NO</v>
      </c>
      <c r="I1033">
        <f t="shared" si="168"/>
        <v>5.3163950143815919</v>
      </c>
      <c r="J1033">
        <f t="shared" si="169"/>
        <v>24</v>
      </c>
      <c r="S1033">
        <v>3</v>
      </c>
      <c r="U1033" s="7">
        <v>5.3163950143815919</v>
      </c>
      <c r="V1033" s="7">
        <v>24</v>
      </c>
    </row>
    <row r="1034" spans="1:22" x14ac:dyDescent="0.3">
      <c r="A1034" t="str">
        <f t="shared" si="160"/>
        <v>Exp3</v>
      </c>
      <c r="B1034">
        <f t="shared" si="165"/>
        <v>16</v>
      </c>
      <c r="C1034" t="str">
        <f t="shared" si="166"/>
        <v>Nil</v>
      </c>
      <c r="D1034" t="str">
        <f t="shared" si="167"/>
        <v>BattenSpring</v>
      </c>
      <c r="E1034" s="20">
        <f t="shared" si="161"/>
        <v>41695</v>
      </c>
      <c r="F1034" t="str">
        <f t="shared" si="162"/>
        <v>None_16h</v>
      </c>
      <c r="G1034">
        <f t="shared" si="163"/>
        <v>132</v>
      </c>
      <c r="H1034" t="str">
        <f t="shared" si="164"/>
        <v>NO</v>
      </c>
      <c r="I1034">
        <f t="shared" si="168"/>
        <v>5.5512943432406523</v>
      </c>
      <c r="J1034">
        <f t="shared" si="169"/>
        <v>23</v>
      </c>
      <c r="S1034">
        <v>4</v>
      </c>
      <c r="U1034" s="7">
        <v>5.5512943432406523</v>
      </c>
      <c r="V1034" s="7">
        <v>23</v>
      </c>
    </row>
    <row r="1035" spans="1:22" x14ac:dyDescent="0.3">
      <c r="A1035" t="str">
        <f t="shared" si="160"/>
        <v>Exp3</v>
      </c>
      <c r="B1035">
        <f t="shared" si="165"/>
        <v>16</v>
      </c>
      <c r="C1035" t="str">
        <f t="shared" si="166"/>
        <v>Nil</v>
      </c>
      <c r="D1035" t="str">
        <f t="shared" si="167"/>
        <v>BattenSpring</v>
      </c>
      <c r="E1035" s="20">
        <f t="shared" si="161"/>
        <v>41695</v>
      </c>
      <c r="F1035" t="str">
        <f t="shared" si="162"/>
        <v>None_16h</v>
      </c>
      <c r="G1035">
        <f t="shared" si="163"/>
        <v>246</v>
      </c>
      <c r="H1035" t="str">
        <f t="shared" si="164"/>
        <v>NO</v>
      </c>
      <c r="I1035">
        <f t="shared" si="168"/>
        <v>5.7238734419942476</v>
      </c>
      <c r="J1035">
        <f t="shared" si="169"/>
        <v>25</v>
      </c>
      <c r="R1035">
        <v>246</v>
      </c>
      <c r="S1035">
        <v>1</v>
      </c>
      <c r="U1035" s="7">
        <v>5.7238734419942476</v>
      </c>
      <c r="V1035" s="7">
        <v>25</v>
      </c>
    </row>
    <row r="1036" spans="1:22" x14ac:dyDescent="0.3">
      <c r="A1036" t="str">
        <f t="shared" si="160"/>
        <v>Exp3</v>
      </c>
      <c r="B1036">
        <f t="shared" si="165"/>
        <v>16</v>
      </c>
      <c r="C1036" t="str">
        <f t="shared" si="166"/>
        <v>Nil</v>
      </c>
      <c r="D1036" t="str">
        <f t="shared" si="167"/>
        <v>BattenSpring</v>
      </c>
      <c r="E1036" s="20">
        <f t="shared" si="161"/>
        <v>41695</v>
      </c>
      <c r="F1036" t="str">
        <f t="shared" si="162"/>
        <v>None_16h</v>
      </c>
      <c r="G1036">
        <f t="shared" si="163"/>
        <v>246</v>
      </c>
      <c r="H1036" t="str">
        <f t="shared" si="164"/>
        <v>NO</v>
      </c>
      <c r="I1036">
        <f t="shared" si="168"/>
        <v>4.7269021739130439</v>
      </c>
      <c r="J1036">
        <f t="shared" si="169"/>
        <v>22</v>
      </c>
      <c r="S1036">
        <v>2</v>
      </c>
      <c r="U1036" s="7">
        <v>4.7269021739130439</v>
      </c>
      <c r="V1036" s="7">
        <v>22</v>
      </c>
    </row>
    <row r="1037" spans="1:22" x14ac:dyDescent="0.3">
      <c r="A1037" t="str">
        <f t="shared" si="160"/>
        <v>Exp3</v>
      </c>
      <c r="B1037">
        <f t="shared" si="165"/>
        <v>16</v>
      </c>
      <c r="C1037" t="str">
        <f t="shared" si="166"/>
        <v>Nil</v>
      </c>
      <c r="D1037" t="str">
        <f t="shared" si="167"/>
        <v>BattenSpring</v>
      </c>
      <c r="E1037" s="20">
        <f t="shared" si="161"/>
        <v>41702</v>
      </c>
      <c r="F1037" t="str">
        <f t="shared" si="162"/>
        <v>None_16h</v>
      </c>
      <c r="G1037">
        <f t="shared" si="163"/>
        <v>93</v>
      </c>
      <c r="H1037" t="str">
        <f t="shared" si="164"/>
        <v>NO</v>
      </c>
      <c r="I1037">
        <f t="shared" si="168"/>
        <v>7.5095090667846085</v>
      </c>
      <c r="J1037">
        <f t="shared" si="169"/>
        <v>22</v>
      </c>
      <c r="P1037" s="1">
        <v>41702</v>
      </c>
      <c r="Q1037" t="s">
        <v>439</v>
      </c>
      <c r="R1037">
        <v>93</v>
      </c>
      <c r="S1037">
        <v>1</v>
      </c>
      <c r="U1037" s="7">
        <v>7.5095090667846085</v>
      </c>
      <c r="V1037" s="7">
        <v>22</v>
      </c>
    </row>
    <row r="1038" spans="1:22" x14ac:dyDescent="0.3">
      <c r="A1038" t="str">
        <f t="shared" si="160"/>
        <v>Exp3</v>
      </c>
      <c r="B1038">
        <f t="shared" si="165"/>
        <v>16</v>
      </c>
      <c r="C1038" t="str">
        <f t="shared" si="166"/>
        <v>Nil</v>
      </c>
      <c r="D1038" t="str">
        <f t="shared" si="167"/>
        <v>BattenSpring</v>
      </c>
      <c r="E1038" s="20">
        <f t="shared" si="161"/>
        <v>41702</v>
      </c>
      <c r="F1038" t="str">
        <f t="shared" si="162"/>
        <v>None_16h</v>
      </c>
      <c r="G1038">
        <f t="shared" si="163"/>
        <v>93</v>
      </c>
      <c r="H1038" t="str">
        <f t="shared" si="164"/>
        <v>NO</v>
      </c>
      <c r="I1038">
        <f t="shared" si="168"/>
        <v>7.5572755417956659</v>
      </c>
      <c r="J1038">
        <f t="shared" si="169"/>
        <v>23</v>
      </c>
      <c r="S1038">
        <v>2</v>
      </c>
      <c r="U1038" s="7">
        <v>7.5572755417956659</v>
      </c>
      <c r="V1038" s="7">
        <v>23</v>
      </c>
    </row>
    <row r="1039" spans="1:22" x14ac:dyDescent="0.3">
      <c r="A1039" t="str">
        <f t="shared" si="160"/>
        <v>Exp3</v>
      </c>
      <c r="B1039">
        <f t="shared" si="165"/>
        <v>16</v>
      </c>
      <c r="C1039" t="str">
        <f t="shared" si="166"/>
        <v>Nil</v>
      </c>
      <c r="D1039" t="str">
        <f t="shared" si="167"/>
        <v>BattenSpring</v>
      </c>
      <c r="E1039" s="20">
        <f t="shared" si="161"/>
        <v>41702</v>
      </c>
      <c r="F1039" t="str">
        <f t="shared" si="162"/>
        <v>None_16h</v>
      </c>
      <c r="G1039">
        <f t="shared" si="163"/>
        <v>93</v>
      </c>
      <c r="H1039" t="str">
        <f t="shared" si="164"/>
        <v>NO</v>
      </c>
      <c r="I1039">
        <f t="shared" si="168"/>
        <v>7.780185758513932</v>
      </c>
      <c r="J1039">
        <f t="shared" si="169"/>
        <v>23</v>
      </c>
      <c r="S1039">
        <v>3</v>
      </c>
      <c r="U1039" s="7">
        <v>7.780185758513932</v>
      </c>
      <c r="V1039" s="7">
        <v>23</v>
      </c>
    </row>
    <row r="1040" spans="1:22" x14ac:dyDescent="0.3">
      <c r="A1040" t="str">
        <f t="shared" si="160"/>
        <v>Exp3</v>
      </c>
      <c r="B1040">
        <f t="shared" si="165"/>
        <v>16</v>
      </c>
      <c r="C1040" t="str">
        <f t="shared" si="166"/>
        <v>Nil</v>
      </c>
      <c r="D1040" t="str">
        <f t="shared" si="167"/>
        <v>BattenSpring</v>
      </c>
      <c r="E1040" s="20">
        <f t="shared" si="161"/>
        <v>41702</v>
      </c>
      <c r="F1040" t="str">
        <f t="shared" si="162"/>
        <v>None_16h</v>
      </c>
      <c r="G1040">
        <f t="shared" si="163"/>
        <v>168</v>
      </c>
      <c r="H1040" t="str">
        <f t="shared" si="164"/>
        <v>NO</v>
      </c>
      <c r="I1040">
        <f t="shared" si="168"/>
        <v>7.0397553516819569</v>
      </c>
      <c r="J1040">
        <f t="shared" si="169"/>
        <v>23</v>
      </c>
      <c r="R1040">
        <v>168</v>
      </c>
      <c r="S1040">
        <v>1</v>
      </c>
      <c r="U1040" s="7">
        <v>7.0397553516819569</v>
      </c>
      <c r="V1040" s="7">
        <v>23</v>
      </c>
    </row>
    <row r="1041" spans="1:22" x14ac:dyDescent="0.3">
      <c r="A1041" t="str">
        <f t="shared" si="160"/>
        <v>Exp3</v>
      </c>
      <c r="B1041">
        <f t="shared" si="165"/>
        <v>16</v>
      </c>
      <c r="C1041" t="str">
        <f t="shared" si="166"/>
        <v>Nil</v>
      </c>
      <c r="D1041" t="str">
        <f t="shared" si="167"/>
        <v>BattenSpring</v>
      </c>
      <c r="E1041" s="20">
        <f t="shared" si="161"/>
        <v>41702</v>
      </c>
      <c r="F1041" t="str">
        <f t="shared" si="162"/>
        <v>None_16h</v>
      </c>
      <c r="G1041">
        <f t="shared" si="163"/>
        <v>168</v>
      </c>
      <c r="H1041" t="str">
        <f t="shared" si="164"/>
        <v>NO</v>
      </c>
      <c r="I1041">
        <f t="shared" si="168"/>
        <v>6.8807339449541285</v>
      </c>
      <c r="J1041">
        <f t="shared" si="169"/>
        <v>23</v>
      </c>
      <c r="S1041">
        <v>2</v>
      </c>
      <c r="U1041" s="7">
        <v>6.8807339449541285</v>
      </c>
      <c r="V1041" s="7">
        <v>23</v>
      </c>
    </row>
    <row r="1042" spans="1:22" x14ac:dyDescent="0.3">
      <c r="A1042" t="str">
        <f t="shared" si="160"/>
        <v>Exp3</v>
      </c>
      <c r="B1042">
        <f t="shared" si="165"/>
        <v>16</v>
      </c>
      <c r="C1042" t="str">
        <f t="shared" si="166"/>
        <v>Nil</v>
      </c>
      <c r="D1042" t="str">
        <f t="shared" si="167"/>
        <v>BattenSpring</v>
      </c>
      <c r="E1042" s="20">
        <f t="shared" si="161"/>
        <v>41702</v>
      </c>
      <c r="F1042" t="str">
        <f t="shared" si="162"/>
        <v>None_16h</v>
      </c>
      <c r="G1042">
        <f t="shared" si="163"/>
        <v>168</v>
      </c>
      <c r="H1042" t="str">
        <f t="shared" si="164"/>
        <v>NO</v>
      </c>
      <c r="I1042">
        <f t="shared" si="168"/>
        <v>6.9174311926605503</v>
      </c>
      <c r="J1042">
        <f t="shared" si="169"/>
        <v>24</v>
      </c>
      <c r="S1042">
        <v>3</v>
      </c>
      <c r="U1042" s="7">
        <v>6.9174311926605503</v>
      </c>
      <c r="V1042" s="7">
        <v>24</v>
      </c>
    </row>
    <row r="1043" spans="1:22" x14ac:dyDescent="0.3">
      <c r="A1043" t="str">
        <f t="shared" si="160"/>
        <v>Exp3</v>
      </c>
      <c r="B1043">
        <f t="shared" si="165"/>
        <v>16</v>
      </c>
      <c r="C1043" t="str">
        <f t="shared" si="166"/>
        <v>Nil</v>
      </c>
      <c r="D1043" t="str">
        <f t="shared" si="167"/>
        <v>BattenSpring</v>
      </c>
      <c r="E1043" s="20">
        <f t="shared" si="161"/>
        <v>41702</v>
      </c>
      <c r="F1043" t="str">
        <f t="shared" si="162"/>
        <v>None_16h</v>
      </c>
      <c r="G1043">
        <f t="shared" si="163"/>
        <v>168</v>
      </c>
      <c r="H1043" t="str">
        <f t="shared" si="164"/>
        <v>NO</v>
      </c>
      <c r="I1043">
        <f t="shared" si="168"/>
        <v>7.1070336391437312</v>
      </c>
      <c r="J1043">
        <f t="shared" si="169"/>
        <v>23</v>
      </c>
      <c r="S1043">
        <v>4</v>
      </c>
      <c r="U1043" s="7">
        <v>7.1070336391437312</v>
      </c>
      <c r="V1043" s="7">
        <v>23</v>
      </c>
    </row>
    <row r="1044" spans="1:22" x14ac:dyDescent="0.3">
      <c r="A1044" t="str">
        <f t="shared" si="160"/>
        <v>Exp3</v>
      </c>
      <c r="B1044">
        <f t="shared" si="165"/>
        <v>16</v>
      </c>
      <c r="C1044" t="str">
        <f t="shared" si="166"/>
        <v>Nil</v>
      </c>
      <c r="D1044" t="str">
        <f t="shared" si="167"/>
        <v>BattenSpring</v>
      </c>
      <c r="E1044" s="20">
        <f t="shared" si="161"/>
        <v>41702</v>
      </c>
      <c r="F1044" t="str">
        <f t="shared" si="162"/>
        <v>None_16h</v>
      </c>
      <c r="G1044">
        <f t="shared" si="163"/>
        <v>252</v>
      </c>
      <c r="H1044" t="str">
        <f t="shared" si="164"/>
        <v>NO</v>
      </c>
      <c r="I1044">
        <f t="shared" si="168"/>
        <v>7.0030581039755351</v>
      </c>
      <c r="J1044">
        <f t="shared" si="169"/>
        <v>24</v>
      </c>
      <c r="R1044">
        <v>252</v>
      </c>
      <c r="S1044">
        <v>1</v>
      </c>
      <c r="U1044" s="7">
        <v>7.0030581039755351</v>
      </c>
      <c r="V1044" s="7">
        <v>24</v>
      </c>
    </row>
    <row r="1045" spans="1:22" x14ac:dyDescent="0.3">
      <c r="A1045" t="str">
        <f t="shared" si="160"/>
        <v>Exp3</v>
      </c>
      <c r="B1045">
        <f t="shared" si="165"/>
        <v>16</v>
      </c>
      <c r="C1045" t="str">
        <f t="shared" si="166"/>
        <v>Nil</v>
      </c>
      <c r="D1045" t="str">
        <f t="shared" si="167"/>
        <v>BattenSpring</v>
      </c>
      <c r="E1045" s="20">
        <f t="shared" si="161"/>
        <v>41702</v>
      </c>
      <c r="F1045" t="str">
        <f t="shared" si="162"/>
        <v>None_16h</v>
      </c>
      <c r="G1045">
        <f t="shared" si="163"/>
        <v>252</v>
      </c>
      <c r="H1045" t="str">
        <f t="shared" si="164"/>
        <v>NO</v>
      </c>
      <c r="I1045">
        <f t="shared" si="168"/>
        <v>6.8623853211009171</v>
      </c>
      <c r="J1045">
        <f t="shared" si="169"/>
        <v>25</v>
      </c>
      <c r="S1045">
        <v>2</v>
      </c>
      <c r="U1045" s="7">
        <v>6.8623853211009171</v>
      </c>
      <c r="V1045" s="7">
        <v>25</v>
      </c>
    </row>
    <row r="1046" spans="1:22" x14ac:dyDescent="0.3">
      <c r="A1046" t="str">
        <f t="shared" si="160"/>
        <v>Exp3</v>
      </c>
      <c r="B1046">
        <f t="shared" si="165"/>
        <v>16</v>
      </c>
      <c r="C1046" t="str">
        <f t="shared" si="166"/>
        <v>Nil</v>
      </c>
      <c r="D1046" t="str">
        <f t="shared" si="167"/>
        <v>BattenSpring</v>
      </c>
      <c r="E1046" s="20">
        <f t="shared" si="161"/>
        <v>41702</v>
      </c>
      <c r="F1046" t="str">
        <f t="shared" si="162"/>
        <v>None_16h</v>
      </c>
      <c r="G1046">
        <f t="shared" si="163"/>
        <v>252</v>
      </c>
      <c r="H1046" t="str">
        <f t="shared" si="164"/>
        <v>NO</v>
      </c>
      <c r="I1046">
        <f t="shared" si="168"/>
        <v>6.568807339449541</v>
      </c>
      <c r="J1046">
        <f t="shared" si="169"/>
        <v>25</v>
      </c>
      <c r="S1046">
        <v>3</v>
      </c>
      <c r="U1046" s="7">
        <v>6.568807339449541</v>
      </c>
      <c r="V1046" s="7">
        <v>25</v>
      </c>
    </row>
    <row r="1047" spans="1:22" x14ac:dyDescent="0.3">
      <c r="A1047" t="str">
        <f t="shared" si="160"/>
        <v>Exp3</v>
      </c>
      <c r="B1047">
        <f t="shared" si="165"/>
        <v>16</v>
      </c>
      <c r="C1047" t="str">
        <f t="shared" si="166"/>
        <v>Nil</v>
      </c>
      <c r="D1047" t="str">
        <f t="shared" si="167"/>
        <v>BattenSpring</v>
      </c>
      <c r="E1047" s="20">
        <f t="shared" si="161"/>
        <v>41723</v>
      </c>
      <c r="F1047" t="str">
        <f t="shared" si="162"/>
        <v>None_16h</v>
      </c>
      <c r="G1047">
        <f t="shared" si="163"/>
        <v>18</v>
      </c>
      <c r="H1047" t="str">
        <f t="shared" si="164"/>
        <v>YES</v>
      </c>
      <c r="I1047">
        <f t="shared" si="168"/>
        <v>8</v>
      </c>
      <c r="J1047">
        <f t="shared" si="169"/>
        <v>23</v>
      </c>
      <c r="P1047" s="1">
        <v>41723</v>
      </c>
      <c r="Q1047" t="s">
        <v>439</v>
      </c>
      <c r="R1047">
        <v>18</v>
      </c>
      <c r="S1047">
        <v>1</v>
      </c>
      <c r="T1047" t="s">
        <v>170</v>
      </c>
      <c r="U1047" s="7">
        <v>8</v>
      </c>
      <c r="V1047" s="7">
        <v>23</v>
      </c>
    </row>
    <row r="1048" spans="1:22" x14ac:dyDescent="0.3">
      <c r="A1048" t="str">
        <f t="shared" si="160"/>
        <v>Exp3</v>
      </c>
      <c r="B1048">
        <f t="shared" si="165"/>
        <v>16</v>
      </c>
      <c r="C1048" t="str">
        <f t="shared" si="166"/>
        <v>Nil</v>
      </c>
      <c r="D1048" t="str">
        <f t="shared" si="167"/>
        <v>BattenSpring</v>
      </c>
      <c r="E1048" s="20">
        <f t="shared" si="161"/>
        <v>41723</v>
      </c>
      <c r="F1048" t="str">
        <f t="shared" si="162"/>
        <v>None_16h</v>
      </c>
      <c r="G1048">
        <f t="shared" si="163"/>
        <v>18</v>
      </c>
      <c r="H1048" t="str">
        <f t="shared" si="164"/>
        <v>YES</v>
      </c>
      <c r="I1048">
        <f t="shared" si="168"/>
        <v>8</v>
      </c>
      <c r="J1048">
        <f t="shared" si="169"/>
        <v>23</v>
      </c>
      <c r="S1048">
        <v>2</v>
      </c>
      <c r="T1048" t="s">
        <v>170</v>
      </c>
      <c r="U1048" s="7">
        <v>8</v>
      </c>
      <c r="V1048" s="7">
        <v>23</v>
      </c>
    </row>
    <row r="1049" spans="1:22" x14ac:dyDescent="0.3">
      <c r="A1049" t="str">
        <f t="shared" si="160"/>
        <v>Exp3</v>
      </c>
      <c r="B1049">
        <f t="shared" si="165"/>
        <v>16</v>
      </c>
      <c r="C1049" t="str">
        <f t="shared" si="166"/>
        <v>Nil</v>
      </c>
      <c r="D1049" t="str">
        <f t="shared" si="167"/>
        <v>BattenSpring</v>
      </c>
      <c r="E1049" s="20">
        <f t="shared" si="161"/>
        <v>41723</v>
      </c>
      <c r="F1049" t="str">
        <f t="shared" si="162"/>
        <v>None_16h</v>
      </c>
      <c r="G1049">
        <f t="shared" si="163"/>
        <v>18</v>
      </c>
      <c r="H1049" t="str">
        <f t="shared" si="164"/>
        <v>YES</v>
      </c>
      <c r="I1049">
        <f t="shared" si="168"/>
        <v>8</v>
      </c>
      <c r="J1049">
        <f t="shared" si="169"/>
        <v>21</v>
      </c>
      <c r="S1049">
        <v>3</v>
      </c>
      <c r="T1049" t="s">
        <v>170</v>
      </c>
      <c r="U1049" s="7">
        <v>8</v>
      </c>
      <c r="V1049" s="7">
        <v>21</v>
      </c>
    </row>
    <row r="1050" spans="1:22" x14ac:dyDescent="0.3">
      <c r="A1050" t="str">
        <f t="shared" si="160"/>
        <v>Exp3</v>
      </c>
      <c r="B1050">
        <f t="shared" si="165"/>
        <v>16</v>
      </c>
      <c r="C1050" t="str">
        <f t="shared" si="166"/>
        <v>Nil</v>
      </c>
      <c r="D1050" t="str">
        <f t="shared" si="167"/>
        <v>BattenSpring</v>
      </c>
      <c r="E1050" s="20">
        <f t="shared" si="161"/>
        <v>41723</v>
      </c>
      <c r="F1050" t="str">
        <f t="shared" si="162"/>
        <v>None_16h</v>
      </c>
      <c r="G1050">
        <f t="shared" si="163"/>
        <v>81</v>
      </c>
      <c r="H1050" t="str">
        <f t="shared" si="164"/>
        <v>YES</v>
      </c>
      <c r="I1050">
        <f t="shared" si="168"/>
        <v>8</v>
      </c>
      <c r="J1050">
        <f t="shared" si="169"/>
        <v>23</v>
      </c>
      <c r="R1050">
        <v>81</v>
      </c>
      <c r="S1050">
        <v>1</v>
      </c>
      <c r="T1050" t="s">
        <v>170</v>
      </c>
      <c r="U1050" s="7">
        <v>8</v>
      </c>
      <c r="V1050" s="7">
        <v>23</v>
      </c>
    </row>
    <row r="1051" spans="1:22" x14ac:dyDescent="0.3">
      <c r="A1051" t="str">
        <f t="shared" si="160"/>
        <v>Exp3</v>
      </c>
      <c r="B1051">
        <f t="shared" si="165"/>
        <v>16</v>
      </c>
      <c r="C1051" t="str">
        <f t="shared" si="166"/>
        <v>Nil</v>
      </c>
      <c r="D1051" t="str">
        <f t="shared" si="167"/>
        <v>BattenSpring</v>
      </c>
      <c r="E1051" s="20">
        <f t="shared" si="161"/>
        <v>41723</v>
      </c>
      <c r="F1051" t="str">
        <f t="shared" si="162"/>
        <v>None_16h</v>
      </c>
      <c r="G1051">
        <f t="shared" si="163"/>
        <v>81</v>
      </c>
      <c r="H1051" t="str">
        <f t="shared" si="164"/>
        <v>YES</v>
      </c>
      <c r="I1051">
        <f t="shared" si="168"/>
        <v>8</v>
      </c>
      <c r="J1051">
        <f t="shared" si="169"/>
        <v>23</v>
      </c>
      <c r="S1051">
        <v>2</v>
      </c>
      <c r="T1051" t="s">
        <v>170</v>
      </c>
      <c r="U1051" s="7">
        <v>8</v>
      </c>
      <c r="V1051" s="7">
        <v>23</v>
      </c>
    </row>
    <row r="1052" spans="1:22" x14ac:dyDescent="0.3">
      <c r="A1052" t="str">
        <f t="shared" si="160"/>
        <v>Exp3</v>
      </c>
      <c r="B1052">
        <f t="shared" si="165"/>
        <v>16</v>
      </c>
      <c r="C1052" t="str">
        <f t="shared" si="166"/>
        <v>Nil</v>
      </c>
      <c r="D1052" t="str">
        <f t="shared" si="167"/>
        <v>BattenSpring</v>
      </c>
      <c r="E1052" s="20">
        <f t="shared" si="161"/>
        <v>41723</v>
      </c>
      <c r="F1052" t="str">
        <f t="shared" si="162"/>
        <v>None_16h</v>
      </c>
      <c r="G1052">
        <f t="shared" si="163"/>
        <v>81</v>
      </c>
      <c r="H1052" t="str">
        <f t="shared" si="164"/>
        <v>YES</v>
      </c>
      <c r="I1052">
        <f t="shared" si="168"/>
        <v>8</v>
      </c>
      <c r="J1052">
        <f t="shared" si="169"/>
        <v>22</v>
      </c>
      <c r="S1052">
        <v>3</v>
      </c>
      <c r="T1052" t="s">
        <v>170</v>
      </c>
      <c r="U1052" s="7">
        <v>8</v>
      </c>
      <c r="V1052" s="7">
        <v>22</v>
      </c>
    </row>
    <row r="1053" spans="1:22" x14ac:dyDescent="0.3">
      <c r="A1053" t="str">
        <f t="shared" si="160"/>
        <v>Exp3</v>
      </c>
      <c r="B1053">
        <f t="shared" si="165"/>
        <v>16</v>
      </c>
      <c r="C1053" t="str">
        <f t="shared" si="166"/>
        <v>Nil</v>
      </c>
      <c r="D1053" t="str">
        <f t="shared" si="167"/>
        <v>BattenSpring</v>
      </c>
      <c r="E1053" s="20">
        <f t="shared" si="161"/>
        <v>41723</v>
      </c>
      <c r="F1053" t="str">
        <f t="shared" si="162"/>
        <v>None_16h</v>
      </c>
      <c r="G1053">
        <f t="shared" si="163"/>
        <v>148</v>
      </c>
      <c r="H1053" t="str">
        <f t="shared" si="164"/>
        <v>YES</v>
      </c>
      <c r="I1053">
        <f t="shared" si="168"/>
        <v>8</v>
      </c>
      <c r="J1053">
        <f t="shared" si="169"/>
        <v>24</v>
      </c>
      <c r="R1053">
        <v>148</v>
      </c>
      <c r="S1053">
        <v>1</v>
      </c>
      <c r="T1053" t="s">
        <v>170</v>
      </c>
      <c r="U1053" s="7">
        <v>8</v>
      </c>
      <c r="V1053" s="7">
        <v>24</v>
      </c>
    </row>
    <row r="1054" spans="1:22" x14ac:dyDescent="0.3">
      <c r="A1054" t="str">
        <f t="shared" si="160"/>
        <v>Exp3</v>
      </c>
      <c r="B1054">
        <f t="shared" si="165"/>
        <v>16</v>
      </c>
      <c r="C1054" t="str">
        <f t="shared" si="166"/>
        <v>Nil</v>
      </c>
      <c r="D1054" t="str">
        <f t="shared" si="167"/>
        <v>BattenSpring</v>
      </c>
      <c r="E1054" s="20">
        <f t="shared" si="161"/>
        <v>41723</v>
      </c>
      <c r="F1054" t="str">
        <f t="shared" si="162"/>
        <v>None_16h</v>
      </c>
      <c r="G1054">
        <f t="shared" si="163"/>
        <v>148</v>
      </c>
      <c r="H1054" t="str">
        <f t="shared" si="164"/>
        <v>YES</v>
      </c>
      <c r="I1054">
        <f t="shared" si="168"/>
        <v>8</v>
      </c>
      <c r="J1054">
        <f t="shared" si="169"/>
        <v>25</v>
      </c>
      <c r="S1054">
        <v>2</v>
      </c>
      <c r="T1054" t="s">
        <v>170</v>
      </c>
      <c r="U1054" s="7">
        <v>8</v>
      </c>
      <c r="V1054" s="7">
        <v>25</v>
      </c>
    </row>
    <row r="1055" spans="1:22" x14ac:dyDescent="0.3">
      <c r="A1055" t="str">
        <f t="shared" si="160"/>
        <v>Exp3</v>
      </c>
      <c r="B1055">
        <f t="shared" si="165"/>
        <v>16</v>
      </c>
      <c r="C1055" t="str">
        <f t="shared" si="166"/>
        <v>Nil</v>
      </c>
      <c r="D1055" t="str">
        <f t="shared" si="167"/>
        <v>BattenSpring</v>
      </c>
      <c r="E1055" s="20">
        <f t="shared" si="161"/>
        <v>41723</v>
      </c>
      <c r="F1055" t="str">
        <f t="shared" si="162"/>
        <v>None_16h</v>
      </c>
      <c r="G1055">
        <f t="shared" si="163"/>
        <v>148</v>
      </c>
      <c r="H1055" t="str">
        <f t="shared" si="164"/>
        <v>YES</v>
      </c>
      <c r="I1055">
        <f t="shared" si="168"/>
        <v>8</v>
      </c>
      <c r="J1055">
        <f t="shared" si="169"/>
        <v>22</v>
      </c>
      <c r="S1055">
        <v>3</v>
      </c>
      <c r="T1055" t="s">
        <v>170</v>
      </c>
      <c r="U1055" s="7">
        <v>8</v>
      </c>
      <c r="V1055" s="7">
        <v>22</v>
      </c>
    </row>
    <row r="1056" spans="1:22" x14ac:dyDescent="0.3">
      <c r="A1056" t="str">
        <f t="shared" si="160"/>
        <v>Exp3</v>
      </c>
      <c r="B1056">
        <f t="shared" si="165"/>
        <v>16</v>
      </c>
      <c r="C1056" t="str">
        <f t="shared" si="166"/>
        <v>Nil</v>
      </c>
      <c r="D1056" t="str">
        <f t="shared" si="167"/>
        <v>BattenSpring</v>
      </c>
      <c r="E1056" s="20">
        <f t="shared" si="161"/>
        <v>41723</v>
      </c>
      <c r="F1056" t="str">
        <f t="shared" si="162"/>
        <v>None_16h</v>
      </c>
      <c r="G1056">
        <f t="shared" si="163"/>
        <v>161</v>
      </c>
      <c r="H1056" t="str">
        <f t="shared" si="164"/>
        <v>YES</v>
      </c>
      <c r="I1056">
        <f t="shared" si="168"/>
        <v>8</v>
      </c>
      <c r="J1056">
        <f t="shared" si="169"/>
        <v>22</v>
      </c>
      <c r="R1056">
        <v>161</v>
      </c>
      <c r="S1056">
        <v>1</v>
      </c>
      <c r="T1056" t="s">
        <v>170</v>
      </c>
      <c r="U1056" s="7">
        <v>8</v>
      </c>
      <c r="V1056" s="7">
        <v>22</v>
      </c>
    </row>
    <row r="1057" spans="1:22" x14ac:dyDescent="0.3">
      <c r="A1057" t="str">
        <f t="shared" si="160"/>
        <v>Exp3</v>
      </c>
      <c r="B1057">
        <f t="shared" si="165"/>
        <v>16</v>
      </c>
      <c r="C1057" t="str">
        <f t="shared" si="166"/>
        <v>Nil</v>
      </c>
      <c r="D1057" t="str">
        <f t="shared" si="167"/>
        <v>BattenSpring</v>
      </c>
      <c r="E1057" s="20">
        <f t="shared" si="161"/>
        <v>41723</v>
      </c>
      <c r="F1057" t="str">
        <f t="shared" si="162"/>
        <v>None_16h</v>
      </c>
      <c r="G1057">
        <f t="shared" si="163"/>
        <v>161</v>
      </c>
      <c r="H1057" t="str">
        <f t="shared" si="164"/>
        <v>YES</v>
      </c>
      <c r="I1057">
        <f t="shared" si="168"/>
        <v>8</v>
      </c>
      <c r="J1057">
        <f t="shared" si="169"/>
        <v>22</v>
      </c>
      <c r="S1057">
        <v>2</v>
      </c>
      <c r="T1057" t="s">
        <v>170</v>
      </c>
      <c r="U1057" s="7">
        <v>8</v>
      </c>
      <c r="V1057" s="7">
        <v>22</v>
      </c>
    </row>
    <row r="1058" spans="1:22" x14ac:dyDescent="0.3">
      <c r="A1058" t="str">
        <f t="shared" si="160"/>
        <v>Exp3</v>
      </c>
      <c r="B1058">
        <f t="shared" si="165"/>
        <v>16</v>
      </c>
      <c r="C1058" t="str">
        <f t="shared" si="166"/>
        <v>Nil</v>
      </c>
      <c r="D1058" t="str">
        <f t="shared" si="167"/>
        <v>BattenSpring</v>
      </c>
      <c r="E1058" s="20">
        <f t="shared" si="161"/>
        <v>41723</v>
      </c>
      <c r="F1058" t="str">
        <f t="shared" si="162"/>
        <v>None_16h</v>
      </c>
      <c r="G1058">
        <f t="shared" si="163"/>
        <v>161</v>
      </c>
      <c r="H1058" t="str">
        <f t="shared" si="164"/>
        <v>YES</v>
      </c>
      <c r="I1058">
        <f t="shared" si="168"/>
        <v>7</v>
      </c>
      <c r="J1058">
        <f t="shared" si="169"/>
        <v>23</v>
      </c>
      <c r="S1058">
        <v>3</v>
      </c>
      <c r="T1058" t="s">
        <v>170</v>
      </c>
      <c r="U1058" s="7">
        <v>7</v>
      </c>
      <c r="V1058" s="7">
        <v>23</v>
      </c>
    </row>
    <row r="1059" spans="1:22" x14ac:dyDescent="0.3">
      <c r="A1059" t="str">
        <f t="shared" si="160"/>
        <v>Exp3</v>
      </c>
      <c r="B1059">
        <f t="shared" si="165"/>
        <v>16</v>
      </c>
      <c r="C1059" t="str">
        <f t="shared" si="166"/>
        <v>Nil</v>
      </c>
      <c r="D1059" t="str">
        <f t="shared" si="167"/>
        <v>BattenSpring</v>
      </c>
      <c r="E1059" s="20">
        <f t="shared" si="161"/>
        <v>41723</v>
      </c>
      <c r="F1059" t="str">
        <f t="shared" si="162"/>
        <v>None_16h</v>
      </c>
      <c r="G1059">
        <f t="shared" si="163"/>
        <v>176</v>
      </c>
      <c r="H1059" t="str">
        <f t="shared" si="164"/>
        <v>YES</v>
      </c>
      <c r="I1059">
        <f t="shared" si="168"/>
        <v>8</v>
      </c>
      <c r="J1059">
        <f t="shared" si="169"/>
        <v>24</v>
      </c>
      <c r="R1059">
        <v>176</v>
      </c>
      <c r="S1059">
        <v>1</v>
      </c>
      <c r="T1059" t="s">
        <v>170</v>
      </c>
      <c r="U1059" s="7">
        <v>8</v>
      </c>
      <c r="V1059" s="7">
        <v>24</v>
      </c>
    </row>
    <row r="1060" spans="1:22" x14ac:dyDescent="0.3">
      <c r="A1060" t="str">
        <f t="shared" si="160"/>
        <v>Exp3</v>
      </c>
      <c r="B1060">
        <f t="shared" si="165"/>
        <v>16</v>
      </c>
      <c r="C1060" t="str">
        <f t="shared" si="166"/>
        <v>Nil</v>
      </c>
      <c r="D1060" t="str">
        <f t="shared" si="167"/>
        <v>BattenSpring</v>
      </c>
      <c r="E1060" s="20">
        <f t="shared" si="161"/>
        <v>41723</v>
      </c>
      <c r="F1060" t="str">
        <f t="shared" si="162"/>
        <v>None_16h</v>
      </c>
      <c r="G1060">
        <f t="shared" si="163"/>
        <v>176</v>
      </c>
      <c r="H1060" t="str">
        <f t="shared" si="164"/>
        <v>YES</v>
      </c>
      <c r="I1060">
        <f t="shared" si="168"/>
        <v>8</v>
      </c>
      <c r="J1060">
        <f t="shared" si="169"/>
        <v>23</v>
      </c>
      <c r="S1060">
        <v>2</v>
      </c>
      <c r="T1060" t="s">
        <v>170</v>
      </c>
      <c r="U1060" s="7">
        <v>8</v>
      </c>
      <c r="V1060" s="7">
        <v>23</v>
      </c>
    </row>
    <row r="1061" spans="1:22" x14ac:dyDescent="0.3">
      <c r="A1061" t="str">
        <f t="shared" si="160"/>
        <v>Exp3</v>
      </c>
      <c r="B1061">
        <f t="shared" si="165"/>
        <v>16</v>
      </c>
      <c r="C1061" t="str">
        <f t="shared" si="166"/>
        <v>Nil</v>
      </c>
      <c r="D1061" t="str">
        <f t="shared" si="167"/>
        <v>BattenSpring</v>
      </c>
      <c r="E1061" s="20">
        <f t="shared" si="161"/>
        <v>41723</v>
      </c>
      <c r="F1061" t="str">
        <f t="shared" si="162"/>
        <v>None_16h</v>
      </c>
      <c r="G1061">
        <f t="shared" si="163"/>
        <v>176</v>
      </c>
      <c r="H1061" t="str">
        <f t="shared" si="164"/>
        <v>YES</v>
      </c>
      <c r="I1061">
        <f t="shared" si="168"/>
        <v>8</v>
      </c>
      <c r="J1061">
        <f t="shared" si="169"/>
        <v>22</v>
      </c>
      <c r="S1061">
        <v>3</v>
      </c>
      <c r="T1061" t="s">
        <v>170</v>
      </c>
      <c r="U1061" s="7">
        <v>8</v>
      </c>
      <c r="V1061" s="7">
        <v>22</v>
      </c>
    </row>
    <row r="1062" spans="1:22" x14ac:dyDescent="0.3">
      <c r="A1062" t="str">
        <f t="shared" si="160"/>
        <v>Exp3</v>
      </c>
      <c r="B1062">
        <f t="shared" si="165"/>
        <v>16</v>
      </c>
      <c r="C1062" t="str">
        <f t="shared" si="166"/>
        <v>Nil</v>
      </c>
      <c r="D1062" t="str">
        <f t="shared" si="167"/>
        <v>BattenSpring</v>
      </c>
      <c r="E1062" s="20">
        <f t="shared" si="161"/>
        <v>41723</v>
      </c>
      <c r="F1062" t="str">
        <f t="shared" si="162"/>
        <v>None_16h</v>
      </c>
      <c r="G1062">
        <f t="shared" si="163"/>
        <v>264</v>
      </c>
      <c r="H1062" t="str">
        <f t="shared" si="164"/>
        <v>YES</v>
      </c>
      <c r="I1062">
        <f t="shared" si="168"/>
        <v>8</v>
      </c>
      <c r="J1062">
        <f t="shared" si="169"/>
        <v>24</v>
      </c>
      <c r="R1062">
        <v>264</v>
      </c>
      <c r="S1062">
        <v>1</v>
      </c>
      <c r="T1062" t="s">
        <v>170</v>
      </c>
      <c r="U1062" s="7">
        <v>8</v>
      </c>
      <c r="V1062" s="7">
        <v>24</v>
      </c>
    </row>
    <row r="1063" spans="1:22" x14ac:dyDescent="0.3">
      <c r="A1063" t="str">
        <f t="shared" si="160"/>
        <v>Exp3</v>
      </c>
      <c r="B1063">
        <f t="shared" si="165"/>
        <v>16</v>
      </c>
      <c r="C1063" t="str">
        <f t="shared" si="166"/>
        <v>Nil</v>
      </c>
      <c r="D1063" t="str">
        <f t="shared" si="167"/>
        <v>BattenSpring</v>
      </c>
      <c r="E1063" s="20">
        <f t="shared" si="161"/>
        <v>41723</v>
      </c>
      <c r="F1063" t="str">
        <f t="shared" si="162"/>
        <v>None_16h</v>
      </c>
      <c r="G1063">
        <f t="shared" si="163"/>
        <v>264</v>
      </c>
      <c r="H1063" t="str">
        <f t="shared" si="164"/>
        <v>YES</v>
      </c>
      <c r="I1063">
        <f t="shared" si="168"/>
        <v>8</v>
      </c>
      <c r="J1063">
        <f t="shared" si="169"/>
        <v>23</v>
      </c>
      <c r="S1063">
        <v>2</v>
      </c>
      <c r="T1063" t="s">
        <v>170</v>
      </c>
      <c r="U1063" s="7">
        <v>8</v>
      </c>
      <c r="V1063" s="7">
        <v>23</v>
      </c>
    </row>
    <row r="1064" spans="1:22" x14ac:dyDescent="0.3">
      <c r="A1064" t="str">
        <f t="shared" si="160"/>
        <v>Exp3</v>
      </c>
      <c r="B1064">
        <f t="shared" si="165"/>
        <v>16</v>
      </c>
      <c r="C1064" t="str">
        <f t="shared" si="166"/>
        <v>Nil</v>
      </c>
      <c r="D1064" t="str">
        <f t="shared" si="167"/>
        <v>BattenSpring</v>
      </c>
      <c r="E1064" s="20">
        <f t="shared" si="161"/>
        <v>41723</v>
      </c>
      <c r="F1064" t="str">
        <f t="shared" si="162"/>
        <v>None_16h</v>
      </c>
      <c r="G1064">
        <f t="shared" si="163"/>
        <v>264</v>
      </c>
      <c r="H1064" t="str">
        <f t="shared" si="164"/>
        <v>YES</v>
      </c>
      <c r="I1064">
        <f t="shared" si="168"/>
        <v>8</v>
      </c>
      <c r="J1064">
        <f t="shared" si="169"/>
        <v>24</v>
      </c>
      <c r="S1064">
        <v>3</v>
      </c>
      <c r="T1064" t="s">
        <v>170</v>
      </c>
      <c r="U1064" s="7">
        <v>8</v>
      </c>
      <c r="V1064" s="7">
        <v>24</v>
      </c>
    </row>
    <row r="1065" spans="1:22" x14ac:dyDescent="0.3">
      <c r="A1065" t="str">
        <f t="shared" si="160"/>
        <v>Exp3</v>
      </c>
      <c r="B1065">
        <f t="shared" si="165"/>
        <v>16</v>
      </c>
      <c r="C1065" t="str">
        <f t="shared" si="166"/>
        <v>Nil</v>
      </c>
      <c r="D1065" t="str">
        <f t="shared" si="167"/>
        <v>BattenSpring</v>
      </c>
      <c r="E1065" s="20">
        <f t="shared" si="161"/>
        <v>41723</v>
      </c>
      <c r="F1065" t="str">
        <f t="shared" si="162"/>
        <v>None_16h</v>
      </c>
      <c r="G1065">
        <f t="shared" si="163"/>
        <v>270</v>
      </c>
      <c r="H1065" t="str">
        <f t="shared" si="164"/>
        <v>YES</v>
      </c>
      <c r="I1065">
        <f t="shared" si="168"/>
        <v>8</v>
      </c>
      <c r="J1065">
        <f t="shared" si="169"/>
        <v>24</v>
      </c>
      <c r="R1065">
        <v>270</v>
      </c>
      <c r="S1065">
        <v>1</v>
      </c>
      <c r="T1065" t="s">
        <v>170</v>
      </c>
      <c r="U1065" s="7">
        <v>8</v>
      </c>
      <c r="V1065" s="7">
        <v>24</v>
      </c>
    </row>
    <row r="1066" spans="1:22" x14ac:dyDescent="0.3">
      <c r="A1066" t="str">
        <f t="shared" si="160"/>
        <v>Exp3</v>
      </c>
      <c r="B1066">
        <f t="shared" si="165"/>
        <v>16</v>
      </c>
      <c r="C1066" t="str">
        <f t="shared" si="166"/>
        <v>Nil</v>
      </c>
      <c r="D1066" t="str">
        <f t="shared" si="167"/>
        <v>BattenSpring</v>
      </c>
      <c r="E1066" s="20">
        <f t="shared" si="161"/>
        <v>41723</v>
      </c>
      <c r="F1066" t="str">
        <f t="shared" si="162"/>
        <v>None_16h</v>
      </c>
      <c r="G1066">
        <f t="shared" si="163"/>
        <v>270</v>
      </c>
      <c r="H1066" t="str">
        <f t="shared" si="164"/>
        <v>YES</v>
      </c>
      <c r="I1066">
        <f t="shared" si="168"/>
        <v>8</v>
      </c>
      <c r="J1066">
        <f t="shared" si="169"/>
        <v>24</v>
      </c>
      <c r="S1066">
        <v>2</v>
      </c>
      <c r="T1066" t="s">
        <v>170</v>
      </c>
      <c r="U1066" s="7">
        <v>8</v>
      </c>
      <c r="V1066" s="7">
        <v>24</v>
      </c>
    </row>
    <row r="1067" spans="1:22" x14ac:dyDescent="0.3">
      <c r="A1067" t="str">
        <f t="shared" si="160"/>
        <v>Exp3</v>
      </c>
      <c r="B1067">
        <f t="shared" si="165"/>
        <v>16</v>
      </c>
      <c r="C1067" t="str">
        <f t="shared" si="166"/>
        <v>Nil</v>
      </c>
      <c r="D1067" t="str">
        <f t="shared" si="167"/>
        <v>BattenSpring</v>
      </c>
      <c r="E1067" s="20">
        <f t="shared" si="161"/>
        <v>41723</v>
      </c>
      <c r="F1067" t="str">
        <f t="shared" si="162"/>
        <v>None_16h</v>
      </c>
      <c r="G1067">
        <f t="shared" si="163"/>
        <v>270</v>
      </c>
      <c r="H1067" t="str">
        <f t="shared" si="164"/>
        <v>YES</v>
      </c>
      <c r="I1067">
        <f t="shared" si="168"/>
        <v>8</v>
      </c>
      <c r="J1067">
        <f t="shared" si="169"/>
        <v>24</v>
      </c>
      <c r="S1067">
        <v>3</v>
      </c>
      <c r="T1067" t="s">
        <v>170</v>
      </c>
      <c r="U1067" s="7">
        <v>8</v>
      </c>
      <c r="V1067" s="7">
        <v>24</v>
      </c>
    </row>
    <row r="1068" spans="1:22" x14ac:dyDescent="0.3">
      <c r="A1068" t="str">
        <f t="shared" si="160"/>
        <v>Exp3</v>
      </c>
      <c r="B1068">
        <f t="shared" si="165"/>
        <v>16</v>
      </c>
      <c r="C1068" t="str">
        <f t="shared" si="166"/>
        <v>Nil</v>
      </c>
      <c r="D1068" t="str">
        <f t="shared" si="167"/>
        <v>BattenSpring</v>
      </c>
      <c r="E1068" s="20">
        <f t="shared" si="161"/>
        <v>41723</v>
      </c>
      <c r="F1068" t="str">
        <f t="shared" si="162"/>
        <v>None_16h</v>
      </c>
      <c r="G1068">
        <f t="shared" si="163"/>
        <v>311</v>
      </c>
      <c r="H1068" t="str">
        <f t="shared" si="164"/>
        <v>YES</v>
      </c>
      <c r="I1068">
        <f t="shared" si="168"/>
        <v>8</v>
      </c>
      <c r="J1068">
        <f t="shared" si="169"/>
        <v>23</v>
      </c>
      <c r="R1068">
        <v>311</v>
      </c>
      <c r="S1068">
        <v>1</v>
      </c>
      <c r="T1068" t="s">
        <v>170</v>
      </c>
      <c r="U1068" s="7">
        <v>8</v>
      </c>
      <c r="V1068" s="7">
        <v>23</v>
      </c>
    </row>
    <row r="1069" spans="1:22" x14ac:dyDescent="0.3">
      <c r="A1069" t="str">
        <f t="shared" si="160"/>
        <v>Exp3</v>
      </c>
      <c r="B1069">
        <f t="shared" si="165"/>
        <v>16</v>
      </c>
      <c r="C1069" t="str">
        <f t="shared" si="166"/>
        <v>Nil</v>
      </c>
      <c r="D1069" t="str">
        <f t="shared" si="167"/>
        <v>BattenSpring</v>
      </c>
      <c r="E1069" s="20">
        <f t="shared" si="161"/>
        <v>41723</v>
      </c>
      <c r="F1069" t="str">
        <f t="shared" si="162"/>
        <v>None_16h</v>
      </c>
      <c r="G1069">
        <f t="shared" si="163"/>
        <v>311</v>
      </c>
      <c r="H1069" t="str">
        <f t="shared" si="164"/>
        <v>YES</v>
      </c>
      <c r="I1069">
        <f t="shared" si="168"/>
        <v>9</v>
      </c>
      <c r="J1069">
        <f t="shared" si="169"/>
        <v>25</v>
      </c>
      <c r="S1069">
        <v>2</v>
      </c>
      <c r="T1069" t="s">
        <v>170</v>
      </c>
      <c r="U1069" s="7">
        <v>9</v>
      </c>
      <c r="V1069" s="7">
        <v>25</v>
      </c>
    </row>
    <row r="1070" spans="1:22" x14ac:dyDescent="0.3">
      <c r="A1070" t="str">
        <f t="shared" si="160"/>
        <v>Exp3</v>
      </c>
      <c r="B1070">
        <f t="shared" si="165"/>
        <v>16</v>
      </c>
      <c r="C1070" t="str">
        <f t="shared" si="166"/>
        <v>Nil</v>
      </c>
      <c r="D1070" t="str">
        <f t="shared" si="167"/>
        <v>BattenSpring</v>
      </c>
      <c r="E1070" s="20">
        <f t="shared" si="161"/>
        <v>41723</v>
      </c>
      <c r="F1070" t="str">
        <f t="shared" si="162"/>
        <v>None_16h</v>
      </c>
      <c r="G1070">
        <f t="shared" si="163"/>
        <v>311</v>
      </c>
      <c r="H1070" t="str">
        <f t="shared" si="164"/>
        <v>YES</v>
      </c>
      <c r="I1070">
        <f t="shared" si="168"/>
        <v>8</v>
      </c>
      <c r="J1070">
        <f t="shared" si="169"/>
        <v>24</v>
      </c>
      <c r="S1070">
        <v>3</v>
      </c>
      <c r="T1070" t="s">
        <v>170</v>
      </c>
      <c r="U1070" s="7">
        <v>8</v>
      </c>
      <c r="V1070" s="7">
        <v>24</v>
      </c>
    </row>
    <row r="1071" spans="1:22" x14ac:dyDescent="0.3">
      <c r="A1071" t="str">
        <f t="shared" si="160"/>
        <v>Exp4</v>
      </c>
      <c r="B1071">
        <f t="shared" si="165"/>
        <v>8</v>
      </c>
      <c r="C1071" t="str">
        <f t="shared" si="166"/>
        <v>Full</v>
      </c>
      <c r="D1071" t="str">
        <f t="shared" si="167"/>
        <v>Amarok</v>
      </c>
      <c r="E1071" s="20">
        <f t="shared" si="161"/>
        <v>41905</v>
      </c>
      <c r="F1071" t="str">
        <f t="shared" si="162"/>
        <v>Full_8h</v>
      </c>
      <c r="G1071">
        <f t="shared" si="163"/>
        <v>1150</v>
      </c>
      <c r="H1071" t="str">
        <f t="shared" si="164"/>
        <v>NO</v>
      </c>
      <c r="I1071">
        <f t="shared" si="168"/>
        <v>2.25</v>
      </c>
      <c r="J1071">
        <f t="shared" si="169"/>
        <v>9</v>
      </c>
      <c r="L1071" t="s">
        <v>417</v>
      </c>
      <c r="M1071">
        <v>8</v>
      </c>
      <c r="N1071" t="s">
        <v>39</v>
      </c>
      <c r="O1071" t="s">
        <v>35</v>
      </c>
      <c r="P1071" s="1">
        <v>41905</v>
      </c>
      <c r="Q1071" t="s">
        <v>440</v>
      </c>
      <c r="R1071">
        <v>1150</v>
      </c>
      <c r="S1071">
        <v>1</v>
      </c>
      <c r="U1071" s="7">
        <v>2.25</v>
      </c>
      <c r="V1071" s="7">
        <v>9</v>
      </c>
    </row>
    <row r="1072" spans="1:22" x14ac:dyDescent="0.3">
      <c r="A1072" t="str">
        <f t="shared" si="160"/>
        <v>Exp4</v>
      </c>
      <c r="B1072">
        <f t="shared" si="165"/>
        <v>8</v>
      </c>
      <c r="C1072" t="str">
        <f t="shared" si="166"/>
        <v>Full</v>
      </c>
      <c r="D1072" t="str">
        <f t="shared" si="167"/>
        <v>Amarok</v>
      </c>
      <c r="E1072" s="20">
        <f t="shared" si="161"/>
        <v>41905</v>
      </c>
      <c r="F1072" t="str">
        <f t="shared" si="162"/>
        <v>Full_8h</v>
      </c>
      <c r="G1072">
        <f t="shared" si="163"/>
        <v>1150</v>
      </c>
      <c r="H1072" t="str">
        <f t="shared" si="164"/>
        <v>NO</v>
      </c>
      <c r="I1072">
        <f t="shared" si="168"/>
        <v>2.3250000000000002</v>
      </c>
      <c r="J1072">
        <f t="shared" si="169"/>
        <v>8</v>
      </c>
      <c r="S1072">
        <v>2</v>
      </c>
      <c r="U1072" s="7">
        <v>2.3250000000000002</v>
      </c>
      <c r="V1072" s="7">
        <v>8</v>
      </c>
    </row>
    <row r="1073" spans="1:22" x14ac:dyDescent="0.3">
      <c r="A1073" t="str">
        <f t="shared" si="160"/>
        <v>Exp4</v>
      </c>
      <c r="B1073">
        <f t="shared" si="165"/>
        <v>8</v>
      </c>
      <c r="C1073" t="str">
        <f t="shared" si="166"/>
        <v>Full</v>
      </c>
      <c r="D1073" t="str">
        <f t="shared" si="167"/>
        <v>Amarok</v>
      </c>
      <c r="E1073" s="20">
        <f t="shared" si="161"/>
        <v>41905</v>
      </c>
      <c r="F1073" t="str">
        <f t="shared" si="162"/>
        <v>Full_8h</v>
      </c>
      <c r="G1073">
        <f t="shared" si="163"/>
        <v>1150</v>
      </c>
      <c r="H1073" t="str">
        <f t="shared" si="164"/>
        <v>NO</v>
      </c>
      <c r="I1073">
        <f t="shared" si="168"/>
        <v>2.2833333333333332</v>
      </c>
      <c r="J1073">
        <f t="shared" si="169"/>
        <v>7</v>
      </c>
      <c r="S1073">
        <v>3</v>
      </c>
      <c r="U1073" s="7">
        <v>2.2833333333333332</v>
      </c>
      <c r="V1073" s="7">
        <v>7</v>
      </c>
    </row>
    <row r="1074" spans="1:22" x14ac:dyDescent="0.3">
      <c r="A1074" t="str">
        <f t="shared" si="160"/>
        <v>Exp4</v>
      </c>
      <c r="B1074">
        <f t="shared" si="165"/>
        <v>8</v>
      </c>
      <c r="C1074" t="str">
        <f t="shared" si="166"/>
        <v>Full</v>
      </c>
      <c r="D1074" t="str">
        <f t="shared" si="167"/>
        <v>Amarok</v>
      </c>
      <c r="E1074" s="20">
        <f t="shared" si="161"/>
        <v>41905</v>
      </c>
      <c r="F1074" t="str">
        <f t="shared" si="162"/>
        <v>Full_8h</v>
      </c>
      <c r="G1074">
        <f t="shared" si="163"/>
        <v>1150</v>
      </c>
      <c r="H1074" t="str">
        <f t="shared" si="164"/>
        <v>NO</v>
      </c>
      <c r="I1074">
        <f t="shared" si="168"/>
        <v>2.625</v>
      </c>
      <c r="J1074">
        <f t="shared" si="169"/>
        <v>7</v>
      </c>
      <c r="S1074">
        <v>4</v>
      </c>
      <c r="U1074" s="7">
        <v>2.625</v>
      </c>
      <c r="V1074" s="7">
        <v>7</v>
      </c>
    </row>
    <row r="1075" spans="1:22" x14ac:dyDescent="0.3">
      <c r="A1075" t="str">
        <f t="shared" si="160"/>
        <v>Exp4</v>
      </c>
      <c r="B1075">
        <f t="shared" si="165"/>
        <v>8</v>
      </c>
      <c r="C1075" t="str">
        <f t="shared" si="166"/>
        <v>Full</v>
      </c>
      <c r="D1075" t="str">
        <f t="shared" si="167"/>
        <v>Amarok</v>
      </c>
      <c r="E1075" s="20">
        <f t="shared" si="161"/>
        <v>41905</v>
      </c>
      <c r="F1075" t="str">
        <f t="shared" si="162"/>
        <v>Full_8h</v>
      </c>
      <c r="G1075">
        <f t="shared" si="163"/>
        <v>1154</v>
      </c>
      <c r="H1075" t="str">
        <f t="shared" si="164"/>
        <v>NO</v>
      </c>
      <c r="I1075">
        <f t="shared" si="168"/>
        <v>2.8166666666666664</v>
      </c>
      <c r="J1075">
        <f t="shared" si="169"/>
        <v>7</v>
      </c>
      <c r="R1075">
        <v>1154</v>
      </c>
      <c r="S1075">
        <v>1</v>
      </c>
      <c r="U1075" s="7">
        <v>2.8166666666666664</v>
      </c>
      <c r="V1075" s="7">
        <v>7</v>
      </c>
    </row>
    <row r="1076" spans="1:22" x14ac:dyDescent="0.3">
      <c r="A1076" t="str">
        <f t="shared" si="160"/>
        <v>Exp4</v>
      </c>
      <c r="B1076">
        <f t="shared" si="165"/>
        <v>8</v>
      </c>
      <c r="C1076" t="str">
        <f t="shared" si="166"/>
        <v>Full</v>
      </c>
      <c r="D1076" t="str">
        <f t="shared" si="167"/>
        <v>Amarok</v>
      </c>
      <c r="E1076" s="20">
        <f t="shared" si="161"/>
        <v>41905</v>
      </c>
      <c r="F1076" t="str">
        <f t="shared" si="162"/>
        <v>Full_8h</v>
      </c>
      <c r="G1076">
        <f t="shared" si="163"/>
        <v>1154</v>
      </c>
      <c r="H1076" t="str">
        <f t="shared" si="164"/>
        <v>NO</v>
      </c>
      <c r="I1076">
        <f t="shared" si="168"/>
        <v>2.6916666666666664</v>
      </c>
      <c r="J1076">
        <f t="shared" si="169"/>
        <v>8</v>
      </c>
      <c r="S1076">
        <v>2</v>
      </c>
      <c r="U1076" s="7">
        <v>2.6916666666666664</v>
      </c>
      <c r="V1076" s="7">
        <v>8</v>
      </c>
    </row>
    <row r="1077" spans="1:22" x14ac:dyDescent="0.3">
      <c r="A1077" t="str">
        <f t="shared" si="160"/>
        <v>Exp4</v>
      </c>
      <c r="B1077">
        <f t="shared" si="165"/>
        <v>8</v>
      </c>
      <c r="C1077" t="str">
        <f t="shared" si="166"/>
        <v>Full</v>
      </c>
      <c r="D1077" t="str">
        <f t="shared" si="167"/>
        <v>Amarok</v>
      </c>
      <c r="E1077" s="20">
        <f t="shared" si="161"/>
        <v>41905</v>
      </c>
      <c r="F1077" t="str">
        <f t="shared" si="162"/>
        <v>Full_8h</v>
      </c>
      <c r="G1077">
        <f t="shared" si="163"/>
        <v>1154</v>
      </c>
      <c r="H1077" t="str">
        <f t="shared" si="164"/>
        <v>NO</v>
      </c>
      <c r="I1077">
        <f t="shared" si="168"/>
        <v>2</v>
      </c>
      <c r="J1077">
        <f t="shared" si="169"/>
        <v>7</v>
      </c>
      <c r="S1077">
        <v>3</v>
      </c>
      <c r="U1077" s="7">
        <v>2</v>
      </c>
      <c r="V1077" s="7">
        <v>7</v>
      </c>
    </row>
    <row r="1078" spans="1:22" x14ac:dyDescent="0.3">
      <c r="A1078" t="str">
        <f t="shared" si="160"/>
        <v>Exp4</v>
      </c>
      <c r="B1078">
        <f t="shared" si="165"/>
        <v>8</v>
      </c>
      <c r="C1078" t="str">
        <f t="shared" si="166"/>
        <v>Full</v>
      </c>
      <c r="D1078" t="str">
        <f t="shared" si="167"/>
        <v>Amarok</v>
      </c>
      <c r="E1078" s="20">
        <f t="shared" si="161"/>
        <v>41905</v>
      </c>
      <c r="F1078" t="str">
        <f t="shared" si="162"/>
        <v>Full_8h</v>
      </c>
      <c r="G1078">
        <f t="shared" si="163"/>
        <v>1155</v>
      </c>
      <c r="H1078" t="str">
        <f t="shared" si="164"/>
        <v>NO</v>
      </c>
      <c r="I1078">
        <f t="shared" si="168"/>
        <v>2.6749999999999998</v>
      </c>
      <c r="J1078">
        <f t="shared" si="169"/>
        <v>8</v>
      </c>
      <c r="R1078">
        <v>1155</v>
      </c>
      <c r="S1078">
        <v>1</v>
      </c>
      <c r="U1078" s="7">
        <v>2.6749999999999998</v>
      </c>
      <c r="V1078" s="7">
        <v>8</v>
      </c>
    </row>
    <row r="1079" spans="1:22" x14ac:dyDescent="0.3">
      <c r="A1079" t="str">
        <f t="shared" si="160"/>
        <v>Exp4</v>
      </c>
      <c r="B1079">
        <f t="shared" si="165"/>
        <v>8</v>
      </c>
      <c r="C1079" t="str">
        <f t="shared" si="166"/>
        <v>Full</v>
      </c>
      <c r="D1079" t="str">
        <f t="shared" si="167"/>
        <v>Amarok</v>
      </c>
      <c r="E1079" s="20">
        <f t="shared" si="161"/>
        <v>41905</v>
      </c>
      <c r="F1079" t="str">
        <f t="shared" si="162"/>
        <v>Full_8h</v>
      </c>
      <c r="G1079">
        <f t="shared" si="163"/>
        <v>1155</v>
      </c>
      <c r="H1079" t="str">
        <f t="shared" si="164"/>
        <v>NO</v>
      </c>
      <c r="I1079">
        <f t="shared" si="168"/>
        <v>3.208333333333333</v>
      </c>
      <c r="J1079">
        <f t="shared" si="169"/>
        <v>8</v>
      </c>
      <c r="S1079">
        <v>2</v>
      </c>
      <c r="U1079" s="7">
        <v>3.208333333333333</v>
      </c>
      <c r="V1079" s="7">
        <v>8</v>
      </c>
    </row>
    <row r="1080" spans="1:22" x14ac:dyDescent="0.3">
      <c r="A1080" t="str">
        <f t="shared" si="160"/>
        <v>Exp4</v>
      </c>
      <c r="B1080">
        <f t="shared" si="165"/>
        <v>8</v>
      </c>
      <c r="C1080" t="str">
        <f t="shared" si="166"/>
        <v>Full</v>
      </c>
      <c r="D1080" t="str">
        <f t="shared" si="167"/>
        <v>Amarok</v>
      </c>
      <c r="E1080" s="20">
        <f t="shared" si="161"/>
        <v>41905</v>
      </c>
      <c r="F1080" t="str">
        <f t="shared" si="162"/>
        <v>Full_8h</v>
      </c>
      <c r="G1080">
        <f t="shared" si="163"/>
        <v>1155</v>
      </c>
      <c r="H1080" t="str">
        <f t="shared" si="164"/>
        <v>NO</v>
      </c>
      <c r="I1080">
        <f t="shared" si="168"/>
        <v>2.6083333333333334</v>
      </c>
      <c r="J1080">
        <f t="shared" si="169"/>
        <v>7</v>
      </c>
      <c r="S1080">
        <v>3</v>
      </c>
      <c r="U1080" s="7">
        <v>2.6083333333333334</v>
      </c>
      <c r="V1080" s="7">
        <v>7</v>
      </c>
    </row>
    <row r="1081" spans="1:22" x14ac:dyDescent="0.3">
      <c r="A1081" t="str">
        <f t="shared" si="160"/>
        <v>Exp4</v>
      </c>
      <c r="B1081">
        <f t="shared" si="165"/>
        <v>8</v>
      </c>
      <c r="C1081" t="str">
        <f t="shared" si="166"/>
        <v>Full</v>
      </c>
      <c r="D1081" t="str">
        <f t="shared" si="167"/>
        <v>Amarok</v>
      </c>
      <c r="E1081" s="20">
        <f t="shared" si="161"/>
        <v>41912</v>
      </c>
      <c r="F1081" t="str">
        <f t="shared" si="162"/>
        <v>Full_8h</v>
      </c>
      <c r="G1081">
        <f t="shared" si="163"/>
        <v>1141</v>
      </c>
      <c r="H1081" t="str">
        <f t="shared" si="164"/>
        <v>NO</v>
      </c>
      <c r="I1081">
        <f t="shared" si="168"/>
        <v>4.2128072445019402</v>
      </c>
      <c r="J1081">
        <f t="shared" si="169"/>
        <v>12</v>
      </c>
      <c r="P1081" s="1">
        <v>41912</v>
      </c>
      <c r="Q1081" t="s">
        <v>440</v>
      </c>
      <c r="R1081">
        <v>1141</v>
      </c>
      <c r="S1081">
        <v>1</v>
      </c>
      <c r="U1081" s="7">
        <v>4.2128072445019402</v>
      </c>
      <c r="V1081" s="7">
        <v>12</v>
      </c>
    </row>
    <row r="1082" spans="1:22" x14ac:dyDescent="0.3">
      <c r="A1082" t="str">
        <f t="shared" si="160"/>
        <v>Exp4</v>
      </c>
      <c r="B1082">
        <f t="shared" si="165"/>
        <v>8</v>
      </c>
      <c r="C1082" t="str">
        <f t="shared" si="166"/>
        <v>Full</v>
      </c>
      <c r="D1082" t="str">
        <f t="shared" si="167"/>
        <v>Amarok</v>
      </c>
      <c r="E1082" s="20">
        <f t="shared" si="161"/>
        <v>41912</v>
      </c>
      <c r="F1082" t="str">
        <f t="shared" si="162"/>
        <v>Full_8h</v>
      </c>
      <c r="G1082">
        <f t="shared" si="163"/>
        <v>1141</v>
      </c>
      <c r="H1082" t="str">
        <f t="shared" si="164"/>
        <v>NO</v>
      </c>
      <c r="I1082">
        <f t="shared" si="168"/>
        <v>4.1131953428201813</v>
      </c>
      <c r="J1082">
        <f t="shared" si="169"/>
        <v>12</v>
      </c>
      <c r="S1082">
        <v>2</v>
      </c>
      <c r="U1082" s="7">
        <v>4.1131953428201813</v>
      </c>
      <c r="V1082" s="7">
        <v>12</v>
      </c>
    </row>
    <row r="1083" spans="1:22" x14ac:dyDescent="0.3">
      <c r="A1083" t="str">
        <f t="shared" si="160"/>
        <v>Exp4</v>
      </c>
      <c r="B1083">
        <f t="shared" si="165"/>
        <v>8</v>
      </c>
      <c r="C1083" t="str">
        <f t="shared" si="166"/>
        <v>Full</v>
      </c>
      <c r="D1083" t="str">
        <f t="shared" si="167"/>
        <v>Amarok</v>
      </c>
      <c r="E1083" s="20">
        <f t="shared" si="161"/>
        <v>41912</v>
      </c>
      <c r="F1083" t="str">
        <f t="shared" si="162"/>
        <v>Full_8h</v>
      </c>
      <c r="G1083">
        <f t="shared" si="163"/>
        <v>1141</v>
      </c>
      <c r="H1083" t="str">
        <f t="shared" si="164"/>
        <v>NO</v>
      </c>
      <c r="I1083">
        <f t="shared" si="168"/>
        <v>4.3124191461837</v>
      </c>
      <c r="J1083">
        <f t="shared" si="169"/>
        <v>13</v>
      </c>
      <c r="S1083">
        <v>3</v>
      </c>
      <c r="U1083" s="7">
        <v>4.3124191461837</v>
      </c>
      <c r="V1083" s="7">
        <v>13</v>
      </c>
    </row>
    <row r="1084" spans="1:22" x14ac:dyDescent="0.3">
      <c r="A1084" t="str">
        <f t="shared" si="160"/>
        <v>Exp4</v>
      </c>
      <c r="B1084">
        <f t="shared" si="165"/>
        <v>8</v>
      </c>
      <c r="C1084" t="str">
        <f t="shared" si="166"/>
        <v>Full</v>
      </c>
      <c r="D1084" t="str">
        <f t="shared" si="167"/>
        <v>Amarok</v>
      </c>
      <c r="E1084" s="20">
        <f t="shared" si="161"/>
        <v>41912</v>
      </c>
      <c r="F1084" t="str">
        <f t="shared" si="162"/>
        <v>Full_8h</v>
      </c>
      <c r="G1084">
        <f t="shared" si="163"/>
        <v>1141</v>
      </c>
      <c r="H1084" t="str">
        <f t="shared" si="164"/>
        <v>NO</v>
      </c>
      <c r="I1084">
        <f t="shared" si="168"/>
        <v>4.1403622250970242</v>
      </c>
      <c r="J1084">
        <f t="shared" si="169"/>
        <v>13</v>
      </c>
      <c r="S1084">
        <v>4</v>
      </c>
      <c r="U1084" s="7">
        <v>4.1403622250970242</v>
      </c>
      <c r="V1084" s="7">
        <v>13</v>
      </c>
    </row>
    <row r="1085" spans="1:22" x14ac:dyDescent="0.3">
      <c r="A1085" t="str">
        <f t="shared" si="160"/>
        <v>Exp4</v>
      </c>
      <c r="B1085">
        <f t="shared" si="165"/>
        <v>8</v>
      </c>
      <c r="C1085" t="str">
        <f t="shared" si="166"/>
        <v>Full</v>
      </c>
      <c r="D1085" t="str">
        <f t="shared" si="167"/>
        <v>Amarok</v>
      </c>
      <c r="E1085" s="20">
        <f t="shared" si="161"/>
        <v>41912</v>
      </c>
      <c r="F1085" t="str">
        <f t="shared" si="162"/>
        <v>Full_8h</v>
      </c>
      <c r="G1085">
        <f t="shared" si="163"/>
        <v>1152</v>
      </c>
      <c r="H1085" t="str">
        <f t="shared" si="164"/>
        <v>NO</v>
      </c>
      <c r="I1085">
        <f t="shared" si="168"/>
        <v>4.1992238033635187</v>
      </c>
      <c r="J1085">
        <f t="shared" si="169"/>
        <v>13</v>
      </c>
      <c r="R1085">
        <v>1152</v>
      </c>
      <c r="S1085">
        <v>1</v>
      </c>
      <c r="U1085" s="7">
        <v>4.1992238033635187</v>
      </c>
      <c r="V1085" s="7">
        <v>13</v>
      </c>
    </row>
    <row r="1086" spans="1:22" x14ac:dyDescent="0.3">
      <c r="A1086" t="str">
        <f t="shared" si="160"/>
        <v>Exp4</v>
      </c>
      <c r="B1086">
        <f t="shared" si="165"/>
        <v>8</v>
      </c>
      <c r="C1086" t="str">
        <f t="shared" si="166"/>
        <v>Full</v>
      </c>
      <c r="D1086" t="str">
        <f t="shared" si="167"/>
        <v>Amarok</v>
      </c>
      <c r="E1086" s="20">
        <f t="shared" si="161"/>
        <v>41912</v>
      </c>
      <c r="F1086" t="str">
        <f t="shared" si="162"/>
        <v>Full_8h</v>
      </c>
      <c r="G1086">
        <f t="shared" si="163"/>
        <v>1152</v>
      </c>
      <c r="H1086" t="str">
        <f t="shared" si="164"/>
        <v>NO</v>
      </c>
      <c r="I1086">
        <f t="shared" si="168"/>
        <v>4.1131953428201813</v>
      </c>
      <c r="J1086">
        <f t="shared" si="169"/>
        <v>14</v>
      </c>
      <c r="S1086">
        <v>2</v>
      </c>
      <c r="U1086" s="7">
        <v>4.1131953428201813</v>
      </c>
      <c r="V1086" s="7">
        <v>14</v>
      </c>
    </row>
    <row r="1087" spans="1:22" x14ac:dyDescent="0.3">
      <c r="A1087" t="str">
        <f t="shared" si="160"/>
        <v>Exp4</v>
      </c>
      <c r="B1087">
        <f t="shared" si="165"/>
        <v>8</v>
      </c>
      <c r="C1087" t="str">
        <f t="shared" si="166"/>
        <v>Full</v>
      </c>
      <c r="D1087" t="str">
        <f t="shared" si="167"/>
        <v>Amarok</v>
      </c>
      <c r="E1087" s="20">
        <f t="shared" si="161"/>
        <v>41912</v>
      </c>
      <c r="F1087" t="str">
        <f t="shared" si="162"/>
        <v>Full_8h</v>
      </c>
      <c r="G1087">
        <f t="shared" si="163"/>
        <v>1152</v>
      </c>
      <c r="H1087" t="str">
        <f t="shared" si="164"/>
        <v>NO</v>
      </c>
      <c r="I1087">
        <f t="shared" si="168"/>
        <v>4.5025873221216042</v>
      </c>
      <c r="J1087">
        <f t="shared" si="169"/>
        <v>14</v>
      </c>
      <c r="S1087">
        <v>3</v>
      </c>
      <c r="U1087" s="7">
        <v>4.5025873221216042</v>
      </c>
      <c r="V1087" s="7">
        <v>14</v>
      </c>
    </row>
    <row r="1088" spans="1:22" x14ac:dyDescent="0.3">
      <c r="A1088" t="str">
        <f t="shared" si="160"/>
        <v>Exp4</v>
      </c>
      <c r="B1088">
        <f t="shared" si="165"/>
        <v>8</v>
      </c>
      <c r="C1088" t="str">
        <f t="shared" si="166"/>
        <v>Full</v>
      </c>
      <c r="D1088" t="str">
        <f t="shared" si="167"/>
        <v>Amarok</v>
      </c>
      <c r="E1088" s="20">
        <f t="shared" si="161"/>
        <v>41912</v>
      </c>
      <c r="F1088" t="str">
        <f t="shared" si="162"/>
        <v>Full_8h</v>
      </c>
      <c r="G1088">
        <f t="shared" si="163"/>
        <v>1152</v>
      </c>
      <c r="H1088" t="str">
        <f t="shared" si="164"/>
        <v>NO</v>
      </c>
      <c r="I1088">
        <f t="shared" si="168"/>
        <v>4.3803363518758083</v>
      </c>
      <c r="J1088">
        <f t="shared" si="169"/>
        <v>12</v>
      </c>
      <c r="S1088">
        <v>4</v>
      </c>
      <c r="U1088" s="7">
        <v>4.3803363518758083</v>
      </c>
      <c r="V1088" s="7">
        <v>12</v>
      </c>
    </row>
    <row r="1089" spans="1:22" x14ac:dyDescent="0.3">
      <c r="A1089" t="str">
        <f t="shared" si="160"/>
        <v>Exp4</v>
      </c>
      <c r="B1089">
        <f t="shared" si="165"/>
        <v>8</v>
      </c>
      <c r="C1089" t="str">
        <f t="shared" si="166"/>
        <v>Full</v>
      </c>
      <c r="D1089" t="str">
        <f t="shared" si="167"/>
        <v>Amarok</v>
      </c>
      <c r="E1089" s="20">
        <f t="shared" si="161"/>
        <v>41912</v>
      </c>
      <c r="F1089" t="str">
        <f t="shared" si="162"/>
        <v>Full_8h</v>
      </c>
      <c r="G1089">
        <f t="shared" si="163"/>
        <v>1153</v>
      </c>
      <c r="H1089" t="str">
        <f t="shared" si="164"/>
        <v>NO</v>
      </c>
      <c r="I1089">
        <f t="shared" si="168"/>
        <v>4.2761966364812416</v>
      </c>
      <c r="J1089">
        <f t="shared" si="169"/>
        <v>13</v>
      </c>
      <c r="R1089">
        <v>1153</v>
      </c>
      <c r="S1089">
        <v>1</v>
      </c>
      <c r="U1089" s="7">
        <v>4.2761966364812416</v>
      </c>
      <c r="V1089" s="7">
        <v>13</v>
      </c>
    </row>
    <row r="1090" spans="1:22" x14ac:dyDescent="0.3">
      <c r="A1090" t="str">
        <f t="shared" si="160"/>
        <v>Exp4</v>
      </c>
      <c r="B1090">
        <f t="shared" si="165"/>
        <v>8</v>
      </c>
      <c r="C1090" t="str">
        <f t="shared" si="166"/>
        <v>Full</v>
      </c>
      <c r="D1090" t="str">
        <f t="shared" si="167"/>
        <v>Amarok</v>
      </c>
      <c r="E1090" s="20">
        <f t="shared" si="161"/>
        <v>41912</v>
      </c>
      <c r="F1090" t="str">
        <f t="shared" si="162"/>
        <v>Full_8h</v>
      </c>
      <c r="G1090">
        <f t="shared" si="163"/>
        <v>1153</v>
      </c>
      <c r="H1090" t="str">
        <f t="shared" si="164"/>
        <v>NO</v>
      </c>
      <c r="I1090">
        <f t="shared" si="168"/>
        <v>4.4708926261319535</v>
      </c>
      <c r="J1090">
        <f t="shared" si="169"/>
        <v>13</v>
      </c>
      <c r="S1090">
        <v>2</v>
      </c>
      <c r="U1090" s="7">
        <v>4.4708926261319535</v>
      </c>
      <c r="V1090" s="7">
        <v>13</v>
      </c>
    </row>
    <row r="1091" spans="1:22" x14ac:dyDescent="0.3">
      <c r="A1091" t="str">
        <f t="shared" ref="A1091:A1154" si="170">IF(L1091="",A1090,L1091)</f>
        <v>Exp4</v>
      </c>
      <c r="B1091">
        <f t="shared" si="165"/>
        <v>8</v>
      </c>
      <c r="C1091" t="str">
        <f t="shared" si="166"/>
        <v>Full</v>
      </c>
      <c r="D1091" t="str">
        <f t="shared" si="167"/>
        <v>Amarok</v>
      </c>
      <c r="E1091" s="20">
        <f t="shared" ref="E1091:E1154" si="171">IF(P1091="",E1090,P1091)</f>
        <v>41912</v>
      </c>
      <c r="F1091" t="str">
        <f t="shared" ref="F1091:F1154" si="172">IF(Q1091="",F1090,Q1091)</f>
        <v>Full_8h</v>
      </c>
      <c r="G1091">
        <f t="shared" ref="G1091:G1154" si="173">IF(R1091="",G1090,R1091)</f>
        <v>1153</v>
      </c>
      <c r="H1091" t="str">
        <f t="shared" ref="H1091:H1154" si="174">IF(T1091="","NO","YES")</f>
        <v>NO</v>
      </c>
      <c r="I1091">
        <f t="shared" si="168"/>
        <v>4.4029754204398444</v>
      </c>
      <c r="J1091">
        <f t="shared" si="169"/>
        <v>13</v>
      </c>
      <c r="S1091">
        <v>3</v>
      </c>
      <c r="U1091" s="7">
        <v>4.4029754204398444</v>
      </c>
      <c r="V1091" s="7">
        <v>13</v>
      </c>
    </row>
    <row r="1092" spans="1:22" x14ac:dyDescent="0.3">
      <c r="A1092" t="str">
        <f t="shared" si="170"/>
        <v>Exp4</v>
      </c>
      <c r="B1092">
        <f t="shared" ref="B1092:B1155" si="175">IF(L1092="",B1091,M1092)</f>
        <v>8</v>
      </c>
      <c r="C1092" t="str">
        <f t="shared" ref="C1092:C1155" si="176">IF(O1092="",C1091,O1092)</f>
        <v>Full</v>
      </c>
      <c r="D1092" t="str">
        <f t="shared" ref="D1092:D1155" si="177">IF(N1092="",D1091,N1092)</f>
        <v>Amarok</v>
      </c>
      <c r="E1092" s="20">
        <f t="shared" si="171"/>
        <v>41912</v>
      </c>
      <c r="F1092" t="str">
        <f t="shared" si="172"/>
        <v>Full_8h</v>
      </c>
      <c r="G1092">
        <f t="shared" si="173"/>
        <v>1153</v>
      </c>
      <c r="H1092" t="str">
        <f t="shared" si="174"/>
        <v>NO</v>
      </c>
      <c r="I1092">
        <f t="shared" ref="I1092:I1155" si="178">IF(U1092="","",U1092)</f>
        <v>4.289780077619664</v>
      </c>
      <c r="J1092">
        <f t="shared" ref="J1092:J1155" si="179">IF(V1092="","",V1092)</f>
        <v>13</v>
      </c>
      <c r="S1092">
        <v>4</v>
      </c>
      <c r="U1092" s="7">
        <v>4.289780077619664</v>
      </c>
      <c r="V1092" s="7">
        <v>13</v>
      </c>
    </row>
    <row r="1093" spans="1:22" x14ac:dyDescent="0.3">
      <c r="A1093" t="str">
        <f t="shared" si="170"/>
        <v>Exp4</v>
      </c>
      <c r="B1093">
        <f t="shared" si="175"/>
        <v>8</v>
      </c>
      <c r="C1093" t="str">
        <f t="shared" si="176"/>
        <v>Full</v>
      </c>
      <c r="D1093" t="str">
        <f t="shared" si="177"/>
        <v>Amarok</v>
      </c>
      <c r="E1093" s="20">
        <f t="shared" si="171"/>
        <v>41919</v>
      </c>
      <c r="F1093" t="str">
        <f t="shared" si="172"/>
        <v>Full_8h</v>
      </c>
      <c r="G1093">
        <f t="shared" si="173"/>
        <v>1147</v>
      </c>
      <c r="H1093" t="str">
        <f t="shared" si="174"/>
        <v>NO</v>
      </c>
      <c r="I1093">
        <f t="shared" si="178"/>
        <v>5.1922365988909425</v>
      </c>
      <c r="J1093">
        <f t="shared" si="179"/>
        <v>18</v>
      </c>
      <c r="P1093" s="1">
        <v>41919</v>
      </c>
      <c r="Q1093" t="s">
        <v>440</v>
      </c>
      <c r="R1093">
        <v>1147</v>
      </c>
      <c r="S1093">
        <v>1</v>
      </c>
      <c r="U1093" s="7">
        <v>5.1922365988909425</v>
      </c>
      <c r="V1093" s="7">
        <v>18</v>
      </c>
    </row>
    <row r="1094" spans="1:22" x14ac:dyDescent="0.3">
      <c r="A1094" t="str">
        <f t="shared" si="170"/>
        <v>Exp4</v>
      </c>
      <c r="B1094">
        <f t="shared" si="175"/>
        <v>8</v>
      </c>
      <c r="C1094" t="str">
        <f t="shared" si="176"/>
        <v>Full</v>
      </c>
      <c r="D1094" t="str">
        <f t="shared" si="177"/>
        <v>Amarok</v>
      </c>
      <c r="E1094" s="20">
        <f t="shared" si="171"/>
        <v>41919</v>
      </c>
      <c r="F1094" t="str">
        <f t="shared" si="172"/>
        <v>Full_8h</v>
      </c>
      <c r="G1094">
        <f t="shared" si="173"/>
        <v>1147</v>
      </c>
      <c r="H1094" t="str">
        <f t="shared" si="174"/>
        <v>NO</v>
      </c>
      <c r="I1094">
        <f t="shared" si="178"/>
        <v>5.5914972273567471</v>
      </c>
      <c r="J1094">
        <f t="shared" si="179"/>
        <v>20</v>
      </c>
      <c r="S1094">
        <v>2</v>
      </c>
      <c r="U1094" s="7">
        <v>5.5914972273567471</v>
      </c>
      <c r="V1094" s="7">
        <v>20</v>
      </c>
    </row>
    <row r="1095" spans="1:22" x14ac:dyDescent="0.3">
      <c r="A1095" t="str">
        <f t="shared" si="170"/>
        <v>Exp4</v>
      </c>
      <c r="B1095">
        <f t="shared" si="175"/>
        <v>8</v>
      </c>
      <c r="C1095" t="str">
        <f t="shared" si="176"/>
        <v>Full</v>
      </c>
      <c r="D1095" t="str">
        <f t="shared" si="177"/>
        <v>Amarok</v>
      </c>
      <c r="E1095" s="20">
        <f t="shared" si="171"/>
        <v>41919</v>
      </c>
      <c r="F1095" t="str">
        <f t="shared" si="172"/>
        <v>Full_8h</v>
      </c>
      <c r="G1095">
        <f t="shared" si="173"/>
        <v>1147</v>
      </c>
      <c r="H1095" t="str">
        <f t="shared" si="174"/>
        <v>NO</v>
      </c>
      <c r="I1095">
        <f t="shared" si="178"/>
        <v>5.4399260628465802</v>
      </c>
      <c r="J1095">
        <f t="shared" si="179"/>
        <v>19</v>
      </c>
      <c r="S1095">
        <v>3</v>
      </c>
      <c r="U1095" s="7">
        <v>5.4399260628465802</v>
      </c>
      <c r="V1095" s="7">
        <v>19</v>
      </c>
    </row>
    <row r="1096" spans="1:22" x14ac:dyDescent="0.3">
      <c r="A1096" t="str">
        <f t="shared" si="170"/>
        <v>Exp4</v>
      </c>
      <c r="B1096">
        <f t="shared" si="175"/>
        <v>8</v>
      </c>
      <c r="C1096" t="str">
        <f t="shared" si="176"/>
        <v>Full</v>
      </c>
      <c r="D1096" t="str">
        <f t="shared" si="177"/>
        <v>Amarok</v>
      </c>
      <c r="E1096" s="20">
        <f t="shared" si="171"/>
        <v>41919</v>
      </c>
      <c r="F1096" t="str">
        <f t="shared" si="172"/>
        <v>Full_8h</v>
      </c>
      <c r="G1096">
        <f t="shared" si="173"/>
        <v>1147</v>
      </c>
      <c r="H1096" t="str">
        <f t="shared" si="174"/>
        <v>NO</v>
      </c>
      <c r="I1096">
        <f t="shared" si="178"/>
        <v>5.4399260628465802</v>
      </c>
      <c r="J1096">
        <f t="shared" si="179"/>
        <v>20</v>
      </c>
      <c r="S1096">
        <v>4</v>
      </c>
      <c r="U1096" s="7">
        <v>5.4399260628465802</v>
      </c>
      <c r="V1096" s="7">
        <v>20</v>
      </c>
    </row>
    <row r="1097" spans="1:22" x14ac:dyDescent="0.3">
      <c r="A1097" t="str">
        <f t="shared" si="170"/>
        <v>Exp4</v>
      </c>
      <c r="B1097">
        <f t="shared" si="175"/>
        <v>8</v>
      </c>
      <c r="C1097" t="str">
        <f t="shared" si="176"/>
        <v>Full</v>
      </c>
      <c r="D1097" t="str">
        <f t="shared" si="177"/>
        <v>Amarok</v>
      </c>
      <c r="E1097" s="20">
        <f t="shared" si="171"/>
        <v>41919</v>
      </c>
      <c r="F1097" t="str">
        <f t="shared" si="172"/>
        <v>Full_8h</v>
      </c>
      <c r="G1097">
        <f t="shared" si="173"/>
        <v>1148</v>
      </c>
      <c r="H1097" t="str">
        <f t="shared" si="174"/>
        <v>NO</v>
      </c>
      <c r="I1097">
        <f t="shared" si="178"/>
        <v>5.1774491682070236</v>
      </c>
      <c r="J1097">
        <f t="shared" si="179"/>
        <v>19</v>
      </c>
      <c r="R1097">
        <v>1148</v>
      </c>
      <c r="S1097">
        <v>1</v>
      </c>
      <c r="U1097" s="7">
        <v>5.1774491682070236</v>
      </c>
      <c r="V1097" s="7">
        <v>19</v>
      </c>
    </row>
    <row r="1098" spans="1:22" x14ac:dyDescent="0.3">
      <c r="A1098" t="str">
        <f t="shared" si="170"/>
        <v>Exp4</v>
      </c>
      <c r="B1098">
        <f t="shared" si="175"/>
        <v>8</v>
      </c>
      <c r="C1098" t="str">
        <f t="shared" si="176"/>
        <v>Full</v>
      </c>
      <c r="D1098" t="str">
        <f t="shared" si="177"/>
        <v>Amarok</v>
      </c>
      <c r="E1098" s="20">
        <f t="shared" si="171"/>
        <v>41919</v>
      </c>
      <c r="F1098" t="str">
        <f t="shared" si="172"/>
        <v>Full_8h</v>
      </c>
      <c r="G1098">
        <f t="shared" si="173"/>
        <v>1148</v>
      </c>
      <c r="H1098" t="str">
        <f t="shared" si="174"/>
        <v>NO</v>
      </c>
      <c r="I1098">
        <f t="shared" si="178"/>
        <v>5.269870609981516</v>
      </c>
      <c r="J1098">
        <f t="shared" si="179"/>
        <v>16</v>
      </c>
      <c r="S1098">
        <v>2</v>
      </c>
      <c r="U1098" s="7">
        <v>5.269870609981516</v>
      </c>
      <c r="V1098" s="7">
        <v>16</v>
      </c>
    </row>
    <row r="1099" spans="1:22" x14ac:dyDescent="0.3">
      <c r="A1099" t="str">
        <f t="shared" si="170"/>
        <v>Exp4</v>
      </c>
      <c r="B1099">
        <f t="shared" si="175"/>
        <v>8</v>
      </c>
      <c r="C1099" t="str">
        <f t="shared" si="176"/>
        <v>Full</v>
      </c>
      <c r="D1099" t="str">
        <f t="shared" si="177"/>
        <v>Amarok</v>
      </c>
      <c r="E1099" s="20">
        <f t="shared" si="171"/>
        <v>41919</v>
      </c>
      <c r="F1099" t="str">
        <f t="shared" si="172"/>
        <v>Full_8h</v>
      </c>
      <c r="G1099">
        <f t="shared" si="173"/>
        <v>1148</v>
      </c>
      <c r="H1099" t="str">
        <f t="shared" si="174"/>
        <v>NO</v>
      </c>
      <c r="I1099">
        <f t="shared" si="178"/>
        <v>4.1267787839586028</v>
      </c>
      <c r="J1099">
        <f t="shared" si="179"/>
        <v>16</v>
      </c>
      <c r="S1099">
        <v>3</v>
      </c>
      <c r="U1099" s="7">
        <v>4.1267787839586028</v>
      </c>
      <c r="V1099" s="7">
        <v>16</v>
      </c>
    </row>
    <row r="1100" spans="1:22" x14ac:dyDescent="0.3">
      <c r="A1100" t="str">
        <f t="shared" si="170"/>
        <v>Exp4</v>
      </c>
      <c r="B1100">
        <f t="shared" si="175"/>
        <v>8</v>
      </c>
      <c r="C1100" t="str">
        <f t="shared" si="176"/>
        <v>Full</v>
      </c>
      <c r="D1100" t="str">
        <f t="shared" si="177"/>
        <v>Amarok</v>
      </c>
      <c r="E1100" s="20">
        <f t="shared" si="171"/>
        <v>41919</v>
      </c>
      <c r="F1100" t="str">
        <f t="shared" si="172"/>
        <v>Full_8h</v>
      </c>
      <c r="G1100">
        <f t="shared" si="173"/>
        <v>1148</v>
      </c>
      <c r="H1100" t="str">
        <f t="shared" si="174"/>
        <v>NO</v>
      </c>
      <c r="I1100">
        <f t="shared" si="178"/>
        <v>4.2807244501940493</v>
      </c>
      <c r="J1100">
        <f t="shared" si="179"/>
        <v>12</v>
      </c>
      <c r="S1100">
        <v>4</v>
      </c>
      <c r="U1100" s="7">
        <v>4.2807244501940493</v>
      </c>
      <c r="V1100" s="7">
        <v>12</v>
      </c>
    </row>
    <row r="1101" spans="1:22" x14ac:dyDescent="0.3">
      <c r="A1101" t="str">
        <f t="shared" si="170"/>
        <v>Exp4</v>
      </c>
      <c r="B1101">
        <f t="shared" si="175"/>
        <v>8</v>
      </c>
      <c r="C1101" t="str">
        <f t="shared" si="176"/>
        <v>Full</v>
      </c>
      <c r="D1101" t="str">
        <f t="shared" si="177"/>
        <v>Amarok</v>
      </c>
      <c r="E1101" s="20">
        <f t="shared" si="171"/>
        <v>41919</v>
      </c>
      <c r="F1101" t="str">
        <f t="shared" si="172"/>
        <v>Full_8h</v>
      </c>
      <c r="G1101">
        <f t="shared" si="173"/>
        <v>1149</v>
      </c>
      <c r="H1101" t="str">
        <f t="shared" si="174"/>
        <v>NO</v>
      </c>
      <c r="I1101">
        <f t="shared" si="178"/>
        <v>5.1293900184842887</v>
      </c>
      <c r="J1101">
        <f t="shared" si="179"/>
        <v>16</v>
      </c>
      <c r="R1101">
        <v>1149</v>
      </c>
      <c r="S1101">
        <v>1</v>
      </c>
      <c r="U1101" s="7">
        <v>5.1293900184842887</v>
      </c>
      <c r="V1101" s="7">
        <v>16</v>
      </c>
    </row>
    <row r="1102" spans="1:22" x14ac:dyDescent="0.3">
      <c r="A1102" t="str">
        <f t="shared" si="170"/>
        <v>Exp4</v>
      </c>
      <c r="B1102">
        <f t="shared" si="175"/>
        <v>8</v>
      </c>
      <c r="C1102" t="str">
        <f t="shared" si="176"/>
        <v>Full</v>
      </c>
      <c r="D1102" t="str">
        <f t="shared" si="177"/>
        <v>Amarok</v>
      </c>
      <c r="E1102" s="20">
        <f t="shared" si="171"/>
        <v>41919</v>
      </c>
      <c r="F1102" t="str">
        <f t="shared" si="172"/>
        <v>Full_8h</v>
      </c>
      <c r="G1102">
        <f t="shared" si="173"/>
        <v>1149</v>
      </c>
      <c r="H1102" t="str">
        <f t="shared" si="174"/>
        <v>NO</v>
      </c>
      <c r="I1102">
        <f t="shared" si="178"/>
        <v>5.5286506469500925</v>
      </c>
      <c r="J1102">
        <f t="shared" si="179"/>
        <v>18</v>
      </c>
      <c r="S1102">
        <v>2</v>
      </c>
      <c r="U1102" s="7">
        <v>5.5286506469500925</v>
      </c>
      <c r="V1102" s="7">
        <v>18</v>
      </c>
    </row>
    <row r="1103" spans="1:22" x14ac:dyDescent="0.3">
      <c r="A1103" t="str">
        <f t="shared" si="170"/>
        <v>Exp4</v>
      </c>
      <c r="B1103">
        <f t="shared" si="175"/>
        <v>8</v>
      </c>
      <c r="C1103" t="str">
        <f t="shared" si="176"/>
        <v>Full</v>
      </c>
      <c r="D1103" t="str">
        <f t="shared" si="177"/>
        <v>Amarok</v>
      </c>
      <c r="E1103" s="20">
        <f t="shared" si="171"/>
        <v>41919</v>
      </c>
      <c r="F1103" t="str">
        <f t="shared" si="172"/>
        <v>Full_8h</v>
      </c>
      <c r="G1103">
        <f t="shared" si="173"/>
        <v>1149</v>
      </c>
      <c r="H1103" t="str">
        <f t="shared" si="174"/>
        <v>NO</v>
      </c>
      <c r="I1103">
        <f t="shared" si="178"/>
        <v>4.2309184993531694</v>
      </c>
      <c r="J1103">
        <f t="shared" si="179"/>
        <v>16</v>
      </c>
      <c r="S1103">
        <v>3</v>
      </c>
      <c r="U1103" s="7">
        <v>4.2309184993531694</v>
      </c>
      <c r="V1103" s="7">
        <v>16</v>
      </c>
    </row>
    <row r="1104" spans="1:22" x14ac:dyDescent="0.3">
      <c r="A1104" t="str">
        <f t="shared" si="170"/>
        <v>Exp4</v>
      </c>
      <c r="B1104">
        <f t="shared" si="175"/>
        <v>8</v>
      </c>
      <c r="C1104" t="str">
        <f t="shared" si="176"/>
        <v>Full</v>
      </c>
      <c r="D1104" t="str">
        <f t="shared" si="177"/>
        <v>Amarok</v>
      </c>
      <c r="E1104" s="20">
        <f t="shared" si="171"/>
        <v>41919</v>
      </c>
      <c r="F1104" t="str">
        <f t="shared" si="172"/>
        <v>Full_8h</v>
      </c>
      <c r="G1104">
        <f t="shared" si="173"/>
        <v>1149</v>
      </c>
      <c r="H1104" t="str">
        <f t="shared" si="174"/>
        <v>NO</v>
      </c>
      <c r="I1104">
        <f t="shared" si="178"/>
        <v>5.4584103512014783</v>
      </c>
      <c r="J1104">
        <f t="shared" si="179"/>
        <v>16</v>
      </c>
      <c r="S1104">
        <v>4</v>
      </c>
      <c r="U1104" s="7">
        <v>5.4584103512014783</v>
      </c>
      <c r="V1104" s="7">
        <v>16</v>
      </c>
    </row>
    <row r="1105" spans="1:22" x14ac:dyDescent="0.3">
      <c r="A1105" t="str">
        <f t="shared" si="170"/>
        <v>Exp4</v>
      </c>
      <c r="B1105">
        <f t="shared" si="175"/>
        <v>8</v>
      </c>
      <c r="C1105" t="str">
        <f t="shared" si="176"/>
        <v>Full</v>
      </c>
      <c r="D1105" t="str">
        <f t="shared" si="177"/>
        <v>Amarok</v>
      </c>
      <c r="E1105" s="20">
        <f t="shared" si="171"/>
        <v>41927</v>
      </c>
      <c r="F1105" t="str">
        <f t="shared" si="172"/>
        <v>Full_8h</v>
      </c>
      <c r="G1105">
        <f t="shared" si="173"/>
        <v>1144</v>
      </c>
      <c r="H1105" t="str">
        <f t="shared" si="174"/>
        <v>NO</v>
      </c>
      <c r="I1105">
        <f t="shared" si="178"/>
        <v>6.6581421587062808</v>
      </c>
      <c r="J1105">
        <f t="shared" si="179"/>
        <v>21</v>
      </c>
      <c r="P1105" s="1">
        <v>41927</v>
      </c>
      <c r="Q1105" t="s">
        <v>440</v>
      </c>
      <c r="R1105">
        <v>1144</v>
      </c>
      <c r="S1105">
        <v>1</v>
      </c>
      <c r="U1105" s="7">
        <v>6.6581421587062808</v>
      </c>
      <c r="V1105" s="7">
        <v>21</v>
      </c>
    </row>
    <row r="1106" spans="1:22" x14ac:dyDescent="0.3">
      <c r="A1106" t="str">
        <f t="shared" si="170"/>
        <v>Exp4</v>
      </c>
      <c r="B1106">
        <f t="shared" si="175"/>
        <v>8</v>
      </c>
      <c r="C1106" t="str">
        <f t="shared" si="176"/>
        <v>Full</v>
      </c>
      <c r="D1106" t="str">
        <f t="shared" si="177"/>
        <v>Amarok</v>
      </c>
      <c r="E1106" s="20">
        <f t="shared" si="171"/>
        <v>41927</v>
      </c>
      <c r="F1106" t="str">
        <f t="shared" si="172"/>
        <v>Full_8h</v>
      </c>
      <c r="G1106">
        <f t="shared" si="173"/>
        <v>1144</v>
      </c>
      <c r="H1106" t="str">
        <f t="shared" si="174"/>
        <v>NO</v>
      </c>
      <c r="I1106">
        <f t="shared" si="178"/>
        <v>7.2506265664160399</v>
      </c>
      <c r="J1106">
        <f t="shared" si="179"/>
        <v>25</v>
      </c>
      <c r="S1106">
        <v>2</v>
      </c>
      <c r="U1106" s="7">
        <v>7.2506265664160399</v>
      </c>
      <c r="V1106" s="7">
        <v>25</v>
      </c>
    </row>
    <row r="1107" spans="1:22" x14ac:dyDescent="0.3">
      <c r="A1107" t="str">
        <f t="shared" si="170"/>
        <v>Exp4</v>
      </c>
      <c r="B1107">
        <f t="shared" si="175"/>
        <v>8</v>
      </c>
      <c r="C1107" t="str">
        <f t="shared" si="176"/>
        <v>Full</v>
      </c>
      <c r="D1107" t="str">
        <f t="shared" si="177"/>
        <v>Amarok</v>
      </c>
      <c r="E1107" s="20">
        <f t="shared" si="171"/>
        <v>41927</v>
      </c>
      <c r="F1107" t="str">
        <f t="shared" si="172"/>
        <v>Full_8h</v>
      </c>
      <c r="G1107">
        <f t="shared" si="173"/>
        <v>1144</v>
      </c>
      <c r="H1107" t="str">
        <f t="shared" si="174"/>
        <v>NO</v>
      </c>
      <c r="I1107">
        <f t="shared" si="178"/>
        <v>7.4439670605084141</v>
      </c>
      <c r="J1107">
        <f t="shared" si="179"/>
        <v>28</v>
      </c>
      <c r="S1107">
        <v>3</v>
      </c>
      <c r="U1107" s="7">
        <v>7.4439670605084141</v>
      </c>
      <c r="V1107" s="7">
        <v>28</v>
      </c>
    </row>
    <row r="1108" spans="1:22" x14ac:dyDescent="0.3">
      <c r="A1108" t="str">
        <f t="shared" si="170"/>
        <v>Exp4</v>
      </c>
      <c r="B1108">
        <f t="shared" si="175"/>
        <v>8</v>
      </c>
      <c r="C1108" t="str">
        <f t="shared" si="176"/>
        <v>Full</v>
      </c>
      <c r="D1108" t="str">
        <f t="shared" si="177"/>
        <v>Amarok</v>
      </c>
      <c r="E1108" s="20">
        <f t="shared" si="171"/>
        <v>41927</v>
      </c>
      <c r="F1108" t="str">
        <f t="shared" si="172"/>
        <v>Full_8h</v>
      </c>
      <c r="G1108">
        <f t="shared" si="173"/>
        <v>1144</v>
      </c>
      <c r="H1108" t="str">
        <f t="shared" si="174"/>
        <v>NO</v>
      </c>
      <c r="I1108">
        <f t="shared" si="178"/>
        <v>6.876269274163219</v>
      </c>
      <c r="J1108">
        <f t="shared" si="179"/>
        <v>23</v>
      </c>
      <c r="S1108">
        <v>4</v>
      </c>
      <c r="U1108" s="7">
        <v>6.876269274163219</v>
      </c>
      <c r="V1108" s="7">
        <v>23</v>
      </c>
    </row>
    <row r="1109" spans="1:22" x14ac:dyDescent="0.3">
      <c r="A1109" t="str">
        <f t="shared" si="170"/>
        <v>Exp4</v>
      </c>
      <c r="B1109">
        <f t="shared" si="175"/>
        <v>8</v>
      </c>
      <c r="C1109" t="str">
        <f t="shared" si="176"/>
        <v>Full</v>
      </c>
      <c r="D1109" t="str">
        <f t="shared" si="177"/>
        <v>Amarok</v>
      </c>
      <c r="E1109" s="20">
        <f t="shared" si="171"/>
        <v>41927</v>
      </c>
      <c r="F1109" t="str">
        <f t="shared" si="172"/>
        <v>Full_8h</v>
      </c>
      <c r="G1109">
        <f t="shared" si="173"/>
        <v>1145</v>
      </c>
      <c r="H1109" t="str">
        <f t="shared" si="174"/>
        <v>NO</v>
      </c>
      <c r="I1109">
        <f t="shared" si="178"/>
        <v>6.3685596088755174</v>
      </c>
      <c r="J1109">
        <f t="shared" si="179"/>
        <v>26</v>
      </c>
      <c r="R1109">
        <v>1145</v>
      </c>
      <c r="S1109">
        <v>1</v>
      </c>
      <c r="U1109" s="7">
        <v>6.3685596088755174</v>
      </c>
      <c r="V1109" s="7">
        <v>26</v>
      </c>
    </row>
    <row r="1110" spans="1:22" x14ac:dyDescent="0.3">
      <c r="A1110" t="str">
        <f t="shared" si="170"/>
        <v>Exp4</v>
      </c>
      <c r="B1110">
        <f t="shared" si="175"/>
        <v>8</v>
      </c>
      <c r="C1110" t="str">
        <f t="shared" si="176"/>
        <v>Full</v>
      </c>
      <c r="D1110" t="str">
        <f t="shared" si="177"/>
        <v>Amarok</v>
      </c>
      <c r="E1110" s="20">
        <f t="shared" si="171"/>
        <v>41927</v>
      </c>
      <c r="F1110" t="str">
        <f t="shared" si="172"/>
        <v>Full_8h</v>
      </c>
      <c r="G1110">
        <f t="shared" si="173"/>
        <v>1145</v>
      </c>
      <c r="H1110" t="str">
        <f t="shared" si="174"/>
        <v>NO</v>
      </c>
      <c r="I1110">
        <f t="shared" si="178"/>
        <v>7.5191550304332262</v>
      </c>
      <c r="J1110">
        <f t="shared" si="179"/>
        <v>20</v>
      </c>
      <c r="S1110">
        <v>2</v>
      </c>
      <c r="U1110" s="7">
        <v>7.5191550304332262</v>
      </c>
      <c r="V1110" s="7">
        <v>20</v>
      </c>
    </row>
    <row r="1111" spans="1:22" x14ac:dyDescent="0.3">
      <c r="A1111" t="str">
        <f t="shared" si="170"/>
        <v>Exp4</v>
      </c>
      <c r="B1111">
        <f t="shared" si="175"/>
        <v>8</v>
      </c>
      <c r="C1111" t="str">
        <f t="shared" si="176"/>
        <v>Full</v>
      </c>
      <c r="D1111" t="str">
        <f t="shared" si="177"/>
        <v>Amarok</v>
      </c>
      <c r="E1111" s="20">
        <f t="shared" si="171"/>
        <v>41927</v>
      </c>
      <c r="F1111" t="str">
        <f t="shared" si="172"/>
        <v>Full_8h</v>
      </c>
      <c r="G1111">
        <f t="shared" si="173"/>
        <v>1145</v>
      </c>
      <c r="H1111" t="str">
        <f t="shared" si="174"/>
        <v>NO</v>
      </c>
      <c r="I1111">
        <f t="shared" si="178"/>
        <v>7.2900107411385608</v>
      </c>
      <c r="J1111">
        <f t="shared" si="179"/>
        <v>29</v>
      </c>
      <c r="S1111">
        <v>3</v>
      </c>
      <c r="U1111" s="7">
        <v>7.2900107411385608</v>
      </c>
      <c r="V1111" s="7">
        <v>29</v>
      </c>
    </row>
    <row r="1112" spans="1:22" x14ac:dyDescent="0.3">
      <c r="A1112" t="str">
        <f t="shared" si="170"/>
        <v>Exp4</v>
      </c>
      <c r="B1112">
        <f t="shared" si="175"/>
        <v>8</v>
      </c>
      <c r="C1112" t="str">
        <f t="shared" si="176"/>
        <v>Full</v>
      </c>
      <c r="D1112" t="str">
        <f t="shared" si="177"/>
        <v>Amarok</v>
      </c>
      <c r="E1112" s="20">
        <f t="shared" si="171"/>
        <v>41927</v>
      </c>
      <c r="F1112" t="str">
        <f t="shared" si="172"/>
        <v>Full_8h</v>
      </c>
      <c r="G1112">
        <f t="shared" si="173"/>
        <v>1145</v>
      </c>
      <c r="H1112" t="str">
        <f t="shared" si="174"/>
        <v>NO</v>
      </c>
      <c r="I1112">
        <f t="shared" si="178"/>
        <v>6.2858217374952989</v>
      </c>
      <c r="J1112">
        <f t="shared" si="179"/>
        <v>21</v>
      </c>
      <c r="S1112">
        <v>4</v>
      </c>
      <c r="U1112" s="7">
        <v>6.2858217374952989</v>
      </c>
      <c r="V1112" s="7">
        <v>21</v>
      </c>
    </row>
    <row r="1113" spans="1:22" x14ac:dyDescent="0.3">
      <c r="A1113" t="str">
        <f t="shared" si="170"/>
        <v>Exp4</v>
      </c>
      <c r="B1113">
        <f t="shared" si="175"/>
        <v>8</v>
      </c>
      <c r="C1113" t="str">
        <f t="shared" si="176"/>
        <v>Full</v>
      </c>
      <c r="D1113" t="str">
        <f t="shared" si="177"/>
        <v>Amarok</v>
      </c>
      <c r="E1113" s="20">
        <f t="shared" si="171"/>
        <v>41927</v>
      </c>
      <c r="F1113" t="str">
        <f t="shared" si="172"/>
        <v>Full_8h</v>
      </c>
      <c r="G1113">
        <f t="shared" si="173"/>
        <v>1146</v>
      </c>
      <c r="H1113" t="str">
        <f t="shared" si="174"/>
        <v>NO</v>
      </c>
      <c r="I1113">
        <f t="shared" si="178"/>
        <v>6.8612260248213612</v>
      </c>
      <c r="J1113">
        <f t="shared" si="179"/>
        <v>23</v>
      </c>
      <c r="R1113">
        <v>1146</v>
      </c>
      <c r="S1113">
        <v>1</v>
      </c>
      <c r="U1113" s="7">
        <v>6.8612260248213612</v>
      </c>
      <c r="V1113" s="7">
        <v>23</v>
      </c>
    </row>
    <row r="1114" spans="1:22" x14ac:dyDescent="0.3">
      <c r="A1114" t="str">
        <f t="shared" si="170"/>
        <v>Exp4</v>
      </c>
      <c r="B1114">
        <f t="shared" si="175"/>
        <v>8</v>
      </c>
      <c r="C1114" t="str">
        <f t="shared" si="176"/>
        <v>Full</v>
      </c>
      <c r="D1114" t="str">
        <f t="shared" si="177"/>
        <v>Amarok</v>
      </c>
      <c r="E1114" s="20">
        <f t="shared" si="171"/>
        <v>41927</v>
      </c>
      <c r="F1114" t="str">
        <f t="shared" si="172"/>
        <v>Full_8h</v>
      </c>
      <c r="G1114">
        <f t="shared" si="173"/>
        <v>1146</v>
      </c>
      <c r="H1114" t="str">
        <f t="shared" si="174"/>
        <v>NO</v>
      </c>
      <c r="I1114">
        <f t="shared" si="178"/>
        <v>5.3401109057301293</v>
      </c>
      <c r="J1114">
        <f t="shared" si="179"/>
        <v>21</v>
      </c>
      <c r="S1114">
        <v>2</v>
      </c>
      <c r="U1114" s="7">
        <v>5.3401109057301293</v>
      </c>
      <c r="V1114" s="7">
        <v>21</v>
      </c>
    </row>
    <row r="1115" spans="1:22" x14ac:dyDescent="0.3">
      <c r="A1115" t="str">
        <f t="shared" si="170"/>
        <v>Exp4</v>
      </c>
      <c r="B1115">
        <f t="shared" si="175"/>
        <v>8</v>
      </c>
      <c r="C1115" t="str">
        <f t="shared" si="176"/>
        <v>Full</v>
      </c>
      <c r="D1115" t="str">
        <f t="shared" si="177"/>
        <v>Amarok</v>
      </c>
      <c r="E1115" s="20">
        <f t="shared" si="171"/>
        <v>41927</v>
      </c>
      <c r="F1115" t="str">
        <f t="shared" si="172"/>
        <v>Full_8h</v>
      </c>
      <c r="G1115">
        <f t="shared" si="173"/>
        <v>1146</v>
      </c>
      <c r="H1115" t="str">
        <f t="shared" si="174"/>
        <v>NO</v>
      </c>
      <c r="I1115">
        <f t="shared" si="178"/>
        <v>7.0567882662655137</v>
      </c>
      <c r="J1115">
        <f t="shared" si="179"/>
        <v>29</v>
      </c>
      <c r="S1115">
        <v>3</v>
      </c>
      <c r="U1115" s="7">
        <v>7.0567882662655137</v>
      </c>
      <c r="V1115" s="7">
        <v>29</v>
      </c>
    </row>
    <row r="1116" spans="1:22" x14ac:dyDescent="0.3">
      <c r="A1116" t="str">
        <f t="shared" si="170"/>
        <v>Exp4</v>
      </c>
      <c r="B1116">
        <f t="shared" si="175"/>
        <v>8</v>
      </c>
      <c r="C1116" t="str">
        <f t="shared" si="176"/>
        <v>Full</v>
      </c>
      <c r="D1116" t="str">
        <f t="shared" si="177"/>
        <v>Amarok</v>
      </c>
      <c r="E1116" s="20">
        <f t="shared" si="171"/>
        <v>41927</v>
      </c>
      <c r="F1116" t="str">
        <f t="shared" si="172"/>
        <v>Full_8h</v>
      </c>
      <c r="G1116">
        <f t="shared" si="173"/>
        <v>1146</v>
      </c>
      <c r="H1116" t="str">
        <f t="shared" si="174"/>
        <v>NO</v>
      </c>
      <c r="I1116">
        <f t="shared" si="178"/>
        <v>7.243465807375582</v>
      </c>
      <c r="J1116">
        <f t="shared" si="179"/>
        <v>20</v>
      </c>
      <c r="S1116">
        <v>4</v>
      </c>
      <c r="U1116" s="7">
        <v>7.243465807375582</v>
      </c>
      <c r="V1116" s="7">
        <v>20</v>
      </c>
    </row>
    <row r="1117" spans="1:22" x14ac:dyDescent="0.3">
      <c r="A1117" t="str">
        <f t="shared" si="170"/>
        <v>Exp4</v>
      </c>
      <c r="B1117">
        <f t="shared" si="175"/>
        <v>8</v>
      </c>
      <c r="C1117" t="str">
        <f t="shared" si="176"/>
        <v>Full</v>
      </c>
      <c r="D1117" t="str">
        <f t="shared" si="177"/>
        <v>Amarok</v>
      </c>
      <c r="E1117" s="20">
        <f t="shared" si="171"/>
        <v>41933</v>
      </c>
      <c r="F1117" t="str">
        <f t="shared" si="172"/>
        <v>Full_8h</v>
      </c>
      <c r="G1117">
        <f t="shared" si="173"/>
        <v>1139</v>
      </c>
      <c r="H1117" t="str">
        <f t="shared" si="174"/>
        <v>NO</v>
      </c>
      <c r="I1117">
        <f t="shared" si="178"/>
        <v>7.1754385964912277</v>
      </c>
      <c r="J1117">
        <f t="shared" si="179"/>
        <v>26</v>
      </c>
      <c r="P1117" s="1">
        <v>41933</v>
      </c>
      <c r="Q1117" t="s">
        <v>440</v>
      </c>
      <c r="R1117">
        <v>1139</v>
      </c>
      <c r="S1117">
        <v>1</v>
      </c>
      <c r="U1117" s="7">
        <v>7.1754385964912277</v>
      </c>
      <c r="V1117" s="7">
        <v>26</v>
      </c>
    </row>
    <row r="1118" spans="1:22" x14ac:dyDescent="0.3">
      <c r="A1118" t="str">
        <f t="shared" si="170"/>
        <v>Exp4</v>
      </c>
      <c r="B1118">
        <f t="shared" si="175"/>
        <v>8</v>
      </c>
      <c r="C1118" t="str">
        <f t="shared" si="176"/>
        <v>Full</v>
      </c>
      <c r="D1118" t="str">
        <f t="shared" si="177"/>
        <v>Amarok</v>
      </c>
      <c r="E1118" s="20">
        <f t="shared" si="171"/>
        <v>41933</v>
      </c>
      <c r="F1118" t="str">
        <f t="shared" si="172"/>
        <v>Full_8h</v>
      </c>
      <c r="G1118">
        <f t="shared" si="173"/>
        <v>1139</v>
      </c>
      <c r="H1118" t="str">
        <f t="shared" si="174"/>
        <v>NO</v>
      </c>
      <c r="I1118">
        <f t="shared" si="178"/>
        <v>6.6167732230161711</v>
      </c>
      <c r="J1118">
        <f t="shared" si="179"/>
        <v>25</v>
      </c>
      <c r="S1118">
        <v>2</v>
      </c>
      <c r="U1118" s="7">
        <v>6.6167732230161711</v>
      </c>
      <c r="V1118" s="7">
        <v>25</v>
      </c>
    </row>
    <row r="1119" spans="1:22" x14ac:dyDescent="0.3">
      <c r="A1119" t="str">
        <f t="shared" si="170"/>
        <v>Exp4</v>
      </c>
      <c r="B1119">
        <f t="shared" si="175"/>
        <v>8</v>
      </c>
      <c r="C1119" t="str">
        <f t="shared" si="176"/>
        <v>Full</v>
      </c>
      <c r="D1119" t="str">
        <f t="shared" si="177"/>
        <v>Amarok</v>
      </c>
      <c r="E1119" s="20">
        <f t="shared" si="171"/>
        <v>41933</v>
      </c>
      <c r="F1119" t="str">
        <f t="shared" si="172"/>
        <v>Full_8h</v>
      </c>
      <c r="G1119">
        <f t="shared" si="173"/>
        <v>1139</v>
      </c>
      <c r="H1119" t="str">
        <f t="shared" si="174"/>
        <v>NO</v>
      </c>
      <c r="I1119">
        <f t="shared" si="178"/>
        <v>7.6194056569996418</v>
      </c>
      <c r="J1119">
        <f t="shared" si="179"/>
        <v>26</v>
      </c>
      <c r="S1119">
        <v>3</v>
      </c>
      <c r="U1119" s="7">
        <v>7.6194056569996418</v>
      </c>
      <c r="V1119" s="7">
        <v>26</v>
      </c>
    </row>
    <row r="1120" spans="1:22" x14ac:dyDescent="0.3">
      <c r="A1120" t="str">
        <f t="shared" si="170"/>
        <v>Exp4</v>
      </c>
      <c r="B1120">
        <f t="shared" si="175"/>
        <v>8</v>
      </c>
      <c r="C1120" t="str">
        <f t="shared" si="176"/>
        <v>Full</v>
      </c>
      <c r="D1120" t="str">
        <f t="shared" si="177"/>
        <v>Amarok</v>
      </c>
      <c r="E1120" s="20">
        <f t="shared" si="171"/>
        <v>41933</v>
      </c>
      <c r="F1120" t="str">
        <f t="shared" si="172"/>
        <v>Full_8h</v>
      </c>
      <c r="G1120">
        <f t="shared" si="173"/>
        <v>1139</v>
      </c>
      <c r="H1120" t="str">
        <f t="shared" si="174"/>
        <v>NO</v>
      </c>
      <c r="I1120">
        <f t="shared" si="178"/>
        <v>7.6158252774794128</v>
      </c>
      <c r="J1120">
        <f t="shared" si="179"/>
        <v>31</v>
      </c>
      <c r="S1120">
        <v>4</v>
      </c>
      <c r="U1120" s="7">
        <v>7.6158252774794128</v>
      </c>
      <c r="V1120" s="7">
        <v>31</v>
      </c>
    </row>
    <row r="1121" spans="1:22" x14ac:dyDescent="0.3">
      <c r="A1121" t="str">
        <f t="shared" si="170"/>
        <v>Exp4</v>
      </c>
      <c r="B1121">
        <f t="shared" si="175"/>
        <v>8</v>
      </c>
      <c r="C1121" t="str">
        <f t="shared" si="176"/>
        <v>Full</v>
      </c>
      <c r="D1121" t="str">
        <f t="shared" si="177"/>
        <v>Amarok</v>
      </c>
      <c r="E1121" s="20">
        <f t="shared" si="171"/>
        <v>41933</v>
      </c>
      <c r="F1121" t="str">
        <f t="shared" si="172"/>
        <v>Full_8h</v>
      </c>
      <c r="G1121">
        <f t="shared" si="173"/>
        <v>1140</v>
      </c>
      <c r="H1121" t="str">
        <f t="shared" si="174"/>
        <v>NO</v>
      </c>
      <c r="I1121">
        <f t="shared" si="178"/>
        <v>7.8234872896527028</v>
      </c>
      <c r="J1121">
        <f t="shared" si="179"/>
        <v>24</v>
      </c>
      <c r="R1121">
        <v>1140</v>
      </c>
      <c r="S1121">
        <v>1</v>
      </c>
      <c r="U1121" s="7">
        <v>7.8234872896527028</v>
      </c>
      <c r="V1121" s="7">
        <v>24</v>
      </c>
    </row>
    <row r="1122" spans="1:22" x14ac:dyDescent="0.3">
      <c r="A1122" t="str">
        <f t="shared" si="170"/>
        <v>Exp4</v>
      </c>
      <c r="B1122">
        <f t="shared" si="175"/>
        <v>8</v>
      </c>
      <c r="C1122" t="str">
        <f t="shared" si="176"/>
        <v>Full</v>
      </c>
      <c r="D1122" t="str">
        <f t="shared" si="177"/>
        <v>Amarok</v>
      </c>
      <c r="E1122" s="20">
        <f t="shared" si="171"/>
        <v>41933</v>
      </c>
      <c r="F1122" t="str">
        <f t="shared" si="172"/>
        <v>Full_8h</v>
      </c>
      <c r="G1122">
        <f t="shared" si="173"/>
        <v>1140</v>
      </c>
      <c r="H1122" t="str">
        <f t="shared" si="174"/>
        <v>NO</v>
      </c>
      <c r="I1122">
        <f t="shared" si="178"/>
        <v>8.3265306122448983</v>
      </c>
      <c r="J1122">
        <f t="shared" si="179"/>
        <v>33</v>
      </c>
      <c r="S1122">
        <v>2</v>
      </c>
      <c r="U1122" s="7">
        <v>8.3265306122448983</v>
      </c>
      <c r="V1122" s="7">
        <v>33</v>
      </c>
    </row>
    <row r="1123" spans="1:22" x14ac:dyDescent="0.3">
      <c r="A1123" t="str">
        <f t="shared" si="170"/>
        <v>Exp4</v>
      </c>
      <c r="B1123">
        <f t="shared" si="175"/>
        <v>8</v>
      </c>
      <c r="C1123" t="str">
        <f t="shared" si="176"/>
        <v>Full</v>
      </c>
      <c r="D1123" t="str">
        <f t="shared" si="177"/>
        <v>Amarok</v>
      </c>
      <c r="E1123" s="20">
        <f t="shared" si="171"/>
        <v>41933</v>
      </c>
      <c r="F1123" t="str">
        <f t="shared" si="172"/>
        <v>Full_8h</v>
      </c>
      <c r="G1123">
        <f t="shared" si="173"/>
        <v>1140</v>
      </c>
      <c r="H1123" t="str">
        <f t="shared" si="174"/>
        <v>NO</v>
      </c>
      <c r="I1123">
        <f t="shared" si="178"/>
        <v>8.3615160349854225</v>
      </c>
      <c r="J1123">
        <f t="shared" si="179"/>
        <v>31</v>
      </c>
      <c r="S1123">
        <v>3</v>
      </c>
      <c r="U1123" s="7">
        <v>8.3615160349854225</v>
      </c>
      <c r="V1123" s="7">
        <v>31</v>
      </c>
    </row>
    <row r="1124" spans="1:22" x14ac:dyDescent="0.3">
      <c r="A1124" t="str">
        <f t="shared" si="170"/>
        <v>Exp4</v>
      </c>
      <c r="B1124">
        <f t="shared" si="175"/>
        <v>8</v>
      </c>
      <c r="C1124" t="str">
        <f t="shared" si="176"/>
        <v>Full</v>
      </c>
      <c r="D1124" t="str">
        <f t="shared" si="177"/>
        <v>Amarok</v>
      </c>
      <c r="E1124" s="20">
        <f t="shared" si="171"/>
        <v>41933</v>
      </c>
      <c r="F1124" t="str">
        <f t="shared" si="172"/>
        <v>Full_8h</v>
      </c>
      <c r="G1124">
        <f t="shared" si="173"/>
        <v>1140</v>
      </c>
      <c r="H1124" t="str">
        <f t="shared" si="174"/>
        <v>NO</v>
      </c>
      <c r="I1124">
        <f t="shared" si="178"/>
        <v>7.687432867883996</v>
      </c>
      <c r="J1124">
        <f t="shared" si="179"/>
        <v>21</v>
      </c>
      <c r="S1124">
        <v>4</v>
      </c>
      <c r="U1124" s="7">
        <v>7.687432867883996</v>
      </c>
      <c r="V1124" s="7">
        <v>21</v>
      </c>
    </row>
    <row r="1125" spans="1:22" x14ac:dyDescent="0.3">
      <c r="A1125" t="str">
        <f t="shared" si="170"/>
        <v>Exp4</v>
      </c>
      <c r="B1125">
        <f t="shared" si="175"/>
        <v>8</v>
      </c>
      <c r="C1125" t="str">
        <f t="shared" si="176"/>
        <v>Full</v>
      </c>
      <c r="D1125" t="str">
        <f t="shared" si="177"/>
        <v>Amarok</v>
      </c>
      <c r="E1125" s="20">
        <f t="shared" si="171"/>
        <v>41933</v>
      </c>
      <c r="F1125" t="str">
        <f t="shared" si="172"/>
        <v>Full_8h</v>
      </c>
      <c r="G1125">
        <f t="shared" si="173"/>
        <v>1143</v>
      </c>
      <c r="H1125" t="str">
        <f t="shared" si="174"/>
        <v>NO</v>
      </c>
      <c r="I1125">
        <f t="shared" si="178"/>
        <v>6.8875517111696123</v>
      </c>
      <c r="J1125">
        <f t="shared" si="179"/>
        <v>26</v>
      </c>
      <c r="R1125">
        <v>1143</v>
      </c>
      <c r="S1125">
        <v>1</v>
      </c>
      <c r="U1125" s="7">
        <v>6.8875517111696123</v>
      </c>
      <c r="V1125" s="7">
        <v>26</v>
      </c>
    </row>
    <row r="1126" spans="1:22" x14ac:dyDescent="0.3">
      <c r="A1126" t="str">
        <f t="shared" si="170"/>
        <v>Exp4</v>
      </c>
      <c r="B1126">
        <f t="shared" si="175"/>
        <v>8</v>
      </c>
      <c r="C1126" t="str">
        <f t="shared" si="176"/>
        <v>Full</v>
      </c>
      <c r="D1126" t="str">
        <f t="shared" si="177"/>
        <v>Amarok</v>
      </c>
      <c r="E1126" s="20">
        <f t="shared" si="171"/>
        <v>41933</v>
      </c>
      <c r="F1126" t="str">
        <f t="shared" si="172"/>
        <v>Full_8h</v>
      </c>
      <c r="G1126">
        <f t="shared" si="173"/>
        <v>1143</v>
      </c>
      <c r="H1126" t="str">
        <f t="shared" si="174"/>
        <v>NO</v>
      </c>
      <c r="I1126">
        <f t="shared" si="178"/>
        <v>8.186588921282798</v>
      </c>
      <c r="J1126">
        <f t="shared" si="179"/>
        <v>33</v>
      </c>
      <c r="S1126">
        <v>2</v>
      </c>
      <c r="U1126" s="7">
        <v>8.186588921282798</v>
      </c>
      <c r="V1126" s="7">
        <v>33</v>
      </c>
    </row>
    <row r="1127" spans="1:22" x14ac:dyDescent="0.3">
      <c r="A1127" t="str">
        <f t="shared" si="170"/>
        <v>Exp4</v>
      </c>
      <c r="B1127">
        <f t="shared" si="175"/>
        <v>8</v>
      </c>
      <c r="C1127" t="str">
        <f t="shared" si="176"/>
        <v>Full</v>
      </c>
      <c r="D1127" t="str">
        <f t="shared" si="177"/>
        <v>Amarok</v>
      </c>
      <c r="E1127" s="20">
        <f t="shared" si="171"/>
        <v>41933</v>
      </c>
      <c r="F1127" t="str">
        <f t="shared" si="172"/>
        <v>Full_8h</v>
      </c>
      <c r="G1127">
        <f t="shared" si="173"/>
        <v>1143</v>
      </c>
      <c r="H1127" t="str">
        <f t="shared" si="174"/>
        <v>NO</v>
      </c>
      <c r="I1127">
        <f t="shared" si="178"/>
        <v>7.7303974221267451</v>
      </c>
      <c r="J1127">
        <f t="shared" si="179"/>
        <v>25</v>
      </c>
      <c r="S1127">
        <v>3</v>
      </c>
      <c r="U1127" s="7">
        <v>7.7303974221267451</v>
      </c>
      <c r="V1127" s="7">
        <v>25</v>
      </c>
    </row>
    <row r="1128" spans="1:22" x14ac:dyDescent="0.3">
      <c r="A1128" t="str">
        <f t="shared" si="170"/>
        <v>Exp4</v>
      </c>
      <c r="B1128">
        <f t="shared" si="175"/>
        <v>8</v>
      </c>
      <c r="C1128" t="str">
        <f t="shared" si="176"/>
        <v>Full</v>
      </c>
      <c r="D1128" t="str">
        <f t="shared" si="177"/>
        <v>Amarok</v>
      </c>
      <c r="E1128" s="20">
        <f t="shared" si="171"/>
        <v>41933</v>
      </c>
      <c r="F1128" t="str">
        <f t="shared" si="172"/>
        <v>Full_8h</v>
      </c>
      <c r="G1128">
        <f t="shared" si="173"/>
        <v>1143</v>
      </c>
      <c r="H1128" t="str">
        <f t="shared" si="174"/>
        <v>NO</v>
      </c>
      <c r="I1128">
        <f t="shared" si="178"/>
        <v>6.2068446784505458</v>
      </c>
      <c r="J1128">
        <f t="shared" si="179"/>
        <v>22</v>
      </c>
      <c r="S1128">
        <v>4</v>
      </c>
      <c r="U1128" s="7">
        <v>6.2068446784505458</v>
      </c>
      <c r="V1128" s="7">
        <v>22</v>
      </c>
    </row>
    <row r="1129" spans="1:22" x14ac:dyDescent="0.3">
      <c r="A1129" t="str">
        <f t="shared" si="170"/>
        <v>Exp4</v>
      </c>
      <c r="B1129">
        <f t="shared" si="175"/>
        <v>8</v>
      </c>
      <c r="C1129" t="str">
        <f t="shared" si="176"/>
        <v>Full</v>
      </c>
      <c r="D1129" t="str">
        <f t="shared" si="177"/>
        <v>Amarok</v>
      </c>
      <c r="E1129" s="20">
        <f t="shared" si="171"/>
        <v>41940</v>
      </c>
      <c r="F1129" t="str">
        <f t="shared" si="172"/>
        <v>Full_8h</v>
      </c>
      <c r="G1129">
        <f t="shared" si="173"/>
        <v>1136</v>
      </c>
      <c r="H1129" t="str">
        <f t="shared" si="174"/>
        <v>NO</v>
      </c>
      <c r="I1129">
        <f t="shared" si="178"/>
        <v>7.5012531328320797</v>
      </c>
      <c r="J1129">
        <f t="shared" si="179"/>
        <v>28</v>
      </c>
      <c r="P1129" s="1">
        <v>41940</v>
      </c>
      <c r="Q1129" t="s">
        <v>440</v>
      </c>
      <c r="R1129">
        <v>1136</v>
      </c>
      <c r="S1129">
        <v>1</v>
      </c>
      <c r="U1129" s="7">
        <v>7.5012531328320797</v>
      </c>
      <c r="V1129" s="7">
        <v>28</v>
      </c>
    </row>
    <row r="1130" spans="1:22" x14ac:dyDescent="0.3">
      <c r="A1130" t="str">
        <f t="shared" si="170"/>
        <v>Exp4</v>
      </c>
      <c r="B1130">
        <f t="shared" si="175"/>
        <v>8</v>
      </c>
      <c r="C1130" t="str">
        <f t="shared" si="176"/>
        <v>Full</v>
      </c>
      <c r="D1130" t="str">
        <f t="shared" si="177"/>
        <v>Amarok</v>
      </c>
      <c r="E1130" s="20">
        <f t="shared" si="171"/>
        <v>41940</v>
      </c>
      <c r="F1130" t="str">
        <f t="shared" si="172"/>
        <v>Full_8h</v>
      </c>
      <c r="G1130">
        <f t="shared" si="173"/>
        <v>1136</v>
      </c>
      <c r="H1130" t="str">
        <f t="shared" si="174"/>
        <v>NO</v>
      </c>
      <c r="I1130">
        <f t="shared" si="178"/>
        <v>8.7735665694849363</v>
      </c>
      <c r="J1130">
        <f t="shared" si="179"/>
        <v>29</v>
      </c>
      <c r="S1130">
        <v>2</v>
      </c>
      <c r="U1130" s="7">
        <v>8.7735665694849363</v>
      </c>
      <c r="V1130" s="7">
        <v>29</v>
      </c>
    </row>
    <row r="1131" spans="1:22" x14ac:dyDescent="0.3">
      <c r="A1131" t="str">
        <f t="shared" si="170"/>
        <v>Exp4</v>
      </c>
      <c r="B1131">
        <f t="shared" si="175"/>
        <v>8</v>
      </c>
      <c r="C1131" t="str">
        <f t="shared" si="176"/>
        <v>Full</v>
      </c>
      <c r="D1131" t="str">
        <f t="shared" si="177"/>
        <v>Amarok</v>
      </c>
      <c r="E1131" s="20">
        <f t="shared" si="171"/>
        <v>41940</v>
      </c>
      <c r="F1131" t="str">
        <f t="shared" si="172"/>
        <v>Full_8h</v>
      </c>
      <c r="G1131">
        <f t="shared" si="173"/>
        <v>1136</v>
      </c>
      <c r="H1131" t="str">
        <f t="shared" si="174"/>
        <v>NO</v>
      </c>
      <c r="I1131">
        <f t="shared" si="178"/>
        <v>8.4003887269193385</v>
      </c>
      <c r="J1131">
        <f t="shared" si="179"/>
        <v>28</v>
      </c>
      <c r="S1131">
        <v>3</v>
      </c>
      <c r="U1131" s="7">
        <v>8.4003887269193385</v>
      </c>
      <c r="V1131" s="7">
        <v>28</v>
      </c>
    </row>
    <row r="1132" spans="1:22" x14ac:dyDescent="0.3">
      <c r="A1132" t="str">
        <f t="shared" si="170"/>
        <v>Exp4</v>
      </c>
      <c r="B1132">
        <f t="shared" si="175"/>
        <v>8</v>
      </c>
      <c r="C1132" t="str">
        <f t="shared" si="176"/>
        <v>Full</v>
      </c>
      <c r="D1132" t="str">
        <f t="shared" si="177"/>
        <v>Amarok</v>
      </c>
      <c r="E1132" s="20">
        <f t="shared" si="171"/>
        <v>41940</v>
      </c>
      <c r="F1132" t="str">
        <f t="shared" si="172"/>
        <v>Full_8h</v>
      </c>
      <c r="G1132">
        <f t="shared" si="173"/>
        <v>1136</v>
      </c>
      <c r="H1132" t="str">
        <f t="shared" si="174"/>
        <v>NO</v>
      </c>
      <c r="I1132">
        <f t="shared" si="178"/>
        <v>9.6562123039807002</v>
      </c>
      <c r="J1132">
        <f t="shared" si="179"/>
        <v>34</v>
      </c>
      <c r="S1132">
        <v>4</v>
      </c>
      <c r="U1132" s="7">
        <v>9.6562123039807002</v>
      </c>
      <c r="V1132" s="7">
        <v>34</v>
      </c>
    </row>
    <row r="1133" spans="1:22" x14ac:dyDescent="0.3">
      <c r="A1133" t="str">
        <f t="shared" si="170"/>
        <v>Exp4</v>
      </c>
      <c r="B1133">
        <f t="shared" si="175"/>
        <v>8</v>
      </c>
      <c r="C1133" t="str">
        <f t="shared" si="176"/>
        <v>Full</v>
      </c>
      <c r="D1133" t="str">
        <f t="shared" si="177"/>
        <v>Amarok</v>
      </c>
      <c r="E1133" s="20">
        <f t="shared" si="171"/>
        <v>41940</v>
      </c>
      <c r="F1133" t="str">
        <f t="shared" si="172"/>
        <v>Full_8h</v>
      </c>
      <c r="G1133">
        <f t="shared" si="173"/>
        <v>1142</v>
      </c>
      <c r="H1133" t="str">
        <f t="shared" si="174"/>
        <v>NO</v>
      </c>
      <c r="I1133">
        <f t="shared" si="178"/>
        <v>8.5325558794946552</v>
      </c>
      <c r="J1133">
        <f t="shared" si="179"/>
        <v>32</v>
      </c>
      <c r="R1133">
        <v>1142</v>
      </c>
      <c r="S1133">
        <v>1</v>
      </c>
      <c r="U1133" s="7">
        <v>8.5325558794946552</v>
      </c>
      <c r="V1133" s="7">
        <v>32</v>
      </c>
    </row>
    <row r="1134" spans="1:22" x14ac:dyDescent="0.3">
      <c r="A1134" t="str">
        <f t="shared" si="170"/>
        <v>Exp4</v>
      </c>
      <c r="B1134">
        <f t="shared" si="175"/>
        <v>8</v>
      </c>
      <c r="C1134" t="str">
        <f t="shared" si="176"/>
        <v>Full</v>
      </c>
      <c r="D1134" t="str">
        <f t="shared" si="177"/>
        <v>Amarok</v>
      </c>
      <c r="E1134" s="20">
        <f t="shared" si="171"/>
        <v>41940</v>
      </c>
      <c r="F1134" t="str">
        <f t="shared" si="172"/>
        <v>Full_8h</v>
      </c>
      <c r="G1134">
        <f t="shared" si="173"/>
        <v>1142</v>
      </c>
      <c r="H1134" t="str">
        <f t="shared" si="174"/>
        <v>NO</v>
      </c>
      <c r="I1134">
        <f t="shared" si="178"/>
        <v>7.4260651629072685</v>
      </c>
      <c r="J1134">
        <f t="shared" si="179"/>
        <v>28</v>
      </c>
      <c r="S1134">
        <v>2</v>
      </c>
      <c r="U1134" s="7">
        <v>7.4260651629072685</v>
      </c>
      <c r="V1134" s="7">
        <v>28</v>
      </c>
    </row>
    <row r="1135" spans="1:22" x14ac:dyDescent="0.3">
      <c r="A1135" t="str">
        <f t="shared" si="170"/>
        <v>Exp4</v>
      </c>
      <c r="B1135">
        <f t="shared" si="175"/>
        <v>8</v>
      </c>
      <c r="C1135" t="str">
        <f t="shared" si="176"/>
        <v>Full</v>
      </c>
      <c r="D1135" t="str">
        <f t="shared" si="177"/>
        <v>Amarok</v>
      </c>
      <c r="E1135" s="20">
        <f t="shared" si="171"/>
        <v>41940</v>
      </c>
      <c r="F1135" t="str">
        <f t="shared" si="172"/>
        <v>Full_8h</v>
      </c>
      <c r="G1135">
        <f t="shared" si="173"/>
        <v>1142</v>
      </c>
      <c r="H1135" t="str">
        <f t="shared" si="174"/>
        <v>NO</v>
      </c>
      <c r="I1135">
        <f t="shared" si="178"/>
        <v>9.4149577804583835</v>
      </c>
      <c r="J1135">
        <f t="shared" si="179"/>
        <v>31</v>
      </c>
      <c r="S1135">
        <v>3</v>
      </c>
      <c r="U1135" s="7">
        <v>9.4149577804583835</v>
      </c>
      <c r="V1135" s="7">
        <v>31</v>
      </c>
    </row>
    <row r="1136" spans="1:22" x14ac:dyDescent="0.3">
      <c r="A1136" t="str">
        <f t="shared" si="170"/>
        <v>Exp4</v>
      </c>
      <c r="B1136">
        <f t="shared" si="175"/>
        <v>8</v>
      </c>
      <c r="C1136" t="str">
        <f t="shared" si="176"/>
        <v>Full</v>
      </c>
      <c r="D1136" t="str">
        <f t="shared" si="177"/>
        <v>Amarok</v>
      </c>
      <c r="E1136" s="20">
        <f t="shared" si="171"/>
        <v>41940</v>
      </c>
      <c r="F1136" t="str">
        <f t="shared" si="172"/>
        <v>Full_8h</v>
      </c>
      <c r="G1136">
        <f t="shared" si="173"/>
        <v>1142</v>
      </c>
      <c r="H1136" t="str">
        <f t="shared" si="174"/>
        <v>NO</v>
      </c>
      <c r="I1136">
        <f t="shared" si="178"/>
        <v>8.9640427599611279</v>
      </c>
      <c r="J1136">
        <f t="shared" si="179"/>
        <v>32</v>
      </c>
      <c r="S1136">
        <v>4</v>
      </c>
      <c r="U1136" s="7">
        <v>8.9640427599611279</v>
      </c>
      <c r="V1136" s="7">
        <v>32</v>
      </c>
    </row>
    <row r="1137" spans="1:22" x14ac:dyDescent="0.3">
      <c r="A1137" t="str">
        <f t="shared" si="170"/>
        <v>Exp4</v>
      </c>
      <c r="B1137">
        <f t="shared" si="175"/>
        <v>8</v>
      </c>
      <c r="C1137" t="str">
        <f t="shared" si="176"/>
        <v>Full</v>
      </c>
      <c r="D1137" t="str">
        <f t="shared" si="177"/>
        <v>Amarok</v>
      </c>
      <c r="E1137" s="20">
        <f t="shared" si="171"/>
        <v>41940</v>
      </c>
      <c r="F1137" t="str">
        <f t="shared" si="172"/>
        <v>Full_8h</v>
      </c>
      <c r="G1137">
        <f t="shared" si="173"/>
        <v>1158</v>
      </c>
      <c r="H1137" t="str">
        <f t="shared" si="174"/>
        <v>NO</v>
      </c>
      <c r="I1137">
        <f t="shared" si="178"/>
        <v>8.9018464528668613</v>
      </c>
      <c r="J1137">
        <f t="shared" si="179"/>
        <v>32</v>
      </c>
      <c r="R1137">
        <v>1158</v>
      </c>
      <c r="S1137">
        <v>1</v>
      </c>
      <c r="U1137" s="7">
        <v>8.9018464528668613</v>
      </c>
      <c r="V1137" s="7">
        <v>32</v>
      </c>
    </row>
    <row r="1138" spans="1:22" x14ac:dyDescent="0.3">
      <c r="A1138" t="str">
        <f t="shared" si="170"/>
        <v>Exp4</v>
      </c>
      <c r="B1138">
        <f t="shared" si="175"/>
        <v>8</v>
      </c>
      <c r="C1138" t="str">
        <f t="shared" si="176"/>
        <v>Full</v>
      </c>
      <c r="D1138" t="str">
        <f t="shared" si="177"/>
        <v>Amarok</v>
      </c>
      <c r="E1138" s="20">
        <f t="shared" si="171"/>
        <v>41940</v>
      </c>
      <c r="F1138" t="str">
        <f t="shared" si="172"/>
        <v>Full_8h</v>
      </c>
      <c r="G1138">
        <f t="shared" si="173"/>
        <v>1158</v>
      </c>
      <c r="H1138" t="str">
        <f t="shared" si="174"/>
        <v>NO</v>
      </c>
      <c r="I1138">
        <f t="shared" si="178"/>
        <v>9.2171290711700848</v>
      </c>
      <c r="J1138">
        <f t="shared" si="179"/>
        <v>35</v>
      </c>
      <c r="S1138">
        <v>2</v>
      </c>
      <c r="U1138" s="7">
        <v>9.2171290711700848</v>
      </c>
      <c r="V1138" s="7">
        <v>35</v>
      </c>
    </row>
    <row r="1139" spans="1:22" x14ac:dyDescent="0.3">
      <c r="A1139" t="str">
        <f t="shared" si="170"/>
        <v>Exp4</v>
      </c>
      <c r="B1139">
        <f t="shared" si="175"/>
        <v>8</v>
      </c>
      <c r="C1139" t="str">
        <f t="shared" si="176"/>
        <v>Full</v>
      </c>
      <c r="D1139" t="str">
        <f t="shared" si="177"/>
        <v>Amarok</v>
      </c>
      <c r="E1139" s="20">
        <f t="shared" si="171"/>
        <v>41940</v>
      </c>
      <c r="F1139" t="str">
        <f t="shared" si="172"/>
        <v>Full_8h</v>
      </c>
      <c r="G1139">
        <f t="shared" si="173"/>
        <v>1158</v>
      </c>
      <c r="H1139" t="str">
        <f t="shared" si="174"/>
        <v>NO</v>
      </c>
      <c r="I1139">
        <f t="shared" si="178"/>
        <v>9.7816646562123033</v>
      </c>
      <c r="J1139">
        <f t="shared" si="179"/>
        <v>31</v>
      </c>
      <c r="S1139">
        <v>3</v>
      </c>
      <c r="U1139" s="7">
        <v>9.7816646562123033</v>
      </c>
      <c r="V1139" s="7">
        <v>31</v>
      </c>
    </row>
    <row r="1140" spans="1:22" x14ac:dyDescent="0.3">
      <c r="A1140" t="str">
        <f t="shared" si="170"/>
        <v>Exp4</v>
      </c>
      <c r="B1140">
        <f t="shared" si="175"/>
        <v>8</v>
      </c>
      <c r="C1140" t="str">
        <f t="shared" si="176"/>
        <v>Full</v>
      </c>
      <c r="D1140" t="str">
        <f t="shared" si="177"/>
        <v>Amarok</v>
      </c>
      <c r="E1140" s="20">
        <f t="shared" si="171"/>
        <v>41940</v>
      </c>
      <c r="F1140" t="str">
        <f t="shared" si="172"/>
        <v>Full_8h</v>
      </c>
      <c r="G1140">
        <f t="shared" si="173"/>
        <v>1158</v>
      </c>
      <c r="H1140" t="str">
        <f t="shared" si="174"/>
        <v>NO</v>
      </c>
      <c r="I1140">
        <f t="shared" si="178"/>
        <v>9.2702050663449942</v>
      </c>
      <c r="J1140">
        <f t="shared" si="179"/>
        <v>34</v>
      </c>
      <c r="S1140">
        <v>4</v>
      </c>
      <c r="U1140" s="7">
        <v>9.2702050663449942</v>
      </c>
      <c r="V1140" s="7">
        <v>34</v>
      </c>
    </row>
    <row r="1141" spans="1:22" x14ac:dyDescent="0.3">
      <c r="A1141" t="str">
        <f t="shared" si="170"/>
        <v>Exp4</v>
      </c>
      <c r="B1141">
        <f t="shared" si="175"/>
        <v>8</v>
      </c>
      <c r="C1141" t="str">
        <f t="shared" si="176"/>
        <v>Full</v>
      </c>
      <c r="D1141" t="str">
        <f t="shared" si="177"/>
        <v>Amarok</v>
      </c>
      <c r="E1141" s="20">
        <f t="shared" si="171"/>
        <v>41947</v>
      </c>
      <c r="F1141" t="str">
        <f t="shared" si="172"/>
        <v>Full_8h</v>
      </c>
      <c r="G1141">
        <f t="shared" si="173"/>
        <v>1156</v>
      </c>
      <c r="H1141" t="str">
        <f t="shared" si="174"/>
        <v>NO</v>
      </c>
      <c r="I1141">
        <f t="shared" si="178"/>
        <v>10.109770808202654</v>
      </c>
      <c r="J1141">
        <f t="shared" si="179"/>
        <v>36</v>
      </c>
      <c r="P1141" s="1">
        <v>41947</v>
      </c>
      <c r="Q1141" t="s">
        <v>440</v>
      </c>
      <c r="R1141">
        <v>1156</v>
      </c>
      <c r="S1141">
        <v>1</v>
      </c>
      <c r="U1141" s="7">
        <v>10.109770808202654</v>
      </c>
      <c r="V1141" s="7">
        <v>36</v>
      </c>
    </row>
    <row r="1142" spans="1:22" x14ac:dyDescent="0.3">
      <c r="A1142" t="str">
        <f t="shared" si="170"/>
        <v>Exp4</v>
      </c>
      <c r="B1142">
        <f t="shared" si="175"/>
        <v>8</v>
      </c>
      <c r="C1142" t="str">
        <f t="shared" si="176"/>
        <v>Full</v>
      </c>
      <c r="D1142" t="str">
        <f t="shared" si="177"/>
        <v>Amarok</v>
      </c>
      <c r="E1142" s="20">
        <f t="shared" si="171"/>
        <v>41947</v>
      </c>
      <c r="F1142" t="str">
        <f t="shared" si="172"/>
        <v>Full_8h</v>
      </c>
      <c r="G1142">
        <f t="shared" si="173"/>
        <v>1156</v>
      </c>
      <c r="H1142" t="str">
        <f t="shared" si="174"/>
        <v>NO</v>
      </c>
      <c r="I1142">
        <f t="shared" si="178"/>
        <v>9.7478890229191801</v>
      </c>
      <c r="J1142">
        <f t="shared" si="179"/>
        <v>32</v>
      </c>
      <c r="S1142">
        <v>2</v>
      </c>
      <c r="U1142" s="7">
        <v>9.7478890229191801</v>
      </c>
      <c r="V1142" s="7">
        <v>32</v>
      </c>
    </row>
    <row r="1143" spans="1:22" x14ac:dyDescent="0.3">
      <c r="A1143" t="str">
        <f t="shared" si="170"/>
        <v>Exp4</v>
      </c>
      <c r="B1143">
        <f t="shared" si="175"/>
        <v>8</v>
      </c>
      <c r="C1143" t="str">
        <f t="shared" si="176"/>
        <v>Full</v>
      </c>
      <c r="D1143" t="str">
        <f t="shared" si="177"/>
        <v>Amarok</v>
      </c>
      <c r="E1143" s="20">
        <f t="shared" si="171"/>
        <v>41947</v>
      </c>
      <c r="F1143" t="str">
        <f t="shared" si="172"/>
        <v>Full_8h</v>
      </c>
      <c r="G1143">
        <f t="shared" si="173"/>
        <v>1156</v>
      </c>
      <c r="H1143" t="str">
        <f t="shared" si="174"/>
        <v>NO</v>
      </c>
      <c r="I1143">
        <f t="shared" si="178"/>
        <v>9.8009650180940895</v>
      </c>
      <c r="J1143">
        <f t="shared" si="179"/>
        <v>33</v>
      </c>
      <c r="S1143">
        <v>3</v>
      </c>
      <c r="U1143" s="7">
        <v>9.8009650180940895</v>
      </c>
      <c r="V1143" s="7">
        <v>33</v>
      </c>
    </row>
    <row r="1144" spans="1:22" x14ac:dyDescent="0.3">
      <c r="A1144" t="str">
        <f t="shared" si="170"/>
        <v>Exp4</v>
      </c>
      <c r="B1144">
        <f t="shared" si="175"/>
        <v>8</v>
      </c>
      <c r="C1144" t="str">
        <f t="shared" si="176"/>
        <v>Full</v>
      </c>
      <c r="D1144" t="str">
        <f t="shared" si="177"/>
        <v>Amarok</v>
      </c>
      <c r="E1144" s="20">
        <f t="shared" si="171"/>
        <v>41947</v>
      </c>
      <c r="F1144" t="str">
        <f t="shared" si="172"/>
        <v>Full_8h</v>
      </c>
      <c r="G1144">
        <f t="shared" si="173"/>
        <v>1156</v>
      </c>
      <c r="H1144" t="str">
        <f t="shared" si="174"/>
        <v>NO</v>
      </c>
      <c r="I1144">
        <f t="shared" si="178"/>
        <v>8.7308066083576286</v>
      </c>
      <c r="J1144">
        <f t="shared" si="179"/>
        <v>28</v>
      </c>
      <c r="S1144">
        <v>4</v>
      </c>
      <c r="U1144" s="7">
        <v>8.7308066083576286</v>
      </c>
      <c r="V1144" s="7">
        <v>28</v>
      </c>
    </row>
    <row r="1145" spans="1:22" x14ac:dyDescent="0.3">
      <c r="A1145" t="str">
        <f t="shared" si="170"/>
        <v>Exp4</v>
      </c>
      <c r="B1145">
        <f t="shared" si="175"/>
        <v>8</v>
      </c>
      <c r="C1145" t="str">
        <f t="shared" si="176"/>
        <v>Full</v>
      </c>
      <c r="D1145" t="str">
        <f t="shared" si="177"/>
        <v>Amarok</v>
      </c>
      <c r="E1145" s="20">
        <f t="shared" si="171"/>
        <v>41947</v>
      </c>
      <c r="F1145" t="str">
        <f t="shared" si="172"/>
        <v>Full_8h</v>
      </c>
      <c r="G1145">
        <f t="shared" si="173"/>
        <v>1157</v>
      </c>
      <c r="H1145" t="str">
        <f t="shared" si="174"/>
        <v>NO</v>
      </c>
      <c r="I1145">
        <f t="shared" si="178"/>
        <v>9.772014475271412</v>
      </c>
      <c r="J1145">
        <f t="shared" si="179"/>
        <v>32</v>
      </c>
      <c r="R1145">
        <v>1157</v>
      </c>
      <c r="S1145">
        <v>1</v>
      </c>
      <c r="U1145" s="7">
        <v>9.772014475271412</v>
      </c>
      <c r="V1145" s="7">
        <v>32</v>
      </c>
    </row>
    <row r="1146" spans="1:22" x14ac:dyDescent="0.3">
      <c r="A1146" t="str">
        <f t="shared" si="170"/>
        <v>Exp4</v>
      </c>
      <c r="B1146">
        <f t="shared" si="175"/>
        <v>8</v>
      </c>
      <c r="C1146" t="str">
        <f t="shared" si="176"/>
        <v>Full</v>
      </c>
      <c r="D1146" t="str">
        <f t="shared" si="177"/>
        <v>Amarok</v>
      </c>
      <c r="E1146" s="20">
        <f t="shared" si="171"/>
        <v>41947</v>
      </c>
      <c r="F1146" t="str">
        <f t="shared" si="172"/>
        <v>Full_8h</v>
      </c>
      <c r="G1146">
        <f t="shared" si="173"/>
        <v>1157</v>
      </c>
      <c r="H1146" t="str">
        <f t="shared" si="174"/>
        <v>NO</v>
      </c>
      <c r="I1146">
        <f t="shared" si="178"/>
        <v>10.424607961399277</v>
      </c>
      <c r="J1146">
        <f t="shared" si="179"/>
        <v>36</v>
      </c>
      <c r="S1146">
        <v>2</v>
      </c>
      <c r="U1146" s="7">
        <v>10.424607961399277</v>
      </c>
      <c r="V1146" s="7">
        <v>36</v>
      </c>
    </row>
    <row r="1147" spans="1:22" x14ac:dyDescent="0.3">
      <c r="A1147" t="str">
        <f t="shared" si="170"/>
        <v>Exp4</v>
      </c>
      <c r="B1147">
        <f t="shared" si="175"/>
        <v>8</v>
      </c>
      <c r="C1147" t="str">
        <f t="shared" si="176"/>
        <v>Full</v>
      </c>
      <c r="D1147" t="str">
        <f t="shared" si="177"/>
        <v>Amarok</v>
      </c>
      <c r="E1147" s="20">
        <f t="shared" si="171"/>
        <v>41947</v>
      </c>
      <c r="F1147" t="str">
        <f t="shared" si="172"/>
        <v>Full_8h</v>
      </c>
      <c r="G1147">
        <f t="shared" si="173"/>
        <v>1157</v>
      </c>
      <c r="H1147" t="str">
        <f t="shared" si="174"/>
        <v>NO</v>
      </c>
      <c r="I1147">
        <f t="shared" si="178"/>
        <v>10.506634499396863</v>
      </c>
      <c r="J1147">
        <f t="shared" si="179"/>
        <v>34</v>
      </c>
      <c r="S1147">
        <v>3</v>
      </c>
      <c r="U1147" s="7">
        <v>10.506634499396863</v>
      </c>
      <c r="V1147" s="7">
        <v>34</v>
      </c>
    </row>
    <row r="1148" spans="1:22" x14ac:dyDescent="0.3">
      <c r="A1148" t="str">
        <f t="shared" si="170"/>
        <v>Exp4</v>
      </c>
      <c r="B1148">
        <f t="shared" si="175"/>
        <v>8</v>
      </c>
      <c r="C1148" t="str">
        <f t="shared" si="176"/>
        <v>Full</v>
      </c>
      <c r="D1148" t="str">
        <f t="shared" si="177"/>
        <v>Amarok</v>
      </c>
      <c r="E1148" s="20">
        <f t="shared" si="171"/>
        <v>41947</v>
      </c>
      <c r="F1148" t="str">
        <f t="shared" si="172"/>
        <v>Full_8h</v>
      </c>
      <c r="G1148">
        <f t="shared" si="173"/>
        <v>1157</v>
      </c>
      <c r="H1148" t="str">
        <f t="shared" si="174"/>
        <v>NO</v>
      </c>
      <c r="I1148">
        <f t="shared" si="178"/>
        <v>8.816326530612244</v>
      </c>
      <c r="J1148">
        <f t="shared" si="179"/>
        <v>31</v>
      </c>
      <c r="S1148">
        <v>4</v>
      </c>
      <c r="U1148" s="7">
        <v>8.816326530612244</v>
      </c>
      <c r="V1148" s="7">
        <v>31</v>
      </c>
    </row>
    <row r="1149" spans="1:22" x14ac:dyDescent="0.3">
      <c r="A1149" t="str">
        <f t="shared" si="170"/>
        <v>Exp4</v>
      </c>
      <c r="B1149">
        <f t="shared" si="175"/>
        <v>8</v>
      </c>
      <c r="C1149" t="str">
        <f t="shared" si="176"/>
        <v>Full</v>
      </c>
      <c r="D1149" t="str">
        <f t="shared" si="177"/>
        <v>Amarok</v>
      </c>
      <c r="E1149" s="20">
        <f t="shared" si="171"/>
        <v>41947</v>
      </c>
      <c r="F1149" t="str">
        <f t="shared" si="172"/>
        <v>Full_8h</v>
      </c>
      <c r="G1149">
        <f t="shared" si="173"/>
        <v>1160</v>
      </c>
      <c r="H1149" t="str">
        <f t="shared" si="174"/>
        <v>NO</v>
      </c>
      <c r="I1149">
        <f t="shared" si="178"/>
        <v>9.3184559710494579</v>
      </c>
      <c r="J1149">
        <f t="shared" si="179"/>
        <v>34</v>
      </c>
      <c r="R1149">
        <v>1160</v>
      </c>
      <c r="S1149">
        <v>1</v>
      </c>
      <c r="U1149" s="7">
        <v>9.3184559710494579</v>
      </c>
      <c r="V1149" s="7">
        <v>34</v>
      </c>
    </row>
    <row r="1150" spans="1:22" x14ac:dyDescent="0.3">
      <c r="A1150" t="str">
        <f t="shared" si="170"/>
        <v>Exp4</v>
      </c>
      <c r="B1150">
        <f t="shared" si="175"/>
        <v>8</v>
      </c>
      <c r="C1150" t="str">
        <f t="shared" si="176"/>
        <v>Full</v>
      </c>
      <c r="D1150" t="str">
        <f t="shared" si="177"/>
        <v>Amarok</v>
      </c>
      <c r="E1150" s="20">
        <f t="shared" si="171"/>
        <v>41947</v>
      </c>
      <c r="F1150" t="str">
        <f t="shared" si="172"/>
        <v>Full_8h</v>
      </c>
      <c r="G1150">
        <f t="shared" si="173"/>
        <v>1160</v>
      </c>
      <c r="H1150" t="str">
        <f t="shared" si="174"/>
        <v>NO</v>
      </c>
      <c r="I1150">
        <f t="shared" si="178"/>
        <v>8.8551992225461618</v>
      </c>
      <c r="J1150">
        <f t="shared" si="179"/>
        <v>34</v>
      </c>
      <c r="S1150">
        <v>2</v>
      </c>
      <c r="U1150" s="7">
        <v>8.8551992225461618</v>
      </c>
      <c r="V1150" s="7">
        <v>34</v>
      </c>
    </row>
    <row r="1151" spans="1:22" x14ac:dyDescent="0.3">
      <c r="A1151" t="str">
        <f t="shared" si="170"/>
        <v>Exp4</v>
      </c>
      <c r="B1151">
        <f t="shared" si="175"/>
        <v>8</v>
      </c>
      <c r="C1151" t="str">
        <f t="shared" si="176"/>
        <v>Full</v>
      </c>
      <c r="D1151" t="str">
        <f t="shared" si="177"/>
        <v>Amarok</v>
      </c>
      <c r="E1151" s="20">
        <f t="shared" si="171"/>
        <v>41947</v>
      </c>
      <c r="F1151" t="str">
        <f t="shared" si="172"/>
        <v>Full_8h</v>
      </c>
      <c r="G1151">
        <f t="shared" si="173"/>
        <v>1160</v>
      </c>
      <c r="H1151" t="str">
        <f t="shared" si="174"/>
        <v>NO</v>
      </c>
      <c r="I1151">
        <f t="shared" si="178"/>
        <v>9.1640530759951755</v>
      </c>
      <c r="J1151">
        <f t="shared" si="179"/>
        <v>32</v>
      </c>
      <c r="S1151">
        <v>3</v>
      </c>
      <c r="U1151" s="7">
        <v>9.1640530759951755</v>
      </c>
      <c r="V1151" s="7">
        <v>32</v>
      </c>
    </row>
    <row r="1152" spans="1:22" x14ac:dyDescent="0.3">
      <c r="A1152" t="str">
        <f t="shared" si="170"/>
        <v>Exp4</v>
      </c>
      <c r="B1152">
        <f t="shared" si="175"/>
        <v>8</v>
      </c>
      <c r="C1152" t="str">
        <f t="shared" si="176"/>
        <v>Full</v>
      </c>
      <c r="D1152" t="str">
        <f t="shared" si="177"/>
        <v>Amarok</v>
      </c>
      <c r="E1152" s="20">
        <f t="shared" si="171"/>
        <v>41947</v>
      </c>
      <c r="F1152" t="str">
        <f t="shared" si="172"/>
        <v>Full_8h</v>
      </c>
      <c r="G1152">
        <f t="shared" si="173"/>
        <v>1160</v>
      </c>
      <c r="H1152" t="str">
        <f t="shared" si="174"/>
        <v>NO</v>
      </c>
      <c r="I1152">
        <f t="shared" si="178"/>
        <v>8.3226433430515065</v>
      </c>
      <c r="J1152">
        <f t="shared" si="179"/>
        <v>30</v>
      </c>
      <c r="S1152">
        <v>4</v>
      </c>
      <c r="U1152" s="7">
        <v>8.3226433430515065</v>
      </c>
      <c r="V1152" s="7">
        <v>30</v>
      </c>
    </row>
    <row r="1153" spans="1:22" x14ac:dyDescent="0.3">
      <c r="A1153" t="str">
        <f t="shared" si="170"/>
        <v>Exp4</v>
      </c>
      <c r="B1153">
        <f t="shared" si="175"/>
        <v>8</v>
      </c>
      <c r="C1153" t="str">
        <f t="shared" si="176"/>
        <v>Full</v>
      </c>
      <c r="D1153" t="str">
        <f t="shared" si="177"/>
        <v>Amarok</v>
      </c>
      <c r="E1153" s="20">
        <f t="shared" si="171"/>
        <v>41974</v>
      </c>
      <c r="F1153" t="str">
        <f t="shared" si="172"/>
        <v>Full_8h</v>
      </c>
      <c r="G1153">
        <f t="shared" si="173"/>
        <v>1121</v>
      </c>
      <c r="H1153" t="str">
        <f t="shared" si="174"/>
        <v>YES</v>
      </c>
      <c r="I1153">
        <f t="shared" si="178"/>
        <v>11</v>
      </c>
      <c r="J1153">
        <f t="shared" si="179"/>
        <v>31</v>
      </c>
      <c r="P1153" s="1">
        <v>41974</v>
      </c>
      <c r="Q1153" t="s">
        <v>440</v>
      </c>
      <c r="R1153">
        <v>1121</v>
      </c>
      <c r="S1153">
        <v>1</v>
      </c>
      <c r="T1153" t="s">
        <v>170</v>
      </c>
      <c r="U1153" s="7">
        <v>11</v>
      </c>
      <c r="V1153" s="7">
        <v>31</v>
      </c>
    </row>
    <row r="1154" spans="1:22" x14ac:dyDescent="0.3">
      <c r="A1154" t="str">
        <f t="shared" si="170"/>
        <v>Exp4</v>
      </c>
      <c r="B1154">
        <f t="shared" si="175"/>
        <v>8</v>
      </c>
      <c r="C1154" t="str">
        <f t="shared" si="176"/>
        <v>Full</v>
      </c>
      <c r="D1154" t="str">
        <f t="shared" si="177"/>
        <v>Amarok</v>
      </c>
      <c r="E1154" s="20">
        <f t="shared" si="171"/>
        <v>41974</v>
      </c>
      <c r="F1154" t="str">
        <f t="shared" si="172"/>
        <v>Full_8h</v>
      </c>
      <c r="G1154">
        <f t="shared" si="173"/>
        <v>1121</v>
      </c>
      <c r="H1154" t="str">
        <f t="shared" si="174"/>
        <v>YES</v>
      </c>
      <c r="I1154">
        <f t="shared" si="178"/>
        <v>11</v>
      </c>
      <c r="J1154">
        <f t="shared" si="179"/>
        <v>31</v>
      </c>
      <c r="S1154">
        <v>2</v>
      </c>
      <c r="T1154" t="s">
        <v>170</v>
      </c>
      <c r="U1154" s="7">
        <v>11</v>
      </c>
      <c r="V1154" s="7">
        <v>31</v>
      </c>
    </row>
    <row r="1155" spans="1:22" x14ac:dyDescent="0.3">
      <c r="A1155" t="str">
        <f t="shared" ref="A1155:A1218" si="180">IF(L1155="",A1154,L1155)</f>
        <v>Exp4</v>
      </c>
      <c r="B1155">
        <f t="shared" si="175"/>
        <v>8</v>
      </c>
      <c r="C1155" t="str">
        <f t="shared" si="176"/>
        <v>Full</v>
      </c>
      <c r="D1155" t="str">
        <f t="shared" si="177"/>
        <v>Amarok</v>
      </c>
      <c r="E1155" s="20">
        <f t="shared" ref="E1155:E1218" si="181">IF(P1155="",E1154,P1155)</f>
        <v>41974</v>
      </c>
      <c r="F1155" t="str">
        <f t="shared" ref="F1155:F1218" si="182">IF(Q1155="",F1154,Q1155)</f>
        <v>Full_8h</v>
      </c>
      <c r="G1155">
        <f t="shared" ref="G1155:G1218" si="183">IF(R1155="",G1154,R1155)</f>
        <v>1121</v>
      </c>
      <c r="H1155" t="str">
        <f t="shared" ref="H1155:H1218" si="184">IF(T1155="","NO","YES")</f>
        <v>YES</v>
      </c>
      <c r="I1155">
        <f t="shared" si="178"/>
        <v>10</v>
      </c>
      <c r="J1155">
        <f t="shared" si="179"/>
        <v>29</v>
      </c>
      <c r="S1155">
        <v>3</v>
      </c>
      <c r="T1155" t="s">
        <v>170</v>
      </c>
      <c r="U1155" s="7">
        <v>10</v>
      </c>
      <c r="V1155" s="7">
        <v>29</v>
      </c>
    </row>
    <row r="1156" spans="1:22" x14ac:dyDescent="0.3">
      <c r="A1156" t="str">
        <f t="shared" si="180"/>
        <v>Exp4</v>
      </c>
      <c r="B1156">
        <f t="shared" ref="B1156:B1219" si="185">IF(L1156="",B1155,M1156)</f>
        <v>8</v>
      </c>
      <c r="C1156" t="str">
        <f t="shared" ref="C1156:C1219" si="186">IF(O1156="",C1155,O1156)</f>
        <v>Full</v>
      </c>
      <c r="D1156" t="str">
        <f t="shared" ref="D1156:D1219" si="187">IF(N1156="",D1155,N1156)</f>
        <v>Amarok</v>
      </c>
      <c r="E1156" s="20">
        <f t="shared" si="181"/>
        <v>41974</v>
      </c>
      <c r="F1156" t="str">
        <f t="shared" si="182"/>
        <v>Full_8h</v>
      </c>
      <c r="G1156">
        <f t="shared" si="183"/>
        <v>1121</v>
      </c>
      <c r="H1156" t="str">
        <f t="shared" si="184"/>
        <v>YES</v>
      </c>
      <c r="I1156">
        <f t="shared" ref="I1156:I1219" si="188">IF(U1156="","",U1156)</f>
        <v>10</v>
      </c>
      <c r="J1156" t="str">
        <f t="shared" ref="J1156:J1219" si="189">IF(V1156="","",V1156)</f>
        <v/>
      </c>
      <c r="S1156">
        <v>4</v>
      </c>
      <c r="T1156" t="s">
        <v>170</v>
      </c>
      <c r="U1156" s="7">
        <v>10</v>
      </c>
      <c r="V1156" s="7"/>
    </row>
    <row r="1157" spans="1:22" x14ac:dyDescent="0.3">
      <c r="A1157" t="str">
        <f t="shared" si="180"/>
        <v>Exp4</v>
      </c>
      <c r="B1157">
        <f t="shared" si="185"/>
        <v>8</v>
      </c>
      <c r="C1157" t="str">
        <f t="shared" si="186"/>
        <v>Full</v>
      </c>
      <c r="D1157" t="str">
        <f t="shared" si="187"/>
        <v>Amarok</v>
      </c>
      <c r="E1157" s="20">
        <f t="shared" si="181"/>
        <v>41974</v>
      </c>
      <c r="F1157" t="str">
        <f t="shared" si="182"/>
        <v>Full_8h</v>
      </c>
      <c r="G1157">
        <f t="shared" si="183"/>
        <v>1124</v>
      </c>
      <c r="H1157" t="str">
        <f t="shared" si="184"/>
        <v>YES</v>
      </c>
      <c r="I1157">
        <f t="shared" si="188"/>
        <v>10</v>
      </c>
      <c r="J1157">
        <f t="shared" si="189"/>
        <v>30</v>
      </c>
      <c r="R1157">
        <v>1124</v>
      </c>
      <c r="S1157">
        <v>1</v>
      </c>
      <c r="T1157" t="s">
        <v>170</v>
      </c>
      <c r="U1157" s="7">
        <v>10</v>
      </c>
      <c r="V1157" s="7">
        <v>30</v>
      </c>
    </row>
    <row r="1158" spans="1:22" x14ac:dyDescent="0.3">
      <c r="A1158" t="str">
        <f t="shared" si="180"/>
        <v>Exp4</v>
      </c>
      <c r="B1158">
        <f t="shared" si="185"/>
        <v>8</v>
      </c>
      <c r="C1158" t="str">
        <f t="shared" si="186"/>
        <v>Full</v>
      </c>
      <c r="D1158" t="str">
        <f t="shared" si="187"/>
        <v>Amarok</v>
      </c>
      <c r="E1158" s="20">
        <f t="shared" si="181"/>
        <v>41974</v>
      </c>
      <c r="F1158" t="str">
        <f t="shared" si="182"/>
        <v>Full_8h</v>
      </c>
      <c r="G1158">
        <f t="shared" si="183"/>
        <v>1124</v>
      </c>
      <c r="H1158" t="str">
        <f t="shared" si="184"/>
        <v>YES</v>
      </c>
      <c r="I1158">
        <f t="shared" si="188"/>
        <v>12</v>
      </c>
      <c r="J1158">
        <f t="shared" si="189"/>
        <v>31</v>
      </c>
      <c r="S1158">
        <v>2</v>
      </c>
      <c r="T1158" t="s">
        <v>170</v>
      </c>
      <c r="U1158" s="7">
        <v>12</v>
      </c>
      <c r="V1158" s="7">
        <v>31</v>
      </c>
    </row>
    <row r="1159" spans="1:22" x14ac:dyDescent="0.3">
      <c r="A1159" t="str">
        <f t="shared" si="180"/>
        <v>Exp4</v>
      </c>
      <c r="B1159">
        <f t="shared" si="185"/>
        <v>8</v>
      </c>
      <c r="C1159" t="str">
        <f t="shared" si="186"/>
        <v>Full</v>
      </c>
      <c r="D1159" t="str">
        <f t="shared" si="187"/>
        <v>Amarok</v>
      </c>
      <c r="E1159" s="20">
        <f t="shared" si="181"/>
        <v>41974</v>
      </c>
      <c r="F1159" t="str">
        <f t="shared" si="182"/>
        <v>Full_8h</v>
      </c>
      <c r="G1159">
        <f t="shared" si="183"/>
        <v>1124</v>
      </c>
      <c r="H1159" t="str">
        <f t="shared" si="184"/>
        <v>YES</v>
      </c>
      <c r="I1159">
        <f t="shared" si="188"/>
        <v>12</v>
      </c>
      <c r="J1159">
        <f t="shared" si="189"/>
        <v>31</v>
      </c>
      <c r="S1159">
        <v>3</v>
      </c>
      <c r="T1159" t="s">
        <v>170</v>
      </c>
      <c r="U1159" s="7">
        <v>12</v>
      </c>
      <c r="V1159" s="7">
        <v>31</v>
      </c>
    </row>
    <row r="1160" spans="1:22" x14ac:dyDescent="0.3">
      <c r="A1160" t="str">
        <f t="shared" si="180"/>
        <v>Exp4</v>
      </c>
      <c r="B1160">
        <f t="shared" si="185"/>
        <v>8</v>
      </c>
      <c r="C1160" t="str">
        <f t="shared" si="186"/>
        <v>Full</v>
      </c>
      <c r="D1160" t="str">
        <f t="shared" si="187"/>
        <v>Amarok</v>
      </c>
      <c r="E1160" s="20">
        <f t="shared" si="181"/>
        <v>41974</v>
      </c>
      <c r="F1160" t="str">
        <f t="shared" si="182"/>
        <v>Full_8h</v>
      </c>
      <c r="G1160">
        <f t="shared" si="183"/>
        <v>1124</v>
      </c>
      <c r="H1160" t="str">
        <f t="shared" si="184"/>
        <v>YES</v>
      </c>
      <c r="I1160">
        <f t="shared" si="188"/>
        <v>11</v>
      </c>
      <c r="J1160">
        <f t="shared" si="189"/>
        <v>29</v>
      </c>
      <c r="S1160">
        <v>4</v>
      </c>
      <c r="T1160" t="s">
        <v>170</v>
      </c>
      <c r="U1160" s="7">
        <v>11</v>
      </c>
      <c r="V1160" s="7">
        <v>29</v>
      </c>
    </row>
    <row r="1161" spans="1:22" x14ac:dyDescent="0.3">
      <c r="A1161" t="str">
        <f t="shared" si="180"/>
        <v>Exp4</v>
      </c>
      <c r="B1161">
        <f t="shared" si="185"/>
        <v>8</v>
      </c>
      <c r="C1161" t="str">
        <f t="shared" si="186"/>
        <v>Full</v>
      </c>
      <c r="D1161" t="str">
        <f t="shared" si="187"/>
        <v>Amarok</v>
      </c>
      <c r="E1161" s="20">
        <f t="shared" si="181"/>
        <v>41974</v>
      </c>
      <c r="F1161" t="str">
        <f t="shared" si="182"/>
        <v>Full_8h</v>
      </c>
      <c r="G1161">
        <f t="shared" si="183"/>
        <v>1125</v>
      </c>
      <c r="H1161" t="str">
        <f t="shared" si="184"/>
        <v>YES</v>
      </c>
      <c r="I1161">
        <f t="shared" si="188"/>
        <v>12</v>
      </c>
      <c r="J1161">
        <f t="shared" si="189"/>
        <v>35</v>
      </c>
      <c r="R1161">
        <v>1125</v>
      </c>
      <c r="S1161">
        <v>1</v>
      </c>
      <c r="T1161" t="s">
        <v>170</v>
      </c>
      <c r="U1161" s="7">
        <v>12</v>
      </c>
      <c r="V1161" s="7">
        <v>35</v>
      </c>
    </row>
    <row r="1162" spans="1:22" x14ac:dyDescent="0.3">
      <c r="A1162" t="str">
        <f t="shared" si="180"/>
        <v>Exp4</v>
      </c>
      <c r="B1162">
        <f t="shared" si="185"/>
        <v>8</v>
      </c>
      <c r="C1162" t="str">
        <f t="shared" si="186"/>
        <v>Full</v>
      </c>
      <c r="D1162" t="str">
        <f t="shared" si="187"/>
        <v>Amarok</v>
      </c>
      <c r="E1162" s="20">
        <f t="shared" si="181"/>
        <v>41974</v>
      </c>
      <c r="F1162" t="str">
        <f t="shared" si="182"/>
        <v>Full_8h</v>
      </c>
      <c r="G1162">
        <f t="shared" si="183"/>
        <v>1125</v>
      </c>
      <c r="H1162" t="str">
        <f t="shared" si="184"/>
        <v>YES</v>
      </c>
      <c r="I1162">
        <f t="shared" si="188"/>
        <v>12</v>
      </c>
      <c r="J1162">
        <f t="shared" si="189"/>
        <v>33</v>
      </c>
      <c r="S1162">
        <v>2</v>
      </c>
      <c r="T1162" t="s">
        <v>170</v>
      </c>
      <c r="U1162" s="7">
        <v>12</v>
      </c>
      <c r="V1162" s="7">
        <v>33</v>
      </c>
    </row>
    <row r="1163" spans="1:22" x14ac:dyDescent="0.3">
      <c r="A1163" t="str">
        <f t="shared" si="180"/>
        <v>Exp4</v>
      </c>
      <c r="B1163">
        <f t="shared" si="185"/>
        <v>8</v>
      </c>
      <c r="C1163" t="str">
        <f t="shared" si="186"/>
        <v>Full</v>
      </c>
      <c r="D1163" t="str">
        <f t="shared" si="187"/>
        <v>Amarok</v>
      </c>
      <c r="E1163" s="20">
        <f t="shared" si="181"/>
        <v>41974</v>
      </c>
      <c r="F1163" t="str">
        <f t="shared" si="182"/>
        <v>Full_8h</v>
      </c>
      <c r="G1163">
        <f t="shared" si="183"/>
        <v>1125</v>
      </c>
      <c r="H1163" t="str">
        <f t="shared" si="184"/>
        <v>YES</v>
      </c>
      <c r="I1163">
        <f t="shared" si="188"/>
        <v>12</v>
      </c>
      <c r="J1163">
        <f t="shared" si="189"/>
        <v>36</v>
      </c>
      <c r="S1163">
        <v>3</v>
      </c>
      <c r="T1163" t="s">
        <v>170</v>
      </c>
      <c r="U1163" s="7">
        <v>12</v>
      </c>
      <c r="V1163" s="7">
        <v>36</v>
      </c>
    </row>
    <row r="1164" spans="1:22" x14ac:dyDescent="0.3">
      <c r="A1164" t="str">
        <f t="shared" si="180"/>
        <v>Exp4</v>
      </c>
      <c r="B1164">
        <f t="shared" si="185"/>
        <v>8</v>
      </c>
      <c r="C1164" t="str">
        <f t="shared" si="186"/>
        <v>Full</v>
      </c>
      <c r="D1164" t="str">
        <f t="shared" si="187"/>
        <v>Amarok</v>
      </c>
      <c r="E1164" s="20">
        <f t="shared" si="181"/>
        <v>41974</v>
      </c>
      <c r="F1164" t="str">
        <f t="shared" si="182"/>
        <v>Full_8h</v>
      </c>
      <c r="G1164">
        <f t="shared" si="183"/>
        <v>1125</v>
      </c>
      <c r="H1164" t="str">
        <f t="shared" si="184"/>
        <v>YES</v>
      </c>
      <c r="I1164">
        <f t="shared" si="188"/>
        <v>12</v>
      </c>
      <c r="J1164" t="str">
        <f t="shared" si="189"/>
        <v/>
      </c>
      <c r="S1164">
        <v>4</v>
      </c>
      <c r="T1164" t="s">
        <v>170</v>
      </c>
      <c r="U1164" s="7">
        <v>12</v>
      </c>
      <c r="V1164" s="7"/>
    </row>
    <row r="1165" spans="1:22" x14ac:dyDescent="0.3">
      <c r="A1165" t="str">
        <f t="shared" si="180"/>
        <v>Exp4</v>
      </c>
      <c r="B1165">
        <f t="shared" si="185"/>
        <v>8</v>
      </c>
      <c r="C1165" t="str">
        <f t="shared" si="186"/>
        <v>Full</v>
      </c>
      <c r="D1165" t="str">
        <f t="shared" si="187"/>
        <v>Amarok</v>
      </c>
      <c r="E1165" s="20">
        <f t="shared" si="181"/>
        <v>41974</v>
      </c>
      <c r="F1165" t="str">
        <f t="shared" si="182"/>
        <v>Full_8h</v>
      </c>
      <c r="G1165">
        <f t="shared" si="183"/>
        <v>1126</v>
      </c>
      <c r="H1165" t="str">
        <f t="shared" si="184"/>
        <v>YES</v>
      </c>
      <c r="I1165">
        <f t="shared" si="188"/>
        <v>11</v>
      </c>
      <c r="J1165">
        <f t="shared" si="189"/>
        <v>32</v>
      </c>
      <c r="R1165">
        <v>1126</v>
      </c>
      <c r="S1165">
        <v>1</v>
      </c>
      <c r="T1165" t="s">
        <v>170</v>
      </c>
      <c r="U1165" s="7">
        <v>11</v>
      </c>
      <c r="V1165" s="7">
        <v>32</v>
      </c>
    </row>
    <row r="1166" spans="1:22" x14ac:dyDescent="0.3">
      <c r="A1166" t="str">
        <f t="shared" si="180"/>
        <v>Exp4</v>
      </c>
      <c r="B1166">
        <f t="shared" si="185"/>
        <v>8</v>
      </c>
      <c r="C1166" t="str">
        <f t="shared" si="186"/>
        <v>Full</v>
      </c>
      <c r="D1166" t="str">
        <f t="shared" si="187"/>
        <v>Amarok</v>
      </c>
      <c r="E1166" s="20">
        <f t="shared" si="181"/>
        <v>41974</v>
      </c>
      <c r="F1166" t="str">
        <f t="shared" si="182"/>
        <v>Full_8h</v>
      </c>
      <c r="G1166">
        <f t="shared" si="183"/>
        <v>1126</v>
      </c>
      <c r="H1166" t="str">
        <f t="shared" si="184"/>
        <v>YES</v>
      </c>
      <c r="I1166">
        <f t="shared" si="188"/>
        <v>11</v>
      </c>
      <c r="J1166">
        <f t="shared" si="189"/>
        <v>30</v>
      </c>
      <c r="S1166">
        <v>2</v>
      </c>
      <c r="T1166" t="s">
        <v>170</v>
      </c>
      <c r="U1166" s="7">
        <v>11</v>
      </c>
      <c r="V1166" s="7">
        <v>30</v>
      </c>
    </row>
    <row r="1167" spans="1:22" x14ac:dyDescent="0.3">
      <c r="A1167" t="str">
        <f t="shared" si="180"/>
        <v>Exp4</v>
      </c>
      <c r="B1167">
        <f t="shared" si="185"/>
        <v>8</v>
      </c>
      <c r="C1167" t="str">
        <f t="shared" si="186"/>
        <v>Full</v>
      </c>
      <c r="D1167" t="str">
        <f t="shared" si="187"/>
        <v>Amarok</v>
      </c>
      <c r="E1167" s="20">
        <f t="shared" si="181"/>
        <v>41974</v>
      </c>
      <c r="F1167" t="str">
        <f t="shared" si="182"/>
        <v>Full_8h</v>
      </c>
      <c r="G1167">
        <f t="shared" si="183"/>
        <v>1126</v>
      </c>
      <c r="H1167" t="str">
        <f t="shared" si="184"/>
        <v>YES</v>
      </c>
      <c r="I1167">
        <f t="shared" si="188"/>
        <v>11</v>
      </c>
      <c r="J1167">
        <f t="shared" si="189"/>
        <v>31</v>
      </c>
      <c r="S1167">
        <v>3</v>
      </c>
      <c r="T1167" t="s">
        <v>170</v>
      </c>
      <c r="U1167" s="7">
        <v>11</v>
      </c>
      <c r="V1167" s="7">
        <v>31</v>
      </c>
    </row>
    <row r="1168" spans="1:22" x14ac:dyDescent="0.3">
      <c r="A1168" t="str">
        <f t="shared" si="180"/>
        <v>Exp4</v>
      </c>
      <c r="B1168">
        <f t="shared" si="185"/>
        <v>8</v>
      </c>
      <c r="C1168" t="str">
        <f t="shared" si="186"/>
        <v>Full</v>
      </c>
      <c r="D1168" t="str">
        <f t="shared" si="187"/>
        <v>Amarok</v>
      </c>
      <c r="E1168" s="20">
        <f t="shared" si="181"/>
        <v>41974</v>
      </c>
      <c r="F1168" t="str">
        <f t="shared" si="182"/>
        <v>Full_8h</v>
      </c>
      <c r="G1168">
        <f t="shared" si="183"/>
        <v>1126</v>
      </c>
      <c r="H1168" t="str">
        <f t="shared" si="184"/>
        <v>YES</v>
      </c>
      <c r="I1168">
        <f t="shared" si="188"/>
        <v>10</v>
      </c>
      <c r="J1168">
        <f t="shared" si="189"/>
        <v>30</v>
      </c>
      <c r="S1168">
        <v>4</v>
      </c>
      <c r="T1168" t="s">
        <v>170</v>
      </c>
      <c r="U1168" s="7">
        <v>10</v>
      </c>
      <c r="V1168" s="7">
        <v>30</v>
      </c>
    </row>
    <row r="1169" spans="1:22" x14ac:dyDescent="0.3">
      <c r="A1169" t="str">
        <f t="shared" si="180"/>
        <v>Exp4</v>
      </c>
      <c r="B1169">
        <f t="shared" si="185"/>
        <v>8</v>
      </c>
      <c r="C1169" t="str">
        <f t="shared" si="186"/>
        <v>Full</v>
      </c>
      <c r="D1169" t="str">
        <f t="shared" si="187"/>
        <v>Amarok</v>
      </c>
      <c r="E1169" s="20">
        <f t="shared" si="181"/>
        <v>41974</v>
      </c>
      <c r="F1169" t="str">
        <f t="shared" si="182"/>
        <v>Full_8h</v>
      </c>
      <c r="G1169">
        <f t="shared" si="183"/>
        <v>1128</v>
      </c>
      <c r="H1169" t="str">
        <f t="shared" si="184"/>
        <v>YES</v>
      </c>
      <c r="I1169">
        <f t="shared" si="188"/>
        <v>11</v>
      </c>
      <c r="J1169">
        <f t="shared" si="189"/>
        <v>35</v>
      </c>
      <c r="R1169">
        <v>1128</v>
      </c>
      <c r="S1169">
        <v>1</v>
      </c>
      <c r="T1169" t="s">
        <v>170</v>
      </c>
      <c r="U1169" s="7">
        <v>11</v>
      </c>
      <c r="V1169" s="7">
        <v>35</v>
      </c>
    </row>
    <row r="1170" spans="1:22" x14ac:dyDescent="0.3">
      <c r="A1170" t="str">
        <f t="shared" si="180"/>
        <v>Exp4</v>
      </c>
      <c r="B1170">
        <f t="shared" si="185"/>
        <v>8</v>
      </c>
      <c r="C1170" t="str">
        <f t="shared" si="186"/>
        <v>Full</v>
      </c>
      <c r="D1170" t="str">
        <f t="shared" si="187"/>
        <v>Amarok</v>
      </c>
      <c r="E1170" s="20">
        <f t="shared" si="181"/>
        <v>41974</v>
      </c>
      <c r="F1170" t="str">
        <f t="shared" si="182"/>
        <v>Full_8h</v>
      </c>
      <c r="G1170">
        <f t="shared" si="183"/>
        <v>1128</v>
      </c>
      <c r="H1170" t="str">
        <f t="shared" si="184"/>
        <v>YES</v>
      </c>
      <c r="I1170">
        <f t="shared" si="188"/>
        <v>11</v>
      </c>
      <c r="J1170">
        <f t="shared" si="189"/>
        <v>34</v>
      </c>
      <c r="S1170">
        <v>2</v>
      </c>
      <c r="T1170" t="s">
        <v>170</v>
      </c>
      <c r="U1170" s="7">
        <v>11</v>
      </c>
      <c r="V1170" s="7">
        <v>34</v>
      </c>
    </row>
    <row r="1171" spans="1:22" x14ac:dyDescent="0.3">
      <c r="A1171" t="str">
        <f t="shared" si="180"/>
        <v>Exp4</v>
      </c>
      <c r="B1171">
        <f t="shared" si="185"/>
        <v>8</v>
      </c>
      <c r="C1171" t="str">
        <f t="shared" si="186"/>
        <v>Full</v>
      </c>
      <c r="D1171" t="str">
        <f t="shared" si="187"/>
        <v>Amarok</v>
      </c>
      <c r="E1171" s="20">
        <f t="shared" si="181"/>
        <v>41974</v>
      </c>
      <c r="F1171" t="str">
        <f t="shared" si="182"/>
        <v>Full_8h</v>
      </c>
      <c r="G1171">
        <f t="shared" si="183"/>
        <v>1128</v>
      </c>
      <c r="H1171" t="str">
        <f t="shared" si="184"/>
        <v>YES</v>
      </c>
      <c r="I1171">
        <f t="shared" si="188"/>
        <v>11</v>
      </c>
      <c r="J1171">
        <f t="shared" si="189"/>
        <v>30</v>
      </c>
      <c r="S1171">
        <v>3</v>
      </c>
      <c r="T1171" t="s">
        <v>170</v>
      </c>
      <c r="U1171" s="7">
        <v>11</v>
      </c>
      <c r="V1171" s="7">
        <v>30</v>
      </c>
    </row>
    <row r="1172" spans="1:22" x14ac:dyDescent="0.3">
      <c r="A1172" t="str">
        <f t="shared" si="180"/>
        <v>Exp4</v>
      </c>
      <c r="B1172">
        <f t="shared" si="185"/>
        <v>8</v>
      </c>
      <c r="C1172" t="str">
        <f t="shared" si="186"/>
        <v>Full</v>
      </c>
      <c r="D1172" t="str">
        <f t="shared" si="187"/>
        <v>Amarok</v>
      </c>
      <c r="E1172" s="20">
        <f t="shared" si="181"/>
        <v>41974</v>
      </c>
      <c r="F1172" t="str">
        <f t="shared" si="182"/>
        <v>Full_8h</v>
      </c>
      <c r="G1172">
        <f t="shared" si="183"/>
        <v>1128</v>
      </c>
      <c r="H1172" t="str">
        <f t="shared" si="184"/>
        <v>YES</v>
      </c>
      <c r="I1172">
        <f t="shared" si="188"/>
        <v>11</v>
      </c>
      <c r="J1172" t="str">
        <f t="shared" si="189"/>
        <v/>
      </c>
      <c r="S1172">
        <v>4</v>
      </c>
      <c r="T1172" t="s">
        <v>170</v>
      </c>
      <c r="U1172" s="7">
        <v>11</v>
      </c>
      <c r="V1172" s="7"/>
    </row>
    <row r="1173" spans="1:22" x14ac:dyDescent="0.3">
      <c r="A1173" t="str">
        <f t="shared" si="180"/>
        <v>Exp4</v>
      </c>
      <c r="B1173">
        <f t="shared" si="185"/>
        <v>8</v>
      </c>
      <c r="C1173" t="str">
        <f t="shared" si="186"/>
        <v>Full</v>
      </c>
      <c r="D1173" t="str">
        <f t="shared" si="187"/>
        <v>Amarok</v>
      </c>
      <c r="E1173" s="20">
        <f t="shared" si="181"/>
        <v>41974</v>
      </c>
      <c r="F1173" t="str">
        <f t="shared" si="182"/>
        <v>Full_8h</v>
      </c>
      <c r="G1173">
        <f t="shared" si="183"/>
        <v>1137</v>
      </c>
      <c r="H1173" t="str">
        <f t="shared" si="184"/>
        <v>YES</v>
      </c>
      <c r="I1173">
        <f t="shared" si="188"/>
        <v>11</v>
      </c>
      <c r="J1173">
        <f t="shared" si="189"/>
        <v>31</v>
      </c>
      <c r="R1173">
        <v>1137</v>
      </c>
      <c r="S1173">
        <v>1</v>
      </c>
      <c r="T1173" t="s">
        <v>170</v>
      </c>
      <c r="U1173" s="7">
        <v>11</v>
      </c>
      <c r="V1173" s="7">
        <v>31</v>
      </c>
    </row>
    <row r="1174" spans="1:22" x14ac:dyDescent="0.3">
      <c r="A1174" t="str">
        <f t="shared" si="180"/>
        <v>Exp4</v>
      </c>
      <c r="B1174">
        <f t="shared" si="185"/>
        <v>8</v>
      </c>
      <c r="C1174" t="str">
        <f t="shared" si="186"/>
        <v>Full</v>
      </c>
      <c r="D1174" t="str">
        <f t="shared" si="187"/>
        <v>Amarok</v>
      </c>
      <c r="E1174" s="20">
        <f t="shared" si="181"/>
        <v>41974</v>
      </c>
      <c r="F1174" t="str">
        <f t="shared" si="182"/>
        <v>Full_8h</v>
      </c>
      <c r="G1174">
        <f t="shared" si="183"/>
        <v>1137</v>
      </c>
      <c r="H1174" t="str">
        <f t="shared" si="184"/>
        <v>YES</v>
      </c>
      <c r="I1174">
        <f t="shared" si="188"/>
        <v>10</v>
      </c>
      <c r="J1174">
        <f t="shared" si="189"/>
        <v>32</v>
      </c>
      <c r="S1174">
        <v>2</v>
      </c>
      <c r="T1174" t="s">
        <v>170</v>
      </c>
      <c r="U1174" s="7">
        <v>10</v>
      </c>
      <c r="V1174" s="7">
        <v>32</v>
      </c>
    </row>
    <row r="1175" spans="1:22" x14ac:dyDescent="0.3">
      <c r="A1175" t="str">
        <f t="shared" si="180"/>
        <v>Exp4</v>
      </c>
      <c r="B1175">
        <f t="shared" si="185"/>
        <v>8</v>
      </c>
      <c r="C1175" t="str">
        <f t="shared" si="186"/>
        <v>Full</v>
      </c>
      <c r="D1175" t="str">
        <f t="shared" si="187"/>
        <v>Amarok</v>
      </c>
      <c r="E1175" s="20">
        <f t="shared" si="181"/>
        <v>41974</v>
      </c>
      <c r="F1175" t="str">
        <f t="shared" si="182"/>
        <v>Full_8h</v>
      </c>
      <c r="G1175">
        <f t="shared" si="183"/>
        <v>1137</v>
      </c>
      <c r="H1175" t="str">
        <f t="shared" si="184"/>
        <v>YES</v>
      </c>
      <c r="I1175">
        <f t="shared" si="188"/>
        <v>11</v>
      </c>
      <c r="J1175">
        <f t="shared" si="189"/>
        <v>31</v>
      </c>
      <c r="S1175">
        <v>3</v>
      </c>
      <c r="T1175" t="s">
        <v>170</v>
      </c>
      <c r="U1175" s="7">
        <v>11</v>
      </c>
      <c r="V1175" s="7">
        <v>31</v>
      </c>
    </row>
    <row r="1176" spans="1:22" x14ac:dyDescent="0.3">
      <c r="A1176" t="str">
        <f t="shared" si="180"/>
        <v>Exp4</v>
      </c>
      <c r="B1176">
        <f t="shared" si="185"/>
        <v>8</v>
      </c>
      <c r="C1176" t="str">
        <f t="shared" si="186"/>
        <v>Full</v>
      </c>
      <c r="D1176" t="str">
        <f t="shared" si="187"/>
        <v>Amarok</v>
      </c>
      <c r="E1176" s="20">
        <f t="shared" si="181"/>
        <v>41974</v>
      </c>
      <c r="F1176" t="str">
        <f t="shared" si="182"/>
        <v>Full_8h</v>
      </c>
      <c r="G1176">
        <f t="shared" si="183"/>
        <v>1137</v>
      </c>
      <c r="H1176" t="str">
        <f t="shared" si="184"/>
        <v>YES</v>
      </c>
      <c r="I1176">
        <f t="shared" si="188"/>
        <v>11</v>
      </c>
      <c r="J1176">
        <f t="shared" si="189"/>
        <v>27</v>
      </c>
      <c r="S1176">
        <v>4</v>
      </c>
      <c r="T1176" t="s">
        <v>170</v>
      </c>
      <c r="U1176" s="7">
        <v>11</v>
      </c>
      <c r="V1176" s="7">
        <v>27</v>
      </c>
    </row>
    <row r="1177" spans="1:22" x14ac:dyDescent="0.3">
      <c r="A1177" t="str">
        <f t="shared" si="180"/>
        <v>Exp4</v>
      </c>
      <c r="B1177">
        <f t="shared" si="185"/>
        <v>8</v>
      </c>
      <c r="C1177" t="str">
        <f t="shared" si="186"/>
        <v>Full</v>
      </c>
      <c r="D1177" t="str">
        <f t="shared" si="187"/>
        <v>Amarok</v>
      </c>
      <c r="E1177" s="20">
        <f t="shared" si="181"/>
        <v>41974</v>
      </c>
      <c r="F1177" t="str">
        <f t="shared" si="182"/>
        <v>Full_8h</v>
      </c>
      <c r="G1177">
        <f t="shared" si="183"/>
        <v>1161</v>
      </c>
      <c r="H1177" t="str">
        <f t="shared" si="184"/>
        <v>YES</v>
      </c>
      <c r="I1177">
        <f t="shared" si="188"/>
        <v>11</v>
      </c>
      <c r="J1177">
        <f t="shared" si="189"/>
        <v>30</v>
      </c>
      <c r="R1177">
        <v>1161</v>
      </c>
      <c r="S1177">
        <v>1</v>
      </c>
      <c r="T1177" t="s">
        <v>170</v>
      </c>
      <c r="U1177" s="7">
        <v>11</v>
      </c>
      <c r="V1177" s="7">
        <v>30</v>
      </c>
    </row>
    <row r="1178" spans="1:22" x14ac:dyDescent="0.3">
      <c r="A1178" t="str">
        <f t="shared" si="180"/>
        <v>Exp4</v>
      </c>
      <c r="B1178">
        <f t="shared" si="185"/>
        <v>8</v>
      </c>
      <c r="C1178" t="str">
        <f t="shared" si="186"/>
        <v>Full</v>
      </c>
      <c r="D1178" t="str">
        <f t="shared" si="187"/>
        <v>Amarok</v>
      </c>
      <c r="E1178" s="20">
        <f t="shared" si="181"/>
        <v>41974</v>
      </c>
      <c r="F1178" t="str">
        <f t="shared" si="182"/>
        <v>Full_8h</v>
      </c>
      <c r="G1178">
        <f t="shared" si="183"/>
        <v>1161</v>
      </c>
      <c r="H1178" t="str">
        <f t="shared" si="184"/>
        <v>YES</v>
      </c>
      <c r="I1178">
        <f t="shared" si="188"/>
        <v>12</v>
      </c>
      <c r="J1178" t="str">
        <f t="shared" si="189"/>
        <v/>
      </c>
      <c r="S1178">
        <v>2</v>
      </c>
      <c r="T1178" t="s">
        <v>170</v>
      </c>
      <c r="U1178" s="7">
        <v>12</v>
      </c>
      <c r="V1178" s="7"/>
    </row>
    <row r="1179" spans="1:22" x14ac:dyDescent="0.3">
      <c r="A1179" t="str">
        <f t="shared" si="180"/>
        <v>Exp4</v>
      </c>
      <c r="B1179">
        <f t="shared" si="185"/>
        <v>8</v>
      </c>
      <c r="C1179" t="str">
        <f t="shared" si="186"/>
        <v>Full</v>
      </c>
      <c r="D1179" t="str">
        <f t="shared" si="187"/>
        <v>Amarok</v>
      </c>
      <c r="E1179" s="20">
        <f t="shared" si="181"/>
        <v>41974</v>
      </c>
      <c r="F1179" t="str">
        <f t="shared" si="182"/>
        <v>Full_8h</v>
      </c>
      <c r="G1179">
        <f t="shared" si="183"/>
        <v>1161</v>
      </c>
      <c r="H1179" t="str">
        <f t="shared" si="184"/>
        <v>YES</v>
      </c>
      <c r="I1179">
        <f t="shared" si="188"/>
        <v>14</v>
      </c>
      <c r="J1179" t="str">
        <f t="shared" si="189"/>
        <v/>
      </c>
      <c r="S1179">
        <v>3</v>
      </c>
      <c r="T1179" t="s">
        <v>170</v>
      </c>
      <c r="U1179" s="7">
        <v>14</v>
      </c>
      <c r="V1179" s="7"/>
    </row>
    <row r="1180" spans="1:22" x14ac:dyDescent="0.3">
      <c r="A1180" t="str">
        <f t="shared" si="180"/>
        <v>Exp4</v>
      </c>
      <c r="B1180">
        <f t="shared" si="185"/>
        <v>8</v>
      </c>
      <c r="C1180" t="str">
        <f t="shared" si="186"/>
        <v>Full</v>
      </c>
      <c r="D1180" t="str">
        <f t="shared" si="187"/>
        <v>Amarok</v>
      </c>
      <c r="E1180" s="20">
        <f t="shared" si="181"/>
        <v>41974</v>
      </c>
      <c r="F1180" t="str">
        <f t="shared" si="182"/>
        <v>Full_8h</v>
      </c>
      <c r="G1180">
        <f t="shared" si="183"/>
        <v>1161</v>
      </c>
      <c r="H1180" t="str">
        <f t="shared" si="184"/>
        <v>YES</v>
      </c>
      <c r="I1180">
        <f t="shared" si="188"/>
        <v>13</v>
      </c>
      <c r="J1180" t="str">
        <f t="shared" si="189"/>
        <v/>
      </c>
      <c r="S1180">
        <v>4</v>
      </c>
      <c r="T1180" t="s">
        <v>170</v>
      </c>
      <c r="U1180" s="7">
        <v>13</v>
      </c>
      <c r="V1180" s="7"/>
    </row>
    <row r="1181" spans="1:22" x14ac:dyDescent="0.3">
      <c r="A1181" t="str">
        <f t="shared" si="180"/>
        <v>Exp4</v>
      </c>
      <c r="B1181">
        <f t="shared" si="185"/>
        <v>8</v>
      </c>
      <c r="C1181" t="str">
        <f t="shared" si="186"/>
        <v>Full</v>
      </c>
      <c r="D1181" t="str">
        <f t="shared" si="187"/>
        <v>Amarok</v>
      </c>
      <c r="E1181" s="20">
        <f t="shared" si="181"/>
        <v>41974</v>
      </c>
      <c r="F1181" t="str">
        <f t="shared" si="182"/>
        <v>Full_8h</v>
      </c>
      <c r="G1181">
        <f t="shared" si="183"/>
        <v>1164</v>
      </c>
      <c r="H1181" t="str">
        <f t="shared" si="184"/>
        <v>YES</v>
      </c>
      <c r="I1181">
        <f t="shared" si="188"/>
        <v>11</v>
      </c>
      <c r="J1181">
        <f t="shared" si="189"/>
        <v>28</v>
      </c>
      <c r="R1181">
        <v>1164</v>
      </c>
      <c r="S1181">
        <v>1</v>
      </c>
      <c r="T1181" t="s">
        <v>170</v>
      </c>
      <c r="U1181" s="7">
        <v>11</v>
      </c>
      <c r="V1181" s="7">
        <v>28</v>
      </c>
    </row>
    <row r="1182" spans="1:22" x14ac:dyDescent="0.3">
      <c r="A1182" t="str">
        <f t="shared" si="180"/>
        <v>Exp4</v>
      </c>
      <c r="B1182">
        <f t="shared" si="185"/>
        <v>8</v>
      </c>
      <c r="C1182" t="str">
        <f t="shared" si="186"/>
        <v>Full</v>
      </c>
      <c r="D1182" t="str">
        <f t="shared" si="187"/>
        <v>Amarok</v>
      </c>
      <c r="E1182" s="20">
        <f t="shared" si="181"/>
        <v>41974</v>
      </c>
      <c r="F1182" t="str">
        <f t="shared" si="182"/>
        <v>Full_8h</v>
      </c>
      <c r="G1182">
        <f t="shared" si="183"/>
        <v>1164</v>
      </c>
      <c r="H1182" t="str">
        <f t="shared" si="184"/>
        <v>YES</v>
      </c>
      <c r="I1182">
        <f t="shared" si="188"/>
        <v>11</v>
      </c>
      <c r="J1182">
        <f t="shared" si="189"/>
        <v>31</v>
      </c>
      <c r="S1182">
        <v>2</v>
      </c>
      <c r="T1182" t="s">
        <v>170</v>
      </c>
      <c r="U1182" s="7">
        <v>11</v>
      </c>
      <c r="V1182" s="7">
        <v>31</v>
      </c>
    </row>
    <row r="1183" spans="1:22" x14ac:dyDescent="0.3">
      <c r="A1183" t="str">
        <f t="shared" si="180"/>
        <v>Exp4</v>
      </c>
      <c r="B1183">
        <f t="shared" si="185"/>
        <v>8</v>
      </c>
      <c r="C1183" t="str">
        <f t="shared" si="186"/>
        <v>Full</v>
      </c>
      <c r="D1183" t="str">
        <f t="shared" si="187"/>
        <v>Amarok</v>
      </c>
      <c r="E1183" s="20">
        <f t="shared" si="181"/>
        <v>41974</v>
      </c>
      <c r="F1183" t="str">
        <f t="shared" si="182"/>
        <v>Full_8h</v>
      </c>
      <c r="G1183">
        <f t="shared" si="183"/>
        <v>1164</v>
      </c>
      <c r="H1183" t="str">
        <f t="shared" si="184"/>
        <v>YES</v>
      </c>
      <c r="I1183">
        <f t="shared" si="188"/>
        <v>11</v>
      </c>
      <c r="J1183">
        <f t="shared" si="189"/>
        <v>30</v>
      </c>
      <c r="S1183">
        <v>3</v>
      </c>
      <c r="T1183" t="s">
        <v>170</v>
      </c>
      <c r="U1183" s="7">
        <v>11</v>
      </c>
      <c r="V1183" s="7">
        <v>30</v>
      </c>
    </row>
    <row r="1184" spans="1:22" x14ac:dyDescent="0.3">
      <c r="A1184" t="str">
        <f t="shared" si="180"/>
        <v>Exp4</v>
      </c>
      <c r="B1184">
        <f t="shared" si="185"/>
        <v>8</v>
      </c>
      <c r="C1184" t="str">
        <f t="shared" si="186"/>
        <v>Full</v>
      </c>
      <c r="D1184" t="str">
        <f t="shared" si="187"/>
        <v>Amarok</v>
      </c>
      <c r="E1184" s="20">
        <f t="shared" si="181"/>
        <v>41974</v>
      </c>
      <c r="F1184" t="str">
        <f t="shared" si="182"/>
        <v>Full_8h</v>
      </c>
      <c r="G1184">
        <f t="shared" si="183"/>
        <v>1164</v>
      </c>
      <c r="H1184" t="str">
        <f t="shared" si="184"/>
        <v>YES</v>
      </c>
      <c r="I1184">
        <f t="shared" si="188"/>
        <v>12</v>
      </c>
      <c r="J1184" t="str">
        <f t="shared" si="189"/>
        <v/>
      </c>
      <c r="S1184">
        <v>4</v>
      </c>
      <c r="T1184" t="s">
        <v>170</v>
      </c>
      <c r="U1184" s="7">
        <v>12</v>
      </c>
      <c r="V1184" s="7"/>
    </row>
    <row r="1185" spans="1:22" x14ac:dyDescent="0.3">
      <c r="A1185" t="str">
        <f t="shared" si="180"/>
        <v>Exp4</v>
      </c>
      <c r="B1185">
        <f t="shared" si="185"/>
        <v>8</v>
      </c>
      <c r="C1185" t="str">
        <f t="shared" si="186"/>
        <v>Full</v>
      </c>
      <c r="D1185" t="str">
        <f t="shared" si="187"/>
        <v>Amarok</v>
      </c>
      <c r="E1185" s="20">
        <f t="shared" si="181"/>
        <v>41984</v>
      </c>
      <c r="F1185" t="str">
        <f t="shared" si="182"/>
        <v>Full_8h</v>
      </c>
      <c r="G1185">
        <f t="shared" si="183"/>
        <v>1127</v>
      </c>
      <c r="H1185" t="str">
        <f t="shared" si="184"/>
        <v>YES</v>
      </c>
      <c r="I1185">
        <f t="shared" si="188"/>
        <v>12</v>
      </c>
      <c r="J1185">
        <f t="shared" si="189"/>
        <v>37</v>
      </c>
      <c r="P1185" s="1">
        <v>41984</v>
      </c>
      <c r="Q1185" t="s">
        <v>440</v>
      </c>
      <c r="R1185">
        <v>1127</v>
      </c>
      <c r="S1185">
        <v>1</v>
      </c>
      <c r="T1185" t="s">
        <v>170</v>
      </c>
      <c r="U1185" s="7">
        <v>12</v>
      </c>
      <c r="V1185" s="7">
        <v>37</v>
      </c>
    </row>
    <row r="1186" spans="1:22" x14ac:dyDescent="0.3">
      <c r="A1186" t="str">
        <f t="shared" si="180"/>
        <v>Exp4</v>
      </c>
      <c r="B1186">
        <f t="shared" si="185"/>
        <v>8</v>
      </c>
      <c r="C1186" t="str">
        <f t="shared" si="186"/>
        <v>Full</v>
      </c>
      <c r="D1186" t="str">
        <f t="shared" si="187"/>
        <v>Amarok</v>
      </c>
      <c r="E1186" s="20">
        <f t="shared" si="181"/>
        <v>41984</v>
      </c>
      <c r="F1186" t="str">
        <f t="shared" si="182"/>
        <v>Full_8h</v>
      </c>
      <c r="G1186">
        <f t="shared" si="183"/>
        <v>1127</v>
      </c>
      <c r="H1186" t="str">
        <f t="shared" si="184"/>
        <v>YES</v>
      </c>
      <c r="I1186">
        <f t="shared" si="188"/>
        <v>12</v>
      </c>
      <c r="J1186">
        <f t="shared" si="189"/>
        <v>36</v>
      </c>
      <c r="S1186">
        <v>2</v>
      </c>
      <c r="T1186" t="s">
        <v>170</v>
      </c>
      <c r="U1186" s="7">
        <v>12</v>
      </c>
      <c r="V1186" s="7">
        <v>36</v>
      </c>
    </row>
    <row r="1187" spans="1:22" x14ac:dyDescent="0.3">
      <c r="A1187" t="str">
        <f t="shared" si="180"/>
        <v>Exp4</v>
      </c>
      <c r="B1187">
        <f t="shared" si="185"/>
        <v>8</v>
      </c>
      <c r="C1187" t="str">
        <f t="shared" si="186"/>
        <v>Full</v>
      </c>
      <c r="D1187" t="str">
        <f t="shared" si="187"/>
        <v>Amarok</v>
      </c>
      <c r="E1187" s="20">
        <f t="shared" si="181"/>
        <v>41984</v>
      </c>
      <c r="F1187" t="str">
        <f t="shared" si="182"/>
        <v>Full_8h</v>
      </c>
      <c r="G1187">
        <f t="shared" si="183"/>
        <v>1127</v>
      </c>
      <c r="H1187" t="str">
        <f t="shared" si="184"/>
        <v>YES</v>
      </c>
      <c r="I1187">
        <f t="shared" si="188"/>
        <v>13</v>
      </c>
      <c r="J1187" t="str">
        <f t="shared" si="189"/>
        <v/>
      </c>
      <c r="S1187">
        <v>3</v>
      </c>
      <c r="T1187" t="s">
        <v>170</v>
      </c>
      <c r="U1187" s="7">
        <v>13</v>
      </c>
      <c r="V1187" s="7"/>
    </row>
    <row r="1188" spans="1:22" x14ac:dyDescent="0.3">
      <c r="A1188" t="str">
        <f t="shared" si="180"/>
        <v>Exp4</v>
      </c>
      <c r="B1188">
        <f t="shared" si="185"/>
        <v>8</v>
      </c>
      <c r="C1188" t="str">
        <f t="shared" si="186"/>
        <v>Nil</v>
      </c>
      <c r="D1188" t="str">
        <f t="shared" si="187"/>
        <v>Amarok</v>
      </c>
      <c r="E1188" s="20">
        <f t="shared" si="181"/>
        <v>41862</v>
      </c>
      <c r="F1188" t="str">
        <f t="shared" si="182"/>
        <v>None_8h</v>
      </c>
      <c r="G1188">
        <f t="shared" si="183"/>
        <v>154</v>
      </c>
      <c r="H1188" t="str">
        <f t="shared" si="184"/>
        <v>NO</v>
      </c>
      <c r="I1188">
        <f t="shared" si="188"/>
        <v>2.4891606448026682</v>
      </c>
      <c r="J1188">
        <f t="shared" si="189"/>
        <v>10</v>
      </c>
      <c r="O1188" t="s">
        <v>455</v>
      </c>
      <c r="P1188" s="1">
        <v>41862</v>
      </c>
      <c r="Q1188" t="s">
        <v>441</v>
      </c>
      <c r="R1188">
        <v>154</v>
      </c>
      <c r="S1188">
        <v>1</v>
      </c>
      <c r="U1188" s="7">
        <v>2.4891606448026682</v>
      </c>
      <c r="V1188" s="7">
        <v>10</v>
      </c>
    </row>
    <row r="1189" spans="1:22" x14ac:dyDescent="0.3">
      <c r="A1189" t="str">
        <f t="shared" si="180"/>
        <v>Exp4</v>
      </c>
      <c r="B1189">
        <f t="shared" si="185"/>
        <v>8</v>
      </c>
      <c r="C1189" t="str">
        <f t="shared" si="186"/>
        <v>Nil</v>
      </c>
      <c r="D1189" t="str">
        <f t="shared" si="187"/>
        <v>Amarok</v>
      </c>
      <c r="E1189" s="20">
        <f t="shared" si="181"/>
        <v>41862</v>
      </c>
      <c r="F1189" t="str">
        <f t="shared" si="182"/>
        <v>None_8h</v>
      </c>
      <c r="G1189">
        <f t="shared" si="183"/>
        <v>154</v>
      </c>
      <c r="H1189" t="str">
        <f t="shared" si="184"/>
        <v>NO</v>
      </c>
      <c r="I1189">
        <f t="shared" si="188"/>
        <v>2.2334630350194553</v>
      </c>
      <c r="J1189">
        <f t="shared" si="189"/>
        <v>9</v>
      </c>
      <c r="S1189">
        <v>2</v>
      </c>
      <c r="U1189" s="7">
        <v>2.2334630350194553</v>
      </c>
      <c r="V1189" s="7">
        <v>9</v>
      </c>
    </row>
    <row r="1190" spans="1:22" x14ac:dyDescent="0.3">
      <c r="A1190" t="str">
        <f t="shared" si="180"/>
        <v>Exp4</v>
      </c>
      <c r="B1190">
        <f t="shared" si="185"/>
        <v>8</v>
      </c>
      <c r="C1190" t="str">
        <f t="shared" si="186"/>
        <v>Nil</v>
      </c>
      <c r="D1190" t="str">
        <f t="shared" si="187"/>
        <v>Amarok</v>
      </c>
      <c r="E1190" s="20">
        <f t="shared" si="181"/>
        <v>41862</v>
      </c>
      <c r="F1190" t="str">
        <f t="shared" si="182"/>
        <v>None_8h</v>
      </c>
      <c r="G1190">
        <f t="shared" si="183"/>
        <v>154</v>
      </c>
      <c r="H1190" t="str">
        <f t="shared" si="184"/>
        <v>NO</v>
      </c>
      <c r="I1190">
        <f t="shared" si="188"/>
        <v>3.7125710675931778</v>
      </c>
      <c r="J1190">
        <f t="shared" si="189"/>
        <v>11</v>
      </c>
      <c r="S1190">
        <v>3</v>
      </c>
      <c r="U1190" s="7">
        <v>3.7125710675931778</v>
      </c>
      <c r="V1190" s="7">
        <v>11</v>
      </c>
    </row>
    <row r="1191" spans="1:22" x14ac:dyDescent="0.3">
      <c r="A1191" t="str">
        <f t="shared" si="180"/>
        <v>Exp4</v>
      </c>
      <c r="B1191">
        <f t="shared" si="185"/>
        <v>8</v>
      </c>
      <c r="C1191" t="str">
        <f t="shared" si="186"/>
        <v>Nil</v>
      </c>
      <c r="D1191" t="str">
        <f t="shared" si="187"/>
        <v>Amarok</v>
      </c>
      <c r="E1191" s="20">
        <f t="shared" si="181"/>
        <v>41862</v>
      </c>
      <c r="F1191" t="str">
        <f t="shared" si="182"/>
        <v>None_8h</v>
      </c>
      <c r="G1191">
        <f t="shared" si="183"/>
        <v>154</v>
      </c>
      <c r="H1191" t="str">
        <f t="shared" si="184"/>
        <v>NO</v>
      </c>
      <c r="I1191">
        <f t="shared" si="188"/>
        <v>2.6448026681489716</v>
      </c>
      <c r="J1191">
        <f t="shared" si="189"/>
        <v>10</v>
      </c>
      <c r="S1191">
        <v>4</v>
      </c>
      <c r="U1191" s="7">
        <v>2.6448026681489716</v>
      </c>
      <c r="V1191" s="7">
        <v>10</v>
      </c>
    </row>
    <row r="1192" spans="1:22" x14ac:dyDescent="0.3">
      <c r="A1192" t="str">
        <f t="shared" si="180"/>
        <v>Exp4</v>
      </c>
      <c r="B1192">
        <f t="shared" si="185"/>
        <v>8</v>
      </c>
      <c r="C1192" t="str">
        <f t="shared" si="186"/>
        <v>Nil</v>
      </c>
      <c r="D1192" t="str">
        <f t="shared" si="187"/>
        <v>Amarok</v>
      </c>
      <c r="E1192" s="20">
        <f t="shared" si="181"/>
        <v>41862</v>
      </c>
      <c r="F1192" t="str">
        <f t="shared" si="182"/>
        <v>None_8h</v>
      </c>
      <c r="G1192">
        <f t="shared" si="183"/>
        <v>160</v>
      </c>
      <c r="H1192" t="str">
        <f t="shared" si="184"/>
        <v>NO</v>
      </c>
      <c r="I1192">
        <f t="shared" si="188"/>
        <v>3.5609602021478208</v>
      </c>
      <c r="J1192">
        <f t="shared" si="189"/>
        <v>11</v>
      </c>
      <c r="R1192">
        <v>160</v>
      </c>
      <c r="S1192">
        <v>1</v>
      </c>
      <c r="U1192" s="7">
        <v>3.5609602021478208</v>
      </c>
      <c r="V1192" s="7">
        <v>11</v>
      </c>
    </row>
    <row r="1193" spans="1:22" x14ac:dyDescent="0.3">
      <c r="A1193" t="str">
        <f t="shared" si="180"/>
        <v>Exp4</v>
      </c>
      <c r="B1193">
        <f t="shared" si="185"/>
        <v>8</v>
      </c>
      <c r="C1193" t="str">
        <f t="shared" si="186"/>
        <v>Nil</v>
      </c>
      <c r="D1193" t="str">
        <f t="shared" si="187"/>
        <v>Amarok</v>
      </c>
      <c r="E1193" s="20">
        <f t="shared" si="181"/>
        <v>41862</v>
      </c>
      <c r="F1193" t="str">
        <f t="shared" si="182"/>
        <v>None_8h</v>
      </c>
      <c r="G1193">
        <f t="shared" si="183"/>
        <v>160</v>
      </c>
      <c r="H1193" t="str">
        <f t="shared" si="184"/>
        <v>NO</v>
      </c>
      <c r="I1193">
        <f t="shared" si="188"/>
        <v>3.7631080227416298</v>
      </c>
      <c r="J1193">
        <f t="shared" si="189"/>
        <v>12</v>
      </c>
      <c r="S1193">
        <v>2</v>
      </c>
      <c r="U1193" s="7">
        <v>3.7631080227416298</v>
      </c>
      <c r="V1193" s="7">
        <v>12</v>
      </c>
    </row>
    <row r="1194" spans="1:22" x14ac:dyDescent="0.3">
      <c r="A1194" t="str">
        <f t="shared" si="180"/>
        <v>Exp4</v>
      </c>
      <c r="B1194">
        <f t="shared" si="185"/>
        <v>8</v>
      </c>
      <c r="C1194" t="str">
        <f t="shared" si="186"/>
        <v>Nil</v>
      </c>
      <c r="D1194" t="str">
        <f t="shared" si="187"/>
        <v>Amarok</v>
      </c>
      <c r="E1194" s="20">
        <f t="shared" si="181"/>
        <v>41862</v>
      </c>
      <c r="F1194" t="str">
        <f t="shared" si="182"/>
        <v>None_8h</v>
      </c>
      <c r="G1194">
        <f t="shared" si="183"/>
        <v>160</v>
      </c>
      <c r="H1194" t="str">
        <f t="shared" si="184"/>
        <v>NO</v>
      </c>
      <c r="I1194">
        <f t="shared" si="188"/>
        <v>2.4224569205113951</v>
      </c>
      <c r="J1194">
        <f t="shared" si="189"/>
        <v>9</v>
      </c>
      <c r="S1194">
        <v>3</v>
      </c>
      <c r="U1194" s="7">
        <v>2.4224569205113951</v>
      </c>
      <c r="V1194" s="7">
        <v>9</v>
      </c>
    </row>
    <row r="1195" spans="1:22" x14ac:dyDescent="0.3">
      <c r="A1195" t="str">
        <f t="shared" si="180"/>
        <v>Exp4</v>
      </c>
      <c r="B1195">
        <f t="shared" si="185"/>
        <v>8</v>
      </c>
      <c r="C1195" t="str">
        <f t="shared" si="186"/>
        <v>Nil</v>
      </c>
      <c r="D1195" t="str">
        <f t="shared" si="187"/>
        <v>Amarok</v>
      </c>
      <c r="E1195" s="20">
        <f t="shared" si="181"/>
        <v>41862</v>
      </c>
      <c r="F1195" t="str">
        <f t="shared" si="182"/>
        <v>None_8h</v>
      </c>
      <c r="G1195">
        <f t="shared" si="183"/>
        <v>160</v>
      </c>
      <c r="H1195" t="str">
        <f t="shared" si="184"/>
        <v>NO</v>
      </c>
      <c r="I1195">
        <f t="shared" si="188"/>
        <v>3.131396083385976</v>
      </c>
      <c r="J1195">
        <f t="shared" si="189"/>
        <v>13</v>
      </c>
      <c r="S1195">
        <v>4</v>
      </c>
      <c r="U1195" s="7">
        <v>3.131396083385976</v>
      </c>
      <c r="V1195" s="7">
        <v>13</v>
      </c>
    </row>
    <row r="1196" spans="1:22" x14ac:dyDescent="0.3">
      <c r="A1196" t="str">
        <f t="shared" si="180"/>
        <v>Exp4</v>
      </c>
      <c r="B1196">
        <f t="shared" si="185"/>
        <v>8</v>
      </c>
      <c r="C1196" t="str">
        <f t="shared" si="186"/>
        <v>Nil</v>
      </c>
      <c r="D1196" t="str">
        <f t="shared" si="187"/>
        <v>Amarok</v>
      </c>
      <c r="E1196" s="20">
        <f t="shared" si="181"/>
        <v>41862</v>
      </c>
      <c r="F1196" t="str">
        <f t="shared" si="182"/>
        <v>None_8h</v>
      </c>
      <c r="G1196">
        <f t="shared" si="183"/>
        <v>193</v>
      </c>
      <c r="H1196" t="str">
        <f t="shared" si="184"/>
        <v>NO</v>
      </c>
      <c r="I1196">
        <f t="shared" si="188"/>
        <v>3.6114971572962729</v>
      </c>
      <c r="J1196">
        <f t="shared" si="189"/>
        <v>11</v>
      </c>
      <c r="R1196">
        <v>193</v>
      </c>
      <c r="S1196">
        <v>1</v>
      </c>
      <c r="U1196" s="7">
        <v>3.6114971572962729</v>
      </c>
      <c r="V1196" s="7">
        <v>11</v>
      </c>
    </row>
    <row r="1197" spans="1:22" x14ac:dyDescent="0.3">
      <c r="A1197" t="str">
        <f t="shared" si="180"/>
        <v>Exp4</v>
      </c>
      <c r="B1197">
        <f t="shared" si="185"/>
        <v>8</v>
      </c>
      <c r="C1197" t="str">
        <f t="shared" si="186"/>
        <v>Nil</v>
      </c>
      <c r="D1197" t="str">
        <f t="shared" si="187"/>
        <v>Amarok</v>
      </c>
      <c r="E1197" s="20">
        <f t="shared" si="181"/>
        <v>41862</v>
      </c>
      <c r="F1197" t="str">
        <f t="shared" si="182"/>
        <v>None_8h</v>
      </c>
      <c r="G1197">
        <f t="shared" si="183"/>
        <v>193</v>
      </c>
      <c r="H1197" t="str">
        <f t="shared" si="184"/>
        <v>NO</v>
      </c>
      <c r="I1197">
        <f t="shared" si="188"/>
        <v>3.4750473783954519</v>
      </c>
      <c r="J1197">
        <f t="shared" si="189"/>
        <v>12</v>
      </c>
      <c r="S1197">
        <v>2</v>
      </c>
      <c r="U1197" s="7">
        <v>3.4750473783954519</v>
      </c>
      <c r="V1197" s="7">
        <v>12</v>
      </c>
    </row>
    <row r="1198" spans="1:22" x14ac:dyDescent="0.3">
      <c r="A1198" t="str">
        <f t="shared" si="180"/>
        <v>Exp4</v>
      </c>
      <c r="B1198">
        <f t="shared" si="185"/>
        <v>8</v>
      </c>
      <c r="C1198" t="str">
        <f t="shared" si="186"/>
        <v>Nil</v>
      </c>
      <c r="D1198" t="str">
        <f t="shared" si="187"/>
        <v>Amarok</v>
      </c>
      <c r="E1198" s="20">
        <f t="shared" si="181"/>
        <v>41862</v>
      </c>
      <c r="F1198" t="str">
        <f t="shared" si="182"/>
        <v>None_8h</v>
      </c>
      <c r="G1198">
        <f t="shared" si="183"/>
        <v>193</v>
      </c>
      <c r="H1198" t="str">
        <f t="shared" si="184"/>
        <v>NO</v>
      </c>
      <c r="I1198">
        <f t="shared" si="188"/>
        <v>3.7530006317119393</v>
      </c>
      <c r="J1198">
        <f t="shared" si="189"/>
        <v>12</v>
      </c>
      <c r="S1198">
        <v>3</v>
      </c>
      <c r="U1198" s="7">
        <v>3.7530006317119393</v>
      </c>
      <c r="V1198" s="7">
        <v>12</v>
      </c>
    </row>
    <row r="1199" spans="1:22" x14ac:dyDescent="0.3">
      <c r="A1199" t="str">
        <f t="shared" si="180"/>
        <v>Exp4</v>
      </c>
      <c r="B1199">
        <f t="shared" si="185"/>
        <v>8</v>
      </c>
      <c r="C1199" t="str">
        <f t="shared" si="186"/>
        <v>Nil</v>
      </c>
      <c r="D1199" t="str">
        <f t="shared" si="187"/>
        <v>Amarok</v>
      </c>
      <c r="E1199" s="20">
        <f t="shared" si="181"/>
        <v>41862</v>
      </c>
      <c r="F1199" t="str">
        <f t="shared" si="182"/>
        <v>None_8h</v>
      </c>
      <c r="G1199">
        <f t="shared" si="183"/>
        <v>193</v>
      </c>
      <c r="H1199" t="str">
        <f t="shared" si="184"/>
        <v>NO</v>
      </c>
      <c r="I1199">
        <f t="shared" si="188"/>
        <v>2.2668148971650917</v>
      </c>
      <c r="J1199">
        <f t="shared" si="189"/>
        <v>10</v>
      </c>
      <c r="S1199">
        <v>4</v>
      </c>
      <c r="U1199" s="7">
        <v>2.2668148971650917</v>
      </c>
      <c r="V1199" s="7">
        <v>10</v>
      </c>
    </row>
    <row r="1200" spans="1:22" x14ac:dyDescent="0.3">
      <c r="A1200" t="str">
        <f t="shared" si="180"/>
        <v>Exp4</v>
      </c>
      <c r="B1200">
        <f t="shared" si="185"/>
        <v>8</v>
      </c>
      <c r="C1200" t="str">
        <f t="shared" si="186"/>
        <v>Nil</v>
      </c>
      <c r="D1200" t="str">
        <f t="shared" si="187"/>
        <v>Amarok</v>
      </c>
      <c r="E1200" s="20">
        <f t="shared" si="181"/>
        <v>41869</v>
      </c>
      <c r="F1200" t="str">
        <f t="shared" si="182"/>
        <v>None_8h</v>
      </c>
      <c r="G1200">
        <f t="shared" si="183"/>
        <v>181</v>
      </c>
      <c r="H1200" t="str">
        <f t="shared" si="184"/>
        <v>NO</v>
      </c>
      <c r="I1200">
        <f t="shared" si="188"/>
        <v>4.8397691966267198</v>
      </c>
      <c r="J1200">
        <f t="shared" si="189"/>
        <v>15</v>
      </c>
      <c r="P1200" s="1">
        <v>41869</v>
      </c>
      <c r="Q1200" t="s">
        <v>441</v>
      </c>
      <c r="R1200">
        <v>181</v>
      </c>
      <c r="S1200">
        <v>1</v>
      </c>
      <c r="U1200" s="7">
        <v>4.8397691966267198</v>
      </c>
      <c r="V1200" s="7">
        <v>15</v>
      </c>
    </row>
    <row r="1201" spans="1:22" x14ac:dyDescent="0.3">
      <c r="A1201" t="str">
        <f t="shared" si="180"/>
        <v>Exp4</v>
      </c>
      <c r="B1201">
        <f t="shared" si="185"/>
        <v>8</v>
      </c>
      <c r="C1201" t="str">
        <f t="shared" si="186"/>
        <v>Nil</v>
      </c>
      <c r="D1201" t="str">
        <f t="shared" si="187"/>
        <v>Amarok</v>
      </c>
      <c r="E1201" s="20">
        <f t="shared" si="181"/>
        <v>41869</v>
      </c>
      <c r="F1201" t="str">
        <f t="shared" si="182"/>
        <v>None_8h</v>
      </c>
      <c r="G1201">
        <f t="shared" si="183"/>
        <v>181</v>
      </c>
      <c r="H1201" t="str">
        <f t="shared" si="184"/>
        <v>NO</v>
      </c>
      <c r="I1201">
        <f t="shared" si="188"/>
        <v>4.7372392365734575</v>
      </c>
      <c r="J1201">
        <f t="shared" si="189"/>
        <v>15</v>
      </c>
      <c r="S1201">
        <v>2</v>
      </c>
      <c r="U1201" s="7">
        <v>4.7372392365734575</v>
      </c>
      <c r="V1201" s="7">
        <v>15</v>
      </c>
    </row>
    <row r="1202" spans="1:22" x14ac:dyDescent="0.3">
      <c r="A1202" t="str">
        <f t="shared" si="180"/>
        <v>Exp4</v>
      </c>
      <c r="B1202">
        <f t="shared" si="185"/>
        <v>8</v>
      </c>
      <c r="C1202" t="str">
        <f t="shared" si="186"/>
        <v>Nil</v>
      </c>
      <c r="D1202" t="str">
        <f t="shared" si="187"/>
        <v>Amarok</v>
      </c>
      <c r="E1202" s="20">
        <f t="shared" si="181"/>
        <v>41869</v>
      </c>
      <c r="F1202" t="str">
        <f t="shared" si="182"/>
        <v>None_8h</v>
      </c>
      <c r="G1202">
        <f t="shared" si="183"/>
        <v>181</v>
      </c>
      <c r="H1202" t="str">
        <f t="shared" si="184"/>
        <v>NO</v>
      </c>
      <c r="I1202">
        <f t="shared" si="188"/>
        <v>4.6102973812694188</v>
      </c>
      <c r="J1202">
        <f t="shared" si="189"/>
        <v>14</v>
      </c>
      <c r="S1202">
        <v>3</v>
      </c>
      <c r="U1202" s="7">
        <v>4.6102973812694188</v>
      </c>
      <c r="V1202" s="7">
        <v>14</v>
      </c>
    </row>
    <row r="1203" spans="1:22" x14ac:dyDescent="0.3">
      <c r="A1203" t="str">
        <f t="shared" si="180"/>
        <v>Exp4</v>
      </c>
      <c r="B1203">
        <f t="shared" si="185"/>
        <v>8</v>
      </c>
      <c r="C1203" t="str">
        <f t="shared" si="186"/>
        <v>Nil</v>
      </c>
      <c r="D1203" t="str">
        <f t="shared" si="187"/>
        <v>Amarok</v>
      </c>
      <c r="E1203" s="20">
        <f t="shared" si="181"/>
        <v>41869</v>
      </c>
      <c r="F1203" t="str">
        <f t="shared" si="182"/>
        <v>None_8h</v>
      </c>
      <c r="G1203">
        <f t="shared" si="183"/>
        <v>181</v>
      </c>
      <c r="H1203" t="str">
        <f t="shared" si="184"/>
        <v>NO</v>
      </c>
      <c r="I1203">
        <f t="shared" si="188"/>
        <v>3.7075173720783323</v>
      </c>
      <c r="J1203">
        <f t="shared" si="189"/>
        <v>12</v>
      </c>
      <c r="S1203">
        <v>4</v>
      </c>
      <c r="U1203" s="7">
        <v>3.7075173720783323</v>
      </c>
      <c r="V1203" s="7">
        <v>12</v>
      </c>
    </row>
    <row r="1204" spans="1:22" x14ac:dyDescent="0.3">
      <c r="A1204" t="str">
        <f t="shared" si="180"/>
        <v>Exp4</v>
      </c>
      <c r="B1204">
        <f t="shared" si="185"/>
        <v>8</v>
      </c>
      <c r="C1204" t="str">
        <f t="shared" si="186"/>
        <v>Nil</v>
      </c>
      <c r="D1204" t="str">
        <f t="shared" si="187"/>
        <v>Amarok</v>
      </c>
      <c r="E1204" s="20">
        <f t="shared" si="181"/>
        <v>41869</v>
      </c>
      <c r="F1204" t="str">
        <f t="shared" si="182"/>
        <v>None_8h</v>
      </c>
      <c r="G1204">
        <f t="shared" si="183"/>
        <v>206</v>
      </c>
      <c r="H1204" t="str">
        <f t="shared" si="184"/>
        <v>NO</v>
      </c>
      <c r="I1204">
        <f t="shared" si="188"/>
        <v>4.8055925432756323</v>
      </c>
      <c r="J1204">
        <f t="shared" si="189"/>
        <v>14</v>
      </c>
      <c r="R1204">
        <v>206</v>
      </c>
      <c r="S1204">
        <v>1</v>
      </c>
      <c r="U1204" s="7">
        <v>4.8055925432756323</v>
      </c>
      <c r="V1204" s="7">
        <v>14</v>
      </c>
    </row>
    <row r="1205" spans="1:22" x14ac:dyDescent="0.3">
      <c r="A1205" t="str">
        <f t="shared" si="180"/>
        <v>Exp4</v>
      </c>
      <c r="B1205">
        <f t="shared" si="185"/>
        <v>8</v>
      </c>
      <c r="C1205" t="str">
        <f t="shared" si="186"/>
        <v>Nil</v>
      </c>
      <c r="D1205" t="str">
        <f t="shared" si="187"/>
        <v>Amarok</v>
      </c>
      <c r="E1205" s="20">
        <f t="shared" si="181"/>
        <v>41869</v>
      </c>
      <c r="F1205" t="str">
        <f t="shared" si="182"/>
        <v>None_8h</v>
      </c>
      <c r="G1205">
        <f t="shared" si="183"/>
        <v>206</v>
      </c>
      <c r="H1205" t="str">
        <f t="shared" si="184"/>
        <v>NO</v>
      </c>
      <c r="I1205">
        <f t="shared" si="188"/>
        <v>4.7762982689747009</v>
      </c>
      <c r="J1205">
        <f t="shared" si="189"/>
        <v>14</v>
      </c>
      <c r="S1205">
        <v>2</v>
      </c>
      <c r="U1205" s="7">
        <v>4.7762982689747009</v>
      </c>
      <c r="V1205" s="7">
        <v>14</v>
      </c>
    </row>
    <row r="1206" spans="1:22" x14ac:dyDescent="0.3">
      <c r="A1206" t="str">
        <f t="shared" si="180"/>
        <v>Exp4</v>
      </c>
      <c r="B1206">
        <f t="shared" si="185"/>
        <v>8</v>
      </c>
      <c r="C1206" t="str">
        <f t="shared" si="186"/>
        <v>Nil</v>
      </c>
      <c r="D1206" t="str">
        <f t="shared" si="187"/>
        <v>Amarok</v>
      </c>
      <c r="E1206" s="20">
        <f t="shared" si="181"/>
        <v>41869</v>
      </c>
      <c r="F1206" t="str">
        <f t="shared" si="182"/>
        <v>None_8h</v>
      </c>
      <c r="G1206">
        <f t="shared" si="183"/>
        <v>206</v>
      </c>
      <c r="H1206" t="str">
        <f t="shared" si="184"/>
        <v>NO</v>
      </c>
      <c r="I1206">
        <f t="shared" si="188"/>
        <v>3.8338597599494628</v>
      </c>
      <c r="J1206">
        <f t="shared" si="189"/>
        <v>13</v>
      </c>
      <c r="S1206">
        <v>3</v>
      </c>
      <c r="U1206" s="7">
        <v>3.8338597599494628</v>
      </c>
      <c r="V1206" s="7">
        <v>13</v>
      </c>
    </row>
    <row r="1207" spans="1:22" x14ac:dyDescent="0.3">
      <c r="A1207" t="str">
        <f t="shared" si="180"/>
        <v>Exp4</v>
      </c>
      <c r="B1207">
        <f t="shared" si="185"/>
        <v>8</v>
      </c>
      <c r="C1207" t="str">
        <f t="shared" si="186"/>
        <v>Nil</v>
      </c>
      <c r="D1207" t="str">
        <f t="shared" si="187"/>
        <v>Amarok</v>
      </c>
      <c r="E1207" s="20">
        <f t="shared" si="181"/>
        <v>41869</v>
      </c>
      <c r="F1207" t="str">
        <f t="shared" si="182"/>
        <v>None_8h</v>
      </c>
      <c r="G1207">
        <f t="shared" si="183"/>
        <v>206</v>
      </c>
      <c r="H1207" t="str">
        <f t="shared" si="184"/>
        <v>NO</v>
      </c>
      <c r="I1207">
        <f t="shared" si="188"/>
        <v>3.6721415034744158</v>
      </c>
      <c r="J1207">
        <f t="shared" si="189"/>
        <v>12</v>
      </c>
      <c r="S1207">
        <v>4</v>
      </c>
      <c r="U1207" s="7">
        <v>3.6721415034744158</v>
      </c>
      <c r="V1207" s="7">
        <v>12</v>
      </c>
    </row>
    <row r="1208" spans="1:22" x14ac:dyDescent="0.3">
      <c r="A1208" t="str">
        <f t="shared" si="180"/>
        <v>Exp4</v>
      </c>
      <c r="B1208">
        <f t="shared" si="185"/>
        <v>8</v>
      </c>
      <c r="C1208" t="str">
        <f t="shared" si="186"/>
        <v>Nil</v>
      </c>
      <c r="D1208" t="str">
        <f t="shared" si="187"/>
        <v>Amarok</v>
      </c>
      <c r="E1208" s="20">
        <f t="shared" si="181"/>
        <v>41869</v>
      </c>
      <c r="F1208" t="str">
        <f t="shared" si="182"/>
        <v>None_8h</v>
      </c>
      <c r="G1208">
        <f t="shared" si="183"/>
        <v>215</v>
      </c>
      <c r="H1208" t="str">
        <f t="shared" si="184"/>
        <v>NO</v>
      </c>
      <c r="I1208">
        <f t="shared" si="188"/>
        <v>4.2050599201065246</v>
      </c>
      <c r="J1208">
        <f t="shared" si="189"/>
        <v>15</v>
      </c>
      <c r="R1208">
        <v>215</v>
      </c>
      <c r="S1208">
        <v>1</v>
      </c>
      <c r="U1208" s="7">
        <v>4.2050599201065246</v>
      </c>
      <c r="V1208" s="7">
        <v>15</v>
      </c>
    </row>
    <row r="1209" spans="1:22" x14ac:dyDescent="0.3">
      <c r="A1209" t="str">
        <f t="shared" si="180"/>
        <v>Exp4</v>
      </c>
      <c r="B1209">
        <f t="shared" si="185"/>
        <v>8</v>
      </c>
      <c r="C1209" t="str">
        <f t="shared" si="186"/>
        <v>Nil</v>
      </c>
      <c r="D1209" t="str">
        <f t="shared" si="187"/>
        <v>Amarok</v>
      </c>
      <c r="E1209" s="20">
        <f t="shared" si="181"/>
        <v>41869</v>
      </c>
      <c r="F1209" t="str">
        <f t="shared" si="182"/>
        <v>None_8h</v>
      </c>
      <c r="G1209">
        <f t="shared" si="183"/>
        <v>215</v>
      </c>
      <c r="H1209" t="str">
        <f t="shared" si="184"/>
        <v>NO</v>
      </c>
      <c r="I1209">
        <f t="shared" si="188"/>
        <v>5.382590005373455</v>
      </c>
      <c r="J1209">
        <f t="shared" si="189"/>
        <v>13</v>
      </c>
      <c r="S1209">
        <v>2</v>
      </c>
      <c r="U1209" s="7">
        <v>5.382590005373455</v>
      </c>
      <c r="V1209" s="7">
        <v>13</v>
      </c>
    </row>
    <row r="1210" spans="1:22" x14ac:dyDescent="0.3">
      <c r="A1210" t="str">
        <f t="shared" si="180"/>
        <v>Exp4</v>
      </c>
      <c r="B1210">
        <f t="shared" si="185"/>
        <v>8</v>
      </c>
      <c r="C1210" t="str">
        <f t="shared" si="186"/>
        <v>Nil</v>
      </c>
      <c r="D1210" t="str">
        <f t="shared" si="187"/>
        <v>Amarok</v>
      </c>
      <c r="E1210" s="20">
        <f t="shared" si="181"/>
        <v>41869</v>
      </c>
      <c r="F1210" t="str">
        <f t="shared" si="182"/>
        <v>None_8h</v>
      </c>
      <c r="G1210">
        <f t="shared" si="183"/>
        <v>215</v>
      </c>
      <c r="H1210" t="str">
        <f t="shared" si="184"/>
        <v>NO</v>
      </c>
      <c r="I1210">
        <f t="shared" si="188"/>
        <v>4.6835330670217488</v>
      </c>
      <c r="J1210">
        <f t="shared" si="189"/>
        <v>13</v>
      </c>
      <c r="S1210">
        <v>3</v>
      </c>
      <c r="U1210" s="7">
        <v>4.6835330670217488</v>
      </c>
      <c r="V1210" s="7">
        <v>13</v>
      </c>
    </row>
    <row r="1211" spans="1:22" x14ac:dyDescent="0.3">
      <c r="A1211" t="str">
        <f t="shared" si="180"/>
        <v>Exp4</v>
      </c>
      <c r="B1211">
        <f t="shared" si="185"/>
        <v>8</v>
      </c>
      <c r="C1211" t="str">
        <f t="shared" si="186"/>
        <v>Nil</v>
      </c>
      <c r="D1211" t="str">
        <f t="shared" si="187"/>
        <v>Amarok</v>
      </c>
      <c r="E1211" s="20">
        <f t="shared" si="181"/>
        <v>41869</v>
      </c>
      <c r="F1211" t="str">
        <f t="shared" si="182"/>
        <v>None_8h</v>
      </c>
      <c r="G1211">
        <f t="shared" si="183"/>
        <v>215</v>
      </c>
      <c r="H1211" t="str">
        <f t="shared" si="184"/>
        <v>NO</v>
      </c>
      <c r="I1211">
        <f t="shared" si="188"/>
        <v>3.1263423878711309</v>
      </c>
      <c r="J1211">
        <f t="shared" si="189"/>
        <v>12</v>
      </c>
      <c r="S1211">
        <v>4</v>
      </c>
      <c r="U1211" s="7">
        <v>3.1263423878711309</v>
      </c>
      <c r="V1211" s="7">
        <v>12</v>
      </c>
    </row>
    <row r="1212" spans="1:22" x14ac:dyDescent="0.3">
      <c r="A1212" t="str">
        <f t="shared" si="180"/>
        <v>Exp4</v>
      </c>
      <c r="B1212">
        <f t="shared" si="185"/>
        <v>8</v>
      </c>
      <c r="C1212" t="str">
        <f t="shared" si="186"/>
        <v>Nil</v>
      </c>
      <c r="D1212" t="str">
        <f t="shared" si="187"/>
        <v>Amarok</v>
      </c>
      <c r="E1212" s="20">
        <f t="shared" si="181"/>
        <v>41874</v>
      </c>
      <c r="F1212" t="str">
        <f t="shared" si="182"/>
        <v>None_8h</v>
      </c>
      <c r="G1212">
        <f t="shared" si="183"/>
        <v>164</v>
      </c>
      <c r="H1212" t="str">
        <f t="shared" si="184"/>
        <v>NO</v>
      </c>
      <c r="I1212">
        <f t="shared" si="188"/>
        <v>5.7307898979043523</v>
      </c>
      <c r="J1212">
        <f t="shared" si="189"/>
        <v>14</v>
      </c>
      <c r="P1212" s="1">
        <v>41874</v>
      </c>
      <c r="Q1212" t="s">
        <v>441</v>
      </c>
      <c r="R1212">
        <v>164</v>
      </c>
      <c r="S1212">
        <v>1</v>
      </c>
      <c r="U1212" s="7">
        <v>5.7307898979043523</v>
      </c>
      <c r="V1212" s="7">
        <v>14</v>
      </c>
    </row>
    <row r="1213" spans="1:22" x14ac:dyDescent="0.3">
      <c r="A1213" t="str">
        <f t="shared" si="180"/>
        <v>Exp4</v>
      </c>
      <c r="B1213">
        <f t="shared" si="185"/>
        <v>8</v>
      </c>
      <c r="C1213" t="str">
        <f t="shared" si="186"/>
        <v>Nil</v>
      </c>
      <c r="D1213" t="str">
        <f t="shared" si="187"/>
        <v>Amarok</v>
      </c>
      <c r="E1213" s="20">
        <f t="shared" si="181"/>
        <v>41874</v>
      </c>
      <c r="F1213" t="str">
        <f t="shared" si="182"/>
        <v>None_8h</v>
      </c>
      <c r="G1213">
        <f t="shared" si="183"/>
        <v>164</v>
      </c>
      <c r="H1213" t="str">
        <f t="shared" si="184"/>
        <v>NO</v>
      </c>
      <c r="I1213">
        <f t="shared" si="188"/>
        <v>4.5712383488681763</v>
      </c>
      <c r="J1213">
        <f t="shared" si="189"/>
        <v>15</v>
      </c>
      <c r="S1213">
        <v>2</v>
      </c>
      <c r="U1213" s="7">
        <v>4.5712383488681763</v>
      </c>
      <c r="V1213" s="7">
        <v>15</v>
      </c>
    </row>
    <row r="1214" spans="1:22" x14ac:dyDescent="0.3">
      <c r="A1214" t="str">
        <f t="shared" si="180"/>
        <v>Exp4</v>
      </c>
      <c r="B1214">
        <f t="shared" si="185"/>
        <v>8</v>
      </c>
      <c r="C1214" t="str">
        <f t="shared" si="186"/>
        <v>Nil</v>
      </c>
      <c r="D1214" t="str">
        <f t="shared" si="187"/>
        <v>Amarok</v>
      </c>
      <c r="E1214" s="20">
        <f t="shared" si="181"/>
        <v>41874</v>
      </c>
      <c r="F1214" t="str">
        <f t="shared" si="182"/>
        <v>None_8h</v>
      </c>
      <c r="G1214">
        <f t="shared" si="183"/>
        <v>164</v>
      </c>
      <c r="H1214" t="str">
        <f t="shared" si="184"/>
        <v>NO</v>
      </c>
      <c r="I1214">
        <f t="shared" si="188"/>
        <v>5.3009134873723802</v>
      </c>
      <c r="J1214">
        <f t="shared" si="189"/>
        <v>16</v>
      </c>
      <c r="S1214">
        <v>3</v>
      </c>
      <c r="U1214" s="7">
        <v>5.3009134873723802</v>
      </c>
      <c r="V1214" s="7">
        <v>16</v>
      </c>
    </row>
    <row r="1215" spans="1:22" x14ac:dyDescent="0.3">
      <c r="A1215" t="str">
        <f t="shared" si="180"/>
        <v>Exp4</v>
      </c>
      <c r="B1215">
        <f t="shared" si="185"/>
        <v>8</v>
      </c>
      <c r="C1215" t="str">
        <f t="shared" si="186"/>
        <v>Nil</v>
      </c>
      <c r="D1215" t="str">
        <f t="shared" si="187"/>
        <v>Amarok</v>
      </c>
      <c r="E1215" s="20">
        <f t="shared" si="181"/>
        <v>41874</v>
      </c>
      <c r="F1215" t="str">
        <f t="shared" si="182"/>
        <v>None_8h</v>
      </c>
      <c r="G1215">
        <f t="shared" si="183"/>
        <v>164</v>
      </c>
      <c r="H1215" t="str">
        <f t="shared" si="184"/>
        <v>NO</v>
      </c>
      <c r="I1215">
        <f t="shared" si="188"/>
        <v>4.7714158899245449</v>
      </c>
      <c r="J1215">
        <f t="shared" si="189"/>
        <v>15</v>
      </c>
      <c r="S1215">
        <v>4</v>
      </c>
      <c r="U1215" s="7">
        <v>4.7714158899245449</v>
      </c>
      <c r="V1215" s="7">
        <v>15</v>
      </c>
    </row>
    <row r="1216" spans="1:22" x14ac:dyDescent="0.3">
      <c r="A1216" t="str">
        <f t="shared" si="180"/>
        <v>Exp4</v>
      </c>
      <c r="B1216">
        <f t="shared" si="185"/>
        <v>8</v>
      </c>
      <c r="C1216" t="str">
        <f t="shared" si="186"/>
        <v>Nil</v>
      </c>
      <c r="D1216" t="str">
        <f t="shared" si="187"/>
        <v>Amarok</v>
      </c>
      <c r="E1216" s="20">
        <f t="shared" si="181"/>
        <v>41874</v>
      </c>
      <c r="F1216" t="str">
        <f t="shared" si="182"/>
        <v>None_8h</v>
      </c>
      <c r="G1216">
        <f t="shared" si="183"/>
        <v>183</v>
      </c>
      <c r="H1216" t="str">
        <f t="shared" si="184"/>
        <v>NO</v>
      </c>
      <c r="I1216">
        <f t="shared" si="188"/>
        <v>5.0741233910341768</v>
      </c>
      <c r="J1216">
        <f t="shared" si="189"/>
        <v>16</v>
      </c>
      <c r="R1216">
        <v>183</v>
      </c>
      <c r="S1216">
        <v>1</v>
      </c>
      <c r="U1216" s="7">
        <v>5.0741233910341768</v>
      </c>
      <c r="V1216" s="7">
        <v>16</v>
      </c>
    </row>
    <row r="1217" spans="1:22" x14ac:dyDescent="0.3">
      <c r="A1217" t="str">
        <f t="shared" si="180"/>
        <v>Exp4</v>
      </c>
      <c r="B1217">
        <f t="shared" si="185"/>
        <v>8</v>
      </c>
      <c r="C1217" t="str">
        <f t="shared" si="186"/>
        <v>Nil</v>
      </c>
      <c r="D1217" t="str">
        <f t="shared" si="187"/>
        <v>Amarok</v>
      </c>
      <c r="E1217" s="20">
        <f t="shared" si="181"/>
        <v>41874</v>
      </c>
      <c r="F1217" t="str">
        <f t="shared" si="182"/>
        <v>None_8h</v>
      </c>
      <c r="G1217">
        <f t="shared" si="183"/>
        <v>183</v>
      </c>
      <c r="H1217" t="str">
        <f t="shared" si="184"/>
        <v>NO</v>
      </c>
      <c r="I1217">
        <f t="shared" si="188"/>
        <v>5.9027404621171415</v>
      </c>
      <c r="J1217">
        <f t="shared" si="189"/>
        <v>17</v>
      </c>
      <c r="S1217">
        <v>2</v>
      </c>
      <c r="U1217" s="7">
        <v>5.9027404621171415</v>
      </c>
      <c r="V1217" s="7">
        <v>17</v>
      </c>
    </row>
    <row r="1218" spans="1:22" x14ac:dyDescent="0.3">
      <c r="A1218" t="str">
        <f t="shared" si="180"/>
        <v>Exp4</v>
      </c>
      <c r="B1218">
        <f t="shared" si="185"/>
        <v>8</v>
      </c>
      <c r="C1218" t="str">
        <f t="shared" si="186"/>
        <v>Nil</v>
      </c>
      <c r="D1218" t="str">
        <f t="shared" si="187"/>
        <v>Amarok</v>
      </c>
      <c r="E1218" s="20">
        <f t="shared" si="181"/>
        <v>41874</v>
      </c>
      <c r="F1218" t="str">
        <f t="shared" si="182"/>
        <v>None_8h</v>
      </c>
      <c r="G1218">
        <f t="shared" si="183"/>
        <v>183</v>
      </c>
      <c r="H1218" t="str">
        <f t="shared" si="184"/>
        <v>NO</v>
      </c>
      <c r="I1218">
        <f t="shared" si="188"/>
        <v>4.4150022192632044</v>
      </c>
      <c r="J1218">
        <f t="shared" si="189"/>
        <v>14</v>
      </c>
      <c r="S1218">
        <v>3</v>
      </c>
      <c r="U1218" s="7">
        <v>4.4150022192632044</v>
      </c>
      <c r="V1218" s="7">
        <v>14</v>
      </c>
    </row>
    <row r="1219" spans="1:22" x14ac:dyDescent="0.3">
      <c r="A1219" t="str">
        <f t="shared" ref="A1219:A1282" si="190">IF(L1219="",A1218,L1219)</f>
        <v>Exp4</v>
      </c>
      <c r="B1219">
        <f t="shared" si="185"/>
        <v>8</v>
      </c>
      <c r="C1219" t="str">
        <f t="shared" si="186"/>
        <v>Nil</v>
      </c>
      <c r="D1219" t="str">
        <f t="shared" si="187"/>
        <v>Amarok</v>
      </c>
      <c r="E1219" s="20">
        <f t="shared" ref="E1219:E1282" si="191">IF(P1219="",E1218,P1219)</f>
        <v>41874</v>
      </c>
      <c r="F1219" t="str">
        <f t="shared" ref="F1219:F1282" si="192">IF(Q1219="",F1218,Q1219)</f>
        <v>None_8h</v>
      </c>
      <c r="G1219">
        <f t="shared" ref="G1219:G1282" si="193">IF(R1219="",G1218,R1219)</f>
        <v>183</v>
      </c>
      <c r="H1219" t="str">
        <f t="shared" ref="H1219:H1282" si="194">IF(T1219="","NO","YES")</f>
        <v>NO</v>
      </c>
      <c r="I1219">
        <f t="shared" si="188"/>
        <v>4.8104749223257883</v>
      </c>
      <c r="J1219">
        <f t="shared" si="189"/>
        <v>15</v>
      </c>
      <c r="S1219">
        <v>4</v>
      </c>
      <c r="U1219" s="7">
        <v>4.8104749223257883</v>
      </c>
      <c r="V1219" s="7">
        <v>15</v>
      </c>
    </row>
    <row r="1220" spans="1:22" x14ac:dyDescent="0.3">
      <c r="A1220" t="str">
        <f t="shared" si="190"/>
        <v>Exp4</v>
      </c>
      <c r="B1220">
        <f t="shared" ref="B1220:B1283" si="195">IF(L1220="",B1219,M1220)</f>
        <v>8</v>
      </c>
      <c r="C1220" t="str">
        <f t="shared" ref="C1220:C1283" si="196">IF(O1220="",C1219,O1220)</f>
        <v>Nil</v>
      </c>
      <c r="D1220" t="str">
        <f t="shared" ref="D1220:D1283" si="197">IF(N1220="",D1219,N1220)</f>
        <v>Amarok</v>
      </c>
      <c r="E1220" s="20">
        <f t="shared" si="191"/>
        <v>41874</v>
      </c>
      <c r="F1220" t="str">
        <f t="shared" si="192"/>
        <v>None_8h</v>
      </c>
      <c r="G1220">
        <f t="shared" si="193"/>
        <v>204</v>
      </c>
      <c r="H1220" t="str">
        <f t="shared" si="194"/>
        <v>NO</v>
      </c>
      <c r="I1220">
        <f t="shared" ref="I1220:I1283" si="198">IF(U1220="","",U1220)</f>
        <v>5.3052122514777</v>
      </c>
      <c r="J1220">
        <f t="shared" ref="J1220:J1283" si="199">IF(V1220="","",V1220)</f>
        <v>15</v>
      </c>
      <c r="R1220">
        <v>204</v>
      </c>
      <c r="S1220">
        <v>1</v>
      </c>
      <c r="U1220" s="7">
        <v>5.3052122514777</v>
      </c>
      <c r="V1220" s="7">
        <v>15</v>
      </c>
    </row>
    <row r="1221" spans="1:22" x14ac:dyDescent="0.3">
      <c r="A1221" t="str">
        <f t="shared" si="190"/>
        <v>Exp4</v>
      </c>
      <c r="B1221">
        <f t="shared" si="195"/>
        <v>8</v>
      </c>
      <c r="C1221" t="str">
        <f t="shared" si="196"/>
        <v>Nil</v>
      </c>
      <c r="D1221" t="str">
        <f t="shared" si="197"/>
        <v>Amarok</v>
      </c>
      <c r="E1221" s="20">
        <f t="shared" si="191"/>
        <v>41874</v>
      </c>
      <c r="F1221" t="str">
        <f t="shared" si="192"/>
        <v>None_8h</v>
      </c>
      <c r="G1221">
        <f t="shared" si="193"/>
        <v>204</v>
      </c>
      <c r="H1221" t="str">
        <f t="shared" si="194"/>
        <v>NO</v>
      </c>
      <c r="I1221">
        <f t="shared" si="198"/>
        <v>5.4341751746372919</v>
      </c>
      <c r="J1221">
        <f t="shared" si="199"/>
        <v>17</v>
      </c>
      <c r="S1221">
        <v>2</v>
      </c>
      <c r="U1221" s="7">
        <v>5.4341751746372919</v>
      </c>
      <c r="V1221" s="7">
        <v>17</v>
      </c>
    </row>
    <row r="1222" spans="1:22" x14ac:dyDescent="0.3">
      <c r="A1222" t="str">
        <f t="shared" si="190"/>
        <v>Exp4</v>
      </c>
      <c r="B1222">
        <f t="shared" si="195"/>
        <v>8</v>
      </c>
      <c r="C1222" t="str">
        <f t="shared" si="196"/>
        <v>Nil</v>
      </c>
      <c r="D1222" t="str">
        <f t="shared" si="197"/>
        <v>Amarok</v>
      </c>
      <c r="E1222" s="20">
        <f t="shared" si="191"/>
        <v>41874</v>
      </c>
      <c r="F1222" t="str">
        <f t="shared" si="192"/>
        <v>None_8h</v>
      </c>
      <c r="G1222">
        <f t="shared" si="193"/>
        <v>204</v>
      </c>
      <c r="H1222" t="str">
        <f t="shared" si="194"/>
        <v>NO</v>
      </c>
      <c r="I1222">
        <f t="shared" si="198"/>
        <v>3.9399873657612128</v>
      </c>
      <c r="J1222">
        <f t="shared" si="199"/>
        <v>13</v>
      </c>
      <c r="S1222">
        <v>3</v>
      </c>
      <c r="U1222" s="7">
        <v>3.9399873657612128</v>
      </c>
      <c r="V1222" s="7">
        <v>13</v>
      </c>
    </row>
    <row r="1223" spans="1:22" x14ac:dyDescent="0.3">
      <c r="A1223" t="str">
        <f t="shared" si="190"/>
        <v>Exp4</v>
      </c>
      <c r="B1223">
        <f t="shared" si="195"/>
        <v>8</v>
      </c>
      <c r="C1223" t="str">
        <f t="shared" si="196"/>
        <v>Nil</v>
      </c>
      <c r="D1223" t="str">
        <f t="shared" si="197"/>
        <v>Amarok</v>
      </c>
      <c r="E1223" s="20">
        <f t="shared" si="191"/>
        <v>41883</v>
      </c>
      <c r="F1223" t="str">
        <f t="shared" si="192"/>
        <v>None_8h</v>
      </c>
      <c r="G1223">
        <f t="shared" si="193"/>
        <v>163</v>
      </c>
      <c r="H1223" t="str">
        <f t="shared" si="194"/>
        <v>NO</v>
      </c>
      <c r="I1223">
        <f t="shared" si="198"/>
        <v>6.5780104712041885</v>
      </c>
      <c r="J1223">
        <f t="shared" si="199"/>
        <v>18</v>
      </c>
      <c r="P1223" s="1">
        <v>41883</v>
      </c>
      <c r="Q1223" t="s">
        <v>441</v>
      </c>
      <c r="R1223">
        <v>163</v>
      </c>
      <c r="S1223">
        <v>1</v>
      </c>
      <c r="U1223" s="7">
        <v>6.5780104712041885</v>
      </c>
      <c r="V1223" s="7">
        <v>18</v>
      </c>
    </row>
    <row r="1224" spans="1:22" x14ac:dyDescent="0.3">
      <c r="A1224" t="str">
        <f t="shared" si="190"/>
        <v>Exp4</v>
      </c>
      <c r="B1224">
        <f t="shared" si="195"/>
        <v>8</v>
      </c>
      <c r="C1224" t="str">
        <f t="shared" si="196"/>
        <v>Nil</v>
      </c>
      <c r="D1224" t="str">
        <f t="shared" si="197"/>
        <v>Amarok</v>
      </c>
      <c r="E1224" s="20">
        <f t="shared" si="191"/>
        <v>41883</v>
      </c>
      <c r="F1224" t="str">
        <f t="shared" si="192"/>
        <v>None_8h</v>
      </c>
      <c r="G1224">
        <f t="shared" si="193"/>
        <v>163</v>
      </c>
      <c r="H1224" t="str">
        <f t="shared" si="194"/>
        <v>NO</v>
      </c>
      <c r="I1224">
        <f t="shared" si="198"/>
        <v>6.4774869109947648</v>
      </c>
      <c r="J1224">
        <f t="shared" si="199"/>
        <v>17</v>
      </c>
      <c r="S1224">
        <v>2</v>
      </c>
      <c r="U1224" s="7">
        <v>6.4774869109947648</v>
      </c>
      <c r="V1224" s="7">
        <v>17</v>
      </c>
    </row>
    <row r="1225" spans="1:22" x14ac:dyDescent="0.3">
      <c r="A1225" t="str">
        <f t="shared" si="190"/>
        <v>Exp4</v>
      </c>
      <c r="B1225">
        <f t="shared" si="195"/>
        <v>8</v>
      </c>
      <c r="C1225" t="str">
        <f t="shared" si="196"/>
        <v>Nil</v>
      </c>
      <c r="D1225" t="str">
        <f t="shared" si="197"/>
        <v>Amarok</v>
      </c>
      <c r="E1225" s="20">
        <f t="shared" si="191"/>
        <v>41883</v>
      </c>
      <c r="F1225" t="str">
        <f t="shared" si="192"/>
        <v>None_8h</v>
      </c>
      <c r="G1225">
        <f t="shared" si="193"/>
        <v>163</v>
      </c>
      <c r="H1225" t="str">
        <f t="shared" si="194"/>
        <v>NO</v>
      </c>
      <c r="I1225">
        <f t="shared" si="198"/>
        <v>5.2364320257925847</v>
      </c>
      <c r="J1225">
        <f t="shared" si="199"/>
        <v>17</v>
      </c>
      <c r="S1225">
        <v>3</v>
      </c>
      <c r="U1225" s="7">
        <v>5.2364320257925847</v>
      </c>
      <c r="V1225" s="7">
        <v>17</v>
      </c>
    </row>
    <row r="1226" spans="1:22" x14ac:dyDescent="0.3">
      <c r="A1226" t="str">
        <f t="shared" si="190"/>
        <v>Exp4</v>
      </c>
      <c r="B1226">
        <f t="shared" si="195"/>
        <v>8</v>
      </c>
      <c r="C1226" t="str">
        <f t="shared" si="196"/>
        <v>Nil</v>
      </c>
      <c r="D1226" t="str">
        <f t="shared" si="197"/>
        <v>Amarok</v>
      </c>
      <c r="E1226" s="20">
        <f t="shared" si="191"/>
        <v>41883</v>
      </c>
      <c r="F1226" t="str">
        <f t="shared" si="192"/>
        <v>None_8h</v>
      </c>
      <c r="G1226">
        <f t="shared" si="193"/>
        <v>163</v>
      </c>
      <c r="H1226" t="str">
        <f t="shared" si="194"/>
        <v>NO</v>
      </c>
      <c r="I1226">
        <f t="shared" si="198"/>
        <v>5.7479849543256316</v>
      </c>
      <c r="J1226">
        <f t="shared" si="199"/>
        <v>18</v>
      </c>
      <c r="S1226">
        <v>4</v>
      </c>
      <c r="U1226" s="7">
        <v>5.7479849543256316</v>
      </c>
      <c r="V1226" s="7">
        <v>18</v>
      </c>
    </row>
    <row r="1227" spans="1:22" x14ac:dyDescent="0.3">
      <c r="A1227" t="str">
        <f t="shared" si="190"/>
        <v>Exp4</v>
      </c>
      <c r="B1227">
        <f t="shared" si="195"/>
        <v>8</v>
      </c>
      <c r="C1227" t="str">
        <f t="shared" si="196"/>
        <v>Nil</v>
      </c>
      <c r="D1227" t="str">
        <f t="shared" si="197"/>
        <v>Amarok</v>
      </c>
      <c r="E1227" s="20">
        <f t="shared" si="191"/>
        <v>41883</v>
      </c>
      <c r="F1227" t="str">
        <f t="shared" si="192"/>
        <v>None_8h</v>
      </c>
      <c r="G1227">
        <f t="shared" si="193"/>
        <v>174</v>
      </c>
      <c r="H1227" t="str">
        <f t="shared" si="194"/>
        <v>NO</v>
      </c>
      <c r="I1227">
        <f t="shared" si="198"/>
        <v>6.1968586387434552</v>
      </c>
      <c r="J1227">
        <f t="shared" si="199"/>
        <v>18</v>
      </c>
      <c r="R1227">
        <v>174</v>
      </c>
      <c r="S1227">
        <v>1</v>
      </c>
      <c r="U1227" s="7">
        <v>6.1968586387434552</v>
      </c>
      <c r="V1227" s="7">
        <v>18</v>
      </c>
    </row>
    <row r="1228" spans="1:22" x14ac:dyDescent="0.3">
      <c r="A1228" t="str">
        <f t="shared" si="190"/>
        <v>Exp4</v>
      </c>
      <c r="B1228">
        <f t="shared" si="195"/>
        <v>8</v>
      </c>
      <c r="C1228" t="str">
        <f t="shared" si="196"/>
        <v>Nil</v>
      </c>
      <c r="D1228" t="str">
        <f t="shared" si="197"/>
        <v>Amarok</v>
      </c>
      <c r="E1228" s="20">
        <f t="shared" si="191"/>
        <v>41883</v>
      </c>
      <c r="F1228" t="str">
        <f t="shared" si="192"/>
        <v>None_8h</v>
      </c>
      <c r="G1228">
        <f t="shared" si="193"/>
        <v>174</v>
      </c>
      <c r="H1228" t="str">
        <f t="shared" si="194"/>
        <v>NO</v>
      </c>
      <c r="I1228">
        <f t="shared" si="198"/>
        <v>5.558839333691564</v>
      </c>
      <c r="J1228">
        <f t="shared" si="199"/>
        <v>16</v>
      </c>
      <c r="S1228">
        <v>2</v>
      </c>
      <c r="U1228" s="7">
        <v>5.558839333691564</v>
      </c>
      <c r="V1228" s="7">
        <v>16</v>
      </c>
    </row>
    <row r="1229" spans="1:22" x14ac:dyDescent="0.3">
      <c r="A1229" t="str">
        <f t="shared" si="190"/>
        <v>Exp4</v>
      </c>
      <c r="B1229">
        <f t="shared" si="195"/>
        <v>8</v>
      </c>
      <c r="C1229" t="str">
        <f t="shared" si="196"/>
        <v>Nil</v>
      </c>
      <c r="D1229" t="str">
        <f t="shared" si="197"/>
        <v>Amarok</v>
      </c>
      <c r="E1229" s="20">
        <f t="shared" si="191"/>
        <v>41883</v>
      </c>
      <c r="F1229" t="str">
        <f t="shared" si="192"/>
        <v>None_8h</v>
      </c>
      <c r="G1229">
        <f t="shared" si="193"/>
        <v>174</v>
      </c>
      <c r="H1229" t="str">
        <f t="shared" si="194"/>
        <v>NO</v>
      </c>
      <c r="I1229">
        <f t="shared" si="198"/>
        <v>6.2638743455497385</v>
      </c>
      <c r="J1229">
        <f t="shared" si="199"/>
        <v>17</v>
      </c>
      <c r="S1229">
        <v>3</v>
      </c>
      <c r="U1229" s="7">
        <v>6.2638743455497385</v>
      </c>
      <c r="V1229" s="7">
        <v>17</v>
      </c>
    </row>
    <row r="1230" spans="1:22" x14ac:dyDescent="0.3">
      <c r="A1230" t="str">
        <f t="shared" si="190"/>
        <v>Exp4</v>
      </c>
      <c r="B1230">
        <f t="shared" si="195"/>
        <v>8</v>
      </c>
      <c r="C1230" t="str">
        <f t="shared" si="196"/>
        <v>Nil</v>
      </c>
      <c r="D1230" t="str">
        <f t="shared" si="197"/>
        <v>Amarok</v>
      </c>
      <c r="E1230" s="20">
        <f t="shared" si="191"/>
        <v>41883</v>
      </c>
      <c r="F1230" t="str">
        <f t="shared" si="192"/>
        <v>None_8h</v>
      </c>
      <c r="G1230">
        <f t="shared" si="193"/>
        <v>174</v>
      </c>
      <c r="H1230" t="str">
        <f t="shared" si="194"/>
        <v>NO</v>
      </c>
      <c r="I1230">
        <f t="shared" si="198"/>
        <v>5.7135948414830739</v>
      </c>
      <c r="J1230">
        <f t="shared" si="199"/>
        <v>16</v>
      </c>
      <c r="S1230">
        <v>4</v>
      </c>
      <c r="U1230" s="7">
        <v>5.7135948414830739</v>
      </c>
      <c r="V1230" s="7">
        <v>16</v>
      </c>
    </row>
    <row r="1231" spans="1:22" x14ac:dyDescent="0.3">
      <c r="A1231" t="str">
        <f t="shared" si="190"/>
        <v>Exp4</v>
      </c>
      <c r="B1231">
        <f t="shared" si="195"/>
        <v>8</v>
      </c>
      <c r="C1231" t="str">
        <f t="shared" si="196"/>
        <v>Nil</v>
      </c>
      <c r="D1231" t="str">
        <f t="shared" si="197"/>
        <v>Amarok</v>
      </c>
      <c r="E1231" s="20">
        <f t="shared" si="191"/>
        <v>41883</v>
      </c>
      <c r="F1231" t="str">
        <f t="shared" si="192"/>
        <v>None_8h</v>
      </c>
      <c r="G1231">
        <f t="shared" si="193"/>
        <v>191</v>
      </c>
      <c r="H1231" t="str">
        <f t="shared" si="194"/>
        <v>NO</v>
      </c>
      <c r="I1231">
        <f t="shared" si="198"/>
        <v>5.7780763030628695</v>
      </c>
      <c r="J1231">
        <f t="shared" si="199"/>
        <v>17</v>
      </c>
      <c r="R1231">
        <v>191</v>
      </c>
      <c r="S1231">
        <v>1</v>
      </c>
      <c r="U1231" s="7">
        <v>5.7780763030628695</v>
      </c>
      <c r="V1231" s="7">
        <v>17</v>
      </c>
    </row>
    <row r="1232" spans="1:22" x14ac:dyDescent="0.3">
      <c r="A1232" t="str">
        <f t="shared" si="190"/>
        <v>Exp4</v>
      </c>
      <c r="B1232">
        <f t="shared" si="195"/>
        <v>8</v>
      </c>
      <c r="C1232" t="str">
        <f t="shared" si="196"/>
        <v>Nil</v>
      </c>
      <c r="D1232" t="str">
        <f t="shared" si="197"/>
        <v>Amarok</v>
      </c>
      <c r="E1232" s="20">
        <f t="shared" si="191"/>
        <v>41883</v>
      </c>
      <c r="F1232" t="str">
        <f t="shared" si="192"/>
        <v>None_8h</v>
      </c>
      <c r="G1232">
        <f t="shared" si="193"/>
        <v>191</v>
      </c>
      <c r="H1232" t="str">
        <f t="shared" si="194"/>
        <v>NO</v>
      </c>
      <c r="I1232">
        <f t="shared" si="198"/>
        <v>6.2303664921465964</v>
      </c>
      <c r="J1232">
        <f t="shared" si="199"/>
        <v>20</v>
      </c>
      <c r="S1232">
        <v>2</v>
      </c>
      <c r="U1232" s="7">
        <v>6.2303664921465964</v>
      </c>
      <c r="V1232" s="7">
        <v>20</v>
      </c>
    </row>
    <row r="1233" spans="1:22" x14ac:dyDescent="0.3">
      <c r="A1233" t="str">
        <f t="shared" si="190"/>
        <v>Exp4</v>
      </c>
      <c r="B1233">
        <f t="shared" si="195"/>
        <v>8</v>
      </c>
      <c r="C1233" t="str">
        <f t="shared" si="196"/>
        <v>Nil</v>
      </c>
      <c r="D1233" t="str">
        <f t="shared" si="197"/>
        <v>Amarok</v>
      </c>
      <c r="E1233" s="20">
        <f t="shared" si="191"/>
        <v>41883</v>
      </c>
      <c r="F1233" t="str">
        <f t="shared" si="192"/>
        <v>None_8h</v>
      </c>
      <c r="G1233">
        <f t="shared" si="193"/>
        <v>191</v>
      </c>
      <c r="H1233" t="str">
        <f t="shared" si="194"/>
        <v>NO</v>
      </c>
      <c r="I1233">
        <f t="shared" si="198"/>
        <v>5.0988715744223532</v>
      </c>
      <c r="J1233">
        <f t="shared" si="199"/>
        <v>17</v>
      </c>
      <c r="S1233">
        <v>3</v>
      </c>
      <c r="U1233" s="7">
        <v>5.0988715744223532</v>
      </c>
      <c r="V1233" s="7">
        <v>17</v>
      </c>
    </row>
    <row r="1234" spans="1:22" x14ac:dyDescent="0.3">
      <c r="A1234" t="str">
        <f t="shared" si="190"/>
        <v>Exp4</v>
      </c>
      <c r="B1234">
        <f t="shared" si="195"/>
        <v>8</v>
      </c>
      <c r="C1234" t="str">
        <f t="shared" si="196"/>
        <v>Nil</v>
      </c>
      <c r="D1234" t="str">
        <f t="shared" si="197"/>
        <v>Amarok</v>
      </c>
      <c r="E1234" s="20">
        <f t="shared" si="191"/>
        <v>41883</v>
      </c>
      <c r="F1234" t="str">
        <f t="shared" si="192"/>
        <v>None_8h</v>
      </c>
      <c r="G1234">
        <f t="shared" si="193"/>
        <v>191</v>
      </c>
      <c r="H1234" t="str">
        <f t="shared" si="194"/>
        <v>NO</v>
      </c>
      <c r="I1234">
        <f t="shared" si="198"/>
        <v>5.2149382052659856</v>
      </c>
      <c r="J1234">
        <f t="shared" si="199"/>
        <v>16</v>
      </c>
      <c r="S1234">
        <v>4</v>
      </c>
      <c r="U1234" s="7">
        <v>5.2149382052659856</v>
      </c>
      <c r="V1234" s="7">
        <v>16</v>
      </c>
    </row>
    <row r="1235" spans="1:22" x14ac:dyDescent="0.3">
      <c r="A1235" t="str">
        <f t="shared" si="190"/>
        <v>Exp4</v>
      </c>
      <c r="B1235">
        <f t="shared" si="195"/>
        <v>8</v>
      </c>
      <c r="C1235" t="str">
        <f t="shared" si="196"/>
        <v>Nil</v>
      </c>
      <c r="D1235" t="str">
        <f t="shared" si="197"/>
        <v>Amarok</v>
      </c>
      <c r="E1235" s="20">
        <f t="shared" si="191"/>
        <v>41890</v>
      </c>
      <c r="F1235" t="str">
        <f t="shared" si="192"/>
        <v>None_8h</v>
      </c>
      <c r="G1235">
        <f t="shared" si="193"/>
        <v>156</v>
      </c>
      <c r="H1235" t="str">
        <f t="shared" si="194"/>
        <v>NO</v>
      </c>
      <c r="I1235">
        <f t="shared" si="198"/>
        <v>7.4544524053224155</v>
      </c>
      <c r="J1235">
        <f t="shared" si="199"/>
        <v>20</v>
      </c>
      <c r="P1235" s="1">
        <v>41890</v>
      </c>
      <c r="Q1235" t="s">
        <v>441</v>
      </c>
      <c r="R1235">
        <v>156</v>
      </c>
      <c r="S1235">
        <v>1</v>
      </c>
      <c r="U1235" s="7">
        <v>7.4544524053224155</v>
      </c>
      <c r="V1235" s="7">
        <v>20</v>
      </c>
    </row>
    <row r="1236" spans="1:22" x14ac:dyDescent="0.3">
      <c r="A1236" t="str">
        <f t="shared" si="190"/>
        <v>Exp4</v>
      </c>
      <c r="B1236">
        <f t="shared" si="195"/>
        <v>8</v>
      </c>
      <c r="C1236" t="str">
        <f t="shared" si="196"/>
        <v>Nil</v>
      </c>
      <c r="D1236" t="str">
        <f t="shared" si="197"/>
        <v>Amarok</v>
      </c>
      <c r="E1236" s="20">
        <f t="shared" si="191"/>
        <v>41890</v>
      </c>
      <c r="F1236" t="str">
        <f t="shared" si="192"/>
        <v>None_8h</v>
      </c>
      <c r="G1236">
        <f t="shared" si="193"/>
        <v>156</v>
      </c>
      <c r="H1236" t="str">
        <f t="shared" si="194"/>
        <v>NO</v>
      </c>
      <c r="I1236">
        <f t="shared" si="198"/>
        <v>7.5404298874104398</v>
      </c>
      <c r="J1236">
        <f t="shared" si="199"/>
        <v>22</v>
      </c>
      <c r="S1236">
        <v>2</v>
      </c>
      <c r="U1236" s="7">
        <v>7.5404298874104398</v>
      </c>
      <c r="V1236" s="7">
        <v>22</v>
      </c>
    </row>
    <row r="1237" spans="1:22" x14ac:dyDescent="0.3">
      <c r="A1237" t="str">
        <f t="shared" si="190"/>
        <v>Exp4</v>
      </c>
      <c r="B1237">
        <f t="shared" si="195"/>
        <v>8</v>
      </c>
      <c r="C1237" t="str">
        <f t="shared" si="196"/>
        <v>Nil</v>
      </c>
      <c r="D1237" t="str">
        <f t="shared" si="197"/>
        <v>Amarok</v>
      </c>
      <c r="E1237" s="20">
        <f t="shared" si="191"/>
        <v>41890</v>
      </c>
      <c r="F1237" t="str">
        <f t="shared" si="192"/>
        <v>None_8h</v>
      </c>
      <c r="G1237">
        <f t="shared" si="193"/>
        <v>156</v>
      </c>
      <c r="H1237" t="str">
        <f t="shared" si="194"/>
        <v>NO</v>
      </c>
      <c r="I1237">
        <f t="shared" si="198"/>
        <v>6.6785340314136121</v>
      </c>
      <c r="J1237">
        <f t="shared" si="199"/>
        <v>21</v>
      </c>
      <c r="S1237">
        <v>3</v>
      </c>
      <c r="U1237" s="7">
        <v>6.6785340314136121</v>
      </c>
      <c r="V1237" s="7">
        <v>21</v>
      </c>
    </row>
    <row r="1238" spans="1:22" x14ac:dyDescent="0.3">
      <c r="A1238" t="str">
        <f t="shared" si="190"/>
        <v>Exp4</v>
      </c>
      <c r="B1238">
        <f t="shared" si="195"/>
        <v>8</v>
      </c>
      <c r="C1238" t="str">
        <f t="shared" si="196"/>
        <v>Nil</v>
      </c>
      <c r="D1238" t="str">
        <f t="shared" si="197"/>
        <v>Amarok</v>
      </c>
      <c r="E1238" s="20">
        <f t="shared" si="191"/>
        <v>41890</v>
      </c>
      <c r="F1238" t="str">
        <f t="shared" si="192"/>
        <v>None_8h</v>
      </c>
      <c r="G1238">
        <f t="shared" si="193"/>
        <v>156</v>
      </c>
      <c r="H1238" t="str">
        <f t="shared" si="194"/>
        <v>NO</v>
      </c>
      <c r="I1238">
        <f t="shared" si="198"/>
        <v>6.167539267015707</v>
      </c>
      <c r="J1238">
        <f t="shared" si="199"/>
        <v>17</v>
      </c>
      <c r="S1238">
        <v>4</v>
      </c>
      <c r="U1238" s="7">
        <v>6.167539267015707</v>
      </c>
      <c r="V1238" s="7">
        <v>17</v>
      </c>
    </row>
    <row r="1239" spans="1:22" x14ac:dyDescent="0.3">
      <c r="A1239" t="str">
        <f t="shared" si="190"/>
        <v>Exp4</v>
      </c>
      <c r="B1239">
        <f t="shared" si="195"/>
        <v>8</v>
      </c>
      <c r="C1239" t="str">
        <f t="shared" si="196"/>
        <v>Nil</v>
      </c>
      <c r="D1239" t="str">
        <f t="shared" si="197"/>
        <v>Amarok</v>
      </c>
      <c r="E1239" s="20">
        <f t="shared" si="191"/>
        <v>41890</v>
      </c>
      <c r="F1239" t="str">
        <f t="shared" si="192"/>
        <v>None_8h</v>
      </c>
      <c r="G1239">
        <f t="shared" si="193"/>
        <v>179</v>
      </c>
      <c r="H1239" t="str">
        <f t="shared" si="194"/>
        <v>NO</v>
      </c>
      <c r="I1239">
        <f t="shared" si="198"/>
        <v>7.122824974411464</v>
      </c>
      <c r="J1239">
        <f t="shared" si="199"/>
        <v>24</v>
      </c>
      <c r="R1239">
        <v>179</v>
      </c>
      <c r="S1239">
        <v>1</v>
      </c>
      <c r="U1239" s="7">
        <v>7.122824974411464</v>
      </c>
      <c r="V1239" s="7">
        <v>24</v>
      </c>
    </row>
    <row r="1240" spans="1:22" x14ac:dyDescent="0.3">
      <c r="A1240" t="str">
        <f t="shared" si="190"/>
        <v>Exp4</v>
      </c>
      <c r="B1240">
        <f t="shared" si="195"/>
        <v>8</v>
      </c>
      <c r="C1240" t="str">
        <f t="shared" si="196"/>
        <v>Nil</v>
      </c>
      <c r="D1240" t="str">
        <f t="shared" si="197"/>
        <v>Amarok</v>
      </c>
      <c r="E1240" s="20">
        <f t="shared" si="191"/>
        <v>41890</v>
      </c>
      <c r="F1240" t="str">
        <f t="shared" si="192"/>
        <v>None_8h</v>
      </c>
      <c r="G1240">
        <f t="shared" si="193"/>
        <v>179</v>
      </c>
      <c r="H1240" t="str">
        <f t="shared" si="194"/>
        <v>NO</v>
      </c>
      <c r="I1240">
        <f t="shared" si="198"/>
        <v>7.2333674513817812</v>
      </c>
      <c r="J1240">
        <f t="shared" si="199"/>
        <v>20</v>
      </c>
      <c r="S1240">
        <v>2</v>
      </c>
      <c r="U1240" s="7">
        <v>7.2333674513817812</v>
      </c>
      <c r="V1240" s="7">
        <v>20</v>
      </c>
    </row>
    <row r="1241" spans="1:22" x14ac:dyDescent="0.3">
      <c r="A1241" t="str">
        <f t="shared" si="190"/>
        <v>Exp4</v>
      </c>
      <c r="B1241">
        <f t="shared" si="195"/>
        <v>8</v>
      </c>
      <c r="C1241" t="str">
        <f t="shared" si="196"/>
        <v>Nil</v>
      </c>
      <c r="D1241" t="str">
        <f t="shared" si="197"/>
        <v>Amarok</v>
      </c>
      <c r="E1241" s="20">
        <f t="shared" si="191"/>
        <v>41890</v>
      </c>
      <c r="F1241" t="str">
        <f t="shared" si="192"/>
        <v>None_8h</v>
      </c>
      <c r="G1241">
        <f t="shared" si="193"/>
        <v>179</v>
      </c>
      <c r="H1241" t="str">
        <f t="shared" si="194"/>
        <v>NO</v>
      </c>
      <c r="I1241">
        <f t="shared" si="198"/>
        <v>7.5854657113613104</v>
      </c>
      <c r="J1241">
        <f t="shared" si="199"/>
        <v>23</v>
      </c>
      <c r="S1241">
        <v>3</v>
      </c>
      <c r="U1241" s="7">
        <v>7.5854657113613104</v>
      </c>
      <c r="V1241" s="7">
        <v>23</v>
      </c>
    </row>
    <row r="1242" spans="1:22" x14ac:dyDescent="0.3">
      <c r="A1242" t="str">
        <f t="shared" si="190"/>
        <v>Exp4</v>
      </c>
      <c r="B1242">
        <f t="shared" si="195"/>
        <v>8</v>
      </c>
      <c r="C1242" t="str">
        <f t="shared" si="196"/>
        <v>Nil</v>
      </c>
      <c r="D1242" t="str">
        <f t="shared" si="197"/>
        <v>Amarok</v>
      </c>
      <c r="E1242" s="20">
        <f t="shared" si="191"/>
        <v>41890</v>
      </c>
      <c r="F1242" t="str">
        <f t="shared" si="192"/>
        <v>None_8h</v>
      </c>
      <c r="G1242">
        <f t="shared" si="193"/>
        <v>179</v>
      </c>
      <c r="H1242" t="str">
        <f t="shared" si="194"/>
        <v>NO</v>
      </c>
      <c r="I1242">
        <f t="shared" si="198"/>
        <v>6.1968586387434552</v>
      </c>
      <c r="J1242">
        <f t="shared" si="199"/>
        <v>19</v>
      </c>
      <c r="S1242">
        <v>4</v>
      </c>
      <c r="U1242" s="7">
        <v>6.1968586387434552</v>
      </c>
      <c r="V1242" s="7">
        <v>19</v>
      </c>
    </row>
    <row r="1243" spans="1:22" x14ac:dyDescent="0.3">
      <c r="A1243" t="str">
        <f t="shared" si="190"/>
        <v>Exp4</v>
      </c>
      <c r="B1243">
        <f t="shared" si="195"/>
        <v>8</v>
      </c>
      <c r="C1243" t="str">
        <f t="shared" si="196"/>
        <v>Nil</v>
      </c>
      <c r="D1243" t="str">
        <f t="shared" si="197"/>
        <v>Amarok</v>
      </c>
      <c r="E1243" s="20">
        <f t="shared" si="191"/>
        <v>41890</v>
      </c>
      <c r="F1243" t="str">
        <f t="shared" si="192"/>
        <v>None_8h</v>
      </c>
      <c r="G1243">
        <f t="shared" si="193"/>
        <v>180</v>
      </c>
      <c r="H1243" t="str">
        <f t="shared" si="194"/>
        <v>NO</v>
      </c>
      <c r="I1243">
        <f t="shared" si="198"/>
        <v>7.8638689866939613</v>
      </c>
      <c r="J1243">
        <f t="shared" si="199"/>
        <v>23</v>
      </c>
      <c r="R1243">
        <v>180</v>
      </c>
      <c r="S1243">
        <v>1</v>
      </c>
      <c r="U1243" s="7">
        <v>7.8638689866939613</v>
      </c>
      <c r="V1243" s="7">
        <v>23</v>
      </c>
    </row>
    <row r="1244" spans="1:22" x14ac:dyDescent="0.3">
      <c r="A1244" t="str">
        <f t="shared" si="190"/>
        <v>Exp4</v>
      </c>
      <c r="B1244">
        <f t="shared" si="195"/>
        <v>8</v>
      </c>
      <c r="C1244" t="str">
        <f t="shared" si="196"/>
        <v>Nil</v>
      </c>
      <c r="D1244" t="str">
        <f t="shared" si="197"/>
        <v>Amarok</v>
      </c>
      <c r="E1244" s="20">
        <f t="shared" si="191"/>
        <v>41890</v>
      </c>
      <c r="F1244" t="str">
        <f t="shared" si="192"/>
        <v>None_8h</v>
      </c>
      <c r="G1244">
        <f t="shared" si="193"/>
        <v>180</v>
      </c>
      <c r="H1244" t="str">
        <f t="shared" si="194"/>
        <v>NO</v>
      </c>
      <c r="I1244">
        <f t="shared" si="198"/>
        <v>5.2063406770553469</v>
      </c>
      <c r="J1244">
        <f t="shared" si="199"/>
        <v>19</v>
      </c>
      <c r="S1244">
        <v>2</v>
      </c>
      <c r="U1244" s="7">
        <v>5.2063406770553469</v>
      </c>
      <c r="V1244" s="7">
        <v>19</v>
      </c>
    </row>
    <row r="1245" spans="1:22" x14ac:dyDescent="0.3">
      <c r="A1245" t="str">
        <f t="shared" si="190"/>
        <v>Exp4</v>
      </c>
      <c r="B1245">
        <f t="shared" si="195"/>
        <v>8</v>
      </c>
      <c r="C1245" t="str">
        <f t="shared" si="196"/>
        <v>Nil</v>
      </c>
      <c r="D1245" t="str">
        <f t="shared" si="197"/>
        <v>Amarok</v>
      </c>
      <c r="E1245" s="20">
        <f t="shared" si="191"/>
        <v>41890</v>
      </c>
      <c r="F1245" t="str">
        <f t="shared" si="192"/>
        <v>None_8h</v>
      </c>
      <c r="G1245">
        <f t="shared" si="193"/>
        <v>180</v>
      </c>
      <c r="H1245" t="str">
        <f t="shared" si="194"/>
        <v>NO</v>
      </c>
      <c r="I1245">
        <f t="shared" si="198"/>
        <v>7.6960081883316276</v>
      </c>
      <c r="J1245">
        <f t="shared" si="199"/>
        <v>21</v>
      </c>
      <c r="S1245">
        <v>3</v>
      </c>
      <c r="U1245" s="7">
        <v>7.6960081883316276</v>
      </c>
      <c r="V1245" s="7">
        <v>21</v>
      </c>
    </row>
    <row r="1246" spans="1:22" x14ac:dyDescent="0.3">
      <c r="A1246" t="str">
        <f t="shared" si="190"/>
        <v>Exp4</v>
      </c>
      <c r="B1246">
        <f t="shared" si="195"/>
        <v>8</v>
      </c>
      <c r="C1246" t="str">
        <f t="shared" si="196"/>
        <v>Nil</v>
      </c>
      <c r="D1246" t="str">
        <f t="shared" si="197"/>
        <v>Amarok</v>
      </c>
      <c r="E1246" s="20">
        <f t="shared" si="191"/>
        <v>41890</v>
      </c>
      <c r="F1246" t="str">
        <f t="shared" si="192"/>
        <v>None_8h</v>
      </c>
      <c r="G1246">
        <f t="shared" si="193"/>
        <v>180</v>
      </c>
      <c r="H1246" t="str">
        <f t="shared" si="194"/>
        <v>NO</v>
      </c>
      <c r="I1246">
        <f t="shared" si="198"/>
        <v>6.8460732984293191</v>
      </c>
      <c r="J1246">
        <f t="shared" si="199"/>
        <v>19</v>
      </c>
      <c r="S1246">
        <v>4</v>
      </c>
      <c r="U1246" s="7">
        <v>6.8460732984293191</v>
      </c>
      <c r="V1246" s="7">
        <v>19</v>
      </c>
    </row>
    <row r="1247" spans="1:22" x14ac:dyDescent="0.3">
      <c r="A1247" t="str">
        <f t="shared" si="190"/>
        <v>Exp4</v>
      </c>
      <c r="B1247">
        <f t="shared" si="195"/>
        <v>8</v>
      </c>
      <c r="C1247" t="str">
        <f t="shared" si="196"/>
        <v>Nil</v>
      </c>
      <c r="D1247" t="str">
        <f t="shared" si="197"/>
        <v>Amarok</v>
      </c>
      <c r="E1247" s="20">
        <f t="shared" si="191"/>
        <v>41897</v>
      </c>
      <c r="F1247" t="str">
        <f t="shared" si="192"/>
        <v>None_8h</v>
      </c>
      <c r="G1247">
        <f t="shared" si="193"/>
        <v>158</v>
      </c>
      <c r="H1247" t="str">
        <f t="shared" si="194"/>
        <v>NO</v>
      </c>
      <c r="I1247">
        <f t="shared" si="198"/>
        <v>7.7942681678607979</v>
      </c>
      <c r="J1247">
        <f t="shared" si="199"/>
        <v>23</v>
      </c>
      <c r="P1247" s="1">
        <v>41897</v>
      </c>
      <c r="Q1247" t="s">
        <v>441</v>
      </c>
      <c r="R1247">
        <v>158</v>
      </c>
      <c r="S1247">
        <v>1</v>
      </c>
      <c r="U1247" s="7">
        <v>7.7942681678607979</v>
      </c>
      <c r="V1247" s="7">
        <v>23</v>
      </c>
    </row>
    <row r="1248" spans="1:22" x14ac:dyDescent="0.3">
      <c r="A1248" t="str">
        <f t="shared" si="190"/>
        <v>Exp4</v>
      </c>
      <c r="B1248">
        <f t="shared" si="195"/>
        <v>8</v>
      </c>
      <c r="C1248" t="str">
        <f t="shared" si="196"/>
        <v>Nil</v>
      </c>
      <c r="D1248" t="str">
        <f t="shared" si="197"/>
        <v>Amarok</v>
      </c>
      <c r="E1248" s="20">
        <f t="shared" si="191"/>
        <v>41897</v>
      </c>
      <c r="F1248" t="str">
        <f t="shared" si="192"/>
        <v>None_8h</v>
      </c>
      <c r="G1248">
        <f t="shared" si="193"/>
        <v>158</v>
      </c>
      <c r="H1248" t="str">
        <f t="shared" si="194"/>
        <v>NO</v>
      </c>
      <c r="I1248">
        <f t="shared" si="198"/>
        <v>8.821355236139631</v>
      </c>
      <c r="J1248">
        <f t="shared" si="199"/>
        <v>26</v>
      </c>
      <c r="S1248">
        <v>2</v>
      </c>
      <c r="U1248" s="7">
        <v>8.821355236139631</v>
      </c>
      <c r="V1248" s="7">
        <v>26</v>
      </c>
    </row>
    <row r="1249" spans="1:22" x14ac:dyDescent="0.3">
      <c r="A1249" t="str">
        <f t="shared" si="190"/>
        <v>Exp4</v>
      </c>
      <c r="B1249">
        <f t="shared" si="195"/>
        <v>8</v>
      </c>
      <c r="C1249" t="str">
        <f t="shared" si="196"/>
        <v>Nil</v>
      </c>
      <c r="D1249" t="str">
        <f t="shared" si="197"/>
        <v>Amarok</v>
      </c>
      <c r="E1249" s="20">
        <f t="shared" si="191"/>
        <v>41897</v>
      </c>
      <c r="F1249" t="str">
        <f t="shared" si="192"/>
        <v>None_8h</v>
      </c>
      <c r="G1249">
        <f t="shared" si="193"/>
        <v>158</v>
      </c>
      <c r="H1249" t="str">
        <f t="shared" si="194"/>
        <v>NO</v>
      </c>
      <c r="I1249">
        <f t="shared" si="198"/>
        <v>8.3367556468172488</v>
      </c>
      <c r="J1249">
        <f t="shared" si="199"/>
        <v>23</v>
      </c>
      <c r="S1249">
        <v>3</v>
      </c>
      <c r="U1249" s="7">
        <v>8.3367556468172488</v>
      </c>
      <c r="V1249" s="7">
        <v>23</v>
      </c>
    </row>
    <row r="1250" spans="1:22" x14ac:dyDescent="0.3">
      <c r="A1250" t="str">
        <f t="shared" si="190"/>
        <v>Exp4</v>
      </c>
      <c r="B1250">
        <f t="shared" si="195"/>
        <v>8</v>
      </c>
      <c r="C1250" t="str">
        <f t="shared" si="196"/>
        <v>Nil</v>
      </c>
      <c r="D1250" t="str">
        <f t="shared" si="197"/>
        <v>Amarok</v>
      </c>
      <c r="E1250" s="20">
        <f t="shared" si="191"/>
        <v>41897</v>
      </c>
      <c r="F1250" t="str">
        <f t="shared" si="192"/>
        <v>None_8h</v>
      </c>
      <c r="G1250">
        <f t="shared" si="193"/>
        <v>158</v>
      </c>
      <c r="H1250" t="str">
        <f t="shared" si="194"/>
        <v>NO</v>
      </c>
      <c r="I1250">
        <f t="shared" si="198"/>
        <v>7.7860798362333679</v>
      </c>
      <c r="J1250">
        <f t="shared" si="199"/>
        <v>20</v>
      </c>
      <c r="S1250">
        <v>4</v>
      </c>
      <c r="U1250" s="7">
        <v>7.7860798362333679</v>
      </c>
      <c r="V1250" s="7">
        <v>20</v>
      </c>
    </row>
    <row r="1251" spans="1:22" x14ac:dyDescent="0.3">
      <c r="A1251" t="str">
        <f t="shared" si="190"/>
        <v>Exp4</v>
      </c>
      <c r="B1251">
        <f t="shared" si="195"/>
        <v>8</v>
      </c>
      <c r="C1251" t="str">
        <f t="shared" si="196"/>
        <v>Nil</v>
      </c>
      <c r="D1251" t="str">
        <f t="shared" si="197"/>
        <v>Amarok</v>
      </c>
      <c r="E1251" s="20">
        <f t="shared" si="191"/>
        <v>41897</v>
      </c>
      <c r="F1251" t="str">
        <f t="shared" si="192"/>
        <v>None_8h</v>
      </c>
      <c r="G1251">
        <f t="shared" si="193"/>
        <v>196</v>
      </c>
      <c r="H1251" t="str">
        <f t="shared" si="194"/>
        <v>NO</v>
      </c>
      <c r="I1251">
        <f t="shared" si="198"/>
        <v>7.8393039918116685</v>
      </c>
      <c r="J1251">
        <f t="shared" si="199"/>
        <v>22</v>
      </c>
      <c r="R1251">
        <v>196</v>
      </c>
      <c r="S1251">
        <v>1</v>
      </c>
      <c r="U1251" s="7">
        <v>7.8393039918116685</v>
      </c>
      <c r="V1251" s="7">
        <v>22</v>
      </c>
    </row>
    <row r="1252" spans="1:22" x14ac:dyDescent="0.3">
      <c r="A1252" t="str">
        <f t="shared" si="190"/>
        <v>Exp4</v>
      </c>
      <c r="B1252">
        <f t="shared" si="195"/>
        <v>8</v>
      </c>
      <c r="C1252" t="str">
        <f t="shared" si="196"/>
        <v>Nil</v>
      </c>
      <c r="D1252" t="str">
        <f t="shared" si="197"/>
        <v>Amarok</v>
      </c>
      <c r="E1252" s="20">
        <f t="shared" si="191"/>
        <v>41897</v>
      </c>
      <c r="F1252" t="str">
        <f t="shared" si="192"/>
        <v>None_8h</v>
      </c>
      <c r="G1252">
        <f t="shared" si="193"/>
        <v>196</v>
      </c>
      <c r="H1252" t="str">
        <f t="shared" si="194"/>
        <v>NO</v>
      </c>
      <c r="I1252">
        <f t="shared" si="198"/>
        <v>8.3655030800821351</v>
      </c>
      <c r="J1252">
        <f t="shared" si="199"/>
        <v>27</v>
      </c>
      <c r="S1252">
        <v>2</v>
      </c>
      <c r="U1252" s="7">
        <v>8.3655030800821351</v>
      </c>
      <c r="V1252" s="7">
        <v>27</v>
      </c>
    </row>
    <row r="1253" spans="1:22" x14ac:dyDescent="0.3">
      <c r="A1253" t="str">
        <f t="shared" si="190"/>
        <v>Exp4</v>
      </c>
      <c r="B1253">
        <f t="shared" si="195"/>
        <v>8</v>
      </c>
      <c r="C1253" t="str">
        <f t="shared" si="196"/>
        <v>Nil</v>
      </c>
      <c r="D1253" t="str">
        <f t="shared" si="197"/>
        <v>Amarok</v>
      </c>
      <c r="E1253" s="20">
        <f t="shared" si="191"/>
        <v>41897</v>
      </c>
      <c r="F1253" t="str">
        <f t="shared" si="192"/>
        <v>None_8h</v>
      </c>
      <c r="G1253">
        <f t="shared" si="193"/>
        <v>196</v>
      </c>
      <c r="H1253" t="str">
        <f t="shared" si="194"/>
        <v>NO</v>
      </c>
      <c r="I1253">
        <f t="shared" si="198"/>
        <v>7.7983623336745138</v>
      </c>
      <c r="J1253">
        <f t="shared" si="199"/>
        <v>23</v>
      </c>
      <c r="S1253">
        <v>3</v>
      </c>
      <c r="U1253" s="7">
        <v>7.7983623336745138</v>
      </c>
      <c r="V1253" s="7">
        <v>23</v>
      </c>
    </row>
    <row r="1254" spans="1:22" x14ac:dyDescent="0.3">
      <c r="A1254" t="str">
        <f t="shared" si="190"/>
        <v>Exp4</v>
      </c>
      <c r="B1254">
        <f t="shared" si="195"/>
        <v>8</v>
      </c>
      <c r="C1254" t="str">
        <f t="shared" si="196"/>
        <v>Nil</v>
      </c>
      <c r="D1254" t="str">
        <f t="shared" si="197"/>
        <v>Amarok</v>
      </c>
      <c r="E1254" s="20">
        <f t="shared" si="191"/>
        <v>41897</v>
      </c>
      <c r="F1254" t="str">
        <f t="shared" si="192"/>
        <v>None_8h</v>
      </c>
      <c r="G1254">
        <f t="shared" si="193"/>
        <v>196</v>
      </c>
      <c r="H1254" t="str">
        <f t="shared" si="194"/>
        <v>NO</v>
      </c>
      <c r="I1254">
        <f t="shared" si="198"/>
        <v>6.9549738219895287</v>
      </c>
      <c r="J1254">
        <f t="shared" si="199"/>
        <v>20</v>
      </c>
      <c r="S1254">
        <v>4</v>
      </c>
      <c r="U1254" s="7">
        <v>6.9549738219895287</v>
      </c>
      <c r="V1254" s="7">
        <v>20</v>
      </c>
    </row>
    <row r="1255" spans="1:22" x14ac:dyDescent="0.3">
      <c r="A1255" t="str">
        <f t="shared" si="190"/>
        <v>Exp4</v>
      </c>
      <c r="B1255">
        <f t="shared" si="195"/>
        <v>8</v>
      </c>
      <c r="C1255" t="str">
        <f t="shared" si="196"/>
        <v>Nil</v>
      </c>
      <c r="D1255" t="str">
        <f t="shared" si="197"/>
        <v>Amarok</v>
      </c>
      <c r="E1255" s="20">
        <f t="shared" si="191"/>
        <v>41897</v>
      </c>
      <c r="F1255" t="str">
        <f t="shared" si="192"/>
        <v>None_8h</v>
      </c>
      <c r="G1255">
        <f t="shared" si="193"/>
        <v>214</v>
      </c>
      <c r="H1255" t="str">
        <f t="shared" si="194"/>
        <v>NO</v>
      </c>
      <c r="I1255">
        <f t="shared" si="198"/>
        <v>7.7410440122824973</v>
      </c>
      <c r="J1255">
        <f t="shared" si="199"/>
        <v>23</v>
      </c>
      <c r="R1255">
        <v>214</v>
      </c>
      <c r="S1255">
        <v>1</v>
      </c>
      <c r="U1255" s="7">
        <v>7.7410440122824973</v>
      </c>
      <c r="V1255" s="7">
        <v>23</v>
      </c>
    </row>
    <row r="1256" spans="1:22" x14ac:dyDescent="0.3">
      <c r="A1256" t="str">
        <f t="shared" si="190"/>
        <v>Exp4</v>
      </c>
      <c r="B1256">
        <f t="shared" si="195"/>
        <v>8</v>
      </c>
      <c r="C1256" t="str">
        <f t="shared" si="196"/>
        <v>Nil</v>
      </c>
      <c r="D1256" t="str">
        <f t="shared" si="197"/>
        <v>Amarok</v>
      </c>
      <c r="E1256" s="20">
        <f t="shared" si="191"/>
        <v>41897</v>
      </c>
      <c r="F1256" t="str">
        <f t="shared" si="192"/>
        <v>None_8h</v>
      </c>
      <c r="G1256">
        <f t="shared" si="193"/>
        <v>214</v>
      </c>
      <c r="H1256" t="str">
        <f t="shared" si="194"/>
        <v>NO</v>
      </c>
      <c r="I1256">
        <f t="shared" si="198"/>
        <v>7.7778915046059369</v>
      </c>
      <c r="J1256">
        <f t="shared" si="199"/>
        <v>24</v>
      </c>
      <c r="S1256">
        <v>2</v>
      </c>
      <c r="U1256" s="7">
        <v>7.7778915046059369</v>
      </c>
      <c r="V1256" s="7">
        <v>24</v>
      </c>
    </row>
    <row r="1257" spans="1:22" x14ac:dyDescent="0.3">
      <c r="A1257" t="str">
        <f t="shared" si="190"/>
        <v>Exp4</v>
      </c>
      <c r="B1257">
        <f t="shared" si="195"/>
        <v>8</v>
      </c>
      <c r="C1257" t="str">
        <f t="shared" si="196"/>
        <v>Nil</v>
      </c>
      <c r="D1257" t="str">
        <f t="shared" si="197"/>
        <v>Amarok</v>
      </c>
      <c r="E1257" s="20">
        <f t="shared" si="191"/>
        <v>41897</v>
      </c>
      <c r="F1257" t="str">
        <f t="shared" si="192"/>
        <v>None_8h</v>
      </c>
      <c r="G1257">
        <f t="shared" si="193"/>
        <v>214</v>
      </c>
      <c r="H1257" t="str">
        <f t="shared" si="194"/>
        <v>NO</v>
      </c>
      <c r="I1257">
        <f t="shared" si="198"/>
        <v>8.303901437371664</v>
      </c>
      <c r="J1257">
        <f t="shared" si="199"/>
        <v>25</v>
      </c>
      <c r="S1257">
        <v>3</v>
      </c>
      <c r="U1257" s="7">
        <v>8.303901437371664</v>
      </c>
      <c r="V1257" s="7">
        <v>25</v>
      </c>
    </row>
    <row r="1258" spans="1:22" x14ac:dyDescent="0.3">
      <c r="A1258" t="str">
        <f t="shared" si="190"/>
        <v>Exp4</v>
      </c>
      <c r="B1258">
        <f t="shared" si="195"/>
        <v>8</v>
      </c>
      <c r="C1258" t="str">
        <f t="shared" si="196"/>
        <v>Nil</v>
      </c>
      <c r="D1258" t="str">
        <f t="shared" si="197"/>
        <v>Amarok</v>
      </c>
      <c r="E1258" s="20">
        <f t="shared" si="191"/>
        <v>41897</v>
      </c>
      <c r="F1258" t="str">
        <f t="shared" si="192"/>
        <v>None_8h</v>
      </c>
      <c r="G1258">
        <f t="shared" si="193"/>
        <v>214</v>
      </c>
      <c r="H1258" t="str">
        <f t="shared" si="194"/>
        <v>NO</v>
      </c>
      <c r="I1258">
        <f t="shared" si="198"/>
        <v>8.3696098562628336</v>
      </c>
      <c r="J1258">
        <f t="shared" si="199"/>
        <v>27</v>
      </c>
      <c r="S1258">
        <v>4</v>
      </c>
      <c r="U1258" s="7">
        <v>8.3696098562628336</v>
      </c>
      <c r="V1258" s="7">
        <v>27</v>
      </c>
    </row>
    <row r="1259" spans="1:22" x14ac:dyDescent="0.3">
      <c r="A1259" t="str">
        <f t="shared" si="190"/>
        <v>Exp4</v>
      </c>
      <c r="B1259">
        <f t="shared" si="195"/>
        <v>8</v>
      </c>
      <c r="C1259" t="str">
        <f t="shared" si="196"/>
        <v>Nil</v>
      </c>
      <c r="D1259" t="str">
        <f t="shared" si="197"/>
        <v>Amarok</v>
      </c>
      <c r="E1259" s="20">
        <f t="shared" si="191"/>
        <v>41904</v>
      </c>
      <c r="F1259" t="str">
        <f t="shared" si="192"/>
        <v>None_8h</v>
      </c>
      <c r="G1259">
        <f t="shared" si="193"/>
        <v>185</v>
      </c>
      <c r="H1259" t="str">
        <f t="shared" si="194"/>
        <v>NO</v>
      </c>
      <c r="I1259">
        <f t="shared" si="198"/>
        <v>8.5338809034907595</v>
      </c>
      <c r="J1259">
        <f t="shared" si="199"/>
        <v>23</v>
      </c>
      <c r="P1259" s="1">
        <v>41904</v>
      </c>
      <c r="Q1259" t="s">
        <v>441</v>
      </c>
      <c r="R1259">
        <v>185</v>
      </c>
      <c r="S1259">
        <v>1</v>
      </c>
      <c r="U1259" s="7">
        <v>8.5338809034907595</v>
      </c>
      <c r="V1259" s="7">
        <v>23</v>
      </c>
    </row>
    <row r="1260" spans="1:22" x14ac:dyDescent="0.3">
      <c r="A1260" t="str">
        <f t="shared" si="190"/>
        <v>Exp4</v>
      </c>
      <c r="B1260">
        <f t="shared" si="195"/>
        <v>8</v>
      </c>
      <c r="C1260" t="str">
        <f t="shared" si="196"/>
        <v>Nil</v>
      </c>
      <c r="D1260" t="str">
        <f t="shared" si="197"/>
        <v>Amarok</v>
      </c>
      <c r="E1260" s="20">
        <f t="shared" si="191"/>
        <v>41904</v>
      </c>
      <c r="F1260" t="str">
        <f t="shared" si="192"/>
        <v>None_8h</v>
      </c>
      <c r="G1260">
        <f t="shared" si="193"/>
        <v>185</v>
      </c>
      <c r="H1260" t="str">
        <f t="shared" si="194"/>
        <v>NO</v>
      </c>
      <c r="I1260">
        <f t="shared" si="198"/>
        <v>9.3291666666666675</v>
      </c>
      <c r="J1260">
        <f t="shared" si="199"/>
        <v>29</v>
      </c>
      <c r="S1260">
        <v>2</v>
      </c>
      <c r="U1260" s="7">
        <v>9.3291666666666675</v>
      </c>
      <c r="V1260" s="7">
        <v>29</v>
      </c>
    </row>
    <row r="1261" spans="1:22" x14ac:dyDescent="0.3">
      <c r="A1261" t="str">
        <f t="shared" si="190"/>
        <v>Exp4</v>
      </c>
      <c r="B1261">
        <f t="shared" si="195"/>
        <v>8</v>
      </c>
      <c r="C1261" t="str">
        <f t="shared" si="196"/>
        <v>Nil</v>
      </c>
      <c r="D1261" t="str">
        <f t="shared" si="197"/>
        <v>Amarok</v>
      </c>
      <c r="E1261" s="20">
        <f t="shared" si="191"/>
        <v>41904</v>
      </c>
      <c r="F1261" t="str">
        <f t="shared" si="192"/>
        <v>None_8h</v>
      </c>
      <c r="G1261">
        <f t="shared" si="193"/>
        <v>185</v>
      </c>
      <c r="H1261" t="str">
        <f t="shared" si="194"/>
        <v>NO</v>
      </c>
      <c r="I1261">
        <f t="shared" si="198"/>
        <v>8.4763860369609851</v>
      </c>
      <c r="J1261">
        <f t="shared" si="199"/>
        <v>25</v>
      </c>
      <c r="S1261">
        <v>3</v>
      </c>
      <c r="U1261" s="7">
        <v>8.4763860369609851</v>
      </c>
      <c r="V1261" s="7">
        <v>25</v>
      </c>
    </row>
    <row r="1262" spans="1:22" x14ac:dyDescent="0.3">
      <c r="A1262" t="str">
        <f t="shared" si="190"/>
        <v>Exp4</v>
      </c>
      <c r="B1262">
        <f t="shared" si="195"/>
        <v>8</v>
      </c>
      <c r="C1262" t="str">
        <f t="shared" si="196"/>
        <v>Nil</v>
      </c>
      <c r="D1262" t="str">
        <f t="shared" si="197"/>
        <v>Amarok</v>
      </c>
      <c r="E1262" s="20">
        <f t="shared" si="191"/>
        <v>41904</v>
      </c>
      <c r="F1262" t="str">
        <f t="shared" si="192"/>
        <v>None_8h</v>
      </c>
      <c r="G1262">
        <f t="shared" si="193"/>
        <v>185</v>
      </c>
      <c r="H1262" t="str">
        <f t="shared" si="194"/>
        <v>NO</v>
      </c>
      <c r="I1262">
        <f t="shared" si="198"/>
        <v>7.8925281473899691</v>
      </c>
      <c r="J1262">
        <f t="shared" si="199"/>
        <v>22</v>
      </c>
      <c r="S1262">
        <v>4</v>
      </c>
      <c r="U1262" s="7">
        <v>7.8925281473899691</v>
      </c>
      <c r="V1262" s="7">
        <v>22</v>
      </c>
    </row>
    <row r="1263" spans="1:22" x14ac:dyDescent="0.3">
      <c r="A1263" t="str">
        <f t="shared" si="190"/>
        <v>Exp4</v>
      </c>
      <c r="B1263">
        <f t="shared" si="195"/>
        <v>8</v>
      </c>
      <c r="C1263" t="str">
        <f t="shared" si="196"/>
        <v>Nil</v>
      </c>
      <c r="D1263" t="str">
        <f t="shared" si="197"/>
        <v>Amarok</v>
      </c>
      <c r="E1263" s="20">
        <f t="shared" si="191"/>
        <v>41904</v>
      </c>
      <c r="F1263" t="str">
        <f t="shared" si="192"/>
        <v>None_8h</v>
      </c>
      <c r="G1263">
        <f t="shared" si="193"/>
        <v>202</v>
      </c>
      <c r="H1263" t="str">
        <f t="shared" si="194"/>
        <v>NO</v>
      </c>
      <c r="I1263">
        <f t="shared" si="198"/>
        <v>8.7515400410677611</v>
      </c>
      <c r="J1263">
        <f t="shared" si="199"/>
        <v>24</v>
      </c>
      <c r="R1263">
        <v>202</v>
      </c>
      <c r="S1263">
        <v>1</v>
      </c>
      <c r="U1263" s="7">
        <v>8.7515400410677611</v>
      </c>
      <c r="V1263" s="7">
        <v>24</v>
      </c>
    </row>
    <row r="1264" spans="1:22" x14ac:dyDescent="0.3">
      <c r="A1264" t="str">
        <f t="shared" si="190"/>
        <v>Exp4</v>
      </c>
      <c r="B1264">
        <f t="shared" si="195"/>
        <v>8</v>
      </c>
      <c r="C1264" t="str">
        <f t="shared" si="196"/>
        <v>Nil</v>
      </c>
      <c r="D1264" t="str">
        <f t="shared" si="197"/>
        <v>Amarok</v>
      </c>
      <c r="E1264" s="20">
        <f t="shared" si="191"/>
        <v>41904</v>
      </c>
      <c r="F1264" t="str">
        <f t="shared" si="192"/>
        <v>None_8h</v>
      </c>
      <c r="G1264">
        <f t="shared" si="193"/>
        <v>202</v>
      </c>
      <c r="H1264" t="str">
        <f t="shared" si="194"/>
        <v>NO</v>
      </c>
      <c r="I1264">
        <f t="shared" si="198"/>
        <v>7.7778915046059369</v>
      </c>
      <c r="J1264">
        <f t="shared" si="199"/>
        <v>22</v>
      </c>
      <c r="S1264">
        <v>2</v>
      </c>
      <c r="U1264" s="7">
        <v>7.7778915046059369</v>
      </c>
      <c r="V1264" s="7">
        <v>22</v>
      </c>
    </row>
    <row r="1265" spans="1:22" x14ac:dyDescent="0.3">
      <c r="A1265" t="str">
        <f t="shared" si="190"/>
        <v>Exp4</v>
      </c>
      <c r="B1265">
        <f t="shared" si="195"/>
        <v>8</v>
      </c>
      <c r="C1265" t="str">
        <f t="shared" si="196"/>
        <v>Nil</v>
      </c>
      <c r="D1265" t="str">
        <f t="shared" si="197"/>
        <v>Amarok</v>
      </c>
      <c r="E1265" s="20">
        <f t="shared" si="191"/>
        <v>41904</v>
      </c>
      <c r="F1265" t="str">
        <f t="shared" si="192"/>
        <v>None_8h</v>
      </c>
      <c r="G1265">
        <f t="shared" si="193"/>
        <v>202</v>
      </c>
      <c r="H1265" t="str">
        <f t="shared" si="194"/>
        <v>NO</v>
      </c>
      <c r="I1265">
        <f t="shared" si="198"/>
        <v>7.896622313203685</v>
      </c>
      <c r="J1265">
        <f t="shared" si="199"/>
        <v>21</v>
      </c>
      <c r="S1265">
        <v>3</v>
      </c>
      <c r="U1265" s="7">
        <v>7.896622313203685</v>
      </c>
      <c r="V1265" s="7">
        <v>21</v>
      </c>
    </row>
    <row r="1266" spans="1:22" x14ac:dyDescent="0.3">
      <c r="A1266" t="str">
        <f t="shared" si="190"/>
        <v>Exp4</v>
      </c>
      <c r="B1266">
        <f t="shared" si="195"/>
        <v>8</v>
      </c>
      <c r="C1266" t="str">
        <f t="shared" si="196"/>
        <v>Nil</v>
      </c>
      <c r="D1266" t="str">
        <f t="shared" si="197"/>
        <v>Amarok</v>
      </c>
      <c r="E1266" s="20">
        <f t="shared" si="191"/>
        <v>41904</v>
      </c>
      <c r="F1266" t="str">
        <f t="shared" si="192"/>
        <v>None_8h</v>
      </c>
      <c r="G1266">
        <f t="shared" si="193"/>
        <v>202</v>
      </c>
      <c r="H1266" t="str">
        <f t="shared" si="194"/>
        <v>NO</v>
      </c>
      <c r="I1266">
        <f t="shared" si="198"/>
        <v>7.8802456499488232</v>
      </c>
      <c r="J1266">
        <f t="shared" si="199"/>
        <v>22</v>
      </c>
      <c r="S1266">
        <v>4</v>
      </c>
      <c r="U1266" s="7">
        <v>7.8802456499488232</v>
      </c>
      <c r="V1266" s="7">
        <v>22</v>
      </c>
    </row>
    <row r="1267" spans="1:22" x14ac:dyDescent="0.3">
      <c r="A1267" t="str">
        <f t="shared" si="190"/>
        <v>Exp4</v>
      </c>
      <c r="B1267">
        <f t="shared" si="195"/>
        <v>8</v>
      </c>
      <c r="C1267" t="str">
        <f t="shared" si="196"/>
        <v>Nil</v>
      </c>
      <c r="D1267" t="str">
        <f t="shared" si="197"/>
        <v>Amarok</v>
      </c>
      <c r="E1267" s="20">
        <f t="shared" si="191"/>
        <v>41904</v>
      </c>
      <c r="F1267" t="str">
        <f t="shared" si="192"/>
        <v>None_8h</v>
      </c>
      <c r="G1267">
        <f t="shared" si="193"/>
        <v>212</v>
      </c>
      <c r="H1267" t="str">
        <f t="shared" si="194"/>
        <v>NO</v>
      </c>
      <c r="I1267">
        <f t="shared" si="198"/>
        <v>9.3541666666666661</v>
      </c>
      <c r="J1267">
        <f t="shared" si="199"/>
        <v>28</v>
      </c>
      <c r="R1267">
        <v>212</v>
      </c>
      <c r="S1267">
        <v>1</v>
      </c>
      <c r="U1267" s="7">
        <v>9.3541666666666661</v>
      </c>
      <c r="V1267" s="7">
        <v>28</v>
      </c>
    </row>
    <row r="1268" spans="1:22" x14ac:dyDescent="0.3">
      <c r="A1268" t="str">
        <f t="shared" si="190"/>
        <v>Exp4</v>
      </c>
      <c r="B1268">
        <f t="shared" si="195"/>
        <v>8</v>
      </c>
      <c r="C1268" t="str">
        <f t="shared" si="196"/>
        <v>Nil</v>
      </c>
      <c r="D1268" t="str">
        <f t="shared" si="197"/>
        <v>Amarok</v>
      </c>
      <c r="E1268" s="20">
        <f t="shared" si="191"/>
        <v>41904</v>
      </c>
      <c r="F1268" t="str">
        <f t="shared" si="192"/>
        <v>None_8h</v>
      </c>
      <c r="G1268">
        <f t="shared" si="193"/>
        <v>212</v>
      </c>
      <c r="H1268" t="str">
        <f t="shared" si="194"/>
        <v>NO</v>
      </c>
      <c r="I1268">
        <f t="shared" si="198"/>
        <v>9.6416666666666675</v>
      </c>
      <c r="J1268">
        <f t="shared" si="199"/>
        <v>25</v>
      </c>
      <c r="S1268">
        <v>2</v>
      </c>
      <c r="U1268" s="7">
        <v>9.6416666666666675</v>
      </c>
      <c r="V1268" s="7">
        <v>25</v>
      </c>
    </row>
    <row r="1269" spans="1:22" x14ac:dyDescent="0.3">
      <c r="A1269" t="str">
        <f t="shared" si="190"/>
        <v>Exp4</v>
      </c>
      <c r="B1269">
        <f t="shared" si="195"/>
        <v>8</v>
      </c>
      <c r="C1269" t="str">
        <f t="shared" si="196"/>
        <v>Nil</v>
      </c>
      <c r="D1269" t="str">
        <f t="shared" si="197"/>
        <v>Amarok</v>
      </c>
      <c r="E1269" s="20">
        <f t="shared" si="191"/>
        <v>41904</v>
      </c>
      <c r="F1269" t="str">
        <f t="shared" si="192"/>
        <v>None_8h</v>
      </c>
      <c r="G1269">
        <f t="shared" si="193"/>
        <v>212</v>
      </c>
      <c r="H1269" t="str">
        <f t="shared" si="194"/>
        <v>NO</v>
      </c>
      <c r="I1269">
        <f t="shared" si="198"/>
        <v>9.4791666666666661</v>
      </c>
      <c r="J1269">
        <f t="shared" si="199"/>
        <v>27</v>
      </c>
      <c r="S1269">
        <v>3</v>
      </c>
      <c r="U1269" s="7">
        <v>9.4791666666666661</v>
      </c>
      <c r="V1269" s="7">
        <v>27</v>
      </c>
    </row>
    <row r="1270" spans="1:22" x14ac:dyDescent="0.3">
      <c r="A1270" t="str">
        <f t="shared" si="190"/>
        <v>Exp4</v>
      </c>
      <c r="B1270">
        <f t="shared" si="195"/>
        <v>8</v>
      </c>
      <c r="C1270" t="str">
        <f t="shared" si="196"/>
        <v>Nil</v>
      </c>
      <c r="D1270" t="str">
        <f t="shared" si="197"/>
        <v>Amarok</v>
      </c>
      <c r="E1270" s="20">
        <f t="shared" si="191"/>
        <v>41904</v>
      </c>
      <c r="F1270" t="str">
        <f t="shared" si="192"/>
        <v>None_8h</v>
      </c>
      <c r="G1270">
        <f t="shared" si="193"/>
        <v>212</v>
      </c>
      <c r="H1270" t="str">
        <f t="shared" si="194"/>
        <v>NO</v>
      </c>
      <c r="I1270">
        <f t="shared" si="198"/>
        <v>8.5831622176591367</v>
      </c>
      <c r="J1270">
        <f t="shared" si="199"/>
        <v>23</v>
      </c>
      <c r="S1270">
        <v>4</v>
      </c>
      <c r="U1270" s="7">
        <v>8.5831622176591367</v>
      </c>
      <c r="V1270" s="7">
        <v>23</v>
      </c>
    </row>
    <row r="1271" spans="1:22" x14ac:dyDescent="0.3">
      <c r="A1271" t="str">
        <f t="shared" si="190"/>
        <v>Exp4</v>
      </c>
      <c r="B1271">
        <f t="shared" si="195"/>
        <v>8</v>
      </c>
      <c r="C1271" t="str">
        <f t="shared" si="196"/>
        <v>Nil</v>
      </c>
      <c r="D1271" t="str">
        <f t="shared" si="197"/>
        <v>Amarok</v>
      </c>
      <c r="E1271" s="20">
        <f t="shared" si="191"/>
        <v>41911</v>
      </c>
      <c r="F1271" t="str">
        <f t="shared" si="192"/>
        <v>None_8h</v>
      </c>
      <c r="G1271">
        <f t="shared" si="193"/>
        <v>188</v>
      </c>
      <c r="H1271" t="str">
        <f t="shared" si="194"/>
        <v>NO</v>
      </c>
      <c r="I1271">
        <f t="shared" si="198"/>
        <v>10.30168776371308</v>
      </c>
      <c r="J1271">
        <f t="shared" si="199"/>
        <v>30</v>
      </c>
      <c r="P1271" s="1">
        <v>41911</v>
      </c>
      <c r="Q1271" t="s">
        <v>441</v>
      </c>
      <c r="R1271">
        <v>188</v>
      </c>
      <c r="S1271">
        <v>1</v>
      </c>
      <c r="U1271" s="7">
        <v>10.30168776371308</v>
      </c>
      <c r="V1271" s="7">
        <v>30</v>
      </c>
    </row>
    <row r="1272" spans="1:22" x14ac:dyDescent="0.3">
      <c r="A1272" t="str">
        <f t="shared" si="190"/>
        <v>Exp4</v>
      </c>
      <c r="B1272">
        <f t="shared" si="195"/>
        <v>8</v>
      </c>
      <c r="C1272" t="str">
        <f t="shared" si="196"/>
        <v>Nil</v>
      </c>
      <c r="D1272" t="str">
        <f t="shared" si="197"/>
        <v>Amarok</v>
      </c>
      <c r="E1272" s="20">
        <f t="shared" si="191"/>
        <v>41911</v>
      </c>
      <c r="F1272" t="str">
        <f t="shared" si="192"/>
        <v>None_8h</v>
      </c>
      <c r="G1272">
        <f t="shared" si="193"/>
        <v>188</v>
      </c>
      <c r="H1272" t="str">
        <f t="shared" si="194"/>
        <v>NO</v>
      </c>
      <c r="I1272">
        <f t="shared" si="198"/>
        <v>8.8131416837782339</v>
      </c>
      <c r="J1272">
        <f t="shared" si="199"/>
        <v>25</v>
      </c>
      <c r="S1272">
        <v>2</v>
      </c>
      <c r="U1272" s="7">
        <v>8.8131416837782339</v>
      </c>
      <c r="V1272" s="7">
        <v>25</v>
      </c>
    </row>
    <row r="1273" spans="1:22" x14ac:dyDescent="0.3">
      <c r="A1273" t="str">
        <f t="shared" si="190"/>
        <v>Exp4</v>
      </c>
      <c r="B1273">
        <f t="shared" si="195"/>
        <v>8</v>
      </c>
      <c r="C1273" t="str">
        <f t="shared" si="196"/>
        <v>Nil</v>
      </c>
      <c r="D1273" t="str">
        <f t="shared" si="197"/>
        <v>Amarok</v>
      </c>
      <c r="E1273" s="20">
        <f t="shared" si="191"/>
        <v>41911</v>
      </c>
      <c r="F1273" t="str">
        <f t="shared" si="192"/>
        <v>None_8h</v>
      </c>
      <c r="G1273">
        <f t="shared" si="193"/>
        <v>188</v>
      </c>
      <c r="H1273" t="str">
        <f t="shared" si="194"/>
        <v>NO</v>
      </c>
      <c r="I1273">
        <f t="shared" si="198"/>
        <v>9.4250000000000007</v>
      </c>
      <c r="J1273">
        <f t="shared" si="199"/>
        <v>25</v>
      </c>
      <c r="S1273">
        <v>3</v>
      </c>
      <c r="U1273" s="7">
        <v>9.4250000000000007</v>
      </c>
      <c r="V1273" s="7">
        <v>25</v>
      </c>
    </row>
    <row r="1274" spans="1:22" x14ac:dyDescent="0.3">
      <c r="A1274" t="str">
        <f t="shared" si="190"/>
        <v>Exp4</v>
      </c>
      <c r="B1274">
        <f t="shared" si="195"/>
        <v>8</v>
      </c>
      <c r="C1274" t="str">
        <f t="shared" si="196"/>
        <v>Nil</v>
      </c>
      <c r="D1274" t="str">
        <f t="shared" si="197"/>
        <v>Amarok</v>
      </c>
      <c r="E1274" s="20">
        <f t="shared" si="191"/>
        <v>41911</v>
      </c>
      <c r="F1274" t="str">
        <f t="shared" si="192"/>
        <v>None_8h</v>
      </c>
      <c r="G1274">
        <f t="shared" si="193"/>
        <v>188</v>
      </c>
      <c r="H1274" t="str">
        <f t="shared" si="194"/>
        <v>NO</v>
      </c>
      <c r="I1274">
        <f t="shared" si="198"/>
        <v>9.7291666666666661</v>
      </c>
      <c r="J1274">
        <f t="shared" si="199"/>
        <v>25</v>
      </c>
      <c r="S1274">
        <v>4</v>
      </c>
      <c r="U1274" s="7">
        <v>9.7291666666666661</v>
      </c>
      <c r="V1274" s="7">
        <v>25</v>
      </c>
    </row>
    <row r="1275" spans="1:22" x14ac:dyDescent="0.3">
      <c r="A1275" t="str">
        <f t="shared" si="190"/>
        <v>Exp4</v>
      </c>
      <c r="B1275">
        <f t="shared" si="195"/>
        <v>8</v>
      </c>
      <c r="C1275" t="str">
        <f t="shared" si="196"/>
        <v>Nil</v>
      </c>
      <c r="D1275" t="str">
        <f t="shared" si="197"/>
        <v>Amarok</v>
      </c>
      <c r="E1275" s="20">
        <f t="shared" si="191"/>
        <v>41911</v>
      </c>
      <c r="F1275" t="str">
        <f t="shared" si="192"/>
        <v>None_8h</v>
      </c>
      <c r="G1275">
        <f t="shared" si="193"/>
        <v>198</v>
      </c>
      <c r="H1275" t="str">
        <f t="shared" si="194"/>
        <v>NO</v>
      </c>
      <c r="I1275">
        <f t="shared" si="198"/>
        <v>10.816877637130801</v>
      </c>
      <c r="J1275">
        <f t="shared" si="199"/>
        <v>33</v>
      </c>
      <c r="R1275">
        <v>198</v>
      </c>
      <c r="S1275">
        <v>1</v>
      </c>
      <c r="U1275" s="7">
        <v>10.816877637130801</v>
      </c>
      <c r="V1275" s="7">
        <v>33</v>
      </c>
    </row>
    <row r="1276" spans="1:22" x14ac:dyDescent="0.3">
      <c r="A1276" t="str">
        <f t="shared" si="190"/>
        <v>Exp4</v>
      </c>
      <c r="B1276">
        <f t="shared" si="195"/>
        <v>8</v>
      </c>
      <c r="C1276" t="str">
        <f t="shared" si="196"/>
        <v>Nil</v>
      </c>
      <c r="D1276" t="str">
        <f t="shared" si="197"/>
        <v>Amarok</v>
      </c>
      <c r="E1276" s="20">
        <f t="shared" si="191"/>
        <v>41911</v>
      </c>
      <c r="F1276" t="str">
        <f t="shared" si="192"/>
        <v>None_8h</v>
      </c>
      <c r="G1276">
        <f t="shared" si="193"/>
        <v>198</v>
      </c>
      <c r="H1276" t="str">
        <f t="shared" si="194"/>
        <v>NO</v>
      </c>
      <c r="I1276">
        <f t="shared" si="198"/>
        <v>10.375949367088607</v>
      </c>
      <c r="J1276">
        <f t="shared" si="199"/>
        <v>31</v>
      </c>
      <c r="S1276">
        <v>2</v>
      </c>
      <c r="U1276" s="7">
        <v>10.375949367088607</v>
      </c>
      <c r="V1276" s="7">
        <v>31</v>
      </c>
    </row>
    <row r="1277" spans="1:22" x14ac:dyDescent="0.3">
      <c r="A1277" t="str">
        <f t="shared" si="190"/>
        <v>Exp4</v>
      </c>
      <c r="B1277">
        <f t="shared" si="195"/>
        <v>8</v>
      </c>
      <c r="C1277" t="str">
        <f t="shared" si="196"/>
        <v>Nil</v>
      </c>
      <c r="D1277" t="str">
        <f t="shared" si="197"/>
        <v>Amarok</v>
      </c>
      <c r="E1277" s="20">
        <f t="shared" si="191"/>
        <v>41911</v>
      </c>
      <c r="F1277" t="str">
        <f t="shared" si="192"/>
        <v>None_8h</v>
      </c>
      <c r="G1277">
        <f t="shared" si="193"/>
        <v>198</v>
      </c>
      <c r="H1277" t="str">
        <f t="shared" si="194"/>
        <v>NO</v>
      </c>
      <c r="I1277">
        <f t="shared" si="198"/>
        <v>10.352742616033755</v>
      </c>
      <c r="J1277">
        <f t="shared" si="199"/>
        <v>27</v>
      </c>
      <c r="S1277">
        <v>3</v>
      </c>
      <c r="U1277" s="7">
        <v>10.352742616033755</v>
      </c>
      <c r="V1277" s="7">
        <v>27</v>
      </c>
    </row>
    <row r="1278" spans="1:22" x14ac:dyDescent="0.3">
      <c r="A1278" t="str">
        <f t="shared" si="190"/>
        <v>Exp4</v>
      </c>
      <c r="B1278">
        <f t="shared" si="195"/>
        <v>8</v>
      </c>
      <c r="C1278" t="str">
        <f t="shared" si="196"/>
        <v>Nil</v>
      </c>
      <c r="D1278" t="str">
        <f t="shared" si="197"/>
        <v>Amarok</v>
      </c>
      <c r="E1278" s="20">
        <f t="shared" si="191"/>
        <v>41911</v>
      </c>
      <c r="F1278" t="str">
        <f t="shared" si="192"/>
        <v>None_8h</v>
      </c>
      <c r="G1278">
        <f t="shared" si="193"/>
        <v>198</v>
      </c>
      <c r="H1278" t="str">
        <f t="shared" si="194"/>
        <v>NO</v>
      </c>
      <c r="I1278">
        <f t="shared" si="198"/>
        <v>10.649789029535865</v>
      </c>
      <c r="J1278">
        <f t="shared" si="199"/>
        <v>31</v>
      </c>
      <c r="S1278">
        <v>4</v>
      </c>
      <c r="U1278" s="7">
        <v>10.649789029535865</v>
      </c>
      <c r="V1278" s="7">
        <v>31</v>
      </c>
    </row>
    <row r="1279" spans="1:22" x14ac:dyDescent="0.3">
      <c r="A1279" t="str">
        <f t="shared" si="190"/>
        <v>Exp4</v>
      </c>
      <c r="B1279">
        <f t="shared" si="195"/>
        <v>8</v>
      </c>
      <c r="C1279" t="str">
        <f t="shared" si="196"/>
        <v>Nil</v>
      </c>
      <c r="D1279" t="str">
        <f t="shared" si="197"/>
        <v>Amarok</v>
      </c>
      <c r="E1279" s="20">
        <f t="shared" si="191"/>
        <v>41911</v>
      </c>
      <c r="F1279" t="str">
        <f t="shared" si="192"/>
        <v>None_8h</v>
      </c>
      <c r="G1279">
        <f t="shared" si="193"/>
        <v>199</v>
      </c>
      <c r="H1279" t="str">
        <f t="shared" si="194"/>
        <v>NO</v>
      </c>
      <c r="I1279">
        <f t="shared" si="198"/>
        <v>9.8000000000000007</v>
      </c>
      <c r="J1279">
        <f t="shared" si="199"/>
        <v>31</v>
      </c>
      <c r="R1279">
        <v>199</v>
      </c>
      <c r="S1279">
        <v>1</v>
      </c>
      <c r="U1279" s="7">
        <v>9.8000000000000007</v>
      </c>
      <c r="V1279" s="7">
        <v>31</v>
      </c>
    </row>
    <row r="1280" spans="1:22" x14ac:dyDescent="0.3">
      <c r="A1280" t="str">
        <f t="shared" si="190"/>
        <v>Exp4</v>
      </c>
      <c r="B1280">
        <f t="shared" si="195"/>
        <v>8</v>
      </c>
      <c r="C1280" t="str">
        <f t="shared" si="196"/>
        <v>Nil</v>
      </c>
      <c r="D1280" t="str">
        <f t="shared" si="197"/>
        <v>Amarok</v>
      </c>
      <c r="E1280" s="20">
        <f t="shared" si="191"/>
        <v>41911</v>
      </c>
      <c r="F1280" t="str">
        <f t="shared" si="192"/>
        <v>None_8h</v>
      </c>
      <c r="G1280">
        <f t="shared" si="193"/>
        <v>199</v>
      </c>
      <c r="H1280" t="str">
        <f t="shared" si="194"/>
        <v>NO</v>
      </c>
      <c r="I1280">
        <f t="shared" si="198"/>
        <v>9.3125</v>
      </c>
      <c r="J1280">
        <f t="shared" si="199"/>
        <v>27</v>
      </c>
      <c r="S1280">
        <v>2</v>
      </c>
      <c r="U1280" s="7">
        <v>9.3125</v>
      </c>
      <c r="V1280" s="7">
        <v>27</v>
      </c>
    </row>
    <row r="1281" spans="1:22" x14ac:dyDescent="0.3">
      <c r="A1281" t="str">
        <f t="shared" si="190"/>
        <v>Exp4</v>
      </c>
      <c r="B1281">
        <f t="shared" si="195"/>
        <v>8</v>
      </c>
      <c r="C1281" t="str">
        <f t="shared" si="196"/>
        <v>Nil</v>
      </c>
      <c r="D1281" t="str">
        <f t="shared" si="197"/>
        <v>Amarok</v>
      </c>
      <c r="E1281" s="20">
        <f t="shared" si="191"/>
        <v>41911</v>
      </c>
      <c r="F1281" t="str">
        <f t="shared" si="192"/>
        <v>None_8h</v>
      </c>
      <c r="G1281">
        <f t="shared" si="193"/>
        <v>199</v>
      </c>
      <c r="H1281" t="str">
        <f t="shared" si="194"/>
        <v>NO</v>
      </c>
      <c r="I1281">
        <f t="shared" si="198"/>
        <v>9.2416666666666671</v>
      </c>
      <c r="J1281">
        <f t="shared" si="199"/>
        <v>28</v>
      </c>
      <c r="S1281">
        <v>3</v>
      </c>
      <c r="U1281" s="7">
        <v>9.2416666666666671</v>
      </c>
      <c r="V1281" s="7">
        <v>28</v>
      </c>
    </row>
    <row r="1282" spans="1:22" x14ac:dyDescent="0.3">
      <c r="A1282" t="str">
        <f t="shared" si="190"/>
        <v>Exp4</v>
      </c>
      <c r="B1282">
        <f t="shared" si="195"/>
        <v>8</v>
      </c>
      <c r="C1282" t="str">
        <f t="shared" si="196"/>
        <v>Nil</v>
      </c>
      <c r="D1282" t="str">
        <f t="shared" si="197"/>
        <v>Amarok</v>
      </c>
      <c r="E1282" s="20">
        <f t="shared" si="191"/>
        <v>41911</v>
      </c>
      <c r="F1282" t="str">
        <f t="shared" si="192"/>
        <v>None_8h</v>
      </c>
      <c r="G1282">
        <f t="shared" si="193"/>
        <v>199</v>
      </c>
      <c r="H1282" t="str">
        <f t="shared" si="194"/>
        <v>NO</v>
      </c>
      <c r="I1282">
        <f t="shared" si="198"/>
        <v>9.5</v>
      </c>
      <c r="J1282">
        <f t="shared" si="199"/>
        <v>27</v>
      </c>
      <c r="S1282">
        <v>4</v>
      </c>
      <c r="U1282" s="7">
        <v>9.5</v>
      </c>
      <c r="V1282" s="7">
        <v>27</v>
      </c>
    </row>
    <row r="1283" spans="1:22" x14ac:dyDescent="0.3">
      <c r="A1283" t="str">
        <f t="shared" ref="A1283:A1346" si="200">IF(L1283="",A1282,L1283)</f>
        <v>Exp4</v>
      </c>
      <c r="B1283">
        <f t="shared" si="195"/>
        <v>8</v>
      </c>
      <c r="C1283" t="str">
        <f t="shared" si="196"/>
        <v>Nil</v>
      </c>
      <c r="D1283" t="str">
        <f t="shared" si="197"/>
        <v>Amarok</v>
      </c>
      <c r="E1283" s="20">
        <f t="shared" ref="E1283:E1346" si="201">IF(P1283="",E1282,P1283)</f>
        <v>41918</v>
      </c>
      <c r="F1283" t="str">
        <f t="shared" ref="F1283:F1346" si="202">IF(Q1283="",F1282,Q1283)</f>
        <v>None_8h</v>
      </c>
      <c r="G1283">
        <f t="shared" ref="G1283:G1346" si="203">IF(R1283="",G1282,R1283)</f>
        <v>176</v>
      </c>
      <c r="H1283" t="str">
        <f t="shared" ref="H1283:H1346" si="204">IF(T1283="","NO","YES")</f>
        <v>NO</v>
      </c>
      <c r="I1283">
        <f t="shared" si="198"/>
        <v>11.300713153724248</v>
      </c>
      <c r="J1283">
        <f t="shared" si="199"/>
        <v>38</v>
      </c>
      <c r="P1283" s="1">
        <v>41918</v>
      </c>
      <c r="Q1283" t="s">
        <v>441</v>
      </c>
      <c r="R1283">
        <v>176</v>
      </c>
      <c r="S1283">
        <v>1</v>
      </c>
      <c r="U1283" s="7">
        <v>11.300713153724248</v>
      </c>
      <c r="V1283" s="7">
        <v>38</v>
      </c>
    </row>
    <row r="1284" spans="1:22" x14ac:dyDescent="0.3">
      <c r="A1284" t="str">
        <f t="shared" si="200"/>
        <v>Exp4</v>
      </c>
      <c r="B1284">
        <f t="shared" ref="B1284:B1347" si="205">IF(L1284="",B1283,M1284)</f>
        <v>8</v>
      </c>
      <c r="C1284" t="str">
        <f t="shared" ref="C1284:C1347" si="206">IF(O1284="",C1283,O1284)</f>
        <v>Nil</v>
      </c>
      <c r="D1284" t="str">
        <f t="shared" ref="D1284:D1347" si="207">IF(N1284="",D1283,N1284)</f>
        <v>Amarok</v>
      </c>
      <c r="E1284" s="20">
        <f t="shared" si="201"/>
        <v>41918</v>
      </c>
      <c r="F1284" t="str">
        <f t="shared" si="202"/>
        <v>None_8h</v>
      </c>
      <c r="G1284">
        <f t="shared" si="203"/>
        <v>176</v>
      </c>
      <c r="H1284" t="str">
        <f t="shared" si="204"/>
        <v>NO</v>
      </c>
      <c r="I1284">
        <f t="shared" ref="I1284:I1347" si="208">IF(U1284="","",U1284)</f>
        <v>10.315611814345992</v>
      </c>
      <c r="J1284">
        <f t="shared" ref="J1284:J1347" si="209">IF(V1284="","",V1284)</f>
        <v>29</v>
      </c>
      <c r="S1284">
        <v>2</v>
      </c>
      <c r="U1284" s="7">
        <v>10.315611814345992</v>
      </c>
      <c r="V1284" s="7">
        <v>29</v>
      </c>
    </row>
    <row r="1285" spans="1:22" x14ac:dyDescent="0.3">
      <c r="A1285" t="str">
        <f t="shared" si="200"/>
        <v>Exp4</v>
      </c>
      <c r="B1285">
        <f t="shared" si="205"/>
        <v>8</v>
      </c>
      <c r="C1285" t="str">
        <f t="shared" si="206"/>
        <v>Nil</v>
      </c>
      <c r="D1285" t="str">
        <f t="shared" si="207"/>
        <v>Amarok</v>
      </c>
      <c r="E1285" s="20">
        <f t="shared" si="201"/>
        <v>41918</v>
      </c>
      <c r="F1285" t="str">
        <f t="shared" si="202"/>
        <v>None_8h</v>
      </c>
      <c r="G1285">
        <f t="shared" si="203"/>
        <v>176</v>
      </c>
      <c r="H1285" t="str">
        <f t="shared" si="204"/>
        <v>NO</v>
      </c>
      <c r="I1285">
        <f t="shared" si="208"/>
        <v>12.283595113438045</v>
      </c>
      <c r="J1285">
        <f t="shared" si="209"/>
        <v>38</v>
      </c>
      <c r="S1285">
        <v>3</v>
      </c>
      <c r="U1285" s="7">
        <v>12.283595113438045</v>
      </c>
      <c r="V1285" s="7">
        <v>38</v>
      </c>
    </row>
    <row r="1286" spans="1:22" x14ac:dyDescent="0.3">
      <c r="A1286" t="str">
        <f t="shared" si="200"/>
        <v>Exp4</v>
      </c>
      <c r="B1286">
        <f t="shared" si="205"/>
        <v>8</v>
      </c>
      <c r="C1286" t="str">
        <f t="shared" si="206"/>
        <v>Nil</v>
      </c>
      <c r="D1286" t="str">
        <f t="shared" si="207"/>
        <v>Amarok</v>
      </c>
      <c r="E1286" s="20">
        <f t="shared" si="201"/>
        <v>41918</v>
      </c>
      <c r="F1286" t="str">
        <f t="shared" si="202"/>
        <v>None_8h</v>
      </c>
      <c r="G1286">
        <f t="shared" si="203"/>
        <v>176</v>
      </c>
      <c r="H1286" t="str">
        <f t="shared" si="204"/>
        <v>NO</v>
      </c>
      <c r="I1286">
        <f t="shared" si="208"/>
        <v>11.405309033280506</v>
      </c>
      <c r="J1286">
        <f t="shared" si="209"/>
        <v>35</v>
      </c>
      <c r="S1286">
        <v>4</v>
      </c>
      <c r="U1286" s="7">
        <v>11.405309033280506</v>
      </c>
      <c r="V1286" s="7">
        <v>35</v>
      </c>
    </row>
    <row r="1287" spans="1:22" x14ac:dyDescent="0.3">
      <c r="A1287" t="str">
        <f t="shared" si="200"/>
        <v>Exp4</v>
      </c>
      <c r="B1287">
        <f t="shared" si="205"/>
        <v>8</v>
      </c>
      <c r="C1287" t="str">
        <f t="shared" si="206"/>
        <v>Nil</v>
      </c>
      <c r="D1287" t="str">
        <f t="shared" si="207"/>
        <v>Amarok</v>
      </c>
      <c r="E1287" s="20">
        <f t="shared" si="201"/>
        <v>41918</v>
      </c>
      <c r="F1287" t="str">
        <f t="shared" si="202"/>
        <v>None_8h</v>
      </c>
      <c r="G1287">
        <f t="shared" si="203"/>
        <v>184</v>
      </c>
      <c r="H1287" t="str">
        <f t="shared" si="204"/>
        <v>NO</v>
      </c>
      <c r="I1287">
        <f t="shared" si="208"/>
        <v>12.44066317626527</v>
      </c>
      <c r="J1287">
        <f t="shared" si="209"/>
        <v>40</v>
      </c>
      <c r="R1287">
        <v>184</v>
      </c>
      <c r="S1287">
        <v>1</v>
      </c>
      <c r="U1287" s="7">
        <v>12.44066317626527</v>
      </c>
      <c r="V1287" s="7">
        <v>40</v>
      </c>
    </row>
    <row r="1288" spans="1:22" x14ac:dyDescent="0.3">
      <c r="A1288" t="str">
        <f t="shared" si="200"/>
        <v>Exp4</v>
      </c>
      <c r="B1288">
        <f t="shared" si="205"/>
        <v>8</v>
      </c>
      <c r="C1288" t="str">
        <f t="shared" si="206"/>
        <v>Nil</v>
      </c>
      <c r="D1288" t="str">
        <f t="shared" si="207"/>
        <v>Amarok</v>
      </c>
      <c r="E1288" s="20">
        <f t="shared" si="201"/>
        <v>41918</v>
      </c>
      <c r="F1288" t="str">
        <f t="shared" si="202"/>
        <v>None_8h</v>
      </c>
      <c r="G1288">
        <f t="shared" si="203"/>
        <v>184</v>
      </c>
      <c r="H1288" t="str">
        <f t="shared" si="204"/>
        <v>NO</v>
      </c>
      <c r="I1288">
        <f t="shared" si="208"/>
        <v>11.618858954041205</v>
      </c>
      <c r="J1288">
        <f t="shared" si="209"/>
        <v>35</v>
      </c>
      <c r="S1288">
        <v>2</v>
      </c>
      <c r="U1288" s="7">
        <v>11.618858954041205</v>
      </c>
      <c r="V1288" s="7">
        <v>35</v>
      </c>
    </row>
    <row r="1289" spans="1:22" x14ac:dyDescent="0.3">
      <c r="A1289" t="str">
        <f t="shared" si="200"/>
        <v>Exp4</v>
      </c>
      <c r="B1289">
        <f t="shared" si="205"/>
        <v>8</v>
      </c>
      <c r="C1289" t="str">
        <f t="shared" si="206"/>
        <v>Nil</v>
      </c>
      <c r="D1289" t="str">
        <f t="shared" si="207"/>
        <v>Amarok</v>
      </c>
      <c r="E1289" s="20">
        <f t="shared" si="201"/>
        <v>41918</v>
      </c>
      <c r="F1289" t="str">
        <f t="shared" si="202"/>
        <v>None_8h</v>
      </c>
      <c r="G1289">
        <f t="shared" si="203"/>
        <v>184</v>
      </c>
      <c r="H1289" t="str">
        <f t="shared" si="204"/>
        <v>NO</v>
      </c>
      <c r="I1289">
        <f t="shared" si="208"/>
        <v>11.387876386687797</v>
      </c>
      <c r="J1289">
        <f t="shared" si="209"/>
        <v>34</v>
      </c>
      <c r="S1289">
        <v>3</v>
      </c>
      <c r="U1289" s="7">
        <v>11.387876386687797</v>
      </c>
      <c r="V1289" s="7">
        <v>34</v>
      </c>
    </row>
    <row r="1290" spans="1:22" x14ac:dyDescent="0.3">
      <c r="A1290" t="str">
        <f t="shared" si="200"/>
        <v>Exp4</v>
      </c>
      <c r="B1290">
        <f t="shared" si="205"/>
        <v>8</v>
      </c>
      <c r="C1290" t="str">
        <f t="shared" si="206"/>
        <v>Nil</v>
      </c>
      <c r="D1290" t="str">
        <f t="shared" si="207"/>
        <v>Amarok</v>
      </c>
      <c r="E1290" s="20">
        <f t="shared" si="201"/>
        <v>41918</v>
      </c>
      <c r="F1290" t="str">
        <f t="shared" si="202"/>
        <v>None_8h</v>
      </c>
      <c r="G1290">
        <f t="shared" si="203"/>
        <v>184</v>
      </c>
      <c r="H1290" t="str">
        <f t="shared" si="204"/>
        <v>NO</v>
      </c>
      <c r="I1290">
        <f t="shared" si="208"/>
        <v>11.370443740095087</v>
      </c>
      <c r="J1290">
        <f t="shared" si="209"/>
        <v>35</v>
      </c>
      <c r="S1290">
        <v>4</v>
      </c>
      <c r="U1290" s="7">
        <v>11.370443740095087</v>
      </c>
      <c r="V1290" s="7">
        <v>35</v>
      </c>
    </row>
    <row r="1291" spans="1:22" x14ac:dyDescent="0.3">
      <c r="A1291" t="str">
        <f t="shared" si="200"/>
        <v>Exp4</v>
      </c>
      <c r="B1291">
        <f t="shared" si="205"/>
        <v>8</v>
      </c>
      <c r="C1291" t="str">
        <f t="shared" si="206"/>
        <v>Nil</v>
      </c>
      <c r="D1291" t="str">
        <f t="shared" si="207"/>
        <v>Amarok</v>
      </c>
      <c r="E1291" s="20">
        <f t="shared" si="201"/>
        <v>41918</v>
      </c>
      <c r="F1291" t="str">
        <f t="shared" si="202"/>
        <v>None_8h</v>
      </c>
      <c r="G1291">
        <f t="shared" si="203"/>
        <v>210</v>
      </c>
      <c r="H1291" t="str">
        <f t="shared" si="204"/>
        <v>NO</v>
      </c>
      <c r="I1291">
        <f t="shared" si="208"/>
        <v>10.677637130801688</v>
      </c>
      <c r="J1291">
        <f t="shared" si="209"/>
        <v>35</v>
      </c>
      <c r="R1291">
        <v>210</v>
      </c>
      <c r="S1291">
        <v>1</v>
      </c>
      <c r="U1291" s="7">
        <v>10.677637130801688</v>
      </c>
      <c r="V1291" s="7">
        <v>35</v>
      </c>
    </row>
    <row r="1292" spans="1:22" x14ac:dyDescent="0.3">
      <c r="A1292" t="str">
        <f t="shared" si="200"/>
        <v>Exp4</v>
      </c>
      <c r="B1292">
        <f t="shared" si="205"/>
        <v>8</v>
      </c>
      <c r="C1292" t="str">
        <f t="shared" si="206"/>
        <v>Nil</v>
      </c>
      <c r="D1292" t="str">
        <f t="shared" si="207"/>
        <v>Amarok</v>
      </c>
      <c r="E1292" s="20">
        <f t="shared" si="201"/>
        <v>41918</v>
      </c>
      <c r="F1292" t="str">
        <f t="shared" si="202"/>
        <v>None_8h</v>
      </c>
      <c r="G1292">
        <f t="shared" si="203"/>
        <v>210</v>
      </c>
      <c r="H1292" t="str">
        <f t="shared" si="204"/>
        <v>NO</v>
      </c>
      <c r="I1292">
        <f t="shared" si="208"/>
        <v>10.185654008438819</v>
      </c>
      <c r="J1292">
        <f t="shared" si="209"/>
        <v>36</v>
      </c>
      <c r="S1292">
        <v>2</v>
      </c>
      <c r="U1292" s="7">
        <v>10.185654008438819</v>
      </c>
      <c r="V1292" s="7">
        <v>36</v>
      </c>
    </row>
    <row r="1293" spans="1:22" x14ac:dyDescent="0.3">
      <c r="A1293" t="str">
        <f t="shared" si="200"/>
        <v>Exp4</v>
      </c>
      <c r="B1293">
        <f t="shared" si="205"/>
        <v>8</v>
      </c>
      <c r="C1293" t="str">
        <f t="shared" si="206"/>
        <v>Nil</v>
      </c>
      <c r="D1293" t="str">
        <f t="shared" si="207"/>
        <v>Amarok</v>
      </c>
      <c r="E1293" s="20">
        <f t="shared" si="201"/>
        <v>41918</v>
      </c>
      <c r="F1293" t="str">
        <f t="shared" si="202"/>
        <v>None_8h</v>
      </c>
      <c r="G1293">
        <f t="shared" si="203"/>
        <v>210</v>
      </c>
      <c r="H1293" t="str">
        <f t="shared" si="204"/>
        <v>NO</v>
      </c>
      <c r="I1293">
        <f t="shared" si="208"/>
        <v>10.668354430379747</v>
      </c>
      <c r="J1293">
        <f t="shared" si="209"/>
        <v>30</v>
      </c>
      <c r="S1293">
        <v>3</v>
      </c>
      <c r="U1293" s="7">
        <v>10.668354430379747</v>
      </c>
      <c r="V1293" s="7">
        <v>30</v>
      </c>
    </row>
    <row r="1294" spans="1:22" x14ac:dyDescent="0.3">
      <c r="A1294" t="str">
        <f t="shared" si="200"/>
        <v>Exp4</v>
      </c>
      <c r="B1294">
        <f t="shared" si="205"/>
        <v>8</v>
      </c>
      <c r="C1294" t="str">
        <f t="shared" si="206"/>
        <v>Nil</v>
      </c>
      <c r="D1294" t="str">
        <f t="shared" si="207"/>
        <v>Amarok</v>
      </c>
      <c r="E1294" s="20">
        <f t="shared" si="201"/>
        <v>41918</v>
      </c>
      <c r="F1294" t="str">
        <f t="shared" si="202"/>
        <v>None_8h</v>
      </c>
      <c r="G1294">
        <f t="shared" si="203"/>
        <v>210</v>
      </c>
      <c r="H1294" t="str">
        <f t="shared" si="204"/>
        <v>NO</v>
      </c>
      <c r="I1294">
        <f t="shared" si="208"/>
        <v>11.086075949367089</v>
      </c>
      <c r="J1294">
        <f t="shared" si="209"/>
        <v>33</v>
      </c>
      <c r="S1294">
        <v>4</v>
      </c>
      <c r="U1294" s="7">
        <v>11.086075949367089</v>
      </c>
      <c r="V1294" s="7">
        <v>33</v>
      </c>
    </row>
    <row r="1295" spans="1:22" x14ac:dyDescent="0.3">
      <c r="A1295" t="str">
        <f t="shared" si="200"/>
        <v>Exp4</v>
      </c>
      <c r="B1295">
        <f t="shared" si="205"/>
        <v>8</v>
      </c>
      <c r="C1295" t="str">
        <f t="shared" si="206"/>
        <v>Nil</v>
      </c>
      <c r="D1295" t="str">
        <f t="shared" si="207"/>
        <v>Amarok</v>
      </c>
      <c r="E1295" s="20">
        <f t="shared" si="201"/>
        <v>41926</v>
      </c>
      <c r="F1295" t="str">
        <f t="shared" si="202"/>
        <v>None_8h</v>
      </c>
      <c r="G1295">
        <f t="shared" si="203"/>
        <v>153</v>
      </c>
      <c r="H1295" t="str">
        <f t="shared" si="204"/>
        <v>NO</v>
      </c>
      <c r="I1295">
        <f t="shared" si="208"/>
        <v>12.6195462478185</v>
      </c>
      <c r="J1295">
        <f t="shared" si="209"/>
        <v>39</v>
      </c>
      <c r="P1295" s="1">
        <v>41926</v>
      </c>
      <c r="Q1295" t="s">
        <v>441</v>
      </c>
      <c r="R1295">
        <v>153</v>
      </c>
      <c r="S1295">
        <v>1</v>
      </c>
      <c r="U1295" s="7">
        <v>12.6195462478185</v>
      </c>
      <c r="V1295" s="7">
        <v>39</v>
      </c>
    </row>
    <row r="1296" spans="1:22" x14ac:dyDescent="0.3">
      <c r="A1296" t="str">
        <f t="shared" si="200"/>
        <v>Exp4</v>
      </c>
      <c r="B1296">
        <f t="shared" si="205"/>
        <v>8</v>
      </c>
      <c r="C1296" t="str">
        <f t="shared" si="206"/>
        <v>Nil</v>
      </c>
      <c r="D1296" t="str">
        <f t="shared" si="207"/>
        <v>Amarok</v>
      </c>
      <c r="E1296" s="20">
        <f t="shared" si="201"/>
        <v>41926</v>
      </c>
      <c r="F1296" t="str">
        <f t="shared" si="202"/>
        <v>None_8h</v>
      </c>
      <c r="G1296">
        <f t="shared" si="203"/>
        <v>153</v>
      </c>
      <c r="H1296" t="str">
        <f t="shared" si="204"/>
        <v>NO</v>
      </c>
      <c r="I1296">
        <f t="shared" si="208"/>
        <v>12.414485165794066</v>
      </c>
      <c r="J1296">
        <f t="shared" si="209"/>
        <v>36</v>
      </c>
      <c r="S1296">
        <v>2</v>
      </c>
      <c r="U1296" s="7">
        <v>12.414485165794066</v>
      </c>
      <c r="V1296" s="7">
        <v>36</v>
      </c>
    </row>
    <row r="1297" spans="1:22" x14ac:dyDescent="0.3">
      <c r="A1297" t="str">
        <f t="shared" si="200"/>
        <v>Exp4</v>
      </c>
      <c r="B1297">
        <f t="shared" si="205"/>
        <v>8</v>
      </c>
      <c r="C1297" t="str">
        <f t="shared" si="206"/>
        <v>Nil</v>
      </c>
      <c r="D1297" t="str">
        <f t="shared" si="207"/>
        <v>Amarok</v>
      </c>
      <c r="E1297" s="20">
        <f t="shared" si="201"/>
        <v>41926</v>
      </c>
      <c r="F1297" t="str">
        <f t="shared" si="202"/>
        <v>None_8h</v>
      </c>
      <c r="G1297">
        <f t="shared" si="203"/>
        <v>153</v>
      </c>
      <c r="H1297" t="str">
        <f t="shared" si="204"/>
        <v>NO</v>
      </c>
      <c r="I1297">
        <f t="shared" si="208"/>
        <v>13.436849925705795</v>
      </c>
      <c r="J1297">
        <f t="shared" si="209"/>
        <v>41</v>
      </c>
      <c r="S1297">
        <v>3</v>
      </c>
      <c r="U1297" s="7">
        <v>13.436849925705795</v>
      </c>
      <c r="V1297" s="7">
        <v>41</v>
      </c>
    </row>
    <row r="1298" spans="1:22" x14ac:dyDescent="0.3">
      <c r="A1298" t="str">
        <f t="shared" si="200"/>
        <v>Exp4</v>
      </c>
      <c r="B1298">
        <f t="shared" si="205"/>
        <v>8</v>
      </c>
      <c r="C1298" t="str">
        <f t="shared" si="206"/>
        <v>Nil</v>
      </c>
      <c r="D1298" t="str">
        <f t="shared" si="207"/>
        <v>Amarok</v>
      </c>
      <c r="E1298" s="20">
        <f t="shared" si="201"/>
        <v>41926</v>
      </c>
      <c r="F1298" t="str">
        <f t="shared" si="202"/>
        <v>None_8h</v>
      </c>
      <c r="G1298">
        <f t="shared" si="203"/>
        <v>153</v>
      </c>
      <c r="H1298" t="str">
        <f t="shared" si="204"/>
        <v>NO</v>
      </c>
      <c r="I1298">
        <f t="shared" si="208"/>
        <v>12.554101221640488</v>
      </c>
      <c r="J1298">
        <f t="shared" si="209"/>
        <v>34</v>
      </c>
      <c r="S1298">
        <v>4</v>
      </c>
      <c r="U1298" s="7">
        <v>12.554101221640488</v>
      </c>
      <c r="V1298" s="7">
        <v>34</v>
      </c>
    </row>
    <row r="1299" spans="1:22" x14ac:dyDescent="0.3">
      <c r="A1299" t="str">
        <f t="shared" si="200"/>
        <v>Exp4</v>
      </c>
      <c r="B1299">
        <f t="shared" si="205"/>
        <v>8</v>
      </c>
      <c r="C1299" t="str">
        <f t="shared" si="206"/>
        <v>Nil</v>
      </c>
      <c r="D1299" t="str">
        <f t="shared" si="207"/>
        <v>Amarok</v>
      </c>
      <c r="E1299" s="20">
        <f t="shared" si="201"/>
        <v>41926</v>
      </c>
      <c r="F1299" t="str">
        <f t="shared" si="202"/>
        <v>None_8h</v>
      </c>
      <c r="G1299">
        <f t="shared" si="203"/>
        <v>172</v>
      </c>
      <c r="H1299" t="str">
        <f t="shared" si="204"/>
        <v>NO</v>
      </c>
      <c r="I1299">
        <f t="shared" si="208"/>
        <v>12.383944153577662</v>
      </c>
      <c r="J1299">
        <f t="shared" si="209"/>
        <v>37</v>
      </c>
      <c r="R1299">
        <v>172</v>
      </c>
      <c r="S1299">
        <v>1</v>
      </c>
      <c r="U1299" s="7">
        <v>12.383944153577662</v>
      </c>
      <c r="V1299" s="7">
        <v>37</v>
      </c>
    </row>
    <row r="1300" spans="1:22" x14ac:dyDescent="0.3">
      <c r="A1300" t="str">
        <f t="shared" si="200"/>
        <v>Exp4</v>
      </c>
      <c r="B1300">
        <f t="shared" si="205"/>
        <v>8</v>
      </c>
      <c r="C1300" t="str">
        <f t="shared" si="206"/>
        <v>Nil</v>
      </c>
      <c r="D1300" t="str">
        <f t="shared" si="207"/>
        <v>Amarok</v>
      </c>
      <c r="E1300" s="20">
        <f t="shared" si="201"/>
        <v>41926</v>
      </c>
      <c r="F1300" t="str">
        <f t="shared" si="202"/>
        <v>None_8h</v>
      </c>
      <c r="G1300">
        <f t="shared" si="203"/>
        <v>172</v>
      </c>
      <c r="H1300" t="str">
        <f t="shared" si="204"/>
        <v>NO</v>
      </c>
      <c r="I1300">
        <f t="shared" si="208"/>
        <v>10.185654008438819</v>
      </c>
      <c r="J1300">
        <f t="shared" si="209"/>
        <v>32</v>
      </c>
      <c r="S1300">
        <v>2</v>
      </c>
      <c r="U1300" s="7">
        <v>10.185654008438819</v>
      </c>
      <c r="V1300" s="7">
        <v>32</v>
      </c>
    </row>
    <row r="1301" spans="1:22" x14ac:dyDescent="0.3">
      <c r="A1301" t="str">
        <f t="shared" si="200"/>
        <v>Exp4</v>
      </c>
      <c r="B1301">
        <f t="shared" si="205"/>
        <v>8</v>
      </c>
      <c r="C1301" t="str">
        <f t="shared" si="206"/>
        <v>Nil</v>
      </c>
      <c r="D1301" t="str">
        <f t="shared" si="207"/>
        <v>Amarok</v>
      </c>
      <c r="E1301" s="20">
        <f t="shared" si="201"/>
        <v>41926</v>
      </c>
      <c r="F1301" t="str">
        <f t="shared" si="202"/>
        <v>None_8h</v>
      </c>
      <c r="G1301">
        <f t="shared" si="203"/>
        <v>172</v>
      </c>
      <c r="H1301" t="str">
        <f t="shared" si="204"/>
        <v>NO</v>
      </c>
      <c r="I1301">
        <f t="shared" si="208"/>
        <v>13.476968796433878</v>
      </c>
      <c r="J1301">
        <f t="shared" si="209"/>
        <v>40</v>
      </c>
      <c r="S1301">
        <v>3</v>
      </c>
      <c r="U1301" s="7">
        <v>13.476968796433878</v>
      </c>
      <c r="V1301" s="7">
        <v>40</v>
      </c>
    </row>
    <row r="1302" spans="1:22" x14ac:dyDescent="0.3">
      <c r="A1302" t="str">
        <f t="shared" si="200"/>
        <v>Exp4</v>
      </c>
      <c r="B1302">
        <f t="shared" si="205"/>
        <v>8</v>
      </c>
      <c r="C1302" t="str">
        <f t="shared" si="206"/>
        <v>Nil</v>
      </c>
      <c r="D1302" t="str">
        <f t="shared" si="207"/>
        <v>Amarok</v>
      </c>
      <c r="E1302" s="20">
        <f t="shared" si="201"/>
        <v>41926</v>
      </c>
      <c r="F1302" t="str">
        <f t="shared" si="202"/>
        <v>None_8h</v>
      </c>
      <c r="G1302">
        <f t="shared" si="203"/>
        <v>172</v>
      </c>
      <c r="H1302" t="str">
        <f t="shared" si="204"/>
        <v>NO</v>
      </c>
      <c r="I1302">
        <f t="shared" si="208"/>
        <v>12.414485165794066</v>
      </c>
      <c r="J1302">
        <f t="shared" si="209"/>
        <v>37</v>
      </c>
      <c r="S1302">
        <v>4</v>
      </c>
      <c r="U1302" s="7">
        <v>12.414485165794066</v>
      </c>
      <c r="V1302" s="7">
        <v>37</v>
      </c>
    </row>
    <row r="1303" spans="1:22" x14ac:dyDescent="0.3">
      <c r="A1303" t="str">
        <f t="shared" si="200"/>
        <v>Exp4</v>
      </c>
      <c r="B1303">
        <f t="shared" si="205"/>
        <v>8</v>
      </c>
      <c r="C1303" t="str">
        <f t="shared" si="206"/>
        <v>Nil</v>
      </c>
      <c r="D1303" t="str">
        <f t="shared" si="207"/>
        <v>Amarok</v>
      </c>
      <c r="E1303" s="20">
        <f t="shared" si="201"/>
        <v>41926</v>
      </c>
      <c r="F1303" t="str">
        <f t="shared" si="202"/>
        <v>None_8h</v>
      </c>
      <c r="G1303">
        <f t="shared" si="203"/>
        <v>203</v>
      </c>
      <c r="H1303" t="str">
        <f t="shared" si="204"/>
        <v>NO</v>
      </c>
      <c r="I1303">
        <f t="shared" si="208"/>
        <v>13.588410104011887</v>
      </c>
      <c r="J1303">
        <f t="shared" si="209"/>
        <v>40</v>
      </c>
      <c r="R1303">
        <v>203</v>
      </c>
      <c r="S1303">
        <v>1</v>
      </c>
      <c r="U1303" s="7">
        <v>13.588410104011887</v>
      </c>
      <c r="V1303" s="7">
        <v>40</v>
      </c>
    </row>
    <row r="1304" spans="1:22" x14ac:dyDescent="0.3">
      <c r="A1304" t="str">
        <f t="shared" si="200"/>
        <v>Exp4</v>
      </c>
      <c r="B1304">
        <f t="shared" si="205"/>
        <v>8</v>
      </c>
      <c r="C1304" t="str">
        <f t="shared" si="206"/>
        <v>Nil</v>
      </c>
      <c r="D1304" t="str">
        <f t="shared" si="207"/>
        <v>Amarok</v>
      </c>
      <c r="E1304" s="20">
        <f t="shared" si="201"/>
        <v>41926</v>
      </c>
      <c r="F1304" t="str">
        <f t="shared" si="202"/>
        <v>None_8h</v>
      </c>
      <c r="G1304">
        <f t="shared" si="203"/>
        <v>203</v>
      </c>
      <c r="H1304" t="str">
        <f t="shared" si="204"/>
        <v>NO</v>
      </c>
      <c r="I1304">
        <f t="shared" si="208"/>
        <v>12.379581151832461</v>
      </c>
      <c r="J1304">
        <f t="shared" si="209"/>
        <v>37</v>
      </c>
      <c r="S1304">
        <v>2</v>
      </c>
      <c r="U1304" s="7">
        <v>12.379581151832461</v>
      </c>
      <c r="V1304" s="7">
        <v>37</v>
      </c>
    </row>
    <row r="1305" spans="1:22" x14ac:dyDescent="0.3">
      <c r="A1305" t="str">
        <f t="shared" si="200"/>
        <v>Exp4</v>
      </c>
      <c r="B1305">
        <f t="shared" si="205"/>
        <v>8</v>
      </c>
      <c r="C1305" t="str">
        <f t="shared" si="206"/>
        <v>Nil</v>
      </c>
      <c r="D1305" t="str">
        <f t="shared" si="207"/>
        <v>Amarok</v>
      </c>
      <c r="E1305" s="20">
        <f t="shared" si="201"/>
        <v>41926</v>
      </c>
      <c r="F1305" t="str">
        <f t="shared" si="202"/>
        <v>None_8h</v>
      </c>
      <c r="G1305">
        <f t="shared" si="203"/>
        <v>203</v>
      </c>
      <c r="H1305" t="str">
        <f t="shared" si="204"/>
        <v>NO</v>
      </c>
      <c r="I1305">
        <f t="shared" si="208"/>
        <v>11.862916006339145</v>
      </c>
      <c r="J1305">
        <f t="shared" si="209"/>
        <v>36</v>
      </c>
      <c r="S1305">
        <v>3</v>
      </c>
      <c r="U1305" s="7">
        <v>11.862916006339145</v>
      </c>
      <c r="V1305" s="7">
        <v>36</v>
      </c>
    </row>
    <row r="1306" spans="1:22" x14ac:dyDescent="0.3">
      <c r="A1306" t="str">
        <f t="shared" si="200"/>
        <v>Exp4</v>
      </c>
      <c r="B1306">
        <f t="shared" si="205"/>
        <v>8</v>
      </c>
      <c r="C1306" t="str">
        <f t="shared" si="206"/>
        <v>Nil</v>
      </c>
      <c r="D1306" t="str">
        <f t="shared" si="207"/>
        <v>Amarok</v>
      </c>
      <c r="E1306" s="20">
        <f t="shared" si="201"/>
        <v>41926</v>
      </c>
      <c r="F1306" t="str">
        <f t="shared" si="202"/>
        <v>None_8h</v>
      </c>
      <c r="G1306">
        <f t="shared" si="203"/>
        <v>203</v>
      </c>
      <c r="H1306" t="str">
        <f t="shared" si="204"/>
        <v>NO</v>
      </c>
      <c r="I1306">
        <f t="shared" si="208"/>
        <v>12.81588132635253</v>
      </c>
      <c r="J1306">
        <f t="shared" si="209"/>
        <v>37</v>
      </c>
      <c r="S1306">
        <v>4</v>
      </c>
      <c r="U1306" s="7">
        <v>12.81588132635253</v>
      </c>
      <c r="V1306" s="7">
        <v>37</v>
      </c>
    </row>
    <row r="1307" spans="1:22" x14ac:dyDescent="0.3">
      <c r="A1307" t="str">
        <f t="shared" si="200"/>
        <v>Exp4</v>
      </c>
      <c r="B1307">
        <f t="shared" si="205"/>
        <v>8</v>
      </c>
      <c r="C1307" t="str">
        <f t="shared" si="206"/>
        <v>Nil</v>
      </c>
      <c r="D1307" t="str">
        <f t="shared" si="207"/>
        <v>Amarok</v>
      </c>
      <c r="E1307" s="20">
        <f t="shared" si="201"/>
        <v>41932</v>
      </c>
      <c r="F1307" t="str">
        <f t="shared" si="202"/>
        <v>None_8h</v>
      </c>
      <c r="G1307">
        <f t="shared" si="203"/>
        <v>157</v>
      </c>
      <c r="H1307" t="str">
        <f t="shared" si="204"/>
        <v>NO</v>
      </c>
      <c r="I1307">
        <f t="shared" si="208"/>
        <v>12.671902268760908</v>
      </c>
      <c r="J1307">
        <f t="shared" si="209"/>
        <v>36</v>
      </c>
      <c r="P1307" s="1">
        <v>41932</v>
      </c>
      <c r="Q1307" t="s">
        <v>441</v>
      </c>
      <c r="R1307">
        <v>157</v>
      </c>
      <c r="S1307">
        <v>1</v>
      </c>
      <c r="U1307" s="7">
        <v>12.671902268760908</v>
      </c>
      <c r="V1307" s="7">
        <v>36</v>
      </c>
    </row>
    <row r="1308" spans="1:22" x14ac:dyDescent="0.3">
      <c r="A1308" t="str">
        <f t="shared" si="200"/>
        <v>Exp4</v>
      </c>
      <c r="B1308">
        <f t="shared" si="205"/>
        <v>8</v>
      </c>
      <c r="C1308" t="str">
        <f t="shared" si="206"/>
        <v>Nil</v>
      </c>
      <c r="D1308" t="str">
        <f t="shared" si="207"/>
        <v>Amarok</v>
      </c>
      <c r="E1308" s="20">
        <f t="shared" si="201"/>
        <v>41932</v>
      </c>
      <c r="F1308" t="str">
        <f t="shared" si="202"/>
        <v>None_8h</v>
      </c>
      <c r="G1308">
        <f t="shared" si="203"/>
        <v>157</v>
      </c>
      <c r="H1308" t="str">
        <f t="shared" si="204"/>
        <v>NO</v>
      </c>
      <c r="I1308">
        <f t="shared" si="208"/>
        <v>12.349040139616056</v>
      </c>
      <c r="J1308">
        <f t="shared" si="209"/>
        <v>35</v>
      </c>
      <c r="S1308">
        <v>2</v>
      </c>
      <c r="U1308" s="7">
        <v>12.349040139616056</v>
      </c>
      <c r="V1308" s="7">
        <v>35</v>
      </c>
    </row>
    <row r="1309" spans="1:22" x14ac:dyDescent="0.3">
      <c r="A1309" t="str">
        <f t="shared" si="200"/>
        <v>Exp4</v>
      </c>
      <c r="B1309">
        <f t="shared" si="205"/>
        <v>8</v>
      </c>
      <c r="C1309" t="str">
        <f t="shared" si="206"/>
        <v>Nil</v>
      </c>
      <c r="D1309" t="str">
        <f t="shared" si="207"/>
        <v>Amarok</v>
      </c>
      <c r="E1309" s="20">
        <f t="shared" si="201"/>
        <v>41932</v>
      </c>
      <c r="F1309" t="str">
        <f t="shared" si="202"/>
        <v>None_8h</v>
      </c>
      <c r="G1309">
        <f t="shared" si="203"/>
        <v>157</v>
      </c>
      <c r="H1309" t="str">
        <f t="shared" si="204"/>
        <v>NO</v>
      </c>
      <c r="I1309">
        <f t="shared" si="208"/>
        <v>12.322862129144852</v>
      </c>
      <c r="J1309">
        <f t="shared" si="209"/>
        <v>37</v>
      </c>
      <c r="S1309">
        <v>3</v>
      </c>
      <c r="U1309" s="7">
        <v>12.322862129144852</v>
      </c>
      <c r="V1309" s="7">
        <v>37</v>
      </c>
    </row>
    <row r="1310" spans="1:22" x14ac:dyDescent="0.3">
      <c r="A1310" t="str">
        <f t="shared" si="200"/>
        <v>Exp4</v>
      </c>
      <c r="B1310">
        <f t="shared" si="205"/>
        <v>8</v>
      </c>
      <c r="C1310" t="str">
        <f t="shared" si="206"/>
        <v>Nil</v>
      </c>
      <c r="D1310" t="str">
        <f t="shared" si="207"/>
        <v>Amarok</v>
      </c>
      <c r="E1310" s="20">
        <f t="shared" si="201"/>
        <v>41932</v>
      </c>
      <c r="F1310" t="str">
        <f t="shared" si="202"/>
        <v>None_8h</v>
      </c>
      <c r="G1310">
        <f t="shared" si="203"/>
        <v>157</v>
      </c>
      <c r="H1310" t="str">
        <f t="shared" si="204"/>
        <v>NO</v>
      </c>
      <c r="I1310">
        <f t="shared" si="208"/>
        <v>11.963153724247226</v>
      </c>
      <c r="J1310">
        <f t="shared" si="209"/>
        <v>31</v>
      </c>
      <c r="S1310">
        <v>4</v>
      </c>
      <c r="U1310" s="7">
        <v>11.963153724247226</v>
      </c>
      <c r="V1310" s="7">
        <v>31</v>
      </c>
    </row>
    <row r="1311" spans="1:22" x14ac:dyDescent="0.3">
      <c r="A1311" t="str">
        <f t="shared" si="200"/>
        <v>Exp4</v>
      </c>
      <c r="B1311">
        <f t="shared" si="205"/>
        <v>8</v>
      </c>
      <c r="C1311" t="str">
        <f t="shared" si="206"/>
        <v>Nil</v>
      </c>
      <c r="D1311" t="str">
        <f t="shared" si="207"/>
        <v>Amarok</v>
      </c>
      <c r="E1311" s="20">
        <f t="shared" si="201"/>
        <v>41932</v>
      </c>
      <c r="F1311" t="str">
        <f t="shared" si="202"/>
        <v>None_8h</v>
      </c>
      <c r="G1311">
        <f t="shared" si="203"/>
        <v>161</v>
      </c>
      <c r="H1311" t="str">
        <f t="shared" si="204"/>
        <v>NO</v>
      </c>
      <c r="I1311">
        <f t="shared" si="208"/>
        <v>13.512630014858841</v>
      </c>
      <c r="J1311">
        <f t="shared" si="209"/>
        <v>37</v>
      </c>
      <c r="R1311">
        <v>161</v>
      </c>
      <c r="S1311">
        <v>1</v>
      </c>
      <c r="U1311" s="7">
        <v>13.512630014858841</v>
      </c>
      <c r="V1311" s="7">
        <v>37</v>
      </c>
    </row>
    <row r="1312" spans="1:22" x14ac:dyDescent="0.3">
      <c r="A1312" t="str">
        <f t="shared" si="200"/>
        <v>Exp4</v>
      </c>
      <c r="B1312">
        <f t="shared" si="205"/>
        <v>8</v>
      </c>
      <c r="C1312" t="str">
        <f t="shared" si="206"/>
        <v>Nil</v>
      </c>
      <c r="D1312" t="str">
        <f t="shared" si="207"/>
        <v>Amarok</v>
      </c>
      <c r="E1312" s="20">
        <f t="shared" si="201"/>
        <v>41932</v>
      </c>
      <c r="F1312" t="str">
        <f t="shared" si="202"/>
        <v>None_8h</v>
      </c>
      <c r="G1312">
        <f t="shared" si="203"/>
        <v>161</v>
      </c>
      <c r="H1312" t="str">
        <f t="shared" si="204"/>
        <v>NO</v>
      </c>
      <c r="I1312">
        <f t="shared" si="208"/>
        <v>11.937004754358162</v>
      </c>
      <c r="J1312">
        <f t="shared" si="209"/>
        <v>32</v>
      </c>
      <c r="S1312">
        <v>2</v>
      </c>
      <c r="U1312" s="7">
        <v>11.937004754358162</v>
      </c>
      <c r="V1312" s="7">
        <v>32</v>
      </c>
    </row>
    <row r="1313" spans="1:22" x14ac:dyDescent="0.3">
      <c r="A1313" t="str">
        <f t="shared" si="200"/>
        <v>Exp4</v>
      </c>
      <c r="B1313">
        <f t="shared" si="205"/>
        <v>8</v>
      </c>
      <c r="C1313" t="str">
        <f t="shared" si="206"/>
        <v>Nil</v>
      </c>
      <c r="D1313" t="str">
        <f t="shared" si="207"/>
        <v>Amarok</v>
      </c>
      <c r="E1313" s="20">
        <f t="shared" si="201"/>
        <v>41932</v>
      </c>
      <c r="F1313" t="str">
        <f t="shared" si="202"/>
        <v>None_8h</v>
      </c>
      <c r="G1313">
        <f t="shared" si="203"/>
        <v>161</v>
      </c>
      <c r="H1313" t="str">
        <f t="shared" si="204"/>
        <v>NO</v>
      </c>
      <c r="I1313">
        <f t="shared" si="208"/>
        <v>14.156017830609212</v>
      </c>
      <c r="J1313">
        <f t="shared" si="209"/>
        <v>40</v>
      </c>
      <c r="S1313">
        <v>3</v>
      </c>
      <c r="U1313" s="7">
        <v>14.156017830609212</v>
      </c>
      <c r="V1313" s="7">
        <v>40</v>
      </c>
    </row>
    <row r="1314" spans="1:22" x14ac:dyDescent="0.3">
      <c r="A1314" t="str">
        <f t="shared" si="200"/>
        <v>Exp4</v>
      </c>
      <c r="B1314">
        <f t="shared" si="205"/>
        <v>8</v>
      </c>
      <c r="C1314" t="str">
        <f t="shared" si="206"/>
        <v>Nil</v>
      </c>
      <c r="D1314" t="str">
        <f t="shared" si="207"/>
        <v>Amarok</v>
      </c>
      <c r="E1314" s="20">
        <f t="shared" si="201"/>
        <v>41932</v>
      </c>
      <c r="F1314" t="str">
        <f t="shared" si="202"/>
        <v>None_8h</v>
      </c>
      <c r="G1314">
        <f t="shared" si="203"/>
        <v>161</v>
      </c>
      <c r="H1314" t="str">
        <f t="shared" si="204"/>
        <v>NO</v>
      </c>
      <c r="I1314">
        <f t="shared" si="208"/>
        <v>12.80715532286213</v>
      </c>
      <c r="J1314">
        <f t="shared" si="209"/>
        <v>35</v>
      </c>
      <c r="S1314">
        <v>4</v>
      </c>
      <c r="U1314" s="7">
        <v>12.80715532286213</v>
      </c>
      <c r="V1314" s="7">
        <v>35</v>
      </c>
    </row>
    <row r="1315" spans="1:22" x14ac:dyDescent="0.3">
      <c r="A1315" t="str">
        <f t="shared" si="200"/>
        <v>Exp4</v>
      </c>
      <c r="B1315">
        <f t="shared" si="205"/>
        <v>8</v>
      </c>
      <c r="C1315" t="str">
        <f t="shared" si="206"/>
        <v>Nil</v>
      </c>
      <c r="D1315" t="str">
        <f t="shared" si="207"/>
        <v>Amarok</v>
      </c>
      <c r="E1315" s="20">
        <f t="shared" si="201"/>
        <v>41932</v>
      </c>
      <c r="F1315" t="str">
        <f t="shared" si="202"/>
        <v>None_8h</v>
      </c>
      <c r="G1315">
        <f t="shared" si="203"/>
        <v>209</v>
      </c>
      <c r="H1315" t="str">
        <f t="shared" si="204"/>
        <v>NO</v>
      </c>
      <c r="I1315">
        <f t="shared" si="208"/>
        <v>12.951134380453752</v>
      </c>
      <c r="J1315">
        <f t="shared" si="209"/>
        <v>37</v>
      </c>
      <c r="R1315">
        <v>209</v>
      </c>
      <c r="S1315">
        <v>1</v>
      </c>
      <c r="U1315" s="7">
        <v>12.951134380453752</v>
      </c>
      <c r="V1315" s="7">
        <v>37</v>
      </c>
    </row>
    <row r="1316" spans="1:22" x14ac:dyDescent="0.3">
      <c r="A1316" t="str">
        <f t="shared" si="200"/>
        <v>Exp4</v>
      </c>
      <c r="B1316">
        <f t="shared" si="205"/>
        <v>8</v>
      </c>
      <c r="C1316" t="str">
        <f t="shared" si="206"/>
        <v>Nil</v>
      </c>
      <c r="D1316" t="str">
        <f t="shared" si="207"/>
        <v>Amarok</v>
      </c>
      <c r="E1316" s="20">
        <f t="shared" si="201"/>
        <v>41932</v>
      </c>
      <c r="F1316" t="str">
        <f t="shared" si="202"/>
        <v>None_8h</v>
      </c>
      <c r="G1316">
        <f t="shared" si="203"/>
        <v>209</v>
      </c>
      <c r="H1316" t="str">
        <f t="shared" si="204"/>
        <v>NO</v>
      </c>
      <c r="I1316">
        <f t="shared" si="208"/>
        <v>13.401188707280832</v>
      </c>
      <c r="J1316">
        <f t="shared" si="209"/>
        <v>41</v>
      </c>
      <c r="S1316">
        <v>2</v>
      </c>
      <c r="U1316" s="7">
        <v>13.401188707280832</v>
      </c>
      <c r="V1316" s="7">
        <v>41</v>
      </c>
    </row>
    <row r="1317" spans="1:22" x14ac:dyDescent="0.3">
      <c r="A1317" t="str">
        <f t="shared" si="200"/>
        <v>Exp4</v>
      </c>
      <c r="B1317">
        <f t="shared" si="205"/>
        <v>8</v>
      </c>
      <c r="C1317" t="str">
        <f t="shared" si="206"/>
        <v>Nil</v>
      </c>
      <c r="D1317" t="str">
        <f t="shared" si="207"/>
        <v>Amarok</v>
      </c>
      <c r="E1317" s="20">
        <f t="shared" si="201"/>
        <v>41932</v>
      </c>
      <c r="F1317" t="str">
        <f t="shared" si="202"/>
        <v>None_8h</v>
      </c>
      <c r="G1317">
        <f t="shared" si="203"/>
        <v>209</v>
      </c>
      <c r="H1317" t="str">
        <f t="shared" si="204"/>
        <v>NO</v>
      </c>
      <c r="I1317">
        <f t="shared" si="208"/>
        <v>11.47068145800317</v>
      </c>
      <c r="J1317">
        <f t="shared" si="209"/>
        <v>28</v>
      </c>
      <c r="S1317">
        <v>3</v>
      </c>
      <c r="U1317" s="7">
        <v>11.47068145800317</v>
      </c>
      <c r="V1317" s="7">
        <v>28</v>
      </c>
    </row>
    <row r="1318" spans="1:22" x14ac:dyDescent="0.3">
      <c r="A1318" t="str">
        <f t="shared" si="200"/>
        <v>Exp4</v>
      </c>
      <c r="B1318">
        <f t="shared" si="205"/>
        <v>8</v>
      </c>
      <c r="C1318" t="str">
        <f t="shared" si="206"/>
        <v>Nil</v>
      </c>
      <c r="D1318" t="str">
        <f t="shared" si="207"/>
        <v>Amarok</v>
      </c>
      <c r="E1318" s="20">
        <f t="shared" si="201"/>
        <v>41932</v>
      </c>
      <c r="F1318" t="str">
        <f t="shared" si="202"/>
        <v>None_8h</v>
      </c>
      <c r="G1318">
        <f t="shared" si="203"/>
        <v>209</v>
      </c>
      <c r="H1318" t="str">
        <f t="shared" si="204"/>
        <v>NO</v>
      </c>
      <c r="I1318">
        <f t="shared" si="208"/>
        <v>13.108202443280977</v>
      </c>
      <c r="J1318">
        <f t="shared" si="209"/>
        <v>34</v>
      </c>
      <c r="S1318">
        <v>4</v>
      </c>
      <c r="U1318" s="7">
        <v>13.108202443280977</v>
      </c>
      <c r="V1318" s="7">
        <v>34</v>
      </c>
    </row>
    <row r="1319" spans="1:22" x14ac:dyDescent="0.3">
      <c r="A1319" t="str">
        <f t="shared" si="200"/>
        <v>Exp4</v>
      </c>
      <c r="B1319">
        <f t="shared" si="205"/>
        <v>8</v>
      </c>
      <c r="C1319" t="str">
        <f t="shared" si="206"/>
        <v>Nil</v>
      </c>
      <c r="D1319" t="str">
        <f t="shared" si="207"/>
        <v>Amarok</v>
      </c>
      <c r="E1319" s="20">
        <f t="shared" si="201"/>
        <v>41946</v>
      </c>
      <c r="F1319" t="str">
        <f t="shared" si="202"/>
        <v>None_8h</v>
      </c>
      <c r="G1319">
        <f t="shared" si="203"/>
        <v>182</v>
      </c>
      <c r="H1319" t="str">
        <f t="shared" si="204"/>
        <v>NO</v>
      </c>
      <c r="I1319">
        <f t="shared" si="208"/>
        <v>13.445765230312036</v>
      </c>
      <c r="J1319">
        <f t="shared" si="209"/>
        <v>33</v>
      </c>
      <c r="P1319" s="1">
        <v>41946</v>
      </c>
      <c r="Q1319" t="s">
        <v>441</v>
      </c>
      <c r="R1319">
        <v>182</v>
      </c>
      <c r="S1319">
        <v>1</v>
      </c>
      <c r="U1319" s="7">
        <v>13.445765230312036</v>
      </c>
      <c r="V1319" s="7">
        <v>33</v>
      </c>
    </row>
    <row r="1320" spans="1:22" x14ac:dyDescent="0.3">
      <c r="A1320" t="str">
        <f t="shared" si="200"/>
        <v>Exp4</v>
      </c>
      <c r="B1320">
        <f t="shared" si="205"/>
        <v>8</v>
      </c>
      <c r="C1320" t="str">
        <f t="shared" si="206"/>
        <v>Nil</v>
      </c>
      <c r="D1320" t="str">
        <f t="shared" si="207"/>
        <v>Amarok</v>
      </c>
      <c r="E1320" s="20">
        <f t="shared" si="201"/>
        <v>41946</v>
      </c>
      <c r="F1320" t="str">
        <f t="shared" si="202"/>
        <v>None_8h</v>
      </c>
      <c r="G1320">
        <f t="shared" si="203"/>
        <v>182</v>
      </c>
      <c r="H1320" t="str">
        <f t="shared" si="204"/>
        <v>NO</v>
      </c>
      <c r="I1320">
        <f t="shared" si="208"/>
        <v>13.294205052005944</v>
      </c>
      <c r="J1320">
        <f t="shared" si="209"/>
        <v>38</v>
      </c>
      <c r="S1320">
        <v>2</v>
      </c>
      <c r="U1320" s="7">
        <v>13.294205052005944</v>
      </c>
      <c r="V1320" s="7">
        <v>38</v>
      </c>
    </row>
    <row r="1321" spans="1:22" x14ac:dyDescent="0.3">
      <c r="A1321" t="str">
        <f t="shared" si="200"/>
        <v>Exp4</v>
      </c>
      <c r="B1321">
        <f t="shared" si="205"/>
        <v>8</v>
      </c>
      <c r="C1321" t="str">
        <f t="shared" si="206"/>
        <v>Nil</v>
      </c>
      <c r="D1321" t="str">
        <f t="shared" si="207"/>
        <v>Amarok</v>
      </c>
      <c r="E1321" s="20">
        <f t="shared" si="201"/>
        <v>41946</v>
      </c>
      <c r="F1321" t="str">
        <f t="shared" si="202"/>
        <v>None_8h</v>
      </c>
      <c r="G1321">
        <f t="shared" si="203"/>
        <v>182</v>
      </c>
      <c r="H1321" t="str">
        <f t="shared" si="204"/>
        <v>NO</v>
      </c>
      <c r="I1321">
        <f t="shared" si="208"/>
        <v>13.485884101040119</v>
      </c>
      <c r="J1321">
        <f t="shared" si="209"/>
        <v>36</v>
      </c>
      <c r="S1321">
        <v>3</v>
      </c>
      <c r="U1321" s="7">
        <v>13.485884101040119</v>
      </c>
      <c r="V1321" s="7">
        <v>36</v>
      </c>
    </row>
    <row r="1322" spans="1:22" x14ac:dyDescent="0.3">
      <c r="A1322" t="str">
        <f t="shared" si="200"/>
        <v>Exp4</v>
      </c>
      <c r="B1322">
        <f t="shared" si="205"/>
        <v>8</v>
      </c>
      <c r="C1322" t="str">
        <f t="shared" si="206"/>
        <v>Nil</v>
      </c>
      <c r="D1322" t="str">
        <f t="shared" si="207"/>
        <v>Amarok</v>
      </c>
      <c r="E1322" s="20">
        <f t="shared" si="201"/>
        <v>41946</v>
      </c>
      <c r="F1322" t="str">
        <f t="shared" si="202"/>
        <v>None_8h</v>
      </c>
      <c r="G1322">
        <f t="shared" si="203"/>
        <v>182</v>
      </c>
      <c r="H1322" t="str">
        <f t="shared" si="204"/>
        <v>NO</v>
      </c>
      <c r="I1322">
        <f t="shared" si="208"/>
        <v>12</v>
      </c>
      <c r="J1322">
        <f t="shared" si="209"/>
        <v>37</v>
      </c>
      <c r="S1322">
        <v>4</v>
      </c>
      <c r="U1322" s="7">
        <v>12</v>
      </c>
      <c r="V1322" s="7">
        <v>37</v>
      </c>
    </row>
    <row r="1323" spans="1:22" x14ac:dyDescent="0.3">
      <c r="A1323" t="str">
        <f t="shared" si="200"/>
        <v>Exp4</v>
      </c>
      <c r="B1323">
        <f t="shared" si="205"/>
        <v>8</v>
      </c>
      <c r="C1323" t="str">
        <f t="shared" si="206"/>
        <v>Nil</v>
      </c>
      <c r="D1323" t="str">
        <f t="shared" si="207"/>
        <v>Amarok</v>
      </c>
      <c r="E1323" s="20">
        <f t="shared" si="201"/>
        <v>41946</v>
      </c>
      <c r="F1323" t="str">
        <f t="shared" si="202"/>
        <v>None_8h</v>
      </c>
      <c r="G1323">
        <f t="shared" si="203"/>
        <v>186</v>
      </c>
      <c r="H1323" t="str">
        <f t="shared" si="204"/>
        <v>NO</v>
      </c>
      <c r="I1323">
        <f t="shared" si="208"/>
        <v>14.066864784546805</v>
      </c>
      <c r="J1323">
        <f t="shared" si="209"/>
        <v>39</v>
      </c>
      <c r="R1323">
        <v>186</v>
      </c>
      <c r="S1323">
        <v>1</v>
      </c>
      <c r="U1323" s="7">
        <v>14.066864784546805</v>
      </c>
      <c r="V1323" s="7">
        <v>39</v>
      </c>
    </row>
    <row r="1324" spans="1:22" x14ac:dyDescent="0.3">
      <c r="A1324" t="str">
        <f t="shared" si="200"/>
        <v>Exp4</v>
      </c>
      <c r="B1324">
        <f t="shared" si="205"/>
        <v>8</v>
      </c>
      <c r="C1324" t="str">
        <f t="shared" si="206"/>
        <v>Nil</v>
      </c>
      <c r="D1324" t="str">
        <f t="shared" si="207"/>
        <v>Amarok</v>
      </c>
      <c r="E1324" s="20">
        <f t="shared" si="201"/>
        <v>41946</v>
      </c>
      <c r="F1324" t="str">
        <f t="shared" si="202"/>
        <v>None_8h</v>
      </c>
      <c r="G1324">
        <f t="shared" si="203"/>
        <v>186</v>
      </c>
      <c r="H1324" t="str">
        <f t="shared" si="204"/>
        <v>NO</v>
      </c>
      <c r="I1324">
        <f t="shared" si="208"/>
        <v>11.414025356576863</v>
      </c>
      <c r="J1324">
        <f t="shared" si="209"/>
        <v>34</v>
      </c>
      <c r="S1324">
        <v>2</v>
      </c>
      <c r="U1324" s="7">
        <v>11.414025356576863</v>
      </c>
      <c r="V1324" s="7">
        <v>34</v>
      </c>
    </row>
    <row r="1325" spans="1:22" x14ac:dyDescent="0.3">
      <c r="A1325" t="str">
        <f t="shared" si="200"/>
        <v>Exp4</v>
      </c>
      <c r="B1325">
        <f t="shared" si="205"/>
        <v>8</v>
      </c>
      <c r="C1325" t="str">
        <f t="shared" si="206"/>
        <v>Nil</v>
      </c>
      <c r="D1325" t="str">
        <f t="shared" si="207"/>
        <v>Amarok</v>
      </c>
      <c r="E1325" s="20">
        <f t="shared" si="201"/>
        <v>41946</v>
      </c>
      <c r="F1325" t="str">
        <f t="shared" si="202"/>
        <v>None_8h</v>
      </c>
      <c r="G1325">
        <f t="shared" si="203"/>
        <v>186</v>
      </c>
      <c r="H1325" t="str">
        <f t="shared" si="204"/>
        <v>NO</v>
      </c>
      <c r="I1325">
        <f t="shared" si="208"/>
        <v>11.675515055467512</v>
      </c>
      <c r="J1325">
        <f t="shared" si="209"/>
        <v>37</v>
      </c>
      <c r="S1325">
        <v>3</v>
      </c>
      <c r="U1325" s="7">
        <v>11.675515055467512</v>
      </c>
      <c r="V1325" s="7">
        <v>37</v>
      </c>
    </row>
    <row r="1326" spans="1:22" x14ac:dyDescent="0.3">
      <c r="A1326" t="str">
        <f t="shared" si="200"/>
        <v>Exp4</v>
      </c>
      <c r="B1326">
        <f t="shared" si="205"/>
        <v>8</v>
      </c>
      <c r="C1326" t="str">
        <f t="shared" si="206"/>
        <v>Nil</v>
      </c>
      <c r="D1326" t="str">
        <f t="shared" si="207"/>
        <v>Amarok</v>
      </c>
      <c r="E1326" s="20">
        <f t="shared" si="201"/>
        <v>41946</v>
      </c>
      <c r="F1326" t="str">
        <f t="shared" si="202"/>
        <v>None_8h</v>
      </c>
      <c r="G1326">
        <f t="shared" si="203"/>
        <v>186</v>
      </c>
      <c r="H1326" t="str">
        <f t="shared" si="204"/>
        <v>NO</v>
      </c>
      <c r="I1326">
        <f t="shared" si="208"/>
        <v>11.758320126782884</v>
      </c>
      <c r="J1326">
        <f t="shared" si="209"/>
        <v>27</v>
      </c>
      <c r="S1326">
        <v>4</v>
      </c>
      <c r="U1326" s="7">
        <v>11.758320126782884</v>
      </c>
      <c r="V1326" s="7">
        <v>27</v>
      </c>
    </row>
    <row r="1327" spans="1:22" x14ac:dyDescent="0.3">
      <c r="A1327" t="str">
        <f t="shared" si="200"/>
        <v>Exp4</v>
      </c>
      <c r="B1327">
        <f t="shared" si="205"/>
        <v>8</v>
      </c>
      <c r="C1327" t="str">
        <f t="shared" si="206"/>
        <v>Nil</v>
      </c>
      <c r="D1327" t="str">
        <f t="shared" si="207"/>
        <v>Amarok</v>
      </c>
      <c r="E1327" s="20">
        <f t="shared" si="201"/>
        <v>41946</v>
      </c>
      <c r="F1327" t="str">
        <f t="shared" si="202"/>
        <v>None_8h</v>
      </c>
      <c r="G1327">
        <f t="shared" si="203"/>
        <v>207</v>
      </c>
      <c r="H1327" t="str">
        <f t="shared" si="204"/>
        <v>NO</v>
      </c>
      <c r="I1327">
        <f t="shared" si="208"/>
        <v>12.6195462478185</v>
      </c>
      <c r="J1327">
        <f t="shared" si="209"/>
        <v>37</v>
      </c>
      <c r="R1327">
        <v>207</v>
      </c>
      <c r="S1327">
        <v>1</v>
      </c>
      <c r="U1327" s="7">
        <v>12.6195462478185</v>
      </c>
      <c r="V1327" s="7">
        <v>37</v>
      </c>
    </row>
    <row r="1328" spans="1:22" x14ac:dyDescent="0.3">
      <c r="A1328" t="str">
        <f t="shared" si="200"/>
        <v>Exp4</v>
      </c>
      <c r="B1328">
        <f t="shared" si="205"/>
        <v>8</v>
      </c>
      <c r="C1328" t="str">
        <f t="shared" si="206"/>
        <v>Nil</v>
      </c>
      <c r="D1328" t="str">
        <f t="shared" si="207"/>
        <v>Amarok</v>
      </c>
      <c r="E1328" s="20">
        <f t="shared" si="201"/>
        <v>41946</v>
      </c>
      <c r="F1328" t="str">
        <f t="shared" si="202"/>
        <v>None_8h</v>
      </c>
      <c r="G1328">
        <f t="shared" si="203"/>
        <v>207</v>
      </c>
      <c r="H1328" t="str">
        <f t="shared" si="204"/>
        <v>NO</v>
      </c>
      <c r="I1328">
        <f t="shared" si="208"/>
        <v>12.610820244328098</v>
      </c>
      <c r="J1328">
        <f t="shared" si="209"/>
        <v>37</v>
      </c>
      <c r="S1328">
        <v>2</v>
      </c>
      <c r="U1328" s="7">
        <v>12.610820244328098</v>
      </c>
      <c r="V1328" s="7">
        <v>37</v>
      </c>
    </row>
    <row r="1329" spans="1:22" x14ac:dyDescent="0.3">
      <c r="A1329" t="str">
        <f t="shared" si="200"/>
        <v>Exp4</v>
      </c>
      <c r="B1329">
        <f t="shared" si="205"/>
        <v>8</v>
      </c>
      <c r="C1329" t="str">
        <f t="shared" si="206"/>
        <v>Nil</v>
      </c>
      <c r="D1329" t="str">
        <f t="shared" si="207"/>
        <v>Amarok</v>
      </c>
      <c r="E1329" s="20">
        <f t="shared" si="201"/>
        <v>41946</v>
      </c>
      <c r="F1329" t="str">
        <f t="shared" si="202"/>
        <v>None_8h</v>
      </c>
      <c r="G1329">
        <f t="shared" si="203"/>
        <v>207</v>
      </c>
      <c r="H1329" t="str">
        <f t="shared" si="204"/>
        <v>NO</v>
      </c>
      <c r="I1329">
        <f t="shared" si="208"/>
        <v>14.196136701337295</v>
      </c>
      <c r="J1329">
        <f t="shared" si="209"/>
        <v>39</v>
      </c>
      <c r="S1329">
        <v>3</v>
      </c>
      <c r="U1329" s="7">
        <v>14.196136701337295</v>
      </c>
      <c r="V1329" s="7">
        <v>39</v>
      </c>
    </row>
    <row r="1330" spans="1:22" x14ac:dyDescent="0.3">
      <c r="A1330" t="str">
        <f t="shared" si="200"/>
        <v>Exp4</v>
      </c>
      <c r="B1330">
        <f t="shared" si="205"/>
        <v>8</v>
      </c>
      <c r="C1330" t="str">
        <f t="shared" si="206"/>
        <v>Nil</v>
      </c>
      <c r="D1330" t="str">
        <f t="shared" si="207"/>
        <v>Amarok</v>
      </c>
      <c r="E1330" s="20">
        <f t="shared" si="201"/>
        <v>41946</v>
      </c>
      <c r="F1330" t="str">
        <f t="shared" si="202"/>
        <v>None_8h</v>
      </c>
      <c r="G1330">
        <f t="shared" si="203"/>
        <v>207</v>
      </c>
      <c r="H1330" t="str">
        <f t="shared" si="204"/>
        <v>NO</v>
      </c>
      <c r="I1330">
        <f t="shared" si="208"/>
        <v>14.739970282317978</v>
      </c>
      <c r="J1330">
        <f t="shared" si="209"/>
        <v>40</v>
      </c>
      <c r="S1330">
        <v>4</v>
      </c>
      <c r="U1330" s="7">
        <v>14.739970282317978</v>
      </c>
      <c r="V1330" s="7">
        <v>40</v>
      </c>
    </row>
    <row r="1331" spans="1:22" x14ac:dyDescent="0.3">
      <c r="A1331" t="str">
        <f t="shared" si="200"/>
        <v>Exp4</v>
      </c>
      <c r="B1331">
        <f t="shared" si="205"/>
        <v>8</v>
      </c>
      <c r="C1331" t="str">
        <f t="shared" si="206"/>
        <v>Nil</v>
      </c>
      <c r="D1331" t="str">
        <f t="shared" si="207"/>
        <v>Amarok</v>
      </c>
      <c r="E1331" s="20">
        <f t="shared" si="201"/>
        <v>41974</v>
      </c>
      <c r="F1331" t="str">
        <f t="shared" si="202"/>
        <v>None_8h</v>
      </c>
      <c r="G1331">
        <f t="shared" si="203"/>
        <v>171</v>
      </c>
      <c r="H1331" t="str">
        <f t="shared" si="204"/>
        <v>YES</v>
      </c>
      <c r="I1331">
        <f t="shared" si="208"/>
        <v>14</v>
      </c>
      <c r="J1331">
        <f t="shared" si="209"/>
        <v>35</v>
      </c>
      <c r="P1331" s="1">
        <v>41974</v>
      </c>
      <c r="Q1331" t="s">
        <v>441</v>
      </c>
      <c r="R1331">
        <v>171</v>
      </c>
      <c r="S1331">
        <v>1</v>
      </c>
      <c r="T1331" t="s">
        <v>170</v>
      </c>
      <c r="U1331" s="7">
        <v>14</v>
      </c>
      <c r="V1331" s="7">
        <v>35</v>
      </c>
    </row>
    <row r="1332" spans="1:22" x14ac:dyDescent="0.3">
      <c r="A1332" t="str">
        <f t="shared" si="200"/>
        <v>Exp4</v>
      </c>
      <c r="B1332">
        <f t="shared" si="205"/>
        <v>8</v>
      </c>
      <c r="C1332" t="str">
        <f t="shared" si="206"/>
        <v>Nil</v>
      </c>
      <c r="D1332" t="str">
        <f t="shared" si="207"/>
        <v>Amarok</v>
      </c>
      <c r="E1332" s="20">
        <f t="shared" si="201"/>
        <v>41974</v>
      </c>
      <c r="F1332" t="str">
        <f t="shared" si="202"/>
        <v>None_8h</v>
      </c>
      <c r="G1332">
        <f t="shared" si="203"/>
        <v>171</v>
      </c>
      <c r="H1332" t="str">
        <f t="shared" si="204"/>
        <v>YES</v>
      </c>
      <c r="I1332">
        <f t="shared" si="208"/>
        <v>14</v>
      </c>
      <c r="J1332">
        <f t="shared" si="209"/>
        <v>29</v>
      </c>
      <c r="S1332">
        <v>2</v>
      </c>
      <c r="T1332" t="s">
        <v>170</v>
      </c>
      <c r="U1332" s="7">
        <v>14</v>
      </c>
      <c r="V1332" s="7">
        <v>29</v>
      </c>
    </row>
    <row r="1333" spans="1:22" x14ac:dyDescent="0.3">
      <c r="A1333" t="str">
        <f t="shared" si="200"/>
        <v>Exp4</v>
      </c>
      <c r="B1333">
        <f t="shared" si="205"/>
        <v>8</v>
      </c>
      <c r="C1333" t="str">
        <f t="shared" si="206"/>
        <v>Nil</v>
      </c>
      <c r="D1333" t="str">
        <f t="shared" si="207"/>
        <v>Amarok</v>
      </c>
      <c r="E1333" s="20">
        <f t="shared" si="201"/>
        <v>41974</v>
      </c>
      <c r="F1333" t="str">
        <f t="shared" si="202"/>
        <v>None_8h</v>
      </c>
      <c r="G1333">
        <f t="shared" si="203"/>
        <v>171</v>
      </c>
      <c r="H1333" t="str">
        <f t="shared" si="204"/>
        <v>YES</v>
      </c>
      <c r="I1333">
        <f t="shared" si="208"/>
        <v>17</v>
      </c>
      <c r="J1333" t="str">
        <f t="shared" si="209"/>
        <v/>
      </c>
      <c r="S1333">
        <v>3</v>
      </c>
      <c r="T1333" t="s">
        <v>170</v>
      </c>
      <c r="U1333" s="7">
        <v>17</v>
      </c>
      <c r="V1333" s="7"/>
    </row>
    <row r="1334" spans="1:22" x14ac:dyDescent="0.3">
      <c r="A1334" t="str">
        <f t="shared" si="200"/>
        <v>Exp4</v>
      </c>
      <c r="B1334">
        <f t="shared" si="205"/>
        <v>8</v>
      </c>
      <c r="C1334" t="str">
        <f t="shared" si="206"/>
        <v>Nil</v>
      </c>
      <c r="D1334" t="str">
        <f t="shared" si="207"/>
        <v>Amarok</v>
      </c>
      <c r="E1334" s="20">
        <f t="shared" si="201"/>
        <v>41974</v>
      </c>
      <c r="F1334" t="str">
        <f t="shared" si="202"/>
        <v>None_8h</v>
      </c>
      <c r="G1334">
        <f t="shared" si="203"/>
        <v>171</v>
      </c>
      <c r="H1334" t="str">
        <f t="shared" si="204"/>
        <v>YES</v>
      </c>
      <c r="I1334">
        <f t="shared" si="208"/>
        <v>15</v>
      </c>
      <c r="J1334" t="str">
        <f t="shared" si="209"/>
        <v/>
      </c>
      <c r="S1334">
        <v>4</v>
      </c>
      <c r="T1334" t="s">
        <v>170</v>
      </c>
      <c r="U1334" s="7">
        <v>15</v>
      </c>
      <c r="V1334" s="7"/>
    </row>
    <row r="1335" spans="1:22" x14ac:dyDescent="0.3">
      <c r="A1335" t="str">
        <f t="shared" si="200"/>
        <v>Exp4</v>
      </c>
      <c r="B1335">
        <f t="shared" si="205"/>
        <v>8</v>
      </c>
      <c r="C1335" t="str">
        <f t="shared" si="206"/>
        <v>Nil</v>
      </c>
      <c r="D1335" t="str">
        <f t="shared" si="207"/>
        <v>Amarok</v>
      </c>
      <c r="E1335" s="20">
        <f t="shared" si="201"/>
        <v>41974</v>
      </c>
      <c r="F1335" t="str">
        <f t="shared" si="202"/>
        <v>None_8h</v>
      </c>
      <c r="G1335">
        <f t="shared" si="203"/>
        <v>205</v>
      </c>
      <c r="H1335" t="str">
        <f t="shared" si="204"/>
        <v>YES</v>
      </c>
      <c r="I1335">
        <f t="shared" si="208"/>
        <v>16</v>
      </c>
      <c r="J1335">
        <f t="shared" si="209"/>
        <v>37</v>
      </c>
      <c r="R1335">
        <v>205</v>
      </c>
      <c r="S1335">
        <v>1</v>
      </c>
      <c r="T1335" t="s">
        <v>170</v>
      </c>
      <c r="U1335" s="7">
        <v>16</v>
      </c>
      <c r="V1335" s="7">
        <v>37</v>
      </c>
    </row>
    <row r="1336" spans="1:22" x14ac:dyDescent="0.3">
      <c r="A1336" t="str">
        <f t="shared" si="200"/>
        <v>Exp4</v>
      </c>
      <c r="B1336">
        <f t="shared" si="205"/>
        <v>8</v>
      </c>
      <c r="C1336" t="str">
        <f t="shared" si="206"/>
        <v>Nil</v>
      </c>
      <c r="D1336" t="str">
        <f t="shared" si="207"/>
        <v>Amarok</v>
      </c>
      <c r="E1336" s="20">
        <f t="shared" si="201"/>
        <v>41974</v>
      </c>
      <c r="F1336" t="str">
        <f t="shared" si="202"/>
        <v>None_8h</v>
      </c>
      <c r="G1336">
        <f t="shared" si="203"/>
        <v>205</v>
      </c>
      <c r="H1336" t="str">
        <f t="shared" si="204"/>
        <v>YES</v>
      </c>
      <c r="I1336">
        <f t="shared" si="208"/>
        <v>17</v>
      </c>
      <c r="J1336" t="str">
        <f t="shared" si="209"/>
        <v/>
      </c>
      <c r="S1336">
        <v>2</v>
      </c>
      <c r="T1336" t="s">
        <v>170</v>
      </c>
      <c r="U1336" s="7">
        <v>17</v>
      </c>
      <c r="V1336" s="7"/>
    </row>
    <row r="1337" spans="1:22" x14ac:dyDescent="0.3">
      <c r="A1337" t="str">
        <f t="shared" si="200"/>
        <v>Exp4</v>
      </c>
      <c r="B1337">
        <f t="shared" si="205"/>
        <v>8</v>
      </c>
      <c r="C1337" t="str">
        <f t="shared" si="206"/>
        <v>Nil</v>
      </c>
      <c r="D1337" t="str">
        <f t="shared" si="207"/>
        <v>Amarok</v>
      </c>
      <c r="E1337" s="20">
        <f t="shared" si="201"/>
        <v>41974</v>
      </c>
      <c r="F1337" t="str">
        <f t="shared" si="202"/>
        <v>None_8h</v>
      </c>
      <c r="G1337">
        <f t="shared" si="203"/>
        <v>205</v>
      </c>
      <c r="H1337" t="str">
        <f t="shared" si="204"/>
        <v>YES</v>
      </c>
      <c r="I1337">
        <f t="shared" si="208"/>
        <v>18</v>
      </c>
      <c r="J1337" t="str">
        <f t="shared" si="209"/>
        <v/>
      </c>
      <c r="S1337">
        <v>3</v>
      </c>
      <c r="T1337" t="s">
        <v>170</v>
      </c>
      <c r="U1337" s="7">
        <v>18</v>
      </c>
      <c r="V1337" s="7"/>
    </row>
    <row r="1338" spans="1:22" x14ac:dyDescent="0.3">
      <c r="A1338" t="str">
        <f t="shared" si="200"/>
        <v>Exp4</v>
      </c>
      <c r="B1338">
        <f t="shared" si="205"/>
        <v>8</v>
      </c>
      <c r="C1338" t="str">
        <f t="shared" si="206"/>
        <v>Nil</v>
      </c>
      <c r="D1338" t="str">
        <f t="shared" si="207"/>
        <v>Amarok</v>
      </c>
      <c r="E1338" s="20">
        <f t="shared" si="201"/>
        <v>41974</v>
      </c>
      <c r="F1338" t="str">
        <f t="shared" si="202"/>
        <v>None_8h</v>
      </c>
      <c r="G1338">
        <f t="shared" si="203"/>
        <v>205</v>
      </c>
      <c r="H1338" t="str">
        <f t="shared" si="204"/>
        <v>YES</v>
      </c>
      <c r="I1338">
        <f t="shared" si="208"/>
        <v>16</v>
      </c>
      <c r="J1338" t="str">
        <f t="shared" si="209"/>
        <v/>
      </c>
      <c r="S1338">
        <v>4</v>
      </c>
      <c r="T1338" t="s">
        <v>170</v>
      </c>
      <c r="U1338" s="7">
        <v>16</v>
      </c>
      <c r="V1338" s="7"/>
    </row>
    <row r="1339" spans="1:22" x14ac:dyDescent="0.3">
      <c r="A1339" t="str">
        <f t="shared" si="200"/>
        <v>Exp4</v>
      </c>
      <c r="B1339">
        <f t="shared" si="205"/>
        <v>8</v>
      </c>
      <c r="C1339" t="str">
        <f t="shared" si="206"/>
        <v>Nil</v>
      </c>
      <c r="D1339" t="str">
        <f t="shared" si="207"/>
        <v>Amarok</v>
      </c>
      <c r="E1339" s="20">
        <f t="shared" si="201"/>
        <v>41974</v>
      </c>
      <c r="F1339" t="str">
        <f t="shared" si="202"/>
        <v>None_8h</v>
      </c>
      <c r="G1339">
        <f t="shared" si="203"/>
        <v>216</v>
      </c>
      <c r="H1339" t="str">
        <f t="shared" si="204"/>
        <v>YES</v>
      </c>
      <c r="I1339">
        <f t="shared" si="208"/>
        <v>16</v>
      </c>
      <c r="J1339" t="str">
        <f t="shared" si="209"/>
        <v/>
      </c>
      <c r="R1339">
        <v>216</v>
      </c>
      <c r="S1339">
        <v>1</v>
      </c>
      <c r="T1339" t="s">
        <v>170</v>
      </c>
      <c r="U1339" s="7">
        <v>16</v>
      </c>
      <c r="V1339" s="7"/>
    </row>
    <row r="1340" spans="1:22" x14ac:dyDescent="0.3">
      <c r="A1340" t="str">
        <f t="shared" si="200"/>
        <v>Exp4</v>
      </c>
      <c r="B1340">
        <f t="shared" si="205"/>
        <v>8</v>
      </c>
      <c r="C1340" t="str">
        <f t="shared" si="206"/>
        <v>Nil</v>
      </c>
      <c r="D1340" t="str">
        <f t="shared" si="207"/>
        <v>Amarok</v>
      </c>
      <c r="E1340" s="20">
        <f t="shared" si="201"/>
        <v>41974</v>
      </c>
      <c r="F1340" t="str">
        <f t="shared" si="202"/>
        <v>None_8h</v>
      </c>
      <c r="G1340">
        <f t="shared" si="203"/>
        <v>216</v>
      </c>
      <c r="H1340" t="str">
        <f t="shared" si="204"/>
        <v>YES</v>
      </c>
      <c r="I1340">
        <f t="shared" si="208"/>
        <v>16</v>
      </c>
      <c r="J1340" t="str">
        <f t="shared" si="209"/>
        <v/>
      </c>
      <c r="S1340">
        <v>2</v>
      </c>
      <c r="T1340" t="s">
        <v>170</v>
      </c>
      <c r="U1340" s="7">
        <v>16</v>
      </c>
      <c r="V1340" s="7"/>
    </row>
    <row r="1341" spans="1:22" x14ac:dyDescent="0.3">
      <c r="A1341" t="str">
        <f t="shared" si="200"/>
        <v>Exp4</v>
      </c>
      <c r="B1341">
        <f t="shared" si="205"/>
        <v>8</v>
      </c>
      <c r="C1341" t="str">
        <f t="shared" si="206"/>
        <v>Nil</v>
      </c>
      <c r="D1341" t="str">
        <f t="shared" si="207"/>
        <v>Amarok</v>
      </c>
      <c r="E1341" s="20">
        <f t="shared" si="201"/>
        <v>41974</v>
      </c>
      <c r="F1341" t="str">
        <f t="shared" si="202"/>
        <v>None_8h</v>
      </c>
      <c r="G1341">
        <f t="shared" si="203"/>
        <v>216</v>
      </c>
      <c r="H1341" t="str">
        <f t="shared" si="204"/>
        <v>YES</v>
      </c>
      <c r="I1341">
        <f t="shared" si="208"/>
        <v>13</v>
      </c>
      <c r="J1341">
        <f t="shared" si="209"/>
        <v>31</v>
      </c>
      <c r="S1341">
        <v>3</v>
      </c>
      <c r="T1341" t="s">
        <v>170</v>
      </c>
      <c r="U1341" s="7">
        <v>13</v>
      </c>
      <c r="V1341" s="7">
        <v>31</v>
      </c>
    </row>
    <row r="1342" spans="1:22" x14ac:dyDescent="0.3">
      <c r="A1342" t="str">
        <f t="shared" si="200"/>
        <v>Exp4</v>
      </c>
      <c r="B1342">
        <f t="shared" si="205"/>
        <v>8</v>
      </c>
      <c r="C1342" t="str">
        <f t="shared" si="206"/>
        <v>Nil</v>
      </c>
      <c r="D1342" t="str">
        <f t="shared" si="207"/>
        <v>Amarok</v>
      </c>
      <c r="E1342" s="20">
        <f t="shared" si="201"/>
        <v>41974</v>
      </c>
      <c r="F1342" t="str">
        <f t="shared" si="202"/>
        <v>None_8h</v>
      </c>
      <c r="G1342">
        <f t="shared" si="203"/>
        <v>216</v>
      </c>
      <c r="H1342" t="str">
        <f t="shared" si="204"/>
        <v>YES</v>
      </c>
      <c r="I1342">
        <f t="shared" si="208"/>
        <v>14</v>
      </c>
      <c r="J1342" t="str">
        <f t="shared" si="209"/>
        <v/>
      </c>
      <c r="S1342">
        <v>4</v>
      </c>
      <c r="T1342" t="s">
        <v>170</v>
      </c>
      <c r="U1342" s="7">
        <v>14</v>
      </c>
      <c r="V1342" s="7"/>
    </row>
    <row r="1343" spans="1:22" x14ac:dyDescent="0.3">
      <c r="A1343" t="str">
        <f t="shared" si="200"/>
        <v>Exp4</v>
      </c>
      <c r="B1343">
        <f t="shared" si="205"/>
        <v>8</v>
      </c>
      <c r="C1343" t="str">
        <f t="shared" si="206"/>
        <v>Nil</v>
      </c>
      <c r="D1343" t="str">
        <f t="shared" si="207"/>
        <v>Amarok</v>
      </c>
      <c r="E1343" s="20">
        <f t="shared" si="201"/>
        <v>41985</v>
      </c>
      <c r="F1343" t="str">
        <f t="shared" si="202"/>
        <v>None_8h</v>
      </c>
      <c r="G1343">
        <f t="shared" si="203"/>
        <v>155</v>
      </c>
      <c r="H1343" t="str">
        <f t="shared" si="204"/>
        <v>YES</v>
      </c>
      <c r="I1343">
        <f t="shared" si="208"/>
        <v>18</v>
      </c>
      <c r="J1343" t="str">
        <f t="shared" si="209"/>
        <v/>
      </c>
      <c r="P1343" s="1">
        <v>41985</v>
      </c>
      <c r="Q1343" t="s">
        <v>441</v>
      </c>
      <c r="R1343">
        <v>155</v>
      </c>
      <c r="S1343">
        <v>1</v>
      </c>
      <c r="T1343" t="s">
        <v>170</v>
      </c>
      <c r="U1343" s="7">
        <v>18</v>
      </c>
      <c r="V1343" s="7"/>
    </row>
    <row r="1344" spans="1:22" x14ac:dyDescent="0.3">
      <c r="A1344" t="str">
        <f t="shared" si="200"/>
        <v>Exp4</v>
      </c>
      <c r="B1344">
        <f t="shared" si="205"/>
        <v>8</v>
      </c>
      <c r="C1344" t="str">
        <f t="shared" si="206"/>
        <v>Nil</v>
      </c>
      <c r="D1344" t="str">
        <f t="shared" si="207"/>
        <v>Amarok</v>
      </c>
      <c r="E1344" s="20">
        <f t="shared" si="201"/>
        <v>41985</v>
      </c>
      <c r="F1344" t="str">
        <f t="shared" si="202"/>
        <v>None_8h</v>
      </c>
      <c r="G1344">
        <f t="shared" si="203"/>
        <v>155</v>
      </c>
      <c r="H1344" t="str">
        <f t="shared" si="204"/>
        <v>YES</v>
      </c>
      <c r="I1344">
        <f t="shared" si="208"/>
        <v>16</v>
      </c>
      <c r="J1344">
        <f t="shared" si="209"/>
        <v>38</v>
      </c>
      <c r="S1344">
        <v>2</v>
      </c>
      <c r="T1344" t="s">
        <v>170</v>
      </c>
      <c r="U1344" s="7">
        <v>16</v>
      </c>
      <c r="V1344" s="7">
        <v>38</v>
      </c>
    </row>
    <row r="1345" spans="1:22" x14ac:dyDescent="0.3">
      <c r="A1345" t="str">
        <f t="shared" si="200"/>
        <v>Exp4</v>
      </c>
      <c r="B1345">
        <f t="shared" si="205"/>
        <v>8</v>
      </c>
      <c r="C1345" t="str">
        <f t="shared" si="206"/>
        <v>Nil</v>
      </c>
      <c r="D1345" t="str">
        <f t="shared" si="207"/>
        <v>Amarok</v>
      </c>
      <c r="E1345" s="20">
        <f t="shared" si="201"/>
        <v>41985</v>
      </c>
      <c r="F1345" t="str">
        <f t="shared" si="202"/>
        <v>None_8h</v>
      </c>
      <c r="G1345">
        <f t="shared" si="203"/>
        <v>155</v>
      </c>
      <c r="H1345" t="str">
        <f t="shared" si="204"/>
        <v>YES</v>
      </c>
      <c r="I1345">
        <f t="shared" si="208"/>
        <v>16</v>
      </c>
      <c r="J1345" t="str">
        <f t="shared" si="209"/>
        <v/>
      </c>
      <c r="S1345">
        <v>3</v>
      </c>
      <c r="T1345" t="s">
        <v>170</v>
      </c>
      <c r="U1345" s="7">
        <v>16</v>
      </c>
      <c r="V1345" s="7"/>
    </row>
    <row r="1346" spans="1:22" x14ac:dyDescent="0.3">
      <c r="A1346" t="str">
        <f t="shared" si="200"/>
        <v>Exp4</v>
      </c>
      <c r="B1346">
        <f t="shared" si="205"/>
        <v>8</v>
      </c>
      <c r="C1346" t="str">
        <f t="shared" si="206"/>
        <v>Nil</v>
      </c>
      <c r="D1346" t="str">
        <f t="shared" si="207"/>
        <v>Amarok</v>
      </c>
      <c r="E1346" s="20">
        <f t="shared" si="201"/>
        <v>41985</v>
      </c>
      <c r="F1346" t="str">
        <f t="shared" si="202"/>
        <v>None_8h</v>
      </c>
      <c r="G1346">
        <f t="shared" si="203"/>
        <v>155</v>
      </c>
      <c r="H1346" t="str">
        <f t="shared" si="204"/>
        <v>YES</v>
      </c>
      <c r="I1346">
        <f t="shared" si="208"/>
        <v>15</v>
      </c>
      <c r="J1346" t="str">
        <f t="shared" si="209"/>
        <v/>
      </c>
      <c r="S1346">
        <v>4</v>
      </c>
      <c r="T1346" t="s">
        <v>170</v>
      </c>
      <c r="U1346" s="7">
        <v>15</v>
      </c>
      <c r="V1346" s="7"/>
    </row>
    <row r="1347" spans="1:22" x14ac:dyDescent="0.3">
      <c r="A1347" t="str">
        <f t="shared" ref="A1347:A1410" si="210">IF(L1347="",A1346,L1347)</f>
        <v>Exp4</v>
      </c>
      <c r="B1347">
        <f t="shared" si="205"/>
        <v>8</v>
      </c>
      <c r="C1347" t="str">
        <f t="shared" si="206"/>
        <v>Nil</v>
      </c>
      <c r="D1347" t="str">
        <f t="shared" si="207"/>
        <v>Amarok</v>
      </c>
      <c r="E1347" s="20">
        <f t="shared" ref="E1347:E1410" si="211">IF(P1347="",E1346,P1347)</f>
        <v>41985</v>
      </c>
      <c r="F1347" t="str">
        <f t="shared" ref="F1347:F1410" si="212">IF(Q1347="",F1346,Q1347)</f>
        <v>None_8h</v>
      </c>
      <c r="G1347">
        <f t="shared" ref="G1347:G1410" si="213">IF(R1347="",G1346,R1347)</f>
        <v>162</v>
      </c>
      <c r="H1347" t="str">
        <f t="shared" ref="H1347:H1410" si="214">IF(T1347="","NO","YES")</f>
        <v>YES</v>
      </c>
      <c r="I1347">
        <f t="shared" si="208"/>
        <v>17</v>
      </c>
      <c r="J1347" t="str">
        <f t="shared" si="209"/>
        <v/>
      </c>
      <c r="R1347">
        <v>162</v>
      </c>
      <c r="S1347">
        <v>1</v>
      </c>
      <c r="T1347" t="s">
        <v>170</v>
      </c>
      <c r="U1347" s="7">
        <v>17</v>
      </c>
      <c r="V1347" s="7"/>
    </row>
    <row r="1348" spans="1:22" x14ac:dyDescent="0.3">
      <c r="A1348" t="str">
        <f t="shared" si="210"/>
        <v>Exp4</v>
      </c>
      <c r="B1348">
        <f t="shared" ref="B1348:B1411" si="215">IF(L1348="",B1347,M1348)</f>
        <v>8</v>
      </c>
      <c r="C1348" t="str">
        <f t="shared" ref="C1348:C1411" si="216">IF(O1348="",C1347,O1348)</f>
        <v>Nil</v>
      </c>
      <c r="D1348" t="str">
        <f t="shared" ref="D1348:D1411" si="217">IF(N1348="",D1347,N1348)</f>
        <v>Amarok</v>
      </c>
      <c r="E1348" s="20">
        <f t="shared" si="211"/>
        <v>41985</v>
      </c>
      <c r="F1348" t="str">
        <f t="shared" si="212"/>
        <v>None_8h</v>
      </c>
      <c r="G1348">
        <f t="shared" si="213"/>
        <v>162</v>
      </c>
      <c r="H1348" t="str">
        <f t="shared" si="214"/>
        <v>YES</v>
      </c>
      <c r="I1348">
        <f t="shared" ref="I1348:I1411" si="218">IF(U1348="","",U1348)</f>
        <v>18</v>
      </c>
      <c r="J1348" t="str">
        <f t="shared" ref="J1348:J1411" si="219">IF(V1348="","",V1348)</f>
        <v/>
      </c>
      <c r="S1348">
        <v>2</v>
      </c>
      <c r="T1348" t="s">
        <v>170</v>
      </c>
      <c r="U1348" s="7">
        <v>18</v>
      </c>
      <c r="V1348" s="7"/>
    </row>
    <row r="1349" spans="1:22" x14ac:dyDescent="0.3">
      <c r="A1349" t="str">
        <f t="shared" si="210"/>
        <v>Exp4</v>
      </c>
      <c r="B1349">
        <f t="shared" si="215"/>
        <v>8</v>
      </c>
      <c r="C1349" t="str">
        <f t="shared" si="216"/>
        <v>Nil</v>
      </c>
      <c r="D1349" t="str">
        <f t="shared" si="217"/>
        <v>Amarok</v>
      </c>
      <c r="E1349" s="20">
        <f t="shared" si="211"/>
        <v>41985</v>
      </c>
      <c r="F1349" t="str">
        <f t="shared" si="212"/>
        <v>None_8h</v>
      </c>
      <c r="G1349">
        <f t="shared" si="213"/>
        <v>162</v>
      </c>
      <c r="H1349" t="str">
        <f t="shared" si="214"/>
        <v>YES</v>
      </c>
      <c r="I1349">
        <f t="shared" si="218"/>
        <v>17</v>
      </c>
      <c r="J1349" t="str">
        <f t="shared" si="219"/>
        <v/>
      </c>
      <c r="S1349">
        <v>3</v>
      </c>
      <c r="T1349" t="s">
        <v>170</v>
      </c>
      <c r="U1349" s="7">
        <v>17</v>
      </c>
      <c r="V1349" s="7"/>
    </row>
    <row r="1350" spans="1:22" x14ac:dyDescent="0.3">
      <c r="A1350" t="str">
        <f t="shared" si="210"/>
        <v>Exp4</v>
      </c>
      <c r="B1350">
        <f t="shared" si="215"/>
        <v>8</v>
      </c>
      <c r="C1350" t="str">
        <f t="shared" si="216"/>
        <v>Nil</v>
      </c>
      <c r="D1350" t="str">
        <f t="shared" si="217"/>
        <v>Amarok</v>
      </c>
      <c r="E1350" s="20">
        <f t="shared" si="211"/>
        <v>41985</v>
      </c>
      <c r="F1350" t="str">
        <f t="shared" si="212"/>
        <v>None_8h</v>
      </c>
      <c r="G1350">
        <f t="shared" si="213"/>
        <v>162</v>
      </c>
      <c r="H1350" t="str">
        <f t="shared" si="214"/>
        <v>YES</v>
      </c>
      <c r="I1350">
        <f t="shared" si="218"/>
        <v>17</v>
      </c>
      <c r="J1350" t="str">
        <f t="shared" si="219"/>
        <v/>
      </c>
      <c r="S1350">
        <v>4</v>
      </c>
      <c r="T1350" t="s">
        <v>170</v>
      </c>
      <c r="U1350" s="7">
        <v>17</v>
      </c>
      <c r="V1350" s="7"/>
    </row>
    <row r="1351" spans="1:22" x14ac:dyDescent="0.3">
      <c r="A1351" t="str">
        <f t="shared" si="210"/>
        <v>Exp4</v>
      </c>
      <c r="B1351">
        <f t="shared" si="215"/>
        <v>8</v>
      </c>
      <c r="C1351" t="str">
        <f t="shared" si="216"/>
        <v>Nil</v>
      </c>
      <c r="D1351" t="str">
        <f t="shared" si="217"/>
        <v>Amarok</v>
      </c>
      <c r="E1351" s="20">
        <f t="shared" si="211"/>
        <v>41985</v>
      </c>
      <c r="F1351" t="str">
        <f t="shared" si="212"/>
        <v>None_8h</v>
      </c>
      <c r="G1351">
        <f t="shared" si="213"/>
        <v>175</v>
      </c>
      <c r="H1351" t="str">
        <f t="shared" si="214"/>
        <v>YES</v>
      </c>
      <c r="I1351">
        <f t="shared" si="218"/>
        <v>16</v>
      </c>
      <c r="J1351" t="str">
        <f t="shared" si="219"/>
        <v/>
      </c>
      <c r="R1351">
        <v>175</v>
      </c>
      <c r="S1351">
        <v>1</v>
      </c>
      <c r="T1351" t="s">
        <v>170</v>
      </c>
      <c r="U1351" s="7">
        <v>16</v>
      </c>
      <c r="V1351" s="7"/>
    </row>
    <row r="1352" spans="1:22" x14ac:dyDescent="0.3">
      <c r="A1352" t="str">
        <f t="shared" si="210"/>
        <v>Exp4</v>
      </c>
      <c r="B1352">
        <f t="shared" si="215"/>
        <v>8</v>
      </c>
      <c r="C1352" t="str">
        <f t="shared" si="216"/>
        <v>Nil</v>
      </c>
      <c r="D1352" t="str">
        <f t="shared" si="217"/>
        <v>Amarok</v>
      </c>
      <c r="E1352" s="20">
        <f t="shared" si="211"/>
        <v>41985</v>
      </c>
      <c r="F1352" t="str">
        <f t="shared" si="212"/>
        <v>None_8h</v>
      </c>
      <c r="G1352">
        <f t="shared" si="213"/>
        <v>175</v>
      </c>
      <c r="H1352" t="str">
        <f t="shared" si="214"/>
        <v>YES</v>
      </c>
      <c r="I1352">
        <f t="shared" si="218"/>
        <v>16</v>
      </c>
      <c r="J1352" t="str">
        <f t="shared" si="219"/>
        <v/>
      </c>
      <c r="S1352">
        <v>2</v>
      </c>
      <c r="T1352" t="s">
        <v>170</v>
      </c>
      <c r="U1352" s="7">
        <v>16</v>
      </c>
      <c r="V1352" s="7"/>
    </row>
    <row r="1353" spans="1:22" x14ac:dyDescent="0.3">
      <c r="A1353" t="str">
        <f t="shared" si="210"/>
        <v>Exp4</v>
      </c>
      <c r="B1353">
        <f t="shared" si="215"/>
        <v>8</v>
      </c>
      <c r="C1353" t="str">
        <f t="shared" si="216"/>
        <v>Nil</v>
      </c>
      <c r="D1353" t="str">
        <f t="shared" si="217"/>
        <v>Amarok</v>
      </c>
      <c r="E1353" s="20">
        <f t="shared" si="211"/>
        <v>41985</v>
      </c>
      <c r="F1353" t="str">
        <f t="shared" si="212"/>
        <v>None_8h</v>
      </c>
      <c r="G1353">
        <f t="shared" si="213"/>
        <v>175</v>
      </c>
      <c r="H1353" t="str">
        <f t="shared" si="214"/>
        <v>YES</v>
      </c>
      <c r="I1353">
        <f t="shared" si="218"/>
        <v>16</v>
      </c>
      <c r="J1353" t="str">
        <f t="shared" si="219"/>
        <v/>
      </c>
      <c r="S1353">
        <v>3</v>
      </c>
      <c r="T1353" t="s">
        <v>170</v>
      </c>
      <c r="U1353" s="7">
        <v>16</v>
      </c>
      <c r="V1353" s="7"/>
    </row>
    <row r="1354" spans="1:22" x14ac:dyDescent="0.3">
      <c r="A1354" t="str">
        <f t="shared" si="210"/>
        <v>Exp4</v>
      </c>
      <c r="B1354">
        <f t="shared" si="215"/>
        <v>8</v>
      </c>
      <c r="C1354" t="str">
        <f t="shared" si="216"/>
        <v>Nil</v>
      </c>
      <c r="D1354" t="str">
        <f t="shared" si="217"/>
        <v>Amarok</v>
      </c>
      <c r="E1354" s="20">
        <f t="shared" si="211"/>
        <v>41985</v>
      </c>
      <c r="F1354" t="str">
        <f t="shared" si="212"/>
        <v>None_8h</v>
      </c>
      <c r="G1354">
        <f t="shared" si="213"/>
        <v>175</v>
      </c>
      <c r="H1354" t="str">
        <f t="shared" si="214"/>
        <v>YES</v>
      </c>
      <c r="I1354">
        <f t="shared" si="218"/>
        <v>14</v>
      </c>
      <c r="J1354" t="str">
        <f t="shared" si="219"/>
        <v/>
      </c>
      <c r="S1354">
        <v>4</v>
      </c>
      <c r="T1354" t="s">
        <v>170</v>
      </c>
      <c r="U1354" s="7">
        <v>14</v>
      </c>
      <c r="V1354" s="7"/>
    </row>
    <row r="1355" spans="1:22" x14ac:dyDescent="0.3">
      <c r="A1355" t="str">
        <f t="shared" si="210"/>
        <v>Exp4</v>
      </c>
      <c r="B1355">
        <f t="shared" si="215"/>
        <v>8</v>
      </c>
      <c r="C1355" t="str">
        <f t="shared" si="216"/>
        <v>Nil</v>
      </c>
      <c r="D1355" t="str">
        <f t="shared" si="217"/>
        <v>Amarok</v>
      </c>
      <c r="E1355" s="20">
        <f t="shared" si="211"/>
        <v>41985</v>
      </c>
      <c r="F1355" t="str">
        <f t="shared" si="212"/>
        <v>None_8h</v>
      </c>
      <c r="G1355">
        <f t="shared" si="213"/>
        <v>189</v>
      </c>
      <c r="H1355" t="str">
        <f t="shared" si="214"/>
        <v>YES</v>
      </c>
      <c r="I1355">
        <f t="shared" si="218"/>
        <v>18</v>
      </c>
      <c r="J1355" t="str">
        <f t="shared" si="219"/>
        <v/>
      </c>
      <c r="R1355">
        <v>189</v>
      </c>
      <c r="S1355">
        <v>1</v>
      </c>
      <c r="T1355" t="s">
        <v>170</v>
      </c>
      <c r="U1355" s="7">
        <v>18</v>
      </c>
      <c r="V1355" s="7"/>
    </row>
    <row r="1356" spans="1:22" x14ac:dyDescent="0.3">
      <c r="A1356" t="str">
        <f t="shared" si="210"/>
        <v>Exp4</v>
      </c>
      <c r="B1356">
        <f t="shared" si="215"/>
        <v>8</v>
      </c>
      <c r="C1356" t="str">
        <f t="shared" si="216"/>
        <v>Nil</v>
      </c>
      <c r="D1356" t="str">
        <f t="shared" si="217"/>
        <v>Amarok</v>
      </c>
      <c r="E1356" s="20">
        <f t="shared" si="211"/>
        <v>41985</v>
      </c>
      <c r="F1356" t="str">
        <f t="shared" si="212"/>
        <v>None_8h</v>
      </c>
      <c r="G1356">
        <f t="shared" si="213"/>
        <v>189</v>
      </c>
      <c r="H1356" t="str">
        <f t="shared" si="214"/>
        <v>YES</v>
      </c>
      <c r="I1356">
        <f t="shared" si="218"/>
        <v>18</v>
      </c>
      <c r="J1356" t="str">
        <f t="shared" si="219"/>
        <v/>
      </c>
      <c r="S1356">
        <v>2</v>
      </c>
      <c r="T1356" t="s">
        <v>170</v>
      </c>
      <c r="U1356" s="7">
        <v>18</v>
      </c>
      <c r="V1356" s="7"/>
    </row>
    <row r="1357" spans="1:22" x14ac:dyDescent="0.3">
      <c r="A1357" t="str">
        <f t="shared" si="210"/>
        <v>Exp4</v>
      </c>
      <c r="B1357">
        <f t="shared" si="215"/>
        <v>8</v>
      </c>
      <c r="C1357" t="str">
        <f t="shared" si="216"/>
        <v>Nil</v>
      </c>
      <c r="D1357" t="str">
        <f t="shared" si="217"/>
        <v>Amarok</v>
      </c>
      <c r="E1357" s="20">
        <f t="shared" si="211"/>
        <v>41985</v>
      </c>
      <c r="F1357" t="str">
        <f t="shared" si="212"/>
        <v>None_8h</v>
      </c>
      <c r="G1357">
        <f t="shared" si="213"/>
        <v>189</v>
      </c>
      <c r="H1357" t="str">
        <f t="shared" si="214"/>
        <v>YES</v>
      </c>
      <c r="I1357">
        <f t="shared" si="218"/>
        <v>18</v>
      </c>
      <c r="J1357" t="str">
        <f t="shared" si="219"/>
        <v/>
      </c>
      <c r="S1357">
        <v>3</v>
      </c>
      <c r="T1357" t="s">
        <v>170</v>
      </c>
      <c r="U1357" s="7">
        <v>18</v>
      </c>
      <c r="V1357" s="7"/>
    </row>
    <row r="1358" spans="1:22" x14ac:dyDescent="0.3">
      <c r="A1358" t="str">
        <f t="shared" si="210"/>
        <v>Exp4</v>
      </c>
      <c r="B1358">
        <f t="shared" si="215"/>
        <v>8</v>
      </c>
      <c r="C1358" t="str">
        <f t="shared" si="216"/>
        <v>Nil</v>
      </c>
      <c r="D1358" t="str">
        <f t="shared" si="217"/>
        <v>Amarok</v>
      </c>
      <c r="E1358" s="20">
        <f t="shared" si="211"/>
        <v>41985</v>
      </c>
      <c r="F1358" t="str">
        <f t="shared" si="212"/>
        <v>None_8h</v>
      </c>
      <c r="G1358">
        <f t="shared" si="213"/>
        <v>189</v>
      </c>
      <c r="H1358" t="str">
        <f t="shared" si="214"/>
        <v>YES</v>
      </c>
      <c r="I1358">
        <f t="shared" si="218"/>
        <v>17</v>
      </c>
      <c r="J1358" t="str">
        <f t="shared" si="219"/>
        <v/>
      </c>
      <c r="S1358">
        <v>4</v>
      </c>
      <c r="T1358" t="s">
        <v>170</v>
      </c>
      <c r="U1358" s="7">
        <v>17</v>
      </c>
      <c r="V1358" s="7"/>
    </row>
    <row r="1359" spans="1:22" x14ac:dyDescent="0.3">
      <c r="A1359" t="str">
        <f t="shared" si="210"/>
        <v>Exp4</v>
      </c>
      <c r="B1359">
        <f t="shared" si="215"/>
        <v>8</v>
      </c>
      <c r="C1359" t="str">
        <f t="shared" si="216"/>
        <v>Nil</v>
      </c>
      <c r="D1359" t="str">
        <f t="shared" si="217"/>
        <v>Amarok</v>
      </c>
      <c r="E1359" s="20">
        <f t="shared" si="211"/>
        <v>41985</v>
      </c>
      <c r="F1359" t="str">
        <f t="shared" si="212"/>
        <v>None_8h</v>
      </c>
      <c r="G1359">
        <f t="shared" si="213"/>
        <v>190</v>
      </c>
      <c r="H1359" t="str">
        <f t="shared" si="214"/>
        <v>YES</v>
      </c>
      <c r="I1359">
        <f t="shared" si="218"/>
        <v>17</v>
      </c>
      <c r="J1359" t="str">
        <f t="shared" si="219"/>
        <v/>
      </c>
      <c r="R1359">
        <v>190</v>
      </c>
      <c r="S1359">
        <v>1</v>
      </c>
      <c r="T1359" t="s">
        <v>170</v>
      </c>
      <c r="U1359" s="7">
        <v>17</v>
      </c>
      <c r="V1359" s="7"/>
    </row>
    <row r="1360" spans="1:22" x14ac:dyDescent="0.3">
      <c r="A1360" t="str">
        <f t="shared" si="210"/>
        <v>Exp4</v>
      </c>
      <c r="B1360">
        <f t="shared" si="215"/>
        <v>8</v>
      </c>
      <c r="C1360" t="str">
        <f t="shared" si="216"/>
        <v>Nil</v>
      </c>
      <c r="D1360" t="str">
        <f t="shared" si="217"/>
        <v>Amarok</v>
      </c>
      <c r="E1360" s="20">
        <f t="shared" si="211"/>
        <v>41985</v>
      </c>
      <c r="F1360" t="str">
        <f t="shared" si="212"/>
        <v>None_8h</v>
      </c>
      <c r="G1360">
        <f t="shared" si="213"/>
        <v>190</v>
      </c>
      <c r="H1360" t="str">
        <f t="shared" si="214"/>
        <v>YES</v>
      </c>
      <c r="I1360">
        <f t="shared" si="218"/>
        <v>16</v>
      </c>
      <c r="J1360" t="str">
        <f t="shared" si="219"/>
        <v/>
      </c>
      <c r="S1360">
        <v>2</v>
      </c>
      <c r="T1360" t="s">
        <v>170</v>
      </c>
      <c r="U1360" s="7">
        <v>16</v>
      </c>
      <c r="V1360" s="7"/>
    </row>
    <row r="1361" spans="1:22" x14ac:dyDescent="0.3">
      <c r="A1361" t="str">
        <f t="shared" si="210"/>
        <v>Exp4</v>
      </c>
      <c r="B1361">
        <f t="shared" si="215"/>
        <v>8</v>
      </c>
      <c r="C1361" t="str">
        <f t="shared" si="216"/>
        <v>Nil</v>
      </c>
      <c r="D1361" t="str">
        <f t="shared" si="217"/>
        <v>Amarok</v>
      </c>
      <c r="E1361" s="20">
        <f t="shared" si="211"/>
        <v>41985</v>
      </c>
      <c r="F1361" t="str">
        <f t="shared" si="212"/>
        <v>None_8h</v>
      </c>
      <c r="G1361">
        <f t="shared" si="213"/>
        <v>190</v>
      </c>
      <c r="H1361" t="str">
        <f t="shared" si="214"/>
        <v>YES</v>
      </c>
      <c r="I1361">
        <f t="shared" si="218"/>
        <v>17</v>
      </c>
      <c r="J1361" t="str">
        <f t="shared" si="219"/>
        <v/>
      </c>
      <c r="S1361">
        <v>3</v>
      </c>
      <c r="T1361" t="s">
        <v>170</v>
      </c>
      <c r="U1361" s="7">
        <v>17</v>
      </c>
      <c r="V1361" s="7"/>
    </row>
    <row r="1362" spans="1:22" x14ac:dyDescent="0.3">
      <c r="A1362" t="str">
        <f t="shared" si="210"/>
        <v>Exp4</v>
      </c>
      <c r="B1362">
        <f t="shared" si="215"/>
        <v>8</v>
      </c>
      <c r="C1362" t="str">
        <f t="shared" si="216"/>
        <v>Nil</v>
      </c>
      <c r="D1362" t="str">
        <f t="shared" si="217"/>
        <v>Amarok</v>
      </c>
      <c r="E1362" s="20">
        <f t="shared" si="211"/>
        <v>41985</v>
      </c>
      <c r="F1362" t="str">
        <f t="shared" si="212"/>
        <v>None_8h</v>
      </c>
      <c r="G1362">
        <f t="shared" si="213"/>
        <v>190</v>
      </c>
      <c r="H1362" t="str">
        <f t="shared" si="214"/>
        <v>YES</v>
      </c>
      <c r="I1362">
        <f t="shared" si="218"/>
        <v>18</v>
      </c>
      <c r="J1362" t="str">
        <f t="shared" si="219"/>
        <v/>
      </c>
      <c r="S1362">
        <v>4</v>
      </c>
      <c r="T1362" t="s">
        <v>170</v>
      </c>
      <c r="U1362" s="7">
        <v>18</v>
      </c>
      <c r="V1362" s="7"/>
    </row>
    <row r="1363" spans="1:22" x14ac:dyDescent="0.3">
      <c r="A1363" t="str">
        <f t="shared" si="210"/>
        <v>Exp4</v>
      </c>
      <c r="B1363">
        <f t="shared" si="215"/>
        <v>8</v>
      </c>
      <c r="C1363" t="str">
        <f t="shared" si="216"/>
        <v>Nil</v>
      </c>
      <c r="D1363" t="str">
        <f t="shared" si="217"/>
        <v>Amarok</v>
      </c>
      <c r="E1363" s="20">
        <f t="shared" si="211"/>
        <v>41985</v>
      </c>
      <c r="F1363" t="str">
        <f t="shared" si="212"/>
        <v>None_8h</v>
      </c>
      <c r="G1363">
        <f t="shared" si="213"/>
        <v>201</v>
      </c>
      <c r="H1363" t="str">
        <f t="shared" si="214"/>
        <v>YES</v>
      </c>
      <c r="I1363">
        <f t="shared" si="218"/>
        <v>16</v>
      </c>
      <c r="J1363" t="str">
        <f t="shared" si="219"/>
        <v/>
      </c>
      <c r="R1363">
        <v>201</v>
      </c>
      <c r="S1363">
        <v>1</v>
      </c>
      <c r="T1363" t="s">
        <v>170</v>
      </c>
      <c r="U1363" s="7">
        <v>16</v>
      </c>
      <c r="V1363" s="7"/>
    </row>
    <row r="1364" spans="1:22" x14ac:dyDescent="0.3">
      <c r="A1364" t="str">
        <f t="shared" si="210"/>
        <v>Exp4</v>
      </c>
      <c r="B1364">
        <f t="shared" si="215"/>
        <v>8</v>
      </c>
      <c r="C1364" t="str">
        <f t="shared" si="216"/>
        <v>Nil</v>
      </c>
      <c r="D1364" t="str">
        <f t="shared" si="217"/>
        <v>Amarok</v>
      </c>
      <c r="E1364" s="20">
        <f t="shared" si="211"/>
        <v>41985</v>
      </c>
      <c r="F1364" t="str">
        <f t="shared" si="212"/>
        <v>None_8h</v>
      </c>
      <c r="G1364">
        <f t="shared" si="213"/>
        <v>201</v>
      </c>
      <c r="H1364" t="str">
        <f t="shared" si="214"/>
        <v>YES</v>
      </c>
      <c r="I1364">
        <f t="shared" si="218"/>
        <v>15</v>
      </c>
      <c r="J1364" t="str">
        <f t="shared" si="219"/>
        <v/>
      </c>
      <c r="S1364">
        <v>2</v>
      </c>
      <c r="T1364" t="s">
        <v>170</v>
      </c>
      <c r="U1364" s="7">
        <v>15</v>
      </c>
      <c r="V1364" s="7"/>
    </row>
    <row r="1365" spans="1:22" x14ac:dyDescent="0.3">
      <c r="A1365" t="str">
        <f t="shared" si="210"/>
        <v>Exp4</v>
      </c>
      <c r="B1365">
        <f t="shared" si="215"/>
        <v>8</v>
      </c>
      <c r="C1365" t="str">
        <f t="shared" si="216"/>
        <v>Nil</v>
      </c>
      <c r="D1365" t="str">
        <f t="shared" si="217"/>
        <v>Amarok</v>
      </c>
      <c r="E1365" s="20">
        <f t="shared" si="211"/>
        <v>41985</v>
      </c>
      <c r="F1365" t="str">
        <f t="shared" si="212"/>
        <v>None_8h</v>
      </c>
      <c r="G1365">
        <f t="shared" si="213"/>
        <v>201</v>
      </c>
      <c r="H1365" t="str">
        <f t="shared" si="214"/>
        <v>YES</v>
      </c>
      <c r="I1365">
        <f t="shared" si="218"/>
        <v>18</v>
      </c>
      <c r="J1365" t="str">
        <f t="shared" si="219"/>
        <v/>
      </c>
      <c r="S1365">
        <v>3</v>
      </c>
      <c r="T1365" t="s">
        <v>170</v>
      </c>
      <c r="U1365" s="7">
        <v>18</v>
      </c>
      <c r="V1365" s="7"/>
    </row>
    <row r="1366" spans="1:22" x14ac:dyDescent="0.3">
      <c r="A1366" t="str">
        <f t="shared" si="210"/>
        <v>Exp4</v>
      </c>
      <c r="B1366">
        <f t="shared" si="215"/>
        <v>8</v>
      </c>
      <c r="C1366" t="str">
        <f t="shared" si="216"/>
        <v>Nil</v>
      </c>
      <c r="D1366" t="str">
        <f t="shared" si="217"/>
        <v>Amarok</v>
      </c>
      <c r="E1366" s="20">
        <f t="shared" si="211"/>
        <v>41985</v>
      </c>
      <c r="F1366" t="str">
        <f t="shared" si="212"/>
        <v>None_8h</v>
      </c>
      <c r="G1366">
        <f t="shared" si="213"/>
        <v>213</v>
      </c>
      <c r="H1366" t="str">
        <f t="shared" si="214"/>
        <v>YES</v>
      </c>
      <c r="I1366">
        <f t="shared" si="218"/>
        <v>17</v>
      </c>
      <c r="J1366" t="str">
        <f t="shared" si="219"/>
        <v/>
      </c>
      <c r="R1366">
        <v>213</v>
      </c>
      <c r="S1366">
        <v>1</v>
      </c>
      <c r="T1366" t="s">
        <v>170</v>
      </c>
      <c r="U1366" s="7">
        <v>17</v>
      </c>
      <c r="V1366" s="7"/>
    </row>
    <row r="1367" spans="1:22" x14ac:dyDescent="0.3">
      <c r="A1367" t="str">
        <f t="shared" si="210"/>
        <v>Exp4</v>
      </c>
      <c r="B1367">
        <f t="shared" si="215"/>
        <v>8</v>
      </c>
      <c r="C1367" t="str">
        <f t="shared" si="216"/>
        <v>Nil</v>
      </c>
      <c r="D1367" t="str">
        <f t="shared" si="217"/>
        <v>Amarok</v>
      </c>
      <c r="E1367" s="20">
        <f t="shared" si="211"/>
        <v>41985</v>
      </c>
      <c r="F1367" t="str">
        <f t="shared" si="212"/>
        <v>None_8h</v>
      </c>
      <c r="G1367">
        <f t="shared" si="213"/>
        <v>213</v>
      </c>
      <c r="H1367" t="str">
        <f t="shared" si="214"/>
        <v>YES</v>
      </c>
      <c r="I1367">
        <f t="shared" si="218"/>
        <v>17</v>
      </c>
      <c r="J1367">
        <f t="shared" si="219"/>
        <v>38</v>
      </c>
      <c r="S1367">
        <v>2</v>
      </c>
      <c r="T1367" t="s">
        <v>170</v>
      </c>
      <c r="U1367" s="7">
        <v>17</v>
      </c>
      <c r="V1367" s="7">
        <v>38</v>
      </c>
    </row>
    <row r="1368" spans="1:22" x14ac:dyDescent="0.3">
      <c r="A1368" t="str">
        <f t="shared" si="210"/>
        <v>Exp4</v>
      </c>
      <c r="B1368">
        <f t="shared" si="215"/>
        <v>8</v>
      </c>
      <c r="C1368" t="str">
        <f t="shared" si="216"/>
        <v>Nil</v>
      </c>
      <c r="D1368" t="str">
        <f t="shared" si="217"/>
        <v>Amarok</v>
      </c>
      <c r="E1368" s="20">
        <f t="shared" si="211"/>
        <v>41985</v>
      </c>
      <c r="F1368" t="str">
        <f t="shared" si="212"/>
        <v>None_8h</v>
      </c>
      <c r="G1368">
        <f t="shared" si="213"/>
        <v>213</v>
      </c>
      <c r="H1368" t="str">
        <f t="shared" si="214"/>
        <v>YES</v>
      </c>
      <c r="I1368">
        <f t="shared" si="218"/>
        <v>17</v>
      </c>
      <c r="J1368" t="str">
        <f t="shared" si="219"/>
        <v/>
      </c>
      <c r="S1368">
        <v>3</v>
      </c>
      <c r="T1368" t="s">
        <v>170</v>
      </c>
      <c r="U1368" s="7">
        <v>17</v>
      </c>
      <c r="V1368" s="7"/>
    </row>
    <row r="1369" spans="1:22" x14ac:dyDescent="0.3">
      <c r="A1369" t="str">
        <f t="shared" si="210"/>
        <v>Exp4</v>
      </c>
      <c r="B1369">
        <f t="shared" si="215"/>
        <v>8</v>
      </c>
      <c r="C1369" t="str">
        <f t="shared" si="216"/>
        <v>Nil</v>
      </c>
      <c r="D1369" t="str">
        <f t="shared" si="217"/>
        <v>Amarok</v>
      </c>
      <c r="E1369" s="20">
        <f t="shared" si="211"/>
        <v>41985</v>
      </c>
      <c r="F1369" t="str">
        <f t="shared" si="212"/>
        <v>None_8h</v>
      </c>
      <c r="G1369">
        <f t="shared" si="213"/>
        <v>213</v>
      </c>
      <c r="H1369" t="str">
        <f t="shared" si="214"/>
        <v>YES</v>
      </c>
      <c r="I1369">
        <f t="shared" si="218"/>
        <v>17</v>
      </c>
      <c r="J1369" t="str">
        <f t="shared" si="219"/>
        <v/>
      </c>
      <c r="S1369">
        <v>4</v>
      </c>
      <c r="T1369" t="s">
        <v>170</v>
      </c>
      <c r="U1369" s="7">
        <v>17</v>
      </c>
      <c r="V1369" s="7"/>
    </row>
    <row r="1370" spans="1:22" x14ac:dyDescent="0.3">
      <c r="A1370" t="str">
        <f t="shared" si="210"/>
        <v>Exp4</v>
      </c>
      <c r="B1370">
        <f t="shared" si="215"/>
        <v>8</v>
      </c>
      <c r="C1370" t="str">
        <f t="shared" si="216"/>
        <v>Full</v>
      </c>
      <c r="D1370" t="str">
        <f t="shared" si="217"/>
        <v>CRWT153</v>
      </c>
      <c r="E1370" s="20">
        <f t="shared" si="211"/>
        <v>41905</v>
      </c>
      <c r="F1370" t="str">
        <f t="shared" si="212"/>
        <v>Full_8h</v>
      </c>
      <c r="G1370">
        <f t="shared" si="213"/>
        <v>1255</v>
      </c>
      <c r="H1370" t="str">
        <f t="shared" si="214"/>
        <v>NO</v>
      </c>
      <c r="I1370">
        <f t="shared" si="218"/>
        <v>3.2001545595054095</v>
      </c>
      <c r="J1370">
        <f t="shared" si="219"/>
        <v>8</v>
      </c>
      <c r="N1370" t="s">
        <v>36</v>
      </c>
      <c r="O1370" t="s">
        <v>35</v>
      </c>
      <c r="P1370" s="1">
        <v>41905</v>
      </c>
      <c r="Q1370" t="s">
        <v>440</v>
      </c>
      <c r="R1370">
        <v>1255</v>
      </c>
      <c r="S1370">
        <v>1</v>
      </c>
      <c r="U1370" s="7">
        <v>3.2001545595054095</v>
      </c>
      <c r="V1370" s="7">
        <v>8</v>
      </c>
    </row>
    <row r="1371" spans="1:22" x14ac:dyDescent="0.3">
      <c r="A1371" t="str">
        <f t="shared" si="210"/>
        <v>Exp4</v>
      </c>
      <c r="B1371">
        <f t="shared" si="215"/>
        <v>8</v>
      </c>
      <c r="C1371" t="str">
        <f t="shared" si="216"/>
        <v>Full</v>
      </c>
      <c r="D1371" t="str">
        <f t="shared" si="217"/>
        <v>CRWT153</v>
      </c>
      <c r="E1371" s="20">
        <f t="shared" si="211"/>
        <v>41905</v>
      </c>
      <c r="F1371" t="str">
        <f t="shared" si="212"/>
        <v>Full_8h</v>
      </c>
      <c r="G1371">
        <f t="shared" si="213"/>
        <v>1255</v>
      </c>
      <c r="H1371" t="str">
        <f t="shared" si="214"/>
        <v>NO</v>
      </c>
      <c r="I1371">
        <f t="shared" si="218"/>
        <v>3.2434312210200926</v>
      </c>
      <c r="J1371">
        <f t="shared" si="219"/>
        <v>8</v>
      </c>
      <c r="S1371">
        <v>2</v>
      </c>
      <c r="U1371" s="7">
        <v>3.2434312210200926</v>
      </c>
      <c r="V1371" s="7">
        <v>8</v>
      </c>
    </row>
    <row r="1372" spans="1:22" x14ac:dyDescent="0.3">
      <c r="A1372" t="str">
        <f t="shared" si="210"/>
        <v>Exp4</v>
      </c>
      <c r="B1372">
        <f t="shared" si="215"/>
        <v>8</v>
      </c>
      <c r="C1372" t="str">
        <f t="shared" si="216"/>
        <v>Full</v>
      </c>
      <c r="D1372" t="str">
        <f t="shared" si="217"/>
        <v>CRWT153</v>
      </c>
      <c r="E1372" s="20">
        <f t="shared" si="211"/>
        <v>41905</v>
      </c>
      <c r="F1372" t="str">
        <f t="shared" si="212"/>
        <v>Full_8h</v>
      </c>
      <c r="G1372">
        <f t="shared" si="213"/>
        <v>1255</v>
      </c>
      <c r="H1372" t="str">
        <f t="shared" si="214"/>
        <v>NO</v>
      </c>
      <c r="I1372">
        <f t="shared" si="218"/>
        <v>3.0486862442040183</v>
      </c>
      <c r="J1372">
        <f t="shared" si="219"/>
        <v>8</v>
      </c>
      <c r="S1372">
        <v>3</v>
      </c>
      <c r="U1372" s="7">
        <v>3.0486862442040183</v>
      </c>
      <c r="V1372" s="7">
        <v>8</v>
      </c>
    </row>
    <row r="1373" spans="1:22" x14ac:dyDescent="0.3">
      <c r="A1373" t="str">
        <f t="shared" si="210"/>
        <v>Exp4</v>
      </c>
      <c r="B1373">
        <f t="shared" si="215"/>
        <v>8</v>
      </c>
      <c r="C1373" t="str">
        <f t="shared" si="216"/>
        <v>Full</v>
      </c>
      <c r="D1373" t="str">
        <f t="shared" si="217"/>
        <v>CRWT153</v>
      </c>
      <c r="E1373" s="20">
        <f t="shared" si="211"/>
        <v>41905</v>
      </c>
      <c r="F1373" t="str">
        <f t="shared" si="212"/>
        <v>Full_8h</v>
      </c>
      <c r="G1373">
        <f t="shared" si="213"/>
        <v>1255</v>
      </c>
      <c r="H1373" t="str">
        <f t="shared" si="214"/>
        <v>NO</v>
      </c>
      <c r="I1373">
        <f t="shared" si="218"/>
        <v>3.2542503863987635</v>
      </c>
      <c r="J1373">
        <f t="shared" si="219"/>
        <v>8</v>
      </c>
      <c r="S1373">
        <v>4</v>
      </c>
      <c r="U1373" s="7">
        <v>3.2542503863987635</v>
      </c>
      <c r="V1373" s="7">
        <v>8</v>
      </c>
    </row>
    <row r="1374" spans="1:22" x14ac:dyDescent="0.3">
      <c r="A1374" t="str">
        <f t="shared" si="210"/>
        <v>Exp4</v>
      </c>
      <c r="B1374">
        <f t="shared" si="215"/>
        <v>8</v>
      </c>
      <c r="C1374" t="str">
        <f t="shared" si="216"/>
        <v>Full</v>
      </c>
      <c r="D1374" t="str">
        <f t="shared" si="217"/>
        <v>CRWT153</v>
      </c>
      <c r="E1374" s="20">
        <f t="shared" si="211"/>
        <v>41905</v>
      </c>
      <c r="F1374" t="str">
        <f t="shared" si="212"/>
        <v>Full_8h</v>
      </c>
      <c r="G1374">
        <f t="shared" si="213"/>
        <v>1259</v>
      </c>
      <c r="H1374" t="str">
        <f t="shared" si="214"/>
        <v>NO</v>
      </c>
      <c r="I1374">
        <f t="shared" si="218"/>
        <v>2.8837209302325579</v>
      </c>
      <c r="J1374">
        <f t="shared" si="219"/>
        <v>8</v>
      </c>
      <c r="R1374">
        <v>1259</v>
      </c>
      <c r="S1374">
        <v>1</v>
      </c>
      <c r="U1374" s="7">
        <v>2.8837209302325579</v>
      </c>
      <c r="V1374" s="7">
        <v>8</v>
      </c>
    </row>
    <row r="1375" spans="1:22" x14ac:dyDescent="0.3">
      <c r="A1375" t="str">
        <f t="shared" si="210"/>
        <v>Exp4</v>
      </c>
      <c r="B1375">
        <f t="shared" si="215"/>
        <v>8</v>
      </c>
      <c r="C1375" t="str">
        <f t="shared" si="216"/>
        <v>Full</v>
      </c>
      <c r="D1375" t="str">
        <f t="shared" si="217"/>
        <v>CRWT153</v>
      </c>
      <c r="E1375" s="20">
        <f t="shared" si="211"/>
        <v>41905</v>
      </c>
      <c r="F1375" t="str">
        <f t="shared" si="212"/>
        <v>Full_8h</v>
      </c>
      <c r="G1375">
        <f t="shared" si="213"/>
        <v>1259</v>
      </c>
      <c r="H1375" t="str">
        <f t="shared" si="214"/>
        <v>NO</v>
      </c>
      <c r="I1375">
        <f t="shared" si="218"/>
        <v>3.6279069767441863</v>
      </c>
      <c r="J1375">
        <f t="shared" si="219"/>
        <v>8</v>
      </c>
      <c r="S1375">
        <v>2</v>
      </c>
      <c r="U1375" s="7">
        <v>3.6279069767441863</v>
      </c>
      <c r="V1375" s="7">
        <v>8</v>
      </c>
    </row>
    <row r="1376" spans="1:22" x14ac:dyDescent="0.3">
      <c r="A1376" t="str">
        <f t="shared" si="210"/>
        <v>Exp4</v>
      </c>
      <c r="B1376">
        <f t="shared" si="215"/>
        <v>8</v>
      </c>
      <c r="C1376" t="str">
        <f t="shared" si="216"/>
        <v>Full</v>
      </c>
      <c r="D1376" t="str">
        <f t="shared" si="217"/>
        <v>CRWT153</v>
      </c>
      <c r="E1376" s="20">
        <f t="shared" si="211"/>
        <v>41905</v>
      </c>
      <c r="F1376" t="str">
        <f t="shared" si="212"/>
        <v>Full_8h</v>
      </c>
      <c r="G1376">
        <f t="shared" si="213"/>
        <v>1259</v>
      </c>
      <c r="H1376" t="str">
        <f t="shared" si="214"/>
        <v>NO</v>
      </c>
      <c r="I1376">
        <f t="shared" si="218"/>
        <v>3.1731066460587325</v>
      </c>
      <c r="J1376">
        <f t="shared" si="219"/>
        <v>8</v>
      </c>
      <c r="S1376">
        <v>3</v>
      </c>
      <c r="U1376" s="7">
        <v>3.1731066460587325</v>
      </c>
      <c r="V1376" s="7">
        <v>8</v>
      </c>
    </row>
    <row r="1377" spans="1:22" x14ac:dyDescent="0.3">
      <c r="A1377" t="str">
        <f t="shared" si="210"/>
        <v>Exp4</v>
      </c>
      <c r="B1377">
        <f t="shared" si="215"/>
        <v>8</v>
      </c>
      <c r="C1377" t="str">
        <f t="shared" si="216"/>
        <v>Full</v>
      </c>
      <c r="D1377" t="str">
        <f t="shared" si="217"/>
        <v>CRWT153</v>
      </c>
      <c r="E1377" s="20">
        <f t="shared" si="211"/>
        <v>41905</v>
      </c>
      <c r="F1377" t="str">
        <f t="shared" si="212"/>
        <v>Full_8h</v>
      </c>
      <c r="G1377">
        <f t="shared" si="213"/>
        <v>1259</v>
      </c>
      <c r="H1377" t="str">
        <f t="shared" si="214"/>
        <v>NO</v>
      </c>
      <c r="I1377">
        <f t="shared" si="218"/>
        <v>2.9767441860465116</v>
      </c>
      <c r="J1377">
        <f t="shared" si="219"/>
        <v>7</v>
      </c>
      <c r="S1377">
        <v>4</v>
      </c>
      <c r="U1377" s="7">
        <v>2.9767441860465116</v>
      </c>
      <c r="V1377" s="7">
        <v>7</v>
      </c>
    </row>
    <row r="1378" spans="1:22" x14ac:dyDescent="0.3">
      <c r="A1378" t="str">
        <f t="shared" si="210"/>
        <v>Exp4</v>
      </c>
      <c r="B1378">
        <f t="shared" si="215"/>
        <v>8</v>
      </c>
      <c r="C1378" t="str">
        <f t="shared" si="216"/>
        <v>Full</v>
      </c>
      <c r="D1378" t="str">
        <f t="shared" si="217"/>
        <v>CRWT153</v>
      </c>
      <c r="E1378" s="20">
        <f t="shared" si="211"/>
        <v>41905</v>
      </c>
      <c r="F1378" t="str">
        <f t="shared" si="212"/>
        <v>Full_8h</v>
      </c>
      <c r="G1378">
        <f t="shared" si="213"/>
        <v>1260</v>
      </c>
      <c r="H1378" t="str">
        <f t="shared" si="214"/>
        <v>NO</v>
      </c>
      <c r="I1378">
        <f t="shared" si="218"/>
        <v>2.8527131782945734</v>
      </c>
      <c r="J1378">
        <f t="shared" si="219"/>
        <v>7</v>
      </c>
      <c r="R1378">
        <v>1260</v>
      </c>
      <c r="S1378">
        <v>1</v>
      </c>
      <c r="U1378" s="7">
        <v>2.8527131782945734</v>
      </c>
      <c r="V1378" s="7">
        <v>7</v>
      </c>
    </row>
    <row r="1379" spans="1:22" x14ac:dyDescent="0.3">
      <c r="A1379" t="str">
        <f t="shared" si="210"/>
        <v>Exp4</v>
      </c>
      <c r="B1379">
        <f t="shared" si="215"/>
        <v>8</v>
      </c>
      <c r="C1379" t="str">
        <f t="shared" si="216"/>
        <v>Full</v>
      </c>
      <c r="D1379" t="str">
        <f t="shared" si="217"/>
        <v>CRWT153</v>
      </c>
      <c r="E1379" s="20">
        <f t="shared" si="211"/>
        <v>41905</v>
      </c>
      <c r="F1379" t="str">
        <f t="shared" si="212"/>
        <v>Full_8h</v>
      </c>
      <c r="G1379">
        <f t="shared" si="213"/>
        <v>1260</v>
      </c>
      <c r="H1379" t="str">
        <f t="shared" si="214"/>
        <v>NO</v>
      </c>
      <c r="I1379">
        <f t="shared" si="218"/>
        <v>3.1007751937984498</v>
      </c>
      <c r="J1379">
        <f t="shared" si="219"/>
        <v>7</v>
      </c>
      <c r="S1379">
        <v>2</v>
      </c>
      <c r="U1379" s="7">
        <v>3.1007751937984498</v>
      </c>
      <c r="V1379" s="7">
        <v>7</v>
      </c>
    </row>
    <row r="1380" spans="1:22" x14ac:dyDescent="0.3">
      <c r="A1380" t="str">
        <f t="shared" si="210"/>
        <v>Exp4</v>
      </c>
      <c r="B1380">
        <f t="shared" si="215"/>
        <v>8</v>
      </c>
      <c r="C1380" t="str">
        <f t="shared" si="216"/>
        <v>Full</v>
      </c>
      <c r="D1380" t="str">
        <f t="shared" si="217"/>
        <v>CRWT153</v>
      </c>
      <c r="E1380" s="20">
        <f t="shared" si="211"/>
        <v>41905</v>
      </c>
      <c r="F1380" t="str">
        <f t="shared" si="212"/>
        <v>Full_8h</v>
      </c>
      <c r="G1380">
        <f t="shared" si="213"/>
        <v>1260</v>
      </c>
      <c r="H1380" t="str">
        <f t="shared" si="214"/>
        <v>NO</v>
      </c>
      <c r="I1380">
        <f t="shared" si="218"/>
        <v>2.9612403100775193</v>
      </c>
      <c r="J1380">
        <f t="shared" si="219"/>
        <v>8</v>
      </c>
      <c r="S1380">
        <v>3</v>
      </c>
      <c r="U1380" s="7">
        <v>2.9612403100775193</v>
      </c>
      <c r="V1380" s="7">
        <v>8</v>
      </c>
    </row>
    <row r="1381" spans="1:22" x14ac:dyDescent="0.3">
      <c r="A1381" t="str">
        <f t="shared" si="210"/>
        <v>Exp4</v>
      </c>
      <c r="B1381">
        <f t="shared" si="215"/>
        <v>8</v>
      </c>
      <c r="C1381" t="str">
        <f t="shared" si="216"/>
        <v>Full</v>
      </c>
      <c r="D1381" t="str">
        <f t="shared" si="217"/>
        <v>CRWT153</v>
      </c>
      <c r="E1381" s="20">
        <f t="shared" si="211"/>
        <v>41912</v>
      </c>
      <c r="F1381" t="str">
        <f t="shared" si="212"/>
        <v>Full_8h</v>
      </c>
      <c r="G1381">
        <f t="shared" si="213"/>
        <v>1256</v>
      </c>
      <c r="H1381" t="str">
        <f t="shared" si="214"/>
        <v>NO</v>
      </c>
      <c r="I1381">
        <f t="shared" si="218"/>
        <v>3.4489953632148378</v>
      </c>
      <c r="J1381">
        <f t="shared" si="219"/>
        <v>11</v>
      </c>
      <c r="P1381" s="1">
        <v>41912</v>
      </c>
      <c r="Q1381" t="s">
        <v>440</v>
      </c>
      <c r="R1381">
        <v>1256</v>
      </c>
      <c r="S1381">
        <v>1</v>
      </c>
      <c r="U1381" s="7">
        <v>3.4489953632148378</v>
      </c>
      <c r="V1381" s="7">
        <v>11</v>
      </c>
    </row>
    <row r="1382" spans="1:22" x14ac:dyDescent="0.3">
      <c r="A1382" t="str">
        <f t="shared" si="210"/>
        <v>Exp4</v>
      </c>
      <c r="B1382">
        <f t="shared" si="215"/>
        <v>8</v>
      </c>
      <c r="C1382" t="str">
        <f t="shared" si="216"/>
        <v>Full</v>
      </c>
      <c r="D1382" t="str">
        <f t="shared" si="217"/>
        <v>CRWT153</v>
      </c>
      <c r="E1382" s="20">
        <f t="shared" si="211"/>
        <v>41912</v>
      </c>
      <c r="F1382" t="str">
        <f t="shared" si="212"/>
        <v>Full_8h</v>
      </c>
      <c r="G1382">
        <f t="shared" si="213"/>
        <v>1256</v>
      </c>
      <c r="H1382" t="str">
        <f t="shared" si="214"/>
        <v>NO</v>
      </c>
      <c r="I1382">
        <f t="shared" si="218"/>
        <v>4.31670965892806</v>
      </c>
      <c r="J1382">
        <f t="shared" si="219"/>
        <v>12</v>
      </c>
      <c r="S1382">
        <v>2</v>
      </c>
      <c r="U1382" s="7">
        <v>4.31670965892806</v>
      </c>
      <c r="V1382" s="7">
        <v>12</v>
      </c>
    </row>
    <row r="1383" spans="1:22" x14ac:dyDescent="0.3">
      <c r="A1383" t="str">
        <f t="shared" si="210"/>
        <v>Exp4</v>
      </c>
      <c r="B1383">
        <f t="shared" si="215"/>
        <v>8</v>
      </c>
      <c r="C1383" t="str">
        <f t="shared" si="216"/>
        <v>Full</v>
      </c>
      <c r="D1383" t="str">
        <f t="shared" si="217"/>
        <v>CRWT153</v>
      </c>
      <c r="E1383" s="20">
        <f t="shared" si="211"/>
        <v>41912</v>
      </c>
      <c r="F1383" t="str">
        <f t="shared" si="212"/>
        <v>Full_8h</v>
      </c>
      <c r="G1383">
        <f t="shared" si="213"/>
        <v>1256</v>
      </c>
      <c r="H1383" t="str">
        <f t="shared" si="214"/>
        <v>NO</v>
      </c>
      <c r="I1383">
        <f t="shared" si="218"/>
        <v>4.3264545715104612</v>
      </c>
      <c r="J1383">
        <f t="shared" si="219"/>
        <v>12</v>
      </c>
      <c r="S1383">
        <v>3</v>
      </c>
      <c r="U1383" s="7">
        <v>4.3264545715104612</v>
      </c>
      <c r="V1383" s="7">
        <v>12</v>
      </c>
    </row>
    <row r="1384" spans="1:22" x14ac:dyDescent="0.3">
      <c r="A1384" t="str">
        <f t="shared" si="210"/>
        <v>Exp4</v>
      </c>
      <c r="B1384">
        <f t="shared" si="215"/>
        <v>8</v>
      </c>
      <c r="C1384" t="str">
        <f t="shared" si="216"/>
        <v>Full</v>
      </c>
      <c r="D1384" t="str">
        <f t="shared" si="217"/>
        <v>CRWT153</v>
      </c>
      <c r="E1384" s="20">
        <f t="shared" si="211"/>
        <v>41912</v>
      </c>
      <c r="F1384" t="str">
        <f t="shared" si="212"/>
        <v>Full_8h</v>
      </c>
      <c r="G1384">
        <f t="shared" si="213"/>
        <v>1256</v>
      </c>
      <c r="H1384" t="str">
        <f t="shared" si="214"/>
        <v>NO</v>
      </c>
      <c r="I1384">
        <f t="shared" si="218"/>
        <v>3.135239567233385</v>
      </c>
      <c r="J1384">
        <f t="shared" si="219"/>
        <v>11</v>
      </c>
      <c r="S1384">
        <v>4</v>
      </c>
      <c r="U1384" s="7">
        <v>3.135239567233385</v>
      </c>
      <c r="V1384" s="7">
        <v>11</v>
      </c>
    </row>
    <row r="1385" spans="1:22" x14ac:dyDescent="0.3">
      <c r="A1385" t="str">
        <f t="shared" si="210"/>
        <v>Exp4</v>
      </c>
      <c r="B1385">
        <f t="shared" si="215"/>
        <v>8</v>
      </c>
      <c r="C1385" t="str">
        <f t="shared" si="216"/>
        <v>Full</v>
      </c>
      <c r="D1385" t="str">
        <f t="shared" si="217"/>
        <v>CRWT153</v>
      </c>
      <c r="E1385" s="20">
        <f t="shared" si="211"/>
        <v>41912</v>
      </c>
      <c r="F1385" t="str">
        <f t="shared" si="212"/>
        <v>Full_8h</v>
      </c>
      <c r="G1385">
        <f t="shared" si="213"/>
        <v>1257</v>
      </c>
      <c r="H1385" t="str">
        <f t="shared" si="214"/>
        <v>NO</v>
      </c>
      <c r="I1385">
        <f t="shared" si="218"/>
        <v>4.4775007165376897</v>
      </c>
      <c r="J1385">
        <f t="shared" si="219"/>
        <v>11</v>
      </c>
      <c r="R1385">
        <v>1257</v>
      </c>
      <c r="S1385">
        <v>1</v>
      </c>
      <c r="U1385" s="7">
        <v>4.4775007165376897</v>
      </c>
      <c r="V1385" s="7">
        <v>11</v>
      </c>
    </row>
    <row r="1386" spans="1:22" x14ac:dyDescent="0.3">
      <c r="A1386" t="str">
        <f t="shared" si="210"/>
        <v>Exp4</v>
      </c>
      <c r="B1386">
        <f t="shared" si="215"/>
        <v>8</v>
      </c>
      <c r="C1386" t="str">
        <f t="shared" si="216"/>
        <v>Full</v>
      </c>
      <c r="D1386" t="str">
        <f t="shared" si="217"/>
        <v>CRWT153</v>
      </c>
      <c r="E1386" s="20">
        <f t="shared" si="211"/>
        <v>41912</v>
      </c>
      <c r="F1386" t="str">
        <f t="shared" si="212"/>
        <v>Full_8h</v>
      </c>
      <c r="G1386">
        <f t="shared" si="213"/>
        <v>1257</v>
      </c>
      <c r="H1386" t="str">
        <f t="shared" si="214"/>
        <v>NO</v>
      </c>
      <c r="I1386">
        <f t="shared" si="218"/>
        <v>5.1804812834224601</v>
      </c>
      <c r="J1386">
        <f t="shared" si="219"/>
        <v>12</v>
      </c>
      <c r="S1386">
        <v>2</v>
      </c>
      <c r="U1386" s="7">
        <v>5.1804812834224601</v>
      </c>
      <c r="V1386" s="7">
        <v>12</v>
      </c>
    </row>
    <row r="1387" spans="1:22" x14ac:dyDescent="0.3">
      <c r="A1387" t="str">
        <f t="shared" si="210"/>
        <v>Exp4</v>
      </c>
      <c r="B1387">
        <f t="shared" si="215"/>
        <v>8</v>
      </c>
      <c r="C1387" t="str">
        <f t="shared" si="216"/>
        <v>Full</v>
      </c>
      <c r="D1387" t="str">
        <f t="shared" si="217"/>
        <v>CRWT153</v>
      </c>
      <c r="E1387" s="20">
        <f t="shared" si="211"/>
        <v>41912</v>
      </c>
      <c r="F1387" t="str">
        <f t="shared" si="212"/>
        <v>Full_8h</v>
      </c>
      <c r="G1387">
        <f t="shared" si="213"/>
        <v>1257</v>
      </c>
      <c r="H1387" t="str">
        <f t="shared" si="214"/>
        <v>NO</v>
      </c>
      <c r="I1387">
        <f t="shared" si="218"/>
        <v>4.1754084264832327</v>
      </c>
      <c r="J1387">
        <f t="shared" si="219"/>
        <v>11</v>
      </c>
      <c r="S1387">
        <v>3</v>
      </c>
      <c r="U1387" s="7">
        <v>4.1754084264832327</v>
      </c>
      <c r="V1387" s="7">
        <v>11</v>
      </c>
    </row>
    <row r="1388" spans="1:22" x14ac:dyDescent="0.3">
      <c r="A1388" t="str">
        <f t="shared" si="210"/>
        <v>Exp4</v>
      </c>
      <c r="B1388">
        <f t="shared" si="215"/>
        <v>8</v>
      </c>
      <c r="C1388" t="str">
        <f t="shared" si="216"/>
        <v>Full</v>
      </c>
      <c r="D1388" t="str">
        <f t="shared" si="217"/>
        <v>CRWT153</v>
      </c>
      <c r="E1388" s="20">
        <f t="shared" si="211"/>
        <v>41912</v>
      </c>
      <c r="F1388" t="str">
        <f t="shared" si="212"/>
        <v>Full_8h</v>
      </c>
      <c r="G1388">
        <f t="shared" si="213"/>
        <v>1257</v>
      </c>
      <c r="H1388" t="str">
        <f t="shared" si="214"/>
        <v>NO</v>
      </c>
      <c r="I1388">
        <f t="shared" si="218"/>
        <v>5.3248663101604281</v>
      </c>
      <c r="J1388">
        <f t="shared" si="219"/>
        <v>12</v>
      </c>
      <c r="S1388">
        <v>4</v>
      </c>
      <c r="U1388" s="7">
        <v>5.3248663101604281</v>
      </c>
      <c r="V1388" s="7">
        <v>12</v>
      </c>
    </row>
    <row r="1389" spans="1:22" x14ac:dyDescent="0.3">
      <c r="A1389" t="str">
        <f t="shared" si="210"/>
        <v>Exp4</v>
      </c>
      <c r="B1389">
        <f t="shared" si="215"/>
        <v>8</v>
      </c>
      <c r="C1389" t="str">
        <f t="shared" si="216"/>
        <v>Full</v>
      </c>
      <c r="D1389" t="str">
        <f t="shared" si="217"/>
        <v>CRWT153</v>
      </c>
      <c r="E1389" s="20">
        <f t="shared" si="211"/>
        <v>41912</v>
      </c>
      <c r="F1389" t="str">
        <f t="shared" si="212"/>
        <v>Full_8h</v>
      </c>
      <c r="G1389">
        <f t="shared" si="213"/>
        <v>1269</v>
      </c>
      <c r="H1389" t="str">
        <f t="shared" si="214"/>
        <v>NO</v>
      </c>
      <c r="I1389">
        <f t="shared" si="218"/>
        <v>3.7519319938176197</v>
      </c>
      <c r="J1389">
        <f t="shared" si="219"/>
        <v>10</v>
      </c>
      <c r="R1389">
        <v>1269</v>
      </c>
      <c r="S1389">
        <v>1</v>
      </c>
      <c r="U1389" s="7">
        <v>3.7519319938176197</v>
      </c>
      <c r="V1389" s="7">
        <v>10</v>
      </c>
    </row>
    <row r="1390" spans="1:22" x14ac:dyDescent="0.3">
      <c r="A1390" t="str">
        <f t="shared" si="210"/>
        <v>Exp4</v>
      </c>
      <c r="B1390">
        <f t="shared" si="215"/>
        <v>8</v>
      </c>
      <c r="C1390" t="str">
        <f t="shared" si="216"/>
        <v>Full</v>
      </c>
      <c r="D1390" t="str">
        <f t="shared" si="217"/>
        <v>CRWT153</v>
      </c>
      <c r="E1390" s="20">
        <f t="shared" si="211"/>
        <v>41912</v>
      </c>
      <c r="F1390" t="str">
        <f t="shared" si="212"/>
        <v>Full_8h</v>
      </c>
      <c r="G1390">
        <f t="shared" si="213"/>
        <v>1269</v>
      </c>
      <c r="H1390" t="str">
        <f t="shared" si="214"/>
        <v>NO</v>
      </c>
      <c r="I1390">
        <f t="shared" si="218"/>
        <v>4.5213528231584981</v>
      </c>
      <c r="J1390">
        <f t="shared" si="219"/>
        <v>12</v>
      </c>
      <c r="S1390">
        <v>2</v>
      </c>
      <c r="U1390" s="7">
        <v>4.5213528231584981</v>
      </c>
      <c r="V1390" s="7">
        <v>12</v>
      </c>
    </row>
    <row r="1391" spans="1:22" x14ac:dyDescent="0.3">
      <c r="A1391" t="str">
        <f t="shared" si="210"/>
        <v>Exp4</v>
      </c>
      <c r="B1391">
        <f t="shared" si="215"/>
        <v>8</v>
      </c>
      <c r="C1391" t="str">
        <f t="shared" si="216"/>
        <v>Full</v>
      </c>
      <c r="D1391" t="str">
        <f t="shared" si="217"/>
        <v>CRWT153</v>
      </c>
      <c r="E1391" s="20">
        <f t="shared" si="211"/>
        <v>41912</v>
      </c>
      <c r="F1391" t="str">
        <f t="shared" si="212"/>
        <v>Full_8h</v>
      </c>
      <c r="G1391">
        <f t="shared" si="213"/>
        <v>1269</v>
      </c>
      <c r="H1391" t="str">
        <f t="shared" si="214"/>
        <v>NO</v>
      </c>
      <c r="I1391">
        <f t="shared" si="218"/>
        <v>3.4976816074188561</v>
      </c>
      <c r="J1391">
        <f t="shared" si="219"/>
        <v>10</v>
      </c>
      <c r="S1391">
        <v>3</v>
      </c>
      <c r="U1391" s="7">
        <v>3.4976816074188561</v>
      </c>
      <c r="V1391" s="7">
        <v>10</v>
      </c>
    </row>
    <row r="1392" spans="1:22" x14ac:dyDescent="0.3">
      <c r="A1392" t="str">
        <f t="shared" si="210"/>
        <v>Exp4</v>
      </c>
      <c r="B1392">
        <f t="shared" si="215"/>
        <v>8</v>
      </c>
      <c r="C1392" t="str">
        <f t="shared" si="216"/>
        <v>Full</v>
      </c>
      <c r="D1392" t="str">
        <f t="shared" si="217"/>
        <v>CRWT153</v>
      </c>
      <c r="E1392" s="20">
        <f t="shared" si="211"/>
        <v>41912</v>
      </c>
      <c r="F1392" t="str">
        <f t="shared" si="212"/>
        <v>Full_8h</v>
      </c>
      <c r="G1392">
        <f t="shared" si="213"/>
        <v>1269</v>
      </c>
      <c r="H1392" t="str">
        <f t="shared" si="214"/>
        <v>NO</v>
      </c>
      <c r="I1392">
        <f t="shared" si="218"/>
        <v>5.2085561497326207</v>
      </c>
      <c r="J1392">
        <f t="shared" si="219"/>
        <v>12</v>
      </c>
      <c r="S1392">
        <v>4</v>
      </c>
      <c r="U1392" s="7">
        <v>5.2085561497326207</v>
      </c>
      <c r="V1392" s="7">
        <v>12</v>
      </c>
    </row>
    <row r="1393" spans="1:22" x14ac:dyDescent="0.3">
      <c r="A1393" t="str">
        <f t="shared" si="210"/>
        <v>Exp4</v>
      </c>
      <c r="B1393">
        <f t="shared" si="215"/>
        <v>8</v>
      </c>
      <c r="C1393" t="str">
        <f t="shared" si="216"/>
        <v>Full</v>
      </c>
      <c r="D1393" t="str">
        <f t="shared" si="217"/>
        <v>CRWT153</v>
      </c>
      <c r="E1393" s="20">
        <f t="shared" si="211"/>
        <v>41919</v>
      </c>
      <c r="F1393" t="str">
        <f t="shared" si="212"/>
        <v>Full_8h</v>
      </c>
      <c r="G1393">
        <f t="shared" si="213"/>
        <v>1246</v>
      </c>
      <c r="H1393" t="str">
        <f t="shared" si="214"/>
        <v>NO</v>
      </c>
      <c r="I1393">
        <f t="shared" si="218"/>
        <v>5.3008021390374331</v>
      </c>
      <c r="J1393">
        <f t="shared" si="219"/>
        <v>15</v>
      </c>
      <c r="P1393" s="1">
        <v>41919</v>
      </c>
      <c r="Q1393" t="s">
        <v>440</v>
      </c>
      <c r="R1393">
        <v>1246</v>
      </c>
      <c r="S1393">
        <v>1</v>
      </c>
      <c r="U1393" s="7">
        <v>5.3008021390374331</v>
      </c>
      <c r="V1393" s="7">
        <v>15</v>
      </c>
    </row>
    <row r="1394" spans="1:22" x14ac:dyDescent="0.3">
      <c r="A1394" t="str">
        <f t="shared" si="210"/>
        <v>Exp4</v>
      </c>
      <c r="B1394">
        <f t="shared" si="215"/>
        <v>8</v>
      </c>
      <c r="C1394" t="str">
        <f t="shared" si="216"/>
        <v>Full</v>
      </c>
      <c r="D1394" t="str">
        <f t="shared" si="217"/>
        <v>CRWT153</v>
      </c>
      <c r="E1394" s="20">
        <f t="shared" si="211"/>
        <v>41919</v>
      </c>
      <c r="F1394" t="str">
        <f t="shared" si="212"/>
        <v>Full_8h</v>
      </c>
      <c r="G1394">
        <f t="shared" si="213"/>
        <v>1246</v>
      </c>
      <c r="H1394" t="str">
        <f t="shared" si="214"/>
        <v>NO</v>
      </c>
      <c r="I1394">
        <f t="shared" si="218"/>
        <v>4.4531384350816854</v>
      </c>
      <c r="J1394">
        <f t="shared" si="219"/>
        <v>14</v>
      </c>
      <c r="S1394">
        <v>2</v>
      </c>
      <c r="U1394" s="7">
        <v>4.4531384350816854</v>
      </c>
      <c r="V1394" s="7">
        <v>14</v>
      </c>
    </row>
    <row r="1395" spans="1:22" x14ac:dyDescent="0.3">
      <c r="A1395" t="str">
        <f t="shared" si="210"/>
        <v>Exp4</v>
      </c>
      <c r="B1395">
        <f t="shared" si="215"/>
        <v>8</v>
      </c>
      <c r="C1395" t="str">
        <f t="shared" si="216"/>
        <v>Full</v>
      </c>
      <c r="D1395" t="str">
        <f t="shared" si="217"/>
        <v>CRWT153</v>
      </c>
      <c r="E1395" s="20">
        <f t="shared" si="211"/>
        <v>41919</v>
      </c>
      <c r="F1395" t="str">
        <f t="shared" si="212"/>
        <v>Full_8h</v>
      </c>
      <c r="G1395">
        <f t="shared" si="213"/>
        <v>1246</v>
      </c>
      <c r="H1395" t="str">
        <f t="shared" si="214"/>
        <v>NO</v>
      </c>
      <c r="I1395">
        <f t="shared" si="218"/>
        <v>4.8526798509601603</v>
      </c>
      <c r="J1395">
        <f t="shared" si="219"/>
        <v>14</v>
      </c>
      <c r="S1395">
        <v>3</v>
      </c>
      <c r="U1395" s="7">
        <v>4.8526798509601603</v>
      </c>
      <c r="V1395" s="7">
        <v>14</v>
      </c>
    </row>
    <row r="1396" spans="1:22" x14ac:dyDescent="0.3">
      <c r="A1396" t="str">
        <f t="shared" si="210"/>
        <v>Exp4</v>
      </c>
      <c r="B1396">
        <f t="shared" si="215"/>
        <v>8</v>
      </c>
      <c r="C1396" t="str">
        <f t="shared" si="216"/>
        <v>Full</v>
      </c>
      <c r="D1396" t="str">
        <f t="shared" si="217"/>
        <v>CRWT153</v>
      </c>
      <c r="E1396" s="20">
        <f t="shared" si="211"/>
        <v>41919</v>
      </c>
      <c r="F1396" t="str">
        <f t="shared" si="212"/>
        <v>Full_8h</v>
      </c>
      <c r="G1396">
        <f t="shared" si="213"/>
        <v>1246</v>
      </c>
      <c r="H1396" t="str">
        <f t="shared" si="214"/>
        <v>NO</v>
      </c>
      <c r="I1396">
        <f t="shared" si="218"/>
        <v>5.1604278074866308</v>
      </c>
      <c r="J1396">
        <f t="shared" si="219"/>
        <v>14</v>
      </c>
      <c r="S1396">
        <v>4</v>
      </c>
      <c r="U1396" s="7">
        <v>5.1604278074866308</v>
      </c>
      <c r="V1396" s="7">
        <v>14</v>
      </c>
    </row>
    <row r="1397" spans="1:22" x14ac:dyDescent="0.3">
      <c r="A1397" t="str">
        <f t="shared" si="210"/>
        <v>Exp4</v>
      </c>
      <c r="B1397">
        <f t="shared" si="215"/>
        <v>8</v>
      </c>
      <c r="C1397" t="str">
        <f t="shared" si="216"/>
        <v>Full</v>
      </c>
      <c r="D1397" t="str">
        <f t="shared" si="217"/>
        <v>CRWT153</v>
      </c>
      <c r="E1397" s="20">
        <f t="shared" si="211"/>
        <v>41919</v>
      </c>
      <c r="F1397" t="str">
        <f t="shared" si="212"/>
        <v>Full_8h</v>
      </c>
      <c r="G1397">
        <f t="shared" si="213"/>
        <v>1253</v>
      </c>
      <c r="H1397" t="str">
        <f t="shared" si="214"/>
        <v>NO</v>
      </c>
      <c r="I1397">
        <f t="shared" si="218"/>
        <v>5.6657754010695189</v>
      </c>
      <c r="J1397">
        <f t="shared" si="219"/>
        <v>15</v>
      </c>
      <c r="R1397">
        <v>1253</v>
      </c>
      <c r="S1397">
        <v>1</v>
      </c>
      <c r="U1397" s="7">
        <v>5.6657754010695189</v>
      </c>
      <c r="V1397" s="7">
        <v>15</v>
      </c>
    </row>
    <row r="1398" spans="1:22" x14ac:dyDescent="0.3">
      <c r="A1398" t="str">
        <f t="shared" si="210"/>
        <v>Exp4</v>
      </c>
      <c r="B1398">
        <f t="shared" si="215"/>
        <v>8</v>
      </c>
      <c r="C1398" t="str">
        <f t="shared" si="216"/>
        <v>Full</v>
      </c>
      <c r="D1398" t="str">
        <f t="shared" si="217"/>
        <v>CRWT153</v>
      </c>
      <c r="E1398" s="20">
        <f t="shared" si="211"/>
        <v>41919</v>
      </c>
      <c r="F1398" t="str">
        <f t="shared" si="212"/>
        <v>Full_8h</v>
      </c>
      <c r="G1398">
        <f t="shared" si="213"/>
        <v>1253</v>
      </c>
      <c r="H1398" t="str">
        <f t="shared" si="214"/>
        <v>NO</v>
      </c>
      <c r="I1398">
        <f t="shared" si="218"/>
        <v>5.6256684491978612</v>
      </c>
      <c r="J1398">
        <f t="shared" si="219"/>
        <v>15</v>
      </c>
      <c r="S1398">
        <v>2</v>
      </c>
      <c r="U1398" s="7">
        <v>5.6256684491978612</v>
      </c>
      <c r="V1398" s="7">
        <v>15</v>
      </c>
    </row>
    <row r="1399" spans="1:22" x14ac:dyDescent="0.3">
      <c r="A1399" t="str">
        <f t="shared" si="210"/>
        <v>Exp4</v>
      </c>
      <c r="B1399">
        <f t="shared" si="215"/>
        <v>8</v>
      </c>
      <c r="C1399" t="str">
        <f t="shared" si="216"/>
        <v>Full</v>
      </c>
      <c r="D1399" t="str">
        <f t="shared" si="217"/>
        <v>CRWT153</v>
      </c>
      <c r="E1399" s="20">
        <f t="shared" si="211"/>
        <v>41919</v>
      </c>
      <c r="F1399" t="str">
        <f t="shared" si="212"/>
        <v>Full_8h</v>
      </c>
      <c r="G1399">
        <f t="shared" si="213"/>
        <v>1253</v>
      </c>
      <c r="H1399" t="str">
        <f t="shared" si="214"/>
        <v>NO</v>
      </c>
      <c r="I1399">
        <f t="shared" si="218"/>
        <v>5.5855614973262036</v>
      </c>
      <c r="J1399">
        <f t="shared" si="219"/>
        <v>14</v>
      </c>
      <c r="S1399">
        <v>3</v>
      </c>
      <c r="U1399" s="7">
        <v>5.5855614973262036</v>
      </c>
      <c r="V1399" s="7">
        <v>14</v>
      </c>
    </row>
    <row r="1400" spans="1:22" x14ac:dyDescent="0.3">
      <c r="A1400" t="str">
        <f t="shared" si="210"/>
        <v>Exp4</v>
      </c>
      <c r="B1400">
        <f t="shared" si="215"/>
        <v>8</v>
      </c>
      <c r="C1400" t="str">
        <f t="shared" si="216"/>
        <v>Full</v>
      </c>
      <c r="D1400" t="str">
        <f t="shared" si="217"/>
        <v>CRWT153</v>
      </c>
      <c r="E1400" s="20">
        <f t="shared" si="211"/>
        <v>41919</v>
      </c>
      <c r="F1400" t="str">
        <f t="shared" si="212"/>
        <v>Full_8h</v>
      </c>
      <c r="G1400">
        <f t="shared" si="213"/>
        <v>1253</v>
      </c>
      <c r="H1400" t="str">
        <f t="shared" si="214"/>
        <v>NO</v>
      </c>
      <c r="I1400">
        <f t="shared" si="218"/>
        <v>5.6256684491978612</v>
      </c>
      <c r="J1400">
        <f t="shared" si="219"/>
        <v>14</v>
      </c>
      <c r="S1400">
        <v>4</v>
      </c>
      <c r="U1400" s="7">
        <v>5.6256684491978612</v>
      </c>
      <c r="V1400" s="7">
        <v>14</v>
      </c>
    </row>
    <row r="1401" spans="1:22" x14ac:dyDescent="0.3">
      <c r="A1401" t="str">
        <f t="shared" si="210"/>
        <v>Exp4</v>
      </c>
      <c r="B1401">
        <f t="shared" si="215"/>
        <v>8</v>
      </c>
      <c r="C1401" t="str">
        <f t="shared" si="216"/>
        <v>Full</v>
      </c>
      <c r="D1401" t="str">
        <f t="shared" si="217"/>
        <v>CRWT153</v>
      </c>
      <c r="E1401" s="20">
        <f t="shared" si="211"/>
        <v>41919</v>
      </c>
      <c r="F1401" t="str">
        <f t="shared" si="212"/>
        <v>Full_8h</v>
      </c>
      <c r="G1401">
        <f t="shared" si="213"/>
        <v>1258</v>
      </c>
      <c r="H1401" t="str">
        <f t="shared" si="214"/>
        <v>NO</v>
      </c>
      <c r="I1401">
        <f t="shared" si="218"/>
        <v>5.6577540106951876</v>
      </c>
      <c r="J1401">
        <f t="shared" si="219"/>
        <v>15</v>
      </c>
      <c r="R1401">
        <v>1258</v>
      </c>
      <c r="S1401">
        <v>1</v>
      </c>
      <c r="U1401" s="7">
        <v>5.6577540106951876</v>
      </c>
      <c r="V1401" s="7">
        <v>15</v>
      </c>
    </row>
    <row r="1402" spans="1:22" x14ac:dyDescent="0.3">
      <c r="A1402" t="str">
        <f t="shared" si="210"/>
        <v>Exp4</v>
      </c>
      <c r="B1402">
        <f t="shared" si="215"/>
        <v>8</v>
      </c>
      <c r="C1402" t="str">
        <f t="shared" si="216"/>
        <v>Full</v>
      </c>
      <c r="D1402" t="str">
        <f t="shared" si="217"/>
        <v>CRWT153</v>
      </c>
      <c r="E1402" s="20">
        <f t="shared" si="211"/>
        <v>41919</v>
      </c>
      <c r="F1402" t="str">
        <f t="shared" si="212"/>
        <v>Full_8h</v>
      </c>
      <c r="G1402">
        <f t="shared" si="213"/>
        <v>1258</v>
      </c>
      <c r="H1402" t="str">
        <f t="shared" si="214"/>
        <v>NO</v>
      </c>
      <c r="I1402">
        <f t="shared" si="218"/>
        <v>5.6256684491978612</v>
      </c>
      <c r="J1402">
        <f t="shared" si="219"/>
        <v>16</v>
      </c>
      <c r="S1402">
        <v>2</v>
      </c>
      <c r="U1402" s="7">
        <v>5.6256684491978612</v>
      </c>
      <c r="V1402" s="7">
        <v>16</v>
      </c>
    </row>
    <row r="1403" spans="1:22" x14ac:dyDescent="0.3">
      <c r="A1403" t="str">
        <f t="shared" si="210"/>
        <v>Exp4</v>
      </c>
      <c r="B1403">
        <f t="shared" si="215"/>
        <v>8</v>
      </c>
      <c r="C1403" t="str">
        <f t="shared" si="216"/>
        <v>Full</v>
      </c>
      <c r="D1403" t="str">
        <f t="shared" si="217"/>
        <v>CRWT153</v>
      </c>
      <c r="E1403" s="20">
        <f t="shared" si="211"/>
        <v>41919</v>
      </c>
      <c r="F1403" t="str">
        <f t="shared" si="212"/>
        <v>Full_8h</v>
      </c>
      <c r="G1403">
        <f t="shared" si="213"/>
        <v>1258</v>
      </c>
      <c r="H1403" t="str">
        <f t="shared" si="214"/>
        <v>NO</v>
      </c>
      <c r="I1403">
        <f t="shared" si="218"/>
        <v>5.3409090909090908</v>
      </c>
      <c r="J1403">
        <f t="shared" si="219"/>
        <v>15</v>
      </c>
      <c r="S1403">
        <v>3</v>
      </c>
      <c r="U1403" s="7">
        <v>5.3409090909090908</v>
      </c>
      <c r="V1403" s="7">
        <v>15</v>
      </c>
    </row>
    <row r="1404" spans="1:22" x14ac:dyDescent="0.3">
      <c r="A1404" t="str">
        <f t="shared" si="210"/>
        <v>Exp4</v>
      </c>
      <c r="B1404">
        <f t="shared" si="215"/>
        <v>8</v>
      </c>
      <c r="C1404" t="str">
        <f t="shared" si="216"/>
        <v>Full</v>
      </c>
      <c r="D1404" t="str">
        <f t="shared" si="217"/>
        <v>CRWT153</v>
      </c>
      <c r="E1404" s="20">
        <f t="shared" si="211"/>
        <v>41919</v>
      </c>
      <c r="F1404" t="str">
        <f t="shared" si="212"/>
        <v>Full_8h</v>
      </c>
      <c r="G1404">
        <f t="shared" si="213"/>
        <v>1258</v>
      </c>
      <c r="H1404" t="str">
        <f t="shared" si="214"/>
        <v>NO</v>
      </c>
      <c r="I1404">
        <f t="shared" si="218"/>
        <v>5.4131016042780749</v>
      </c>
      <c r="J1404">
        <f t="shared" si="219"/>
        <v>15</v>
      </c>
      <c r="S1404">
        <v>4</v>
      </c>
      <c r="U1404" s="7">
        <v>5.4131016042780749</v>
      </c>
      <c r="V1404" s="7">
        <v>15</v>
      </c>
    </row>
    <row r="1405" spans="1:22" x14ac:dyDescent="0.3">
      <c r="A1405" t="str">
        <f t="shared" si="210"/>
        <v>Exp4</v>
      </c>
      <c r="B1405">
        <f t="shared" si="215"/>
        <v>8</v>
      </c>
      <c r="C1405" t="str">
        <f t="shared" si="216"/>
        <v>Full</v>
      </c>
      <c r="D1405" t="str">
        <f t="shared" si="217"/>
        <v>CRWT153</v>
      </c>
      <c r="E1405" s="20">
        <f t="shared" si="211"/>
        <v>41927</v>
      </c>
      <c r="F1405" t="str">
        <f t="shared" si="212"/>
        <v>Full_8h</v>
      </c>
      <c r="G1405">
        <f t="shared" si="213"/>
        <v>1245</v>
      </c>
      <c r="H1405" t="str">
        <f t="shared" si="214"/>
        <v>NO</v>
      </c>
      <c r="I1405">
        <f t="shared" si="218"/>
        <v>5.774064171122995</v>
      </c>
      <c r="J1405">
        <f t="shared" si="219"/>
        <v>16</v>
      </c>
      <c r="P1405" s="1">
        <v>41927</v>
      </c>
      <c r="Q1405" t="s">
        <v>440</v>
      </c>
      <c r="R1405">
        <v>1245</v>
      </c>
      <c r="S1405">
        <v>1</v>
      </c>
      <c r="U1405" s="7">
        <v>5.774064171122995</v>
      </c>
      <c r="V1405" s="7">
        <v>16</v>
      </c>
    </row>
    <row r="1406" spans="1:22" x14ac:dyDescent="0.3">
      <c r="A1406" t="str">
        <f t="shared" si="210"/>
        <v>Exp4</v>
      </c>
      <c r="B1406">
        <f t="shared" si="215"/>
        <v>8</v>
      </c>
      <c r="C1406" t="str">
        <f t="shared" si="216"/>
        <v>Full</v>
      </c>
      <c r="D1406" t="str">
        <f t="shared" si="217"/>
        <v>CRWT153</v>
      </c>
      <c r="E1406" s="20">
        <f t="shared" si="211"/>
        <v>41927</v>
      </c>
      <c r="F1406" t="str">
        <f t="shared" si="212"/>
        <v>Full_8h</v>
      </c>
      <c r="G1406">
        <f t="shared" si="213"/>
        <v>1245</v>
      </c>
      <c r="H1406" t="str">
        <f t="shared" si="214"/>
        <v>NO</v>
      </c>
      <c r="I1406">
        <f t="shared" si="218"/>
        <v>5.7459893048128343</v>
      </c>
      <c r="J1406">
        <f t="shared" si="219"/>
        <v>18</v>
      </c>
      <c r="S1406">
        <v>2</v>
      </c>
      <c r="U1406" s="7">
        <v>5.7459893048128343</v>
      </c>
      <c r="V1406" s="7">
        <v>18</v>
      </c>
    </row>
    <row r="1407" spans="1:22" x14ac:dyDescent="0.3">
      <c r="A1407" t="str">
        <f t="shared" si="210"/>
        <v>Exp4</v>
      </c>
      <c r="B1407">
        <f t="shared" si="215"/>
        <v>8</v>
      </c>
      <c r="C1407" t="str">
        <f t="shared" si="216"/>
        <v>Full</v>
      </c>
      <c r="D1407" t="str">
        <f t="shared" si="217"/>
        <v>CRWT153</v>
      </c>
      <c r="E1407" s="20">
        <f t="shared" si="211"/>
        <v>41927</v>
      </c>
      <c r="F1407" t="str">
        <f t="shared" si="212"/>
        <v>Full_8h</v>
      </c>
      <c r="G1407">
        <f t="shared" si="213"/>
        <v>1245</v>
      </c>
      <c r="H1407" t="str">
        <f t="shared" si="214"/>
        <v>NO</v>
      </c>
      <c r="I1407">
        <f t="shared" si="218"/>
        <v>5.8703208556149731</v>
      </c>
      <c r="J1407">
        <f t="shared" si="219"/>
        <v>17</v>
      </c>
      <c r="S1407">
        <v>3</v>
      </c>
      <c r="U1407" s="7">
        <v>5.8703208556149731</v>
      </c>
      <c r="V1407" s="7">
        <v>17</v>
      </c>
    </row>
    <row r="1408" spans="1:22" x14ac:dyDescent="0.3">
      <c r="A1408" t="str">
        <f t="shared" si="210"/>
        <v>Exp4</v>
      </c>
      <c r="B1408">
        <f t="shared" si="215"/>
        <v>8</v>
      </c>
      <c r="C1408" t="str">
        <f t="shared" si="216"/>
        <v>Full</v>
      </c>
      <c r="D1408" t="str">
        <f t="shared" si="217"/>
        <v>CRWT153</v>
      </c>
      <c r="E1408" s="20">
        <f t="shared" si="211"/>
        <v>41927</v>
      </c>
      <c r="F1408" t="str">
        <f t="shared" si="212"/>
        <v>Full_8h</v>
      </c>
      <c r="G1408">
        <f t="shared" si="213"/>
        <v>1245</v>
      </c>
      <c r="H1408" t="str">
        <f t="shared" si="214"/>
        <v>NO</v>
      </c>
      <c r="I1408">
        <f t="shared" si="218"/>
        <v>5.9866310160427805</v>
      </c>
      <c r="J1408">
        <f t="shared" si="219"/>
        <v>18</v>
      </c>
      <c r="S1408">
        <v>4</v>
      </c>
      <c r="U1408" s="7">
        <v>5.9866310160427805</v>
      </c>
      <c r="V1408" s="7">
        <v>18</v>
      </c>
    </row>
    <row r="1409" spans="1:22" x14ac:dyDescent="0.3">
      <c r="A1409" t="str">
        <f t="shared" si="210"/>
        <v>Exp4</v>
      </c>
      <c r="B1409">
        <f t="shared" si="215"/>
        <v>8</v>
      </c>
      <c r="C1409" t="str">
        <f t="shared" si="216"/>
        <v>Full</v>
      </c>
      <c r="D1409" t="str">
        <f t="shared" si="217"/>
        <v>CRWT153</v>
      </c>
      <c r="E1409" s="20">
        <f t="shared" si="211"/>
        <v>41927</v>
      </c>
      <c r="F1409" t="str">
        <f t="shared" si="212"/>
        <v>Full_8h</v>
      </c>
      <c r="G1409">
        <f t="shared" si="213"/>
        <v>1262</v>
      </c>
      <c r="H1409" t="str">
        <f t="shared" si="214"/>
        <v>NO</v>
      </c>
      <c r="I1409">
        <f t="shared" si="218"/>
        <v>5.5735294117647056</v>
      </c>
      <c r="J1409">
        <f t="shared" si="219"/>
        <v>19</v>
      </c>
      <c r="R1409">
        <v>1262</v>
      </c>
      <c r="S1409">
        <v>1</v>
      </c>
      <c r="U1409" s="7">
        <v>5.5735294117647056</v>
      </c>
      <c r="V1409" s="7">
        <v>19</v>
      </c>
    </row>
    <row r="1410" spans="1:22" x14ac:dyDescent="0.3">
      <c r="A1410" t="str">
        <f t="shared" si="210"/>
        <v>Exp4</v>
      </c>
      <c r="B1410">
        <f t="shared" si="215"/>
        <v>8</v>
      </c>
      <c r="C1410" t="str">
        <f t="shared" si="216"/>
        <v>Full</v>
      </c>
      <c r="D1410" t="str">
        <f t="shared" si="217"/>
        <v>CRWT153</v>
      </c>
      <c r="E1410" s="20">
        <f t="shared" si="211"/>
        <v>41927</v>
      </c>
      <c r="F1410" t="str">
        <f t="shared" si="212"/>
        <v>Full_8h</v>
      </c>
      <c r="G1410">
        <f t="shared" si="213"/>
        <v>1262</v>
      </c>
      <c r="H1410" t="str">
        <f t="shared" si="214"/>
        <v>NO</v>
      </c>
      <c r="I1410">
        <f t="shared" si="218"/>
        <v>6.5977766548762</v>
      </c>
      <c r="J1410">
        <f t="shared" si="219"/>
        <v>19</v>
      </c>
      <c r="S1410">
        <v>2</v>
      </c>
      <c r="U1410" s="7">
        <v>6.5977766548762</v>
      </c>
      <c r="V1410" s="7">
        <v>19</v>
      </c>
    </row>
    <row r="1411" spans="1:22" x14ac:dyDescent="0.3">
      <c r="A1411" t="str">
        <f t="shared" ref="A1411:A1474" si="220">IF(L1411="",A1410,L1411)</f>
        <v>Exp4</v>
      </c>
      <c r="B1411">
        <f t="shared" si="215"/>
        <v>8</v>
      </c>
      <c r="C1411" t="str">
        <f t="shared" si="216"/>
        <v>Full</v>
      </c>
      <c r="D1411" t="str">
        <f t="shared" si="217"/>
        <v>CRWT153</v>
      </c>
      <c r="E1411" s="20">
        <f t="shared" ref="E1411:E1474" si="221">IF(P1411="",E1410,P1411)</f>
        <v>41927</v>
      </c>
      <c r="F1411" t="str">
        <f t="shared" ref="F1411:F1474" si="222">IF(Q1411="",F1410,Q1411)</f>
        <v>Full_8h</v>
      </c>
      <c r="G1411">
        <f t="shared" ref="G1411:G1474" si="223">IF(R1411="",G1410,R1411)</f>
        <v>1262</v>
      </c>
      <c r="H1411" t="str">
        <f t="shared" ref="H1411:H1474" si="224">IF(T1411="","NO","YES")</f>
        <v>NO</v>
      </c>
      <c r="I1411">
        <f t="shared" si="218"/>
        <v>5.5655080213903743</v>
      </c>
      <c r="J1411">
        <f t="shared" si="219"/>
        <v>17</v>
      </c>
      <c r="S1411">
        <v>3</v>
      </c>
      <c r="U1411" s="7">
        <v>5.5655080213903743</v>
      </c>
      <c r="V1411" s="7">
        <v>17</v>
      </c>
    </row>
    <row r="1412" spans="1:22" x14ac:dyDescent="0.3">
      <c r="A1412" t="str">
        <f t="shared" si="220"/>
        <v>Exp4</v>
      </c>
      <c r="B1412">
        <f t="shared" ref="B1412:B1475" si="225">IF(L1412="",B1411,M1412)</f>
        <v>8</v>
      </c>
      <c r="C1412" t="str">
        <f t="shared" ref="C1412:C1475" si="226">IF(O1412="",C1411,O1412)</f>
        <v>Full</v>
      </c>
      <c r="D1412" t="str">
        <f t="shared" ref="D1412:D1475" si="227">IF(N1412="",D1411,N1412)</f>
        <v>CRWT153</v>
      </c>
      <c r="E1412" s="20">
        <f t="shared" si="221"/>
        <v>41927</v>
      </c>
      <c r="F1412" t="str">
        <f t="shared" si="222"/>
        <v>Full_8h</v>
      </c>
      <c r="G1412">
        <f t="shared" si="223"/>
        <v>1262</v>
      </c>
      <c r="H1412" t="str">
        <f t="shared" si="224"/>
        <v>NO</v>
      </c>
      <c r="I1412">
        <f t="shared" ref="I1412:I1475" si="228">IF(U1412="","",U1412)</f>
        <v>5.6858288770053473</v>
      </c>
      <c r="J1412">
        <f t="shared" ref="J1412:J1475" si="229">IF(V1412="","",V1412)</f>
        <v>17</v>
      </c>
      <c r="S1412">
        <v>4</v>
      </c>
      <c r="U1412" s="7">
        <v>5.6858288770053473</v>
      </c>
      <c r="V1412" s="7">
        <v>17</v>
      </c>
    </row>
    <row r="1413" spans="1:22" x14ac:dyDescent="0.3">
      <c r="A1413" t="str">
        <f t="shared" si="220"/>
        <v>Exp4</v>
      </c>
      <c r="B1413">
        <f t="shared" si="225"/>
        <v>8</v>
      </c>
      <c r="C1413" t="str">
        <f t="shared" si="226"/>
        <v>Full</v>
      </c>
      <c r="D1413" t="str">
        <f t="shared" si="227"/>
        <v>CRWT153</v>
      </c>
      <c r="E1413" s="20">
        <f t="shared" si="221"/>
        <v>41927</v>
      </c>
      <c r="F1413" t="str">
        <f t="shared" si="222"/>
        <v>Full_8h</v>
      </c>
      <c r="G1413">
        <f t="shared" si="223"/>
        <v>1267</v>
      </c>
      <c r="H1413" t="str">
        <f t="shared" si="224"/>
        <v>NO</v>
      </c>
      <c r="I1413">
        <f t="shared" si="228"/>
        <v>6.4696816574027283</v>
      </c>
      <c r="J1413">
        <f t="shared" si="229"/>
        <v>19</v>
      </c>
      <c r="R1413">
        <v>1267</v>
      </c>
      <c r="S1413">
        <v>1</v>
      </c>
      <c r="U1413" s="7">
        <v>6.4696816574027283</v>
      </c>
      <c r="V1413" s="7">
        <v>19</v>
      </c>
    </row>
    <row r="1414" spans="1:22" x14ac:dyDescent="0.3">
      <c r="A1414" t="str">
        <f t="shared" si="220"/>
        <v>Exp4</v>
      </c>
      <c r="B1414">
        <f t="shared" si="225"/>
        <v>8</v>
      </c>
      <c r="C1414" t="str">
        <f t="shared" si="226"/>
        <v>Full</v>
      </c>
      <c r="D1414" t="str">
        <f t="shared" si="227"/>
        <v>CRWT153</v>
      </c>
      <c r="E1414" s="20">
        <f t="shared" si="221"/>
        <v>41927</v>
      </c>
      <c r="F1414" t="str">
        <f t="shared" si="222"/>
        <v>Full_8h</v>
      </c>
      <c r="G1414">
        <f t="shared" si="223"/>
        <v>1267</v>
      </c>
      <c r="H1414" t="str">
        <f t="shared" si="224"/>
        <v>NO</v>
      </c>
      <c r="I1414">
        <f t="shared" si="228"/>
        <v>6.1937847397675592</v>
      </c>
      <c r="J1414">
        <f t="shared" si="229"/>
        <v>18</v>
      </c>
      <c r="S1414">
        <v>2</v>
      </c>
      <c r="U1414" s="7">
        <v>6.1937847397675592</v>
      </c>
      <c r="V1414" s="7">
        <v>18</v>
      </c>
    </row>
    <row r="1415" spans="1:22" x14ac:dyDescent="0.3">
      <c r="A1415" t="str">
        <f t="shared" si="220"/>
        <v>Exp4</v>
      </c>
      <c r="B1415">
        <f t="shared" si="225"/>
        <v>8</v>
      </c>
      <c r="C1415" t="str">
        <f t="shared" si="226"/>
        <v>Full</v>
      </c>
      <c r="D1415" t="str">
        <f t="shared" si="227"/>
        <v>CRWT153</v>
      </c>
      <c r="E1415" s="20">
        <f t="shared" si="221"/>
        <v>41927</v>
      </c>
      <c r="F1415" t="str">
        <f t="shared" si="222"/>
        <v>Full_8h</v>
      </c>
      <c r="G1415">
        <f t="shared" si="223"/>
        <v>1267</v>
      </c>
      <c r="H1415" t="str">
        <f t="shared" si="224"/>
        <v>NO</v>
      </c>
      <c r="I1415">
        <f t="shared" si="228"/>
        <v>5.7941176470588234</v>
      </c>
      <c r="J1415">
        <f t="shared" si="229"/>
        <v>17</v>
      </c>
      <c r="S1415">
        <v>3</v>
      </c>
      <c r="U1415" s="7">
        <v>5.7941176470588234</v>
      </c>
      <c r="V1415" s="7">
        <v>17</v>
      </c>
    </row>
    <row r="1416" spans="1:22" x14ac:dyDescent="0.3">
      <c r="A1416" t="str">
        <f t="shared" si="220"/>
        <v>Exp4</v>
      </c>
      <c r="B1416">
        <f t="shared" si="225"/>
        <v>8</v>
      </c>
      <c r="C1416" t="str">
        <f t="shared" si="226"/>
        <v>Full</v>
      </c>
      <c r="D1416" t="str">
        <f t="shared" si="227"/>
        <v>CRWT153</v>
      </c>
      <c r="E1416" s="20">
        <f t="shared" si="221"/>
        <v>41927</v>
      </c>
      <c r="F1416" t="str">
        <f t="shared" si="222"/>
        <v>Full_8h</v>
      </c>
      <c r="G1416">
        <f t="shared" si="223"/>
        <v>1267</v>
      </c>
      <c r="H1416" t="str">
        <f t="shared" si="224"/>
        <v>NO</v>
      </c>
      <c r="I1416">
        <f t="shared" si="228"/>
        <v>6.3908539666498232</v>
      </c>
      <c r="J1416">
        <f t="shared" si="229"/>
        <v>19</v>
      </c>
      <c r="S1416">
        <v>4</v>
      </c>
      <c r="U1416" s="7">
        <v>6.3908539666498232</v>
      </c>
      <c r="V1416" s="7">
        <v>19</v>
      </c>
    </row>
    <row r="1417" spans="1:22" x14ac:dyDescent="0.3">
      <c r="A1417" t="str">
        <f t="shared" si="220"/>
        <v>Exp4</v>
      </c>
      <c r="B1417">
        <f t="shared" si="225"/>
        <v>8</v>
      </c>
      <c r="C1417" t="str">
        <f t="shared" si="226"/>
        <v>Full</v>
      </c>
      <c r="D1417" t="str">
        <f t="shared" si="227"/>
        <v>CRWT153</v>
      </c>
      <c r="E1417" s="20">
        <f t="shared" si="221"/>
        <v>41933</v>
      </c>
      <c r="F1417" t="str">
        <f t="shared" si="222"/>
        <v>Full_8h</v>
      </c>
      <c r="G1417">
        <f t="shared" si="223"/>
        <v>1238</v>
      </c>
      <c r="H1417" t="str">
        <f t="shared" si="224"/>
        <v>NO</v>
      </c>
      <c r="I1417">
        <f t="shared" si="228"/>
        <v>7.6424134871339842</v>
      </c>
      <c r="J1417">
        <f t="shared" si="229"/>
        <v>21</v>
      </c>
      <c r="P1417" s="1">
        <v>41933</v>
      </c>
      <c r="Q1417" t="s">
        <v>440</v>
      </c>
      <c r="R1417">
        <v>1238</v>
      </c>
      <c r="S1417">
        <v>1</v>
      </c>
      <c r="U1417" s="7">
        <v>7.6424134871339842</v>
      </c>
      <c r="V1417" s="7">
        <v>21</v>
      </c>
    </row>
    <row r="1418" spans="1:22" x14ac:dyDescent="0.3">
      <c r="A1418" t="str">
        <f t="shared" si="220"/>
        <v>Exp4</v>
      </c>
      <c r="B1418">
        <f t="shared" si="225"/>
        <v>8</v>
      </c>
      <c r="C1418" t="str">
        <f t="shared" si="226"/>
        <v>Full</v>
      </c>
      <c r="D1418" t="str">
        <f t="shared" si="227"/>
        <v>CRWT153</v>
      </c>
      <c r="E1418" s="20">
        <f t="shared" si="221"/>
        <v>41933</v>
      </c>
      <c r="F1418" t="str">
        <f t="shared" si="222"/>
        <v>Full_8h</v>
      </c>
      <c r="G1418">
        <f t="shared" si="223"/>
        <v>1238</v>
      </c>
      <c r="H1418" t="str">
        <f t="shared" si="224"/>
        <v>NO</v>
      </c>
      <c r="I1418">
        <f t="shared" si="228"/>
        <v>6.8046993431025768</v>
      </c>
      <c r="J1418">
        <f t="shared" si="229"/>
        <v>21</v>
      </c>
      <c r="S1418">
        <v>2</v>
      </c>
      <c r="U1418" s="7">
        <v>6.8046993431025768</v>
      </c>
      <c r="V1418" s="7">
        <v>21</v>
      </c>
    </row>
    <row r="1419" spans="1:22" x14ac:dyDescent="0.3">
      <c r="A1419" t="str">
        <f t="shared" si="220"/>
        <v>Exp4</v>
      </c>
      <c r="B1419">
        <f t="shared" si="225"/>
        <v>8</v>
      </c>
      <c r="C1419" t="str">
        <f t="shared" si="226"/>
        <v>Full</v>
      </c>
      <c r="D1419" t="str">
        <f t="shared" si="227"/>
        <v>CRWT153</v>
      </c>
      <c r="E1419" s="20">
        <f t="shared" si="221"/>
        <v>41933</v>
      </c>
      <c r="F1419" t="str">
        <f t="shared" si="222"/>
        <v>Full_8h</v>
      </c>
      <c r="G1419">
        <f t="shared" si="223"/>
        <v>1238</v>
      </c>
      <c r="H1419" t="str">
        <f t="shared" si="224"/>
        <v>NO</v>
      </c>
      <c r="I1419">
        <f t="shared" si="228"/>
        <v>7.3407275953859807</v>
      </c>
      <c r="J1419">
        <f t="shared" si="229"/>
        <v>22</v>
      </c>
      <c r="S1419">
        <v>3</v>
      </c>
      <c r="U1419" s="7">
        <v>7.3407275953859807</v>
      </c>
      <c r="V1419" s="7">
        <v>22</v>
      </c>
    </row>
    <row r="1420" spans="1:22" x14ac:dyDescent="0.3">
      <c r="A1420" t="str">
        <f t="shared" si="220"/>
        <v>Exp4</v>
      </c>
      <c r="B1420">
        <f t="shared" si="225"/>
        <v>8</v>
      </c>
      <c r="C1420" t="str">
        <f t="shared" si="226"/>
        <v>Full</v>
      </c>
      <c r="D1420" t="str">
        <f t="shared" si="227"/>
        <v>CRWT153</v>
      </c>
      <c r="E1420" s="20">
        <f t="shared" si="221"/>
        <v>41933</v>
      </c>
      <c r="F1420" t="str">
        <f t="shared" si="222"/>
        <v>Full_8h</v>
      </c>
      <c r="G1420">
        <f t="shared" si="223"/>
        <v>1238</v>
      </c>
      <c r="H1420" t="str">
        <f t="shared" si="224"/>
        <v>NO</v>
      </c>
      <c r="I1420">
        <f t="shared" si="228"/>
        <v>7.3336291038154391</v>
      </c>
      <c r="J1420">
        <f t="shared" si="229"/>
        <v>20</v>
      </c>
      <c r="S1420">
        <v>4</v>
      </c>
      <c r="U1420" s="7">
        <v>7.3336291038154391</v>
      </c>
      <c r="V1420" s="7">
        <v>20</v>
      </c>
    </row>
    <row r="1421" spans="1:22" x14ac:dyDescent="0.3">
      <c r="A1421" t="str">
        <f t="shared" si="220"/>
        <v>Exp4</v>
      </c>
      <c r="B1421">
        <f t="shared" si="225"/>
        <v>8</v>
      </c>
      <c r="C1421" t="str">
        <f t="shared" si="226"/>
        <v>Full</v>
      </c>
      <c r="D1421" t="str">
        <f t="shared" si="227"/>
        <v>CRWT153</v>
      </c>
      <c r="E1421" s="20">
        <f t="shared" si="221"/>
        <v>41933</v>
      </c>
      <c r="F1421" t="str">
        <f t="shared" si="222"/>
        <v>Full_8h</v>
      </c>
      <c r="G1421">
        <f t="shared" si="223"/>
        <v>1252</v>
      </c>
      <c r="H1421" t="str">
        <f t="shared" si="224"/>
        <v>NO</v>
      </c>
      <c r="I1421">
        <f t="shared" si="228"/>
        <v>7.5217391304347823</v>
      </c>
      <c r="J1421">
        <f t="shared" si="229"/>
        <v>24</v>
      </c>
      <c r="R1421">
        <v>1252</v>
      </c>
      <c r="S1421">
        <v>1</v>
      </c>
      <c r="U1421" s="7">
        <v>7.5217391304347823</v>
      </c>
      <c r="V1421" s="7">
        <v>24</v>
      </c>
    </row>
    <row r="1422" spans="1:22" x14ac:dyDescent="0.3">
      <c r="A1422" t="str">
        <f t="shared" si="220"/>
        <v>Exp4</v>
      </c>
      <c r="B1422">
        <f t="shared" si="225"/>
        <v>8</v>
      </c>
      <c r="C1422" t="str">
        <f t="shared" si="226"/>
        <v>Full</v>
      </c>
      <c r="D1422" t="str">
        <f t="shared" si="227"/>
        <v>CRWT153</v>
      </c>
      <c r="E1422" s="20">
        <f t="shared" si="221"/>
        <v>41933</v>
      </c>
      <c r="F1422" t="str">
        <f t="shared" si="222"/>
        <v>Full_8h</v>
      </c>
      <c r="G1422">
        <f t="shared" si="223"/>
        <v>1252</v>
      </c>
      <c r="H1422" t="str">
        <f t="shared" si="224"/>
        <v>NO</v>
      </c>
      <c r="I1422">
        <f t="shared" si="228"/>
        <v>7.5891748003549244</v>
      </c>
      <c r="J1422">
        <f t="shared" si="229"/>
        <v>21</v>
      </c>
      <c r="S1422">
        <v>2</v>
      </c>
      <c r="U1422" s="7">
        <v>7.5891748003549244</v>
      </c>
      <c r="V1422" s="7">
        <v>21</v>
      </c>
    </row>
    <row r="1423" spans="1:22" x14ac:dyDescent="0.3">
      <c r="A1423" t="str">
        <f t="shared" si="220"/>
        <v>Exp4</v>
      </c>
      <c r="B1423">
        <f t="shared" si="225"/>
        <v>8</v>
      </c>
      <c r="C1423" t="str">
        <f t="shared" si="226"/>
        <v>Full</v>
      </c>
      <c r="D1423" t="str">
        <f t="shared" si="227"/>
        <v>CRWT153</v>
      </c>
      <c r="E1423" s="20">
        <f t="shared" si="221"/>
        <v>41933</v>
      </c>
      <c r="F1423" t="str">
        <f t="shared" si="222"/>
        <v>Full_8h</v>
      </c>
      <c r="G1423">
        <f t="shared" si="223"/>
        <v>1252</v>
      </c>
      <c r="H1423" t="str">
        <f t="shared" si="224"/>
        <v>NO</v>
      </c>
      <c r="I1423">
        <f t="shared" si="228"/>
        <v>6.2726124305204651</v>
      </c>
      <c r="J1423">
        <f t="shared" si="229"/>
        <v>18</v>
      </c>
      <c r="S1423">
        <v>3</v>
      </c>
      <c r="U1423" s="7">
        <v>6.2726124305204651</v>
      </c>
      <c r="V1423" s="7">
        <v>18</v>
      </c>
    </row>
    <row r="1424" spans="1:22" x14ac:dyDescent="0.3">
      <c r="A1424" t="str">
        <f t="shared" si="220"/>
        <v>Exp4</v>
      </c>
      <c r="B1424">
        <f t="shared" si="225"/>
        <v>8</v>
      </c>
      <c r="C1424" t="str">
        <f t="shared" si="226"/>
        <v>Full</v>
      </c>
      <c r="D1424" t="str">
        <f t="shared" si="227"/>
        <v>CRWT153</v>
      </c>
      <c r="E1424" s="20">
        <f t="shared" si="221"/>
        <v>41933</v>
      </c>
      <c r="F1424" t="str">
        <f t="shared" si="222"/>
        <v>Full_8h</v>
      </c>
      <c r="G1424">
        <f t="shared" si="223"/>
        <v>1252</v>
      </c>
      <c r="H1424" t="str">
        <f t="shared" si="224"/>
        <v>NO</v>
      </c>
      <c r="I1424">
        <f t="shared" si="228"/>
        <v>7.1987577639751557</v>
      </c>
      <c r="J1424">
        <f t="shared" si="229"/>
        <v>20</v>
      </c>
      <c r="S1424">
        <v>4</v>
      </c>
      <c r="U1424" s="7">
        <v>7.1987577639751557</v>
      </c>
      <c r="V1424" s="7">
        <v>20</v>
      </c>
    </row>
    <row r="1425" spans="1:22" x14ac:dyDescent="0.3">
      <c r="A1425" t="str">
        <f t="shared" si="220"/>
        <v>Exp4</v>
      </c>
      <c r="B1425">
        <f t="shared" si="225"/>
        <v>8</v>
      </c>
      <c r="C1425" t="str">
        <f t="shared" si="226"/>
        <v>Full</v>
      </c>
      <c r="D1425" t="str">
        <f t="shared" si="227"/>
        <v>CRWT153</v>
      </c>
      <c r="E1425" s="20">
        <f t="shared" si="221"/>
        <v>41933</v>
      </c>
      <c r="F1425" t="str">
        <f t="shared" si="222"/>
        <v>Full_8h</v>
      </c>
      <c r="G1425">
        <f t="shared" si="223"/>
        <v>1254</v>
      </c>
      <c r="H1425" t="str">
        <f t="shared" si="224"/>
        <v>NO</v>
      </c>
      <c r="I1425">
        <f t="shared" si="228"/>
        <v>7.3904170363797697</v>
      </c>
      <c r="J1425">
        <f t="shared" si="229"/>
        <v>21</v>
      </c>
      <c r="R1425">
        <v>1254</v>
      </c>
      <c r="S1425">
        <v>1</v>
      </c>
      <c r="U1425" s="7">
        <v>7.3904170363797697</v>
      </c>
      <c r="V1425" s="7">
        <v>21</v>
      </c>
    </row>
    <row r="1426" spans="1:22" x14ac:dyDescent="0.3">
      <c r="A1426" t="str">
        <f t="shared" si="220"/>
        <v>Exp4</v>
      </c>
      <c r="B1426">
        <f t="shared" si="225"/>
        <v>8</v>
      </c>
      <c r="C1426" t="str">
        <f t="shared" si="226"/>
        <v>Full</v>
      </c>
      <c r="D1426" t="str">
        <f t="shared" si="227"/>
        <v>CRWT153</v>
      </c>
      <c r="E1426" s="20">
        <f t="shared" si="221"/>
        <v>41933</v>
      </c>
      <c r="F1426" t="str">
        <f t="shared" si="222"/>
        <v>Full_8h</v>
      </c>
      <c r="G1426">
        <f t="shared" si="223"/>
        <v>1254</v>
      </c>
      <c r="H1426" t="str">
        <f t="shared" si="224"/>
        <v>NO</v>
      </c>
      <c r="I1426">
        <f t="shared" si="228"/>
        <v>7.4614019520851818</v>
      </c>
      <c r="J1426">
        <f t="shared" si="229"/>
        <v>23</v>
      </c>
      <c r="S1426">
        <v>2</v>
      </c>
      <c r="U1426" s="7">
        <v>7.4614019520851818</v>
      </c>
      <c r="V1426" s="7">
        <v>23</v>
      </c>
    </row>
    <row r="1427" spans="1:22" x14ac:dyDescent="0.3">
      <c r="A1427" t="str">
        <f t="shared" si="220"/>
        <v>Exp4</v>
      </c>
      <c r="B1427">
        <f t="shared" si="225"/>
        <v>8</v>
      </c>
      <c r="C1427" t="str">
        <f t="shared" si="226"/>
        <v>Full</v>
      </c>
      <c r="D1427" t="str">
        <f t="shared" si="227"/>
        <v>CRWT153</v>
      </c>
      <c r="E1427" s="20">
        <f t="shared" si="221"/>
        <v>41933</v>
      </c>
      <c r="F1427" t="str">
        <f t="shared" si="222"/>
        <v>Full_8h</v>
      </c>
      <c r="G1427">
        <f t="shared" si="223"/>
        <v>1254</v>
      </c>
      <c r="H1427" t="str">
        <f t="shared" si="224"/>
        <v>NO</v>
      </c>
      <c r="I1427">
        <f t="shared" si="228"/>
        <v>7.8553682342502213</v>
      </c>
      <c r="J1427">
        <f t="shared" si="229"/>
        <v>20</v>
      </c>
      <c r="S1427">
        <v>3</v>
      </c>
      <c r="U1427" s="7">
        <v>7.8553682342502213</v>
      </c>
      <c r="V1427" s="7">
        <v>20</v>
      </c>
    </row>
    <row r="1428" spans="1:22" x14ac:dyDescent="0.3">
      <c r="A1428" t="str">
        <f t="shared" si="220"/>
        <v>Exp4</v>
      </c>
      <c r="B1428">
        <f t="shared" si="225"/>
        <v>8</v>
      </c>
      <c r="C1428" t="str">
        <f t="shared" si="226"/>
        <v>Full</v>
      </c>
      <c r="D1428" t="str">
        <f t="shared" si="227"/>
        <v>CRWT153</v>
      </c>
      <c r="E1428" s="20">
        <f t="shared" si="221"/>
        <v>41933</v>
      </c>
      <c r="F1428" t="str">
        <f t="shared" si="222"/>
        <v>Full_8h</v>
      </c>
      <c r="G1428">
        <f t="shared" si="223"/>
        <v>1254</v>
      </c>
      <c r="H1428" t="str">
        <f t="shared" si="224"/>
        <v>NO</v>
      </c>
      <c r="I1428">
        <f t="shared" si="228"/>
        <v>7.5927240461401952</v>
      </c>
      <c r="J1428">
        <f t="shared" si="229"/>
        <v>23</v>
      </c>
      <c r="S1428">
        <v>4</v>
      </c>
      <c r="U1428" s="7">
        <v>7.5927240461401952</v>
      </c>
      <c r="V1428" s="7">
        <v>23</v>
      </c>
    </row>
    <row r="1429" spans="1:22" x14ac:dyDescent="0.3">
      <c r="A1429" t="str">
        <f t="shared" si="220"/>
        <v>Exp4</v>
      </c>
      <c r="B1429">
        <f t="shared" si="225"/>
        <v>8</v>
      </c>
      <c r="C1429" t="str">
        <f t="shared" si="226"/>
        <v>Full</v>
      </c>
      <c r="D1429" t="str">
        <f t="shared" si="227"/>
        <v>CRWT153</v>
      </c>
      <c r="E1429" s="20">
        <f t="shared" si="221"/>
        <v>41940</v>
      </c>
      <c r="F1429" t="str">
        <f t="shared" si="222"/>
        <v>Full_8h</v>
      </c>
      <c r="G1429">
        <f t="shared" si="223"/>
        <v>1241</v>
      </c>
      <c r="H1429" t="str">
        <f t="shared" si="224"/>
        <v>NO</v>
      </c>
      <c r="I1429">
        <f t="shared" si="228"/>
        <v>8.3719008264462804</v>
      </c>
      <c r="J1429">
        <f t="shared" si="229"/>
        <v>25</v>
      </c>
      <c r="P1429" s="1">
        <v>41940</v>
      </c>
      <c r="Q1429" t="s">
        <v>440</v>
      </c>
      <c r="R1429">
        <v>1241</v>
      </c>
      <c r="S1429">
        <v>1</v>
      </c>
      <c r="U1429" s="7">
        <v>8.3719008264462804</v>
      </c>
      <c r="V1429" s="7">
        <v>25</v>
      </c>
    </row>
    <row r="1430" spans="1:22" x14ac:dyDescent="0.3">
      <c r="A1430" t="str">
        <f t="shared" si="220"/>
        <v>Exp4</v>
      </c>
      <c r="B1430">
        <f t="shared" si="225"/>
        <v>8</v>
      </c>
      <c r="C1430" t="str">
        <f t="shared" si="226"/>
        <v>Full</v>
      </c>
      <c r="D1430" t="str">
        <f t="shared" si="227"/>
        <v>CRWT153</v>
      </c>
      <c r="E1430" s="20">
        <f t="shared" si="221"/>
        <v>41940</v>
      </c>
      <c r="F1430" t="str">
        <f t="shared" si="222"/>
        <v>Full_8h</v>
      </c>
      <c r="G1430">
        <f t="shared" si="223"/>
        <v>1241</v>
      </c>
      <c r="H1430" t="str">
        <f t="shared" si="224"/>
        <v>NO</v>
      </c>
      <c r="I1430">
        <f t="shared" si="228"/>
        <v>8.2355371900826455</v>
      </c>
      <c r="J1430">
        <f t="shared" si="229"/>
        <v>27</v>
      </c>
      <c r="S1430">
        <v>2</v>
      </c>
      <c r="U1430" s="7">
        <v>8.2355371900826455</v>
      </c>
      <c r="V1430" s="7">
        <v>27</v>
      </c>
    </row>
    <row r="1431" spans="1:22" x14ac:dyDescent="0.3">
      <c r="A1431" t="str">
        <f t="shared" si="220"/>
        <v>Exp4</v>
      </c>
      <c r="B1431">
        <f t="shared" si="225"/>
        <v>8</v>
      </c>
      <c r="C1431" t="str">
        <f t="shared" si="226"/>
        <v>Full</v>
      </c>
      <c r="D1431" t="str">
        <f t="shared" si="227"/>
        <v>CRWT153</v>
      </c>
      <c r="E1431" s="20">
        <f t="shared" si="221"/>
        <v>41940</v>
      </c>
      <c r="F1431" t="str">
        <f t="shared" si="222"/>
        <v>Full_8h</v>
      </c>
      <c r="G1431">
        <f t="shared" si="223"/>
        <v>1241</v>
      </c>
      <c r="H1431" t="str">
        <f t="shared" si="224"/>
        <v>NO</v>
      </c>
      <c r="I1431">
        <f t="shared" si="228"/>
        <v>7.8340727595385982</v>
      </c>
      <c r="J1431">
        <f t="shared" si="229"/>
        <v>22</v>
      </c>
      <c r="S1431">
        <v>3</v>
      </c>
      <c r="U1431" s="7">
        <v>7.8340727595385982</v>
      </c>
      <c r="V1431" s="7">
        <v>22</v>
      </c>
    </row>
    <row r="1432" spans="1:22" x14ac:dyDescent="0.3">
      <c r="A1432" t="str">
        <f t="shared" si="220"/>
        <v>Exp4</v>
      </c>
      <c r="B1432">
        <f t="shared" si="225"/>
        <v>8</v>
      </c>
      <c r="C1432" t="str">
        <f t="shared" si="226"/>
        <v>Full</v>
      </c>
      <c r="D1432" t="str">
        <f t="shared" si="227"/>
        <v>CRWT153</v>
      </c>
      <c r="E1432" s="20">
        <f t="shared" si="221"/>
        <v>41940</v>
      </c>
      <c r="F1432" t="str">
        <f t="shared" si="222"/>
        <v>Full_8h</v>
      </c>
      <c r="G1432">
        <f t="shared" si="223"/>
        <v>1241</v>
      </c>
      <c r="H1432" t="str">
        <f t="shared" si="224"/>
        <v>NO</v>
      </c>
      <c r="I1432">
        <f t="shared" si="228"/>
        <v>7.95829636202307</v>
      </c>
      <c r="J1432">
        <f t="shared" si="229"/>
        <v>24</v>
      </c>
      <c r="S1432">
        <v>4</v>
      </c>
      <c r="U1432" s="7">
        <v>7.95829636202307</v>
      </c>
      <c r="V1432" s="7">
        <v>24</v>
      </c>
    </row>
    <row r="1433" spans="1:22" x14ac:dyDescent="0.3">
      <c r="A1433" t="str">
        <f t="shared" si="220"/>
        <v>Exp4</v>
      </c>
      <c r="B1433">
        <f t="shared" si="225"/>
        <v>8</v>
      </c>
      <c r="C1433" t="str">
        <f t="shared" si="226"/>
        <v>Full</v>
      </c>
      <c r="D1433" t="str">
        <f t="shared" si="227"/>
        <v>CRWT153</v>
      </c>
      <c r="E1433" s="20">
        <f t="shared" si="221"/>
        <v>41940</v>
      </c>
      <c r="F1433" t="str">
        <f t="shared" si="222"/>
        <v>Full_8h</v>
      </c>
      <c r="G1433">
        <f t="shared" si="223"/>
        <v>1247</v>
      </c>
      <c r="H1433" t="str">
        <f t="shared" si="224"/>
        <v>NO</v>
      </c>
      <c r="I1433">
        <f t="shared" si="228"/>
        <v>7.95829636202307</v>
      </c>
      <c r="J1433">
        <f t="shared" si="229"/>
        <v>22</v>
      </c>
      <c r="R1433">
        <v>1247</v>
      </c>
      <c r="S1433">
        <v>1</v>
      </c>
      <c r="U1433" s="7">
        <v>7.95829636202307</v>
      </c>
      <c r="V1433" s="7">
        <v>22</v>
      </c>
    </row>
    <row r="1434" spans="1:22" x14ac:dyDescent="0.3">
      <c r="A1434" t="str">
        <f t="shared" si="220"/>
        <v>Exp4</v>
      </c>
      <c r="B1434">
        <f t="shared" si="225"/>
        <v>8</v>
      </c>
      <c r="C1434" t="str">
        <f t="shared" si="226"/>
        <v>Full</v>
      </c>
      <c r="D1434" t="str">
        <f t="shared" si="227"/>
        <v>CRWT153</v>
      </c>
      <c r="E1434" s="20">
        <f t="shared" si="221"/>
        <v>41940</v>
      </c>
      <c r="F1434" t="str">
        <f t="shared" si="222"/>
        <v>Full_8h</v>
      </c>
      <c r="G1434">
        <f t="shared" si="223"/>
        <v>1247</v>
      </c>
      <c r="H1434" t="str">
        <f t="shared" si="224"/>
        <v>NO</v>
      </c>
      <c r="I1434">
        <f t="shared" si="228"/>
        <v>7.8944099378881987</v>
      </c>
      <c r="J1434">
        <f t="shared" si="229"/>
        <v>23</v>
      </c>
      <c r="S1434">
        <v>2</v>
      </c>
      <c r="U1434" s="7">
        <v>7.8944099378881987</v>
      </c>
      <c r="V1434" s="7">
        <v>23</v>
      </c>
    </row>
    <row r="1435" spans="1:22" x14ac:dyDescent="0.3">
      <c r="A1435" t="str">
        <f t="shared" si="220"/>
        <v>Exp4</v>
      </c>
      <c r="B1435">
        <f t="shared" si="225"/>
        <v>8</v>
      </c>
      <c r="C1435" t="str">
        <f t="shared" si="226"/>
        <v>Full</v>
      </c>
      <c r="D1435" t="str">
        <f t="shared" si="227"/>
        <v>CRWT153</v>
      </c>
      <c r="E1435" s="20">
        <f t="shared" si="221"/>
        <v>41940</v>
      </c>
      <c r="F1435" t="str">
        <f t="shared" si="222"/>
        <v>Full_8h</v>
      </c>
      <c r="G1435">
        <f t="shared" si="223"/>
        <v>1247</v>
      </c>
      <c r="H1435" t="str">
        <f t="shared" si="224"/>
        <v>NO</v>
      </c>
      <c r="I1435">
        <f t="shared" si="228"/>
        <v>7.7879325643300801</v>
      </c>
      <c r="J1435">
        <f t="shared" si="229"/>
        <v>27</v>
      </c>
      <c r="S1435">
        <v>3</v>
      </c>
      <c r="U1435" s="7">
        <v>7.7879325643300801</v>
      </c>
      <c r="V1435" s="7">
        <v>27</v>
      </c>
    </row>
    <row r="1436" spans="1:22" x14ac:dyDescent="0.3">
      <c r="A1436" t="str">
        <f t="shared" si="220"/>
        <v>Exp4</v>
      </c>
      <c r="B1436">
        <f t="shared" si="225"/>
        <v>8</v>
      </c>
      <c r="C1436" t="str">
        <f t="shared" si="226"/>
        <v>Full</v>
      </c>
      <c r="D1436" t="str">
        <f t="shared" si="227"/>
        <v>CRWT153</v>
      </c>
      <c r="E1436" s="20">
        <f t="shared" si="221"/>
        <v>41940</v>
      </c>
      <c r="F1436" t="str">
        <f t="shared" si="222"/>
        <v>Full_8h</v>
      </c>
      <c r="G1436">
        <f t="shared" si="223"/>
        <v>1247</v>
      </c>
      <c r="H1436" t="str">
        <f t="shared" si="224"/>
        <v>NO</v>
      </c>
      <c r="I1436">
        <f t="shared" si="228"/>
        <v>8.938016528925619</v>
      </c>
      <c r="J1436">
        <f t="shared" si="229"/>
        <v>20</v>
      </c>
      <c r="S1436">
        <v>4</v>
      </c>
      <c r="U1436" s="7">
        <v>8.938016528925619</v>
      </c>
      <c r="V1436" s="7">
        <v>20</v>
      </c>
    </row>
    <row r="1437" spans="1:22" x14ac:dyDescent="0.3">
      <c r="A1437" t="str">
        <f t="shared" si="220"/>
        <v>Exp4</v>
      </c>
      <c r="B1437">
        <f t="shared" si="225"/>
        <v>8</v>
      </c>
      <c r="C1437" t="str">
        <f t="shared" si="226"/>
        <v>Full</v>
      </c>
      <c r="D1437" t="str">
        <f t="shared" si="227"/>
        <v>CRWT153</v>
      </c>
      <c r="E1437" s="20">
        <f t="shared" si="221"/>
        <v>41940</v>
      </c>
      <c r="F1437" t="str">
        <f t="shared" si="222"/>
        <v>Full_8h</v>
      </c>
      <c r="G1437">
        <f t="shared" si="223"/>
        <v>1265</v>
      </c>
      <c r="H1437" t="str">
        <f t="shared" si="224"/>
        <v>NO</v>
      </c>
      <c r="I1437">
        <f t="shared" si="228"/>
        <v>7.7133984028393963</v>
      </c>
      <c r="J1437">
        <f t="shared" si="229"/>
        <v>23</v>
      </c>
      <c r="R1437">
        <v>1265</v>
      </c>
      <c r="S1437">
        <v>1</v>
      </c>
      <c r="U1437" s="7">
        <v>7.7133984028393963</v>
      </c>
      <c r="V1437" s="7">
        <v>23</v>
      </c>
    </row>
    <row r="1438" spans="1:22" x14ac:dyDescent="0.3">
      <c r="A1438" t="str">
        <f t="shared" si="220"/>
        <v>Exp4</v>
      </c>
      <c r="B1438">
        <f t="shared" si="225"/>
        <v>8</v>
      </c>
      <c r="C1438" t="str">
        <f t="shared" si="226"/>
        <v>Full</v>
      </c>
      <c r="D1438" t="str">
        <f t="shared" si="227"/>
        <v>CRWT153</v>
      </c>
      <c r="E1438" s="20">
        <f t="shared" si="221"/>
        <v>41940</v>
      </c>
      <c r="F1438" t="str">
        <f t="shared" si="222"/>
        <v>Full_8h</v>
      </c>
      <c r="G1438">
        <f t="shared" si="223"/>
        <v>1265</v>
      </c>
      <c r="H1438" t="str">
        <f t="shared" si="224"/>
        <v>NO</v>
      </c>
      <c r="I1438">
        <f t="shared" si="228"/>
        <v>6.7422940879231934</v>
      </c>
      <c r="J1438">
        <f t="shared" si="229"/>
        <v>21</v>
      </c>
      <c r="S1438">
        <v>2</v>
      </c>
      <c r="U1438" s="7">
        <v>6.7422940879231934</v>
      </c>
      <c r="V1438" s="7">
        <v>21</v>
      </c>
    </row>
    <row r="1439" spans="1:22" x14ac:dyDescent="0.3">
      <c r="A1439" t="str">
        <f t="shared" si="220"/>
        <v>Exp4</v>
      </c>
      <c r="B1439">
        <f t="shared" si="225"/>
        <v>8</v>
      </c>
      <c r="C1439" t="str">
        <f t="shared" si="226"/>
        <v>Full</v>
      </c>
      <c r="D1439" t="str">
        <f t="shared" si="227"/>
        <v>CRWT153</v>
      </c>
      <c r="E1439" s="20">
        <f t="shared" si="221"/>
        <v>41940</v>
      </c>
      <c r="F1439" t="str">
        <f t="shared" si="222"/>
        <v>Full_8h</v>
      </c>
      <c r="G1439">
        <f t="shared" si="223"/>
        <v>1265</v>
      </c>
      <c r="H1439" t="str">
        <f t="shared" si="224"/>
        <v>NO</v>
      </c>
      <c r="I1439">
        <f t="shared" si="228"/>
        <v>7.3655723158828748</v>
      </c>
      <c r="J1439">
        <f t="shared" si="229"/>
        <v>27</v>
      </c>
      <c r="S1439">
        <v>3</v>
      </c>
      <c r="U1439" s="7">
        <v>7.3655723158828748</v>
      </c>
      <c r="V1439" s="7">
        <v>27</v>
      </c>
    </row>
    <row r="1440" spans="1:22" x14ac:dyDescent="0.3">
      <c r="A1440" t="str">
        <f t="shared" si="220"/>
        <v>Exp4</v>
      </c>
      <c r="B1440">
        <f t="shared" si="225"/>
        <v>8</v>
      </c>
      <c r="C1440" t="str">
        <f t="shared" si="226"/>
        <v>Full</v>
      </c>
      <c r="D1440" t="str">
        <f t="shared" si="227"/>
        <v>CRWT153</v>
      </c>
      <c r="E1440" s="20">
        <f t="shared" si="221"/>
        <v>41940</v>
      </c>
      <c r="F1440" t="str">
        <f t="shared" si="222"/>
        <v>Full_8h</v>
      </c>
      <c r="G1440">
        <f t="shared" si="223"/>
        <v>1265</v>
      </c>
      <c r="H1440" t="str">
        <f t="shared" si="224"/>
        <v>NO</v>
      </c>
      <c r="I1440">
        <f t="shared" si="228"/>
        <v>8.4669421487603298</v>
      </c>
      <c r="J1440">
        <f t="shared" si="229"/>
        <v>24</v>
      </c>
      <c r="S1440">
        <v>4</v>
      </c>
      <c r="U1440" s="7">
        <v>8.4669421487603298</v>
      </c>
      <c r="V1440" s="7">
        <v>24</v>
      </c>
    </row>
    <row r="1441" spans="1:22" x14ac:dyDescent="0.3">
      <c r="A1441" t="str">
        <f t="shared" si="220"/>
        <v>Exp4</v>
      </c>
      <c r="B1441">
        <f t="shared" si="225"/>
        <v>8</v>
      </c>
      <c r="C1441" t="str">
        <f t="shared" si="226"/>
        <v>Full</v>
      </c>
      <c r="D1441" t="str">
        <f t="shared" si="227"/>
        <v>CRWT153</v>
      </c>
      <c r="E1441" s="20">
        <f t="shared" si="221"/>
        <v>41947</v>
      </c>
      <c r="F1441" t="str">
        <f t="shared" si="222"/>
        <v>Full_8h</v>
      </c>
      <c r="G1441">
        <f t="shared" si="223"/>
        <v>1242</v>
      </c>
      <c r="H1441" t="str">
        <f t="shared" si="224"/>
        <v>NO</v>
      </c>
      <c r="I1441">
        <f t="shared" si="228"/>
        <v>8.3966942148760335</v>
      </c>
      <c r="J1441">
        <f t="shared" si="229"/>
        <v>25</v>
      </c>
      <c r="P1441" s="1">
        <v>41947</v>
      </c>
      <c r="Q1441" t="s">
        <v>440</v>
      </c>
      <c r="R1441">
        <v>1242</v>
      </c>
      <c r="S1441">
        <v>1</v>
      </c>
      <c r="U1441" s="7">
        <v>8.3966942148760335</v>
      </c>
      <c r="V1441" s="7">
        <v>25</v>
      </c>
    </row>
    <row r="1442" spans="1:22" x14ac:dyDescent="0.3">
      <c r="A1442" t="str">
        <f t="shared" si="220"/>
        <v>Exp4</v>
      </c>
      <c r="B1442">
        <f t="shared" si="225"/>
        <v>8</v>
      </c>
      <c r="C1442" t="str">
        <f t="shared" si="226"/>
        <v>Full</v>
      </c>
      <c r="D1442" t="str">
        <f t="shared" si="227"/>
        <v>CRWT153</v>
      </c>
      <c r="E1442" s="20">
        <f t="shared" si="221"/>
        <v>41947</v>
      </c>
      <c r="F1442" t="str">
        <f t="shared" si="222"/>
        <v>Full_8h</v>
      </c>
      <c r="G1442">
        <f t="shared" si="223"/>
        <v>1242</v>
      </c>
      <c r="H1442" t="str">
        <f t="shared" si="224"/>
        <v>NO</v>
      </c>
      <c r="I1442">
        <f t="shared" si="228"/>
        <v>8.293388429752067</v>
      </c>
      <c r="J1442">
        <f t="shared" si="229"/>
        <v>28</v>
      </c>
      <c r="S1442">
        <v>2</v>
      </c>
      <c r="U1442" s="7">
        <v>8.293388429752067</v>
      </c>
      <c r="V1442" s="7">
        <v>28</v>
      </c>
    </row>
    <row r="1443" spans="1:22" x14ac:dyDescent="0.3">
      <c r="A1443" t="str">
        <f t="shared" si="220"/>
        <v>Exp4</v>
      </c>
      <c r="B1443">
        <f t="shared" si="225"/>
        <v>8</v>
      </c>
      <c r="C1443" t="str">
        <f t="shared" si="226"/>
        <v>Full</v>
      </c>
      <c r="D1443" t="str">
        <f t="shared" si="227"/>
        <v>CRWT153</v>
      </c>
      <c r="E1443" s="20">
        <f t="shared" si="221"/>
        <v>41947</v>
      </c>
      <c r="F1443" t="str">
        <f t="shared" si="222"/>
        <v>Full_8h</v>
      </c>
      <c r="G1443">
        <f t="shared" si="223"/>
        <v>1242</v>
      </c>
      <c r="H1443" t="str">
        <f t="shared" si="224"/>
        <v>NO</v>
      </c>
      <c r="I1443">
        <f t="shared" si="228"/>
        <v>7.8127772848269741</v>
      </c>
      <c r="J1443">
        <f t="shared" si="229"/>
        <v>23</v>
      </c>
      <c r="S1443">
        <v>3</v>
      </c>
      <c r="U1443" s="7">
        <v>7.8127772848269741</v>
      </c>
      <c r="V1443" s="7">
        <v>23</v>
      </c>
    </row>
    <row r="1444" spans="1:22" x14ac:dyDescent="0.3">
      <c r="A1444" t="str">
        <f t="shared" si="220"/>
        <v>Exp4</v>
      </c>
      <c r="B1444">
        <f t="shared" si="225"/>
        <v>8</v>
      </c>
      <c r="C1444" t="str">
        <f t="shared" si="226"/>
        <v>Full</v>
      </c>
      <c r="D1444" t="str">
        <f t="shared" si="227"/>
        <v>CRWT153</v>
      </c>
      <c r="E1444" s="20">
        <f t="shared" si="221"/>
        <v>41947</v>
      </c>
      <c r="F1444" t="str">
        <f t="shared" si="222"/>
        <v>Full_8h</v>
      </c>
      <c r="G1444">
        <f t="shared" si="223"/>
        <v>1242</v>
      </c>
      <c r="H1444" t="str">
        <f t="shared" si="224"/>
        <v>NO</v>
      </c>
      <c r="I1444">
        <f t="shared" si="228"/>
        <v>9.8333333333333339</v>
      </c>
      <c r="J1444">
        <f t="shared" si="229"/>
        <v>30</v>
      </c>
      <c r="S1444">
        <v>4</v>
      </c>
      <c r="U1444" s="7">
        <v>9.8333333333333339</v>
      </c>
      <c r="V1444" s="7">
        <v>30</v>
      </c>
    </row>
    <row r="1445" spans="1:22" x14ac:dyDescent="0.3">
      <c r="A1445" t="str">
        <f t="shared" si="220"/>
        <v>Exp4</v>
      </c>
      <c r="B1445">
        <f t="shared" si="225"/>
        <v>8</v>
      </c>
      <c r="C1445" t="str">
        <f t="shared" si="226"/>
        <v>Full</v>
      </c>
      <c r="D1445" t="str">
        <f t="shared" si="227"/>
        <v>CRWT153</v>
      </c>
      <c r="E1445" s="20">
        <f t="shared" si="221"/>
        <v>41947</v>
      </c>
      <c r="F1445" t="str">
        <f t="shared" si="222"/>
        <v>Full_8h</v>
      </c>
      <c r="G1445">
        <f t="shared" si="223"/>
        <v>1244</v>
      </c>
      <c r="H1445" t="str">
        <f t="shared" si="224"/>
        <v>NO</v>
      </c>
      <c r="I1445">
        <f t="shared" si="228"/>
        <v>8.8264462809917354</v>
      </c>
      <c r="J1445">
        <f t="shared" si="229"/>
        <v>29</v>
      </c>
      <c r="R1445">
        <v>1244</v>
      </c>
      <c r="S1445">
        <v>1</v>
      </c>
      <c r="U1445" s="7">
        <v>8.8264462809917354</v>
      </c>
      <c r="V1445" s="7">
        <v>29</v>
      </c>
    </row>
    <row r="1446" spans="1:22" x14ac:dyDescent="0.3">
      <c r="A1446" t="str">
        <f t="shared" si="220"/>
        <v>Exp4</v>
      </c>
      <c r="B1446">
        <f t="shared" si="225"/>
        <v>8</v>
      </c>
      <c r="C1446" t="str">
        <f t="shared" si="226"/>
        <v>Full</v>
      </c>
      <c r="D1446" t="str">
        <f t="shared" si="227"/>
        <v>CRWT153</v>
      </c>
      <c r="E1446" s="20">
        <f t="shared" si="221"/>
        <v>41947</v>
      </c>
      <c r="F1446" t="str">
        <f t="shared" si="222"/>
        <v>Full_8h</v>
      </c>
      <c r="G1446">
        <f t="shared" si="223"/>
        <v>1244</v>
      </c>
      <c r="H1446" t="str">
        <f t="shared" si="224"/>
        <v>NO</v>
      </c>
      <c r="I1446">
        <f t="shared" si="228"/>
        <v>9.3020833333333339</v>
      </c>
      <c r="J1446">
        <f t="shared" si="229"/>
        <v>29</v>
      </c>
      <c r="S1446">
        <v>2</v>
      </c>
      <c r="U1446" s="7">
        <v>9.3020833333333339</v>
      </c>
      <c r="V1446" s="7">
        <v>29</v>
      </c>
    </row>
    <row r="1447" spans="1:22" x14ac:dyDescent="0.3">
      <c r="A1447" t="str">
        <f t="shared" si="220"/>
        <v>Exp4</v>
      </c>
      <c r="B1447">
        <f t="shared" si="225"/>
        <v>8</v>
      </c>
      <c r="C1447" t="str">
        <f t="shared" si="226"/>
        <v>Full</v>
      </c>
      <c r="D1447" t="str">
        <f t="shared" si="227"/>
        <v>CRWT153</v>
      </c>
      <c r="E1447" s="20">
        <f t="shared" si="221"/>
        <v>41947</v>
      </c>
      <c r="F1447" t="str">
        <f t="shared" si="222"/>
        <v>Full_8h</v>
      </c>
      <c r="G1447">
        <f t="shared" si="223"/>
        <v>1244</v>
      </c>
      <c r="H1447" t="str">
        <f t="shared" si="224"/>
        <v>NO</v>
      </c>
      <c r="I1447">
        <f t="shared" si="228"/>
        <v>8.723140495867769</v>
      </c>
      <c r="J1447">
        <f t="shared" si="229"/>
        <v>30</v>
      </c>
      <c r="S1447">
        <v>3</v>
      </c>
      <c r="U1447" s="7">
        <v>8.723140495867769</v>
      </c>
      <c r="V1447" s="7">
        <v>30</v>
      </c>
    </row>
    <row r="1448" spans="1:22" x14ac:dyDescent="0.3">
      <c r="A1448" t="str">
        <f t="shared" si="220"/>
        <v>Exp4</v>
      </c>
      <c r="B1448">
        <f t="shared" si="225"/>
        <v>8</v>
      </c>
      <c r="C1448" t="str">
        <f t="shared" si="226"/>
        <v>Full</v>
      </c>
      <c r="D1448" t="str">
        <f t="shared" si="227"/>
        <v>CRWT153</v>
      </c>
      <c r="E1448" s="20">
        <f t="shared" si="221"/>
        <v>41947</v>
      </c>
      <c r="F1448" t="str">
        <f t="shared" si="222"/>
        <v>Full_8h</v>
      </c>
      <c r="G1448">
        <f t="shared" si="223"/>
        <v>1244</v>
      </c>
      <c r="H1448" t="str">
        <f t="shared" si="224"/>
        <v>NO</v>
      </c>
      <c r="I1448">
        <f t="shared" si="228"/>
        <v>8.5247933884297513</v>
      </c>
      <c r="J1448">
        <f t="shared" si="229"/>
        <v>24</v>
      </c>
      <c r="S1448">
        <v>4</v>
      </c>
      <c r="U1448" s="7">
        <v>8.5247933884297513</v>
      </c>
      <c r="V1448" s="7">
        <v>24</v>
      </c>
    </row>
    <row r="1449" spans="1:22" x14ac:dyDescent="0.3">
      <c r="A1449" t="str">
        <f t="shared" si="220"/>
        <v>Exp4</v>
      </c>
      <c r="B1449">
        <f t="shared" si="225"/>
        <v>8</v>
      </c>
      <c r="C1449" t="str">
        <f t="shared" si="226"/>
        <v>Full</v>
      </c>
      <c r="D1449" t="str">
        <f t="shared" si="227"/>
        <v>CRWT153</v>
      </c>
      <c r="E1449" s="20">
        <f t="shared" si="221"/>
        <v>41947</v>
      </c>
      <c r="F1449" t="str">
        <f t="shared" si="222"/>
        <v>Full_8h</v>
      </c>
      <c r="G1449">
        <f t="shared" si="223"/>
        <v>1251</v>
      </c>
      <c r="H1449" t="str">
        <f t="shared" si="224"/>
        <v>NO</v>
      </c>
      <c r="I1449">
        <f t="shared" si="228"/>
        <v>10.510416666666666</v>
      </c>
      <c r="J1449">
        <f t="shared" si="229"/>
        <v>31</v>
      </c>
      <c r="R1449">
        <v>1251</v>
      </c>
      <c r="S1449">
        <v>1</v>
      </c>
      <c r="U1449" s="7">
        <v>10.510416666666666</v>
      </c>
      <c r="V1449" s="7">
        <v>31</v>
      </c>
    </row>
    <row r="1450" spans="1:22" x14ac:dyDescent="0.3">
      <c r="A1450" t="str">
        <f t="shared" si="220"/>
        <v>Exp4</v>
      </c>
      <c r="B1450">
        <f t="shared" si="225"/>
        <v>8</v>
      </c>
      <c r="C1450" t="str">
        <f t="shared" si="226"/>
        <v>Full</v>
      </c>
      <c r="D1450" t="str">
        <f t="shared" si="227"/>
        <v>CRWT153</v>
      </c>
      <c r="E1450" s="20">
        <f t="shared" si="221"/>
        <v>41947</v>
      </c>
      <c r="F1450" t="str">
        <f t="shared" si="222"/>
        <v>Full_8h</v>
      </c>
      <c r="G1450">
        <f t="shared" si="223"/>
        <v>1251</v>
      </c>
      <c r="H1450" t="str">
        <f t="shared" si="224"/>
        <v>NO</v>
      </c>
      <c r="I1450">
        <f t="shared" si="228"/>
        <v>9.578125</v>
      </c>
      <c r="J1450">
        <f t="shared" si="229"/>
        <v>32</v>
      </c>
      <c r="S1450">
        <v>2</v>
      </c>
      <c r="U1450" s="7">
        <v>9.578125</v>
      </c>
      <c r="V1450" s="7">
        <v>32</v>
      </c>
    </row>
    <row r="1451" spans="1:22" x14ac:dyDescent="0.3">
      <c r="A1451" t="str">
        <f t="shared" si="220"/>
        <v>Exp4</v>
      </c>
      <c r="B1451">
        <f t="shared" si="225"/>
        <v>8</v>
      </c>
      <c r="C1451" t="str">
        <f t="shared" si="226"/>
        <v>Full</v>
      </c>
      <c r="D1451" t="str">
        <f t="shared" si="227"/>
        <v>CRWT153</v>
      </c>
      <c r="E1451" s="20">
        <f t="shared" si="221"/>
        <v>41947</v>
      </c>
      <c r="F1451" t="str">
        <f t="shared" si="222"/>
        <v>Full_8h</v>
      </c>
      <c r="G1451">
        <f t="shared" si="223"/>
        <v>1251</v>
      </c>
      <c r="H1451" t="str">
        <f t="shared" si="224"/>
        <v>NO</v>
      </c>
      <c r="I1451">
        <f t="shared" si="228"/>
        <v>8.7107438016528924</v>
      </c>
      <c r="J1451">
        <f t="shared" si="229"/>
        <v>27</v>
      </c>
      <c r="S1451">
        <v>3</v>
      </c>
      <c r="U1451" s="7">
        <v>8.7107438016528924</v>
      </c>
      <c r="V1451" s="7">
        <v>27</v>
      </c>
    </row>
    <row r="1452" spans="1:22" x14ac:dyDescent="0.3">
      <c r="A1452" t="str">
        <f t="shared" si="220"/>
        <v>Exp4</v>
      </c>
      <c r="B1452">
        <f t="shared" si="225"/>
        <v>8</v>
      </c>
      <c r="C1452" t="str">
        <f t="shared" si="226"/>
        <v>Full</v>
      </c>
      <c r="D1452" t="str">
        <f t="shared" si="227"/>
        <v>CRWT153</v>
      </c>
      <c r="E1452" s="20">
        <f t="shared" si="221"/>
        <v>41947</v>
      </c>
      <c r="F1452" t="str">
        <f t="shared" si="222"/>
        <v>Full_8h</v>
      </c>
      <c r="G1452">
        <f t="shared" si="223"/>
        <v>1251</v>
      </c>
      <c r="H1452" t="str">
        <f t="shared" si="224"/>
        <v>NO</v>
      </c>
      <c r="I1452">
        <f t="shared" si="228"/>
        <v>8.5909090909090917</v>
      </c>
      <c r="J1452">
        <f t="shared" si="229"/>
        <v>26</v>
      </c>
      <c r="S1452">
        <v>4</v>
      </c>
      <c r="U1452" s="7">
        <v>8.5909090909090917</v>
      </c>
      <c r="V1452" s="7">
        <v>26</v>
      </c>
    </row>
    <row r="1453" spans="1:22" x14ac:dyDescent="0.3">
      <c r="A1453" t="str">
        <f t="shared" si="220"/>
        <v>Exp4</v>
      </c>
      <c r="B1453">
        <f t="shared" si="225"/>
        <v>8</v>
      </c>
      <c r="C1453" t="str">
        <f t="shared" si="226"/>
        <v>Full</v>
      </c>
      <c r="D1453" t="str">
        <f t="shared" si="227"/>
        <v>CRWT153</v>
      </c>
      <c r="E1453" s="20">
        <f t="shared" si="221"/>
        <v>41954</v>
      </c>
      <c r="F1453" t="str">
        <f t="shared" si="222"/>
        <v>Full_8h</v>
      </c>
      <c r="G1453">
        <f t="shared" si="223"/>
        <v>1240</v>
      </c>
      <c r="H1453" t="str">
        <f t="shared" si="224"/>
        <v>NO</v>
      </c>
      <c r="I1453">
        <f t="shared" si="228"/>
        <v>8.9173553719008272</v>
      </c>
      <c r="J1453">
        <f t="shared" si="229"/>
        <v>26</v>
      </c>
      <c r="P1453" s="1">
        <v>41954</v>
      </c>
      <c r="Q1453" t="s">
        <v>440</v>
      </c>
      <c r="R1453">
        <v>1240</v>
      </c>
      <c r="S1453">
        <v>1</v>
      </c>
      <c r="U1453" s="7">
        <v>8.9173553719008272</v>
      </c>
      <c r="V1453" s="7">
        <v>26</v>
      </c>
    </row>
    <row r="1454" spans="1:22" x14ac:dyDescent="0.3">
      <c r="A1454" t="str">
        <f t="shared" si="220"/>
        <v>Exp4</v>
      </c>
      <c r="B1454">
        <f t="shared" si="225"/>
        <v>8</v>
      </c>
      <c r="C1454" t="str">
        <f t="shared" si="226"/>
        <v>Full</v>
      </c>
      <c r="D1454" t="str">
        <f t="shared" si="227"/>
        <v>CRWT153</v>
      </c>
      <c r="E1454" s="20">
        <f t="shared" si="221"/>
        <v>41954</v>
      </c>
      <c r="F1454" t="str">
        <f t="shared" si="222"/>
        <v>Full_8h</v>
      </c>
      <c r="G1454">
        <f t="shared" si="223"/>
        <v>1240</v>
      </c>
      <c r="H1454" t="str">
        <f t="shared" si="224"/>
        <v>NO</v>
      </c>
      <c r="I1454">
        <f t="shared" si="228"/>
        <v>10.333333333333334</v>
      </c>
      <c r="J1454">
        <f t="shared" si="229"/>
        <v>31</v>
      </c>
      <c r="S1454">
        <v>2</v>
      </c>
      <c r="U1454" s="7">
        <v>10.333333333333334</v>
      </c>
      <c r="V1454" s="7">
        <v>31</v>
      </c>
    </row>
    <row r="1455" spans="1:22" x14ac:dyDescent="0.3">
      <c r="A1455" t="str">
        <f t="shared" si="220"/>
        <v>Exp4</v>
      </c>
      <c r="B1455">
        <f t="shared" si="225"/>
        <v>8</v>
      </c>
      <c r="C1455" t="str">
        <f t="shared" si="226"/>
        <v>Full</v>
      </c>
      <c r="D1455" t="str">
        <f t="shared" si="227"/>
        <v>CRWT153</v>
      </c>
      <c r="E1455" s="20">
        <f t="shared" si="221"/>
        <v>41954</v>
      </c>
      <c r="F1455" t="str">
        <f t="shared" si="222"/>
        <v>Full_8h</v>
      </c>
      <c r="G1455">
        <f t="shared" si="223"/>
        <v>1240</v>
      </c>
      <c r="H1455" t="str">
        <f t="shared" si="224"/>
        <v>NO</v>
      </c>
      <c r="I1455">
        <f t="shared" si="228"/>
        <v>9.8333333333333339</v>
      </c>
      <c r="J1455">
        <f t="shared" si="229"/>
        <v>26</v>
      </c>
      <c r="S1455">
        <v>3</v>
      </c>
      <c r="U1455" s="7">
        <v>9.8333333333333339</v>
      </c>
      <c r="V1455" s="7">
        <v>26</v>
      </c>
    </row>
    <row r="1456" spans="1:22" x14ac:dyDescent="0.3">
      <c r="A1456" t="str">
        <f t="shared" si="220"/>
        <v>Exp4</v>
      </c>
      <c r="B1456">
        <f t="shared" si="225"/>
        <v>8</v>
      </c>
      <c r="C1456" t="str">
        <f t="shared" si="226"/>
        <v>Full</v>
      </c>
      <c r="D1456" t="str">
        <f t="shared" si="227"/>
        <v>CRWT153</v>
      </c>
      <c r="E1456" s="20">
        <f t="shared" si="221"/>
        <v>41954</v>
      </c>
      <c r="F1456" t="str">
        <f t="shared" si="222"/>
        <v>Full_8h</v>
      </c>
      <c r="G1456">
        <f t="shared" si="223"/>
        <v>1240</v>
      </c>
      <c r="H1456" t="str">
        <f t="shared" si="224"/>
        <v>NO</v>
      </c>
      <c r="I1456">
        <f t="shared" si="228"/>
        <v>9.045454545454545</v>
      </c>
      <c r="J1456">
        <f t="shared" si="229"/>
        <v>23</v>
      </c>
      <c r="S1456">
        <v>4</v>
      </c>
      <c r="U1456" s="7">
        <v>9.045454545454545</v>
      </c>
      <c r="V1456" s="7">
        <v>23</v>
      </c>
    </row>
    <row r="1457" spans="1:22" x14ac:dyDescent="0.3">
      <c r="A1457" t="str">
        <f t="shared" si="220"/>
        <v>Exp4</v>
      </c>
      <c r="B1457">
        <f t="shared" si="225"/>
        <v>8</v>
      </c>
      <c r="C1457" t="str">
        <f t="shared" si="226"/>
        <v>Full</v>
      </c>
      <c r="D1457" t="str">
        <f t="shared" si="227"/>
        <v>CRWT153</v>
      </c>
      <c r="E1457" s="20">
        <f t="shared" si="221"/>
        <v>41954</v>
      </c>
      <c r="F1457" t="str">
        <f t="shared" si="222"/>
        <v>Full_8h</v>
      </c>
      <c r="G1457">
        <f t="shared" si="223"/>
        <v>1263</v>
      </c>
      <c r="H1457" t="str">
        <f t="shared" si="224"/>
        <v>NO</v>
      </c>
      <c r="I1457">
        <f t="shared" si="228"/>
        <v>8.4958677685950406</v>
      </c>
      <c r="J1457">
        <f t="shared" si="229"/>
        <v>28</v>
      </c>
      <c r="R1457">
        <v>1263</v>
      </c>
      <c r="S1457">
        <v>1</v>
      </c>
      <c r="U1457" s="7">
        <v>8.4958677685950406</v>
      </c>
      <c r="V1457" s="7">
        <v>28</v>
      </c>
    </row>
    <row r="1458" spans="1:22" x14ac:dyDescent="0.3">
      <c r="A1458" t="str">
        <f t="shared" si="220"/>
        <v>Exp4</v>
      </c>
      <c r="B1458">
        <f t="shared" si="225"/>
        <v>8</v>
      </c>
      <c r="C1458" t="str">
        <f t="shared" si="226"/>
        <v>Full</v>
      </c>
      <c r="D1458" t="str">
        <f t="shared" si="227"/>
        <v>CRWT153</v>
      </c>
      <c r="E1458" s="20">
        <f t="shared" si="221"/>
        <v>41954</v>
      </c>
      <c r="F1458" t="str">
        <f t="shared" si="222"/>
        <v>Full_8h</v>
      </c>
      <c r="G1458">
        <f t="shared" si="223"/>
        <v>1263</v>
      </c>
      <c r="H1458" t="str">
        <f t="shared" si="224"/>
        <v>NO</v>
      </c>
      <c r="I1458">
        <f t="shared" si="228"/>
        <v>9.96875</v>
      </c>
      <c r="J1458">
        <f t="shared" si="229"/>
        <v>27</v>
      </c>
      <c r="S1458">
        <v>2</v>
      </c>
      <c r="U1458" s="7">
        <v>9.96875</v>
      </c>
      <c r="V1458" s="7">
        <v>27</v>
      </c>
    </row>
    <row r="1459" spans="1:22" x14ac:dyDescent="0.3">
      <c r="A1459" t="str">
        <f t="shared" si="220"/>
        <v>Exp4</v>
      </c>
      <c r="B1459">
        <f t="shared" si="225"/>
        <v>8</v>
      </c>
      <c r="C1459" t="str">
        <f t="shared" si="226"/>
        <v>Full</v>
      </c>
      <c r="D1459" t="str">
        <f t="shared" si="227"/>
        <v>CRWT153</v>
      </c>
      <c r="E1459" s="20">
        <f t="shared" si="221"/>
        <v>41954</v>
      </c>
      <c r="F1459" t="str">
        <f t="shared" si="222"/>
        <v>Full_8h</v>
      </c>
      <c r="G1459">
        <f t="shared" si="223"/>
        <v>1263</v>
      </c>
      <c r="H1459" t="str">
        <f t="shared" si="224"/>
        <v>NO</v>
      </c>
      <c r="I1459">
        <f t="shared" si="228"/>
        <v>8.7644628099173545</v>
      </c>
      <c r="J1459">
        <f t="shared" si="229"/>
        <v>27</v>
      </c>
      <c r="S1459">
        <v>3</v>
      </c>
      <c r="U1459" s="7">
        <v>8.7644628099173545</v>
      </c>
      <c r="V1459" s="7">
        <v>27</v>
      </c>
    </row>
    <row r="1460" spans="1:22" x14ac:dyDescent="0.3">
      <c r="A1460" t="str">
        <f t="shared" si="220"/>
        <v>Exp4</v>
      </c>
      <c r="B1460">
        <f t="shared" si="225"/>
        <v>8</v>
      </c>
      <c r="C1460" t="str">
        <f t="shared" si="226"/>
        <v>Full</v>
      </c>
      <c r="D1460" t="str">
        <f t="shared" si="227"/>
        <v>CRWT153</v>
      </c>
      <c r="E1460" s="20">
        <f t="shared" si="221"/>
        <v>41954</v>
      </c>
      <c r="F1460" t="str">
        <f t="shared" si="222"/>
        <v>Full_8h</v>
      </c>
      <c r="G1460">
        <f t="shared" si="223"/>
        <v>1263</v>
      </c>
      <c r="H1460" t="str">
        <f t="shared" si="224"/>
        <v>NO</v>
      </c>
      <c r="I1460">
        <f t="shared" si="228"/>
        <v>10.270833333333334</v>
      </c>
      <c r="J1460">
        <f t="shared" si="229"/>
        <v>29</v>
      </c>
      <c r="S1460">
        <v>4</v>
      </c>
      <c r="U1460" s="7">
        <v>10.270833333333334</v>
      </c>
      <c r="V1460" s="7">
        <v>29</v>
      </c>
    </row>
    <row r="1461" spans="1:22" x14ac:dyDescent="0.3">
      <c r="A1461" t="str">
        <f t="shared" si="220"/>
        <v>Exp4</v>
      </c>
      <c r="B1461">
        <f t="shared" si="225"/>
        <v>8</v>
      </c>
      <c r="C1461" t="str">
        <f t="shared" si="226"/>
        <v>Full</v>
      </c>
      <c r="D1461" t="str">
        <f t="shared" si="227"/>
        <v>CRWT153</v>
      </c>
      <c r="E1461" s="20">
        <f t="shared" si="221"/>
        <v>41954</v>
      </c>
      <c r="F1461" t="str">
        <f t="shared" si="222"/>
        <v>Full_8h</v>
      </c>
      <c r="G1461">
        <f t="shared" si="223"/>
        <v>1268</v>
      </c>
      <c r="H1461" t="str">
        <f t="shared" si="224"/>
        <v>NO</v>
      </c>
      <c r="I1461">
        <f t="shared" si="228"/>
        <v>9.3958333333333339</v>
      </c>
      <c r="J1461">
        <f t="shared" si="229"/>
        <v>26</v>
      </c>
      <c r="R1461">
        <v>1268</v>
      </c>
      <c r="S1461">
        <v>1</v>
      </c>
      <c r="U1461" s="7">
        <v>9.3958333333333339</v>
      </c>
      <c r="V1461" s="7">
        <v>26</v>
      </c>
    </row>
    <row r="1462" spans="1:22" x14ac:dyDescent="0.3">
      <c r="A1462" t="str">
        <f t="shared" si="220"/>
        <v>Exp4</v>
      </c>
      <c r="B1462">
        <f t="shared" si="225"/>
        <v>8</v>
      </c>
      <c r="C1462" t="str">
        <f t="shared" si="226"/>
        <v>Full</v>
      </c>
      <c r="D1462" t="str">
        <f t="shared" si="227"/>
        <v>CRWT153</v>
      </c>
      <c r="E1462" s="20">
        <f t="shared" si="221"/>
        <v>41954</v>
      </c>
      <c r="F1462" t="str">
        <f t="shared" si="222"/>
        <v>Full_8h</v>
      </c>
      <c r="G1462">
        <f t="shared" si="223"/>
        <v>1268</v>
      </c>
      <c r="H1462" t="str">
        <f t="shared" si="224"/>
        <v>NO</v>
      </c>
      <c r="I1462">
        <f t="shared" si="228"/>
        <v>10.020833333333334</v>
      </c>
      <c r="J1462">
        <f t="shared" si="229"/>
        <v>29</v>
      </c>
      <c r="S1462">
        <v>2</v>
      </c>
      <c r="U1462" s="7">
        <v>10.020833333333334</v>
      </c>
      <c r="V1462" s="7">
        <v>29</v>
      </c>
    </row>
    <row r="1463" spans="1:22" x14ac:dyDescent="0.3">
      <c r="A1463" t="str">
        <f t="shared" si="220"/>
        <v>Exp4</v>
      </c>
      <c r="B1463">
        <f t="shared" si="225"/>
        <v>8</v>
      </c>
      <c r="C1463" t="str">
        <f t="shared" si="226"/>
        <v>Full</v>
      </c>
      <c r="D1463" t="str">
        <f t="shared" si="227"/>
        <v>CRWT153</v>
      </c>
      <c r="E1463" s="20">
        <f t="shared" si="221"/>
        <v>41954</v>
      </c>
      <c r="F1463" t="str">
        <f t="shared" si="222"/>
        <v>Full_8h</v>
      </c>
      <c r="G1463">
        <f t="shared" si="223"/>
        <v>1268</v>
      </c>
      <c r="H1463" t="str">
        <f t="shared" si="224"/>
        <v>NO</v>
      </c>
      <c r="I1463">
        <f t="shared" si="228"/>
        <v>9.9166666666666661</v>
      </c>
      <c r="J1463">
        <f t="shared" si="229"/>
        <v>26</v>
      </c>
      <c r="S1463">
        <v>3</v>
      </c>
      <c r="U1463" s="7">
        <v>9.9166666666666661</v>
      </c>
      <c r="V1463" s="7">
        <v>26</v>
      </c>
    </row>
    <row r="1464" spans="1:22" x14ac:dyDescent="0.3">
      <c r="A1464" t="str">
        <f t="shared" si="220"/>
        <v>Exp4</v>
      </c>
      <c r="B1464">
        <f t="shared" si="225"/>
        <v>8</v>
      </c>
      <c r="C1464" t="str">
        <f t="shared" si="226"/>
        <v>Full</v>
      </c>
      <c r="D1464" t="str">
        <f t="shared" si="227"/>
        <v>CRWT153</v>
      </c>
      <c r="E1464" s="20">
        <f t="shared" si="221"/>
        <v>41954</v>
      </c>
      <c r="F1464" t="str">
        <f t="shared" si="222"/>
        <v>Full_8h</v>
      </c>
      <c r="G1464">
        <f t="shared" si="223"/>
        <v>1268</v>
      </c>
      <c r="H1464" t="str">
        <f t="shared" si="224"/>
        <v>NO</v>
      </c>
      <c r="I1464">
        <f t="shared" si="228"/>
        <v>8.6859504132231411</v>
      </c>
      <c r="J1464">
        <f t="shared" si="229"/>
        <v>24</v>
      </c>
      <c r="S1464">
        <v>4</v>
      </c>
      <c r="U1464" s="7">
        <v>8.6859504132231411</v>
      </c>
      <c r="V1464" s="7">
        <v>24</v>
      </c>
    </row>
    <row r="1465" spans="1:22" x14ac:dyDescent="0.3">
      <c r="A1465" t="str">
        <f t="shared" si="220"/>
        <v>Exp4</v>
      </c>
      <c r="B1465">
        <f t="shared" si="225"/>
        <v>8</v>
      </c>
      <c r="C1465" t="str">
        <f t="shared" si="226"/>
        <v>Full</v>
      </c>
      <c r="D1465" t="str">
        <f t="shared" si="227"/>
        <v>CRWT153</v>
      </c>
      <c r="E1465" s="20">
        <f t="shared" si="221"/>
        <v>41990</v>
      </c>
      <c r="F1465" t="str">
        <f t="shared" si="222"/>
        <v>Full_8h</v>
      </c>
      <c r="G1465">
        <f t="shared" si="223"/>
        <v>1217</v>
      </c>
      <c r="H1465" t="str">
        <f t="shared" si="224"/>
        <v>NO</v>
      </c>
      <c r="I1465">
        <f t="shared" si="228"/>
        <v>11</v>
      </c>
      <c r="J1465" t="str">
        <f t="shared" si="229"/>
        <v/>
      </c>
      <c r="P1465" s="1">
        <v>41990</v>
      </c>
      <c r="Q1465" t="s">
        <v>440</v>
      </c>
      <c r="R1465">
        <v>1217</v>
      </c>
      <c r="S1465">
        <v>1</v>
      </c>
      <c r="U1465" s="7">
        <v>11</v>
      </c>
      <c r="V1465" s="7"/>
    </row>
    <row r="1466" spans="1:22" x14ac:dyDescent="0.3">
      <c r="A1466" t="str">
        <f t="shared" si="220"/>
        <v>Exp4</v>
      </c>
      <c r="B1466">
        <f t="shared" si="225"/>
        <v>8</v>
      </c>
      <c r="C1466" t="str">
        <f t="shared" si="226"/>
        <v>Full</v>
      </c>
      <c r="D1466" t="str">
        <f t="shared" si="227"/>
        <v>CRWT153</v>
      </c>
      <c r="E1466" s="20">
        <f t="shared" si="221"/>
        <v>41990</v>
      </c>
      <c r="F1466" t="str">
        <f t="shared" si="222"/>
        <v>Full_8h</v>
      </c>
      <c r="G1466">
        <f t="shared" si="223"/>
        <v>1217</v>
      </c>
      <c r="H1466" t="str">
        <f t="shared" si="224"/>
        <v>NO</v>
      </c>
      <c r="I1466">
        <f t="shared" si="228"/>
        <v>13</v>
      </c>
      <c r="J1466" t="str">
        <f t="shared" si="229"/>
        <v/>
      </c>
      <c r="S1466">
        <v>2</v>
      </c>
      <c r="U1466" s="7">
        <v>13</v>
      </c>
      <c r="V1466" s="7"/>
    </row>
    <row r="1467" spans="1:22" x14ac:dyDescent="0.3">
      <c r="A1467" t="str">
        <f t="shared" si="220"/>
        <v>Exp4</v>
      </c>
      <c r="B1467">
        <f t="shared" si="225"/>
        <v>8</v>
      </c>
      <c r="C1467" t="str">
        <f t="shared" si="226"/>
        <v>Full</v>
      </c>
      <c r="D1467" t="str">
        <f t="shared" si="227"/>
        <v>CRWT153</v>
      </c>
      <c r="E1467" s="20">
        <f t="shared" si="221"/>
        <v>41990</v>
      </c>
      <c r="F1467" t="str">
        <f t="shared" si="222"/>
        <v>Full_8h</v>
      </c>
      <c r="G1467">
        <f t="shared" si="223"/>
        <v>1217</v>
      </c>
      <c r="H1467" t="str">
        <f t="shared" si="224"/>
        <v>NO</v>
      </c>
      <c r="I1467">
        <f t="shared" si="228"/>
        <v>13</v>
      </c>
      <c r="J1467" t="str">
        <f t="shared" si="229"/>
        <v/>
      </c>
      <c r="S1467">
        <v>3</v>
      </c>
      <c r="U1467" s="7">
        <v>13</v>
      </c>
      <c r="V1467" s="7"/>
    </row>
    <row r="1468" spans="1:22" x14ac:dyDescent="0.3">
      <c r="A1468" t="str">
        <f t="shared" si="220"/>
        <v>Exp4</v>
      </c>
      <c r="B1468">
        <f t="shared" si="225"/>
        <v>8</v>
      </c>
      <c r="C1468" t="str">
        <f t="shared" si="226"/>
        <v>Full</v>
      </c>
      <c r="D1468" t="str">
        <f t="shared" si="227"/>
        <v>CRWT153</v>
      </c>
      <c r="E1468" s="20">
        <f t="shared" si="221"/>
        <v>41990</v>
      </c>
      <c r="F1468" t="str">
        <f t="shared" si="222"/>
        <v>Full_8h</v>
      </c>
      <c r="G1468">
        <f t="shared" si="223"/>
        <v>1217</v>
      </c>
      <c r="H1468" t="str">
        <f t="shared" si="224"/>
        <v>NO</v>
      </c>
      <c r="I1468">
        <f t="shared" si="228"/>
        <v>13</v>
      </c>
      <c r="J1468" t="str">
        <f t="shared" si="229"/>
        <v/>
      </c>
      <c r="S1468">
        <v>4</v>
      </c>
      <c r="U1468" s="7">
        <v>13</v>
      </c>
      <c r="V1468" s="7"/>
    </row>
    <row r="1469" spans="1:22" x14ac:dyDescent="0.3">
      <c r="A1469" t="str">
        <f t="shared" si="220"/>
        <v>Exp4</v>
      </c>
      <c r="B1469">
        <f t="shared" si="225"/>
        <v>8</v>
      </c>
      <c r="C1469" t="str">
        <f t="shared" si="226"/>
        <v>Full</v>
      </c>
      <c r="D1469" t="str">
        <f t="shared" si="227"/>
        <v>CRWT153</v>
      </c>
      <c r="E1469" s="20">
        <f t="shared" si="221"/>
        <v>41990</v>
      </c>
      <c r="F1469" t="str">
        <f t="shared" si="222"/>
        <v>Full_8h</v>
      </c>
      <c r="G1469">
        <f t="shared" si="223"/>
        <v>1220</v>
      </c>
      <c r="H1469" t="str">
        <f t="shared" si="224"/>
        <v>NO</v>
      </c>
      <c r="I1469">
        <f t="shared" si="228"/>
        <v>12</v>
      </c>
      <c r="J1469" t="str">
        <f t="shared" si="229"/>
        <v/>
      </c>
      <c r="R1469">
        <v>1220</v>
      </c>
      <c r="S1469">
        <v>1</v>
      </c>
      <c r="U1469" s="7">
        <v>12</v>
      </c>
      <c r="V1469" s="7"/>
    </row>
    <row r="1470" spans="1:22" x14ac:dyDescent="0.3">
      <c r="A1470" t="str">
        <f t="shared" si="220"/>
        <v>Exp4</v>
      </c>
      <c r="B1470">
        <f t="shared" si="225"/>
        <v>8</v>
      </c>
      <c r="C1470" t="str">
        <f t="shared" si="226"/>
        <v>Full</v>
      </c>
      <c r="D1470" t="str">
        <f t="shared" si="227"/>
        <v>CRWT153</v>
      </c>
      <c r="E1470" s="20">
        <f t="shared" si="221"/>
        <v>41990</v>
      </c>
      <c r="F1470" t="str">
        <f t="shared" si="222"/>
        <v>Full_8h</v>
      </c>
      <c r="G1470">
        <f t="shared" si="223"/>
        <v>1220</v>
      </c>
      <c r="H1470" t="str">
        <f t="shared" si="224"/>
        <v>NO</v>
      </c>
      <c r="I1470">
        <f t="shared" si="228"/>
        <v>13</v>
      </c>
      <c r="J1470" t="str">
        <f t="shared" si="229"/>
        <v/>
      </c>
      <c r="S1470">
        <v>2</v>
      </c>
      <c r="U1470" s="7">
        <v>13</v>
      </c>
      <c r="V1470" s="7"/>
    </row>
    <row r="1471" spans="1:22" x14ac:dyDescent="0.3">
      <c r="A1471" t="str">
        <f t="shared" si="220"/>
        <v>Exp4</v>
      </c>
      <c r="B1471">
        <f t="shared" si="225"/>
        <v>8</v>
      </c>
      <c r="C1471" t="str">
        <f t="shared" si="226"/>
        <v>Full</v>
      </c>
      <c r="D1471" t="str">
        <f t="shared" si="227"/>
        <v>CRWT153</v>
      </c>
      <c r="E1471" s="20">
        <f t="shared" si="221"/>
        <v>41990</v>
      </c>
      <c r="F1471" t="str">
        <f t="shared" si="222"/>
        <v>Full_8h</v>
      </c>
      <c r="G1471">
        <f t="shared" si="223"/>
        <v>1220</v>
      </c>
      <c r="H1471" t="str">
        <f t="shared" si="224"/>
        <v>NO</v>
      </c>
      <c r="I1471">
        <f t="shared" si="228"/>
        <v>14</v>
      </c>
      <c r="J1471" t="str">
        <f t="shared" si="229"/>
        <v/>
      </c>
      <c r="S1471">
        <v>3</v>
      </c>
      <c r="U1471" s="7">
        <v>14</v>
      </c>
      <c r="V1471" s="7"/>
    </row>
    <row r="1472" spans="1:22" x14ac:dyDescent="0.3">
      <c r="A1472" t="str">
        <f t="shared" si="220"/>
        <v>Exp4</v>
      </c>
      <c r="B1472">
        <f t="shared" si="225"/>
        <v>8</v>
      </c>
      <c r="C1472" t="str">
        <f t="shared" si="226"/>
        <v>Full</v>
      </c>
      <c r="D1472" t="str">
        <f t="shared" si="227"/>
        <v>CRWT153</v>
      </c>
      <c r="E1472" s="20">
        <f t="shared" si="221"/>
        <v>41990</v>
      </c>
      <c r="F1472" t="str">
        <f t="shared" si="222"/>
        <v>Full_8h</v>
      </c>
      <c r="G1472">
        <f t="shared" si="223"/>
        <v>1220</v>
      </c>
      <c r="H1472" t="str">
        <f t="shared" si="224"/>
        <v>NO</v>
      </c>
      <c r="I1472">
        <f t="shared" si="228"/>
        <v>10</v>
      </c>
      <c r="J1472" t="str">
        <f t="shared" si="229"/>
        <v/>
      </c>
      <c r="S1472">
        <v>4</v>
      </c>
      <c r="U1472" s="7">
        <v>10</v>
      </c>
      <c r="V1472" s="7"/>
    </row>
    <row r="1473" spans="1:22" x14ac:dyDescent="0.3">
      <c r="A1473" t="str">
        <f t="shared" si="220"/>
        <v>Exp4</v>
      </c>
      <c r="B1473">
        <f t="shared" si="225"/>
        <v>8</v>
      </c>
      <c r="C1473" t="str">
        <f t="shared" si="226"/>
        <v>Full</v>
      </c>
      <c r="D1473" t="str">
        <f t="shared" si="227"/>
        <v>CRWT153</v>
      </c>
      <c r="E1473" s="20">
        <f t="shared" si="221"/>
        <v>41990</v>
      </c>
      <c r="F1473" t="str">
        <f t="shared" si="222"/>
        <v>Full_8h</v>
      </c>
      <c r="G1473">
        <f t="shared" si="223"/>
        <v>1221</v>
      </c>
      <c r="H1473" t="str">
        <f t="shared" si="224"/>
        <v>NO</v>
      </c>
      <c r="I1473">
        <f t="shared" si="228"/>
        <v>12</v>
      </c>
      <c r="J1473" t="str">
        <f t="shared" si="229"/>
        <v/>
      </c>
      <c r="R1473">
        <v>1221</v>
      </c>
      <c r="S1473">
        <v>1</v>
      </c>
      <c r="U1473" s="7">
        <v>12</v>
      </c>
      <c r="V1473" s="7"/>
    </row>
    <row r="1474" spans="1:22" x14ac:dyDescent="0.3">
      <c r="A1474" t="str">
        <f t="shared" si="220"/>
        <v>Exp4</v>
      </c>
      <c r="B1474">
        <f t="shared" si="225"/>
        <v>8</v>
      </c>
      <c r="C1474" t="str">
        <f t="shared" si="226"/>
        <v>Full</v>
      </c>
      <c r="D1474" t="str">
        <f t="shared" si="227"/>
        <v>CRWT153</v>
      </c>
      <c r="E1474" s="20">
        <f t="shared" si="221"/>
        <v>41990</v>
      </c>
      <c r="F1474" t="str">
        <f t="shared" si="222"/>
        <v>Full_8h</v>
      </c>
      <c r="G1474">
        <f t="shared" si="223"/>
        <v>1221</v>
      </c>
      <c r="H1474" t="str">
        <f t="shared" si="224"/>
        <v>NO</v>
      </c>
      <c r="I1474">
        <f t="shared" si="228"/>
        <v>12</v>
      </c>
      <c r="J1474" t="str">
        <f t="shared" si="229"/>
        <v/>
      </c>
      <c r="S1474">
        <v>2</v>
      </c>
      <c r="U1474" s="7">
        <v>12</v>
      </c>
      <c r="V1474" s="7"/>
    </row>
    <row r="1475" spans="1:22" x14ac:dyDescent="0.3">
      <c r="A1475" t="str">
        <f t="shared" ref="A1475:A1538" si="230">IF(L1475="",A1474,L1475)</f>
        <v>Exp4</v>
      </c>
      <c r="B1475">
        <f t="shared" si="225"/>
        <v>8</v>
      </c>
      <c r="C1475" t="str">
        <f t="shared" si="226"/>
        <v>Full</v>
      </c>
      <c r="D1475" t="str">
        <f t="shared" si="227"/>
        <v>CRWT153</v>
      </c>
      <c r="E1475" s="20">
        <f t="shared" ref="E1475:E1538" si="231">IF(P1475="",E1474,P1475)</f>
        <v>41990</v>
      </c>
      <c r="F1475" t="str">
        <f t="shared" ref="F1475:F1538" si="232">IF(Q1475="",F1474,Q1475)</f>
        <v>Full_8h</v>
      </c>
      <c r="G1475">
        <f t="shared" ref="G1475:G1538" si="233">IF(R1475="",G1474,R1475)</f>
        <v>1221</v>
      </c>
      <c r="H1475" t="str">
        <f t="shared" ref="H1475:H1538" si="234">IF(T1475="","NO","YES")</f>
        <v>NO</v>
      </c>
      <c r="I1475">
        <f t="shared" si="228"/>
        <v>12</v>
      </c>
      <c r="J1475" t="str">
        <f t="shared" si="229"/>
        <v/>
      </c>
      <c r="S1475">
        <v>3</v>
      </c>
      <c r="U1475" s="7">
        <v>12</v>
      </c>
      <c r="V1475" s="7"/>
    </row>
    <row r="1476" spans="1:22" x14ac:dyDescent="0.3">
      <c r="A1476" t="str">
        <f t="shared" si="230"/>
        <v>Exp4</v>
      </c>
      <c r="B1476">
        <f t="shared" ref="B1476:B1539" si="235">IF(L1476="",B1475,M1476)</f>
        <v>8</v>
      </c>
      <c r="C1476" t="str">
        <f t="shared" ref="C1476:C1539" si="236">IF(O1476="",C1475,O1476)</f>
        <v>Full</v>
      </c>
      <c r="D1476" t="str">
        <f t="shared" ref="D1476:D1539" si="237">IF(N1476="",D1475,N1476)</f>
        <v>CRWT153</v>
      </c>
      <c r="E1476" s="20">
        <f t="shared" si="231"/>
        <v>41990</v>
      </c>
      <c r="F1476" t="str">
        <f t="shared" si="232"/>
        <v>Full_8h</v>
      </c>
      <c r="G1476">
        <f t="shared" si="233"/>
        <v>1221</v>
      </c>
      <c r="H1476" t="str">
        <f t="shared" si="234"/>
        <v>NO</v>
      </c>
      <c r="I1476">
        <f t="shared" ref="I1476:I1539" si="238">IF(U1476="","",U1476)</f>
        <v>13</v>
      </c>
      <c r="J1476" t="str">
        <f t="shared" ref="J1476:J1539" si="239">IF(V1476="","",V1476)</f>
        <v/>
      </c>
      <c r="S1476">
        <v>4</v>
      </c>
      <c r="U1476" s="7">
        <v>13</v>
      </c>
      <c r="V1476" s="7"/>
    </row>
    <row r="1477" spans="1:22" x14ac:dyDescent="0.3">
      <c r="A1477" t="str">
        <f t="shared" si="230"/>
        <v>Exp4</v>
      </c>
      <c r="B1477">
        <f t="shared" si="235"/>
        <v>8</v>
      </c>
      <c r="C1477" t="str">
        <f t="shared" si="236"/>
        <v>Full</v>
      </c>
      <c r="D1477" t="str">
        <f t="shared" si="237"/>
        <v>CRWT153</v>
      </c>
      <c r="E1477" s="20">
        <f t="shared" si="231"/>
        <v>41990</v>
      </c>
      <c r="F1477" t="str">
        <f t="shared" si="232"/>
        <v>Full_8h</v>
      </c>
      <c r="G1477">
        <f t="shared" si="233"/>
        <v>1225</v>
      </c>
      <c r="H1477" t="str">
        <f t="shared" si="234"/>
        <v>NO</v>
      </c>
      <c r="I1477">
        <f t="shared" si="238"/>
        <v>12</v>
      </c>
      <c r="J1477" t="str">
        <f t="shared" si="239"/>
        <v/>
      </c>
      <c r="R1477">
        <v>1225</v>
      </c>
      <c r="S1477">
        <v>1</v>
      </c>
      <c r="U1477" s="7">
        <v>12</v>
      </c>
      <c r="V1477" s="7"/>
    </row>
    <row r="1478" spans="1:22" x14ac:dyDescent="0.3">
      <c r="A1478" t="str">
        <f t="shared" si="230"/>
        <v>Exp4</v>
      </c>
      <c r="B1478">
        <f t="shared" si="235"/>
        <v>8</v>
      </c>
      <c r="C1478" t="str">
        <f t="shared" si="236"/>
        <v>Full</v>
      </c>
      <c r="D1478" t="str">
        <f t="shared" si="237"/>
        <v>CRWT153</v>
      </c>
      <c r="E1478" s="20">
        <f t="shared" si="231"/>
        <v>41990</v>
      </c>
      <c r="F1478" t="str">
        <f t="shared" si="232"/>
        <v>Full_8h</v>
      </c>
      <c r="G1478">
        <f t="shared" si="233"/>
        <v>1225</v>
      </c>
      <c r="H1478" t="str">
        <f t="shared" si="234"/>
        <v>NO</v>
      </c>
      <c r="I1478">
        <f t="shared" si="238"/>
        <v>11</v>
      </c>
      <c r="J1478" t="str">
        <f t="shared" si="239"/>
        <v/>
      </c>
      <c r="S1478">
        <v>2</v>
      </c>
      <c r="U1478" s="7">
        <v>11</v>
      </c>
      <c r="V1478" s="7"/>
    </row>
    <row r="1479" spans="1:22" x14ac:dyDescent="0.3">
      <c r="A1479" t="str">
        <f t="shared" si="230"/>
        <v>Exp4</v>
      </c>
      <c r="B1479">
        <f t="shared" si="235"/>
        <v>8</v>
      </c>
      <c r="C1479" t="str">
        <f t="shared" si="236"/>
        <v>Full</v>
      </c>
      <c r="D1479" t="str">
        <f t="shared" si="237"/>
        <v>CRWT153</v>
      </c>
      <c r="E1479" s="20">
        <f t="shared" si="231"/>
        <v>41990</v>
      </c>
      <c r="F1479" t="str">
        <f t="shared" si="232"/>
        <v>Full_8h</v>
      </c>
      <c r="G1479">
        <f t="shared" si="233"/>
        <v>1225</v>
      </c>
      <c r="H1479" t="str">
        <f t="shared" si="234"/>
        <v>NO</v>
      </c>
      <c r="I1479">
        <f t="shared" si="238"/>
        <v>11</v>
      </c>
      <c r="J1479" t="str">
        <f t="shared" si="239"/>
        <v/>
      </c>
      <c r="S1479">
        <v>3</v>
      </c>
      <c r="U1479" s="7">
        <v>11</v>
      </c>
      <c r="V1479" s="7"/>
    </row>
    <row r="1480" spans="1:22" x14ac:dyDescent="0.3">
      <c r="A1480" t="str">
        <f t="shared" si="230"/>
        <v>Exp4</v>
      </c>
      <c r="B1480">
        <f t="shared" si="235"/>
        <v>8</v>
      </c>
      <c r="C1480" t="str">
        <f t="shared" si="236"/>
        <v>Full</v>
      </c>
      <c r="D1480" t="str">
        <f t="shared" si="237"/>
        <v>CRWT153</v>
      </c>
      <c r="E1480" s="20">
        <f t="shared" si="231"/>
        <v>41990</v>
      </c>
      <c r="F1480" t="str">
        <f t="shared" si="232"/>
        <v>Full_8h</v>
      </c>
      <c r="G1480">
        <f t="shared" si="233"/>
        <v>1225</v>
      </c>
      <c r="H1480" t="str">
        <f t="shared" si="234"/>
        <v>NO</v>
      </c>
      <c r="I1480">
        <f t="shared" si="238"/>
        <v>11</v>
      </c>
      <c r="J1480" t="str">
        <f t="shared" si="239"/>
        <v/>
      </c>
      <c r="S1480">
        <v>4</v>
      </c>
      <c r="U1480" s="7">
        <v>11</v>
      </c>
      <c r="V1480" s="7"/>
    </row>
    <row r="1481" spans="1:22" x14ac:dyDescent="0.3">
      <c r="A1481" t="str">
        <f t="shared" si="230"/>
        <v>Exp4</v>
      </c>
      <c r="B1481">
        <f t="shared" si="235"/>
        <v>8</v>
      </c>
      <c r="C1481" t="str">
        <f t="shared" si="236"/>
        <v>Full</v>
      </c>
      <c r="D1481" t="str">
        <f t="shared" si="237"/>
        <v>CRWT153</v>
      </c>
      <c r="E1481" s="20">
        <f t="shared" si="231"/>
        <v>41990</v>
      </c>
      <c r="F1481" t="str">
        <f t="shared" si="232"/>
        <v>Full_8h</v>
      </c>
      <c r="G1481">
        <f t="shared" si="233"/>
        <v>1227</v>
      </c>
      <c r="H1481" t="str">
        <f t="shared" si="234"/>
        <v>NO</v>
      </c>
      <c r="I1481">
        <f t="shared" si="238"/>
        <v>11</v>
      </c>
      <c r="J1481" t="str">
        <f t="shared" si="239"/>
        <v/>
      </c>
      <c r="R1481">
        <v>1227</v>
      </c>
      <c r="S1481">
        <v>1</v>
      </c>
      <c r="U1481" s="7">
        <v>11</v>
      </c>
      <c r="V1481" s="7"/>
    </row>
    <row r="1482" spans="1:22" x14ac:dyDescent="0.3">
      <c r="A1482" t="str">
        <f t="shared" si="230"/>
        <v>Exp4</v>
      </c>
      <c r="B1482">
        <f t="shared" si="235"/>
        <v>8</v>
      </c>
      <c r="C1482" t="str">
        <f t="shared" si="236"/>
        <v>Full</v>
      </c>
      <c r="D1482" t="str">
        <f t="shared" si="237"/>
        <v>CRWT153</v>
      </c>
      <c r="E1482" s="20">
        <f t="shared" si="231"/>
        <v>41990</v>
      </c>
      <c r="F1482" t="str">
        <f t="shared" si="232"/>
        <v>Full_8h</v>
      </c>
      <c r="G1482">
        <f t="shared" si="233"/>
        <v>1227</v>
      </c>
      <c r="H1482" t="str">
        <f t="shared" si="234"/>
        <v>NO</v>
      </c>
      <c r="I1482">
        <f t="shared" si="238"/>
        <v>11</v>
      </c>
      <c r="J1482" t="str">
        <f t="shared" si="239"/>
        <v/>
      </c>
      <c r="S1482">
        <v>2</v>
      </c>
      <c r="U1482" s="7">
        <v>11</v>
      </c>
      <c r="V1482" s="7"/>
    </row>
    <row r="1483" spans="1:22" x14ac:dyDescent="0.3">
      <c r="A1483" t="str">
        <f t="shared" si="230"/>
        <v>Exp4</v>
      </c>
      <c r="B1483">
        <f t="shared" si="235"/>
        <v>8</v>
      </c>
      <c r="C1483" t="str">
        <f t="shared" si="236"/>
        <v>Full</v>
      </c>
      <c r="D1483" t="str">
        <f t="shared" si="237"/>
        <v>CRWT153</v>
      </c>
      <c r="E1483" s="20">
        <f t="shared" si="231"/>
        <v>41990</v>
      </c>
      <c r="F1483" t="str">
        <f t="shared" si="232"/>
        <v>Full_8h</v>
      </c>
      <c r="G1483">
        <f t="shared" si="233"/>
        <v>1227</v>
      </c>
      <c r="H1483" t="str">
        <f t="shared" si="234"/>
        <v>NO</v>
      </c>
      <c r="I1483">
        <f t="shared" si="238"/>
        <v>13</v>
      </c>
      <c r="J1483" t="str">
        <f t="shared" si="239"/>
        <v/>
      </c>
      <c r="S1483">
        <v>3</v>
      </c>
      <c r="U1483" s="7">
        <v>13</v>
      </c>
      <c r="V1483" s="7"/>
    </row>
    <row r="1484" spans="1:22" x14ac:dyDescent="0.3">
      <c r="A1484" t="str">
        <f t="shared" si="230"/>
        <v>Exp4</v>
      </c>
      <c r="B1484">
        <f t="shared" si="235"/>
        <v>8</v>
      </c>
      <c r="C1484" t="str">
        <f t="shared" si="236"/>
        <v>Full</v>
      </c>
      <c r="D1484" t="str">
        <f t="shared" si="237"/>
        <v>CRWT153</v>
      </c>
      <c r="E1484" s="20">
        <f t="shared" si="231"/>
        <v>41990</v>
      </c>
      <c r="F1484" t="str">
        <f t="shared" si="232"/>
        <v>Full_8h</v>
      </c>
      <c r="G1484">
        <f t="shared" si="233"/>
        <v>1227</v>
      </c>
      <c r="H1484" t="str">
        <f t="shared" si="234"/>
        <v>NO</v>
      </c>
      <c r="I1484">
        <f t="shared" si="238"/>
        <v>13</v>
      </c>
      <c r="J1484" t="str">
        <f t="shared" si="239"/>
        <v/>
      </c>
      <c r="S1484">
        <v>4</v>
      </c>
      <c r="U1484" s="7">
        <v>13</v>
      </c>
      <c r="V1484" s="7"/>
    </row>
    <row r="1485" spans="1:22" x14ac:dyDescent="0.3">
      <c r="A1485" t="str">
        <f t="shared" si="230"/>
        <v>Exp4</v>
      </c>
      <c r="B1485">
        <f t="shared" si="235"/>
        <v>8</v>
      </c>
      <c r="C1485" t="str">
        <f t="shared" si="236"/>
        <v>Full</v>
      </c>
      <c r="D1485" t="str">
        <f t="shared" si="237"/>
        <v>CRWT153</v>
      </c>
      <c r="E1485" s="20">
        <f t="shared" si="231"/>
        <v>41990</v>
      </c>
      <c r="F1485" t="str">
        <f t="shared" si="232"/>
        <v>Full_8h</v>
      </c>
      <c r="G1485">
        <f t="shared" si="233"/>
        <v>1228</v>
      </c>
      <c r="H1485" t="str">
        <f t="shared" si="234"/>
        <v>NO</v>
      </c>
      <c r="I1485">
        <f t="shared" si="238"/>
        <v>13</v>
      </c>
      <c r="J1485" t="str">
        <f t="shared" si="239"/>
        <v/>
      </c>
      <c r="R1485">
        <v>1228</v>
      </c>
      <c r="S1485">
        <v>1</v>
      </c>
      <c r="U1485" s="7">
        <v>13</v>
      </c>
      <c r="V1485" s="7"/>
    </row>
    <row r="1486" spans="1:22" x14ac:dyDescent="0.3">
      <c r="A1486" t="str">
        <f t="shared" si="230"/>
        <v>Exp4</v>
      </c>
      <c r="B1486">
        <f t="shared" si="235"/>
        <v>8</v>
      </c>
      <c r="C1486" t="str">
        <f t="shared" si="236"/>
        <v>Full</v>
      </c>
      <c r="D1486" t="str">
        <f t="shared" si="237"/>
        <v>CRWT153</v>
      </c>
      <c r="E1486" s="20">
        <f t="shared" si="231"/>
        <v>41990</v>
      </c>
      <c r="F1486" t="str">
        <f t="shared" si="232"/>
        <v>Full_8h</v>
      </c>
      <c r="G1486">
        <f t="shared" si="233"/>
        <v>1228</v>
      </c>
      <c r="H1486" t="str">
        <f t="shared" si="234"/>
        <v>NO</v>
      </c>
      <c r="I1486">
        <f t="shared" si="238"/>
        <v>11</v>
      </c>
      <c r="J1486" t="str">
        <f t="shared" si="239"/>
        <v/>
      </c>
      <c r="S1486">
        <v>2</v>
      </c>
      <c r="U1486" s="7">
        <v>11</v>
      </c>
      <c r="V1486" s="7"/>
    </row>
    <row r="1487" spans="1:22" x14ac:dyDescent="0.3">
      <c r="A1487" t="str">
        <f t="shared" si="230"/>
        <v>Exp4</v>
      </c>
      <c r="B1487">
        <f t="shared" si="235"/>
        <v>8</v>
      </c>
      <c r="C1487" t="str">
        <f t="shared" si="236"/>
        <v>Full</v>
      </c>
      <c r="D1487" t="str">
        <f t="shared" si="237"/>
        <v>CRWT153</v>
      </c>
      <c r="E1487" s="20">
        <f t="shared" si="231"/>
        <v>41990</v>
      </c>
      <c r="F1487" t="str">
        <f t="shared" si="232"/>
        <v>Full_8h</v>
      </c>
      <c r="G1487">
        <f t="shared" si="233"/>
        <v>1228</v>
      </c>
      <c r="H1487" t="str">
        <f t="shared" si="234"/>
        <v>NO</v>
      </c>
      <c r="I1487">
        <f t="shared" si="238"/>
        <v>13</v>
      </c>
      <c r="J1487" t="str">
        <f t="shared" si="239"/>
        <v/>
      </c>
      <c r="S1487">
        <v>3</v>
      </c>
      <c r="U1487" s="7">
        <v>13</v>
      </c>
      <c r="V1487" s="7"/>
    </row>
    <row r="1488" spans="1:22" x14ac:dyDescent="0.3">
      <c r="A1488" t="str">
        <f t="shared" si="230"/>
        <v>Exp4</v>
      </c>
      <c r="B1488">
        <f t="shared" si="235"/>
        <v>8</v>
      </c>
      <c r="C1488" t="str">
        <f t="shared" si="236"/>
        <v>Full</v>
      </c>
      <c r="D1488" t="str">
        <f t="shared" si="237"/>
        <v>CRWT153</v>
      </c>
      <c r="E1488" s="20">
        <f t="shared" si="231"/>
        <v>41990</v>
      </c>
      <c r="F1488" t="str">
        <f t="shared" si="232"/>
        <v>Full_8h</v>
      </c>
      <c r="G1488">
        <f t="shared" si="233"/>
        <v>1228</v>
      </c>
      <c r="H1488" t="str">
        <f t="shared" si="234"/>
        <v>NO</v>
      </c>
      <c r="I1488">
        <f t="shared" si="238"/>
        <v>12</v>
      </c>
      <c r="J1488" t="str">
        <f t="shared" si="239"/>
        <v/>
      </c>
      <c r="S1488">
        <v>4</v>
      </c>
      <c r="U1488" s="7">
        <v>12</v>
      </c>
      <c r="V1488" s="7"/>
    </row>
    <row r="1489" spans="1:22" x14ac:dyDescent="0.3">
      <c r="A1489" t="str">
        <f t="shared" si="230"/>
        <v>Exp4</v>
      </c>
      <c r="B1489">
        <f t="shared" si="235"/>
        <v>8</v>
      </c>
      <c r="C1489" t="str">
        <f t="shared" si="236"/>
        <v>Full</v>
      </c>
      <c r="D1489" t="str">
        <f t="shared" si="237"/>
        <v>CRWT153</v>
      </c>
      <c r="E1489" s="20">
        <f t="shared" si="231"/>
        <v>41990</v>
      </c>
      <c r="F1489" t="str">
        <f t="shared" si="232"/>
        <v>Full_8h</v>
      </c>
      <c r="G1489">
        <f t="shared" si="233"/>
        <v>1230</v>
      </c>
      <c r="H1489" t="str">
        <f t="shared" si="234"/>
        <v>NO</v>
      </c>
      <c r="I1489">
        <f t="shared" si="238"/>
        <v>13</v>
      </c>
      <c r="J1489" t="str">
        <f t="shared" si="239"/>
        <v/>
      </c>
      <c r="R1489">
        <v>1230</v>
      </c>
      <c r="S1489">
        <v>1</v>
      </c>
      <c r="U1489" s="7">
        <v>13</v>
      </c>
      <c r="V1489" s="7"/>
    </row>
    <row r="1490" spans="1:22" x14ac:dyDescent="0.3">
      <c r="A1490" t="str">
        <f t="shared" si="230"/>
        <v>Exp4</v>
      </c>
      <c r="B1490">
        <f t="shared" si="235"/>
        <v>8</v>
      </c>
      <c r="C1490" t="str">
        <f t="shared" si="236"/>
        <v>Full</v>
      </c>
      <c r="D1490" t="str">
        <f t="shared" si="237"/>
        <v>CRWT153</v>
      </c>
      <c r="E1490" s="20">
        <f t="shared" si="231"/>
        <v>41990</v>
      </c>
      <c r="F1490" t="str">
        <f t="shared" si="232"/>
        <v>Full_8h</v>
      </c>
      <c r="G1490">
        <f t="shared" si="233"/>
        <v>1230</v>
      </c>
      <c r="H1490" t="str">
        <f t="shared" si="234"/>
        <v>NO</v>
      </c>
      <c r="I1490">
        <f t="shared" si="238"/>
        <v>12</v>
      </c>
      <c r="J1490" t="str">
        <f t="shared" si="239"/>
        <v/>
      </c>
      <c r="S1490">
        <v>2</v>
      </c>
      <c r="U1490" s="7">
        <v>12</v>
      </c>
      <c r="V1490" s="7"/>
    </row>
    <row r="1491" spans="1:22" x14ac:dyDescent="0.3">
      <c r="A1491" t="str">
        <f t="shared" si="230"/>
        <v>Exp4</v>
      </c>
      <c r="B1491">
        <f t="shared" si="235"/>
        <v>8</v>
      </c>
      <c r="C1491" t="str">
        <f t="shared" si="236"/>
        <v>Full</v>
      </c>
      <c r="D1491" t="str">
        <f t="shared" si="237"/>
        <v>CRWT153</v>
      </c>
      <c r="E1491" s="20">
        <f t="shared" si="231"/>
        <v>41990</v>
      </c>
      <c r="F1491" t="str">
        <f t="shared" si="232"/>
        <v>Full_8h</v>
      </c>
      <c r="G1491">
        <f t="shared" si="233"/>
        <v>1230</v>
      </c>
      <c r="H1491" t="str">
        <f t="shared" si="234"/>
        <v>NO</v>
      </c>
      <c r="I1491">
        <f t="shared" si="238"/>
        <v>11</v>
      </c>
      <c r="J1491" t="str">
        <f t="shared" si="239"/>
        <v/>
      </c>
      <c r="S1491">
        <v>3</v>
      </c>
      <c r="U1491" s="7">
        <v>11</v>
      </c>
      <c r="V1491" s="7"/>
    </row>
    <row r="1492" spans="1:22" x14ac:dyDescent="0.3">
      <c r="A1492" t="str">
        <f t="shared" si="230"/>
        <v>Exp4</v>
      </c>
      <c r="B1492">
        <f t="shared" si="235"/>
        <v>8</v>
      </c>
      <c r="C1492" t="str">
        <f t="shared" si="236"/>
        <v>Full</v>
      </c>
      <c r="D1492" t="str">
        <f t="shared" si="237"/>
        <v>CRWT153</v>
      </c>
      <c r="E1492" s="20">
        <f t="shared" si="231"/>
        <v>41990</v>
      </c>
      <c r="F1492" t="str">
        <f t="shared" si="232"/>
        <v>Full_8h</v>
      </c>
      <c r="G1492">
        <f t="shared" si="233"/>
        <v>1230</v>
      </c>
      <c r="H1492" t="str">
        <f t="shared" si="234"/>
        <v>NO</v>
      </c>
      <c r="I1492">
        <f t="shared" si="238"/>
        <v>12</v>
      </c>
      <c r="J1492" t="str">
        <f t="shared" si="239"/>
        <v/>
      </c>
      <c r="S1492">
        <v>4</v>
      </c>
      <c r="U1492" s="7">
        <v>12</v>
      </c>
      <c r="V1492" s="7"/>
    </row>
    <row r="1493" spans="1:22" x14ac:dyDescent="0.3">
      <c r="A1493" t="str">
        <f t="shared" si="230"/>
        <v>Exp4</v>
      </c>
      <c r="B1493">
        <f t="shared" si="235"/>
        <v>8</v>
      </c>
      <c r="C1493" t="str">
        <f t="shared" si="236"/>
        <v>Full</v>
      </c>
      <c r="D1493" t="str">
        <f t="shared" si="237"/>
        <v>CRWT153</v>
      </c>
      <c r="E1493" s="20">
        <f t="shared" si="231"/>
        <v>41990</v>
      </c>
      <c r="F1493" t="str">
        <f t="shared" si="232"/>
        <v>Full_8h</v>
      </c>
      <c r="G1493">
        <f t="shared" si="233"/>
        <v>1232</v>
      </c>
      <c r="H1493" t="str">
        <f t="shared" si="234"/>
        <v>NO</v>
      </c>
      <c r="I1493">
        <f t="shared" si="238"/>
        <v>13</v>
      </c>
      <c r="J1493" t="str">
        <f t="shared" si="239"/>
        <v/>
      </c>
      <c r="R1493">
        <v>1232</v>
      </c>
      <c r="S1493">
        <v>1</v>
      </c>
      <c r="U1493" s="7">
        <v>13</v>
      </c>
      <c r="V1493" s="7"/>
    </row>
    <row r="1494" spans="1:22" x14ac:dyDescent="0.3">
      <c r="A1494" t="str">
        <f t="shared" si="230"/>
        <v>Exp4</v>
      </c>
      <c r="B1494">
        <f t="shared" si="235"/>
        <v>8</v>
      </c>
      <c r="C1494" t="str">
        <f t="shared" si="236"/>
        <v>Full</v>
      </c>
      <c r="D1494" t="str">
        <f t="shared" si="237"/>
        <v>CRWT153</v>
      </c>
      <c r="E1494" s="20">
        <f t="shared" si="231"/>
        <v>41990</v>
      </c>
      <c r="F1494" t="str">
        <f t="shared" si="232"/>
        <v>Full_8h</v>
      </c>
      <c r="G1494">
        <f t="shared" si="233"/>
        <v>1232</v>
      </c>
      <c r="H1494" t="str">
        <f t="shared" si="234"/>
        <v>NO</v>
      </c>
      <c r="I1494">
        <f t="shared" si="238"/>
        <v>11</v>
      </c>
      <c r="J1494" t="str">
        <f t="shared" si="239"/>
        <v/>
      </c>
      <c r="S1494">
        <v>2</v>
      </c>
      <c r="U1494" s="7">
        <v>11</v>
      </c>
      <c r="V1494" s="7"/>
    </row>
    <row r="1495" spans="1:22" x14ac:dyDescent="0.3">
      <c r="A1495" t="str">
        <f t="shared" si="230"/>
        <v>Exp4</v>
      </c>
      <c r="B1495">
        <f t="shared" si="235"/>
        <v>8</v>
      </c>
      <c r="C1495" t="str">
        <f t="shared" si="236"/>
        <v>Full</v>
      </c>
      <c r="D1495" t="str">
        <f t="shared" si="237"/>
        <v>CRWT153</v>
      </c>
      <c r="E1495" s="20">
        <f t="shared" si="231"/>
        <v>41990</v>
      </c>
      <c r="F1495" t="str">
        <f t="shared" si="232"/>
        <v>Full_8h</v>
      </c>
      <c r="G1495">
        <f t="shared" si="233"/>
        <v>1232</v>
      </c>
      <c r="H1495" t="str">
        <f t="shared" si="234"/>
        <v>NO</v>
      </c>
      <c r="I1495">
        <f t="shared" si="238"/>
        <v>11</v>
      </c>
      <c r="J1495" t="str">
        <f t="shared" si="239"/>
        <v/>
      </c>
      <c r="S1495">
        <v>3</v>
      </c>
      <c r="U1495" s="7">
        <v>11</v>
      </c>
      <c r="V1495" s="7"/>
    </row>
    <row r="1496" spans="1:22" x14ac:dyDescent="0.3">
      <c r="A1496" t="str">
        <f t="shared" si="230"/>
        <v>Exp4</v>
      </c>
      <c r="B1496">
        <f t="shared" si="235"/>
        <v>8</v>
      </c>
      <c r="C1496" t="str">
        <f t="shared" si="236"/>
        <v>Full</v>
      </c>
      <c r="D1496" t="str">
        <f t="shared" si="237"/>
        <v>CRWT153</v>
      </c>
      <c r="E1496" s="20">
        <f t="shared" si="231"/>
        <v>41990</v>
      </c>
      <c r="F1496" t="str">
        <f t="shared" si="232"/>
        <v>Full_8h</v>
      </c>
      <c r="G1496">
        <f t="shared" si="233"/>
        <v>1235</v>
      </c>
      <c r="H1496" t="str">
        <f t="shared" si="234"/>
        <v>NO</v>
      </c>
      <c r="I1496">
        <f t="shared" si="238"/>
        <v>11</v>
      </c>
      <c r="J1496" t="str">
        <f t="shared" si="239"/>
        <v/>
      </c>
      <c r="R1496">
        <v>1235</v>
      </c>
      <c r="S1496">
        <v>1</v>
      </c>
      <c r="U1496" s="7">
        <v>11</v>
      </c>
      <c r="V1496" s="7"/>
    </row>
    <row r="1497" spans="1:22" x14ac:dyDescent="0.3">
      <c r="A1497" t="str">
        <f t="shared" si="230"/>
        <v>Exp4</v>
      </c>
      <c r="B1497">
        <f t="shared" si="235"/>
        <v>8</v>
      </c>
      <c r="C1497" t="str">
        <f t="shared" si="236"/>
        <v>Full</v>
      </c>
      <c r="D1497" t="str">
        <f t="shared" si="237"/>
        <v>CRWT153</v>
      </c>
      <c r="E1497" s="20">
        <f t="shared" si="231"/>
        <v>41990</v>
      </c>
      <c r="F1497" t="str">
        <f t="shared" si="232"/>
        <v>Full_8h</v>
      </c>
      <c r="G1497">
        <f t="shared" si="233"/>
        <v>1235</v>
      </c>
      <c r="H1497" t="str">
        <f t="shared" si="234"/>
        <v>NO</v>
      </c>
      <c r="I1497">
        <f t="shared" si="238"/>
        <v>10</v>
      </c>
      <c r="J1497" t="str">
        <f t="shared" si="239"/>
        <v/>
      </c>
      <c r="S1497">
        <v>2</v>
      </c>
      <c r="U1497" s="7">
        <v>10</v>
      </c>
      <c r="V1497" s="7"/>
    </row>
    <row r="1498" spans="1:22" x14ac:dyDescent="0.3">
      <c r="A1498" t="str">
        <f t="shared" si="230"/>
        <v>Exp4</v>
      </c>
      <c r="B1498">
        <f t="shared" si="235"/>
        <v>8</v>
      </c>
      <c r="C1498" t="str">
        <f t="shared" si="236"/>
        <v>Full</v>
      </c>
      <c r="D1498" t="str">
        <f t="shared" si="237"/>
        <v>CRWT153</v>
      </c>
      <c r="E1498" s="20">
        <f t="shared" si="231"/>
        <v>41990</v>
      </c>
      <c r="F1498" t="str">
        <f t="shared" si="232"/>
        <v>Full_8h</v>
      </c>
      <c r="G1498">
        <f t="shared" si="233"/>
        <v>1235</v>
      </c>
      <c r="H1498" t="str">
        <f t="shared" si="234"/>
        <v>NO</v>
      </c>
      <c r="I1498">
        <f t="shared" si="238"/>
        <v>12</v>
      </c>
      <c r="J1498" t="str">
        <f t="shared" si="239"/>
        <v/>
      </c>
      <c r="S1498">
        <v>3</v>
      </c>
      <c r="U1498" s="7">
        <v>12</v>
      </c>
      <c r="V1498" s="7"/>
    </row>
    <row r="1499" spans="1:22" x14ac:dyDescent="0.3">
      <c r="A1499" t="str">
        <f t="shared" si="230"/>
        <v>Exp4</v>
      </c>
      <c r="B1499">
        <f t="shared" si="235"/>
        <v>8</v>
      </c>
      <c r="C1499" t="str">
        <f t="shared" si="236"/>
        <v>Full</v>
      </c>
      <c r="D1499" t="str">
        <f t="shared" si="237"/>
        <v>CRWT153</v>
      </c>
      <c r="E1499" s="20">
        <f t="shared" si="231"/>
        <v>41990</v>
      </c>
      <c r="F1499" t="str">
        <f t="shared" si="232"/>
        <v>Full_8h</v>
      </c>
      <c r="G1499">
        <f t="shared" si="233"/>
        <v>1236</v>
      </c>
      <c r="H1499" t="str">
        <f t="shared" si="234"/>
        <v>NO</v>
      </c>
      <c r="I1499">
        <f t="shared" si="238"/>
        <v>13</v>
      </c>
      <c r="J1499" t="str">
        <f t="shared" si="239"/>
        <v/>
      </c>
      <c r="R1499">
        <v>1236</v>
      </c>
      <c r="S1499">
        <v>1</v>
      </c>
      <c r="U1499" s="7">
        <v>13</v>
      </c>
      <c r="V1499" s="7"/>
    </row>
    <row r="1500" spans="1:22" x14ac:dyDescent="0.3">
      <c r="A1500" t="str">
        <f t="shared" si="230"/>
        <v>Exp4</v>
      </c>
      <c r="B1500">
        <f t="shared" si="235"/>
        <v>8</v>
      </c>
      <c r="C1500" t="str">
        <f t="shared" si="236"/>
        <v>Full</v>
      </c>
      <c r="D1500" t="str">
        <f t="shared" si="237"/>
        <v>CRWT153</v>
      </c>
      <c r="E1500" s="20">
        <f t="shared" si="231"/>
        <v>41990</v>
      </c>
      <c r="F1500" t="str">
        <f t="shared" si="232"/>
        <v>Full_8h</v>
      </c>
      <c r="G1500">
        <f t="shared" si="233"/>
        <v>1236</v>
      </c>
      <c r="H1500" t="str">
        <f t="shared" si="234"/>
        <v>NO</v>
      </c>
      <c r="I1500">
        <f t="shared" si="238"/>
        <v>13</v>
      </c>
      <c r="J1500" t="str">
        <f t="shared" si="239"/>
        <v/>
      </c>
      <c r="S1500">
        <v>2</v>
      </c>
      <c r="U1500" s="7">
        <v>13</v>
      </c>
      <c r="V1500" s="7"/>
    </row>
    <row r="1501" spans="1:22" x14ac:dyDescent="0.3">
      <c r="A1501" t="str">
        <f t="shared" si="230"/>
        <v>Exp4</v>
      </c>
      <c r="B1501">
        <f t="shared" si="235"/>
        <v>8</v>
      </c>
      <c r="C1501" t="str">
        <f t="shared" si="236"/>
        <v>Full</v>
      </c>
      <c r="D1501" t="str">
        <f t="shared" si="237"/>
        <v>CRWT153</v>
      </c>
      <c r="E1501" s="20">
        <f t="shared" si="231"/>
        <v>41990</v>
      </c>
      <c r="F1501" t="str">
        <f t="shared" si="232"/>
        <v>Full_8h</v>
      </c>
      <c r="G1501">
        <f t="shared" si="233"/>
        <v>1236</v>
      </c>
      <c r="H1501" t="str">
        <f t="shared" si="234"/>
        <v>YES</v>
      </c>
      <c r="I1501">
        <f t="shared" si="238"/>
        <v>13</v>
      </c>
      <c r="J1501" t="str">
        <f t="shared" si="239"/>
        <v/>
      </c>
      <c r="S1501">
        <v>3</v>
      </c>
      <c r="T1501" t="s">
        <v>170</v>
      </c>
      <c r="U1501" s="7">
        <v>13</v>
      </c>
      <c r="V1501" s="7"/>
    </row>
    <row r="1502" spans="1:22" x14ac:dyDescent="0.3">
      <c r="A1502" t="str">
        <f t="shared" si="230"/>
        <v>Exp4</v>
      </c>
      <c r="B1502">
        <f t="shared" si="235"/>
        <v>8</v>
      </c>
      <c r="C1502" t="str">
        <f t="shared" si="236"/>
        <v>Full</v>
      </c>
      <c r="D1502" t="str">
        <f t="shared" si="237"/>
        <v>CRWT153</v>
      </c>
      <c r="E1502" s="20">
        <f t="shared" si="231"/>
        <v>41990</v>
      </c>
      <c r="F1502" t="str">
        <f t="shared" si="232"/>
        <v>Full_8h</v>
      </c>
      <c r="G1502">
        <f t="shared" si="233"/>
        <v>1236</v>
      </c>
      <c r="H1502" t="str">
        <f t="shared" si="234"/>
        <v>NO</v>
      </c>
      <c r="I1502">
        <f t="shared" si="238"/>
        <v>13</v>
      </c>
      <c r="J1502" t="str">
        <f t="shared" si="239"/>
        <v/>
      </c>
      <c r="S1502">
        <v>4</v>
      </c>
      <c r="U1502" s="7">
        <v>13</v>
      </c>
      <c r="V1502" s="7"/>
    </row>
    <row r="1503" spans="1:22" x14ac:dyDescent="0.3">
      <c r="A1503" t="str">
        <f t="shared" si="230"/>
        <v>Exp4</v>
      </c>
      <c r="B1503">
        <f t="shared" si="235"/>
        <v>8</v>
      </c>
      <c r="C1503" t="str">
        <f t="shared" si="236"/>
        <v>Full</v>
      </c>
      <c r="D1503" t="str">
        <f t="shared" si="237"/>
        <v>CRWT153</v>
      </c>
      <c r="E1503" s="20">
        <f t="shared" si="231"/>
        <v>41990</v>
      </c>
      <c r="F1503" t="str">
        <f t="shared" si="232"/>
        <v>Full_8h</v>
      </c>
      <c r="G1503">
        <f t="shared" si="233"/>
        <v>1248</v>
      </c>
      <c r="H1503" t="str">
        <f t="shared" si="234"/>
        <v>NO</v>
      </c>
      <c r="I1503">
        <f t="shared" si="238"/>
        <v>12</v>
      </c>
      <c r="J1503" t="str">
        <f t="shared" si="239"/>
        <v/>
      </c>
      <c r="R1503">
        <v>1248</v>
      </c>
      <c r="S1503">
        <v>1</v>
      </c>
      <c r="U1503" s="7">
        <v>12</v>
      </c>
      <c r="V1503" s="7"/>
    </row>
    <row r="1504" spans="1:22" x14ac:dyDescent="0.3">
      <c r="A1504" t="str">
        <f t="shared" si="230"/>
        <v>Exp4</v>
      </c>
      <c r="B1504">
        <f t="shared" si="235"/>
        <v>8</v>
      </c>
      <c r="C1504" t="str">
        <f t="shared" si="236"/>
        <v>Full</v>
      </c>
      <c r="D1504" t="str">
        <f t="shared" si="237"/>
        <v>CRWT153</v>
      </c>
      <c r="E1504" s="20">
        <f t="shared" si="231"/>
        <v>41990</v>
      </c>
      <c r="F1504" t="str">
        <f t="shared" si="232"/>
        <v>Full_8h</v>
      </c>
      <c r="G1504">
        <f t="shared" si="233"/>
        <v>1248</v>
      </c>
      <c r="H1504" t="str">
        <f t="shared" si="234"/>
        <v>NO</v>
      </c>
      <c r="I1504">
        <f t="shared" si="238"/>
        <v>14</v>
      </c>
      <c r="J1504" t="str">
        <f t="shared" si="239"/>
        <v/>
      </c>
      <c r="S1504">
        <v>2</v>
      </c>
      <c r="U1504" s="7">
        <v>14</v>
      </c>
      <c r="V1504" s="7"/>
    </row>
    <row r="1505" spans="1:22" x14ac:dyDescent="0.3">
      <c r="A1505" t="str">
        <f t="shared" si="230"/>
        <v>Exp4</v>
      </c>
      <c r="B1505">
        <f t="shared" si="235"/>
        <v>8</v>
      </c>
      <c r="C1505" t="str">
        <f t="shared" si="236"/>
        <v>Full</v>
      </c>
      <c r="D1505" t="str">
        <f t="shared" si="237"/>
        <v>CRWT153</v>
      </c>
      <c r="E1505" s="20">
        <f t="shared" si="231"/>
        <v>41990</v>
      </c>
      <c r="F1505" t="str">
        <f t="shared" si="232"/>
        <v>Full_8h</v>
      </c>
      <c r="G1505">
        <f t="shared" si="233"/>
        <v>1248</v>
      </c>
      <c r="H1505" t="str">
        <f t="shared" si="234"/>
        <v>NO</v>
      </c>
      <c r="I1505">
        <f t="shared" si="238"/>
        <v>12</v>
      </c>
      <c r="J1505" t="str">
        <f t="shared" si="239"/>
        <v/>
      </c>
      <c r="S1505">
        <v>3</v>
      </c>
      <c r="U1505" s="7">
        <v>12</v>
      </c>
      <c r="V1505" s="7"/>
    </row>
    <row r="1506" spans="1:22" x14ac:dyDescent="0.3">
      <c r="A1506" t="str">
        <f t="shared" si="230"/>
        <v>Exp4</v>
      </c>
      <c r="B1506">
        <f t="shared" si="235"/>
        <v>8</v>
      </c>
      <c r="C1506" t="str">
        <f t="shared" si="236"/>
        <v>Full</v>
      </c>
      <c r="D1506" t="str">
        <f t="shared" si="237"/>
        <v>CRWT153</v>
      </c>
      <c r="E1506" s="20">
        <f t="shared" si="231"/>
        <v>41990</v>
      </c>
      <c r="F1506" t="str">
        <f t="shared" si="232"/>
        <v>Full_8h</v>
      </c>
      <c r="G1506">
        <f t="shared" si="233"/>
        <v>1248</v>
      </c>
      <c r="H1506" t="str">
        <f t="shared" si="234"/>
        <v>NO</v>
      </c>
      <c r="I1506">
        <f t="shared" si="238"/>
        <v>13</v>
      </c>
      <c r="J1506" t="str">
        <f t="shared" si="239"/>
        <v/>
      </c>
      <c r="S1506">
        <v>4</v>
      </c>
      <c r="U1506" s="7">
        <v>13</v>
      </c>
      <c r="V1506" s="7"/>
    </row>
    <row r="1507" spans="1:22" x14ac:dyDescent="0.3">
      <c r="A1507" t="str">
        <f t="shared" si="230"/>
        <v>Exp4</v>
      </c>
      <c r="B1507">
        <f t="shared" si="235"/>
        <v>8</v>
      </c>
      <c r="C1507" t="str">
        <f t="shared" si="236"/>
        <v>Full</v>
      </c>
      <c r="D1507" t="str">
        <f t="shared" si="237"/>
        <v>CRWT153</v>
      </c>
      <c r="E1507" s="20">
        <f t="shared" si="231"/>
        <v>41990</v>
      </c>
      <c r="F1507" t="str">
        <f t="shared" si="232"/>
        <v>Full_8h</v>
      </c>
      <c r="G1507">
        <f t="shared" si="233"/>
        <v>1261</v>
      </c>
      <c r="H1507" t="str">
        <f t="shared" si="234"/>
        <v>NO</v>
      </c>
      <c r="I1507">
        <f t="shared" si="238"/>
        <v>13</v>
      </c>
      <c r="J1507" t="str">
        <f t="shared" si="239"/>
        <v/>
      </c>
      <c r="R1507">
        <v>1261</v>
      </c>
      <c r="S1507">
        <v>1</v>
      </c>
      <c r="U1507" s="7">
        <v>13</v>
      </c>
      <c r="V1507" s="7"/>
    </row>
    <row r="1508" spans="1:22" x14ac:dyDescent="0.3">
      <c r="A1508" t="str">
        <f t="shared" si="230"/>
        <v>Exp4</v>
      </c>
      <c r="B1508">
        <f t="shared" si="235"/>
        <v>8</v>
      </c>
      <c r="C1508" t="str">
        <f t="shared" si="236"/>
        <v>Full</v>
      </c>
      <c r="D1508" t="str">
        <f t="shared" si="237"/>
        <v>CRWT153</v>
      </c>
      <c r="E1508" s="20">
        <f t="shared" si="231"/>
        <v>41990</v>
      </c>
      <c r="F1508" t="str">
        <f t="shared" si="232"/>
        <v>Full_8h</v>
      </c>
      <c r="G1508">
        <f t="shared" si="233"/>
        <v>1261</v>
      </c>
      <c r="H1508" t="str">
        <f t="shared" si="234"/>
        <v>NO</v>
      </c>
      <c r="I1508">
        <f t="shared" si="238"/>
        <v>12</v>
      </c>
      <c r="J1508" t="str">
        <f t="shared" si="239"/>
        <v/>
      </c>
      <c r="S1508">
        <v>2</v>
      </c>
      <c r="U1508" s="7">
        <v>12</v>
      </c>
      <c r="V1508" s="7"/>
    </row>
    <row r="1509" spans="1:22" x14ac:dyDescent="0.3">
      <c r="A1509" t="str">
        <f t="shared" si="230"/>
        <v>Exp4</v>
      </c>
      <c r="B1509">
        <f t="shared" si="235"/>
        <v>8</v>
      </c>
      <c r="C1509" t="str">
        <f t="shared" si="236"/>
        <v>Full</v>
      </c>
      <c r="D1509" t="str">
        <f t="shared" si="237"/>
        <v>CRWT153</v>
      </c>
      <c r="E1509" s="20">
        <f t="shared" si="231"/>
        <v>41990</v>
      </c>
      <c r="F1509" t="str">
        <f t="shared" si="232"/>
        <v>Full_8h</v>
      </c>
      <c r="G1509">
        <f t="shared" si="233"/>
        <v>1261</v>
      </c>
      <c r="H1509" t="str">
        <f t="shared" si="234"/>
        <v>NO</v>
      </c>
      <c r="I1509">
        <f t="shared" si="238"/>
        <v>12</v>
      </c>
      <c r="J1509" t="str">
        <f t="shared" si="239"/>
        <v/>
      </c>
      <c r="S1509">
        <v>3</v>
      </c>
      <c r="U1509" s="7">
        <v>12</v>
      </c>
      <c r="V1509" s="7"/>
    </row>
    <row r="1510" spans="1:22" x14ac:dyDescent="0.3">
      <c r="A1510" t="str">
        <f t="shared" si="230"/>
        <v>Exp4</v>
      </c>
      <c r="B1510">
        <f t="shared" si="235"/>
        <v>8</v>
      </c>
      <c r="C1510" t="str">
        <f t="shared" si="236"/>
        <v>Full</v>
      </c>
      <c r="D1510" t="str">
        <f t="shared" si="237"/>
        <v>CRWT153</v>
      </c>
      <c r="E1510" s="20">
        <f t="shared" si="231"/>
        <v>41997</v>
      </c>
      <c r="F1510" t="str">
        <f t="shared" si="232"/>
        <v>Full_8h</v>
      </c>
      <c r="G1510">
        <f t="shared" si="233"/>
        <v>1217</v>
      </c>
      <c r="H1510" t="str">
        <f t="shared" si="234"/>
        <v>YES</v>
      </c>
      <c r="I1510">
        <f t="shared" si="238"/>
        <v>14</v>
      </c>
      <c r="J1510" t="str">
        <f t="shared" si="239"/>
        <v/>
      </c>
      <c r="P1510" s="1">
        <v>41997</v>
      </c>
      <c r="Q1510" t="s">
        <v>440</v>
      </c>
      <c r="R1510">
        <v>1217</v>
      </c>
      <c r="S1510">
        <v>2</v>
      </c>
      <c r="T1510" t="s">
        <v>170</v>
      </c>
      <c r="U1510" s="7">
        <v>14</v>
      </c>
      <c r="V1510" s="7"/>
    </row>
    <row r="1511" spans="1:22" x14ac:dyDescent="0.3">
      <c r="A1511" t="str">
        <f t="shared" si="230"/>
        <v>Exp4</v>
      </c>
      <c r="B1511">
        <f t="shared" si="235"/>
        <v>8</v>
      </c>
      <c r="C1511" t="str">
        <f t="shared" si="236"/>
        <v>Full</v>
      </c>
      <c r="D1511" t="str">
        <f t="shared" si="237"/>
        <v>CRWT153</v>
      </c>
      <c r="E1511" s="20">
        <f t="shared" si="231"/>
        <v>41997</v>
      </c>
      <c r="F1511" t="str">
        <f t="shared" si="232"/>
        <v>Full_8h</v>
      </c>
      <c r="G1511">
        <f t="shared" si="233"/>
        <v>1217</v>
      </c>
      <c r="H1511" t="str">
        <f t="shared" si="234"/>
        <v>YES</v>
      </c>
      <c r="I1511">
        <f t="shared" si="238"/>
        <v>14</v>
      </c>
      <c r="J1511" t="str">
        <f t="shared" si="239"/>
        <v/>
      </c>
      <c r="S1511">
        <v>3</v>
      </c>
      <c r="T1511" t="s">
        <v>170</v>
      </c>
      <c r="U1511" s="7">
        <v>14</v>
      </c>
      <c r="V1511" s="7"/>
    </row>
    <row r="1512" spans="1:22" x14ac:dyDescent="0.3">
      <c r="A1512" t="str">
        <f t="shared" si="230"/>
        <v>Exp4</v>
      </c>
      <c r="B1512">
        <f t="shared" si="235"/>
        <v>8</v>
      </c>
      <c r="C1512" t="str">
        <f t="shared" si="236"/>
        <v>Full</v>
      </c>
      <c r="D1512" t="str">
        <f t="shared" si="237"/>
        <v>CRWT153</v>
      </c>
      <c r="E1512" s="20">
        <f t="shared" si="231"/>
        <v>41997</v>
      </c>
      <c r="F1512" t="str">
        <f t="shared" si="232"/>
        <v>Full_8h</v>
      </c>
      <c r="G1512">
        <f t="shared" si="233"/>
        <v>1220</v>
      </c>
      <c r="H1512" t="str">
        <f t="shared" si="234"/>
        <v>YES</v>
      </c>
      <c r="I1512">
        <f t="shared" si="238"/>
        <v>14</v>
      </c>
      <c r="J1512" t="str">
        <f t="shared" si="239"/>
        <v/>
      </c>
      <c r="R1512">
        <v>1220</v>
      </c>
      <c r="S1512">
        <v>2</v>
      </c>
      <c r="T1512" t="s">
        <v>170</v>
      </c>
      <c r="U1512" s="7">
        <v>14</v>
      </c>
      <c r="V1512" s="7"/>
    </row>
    <row r="1513" spans="1:22" x14ac:dyDescent="0.3">
      <c r="A1513" t="str">
        <f t="shared" si="230"/>
        <v>Exp4</v>
      </c>
      <c r="B1513">
        <f t="shared" si="235"/>
        <v>8</v>
      </c>
      <c r="C1513" t="str">
        <f t="shared" si="236"/>
        <v>Full</v>
      </c>
      <c r="D1513" t="str">
        <f t="shared" si="237"/>
        <v>CRWT153</v>
      </c>
      <c r="E1513" s="20">
        <f t="shared" si="231"/>
        <v>41997</v>
      </c>
      <c r="F1513" t="str">
        <f t="shared" si="232"/>
        <v>Full_8h</v>
      </c>
      <c r="G1513">
        <f t="shared" si="233"/>
        <v>1221</v>
      </c>
      <c r="H1513" t="str">
        <f t="shared" si="234"/>
        <v>YES</v>
      </c>
      <c r="I1513">
        <f t="shared" si="238"/>
        <v>13</v>
      </c>
      <c r="J1513" t="str">
        <f t="shared" si="239"/>
        <v/>
      </c>
      <c r="R1513">
        <v>1221</v>
      </c>
      <c r="S1513">
        <v>1</v>
      </c>
      <c r="T1513" t="s">
        <v>170</v>
      </c>
      <c r="U1513" s="7">
        <v>13</v>
      </c>
      <c r="V1513" s="7"/>
    </row>
    <row r="1514" spans="1:22" x14ac:dyDescent="0.3">
      <c r="A1514" t="str">
        <f t="shared" si="230"/>
        <v>Exp4</v>
      </c>
      <c r="B1514">
        <f t="shared" si="235"/>
        <v>8</v>
      </c>
      <c r="C1514" t="str">
        <f t="shared" si="236"/>
        <v>Full</v>
      </c>
      <c r="D1514" t="str">
        <f t="shared" si="237"/>
        <v>CRWT153</v>
      </c>
      <c r="E1514" s="20">
        <f t="shared" si="231"/>
        <v>41997</v>
      </c>
      <c r="F1514" t="str">
        <f t="shared" si="232"/>
        <v>Full_8h</v>
      </c>
      <c r="G1514">
        <f t="shared" si="233"/>
        <v>1221</v>
      </c>
      <c r="H1514" t="str">
        <f t="shared" si="234"/>
        <v>YES</v>
      </c>
      <c r="I1514">
        <f t="shared" si="238"/>
        <v>14</v>
      </c>
      <c r="J1514" t="str">
        <f t="shared" si="239"/>
        <v/>
      </c>
      <c r="S1514">
        <v>4</v>
      </c>
      <c r="T1514" t="s">
        <v>170</v>
      </c>
      <c r="U1514" s="7">
        <v>14</v>
      </c>
      <c r="V1514" s="7"/>
    </row>
    <row r="1515" spans="1:22" x14ac:dyDescent="0.3">
      <c r="A1515" t="str">
        <f t="shared" si="230"/>
        <v>Exp4</v>
      </c>
      <c r="B1515">
        <f t="shared" si="235"/>
        <v>8</v>
      </c>
      <c r="C1515" t="str">
        <f t="shared" si="236"/>
        <v>Full</v>
      </c>
      <c r="D1515" t="str">
        <f t="shared" si="237"/>
        <v>CRWT153</v>
      </c>
      <c r="E1515" s="20">
        <f t="shared" si="231"/>
        <v>41997</v>
      </c>
      <c r="F1515" t="str">
        <f t="shared" si="232"/>
        <v>Full_8h</v>
      </c>
      <c r="G1515">
        <f t="shared" si="233"/>
        <v>1225</v>
      </c>
      <c r="H1515" t="str">
        <f t="shared" si="234"/>
        <v>YES</v>
      </c>
      <c r="I1515">
        <f t="shared" si="238"/>
        <v>12</v>
      </c>
      <c r="J1515" t="str">
        <f t="shared" si="239"/>
        <v/>
      </c>
      <c r="R1515">
        <v>1225</v>
      </c>
      <c r="S1515">
        <v>2</v>
      </c>
      <c r="T1515" t="s">
        <v>170</v>
      </c>
      <c r="U1515" s="7">
        <v>12</v>
      </c>
      <c r="V1515" s="7"/>
    </row>
    <row r="1516" spans="1:22" x14ac:dyDescent="0.3">
      <c r="A1516" t="str">
        <f t="shared" si="230"/>
        <v>Exp4</v>
      </c>
      <c r="B1516">
        <f t="shared" si="235"/>
        <v>8</v>
      </c>
      <c r="C1516" t="str">
        <f t="shared" si="236"/>
        <v>Full</v>
      </c>
      <c r="D1516" t="str">
        <f t="shared" si="237"/>
        <v>CRWT153</v>
      </c>
      <c r="E1516" s="20">
        <f t="shared" si="231"/>
        <v>41997</v>
      </c>
      <c r="F1516" t="str">
        <f t="shared" si="232"/>
        <v>Full_8h</v>
      </c>
      <c r="G1516">
        <f t="shared" si="233"/>
        <v>1227</v>
      </c>
      <c r="H1516" t="str">
        <f t="shared" si="234"/>
        <v>YES</v>
      </c>
      <c r="I1516">
        <f t="shared" si="238"/>
        <v>14</v>
      </c>
      <c r="J1516" t="str">
        <f t="shared" si="239"/>
        <v/>
      </c>
      <c r="R1516">
        <v>1227</v>
      </c>
      <c r="S1516">
        <v>3</v>
      </c>
      <c r="T1516" t="s">
        <v>170</v>
      </c>
      <c r="U1516" s="7">
        <v>14</v>
      </c>
      <c r="V1516" s="7"/>
    </row>
    <row r="1517" spans="1:22" x14ac:dyDescent="0.3">
      <c r="A1517" t="str">
        <f t="shared" si="230"/>
        <v>Exp4</v>
      </c>
      <c r="B1517">
        <f t="shared" si="235"/>
        <v>8</v>
      </c>
      <c r="C1517" t="str">
        <f t="shared" si="236"/>
        <v>Full</v>
      </c>
      <c r="D1517" t="str">
        <f t="shared" si="237"/>
        <v>CRWT153</v>
      </c>
      <c r="E1517" s="20">
        <f t="shared" si="231"/>
        <v>41997</v>
      </c>
      <c r="F1517" t="str">
        <f t="shared" si="232"/>
        <v>Full_8h</v>
      </c>
      <c r="G1517">
        <f t="shared" si="233"/>
        <v>1228</v>
      </c>
      <c r="H1517" t="str">
        <f t="shared" si="234"/>
        <v>YES</v>
      </c>
      <c r="I1517">
        <f t="shared" si="238"/>
        <v>14</v>
      </c>
      <c r="J1517" t="str">
        <f t="shared" si="239"/>
        <v/>
      </c>
      <c r="R1517">
        <v>1228</v>
      </c>
      <c r="S1517">
        <v>3</v>
      </c>
      <c r="T1517" t="s">
        <v>170</v>
      </c>
      <c r="U1517" s="7">
        <v>14</v>
      </c>
      <c r="V1517" s="7"/>
    </row>
    <row r="1518" spans="1:22" x14ac:dyDescent="0.3">
      <c r="A1518" t="str">
        <f t="shared" si="230"/>
        <v>Exp4</v>
      </c>
      <c r="B1518">
        <f t="shared" si="235"/>
        <v>8</v>
      </c>
      <c r="C1518" t="str">
        <f t="shared" si="236"/>
        <v>Full</v>
      </c>
      <c r="D1518" t="str">
        <f t="shared" si="237"/>
        <v>CRWT153</v>
      </c>
      <c r="E1518" s="20">
        <f t="shared" si="231"/>
        <v>41997</v>
      </c>
      <c r="F1518" t="str">
        <f t="shared" si="232"/>
        <v>Full_8h</v>
      </c>
      <c r="G1518">
        <f t="shared" si="233"/>
        <v>1236</v>
      </c>
      <c r="H1518" t="str">
        <f t="shared" si="234"/>
        <v>YES</v>
      </c>
      <c r="I1518">
        <f t="shared" si="238"/>
        <v>14</v>
      </c>
      <c r="J1518" t="str">
        <f t="shared" si="239"/>
        <v/>
      </c>
      <c r="R1518">
        <v>1236</v>
      </c>
      <c r="S1518">
        <v>1</v>
      </c>
      <c r="T1518" t="s">
        <v>170</v>
      </c>
      <c r="U1518" s="7">
        <v>14</v>
      </c>
      <c r="V1518" s="7"/>
    </row>
    <row r="1519" spans="1:22" x14ac:dyDescent="0.3">
      <c r="A1519" t="str">
        <f t="shared" si="230"/>
        <v>Exp4</v>
      </c>
      <c r="B1519">
        <f t="shared" si="235"/>
        <v>8</v>
      </c>
      <c r="C1519" t="str">
        <f t="shared" si="236"/>
        <v>Full</v>
      </c>
      <c r="D1519" t="str">
        <f t="shared" si="237"/>
        <v>CRWT153</v>
      </c>
      <c r="E1519" s="20">
        <f t="shared" si="231"/>
        <v>41997</v>
      </c>
      <c r="F1519" t="str">
        <f t="shared" si="232"/>
        <v>Full_8h</v>
      </c>
      <c r="G1519">
        <f t="shared" si="233"/>
        <v>1236</v>
      </c>
      <c r="H1519" t="str">
        <f t="shared" si="234"/>
        <v>YES</v>
      </c>
      <c r="I1519">
        <f t="shared" si="238"/>
        <v>14</v>
      </c>
      <c r="J1519" t="str">
        <f t="shared" si="239"/>
        <v/>
      </c>
      <c r="S1519">
        <v>2</v>
      </c>
      <c r="T1519" t="s">
        <v>170</v>
      </c>
      <c r="U1519" s="7">
        <v>14</v>
      </c>
      <c r="V1519" s="7"/>
    </row>
    <row r="1520" spans="1:22" x14ac:dyDescent="0.3">
      <c r="A1520" t="str">
        <f t="shared" si="230"/>
        <v>Exp4</v>
      </c>
      <c r="B1520">
        <f t="shared" si="235"/>
        <v>8</v>
      </c>
      <c r="C1520" t="str">
        <f t="shared" si="236"/>
        <v>Full</v>
      </c>
      <c r="D1520" t="str">
        <f t="shared" si="237"/>
        <v>CRWT153</v>
      </c>
      <c r="E1520" s="20">
        <f t="shared" si="231"/>
        <v>41997</v>
      </c>
      <c r="F1520" t="str">
        <f t="shared" si="232"/>
        <v>Full_8h</v>
      </c>
      <c r="G1520">
        <f t="shared" si="233"/>
        <v>1236</v>
      </c>
      <c r="H1520" t="str">
        <f t="shared" si="234"/>
        <v>YES</v>
      </c>
      <c r="I1520">
        <f t="shared" si="238"/>
        <v>14</v>
      </c>
      <c r="J1520" t="str">
        <f t="shared" si="239"/>
        <v/>
      </c>
      <c r="S1520">
        <v>4</v>
      </c>
      <c r="T1520" t="s">
        <v>170</v>
      </c>
      <c r="U1520" s="7">
        <v>14</v>
      </c>
      <c r="V1520" s="7"/>
    </row>
    <row r="1521" spans="1:22" x14ac:dyDescent="0.3">
      <c r="A1521" t="str">
        <f t="shared" si="230"/>
        <v>Exp4</v>
      </c>
      <c r="B1521">
        <f t="shared" si="235"/>
        <v>8</v>
      </c>
      <c r="C1521" t="str">
        <f t="shared" si="236"/>
        <v>Full</v>
      </c>
      <c r="D1521" t="str">
        <f t="shared" si="237"/>
        <v>CRWT153</v>
      </c>
      <c r="E1521" s="20">
        <f t="shared" si="231"/>
        <v>41997</v>
      </c>
      <c r="F1521" t="str">
        <f t="shared" si="232"/>
        <v>Full_8h</v>
      </c>
      <c r="G1521">
        <f t="shared" si="233"/>
        <v>1248</v>
      </c>
      <c r="H1521" t="str">
        <f t="shared" si="234"/>
        <v>YES</v>
      </c>
      <c r="I1521">
        <f t="shared" si="238"/>
        <v>14</v>
      </c>
      <c r="J1521" t="str">
        <f t="shared" si="239"/>
        <v/>
      </c>
      <c r="R1521">
        <v>1248</v>
      </c>
      <c r="S1521">
        <v>4</v>
      </c>
      <c r="T1521" t="s">
        <v>170</v>
      </c>
      <c r="U1521" s="7">
        <v>14</v>
      </c>
      <c r="V1521" s="7"/>
    </row>
    <row r="1522" spans="1:22" x14ac:dyDescent="0.3">
      <c r="A1522" t="str">
        <f t="shared" si="230"/>
        <v>Exp4</v>
      </c>
      <c r="B1522">
        <f t="shared" si="235"/>
        <v>8</v>
      </c>
      <c r="C1522" t="str">
        <f t="shared" si="236"/>
        <v>Full</v>
      </c>
      <c r="D1522" t="str">
        <f t="shared" si="237"/>
        <v>CRWT153</v>
      </c>
      <c r="E1522" s="20">
        <f t="shared" si="231"/>
        <v>41997</v>
      </c>
      <c r="F1522" t="str">
        <f t="shared" si="232"/>
        <v>Full_8h</v>
      </c>
      <c r="G1522">
        <f t="shared" si="233"/>
        <v>1261</v>
      </c>
      <c r="H1522" t="str">
        <f t="shared" si="234"/>
        <v>YES</v>
      </c>
      <c r="I1522">
        <f t="shared" si="238"/>
        <v>14</v>
      </c>
      <c r="J1522" t="str">
        <f t="shared" si="239"/>
        <v/>
      </c>
      <c r="R1522">
        <v>1261</v>
      </c>
      <c r="S1522">
        <v>1</v>
      </c>
      <c r="T1522" t="s">
        <v>170</v>
      </c>
      <c r="U1522" s="7">
        <v>14</v>
      </c>
      <c r="V1522" s="7"/>
    </row>
    <row r="1523" spans="1:22" x14ac:dyDescent="0.3">
      <c r="A1523" t="str">
        <f t="shared" si="230"/>
        <v>Exp4</v>
      </c>
      <c r="B1523">
        <f t="shared" si="235"/>
        <v>8</v>
      </c>
      <c r="C1523" t="str">
        <f t="shared" si="236"/>
        <v>Full</v>
      </c>
      <c r="D1523" t="str">
        <f t="shared" si="237"/>
        <v>CRWT153</v>
      </c>
      <c r="E1523" s="20">
        <f t="shared" si="231"/>
        <v>41997</v>
      </c>
      <c r="F1523" t="str">
        <f t="shared" si="232"/>
        <v>Full_8h</v>
      </c>
      <c r="G1523">
        <f t="shared" si="233"/>
        <v>1261</v>
      </c>
      <c r="H1523" t="str">
        <f t="shared" si="234"/>
        <v>YES</v>
      </c>
      <c r="I1523">
        <f t="shared" si="238"/>
        <v>13</v>
      </c>
      <c r="J1523" t="str">
        <f t="shared" si="239"/>
        <v/>
      </c>
      <c r="S1523">
        <v>2</v>
      </c>
      <c r="T1523" t="s">
        <v>170</v>
      </c>
      <c r="U1523" s="7">
        <v>13</v>
      </c>
      <c r="V1523" s="7"/>
    </row>
    <row r="1524" spans="1:22" x14ac:dyDescent="0.3">
      <c r="A1524" t="str">
        <f t="shared" si="230"/>
        <v>Exp4</v>
      </c>
      <c r="B1524">
        <f t="shared" si="235"/>
        <v>8</v>
      </c>
      <c r="C1524" t="str">
        <f t="shared" si="236"/>
        <v>Full</v>
      </c>
      <c r="D1524" t="str">
        <f t="shared" si="237"/>
        <v>CRWT153</v>
      </c>
      <c r="E1524" s="20">
        <f t="shared" si="231"/>
        <v>41997</v>
      </c>
      <c r="F1524" t="str">
        <f t="shared" si="232"/>
        <v>Full_8h</v>
      </c>
      <c r="G1524">
        <f t="shared" si="233"/>
        <v>1261</v>
      </c>
      <c r="H1524" t="str">
        <f t="shared" si="234"/>
        <v>YES</v>
      </c>
      <c r="I1524">
        <f t="shared" si="238"/>
        <v>13</v>
      </c>
      <c r="J1524" t="str">
        <f t="shared" si="239"/>
        <v/>
      </c>
      <c r="S1524">
        <v>3</v>
      </c>
      <c r="T1524" t="s">
        <v>170</v>
      </c>
      <c r="U1524" s="7">
        <v>13</v>
      </c>
      <c r="V1524" s="7"/>
    </row>
    <row r="1525" spans="1:22" x14ac:dyDescent="0.3">
      <c r="A1525" t="str">
        <f t="shared" si="230"/>
        <v>Exp4</v>
      </c>
      <c r="B1525">
        <f t="shared" si="235"/>
        <v>8</v>
      </c>
      <c r="C1525" t="str">
        <f t="shared" si="236"/>
        <v>Full</v>
      </c>
      <c r="D1525" t="str">
        <f t="shared" si="237"/>
        <v>CRWT153</v>
      </c>
      <c r="E1525" s="20">
        <f t="shared" si="231"/>
        <v>42004</v>
      </c>
      <c r="F1525" t="str">
        <f t="shared" si="232"/>
        <v>Full_8h</v>
      </c>
      <c r="G1525">
        <f t="shared" si="233"/>
        <v>1217</v>
      </c>
      <c r="H1525" t="str">
        <f t="shared" si="234"/>
        <v>YES</v>
      </c>
      <c r="I1525">
        <f t="shared" si="238"/>
        <v>15</v>
      </c>
      <c r="J1525" t="str">
        <f t="shared" si="239"/>
        <v/>
      </c>
      <c r="P1525" s="1">
        <v>42004</v>
      </c>
      <c r="Q1525" t="s">
        <v>440</v>
      </c>
      <c r="R1525">
        <v>1217</v>
      </c>
      <c r="S1525">
        <v>4</v>
      </c>
      <c r="T1525" t="s">
        <v>170</v>
      </c>
      <c r="U1525" s="7">
        <v>15</v>
      </c>
      <c r="V1525" s="7"/>
    </row>
    <row r="1526" spans="1:22" x14ac:dyDescent="0.3">
      <c r="A1526" t="str">
        <f t="shared" si="230"/>
        <v>Exp4</v>
      </c>
      <c r="B1526">
        <f t="shared" si="235"/>
        <v>8</v>
      </c>
      <c r="C1526" t="str">
        <f t="shared" si="236"/>
        <v>Full</v>
      </c>
      <c r="D1526" t="str">
        <f t="shared" si="237"/>
        <v>CRWT153</v>
      </c>
      <c r="E1526" s="20">
        <f t="shared" si="231"/>
        <v>42004</v>
      </c>
      <c r="F1526" t="str">
        <f t="shared" si="232"/>
        <v>Full_8h</v>
      </c>
      <c r="G1526">
        <f t="shared" si="233"/>
        <v>1221</v>
      </c>
      <c r="H1526" t="str">
        <f t="shared" si="234"/>
        <v>YES</v>
      </c>
      <c r="I1526">
        <f t="shared" si="238"/>
        <v>14</v>
      </c>
      <c r="J1526" t="str">
        <f t="shared" si="239"/>
        <v/>
      </c>
      <c r="R1526">
        <v>1221</v>
      </c>
      <c r="S1526">
        <v>3</v>
      </c>
      <c r="T1526" t="s">
        <v>170</v>
      </c>
      <c r="U1526" s="7">
        <v>14</v>
      </c>
      <c r="V1526" s="7"/>
    </row>
    <row r="1527" spans="1:22" x14ac:dyDescent="0.3">
      <c r="A1527" t="str">
        <f t="shared" si="230"/>
        <v>Exp4</v>
      </c>
      <c r="B1527">
        <f t="shared" si="235"/>
        <v>8</v>
      </c>
      <c r="C1527" t="str">
        <f t="shared" si="236"/>
        <v>Full</v>
      </c>
      <c r="D1527" t="str">
        <f t="shared" si="237"/>
        <v>CRWT153</v>
      </c>
      <c r="E1527" s="20">
        <f t="shared" si="231"/>
        <v>42004</v>
      </c>
      <c r="F1527" t="str">
        <f t="shared" si="232"/>
        <v>Full_8h</v>
      </c>
      <c r="G1527">
        <f t="shared" si="233"/>
        <v>1225</v>
      </c>
      <c r="H1527" t="str">
        <f t="shared" si="234"/>
        <v>YES</v>
      </c>
      <c r="I1527">
        <f t="shared" si="238"/>
        <v>14</v>
      </c>
      <c r="J1527" t="str">
        <f t="shared" si="239"/>
        <v/>
      </c>
      <c r="R1527">
        <v>1225</v>
      </c>
      <c r="S1527">
        <v>1</v>
      </c>
      <c r="T1527" t="s">
        <v>170</v>
      </c>
      <c r="U1527" s="7">
        <v>14</v>
      </c>
      <c r="V1527" s="7"/>
    </row>
    <row r="1528" spans="1:22" x14ac:dyDescent="0.3">
      <c r="A1528" t="str">
        <f t="shared" si="230"/>
        <v>Exp4</v>
      </c>
      <c r="B1528">
        <f t="shared" si="235"/>
        <v>8</v>
      </c>
      <c r="C1528" t="str">
        <f t="shared" si="236"/>
        <v>Full</v>
      </c>
      <c r="D1528" t="str">
        <f t="shared" si="237"/>
        <v>CRWT153</v>
      </c>
      <c r="E1528" s="20">
        <f t="shared" si="231"/>
        <v>42004</v>
      </c>
      <c r="F1528" t="str">
        <f t="shared" si="232"/>
        <v>Full_8h</v>
      </c>
      <c r="G1528">
        <f t="shared" si="233"/>
        <v>1225</v>
      </c>
      <c r="H1528" t="str">
        <f t="shared" si="234"/>
        <v>YES</v>
      </c>
      <c r="I1528">
        <f t="shared" si="238"/>
        <v>13</v>
      </c>
      <c r="J1528" t="str">
        <f t="shared" si="239"/>
        <v/>
      </c>
      <c r="S1528">
        <v>4</v>
      </c>
      <c r="T1528" t="s">
        <v>170</v>
      </c>
      <c r="U1528" s="7">
        <v>13</v>
      </c>
      <c r="V1528" s="7"/>
    </row>
    <row r="1529" spans="1:22" x14ac:dyDescent="0.3">
      <c r="A1529" t="str">
        <f t="shared" si="230"/>
        <v>Exp4</v>
      </c>
      <c r="B1529">
        <f t="shared" si="235"/>
        <v>8</v>
      </c>
      <c r="C1529" t="str">
        <f t="shared" si="236"/>
        <v>Full</v>
      </c>
      <c r="D1529" t="str">
        <f t="shared" si="237"/>
        <v>CRWT153</v>
      </c>
      <c r="E1529" s="20">
        <f t="shared" si="231"/>
        <v>42004</v>
      </c>
      <c r="F1529" t="str">
        <f t="shared" si="232"/>
        <v>Full_8h</v>
      </c>
      <c r="G1529">
        <f t="shared" si="233"/>
        <v>1227</v>
      </c>
      <c r="H1529" t="str">
        <f t="shared" si="234"/>
        <v>YES</v>
      </c>
      <c r="I1529">
        <f t="shared" si="238"/>
        <v>13</v>
      </c>
      <c r="J1529" t="str">
        <f t="shared" si="239"/>
        <v/>
      </c>
      <c r="R1529">
        <v>1227</v>
      </c>
      <c r="S1529">
        <v>1</v>
      </c>
      <c r="T1529" t="s">
        <v>170</v>
      </c>
      <c r="U1529" s="7">
        <v>13</v>
      </c>
      <c r="V1529" s="7"/>
    </row>
    <row r="1530" spans="1:22" x14ac:dyDescent="0.3">
      <c r="A1530" t="str">
        <f t="shared" si="230"/>
        <v>Exp4</v>
      </c>
      <c r="B1530">
        <f t="shared" si="235"/>
        <v>8</v>
      </c>
      <c r="C1530" t="str">
        <f t="shared" si="236"/>
        <v>Full</v>
      </c>
      <c r="D1530" t="str">
        <f t="shared" si="237"/>
        <v>CRWT153</v>
      </c>
      <c r="E1530" s="20">
        <f t="shared" si="231"/>
        <v>42004</v>
      </c>
      <c r="F1530" t="str">
        <f t="shared" si="232"/>
        <v>Full_8h</v>
      </c>
      <c r="G1530">
        <f t="shared" si="233"/>
        <v>1227</v>
      </c>
      <c r="H1530" t="str">
        <f t="shared" si="234"/>
        <v>YES</v>
      </c>
      <c r="I1530">
        <f t="shared" si="238"/>
        <v>13</v>
      </c>
      <c r="J1530" t="str">
        <f t="shared" si="239"/>
        <v/>
      </c>
      <c r="S1530">
        <v>2</v>
      </c>
      <c r="T1530" t="s">
        <v>170</v>
      </c>
      <c r="U1530" s="7">
        <v>13</v>
      </c>
      <c r="V1530" s="7"/>
    </row>
    <row r="1531" spans="1:22" x14ac:dyDescent="0.3">
      <c r="A1531" t="str">
        <f t="shared" si="230"/>
        <v>Exp4</v>
      </c>
      <c r="B1531">
        <f t="shared" si="235"/>
        <v>8</v>
      </c>
      <c r="C1531" t="str">
        <f t="shared" si="236"/>
        <v>Full</v>
      </c>
      <c r="D1531" t="str">
        <f t="shared" si="237"/>
        <v>CRWT153</v>
      </c>
      <c r="E1531" s="20">
        <f t="shared" si="231"/>
        <v>42004</v>
      </c>
      <c r="F1531" t="str">
        <f t="shared" si="232"/>
        <v>Full_8h</v>
      </c>
      <c r="G1531">
        <f t="shared" si="233"/>
        <v>1227</v>
      </c>
      <c r="H1531" t="str">
        <f t="shared" si="234"/>
        <v>YES</v>
      </c>
      <c r="I1531">
        <f t="shared" si="238"/>
        <v>15</v>
      </c>
      <c r="J1531" t="str">
        <f t="shared" si="239"/>
        <v/>
      </c>
      <c r="S1531">
        <v>4</v>
      </c>
      <c r="T1531" t="s">
        <v>170</v>
      </c>
      <c r="U1531" s="7">
        <v>15</v>
      </c>
      <c r="V1531" s="7"/>
    </row>
    <row r="1532" spans="1:22" x14ac:dyDescent="0.3">
      <c r="A1532" t="str">
        <f t="shared" si="230"/>
        <v>Exp4</v>
      </c>
      <c r="B1532">
        <f t="shared" si="235"/>
        <v>8</v>
      </c>
      <c r="C1532" t="str">
        <f t="shared" si="236"/>
        <v>Full</v>
      </c>
      <c r="D1532" t="str">
        <f t="shared" si="237"/>
        <v>CRWT153</v>
      </c>
      <c r="E1532" s="20">
        <f t="shared" si="231"/>
        <v>42004</v>
      </c>
      <c r="F1532" t="str">
        <f t="shared" si="232"/>
        <v>Full_8h</v>
      </c>
      <c r="G1532">
        <f t="shared" si="233"/>
        <v>1228</v>
      </c>
      <c r="H1532" t="str">
        <f t="shared" si="234"/>
        <v>YES</v>
      </c>
      <c r="I1532">
        <f t="shared" si="238"/>
        <v>13</v>
      </c>
      <c r="J1532" t="str">
        <f t="shared" si="239"/>
        <v/>
      </c>
      <c r="R1532">
        <v>1228</v>
      </c>
      <c r="S1532">
        <v>2</v>
      </c>
      <c r="T1532" t="s">
        <v>170</v>
      </c>
      <c r="U1532" s="7">
        <v>13</v>
      </c>
      <c r="V1532" s="7"/>
    </row>
    <row r="1533" spans="1:22" x14ac:dyDescent="0.3">
      <c r="A1533" t="str">
        <f t="shared" si="230"/>
        <v>Exp4</v>
      </c>
      <c r="B1533">
        <f t="shared" si="235"/>
        <v>8</v>
      </c>
      <c r="C1533" t="str">
        <f t="shared" si="236"/>
        <v>Full</v>
      </c>
      <c r="D1533" t="str">
        <f t="shared" si="237"/>
        <v>CRWT153</v>
      </c>
      <c r="E1533" s="20">
        <f t="shared" si="231"/>
        <v>42004</v>
      </c>
      <c r="F1533" t="str">
        <f t="shared" si="232"/>
        <v>Full_8h</v>
      </c>
      <c r="G1533">
        <f t="shared" si="233"/>
        <v>1230</v>
      </c>
      <c r="H1533" t="str">
        <f t="shared" si="234"/>
        <v>YES</v>
      </c>
      <c r="I1533">
        <f t="shared" si="238"/>
        <v>15</v>
      </c>
      <c r="J1533" t="str">
        <f t="shared" si="239"/>
        <v/>
      </c>
      <c r="R1533">
        <v>1230</v>
      </c>
      <c r="S1533">
        <v>1</v>
      </c>
      <c r="T1533" t="s">
        <v>170</v>
      </c>
      <c r="U1533" s="7">
        <v>15</v>
      </c>
      <c r="V1533" s="7"/>
    </row>
    <row r="1534" spans="1:22" x14ac:dyDescent="0.3">
      <c r="A1534" t="str">
        <f t="shared" si="230"/>
        <v>Exp4</v>
      </c>
      <c r="B1534">
        <f t="shared" si="235"/>
        <v>8</v>
      </c>
      <c r="C1534" t="str">
        <f t="shared" si="236"/>
        <v>Full</v>
      </c>
      <c r="D1534" t="str">
        <f t="shared" si="237"/>
        <v>CRWT153</v>
      </c>
      <c r="E1534" s="20">
        <f t="shared" si="231"/>
        <v>42004</v>
      </c>
      <c r="F1534" t="str">
        <f t="shared" si="232"/>
        <v>Full_8h</v>
      </c>
      <c r="G1534">
        <f t="shared" si="233"/>
        <v>1230</v>
      </c>
      <c r="H1534" t="str">
        <f t="shared" si="234"/>
        <v>YES</v>
      </c>
      <c r="I1534">
        <f t="shared" si="238"/>
        <v>14</v>
      </c>
      <c r="J1534" t="str">
        <f t="shared" si="239"/>
        <v/>
      </c>
      <c r="S1534">
        <v>4</v>
      </c>
      <c r="T1534" t="s">
        <v>170</v>
      </c>
      <c r="U1534" s="7">
        <v>14</v>
      </c>
      <c r="V1534" s="7"/>
    </row>
    <row r="1535" spans="1:22" x14ac:dyDescent="0.3">
      <c r="A1535" t="str">
        <f t="shared" si="230"/>
        <v>Exp4</v>
      </c>
      <c r="B1535">
        <f t="shared" si="235"/>
        <v>8</v>
      </c>
      <c r="C1535" t="str">
        <f t="shared" si="236"/>
        <v>Full</v>
      </c>
      <c r="D1535" t="str">
        <f t="shared" si="237"/>
        <v>CRWT153</v>
      </c>
      <c r="E1535" s="20">
        <f t="shared" si="231"/>
        <v>42004</v>
      </c>
      <c r="F1535" t="str">
        <f t="shared" si="232"/>
        <v>Full_8h</v>
      </c>
      <c r="G1535">
        <f t="shared" si="233"/>
        <v>1232</v>
      </c>
      <c r="H1535" t="str">
        <f t="shared" si="234"/>
        <v>YES</v>
      </c>
      <c r="I1535">
        <f t="shared" si="238"/>
        <v>13</v>
      </c>
      <c r="J1535" t="str">
        <f t="shared" si="239"/>
        <v/>
      </c>
      <c r="R1535">
        <v>1232</v>
      </c>
      <c r="S1535">
        <v>3</v>
      </c>
      <c r="T1535" t="s">
        <v>170</v>
      </c>
      <c r="U1535" s="7">
        <v>13</v>
      </c>
      <c r="V1535" s="7"/>
    </row>
    <row r="1536" spans="1:22" x14ac:dyDescent="0.3">
      <c r="A1536" t="str">
        <f t="shared" si="230"/>
        <v>Exp4</v>
      </c>
      <c r="B1536">
        <f t="shared" si="235"/>
        <v>8</v>
      </c>
      <c r="C1536" t="str">
        <f t="shared" si="236"/>
        <v>Full</v>
      </c>
      <c r="D1536" t="str">
        <f t="shared" si="237"/>
        <v>CRWT153</v>
      </c>
      <c r="E1536" s="20">
        <f t="shared" si="231"/>
        <v>42004</v>
      </c>
      <c r="F1536" t="str">
        <f t="shared" si="232"/>
        <v>Full_8h</v>
      </c>
      <c r="G1536">
        <f t="shared" si="233"/>
        <v>1235</v>
      </c>
      <c r="H1536" t="str">
        <f t="shared" si="234"/>
        <v>YES</v>
      </c>
      <c r="I1536">
        <f t="shared" si="238"/>
        <v>13</v>
      </c>
      <c r="J1536" t="str">
        <f t="shared" si="239"/>
        <v/>
      </c>
      <c r="R1536">
        <v>1235</v>
      </c>
      <c r="S1536">
        <v>1</v>
      </c>
      <c r="T1536" t="s">
        <v>170</v>
      </c>
      <c r="U1536" s="7">
        <v>13</v>
      </c>
      <c r="V1536" s="7"/>
    </row>
    <row r="1537" spans="1:22" x14ac:dyDescent="0.3">
      <c r="A1537" t="str">
        <f t="shared" si="230"/>
        <v>Exp4</v>
      </c>
      <c r="B1537">
        <f t="shared" si="235"/>
        <v>8</v>
      </c>
      <c r="C1537" t="str">
        <f t="shared" si="236"/>
        <v>Full</v>
      </c>
      <c r="D1537" t="str">
        <f t="shared" si="237"/>
        <v>CRWT153</v>
      </c>
      <c r="E1537" s="20">
        <f t="shared" si="231"/>
        <v>42004</v>
      </c>
      <c r="F1537" t="str">
        <f t="shared" si="232"/>
        <v>Full_8h</v>
      </c>
      <c r="G1537">
        <f t="shared" si="233"/>
        <v>1235</v>
      </c>
      <c r="H1537" t="str">
        <f t="shared" si="234"/>
        <v>YES</v>
      </c>
      <c r="I1537">
        <f t="shared" si="238"/>
        <v>14</v>
      </c>
      <c r="J1537" t="str">
        <f t="shared" si="239"/>
        <v/>
      </c>
      <c r="S1537">
        <v>3</v>
      </c>
      <c r="T1537" t="s">
        <v>170</v>
      </c>
      <c r="U1537" s="7">
        <v>14</v>
      </c>
      <c r="V1537" s="7"/>
    </row>
    <row r="1538" spans="1:22" x14ac:dyDescent="0.3">
      <c r="A1538" t="str">
        <f t="shared" si="230"/>
        <v>Exp4</v>
      </c>
      <c r="B1538">
        <f t="shared" si="235"/>
        <v>8</v>
      </c>
      <c r="C1538" t="str">
        <f t="shared" si="236"/>
        <v>Full</v>
      </c>
      <c r="D1538" t="str">
        <f t="shared" si="237"/>
        <v>CRWT153</v>
      </c>
      <c r="E1538" s="20">
        <f t="shared" si="231"/>
        <v>42004</v>
      </c>
      <c r="F1538" t="str">
        <f t="shared" si="232"/>
        <v>Full_8h</v>
      </c>
      <c r="G1538">
        <f t="shared" si="233"/>
        <v>1248</v>
      </c>
      <c r="H1538" t="str">
        <f t="shared" si="234"/>
        <v>YES</v>
      </c>
      <c r="I1538">
        <f t="shared" si="238"/>
        <v>16</v>
      </c>
      <c r="J1538" t="str">
        <f t="shared" si="239"/>
        <v/>
      </c>
      <c r="R1538">
        <v>1248</v>
      </c>
      <c r="S1538">
        <v>2</v>
      </c>
      <c r="T1538" t="s">
        <v>170</v>
      </c>
      <c r="U1538" s="7">
        <v>16</v>
      </c>
      <c r="V1538" s="7"/>
    </row>
    <row r="1539" spans="1:22" x14ac:dyDescent="0.3">
      <c r="A1539" t="str">
        <f t="shared" ref="A1539:A1602" si="240">IF(L1539="",A1538,L1539)</f>
        <v>Exp4</v>
      </c>
      <c r="B1539">
        <f t="shared" si="235"/>
        <v>8</v>
      </c>
      <c r="C1539" t="str">
        <f t="shared" si="236"/>
        <v>Full</v>
      </c>
      <c r="D1539" t="str">
        <f t="shared" si="237"/>
        <v>CRWT153</v>
      </c>
      <c r="E1539" s="20">
        <f t="shared" ref="E1539:E1602" si="241">IF(P1539="",E1538,P1539)</f>
        <v>42011</v>
      </c>
      <c r="F1539" t="str">
        <f t="shared" ref="F1539:F1602" si="242">IF(Q1539="",F1538,Q1539)</f>
        <v>Full_8h</v>
      </c>
      <c r="G1539">
        <f t="shared" ref="G1539:G1602" si="243">IF(R1539="",G1538,R1539)</f>
        <v>1217</v>
      </c>
      <c r="H1539" t="str">
        <f t="shared" ref="H1539:H1602" si="244">IF(T1539="","NO","YES")</f>
        <v>YES</v>
      </c>
      <c r="I1539">
        <f t="shared" si="238"/>
        <v>14</v>
      </c>
      <c r="J1539" t="str">
        <f t="shared" si="239"/>
        <v/>
      </c>
      <c r="P1539" s="1">
        <v>42011</v>
      </c>
      <c r="Q1539" t="s">
        <v>440</v>
      </c>
      <c r="R1539">
        <v>1217</v>
      </c>
      <c r="S1539">
        <v>1</v>
      </c>
      <c r="T1539" t="s">
        <v>170</v>
      </c>
      <c r="U1539" s="7">
        <v>14</v>
      </c>
      <c r="V1539" s="7"/>
    </row>
    <row r="1540" spans="1:22" x14ac:dyDescent="0.3">
      <c r="A1540" t="str">
        <f t="shared" si="240"/>
        <v>Exp4</v>
      </c>
      <c r="B1540">
        <f t="shared" ref="B1540:B1603" si="245">IF(L1540="",B1539,M1540)</f>
        <v>8</v>
      </c>
      <c r="C1540" t="str">
        <f t="shared" ref="C1540:C1603" si="246">IF(O1540="",C1539,O1540)</f>
        <v>Full</v>
      </c>
      <c r="D1540" t="str">
        <f t="shared" ref="D1540:D1603" si="247">IF(N1540="",D1539,N1540)</f>
        <v>CRWT153</v>
      </c>
      <c r="E1540" s="20">
        <f t="shared" si="241"/>
        <v>42011</v>
      </c>
      <c r="F1540" t="str">
        <f t="shared" si="242"/>
        <v>Full_8h</v>
      </c>
      <c r="G1540">
        <f t="shared" si="243"/>
        <v>1221</v>
      </c>
      <c r="H1540" t="str">
        <f t="shared" si="244"/>
        <v>YES</v>
      </c>
      <c r="I1540">
        <f t="shared" ref="I1540:I1603" si="248">IF(U1540="","",U1540)</f>
        <v>15</v>
      </c>
      <c r="J1540" t="str">
        <f t="shared" ref="J1540:J1603" si="249">IF(V1540="","",V1540)</f>
        <v/>
      </c>
      <c r="R1540">
        <v>1221</v>
      </c>
      <c r="S1540">
        <v>2</v>
      </c>
      <c r="T1540" t="s">
        <v>170</v>
      </c>
      <c r="U1540" s="7">
        <v>15</v>
      </c>
      <c r="V1540" s="7"/>
    </row>
    <row r="1541" spans="1:22" x14ac:dyDescent="0.3">
      <c r="A1541" t="str">
        <f t="shared" si="240"/>
        <v>Exp4</v>
      </c>
      <c r="B1541">
        <f t="shared" si="245"/>
        <v>8</v>
      </c>
      <c r="C1541" t="str">
        <f t="shared" si="246"/>
        <v>Full</v>
      </c>
      <c r="D1541" t="str">
        <f t="shared" si="247"/>
        <v>CRWT153</v>
      </c>
      <c r="E1541" s="20">
        <f t="shared" si="241"/>
        <v>42011</v>
      </c>
      <c r="F1541" t="str">
        <f t="shared" si="242"/>
        <v>Full_8h</v>
      </c>
      <c r="G1541">
        <f t="shared" si="243"/>
        <v>1225</v>
      </c>
      <c r="H1541" t="str">
        <f t="shared" si="244"/>
        <v>YES</v>
      </c>
      <c r="I1541">
        <f t="shared" si="248"/>
        <v>14</v>
      </c>
      <c r="J1541" t="str">
        <f t="shared" si="249"/>
        <v/>
      </c>
      <c r="R1541">
        <v>1225</v>
      </c>
      <c r="S1541">
        <v>3</v>
      </c>
      <c r="T1541" t="s">
        <v>170</v>
      </c>
      <c r="U1541" s="7">
        <v>14</v>
      </c>
      <c r="V1541" s="7"/>
    </row>
    <row r="1542" spans="1:22" x14ac:dyDescent="0.3">
      <c r="A1542" t="str">
        <f t="shared" si="240"/>
        <v>Exp4</v>
      </c>
      <c r="B1542">
        <f t="shared" si="245"/>
        <v>8</v>
      </c>
      <c r="C1542" t="str">
        <f t="shared" si="246"/>
        <v>Full</v>
      </c>
      <c r="D1542" t="str">
        <f t="shared" si="247"/>
        <v>CRWT153</v>
      </c>
      <c r="E1542" s="20">
        <f t="shared" si="241"/>
        <v>42011</v>
      </c>
      <c r="F1542" t="str">
        <f t="shared" si="242"/>
        <v>Full_8h</v>
      </c>
      <c r="G1542">
        <f t="shared" si="243"/>
        <v>1228</v>
      </c>
      <c r="H1542" t="str">
        <f t="shared" si="244"/>
        <v>YES</v>
      </c>
      <c r="I1542">
        <f t="shared" si="248"/>
        <v>16</v>
      </c>
      <c r="J1542" t="str">
        <f t="shared" si="249"/>
        <v/>
      </c>
      <c r="R1542">
        <v>1228</v>
      </c>
      <c r="S1542">
        <v>1</v>
      </c>
      <c r="T1542" t="s">
        <v>170</v>
      </c>
      <c r="U1542" s="7">
        <v>16</v>
      </c>
      <c r="V1542" s="7"/>
    </row>
    <row r="1543" spans="1:22" x14ac:dyDescent="0.3">
      <c r="A1543" t="str">
        <f t="shared" si="240"/>
        <v>Exp4</v>
      </c>
      <c r="B1543">
        <f t="shared" si="245"/>
        <v>8</v>
      </c>
      <c r="C1543" t="str">
        <f t="shared" si="246"/>
        <v>Full</v>
      </c>
      <c r="D1543" t="str">
        <f t="shared" si="247"/>
        <v>CRWT153</v>
      </c>
      <c r="E1543" s="20">
        <f t="shared" si="241"/>
        <v>42011</v>
      </c>
      <c r="F1543" t="str">
        <f t="shared" si="242"/>
        <v>Full_8h</v>
      </c>
      <c r="G1543">
        <f t="shared" si="243"/>
        <v>1228</v>
      </c>
      <c r="H1543" t="str">
        <f t="shared" si="244"/>
        <v>YES</v>
      </c>
      <c r="I1543">
        <f t="shared" si="248"/>
        <v>15</v>
      </c>
      <c r="J1543" t="str">
        <f t="shared" si="249"/>
        <v/>
      </c>
      <c r="S1543">
        <v>4</v>
      </c>
      <c r="T1543" t="s">
        <v>170</v>
      </c>
      <c r="U1543" s="7">
        <v>15</v>
      </c>
      <c r="V1543" s="7"/>
    </row>
    <row r="1544" spans="1:22" x14ac:dyDescent="0.3">
      <c r="A1544" t="str">
        <f t="shared" si="240"/>
        <v>Exp4</v>
      </c>
      <c r="B1544">
        <f t="shared" si="245"/>
        <v>8</v>
      </c>
      <c r="C1544" t="str">
        <f t="shared" si="246"/>
        <v>Full</v>
      </c>
      <c r="D1544" t="str">
        <f t="shared" si="247"/>
        <v>CRWT153</v>
      </c>
      <c r="E1544" s="20">
        <f t="shared" si="241"/>
        <v>42011</v>
      </c>
      <c r="F1544" t="str">
        <f t="shared" si="242"/>
        <v>Full_8h</v>
      </c>
      <c r="G1544">
        <f t="shared" si="243"/>
        <v>1230</v>
      </c>
      <c r="H1544" t="str">
        <f t="shared" si="244"/>
        <v>YES</v>
      </c>
      <c r="I1544">
        <f t="shared" si="248"/>
        <v>15</v>
      </c>
      <c r="J1544" t="str">
        <f t="shared" si="249"/>
        <v/>
      </c>
      <c r="R1544">
        <v>1230</v>
      </c>
      <c r="S1544">
        <v>2</v>
      </c>
      <c r="T1544" t="s">
        <v>170</v>
      </c>
      <c r="U1544" s="7">
        <v>15</v>
      </c>
      <c r="V1544" s="7"/>
    </row>
    <row r="1545" spans="1:22" x14ac:dyDescent="0.3">
      <c r="A1545" t="str">
        <f t="shared" si="240"/>
        <v>Exp4</v>
      </c>
      <c r="B1545">
        <f t="shared" si="245"/>
        <v>8</v>
      </c>
      <c r="C1545" t="str">
        <f t="shared" si="246"/>
        <v>Full</v>
      </c>
      <c r="D1545" t="str">
        <f t="shared" si="247"/>
        <v>CRWT153</v>
      </c>
      <c r="E1545" s="20">
        <f t="shared" si="241"/>
        <v>42011</v>
      </c>
      <c r="F1545" t="str">
        <f t="shared" si="242"/>
        <v>Full_8h</v>
      </c>
      <c r="G1545">
        <f t="shared" si="243"/>
        <v>1232</v>
      </c>
      <c r="H1545" t="str">
        <f t="shared" si="244"/>
        <v>YES</v>
      </c>
      <c r="I1545">
        <f t="shared" si="248"/>
        <v>16</v>
      </c>
      <c r="J1545" t="str">
        <f t="shared" si="249"/>
        <v/>
      </c>
      <c r="R1545">
        <v>1232</v>
      </c>
      <c r="S1545">
        <v>1</v>
      </c>
      <c r="T1545" t="s">
        <v>170</v>
      </c>
      <c r="U1545" s="7">
        <v>16</v>
      </c>
      <c r="V1545" s="7"/>
    </row>
    <row r="1546" spans="1:22" x14ac:dyDescent="0.3">
      <c r="A1546" t="str">
        <f t="shared" si="240"/>
        <v>Exp4</v>
      </c>
      <c r="B1546">
        <f t="shared" si="245"/>
        <v>8</v>
      </c>
      <c r="C1546" t="str">
        <f t="shared" si="246"/>
        <v>Full</v>
      </c>
      <c r="D1546" t="str">
        <f t="shared" si="247"/>
        <v>CRWT153</v>
      </c>
      <c r="E1546" s="20">
        <f t="shared" si="241"/>
        <v>42011</v>
      </c>
      <c r="F1546" t="str">
        <f t="shared" si="242"/>
        <v>Full_8h</v>
      </c>
      <c r="G1546">
        <f t="shared" si="243"/>
        <v>1232</v>
      </c>
      <c r="H1546" t="str">
        <f t="shared" si="244"/>
        <v>YES</v>
      </c>
      <c r="I1546">
        <f t="shared" si="248"/>
        <v>14</v>
      </c>
      <c r="J1546" t="str">
        <f t="shared" si="249"/>
        <v/>
      </c>
      <c r="S1546">
        <v>2</v>
      </c>
      <c r="T1546" t="s">
        <v>170</v>
      </c>
      <c r="U1546" s="7">
        <v>14</v>
      </c>
      <c r="V1546" s="7"/>
    </row>
    <row r="1547" spans="1:22" x14ac:dyDescent="0.3">
      <c r="A1547" t="str">
        <f t="shared" si="240"/>
        <v>Exp4</v>
      </c>
      <c r="B1547">
        <f t="shared" si="245"/>
        <v>8</v>
      </c>
      <c r="C1547" t="str">
        <f t="shared" si="246"/>
        <v>Full</v>
      </c>
      <c r="D1547" t="str">
        <f t="shared" si="247"/>
        <v>CRWT153</v>
      </c>
      <c r="E1547" s="20">
        <f t="shared" si="241"/>
        <v>42011</v>
      </c>
      <c r="F1547" t="str">
        <f t="shared" si="242"/>
        <v>Full_8h</v>
      </c>
      <c r="G1547">
        <f t="shared" si="243"/>
        <v>1248</v>
      </c>
      <c r="H1547" t="str">
        <f t="shared" si="244"/>
        <v>YES</v>
      </c>
      <c r="I1547">
        <f t="shared" si="248"/>
        <v>15</v>
      </c>
      <c r="J1547" t="str">
        <f t="shared" si="249"/>
        <v/>
      </c>
      <c r="R1547">
        <v>1248</v>
      </c>
      <c r="S1547">
        <v>1</v>
      </c>
      <c r="T1547" t="s">
        <v>170</v>
      </c>
      <c r="U1547" s="7">
        <v>15</v>
      </c>
      <c r="V1547" s="7"/>
    </row>
    <row r="1548" spans="1:22" x14ac:dyDescent="0.3">
      <c r="A1548" t="str">
        <f t="shared" si="240"/>
        <v>Exp4</v>
      </c>
      <c r="B1548">
        <f t="shared" si="245"/>
        <v>8</v>
      </c>
      <c r="C1548" t="str">
        <f t="shared" si="246"/>
        <v>Full</v>
      </c>
      <c r="D1548" t="str">
        <f t="shared" si="247"/>
        <v>CRWT153</v>
      </c>
      <c r="E1548" s="20">
        <f t="shared" si="241"/>
        <v>42011</v>
      </c>
      <c r="F1548" t="str">
        <f t="shared" si="242"/>
        <v>Full_8h</v>
      </c>
      <c r="G1548">
        <f t="shared" si="243"/>
        <v>1248</v>
      </c>
      <c r="H1548" t="str">
        <f t="shared" si="244"/>
        <v>YES</v>
      </c>
      <c r="I1548">
        <f t="shared" si="248"/>
        <v>15</v>
      </c>
      <c r="J1548" t="str">
        <f t="shared" si="249"/>
        <v/>
      </c>
      <c r="S1548">
        <v>3</v>
      </c>
      <c r="T1548" t="s">
        <v>170</v>
      </c>
      <c r="U1548" s="7">
        <v>15</v>
      </c>
      <c r="V1548" s="7"/>
    </row>
    <row r="1549" spans="1:22" x14ac:dyDescent="0.3">
      <c r="A1549" t="str">
        <f t="shared" si="240"/>
        <v>Exp4</v>
      </c>
      <c r="B1549">
        <f t="shared" si="245"/>
        <v>8</v>
      </c>
      <c r="C1549" t="str">
        <f t="shared" si="246"/>
        <v>Full</v>
      </c>
      <c r="D1549" t="str">
        <f t="shared" si="247"/>
        <v>CRWT153</v>
      </c>
      <c r="E1549" s="20">
        <f t="shared" si="241"/>
        <v>42018</v>
      </c>
      <c r="F1549" t="str">
        <f t="shared" si="242"/>
        <v>Full_8h</v>
      </c>
      <c r="G1549">
        <f t="shared" si="243"/>
        <v>1220</v>
      </c>
      <c r="H1549" t="str">
        <f t="shared" si="244"/>
        <v>YES</v>
      </c>
      <c r="I1549">
        <f t="shared" si="248"/>
        <v>16</v>
      </c>
      <c r="J1549" t="str">
        <f t="shared" si="249"/>
        <v/>
      </c>
      <c r="P1549" s="1">
        <v>42018</v>
      </c>
      <c r="Q1549" t="s">
        <v>440</v>
      </c>
      <c r="R1549">
        <v>1220</v>
      </c>
      <c r="S1549">
        <v>1</v>
      </c>
      <c r="T1549" t="s">
        <v>170</v>
      </c>
      <c r="U1549" s="7">
        <v>16</v>
      </c>
      <c r="V1549" s="7"/>
    </row>
    <row r="1550" spans="1:22" x14ac:dyDescent="0.3">
      <c r="A1550" t="str">
        <f t="shared" si="240"/>
        <v>Exp4</v>
      </c>
      <c r="B1550">
        <f t="shared" si="245"/>
        <v>8</v>
      </c>
      <c r="C1550" t="str">
        <f t="shared" si="246"/>
        <v>Full</v>
      </c>
      <c r="D1550" t="str">
        <f t="shared" si="247"/>
        <v>CRWT153</v>
      </c>
      <c r="E1550" s="20">
        <f t="shared" si="241"/>
        <v>42018</v>
      </c>
      <c r="F1550" t="str">
        <f t="shared" si="242"/>
        <v>Full_8h</v>
      </c>
      <c r="G1550">
        <f t="shared" si="243"/>
        <v>1220</v>
      </c>
      <c r="H1550" t="str">
        <f t="shared" si="244"/>
        <v>YES</v>
      </c>
      <c r="I1550">
        <f t="shared" si="248"/>
        <v>18</v>
      </c>
      <c r="J1550" t="str">
        <f t="shared" si="249"/>
        <v/>
      </c>
      <c r="S1550">
        <v>3</v>
      </c>
      <c r="T1550" t="s">
        <v>170</v>
      </c>
      <c r="U1550" s="7">
        <v>18</v>
      </c>
      <c r="V1550" s="7"/>
    </row>
    <row r="1551" spans="1:22" x14ac:dyDescent="0.3">
      <c r="A1551" t="str">
        <f t="shared" si="240"/>
        <v>Exp4</v>
      </c>
      <c r="B1551">
        <f t="shared" si="245"/>
        <v>8</v>
      </c>
      <c r="C1551" t="str">
        <f t="shared" si="246"/>
        <v>Full</v>
      </c>
      <c r="D1551" t="str">
        <f t="shared" si="247"/>
        <v>CRWT153</v>
      </c>
      <c r="E1551" s="20">
        <f t="shared" si="241"/>
        <v>42018</v>
      </c>
      <c r="F1551" t="str">
        <f t="shared" si="242"/>
        <v>Full_8h</v>
      </c>
      <c r="G1551">
        <f t="shared" si="243"/>
        <v>1220</v>
      </c>
      <c r="H1551" t="str">
        <f t="shared" si="244"/>
        <v>YES</v>
      </c>
      <c r="I1551">
        <f t="shared" si="248"/>
        <v>14</v>
      </c>
      <c r="J1551" t="str">
        <f t="shared" si="249"/>
        <v/>
      </c>
      <c r="S1551">
        <v>4</v>
      </c>
      <c r="T1551" t="s">
        <v>170</v>
      </c>
      <c r="U1551" s="7">
        <v>14</v>
      </c>
      <c r="V1551" s="7"/>
    </row>
    <row r="1552" spans="1:22" x14ac:dyDescent="0.3">
      <c r="A1552" t="str">
        <f t="shared" si="240"/>
        <v>Exp4</v>
      </c>
      <c r="B1552">
        <f t="shared" si="245"/>
        <v>8</v>
      </c>
      <c r="C1552" t="str">
        <f t="shared" si="246"/>
        <v>Full</v>
      </c>
      <c r="D1552" t="str">
        <f t="shared" si="247"/>
        <v>CRWT153</v>
      </c>
      <c r="E1552" s="20">
        <f t="shared" si="241"/>
        <v>42018</v>
      </c>
      <c r="F1552" t="str">
        <f t="shared" si="242"/>
        <v>Full_8h</v>
      </c>
      <c r="G1552">
        <f t="shared" si="243"/>
        <v>1230</v>
      </c>
      <c r="H1552" t="str">
        <f t="shared" si="244"/>
        <v>YES</v>
      </c>
      <c r="I1552">
        <f t="shared" si="248"/>
        <v>15</v>
      </c>
      <c r="J1552" t="str">
        <f t="shared" si="249"/>
        <v/>
      </c>
      <c r="R1552">
        <v>1230</v>
      </c>
      <c r="S1552">
        <v>3</v>
      </c>
      <c r="T1552" t="s">
        <v>170</v>
      </c>
      <c r="U1552" s="7">
        <v>15</v>
      </c>
      <c r="V1552" s="7"/>
    </row>
    <row r="1553" spans="1:22" x14ac:dyDescent="0.3">
      <c r="A1553" t="str">
        <f t="shared" si="240"/>
        <v>Exp4</v>
      </c>
      <c r="B1553">
        <f t="shared" si="245"/>
        <v>8</v>
      </c>
      <c r="C1553" t="str">
        <f t="shared" si="246"/>
        <v>Full</v>
      </c>
      <c r="D1553" t="str">
        <f t="shared" si="247"/>
        <v>CRWT153</v>
      </c>
      <c r="E1553" s="20">
        <f t="shared" si="241"/>
        <v>42032</v>
      </c>
      <c r="F1553" t="str">
        <f t="shared" si="242"/>
        <v>Full_8h</v>
      </c>
      <c r="G1553">
        <f t="shared" si="243"/>
        <v>1235</v>
      </c>
      <c r="H1553" t="str">
        <f t="shared" si="244"/>
        <v>YES</v>
      </c>
      <c r="I1553">
        <f t="shared" si="248"/>
        <v>16</v>
      </c>
      <c r="J1553" t="str">
        <f t="shared" si="249"/>
        <v/>
      </c>
      <c r="P1553" s="1">
        <v>42032</v>
      </c>
      <c r="Q1553" t="s">
        <v>440</v>
      </c>
      <c r="R1553">
        <v>1235</v>
      </c>
      <c r="S1553">
        <v>2</v>
      </c>
      <c r="T1553" t="s">
        <v>170</v>
      </c>
      <c r="U1553" s="7">
        <v>16</v>
      </c>
      <c r="V1553" s="7"/>
    </row>
    <row r="1554" spans="1:22" x14ac:dyDescent="0.3">
      <c r="A1554" t="str">
        <f t="shared" si="240"/>
        <v>Exp4</v>
      </c>
      <c r="B1554">
        <f t="shared" si="245"/>
        <v>8</v>
      </c>
      <c r="C1554" t="str">
        <f t="shared" si="246"/>
        <v>Nil</v>
      </c>
      <c r="D1554" t="str">
        <f t="shared" si="247"/>
        <v>CRWT153</v>
      </c>
      <c r="E1554" s="20">
        <f t="shared" si="241"/>
        <v>41862</v>
      </c>
      <c r="F1554" t="str">
        <f t="shared" si="242"/>
        <v>None_8h</v>
      </c>
      <c r="G1554">
        <f t="shared" si="243"/>
        <v>325</v>
      </c>
      <c r="H1554" t="str">
        <f t="shared" si="244"/>
        <v>NO</v>
      </c>
      <c r="I1554">
        <f t="shared" si="248"/>
        <v>3.4167725540025415</v>
      </c>
      <c r="J1554">
        <f t="shared" si="249"/>
        <v>10</v>
      </c>
      <c r="O1554" t="s">
        <v>455</v>
      </c>
      <c r="P1554" s="1">
        <v>41862</v>
      </c>
      <c r="Q1554" t="s">
        <v>441</v>
      </c>
      <c r="R1554">
        <v>325</v>
      </c>
      <c r="S1554">
        <v>1</v>
      </c>
      <c r="U1554" s="7">
        <v>3.4167725540025415</v>
      </c>
      <c r="V1554" s="7">
        <v>10</v>
      </c>
    </row>
    <row r="1555" spans="1:22" x14ac:dyDescent="0.3">
      <c r="A1555" t="str">
        <f t="shared" si="240"/>
        <v>Exp4</v>
      </c>
      <c r="B1555">
        <f t="shared" si="245"/>
        <v>8</v>
      </c>
      <c r="C1555" t="str">
        <f t="shared" si="246"/>
        <v>Nil</v>
      </c>
      <c r="D1555" t="str">
        <f t="shared" si="247"/>
        <v>CRWT153</v>
      </c>
      <c r="E1555" s="20">
        <f t="shared" si="241"/>
        <v>41862</v>
      </c>
      <c r="F1555" t="str">
        <f t="shared" si="242"/>
        <v>None_8h</v>
      </c>
      <c r="G1555">
        <f t="shared" si="243"/>
        <v>325</v>
      </c>
      <c r="H1555" t="str">
        <f t="shared" si="244"/>
        <v>NO</v>
      </c>
      <c r="I1555">
        <f t="shared" si="248"/>
        <v>3.6302414231257942</v>
      </c>
      <c r="J1555">
        <f t="shared" si="249"/>
        <v>11</v>
      </c>
      <c r="S1555">
        <v>2</v>
      </c>
      <c r="U1555" s="7">
        <v>3.6302414231257942</v>
      </c>
      <c r="V1555" s="7">
        <v>11</v>
      </c>
    </row>
    <row r="1556" spans="1:22" x14ac:dyDescent="0.3">
      <c r="A1556" t="str">
        <f t="shared" si="240"/>
        <v>Exp4</v>
      </c>
      <c r="B1556">
        <f t="shared" si="245"/>
        <v>8</v>
      </c>
      <c r="C1556" t="str">
        <f t="shared" si="246"/>
        <v>Nil</v>
      </c>
      <c r="D1556" t="str">
        <f t="shared" si="247"/>
        <v>CRWT153</v>
      </c>
      <c r="E1556" s="20">
        <f t="shared" si="241"/>
        <v>41862</v>
      </c>
      <c r="F1556" t="str">
        <f t="shared" si="242"/>
        <v>None_8h</v>
      </c>
      <c r="G1556">
        <f t="shared" si="243"/>
        <v>325</v>
      </c>
      <c r="H1556" t="str">
        <f t="shared" si="244"/>
        <v>NO</v>
      </c>
      <c r="I1556">
        <f t="shared" si="248"/>
        <v>3.5641677255400253</v>
      </c>
      <c r="J1556">
        <f t="shared" si="249"/>
        <v>10</v>
      </c>
      <c r="S1556">
        <v>3</v>
      </c>
      <c r="U1556" s="7">
        <v>3.5641677255400253</v>
      </c>
      <c r="V1556" s="7">
        <v>10</v>
      </c>
    </row>
    <row r="1557" spans="1:22" x14ac:dyDescent="0.3">
      <c r="A1557" t="str">
        <f t="shared" si="240"/>
        <v>Exp4</v>
      </c>
      <c r="B1557">
        <f t="shared" si="245"/>
        <v>8</v>
      </c>
      <c r="C1557" t="str">
        <f t="shared" si="246"/>
        <v>Nil</v>
      </c>
      <c r="D1557" t="str">
        <f t="shared" si="247"/>
        <v>CRWT153</v>
      </c>
      <c r="E1557" s="20">
        <f t="shared" si="241"/>
        <v>41862</v>
      </c>
      <c r="F1557" t="str">
        <f t="shared" si="242"/>
        <v>None_8h</v>
      </c>
      <c r="G1557">
        <f t="shared" si="243"/>
        <v>325</v>
      </c>
      <c r="H1557" t="str">
        <f t="shared" si="244"/>
        <v>NO</v>
      </c>
      <c r="I1557">
        <f t="shared" si="248"/>
        <v>3.4421855146124525</v>
      </c>
      <c r="J1557">
        <f t="shared" si="249"/>
        <v>10</v>
      </c>
      <c r="S1557">
        <v>4</v>
      </c>
      <c r="U1557" s="7">
        <v>3.4421855146124525</v>
      </c>
      <c r="V1557" s="7">
        <v>10</v>
      </c>
    </row>
    <row r="1558" spans="1:22" x14ac:dyDescent="0.3">
      <c r="A1558" t="str">
        <f t="shared" si="240"/>
        <v>Exp4</v>
      </c>
      <c r="B1558">
        <f t="shared" si="245"/>
        <v>8</v>
      </c>
      <c r="C1558" t="str">
        <f t="shared" si="246"/>
        <v>Nil</v>
      </c>
      <c r="D1558" t="str">
        <f t="shared" si="247"/>
        <v>CRWT153</v>
      </c>
      <c r="E1558" s="20">
        <f t="shared" si="241"/>
        <v>41862</v>
      </c>
      <c r="F1558" t="str">
        <f t="shared" si="242"/>
        <v>None_8h</v>
      </c>
      <c r="G1558">
        <f t="shared" si="243"/>
        <v>339</v>
      </c>
      <c r="H1558" t="str">
        <f t="shared" si="244"/>
        <v>NO</v>
      </c>
      <c r="I1558">
        <f t="shared" si="248"/>
        <v>3.6861499364675985</v>
      </c>
      <c r="J1558">
        <f t="shared" si="249"/>
        <v>10</v>
      </c>
      <c r="R1558">
        <v>339</v>
      </c>
      <c r="S1558">
        <v>1</v>
      </c>
      <c r="U1558" s="7">
        <v>3.6861499364675985</v>
      </c>
      <c r="V1558" s="7">
        <v>10</v>
      </c>
    </row>
    <row r="1559" spans="1:22" x14ac:dyDescent="0.3">
      <c r="A1559" t="str">
        <f t="shared" si="240"/>
        <v>Exp4</v>
      </c>
      <c r="B1559">
        <f t="shared" si="245"/>
        <v>8</v>
      </c>
      <c r="C1559" t="str">
        <f t="shared" si="246"/>
        <v>Nil</v>
      </c>
      <c r="D1559" t="str">
        <f t="shared" si="247"/>
        <v>CRWT153</v>
      </c>
      <c r="E1559" s="20">
        <f t="shared" si="241"/>
        <v>41862</v>
      </c>
      <c r="F1559" t="str">
        <f t="shared" si="242"/>
        <v>None_8h</v>
      </c>
      <c r="G1559">
        <f t="shared" si="243"/>
        <v>339</v>
      </c>
      <c r="H1559" t="str">
        <f t="shared" si="244"/>
        <v>NO</v>
      </c>
      <c r="I1559">
        <f t="shared" si="248"/>
        <v>2.3258520365752284</v>
      </c>
      <c r="J1559">
        <f t="shared" si="249"/>
        <v>9</v>
      </c>
      <c r="S1559">
        <v>2</v>
      </c>
      <c r="U1559" s="7">
        <v>2.3258520365752284</v>
      </c>
      <c r="V1559" s="7">
        <v>9</v>
      </c>
    </row>
    <row r="1560" spans="1:22" x14ac:dyDescent="0.3">
      <c r="A1560" t="str">
        <f t="shared" si="240"/>
        <v>Exp4</v>
      </c>
      <c r="B1560">
        <f t="shared" si="245"/>
        <v>8</v>
      </c>
      <c r="C1560" t="str">
        <f t="shared" si="246"/>
        <v>Nil</v>
      </c>
      <c r="D1560" t="str">
        <f t="shared" si="247"/>
        <v>CRWT153</v>
      </c>
      <c r="E1560" s="20">
        <f t="shared" si="241"/>
        <v>41862</v>
      </c>
      <c r="F1560" t="str">
        <f t="shared" si="242"/>
        <v>None_8h</v>
      </c>
      <c r="G1560">
        <f t="shared" si="243"/>
        <v>339</v>
      </c>
      <c r="H1560" t="str">
        <f t="shared" si="244"/>
        <v>NO</v>
      </c>
      <c r="I1560">
        <f t="shared" si="248"/>
        <v>2.3840399002493764</v>
      </c>
      <c r="J1560">
        <f t="shared" si="249"/>
        <v>10</v>
      </c>
      <c r="S1560">
        <v>3</v>
      </c>
      <c r="U1560" s="7">
        <v>2.3840399002493764</v>
      </c>
      <c r="V1560" s="7">
        <v>10</v>
      </c>
    </row>
    <row r="1561" spans="1:22" x14ac:dyDescent="0.3">
      <c r="A1561" t="str">
        <f t="shared" si="240"/>
        <v>Exp4</v>
      </c>
      <c r="B1561">
        <f t="shared" si="245"/>
        <v>8</v>
      </c>
      <c r="C1561" t="str">
        <f t="shared" si="246"/>
        <v>Nil</v>
      </c>
      <c r="D1561" t="str">
        <f t="shared" si="247"/>
        <v>CRWT153</v>
      </c>
      <c r="E1561" s="20">
        <f t="shared" si="241"/>
        <v>41862</v>
      </c>
      <c r="F1561" t="str">
        <f t="shared" si="242"/>
        <v>None_8h</v>
      </c>
      <c r="G1561">
        <f t="shared" si="243"/>
        <v>339</v>
      </c>
      <c r="H1561" t="str">
        <f t="shared" si="244"/>
        <v>NO</v>
      </c>
      <c r="I1561">
        <f t="shared" si="248"/>
        <v>2.4480465502909392</v>
      </c>
      <c r="J1561">
        <f t="shared" si="249"/>
        <v>9</v>
      </c>
      <c r="S1561">
        <v>4</v>
      </c>
      <c r="U1561" s="7">
        <v>2.4480465502909392</v>
      </c>
      <c r="V1561" s="7">
        <v>9</v>
      </c>
    </row>
    <row r="1562" spans="1:22" x14ac:dyDescent="0.3">
      <c r="A1562" t="str">
        <f t="shared" si="240"/>
        <v>Exp4</v>
      </c>
      <c r="B1562">
        <f t="shared" si="245"/>
        <v>8</v>
      </c>
      <c r="C1562" t="str">
        <f t="shared" si="246"/>
        <v>Nil</v>
      </c>
      <c r="D1562" t="str">
        <f t="shared" si="247"/>
        <v>CRWT153</v>
      </c>
      <c r="E1562" s="20">
        <f t="shared" si="241"/>
        <v>41862</v>
      </c>
      <c r="F1562" t="str">
        <f t="shared" si="242"/>
        <v>None_8h</v>
      </c>
      <c r="G1562">
        <f t="shared" si="243"/>
        <v>339</v>
      </c>
      <c r="H1562" t="str">
        <f t="shared" si="244"/>
        <v>NO</v>
      </c>
      <c r="I1562">
        <f t="shared" si="248"/>
        <v>2.5178719866999169</v>
      </c>
      <c r="J1562">
        <f t="shared" si="249"/>
        <v>8</v>
      </c>
      <c r="S1562">
        <v>5</v>
      </c>
      <c r="U1562" s="7">
        <v>2.5178719866999169</v>
      </c>
      <c r="V1562" s="7">
        <v>8</v>
      </c>
    </row>
    <row r="1563" spans="1:22" x14ac:dyDescent="0.3">
      <c r="A1563" t="str">
        <f t="shared" si="240"/>
        <v>Exp4</v>
      </c>
      <c r="B1563">
        <f t="shared" si="245"/>
        <v>8</v>
      </c>
      <c r="C1563" t="str">
        <f t="shared" si="246"/>
        <v>Nil</v>
      </c>
      <c r="D1563" t="str">
        <f t="shared" si="247"/>
        <v>CRWT153</v>
      </c>
      <c r="E1563" s="20">
        <f t="shared" si="241"/>
        <v>41862</v>
      </c>
      <c r="F1563" t="str">
        <f t="shared" si="242"/>
        <v>None_8h</v>
      </c>
      <c r="G1563">
        <f t="shared" si="243"/>
        <v>353</v>
      </c>
      <c r="H1563" t="str">
        <f t="shared" si="244"/>
        <v>NO</v>
      </c>
      <c r="I1563">
        <f t="shared" si="248"/>
        <v>3.2744599745870393</v>
      </c>
      <c r="J1563" t="str">
        <f t="shared" si="249"/>
        <v/>
      </c>
      <c r="R1563">
        <v>353</v>
      </c>
      <c r="S1563">
        <v>1</v>
      </c>
      <c r="U1563" s="7">
        <v>3.2744599745870393</v>
      </c>
      <c r="V1563" s="7"/>
    </row>
    <row r="1564" spans="1:22" x14ac:dyDescent="0.3">
      <c r="A1564" t="str">
        <f t="shared" si="240"/>
        <v>Exp4</v>
      </c>
      <c r="B1564">
        <f t="shared" si="245"/>
        <v>8</v>
      </c>
      <c r="C1564" t="str">
        <f t="shared" si="246"/>
        <v>Nil</v>
      </c>
      <c r="D1564" t="str">
        <f t="shared" si="247"/>
        <v>CRWT153</v>
      </c>
      <c r="E1564" s="20">
        <f t="shared" si="241"/>
        <v>41862</v>
      </c>
      <c r="F1564" t="str">
        <f t="shared" si="242"/>
        <v>None_8h</v>
      </c>
      <c r="G1564">
        <f t="shared" si="243"/>
        <v>353</v>
      </c>
      <c r="H1564" t="str">
        <f t="shared" si="244"/>
        <v>NO</v>
      </c>
      <c r="I1564">
        <f t="shared" si="248"/>
        <v>3.3913595933926302</v>
      </c>
      <c r="J1564">
        <f t="shared" si="249"/>
        <v>9</v>
      </c>
      <c r="S1564">
        <v>2</v>
      </c>
      <c r="U1564" s="7">
        <v>3.3913595933926302</v>
      </c>
      <c r="V1564" s="7">
        <v>9</v>
      </c>
    </row>
    <row r="1565" spans="1:22" x14ac:dyDescent="0.3">
      <c r="A1565" t="str">
        <f t="shared" si="240"/>
        <v>Exp4</v>
      </c>
      <c r="B1565">
        <f t="shared" si="245"/>
        <v>8</v>
      </c>
      <c r="C1565" t="str">
        <f t="shared" si="246"/>
        <v>Nil</v>
      </c>
      <c r="D1565" t="str">
        <f t="shared" si="247"/>
        <v>CRWT153</v>
      </c>
      <c r="E1565" s="20">
        <f t="shared" si="241"/>
        <v>41862</v>
      </c>
      <c r="F1565" t="str">
        <f t="shared" si="242"/>
        <v>None_8h</v>
      </c>
      <c r="G1565">
        <f t="shared" si="243"/>
        <v>353</v>
      </c>
      <c r="H1565" t="str">
        <f t="shared" si="244"/>
        <v>NO</v>
      </c>
      <c r="I1565">
        <f t="shared" si="248"/>
        <v>3.4066073697585768</v>
      </c>
      <c r="J1565">
        <f t="shared" si="249"/>
        <v>9</v>
      </c>
      <c r="S1565">
        <v>3</v>
      </c>
      <c r="U1565" s="7">
        <v>3.4066073697585768</v>
      </c>
      <c r="V1565" s="7">
        <v>9</v>
      </c>
    </row>
    <row r="1566" spans="1:22" x14ac:dyDescent="0.3">
      <c r="A1566" t="str">
        <f t="shared" si="240"/>
        <v>Exp4</v>
      </c>
      <c r="B1566">
        <f t="shared" si="245"/>
        <v>8</v>
      </c>
      <c r="C1566" t="str">
        <f t="shared" si="246"/>
        <v>Nil</v>
      </c>
      <c r="D1566" t="str">
        <f t="shared" si="247"/>
        <v>CRWT153</v>
      </c>
      <c r="E1566" s="20">
        <f t="shared" si="241"/>
        <v>41862</v>
      </c>
      <c r="F1566" t="str">
        <f t="shared" si="242"/>
        <v>None_8h</v>
      </c>
      <c r="G1566">
        <f t="shared" si="243"/>
        <v>353</v>
      </c>
      <c r="H1566" t="str">
        <f t="shared" si="244"/>
        <v>NO</v>
      </c>
      <c r="I1566">
        <f t="shared" si="248"/>
        <v>2.3491271820448878</v>
      </c>
      <c r="J1566">
        <f t="shared" si="249"/>
        <v>9</v>
      </c>
      <c r="S1566">
        <v>4</v>
      </c>
      <c r="U1566" s="7">
        <v>2.3491271820448878</v>
      </c>
      <c r="V1566" s="7">
        <v>9</v>
      </c>
    </row>
    <row r="1567" spans="1:22" x14ac:dyDescent="0.3">
      <c r="A1567" t="str">
        <f t="shared" si="240"/>
        <v>Exp4</v>
      </c>
      <c r="B1567">
        <f t="shared" si="245"/>
        <v>8</v>
      </c>
      <c r="C1567" t="str">
        <f t="shared" si="246"/>
        <v>Nil</v>
      </c>
      <c r="D1567" t="str">
        <f t="shared" si="247"/>
        <v>CRWT153</v>
      </c>
      <c r="E1567" s="20">
        <f t="shared" si="241"/>
        <v>41869</v>
      </c>
      <c r="F1567" t="str">
        <f t="shared" si="242"/>
        <v>None_8h</v>
      </c>
      <c r="G1567">
        <f t="shared" si="243"/>
        <v>294</v>
      </c>
      <c r="H1567" t="str">
        <f t="shared" si="244"/>
        <v>NO</v>
      </c>
      <c r="I1567">
        <f t="shared" si="248"/>
        <v>3.1118170266836085</v>
      </c>
      <c r="J1567">
        <f t="shared" si="249"/>
        <v>12</v>
      </c>
      <c r="P1567" s="1">
        <v>41869</v>
      </c>
      <c r="Q1567" t="s">
        <v>441</v>
      </c>
      <c r="R1567">
        <v>294</v>
      </c>
      <c r="S1567">
        <v>1</v>
      </c>
      <c r="U1567" s="7">
        <v>3.1118170266836085</v>
      </c>
      <c r="V1567" s="7">
        <v>12</v>
      </c>
    </row>
    <row r="1568" spans="1:22" x14ac:dyDescent="0.3">
      <c r="A1568" t="str">
        <f t="shared" si="240"/>
        <v>Exp4</v>
      </c>
      <c r="B1568">
        <f t="shared" si="245"/>
        <v>8</v>
      </c>
      <c r="C1568" t="str">
        <f t="shared" si="246"/>
        <v>Nil</v>
      </c>
      <c r="D1568" t="str">
        <f t="shared" si="247"/>
        <v>CRWT153</v>
      </c>
      <c r="E1568" s="20">
        <f t="shared" si="241"/>
        <v>41869</v>
      </c>
      <c r="F1568" t="str">
        <f t="shared" si="242"/>
        <v>None_8h</v>
      </c>
      <c r="G1568">
        <f t="shared" si="243"/>
        <v>294</v>
      </c>
      <c r="H1568" t="str">
        <f t="shared" si="244"/>
        <v>NO</v>
      </c>
      <c r="I1568">
        <f t="shared" si="248"/>
        <v>4.3673765730880927</v>
      </c>
      <c r="J1568">
        <f t="shared" si="249"/>
        <v>14</v>
      </c>
      <c r="S1568">
        <v>2</v>
      </c>
      <c r="U1568" s="7">
        <v>4.3673765730880927</v>
      </c>
      <c r="V1568" s="7">
        <v>14</v>
      </c>
    </row>
    <row r="1569" spans="1:22" x14ac:dyDescent="0.3">
      <c r="A1569" t="str">
        <f t="shared" si="240"/>
        <v>Exp4</v>
      </c>
      <c r="B1569">
        <f t="shared" si="245"/>
        <v>8</v>
      </c>
      <c r="C1569" t="str">
        <f t="shared" si="246"/>
        <v>Nil</v>
      </c>
      <c r="D1569" t="str">
        <f t="shared" si="247"/>
        <v>CRWT153</v>
      </c>
      <c r="E1569" s="20">
        <f t="shared" si="241"/>
        <v>41869</v>
      </c>
      <c r="F1569" t="str">
        <f t="shared" si="242"/>
        <v>None_8h</v>
      </c>
      <c r="G1569">
        <f t="shared" si="243"/>
        <v>294</v>
      </c>
      <c r="H1569" t="str">
        <f t="shared" si="244"/>
        <v>NO</v>
      </c>
      <c r="I1569">
        <f t="shared" si="248"/>
        <v>4.3673765730880927</v>
      </c>
      <c r="J1569">
        <f t="shared" si="249"/>
        <v>13</v>
      </c>
      <c r="S1569">
        <v>3</v>
      </c>
      <c r="U1569" s="7">
        <v>4.3673765730880927</v>
      </c>
      <c r="V1569" s="7">
        <v>13</v>
      </c>
    </row>
    <row r="1570" spans="1:22" x14ac:dyDescent="0.3">
      <c r="A1570" t="str">
        <f t="shared" si="240"/>
        <v>Exp4</v>
      </c>
      <c r="B1570">
        <f t="shared" si="245"/>
        <v>8</v>
      </c>
      <c r="C1570" t="str">
        <f t="shared" si="246"/>
        <v>Nil</v>
      </c>
      <c r="D1570" t="str">
        <f t="shared" si="247"/>
        <v>CRWT153</v>
      </c>
      <c r="E1570" s="20">
        <f t="shared" si="241"/>
        <v>41869</v>
      </c>
      <c r="F1570" t="str">
        <f t="shared" si="242"/>
        <v>None_8h</v>
      </c>
      <c r="G1570">
        <f t="shared" si="243"/>
        <v>294</v>
      </c>
      <c r="H1570" t="str">
        <f t="shared" si="244"/>
        <v>NO</v>
      </c>
      <c r="I1570">
        <f t="shared" si="248"/>
        <v>3.1778907242693775</v>
      </c>
      <c r="J1570">
        <f t="shared" si="249"/>
        <v>12</v>
      </c>
      <c r="S1570">
        <v>4</v>
      </c>
      <c r="U1570" s="7">
        <v>3.1778907242693775</v>
      </c>
      <c r="V1570" s="7">
        <v>12</v>
      </c>
    </row>
    <row r="1571" spans="1:22" x14ac:dyDescent="0.3">
      <c r="A1571" t="str">
        <f t="shared" si="240"/>
        <v>Exp4</v>
      </c>
      <c r="B1571">
        <f t="shared" si="245"/>
        <v>8</v>
      </c>
      <c r="C1571" t="str">
        <f t="shared" si="246"/>
        <v>Nil</v>
      </c>
      <c r="D1571" t="str">
        <f t="shared" si="247"/>
        <v>CRWT153</v>
      </c>
      <c r="E1571" s="20">
        <f t="shared" si="241"/>
        <v>41869</v>
      </c>
      <c r="F1571" t="str">
        <f t="shared" si="242"/>
        <v>None_8h</v>
      </c>
      <c r="G1571">
        <f t="shared" si="243"/>
        <v>333</v>
      </c>
      <c r="H1571" t="str">
        <f t="shared" si="244"/>
        <v>NO</v>
      </c>
      <c r="I1571">
        <f t="shared" si="248"/>
        <v>4.447241045498548</v>
      </c>
      <c r="J1571">
        <f t="shared" si="249"/>
        <v>13</v>
      </c>
      <c r="R1571">
        <v>333</v>
      </c>
      <c r="S1571">
        <v>1</v>
      </c>
      <c r="U1571" s="7">
        <v>4.447241045498548</v>
      </c>
      <c r="V1571" s="7">
        <v>13</v>
      </c>
    </row>
    <row r="1572" spans="1:22" x14ac:dyDescent="0.3">
      <c r="A1572" t="str">
        <f t="shared" si="240"/>
        <v>Exp4</v>
      </c>
      <c r="B1572">
        <f t="shared" si="245"/>
        <v>8</v>
      </c>
      <c r="C1572" t="str">
        <f t="shared" si="246"/>
        <v>Nil</v>
      </c>
      <c r="D1572" t="str">
        <f t="shared" si="247"/>
        <v>CRWT153</v>
      </c>
      <c r="E1572" s="20">
        <f t="shared" si="241"/>
        <v>41869</v>
      </c>
      <c r="F1572" t="str">
        <f t="shared" si="242"/>
        <v>None_8h</v>
      </c>
      <c r="G1572">
        <f t="shared" si="243"/>
        <v>333</v>
      </c>
      <c r="H1572" t="str">
        <f t="shared" si="244"/>
        <v>NO</v>
      </c>
      <c r="I1572">
        <f t="shared" si="248"/>
        <v>4.5643756050338817</v>
      </c>
      <c r="J1572">
        <f t="shared" si="249"/>
        <v>13</v>
      </c>
      <c r="S1572">
        <v>2</v>
      </c>
      <c r="U1572" s="7">
        <v>4.5643756050338817</v>
      </c>
      <c r="V1572" s="7">
        <v>13</v>
      </c>
    </row>
    <row r="1573" spans="1:22" x14ac:dyDescent="0.3">
      <c r="A1573" t="str">
        <f t="shared" si="240"/>
        <v>Exp4</v>
      </c>
      <c r="B1573">
        <f t="shared" si="245"/>
        <v>8</v>
      </c>
      <c r="C1573" t="str">
        <f t="shared" si="246"/>
        <v>Nil</v>
      </c>
      <c r="D1573" t="str">
        <f t="shared" si="247"/>
        <v>CRWT153</v>
      </c>
      <c r="E1573" s="20">
        <f t="shared" si="241"/>
        <v>41869</v>
      </c>
      <c r="F1573" t="str">
        <f t="shared" si="242"/>
        <v>None_8h</v>
      </c>
      <c r="G1573">
        <f t="shared" si="243"/>
        <v>333</v>
      </c>
      <c r="H1573" t="str">
        <f t="shared" si="244"/>
        <v>NO</v>
      </c>
      <c r="I1573">
        <f t="shared" si="248"/>
        <v>4.5164569215876087</v>
      </c>
      <c r="J1573">
        <f t="shared" si="249"/>
        <v>13</v>
      </c>
      <c r="S1573">
        <v>3</v>
      </c>
      <c r="U1573" s="7">
        <v>4.5164569215876087</v>
      </c>
      <c r="V1573" s="7">
        <v>13</v>
      </c>
    </row>
    <row r="1574" spans="1:22" x14ac:dyDescent="0.3">
      <c r="A1574" t="str">
        <f t="shared" si="240"/>
        <v>Exp4</v>
      </c>
      <c r="B1574">
        <f t="shared" si="245"/>
        <v>8</v>
      </c>
      <c r="C1574" t="str">
        <f t="shared" si="246"/>
        <v>Nil</v>
      </c>
      <c r="D1574" t="str">
        <f t="shared" si="247"/>
        <v>CRWT153</v>
      </c>
      <c r="E1574" s="20">
        <f t="shared" si="241"/>
        <v>41869</v>
      </c>
      <c r="F1574" t="str">
        <f t="shared" si="242"/>
        <v>None_8h</v>
      </c>
      <c r="G1574">
        <f t="shared" si="243"/>
        <v>333</v>
      </c>
      <c r="H1574" t="str">
        <f t="shared" si="244"/>
        <v>NO</v>
      </c>
      <c r="I1574">
        <f t="shared" si="248"/>
        <v>4.4578896418199419</v>
      </c>
      <c r="J1574">
        <f t="shared" si="249"/>
        <v>13</v>
      </c>
      <c r="S1574">
        <v>4</v>
      </c>
      <c r="U1574" s="7">
        <v>4.4578896418199419</v>
      </c>
      <c r="V1574" s="7">
        <v>13</v>
      </c>
    </row>
    <row r="1575" spans="1:22" x14ac:dyDescent="0.3">
      <c r="A1575" t="str">
        <f t="shared" si="240"/>
        <v>Exp4</v>
      </c>
      <c r="B1575">
        <f t="shared" si="245"/>
        <v>8</v>
      </c>
      <c r="C1575" t="str">
        <f t="shared" si="246"/>
        <v>Nil</v>
      </c>
      <c r="D1575" t="str">
        <f t="shared" si="247"/>
        <v>CRWT153</v>
      </c>
      <c r="E1575" s="20">
        <f t="shared" si="241"/>
        <v>41874</v>
      </c>
      <c r="F1575" t="str">
        <f t="shared" si="242"/>
        <v>None_8h</v>
      </c>
      <c r="G1575">
        <f t="shared" si="243"/>
        <v>298</v>
      </c>
      <c r="H1575" t="str">
        <f t="shared" si="244"/>
        <v>NO</v>
      </c>
      <c r="I1575">
        <f t="shared" si="248"/>
        <v>4.3567279767666989</v>
      </c>
      <c r="J1575">
        <f t="shared" si="249"/>
        <v>13</v>
      </c>
      <c r="P1575" s="1">
        <v>41874</v>
      </c>
      <c r="Q1575" t="s">
        <v>441</v>
      </c>
      <c r="R1575">
        <v>298</v>
      </c>
      <c r="S1575">
        <v>1</v>
      </c>
      <c r="U1575" s="7">
        <v>4.3567279767666989</v>
      </c>
      <c r="V1575" s="7">
        <v>13</v>
      </c>
    </row>
    <row r="1576" spans="1:22" x14ac:dyDescent="0.3">
      <c r="A1576" t="str">
        <f t="shared" si="240"/>
        <v>Exp4</v>
      </c>
      <c r="B1576">
        <f t="shared" si="245"/>
        <v>8</v>
      </c>
      <c r="C1576" t="str">
        <f t="shared" si="246"/>
        <v>Nil</v>
      </c>
      <c r="D1576" t="str">
        <f t="shared" si="247"/>
        <v>CRWT153</v>
      </c>
      <c r="E1576" s="20">
        <f t="shared" si="241"/>
        <v>41874</v>
      </c>
      <c r="F1576" t="str">
        <f t="shared" si="242"/>
        <v>None_8h</v>
      </c>
      <c r="G1576">
        <f t="shared" si="243"/>
        <v>298</v>
      </c>
      <c r="H1576" t="str">
        <f t="shared" si="244"/>
        <v>NO</v>
      </c>
      <c r="I1576">
        <f t="shared" si="248"/>
        <v>4.7666989351403677</v>
      </c>
      <c r="J1576">
        <f t="shared" si="249"/>
        <v>14</v>
      </c>
      <c r="S1576">
        <v>2</v>
      </c>
      <c r="U1576" s="7">
        <v>4.7666989351403677</v>
      </c>
      <c r="V1576" s="7">
        <v>14</v>
      </c>
    </row>
    <row r="1577" spans="1:22" x14ac:dyDescent="0.3">
      <c r="A1577" t="str">
        <f t="shared" si="240"/>
        <v>Exp4</v>
      </c>
      <c r="B1577">
        <f t="shared" si="245"/>
        <v>8</v>
      </c>
      <c r="C1577" t="str">
        <f t="shared" si="246"/>
        <v>Nil</v>
      </c>
      <c r="D1577" t="str">
        <f t="shared" si="247"/>
        <v>CRWT153</v>
      </c>
      <c r="E1577" s="20">
        <f t="shared" si="241"/>
        <v>41874</v>
      </c>
      <c r="F1577" t="str">
        <f t="shared" si="242"/>
        <v>None_8h</v>
      </c>
      <c r="G1577">
        <f t="shared" si="243"/>
        <v>298</v>
      </c>
      <c r="H1577" t="str">
        <f t="shared" si="244"/>
        <v>NO</v>
      </c>
      <c r="I1577">
        <f t="shared" si="248"/>
        <v>4.7134559535333977</v>
      </c>
      <c r="J1577">
        <f t="shared" si="249"/>
        <v>13</v>
      </c>
      <c r="S1577">
        <v>3</v>
      </c>
      <c r="U1577" s="7">
        <v>4.7134559535333977</v>
      </c>
      <c r="V1577" s="7">
        <v>13</v>
      </c>
    </row>
    <row r="1578" spans="1:22" x14ac:dyDescent="0.3">
      <c r="A1578" t="str">
        <f t="shared" si="240"/>
        <v>Exp4</v>
      </c>
      <c r="B1578">
        <f t="shared" si="245"/>
        <v>8</v>
      </c>
      <c r="C1578" t="str">
        <f t="shared" si="246"/>
        <v>Nil</v>
      </c>
      <c r="D1578" t="str">
        <f t="shared" si="247"/>
        <v>CRWT153</v>
      </c>
      <c r="E1578" s="20">
        <f t="shared" si="241"/>
        <v>41874</v>
      </c>
      <c r="F1578" t="str">
        <f t="shared" si="242"/>
        <v>None_8h</v>
      </c>
      <c r="G1578">
        <f t="shared" si="243"/>
        <v>298</v>
      </c>
      <c r="H1578" t="str">
        <f t="shared" si="244"/>
        <v>NO</v>
      </c>
      <c r="I1578">
        <f t="shared" si="248"/>
        <v>5.7281672816728166</v>
      </c>
      <c r="J1578">
        <f t="shared" si="249"/>
        <v>15</v>
      </c>
      <c r="S1578">
        <v>4</v>
      </c>
      <c r="U1578" s="7">
        <v>5.7281672816728166</v>
      </c>
      <c r="V1578" s="7">
        <v>15</v>
      </c>
    </row>
    <row r="1579" spans="1:22" x14ac:dyDescent="0.3">
      <c r="A1579" t="str">
        <f t="shared" si="240"/>
        <v>Exp4</v>
      </c>
      <c r="B1579">
        <f t="shared" si="245"/>
        <v>8</v>
      </c>
      <c r="C1579" t="str">
        <f t="shared" si="246"/>
        <v>Nil</v>
      </c>
      <c r="D1579" t="str">
        <f t="shared" si="247"/>
        <v>CRWT153</v>
      </c>
      <c r="E1579" s="20">
        <f t="shared" si="241"/>
        <v>41874</v>
      </c>
      <c r="F1579" t="str">
        <f t="shared" si="242"/>
        <v>None_8h</v>
      </c>
      <c r="G1579">
        <f t="shared" si="243"/>
        <v>346</v>
      </c>
      <c r="H1579" t="str">
        <f t="shared" si="244"/>
        <v>NO</v>
      </c>
      <c r="I1579">
        <f t="shared" si="248"/>
        <v>4.7560503388189739</v>
      </c>
      <c r="J1579">
        <f t="shared" si="249"/>
        <v>13</v>
      </c>
      <c r="R1579">
        <v>346</v>
      </c>
      <c r="S1579">
        <v>1</v>
      </c>
      <c r="U1579" s="7">
        <v>4.7560503388189739</v>
      </c>
      <c r="V1579" s="7">
        <v>13</v>
      </c>
    </row>
    <row r="1580" spans="1:22" x14ac:dyDescent="0.3">
      <c r="A1580" t="str">
        <f t="shared" si="240"/>
        <v>Exp4</v>
      </c>
      <c r="B1580">
        <f t="shared" si="245"/>
        <v>8</v>
      </c>
      <c r="C1580" t="str">
        <f t="shared" si="246"/>
        <v>Nil</v>
      </c>
      <c r="D1580" t="str">
        <f t="shared" si="247"/>
        <v>CRWT153</v>
      </c>
      <c r="E1580" s="20">
        <f t="shared" si="241"/>
        <v>41874</v>
      </c>
      <c r="F1580" t="str">
        <f t="shared" si="242"/>
        <v>None_8h</v>
      </c>
      <c r="G1580">
        <f t="shared" si="243"/>
        <v>346</v>
      </c>
      <c r="H1580" t="str">
        <f t="shared" si="244"/>
        <v>NO</v>
      </c>
      <c r="I1580">
        <f t="shared" si="248"/>
        <v>5.1771217712177124</v>
      </c>
      <c r="J1580">
        <f t="shared" si="249"/>
        <v>14</v>
      </c>
      <c r="S1580">
        <v>2</v>
      </c>
      <c r="U1580" s="7">
        <v>5.1771217712177124</v>
      </c>
      <c r="V1580" s="7">
        <v>14</v>
      </c>
    </row>
    <row r="1581" spans="1:22" x14ac:dyDescent="0.3">
      <c r="A1581" t="str">
        <f t="shared" si="240"/>
        <v>Exp4</v>
      </c>
      <c r="B1581">
        <f t="shared" si="245"/>
        <v>8</v>
      </c>
      <c r="C1581" t="str">
        <f t="shared" si="246"/>
        <v>Nil</v>
      </c>
      <c r="D1581" t="str">
        <f t="shared" si="247"/>
        <v>CRWT153</v>
      </c>
      <c r="E1581" s="20">
        <f t="shared" si="241"/>
        <v>41874</v>
      </c>
      <c r="F1581" t="str">
        <f t="shared" si="242"/>
        <v>None_8h</v>
      </c>
      <c r="G1581">
        <f t="shared" si="243"/>
        <v>346</v>
      </c>
      <c r="H1581" t="str">
        <f t="shared" si="244"/>
        <v>NO</v>
      </c>
      <c r="I1581">
        <f t="shared" si="248"/>
        <v>4.9956437560503391</v>
      </c>
      <c r="J1581">
        <f t="shared" si="249"/>
        <v>14</v>
      </c>
      <c r="S1581">
        <v>3</v>
      </c>
      <c r="U1581" s="7">
        <v>4.9956437560503391</v>
      </c>
      <c r="V1581" s="7">
        <v>14</v>
      </c>
    </row>
    <row r="1582" spans="1:22" x14ac:dyDescent="0.3">
      <c r="A1582" t="str">
        <f t="shared" si="240"/>
        <v>Exp4</v>
      </c>
      <c r="B1582">
        <f t="shared" si="245"/>
        <v>8</v>
      </c>
      <c r="C1582" t="str">
        <f t="shared" si="246"/>
        <v>Nil</v>
      </c>
      <c r="D1582" t="str">
        <f t="shared" si="247"/>
        <v>CRWT153</v>
      </c>
      <c r="E1582" s="20">
        <f t="shared" si="241"/>
        <v>41874</v>
      </c>
      <c r="F1582" t="str">
        <f t="shared" si="242"/>
        <v>None_8h</v>
      </c>
      <c r="G1582">
        <f t="shared" si="243"/>
        <v>346</v>
      </c>
      <c r="H1582" t="str">
        <f t="shared" si="244"/>
        <v>NO</v>
      </c>
      <c r="I1582">
        <f t="shared" si="248"/>
        <v>4.3460793804453051</v>
      </c>
      <c r="J1582">
        <f t="shared" si="249"/>
        <v>13</v>
      </c>
      <c r="S1582">
        <v>4</v>
      </c>
      <c r="U1582" s="7">
        <v>4.3460793804453051</v>
      </c>
      <c r="V1582" s="7">
        <v>13</v>
      </c>
    </row>
    <row r="1583" spans="1:22" x14ac:dyDescent="0.3">
      <c r="A1583" t="str">
        <f t="shared" si="240"/>
        <v>Exp4</v>
      </c>
      <c r="B1583">
        <f t="shared" si="245"/>
        <v>8</v>
      </c>
      <c r="C1583" t="str">
        <f t="shared" si="246"/>
        <v>Nil</v>
      </c>
      <c r="D1583" t="str">
        <f t="shared" si="247"/>
        <v>CRWT153</v>
      </c>
      <c r="E1583" s="20">
        <f t="shared" si="241"/>
        <v>41874</v>
      </c>
      <c r="F1583" t="str">
        <f t="shared" si="242"/>
        <v>None_8h</v>
      </c>
      <c r="G1583">
        <f t="shared" si="243"/>
        <v>355</v>
      </c>
      <c r="H1583" t="str">
        <f t="shared" si="244"/>
        <v>NO</v>
      </c>
      <c r="I1583">
        <f t="shared" si="248"/>
        <v>4.7347531461761863</v>
      </c>
      <c r="J1583">
        <f t="shared" si="249"/>
        <v>12</v>
      </c>
      <c r="R1583">
        <v>355</v>
      </c>
      <c r="S1583">
        <v>1</v>
      </c>
      <c r="U1583" s="7">
        <v>4.7347531461761863</v>
      </c>
      <c r="V1583" s="7">
        <v>12</v>
      </c>
    </row>
    <row r="1584" spans="1:22" x14ac:dyDescent="0.3">
      <c r="A1584" t="str">
        <f t="shared" si="240"/>
        <v>Exp4</v>
      </c>
      <c r="B1584">
        <f t="shared" si="245"/>
        <v>8</v>
      </c>
      <c r="C1584" t="str">
        <f t="shared" si="246"/>
        <v>Nil</v>
      </c>
      <c r="D1584" t="str">
        <f t="shared" si="247"/>
        <v>CRWT153</v>
      </c>
      <c r="E1584" s="20">
        <f t="shared" si="241"/>
        <v>41874</v>
      </c>
      <c r="F1584" t="str">
        <f t="shared" si="242"/>
        <v>None_8h</v>
      </c>
      <c r="G1584">
        <f t="shared" si="243"/>
        <v>355</v>
      </c>
      <c r="H1584" t="str">
        <f t="shared" si="244"/>
        <v>NO</v>
      </c>
      <c r="I1584">
        <f t="shared" si="248"/>
        <v>4.8731848983543076</v>
      </c>
      <c r="J1584">
        <f t="shared" si="249"/>
        <v>13</v>
      </c>
      <c r="S1584">
        <v>2</v>
      </c>
      <c r="U1584" s="7">
        <v>4.8731848983543076</v>
      </c>
      <c r="V1584" s="7">
        <v>13</v>
      </c>
    </row>
    <row r="1585" spans="1:22" x14ac:dyDescent="0.3">
      <c r="A1585" t="str">
        <f t="shared" si="240"/>
        <v>Exp4</v>
      </c>
      <c r="B1585">
        <f t="shared" si="245"/>
        <v>8</v>
      </c>
      <c r="C1585" t="str">
        <f t="shared" si="246"/>
        <v>Nil</v>
      </c>
      <c r="D1585" t="str">
        <f t="shared" si="247"/>
        <v>CRWT153</v>
      </c>
      <c r="E1585" s="20">
        <f t="shared" si="241"/>
        <v>41874</v>
      </c>
      <c r="F1585" t="str">
        <f t="shared" si="242"/>
        <v>None_8h</v>
      </c>
      <c r="G1585">
        <f t="shared" si="243"/>
        <v>355</v>
      </c>
      <c r="H1585" t="str">
        <f t="shared" si="244"/>
        <v>NO</v>
      </c>
      <c r="I1585">
        <f t="shared" si="248"/>
        <v>4.9317521781219753</v>
      </c>
      <c r="J1585">
        <f t="shared" si="249"/>
        <v>14</v>
      </c>
      <c r="S1585">
        <v>3</v>
      </c>
      <c r="U1585" s="7">
        <v>4.9317521781219753</v>
      </c>
      <c r="V1585" s="7">
        <v>14</v>
      </c>
    </row>
    <row r="1586" spans="1:22" x14ac:dyDescent="0.3">
      <c r="A1586" t="str">
        <f t="shared" si="240"/>
        <v>Exp4</v>
      </c>
      <c r="B1586">
        <f t="shared" si="245"/>
        <v>8</v>
      </c>
      <c r="C1586" t="str">
        <f t="shared" si="246"/>
        <v>Nil</v>
      </c>
      <c r="D1586" t="str">
        <f t="shared" si="247"/>
        <v>CRWT153</v>
      </c>
      <c r="E1586" s="20">
        <f t="shared" si="241"/>
        <v>41874</v>
      </c>
      <c r="F1586" t="str">
        <f t="shared" si="242"/>
        <v>None_8h</v>
      </c>
      <c r="G1586">
        <f t="shared" si="243"/>
        <v>355</v>
      </c>
      <c r="H1586" t="str">
        <f t="shared" si="244"/>
        <v>NO</v>
      </c>
      <c r="I1586">
        <f t="shared" si="248"/>
        <v>4.9317521781219753</v>
      </c>
      <c r="J1586">
        <f t="shared" si="249"/>
        <v>13</v>
      </c>
      <c r="S1586">
        <v>4</v>
      </c>
      <c r="U1586" s="7">
        <v>4.9317521781219753</v>
      </c>
      <c r="V1586" s="7">
        <v>13</v>
      </c>
    </row>
    <row r="1587" spans="1:22" x14ac:dyDescent="0.3">
      <c r="A1587" t="str">
        <f t="shared" si="240"/>
        <v>Exp4</v>
      </c>
      <c r="B1587">
        <f t="shared" si="245"/>
        <v>8</v>
      </c>
      <c r="C1587" t="str">
        <f t="shared" si="246"/>
        <v>Nil</v>
      </c>
      <c r="D1587" t="str">
        <f t="shared" si="247"/>
        <v>CRWT153</v>
      </c>
      <c r="E1587" s="20">
        <f t="shared" si="241"/>
        <v>41883</v>
      </c>
      <c r="F1587" t="str">
        <f t="shared" si="242"/>
        <v>None_8h</v>
      </c>
      <c r="G1587">
        <f t="shared" si="243"/>
        <v>291</v>
      </c>
      <c r="H1587" t="str">
        <f t="shared" si="244"/>
        <v>NO</v>
      </c>
      <c r="I1587">
        <f t="shared" si="248"/>
        <v>5.5264452644526445</v>
      </c>
      <c r="J1587">
        <f t="shared" si="249"/>
        <v>16</v>
      </c>
      <c r="P1587" s="1">
        <v>41883</v>
      </c>
      <c r="Q1587" t="s">
        <v>441</v>
      </c>
      <c r="R1587">
        <v>291</v>
      </c>
      <c r="S1587">
        <v>1</v>
      </c>
      <c r="U1587" s="7">
        <v>5.5264452644526445</v>
      </c>
      <c r="V1587" s="7">
        <v>16</v>
      </c>
    </row>
    <row r="1588" spans="1:22" x14ac:dyDescent="0.3">
      <c r="A1588" t="str">
        <f t="shared" si="240"/>
        <v>Exp4</v>
      </c>
      <c r="B1588">
        <f t="shared" si="245"/>
        <v>8</v>
      </c>
      <c r="C1588" t="str">
        <f t="shared" si="246"/>
        <v>Nil</v>
      </c>
      <c r="D1588" t="str">
        <f t="shared" si="247"/>
        <v>CRWT153</v>
      </c>
      <c r="E1588" s="20">
        <f t="shared" si="241"/>
        <v>41883</v>
      </c>
      <c r="F1588" t="str">
        <f t="shared" si="242"/>
        <v>None_8h</v>
      </c>
      <c r="G1588">
        <f t="shared" si="243"/>
        <v>291</v>
      </c>
      <c r="H1588" t="str">
        <f t="shared" si="244"/>
        <v>NO</v>
      </c>
      <c r="I1588">
        <f t="shared" si="248"/>
        <v>5.6937269372693731</v>
      </c>
      <c r="J1588">
        <f t="shared" si="249"/>
        <v>16</v>
      </c>
      <c r="S1588">
        <v>2</v>
      </c>
      <c r="U1588" s="7">
        <v>5.6937269372693731</v>
      </c>
      <c r="V1588" s="7">
        <v>16</v>
      </c>
    </row>
    <row r="1589" spans="1:22" x14ac:dyDescent="0.3">
      <c r="A1589" t="str">
        <f t="shared" si="240"/>
        <v>Exp4</v>
      </c>
      <c r="B1589">
        <f t="shared" si="245"/>
        <v>8</v>
      </c>
      <c r="C1589" t="str">
        <f t="shared" si="246"/>
        <v>Nil</v>
      </c>
      <c r="D1589" t="str">
        <f t="shared" si="247"/>
        <v>CRWT153</v>
      </c>
      <c r="E1589" s="20">
        <f t="shared" si="241"/>
        <v>41883</v>
      </c>
      <c r="F1589" t="str">
        <f t="shared" si="242"/>
        <v>None_8h</v>
      </c>
      <c r="G1589">
        <f t="shared" si="243"/>
        <v>291</v>
      </c>
      <c r="H1589" t="str">
        <f t="shared" si="244"/>
        <v>NO</v>
      </c>
      <c r="I1589">
        <f t="shared" si="248"/>
        <v>5.8118081180811805</v>
      </c>
      <c r="J1589">
        <f t="shared" si="249"/>
        <v>15</v>
      </c>
      <c r="S1589">
        <v>3</v>
      </c>
      <c r="U1589" s="7">
        <v>5.8118081180811805</v>
      </c>
      <c r="V1589" s="7">
        <v>15</v>
      </c>
    </row>
    <row r="1590" spans="1:22" x14ac:dyDescent="0.3">
      <c r="A1590" t="str">
        <f t="shared" si="240"/>
        <v>Exp4</v>
      </c>
      <c r="B1590">
        <f t="shared" si="245"/>
        <v>8</v>
      </c>
      <c r="C1590" t="str">
        <f t="shared" si="246"/>
        <v>Nil</v>
      </c>
      <c r="D1590" t="str">
        <f t="shared" si="247"/>
        <v>CRWT153</v>
      </c>
      <c r="E1590" s="20">
        <f t="shared" si="241"/>
        <v>41883</v>
      </c>
      <c r="F1590" t="str">
        <f t="shared" si="242"/>
        <v>None_8h</v>
      </c>
      <c r="G1590">
        <f t="shared" si="243"/>
        <v>291</v>
      </c>
      <c r="H1590" t="str">
        <f t="shared" si="244"/>
        <v>NO</v>
      </c>
      <c r="I1590">
        <f t="shared" si="248"/>
        <v>5.5362853628536284</v>
      </c>
      <c r="J1590">
        <f t="shared" si="249"/>
        <v>15</v>
      </c>
      <c r="S1590">
        <v>4</v>
      </c>
      <c r="U1590" s="7">
        <v>5.5362853628536284</v>
      </c>
      <c r="V1590" s="7">
        <v>15</v>
      </c>
    </row>
    <row r="1591" spans="1:22" x14ac:dyDescent="0.3">
      <c r="A1591" t="str">
        <f t="shared" si="240"/>
        <v>Exp4</v>
      </c>
      <c r="B1591">
        <f t="shared" si="245"/>
        <v>8</v>
      </c>
      <c r="C1591" t="str">
        <f t="shared" si="246"/>
        <v>Nil</v>
      </c>
      <c r="D1591" t="str">
        <f t="shared" si="247"/>
        <v>CRWT153</v>
      </c>
      <c r="E1591" s="20">
        <f t="shared" si="241"/>
        <v>41883</v>
      </c>
      <c r="F1591" t="str">
        <f t="shared" si="242"/>
        <v>None_8h</v>
      </c>
      <c r="G1591">
        <f t="shared" si="243"/>
        <v>317</v>
      </c>
      <c r="H1591" t="str">
        <f t="shared" si="244"/>
        <v>NO</v>
      </c>
      <c r="I1591">
        <f t="shared" si="248"/>
        <v>5.423124231242312</v>
      </c>
      <c r="J1591">
        <f t="shared" si="249"/>
        <v>15</v>
      </c>
      <c r="R1591">
        <v>317</v>
      </c>
      <c r="S1591">
        <v>1</v>
      </c>
      <c r="U1591" s="7">
        <v>5.423124231242312</v>
      </c>
      <c r="V1591" s="7">
        <v>15</v>
      </c>
    </row>
    <row r="1592" spans="1:22" x14ac:dyDescent="0.3">
      <c r="A1592" t="str">
        <f t="shared" si="240"/>
        <v>Exp4</v>
      </c>
      <c r="B1592">
        <f t="shared" si="245"/>
        <v>8</v>
      </c>
      <c r="C1592" t="str">
        <f t="shared" si="246"/>
        <v>Nil</v>
      </c>
      <c r="D1592" t="str">
        <f t="shared" si="247"/>
        <v>CRWT153</v>
      </c>
      <c r="E1592" s="20">
        <f t="shared" si="241"/>
        <v>41883</v>
      </c>
      <c r="F1592" t="str">
        <f t="shared" si="242"/>
        <v>None_8h</v>
      </c>
      <c r="G1592">
        <f t="shared" si="243"/>
        <v>317</v>
      </c>
      <c r="H1592" t="str">
        <f t="shared" si="244"/>
        <v>NO</v>
      </c>
      <c r="I1592">
        <f t="shared" si="248"/>
        <v>5.767527675276753</v>
      </c>
      <c r="J1592">
        <f t="shared" si="249"/>
        <v>16</v>
      </c>
      <c r="S1592">
        <v>2</v>
      </c>
      <c r="U1592" s="7">
        <v>5.767527675276753</v>
      </c>
      <c r="V1592" s="7">
        <v>16</v>
      </c>
    </row>
    <row r="1593" spans="1:22" x14ac:dyDescent="0.3">
      <c r="A1593" t="str">
        <f t="shared" si="240"/>
        <v>Exp4</v>
      </c>
      <c r="B1593">
        <f t="shared" si="245"/>
        <v>8</v>
      </c>
      <c r="C1593" t="str">
        <f t="shared" si="246"/>
        <v>Nil</v>
      </c>
      <c r="D1593" t="str">
        <f t="shared" si="247"/>
        <v>CRWT153</v>
      </c>
      <c r="E1593" s="20">
        <f t="shared" si="241"/>
        <v>41883</v>
      </c>
      <c r="F1593" t="str">
        <f t="shared" si="242"/>
        <v>None_8h</v>
      </c>
      <c r="G1593">
        <f t="shared" si="243"/>
        <v>317</v>
      </c>
      <c r="H1593" t="str">
        <f t="shared" si="244"/>
        <v>NO</v>
      </c>
      <c r="I1593">
        <f t="shared" si="248"/>
        <v>5.8511685116851169</v>
      </c>
      <c r="J1593">
        <f t="shared" si="249"/>
        <v>15</v>
      </c>
      <c r="S1593">
        <v>3</v>
      </c>
      <c r="U1593" s="7">
        <v>5.8511685116851169</v>
      </c>
      <c r="V1593" s="7">
        <v>15</v>
      </c>
    </row>
    <row r="1594" spans="1:22" x14ac:dyDescent="0.3">
      <c r="A1594" t="str">
        <f t="shared" si="240"/>
        <v>Exp4</v>
      </c>
      <c r="B1594">
        <f t="shared" si="245"/>
        <v>8</v>
      </c>
      <c r="C1594" t="str">
        <f t="shared" si="246"/>
        <v>Nil</v>
      </c>
      <c r="D1594" t="str">
        <f t="shared" si="247"/>
        <v>CRWT153</v>
      </c>
      <c r="E1594" s="20">
        <f t="shared" si="241"/>
        <v>41883</v>
      </c>
      <c r="F1594" t="str">
        <f t="shared" si="242"/>
        <v>None_8h</v>
      </c>
      <c r="G1594">
        <f t="shared" si="243"/>
        <v>317</v>
      </c>
      <c r="H1594" t="str">
        <f t="shared" si="244"/>
        <v>NO</v>
      </c>
      <c r="I1594">
        <f t="shared" si="248"/>
        <v>6.2172338884866036</v>
      </c>
      <c r="J1594">
        <f t="shared" si="249"/>
        <v>17</v>
      </c>
      <c r="S1594">
        <v>4</v>
      </c>
      <c r="U1594" s="7">
        <v>6.2172338884866036</v>
      </c>
      <c r="V1594" s="7">
        <v>17</v>
      </c>
    </row>
    <row r="1595" spans="1:22" x14ac:dyDescent="0.3">
      <c r="A1595" t="str">
        <f t="shared" si="240"/>
        <v>Exp4</v>
      </c>
      <c r="B1595">
        <f t="shared" si="245"/>
        <v>8</v>
      </c>
      <c r="C1595" t="str">
        <f t="shared" si="246"/>
        <v>Nil</v>
      </c>
      <c r="D1595" t="str">
        <f t="shared" si="247"/>
        <v>CRWT153</v>
      </c>
      <c r="E1595" s="20">
        <f t="shared" si="241"/>
        <v>41883</v>
      </c>
      <c r="F1595" t="str">
        <f t="shared" si="242"/>
        <v>None_8h</v>
      </c>
      <c r="G1595">
        <f t="shared" si="243"/>
        <v>356</v>
      </c>
      <c r="H1595" t="str">
        <f t="shared" si="244"/>
        <v>NO</v>
      </c>
      <c r="I1595">
        <f t="shared" si="248"/>
        <v>5.7232472324723247</v>
      </c>
      <c r="J1595">
        <f t="shared" si="249"/>
        <v>15</v>
      </c>
      <c r="R1595">
        <v>356</v>
      </c>
      <c r="S1595">
        <v>1</v>
      </c>
      <c r="U1595" s="7">
        <v>5.7232472324723247</v>
      </c>
      <c r="V1595" s="7">
        <v>15</v>
      </c>
    </row>
    <row r="1596" spans="1:22" x14ac:dyDescent="0.3">
      <c r="A1596" t="str">
        <f t="shared" si="240"/>
        <v>Exp4</v>
      </c>
      <c r="B1596">
        <f t="shared" si="245"/>
        <v>8</v>
      </c>
      <c r="C1596" t="str">
        <f t="shared" si="246"/>
        <v>Nil</v>
      </c>
      <c r="D1596" t="str">
        <f t="shared" si="247"/>
        <v>CRWT153</v>
      </c>
      <c r="E1596" s="20">
        <f t="shared" si="241"/>
        <v>41883</v>
      </c>
      <c r="F1596" t="str">
        <f t="shared" si="242"/>
        <v>None_8h</v>
      </c>
      <c r="G1596">
        <f t="shared" si="243"/>
        <v>356</v>
      </c>
      <c r="H1596" t="str">
        <f t="shared" si="244"/>
        <v>NO</v>
      </c>
      <c r="I1596">
        <f t="shared" si="248"/>
        <v>5.1869618696186963</v>
      </c>
      <c r="J1596">
        <f t="shared" si="249"/>
        <v>16</v>
      </c>
      <c r="S1596">
        <v>2</v>
      </c>
      <c r="U1596" s="7">
        <v>5.1869618696186963</v>
      </c>
      <c r="V1596" s="7">
        <v>16</v>
      </c>
    </row>
    <row r="1597" spans="1:22" x14ac:dyDescent="0.3">
      <c r="A1597" t="str">
        <f t="shared" si="240"/>
        <v>Exp4</v>
      </c>
      <c r="B1597">
        <f t="shared" si="245"/>
        <v>8</v>
      </c>
      <c r="C1597" t="str">
        <f t="shared" si="246"/>
        <v>Nil</v>
      </c>
      <c r="D1597" t="str">
        <f t="shared" si="247"/>
        <v>CRWT153</v>
      </c>
      <c r="E1597" s="20">
        <f t="shared" si="241"/>
        <v>41883</v>
      </c>
      <c r="F1597" t="str">
        <f t="shared" si="242"/>
        <v>None_8h</v>
      </c>
      <c r="G1597">
        <f t="shared" si="243"/>
        <v>356</v>
      </c>
      <c r="H1597" t="str">
        <f t="shared" si="244"/>
        <v>NO</v>
      </c>
      <c r="I1597">
        <f t="shared" si="248"/>
        <v>5.1820418204182044</v>
      </c>
      <c r="J1597">
        <f t="shared" si="249"/>
        <v>15</v>
      </c>
      <c r="S1597">
        <v>3</v>
      </c>
      <c r="U1597" s="7">
        <v>5.1820418204182044</v>
      </c>
      <c r="V1597" s="7">
        <v>15</v>
      </c>
    </row>
    <row r="1598" spans="1:22" x14ac:dyDescent="0.3">
      <c r="A1598" t="str">
        <f t="shared" si="240"/>
        <v>Exp4</v>
      </c>
      <c r="B1598">
        <f t="shared" si="245"/>
        <v>8</v>
      </c>
      <c r="C1598" t="str">
        <f t="shared" si="246"/>
        <v>Nil</v>
      </c>
      <c r="D1598" t="str">
        <f t="shared" si="247"/>
        <v>CRWT153</v>
      </c>
      <c r="E1598" s="20">
        <f t="shared" si="241"/>
        <v>41883</v>
      </c>
      <c r="F1598" t="str">
        <f t="shared" si="242"/>
        <v>None_8h</v>
      </c>
      <c r="G1598">
        <f t="shared" si="243"/>
        <v>356</v>
      </c>
      <c r="H1598" t="str">
        <f t="shared" si="244"/>
        <v>NO</v>
      </c>
      <c r="I1598">
        <f t="shared" si="248"/>
        <v>5.7232472324723247</v>
      </c>
      <c r="J1598">
        <f t="shared" si="249"/>
        <v>15</v>
      </c>
      <c r="S1598">
        <v>4</v>
      </c>
      <c r="U1598" s="7">
        <v>5.7232472324723247</v>
      </c>
      <c r="V1598" s="7">
        <v>15</v>
      </c>
    </row>
    <row r="1599" spans="1:22" x14ac:dyDescent="0.3">
      <c r="A1599" t="str">
        <f t="shared" si="240"/>
        <v>Exp4</v>
      </c>
      <c r="B1599">
        <f t="shared" si="245"/>
        <v>8</v>
      </c>
      <c r="C1599" t="str">
        <f t="shared" si="246"/>
        <v>Nil</v>
      </c>
      <c r="D1599" t="str">
        <f t="shared" si="247"/>
        <v>CRWT153</v>
      </c>
      <c r="E1599" s="20">
        <f t="shared" si="241"/>
        <v>41890</v>
      </c>
      <c r="F1599" t="str">
        <f t="shared" si="242"/>
        <v>None_8h</v>
      </c>
      <c r="G1599">
        <f t="shared" si="243"/>
        <v>293</v>
      </c>
      <c r="H1599" t="str">
        <f t="shared" si="244"/>
        <v>NO</v>
      </c>
      <c r="I1599">
        <f t="shared" si="248"/>
        <v>6.916727009413469</v>
      </c>
      <c r="J1599">
        <f t="shared" si="249"/>
        <v>18</v>
      </c>
      <c r="P1599" s="1">
        <v>41890</v>
      </c>
      <c r="Q1599" t="s">
        <v>441</v>
      </c>
      <c r="R1599">
        <v>293</v>
      </c>
      <c r="S1599">
        <v>1</v>
      </c>
      <c r="U1599" s="7">
        <v>6.916727009413469</v>
      </c>
      <c r="V1599" s="7">
        <v>18</v>
      </c>
    </row>
    <row r="1600" spans="1:22" x14ac:dyDescent="0.3">
      <c r="A1600" t="str">
        <f t="shared" si="240"/>
        <v>Exp4</v>
      </c>
      <c r="B1600">
        <f t="shared" si="245"/>
        <v>8</v>
      </c>
      <c r="C1600" t="str">
        <f t="shared" si="246"/>
        <v>Nil</v>
      </c>
      <c r="D1600" t="str">
        <f t="shared" si="247"/>
        <v>CRWT153</v>
      </c>
      <c r="E1600" s="20">
        <f t="shared" si="241"/>
        <v>41890</v>
      </c>
      <c r="F1600" t="str">
        <f t="shared" si="242"/>
        <v>None_8h</v>
      </c>
      <c r="G1600">
        <f t="shared" si="243"/>
        <v>293</v>
      </c>
      <c r="H1600" t="str">
        <f t="shared" si="244"/>
        <v>NO</v>
      </c>
      <c r="I1600">
        <f t="shared" si="248"/>
        <v>7.2242833052276563</v>
      </c>
      <c r="J1600">
        <f t="shared" si="249"/>
        <v>20</v>
      </c>
      <c r="S1600">
        <v>2</v>
      </c>
      <c r="U1600" s="7">
        <v>7.2242833052276563</v>
      </c>
      <c r="V1600" s="7">
        <v>20</v>
      </c>
    </row>
    <row r="1601" spans="1:22" x14ac:dyDescent="0.3">
      <c r="A1601" t="str">
        <f t="shared" si="240"/>
        <v>Exp4</v>
      </c>
      <c r="B1601">
        <f t="shared" si="245"/>
        <v>8</v>
      </c>
      <c r="C1601" t="str">
        <f t="shared" si="246"/>
        <v>Nil</v>
      </c>
      <c r="D1601" t="str">
        <f t="shared" si="247"/>
        <v>CRWT153</v>
      </c>
      <c r="E1601" s="20">
        <f t="shared" si="241"/>
        <v>41890</v>
      </c>
      <c r="F1601" t="str">
        <f t="shared" si="242"/>
        <v>None_8h</v>
      </c>
      <c r="G1601">
        <f t="shared" si="243"/>
        <v>293</v>
      </c>
      <c r="H1601" t="str">
        <f t="shared" si="244"/>
        <v>NO</v>
      </c>
      <c r="I1601">
        <f t="shared" si="248"/>
        <v>7.3305227655986513</v>
      </c>
      <c r="J1601">
        <f t="shared" si="249"/>
        <v>20</v>
      </c>
      <c r="S1601">
        <v>3</v>
      </c>
      <c r="U1601" s="7">
        <v>7.3305227655986513</v>
      </c>
      <c r="V1601" s="7">
        <v>20</v>
      </c>
    </row>
    <row r="1602" spans="1:22" x14ac:dyDescent="0.3">
      <c r="A1602" t="str">
        <f t="shared" si="240"/>
        <v>Exp4</v>
      </c>
      <c r="B1602">
        <f t="shared" si="245"/>
        <v>8</v>
      </c>
      <c r="C1602" t="str">
        <f t="shared" si="246"/>
        <v>Nil</v>
      </c>
      <c r="D1602" t="str">
        <f t="shared" si="247"/>
        <v>CRWT153</v>
      </c>
      <c r="E1602" s="20">
        <f t="shared" si="241"/>
        <v>41890</v>
      </c>
      <c r="F1602" t="str">
        <f t="shared" si="242"/>
        <v>None_8h</v>
      </c>
      <c r="G1602">
        <f t="shared" si="243"/>
        <v>293</v>
      </c>
      <c r="H1602" t="str">
        <f t="shared" si="244"/>
        <v>NO</v>
      </c>
      <c r="I1602">
        <f t="shared" si="248"/>
        <v>6.8037653874004347</v>
      </c>
      <c r="J1602">
        <f t="shared" si="249"/>
        <v>19</v>
      </c>
      <c r="S1602">
        <v>4</v>
      </c>
      <c r="U1602" s="7">
        <v>6.8037653874004347</v>
      </c>
      <c r="V1602" s="7">
        <v>19</v>
      </c>
    </row>
    <row r="1603" spans="1:22" x14ac:dyDescent="0.3">
      <c r="A1603" t="str">
        <f t="shared" ref="A1603:A1666" si="250">IF(L1603="",A1602,L1603)</f>
        <v>Exp4</v>
      </c>
      <c r="B1603">
        <f t="shared" si="245"/>
        <v>8</v>
      </c>
      <c r="C1603" t="str">
        <f t="shared" si="246"/>
        <v>Nil</v>
      </c>
      <c r="D1603" t="str">
        <f t="shared" si="247"/>
        <v>CRWT153</v>
      </c>
      <c r="E1603" s="20">
        <f t="shared" ref="E1603:E1666" si="251">IF(P1603="",E1602,P1603)</f>
        <v>41890</v>
      </c>
      <c r="F1603" t="str">
        <f t="shared" ref="F1603:F1666" si="252">IF(Q1603="",F1602,Q1603)</f>
        <v>None_8h</v>
      </c>
      <c r="G1603">
        <f t="shared" ref="G1603:G1666" si="253">IF(R1603="",G1602,R1603)</f>
        <v>311</v>
      </c>
      <c r="H1603" t="str">
        <f t="shared" ref="H1603:H1666" si="254">IF(T1603="","NO","YES")</f>
        <v>NO</v>
      </c>
      <c r="I1603">
        <f t="shared" si="248"/>
        <v>6.6864590876176688</v>
      </c>
      <c r="J1603">
        <f t="shared" si="249"/>
        <v>18</v>
      </c>
      <c r="R1603">
        <v>311</v>
      </c>
      <c r="S1603">
        <v>1</v>
      </c>
      <c r="U1603" s="7">
        <v>6.6864590876176688</v>
      </c>
      <c r="V1603" s="7">
        <v>18</v>
      </c>
    </row>
    <row r="1604" spans="1:22" x14ac:dyDescent="0.3">
      <c r="A1604" t="str">
        <f t="shared" si="250"/>
        <v>Exp4</v>
      </c>
      <c r="B1604">
        <f t="shared" ref="B1604:B1667" si="255">IF(L1604="",B1603,M1604)</f>
        <v>8</v>
      </c>
      <c r="C1604" t="str">
        <f t="shared" ref="C1604:C1667" si="256">IF(O1604="",C1603,O1604)</f>
        <v>Nil</v>
      </c>
      <c r="D1604" t="str">
        <f t="shared" ref="D1604:D1667" si="257">IF(N1604="",D1603,N1604)</f>
        <v>CRWT153</v>
      </c>
      <c r="E1604" s="20">
        <f t="shared" si="251"/>
        <v>41890</v>
      </c>
      <c r="F1604" t="str">
        <f t="shared" si="252"/>
        <v>None_8h</v>
      </c>
      <c r="G1604">
        <f t="shared" si="253"/>
        <v>311</v>
      </c>
      <c r="H1604" t="str">
        <f t="shared" si="254"/>
        <v>NO</v>
      </c>
      <c r="I1604">
        <f t="shared" ref="I1604:I1667" si="258">IF(U1604="","",U1604)</f>
        <v>6.755973931933382</v>
      </c>
      <c r="J1604">
        <f t="shared" ref="J1604:J1667" si="259">IF(V1604="","",V1604)</f>
        <v>17</v>
      </c>
      <c r="S1604">
        <v>2</v>
      </c>
      <c r="U1604" s="7">
        <v>6.755973931933382</v>
      </c>
      <c r="V1604" s="7">
        <v>17</v>
      </c>
    </row>
    <row r="1605" spans="1:22" x14ac:dyDescent="0.3">
      <c r="A1605" t="str">
        <f t="shared" si="250"/>
        <v>Exp4</v>
      </c>
      <c r="B1605">
        <f t="shared" si="255"/>
        <v>8</v>
      </c>
      <c r="C1605" t="str">
        <f t="shared" si="256"/>
        <v>Nil</v>
      </c>
      <c r="D1605" t="str">
        <f t="shared" si="257"/>
        <v>CRWT153</v>
      </c>
      <c r="E1605" s="20">
        <f t="shared" si="251"/>
        <v>41890</v>
      </c>
      <c r="F1605" t="str">
        <f t="shared" si="252"/>
        <v>None_8h</v>
      </c>
      <c r="G1605">
        <f t="shared" si="253"/>
        <v>311</v>
      </c>
      <c r="H1605" t="str">
        <f t="shared" si="254"/>
        <v>NO</v>
      </c>
      <c r="I1605">
        <f t="shared" si="258"/>
        <v>6.7385952208544531</v>
      </c>
      <c r="J1605">
        <f t="shared" si="259"/>
        <v>19</v>
      </c>
      <c r="S1605">
        <v>3</v>
      </c>
      <c r="U1605" s="7">
        <v>6.7385952208544531</v>
      </c>
      <c r="V1605" s="7">
        <v>19</v>
      </c>
    </row>
    <row r="1606" spans="1:22" x14ac:dyDescent="0.3">
      <c r="A1606" t="str">
        <f t="shared" si="250"/>
        <v>Exp4</v>
      </c>
      <c r="B1606">
        <f t="shared" si="255"/>
        <v>8</v>
      </c>
      <c r="C1606" t="str">
        <f t="shared" si="256"/>
        <v>Nil</v>
      </c>
      <c r="D1606" t="str">
        <f t="shared" si="257"/>
        <v>CRWT153</v>
      </c>
      <c r="E1606" s="20">
        <f t="shared" si="251"/>
        <v>41890</v>
      </c>
      <c r="F1606" t="str">
        <f t="shared" si="252"/>
        <v>None_8h</v>
      </c>
      <c r="G1606">
        <f t="shared" si="253"/>
        <v>311</v>
      </c>
      <c r="H1606" t="str">
        <f t="shared" si="254"/>
        <v>NO</v>
      </c>
      <c r="I1606">
        <f t="shared" si="258"/>
        <v>6.8341781317885593</v>
      </c>
      <c r="J1606">
        <f t="shared" si="259"/>
        <v>19</v>
      </c>
      <c r="S1606">
        <v>4</v>
      </c>
      <c r="U1606" s="7">
        <v>6.8341781317885593</v>
      </c>
      <c r="V1606" s="7">
        <v>19</v>
      </c>
    </row>
    <row r="1607" spans="1:22" x14ac:dyDescent="0.3">
      <c r="A1607" t="str">
        <f t="shared" si="250"/>
        <v>Exp4</v>
      </c>
      <c r="B1607">
        <f t="shared" si="255"/>
        <v>8</v>
      </c>
      <c r="C1607" t="str">
        <f t="shared" si="256"/>
        <v>Nil</v>
      </c>
      <c r="D1607" t="str">
        <f t="shared" si="257"/>
        <v>CRWT153</v>
      </c>
      <c r="E1607" s="20">
        <f t="shared" si="251"/>
        <v>41890</v>
      </c>
      <c r="F1607" t="str">
        <f t="shared" si="252"/>
        <v>None_8h</v>
      </c>
      <c r="G1607">
        <f t="shared" si="253"/>
        <v>345</v>
      </c>
      <c r="H1607" t="str">
        <f t="shared" si="254"/>
        <v>NO</v>
      </c>
      <c r="I1607">
        <f t="shared" si="258"/>
        <v>7.3147835862844293</v>
      </c>
      <c r="J1607">
        <f t="shared" si="259"/>
        <v>20</v>
      </c>
      <c r="R1607">
        <v>345</v>
      </c>
      <c r="S1607">
        <v>1</v>
      </c>
      <c r="U1607" s="7">
        <v>7.3147835862844293</v>
      </c>
      <c r="V1607" s="7">
        <v>20</v>
      </c>
    </row>
    <row r="1608" spans="1:22" x14ac:dyDescent="0.3">
      <c r="A1608" t="str">
        <f t="shared" si="250"/>
        <v>Exp4</v>
      </c>
      <c r="B1608">
        <f t="shared" si="255"/>
        <v>8</v>
      </c>
      <c r="C1608" t="str">
        <f t="shared" si="256"/>
        <v>Nil</v>
      </c>
      <c r="D1608" t="str">
        <f t="shared" si="257"/>
        <v>CRWT153</v>
      </c>
      <c r="E1608" s="20">
        <f t="shared" si="251"/>
        <v>41890</v>
      </c>
      <c r="F1608" t="str">
        <f t="shared" si="252"/>
        <v>None_8h</v>
      </c>
      <c r="G1608">
        <f t="shared" si="253"/>
        <v>345</v>
      </c>
      <c r="H1608" t="str">
        <f t="shared" si="254"/>
        <v>NO</v>
      </c>
      <c r="I1608">
        <f t="shared" si="258"/>
        <v>6.6994931209268644</v>
      </c>
      <c r="J1608">
        <f t="shared" si="259"/>
        <v>19</v>
      </c>
      <c r="S1608">
        <v>2</v>
      </c>
      <c r="U1608" s="7">
        <v>6.6994931209268644</v>
      </c>
      <c r="V1608" s="7">
        <v>19</v>
      </c>
    </row>
    <row r="1609" spans="1:22" x14ac:dyDescent="0.3">
      <c r="A1609" t="str">
        <f t="shared" si="250"/>
        <v>Exp4</v>
      </c>
      <c r="B1609">
        <f t="shared" si="255"/>
        <v>8</v>
      </c>
      <c r="C1609" t="str">
        <f t="shared" si="256"/>
        <v>Nil</v>
      </c>
      <c r="D1609" t="str">
        <f t="shared" si="257"/>
        <v>CRWT153</v>
      </c>
      <c r="E1609" s="20">
        <f t="shared" si="251"/>
        <v>41890</v>
      </c>
      <c r="F1609" t="str">
        <f t="shared" si="252"/>
        <v>None_8h</v>
      </c>
      <c r="G1609">
        <f t="shared" si="253"/>
        <v>345</v>
      </c>
      <c r="H1609" t="str">
        <f t="shared" si="254"/>
        <v>NO</v>
      </c>
      <c r="I1609">
        <f t="shared" si="258"/>
        <v>6.6603910209992758</v>
      </c>
      <c r="J1609">
        <f t="shared" si="259"/>
        <v>18</v>
      </c>
      <c r="S1609">
        <v>3</v>
      </c>
      <c r="U1609" s="7">
        <v>6.6603910209992758</v>
      </c>
      <c r="V1609" s="7">
        <v>18</v>
      </c>
    </row>
    <row r="1610" spans="1:22" x14ac:dyDescent="0.3">
      <c r="A1610" t="str">
        <f t="shared" si="250"/>
        <v>Exp4</v>
      </c>
      <c r="B1610">
        <f t="shared" si="255"/>
        <v>8</v>
      </c>
      <c r="C1610" t="str">
        <f t="shared" si="256"/>
        <v>Nil</v>
      </c>
      <c r="D1610" t="str">
        <f t="shared" si="257"/>
        <v>CRWT153</v>
      </c>
      <c r="E1610" s="20">
        <f t="shared" si="251"/>
        <v>41890</v>
      </c>
      <c r="F1610" t="str">
        <f t="shared" si="252"/>
        <v>None_8h</v>
      </c>
      <c r="G1610">
        <f t="shared" si="253"/>
        <v>345</v>
      </c>
      <c r="H1610" t="str">
        <f t="shared" si="254"/>
        <v>NO</v>
      </c>
      <c r="I1610">
        <f t="shared" si="258"/>
        <v>6.7646632874728461</v>
      </c>
      <c r="J1610">
        <f t="shared" si="259"/>
        <v>20</v>
      </c>
      <c r="S1610">
        <v>4</v>
      </c>
      <c r="U1610" s="7">
        <v>6.7646632874728461</v>
      </c>
      <c r="V1610" s="7">
        <v>20</v>
      </c>
    </row>
    <row r="1611" spans="1:22" x14ac:dyDescent="0.3">
      <c r="A1611" t="str">
        <f t="shared" si="250"/>
        <v>Exp4</v>
      </c>
      <c r="B1611">
        <f t="shared" si="255"/>
        <v>8</v>
      </c>
      <c r="C1611" t="str">
        <f t="shared" si="256"/>
        <v>Nil</v>
      </c>
      <c r="D1611" t="str">
        <f t="shared" si="257"/>
        <v>CRWT153</v>
      </c>
      <c r="E1611" s="20">
        <f t="shared" si="251"/>
        <v>41897</v>
      </c>
      <c r="F1611" t="str">
        <f t="shared" si="252"/>
        <v>None_8h</v>
      </c>
      <c r="G1611">
        <f t="shared" si="253"/>
        <v>316</v>
      </c>
      <c r="H1611" t="str">
        <f t="shared" si="254"/>
        <v>NO</v>
      </c>
      <c r="I1611">
        <f t="shared" si="258"/>
        <v>7.8853288364249581</v>
      </c>
      <c r="J1611">
        <f t="shared" si="259"/>
        <v>21</v>
      </c>
      <c r="P1611" s="1">
        <v>41897</v>
      </c>
      <c r="Q1611" t="s">
        <v>441</v>
      </c>
      <c r="R1611">
        <v>316</v>
      </c>
      <c r="S1611">
        <v>1</v>
      </c>
      <c r="U1611" s="7">
        <v>7.8853288364249581</v>
      </c>
      <c r="V1611" s="7">
        <v>21</v>
      </c>
    </row>
    <row r="1612" spans="1:22" x14ac:dyDescent="0.3">
      <c r="A1612" t="str">
        <f t="shared" si="250"/>
        <v>Exp4</v>
      </c>
      <c r="B1612">
        <f t="shared" si="255"/>
        <v>8</v>
      </c>
      <c r="C1612" t="str">
        <f t="shared" si="256"/>
        <v>Nil</v>
      </c>
      <c r="D1612" t="str">
        <f t="shared" si="257"/>
        <v>CRWT153</v>
      </c>
      <c r="E1612" s="20">
        <f t="shared" si="251"/>
        <v>41897</v>
      </c>
      <c r="F1612" t="str">
        <f t="shared" si="252"/>
        <v>None_8h</v>
      </c>
      <c r="G1612">
        <f t="shared" si="253"/>
        <v>316</v>
      </c>
      <c r="H1612" t="str">
        <f t="shared" si="254"/>
        <v>NO</v>
      </c>
      <c r="I1612">
        <f t="shared" si="258"/>
        <v>7.2715008431703207</v>
      </c>
      <c r="J1612">
        <f t="shared" si="259"/>
        <v>20</v>
      </c>
      <c r="S1612">
        <v>2</v>
      </c>
      <c r="U1612" s="7">
        <v>7.2715008431703207</v>
      </c>
      <c r="V1612" s="7">
        <v>20</v>
      </c>
    </row>
    <row r="1613" spans="1:22" x14ac:dyDescent="0.3">
      <c r="A1613" t="str">
        <f t="shared" si="250"/>
        <v>Exp4</v>
      </c>
      <c r="B1613">
        <f t="shared" si="255"/>
        <v>8</v>
      </c>
      <c r="C1613" t="str">
        <f t="shared" si="256"/>
        <v>Nil</v>
      </c>
      <c r="D1613" t="str">
        <f t="shared" si="257"/>
        <v>CRWT153</v>
      </c>
      <c r="E1613" s="20">
        <f t="shared" si="251"/>
        <v>41897</v>
      </c>
      <c r="F1613" t="str">
        <f t="shared" si="252"/>
        <v>None_8h</v>
      </c>
      <c r="G1613">
        <f t="shared" si="253"/>
        <v>316</v>
      </c>
      <c r="H1613" t="str">
        <f t="shared" si="254"/>
        <v>NO</v>
      </c>
      <c r="I1613">
        <f t="shared" si="258"/>
        <v>7.4800449690837549</v>
      </c>
      <c r="J1613">
        <f t="shared" si="259"/>
        <v>20</v>
      </c>
      <c r="S1613">
        <v>3</v>
      </c>
      <c r="U1613" s="7">
        <v>7.4800449690837549</v>
      </c>
      <c r="V1613" s="7">
        <v>20</v>
      </c>
    </row>
    <row r="1614" spans="1:22" x14ac:dyDescent="0.3">
      <c r="A1614" t="str">
        <f t="shared" si="250"/>
        <v>Exp4</v>
      </c>
      <c r="B1614">
        <f t="shared" si="255"/>
        <v>8</v>
      </c>
      <c r="C1614" t="str">
        <f t="shared" si="256"/>
        <v>Nil</v>
      </c>
      <c r="D1614" t="str">
        <f t="shared" si="257"/>
        <v>CRWT153</v>
      </c>
      <c r="E1614" s="20">
        <f t="shared" si="251"/>
        <v>41897</v>
      </c>
      <c r="F1614" t="str">
        <f t="shared" si="252"/>
        <v>None_8h</v>
      </c>
      <c r="G1614">
        <f t="shared" si="253"/>
        <v>316</v>
      </c>
      <c r="H1614" t="str">
        <f t="shared" si="254"/>
        <v>NO</v>
      </c>
      <c r="I1614">
        <f t="shared" si="258"/>
        <v>7.6610455311973018</v>
      </c>
      <c r="J1614">
        <f t="shared" si="259"/>
        <v>21</v>
      </c>
      <c r="S1614">
        <v>4</v>
      </c>
      <c r="U1614" s="7">
        <v>7.6610455311973018</v>
      </c>
      <c r="V1614" s="7">
        <v>21</v>
      </c>
    </row>
    <row r="1615" spans="1:22" x14ac:dyDescent="0.3">
      <c r="A1615" t="str">
        <f t="shared" si="250"/>
        <v>Exp4</v>
      </c>
      <c r="B1615">
        <f t="shared" si="255"/>
        <v>8</v>
      </c>
      <c r="C1615" t="str">
        <f t="shared" si="256"/>
        <v>Nil</v>
      </c>
      <c r="D1615" t="str">
        <f t="shared" si="257"/>
        <v>CRWT153</v>
      </c>
      <c r="E1615" s="20">
        <f t="shared" si="251"/>
        <v>41897</v>
      </c>
      <c r="F1615" t="str">
        <f t="shared" si="252"/>
        <v>None_8h</v>
      </c>
      <c r="G1615">
        <f t="shared" si="253"/>
        <v>322</v>
      </c>
      <c r="H1615" t="str">
        <f t="shared" si="254"/>
        <v>NO</v>
      </c>
      <c r="I1615">
        <f t="shared" si="258"/>
        <v>7.6295671725688585</v>
      </c>
      <c r="J1615">
        <f t="shared" si="259"/>
        <v>20</v>
      </c>
      <c r="R1615">
        <v>322</v>
      </c>
      <c r="S1615">
        <v>1</v>
      </c>
      <c r="U1615" s="7">
        <v>7.6295671725688585</v>
      </c>
      <c r="V1615" s="7">
        <v>20</v>
      </c>
    </row>
    <row r="1616" spans="1:22" x14ac:dyDescent="0.3">
      <c r="A1616" t="str">
        <f t="shared" si="250"/>
        <v>Exp4</v>
      </c>
      <c r="B1616">
        <f t="shared" si="255"/>
        <v>8</v>
      </c>
      <c r="C1616" t="str">
        <f t="shared" si="256"/>
        <v>Nil</v>
      </c>
      <c r="D1616" t="str">
        <f t="shared" si="257"/>
        <v>CRWT153</v>
      </c>
      <c r="E1616" s="20">
        <f t="shared" si="251"/>
        <v>41897</v>
      </c>
      <c r="F1616" t="str">
        <f t="shared" si="252"/>
        <v>None_8h</v>
      </c>
      <c r="G1616">
        <f t="shared" si="253"/>
        <v>322</v>
      </c>
      <c r="H1616" t="str">
        <f t="shared" si="254"/>
        <v>NO</v>
      </c>
      <c r="I1616">
        <f t="shared" si="258"/>
        <v>7.2164137155705452</v>
      </c>
      <c r="J1616">
        <f t="shared" si="259"/>
        <v>21</v>
      </c>
      <c r="S1616">
        <v>2</v>
      </c>
      <c r="U1616" s="7">
        <v>7.2164137155705452</v>
      </c>
      <c r="V1616" s="7">
        <v>21</v>
      </c>
    </row>
    <row r="1617" spans="1:22" x14ac:dyDescent="0.3">
      <c r="A1617" t="str">
        <f t="shared" si="250"/>
        <v>Exp4</v>
      </c>
      <c r="B1617">
        <f t="shared" si="255"/>
        <v>8</v>
      </c>
      <c r="C1617" t="str">
        <f t="shared" si="256"/>
        <v>Nil</v>
      </c>
      <c r="D1617" t="str">
        <f t="shared" si="257"/>
        <v>CRWT153</v>
      </c>
      <c r="E1617" s="20">
        <f t="shared" si="251"/>
        <v>41897</v>
      </c>
      <c r="F1617" t="str">
        <f t="shared" si="252"/>
        <v>None_8h</v>
      </c>
      <c r="G1617">
        <f t="shared" si="253"/>
        <v>322</v>
      </c>
      <c r="H1617" t="str">
        <f t="shared" si="254"/>
        <v>NO</v>
      </c>
      <c r="I1617">
        <f t="shared" si="258"/>
        <v>7.6335019673974145</v>
      </c>
      <c r="J1617">
        <f t="shared" si="259"/>
        <v>20</v>
      </c>
      <c r="S1617">
        <v>3</v>
      </c>
      <c r="U1617" s="7">
        <v>7.6335019673974145</v>
      </c>
      <c r="V1617" s="7">
        <v>20</v>
      </c>
    </row>
    <row r="1618" spans="1:22" x14ac:dyDescent="0.3">
      <c r="A1618" t="str">
        <f t="shared" si="250"/>
        <v>Exp4</v>
      </c>
      <c r="B1618">
        <f t="shared" si="255"/>
        <v>8</v>
      </c>
      <c r="C1618" t="str">
        <f t="shared" si="256"/>
        <v>Nil</v>
      </c>
      <c r="D1618" t="str">
        <f t="shared" si="257"/>
        <v>CRWT153</v>
      </c>
      <c r="E1618" s="20">
        <f t="shared" si="251"/>
        <v>41897</v>
      </c>
      <c r="F1618" t="str">
        <f t="shared" si="252"/>
        <v>None_8h</v>
      </c>
      <c r="G1618">
        <f t="shared" si="253"/>
        <v>322</v>
      </c>
      <c r="H1618" t="str">
        <f t="shared" si="254"/>
        <v>NO</v>
      </c>
      <c r="I1618">
        <f t="shared" si="258"/>
        <v>7.5193929173693084</v>
      </c>
      <c r="J1618">
        <f t="shared" si="259"/>
        <v>20</v>
      </c>
      <c r="S1618">
        <v>4</v>
      </c>
      <c r="U1618" s="7">
        <v>7.5193929173693084</v>
      </c>
      <c r="V1618" s="7">
        <v>20</v>
      </c>
    </row>
    <row r="1619" spans="1:22" x14ac:dyDescent="0.3">
      <c r="A1619" t="str">
        <f t="shared" si="250"/>
        <v>Exp4</v>
      </c>
      <c r="B1619">
        <f t="shared" si="255"/>
        <v>8</v>
      </c>
      <c r="C1619" t="str">
        <f t="shared" si="256"/>
        <v>Nil</v>
      </c>
      <c r="D1619" t="str">
        <f t="shared" si="257"/>
        <v>CRWT153</v>
      </c>
      <c r="E1619" s="20">
        <f t="shared" si="251"/>
        <v>41897</v>
      </c>
      <c r="F1619" t="str">
        <f t="shared" si="252"/>
        <v>None_8h</v>
      </c>
      <c r="G1619">
        <f t="shared" si="253"/>
        <v>336</v>
      </c>
      <c r="H1619" t="str">
        <f t="shared" si="254"/>
        <v>NO</v>
      </c>
      <c r="I1619">
        <f t="shared" si="258"/>
        <v>7.1062394603709951</v>
      </c>
      <c r="J1619">
        <f t="shared" si="259"/>
        <v>21</v>
      </c>
      <c r="R1619">
        <v>336</v>
      </c>
      <c r="S1619">
        <v>1</v>
      </c>
      <c r="U1619" s="7">
        <v>7.1062394603709951</v>
      </c>
      <c r="V1619" s="7">
        <v>21</v>
      </c>
    </row>
    <row r="1620" spans="1:22" x14ac:dyDescent="0.3">
      <c r="A1620" t="str">
        <f t="shared" si="250"/>
        <v>Exp4</v>
      </c>
      <c r="B1620">
        <f t="shared" si="255"/>
        <v>8</v>
      </c>
      <c r="C1620" t="str">
        <f t="shared" si="256"/>
        <v>Nil</v>
      </c>
      <c r="D1620" t="str">
        <f t="shared" si="257"/>
        <v>CRWT153</v>
      </c>
      <c r="E1620" s="20">
        <f t="shared" si="251"/>
        <v>41897</v>
      </c>
      <c r="F1620" t="str">
        <f t="shared" si="252"/>
        <v>None_8h</v>
      </c>
      <c r="G1620">
        <f t="shared" si="253"/>
        <v>336</v>
      </c>
      <c r="H1620" t="str">
        <f t="shared" si="254"/>
        <v>NO</v>
      </c>
      <c r="I1620">
        <f t="shared" si="258"/>
        <v>7.7318718381112985</v>
      </c>
      <c r="J1620">
        <f t="shared" si="259"/>
        <v>21</v>
      </c>
      <c r="S1620">
        <v>2</v>
      </c>
      <c r="U1620" s="7">
        <v>7.7318718381112985</v>
      </c>
      <c r="V1620" s="7">
        <v>21</v>
      </c>
    </row>
    <row r="1621" spans="1:22" x14ac:dyDescent="0.3">
      <c r="A1621" t="str">
        <f t="shared" si="250"/>
        <v>Exp4</v>
      </c>
      <c r="B1621">
        <f t="shared" si="255"/>
        <v>8</v>
      </c>
      <c r="C1621" t="str">
        <f t="shared" si="256"/>
        <v>Nil</v>
      </c>
      <c r="D1621" t="str">
        <f t="shared" si="257"/>
        <v>CRWT153</v>
      </c>
      <c r="E1621" s="20">
        <f t="shared" si="251"/>
        <v>41897</v>
      </c>
      <c r="F1621" t="str">
        <f t="shared" si="252"/>
        <v>None_8h</v>
      </c>
      <c r="G1621">
        <f t="shared" si="253"/>
        <v>336</v>
      </c>
      <c r="H1621" t="str">
        <f t="shared" si="254"/>
        <v>NO</v>
      </c>
      <c r="I1621">
        <f t="shared" si="258"/>
        <v>7.6059584035975263</v>
      </c>
      <c r="J1621">
        <f t="shared" si="259"/>
        <v>20</v>
      </c>
      <c r="S1621">
        <v>3</v>
      </c>
      <c r="U1621" s="7">
        <v>7.6059584035975263</v>
      </c>
      <c r="V1621" s="7">
        <v>20</v>
      </c>
    </row>
    <row r="1622" spans="1:22" x14ac:dyDescent="0.3">
      <c r="A1622" t="str">
        <f t="shared" si="250"/>
        <v>Exp4</v>
      </c>
      <c r="B1622">
        <f t="shared" si="255"/>
        <v>8</v>
      </c>
      <c r="C1622" t="str">
        <f t="shared" si="256"/>
        <v>Nil</v>
      </c>
      <c r="D1622" t="str">
        <f t="shared" si="257"/>
        <v>CRWT153</v>
      </c>
      <c r="E1622" s="20">
        <f t="shared" si="251"/>
        <v>41897</v>
      </c>
      <c r="F1622" t="str">
        <f t="shared" si="252"/>
        <v>None_8h</v>
      </c>
      <c r="G1622">
        <f t="shared" si="253"/>
        <v>336</v>
      </c>
      <c r="H1622" t="str">
        <f t="shared" si="254"/>
        <v>NO</v>
      </c>
      <c r="I1622">
        <f t="shared" si="258"/>
        <v>7.7279370432827434</v>
      </c>
      <c r="J1622">
        <f t="shared" si="259"/>
        <v>21</v>
      </c>
      <c r="S1622">
        <v>4</v>
      </c>
      <c r="U1622" s="7">
        <v>7.7279370432827434</v>
      </c>
      <c r="V1622" s="7">
        <v>21</v>
      </c>
    </row>
    <row r="1623" spans="1:22" x14ac:dyDescent="0.3">
      <c r="A1623" t="str">
        <f t="shared" si="250"/>
        <v>Exp4</v>
      </c>
      <c r="B1623">
        <f t="shared" si="255"/>
        <v>8</v>
      </c>
      <c r="C1623" t="str">
        <f t="shared" si="256"/>
        <v>Nil</v>
      </c>
      <c r="D1623" t="str">
        <f t="shared" si="257"/>
        <v>CRWT153</v>
      </c>
      <c r="E1623" s="20">
        <f t="shared" si="251"/>
        <v>41904</v>
      </c>
      <c r="F1623" t="str">
        <f t="shared" si="252"/>
        <v>None_8h</v>
      </c>
      <c r="G1623">
        <f t="shared" si="253"/>
        <v>289</v>
      </c>
      <c r="H1623" t="str">
        <f t="shared" si="254"/>
        <v>NO</v>
      </c>
      <c r="I1623">
        <f t="shared" si="258"/>
        <v>8.9271255060728745</v>
      </c>
      <c r="J1623">
        <f t="shared" si="259"/>
        <v>24</v>
      </c>
      <c r="P1623" s="1">
        <v>41904</v>
      </c>
      <c r="Q1623" t="s">
        <v>441</v>
      </c>
      <c r="R1623">
        <v>289</v>
      </c>
      <c r="S1623">
        <v>1</v>
      </c>
      <c r="U1623" s="7">
        <v>8.9271255060728745</v>
      </c>
      <c r="V1623" s="7">
        <v>24</v>
      </c>
    </row>
    <row r="1624" spans="1:22" x14ac:dyDescent="0.3">
      <c r="A1624" t="str">
        <f t="shared" si="250"/>
        <v>Exp4</v>
      </c>
      <c r="B1624">
        <f t="shared" si="255"/>
        <v>8</v>
      </c>
      <c r="C1624" t="str">
        <f t="shared" si="256"/>
        <v>Nil</v>
      </c>
      <c r="D1624" t="str">
        <f t="shared" si="257"/>
        <v>CRWT153</v>
      </c>
      <c r="E1624" s="20">
        <f t="shared" si="251"/>
        <v>41904</v>
      </c>
      <c r="F1624" t="str">
        <f t="shared" si="252"/>
        <v>None_8h</v>
      </c>
      <c r="G1624">
        <f t="shared" si="253"/>
        <v>289</v>
      </c>
      <c r="H1624" t="str">
        <f t="shared" si="254"/>
        <v>NO</v>
      </c>
      <c r="I1624">
        <f t="shared" si="258"/>
        <v>8.8259109311740893</v>
      </c>
      <c r="J1624">
        <f t="shared" si="259"/>
        <v>21</v>
      </c>
      <c r="S1624">
        <v>2</v>
      </c>
      <c r="U1624" s="7">
        <v>8.8259109311740893</v>
      </c>
      <c r="V1624" s="7">
        <v>21</v>
      </c>
    </row>
    <row r="1625" spans="1:22" x14ac:dyDescent="0.3">
      <c r="A1625" t="str">
        <f t="shared" si="250"/>
        <v>Exp4</v>
      </c>
      <c r="B1625">
        <f t="shared" si="255"/>
        <v>8</v>
      </c>
      <c r="C1625" t="str">
        <f t="shared" si="256"/>
        <v>Nil</v>
      </c>
      <c r="D1625" t="str">
        <f t="shared" si="257"/>
        <v>CRWT153</v>
      </c>
      <c r="E1625" s="20">
        <f t="shared" si="251"/>
        <v>41904</v>
      </c>
      <c r="F1625" t="str">
        <f t="shared" si="252"/>
        <v>None_8h</v>
      </c>
      <c r="G1625">
        <f t="shared" si="253"/>
        <v>289</v>
      </c>
      <c r="H1625" t="str">
        <f t="shared" si="254"/>
        <v>NO</v>
      </c>
      <c r="I1625">
        <f t="shared" si="258"/>
        <v>8.2307692307692299</v>
      </c>
      <c r="J1625">
        <f t="shared" si="259"/>
        <v>21</v>
      </c>
      <c r="S1625">
        <v>3</v>
      </c>
      <c r="U1625" s="7">
        <v>8.2307692307692299</v>
      </c>
      <c r="V1625" s="7">
        <v>21</v>
      </c>
    </row>
    <row r="1626" spans="1:22" x14ac:dyDescent="0.3">
      <c r="A1626" t="str">
        <f t="shared" si="250"/>
        <v>Exp4</v>
      </c>
      <c r="B1626">
        <f t="shared" si="255"/>
        <v>8</v>
      </c>
      <c r="C1626" t="str">
        <f t="shared" si="256"/>
        <v>Nil</v>
      </c>
      <c r="D1626" t="str">
        <f t="shared" si="257"/>
        <v>CRWT153</v>
      </c>
      <c r="E1626" s="20">
        <f t="shared" si="251"/>
        <v>41904</v>
      </c>
      <c r="F1626" t="str">
        <f t="shared" si="252"/>
        <v>None_8h</v>
      </c>
      <c r="G1626">
        <f t="shared" si="253"/>
        <v>289</v>
      </c>
      <c r="H1626" t="str">
        <f t="shared" si="254"/>
        <v>NO</v>
      </c>
      <c r="I1626">
        <f t="shared" si="258"/>
        <v>9.9095137420718817</v>
      </c>
      <c r="J1626">
        <f t="shared" si="259"/>
        <v>25</v>
      </c>
      <c r="S1626">
        <v>4</v>
      </c>
      <c r="U1626" s="7">
        <v>9.9095137420718817</v>
      </c>
      <c r="V1626" s="7">
        <v>25</v>
      </c>
    </row>
    <row r="1627" spans="1:22" x14ac:dyDescent="0.3">
      <c r="A1627" t="str">
        <f t="shared" si="250"/>
        <v>Exp4</v>
      </c>
      <c r="B1627">
        <f t="shared" si="255"/>
        <v>8</v>
      </c>
      <c r="C1627" t="str">
        <f t="shared" si="256"/>
        <v>Nil</v>
      </c>
      <c r="D1627" t="str">
        <f t="shared" si="257"/>
        <v>CRWT153</v>
      </c>
      <c r="E1627" s="20">
        <f t="shared" si="251"/>
        <v>41904</v>
      </c>
      <c r="F1627" t="str">
        <f t="shared" si="252"/>
        <v>None_8h</v>
      </c>
      <c r="G1627">
        <f t="shared" si="253"/>
        <v>304</v>
      </c>
      <c r="H1627" t="str">
        <f t="shared" si="254"/>
        <v>NO</v>
      </c>
      <c r="I1627">
        <f t="shared" si="258"/>
        <v>7.200674536256324</v>
      </c>
      <c r="J1627">
        <f t="shared" si="259"/>
        <v>21</v>
      </c>
      <c r="R1627">
        <v>304</v>
      </c>
      <c r="S1627">
        <v>1</v>
      </c>
      <c r="U1627" s="7">
        <v>7.200674536256324</v>
      </c>
      <c r="V1627" s="7">
        <v>21</v>
      </c>
    </row>
    <row r="1628" spans="1:22" x14ac:dyDescent="0.3">
      <c r="A1628" t="str">
        <f t="shared" si="250"/>
        <v>Exp4</v>
      </c>
      <c r="B1628">
        <f t="shared" si="255"/>
        <v>8</v>
      </c>
      <c r="C1628" t="str">
        <f t="shared" si="256"/>
        <v>Nil</v>
      </c>
      <c r="D1628" t="str">
        <f t="shared" si="257"/>
        <v>CRWT153</v>
      </c>
      <c r="E1628" s="20">
        <f t="shared" si="251"/>
        <v>41904</v>
      </c>
      <c r="F1628" t="str">
        <f t="shared" si="252"/>
        <v>None_8h</v>
      </c>
      <c r="G1628">
        <f t="shared" si="253"/>
        <v>304</v>
      </c>
      <c r="H1628" t="str">
        <f t="shared" si="254"/>
        <v>NO</v>
      </c>
      <c r="I1628">
        <f t="shared" si="258"/>
        <v>8.473684210526315</v>
      </c>
      <c r="J1628">
        <f t="shared" si="259"/>
        <v>25</v>
      </c>
      <c r="S1628">
        <v>2</v>
      </c>
      <c r="U1628" s="7">
        <v>8.473684210526315</v>
      </c>
      <c r="V1628" s="7">
        <v>25</v>
      </c>
    </row>
    <row r="1629" spans="1:22" x14ac:dyDescent="0.3">
      <c r="A1629" t="str">
        <f t="shared" si="250"/>
        <v>Exp4</v>
      </c>
      <c r="B1629">
        <f t="shared" si="255"/>
        <v>8</v>
      </c>
      <c r="C1629" t="str">
        <f t="shared" si="256"/>
        <v>Nil</v>
      </c>
      <c r="D1629" t="str">
        <f t="shared" si="257"/>
        <v>CRWT153</v>
      </c>
      <c r="E1629" s="20">
        <f t="shared" si="251"/>
        <v>41904</v>
      </c>
      <c r="F1629" t="str">
        <f t="shared" si="252"/>
        <v>None_8h</v>
      </c>
      <c r="G1629">
        <f t="shared" si="253"/>
        <v>304</v>
      </c>
      <c r="H1629" t="str">
        <f t="shared" si="254"/>
        <v>NO</v>
      </c>
      <c r="I1629">
        <f t="shared" si="258"/>
        <v>7.7751545812254079</v>
      </c>
      <c r="J1629">
        <f t="shared" si="259"/>
        <v>20</v>
      </c>
      <c r="S1629">
        <v>3</v>
      </c>
      <c r="U1629" s="7">
        <v>7.7751545812254079</v>
      </c>
      <c r="V1629" s="7">
        <v>20</v>
      </c>
    </row>
    <row r="1630" spans="1:22" x14ac:dyDescent="0.3">
      <c r="A1630" t="str">
        <f t="shared" si="250"/>
        <v>Exp4</v>
      </c>
      <c r="B1630">
        <f t="shared" si="255"/>
        <v>8</v>
      </c>
      <c r="C1630" t="str">
        <f t="shared" si="256"/>
        <v>Nil</v>
      </c>
      <c r="D1630" t="str">
        <f t="shared" si="257"/>
        <v>CRWT153</v>
      </c>
      <c r="E1630" s="20">
        <f t="shared" si="251"/>
        <v>41904</v>
      </c>
      <c r="F1630" t="str">
        <f t="shared" si="252"/>
        <v>None_8h</v>
      </c>
      <c r="G1630">
        <f t="shared" si="253"/>
        <v>304</v>
      </c>
      <c r="H1630" t="str">
        <f t="shared" si="254"/>
        <v>NO</v>
      </c>
      <c r="I1630">
        <f t="shared" si="258"/>
        <v>8.2672064777327936</v>
      </c>
      <c r="J1630">
        <f t="shared" si="259"/>
        <v>23</v>
      </c>
      <c r="S1630">
        <v>4</v>
      </c>
      <c r="U1630" s="7">
        <v>8.2672064777327936</v>
      </c>
      <c r="V1630" s="7">
        <v>23</v>
      </c>
    </row>
    <row r="1631" spans="1:22" x14ac:dyDescent="0.3">
      <c r="A1631" t="str">
        <f t="shared" si="250"/>
        <v>Exp4</v>
      </c>
      <c r="B1631">
        <f t="shared" si="255"/>
        <v>8</v>
      </c>
      <c r="C1631" t="str">
        <f t="shared" si="256"/>
        <v>Nil</v>
      </c>
      <c r="D1631" t="str">
        <f t="shared" si="257"/>
        <v>CRWT153</v>
      </c>
      <c r="E1631" s="20">
        <f t="shared" si="251"/>
        <v>41904</v>
      </c>
      <c r="F1631" t="str">
        <f t="shared" si="252"/>
        <v>None_8h</v>
      </c>
      <c r="G1631">
        <f t="shared" si="253"/>
        <v>310</v>
      </c>
      <c r="H1631" t="str">
        <f t="shared" si="254"/>
        <v>NO</v>
      </c>
      <c r="I1631">
        <f t="shared" si="258"/>
        <v>8.4979757085020236</v>
      </c>
      <c r="J1631">
        <f t="shared" si="259"/>
        <v>24</v>
      </c>
      <c r="R1631">
        <v>310</v>
      </c>
      <c r="S1631">
        <v>1</v>
      </c>
      <c r="U1631" s="7">
        <v>8.4979757085020236</v>
      </c>
      <c r="V1631" s="7">
        <v>24</v>
      </c>
    </row>
    <row r="1632" spans="1:22" x14ac:dyDescent="0.3">
      <c r="A1632" t="str">
        <f t="shared" si="250"/>
        <v>Exp4</v>
      </c>
      <c r="B1632">
        <f t="shared" si="255"/>
        <v>8</v>
      </c>
      <c r="C1632" t="str">
        <f t="shared" si="256"/>
        <v>Nil</v>
      </c>
      <c r="D1632" t="str">
        <f t="shared" si="257"/>
        <v>CRWT153</v>
      </c>
      <c r="E1632" s="20">
        <f t="shared" si="251"/>
        <v>41904</v>
      </c>
      <c r="F1632" t="str">
        <f t="shared" si="252"/>
        <v>None_8h</v>
      </c>
      <c r="G1632">
        <f t="shared" si="253"/>
        <v>310</v>
      </c>
      <c r="H1632" t="str">
        <f t="shared" si="254"/>
        <v>NO</v>
      </c>
      <c r="I1632">
        <f t="shared" si="258"/>
        <v>8.6032388663967616</v>
      </c>
      <c r="J1632">
        <f t="shared" si="259"/>
        <v>24</v>
      </c>
      <c r="S1632">
        <v>2</v>
      </c>
      <c r="U1632" s="7">
        <v>8.6032388663967616</v>
      </c>
      <c r="V1632" s="7">
        <v>24</v>
      </c>
    </row>
    <row r="1633" spans="1:22" x14ac:dyDescent="0.3">
      <c r="A1633" t="str">
        <f t="shared" si="250"/>
        <v>Exp4</v>
      </c>
      <c r="B1633">
        <f t="shared" si="255"/>
        <v>8</v>
      </c>
      <c r="C1633" t="str">
        <f t="shared" si="256"/>
        <v>Nil</v>
      </c>
      <c r="D1633" t="str">
        <f t="shared" si="257"/>
        <v>CRWT153</v>
      </c>
      <c r="E1633" s="20">
        <f t="shared" si="251"/>
        <v>41904</v>
      </c>
      <c r="F1633" t="str">
        <f t="shared" si="252"/>
        <v>None_8h</v>
      </c>
      <c r="G1633">
        <f t="shared" si="253"/>
        <v>310</v>
      </c>
      <c r="H1633" t="str">
        <f t="shared" si="254"/>
        <v>NO</v>
      </c>
      <c r="I1633">
        <f t="shared" si="258"/>
        <v>10.385049365303244</v>
      </c>
      <c r="J1633">
        <f t="shared" si="259"/>
        <v>26</v>
      </c>
      <c r="S1633">
        <v>3</v>
      </c>
      <c r="U1633" s="7">
        <v>10.385049365303244</v>
      </c>
      <c r="V1633" s="7">
        <v>26</v>
      </c>
    </row>
    <row r="1634" spans="1:22" x14ac:dyDescent="0.3">
      <c r="A1634" t="str">
        <f t="shared" si="250"/>
        <v>Exp4</v>
      </c>
      <c r="B1634">
        <f t="shared" si="255"/>
        <v>8</v>
      </c>
      <c r="C1634" t="str">
        <f t="shared" si="256"/>
        <v>Nil</v>
      </c>
      <c r="D1634" t="str">
        <f t="shared" si="257"/>
        <v>CRWT153</v>
      </c>
      <c r="E1634" s="20">
        <f t="shared" si="251"/>
        <v>41904</v>
      </c>
      <c r="F1634" t="str">
        <f t="shared" si="252"/>
        <v>None_8h</v>
      </c>
      <c r="G1634">
        <f t="shared" si="253"/>
        <v>310</v>
      </c>
      <c r="H1634" t="str">
        <f t="shared" si="254"/>
        <v>NO</v>
      </c>
      <c r="I1634">
        <f t="shared" si="258"/>
        <v>8.5425101214574894</v>
      </c>
      <c r="J1634">
        <f t="shared" si="259"/>
        <v>22</v>
      </c>
      <c r="S1634">
        <v>4</v>
      </c>
      <c r="U1634" s="7">
        <v>8.5425101214574894</v>
      </c>
      <c r="V1634" s="7">
        <v>22</v>
      </c>
    </row>
    <row r="1635" spans="1:22" x14ac:dyDescent="0.3">
      <c r="A1635" t="str">
        <f t="shared" si="250"/>
        <v>Exp4</v>
      </c>
      <c r="B1635">
        <f t="shared" si="255"/>
        <v>8</v>
      </c>
      <c r="C1635" t="str">
        <f t="shared" si="256"/>
        <v>Nil</v>
      </c>
      <c r="D1635" t="str">
        <f t="shared" si="257"/>
        <v>CRWT153</v>
      </c>
      <c r="E1635" s="20">
        <f t="shared" si="251"/>
        <v>41911</v>
      </c>
      <c r="F1635" t="str">
        <f t="shared" si="252"/>
        <v>None_8h</v>
      </c>
      <c r="G1635">
        <f t="shared" si="253"/>
        <v>300</v>
      </c>
      <c r="H1635" t="str">
        <f t="shared" si="254"/>
        <v>NO</v>
      </c>
      <c r="I1635">
        <f t="shared" si="258"/>
        <v>8.287449392712551</v>
      </c>
      <c r="J1635">
        <f t="shared" si="259"/>
        <v>24</v>
      </c>
      <c r="P1635" s="1">
        <v>41911</v>
      </c>
      <c r="Q1635" t="s">
        <v>441</v>
      </c>
      <c r="R1635">
        <v>300</v>
      </c>
      <c r="S1635">
        <v>1</v>
      </c>
      <c r="U1635" s="7">
        <v>8.287449392712551</v>
      </c>
      <c r="V1635" s="7">
        <v>24</v>
      </c>
    </row>
    <row r="1636" spans="1:22" x14ac:dyDescent="0.3">
      <c r="A1636" t="str">
        <f t="shared" si="250"/>
        <v>Exp4</v>
      </c>
      <c r="B1636">
        <f t="shared" si="255"/>
        <v>8</v>
      </c>
      <c r="C1636" t="str">
        <f t="shared" si="256"/>
        <v>Nil</v>
      </c>
      <c r="D1636" t="str">
        <f t="shared" si="257"/>
        <v>CRWT153</v>
      </c>
      <c r="E1636" s="20">
        <f t="shared" si="251"/>
        <v>41911</v>
      </c>
      <c r="F1636" t="str">
        <f t="shared" si="252"/>
        <v>None_8h</v>
      </c>
      <c r="G1636">
        <f t="shared" si="253"/>
        <v>300</v>
      </c>
      <c r="H1636" t="str">
        <f t="shared" si="254"/>
        <v>NO</v>
      </c>
      <c r="I1636">
        <f t="shared" si="258"/>
        <v>9.2207188160676541</v>
      </c>
      <c r="J1636">
        <f t="shared" si="259"/>
        <v>24</v>
      </c>
      <c r="S1636">
        <v>2</v>
      </c>
      <c r="U1636" s="7">
        <v>9.2207188160676541</v>
      </c>
      <c r="V1636" s="7">
        <v>24</v>
      </c>
    </row>
    <row r="1637" spans="1:22" x14ac:dyDescent="0.3">
      <c r="A1637" t="str">
        <f t="shared" si="250"/>
        <v>Exp4</v>
      </c>
      <c r="B1637">
        <f t="shared" si="255"/>
        <v>8</v>
      </c>
      <c r="C1637" t="str">
        <f t="shared" si="256"/>
        <v>Nil</v>
      </c>
      <c r="D1637" t="str">
        <f t="shared" si="257"/>
        <v>CRWT153</v>
      </c>
      <c r="E1637" s="20">
        <f t="shared" si="251"/>
        <v>41911</v>
      </c>
      <c r="F1637" t="str">
        <f t="shared" si="252"/>
        <v>None_8h</v>
      </c>
      <c r="G1637">
        <f t="shared" si="253"/>
        <v>300</v>
      </c>
      <c r="H1637" t="str">
        <f t="shared" si="254"/>
        <v>NO</v>
      </c>
      <c r="I1637">
        <f t="shared" si="258"/>
        <v>9.4186046511627914</v>
      </c>
      <c r="J1637">
        <f t="shared" si="259"/>
        <v>25</v>
      </c>
      <c r="S1637">
        <v>3</v>
      </c>
      <c r="U1637" s="7">
        <v>9.4186046511627914</v>
      </c>
      <c r="V1637" s="7">
        <v>25</v>
      </c>
    </row>
    <row r="1638" spans="1:22" x14ac:dyDescent="0.3">
      <c r="A1638" t="str">
        <f t="shared" si="250"/>
        <v>Exp4</v>
      </c>
      <c r="B1638">
        <f t="shared" si="255"/>
        <v>8</v>
      </c>
      <c r="C1638" t="str">
        <f t="shared" si="256"/>
        <v>Nil</v>
      </c>
      <c r="D1638" t="str">
        <f t="shared" si="257"/>
        <v>CRWT153</v>
      </c>
      <c r="E1638" s="20">
        <f t="shared" si="251"/>
        <v>41911</v>
      </c>
      <c r="F1638" t="str">
        <f t="shared" si="252"/>
        <v>None_8h</v>
      </c>
      <c r="G1638">
        <f t="shared" si="253"/>
        <v>300</v>
      </c>
      <c r="H1638" t="str">
        <f t="shared" si="254"/>
        <v>NO</v>
      </c>
      <c r="I1638">
        <f t="shared" si="258"/>
        <v>9.6088794926004226</v>
      </c>
      <c r="J1638">
        <f t="shared" si="259"/>
        <v>26</v>
      </c>
      <c r="S1638">
        <v>4</v>
      </c>
      <c r="U1638" s="7">
        <v>9.6088794926004226</v>
      </c>
      <c r="V1638" s="7">
        <v>26</v>
      </c>
    </row>
    <row r="1639" spans="1:22" x14ac:dyDescent="0.3">
      <c r="A1639" t="str">
        <f t="shared" si="250"/>
        <v>Exp4</v>
      </c>
      <c r="B1639">
        <f t="shared" si="255"/>
        <v>8</v>
      </c>
      <c r="C1639" t="str">
        <f t="shared" si="256"/>
        <v>Nil</v>
      </c>
      <c r="D1639" t="str">
        <f t="shared" si="257"/>
        <v>CRWT153</v>
      </c>
      <c r="E1639" s="20">
        <f t="shared" si="251"/>
        <v>41911</v>
      </c>
      <c r="F1639" t="str">
        <f t="shared" si="252"/>
        <v>None_8h</v>
      </c>
      <c r="G1639">
        <f t="shared" si="253"/>
        <v>305</v>
      </c>
      <c r="H1639" t="str">
        <f t="shared" si="254"/>
        <v>NO</v>
      </c>
      <c r="I1639">
        <f t="shared" si="258"/>
        <v>9.0121457489878551</v>
      </c>
      <c r="J1639">
        <f t="shared" si="259"/>
        <v>25</v>
      </c>
      <c r="R1639">
        <v>305</v>
      </c>
      <c r="S1639">
        <v>1</v>
      </c>
      <c r="U1639" s="7">
        <v>9.0121457489878551</v>
      </c>
      <c r="V1639" s="7">
        <v>25</v>
      </c>
    </row>
    <row r="1640" spans="1:22" x14ac:dyDescent="0.3">
      <c r="A1640" t="str">
        <f t="shared" si="250"/>
        <v>Exp4</v>
      </c>
      <c r="B1640">
        <f t="shared" si="255"/>
        <v>8</v>
      </c>
      <c r="C1640" t="str">
        <f t="shared" si="256"/>
        <v>Nil</v>
      </c>
      <c r="D1640" t="str">
        <f t="shared" si="257"/>
        <v>CRWT153</v>
      </c>
      <c r="E1640" s="20">
        <f t="shared" si="251"/>
        <v>41911</v>
      </c>
      <c r="F1640" t="str">
        <f t="shared" si="252"/>
        <v>None_8h</v>
      </c>
      <c r="G1640">
        <f t="shared" si="253"/>
        <v>305</v>
      </c>
      <c r="H1640" t="str">
        <f t="shared" si="254"/>
        <v>NO</v>
      </c>
      <c r="I1640">
        <f t="shared" si="258"/>
        <v>9.2207188160676541</v>
      </c>
      <c r="J1640">
        <f t="shared" si="259"/>
        <v>24</v>
      </c>
      <c r="S1640">
        <v>2</v>
      </c>
      <c r="U1640" s="7">
        <v>9.2207188160676541</v>
      </c>
      <c r="V1640" s="7">
        <v>24</v>
      </c>
    </row>
    <row r="1641" spans="1:22" x14ac:dyDescent="0.3">
      <c r="A1641" t="str">
        <f t="shared" si="250"/>
        <v>Exp4</v>
      </c>
      <c r="B1641">
        <f t="shared" si="255"/>
        <v>8</v>
      </c>
      <c r="C1641" t="str">
        <f t="shared" si="256"/>
        <v>Nil</v>
      </c>
      <c r="D1641" t="str">
        <f t="shared" si="257"/>
        <v>CRWT153</v>
      </c>
      <c r="E1641" s="20">
        <f t="shared" si="251"/>
        <v>41911</v>
      </c>
      <c r="F1641" t="str">
        <f t="shared" si="252"/>
        <v>None_8h</v>
      </c>
      <c r="G1641">
        <f t="shared" si="253"/>
        <v>305</v>
      </c>
      <c r="H1641" t="str">
        <f t="shared" si="254"/>
        <v>NO</v>
      </c>
      <c r="I1641">
        <f t="shared" si="258"/>
        <v>8.5708502024291491</v>
      </c>
      <c r="J1641">
        <f t="shared" si="259"/>
        <v>26</v>
      </c>
      <c r="S1641">
        <v>3</v>
      </c>
      <c r="U1641" s="7">
        <v>8.5708502024291491</v>
      </c>
      <c r="V1641" s="7">
        <v>26</v>
      </c>
    </row>
    <row r="1642" spans="1:22" x14ac:dyDescent="0.3">
      <c r="A1642" t="str">
        <f t="shared" si="250"/>
        <v>Exp4</v>
      </c>
      <c r="B1642">
        <f t="shared" si="255"/>
        <v>8</v>
      </c>
      <c r="C1642" t="str">
        <f t="shared" si="256"/>
        <v>Nil</v>
      </c>
      <c r="D1642" t="str">
        <f t="shared" si="257"/>
        <v>CRWT153</v>
      </c>
      <c r="E1642" s="20">
        <f t="shared" si="251"/>
        <v>41911</v>
      </c>
      <c r="F1642" t="str">
        <f t="shared" si="252"/>
        <v>None_8h</v>
      </c>
      <c r="G1642">
        <f t="shared" si="253"/>
        <v>305</v>
      </c>
      <c r="H1642" t="str">
        <f t="shared" si="254"/>
        <v>NO</v>
      </c>
      <c r="I1642">
        <f t="shared" si="258"/>
        <v>9.5213530655391114</v>
      </c>
      <c r="J1642">
        <f t="shared" si="259"/>
        <v>26</v>
      </c>
      <c r="S1642">
        <v>4</v>
      </c>
      <c r="U1642" s="7">
        <v>9.5213530655391114</v>
      </c>
      <c r="V1642" s="7">
        <v>26</v>
      </c>
    </row>
    <row r="1643" spans="1:22" x14ac:dyDescent="0.3">
      <c r="A1643" t="str">
        <f t="shared" si="250"/>
        <v>Exp4</v>
      </c>
      <c r="B1643">
        <f t="shared" si="255"/>
        <v>8</v>
      </c>
      <c r="C1643" t="str">
        <f t="shared" si="256"/>
        <v>Nil</v>
      </c>
      <c r="D1643" t="str">
        <f t="shared" si="257"/>
        <v>CRWT153</v>
      </c>
      <c r="E1643" s="20">
        <f t="shared" si="251"/>
        <v>41911</v>
      </c>
      <c r="F1643" t="str">
        <f t="shared" si="252"/>
        <v>None_8h</v>
      </c>
      <c r="G1643">
        <f t="shared" si="253"/>
        <v>341</v>
      </c>
      <c r="H1643" t="str">
        <f t="shared" si="254"/>
        <v>NO</v>
      </c>
      <c r="I1643">
        <f t="shared" si="258"/>
        <v>8.5506072874493935</v>
      </c>
      <c r="J1643">
        <f t="shared" si="259"/>
        <v>24</v>
      </c>
      <c r="R1643">
        <v>341</v>
      </c>
      <c r="S1643">
        <v>1</v>
      </c>
      <c r="U1643" s="7">
        <v>8.5506072874493935</v>
      </c>
      <c r="V1643" s="7">
        <v>24</v>
      </c>
    </row>
    <row r="1644" spans="1:22" x14ac:dyDescent="0.3">
      <c r="A1644" t="str">
        <f t="shared" si="250"/>
        <v>Exp4</v>
      </c>
      <c r="B1644">
        <f t="shared" si="255"/>
        <v>8</v>
      </c>
      <c r="C1644" t="str">
        <f t="shared" si="256"/>
        <v>Nil</v>
      </c>
      <c r="D1644" t="str">
        <f t="shared" si="257"/>
        <v>CRWT153</v>
      </c>
      <c r="E1644" s="20">
        <f t="shared" si="251"/>
        <v>41911</v>
      </c>
      <c r="F1644" t="str">
        <f t="shared" si="252"/>
        <v>None_8h</v>
      </c>
      <c r="G1644">
        <f t="shared" si="253"/>
        <v>341</v>
      </c>
      <c r="H1644" t="str">
        <f t="shared" si="254"/>
        <v>NO</v>
      </c>
      <c r="I1644">
        <f t="shared" si="258"/>
        <v>9.5517970401691326</v>
      </c>
      <c r="J1644">
        <f t="shared" si="259"/>
        <v>28</v>
      </c>
      <c r="S1644">
        <v>2</v>
      </c>
      <c r="U1644" s="7">
        <v>9.5517970401691326</v>
      </c>
      <c r="V1644" s="7">
        <v>28</v>
      </c>
    </row>
    <row r="1645" spans="1:22" x14ac:dyDescent="0.3">
      <c r="A1645" t="str">
        <f t="shared" si="250"/>
        <v>Exp4</v>
      </c>
      <c r="B1645">
        <f t="shared" si="255"/>
        <v>8</v>
      </c>
      <c r="C1645" t="str">
        <f t="shared" si="256"/>
        <v>Nil</v>
      </c>
      <c r="D1645" t="str">
        <f t="shared" si="257"/>
        <v>CRWT153</v>
      </c>
      <c r="E1645" s="20">
        <f t="shared" si="251"/>
        <v>41911</v>
      </c>
      <c r="F1645" t="str">
        <f t="shared" si="252"/>
        <v>None_8h</v>
      </c>
      <c r="G1645">
        <f t="shared" si="253"/>
        <v>341</v>
      </c>
      <c r="H1645" t="str">
        <f t="shared" si="254"/>
        <v>NO</v>
      </c>
      <c r="I1645">
        <f t="shared" si="258"/>
        <v>9.6507399577167021</v>
      </c>
      <c r="J1645">
        <f t="shared" si="259"/>
        <v>26</v>
      </c>
      <c r="S1645">
        <v>3</v>
      </c>
      <c r="U1645" s="7">
        <v>9.6507399577167021</v>
      </c>
      <c r="V1645" s="7">
        <v>26</v>
      </c>
    </row>
    <row r="1646" spans="1:22" x14ac:dyDescent="0.3">
      <c r="A1646" t="str">
        <f t="shared" si="250"/>
        <v>Exp4</v>
      </c>
      <c r="B1646">
        <f t="shared" si="255"/>
        <v>8</v>
      </c>
      <c r="C1646" t="str">
        <f t="shared" si="256"/>
        <v>Nil</v>
      </c>
      <c r="D1646" t="str">
        <f t="shared" si="257"/>
        <v>CRWT153</v>
      </c>
      <c r="E1646" s="20">
        <f t="shared" si="251"/>
        <v>41911</v>
      </c>
      <c r="F1646" t="str">
        <f t="shared" si="252"/>
        <v>None_8h</v>
      </c>
      <c r="G1646">
        <f t="shared" si="253"/>
        <v>341</v>
      </c>
      <c r="H1646" t="str">
        <f t="shared" si="254"/>
        <v>NO</v>
      </c>
      <c r="I1646">
        <f t="shared" si="258"/>
        <v>9.5479915433403804</v>
      </c>
      <c r="J1646">
        <f t="shared" si="259"/>
        <v>24</v>
      </c>
      <c r="S1646">
        <v>4</v>
      </c>
      <c r="U1646" s="7">
        <v>9.5479915433403804</v>
      </c>
      <c r="V1646" s="7">
        <v>24</v>
      </c>
    </row>
    <row r="1647" spans="1:22" x14ac:dyDescent="0.3">
      <c r="A1647" t="str">
        <f t="shared" si="250"/>
        <v>Exp4</v>
      </c>
      <c r="B1647">
        <f t="shared" si="255"/>
        <v>8</v>
      </c>
      <c r="C1647" t="str">
        <f t="shared" si="256"/>
        <v>Nil</v>
      </c>
      <c r="D1647" t="str">
        <f t="shared" si="257"/>
        <v>CRWT153</v>
      </c>
      <c r="E1647" s="20">
        <f t="shared" si="251"/>
        <v>41918</v>
      </c>
      <c r="F1647" t="str">
        <f t="shared" si="252"/>
        <v>None_8h</v>
      </c>
      <c r="G1647">
        <f t="shared" si="253"/>
        <v>329</v>
      </c>
      <c r="H1647" t="str">
        <f t="shared" si="254"/>
        <v>NO</v>
      </c>
      <c r="I1647">
        <f t="shared" si="258"/>
        <v>11.139664804469273</v>
      </c>
      <c r="J1647">
        <f t="shared" si="259"/>
        <v>29</v>
      </c>
      <c r="P1647" s="1">
        <v>41918</v>
      </c>
      <c r="Q1647" t="s">
        <v>441</v>
      </c>
      <c r="R1647">
        <v>329</v>
      </c>
      <c r="S1647">
        <v>1</v>
      </c>
      <c r="U1647" s="7">
        <v>11.139664804469273</v>
      </c>
      <c r="V1647" s="7">
        <v>29</v>
      </c>
    </row>
    <row r="1648" spans="1:22" x14ac:dyDescent="0.3">
      <c r="A1648" t="str">
        <f t="shared" si="250"/>
        <v>Exp4</v>
      </c>
      <c r="B1648">
        <f t="shared" si="255"/>
        <v>8</v>
      </c>
      <c r="C1648" t="str">
        <f t="shared" si="256"/>
        <v>Nil</v>
      </c>
      <c r="D1648" t="str">
        <f t="shared" si="257"/>
        <v>CRWT153</v>
      </c>
      <c r="E1648" s="20">
        <f t="shared" si="251"/>
        <v>41918</v>
      </c>
      <c r="F1648" t="str">
        <f t="shared" si="252"/>
        <v>None_8h</v>
      </c>
      <c r="G1648">
        <f t="shared" si="253"/>
        <v>329</v>
      </c>
      <c r="H1648" t="str">
        <f t="shared" si="254"/>
        <v>NO</v>
      </c>
      <c r="I1648">
        <f t="shared" si="258"/>
        <v>12.443764345830145</v>
      </c>
      <c r="J1648">
        <f t="shared" si="259"/>
        <v>30</v>
      </c>
      <c r="S1648">
        <v>2</v>
      </c>
      <c r="U1648" s="7">
        <v>12.443764345830145</v>
      </c>
      <c r="V1648" s="7">
        <v>30</v>
      </c>
    </row>
    <row r="1649" spans="1:22" x14ac:dyDescent="0.3">
      <c r="A1649" t="str">
        <f t="shared" si="250"/>
        <v>Exp4</v>
      </c>
      <c r="B1649">
        <f t="shared" si="255"/>
        <v>8</v>
      </c>
      <c r="C1649" t="str">
        <f t="shared" si="256"/>
        <v>Nil</v>
      </c>
      <c r="D1649" t="str">
        <f t="shared" si="257"/>
        <v>CRWT153</v>
      </c>
      <c r="E1649" s="20">
        <f t="shared" si="251"/>
        <v>41918</v>
      </c>
      <c r="F1649" t="str">
        <f t="shared" si="252"/>
        <v>None_8h</v>
      </c>
      <c r="G1649">
        <f t="shared" si="253"/>
        <v>329</v>
      </c>
      <c r="H1649" t="str">
        <f t="shared" si="254"/>
        <v>NO</v>
      </c>
      <c r="I1649">
        <f t="shared" si="258"/>
        <v>10.663751763046545</v>
      </c>
      <c r="J1649">
        <f t="shared" si="259"/>
        <v>31</v>
      </c>
      <c r="S1649">
        <v>3</v>
      </c>
      <c r="U1649" s="7">
        <v>10.663751763046545</v>
      </c>
      <c r="V1649" s="7">
        <v>31</v>
      </c>
    </row>
    <row r="1650" spans="1:22" x14ac:dyDescent="0.3">
      <c r="A1650" t="str">
        <f t="shared" si="250"/>
        <v>Exp4</v>
      </c>
      <c r="B1650">
        <f t="shared" si="255"/>
        <v>8</v>
      </c>
      <c r="C1650" t="str">
        <f t="shared" si="256"/>
        <v>Nil</v>
      </c>
      <c r="D1650" t="str">
        <f t="shared" si="257"/>
        <v>CRWT153</v>
      </c>
      <c r="E1650" s="20">
        <f t="shared" si="251"/>
        <v>41918</v>
      </c>
      <c r="F1650" t="str">
        <f t="shared" si="252"/>
        <v>None_8h</v>
      </c>
      <c r="G1650">
        <f t="shared" si="253"/>
        <v>329</v>
      </c>
      <c r="H1650" t="str">
        <f t="shared" si="254"/>
        <v>NO</v>
      </c>
      <c r="I1650">
        <f t="shared" si="258"/>
        <v>10.799435825105784</v>
      </c>
      <c r="J1650">
        <f t="shared" si="259"/>
        <v>28</v>
      </c>
      <c r="S1650">
        <v>4</v>
      </c>
      <c r="U1650" s="7">
        <v>10.799435825105784</v>
      </c>
      <c r="V1650" s="7">
        <v>28</v>
      </c>
    </row>
    <row r="1651" spans="1:22" x14ac:dyDescent="0.3">
      <c r="A1651" t="str">
        <f t="shared" si="250"/>
        <v>Exp4</v>
      </c>
      <c r="B1651">
        <f t="shared" si="255"/>
        <v>8</v>
      </c>
      <c r="C1651" t="str">
        <f t="shared" si="256"/>
        <v>Nil</v>
      </c>
      <c r="D1651" t="str">
        <f t="shared" si="257"/>
        <v>CRWT153</v>
      </c>
      <c r="E1651" s="20">
        <f t="shared" si="251"/>
        <v>41918</v>
      </c>
      <c r="F1651" t="str">
        <f t="shared" si="252"/>
        <v>None_8h</v>
      </c>
      <c r="G1651">
        <f t="shared" si="253"/>
        <v>334</v>
      </c>
      <c r="H1651" t="str">
        <f t="shared" si="254"/>
        <v>NO</v>
      </c>
      <c r="I1651">
        <f t="shared" si="258"/>
        <v>9.6583509513742065</v>
      </c>
      <c r="J1651">
        <f t="shared" si="259"/>
        <v>26</v>
      </c>
      <c r="R1651">
        <v>334</v>
      </c>
      <c r="S1651">
        <v>1</v>
      </c>
      <c r="U1651" s="7">
        <v>9.6583509513742065</v>
      </c>
      <c r="V1651" s="7">
        <v>26</v>
      </c>
    </row>
    <row r="1652" spans="1:22" x14ac:dyDescent="0.3">
      <c r="A1652" t="str">
        <f t="shared" si="250"/>
        <v>Exp4</v>
      </c>
      <c r="B1652">
        <f t="shared" si="255"/>
        <v>8</v>
      </c>
      <c r="C1652" t="str">
        <f t="shared" si="256"/>
        <v>Nil</v>
      </c>
      <c r="D1652" t="str">
        <f t="shared" si="257"/>
        <v>CRWT153</v>
      </c>
      <c r="E1652" s="20">
        <f t="shared" si="251"/>
        <v>41918</v>
      </c>
      <c r="F1652" t="str">
        <f t="shared" si="252"/>
        <v>None_8h</v>
      </c>
      <c r="G1652">
        <f t="shared" si="253"/>
        <v>334</v>
      </c>
      <c r="H1652" t="str">
        <f t="shared" si="254"/>
        <v>NO</v>
      </c>
      <c r="I1652">
        <f t="shared" si="258"/>
        <v>10.183356840620592</v>
      </c>
      <c r="J1652">
        <f t="shared" si="259"/>
        <v>27</v>
      </c>
      <c r="S1652">
        <v>2</v>
      </c>
      <c r="U1652" s="7">
        <v>10.183356840620592</v>
      </c>
      <c r="V1652" s="7">
        <v>27</v>
      </c>
    </row>
    <row r="1653" spans="1:22" x14ac:dyDescent="0.3">
      <c r="A1653" t="str">
        <f t="shared" si="250"/>
        <v>Exp4</v>
      </c>
      <c r="B1653">
        <f t="shared" si="255"/>
        <v>8</v>
      </c>
      <c r="C1653" t="str">
        <f t="shared" si="256"/>
        <v>Nil</v>
      </c>
      <c r="D1653" t="str">
        <f t="shared" si="257"/>
        <v>CRWT153</v>
      </c>
      <c r="E1653" s="20">
        <f t="shared" si="251"/>
        <v>41918</v>
      </c>
      <c r="F1653" t="str">
        <f t="shared" si="252"/>
        <v>None_8h</v>
      </c>
      <c r="G1653">
        <f t="shared" si="253"/>
        <v>334</v>
      </c>
      <c r="H1653" t="str">
        <f t="shared" si="254"/>
        <v>NO</v>
      </c>
      <c r="I1653">
        <f t="shared" si="258"/>
        <v>11.359138068635275</v>
      </c>
      <c r="J1653">
        <f t="shared" si="259"/>
        <v>27</v>
      </c>
      <c r="S1653">
        <v>3</v>
      </c>
      <c r="U1653" s="7">
        <v>11.359138068635275</v>
      </c>
      <c r="V1653" s="7">
        <v>27</v>
      </c>
    </row>
    <row r="1654" spans="1:22" x14ac:dyDescent="0.3">
      <c r="A1654" t="str">
        <f t="shared" si="250"/>
        <v>Exp4</v>
      </c>
      <c r="B1654">
        <f t="shared" si="255"/>
        <v>8</v>
      </c>
      <c r="C1654" t="str">
        <f t="shared" si="256"/>
        <v>Nil</v>
      </c>
      <c r="D1654" t="str">
        <f t="shared" si="257"/>
        <v>CRWT153</v>
      </c>
      <c r="E1654" s="20">
        <f t="shared" si="251"/>
        <v>41918</v>
      </c>
      <c r="F1654" t="str">
        <f t="shared" si="252"/>
        <v>None_8h</v>
      </c>
      <c r="G1654">
        <f t="shared" si="253"/>
        <v>334</v>
      </c>
      <c r="H1654" t="str">
        <f t="shared" si="254"/>
        <v>NO</v>
      </c>
      <c r="I1654">
        <f t="shared" si="258"/>
        <v>11.826017557861134</v>
      </c>
      <c r="J1654">
        <f t="shared" si="259"/>
        <v>27</v>
      </c>
      <c r="S1654">
        <v>4</v>
      </c>
      <c r="U1654" s="7">
        <v>11.826017557861134</v>
      </c>
      <c r="V1654" s="7">
        <v>27</v>
      </c>
    </row>
    <row r="1655" spans="1:22" x14ac:dyDescent="0.3">
      <c r="A1655" t="str">
        <f t="shared" si="250"/>
        <v>Exp4</v>
      </c>
      <c r="B1655">
        <f t="shared" si="255"/>
        <v>8</v>
      </c>
      <c r="C1655" t="str">
        <f t="shared" si="256"/>
        <v>Nil</v>
      </c>
      <c r="D1655" t="str">
        <f t="shared" si="257"/>
        <v>CRWT153</v>
      </c>
      <c r="E1655" s="20">
        <f t="shared" si="251"/>
        <v>41918</v>
      </c>
      <c r="F1655" t="str">
        <f t="shared" si="252"/>
        <v>None_8h</v>
      </c>
      <c r="G1655">
        <f t="shared" si="253"/>
        <v>350</v>
      </c>
      <c r="H1655" t="str">
        <f t="shared" si="254"/>
        <v>NO</v>
      </c>
      <c r="I1655">
        <f t="shared" si="258"/>
        <v>10.458392101551482</v>
      </c>
      <c r="J1655">
        <f t="shared" si="259"/>
        <v>28</v>
      </c>
      <c r="R1655">
        <v>350</v>
      </c>
      <c r="S1655">
        <v>1</v>
      </c>
      <c r="U1655" s="7">
        <v>10.458392101551482</v>
      </c>
      <c r="V1655" s="7">
        <v>28</v>
      </c>
    </row>
    <row r="1656" spans="1:22" x14ac:dyDescent="0.3">
      <c r="A1656" t="str">
        <f t="shared" si="250"/>
        <v>Exp4</v>
      </c>
      <c r="B1656">
        <f t="shared" si="255"/>
        <v>8</v>
      </c>
      <c r="C1656" t="str">
        <f t="shared" si="256"/>
        <v>Nil</v>
      </c>
      <c r="D1656" t="str">
        <f t="shared" si="257"/>
        <v>CRWT153</v>
      </c>
      <c r="E1656" s="20">
        <f t="shared" si="251"/>
        <v>41918</v>
      </c>
      <c r="F1656" t="str">
        <f t="shared" si="252"/>
        <v>None_8h</v>
      </c>
      <c r="G1656">
        <f t="shared" si="253"/>
        <v>350</v>
      </c>
      <c r="H1656" t="str">
        <f t="shared" si="254"/>
        <v>NO</v>
      </c>
      <c r="I1656">
        <f t="shared" si="258"/>
        <v>10.502397743300424</v>
      </c>
      <c r="J1656">
        <f t="shared" si="259"/>
        <v>29</v>
      </c>
      <c r="S1656">
        <v>2</v>
      </c>
      <c r="U1656" s="7">
        <v>10.502397743300424</v>
      </c>
      <c r="V1656" s="7">
        <v>29</v>
      </c>
    </row>
    <row r="1657" spans="1:22" x14ac:dyDescent="0.3">
      <c r="A1657" t="str">
        <f t="shared" si="250"/>
        <v>Exp4</v>
      </c>
      <c r="B1657">
        <f t="shared" si="255"/>
        <v>8</v>
      </c>
      <c r="C1657" t="str">
        <f t="shared" si="256"/>
        <v>Nil</v>
      </c>
      <c r="D1657" t="str">
        <f t="shared" si="257"/>
        <v>CRWT153</v>
      </c>
      <c r="E1657" s="20">
        <f t="shared" si="251"/>
        <v>41918</v>
      </c>
      <c r="F1657" t="str">
        <f t="shared" si="252"/>
        <v>None_8h</v>
      </c>
      <c r="G1657">
        <f t="shared" si="253"/>
        <v>350</v>
      </c>
      <c r="H1657" t="str">
        <f t="shared" si="254"/>
        <v>NO</v>
      </c>
      <c r="I1657">
        <f t="shared" si="258"/>
        <v>10.682087447108604</v>
      </c>
      <c r="J1657">
        <f t="shared" si="259"/>
        <v>28</v>
      </c>
      <c r="S1657">
        <v>3</v>
      </c>
      <c r="U1657" s="7">
        <v>10.682087447108604</v>
      </c>
      <c r="V1657" s="7">
        <v>28</v>
      </c>
    </row>
    <row r="1658" spans="1:22" x14ac:dyDescent="0.3">
      <c r="A1658" t="str">
        <f t="shared" si="250"/>
        <v>Exp4</v>
      </c>
      <c r="B1658">
        <f t="shared" si="255"/>
        <v>8</v>
      </c>
      <c r="C1658" t="str">
        <f t="shared" si="256"/>
        <v>Nil</v>
      </c>
      <c r="D1658" t="str">
        <f t="shared" si="257"/>
        <v>CRWT153</v>
      </c>
      <c r="E1658" s="20">
        <f t="shared" si="251"/>
        <v>41918</v>
      </c>
      <c r="F1658" t="str">
        <f t="shared" si="252"/>
        <v>None_8h</v>
      </c>
      <c r="G1658">
        <f t="shared" si="253"/>
        <v>350</v>
      </c>
      <c r="H1658" t="str">
        <f t="shared" si="254"/>
        <v>NO</v>
      </c>
      <c r="I1658">
        <f t="shared" si="258"/>
        <v>9.3539112050739952</v>
      </c>
      <c r="J1658">
        <f t="shared" si="259"/>
        <v>25</v>
      </c>
      <c r="S1658">
        <v>4</v>
      </c>
      <c r="U1658" s="7">
        <v>9.3539112050739952</v>
      </c>
      <c r="V1658" s="7">
        <v>25</v>
      </c>
    </row>
    <row r="1659" spans="1:22" x14ac:dyDescent="0.3">
      <c r="A1659" t="str">
        <f t="shared" si="250"/>
        <v>Exp4</v>
      </c>
      <c r="B1659">
        <f t="shared" si="255"/>
        <v>8</v>
      </c>
      <c r="C1659" t="str">
        <f t="shared" si="256"/>
        <v>Nil</v>
      </c>
      <c r="D1659" t="str">
        <f t="shared" si="257"/>
        <v>CRWT153</v>
      </c>
      <c r="E1659" s="20">
        <f t="shared" si="251"/>
        <v>41926</v>
      </c>
      <c r="F1659" t="str">
        <f t="shared" si="252"/>
        <v>None_8h</v>
      </c>
      <c r="G1659">
        <f t="shared" si="253"/>
        <v>324</v>
      </c>
      <c r="H1659" t="str">
        <f t="shared" si="254"/>
        <v>NO</v>
      </c>
      <c r="I1659">
        <f t="shared" si="258"/>
        <v>12.33282325937261</v>
      </c>
      <c r="J1659">
        <f t="shared" si="259"/>
        <v>32</v>
      </c>
      <c r="P1659" s="1">
        <v>41926</v>
      </c>
      <c r="Q1659" t="s">
        <v>441</v>
      </c>
      <c r="R1659">
        <v>324</v>
      </c>
      <c r="S1659">
        <v>1</v>
      </c>
      <c r="U1659" s="7">
        <v>12.33282325937261</v>
      </c>
      <c r="V1659" s="7">
        <v>32</v>
      </c>
    </row>
    <row r="1660" spans="1:22" x14ac:dyDescent="0.3">
      <c r="A1660" t="str">
        <f t="shared" si="250"/>
        <v>Exp4</v>
      </c>
      <c r="B1660">
        <f t="shared" si="255"/>
        <v>8</v>
      </c>
      <c r="C1660" t="str">
        <f t="shared" si="256"/>
        <v>Nil</v>
      </c>
      <c r="D1660" t="str">
        <f t="shared" si="257"/>
        <v>CRWT153</v>
      </c>
      <c r="E1660" s="20">
        <f t="shared" si="251"/>
        <v>41926</v>
      </c>
      <c r="F1660" t="str">
        <f t="shared" si="252"/>
        <v>None_8h</v>
      </c>
      <c r="G1660">
        <f t="shared" si="253"/>
        <v>324</v>
      </c>
      <c r="H1660" t="str">
        <f t="shared" si="254"/>
        <v>NO</v>
      </c>
      <c r="I1660">
        <f t="shared" si="258"/>
        <v>11.454908220271349</v>
      </c>
      <c r="J1660">
        <f t="shared" si="259"/>
        <v>28</v>
      </c>
      <c r="S1660">
        <v>2</v>
      </c>
      <c r="U1660" s="7">
        <v>11.454908220271349</v>
      </c>
      <c r="V1660" s="7">
        <v>28</v>
      </c>
    </row>
    <row r="1661" spans="1:22" x14ac:dyDescent="0.3">
      <c r="A1661" t="str">
        <f t="shared" si="250"/>
        <v>Exp4</v>
      </c>
      <c r="B1661">
        <f t="shared" si="255"/>
        <v>8</v>
      </c>
      <c r="C1661" t="str">
        <f t="shared" si="256"/>
        <v>Nil</v>
      </c>
      <c r="D1661" t="str">
        <f t="shared" si="257"/>
        <v>CRWT153</v>
      </c>
      <c r="E1661" s="20">
        <f t="shared" si="251"/>
        <v>41926</v>
      </c>
      <c r="F1661" t="str">
        <f t="shared" si="252"/>
        <v>None_8h</v>
      </c>
      <c r="G1661">
        <f t="shared" si="253"/>
        <v>324</v>
      </c>
      <c r="H1661" t="str">
        <f t="shared" si="254"/>
        <v>NO</v>
      </c>
      <c r="I1661">
        <f t="shared" si="258"/>
        <v>10.777433004231312</v>
      </c>
      <c r="J1661">
        <f t="shared" si="259"/>
        <v>27</v>
      </c>
      <c r="S1661">
        <v>3</v>
      </c>
      <c r="U1661" s="7">
        <v>10.777433004231312</v>
      </c>
      <c r="V1661" s="7">
        <v>27</v>
      </c>
    </row>
    <row r="1662" spans="1:22" x14ac:dyDescent="0.3">
      <c r="A1662" t="str">
        <f t="shared" si="250"/>
        <v>Exp4</v>
      </c>
      <c r="B1662">
        <f t="shared" si="255"/>
        <v>8</v>
      </c>
      <c r="C1662" t="str">
        <f t="shared" si="256"/>
        <v>Nil</v>
      </c>
      <c r="D1662" t="str">
        <f t="shared" si="257"/>
        <v>CRWT153</v>
      </c>
      <c r="E1662" s="20">
        <f t="shared" si="251"/>
        <v>41926</v>
      </c>
      <c r="F1662" t="str">
        <f t="shared" si="252"/>
        <v>None_8h</v>
      </c>
      <c r="G1662">
        <f t="shared" si="253"/>
        <v>324</v>
      </c>
      <c r="H1662" t="str">
        <f t="shared" si="254"/>
        <v>NO</v>
      </c>
      <c r="I1662">
        <f t="shared" si="258"/>
        <v>11.538707102952912</v>
      </c>
      <c r="J1662">
        <f t="shared" si="259"/>
        <v>30</v>
      </c>
      <c r="S1662">
        <v>4</v>
      </c>
      <c r="U1662" s="7">
        <v>11.538707102952912</v>
      </c>
      <c r="V1662" s="7">
        <v>30</v>
      </c>
    </row>
    <row r="1663" spans="1:22" x14ac:dyDescent="0.3">
      <c r="A1663" t="str">
        <f t="shared" si="250"/>
        <v>Exp4</v>
      </c>
      <c r="B1663">
        <f t="shared" si="255"/>
        <v>8</v>
      </c>
      <c r="C1663" t="str">
        <f t="shared" si="256"/>
        <v>Nil</v>
      </c>
      <c r="D1663" t="str">
        <f t="shared" si="257"/>
        <v>CRWT153</v>
      </c>
      <c r="E1663" s="20">
        <f t="shared" si="251"/>
        <v>41926</v>
      </c>
      <c r="F1663" t="str">
        <f t="shared" si="252"/>
        <v>None_8h</v>
      </c>
      <c r="G1663">
        <f t="shared" si="253"/>
        <v>342</v>
      </c>
      <c r="H1663" t="str">
        <f t="shared" si="254"/>
        <v>NO</v>
      </c>
      <c r="I1663">
        <f t="shared" si="258"/>
        <v>11.542697525937749</v>
      </c>
      <c r="J1663">
        <f t="shared" si="259"/>
        <v>28</v>
      </c>
      <c r="R1663">
        <v>342</v>
      </c>
      <c r="S1663">
        <v>1</v>
      </c>
      <c r="U1663" s="7">
        <v>11.542697525937749</v>
      </c>
      <c r="V1663" s="7">
        <v>28</v>
      </c>
    </row>
    <row r="1664" spans="1:22" x14ac:dyDescent="0.3">
      <c r="A1664" t="str">
        <f t="shared" si="250"/>
        <v>Exp4</v>
      </c>
      <c r="B1664">
        <f t="shared" si="255"/>
        <v>8</v>
      </c>
      <c r="C1664" t="str">
        <f t="shared" si="256"/>
        <v>Nil</v>
      </c>
      <c r="D1664" t="str">
        <f t="shared" si="257"/>
        <v>CRWT153</v>
      </c>
      <c r="E1664" s="20">
        <f t="shared" si="251"/>
        <v>41926</v>
      </c>
      <c r="F1664" t="str">
        <f t="shared" si="252"/>
        <v>None_8h</v>
      </c>
      <c r="G1664">
        <f t="shared" si="253"/>
        <v>342</v>
      </c>
      <c r="H1664" t="str">
        <f t="shared" si="254"/>
        <v>NO</v>
      </c>
      <c r="I1664">
        <f t="shared" si="258"/>
        <v>12.822494261667941</v>
      </c>
      <c r="J1664">
        <f t="shared" si="259"/>
        <v>30</v>
      </c>
      <c r="S1664">
        <v>2</v>
      </c>
      <c r="U1664" s="7">
        <v>12.822494261667941</v>
      </c>
      <c r="V1664" s="7">
        <v>30</v>
      </c>
    </row>
    <row r="1665" spans="1:22" x14ac:dyDescent="0.3">
      <c r="A1665" t="str">
        <f t="shared" si="250"/>
        <v>Exp4</v>
      </c>
      <c r="B1665">
        <f t="shared" si="255"/>
        <v>8</v>
      </c>
      <c r="C1665" t="str">
        <f t="shared" si="256"/>
        <v>Nil</v>
      </c>
      <c r="D1665" t="str">
        <f t="shared" si="257"/>
        <v>CRWT153</v>
      </c>
      <c r="E1665" s="20">
        <f t="shared" si="251"/>
        <v>41926</v>
      </c>
      <c r="F1665" t="str">
        <f t="shared" si="252"/>
        <v>None_8h</v>
      </c>
      <c r="G1665">
        <f t="shared" si="253"/>
        <v>342</v>
      </c>
      <c r="H1665" t="str">
        <f t="shared" si="254"/>
        <v>NO</v>
      </c>
      <c r="I1665">
        <f t="shared" si="258"/>
        <v>10.256699576868829</v>
      </c>
      <c r="J1665">
        <f t="shared" si="259"/>
        <v>29</v>
      </c>
      <c r="S1665">
        <v>3</v>
      </c>
      <c r="U1665" s="7">
        <v>10.256699576868829</v>
      </c>
      <c r="V1665" s="7">
        <v>29</v>
      </c>
    </row>
    <row r="1666" spans="1:22" x14ac:dyDescent="0.3">
      <c r="A1666" t="str">
        <f t="shared" si="250"/>
        <v>Exp4</v>
      </c>
      <c r="B1666">
        <f t="shared" si="255"/>
        <v>8</v>
      </c>
      <c r="C1666" t="str">
        <f t="shared" si="256"/>
        <v>Nil</v>
      </c>
      <c r="D1666" t="str">
        <f t="shared" si="257"/>
        <v>CRWT153</v>
      </c>
      <c r="E1666" s="20">
        <f t="shared" si="251"/>
        <v>41926</v>
      </c>
      <c r="F1666" t="str">
        <f t="shared" si="252"/>
        <v>None_8h</v>
      </c>
      <c r="G1666">
        <f t="shared" si="253"/>
        <v>342</v>
      </c>
      <c r="H1666" t="str">
        <f t="shared" si="254"/>
        <v>NO</v>
      </c>
      <c r="I1666">
        <f t="shared" si="258"/>
        <v>12.508798775822495</v>
      </c>
      <c r="J1666">
        <f t="shared" si="259"/>
        <v>31</v>
      </c>
      <c r="S1666">
        <v>4</v>
      </c>
      <c r="U1666" s="7">
        <v>12.508798775822495</v>
      </c>
      <c r="V1666" s="7">
        <v>31</v>
      </c>
    </row>
    <row r="1667" spans="1:22" x14ac:dyDescent="0.3">
      <c r="A1667" t="str">
        <f t="shared" ref="A1667:A1730" si="260">IF(L1667="",A1666,L1667)</f>
        <v>Exp4</v>
      </c>
      <c r="B1667">
        <f t="shared" si="255"/>
        <v>8</v>
      </c>
      <c r="C1667" t="str">
        <f t="shared" si="256"/>
        <v>Nil</v>
      </c>
      <c r="D1667" t="str">
        <f t="shared" si="257"/>
        <v>CRWT153</v>
      </c>
      <c r="E1667" s="20">
        <f t="shared" ref="E1667:E1730" si="261">IF(P1667="",E1666,P1667)</f>
        <v>41926</v>
      </c>
      <c r="F1667" t="str">
        <f t="shared" ref="F1667:F1730" si="262">IF(Q1667="",F1666,Q1667)</f>
        <v>None_8h</v>
      </c>
      <c r="G1667">
        <f t="shared" ref="G1667:G1730" si="263">IF(R1667="",G1666,R1667)</f>
        <v>359</v>
      </c>
      <c r="H1667" t="str">
        <f t="shared" ref="H1667:H1730" si="264">IF(T1667="","NO","YES")</f>
        <v>NO</v>
      </c>
      <c r="I1667">
        <f t="shared" si="258"/>
        <v>10.176022566995769</v>
      </c>
      <c r="J1667">
        <f t="shared" si="259"/>
        <v>27</v>
      </c>
      <c r="R1667">
        <v>359</v>
      </c>
      <c r="S1667">
        <v>1</v>
      </c>
      <c r="U1667" s="7">
        <v>10.176022566995769</v>
      </c>
      <c r="V1667" s="7">
        <v>27</v>
      </c>
    </row>
    <row r="1668" spans="1:22" x14ac:dyDescent="0.3">
      <c r="A1668" t="str">
        <f t="shared" si="260"/>
        <v>Exp4</v>
      </c>
      <c r="B1668">
        <f t="shared" ref="B1668:B1731" si="265">IF(L1668="",B1667,M1668)</f>
        <v>8</v>
      </c>
      <c r="C1668" t="str">
        <f t="shared" ref="C1668:C1731" si="266">IF(O1668="",C1667,O1668)</f>
        <v>Nil</v>
      </c>
      <c r="D1668" t="str">
        <f t="shared" ref="D1668:D1731" si="267">IF(N1668="",D1667,N1668)</f>
        <v>CRWT153</v>
      </c>
      <c r="E1668" s="20">
        <f t="shared" si="261"/>
        <v>41926</v>
      </c>
      <c r="F1668" t="str">
        <f t="shared" si="262"/>
        <v>None_8h</v>
      </c>
      <c r="G1668">
        <f t="shared" si="263"/>
        <v>359</v>
      </c>
      <c r="H1668" t="str">
        <f t="shared" si="264"/>
        <v>NO</v>
      </c>
      <c r="I1668">
        <f t="shared" ref="I1668:I1731" si="268">IF(U1668="","",U1668)</f>
        <v>11.51875498802873</v>
      </c>
      <c r="J1668">
        <f t="shared" ref="J1668:J1731" si="269">IF(V1668="","",V1668)</f>
        <v>29</v>
      </c>
      <c r="S1668">
        <v>2</v>
      </c>
      <c r="U1668" s="7">
        <v>11.51875498802873</v>
      </c>
      <c r="V1668" s="7">
        <v>29</v>
      </c>
    </row>
    <row r="1669" spans="1:22" x14ac:dyDescent="0.3">
      <c r="A1669" t="str">
        <f t="shared" si="260"/>
        <v>Exp4</v>
      </c>
      <c r="B1669">
        <f t="shared" si="265"/>
        <v>8</v>
      </c>
      <c r="C1669" t="str">
        <f t="shared" si="266"/>
        <v>Nil</v>
      </c>
      <c r="D1669" t="str">
        <f t="shared" si="267"/>
        <v>CRWT153</v>
      </c>
      <c r="E1669" s="20">
        <f t="shared" si="261"/>
        <v>41926</v>
      </c>
      <c r="F1669" t="str">
        <f t="shared" si="262"/>
        <v>None_8h</v>
      </c>
      <c r="G1669">
        <f t="shared" si="263"/>
        <v>359</v>
      </c>
      <c r="H1669" t="str">
        <f t="shared" si="264"/>
        <v>NO</v>
      </c>
      <c r="I1669">
        <f t="shared" si="268"/>
        <v>11.275339185953712</v>
      </c>
      <c r="J1669">
        <f t="shared" si="269"/>
        <v>28</v>
      </c>
      <c r="S1669">
        <v>3</v>
      </c>
      <c r="U1669" s="7">
        <v>11.275339185953712</v>
      </c>
      <c r="V1669" s="7">
        <v>28</v>
      </c>
    </row>
    <row r="1670" spans="1:22" x14ac:dyDescent="0.3">
      <c r="A1670" t="str">
        <f t="shared" si="260"/>
        <v>Exp4</v>
      </c>
      <c r="B1670">
        <f t="shared" si="265"/>
        <v>8</v>
      </c>
      <c r="C1670" t="str">
        <f t="shared" si="266"/>
        <v>Nil</v>
      </c>
      <c r="D1670" t="str">
        <f t="shared" si="267"/>
        <v>CRWT153</v>
      </c>
      <c r="E1670" s="20">
        <f t="shared" si="261"/>
        <v>41926</v>
      </c>
      <c r="F1670" t="str">
        <f t="shared" si="262"/>
        <v>None_8h</v>
      </c>
      <c r="G1670">
        <f t="shared" si="263"/>
        <v>359</v>
      </c>
      <c r="H1670" t="str">
        <f t="shared" si="264"/>
        <v>NO</v>
      </c>
      <c r="I1670">
        <f t="shared" si="268"/>
        <v>11.666400638467678</v>
      </c>
      <c r="J1670">
        <f t="shared" si="269"/>
        <v>30</v>
      </c>
      <c r="S1670">
        <v>4</v>
      </c>
      <c r="U1670" s="7">
        <v>11.666400638467678</v>
      </c>
      <c r="V1670" s="7">
        <v>30</v>
      </c>
    </row>
    <row r="1671" spans="1:22" x14ac:dyDescent="0.3">
      <c r="A1671" t="str">
        <f t="shared" si="260"/>
        <v>Exp4</v>
      </c>
      <c r="B1671">
        <f t="shared" si="265"/>
        <v>8</v>
      </c>
      <c r="C1671" t="str">
        <f t="shared" si="266"/>
        <v>Nil</v>
      </c>
      <c r="D1671" t="str">
        <f t="shared" si="267"/>
        <v>CRWT153</v>
      </c>
      <c r="E1671" s="20">
        <f t="shared" si="261"/>
        <v>41932</v>
      </c>
      <c r="F1671" t="str">
        <f t="shared" si="262"/>
        <v>None_8h</v>
      </c>
      <c r="G1671">
        <f t="shared" si="263"/>
        <v>327</v>
      </c>
      <c r="H1671" t="str">
        <f t="shared" si="264"/>
        <v>NO</v>
      </c>
      <c r="I1671">
        <f t="shared" si="268"/>
        <v>11.678371907422187</v>
      </c>
      <c r="J1671">
        <f t="shared" si="269"/>
        <v>30</v>
      </c>
      <c r="P1671" s="1">
        <v>41932</v>
      </c>
      <c r="Q1671" t="s">
        <v>441</v>
      </c>
      <c r="R1671">
        <v>327</v>
      </c>
      <c r="S1671">
        <v>1</v>
      </c>
      <c r="U1671" s="7">
        <v>11.678371907422187</v>
      </c>
      <c r="V1671" s="7">
        <v>30</v>
      </c>
    </row>
    <row r="1672" spans="1:22" x14ac:dyDescent="0.3">
      <c r="A1672" t="str">
        <f t="shared" si="260"/>
        <v>Exp4</v>
      </c>
      <c r="B1672">
        <f t="shared" si="265"/>
        <v>8</v>
      </c>
      <c r="C1672" t="str">
        <f t="shared" si="266"/>
        <v>Nil</v>
      </c>
      <c r="D1672" t="str">
        <f t="shared" si="267"/>
        <v>CRWT153</v>
      </c>
      <c r="E1672" s="20">
        <f t="shared" si="261"/>
        <v>41932</v>
      </c>
      <c r="F1672" t="str">
        <f t="shared" si="262"/>
        <v>None_8h</v>
      </c>
      <c r="G1672">
        <f t="shared" si="263"/>
        <v>327</v>
      </c>
      <c r="H1672" t="str">
        <f t="shared" si="264"/>
        <v>NO</v>
      </c>
      <c r="I1672">
        <f t="shared" si="268"/>
        <v>12.252486610558531</v>
      </c>
      <c r="J1672">
        <f t="shared" si="269"/>
        <v>30</v>
      </c>
      <c r="S1672">
        <v>2</v>
      </c>
      <c r="U1672" s="7">
        <v>12.252486610558531</v>
      </c>
      <c r="V1672" s="7">
        <v>30</v>
      </c>
    </row>
    <row r="1673" spans="1:22" x14ac:dyDescent="0.3">
      <c r="A1673" t="str">
        <f t="shared" si="260"/>
        <v>Exp4</v>
      </c>
      <c r="B1673">
        <f t="shared" si="265"/>
        <v>8</v>
      </c>
      <c r="C1673" t="str">
        <f t="shared" si="266"/>
        <v>Nil</v>
      </c>
      <c r="D1673" t="str">
        <f t="shared" si="267"/>
        <v>CRWT153</v>
      </c>
      <c r="E1673" s="20">
        <f t="shared" si="261"/>
        <v>41932</v>
      </c>
      <c r="F1673" t="str">
        <f t="shared" si="262"/>
        <v>None_8h</v>
      </c>
      <c r="G1673">
        <f t="shared" si="263"/>
        <v>327</v>
      </c>
      <c r="H1673" t="str">
        <f t="shared" si="264"/>
        <v>NO</v>
      </c>
      <c r="I1673">
        <f t="shared" si="268"/>
        <v>12.401683244070391</v>
      </c>
      <c r="J1673">
        <f t="shared" si="269"/>
        <v>32</v>
      </c>
      <c r="S1673">
        <v>3</v>
      </c>
      <c r="U1673" s="7">
        <v>12.401683244070391</v>
      </c>
      <c r="V1673" s="7">
        <v>32</v>
      </c>
    </row>
    <row r="1674" spans="1:22" x14ac:dyDescent="0.3">
      <c r="A1674" t="str">
        <f t="shared" si="260"/>
        <v>Exp4</v>
      </c>
      <c r="B1674">
        <f t="shared" si="265"/>
        <v>8</v>
      </c>
      <c r="C1674" t="str">
        <f t="shared" si="266"/>
        <v>Nil</v>
      </c>
      <c r="D1674" t="str">
        <f t="shared" si="267"/>
        <v>CRWT153</v>
      </c>
      <c r="E1674" s="20">
        <f t="shared" si="261"/>
        <v>41932</v>
      </c>
      <c r="F1674" t="str">
        <f t="shared" si="262"/>
        <v>None_8h</v>
      </c>
      <c r="G1674">
        <f t="shared" si="263"/>
        <v>327</v>
      </c>
      <c r="H1674" t="str">
        <f t="shared" si="264"/>
        <v>NO</v>
      </c>
      <c r="I1674">
        <f t="shared" si="268"/>
        <v>11.97366320830008</v>
      </c>
      <c r="J1674">
        <f t="shared" si="269"/>
        <v>28</v>
      </c>
      <c r="S1674">
        <v>4</v>
      </c>
      <c r="U1674" s="7">
        <v>11.97366320830008</v>
      </c>
      <c r="V1674" s="7">
        <v>28</v>
      </c>
    </row>
    <row r="1675" spans="1:22" x14ac:dyDescent="0.3">
      <c r="A1675" t="str">
        <f t="shared" si="260"/>
        <v>Exp4</v>
      </c>
      <c r="B1675">
        <f t="shared" si="265"/>
        <v>8</v>
      </c>
      <c r="C1675" t="str">
        <f t="shared" si="266"/>
        <v>Nil</v>
      </c>
      <c r="D1675" t="str">
        <f t="shared" si="267"/>
        <v>CRWT153</v>
      </c>
      <c r="E1675" s="20">
        <f t="shared" si="261"/>
        <v>41932</v>
      </c>
      <c r="F1675" t="str">
        <f t="shared" si="262"/>
        <v>None_8h</v>
      </c>
      <c r="G1675">
        <f t="shared" si="263"/>
        <v>335</v>
      </c>
      <c r="H1675" t="str">
        <f t="shared" si="264"/>
        <v>NO</v>
      </c>
      <c r="I1675">
        <f t="shared" si="268"/>
        <v>12.856924254016832</v>
      </c>
      <c r="J1675">
        <f t="shared" si="269"/>
        <v>31</v>
      </c>
      <c r="R1675">
        <v>335</v>
      </c>
      <c r="S1675">
        <v>1</v>
      </c>
      <c r="U1675" s="7">
        <v>12.856924254016832</v>
      </c>
      <c r="V1675" s="7">
        <v>31</v>
      </c>
    </row>
    <row r="1676" spans="1:22" x14ac:dyDescent="0.3">
      <c r="A1676" t="str">
        <f t="shared" si="260"/>
        <v>Exp4</v>
      </c>
      <c r="B1676">
        <f t="shared" si="265"/>
        <v>8</v>
      </c>
      <c r="C1676" t="str">
        <f t="shared" si="266"/>
        <v>Nil</v>
      </c>
      <c r="D1676" t="str">
        <f t="shared" si="267"/>
        <v>CRWT153</v>
      </c>
      <c r="E1676" s="20">
        <f t="shared" si="261"/>
        <v>41932</v>
      </c>
      <c r="F1676" t="str">
        <f t="shared" si="262"/>
        <v>None_8h</v>
      </c>
      <c r="G1676">
        <f t="shared" si="263"/>
        <v>335</v>
      </c>
      <c r="H1676" t="str">
        <f t="shared" si="264"/>
        <v>NO</v>
      </c>
      <c r="I1676">
        <f t="shared" si="268"/>
        <v>11.638467677573823</v>
      </c>
      <c r="J1676">
        <f t="shared" si="269"/>
        <v>29</v>
      </c>
      <c r="S1676">
        <v>2</v>
      </c>
      <c r="U1676" s="7">
        <v>11.638467677573823</v>
      </c>
      <c r="V1676" s="7">
        <v>29</v>
      </c>
    </row>
    <row r="1677" spans="1:22" x14ac:dyDescent="0.3">
      <c r="A1677" t="str">
        <f t="shared" si="260"/>
        <v>Exp4</v>
      </c>
      <c r="B1677">
        <f t="shared" si="265"/>
        <v>8</v>
      </c>
      <c r="C1677" t="str">
        <f t="shared" si="266"/>
        <v>Nil</v>
      </c>
      <c r="D1677" t="str">
        <f t="shared" si="267"/>
        <v>CRWT153</v>
      </c>
      <c r="E1677" s="20">
        <f t="shared" si="261"/>
        <v>41932</v>
      </c>
      <c r="F1677" t="str">
        <f t="shared" si="262"/>
        <v>None_8h</v>
      </c>
      <c r="G1677">
        <f t="shared" si="263"/>
        <v>335</v>
      </c>
      <c r="H1677" t="str">
        <f t="shared" si="264"/>
        <v>NO</v>
      </c>
      <c r="I1677">
        <f t="shared" si="268"/>
        <v>11.778132482043096</v>
      </c>
      <c r="J1677">
        <f t="shared" si="269"/>
        <v>29</v>
      </c>
      <c r="S1677">
        <v>3</v>
      </c>
      <c r="U1677" s="7">
        <v>11.778132482043096</v>
      </c>
      <c r="V1677" s="7">
        <v>29</v>
      </c>
    </row>
    <row r="1678" spans="1:22" x14ac:dyDescent="0.3">
      <c r="A1678" t="str">
        <f t="shared" si="260"/>
        <v>Exp4</v>
      </c>
      <c r="B1678">
        <f t="shared" si="265"/>
        <v>8</v>
      </c>
      <c r="C1678" t="str">
        <f t="shared" si="266"/>
        <v>Nil</v>
      </c>
      <c r="D1678" t="str">
        <f t="shared" si="267"/>
        <v>CRWT153</v>
      </c>
      <c r="E1678" s="20">
        <f t="shared" si="261"/>
        <v>41932</v>
      </c>
      <c r="F1678" t="str">
        <f t="shared" si="262"/>
        <v>None_8h</v>
      </c>
      <c r="G1678">
        <f t="shared" si="263"/>
        <v>335</v>
      </c>
      <c r="H1678" t="str">
        <f t="shared" si="264"/>
        <v>NO</v>
      </c>
      <c r="I1678">
        <f t="shared" si="268"/>
        <v>12.093375897845171</v>
      </c>
      <c r="J1678">
        <f t="shared" si="269"/>
        <v>31</v>
      </c>
      <c r="S1678">
        <v>4</v>
      </c>
      <c r="U1678" s="7">
        <v>12.093375897845171</v>
      </c>
      <c r="V1678" s="7">
        <v>31</v>
      </c>
    </row>
    <row r="1679" spans="1:22" x14ac:dyDescent="0.3">
      <c r="A1679" t="str">
        <f t="shared" si="260"/>
        <v>Exp4</v>
      </c>
      <c r="B1679">
        <f t="shared" si="265"/>
        <v>8</v>
      </c>
      <c r="C1679" t="str">
        <f t="shared" si="266"/>
        <v>Nil</v>
      </c>
      <c r="D1679" t="str">
        <f t="shared" si="267"/>
        <v>CRWT153</v>
      </c>
      <c r="E1679" s="20">
        <f t="shared" si="261"/>
        <v>41932</v>
      </c>
      <c r="F1679" t="str">
        <f t="shared" si="262"/>
        <v>None_8h</v>
      </c>
      <c r="G1679">
        <f t="shared" si="263"/>
        <v>358</v>
      </c>
      <c r="H1679" t="str">
        <f t="shared" si="264"/>
        <v>NO</v>
      </c>
      <c r="I1679">
        <f t="shared" si="268"/>
        <v>12.615914307574599</v>
      </c>
      <c r="J1679">
        <f t="shared" si="269"/>
        <v>28</v>
      </c>
      <c r="R1679">
        <v>358</v>
      </c>
      <c r="S1679">
        <v>1</v>
      </c>
      <c r="U1679" s="7">
        <v>12.615914307574599</v>
      </c>
      <c r="V1679" s="7">
        <v>28</v>
      </c>
    </row>
    <row r="1680" spans="1:22" x14ac:dyDescent="0.3">
      <c r="A1680" t="str">
        <f t="shared" si="260"/>
        <v>Exp4</v>
      </c>
      <c r="B1680">
        <f t="shared" si="265"/>
        <v>8</v>
      </c>
      <c r="C1680" t="str">
        <f t="shared" si="266"/>
        <v>Nil</v>
      </c>
      <c r="D1680" t="str">
        <f t="shared" si="267"/>
        <v>CRWT153</v>
      </c>
      <c r="E1680" s="20">
        <f t="shared" si="261"/>
        <v>41932</v>
      </c>
      <c r="F1680" t="str">
        <f t="shared" si="262"/>
        <v>None_8h</v>
      </c>
      <c r="G1680">
        <f t="shared" si="263"/>
        <v>358</v>
      </c>
      <c r="H1680" t="str">
        <f t="shared" si="264"/>
        <v>NO</v>
      </c>
      <c r="I1680">
        <f t="shared" si="268"/>
        <v>12.386381025248662</v>
      </c>
      <c r="J1680">
        <f t="shared" si="269"/>
        <v>31</v>
      </c>
      <c r="S1680">
        <v>2</v>
      </c>
      <c r="U1680" s="7">
        <v>12.386381025248662</v>
      </c>
      <c r="V1680" s="7">
        <v>31</v>
      </c>
    </row>
    <row r="1681" spans="1:22" x14ac:dyDescent="0.3">
      <c r="A1681" t="str">
        <f t="shared" si="260"/>
        <v>Exp4</v>
      </c>
      <c r="B1681">
        <f t="shared" si="265"/>
        <v>8</v>
      </c>
      <c r="C1681" t="str">
        <f t="shared" si="266"/>
        <v>Nil</v>
      </c>
      <c r="D1681" t="str">
        <f t="shared" si="267"/>
        <v>CRWT153</v>
      </c>
      <c r="E1681" s="20">
        <f t="shared" si="261"/>
        <v>41932</v>
      </c>
      <c r="F1681" t="str">
        <f t="shared" si="262"/>
        <v>None_8h</v>
      </c>
      <c r="G1681">
        <f t="shared" si="263"/>
        <v>358</v>
      </c>
      <c r="H1681" t="str">
        <f t="shared" si="264"/>
        <v>NO</v>
      </c>
      <c r="I1681">
        <f t="shared" si="268"/>
        <v>12.413159908186687</v>
      </c>
      <c r="J1681">
        <f t="shared" si="269"/>
        <v>32</v>
      </c>
      <c r="S1681">
        <v>3</v>
      </c>
      <c r="U1681" s="7">
        <v>12.413159908186687</v>
      </c>
      <c r="V1681" s="7">
        <v>32</v>
      </c>
    </row>
    <row r="1682" spans="1:22" x14ac:dyDescent="0.3">
      <c r="A1682" t="str">
        <f t="shared" si="260"/>
        <v>Exp4</v>
      </c>
      <c r="B1682">
        <f t="shared" si="265"/>
        <v>8</v>
      </c>
      <c r="C1682" t="str">
        <f t="shared" si="266"/>
        <v>Nil</v>
      </c>
      <c r="D1682" t="str">
        <f t="shared" si="267"/>
        <v>CRWT153</v>
      </c>
      <c r="E1682" s="20">
        <f t="shared" si="261"/>
        <v>41932</v>
      </c>
      <c r="F1682" t="str">
        <f t="shared" si="262"/>
        <v>None_8h</v>
      </c>
      <c r="G1682">
        <f t="shared" si="263"/>
        <v>358</v>
      </c>
      <c r="H1682" t="str">
        <f t="shared" si="264"/>
        <v>NO</v>
      </c>
      <c r="I1682">
        <f t="shared" si="268"/>
        <v>12.547054322876818</v>
      </c>
      <c r="J1682">
        <f t="shared" si="269"/>
        <v>32</v>
      </c>
      <c r="S1682">
        <v>4</v>
      </c>
      <c r="U1682" s="7">
        <v>12.547054322876818</v>
      </c>
      <c r="V1682" s="7">
        <v>32</v>
      </c>
    </row>
    <row r="1683" spans="1:22" x14ac:dyDescent="0.3">
      <c r="A1683" t="str">
        <f t="shared" si="260"/>
        <v>Exp4</v>
      </c>
      <c r="B1683">
        <f t="shared" si="265"/>
        <v>8</v>
      </c>
      <c r="C1683" t="str">
        <f t="shared" si="266"/>
        <v>Nil</v>
      </c>
      <c r="D1683" t="str">
        <f t="shared" si="267"/>
        <v>CRWT153</v>
      </c>
      <c r="E1683" s="20">
        <f t="shared" si="261"/>
        <v>41946</v>
      </c>
      <c r="F1683" t="str">
        <f t="shared" si="262"/>
        <v>None_8h</v>
      </c>
      <c r="G1683">
        <f t="shared" si="263"/>
        <v>302</v>
      </c>
      <c r="H1683" t="str">
        <f t="shared" si="264"/>
        <v>NO</v>
      </c>
      <c r="I1683">
        <f t="shared" si="268"/>
        <v>13.527272727272727</v>
      </c>
      <c r="J1683">
        <f t="shared" si="269"/>
        <v>37</v>
      </c>
      <c r="P1683" s="1">
        <v>41946</v>
      </c>
      <c r="Q1683" t="s">
        <v>441</v>
      </c>
      <c r="R1683">
        <v>302</v>
      </c>
      <c r="S1683">
        <v>1</v>
      </c>
      <c r="U1683" s="7">
        <v>13.527272727272727</v>
      </c>
      <c r="V1683" s="7">
        <v>37</v>
      </c>
    </row>
    <row r="1684" spans="1:22" x14ac:dyDescent="0.3">
      <c r="A1684" t="str">
        <f t="shared" si="260"/>
        <v>Exp4</v>
      </c>
      <c r="B1684">
        <f t="shared" si="265"/>
        <v>8</v>
      </c>
      <c r="C1684" t="str">
        <f t="shared" si="266"/>
        <v>Nil</v>
      </c>
      <c r="D1684" t="str">
        <f t="shared" si="267"/>
        <v>CRWT153</v>
      </c>
      <c r="E1684" s="20">
        <f t="shared" si="261"/>
        <v>41946</v>
      </c>
      <c r="F1684" t="str">
        <f t="shared" si="262"/>
        <v>None_8h</v>
      </c>
      <c r="G1684">
        <f t="shared" si="263"/>
        <v>302</v>
      </c>
      <c r="H1684" t="str">
        <f t="shared" si="264"/>
        <v>NO</v>
      </c>
      <c r="I1684">
        <f t="shared" si="268"/>
        <v>14.104545454545455</v>
      </c>
      <c r="J1684">
        <f t="shared" si="269"/>
        <v>34</v>
      </c>
      <c r="S1684">
        <v>2</v>
      </c>
      <c r="U1684" s="7">
        <v>14.104545454545455</v>
      </c>
      <c r="V1684" s="7">
        <v>34</v>
      </c>
    </row>
    <row r="1685" spans="1:22" x14ac:dyDescent="0.3">
      <c r="A1685" t="str">
        <f t="shared" si="260"/>
        <v>Exp4</v>
      </c>
      <c r="B1685">
        <f t="shared" si="265"/>
        <v>8</v>
      </c>
      <c r="C1685" t="str">
        <f t="shared" si="266"/>
        <v>Nil</v>
      </c>
      <c r="D1685" t="str">
        <f t="shared" si="267"/>
        <v>CRWT153</v>
      </c>
      <c r="E1685" s="20">
        <f t="shared" si="261"/>
        <v>41946</v>
      </c>
      <c r="F1685" t="str">
        <f t="shared" si="262"/>
        <v>None_8h</v>
      </c>
      <c r="G1685">
        <f t="shared" si="263"/>
        <v>302</v>
      </c>
      <c r="H1685" t="str">
        <f t="shared" si="264"/>
        <v>NO</v>
      </c>
      <c r="I1685">
        <f t="shared" si="268"/>
        <v>13.827272727272728</v>
      </c>
      <c r="J1685">
        <f t="shared" si="269"/>
        <v>36</v>
      </c>
      <c r="S1685">
        <v>3</v>
      </c>
      <c r="U1685" s="7">
        <v>13.827272727272728</v>
      </c>
      <c r="V1685" s="7">
        <v>36</v>
      </c>
    </row>
    <row r="1686" spans="1:22" x14ac:dyDescent="0.3">
      <c r="A1686" t="str">
        <f t="shared" si="260"/>
        <v>Exp4</v>
      </c>
      <c r="B1686">
        <f t="shared" si="265"/>
        <v>8</v>
      </c>
      <c r="C1686" t="str">
        <f t="shared" si="266"/>
        <v>Nil</v>
      </c>
      <c r="D1686" t="str">
        <f t="shared" si="267"/>
        <v>CRWT153</v>
      </c>
      <c r="E1686" s="20">
        <f t="shared" si="261"/>
        <v>41946</v>
      </c>
      <c r="F1686" t="str">
        <f t="shared" si="262"/>
        <v>None_8h</v>
      </c>
      <c r="G1686">
        <f t="shared" si="263"/>
        <v>302</v>
      </c>
      <c r="H1686" t="str">
        <f t="shared" si="264"/>
        <v>NO</v>
      </c>
      <c r="I1686">
        <f t="shared" si="268"/>
        <v>15.068181818181818</v>
      </c>
      <c r="J1686">
        <f t="shared" si="269"/>
        <v>36</v>
      </c>
      <c r="S1686">
        <v>4</v>
      </c>
      <c r="U1686" s="7">
        <v>15.068181818181818</v>
      </c>
      <c r="V1686" s="7">
        <v>36</v>
      </c>
    </row>
    <row r="1687" spans="1:22" x14ac:dyDescent="0.3">
      <c r="A1687" t="str">
        <f t="shared" si="260"/>
        <v>Exp4</v>
      </c>
      <c r="B1687">
        <f t="shared" si="265"/>
        <v>8</v>
      </c>
      <c r="C1687" t="str">
        <f t="shared" si="266"/>
        <v>Nil</v>
      </c>
      <c r="D1687" t="str">
        <f t="shared" si="267"/>
        <v>CRWT153</v>
      </c>
      <c r="E1687" s="20">
        <f t="shared" si="261"/>
        <v>41946</v>
      </c>
      <c r="F1687" t="str">
        <f t="shared" si="262"/>
        <v>None_8h</v>
      </c>
      <c r="G1687">
        <f t="shared" si="263"/>
        <v>352</v>
      </c>
      <c r="H1687" t="str">
        <f t="shared" si="264"/>
        <v>NO</v>
      </c>
      <c r="I1687">
        <f t="shared" si="268"/>
        <v>13.127272727272727</v>
      </c>
      <c r="J1687">
        <f t="shared" si="269"/>
        <v>35</v>
      </c>
      <c r="R1687">
        <v>352</v>
      </c>
      <c r="S1687">
        <v>1</v>
      </c>
      <c r="U1687" s="7">
        <v>13.127272727272727</v>
      </c>
      <c r="V1687" s="7">
        <v>35</v>
      </c>
    </row>
    <row r="1688" spans="1:22" x14ac:dyDescent="0.3">
      <c r="A1688" t="str">
        <f t="shared" si="260"/>
        <v>Exp4</v>
      </c>
      <c r="B1688">
        <f t="shared" si="265"/>
        <v>8</v>
      </c>
      <c r="C1688" t="str">
        <f t="shared" si="266"/>
        <v>Nil</v>
      </c>
      <c r="D1688" t="str">
        <f t="shared" si="267"/>
        <v>CRWT153</v>
      </c>
      <c r="E1688" s="20">
        <f t="shared" si="261"/>
        <v>41946</v>
      </c>
      <c r="F1688" t="str">
        <f t="shared" si="262"/>
        <v>None_8h</v>
      </c>
      <c r="G1688">
        <f t="shared" si="263"/>
        <v>352</v>
      </c>
      <c r="H1688" t="str">
        <f t="shared" si="264"/>
        <v>NO</v>
      </c>
      <c r="I1688">
        <f t="shared" si="268"/>
        <v>12.516449885233358</v>
      </c>
      <c r="J1688">
        <f t="shared" si="269"/>
        <v>37</v>
      </c>
      <c r="S1688">
        <v>2</v>
      </c>
      <c r="U1688" s="7">
        <v>12.516449885233358</v>
      </c>
      <c r="V1688" s="7">
        <v>37</v>
      </c>
    </row>
    <row r="1689" spans="1:22" x14ac:dyDescent="0.3">
      <c r="A1689" t="str">
        <f t="shared" si="260"/>
        <v>Exp4</v>
      </c>
      <c r="B1689">
        <f t="shared" si="265"/>
        <v>8</v>
      </c>
      <c r="C1689" t="str">
        <f t="shared" si="266"/>
        <v>Nil</v>
      </c>
      <c r="D1689" t="str">
        <f t="shared" si="267"/>
        <v>CRWT153</v>
      </c>
      <c r="E1689" s="20">
        <f t="shared" si="261"/>
        <v>41946</v>
      </c>
      <c r="F1689" t="str">
        <f t="shared" si="262"/>
        <v>None_8h</v>
      </c>
      <c r="G1689">
        <f t="shared" si="263"/>
        <v>352</v>
      </c>
      <c r="H1689" t="str">
        <f t="shared" si="264"/>
        <v>NO</v>
      </c>
      <c r="I1689">
        <f t="shared" si="268"/>
        <v>13.513636363636364</v>
      </c>
      <c r="J1689">
        <f t="shared" si="269"/>
        <v>33</v>
      </c>
      <c r="S1689">
        <v>3</v>
      </c>
      <c r="U1689" s="7">
        <v>13.513636363636364</v>
      </c>
      <c r="V1689" s="7">
        <v>33</v>
      </c>
    </row>
    <row r="1690" spans="1:22" x14ac:dyDescent="0.3">
      <c r="A1690" t="str">
        <f t="shared" si="260"/>
        <v>Exp4</v>
      </c>
      <c r="B1690">
        <f t="shared" si="265"/>
        <v>8</v>
      </c>
      <c r="C1690" t="str">
        <f t="shared" si="266"/>
        <v>Nil</v>
      </c>
      <c r="D1690" t="str">
        <f t="shared" si="267"/>
        <v>CRWT153</v>
      </c>
      <c r="E1690" s="20">
        <f t="shared" si="261"/>
        <v>41946</v>
      </c>
      <c r="F1690" t="str">
        <f t="shared" si="262"/>
        <v>None_8h</v>
      </c>
      <c r="G1690">
        <f t="shared" si="263"/>
        <v>352</v>
      </c>
      <c r="H1690" t="str">
        <f t="shared" si="264"/>
        <v>NO</v>
      </c>
      <c r="I1690">
        <f t="shared" si="268"/>
        <v>13.118181818181819</v>
      </c>
      <c r="J1690">
        <f t="shared" si="269"/>
        <v>34</v>
      </c>
      <c r="S1690">
        <v>4</v>
      </c>
      <c r="U1690" s="7">
        <v>13.118181818181819</v>
      </c>
      <c r="V1690" s="7">
        <v>34</v>
      </c>
    </row>
    <row r="1691" spans="1:22" x14ac:dyDescent="0.3">
      <c r="A1691" t="str">
        <f t="shared" si="260"/>
        <v>Exp4</v>
      </c>
      <c r="B1691">
        <f t="shared" si="265"/>
        <v>8</v>
      </c>
      <c r="C1691" t="str">
        <f t="shared" si="266"/>
        <v>Nil</v>
      </c>
      <c r="D1691" t="str">
        <f t="shared" si="267"/>
        <v>CRWT153</v>
      </c>
      <c r="E1691" s="20">
        <f t="shared" si="261"/>
        <v>41954</v>
      </c>
      <c r="F1691" t="str">
        <f t="shared" si="262"/>
        <v>None_8h</v>
      </c>
      <c r="G1691">
        <f t="shared" si="263"/>
        <v>296</v>
      </c>
      <c r="H1691" t="str">
        <f t="shared" si="264"/>
        <v>NO</v>
      </c>
      <c r="I1691">
        <f t="shared" si="268"/>
        <v>13</v>
      </c>
      <c r="J1691">
        <f t="shared" si="269"/>
        <v>34</v>
      </c>
      <c r="P1691" s="1">
        <v>41954</v>
      </c>
      <c r="Q1691" t="s">
        <v>441</v>
      </c>
      <c r="R1691">
        <v>296</v>
      </c>
      <c r="S1691">
        <v>1</v>
      </c>
      <c r="U1691" s="7">
        <v>13</v>
      </c>
      <c r="V1691" s="7">
        <v>34</v>
      </c>
    </row>
    <row r="1692" spans="1:22" x14ac:dyDescent="0.3">
      <c r="A1692" t="str">
        <f t="shared" si="260"/>
        <v>Exp4</v>
      </c>
      <c r="B1692">
        <f t="shared" si="265"/>
        <v>8</v>
      </c>
      <c r="C1692" t="str">
        <f t="shared" si="266"/>
        <v>Nil</v>
      </c>
      <c r="D1692" t="str">
        <f t="shared" si="267"/>
        <v>CRWT153</v>
      </c>
      <c r="E1692" s="20">
        <f t="shared" si="261"/>
        <v>41954</v>
      </c>
      <c r="F1692" t="str">
        <f t="shared" si="262"/>
        <v>None_8h</v>
      </c>
      <c r="G1692">
        <f t="shared" si="263"/>
        <v>296</v>
      </c>
      <c r="H1692" t="str">
        <f t="shared" si="264"/>
        <v>NO</v>
      </c>
      <c r="I1692">
        <f t="shared" si="268"/>
        <v>14.131818181818183</v>
      </c>
      <c r="J1692">
        <f t="shared" si="269"/>
        <v>36</v>
      </c>
      <c r="S1692">
        <v>2</v>
      </c>
      <c r="U1692" s="7">
        <v>14.131818181818183</v>
      </c>
      <c r="V1692" s="7">
        <v>36</v>
      </c>
    </row>
    <row r="1693" spans="1:22" x14ac:dyDescent="0.3">
      <c r="A1693" t="str">
        <f t="shared" si="260"/>
        <v>Exp4</v>
      </c>
      <c r="B1693">
        <f t="shared" si="265"/>
        <v>8</v>
      </c>
      <c r="C1693" t="str">
        <f t="shared" si="266"/>
        <v>Nil</v>
      </c>
      <c r="D1693" t="str">
        <f t="shared" si="267"/>
        <v>CRWT153</v>
      </c>
      <c r="E1693" s="20">
        <f t="shared" si="261"/>
        <v>41954</v>
      </c>
      <c r="F1693" t="str">
        <f t="shared" si="262"/>
        <v>None_8h</v>
      </c>
      <c r="G1693">
        <f t="shared" si="263"/>
        <v>296</v>
      </c>
      <c r="H1693" t="str">
        <f t="shared" si="264"/>
        <v>NO</v>
      </c>
      <c r="I1693">
        <f t="shared" si="268"/>
        <v>14.736363636363636</v>
      </c>
      <c r="J1693">
        <f t="shared" si="269"/>
        <v>34</v>
      </c>
      <c r="S1693">
        <v>3</v>
      </c>
      <c r="U1693" s="7">
        <v>14.736363636363636</v>
      </c>
      <c r="V1693" s="7">
        <v>34</v>
      </c>
    </row>
    <row r="1694" spans="1:22" x14ac:dyDescent="0.3">
      <c r="A1694" t="str">
        <f t="shared" si="260"/>
        <v>Exp4</v>
      </c>
      <c r="B1694">
        <f t="shared" si="265"/>
        <v>8</v>
      </c>
      <c r="C1694" t="str">
        <f t="shared" si="266"/>
        <v>Nil</v>
      </c>
      <c r="D1694" t="str">
        <f t="shared" si="267"/>
        <v>CRWT153</v>
      </c>
      <c r="E1694" s="20">
        <f t="shared" si="261"/>
        <v>41954</v>
      </c>
      <c r="F1694" t="str">
        <f t="shared" si="262"/>
        <v>None_8h</v>
      </c>
      <c r="G1694">
        <f t="shared" si="263"/>
        <v>296</v>
      </c>
      <c r="H1694" t="str">
        <f t="shared" si="264"/>
        <v>NO</v>
      </c>
      <c r="I1694">
        <f t="shared" si="268"/>
        <v>14.390909090909091</v>
      </c>
      <c r="J1694">
        <f t="shared" si="269"/>
        <v>34</v>
      </c>
      <c r="S1694">
        <v>4</v>
      </c>
      <c r="U1694" s="7">
        <v>14.390909090909091</v>
      </c>
      <c r="V1694" s="7">
        <v>34</v>
      </c>
    </row>
    <row r="1695" spans="1:22" x14ac:dyDescent="0.3">
      <c r="A1695" t="str">
        <f t="shared" si="260"/>
        <v>Exp4</v>
      </c>
      <c r="B1695">
        <f t="shared" si="265"/>
        <v>8</v>
      </c>
      <c r="C1695" t="str">
        <f t="shared" si="266"/>
        <v>Nil</v>
      </c>
      <c r="D1695" t="str">
        <f t="shared" si="267"/>
        <v>CRWT153</v>
      </c>
      <c r="E1695" s="20">
        <f t="shared" si="261"/>
        <v>41954</v>
      </c>
      <c r="F1695" t="str">
        <f t="shared" si="262"/>
        <v>None_8h</v>
      </c>
      <c r="G1695">
        <f t="shared" si="263"/>
        <v>306</v>
      </c>
      <c r="H1695" t="str">
        <f t="shared" si="264"/>
        <v>NO</v>
      </c>
      <c r="I1695">
        <f t="shared" si="268"/>
        <v>12.077414205905827</v>
      </c>
      <c r="J1695">
        <f t="shared" si="269"/>
        <v>33</v>
      </c>
      <c r="R1695">
        <v>306</v>
      </c>
      <c r="S1695">
        <v>1</v>
      </c>
      <c r="U1695" s="7">
        <v>12.077414205905827</v>
      </c>
      <c r="V1695" s="7">
        <v>33</v>
      </c>
    </row>
    <row r="1696" spans="1:22" x14ac:dyDescent="0.3">
      <c r="A1696" t="str">
        <f t="shared" si="260"/>
        <v>Exp4</v>
      </c>
      <c r="B1696">
        <f t="shared" si="265"/>
        <v>8</v>
      </c>
      <c r="C1696" t="str">
        <f t="shared" si="266"/>
        <v>Nil</v>
      </c>
      <c r="D1696" t="str">
        <f t="shared" si="267"/>
        <v>CRWT153</v>
      </c>
      <c r="E1696" s="20">
        <f t="shared" si="261"/>
        <v>41954</v>
      </c>
      <c r="F1696" t="str">
        <f t="shared" si="262"/>
        <v>None_8h</v>
      </c>
      <c r="G1696">
        <f t="shared" si="263"/>
        <v>306</v>
      </c>
      <c r="H1696" t="str">
        <f t="shared" si="264"/>
        <v>NO</v>
      </c>
      <c r="I1696">
        <f t="shared" si="268"/>
        <v>12.113328012769355</v>
      </c>
      <c r="J1696">
        <f t="shared" si="269"/>
        <v>33</v>
      </c>
      <c r="S1696">
        <v>2</v>
      </c>
      <c r="U1696" s="7">
        <v>12.113328012769355</v>
      </c>
      <c r="V1696" s="7">
        <v>33</v>
      </c>
    </row>
    <row r="1697" spans="1:22" x14ac:dyDescent="0.3">
      <c r="A1697" t="str">
        <f t="shared" si="260"/>
        <v>Exp4</v>
      </c>
      <c r="B1697">
        <f t="shared" si="265"/>
        <v>8</v>
      </c>
      <c r="C1697" t="str">
        <f t="shared" si="266"/>
        <v>Nil</v>
      </c>
      <c r="D1697" t="str">
        <f t="shared" si="267"/>
        <v>CRWT153</v>
      </c>
      <c r="E1697" s="20">
        <f t="shared" si="261"/>
        <v>41954</v>
      </c>
      <c r="F1697" t="str">
        <f t="shared" si="262"/>
        <v>None_8h</v>
      </c>
      <c r="G1697">
        <f t="shared" si="263"/>
        <v>306</v>
      </c>
      <c r="H1697" t="str">
        <f t="shared" si="264"/>
        <v>NO</v>
      </c>
      <c r="I1697">
        <f t="shared" si="268"/>
        <v>12.260973663208301</v>
      </c>
      <c r="J1697">
        <f t="shared" si="269"/>
        <v>33</v>
      </c>
      <c r="S1697">
        <v>3</v>
      </c>
      <c r="U1697" s="7">
        <v>12.260973663208301</v>
      </c>
      <c r="V1697" s="7">
        <v>33</v>
      </c>
    </row>
    <row r="1698" spans="1:22" x14ac:dyDescent="0.3">
      <c r="A1698" t="str">
        <f t="shared" si="260"/>
        <v>Exp4</v>
      </c>
      <c r="B1698">
        <f t="shared" si="265"/>
        <v>8</v>
      </c>
      <c r="C1698" t="str">
        <f t="shared" si="266"/>
        <v>Nil</v>
      </c>
      <c r="D1698" t="str">
        <f t="shared" si="267"/>
        <v>CRWT153</v>
      </c>
      <c r="E1698" s="20">
        <f t="shared" si="261"/>
        <v>41954</v>
      </c>
      <c r="F1698" t="str">
        <f t="shared" si="262"/>
        <v>None_8h</v>
      </c>
      <c r="G1698">
        <f t="shared" si="263"/>
        <v>306</v>
      </c>
      <c r="H1698" t="str">
        <f t="shared" si="264"/>
        <v>NO</v>
      </c>
      <c r="I1698">
        <f t="shared" si="268"/>
        <v>14.354545454545455</v>
      </c>
      <c r="J1698">
        <f t="shared" si="269"/>
        <v>36</v>
      </c>
      <c r="S1698">
        <v>4</v>
      </c>
      <c r="U1698" s="7">
        <v>14.354545454545455</v>
      </c>
      <c r="V1698" s="7">
        <v>36</v>
      </c>
    </row>
    <row r="1699" spans="1:22" x14ac:dyDescent="0.3">
      <c r="A1699" t="str">
        <f t="shared" si="260"/>
        <v>Exp4</v>
      </c>
      <c r="B1699">
        <f t="shared" si="265"/>
        <v>8</v>
      </c>
      <c r="C1699" t="str">
        <f t="shared" si="266"/>
        <v>Nil</v>
      </c>
      <c r="D1699" t="str">
        <f t="shared" si="267"/>
        <v>CRWT153</v>
      </c>
      <c r="E1699" s="20">
        <f t="shared" si="261"/>
        <v>41954</v>
      </c>
      <c r="F1699" t="str">
        <f t="shared" si="262"/>
        <v>None_8h</v>
      </c>
      <c r="G1699">
        <f t="shared" si="263"/>
        <v>337</v>
      </c>
      <c r="H1699" t="str">
        <f t="shared" si="264"/>
        <v>NO</v>
      </c>
      <c r="I1699">
        <f t="shared" si="268"/>
        <v>13.640909090909091</v>
      </c>
      <c r="J1699">
        <f t="shared" si="269"/>
        <v>32</v>
      </c>
      <c r="R1699">
        <v>337</v>
      </c>
      <c r="S1699">
        <v>1</v>
      </c>
      <c r="U1699" s="7">
        <v>13.640909090909091</v>
      </c>
      <c r="V1699" s="7">
        <v>32</v>
      </c>
    </row>
    <row r="1700" spans="1:22" x14ac:dyDescent="0.3">
      <c r="A1700" t="str">
        <f t="shared" si="260"/>
        <v>Exp4</v>
      </c>
      <c r="B1700">
        <f t="shared" si="265"/>
        <v>8</v>
      </c>
      <c r="C1700" t="str">
        <f t="shared" si="266"/>
        <v>Nil</v>
      </c>
      <c r="D1700" t="str">
        <f t="shared" si="267"/>
        <v>CRWT153</v>
      </c>
      <c r="E1700" s="20">
        <f t="shared" si="261"/>
        <v>41954</v>
      </c>
      <c r="F1700" t="str">
        <f t="shared" si="262"/>
        <v>None_8h</v>
      </c>
      <c r="G1700">
        <f t="shared" si="263"/>
        <v>337</v>
      </c>
      <c r="H1700" t="str">
        <f t="shared" si="264"/>
        <v>NO</v>
      </c>
      <c r="I1700">
        <f t="shared" si="268"/>
        <v>13.140015302218822</v>
      </c>
      <c r="J1700">
        <f t="shared" si="269"/>
        <v>35</v>
      </c>
      <c r="S1700">
        <v>2</v>
      </c>
      <c r="U1700" s="7">
        <v>13.140015302218822</v>
      </c>
      <c r="V1700" s="7">
        <v>35</v>
      </c>
    </row>
    <row r="1701" spans="1:22" x14ac:dyDescent="0.3">
      <c r="A1701" t="str">
        <f t="shared" si="260"/>
        <v>Exp4</v>
      </c>
      <c r="B1701">
        <f t="shared" si="265"/>
        <v>8</v>
      </c>
      <c r="C1701" t="str">
        <f t="shared" si="266"/>
        <v>Nil</v>
      </c>
      <c r="D1701" t="str">
        <f t="shared" si="267"/>
        <v>CRWT153</v>
      </c>
      <c r="E1701" s="20">
        <f t="shared" si="261"/>
        <v>41954</v>
      </c>
      <c r="F1701" t="str">
        <f t="shared" si="262"/>
        <v>None_8h</v>
      </c>
      <c r="G1701">
        <f t="shared" si="263"/>
        <v>337</v>
      </c>
      <c r="H1701" t="str">
        <f t="shared" si="264"/>
        <v>NO</v>
      </c>
      <c r="I1701">
        <f t="shared" si="268"/>
        <v>12.98699311400153</v>
      </c>
      <c r="J1701">
        <f t="shared" si="269"/>
        <v>33</v>
      </c>
      <c r="S1701">
        <v>3</v>
      </c>
      <c r="U1701" s="7">
        <v>12.98699311400153</v>
      </c>
      <c r="V1701" s="7">
        <v>33</v>
      </c>
    </row>
    <row r="1702" spans="1:22" x14ac:dyDescent="0.3">
      <c r="A1702" t="str">
        <f t="shared" si="260"/>
        <v>Exp4</v>
      </c>
      <c r="B1702">
        <f t="shared" si="265"/>
        <v>8</v>
      </c>
      <c r="C1702" t="str">
        <f t="shared" si="266"/>
        <v>Nil</v>
      </c>
      <c r="D1702" t="str">
        <f t="shared" si="267"/>
        <v>CRWT153</v>
      </c>
      <c r="E1702" s="20">
        <f t="shared" si="261"/>
        <v>41954</v>
      </c>
      <c r="F1702" t="str">
        <f t="shared" si="262"/>
        <v>None_8h</v>
      </c>
      <c r="G1702">
        <f t="shared" si="263"/>
        <v>337</v>
      </c>
      <c r="H1702" t="str">
        <f t="shared" si="264"/>
        <v>NO</v>
      </c>
      <c r="I1702">
        <f t="shared" si="268"/>
        <v>14.136363636363637</v>
      </c>
      <c r="J1702">
        <f t="shared" si="269"/>
        <v>35</v>
      </c>
      <c r="S1702">
        <v>4</v>
      </c>
      <c r="U1702" s="7">
        <v>14.136363636363637</v>
      </c>
      <c r="V1702" s="7">
        <v>35</v>
      </c>
    </row>
    <row r="1703" spans="1:22" x14ac:dyDescent="0.3">
      <c r="A1703" t="str">
        <f t="shared" si="260"/>
        <v>Exp4</v>
      </c>
      <c r="B1703">
        <f t="shared" si="265"/>
        <v>8</v>
      </c>
      <c r="C1703" t="str">
        <f t="shared" si="266"/>
        <v>Nil</v>
      </c>
      <c r="D1703" t="str">
        <f t="shared" si="267"/>
        <v>CRWT153</v>
      </c>
      <c r="E1703" s="20">
        <f t="shared" si="261"/>
        <v>41990</v>
      </c>
      <c r="F1703" t="str">
        <f t="shared" si="262"/>
        <v>None_8h</v>
      </c>
      <c r="G1703">
        <f t="shared" si="263"/>
        <v>290</v>
      </c>
      <c r="H1703" t="str">
        <f t="shared" si="264"/>
        <v>YES</v>
      </c>
      <c r="I1703">
        <f t="shared" si="268"/>
        <v>18</v>
      </c>
      <c r="J1703" t="str">
        <f t="shared" si="269"/>
        <v/>
      </c>
      <c r="P1703" s="1">
        <v>41990</v>
      </c>
      <c r="Q1703" t="s">
        <v>441</v>
      </c>
      <c r="R1703">
        <v>290</v>
      </c>
      <c r="S1703">
        <v>1</v>
      </c>
      <c r="T1703" t="s">
        <v>170</v>
      </c>
      <c r="U1703" s="7">
        <v>18</v>
      </c>
      <c r="V1703" s="7"/>
    </row>
    <row r="1704" spans="1:22" x14ac:dyDescent="0.3">
      <c r="A1704" t="str">
        <f t="shared" si="260"/>
        <v>Exp4</v>
      </c>
      <c r="B1704">
        <f t="shared" si="265"/>
        <v>8</v>
      </c>
      <c r="C1704" t="str">
        <f t="shared" si="266"/>
        <v>Nil</v>
      </c>
      <c r="D1704" t="str">
        <f t="shared" si="267"/>
        <v>CRWT153</v>
      </c>
      <c r="E1704" s="20">
        <f t="shared" si="261"/>
        <v>41990</v>
      </c>
      <c r="F1704" t="str">
        <f t="shared" si="262"/>
        <v>None_8h</v>
      </c>
      <c r="G1704">
        <f t="shared" si="263"/>
        <v>290</v>
      </c>
      <c r="H1704" t="str">
        <f t="shared" si="264"/>
        <v>YES</v>
      </c>
      <c r="I1704">
        <f t="shared" si="268"/>
        <v>18</v>
      </c>
      <c r="J1704" t="str">
        <f t="shared" si="269"/>
        <v/>
      </c>
      <c r="S1704">
        <v>2</v>
      </c>
      <c r="T1704" t="s">
        <v>170</v>
      </c>
      <c r="U1704" s="7">
        <v>18</v>
      </c>
      <c r="V1704" s="7"/>
    </row>
    <row r="1705" spans="1:22" x14ac:dyDescent="0.3">
      <c r="A1705" t="str">
        <f t="shared" si="260"/>
        <v>Exp4</v>
      </c>
      <c r="B1705">
        <f t="shared" si="265"/>
        <v>8</v>
      </c>
      <c r="C1705" t="str">
        <f t="shared" si="266"/>
        <v>Nil</v>
      </c>
      <c r="D1705" t="str">
        <f t="shared" si="267"/>
        <v>CRWT153</v>
      </c>
      <c r="E1705" s="20">
        <f t="shared" si="261"/>
        <v>41990</v>
      </c>
      <c r="F1705" t="str">
        <f t="shared" si="262"/>
        <v>None_8h</v>
      </c>
      <c r="G1705">
        <f t="shared" si="263"/>
        <v>290</v>
      </c>
      <c r="H1705" t="str">
        <f t="shared" si="264"/>
        <v>NO</v>
      </c>
      <c r="I1705">
        <f t="shared" si="268"/>
        <v>17</v>
      </c>
      <c r="J1705" t="str">
        <f t="shared" si="269"/>
        <v/>
      </c>
      <c r="S1705">
        <v>3</v>
      </c>
      <c r="U1705" s="7">
        <v>17</v>
      </c>
      <c r="V1705" s="7"/>
    </row>
    <row r="1706" spans="1:22" x14ac:dyDescent="0.3">
      <c r="A1706" t="str">
        <f t="shared" si="260"/>
        <v>Exp4</v>
      </c>
      <c r="B1706">
        <f t="shared" si="265"/>
        <v>8</v>
      </c>
      <c r="C1706" t="str">
        <f t="shared" si="266"/>
        <v>Nil</v>
      </c>
      <c r="D1706" t="str">
        <f t="shared" si="267"/>
        <v>CRWT153</v>
      </c>
      <c r="E1706" s="20">
        <f t="shared" si="261"/>
        <v>41990</v>
      </c>
      <c r="F1706" t="str">
        <f t="shared" si="262"/>
        <v>None_8h</v>
      </c>
      <c r="G1706">
        <f t="shared" si="263"/>
        <v>290</v>
      </c>
      <c r="H1706" t="str">
        <f t="shared" si="264"/>
        <v>YES</v>
      </c>
      <c r="I1706">
        <f t="shared" si="268"/>
        <v>15</v>
      </c>
      <c r="J1706" t="str">
        <f t="shared" si="269"/>
        <v/>
      </c>
      <c r="S1706">
        <v>4</v>
      </c>
      <c r="T1706" t="s">
        <v>170</v>
      </c>
      <c r="U1706" s="7">
        <v>15</v>
      </c>
      <c r="V1706" s="7"/>
    </row>
    <row r="1707" spans="1:22" x14ac:dyDescent="0.3">
      <c r="A1707" t="str">
        <f t="shared" si="260"/>
        <v>Exp4</v>
      </c>
      <c r="B1707">
        <f t="shared" si="265"/>
        <v>8</v>
      </c>
      <c r="C1707" t="str">
        <f t="shared" si="266"/>
        <v>Nil</v>
      </c>
      <c r="D1707" t="str">
        <f t="shared" si="267"/>
        <v>CRWT153</v>
      </c>
      <c r="E1707" s="20">
        <f t="shared" si="261"/>
        <v>41990</v>
      </c>
      <c r="F1707" t="str">
        <f t="shared" si="262"/>
        <v>None_8h</v>
      </c>
      <c r="G1707">
        <f t="shared" si="263"/>
        <v>303</v>
      </c>
      <c r="H1707" t="str">
        <f t="shared" si="264"/>
        <v>NO</v>
      </c>
      <c r="I1707">
        <f t="shared" si="268"/>
        <v>16</v>
      </c>
      <c r="J1707" t="str">
        <f t="shared" si="269"/>
        <v/>
      </c>
      <c r="R1707">
        <v>303</v>
      </c>
      <c r="S1707">
        <v>1</v>
      </c>
      <c r="U1707" s="7">
        <v>16</v>
      </c>
      <c r="V1707" s="7"/>
    </row>
    <row r="1708" spans="1:22" x14ac:dyDescent="0.3">
      <c r="A1708" t="str">
        <f t="shared" si="260"/>
        <v>Exp4</v>
      </c>
      <c r="B1708">
        <f t="shared" si="265"/>
        <v>8</v>
      </c>
      <c r="C1708" t="str">
        <f t="shared" si="266"/>
        <v>Nil</v>
      </c>
      <c r="D1708" t="str">
        <f t="shared" si="267"/>
        <v>CRWT153</v>
      </c>
      <c r="E1708" s="20">
        <f t="shared" si="261"/>
        <v>41990</v>
      </c>
      <c r="F1708" t="str">
        <f t="shared" si="262"/>
        <v>None_8h</v>
      </c>
      <c r="G1708">
        <f t="shared" si="263"/>
        <v>303</v>
      </c>
      <c r="H1708" t="str">
        <f t="shared" si="264"/>
        <v>NO</v>
      </c>
      <c r="I1708">
        <f t="shared" si="268"/>
        <v>16</v>
      </c>
      <c r="J1708" t="str">
        <f t="shared" si="269"/>
        <v/>
      </c>
      <c r="S1708">
        <v>2</v>
      </c>
      <c r="U1708" s="7">
        <v>16</v>
      </c>
      <c r="V1708" s="7"/>
    </row>
    <row r="1709" spans="1:22" x14ac:dyDescent="0.3">
      <c r="A1709" t="str">
        <f t="shared" si="260"/>
        <v>Exp4</v>
      </c>
      <c r="B1709">
        <f t="shared" si="265"/>
        <v>8</v>
      </c>
      <c r="C1709" t="str">
        <f t="shared" si="266"/>
        <v>Nil</v>
      </c>
      <c r="D1709" t="str">
        <f t="shared" si="267"/>
        <v>CRWT153</v>
      </c>
      <c r="E1709" s="20">
        <f t="shared" si="261"/>
        <v>41990</v>
      </c>
      <c r="F1709" t="str">
        <f t="shared" si="262"/>
        <v>None_8h</v>
      </c>
      <c r="G1709">
        <f t="shared" si="263"/>
        <v>303</v>
      </c>
      <c r="H1709" t="str">
        <f t="shared" si="264"/>
        <v>NO</v>
      </c>
      <c r="I1709">
        <f t="shared" si="268"/>
        <v>16</v>
      </c>
      <c r="J1709" t="str">
        <f t="shared" si="269"/>
        <v/>
      </c>
      <c r="S1709">
        <v>3</v>
      </c>
      <c r="U1709" s="7">
        <v>16</v>
      </c>
      <c r="V1709" s="7"/>
    </row>
    <row r="1710" spans="1:22" x14ac:dyDescent="0.3">
      <c r="A1710" t="str">
        <f t="shared" si="260"/>
        <v>Exp4</v>
      </c>
      <c r="B1710">
        <f t="shared" si="265"/>
        <v>8</v>
      </c>
      <c r="C1710" t="str">
        <f t="shared" si="266"/>
        <v>Nil</v>
      </c>
      <c r="D1710" t="str">
        <f t="shared" si="267"/>
        <v>CRWT153</v>
      </c>
      <c r="E1710" s="20">
        <f t="shared" si="261"/>
        <v>41990</v>
      </c>
      <c r="F1710" t="str">
        <f t="shared" si="262"/>
        <v>None_8h</v>
      </c>
      <c r="G1710">
        <f t="shared" si="263"/>
        <v>303</v>
      </c>
      <c r="H1710" t="str">
        <f t="shared" si="264"/>
        <v>NO</v>
      </c>
      <c r="I1710">
        <f t="shared" si="268"/>
        <v>17</v>
      </c>
      <c r="J1710" t="str">
        <f t="shared" si="269"/>
        <v/>
      </c>
      <c r="S1710">
        <v>4</v>
      </c>
      <c r="U1710" s="7">
        <v>17</v>
      </c>
      <c r="V1710" s="7"/>
    </row>
    <row r="1711" spans="1:22" x14ac:dyDescent="0.3">
      <c r="A1711" t="str">
        <f t="shared" si="260"/>
        <v>Exp4</v>
      </c>
      <c r="B1711">
        <f t="shared" si="265"/>
        <v>8</v>
      </c>
      <c r="C1711" t="str">
        <f t="shared" si="266"/>
        <v>Nil</v>
      </c>
      <c r="D1711" t="str">
        <f t="shared" si="267"/>
        <v>CRWT153</v>
      </c>
      <c r="E1711" s="20">
        <f t="shared" si="261"/>
        <v>41990</v>
      </c>
      <c r="F1711" t="str">
        <f t="shared" si="262"/>
        <v>None_8h</v>
      </c>
      <c r="G1711">
        <f t="shared" si="263"/>
        <v>312</v>
      </c>
      <c r="H1711" t="str">
        <f t="shared" si="264"/>
        <v>YES</v>
      </c>
      <c r="I1711">
        <f t="shared" si="268"/>
        <v>15</v>
      </c>
      <c r="J1711" t="str">
        <f t="shared" si="269"/>
        <v/>
      </c>
      <c r="R1711">
        <v>312</v>
      </c>
      <c r="S1711">
        <v>1</v>
      </c>
      <c r="T1711" t="s">
        <v>170</v>
      </c>
      <c r="U1711" s="7">
        <v>15</v>
      </c>
      <c r="V1711" s="7"/>
    </row>
    <row r="1712" spans="1:22" x14ac:dyDescent="0.3">
      <c r="A1712" t="str">
        <f t="shared" si="260"/>
        <v>Exp4</v>
      </c>
      <c r="B1712">
        <f t="shared" si="265"/>
        <v>8</v>
      </c>
      <c r="C1712" t="str">
        <f t="shared" si="266"/>
        <v>Nil</v>
      </c>
      <c r="D1712" t="str">
        <f t="shared" si="267"/>
        <v>CRWT153</v>
      </c>
      <c r="E1712" s="20">
        <f t="shared" si="261"/>
        <v>41990</v>
      </c>
      <c r="F1712" t="str">
        <f t="shared" si="262"/>
        <v>None_8h</v>
      </c>
      <c r="G1712">
        <f t="shared" si="263"/>
        <v>312</v>
      </c>
      <c r="H1712" t="str">
        <f t="shared" si="264"/>
        <v>NO</v>
      </c>
      <c r="I1712">
        <f t="shared" si="268"/>
        <v>17</v>
      </c>
      <c r="J1712" t="str">
        <f t="shared" si="269"/>
        <v/>
      </c>
      <c r="S1712">
        <v>2</v>
      </c>
      <c r="U1712" s="7">
        <v>17</v>
      </c>
      <c r="V1712" s="7"/>
    </row>
    <row r="1713" spans="1:22" x14ac:dyDescent="0.3">
      <c r="A1713" t="str">
        <f t="shared" si="260"/>
        <v>Exp4</v>
      </c>
      <c r="B1713">
        <f t="shared" si="265"/>
        <v>8</v>
      </c>
      <c r="C1713" t="str">
        <f t="shared" si="266"/>
        <v>Nil</v>
      </c>
      <c r="D1713" t="str">
        <f t="shared" si="267"/>
        <v>CRWT153</v>
      </c>
      <c r="E1713" s="20">
        <f t="shared" si="261"/>
        <v>41990</v>
      </c>
      <c r="F1713" t="str">
        <f t="shared" si="262"/>
        <v>None_8h</v>
      </c>
      <c r="G1713">
        <f t="shared" si="263"/>
        <v>312</v>
      </c>
      <c r="H1713" t="str">
        <f t="shared" si="264"/>
        <v>YES</v>
      </c>
      <c r="I1713">
        <f t="shared" si="268"/>
        <v>17</v>
      </c>
      <c r="J1713" t="str">
        <f t="shared" si="269"/>
        <v/>
      </c>
      <c r="T1713" t="s">
        <v>170</v>
      </c>
      <c r="U1713" s="7">
        <v>17</v>
      </c>
      <c r="V1713" s="7"/>
    </row>
    <row r="1714" spans="1:22" x14ac:dyDescent="0.3">
      <c r="A1714" t="str">
        <f t="shared" si="260"/>
        <v>Exp4</v>
      </c>
      <c r="B1714">
        <f t="shared" si="265"/>
        <v>8</v>
      </c>
      <c r="C1714" t="str">
        <f t="shared" si="266"/>
        <v>Nil</v>
      </c>
      <c r="D1714" t="str">
        <f t="shared" si="267"/>
        <v>CRWT153</v>
      </c>
      <c r="E1714" s="20">
        <f t="shared" si="261"/>
        <v>41990</v>
      </c>
      <c r="F1714" t="str">
        <f t="shared" si="262"/>
        <v>None_8h</v>
      </c>
      <c r="G1714">
        <f t="shared" si="263"/>
        <v>312</v>
      </c>
      <c r="H1714" t="str">
        <f t="shared" si="264"/>
        <v>NO</v>
      </c>
      <c r="I1714">
        <f t="shared" si="268"/>
        <v>14</v>
      </c>
      <c r="J1714" t="str">
        <f t="shared" si="269"/>
        <v/>
      </c>
      <c r="S1714">
        <v>3</v>
      </c>
      <c r="U1714" s="7">
        <v>14</v>
      </c>
      <c r="V1714" s="7"/>
    </row>
    <row r="1715" spans="1:22" x14ac:dyDescent="0.3">
      <c r="A1715" t="str">
        <f t="shared" si="260"/>
        <v>Exp4</v>
      </c>
      <c r="B1715">
        <f t="shared" si="265"/>
        <v>8</v>
      </c>
      <c r="C1715" t="str">
        <f t="shared" si="266"/>
        <v>Nil</v>
      </c>
      <c r="D1715" t="str">
        <f t="shared" si="267"/>
        <v>CRWT153</v>
      </c>
      <c r="E1715" s="20">
        <f t="shared" si="261"/>
        <v>41990</v>
      </c>
      <c r="F1715" t="str">
        <f t="shared" si="262"/>
        <v>None_8h</v>
      </c>
      <c r="G1715">
        <f t="shared" si="263"/>
        <v>319</v>
      </c>
      <c r="H1715" t="str">
        <f t="shared" si="264"/>
        <v>NO</v>
      </c>
      <c r="I1715">
        <f t="shared" si="268"/>
        <v>16</v>
      </c>
      <c r="J1715" t="str">
        <f t="shared" si="269"/>
        <v/>
      </c>
      <c r="R1715">
        <v>319</v>
      </c>
      <c r="S1715">
        <v>1</v>
      </c>
      <c r="U1715" s="7">
        <v>16</v>
      </c>
      <c r="V1715" s="7"/>
    </row>
    <row r="1716" spans="1:22" x14ac:dyDescent="0.3">
      <c r="A1716" t="str">
        <f t="shared" si="260"/>
        <v>Exp4</v>
      </c>
      <c r="B1716">
        <f t="shared" si="265"/>
        <v>8</v>
      </c>
      <c r="C1716" t="str">
        <f t="shared" si="266"/>
        <v>Nil</v>
      </c>
      <c r="D1716" t="str">
        <f t="shared" si="267"/>
        <v>CRWT153</v>
      </c>
      <c r="E1716" s="20">
        <f t="shared" si="261"/>
        <v>41990</v>
      </c>
      <c r="F1716" t="str">
        <f t="shared" si="262"/>
        <v>None_8h</v>
      </c>
      <c r="G1716">
        <f t="shared" si="263"/>
        <v>319</v>
      </c>
      <c r="H1716" t="str">
        <f t="shared" si="264"/>
        <v>NO</v>
      </c>
      <c r="I1716">
        <f t="shared" si="268"/>
        <v>15</v>
      </c>
      <c r="J1716" t="str">
        <f t="shared" si="269"/>
        <v/>
      </c>
      <c r="S1716">
        <v>2</v>
      </c>
      <c r="U1716" s="7">
        <v>15</v>
      </c>
      <c r="V1716" s="7"/>
    </row>
    <row r="1717" spans="1:22" x14ac:dyDescent="0.3">
      <c r="A1717" t="str">
        <f t="shared" si="260"/>
        <v>Exp4</v>
      </c>
      <c r="B1717">
        <f t="shared" si="265"/>
        <v>8</v>
      </c>
      <c r="C1717" t="str">
        <f t="shared" si="266"/>
        <v>Nil</v>
      </c>
      <c r="D1717" t="str">
        <f t="shared" si="267"/>
        <v>CRWT153</v>
      </c>
      <c r="E1717" s="20">
        <f t="shared" si="261"/>
        <v>41990</v>
      </c>
      <c r="F1717" t="str">
        <f t="shared" si="262"/>
        <v>None_8h</v>
      </c>
      <c r="G1717">
        <f t="shared" si="263"/>
        <v>319</v>
      </c>
      <c r="H1717" t="str">
        <f t="shared" si="264"/>
        <v>NO</v>
      </c>
      <c r="I1717">
        <f t="shared" si="268"/>
        <v>18</v>
      </c>
      <c r="J1717" t="str">
        <f t="shared" si="269"/>
        <v/>
      </c>
      <c r="S1717">
        <v>3</v>
      </c>
      <c r="U1717" s="7">
        <v>18</v>
      </c>
      <c r="V1717" s="7"/>
    </row>
    <row r="1718" spans="1:22" x14ac:dyDescent="0.3">
      <c r="A1718" t="str">
        <f t="shared" si="260"/>
        <v>Exp4</v>
      </c>
      <c r="B1718">
        <f t="shared" si="265"/>
        <v>8</v>
      </c>
      <c r="C1718" t="str">
        <f t="shared" si="266"/>
        <v>Nil</v>
      </c>
      <c r="D1718" t="str">
        <f t="shared" si="267"/>
        <v>CRWT153</v>
      </c>
      <c r="E1718" s="20">
        <f t="shared" si="261"/>
        <v>41990</v>
      </c>
      <c r="F1718" t="str">
        <f t="shared" si="262"/>
        <v>None_8h</v>
      </c>
      <c r="G1718">
        <f t="shared" si="263"/>
        <v>319</v>
      </c>
      <c r="H1718" t="str">
        <f t="shared" si="264"/>
        <v>YES</v>
      </c>
      <c r="I1718">
        <f t="shared" si="268"/>
        <v>15</v>
      </c>
      <c r="J1718" t="str">
        <f t="shared" si="269"/>
        <v/>
      </c>
      <c r="S1718">
        <v>4</v>
      </c>
      <c r="T1718" t="s">
        <v>170</v>
      </c>
      <c r="U1718" s="7">
        <v>15</v>
      </c>
      <c r="V1718" s="7"/>
    </row>
    <row r="1719" spans="1:22" x14ac:dyDescent="0.3">
      <c r="A1719" t="str">
        <f t="shared" si="260"/>
        <v>Exp4</v>
      </c>
      <c r="B1719">
        <f t="shared" si="265"/>
        <v>8</v>
      </c>
      <c r="C1719" t="str">
        <f t="shared" si="266"/>
        <v>Nil</v>
      </c>
      <c r="D1719" t="str">
        <f t="shared" si="267"/>
        <v>CRWT153</v>
      </c>
      <c r="E1719" s="20">
        <f t="shared" si="261"/>
        <v>41990</v>
      </c>
      <c r="F1719" t="str">
        <f t="shared" si="262"/>
        <v>None_8h</v>
      </c>
      <c r="G1719">
        <f t="shared" si="263"/>
        <v>321</v>
      </c>
      <c r="H1719" t="str">
        <f t="shared" si="264"/>
        <v>YES</v>
      </c>
      <c r="I1719">
        <f t="shared" si="268"/>
        <v>16</v>
      </c>
      <c r="J1719" t="str">
        <f t="shared" si="269"/>
        <v/>
      </c>
      <c r="R1719">
        <v>321</v>
      </c>
      <c r="S1719">
        <v>1</v>
      </c>
      <c r="T1719" t="s">
        <v>170</v>
      </c>
      <c r="U1719" s="7">
        <v>16</v>
      </c>
      <c r="V1719" s="7"/>
    </row>
    <row r="1720" spans="1:22" x14ac:dyDescent="0.3">
      <c r="A1720" t="str">
        <f t="shared" si="260"/>
        <v>Exp4</v>
      </c>
      <c r="B1720">
        <f t="shared" si="265"/>
        <v>8</v>
      </c>
      <c r="C1720" t="str">
        <f t="shared" si="266"/>
        <v>Nil</v>
      </c>
      <c r="D1720" t="str">
        <f t="shared" si="267"/>
        <v>CRWT153</v>
      </c>
      <c r="E1720" s="20">
        <f t="shared" si="261"/>
        <v>41990</v>
      </c>
      <c r="F1720" t="str">
        <f t="shared" si="262"/>
        <v>None_8h</v>
      </c>
      <c r="G1720">
        <f t="shared" si="263"/>
        <v>321</v>
      </c>
      <c r="H1720" t="str">
        <f t="shared" si="264"/>
        <v>YES</v>
      </c>
      <c r="I1720">
        <f t="shared" si="268"/>
        <v>16</v>
      </c>
      <c r="J1720" t="str">
        <f t="shared" si="269"/>
        <v/>
      </c>
      <c r="S1720">
        <v>2</v>
      </c>
      <c r="T1720" t="s">
        <v>170</v>
      </c>
      <c r="U1720" s="7">
        <v>16</v>
      </c>
      <c r="V1720" s="7"/>
    </row>
    <row r="1721" spans="1:22" x14ac:dyDescent="0.3">
      <c r="A1721" t="str">
        <f t="shared" si="260"/>
        <v>Exp4</v>
      </c>
      <c r="B1721">
        <f t="shared" si="265"/>
        <v>8</v>
      </c>
      <c r="C1721" t="str">
        <f t="shared" si="266"/>
        <v>Nil</v>
      </c>
      <c r="D1721" t="str">
        <f t="shared" si="267"/>
        <v>CRWT153</v>
      </c>
      <c r="E1721" s="20">
        <f t="shared" si="261"/>
        <v>41990</v>
      </c>
      <c r="F1721" t="str">
        <f t="shared" si="262"/>
        <v>None_8h</v>
      </c>
      <c r="G1721">
        <f t="shared" si="263"/>
        <v>321</v>
      </c>
      <c r="H1721" t="str">
        <f t="shared" si="264"/>
        <v>YES</v>
      </c>
      <c r="I1721">
        <f t="shared" si="268"/>
        <v>16</v>
      </c>
      <c r="J1721" t="str">
        <f t="shared" si="269"/>
        <v/>
      </c>
      <c r="S1721">
        <v>3</v>
      </c>
      <c r="T1721" t="s">
        <v>170</v>
      </c>
      <c r="U1721" s="7">
        <v>16</v>
      </c>
      <c r="V1721" s="7"/>
    </row>
    <row r="1722" spans="1:22" x14ac:dyDescent="0.3">
      <c r="A1722" t="str">
        <f t="shared" si="260"/>
        <v>Exp4</v>
      </c>
      <c r="B1722">
        <f t="shared" si="265"/>
        <v>8</v>
      </c>
      <c r="C1722" t="str">
        <f t="shared" si="266"/>
        <v>Nil</v>
      </c>
      <c r="D1722" t="str">
        <f t="shared" si="267"/>
        <v>CRWT153</v>
      </c>
      <c r="E1722" s="20">
        <f t="shared" si="261"/>
        <v>41990</v>
      </c>
      <c r="F1722" t="str">
        <f t="shared" si="262"/>
        <v>None_8h</v>
      </c>
      <c r="G1722">
        <f t="shared" si="263"/>
        <v>321</v>
      </c>
      <c r="H1722" t="str">
        <f t="shared" si="264"/>
        <v>NO</v>
      </c>
      <c r="I1722">
        <f t="shared" si="268"/>
        <v>12</v>
      </c>
      <c r="J1722" t="str">
        <f t="shared" si="269"/>
        <v/>
      </c>
      <c r="S1722">
        <v>4</v>
      </c>
      <c r="U1722" s="7">
        <v>12</v>
      </c>
      <c r="V1722" s="7"/>
    </row>
    <row r="1723" spans="1:22" x14ac:dyDescent="0.3">
      <c r="A1723" t="str">
        <f t="shared" si="260"/>
        <v>Exp4</v>
      </c>
      <c r="B1723">
        <f t="shared" si="265"/>
        <v>8</v>
      </c>
      <c r="C1723" t="str">
        <f t="shared" si="266"/>
        <v>Nil</v>
      </c>
      <c r="D1723" t="str">
        <f t="shared" si="267"/>
        <v>CRWT153</v>
      </c>
      <c r="E1723" s="20">
        <f t="shared" si="261"/>
        <v>41990</v>
      </c>
      <c r="F1723" t="str">
        <f t="shared" si="262"/>
        <v>None_8h</v>
      </c>
      <c r="G1723">
        <f t="shared" si="263"/>
        <v>328</v>
      </c>
      <c r="H1723" t="str">
        <f t="shared" si="264"/>
        <v>YES</v>
      </c>
      <c r="I1723">
        <f t="shared" si="268"/>
        <v>17</v>
      </c>
      <c r="J1723" t="str">
        <f t="shared" si="269"/>
        <v/>
      </c>
      <c r="R1723">
        <v>328</v>
      </c>
      <c r="S1723">
        <v>1</v>
      </c>
      <c r="T1723" t="s">
        <v>170</v>
      </c>
      <c r="U1723" s="7">
        <v>17</v>
      </c>
      <c r="V1723" s="7"/>
    </row>
    <row r="1724" spans="1:22" x14ac:dyDescent="0.3">
      <c r="A1724" t="str">
        <f t="shared" si="260"/>
        <v>Exp4</v>
      </c>
      <c r="B1724">
        <f t="shared" si="265"/>
        <v>8</v>
      </c>
      <c r="C1724" t="str">
        <f t="shared" si="266"/>
        <v>Nil</v>
      </c>
      <c r="D1724" t="str">
        <f t="shared" si="267"/>
        <v>CRWT153</v>
      </c>
      <c r="E1724" s="20">
        <f t="shared" si="261"/>
        <v>41990</v>
      </c>
      <c r="F1724" t="str">
        <f t="shared" si="262"/>
        <v>None_8h</v>
      </c>
      <c r="G1724">
        <f t="shared" si="263"/>
        <v>328</v>
      </c>
      <c r="H1724" t="str">
        <f t="shared" si="264"/>
        <v>NO</v>
      </c>
      <c r="I1724">
        <f t="shared" si="268"/>
        <v>17</v>
      </c>
      <c r="J1724" t="str">
        <f t="shared" si="269"/>
        <v/>
      </c>
      <c r="S1724">
        <v>2</v>
      </c>
      <c r="U1724" s="7">
        <v>17</v>
      </c>
      <c r="V1724" s="7"/>
    </row>
    <row r="1725" spans="1:22" x14ac:dyDescent="0.3">
      <c r="A1725" t="str">
        <f t="shared" si="260"/>
        <v>Exp4</v>
      </c>
      <c r="B1725">
        <f t="shared" si="265"/>
        <v>8</v>
      </c>
      <c r="C1725" t="str">
        <f t="shared" si="266"/>
        <v>Nil</v>
      </c>
      <c r="D1725" t="str">
        <f t="shared" si="267"/>
        <v>CRWT153</v>
      </c>
      <c r="E1725" s="20">
        <f t="shared" si="261"/>
        <v>41990</v>
      </c>
      <c r="F1725" t="str">
        <f t="shared" si="262"/>
        <v>None_8h</v>
      </c>
      <c r="G1725">
        <f t="shared" si="263"/>
        <v>328</v>
      </c>
      <c r="H1725" t="str">
        <f t="shared" si="264"/>
        <v>NO</v>
      </c>
      <c r="I1725">
        <f t="shared" si="268"/>
        <v>14</v>
      </c>
      <c r="J1725" t="str">
        <f t="shared" si="269"/>
        <v/>
      </c>
      <c r="S1725">
        <v>3</v>
      </c>
      <c r="U1725" s="7">
        <v>14</v>
      </c>
      <c r="V1725" s="7"/>
    </row>
    <row r="1726" spans="1:22" x14ac:dyDescent="0.3">
      <c r="A1726" t="str">
        <f t="shared" si="260"/>
        <v>Exp4</v>
      </c>
      <c r="B1726">
        <f t="shared" si="265"/>
        <v>8</v>
      </c>
      <c r="C1726" t="str">
        <f t="shared" si="266"/>
        <v>Nil</v>
      </c>
      <c r="D1726" t="str">
        <f t="shared" si="267"/>
        <v>CRWT153</v>
      </c>
      <c r="E1726" s="20">
        <f t="shared" si="261"/>
        <v>41990</v>
      </c>
      <c r="F1726" t="str">
        <f t="shared" si="262"/>
        <v>None_8h</v>
      </c>
      <c r="G1726">
        <f t="shared" si="263"/>
        <v>338</v>
      </c>
      <c r="H1726" t="str">
        <f t="shared" si="264"/>
        <v>NO</v>
      </c>
      <c r="I1726">
        <f t="shared" si="268"/>
        <v>18</v>
      </c>
      <c r="J1726" t="str">
        <f t="shared" si="269"/>
        <v/>
      </c>
      <c r="R1726">
        <v>338</v>
      </c>
      <c r="S1726">
        <v>1</v>
      </c>
      <c r="U1726" s="7">
        <v>18</v>
      </c>
      <c r="V1726" s="7"/>
    </row>
    <row r="1727" spans="1:22" x14ac:dyDescent="0.3">
      <c r="A1727" t="str">
        <f t="shared" si="260"/>
        <v>Exp4</v>
      </c>
      <c r="B1727">
        <f t="shared" si="265"/>
        <v>8</v>
      </c>
      <c r="C1727" t="str">
        <f t="shared" si="266"/>
        <v>Nil</v>
      </c>
      <c r="D1727" t="str">
        <f t="shared" si="267"/>
        <v>CRWT153</v>
      </c>
      <c r="E1727" s="20">
        <f t="shared" si="261"/>
        <v>41990</v>
      </c>
      <c r="F1727" t="str">
        <f t="shared" si="262"/>
        <v>None_8h</v>
      </c>
      <c r="G1727">
        <f t="shared" si="263"/>
        <v>338</v>
      </c>
      <c r="H1727" t="str">
        <f t="shared" si="264"/>
        <v>NO</v>
      </c>
      <c r="I1727">
        <f t="shared" si="268"/>
        <v>16</v>
      </c>
      <c r="J1727" t="str">
        <f t="shared" si="269"/>
        <v/>
      </c>
      <c r="S1727">
        <v>2</v>
      </c>
      <c r="U1727" s="7">
        <v>16</v>
      </c>
      <c r="V1727" s="7"/>
    </row>
    <row r="1728" spans="1:22" x14ac:dyDescent="0.3">
      <c r="A1728" t="str">
        <f t="shared" si="260"/>
        <v>Exp4</v>
      </c>
      <c r="B1728">
        <f t="shared" si="265"/>
        <v>8</v>
      </c>
      <c r="C1728" t="str">
        <f t="shared" si="266"/>
        <v>Nil</v>
      </c>
      <c r="D1728" t="str">
        <f t="shared" si="267"/>
        <v>CRWT153</v>
      </c>
      <c r="E1728" s="20">
        <f t="shared" si="261"/>
        <v>41990</v>
      </c>
      <c r="F1728" t="str">
        <f t="shared" si="262"/>
        <v>None_8h</v>
      </c>
      <c r="G1728">
        <f t="shared" si="263"/>
        <v>338</v>
      </c>
      <c r="H1728" t="str">
        <f t="shared" si="264"/>
        <v>NO</v>
      </c>
      <c r="I1728">
        <f t="shared" si="268"/>
        <v>15</v>
      </c>
      <c r="J1728" t="str">
        <f t="shared" si="269"/>
        <v/>
      </c>
      <c r="S1728">
        <v>3</v>
      </c>
      <c r="U1728" s="7">
        <v>15</v>
      </c>
      <c r="V1728" s="7"/>
    </row>
    <row r="1729" spans="1:22" x14ac:dyDescent="0.3">
      <c r="A1729" t="str">
        <f t="shared" si="260"/>
        <v>Exp4</v>
      </c>
      <c r="B1729">
        <f t="shared" si="265"/>
        <v>8</v>
      </c>
      <c r="C1729" t="str">
        <f t="shared" si="266"/>
        <v>Nil</v>
      </c>
      <c r="D1729" t="str">
        <f t="shared" si="267"/>
        <v>CRWT153</v>
      </c>
      <c r="E1729" s="20">
        <f t="shared" si="261"/>
        <v>41990</v>
      </c>
      <c r="F1729" t="str">
        <f t="shared" si="262"/>
        <v>None_8h</v>
      </c>
      <c r="G1729">
        <f t="shared" si="263"/>
        <v>338</v>
      </c>
      <c r="H1729" t="str">
        <f t="shared" si="264"/>
        <v>NO</v>
      </c>
      <c r="I1729">
        <f t="shared" si="268"/>
        <v>16</v>
      </c>
      <c r="J1729" t="str">
        <f t="shared" si="269"/>
        <v/>
      </c>
      <c r="S1729">
        <v>4</v>
      </c>
      <c r="U1729" s="7">
        <v>16</v>
      </c>
      <c r="V1729" s="7"/>
    </row>
    <row r="1730" spans="1:22" x14ac:dyDescent="0.3">
      <c r="A1730" t="str">
        <f t="shared" si="260"/>
        <v>Exp4</v>
      </c>
      <c r="B1730">
        <f t="shared" si="265"/>
        <v>8</v>
      </c>
      <c r="C1730" t="str">
        <f t="shared" si="266"/>
        <v>Nil</v>
      </c>
      <c r="D1730" t="str">
        <f t="shared" si="267"/>
        <v>CRWT153</v>
      </c>
      <c r="E1730" s="20">
        <f t="shared" si="261"/>
        <v>41990</v>
      </c>
      <c r="F1730" t="str">
        <f t="shared" si="262"/>
        <v>None_8h</v>
      </c>
      <c r="G1730">
        <f t="shared" si="263"/>
        <v>343</v>
      </c>
      <c r="H1730" t="str">
        <f t="shared" si="264"/>
        <v>NO</v>
      </c>
      <c r="I1730">
        <f t="shared" si="268"/>
        <v>16</v>
      </c>
      <c r="J1730" t="str">
        <f t="shared" si="269"/>
        <v/>
      </c>
      <c r="R1730">
        <v>343</v>
      </c>
      <c r="S1730">
        <v>1</v>
      </c>
      <c r="U1730" s="7">
        <v>16</v>
      </c>
      <c r="V1730" s="7"/>
    </row>
    <row r="1731" spans="1:22" x14ac:dyDescent="0.3">
      <c r="A1731" t="str">
        <f t="shared" ref="A1731:A1794" si="270">IF(L1731="",A1730,L1731)</f>
        <v>Exp4</v>
      </c>
      <c r="B1731">
        <f t="shared" si="265"/>
        <v>8</v>
      </c>
      <c r="C1731" t="str">
        <f t="shared" si="266"/>
        <v>Nil</v>
      </c>
      <c r="D1731" t="str">
        <f t="shared" si="267"/>
        <v>CRWT153</v>
      </c>
      <c r="E1731" s="20">
        <f t="shared" ref="E1731:E1794" si="271">IF(P1731="",E1730,P1731)</f>
        <v>41990</v>
      </c>
      <c r="F1731" t="str">
        <f t="shared" ref="F1731:F1794" si="272">IF(Q1731="",F1730,Q1731)</f>
        <v>None_8h</v>
      </c>
      <c r="G1731">
        <f t="shared" ref="G1731:G1794" si="273">IF(R1731="",G1730,R1731)</f>
        <v>343</v>
      </c>
      <c r="H1731" t="str">
        <f t="shared" ref="H1731:H1794" si="274">IF(T1731="","NO","YES")</f>
        <v>YES</v>
      </c>
      <c r="I1731">
        <f t="shared" si="268"/>
        <v>14</v>
      </c>
      <c r="J1731" t="str">
        <f t="shared" si="269"/>
        <v/>
      </c>
      <c r="S1731">
        <v>2</v>
      </c>
      <c r="T1731" t="s">
        <v>170</v>
      </c>
      <c r="U1731" s="7">
        <v>14</v>
      </c>
      <c r="V1731" s="7"/>
    </row>
    <row r="1732" spans="1:22" x14ac:dyDescent="0.3">
      <c r="A1732" t="str">
        <f t="shared" si="270"/>
        <v>Exp4</v>
      </c>
      <c r="B1732">
        <f t="shared" ref="B1732:B1795" si="275">IF(L1732="",B1731,M1732)</f>
        <v>8</v>
      </c>
      <c r="C1732" t="str">
        <f t="shared" ref="C1732:C1795" si="276">IF(O1732="",C1731,O1732)</f>
        <v>Nil</v>
      </c>
      <c r="D1732" t="str">
        <f t="shared" ref="D1732:D1795" si="277">IF(N1732="",D1731,N1732)</f>
        <v>CRWT153</v>
      </c>
      <c r="E1732" s="20">
        <f t="shared" si="271"/>
        <v>41990</v>
      </c>
      <c r="F1732" t="str">
        <f t="shared" si="272"/>
        <v>None_8h</v>
      </c>
      <c r="G1732">
        <f t="shared" si="273"/>
        <v>343</v>
      </c>
      <c r="H1732" t="str">
        <f t="shared" si="274"/>
        <v>NO</v>
      </c>
      <c r="I1732">
        <f t="shared" ref="I1732:I1795" si="278">IF(U1732="","",U1732)</f>
        <v>18</v>
      </c>
      <c r="J1732" t="str">
        <f t="shared" ref="J1732:J1795" si="279">IF(V1732="","",V1732)</f>
        <v/>
      </c>
      <c r="S1732">
        <v>3</v>
      </c>
      <c r="U1732" s="7">
        <v>18</v>
      </c>
      <c r="V1732" s="7"/>
    </row>
    <row r="1733" spans="1:22" x14ac:dyDescent="0.3">
      <c r="A1733" t="str">
        <f t="shared" si="270"/>
        <v>Exp4</v>
      </c>
      <c r="B1733">
        <f t="shared" si="275"/>
        <v>8</v>
      </c>
      <c r="C1733" t="str">
        <f t="shared" si="276"/>
        <v>Nil</v>
      </c>
      <c r="D1733" t="str">
        <f t="shared" si="277"/>
        <v>CRWT153</v>
      </c>
      <c r="E1733" s="20">
        <f t="shared" si="271"/>
        <v>41990</v>
      </c>
      <c r="F1733" t="str">
        <f t="shared" si="272"/>
        <v>None_8h</v>
      </c>
      <c r="G1733">
        <f t="shared" si="273"/>
        <v>343</v>
      </c>
      <c r="H1733" t="str">
        <f t="shared" si="274"/>
        <v>YES</v>
      </c>
      <c r="I1733">
        <f t="shared" si="278"/>
        <v>18</v>
      </c>
      <c r="J1733" t="str">
        <f t="shared" si="279"/>
        <v/>
      </c>
      <c r="S1733">
        <v>4</v>
      </c>
      <c r="T1733" t="s">
        <v>170</v>
      </c>
      <c r="U1733" s="7">
        <v>18</v>
      </c>
      <c r="V1733" s="7"/>
    </row>
    <row r="1734" spans="1:22" x14ac:dyDescent="0.3">
      <c r="A1734" t="str">
        <f t="shared" si="270"/>
        <v>Exp4</v>
      </c>
      <c r="B1734">
        <f t="shared" si="275"/>
        <v>8</v>
      </c>
      <c r="C1734" t="str">
        <f t="shared" si="276"/>
        <v>Nil</v>
      </c>
      <c r="D1734" t="str">
        <f t="shared" si="277"/>
        <v>CRWT153</v>
      </c>
      <c r="E1734" s="20">
        <f t="shared" si="271"/>
        <v>41990</v>
      </c>
      <c r="F1734" t="str">
        <f t="shared" si="272"/>
        <v>None_8h</v>
      </c>
      <c r="G1734">
        <f t="shared" si="273"/>
        <v>347</v>
      </c>
      <c r="H1734" t="str">
        <f t="shared" si="274"/>
        <v>NO</v>
      </c>
      <c r="I1734">
        <f t="shared" si="278"/>
        <v>16</v>
      </c>
      <c r="J1734" t="str">
        <f t="shared" si="279"/>
        <v/>
      </c>
      <c r="R1734">
        <v>347</v>
      </c>
      <c r="S1734">
        <v>1</v>
      </c>
      <c r="U1734" s="7">
        <v>16</v>
      </c>
      <c r="V1734" s="7"/>
    </row>
    <row r="1735" spans="1:22" x14ac:dyDescent="0.3">
      <c r="A1735" t="str">
        <f t="shared" si="270"/>
        <v>Exp4</v>
      </c>
      <c r="B1735">
        <f t="shared" si="275"/>
        <v>8</v>
      </c>
      <c r="C1735" t="str">
        <f t="shared" si="276"/>
        <v>Nil</v>
      </c>
      <c r="D1735" t="str">
        <f t="shared" si="277"/>
        <v>CRWT153</v>
      </c>
      <c r="E1735" s="20">
        <f t="shared" si="271"/>
        <v>41990</v>
      </c>
      <c r="F1735" t="str">
        <f t="shared" si="272"/>
        <v>None_8h</v>
      </c>
      <c r="G1735">
        <f t="shared" si="273"/>
        <v>347</v>
      </c>
      <c r="H1735" t="str">
        <f t="shared" si="274"/>
        <v>YES</v>
      </c>
      <c r="I1735">
        <f t="shared" si="278"/>
        <v>14</v>
      </c>
      <c r="J1735" t="str">
        <f t="shared" si="279"/>
        <v/>
      </c>
      <c r="S1735">
        <v>2</v>
      </c>
      <c r="T1735" t="s">
        <v>170</v>
      </c>
      <c r="U1735" s="7">
        <v>14</v>
      </c>
      <c r="V1735" s="7"/>
    </row>
    <row r="1736" spans="1:22" x14ac:dyDescent="0.3">
      <c r="A1736" t="str">
        <f t="shared" si="270"/>
        <v>Exp4</v>
      </c>
      <c r="B1736">
        <f t="shared" si="275"/>
        <v>8</v>
      </c>
      <c r="C1736" t="str">
        <f t="shared" si="276"/>
        <v>Nil</v>
      </c>
      <c r="D1736" t="str">
        <f t="shared" si="277"/>
        <v>CRWT153</v>
      </c>
      <c r="E1736" s="20">
        <f t="shared" si="271"/>
        <v>41990</v>
      </c>
      <c r="F1736" t="str">
        <f t="shared" si="272"/>
        <v>None_8h</v>
      </c>
      <c r="G1736">
        <f t="shared" si="273"/>
        <v>347</v>
      </c>
      <c r="H1736" t="str">
        <f t="shared" si="274"/>
        <v>NO</v>
      </c>
      <c r="I1736">
        <f t="shared" si="278"/>
        <v>15</v>
      </c>
      <c r="J1736" t="str">
        <f t="shared" si="279"/>
        <v/>
      </c>
      <c r="S1736">
        <v>3</v>
      </c>
      <c r="U1736" s="7">
        <v>15</v>
      </c>
      <c r="V1736" s="7"/>
    </row>
    <row r="1737" spans="1:22" x14ac:dyDescent="0.3">
      <c r="A1737" t="str">
        <f t="shared" si="270"/>
        <v>Exp4</v>
      </c>
      <c r="B1737">
        <f t="shared" si="275"/>
        <v>8</v>
      </c>
      <c r="C1737" t="str">
        <f t="shared" si="276"/>
        <v>Nil</v>
      </c>
      <c r="D1737" t="str">
        <f t="shared" si="277"/>
        <v>CRWT153</v>
      </c>
      <c r="E1737" s="20">
        <f t="shared" si="271"/>
        <v>41990</v>
      </c>
      <c r="F1737" t="str">
        <f t="shared" si="272"/>
        <v>None_8h</v>
      </c>
      <c r="G1737">
        <f t="shared" si="273"/>
        <v>349</v>
      </c>
      <c r="H1737" t="str">
        <f t="shared" si="274"/>
        <v>NO</v>
      </c>
      <c r="I1737">
        <f t="shared" si="278"/>
        <v>13</v>
      </c>
      <c r="J1737" t="str">
        <f t="shared" si="279"/>
        <v/>
      </c>
      <c r="R1737">
        <v>349</v>
      </c>
      <c r="S1737">
        <v>1</v>
      </c>
      <c r="U1737" s="7">
        <v>13</v>
      </c>
      <c r="V1737" s="7"/>
    </row>
    <row r="1738" spans="1:22" x14ac:dyDescent="0.3">
      <c r="A1738" t="str">
        <f t="shared" si="270"/>
        <v>Exp4</v>
      </c>
      <c r="B1738">
        <f t="shared" si="275"/>
        <v>8</v>
      </c>
      <c r="C1738" t="str">
        <f t="shared" si="276"/>
        <v>Nil</v>
      </c>
      <c r="D1738" t="str">
        <f t="shared" si="277"/>
        <v>CRWT153</v>
      </c>
      <c r="E1738" s="20">
        <f t="shared" si="271"/>
        <v>41990</v>
      </c>
      <c r="F1738" t="str">
        <f t="shared" si="272"/>
        <v>None_8h</v>
      </c>
      <c r="G1738">
        <f t="shared" si="273"/>
        <v>349</v>
      </c>
      <c r="H1738" t="str">
        <f t="shared" si="274"/>
        <v>NO</v>
      </c>
      <c r="I1738">
        <f t="shared" si="278"/>
        <v>15</v>
      </c>
      <c r="J1738" t="str">
        <f t="shared" si="279"/>
        <v/>
      </c>
      <c r="S1738">
        <v>2</v>
      </c>
      <c r="U1738" s="7">
        <v>15</v>
      </c>
      <c r="V1738" s="7"/>
    </row>
    <row r="1739" spans="1:22" x14ac:dyDescent="0.3">
      <c r="A1739" t="str">
        <f t="shared" si="270"/>
        <v>Exp4</v>
      </c>
      <c r="B1739">
        <f t="shared" si="275"/>
        <v>8</v>
      </c>
      <c r="C1739" t="str">
        <f t="shared" si="276"/>
        <v>Nil</v>
      </c>
      <c r="D1739" t="str">
        <f t="shared" si="277"/>
        <v>CRWT153</v>
      </c>
      <c r="E1739" s="20">
        <f t="shared" si="271"/>
        <v>41990</v>
      </c>
      <c r="F1739" t="str">
        <f t="shared" si="272"/>
        <v>None_8h</v>
      </c>
      <c r="G1739">
        <f t="shared" si="273"/>
        <v>349</v>
      </c>
      <c r="H1739" t="str">
        <f t="shared" si="274"/>
        <v>NO</v>
      </c>
      <c r="I1739">
        <f t="shared" si="278"/>
        <v>13</v>
      </c>
      <c r="J1739" t="str">
        <f t="shared" si="279"/>
        <v/>
      </c>
      <c r="S1739">
        <v>3</v>
      </c>
      <c r="U1739" s="7">
        <v>13</v>
      </c>
      <c r="V1739" s="7"/>
    </row>
    <row r="1740" spans="1:22" x14ac:dyDescent="0.3">
      <c r="A1740" t="str">
        <f t="shared" si="270"/>
        <v>Exp4</v>
      </c>
      <c r="B1740">
        <f t="shared" si="275"/>
        <v>8</v>
      </c>
      <c r="C1740" t="str">
        <f t="shared" si="276"/>
        <v>Nil</v>
      </c>
      <c r="D1740" t="str">
        <f t="shared" si="277"/>
        <v>CRWT153</v>
      </c>
      <c r="E1740" s="20">
        <f t="shared" si="271"/>
        <v>41990</v>
      </c>
      <c r="F1740" t="str">
        <f t="shared" si="272"/>
        <v>None_8h</v>
      </c>
      <c r="G1740">
        <f t="shared" si="273"/>
        <v>349</v>
      </c>
      <c r="H1740" t="str">
        <f t="shared" si="274"/>
        <v>NO</v>
      </c>
      <c r="I1740">
        <f t="shared" si="278"/>
        <v>17</v>
      </c>
      <c r="J1740" t="str">
        <f t="shared" si="279"/>
        <v/>
      </c>
      <c r="S1740">
        <v>4</v>
      </c>
      <c r="U1740" s="7">
        <v>17</v>
      </c>
      <c r="V1740" s="7"/>
    </row>
    <row r="1741" spans="1:22" x14ac:dyDescent="0.3">
      <c r="A1741" t="str">
        <f t="shared" si="270"/>
        <v>Exp4</v>
      </c>
      <c r="B1741">
        <f t="shared" si="275"/>
        <v>8</v>
      </c>
      <c r="C1741" t="str">
        <f t="shared" si="276"/>
        <v>Nil</v>
      </c>
      <c r="D1741" t="str">
        <f t="shared" si="277"/>
        <v>CRWT153</v>
      </c>
      <c r="E1741" s="20">
        <f t="shared" si="271"/>
        <v>41990</v>
      </c>
      <c r="F1741" t="str">
        <f t="shared" si="272"/>
        <v>None_8h</v>
      </c>
      <c r="G1741">
        <f t="shared" si="273"/>
        <v>351</v>
      </c>
      <c r="H1741" t="str">
        <f t="shared" si="274"/>
        <v>NO</v>
      </c>
      <c r="I1741">
        <f t="shared" si="278"/>
        <v>17</v>
      </c>
      <c r="J1741" t="str">
        <f t="shared" si="279"/>
        <v/>
      </c>
      <c r="R1741">
        <v>351</v>
      </c>
      <c r="S1741">
        <v>1</v>
      </c>
      <c r="U1741" s="7">
        <v>17</v>
      </c>
      <c r="V1741" s="7"/>
    </row>
    <row r="1742" spans="1:22" x14ac:dyDescent="0.3">
      <c r="A1742" t="str">
        <f t="shared" si="270"/>
        <v>Exp4</v>
      </c>
      <c r="B1742">
        <f t="shared" si="275"/>
        <v>8</v>
      </c>
      <c r="C1742" t="str">
        <f t="shared" si="276"/>
        <v>Nil</v>
      </c>
      <c r="D1742" t="str">
        <f t="shared" si="277"/>
        <v>CRWT153</v>
      </c>
      <c r="E1742" s="20">
        <f t="shared" si="271"/>
        <v>41990</v>
      </c>
      <c r="F1742" t="str">
        <f t="shared" si="272"/>
        <v>None_8h</v>
      </c>
      <c r="G1742">
        <f t="shared" si="273"/>
        <v>351</v>
      </c>
      <c r="H1742" t="str">
        <f t="shared" si="274"/>
        <v>YES</v>
      </c>
      <c r="I1742">
        <f t="shared" si="278"/>
        <v>17</v>
      </c>
      <c r="J1742" t="str">
        <f t="shared" si="279"/>
        <v/>
      </c>
      <c r="S1742">
        <v>2</v>
      </c>
      <c r="T1742" t="s">
        <v>170</v>
      </c>
      <c r="U1742" s="7">
        <v>17</v>
      </c>
      <c r="V1742" s="7"/>
    </row>
    <row r="1743" spans="1:22" x14ac:dyDescent="0.3">
      <c r="A1743" t="str">
        <f t="shared" si="270"/>
        <v>Exp4</v>
      </c>
      <c r="B1743">
        <f t="shared" si="275"/>
        <v>8</v>
      </c>
      <c r="C1743" t="str">
        <f t="shared" si="276"/>
        <v>Nil</v>
      </c>
      <c r="D1743" t="str">
        <f t="shared" si="277"/>
        <v>CRWT153</v>
      </c>
      <c r="E1743" s="20">
        <f t="shared" si="271"/>
        <v>41990</v>
      </c>
      <c r="F1743" t="str">
        <f t="shared" si="272"/>
        <v>None_8h</v>
      </c>
      <c r="G1743">
        <f t="shared" si="273"/>
        <v>351</v>
      </c>
      <c r="H1743" t="str">
        <f t="shared" si="274"/>
        <v>NO</v>
      </c>
      <c r="I1743">
        <f t="shared" si="278"/>
        <v>17</v>
      </c>
      <c r="J1743" t="str">
        <f t="shared" si="279"/>
        <v/>
      </c>
      <c r="S1743">
        <v>3</v>
      </c>
      <c r="U1743" s="7">
        <v>17</v>
      </c>
      <c r="V1743" s="7"/>
    </row>
    <row r="1744" spans="1:22" x14ac:dyDescent="0.3">
      <c r="A1744" t="str">
        <f t="shared" si="270"/>
        <v>Exp4</v>
      </c>
      <c r="B1744">
        <f t="shared" si="275"/>
        <v>8</v>
      </c>
      <c r="C1744" t="str">
        <f t="shared" si="276"/>
        <v>Nil</v>
      </c>
      <c r="D1744" t="str">
        <f t="shared" si="277"/>
        <v>CRWT153</v>
      </c>
      <c r="E1744" s="20">
        <f t="shared" si="271"/>
        <v>41990</v>
      </c>
      <c r="F1744" t="str">
        <f t="shared" si="272"/>
        <v>None_8h</v>
      </c>
      <c r="G1744">
        <f t="shared" si="273"/>
        <v>351</v>
      </c>
      <c r="H1744" t="str">
        <f t="shared" si="274"/>
        <v>YES</v>
      </c>
      <c r="I1744">
        <f t="shared" si="278"/>
        <v>17</v>
      </c>
      <c r="J1744" t="str">
        <f t="shared" si="279"/>
        <v/>
      </c>
      <c r="S1744">
        <v>4</v>
      </c>
      <c r="T1744" t="s">
        <v>170</v>
      </c>
      <c r="U1744" s="7">
        <v>17</v>
      </c>
      <c r="V1744" s="7"/>
    </row>
    <row r="1745" spans="1:22" x14ac:dyDescent="0.3">
      <c r="A1745" t="str">
        <f t="shared" si="270"/>
        <v>Exp4</v>
      </c>
      <c r="B1745">
        <f t="shared" si="275"/>
        <v>8</v>
      </c>
      <c r="C1745" t="str">
        <f t="shared" si="276"/>
        <v>Nil</v>
      </c>
      <c r="D1745" t="str">
        <f t="shared" si="277"/>
        <v>CRWT153</v>
      </c>
      <c r="E1745" s="20">
        <f t="shared" si="271"/>
        <v>41990</v>
      </c>
      <c r="F1745" t="str">
        <f t="shared" si="272"/>
        <v>None_8h</v>
      </c>
      <c r="G1745">
        <f t="shared" si="273"/>
        <v>357</v>
      </c>
      <c r="H1745" t="str">
        <f t="shared" si="274"/>
        <v>NO</v>
      </c>
      <c r="I1745">
        <f t="shared" si="278"/>
        <v>17</v>
      </c>
      <c r="J1745" t="str">
        <f t="shared" si="279"/>
        <v/>
      </c>
      <c r="R1745">
        <v>357</v>
      </c>
      <c r="S1745">
        <v>1</v>
      </c>
      <c r="U1745" s="7">
        <v>17</v>
      </c>
      <c r="V1745" s="7"/>
    </row>
    <row r="1746" spans="1:22" x14ac:dyDescent="0.3">
      <c r="A1746" t="str">
        <f t="shared" si="270"/>
        <v>Exp4</v>
      </c>
      <c r="B1746">
        <f t="shared" si="275"/>
        <v>8</v>
      </c>
      <c r="C1746" t="str">
        <f t="shared" si="276"/>
        <v>Nil</v>
      </c>
      <c r="D1746" t="str">
        <f t="shared" si="277"/>
        <v>CRWT153</v>
      </c>
      <c r="E1746" s="20">
        <f t="shared" si="271"/>
        <v>41990</v>
      </c>
      <c r="F1746" t="str">
        <f t="shared" si="272"/>
        <v>None_8h</v>
      </c>
      <c r="G1746">
        <f t="shared" si="273"/>
        <v>357</v>
      </c>
      <c r="H1746" t="str">
        <f t="shared" si="274"/>
        <v>YES</v>
      </c>
      <c r="I1746">
        <f t="shared" si="278"/>
        <v>14</v>
      </c>
      <c r="J1746" t="str">
        <f t="shared" si="279"/>
        <v/>
      </c>
      <c r="S1746">
        <v>2</v>
      </c>
      <c r="T1746" t="s">
        <v>170</v>
      </c>
      <c r="U1746" s="7">
        <v>14</v>
      </c>
      <c r="V1746" s="7"/>
    </row>
    <row r="1747" spans="1:22" x14ac:dyDescent="0.3">
      <c r="A1747" t="str">
        <f t="shared" si="270"/>
        <v>Exp4</v>
      </c>
      <c r="B1747">
        <f t="shared" si="275"/>
        <v>8</v>
      </c>
      <c r="C1747" t="str">
        <f t="shared" si="276"/>
        <v>Nil</v>
      </c>
      <c r="D1747" t="str">
        <f t="shared" si="277"/>
        <v>CRWT153</v>
      </c>
      <c r="E1747" s="20">
        <f t="shared" si="271"/>
        <v>41990</v>
      </c>
      <c r="F1747" t="str">
        <f t="shared" si="272"/>
        <v>None_8h</v>
      </c>
      <c r="G1747">
        <f t="shared" si="273"/>
        <v>357</v>
      </c>
      <c r="H1747" t="str">
        <f t="shared" si="274"/>
        <v>YES</v>
      </c>
      <c r="I1747">
        <f t="shared" si="278"/>
        <v>14</v>
      </c>
      <c r="J1747" t="str">
        <f t="shared" si="279"/>
        <v/>
      </c>
      <c r="S1747">
        <v>3</v>
      </c>
      <c r="T1747" t="s">
        <v>170</v>
      </c>
      <c r="U1747" s="7">
        <v>14</v>
      </c>
      <c r="V1747" s="7"/>
    </row>
    <row r="1748" spans="1:22" x14ac:dyDescent="0.3">
      <c r="A1748" t="str">
        <f t="shared" si="270"/>
        <v>Exp4</v>
      </c>
      <c r="B1748">
        <f t="shared" si="275"/>
        <v>8</v>
      </c>
      <c r="C1748" t="str">
        <f t="shared" si="276"/>
        <v>Nil</v>
      </c>
      <c r="D1748" t="str">
        <f t="shared" si="277"/>
        <v>CRWT153</v>
      </c>
      <c r="E1748" s="20">
        <f t="shared" si="271"/>
        <v>41990</v>
      </c>
      <c r="F1748" t="str">
        <f t="shared" si="272"/>
        <v>None_8h</v>
      </c>
      <c r="G1748">
        <f t="shared" si="273"/>
        <v>357</v>
      </c>
      <c r="H1748" t="str">
        <f t="shared" si="274"/>
        <v>YES</v>
      </c>
      <c r="I1748">
        <f t="shared" si="278"/>
        <v>16</v>
      </c>
      <c r="J1748" t="str">
        <f t="shared" si="279"/>
        <v/>
      </c>
      <c r="S1748">
        <v>4</v>
      </c>
      <c r="T1748" t="s">
        <v>170</v>
      </c>
      <c r="U1748" s="7">
        <v>16</v>
      </c>
      <c r="V1748" s="7"/>
    </row>
    <row r="1749" spans="1:22" x14ac:dyDescent="0.3">
      <c r="A1749" t="str">
        <f t="shared" si="270"/>
        <v>Exp4</v>
      </c>
      <c r="B1749">
        <f t="shared" si="275"/>
        <v>8</v>
      </c>
      <c r="C1749" t="str">
        <f t="shared" si="276"/>
        <v>Nil</v>
      </c>
      <c r="D1749" t="str">
        <f t="shared" si="277"/>
        <v>CRWT153</v>
      </c>
      <c r="E1749" s="20">
        <f t="shared" si="271"/>
        <v>41997</v>
      </c>
      <c r="F1749" t="str">
        <f t="shared" si="272"/>
        <v>None_8h</v>
      </c>
      <c r="G1749">
        <f t="shared" si="273"/>
        <v>290</v>
      </c>
      <c r="H1749" t="str">
        <f t="shared" si="274"/>
        <v>YES</v>
      </c>
      <c r="I1749">
        <f t="shared" si="278"/>
        <v>18</v>
      </c>
      <c r="J1749" t="str">
        <f t="shared" si="279"/>
        <v/>
      </c>
      <c r="P1749" s="1">
        <v>41997</v>
      </c>
      <c r="Q1749" t="s">
        <v>441</v>
      </c>
      <c r="R1749">
        <v>290</v>
      </c>
      <c r="S1749">
        <v>3</v>
      </c>
      <c r="T1749" t="s">
        <v>170</v>
      </c>
      <c r="U1749" s="7">
        <v>18</v>
      </c>
      <c r="V1749" s="7"/>
    </row>
    <row r="1750" spans="1:22" x14ac:dyDescent="0.3">
      <c r="A1750" t="str">
        <f t="shared" si="270"/>
        <v>Exp4</v>
      </c>
      <c r="B1750">
        <f t="shared" si="275"/>
        <v>8</v>
      </c>
      <c r="C1750" t="str">
        <f t="shared" si="276"/>
        <v>Nil</v>
      </c>
      <c r="D1750" t="str">
        <f t="shared" si="277"/>
        <v>CRWT153</v>
      </c>
      <c r="E1750" s="20">
        <f t="shared" si="271"/>
        <v>41997</v>
      </c>
      <c r="F1750" t="str">
        <f t="shared" si="272"/>
        <v>None_8h</v>
      </c>
      <c r="G1750">
        <f t="shared" si="273"/>
        <v>303</v>
      </c>
      <c r="H1750" t="str">
        <f t="shared" si="274"/>
        <v>YES</v>
      </c>
      <c r="I1750">
        <f t="shared" si="278"/>
        <v>17</v>
      </c>
      <c r="J1750" t="str">
        <f t="shared" si="279"/>
        <v/>
      </c>
      <c r="R1750">
        <v>303</v>
      </c>
      <c r="S1750">
        <v>1</v>
      </c>
      <c r="T1750" t="s">
        <v>170</v>
      </c>
      <c r="U1750" s="7">
        <v>17</v>
      </c>
      <c r="V1750" s="7"/>
    </row>
    <row r="1751" spans="1:22" x14ac:dyDescent="0.3">
      <c r="A1751" t="str">
        <f t="shared" si="270"/>
        <v>Exp4</v>
      </c>
      <c r="B1751">
        <f t="shared" si="275"/>
        <v>8</v>
      </c>
      <c r="C1751" t="str">
        <f t="shared" si="276"/>
        <v>Nil</v>
      </c>
      <c r="D1751" t="str">
        <f t="shared" si="277"/>
        <v>CRWT153</v>
      </c>
      <c r="E1751" s="20">
        <f t="shared" si="271"/>
        <v>41997</v>
      </c>
      <c r="F1751" t="str">
        <f t="shared" si="272"/>
        <v>None_8h</v>
      </c>
      <c r="G1751">
        <f t="shared" si="273"/>
        <v>319</v>
      </c>
      <c r="H1751" t="str">
        <f t="shared" si="274"/>
        <v>YES</v>
      </c>
      <c r="I1751">
        <f t="shared" si="278"/>
        <v>17</v>
      </c>
      <c r="J1751" t="str">
        <f t="shared" si="279"/>
        <v/>
      </c>
      <c r="R1751">
        <v>319</v>
      </c>
      <c r="S1751">
        <v>1</v>
      </c>
      <c r="T1751" t="s">
        <v>170</v>
      </c>
      <c r="U1751" s="7">
        <v>17</v>
      </c>
      <c r="V1751" s="7"/>
    </row>
    <row r="1752" spans="1:22" x14ac:dyDescent="0.3">
      <c r="A1752" t="str">
        <f t="shared" si="270"/>
        <v>Exp4</v>
      </c>
      <c r="B1752">
        <f t="shared" si="275"/>
        <v>8</v>
      </c>
      <c r="C1752" t="str">
        <f t="shared" si="276"/>
        <v>Nil</v>
      </c>
      <c r="D1752" t="str">
        <f t="shared" si="277"/>
        <v>CRWT153</v>
      </c>
      <c r="E1752" s="20">
        <f t="shared" si="271"/>
        <v>41997</v>
      </c>
      <c r="F1752" t="str">
        <f t="shared" si="272"/>
        <v>None_8h</v>
      </c>
      <c r="G1752">
        <f t="shared" si="273"/>
        <v>319</v>
      </c>
      <c r="H1752" t="str">
        <f t="shared" si="274"/>
        <v>YES</v>
      </c>
      <c r="I1752">
        <f t="shared" si="278"/>
        <v>19</v>
      </c>
      <c r="J1752" t="str">
        <f t="shared" si="279"/>
        <v/>
      </c>
      <c r="S1752">
        <v>3</v>
      </c>
      <c r="T1752" t="s">
        <v>170</v>
      </c>
      <c r="U1752" s="7">
        <v>19</v>
      </c>
      <c r="V1752" s="7"/>
    </row>
    <row r="1753" spans="1:22" x14ac:dyDescent="0.3">
      <c r="A1753" t="str">
        <f t="shared" si="270"/>
        <v>Exp4</v>
      </c>
      <c r="B1753">
        <f t="shared" si="275"/>
        <v>8</v>
      </c>
      <c r="C1753" t="str">
        <f t="shared" si="276"/>
        <v>Nil</v>
      </c>
      <c r="D1753" t="str">
        <f t="shared" si="277"/>
        <v>CRWT153</v>
      </c>
      <c r="E1753" s="20">
        <f t="shared" si="271"/>
        <v>41997</v>
      </c>
      <c r="F1753" t="str">
        <f t="shared" si="272"/>
        <v>None_8h</v>
      </c>
      <c r="G1753">
        <f t="shared" si="273"/>
        <v>328</v>
      </c>
      <c r="H1753" t="str">
        <f t="shared" si="274"/>
        <v>YES</v>
      </c>
      <c r="I1753">
        <f t="shared" si="278"/>
        <v>18</v>
      </c>
      <c r="J1753" t="str">
        <f t="shared" si="279"/>
        <v/>
      </c>
      <c r="R1753">
        <v>328</v>
      </c>
      <c r="S1753">
        <v>2</v>
      </c>
      <c r="T1753" t="s">
        <v>170</v>
      </c>
      <c r="U1753" s="7">
        <v>18</v>
      </c>
      <c r="V1753" s="7"/>
    </row>
    <row r="1754" spans="1:22" x14ac:dyDescent="0.3">
      <c r="A1754" t="str">
        <f t="shared" si="270"/>
        <v>Exp4</v>
      </c>
      <c r="B1754">
        <f t="shared" si="275"/>
        <v>8</v>
      </c>
      <c r="C1754" t="str">
        <f t="shared" si="276"/>
        <v>Nil</v>
      </c>
      <c r="D1754" t="str">
        <f t="shared" si="277"/>
        <v>CRWT153</v>
      </c>
      <c r="E1754" s="20">
        <f t="shared" si="271"/>
        <v>41997</v>
      </c>
      <c r="F1754" t="str">
        <f t="shared" si="272"/>
        <v>None_8h</v>
      </c>
      <c r="G1754">
        <f t="shared" si="273"/>
        <v>338</v>
      </c>
      <c r="H1754" t="str">
        <f t="shared" si="274"/>
        <v>YES</v>
      </c>
      <c r="I1754">
        <f t="shared" si="278"/>
        <v>19</v>
      </c>
      <c r="J1754" t="str">
        <f t="shared" si="279"/>
        <v/>
      </c>
      <c r="R1754">
        <v>338</v>
      </c>
      <c r="S1754">
        <v>1</v>
      </c>
      <c r="T1754" t="s">
        <v>170</v>
      </c>
      <c r="U1754" s="7">
        <v>19</v>
      </c>
      <c r="V1754" s="7"/>
    </row>
    <row r="1755" spans="1:22" x14ac:dyDescent="0.3">
      <c r="A1755" t="str">
        <f t="shared" si="270"/>
        <v>Exp4</v>
      </c>
      <c r="B1755">
        <f t="shared" si="275"/>
        <v>8</v>
      </c>
      <c r="C1755" t="str">
        <f t="shared" si="276"/>
        <v>Nil</v>
      </c>
      <c r="D1755" t="str">
        <f t="shared" si="277"/>
        <v>CRWT153</v>
      </c>
      <c r="E1755" s="20">
        <f t="shared" si="271"/>
        <v>41997</v>
      </c>
      <c r="F1755" t="str">
        <f t="shared" si="272"/>
        <v>None_8h</v>
      </c>
      <c r="G1755">
        <f t="shared" si="273"/>
        <v>338</v>
      </c>
      <c r="H1755" t="str">
        <f t="shared" si="274"/>
        <v>YES</v>
      </c>
      <c r="I1755">
        <f t="shared" si="278"/>
        <v>17</v>
      </c>
      <c r="J1755" t="str">
        <f t="shared" si="279"/>
        <v/>
      </c>
      <c r="S1755">
        <v>2</v>
      </c>
      <c r="T1755" t="s">
        <v>170</v>
      </c>
      <c r="U1755" s="7">
        <v>17</v>
      </c>
      <c r="V1755" s="7"/>
    </row>
    <row r="1756" spans="1:22" x14ac:dyDescent="0.3">
      <c r="A1756" t="str">
        <f t="shared" si="270"/>
        <v>Exp4</v>
      </c>
      <c r="B1756">
        <f t="shared" si="275"/>
        <v>8</v>
      </c>
      <c r="C1756" t="str">
        <f t="shared" si="276"/>
        <v>Nil</v>
      </c>
      <c r="D1756" t="str">
        <f t="shared" si="277"/>
        <v>CRWT153</v>
      </c>
      <c r="E1756" s="20">
        <f t="shared" si="271"/>
        <v>41997</v>
      </c>
      <c r="F1756" t="str">
        <f t="shared" si="272"/>
        <v>None_8h</v>
      </c>
      <c r="G1756">
        <f t="shared" si="273"/>
        <v>338</v>
      </c>
      <c r="H1756" t="str">
        <f t="shared" si="274"/>
        <v>YES</v>
      </c>
      <c r="I1756">
        <f t="shared" si="278"/>
        <v>16</v>
      </c>
      <c r="J1756" t="str">
        <f t="shared" si="279"/>
        <v/>
      </c>
      <c r="S1756">
        <v>3</v>
      </c>
      <c r="T1756" t="s">
        <v>170</v>
      </c>
      <c r="U1756" s="7">
        <v>16</v>
      </c>
      <c r="V1756" s="7"/>
    </row>
    <row r="1757" spans="1:22" x14ac:dyDescent="0.3">
      <c r="A1757" t="str">
        <f t="shared" si="270"/>
        <v>Exp4</v>
      </c>
      <c r="B1757">
        <f t="shared" si="275"/>
        <v>8</v>
      </c>
      <c r="C1757" t="str">
        <f t="shared" si="276"/>
        <v>Nil</v>
      </c>
      <c r="D1757" t="str">
        <f t="shared" si="277"/>
        <v>CRWT153</v>
      </c>
      <c r="E1757" s="20">
        <f t="shared" si="271"/>
        <v>41997</v>
      </c>
      <c r="F1757" t="str">
        <f t="shared" si="272"/>
        <v>None_8h</v>
      </c>
      <c r="G1757">
        <f t="shared" si="273"/>
        <v>338</v>
      </c>
      <c r="H1757" t="str">
        <f t="shared" si="274"/>
        <v>YES</v>
      </c>
      <c r="I1757">
        <f t="shared" si="278"/>
        <v>17</v>
      </c>
      <c r="J1757" t="str">
        <f t="shared" si="279"/>
        <v/>
      </c>
      <c r="S1757">
        <v>4</v>
      </c>
      <c r="T1757" t="s">
        <v>170</v>
      </c>
      <c r="U1757" s="7">
        <v>17</v>
      </c>
      <c r="V1757" s="7"/>
    </row>
    <row r="1758" spans="1:22" x14ac:dyDescent="0.3">
      <c r="A1758" t="str">
        <f t="shared" si="270"/>
        <v>Exp4</v>
      </c>
      <c r="B1758">
        <f t="shared" si="275"/>
        <v>8</v>
      </c>
      <c r="C1758" t="str">
        <f t="shared" si="276"/>
        <v>Nil</v>
      </c>
      <c r="D1758" t="str">
        <f t="shared" si="277"/>
        <v>CRWT153</v>
      </c>
      <c r="E1758" s="20">
        <f t="shared" si="271"/>
        <v>41997</v>
      </c>
      <c r="F1758" t="str">
        <f t="shared" si="272"/>
        <v>None_8h</v>
      </c>
      <c r="G1758">
        <f t="shared" si="273"/>
        <v>343</v>
      </c>
      <c r="H1758" t="str">
        <f t="shared" si="274"/>
        <v>YES</v>
      </c>
      <c r="I1758">
        <f t="shared" si="278"/>
        <v>17</v>
      </c>
      <c r="J1758" t="str">
        <f t="shared" si="279"/>
        <v/>
      </c>
      <c r="R1758">
        <v>343</v>
      </c>
      <c r="S1758">
        <v>1</v>
      </c>
      <c r="T1758" t="s">
        <v>170</v>
      </c>
      <c r="U1758" s="7">
        <v>17</v>
      </c>
      <c r="V1758" s="7"/>
    </row>
    <row r="1759" spans="1:22" x14ac:dyDescent="0.3">
      <c r="A1759" t="str">
        <f t="shared" si="270"/>
        <v>Exp4</v>
      </c>
      <c r="B1759">
        <f t="shared" si="275"/>
        <v>8</v>
      </c>
      <c r="C1759" t="str">
        <f t="shared" si="276"/>
        <v>Nil</v>
      </c>
      <c r="D1759" t="str">
        <f t="shared" si="277"/>
        <v>CRWT153</v>
      </c>
      <c r="E1759" s="20">
        <f t="shared" si="271"/>
        <v>41997</v>
      </c>
      <c r="F1759" t="str">
        <f t="shared" si="272"/>
        <v>None_8h</v>
      </c>
      <c r="G1759">
        <f t="shared" si="273"/>
        <v>343</v>
      </c>
      <c r="H1759" t="str">
        <f t="shared" si="274"/>
        <v>YES</v>
      </c>
      <c r="I1759">
        <f t="shared" si="278"/>
        <v>19</v>
      </c>
      <c r="J1759" t="str">
        <f t="shared" si="279"/>
        <v/>
      </c>
      <c r="S1759">
        <v>3</v>
      </c>
      <c r="T1759" t="s">
        <v>170</v>
      </c>
      <c r="U1759" s="7">
        <v>19</v>
      </c>
      <c r="V1759" s="7"/>
    </row>
    <row r="1760" spans="1:22" x14ac:dyDescent="0.3">
      <c r="A1760" t="str">
        <f t="shared" si="270"/>
        <v>Exp4</v>
      </c>
      <c r="B1760">
        <f t="shared" si="275"/>
        <v>8</v>
      </c>
      <c r="C1760" t="str">
        <f t="shared" si="276"/>
        <v>Nil</v>
      </c>
      <c r="D1760" t="str">
        <f t="shared" si="277"/>
        <v>CRWT153</v>
      </c>
      <c r="E1760" s="20">
        <f t="shared" si="271"/>
        <v>41997</v>
      </c>
      <c r="F1760" t="str">
        <f t="shared" si="272"/>
        <v>None_8h</v>
      </c>
      <c r="G1760">
        <f t="shared" si="273"/>
        <v>347</v>
      </c>
      <c r="H1760" t="str">
        <f t="shared" si="274"/>
        <v>YES</v>
      </c>
      <c r="I1760">
        <f t="shared" si="278"/>
        <v>17</v>
      </c>
      <c r="J1760" t="str">
        <f t="shared" si="279"/>
        <v/>
      </c>
      <c r="R1760">
        <v>347</v>
      </c>
      <c r="S1760">
        <v>1</v>
      </c>
      <c r="T1760" t="s">
        <v>170</v>
      </c>
      <c r="U1760" s="7">
        <v>17</v>
      </c>
      <c r="V1760" s="7"/>
    </row>
    <row r="1761" spans="1:22" x14ac:dyDescent="0.3">
      <c r="A1761" t="str">
        <f t="shared" si="270"/>
        <v>Exp4</v>
      </c>
      <c r="B1761">
        <f t="shared" si="275"/>
        <v>8</v>
      </c>
      <c r="C1761" t="str">
        <f t="shared" si="276"/>
        <v>Nil</v>
      </c>
      <c r="D1761" t="str">
        <f t="shared" si="277"/>
        <v>CRWT153</v>
      </c>
      <c r="E1761" s="20">
        <f t="shared" si="271"/>
        <v>41997</v>
      </c>
      <c r="F1761" t="str">
        <f t="shared" si="272"/>
        <v>None_8h</v>
      </c>
      <c r="G1761">
        <f t="shared" si="273"/>
        <v>347</v>
      </c>
      <c r="H1761" t="str">
        <f t="shared" si="274"/>
        <v>YES</v>
      </c>
      <c r="I1761">
        <f t="shared" si="278"/>
        <v>16</v>
      </c>
      <c r="J1761" t="str">
        <f t="shared" si="279"/>
        <v/>
      </c>
      <c r="S1761">
        <v>3</v>
      </c>
      <c r="T1761" t="s">
        <v>170</v>
      </c>
      <c r="U1761" s="7">
        <v>16</v>
      </c>
      <c r="V1761" s="7"/>
    </row>
    <row r="1762" spans="1:22" x14ac:dyDescent="0.3">
      <c r="A1762" t="str">
        <f t="shared" si="270"/>
        <v>Exp4</v>
      </c>
      <c r="B1762">
        <f t="shared" si="275"/>
        <v>8</v>
      </c>
      <c r="C1762" t="str">
        <f t="shared" si="276"/>
        <v>Nil</v>
      </c>
      <c r="D1762" t="str">
        <f t="shared" si="277"/>
        <v>CRWT153</v>
      </c>
      <c r="E1762" s="20">
        <f t="shared" si="271"/>
        <v>41997</v>
      </c>
      <c r="F1762" t="str">
        <f t="shared" si="272"/>
        <v>None_8h</v>
      </c>
      <c r="G1762">
        <f t="shared" si="273"/>
        <v>349</v>
      </c>
      <c r="H1762" t="str">
        <f t="shared" si="274"/>
        <v>YES</v>
      </c>
      <c r="I1762">
        <f t="shared" si="278"/>
        <v>16</v>
      </c>
      <c r="J1762" t="str">
        <f t="shared" si="279"/>
        <v/>
      </c>
      <c r="R1762">
        <v>349</v>
      </c>
      <c r="S1762">
        <v>2</v>
      </c>
      <c r="T1762" t="s">
        <v>170</v>
      </c>
      <c r="U1762" s="7">
        <v>16</v>
      </c>
      <c r="V1762" s="7"/>
    </row>
    <row r="1763" spans="1:22" x14ac:dyDescent="0.3">
      <c r="A1763" t="str">
        <f t="shared" si="270"/>
        <v>Exp4</v>
      </c>
      <c r="B1763">
        <f t="shared" si="275"/>
        <v>8</v>
      </c>
      <c r="C1763" t="str">
        <f t="shared" si="276"/>
        <v>Nil</v>
      </c>
      <c r="D1763" t="str">
        <f t="shared" si="277"/>
        <v>CRWT153</v>
      </c>
      <c r="E1763" s="20">
        <f t="shared" si="271"/>
        <v>41997</v>
      </c>
      <c r="F1763" t="str">
        <f t="shared" si="272"/>
        <v>None_8h</v>
      </c>
      <c r="G1763">
        <f t="shared" si="273"/>
        <v>349</v>
      </c>
      <c r="H1763" t="str">
        <f t="shared" si="274"/>
        <v>YES</v>
      </c>
      <c r="I1763">
        <f t="shared" si="278"/>
        <v>18</v>
      </c>
      <c r="J1763" t="str">
        <f t="shared" si="279"/>
        <v/>
      </c>
      <c r="S1763">
        <v>4</v>
      </c>
      <c r="T1763" t="s">
        <v>170</v>
      </c>
      <c r="U1763" s="7">
        <v>18</v>
      </c>
      <c r="V1763" s="7"/>
    </row>
    <row r="1764" spans="1:22" x14ac:dyDescent="0.3">
      <c r="A1764" t="str">
        <f t="shared" si="270"/>
        <v>Exp4</v>
      </c>
      <c r="B1764">
        <f t="shared" si="275"/>
        <v>8</v>
      </c>
      <c r="C1764" t="str">
        <f t="shared" si="276"/>
        <v>Nil</v>
      </c>
      <c r="D1764" t="str">
        <f t="shared" si="277"/>
        <v>CRWT153</v>
      </c>
      <c r="E1764" s="20">
        <f t="shared" si="271"/>
        <v>41997</v>
      </c>
      <c r="F1764" t="str">
        <f t="shared" si="272"/>
        <v>None_8h</v>
      </c>
      <c r="G1764">
        <f t="shared" si="273"/>
        <v>351</v>
      </c>
      <c r="H1764" t="str">
        <f t="shared" si="274"/>
        <v>YES</v>
      </c>
      <c r="I1764">
        <f t="shared" si="278"/>
        <v>18</v>
      </c>
      <c r="J1764" t="str">
        <f t="shared" si="279"/>
        <v/>
      </c>
      <c r="R1764">
        <v>351</v>
      </c>
      <c r="S1764">
        <v>1</v>
      </c>
      <c r="T1764" t="s">
        <v>170</v>
      </c>
      <c r="U1764" s="7">
        <v>18</v>
      </c>
      <c r="V1764" s="7"/>
    </row>
    <row r="1765" spans="1:22" x14ac:dyDescent="0.3">
      <c r="A1765" t="str">
        <f t="shared" si="270"/>
        <v>Exp4</v>
      </c>
      <c r="B1765">
        <f t="shared" si="275"/>
        <v>8</v>
      </c>
      <c r="C1765" t="str">
        <f t="shared" si="276"/>
        <v>Nil</v>
      </c>
      <c r="D1765" t="str">
        <f t="shared" si="277"/>
        <v>CRWT153</v>
      </c>
      <c r="E1765" s="20">
        <f t="shared" si="271"/>
        <v>41997</v>
      </c>
      <c r="F1765" t="str">
        <f t="shared" si="272"/>
        <v>None_8h</v>
      </c>
      <c r="G1765">
        <f t="shared" si="273"/>
        <v>351</v>
      </c>
      <c r="H1765" t="str">
        <f t="shared" si="274"/>
        <v>YES</v>
      </c>
      <c r="I1765">
        <f t="shared" si="278"/>
        <v>18</v>
      </c>
      <c r="J1765" t="str">
        <f t="shared" si="279"/>
        <v/>
      </c>
      <c r="S1765">
        <v>3</v>
      </c>
      <c r="T1765" t="s">
        <v>170</v>
      </c>
      <c r="U1765" s="7">
        <v>18</v>
      </c>
      <c r="V1765" s="7"/>
    </row>
    <row r="1766" spans="1:22" x14ac:dyDescent="0.3">
      <c r="A1766" t="str">
        <f t="shared" si="270"/>
        <v>Exp4</v>
      </c>
      <c r="B1766">
        <f t="shared" si="275"/>
        <v>8</v>
      </c>
      <c r="C1766" t="str">
        <f t="shared" si="276"/>
        <v>Nil</v>
      </c>
      <c r="D1766" t="str">
        <f t="shared" si="277"/>
        <v>CRWT153</v>
      </c>
      <c r="E1766" s="20">
        <f t="shared" si="271"/>
        <v>41997</v>
      </c>
      <c r="F1766" t="str">
        <f t="shared" si="272"/>
        <v>None_8h</v>
      </c>
      <c r="G1766">
        <f t="shared" si="273"/>
        <v>357</v>
      </c>
      <c r="H1766" t="str">
        <f t="shared" si="274"/>
        <v>YES</v>
      </c>
      <c r="I1766">
        <f t="shared" si="278"/>
        <v>18</v>
      </c>
      <c r="J1766" t="str">
        <f t="shared" si="279"/>
        <v/>
      </c>
      <c r="R1766">
        <v>357</v>
      </c>
      <c r="S1766">
        <v>1</v>
      </c>
      <c r="T1766" t="s">
        <v>170</v>
      </c>
      <c r="U1766" s="7">
        <v>18</v>
      </c>
      <c r="V1766" s="7"/>
    </row>
    <row r="1767" spans="1:22" x14ac:dyDescent="0.3">
      <c r="A1767" t="str">
        <f t="shared" si="270"/>
        <v>Exp4</v>
      </c>
      <c r="B1767">
        <f t="shared" si="275"/>
        <v>8</v>
      </c>
      <c r="C1767" t="str">
        <f t="shared" si="276"/>
        <v>Nil</v>
      </c>
      <c r="D1767" t="str">
        <f t="shared" si="277"/>
        <v>CRWT153</v>
      </c>
      <c r="E1767" s="20">
        <f t="shared" si="271"/>
        <v>42004</v>
      </c>
      <c r="F1767" t="str">
        <f t="shared" si="272"/>
        <v>None_8h</v>
      </c>
      <c r="G1767">
        <f t="shared" si="273"/>
        <v>303</v>
      </c>
      <c r="H1767" t="str">
        <f t="shared" si="274"/>
        <v>YES</v>
      </c>
      <c r="I1767">
        <f t="shared" si="278"/>
        <v>18</v>
      </c>
      <c r="J1767" t="str">
        <f t="shared" si="279"/>
        <v/>
      </c>
      <c r="P1767" s="1">
        <v>42004</v>
      </c>
      <c r="Q1767" t="s">
        <v>441</v>
      </c>
      <c r="R1767">
        <v>303</v>
      </c>
      <c r="S1767">
        <v>2</v>
      </c>
      <c r="T1767" t="s">
        <v>170</v>
      </c>
      <c r="U1767" s="7">
        <v>18</v>
      </c>
      <c r="V1767" s="7"/>
    </row>
    <row r="1768" spans="1:22" x14ac:dyDescent="0.3">
      <c r="A1768" t="str">
        <f t="shared" si="270"/>
        <v>Exp4</v>
      </c>
      <c r="B1768">
        <f t="shared" si="275"/>
        <v>8</v>
      </c>
      <c r="C1768" t="str">
        <f t="shared" si="276"/>
        <v>Nil</v>
      </c>
      <c r="D1768" t="str">
        <f t="shared" si="277"/>
        <v>CRWT153</v>
      </c>
      <c r="E1768" s="20">
        <f t="shared" si="271"/>
        <v>42004</v>
      </c>
      <c r="F1768" t="str">
        <f t="shared" si="272"/>
        <v>None_8h</v>
      </c>
      <c r="G1768">
        <f t="shared" si="273"/>
        <v>312</v>
      </c>
      <c r="H1768" t="str">
        <f t="shared" si="274"/>
        <v>YES</v>
      </c>
      <c r="I1768">
        <f t="shared" si="278"/>
        <v>16</v>
      </c>
      <c r="J1768" t="str">
        <f t="shared" si="279"/>
        <v/>
      </c>
      <c r="R1768">
        <v>312</v>
      </c>
      <c r="S1768">
        <v>3</v>
      </c>
      <c r="T1768" t="s">
        <v>170</v>
      </c>
      <c r="U1768" s="7">
        <v>16</v>
      </c>
      <c r="V1768" s="7"/>
    </row>
    <row r="1769" spans="1:22" x14ac:dyDescent="0.3">
      <c r="A1769" t="str">
        <f t="shared" si="270"/>
        <v>Exp4</v>
      </c>
      <c r="B1769">
        <f t="shared" si="275"/>
        <v>8</v>
      </c>
      <c r="C1769" t="str">
        <f t="shared" si="276"/>
        <v>Nil</v>
      </c>
      <c r="D1769" t="str">
        <f t="shared" si="277"/>
        <v>CRWT153</v>
      </c>
      <c r="E1769" s="20">
        <f t="shared" si="271"/>
        <v>42004</v>
      </c>
      <c r="F1769" t="str">
        <f t="shared" si="272"/>
        <v>None_8h</v>
      </c>
      <c r="G1769">
        <f t="shared" si="273"/>
        <v>319</v>
      </c>
      <c r="H1769" t="str">
        <f t="shared" si="274"/>
        <v>YES</v>
      </c>
      <c r="I1769">
        <f t="shared" si="278"/>
        <v>17</v>
      </c>
      <c r="J1769" t="str">
        <f t="shared" si="279"/>
        <v/>
      </c>
      <c r="R1769">
        <v>319</v>
      </c>
      <c r="S1769">
        <v>2</v>
      </c>
      <c r="T1769" t="s">
        <v>170</v>
      </c>
      <c r="U1769" s="7">
        <v>17</v>
      </c>
      <c r="V1769" s="7"/>
    </row>
    <row r="1770" spans="1:22" x14ac:dyDescent="0.3">
      <c r="A1770" t="str">
        <f t="shared" si="270"/>
        <v>Exp4</v>
      </c>
      <c r="B1770">
        <f t="shared" si="275"/>
        <v>8</v>
      </c>
      <c r="C1770" t="str">
        <f t="shared" si="276"/>
        <v>Nil</v>
      </c>
      <c r="D1770" t="str">
        <f t="shared" si="277"/>
        <v>CRWT153</v>
      </c>
      <c r="E1770" s="20">
        <f t="shared" si="271"/>
        <v>42011</v>
      </c>
      <c r="F1770" t="str">
        <f t="shared" si="272"/>
        <v>None_8h</v>
      </c>
      <c r="G1770">
        <f t="shared" si="273"/>
        <v>303</v>
      </c>
      <c r="H1770" t="str">
        <f t="shared" si="274"/>
        <v>YES</v>
      </c>
      <c r="I1770">
        <f t="shared" si="278"/>
        <v>19</v>
      </c>
      <c r="J1770" t="str">
        <f t="shared" si="279"/>
        <v/>
      </c>
      <c r="P1770" s="1">
        <v>42011</v>
      </c>
      <c r="Q1770" t="s">
        <v>441</v>
      </c>
      <c r="R1770">
        <v>303</v>
      </c>
      <c r="S1770">
        <v>3</v>
      </c>
      <c r="T1770" t="s">
        <v>170</v>
      </c>
      <c r="U1770" s="7">
        <v>19</v>
      </c>
      <c r="V1770" s="7"/>
    </row>
    <row r="1771" spans="1:22" x14ac:dyDescent="0.3">
      <c r="A1771" t="str">
        <f t="shared" si="270"/>
        <v>Exp4</v>
      </c>
      <c r="B1771">
        <f t="shared" si="275"/>
        <v>8</v>
      </c>
      <c r="C1771" t="str">
        <f t="shared" si="276"/>
        <v>Nil</v>
      </c>
      <c r="D1771" t="str">
        <f t="shared" si="277"/>
        <v>CRWT153</v>
      </c>
      <c r="E1771" s="20">
        <f t="shared" si="271"/>
        <v>42011</v>
      </c>
      <c r="F1771" t="str">
        <f t="shared" si="272"/>
        <v>None_8h</v>
      </c>
      <c r="G1771">
        <f t="shared" si="273"/>
        <v>303</v>
      </c>
      <c r="H1771" t="str">
        <f t="shared" si="274"/>
        <v>YES</v>
      </c>
      <c r="I1771">
        <f t="shared" si="278"/>
        <v>20</v>
      </c>
      <c r="J1771" t="str">
        <f t="shared" si="279"/>
        <v/>
      </c>
      <c r="S1771">
        <v>4</v>
      </c>
      <c r="T1771" t="s">
        <v>170</v>
      </c>
      <c r="U1771" s="7">
        <v>20</v>
      </c>
      <c r="V1771" s="7"/>
    </row>
    <row r="1772" spans="1:22" x14ac:dyDescent="0.3">
      <c r="A1772" t="str">
        <f t="shared" si="270"/>
        <v>Exp4</v>
      </c>
      <c r="B1772">
        <f t="shared" si="275"/>
        <v>8</v>
      </c>
      <c r="C1772" t="str">
        <f t="shared" si="276"/>
        <v>Nil</v>
      </c>
      <c r="D1772" t="str">
        <f t="shared" si="277"/>
        <v>CRWT153</v>
      </c>
      <c r="E1772" s="20">
        <f t="shared" si="271"/>
        <v>42011</v>
      </c>
      <c r="F1772" t="str">
        <f t="shared" si="272"/>
        <v>None_8h</v>
      </c>
      <c r="G1772">
        <f t="shared" si="273"/>
        <v>328</v>
      </c>
      <c r="H1772" t="str">
        <f t="shared" si="274"/>
        <v>YES</v>
      </c>
      <c r="I1772">
        <f t="shared" si="278"/>
        <v>17</v>
      </c>
      <c r="J1772" t="str">
        <f t="shared" si="279"/>
        <v/>
      </c>
      <c r="R1772">
        <v>328</v>
      </c>
      <c r="S1772">
        <v>3</v>
      </c>
      <c r="T1772" t="s">
        <v>170</v>
      </c>
      <c r="U1772" s="7">
        <v>17</v>
      </c>
      <c r="V1772" s="7"/>
    </row>
    <row r="1773" spans="1:22" x14ac:dyDescent="0.3">
      <c r="A1773" t="str">
        <f t="shared" si="270"/>
        <v>Exp4</v>
      </c>
      <c r="B1773">
        <f t="shared" si="275"/>
        <v>8</v>
      </c>
      <c r="C1773" t="str">
        <f t="shared" si="276"/>
        <v>Nil</v>
      </c>
      <c r="D1773" t="str">
        <f t="shared" si="277"/>
        <v>CRWT153</v>
      </c>
      <c r="E1773" s="20">
        <f t="shared" si="271"/>
        <v>42011</v>
      </c>
      <c r="F1773" t="str">
        <f t="shared" si="272"/>
        <v>None_8h</v>
      </c>
      <c r="G1773">
        <f t="shared" si="273"/>
        <v>349</v>
      </c>
      <c r="H1773" t="str">
        <f t="shared" si="274"/>
        <v>YES</v>
      </c>
      <c r="I1773">
        <f t="shared" si="278"/>
        <v>16</v>
      </c>
      <c r="J1773" t="str">
        <f t="shared" si="279"/>
        <v/>
      </c>
      <c r="R1773">
        <v>349</v>
      </c>
      <c r="S1773">
        <v>1</v>
      </c>
      <c r="T1773" t="s">
        <v>170</v>
      </c>
      <c r="U1773" s="7">
        <v>16</v>
      </c>
      <c r="V1773" s="7"/>
    </row>
    <row r="1774" spans="1:22" x14ac:dyDescent="0.3">
      <c r="A1774" t="str">
        <f t="shared" si="270"/>
        <v>Exp4</v>
      </c>
      <c r="B1774">
        <f t="shared" si="275"/>
        <v>8</v>
      </c>
      <c r="C1774" t="str">
        <f t="shared" si="276"/>
        <v>Nil</v>
      </c>
      <c r="D1774" t="str">
        <f t="shared" si="277"/>
        <v>CRWT153</v>
      </c>
      <c r="E1774" s="20">
        <f t="shared" si="271"/>
        <v>42018</v>
      </c>
      <c r="F1774" t="str">
        <f t="shared" si="272"/>
        <v>None_8h</v>
      </c>
      <c r="G1774">
        <f t="shared" si="273"/>
        <v>321</v>
      </c>
      <c r="H1774" t="str">
        <f t="shared" si="274"/>
        <v>YES</v>
      </c>
      <c r="I1774">
        <f t="shared" si="278"/>
        <v>16</v>
      </c>
      <c r="J1774" t="str">
        <f t="shared" si="279"/>
        <v/>
      </c>
      <c r="P1774" s="1">
        <v>42018</v>
      </c>
      <c r="Q1774" t="s">
        <v>441</v>
      </c>
      <c r="R1774">
        <v>321</v>
      </c>
      <c r="S1774">
        <v>4</v>
      </c>
      <c r="T1774" t="s">
        <v>170</v>
      </c>
      <c r="U1774" s="7">
        <v>16</v>
      </c>
      <c r="V1774" s="7"/>
    </row>
    <row r="1775" spans="1:22" x14ac:dyDescent="0.3">
      <c r="A1775" t="str">
        <f t="shared" si="270"/>
        <v>Exp4</v>
      </c>
      <c r="B1775">
        <f t="shared" si="275"/>
        <v>8</v>
      </c>
      <c r="C1775" t="str">
        <f t="shared" si="276"/>
        <v>Nil</v>
      </c>
      <c r="D1775" t="str">
        <f t="shared" si="277"/>
        <v>CRWT153</v>
      </c>
      <c r="E1775" s="20">
        <f t="shared" si="271"/>
        <v>42018</v>
      </c>
      <c r="F1775" t="str">
        <f t="shared" si="272"/>
        <v>None_8h</v>
      </c>
      <c r="G1775">
        <f t="shared" si="273"/>
        <v>349</v>
      </c>
      <c r="H1775" t="str">
        <f t="shared" si="274"/>
        <v>YES</v>
      </c>
      <c r="I1775">
        <f t="shared" si="278"/>
        <v>17</v>
      </c>
      <c r="J1775" t="str">
        <f t="shared" si="279"/>
        <v/>
      </c>
      <c r="R1775">
        <v>349</v>
      </c>
      <c r="S1775">
        <v>3</v>
      </c>
      <c r="T1775" t="s">
        <v>170</v>
      </c>
      <c r="U1775" s="7">
        <v>17</v>
      </c>
      <c r="V1775" s="7"/>
    </row>
    <row r="1776" spans="1:22" x14ac:dyDescent="0.3">
      <c r="A1776" t="str">
        <f t="shared" si="270"/>
        <v>Exp4</v>
      </c>
      <c r="B1776">
        <f t="shared" si="275"/>
        <v>8</v>
      </c>
      <c r="C1776" t="str">
        <f t="shared" si="276"/>
        <v>Full</v>
      </c>
      <c r="D1776" t="str">
        <f t="shared" si="277"/>
        <v>Otane</v>
      </c>
      <c r="E1776" s="20">
        <f t="shared" si="271"/>
        <v>41905</v>
      </c>
      <c r="F1776" t="str">
        <f t="shared" si="272"/>
        <v>Full_8h</v>
      </c>
      <c r="G1776">
        <f t="shared" si="273"/>
        <v>1011</v>
      </c>
      <c r="H1776" t="str">
        <f t="shared" si="274"/>
        <v>NO</v>
      </c>
      <c r="I1776">
        <f t="shared" si="278"/>
        <v>2.37</v>
      </c>
      <c r="J1776">
        <f t="shared" si="279"/>
        <v>9</v>
      </c>
      <c r="N1776" t="s">
        <v>41</v>
      </c>
      <c r="O1776" t="s">
        <v>35</v>
      </c>
      <c r="P1776" s="1">
        <v>41905</v>
      </c>
      <c r="Q1776" t="s">
        <v>440</v>
      </c>
      <c r="R1776">
        <v>1011</v>
      </c>
      <c r="S1776">
        <v>1</v>
      </c>
      <c r="U1776" s="7">
        <v>2.37</v>
      </c>
      <c r="V1776" s="7">
        <v>9</v>
      </c>
    </row>
    <row r="1777" spans="1:22" x14ac:dyDescent="0.3">
      <c r="A1777" t="str">
        <f t="shared" si="270"/>
        <v>Exp4</v>
      </c>
      <c r="B1777">
        <f t="shared" si="275"/>
        <v>8</v>
      </c>
      <c r="C1777" t="str">
        <f t="shared" si="276"/>
        <v>Full</v>
      </c>
      <c r="D1777" t="str">
        <f t="shared" si="277"/>
        <v>Otane</v>
      </c>
      <c r="E1777" s="20">
        <f t="shared" si="271"/>
        <v>41905</v>
      </c>
      <c r="F1777" t="str">
        <f t="shared" si="272"/>
        <v>Full_8h</v>
      </c>
      <c r="G1777">
        <f t="shared" si="273"/>
        <v>1011</v>
      </c>
      <c r="H1777" t="str">
        <f t="shared" si="274"/>
        <v>NO</v>
      </c>
      <c r="I1777">
        <f t="shared" si="278"/>
        <v>2.29</v>
      </c>
      <c r="J1777">
        <f t="shared" si="279"/>
        <v>9</v>
      </c>
      <c r="S1777">
        <v>2</v>
      </c>
      <c r="U1777" s="7">
        <v>2.29</v>
      </c>
      <c r="V1777" s="7">
        <v>9</v>
      </c>
    </row>
    <row r="1778" spans="1:22" x14ac:dyDescent="0.3">
      <c r="A1778" t="str">
        <f t="shared" si="270"/>
        <v>Exp4</v>
      </c>
      <c r="B1778">
        <f t="shared" si="275"/>
        <v>8</v>
      </c>
      <c r="C1778" t="str">
        <f t="shared" si="276"/>
        <v>Full</v>
      </c>
      <c r="D1778" t="str">
        <f t="shared" si="277"/>
        <v>Otane</v>
      </c>
      <c r="E1778" s="20">
        <f t="shared" si="271"/>
        <v>41905</v>
      </c>
      <c r="F1778" t="str">
        <f t="shared" si="272"/>
        <v>Full_8h</v>
      </c>
      <c r="G1778">
        <f t="shared" si="273"/>
        <v>1011</v>
      </c>
      <c r="H1778" t="str">
        <f t="shared" si="274"/>
        <v>NO</v>
      </c>
      <c r="I1778">
        <f t="shared" si="278"/>
        <v>2.1186708860759493</v>
      </c>
      <c r="J1778">
        <f t="shared" si="279"/>
        <v>8</v>
      </c>
      <c r="S1778">
        <v>3</v>
      </c>
      <c r="U1778" s="7">
        <v>2.1186708860759493</v>
      </c>
      <c r="V1778" s="7">
        <v>8</v>
      </c>
    </row>
    <row r="1779" spans="1:22" x14ac:dyDescent="0.3">
      <c r="A1779" t="str">
        <f t="shared" si="270"/>
        <v>Exp4</v>
      </c>
      <c r="B1779">
        <f t="shared" si="275"/>
        <v>8</v>
      </c>
      <c r="C1779" t="str">
        <f t="shared" si="276"/>
        <v>Full</v>
      </c>
      <c r="D1779" t="str">
        <f t="shared" si="277"/>
        <v>Otane</v>
      </c>
      <c r="E1779" s="20">
        <f t="shared" si="271"/>
        <v>41905</v>
      </c>
      <c r="F1779" t="str">
        <f t="shared" si="272"/>
        <v>Full_8h</v>
      </c>
      <c r="G1779">
        <f t="shared" si="273"/>
        <v>1011</v>
      </c>
      <c r="H1779" t="str">
        <f t="shared" si="274"/>
        <v>NO</v>
      </c>
      <c r="I1779">
        <f t="shared" si="278"/>
        <v>2.19</v>
      </c>
      <c r="J1779">
        <f t="shared" si="279"/>
        <v>9</v>
      </c>
      <c r="S1779">
        <v>4</v>
      </c>
      <c r="U1779" s="7">
        <v>2.19</v>
      </c>
      <c r="V1779" s="7">
        <v>9</v>
      </c>
    </row>
    <row r="1780" spans="1:22" x14ac:dyDescent="0.3">
      <c r="A1780" t="str">
        <f t="shared" si="270"/>
        <v>Exp4</v>
      </c>
      <c r="B1780">
        <f t="shared" si="275"/>
        <v>8</v>
      </c>
      <c r="C1780" t="str">
        <f t="shared" si="276"/>
        <v>Full</v>
      </c>
      <c r="D1780" t="str">
        <f t="shared" si="277"/>
        <v>Otane</v>
      </c>
      <c r="E1780" s="20">
        <f t="shared" si="271"/>
        <v>41905</v>
      </c>
      <c r="F1780" t="str">
        <f t="shared" si="272"/>
        <v>Full_8h</v>
      </c>
      <c r="G1780">
        <f t="shared" si="273"/>
        <v>1017</v>
      </c>
      <c r="H1780" t="str">
        <f t="shared" si="274"/>
        <v>NO</v>
      </c>
      <c r="I1780">
        <f t="shared" si="278"/>
        <v>2.19</v>
      </c>
      <c r="J1780">
        <f t="shared" si="279"/>
        <v>9</v>
      </c>
      <c r="R1780">
        <v>1017</v>
      </c>
      <c r="S1780">
        <v>1</v>
      </c>
      <c r="U1780" s="7">
        <v>2.19</v>
      </c>
      <c r="V1780" s="7">
        <v>9</v>
      </c>
    </row>
    <row r="1781" spans="1:22" x14ac:dyDescent="0.3">
      <c r="A1781" t="str">
        <f t="shared" si="270"/>
        <v>Exp4</v>
      </c>
      <c r="B1781">
        <f t="shared" si="275"/>
        <v>8</v>
      </c>
      <c r="C1781" t="str">
        <f t="shared" si="276"/>
        <v>Full</v>
      </c>
      <c r="D1781" t="str">
        <f t="shared" si="277"/>
        <v>Otane</v>
      </c>
      <c r="E1781" s="20">
        <f t="shared" si="271"/>
        <v>41905</v>
      </c>
      <c r="F1781" t="str">
        <f t="shared" si="272"/>
        <v>Full_8h</v>
      </c>
      <c r="G1781">
        <f t="shared" si="273"/>
        <v>1017</v>
      </c>
      <c r="H1781" t="str">
        <f t="shared" si="274"/>
        <v>NO</v>
      </c>
      <c r="I1781">
        <f t="shared" si="278"/>
        <v>2.2800000000000002</v>
      </c>
      <c r="J1781">
        <f t="shared" si="279"/>
        <v>10</v>
      </c>
      <c r="S1781">
        <v>2</v>
      </c>
      <c r="U1781" s="7">
        <v>2.2800000000000002</v>
      </c>
      <c r="V1781" s="7">
        <v>10</v>
      </c>
    </row>
    <row r="1782" spans="1:22" x14ac:dyDescent="0.3">
      <c r="A1782" t="str">
        <f t="shared" si="270"/>
        <v>Exp4</v>
      </c>
      <c r="B1782">
        <f t="shared" si="275"/>
        <v>8</v>
      </c>
      <c r="C1782" t="str">
        <f t="shared" si="276"/>
        <v>Full</v>
      </c>
      <c r="D1782" t="str">
        <f t="shared" si="277"/>
        <v>Otane</v>
      </c>
      <c r="E1782" s="20">
        <f t="shared" si="271"/>
        <v>41905</v>
      </c>
      <c r="F1782" t="str">
        <f t="shared" si="272"/>
        <v>Full_8h</v>
      </c>
      <c r="G1782">
        <f t="shared" si="273"/>
        <v>1017</v>
      </c>
      <c r="H1782" t="str">
        <f t="shared" si="274"/>
        <v>NO</v>
      </c>
      <c r="I1782">
        <f t="shared" si="278"/>
        <v>2.2999999999999998</v>
      </c>
      <c r="J1782">
        <f t="shared" si="279"/>
        <v>9</v>
      </c>
      <c r="S1782">
        <v>3</v>
      </c>
      <c r="U1782" s="7">
        <v>2.2999999999999998</v>
      </c>
      <c r="V1782" s="7">
        <v>9</v>
      </c>
    </row>
    <row r="1783" spans="1:22" x14ac:dyDescent="0.3">
      <c r="A1783" t="str">
        <f t="shared" si="270"/>
        <v>Exp4</v>
      </c>
      <c r="B1783">
        <f t="shared" si="275"/>
        <v>8</v>
      </c>
      <c r="C1783" t="str">
        <f t="shared" si="276"/>
        <v>Full</v>
      </c>
      <c r="D1783" t="str">
        <f t="shared" si="277"/>
        <v>Otane</v>
      </c>
      <c r="E1783" s="20">
        <f t="shared" si="271"/>
        <v>41905</v>
      </c>
      <c r="F1783" t="str">
        <f t="shared" si="272"/>
        <v>Full_8h</v>
      </c>
      <c r="G1783">
        <f t="shared" si="273"/>
        <v>1017</v>
      </c>
      <c r="H1783" t="str">
        <f t="shared" si="274"/>
        <v>NO</v>
      </c>
      <c r="I1783">
        <f t="shared" si="278"/>
        <v>2.2450000000000001</v>
      </c>
      <c r="J1783">
        <f t="shared" si="279"/>
        <v>8</v>
      </c>
      <c r="S1783">
        <v>4</v>
      </c>
      <c r="U1783" s="7">
        <v>2.2450000000000001</v>
      </c>
      <c r="V1783" s="7">
        <v>8</v>
      </c>
    </row>
    <row r="1784" spans="1:22" x14ac:dyDescent="0.3">
      <c r="A1784" t="str">
        <f t="shared" si="270"/>
        <v>Exp4</v>
      </c>
      <c r="B1784">
        <f t="shared" si="275"/>
        <v>8</v>
      </c>
      <c r="C1784" t="str">
        <f t="shared" si="276"/>
        <v>Full</v>
      </c>
      <c r="D1784" t="str">
        <f t="shared" si="277"/>
        <v>Otane</v>
      </c>
      <c r="E1784" s="20">
        <f t="shared" si="271"/>
        <v>41905</v>
      </c>
      <c r="F1784" t="str">
        <f t="shared" si="272"/>
        <v>Full_8h</v>
      </c>
      <c r="G1784">
        <f t="shared" si="273"/>
        <v>1025</v>
      </c>
      <c r="H1784" t="str">
        <f t="shared" si="274"/>
        <v>NO</v>
      </c>
      <c r="I1784">
        <f t="shared" si="278"/>
        <v>2.48</v>
      </c>
      <c r="J1784">
        <f t="shared" si="279"/>
        <v>8</v>
      </c>
      <c r="R1784">
        <v>1025</v>
      </c>
      <c r="S1784">
        <v>1</v>
      </c>
      <c r="U1784" s="7">
        <v>2.48</v>
      </c>
      <c r="V1784" s="7">
        <v>8</v>
      </c>
    </row>
    <row r="1785" spans="1:22" x14ac:dyDescent="0.3">
      <c r="A1785" t="str">
        <f t="shared" si="270"/>
        <v>Exp4</v>
      </c>
      <c r="B1785">
        <f t="shared" si="275"/>
        <v>8</v>
      </c>
      <c r="C1785" t="str">
        <f t="shared" si="276"/>
        <v>Full</v>
      </c>
      <c r="D1785" t="str">
        <f t="shared" si="277"/>
        <v>Otane</v>
      </c>
      <c r="E1785" s="20">
        <f t="shared" si="271"/>
        <v>41905</v>
      </c>
      <c r="F1785" t="str">
        <f t="shared" si="272"/>
        <v>Full_8h</v>
      </c>
      <c r="G1785">
        <f t="shared" si="273"/>
        <v>1025</v>
      </c>
      <c r="H1785" t="str">
        <f t="shared" si="274"/>
        <v>NO</v>
      </c>
      <c r="I1785">
        <f t="shared" si="278"/>
        <v>1.2658227848101267</v>
      </c>
      <c r="J1785">
        <f t="shared" si="279"/>
        <v>8</v>
      </c>
      <c r="S1785">
        <v>2</v>
      </c>
      <c r="U1785" s="7">
        <v>1.2658227848101267</v>
      </c>
      <c r="V1785" s="7">
        <v>8</v>
      </c>
    </row>
    <row r="1786" spans="1:22" x14ac:dyDescent="0.3">
      <c r="A1786" t="str">
        <f t="shared" si="270"/>
        <v>Exp4</v>
      </c>
      <c r="B1786">
        <f t="shared" si="275"/>
        <v>8</v>
      </c>
      <c r="C1786" t="str">
        <f t="shared" si="276"/>
        <v>Full</v>
      </c>
      <c r="D1786" t="str">
        <f t="shared" si="277"/>
        <v>Otane</v>
      </c>
      <c r="E1786" s="20">
        <f t="shared" si="271"/>
        <v>41905</v>
      </c>
      <c r="F1786" t="str">
        <f t="shared" si="272"/>
        <v>Full_8h</v>
      </c>
      <c r="G1786">
        <f t="shared" si="273"/>
        <v>1025</v>
      </c>
      <c r="H1786" t="str">
        <f t="shared" si="274"/>
        <v>NO</v>
      </c>
      <c r="I1786">
        <f t="shared" si="278"/>
        <v>2.355</v>
      </c>
      <c r="J1786">
        <f t="shared" si="279"/>
        <v>9</v>
      </c>
      <c r="S1786">
        <v>3</v>
      </c>
      <c r="U1786" s="7">
        <v>2.355</v>
      </c>
      <c r="V1786" s="7">
        <v>9</v>
      </c>
    </row>
    <row r="1787" spans="1:22" x14ac:dyDescent="0.3">
      <c r="A1787" t="str">
        <f t="shared" si="270"/>
        <v>Exp4</v>
      </c>
      <c r="B1787">
        <f t="shared" si="275"/>
        <v>8</v>
      </c>
      <c r="C1787" t="str">
        <f t="shared" si="276"/>
        <v>Full</v>
      </c>
      <c r="D1787" t="str">
        <f t="shared" si="277"/>
        <v>Otane</v>
      </c>
      <c r="E1787" s="20">
        <f t="shared" si="271"/>
        <v>41905</v>
      </c>
      <c r="F1787" t="str">
        <f t="shared" si="272"/>
        <v>Full_8h</v>
      </c>
      <c r="G1787">
        <f t="shared" si="273"/>
        <v>1025</v>
      </c>
      <c r="H1787" t="str">
        <f t="shared" si="274"/>
        <v>NO</v>
      </c>
      <c r="I1787">
        <f t="shared" si="278"/>
        <v>2.1850000000000001</v>
      </c>
      <c r="J1787">
        <f t="shared" si="279"/>
        <v>8</v>
      </c>
      <c r="S1787">
        <v>4</v>
      </c>
      <c r="U1787" s="7">
        <v>2.1850000000000001</v>
      </c>
      <c r="V1787" s="7">
        <v>8</v>
      </c>
    </row>
    <row r="1788" spans="1:22" x14ac:dyDescent="0.3">
      <c r="A1788" t="str">
        <f t="shared" si="270"/>
        <v>Exp4</v>
      </c>
      <c r="B1788">
        <f t="shared" si="275"/>
        <v>8</v>
      </c>
      <c r="C1788" t="str">
        <f t="shared" si="276"/>
        <v>Full</v>
      </c>
      <c r="D1788" t="str">
        <f t="shared" si="277"/>
        <v>Otane</v>
      </c>
      <c r="E1788" s="20">
        <f t="shared" si="271"/>
        <v>41912</v>
      </c>
      <c r="F1788" t="str">
        <f t="shared" si="272"/>
        <v>Full_8h</v>
      </c>
      <c r="G1788">
        <f t="shared" si="273"/>
        <v>1012</v>
      </c>
      <c r="H1788" t="str">
        <f t="shared" si="274"/>
        <v>NO</v>
      </c>
      <c r="I1788">
        <f t="shared" si="278"/>
        <v>3.4157931516422084</v>
      </c>
      <c r="J1788">
        <f t="shared" si="279"/>
        <v>13</v>
      </c>
      <c r="P1788" s="1">
        <v>41912</v>
      </c>
      <c r="Q1788" t="s">
        <v>440</v>
      </c>
      <c r="R1788">
        <v>1012</v>
      </c>
      <c r="S1788">
        <v>1</v>
      </c>
      <c r="U1788" s="7">
        <v>3.4157931516422084</v>
      </c>
      <c r="V1788" s="7">
        <v>13</v>
      </c>
    </row>
    <row r="1789" spans="1:22" x14ac:dyDescent="0.3">
      <c r="A1789" t="str">
        <f t="shared" si="270"/>
        <v>Exp4</v>
      </c>
      <c r="B1789">
        <f t="shared" si="275"/>
        <v>8</v>
      </c>
      <c r="C1789" t="str">
        <f t="shared" si="276"/>
        <v>Full</v>
      </c>
      <c r="D1789" t="str">
        <f t="shared" si="277"/>
        <v>Otane</v>
      </c>
      <c r="E1789" s="20">
        <f t="shared" si="271"/>
        <v>41912</v>
      </c>
      <c r="F1789" t="str">
        <f t="shared" si="272"/>
        <v>Full_8h</v>
      </c>
      <c r="G1789">
        <f t="shared" si="273"/>
        <v>1012</v>
      </c>
      <c r="H1789" t="str">
        <f t="shared" si="274"/>
        <v>NO</v>
      </c>
      <c r="I1789">
        <f t="shared" si="278"/>
        <v>3.4549266247379453</v>
      </c>
      <c r="J1789">
        <f t="shared" si="279"/>
        <v>14</v>
      </c>
      <c r="S1789">
        <v>2</v>
      </c>
      <c r="U1789" s="7">
        <v>3.4549266247379453</v>
      </c>
      <c r="V1789" s="7">
        <v>14</v>
      </c>
    </row>
    <row r="1790" spans="1:22" x14ac:dyDescent="0.3">
      <c r="A1790" t="str">
        <f t="shared" si="270"/>
        <v>Exp4</v>
      </c>
      <c r="B1790">
        <f t="shared" si="275"/>
        <v>8</v>
      </c>
      <c r="C1790" t="str">
        <f t="shared" si="276"/>
        <v>Full</v>
      </c>
      <c r="D1790" t="str">
        <f t="shared" si="277"/>
        <v>Otane</v>
      </c>
      <c r="E1790" s="20">
        <f t="shared" si="271"/>
        <v>41912</v>
      </c>
      <c r="F1790" t="str">
        <f t="shared" si="272"/>
        <v>Full_8h</v>
      </c>
      <c r="G1790">
        <f t="shared" si="273"/>
        <v>1012</v>
      </c>
      <c r="H1790" t="str">
        <f t="shared" si="274"/>
        <v>NO</v>
      </c>
      <c r="I1790">
        <f t="shared" si="278"/>
        <v>3.2152341020265549</v>
      </c>
      <c r="J1790">
        <f t="shared" si="279"/>
        <v>12</v>
      </c>
      <c r="S1790">
        <v>3</v>
      </c>
      <c r="U1790" s="7">
        <v>3.2152341020265549</v>
      </c>
      <c r="V1790" s="7">
        <v>12</v>
      </c>
    </row>
    <row r="1791" spans="1:22" x14ac:dyDescent="0.3">
      <c r="A1791" t="str">
        <f t="shared" si="270"/>
        <v>Exp4</v>
      </c>
      <c r="B1791">
        <f t="shared" si="275"/>
        <v>8</v>
      </c>
      <c r="C1791" t="str">
        <f t="shared" si="276"/>
        <v>Full</v>
      </c>
      <c r="D1791" t="str">
        <f t="shared" si="277"/>
        <v>Otane</v>
      </c>
      <c r="E1791" s="20">
        <f t="shared" si="271"/>
        <v>41912</v>
      </c>
      <c r="F1791" t="str">
        <f t="shared" si="272"/>
        <v>Full_8h</v>
      </c>
      <c r="G1791">
        <f t="shared" si="273"/>
        <v>1012</v>
      </c>
      <c r="H1791" t="str">
        <f t="shared" si="274"/>
        <v>NO</v>
      </c>
      <c r="I1791">
        <f t="shared" si="278"/>
        <v>3.1761006289308176</v>
      </c>
      <c r="J1791">
        <f t="shared" si="279"/>
        <v>13</v>
      </c>
      <c r="S1791">
        <v>4</v>
      </c>
      <c r="U1791" s="7">
        <v>3.1761006289308176</v>
      </c>
      <c r="V1791" s="7">
        <v>13</v>
      </c>
    </row>
    <row r="1792" spans="1:22" x14ac:dyDescent="0.3">
      <c r="A1792" t="str">
        <f t="shared" si="270"/>
        <v>Exp4</v>
      </c>
      <c r="B1792">
        <f t="shared" si="275"/>
        <v>8</v>
      </c>
      <c r="C1792" t="str">
        <f t="shared" si="276"/>
        <v>Full</v>
      </c>
      <c r="D1792" t="str">
        <f t="shared" si="277"/>
        <v>Otane</v>
      </c>
      <c r="E1792" s="20">
        <f t="shared" si="271"/>
        <v>41912</v>
      </c>
      <c r="F1792" t="str">
        <f t="shared" si="272"/>
        <v>Full_8h</v>
      </c>
      <c r="G1792">
        <f t="shared" si="273"/>
        <v>1013</v>
      </c>
      <c r="H1792" t="str">
        <f t="shared" si="274"/>
        <v>NO</v>
      </c>
      <c r="I1792">
        <f t="shared" si="278"/>
        <v>3.4549266247379453</v>
      </c>
      <c r="J1792">
        <f t="shared" si="279"/>
        <v>13</v>
      </c>
      <c r="R1792">
        <v>1013</v>
      </c>
      <c r="S1792">
        <v>1</v>
      </c>
      <c r="U1792" s="7">
        <v>3.4549266247379453</v>
      </c>
      <c r="V1792" s="7">
        <v>13</v>
      </c>
    </row>
    <row r="1793" spans="1:22" x14ac:dyDescent="0.3">
      <c r="A1793" t="str">
        <f t="shared" si="270"/>
        <v>Exp4</v>
      </c>
      <c r="B1793">
        <f t="shared" si="275"/>
        <v>8</v>
      </c>
      <c r="C1793" t="str">
        <f t="shared" si="276"/>
        <v>Full</v>
      </c>
      <c r="D1793" t="str">
        <f t="shared" si="277"/>
        <v>Otane</v>
      </c>
      <c r="E1793" s="20">
        <f t="shared" si="271"/>
        <v>41912</v>
      </c>
      <c r="F1793" t="str">
        <f t="shared" si="272"/>
        <v>Full_8h</v>
      </c>
      <c r="G1793">
        <f t="shared" si="273"/>
        <v>1013</v>
      </c>
      <c r="H1793" t="str">
        <f t="shared" si="274"/>
        <v>NO</v>
      </c>
      <c r="I1793">
        <f t="shared" si="278"/>
        <v>3.4891684136967154</v>
      </c>
      <c r="J1793">
        <f t="shared" si="279"/>
        <v>13</v>
      </c>
      <c r="S1793">
        <v>2</v>
      </c>
      <c r="U1793" s="7">
        <v>3.4891684136967154</v>
      </c>
      <c r="V1793" s="7">
        <v>13</v>
      </c>
    </row>
    <row r="1794" spans="1:22" x14ac:dyDescent="0.3">
      <c r="A1794" t="str">
        <f t="shared" si="270"/>
        <v>Exp4</v>
      </c>
      <c r="B1794">
        <f t="shared" si="275"/>
        <v>8</v>
      </c>
      <c r="C1794" t="str">
        <f t="shared" si="276"/>
        <v>Full</v>
      </c>
      <c r="D1794" t="str">
        <f t="shared" si="277"/>
        <v>Otane</v>
      </c>
      <c r="E1794" s="20">
        <f t="shared" si="271"/>
        <v>41912</v>
      </c>
      <c r="F1794" t="str">
        <f t="shared" si="272"/>
        <v>Full_8h</v>
      </c>
      <c r="G1794">
        <f t="shared" si="273"/>
        <v>1013</v>
      </c>
      <c r="H1794" t="str">
        <f t="shared" si="274"/>
        <v>NO</v>
      </c>
      <c r="I1794">
        <f t="shared" si="278"/>
        <v>3.3962264150943398</v>
      </c>
      <c r="J1794">
        <f t="shared" si="279"/>
        <v>13</v>
      </c>
      <c r="S1794">
        <v>3</v>
      </c>
      <c r="U1794" s="7">
        <v>3.3962264150943398</v>
      </c>
      <c r="V1794" s="7">
        <v>13</v>
      </c>
    </row>
    <row r="1795" spans="1:22" x14ac:dyDescent="0.3">
      <c r="A1795" t="str">
        <f t="shared" ref="A1795:A1858" si="280">IF(L1795="",A1794,L1795)</f>
        <v>Exp4</v>
      </c>
      <c r="B1795">
        <f t="shared" si="275"/>
        <v>8</v>
      </c>
      <c r="C1795" t="str">
        <f t="shared" si="276"/>
        <v>Full</v>
      </c>
      <c r="D1795" t="str">
        <f t="shared" si="277"/>
        <v>Otane</v>
      </c>
      <c r="E1795" s="20">
        <f t="shared" ref="E1795:E1858" si="281">IF(P1795="",E1794,P1795)</f>
        <v>41912</v>
      </c>
      <c r="F1795" t="str">
        <f t="shared" ref="F1795:F1858" si="282">IF(Q1795="",F1794,Q1795)</f>
        <v>Full_8h</v>
      </c>
      <c r="G1795">
        <f t="shared" ref="G1795:G1858" si="283">IF(R1795="",G1794,R1795)</f>
        <v>1013</v>
      </c>
      <c r="H1795" t="str">
        <f t="shared" ref="H1795:H1858" si="284">IF(T1795="","NO","YES")</f>
        <v>NO</v>
      </c>
      <c r="I1795">
        <f t="shared" si="278"/>
        <v>3.4549266247379453</v>
      </c>
      <c r="J1795">
        <f t="shared" si="279"/>
        <v>14</v>
      </c>
      <c r="S1795">
        <v>4</v>
      </c>
      <c r="U1795" s="7">
        <v>3.4549266247379453</v>
      </c>
      <c r="V1795" s="7">
        <v>14</v>
      </c>
    </row>
    <row r="1796" spans="1:22" x14ac:dyDescent="0.3">
      <c r="A1796" t="str">
        <f t="shared" si="280"/>
        <v>Exp4</v>
      </c>
      <c r="B1796">
        <f t="shared" ref="B1796:B1859" si="285">IF(L1796="",B1795,M1796)</f>
        <v>8</v>
      </c>
      <c r="C1796" t="str">
        <f t="shared" ref="C1796:C1859" si="286">IF(O1796="",C1795,O1796)</f>
        <v>Full</v>
      </c>
      <c r="D1796" t="str">
        <f t="shared" ref="D1796:D1859" si="287">IF(N1796="",D1795,N1796)</f>
        <v>Otane</v>
      </c>
      <c r="E1796" s="20">
        <f t="shared" si="281"/>
        <v>41912</v>
      </c>
      <c r="F1796" t="str">
        <f t="shared" si="282"/>
        <v>Full_8h</v>
      </c>
      <c r="G1796">
        <f t="shared" si="283"/>
        <v>1015</v>
      </c>
      <c r="H1796" t="str">
        <f t="shared" si="284"/>
        <v>NO</v>
      </c>
      <c r="I1796">
        <f t="shared" ref="I1796:I1859" si="288">IF(U1796="","",U1796)</f>
        <v>3.650593990216632</v>
      </c>
      <c r="J1796">
        <f t="shared" ref="J1796:J1859" si="289">IF(V1796="","",V1796)</f>
        <v>15</v>
      </c>
      <c r="R1796">
        <v>1015</v>
      </c>
      <c r="S1796">
        <v>1</v>
      </c>
      <c r="U1796" s="7">
        <v>3.650593990216632</v>
      </c>
      <c r="V1796" s="7">
        <v>15</v>
      </c>
    </row>
    <row r="1797" spans="1:22" x14ac:dyDescent="0.3">
      <c r="A1797" t="str">
        <f t="shared" si="280"/>
        <v>Exp4</v>
      </c>
      <c r="B1797">
        <f t="shared" si="285"/>
        <v>8</v>
      </c>
      <c r="C1797" t="str">
        <f t="shared" si="286"/>
        <v>Full</v>
      </c>
      <c r="D1797" t="str">
        <f t="shared" si="287"/>
        <v>Otane</v>
      </c>
      <c r="E1797" s="20">
        <f t="shared" si="281"/>
        <v>41912</v>
      </c>
      <c r="F1797" t="str">
        <f t="shared" si="282"/>
        <v>Full_8h</v>
      </c>
      <c r="G1797">
        <f t="shared" si="283"/>
        <v>1015</v>
      </c>
      <c r="H1797" t="str">
        <f t="shared" si="284"/>
        <v>NO</v>
      </c>
      <c r="I1797">
        <f t="shared" si="288"/>
        <v>3.5429769392033545</v>
      </c>
      <c r="J1797">
        <f t="shared" si="289"/>
        <v>13</v>
      </c>
      <c r="S1797">
        <v>2</v>
      </c>
      <c r="U1797" s="7">
        <v>3.5429769392033545</v>
      </c>
      <c r="V1797" s="7">
        <v>13</v>
      </c>
    </row>
    <row r="1798" spans="1:22" x14ac:dyDescent="0.3">
      <c r="A1798" t="str">
        <f t="shared" si="280"/>
        <v>Exp4</v>
      </c>
      <c r="B1798">
        <f t="shared" si="285"/>
        <v>8</v>
      </c>
      <c r="C1798" t="str">
        <f t="shared" si="286"/>
        <v>Full</v>
      </c>
      <c r="D1798" t="str">
        <f t="shared" si="287"/>
        <v>Otane</v>
      </c>
      <c r="E1798" s="20">
        <f t="shared" si="281"/>
        <v>41912</v>
      </c>
      <c r="F1798" t="str">
        <f t="shared" si="282"/>
        <v>Full_8h</v>
      </c>
      <c r="G1798">
        <f t="shared" si="283"/>
        <v>1015</v>
      </c>
      <c r="H1798" t="str">
        <f t="shared" si="284"/>
        <v>NO</v>
      </c>
      <c r="I1798">
        <f t="shared" si="288"/>
        <v>3.5185185185185186</v>
      </c>
      <c r="J1798">
        <f t="shared" si="289"/>
        <v>14</v>
      </c>
      <c r="S1798">
        <v>3</v>
      </c>
      <c r="U1798" s="7">
        <v>3.5185185185185186</v>
      </c>
      <c r="V1798" s="7">
        <v>14</v>
      </c>
    </row>
    <row r="1799" spans="1:22" x14ac:dyDescent="0.3">
      <c r="A1799" t="str">
        <f t="shared" si="280"/>
        <v>Exp4</v>
      </c>
      <c r="B1799">
        <f t="shared" si="285"/>
        <v>8</v>
      </c>
      <c r="C1799" t="str">
        <f t="shared" si="286"/>
        <v>Full</v>
      </c>
      <c r="D1799" t="str">
        <f t="shared" si="287"/>
        <v>Otane</v>
      </c>
      <c r="E1799" s="20">
        <f t="shared" si="281"/>
        <v>41912</v>
      </c>
      <c r="F1799" t="str">
        <f t="shared" si="282"/>
        <v>Full_8h</v>
      </c>
      <c r="G1799">
        <f t="shared" si="283"/>
        <v>1015</v>
      </c>
      <c r="H1799" t="str">
        <f t="shared" si="284"/>
        <v>NO</v>
      </c>
      <c r="I1799">
        <f t="shared" si="288"/>
        <v>3.3815513626834384</v>
      </c>
      <c r="J1799">
        <f t="shared" si="289"/>
        <v>14</v>
      </c>
      <c r="S1799">
        <v>4</v>
      </c>
      <c r="U1799" s="7">
        <v>3.3815513626834384</v>
      </c>
      <c r="V1799" s="7">
        <v>14</v>
      </c>
    </row>
    <row r="1800" spans="1:22" x14ac:dyDescent="0.3">
      <c r="A1800" t="str">
        <f t="shared" si="280"/>
        <v>Exp4</v>
      </c>
      <c r="B1800">
        <f t="shared" si="285"/>
        <v>8</v>
      </c>
      <c r="C1800" t="str">
        <f t="shared" si="286"/>
        <v>Full</v>
      </c>
      <c r="D1800" t="str">
        <f t="shared" si="287"/>
        <v>Otane</v>
      </c>
      <c r="E1800" s="20">
        <f t="shared" si="281"/>
        <v>41919</v>
      </c>
      <c r="F1800" t="str">
        <f t="shared" si="282"/>
        <v>Full_8h</v>
      </c>
      <c r="G1800">
        <f t="shared" si="283"/>
        <v>1019</v>
      </c>
      <c r="H1800" t="str">
        <f t="shared" si="284"/>
        <v>NO</v>
      </c>
      <c r="I1800">
        <f t="shared" si="288"/>
        <v>4.8024611398963728</v>
      </c>
      <c r="J1800">
        <f t="shared" si="289"/>
        <v>22</v>
      </c>
      <c r="P1800" s="1">
        <v>41919</v>
      </c>
      <c r="Q1800" t="s">
        <v>440</v>
      </c>
      <c r="R1800">
        <v>1019</v>
      </c>
      <c r="S1800">
        <v>1</v>
      </c>
      <c r="U1800" s="7">
        <v>4.8024611398963728</v>
      </c>
      <c r="V1800" s="7">
        <v>22</v>
      </c>
    </row>
    <row r="1801" spans="1:22" x14ac:dyDescent="0.3">
      <c r="A1801" t="str">
        <f t="shared" si="280"/>
        <v>Exp4</v>
      </c>
      <c r="B1801">
        <f t="shared" si="285"/>
        <v>8</v>
      </c>
      <c r="C1801" t="str">
        <f t="shared" si="286"/>
        <v>Full</v>
      </c>
      <c r="D1801" t="str">
        <f t="shared" si="287"/>
        <v>Otane</v>
      </c>
      <c r="E1801" s="20">
        <f t="shared" si="281"/>
        <v>41919</v>
      </c>
      <c r="F1801" t="str">
        <f t="shared" si="282"/>
        <v>Full_8h</v>
      </c>
      <c r="G1801">
        <f t="shared" si="283"/>
        <v>1019</v>
      </c>
      <c r="H1801" t="str">
        <f t="shared" si="284"/>
        <v>NO</v>
      </c>
      <c r="I1801">
        <f t="shared" si="288"/>
        <v>4.8024611398963728</v>
      </c>
      <c r="J1801">
        <f t="shared" si="289"/>
        <v>22</v>
      </c>
      <c r="S1801">
        <v>2</v>
      </c>
      <c r="U1801" s="7">
        <v>4.8024611398963728</v>
      </c>
      <c r="V1801" s="7">
        <v>22</v>
      </c>
    </row>
    <row r="1802" spans="1:22" x14ac:dyDescent="0.3">
      <c r="A1802" t="str">
        <f t="shared" si="280"/>
        <v>Exp4</v>
      </c>
      <c r="B1802">
        <f t="shared" si="285"/>
        <v>8</v>
      </c>
      <c r="C1802" t="str">
        <f t="shared" si="286"/>
        <v>Full</v>
      </c>
      <c r="D1802" t="str">
        <f t="shared" si="287"/>
        <v>Otane</v>
      </c>
      <c r="E1802" s="20">
        <f t="shared" si="281"/>
        <v>41919</v>
      </c>
      <c r="F1802" t="str">
        <f t="shared" si="282"/>
        <v>Full_8h</v>
      </c>
      <c r="G1802">
        <f t="shared" si="283"/>
        <v>1019</v>
      </c>
      <c r="H1802" t="str">
        <f t="shared" si="284"/>
        <v>NO</v>
      </c>
      <c r="I1802">
        <f t="shared" si="288"/>
        <v>4.7752590673575126</v>
      </c>
      <c r="J1802">
        <f t="shared" si="289"/>
        <v>22</v>
      </c>
      <c r="S1802">
        <v>3</v>
      </c>
      <c r="U1802" s="7">
        <v>4.7752590673575126</v>
      </c>
      <c r="V1802" s="7">
        <v>22</v>
      </c>
    </row>
    <row r="1803" spans="1:22" x14ac:dyDescent="0.3">
      <c r="A1803" t="str">
        <f t="shared" si="280"/>
        <v>Exp4</v>
      </c>
      <c r="B1803">
        <f t="shared" si="285"/>
        <v>8</v>
      </c>
      <c r="C1803" t="str">
        <f t="shared" si="286"/>
        <v>Full</v>
      </c>
      <c r="D1803" t="str">
        <f t="shared" si="287"/>
        <v>Otane</v>
      </c>
      <c r="E1803" s="20">
        <f t="shared" si="281"/>
        <v>41919</v>
      </c>
      <c r="F1803" t="str">
        <f t="shared" si="282"/>
        <v>Full_8h</v>
      </c>
      <c r="G1803">
        <f t="shared" si="283"/>
        <v>1019</v>
      </c>
      <c r="H1803" t="str">
        <f t="shared" si="284"/>
        <v>NO</v>
      </c>
      <c r="I1803">
        <f t="shared" si="288"/>
        <v>4.7208549222797931</v>
      </c>
      <c r="J1803">
        <f t="shared" si="289"/>
        <v>20</v>
      </c>
      <c r="S1803">
        <v>4</v>
      </c>
      <c r="U1803" s="7">
        <v>4.7208549222797931</v>
      </c>
      <c r="V1803" s="7">
        <v>20</v>
      </c>
    </row>
    <row r="1804" spans="1:22" x14ac:dyDescent="0.3">
      <c r="A1804" t="str">
        <f t="shared" si="280"/>
        <v>Exp4</v>
      </c>
      <c r="B1804">
        <f t="shared" si="285"/>
        <v>8</v>
      </c>
      <c r="C1804" t="str">
        <f t="shared" si="286"/>
        <v>Full</v>
      </c>
      <c r="D1804" t="str">
        <f t="shared" si="287"/>
        <v>Otane</v>
      </c>
      <c r="E1804" s="20">
        <f t="shared" si="281"/>
        <v>41919</v>
      </c>
      <c r="F1804" t="str">
        <f t="shared" si="282"/>
        <v>Full_8h</v>
      </c>
      <c r="G1804">
        <f t="shared" si="283"/>
        <v>1024</v>
      </c>
      <c r="H1804" t="str">
        <f t="shared" si="284"/>
        <v>NO</v>
      </c>
      <c r="I1804">
        <f t="shared" si="288"/>
        <v>4.7389896373056999</v>
      </c>
      <c r="J1804">
        <f t="shared" si="289"/>
        <v>25</v>
      </c>
      <c r="R1804">
        <v>1024</v>
      </c>
      <c r="S1804">
        <v>1</v>
      </c>
      <c r="U1804" s="7">
        <v>4.7389896373056999</v>
      </c>
      <c r="V1804" s="7">
        <v>25</v>
      </c>
    </row>
    <row r="1805" spans="1:22" x14ac:dyDescent="0.3">
      <c r="A1805" t="str">
        <f t="shared" si="280"/>
        <v>Exp4</v>
      </c>
      <c r="B1805">
        <f t="shared" si="285"/>
        <v>8</v>
      </c>
      <c r="C1805" t="str">
        <f t="shared" si="286"/>
        <v>Full</v>
      </c>
      <c r="D1805" t="str">
        <f t="shared" si="287"/>
        <v>Otane</v>
      </c>
      <c r="E1805" s="20">
        <f t="shared" si="281"/>
        <v>41919</v>
      </c>
      <c r="F1805" t="str">
        <f t="shared" si="282"/>
        <v>Full_8h</v>
      </c>
      <c r="G1805">
        <f t="shared" si="283"/>
        <v>1024</v>
      </c>
      <c r="H1805" t="str">
        <f t="shared" si="284"/>
        <v>NO</v>
      </c>
      <c r="I1805">
        <f t="shared" si="288"/>
        <v>5.8735795454545459</v>
      </c>
      <c r="J1805">
        <f t="shared" si="289"/>
        <v>21</v>
      </c>
      <c r="S1805">
        <v>2</v>
      </c>
      <c r="U1805" s="7">
        <v>5.8735795454545459</v>
      </c>
      <c r="V1805" s="7">
        <v>21</v>
      </c>
    </row>
    <row r="1806" spans="1:22" x14ac:dyDescent="0.3">
      <c r="A1806" t="str">
        <f t="shared" si="280"/>
        <v>Exp4</v>
      </c>
      <c r="B1806">
        <f t="shared" si="285"/>
        <v>8</v>
      </c>
      <c r="C1806" t="str">
        <f t="shared" si="286"/>
        <v>Full</v>
      </c>
      <c r="D1806" t="str">
        <f t="shared" si="287"/>
        <v>Otane</v>
      </c>
      <c r="E1806" s="20">
        <f t="shared" si="281"/>
        <v>41919</v>
      </c>
      <c r="F1806" t="str">
        <f t="shared" si="282"/>
        <v>Full_8h</v>
      </c>
      <c r="G1806">
        <f t="shared" si="283"/>
        <v>1024</v>
      </c>
      <c r="H1806" t="str">
        <f t="shared" si="284"/>
        <v>NO</v>
      </c>
      <c r="I1806">
        <f t="shared" si="288"/>
        <v>5.3025568181818183</v>
      </c>
      <c r="J1806">
        <f t="shared" si="289"/>
        <v>24</v>
      </c>
      <c r="S1806">
        <v>3</v>
      </c>
      <c r="U1806" s="7">
        <v>5.3025568181818183</v>
      </c>
      <c r="V1806" s="7">
        <v>24</v>
      </c>
    </row>
    <row r="1807" spans="1:22" x14ac:dyDescent="0.3">
      <c r="A1807" t="str">
        <f t="shared" si="280"/>
        <v>Exp4</v>
      </c>
      <c r="B1807">
        <f t="shared" si="285"/>
        <v>8</v>
      </c>
      <c r="C1807" t="str">
        <f t="shared" si="286"/>
        <v>Full</v>
      </c>
      <c r="D1807" t="str">
        <f t="shared" si="287"/>
        <v>Otane</v>
      </c>
      <c r="E1807" s="20">
        <f t="shared" si="281"/>
        <v>41919</v>
      </c>
      <c r="F1807" t="str">
        <f t="shared" si="282"/>
        <v>Full_8h</v>
      </c>
      <c r="G1807">
        <f t="shared" si="283"/>
        <v>1024</v>
      </c>
      <c r="H1807" t="str">
        <f t="shared" si="284"/>
        <v>NO</v>
      </c>
      <c r="I1807">
        <f t="shared" si="288"/>
        <v>4.7707253886010363</v>
      </c>
      <c r="J1807">
        <f t="shared" si="289"/>
        <v>20</v>
      </c>
      <c r="S1807">
        <v>4</v>
      </c>
      <c r="U1807" s="7">
        <v>4.7707253886010363</v>
      </c>
      <c r="V1807" s="7">
        <v>20</v>
      </c>
    </row>
    <row r="1808" spans="1:22" x14ac:dyDescent="0.3">
      <c r="A1808" t="str">
        <f t="shared" si="280"/>
        <v>Exp4</v>
      </c>
      <c r="B1808">
        <f t="shared" si="285"/>
        <v>8</v>
      </c>
      <c r="C1808" t="str">
        <f t="shared" si="286"/>
        <v>Full</v>
      </c>
      <c r="D1808" t="str">
        <f t="shared" si="287"/>
        <v>Otane</v>
      </c>
      <c r="E1808" s="20">
        <f t="shared" si="281"/>
        <v>41919</v>
      </c>
      <c r="F1808" t="str">
        <f t="shared" si="282"/>
        <v>Full_8h</v>
      </c>
      <c r="G1808">
        <f t="shared" si="283"/>
        <v>1027</v>
      </c>
      <c r="H1808" t="str">
        <f t="shared" si="284"/>
        <v>NO</v>
      </c>
      <c r="I1808">
        <f t="shared" si="288"/>
        <v>5.1832386363636367</v>
      </c>
      <c r="J1808">
        <f t="shared" si="289"/>
        <v>22</v>
      </c>
      <c r="R1808">
        <v>1027</v>
      </c>
      <c r="S1808">
        <v>1</v>
      </c>
      <c r="U1808" s="7">
        <v>5.1832386363636367</v>
      </c>
      <c r="V1808" s="7">
        <v>22</v>
      </c>
    </row>
    <row r="1809" spans="1:22" x14ac:dyDescent="0.3">
      <c r="A1809" t="str">
        <f t="shared" si="280"/>
        <v>Exp4</v>
      </c>
      <c r="B1809">
        <f t="shared" si="285"/>
        <v>8</v>
      </c>
      <c r="C1809" t="str">
        <f t="shared" si="286"/>
        <v>Full</v>
      </c>
      <c r="D1809" t="str">
        <f t="shared" si="287"/>
        <v>Otane</v>
      </c>
      <c r="E1809" s="20">
        <f t="shared" si="281"/>
        <v>41919</v>
      </c>
      <c r="F1809" t="str">
        <f t="shared" si="282"/>
        <v>Full_8h</v>
      </c>
      <c r="G1809">
        <f t="shared" si="283"/>
        <v>1027</v>
      </c>
      <c r="H1809" t="str">
        <f t="shared" si="284"/>
        <v>NO</v>
      </c>
      <c r="I1809">
        <f t="shared" si="288"/>
        <v>4.9158031088082899</v>
      </c>
      <c r="J1809">
        <f t="shared" si="289"/>
        <v>21</v>
      </c>
      <c r="S1809">
        <v>2</v>
      </c>
      <c r="U1809" s="7">
        <v>4.9158031088082899</v>
      </c>
      <c r="V1809" s="7">
        <v>21</v>
      </c>
    </row>
    <row r="1810" spans="1:22" x14ac:dyDescent="0.3">
      <c r="A1810" t="str">
        <f t="shared" si="280"/>
        <v>Exp4</v>
      </c>
      <c r="B1810">
        <f t="shared" si="285"/>
        <v>8</v>
      </c>
      <c r="C1810" t="str">
        <f t="shared" si="286"/>
        <v>Full</v>
      </c>
      <c r="D1810" t="str">
        <f t="shared" si="287"/>
        <v>Otane</v>
      </c>
      <c r="E1810" s="20">
        <f t="shared" si="281"/>
        <v>41919</v>
      </c>
      <c r="F1810" t="str">
        <f t="shared" si="282"/>
        <v>Full_8h</v>
      </c>
      <c r="G1810">
        <f t="shared" si="283"/>
        <v>1027</v>
      </c>
      <c r="H1810" t="str">
        <f t="shared" si="284"/>
        <v>NO</v>
      </c>
      <c r="I1810">
        <f t="shared" si="288"/>
        <v>4.8024611398963728</v>
      </c>
      <c r="J1810">
        <f t="shared" si="289"/>
        <v>20</v>
      </c>
      <c r="S1810">
        <v>3</v>
      </c>
      <c r="U1810" s="7">
        <v>4.8024611398963728</v>
      </c>
      <c r="V1810" s="7">
        <v>20</v>
      </c>
    </row>
    <row r="1811" spans="1:22" x14ac:dyDescent="0.3">
      <c r="A1811" t="str">
        <f t="shared" si="280"/>
        <v>Exp4</v>
      </c>
      <c r="B1811">
        <f t="shared" si="285"/>
        <v>8</v>
      </c>
      <c r="C1811" t="str">
        <f t="shared" si="286"/>
        <v>Full</v>
      </c>
      <c r="D1811" t="str">
        <f t="shared" si="287"/>
        <v>Otane</v>
      </c>
      <c r="E1811" s="20">
        <f t="shared" si="281"/>
        <v>41919</v>
      </c>
      <c r="F1811" t="str">
        <f t="shared" si="282"/>
        <v>Full_8h</v>
      </c>
      <c r="G1811">
        <f t="shared" si="283"/>
        <v>1027</v>
      </c>
      <c r="H1811" t="str">
        <f t="shared" si="284"/>
        <v>NO</v>
      </c>
      <c r="I1811">
        <f t="shared" si="288"/>
        <v>4.5531088082901556</v>
      </c>
      <c r="J1811">
        <f t="shared" si="289"/>
        <v>18</v>
      </c>
      <c r="S1811">
        <v>4</v>
      </c>
      <c r="U1811" s="7">
        <v>4.5531088082901556</v>
      </c>
      <c r="V1811" s="7">
        <v>18</v>
      </c>
    </row>
    <row r="1812" spans="1:22" x14ac:dyDescent="0.3">
      <c r="A1812" t="str">
        <f t="shared" si="280"/>
        <v>Exp4</v>
      </c>
      <c r="B1812">
        <f t="shared" si="285"/>
        <v>8</v>
      </c>
      <c r="C1812" t="str">
        <f t="shared" si="286"/>
        <v>Full</v>
      </c>
      <c r="D1812" t="str">
        <f t="shared" si="287"/>
        <v>Otane</v>
      </c>
      <c r="E1812" s="20">
        <f t="shared" si="281"/>
        <v>41927</v>
      </c>
      <c r="F1812" t="str">
        <f t="shared" si="282"/>
        <v>Full_8h</v>
      </c>
      <c r="G1812">
        <f t="shared" si="283"/>
        <v>1028</v>
      </c>
      <c r="H1812" t="str">
        <f t="shared" si="284"/>
        <v>NO</v>
      </c>
      <c r="I1812">
        <f t="shared" si="288"/>
        <v>6.253333333333333</v>
      </c>
      <c r="J1812">
        <f t="shared" si="289"/>
        <v>28</v>
      </c>
      <c r="P1812" s="1">
        <v>41927</v>
      </c>
      <c r="Q1812" t="s">
        <v>440</v>
      </c>
      <c r="R1812">
        <v>1028</v>
      </c>
      <c r="S1812">
        <v>1</v>
      </c>
      <c r="U1812" s="7">
        <v>6.253333333333333</v>
      </c>
      <c r="V1812" s="7">
        <v>28</v>
      </c>
    </row>
    <row r="1813" spans="1:22" x14ac:dyDescent="0.3">
      <c r="A1813" t="str">
        <f t="shared" si="280"/>
        <v>Exp4</v>
      </c>
      <c r="B1813">
        <f t="shared" si="285"/>
        <v>8</v>
      </c>
      <c r="C1813" t="str">
        <f t="shared" si="286"/>
        <v>Full</v>
      </c>
      <c r="D1813" t="str">
        <f t="shared" si="287"/>
        <v>Otane</v>
      </c>
      <c r="E1813" s="20">
        <f t="shared" si="281"/>
        <v>41927</v>
      </c>
      <c r="F1813" t="str">
        <f t="shared" si="282"/>
        <v>Full_8h</v>
      </c>
      <c r="G1813">
        <f t="shared" si="283"/>
        <v>1028</v>
      </c>
      <c r="H1813" t="str">
        <f t="shared" si="284"/>
        <v>NO</v>
      </c>
      <c r="I1813">
        <f t="shared" si="288"/>
        <v>6.6177777777777775</v>
      </c>
      <c r="J1813">
        <f t="shared" si="289"/>
        <v>28</v>
      </c>
      <c r="S1813">
        <v>2</v>
      </c>
      <c r="U1813" s="7">
        <v>6.6177777777777775</v>
      </c>
      <c r="V1813" s="7">
        <v>28</v>
      </c>
    </row>
    <row r="1814" spans="1:22" x14ac:dyDescent="0.3">
      <c r="A1814" t="str">
        <f t="shared" si="280"/>
        <v>Exp4</v>
      </c>
      <c r="B1814">
        <f t="shared" si="285"/>
        <v>8</v>
      </c>
      <c r="C1814" t="str">
        <f t="shared" si="286"/>
        <v>Full</v>
      </c>
      <c r="D1814" t="str">
        <f t="shared" si="287"/>
        <v>Otane</v>
      </c>
      <c r="E1814" s="20">
        <f t="shared" si="281"/>
        <v>41927</v>
      </c>
      <c r="F1814" t="str">
        <f t="shared" si="282"/>
        <v>Full_8h</v>
      </c>
      <c r="G1814">
        <f t="shared" si="283"/>
        <v>1028</v>
      </c>
      <c r="H1814" t="str">
        <f t="shared" si="284"/>
        <v>NO</v>
      </c>
      <c r="I1814">
        <f t="shared" si="288"/>
        <v>5.9119318181818183</v>
      </c>
      <c r="J1814">
        <f t="shared" si="289"/>
        <v>25</v>
      </c>
      <c r="S1814">
        <v>3</v>
      </c>
      <c r="U1814" s="7">
        <v>5.9119318181818183</v>
      </c>
      <c r="V1814" s="7">
        <v>25</v>
      </c>
    </row>
    <row r="1815" spans="1:22" x14ac:dyDescent="0.3">
      <c r="A1815" t="str">
        <f t="shared" si="280"/>
        <v>Exp4</v>
      </c>
      <c r="B1815">
        <f t="shared" si="285"/>
        <v>8</v>
      </c>
      <c r="C1815" t="str">
        <f t="shared" si="286"/>
        <v>Full</v>
      </c>
      <c r="D1815" t="str">
        <f t="shared" si="287"/>
        <v>Otane</v>
      </c>
      <c r="E1815" s="20">
        <f t="shared" si="281"/>
        <v>41927</v>
      </c>
      <c r="F1815" t="str">
        <f t="shared" si="282"/>
        <v>Full_8h</v>
      </c>
      <c r="G1815">
        <f t="shared" si="283"/>
        <v>1028</v>
      </c>
      <c r="H1815" t="str">
        <f t="shared" si="284"/>
        <v>NO</v>
      </c>
      <c r="I1815">
        <f t="shared" si="288"/>
        <v>5.9247159090909092</v>
      </c>
      <c r="J1815">
        <f t="shared" si="289"/>
        <v>24</v>
      </c>
      <c r="S1815">
        <v>4</v>
      </c>
      <c r="U1815" s="7">
        <v>5.9247159090909092</v>
      </c>
      <c r="V1815" s="7">
        <v>24</v>
      </c>
    </row>
    <row r="1816" spans="1:22" x14ac:dyDescent="0.3">
      <c r="A1816" t="str">
        <f t="shared" si="280"/>
        <v>Exp4</v>
      </c>
      <c r="B1816">
        <f t="shared" si="285"/>
        <v>8</v>
      </c>
      <c r="C1816" t="str">
        <f t="shared" si="286"/>
        <v>Full</v>
      </c>
      <c r="D1816" t="str">
        <f t="shared" si="287"/>
        <v>Otane</v>
      </c>
      <c r="E1816" s="20">
        <f t="shared" si="281"/>
        <v>41927</v>
      </c>
      <c r="F1816" t="str">
        <f t="shared" si="282"/>
        <v>Full_8h</v>
      </c>
      <c r="G1816">
        <f t="shared" si="283"/>
        <v>1029</v>
      </c>
      <c r="H1816" t="str">
        <f t="shared" si="284"/>
        <v>NO</v>
      </c>
      <c r="I1816">
        <f t="shared" si="288"/>
        <v>6.0099431818181817</v>
      </c>
      <c r="J1816">
        <f t="shared" si="289"/>
        <v>27</v>
      </c>
      <c r="R1816">
        <v>1029</v>
      </c>
      <c r="S1816">
        <v>1</v>
      </c>
      <c r="U1816" s="7">
        <v>6.0099431818181817</v>
      </c>
      <c r="V1816" s="7">
        <v>27</v>
      </c>
    </row>
    <row r="1817" spans="1:22" x14ac:dyDescent="0.3">
      <c r="A1817" t="str">
        <f t="shared" si="280"/>
        <v>Exp4</v>
      </c>
      <c r="B1817">
        <f t="shared" si="285"/>
        <v>8</v>
      </c>
      <c r="C1817" t="str">
        <f t="shared" si="286"/>
        <v>Full</v>
      </c>
      <c r="D1817" t="str">
        <f t="shared" si="287"/>
        <v>Otane</v>
      </c>
      <c r="E1817" s="20">
        <f t="shared" si="281"/>
        <v>41927</v>
      </c>
      <c r="F1817" t="str">
        <f t="shared" si="282"/>
        <v>Full_8h</v>
      </c>
      <c r="G1817">
        <f t="shared" si="283"/>
        <v>1029</v>
      </c>
      <c r="H1817" t="str">
        <f t="shared" si="284"/>
        <v>NO</v>
      </c>
      <c r="I1817">
        <f t="shared" si="288"/>
        <v>5.984375</v>
      </c>
      <c r="J1817">
        <f t="shared" si="289"/>
        <v>26</v>
      </c>
      <c r="S1817">
        <v>2</v>
      </c>
      <c r="U1817" s="7">
        <v>5.984375</v>
      </c>
      <c r="V1817" s="7">
        <v>26</v>
      </c>
    </row>
    <row r="1818" spans="1:22" x14ac:dyDescent="0.3">
      <c r="A1818" t="str">
        <f t="shared" si="280"/>
        <v>Exp4</v>
      </c>
      <c r="B1818">
        <f t="shared" si="285"/>
        <v>8</v>
      </c>
      <c r="C1818" t="str">
        <f t="shared" si="286"/>
        <v>Full</v>
      </c>
      <c r="D1818" t="str">
        <f t="shared" si="287"/>
        <v>Otane</v>
      </c>
      <c r="E1818" s="20">
        <f t="shared" si="281"/>
        <v>41927</v>
      </c>
      <c r="F1818" t="str">
        <f t="shared" si="282"/>
        <v>Full_8h</v>
      </c>
      <c r="G1818">
        <f t="shared" si="283"/>
        <v>1029</v>
      </c>
      <c r="H1818" t="str">
        <f t="shared" si="284"/>
        <v>NO</v>
      </c>
      <c r="I1818">
        <f t="shared" si="288"/>
        <v>6.7288888888888891</v>
      </c>
      <c r="J1818">
        <f t="shared" si="289"/>
        <v>28</v>
      </c>
      <c r="S1818">
        <v>3</v>
      </c>
      <c r="U1818" s="7">
        <v>6.7288888888888891</v>
      </c>
      <c r="V1818" s="7">
        <v>28</v>
      </c>
    </row>
    <row r="1819" spans="1:22" x14ac:dyDescent="0.3">
      <c r="A1819" t="str">
        <f t="shared" si="280"/>
        <v>Exp4</v>
      </c>
      <c r="B1819">
        <f t="shared" si="285"/>
        <v>8</v>
      </c>
      <c r="C1819" t="str">
        <f t="shared" si="286"/>
        <v>Full</v>
      </c>
      <c r="D1819" t="str">
        <f t="shared" si="287"/>
        <v>Otane</v>
      </c>
      <c r="E1819" s="20">
        <f t="shared" si="281"/>
        <v>41927</v>
      </c>
      <c r="F1819" t="str">
        <f t="shared" si="282"/>
        <v>Full_8h</v>
      </c>
      <c r="G1819">
        <f t="shared" si="283"/>
        <v>1029</v>
      </c>
      <c r="H1819" t="str">
        <f t="shared" si="284"/>
        <v>NO</v>
      </c>
      <c r="I1819">
        <f t="shared" si="288"/>
        <v>6.4133333333333331</v>
      </c>
      <c r="J1819">
        <f t="shared" si="289"/>
        <v>27</v>
      </c>
      <c r="S1819">
        <v>4</v>
      </c>
      <c r="U1819" s="7">
        <v>6.4133333333333331</v>
      </c>
      <c r="V1819" s="7">
        <v>27</v>
      </c>
    </row>
    <row r="1820" spans="1:22" x14ac:dyDescent="0.3">
      <c r="A1820" t="str">
        <f t="shared" si="280"/>
        <v>Exp4</v>
      </c>
      <c r="B1820">
        <f t="shared" si="285"/>
        <v>8</v>
      </c>
      <c r="C1820" t="str">
        <f t="shared" si="286"/>
        <v>Full</v>
      </c>
      <c r="D1820" t="str">
        <f t="shared" si="287"/>
        <v>Otane</v>
      </c>
      <c r="E1820" s="20">
        <f t="shared" si="281"/>
        <v>41927</v>
      </c>
      <c r="F1820" t="str">
        <f t="shared" si="282"/>
        <v>Full_8h</v>
      </c>
      <c r="G1820">
        <f t="shared" si="283"/>
        <v>1032</v>
      </c>
      <c r="H1820" t="str">
        <f t="shared" si="284"/>
        <v>NO</v>
      </c>
      <c r="I1820">
        <f t="shared" si="288"/>
        <v>6.3644444444444446</v>
      </c>
      <c r="J1820">
        <f t="shared" si="289"/>
        <v>27</v>
      </c>
      <c r="R1820">
        <v>1032</v>
      </c>
      <c r="S1820">
        <v>1</v>
      </c>
      <c r="U1820" s="7">
        <v>6.3644444444444446</v>
      </c>
      <c r="V1820" s="7">
        <v>27</v>
      </c>
    </row>
    <row r="1821" spans="1:22" x14ac:dyDescent="0.3">
      <c r="A1821" t="str">
        <f t="shared" si="280"/>
        <v>Exp4</v>
      </c>
      <c r="B1821">
        <f t="shared" si="285"/>
        <v>8</v>
      </c>
      <c r="C1821" t="str">
        <f t="shared" si="286"/>
        <v>Full</v>
      </c>
      <c r="D1821" t="str">
        <f t="shared" si="287"/>
        <v>Otane</v>
      </c>
      <c r="E1821" s="20">
        <f t="shared" si="281"/>
        <v>41927</v>
      </c>
      <c r="F1821" t="str">
        <f t="shared" si="282"/>
        <v>Full_8h</v>
      </c>
      <c r="G1821">
        <f t="shared" si="283"/>
        <v>1032</v>
      </c>
      <c r="H1821" t="str">
        <f t="shared" si="284"/>
        <v>NO</v>
      </c>
      <c r="I1821">
        <f t="shared" si="288"/>
        <v>6.3066666666666666</v>
      </c>
      <c r="J1821">
        <f t="shared" si="289"/>
        <v>26</v>
      </c>
      <c r="S1821">
        <v>2</v>
      </c>
      <c r="U1821" s="7">
        <v>6.3066666666666666</v>
      </c>
      <c r="V1821" s="7">
        <v>26</v>
      </c>
    </row>
    <row r="1822" spans="1:22" x14ac:dyDescent="0.3">
      <c r="A1822" t="str">
        <f t="shared" si="280"/>
        <v>Exp4</v>
      </c>
      <c r="B1822">
        <f t="shared" si="285"/>
        <v>8</v>
      </c>
      <c r="C1822" t="str">
        <f t="shared" si="286"/>
        <v>Full</v>
      </c>
      <c r="D1822" t="str">
        <f t="shared" si="287"/>
        <v>Otane</v>
      </c>
      <c r="E1822" s="20">
        <f t="shared" si="281"/>
        <v>41927</v>
      </c>
      <c r="F1822" t="str">
        <f t="shared" si="282"/>
        <v>Full_8h</v>
      </c>
      <c r="G1822">
        <f t="shared" si="283"/>
        <v>1032</v>
      </c>
      <c r="H1822" t="str">
        <f t="shared" si="284"/>
        <v>NO</v>
      </c>
      <c r="I1822">
        <f t="shared" si="288"/>
        <v>6.4888888888888889</v>
      </c>
      <c r="J1822">
        <f t="shared" si="289"/>
        <v>28</v>
      </c>
      <c r="S1822">
        <v>3</v>
      </c>
      <c r="U1822" s="7">
        <v>6.4888888888888889</v>
      </c>
      <c r="V1822" s="7">
        <v>28</v>
      </c>
    </row>
    <row r="1823" spans="1:22" x14ac:dyDescent="0.3">
      <c r="A1823" t="str">
        <f t="shared" si="280"/>
        <v>Exp4</v>
      </c>
      <c r="B1823">
        <f t="shared" si="285"/>
        <v>8</v>
      </c>
      <c r="C1823" t="str">
        <f t="shared" si="286"/>
        <v>Full</v>
      </c>
      <c r="D1823" t="str">
        <f t="shared" si="287"/>
        <v>Otane</v>
      </c>
      <c r="E1823" s="20">
        <f t="shared" si="281"/>
        <v>41927</v>
      </c>
      <c r="F1823" t="str">
        <f t="shared" si="282"/>
        <v>Full_8h</v>
      </c>
      <c r="G1823">
        <f t="shared" si="283"/>
        <v>1032</v>
      </c>
      <c r="H1823" t="str">
        <f t="shared" si="284"/>
        <v>NO</v>
      </c>
      <c r="I1823">
        <f t="shared" si="288"/>
        <v>5.984375</v>
      </c>
      <c r="J1823">
        <f t="shared" si="289"/>
        <v>24</v>
      </c>
      <c r="S1823">
        <v>4</v>
      </c>
      <c r="U1823" s="7">
        <v>5.984375</v>
      </c>
      <c r="V1823" s="7">
        <v>24</v>
      </c>
    </row>
    <row r="1824" spans="1:22" x14ac:dyDescent="0.3">
      <c r="A1824" t="str">
        <f t="shared" si="280"/>
        <v>Exp4</v>
      </c>
      <c r="B1824">
        <f t="shared" si="285"/>
        <v>8</v>
      </c>
      <c r="C1824" t="str">
        <f t="shared" si="286"/>
        <v>Full</v>
      </c>
      <c r="D1824" t="str">
        <f t="shared" si="287"/>
        <v>Otane</v>
      </c>
      <c r="E1824" s="20">
        <f t="shared" si="281"/>
        <v>41933</v>
      </c>
      <c r="F1824" t="str">
        <f t="shared" si="282"/>
        <v>Full_8h</v>
      </c>
      <c r="G1824">
        <f t="shared" si="283"/>
        <v>1016</v>
      </c>
      <c r="H1824" t="str">
        <f t="shared" si="284"/>
        <v>NO</v>
      </c>
      <c r="I1824">
        <f t="shared" si="288"/>
        <v>7.1485714285714286</v>
      </c>
      <c r="J1824">
        <f t="shared" si="289"/>
        <v>28</v>
      </c>
      <c r="P1824" s="1">
        <v>41933</v>
      </c>
      <c r="Q1824" t="s">
        <v>440</v>
      </c>
      <c r="R1824">
        <v>1016</v>
      </c>
      <c r="S1824">
        <v>1</v>
      </c>
      <c r="U1824" s="7">
        <v>7.1485714285714286</v>
      </c>
      <c r="V1824" s="7">
        <v>28</v>
      </c>
    </row>
    <row r="1825" spans="1:22" x14ac:dyDescent="0.3">
      <c r="A1825" t="str">
        <f t="shared" si="280"/>
        <v>Exp4</v>
      </c>
      <c r="B1825">
        <f t="shared" si="285"/>
        <v>8</v>
      </c>
      <c r="C1825" t="str">
        <f t="shared" si="286"/>
        <v>Full</v>
      </c>
      <c r="D1825" t="str">
        <f t="shared" si="287"/>
        <v>Otane</v>
      </c>
      <c r="E1825" s="20">
        <f t="shared" si="281"/>
        <v>41933</v>
      </c>
      <c r="F1825" t="str">
        <f t="shared" si="282"/>
        <v>Full_8h</v>
      </c>
      <c r="G1825">
        <f t="shared" si="283"/>
        <v>1016</v>
      </c>
      <c r="H1825" t="str">
        <f t="shared" si="284"/>
        <v>NO</v>
      </c>
      <c r="I1825">
        <f t="shared" si="288"/>
        <v>7.32</v>
      </c>
      <c r="J1825">
        <f t="shared" si="289"/>
        <v>27</v>
      </c>
      <c r="S1825">
        <v>2</v>
      </c>
      <c r="U1825" s="7">
        <v>7.32</v>
      </c>
      <c r="V1825" s="7">
        <v>27</v>
      </c>
    </row>
    <row r="1826" spans="1:22" x14ac:dyDescent="0.3">
      <c r="A1826" t="str">
        <f t="shared" si="280"/>
        <v>Exp4</v>
      </c>
      <c r="B1826">
        <f t="shared" si="285"/>
        <v>8</v>
      </c>
      <c r="C1826" t="str">
        <f t="shared" si="286"/>
        <v>Full</v>
      </c>
      <c r="D1826" t="str">
        <f t="shared" si="287"/>
        <v>Otane</v>
      </c>
      <c r="E1826" s="20">
        <f t="shared" si="281"/>
        <v>41933</v>
      </c>
      <c r="F1826" t="str">
        <f t="shared" si="282"/>
        <v>Full_8h</v>
      </c>
      <c r="G1826">
        <f t="shared" si="283"/>
        <v>1016</v>
      </c>
      <c r="H1826" t="str">
        <f t="shared" si="284"/>
        <v>NO</v>
      </c>
      <c r="I1826">
        <f t="shared" si="288"/>
        <v>6.7511111111111113</v>
      </c>
      <c r="J1826">
        <f t="shared" si="289"/>
        <v>26</v>
      </c>
      <c r="S1826">
        <v>3</v>
      </c>
      <c r="U1826" s="7">
        <v>6.7511111111111113</v>
      </c>
      <c r="V1826" s="7">
        <v>26</v>
      </c>
    </row>
    <row r="1827" spans="1:22" x14ac:dyDescent="0.3">
      <c r="A1827" t="str">
        <f t="shared" si="280"/>
        <v>Exp4</v>
      </c>
      <c r="B1827">
        <f t="shared" si="285"/>
        <v>8</v>
      </c>
      <c r="C1827" t="str">
        <f t="shared" si="286"/>
        <v>Full</v>
      </c>
      <c r="D1827" t="str">
        <f t="shared" si="287"/>
        <v>Otane</v>
      </c>
      <c r="E1827" s="20">
        <f t="shared" si="281"/>
        <v>41933</v>
      </c>
      <c r="F1827" t="str">
        <f t="shared" si="282"/>
        <v>Full_8h</v>
      </c>
      <c r="G1827">
        <f t="shared" si="283"/>
        <v>1016</v>
      </c>
      <c r="H1827" t="str">
        <f t="shared" si="284"/>
        <v>NO</v>
      </c>
      <c r="I1827">
        <f t="shared" si="288"/>
        <v>6.9422222222222221</v>
      </c>
      <c r="J1827">
        <f t="shared" si="289"/>
        <v>26</v>
      </c>
      <c r="S1827">
        <v>4</v>
      </c>
      <c r="U1827" s="7">
        <v>6.9422222222222221</v>
      </c>
      <c r="V1827" s="7">
        <v>26</v>
      </c>
    </row>
    <row r="1828" spans="1:22" x14ac:dyDescent="0.3">
      <c r="A1828" t="str">
        <f t="shared" si="280"/>
        <v>Exp4</v>
      </c>
      <c r="B1828">
        <f t="shared" si="285"/>
        <v>8</v>
      </c>
      <c r="C1828" t="str">
        <f t="shared" si="286"/>
        <v>Full</v>
      </c>
      <c r="D1828" t="str">
        <f t="shared" si="287"/>
        <v>Otane</v>
      </c>
      <c r="E1828" s="20">
        <f t="shared" si="281"/>
        <v>41933</v>
      </c>
      <c r="F1828" t="str">
        <f t="shared" si="282"/>
        <v>Full_8h</v>
      </c>
      <c r="G1828">
        <f t="shared" si="283"/>
        <v>1026</v>
      </c>
      <c r="H1828" t="str">
        <f t="shared" si="284"/>
        <v>NO</v>
      </c>
      <c r="I1828">
        <f t="shared" si="288"/>
        <v>7.6571428571428575</v>
      </c>
      <c r="J1828">
        <f t="shared" si="289"/>
        <v>30</v>
      </c>
      <c r="R1828">
        <v>1026</v>
      </c>
      <c r="S1828">
        <v>1</v>
      </c>
      <c r="U1828" s="7">
        <v>7.6571428571428575</v>
      </c>
      <c r="V1828" s="7">
        <v>30</v>
      </c>
    </row>
    <row r="1829" spans="1:22" x14ac:dyDescent="0.3">
      <c r="A1829" t="str">
        <f t="shared" si="280"/>
        <v>Exp4</v>
      </c>
      <c r="B1829">
        <f t="shared" si="285"/>
        <v>8</v>
      </c>
      <c r="C1829" t="str">
        <f t="shared" si="286"/>
        <v>Full</v>
      </c>
      <c r="D1829" t="str">
        <f t="shared" si="287"/>
        <v>Otane</v>
      </c>
      <c r="E1829" s="20">
        <f t="shared" si="281"/>
        <v>41933</v>
      </c>
      <c r="F1829" t="str">
        <f t="shared" si="282"/>
        <v>Full_8h</v>
      </c>
      <c r="G1829">
        <f t="shared" si="283"/>
        <v>1026</v>
      </c>
      <c r="H1829" t="str">
        <f t="shared" si="284"/>
        <v>NO</v>
      </c>
      <c r="I1829">
        <f t="shared" si="288"/>
        <v>7.7885714285714283</v>
      </c>
      <c r="J1829">
        <f t="shared" si="289"/>
        <v>29</v>
      </c>
      <c r="S1829">
        <v>2</v>
      </c>
      <c r="U1829" s="7">
        <v>7.7885714285714283</v>
      </c>
      <c r="V1829" s="7">
        <v>29</v>
      </c>
    </row>
    <row r="1830" spans="1:22" x14ac:dyDescent="0.3">
      <c r="A1830" t="str">
        <f t="shared" si="280"/>
        <v>Exp4</v>
      </c>
      <c r="B1830">
        <f t="shared" si="285"/>
        <v>8</v>
      </c>
      <c r="C1830" t="str">
        <f t="shared" si="286"/>
        <v>Full</v>
      </c>
      <c r="D1830" t="str">
        <f t="shared" si="287"/>
        <v>Otane</v>
      </c>
      <c r="E1830" s="20">
        <f t="shared" si="281"/>
        <v>41933</v>
      </c>
      <c r="F1830" t="str">
        <f t="shared" si="282"/>
        <v>Full_8h</v>
      </c>
      <c r="G1830">
        <f t="shared" si="283"/>
        <v>1026</v>
      </c>
      <c r="H1830" t="str">
        <f t="shared" si="284"/>
        <v>NO</v>
      </c>
      <c r="I1830">
        <f t="shared" si="288"/>
        <v>7.4228571428571426</v>
      </c>
      <c r="J1830">
        <f t="shared" si="289"/>
        <v>27</v>
      </c>
      <c r="S1830">
        <v>3</v>
      </c>
      <c r="U1830" s="7">
        <v>7.4228571428571426</v>
      </c>
      <c r="V1830" s="7">
        <v>27</v>
      </c>
    </row>
    <row r="1831" spans="1:22" x14ac:dyDescent="0.3">
      <c r="A1831" t="str">
        <f t="shared" si="280"/>
        <v>Exp4</v>
      </c>
      <c r="B1831">
        <f t="shared" si="285"/>
        <v>8</v>
      </c>
      <c r="C1831" t="str">
        <f t="shared" si="286"/>
        <v>Full</v>
      </c>
      <c r="D1831" t="str">
        <f t="shared" si="287"/>
        <v>Otane</v>
      </c>
      <c r="E1831" s="20">
        <f t="shared" si="281"/>
        <v>41933</v>
      </c>
      <c r="F1831" t="str">
        <f t="shared" si="282"/>
        <v>Full_8h</v>
      </c>
      <c r="G1831">
        <f t="shared" si="283"/>
        <v>1026</v>
      </c>
      <c r="H1831" t="str">
        <f t="shared" si="284"/>
        <v>NO</v>
      </c>
      <c r="I1831">
        <f t="shared" si="288"/>
        <v>6.64</v>
      </c>
      <c r="J1831">
        <f t="shared" si="289"/>
        <v>28</v>
      </c>
      <c r="S1831">
        <v>4</v>
      </c>
      <c r="U1831" s="7">
        <v>6.64</v>
      </c>
      <c r="V1831" s="7">
        <v>28</v>
      </c>
    </row>
    <row r="1832" spans="1:22" x14ac:dyDescent="0.3">
      <c r="A1832" t="str">
        <f t="shared" si="280"/>
        <v>Exp4</v>
      </c>
      <c r="B1832">
        <f t="shared" si="285"/>
        <v>8</v>
      </c>
      <c r="C1832" t="str">
        <f t="shared" si="286"/>
        <v>Full</v>
      </c>
      <c r="D1832" t="str">
        <f t="shared" si="287"/>
        <v>Otane</v>
      </c>
      <c r="E1832" s="20">
        <f t="shared" si="281"/>
        <v>41933</v>
      </c>
      <c r="F1832" t="str">
        <f t="shared" si="282"/>
        <v>Full_8h</v>
      </c>
      <c r="G1832">
        <f t="shared" si="283"/>
        <v>1031</v>
      </c>
      <c r="H1832" t="str">
        <f t="shared" si="284"/>
        <v>NO</v>
      </c>
      <c r="I1832">
        <f t="shared" si="288"/>
        <v>7.3771428571428572</v>
      </c>
      <c r="J1832">
        <f t="shared" si="289"/>
        <v>29</v>
      </c>
      <c r="R1832">
        <v>1031</v>
      </c>
      <c r="S1832">
        <v>1</v>
      </c>
      <c r="U1832" s="7">
        <v>7.3771428571428572</v>
      </c>
      <c r="V1832" s="7">
        <v>29</v>
      </c>
    </row>
    <row r="1833" spans="1:22" x14ac:dyDescent="0.3">
      <c r="A1833" t="str">
        <f t="shared" si="280"/>
        <v>Exp4</v>
      </c>
      <c r="B1833">
        <f t="shared" si="285"/>
        <v>8</v>
      </c>
      <c r="C1833" t="str">
        <f t="shared" si="286"/>
        <v>Full</v>
      </c>
      <c r="D1833" t="str">
        <f t="shared" si="287"/>
        <v>Otane</v>
      </c>
      <c r="E1833" s="20">
        <f t="shared" si="281"/>
        <v>41933</v>
      </c>
      <c r="F1833" t="str">
        <f t="shared" si="282"/>
        <v>Full_8h</v>
      </c>
      <c r="G1833">
        <f t="shared" si="283"/>
        <v>1031</v>
      </c>
      <c r="H1833" t="str">
        <f t="shared" si="284"/>
        <v>NO</v>
      </c>
      <c r="I1833">
        <f t="shared" si="288"/>
        <v>7.2228571428571424</v>
      </c>
      <c r="J1833">
        <f t="shared" si="289"/>
        <v>28</v>
      </c>
      <c r="S1833">
        <v>2</v>
      </c>
      <c r="U1833" s="7">
        <v>7.2228571428571424</v>
      </c>
      <c r="V1833" s="7">
        <v>28</v>
      </c>
    </row>
    <row r="1834" spans="1:22" x14ac:dyDescent="0.3">
      <c r="A1834" t="str">
        <f t="shared" si="280"/>
        <v>Exp4</v>
      </c>
      <c r="B1834">
        <f t="shared" si="285"/>
        <v>8</v>
      </c>
      <c r="C1834" t="str">
        <f t="shared" si="286"/>
        <v>Full</v>
      </c>
      <c r="D1834" t="str">
        <f t="shared" si="287"/>
        <v>Otane</v>
      </c>
      <c r="E1834" s="20">
        <f t="shared" si="281"/>
        <v>41933</v>
      </c>
      <c r="F1834" t="str">
        <f t="shared" si="282"/>
        <v>Full_8h</v>
      </c>
      <c r="G1834">
        <f t="shared" si="283"/>
        <v>1031</v>
      </c>
      <c r="H1834" t="str">
        <f t="shared" si="284"/>
        <v>NO</v>
      </c>
      <c r="I1834">
        <f t="shared" si="288"/>
        <v>7.177142857142857</v>
      </c>
      <c r="J1834">
        <f t="shared" si="289"/>
        <v>28</v>
      </c>
      <c r="S1834">
        <v>3</v>
      </c>
      <c r="U1834" s="7">
        <v>7.177142857142857</v>
      </c>
      <c r="V1834" s="7">
        <v>28</v>
      </c>
    </row>
    <row r="1835" spans="1:22" x14ac:dyDescent="0.3">
      <c r="A1835" t="str">
        <f t="shared" si="280"/>
        <v>Exp4</v>
      </c>
      <c r="B1835">
        <f t="shared" si="285"/>
        <v>8</v>
      </c>
      <c r="C1835" t="str">
        <f t="shared" si="286"/>
        <v>Full</v>
      </c>
      <c r="D1835" t="str">
        <f t="shared" si="287"/>
        <v>Otane</v>
      </c>
      <c r="E1835" s="20">
        <f t="shared" si="281"/>
        <v>41933</v>
      </c>
      <c r="F1835" t="str">
        <f t="shared" si="282"/>
        <v>Full_8h</v>
      </c>
      <c r="G1835">
        <f t="shared" si="283"/>
        <v>1031</v>
      </c>
      <c r="H1835" t="str">
        <f t="shared" si="284"/>
        <v>NO</v>
      </c>
      <c r="I1835">
        <f t="shared" si="288"/>
        <v>6.666666666666667</v>
      </c>
      <c r="J1835">
        <f t="shared" si="289"/>
        <v>26</v>
      </c>
      <c r="S1835">
        <v>4</v>
      </c>
      <c r="U1835" s="7">
        <v>6.666666666666667</v>
      </c>
      <c r="V1835" s="7">
        <v>26</v>
      </c>
    </row>
    <row r="1836" spans="1:22" x14ac:dyDescent="0.3">
      <c r="A1836" t="str">
        <f t="shared" si="280"/>
        <v>Exp4</v>
      </c>
      <c r="B1836">
        <f t="shared" si="285"/>
        <v>8</v>
      </c>
      <c r="C1836" t="str">
        <f t="shared" si="286"/>
        <v>Full</v>
      </c>
      <c r="D1836" t="str">
        <f t="shared" si="287"/>
        <v>Otane</v>
      </c>
      <c r="E1836" s="20">
        <f t="shared" si="281"/>
        <v>41940</v>
      </c>
      <c r="F1836" t="str">
        <f t="shared" si="282"/>
        <v>Full_8h</v>
      </c>
      <c r="G1836">
        <f t="shared" si="283"/>
        <v>1021</v>
      </c>
      <c r="H1836" t="str">
        <f t="shared" si="284"/>
        <v>NO</v>
      </c>
      <c r="I1836">
        <f t="shared" si="288"/>
        <v>8.4857142857142858</v>
      </c>
      <c r="J1836">
        <f t="shared" si="289"/>
        <v>27</v>
      </c>
      <c r="P1836" s="1">
        <v>41940</v>
      </c>
      <c r="Q1836" t="s">
        <v>440</v>
      </c>
      <c r="R1836">
        <v>1021</v>
      </c>
      <c r="S1836">
        <v>1</v>
      </c>
      <c r="U1836" s="7">
        <v>8.4857142857142858</v>
      </c>
      <c r="V1836" s="7">
        <v>27</v>
      </c>
    </row>
    <row r="1837" spans="1:22" x14ac:dyDescent="0.3">
      <c r="A1837" t="str">
        <f t="shared" si="280"/>
        <v>Exp4</v>
      </c>
      <c r="B1837">
        <f t="shared" si="285"/>
        <v>8</v>
      </c>
      <c r="C1837" t="str">
        <f t="shared" si="286"/>
        <v>Full</v>
      </c>
      <c r="D1837" t="str">
        <f t="shared" si="287"/>
        <v>Otane</v>
      </c>
      <c r="E1837" s="20">
        <f t="shared" si="281"/>
        <v>41940</v>
      </c>
      <c r="F1837" t="str">
        <f t="shared" si="282"/>
        <v>Full_8h</v>
      </c>
      <c r="G1837">
        <f t="shared" si="283"/>
        <v>1021</v>
      </c>
      <c r="H1837" t="str">
        <f t="shared" si="284"/>
        <v>NO</v>
      </c>
      <c r="I1837">
        <f t="shared" si="288"/>
        <v>8.24</v>
      </c>
      <c r="J1837">
        <f t="shared" si="289"/>
        <v>27</v>
      </c>
      <c r="S1837">
        <v>2</v>
      </c>
      <c r="U1837" s="7">
        <v>8.24</v>
      </c>
      <c r="V1837" s="7">
        <v>27</v>
      </c>
    </row>
    <row r="1838" spans="1:22" x14ac:dyDescent="0.3">
      <c r="A1838" t="str">
        <f t="shared" si="280"/>
        <v>Exp4</v>
      </c>
      <c r="B1838">
        <f t="shared" si="285"/>
        <v>8</v>
      </c>
      <c r="C1838" t="str">
        <f t="shared" si="286"/>
        <v>Full</v>
      </c>
      <c r="D1838" t="str">
        <f t="shared" si="287"/>
        <v>Otane</v>
      </c>
      <c r="E1838" s="20">
        <f t="shared" si="281"/>
        <v>41940</v>
      </c>
      <c r="F1838" t="str">
        <f t="shared" si="282"/>
        <v>Full_8h</v>
      </c>
      <c r="G1838">
        <f t="shared" si="283"/>
        <v>1021</v>
      </c>
      <c r="H1838" t="str">
        <f t="shared" si="284"/>
        <v>NO</v>
      </c>
      <c r="I1838">
        <f t="shared" si="288"/>
        <v>8.6742857142857144</v>
      </c>
      <c r="J1838">
        <f t="shared" si="289"/>
        <v>27</v>
      </c>
      <c r="S1838">
        <v>3</v>
      </c>
      <c r="U1838" s="7">
        <v>8.6742857142857144</v>
      </c>
      <c r="V1838" s="7">
        <v>27</v>
      </c>
    </row>
    <row r="1839" spans="1:22" x14ac:dyDescent="0.3">
      <c r="A1839" t="str">
        <f t="shared" si="280"/>
        <v>Exp4</v>
      </c>
      <c r="B1839">
        <f t="shared" si="285"/>
        <v>8</v>
      </c>
      <c r="C1839" t="str">
        <f t="shared" si="286"/>
        <v>Full</v>
      </c>
      <c r="D1839" t="str">
        <f t="shared" si="287"/>
        <v>Otane</v>
      </c>
      <c r="E1839" s="20">
        <f t="shared" si="281"/>
        <v>41940</v>
      </c>
      <c r="F1839" t="str">
        <f t="shared" si="282"/>
        <v>Full_8h</v>
      </c>
      <c r="G1839">
        <f t="shared" si="283"/>
        <v>1021</v>
      </c>
      <c r="H1839" t="str">
        <f t="shared" si="284"/>
        <v>NO</v>
      </c>
      <c r="I1839">
        <f t="shared" si="288"/>
        <v>8.5428571428571427</v>
      </c>
      <c r="J1839">
        <f t="shared" si="289"/>
        <v>27</v>
      </c>
      <c r="S1839">
        <v>4</v>
      </c>
      <c r="U1839" s="7">
        <v>8.5428571428571427</v>
      </c>
      <c r="V1839" s="7">
        <v>27</v>
      </c>
    </row>
    <row r="1840" spans="1:22" x14ac:dyDescent="0.3">
      <c r="A1840" t="str">
        <f t="shared" si="280"/>
        <v>Exp4</v>
      </c>
      <c r="B1840">
        <f t="shared" si="285"/>
        <v>8</v>
      </c>
      <c r="C1840" t="str">
        <f t="shared" si="286"/>
        <v>Full</v>
      </c>
      <c r="D1840" t="str">
        <f t="shared" si="287"/>
        <v>Otane</v>
      </c>
      <c r="E1840" s="20">
        <f t="shared" si="281"/>
        <v>41940</v>
      </c>
      <c r="F1840" t="str">
        <f t="shared" si="282"/>
        <v>Full_8h</v>
      </c>
      <c r="G1840">
        <f t="shared" si="283"/>
        <v>1023</v>
      </c>
      <c r="H1840" t="str">
        <f t="shared" si="284"/>
        <v>NO</v>
      </c>
      <c r="I1840">
        <f t="shared" si="288"/>
        <v>8.4857142857142858</v>
      </c>
      <c r="J1840">
        <f t="shared" si="289"/>
        <v>29</v>
      </c>
      <c r="R1840">
        <v>1023</v>
      </c>
      <c r="S1840">
        <v>1</v>
      </c>
      <c r="U1840" s="7">
        <v>8.4857142857142858</v>
      </c>
      <c r="V1840" s="7">
        <v>29</v>
      </c>
    </row>
    <row r="1841" spans="1:22" x14ac:dyDescent="0.3">
      <c r="A1841" t="str">
        <f t="shared" si="280"/>
        <v>Exp4</v>
      </c>
      <c r="B1841">
        <f t="shared" si="285"/>
        <v>8</v>
      </c>
      <c r="C1841" t="str">
        <f t="shared" si="286"/>
        <v>Full</v>
      </c>
      <c r="D1841" t="str">
        <f t="shared" si="287"/>
        <v>Otane</v>
      </c>
      <c r="E1841" s="20">
        <f t="shared" si="281"/>
        <v>41940</v>
      </c>
      <c r="F1841" t="str">
        <f t="shared" si="282"/>
        <v>Full_8h</v>
      </c>
      <c r="G1841">
        <f t="shared" si="283"/>
        <v>1023</v>
      </c>
      <c r="H1841" t="str">
        <f t="shared" si="284"/>
        <v>NO</v>
      </c>
      <c r="I1841">
        <f t="shared" si="288"/>
        <v>8.2571428571428562</v>
      </c>
      <c r="J1841">
        <f t="shared" si="289"/>
        <v>29</v>
      </c>
      <c r="S1841">
        <v>2</v>
      </c>
      <c r="U1841" s="7">
        <v>8.2571428571428562</v>
      </c>
      <c r="V1841" s="7">
        <v>29</v>
      </c>
    </row>
    <row r="1842" spans="1:22" x14ac:dyDescent="0.3">
      <c r="A1842" t="str">
        <f t="shared" si="280"/>
        <v>Exp4</v>
      </c>
      <c r="B1842">
        <f t="shared" si="285"/>
        <v>8</v>
      </c>
      <c r="C1842" t="str">
        <f t="shared" si="286"/>
        <v>Full</v>
      </c>
      <c r="D1842" t="str">
        <f t="shared" si="287"/>
        <v>Otane</v>
      </c>
      <c r="E1842" s="20">
        <f t="shared" si="281"/>
        <v>41940</v>
      </c>
      <c r="F1842" t="str">
        <f t="shared" si="282"/>
        <v>Full_8h</v>
      </c>
      <c r="G1842">
        <f t="shared" si="283"/>
        <v>1023</v>
      </c>
      <c r="H1842" t="str">
        <f t="shared" si="284"/>
        <v>NO</v>
      </c>
      <c r="I1842">
        <f t="shared" si="288"/>
        <v>8.52</v>
      </c>
      <c r="J1842">
        <f t="shared" si="289"/>
        <v>28</v>
      </c>
      <c r="S1842">
        <v>3</v>
      </c>
      <c r="U1842" s="7">
        <v>8.52</v>
      </c>
      <c r="V1842" s="7">
        <v>28</v>
      </c>
    </row>
    <row r="1843" spans="1:22" x14ac:dyDescent="0.3">
      <c r="A1843" t="str">
        <f t="shared" si="280"/>
        <v>Exp4</v>
      </c>
      <c r="B1843">
        <f t="shared" si="285"/>
        <v>8</v>
      </c>
      <c r="C1843" t="str">
        <f t="shared" si="286"/>
        <v>Full</v>
      </c>
      <c r="D1843" t="str">
        <f t="shared" si="287"/>
        <v>Otane</v>
      </c>
      <c r="E1843" s="20">
        <f t="shared" si="281"/>
        <v>41940</v>
      </c>
      <c r="F1843" t="str">
        <f t="shared" si="282"/>
        <v>Full_8h</v>
      </c>
      <c r="G1843">
        <f t="shared" si="283"/>
        <v>1023</v>
      </c>
      <c r="H1843" t="str">
        <f t="shared" si="284"/>
        <v>NO</v>
      </c>
      <c r="I1843">
        <f t="shared" si="288"/>
        <v>8.7942857142857136</v>
      </c>
      <c r="J1843">
        <f t="shared" si="289"/>
        <v>28</v>
      </c>
      <c r="S1843">
        <v>4</v>
      </c>
      <c r="U1843" s="7">
        <v>8.7942857142857136</v>
      </c>
      <c r="V1843" s="7">
        <v>28</v>
      </c>
    </row>
    <row r="1844" spans="1:22" x14ac:dyDescent="0.3">
      <c r="A1844" t="str">
        <f t="shared" si="280"/>
        <v>Exp4</v>
      </c>
      <c r="B1844">
        <f t="shared" si="285"/>
        <v>8</v>
      </c>
      <c r="C1844" t="str">
        <f t="shared" si="286"/>
        <v>Full</v>
      </c>
      <c r="D1844" t="str">
        <f t="shared" si="287"/>
        <v>Otane</v>
      </c>
      <c r="E1844" s="20">
        <f t="shared" si="281"/>
        <v>41940</v>
      </c>
      <c r="F1844" t="str">
        <f t="shared" si="282"/>
        <v>Full_8h</v>
      </c>
      <c r="G1844">
        <f t="shared" si="283"/>
        <v>1030</v>
      </c>
      <c r="H1844" t="str">
        <f t="shared" si="284"/>
        <v>YES</v>
      </c>
      <c r="I1844">
        <f t="shared" si="288"/>
        <v>8</v>
      </c>
      <c r="J1844">
        <f t="shared" si="289"/>
        <v>26</v>
      </c>
      <c r="R1844">
        <v>1030</v>
      </c>
      <c r="S1844">
        <v>1</v>
      </c>
      <c r="T1844" t="s">
        <v>170</v>
      </c>
      <c r="U1844" s="7">
        <v>8</v>
      </c>
      <c r="V1844" s="7">
        <v>26</v>
      </c>
    </row>
    <row r="1845" spans="1:22" x14ac:dyDescent="0.3">
      <c r="A1845" t="str">
        <f t="shared" si="280"/>
        <v>Exp4</v>
      </c>
      <c r="B1845">
        <f t="shared" si="285"/>
        <v>8</v>
      </c>
      <c r="C1845" t="str">
        <f t="shared" si="286"/>
        <v>Full</v>
      </c>
      <c r="D1845" t="str">
        <f t="shared" si="287"/>
        <v>Otane</v>
      </c>
      <c r="E1845" s="20">
        <f t="shared" si="281"/>
        <v>41940</v>
      </c>
      <c r="F1845" t="str">
        <f t="shared" si="282"/>
        <v>Full_8h</v>
      </c>
      <c r="G1845">
        <f t="shared" si="283"/>
        <v>1030</v>
      </c>
      <c r="H1845" t="str">
        <f t="shared" si="284"/>
        <v>NO</v>
      </c>
      <c r="I1845">
        <f t="shared" si="288"/>
        <v>8.2571428571428562</v>
      </c>
      <c r="J1845">
        <f t="shared" si="289"/>
        <v>28</v>
      </c>
      <c r="S1845">
        <v>2</v>
      </c>
      <c r="U1845" s="7">
        <v>8.2571428571428562</v>
      </c>
      <c r="V1845" s="7">
        <v>28</v>
      </c>
    </row>
    <row r="1846" spans="1:22" x14ac:dyDescent="0.3">
      <c r="A1846" t="str">
        <f t="shared" si="280"/>
        <v>Exp4</v>
      </c>
      <c r="B1846">
        <f t="shared" si="285"/>
        <v>8</v>
      </c>
      <c r="C1846" t="str">
        <f t="shared" si="286"/>
        <v>Full</v>
      </c>
      <c r="D1846" t="str">
        <f t="shared" si="287"/>
        <v>Otane</v>
      </c>
      <c r="E1846" s="20">
        <f t="shared" si="281"/>
        <v>41940</v>
      </c>
      <c r="F1846" t="str">
        <f t="shared" si="282"/>
        <v>Full_8h</v>
      </c>
      <c r="G1846">
        <f t="shared" si="283"/>
        <v>1030</v>
      </c>
      <c r="H1846" t="str">
        <f t="shared" si="284"/>
        <v>NO</v>
      </c>
      <c r="I1846">
        <f t="shared" si="288"/>
        <v>8.548571428571428</v>
      </c>
      <c r="J1846">
        <f t="shared" si="289"/>
        <v>26</v>
      </c>
      <c r="S1846">
        <v>3</v>
      </c>
      <c r="U1846" s="7">
        <v>8.548571428571428</v>
      </c>
      <c r="V1846" s="7">
        <v>26</v>
      </c>
    </row>
    <row r="1847" spans="1:22" x14ac:dyDescent="0.3">
      <c r="A1847" t="str">
        <f t="shared" si="280"/>
        <v>Exp4</v>
      </c>
      <c r="B1847">
        <f t="shared" si="285"/>
        <v>8</v>
      </c>
      <c r="C1847" t="str">
        <f t="shared" si="286"/>
        <v>Full</v>
      </c>
      <c r="D1847" t="str">
        <f t="shared" si="287"/>
        <v>Otane</v>
      </c>
      <c r="E1847" s="20">
        <f t="shared" si="281"/>
        <v>41940</v>
      </c>
      <c r="F1847" t="str">
        <f t="shared" si="282"/>
        <v>Full_8h</v>
      </c>
      <c r="G1847">
        <f t="shared" si="283"/>
        <v>1030</v>
      </c>
      <c r="H1847" t="str">
        <f t="shared" si="284"/>
        <v>NO</v>
      </c>
      <c r="I1847">
        <f t="shared" si="288"/>
        <v>8.2799999999999994</v>
      </c>
      <c r="J1847">
        <f t="shared" si="289"/>
        <v>26</v>
      </c>
      <c r="S1847">
        <v>4</v>
      </c>
      <c r="U1847" s="7">
        <v>8.2799999999999994</v>
      </c>
      <c r="V1847" s="7">
        <v>26</v>
      </c>
    </row>
    <row r="1848" spans="1:22" x14ac:dyDescent="0.3">
      <c r="A1848" t="str">
        <f t="shared" si="280"/>
        <v>Exp4</v>
      </c>
      <c r="B1848">
        <f t="shared" si="285"/>
        <v>8</v>
      </c>
      <c r="C1848" t="str">
        <f t="shared" si="286"/>
        <v>Full</v>
      </c>
      <c r="D1848" t="str">
        <f t="shared" si="287"/>
        <v>Otane</v>
      </c>
      <c r="E1848" s="20">
        <f t="shared" si="281"/>
        <v>41947</v>
      </c>
      <c r="F1848" t="str">
        <f t="shared" si="282"/>
        <v>Full_8h</v>
      </c>
      <c r="G1848">
        <f t="shared" si="283"/>
        <v>1014</v>
      </c>
      <c r="H1848" t="str">
        <f t="shared" si="284"/>
        <v>NO</v>
      </c>
      <c r="I1848">
        <f t="shared" si="288"/>
        <v>8</v>
      </c>
      <c r="J1848" t="str">
        <f t="shared" si="289"/>
        <v/>
      </c>
      <c r="P1848" s="1">
        <v>41947</v>
      </c>
      <c r="Q1848" t="s">
        <v>440</v>
      </c>
      <c r="R1848">
        <v>1014</v>
      </c>
      <c r="S1848">
        <v>1</v>
      </c>
      <c r="U1848" s="7">
        <v>8</v>
      </c>
      <c r="V1848" s="7"/>
    </row>
    <row r="1849" spans="1:22" x14ac:dyDescent="0.3">
      <c r="A1849" t="str">
        <f t="shared" si="280"/>
        <v>Exp4</v>
      </c>
      <c r="B1849">
        <f t="shared" si="285"/>
        <v>8</v>
      </c>
      <c r="C1849" t="str">
        <f t="shared" si="286"/>
        <v>Full</v>
      </c>
      <c r="D1849" t="str">
        <f t="shared" si="287"/>
        <v>Otane</v>
      </c>
      <c r="E1849" s="20">
        <f t="shared" si="281"/>
        <v>41947</v>
      </c>
      <c r="F1849" t="str">
        <f t="shared" si="282"/>
        <v>Full_8h</v>
      </c>
      <c r="G1849">
        <f t="shared" si="283"/>
        <v>1014</v>
      </c>
      <c r="H1849" t="str">
        <f t="shared" si="284"/>
        <v>YES</v>
      </c>
      <c r="I1849">
        <f t="shared" si="288"/>
        <v>9</v>
      </c>
      <c r="J1849" t="str">
        <f t="shared" si="289"/>
        <v/>
      </c>
      <c r="S1849">
        <v>2</v>
      </c>
      <c r="T1849" t="s">
        <v>170</v>
      </c>
      <c r="U1849" s="7">
        <v>9</v>
      </c>
      <c r="V1849" s="7"/>
    </row>
    <row r="1850" spans="1:22" x14ac:dyDescent="0.3">
      <c r="A1850" t="str">
        <f t="shared" si="280"/>
        <v>Exp4</v>
      </c>
      <c r="B1850">
        <f t="shared" si="285"/>
        <v>8</v>
      </c>
      <c r="C1850" t="str">
        <f t="shared" si="286"/>
        <v>Full</v>
      </c>
      <c r="D1850" t="str">
        <f t="shared" si="287"/>
        <v>Otane</v>
      </c>
      <c r="E1850" s="20">
        <f t="shared" si="281"/>
        <v>41947</v>
      </c>
      <c r="F1850" t="str">
        <f t="shared" si="282"/>
        <v>Full_8h</v>
      </c>
      <c r="G1850">
        <f t="shared" si="283"/>
        <v>1014</v>
      </c>
      <c r="H1850" t="str">
        <f t="shared" si="284"/>
        <v>YES</v>
      </c>
      <c r="I1850">
        <f t="shared" si="288"/>
        <v>10</v>
      </c>
      <c r="J1850" t="str">
        <f t="shared" si="289"/>
        <v/>
      </c>
      <c r="S1850">
        <v>3</v>
      </c>
      <c r="T1850" t="s">
        <v>170</v>
      </c>
      <c r="U1850" s="7">
        <v>10</v>
      </c>
      <c r="V1850" s="7"/>
    </row>
    <row r="1851" spans="1:22" x14ac:dyDescent="0.3">
      <c r="A1851" t="str">
        <f t="shared" si="280"/>
        <v>Exp4</v>
      </c>
      <c r="B1851">
        <f t="shared" si="285"/>
        <v>8</v>
      </c>
      <c r="C1851" t="str">
        <f t="shared" si="286"/>
        <v>Full</v>
      </c>
      <c r="D1851" t="str">
        <f t="shared" si="287"/>
        <v>Otane</v>
      </c>
      <c r="E1851" s="20">
        <f t="shared" si="281"/>
        <v>41947</v>
      </c>
      <c r="F1851" t="str">
        <f t="shared" si="282"/>
        <v>Full_8h</v>
      </c>
      <c r="G1851">
        <f t="shared" si="283"/>
        <v>1014</v>
      </c>
      <c r="H1851" t="str">
        <f t="shared" si="284"/>
        <v>YES</v>
      </c>
      <c r="I1851">
        <f t="shared" si="288"/>
        <v>9</v>
      </c>
      <c r="J1851" t="str">
        <f t="shared" si="289"/>
        <v/>
      </c>
      <c r="S1851">
        <v>4</v>
      </c>
      <c r="T1851" t="s">
        <v>170</v>
      </c>
      <c r="U1851" s="7">
        <v>9</v>
      </c>
      <c r="V1851" s="7"/>
    </row>
    <row r="1852" spans="1:22" x14ac:dyDescent="0.3">
      <c r="A1852" t="str">
        <f t="shared" si="280"/>
        <v>Exp4</v>
      </c>
      <c r="B1852">
        <f t="shared" si="285"/>
        <v>8</v>
      </c>
      <c r="C1852" t="str">
        <f t="shared" si="286"/>
        <v>Full</v>
      </c>
      <c r="D1852" t="str">
        <f t="shared" si="287"/>
        <v>Otane</v>
      </c>
      <c r="E1852" s="20">
        <f t="shared" si="281"/>
        <v>41947</v>
      </c>
      <c r="F1852" t="str">
        <f t="shared" si="282"/>
        <v>Full_8h</v>
      </c>
      <c r="G1852">
        <f t="shared" si="283"/>
        <v>1018</v>
      </c>
      <c r="H1852" t="str">
        <f t="shared" si="284"/>
        <v>YES</v>
      </c>
      <c r="I1852">
        <f t="shared" si="288"/>
        <v>10</v>
      </c>
      <c r="J1852">
        <f t="shared" si="289"/>
        <v>28</v>
      </c>
      <c r="R1852">
        <v>1018</v>
      </c>
      <c r="S1852">
        <v>1</v>
      </c>
      <c r="T1852" t="s">
        <v>170</v>
      </c>
      <c r="U1852" s="7">
        <v>10</v>
      </c>
      <c r="V1852" s="7">
        <v>28</v>
      </c>
    </row>
    <row r="1853" spans="1:22" x14ac:dyDescent="0.3">
      <c r="A1853" t="str">
        <f t="shared" si="280"/>
        <v>Exp4</v>
      </c>
      <c r="B1853">
        <f t="shared" si="285"/>
        <v>8</v>
      </c>
      <c r="C1853" t="str">
        <f t="shared" si="286"/>
        <v>Full</v>
      </c>
      <c r="D1853" t="str">
        <f t="shared" si="287"/>
        <v>Otane</v>
      </c>
      <c r="E1853" s="20">
        <f t="shared" si="281"/>
        <v>41947</v>
      </c>
      <c r="F1853" t="str">
        <f t="shared" si="282"/>
        <v>Full_8h</v>
      </c>
      <c r="G1853">
        <f t="shared" si="283"/>
        <v>1018</v>
      </c>
      <c r="H1853" t="str">
        <f t="shared" si="284"/>
        <v>YES</v>
      </c>
      <c r="I1853">
        <f t="shared" si="288"/>
        <v>10</v>
      </c>
      <c r="J1853" t="str">
        <f t="shared" si="289"/>
        <v/>
      </c>
      <c r="S1853">
        <v>2</v>
      </c>
      <c r="T1853" t="s">
        <v>170</v>
      </c>
      <c r="U1853" s="7">
        <v>10</v>
      </c>
      <c r="V1853" s="7"/>
    </row>
    <row r="1854" spans="1:22" x14ac:dyDescent="0.3">
      <c r="A1854" t="str">
        <f t="shared" si="280"/>
        <v>Exp4</v>
      </c>
      <c r="B1854">
        <f t="shared" si="285"/>
        <v>8</v>
      </c>
      <c r="C1854" t="str">
        <f t="shared" si="286"/>
        <v>Full</v>
      </c>
      <c r="D1854" t="str">
        <f t="shared" si="287"/>
        <v>Otane</v>
      </c>
      <c r="E1854" s="20">
        <f t="shared" si="281"/>
        <v>41947</v>
      </c>
      <c r="F1854" t="str">
        <f t="shared" si="282"/>
        <v>Full_8h</v>
      </c>
      <c r="G1854">
        <f t="shared" si="283"/>
        <v>1018</v>
      </c>
      <c r="H1854" t="str">
        <f t="shared" si="284"/>
        <v>YES</v>
      </c>
      <c r="I1854">
        <f t="shared" si="288"/>
        <v>10</v>
      </c>
      <c r="J1854" t="str">
        <f t="shared" si="289"/>
        <v/>
      </c>
      <c r="S1854">
        <v>3</v>
      </c>
      <c r="T1854" t="s">
        <v>170</v>
      </c>
      <c r="U1854" s="7">
        <v>10</v>
      </c>
      <c r="V1854" s="7"/>
    </row>
    <row r="1855" spans="1:22" x14ac:dyDescent="0.3">
      <c r="A1855" t="str">
        <f t="shared" si="280"/>
        <v>Exp4</v>
      </c>
      <c r="B1855">
        <f t="shared" si="285"/>
        <v>8</v>
      </c>
      <c r="C1855" t="str">
        <f t="shared" si="286"/>
        <v>Full</v>
      </c>
      <c r="D1855" t="str">
        <f t="shared" si="287"/>
        <v>Otane</v>
      </c>
      <c r="E1855" s="20">
        <f t="shared" si="281"/>
        <v>41947</v>
      </c>
      <c r="F1855" t="str">
        <f t="shared" si="282"/>
        <v>Full_8h</v>
      </c>
      <c r="G1855">
        <f t="shared" si="283"/>
        <v>1018</v>
      </c>
      <c r="H1855" t="str">
        <f t="shared" si="284"/>
        <v>YES</v>
      </c>
      <c r="I1855">
        <f t="shared" si="288"/>
        <v>9</v>
      </c>
      <c r="J1855" t="str">
        <f t="shared" si="289"/>
        <v/>
      </c>
      <c r="S1855">
        <v>4</v>
      </c>
      <c r="T1855" t="s">
        <v>170</v>
      </c>
      <c r="U1855" s="7">
        <v>9</v>
      </c>
      <c r="V1855" s="7"/>
    </row>
    <row r="1856" spans="1:22" x14ac:dyDescent="0.3">
      <c r="A1856" t="str">
        <f t="shared" si="280"/>
        <v>Exp4</v>
      </c>
      <c r="B1856">
        <f t="shared" si="285"/>
        <v>8</v>
      </c>
      <c r="C1856" t="str">
        <f t="shared" si="286"/>
        <v>Full</v>
      </c>
      <c r="D1856" t="str">
        <f t="shared" si="287"/>
        <v>Otane</v>
      </c>
      <c r="E1856" s="20">
        <f t="shared" si="281"/>
        <v>41947</v>
      </c>
      <c r="F1856" t="str">
        <f t="shared" si="282"/>
        <v>Full_8h</v>
      </c>
      <c r="G1856">
        <f t="shared" si="283"/>
        <v>1022</v>
      </c>
      <c r="H1856" t="str">
        <f t="shared" si="284"/>
        <v>YES</v>
      </c>
      <c r="I1856">
        <f t="shared" si="288"/>
        <v>9</v>
      </c>
      <c r="J1856" t="str">
        <f t="shared" si="289"/>
        <v/>
      </c>
      <c r="R1856">
        <v>1022</v>
      </c>
      <c r="S1856">
        <v>1</v>
      </c>
      <c r="T1856" t="s">
        <v>170</v>
      </c>
      <c r="U1856" s="7">
        <v>9</v>
      </c>
      <c r="V1856" s="7"/>
    </row>
    <row r="1857" spans="1:22" x14ac:dyDescent="0.3">
      <c r="A1857" t="str">
        <f t="shared" si="280"/>
        <v>Exp4</v>
      </c>
      <c r="B1857">
        <f t="shared" si="285"/>
        <v>8</v>
      </c>
      <c r="C1857" t="str">
        <f t="shared" si="286"/>
        <v>Full</v>
      </c>
      <c r="D1857" t="str">
        <f t="shared" si="287"/>
        <v>Otane</v>
      </c>
      <c r="E1857" s="20">
        <f t="shared" si="281"/>
        <v>41947</v>
      </c>
      <c r="F1857" t="str">
        <f t="shared" si="282"/>
        <v>Full_8h</v>
      </c>
      <c r="G1857">
        <f t="shared" si="283"/>
        <v>1022</v>
      </c>
      <c r="H1857" t="str">
        <f t="shared" si="284"/>
        <v>YES</v>
      </c>
      <c r="I1857">
        <f t="shared" si="288"/>
        <v>9</v>
      </c>
      <c r="J1857" t="str">
        <f t="shared" si="289"/>
        <v/>
      </c>
      <c r="S1857">
        <v>2</v>
      </c>
      <c r="T1857" t="s">
        <v>170</v>
      </c>
      <c r="U1857" s="7">
        <v>9</v>
      </c>
      <c r="V1857" s="7"/>
    </row>
    <row r="1858" spans="1:22" x14ac:dyDescent="0.3">
      <c r="A1858" t="str">
        <f t="shared" si="280"/>
        <v>Exp4</v>
      </c>
      <c r="B1858">
        <f t="shared" si="285"/>
        <v>8</v>
      </c>
      <c r="C1858" t="str">
        <f t="shared" si="286"/>
        <v>Full</v>
      </c>
      <c r="D1858" t="str">
        <f t="shared" si="287"/>
        <v>Otane</v>
      </c>
      <c r="E1858" s="20">
        <f t="shared" si="281"/>
        <v>41947</v>
      </c>
      <c r="F1858" t="str">
        <f t="shared" si="282"/>
        <v>Full_8h</v>
      </c>
      <c r="G1858">
        <f t="shared" si="283"/>
        <v>1022</v>
      </c>
      <c r="H1858" t="str">
        <f t="shared" si="284"/>
        <v>YES</v>
      </c>
      <c r="I1858">
        <f t="shared" si="288"/>
        <v>9</v>
      </c>
      <c r="J1858" t="str">
        <f t="shared" si="289"/>
        <v/>
      </c>
      <c r="S1858">
        <v>3</v>
      </c>
      <c r="T1858" t="s">
        <v>170</v>
      </c>
      <c r="U1858" s="7">
        <v>9</v>
      </c>
      <c r="V1858" s="7"/>
    </row>
    <row r="1859" spans="1:22" x14ac:dyDescent="0.3">
      <c r="A1859" t="str">
        <f t="shared" ref="A1859:A1922" si="290">IF(L1859="",A1858,L1859)</f>
        <v>Exp4</v>
      </c>
      <c r="B1859">
        <f t="shared" si="285"/>
        <v>8</v>
      </c>
      <c r="C1859" t="str">
        <f t="shared" si="286"/>
        <v>Full</v>
      </c>
      <c r="D1859" t="str">
        <f t="shared" si="287"/>
        <v>Otane</v>
      </c>
      <c r="E1859" s="20">
        <f t="shared" ref="E1859:E1922" si="291">IF(P1859="",E1858,P1859)</f>
        <v>41947</v>
      </c>
      <c r="F1859" t="str">
        <f t="shared" ref="F1859:F1922" si="292">IF(Q1859="",F1858,Q1859)</f>
        <v>Full_8h</v>
      </c>
      <c r="G1859">
        <f t="shared" ref="G1859:G1922" si="293">IF(R1859="",G1858,R1859)</f>
        <v>1022</v>
      </c>
      <c r="H1859" t="str">
        <f t="shared" ref="H1859:H1922" si="294">IF(T1859="","NO","YES")</f>
        <v>YES</v>
      </c>
      <c r="I1859">
        <f t="shared" si="288"/>
        <v>10</v>
      </c>
      <c r="J1859" t="str">
        <f t="shared" si="289"/>
        <v/>
      </c>
      <c r="S1859">
        <v>4</v>
      </c>
      <c r="T1859" t="s">
        <v>170</v>
      </c>
      <c r="U1859" s="7">
        <v>10</v>
      </c>
      <c r="V1859" s="7"/>
    </row>
    <row r="1860" spans="1:22" x14ac:dyDescent="0.3">
      <c r="A1860" t="str">
        <f t="shared" si="290"/>
        <v>Exp4</v>
      </c>
      <c r="B1860">
        <f t="shared" ref="B1860:B1923" si="295">IF(L1860="",B1859,M1860)</f>
        <v>8</v>
      </c>
      <c r="C1860" t="str">
        <f t="shared" ref="C1860:C1923" si="296">IF(O1860="",C1859,O1860)</f>
        <v>Full</v>
      </c>
      <c r="D1860" t="str">
        <f t="shared" ref="D1860:D1923" si="297">IF(N1860="",D1859,N1860)</f>
        <v>Otane</v>
      </c>
      <c r="E1860" s="20">
        <f t="shared" si="291"/>
        <v>41974</v>
      </c>
      <c r="F1860" t="str">
        <f t="shared" si="292"/>
        <v>Full_8h</v>
      </c>
      <c r="G1860">
        <f t="shared" si="293"/>
        <v>1003</v>
      </c>
      <c r="H1860" t="str">
        <f t="shared" si="294"/>
        <v>YES</v>
      </c>
      <c r="I1860">
        <f t="shared" ref="I1860:I1923" si="298">IF(U1860="","",U1860)</f>
        <v>10</v>
      </c>
      <c r="J1860">
        <f t="shared" ref="J1860:J1923" si="299">IF(V1860="","",V1860)</f>
        <v>31</v>
      </c>
      <c r="P1860" s="1">
        <v>41974</v>
      </c>
      <c r="Q1860" t="s">
        <v>440</v>
      </c>
      <c r="R1860">
        <v>1003</v>
      </c>
      <c r="S1860">
        <v>1</v>
      </c>
      <c r="T1860" t="s">
        <v>170</v>
      </c>
      <c r="U1860" s="7">
        <v>10</v>
      </c>
      <c r="V1860" s="7">
        <v>31</v>
      </c>
    </row>
    <row r="1861" spans="1:22" x14ac:dyDescent="0.3">
      <c r="A1861" t="str">
        <f t="shared" si="290"/>
        <v>Exp4</v>
      </c>
      <c r="B1861">
        <f t="shared" si="295"/>
        <v>8</v>
      </c>
      <c r="C1861" t="str">
        <f t="shared" si="296"/>
        <v>Full</v>
      </c>
      <c r="D1861" t="str">
        <f t="shared" si="297"/>
        <v>Otane</v>
      </c>
      <c r="E1861" s="20">
        <f t="shared" si="291"/>
        <v>41974</v>
      </c>
      <c r="F1861" t="str">
        <f t="shared" si="292"/>
        <v>Full_8h</v>
      </c>
      <c r="G1861">
        <f t="shared" si="293"/>
        <v>1003</v>
      </c>
      <c r="H1861" t="str">
        <f t="shared" si="294"/>
        <v>YES</v>
      </c>
      <c r="I1861">
        <f t="shared" si="298"/>
        <v>9</v>
      </c>
      <c r="J1861">
        <f t="shared" si="299"/>
        <v>29</v>
      </c>
      <c r="S1861">
        <v>2</v>
      </c>
      <c r="T1861" t="s">
        <v>170</v>
      </c>
      <c r="U1861" s="7">
        <v>9</v>
      </c>
      <c r="V1861" s="7">
        <v>29</v>
      </c>
    </row>
    <row r="1862" spans="1:22" x14ac:dyDescent="0.3">
      <c r="A1862" t="str">
        <f t="shared" si="290"/>
        <v>Exp4</v>
      </c>
      <c r="B1862">
        <f t="shared" si="295"/>
        <v>8</v>
      </c>
      <c r="C1862" t="str">
        <f t="shared" si="296"/>
        <v>Full</v>
      </c>
      <c r="D1862" t="str">
        <f t="shared" si="297"/>
        <v>Otane</v>
      </c>
      <c r="E1862" s="20">
        <f t="shared" si="291"/>
        <v>41974</v>
      </c>
      <c r="F1862" t="str">
        <f t="shared" si="292"/>
        <v>Full_8h</v>
      </c>
      <c r="G1862">
        <f t="shared" si="293"/>
        <v>1003</v>
      </c>
      <c r="H1862" t="str">
        <f t="shared" si="294"/>
        <v>YES</v>
      </c>
      <c r="I1862">
        <f t="shared" si="298"/>
        <v>9</v>
      </c>
      <c r="J1862">
        <f t="shared" si="299"/>
        <v>29</v>
      </c>
      <c r="S1862">
        <v>3</v>
      </c>
      <c r="T1862" t="s">
        <v>170</v>
      </c>
      <c r="U1862" s="7">
        <v>9</v>
      </c>
      <c r="V1862" s="7">
        <v>29</v>
      </c>
    </row>
    <row r="1863" spans="1:22" x14ac:dyDescent="0.3">
      <c r="A1863" t="str">
        <f t="shared" si="290"/>
        <v>Exp4</v>
      </c>
      <c r="B1863">
        <f t="shared" si="295"/>
        <v>8</v>
      </c>
      <c r="C1863" t="str">
        <f t="shared" si="296"/>
        <v>Full</v>
      </c>
      <c r="D1863" t="str">
        <f t="shared" si="297"/>
        <v>Otane</v>
      </c>
      <c r="E1863" s="20">
        <f t="shared" si="291"/>
        <v>41974</v>
      </c>
      <c r="F1863" t="str">
        <f t="shared" si="292"/>
        <v>Full_8h</v>
      </c>
      <c r="G1863">
        <f t="shared" si="293"/>
        <v>1003</v>
      </c>
      <c r="H1863" t="str">
        <f t="shared" si="294"/>
        <v>YES</v>
      </c>
      <c r="I1863">
        <f t="shared" si="298"/>
        <v>9</v>
      </c>
      <c r="J1863">
        <f t="shared" si="299"/>
        <v>28</v>
      </c>
      <c r="S1863">
        <v>4</v>
      </c>
      <c r="T1863" t="s">
        <v>170</v>
      </c>
      <c r="U1863" s="7">
        <v>9</v>
      </c>
      <c r="V1863" s="7">
        <v>28</v>
      </c>
    </row>
    <row r="1864" spans="1:22" x14ac:dyDescent="0.3">
      <c r="A1864" t="str">
        <f t="shared" si="290"/>
        <v>Exp4</v>
      </c>
      <c r="B1864">
        <f t="shared" si="295"/>
        <v>8</v>
      </c>
      <c r="C1864" t="str">
        <f t="shared" si="296"/>
        <v>Full</v>
      </c>
      <c r="D1864" t="str">
        <f t="shared" si="297"/>
        <v>Otane</v>
      </c>
      <c r="E1864" s="20">
        <f t="shared" si="291"/>
        <v>41974</v>
      </c>
      <c r="F1864" t="str">
        <f t="shared" si="292"/>
        <v>Full_8h</v>
      </c>
      <c r="G1864">
        <f t="shared" si="293"/>
        <v>1004</v>
      </c>
      <c r="H1864" t="str">
        <f t="shared" si="294"/>
        <v>YES</v>
      </c>
      <c r="I1864">
        <f t="shared" si="298"/>
        <v>9</v>
      </c>
      <c r="J1864">
        <f t="shared" si="299"/>
        <v>26</v>
      </c>
      <c r="R1864">
        <v>1004</v>
      </c>
      <c r="S1864">
        <v>1</v>
      </c>
      <c r="T1864" t="s">
        <v>170</v>
      </c>
      <c r="U1864" s="7">
        <v>9</v>
      </c>
      <c r="V1864" s="7">
        <v>26</v>
      </c>
    </row>
    <row r="1865" spans="1:22" x14ac:dyDescent="0.3">
      <c r="A1865" t="str">
        <f t="shared" si="290"/>
        <v>Exp4</v>
      </c>
      <c r="B1865">
        <f t="shared" si="295"/>
        <v>8</v>
      </c>
      <c r="C1865" t="str">
        <f t="shared" si="296"/>
        <v>Full</v>
      </c>
      <c r="D1865" t="str">
        <f t="shared" si="297"/>
        <v>Otane</v>
      </c>
      <c r="E1865" s="20">
        <f t="shared" si="291"/>
        <v>41974</v>
      </c>
      <c r="F1865" t="str">
        <f t="shared" si="292"/>
        <v>Full_8h</v>
      </c>
      <c r="G1865">
        <f t="shared" si="293"/>
        <v>1004</v>
      </c>
      <c r="H1865" t="str">
        <f t="shared" si="294"/>
        <v>YES</v>
      </c>
      <c r="I1865">
        <f t="shared" si="298"/>
        <v>9</v>
      </c>
      <c r="J1865">
        <f t="shared" si="299"/>
        <v>27</v>
      </c>
      <c r="S1865">
        <v>2</v>
      </c>
      <c r="T1865" t="s">
        <v>170</v>
      </c>
      <c r="U1865" s="7">
        <v>9</v>
      </c>
      <c r="V1865" s="7">
        <v>27</v>
      </c>
    </row>
    <row r="1866" spans="1:22" x14ac:dyDescent="0.3">
      <c r="A1866" t="str">
        <f t="shared" si="290"/>
        <v>Exp4</v>
      </c>
      <c r="B1866">
        <f t="shared" si="295"/>
        <v>8</v>
      </c>
      <c r="C1866" t="str">
        <f t="shared" si="296"/>
        <v>Full</v>
      </c>
      <c r="D1866" t="str">
        <f t="shared" si="297"/>
        <v>Otane</v>
      </c>
      <c r="E1866" s="20">
        <f t="shared" si="291"/>
        <v>41974</v>
      </c>
      <c r="F1866" t="str">
        <f t="shared" si="292"/>
        <v>Full_8h</v>
      </c>
      <c r="G1866">
        <f t="shared" si="293"/>
        <v>1004</v>
      </c>
      <c r="H1866" t="str">
        <f t="shared" si="294"/>
        <v>YES</v>
      </c>
      <c r="I1866">
        <f t="shared" si="298"/>
        <v>9</v>
      </c>
      <c r="J1866">
        <f t="shared" si="299"/>
        <v>27</v>
      </c>
      <c r="S1866">
        <v>3</v>
      </c>
      <c r="T1866" t="s">
        <v>170</v>
      </c>
      <c r="U1866" s="7">
        <v>9</v>
      </c>
      <c r="V1866" s="7">
        <v>27</v>
      </c>
    </row>
    <row r="1867" spans="1:22" x14ac:dyDescent="0.3">
      <c r="A1867" t="str">
        <f t="shared" si="290"/>
        <v>Exp4</v>
      </c>
      <c r="B1867">
        <f t="shared" si="295"/>
        <v>8</v>
      </c>
      <c r="C1867" t="str">
        <f t="shared" si="296"/>
        <v>Full</v>
      </c>
      <c r="D1867" t="str">
        <f t="shared" si="297"/>
        <v>Otane</v>
      </c>
      <c r="E1867" s="20">
        <f t="shared" si="291"/>
        <v>41974</v>
      </c>
      <c r="F1867" t="str">
        <f t="shared" si="292"/>
        <v>Full_8h</v>
      </c>
      <c r="G1867">
        <f t="shared" si="293"/>
        <v>1004</v>
      </c>
      <c r="H1867" t="str">
        <f t="shared" si="294"/>
        <v>YES</v>
      </c>
      <c r="I1867">
        <f t="shared" si="298"/>
        <v>10</v>
      </c>
      <c r="J1867">
        <f t="shared" si="299"/>
        <v>29</v>
      </c>
      <c r="S1867">
        <v>4</v>
      </c>
      <c r="T1867" t="s">
        <v>170</v>
      </c>
      <c r="U1867" s="7">
        <v>10</v>
      </c>
      <c r="V1867" s="7">
        <v>29</v>
      </c>
    </row>
    <row r="1868" spans="1:22" x14ac:dyDescent="0.3">
      <c r="A1868" t="str">
        <f t="shared" si="290"/>
        <v>Exp4</v>
      </c>
      <c r="B1868">
        <f t="shared" si="295"/>
        <v>8</v>
      </c>
      <c r="C1868" t="str">
        <f t="shared" si="296"/>
        <v>Full</v>
      </c>
      <c r="D1868" t="str">
        <f t="shared" si="297"/>
        <v>Otane</v>
      </c>
      <c r="E1868" s="20">
        <f t="shared" si="291"/>
        <v>41974</v>
      </c>
      <c r="F1868" t="str">
        <f t="shared" si="292"/>
        <v>Full_8h</v>
      </c>
      <c r="G1868">
        <f t="shared" si="293"/>
        <v>1008</v>
      </c>
      <c r="H1868" t="str">
        <f t="shared" si="294"/>
        <v>YES</v>
      </c>
      <c r="I1868">
        <f t="shared" si="298"/>
        <v>9</v>
      </c>
      <c r="J1868">
        <f t="shared" si="299"/>
        <v>30</v>
      </c>
      <c r="R1868">
        <v>1008</v>
      </c>
      <c r="S1868">
        <v>1</v>
      </c>
      <c r="T1868" t="s">
        <v>170</v>
      </c>
      <c r="U1868" s="7">
        <v>9</v>
      </c>
      <c r="V1868" s="7">
        <v>30</v>
      </c>
    </row>
    <row r="1869" spans="1:22" x14ac:dyDescent="0.3">
      <c r="A1869" t="str">
        <f t="shared" si="290"/>
        <v>Exp4</v>
      </c>
      <c r="B1869">
        <f t="shared" si="295"/>
        <v>8</v>
      </c>
      <c r="C1869" t="str">
        <f t="shared" si="296"/>
        <v>Full</v>
      </c>
      <c r="D1869" t="str">
        <f t="shared" si="297"/>
        <v>Otane</v>
      </c>
      <c r="E1869" s="20">
        <f t="shared" si="291"/>
        <v>41974</v>
      </c>
      <c r="F1869" t="str">
        <f t="shared" si="292"/>
        <v>Full_8h</v>
      </c>
      <c r="G1869">
        <f t="shared" si="293"/>
        <v>1008</v>
      </c>
      <c r="H1869" t="str">
        <f t="shared" si="294"/>
        <v>YES</v>
      </c>
      <c r="I1869">
        <f t="shared" si="298"/>
        <v>9</v>
      </c>
      <c r="J1869">
        <f t="shared" si="299"/>
        <v>29</v>
      </c>
      <c r="S1869">
        <v>2</v>
      </c>
      <c r="T1869" t="s">
        <v>170</v>
      </c>
      <c r="U1869" s="7">
        <v>9</v>
      </c>
      <c r="V1869" s="7">
        <v>29</v>
      </c>
    </row>
    <row r="1870" spans="1:22" x14ac:dyDescent="0.3">
      <c r="A1870" t="str">
        <f t="shared" si="290"/>
        <v>Exp4</v>
      </c>
      <c r="B1870">
        <f t="shared" si="295"/>
        <v>8</v>
      </c>
      <c r="C1870" t="str">
        <f t="shared" si="296"/>
        <v>Full</v>
      </c>
      <c r="D1870" t="str">
        <f t="shared" si="297"/>
        <v>Otane</v>
      </c>
      <c r="E1870" s="20">
        <f t="shared" si="291"/>
        <v>41974</v>
      </c>
      <c r="F1870" t="str">
        <f t="shared" si="292"/>
        <v>Full_8h</v>
      </c>
      <c r="G1870">
        <f t="shared" si="293"/>
        <v>1008</v>
      </c>
      <c r="H1870" t="str">
        <f t="shared" si="294"/>
        <v>YES</v>
      </c>
      <c r="I1870">
        <f t="shared" si="298"/>
        <v>9</v>
      </c>
      <c r="J1870">
        <f t="shared" si="299"/>
        <v>28</v>
      </c>
      <c r="S1870">
        <v>3</v>
      </c>
      <c r="T1870" t="s">
        <v>170</v>
      </c>
      <c r="U1870" s="7">
        <v>9</v>
      </c>
      <c r="V1870" s="7">
        <v>28</v>
      </c>
    </row>
    <row r="1871" spans="1:22" x14ac:dyDescent="0.3">
      <c r="A1871" t="str">
        <f t="shared" si="290"/>
        <v>Exp4</v>
      </c>
      <c r="B1871">
        <f t="shared" si="295"/>
        <v>8</v>
      </c>
      <c r="C1871" t="str">
        <f t="shared" si="296"/>
        <v>Full</v>
      </c>
      <c r="D1871" t="str">
        <f t="shared" si="297"/>
        <v>Otane</v>
      </c>
      <c r="E1871" s="20">
        <f t="shared" si="291"/>
        <v>41974</v>
      </c>
      <c r="F1871" t="str">
        <f t="shared" si="292"/>
        <v>Full_8h</v>
      </c>
      <c r="G1871">
        <f t="shared" si="293"/>
        <v>1008</v>
      </c>
      <c r="H1871" t="str">
        <f t="shared" si="294"/>
        <v>YES</v>
      </c>
      <c r="I1871">
        <f t="shared" si="298"/>
        <v>8</v>
      </c>
      <c r="J1871">
        <f t="shared" si="299"/>
        <v>29</v>
      </c>
      <c r="S1871">
        <v>4</v>
      </c>
      <c r="T1871" t="s">
        <v>170</v>
      </c>
      <c r="U1871" s="7">
        <v>8</v>
      </c>
      <c r="V1871" s="7">
        <v>29</v>
      </c>
    </row>
    <row r="1872" spans="1:22" x14ac:dyDescent="0.3">
      <c r="A1872" t="str">
        <f t="shared" si="290"/>
        <v>Exp4</v>
      </c>
      <c r="B1872">
        <f t="shared" si="295"/>
        <v>8</v>
      </c>
      <c r="C1872" t="str">
        <f t="shared" si="296"/>
        <v>Full</v>
      </c>
      <c r="D1872" t="str">
        <f t="shared" si="297"/>
        <v>Otane</v>
      </c>
      <c r="E1872" s="20">
        <f t="shared" si="291"/>
        <v>41974</v>
      </c>
      <c r="F1872" t="str">
        <f t="shared" si="292"/>
        <v>Full_8h</v>
      </c>
      <c r="G1872">
        <f t="shared" si="293"/>
        <v>1009</v>
      </c>
      <c r="H1872" t="str">
        <f t="shared" si="294"/>
        <v>YES</v>
      </c>
      <c r="I1872">
        <f t="shared" si="298"/>
        <v>9</v>
      </c>
      <c r="J1872">
        <f t="shared" si="299"/>
        <v>27</v>
      </c>
      <c r="R1872">
        <v>1009</v>
      </c>
      <c r="S1872">
        <v>1</v>
      </c>
      <c r="T1872" t="s">
        <v>170</v>
      </c>
      <c r="U1872" s="7">
        <v>9</v>
      </c>
      <c r="V1872" s="7">
        <v>27</v>
      </c>
    </row>
    <row r="1873" spans="1:22" x14ac:dyDescent="0.3">
      <c r="A1873" t="str">
        <f t="shared" si="290"/>
        <v>Exp4</v>
      </c>
      <c r="B1873">
        <f t="shared" si="295"/>
        <v>8</v>
      </c>
      <c r="C1873" t="str">
        <f t="shared" si="296"/>
        <v>Full</v>
      </c>
      <c r="D1873" t="str">
        <f t="shared" si="297"/>
        <v>Otane</v>
      </c>
      <c r="E1873" s="20">
        <f t="shared" si="291"/>
        <v>41974</v>
      </c>
      <c r="F1873" t="str">
        <f t="shared" si="292"/>
        <v>Full_8h</v>
      </c>
      <c r="G1873">
        <f t="shared" si="293"/>
        <v>1009</v>
      </c>
      <c r="H1873" t="str">
        <f t="shared" si="294"/>
        <v>YES</v>
      </c>
      <c r="I1873">
        <f t="shared" si="298"/>
        <v>9</v>
      </c>
      <c r="J1873">
        <f t="shared" si="299"/>
        <v>27</v>
      </c>
      <c r="S1873">
        <v>2</v>
      </c>
      <c r="T1873" t="s">
        <v>170</v>
      </c>
      <c r="U1873" s="7">
        <v>9</v>
      </c>
      <c r="V1873" s="7">
        <v>27</v>
      </c>
    </row>
    <row r="1874" spans="1:22" x14ac:dyDescent="0.3">
      <c r="A1874" t="str">
        <f t="shared" si="290"/>
        <v>Exp4</v>
      </c>
      <c r="B1874">
        <f t="shared" si="295"/>
        <v>8</v>
      </c>
      <c r="C1874" t="str">
        <f t="shared" si="296"/>
        <v>Full</v>
      </c>
      <c r="D1874" t="str">
        <f t="shared" si="297"/>
        <v>Otane</v>
      </c>
      <c r="E1874" s="20">
        <f t="shared" si="291"/>
        <v>41974</v>
      </c>
      <c r="F1874" t="str">
        <f t="shared" si="292"/>
        <v>Full_8h</v>
      </c>
      <c r="G1874">
        <f t="shared" si="293"/>
        <v>1009</v>
      </c>
      <c r="H1874" t="str">
        <f t="shared" si="294"/>
        <v>YES</v>
      </c>
      <c r="I1874">
        <f t="shared" si="298"/>
        <v>9</v>
      </c>
      <c r="J1874">
        <f t="shared" si="299"/>
        <v>26</v>
      </c>
      <c r="S1874">
        <v>3</v>
      </c>
      <c r="T1874" t="s">
        <v>170</v>
      </c>
      <c r="U1874" s="7">
        <v>9</v>
      </c>
      <c r="V1874" s="7">
        <v>26</v>
      </c>
    </row>
    <row r="1875" spans="1:22" x14ac:dyDescent="0.3">
      <c r="A1875" t="str">
        <f t="shared" si="290"/>
        <v>Exp4</v>
      </c>
      <c r="B1875">
        <f t="shared" si="295"/>
        <v>8</v>
      </c>
      <c r="C1875" t="str">
        <f t="shared" si="296"/>
        <v>Full</v>
      </c>
      <c r="D1875" t="str">
        <f t="shared" si="297"/>
        <v>Otane</v>
      </c>
      <c r="E1875" s="20">
        <f t="shared" si="291"/>
        <v>41974</v>
      </c>
      <c r="F1875" t="str">
        <f t="shared" si="292"/>
        <v>Full_8h</v>
      </c>
      <c r="G1875">
        <f t="shared" si="293"/>
        <v>1009</v>
      </c>
      <c r="H1875" t="str">
        <f t="shared" si="294"/>
        <v>YES</v>
      </c>
      <c r="I1875">
        <f t="shared" si="298"/>
        <v>9</v>
      </c>
      <c r="J1875">
        <f t="shared" si="299"/>
        <v>27</v>
      </c>
      <c r="S1875">
        <v>4</v>
      </c>
      <c r="T1875" t="s">
        <v>170</v>
      </c>
      <c r="U1875" s="7">
        <v>9</v>
      </c>
      <c r="V1875" s="7">
        <v>27</v>
      </c>
    </row>
    <row r="1876" spans="1:22" x14ac:dyDescent="0.3">
      <c r="A1876" t="str">
        <f t="shared" si="290"/>
        <v>Exp4</v>
      </c>
      <c r="B1876">
        <f t="shared" si="295"/>
        <v>8</v>
      </c>
      <c r="C1876" t="str">
        <f t="shared" si="296"/>
        <v>Full</v>
      </c>
      <c r="D1876" t="str">
        <f t="shared" si="297"/>
        <v>Otane</v>
      </c>
      <c r="E1876" s="20">
        <f t="shared" si="291"/>
        <v>41974</v>
      </c>
      <c r="F1876" t="str">
        <f t="shared" si="292"/>
        <v>Full_8h</v>
      </c>
      <c r="G1876">
        <f t="shared" si="293"/>
        <v>1010</v>
      </c>
      <c r="H1876" t="str">
        <f t="shared" si="294"/>
        <v>YES</v>
      </c>
      <c r="I1876">
        <f t="shared" si="298"/>
        <v>8</v>
      </c>
      <c r="J1876">
        <f t="shared" si="299"/>
        <v>27</v>
      </c>
      <c r="R1876">
        <v>1010</v>
      </c>
      <c r="S1876">
        <v>1</v>
      </c>
      <c r="T1876" t="s">
        <v>170</v>
      </c>
      <c r="U1876" s="7">
        <v>8</v>
      </c>
      <c r="V1876" s="7">
        <v>27</v>
      </c>
    </row>
    <row r="1877" spans="1:22" x14ac:dyDescent="0.3">
      <c r="A1877" t="str">
        <f t="shared" si="290"/>
        <v>Exp4</v>
      </c>
      <c r="B1877">
        <f t="shared" si="295"/>
        <v>8</v>
      </c>
      <c r="C1877" t="str">
        <f t="shared" si="296"/>
        <v>Full</v>
      </c>
      <c r="D1877" t="str">
        <f t="shared" si="297"/>
        <v>Otane</v>
      </c>
      <c r="E1877" s="20">
        <f t="shared" si="291"/>
        <v>41974</v>
      </c>
      <c r="F1877" t="str">
        <f t="shared" si="292"/>
        <v>Full_8h</v>
      </c>
      <c r="G1877">
        <f t="shared" si="293"/>
        <v>1010</v>
      </c>
      <c r="H1877" t="str">
        <f t="shared" si="294"/>
        <v>YES</v>
      </c>
      <c r="I1877">
        <f t="shared" si="298"/>
        <v>9</v>
      </c>
      <c r="J1877">
        <f t="shared" si="299"/>
        <v>29</v>
      </c>
      <c r="S1877">
        <v>2</v>
      </c>
      <c r="T1877" t="s">
        <v>170</v>
      </c>
      <c r="U1877" s="7">
        <v>9</v>
      </c>
      <c r="V1877" s="7">
        <v>29</v>
      </c>
    </row>
    <row r="1878" spans="1:22" x14ac:dyDescent="0.3">
      <c r="A1878" t="str">
        <f t="shared" si="290"/>
        <v>Exp4</v>
      </c>
      <c r="B1878">
        <f t="shared" si="295"/>
        <v>8</v>
      </c>
      <c r="C1878" t="str">
        <f t="shared" si="296"/>
        <v>Full</v>
      </c>
      <c r="D1878" t="str">
        <f t="shared" si="297"/>
        <v>Otane</v>
      </c>
      <c r="E1878" s="20">
        <f t="shared" si="291"/>
        <v>41974</v>
      </c>
      <c r="F1878" t="str">
        <f t="shared" si="292"/>
        <v>Full_8h</v>
      </c>
      <c r="G1878">
        <f t="shared" si="293"/>
        <v>1010</v>
      </c>
      <c r="H1878" t="str">
        <f t="shared" si="294"/>
        <v>YES</v>
      </c>
      <c r="I1878">
        <f t="shared" si="298"/>
        <v>9</v>
      </c>
      <c r="J1878">
        <f t="shared" si="299"/>
        <v>28</v>
      </c>
      <c r="S1878">
        <v>3</v>
      </c>
      <c r="T1878" t="s">
        <v>170</v>
      </c>
      <c r="U1878" s="7">
        <v>9</v>
      </c>
      <c r="V1878" s="7">
        <v>28</v>
      </c>
    </row>
    <row r="1879" spans="1:22" x14ac:dyDescent="0.3">
      <c r="A1879" t="str">
        <f t="shared" si="290"/>
        <v>Exp4</v>
      </c>
      <c r="B1879">
        <f t="shared" si="295"/>
        <v>8</v>
      </c>
      <c r="C1879" t="str">
        <f t="shared" si="296"/>
        <v>Full</v>
      </c>
      <c r="D1879" t="str">
        <f t="shared" si="297"/>
        <v>Otane</v>
      </c>
      <c r="E1879" s="20">
        <f t="shared" si="291"/>
        <v>41974</v>
      </c>
      <c r="F1879" t="str">
        <f t="shared" si="292"/>
        <v>Full_8h</v>
      </c>
      <c r="G1879">
        <f t="shared" si="293"/>
        <v>1010</v>
      </c>
      <c r="H1879" t="str">
        <f t="shared" si="294"/>
        <v>YES</v>
      </c>
      <c r="I1879">
        <f t="shared" si="298"/>
        <v>9</v>
      </c>
      <c r="J1879">
        <f t="shared" si="299"/>
        <v>28</v>
      </c>
      <c r="S1879">
        <v>4</v>
      </c>
      <c r="T1879" t="s">
        <v>170</v>
      </c>
      <c r="U1879" s="7">
        <v>9</v>
      </c>
      <c r="V1879" s="7">
        <v>28</v>
      </c>
    </row>
    <row r="1880" spans="1:22" x14ac:dyDescent="0.3">
      <c r="A1880" t="str">
        <f t="shared" si="290"/>
        <v>Exp4</v>
      </c>
      <c r="B1880">
        <f t="shared" si="295"/>
        <v>8</v>
      </c>
      <c r="C1880" t="str">
        <f t="shared" si="296"/>
        <v>Full</v>
      </c>
      <c r="D1880" t="str">
        <f t="shared" si="297"/>
        <v>Otane</v>
      </c>
      <c r="E1880" s="20">
        <f t="shared" si="291"/>
        <v>41974</v>
      </c>
      <c r="F1880" t="str">
        <f t="shared" si="292"/>
        <v>Full_8h</v>
      </c>
      <c r="G1880">
        <f t="shared" si="293"/>
        <v>1020</v>
      </c>
      <c r="H1880" t="str">
        <f t="shared" si="294"/>
        <v>YES</v>
      </c>
      <c r="I1880">
        <f t="shared" si="298"/>
        <v>9</v>
      </c>
      <c r="J1880">
        <f t="shared" si="299"/>
        <v>28</v>
      </c>
      <c r="R1880">
        <v>1020</v>
      </c>
      <c r="S1880">
        <v>1</v>
      </c>
      <c r="T1880" t="s">
        <v>170</v>
      </c>
      <c r="U1880" s="7">
        <v>9</v>
      </c>
      <c r="V1880" s="7">
        <v>28</v>
      </c>
    </row>
    <row r="1881" spans="1:22" x14ac:dyDescent="0.3">
      <c r="A1881" t="str">
        <f t="shared" si="290"/>
        <v>Exp4</v>
      </c>
      <c r="B1881">
        <f t="shared" si="295"/>
        <v>8</v>
      </c>
      <c r="C1881" t="str">
        <f t="shared" si="296"/>
        <v>Full</v>
      </c>
      <c r="D1881" t="str">
        <f t="shared" si="297"/>
        <v>Otane</v>
      </c>
      <c r="E1881" s="20">
        <f t="shared" si="291"/>
        <v>41974</v>
      </c>
      <c r="F1881" t="str">
        <f t="shared" si="292"/>
        <v>Full_8h</v>
      </c>
      <c r="G1881">
        <f t="shared" si="293"/>
        <v>1020</v>
      </c>
      <c r="H1881" t="str">
        <f t="shared" si="294"/>
        <v>YES</v>
      </c>
      <c r="I1881">
        <f t="shared" si="298"/>
        <v>10</v>
      </c>
      <c r="J1881">
        <f t="shared" si="299"/>
        <v>30</v>
      </c>
      <c r="S1881">
        <v>2</v>
      </c>
      <c r="T1881" t="s">
        <v>170</v>
      </c>
      <c r="U1881" s="7">
        <v>10</v>
      </c>
      <c r="V1881" s="7">
        <v>30</v>
      </c>
    </row>
    <row r="1882" spans="1:22" x14ac:dyDescent="0.3">
      <c r="A1882" t="str">
        <f t="shared" si="290"/>
        <v>Exp4</v>
      </c>
      <c r="B1882">
        <f t="shared" si="295"/>
        <v>8</v>
      </c>
      <c r="C1882" t="str">
        <f t="shared" si="296"/>
        <v>Full</v>
      </c>
      <c r="D1882" t="str">
        <f t="shared" si="297"/>
        <v>Otane</v>
      </c>
      <c r="E1882" s="20">
        <f t="shared" si="291"/>
        <v>41974</v>
      </c>
      <c r="F1882" t="str">
        <f t="shared" si="292"/>
        <v>Full_8h</v>
      </c>
      <c r="G1882">
        <f t="shared" si="293"/>
        <v>1020</v>
      </c>
      <c r="H1882" t="str">
        <f t="shared" si="294"/>
        <v>YES</v>
      </c>
      <c r="I1882">
        <f t="shared" si="298"/>
        <v>9</v>
      </c>
      <c r="J1882">
        <f t="shared" si="299"/>
        <v>28</v>
      </c>
      <c r="S1882">
        <v>3</v>
      </c>
      <c r="T1882" t="s">
        <v>170</v>
      </c>
      <c r="U1882" s="7">
        <v>9</v>
      </c>
      <c r="V1882" s="7">
        <v>28</v>
      </c>
    </row>
    <row r="1883" spans="1:22" x14ac:dyDescent="0.3">
      <c r="A1883" t="str">
        <f t="shared" si="290"/>
        <v>Exp4</v>
      </c>
      <c r="B1883">
        <f t="shared" si="295"/>
        <v>8</v>
      </c>
      <c r="C1883" t="str">
        <f t="shared" si="296"/>
        <v>Full</v>
      </c>
      <c r="D1883" t="str">
        <f t="shared" si="297"/>
        <v>Otane</v>
      </c>
      <c r="E1883" s="20">
        <f t="shared" si="291"/>
        <v>41974</v>
      </c>
      <c r="F1883" t="str">
        <f t="shared" si="292"/>
        <v>Full_8h</v>
      </c>
      <c r="G1883">
        <f t="shared" si="293"/>
        <v>1020</v>
      </c>
      <c r="H1883" t="str">
        <f t="shared" si="294"/>
        <v>YES</v>
      </c>
      <c r="I1883">
        <f t="shared" si="298"/>
        <v>8</v>
      </c>
      <c r="J1883">
        <f t="shared" si="299"/>
        <v>27</v>
      </c>
      <c r="S1883">
        <v>4</v>
      </c>
      <c r="T1883" t="s">
        <v>170</v>
      </c>
      <c r="U1883" s="7">
        <v>8</v>
      </c>
      <c r="V1883" s="7">
        <v>27</v>
      </c>
    </row>
    <row r="1884" spans="1:22" x14ac:dyDescent="0.3">
      <c r="A1884" t="str">
        <f t="shared" si="290"/>
        <v>Exp4</v>
      </c>
      <c r="B1884">
        <f t="shared" si="295"/>
        <v>8</v>
      </c>
      <c r="C1884" t="str">
        <f t="shared" si="296"/>
        <v>Nil</v>
      </c>
      <c r="D1884" t="str">
        <f t="shared" si="297"/>
        <v>Otane</v>
      </c>
      <c r="E1884" s="20">
        <f t="shared" si="291"/>
        <v>41862</v>
      </c>
      <c r="F1884" t="str">
        <f t="shared" si="292"/>
        <v>None_8h</v>
      </c>
      <c r="G1884">
        <f t="shared" si="293"/>
        <v>13</v>
      </c>
      <c r="H1884" t="str">
        <f t="shared" si="294"/>
        <v>NO</v>
      </c>
      <c r="I1884">
        <f t="shared" si="298"/>
        <v>4.1715686274509807</v>
      </c>
      <c r="J1884">
        <f t="shared" si="299"/>
        <v>19</v>
      </c>
      <c r="O1884" t="s">
        <v>455</v>
      </c>
      <c r="P1884" s="1">
        <v>41862</v>
      </c>
      <c r="Q1884" t="s">
        <v>441</v>
      </c>
      <c r="R1884">
        <v>13</v>
      </c>
      <c r="S1884">
        <v>1</v>
      </c>
      <c r="U1884" s="7">
        <v>4.1715686274509807</v>
      </c>
      <c r="V1884" s="7">
        <v>19</v>
      </c>
    </row>
    <row r="1885" spans="1:22" x14ac:dyDescent="0.3">
      <c r="A1885" t="str">
        <f t="shared" si="290"/>
        <v>Exp4</v>
      </c>
      <c r="B1885">
        <f t="shared" si="295"/>
        <v>8</v>
      </c>
      <c r="C1885" t="str">
        <f t="shared" si="296"/>
        <v>Nil</v>
      </c>
      <c r="D1885" t="str">
        <f t="shared" si="297"/>
        <v>Otane</v>
      </c>
      <c r="E1885" s="20">
        <f t="shared" si="291"/>
        <v>41862</v>
      </c>
      <c r="F1885" t="str">
        <f t="shared" si="292"/>
        <v>None_8h</v>
      </c>
      <c r="G1885">
        <f t="shared" si="293"/>
        <v>13</v>
      </c>
      <c r="H1885" t="str">
        <f t="shared" si="294"/>
        <v>NO</v>
      </c>
      <c r="I1885">
        <f t="shared" si="298"/>
        <v>4.6715686274509807</v>
      </c>
      <c r="J1885">
        <f t="shared" si="299"/>
        <v>17</v>
      </c>
      <c r="S1885">
        <v>2</v>
      </c>
      <c r="U1885" s="7">
        <v>4.6715686274509807</v>
      </c>
      <c r="V1885" s="7">
        <v>17</v>
      </c>
    </row>
    <row r="1886" spans="1:22" x14ac:dyDescent="0.3">
      <c r="A1886" t="str">
        <f t="shared" si="290"/>
        <v>Exp4</v>
      </c>
      <c r="B1886">
        <f t="shared" si="295"/>
        <v>8</v>
      </c>
      <c r="C1886" t="str">
        <f t="shared" si="296"/>
        <v>Nil</v>
      </c>
      <c r="D1886" t="str">
        <f t="shared" si="297"/>
        <v>Otane</v>
      </c>
      <c r="E1886" s="20">
        <f t="shared" si="291"/>
        <v>41862</v>
      </c>
      <c r="F1886" t="str">
        <f t="shared" si="292"/>
        <v>None_8h</v>
      </c>
      <c r="G1886">
        <f t="shared" si="293"/>
        <v>13</v>
      </c>
      <c r="H1886" t="str">
        <f t="shared" si="294"/>
        <v>NO</v>
      </c>
      <c r="I1886">
        <f t="shared" si="298"/>
        <v>4.7058823529411766</v>
      </c>
      <c r="J1886">
        <f t="shared" si="299"/>
        <v>15</v>
      </c>
      <c r="S1886">
        <v>3</v>
      </c>
      <c r="U1886" s="7">
        <v>4.7058823529411766</v>
      </c>
      <c r="V1886" s="7">
        <v>15</v>
      </c>
    </row>
    <row r="1887" spans="1:22" x14ac:dyDescent="0.3">
      <c r="A1887" t="str">
        <f t="shared" si="290"/>
        <v>Exp4</v>
      </c>
      <c r="B1887">
        <f t="shared" si="295"/>
        <v>8</v>
      </c>
      <c r="C1887" t="str">
        <f t="shared" si="296"/>
        <v>Nil</v>
      </c>
      <c r="D1887" t="str">
        <f t="shared" si="297"/>
        <v>Otane</v>
      </c>
      <c r="E1887" s="20">
        <f t="shared" si="291"/>
        <v>41862</v>
      </c>
      <c r="F1887" t="str">
        <f t="shared" si="292"/>
        <v>None_8h</v>
      </c>
      <c r="G1887">
        <f t="shared" si="293"/>
        <v>13</v>
      </c>
      <c r="H1887" t="str">
        <f t="shared" si="294"/>
        <v>NO</v>
      </c>
      <c r="I1887">
        <f t="shared" si="298"/>
        <v>4.2794117647058822</v>
      </c>
      <c r="J1887">
        <f t="shared" si="299"/>
        <v>18</v>
      </c>
      <c r="S1887">
        <v>4</v>
      </c>
      <c r="U1887" s="7">
        <v>4.2794117647058822</v>
      </c>
      <c r="V1887" s="7">
        <v>18</v>
      </c>
    </row>
    <row r="1888" spans="1:22" x14ac:dyDescent="0.3">
      <c r="A1888" t="str">
        <f t="shared" si="290"/>
        <v>Exp4</v>
      </c>
      <c r="B1888">
        <f t="shared" si="295"/>
        <v>8</v>
      </c>
      <c r="C1888" t="str">
        <f t="shared" si="296"/>
        <v>Nil</v>
      </c>
      <c r="D1888" t="str">
        <f t="shared" si="297"/>
        <v>Otane</v>
      </c>
      <c r="E1888" s="20">
        <f t="shared" si="291"/>
        <v>41862</v>
      </c>
      <c r="F1888" t="str">
        <f t="shared" si="292"/>
        <v>None_8h</v>
      </c>
      <c r="G1888">
        <f t="shared" si="293"/>
        <v>36</v>
      </c>
      <c r="H1888" t="str">
        <f t="shared" si="294"/>
        <v>NO</v>
      </c>
      <c r="I1888">
        <f t="shared" si="298"/>
        <v>3.5529075309818876</v>
      </c>
      <c r="J1888">
        <f t="shared" si="299"/>
        <v>13</v>
      </c>
      <c r="R1888">
        <v>36</v>
      </c>
      <c r="S1888">
        <v>1</v>
      </c>
      <c r="U1888" s="7">
        <v>3.5529075309818876</v>
      </c>
      <c r="V1888" s="7">
        <v>13</v>
      </c>
    </row>
    <row r="1889" spans="1:22" x14ac:dyDescent="0.3">
      <c r="A1889" t="str">
        <f t="shared" si="290"/>
        <v>Exp4</v>
      </c>
      <c r="B1889">
        <f t="shared" si="295"/>
        <v>8</v>
      </c>
      <c r="C1889" t="str">
        <f t="shared" si="296"/>
        <v>Nil</v>
      </c>
      <c r="D1889" t="str">
        <f t="shared" si="297"/>
        <v>Otane</v>
      </c>
      <c r="E1889" s="20">
        <f t="shared" si="291"/>
        <v>41862</v>
      </c>
      <c r="F1889" t="str">
        <f t="shared" si="292"/>
        <v>None_8h</v>
      </c>
      <c r="G1889">
        <f t="shared" si="293"/>
        <v>36</v>
      </c>
      <c r="H1889" t="str">
        <f t="shared" si="294"/>
        <v>NO</v>
      </c>
      <c r="I1889">
        <f t="shared" si="298"/>
        <v>3.5862726406101046</v>
      </c>
      <c r="J1889">
        <f t="shared" si="299"/>
        <v>13</v>
      </c>
      <c r="S1889">
        <v>2</v>
      </c>
      <c r="U1889" s="7">
        <v>3.5862726406101046</v>
      </c>
      <c r="V1889" s="7">
        <v>13</v>
      </c>
    </row>
    <row r="1890" spans="1:22" x14ac:dyDescent="0.3">
      <c r="A1890" t="str">
        <f t="shared" si="290"/>
        <v>Exp4</v>
      </c>
      <c r="B1890">
        <f t="shared" si="295"/>
        <v>8</v>
      </c>
      <c r="C1890" t="str">
        <f t="shared" si="296"/>
        <v>Nil</v>
      </c>
      <c r="D1890" t="str">
        <f t="shared" si="297"/>
        <v>Otane</v>
      </c>
      <c r="E1890" s="20">
        <f t="shared" si="291"/>
        <v>41862</v>
      </c>
      <c r="F1890" t="str">
        <f t="shared" si="292"/>
        <v>None_8h</v>
      </c>
      <c r="G1890">
        <f t="shared" si="293"/>
        <v>36</v>
      </c>
      <c r="H1890" t="str">
        <f t="shared" si="294"/>
        <v>NO</v>
      </c>
      <c r="I1890">
        <f t="shared" si="298"/>
        <v>3.2144899904671114</v>
      </c>
      <c r="J1890">
        <f t="shared" si="299"/>
        <v>13</v>
      </c>
      <c r="S1890">
        <v>3</v>
      </c>
      <c r="U1890" s="7">
        <v>3.2144899904671114</v>
      </c>
      <c r="V1890" s="7">
        <v>13</v>
      </c>
    </row>
    <row r="1891" spans="1:22" x14ac:dyDescent="0.3">
      <c r="A1891" t="str">
        <f t="shared" si="290"/>
        <v>Exp4</v>
      </c>
      <c r="B1891">
        <f t="shared" si="295"/>
        <v>8</v>
      </c>
      <c r="C1891" t="str">
        <f t="shared" si="296"/>
        <v>Nil</v>
      </c>
      <c r="D1891" t="str">
        <f t="shared" si="297"/>
        <v>Otane</v>
      </c>
      <c r="E1891" s="20">
        <f t="shared" si="291"/>
        <v>41862</v>
      </c>
      <c r="F1891" t="str">
        <f t="shared" si="292"/>
        <v>None_8h</v>
      </c>
      <c r="G1891">
        <f t="shared" si="293"/>
        <v>36</v>
      </c>
      <c r="H1891" t="str">
        <f t="shared" si="294"/>
        <v>NO</v>
      </c>
      <c r="I1891">
        <f t="shared" si="298"/>
        <v>2.1964529331514324</v>
      </c>
      <c r="J1891">
        <f t="shared" si="299"/>
        <v>11</v>
      </c>
      <c r="S1891">
        <v>4</v>
      </c>
      <c r="U1891" s="7">
        <v>2.1964529331514324</v>
      </c>
      <c r="V1891" s="7">
        <v>11</v>
      </c>
    </row>
    <row r="1892" spans="1:22" x14ac:dyDescent="0.3">
      <c r="A1892" t="str">
        <f t="shared" si="290"/>
        <v>Exp4</v>
      </c>
      <c r="B1892">
        <f t="shared" si="295"/>
        <v>8</v>
      </c>
      <c r="C1892" t="str">
        <f t="shared" si="296"/>
        <v>Nil</v>
      </c>
      <c r="D1892" t="str">
        <f t="shared" si="297"/>
        <v>Otane</v>
      </c>
      <c r="E1892" s="20">
        <f t="shared" si="291"/>
        <v>41862</v>
      </c>
      <c r="F1892" t="str">
        <f t="shared" si="292"/>
        <v>None_8h</v>
      </c>
      <c r="G1892">
        <f t="shared" si="293"/>
        <v>38</v>
      </c>
      <c r="H1892" t="str">
        <f t="shared" si="294"/>
        <v>NO</v>
      </c>
      <c r="I1892">
        <f t="shared" si="298"/>
        <v>2.8185538881309684</v>
      </c>
      <c r="J1892">
        <f t="shared" si="299"/>
        <v>11</v>
      </c>
      <c r="R1892">
        <v>38</v>
      </c>
      <c r="S1892">
        <v>1</v>
      </c>
      <c r="U1892" s="7">
        <v>2.8185538881309684</v>
      </c>
      <c r="V1892" s="7">
        <v>11</v>
      </c>
    </row>
    <row r="1893" spans="1:22" x14ac:dyDescent="0.3">
      <c r="A1893" t="str">
        <f t="shared" si="290"/>
        <v>Exp4</v>
      </c>
      <c r="B1893">
        <f t="shared" si="295"/>
        <v>8</v>
      </c>
      <c r="C1893" t="str">
        <f t="shared" si="296"/>
        <v>Nil</v>
      </c>
      <c r="D1893" t="str">
        <f t="shared" si="297"/>
        <v>Otane</v>
      </c>
      <c r="E1893" s="20">
        <f t="shared" si="291"/>
        <v>41862</v>
      </c>
      <c r="F1893" t="str">
        <f t="shared" si="292"/>
        <v>None_8h</v>
      </c>
      <c r="G1893">
        <f t="shared" si="293"/>
        <v>38</v>
      </c>
      <c r="H1893" t="str">
        <f t="shared" si="294"/>
        <v>NO</v>
      </c>
      <c r="I1893">
        <f t="shared" si="298"/>
        <v>3.3813155386081983</v>
      </c>
      <c r="J1893">
        <f t="shared" si="299"/>
        <v>13</v>
      </c>
      <c r="S1893">
        <v>2</v>
      </c>
      <c r="U1893" s="7">
        <v>3.3813155386081983</v>
      </c>
      <c r="V1893" s="7">
        <v>13</v>
      </c>
    </row>
    <row r="1894" spans="1:22" x14ac:dyDescent="0.3">
      <c r="A1894" t="str">
        <f t="shared" si="290"/>
        <v>Exp4</v>
      </c>
      <c r="B1894">
        <f t="shared" si="295"/>
        <v>8</v>
      </c>
      <c r="C1894" t="str">
        <f t="shared" si="296"/>
        <v>Nil</v>
      </c>
      <c r="D1894" t="str">
        <f t="shared" si="297"/>
        <v>Otane</v>
      </c>
      <c r="E1894" s="20">
        <f t="shared" si="291"/>
        <v>41862</v>
      </c>
      <c r="F1894" t="str">
        <f t="shared" si="292"/>
        <v>None_8h</v>
      </c>
      <c r="G1894">
        <f t="shared" si="293"/>
        <v>38</v>
      </c>
      <c r="H1894" t="str">
        <f t="shared" si="294"/>
        <v>NO</v>
      </c>
      <c r="I1894">
        <f t="shared" si="298"/>
        <v>4.2450980392156863</v>
      </c>
      <c r="J1894">
        <f t="shared" si="299"/>
        <v>13</v>
      </c>
      <c r="S1894">
        <v>3</v>
      </c>
      <c r="U1894" s="7">
        <v>4.2450980392156863</v>
      </c>
      <c r="V1894" s="7">
        <v>13</v>
      </c>
    </row>
    <row r="1895" spans="1:22" x14ac:dyDescent="0.3">
      <c r="A1895" t="str">
        <f t="shared" si="290"/>
        <v>Exp4</v>
      </c>
      <c r="B1895">
        <f t="shared" si="295"/>
        <v>8</v>
      </c>
      <c r="C1895" t="str">
        <f t="shared" si="296"/>
        <v>Nil</v>
      </c>
      <c r="D1895" t="str">
        <f t="shared" si="297"/>
        <v>Otane</v>
      </c>
      <c r="E1895" s="20">
        <f t="shared" si="291"/>
        <v>41862</v>
      </c>
      <c r="F1895" t="str">
        <f t="shared" si="292"/>
        <v>None_8h</v>
      </c>
      <c r="G1895">
        <f t="shared" si="293"/>
        <v>38</v>
      </c>
      <c r="H1895" t="str">
        <f t="shared" si="294"/>
        <v>NO</v>
      </c>
      <c r="I1895">
        <f t="shared" si="298"/>
        <v>2.169167803547067</v>
      </c>
      <c r="J1895">
        <f t="shared" si="299"/>
        <v>13</v>
      </c>
      <c r="S1895">
        <v>4</v>
      </c>
      <c r="U1895" s="7">
        <v>2.169167803547067</v>
      </c>
      <c r="V1895" s="7">
        <v>13</v>
      </c>
    </row>
    <row r="1896" spans="1:22" x14ac:dyDescent="0.3">
      <c r="A1896" t="str">
        <f t="shared" si="290"/>
        <v>Exp4</v>
      </c>
      <c r="B1896">
        <f t="shared" si="295"/>
        <v>8</v>
      </c>
      <c r="C1896" t="str">
        <f t="shared" si="296"/>
        <v>Nil</v>
      </c>
      <c r="D1896" t="str">
        <f t="shared" si="297"/>
        <v>Otane</v>
      </c>
      <c r="E1896" s="20">
        <f t="shared" si="291"/>
        <v>41869</v>
      </c>
      <c r="F1896" t="str">
        <f t="shared" si="292"/>
        <v>None_8h</v>
      </c>
      <c r="G1896">
        <f t="shared" si="293"/>
        <v>11</v>
      </c>
      <c r="H1896" t="str">
        <f t="shared" si="294"/>
        <v>NO</v>
      </c>
      <c r="I1896">
        <f t="shared" si="298"/>
        <v>3.300285986653956</v>
      </c>
      <c r="J1896">
        <f t="shared" si="299"/>
        <v>12</v>
      </c>
      <c r="P1896" s="1">
        <v>41869</v>
      </c>
      <c r="Q1896" t="s">
        <v>441</v>
      </c>
      <c r="R1896">
        <v>11</v>
      </c>
      <c r="S1896">
        <v>1</v>
      </c>
      <c r="U1896" s="7">
        <v>3.300285986653956</v>
      </c>
      <c r="V1896" s="7">
        <v>12</v>
      </c>
    </row>
    <row r="1897" spans="1:22" x14ac:dyDescent="0.3">
      <c r="A1897" t="str">
        <f t="shared" si="290"/>
        <v>Exp4</v>
      </c>
      <c r="B1897">
        <f t="shared" si="295"/>
        <v>8</v>
      </c>
      <c r="C1897" t="str">
        <f t="shared" si="296"/>
        <v>Nil</v>
      </c>
      <c r="D1897" t="str">
        <f t="shared" si="297"/>
        <v>Otane</v>
      </c>
      <c r="E1897" s="20">
        <f t="shared" si="291"/>
        <v>41869</v>
      </c>
      <c r="F1897" t="str">
        <f t="shared" si="292"/>
        <v>None_8h</v>
      </c>
      <c r="G1897">
        <f t="shared" si="293"/>
        <v>11</v>
      </c>
      <c r="H1897" t="str">
        <f t="shared" si="294"/>
        <v>NO</v>
      </c>
      <c r="I1897">
        <f t="shared" si="298"/>
        <v>3.1429933269780745</v>
      </c>
      <c r="J1897">
        <f t="shared" si="299"/>
        <v>11</v>
      </c>
      <c r="S1897">
        <v>2</v>
      </c>
      <c r="U1897" s="7">
        <v>3.1429933269780745</v>
      </c>
      <c r="V1897" s="7">
        <v>11</v>
      </c>
    </row>
    <row r="1898" spans="1:22" x14ac:dyDescent="0.3">
      <c r="A1898" t="str">
        <f t="shared" si="290"/>
        <v>Exp4</v>
      </c>
      <c r="B1898">
        <f t="shared" si="295"/>
        <v>8</v>
      </c>
      <c r="C1898" t="str">
        <f t="shared" si="296"/>
        <v>Nil</v>
      </c>
      <c r="D1898" t="str">
        <f t="shared" si="297"/>
        <v>Otane</v>
      </c>
      <c r="E1898" s="20">
        <f t="shared" si="291"/>
        <v>41869</v>
      </c>
      <c r="F1898" t="str">
        <f t="shared" si="292"/>
        <v>None_8h</v>
      </c>
      <c r="G1898">
        <f t="shared" si="293"/>
        <v>11</v>
      </c>
      <c r="H1898" t="str">
        <f t="shared" si="294"/>
        <v>NO</v>
      </c>
      <c r="I1898">
        <f t="shared" si="298"/>
        <v>3.5576739752144899</v>
      </c>
      <c r="J1898">
        <f t="shared" si="299"/>
        <v>13</v>
      </c>
      <c r="S1898">
        <v>3</v>
      </c>
      <c r="U1898" s="7">
        <v>3.5576739752144899</v>
      </c>
      <c r="V1898" s="7">
        <v>13</v>
      </c>
    </row>
    <row r="1899" spans="1:22" x14ac:dyDescent="0.3">
      <c r="A1899" t="str">
        <f t="shared" si="290"/>
        <v>Exp4</v>
      </c>
      <c r="B1899">
        <f t="shared" si="295"/>
        <v>8</v>
      </c>
      <c r="C1899" t="str">
        <f t="shared" si="296"/>
        <v>Nil</v>
      </c>
      <c r="D1899" t="str">
        <f t="shared" si="297"/>
        <v>Otane</v>
      </c>
      <c r="E1899" s="20">
        <f t="shared" si="291"/>
        <v>41869</v>
      </c>
      <c r="F1899" t="str">
        <f t="shared" si="292"/>
        <v>None_8h</v>
      </c>
      <c r="G1899">
        <f t="shared" si="293"/>
        <v>11</v>
      </c>
      <c r="H1899" t="str">
        <f t="shared" si="294"/>
        <v>NO</v>
      </c>
      <c r="I1899">
        <f t="shared" si="298"/>
        <v>3.1668255481410865</v>
      </c>
      <c r="J1899">
        <f t="shared" si="299"/>
        <v>12</v>
      </c>
      <c r="S1899">
        <v>4</v>
      </c>
      <c r="U1899" s="7">
        <v>3.1668255481410865</v>
      </c>
      <c r="V1899" s="7">
        <v>12</v>
      </c>
    </row>
    <row r="1900" spans="1:22" x14ac:dyDescent="0.3">
      <c r="A1900" t="str">
        <f t="shared" si="290"/>
        <v>Exp4</v>
      </c>
      <c r="B1900">
        <f t="shared" si="295"/>
        <v>8</v>
      </c>
      <c r="C1900" t="str">
        <f t="shared" si="296"/>
        <v>Nil</v>
      </c>
      <c r="D1900" t="str">
        <f t="shared" si="297"/>
        <v>Otane</v>
      </c>
      <c r="E1900" s="20">
        <f t="shared" si="291"/>
        <v>41869</v>
      </c>
      <c r="F1900" t="str">
        <f t="shared" si="292"/>
        <v>None_8h</v>
      </c>
      <c r="G1900">
        <f t="shared" si="293"/>
        <v>11</v>
      </c>
      <c r="H1900" t="str">
        <f t="shared" si="294"/>
        <v>NO</v>
      </c>
      <c r="I1900">
        <f t="shared" si="298"/>
        <v>2.0654843110504775</v>
      </c>
      <c r="J1900">
        <f t="shared" si="299"/>
        <v>9</v>
      </c>
      <c r="S1900">
        <v>5</v>
      </c>
      <c r="U1900" s="7">
        <v>2.0654843110504775</v>
      </c>
      <c r="V1900" s="7">
        <v>9</v>
      </c>
    </row>
    <row r="1901" spans="1:22" x14ac:dyDescent="0.3">
      <c r="A1901" t="str">
        <f t="shared" si="290"/>
        <v>Exp4</v>
      </c>
      <c r="B1901">
        <f t="shared" si="295"/>
        <v>8</v>
      </c>
      <c r="C1901" t="str">
        <f t="shared" si="296"/>
        <v>Nil</v>
      </c>
      <c r="D1901" t="str">
        <f t="shared" si="297"/>
        <v>Otane</v>
      </c>
      <c r="E1901" s="20">
        <f t="shared" si="291"/>
        <v>41869</v>
      </c>
      <c r="F1901" t="str">
        <f t="shared" si="292"/>
        <v>None_8h</v>
      </c>
      <c r="G1901">
        <f t="shared" si="293"/>
        <v>11</v>
      </c>
      <c r="H1901" t="str">
        <f t="shared" si="294"/>
        <v>NO</v>
      </c>
      <c r="I1901">
        <f t="shared" si="298"/>
        <v>2.9768076398362893</v>
      </c>
      <c r="J1901">
        <f t="shared" si="299"/>
        <v>12</v>
      </c>
      <c r="S1901">
        <v>6</v>
      </c>
      <c r="U1901" s="7">
        <v>2.9768076398362893</v>
      </c>
      <c r="V1901" s="7">
        <v>12</v>
      </c>
    </row>
    <row r="1902" spans="1:22" x14ac:dyDescent="0.3">
      <c r="A1902" t="str">
        <f t="shared" si="290"/>
        <v>Exp4</v>
      </c>
      <c r="B1902">
        <f t="shared" si="295"/>
        <v>8</v>
      </c>
      <c r="C1902" t="str">
        <f t="shared" si="296"/>
        <v>Nil</v>
      </c>
      <c r="D1902" t="str">
        <f t="shared" si="297"/>
        <v>Otane</v>
      </c>
      <c r="E1902" s="20">
        <f t="shared" si="291"/>
        <v>41869</v>
      </c>
      <c r="F1902" t="str">
        <f t="shared" si="292"/>
        <v>None_8h</v>
      </c>
      <c r="G1902">
        <f t="shared" si="293"/>
        <v>16</v>
      </c>
      <c r="H1902" t="str">
        <f t="shared" si="294"/>
        <v>NO</v>
      </c>
      <c r="I1902">
        <f t="shared" si="298"/>
        <v>4.9803921568627452</v>
      </c>
      <c r="J1902">
        <f t="shared" si="299"/>
        <v>19</v>
      </c>
      <c r="R1902">
        <v>16</v>
      </c>
      <c r="S1902">
        <v>1</v>
      </c>
      <c r="U1902" s="7">
        <v>4.9803921568627452</v>
      </c>
      <c r="V1902" s="7">
        <v>19</v>
      </c>
    </row>
    <row r="1903" spans="1:22" x14ac:dyDescent="0.3">
      <c r="A1903" t="str">
        <f t="shared" si="290"/>
        <v>Exp4</v>
      </c>
      <c r="B1903">
        <f t="shared" si="295"/>
        <v>8</v>
      </c>
      <c r="C1903" t="str">
        <f t="shared" si="296"/>
        <v>Nil</v>
      </c>
      <c r="D1903" t="str">
        <f t="shared" si="297"/>
        <v>Otane</v>
      </c>
      <c r="E1903" s="20">
        <f t="shared" si="291"/>
        <v>41869</v>
      </c>
      <c r="F1903" t="str">
        <f t="shared" si="292"/>
        <v>None_8h</v>
      </c>
      <c r="G1903">
        <f t="shared" si="293"/>
        <v>16</v>
      </c>
      <c r="H1903" t="str">
        <f t="shared" si="294"/>
        <v>NO</v>
      </c>
      <c r="I1903">
        <f t="shared" si="298"/>
        <v>3.1143946615824594</v>
      </c>
      <c r="J1903">
        <f t="shared" si="299"/>
        <v>20</v>
      </c>
      <c r="S1903">
        <v>2</v>
      </c>
      <c r="U1903" s="7">
        <v>3.1143946615824594</v>
      </c>
      <c r="V1903" s="7">
        <v>20</v>
      </c>
    </row>
    <row r="1904" spans="1:22" x14ac:dyDescent="0.3">
      <c r="A1904" t="str">
        <f t="shared" si="290"/>
        <v>Exp4</v>
      </c>
      <c r="B1904">
        <f t="shared" si="295"/>
        <v>8</v>
      </c>
      <c r="C1904" t="str">
        <f t="shared" si="296"/>
        <v>Nil</v>
      </c>
      <c r="D1904" t="str">
        <f t="shared" si="297"/>
        <v>Otane</v>
      </c>
      <c r="E1904" s="20">
        <f t="shared" si="291"/>
        <v>41869</v>
      </c>
      <c r="F1904" t="str">
        <f t="shared" si="292"/>
        <v>None_8h</v>
      </c>
      <c r="G1904">
        <f t="shared" si="293"/>
        <v>16</v>
      </c>
      <c r="H1904" t="str">
        <f t="shared" si="294"/>
        <v>NO</v>
      </c>
      <c r="I1904">
        <f t="shared" si="298"/>
        <v>3.7149666348903718</v>
      </c>
      <c r="J1904">
        <f t="shared" si="299"/>
        <v>17</v>
      </c>
      <c r="S1904">
        <v>3</v>
      </c>
      <c r="U1904" s="7">
        <v>3.7149666348903718</v>
      </c>
      <c r="V1904" s="7">
        <v>17</v>
      </c>
    </row>
    <row r="1905" spans="1:22" x14ac:dyDescent="0.3">
      <c r="A1905" t="str">
        <f t="shared" si="290"/>
        <v>Exp4</v>
      </c>
      <c r="B1905">
        <f t="shared" si="295"/>
        <v>8</v>
      </c>
      <c r="C1905" t="str">
        <f t="shared" si="296"/>
        <v>Nil</v>
      </c>
      <c r="D1905" t="str">
        <f t="shared" si="297"/>
        <v>Otane</v>
      </c>
      <c r="E1905" s="20">
        <f t="shared" si="291"/>
        <v>41869</v>
      </c>
      <c r="F1905" t="str">
        <f t="shared" si="292"/>
        <v>None_8h</v>
      </c>
      <c r="G1905">
        <f t="shared" si="293"/>
        <v>16</v>
      </c>
      <c r="H1905" t="str">
        <f t="shared" si="294"/>
        <v>NO</v>
      </c>
      <c r="I1905">
        <f t="shared" si="298"/>
        <v>4.0200190657769301</v>
      </c>
      <c r="J1905">
        <f t="shared" si="299"/>
        <v>17</v>
      </c>
      <c r="S1905">
        <v>4</v>
      </c>
      <c r="U1905" s="7">
        <v>4.0200190657769301</v>
      </c>
      <c r="V1905" s="7">
        <v>17</v>
      </c>
    </row>
    <row r="1906" spans="1:22" x14ac:dyDescent="0.3">
      <c r="A1906" t="str">
        <f t="shared" si="290"/>
        <v>Exp4</v>
      </c>
      <c r="B1906">
        <f t="shared" si="295"/>
        <v>8</v>
      </c>
      <c r="C1906" t="str">
        <f t="shared" si="296"/>
        <v>Nil</v>
      </c>
      <c r="D1906" t="str">
        <f t="shared" si="297"/>
        <v>Otane</v>
      </c>
      <c r="E1906" s="20">
        <f t="shared" si="291"/>
        <v>41869</v>
      </c>
      <c r="F1906" t="str">
        <f t="shared" si="292"/>
        <v>None_8h</v>
      </c>
      <c r="G1906">
        <f t="shared" si="293"/>
        <v>24</v>
      </c>
      <c r="H1906" t="str">
        <f t="shared" si="294"/>
        <v>NO</v>
      </c>
      <c r="I1906">
        <f t="shared" si="298"/>
        <v>4.3137254901960782</v>
      </c>
      <c r="J1906">
        <f t="shared" si="299"/>
        <v>19</v>
      </c>
      <c r="R1906">
        <v>24</v>
      </c>
      <c r="S1906">
        <v>1</v>
      </c>
      <c r="U1906" s="7">
        <v>4.3137254901960782</v>
      </c>
      <c r="V1906" s="7">
        <v>19</v>
      </c>
    </row>
    <row r="1907" spans="1:22" x14ac:dyDescent="0.3">
      <c r="A1907" t="str">
        <f t="shared" si="290"/>
        <v>Exp4</v>
      </c>
      <c r="B1907">
        <f t="shared" si="295"/>
        <v>8</v>
      </c>
      <c r="C1907" t="str">
        <f t="shared" si="296"/>
        <v>Nil</v>
      </c>
      <c r="D1907" t="str">
        <f t="shared" si="297"/>
        <v>Otane</v>
      </c>
      <c r="E1907" s="20">
        <f t="shared" si="291"/>
        <v>41869</v>
      </c>
      <c r="F1907" t="str">
        <f t="shared" si="292"/>
        <v>None_8h</v>
      </c>
      <c r="G1907">
        <f t="shared" si="293"/>
        <v>24</v>
      </c>
      <c r="H1907" t="str">
        <f t="shared" si="294"/>
        <v>NO</v>
      </c>
      <c r="I1907">
        <f t="shared" si="298"/>
        <v>4.3235294117647056</v>
      </c>
      <c r="J1907">
        <f t="shared" si="299"/>
        <v>22</v>
      </c>
      <c r="S1907">
        <v>2</v>
      </c>
      <c r="U1907" s="7">
        <v>4.3235294117647056</v>
      </c>
      <c r="V1907" s="7">
        <v>22</v>
      </c>
    </row>
    <row r="1908" spans="1:22" x14ac:dyDescent="0.3">
      <c r="A1908" t="str">
        <f t="shared" si="290"/>
        <v>Exp4</v>
      </c>
      <c r="B1908">
        <f t="shared" si="295"/>
        <v>8</v>
      </c>
      <c r="C1908" t="str">
        <f t="shared" si="296"/>
        <v>Nil</v>
      </c>
      <c r="D1908" t="str">
        <f t="shared" si="297"/>
        <v>Otane</v>
      </c>
      <c r="E1908" s="20">
        <f t="shared" si="291"/>
        <v>41869</v>
      </c>
      <c r="F1908" t="str">
        <f t="shared" si="292"/>
        <v>None_8h</v>
      </c>
      <c r="G1908">
        <f t="shared" si="293"/>
        <v>24</v>
      </c>
      <c r="H1908" t="str">
        <f t="shared" si="294"/>
        <v>NO</v>
      </c>
      <c r="I1908">
        <f t="shared" si="298"/>
        <v>4.1225490196078427</v>
      </c>
      <c r="J1908">
        <f t="shared" si="299"/>
        <v>18</v>
      </c>
      <c r="S1908">
        <v>3</v>
      </c>
      <c r="U1908" s="7">
        <v>4.1225490196078427</v>
      </c>
      <c r="V1908" s="7">
        <v>18</v>
      </c>
    </row>
    <row r="1909" spans="1:22" x14ac:dyDescent="0.3">
      <c r="A1909" t="str">
        <f t="shared" si="290"/>
        <v>Exp4</v>
      </c>
      <c r="B1909">
        <f t="shared" si="295"/>
        <v>8</v>
      </c>
      <c r="C1909" t="str">
        <f t="shared" si="296"/>
        <v>Nil</v>
      </c>
      <c r="D1909" t="str">
        <f t="shared" si="297"/>
        <v>Otane</v>
      </c>
      <c r="E1909" s="20">
        <f t="shared" si="291"/>
        <v>41869</v>
      </c>
      <c r="F1909" t="str">
        <f t="shared" si="292"/>
        <v>None_8h</v>
      </c>
      <c r="G1909">
        <f t="shared" si="293"/>
        <v>24</v>
      </c>
      <c r="H1909" t="str">
        <f t="shared" si="294"/>
        <v>NO</v>
      </c>
      <c r="I1909">
        <f t="shared" si="298"/>
        <v>4.1470588235294121</v>
      </c>
      <c r="J1909">
        <f t="shared" si="299"/>
        <v>18</v>
      </c>
      <c r="S1909">
        <v>4</v>
      </c>
      <c r="U1909" s="7">
        <v>4.1470588235294121</v>
      </c>
      <c r="V1909" s="7">
        <v>18</v>
      </c>
    </row>
    <row r="1910" spans="1:22" x14ac:dyDescent="0.3">
      <c r="A1910" t="str">
        <f t="shared" si="290"/>
        <v>Exp4</v>
      </c>
      <c r="B1910">
        <f t="shared" si="295"/>
        <v>8</v>
      </c>
      <c r="C1910" t="str">
        <f t="shared" si="296"/>
        <v>Nil</v>
      </c>
      <c r="D1910" t="str">
        <f t="shared" si="297"/>
        <v>Otane</v>
      </c>
      <c r="E1910" s="20">
        <f t="shared" si="291"/>
        <v>41874</v>
      </c>
      <c r="F1910" t="str">
        <f t="shared" si="292"/>
        <v>None_8h</v>
      </c>
      <c r="G1910">
        <f t="shared" si="293"/>
        <v>18</v>
      </c>
      <c r="H1910" t="str">
        <f t="shared" si="294"/>
        <v>NO</v>
      </c>
      <c r="I1910">
        <f t="shared" si="298"/>
        <v>4.9313725490196081</v>
      </c>
      <c r="J1910">
        <f t="shared" si="299"/>
        <v>25</v>
      </c>
      <c r="P1910" s="1">
        <v>41874</v>
      </c>
      <c r="Q1910" t="s">
        <v>441</v>
      </c>
      <c r="R1910">
        <v>18</v>
      </c>
      <c r="S1910">
        <v>1</v>
      </c>
      <c r="U1910" s="7">
        <v>4.9313725490196081</v>
      </c>
      <c r="V1910" s="7">
        <v>25</v>
      </c>
    </row>
    <row r="1911" spans="1:22" x14ac:dyDescent="0.3">
      <c r="A1911" t="str">
        <f t="shared" si="290"/>
        <v>Exp4</v>
      </c>
      <c r="B1911">
        <f t="shared" si="295"/>
        <v>8</v>
      </c>
      <c r="C1911" t="str">
        <f t="shared" si="296"/>
        <v>Nil</v>
      </c>
      <c r="D1911" t="str">
        <f t="shared" si="297"/>
        <v>Otane</v>
      </c>
      <c r="E1911" s="20">
        <f t="shared" si="291"/>
        <v>41874</v>
      </c>
      <c r="F1911" t="str">
        <f t="shared" si="292"/>
        <v>None_8h</v>
      </c>
      <c r="G1911">
        <f t="shared" si="293"/>
        <v>18</v>
      </c>
      <c r="H1911" t="str">
        <f t="shared" si="294"/>
        <v>NO</v>
      </c>
      <c r="I1911">
        <f t="shared" si="298"/>
        <v>4.534313725490196</v>
      </c>
      <c r="J1911">
        <f t="shared" si="299"/>
        <v>23</v>
      </c>
      <c r="S1911">
        <v>2</v>
      </c>
      <c r="U1911" s="7">
        <v>4.534313725490196</v>
      </c>
      <c r="V1911" s="7">
        <v>23</v>
      </c>
    </row>
    <row r="1912" spans="1:22" x14ac:dyDescent="0.3">
      <c r="A1912" t="str">
        <f t="shared" si="290"/>
        <v>Exp4</v>
      </c>
      <c r="B1912">
        <f t="shared" si="295"/>
        <v>8</v>
      </c>
      <c r="C1912" t="str">
        <f t="shared" si="296"/>
        <v>Nil</v>
      </c>
      <c r="D1912" t="str">
        <f t="shared" si="297"/>
        <v>Otane</v>
      </c>
      <c r="E1912" s="20">
        <f t="shared" si="291"/>
        <v>41874</v>
      </c>
      <c r="F1912" t="str">
        <f t="shared" si="292"/>
        <v>None_8h</v>
      </c>
      <c r="G1912">
        <f t="shared" si="293"/>
        <v>18</v>
      </c>
      <c r="H1912" t="str">
        <f t="shared" si="294"/>
        <v>NO</v>
      </c>
      <c r="I1912">
        <f t="shared" si="298"/>
        <v>4.6519607843137258</v>
      </c>
      <c r="J1912">
        <f t="shared" si="299"/>
        <v>22</v>
      </c>
      <c r="S1912">
        <v>3</v>
      </c>
      <c r="U1912" s="7">
        <v>4.6519607843137258</v>
      </c>
      <c r="V1912" s="7">
        <v>22</v>
      </c>
    </row>
    <row r="1913" spans="1:22" x14ac:dyDescent="0.3">
      <c r="A1913" t="str">
        <f t="shared" si="290"/>
        <v>Exp4</v>
      </c>
      <c r="B1913">
        <f t="shared" si="295"/>
        <v>8</v>
      </c>
      <c r="C1913" t="str">
        <f t="shared" si="296"/>
        <v>Nil</v>
      </c>
      <c r="D1913" t="str">
        <f t="shared" si="297"/>
        <v>Otane</v>
      </c>
      <c r="E1913" s="20">
        <f t="shared" si="291"/>
        <v>41874</v>
      </c>
      <c r="F1913" t="str">
        <f t="shared" si="292"/>
        <v>None_8h</v>
      </c>
      <c r="G1913">
        <f t="shared" si="293"/>
        <v>18</v>
      </c>
      <c r="H1913" t="str">
        <f t="shared" si="294"/>
        <v>NO</v>
      </c>
      <c r="I1913">
        <f t="shared" si="298"/>
        <v>4.9558823529411766</v>
      </c>
      <c r="J1913">
        <f t="shared" si="299"/>
        <v>22</v>
      </c>
      <c r="S1913">
        <v>4</v>
      </c>
      <c r="U1913" s="7">
        <v>4.9558823529411766</v>
      </c>
      <c r="V1913" s="7">
        <v>22</v>
      </c>
    </row>
    <row r="1914" spans="1:22" x14ac:dyDescent="0.3">
      <c r="A1914" t="str">
        <f t="shared" si="290"/>
        <v>Exp4</v>
      </c>
      <c r="B1914">
        <f t="shared" si="295"/>
        <v>8</v>
      </c>
      <c r="C1914" t="str">
        <f t="shared" si="296"/>
        <v>Nil</v>
      </c>
      <c r="D1914" t="str">
        <f t="shared" si="297"/>
        <v>Otane</v>
      </c>
      <c r="E1914" s="20">
        <f t="shared" si="291"/>
        <v>41874</v>
      </c>
      <c r="F1914" t="str">
        <f t="shared" si="292"/>
        <v>None_8h</v>
      </c>
      <c r="G1914">
        <f t="shared" si="293"/>
        <v>23</v>
      </c>
      <c r="H1914" t="str">
        <f t="shared" si="294"/>
        <v>NO</v>
      </c>
      <c r="I1914">
        <f t="shared" si="298"/>
        <v>4.833333333333333</v>
      </c>
      <c r="J1914">
        <f t="shared" si="299"/>
        <v>22</v>
      </c>
      <c r="R1914">
        <v>23</v>
      </c>
      <c r="S1914">
        <v>1</v>
      </c>
      <c r="U1914" s="7">
        <v>4.833333333333333</v>
      </c>
      <c r="V1914" s="7">
        <v>22</v>
      </c>
    </row>
    <row r="1915" spans="1:22" x14ac:dyDescent="0.3">
      <c r="A1915" t="str">
        <f t="shared" si="290"/>
        <v>Exp4</v>
      </c>
      <c r="B1915">
        <f t="shared" si="295"/>
        <v>8</v>
      </c>
      <c r="C1915" t="str">
        <f t="shared" si="296"/>
        <v>Nil</v>
      </c>
      <c r="D1915" t="str">
        <f t="shared" si="297"/>
        <v>Otane</v>
      </c>
      <c r="E1915" s="20">
        <f t="shared" si="291"/>
        <v>41874</v>
      </c>
      <c r="F1915" t="str">
        <f t="shared" si="292"/>
        <v>None_8h</v>
      </c>
      <c r="G1915">
        <f t="shared" si="293"/>
        <v>23</v>
      </c>
      <c r="H1915" t="str">
        <f t="shared" si="294"/>
        <v>NO</v>
      </c>
      <c r="I1915">
        <f t="shared" si="298"/>
        <v>4.1078431372549016</v>
      </c>
      <c r="J1915">
        <f t="shared" si="299"/>
        <v>23</v>
      </c>
      <c r="S1915">
        <v>2</v>
      </c>
      <c r="U1915" s="7">
        <v>4.1078431372549016</v>
      </c>
      <c r="V1915" s="7">
        <v>23</v>
      </c>
    </row>
    <row r="1916" spans="1:22" x14ac:dyDescent="0.3">
      <c r="A1916" t="str">
        <f t="shared" si="290"/>
        <v>Exp4</v>
      </c>
      <c r="B1916">
        <f t="shared" si="295"/>
        <v>8</v>
      </c>
      <c r="C1916" t="str">
        <f t="shared" si="296"/>
        <v>Nil</v>
      </c>
      <c r="D1916" t="str">
        <f t="shared" si="297"/>
        <v>Otane</v>
      </c>
      <c r="E1916" s="20">
        <f t="shared" si="291"/>
        <v>41874</v>
      </c>
      <c r="F1916" t="str">
        <f t="shared" si="292"/>
        <v>None_8h</v>
      </c>
      <c r="G1916">
        <f t="shared" si="293"/>
        <v>23</v>
      </c>
      <c r="H1916" t="str">
        <f t="shared" si="294"/>
        <v>NO</v>
      </c>
      <c r="I1916">
        <f t="shared" si="298"/>
        <v>5.5870841487279845</v>
      </c>
      <c r="J1916">
        <f t="shared" si="299"/>
        <v>24</v>
      </c>
      <c r="S1916">
        <v>3</v>
      </c>
      <c r="U1916" s="7">
        <v>5.5870841487279845</v>
      </c>
      <c r="V1916" s="7">
        <v>24</v>
      </c>
    </row>
    <row r="1917" spans="1:22" x14ac:dyDescent="0.3">
      <c r="A1917" t="str">
        <f t="shared" si="290"/>
        <v>Exp4</v>
      </c>
      <c r="B1917">
        <f t="shared" si="295"/>
        <v>8</v>
      </c>
      <c r="C1917" t="str">
        <f t="shared" si="296"/>
        <v>Nil</v>
      </c>
      <c r="D1917" t="str">
        <f t="shared" si="297"/>
        <v>Otane</v>
      </c>
      <c r="E1917" s="20">
        <f t="shared" si="291"/>
        <v>41874</v>
      </c>
      <c r="F1917" t="str">
        <f t="shared" si="292"/>
        <v>None_8h</v>
      </c>
      <c r="G1917">
        <f t="shared" si="293"/>
        <v>23</v>
      </c>
      <c r="H1917" t="str">
        <f t="shared" si="294"/>
        <v>NO</v>
      </c>
      <c r="I1917">
        <f t="shared" si="298"/>
        <v>4.9852941176470589</v>
      </c>
      <c r="J1917">
        <f t="shared" si="299"/>
        <v>23</v>
      </c>
      <c r="S1917">
        <v>4</v>
      </c>
      <c r="U1917" s="7">
        <v>4.9852941176470589</v>
      </c>
      <c r="V1917" s="7">
        <v>23</v>
      </c>
    </row>
    <row r="1918" spans="1:22" x14ac:dyDescent="0.3">
      <c r="A1918" t="str">
        <f t="shared" si="290"/>
        <v>Exp4</v>
      </c>
      <c r="B1918">
        <f t="shared" si="295"/>
        <v>8</v>
      </c>
      <c r="C1918" t="str">
        <f t="shared" si="296"/>
        <v>Nil</v>
      </c>
      <c r="D1918" t="str">
        <f t="shared" si="297"/>
        <v>Otane</v>
      </c>
      <c r="E1918" s="20">
        <f t="shared" si="291"/>
        <v>41874</v>
      </c>
      <c r="F1918" t="str">
        <f t="shared" si="292"/>
        <v>None_8h</v>
      </c>
      <c r="G1918">
        <f t="shared" si="293"/>
        <v>26</v>
      </c>
      <c r="H1918" t="str">
        <f t="shared" si="294"/>
        <v>NO</v>
      </c>
      <c r="I1918">
        <f t="shared" si="298"/>
        <v>4.9754901960784315</v>
      </c>
      <c r="J1918">
        <f t="shared" si="299"/>
        <v>23</v>
      </c>
      <c r="R1918">
        <v>26</v>
      </c>
      <c r="S1918">
        <v>1</v>
      </c>
      <c r="U1918" s="7">
        <v>4.9754901960784315</v>
      </c>
      <c r="V1918" s="7">
        <v>23</v>
      </c>
    </row>
    <row r="1919" spans="1:22" x14ac:dyDescent="0.3">
      <c r="A1919" t="str">
        <f t="shared" si="290"/>
        <v>Exp4</v>
      </c>
      <c r="B1919">
        <f t="shared" si="295"/>
        <v>8</v>
      </c>
      <c r="C1919" t="str">
        <f t="shared" si="296"/>
        <v>Nil</v>
      </c>
      <c r="D1919" t="str">
        <f t="shared" si="297"/>
        <v>Otane</v>
      </c>
      <c r="E1919" s="20">
        <f t="shared" si="291"/>
        <v>41874</v>
      </c>
      <c r="F1919" t="str">
        <f t="shared" si="292"/>
        <v>None_8h</v>
      </c>
      <c r="G1919">
        <f t="shared" si="293"/>
        <v>26</v>
      </c>
      <c r="H1919" t="str">
        <f t="shared" si="294"/>
        <v>NO</v>
      </c>
      <c r="I1919">
        <f t="shared" si="298"/>
        <v>4.7205882352941178</v>
      </c>
      <c r="J1919">
        <f t="shared" si="299"/>
        <v>23</v>
      </c>
      <c r="S1919">
        <v>2</v>
      </c>
      <c r="U1919" s="7">
        <v>4.7205882352941178</v>
      </c>
      <c r="V1919" s="7">
        <v>23</v>
      </c>
    </row>
    <row r="1920" spans="1:22" x14ac:dyDescent="0.3">
      <c r="A1920" t="str">
        <f t="shared" si="290"/>
        <v>Exp4</v>
      </c>
      <c r="B1920">
        <f t="shared" si="295"/>
        <v>8</v>
      </c>
      <c r="C1920" t="str">
        <f t="shared" si="296"/>
        <v>Nil</v>
      </c>
      <c r="D1920" t="str">
        <f t="shared" si="297"/>
        <v>Otane</v>
      </c>
      <c r="E1920" s="20">
        <f t="shared" si="291"/>
        <v>41874</v>
      </c>
      <c r="F1920" t="str">
        <f t="shared" si="292"/>
        <v>None_8h</v>
      </c>
      <c r="G1920">
        <f t="shared" si="293"/>
        <v>26</v>
      </c>
      <c r="H1920" t="str">
        <f t="shared" si="294"/>
        <v>NO</v>
      </c>
      <c r="I1920">
        <f t="shared" si="298"/>
        <v>5.0147058823529411</v>
      </c>
      <c r="J1920">
        <f t="shared" si="299"/>
        <v>23</v>
      </c>
      <c r="S1920">
        <v>3</v>
      </c>
      <c r="U1920" s="7">
        <v>5.0147058823529411</v>
      </c>
      <c r="V1920" s="7">
        <v>23</v>
      </c>
    </row>
    <row r="1921" spans="1:22" x14ac:dyDescent="0.3">
      <c r="A1921" t="str">
        <f t="shared" si="290"/>
        <v>Exp4</v>
      </c>
      <c r="B1921">
        <f t="shared" si="295"/>
        <v>8</v>
      </c>
      <c r="C1921" t="str">
        <f t="shared" si="296"/>
        <v>Nil</v>
      </c>
      <c r="D1921" t="str">
        <f t="shared" si="297"/>
        <v>Otane</v>
      </c>
      <c r="E1921" s="20">
        <f t="shared" si="291"/>
        <v>41874</v>
      </c>
      <c r="F1921" t="str">
        <f t="shared" si="292"/>
        <v>None_8h</v>
      </c>
      <c r="G1921">
        <f t="shared" si="293"/>
        <v>26</v>
      </c>
      <c r="H1921" t="str">
        <f t="shared" si="294"/>
        <v>NO</v>
      </c>
      <c r="I1921">
        <f t="shared" si="298"/>
        <v>5.1996086105675143</v>
      </c>
      <c r="J1921">
        <f t="shared" si="299"/>
        <v>25</v>
      </c>
      <c r="S1921">
        <v>4</v>
      </c>
      <c r="U1921" s="7">
        <v>5.1996086105675143</v>
      </c>
      <c r="V1921" s="7">
        <v>25</v>
      </c>
    </row>
    <row r="1922" spans="1:22" x14ac:dyDescent="0.3">
      <c r="A1922" t="str">
        <f t="shared" si="290"/>
        <v>Exp4</v>
      </c>
      <c r="B1922">
        <f t="shared" si="295"/>
        <v>8</v>
      </c>
      <c r="C1922" t="str">
        <f t="shared" si="296"/>
        <v>Nil</v>
      </c>
      <c r="D1922" t="str">
        <f t="shared" si="297"/>
        <v>Otane</v>
      </c>
      <c r="E1922" s="20">
        <f t="shared" si="291"/>
        <v>41883</v>
      </c>
      <c r="F1922" t="str">
        <f t="shared" si="292"/>
        <v>None_8h</v>
      </c>
      <c r="G1922">
        <f t="shared" si="293"/>
        <v>33</v>
      </c>
      <c r="H1922" t="str">
        <f t="shared" si="294"/>
        <v>NO</v>
      </c>
      <c r="I1922">
        <f t="shared" si="298"/>
        <v>6.5737327188940089</v>
      </c>
      <c r="J1922">
        <f t="shared" si="299"/>
        <v>22</v>
      </c>
      <c r="P1922" s="1">
        <v>41883</v>
      </c>
      <c r="Q1922" t="s">
        <v>441</v>
      </c>
      <c r="R1922">
        <v>33</v>
      </c>
      <c r="S1922">
        <v>1</v>
      </c>
      <c r="U1922" s="7">
        <v>6.5737327188940089</v>
      </c>
      <c r="V1922" s="7">
        <v>22</v>
      </c>
    </row>
    <row r="1923" spans="1:22" x14ac:dyDescent="0.3">
      <c r="A1923" t="str">
        <f t="shared" ref="A1923:A1986" si="300">IF(L1923="",A1922,L1923)</f>
        <v>Exp4</v>
      </c>
      <c r="B1923">
        <f t="shared" si="295"/>
        <v>8</v>
      </c>
      <c r="C1923" t="str">
        <f t="shared" si="296"/>
        <v>Nil</v>
      </c>
      <c r="D1923" t="str">
        <f t="shared" si="297"/>
        <v>Otane</v>
      </c>
      <c r="E1923" s="20">
        <f t="shared" ref="E1923:E1986" si="301">IF(P1923="",E1922,P1923)</f>
        <v>41883</v>
      </c>
      <c r="F1923" t="str">
        <f t="shared" ref="F1923:F1986" si="302">IF(Q1923="",F1922,Q1923)</f>
        <v>None_8h</v>
      </c>
      <c r="G1923">
        <f t="shared" ref="G1923:G1986" si="303">IF(R1923="",G1922,R1923)</f>
        <v>33</v>
      </c>
      <c r="H1923" t="str">
        <f t="shared" ref="H1923:H1986" si="304">IF(T1923="","NO","YES")</f>
        <v>NO</v>
      </c>
      <c r="I1923">
        <f t="shared" si="298"/>
        <v>6.774193548387097</v>
      </c>
      <c r="J1923">
        <f t="shared" si="299"/>
        <v>25</v>
      </c>
      <c r="S1923">
        <v>2</v>
      </c>
      <c r="U1923" s="7">
        <v>6.774193548387097</v>
      </c>
      <c r="V1923" s="7">
        <v>25</v>
      </c>
    </row>
    <row r="1924" spans="1:22" x14ac:dyDescent="0.3">
      <c r="A1924" t="str">
        <f t="shared" si="300"/>
        <v>Exp4</v>
      </c>
      <c r="B1924">
        <f t="shared" ref="B1924:B1987" si="305">IF(L1924="",B1923,M1924)</f>
        <v>8</v>
      </c>
      <c r="C1924" t="str">
        <f t="shared" ref="C1924:C1987" si="306">IF(O1924="",C1923,O1924)</f>
        <v>Nil</v>
      </c>
      <c r="D1924" t="str">
        <f t="shared" ref="D1924:D1987" si="307">IF(N1924="",D1923,N1924)</f>
        <v>Otane</v>
      </c>
      <c r="E1924" s="20">
        <f t="shared" si="301"/>
        <v>41883</v>
      </c>
      <c r="F1924" t="str">
        <f t="shared" si="302"/>
        <v>None_8h</v>
      </c>
      <c r="G1924">
        <f t="shared" si="303"/>
        <v>33</v>
      </c>
      <c r="H1924" t="str">
        <f t="shared" si="304"/>
        <v>NO</v>
      </c>
      <c r="I1924">
        <f t="shared" ref="I1924:I1987" si="308">IF(U1924="","",U1924)</f>
        <v>6.725806451612903</v>
      </c>
      <c r="J1924">
        <f t="shared" ref="J1924:J1987" si="309">IF(V1924="","",V1924)</f>
        <v>24</v>
      </c>
      <c r="S1924">
        <v>3</v>
      </c>
      <c r="U1924" s="7">
        <v>6.725806451612903</v>
      </c>
      <c r="V1924" s="7">
        <v>24</v>
      </c>
    </row>
    <row r="1925" spans="1:22" x14ac:dyDescent="0.3">
      <c r="A1925" t="str">
        <f t="shared" si="300"/>
        <v>Exp4</v>
      </c>
      <c r="B1925">
        <f t="shared" si="305"/>
        <v>8</v>
      </c>
      <c r="C1925" t="str">
        <f t="shared" si="306"/>
        <v>Nil</v>
      </c>
      <c r="D1925" t="str">
        <f t="shared" si="307"/>
        <v>Otane</v>
      </c>
      <c r="E1925" s="20">
        <f t="shared" si="301"/>
        <v>41883</v>
      </c>
      <c r="F1925" t="str">
        <f t="shared" si="302"/>
        <v>None_8h</v>
      </c>
      <c r="G1925">
        <f t="shared" si="303"/>
        <v>33</v>
      </c>
      <c r="H1925" t="str">
        <f t="shared" si="304"/>
        <v>NO</v>
      </c>
      <c r="I1925">
        <f t="shared" si="308"/>
        <v>6.8364055299539173</v>
      </c>
      <c r="J1925">
        <f t="shared" si="309"/>
        <v>23</v>
      </c>
      <c r="S1925">
        <v>4</v>
      </c>
      <c r="U1925" s="7">
        <v>6.8364055299539173</v>
      </c>
      <c r="V1925" s="7">
        <v>23</v>
      </c>
    </row>
    <row r="1926" spans="1:22" x14ac:dyDescent="0.3">
      <c r="A1926" t="str">
        <f t="shared" si="300"/>
        <v>Exp4</v>
      </c>
      <c r="B1926">
        <f t="shared" si="305"/>
        <v>8</v>
      </c>
      <c r="C1926" t="str">
        <f t="shared" si="306"/>
        <v>Nil</v>
      </c>
      <c r="D1926" t="str">
        <f t="shared" si="307"/>
        <v>Otane</v>
      </c>
      <c r="E1926" s="20">
        <f t="shared" si="301"/>
        <v>41883</v>
      </c>
      <c r="F1926" t="str">
        <f t="shared" si="302"/>
        <v>None_8h</v>
      </c>
      <c r="G1926">
        <f t="shared" si="303"/>
        <v>39</v>
      </c>
      <c r="H1926" t="str">
        <f t="shared" si="304"/>
        <v>NO</v>
      </c>
      <c r="I1926">
        <f t="shared" si="308"/>
        <v>7.1198156682027651</v>
      </c>
      <c r="J1926">
        <f t="shared" si="309"/>
        <v>24</v>
      </c>
      <c r="R1926">
        <v>39</v>
      </c>
      <c r="S1926">
        <v>1</v>
      </c>
      <c r="U1926" s="7">
        <v>7.1198156682027651</v>
      </c>
      <c r="V1926" s="7">
        <v>24</v>
      </c>
    </row>
    <row r="1927" spans="1:22" x14ac:dyDescent="0.3">
      <c r="A1927" t="str">
        <f t="shared" si="300"/>
        <v>Exp4</v>
      </c>
      <c r="B1927">
        <f t="shared" si="305"/>
        <v>8</v>
      </c>
      <c r="C1927" t="str">
        <f t="shared" si="306"/>
        <v>Nil</v>
      </c>
      <c r="D1927" t="str">
        <f t="shared" si="307"/>
        <v>Otane</v>
      </c>
      <c r="E1927" s="20">
        <f t="shared" si="301"/>
        <v>41883</v>
      </c>
      <c r="F1927" t="str">
        <f t="shared" si="302"/>
        <v>None_8h</v>
      </c>
      <c r="G1927">
        <f t="shared" si="303"/>
        <v>39</v>
      </c>
      <c r="H1927" t="str">
        <f t="shared" si="304"/>
        <v>NO</v>
      </c>
      <c r="I1927">
        <f t="shared" si="308"/>
        <v>6.629032258064516</v>
      </c>
      <c r="J1927">
        <f t="shared" si="309"/>
        <v>23</v>
      </c>
      <c r="S1927">
        <v>2</v>
      </c>
      <c r="U1927" s="7">
        <v>6.629032258064516</v>
      </c>
      <c r="V1927" s="7">
        <v>23</v>
      </c>
    </row>
    <row r="1928" spans="1:22" x14ac:dyDescent="0.3">
      <c r="A1928" t="str">
        <f t="shared" si="300"/>
        <v>Exp4</v>
      </c>
      <c r="B1928">
        <f t="shared" si="305"/>
        <v>8</v>
      </c>
      <c r="C1928" t="str">
        <f t="shared" si="306"/>
        <v>Nil</v>
      </c>
      <c r="D1928" t="str">
        <f t="shared" si="307"/>
        <v>Otane</v>
      </c>
      <c r="E1928" s="20">
        <f t="shared" si="301"/>
        <v>41883</v>
      </c>
      <c r="F1928" t="str">
        <f t="shared" si="302"/>
        <v>None_8h</v>
      </c>
      <c r="G1928">
        <f t="shared" si="303"/>
        <v>39</v>
      </c>
      <c r="H1928" t="str">
        <f t="shared" si="304"/>
        <v>NO</v>
      </c>
      <c r="I1928">
        <f t="shared" si="308"/>
        <v>6.629032258064516</v>
      </c>
      <c r="J1928">
        <f t="shared" si="309"/>
        <v>23</v>
      </c>
      <c r="S1928">
        <v>3</v>
      </c>
      <c r="U1928" s="7">
        <v>6.629032258064516</v>
      </c>
      <c r="V1928" s="7">
        <v>23</v>
      </c>
    </row>
    <row r="1929" spans="1:22" x14ac:dyDescent="0.3">
      <c r="A1929" t="str">
        <f t="shared" si="300"/>
        <v>Exp4</v>
      </c>
      <c r="B1929">
        <f t="shared" si="305"/>
        <v>8</v>
      </c>
      <c r="C1929" t="str">
        <f t="shared" si="306"/>
        <v>Nil</v>
      </c>
      <c r="D1929" t="str">
        <f t="shared" si="307"/>
        <v>Otane</v>
      </c>
      <c r="E1929" s="20">
        <f t="shared" si="301"/>
        <v>41883</v>
      </c>
      <c r="F1929" t="str">
        <f t="shared" si="302"/>
        <v>None_8h</v>
      </c>
      <c r="G1929">
        <f t="shared" si="303"/>
        <v>39</v>
      </c>
      <c r="H1929" t="str">
        <f t="shared" si="304"/>
        <v>NO</v>
      </c>
      <c r="I1929">
        <f t="shared" si="308"/>
        <v>6.6152073732718897</v>
      </c>
      <c r="J1929">
        <f t="shared" si="309"/>
        <v>22</v>
      </c>
      <c r="S1929">
        <v>4</v>
      </c>
      <c r="U1929" s="7">
        <v>6.6152073732718897</v>
      </c>
      <c r="V1929" s="7">
        <v>22</v>
      </c>
    </row>
    <row r="1930" spans="1:22" x14ac:dyDescent="0.3">
      <c r="A1930" t="str">
        <f t="shared" si="300"/>
        <v>Exp4</v>
      </c>
      <c r="B1930">
        <f t="shared" si="305"/>
        <v>8</v>
      </c>
      <c r="C1930" t="str">
        <f t="shared" si="306"/>
        <v>Nil</v>
      </c>
      <c r="D1930" t="str">
        <f t="shared" si="307"/>
        <v>Otane</v>
      </c>
      <c r="E1930" s="20">
        <f t="shared" si="301"/>
        <v>41883</v>
      </c>
      <c r="F1930" t="str">
        <f t="shared" si="302"/>
        <v>None_8h</v>
      </c>
      <c r="G1930">
        <f t="shared" si="303"/>
        <v>41</v>
      </c>
      <c r="H1930" t="str">
        <f t="shared" si="304"/>
        <v>NO</v>
      </c>
      <c r="I1930">
        <f t="shared" si="308"/>
        <v>6.7396313364055302</v>
      </c>
      <c r="J1930">
        <f t="shared" si="309"/>
        <v>24</v>
      </c>
      <c r="R1930">
        <v>41</v>
      </c>
      <c r="S1930">
        <v>1</v>
      </c>
      <c r="U1930" s="7">
        <v>6.7396313364055302</v>
      </c>
      <c r="V1930" s="7">
        <v>24</v>
      </c>
    </row>
    <row r="1931" spans="1:22" x14ac:dyDescent="0.3">
      <c r="A1931" t="str">
        <f t="shared" si="300"/>
        <v>Exp4</v>
      </c>
      <c r="B1931">
        <f t="shared" si="305"/>
        <v>8</v>
      </c>
      <c r="C1931" t="str">
        <f t="shared" si="306"/>
        <v>Nil</v>
      </c>
      <c r="D1931" t="str">
        <f t="shared" si="307"/>
        <v>Otane</v>
      </c>
      <c r="E1931" s="20">
        <f t="shared" si="301"/>
        <v>41883</v>
      </c>
      <c r="F1931" t="str">
        <f t="shared" si="302"/>
        <v>None_8h</v>
      </c>
      <c r="G1931">
        <f t="shared" si="303"/>
        <v>41</v>
      </c>
      <c r="H1931" t="str">
        <f t="shared" si="304"/>
        <v>NO</v>
      </c>
      <c r="I1931">
        <f t="shared" si="308"/>
        <v>7.3269230769230766</v>
      </c>
      <c r="J1931">
        <f t="shared" si="309"/>
        <v>23</v>
      </c>
      <c r="S1931">
        <v>2</v>
      </c>
      <c r="U1931" s="7">
        <v>7.3269230769230766</v>
      </c>
      <c r="V1931" s="7">
        <v>23</v>
      </c>
    </row>
    <row r="1932" spans="1:22" x14ac:dyDescent="0.3">
      <c r="A1932" t="str">
        <f t="shared" si="300"/>
        <v>Exp4</v>
      </c>
      <c r="B1932">
        <f t="shared" si="305"/>
        <v>8</v>
      </c>
      <c r="C1932" t="str">
        <f t="shared" si="306"/>
        <v>Nil</v>
      </c>
      <c r="D1932" t="str">
        <f t="shared" si="307"/>
        <v>Otane</v>
      </c>
      <c r="E1932" s="20">
        <f t="shared" si="301"/>
        <v>41883</v>
      </c>
      <c r="F1932" t="str">
        <f t="shared" si="302"/>
        <v>None_8h</v>
      </c>
      <c r="G1932">
        <f t="shared" si="303"/>
        <v>41</v>
      </c>
      <c r="H1932" t="str">
        <f t="shared" si="304"/>
        <v>YES</v>
      </c>
      <c r="I1932">
        <f t="shared" si="308"/>
        <v>7</v>
      </c>
      <c r="J1932">
        <f t="shared" si="309"/>
        <v>23</v>
      </c>
      <c r="S1932">
        <v>3</v>
      </c>
      <c r="T1932" t="s">
        <v>170</v>
      </c>
      <c r="U1932" s="7">
        <v>7</v>
      </c>
      <c r="V1932" s="7">
        <v>23</v>
      </c>
    </row>
    <row r="1933" spans="1:22" x14ac:dyDescent="0.3">
      <c r="A1933" t="str">
        <f t="shared" si="300"/>
        <v>Exp4</v>
      </c>
      <c r="B1933">
        <f t="shared" si="305"/>
        <v>8</v>
      </c>
      <c r="C1933" t="str">
        <f t="shared" si="306"/>
        <v>Nil</v>
      </c>
      <c r="D1933" t="str">
        <f t="shared" si="307"/>
        <v>Otane</v>
      </c>
      <c r="E1933" s="20">
        <f t="shared" si="301"/>
        <v>41883</v>
      </c>
      <c r="F1933" t="str">
        <f t="shared" si="302"/>
        <v>None_8h</v>
      </c>
      <c r="G1933">
        <f t="shared" si="303"/>
        <v>41</v>
      </c>
      <c r="H1933" t="str">
        <f t="shared" si="304"/>
        <v>YES</v>
      </c>
      <c r="I1933">
        <f t="shared" si="308"/>
        <v>7</v>
      </c>
      <c r="J1933">
        <f t="shared" si="309"/>
        <v>22</v>
      </c>
      <c r="S1933">
        <v>4</v>
      </c>
      <c r="T1933" t="s">
        <v>170</v>
      </c>
      <c r="U1933" s="7">
        <v>7</v>
      </c>
      <c r="V1933" s="7">
        <v>22</v>
      </c>
    </row>
    <row r="1934" spans="1:22" x14ac:dyDescent="0.3">
      <c r="A1934" t="str">
        <f t="shared" si="300"/>
        <v>Exp4</v>
      </c>
      <c r="B1934">
        <f t="shared" si="305"/>
        <v>8</v>
      </c>
      <c r="C1934" t="str">
        <f t="shared" si="306"/>
        <v>Nil</v>
      </c>
      <c r="D1934" t="str">
        <f t="shared" si="307"/>
        <v>Otane</v>
      </c>
      <c r="E1934" s="20">
        <f t="shared" si="301"/>
        <v>41890</v>
      </c>
      <c r="F1934" t="str">
        <f t="shared" si="302"/>
        <v>None_8h</v>
      </c>
      <c r="G1934">
        <f t="shared" si="303"/>
        <v>21</v>
      </c>
      <c r="H1934" t="str">
        <f t="shared" si="304"/>
        <v>NO</v>
      </c>
      <c r="I1934">
        <f t="shared" si="308"/>
        <v>9.4071661237785023</v>
      </c>
      <c r="J1934">
        <f t="shared" si="309"/>
        <v>26</v>
      </c>
      <c r="P1934" s="1">
        <v>41890</v>
      </c>
      <c r="Q1934" t="s">
        <v>441</v>
      </c>
      <c r="R1934">
        <v>21</v>
      </c>
      <c r="S1934">
        <v>1</v>
      </c>
      <c r="U1934" s="7">
        <v>9.4071661237785023</v>
      </c>
      <c r="V1934" s="7">
        <v>26</v>
      </c>
    </row>
    <row r="1935" spans="1:22" x14ac:dyDescent="0.3">
      <c r="A1935" t="str">
        <f t="shared" si="300"/>
        <v>Exp4</v>
      </c>
      <c r="B1935">
        <f t="shared" si="305"/>
        <v>8</v>
      </c>
      <c r="C1935" t="str">
        <f t="shared" si="306"/>
        <v>Nil</v>
      </c>
      <c r="D1935" t="str">
        <f t="shared" si="307"/>
        <v>Otane</v>
      </c>
      <c r="E1935" s="20">
        <f t="shared" si="301"/>
        <v>41890</v>
      </c>
      <c r="F1935" t="str">
        <f t="shared" si="302"/>
        <v>None_8h</v>
      </c>
      <c r="G1935">
        <f t="shared" si="303"/>
        <v>21</v>
      </c>
      <c r="H1935" t="str">
        <f t="shared" si="304"/>
        <v>NO</v>
      </c>
      <c r="I1935">
        <f t="shared" si="308"/>
        <v>8.0769230769230766</v>
      </c>
      <c r="J1935" t="str">
        <f t="shared" si="309"/>
        <v/>
      </c>
      <c r="S1935">
        <v>2</v>
      </c>
      <c r="U1935" s="7">
        <v>8.0769230769230766</v>
      </c>
      <c r="V1935" s="7"/>
    </row>
    <row r="1936" spans="1:22" x14ac:dyDescent="0.3">
      <c r="A1936" t="str">
        <f t="shared" si="300"/>
        <v>Exp4</v>
      </c>
      <c r="B1936">
        <f t="shared" si="305"/>
        <v>8</v>
      </c>
      <c r="C1936" t="str">
        <f t="shared" si="306"/>
        <v>Nil</v>
      </c>
      <c r="D1936" t="str">
        <f t="shared" si="307"/>
        <v>Otane</v>
      </c>
      <c r="E1936" s="20">
        <f t="shared" si="301"/>
        <v>41890</v>
      </c>
      <c r="F1936" t="str">
        <f t="shared" si="302"/>
        <v>None_8h</v>
      </c>
      <c r="G1936">
        <f t="shared" si="303"/>
        <v>21</v>
      </c>
      <c r="H1936" t="str">
        <f t="shared" si="304"/>
        <v>NO</v>
      </c>
      <c r="I1936">
        <f t="shared" si="308"/>
        <v>7.4038461538461542</v>
      </c>
      <c r="J1936" t="str">
        <f t="shared" si="309"/>
        <v/>
      </c>
      <c r="S1936">
        <v>3</v>
      </c>
      <c r="U1936" s="7">
        <v>7.4038461538461542</v>
      </c>
      <c r="V1936" s="7"/>
    </row>
    <row r="1937" spans="1:22" x14ac:dyDescent="0.3">
      <c r="A1937" t="str">
        <f t="shared" si="300"/>
        <v>Exp4</v>
      </c>
      <c r="B1937">
        <f t="shared" si="305"/>
        <v>8</v>
      </c>
      <c r="C1937" t="str">
        <f t="shared" si="306"/>
        <v>Nil</v>
      </c>
      <c r="D1937" t="str">
        <f t="shared" si="307"/>
        <v>Otane</v>
      </c>
      <c r="E1937" s="20">
        <f t="shared" si="301"/>
        <v>41890</v>
      </c>
      <c r="F1937" t="str">
        <f t="shared" si="302"/>
        <v>None_8h</v>
      </c>
      <c r="G1937">
        <f t="shared" si="303"/>
        <v>21</v>
      </c>
      <c r="H1937" t="str">
        <f t="shared" si="304"/>
        <v>NO</v>
      </c>
      <c r="I1937">
        <f t="shared" si="308"/>
        <v>8.1730769230769234</v>
      </c>
      <c r="J1937" t="str">
        <f t="shared" si="309"/>
        <v/>
      </c>
      <c r="S1937">
        <v>4</v>
      </c>
      <c r="U1937" s="7">
        <v>8.1730769230769234</v>
      </c>
      <c r="V1937" s="7"/>
    </row>
    <row r="1938" spans="1:22" x14ac:dyDescent="0.3">
      <c r="A1938" t="str">
        <f t="shared" si="300"/>
        <v>Exp4</v>
      </c>
      <c r="B1938">
        <f t="shared" si="305"/>
        <v>8</v>
      </c>
      <c r="C1938" t="str">
        <f t="shared" si="306"/>
        <v>Nil</v>
      </c>
      <c r="D1938" t="str">
        <f t="shared" si="307"/>
        <v>Otane</v>
      </c>
      <c r="E1938" s="20">
        <f t="shared" si="301"/>
        <v>41890</v>
      </c>
      <c r="F1938" t="str">
        <f t="shared" si="302"/>
        <v>None_8h</v>
      </c>
      <c r="G1938">
        <f t="shared" si="303"/>
        <v>30</v>
      </c>
      <c r="H1938" t="str">
        <f t="shared" si="304"/>
        <v>YES</v>
      </c>
      <c r="I1938">
        <f t="shared" si="308"/>
        <v>8</v>
      </c>
      <c r="J1938" t="str">
        <f t="shared" si="309"/>
        <v/>
      </c>
      <c r="R1938">
        <v>30</v>
      </c>
      <c r="S1938">
        <v>1</v>
      </c>
      <c r="T1938" t="s">
        <v>170</v>
      </c>
      <c r="U1938" s="7">
        <v>8</v>
      </c>
      <c r="V1938" s="7"/>
    </row>
    <row r="1939" spans="1:22" x14ac:dyDescent="0.3">
      <c r="A1939" t="str">
        <f t="shared" si="300"/>
        <v>Exp4</v>
      </c>
      <c r="B1939">
        <f t="shared" si="305"/>
        <v>8</v>
      </c>
      <c r="C1939" t="str">
        <f t="shared" si="306"/>
        <v>Nil</v>
      </c>
      <c r="D1939" t="str">
        <f t="shared" si="307"/>
        <v>Otane</v>
      </c>
      <c r="E1939" s="20">
        <f t="shared" si="301"/>
        <v>41890</v>
      </c>
      <c r="F1939" t="str">
        <f t="shared" si="302"/>
        <v>None_8h</v>
      </c>
      <c r="G1939">
        <f t="shared" si="303"/>
        <v>30</v>
      </c>
      <c r="H1939" t="str">
        <f t="shared" si="304"/>
        <v>YES</v>
      </c>
      <c r="I1939">
        <f t="shared" si="308"/>
        <v>9</v>
      </c>
      <c r="J1939" t="str">
        <f t="shared" si="309"/>
        <v/>
      </c>
      <c r="S1939">
        <v>2</v>
      </c>
      <c r="T1939" t="s">
        <v>170</v>
      </c>
      <c r="U1939" s="7">
        <v>9</v>
      </c>
      <c r="V1939" s="7"/>
    </row>
    <row r="1940" spans="1:22" x14ac:dyDescent="0.3">
      <c r="A1940" t="str">
        <f t="shared" si="300"/>
        <v>Exp4</v>
      </c>
      <c r="B1940">
        <f t="shared" si="305"/>
        <v>8</v>
      </c>
      <c r="C1940" t="str">
        <f t="shared" si="306"/>
        <v>Nil</v>
      </c>
      <c r="D1940" t="str">
        <f t="shared" si="307"/>
        <v>Otane</v>
      </c>
      <c r="E1940" s="20">
        <f t="shared" si="301"/>
        <v>41890</v>
      </c>
      <c r="F1940" t="str">
        <f t="shared" si="302"/>
        <v>None_8h</v>
      </c>
      <c r="G1940">
        <f t="shared" si="303"/>
        <v>30</v>
      </c>
      <c r="H1940" t="str">
        <f t="shared" si="304"/>
        <v>YES</v>
      </c>
      <c r="I1940">
        <f t="shared" si="308"/>
        <v>9</v>
      </c>
      <c r="J1940" t="str">
        <f t="shared" si="309"/>
        <v/>
      </c>
      <c r="S1940">
        <v>3</v>
      </c>
      <c r="T1940" t="s">
        <v>170</v>
      </c>
      <c r="U1940" s="7">
        <v>9</v>
      </c>
      <c r="V1940" s="7"/>
    </row>
    <row r="1941" spans="1:22" x14ac:dyDescent="0.3">
      <c r="A1941" t="str">
        <f t="shared" si="300"/>
        <v>Exp4</v>
      </c>
      <c r="B1941">
        <f t="shared" si="305"/>
        <v>8</v>
      </c>
      <c r="C1941" t="str">
        <f t="shared" si="306"/>
        <v>Nil</v>
      </c>
      <c r="D1941" t="str">
        <f t="shared" si="307"/>
        <v>Otane</v>
      </c>
      <c r="E1941" s="20">
        <f t="shared" si="301"/>
        <v>41890</v>
      </c>
      <c r="F1941" t="str">
        <f t="shared" si="302"/>
        <v>None_8h</v>
      </c>
      <c r="G1941">
        <f t="shared" si="303"/>
        <v>30</v>
      </c>
      <c r="H1941" t="str">
        <f t="shared" si="304"/>
        <v>YES</v>
      </c>
      <c r="I1941">
        <f t="shared" si="308"/>
        <v>8</v>
      </c>
      <c r="J1941" t="str">
        <f t="shared" si="309"/>
        <v/>
      </c>
      <c r="S1941">
        <v>4</v>
      </c>
      <c r="T1941" t="s">
        <v>170</v>
      </c>
      <c r="U1941" s="7">
        <v>8</v>
      </c>
      <c r="V1941" s="7"/>
    </row>
    <row r="1942" spans="1:22" x14ac:dyDescent="0.3">
      <c r="A1942" t="str">
        <f t="shared" si="300"/>
        <v>Exp4</v>
      </c>
      <c r="B1942">
        <f t="shared" si="305"/>
        <v>8</v>
      </c>
      <c r="C1942" t="str">
        <f t="shared" si="306"/>
        <v>Nil</v>
      </c>
      <c r="D1942" t="str">
        <f t="shared" si="307"/>
        <v>Otane</v>
      </c>
      <c r="E1942" s="20">
        <f t="shared" si="301"/>
        <v>41890</v>
      </c>
      <c r="F1942" t="str">
        <f t="shared" si="302"/>
        <v>None_8h</v>
      </c>
      <c r="G1942">
        <f t="shared" si="303"/>
        <v>32</v>
      </c>
      <c r="H1942" t="str">
        <f t="shared" si="304"/>
        <v>YES</v>
      </c>
      <c r="I1942">
        <f t="shared" si="308"/>
        <v>10</v>
      </c>
      <c r="J1942" t="str">
        <f t="shared" si="309"/>
        <v/>
      </c>
      <c r="R1942">
        <v>32</v>
      </c>
      <c r="S1942">
        <v>1</v>
      </c>
      <c r="T1942" t="s">
        <v>170</v>
      </c>
      <c r="U1942" s="7">
        <v>10</v>
      </c>
      <c r="V1942" s="7"/>
    </row>
    <row r="1943" spans="1:22" x14ac:dyDescent="0.3">
      <c r="A1943" t="str">
        <f t="shared" si="300"/>
        <v>Exp4</v>
      </c>
      <c r="B1943">
        <f t="shared" si="305"/>
        <v>8</v>
      </c>
      <c r="C1943" t="str">
        <f t="shared" si="306"/>
        <v>Nil</v>
      </c>
      <c r="D1943" t="str">
        <f t="shared" si="307"/>
        <v>Otane</v>
      </c>
      <c r="E1943" s="20">
        <f t="shared" si="301"/>
        <v>41890</v>
      </c>
      <c r="F1943" t="str">
        <f t="shared" si="302"/>
        <v>None_8h</v>
      </c>
      <c r="G1943">
        <f t="shared" si="303"/>
        <v>32</v>
      </c>
      <c r="H1943" t="str">
        <f t="shared" si="304"/>
        <v>YES</v>
      </c>
      <c r="I1943">
        <f t="shared" si="308"/>
        <v>9</v>
      </c>
      <c r="J1943" t="str">
        <f t="shared" si="309"/>
        <v/>
      </c>
      <c r="S1943">
        <v>2</v>
      </c>
      <c r="T1943" t="s">
        <v>170</v>
      </c>
      <c r="U1943" s="7">
        <v>9</v>
      </c>
      <c r="V1943" s="7"/>
    </row>
    <row r="1944" spans="1:22" x14ac:dyDescent="0.3">
      <c r="A1944" t="str">
        <f t="shared" si="300"/>
        <v>Exp4</v>
      </c>
      <c r="B1944">
        <f t="shared" si="305"/>
        <v>8</v>
      </c>
      <c r="C1944" t="str">
        <f t="shared" si="306"/>
        <v>Nil</v>
      </c>
      <c r="D1944" t="str">
        <f t="shared" si="307"/>
        <v>Otane</v>
      </c>
      <c r="E1944" s="20">
        <f t="shared" si="301"/>
        <v>41890</v>
      </c>
      <c r="F1944" t="str">
        <f t="shared" si="302"/>
        <v>None_8h</v>
      </c>
      <c r="G1944">
        <f t="shared" si="303"/>
        <v>32</v>
      </c>
      <c r="H1944" t="str">
        <f t="shared" si="304"/>
        <v>YES</v>
      </c>
      <c r="I1944">
        <f t="shared" si="308"/>
        <v>8</v>
      </c>
      <c r="J1944" t="str">
        <f t="shared" si="309"/>
        <v/>
      </c>
      <c r="S1944">
        <v>3</v>
      </c>
      <c r="T1944" t="s">
        <v>170</v>
      </c>
      <c r="U1944" s="7">
        <v>8</v>
      </c>
      <c r="V1944" s="7"/>
    </row>
    <row r="1945" spans="1:22" x14ac:dyDescent="0.3">
      <c r="A1945" t="str">
        <f t="shared" si="300"/>
        <v>Exp4</v>
      </c>
      <c r="B1945">
        <f t="shared" si="305"/>
        <v>8</v>
      </c>
      <c r="C1945" t="str">
        <f t="shared" si="306"/>
        <v>Nil</v>
      </c>
      <c r="D1945" t="str">
        <f t="shared" si="307"/>
        <v>Otane</v>
      </c>
      <c r="E1945" s="20">
        <f t="shared" si="301"/>
        <v>41890</v>
      </c>
      <c r="F1945" t="str">
        <f t="shared" si="302"/>
        <v>None_8h</v>
      </c>
      <c r="G1945">
        <f t="shared" si="303"/>
        <v>32</v>
      </c>
      <c r="H1945" t="str">
        <f t="shared" si="304"/>
        <v>NO</v>
      </c>
      <c r="I1945">
        <f t="shared" si="308"/>
        <v>8.1661237785016283</v>
      </c>
      <c r="J1945">
        <f t="shared" si="309"/>
        <v>24</v>
      </c>
      <c r="S1945">
        <v>4</v>
      </c>
      <c r="U1945" s="7">
        <v>8.1661237785016283</v>
      </c>
      <c r="V1945" s="7">
        <v>24</v>
      </c>
    </row>
    <row r="1946" spans="1:22" x14ac:dyDescent="0.3">
      <c r="A1946" t="str">
        <f t="shared" si="300"/>
        <v>Exp4</v>
      </c>
      <c r="B1946">
        <f t="shared" si="305"/>
        <v>8</v>
      </c>
      <c r="C1946" t="str">
        <f t="shared" si="306"/>
        <v>Nil</v>
      </c>
      <c r="D1946" t="str">
        <f t="shared" si="307"/>
        <v>Otane</v>
      </c>
      <c r="E1946" s="20">
        <f t="shared" si="301"/>
        <v>41897</v>
      </c>
      <c r="F1946" t="str">
        <f t="shared" si="302"/>
        <v>None_8h</v>
      </c>
      <c r="G1946">
        <f t="shared" si="303"/>
        <v>8</v>
      </c>
      <c r="H1946" t="str">
        <f t="shared" si="304"/>
        <v>YES</v>
      </c>
      <c r="I1946">
        <f t="shared" si="308"/>
        <v>9</v>
      </c>
      <c r="J1946" t="str">
        <f t="shared" si="309"/>
        <v/>
      </c>
      <c r="P1946" s="1">
        <v>41897</v>
      </c>
      <c r="Q1946" t="s">
        <v>441</v>
      </c>
      <c r="R1946">
        <v>8</v>
      </c>
      <c r="S1946">
        <v>1</v>
      </c>
      <c r="T1946" t="s">
        <v>170</v>
      </c>
      <c r="U1946" s="7">
        <v>9</v>
      </c>
      <c r="V1946" s="7"/>
    </row>
    <row r="1947" spans="1:22" x14ac:dyDescent="0.3">
      <c r="A1947" t="str">
        <f t="shared" si="300"/>
        <v>Exp4</v>
      </c>
      <c r="B1947">
        <f t="shared" si="305"/>
        <v>8</v>
      </c>
      <c r="C1947" t="str">
        <f t="shared" si="306"/>
        <v>Nil</v>
      </c>
      <c r="D1947" t="str">
        <f t="shared" si="307"/>
        <v>Otane</v>
      </c>
      <c r="E1947" s="20">
        <f t="shared" si="301"/>
        <v>41897</v>
      </c>
      <c r="F1947" t="str">
        <f t="shared" si="302"/>
        <v>None_8h</v>
      </c>
      <c r="G1947">
        <f t="shared" si="303"/>
        <v>8</v>
      </c>
      <c r="H1947" t="str">
        <f t="shared" si="304"/>
        <v>YES</v>
      </c>
      <c r="I1947">
        <f t="shared" si="308"/>
        <v>8</v>
      </c>
      <c r="J1947" t="str">
        <f t="shared" si="309"/>
        <v/>
      </c>
      <c r="S1947">
        <v>2</v>
      </c>
      <c r="T1947" t="s">
        <v>170</v>
      </c>
      <c r="U1947" s="7">
        <v>8</v>
      </c>
      <c r="V1947" s="7"/>
    </row>
    <row r="1948" spans="1:22" x14ac:dyDescent="0.3">
      <c r="A1948" t="str">
        <f t="shared" si="300"/>
        <v>Exp4</v>
      </c>
      <c r="B1948">
        <f t="shared" si="305"/>
        <v>8</v>
      </c>
      <c r="C1948" t="str">
        <f t="shared" si="306"/>
        <v>Nil</v>
      </c>
      <c r="D1948" t="str">
        <f t="shared" si="307"/>
        <v>Otane</v>
      </c>
      <c r="E1948" s="20">
        <f t="shared" si="301"/>
        <v>41897</v>
      </c>
      <c r="F1948" t="str">
        <f t="shared" si="302"/>
        <v>None_8h</v>
      </c>
      <c r="G1948">
        <f t="shared" si="303"/>
        <v>8</v>
      </c>
      <c r="H1948" t="str">
        <f t="shared" si="304"/>
        <v>YES</v>
      </c>
      <c r="I1948">
        <f t="shared" si="308"/>
        <v>8</v>
      </c>
      <c r="J1948" t="str">
        <f t="shared" si="309"/>
        <v/>
      </c>
      <c r="S1948">
        <v>3</v>
      </c>
      <c r="T1948" t="s">
        <v>170</v>
      </c>
      <c r="U1948" s="7">
        <v>8</v>
      </c>
      <c r="V1948" s="7"/>
    </row>
    <row r="1949" spans="1:22" x14ac:dyDescent="0.3">
      <c r="A1949" t="str">
        <f t="shared" si="300"/>
        <v>Exp4</v>
      </c>
      <c r="B1949">
        <f t="shared" si="305"/>
        <v>8</v>
      </c>
      <c r="C1949" t="str">
        <f t="shared" si="306"/>
        <v>Nil</v>
      </c>
      <c r="D1949" t="str">
        <f t="shared" si="307"/>
        <v>Otane</v>
      </c>
      <c r="E1949" s="20">
        <f t="shared" si="301"/>
        <v>41897</v>
      </c>
      <c r="F1949" t="str">
        <f t="shared" si="302"/>
        <v>None_8h</v>
      </c>
      <c r="G1949">
        <f t="shared" si="303"/>
        <v>8</v>
      </c>
      <c r="H1949" t="str">
        <f t="shared" si="304"/>
        <v>YES</v>
      </c>
      <c r="I1949">
        <f t="shared" si="308"/>
        <v>8</v>
      </c>
      <c r="J1949" t="str">
        <f t="shared" si="309"/>
        <v/>
      </c>
      <c r="S1949">
        <v>4</v>
      </c>
      <c r="T1949" t="s">
        <v>170</v>
      </c>
      <c r="U1949" s="7">
        <v>8</v>
      </c>
      <c r="V1949" s="7"/>
    </row>
    <row r="1950" spans="1:22" x14ac:dyDescent="0.3">
      <c r="A1950" t="str">
        <f t="shared" si="300"/>
        <v>Exp4</v>
      </c>
      <c r="B1950">
        <f t="shared" si="305"/>
        <v>8</v>
      </c>
      <c r="C1950" t="str">
        <f t="shared" si="306"/>
        <v>Nil</v>
      </c>
      <c r="D1950" t="str">
        <f t="shared" si="307"/>
        <v>Otane</v>
      </c>
      <c r="E1950" s="20">
        <f t="shared" si="301"/>
        <v>41897</v>
      </c>
      <c r="F1950" t="str">
        <f t="shared" si="302"/>
        <v>None_8h</v>
      </c>
      <c r="G1950">
        <f t="shared" si="303"/>
        <v>14</v>
      </c>
      <c r="H1950" t="str">
        <f t="shared" si="304"/>
        <v>YES</v>
      </c>
      <c r="I1950">
        <f t="shared" si="308"/>
        <v>8</v>
      </c>
      <c r="J1950" t="str">
        <f t="shared" si="309"/>
        <v/>
      </c>
      <c r="R1950">
        <v>14</v>
      </c>
      <c r="S1950">
        <v>1</v>
      </c>
      <c r="T1950" t="s">
        <v>170</v>
      </c>
      <c r="U1950" s="7">
        <v>8</v>
      </c>
      <c r="V1950" s="7"/>
    </row>
    <row r="1951" spans="1:22" x14ac:dyDescent="0.3">
      <c r="A1951" t="str">
        <f t="shared" si="300"/>
        <v>Exp4</v>
      </c>
      <c r="B1951">
        <f t="shared" si="305"/>
        <v>8</v>
      </c>
      <c r="C1951" t="str">
        <f t="shared" si="306"/>
        <v>Nil</v>
      </c>
      <c r="D1951" t="str">
        <f t="shared" si="307"/>
        <v>Otane</v>
      </c>
      <c r="E1951" s="20">
        <f t="shared" si="301"/>
        <v>41897</v>
      </c>
      <c r="F1951" t="str">
        <f t="shared" si="302"/>
        <v>None_8h</v>
      </c>
      <c r="G1951">
        <f t="shared" si="303"/>
        <v>14</v>
      </c>
      <c r="H1951" t="str">
        <f t="shared" si="304"/>
        <v>YES</v>
      </c>
      <c r="I1951">
        <f t="shared" si="308"/>
        <v>7</v>
      </c>
      <c r="J1951" t="str">
        <f t="shared" si="309"/>
        <v/>
      </c>
      <c r="S1951">
        <v>2</v>
      </c>
      <c r="T1951" t="s">
        <v>170</v>
      </c>
      <c r="U1951" s="7">
        <v>7</v>
      </c>
      <c r="V1951" s="7"/>
    </row>
    <row r="1952" spans="1:22" x14ac:dyDescent="0.3">
      <c r="A1952" t="str">
        <f t="shared" si="300"/>
        <v>Exp4</v>
      </c>
      <c r="B1952">
        <f t="shared" si="305"/>
        <v>8</v>
      </c>
      <c r="C1952" t="str">
        <f t="shared" si="306"/>
        <v>Nil</v>
      </c>
      <c r="D1952" t="str">
        <f t="shared" si="307"/>
        <v>Otane</v>
      </c>
      <c r="E1952" s="20">
        <f t="shared" si="301"/>
        <v>41897</v>
      </c>
      <c r="F1952" t="str">
        <f t="shared" si="302"/>
        <v>None_8h</v>
      </c>
      <c r="G1952">
        <f t="shared" si="303"/>
        <v>14</v>
      </c>
      <c r="H1952" t="str">
        <f t="shared" si="304"/>
        <v>NO</v>
      </c>
      <c r="I1952">
        <f t="shared" si="308"/>
        <v>7</v>
      </c>
      <c r="J1952" t="str">
        <f t="shared" si="309"/>
        <v/>
      </c>
      <c r="S1952">
        <v>3</v>
      </c>
      <c r="U1952" s="7">
        <v>7</v>
      </c>
      <c r="V1952" s="7"/>
    </row>
    <row r="1953" spans="1:22" x14ac:dyDescent="0.3">
      <c r="A1953" t="str">
        <f t="shared" si="300"/>
        <v>Exp4</v>
      </c>
      <c r="B1953">
        <f t="shared" si="305"/>
        <v>8</v>
      </c>
      <c r="C1953" t="str">
        <f t="shared" si="306"/>
        <v>Nil</v>
      </c>
      <c r="D1953" t="str">
        <f t="shared" si="307"/>
        <v>Otane</v>
      </c>
      <c r="E1953" s="20">
        <f t="shared" si="301"/>
        <v>41897</v>
      </c>
      <c r="F1953" t="str">
        <f t="shared" si="302"/>
        <v>None_8h</v>
      </c>
      <c r="G1953">
        <f t="shared" si="303"/>
        <v>14</v>
      </c>
      <c r="H1953" t="str">
        <f t="shared" si="304"/>
        <v>YES</v>
      </c>
      <c r="I1953">
        <f t="shared" si="308"/>
        <v>8</v>
      </c>
      <c r="J1953" t="str">
        <f t="shared" si="309"/>
        <v/>
      </c>
      <c r="S1953">
        <v>4</v>
      </c>
      <c r="T1953" t="s">
        <v>170</v>
      </c>
      <c r="U1953" s="7">
        <v>8</v>
      </c>
      <c r="V1953" s="7"/>
    </row>
    <row r="1954" spans="1:22" x14ac:dyDescent="0.3">
      <c r="A1954" t="str">
        <f t="shared" si="300"/>
        <v>Exp4</v>
      </c>
      <c r="B1954">
        <f t="shared" si="305"/>
        <v>8</v>
      </c>
      <c r="C1954" t="str">
        <f t="shared" si="306"/>
        <v>Nil</v>
      </c>
      <c r="D1954" t="str">
        <f t="shared" si="307"/>
        <v>Otane</v>
      </c>
      <c r="E1954" s="20">
        <f t="shared" si="301"/>
        <v>41897</v>
      </c>
      <c r="F1954" t="str">
        <f t="shared" si="302"/>
        <v>None_8h</v>
      </c>
      <c r="G1954">
        <f t="shared" si="303"/>
        <v>37</v>
      </c>
      <c r="H1954" t="str">
        <f t="shared" si="304"/>
        <v>YES</v>
      </c>
      <c r="I1954">
        <f t="shared" si="308"/>
        <v>8</v>
      </c>
      <c r="J1954" t="str">
        <f t="shared" si="309"/>
        <v/>
      </c>
      <c r="R1954">
        <v>37</v>
      </c>
      <c r="S1954">
        <v>1</v>
      </c>
      <c r="T1954" t="s">
        <v>170</v>
      </c>
      <c r="U1954" s="7">
        <v>8</v>
      </c>
      <c r="V1954" s="7"/>
    </row>
    <row r="1955" spans="1:22" x14ac:dyDescent="0.3">
      <c r="A1955" t="str">
        <f t="shared" si="300"/>
        <v>Exp4</v>
      </c>
      <c r="B1955">
        <f t="shared" si="305"/>
        <v>8</v>
      </c>
      <c r="C1955" t="str">
        <f t="shared" si="306"/>
        <v>Nil</v>
      </c>
      <c r="D1955" t="str">
        <f t="shared" si="307"/>
        <v>Otane</v>
      </c>
      <c r="E1955" s="20">
        <f t="shared" si="301"/>
        <v>41897</v>
      </c>
      <c r="F1955" t="str">
        <f t="shared" si="302"/>
        <v>None_8h</v>
      </c>
      <c r="G1955">
        <f t="shared" si="303"/>
        <v>37</v>
      </c>
      <c r="H1955" t="str">
        <f t="shared" si="304"/>
        <v>NO</v>
      </c>
      <c r="I1955">
        <f t="shared" si="308"/>
        <v>8</v>
      </c>
      <c r="J1955" t="str">
        <f t="shared" si="309"/>
        <v/>
      </c>
      <c r="S1955">
        <v>2</v>
      </c>
      <c r="U1955" s="7">
        <v>8</v>
      </c>
      <c r="V1955" s="7"/>
    </row>
    <row r="1956" spans="1:22" x14ac:dyDescent="0.3">
      <c r="A1956" t="str">
        <f t="shared" si="300"/>
        <v>Exp4</v>
      </c>
      <c r="B1956">
        <f t="shared" si="305"/>
        <v>8</v>
      </c>
      <c r="C1956" t="str">
        <f t="shared" si="306"/>
        <v>Nil</v>
      </c>
      <c r="D1956" t="str">
        <f t="shared" si="307"/>
        <v>Otane</v>
      </c>
      <c r="E1956" s="20">
        <f t="shared" si="301"/>
        <v>41897</v>
      </c>
      <c r="F1956" t="str">
        <f t="shared" si="302"/>
        <v>None_8h</v>
      </c>
      <c r="G1956">
        <f t="shared" si="303"/>
        <v>37</v>
      </c>
      <c r="H1956" t="str">
        <f t="shared" si="304"/>
        <v>YES</v>
      </c>
      <c r="I1956">
        <f t="shared" si="308"/>
        <v>8</v>
      </c>
      <c r="J1956" t="str">
        <f t="shared" si="309"/>
        <v/>
      </c>
      <c r="S1956">
        <v>3</v>
      </c>
      <c r="T1956" t="s">
        <v>170</v>
      </c>
      <c r="U1956" s="7">
        <v>8</v>
      </c>
      <c r="V1956" s="7"/>
    </row>
    <row r="1957" spans="1:22" x14ac:dyDescent="0.3">
      <c r="A1957" t="str">
        <f t="shared" si="300"/>
        <v>Exp4</v>
      </c>
      <c r="B1957">
        <f t="shared" si="305"/>
        <v>8</v>
      </c>
      <c r="C1957" t="str">
        <f t="shared" si="306"/>
        <v>Nil</v>
      </c>
      <c r="D1957" t="str">
        <f t="shared" si="307"/>
        <v>Otane</v>
      </c>
      <c r="E1957" s="20">
        <f t="shared" si="301"/>
        <v>41897</v>
      </c>
      <c r="F1957" t="str">
        <f t="shared" si="302"/>
        <v>None_8h</v>
      </c>
      <c r="G1957">
        <f t="shared" si="303"/>
        <v>37</v>
      </c>
      <c r="H1957" t="str">
        <f t="shared" si="304"/>
        <v>YES</v>
      </c>
      <c r="I1957">
        <f t="shared" si="308"/>
        <v>8</v>
      </c>
      <c r="J1957" t="str">
        <f t="shared" si="309"/>
        <v/>
      </c>
      <c r="S1957">
        <v>4</v>
      </c>
      <c r="T1957" t="s">
        <v>170</v>
      </c>
      <c r="U1957" s="7">
        <v>8</v>
      </c>
      <c r="V1957" s="7"/>
    </row>
    <row r="1958" spans="1:22" x14ac:dyDescent="0.3">
      <c r="A1958" t="str">
        <f t="shared" si="300"/>
        <v>Exp4</v>
      </c>
      <c r="B1958">
        <f t="shared" si="305"/>
        <v>8</v>
      </c>
      <c r="C1958" t="str">
        <f t="shared" si="306"/>
        <v>Nil</v>
      </c>
      <c r="D1958" t="str">
        <f t="shared" si="307"/>
        <v>Otane</v>
      </c>
      <c r="E1958" s="20">
        <f t="shared" si="301"/>
        <v>41897</v>
      </c>
      <c r="F1958" t="str">
        <f t="shared" si="302"/>
        <v>None_8h</v>
      </c>
      <c r="G1958">
        <f t="shared" si="303"/>
        <v>37</v>
      </c>
      <c r="H1958" t="str">
        <f t="shared" si="304"/>
        <v>YES</v>
      </c>
      <c r="I1958">
        <f t="shared" si="308"/>
        <v>8</v>
      </c>
      <c r="J1958" t="str">
        <f t="shared" si="309"/>
        <v/>
      </c>
      <c r="S1958">
        <v>5</v>
      </c>
      <c r="T1958" t="s">
        <v>170</v>
      </c>
      <c r="U1958" s="7">
        <v>8</v>
      </c>
      <c r="V1958" s="7"/>
    </row>
    <row r="1959" spans="1:22" x14ac:dyDescent="0.3">
      <c r="A1959" t="str">
        <f t="shared" si="300"/>
        <v>Exp4</v>
      </c>
      <c r="B1959">
        <f t="shared" si="305"/>
        <v>8</v>
      </c>
      <c r="C1959" t="str">
        <f t="shared" si="306"/>
        <v>Nil</v>
      </c>
      <c r="D1959" t="str">
        <f t="shared" si="307"/>
        <v>Otane</v>
      </c>
      <c r="E1959" s="20">
        <f t="shared" si="301"/>
        <v>41897</v>
      </c>
      <c r="F1959" t="str">
        <f t="shared" si="302"/>
        <v>None_8h</v>
      </c>
      <c r="G1959">
        <f t="shared" si="303"/>
        <v>37</v>
      </c>
      <c r="H1959" t="str">
        <f t="shared" si="304"/>
        <v>YES</v>
      </c>
      <c r="I1959">
        <f t="shared" si="308"/>
        <v>8</v>
      </c>
      <c r="J1959" t="str">
        <f t="shared" si="309"/>
        <v/>
      </c>
      <c r="S1959">
        <v>6</v>
      </c>
      <c r="T1959" t="s">
        <v>170</v>
      </c>
      <c r="U1959" s="7">
        <v>8</v>
      </c>
      <c r="V1959" s="7"/>
    </row>
    <row r="1960" spans="1:22" x14ac:dyDescent="0.3">
      <c r="A1960" t="str">
        <f t="shared" si="300"/>
        <v>Exp4</v>
      </c>
      <c r="B1960">
        <f t="shared" si="305"/>
        <v>8</v>
      </c>
      <c r="C1960" t="str">
        <f t="shared" si="306"/>
        <v>Nil</v>
      </c>
      <c r="D1960" t="str">
        <f t="shared" si="307"/>
        <v>Otane</v>
      </c>
      <c r="E1960" s="20">
        <f t="shared" si="301"/>
        <v>41904</v>
      </c>
      <c r="F1960" t="str">
        <f t="shared" si="302"/>
        <v>None_8h</v>
      </c>
      <c r="G1960">
        <f t="shared" si="303"/>
        <v>28</v>
      </c>
      <c r="H1960" t="str">
        <f t="shared" si="304"/>
        <v>YES</v>
      </c>
      <c r="I1960">
        <f t="shared" si="308"/>
        <v>8</v>
      </c>
      <c r="J1960">
        <f t="shared" si="309"/>
        <v>24</v>
      </c>
      <c r="P1960" s="1">
        <v>41904</v>
      </c>
      <c r="Q1960" t="s">
        <v>441</v>
      </c>
      <c r="R1960">
        <v>28</v>
      </c>
      <c r="S1960">
        <v>1</v>
      </c>
      <c r="T1960" t="s">
        <v>170</v>
      </c>
      <c r="U1960" s="7">
        <v>8</v>
      </c>
      <c r="V1960" s="7">
        <v>24</v>
      </c>
    </row>
    <row r="1961" spans="1:22" x14ac:dyDescent="0.3">
      <c r="A1961" t="str">
        <f t="shared" si="300"/>
        <v>Exp4</v>
      </c>
      <c r="B1961">
        <f t="shared" si="305"/>
        <v>8</v>
      </c>
      <c r="C1961" t="str">
        <f t="shared" si="306"/>
        <v>Nil</v>
      </c>
      <c r="D1961" t="str">
        <f t="shared" si="307"/>
        <v>Otane</v>
      </c>
      <c r="E1961" s="20">
        <f t="shared" si="301"/>
        <v>41904</v>
      </c>
      <c r="F1961" t="str">
        <f t="shared" si="302"/>
        <v>None_8h</v>
      </c>
      <c r="G1961">
        <f t="shared" si="303"/>
        <v>28</v>
      </c>
      <c r="H1961" t="str">
        <f t="shared" si="304"/>
        <v>YES</v>
      </c>
      <c r="I1961">
        <f t="shared" si="308"/>
        <v>8</v>
      </c>
      <c r="J1961">
        <f t="shared" si="309"/>
        <v>24</v>
      </c>
      <c r="S1961">
        <v>2</v>
      </c>
      <c r="T1961" t="s">
        <v>170</v>
      </c>
      <c r="U1961" s="7">
        <v>8</v>
      </c>
      <c r="V1961" s="7">
        <v>24</v>
      </c>
    </row>
    <row r="1962" spans="1:22" x14ac:dyDescent="0.3">
      <c r="A1962" t="str">
        <f t="shared" si="300"/>
        <v>Exp4</v>
      </c>
      <c r="B1962">
        <f t="shared" si="305"/>
        <v>8</v>
      </c>
      <c r="C1962" t="str">
        <f t="shared" si="306"/>
        <v>Nil</v>
      </c>
      <c r="D1962" t="str">
        <f t="shared" si="307"/>
        <v>Otane</v>
      </c>
      <c r="E1962" s="20">
        <f t="shared" si="301"/>
        <v>41904</v>
      </c>
      <c r="F1962" t="str">
        <f t="shared" si="302"/>
        <v>None_8h</v>
      </c>
      <c r="G1962">
        <f t="shared" si="303"/>
        <v>28</v>
      </c>
      <c r="H1962" t="str">
        <f t="shared" si="304"/>
        <v>YES</v>
      </c>
      <c r="I1962">
        <f t="shared" si="308"/>
        <v>8</v>
      </c>
      <c r="J1962">
        <f t="shared" si="309"/>
        <v>19</v>
      </c>
      <c r="S1962">
        <v>3</v>
      </c>
      <c r="T1962" t="s">
        <v>170</v>
      </c>
      <c r="U1962" s="7">
        <v>8</v>
      </c>
      <c r="V1962" s="7">
        <v>19</v>
      </c>
    </row>
    <row r="1963" spans="1:22" x14ac:dyDescent="0.3">
      <c r="A1963" t="str">
        <f t="shared" si="300"/>
        <v>Exp4</v>
      </c>
      <c r="B1963">
        <f t="shared" si="305"/>
        <v>8</v>
      </c>
      <c r="C1963" t="str">
        <f t="shared" si="306"/>
        <v>Nil</v>
      </c>
      <c r="D1963" t="str">
        <f t="shared" si="307"/>
        <v>Otane</v>
      </c>
      <c r="E1963" s="20">
        <f t="shared" si="301"/>
        <v>41904</v>
      </c>
      <c r="F1963" t="str">
        <f t="shared" si="302"/>
        <v>None_8h</v>
      </c>
      <c r="G1963">
        <f t="shared" si="303"/>
        <v>28</v>
      </c>
      <c r="H1963" t="str">
        <f t="shared" si="304"/>
        <v>YES</v>
      </c>
      <c r="I1963">
        <f t="shared" si="308"/>
        <v>8</v>
      </c>
      <c r="J1963">
        <f t="shared" si="309"/>
        <v>24</v>
      </c>
      <c r="S1963">
        <v>4</v>
      </c>
      <c r="T1963" t="s">
        <v>170</v>
      </c>
      <c r="U1963" s="7">
        <v>8</v>
      </c>
      <c r="V1963" s="7">
        <v>24</v>
      </c>
    </row>
    <row r="1964" spans="1:22" x14ac:dyDescent="0.3">
      <c r="A1964" t="str">
        <f t="shared" si="300"/>
        <v>Exp4</v>
      </c>
      <c r="B1964">
        <f t="shared" si="305"/>
        <v>8</v>
      </c>
      <c r="C1964" t="str">
        <f t="shared" si="306"/>
        <v>Nil</v>
      </c>
      <c r="D1964" t="str">
        <f t="shared" si="307"/>
        <v>Otane</v>
      </c>
      <c r="E1964" s="20">
        <f t="shared" si="301"/>
        <v>41904</v>
      </c>
      <c r="F1964" t="str">
        <f t="shared" si="302"/>
        <v>None_8h</v>
      </c>
      <c r="G1964">
        <f t="shared" si="303"/>
        <v>29</v>
      </c>
      <c r="H1964" t="str">
        <f t="shared" si="304"/>
        <v>YES</v>
      </c>
      <c r="I1964">
        <f t="shared" si="308"/>
        <v>8</v>
      </c>
      <c r="J1964">
        <f t="shared" si="309"/>
        <v>24</v>
      </c>
      <c r="R1964">
        <v>29</v>
      </c>
      <c r="S1964">
        <v>1</v>
      </c>
      <c r="T1964" t="s">
        <v>170</v>
      </c>
      <c r="U1964" s="7">
        <v>8</v>
      </c>
      <c r="V1964" s="7">
        <v>24</v>
      </c>
    </row>
    <row r="1965" spans="1:22" x14ac:dyDescent="0.3">
      <c r="A1965" t="str">
        <f t="shared" si="300"/>
        <v>Exp4</v>
      </c>
      <c r="B1965">
        <f t="shared" si="305"/>
        <v>8</v>
      </c>
      <c r="C1965" t="str">
        <f t="shared" si="306"/>
        <v>Nil</v>
      </c>
      <c r="D1965" t="str">
        <f t="shared" si="307"/>
        <v>Otane</v>
      </c>
      <c r="E1965" s="20">
        <f t="shared" si="301"/>
        <v>41904</v>
      </c>
      <c r="F1965" t="str">
        <f t="shared" si="302"/>
        <v>None_8h</v>
      </c>
      <c r="G1965">
        <f t="shared" si="303"/>
        <v>29</v>
      </c>
      <c r="H1965" t="str">
        <f t="shared" si="304"/>
        <v>YES</v>
      </c>
      <c r="I1965">
        <f t="shared" si="308"/>
        <v>9</v>
      </c>
      <c r="J1965">
        <f t="shared" si="309"/>
        <v>26</v>
      </c>
      <c r="S1965">
        <v>2</v>
      </c>
      <c r="T1965" t="s">
        <v>170</v>
      </c>
      <c r="U1965" s="7">
        <v>9</v>
      </c>
      <c r="V1965" s="7">
        <v>26</v>
      </c>
    </row>
    <row r="1966" spans="1:22" x14ac:dyDescent="0.3">
      <c r="A1966" t="str">
        <f t="shared" si="300"/>
        <v>Exp4</v>
      </c>
      <c r="B1966">
        <f t="shared" si="305"/>
        <v>8</v>
      </c>
      <c r="C1966" t="str">
        <f t="shared" si="306"/>
        <v>Nil</v>
      </c>
      <c r="D1966" t="str">
        <f t="shared" si="307"/>
        <v>Otane</v>
      </c>
      <c r="E1966" s="20">
        <f t="shared" si="301"/>
        <v>41904</v>
      </c>
      <c r="F1966" t="str">
        <f t="shared" si="302"/>
        <v>None_8h</v>
      </c>
      <c r="G1966">
        <f t="shared" si="303"/>
        <v>29</v>
      </c>
      <c r="H1966" t="str">
        <f t="shared" si="304"/>
        <v>YES</v>
      </c>
      <c r="I1966">
        <f t="shared" si="308"/>
        <v>8</v>
      </c>
      <c r="J1966" t="str">
        <f t="shared" si="309"/>
        <v/>
      </c>
      <c r="S1966">
        <v>3</v>
      </c>
      <c r="T1966" t="s">
        <v>170</v>
      </c>
      <c r="U1966" s="7">
        <v>8</v>
      </c>
      <c r="V1966" s="7"/>
    </row>
    <row r="1967" spans="1:22" x14ac:dyDescent="0.3">
      <c r="A1967" t="str">
        <f t="shared" si="300"/>
        <v>Exp4</v>
      </c>
      <c r="B1967">
        <f t="shared" si="305"/>
        <v>8</v>
      </c>
      <c r="C1967" t="str">
        <f t="shared" si="306"/>
        <v>Nil</v>
      </c>
      <c r="D1967" t="str">
        <f t="shared" si="307"/>
        <v>Otane</v>
      </c>
      <c r="E1967" s="20">
        <f t="shared" si="301"/>
        <v>41904</v>
      </c>
      <c r="F1967" t="str">
        <f t="shared" si="302"/>
        <v>None_8h</v>
      </c>
      <c r="G1967">
        <f t="shared" si="303"/>
        <v>29</v>
      </c>
      <c r="H1967" t="str">
        <f t="shared" si="304"/>
        <v>YES</v>
      </c>
      <c r="I1967">
        <f t="shared" si="308"/>
        <v>8</v>
      </c>
      <c r="J1967">
        <f t="shared" si="309"/>
        <v>18</v>
      </c>
      <c r="S1967">
        <v>4</v>
      </c>
      <c r="T1967" t="s">
        <v>170</v>
      </c>
      <c r="U1967" s="7">
        <v>8</v>
      </c>
      <c r="V1967" s="7">
        <v>18</v>
      </c>
    </row>
    <row r="1968" spans="1:22" x14ac:dyDescent="0.3">
      <c r="A1968" t="str">
        <f t="shared" si="300"/>
        <v>Exp4</v>
      </c>
      <c r="B1968">
        <f t="shared" si="305"/>
        <v>8</v>
      </c>
      <c r="C1968" t="str">
        <f t="shared" si="306"/>
        <v>Nil</v>
      </c>
      <c r="D1968" t="str">
        <f t="shared" si="307"/>
        <v>Otane</v>
      </c>
      <c r="E1968" s="20">
        <f t="shared" si="301"/>
        <v>41911</v>
      </c>
      <c r="F1968" t="str">
        <f t="shared" si="302"/>
        <v>None_8h</v>
      </c>
      <c r="G1968">
        <f t="shared" si="303"/>
        <v>15</v>
      </c>
      <c r="H1968" t="str">
        <f t="shared" si="304"/>
        <v>YES</v>
      </c>
      <c r="I1968">
        <f t="shared" si="308"/>
        <v>9</v>
      </c>
      <c r="J1968">
        <f t="shared" si="309"/>
        <v>25</v>
      </c>
      <c r="P1968" s="1">
        <v>41911</v>
      </c>
      <c r="Q1968" t="s">
        <v>441</v>
      </c>
      <c r="R1968">
        <v>15</v>
      </c>
      <c r="S1968">
        <v>1</v>
      </c>
      <c r="T1968" t="s">
        <v>170</v>
      </c>
      <c r="U1968" s="7">
        <v>9</v>
      </c>
      <c r="V1968" s="7">
        <v>25</v>
      </c>
    </row>
    <row r="1969" spans="1:22" x14ac:dyDescent="0.3">
      <c r="A1969" t="str">
        <f t="shared" si="300"/>
        <v>Exp4</v>
      </c>
      <c r="B1969">
        <f t="shared" si="305"/>
        <v>8</v>
      </c>
      <c r="C1969" t="str">
        <f t="shared" si="306"/>
        <v>Nil</v>
      </c>
      <c r="D1969" t="str">
        <f t="shared" si="307"/>
        <v>Otane</v>
      </c>
      <c r="E1969" s="20">
        <f t="shared" si="301"/>
        <v>41911</v>
      </c>
      <c r="F1969" t="str">
        <f t="shared" si="302"/>
        <v>None_8h</v>
      </c>
      <c r="G1969">
        <f t="shared" si="303"/>
        <v>15</v>
      </c>
      <c r="H1969" t="str">
        <f t="shared" si="304"/>
        <v>YES</v>
      </c>
      <c r="I1969">
        <f t="shared" si="308"/>
        <v>8</v>
      </c>
      <c r="J1969">
        <f t="shared" si="309"/>
        <v>24</v>
      </c>
      <c r="S1969">
        <v>2</v>
      </c>
      <c r="T1969" t="s">
        <v>170</v>
      </c>
      <c r="U1969" s="7">
        <v>8</v>
      </c>
      <c r="V1969" s="7">
        <v>24</v>
      </c>
    </row>
    <row r="1970" spans="1:22" x14ac:dyDescent="0.3">
      <c r="A1970" t="str">
        <f t="shared" si="300"/>
        <v>Exp4</v>
      </c>
      <c r="B1970">
        <f t="shared" si="305"/>
        <v>8</v>
      </c>
      <c r="C1970" t="str">
        <f t="shared" si="306"/>
        <v>Nil</v>
      </c>
      <c r="D1970" t="str">
        <f t="shared" si="307"/>
        <v>Otane</v>
      </c>
      <c r="E1970" s="20">
        <f t="shared" si="301"/>
        <v>41911</v>
      </c>
      <c r="F1970" t="str">
        <f t="shared" si="302"/>
        <v>None_8h</v>
      </c>
      <c r="G1970">
        <f t="shared" si="303"/>
        <v>15</v>
      </c>
      <c r="H1970" t="str">
        <f t="shared" si="304"/>
        <v>YES</v>
      </c>
      <c r="I1970">
        <f t="shared" si="308"/>
        <v>9</v>
      </c>
      <c r="J1970">
        <f t="shared" si="309"/>
        <v>25</v>
      </c>
      <c r="S1970">
        <v>3</v>
      </c>
      <c r="T1970" t="s">
        <v>170</v>
      </c>
      <c r="U1970" s="7">
        <v>9</v>
      </c>
      <c r="V1970" s="7">
        <v>25</v>
      </c>
    </row>
    <row r="1971" spans="1:22" x14ac:dyDescent="0.3">
      <c r="A1971" t="str">
        <f t="shared" si="300"/>
        <v>Exp4</v>
      </c>
      <c r="B1971">
        <f t="shared" si="305"/>
        <v>8</v>
      </c>
      <c r="C1971" t="str">
        <f t="shared" si="306"/>
        <v>Nil</v>
      </c>
      <c r="D1971" t="str">
        <f t="shared" si="307"/>
        <v>Otane</v>
      </c>
      <c r="E1971" s="20">
        <f t="shared" si="301"/>
        <v>41911</v>
      </c>
      <c r="F1971" t="str">
        <f t="shared" si="302"/>
        <v>None_8h</v>
      </c>
      <c r="G1971">
        <f t="shared" si="303"/>
        <v>15</v>
      </c>
      <c r="H1971" t="str">
        <f t="shared" si="304"/>
        <v>YES</v>
      </c>
      <c r="I1971">
        <f t="shared" si="308"/>
        <v>9</v>
      </c>
      <c r="J1971">
        <f t="shared" si="309"/>
        <v>24</v>
      </c>
      <c r="S1971">
        <v>4</v>
      </c>
      <c r="T1971" t="s">
        <v>170</v>
      </c>
      <c r="U1971" s="7">
        <v>9</v>
      </c>
      <c r="V1971" s="7">
        <v>24</v>
      </c>
    </row>
    <row r="1972" spans="1:22" x14ac:dyDescent="0.3">
      <c r="A1972" t="str">
        <f t="shared" si="300"/>
        <v>Exp4</v>
      </c>
      <c r="B1972">
        <f t="shared" si="305"/>
        <v>8</v>
      </c>
      <c r="C1972" t="str">
        <f t="shared" si="306"/>
        <v>Nil</v>
      </c>
      <c r="D1972" t="str">
        <f t="shared" si="307"/>
        <v>Otane</v>
      </c>
      <c r="E1972" s="20">
        <f t="shared" si="301"/>
        <v>41911</v>
      </c>
      <c r="F1972" t="str">
        <f t="shared" si="302"/>
        <v>None_8h</v>
      </c>
      <c r="G1972">
        <f t="shared" si="303"/>
        <v>22</v>
      </c>
      <c r="H1972" t="str">
        <f t="shared" si="304"/>
        <v>YES</v>
      </c>
      <c r="I1972">
        <f t="shared" si="308"/>
        <v>8</v>
      </c>
      <c r="J1972">
        <f t="shared" si="309"/>
        <v>23</v>
      </c>
      <c r="R1972">
        <v>22</v>
      </c>
      <c r="S1972">
        <v>1</v>
      </c>
      <c r="T1972" t="s">
        <v>170</v>
      </c>
      <c r="U1972" s="7">
        <v>8</v>
      </c>
      <c r="V1972" s="7">
        <v>23</v>
      </c>
    </row>
    <row r="1973" spans="1:22" x14ac:dyDescent="0.3">
      <c r="A1973" t="str">
        <f t="shared" si="300"/>
        <v>Exp4</v>
      </c>
      <c r="B1973">
        <f t="shared" si="305"/>
        <v>8</v>
      </c>
      <c r="C1973" t="str">
        <f t="shared" si="306"/>
        <v>Nil</v>
      </c>
      <c r="D1973" t="str">
        <f t="shared" si="307"/>
        <v>Otane</v>
      </c>
      <c r="E1973" s="20">
        <f t="shared" si="301"/>
        <v>41911</v>
      </c>
      <c r="F1973" t="str">
        <f t="shared" si="302"/>
        <v>None_8h</v>
      </c>
      <c r="G1973">
        <f t="shared" si="303"/>
        <v>22</v>
      </c>
      <c r="H1973" t="str">
        <f t="shared" si="304"/>
        <v>YES</v>
      </c>
      <c r="I1973">
        <f t="shared" si="308"/>
        <v>8</v>
      </c>
      <c r="J1973">
        <f t="shared" si="309"/>
        <v>22</v>
      </c>
      <c r="S1973">
        <v>2</v>
      </c>
      <c r="T1973" t="s">
        <v>170</v>
      </c>
      <c r="U1973" s="7">
        <v>8</v>
      </c>
      <c r="V1973" s="7">
        <v>22</v>
      </c>
    </row>
    <row r="1974" spans="1:22" x14ac:dyDescent="0.3">
      <c r="A1974" t="str">
        <f t="shared" si="300"/>
        <v>Exp4</v>
      </c>
      <c r="B1974">
        <f t="shared" si="305"/>
        <v>8</v>
      </c>
      <c r="C1974" t="str">
        <f t="shared" si="306"/>
        <v>Nil</v>
      </c>
      <c r="D1974" t="str">
        <f t="shared" si="307"/>
        <v>Otane</v>
      </c>
      <c r="E1974" s="20">
        <f t="shared" si="301"/>
        <v>41911</v>
      </c>
      <c r="F1974" t="str">
        <f t="shared" si="302"/>
        <v>None_8h</v>
      </c>
      <c r="G1974">
        <f t="shared" si="303"/>
        <v>22</v>
      </c>
      <c r="H1974" t="str">
        <f t="shared" si="304"/>
        <v>YES</v>
      </c>
      <c r="I1974">
        <f t="shared" si="308"/>
        <v>8</v>
      </c>
      <c r="J1974">
        <f t="shared" si="309"/>
        <v>23</v>
      </c>
      <c r="S1974">
        <v>3</v>
      </c>
      <c r="T1974" t="s">
        <v>170</v>
      </c>
      <c r="U1974" s="7">
        <v>8</v>
      </c>
      <c r="V1974" s="7">
        <v>23</v>
      </c>
    </row>
    <row r="1975" spans="1:22" x14ac:dyDescent="0.3">
      <c r="A1975" t="str">
        <f t="shared" si="300"/>
        <v>Exp4</v>
      </c>
      <c r="B1975">
        <f t="shared" si="305"/>
        <v>8</v>
      </c>
      <c r="C1975" t="str">
        <f t="shared" si="306"/>
        <v>Nil</v>
      </c>
      <c r="D1975" t="str">
        <f t="shared" si="307"/>
        <v>Otane</v>
      </c>
      <c r="E1975" s="20">
        <f t="shared" si="301"/>
        <v>41911</v>
      </c>
      <c r="F1975" t="str">
        <f t="shared" si="302"/>
        <v>None_8h</v>
      </c>
      <c r="G1975">
        <f t="shared" si="303"/>
        <v>22</v>
      </c>
      <c r="H1975" t="str">
        <f t="shared" si="304"/>
        <v>YES</v>
      </c>
      <c r="I1975">
        <f t="shared" si="308"/>
        <v>8</v>
      </c>
      <c r="J1975">
        <f t="shared" si="309"/>
        <v>22</v>
      </c>
      <c r="S1975">
        <v>4</v>
      </c>
      <c r="T1975" t="s">
        <v>170</v>
      </c>
      <c r="U1975" s="7">
        <v>8</v>
      </c>
      <c r="V1975" s="7">
        <v>22</v>
      </c>
    </row>
    <row r="1976" spans="1:22" x14ac:dyDescent="0.3">
      <c r="A1976" t="str">
        <f t="shared" si="300"/>
        <v>Exp4</v>
      </c>
      <c r="B1976">
        <f t="shared" si="305"/>
        <v>8</v>
      </c>
      <c r="C1976" t="str">
        <f t="shared" si="306"/>
        <v>Nil</v>
      </c>
      <c r="D1976" t="str">
        <f t="shared" si="307"/>
        <v>Otane</v>
      </c>
      <c r="E1976" s="20">
        <f t="shared" si="301"/>
        <v>41911</v>
      </c>
      <c r="F1976" t="str">
        <f t="shared" si="302"/>
        <v>None_8h</v>
      </c>
      <c r="G1976">
        <f t="shared" si="303"/>
        <v>42</v>
      </c>
      <c r="H1976" t="str">
        <f t="shared" si="304"/>
        <v>YES</v>
      </c>
      <c r="I1976">
        <f t="shared" si="308"/>
        <v>8</v>
      </c>
      <c r="J1976">
        <f t="shared" si="309"/>
        <v>23</v>
      </c>
      <c r="R1976">
        <v>42</v>
      </c>
      <c r="S1976">
        <v>1</v>
      </c>
      <c r="T1976" t="s">
        <v>170</v>
      </c>
      <c r="U1976" s="7">
        <v>8</v>
      </c>
      <c r="V1976" s="7">
        <v>23</v>
      </c>
    </row>
    <row r="1977" spans="1:22" x14ac:dyDescent="0.3">
      <c r="A1977" t="str">
        <f t="shared" si="300"/>
        <v>Exp4</v>
      </c>
      <c r="B1977">
        <f t="shared" si="305"/>
        <v>8</v>
      </c>
      <c r="C1977" t="str">
        <f t="shared" si="306"/>
        <v>Nil</v>
      </c>
      <c r="D1977" t="str">
        <f t="shared" si="307"/>
        <v>Otane</v>
      </c>
      <c r="E1977" s="20">
        <f t="shared" si="301"/>
        <v>41911</v>
      </c>
      <c r="F1977" t="str">
        <f t="shared" si="302"/>
        <v>None_8h</v>
      </c>
      <c r="G1977">
        <f t="shared" si="303"/>
        <v>42</v>
      </c>
      <c r="H1977" t="str">
        <f t="shared" si="304"/>
        <v>YES</v>
      </c>
      <c r="I1977">
        <f t="shared" si="308"/>
        <v>9</v>
      </c>
      <c r="J1977">
        <f t="shared" si="309"/>
        <v>25</v>
      </c>
      <c r="S1977">
        <v>2</v>
      </c>
      <c r="T1977" t="s">
        <v>170</v>
      </c>
      <c r="U1977" s="7">
        <v>9</v>
      </c>
      <c r="V1977" s="7">
        <v>25</v>
      </c>
    </row>
    <row r="1978" spans="1:22" x14ac:dyDescent="0.3">
      <c r="A1978" t="str">
        <f t="shared" si="300"/>
        <v>Exp4</v>
      </c>
      <c r="B1978">
        <f t="shared" si="305"/>
        <v>8</v>
      </c>
      <c r="C1978" t="str">
        <f t="shared" si="306"/>
        <v>Nil</v>
      </c>
      <c r="D1978" t="str">
        <f t="shared" si="307"/>
        <v>Otane</v>
      </c>
      <c r="E1978" s="20">
        <f t="shared" si="301"/>
        <v>41911</v>
      </c>
      <c r="F1978" t="str">
        <f t="shared" si="302"/>
        <v>None_8h</v>
      </c>
      <c r="G1978">
        <f t="shared" si="303"/>
        <v>42</v>
      </c>
      <c r="H1978" t="str">
        <f t="shared" si="304"/>
        <v>YES</v>
      </c>
      <c r="I1978">
        <f t="shared" si="308"/>
        <v>9</v>
      </c>
      <c r="J1978">
        <f t="shared" si="309"/>
        <v>25</v>
      </c>
      <c r="S1978">
        <v>3</v>
      </c>
      <c r="T1978" t="s">
        <v>170</v>
      </c>
      <c r="U1978" s="7">
        <v>9</v>
      </c>
      <c r="V1978" s="7">
        <v>25</v>
      </c>
    </row>
    <row r="1979" spans="1:22" x14ac:dyDescent="0.3">
      <c r="A1979" t="str">
        <f t="shared" si="300"/>
        <v>Exp4</v>
      </c>
      <c r="B1979">
        <f t="shared" si="305"/>
        <v>8</v>
      </c>
      <c r="C1979" t="str">
        <f t="shared" si="306"/>
        <v>Nil</v>
      </c>
      <c r="D1979" t="str">
        <f t="shared" si="307"/>
        <v>Otane</v>
      </c>
      <c r="E1979" s="20">
        <f t="shared" si="301"/>
        <v>41911</v>
      </c>
      <c r="F1979" t="str">
        <f t="shared" si="302"/>
        <v>None_8h</v>
      </c>
      <c r="G1979">
        <f t="shared" si="303"/>
        <v>42</v>
      </c>
      <c r="H1979" t="str">
        <f t="shared" si="304"/>
        <v>YES</v>
      </c>
      <c r="I1979">
        <f t="shared" si="308"/>
        <v>8</v>
      </c>
      <c r="J1979">
        <f t="shared" si="309"/>
        <v>20</v>
      </c>
      <c r="S1979">
        <v>4</v>
      </c>
      <c r="T1979" t="s">
        <v>170</v>
      </c>
      <c r="U1979" s="7">
        <v>8</v>
      </c>
      <c r="V1979" s="7">
        <v>20</v>
      </c>
    </row>
    <row r="1980" spans="1:22" x14ac:dyDescent="0.3">
      <c r="A1980" t="str">
        <f t="shared" si="300"/>
        <v>Exp4</v>
      </c>
      <c r="B1980">
        <f t="shared" si="305"/>
        <v>8</v>
      </c>
      <c r="C1980" t="str">
        <f t="shared" si="306"/>
        <v>Nil</v>
      </c>
      <c r="D1980" t="str">
        <f t="shared" si="307"/>
        <v>Otane</v>
      </c>
      <c r="E1980" s="20">
        <f t="shared" si="301"/>
        <v>41918</v>
      </c>
      <c r="F1980" t="str">
        <f t="shared" si="302"/>
        <v>None_8h</v>
      </c>
      <c r="G1980">
        <f t="shared" si="303"/>
        <v>4</v>
      </c>
      <c r="H1980" t="str">
        <f t="shared" si="304"/>
        <v>YES</v>
      </c>
      <c r="I1980">
        <f t="shared" si="308"/>
        <v>9</v>
      </c>
      <c r="J1980">
        <f t="shared" si="309"/>
        <v>25</v>
      </c>
      <c r="P1980" s="1">
        <v>41918</v>
      </c>
      <c r="Q1980" t="s">
        <v>441</v>
      </c>
      <c r="R1980">
        <v>4</v>
      </c>
      <c r="S1980">
        <v>1</v>
      </c>
      <c r="T1980" t="s">
        <v>170</v>
      </c>
      <c r="U1980" s="7">
        <v>9</v>
      </c>
      <c r="V1980" s="7">
        <v>25</v>
      </c>
    </row>
    <row r="1981" spans="1:22" x14ac:dyDescent="0.3">
      <c r="A1981" t="str">
        <f t="shared" si="300"/>
        <v>Exp4</v>
      </c>
      <c r="B1981">
        <f t="shared" si="305"/>
        <v>8</v>
      </c>
      <c r="C1981" t="str">
        <f t="shared" si="306"/>
        <v>Nil</v>
      </c>
      <c r="D1981" t="str">
        <f t="shared" si="307"/>
        <v>Otane</v>
      </c>
      <c r="E1981" s="20">
        <f t="shared" si="301"/>
        <v>41918</v>
      </c>
      <c r="F1981" t="str">
        <f t="shared" si="302"/>
        <v>None_8h</v>
      </c>
      <c r="G1981">
        <f t="shared" si="303"/>
        <v>4</v>
      </c>
      <c r="H1981" t="str">
        <f t="shared" si="304"/>
        <v>YES</v>
      </c>
      <c r="I1981">
        <f t="shared" si="308"/>
        <v>8</v>
      </c>
      <c r="J1981">
        <f t="shared" si="309"/>
        <v>24</v>
      </c>
      <c r="S1981">
        <v>2</v>
      </c>
      <c r="T1981" t="s">
        <v>170</v>
      </c>
      <c r="U1981" s="7">
        <v>8</v>
      </c>
      <c r="V1981" s="7">
        <v>24</v>
      </c>
    </row>
    <row r="1982" spans="1:22" x14ac:dyDescent="0.3">
      <c r="A1982" t="str">
        <f t="shared" si="300"/>
        <v>Exp4</v>
      </c>
      <c r="B1982">
        <f t="shared" si="305"/>
        <v>8</v>
      </c>
      <c r="C1982" t="str">
        <f t="shared" si="306"/>
        <v>Nil</v>
      </c>
      <c r="D1982" t="str">
        <f t="shared" si="307"/>
        <v>Otane</v>
      </c>
      <c r="E1982" s="20">
        <f t="shared" si="301"/>
        <v>41918</v>
      </c>
      <c r="F1982" t="str">
        <f t="shared" si="302"/>
        <v>None_8h</v>
      </c>
      <c r="G1982">
        <f t="shared" si="303"/>
        <v>4</v>
      </c>
      <c r="H1982" t="str">
        <f t="shared" si="304"/>
        <v>YES</v>
      </c>
      <c r="I1982">
        <f t="shared" si="308"/>
        <v>9</v>
      </c>
      <c r="J1982">
        <f t="shared" si="309"/>
        <v>24</v>
      </c>
      <c r="S1982">
        <v>3</v>
      </c>
      <c r="T1982" t="s">
        <v>170</v>
      </c>
      <c r="U1982" s="7">
        <v>9</v>
      </c>
      <c r="V1982" s="7">
        <v>24</v>
      </c>
    </row>
    <row r="1983" spans="1:22" x14ac:dyDescent="0.3">
      <c r="A1983" t="str">
        <f t="shared" si="300"/>
        <v>Exp4</v>
      </c>
      <c r="B1983">
        <f t="shared" si="305"/>
        <v>8</v>
      </c>
      <c r="C1983" t="str">
        <f t="shared" si="306"/>
        <v>Nil</v>
      </c>
      <c r="D1983" t="str">
        <f t="shared" si="307"/>
        <v>Otane</v>
      </c>
      <c r="E1983" s="20">
        <f t="shared" si="301"/>
        <v>41918</v>
      </c>
      <c r="F1983" t="str">
        <f t="shared" si="302"/>
        <v>None_8h</v>
      </c>
      <c r="G1983">
        <f t="shared" si="303"/>
        <v>4</v>
      </c>
      <c r="H1983" t="str">
        <f t="shared" si="304"/>
        <v>YES</v>
      </c>
      <c r="I1983">
        <f t="shared" si="308"/>
        <v>8</v>
      </c>
      <c r="J1983">
        <f t="shared" si="309"/>
        <v>23</v>
      </c>
      <c r="S1983">
        <v>4</v>
      </c>
      <c r="T1983" t="s">
        <v>170</v>
      </c>
      <c r="U1983" s="7">
        <v>8</v>
      </c>
      <c r="V1983" s="7">
        <v>23</v>
      </c>
    </row>
    <row r="1984" spans="1:22" x14ac:dyDescent="0.3">
      <c r="A1984" t="str">
        <f t="shared" si="300"/>
        <v>Exp4</v>
      </c>
      <c r="B1984">
        <f t="shared" si="305"/>
        <v>8</v>
      </c>
      <c r="C1984" t="str">
        <f t="shared" si="306"/>
        <v>Nil</v>
      </c>
      <c r="D1984" t="str">
        <f t="shared" si="307"/>
        <v>Otane</v>
      </c>
      <c r="E1984" s="20">
        <f t="shared" si="301"/>
        <v>41918</v>
      </c>
      <c r="F1984" t="str">
        <f t="shared" si="302"/>
        <v>None_8h</v>
      </c>
      <c r="G1984">
        <f t="shared" si="303"/>
        <v>20</v>
      </c>
      <c r="H1984" t="str">
        <f t="shared" si="304"/>
        <v>YES</v>
      </c>
      <c r="I1984">
        <f t="shared" si="308"/>
        <v>8</v>
      </c>
      <c r="J1984">
        <f t="shared" si="309"/>
        <v>24</v>
      </c>
      <c r="R1984">
        <v>20</v>
      </c>
      <c r="S1984">
        <v>1</v>
      </c>
      <c r="T1984" t="s">
        <v>170</v>
      </c>
      <c r="U1984" s="7">
        <v>8</v>
      </c>
      <c r="V1984" s="7">
        <v>24</v>
      </c>
    </row>
    <row r="1985" spans="1:22" x14ac:dyDescent="0.3">
      <c r="A1985" t="str">
        <f t="shared" si="300"/>
        <v>Exp4</v>
      </c>
      <c r="B1985">
        <f t="shared" si="305"/>
        <v>8</v>
      </c>
      <c r="C1985" t="str">
        <f t="shared" si="306"/>
        <v>Nil</v>
      </c>
      <c r="D1985" t="str">
        <f t="shared" si="307"/>
        <v>Otane</v>
      </c>
      <c r="E1985" s="20">
        <f t="shared" si="301"/>
        <v>41918</v>
      </c>
      <c r="F1985" t="str">
        <f t="shared" si="302"/>
        <v>None_8h</v>
      </c>
      <c r="G1985">
        <f t="shared" si="303"/>
        <v>20</v>
      </c>
      <c r="H1985" t="str">
        <f t="shared" si="304"/>
        <v>YES</v>
      </c>
      <c r="I1985">
        <f t="shared" si="308"/>
        <v>9</v>
      </c>
      <c r="J1985">
        <f t="shared" si="309"/>
        <v>26</v>
      </c>
      <c r="S1985">
        <v>2</v>
      </c>
      <c r="T1985" t="s">
        <v>170</v>
      </c>
      <c r="U1985" s="7">
        <v>9</v>
      </c>
      <c r="V1985" s="7">
        <v>26</v>
      </c>
    </row>
    <row r="1986" spans="1:22" x14ac:dyDescent="0.3">
      <c r="A1986" t="str">
        <f t="shared" si="300"/>
        <v>Exp4</v>
      </c>
      <c r="B1986">
        <f t="shared" si="305"/>
        <v>8</v>
      </c>
      <c r="C1986" t="str">
        <f t="shared" si="306"/>
        <v>Nil</v>
      </c>
      <c r="D1986" t="str">
        <f t="shared" si="307"/>
        <v>Otane</v>
      </c>
      <c r="E1986" s="20">
        <f t="shared" si="301"/>
        <v>41918</v>
      </c>
      <c r="F1986" t="str">
        <f t="shared" si="302"/>
        <v>None_8h</v>
      </c>
      <c r="G1986">
        <f t="shared" si="303"/>
        <v>20</v>
      </c>
      <c r="H1986" t="str">
        <f t="shared" si="304"/>
        <v>YES</v>
      </c>
      <c r="I1986">
        <f t="shared" si="308"/>
        <v>10</v>
      </c>
      <c r="J1986">
        <f t="shared" si="309"/>
        <v>23</v>
      </c>
      <c r="S1986">
        <v>3</v>
      </c>
      <c r="T1986" t="s">
        <v>170</v>
      </c>
      <c r="U1986" s="7">
        <v>10</v>
      </c>
      <c r="V1986" s="7">
        <v>23</v>
      </c>
    </row>
    <row r="1987" spans="1:22" x14ac:dyDescent="0.3">
      <c r="A1987" t="str">
        <f t="shared" ref="A1987:A2050" si="310">IF(L1987="",A1986,L1987)</f>
        <v>Exp4</v>
      </c>
      <c r="B1987">
        <f t="shared" si="305"/>
        <v>8</v>
      </c>
      <c r="C1987" t="str">
        <f t="shared" si="306"/>
        <v>Nil</v>
      </c>
      <c r="D1987" t="str">
        <f t="shared" si="307"/>
        <v>Otane</v>
      </c>
      <c r="E1987" s="20">
        <f t="shared" ref="E1987:E2050" si="311">IF(P1987="",E1986,P1987)</f>
        <v>41918</v>
      </c>
      <c r="F1987" t="str">
        <f t="shared" ref="F1987:F2050" si="312">IF(Q1987="",F1986,Q1987)</f>
        <v>None_8h</v>
      </c>
      <c r="G1987">
        <f t="shared" ref="G1987:G2050" si="313">IF(R1987="",G1986,R1987)</f>
        <v>20</v>
      </c>
      <c r="H1987" t="str">
        <f t="shared" ref="H1987:H2050" si="314">IF(T1987="","NO","YES")</f>
        <v>YES</v>
      </c>
      <c r="I1987">
        <f t="shared" si="308"/>
        <v>9</v>
      </c>
      <c r="J1987">
        <f t="shared" si="309"/>
        <v>23</v>
      </c>
      <c r="S1987">
        <v>4</v>
      </c>
      <c r="T1987" t="s">
        <v>170</v>
      </c>
      <c r="U1987" s="7">
        <v>9</v>
      </c>
      <c r="V1987" s="7">
        <v>23</v>
      </c>
    </row>
    <row r="1988" spans="1:22" x14ac:dyDescent="0.3">
      <c r="A1988" t="str">
        <f t="shared" si="310"/>
        <v>Exp4</v>
      </c>
      <c r="B1988">
        <f t="shared" ref="B1988:B2051" si="315">IF(L1988="",B1987,M1988)</f>
        <v>8</v>
      </c>
      <c r="C1988" t="str">
        <f t="shared" ref="C1988:C2051" si="316">IF(O1988="",C1987,O1988)</f>
        <v>Nil</v>
      </c>
      <c r="D1988" t="str">
        <f t="shared" ref="D1988:D2051" si="317">IF(N1988="",D1987,N1988)</f>
        <v>Otane</v>
      </c>
      <c r="E1988" s="20">
        <f t="shared" si="311"/>
        <v>41918</v>
      </c>
      <c r="F1988" t="str">
        <f t="shared" si="312"/>
        <v>None_8h</v>
      </c>
      <c r="G1988">
        <f t="shared" si="313"/>
        <v>34</v>
      </c>
      <c r="H1988" t="str">
        <f t="shared" si="314"/>
        <v>YES</v>
      </c>
      <c r="I1988">
        <f t="shared" ref="I1988:I2051" si="318">IF(U1988="","",U1988)</f>
        <v>9</v>
      </c>
      <c r="J1988">
        <f t="shared" ref="J1988:J2051" si="319">IF(V1988="","",V1988)</f>
        <v>25</v>
      </c>
      <c r="R1988">
        <v>34</v>
      </c>
      <c r="S1988">
        <v>1</v>
      </c>
      <c r="T1988" t="s">
        <v>170</v>
      </c>
      <c r="U1988" s="7">
        <v>9</v>
      </c>
      <c r="V1988" s="7">
        <v>25</v>
      </c>
    </row>
    <row r="1989" spans="1:22" x14ac:dyDescent="0.3">
      <c r="A1989" t="str">
        <f t="shared" si="310"/>
        <v>Exp4</v>
      </c>
      <c r="B1989">
        <f t="shared" si="315"/>
        <v>8</v>
      </c>
      <c r="C1989" t="str">
        <f t="shared" si="316"/>
        <v>Nil</v>
      </c>
      <c r="D1989" t="str">
        <f t="shared" si="317"/>
        <v>Otane</v>
      </c>
      <c r="E1989" s="20">
        <f t="shared" si="311"/>
        <v>41918</v>
      </c>
      <c r="F1989" t="str">
        <f t="shared" si="312"/>
        <v>None_8h</v>
      </c>
      <c r="G1989">
        <f t="shared" si="313"/>
        <v>34</v>
      </c>
      <c r="H1989" t="str">
        <f t="shared" si="314"/>
        <v>YES</v>
      </c>
      <c r="I1989">
        <f t="shared" si="318"/>
        <v>8</v>
      </c>
      <c r="J1989">
        <f t="shared" si="319"/>
        <v>25</v>
      </c>
      <c r="S1989">
        <v>2</v>
      </c>
      <c r="T1989" t="s">
        <v>170</v>
      </c>
      <c r="U1989" s="7">
        <v>8</v>
      </c>
      <c r="V1989" s="7">
        <v>25</v>
      </c>
    </row>
    <row r="1990" spans="1:22" x14ac:dyDescent="0.3">
      <c r="A1990" t="str">
        <f t="shared" si="310"/>
        <v>Exp4</v>
      </c>
      <c r="B1990">
        <f t="shared" si="315"/>
        <v>8</v>
      </c>
      <c r="C1990" t="str">
        <f t="shared" si="316"/>
        <v>Nil</v>
      </c>
      <c r="D1990" t="str">
        <f t="shared" si="317"/>
        <v>Otane</v>
      </c>
      <c r="E1990" s="20">
        <f t="shared" si="311"/>
        <v>41918</v>
      </c>
      <c r="F1990" t="str">
        <f t="shared" si="312"/>
        <v>None_8h</v>
      </c>
      <c r="G1990">
        <f t="shared" si="313"/>
        <v>34</v>
      </c>
      <c r="H1990" t="str">
        <f t="shared" si="314"/>
        <v>YES</v>
      </c>
      <c r="I1990">
        <f t="shared" si="318"/>
        <v>8</v>
      </c>
      <c r="J1990">
        <f t="shared" si="319"/>
        <v>25</v>
      </c>
      <c r="S1990">
        <v>3</v>
      </c>
      <c r="T1990" t="s">
        <v>170</v>
      </c>
      <c r="U1990" s="7">
        <v>8</v>
      </c>
      <c r="V1990" s="7">
        <v>25</v>
      </c>
    </row>
    <row r="1991" spans="1:22" x14ac:dyDescent="0.3">
      <c r="A1991" t="str">
        <f t="shared" si="310"/>
        <v>Exp4</v>
      </c>
      <c r="B1991">
        <f t="shared" si="315"/>
        <v>8</v>
      </c>
      <c r="C1991" t="str">
        <f t="shared" si="316"/>
        <v>Nil</v>
      </c>
      <c r="D1991" t="str">
        <f t="shared" si="317"/>
        <v>Otane</v>
      </c>
      <c r="E1991" s="20">
        <f t="shared" si="311"/>
        <v>41918</v>
      </c>
      <c r="F1991" t="str">
        <f t="shared" si="312"/>
        <v>None_8h</v>
      </c>
      <c r="G1991">
        <f t="shared" si="313"/>
        <v>34</v>
      </c>
      <c r="H1991" t="str">
        <f t="shared" si="314"/>
        <v>YES</v>
      </c>
      <c r="I1991">
        <f t="shared" si="318"/>
        <v>9</v>
      </c>
      <c r="J1991">
        <f t="shared" si="319"/>
        <v>25</v>
      </c>
      <c r="S1991">
        <v>4</v>
      </c>
      <c r="T1991" t="s">
        <v>170</v>
      </c>
      <c r="U1991" s="7">
        <v>9</v>
      </c>
      <c r="V1991" s="7">
        <v>25</v>
      </c>
    </row>
    <row r="1992" spans="1:22" x14ac:dyDescent="0.3">
      <c r="A1992" t="str">
        <f t="shared" si="310"/>
        <v>Exp4</v>
      </c>
      <c r="B1992">
        <f t="shared" si="315"/>
        <v>8</v>
      </c>
      <c r="C1992" t="str">
        <f t="shared" si="316"/>
        <v>Nil</v>
      </c>
      <c r="D1992" t="str">
        <f t="shared" si="317"/>
        <v>Otane</v>
      </c>
      <c r="E1992" s="20">
        <f t="shared" si="311"/>
        <v>41926</v>
      </c>
      <c r="F1992" t="str">
        <f t="shared" si="312"/>
        <v>None_8h</v>
      </c>
      <c r="G1992">
        <f t="shared" si="313"/>
        <v>6</v>
      </c>
      <c r="H1992" t="str">
        <f t="shared" si="314"/>
        <v>YES</v>
      </c>
      <c r="I1992">
        <f t="shared" si="318"/>
        <v>9</v>
      </c>
      <c r="J1992">
        <f t="shared" si="319"/>
        <v>23</v>
      </c>
      <c r="P1992" s="1">
        <v>41926</v>
      </c>
      <c r="Q1992" t="s">
        <v>441</v>
      </c>
      <c r="R1992">
        <v>6</v>
      </c>
      <c r="S1992">
        <v>1</v>
      </c>
      <c r="T1992" t="s">
        <v>170</v>
      </c>
      <c r="U1992" s="7">
        <v>9</v>
      </c>
      <c r="V1992" s="7">
        <v>23</v>
      </c>
    </row>
    <row r="1993" spans="1:22" x14ac:dyDescent="0.3">
      <c r="A1993" t="str">
        <f t="shared" si="310"/>
        <v>Exp4</v>
      </c>
      <c r="B1993">
        <f t="shared" si="315"/>
        <v>8</v>
      </c>
      <c r="C1993" t="str">
        <f t="shared" si="316"/>
        <v>Nil</v>
      </c>
      <c r="D1993" t="str">
        <f t="shared" si="317"/>
        <v>Otane</v>
      </c>
      <c r="E1993" s="20">
        <f t="shared" si="311"/>
        <v>41926</v>
      </c>
      <c r="F1993" t="str">
        <f t="shared" si="312"/>
        <v>None_8h</v>
      </c>
      <c r="G1993">
        <f t="shared" si="313"/>
        <v>6</v>
      </c>
      <c r="H1993" t="str">
        <f t="shared" si="314"/>
        <v>YES</v>
      </c>
      <c r="I1993">
        <f t="shared" si="318"/>
        <v>9</v>
      </c>
      <c r="J1993">
        <f t="shared" si="319"/>
        <v>23</v>
      </c>
      <c r="S1993">
        <v>2</v>
      </c>
      <c r="T1993" t="s">
        <v>170</v>
      </c>
      <c r="U1993" s="7">
        <v>9</v>
      </c>
      <c r="V1993" s="7">
        <v>23</v>
      </c>
    </row>
    <row r="1994" spans="1:22" x14ac:dyDescent="0.3">
      <c r="A1994" t="str">
        <f t="shared" si="310"/>
        <v>Exp4</v>
      </c>
      <c r="B1994">
        <f t="shared" si="315"/>
        <v>8</v>
      </c>
      <c r="C1994" t="str">
        <f t="shared" si="316"/>
        <v>Nil</v>
      </c>
      <c r="D1994" t="str">
        <f t="shared" si="317"/>
        <v>Otane</v>
      </c>
      <c r="E1994" s="20">
        <f t="shared" si="311"/>
        <v>41926</v>
      </c>
      <c r="F1994" t="str">
        <f t="shared" si="312"/>
        <v>None_8h</v>
      </c>
      <c r="G1994">
        <f t="shared" si="313"/>
        <v>6</v>
      </c>
      <c r="H1994" t="str">
        <f t="shared" si="314"/>
        <v>YES</v>
      </c>
      <c r="I1994">
        <f t="shared" si="318"/>
        <v>9</v>
      </c>
      <c r="J1994">
        <f t="shared" si="319"/>
        <v>23</v>
      </c>
      <c r="S1994">
        <v>3</v>
      </c>
      <c r="T1994" t="s">
        <v>170</v>
      </c>
      <c r="U1994" s="7">
        <v>9</v>
      </c>
      <c r="V1994" s="7">
        <v>23</v>
      </c>
    </row>
    <row r="1995" spans="1:22" x14ac:dyDescent="0.3">
      <c r="A1995" t="str">
        <f t="shared" si="310"/>
        <v>Exp4</v>
      </c>
      <c r="B1995">
        <f t="shared" si="315"/>
        <v>8</v>
      </c>
      <c r="C1995" t="str">
        <f t="shared" si="316"/>
        <v>Nil</v>
      </c>
      <c r="D1995" t="str">
        <f t="shared" si="317"/>
        <v>Otane</v>
      </c>
      <c r="E1995" s="20">
        <f t="shared" si="311"/>
        <v>41926</v>
      </c>
      <c r="F1995" t="str">
        <f t="shared" si="312"/>
        <v>None_8h</v>
      </c>
      <c r="G1995">
        <f t="shared" si="313"/>
        <v>6</v>
      </c>
      <c r="H1995" t="str">
        <f t="shared" si="314"/>
        <v>YES</v>
      </c>
      <c r="I1995">
        <f t="shared" si="318"/>
        <v>8</v>
      </c>
      <c r="J1995">
        <f t="shared" si="319"/>
        <v>20</v>
      </c>
      <c r="S1995">
        <v>4</v>
      </c>
      <c r="T1995" t="s">
        <v>170</v>
      </c>
      <c r="U1995" s="7">
        <v>8</v>
      </c>
      <c r="V1995" s="7">
        <v>20</v>
      </c>
    </row>
    <row r="1996" spans="1:22" x14ac:dyDescent="0.3">
      <c r="A1996" t="str">
        <f t="shared" si="310"/>
        <v>Exp4</v>
      </c>
      <c r="B1996">
        <f t="shared" si="315"/>
        <v>8</v>
      </c>
      <c r="C1996" t="str">
        <f t="shared" si="316"/>
        <v>Nil</v>
      </c>
      <c r="D1996" t="str">
        <f t="shared" si="317"/>
        <v>Otane</v>
      </c>
      <c r="E1996" s="20">
        <f t="shared" si="311"/>
        <v>41926</v>
      </c>
      <c r="F1996" t="str">
        <f t="shared" si="312"/>
        <v>None_8h</v>
      </c>
      <c r="G1996">
        <f t="shared" si="313"/>
        <v>27</v>
      </c>
      <c r="H1996" t="str">
        <f t="shared" si="314"/>
        <v>YES</v>
      </c>
      <c r="I1996">
        <f t="shared" si="318"/>
        <v>8</v>
      </c>
      <c r="J1996">
        <f t="shared" si="319"/>
        <v>23</v>
      </c>
      <c r="R1996">
        <v>27</v>
      </c>
      <c r="S1996">
        <v>1</v>
      </c>
      <c r="T1996" t="s">
        <v>170</v>
      </c>
      <c r="U1996" s="7">
        <v>8</v>
      </c>
      <c r="V1996" s="7">
        <v>23</v>
      </c>
    </row>
    <row r="1997" spans="1:22" x14ac:dyDescent="0.3">
      <c r="A1997" t="str">
        <f t="shared" si="310"/>
        <v>Exp4</v>
      </c>
      <c r="B1997">
        <f t="shared" si="315"/>
        <v>8</v>
      </c>
      <c r="C1997" t="str">
        <f t="shared" si="316"/>
        <v>Nil</v>
      </c>
      <c r="D1997" t="str">
        <f t="shared" si="317"/>
        <v>Otane</v>
      </c>
      <c r="E1997" s="20">
        <f t="shared" si="311"/>
        <v>41926</v>
      </c>
      <c r="F1997" t="str">
        <f t="shared" si="312"/>
        <v>None_8h</v>
      </c>
      <c r="G1997">
        <f t="shared" si="313"/>
        <v>27</v>
      </c>
      <c r="H1997" t="str">
        <f t="shared" si="314"/>
        <v>YES</v>
      </c>
      <c r="I1997">
        <f t="shared" si="318"/>
        <v>8.5</v>
      </c>
      <c r="J1997">
        <f t="shared" si="319"/>
        <v>22.5</v>
      </c>
      <c r="S1997">
        <v>2</v>
      </c>
      <c r="T1997" t="s">
        <v>170</v>
      </c>
      <c r="U1997" s="7">
        <v>8.5</v>
      </c>
      <c r="V1997" s="7">
        <v>22.5</v>
      </c>
    </row>
    <row r="1998" spans="1:22" x14ac:dyDescent="0.3">
      <c r="A1998" t="str">
        <f t="shared" si="310"/>
        <v>Exp4</v>
      </c>
      <c r="B1998">
        <f t="shared" si="315"/>
        <v>8</v>
      </c>
      <c r="C1998" t="str">
        <f t="shared" si="316"/>
        <v>Nil</v>
      </c>
      <c r="D1998" t="str">
        <f t="shared" si="317"/>
        <v>Otane</v>
      </c>
      <c r="E1998" s="20">
        <f t="shared" si="311"/>
        <v>41926</v>
      </c>
      <c r="F1998" t="str">
        <f t="shared" si="312"/>
        <v>None_8h</v>
      </c>
      <c r="G1998">
        <f t="shared" si="313"/>
        <v>27</v>
      </c>
      <c r="H1998" t="str">
        <f t="shared" si="314"/>
        <v>YES</v>
      </c>
      <c r="I1998">
        <f t="shared" si="318"/>
        <v>8</v>
      </c>
      <c r="J1998">
        <f t="shared" si="319"/>
        <v>21.5</v>
      </c>
      <c r="S1998">
        <v>3</v>
      </c>
      <c r="T1998" t="s">
        <v>170</v>
      </c>
      <c r="U1998" s="7">
        <v>8</v>
      </c>
      <c r="V1998" s="7">
        <v>21.5</v>
      </c>
    </row>
    <row r="1999" spans="1:22" x14ac:dyDescent="0.3">
      <c r="A1999" t="str">
        <f t="shared" si="310"/>
        <v>Exp4</v>
      </c>
      <c r="B1999">
        <f t="shared" si="315"/>
        <v>8</v>
      </c>
      <c r="C1999" t="str">
        <f t="shared" si="316"/>
        <v>Nil</v>
      </c>
      <c r="D1999" t="str">
        <f t="shared" si="317"/>
        <v>Otane</v>
      </c>
      <c r="E1999" s="20">
        <f t="shared" si="311"/>
        <v>41926</v>
      </c>
      <c r="F1999" t="str">
        <f t="shared" si="312"/>
        <v>None_8h</v>
      </c>
      <c r="G1999">
        <f t="shared" si="313"/>
        <v>27</v>
      </c>
      <c r="H1999" t="str">
        <f t="shared" si="314"/>
        <v>YES</v>
      </c>
      <c r="I1999">
        <f t="shared" si="318"/>
        <v>8</v>
      </c>
      <c r="J1999">
        <f t="shared" si="319"/>
        <v>21</v>
      </c>
      <c r="S1999">
        <v>4</v>
      </c>
      <c r="T1999" t="s">
        <v>170</v>
      </c>
      <c r="U1999" s="7">
        <v>8</v>
      </c>
      <c r="V1999" s="7">
        <v>21</v>
      </c>
    </row>
    <row r="2000" spans="1:22" x14ac:dyDescent="0.3">
      <c r="A2000" t="str">
        <f t="shared" si="310"/>
        <v>Exp4</v>
      </c>
      <c r="B2000">
        <f t="shared" si="315"/>
        <v>8</v>
      </c>
      <c r="C2000" t="str">
        <f t="shared" si="316"/>
        <v>Nil</v>
      </c>
      <c r="D2000" t="str">
        <f t="shared" si="317"/>
        <v>Otane</v>
      </c>
      <c r="E2000" s="20">
        <f t="shared" si="311"/>
        <v>41926</v>
      </c>
      <c r="F2000" t="str">
        <f t="shared" si="312"/>
        <v>None_8h</v>
      </c>
      <c r="G2000">
        <f t="shared" si="313"/>
        <v>27</v>
      </c>
      <c r="H2000" t="str">
        <f t="shared" si="314"/>
        <v>YES</v>
      </c>
      <c r="I2000">
        <f t="shared" si="318"/>
        <v>8</v>
      </c>
      <c r="J2000">
        <f t="shared" si="319"/>
        <v>21</v>
      </c>
      <c r="S2000">
        <v>5</v>
      </c>
      <c r="T2000" t="s">
        <v>170</v>
      </c>
      <c r="U2000" s="7">
        <v>8</v>
      </c>
      <c r="V2000" s="7">
        <v>21</v>
      </c>
    </row>
    <row r="2001" spans="1:22" x14ac:dyDescent="0.3">
      <c r="A2001" t="str">
        <f t="shared" si="310"/>
        <v>Exp4</v>
      </c>
      <c r="B2001">
        <f t="shared" si="315"/>
        <v>8</v>
      </c>
      <c r="C2001" t="str">
        <f t="shared" si="316"/>
        <v>Nil</v>
      </c>
      <c r="D2001" t="str">
        <f t="shared" si="317"/>
        <v>Otane</v>
      </c>
      <c r="E2001" s="20">
        <f t="shared" si="311"/>
        <v>41926</v>
      </c>
      <c r="F2001" t="str">
        <f t="shared" si="312"/>
        <v>None_8h</v>
      </c>
      <c r="G2001">
        <f t="shared" si="313"/>
        <v>31</v>
      </c>
      <c r="H2001" t="str">
        <f t="shared" si="314"/>
        <v>YES</v>
      </c>
      <c r="I2001">
        <f t="shared" si="318"/>
        <v>8</v>
      </c>
      <c r="J2001">
        <f t="shared" si="319"/>
        <v>21</v>
      </c>
      <c r="R2001">
        <v>31</v>
      </c>
      <c r="S2001">
        <v>1</v>
      </c>
      <c r="T2001" t="s">
        <v>170</v>
      </c>
      <c r="U2001" s="7">
        <v>8</v>
      </c>
      <c r="V2001" s="7">
        <v>21</v>
      </c>
    </row>
    <row r="2002" spans="1:22" x14ac:dyDescent="0.3">
      <c r="A2002" t="str">
        <f t="shared" si="310"/>
        <v>Exp4</v>
      </c>
      <c r="B2002">
        <f t="shared" si="315"/>
        <v>8</v>
      </c>
      <c r="C2002" t="str">
        <f t="shared" si="316"/>
        <v>Nil</v>
      </c>
      <c r="D2002" t="str">
        <f t="shared" si="317"/>
        <v>Otane</v>
      </c>
      <c r="E2002" s="20">
        <f t="shared" si="311"/>
        <v>41926</v>
      </c>
      <c r="F2002" t="str">
        <f t="shared" si="312"/>
        <v>None_8h</v>
      </c>
      <c r="G2002">
        <f t="shared" si="313"/>
        <v>31</v>
      </c>
      <c r="H2002" t="str">
        <f t="shared" si="314"/>
        <v>YES</v>
      </c>
      <c r="I2002">
        <f t="shared" si="318"/>
        <v>8</v>
      </c>
      <c r="J2002">
        <f t="shared" si="319"/>
        <v>22</v>
      </c>
      <c r="S2002">
        <v>2</v>
      </c>
      <c r="T2002" t="s">
        <v>170</v>
      </c>
      <c r="U2002" s="7">
        <v>8</v>
      </c>
      <c r="V2002" s="7">
        <v>22</v>
      </c>
    </row>
    <row r="2003" spans="1:22" x14ac:dyDescent="0.3">
      <c r="A2003" t="str">
        <f t="shared" si="310"/>
        <v>Exp4</v>
      </c>
      <c r="B2003">
        <f t="shared" si="315"/>
        <v>8</v>
      </c>
      <c r="C2003" t="str">
        <f t="shared" si="316"/>
        <v>Nil</v>
      </c>
      <c r="D2003" t="str">
        <f t="shared" si="317"/>
        <v>Otane</v>
      </c>
      <c r="E2003" s="20">
        <f t="shared" si="311"/>
        <v>41926</v>
      </c>
      <c r="F2003" t="str">
        <f t="shared" si="312"/>
        <v>None_8h</v>
      </c>
      <c r="G2003">
        <f t="shared" si="313"/>
        <v>31</v>
      </c>
      <c r="H2003" t="str">
        <f t="shared" si="314"/>
        <v>YES</v>
      </c>
      <c r="I2003">
        <f t="shared" si="318"/>
        <v>9</v>
      </c>
      <c r="J2003">
        <f t="shared" si="319"/>
        <v>23</v>
      </c>
      <c r="S2003">
        <v>3</v>
      </c>
      <c r="T2003" t="s">
        <v>170</v>
      </c>
      <c r="U2003" s="7">
        <v>9</v>
      </c>
      <c r="V2003" s="7">
        <v>23</v>
      </c>
    </row>
    <row r="2004" spans="1:22" x14ac:dyDescent="0.3">
      <c r="A2004" t="str">
        <f t="shared" si="310"/>
        <v>Exp4</v>
      </c>
      <c r="B2004">
        <f t="shared" si="315"/>
        <v>8</v>
      </c>
      <c r="C2004" t="str">
        <f t="shared" si="316"/>
        <v>Nil</v>
      </c>
      <c r="D2004" t="str">
        <f t="shared" si="317"/>
        <v>Otane</v>
      </c>
      <c r="E2004" s="20">
        <f t="shared" si="311"/>
        <v>41926</v>
      </c>
      <c r="F2004" t="str">
        <f t="shared" si="312"/>
        <v>None_8h</v>
      </c>
      <c r="G2004">
        <f t="shared" si="313"/>
        <v>31</v>
      </c>
      <c r="H2004" t="str">
        <f t="shared" si="314"/>
        <v>YES</v>
      </c>
      <c r="I2004">
        <f t="shared" si="318"/>
        <v>8</v>
      </c>
      <c r="J2004">
        <f t="shared" si="319"/>
        <v>23</v>
      </c>
      <c r="S2004">
        <v>4</v>
      </c>
      <c r="T2004" t="s">
        <v>170</v>
      </c>
      <c r="U2004" s="7">
        <v>8</v>
      </c>
      <c r="V2004" s="7">
        <v>23</v>
      </c>
    </row>
    <row r="2005" spans="1:22" x14ac:dyDescent="0.3">
      <c r="A2005" t="str">
        <f t="shared" si="310"/>
        <v>Exp4</v>
      </c>
      <c r="B2005">
        <f t="shared" si="315"/>
        <v>8</v>
      </c>
      <c r="C2005" t="str">
        <f t="shared" si="316"/>
        <v>Nil</v>
      </c>
      <c r="D2005" t="str">
        <f t="shared" si="317"/>
        <v>Otane</v>
      </c>
      <c r="E2005" s="20">
        <f t="shared" si="311"/>
        <v>41932</v>
      </c>
      <c r="F2005" t="str">
        <f t="shared" si="312"/>
        <v>None_8h</v>
      </c>
      <c r="G2005">
        <f t="shared" si="313"/>
        <v>1</v>
      </c>
      <c r="H2005" t="str">
        <f t="shared" si="314"/>
        <v>YES</v>
      </c>
      <c r="I2005">
        <f t="shared" si="318"/>
        <v>8</v>
      </c>
      <c r="J2005">
        <f t="shared" si="319"/>
        <v>23</v>
      </c>
      <c r="P2005" s="1">
        <v>41932</v>
      </c>
      <c r="Q2005" t="s">
        <v>441</v>
      </c>
      <c r="R2005">
        <v>1</v>
      </c>
      <c r="S2005">
        <v>1</v>
      </c>
      <c r="T2005" t="s">
        <v>170</v>
      </c>
      <c r="U2005" s="7">
        <v>8</v>
      </c>
      <c r="V2005" s="7">
        <v>23</v>
      </c>
    </row>
    <row r="2006" spans="1:22" x14ac:dyDescent="0.3">
      <c r="A2006" t="str">
        <f t="shared" si="310"/>
        <v>Exp4</v>
      </c>
      <c r="B2006">
        <f t="shared" si="315"/>
        <v>8</v>
      </c>
      <c r="C2006" t="str">
        <f t="shared" si="316"/>
        <v>Nil</v>
      </c>
      <c r="D2006" t="str">
        <f t="shared" si="317"/>
        <v>Otane</v>
      </c>
      <c r="E2006" s="20">
        <f t="shared" si="311"/>
        <v>41932</v>
      </c>
      <c r="F2006" t="str">
        <f t="shared" si="312"/>
        <v>None_8h</v>
      </c>
      <c r="G2006">
        <f t="shared" si="313"/>
        <v>1</v>
      </c>
      <c r="H2006" t="str">
        <f t="shared" si="314"/>
        <v>YES</v>
      </c>
      <c r="I2006">
        <f t="shared" si="318"/>
        <v>9</v>
      </c>
      <c r="J2006">
        <f t="shared" si="319"/>
        <v>24</v>
      </c>
      <c r="S2006">
        <v>2</v>
      </c>
      <c r="T2006" t="s">
        <v>170</v>
      </c>
      <c r="U2006" s="7">
        <v>9</v>
      </c>
      <c r="V2006" s="7">
        <v>24</v>
      </c>
    </row>
    <row r="2007" spans="1:22" x14ac:dyDescent="0.3">
      <c r="A2007" t="str">
        <f t="shared" si="310"/>
        <v>Exp4</v>
      </c>
      <c r="B2007">
        <f t="shared" si="315"/>
        <v>8</v>
      </c>
      <c r="C2007" t="str">
        <f t="shared" si="316"/>
        <v>Nil</v>
      </c>
      <c r="D2007" t="str">
        <f t="shared" si="317"/>
        <v>Otane</v>
      </c>
      <c r="E2007" s="20">
        <f t="shared" si="311"/>
        <v>41932</v>
      </c>
      <c r="F2007" t="str">
        <f t="shared" si="312"/>
        <v>None_8h</v>
      </c>
      <c r="G2007">
        <f t="shared" si="313"/>
        <v>1</v>
      </c>
      <c r="H2007" t="str">
        <f t="shared" si="314"/>
        <v>YES</v>
      </c>
      <c r="I2007">
        <f t="shared" si="318"/>
        <v>8</v>
      </c>
      <c r="J2007">
        <f t="shared" si="319"/>
        <v>24</v>
      </c>
      <c r="S2007">
        <v>3</v>
      </c>
      <c r="T2007" t="s">
        <v>170</v>
      </c>
      <c r="U2007" s="7">
        <v>8</v>
      </c>
      <c r="V2007" s="7">
        <v>24</v>
      </c>
    </row>
    <row r="2008" spans="1:22" x14ac:dyDescent="0.3">
      <c r="A2008" t="str">
        <f t="shared" si="310"/>
        <v>Exp4</v>
      </c>
      <c r="B2008">
        <f t="shared" si="315"/>
        <v>8</v>
      </c>
      <c r="C2008" t="str">
        <f t="shared" si="316"/>
        <v>Nil</v>
      </c>
      <c r="D2008" t="str">
        <f t="shared" si="317"/>
        <v>Otane</v>
      </c>
      <c r="E2008" s="20">
        <f t="shared" si="311"/>
        <v>41932</v>
      </c>
      <c r="F2008" t="str">
        <f t="shared" si="312"/>
        <v>None_8h</v>
      </c>
      <c r="G2008">
        <f t="shared" si="313"/>
        <v>1</v>
      </c>
      <c r="H2008" t="str">
        <f t="shared" si="314"/>
        <v>YES</v>
      </c>
      <c r="I2008">
        <f t="shared" si="318"/>
        <v>9</v>
      </c>
      <c r="J2008">
        <f t="shared" si="319"/>
        <v>25</v>
      </c>
      <c r="S2008">
        <v>4</v>
      </c>
      <c r="T2008" t="s">
        <v>170</v>
      </c>
      <c r="U2008" s="7">
        <v>9</v>
      </c>
      <c r="V2008" s="7">
        <v>25</v>
      </c>
    </row>
    <row r="2009" spans="1:22" x14ac:dyDescent="0.3">
      <c r="A2009" t="str">
        <f t="shared" si="310"/>
        <v>Exp4</v>
      </c>
      <c r="B2009">
        <f t="shared" si="315"/>
        <v>8</v>
      </c>
      <c r="C2009" t="str">
        <f t="shared" si="316"/>
        <v>Nil</v>
      </c>
      <c r="D2009" t="str">
        <f t="shared" si="317"/>
        <v>Otane</v>
      </c>
      <c r="E2009" s="20">
        <f t="shared" si="311"/>
        <v>41932</v>
      </c>
      <c r="F2009" t="str">
        <f t="shared" si="312"/>
        <v>None_8h</v>
      </c>
      <c r="G2009">
        <f t="shared" si="313"/>
        <v>3</v>
      </c>
      <c r="H2009" t="str">
        <f t="shared" si="314"/>
        <v>YES</v>
      </c>
      <c r="I2009">
        <f t="shared" si="318"/>
        <v>8</v>
      </c>
      <c r="J2009">
        <f t="shared" si="319"/>
        <v>21</v>
      </c>
      <c r="R2009">
        <v>3</v>
      </c>
      <c r="S2009">
        <v>1</v>
      </c>
      <c r="T2009" t="s">
        <v>170</v>
      </c>
      <c r="U2009" s="7">
        <v>8</v>
      </c>
      <c r="V2009" s="7">
        <v>21</v>
      </c>
    </row>
    <row r="2010" spans="1:22" x14ac:dyDescent="0.3">
      <c r="A2010" t="str">
        <f t="shared" si="310"/>
        <v>Exp4</v>
      </c>
      <c r="B2010">
        <f t="shared" si="315"/>
        <v>8</v>
      </c>
      <c r="C2010" t="str">
        <f t="shared" si="316"/>
        <v>Nil</v>
      </c>
      <c r="D2010" t="str">
        <f t="shared" si="317"/>
        <v>Otane</v>
      </c>
      <c r="E2010" s="20">
        <f t="shared" si="311"/>
        <v>41932</v>
      </c>
      <c r="F2010" t="str">
        <f t="shared" si="312"/>
        <v>None_8h</v>
      </c>
      <c r="G2010">
        <f t="shared" si="313"/>
        <v>3</v>
      </c>
      <c r="H2010" t="str">
        <f t="shared" si="314"/>
        <v>YES</v>
      </c>
      <c r="I2010">
        <f t="shared" si="318"/>
        <v>8</v>
      </c>
      <c r="J2010">
        <f t="shared" si="319"/>
        <v>24</v>
      </c>
      <c r="S2010">
        <v>2</v>
      </c>
      <c r="T2010" t="s">
        <v>170</v>
      </c>
      <c r="U2010" s="7">
        <v>8</v>
      </c>
      <c r="V2010" s="7">
        <v>24</v>
      </c>
    </row>
    <row r="2011" spans="1:22" x14ac:dyDescent="0.3">
      <c r="A2011" t="str">
        <f t="shared" si="310"/>
        <v>Exp4</v>
      </c>
      <c r="B2011">
        <f t="shared" si="315"/>
        <v>8</v>
      </c>
      <c r="C2011" t="str">
        <f t="shared" si="316"/>
        <v>Nil</v>
      </c>
      <c r="D2011" t="str">
        <f t="shared" si="317"/>
        <v>Otane</v>
      </c>
      <c r="E2011" s="20">
        <f t="shared" si="311"/>
        <v>41932</v>
      </c>
      <c r="F2011" t="str">
        <f t="shared" si="312"/>
        <v>None_8h</v>
      </c>
      <c r="G2011">
        <f t="shared" si="313"/>
        <v>3</v>
      </c>
      <c r="H2011" t="str">
        <f t="shared" si="314"/>
        <v>YES</v>
      </c>
      <c r="I2011">
        <f t="shared" si="318"/>
        <v>8</v>
      </c>
      <c r="J2011">
        <f t="shared" si="319"/>
        <v>20</v>
      </c>
      <c r="S2011">
        <v>3</v>
      </c>
      <c r="T2011" t="s">
        <v>170</v>
      </c>
      <c r="U2011" s="7">
        <v>8</v>
      </c>
      <c r="V2011" s="7">
        <v>20</v>
      </c>
    </row>
    <row r="2012" spans="1:22" x14ac:dyDescent="0.3">
      <c r="A2012" t="str">
        <f t="shared" si="310"/>
        <v>Exp4</v>
      </c>
      <c r="B2012">
        <f t="shared" si="315"/>
        <v>8</v>
      </c>
      <c r="C2012" t="str">
        <f t="shared" si="316"/>
        <v>Nil</v>
      </c>
      <c r="D2012" t="str">
        <f t="shared" si="317"/>
        <v>Otane</v>
      </c>
      <c r="E2012" s="20">
        <f t="shared" si="311"/>
        <v>41932</v>
      </c>
      <c r="F2012" t="str">
        <f t="shared" si="312"/>
        <v>None_8h</v>
      </c>
      <c r="G2012">
        <f t="shared" si="313"/>
        <v>3</v>
      </c>
      <c r="H2012" t="str">
        <f t="shared" si="314"/>
        <v>YES</v>
      </c>
      <c r="I2012">
        <f t="shared" si="318"/>
        <v>8</v>
      </c>
      <c r="J2012">
        <f t="shared" si="319"/>
        <v>23</v>
      </c>
      <c r="S2012">
        <v>4</v>
      </c>
      <c r="T2012" t="s">
        <v>170</v>
      </c>
      <c r="U2012" s="7">
        <v>8</v>
      </c>
      <c r="V2012" s="7">
        <v>23</v>
      </c>
    </row>
    <row r="2013" spans="1:22" x14ac:dyDescent="0.3">
      <c r="A2013" t="str">
        <f t="shared" si="310"/>
        <v>Exp4</v>
      </c>
      <c r="B2013">
        <f t="shared" si="315"/>
        <v>8</v>
      </c>
      <c r="C2013" t="str">
        <f t="shared" si="316"/>
        <v>Nil</v>
      </c>
      <c r="D2013" t="str">
        <f t="shared" si="317"/>
        <v>Otane</v>
      </c>
      <c r="E2013" s="20">
        <f t="shared" si="311"/>
        <v>41932</v>
      </c>
      <c r="F2013" t="str">
        <f t="shared" si="312"/>
        <v>None_8h</v>
      </c>
      <c r="G2013">
        <f t="shared" si="313"/>
        <v>43</v>
      </c>
      <c r="H2013" t="str">
        <f t="shared" si="314"/>
        <v>YES</v>
      </c>
      <c r="I2013">
        <f t="shared" si="318"/>
        <v>8</v>
      </c>
      <c r="J2013">
        <f t="shared" si="319"/>
        <v>21</v>
      </c>
      <c r="R2013">
        <v>43</v>
      </c>
      <c r="S2013">
        <v>1</v>
      </c>
      <c r="T2013" t="s">
        <v>170</v>
      </c>
      <c r="U2013" s="7">
        <v>8</v>
      </c>
      <c r="V2013" s="7">
        <v>21</v>
      </c>
    </row>
    <row r="2014" spans="1:22" x14ac:dyDescent="0.3">
      <c r="A2014" t="str">
        <f t="shared" si="310"/>
        <v>Exp4</v>
      </c>
      <c r="B2014">
        <f t="shared" si="315"/>
        <v>8</v>
      </c>
      <c r="C2014" t="str">
        <f t="shared" si="316"/>
        <v>Nil</v>
      </c>
      <c r="D2014" t="str">
        <f t="shared" si="317"/>
        <v>Otane</v>
      </c>
      <c r="E2014" s="20">
        <f t="shared" si="311"/>
        <v>41932</v>
      </c>
      <c r="F2014" t="str">
        <f t="shared" si="312"/>
        <v>None_8h</v>
      </c>
      <c r="G2014">
        <f t="shared" si="313"/>
        <v>43</v>
      </c>
      <c r="H2014" t="str">
        <f t="shared" si="314"/>
        <v>YES</v>
      </c>
      <c r="I2014">
        <f t="shared" si="318"/>
        <v>9</v>
      </c>
      <c r="J2014">
        <f t="shared" si="319"/>
        <v>24</v>
      </c>
      <c r="S2014">
        <v>2</v>
      </c>
      <c r="T2014" t="s">
        <v>170</v>
      </c>
      <c r="U2014" s="7">
        <v>9</v>
      </c>
      <c r="V2014" s="7">
        <v>24</v>
      </c>
    </row>
    <row r="2015" spans="1:22" x14ac:dyDescent="0.3">
      <c r="A2015" t="str">
        <f t="shared" si="310"/>
        <v>Exp4</v>
      </c>
      <c r="B2015">
        <f t="shared" si="315"/>
        <v>8</v>
      </c>
      <c r="C2015" t="str">
        <f t="shared" si="316"/>
        <v>Nil</v>
      </c>
      <c r="D2015" t="str">
        <f t="shared" si="317"/>
        <v>Otane</v>
      </c>
      <c r="E2015" s="20">
        <f t="shared" si="311"/>
        <v>41932</v>
      </c>
      <c r="F2015" t="str">
        <f t="shared" si="312"/>
        <v>None_8h</v>
      </c>
      <c r="G2015">
        <f t="shared" si="313"/>
        <v>43</v>
      </c>
      <c r="H2015" t="str">
        <f t="shared" si="314"/>
        <v>YES</v>
      </c>
      <c r="I2015">
        <f t="shared" si="318"/>
        <v>8</v>
      </c>
      <c r="J2015">
        <f t="shared" si="319"/>
        <v>23</v>
      </c>
      <c r="S2015">
        <v>3</v>
      </c>
      <c r="T2015" t="s">
        <v>170</v>
      </c>
      <c r="U2015" s="7">
        <v>8</v>
      </c>
      <c r="V2015" s="7">
        <v>23</v>
      </c>
    </row>
    <row r="2016" spans="1:22" x14ac:dyDescent="0.3">
      <c r="A2016" t="str">
        <f t="shared" si="310"/>
        <v>Exp4</v>
      </c>
      <c r="B2016">
        <f t="shared" si="315"/>
        <v>8</v>
      </c>
      <c r="C2016" t="str">
        <f t="shared" si="316"/>
        <v>Nil</v>
      </c>
      <c r="D2016" t="str">
        <f t="shared" si="317"/>
        <v>Otane</v>
      </c>
      <c r="E2016" s="20">
        <f t="shared" si="311"/>
        <v>41932</v>
      </c>
      <c r="F2016" t="str">
        <f t="shared" si="312"/>
        <v>None_8h</v>
      </c>
      <c r="G2016">
        <f t="shared" si="313"/>
        <v>43</v>
      </c>
      <c r="H2016" t="str">
        <f t="shared" si="314"/>
        <v>YES</v>
      </c>
      <c r="I2016">
        <f t="shared" si="318"/>
        <v>9</v>
      </c>
      <c r="J2016">
        <f t="shared" si="319"/>
        <v>23</v>
      </c>
      <c r="S2016">
        <v>4</v>
      </c>
      <c r="T2016" t="s">
        <v>170</v>
      </c>
      <c r="U2016" s="7">
        <v>9</v>
      </c>
      <c r="V2016" s="7">
        <v>23</v>
      </c>
    </row>
    <row r="2017" spans="1:22" x14ac:dyDescent="0.3">
      <c r="A2017" t="str">
        <f t="shared" si="310"/>
        <v>Exp4</v>
      </c>
      <c r="B2017">
        <f t="shared" si="315"/>
        <v>8</v>
      </c>
      <c r="C2017" t="str">
        <f t="shared" si="316"/>
        <v>Nil</v>
      </c>
      <c r="D2017" t="str">
        <f t="shared" si="317"/>
        <v>Otane</v>
      </c>
      <c r="E2017" s="20">
        <f t="shared" si="311"/>
        <v>41946</v>
      </c>
      <c r="F2017" t="str">
        <f t="shared" si="312"/>
        <v>None_8h</v>
      </c>
      <c r="G2017">
        <f t="shared" si="313"/>
        <v>2</v>
      </c>
      <c r="H2017" t="str">
        <f t="shared" si="314"/>
        <v>YES</v>
      </c>
      <c r="I2017">
        <f t="shared" si="318"/>
        <v>8</v>
      </c>
      <c r="J2017">
        <f t="shared" si="319"/>
        <v>20</v>
      </c>
      <c r="P2017" s="1">
        <v>41946</v>
      </c>
      <c r="Q2017" t="s">
        <v>441</v>
      </c>
      <c r="R2017">
        <v>2</v>
      </c>
      <c r="S2017">
        <v>1</v>
      </c>
      <c r="T2017" t="s">
        <v>170</v>
      </c>
      <c r="U2017" s="7">
        <v>8</v>
      </c>
      <c r="V2017" s="7">
        <v>20</v>
      </c>
    </row>
    <row r="2018" spans="1:22" x14ac:dyDescent="0.3">
      <c r="A2018" t="str">
        <f t="shared" si="310"/>
        <v>Exp4</v>
      </c>
      <c r="B2018">
        <f t="shared" si="315"/>
        <v>8</v>
      </c>
      <c r="C2018" t="str">
        <f t="shared" si="316"/>
        <v>Nil</v>
      </c>
      <c r="D2018" t="str">
        <f t="shared" si="317"/>
        <v>Otane</v>
      </c>
      <c r="E2018" s="20">
        <f t="shared" si="311"/>
        <v>41946</v>
      </c>
      <c r="F2018" t="str">
        <f t="shared" si="312"/>
        <v>None_8h</v>
      </c>
      <c r="G2018">
        <f t="shared" si="313"/>
        <v>2</v>
      </c>
      <c r="H2018" t="str">
        <f t="shared" si="314"/>
        <v>YES</v>
      </c>
      <c r="I2018">
        <f t="shared" si="318"/>
        <v>9</v>
      </c>
      <c r="J2018">
        <f t="shared" si="319"/>
        <v>24</v>
      </c>
      <c r="S2018">
        <v>2</v>
      </c>
      <c r="T2018" t="s">
        <v>170</v>
      </c>
      <c r="U2018" s="7">
        <v>9</v>
      </c>
      <c r="V2018" s="7">
        <v>24</v>
      </c>
    </row>
    <row r="2019" spans="1:22" x14ac:dyDescent="0.3">
      <c r="A2019" t="str">
        <f t="shared" si="310"/>
        <v>Exp4</v>
      </c>
      <c r="B2019">
        <f t="shared" si="315"/>
        <v>8</v>
      </c>
      <c r="C2019" t="str">
        <f t="shared" si="316"/>
        <v>Nil</v>
      </c>
      <c r="D2019" t="str">
        <f t="shared" si="317"/>
        <v>Otane</v>
      </c>
      <c r="E2019" s="20">
        <f t="shared" si="311"/>
        <v>41946</v>
      </c>
      <c r="F2019" t="str">
        <f t="shared" si="312"/>
        <v>None_8h</v>
      </c>
      <c r="G2019">
        <f t="shared" si="313"/>
        <v>2</v>
      </c>
      <c r="H2019" t="str">
        <f t="shared" si="314"/>
        <v>YES</v>
      </c>
      <c r="I2019">
        <f t="shared" si="318"/>
        <v>13</v>
      </c>
      <c r="J2019">
        <f t="shared" si="319"/>
        <v>24</v>
      </c>
      <c r="S2019">
        <v>3</v>
      </c>
      <c r="T2019" t="s">
        <v>170</v>
      </c>
      <c r="U2019" s="7">
        <v>13</v>
      </c>
      <c r="V2019" s="7">
        <v>24</v>
      </c>
    </row>
    <row r="2020" spans="1:22" x14ac:dyDescent="0.3">
      <c r="A2020" t="str">
        <f t="shared" si="310"/>
        <v>Exp4</v>
      </c>
      <c r="B2020">
        <f t="shared" si="315"/>
        <v>8</v>
      </c>
      <c r="C2020" t="str">
        <f t="shared" si="316"/>
        <v>Nil</v>
      </c>
      <c r="D2020" t="str">
        <f t="shared" si="317"/>
        <v>Otane</v>
      </c>
      <c r="E2020" s="20">
        <f t="shared" si="311"/>
        <v>41946</v>
      </c>
      <c r="F2020" t="str">
        <f t="shared" si="312"/>
        <v>None_8h</v>
      </c>
      <c r="G2020">
        <f t="shared" si="313"/>
        <v>2</v>
      </c>
      <c r="H2020" t="str">
        <f t="shared" si="314"/>
        <v>YES</v>
      </c>
      <c r="I2020">
        <f t="shared" si="318"/>
        <v>8</v>
      </c>
      <c r="J2020">
        <f t="shared" si="319"/>
        <v>23</v>
      </c>
      <c r="S2020">
        <v>4</v>
      </c>
      <c r="T2020" t="s">
        <v>170</v>
      </c>
      <c r="U2020" s="7">
        <v>8</v>
      </c>
      <c r="V2020" s="7">
        <v>23</v>
      </c>
    </row>
    <row r="2021" spans="1:22" x14ac:dyDescent="0.3">
      <c r="A2021" t="str">
        <f t="shared" si="310"/>
        <v>Exp4</v>
      </c>
      <c r="B2021">
        <f t="shared" si="315"/>
        <v>8</v>
      </c>
      <c r="C2021" t="str">
        <f t="shared" si="316"/>
        <v>Nil</v>
      </c>
      <c r="D2021" t="str">
        <f t="shared" si="317"/>
        <v>Otane</v>
      </c>
      <c r="E2021" s="20">
        <f t="shared" si="311"/>
        <v>41946</v>
      </c>
      <c r="F2021" t="str">
        <f t="shared" si="312"/>
        <v>None_8h</v>
      </c>
      <c r="G2021">
        <f t="shared" si="313"/>
        <v>5</v>
      </c>
      <c r="H2021" t="str">
        <f t="shared" si="314"/>
        <v>YES</v>
      </c>
      <c r="I2021">
        <f t="shared" si="318"/>
        <v>8</v>
      </c>
      <c r="J2021">
        <f t="shared" si="319"/>
        <v>23</v>
      </c>
      <c r="R2021">
        <v>5</v>
      </c>
      <c r="S2021">
        <v>1</v>
      </c>
      <c r="T2021" t="s">
        <v>170</v>
      </c>
      <c r="U2021" s="7">
        <v>8</v>
      </c>
      <c r="V2021" s="7">
        <v>23</v>
      </c>
    </row>
    <row r="2022" spans="1:22" x14ac:dyDescent="0.3">
      <c r="A2022" t="str">
        <f t="shared" si="310"/>
        <v>Exp4</v>
      </c>
      <c r="B2022">
        <f t="shared" si="315"/>
        <v>8</v>
      </c>
      <c r="C2022" t="str">
        <f t="shared" si="316"/>
        <v>Nil</v>
      </c>
      <c r="D2022" t="str">
        <f t="shared" si="317"/>
        <v>Otane</v>
      </c>
      <c r="E2022" s="20">
        <f t="shared" si="311"/>
        <v>41946</v>
      </c>
      <c r="F2022" t="str">
        <f t="shared" si="312"/>
        <v>None_8h</v>
      </c>
      <c r="G2022">
        <f t="shared" si="313"/>
        <v>5</v>
      </c>
      <c r="H2022" t="str">
        <f t="shared" si="314"/>
        <v>YES</v>
      </c>
      <c r="I2022">
        <f t="shared" si="318"/>
        <v>9</v>
      </c>
      <c r="J2022">
        <f t="shared" si="319"/>
        <v>22</v>
      </c>
      <c r="S2022">
        <v>2</v>
      </c>
      <c r="T2022" t="s">
        <v>170</v>
      </c>
      <c r="U2022" s="7">
        <v>9</v>
      </c>
      <c r="V2022" s="7">
        <v>22</v>
      </c>
    </row>
    <row r="2023" spans="1:22" x14ac:dyDescent="0.3">
      <c r="A2023" t="str">
        <f t="shared" si="310"/>
        <v>Exp4</v>
      </c>
      <c r="B2023">
        <f t="shared" si="315"/>
        <v>8</v>
      </c>
      <c r="C2023" t="str">
        <f t="shared" si="316"/>
        <v>Nil</v>
      </c>
      <c r="D2023" t="str">
        <f t="shared" si="317"/>
        <v>Otane</v>
      </c>
      <c r="E2023" s="20">
        <f t="shared" si="311"/>
        <v>41946</v>
      </c>
      <c r="F2023" t="str">
        <f t="shared" si="312"/>
        <v>None_8h</v>
      </c>
      <c r="G2023">
        <f t="shared" si="313"/>
        <v>5</v>
      </c>
      <c r="H2023" t="str">
        <f t="shared" si="314"/>
        <v>YES</v>
      </c>
      <c r="I2023">
        <f t="shared" si="318"/>
        <v>9</v>
      </c>
      <c r="J2023">
        <f t="shared" si="319"/>
        <v>25</v>
      </c>
      <c r="S2023">
        <v>3</v>
      </c>
      <c r="T2023" t="s">
        <v>170</v>
      </c>
      <c r="U2023" s="7">
        <v>9</v>
      </c>
      <c r="V2023" s="7">
        <v>25</v>
      </c>
    </row>
    <row r="2024" spans="1:22" x14ac:dyDescent="0.3">
      <c r="A2024" t="str">
        <f t="shared" si="310"/>
        <v>Exp4</v>
      </c>
      <c r="B2024">
        <f t="shared" si="315"/>
        <v>8</v>
      </c>
      <c r="C2024" t="str">
        <f t="shared" si="316"/>
        <v>Nil</v>
      </c>
      <c r="D2024" t="str">
        <f t="shared" si="317"/>
        <v>Otane</v>
      </c>
      <c r="E2024" s="20">
        <f t="shared" si="311"/>
        <v>41946</v>
      </c>
      <c r="F2024" t="str">
        <f t="shared" si="312"/>
        <v>None_8h</v>
      </c>
      <c r="G2024">
        <f t="shared" si="313"/>
        <v>5</v>
      </c>
      <c r="H2024" t="str">
        <f t="shared" si="314"/>
        <v>YES</v>
      </c>
      <c r="I2024">
        <f t="shared" si="318"/>
        <v>8</v>
      </c>
      <c r="J2024">
        <f t="shared" si="319"/>
        <v>22</v>
      </c>
      <c r="S2024">
        <v>4</v>
      </c>
      <c r="T2024" t="s">
        <v>170</v>
      </c>
      <c r="U2024" s="7">
        <v>8</v>
      </c>
      <c r="V2024" s="7">
        <v>22</v>
      </c>
    </row>
    <row r="2025" spans="1:22" x14ac:dyDescent="0.3">
      <c r="A2025" t="str">
        <f t="shared" si="310"/>
        <v>Exp4</v>
      </c>
      <c r="B2025">
        <f t="shared" si="315"/>
        <v>8</v>
      </c>
      <c r="C2025" t="str">
        <f t="shared" si="316"/>
        <v>Nil</v>
      </c>
      <c r="D2025" t="str">
        <f t="shared" si="317"/>
        <v>Otane</v>
      </c>
      <c r="E2025" s="20">
        <f t="shared" si="311"/>
        <v>41946</v>
      </c>
      <c r="F2025" t="str">
        <f t="shared" si="312"/>
        <v>None_8h</v>
      </c>
      <c r="G2025">
        <f t="shared" si="313"/>
        <v>35</v>
      </c>
      <c r="H2025" t="str">
        <f t="shared" si="314"/>
        <v>YES</v>
      </c>
      <c r="I2025">
        <f t="shared" si="318"/>
        <v>8</v>
      </c>
      <c r="J2025">
        <f t="shared" si="319"/>
        <v>22</v>
      </c>
      <c r="R2025">
        <v>35</v>
      </c>
      <c r="S2025">
        <v>1</v>
      </c>
      <c r="T2025" t="s">
        <v>170</v>
      </c>
      <c r="U2025" s="7">
        <v>8</v>
      </c>
      <c r="V2025" s="7">
        <v>22</v>
      </c>
    </row>
    <row r="2026" spans="1:22" x14ac:dyDescent="0.3">
      <c r="A2026" t="str">
        <f t="shared" si="310"/>
        <v>Exp4</v>
      </c>
      <c r="B2026">
        <f t="shared" si="315"/>
        <v>8</v>
      </c>
      <c r="C2026" t="str">
        <f t="shared" si="316"/>
        <v>Nil</v>
      </c>
      <c r="D2026" t="str">
        <f t="shared" si="317"/>
        <v>Otane</v>
      </c>
      <c r="E2026" s="20">
        <f t="shared" si="311"/>
        <v>41946</v>
      </c>
      <c r="F2026" t="str">
        <f t="shared" si="312"/>
        <v>None_8h</v>
      </c>
      <c r="G2026">
        <f t="shared" si="313"/>
        <v>35</v>
      </c>
      <c r="H2026" t="str">
        <f t="shared" si="314"/>
        <v>YES</v>
      </c>
      <c r="I2026">
        <f t="shared" si="318"/>
        <v>9</v>
      </c>
      <c r="J2026">
        <f t="shared" si="319"/>
        <v>22</v>
      </c>
      <c r="S2026">
        <v>2</v>
      </c>
      <c r="T2026" t="s">
        <v>170</v>
      </c>
      <c r="U2026" s="7">
        <v>9</v>
      </c>
      <c r="V2026" s="7">
        <v>22</v>
      </c>
    </row>
    <row r="2027" spans="1:22" x14ac:dyDescent="0.3">
      <c r="A2027" t="str">
        <f t="shared" si="310"/>
        <v>Exp4</v>
      </c>
      <c r="B2027">
        <f t="shared" si="315"/>
        <v>8</v>
      </c>
      <c r="C2027" t="str">
        <f t="shared" si="316"/>
        <v>Nil</v>
      </c>
      <c r="D2027" t="str">
        <f t="shared" si="317"/>
        <v>Otane</v>
      </c>
      <c r="E2027" s="20">
        <f t="shared" si="311"/>
        <v>41946</v>
      </c>
      <c r="F2027" t="str">
        <f t="shared" si="312"/>
        <v>None_8h</v>
      </c>
      <c r="G2027">
        <f t="shared" si="313"/>
        <v>35</v>
      </c>
      <c r="H2027" t="str">
        <f t="shared" si="314"/>
        <v>YES</v>
      </c>
      <c r="I2027">
        <f t="shared" si="318"/>
        <v>8</v>
      </c>
      <c r="J2027">
        <f t="shared" si="319"/>
        <v>23</v>
      </c>
      <c r="S2027">
        <v>3</v>
      </c>
      <c r="T2027" t="s">
        <v>170</v>
      </c>
      <c r="U2027" s="7">
        <v>8</v>
      </c>
      <c r="V2027" s="7">
        <v>23</v>
      </c>
    </row>
    <row r="2028" spans="1:22" x14ac:dyDescent="0.3">
      <c r="A2028" t="str">
        <f t="shared" si="310"/>
        <v>Exp4</v>
      </c>
      <c r="B2028">
        <f t="shared" si="315"/>
        <v>8</v>
      </c>
      <c r="C2028" t="str">
        <f t="shared" si="316"/>
        <v>Nil</v>
      </c>
      <c r="D2028" t="str">
        <f t="shared" si="317"/>
        <v>Otane</v>
      </c>
      <c r="E2028" s="20">
        <f t="shared" si="311"/>
        <v>41946</v>
      </c>
      <c r="F2028" t="str">
        <f t="shared" si="312"/>
        <v>None_8h</v>
      </c>
      <c r="G2028">
        <f t="shared" si="313"/>
        <v>35</v>
      </c>
      <c r="H2028" t="str">
        <f t="shared" si="314"/>
        <v>YES</v>
      </c>
      <c r="I2028">
        <f t="shared" si="318"/>
        <v>8</v>
      </c>
      <c r="J2028">
        <f t="shared" si="319"/>
        <v>21</v>
      </c>
      <c r="S2028">
        <v>4</v>
      </c>
      <c r="T2028" t="s">
        <v>170</v>
      </c>
      <c r="U2028" s="7">
        <v>8</v>
      </c>
      <c r="V2028" s="7">
        <v>21</v>
      </c>
    </row>
    <row r="2029" spans="1:22" x14ac:dyDescent="0.3">
      <c r="A2029" t="str">
        <f t="shared" si="310"/>
        <v>Exp4</v>
      </c>
      <c r="B2029">
        <f t="shared" si="315"/>
        <v>8</v>
      </c>
      <c r="C2029" t="str">
        <f t="shared" si="316"/>
        <v>Nil</v>
      </c>
      <c r="D2029" t="str">
        <f t="shared" si="317"/>
        <v>Otane</v>
      </c>
      <c r="E2029" s="20">
        <f t="shared" si="311"/>
        <v>41974</v>
      </c>
      <c r="F2029" t="str">
        <f t="shared" si="312"/>
        <v>None_8h</v>
      </c>
      <c r="G2029">
        <f t="shared" si="313"/>
        <v>7</v>
      </c>
      <c r="H2029" t="str">
        <f t="shared" si="314"/>
        <v>YES</v>
      </c>
      <c r="I2029">
        <f t="shared" si="318"/>
        <v>8</v>
      </c>
      <c r="J2029">
        <f t="shared" si="319"/>
        <v>24</v>
      </c>
      <c r="P2029" s="1">
        <v>41974</v>
      </c>
      <c r="Q2029" t="s">
        <v>441</v>
      </c>
      <c r="R2029">
        <v>7</v>
      </c>
      <c r="S2029">
        <v>1</v>
      </c>
      <c r="T2029" t="s">
        <v>170</v>
      </c>
      <c r="U2029" s="7">
        <v>8</v>
      </c>
      <c r="V2029" s="7">
        <v>24</v>
      </c>
    </row>
    <row r="2030" spans="1:22" x14ac:dyDescent="0.3">
      <c r="A2030" t="str">
        <f t="shared" si="310"/>
        <v>Exp4</v>
      </c>
      <c r="B2030">
        <f t="shared" si="315"/>
        <v>8</v>
      </c>
      <c r="C2030" t="str">
        <f t="shared" si="316"/>
        <v>Nil</v>
      </c>
      <c r="D2030" t="str">
        <f t="shared" si="317"/>
        <v>Otane</v>
      </c>
      <c r="E2030" s="20">
        <f t="shared" si="311"/>
        <v>41974</v>
      </c>
      <c r="F2030" t="str">
        <f t="shared" si="312"/>
        <v>None_8h</v>
      </c>
      <c r="G2030">
        <f t="shared" si="313"/>
        <v>7</v>
      </c>
      <c r="H2030" t="str">
        <f t="shared" si="314"/>
        <v>YES</v>
      </c>
      <c r="I2030">
        <f t="shared" si="318"/>
        <v>9</v>
      </c>
      <c r="J2030">
        <f t="shared" si="319"/>
        <v>24</v>
      </c>
      <c r="S2030">
        <v>2</v>
      </c>
      <c r="T2030" t="s">
        <v>170</v>
      </c>
      <c r="U2030" s="7">
        <v>9</v>
      </c>
      <c r="V2030" s="7">
        <v>24</v>
      </c>
    </row>
    <row r="2031" spans="1:22" x14ac:dyDescent="0.3">
      <c r="A2031" t="str">
        <f t="shared" si="310"/>
        <v>Exp4</v>
      </c>
      <c r="B2031">
        <f t="shared" si="315"/>
        <v>8</v>
      </c>
      <c r="C2031" t="str">
        <f t="shared" si="316"/>
        <v>Nil</v>
      </c>
      <c r="D2031" t="str">
        <f t="shared" si="317"/>
        <v>Otane</v>
      </c>
      <c r="E2031" s="20">
        <f t="shared" si="311"/>
        <v>41974</v>
      </c>
      <c r="F2031" t="str">
        <f t="shared" si="312"/>
        <v>None_8h</v>
      </c>
      <c r="G2031">
        <f t="shared" si="313"/>
        <v>7</v>
      </c>
      <c r="H2031" t="str">
        <f t="shared" si="314"/>
        <v>YES</v>
      </c>
      <c r="I2031">
        <f t="shared" si="318"/>
        <v>8</v>
      </c>
      <c r="J2031">
        <f t="shared" si="319"/>
        <v>24</v>
      </c>
      <c r="S2031">
        <v>3</v>
      </c>
      <c r="T2031" t="s">
        <v>170</v>
      </c>
      <c r="U2031" s="7">
        <v>8</v>
      </c>
      <c r="V2031" s="7">
        <v>24</v>
      </c>
    </row>
    <row r="2032" spans="1:22" x14ac:dyDescent="0.3">
      <c r="A2032" t="str">
        <f t="shared" si="310"/>
        <v>Exp4</v>
      </c>
      <c r="B2032">
        <f t="shared" si="315"/>
        <v>8</v>
      </c>
      <c r="C2032" t="str">
        <f t="shared" si="316"/>
        <v>Nil</v>
      </c>
      <c r="D2032" t="str">
        <f t="shared" si="317"/>
        <v>Otane</v>
      </c>
      <c r="E2032" s="20">
        <f t="shared" si="311"/>
        <v>41974</v>
      </c>
      <c r="F2032" t="str">
        <f t="shared" si="312"/>
        <v>None_8h</v>
      </c>
      <c r="G2032">
        <f t="shared" si="313"/>
        <v>7</v>
      </c>
      <c r="H2032" t="str">
        <f t="shared" si="314"/>
        <v>YES</v>
      </c>
      <c r="I2032">
        <f t="shared" si="318"/>
        <v>8</v>
      </c>
      <c r="J2032">
        <f t="shared" si="319"/>
        <v>24</v>
      </c>
      <c r="S2032">
        <v>4</v>
      </c>
      <c r="T2032" t="s">
        <v>170</v>
      </c>
      <c r="U2032" s="7">
        <v>8</v>
      </c>
      <c r="V2032" s="7">
        <v>24</v>
      </c>
    </row>
    <row r="2033" spans="1:22" x14ac:dyDescent="0.3">
      <c r="A2033" t="str">
        <f t="shared" si="310"/>
        <v>Exp4</v>
      </c>
      <c r="B2033">
        <f t="shared" si="315"/>
        <v>8</v>
      </c>
      <c r="C2033" t="str">
        <f t="shared" si="316"/>
        <v>Nil</v>
      </c>
      <c r="D2033" t="str">
        <f t="shared" si="317"/>
        <v>Otane</v>
      </c>
      <c r="E2033" s="20">
        <f t="shared" si="311"/>
        <v>41974</v>
      </c>
      <c r="F2033" t="str">
        <f t="shared" si="312"/>
        <v>None_8h</v>
      </c>
      <c r="G2033">
        <f t="shared" si="313"/>
        <v>9</v>
      </c>
      <c r="H2033" t="str">
        <f t="shared" si="314"/>
        <v>YES</v>
      </c>
      <c r="I2033">
        <f t="shared" si="318"/>
        <v>8</v>
      </c>
      <c r="J2033">
        <f t="shared" si="319"/>
        <v>24</v>
      </c>
      <c r="R2033">
        <v>9</v>
      </c>
      <c r="S2033">
        <v>1</v>
      </c>
      <c r="T2033" t="s">
        <v>170</v>
      </c>
      <c r="U2033" s="7">
        <v>8</v>
      </c>
      <c r="V2033" s="7">
        <v>24</v>
      </c>
    </row>
    <row r="2034" spans="1:22" x14ac:dyDescent="0.3">
      <c r="A2034" t="str">
        <f t="shared" si="310"/>
        <v>Exp4</v>
      </c>
      <c r="B2034">
        <f t="shared" si="315"/>
        <v>8</v>
      </c>
      <c r="C2034" t="str">
        <f t="shared" si="316"/>
        <v>Nil</v>
      </c>
      <c r="D2034" t="str">
        <f t="shared" si="317"/>
        <v>Otane</v>
      </c>
      <c r="E2034" s="20">
        <f t="shared" si="311"/>
        <v>41974</v>
      </c>
      <c r="F2034" t="str">
        <f t="shared" si="312"/>
        <v>None_8h</v>
      </c>
      <c r="G2034">
        <f t="shared" si="313"/>
        <v>9</v>
      </c>
      <c r="H2034" t="str">
        <f t="shared" si="314"/>
        <v>YES</v>
      </c>
      <c r="I2034">
        <f t="shared" si="318"/>
        <v>9</v>
      </c>
      <c r="J2034">
        <f t="shared" si="319"/>
        <v>26</v>
      </c>
      <c r="S2034">
        <v>2</v>
      </c>
      <c r="T2034" t="s">
        <v>170</v>
      </c>
      <c r="U2034" s="7">
        <v>9</v>
      </c>
      <c r="V2034" s="7">
        <v>26</v>
      </c>
    </row>
    <row r="2035" spans="1:22" x14ac:dyDescent="0.3">
      <c r="A2035" t="str">
        <f t="shared" si="310"/>
        <v>Exp4</v>
      </c>
      <c r="B2035">
        <f t="shared" si="315"/>
        <v>8</v>
      </c>
      <c r="C2035" t="str">
        <f t="shared" si="316"/>
        <v>Nil</v>
      </c>
      <c r="D2035" t="str">
        <f t="shared" si="317"/>
        <v>Otane</v>
      </c>
      <c r="E2035" s="20">
        <f t="shared" si="311"/>
        <v>41974</v>
      </c>
      <c r="F2035" t="str">
        <f t="shared" si="312"/>
        <v>None_8h</v>
      </c>
      <c r="G2035">
        <f t="shared" si="313"/>
        <v>9</v>
      </c>
      <c r="H2035" t="str">
        <f t="shared" si="314"/>
        <v>YES</v>
      </c>
      <c r="I2035">
        <f t="shared" si="318"/>
        <v>7</v>
      </c>
      <c r="J2035">
        <f t="shared" si="319"/>
        <v>21</v>
      </c>
      <c r="S2035">
        <v>3</v>
      </c>
      <c r="T2035" t="s">
        <v>170</v>
      </c>
      <c r="U2035" s="7">
        <v>7</v>
      </c>
      <c r="V2035" s="7">
        <v>21</v>
      </c>
    </row>
    <row r="2036" spans="1:22" x14ac:dyDescent="0.3">
      <c r="A2036" t="str">
        <f t="shared" si="310"/>
        <v>Exp4</v>
      </c>
      <c r="B2036">
        <f t="shared" si="315"/>
        <v>8</v>
      </c>
      <c r="C2036" t="str">
        <f t="shared" si="316"/>
        <v>Nil</v>
      </c>
      <c r="D2036" t="str">
        <f t="shared" si="317"/>
        <v>Otane</v>
      </c>
      <c r="E2036" s="20">
        <f t="shared" si="311"/>
        <v>41974</v>
      </c>
      <c r="F2036" t="str">
        <f t="shared" si="312"/>
        <v>None_8h</v>
      </c>
      <c r="G2036">
        <f t="shared" si="313"/>
        <v>9</v>
      </c>
      <c r="H2036" t="str">
        <f t="shared" si="314"/>
        <v>YES</v>
      </c>
      <c r="I2036">
        <f t="shared" si="318"/>
        <v>8</v>
      </c>
      <c r="J2036">
        <f t="shared" si="319"/>
        <v>24</v>
      </c>
      <c r="S2036">
        <v>4</v>
      </c>
      <c r="T2036" t="s">
        <v>170</v>
      </c>
      <c r="U2036" s="7">
        <v>8</v>
      </c>
      <c r="V2036" s="7">
        <v>24</v>
      </c>
    </row>
    <row r="2037" spans="1:22" x14ac:dyDescent="0.3">
      <c r="A2037" t="str">
        <f t="shared" si="310"/>
        <v>Exp4</v>
      </c>
      <c r="B2037">
        <f t="shared" si="315"/>
        <v>8</v>
      </c>
      <c r="C2037" t="str">
        <f t="shared" si="316"/>
        <v>Nil</v>
      </c>
      <c r="D2037" t="str">
        <f t="shared" si="317"/>
        <v>Otane</v>
      </c>
      <c r="E2037" s="20">
        <f t="shared" si="311"/>
        <v>41974</v>
      </c>
      <c r="F2037" t="str">
        <f t="shared" si="312"/>
        <v>None_8h</v>
      </c>
      <c r="G2037">
        <f t="shared" si="313"/>
        <v>10</v>
      </c>
      <c r="H2037" t="str">
        <f t="shared" si="314"/>
        <v>YES</v>
      </c>
      <c r="I2037">
        <f t="shared" si="318"/>
        <v>9</v>
      </c>
      <c r="J2037">
        <f t="shared" si="319"/>
        <v>25</v>
      </c>
      <c r="R2037">
        <v>10</v>
      </c>
      <c r="S2037">
        <v>1</v>
      </c>
      <c r="T2037" t="s">
        <v>170</v>
      </c>
      <c r="U2037" s="7">
        <v>9</v>
      </c>
      <c r="V2037" s="7">
        <v>25</v>
      </c>
    </row>
    <row r="2038" spans="1:22" x14ac:dyDescent="0.3">
      <c r="A2038" t="str">
        <f t="shared" si="310"/>
        <v>Exp4</v>
      </c>
      <c r="B2038">
        <f t="shared" si="315"/>
        <v>8</v>
      </c>
      <c r="C2038" t="str">
        <f t="shared" si="316"/>
        <v>Nil</v>
      </c>
      <c r="D2038" t="str">
        <f t="shared" si="317"/>
        <v>Otane</v>
      </c>
      <c r="E2038" s="20">
        <f t="shared" si="311"/>
        <v>41974</v>
      </c>
      <c r="F2038" t="str">
        <f t="shared" si="312"/>
        <v>None_8h</v>
      </c>
      <c r="G2038">
        <f t="shared" si="313"/>
        <v>10</v>
      </c>
      <c r="H2038" t="str">
        <f t="shared" si="314"/>
        <v>YES</v>
      </c>
      <c r="I2038">
        <f t="shared" si="318"/>
        <v>8</v>
      </c>
      <c r="J2038">
        <f t="shared" si="319"/>
        <v>24</v>
      </c>
      <c r="S2038">
        <v>2</v>
      </c>
      <c r="T2038" t="s">
        <v>170</v>
      </c>
      <c r="U2038" s="7">
        <v>8</v>
      </c>
      <c r="V2038" s="7">
        <v>24</v>
      </c>
    </row>
    <row r="2039" spans="1:22" x14ac:dyDescent="0.3">
      <c r="A2039" t="str">
        <f t="shared" si="310"/>
        <v>Exp4</v>
      </c>
      <c r="B2039">
        <f t="shared" si="315"/>
        <v>8</v>
      </c>
      <c r="C2039" t="str">
        <f t="shared" si="316"/>
        <v>Nil</v>
      </c>
      <c r="D2039" t="str">
        <f t="shared" si="317"/>
        <v>Otane</v>
      </c>
      <c r="E2039" s="20">
        <f t="shared" si="311"/>
        <v>41974</v>
      </c>
      <c r="F2039" t="str">
        <f t="shared" si="312"/>
        <v>None_8h</v>
      </c>
      <c r="G2039">
        <f t="shared" si="313"/>
        <v>10</v>
      </c>
      <c r="H2039" t="str">
        <f t="shared" si="314"/>
        <v>YES</v>
      </c>
      <c r="I2039">
        <f t="shared" si="318"/>
        <v>9</v>
      </c>
      <c r="J2039">
        <f t="shared" si="319"/>
        <v>25</v>
      </c>
      <c r="S2039">
        <v>3</v>
      </c>
      <c r="T2039" t="s">
        <v>170</v>
      </c>
      <c r="U2039" s="7">
        <v>9</v>
      </c>
      <c r="V2039" s="7">
        <v>25</v>
      </c>
    </row>
    <row r="2040" spans="1:22" x14ac:dyDescent="0.3">
      <c r="A2040" t="str">
        <f t="shared" si="310"/>
        <v>Exp4</v>
      </c>
      <c r="B2040">
        <f t="shared" si="315"/>
        <v>8</v>
      </c>
      <c r="C2040" t="str">
        <f t="shared" si="316"/>
        <v>Nil</v>
      </c>
      <c r="D2040" t="str">
        <f t="shared" si="317"/>
        <v>Otane</v>
      </c>
      <c r="E2040" s="20">
        <f t="shared" si="311"/>
        <v>41974</v>
      </c>
      <c r="F2040" t="str">
        <f t="shared" si="312"/>
        <v>None_8h</v>
      </c>
      <c r="G2040">
        <f t="shared" si="313"/>
        <v>10</v>
      </c>
      <c r="H2040" t="str">
        <f t="shared" si="314"/>
        <v>YES</v>
      </c>
      <c r="I2040">
        <f t="shared" si="318"/>
        <v>8</v>
      </c>
      <c r="J2040">
        <f t="shared" si="319"/>
        <v>23</v>
      </c>
      <c r="S2040">
        <v>4</v>
      </c>
      <c r="T2040" t="s">
        <v>170</v>
      </c>
      <c r="U2040" s="7">
        <v>8</v>
      </c>
      <c r="V2040" s="7">
        <v>23</v>
      </c>
    </row>
    <row r="2041" spans="1:22" x14ac:dyDescent="0.3">
      <c r="A2041" t="str">
        <f t="shared" si="310"/>
        <v>Exp4</v>
      </c>
      <c r="B2041">
        <f t="shared" si="315"/>
        <v>8</v>
      </c>
      <c r="C2041" t="str">
        <f t="shared" si="316"/>
        <v>Nil</v>
      </c>
      <c r="D2041" t="str">
        <f t="shared" si="317"/>
        <v>Otane</v>
      </c>
      <c r="E2041" s="20">
        <f t="shared" si="311"/>
        <v>41974</v>
      </c>
      <c r="F2041" t="str">
        <f t="shared" si="312"/>
        <v>None_8h</v>
      </c>
      <c r="G2041">
        <f t="shared" si="313"/>
        <v>12</v>
      </c>
      <c r="H2041" t="str">
        <f t="shared" si="314"/>
        <v>YES</v>
      </c>
      <c r="I2041">
        <f t="shared" si="318"/>
        <v>8</v>
      </c>
      <c r="J2041">
        <f t="shared" si="319"/>
        <v>24</v>
      </c>
      <c r="R2041">
        <v>12</v>
      </c>
      <c r="S2041">
        <v>1</v>
      </c>
      <c r="T2041" t="s">
        <v>170</v>
      </c>
      <c r="U2041" s="7">
        <v>8</v>
      </c>
      <c r="V2041" s="7">
        <v>24</v>
      </c>
    </row>
    <row r="2042" spans="1:22" x14ac:dyDescent="0.3">
      <c r="A2042" t="str">
        <f t="shared" si="310"/>
        <v>Exp4</v>
      </c>
      <c r="B2042">
        <f t="shared" si="315"/>
        <v>8</v>
      </c>
      <c r="C2042" t="str">
        <f t="shared" si="316"/>
        <v>Nil</v>
      </c>
      <c r="D2042" t="str">
        <f t="shared" si="317"/>
        <v>Otane</v>
      </c>
      <c r="E2042" s="20">
        <f t="shared" si="311"/>
        <v>41974</v>
      </c>
      <c r="F2042" t="str">
        <f t="shared" si="312"/>
        <v>None_8h</v>
      </c>
      <c r="G2042">
        <f t="shared" si="313"/>
        <v>12</v>
      </c>
      <c r="H2042" t="str">
        <f t="shared" si="314"/>
        <v>YES</v>
      </c>
      <c r="I2042">
        <f t="shared" si="318"/>
        <v>9</v>
      </c>
      <c r="J2042">
        <f t="shared" si="319"/>
        <v>25</v>
      </c>
      <c r="S2042">
        <v>2</v>
      </c>
      <c r="T2042" t="s">
        <v>170</v>
      </c>
      <c r="U2042" s="7">
        <v>9</v>
      </c>
      <c r="V2042" s="7">
        <v>25</v>
      </c>
    </row>
    <row r="2043" spans="1:22" x14ac:dyDescent="0.3">
      <c r="A2043" t="str">
        <f t="shared" si="310"/>
        <v>Exp4</v>
      </c>
      <c r="B2043">
        <f t="shared" si="315"/>
        <v>8</v>
      </c>
      <c r="C2043" t="str">
        <f t="shared" si="316"/>
        <v>Nil</v>
      </c>
      <c r="D2043" t="str">
        <f t="shared" si="317"/>
        <v>Otane</v>
      </c>
      <c r="E2043" s="20">
        <f t="shared" si="311"/>
        <v>41974</v>
      </c>
      <c r="F2043" t="str">
        <f t="shared" si="312"/>
        <v>None_8h</v>
      </c>
      <c r="G2043">
        <f t="shared" si="313"/>
        <v>12</v>
      </c>
      <c r="H2043" t="str">
        <f t="shared" si="314"/>
        <v>YES</v>
      </c>
      <c r="I2043">
        <f t="shared" si="318"/>
        <v>8</v>
      </c>
      <c r="J2043">
        <f t="shared" si="319"/>
        <v>23</v>
      </c>
      <c r="S2043">
        <v>3</v>
      </c>
      <c r="T2043" t="s">
        <v>170</v>
      </c>
      <c r="U2043" s="7">
        <v>8</v>
      </c>
      <c r="V2043" s="7">
        <v>23</v>
      </c>
    </row>
    <row r="2044" spans="1:22" x14ac:dyDescent="0.3">
      <c r="A2044" t="str">
        <f t="shared" si="310"/>
        <v>Exp4</v>
      </c>
      <c r="B2044">
        <f t="shared" si="315"/>
        <v>8</v>
      </c>
      <c r="C2044" t="str">
        <f t="shared" si="316"/>
        <v>Nil</v>
      </c>
      <c r="D2044" t="str">
        <f t="shared" si="317"/>
        <v>Otane</v>
      </c>
      <c r="E2044" s="20">
        <f t="shared" si="311"/>
        <v>41974</v>
      </c>
      <c r="F2044" t="str">
        <f t="shared" si="312"/>
        <v>None_8h</v>
      </c>
      <c r="G2044">
        <f t="shared" si="313"/>
        <v>12</v>
      </c>
      <c r="H2044" t="str">
        <f t="shared" si="314"/>
        <v>YES</v>
      </c>
      <c r="I2044">
        <f t="shared" si="318"/>
        <v>8</v>
      </c>
      <c r="J2044">
        <f t="shared" si="319"/>
        <v>24</v>
      </c>
      <c r="S2044">
        <v>4</v>
      </c>
      <c r="T2044" t="s">
        <v>170</v>
      </c>
      <c r="U2044" s="7">
        <v>8</v>
      </c>
      <c r="V2044" s="7">
        <v>24</v>
      </c>
    </row>
    <row r="2045" spans="1:22" x14ac:dyDescent="0.3">
      <c r="A2045" t="str">
        <f t="shared" si="310"/>
        <v>Exp4</v>
      </c>
      <c r="B2045">
        <f t="shared" si="315"/>
        <v>8</v>
      </c>
      <c r="C2045" t="str">
        <f t="shared" si="316"/>
        <v>Nil</v>
      </c>
      <c r="D2045" t="str">
        <f t="shared" si="317"/>
        <v>Otane</v>
      </c>
      <c r="E2045" s="20">
        <f t="shared" si="311"/>
        <v>41974</v>
      </c>
      <c r="F2045" t="str">
        <f t="shared" si="312"/>
        <v>None_8h</v>
      </c>
      <c r="G2045">
        <f t="shared" si="313"/>
        <v>40</v>
      </c>
      <c r="H2045" t="str">
        <f t="shared" si="314"/>
        <v>YES</v>
      </c>
      <c r="I2045">
        <f t="shared" si="318"/>
        <v>8</v>
      </c>
      <c r="J2045">
        <f t="shared" si="319"/>
        <v>24</v>
      </c>
      <c r="R2045">
        <v>40</v>
      </c>
      <c r="S2045">
        <v>1</v>
      </c>
      <c r="T2045" t="s">
        <v>170</v>
      </c>
      <c r="U2045" s="7">
        <v>8</v>
      </c>
      <c r="V2045" s="7">
        <v>24</v>
      </c>
    </row>
    <row r="2046" spans="1:22" x14ac:dyDescent="0.3">
      <c r="A2046" t="str">
        <f t="shared" si="310"/>
        <v>Exp4</v>
      </c>
      <c r="B2046">
        <f t="shared" si="315"/>
        <v>8</v>
      </c>
      <c r="C2046" t="str">
        <f t="shared" si="316"/>
        <v>Nil</v>
      </c>
      <c r="D2046" t="str">
        <f t="shared" si="317"/>
        <v>Otane</v>
      </c>
      <c r="E2046" s="20">
        <f t="shared" si="311"/>
        <v>41974</v>
      </c>
      <c r="F2046" t="str">
        <f t="shared" si="312"/>
        <v>None_8h</v>
      </c>
      <c r="G2046">
        <f t="shared" si="313"/>
        <v>40</v>
      </c>
      <c r="H2046" t="str">
        <f t="shared" si="314"/>
        <v>YES</v>
      </c>
      <c r="I2046">
        <f t="shared" si="318"/>
        <v>8</v>
      </c>
      <c r="J2046">
        <f t="shared" si="319"/>
        <v>24</v>
      </c>
      <c r="S2046">
        <v>2</v>
      </c>
      <c r="T2046" t="s">
        <v>170</v>
      </c>
      <c r="U2046" s="7">
        <v>8</v>
      </c>
      <c r="V2046" s="7">
        <v>24</v>
      </c>
    </row>
    <row r="2047" spans="1:22" x14ac:dyDescent="0.3">
      <c r="A2047" t="str">
        <f t="shared" si="310"/>
        <v>Exp4</v>
      </c>
      <c r="B2047">
        <f t="shared" si="315"/>
        <v>8</v>
      </c>
      <c r="C2047" t="str">
        <f t="shared" si="316"/>
        <v>Nil</v>
      </c>
      <c r="D2047" t="str">
        <f t="shared" si="317"/>
        <v>Otane</v>
      </c>
      <c r="E2047" s="20">
        <f t="shared" si="311"/>
        <v>41974</v>
      </c>
      <c r="F2047" t="str">
        <f t="shared" si="312"/>
        <v>None_8h</v>
      </c>
      <c r="G2047">
        <f t="shared" si="313"/>
        <v>40</v>
      </c>
      <c r="H2047" t="str">
        <f t="shared" si="314"/>
        <v>YES</v>
      </c>
      <c r="I2047">
        <f t="shared" si="318"/>
        <v>9</v>
      </c>
      <c r="J2047">
        <f t="shared" si="319"/>
        <v>27</v>
      </c>
      <c r="S2047">
        <v>3</v>
      </c>
      <c r="T2047" t="s">
        <v>170</v>
      </c>
      <c r="U2047" s="7">
        <v>9</v>
      </c>
      <c r="V2047" s="7">
        <v>27</v>
      </c>
    </row>
    <row r="2048" spans="1:22" x14ac:dyDescent="0.3">
      <c r="A2048" t="str">
        <f t="shared" si="310"/>
        <v>Exp4</v>
      </c>
      <c r="B2048">
        <f t="shared" si="315"/>
        <v>8</v>
      </c>
      <c r="C2048" t="str">
        <f t="shared" si="316"/>
        <v>Nil</v>
      </c>
      <c r="D2048" t="str">
        <f t="shared" si="317"/>
        <v>Otane</v>
      </c>
      <c r="E2048" s="20">
        <f t="shared" si="311"/>
        <v>41974</v>
      </c>
      <c r="F2048" t="str">
        <f t="shared" si="312"/>
        <v>None_8h</v>
      </c>
      <c r="G2048">
        <f t="shared" si="313"/>
        <v>40</v>
      </c>
      <c r="H2048" t="str">
        <f t="shared" si="314"/>
        <v>YES</v>
      </c>
      <c r="I2048">
        <f t="shared" si="318"/>
        <v>9</v>
      </c>
      <c r="J2048">
        <f t="shared" si="319"/>
        <v>26</v>
      </c>
      <c r="S2048">
        <v>4</v>
      </c>
      <c r="T2048" t="s">
        <v>170</v>
      </c>
      <c r="U2048" s="7">
        <v>9</v>
      </c>
      <c r="V2048" s="7">
        <v>26</v>
      </c>
    </row>
    <row r="2049" spans="1:22" x14ac:dyDescent="0.3">
      <c r="A2049" t="str">
        <f t="shared" si="310"/>
        <v>Exp4</v>
      </c>
      <c r="B2049">
        <f t="shared" si="315"/>
        <v>8</v>
      </c>
      <c r="C2049" t="str">
        <f t="shared" si="316"/>
        <v>Nil</v>
      </c>
      <c r="D2049" t="str">
        <f t="shared" si="317"/>
        <v>Otane</v>
      </c>
      <c r="E2049" s="20">
        <f t="shared" si="311"/>
        <v>41974</v>
      </c>
      <c r="F2049" t="str">
        <f t="shared" si="312"/>
        <v>None_8h</v>
      </c>
      <c r="G2049">
        <f t="shared" si="313"/>
        <v>44</v>
      </c>
      <c r="H2049" t="str">
        <f t="shared" si="314"/>
        <v>YES</v>
      </c>
      <c r="I2049">
        <f t="shared" si="318"/>
        <v>7</v>
      </c>
      <c r="J2049">
        <f t="shared" si="319"/>
        <v>21</v>
      </c>
      <c r="R2049">
        <v>44</v>
      </c>
      <c r="S2049">
        <v>1</v>
      </c>
      <c r="T2049" t="s">
        <v>170</v>
      </c>
      <c r="U2049" s="7">
        <v>7</v>
      </c>
      <c r="V2049" s="7">
        <v>21</v>
      </c>
    </row>
    <row r="2050" spans="1:22" x14ac:dyDescent="0.3">
      <c r="A2050" t="str">
        <f t="shared" si="310"/>
        <v>Exp4</v>
      </c>
      <c r="B2050">
        <f t="shared" si="315"/>
        <v>8</v>
      </c>
      <c r="C2050" t="str">
        <f t="shared" si="316"/>
        <v>Nil</v>
      </c>
      <c r="D2050" t="str">
        <f t="shared" si="317"/>
        <v>Otane</v>
      </c>
      <c r="E2050" s="20">
        <f t="shared" si="311"/>
        <v>41974</v>
      </c>
      <c r="F2050" t="str">
        <f t="shared" si="312"/>
        <v>None_8h</v>
      </c>
      <c r="G2050">
        <f t="shared" si="313"/>
        <v>44</v>
      </c>
      <c r="H2050" t="str">
        <f t="shared" si="314"/>
        <v>YES</v>
      </c>
      <c r="I2050">
        <f t="shared" si="318"/>
        <v>8</v>
      </c>
      <c r="J2050">
        <f t="shared" si="319"/>
        <v>24</v>
      </c>
      <c r="S2050">
        <v>2</v>
      </c>
      <c r="T2050" t="s">
        <v>170</v>
      </c>
      <c r="U2050" s="7">
        <v>8</v>
      </c>
      <c r="V2050" s="7">
        <v>24</v>
      </c>
    </row>
    <row r="2051" spans="1:22" x14ac:dyDescent="0.3">
      <c r="A2051" t="str">
        <f t="shared" ref="A2051:A2114" si="320">IF(L2051="",A2050,L2051)</f>
        <v>Exp4</v>
      </c>
      <c r="B2051">
        <f t="shared" si="315"/>
        <v>8</v>
      </c>
      <c r="C2051" t="str">
        <f t="shared" si="316"/>
        <v>Nil</v>
      </c>
      <c r="D2051" t="str">
        <f t="shared" si="317"/>
        <v>Otane</v>
      </c>
      <c r="E2051" s="20">
        <f t="shared" ref="E2051:E2114" si="321">IF(P2051="",E2050,P2051)</f>
        <v>41974</v>
      </c>
      <c r="F2051" t="str">
        <f t="shared" ref="F2051:F2114" si="322">IF(Q2051="",F2050,Q2051)</f>
        <v>None_8h</v>
      </c>
      <c r="G2051">
        <f t="shared" ref="G2051:G2114" si="323">IF(R2051="",G2050,R2051)</f>
        <v>44</v>
      </c>
      <c r="H2051" t="str">
        <f t="shared" ref="H2051:H2114" si="324">IF(T2051="","NO","YES")</f>
        <v>YES</v>
      </c>
      <c r="I2051">
        <f t="shared" si="318"/>
        <v>9</v>
      </c>
      <c r="J2051">
        <f t="shared" si="319"/>
        <v>27</v>
      </c>
      <c r="S2051">
        <v>3</v>
      </c>
      <c r="T2051" t="s">
        <v>170</v>
      </c>
      <c r="U2051" s="7">
        <v>9</v>
      </c>
      <c r="V2051" s="7">
        <v>27</v>
      </c>
    </row>
    <row r="2052" spans="1:22" x14ac:dyDescent="0.3">
      <c r="A2052" t="str">
        <f t="shared" si="320"/>
        <v>Exp4</v>
      </c>
      <c r="B2052">
        <f t="shared" ref="B2052:B2115" si="325">IF(L2052="",B2051,M2052)</f>
        <v>8</v>
      </c>
      <c r="C2052" t="str">
        <f t="shared" ref="C2052:C2115" si="326">IF(O2052="",C2051,O2052)</f>
        <v>Nil</v>
      </c>
      <c r="D2052" t="str">
        <f t="shared" ref="D2052:D2115" si="327">IF(N2052="",D2051,N2052)</f>
        <v>Otane</v>
      </c>
      <c r="E2052" s="20">
        <f t="shared" si="321"/>
        <v>41974</v>
      </c>
      <c r="F2052" t="str">
        <f t="shared" si="322"/>
        <v>None_8h</v>
      </c>
      <c r="G2052">
        <f t="shared" si="323"/>
        <v>44</v>
      </c>
      <c r="H2052" t="str">
        <f t="shared" si="324"/>
        <v>YES</v>
      </c>
      <c r="I2052">
        <f t="shared" ref="I2052:I2115" si="328">IF(U2052="","",U2052)</f>
        <v>8</v>
      </c>
      <c r="J2052">
        <f t="shared" ref="J2052:J2115" si="329">IF(V2052="","",V2052)</f>
        <v>25</v>
      </c>
      <c r="S2052">
        <v>4</v>
      </c>
      <c r="T2052" t="s">
        <v>170</v>
      </c>
      <c r="U2052" s="7">
        <v>8</v>
      </c>
      <c r="V2052" s="7">
        <v>25</v>
      </c>
    </row>
    <row r="2053" spans="1:22" x14ac:dyDescent="0.3">
      <c r="A2053" t="str">
        <f t="shared" si="320"/>
        <v>Exp4</v>
      </c>
      <c r="B2053">
        <f t="shared" si="325"/>
        <v>8</v>
      </c>
      <c r="C2053" t="str">
        <f t="shared" si="326"/>
        <v>Full</v>
      </c>
      <c r="D2053" t="str">
        <f t="shared" si="327"/>
        <v>Saracen</v>
      </c>
      <c r="E2053" s="20">
        <f t="shared" si="321"/>
        <v>41905</v>
      </c>
      <c r="F2053" t="str">
        <f t="shared" si="322"/>
        <v>Full_8h</v>
      </c>
      <c r="G2053">
        <f t="shared" si="323"/>
        <v>1076</v>
      </c>
      <c r="H2053" t="str">
        <f t="shared" si="324"/>
        <v>NO</v>
      </c>
      <c r="I2053">
        <f t="shared" si="328"/>
        <v>2.197391819798459</v>
      </c>
      <c r="J2053">
        <f t="shared" si="329"/>
        <v>9</v>
      </c>
      <c r="N2053" t="s">
        <v>38</v>
      </c>
      <c r="O2053" t="s">
        <v>35</v>
      </c>
      <c r="P2053" s="1">
        <v>41905</v>
      </c>
      <c r="Q2053" t="s">
        <v>440</v>
      </c>
      <c r="R2053">
        <v>1076</v>
      </c>
      <c r="S2053">
        <v>1</v>
      </c>
      <c r="U2053" s="7">
        <v>2.197391819798459</v>
      </c>
      <c r="V2053" s="7">
        <v>9</v>
      </c>
    </row>
    <row r="2054" spans="1:22" x14ac:dyDescent="0.3">
      <c r="A2054" t="str">
        <f t="shared" si="320"/>
        <v>Exp4</v>
      </c>
      <c r="B2054">
        <f t="shared" si="325"/>
        <v>8</v>
      </c>
      <c r="C2054" t="str">
        <f t="shared" si="326"/>
        <v>Full</v>
      </c>
      <c r="D2054" t="str">
        <f t="shared" si="327"/>
        <v>Saracen</v>
      </c>
      <c r="E2054" s="20">
        <f t="shared" si="321"/>
        <v>41905</v>
      </c>
      <c r="F2054" t="str">
        <f t="shared" si="322"/>
        <v>Full_8h</v>
      </c>
      <c r="G2054">
        <f t="shared" si="323"/>
        <v>1076</v>
      </c>
      <c r="H2054" t="str">
        <f t="shared" si="324"/>
        <v>NO</v>
      </c>
      <c r="I2054">
        <f t="shared" si="328"/>
        <v>2.1813870776526376</v>
      </c>
      <c r="J2054">
        <f t="shared" si="329"/>
        <v>8</v>
      </c>
      <c r="S2054">
        <v>2</v>
      </c>
      <c r="U2054" s="7">
        <v>2.1813870776526376</v>
      </c>
      <c r="V2054" s="7">
        <v>8</v>
      </c>
    </row>
    <row r="2055" spans="1:22" x14ac:dyDescent="0.3">
      <c r="A2055" t="str">
        <f t="shared" si="320"/>
        <v>Exp4</v>
      </c>
      <c r="B2055">
        <f t="shared" si="325"/>
        <v>8</v>
      </c>
      <c r="C2055" t="str">
        <f t="shared" si="326"/>
        <v>Full</v>
      </c>
      <c r="D2055" t="str">
        <f t="shared" si="327"/>
        <v>Saracen</v>
      </c>
      <c r="E2055" s="20">
        <f t="shared" si="321"/>
        <v>41905</v>
      </c>
      <c r="F2055" t="str">
        <f t="shared" si="322"/>
        <v>Full_8h</v>
      </c>
      <c r="G2055">
        <f t="shared" si="323"/>
        <v>1076</v>
      </c>
      <c r="H2055" t="str">
        <f t="shared" si="324"/>
        <v>NO</v>
      </c>
      <c r="I2055">
        <f t="shared" si="328"/>
        <v>2.1120331950207469</v>
      </c>
      <c r="J2055">
        <f t="shared" si="329"/>
        <v>8</v>
      </c>
      <c r="S2055">
        <v>3</v>
      </c>
      <c r="U2055" s="7">
        <v>2.1120331950207469</v>
      </c>
      <c r="V2055" s="7">
        <v>8</v>
      </c>
    </row>
    <row r="2056" spans="1:22" x14ac:dyDescent="0.3">
      <c r="A2056" t="str">
        <f t="shared" si="320"/>
        <v>Exp4</v>
      </c>
      <c r="B2056">
        <f t="shared" si="325"/>
        <v>8</v>
      </c>
      <c r="C2056" t="str">
        <f t="shared" si="326"/>
        <v>Full</v>
      </c>
      <c r="D2056" t="str">
        <f t="shared" si="327"/>
        <v>Saracen</v>
      </c>
      <c r="E2056" s="20">
        <f t="shared" si="321"/>
        <v>41905</v>
      </c>
      <c r="F2056" t="str">
        <f t="shared" si="322"/>
        <v>Full_8h</v>
      </c>
      <c r="G2056">
        <f t="shared" si="323"/>
        <v>1076</v>
      </c>
      <c r="H2056" t="str">
        <f t="shared" si="324"/>
        <v>NO</v>
      </c>
      <c r="I2056">
        <f t="shared" si="328"/>
        <v>1.2735849056603774</v>
      </c>
      <c r="J2056">
        <f t="shared" si="329"/>
        <v>7</v>
      </c>
      <c r="S2056">
        <v>4</v>
      </c>
      <c r="U2056" s="7">
        <v>1.2735849056603774</v>
      </c>
      <c r="V2056" s="7">
        <v>7</v>
      </c>
    </row>
    <row r="2057" spans="1:22" x14ac:dyDescent="0.3">
      <c r="A2057" t="str">
        <f t="shared" si="320"/>
        <v>Exp4</v>
      </c>
      <c r="B2057">
        <f t="shared" si="325"/>
        <v>8</v>
      </c>
      <c r="C2057" t="str">
        <f t="shared" si="326"/>
        <v>Full</v>
      </c>
      <c r="D2057" t="str">
        <f t="shared" si="327"/>
        <v>Saracen</v>
      </c>
      <c r="E2057" s="20">
        <f t="shared" si="321"/>
        <v>41905</v>
      </c>
      <c r="F2057" t="str">
        <f t="shared" si="322"/>
        <v>Full_8h</v>
      </c>
      <c r="G2057">
        <f t="shared" si="323"/>
        <v>1081</v>
      </c>
      <c r="H2057" t="str">
        <f t="shared" si="324"/>
        <v>NO</v>
      </c>
      <c r="I2057">
        <f t="shared" si="328"/>
        <v>2.2187314759928869</v>
      </c>
      <c r="J2057">
        <f t="shared" si="329"/>
        <v>9</v>
      </c>
      <c r="R2057">
        <v>1081</v>
      </c>
      <c r="S2057">
        <v>1</v>
      </c>
      <c r="U2057" s="7">
        <v>2.2187314759928869</v>
      </c>
      <c r="V2057" s="7">
        <v>9</v>
      </c>
    </row>
    <row r="2058" spans="1:22" x14ac:dyDescent="0.3">
      <c r="A2058" t="str">
        <f t="shared" si="320"/>
        <v>Exp4</v>
      </c>
      <c r="B2058">
        <f t="shared" si="325"/>
        <v>8</v>
      </c>
      <c r="C2058" t="str">
        <f t="shared" si="326"/>
        <v>Full</v>
      </c>
      <c r="D2058" t="str">
        <f t="shared" si="327"/>
        <v>Saracen</v>
      </c>
      <c r="E2058" s="20">
        <f t="shared" si="321"/>
        <v>41905</v>
      </c>
      <c r="F2058" t="str">
        <f t="shared" si="322"/>
        <v>Full_8h</v>
      </c>
      <c r="G2058">
        <f t="shared" si="323"/>
        <v>1081</v>
      </c>
      <c r="H2058" t="str">
        <f t="shared" si="324"/>
        <v>NO</v>
      </c>
      <c r="I2058">
        <f t="shared" si="328"/>
        <v>2.202726733847066</v>
      </c>
      <c r="J2058">
        <f t="shared" si="329"/>
        <v>9</v>
      </c>
      <c r="S2058">
        <v>2</v>
      </c>
      <c r="U2058" s="7">
        <v>2.202726733847066</v>
      </c>
      <c r="V2058" s="7">
        <v>9</v>
      </c>
    </row>
    <row r="2059" spans="1:22" x14ac:dyDescent="0.3">
      <c r="A2059" t="str">
        <f t="shared" si="320"/>
        <v>Exp4</v>
      </c>
      <c r="B2059">
        <f t="shared" si="325"/>
        <v>8</v>
      </c>
      <c r="C2059" t="str">
        <f t="shared" si="326"/>
        <v>Full</v>
      </c>
      <c r="D2059" t="str">
        <f t="shared" si="327"/>
        <v>Saracen</v>
      </c>
      <c r="E2059" s="20">
        <f t="shared" si="321"/>
        <v>41905</v>
      </c>
      <c r="F2059" t="str">
        <f t="shared" si="322"/>
        <v>Full_8h</v>
      </c>
      <c r="G2059">
        <f t="shared" si="323"/>
        <v>1081</v>
      </c>
      <c r="H2059" t="str">
        <f t="shared" si="324"/>
        <v>NO</v>
      </c>
      <c r="I2059">
        <f t="shared" si="328"/>
        <v>2.090693538826319</v>
      </c>
      <c r="J2059">
        <f t="shared" si="329"/>
        <v>7</v>
      </c>
      <c r="S2059">
        <v>3</v>
      </c>
      <c r="U2059" s="7">
        <v>2.090693538826319</v>
      </c>
      <c r="V2059" s="7">
        <v>7</v>
      </c>
    </row>
    <row r="2060" spans="1:22" x14ac:dyDescent="0.3">
      <c r="A2060" t="str">
        <f t="shared" si="320"/>
        <v>Exp4</v>
      </c>
      <c r="B2060">
        <f t="shared" si="325"/>
        <v>8</v>
      </c>
      <c r="C2060" t="str">
        <f t="shared" si="326"/>
        <v>Full</v>
      </c>
      <c r="D2060" t="str">
        <f t="shared" si="327"/>
        <v>Saracen</v>
      </c>
      <c r="E2060" s="20">
        <f t="shared" si="321"/>
        <v>41905</v>
      </c>
      <c r="F2060" t="str">
        <f t="shared" si="322"/>
        <v>Full_8h</v>
      </c>
      <c r="G2060">
        <f t="shared" si="323"/>
        <v>1081</v>
      </c>
      <c r="H2060" t="str">
        <f t="shared" si="324"/>
        <v>NO</v>
      </c>
      <c r="I2060">
        <f t="shared" si="328"/>
        <v>2.1493775933609958</v>
      </c>
      <c r="J2060">
        <f t="shared" si="329"/>
        <v>8</v>
      </c>
      <c r="S2060">
        <v>4</v>
      </c>
      <c r="U2060" s="7">
        <v>2.1493775933609958</v>
      </c>
      <c r="V2060" s="7">
        <v>8</v>
      </c>
    </row>
    <row r="2061" spans="1:22" x14ac:dyDescent="0.3">
      <c r="A2061" t="str">
        <f t="shared" si="320"/>
        <v>Exp4</v>
      </c>
      <c r="B2061">
        <f t="shared" si="325"/>
        <v>8</v>
      </c>
      <c r="C2061" t="str">
        <f t="shared" si="326"/>
        <v>Full</v>
      </c>
      <c r="D2061" t="str">
        <f t="shared" si="327"/>
        <v>Saracen</v>
      </c>
      <c r="E2061" s="20">
        <f t="shared" si="321"/>
        <v>41905</v>
      </c>
      <c r="F2061" t="str">
        <f t="shared" si="322"/>
        <v>Full_8h</v>
      </c>
      <c r="G2061">
        <f t="shared" si="323"/>
        <v>1092</v>
      </c>
      <c r="H2061" t="str">
        <f t="shared" si="324"/>
        <v>NO</v>
      </c>
      <c r="I2061">
        <f t="shared" si="328"/>
        <v>1.9433962264150944</v>
      </c>
      <c r="J2061">
        <f t="shared" si="329"/>
        <v>7</v>
      </c>
      <c r="R2061">
        <v>1092</v>
      </c>
      <c r="S2061">
        <v>1</v>
      </c>
      <c r="U2061" s="7">
        <v>1.9433962264150944</v>
      </c>
      <c r="V2061" s="7">
        <v>7</v>
      </c>
    </row>
    <row r="2062" spans="1:22" x14ac:dyDescent="0.3">
      <c r="A2062" t="str">
        <f t="shared" si="320"/>
        <v>Exp4</v>
      </c>
      <c r="B2062">
        <f t="shared" si="325"/>
        <v>8</v>
      </c>
      <c r="C2062" t="str">
        <f t="shared" si="326"/>
        <v>Full</v>
      </c>
      <c r="D2062" t="str">
        <f t="shared" si="327"/>
        <v>Saracen</v>
      </c>
      <c r="E2062" s="20">
        <f t="shared" si="321"/>
        <v>41905</v>
      </c>
      <c r="F2062" t="str">
        <f t="shared" si="322"/>
        <v>Full_8h</v>
      </c>
      <c r="G2062">
        <f t="shared" si="323"/>
        <v>1092</v>
      </c>
      <c r="H2062" t="str">
        <f t="shared" si="324"/>
        <v>NO</v>
      </c>
      <c r="I2062">
        <f t="shared" si="328"/>
        <v>2.192056905749852</v>
      </c>
      <c r="J2062">
        <f t="shared" si="329"/>
        <v>9</v>
      </c>
      <c r="S2062">
        <v>2</v>
      </c>
      <c r="U2062" s="7">
        <v>2.192056905749852</v>
      </c>
      <c r="V2062" s="7">
        <v>9</v>
      </c>
    </row>
    <row r="2063" spans="1:22" x14ac:dyDescent="0.3">
      <c r="A2063" t="str">
        <f t="shared" si="320"/>
        <v>Exp4</v>
      </c>
      <c r="B2063">
        <f t="shared" si="325"/>
        <v>8</v>
      </c>
      <c r="C2063" t="str">
        <f t="shared" si="326"/>
        <v>Full</v>
      </c>
      <c r="D2063" t="str">
        <f t="shared" si="327"/>
        <v>Saracen</v>
      </c>
      <c r="E2063" s="20">
        <f t="shared" si="321"/>
        <v>41905</v>
      </c>
      <c r="F2063" t="str">
        <f t="shared" si="322"/>
        <v>Full_8h</v>
      </c>
      <c r="G2063">
        <f t="shared" si="323"/>
        <v>1092</v>
      </c>
      <c r="H2063" t="str">
        <f t="shared" si="324"/>
        <v>NO</v>
      </c>
      <c r="I2063">
        <f t="shared" si="328"/>
        <v>2.1493775933609958</v>
      </c>
      <c r="J2063">
        <f t="shared" si="329"/>
        <v>7</v>
      </c>
      <c r="S2063">
        <v>3</v>
      </c>
      <c r="U2063" s="7">
        <v>2.1493775933609958</v>
      </c>
      <c r="V2063" s="7">
        <v>7</v>
      </c>
    </row>
    <row r="2064" spans="1:22" x14ac:dyDescent="0.3">
      <c r="A2064" t="str">
        <f t="shared" si="320"/>
        <v>Exp4</v>
      </c>
      <c r="B2064">
        <f t="shared" si="325"/>
        <v>8</v>
      </c>
      <c r="C2064" t="str">
        <f t="shared" si="326"/>
        <v>Full</v>
      </c>
      <c r="D2064" t="str">
        <f t="shared" si="327"/>
        <v>Saracen</v>
      </c>
      <c r="E2064" s="20">
        <f t="shared" si="321"/>
        <v>41905</v>
      </c>
      <c r="F2064" t="str">
        <f t="shared" si="322"/>
        <v>Full_8h</v>
      </c>
      <c r="G2064">
        <f t="shared" si="323"/>
        <v>1092</v>
      </c>
      <c r="H2064" t="str">
        <f t="shared" si="324"/>
        <v>NO</v>
      </c>
      <c r="I2064">
        <f t="shared" si="328"/>
        <v>1.9245283018867925</v>
      </c>
      <c r="J2064">
        <f t="shared" si="329"/>
        <v>6</v>
      </c>
      <c r="S2064">
        <v>4</v>
      </c>
      <c r="U2064" s="7">
        <v>1.9245283018867925</v>
      </c>
      <c r="V2064" s="7">
        <v>6</v>
      </c>
    </row>
    <row r="2065" spans="1:22" x14ac:dyDescent="0.3">
      <c r="A2065" t="str">
        <f t="shared" si="320"/>
        <v>Exp4</v>
      </c>
      <c r="B2065">
        <f t="shared" si="325"/>
        <v>8</v>
      </c>
      <c r="C2065" t="str">
        <f t="shared" si="326"/>
        <v>Full</v>
      </c>
      <c r="D2065" t="str">
        <f t="shared" si="327"/>
        <v>Saracen</v>
      </c>
      <c r="E2065" s="20">
        <f t="shared" si="321"/>
        <v>41912</v>
      </c>
      <c r="F2065" t="str">
        <f t="shared" si="322"/>
        <v>Full_8h</v>
      </c>
      <c r="G2065">
        <f t="shared" si="323"/>
        <v>1082</v>
      </c>
      <c r="H2065" t="str">
        <f t="shared" si="324"/>
        <v>NO</v>
      </c>
      <c r="I2065">
        <f t="shared" si="328"/>
        <v>3.5867346938775508</v>
      </c>
      <c r="J2065">
        <f t="shared" si="329"/>
        <v>12</v>
      </c>
      <c r="P2065" s="1">
        <v>41912</v>
      </c>
      <c r="Q2065" t="s">
        <v>440</v>
      </c>
      <c r="R2065">
        <v>1082</v>
      </c>
      <c r="S2065">
        <v>1</v>
      </c>
      <c r="U2065" s="7">
        <v>3.5867346938775508</v>
      </c>
      <c r="V2065" s="7">
        <v>12</v>
      </c>
    </row>
    <row r="2066" spans="1:22" x14ac:dyDescent="0.3">
      <c r="A2066" t="str">
        <f t="shared" si="320"/>
        <v>Exp4</v>
      </c>
      <c r="B2066">
        <f t="shared" si="325"/>
        <v>8</v>
      </c>
      <c r="C2066" t="str">
        <f t="shared" si="326"/>
        <v>Full</v>
      </c>
      <c r="D2066" t="str">
        <f t="shared" si="327"/>
        <v>Saracen</v>
      </c>
      <c r="E2066" s="20">
        <f t="shared" si="321"/>
        <v>41912</v>
      </c>
      <c r="F2066" t="str">
        <f t="shared" si="322"/>
        <v>Full_8h</v>
      </c>
      <c r="G2066">
        <f t="shared" si="323"/>
        <v>1082</v>
      </c>
      <c r="H2066" t="str">
        <f t="shared" si="324"/>
        <v>NO</v>
      </c>
      <c r="I2066">
        <f t="shared" si="328"/>
        <v>3.489795918367347</v>
      </c>
      <c r="J2066">
        <f t="shared" si="329"/>
        <v>11</v>
      </c>
      <c r="S2066">
        <v>2</v>
      </c>
      <c r="U2066" s="7">
        <v>3.489795918367347</v>
      </c>
      <c r="V2066" s="7">
        <v>11</v>
      </c>
    </row>
    <row r="2067" spans="1:22" x14ac:dyDescent="0.3">
      <c r="A2067" t="str">
        <f t="shared" si="320"/>
        <v>Exp4</v>
      </c>
      <c r="B2067">
        <f t="shared" si="325"/>
        <v>8</v>
      </c>
      <c r="C2067" t="str">
        <f t="shared" si="326"/>
        <v>Full</v>
      </c>
      <c r="D2067" t="str">
        <f t="shared" si="327"/>
        <v>Saracen</v>
      </c>
      <c r="E2067" s="20">
        <f t="shared" si="321"/>
        <v>41912</v>
      </c>
      <c r="F2067" t="str">
        <f t="shared" si="322"/>
        <v>Full_8h</v>
      </c>
      <c r="G2067">
        <f t="shared" si="323"/>
        <v>1082</v>
      </c>
      <c r="H2067" t="str">
        <f t="shared" si="324"/>
        <v>NO</v>
      </c>
      <c r="I2067">
        <f t="shared" si="328"/>
        <v>3.5408163265306123</v>
      </c>
      <c r="J2067">
        <f t="shared" si="329"/>
        <v>11</v>
      </c>
      <c r="S2067">
        <v>3</v>
      </c>
      <c r="U2067" s="7">
        <v>3.5408163265306123</v>
      </c>
      <c r="V2067" s="7">
        <v>11</v>
      </c>
    </row>
    <row r="2068" spans="1:22" x14ac:dyDescent="0.3">
      <c r="A2068" t="str">
        <f t="shared" si="320"/>
        <v>Exp4</v>
      </c>
      <c r="B2068">
        <f t="shared" si="325"/>
        <v>8</v>
      </c>
      <c r="C2068" t="str">
        <f t="shared" si="326"/>
        <v>Full</v>
      </c>
      <c r="D2068" t="str">
        <f t="shared" si="327"/>
        <v>Saracen</v>
      </c>
      <c r="E2068" s="20">
        <f t="shared" si="321"/>
        <v>41912</v>
      </c>
      <c r="F2068" t="str">
        <f t="shared" si="322"/>
        <v>Full_8h</v>
      </c>
      <c r="G2068">
        <f t="shared" si="323"/>
        <v>1082</v>
      </c>
      <c r="H2068" t="str">
        <f t="shared" si="324"/>
        <v>NO</v>
      </c>
      <c r="I2068">
        <f t="shared" si="328"/>
        <v>3.5816326530612246</v>
      </c>
      <c r="J2068">
        <f t="shared" si="329"/>
        <v>12</v>
      </c>
      <c r="S2068">
        <v>4</v>
      </c>
      <c r="U2068" s="7">
        <v>3.5816326530612246</v>
      </c>
      <c r="V2068" s="7">
        <v>12</v>
      </c>
    </row>
    <row r="2069" spans="1:22" x14ac:dyDescent="0.3">
      <c r="A2069" t="str">
        <f t="shared" si="320"/>
        <v>Exp4</v>
      </c>
      <c r="B2069">
        <f t="shared" si="325"/>
        <v>8</v>
      </c>
      <c r="C2069" t="str">
        <f t="shared" si="326"/>
        <v>Full</v>
      </c>
      <c r="D2069" t="str">
        <f t="shared" si="327"/>
        <v>Saracen</v>
      </c>
      <c r="E2069" s="20">
        <f t="shared" si="321"/>
        <v>41912</v>
      </c>
      <c r="F2069" t="str">
        <f t="shared" si="322"/>
        <v>Full_8h</v>
      </c>
      <c r="G2069">
        <f t="shared" si="323"/>
        <v>1109</v>
      </c>
      <c r="H2069" t="str">
        <f t="shared" si="324"/>
        <v>NO</v>
      </c>
      <c r="I2069">
        <f t="shared" si="328"/>
        <v>3.3775510204081631</v>
      </c>
      <c r="J2069">
        <f t="shared" si="329"/>
        <v>11</v>
      </c>
      <c r="R2069">
        <v>1109</v>
      </c>
      <c r="S2069">
        <v>1</v>
      </c>
      <c r="U2069" s="7">
        <v>3.3775510204081631</v>
      </c>
      <c r="V2069" s="7">
        <v>11</v>
      </c>
    </row>
    <row r="2070" spans="1:22" x14ac:dyDescent="0.3">
      <c r="A2070" t="str">
        <f t="shared" si="320"/>
        <v>Exp4</v>
      </c>
      <c r="B2070">
        <f t="shared" si="325"/>
        <v>8</v>
      </c>
      <c r="C2070" t="str">
        <f t="shared" si="326"/>
        <v>Full</v>
      </c>
      <c r="D2070" t="str">
        <f t="shared" si="327"/>
        <v>Saracen</v>
      </c>
      <c r="E2070" s="20">
        <f t="shared" si="321"/>
        <v>41912</v>
      </c>
      <c r="F2070" t="str">
        <f t="shared" si="322"/>
        <v>Full_8h</v>
      </c>
      <c r="G2070">
        <f t="shared" si="323"/>
        <v>1109</v>
      </c>
      <c r="H2070" t="str">
        <f t="shared" si="324"/>
        <v>NO</v>
      </c>
      <c r="I2070">
        <f t="shared" si="328"/>
        <v>3.2806122448979593</v>
      </c>
      <c r="J2070">
        <f t="shared" si="329"/>
        <v>10</v>
      </c>
      <c r="S2070">
        <v>2</v>
      </c>
      <c r="U2070" s="7">
        <v>3.2806122448979593</v>
      </c>
      <c r="V2070" s="7">
        <v>10</v>
      </c>
    </row>
    <row r="2071" spans="1:22" x14ac:dyDescent="0.3">
      <c r="A2071" t="str">
        <f t="shared" si="320"/>
        <v>Exp4</v>
      </c>
      <c r="B2071">
        <f t="shared" si="325"/>
        <v>8</v>
      </c>
      <c r="C2071" t="str">
        <f t="shared" si="326"/>
        <v>Full</v>
      </c>
      <c r="D2071" t="str">
        <f t="shared" si="327"/>
        <v>Saracen</v>
      </c>
      <c r="E2071" s="20">
        <f t="shared" si="321"/>
        <v>41912</v>
      </c>
      <c r="F2071" t="str">
        <f t="shared" si="322"/>
        <v>Full_8h</v>
      </c>
      <c r="G2071">
        <f t="shared" si="323"/>
        <v>1109</v>
      </c>
      <c r="H2071" t="str">
        <f t="shared" si="324"/>
        <v>NO</v>
      </c>
      <c r="I2071">
        <f t="shared" si="328"/>
        <v>3.4234693877551021</v>
      </c>
      <c r="J2071">
        <f t="shared" si="329"/>
        <v>10</v>
      </c>
      <c r="S2071">
        <v>3</v>
      </c>
      <c r="U2071" s="7">
        <v>3.4234693877551021</v>
      </c>
      <c r="V2071" s="7">
        <v>10</v>
      </c>
    </row>
    <row r="2072" spans="1:22" x14ac:dyDescent="0.3">
      <c r="A2072" t="str">
        <f t="shared" si="320"/>
        <v>Exp4</v>
      </c>
      <c r="B2072">
        <f t="shared" si="325"/>
        <v>8</v>
      </c>
      <c r="C2072" t="str">
        <f t="shared" si="326"/>
        <v>Full</v>
      </c>
      <c r="D2072" t="str">
        <f t="shared" si="327"/>
        <v>Saracen</v>
      </c>
      <c r="E2072" s="20">
        <f t="shared" si="321"/>
        <v>41912</v>
      </c>
      <c r="F2072" t="str">
        <f t="shared" si="322"/>
        <v>Full_8h</v>
      </c>
      <c r="G2072">
        <f t="shared" si="323"/>
        <v>1109</v>
      </c>
      <c r="H2072" t="str">
        <f t="shared" si="324"/>
        <v>NO</v>
      </c>
      <c r="I2072">
        <f t="shared" si="328"/>
        <v>3.545918367346939</v>
      </c>
      <c r="J2072">
        <f t="shared" si="329"/>
        <v>12</v>
      </c>
      <c r="S2072">
        <v>4</v>
      </c>
      <c r="U2072" s="7">
        <v>3.545918367346939</v>
      </c>
      <c r="V2072" s="7">
        <v>12</v>
      </c>
    </row>
    <row r="2073" spans="1:22" x14ac:dyDescent="0.3">
      <c r="A2073" t="str">
        <f t="shared" si="320"/>
        <v>Exp4</v>
      </c>
      <c r="B2073">
        <f t="shared" si="325"/>
        <v>8</v>
      </c>
      <c r="C2073" t="str">
        <f t="shared" si="326"/>
        <v>Full</v>
      </c>
      <c r="D2073" t="str">
        <f t="shared" si="327"/>
        <v>Saracen</v>
      </c>
      <c r="E2073" s="20">
        <f t="shared" si="321"/>
        <v>41912</v>
      </c>
      <c r="F2073" t="str">
        <f t="shared" si="322"/>
        <v>Full_8h</v>
      </c>
      <c r="G2073">
        <f t="shared" si="323"/>
        <v>1113</v>
      </c>
      <c r="H2073" t="str">
        <f t="shared" si="324"/>
        <v>NO</v>
      </c>
      <c r="I2073">
        <f t="shared" si="328"/>
        <v>3.6428571428571428</v>
      </c>
      <c r="J2073">
        <f t="shared" si="329"/>
        <v>13</v>
      </c>
      <c r="R2073">
        <v>1113</v>
      </c>
      <c r="S2073">
        <v>1</v>
      </c>
      <c r="U2073" s="7">
        <v>3.6428571428571428</v>
      </c>
      <c r="V2073" s="7">
        <v>13</v>
      </c>
    </row>
    <row r="2074" spans="1:22" x14ac:dyDescent="0.3">
      <c r="A2074" t="str">
        <f t="shared" si="320"/>
        <v>Exp4</v>
      </c>
      <c r="B2074">
        <f t="shared" si="325"/>
        <v>8</v>
      </c>
      <c r="C2074" t="str">
        <f t="shared" si="326"/>
        <v>Full</v>
      </c>
      <c r="D2074" t="str">
        <f t="shared" si="327"/>
        <v>Saracen</v>
      </c>
      <c r="E2074" s="20">
        <f t="shared" si="321"/>
        <v>41912</v>
      </c>
      <c r="F2074" t="str">
        <f t="shared" si="322"/>
        <v>Full_8h</v>
      </c>
      <c r="G2074">
        <f t="shared" si="323"/>
        <v>1113</v>
      </c>
      <c r="H2074" t="str">
        <f t="shared" si="324"/>
        <v>NO</v>
      </c>
      <c r="I2074">
        <f t="shared" si="328"/>
        <v>3.4846938775510203</v>
      </c>
      <c r="J2074">
        <f t="shared" si="329"/>
        <v>12</v>
      </c>
      <c r="S2074">
        <v>2</v>
      </c>
      <c r="U2074" s="7">
        <v>3.4846938775510203</v>
      </c>
      <c r="V2074" s="7">
        <v>12</v>
      </c>
    </row>
    <row r="2075" spans="1:22" x14ac:dyDescent="0.3">
      <c r="A2075" t="str">
        <f t="shared" si="320"/>
        <v>Exp4</v>
      </c>
      <c r="B2075">
        <f t="shared" si="325"/>
        <v>8</v>
      </c>
      <c r="C2075" t="str">
        <f t="shared" si="326"/>
        <v>Full</v>
      </c>
      <c r="D2075" t="str">
        <f t="shared" si="327"/>
        <v>Saracen</v>
      </c>
      <c r="E2075" s="20">
        <f t="shared" si="321"/>
        <v>41912</v>
      </c>
      <c r="F2075" t="str">
        <f t="shared" si="322"/>
        <v>Full_8h</v>
      </c>
      <c r="G2075">
        <f t="shared" si="323"/>
        <v>1113</v>
      </c>
      <c r="H2075" t="str">
        <f t="shared" si="324"/>
        <v>NO</v>
      </c>
      <c r="I2075">
        <f t="shared" si="328"/>
        <v>3.7193877551020407</v>
      </c>
      <c r="J2075">
        <f t="shared" si="329"/>
        <v>12</v>
      </c>
      <c r="S2075">
        <v>3</v>
      </c>
      <c r="U2075" s="7">
        <v>3.7193877551020407</v>
      </c>
      <c r="V2075" s="7">
        <v>12</v>
      </c>
    </row>
    <row r="2076" spans="1:22" x14ac:dyDescent="0.3">
      <c r="A2076" t="str">
        <f t="shared" si="320"/>
        <v>Exp4</v>
      </c>
      <c r="B2076">
        <f t="shared" si="325"/>
        <v>8</v>
      </c>
      <c r="C2076" t="str">
        <f t="shared" si="326"/>
        <v>Full</v>
      </c>
      <c r="D2076" t="str">
        <f t="shared" si="327"/>
        <v>Saracen</v>
      </c>
      <c r="E2076" s="20">
        <f t="shared" si="321"/>
        <v>41912</v>
      </c>
      <c r="F2076" t="str">
        <f t="shared" si="322"/>
        <v>Full_8h</v>
      </c>
      <c r="G2076">
        <f t="shared" si="323"/>
        <v>1113</v>
      </c>
      <c r="H2076" t="str">
        <f t="shared" si="324"/>
        <v>NO</v>
      </c>
      <c r="I2076">
        <f t="shared" si="328"/>
        <v>3.3418367346938775</v>
      </c>
      <c r="J2076">
        <f t="shared" si="329"/>
        <v>11</v>
      </c>
      <c r="S2076">
        <v>4</v>
      </c>
      <c r="U2076" s="7">
        <v>3.3418367346938775</v>
      </c>
      <c r="V2076" s="7">
        <v>11</v>
      </c>
    </row>
    <row r="2077" spans="1:22" x14ac:dyDescent="0.3">
      <c r="A2077" t="str">
        <f t="shared" si="320"/>
        <v>Exp4</v>
      </c>
      <c r="B2077">
        <f t="shared" si="325"/>
        <v>8</v>
      </c>
      <c r="C2077" t="str">
        <f t="shared" si="326"/>
        <v>Full</v>
      </c>
      <c r="D2077" t="str">
        <f t="shared" si="327"/>
        <v>Saracen</v>
      </c>
      <c r="E2077" s="20">
        <f t="shared" si="321"/>
        <v>41919</v>
      </c>
      <c r="F2077" t="str">
        <f t="shared" si="322"/>
        <v>Full_8h</v>
      </c>
      <c r="G2077">
        <f t="shared" si="323"/>
        <v>1093</v>
      </c>
      <c r="H2077" t="str">
        <f t="shared" si="324"/>
        <v>NO</v>
      </c>
      <c r="I2077">
        <f t="shared" si="328"/>
        <v>4.7047169811320755</v>
      </c>
      <c r="J2077">
        <f t="shared" si="329"/>
        <v>16</v>
      </c>
      <c r="P2077" s="1">
        <v>41919</v>
      </c>
      <c r="Q2077" t="s">
        <v>440</v>
      </c>
      <c r="R2077">
        <v>1093</v>
      </c>
      <c r="S2077">
        <v>1</v>
      </c>
      <c r="U2077" s="7">
        <v>4.7047169811320755</v>
      </c>
      <c r="V2077" s="7">
        <v>16</v>
      </c>
    </row>
    <row r="2078" spans="1:22" x14ac:dyDescent="0.3">
      <c r="A2078" t="str">
        <f t="shared" si="320"/>
        <v>Exp4</v>
      </c>
      <c r="B2078">
        <f t="shared" si="325"/>
        <v>8</v>
      </c>
      <c r="C2078" t="str">
        <f t="shared" si="326"/>
        <v>Full</v>
      </c>
      <c r="D2078" t="str">
        <f t="shared" si="327"/>
        <v>Saracen</v>
      </c>
      <c r="E2078" s="20">
        <f t="shared" si="321"/>
        <v>41919</v>
      </c>
      <c r="F2078" t="str">
        <f t="shared" si="322"/>
        <v>Full_8h</v>
      </c>
      <c r="G2078">
        <f t="shared" si="323"/>
        <v>1093</v>
      </c>
      <c r="H2078" t="str">
        <f t="shared" si="324"/>
        <v>NO</v>
      </c>
      <c r="I2078">
        <f t="shared" si="328"/>
        <v>4.5985849056603776</v>
      </c>
      <c r="J2078">
        <f t="shared" si="329"/>
        <v>16</v>
      </c>
      <c r="S2078">
        <v>2</v>
      </c>
      <c r="U2078" s="7">
        <v>4.5985849056603776</v>
      </c>
      <c r="V2078" s="7">
        <v>16</v>
      </c>
    </row>
    <row r="2079" spans="1:22" x14ac:dyDescent="0.3">
      <c r="A2079" t="str">
        <f t="shared" si="320"/>
        <v>Exp4</v>
      </c>
      <c r="B2079">
        <f t="shared" si="325"/>
        <v>8</v>
      </c>
      <c r="C2079" t="str">
        <f t="shared" si="326"/>
        <v>Full</v>
      </c>
      <c r="D2079" t="str">
        <f t="shared" si="327"/>
        <v>Saracen</v>
      </c>
      <c r="E2079" s="20">
        <f t="shared" si="321"/>
        <v>41919</v>
      </c>
      <c r="F2079" t="str">
        <f t="shared" si="322"/>
        <v>Full_8h</v>
      </c>
      <c r="G2079">
        <f t="shared" si="323"/>
        <v>1093</v>
      </c>
      <c r="H2079" t="str">
        <f t="shared" si="324"/>
        <v>NO</v>
      </c>
      <c r="I2079">
        <f t="shared" si="328"/>
        <v>4.3608490566037732</v>
      </c>
      <c r="J2079">
        <f t="shared" si="329"/>
        <v>15</v>
      </c>
      <c r="S2079">
        <v>3</v>
      </c>
      <c r="U2079" s="7">
        <v>4.3608490566037732</v>
      </c>
      <c r="V2079" s="7">
        <v>15</v>
      </c>
    </row>
    <row r="2080" spans="1:22" x14ac:dyDescent="0.3">
      <c r="A2080" t="str">
        <f t="shared" si="320"/>
        <v>Exp4</v>
      </c>
      <c r="B2080">
        <f t="shared" si="325"/>
        <v>8</v>
      </c>
      <c r="C2080" t="str">
        <f t="shared" si="326"/>
        <v>Full</v>
      </c>
      <c r="D2080" t="str">
        <f t="shared" si="327"/>
        <v>Saracen</v>
      </c>
      <c r="E2080" s="20">
        <f t="shared" si="321"/>
        <v>41919</v>
      </c>
      <c r="F2080" t="str">
        <f t="shared" si="322"/>
        <v>Full_8h</v>
      </c>
      <c r="G2080">
        <f t="shared" si="323"/>
        <v>1093</v>
      </c>
      <c r="H2080" t="str">
        <f t="shared" si="324"/>
        <v>NO</v>
      </c>
      <c r="I2080">
        <f t="shared" si="328"/>
        <v>4.5349056603773583</v>
      </c>
      <c r="J2080">
        <f t="shared" si="329"/>
        <v>16</v>
      </c>
      <c r="S2080">
        <v>4</v>
      </c>
      <c r="U2080" s="7">
        <v>4.5349056603773583</v>
      </c>
      <c r="V2080" s="7">
        <v>16</v>
      </c>
    </row>
    <row r="2081" spans="1:22" x14ac:dyDescent="0.3">
      <c r="A2081" t="str">
        <f t="shared" si="320"/>
        <v>Exp4</v>
      </c>
      <c r="B2081">
        <f t="shared" si="325"/>
        <v>8</v>
      </c>
      <c r="C2081" t="str">
        <f t="shared" si="326"/>
        <v>Full</v>
      </c>
      <c r="D2081" t="str">
        <f t="shared" si="327"/>
        <v>Saracen</v>
      </c>
      <c r="E2081" s="20">
        <f t="shared" si="321"/>
        <v>41919</v>
      </c>
      <c r="F2081" t="str">
        <f t="shared" si="322"/>
        <v>Full_8h</v>
      </c>
      <c r="G2081">
        <f t="shared" si="323"/>
        <v>1104</v>
      </c>
      <c r="H2081" t="str">
        <f t="shared" si="324"/>
        <v>NO</v>
      </c>
      <c r="I2081">
        <f t="shared" si="328"/>
        <v>4.5094339622641506</v>
      </c>
      <c r="J2081">
        <f t="shared" si="329"/>
        <v>14</v>
      </c>
      <c r="R2081">
        <v>1104</v>
      </c>
      <c r="S2081">
        <v>1</v>
      </c>
      <c r="U2081" s="7">
        <v>4.5094339622641506</v>
      </c>
      <c r="V2081" s="7">
        <v>14</v>
      </c>
    </row>
    <row r="2082" spans="1:22" x14ac:dyDescent="0.3">
      <c r="A2082" t="str">
        <f t="shared" si="320"/>
        <v>Exp4</v>
      </c>
      <c r="B2082">
        <f t="shared" si="325"/>
        <v>8</v>
      </c>
      <c r="C2082" t="str">
        <f t="shared" si="326"/>
        <v>Full</v>
      </c>
      <c r="D2082" t="str">
        <f t="shared" si="327"/>
        <v>Saracen</v>
      </c>
      <c r="E2082" s="20">
        <f t="shared" si="321"/>
        <v>41919</v>
      </c>
      <c r="F2082" t="str">
        <f t="shared" si="322"/>
        <v>Full_8h</v>
      </c>
      <c r="G2082">
        <f t="shared" si="323"/>
        <v>1104</v>
      </c>
      <c r="H2082" t="str">
        <f t="shared" si="324"/>
        <v>NO</v>
      </c>
      <c r="I2082">
        <f t="shared" si="328"/>
        <v>4.8150943396226413</v>
      </c>
      <c r="J2082">
        <f t="shared" si="329"/>
        <v>14</v>
      </c>
      <c r="S2082">
        <v>2</v>
      </c>
      <c r="U2082" s="7">
        <v>4.8150943396226413</v>
      </c>
      <c r="V2082" s="7">
        <v>14</v>
      </c>
    </row>
    <row r="2083" spans="1:22" x14ac:dyDescent="0.3">
      <c r="A2083" t="str">
        <f t="shared" si="320"/>
        <v>Exp4</v>
      </c>
      <c r="B2083">
        <f t="shared" si="325"/>
        <v>8</v>
      </c>
      <c r="C2083" t="str">
        <f t="shared" si="326"/>
        <v>Full</v>
      </c>
      <c r="D2083" t="str">
        <f t="shared" si="327"/>
        <v>Saracen</v>
      </c>
      <c r="E2083" s="20">
        <f t="shared" si="321"/>
        <v>41919</v>
      </c>
      <c r="F2083" t="str">
        <f t="shared" si="322"/>
        <v>Full_8h</v>
      </c>
      <c r="G2083">
        <f t="shared" si="323"/>
        <v>1104</v>
      </c>
      <c r="H2083" t="str">
        <f t="shared" si="324"/>
        <v>NO</v>
      </c>
      <c r="I2083">
        <f t="shared" si="328"/>
        <v>4.5731132075471699</v>
      </c>
      <c r="J2083">
        <f t="shared" si="329"/>
        <v>15</v>
      </c>
      <c r="S2083">
        <v>3</v>
      </c>
      <c r="U2083" s="7">
        <v>4.5731132075471699</v>
      </c>
      <c r="V2083" s="7">
        <v>15</v>
      </c>
    </row>
    <row r="2084" spans="1:22" x14ac:dyDescent="0.3">
      <c r="A2084" t="str">
        <f t="shared" si="320"/>
        <v>Exp4</v>
      </c>
      <c r="B2084">
        <f t="shared" si="325"/>
        <v>8</v>
      </c>
      <c r="C2084" t="str">
        <f t="shared" si="326"/>
        <v>Full</v>
      </c>
      <c r="D2084" t="str">
        <f t="shared" si="327"/>
        <v>Saracen</v>
      </c>
      <c r="E2084" s="20">
        <f t="shared" si="321"/>
        <v>41919</v>
      </c>
      <c r="F2084" t="str">
        <f t="shared" si="322"/>
        <v>Full_8h</v>
      </c>
      <c r="G2084">
        <f t="shared" si="323"/>
        <v>1104</v>
      </c>
      <c r="H2084" t="str">
        <f t="shared" si="324"/>
        <v>NO</v>
      </c>
      <c r="I2084">
        <f t="shared" si="328"/>
        <v>4.5858490566037737</v>
      </c>
      <c r="J2084">
        <f t="shared" si="329"/>
        <v>17</v>
      </c>
      <c r="S2084">
        <v>4</v>
      </c>
      <c r="U2084" s="7">
        <v>4.5858490566037737</v>
      </c>
      <c r="V2084" s="7">
        <v>17</v>
      </c>
    </row>
    <row r="2085" spans="1:22" x14ac:dyDescent="0.3">
      <c r="A2085" t="str">
        <f t="shared" si="320"/>
        <v>Exp4</v>
      </c>
      <c r="B2085">
        <f t="shared" si="325"/>
        <v>8</v>
      </c>
      <c r="C2085" t="str">
        <f t="shared" si="326"/>
        <v>Full</v>
      </c>
      <c r="D2085" t="str">
        <f t="shared" si="327"/>
        <v>Saracen</v>
      </c>
      <c r="E2085" s="20">
        <f t="shared" si="321"/>
        <v>41919</v>
      </c>
      <c r="F2085" t="str">
        <f t="shared" si="322"/>
        <v>Full_8h</v>
      </c>
      <c r="G2085">
        <f t="shared" si="323"/>
        <v>1107</v>
      </c>
      <c r="H2085" t="str">
        <f t="shared" si="324"/>
        <v>NO</v>
      </c>
      <c r="I2085">
        <f t="shared" si="328"/>
        <v>4.5731132075471699</v>
      </c>
      <c r="J2085">
        <f t="shared" si="329"/>
        <v>16</v>
      </c>
      <c r="R2085">
        <v>1107</v>
      </c>
      <c r="S2085">
        <v>1</v>
      </c>
      <c r="U2085" s="7">
        <v>4.5731132075471699</v>
      </c>
      <c r="V2085" s="7">
        <v>16</v>
      </c>
    </row>
    <row r="2086" spans="1:22" x14ac:dyDescent="0.3">
      <c r="A2086" t="str">
        <f t="shared" si="320"/>
        <v>Exp4</v>
      </c>
      <c r="B2086">
        <f t="shared" si="325"/>
        <v>8</v>
      </c>
      <c r="C2086" t="str">
        <f t="shared" si="326"/>
        <v>Full</v>
      </c>
      <c r="D2086" t="str">
        <f t="shared" si="327"/>
        <v>Saracen</v>
      </c>
      <c r="E2086" s="20">
        <f t="shared" si="321"/>
        <v>41919</v>
      </c>
      <c r="F2086" t="str">
        <f t="shared" si="322"/>
        <v>Full_8h</v>
      </c>
      <c r="G2086">
        <f t="shared" si="323"/>
        <v>1107</v>
      </c>
      <c r="H2086" t="str">
        <f t="shared" si="324"/>
        <v>NO</v>
      </c>
      <c r="I2086">
        <f t="shared" si="328"/>
        <v>4.6665094339622639</v>
      </c>
      <c r="J2086">
        <f t="shared" si="329"/>
        <v>16</v>
      </c>
      <c r="S2086">
        <v>2</v>
      </c>
      <c r="U2086" s="7">
        <v>4.6665094339622639</v>
      </c>
      <c r="V2086" s="7">
        <v>16</v>
      </c>
    </row>
    <row r="2087" spans="1:22" x14ac:dyDescent="0.3">
      <c r="A2087" t="str">
        <f t="shared" si="320"/>
        <v>Exp4</v>
      </c>
      <c r="B2087">
        <f t="shared" si="325"/>
        <v>8</v>
      </c>
      <c r="C2087" t="str">
        <f t="shared" si="326"/>
        <v>Full</v>
      </c>
      <c r="D2087" t="str">
        <f t="shared" si="327"/>
        <v>Saracen</v>
      </c>
      <c r="E2087" s="20">
        <f t="shared" si="321"/>
        <v>41919</v>
      </c>
      <c r="F2087" t="str">
        <f t="shared" si="322"/>
        <v>Full_8h</v>
      </c>
      <c r="G2087">
        <f t="shared" si="323"/>
        <v>1107</v>
      </c>
      <c r="H2087" t="str">
        <f t="shared" si="324"/>
        <v>NO</v>
      </c>
      <c r="I2087">
        <f t="shared" si="328"/>
        <v>4.6367924528301891</v>
      </c>
      <c r="J2087">
        <f t="shared" si="329"/>
        <v>16</v>
      </c>
      <c r="S2087">
        <v>3</v>
      </c>
      <c r="U2087" s="7">
        <v>4.6367924528301891</v>
      </c>
      <c r="V2087" s="7">
        <v>16</v>
      </c>
    </row>
    <row r="2088" spans="1:22" x14ac:dyDescent="0.3">
      <c r="A2088" t="str">
        <f t="shared" si="320"/>
        <v>Exp4</v>
      </c>
      <c r="B2088">
        <f t="shared" si="325"/>
        <v>8</v>
      </c>
      <c r="C2088" t="str">
        <f t="shared" si="326"/>
        <v>Full</v>
      </c>
      <c r="D2088" t="str">
        <f t="shared" si="327"/>
        <v>Saracen</v>
      </c>
      <c r="E2088" s="20">
        <f t="shared" si="321"/>
        <v>41919</v>
      </c>
      <c r="F2088" t="str">
        <f t="shared" si="322"/>
        <v>Full_8h</v>
      </c>
      <c r="G2088">
        <f t="shared" si="323"/>
        <v>1107</v>
      </c>
      <c r="H2088" t="str">
        <f t="shared" si="324"/>
        <v>NO</v>
      </c>
      <c r="I2088">
        <f t="shared" si="328"/>
        <v>4.5731132075471699</v>
      </c>
      <c r="J2088">
        <f t="shared" si="329"/>
        <v>17</v>
      </c>
      <c r="S2088">
        <v>4</v>
      </c>
      <c r="U2088" s="7">
        <v>4.5731132075471699</v>
      </c>
      <c r="V2088" s="7">
        <v>17</v>
      </c>
    </row>
    <row r="2089" spans="1:22" x14ac:dyDescent="0.3">
      <c r="A2089" t="str">
        <f t="shared" si="320"/>
        <v>Exp4</v>
      </c>
      <c r="B2089">
        <f t="shared" si="325"/>
        <v>8</v>
      </c>
      <c r="C2089" t="str">
        <f t="shared" si="326"/>
        <v>Full</v>
      </c>
      <c r="D2089" t="str">
        <f t="shared" si="327"/>
        <v>Saracen</v>
      </c>
      <c r="E2089" s="20">
        <f t="shared" si="321"/>
        <v>41927</v>
      </c>
      <c r="F2089" t="str">
        <f t="shared" si="322"/>
        <v>Full_8h</v>
      </c>
      <c r="G2089">
        <f t="shared" si="323"/>
        <v>1078</v>
      </c>
      <c r="H2089" t="str">
        <f t="shared" si="324"/>
        <v>NO</v>
      </c>
      <c r="I2089">
        <f t="shared" si="328"/>
        <v>5.5661497855493236</v>
      </c>
      <c r="J2089">
        <f t="shared" si="329"/>
        <v>21</v>
      </c>
      <c r="P2089" s="1">
        <v>41927</v>
      </c>
      <c r="Q2089" t="s">
        <v>440</v>
      </c>
      <c r="R2089">
        <v>1078</v>
      </c>
      <c r="S2089">
        <v>1</v>
      </c>
      <c r="U2089" s="7">
        <v>5.5661497855493236</v>
      </c>
      <c r="V2089" s="7">
        <v>21</v>
      </c>
    </row>
    <row r="2090" spans="1:22" x14ac:dyDescent="0.3">
      <c r="A2090" t="str">
        <f t="shared" si="320"/>
        <v>Exp4</v>
      </c>
      <c r="B2090">
        <f t="shared" si="325"/>
        <v>8</v>
      </c>
      <c r="C2090" t="str">
        <f t="shared" si="326"/>
        <v>Full</v>
      </c>
      <c r="D2090" t="str">
        <f t="shared" si="327"/>
        <v>Saracen</v>
      </c>
      <c r="E2090" s="20">
        <f t="shared" si="321"/>
        <v>41927</v>
      </c>
      <c r="F2090" t="str">
        <f t="shared" si="322"/>
        <v>Full_8h</v>
      </c>
      <c r="G2090">
        <f t="shared" si="323"/>
        <v>1078</v>
      </c>
      <c r="H2090" t="str">
        <f t="shared" si="324"/>
        <v>NO</v>
      </c>
      <c r="I2090">
        <f t="shared" si="328"/>
        <v>5.8093038601121743</v>
      </c>
      <c r="J2090">
        <f t="shared" si="329"/>
        <v>21</v>
      </c>
      <c r="S2090">
        <v>2</v>
      </c>
      <c r="U2090" s="7">
        <v>5.8093038601121743</v>
      </c>
      <c r="V2090" s="7">
        <v>21</v>
      </c>
    </row>
    <row r="2091" spans="1:22" x14ac:dyDescent="0.3">
      <c r="A2091" t="str">
        <f t="shared" si="320"/>
        <v>Exp4</v>
      </c>
      <c r="B2091">
        <f t="shared" si="325"/>
        <v>8</v>
      </c>
      <c r="C2091" t="str">
        <f t="shared" si="326"/>
        <v>Full</v>
      </c>
      <c r="D2091" t="str">
        <f t="shared" si="327"/>
        <v>Saracen</v>
      </c>
      <c r="E2091" s="20">
        <f t="shared" si="321"/>
        <v>41927</v>
      </c>
      <c r="F2091" t="str">
        <f t="shared" si="322"/>
        <v>Full_8h</v>
      </c>
      <c r="G2091">
        <f t="shared" si="323"/>
        <v>1078</v>
      </c>
      <c r="H2091" t="str">
        <f t="shared" si="324"/>
        <v>NO</v>
      </c>
      <c r="I2091">
        <f t="shared" si="328"/>
        <v>5.4609039920818212</v>
      </c>
      <c r="J2091">
        <f t="shared" si="329"/>
        <v>20</v>
      </c>
      <c r="S2091">
        <v>3</v>
      </c>
      <c r="U2091" s="7">
        <v>5.4609039920818212</v>
      </c>
      <c r="V2091" s="7">
        <v>20</v>
      </c>
    </row>
    <row r="2092" spans="1:22" x14ac:dyDescent="0.3">
      <c r="A2092" t="str">
        <f t="shared" si="320"/>
        <v>Exp4</v>
      </c>
      <c r="B2092">
        <f t="shared" si="325"/>
        <v>8</v>
      </c>
      <c r="C2092" t="str">
        <f t="shared" si="326"/>
        <v>Full</v>
      </c>
      <c r="D2092" t="str">
        <f t="shared" si="327"/>
        <v>Saracen</v>
      </c>
      <c r="E2092" s="20">
        <f t="shared" si="321"/>
        <v>41927</v>
      </c>
      <c r="F2092" t="str">
        <f t="shared" si="322"/>
        <v>Full_8h</v>
      </c>
      <c r="G2092">
        <f t="shared" si="323"/>
        <v>1078</v>
      </c>
      <c r="H2092" t="str">
        <f t="shared" si="324"/>
        <v>NO</v>
      </c>
      <c r="I2092">
        <f t="shared" si="328"/>
        <v>5.671395579016826</v>
      </c>
      <c r="J2092">
        <f t="shared" si="329"/>
        <v>22</v>
      </c>
      <c r="S2092">
        <v>4</v>
      </c>
      <c r="U2092" s="7">
        <v>5.671395579016826</v>
      </c>
      <c r="V2092" s="7">
        <v>22</v>
      </c>
    </row>
    <row r="2093" spans="1:22" x14ac:dyDescent="0.3">
      <c r="A2093" t="str">
        <f t="shared" si="320"/>
        <v>Exp4</v>
      </c>
      <c r="B2093">
        <f t="shared" si="325"/>
        <v>8</v>
      </c>
      <c r="C2093" t="str">
        <f t="shared" si="326"/>
        <v>Full</v>
      </c>
      <c r="D2093" t="str">
        <f t="shared" si="327"/>
        <v>Saracen</v>
      </c>
      <c r="E2093" s="20">
        <f t="shared" si="321"/>
        <v>41927</v>
      </c>
      <c r="F2093" t="str">
        <f t="shared" si="322"/>
        <v>Full_8h</v>
      </c>
      <c r="G2093">
        <f t="shared" si="323"/>
        <v>1110</v>
      </c>
      <c r="H2093" t="str">
        <f t="shared" si="324"/>
        <v>NO</v>
      </c>
      <c r="I2093">
        <f t="shared" si="328"/>
        <v>5.4536456614978555</v>
      </c>
      <c r="J2093">
        <f t="shared" si="329"/>
        <v>19</v>
      </c>
      <c r="R2093">
        <v>1110</v>
      </c>
      <c r="S2093">
        <v>1</v>
      </c>
      <c r="U2093" s="7">
        <v>5.4536456614978555</v>
      </c>
      <c r="V2093" s="7">
        <v>19</v>
      </c>
    </row>
    <row r="2094" spans="1:22" x14ac:dyDescent="0.3">
      <c r="A2094" t="str">
        <f t="shared" si="320"/>
        <v>Exp4</v>
      </c>
      <c r="B2094">
        <f t="shared" si="325"/>
        <v>8</v>
      </c>
      <c r="C2094" t="str">
        <f t="shared" si="326"/>
        <v>Full</v>
      </c>
      <c r="D2094" t="str">
        <f t="shared" si="327"/>
        <v>Saracen</v>
      </c>
      <c r="E2094" s="20">
        <f t="shared" si="321"/>
        <v>41927</v>
      </c>
      <c r="F2094" t="str">
        <f t="shared" si="322"/>
        <v>Full_8h</v>
      </c>
      <c r="G2094">
        <f t="shared" si="323"/>
        <v>1110</v>
      </c>
      <c r="H2094" t="str">
        <f t="shared" si="324"/>
        <v>NO</v>
      </c>
      <c r="I2094">
        <f t="shared" si="328"/>
        <v>5.410095677994061</v>
      </c>
      <c r="J2094">
        <f t="shared" si="329"/>
        <v>18</v>
      </c>
      <c r="S2094">
        <v>2</v>
      </c>
      <c r="U2094" s="7">
        <v>5.410095677994061</v>
      </c>
      <c r="V2094" s="7">
        <v>18</v>
      </c>
    </row>
    <row r="2095" spans="1:22" x14ac:dyDescent="0.3">
      <c r="A2095" t="str">
        <f t="shared" si="320"/>
        <v>Exp4</v>
      </c>
      <c r="B2095">
        <f t="shared" si="325"/>
        <v>8</v>
      </c>
      <c r="C2095" t="str">
        <f t="shared" si="326"/>
        <v>Full</v>
      </c>
      <c r="D2095" t="str">
        <f t="shared" si="327"/>
        <v>Saracen</v>
      </c>
      <c r="E2095" s="20">
        <f t="shared" si="321"/>
        <v>41927</v>
      </c>
      <c r="F2095" t="str">
        <f t="shared" si="322"/>
        <v>Full_8h</v>
      </c>
      <c r="G2095">
        <f t="shared" si="323"/>
        <v>1110</v>
      </c>
      <c r="H2095" t="str">
        <f t="shared" si="324"/>
        <v>NO</v>
      </c>
      <c r="I2095">
        <f t="shared" si="328"/>
        <v>5.5516331243813921</v>
      </c>
      <c r="J2095">
        <f t="shared" si="329"/>
        <v>20</v>
      </c>
      <c r="S2095">
        <v>3</v>
      </c>
      <c r="U2095" s="7">
        <v>5.5516331243813921</v>
      </c>
      <c r="V2095" s="7">
        <v>20</v>
      </c>
    </row>
    <row r="2096" spans="1:22" x14ac:dyDescent="0.3">
      <c r="A2096" t="str">
        <f t="shared" si="320"/>
        <v>Exp4</v>
      </c>
      <c r="B2096">
        <f t="shared" si="325"/>
        <v>8</v>
      </c>
      <c r="C2096" t="str">
        <f t="shared" si="326"/>
        <v>Full</v>
      </c>
      <c r="D2096" t="str">
        <f t="shared" si="327"/>
        <v>Saracen</v>
      </c>
      <c r="E2096" s="20">
        <f t="shared" si="321"/>
        <v>41927</v>
      </c>
      <c r="F2096" t="str">
        <f t="shared" si="322"/>
        <v>Full_8h</v>
      </c>
      <c r="G2096">
        <f t="shared" si="323"/>
        <v>1110</v>
      </c>
      <c r="H2096" t="str">
        <f t="shared" si="324"/>
        <v>NO</v>
      </c>
      <c r="I2096">
        <f t="shared" si="328"/>
        <v>5.4790498185417356</v>
      </c>
      <c r="J2096">
        <f t="shared" si="329"/>
        <v>23</v>
      </c>
      <c r="S2096">
        <v>4</v>
      </c>
      <c r="U2096" s="7">
        <v>5.4790498185417356</v>
      </c>
      <c r="V2096" s="7">
        <v>23</v>
      </c>
    </row>
    <row r="2097" spans="1:22" x14ac:dyDescent="0.3">
      <c r="A2097" t="str">
        <f t="shared" si="320"/>
        <v>Exp4</v>
      </c>
      <c r="B2097">
        <f t="shared" si="325"/>
        <v>8</v>
      </c>
      <c r="C2097" t="str">
        <f t="shared" si="326"/>
        <v>Full</v>
      </c>
      <c r="D2097" t="str">
        <f t="shared" si="327"/>
        <v>Saracen</v>
      </c>
      <c r="E2097" s="20">
        <f t="shared" si="321"/>
        <v>41927</v>
      </c>
      <c r="F2097" t="str">
        <f t="shared" si="322"/>
        <v>Full_8h</v>
      </c>
      <c r="G2097">
        <f t="shared" si="323"/>
        <v>1116</v>
      </c>
      <c r="H2097" t="str">
        <f t="shared" si="324"/>
        <v>NO</v>
      </c>
      <c r="I2097">
        <f t="shared" si="328"/>
        <v>5.6822830748927746</v>
      </c>
      <c r="J2097">
        <f t="shared" si="329"/>
        <v>22</v>
      </c>
      <c r="R2097">
        <v>1116</v>
      </c>
      <c r="S2097">
        <v>1</v>
      </c>
      <c r="U2097" s="7">
        <v>5.6822830748927746</v>
      </c>
      <c r="V2097" s="7">
        <v>22</v>
      </c>
    </row>
    <row r="2098" spans="1:22" x14ac:dyDescent="0.3">
      <c r="A2098" t="str">
        <f t="shared" si="320"/>
        <v>Exp4</v>
      </c>
      <c r="B2098">
        <f t="shared" si="325"/>
        <v>8</v>
      </c>
      <c r="C2098" t="str">
        <f t="shared" si="326"/>
        <v>Full</v>
      </c>
      <c r="D2098" t="str">
        <f t="shared" si="327"/>
        <v>Saracen</v>
      </c>
      <c r="E2098" s="20">
        <f t="shared" si="321"/>
        <v>41927</v>
      </c>
      <c r="F2098" t="str">
        <f t="shared" si="322"/>
        <v>Full_8h</v>
      </c>
      <c r="G2098">
        <f t="shared" si="323"/>
        <v>1116</v>
      </c>
      <c r="H2098" t="str">
        <f t="shared" si="324"/>
        <v>NO</v>
      </c>
      <c r="I2098">
        <f t="shared" si="328"/>
        <v>5.6242164302210487</v>
      </c>
      <c r="J2098">
        <f t="shared" si="329"/>
        <v>22</v>
      </c>
      <c r="S2098">
        <v>2</v>
      </c>
      <c r="U2098" s="7">
        <v>5.6242164302210487</v>
      </c>
      <c r="V2098" s="7">
        <v>22</v>
      </c>
    </row>
    <row r="2099" spans="1:22" x14ac:dyDescent="0.3">
      <c r="A2099" t="str">
        <f t="shared" si="320"/>
        <v>Exp4</v>
      </c>
      <c r="B2099">
        <f t="shared" si="325"/>
        <v>8</v>
      </c>
      <c r="C2099" t="str">
        <f t="shared" si="326"/>
        <v>Full</v>
      </c>
      <c r="D2099" t="str">
        <f t="shared" si="327"/>
        <v>Saracen</v>
      </c>
      <c r="E2099" s="20">
        <f t="shared" si="321"/>
        <v>41927</v>
      </c>
      <c r="F2099" t="str">
        <f t="shared" si="322"/>
        <v>Full_8h</v>
      </c>
      <c r="G2099">
        <f t="shared" si="323"/>
        <v>1116</v>
      </c>
      <c r="H2099" t="str">
        <f t="shared" si="324"/>
        <v>NO</v>
      </c>
      <c r="I2099">
        <f t="shared" si="328"/>
        <v>5.4717914879577698</v>
      </c>
      <c r="J2099">
        <f t="shared" si="329"/>
        <v>19</v>
      </c>
      <c r="S2099">
        <v>3</v>
      </c>
      <c r="U2099" s="7">
        <v>5.4717914879577698</v>
      </c>
      <c r="V2099" s="7">
        <v>19</v>
      </c>
    </row>
    <row r="2100" spans="1:22" x14ac:dyDescent="0.3">
      <c r="A2100" t="str">
        <f t="shared" si="320"/>
        <v>Exp4</v>
      </c>
      <c r="B2100">
        <f t="shared" si="325"/>
        <v>8</v>
      </c>
      <c r="C2100" t="str">
        <f t="shared" si="326"/>
        <v>Full</v>
      </c>
      <c r="D2100" t="str">
        <f t="shared" si="327"/>
        <v>Saracen</v>
      </c>
      <c r="E2100" s="20">
        <f t="shared" si="321"/>
        <v>41927</v>
      </c>
      <c r="F2100" t="str">
        <f t="shared" si="322"/>
        <v>Full_8h</v>
      </c>
      <c r="G2100">
        <f t="shared" si="323"/>
        <v>1116</v>
      </c>
      <c r="H2100" t="str">
        <f t="shared" si="324"/>
        <v>NO</v>
      </c>
      <c r="I2100">
        <f t="shared" si="328"/>
        <v>5.232266578686902</v>
      </c>
      <c r="J2100">
        <f t="shared" si="329"/>
        <v>19</v>
      </c>
      <c r="S2100">
        <v>4</v>
      </c>
      <c r="U2100" s="7">
        <v>5.232266578686902</v>
      </c>
      <c r="V2100" s="7">
        <v>19</v>
      </c>
    </row>
    <row r="2101" spans="1:22" x14ac:dyDescent="0.3">
      <c r="A2101" t="str">
        <f t="shared" si="320"/>
        <v>Exp4</v>
      </c>
      <c r="B2101">
        <f t="shared" si="325"/>
        <v>8</v>
      </c>
      <c r="C2101" t="str">
        <f t="shared" si="326"/>
        <v>Full</v>
      </c>
      <c r="D2101" t="str">
        <f t="shared" si="327"/>
        <v>Saracen</v>
      </c>
      <c r="E2101" s="20">
        <f t="shared" si="321"/>
        <v>41933</v>
      </c>
      <c r="F2101" t="str">
        <f t="shared" si="322"/>
        <v>Full_8h</v>
      </c>
      <c r="G2101">
        <f t="shared" si="323"/>
        <v>1086</v>
      </c>
      <c r="H2101" t="str">
        <f t="shared" si="324"/>
        <v>NO</v>
      </c>
      <c r="I2101">
        <f t="shared" si="328"/>
        <v>7.5849254121957603</v>
      </c>
      <c r="J2101">
        <f t="shared" si="329"/>
        <v>23</v>
      </c>
      <c r="P2101" s="1">
        <v>41933</v>
      </c>
      <c r="Q2101" t="s">
        <v>440</v>
      </c>
      <c r="R2101">
        <v>1086</v>
      </c>
      <c r="S2101">
        <v>1</v>
      </c>
      <c r="U2101" s="7">
        <v>7.5849254121957603</v>
      </c>
      <c r="V2101" s="7">
        <v>23</v>
      </c>
    </row>
    <row r="2102" spans="1:22" x14ac:dyDescent="0.3">
      <c r="A2102" t="str">
        <f t="shared" si="320"/>
        <v>Exp4</v>
      </c>
      <c r="B2102">
        <f t="shared" si="325"/>
        <v>8</v>
      </c>
      <c r="C2102" t="str">
        <f t="shared" si="326"/>
        <v>Full</v>
      </c>
      <c r="D2102" t="str">
        <f t="shared" si="327"/>
        <v>Saracen</v>
      </c>
      <c r="E2102" s="20">
        <f t="shared" si="321"/>
        <v>41933</v>
      </c>
      <c r="F2102" t="str">
        <f t="shared" si="322"/>
        <v>Full_8h</v>
      </c>
      <c r="G2102">
        <f t="shared" si="323"/>
        <v>1086</v>
      </c>
      <c r="H2102" t="str">
        <f t="shared" si="324"/>
        <v>NO</v>
      </c>
      <c r="I2102">
        <f t="shared" si="328"/>
        <v>8.2159120649044759</v>
      </c>
      <c r="J2102">
        <f t="shared" si="329"/>
        <v>23</v>
      </c>
      <c r="S2102">
        <v>2</v>
      </c>
      <c r="U2102" s="7">
        <v>8.2159120649044759</v>
      </c>
      <c r="V2102" s="7">
        <v>23</v>
      </c>
    </row>
    <row r="2103" spans="1:22" x14ac:dyDescent="0.3">
      <c r="A2103" t="str">
        <f t="shared" si="320"/>
        <v>Exp4</v>
      </c>
      <c r="B2103">
        <f t="shared" si="325"/>
        <v>8</v>
      </c>
      <c r="C2103" t="str">
        <f t="shared" si="326"/>
        <v>Full</v>
      </c>
      <c r="D2103" t="str">
        <f t="shared" si="327"/>
        <v>Saracen</v>
      </c>
      <c r="E2103" s="20">
        <f t="shared" si="321"/>
        <v>41933</v>
      </c>
      <c r="F2103" t="str">
        <f t="shared" si="322"/>
        <v>Full_8h</v>
      </c>
      <c r="G2103">
        <f t="shared" si="323"/>
        <v>1086</v>
      </c>
      <c r="H2103" t="str">
        <f t="shared" si="324"/>
        <v>NO</v>
      </c>
      <c r="I2103">
        <f t="shared" si="328"/>
        <v>6.5086414351345443</v>
      </c>
      <c r="J2103">
        <f t="shared" si="329"/>
        <v>25</v>
      </c>
      <c r="S2103">
        <v>3</v>
      </c>
      <c r="U2103" s="7">
        <v>6.5086414351345443</v>
      </c>
      <c r="V2103" s="7">
        <v>25</v>
      </c>
    </row>
    <row r="2104" spans="1:22" x14ac:dyDescent="0.3">
      <c r="A2104" t="str">
        <f t="shared" si="320"/>
        <v>Exp4</v>
      </c>
      <c r="B2104">
        <f t="shared" si="325"/>
        <v>8</v>
      </c>
      <c r="C2104" t="str">
        <f t="shared" si="326"/>
        <v>Full</v>
      </c>
      <c r="D2104" t="str">
        <f t="shared" si="327"/>
        <v>Saracen</v>
      </c>
      <c r="E2104" s="20">
        <f t="shared" si="321"/>
        <v>41933</v>
      </c>
      <c r="F2104" t="str">
        <f t="shared" si="322"/>
        <v>Full_8h</v>
      </c>
      <c r="G2104">
        <f t="shared" si="323"/>
        <v>1086</v>
      </c>
      <c r="H2104" t="str">
        <f t="shared" si="324"/>
        <v>NO</v>
      </c>
      <c r="I2104">
        <f t="shared" si="328"/>
        <v>8.5064119340486783</v>
      </c>
      <c r="J2104">
        <f t="shared" si="329"/>
        <v>27</v>
      </c>
      <c r="S2104">
        <v>4</v>
      </c>
      <c r="U2104" s="7">
        <v>8.5064119340486783</v>
      </c>
      <c r="V2104" s="7">
        <v>27</v>
      </c>
    </row>
    <row r="2105" spans="1:22" x14ac:dyDescent="0.3">
      <c r="A2105" t="str">
        <f t="shared" si="320"/>
        <v>Exp4</v>
      </c>
      <c r="B2105">
        <f t="shared" si="325"/>
        <v>8</v>
      </c>
      <c r="C2105" t="str">
        <f t="shared" si="326"/>
        <v>Full</v>
      </c>
      <c r="D2105" t="str">
        <f t="shared" si="327"/>
        <v>Saracen</v>
      </c>
      <c r="E2105" s="20">
        <f t="shared" si="321"/>
        <v>41933</v>
      </c>
      <c r="F2105" t="str">
        <f t="shared" si="322"/>
        <v>Full_8h</v>
      </c>
      <c r="G2105">
        <f t="shared" si="323"/>
        <v>1105</v>
      </c>
      <c r="H2105" t="str">
        <f t="shared" si="324"/>
        <v>NO</v>
      </c>
      <c r="I2105">
        <f t="shared" si="328"/>
        <v>6.3675344563552834</v>
      </c>
      <c r="J2105">
        <f t="shared" si="329"/>
        <v>22</v>
      </c>
      <c r="R2105">
        <v>1105</v>
      </c>
      <c r="S2105">
        <v>1</v>
      </c>
      <c r="U2105" s="7">
        <v>6.3675344563552834</v>
      </c>
      <c r="V2105" s="7">
        <v>22</v>
      </c>
    </row>
    <row r="2106" spans="1:22" x14ac:dyDescent="0.3">
      <c r="A2106" t="str">
        <f t="shared" si="320"/>
        <v>Exp4</v>
      </c>
      <c r="B2106">
        <f t="shared" si="325"/>
        <v>8</v>
      </c>
      <c r="C2106" t="str">
        <f t="shared" si="326"/>
        <v>Full</v>
      </c>
      <c r="D2106" t="str">
        <f t="shared" si="327"/>
        <v>Saracen</v>
      </c>
      <c r="E2106" s="20">
        <f t="shared" si="321"/>
        <v>41933</v>
      </c>
      <c r="F2106" t="str">
        <f t="shared" si="322"/>
        <v>Full_8h</v>
      </c>
      <c r="G2106">
        <f t="shared" si="323"/>
        <v>1105</v>
      </c>
      <c r="H2106" t="str">
        <f t="shared" si="324"/>
        <v>NO</v>
      </c>
      <c r="I2106">
        <f t="shared" si="328"/>
        <v>6.5086414351345443</v>
      </c>
      <c r="J2106">
        <f t="shared" si="329"/>
        <v>27</v>
      </c>
      <c r="S2106">
        <v>2</v>
      </c>
      <c r="U2106" s="7">
        <v>6.5086414351345443</v>
      </c>
      <c r="V2106" s="7">
        <v>27</v>
      </c>
    </row>
    <row r="2107" spans="1:22" x14ac:dyDescent="0.3">
      <c r="A2107" t="str">
        <f t="shared" si="320"/>
        <v>Exp4</v>
      </c>
      <c r="B2107">
        <f t="shared" si="325"/>
        <v>8</v>
      </c>
      <c r="C2107" t="str">
        <f t="shared" si="326"/>
        <v>Full</v>
      </c>
      <c r="D2107" t="str">
        <f t="shared" si="327"/>
        <v>Saracen</v>
      </c>
      <c r="E2107" s="20">
        <f t="shared" si="321"/>
        <v>41933</v>
      </c>
      <c r="F2107" t="str">
        <f t="shared" si="322"/>
        <v>Full_8h</v>
      </c>
      <c r="G2107">
        <f t="shared" si="323"/>
        <v>1105</v>
      </c>
      <c r="H2107" t="str">
        <f t="shared" si="324"/>
        <v>NO</v>
      </c>
      <c r="I2107">
        <f t="shared" si="328"/>
        <v>6.2133012469919056</v>
      </c>
      <c r="J2107">
        <f t="shared" si="329"/>
        <v>24</v>
      </c>
      <c r="S2107">
        <v>3</v>
      </c>
      <c r="U2107" s="7">
        <v>6.2133012469919056</v>
      </c>
      <c r="V2107" s="7">
        <v>24</v>
      </c>
    </row>
    <row r="2108" spans="1:22" x14ac:dyDescent="0.3">
      <c r="A2108" t="str">
        <f t="shared" si="320"/>
        <v>Exp4</v>
      </c>
      <c r="B2108">
        <f t="shared" si="325"/>
        <v>8</v>
      </c>
      <c r="C2108" t="str">
        <f t="shared" si="326"/>
        <v>Full</v>
      </c>
      <c r="D2108" t="str">
        <f t="shared" si="327"/>
        <v>Saracen</v>
      </c>
      <c r="E2108" s="20">
        <f t="shared" si="321"/>
        <v>41933</v>
      </c>
      <c r="F2108" t="str">
        <f t="shared" si="322"/>
        <v>Full_8h</v>
      </c>
      <c r="G2108">
        <f t="shared" si="323"/>
        <v>1105</v>
      </c>
      <c r="H2108" t="str">
        <f t="shared" si="324"/>
        <v>NO</v>
      </c>
      <c r="I2108">
        <f t="shared" si="328"/>
        <v>6.1378254211332308</v>
      </c>
      <c r="J2108">
        <f t="shared" si="329"/>
        <v>24</v>
      </c>
      <c r="S2108">
        <v>4</v>
      </c>
      <c r="U2108" s="7">
        <v>6.1378254211332308</v>
      </c>
      <c r="V2108" s="7">
        <v>24</v>
      </c>
    </row>
    <row r="2109" spans="1:22" x14ac:dyDescent="0.3">
      <c r="A2109" t="str">
        <f t="shared" si="320"/>
        <v>Exp4</v>
      </c>
      <c r="B2109">
        <f t="shared" si="325"/>
        <v>8</v>
      </c>
      <c r="C2109" t="str">
        <f t="shared" si="326"/>
        <v>Full</v>
      </c>
      <c r="D2109" t="str">
        <f t="shared" si="327"/>
        <v>Saracen</v>
      </c>
      <c r="E2109" s="20">
        <f t="shared" si="321"/>
        <v>41933</v>
      </c>
      <c r="F2109" t="str">
        <f t="shared" si="322"/>
        <v>Full_8h</v>
      </c>
      <c r="G2109">
        <f t="shared" si="323"/>
        <v>1112</v>
      </c>
      <c r="H2109" t="str">
        <f t="shared" si="324"/>
        <v>NO</v>
      </c>
      <c r="I2109">
        <f t="shared" si="328"/>
        <v>6.2953401881426387</v>
      </c>
      <c r="J2109">
        <f t="shared" si="329"/>
        <v>25</v>
      </c>
      <c r="R2109">
        <v>1112</v>
      </c>
      <c r="S2109">
        <v>1</v>
      </c>
      <c r="U2109" s="7">
        <v>6.2953401881426387</v>
      </c>
      <c r="V2109" s="7">
        <v>25</v>
      </c>
    </row>
    <row r="2110" spans="1:22" x14ac:dyDescent="0.3">
      <c r="A2110" t="str">
        <f t="shared" si="320"/>
        <v>Exp4</v>
      </c>
      <c r="B2110">
        <f t="shared" si="325"/>
        <v>8</v>
      </c>
      <c r="C2110" t="str">
        <f t="shared" si="326"/>
        <v>Full</v>
      </c>
      <c r="D2110" t="str">
        <f t="shared" si="327"/>
        <v>Saracen</v>
      </c>
      <c r="E2110" s="20">
        <f t="shared" si="321"/>
        <v>41933</v>
      </c>
      <c r="F2110" t="str">
        <f t="shared" si="322"/>
        <v>Full_8h</v>
      </c>
      <c r="G2110">
        <f t="shared" si="323"/>
        <v>1112</v>
      </c>
      <c r="H2110" t="str">
        <f t="shared" si="324"/>
        <v>NO</v>
      </c>
      <c r="I2110">
        <f t="shared" si="328"/>
        <v>6.2756508422664625</v>
      </c>
      <c r="J2110">
        <f t="shared" si="329"/>
        <v>24</v>
      </c>
      <c r="S2110">
        <v>2</v>
      </c>
      <c r="U2110" s="7">
        <v>6.2756508422664625</v>
      </c>
      <c r="V2110" s="7">
        <v>24</v>
      </c>
    </row>
    <row r="2111" spans="1:22" x14ac:dyDescent="0.3">
      <c r="A2111" t="str">
        <f t="shared" si="320"/>
        <v>Exp4</v>
      </c>
      <c r="B2111">
        <f t="shared" si="325"/>
        <v>8</v>
      </c>
      <c r="C2111" t="str">
        <f t="shared" si="326"/>
        <v>Full</v>
      </c>
      <c r="D2111" t="str">
        <f t="shared" si="327"/>
        <v>Saracen</v>
      </c>
      <c r="E2111" s="20">
        <f t="shared" si="321"/>
        <v>41933</v>
      </c>
      <c r="F2111" t="str">
        <f t="shared" si="322"/>
        <v>Full_8h</v>
      </c>
      <c r="G2111">
        <f t="shared" si="323"/>
        <v>1112</v>
      </c>
      <c r="H2111" t="str">
        <f t="shared" si="324"/>
        <v>NO</v>
      </c>
      <c r="I2111">
        <f t="shared" si="328"/>
        <v>6.1640778823014655</v>
      </c>
      <c r="J2111">
        <f t="shared" si="329"/>
        <v>26</v>
      </c>
      <c r="S2111">
        <v>3</v>
      </c>
      <c r="U2111" s="7">
        <v>6.1640778823014655</v>
      </c>
      <c r="V2111" s="7">
        <v>26</v>
      </c>
    </row>
    <row r="2112" spans="1:22" x14ac:dyDescent="0.3">
      <c r="A2112" t="str">
        <f t="shared" si="320"/>
        <v>Exp4</v>
      </c>
      <c r="B2112">
        <f t="shared" si="325"/>
        <v>8</v>
      </c>
      <c r="C2112" t="str">
        <f t="shared" si="326"/>
        <v>Full</v>
      </c>
      <c r="D2112" t="str">
        <f t="shared" si="327"/>
        <v>Saracen</v>
      </c>
      <c r="E2112" s="20">
        <f t="shared" si="321"/>
        <v>41933</v>
      </c>
      <c r="F2112" t="str">
        <f t="shared" si="322"/>
        <v>Full_8h</v>
      </c>
      <c r="G2112">
        <f t="shared" si="323"/>
        <v>1112</v>
      </c>
      <c r="H2112" t="str">
        <f t="shared" si="324"/>
        <v>NO</v>
      </c>
      <c r="I2112">
        <f t="shared" si="328"/>
        <v>6.0984467293808793</v>
      </c>
      <c r="J2112">
        <f t="shared" si="329"/>
        <v>24</v>
      </c>
      <c r="S2112">
        <v>4</v>
      </c>
      <c r="U2112" s="7">
        <v>6.0984467293808793</v>
      </c>
      <c r="V2112" s="7">
        <v>24</v>
      </c>
    </row>
    <row r="2113" spans="1:22" x14ac:dyDescent="0.3">
      <c r="A2113" t="str">
        <f t="shared" si="320"/>
        <v>Exp4</v>
      </c>
      <c r="B2113">
        <f t="shared" si="325"/>
        <v>8</v>
      </c>
      <c r="C2113" t="str">
        <f t="shared" si="326"/>
        <v>Full</v>
      </c>
      <c r="D2113" t="str">
        <f t="shared" si="327"/>
        <v>Saracen</v>
      </c>
      <c r="E2113" s="20">
        <f t="shared" si="321"/>
        <v>41940</v>
      </c>
      <c r="F2113" t="str">
        <f t="shared" si="322"/>
        <v>Full_8h</v>
      </c>
      <c r="G2113">
        <f t="shared" si="323"/>
        <v>1100</v>
      </c>
      <c r="H2113" t="str">
        <f t="shared" si="324"/>
        <v>NO</v>
      </c>
      <c r="I2113">
        <f t="shared" si="328"/>
        <v>7.0667364564250192</v>
      </c>
      <c r="J2113">
        <f t="shared" si="329"/>
        <v>31</v>
      </c>
      <c r="P2113" s="1">
        <v>41940</v>
      </c>
      <c r="Q2113" t="s">
        <v>440</v>
      </c>
      <c r="R2113">
        <v>1100</v>
      </c>
      <c r="S2113">
        <v>1</v>
      </c>
      <c r="U2113" s="7">
        <v>7.0667364564250192</v>
      </c>
      <c r="V2113" s="7">
        <v>31</v>
      </c>
    </row>
    <row r="2114" spans="1:22" x14ac:dyDescent="0.3">
      <c r="A2114" t="str">
        <f t="shared" si="320"/>
        <v>Exp4</v>
      </c>
      <c r="B2114">
        <f t="shared" si="325"/>
        <v>8</v>
      </c>
      <c r="C2114" t="str">
        <f t="shared" si="326"/>
        <v>Full</v>
      </c>
      <c r="D2114" t="str">
        <f t="shared" si="327"/>
        <v>Saracen</v>
      </c>
      <c r="E2114" s="20">
        <f t="shared" si="321"/>
        <v>41940</v>
      </c>
      <c r="F2114" t="str">
        <f t="shared" si="322"/>
        <v>Full_8h</v>
      </c>
      <c r="G2114">
        <f t="shared" si="323"/>
        <v>1100</v>
      </c>
      <c r="H2114" t="str">
        <f t="shared" si="324"/>
        <v>NO</v>
      </c>
      <c r="I2114">
        <f t="shared" si="328"/>
        <v>6.8532049879676222</v>
      </c>
      <c r="J2114">
        <f t="shared" si="329"/>
        <v>27</v>
      </c>
      <c r="S2114">
        <v>2</v>
      </c>
      <c r="U2114" s="7">
        <v>6.8532049879676222</v>
      </c>
      <c r="V2114" s="7">
        <v>27</v>
      </c>
    </row>
    <row r="2115" spans="1:22" x14ac:dyDescent="0.3">
      <c r="A2115" t="str">
        <f t="shared" ref="A2115:A2178" si="330">IF(L2115="",A2114,L2115)</f>
        <v>Exp4</v>
      </c>
      <c r="B2115">
        <f t="shared" si="325"/>
        <v>8</v>
      </c>
      <c r="C2115" t="str">
        <f t="shared" si="326"/>
        <v>Full</v>
      </c>
      <c r="D2115" t="str">
        <f t="shared" si="327"/>
        <v>Saracen</v>
      </c>
      <c r="E2115" s="20">
        <f t="shared" ref="E2115:E2178" si="331">IF(P2115="",E2114,P2115)</f>
        <v>41940</v>
      </c>
      <c r="F2115" t="str">
        <f t="shared" ref="F2115:F2178" si="332">IF(Q2115="",F2114,Q2115)</f>
        <v>Full_8h</v>
      </c>
      <c r="G2115">
        <f t="shared" ref="G2115:G2178" si="333">IF(R2115="",G2114,R2115)</f>
        <v>1100</v>
      </c>
      <c r="H2115" t="str">
        <f t="shared" ref="H2115:H2178" si="334">IF(T2115="","NO","YES")</f>
        <v>NO</v>
      </c>
      <c r="I2115">
        <f t="shared" si="328"/>
        <v>7.1805809997382886</v>
      </c>
      <c r="J2115">
        <f t="shared" si="329"/>
        <v>29</v>
      </c>
      <c r="S2115">
        <v>3</v>
      </c>
      <c r="U2115" s="7">
        <v>7.1805809997382886</v>
      </c>
      <c r="V2115" s="7">
        <v>29</v>
      </c>
    </row>
    <row r="2116" spans="1:22" x14ac:dyDescent="0.3">
      <c r="A2116" t="str">
        <f t="shared" si="330"/>
        <v>Exp4</v>
      </c>
      <c r="B2116">
        <f t="shared" ref="B2116:B2179" si="335">IF(L2116="",B2115,M2116)</f>
        <v>8</v>
      </c>
      <c r="C2116" t="str">
        <f t="shared" ref="C2116:C2179" si="336">IF(O2116="",C2115,O2116)</f>
        <v>Full</v>
      </c>
      <c r="D2116" t="str">
        <f t="shared" ref="D2116:D2179" si="337">IF(N2116="",D2115,N2116)</f>
        <v>Saracen</v>
      </c>
      <c r="E2116" s="20">
        <f t="shared" si="331"/>
        <v>41940</v>
      </c>
      <c r="F2116" t="str">
        <f t="shared" si="332"/>
        <v>Full_8h</v>
      </c>
      <c r="G2116">
        <f t="shared" si="333"/>
        <v>1100</v>
      </c>
      <c r="H2116" t="str">
        <f t="shared" si="334"/>
        <v>NO</v>
      </c>
      <c r="I2116">
        <f t="shared" ref="I2116:I2179" si="338">IF(U2116="","",U2116)</f>
        <v>7.1452499345721012</v>
      </c>
      <c r="J2116">
        <f t="shared" ref="J2116:J2179" si="339">IF(V2116="","",V2116)</f>
        <v>30</v>
      </c>
      <c r="S2116">
        <v>4</v>
      </c>
      <c r="U2116" s="7">
        <v>7.1452499345721012</v>
      </c>
      <c r="V2116" s="7">
        <v>30</v>
      </c>
    </row>
    <row r="2117" spans="1:22" x14ac:dyDescent="0.3">
      <c r="A2117" t="str">
        <f t="shared" si="330"/>
        <v>Exp4</v>
      </c>
      <c r="B2117">
        <f t="shared" si="335"/>
        <v>8</v>
      </c>
      <c r="C2117" t="str">
        <f t="shared" si="336"/>
        <v>Full</v>
      </c>
      <c r="D2117" t="str">
        <f t="shared" si="337"/>
        <v>Saracen</v>
      </c>
      <c r="E2117" s="20">
        <f t="shared" si="331"/>
        <v>41940</v>
      </c>
      <c r="F2117" t="str">
        <f t="shared" si="332"/>
        <v>Full_8h</v>
      </c>
      <c r="G2117">
        <f t="shared" si="333"/>
        <v>1108</v>
      </c>
      <c r="H2117" t="str">
        <f t="shared" si="334"/>
        <v>NO</v>
      </c>
      <c r="I2117">
        <f t="shared" si="338"/>
        <v>7.1020675215912066</v>
      </c>
      <c r="J2117">
        <f t="shared" si="339"/>
        <v>30</v>
      </c>
      <c r="R2117">
        <v>1108</v>
      </c>
      <c r="S2117">
        <v>1</v>
      </c>
      <c r="U2117" s="7">
        <v>7.1020675215912066</v>
      </c>
      <c r="V2117" s="7">
        <v>30</v>
      </c>
    </row>
    <row r="2118" spans="1:22" x14ac:dyDescent="0.3">
      <c r="A2118" t="str">
        <f t="shared" si="330"/>
        <v>Exp4</v>
      </c>
      <c r="B2118">
        <f t="shared" si="335"/>
        <v>8</v>
      </c>
      <c r="C2118" t="str">
        <f t="shared" si="336"/>
        <v>Full</v>
      </c>
      <c r="D2118" t="str">
        <f t="shared" si="337"/>
        <v>Saracen</v>
      </c>
      <c r="E2118" s="20">
        <f t="shared" si="331"/>
        <v>41940</v>
      </c>
      <c r="F2118" t="str">
        <f t="shared" si="332"/>
        <v>Full_8h</v>
      </c>
      <c r="G2118">
        <f t="shared" si="333"/>
        <v>1108</v>
      </c>
      <c r="H2118" t="str">
        <f t="shared" si="334"/>
        <v>NO</v>
      </c>
      <c r="I2118">
        <f t="shared" si="338"/>
        <v>6.6792824327280682</v>
      </c>
      <c r="J2118">
        <f t="shared" si="339"/>
        <v>27</v>
      </c>
      <c r="S2118">
        <v>2</v>
      </c>
      <c r="U2118" s="7">
        <v>6.6792824327280682</v>
      </c>
      <c r="V2118" s="7">
        <v>27</v>
      </c>
    </row>
    <row r="2119" spans="1:22" x14ac:dyDescent="0.3">
      <c r="A2119" t="str">
        <f t="shared" si="330"/>
        <v>Exp4</v>
      </c>
      <c r="B2119">
        <f t="shared" si="335"/>
        <v>8</v>
      </c>
      <c r="C2119" t="str">
        <f t="shared" si="336"/>
        <v>Full</v>
      </c>
      <c r="D2119" t="str">
        <f t="shared" si="337"/>
        <v>Saracen</v>
      </c>
      <c r="E2119" s="20">
        <f t="shared" si="331"/>
        <v>41940</v>
      </c>
      <c r="F2119" t="str">
        <f t="shared" si="332"/>
        <v>Full_8h</v>
      </c>
      <c r="G2119">
        <f t="shared" si="333"/>
        <v>1108</v>
      </c>
      <c r="H2119" t="str">
        <f t="shared" si="334"/>
        <v>NO</v>
      </c>
      <c r="I2119">
        <f t="shared" si="338"/>
        <v>7.157026956294164</v>
      </c>
      <c r="J2119">
        <f t="shared" si="339"/>
        <v>28</v>
      </c>
      <c r="S2119">
        <v>3</v>
      </c>
      <c r="U2119" s="7">
        <v>7.157026956294164</v>
      </c>
      <c r="V2119" s="7">
        <v>28</v>
      </c>
    </row>
    <row r="2120" spans="1:22" x14ac:dyDescent="0.3">
      <c r="A2120" t="str">
        <f t="shared" si="330"/>
        <v>Exp4</v>
      </c>
      <c r="B2120">
        <f t="shared" si="335"/>
        <v>8</v>
      </c>
      <c r="C2120" t="str">
        <f t="shared" si="336"/>
        <v>Full</v>
      </c>
      <c r="D2120" t="str">
        <f t="shared" si="337"/>
        <v>Saracen</v>
      </c>
      <c r="E2120" s="20">
        <f t="shared" si="331"/>
        <v>41940</v>
      </c>
      <c r="F2120" t="str">
        <f t="shared" si="332"/>
        <v>Full_8h</v>
      </c>
      <c r="G2120">
        <f t="shared" si="333"/>
        <v>1108</v>
      </c>
      <c r="H2120" t="str">
        <f t="shared" si="334"/>
        <v>NO</v>
      </c>
      <c r="I2120">
        <f t="shared" si="338"/>
        <v>6.6497484139138043</v>
      </c>
      <c r="J2120">
        <f t="shared" si="339"/>
        <v>24</v>
      </c>
      <c r="S2120">
        <v>4</v>
      </c>
      <c r="U2120" s="7">
        <v>6.6497484139138043</v>
      </c>
      <c r="V2120" s="7">
        <v>24</v>
      </c>
    </row>
    <row r="2121" spans="1:22" x14ac:dyDescent="0.3">
      <c r="A2121" t="str">
        <f t="shared" si="330"/>
        <v>Exp4</v>
      </c>
      <c r="B2121">
        <f t="shared" si="335"/>
        <v>8</v>
      </c>
      <c r="C2121" t="str">
        <f t="shared" si="336"/>
        <v>Full</v>
      </c>
      <c r="D2121" t="str">
        <f t="shared" si="337"/>
        <v>Saracen</v>
      </c>
      <c r="E2121" s="20">
        <f t="shared" si="331"/>
        <v>41940</v>
      </c>
      <c r="F2121" t="str">
        <f t="shared" si="332"/>
        <v>Full_8h</v>
      </c>
      <c r="G2121">
        <f t="shared" si="333"/>
        <v>1115</v>
      </c>
      <c r="H2121" t="str">
        <f t="shared" si="334"/>
        <v>NO</v>
      </c>
      <c r="I2121">
        <f t="shared" si="338"/>
        <v>6.8367971997374752</v>
      </c>
      <c r="J2121">
        <f t="shared" si="339"/>
        <v>30</v>
      </c>
      <c r="R2121">
        <v>1115</v>
      </c>
      <c r="S2121">
        <v>1</v>
      </c>
      <c r="U2121" s="7">
        <v>6.8367971997374752</v>
      </c>
      <c r="V2121" s="7">
        <v>30</v>
      </c>
    </row>
    <row r="2122" spans="1:22" x14ac:dyDescent="0.3">
      <c r="A2122" t="str">
        <f t="shared" si="330"/>
        <v>Exp4</v>
      </c>
      <c r="B2122">
        <f t="shared" si="335"/>
        <v>8</v>
      </c>
      <c r="C2122" t="str">
        <f t="shared" si="336"/>
        <v>Full</v>
      </c>
      <c r="D2122" t="str">
        <f t="shared" si="337"/>
        <v>Saracen</v>
      </c>
      <c r="E2122" s="20">
        <f t="shared" si="331"/>
        <v>41940</v>
      </c>
      <c r="F2122" t="str">
        <f t="shared" si="332"/>
        <v>Full_8h</v>
      </c>
      <c r="G2122">
        <f t="shared" si="333"/>
        <v>1115</v>
      </c>
      <c r="H2122" t="str">
        <f t="shared" si="334"/>
        <v>NO</v>
      </c>
      <c r="I2122">
        <f t="shared" si="338"/>
        <v>7.157026956294164</v>
      </c>
      <c r="J2122">
        <f t="shared" si="339"/>
        <v>27</v>
      </c>
      <c r="S2122">
        <v>2</v>
      </c>
      <c r="U2122" s="7">
        <v>7.157026956294164</v>
      </c>
      <c r="V2122" s="7">
        <v>27</v>
      </c>
    </row>
    <row r="2123" spans="1:22" x14ac:dyDescent="0.3">
      <c r="A2123" t="str">
        <f t="shared" si="330"/>
        <v>Exp4</v>
      </c>
      <c r="B2123">
        <f t="shared" si="335"/>
        <v>8</v>
      </c>
      <c r="C2123" t="str">
        <f t="shared" si="336"/>
        <v>Full</v>
      </c>
      <c r="D2123" t="str">
        <f t="shared" si="337"/>
        <v>Saracen</v>
      </c>
      <c r="E2123" s="20">
        <f t="shared" si="331"/>
        <v>41940</v>
      </c>
      <c r="F2123" t="str">
        <f t="shared" si="332"/>
        <v>Full_8h</v>
      </c>
      <c r="G2123">
        <f t="shared" si="333"/>
        <v>1115</v>
      </c>
      <c r="H2123" t="str">
        <f t="shared" si="334"/>
        <v>NO</v>
      </c>
      <c r="I2123">
        <f t="shared" si="338"/>
        <v>6.7842922774010059</v>
      </c>
      <c r="J2123">
        <f t="shared" si="339"/>
        <v>27</v>
      </c>
      <c r="S2123">
        <v>3</v>
      </c>
      <c r="U2123" s="7">
        <v>6.7842922774010059</v>
      </c>
      <c r="V2123" s="7">
        <v>27</v>
      </c>
    </row>
    <row r="2124" spans="1:22" x14ac:dyDescent="0.3">
      <c r="A2124" t="str">
        <f t="shared" si="330"/>
        <v>Exp4</v>
      </c>
      <c r="B2124">
        <f t="shared" si="335"/>
        <v>8</v>
      </c>
      <c r="C2124" t="str">
        <f t="shared" si="336"/>
        <v>Full</v>
      </c>
      <c r="D2124" t="str">
        <f t="shared" si="337"/>
        <v>Saracen</v>
      </c>
      <c r="E2124" s="20">
        <f t="shared" si="331"/>
        <v>41940</v>
      </c>
      <c r="F2124" t="str">
        <f t="shared" si="332"/>
        <v>Full_8h</v>
      </c>
      <c r="G2124">
        <f t="shared" si="333"/>
        <v>1115</v>
      </c>
      <c r="H2124" t="str">
        <f t="shared" si="334"/>
        <v>NO</v>
      </c>
      <c r="I2124">
        <f t="shared" si="338"/>
        <v>7.2747971735147869</v>
      </c>
      <c r="J2124">
        <f t="shared" si="339"/>
        <v>28</v>
      </c>
      <c r="S2124">
        <v>4</v>
      </c>
      <c r="U2124" s="7">
        <v>7.2747971735147869</v>
      </c>
      <c r="V2124" s="7">
        <v>28</v>
      </c>
    </row>
    <row r="2125" spans="1:22" x14ac:dyDescent="0.3">
      <c r="A2125" t="str">
        <f t="shared" si="330"/>
        <v>Exp4</v>
      </c>
      <c r="B2125">
        <f t="shared" si="335"/>
        <v>8</v>
      </c>
      <c r="C2125" t="str">
        <f t="shared" si="336"/>
        <v>Full</v>
      </c>
      <c r="D2125" t="str">
        <f t="shared" si="337"/>
        <v>Saracen</v>
      </c>
      <c r="E2125" s="20">
        <f t="shared" si="331"/>
        <v>41947</v>
      </c>
      <c r="F2125" t="str">
        <f t="shared" si="332"/>
        <v>Full_8h</v>
      </c>
      <c r="G2125">
        <f t="shared" si="333"/>
        <v>1102</v>
      </c>
      <c r="H2125" t="str">
        <f t="shared" si="334"/>
        <v>NO</v>
      </c>
      <c r="I2125">
        <f t="shared" si="338"/>
        <v>7.8204658466370063</v>
      </c>
      <c r="J2125">
        <f t="shared" si="339"/>
        <v>26</v>
      </c>
      <c r="P2125" s="1">
        <v>41947</v>
      </c>
      <c r="Q2125" t="s">
        <v>440</v>
      </c>
      <c r="R2125">
        <v>1102</v>
      </c>
      <c r="S2125">
        <v>1</v>
      </c>
      <c r="U2125" s="7">
        <v>7.8204658466370063</v>
      </c>
      <c r="V2125" s="7">
        <v>26</v>
      </c>
    </row>
    <row r="2126" spans="1:22" x14ac:dyDescent="0.3">
      <c r="A2126" t="str">
        <f t="shared" si="330"/>
        <v>Exp4</v>
      </c>
      <c r="B2126">
        <f t="shared" si="335"/>
        <v>8</v>
      </c>
      <c r="C2126" t="str">
        <f t="shared" si="336"/>
        <v>Full</v>
      </c>
      <c r="D2126" t="str">
        <f t="shared" si="337"/>
        <v>Saracen</v>
      </c>
      <c r="E2126" s="20">
        <f t="shared" si="331"/>
        <v>41947</v>
      </c>
      <c r="F2126" t="str">
        <f t="shared" si="332"/>
        <v>Full_8h</v>
      </c>
      <c r="G2126">
        <f t="shared" si="333"/>
        <v>1102</v>
      </c>
      <c r="H2126" t="str">
        <f t="shared" si="334"/>
        <v>NO</v>
      </c>
      <c r="I2126">
        <f t="shared" si="338"/>
        <v>7.8165401727296517</v>
      </c>
      <c r="J2126">
        <f t="shared" si="339"/>
        <v>26</v>
      </c>
      <c r="S2126">
        <v>2</v>
      </c>
      <c r="U2126" s="7">
        <v>7.8165401727296517</v>
      </c>
      <c r="V2126" s="7">
        <v>26</v>
      </c>
    </row>
    <row r="2127" spans="1:22" x14ac:dyDescent="0.3">
      <c r="A2127" t="str">
        <f t="shared" si="330"/>
        <v>Exp4</v>
      </c>
      <c r="B2127">
        <f t="shared" si="335"/>
        <v>8</v>
      </c>
      <c r="C2127" t="str">
        <f t="shared" si="336"/>
        <v>Full</v>
      </c>
      <c r="D2127" t="str">
        <f t="shared" si="337"/>
        <v>Saracen</v>
      </c>
      <c r="E2127" s="20">
        <f t="shared" si="331"/>
        <v>41947</v>
      </c>
      <c r="F2127" t="str">
        <f t="shared" si="332"/>
        <v>Full_8h</v>
      </c>
      <c r="G2127">
        <f t="shared" si="333"/>
        <v>1102</v>
      </c>
      <c r="H2127" t="str">
        <f t="shared" si="334"/>
        <v>NO</v>
      </c>
      <c r="I2127">
        <f t="shared" si="338"/>
        <v>7.6516618686207796</v>
      </c>
      <c r="J2127">
        <f t="shared" si="339"/>
        <v>30</v>
      </c>
      <c r="S2127">
        <v>3</v>
      </c>
      <c r="U2127" s="7">
        <v>7.6516618686207796</v>
      </c>
      <c r="V2127" s="7">
        <v>30</v>
      </c>
    </row>
    <row r="2128" spans="1:22" x14ac:dyDescent="0.3">
      <c r="A2128" t="str">
        <f t="shared" si="330"/>
        <v>Exp4</v>
      </c>
      <c r="B2128">
        <f t="shared" si="335"/>
        <v>8</v>
      </c>
      <c r="C2128" t="str">
        <f t="shared" si="336"/>
        <v>Full</v>
      </c>
      <c r="D2128" t="str">
        <f t="shared" si="337"/>
        <v>Saracen</v>
      </c>
      <c r="E2128" s="20">
        <f t="shared" si="331"/>
        <v>41947</v>
      </c>
      <c r="F2128" t="str">
        <f t="shared" si="332"/>
        <v>Full_8h</v>
      </c>
      <c r="G2128">
        <f t="shared" si="333"/>
        <v>1102</v>
      </c>
      <c r="H2128" t="str">
        <f t="shared" si="334"/>
        <v>NO</v>
      </c>
      <c r="I2128">
        <f t="shared" si="338"/>
        <v>8.1109657157812087</v>
      </c>
      <c r="J2128">
        <f t="shared" si="339"/>
        <v>30</v>
      </c>
      <c r="S2128">
        <v>4</v>
      </c>
      <c r="U2128" s="7">
        <v>8.1109657157812087</v>
      </c>
      <c r="V2128" s="7">
        <v>30</v>
      </c>
    </row>
    <row r="2129" spans="1:22" x14ac:dyDescent="0.3">
      <c r="A2129" t="str">
        <f t="shared" si="330"/>
        <v>Exp4</v>
      </c>
      <c r="B2129">
        <f t="shared" si="335"/>
        <v>8</v>
      </c>
      <c r="C2129" t="str">
        <f t="shared" si="336"/>
        <v>Full</v>
      </c>
      <c r="D2129" t="str">
        <f t="shared" si="337"/>
        <v>Saracen</v>
      </c>
      <c r="E2129" s="20">
        <f t="shared" si="331"/>
        <v>41947</v>
      </c>
      <c r="F2129" t="str">
        <f t="shared" si="332"/>
        <v>Full_8h</v>
      </c>
      <c r="G2129">
        <f t="shared" si="333"/>
        <v>1103</v>
      </c>
      <c r="H2129" t="str">
        <f t="shared" si="334"/>
        <v>NO</v>
      </c>
      <c r="I2129">
        <f t="shared" si="338"/>
        <v>7.7537293902119861</v>
      </c>
      <c r="J2129">
        <f t="shared" si="339"/>
        <v>25</v>
      </c>
      <c r="R2129">
        <v>1103</v>
      </c>
      <c r="S2129">
        <v>1</v>
      </c>
      <c r="U2129" s="7">
        <v>7.7537293902119861</v>
      </c>
      <c r="V2129" s="7">
        <v>25</v>
      </c>
    </row>
    <row r="2130" spans="1:22" x14ac:dyDescent="0.3">
      <c r="A2130" t="str">
        <f t="shared" si="330"/>
        <v>Exp4</v>
      </c>
      <c r="B2130">
        <f t="shared" si="335"/>
        <v>8</v>
      </c>
      <c r="C2130" t="str">
        <f t="shared" si="336"/>
        <v>Full</v>
      </c>
      <c r="D2130" t="str">
        <f t="shared" si="337"/>
        <v>Saracen</v>
      </c>
      <c r="E2130" s="20">
        <f t="shared" si="331"/>
        <v>41947</v>
      </c>
      <c r="F2130" t="str">
        <f t="shared" si="332"/>
        <v>Full_8h</v>
      </c>
      <c r="G2130">
        <f t="shared" si="333"/>
        <v>1103</v>
      </c>
      <c r="H2130" t="str">
        <f t="shared" si="334"/>
        <v>NO</v>
      </c>
      <c r="I2130">
        <f t="shared" si="338"/>
        <v>7.5967024339178222</v>
      </c>
      <c r="J2130">
        <f t="shared" si="339"/>
        <v>25</v>
      </c>
      <c r="S2130">
        <v>2</v>
      </c>
      <c r="U2130" s="7">
        <v>7.5967024339178222</v>
      </c>
      <c r="V2130" s="7">
        <v>25</v>
      </c>
    </row>
    <row r="2131" spans="1:22" x14ac:dyDescent="0.3">
      <c r="A2131" t="str">
        <f t="shared" si="330"/>
        <v>Exp4</v>
      </c>
      <c r="B2131">
        <f t="shared" si="335"/>
        <v>8</v>
      </c>
      <c r="C2131" t="str">
        <f t="shared" si="336"/>
        <v>Full</v>
      </c>
      <c r="D2131" t="str">
        <f t="shared" si="337"/>
        <v>Saracen</v>
      </c>
      <c r="E2131" s="20">
        <f t="shared" si="331"/>
        <v>41947</v>
      </c>
      <c r="F2131" t="str">
        <f t="shared" si="332"/>
        <v>Full_8h</v>
      </c>
      <c r="G2131">
        <f t="shared" si="333"/>
        <v>1103</v>
      </c>
      <c r="H2131" t="str">
        <f t="shared" si="334"/>
        <v>NO</v>
      </c>
      <c r="I2131">
        <f t="shared" si="338"/>
        <v>7.5809997382884058</v>
      </c>
      <c r="J2131">
        <f t="shared" si="339"/>
        <v>28</v>
      </c>
      <c r="S2131">
        <v>3</v>
      </c>
      <c r="U2131" s="7">
        <v>7.5809997382884058</v>
      </c>
      <c r="V2131" s="7">
        <v>28</v>
      </c>
    </row>
    <row r="2132" spans="1:22" x14ac:dyDescent="0.3">
      <c r="A2132" t="str">
        <f t="shared" si="330"/>
        <v>Exp4</v>
      </c>
      <c r="B2132">
        <f t="shared" si="335"/>
        <v>8</v>
      </c>
      <c r="C2132" t="str">
        <f t="shared" si="336"/>
        <v>Full</v>
      </c>
      <c r="D2132" t="str">
        <f t="shared" si="337"/>
        <v>Saracen</v>
      </c>
      <c r="E2132" s="20">
        <f t="shared" si="331"/>
        <v>41947</v>
      </c>
      <c r="F2132" t="str">
        <f t="shared" si="332"/>
        <v>Full_8h</v>
      </c>
      <c r="G2132">
        <f t="shared" si="333"/>
        <v>1103</v>
      </c>
      <c r="H2132" t="str">
        <f t="shared" si="334"/>
        <v>NO</v>
      </c>
      <c r="I2132">
        <f t="shared" si="338"/>
        <v>7.588851086103114</v>
      </c>
      <c r="J2132">
        <f t="shared" si="339"/>
        <v>29</v>
      </c>
      <c r="S2132">
        <v>4</v>
      </c>
      <c r="U2132" s="7">
        <v>7.588851086103114</v>
      </c>
      <c r="V2132" s="7">
        <v>29</v>
      </c>
    </row>
    <row r="2133" spans="1:22" x14ac:dyDescent="0.3">
      <c r="A2133" t="str">
        <f t="shared" si="330"/>
        <v>Exp4</v>
      </c>
      <c r="B2133">
        <f t="shared" si="335"/>
        <v>8</v>
      </c>
      <c r="C2133" t="str">
        <f t="shared" si="336"/>
        <v>Full</v>
      </c>
      <c r="D2133" t="str">
        <f t="shared" si="337"/>
        <v>Saracen</v>
      </c>
      <c r="E2133" s="20">
        <f t="shared" si="331"/>
        <v>41947</v>
      </c>
      <c r="F2133" t="str">
        <f t="shared" si="332"/>
        <v>Full_8h</v>
      </c>
      <c r="G2133">
        <f t="shared" si="333"/>
        <v>1111</v>
      </c>
      <c r="H2133" t="str">
        <f t="shared" si="334"/>
        <v>NO</v>
      </c>
      <c r="I2133">
        <f t="shared" si="338"/>
        <v>7.5456686731222193</v>
      </c>
      <c r="J2133">
        <f t="shared" si="339"/>
        <v>25</v>
      </c>
      <c r="R2133">
        <v>1111</v>
      </c>
      <c r="S2133">
        <v>1</v>
      </c>
      <c r="U2133" s="7">
        <v>7.5456686731222193</v>
      </c>
      <c r="V2133" s="7">
        <v>25</v>
      </c>
    </row>
    <row r="2134" spans="1:22" x14ac:dyDescent="0.3">
      <c r="A2134" t="str">
        <f t="shared" si="330"/>
        <v>Exp4</v>
      </c>
      <c r="B2134">
        <f t="shared" si="335"/>
        <v>8</v>
      </c>
      <c r="C2134" t="str">
        <f t="shared" si="336"/>
        <v>Full</v>
      </c>
      <c r="D2134" t="str">
        <f t="shared" si="337"/>
        <v>Saracen</v>
      </c>
      <c r="E2134" s="20">
        <f t="shared" si="331"/>
        <v>41947</v>
      </c>
      <c r="F2134" t="str">
        <f t="shared" si="332"/>
        <v>Full_8h</v>
      </c>
      <c r="G2134">
        <f t="shared" si="333"/>
        <v>1111</v>
      </c>
      <c r="H2134" t="str">
        <f t="shared" si="334"/>
        <v>NO</v>
      </c>
      <c r="I2134">
        <f t="shared" si="338"/>
        <v>7.9029049986914419</v>
      </c>
      <c r="J2134">
        <f t="shared" si="339"/>
        <v>29</v>
      </c>
      <c r="S2134">
        <v>2</v>
      </c>
      <c r="U2134" s="7">
        <v>7.9029049986914419</v>
      </c>
      <c r="V2134" s="7">
        <v>29</v>
      </c>
    </row>
    <row r="2135" spans="1:22" x14ac:dyDescent="0.3">
      <c r="A2135" t="str">
        <f t="shared" si="330"/>
        <v>Exp4</v>
      </c>
      <c r="B2135">
        <f t="shared" si="335"/>
        <v>8</v>
      </c>
      <c r="C2135" t="str">
        <f t="shared" si="336"/>
        <v>Full</v>
      </c>
      <c r="D2135" t="str">
        <f t="shared" si="337"/>
        <v>Saracen</v>
      </c>
      <c r="E2135" s="20">
        <f t="shared" si="331"/>
        <v>41947</v>
      </c>
      <c r="F2135" t="str">
        <f t="shared" si="332"/>
        <v>Full_8h</v>
      </c>
      <c r="G2135">
        <f t="shared" si="333"/>
        <v>1111</v>
      </c>
      <c r="H2135" t="str">
        <f t="shared" si="334"/>
        <v>NO</v>
      </c>
      <c r="I2135">
        <f t="shared" si="338"/>
        <v>7.6595132164354878</v>
      </c>
      <c r="J2135">
        <f t="shared" si="339"/>
        <v>28</v>
      </c>
      <c r="S2135">
        <v>3</v>
      </c>
      <c r="U2135" s="7">
        <v>7.6595132164354878</v>
      </c>
      <c r="V2135" s="7">
        <v>28</v>
      </c>
    </row>
    <row r="2136" spans="1:22" x14ac:dyDescent="0.3">
      <c r="A2136" t="str">
        <f t="shared" si="330"/>
        <v>Exp4</v>
      </c>
      <c r="B2136">
        <f t="shared" si="335"/>
        <v>8</v>
      </c>
      <c r="C2136" t="str">
        <f t="shared" si="336"/>
        <v>Full</v>
      </c>
      <c r="D2136" t="str">
        <f t="shared" si="337"/>
        <v>Saracen</v>
      </c>
      <c r="E2136" s="20">
        <f t="shared" si="331"/>
        <v>41947</v>
      </c>
      <c r="F2136" t="str">
        <f t="shared" si="332"/>
        <v>Full_8h</v>
      </c>
      <c r="G2136">
        <f t="shared" si="333"/>
        <v>1111</v>
      </c>
      <c r="H2136" t="str">
        <f t="shared" si="334"/>
        <v>NO</v>
      </c>
      <c r="I2136">
        <f t="shared" si="338"/>
        <v>7.7812091075634653</v>
      </c>
      <c r="J2136">
        <f t="shared" si="339"/>
        <v>27</v>
      </c>
      <c r="S2136">
        <v>4</v>
      </c>
      <c r="U2136" s="7">
        <v>7.7812091075634653</v>
      </c>
      <c r="V2136" s="7">
        <v>27</v>
      </c>
    </row>
    <row r="2137" spans="1:22" x14ac:dyDescent="0.3">
      <c r="A2137" t="str">
        <f t="shared" si="330"/>
        <v>Exp4</v>
      </c>
      <c r="B2137">
        <f t="shared" si="335"/>
        <v>8</v>
      </c>
      <c r="C2137" t="str">
        <f t="shared" si="336"/>
        <v>Full</v>
      </c>
      <c r="D2137" t="str">
        <f t="shared" si="337"/>
        <v>Saracen</v>
      </c>
      <c r="E2137" s="20">
        <f t="shared" si="331"/>
        <v>41985</v>
      </c>
      <c r="F2137" t="str">
        <f t="shared" si="332"/>
        <v>Full_8h</v>
      </c>
      <c r="G2137">
        <f t="shared" si="333"/>
        <v>1087</v>
      </c>
      <c r="H2137" t="str">
        <f t="shared" si="334"/>
        <v>YES</v>
      </c>
      <c r="I2137">
        <f t="shared" si="338"/>
        <v>11</v>
      </c>
      <c r="J2137" t="str">
        <f t="shared" si="339"/>
        <v/>
      </c>
      <c r="P2137" s="1">
        <v>41985</v>
      </c>
      <c r="Q2137" t="s">
        <v>440</v>
      </c>
      <c r="R2137">
        <v>1087</v>
      </c>
      <c r="S2137">
        <v>1</v>
      </c>
      <c r="T2137" t="s">
        <v>170</v>
      </c>
      <c r="U2137" s="7">
        <v>11</v>
      </c>
      <c r="V2137" s="7"/>
    </row>
    <row r="2138" spans="1:22" x14ac:dyDescent="0.3">
      <c r="A2138" t="str">
        <f t="shared" si="330"/>
        <v>Exp4</v>
      </c>
      <c r="B2138">
        <f t="shared" si="335"/>
        <v>8</v>
      </c>
      <c r="C2138" t="str">
        <f t="shared" si="336"/>
        <v>Full</v>
      </c>
      <c r="D2138" t="str">
        <f t="shared" si="337"/>
        <v>Saracen</v>
      </c>
      <c r="E2138" s="20">
        <f t="shared" si="331"/>
        <v>41985</v>
      </c>
      <c r="F2138" t="str">
        <f t="shared" si="332"/>
        <v>Full_8h</v>
      </c>
      <c r="G2138">
        <f t="shared" si="333"/>
        <v>1087</v>
      </c>
      <c r="H2138" t="str">
        <f t="shared" si="334"/>
        <v>YES</v>
      </c>
      <c r="I2138">
        <f t="shared" si="338"/>
        <v>10</v>
      </c>
      <c r="J2138" t="str">
        <f t="shared" si="339"/>
        <v/>
      </c>
      <c r="S2138">
        <v>2</v>
      </c>
      <c r="T2138" t="s">
        <v>170</v>
      </c>
      <c r="U2138" s="7">
        <v>10</v>
      </c>
      <c r="V2138" s="7"/>
    </row>
    <row r="2139" spans="1:22" x14ac:dyDescent="0.3">
      <c r="A2139" t="str">
        <f t="shared" si="330"/>
        <v>Exp4</v>
      </c>
      <c r="B2139">
        <f t="shared" si="335"/>
        <v>8</v>
      </c>
      <c r="C2139" t="str">
        <f t="shared" si="336"/>
        <v>Full</v>
      </c>
      <c r="D2139" t="str">
        <f t="shared" si="337"/>
        <v>Saracen</v>
      </c>
      <c r="E2139" s="20">
        <f t="shared" si="331"/>
        <v>41985</v>
      </c>
      <c r="F2139" t="str">
        <f t="shared" si="332"/>
        <v>Full_8h</v>
      </c>
      <c r="G2139">
        <f t="shared" si="333"/>
        <v>1087</v>
      </c>
      <c r="H2139" t="str">
        <f t="shared" si="334"/>
        <v>YES</v>
      </c>
      <c r="I2139">
        <f t="shared" si="338"/>
        <v>10</v>
      </c>
      <c r="J2139" t="str">
        <f t="shared" si="339"/>
        <v/>
      </c>
      <c r="S2139">
        <v>3</v>
      </c>
      <c r="T2139" t="s">
        <v>170</v>
      </c>
      <c r="U2139" s="7">
        <v>10</v>
      </c>
      <c r="V2139" s="7"/>
    </row>
    <row r="2140" spans="1:22" x14ac:dyDescent="0.3">
      <c r="A2140" t="str">
        <f t="shared" si="330"/>
        <v>Exp4</v>
      </c>
      <c r="B2140">
        <f t="shared" si="335"/>
        <v>8</v>
      </c>
      <c r="C2140" t="str">
        <f t="shared" si="336"/>
        <v>Full</v>
      </c>
      <c r="D2140" t="str">
        <f t="shared" si="337"/>
        <v>Saracen</v>
      </c>
      <c r="E2140" s="20">
        <f t="shared" si="331"/>
        <v>41985</v>
      </c>
      <c r="F2140" t="str">
        <f t="shared" si="332"/>
        <v>Full_8h</v>
      </c>
      <c r="G2140">
        <f t="shared" si="333"/>
        <v>1087</v>
      </c>
      <c r="H2140" t="str">
        <f t="shared" si="334"/>
        <v>YES</v>
      </c>
      <c r="I2140">
        <f t="shared" si="338"/>
        <v>11</v>
      </c>
      <c r="J2140" t="str">
        <f t="shared" si="339"/>
        <v/>
      </c>
      <c r="S2140">
        <v>4</v>
      </c>
      <c r="T2140" t="s">
        <v>170</v>
      </c>
      <c r="U2140" s="7">
        <v>11</v>
      </c>
      <c r="V2140" s="7"/>
    </row>
    <row r="2141" spans="1:22" x14ac:dyDescent="0.3">
      <c r="A2141" t="str">
        <f t="shared" si="330"/>
        <v>Exp4</v>
      </c>
      <c r="B2141">
        <f t="shared" si="335"/>
        <v>8</v>
      </c>
      <c r="C2141" t="str">
        <f t="shared" si="336"/>
        <v>Full</v>
      </c>
      <c r="D2141" t="str">
        <f t="shared" si="337"/>
        <v>Saracen</v>
      </c>
      <c r="E2141" s="20">
        <f t="shared" si="331"/>
        <v>41985</v>
      </c>
      <c r="F2141" t="str">
        <f t="shared" si="332"/>
        <v>Full_8h</v>
      </c>
      <c r="G2141">
        <f t="shared" si="333"/>
        <v>1088</v>
      </c>
      <c r="H2141" t="str">
        <f t="shared" si="334"/>
        <v>YES</v>
      </c>
      <c r="I2141">
        <f t="shared" si="338"/>
        <v>11</v>
      </c>
      <c r="J2141" t="str">
        <f t="shared" si="339"/>
        <v/>
      </c>
      <c r="R2141">
        <v>1088</v>
      </c>
      <c r="S2141">
        <v>1</v>
      </c>
      <c r="T2141" t="s">
        <v>170</v>
      </c>
      <c r="U2141" s="7">
        <v>11</v>
      </c>
      <c r="V2141" s="7"/>
    </row>
    <row r="2142" spans="1:22" x14ac:dyDescent="0.3">
      <c r="A2142" t="str">
        <f t="shared" si="330"/>
        <v>Exp4</v>
      </c>
      <c r="B2142">
        <f t="shared" si="335"/>
        <v>8</v>
      </c>
      <c r="C2142" t="str">
        <f t="shared" si="336"/>
        <v>Full</v>
      </c>
      <c r="D2142" t="str">
        <f t="shared" si="337"/>
        <v>Saracen</v>
      </c>
      <c r="E2142" s="20">
        <f t="shared" si="331"/>
        <v>41985</v>
      </c>
      <c r="F2142" t="str">
        <f t="shared" si="332"/>
        <v>Full_8h</v>
      </c>
      <c r="G2142">
        <f t="shared" si="333"/>
        <v>1088</v>
      </c>
      <c r="H2142" t="str">
        <f t="shared" si="334"/>
        <v>YES</v>
      </c>
      <c r="I2142">
        <f t="shared" si="338"/>
        <v>10</v>
      </c>
      <c r="J2142" t="str">
        <f t="shared" si="339"/>
        <v/>
      </c>
      <c r="S2142">
        <v>2</v>
      </c>
      <c r="T2142" t="s">
        <v>170</v>
      </c>
      <c r="U2142" s="7">
        <v>10</v>
      </c>
      <c r="V2142" s="7"/>
    </row>
    <row r="2143" spans="1:22" x14ac:dyDescent="0.3">
      <c r="A2143" t="str">
        <f t="shared" si="330"/>
        <v>Exp4</v>
      </c>
      <c r="B2143">
        <f t="shared" si="335"/>
        <v>8</v>
      </c>
      <c r="C2143" t="str">
        <f t="shared" si="336"/>
        <v>Full</v>
      </c>
      <c r="D2143" t="str">
        <f t="shared" si="337"/>
        <v>Saracen</v>
      </c>
      <c r="E2143" s="20">
        <f t="shared" si="331"/>
        <v>41985</v>
      </c>
      <c r="F2143" t="str">
        <f t="shared" si="332"/>
        <v>Full_8h</v>
      </c>
      <c r="G2143">
        <f t="shared" si="333"/>
        <v>1088</v>
      </c>
      <c r="H2143" t="str">
        <f t="shared" si="334"/>
        <v>YES</v>
      </c>
      <c r="I2143">
        <f t="shared" si="338"/>
        <v>10</v>
      </c>
      <c r="J2143" t="str">
        <f t="shared" si="339"/>
        <v/>
      </c>
      <c r="S2143">
        <v>3</v>
      </c>
      <c r="T2143" t="s">
        <v>170</v>
      </c>
      <c r="U2143" s="7">
        <v>10</v>
      </c>
      <c r="V2143" s="7"/>
    </row>
    <row r="2144" spans="1:22" x14ac:dyDescent="0.3">
      <c r="A2144" t="str">
        <f t="shared" si="330"/>
        <v>Exp4</v>
      </c>
      <c r="B2144">
        <f t="shared" si="335"/>
        <v>8</v>
      </c>
      <c r="C2144" t="str">
        <f t="shared" si="336"/>
        <v>Full</v>
      </c>
      <c r="D2144" t="str">
        <f t="shared" si="337"/>
        <v>Saracen</v>
      </c>
      <c r="E2144" s="20">
        <f t="shared" si="331"/>
        <v>41985</v>
      </c>
      <c r="F2144" t="str">
        <f t="shared" si="332"/>
        <v>Full_8h</v>
      </c>
      <c r="G2144">
        <f t="shared" si="333"/>
        <v>1088</v>
      </c>
      <c r="H2144" t="str">
        <f t="shared" si="334"/>
        <v>YES</v>
      </c>
      <c r="I2144">
        <f t="shared" si="338"/>
        <v>10</v>
      </c>
      <c r="J2144" t="str">
        <f t="shared" si="339"/>
        <v/>
      </c>
      <c r="S2144">
        <v>4</v>
      </c>
      <c r="T2144" t="s">
        <v>170</v>
      </c>
      <c r="U2144" s="7">
        <v>10</v>
      </c>
      <c r="V2144" s="7"/>
    </row>
    <row r="2145" spans="1:22" x14ac:dyDescent="0.3">
      <c r="A2145" t="str">
        <f t="shared" si="330"/>
        <v>Exp4</v>
      </c>
      <c r="B2145">
        <f t="shared" si="335"/>
        <v>8</v>
      </c>
      <c r="C2145" t="str">
        <f t="shared" si="336"/>
        <v>Full</v>
      </c>
      <c r="D2145" t="str">
        <f t="shared" si="337"/>
        <v>Saracen</v>
      </c>
      <c r="E2145" s="20">
        <f t="shared" si="331"/>
        <v>41985</v>
      </c>
      <c r="F2145" t="str">
        <f t="shared" si="332"/>
        <v>Full_8h</v>
      </c>
      <c r="G2145">
        <f t="shared" si="333"/>
        <v>1089</v>
      </c>
      <c r="H2145" t="str">
        <f t="shared" si="334"/>
        <v>YES</v>
      </c>
      <c r="I2145">
        <f t="shared" si="338"/>
        <v>10</v>
      </c>
      <c r="J2145" t="str">
        <f t="shared" si="339"/>
        <v/>
      </c>
      <c r="R2145">
        <v>1089</v>
      </c>
      <c r="S2145">
        <v>1</v>
      </c>
      <c r="T2145" t="s">
        <v>170</v>
      </c>
      <c r="U2145" s="7">
        <v>10</v>
      </c>
      <c r="V2145" s="7"/>
    </row>
    <row r="2146" spans="1:22" x14ac:dyDescent="0.3">
      <c r="A2146" t="str">
        <f t="shared" si="330"/>
        <v>Exp4</v>
      </c>
      <c r="B2146">
        <f t="shared" si="335"/>
        <v>8</v>
      </c>
      <c r="C2146" t="str">
        <f t="shared" si="336"/>
        <v>Full</v>
      </c>
      <c r="D2146" t="str">
        <f t="shared" si="337"/>
        <v>Saracen</v>
      </c>
      <c r="E2146" s="20">
        <f t="shared" si="331"/>
        <v>41985</v>
      </c>
      <c r="F2146" t="str">
        <f t="shared" si="332"/>
        <v>Full_8h</v>
      </c>
      <c r="G2146">
        <f t="shared" si="333"/>
        <v>1089</v>
      </c>
      <c r="H2146" t="str">
        <f t="shared" si="334"/>
        <v>YES</v>
      </c>
      <c r="I2146">
        <f t="shared" si="338"/>
        <v>10</v>
      </c>
      <c r="J2146" t="str">
        <f t="shared" si="339"/>
        <v/>
      </c>
      <c r="S2146">
        <v>2</v>
      </c>
      <c r="T2146" t="s">
        <v>170</v>
      </c>
      <c r="U2146" s="7">
        <v>10</v>
      </c>
      <c r="V2146" s="7"/>
    </row>
    <row r="2147" spans="1:22" x14ac:dyDescent="0.3">
      <c r="A2147" t="str">
        <f t="shared" si="330"/>
        <v>Exp4</v>
      </c>
      <c r="B2147">
        <f t="shared" si="335"/>
        <v>8</v>
      </c>
      <c r="C2147" t="str">
        <f t="shared" si="336"/>
        <v>Full</v>
      </c>
      <c r="D2147" t="str">
        <f t="shared" si="337"/>
        <v>Saracen</v>
      </c>
      <c r="E2147" s="20">
        <f t="shared" si="331"/>
        <v>41985</v>
      </c>
      <c r="F2147" t="str">
        <f t="shared" si="332"/>
        <v>Full_8h</v>
      </c>
      <c r="G2147">
        <f t="shared" si="333"/>
        <v>1089</v>
      </c>
      <c r="H2147" t="str">
        <f t="shared" si="334"/>
        <v>YES</v>
      </c>
      <c r="I2147">
        <f t="shared" si="338"/>
        <v>10</v>
      </c>
      <c r="J2147" t="str">
        <f t="shared" si="339"/>
        <v/>
      </c>
      <c r="S2147">
        <v>3</v>
      </c>
      <c r="T2147" t="s">
        <v>170</v>
      </c>
      <c r="U2147" s="7">
        <v>10</v>
      </c>
      <c r="V2147" s="7"/>
    </row>
    <row r="2148" spans="1:22" x14ac:dyDescent="0.3">
      <c r="A2148" t="str">
        <f t="shared" si="330"/>
        <v>Exp4</v>
      </c>
      <c r="B2148">
        <f t="shared" si="335"/>
        <v>8</v>
      </c>
      <c r="C2148" t="str">
        <f t="shared" si="336"/>
        <v>Full</v>
      </c>
      <c r="D2148" t="str">
        <f t="shared" si="337"/>
        <v>Saracen</v>
      </c>
      <c r="E2148" s="20">
        <f t="shared" si="331"/>
        <v>41985</v>
      </c>
      <c r="F2148" t="str">
        <f t="shared" si="332"/>
        <v>Full_8h</v>
      </c>
      <c r="G2148">
        <f t="shared" si="333"/>
        <v>1089</v>
      </c>
      <c r="H2148" t="str">
        <f t="shared" si="334"/>
        <v>YES</v>
      </c>
      <c r="I2148">
        <f t="shared" si="338"/>
        <v>10</v>
      </c>
      <c r="J2148" t="str">
        <f t="shared" si="339"/>
        <v/>
      </c>
      <c r="S2148">
        <v>4</v>
      </c>
      <c r="T2148" t="s">
        <v>170</v>
      </c>
      <c r="U2148" s="7">
        <v>10</v>
      </c>
      <c r="V2148" s="7"/>
    </row>
    <row r="2149" spans="1:22" x14ac:dyDescent="0.3">
      <c r="A2149" t="str">
        <f t="shared" si="330"/>
        <v>Exp4</v>
      </c>
      <c r="B2149">
        <f t="shared" si="335"/>
        <v>8</v>
      </c>
      <c r="C2149" t="str">
        <f t="shared" si="336"/>
        <v>Full</v>
      </c>
      <c r="D2149" t="str">
        <f t="shared" si="337"/>
        <v>Saracen</v>
      </c>
      <c r="E2149" s="20">
        <f t="shared" si="331"/>
        <v>41985</v>
      </c>
      <c r="F2149" t="str">
        <f t="shared" si="332"/>
        <v>Full_8h</v>
      </c>
      <c r="G2149">
        <f t="shared" si="333"/>
        <v>1096</v>
      </c>
      <c r="H2149" t="str">
        <f t="shared" si="334"/>
        <v>YES</v>
      </c>
      <c r="I2149">
        <f t="shared" si="338"/>
        <v>10</v>
      </c>
      <c r="J2149" t="str">
        <f t="shared" si="339"/>
        <v/>
      </c>
      <c r="R2149">
        <v>1096</v>
      </c>
      <c r="S2149">
        <v>1</v>
      </c>
      <c r="T2149" t="s">
        <v>170</v>
      </c>
      <c r="U2149" s="7">
        <v>10</v>
      </c>
      <c r="V2149" s="7"/>
    </row>
    <row r="2150" spans="1:22" x14ac:dyDescent="0.3">
      <c r="A2150" t="str">
        <f t="shared" si="330"/>
        <v>Exp4</v>
      </c>
      <c r="B2150">
        <f t="shared" si="335"/>
        <v>8</v>
      </c>
      <c r="C2150" t="str">
        <f t="shared" si="336"/>
        <v>Full</v>
      </c>
      <c r="D2150" t="str">
        <f t="shared" si="337"/>
        <v>Saracen</v>
      </c>
      <c r="E2150" s="20">
        <f t="shared" si="331"/>
        <v>41985</v>
      </c>
      <c r="F2150" t="str">
        <f t="shared" si="332"/>
        <v>Full_8h</v>
      </c>
      <c r="G2150">
        <f t="shared" si="333"/>
        <v>1096</v>
      </c>
      <c r="H2150" t="str">
        <f t="shared" si="334"/>
        <v>YES</v>
      </c>
      <c r="I2150">
        <f t="shared" si="338"/>
        <v>10</v>
      </c>
      <c r="J2150" t="str">
        <f t="shared" si="339"/>
        <v/>
      </c>
      <c r="S2150">
        <v>2</v>
      </c>
      <c r="T2150" t="s">
        <v>170</v>
      </c>
      <c r="U2150" s="7">
        <v>10</v>
      </c>
      <c r="V2150" s="7"/>
    </row>
    <row r="2151" spans="1:22" x14ac:dyDescent="0.3">
      <c r="A2151" t="str">
        <f t="shared" si="330"/>
        <v>Exp4</v>
      </c>
      <c r="B2151">
        <f t="shared" si="335"/>
        <v>8</v>
      </c>
      <c r="C2151" t="str">
        <f t="shared" si="336"/>
        <v>Full</v>
      </c>
      <c r="D2151" t="str">
        <f t="shared" si="337"/>
        <v>Saracen</v>
      </c>
      <c r="E2151" s="20">
        <f t="shared" si="331"/>
        <v>41985</v>
      </c>
      <c r="F2151" t="str">
        <f t="shared" si="332"/>
        <v>Full_8h</v>
      </c>
      <c r="G2151">
        <f t="shared" si="333"/>
        <v>1096</v>
      </c>
      <c r="H2151" t="str">
        <f t="shared" si="334"/>
        <v>YES</v>
      </c>
      <c r="I2151">
        <f t="shared" si="338"/>
        <v>12</v>
      </c>
      <c r="J2151" t="str">
        <f t="shared" si="339"/>
        <v/>
      </c>
      <c r="S2151">
        <v>3</v>
      </c>
      <c r="T2151" t="s">
        <v>170</v>
      </c>
      <c r="U2151" s="7">
        <v>12</v>
      </c>
      <c r="V2151" s="7"/>
    </row>
    <row r="2152" spans="1:22" x14ac:dyDescent="0.3">
      <c r="A2152" t="str">
        <f t="shared" si="330"/>
        <v>Exp4</v>
      </c>
      <c r="B2152">
        <f t="shared" si="335"/>
        <v>8</v>
      </c>
      <c r="C2152" t="str">
        <f t="shared" si="336"/>
        <v>Full</v>
      </c>
      <c r="D2152" t="str">
        <f t="shared" si="337"/>
        <v>Saracen</v>
      </c>
      <c r="E2152" s="20">
        <f t="shared" si="331"/>
        <v>41985</v>
      </c>
      <c r="F2152" t="str">
        <f t="shared" si="332"/>
        <v>Full_8h</v>
      </c>
      <c r="G2152">
        <f t="shared" si="333"/>
        <v>1096</v>
      </c>
      <c r="H2152" t="str">
        <f t="shared" si="334"/>
        <v>YES</v>
      </c>
      <c r="I2152">
        <f t="shared" si="338"/>
        <v>11</v>
      </c>
      <c r="J2152" t="str">
        <f t="shared" si="339"/>
        <v/>
      </c>
      <c r="S2152">
        <v>4</v>
      </c>
      <c r="T2152" t="s">
        <v>170</v>
      </c>
      <c r="U2152" s="7">
        <v>11</v>
      </c>
      <c r="V2152" s="7"/>
    </row>
    <row r="2153" spans="1:22" x14ac:dyDescent="0.3">
      <c r="A2153" t="str">
        <f t="shared" si="330"/>
        <v>Exp4</v>
      </c>
      <c r="B2153">
        <f t="shared" si="335"/>
        <v>8</v>
      </c>
      <c r="C2153" t="str">
        <f t="shared" si="336"/>
        <v>Full</v>
      </c>
      <c r="D2153" t="str">
        <f t="shared" si="337"/>
        <v>Saracen</v>
      </c>
      <c r="E2153" s="20">
        <f t="shared" si="331"/>
        <v>41985</v>
      </c>
      <c r="F2153" t="str">
        <f t="shared" si="332"/>
        <v>Full_8h</v>
      </c>
      <c r="G2153">
        <f t="shared" si="333"/>
        <v>1101</v>
      </c>
      <c r="H2153" t="str">
        <f t="shared" si="334"/>
        <v>YES</v>
      </c>
      <c r="I2153">
        <f t="shared" si="338"/>
        <v>10</v>
      </c>
      <c r="J2153" t="str">
        <f t="shared" si="339"/>
        <v/>
      </c>
      <c r="R2153">
        <v>1101</v>
      </c>
      <c r="S2153">
        <v>1</v>
      </c>
      <c r="T2153" t="s">
        <v>170</v>
      </c>
      <c r="U2153" s="7">
        <v>10</v>
      </c>
      <c r="V2153" s="7"/>
    </row>
    <row r="2154" spans="1:22" x14ac:dyDescent="0.3">
      <c r="A2154" t="str">
        <f t="shared" si="330"/>
        <v>Exp4</v>
      </c>
      <c r="B2154">
        <f t="shared" si="335"/>
        <v>8</v>
      </c>
      <c r="C2154" t="str">
        <f t="shared" si="336"/>
        <v>Full</v>
      </c>
      <c r="D2154" t="str">
        <f t="shared" si="337"/>
        <v>Saracen</v>
      </c>
      <c r="E2154" s="20">
        <f t="shared" si="331"/>
        <v>41985</v>
      </c>
      <c r="F2154" t="str">
        <f t="shared" si="332"/>
        <v>Full_8h</v>
      </c>
      <c r="G2154">
        <f t="shared" si="333"/>
        <v>1101</v>
      </c>
      <c r="H2154" t="str">
        <f t="shared" si="334"/>
        <v>YES</v>
      </c>
      <c r="I2154">
        <f t="shared" si="338"/>
        <v>11</v>
      </c>
      <c r="J2154" t="str">
        <f t="shared" si="339"/>
        <v/>
      </c>
      <c r="S2154">
        <v>2</v>
      </c>
      <c r="T2154" t="s">
        <v>170</v>
      </c>
      <c r="U2154" s="7">
        <v>11</v>
      </c>
      <c r="V2154" s="7"/>
    </row>
    <row r="2155" spans="1:22" x14ac:dyDescent="0.3">
      <c r="A2155" t="str">
        <f t="shared" si="330"/>
        <v>Exp4</v>
      </c>
      <c r="B2155">
        <f t="shared" si="335"/>
        <v>8</v>
      </c>
      <c r="C2155" t="str">
        <f t="shared" si="336"/>
        <v>Full</v>
      </c>
      <c r="D2155" t="str">
        <f t="shared" si="337"/>
        <v>Saracen</v>
      </c>
      <c r="E2155" s="20">
        <f t="shared" si="331"/>
        <v>41985</v>
      </c>
      <c r="F2155" t="str">
        <f t="shared" si="332"/>
        <v>Full_8h</v>
      </c>
      <c r="G2155">
        <f t="shared" si="333"/>
        <v>1101</v>
      </c>
      <c r="H2155" t="str">
        <f t="shared" si="334"/>
        <v>YES</v>
      </c>
      <c r="I2155">
        <f t="shared" si="338"/>
        <v>10</v>
      </c>
      <c r="J2155" t="str">
        <f t="shared" si="339"/>
        <v/>
      </c>
      <c r="S2155">
        <v>3</v>
      </c>
      <c r="T2155" t="s">
        <v>170</v>
      </c>
      <c r="U2155" s="7">
        <v>10</v>
      </c>
      <c r="V2155" s="7"/>
    </row>
    <row r="2156" spans="1:22" x14ac:dyDescent="0.3">
      <c r="A2156" t="str">
        <f t="shared" si="330"/>
        <v>Exp4</v>
      </c>
      <c r="B2156">
        <f t="shared" si="335"/>
        <v>8</v>
      </c>
      <c r="C2156" t="str">
        <f t="shared" si="336"/>
        <v>Full</v>
      </c>
      <c r="D2156" t="str">
        <f t="shared" si="337"/>
        <v>Saracen</v>
      </c>
      <c r="E2156" s="20">
        <f t="shared" si="331"/>
        <v>41985</v>
      </c>
      <c r="F2156" t="str">
        <f t="shared" si="332"/>
        <v>Full_8h</v>
      </c>
      <c r="G2156">
        <f t="shared" si="333"/>
        <v>1101</v>
      </c>
      <c r="H2156" t="str">
        <f t="shared" si="334"/>
        <v>YES</v>
      </c>
      <c r="I2156">
        <f t="shared" si="338"/>
        <v>10</v>
      </c>
      <c r="J2156" t="str">
        <f t="shared" si="339"/>
        <v/>
      </c>
      <c r="S2156">
        <v>4</v>
      </c>
      <c r="T2156" t="s">
        <v>170</v>
      </c>
      <c r="U2156" s="7">
        <v>10</v>
      </c>
      <c r="V2156" s="7"/>
    </row>
    <row r="2157" spans="1:22" x14ac:dyDescent="0.3">
      <c r="A2157" t="str">
        <f t="shared" si="330"/>
        <v>Exp4</v>
      </c>
      <c r="B2157">
        <f t="shared" si="335"/>
        <v>8</v>
      </c>
      <c r="C2157" t="str">
        <f t="shared" si="336"/>
        <v>Full</v>
      </c>
      <c r="D2157" t="str">
        <f t="shared" si="337"/>
        <v>Saracen</v>
      </c>
      <c r="E2157" s="20">
        <f t="shared" si="331"/>
        <v>41988</v>
      </c>
      <c r="F2157" t="str">
        <f t="shared" si="332"/>
        <v>Full_8h</v>
      </c>
      <c r="G2157">
        <f t="shared" si="333"/>
        <v>1077</v>
      </c>
      <c r="H2157" t="str">
        <f t="shared" si="334"/>
        <v>YES</v>
      </c>
      <c r="I2157">
        <f t="shared" si="338"/>
        <v>9</v>
      </c>
      <c r="J2157" t="str">
        <f t="shared" si="339"/>
        <v/>
      </c>
      <c r="P2157" s="1">
        <v>41988</v>
      </c>
      <c r="Q2157" t="s">
        <v>440</v>
      </c>
      <c r="R2157">
        <v>1077</v>
      </c>
      <c r="S2157">
        <v>1</v>
      </c>
      <c r="T2157" t="s">
        <v>170</v>
      </c>
      <c r="U2157" s="7">
        <v>9</v>
      </c>
      <c r="V2157" s="7"/>
    </row>
    <row r="2158" spans="1:22" x14ac:dyDescent="0.3">
      <c r="A2158" t="str">
        <f t="shared" si="330"/>
        <v>Exp4</v>
      </c>
      <c r="B2158">
        <f t="shared" si="335"/>
        <v>8</v>
      </c>
      <c r="C2158" t="str">
        <f t="shared" si="336"/>
        <v>Full</v>
      </c>
      <c r="D2158" t="str">
        <f t="shared" si="337"/>
        <v>Saracen</v>
      </c>
      <c r="E2158" s="20">
        <f t="shared" si="331"/>
        <v>41988</v>
      </c>
      <c r="F2158" t="str">
        <f t="shared" si="332"/>
        <v>Full_8h</v>
      </c>
      <c r="G2158">
        <f t="shared" si="333"/>
        <v>1077</v>
      </c>
      <c r="H2158" t="str">
        <f t="shared" si="334"/>
        <v>YES</v>
      </c>
      <c r="I2158">
        <f t="shared" si="338"/>
        <v>10</v>
      </c>
      <c r="J2158" t="str">
        <f t="shared" si="339"/>
        <v/>
      </c>
      <c r="S2158">
        <v>2</v>
      </c>
      <c r="T2158" t="s">
        <v>170</v>
      </c>
      <c r="U2158" s="7">
        <v>10</v>
      </c>
      <c r="V2158" s="7"/>
    </row>
    <row r="2159" spans="1:22" x14ac:dyDescent="0.3">
      <c r="A2159" t="str">
        <f t="shared" si="330"/>
        <v>Exp4</v>
      </c>
      <c r="B2159">
        <f t="shared" si="335"/>
        <v>8</v>
      </c>
      <c r="C2159" t="str">
        <f t="shared" si="336"/>
        <v>Full</v>
      </c>
      <c r="D2159" t="str">
        <f t="shared" si="337"/>
        <v>Saracen</v>
      </c>
      <c r="E2159" s="20">
        <f t="shared" si="331"/>
        <v>41988</v>
      </c>
      <c r="F2159" t="str">
        <f t="shared" si="332"/>
        <v>Full_8h</v>
      </c>
      <c r="G2159">
        <f t="shared" si="333"/>
        <v>1077</v>
      </c>
      <c r="H2159" t="str">
        <f t="shared" si="334"/>
        <v>YES</v>
      </c>
      <c r="I2159">
        <f t="shared" si="338"/>
        <v>9</v>
      </c>
      <c r="J2159" t="str">
        <f t="shared" si="339"/>
        <v/>
      </c>
      <c r="S2159">
        <v>3</v>
      </c>
      <c r="T2159" t="s">
        <v>170</v>
      </c>
      <c r="U2159" s="7">
        <v>9</v>
      </c>
      <c r="V2159" s="7"/>
    </row>
    <row r="2160" spans="1:22" x14ac:dyDescent="0.3">
      <c r="A2160" t="str">
        <f t="shared" si="330"/>
        <v>Exp4</v>
      </c>
      <c r="B2160">
        <f t="shared" si="335"/>
        <v>8</v>
      </c>
      <c r="C2160" t="str">
        <f t="shared" si="336"/>
        <v>Full</v>
      </c>
      <c r="D2160" t="str">
        <f t="shared" si="337"/>
        <v>Saracen</v>
      </c>
      <c r="E2160" s="20">
        <f t="shared" si="331"/>
        <v>41988</v>
      </c>
      <c r="F2160" t="str">
        <f t="shared" si="332"/>
        <v>Full_8h</v>
      </c>
      <c r="G2160">
        <f t="shared" si="333"/>
        <v>1077</v>
      </c>
      <c r="H2160" t="str">
        <f t="shared" si="334"/>
        <v>YES</v>
      </c>
      <c r="I2160">
        <f t="shared" si="338"/>
        <v>10</v>
      </c>
      <c r="J2160" t="str">
        <f t="shared" si="339"/>
        <v/>
      </c>
      <c r="S2160">
        <v>4</v>
      </c>
      <c r="T2160" t="s">
        <v>170</v>
      </c>
      <c r="U2160" s="7">
        <v>10</v>
      </c>
      <c r="V2160" s="7"/>
    </row>
    <row r="2161" spans="1:22" x14ac:dyDescent="0.3">
      <c r="A2161" t="str">
        <f t="shared" si="330"/>
        <v>Exp4</v>
      </c>
      <c r="B2161">
        <f t="shared" si="335"/>
        <v>8</v>
      </c>
      <c r="C2161" t="str">
        <f t="shared" si="336"/>
        <v>Full</v>
      </c>
      <c r="D2161" t="str">
        <f t="shared" si="337"/>
        <v>Saracen</v>
      </c>
      <c r="E2161" s="20">
        <f t="shared" si="331"/>
        <v>41988</v>
      </c>
      <c r="F2161" t="str">
        <f t="shared" si="332"/>
        <v>Full_8h</v>
      </c>
      <c r="G2161">
        <f t="shared" si="333"/>
        <v>1091</v>
      </c>
      <c r="H2161" t="str">
        <f t="shared" si="334"/>
        <v>YES</v>
      </c>
      <c r="I2161">
        <f t="shared" si="338"/>
        <v>10</v>
      </c>
      <c r="J2161" t="str">
        <f t="shared" si="339"/>
        <v/>
      </c>
      <c r="R2161">
        <v>1091</v>
      </c>
      <c r="S2161">
        <v>1</v>
      </c>
      <c r="T2161" t="s">
        <v>170</v>
      </c>
      <c r="U2161" s="7">
        <v>10</v>
      </c>
      <c r="V2161" s="7"/>
    </row>
    <row r="2162" spans="1:22" x14ac:dyDescent="0.3">
      <c r="A2162" t="str">
        <f t="shared" si="330"/>
        <v>Exp4</v>
      </c>
      <c r="B2162">
        <f t="shared" si="335"/>
        <v>8</v>
      </c>
      <c r="C2162" t="str">
        <f t="shared" si="336"/>
        <v>Full</v>
      </c>
      <c r="D2162" t="str">
        <f t="shared" si="337"/>
        <v>Saracen</v>
      </c>
      <c r="E2162" s="20">
        <f t="shared" si="331"/>
        <v>41988</v>
      </c>
      <c r="F2162" t="str">
        <f t="shared" si="332"/>
        <v>Full_8h</v>
      </c>
      <c r="G2162">
        <f t="shared" si="333"/>
        <v>1091</v>
      </c>
      <c r="H2162" t="str">
        <f t="shared" si="334"/>
        <v>YES</v>
      </c>
      <c r="I2162">
        <f t="shared" si="338"/>
        <v>10</v>
      </c>
      <c r="J2162" t="str">
        <f t="shared" si="339"/>
        <v/>
      </c>
      <c r="S2162">
        <v>2</v>
      </c>
      <c r="T2162" t="s">
        <v>170</v>
      </c>
      <c r="U2162" s="7">
        <v>10</v>
      </c>
      <c r="V2162" s="7"/>
    </row>
    <row r="2163" spans="1:22" x14ac:dyDescent="0.3">
      <c r="A2163" t="str">
        <f t="shared" si="330"/>
        <v>Exp4</v>
      </c>
      <c r="B2163">
        <f t="shared" si="335"/>
        <v>8</v>
      </c>
      <c r="C2163" t="str">
        <f t="shared" si="336"/>
        <v>Full</v>
      </c>
      <c r="D2163" t="str">
        <f t="shared" si="337"/>
        <v>Saracen</v>
      </c>
      <c r="E2163" s="20">
        <f t="shared" si="331"/>
        <v>41988</v>
      </c>
      <c r="F2163" t="str">
        <f t="shared" si="332"/>
        <v>Full_8h</v>
      </c>
      <c r="G2163">
        <f t="shared" si="333"/>
        <v>1091</v>
      </c>
      <c r="H2163" t="str">
        <f t="shared" si="334"/>
        <v>YES</v>
      </c>
      <c r="I2163">
        <f t="shared" si="338"/>
        <v>9</v>
      </c>
      <c r="J2163" t="str">
        <f t="shared" si="339"/>
        <v/>
      </c>
      <c r="S2163">
        <v>3</v>
      </c>
      <c r="T2163" t="s">
        <v>170</v>
      </c>
      <c r="U2163" s="7">
        <v>9</v>
      </c>
      <c r="V2163" s="7"/>
    </row>
    <row r="2164" spans="1:22" x14ac:dyDescent="0.3">
      <c r="A2164" t="str">
        <f t="shared" si="330"/>
        <v>Exp4</v>
      </c>
      <c r="B2164">
        <f t="shared" si="335"/>
        <v>8</v>
      </c>
      <c r="C2164" t="str">
        <f t="shared" si="336"/>
        <v>Full</v>
      </c>
      <c r="D2164" t="str">
        <f t="shared" si="337"/>
        <v>Saracen</v>
      </c>
      <c r="E2164" s="20">
        <f t="shared" si="331"/>
        <v>41988</v>
      </c>
      <c r="F2164" t="str">
        <f t="shared" si="332"/>
        <v>Full_8h</v>
      </c>
      <c r="G2164">
        <f t="shared" si="333"/>
        <v>1091</v>
      </c>
      <c r="H2164" t="str">
        <f t="shared" si="334"/>
        <v>YES</v>
      </c>
      <c r="I2164">
        <f t="shared" si="338"/>
        <v>9</v>
      </c>
      <c r="J2164" t="str">
        <f t="shared" si="339"/>
        <v/>
      </c>
      <c r="S2164">
        <v>4</v>
      </c>
      <c r="T2164" t="s">
        <v>170</v>
      </c>
      <c r="U2164" s="7">
        <v>9</v>
      </c>
      <c r="V2164" s="7"/>
    </row>
    <row r="2165" spans="1:22" x14ac:dyDescent="0.3">
      <c r="A2165" t="str">
        <f t="shared" si="330"/>
        <v>Exp4</v>
      </c>
      <c r="B2165">
        <f t="shared" si="335"/>
        <v>8</v>
      </c>
      <c r="C2165" t="str">
        <f t="shared" si="336"/>
        <v>Full</v>
      </c>
      <c r="D2165" t="str">
        <f t="shared" si="337"/>
        <v>Saracen</v>
      </c>
      <c r="E2165" s="20">
        <f t="shared" si="331"/>
        <v>41988</v>
      </c>
      <c r="F2165" t="str">
        <f t="shared" si="332"/>
        <v>Full_8h</v>
      </c>
      <c r="G2165">
        <f t="shared" si="333"/>
        <v>1098</v>
      </c>
      <c r="H2165" t="str">
        <f t="shared" si="334"/>
        <v>YES</v>
      </c>
      <c r="I2165">
        <f t="shared" si="338"/>
        <v>11</v>
      </c>
      <c r="J2165" t="str">
        <f t="shared" si="339"/>
        <v/>
      </c>
      <c r="R2165">
        <v>1098</v>
      </c>
      <c r="S2165">
        <v>1</v>
      </c>
      <c r="T2165" t="s">
        <v>170</v>
      </c>
      <c r="U2165" s="7">
        <v>11</v>
      </c>
      <c r="V2165" s="7"/>
    </row>
    <row r="2166" spans="1:22" x14ac:dyDescent="0.3">
      <c r="A2166" t="str">
        <f t="shared" si="330"/>
        <v>Exp4</v>
      </c>
      <c r="B2166">
        <f t="shared" si="335"/>
        <v>8</v>
      </c>
      <c r="C2166" t="str">
        <f t="shared" si="336"/>
        <v>Full</v>
      </c>
      <c r="D2166" t="str">
        <f t="shared" si="337"/>
        <v>Saracen</v>
      </c>
      <c r="E2166" s="20">
        <f t="shared" si="331"/>
        <v>41988</v>
      </c>
      <c r="F2166" t="str">
        <f t="shared" si="332"/>
        <v>Full_8h</v>
      </c>
      <c r="G2166">
        <f t="shared" si="333"/>
        <v>1098</v>
      </c>
      <c r="H2166" t="str">
        <f t="shared" si="334"/>
        <v>YES</v>
      </c>
      <c r="I2166">
        <f t="shared" si="338"/>
        <v>11</v>
      </c>
      <c r="J2166" t="str">
        <f t="shared" si="339"/>
        <v/>
      </c>
      <c r="S2166">
        <v>2</v>
      </c>
      <c r="T2166" t="s">
        <v>170</v>
      </c>
      <c r="U2166" s="7">
        <v>11</v>
      </c>
      <c r="V2166" s="7"/>
    </row>
    <row r="2167" spans="1:22" x14ac:dyDescent="0.3">
      <c r="A2167" t="str">
        <f t="shared" si="330"/>
        <v>Exp4</v>
      </c>
      <c r="B2167">
        <f t="shared" si="335"/>
        <v>8</v>
      </c>
      <c r="C2167" t="str">
        <f t="shared" si="336"/>
        <v>Full</v>
      </c>
      <c r="D2167" t="str">
        <f t="shared" si="337"/>
        <v>Saracen</v>
      </c>
      <c r="E2167" s="20">
        <f t="shared" si="331"/>
        <v>41988</v>
      </c>
      <c r="F2167" t="str">
        <f t="shared" si="332"/>
        <v>Full_8h</v>
      </c>
      <c r="G2167">
        <f t="shared" si="333"/>
        <v>1098</v>
      </c>
      <c r="H2167" t="str">
        <f t="shared" si="334"/>
        <v>YES</v>
      </c>
      <c r="I2167">
        <f t="shared" si="338"/>
        <v>12</v>
      </c>
      <c r="J2167" t="str">
        <f t="shared" si="339"/>
        <v/>
      </c>
      <c r="S2167">
        <v>3</v>
      </c>
      <c r="T2167" t="s">
        <v>170</v>
      </c>
      <c r="U2167" s="7">
        <v>12</v>
      </c>
      <c r="V2167" s="7"/>
    </row>
    <row r="2168" spans="1:22" x14ac:dyDescent="0.3">
      <c r="A2168" t="str">
        <f t="shared" si="330"/>
        <v>Exp4</v>
      </c>
      <c r="B2168">
        <f t="shared" si="335"/>
        <v>8</v>
      </c>
      <c r="C2168" t="str">
        <f t="shared" si="336"/>
        <v>Full</v>
      </c>
      <c r="D2168" t="str">
        <f t="shared" si="337"/>
        <v>Saracen</v>
      </c>
      <c r="E2168" s="20">
        <f t="shared" si="331"/>
        <v>41988</v>
      </c>
      <c r="F2168" t="str">
        <f t="shared" si="332"/>
        <v>Full_8h</v>
      </c>
      <c r="G2168">
        <f t="shared" si="333"/>
        <v>1099</v>
      </c>
      <c r="H2168" t="str">
        <f t="shared" si="334"/>
        <v>YES</v>
      </c>
      <c r="I2168">
        <f t="shared" si="338"/>
        <v>10</v>
      </c>
      <c r="J2168" t="str">
        <f t="shared" si="339"/>
        <v/>
      </c>
      <c r="R2168">
        <v>1099</v>
      </c>
      <c r="S2168">
        <v>1</v>
      </c>
      <c r="T2168" t="s">
        <v>170</v>
      </c>
      <c r="U2168" s="7">
        <v>10</v>
      </c>
      <c r="V2168" s="7"/>
    </row>
    <row r="2169" spans="1:22" x14ac:dyDescent="0.3">
      <c r="A2169" t="str">
        <f t="shared" si="330"/>
        <v>Exp4</v>
      </c>
      <c r="B2169">
        <f t="shared" si="335"/>
        <v>8</v>
      </c>
      <c r="C2169" t="str">
        <f t="shared" si="336"/>
        <v>Full</v>
      </c>
      <c r="D2169" t="str">
        <f t="shared" si="337"/>
        <v>Saracen</v>
      </c>
      <c r="E2169" s="20">
        <f t="shared" si="331"/>
        <v>41988</v>
      </c>
      <c r="F2169" t="str">
        <f t="shared" si="332"/>
        <v>Full_8h</v>
      </c>
      <c r="G2169">
        <f t="shared" si="333"/>
        <v>1099</v>
      </c>
      <c r="H2169" t="str">
        <f t="shared" si="334"/>
        <v>YES</v>
      </c>
      <c r="I2169">
        <f t="shared" si="338"/>
        <v>11</v>
      </c>
      <c r="J2169" t="str">
        <f t="shared" si="339"/>
        <v/>
      </c>
      <c r="S2169">
        <v>2</v>
      </c>
      <c r="T2169" t="s">
        <v>170</v>
      </c>
      <c r="U2169" s="7">
        <v>11</v>
      </c>
      <c r="V2169" s="7"/>
    </row>
    <row r="2170" spans="1:22" x14ac:dyDescent="0.3">
      <c r="A2170" t="str">
        <f t="shared" si="330"/>
        <v>Exp4</v>
      </c>
      <c r="B2170">
        <f t="shared" si="335"/>
        <v>8</v>
      </c>
      <c r="C2170" t="str">
        <f t="shared" si="336"/>
        <v>Full</v>
      </c>
      <c r="D2170" t="str">
        <f t="shared" si="337"/>
        <v>Saracen</v>
      </c>
      <c r="E2170" s="20">
        <f t="shared" si="331"/>
        <v>41988</v>
      </c>
      <c r="F2170" t="str">
        <f t="shared" si="332"/>
        <v>Full_8h</v>
      </c>
      <c r="G2170">
        <f t="shared" si="333"/>
        <v>1099</v>
      </c>
      <c r="H2170" t="str">
        <f t="shared" si="334"/>
        <v>YES</v>
      </c>
      <c r="I2170">
        <f t="shared" si="338"/>
        <v>10</v>
      </c>
      <c r="J2170" t="str">
        <f t="shared" si="339"/>
        <v/>
      </c>
      <c r="S2170">
        <v>3</v>
      </c>
      <c r="T2170" t="s">
        <v>170</v>
      </c>
      <c r="U2170" s="7">
        <v>10</v>
      </c>
      <c r="V2170" s="7"/>
    </row>
    <row r="2171" spans="1:22" x14ac:dyDescent="0.3">
      <c r="A2171" t="str">
        <f t="shared" si="330"/>
        <v>Exp4</v>
      </c>
      <c r="B2171">
        <f t="shared" si="335"/>
        <v>8</v>
      </c>
      <c r="C2171" t="str">
        <f t="shared" si="336"/>
        <v>Full</v>
      </c>
      <c r="D2171" t="str">
        <f t="shared" si="337"/>
        <v>Saracen</v>
      </c>
      <c r="E2171" s="20">
        <f t="shared" si="331"/>
        <v>41988</v>
      </c>
      <c r="F2171" t="str">
        <f t="shared" si="332"/>
        <v>Full_8h</v>
      </c>
      <c r="G2171">
        <f t="shared" si="333"/>
        <v>1099</v>
      </c>
      <c r="H2171" t="str">
        <f t="shared" si="334"/>
        <v>YES</v>
      </c>
      <c r="I2171">
        <f t="shared" si="338"/>
        <v>10</v>
      </c>
      <c r="J2171" t="str">
        <f t="shared" si="339"/>
        <v/>
      </c>
      <c r="S2171">
        <v>4</v>
      </c>
      <c r="T2171" t="s">
        <v>170</v>
      </c>
      <c r="U2171" s="7">
        <v>10</v>
      </c>
      <c r="V2171" s="7"/>
    </row>
    <row r="2172" spans="1:22" x14ac:dyDescent="0.3">
      <c r="A2172" t="str">
        <f t="shared" si="330"/>
        <v>Exp4</v>
      </c>
      <c r="B2172">
        <f t="shared" si="335"/>
        <v>8</v>
      </c>
      <c r="C2172" t="str">
        <f t="shared" si="336"/>
        <v>Full</v>
      </c>
      <c r="D2172" t="str">
        <f t="shared" si="337"/>
        <v>Saracen</v>
      </c>
      <c r="E2172" s="20">
        <f t="shared" si="331"/>
        <v>41988</v>
      </c>
      <c r="F2172" t="str">
        <f t="shared" si="332"/>
        <v>Full_8h</v>
      </c>
      <c r="G2172">
        <f t="shared" si="333"/>
        <v>1114</v>
      </c>
      <c r="H2172" t="str">
        <f t="shared" si="334"/>
        <v>YES</v>
      </c>
      <c r="I2172">
        <f t="shared" si="338"/>
        <v>10</v>
      </c>
      <c r="J2172" t="str">
        <f t="shared" si="339"/>
        <v/>
      </c>
      <c r="R2172">
        <v>1114</v>
      </c>
      <c r="S2172">
        <v>1</v>
      </c>
      <c r="T2172" t="s">
        <v>170</v>
      </c>
      <c r="U2172" s="7">
        <v>10</v>
      </c>
      <c r="V2172" s="7"/>
    </row>
    <row r="2173" spans="1:22" x14ac:dyDescent="0.3">
      <c r="A2173" t="str">
        <f t="shared" si="330"/>
        <v>Exp4</v>
      </c>
      <c r="B2173">
        <f t="shared" si="335"/>
        <v>8</v>
      </c>
      <c r="C2173" t="str">
        <f t="shared" si="336"/>
        <v>Full</v>
      </c>
      <c r="D2173" t="str">
        <f t="shared" si="337"/>
        <v>Saracen</v>
      </c>
      <c r="E2173" s="20">
        <f t="shared" si="331"/>
        <v>41988</v>
      </c>
      <c r="F2173" t="str">
        <f t="shared" si="332"/>
        <v>Full_8h</v>
      </c>
      <c r="G2173">
        <f t="shared" si="333"/>
        <v>1114</v>
      </c>
      <c r="H2173" t="str">
        <f t="shared" si="334"/>
        <v>YES</v>
      </c>
      <c r="I2173">
        <f t="shared" si="338"/>
        <v>10</v>
      </c>
      <c r="J2173" t="str">
        <f t="shared" si="339"/>
        <v/>
      </c>
      <c r="S2173">
        <v>2</v>
      </c>
      <c r="T2173" t="s">
        <v>170</v>
      </c>
      <c r="U2173" s="7">
        <v>10</v>
      </c>
      <c r="V2173" s="7"/>
    </row>
    <row r="2174" spans="1:22" x14ac:dyDescent="0.3">
      <c r="A2174" t="str">
        <f t="shared" si="330"/>
        <v>Exp4</v>
      </c>
      <c r="B2174">
        <f t="shared" si="335"/>
        <v>8</v>
      </c>
      <c r="C2174" t="str">
        <f t="shared" si="336"/>
        <v>Full</v>
      </c>
      <c r="D2174" t="str">
        <f t="shared" si="337"/>
        <v>Saracen</v>
      </c>
      <c r="E2174" s="20">
        <f t="shared" si="331"/>
        <v>41988</v>
      </c>
      <c r="F2174" t="str">
        <f t="shared" si="332"/>
        <v>Full_8h</v>
      </c>
      <c r="G2174">
        <f t="shared" si="333"/>
        <v>1114</v>
      </c>
      <c r="H2174" t="str">
        <f t="shared" si="334"/>
        <v>YES</v>
      </c>
      <c r="I2174">
        <f t="shared" si="338"/>
        <v>11</v>
      </c>
      <c r="J2174" t="str">
        <f t="shared" si="339"/>
        <v/>
      </c>
      <c r="S2174">
        <v>3</v>
      </c>
      <c r="T2174" t="s">
        <v>170</v>
      </c>
      <c r="U2174" s="7">
        <v>11</v>
      </c>
      <c r="V2174" s="7"/>
    </row>
    <row r="2175" spans="1:22" x14ac:dyDescent="0.3">
      <c r="A2175" t="str">
        <f t="shared" si="330"/>
        <v>Exp4</v>
      </c>
      <c r="B2175">
        <f t="shared" si="335"/>
        <v>8</v>
      </c>
      <c r="C2175" t="str">
        <f t="shared" si="336"/>
        <v>Full</v>
      </c>
      <c r="D2175" t="str">
        <f t="shared" si="337"/>
        <v>Saracen</v>
      </c>
      <c r="E2175" s="20">
        <f t="shared" si="331"/>
        <v>41988</v>
      </c>
      <c r="F2175" t="str">
        <f t="shared" si="332"/>
        <v>Full_8h</v>
      </c>
      <c r="G2175">
        <f t="shared" si="333"/>
        <v>1114</v>
      </c>
      <c r="H2175" t="str">
        <f t="shared" si="334"/>
        <v>YES</v>
      </c>
      <c r="I2175">
        <f t="shared" si="338"/>
        <v>11</v>
      </c>
      <c r="J2175" t="str">
        <f t="shared" si="339"/>
        <v/>
      </c>
      <c r="S2175">
        <v>4</v>
      </c>
      <c r="T2175" t="s">
        <v>170</v>
      </c>
      <c r="U2175" s="7">
        <v>11</v>
      </c>
      <c r="V2175" s="7"/>
    </row>
    <row r="2176" spans="1:22" x14ac:dyDescent="0.3">
      <c r="A2176" t="str">
        <f t="shared" si="330"/>
        <v>Exp4</v>
      </c>
      <c r="B2176">
        <f t="shared" si="335"/>
        <v>8</v>
      </c>
      <c r="C2176" t="str">
        <f t="shared" si="336"/>
        <v>Nil</v>
      </c>
      <c r="D2176" t="str">
        <f t="shared" si="337"/>
        <v>Saracen</v>
      </c>
      <c r="E2176" s="20">
        <f t="shared" si="331"/>
        <v>41862</v>
      </c>
      <c r="F2176" t="str">
        <f t="shared" si="332"/>
        <v>None_8h</v>
      </c>
      <c r="G2176">
        <f t="shared" si="333"/>
        <v>105</v>
      </c>
      <c r="H2176" t="str">
        <f t="shared" si="334"/>
        <v>NO</v>
      </c>
      <c r="I2176">
        <f t="shared" si="338"/>
        <v>3.262593783494105</v>
      </c>
      <c r="J2176">
        <f t="shared" si="339"/>
        <v>10</v>
      </c>
      <c r="O2176" t="s">
        <v>455</v>
      </c>
      <c r="P2176" s="1">
        <v>41862</v>
      </c>
      <c r="Q2176" t="s">
        <v>441</v>
      </c>
      <c r="R2176">
        <v>105</v>
      </c>
      <c r="S2176">
        <v>1</v>
      </c>
      <c r="U2176" s="7">
        <v>3.262593783494105</v>
      </c>
      <c r="V2176" s="7">
        <v>10</v>
      </c>
    </row>
    <row r="2177" spans="1:22" x14ac:dyDescent="0.3">
      <c r="A2177" t="str">
        <f t="shared" si="330"/>
        <v>Exp4</v>
      </c>
      <c r="B2177">
        <f t="shared" si="335"/>
        <v>8</v>
      </c>
      <c r="C2177" t="str">
        <f t="shared" si="336"/>
        <v>Nil</v>
      </c>
      <c r="D2177" t="str">
        <f t="shared" si="337"/>
        <v>Saracen</v>
      </c>
      <c r="E2177" s="20">
        <f t="shared" si="331"/>
        <v>41862</v>
      </c>
      <c r="F2177" t="str">
        <f t="shared" si="332"/>
        <v>None_8h</v>
      </c>
      <c r="G2177">
        <f t="shared" si="333"/>
        <v>105</v>
      </c>
      <c r="H2177" t="str">
        <f t="shared" si="334"/>
        <v>NO</v>
      </c>
      <c r="I2177">
        <f t="shared" si="338"/>
        <v>2.251109701965758</v>
      </c>
      <c r="J2177">
        <f t="shared" si="339"/>
        <v>8</v>
      </c>
      <c r="S2177">
        <v>2</v>
      </c>
      <c r="U2177" s="7">
        <v>2.251109701965758</v>
      </c>
      <c r="V2177" s="7">
        <v>8</v>
      </c>
    </row>
    <row r="2178" spans="1:22" x14ac:dyDescent="0.3">
      <c r="A2178" t="str">
        <f t="shared" si="330"/>
        <v>Exp4</v>
      </c>
      <c r="B2178">
        <f t="shared" si="335"/>
        <v>8</v>
      </c>
      <c r="C2178" t="str">
        <f t="shared" si="336"/>
        <v>Nil</v>
      </c>
      <c r="D2178" t="str">
        <f t="shared" si="337"/>
        <v>Saracen</v>
      </c>
      <c r="E2178" s="20">
        <f t="shared" si="331"/>
        <v>41862</v>
      </c>
      <c r="F2178" t="str">
        <f t="shared" si="332"/>
        <v>None_8h</v>
      </c>
      <c r="G2178">
        <f t="shared" si="333"/>
        <v>105</v>
      </c>
      <c r="H2178" t="str">
        <f t="shared" si="334"/>
        <v>NO</v>
      </c>
      <c r="I2178">
        <f t="shared" si="338"/>
        <v>3.289389067524116</v>
      </c>
      <c r="J2178">
        <f t="shared" si="339"/>
        <v>10</v>
      </c>
      <c r="S2178">
        <v>3</v>
      </c>
      <c r="U2178" s="7">
        <v>3.289389067524116</v>
      </c>
      <c r="V2178" s="7">
        <v>10</v>
      </c>
    </row>
    <row r="2179" spans="1:22" x14ac:dyDescent="0.3">
      <c r="A2179" t="str">
        <f t="shared" ref="A2179:A2242" si="340">IF(L2179="",A2178,L2179)</f>
        <v>Exp4</v>
      </c>
      <c r="B2179">
        <f t="shared" si="335"/>
        <v>8</v>
      </c>
      <c r="C2179" t="str">
        <f t="shared" si="336"/>
        <v>Nil</v>
      </c>
      <c r="D2179" t="str">
        <f t="shared" si="337"/>
        <v>Saracen</v>
      </c>
      <c r="E2179" s="20">
        <f t="shared" ref="E2179:E2242" si="341">IF(P2179="",E2178,P2179)</f>
        <v>41862</v>
      </c>
      <c r="F2179" t="str">
        <f t="shared" ref="F2179:F2242" si="342">IF(Q2179="",F2178,Q2179)</f>
        <v>None_8h</v>
      </c>
      <c r="G2179">
        <f t="shared" ref="G2179:G2242" si="343">IF(R2179="",G2178,R2179)</f>
        <v>105</v>
      </c>
      <c r="H2179" t="str">
        <f t="shared" ref="H2179:H2242" si="344">IF(T2179="","NO","YES")</f>
        <v>NO</v>
      </c>
      <c r="I2179">
        <f t="shared" si="338"/>
        <v>2.1769181991122384</v>
      </c>
      <c r="J2179">
        <f t="shared" si="339"/>
        <v>9</v>
      </c>
      <c r="S2179">
        <v>4</v>
      </c>
      <c r="U2179" s="7">
        <v>2.1769181991122384</v>
      </c>
      <c r="V2179" s="7">
        <v>9</v>
      </c>
    </row>
    <row r="2180" spans="1:22" x14ac:dyDescent="0.3">
      <c r="A2180" t="str">
        <f t="shared" si="340"/>
        <v>Exp4</v>
      </c>
      <c r="B2180">
        <f t="shared" ref="B2180:B2243" si="345">IF(L2180="",B2179,M2180)</f>
        <v>8</v>
      </c>
      <c r="C2180" t="str">
        <f t="shared" ref="C2180:C2243" si="346">IF(O2180="",C2179,O2180)</f>
        <v>Nil</v>
      </c>
      <c r="D2180" t="str">
        <f t="shared" ref="D2180:D2243" si="347">IF(N2180="",D2179,N2180)</f>
        <v>Saracen</v>
      </c>
      <c r="E2180" s="20">
        <f t="shared" si="341"/>
        <v>41862</v>
      </c>
      <c r="F2180" t="str">
        <f t="shared" si="342"/>
        <v>None_8h</v>
      </c>
      <c r="G2180">
        <f t="shared" si="343"/>
        <v>106</v>
      </c>
      <c r="H2180" t="str">
        <f t="shared" si="344"/>
        <v>NO</v>
      </c>
      <c r="I2180">
        <f t="shared" ref="I2180:I2243" si="348">IF(U2180="","",U2180)</f>
        <v>3.444801714898178</v>
      </c>
      <c r="J2180">
        <f t="shared" ref="J2180:J2243" si="349">IF(V2180="","",V2180)</f>
        <v>10</v>
      </c>
      <c r="R2180">
        <v>106</v>
      </c>
      <c r="S2180">
        <v>1</v>
      </c>
      <c r="U2180" s="7">
        <v>3.444801714898178</v>
      </c>
      <c r="V2180" s="7">
        <v>10</v>
      </c>
    </row>
    <row r="2181" spans="1:22" x14ac:dyDescent="0.3">
      <c r="A2181" t="str">
        <f t="shared" si="340"/>
        <v>Exp4</v>
      </c>
      <c r="B2181">
        <f t="shared" si="345"/>
        <v>8</v>
      </c>
      <c r="C2181" t="str">
        <f t="shared" si="346"/>
        <v>Nil</v>
      </c>
      <c r="D2181" t="str">
        <f t="shared" si="347"/>
        <v>Saracen</v>
      </c>
      <c r="E2181" s="20">
        <f t="shared" si="341"/>
        <v>41862</v>
      </c>
      <c r="F2181" t="str">
        <f t="shared" si="342"/>
        <v>None_8h</v>
      </c>
      <c r="G2181">
        <f t="shared" si="343"/>
        <v>106</v>
      </c>
      <c r="H2181" t="str">
        <f t="shared" si="344"/>
        <v>NO</v>
      </c>
      <c r="I2181">
        <f t="shared" si="348"/>
        <v>3.37513397642015</v>
      </c>
      <c r="J2181">
        <f t="shared" si="349"/>
        <v>10</v>
      </c>
      <c r="S2181">
        <v>2</v>
      </c>
      <c r="U2181" s="7">
        <v>3.37513397642015</v>
      </c>
      <c r="V2181" s="7">
        <v>10</v>
      </c>
    </row>
    <row r="2182" spans="1:22" x14ac:dyDescent="0.3">
      <c r="A2182" t="str">
        <f t="shared" si="340"/>
        <v>Exp4</v>
      </c>
      <c r="B2182">
        <f t="shared" si="345"/>
        <v>8</v>
      </c>
      <c r="C2182" t="str">
        <f t="shared" si="346"/>
        <v>Nil</v>
      </c>
      <c r="D2182" t="str">
        <f t="shared" si="347"/>
        <v>Saracen</v>
      </c>
      <c r="E2182" s="20">
        <f t="shared" si="341"/>
        <v>41862</v>
      </c>
      <c r="F2182" t="str">
        <f t="shared" si="342"/>
        <v>None_8h</v>
      </c>
      <c r="G2182">
        <f t="shared" si="343"/>
        <v>106</v>
      </c>
      <c r="H2182" t="str">
        <f t="shared" si="344"/>
        <v>NO</v>
      </c>
      <c r="I2182">
        <f t="shared" si="348"/>
        <v>3.267952840300107</v>
      </c>
      <c r="J2182">
        <f t="shared" si="349"/>
        <v>10</v>
      </c>
      <c r="S2182">
        <v>3</v>
      </c>
      <c r="U2182" s="7">
        <v>3.267952840300107</v>
      </c>
      <c r="V2182" s="7">
        <v>10</v>
      </c>
    </row>
    <row r="2183" spans="1:22" x14ac:dyDescent="0.3">
      <c r="A2183" t="str">
        <f t="shared" si="340"/>
        <v>Exp4</v>
      </c>
      <c r="B2183">
        <f t="shared" si="345"/>
        <v>8</v>
      </c>
      <c r="C2183" t="str">
        <f t="shared" si="346"/>
        <v>Nil</v>
      </c>
      <c r="D2183" t="str">
        <f t="shared" si="347"/>
        <v>Saracen</v>
      </c>
      <c r="E2183" s="20">
        <f t="shared" si="341"/>
        <v>41862</v>
      </c>
      <c r="F2183" t="str">
        <f t="shared" si="342"/>
        <v>None_8h</v>
      </c>
      <c r="G2183">
        <f t="shared" si="343"/>
        <v>106</v>
      </c>
      <c r="H2183" t="str">
        <f t="shared" si="344"/>
        <v>NO</v>
      </c>
      <c r="I2183">
        <f t="shared" si="348"/>
        <v>2.1997463538363982</v>
      </c>
      <c r="J2183">
        <f t="shared" si="349"/>
        <v>10</v>
      </c>
      <c r="S2183">
        <v>4</v>
      </c>
      <c r="U2183" s="7">
        <v>2.1997463538363982</v>
      </c>
      <c r="V2183" s="7">
        <v>10</v>
      </c>
    </row>
    <row r="2184" spans="1:22" x14ac:dyDescent="0.3">
      <c r="A2184" t="str">
        <f t="shared" si="340"/>
        <v>Exp4</v>
      </c>
      <c r="B2184">
        <f t="shared" si="345"/>
        <v>8</v>
      </c>
      <c r="C2184" t="str">
        <f t="shared" si="346"/>
        <v>Nil</v>
      </c>
      <c r="D2184" t="str">
        <f t="shared" si="347"/>
        <v>Saracen</v>
      </c>
      <c r="E2184" s="20">
        <f t="shared" si="341"/>
        <v>41862</v>
      </c>
      <c r="F2184" t="str">
        <f t="shared" si="342"/>
        <v>None_8h</v>
      </c>
      <c r="G2184">
        <f t="shared" si="343"/>
        <v>119</v>
      </c>
      <c r="H2184" t="str">
        <f t="shared" si="344"/>
        <v>NO</v>
      </c>
      <c r="I2184">
        <f t="shared" si="348"/>
        <v>3.3483386923901395</v>
      </c>
      <c r="J2184">
        <f t="shared" si="349"/>
        <v>10</v>
      </c>
      <c r="R2184">
        <v>119</v>
      </c>
      <c r="S2184">
        <v>1</v>
      </c>
      <c r="U2184" s="7">
        <v>3.3483386923901395</v>
      </c>
      <c r="V2184" s="7">
        <v>10</v>
      </c>
    </row>
    <row r="2185" spans="1:22" x14ac:dyDescent="0.3">
      <c r="A2185" t="str">
        <f t="shared" si="340"/>
        <v>Exp4</v>
      </c>
      <c r="B2185">
        <f t="shared" si="345"/>
        <v>8</v>
      </c>
      <c r="C2185" t="str">
        <f t="shared" si="346"/>
        <v>Nil</v>
      </c>
      <c r="D2185" t="str">
        <f t="shared" si="347"/>
        <v>Saracen</v>
      </c>
      <c r="E2185" s="20">
        <f t="shared" si="341"/>
        <v>41862</v>
      </c>
      <c r="F2185" t="str">
        <f t="shared" si="342"/>
        <v>None_8h</v>
      </c>
      <c r="G2185">
        <f t="shared" si="343"/>
        <v>119</v>
      </c>
      <c r="H2185" t="str">
        <f t="shared" si="344"/>
        <v>NO</v>
      </c>
      <c r="I2185">
        <f t="shared" si="348"/>
        <v>2.2282815472415978</v>
      </c>
      <c r="J2185">
        <f t="shared" si="349"/>
        <v>8</v>
      </c>
      <c r="S2185">
        <v>2</v>
      </c>
      <c r="U2185" s="7">
        <v>2.2282815472415978</v>
      </c>
      <c r="V2185" s="7">
        <v>8</v>
      </c>
    </row>
    <row r="2186" spans="1:22" x14ac:dyDescent="0.3">
      <c r="A2186" t="str">
        <f t="shared" si="340"/>
        <v>Exp4</v>
      </c>
      <c r="B2186">
        <f t="shared" si="345"/>
        <v>8</v>
      </c>
      <c r="C2186" t="str">
        <f t="shared" si="346"/>
        <v>Nil</v>
      </c>
      <c r="D2186" t="str">
        <f t="shared" si="347"/>
        <v>Saracen</v>
      </c>
      <c r="E2186" s="20">
        <f t="shared" si="341"/>
        <v>41862</v>
      </c>
      <c r="F2186" t="str">
        <f t="shared" si="342"/>
        <v>None_8h</v>
      </c>
      <c r="G2186">
        <f t="shared" si="343"/>
        <v>119</v>
      </c>
      <c r="H2186" t="str">
        <f t="shared" si="344"/>
        <v>NO</v>
      </c>
      <c r="I2186">
        <f t="shared" si="348"/>
        <v>3.219721329046088</v>
      </c>
      <c r="J2186">
        <f t="shared" si="349"/>
        <v>10</v>
      </c>
      <c r="S2186">
        <v>3</v>
      </c>
      <c r="U2186" s="7">
        <v>3.219721329046088</v>
      </c>
      <c r="V2186" s="7">
        <v>10</v>
      </c>
    </row>
    <row r="2187" spans="1:22" x14ac:dyDescent="0.3">
      <c r="A2187" t="str">
        <f t="shared" si="340"/>
        <v>Exp4</v>
      </c>
      <c r="B2187">
        <f t="shared" si="345"/>
        <v>8</v>
      </c>
      <c r="C2187" t="str">
        <f t="shared" si="346"/>
        <v>Nil</v>
      </c>
      <c r="D2187" t="str">
        <f t="shared" si="347"/>
        <v>Saracen</v>
      </c>
      <c r="E2187" s="20">
        <f t="shared" si="341"/>
        <v>41862</v>
      </c>
      <c r="F2187" t="str">
        <f t="shared" si="342"/>
        <v>None_8h</v>
      </c>
      <c r="G2187">
        <f t="shared" si="343"/>
        <v>119</v>
      </c>
      <c r="H2187" t="str">
        <f t="shared" si="344"/>
        <v>NO</v>
      </c>
      <c r="I2187">
        <f t="shared" si="348"/>
        <v>2.1997463538363982</v>
      </c>
      <c r="J2187">
        <f t="shared" si="349"/>
        <v>9</v>
      </c>
      <c r="S2187">
        <v>4</v>
      </c>
      <c r="U2187" s="7">
        <v>2.1997463538363982</v>
      </c>
      <c r="V2187" s="7">
        <v>9</v>
      </c>
    </row>
    <row r="2188" spans="1:22" x14ac:dyDescent="0.3">
      <c r="A2188" t="str">
        <f t="shared" si="340"/>
        <v>Exp4</v>
      </c>
      <c r="B2188">
        <f t="shared" si="345"/>
        <v>8</v>
      </c>
      <c r="C2188" t="str">
        <f t="shared" si="346"/>
        <v>Nil</v>
      </c>
      <c r="D2188" t="str">
        <f t="shared" si="347"/>
        <v>Saracen</v>
      </c>
      <c r="E2188" s="20">
        <f t="shared" si="341"/>
        <v>41869</v>
      </c>
      <c r="F2188" t="str">
        <f t="shared" si="342"/>
        <v>None_8h</v>
      </c>
      <c r="G2188">
        <f t="shared" si="343"/>
        <v>110</v>
      </c>
      <c r="H2188" t="str">
        <f t="shared" si="344"/>
        <v>NO</v>
      </c>
      <c r="I2188">
        <f t="shared" si="348"/>
        <v>3.1286173633440515</v>
      </c>
      <c r="J2188">
        <f t="shared" si="349"/>
        <v>11</v>
      </c>
      <c r="P2188" s="1">
        <v>41869</v>
      </c>
      <c r="Q2188" t="s">
        <v>441</v>
      </c>
      <c r="R2188">
        <v>110</v>
      </c>
      <c r="S2188">
        <v>1</v>
      </c>
      <c r="U2188" s="7">
        <v>3.1286173633440515</v>
      </c>
      <c r="V2188" s="7">
        <v>11</v>
      </c>
    </row>
    <row r="2189" spans="1:22" x14ac:dyDescent="0.3">
      <c r="A2189" t="str">
        <f t="shared" si="340"/>
        <v>Exp4</v>
      </c>
      <c r="B2189">
        <f t="shared" si="345"/>
        <v>8</v>
      </c>
      <c r="C2189" t="str">
        <f t="shared" si="346"/>
        <v>Nil</v>
      </c>
      <c r="D2189" t="str">
        <f t="shared" si="347"/>
        <v>Saracen</v>
      </c>
      <c r="E2189" s="20">
        <f t="shared" si="341"/>
        <v>41869</v>
      </c>
      <c r="F2189" t="str">
        <f t="shared" si="342"/>
        <v>None_8h</v>
      </c>
      <c r="G2189">
        <f t="shared" si="343"/>
        <v>110</v>
      </c>
      <c r="H2189" t="str">
        <f t="shared" si="344"/>
        <v>NO</v>
      </c>
      <c r="I2189">
        <f t="shared" si="348"/>
        <v>4.5942376950780313</v>
      </c>
      <c r="J2189">
        <f t="shared" si="349"/>
        <v>13</v>
      </c>
      <c r="S2189">
        <v>2</v>
      </c>
      <c r="U2189" s="7">
        <v>4.5942376950780313</v>
      </c>
      <c r="V2189" s="7">
        <v>13</v>
      </c>
    </row>
    <row r="2190" spans="1:22" x14ac:dyDescent="0.3">
      <c r="A2190" t="str">
        <f t="shared" si="340"/>
        <v>Exp4</v>
      </c>
      <c r="B2190">
        <f t="shared" si="345"/>
        <v>8</v>
      </c>
      <c r="C2190" t="str">
        <f t="shared" si="346"/>
        <v>Nil</v>
      </c>
      <c r="D2190" t="str">
        <f t="shared" si="347"/>
        <v>Saracen</v>
      </c>
      <c r="E2190" s="20">
        <f t="shared" si="341"/>
        <v>41869</v>
      </c>
      <c r="F2190" t="str">
        <f t="shared" si="342"/>
        <v>None_8h</v>
      </c>
      <c r="G2190">
        <f t="shared" si="343"/>
        <v>110</v>
      </c>
      <c r="H2190" t="str">
        <f t="shared" si="344"/>
        <v>NO</v>
      </c>
      <c r="I2190">
        <f t="shared" si="348"/>
        <v>3.669882100750268</v>
      </c>
      <c r="J2190">
        <f t="shared" si="349"/>
        <v>11</v>
      </c>
      <c r="S2190">
        <v>3</v>
      </c>
      <c r="U2190" s="7">
        <v>3.669882100750268</v>
      </c>
      <c r="V2190" s="7">
        <v>11</v>
      </c>
    </row>
    <row r="2191" spans="1:22" x14ac:dyDescent="0.3">
      <c r="A2191" t="str">
        <f t="shared" si="340"/>
        <v>Exp4</v>
      </c>
      <c r="B2191">
        <f t="shared" si="345"/>
        <v>8</v>
      </c>
      <c r="C2191" t="str">
        <f t="shared" si="346"/>
        <v>Nil</v>
      </c>
      <c r="D2191" t="str">
        <f t="shared" si="347"/>
        <v>Saracen</v>
      </c>
      <c r="E2191" s="20">
        <f t="shared" si="341"/>
        <v>41869</v>
      </c>
      <c r="F2191" t="str">
        <f t="shared" si="342"/>
        <v>None_8h</v>
      </c>
      <c r="G2191">
        <f t="shared" si="343"/>
        <v>110</v>
      </c>
      <c r="H2191" t="str">
        <f t="shared" si="344"/>
        <v>NO</v>
      </c>
      <c r="I2191">
        <f t="shared" si="348"/>
        <v>3.1982851018220795</v>
      </c>
      <c r="J2191">
        <f t="shared" si="349"/>
        <v>11</v>
      </c>
      <c r="S2191">
        <v>4</v>
      </c>
      <c r="U2191" s="7">
        <v>3.1982851018220795</v>
      </c>
      <c r="V2191" s="7">
        <v>11</v>
      </c>
    </row>
    <row r="2192" spans="1:22" x14ac:dyDescent="0.3">
      <c r="A2192" t="str">
        <f t="shared" si="340"/>
        <v>Exp4</v>
      </c>
      <c r="B2192">
        <f t="shared" si="345"/>
        <v>8</v>
      </c>
      <c r="C2192" t="str">
        <f t="shared" si="346"/>
        <v>Nil</v>
      </c>
      <c r="D2192" t="str">
        <f t="shared" si="347"/>
        <v>Saracen</v>
      </c>
      <c r="E2192" s="20">
        <f t="shared" si="341"/>
        <v>41869</v>
      </c>
      <c r="F2192" t="str">
        <f t="shared" si="342"/>
        <v>None_8h</v>
      </c>
      <c r="G2192">
        <f t="shared" si="343"/>
        <v>121</v>
      </c>
      <c r="H2192" t="str">
        <f t="shared" si="344"/>
        <v>NO</v>
      </c>
      <c r="I2192">
        <f t="shared" si="348"/>
        <v>4.3601440576230495</v>
      </c>
      <c r="J2192">
        <f t="shared" si="349"/>
        <v>12</v>
      </c>
      <c r="R2192">
        <v>121</v>
      </c>
      <c r="S2192">
        <v>1</v>
      </c>
      <c r="U2192" s="7">
        <v>4.3601440576230495</v>
      </c>
      <c r="V2192" s="7">
        <v>12</v>
      </c>
    </row>
    <row r="2193" spans="1:22" x14ac:dyDescent="0.3">
      <c r="A2193" t="str">
        <f t="shared" si="340"/>
        <v>Exp4</v>
      </c>
      <c r="B2193">
        <f t="shared" si="345"/>
        <v>8</v>
      </c>
      <c r="C2193" t="str">
        <f t="shared" si="346"/>
        <v>Nil</v>
      </c>
      <c r="D2193" t="str">
        <f t="shared" si="347"/>
        <v>Saracen</v>
      </c>
      <c r="E2193" s="20">
        <f t="shared" si="341"/>
        <v>41869</v>
      </c>
      <c r="F2193" t="str">
        <f t="shared" si="342"/>
        <v>None_8h</v>
      </c>
      <c r="G2193">
        <f t="shared" si="343"/>
        <v>121</v>
      </c>
      <c r="H2193" t="str">
        <f t="shared" si="344"/>
        <v>NO</v>
      </c>
      <c r="I2193">
        <f t="shared" si="348"/>
        <v>4.7202881152460989</v>
      </c>
      <c r="J2193">
        <f t="shared" si="349"/>
        <v>13</v>
      </c>
      <c r="S2193">
        <v>2</v>
      </c>
      <c r="U2193" s="7">
        <v>4.7202881152460989</v>
      </c>
      <c r="V2193" s="7">
        <v>13</v>
      </c>
    </row>
    <row r="2194" spans="1:22" x14ac:dyDescent="0.3">
      <c r="A2194" t="str">
        <f t="shared" si="340"/>
        <v>Exp4</v>
      </c>
      <c r="B2194">
        <f t="shared" si="345"/>
        <v>8</v>
      </c>
      <c r="C2194" t="str">
        <f t="shared" si="346"/>
        <v>Nil</v>
      </c>
      <c r="D2194" t="str">
        <f t="shared" si="347"/>
        <v>Saracen</v>
      </c>
      <c r="E2194" s="20">
        <f t="shared" si="341"/>
        <v>41869</v>
      </c>
      <c r="F2194" t="str">
        <f t="shared" si="342"/>
        <v>None_8h</v>
      </c>
      <c r="G2194">
        <f t="shared" si="343"/>
        <v>121</v>
      </c>
      <c r="H2194" t="str">
        <f t="shared" si="344"/>
        <v>NO</v>
      </c>
      <c r="I2194">
        <f t="shared" si="348"/>
        <v>4.5102040816326534</v>
      </c>
      <c r="J2194">
        <f t="shared" si="349"/>
        <v>13</v>
      </c>
      <c r="S2194">
        <v>3</v>
      </c>
      <c r="U2194" s="7">
        <v>4.5102040816326534</v>
      </c>
      <c r="V2194" s="7">
        <v>13</v>
      </c>
    </row>
    <row r="2195" spans="1:22" x14ac:dyDescent="0.3">
      <c r="A2195" t="str">
        <f t="shared" si="340"/>
        <v>Exp4</v>
      </c>
      <c r="B2195">
        <f t="shared" si="345"/>
        <v>8</v>
      </c>
      <c r="C2195" t="str">
        <f t="shared" si="346"/>
        <v>Nil</v>
      </c>
      <c r="D2195" t="str">
        <f t="shared" si="347"/>
        <v>Saracen</v>
      </c>
      <c r="E2195" s="20">
        <f t="shared" si="341"/>
        <v>41869</v>
      </c>
      <c r="F2195" t="str">
        <f t="shared" si="342"/>
        <v>None_8h</v>
      </c>
      <c r="G2195">
        <f t="shared" si="343"/>
        <v>121</v>
      </c>
      <c r="H2195" t="str">
        <f t="shared" si="344"/>
        <v>NO</v>
      </c>
      <c r="I2195">
        <f t="shared" si="348"/>
        <v>4.4741896758703481</v>
      </c>
      <c r="J2195">
        <f t="shared" si="349"/>
        <v>13</v>
      </c>
      <c r="S2195">
        <v>4</v>
      </c>
      <c r="U2195" s="7">
        <v>4.4741896758703481</v>
      </c>
      <c r="V2195" s="7">
        <v>13</v>
      </c>
    </row>
    <row r="2196" spans="1:22" x14ac:dyDescent="0.3">
      <c r="A2196" t="str">
        <f t="shared" si="340"/>
        <v>Exp4</v>
      </c>
      <c r="B2196">
        <f t="shared" si="345"/>
        <v>8</v>
      </c>
      <c r="C2196" t="str">
        <f t="shared" si="346"/>
        <v>Nil</v>
      </c>
      <c r="D2196" t="str">
        <f t="shared" si="347"/>
        <v>Saracen</v>
      </c>
      <c r="E2196" s="20">
        <f t="shared" si="341"/>
        <v>41869</v>
      </c>
      <c r="F2196" t="str">
        <f t="shared" si="342"/>
        <v>None_8h</v>
      </c>
      <c r="G2196">
        <f t="shared" si="343"/>
        <v>150</v>
      </c>
      <c r="H2196" t="str">
        <f t="shared" si="344"/>
        <v>NO</v>
      </c>
      <c r="I2196">
        <f t="shared" si="348"/>
        <v>3.8360128617363345</v>
      </c>
      <c r="J2196">
        <f t="shared" si="349"/>
        <v>13</v>
      </c>
      <c r="R2196">
        <v>150</v>
      </c>
      <c r="S2196">
        <v>1</v>
      </c>
      <c r="U2196" s="7">
        <v>3.8360128617363345</v>
      </c>
      <c r="V2196" s="7">
        <v>13</v>
      </c>
    </row>
    <row r="2197" spans="1:22" x14ac:dyDescent="0.3">
      <c r="A2197" t="str">
        <f t="shared" si="340"/>
        <v>Exp4</v>
      </c>
      <c r="B2197">
        <f t="shared" si="345"/>
        <v>8</v>
      </c>
      <c r="C2197" t="str">
        <f t="shared" si="346"/>
        <v>Nil</v>
      </c>
      <c r="D2197" t="str">
        <f t="shared" si="347"/>
        <v>Saracen</v>
      </c>
      <c r="E2197" s="20">
        <f t="shared" si="341"/>
        <v>41869</v>
      </c>
      <c r="F2197" t="str">
        <f t="shared" si="342"/>
        <v>None_8h</v>
      </c>
      <c r="G2197">
        <f t="shared" si="343"/>
        <v>150</v>
      </c>
      <c r="H2197" t="str">
        <f t="shared" si="344"/>
        <v>NO</v>
      </c>
      <c r="I2197">
        <f t="shared" si="348"/>
        <v>4.3361344537815123</v>
      </c>
      <c r="J2197">
        <f t="shared" si="349"/>
        <v>13</v>
      </c>
      <c r="S2197">
        <v>2</v>
      </c>
      <c r="U2197" s="7">
        <v>4.3361344537815123</v>
      </c>
      <c r="V2197" s="7">
        <v>13</v>
      </c>
    </row>
    <row r="2198" spans="1:22" x14ac:dyDescent="0.3">
      <c r="A2198" t="str">
        <f t="shared" si="340"/>
        <v>Exp4</v>
      </c>
      <c r="B2198">
        <f t="shared" si="345"/>
        <v>8</v>
      </c>
      <c r="C2198" t="str">
        <f t="shared" si="346"/>
        <v>Nil</v>
      </c>
      <c r="D2198" t="str">
        <f t="shared" si="347"/>
        <v>Saracen</v>
      </c>
      <c r="E2198" s="20">
        <f t="shared" si="341"/>
        <v>41869</v>
      </c>
      <c r="F2198" t="str">
        <f t="shared" si="342"/>
        <v>None_8h</v>
      </c>
      <c r="G2198">
        <f t="shared" si="343"/>
        <v>150</v>
      </c>
      <c r="H2198" t="str">
        <f t="shared" si="344"/>
        <v>NO</v>
      </c>
      <c r="I2198">
        <f t="shared" si="348"/>
        <v>3.7663451232583065</v>
      </c>
      <c r="J2198">
        <f t="shared" si="349"/>
        <v>12</v>
      </c>
      <c r="S2198">
        <v>3</v>
      </c>
      <c r="U2198" s="7">
        <v>3.7663451232583065</v>
      </c>
      <c r="V2198" s="7">
        <v>12</v>
      </c>
    </row>
    <row r="2199" spans="1:22" x14ac:dyDescent="0.3">
      <c r="A2199" t="str">
        <f t="shared" si="340"/>
        <v>Exp4</v>
      </c>
      <c r="B2199">
        <f t="shared" si="345"/>
        <v>8</v>
      </c>
      <c r="C2199" t="str">
        <f t="shared" si="346"/>
        <v>Nil</v>
      </c>
      <c r="D2199" t="str">
        <f t="shared" si="347"/>
        <v>Saracen</v>
      </c>
      <c r="E2199" s="20">
        <f t="shared" si="341"/>
        <v>41869</v>
      </c>
      <c r="F2199" t="str">
        <f t="shared" si="342"/>
        <v>None_8h</v>
      </c>
      <c r="G2199">
        <f t="shared" si="343"/>
        <v>150</v>
      </c>
      <c r="H2199" t="str">
        <f t="shared" si="344"/>
        <v>NO</v>
      </c>
      <c r="I2199">
        <f t="shared" si="348"/>
        <v>3.5091103965702035</v>
      </c>
      <c r="J2199">
        <f t="shared" si="349"/>
        <v>11</v>
      </c>
      <c r="S2199">
        <v>4</v>
      </c>
      <c r="U2199" s="7">
        <v>3.5091103965702035</v>
      </c>
      <c r="V2199" s="7">
        <v>11</v>
      </c>
    </row>
    <row r="2200" spans="1:22" x14ac:dyDescent="0.3">
      <c r="A2200" t="str">
        <f t="shared" si="340"/>
        <v>Exp4</v>
      </c>
      <c r="B2200">
        <f t="shared" si="345"/>
        <v>8</v>
      </c>
      <c r="C2200" t="str">
        <f t="shared" si="346"/>
        <v>Nil</v>
      </c>
      <c r="D2200" t="str">
        <f t="shared" si="347"/>
        <v>Saracen</v>
      </c>
      <c r="E2200" s="20">
        <f t="shared" si="341"/>
        <v>41874</v>
      </c>
      <c r="F2200" t="str">
        <f t="shared" si="342"/>
        <v>None_8h</v>
      </c>
      <c r="G2200">
        <f t="shared" si="343"/>
        <v>109</v>
      </c>
      <c r="H2200" t="str">
        <f t="shared" si="344"/>
        <v>NO</v>
      </c>
      <c r="I2200">
        <f t="shared" si="348"/>
        <v>4.6602641056422573</v>
      </c>
      <c r="J2200">
        <f t="shared" si="349"/>
        <v>14</v>
      </c>
      <c r="P2200" s="1">
        <v>41874</v>
      </c>
      <c r="Q2200" t="s">
        <v>441</v>
      </c>
      <c r="R2200">
        <v>109</v>
      </c>
      <c r="S2200">
        <v>1</v>
      </c>
      <c r="U2200" s="7">
        <v>4.6602641056422573</v>
      </c>
      <c r="V2200" s="7">
        <v>14</v>
      </c>
    </row>
    <row r="2201" spans="1:22" x14ac:dyDescent="0.3">
      <c r="A2201" t="str">
        <f t="shared" si="340"/>
        <v>Exp4</v>
      </c>
      <c r="B2201">
        <f t="shared" si="345"/>
        <v>8</v>
      </c>
      <c r="C2201" t="str">
        <f t="shared" si="346"/>
        <v>Nil</v>
      </c>
      <c r="D2201" t="str">
        <f t="shared" si="347"/>
        <v>Saracen</v>
      </c>
      <c r="E2201" s="20">
        <f t="shared" si="341"/>
        <v>41874</v>
      </c>
      <c r="F2201" t="str">
        <f t="shared" si="342"/>
        <v>None_8h</v>
      </c>
      <c r="G2201">
        <f t="shared" si="343"/>
        <v>109</v>
      </c>
      <c r="H2201" t="str">
        <f t="shared" si="344"/>
        <v>NO</v>
      </c>
      <c r="I2201">
        <f t="shared" si="348"/>
        <v>4.516206482593037</v>
      </c>
      <c r="J2201">
        <f t="shared" si="349"/>
        <v>13</v>
      </c>
      <c r="S2201">
        <v>2</v>
      </c>
      <c r="U2201" s="7">
        <v>4.516206482593037</v>
      </c>
      <c r="V2201" s="7">
        <v>13</v>
      </c>
    </row>
    <row r="2202" spans="1:22" x14ac:dyDescent="0.3">
      <c r="A2202" t="str">
        <f t="shared" si="340"/>
        <v>Exp4</v>
      </c>
      <c r="B2202">
        <f t="shared" si="345"/>
        <v>8</v>
      </c>
      <c r="C2202" t="str">
        <f t="shared" si="346"/>
        <v>Nil</v>
      </c>
      <c r="D2202" t="str">
        <f t="shared" si="347"/>
        <v>Saracen</v>
      </c>
      <c r="E2202" s="20">
        <f t="shared" si="341"/>
        <v>41874</v>
      </c>
      <c r="F2202" t="str">
        <f t="shared" si="342"/>
        <v>None_8h</v>
      </c>
      <c r="G2202">
        <f t="shared" si="343"/>
        <v>109</v>
      </c>
      <c r="H2202" t="str">
        <f t="shared" si="344"/>
        <v>NO</v>
      </c>
      <c r="I2202">
        <f t="shared" si="348"/>
        <v>4.570228091236495</v>
      </c>
      <c r="J2202">
        <f t="shared" si="349"/>
        <v>13</v>
      </c>
      <c r="S2202">
        <v>3</v>
      </c>
      <c r="U2202" s="7">
        <v>4.570228091236495</v>
      </c>
      <c r="V2202" s="7">
        <v>13</v>
      </c>
    </row>
    <row r="2203" spans="1:22" x14ac:dyDescent="0.3">
      <c r="A2203" t="str">
        <f t="shared" si="340"/>
        <v>Exp4</v>
      </c>
      <c r="B2203">
        <f t="shared" si="345"/>
        <v>8</v>
      </c>
      <c r="C2203" t="str">
        <f t="shared" si="346"/>
        <v>Nil</v>
      </c>
      <c r="D2203" t="str">
        <f t="shared" si="347"/>
        <v>Saracen</v>
      </c>
      <c r="E2203" s="20">
        <f t="shared" si="341"/>
        <v>41874</v>
      </c>
      <c r="F2203" t="str">
        <f t="shared" si="342"/>
        <v>None_8h</v>
      </c>
      <c r="G2203">
        <f t="shared" si="343"/>
        <v>109</v>
      </c>
      <c r="H2203" t="str">
        <f t="shared" si="344"/>
        <v>NO</v>
      </c>
      <c r="I2203">
        <f t="shared" si="348"/>
        <v>4.6062424969987994</v>
      </c>
      <c r="J2203">
        <f t="shared" si="349"/>
        <v>13</v>
      </c>
      <c r="S2203">
        <v>4</v>
      </c>
      <c r="U2203" s="7">
        <v>4.6062424969987994</v>
      </c>
      <c r="V2203" s="7">
        <v>13</v>
      </c>
    </row>
    <row r="2204" spans="1:22" x14ac:dyDescent="0.3">
      <c r="A2204" t="str">
        <f t="shared" si="340"/>
        <v>Exp4</v>
      </c>
      <c r="B2204">
        <f t="shared" si="345"/>
        <v>8</v>
      </c>
      <c r="C2204" t="str">
        <f t="shared" si="346"/>
        <v>Nil</v>
      </c>
      <c r="D2204" t="str">
        <f t="shared" si="347"/>
        <v>Saracen</v>
      </c>
      <c r="E2204" s="20">
        <f t="shared" si="341"/>
        <v>41874</v>
      </c>
      <c r="F2204" t="str">
        <f t="shared" si="342"/>
        <v>None_8h</v>
      </c>
      <c r="G2204">
        <f t="shared" si="343"/>
        <v>123</v>
      </c>
      <c r="H2204" t="str">
        <f t="shared" si="344"/>
        <v>NO</v>
      </c>
      <c r="I2204">
        <f t="shared" si="348"/>
        <v>4.7863145258103241</v>
      </c>
      <c r="J2204">
        <f t="shared" si="349"/>
        <v>12</v>
      </c>
      <c r="R2204">
        <v>123</v>
      </c>
      <c r="S2204">
        <v>1</v>
      </c>
      <c r="U2204" s="7">
        <v>4.7863145258103241</v>
      </c>
      <c r="V2204" s="7">
        <v>12</v>
      </c>
    </row>
    <row r="2205" spans="1:22" x14ac:dyDescent="0.3">
      <c r="A2205" t="str">
        <f t="shared" si="340"/>
        <v>Exp4</v>
      </c>
      <c r="B2205">
        <f t="shared" si="345"/>
        <v>8</v>
      </c>
      <c r="C2205" t="str">
        <f t="shared" si="346"/>
        <v>Nil</v>
      </c>
      <c r="D2205" t="str">
        <f t="shared" si="347"/>
        <v>Saracen</v>
      </c>
      <c r="E2205" s="20">
        <f t="shared" si="341"/>
        <v>41874</v>
      </c>
      <c r="F2205" t="str">
        <f t="shared" si="342"/>
        <v>None_8h</v>
      </c>
      <c r="G2205">
        <f t="shared" si="343"/>
        <v>123</v>
      </c>
      <c r="H2205" t="str">
        <f t="shared" si="344"/>
        <v>NO</v>
      </c>
      <c r="I2205">
        <f t="shared" si="348"/>
        <v>4.5102040816326534</v>
      </c>
      <c r="J2205">
        <f t="shared" si="349"/>
        <v>13</v>
      </c>
      <c r="S2205">
        <v>2</v>
      </c>
      <c r="U2205" s="7">
        <v>4.5102040816326534</v>
      </c>
      <c r="V2205" s="7">
        <v>13</v>
      </c>
    </row>
    <row r="2206" spans="1:22" x14ac:dyDescent="0.3">
      <c r="A2206" t="str">
        <f t="shared" si="340"/>
        <v>Exp4</v>
      </c>
      <c r="B2206">
        <f t="shared" si="345"/>
        <v>8</v>
      </c>
      <c r="C2206" t="str">
        <f t="shared" si="346"/>
        <v>Nil</v>
      </c>
      <c r="D2206" t="str">
        <f t="shared" si="347"/>
        <v>Saracen</v>
      </c>
      <c r="E2206" s="20">
        <f t="shared" si="341"/>
        <v>41874</v>
      </c>
      <c r="F2206" t="str">
        <f t="shared" si="342"/>
        <v>None_8h</v>
      </c>
      <c r="G2206">
        <f t="shared" si="343"/>
        <v>123</v>
      </c>
      <c r="H2206" t="str">
        <f t="shared" si="344"/>
        <v>NO</v>
      </c>
      <c r="I2206">
        <f t="shared" si="348"/>
        <v>4.2400960384153663</v>
      </c>
      <c r="J2206">
        <f t="shared" si="349"/>
        <v>13</v>
      </c>
      <c r="S2206">
        <v>3</v>
      </c>
      <c r="U2206" s="7">
        <v>4.2400960384153663</v>
      </c>
      <c r="V2206" s="7">
        <v>13</v>
      </c>
    </row>
    <row r="2207" spans="1:22" x14ac:dyDescent="0.3">
      <c r="A2207" t="str">
        <f t="shared" si="340"/>
        <v>Exp4</v>
      </c>
      <c r="B2207">
        <f t="shared" si="345"/>
        <v>8</v>
      </c>
      <c r="C2207" t="str">
        <f t="shared" si="346"/>
        <v>Nil</v>
      </c>
      <c r="D2207" t="str">
        <f t="shared" si="347"/>
        <v>Saracen</v>
      </c>
      <c r="E2207" s="20">
        <f t="shared" si="341"/>
        <v>41874</v>
      </c>
      <c r="F2207" t="str">
        <f t="shared" si="342"/>
        <v>None_8h</v>
      </c>
      <c r="G2207">
        <f t="shared" si="343"/>
        <v>123</v>
      </c>
      <c r="H2207" t="str">
        <f t="shared" si="344"/>
        <v>NO</v>
      </c>
      <c r="I2207">
        <f t="shared" si="348"/>
        <v>4.5522208883553423</v>
      </c>
      <c r="J2207">
        <f t="shared" si="349"/>
        <v>13</v>
      </c>
      <c r="S2207">
        <v>4</v>
      </c>
      <c r="U2207" s="7">
        <v>4.5522208883553423</v>
      </c>
      <c r="V2207" s="7">
        <v>13</v>
      </c>
    </row>
    <row r="2208" spans="1:22" x14ac:dyDescent="0.3">
      <c r="A2208" t="str">
        <f t="shared" si="340"/>
        <v>Exp4</v>
      </c>
      <c r="B2208">
        <f t="shared" si="345"/>
        <v>8</v>
      </c>
      <c r="C2208" t="str">
        <f t="shared" si="346"/>
        <v>Nil</v>
      </c>
      <c r="D2208" t="str">
        <f t="shared" si="347"/>
        <v>Saracen</v>
      </c>
      <c r="E2208" s="20">
        <f t="shared" si="341"/>
        <v>41874</v>
      </c>
      <c r="F2208" t="str">
        <f t="shared" si="342"/>
        <v>None_8h</v>
      </c>
      <c r="G2208">
        <f t="shared" si="343"/>
        <v>139</v>
      </c>
      <c r="H2208" t="str">
        <f t="shared" si="344"/>
        <v>NO</v>
      </c>
      <c r="I2208">
        <f t="shared" si="348"/>
        <v>5.2159753171066168</v>
      </c>
      <c r="J2208">
        <f t="shared" si="349"/>
        <v>15</v>
      </c>
      <c r="R2208">
        <v>139</v>
      </c>
      <c r="S2208">
        <v>1</v>
      </c>
      <c r="U2208" s="7">
        <v>5.2159753171066168</v>
      </c>
      <c r="V2208" s="7">
        <v>15</v>
      </c>
    </row>
    <row r="2209" spans="1:22" x14ac:dyDescent="0.3">
      <c r="A2209" t="str">
        <f t="shared" si="340"/>
        <v>Exp4</v>
      </c>
      <c r="B2209">
        <f t="shared" si="345"/>
        <v>8</v>
      </c>
      <c r="C2209" t="str">
        <f t="shared" si="346"/>
        <v>Nil</v>
      </c>
      <c r="D2209" t="str">
        <f t="shared" si="347"/>
        <v>Saracen</v>
      </c>
      <c r="E2209" s="20">
        <f t="shared" si="341"/>
        <v>41874</v>
      </c>
      <c r="F2209" t="str">
        <f t="shared" si="342"/>
        <v>None_8h</v>
      </c>
      <c r="G2209">
        <f t="shared" si="343"/>
        <v>139</v>
      </c>
      <c r="H2209" t="str">
        <f t="shared" si="344"/>
        <v>NO</v>
      </c>
      <c r="I2209">
        <f t="shared" si="348"/>
        <v>4.8103241296518604</v>
      </c>
      <c r="J2209">
        <f t="shared" si="349"/>
        <v>15</v>
      </c>
      <c r="S2209">
        <v>2</v>
      </c>
      <c r="U2209" s="7">
        <v>4.8103241296518604</v>
      </c>
      <c r="V2209" s="7">
        <v>15</v>
      </c>
    </row>
    <row r="2210" spans="1:22" x14ac:dyDescent="0.3">
      <c r="A2210" t="str">
        <f t="shared" si="340"/>
        <v>Exp4</v>
      </c>
      <c r="B2210">
        <f t="shared" si="345"/>
        <v>8</v>
      </c>
      <c r="C2210" t="str">
        <f t="shared" si="346"/>
        <v>Nil</v>
      </c>
      <c r="D2210" t="str">
        <f t="shared" si="347"/>
        <v>Saracen</v>
      </c>
      <c r="E2210" s="20">
        <f t="shared" si="341"/>
        <v>41874</v>
      </c>
      <c r="F2210" t="str">
        <f t="shared" si="342"/>
        <v>None_8h</v>
      </c>
      <c r="G2210">
        <f t="shared" si="343"/>
        <v>139</v>
      </c>
      <c r="H2210" t="str">
        <f t="shared" si="344"/>
        <v>NO</v>
      </c>
      <c r="I2210">
        <f t="shared" si="348"/>
        <v>4.7322929171668671</v>
      </c>
      <c r="J2210">
        <f t="shared" si="349"/>
        <v>15</v>
      </c>
      <c r="S2210">
        <v>3</v>
      </c>
      <c r="U2210" s="7">
        <v>4.7322929171668671</v>
      </c>
      <c r="V2210" s="7">
        <v>15</v>
      </c>
    </row>
    <row r="2211" spans="1:22" x14ac:dyDescent="0.3">
      <c r="A2211" t="str">
        <f t="shared" si="340"/>
        <v>Exp4</v>
      </c>
      <c r="B2211">
        <f t="shared" si="345"/>
        <v>8</v>
      </c>
      <c r="C2211" t="str">
        <f t="shared" si="346"/>
        <v>Nil</v>
      </c>
      <c r="D2211" t="str">
        <f t="shared" si="347"/>
        <v>Saracen</v>
      </c>
      <c r="E2211" s="20">
        <f t="shared" si="341"/>
        <v>41874</v>
      </c>
      <c r="F2211" t="str">
        <f t="shared" si="342"/>
        <v>None_8h</v>
      </c>
      <c r="G2211">
        <f t="shared" si="343"/>
        <v>139</v>
      </c>
      <c r="H2211" t="str">
        <f t="shared" si="344"/>
        <v>NO</v>
      </c>
      <c r="I2211">
        <f t="shared" si="348"/>
        <v>4.9963985594237696</v>
      </c>
      <c r="J2211">
        <f t="shared" si="349"/>
        <v>15</v>
      </c>
      <c r="S2211">
        <v>4</v>
      </c>
      <c r="U2211" s="7">
        <v>4.9963985594237696</v>
      </c>
      <c r="V2211" s="7">
        <v>15</v>
      </c>
    </row>
    <row r="2212" spans="1:22" x14ac:dyDescent="0.3">
      <c r="A2212" t="str">
        <f t="shared" si="340"/>
        <v>Exp4</v>
      </c>
      <c r="B2212">
        <f t="shared" si="345"/>
        <v>8</v>
      </c>
      <c r="C2212" t="str">
        <f t="shared" si="346"/>
        <v>Nil</v>
      </c>
      <c r="D2212" t="str">
        <f t="shared" si="347"/>
        <v>Saracen</v>
      </c>
      <c r="E2212" s="20">
        <f t="shared" si="341"/>
        <v>41883</v>
      </c>
      <c r="F2212" t="str">
        <f t="shared" si="342"/>
        <v>None_8h</v>
      </c>
      <c r="G2212">
        <f t="shared" si="343"/>
        <v>127</v>
      </c>
      <c r="H2212" t="str">
        <f t="shared" si="344"/>
        <v>NO</v>
      </c>
      <c r="I2212">
        <f t="shared" si="348"/>
        <v>5.539938292766541</v>
      </c>
      <c r="J2212">
        <f t="shared" si="349"/>
        <v>19</v>
      </c>
      <c r="P2212" s="1">
        <v>41883</v>
      </c>
      <c r="Q2212" t="s">
        <v>441</v>
      </c>
      <c r="R2212">
        <v>127</v>
      </c>
      <c r="S2212">
        <v>1</v>
      </c>
      <c r="U2212" s="7">
        <v>5.539938292766541</v>
      </c>
      <c r="V2212" s="7">
        <v>19</v>
      </c>
    </row>
    <row r="2213" spans="1:22" x14ac:dyDescent="0.3">
      <c r="A2213" t="str">
        <f t="shared" si="340"/>
        <v>Exp4</v>
      </c>
      <c r="B2213">
        <f t="shared" si="345"/>
        <v>8</v>
      </c>
      <c r="C2213" t="str">
        <f t="shared" si="346"/>
        <v>Nil</v>
      </c>
      <c r="D2213" t="str">
        <f t="shared" si="347"/>
        <v>Saracen</v>
      </c>
      <c r="E2213" s="20">
        <f t="shared" si="341"/>
        <v>41883</v>
      </c>
      <c r="F2213" t="str">
        <f t="shared" si="342"/>
        <v>None_8h</v>
      </c>
      <c r="G2213">
        <f t="shared" si="343"/>
        <v>127</v>
      </c>
      <c r="H2213" t="str">
        <f t="shared" si="344"/>
        <v>NO</v>
      </c>
      <c r="I2213">
        <f t="shared" si="348"/>
        <v>5.5759341789509769</v>
      </c>
      <c r="J2213">
        <f t="shared" si="349"/>
        <v>18</v>
      </c>
      <c r="S2213">
        <v>2</v>
      </c>
      <c r="U2213" s="7">
        <v>5.5759341789509769</v>
      </c>
      <c r="V2213" s="7">
        <v>18</v>
      </c>
    </row>
    <row r="2214" spans="1:22" x14ac:dyDescent="0.3">
      <c r="A2214" t="str">
        <f t="shared" si="340"/>
        <v>Exp4</v>
      </c>
      <c r="B2214">
        <f t="shared" si="345"/>
        <v>8</v>
      </c>
      <c r="C2214" t="str">
        <f t="shared" si="346"/>
        <v>Nil</v>
      </c>
      <c r="D2214" t="str">
        <f t="shared" si="347"/>
        <v>Saracen</v>
      </c>
      <c r="E2214" s="20">
        <f t="shared" si="341"/>
        <v>41883</v>
      </c>
      <c r="F2214" t="str">
        <f t="shared" si="342"/>
        <v>None_8h</v>
      </c>
      <c r="G2214">
        <f t="shared" si="343"/>
        <v>127</v>
      </c>
      <c r="H2214" t="str">
        <f t="shared" si="344"/>
        <v>NO</v>
      </c>
      <c r="I2214">
        <f t="shared" si="348"/>
        <v>5.3908124785738769</v>
      </c>
      <c r="J2214">
        <f t="shared" si="349"/>
        <v>16</v>
      </c>
      <c r="S2214">
        <v>3</v>
      </c>
      <c r="U2214" s="7">
        <v>5.3908124785738769</v>
      </c>
      <c r="V2214" s="7">
        <v>16</v>
      </c>
    </row>
    <row r="2215" spans="1:22" x14ac:dyDescent="0.3">
      <c r="A2215" t="str">
        <f t="shared" si="340"/>
        <v>Exp4</v>
      </c>
      <c r="B2215">
        <f t="shared" si="345"/>
        <v>8</v>
      </c>
      <c r="C2215" t="str">
        <f t="shared" si="346"/>
        <v>Nil</v>
      </c>
      <c r="D2215" t="str">
        <f t="shared" si="347"/>
        <v>Saracen</v>
      </c>
      <c r="E2215" s="20">
        <f t="shared" si="341"/>
        <v>41883</v>
      </c>
      <c r="F2215" t="str">
        <f t="shared" si="342"/>
        <v>None_8h</v>
      </c>
      <c r="G2215">
        <f t="shared" si="343"/>
        <v>127</v>
      </c>
      <c r="H2215" t="str">
        <f t="shared" si="344"/>
        <v>NO</v>
      </c>
      <c r="I2215">
        <f t="shared" si="348"/>
        <v>5.5707919094960578</v>
      </c>
      <c r="J2215">
        <f t="shared" si="349"/>
        <v>18</v>
      </c>
      <c r="S2215">
        <v>4</v>
      </c>
      <c r="U2215" s="7">
        <v>5.5707919094960578</v>
      </c>
      <c r="V2215" s="7">
        <v>18</v>
      </c>
    </row>
    <row r="2216" spans="1:22" x14ac:dyDescent="0.3">
      <c r="A2216" t="str">
        <f t="shared" si="340"/>
        <v>Exp4</v>
      </c>
      <c r="B2216">
        <f t="shared" si="345"/>
        <v>8</v>
      </c>
      <c r="C2216" t="str">
        <f t="shared" si="346"/>
        <v>Nil</v>
      </c>
      <c r="D2216" t="str">
        <f t="shared" si="347"/>
        <v>Saracen</v>
      </c>
      <c r="E2216" s="20">
        <f t="shared" si="341"/>
        <v>41883</v>
      </c>
      <c r="F2216" t="str">
        <f t="shared" si="342"/>
        <v>None_8h</v>
      </c>
      <c r="G2216">
        <f t="shared" si="343"/>
        <v>141</v>
      </c>
      <c r="H2216" t="str">
        <f t="shared" si="344"/>
        <v>NO</v>
      </c>
      <c r="I2216">
        <f t="shared" si="348"/>
        <v>5.2211175865615358</v>
      </c>
      <c r="J2216">
        <f t="shared" si="349"/>
        <v>18</v>
      </c>
      <c r="R2216">
        <v>141</v>
      </c>
      <c r="S2216">
        <v>1</v>
      </c>
      <c r="U2216" s="7">
        <v>5.2211175865615358</v>
      </c>
      <c r="V2216" s="7">
        <v>18</v>
      </c>
    </row>
    <row r="2217" spans="1:22" x14ac:dyDescent="0.3">
      <c r="A2217" t="str">
        <f t="shared" si="340"/>
        <v>Exp4</v>
      </c>
      <c r="B2217">
        <f t="shared" si="345"/>
        <v>8</v>
      </c>
      <c r="C2217" t="str">
        <f t="shared" si="346"/>
        <v>Nil</v>
      </c>
      <c r="D2217" t="str">
        <f t="shared" si="347"/>
        <v>Saracen</v>
      </c>
      <c r="E2217" s="20">
        <f t="shared" si="341"/>
        <v>41883</v>
      </c>
      <c r="F2217" t="str">
        <f t="shared" si="342"/>
        <v>None_8h</v>
      </c>
      <c r="G2217">
        <f t="shared" si="343"/>
        <v>141</v>
      </c>
      <c r="H2217" t="str">
        <f t="shared" si="344"/>
        <v>NO</v>
      </c>
      <c r="I2217">
        <f t="shared" si="348"/>
        <v>5.3908124785738769</v>
      </c>
      <c r="J2217">
        <f t="shared" si="349"/>
        <v>16</v>
      </c>
      <c r="S2217">
        <v>2</v>
      </c>
      <c r="U2217" s="7">
        <v>5.3908124785738769</v>
      </c>
      <c r="V2217" s="7">
        <v>16</v>
      </c>
    </row>
    <row r="2218" spans="1:22" x14ac:dyDescent="0.3">
      <c r="A2218" t="str">
        <f t="shared" si="340"/>
        <v>Exp4</v>
      </c>
      <c r="B2218">
        <f t="shared" si="345"/>
        <v>8</v>
      </c>
      <c r="C2218" t="str">
        <f t="shared" si="346"/>
        <v>Nil</v>
      </c>
      <c r="D2218" t="str">
        <f t="shared" si="347"/>
        <v>Saracen</v>
      </c>
      <c r="E2218" s="20">
        <f t="shared" si="341"/>
        <v>41883</v>
      </c>
      <c r="F2218" t="str">
        <f t="shared" si="342"/>
        <v>None_8h</v>
      </c>
      <c r="G2218">
        <f t="shared" si="343"/>
        <v>141</v>
      </c>
      <c r="H2218" t="str">
        <f t="shared" si="344"/>
        <v>NO</v>
      </c>
      <c r="I2218">
        <f t="shared" si="348"/>
        <v>5.4525197120329105</v>
      </c>
      <c r="J2218">
        <f t="shared" si="349"/>
        <v>17</v>
      </c>
      <c r="S2218">
        <v>3</v>
      </c>
      <c r="U2218" s="7">
        <v>5.4525197120329105</v>
      </c>
      <c r="V2218" s="7">
        <v>17</v>
      </c>
    </row>
    <row r="2219" spans="1:22" x14ac:dyDescent="0.3">
      <c r="A2219" t="str">
        <f t="shared" si="340"/>
        <v>Exp4</v>
      </c>
      <c r="B2219">
        <f t="shared" si="345"/>
        <v>8</v>
      </c>
      <c r="C2219" t="str">
        <f t="shared" si="346"/>
        <v>Nil</v>
      </c>
      <c r="D2219" t="str">
        <f t="shared" si="347"/>
        <v>Saracen</v>
      </c>
      <c r="E2219" s="20">
        <f t="shared" si="341"/>
        <v>41883</v>
      </c>
      <c r="F2219" t="str">
        <f t="shared" si="342"/>
        <v>None_8h</v>
      </c>
      <c r="G2219">
        <f t="shared" si="343"/>
        <v>141</v>
      </c>
      <c r="H2219" t="str">
        <f t="shared" si="344"/>
        <v>NO</v>
      </c>
      <c r="I2219">
        <f t="shared" si="348"/>
        <v>5.0977031196434694</v>
      </c>
      <c r="J2219">
        <f t="shared" si="349"/>
        <v>17</v>
      </c>
      <c r="S2219">
        <v>4</v>
      </c>
      <c r="U2219" s="7">
        <v>5.0977031196434694</v>
      </c>
      <c r="V2219" s="7">
        <v>17</v>
      </c>
    </row>
    <row r="2220" spans="1:22" x14ac:dyDescent="0.3">
      <c r="A2220" t="str">
        <f t="shared" si="340"/>
        <v>Exp4</v>
      </c>
      <c r="B2220">
        <f t="shared" si="345"/>
        <v>8</v>
      </c>
      <c r="C2220" t="str">
        <f t="shared" si="346"/>
        <v>Nil</v>
      </c>
      <c r="D2220" t="str">
        <f t="shared" si="347"/>
        <v>Saracen</v>
      </c>
      <c r="E2220" s="20">
        <f t="shared" si="341"/>
        <v>41883</v>
      </c>
      <c r="F2220" t="str">
        <f t="shared" si="342"/>
        <v>None_8h</v>
      </c>
      <c r="G2220">
        <f t="shared" si="343"/>
        <v>148</v>
      </c>
      <c r="H2220" t="str">
        <f t="shared" si="344"/>
        <v>NO</v>
      </c>
      <c r="I2220">
        <f t="shared" si="348"/>
        <v>5.4473774425779915</v>
      </c>
      <c r="J2220">
        <f t="shared" si="349"/>
        <v>19</v>
      </c>
      <c r="R2220">
        <v>148</v>
      </c>
      <c r="S2220">
        <v>1</v>
      </c>
      <c r="U2220" s="7">
        <v>5.4473774425779915</v>
      </c>
      <c r="V2220" s="7">
        <v>19</v>
      </c>
    </row>
    <row r="2221" spans="1:22" x14ac:dyDescent="0.3">
      <c r="A2221" t="str">
        <f t="shared" si="340"/>
        <v>Exp4</v>
      </c>
      <c r="B2221">
        <f t="shared" si="345"/>
        <v>8</v>
      </c>
      <c r="C2221" t="str">
        <f t="shared" si="346"/>
        <v>Nil</v>
      </c>
      <c r="D2221" t="str">
        <f t="shared" si="347"/>
        <v>Saracen</v>
      </c>
      <c r="E2221" s="20">
        <f t="shared" si="341"/>
        <v>41883</v>
      </c>
      <c r="F2221" t="str">
        <f t="shared" si="342"/>
        <v>None_8h</v>
      </c>
      <c r="G2221">
        <f t="shared" si="343"/>
        <v>148</v>
      </c>
      <c r="H2221" t="str">
        <f t="shared" si="344"/>
        <v>NO</v>
      </c>
      <c r="I2221">
        <f t="shared" si="348"/>
        <v>5.2365443949262938</v>
      </c>
      <c r="J2221">
        <f t="shared" si="349"/>
        <v>16</v>
      </c>
      <c r="S2221">
        <v>2</v>
      </c>
      <c r="U2221" s="7">
        <v>5.2365443949262938</v>
      </c>
      <c r="V2221" s="7">
        <v>16</v>
      </c>
    </row>
    <row r="2222" spans="1:22" x14ac:dyDescent="0.3">
      <c r="A2222" t="str">
        <f t="shared" si="340"/>
        <v>Exp4</v>
      </c>
      <c r="B2222">
        <f t="shared" si="345"/>
        <v>8</v>
      </c>
      <c r="C2222" t="str">
        <f t="shared" si="346"/>
        <v>Nil</v>
      </c>
      <c r="D2222" t="str">
        <f t="shared" si="347"/>
        <v>Saracen</v>
      </c>
      <c r="E2222" s="20">
        <f t="shared" si="341"/>
        <v>41883</v>
      </c>
      <c r="F2222" t="str">
        <f t="shared" si="342"/>
        <v>None_8h</v>
      </c>
      <c r="G2222">
        <f t="shared" si="343"/>
        <v>148</v>
      </c>
      <c r="H2222" t="str">
        <f t="shared" si="344"/>
        <v>NO</v>
      </c>
      <c r="I2222">
        <f t="shared" si="348"/>
        <v>5.4628042509427495</v>
      </c>
      <c r="J2222">
        <f t="shared" si="349"/>
        <v>18</v>
      </c>
      <c r="S2222">
        <v>3</v>
      </c>
      <c r="U2222" s="7">
        <v>5.4628042509427495</v>
      </c>
      <c r="V2222" s="7">
        <v>18</v>
      </c>
    </row>
    <row r="2223" spans="1:22" x14ac:dyDescent="0.3">
      <c r="A2223" t="str">
        <f t="shared" si="340"/>
        <v>Exp4</v>
      </c>
      <c r="B2223">
        <f t="shared" si="345"/>
        <v>8</v>
      </c>
      <c r="C2223" t="str">
        <f t="shared" si="346"/>
        <v>Nil</v>
      </c>
      <c r="D2223" t="str">
        <f t="shared" si="347"/>
        <v>Saracen</v>
      </c>
      <c r="E2223" s="20">
        <f t="shared" si="341"/>
        <v>41883</v>
      </c>
      <c r="F2223" t="str">
        <f t="shared" si="342"/>
        <v>None_8h</v>
      </c>
      <c r="G2223">
        <f t="shared" si="343"/>
        <v>148</v>
      </c>
      <c r="H2223" t="str">
        <f t="shared" si="344"/>
        <v>NO</v>
      </c>
      <c r="I2223">
        <f t="shared" si="348"/>
        <v>4.0900360144057624</v>
      </c>
      <c r="J2223">
        <f t="shared" si="349"/>
        <v>15</v>
      </c>
      <c r="S2223">
        <v>4</v>
      </c>
      <c r="U2223" s="7">
        <v>4.0900360144057624</v>
      </c>
      <c r="V2223" s="7">
        <v>15</v>
      </c>
    </row>
    <row r="2224" spans="1:22" x14ac:dyDescent="0.3">
      <c r="A2224" t="str">
        <f t="shared" si="340"/>
        <v>Exp4</v>
      </c>
      <c r="B2224">
        <f t="shared" si="345"/>
        <v>8</v>
      </c>
      <c r="C2224" t="str">
        <f t="shared" si="346"/>
        <v>Nil</v>
      </c>
      <c r="D2224" t="str">
        <f t="shared" si="347"/>
        <v>Saracen</v>
      </c>
      <c r="E2224" s="20">
        <f t="shared" si="341"/>
        <v>41890</v>
      </c>
      <c r="F2224" t="str">
        <f t="shared" si="342"/>
        <v>None_8h</v>
      </c>
      <c r="G2224">
        <f t="shared" si="343"/>
        <v>136</v>
      </c>
      <c r="H2224" t="str">
        <f t="shared" si="344"/>
        <v>NO</v>
      </c>
      <c r="I2224">
        <f t="shared" si="348"/>
        <v>6.2362948960302456</v>
      </c>
      <c r="J2224">
        <f t="shared" si="349"/>
        <v>20</v>
      </c>
      <c r="P2224" s="1">
        <v>41890</v>
      </c>
      <c r="Q2224" t="s">
        <v>441</v>
      </c>
      <c r="R2224">
        <v>136</v>
      </c>
      <c r="S2224">
        <v>1</v>
      </c>
      <c r="U2224" s="7">
        <v>6.2362948960302456</v>
      </c>
      <c r="V2224" s="7">
        <v>20</v>
      </c>
    </row>
    <row r="2225" spans="1:22" x14ac:dyDescent="0.3">
      <c r="A2225" t="str">
        <f t="shared" si="340"/>
        <v>Exp4</v>
      </c>
      <c r="B2225">
        <f t="shared" si="345"/>
        <v>8</v>
      </c>
      <c r="C2225" t="str">
        <f t="shared" si="346"/>
        <v>Nil</v>
      </c>
      <c r="D2225" t="str">
        <f t="shared" si="347"/>
        <v>Saracen</v>
      </c>
      <c r="E2225" s="20">
        <f t="shared" si="341"/>
        <v>41890</v>
      </c>
      <c r="F2225" t="str">
        <f t="shared" si="342"/>
        <v>None_8h</v>
      </c>
      <c r="G2225">
        <f t="shared" si="343"/>
        <v>136</v>
      </c>
      <c r="H2225" t="str">
        <f t="shared" si="344"/>
        <v>NO</v>
      </c>
      <c r="I2225">
        <f t="shared" si="348"/>
        <v>6.9688090737240076</v>
      </c>
      <c r="J2225">
        <f t="shared" si="349"/>
        <v>18</v>
      </c>
      <c r="S2225">
        <v>2</v>
      </c>
      <c r="U2225" s="7">
        <v>6.9688090737240076</v>
      </c>
      <c r="V2225" s="7">
        <v>18</v>
      </c>
    </row>
    <row r="2226" spans="1:22" x14ac:dyDescent="0.3">
      <c r="A2226" t="str">
        <f t="shared" si="340"/>
        <v>Exp4</v>
      </c>
      <c r="B2226">
        <f t="shared" si="345"/>
        <v>8</v>
      </c>
      <c r="C2226" t="str">
        <f t="shared" si="346"/>
        <v>Nil</v>
      </c>
      <c r="D2226" t="str">
        <f t="shared" si="347"/>
        <v>Saracen</v>
      </c>
      <c r="E2226" s="20">
        <f t="shared" si="341"/>
        <v>41890</v>
      </c>
      <c r="F2226" t="str">
        <f t="shared" si="342"/>
        <v>None_8h</v>
      </c>
      <c r="G2226">
        <f t="shared" si="343"/>
        <v>136</v>
      </c>
      <c r="H2226" t="str">
        <f t="shared" si="344"/>
        <v>NO</v>
      </c>
      <c r="I2226">
        <f t="shared" si="348"/>
        <v>6.3071833648393199</v>
      </c>
      <c r="J2226">
        <f t="shared" si="349"/>
        <v>19</v>
      </c>
      <c r="S2226">
        <v>3</v>
      </c>
      <c r="U2226" s="7">
        <v>6.3071833648393199</v>
      </c>
      <c r="V2226" s="7">
        <v>19</v>
      </c>
    </row>
    <row r="2227" spans="1:22" x14ac:dyDescent="0.3">
      <c r="A2227" t="str">
        <f t="shared" si="340"/>
        <v>Exp4</v>
      </c>
      <c r="B2227">
        <f t="shared" si="345"/>
        <v>8</v>
      </c>
      <c r="C2227" t="str">
        <f t="shared" si="346"/>
        <v>Nil</v>
      </c>
      <c r="D2227" t="str">
        <f t="shared" si="347"/>
        <v>Saracen</v>
      </c>
      <c r="E2227" s="20">
        <f t="shared" si="341"/>
        <v>41890</v>
      </c>
      <c r="F2227" t="str">
        <f t="shared" si="342"/>
        <v>None_8h</v>
      </c>
      <c r="G2227">
        <f t="shared" si="343"/>
        <v>136</v>
      </c>
      <c r="H2227" t="str">
        <f t="shared" si="344"/>
        <v>NO</v>
      </c>
      <c r="I2227">
        <f t="shared" si="348"/>
        <v>6.1930065135413095</v>
      </c>
      <c r="J2227">
        <f t="shared" si="349"/>
        <v>17</v>
      </c>
      <c r="S2227">
        <v>4</v>
      </c>
      <c r="U2227" s="7">
        <v>6.1930065135413095</v>
      </c>
      <c r="V2227" s="7">
        <v>17</v>
      </c>
    </row>
    <row r="2228" spans="1:22" x14ac:dyDescent="0.3">
      <c r="A2228" t="str">
        <f t="shared" si="340"/>
        <v>Exp4</v>
      </c>
      <c r="B2228">
        <f t="shared" si="345"/>
        <v>8</v>
      </c>
      <c r="C2228" t="str">
        <f t="shared" si="346"/>
        <v>Nil</v>
      </c>
      <c r="D2228" t="str">
        <f t="shared" si="347"/>
        <v>Saracen</v>
      </c>
      <c r="E2228" s="20">
        <f t="shared" si="341"/>
        <v>41890</v>
      </c>
      <c r="F2228" t="str">
        <f t="shared" si="342"/>
        <v>None_8h</v>
      </c>
      <c r="G2228">
        <f t="shared" si="343"/>
        <v>137</v>
      </c>
      <c r="H2228" t="str">
        <f t="shared" si="344"/>
        <v>NO</v>
      </c>
      <c r="I2228">
        <f t="shared" si="348"/>
        <v>6.2930056710775046</v>
      </c>
      <c r="J2228">
        <f t="shared" si="349"/>
        <v>21</v>
      </c>
      <c r="R2228">
        <v>137</v>
      </c>
      <c r="S2228">
        <v>1</v>
      </c>
      <c r="U2228" s="7">
        <v>6.2930056710775046</v>
      </c>
      <c r="V2228" s="7">
        <v>21</v>
      </c>
    </row>
    <row r="2229" spans="1:22" x14ac:dyDescent="0.3">
      <c r="A2229" t="str">
        <f t="shared" si="340"/>
        <v>Exp4</v>
      </c>
      <c r="B2229">
        <f t="shared" si="345"/>
        <v>8</v>
      </c>
      <c r="C2229" t="str">
        <f t="shared" si="346"/>
        <v>Nil</v>
      </c>
      <c r="D2229" t="str">
        <f t="shared" si="347"/>
        <v>Saracen</v>
      </c>
      <c r="E2229" s="20">
        <f t="shared" si="341"/>
        <v>41890</v>
      </c>
      <c r="F2229" t="str">
        <f t="shared" si="342"/>
        <v>None_8h</v>
      </c>
      <c r="G2229">
        <f t="shared" si="343"/>
        <v>137</v>
      </c>
      <c r="H2229" t="str">
        <f t="shared" si="344"/>
        <v>NO</v>
      </c>
      <c r="I2229">
        <f t="shared" si="348"/>
        <v>6.5009451795841207</v>
      </c>
      <c r="J2229">
        <f t="shared" si="349"/>
        <v>20</v>
      </c>
      <c r="S2229">
        <v>2</v>
      </c>
      <c r="U2229" s="7">
        <v>6.5009451795841207</v>
      </c>
      <c r="V2229" s="7">
        <v>20</v>
      </c>
    </row>
    <row r="2230" spans="1:22" x14ac:dyDescent="0.3">
      <c r="A2230" t="str">
        <f t="shared" si="340"/>
        <v>Exp4</v>
      </c>
      <c r="B2230">
        <f t="shared" si="345"/>
        <v>8</v>
      </c>
      <c r="C2230" t="str">
        <f t="shared" si="346"/>
        <v>Nil</v>
      </c>
      <c r="D2230" t="str">
        <f t="shared" si="347"/>
        <v>Saracen</v>
      </c>
      <c r="E2230" s="20">
        <f t="shared" si="341"/>
        <v>41890</v>
      </c>
      <c r="F2230" t="str">
        <f t="shared" si="342"/>
        <v>None_8h</v>
      </c>
      <c r="G2230">
        <f t="shared" si="343"/>
        <v>137</v>
      </c>
      <c r="H2230" t="str">
        <f t="shared" si="344"/>
        <v>NO</v>
      </c>
      <c r="I2230">
        <f t="shared" si="348"/>
        <v>6.6474480151228734</v>
      </c>
      <c r="J2230">
        <f t="shared" si="349"/>
        <v>22</v>
      </c>
      <c r="S2230">
        <v>3</v>
      </c>
      <c r="U2230" s="7">
        <v>6.6474480151228734</v>
      </c>
      <c r="V2230" s="7">
        <v>22</v>
      </c>
    </row>
    <row r="2231" spans="1:22" x14ac:dyDescent="0.3">
      <c r="A2231" t="str">
        <f t="shared" si="340"/>
        <v>Exp4</v>
      </c>
      <c r="B2231">
        <f t="shared" si="345"/>
        <v>8</v>
      </c>
      <c r="C2231" t="str">
        <f t="shared" si="346"/>
        <v>Nil</v>
      </c>
      <c r="D2231" t="str">
        <f t="shared" si="347"/>
        <v>Saracen</v>
      </c>
      <c r="E2231" s="20">
        <f t="shared" si="341"/>
        <v>41890</v>
      </c>
      <c r="F2231" t="str">
        <f t="shared" si="342"/>
        <v>None_8h</v>
      </c>
      <c r="G2231">
        <f t="shared" si="343"/>
        <v>137</v>
      </c>
      <c r="H2231" t="str">
        <f t="shared" si="344"/>
        <v>NO</v>
      </c>
      <c r="I2231">
        <f t="shared" si="348"/>
        <v>6.6899810964083173</v>
      </c>
      <c r="J2231">
        <f t="shared" si="349"/>
        <v>21</v>
      </c>
      <c r="S2231">
        <v>4</v>
      </c>
      <c r="U2231" s="7">
        <v>6.6899810964083173</v>
      </c>
      <c r="V2231" s="7">
        <v>21</v>
      </c>
    </row>
    <row r="2232" spans="1:22" x14ac:dyDescent="0.3">
      <c r="A2232" t="str">
        <f t="shared" si="340"/>
        <v>Exp4</v>
      </c>
      <c r="B2232">
        <f t="shared" si="345"/>
        <v>8</v>
      </c>
      <c r="C2232" t="str">
        <f t="shared" si="346"/>
        <v>Nil</v>
      </c>
      <c r="D2232" t="str">
        <f t="shared" si="347"/>
        <v>Saracen</v>
      </c>
      <c r="E2232" s="20">
        <f t="shared" si="341"/>
        <v>41890</v>
      </c>
      <c r="F2232" t="str">
        <f t="shared" si="342"/>
        <v>None_8h</v>
      </c>
      <c r="G2232">
        <f t="shared" si="343"/>
        <v>146</v>
      </c>
      <c r="H2232" t="str">
        <f t="shared" si="344"/>
        <v>NO</v>
      </c>
      <c r="I2232">
        <f t="shared" si="348"/>
        <v>6.5765595463138</v>
      </c>
      <c r="J2232">
        <f t="shared" si="349"/>
        <v>20</v>
      </c>
      <c r="R2232">
        <v>146</v>
      </c>
      <c r="S2232">
        <v>1</v>
      </c>
      <c r="U2232" s="7">
        <v>6.5765595463138</v>
      </c>
      <c r="V2232" s="7">
        <v>20</v>
      </c>
    </row>
    <row r="2233" spans="1:22" x14ac:dyDescent="0.3">
      <c r="A2233" t="str">
        <f t="shared" si="340"/>
        <v>Exp4</v>
      </c>
      <c r="B2233">
        <f t="shared" si="345"/>
        <v>8</v>
      </c>
      <c r="C2233" t="str">
        <f t="shared" si="346"/>
        <v>Nil</v>
      </c>
      <c r="D2233" t="str">
        <f t="shared" si="347"/>
        <v>Saracen</v>
      </c>
      <c r="E2233" s="20">
        <f t="shared" si="341"/>
        <v>41890</v>
      </c>
      <c r="F2233" t="str">
        <f t="shared" si="342"/>
        <v>None_8h</v>
      </c>
      <c r="G2233">
        <f t="shared" si="343"/>
        <v>146</v>
      </c>
      <c r="H2233" t="str">
        <f t="shared" si="344"/>
        <v>NO</v>
      </c>
      <c r="I2233">
        <f t="shared" si="348"/>
        <v>6.1748582230623814</v>
      </c>
      <c r="J2233">
        <f t="shared" si="349"/>
        <v>21</v>
      </c>
      <c r="S2233">
        <v>2</v>
      </c>
      <c r="U2233" s="7">
        <v>6.1748582230623814</v>
      </c>
      <c r="V2233" s="7">
        <v>21</v>
      </c>
    </row>
    <row r="2234" spans="1:22" x14ac:dyDescent="0.3">
      <c r="A2234" t="str">
        <f t="shared" si="340"/>
        <v>Exp4</v>
      </c>
      <c r="B2234">
        <f t="shared" si="345"/>
        <v>8</v>
      </c>
      <c r="C2234" t="str">
        <f t="shared" si="346"/>
        <v>Nil</v>
      </c>
      <c r="D2234" t="str">
        <f t="shared" si="347"/>
        <v>Saracen</v>
      </c>
      <c r="E2234" s="20">
        <f t="shared" si="341"/>
        <v>41890</v>
      </c>
      <c r="F2234" t="str">
        <f t="shared" si="342"/>
        <v>None_8h</v>
      </c>
      <c r="G2234">
        <f t="shared" si="343"/>
        <v>146</v>
      </c>
      <c r="H2234" t="str">
        <f t="shared" si="344"/>
        <v>NO</v>
      </c>
      <c r="I2234">
        <f t="shared" si="348"/>
        <v>6.2268431001890363</v>
      </c>
      <c r="J2234">
        <f t="shared" si="349"/>
        <v>18</v>
      </c>
      <c r="S2234">
        <v>3</v>
      </c>
      <c r="U2234" s="7">
        <v>6.2268431001890363</v>
      </c>
      <c r="V2234" s="7">
        <v>18</v>
      </c>
    </row>
    <row r="2235" spans="1:22" x14ac:dyDescent="0.3">
      <c r="A2235" t="str">
        <f t="shared" si="340"/>
        <v>Exp4</v>
      </c>
      <c r="B2235">
        <f t="shared" si="345"/>
        <v>8</v>
      </c>
      <c r="C2235" t="str">
        <f t="shared" si="346"/>
        <v>Nil</v>
      </c>
      <c r="D2235" t="str">
        <f t="shared" si="347"/>
        <v>Saracen</v>
      </c>
      <c r="E2235" s="20">
        <f t="shared" si="341"/>
        <v>41890</v>
      </c>
      <c r="F2235" t="str">
        <f t="shared" si="342"/>
        <v>None_8h</v>
      </c>
      <c r="G2235">
        <f t="shared" si="343"/>
        <v>146</v>
      </c>
      <c r="H2235" t="str">
        <f t="shared" si="344"/>
        <v>NO</v>
      </c>
      <c r="I2235">
        <f t="shared" si="348"/>
        <v>6.727788279773157</v>
      </c>
      <c r="J2235">
        <f t="shared" si="349"/>
        <v>19</v>
      </c>
      <c r="S2235">
        <v>4</v>
      </c>
      <c r="U2235" s="7">
        <v>6.727788279773157</v>
      </c>
      <c r="V2235" s="7">
        <v>19</v>
      </c>
    </row>
    <row r="2236" spans="1:22" x14ac:dyDescent="0.3">
      <c r="A2236" t="str">
        <f t="shared" si="340"/>
        <v>Exp4</v>
      </c>
      <c r="B2236">
        <f t="shared" si="345"/>
        <v>8</v>
      </c>
      <c r="C2236" t="str">
        <f t="shared" si="346"/>
        <v>Nil</v>
      </c>
      <c r="D2236" t="str">
        <f t="shared" si="347"/>
        <v>Saracen</v>
      </c>
      <c r="E2236" s="20">
        <f t="shared" si="341"/>
        <v>41897</v>
      </c>
      <c r="F2236" t="str">
        <f t="shared" si="342"/>
        <v>None_8h</v>
      </c>
      <c r="G2236">
        <f t="shared" si="343"/>
        <v>130</v>
      </c>
      <c r="H2236" t="str">
        <f t="shared" si="344"/>
        <v>NO</v>
      </c>
      <c r="I2236">
        <f t="shared" si="348"/>
        <v>6.9499054820415882</v>
      </c>
      <c r="J2236">
        <f t="shared" si="349"/>
        <v>22</v>
      </c>
      <c r="P2236" s="1">
        <v>41897</v>
      </c>
      <c r="Q2236" t="s">
        <v>441</v>
      </c>
      <c r="R2236">
        <v>130</v>
      </c>
      <c r="S2236">
        <v>1</v>
      </c>
      <c r="U2236" s="7">
        <v>6.9499054820415882</v>
      </c>
      <c r="V2236" s="7">
        <v>22</v>
      </c>
    </row>
    <row r="2237" spans="1:22" x14ac:dyDescent="0.3">
      <c r="A2237" t="str">
        <f t="shared" si="340"/>
        <v>Exp4</v>
      </c>
      <c r="B2237">
        <f t="shared" si="345"/>
        <v>8</v>
      </c>
      <c r="C2237" t="str">
        <f t="shared" si="346"/>
        <v>Nil</v>
      </c>
      <c r="D2237" t="str">
        <f t="shared" si="347"/>
        <v>Saracen</v>
      </c>
      <c r="E2237" s="20">
        <f t="shared" si="341"/>
        <v>41897</v>
      </c>
      <c r="F2237" t="str">
        <f t="shared" si="342"/>
        <v>None_8h</v>
      </c>
      <c r="G2237">
        <f t="shared" si="343"/>
        <v>130</v>
      </c>
      <c r="H2237" t="str">
        <f t="shared" si="344"/>
        <v>NO</v>
      </c>
      <c r="I2237">
        <f t="shared" si="348"/>
        <v>6.8648393194706996</v>
      </c>
      <c r="J2237">
        <f t="shared" si="349"/>
        <v>24</v>
      </c>
      <c r="S2237">
        <v>2</v>
      </c>
      <c r="U2237" s="7">
        <v>6.8648393194706996</v>
      </c>
      <c r="V2237" s="7">
        <v>24</v>
      </c>
    </row>
    <row r="2238" spans="1:22" x14ac:dyDescent="0.3">
      <c r="A2238" t="str">
        <f t="shared" si="340"/>
        <v>Exp4</v>
      </c>
      <c r="B2238">
        <f t="shared" si="345"/>
        <v>8</v>
      </c>
      <c r="C2238" t="str">
        <f t="shared" si="346"/>
        <v>Nil</v>
      </c>
      <c r="D2238" t="str">
        <f t="shared" si="347"/>
        <v>Saracen</v>
      </c>
      <c r="E2238" s="20">
        <f t="shared" si="341"/>
        <v>41897</v>
      </c>
      <c r="F2238" t="str">
        <f t="shared" si="342"/>
        <v>None_8h</v>
      </c>
      <c r="G2238">
        <f t="shared" si="343"/>
        <v>130</v>
      </c>
      <c r="H2238" t="str">
        <f t="shared" si="344"/>
        <v>NO</v>
      </c>
      <c r="I2238">
        <f t="shared" si="348"/>
        <v>7.2267573696145124</v>
      </c>
      <c r="J2238">
        <f t="shared" si="349"/>
        <v>26</v>
      </c>
      <c r="S2238">
        <v>3</v>
      </c>
      <c r="U2238" s="7">
        <v>7.2267573696145124</v>
      </c>
      <c r="V2238" s="7">
        <v>26</v>
      </c>
    </row>
    <row r="2239" spans="1:22" x14ac:dyDescent="0.3">
      <c r="A2239" t="str">
        <f t="shared" si="340"/>
        <v>Exp4</v>
      </c>
      <c r="B2239">
        <f t="shared" si="345"/>
        <v>8</v>
      </c>
      <c r="C2239" t="str">
        <f t="shared" si="346"/>
        <v>Nil</v>
      </c>
      <c r="D2239" t="str">
        <f t="shared" si="347"/>
        <v>Saracen</v>
      </c>
      <c r="E2239" s="20">
        <f t="shared" si="341"/>
        <v>41897</v>
      </c>
      <c r="F2239" t="str">
        <f t="shared" si="342"/>
        <v>None_8h</v>
      </c>
      <c r="G2239">
        <f t="shared" si="343"/>
        <v>130</v>
      </c>
      <c r="H2239" t="str">
        <f t="shared" si="344"/>
        <v>NO</v>
      </c>
      <c r="I2239">
        <f t="shared" si="348"/>
        <v>7.0302457466918717</v>
      </c>
      <c r="J2239">
        <f t="shared" si="349"/>
        <v>23</v>
      </c>
      <c r="S2239">
        <v>4</v>
      </c>
      <c r="U2239" s="7">
        <v>7.0302457466918717</v>
      </c>
      <c r="V2239" s="7">
        <v>23</v>
      </c>
    </row>
    <row r="2240" spans="1:22" x14ac:dyDescent="0.3">
      <c r="A2240" t="str">
        <f t="shared" si="340"/>
        <v>Exp4</v>
      </c>
      <c r="B2240">
        <f t="shared" si="345"/>
        <v>8</v>
      </c>
      <c r="C2240" t="str">
        <f t="shared" si="346"/>
        <v>Nil</v>
      </c>
      <c r="D2240" t="str">
        <f t="shared" si="347"/>
        <v>Saracen</v>
      </c>
      <c r="E2240" s="20">
        <f t="shared" si="341"/>
        <v>41897</v>
      </c>
      <c r="F2240" t="str">
        <f t="shared" si="342"/>
        <v>None_8h</v>
      </c>
      <c r="G2240">
        <f t="shared" si="343"/>
        <v>138</v>
      </c>
      <c r="H2240" t="str">
        <f t="shared" si="344"/>
        <v>NO</v>
      </c>
      <c r="I2240">
        <f t="shared" si="348"/>
        <v>6.8742911153119088</v>
      </c>
      <c r="J2240">
        <f t="shared" si="349"/>
        <v>23</v>
      </c>
      <c r="R2240">
        <v>138</v>
      </c>
      <c r="S2240">
        <v>1</v>
      </c>
      <c r="U2240" s="7">
        <v>6.8742911153119088</v>
      </c>
      <c r="V2240" s="7">
        <v>23</v>
      </c>
    </row>
    <row r="2241" spans="1:22" x14ac:dyDescent="0.3">
      <c r="A2241" t="str">
        <f t="shared" si="340"/>
        <v>Exp4</v>
      </c>
      <c r="B2241">
        <f t="shared" si="345"/>
        <v>8</v>
      </c>
      <c r="C2241" t="str">
        <f t="shared" si="346"/>
        <v>Nil</v>
      </c>
      <c r="D2241" t="str">
        <f t="shared" si="347"/>
        <v>Saracen</v>
      </c>
      <c r="E2241" s="20">
        <f t="shared" si="341"/>
        <v>41897</v>
      </c>
      <c r="F2241" t="str">
        <f t="shared" si="342"/>
        <v>None_8h</v>
      </c>
      <c r="G2241">
        <f t="shared" si="343"/>
        <v>138</v>
      </c>
      <c r="H2241" t="str">
        <f t="shared" si="344"/>
        <v>NO</v>
      </c>
      <c r="I2241">
        <f t="shared" si="348"/>
        <v>7.204081632653061</v>
      </c>
      <c r="J2241">
        <f t="shared" si="349"/>
        <v>25</v>
      </c>
      <c r="S2241">
        <v>2</v>
      </c>
      <c r="U2241" s="7">
        <v>7.204081632653061</v>
      </c>
      <c r="V2241" s="7">
        <v>25</v>
      </c>
    </row>
    <row r="2242" spans="1:22" x14ac:dyDescent="0.3">
      <c r="A2242" t="str">
        <f t="shared" si="340"/>
        <v>Exp4</v>
      </c>
      <c r="B2242">
        <f t="shared" si="345"/>
        <v>8</v>
      </c>
      <c r="C2242" t="str">
        <f t="shared" si="346"/>
        <v>Nil</v>
      </c>
      <c r="D2242" t="str">
        <f t="shared" si="347"/>
        <v>Saracen</v>
      </c>
      <c r="E2242" s="20">
        <f t="shared" si="341"/>
        <v>41897</v>
      </c>
      <c r="F2242" t="str">
        <f t="shared" si="342"/>
        <v>None_8h</v>
      </c>
      <c r="G2242">
        <f t="shared" si="343"/>
        <v>138</v>
      </c>
      <c r="H2242" t="str">
        <f t="shared" si="344"/>
        <v>NO</v>
      </c>
      <c r="I2242">
        <f t="shared" si="348"/>
        <v>7.2993197278911568</v>
      </c>
      <c r="J2242">
        <f t="shared" si="349"/>
        <v>25</v>
      </c>
      <c r="S2242">
        <v>3</v>
      </c>
      <c r="U2242" s="7">
        <v>7.2993197278911568</v>
      </c>
      <c r="V2242" s="7">
        <v>25</v>
      </c>
    </row>
    <row r="2243" spans="1:22" x14ac:dyDescent="0.3">
      <c r="A2243" t="str">
        <f t="shared" ref="A2243:A2306" si="350">IF(L2243="",A2242,L2243)</f>
        <v>Exp4</v>
      </c>
      <c r="B2243">
        <f t="shared" si="345"/>
        <v>8</v>
      </c>
      <c r="C2243" t="str">
        <f t="shared" si="346"/>
        <v>Nil</v>
      </c>
      <c r="D2243" t="str">
        <f t="shared" si="347"/>
        <v>Saracen</v>
      </c>
      <c r="E2243" s="20">
        <f t="shared" ref="E2243:E2306" si="351">IF(P2243="",E2242,P2243)</f>
        <v>41897</v>
      </c>
      <c r="F2243" t="str">
        <f t="shared" ref="F2243:F2306" si="352">IF(Q2243="",F2242,Q2243)</f>
        <v>None_8h</v>
      </c>
      <c r="G2243">
        <f t="shared" ref="G2243:G2306" si="353">IF(R2243="",G2242,R2243)</f>
        <v>138</v>
      </c>
      <c r="H2243" t="str">
        <f t="shared" ref="H2243:H2306" si="354">IF(T2243="","NO","YES")</f>
        <v>NO</v>
      </c>
      <c r="I2243">
        <f t="shared" si="348"/>
        <v>7.5396825396825395</v>
      </c>
      <c r="J2243">
        <f t="shared" si="349"/>
        <v>25</v>
      </c>
      <c r="S2243">
        <v>4</v>
      </c>
      <c r="U2243" s="7">
        <v>7.5396825396825395</v>
      </c>
      <c r="V2243" s="7">
        <v>25</v>
      </c>
    </row>
    <row r="2244" spans="1:22" x14ac:dyDescent="0.3">
      <c r="A2244" t="str">
        <f t="shared" si="350"/>
        <v>Exp4</v>
      </c>
      <c r="B2244">
        <f t="shared" ref="B2244:B2307" si="355">IF(L2244="",B2243,M2244)</f>
        <v>8</v>
      </c>
      <c r="C2244" t="str">
        <f t="shared" ref="C2244:C2307" si="356">IF(O2244="",C2243,O2244)</f>
        <v>Nil</v>
      </c>
      <c r="D2244" t="str">
        <f t="shared" ref="D2244:D2307" si="357">IF(N2244="",D2243,N2244)</f>
        <v>Saracen</v>
      </c>
      <c r="E2244" s="20">
        <f t="shared" si="351"/>
        <v>41897</v>
      </c>
      <c r="F2244" t="str">
        <f t="shared" si="352"/>
        <v>None_8h</v>
      </c>
      <c r="G2244">
        <f t="shared" si="353"/>
        <v>151</v>
      </c>
      <c r="H2244" t="str">
        <f t="shared" si="354"/>
        <v>NO</v>
      </c>
      <c r="I2244">
        <f t="shared" ref="I2244:I2307" si="358">IF(U2244="","",U2244)</f>
        <v>6.524574669187146</v>
      </c>
      <c r="J2244">
        <f t="shared" ref="J2244:J2307" si="359">IF(V2244="","",V2244)</f>
        <v>19</v>
      </c>
      <c r="R2244">
        <v>151</v>
      </c>
      <c r="S2244">
        <v>1</v>
      </c>
      <c r="U2244" s="7">
        <v>6.524574669187146</v>
      </c>
      <c r="V2244" s="7">
        <v>19</v>
      </c>
    </row>
    <row r="2245" spans="1:22" x14ac:dyDescent="0.3">
      <c r="A2245" t="str">
        <f t="shared" si="350"/>
        <v>Exp4</v>
      </c>
      <c r="B2245">
        <f t="shared" si="355"/>
        <v>8</v>
      </c>
      <c r="C2245" t="str">
        <f t="shared" si="356"/>
        <v>Nil</v>
      </c>
      <c r="D2245" t="str">
        <f t="shared" si="357"/>
        <v>Saracen</v>
      </c>
      <c r="E2245" s="20">
        <f t="shared" si="351"/>
        <v>41897</v>
      </c>
      <c r="F2245" t="str">
        <f t="shared" si="352"/>
        <v>None_8h</v>
      </c>
      <c r="G2245">
        <f t="shared" si="353"/>
        <v>151</v>
      </c>
      <c r="H2245" t="str">
        <f t="shared" si="354"/>
        <v>NO</v>
      </c>
      <c r="I2245">
        <f t="shared" si="358"/>
        <v>6.4536862003780717</v>
      </c>
      <c r="J2245">
        <f t="shared" si="359"/>
        <v>23</v>
      </c>
      <c r="S2245">
        <v>2</v>
      </c>
      <c r="U2245" s="7">
        <v>6.4536862003780717</v>
      </c>
      <c r="V2245" s="7">
        <v>23</v>
      </c>
    </row>
    <row r="2246" spans="1:22" x14ac:dyDescent="0.3">
      <c r="A2246" t="str">
        <f t="shared" si="350"/>
        <v>Exp4</v>
      </c>
      <c r="B2246">
        <f t="shared" si="355"/>
        <v>8</v>
      </c>
      <c r="C2246" t="str">
        <f t="shared" si="356"/>
        <v>Nil</v>
      </c>
      <c r="D2246" t="str">
        <f t="shared" si="357"/>
        <v>Saracen</v>
      </c>
      <c r="E2246" s="20">
        <f t="shared" si="351"/>
        <v>41897</v>
      </c>
      <c r="F2246" t="str">
        <f t="shared" si="352"/>
        <v>None_8h</v>
      </c>
      <c r="G2246">
        <f t="shared" si="353"/>
        <v>151</v>
      </c>
      <c r="H2246" t="str">
        <f t="shared" si="354"/>
        <v>NO</v>
      </c>
      <c r="I2246">
        <f t="shared" si="358"/>
        <v>6.732514177693762</v>
      </c>
      <c r="J2246">
        <f t="shared" si="359"/>
        <v>23</v>
      </c>
      <c r="S2246">
        <v>3</v>
      </c>
      <c r="U2246" s="7">
        <v>6.732514177693762</v>
      </c>
      <c r="V2246" s="7">
        <v>23</v>
      </c>
    </row>
    <row r="2247" spans="1:22" x14ac:dyDescent="0.3">
      <c r="A2247" t="str">
        <f t="shared" si="350"/>
        <v>Exp4</v>
      </c>
      <c r="B2247">
        <f t="shared" si="355"/>
        <v>8</v>
      </c>
      <c r="C2247" t="str">
        <f t="shared" si="356"/>
        <v>Nil</v>
      </c>
      <c r="D2247" t="str">
        <f t="shared" si="357"/>
        <v>Saracen</v>
      </c>
      <c r="E2247" s="20">
        <f t="shared" si="351"/>
        <v>41897</v>
      </c>
      <c r="F2247" t="str">
        <f t="shared" si="352"/>
        <v>None_8h</v>
      </c>
      <c r="G2247">
        <f t="shared" si="353"/>
        <v>151</v>
      </c>
      <c r="H2247" t="str">
        <f t="shared" si="354"/>
        <v>NO</v>
      </c>
      <c r="I2247">
        <f t="shared" si="358"/>
        <v>6.5860113421550093</v>
      </c>
      <c r="J2247">
        <f t="shared" si="359"/>
        <v>21</v>
      </c>
      <c r="S2247">
        <v>4</v>
      </c>
      <c r="U2247" s="7">
        <v>6.5860113421550093</v>
      </c>
      <c r="V2247" s="7">
        <v>21</v>
      </c>
    </row>
    <row r="2248" spans="1:22" x14ac:dyDescent="0.3">
      <c r="A2248" t="str">
        <f t="shared" si="350"/>
        <v>Exp4</v>
      </c>
      <c r="B2248">
        <f t="shared" si="355"/>
        <v>8</v>
      </c>
      <c r="C2248" t="str">
        <f t="shared" si="356"/>
        <v>Nil</v>
      </c>
      <c r="D2248" t="str">
        <f t="shared" si="357"/>
        <v>Saracen</v>
      </c>
      <c r="E2248" s="20">
        <f t="shared" si="351"/>
        <v>41904</v>
      </c>
      <c r="F2248" t="str">
        <f t="shared" si="352"/>
        <v>None_8h</v>
      </c>
      <c r="G2248">
        <f t="shared" si="353"/>
        <v>114</v>
      </c>
      <c r="H2248" t="str">
        <f t="shared" si="354"/>
        <v>NO</v>
      </c>
      <c r="I2248">
        <f t="shared" si="358"/>
        <v>8.0873563218390796</v>
      </c>
      <c r="J2248">
        <f t="shared" si="359"/>
        <v>21</v>
      </c>
      <c r="P2248" s="1">
        <v>41904</v>
      </c>
      <c r="Q2248" t="s">
        <v>441</v>
      </c>
      <c r="R2248">
        <v>114</v>
      </c>
      <c r="S2248">
        <v>1</v>
      </c>
      <c r="U2248" s="7">
        <v>8.0873563218390796</v>
      </c>
      <c r="V2248" s="7">
        <v>21</v>
      </c>
    </row>
    <row r="2249" spans="1:22" x14ac:dyDescent="0.3">
      <c r="A2249" t="str">
        <f t="shared" si="350"/>
        <v>Exp4</v>
      </c>
      <c r="B2249">
        <f t="shared" si="355"/>
        <v>8</v>
      </c>
      <c r="C2249" t="str">
        <f t="shared" si="356"/>
        <v>Nil</v>
      </c>
      <c r="D2249" t="str">
        <f t="shared" si="357"/>
        <v>Saracen</v>
      </c>
      <c r="E2249" s="20">
        <f t="shared" si="351"/>
        <v>41904</v>
      </c>
      <c r="F2249" t="str">
        <f t="shared" si="352"/>
        <v>None_8h</v>
      </c>
      <c r="G2249">
        <f t="shared" si="353"/>
        <v>114</v>
      </c>
      <c r="H2249" t="str">
        <f t="shared" si="354"/>
        <v>NO</v>
      </c>
      <c r="I2249">
        <f t="shared" si="358"/>
        <v>7.5941043083900226</v>
      </c>
      <c r="J2249">
        <f t="shared" si="359"/>
        <v>22</v>
      </c>
      <c r="S2249">
        <v>2</v>
      </c>
      <c r="U2249" s="7">
        <v>7.5941043083900226</v>
      </c>
      <c r="V2249" s="7">
        <v>22</v>
      </c>
    </row>
    <row r="2250" spans="1:22" x14ac:dyDescent="0.3">
      <c r="A2250" t="str">
        <f t="shared" si="350"/>
        <v>Exp4</v>
      </c>
      <c r="B2250">
        <f t="shared" si="355"/>
        <v>8</v>
      </c>
      <c r="C2250" t="str">
        <f t="shared" si="356"/>
        <v>Nil</v>
      </c>
      <c r="D2250" t="str">
        <f t="shared" si="357"/>
        <v>Saracen</v>
      </c>
      <c r="E2250" s="20">
        <f t="shared" si="351"/>
        <v>41904</v>
      </c>
      <c r="F2250" t="str">
        <f t="shared" si="352"/>
        <v>None_8h</v>
      </c>
      <c r="G2250">
        <f t="shared" si="353"/>
        <v>114</v>
      </c>
      <c r="H2250" t="str">
        <f t="shared" si="354"/>
        <v>NO</v>
      </c>
      <c r="I2250">
        <f t="shared" si="358"/>
        <v>7.7165532879818599</v>
      </c>
      <c r="J2250">
        <f t="shared" si="359"/>
        <v>23</v>
      </c>
      <c r="S2250">
        <v>3</v>
      </c>
      <c r="U2250" s="7">
        <v>7.7165532879818599</v>
      </c>
      <c r="V2250" s="7">
        <v>23</v>
      </c>
    </row>
    <row r="2251" spans="1:22" x14ac:dyDescent="0.3">
      <c r="A2251" t="str">
        <f t="shared" si="350"/>
        <v>Exp4</v>
      </c>
      <c r="B2251">
        <f t="shared" si="355"/>
        <v>8</v>
      </c>
      <c r="C2251" t="str">
        <f t="shared" si="356"/>
        <v>Nil</v>
      </c>
      <c r="D2251" t="str">
        <f t="shared" si="357"/>
        <v>Saracen</v>
      </c>
      <c r="E2251" s="20">
        <f t="shared" si="351"/>
        <v>41904</v>
      </c>
      <c r="F2251" t="str">
        <f t="shared" si="352"/>
        <v>None_8h</v>
      </c>
      <c r="G2251">
        <f t="shared" si="353"/>
        <v>114</v>
      </c>
      <c r="H2251" t="str">
        <f t="shared" si="354"/>
        <v>NO</v>
      </c>
      <c r="I2251">
        <f t="shared" si="358"/>
        <v>7.5668934240362811</v>
      </c>
      <c r="J2251">
        <f t="shared" si="359"/>
        <v>21</v>
      </c>
      <c r="S2251">
        <v>4</v>
      </c>
      <c r="U2251" s="7">
        <v>7.5668934240362811</v>
      </c>
      <c r="V2251" s="7">
        <v>21</v>
      </c>
    </row>
    <row r="2252" spans="1:22" x14ac:dyDescent="0.3">
      <c r="A2252" t="str">
        <f t="shared" si="350"/>
        <v>Exp4</v>
      </c>
      <c r="B2252">
        <f t="shared" si="355"/>
        <v>8</v>
      </c>
      <c r="C2252" t="str">
        <f t="shared" si="356"/>
        <v>Nil</v>
      </c>
      <c r="D2252" t="str">
        <f t="shared" si="357"/>
        <v>Saracen</v>
      </c>
      <c r="E2252" s="20">
        <f t="shared" si="351"/>
        <v>41904</v>
      </c>
      <c r="F2252" t="str">
        <f t="shared" si="352"/>
        <v>None_8h</v>
      </c>
      <c r="G2252">
        <f t="shared" si="353"/>
        <v>129</v>
      </c>
      <c r="H2252" t="str">
        <f t="shared" si="354"/>
        <v>NO</v>
      </c>
      <c r="I2252">
        <f t="shared" si="358"/>
        <v>7.5532879818594107</v>
      </c>
      <c r="J2252">
        <f t="shared" si="359"/>
        <v>27</v>
      </c>
      <c r="R2252">
        <v>129</v>
      </c>
      <c r="S2252">
        <v>1</v>
      </c>
      <c r="U2252" s="7">
        <v>7.5532879818594107</v>
      </c>
      <c r="V2252" s="7">
        <v>27</v>
      </c>
    </row>
    <row r="2253" spans="1:22" x14ac:dyDescent="0.3">
      <c r="A2253" t="str">
        <f t="shared" si="350"/>
        <v>Exp4</v>
      </c>
      <c r="B2253">
        <f t="shared" si="355"/>
        <v>8</v>
      </c>
      <c r="C2253" t="str">
        <f t="shared" si="356"/>
        <v>Nil</v>
      </c>
      <c r="D2253" t="str">
        <f t="shared" si="357"/>
        <v>Saracen</v>
      </c>
      <c r="E2253" s="20">
        <f t="shared" si="351"/>
        <v>41904</v>
      </c>
      <c r="F2253" t="str">
        <f t="shared" si="352"/>
        <v>None_8h</v>
      </c>
      <c r="G2253">
        <f t="shared" si="353"/>
        <v>129</v>
      </c>
      <c r="H2253" t="str">
        <f t="shared" si="354"/>
        <v>NO</v>
      </c>
      <c r="I2253">
        <f t="shared" si="358"/>
        <v>7.8571428571428568</v>
      </c>
      <c r="J2253">
        <f t="shared" si="359"/>
        <v>27</v>
      </c>
      <c r="S2253">
        <v>2</v>
      </c>
      <c r="U2253" s="7">
        <v>7.8571428571428568</v>
      </c>
      <c r="V2253" s="7">
        <v>27</v>
      </c>
    </row>
    <row r="2254" spans="1:22" x14ac:dyDescent="0.3">
      <c r="A2254" t="str">
        <f t="shared" si="350"/>
        <v>Exp4</v>
      </c>
      <c r="B2254">
        <f t="shared" si="355"/>
        <v>8</v>
      </c>
      <c r="C2254" t="str">
        <f t="shared" si="356"/>
        <v>Nil</v>
      </c>
      <c r="D2254" t="str">
        <f t="shared" si="357"/>
        <v>Saracen</v>
      </c>
      <c r="E2254" s="20">
        <f t="shared" si="351"/>
        <v>41904</v>
      </c>
      <c r="F2254" t="str">
        <f t="shared" si="352"/>
        <v>None_8h</v>
      </c>
      <c r="G2254">
        <f t="shared" si="353"/>
        <v>129</v>
      </c>
      <c r="H2254" t="str">
        <f t="shared" si="354"/>
        <v>NO</v>
      </c>
      <c r="I2254">
        <f t="shared" si="358"/>
        <v>7.7891156462585034</v>
      </c>
      <c r="J2254">
        <f t="shared" si="359"/>
        <v>26</v>
      </c>
      <c r="S2254">
        <v>3</v>
      </c>
      <c r="U2254" s="7">
        <v>7.7891156462585034</v>
      </c>
      <c r="V2254" s="7">
        <v>26</v>
      </c>
    </row>
    <row r="2255" spans="1:22" x14ac:dyDescent="0.3">
      <c r="A2255" t="str">
        <f t="shared" si="350"/>
        <v>Exp4</v>
      </c>
      <c r="B2255">
        <f t="shared" si="355"/>
        <v>8</v>
      </c>
      <c r="C2255" t="str">
        <f t="shared" si="356"/>
        <v>Nil</v>
      </c>
      <c r="D2255" t="str">
        <f t="shared" si="357"/>
        <v>Saracen</v>
      </c>
      <c r="E2255" s="20">
        <f t="shared" si="351"/>
        <v>41904</v>
      </c>
      <c r="F2255" t="str">
        <f t="shared" si="352"/>
        <v>None_8h</v>
      </c>
      <c r="G2255">
        <f t="shared" si="353"/>
        <v>129</v>
      </c>
      <c r="H2255" t="str">
        <f t="shared" si="354"/>
        <v>NO</v>
      </c>
      <c r="I2255">
        <f t="shared" si="358"/>
        <v>7.666666666666667</v>
      </c>
      <c r="J2255">
        <f t="shared" si="359"/>
        <v>28</v>
      </c>
      <c r="S2255">
        <v>4</v>
      </c>
      <c r="U2255" s="7">
        <v>7.666666666666667</v>
      </c>
      <c r="V2255" s="7">
        <v>28</v>
      </c>
    </row>
    <row r="2256" spans="1:22" x14ac:dyDescent="0.3">
      <c r="A2256" t="str">
        <f t="shared" si="350"/>
        <v>Exp4</v>
      </c>
      <c r="B2256">
        <f t="shared" si="355"/>
        <v>8</v>
      </c>
      <c r="C2256" t="str">
        <f t="shared" si="356"/>
        <v>Nil</v>
      </c>
      <c r="D2256" t="str">
        <f t="shared" si="357"/>
        <v>Saracen</v>
      </c>
      <c r="E2256" s="20">
        <f t="shared" si="351"/>
        <v>41904</v>
      </c>
      <c r="F2256" t="str">
        <f t="shared" si="352"/>
        <v>None_8h</v>
      </c>
      <c r="G2256">
        <f t="shared" si="353"/>
        <v>143</v>
      </c>
      <c r="H2256" t="str">
        <f t="shared" si="354"/>
        <v>NO</v>
      </c>
      <c r="I2256">
        <f t="shared" si="358"/>
        <v>7.6077097505668938</v>
      </c>
      <c r="J2256">
        <f t="shared" si="359"/>
        <v>24</v>
      </c>
      <c r="R2256">
        <v>143</v>
      </c>
      <c r="S2256">
        <v>1</v>
      </c>
      <c r="U2256" s="7">
        <v>7.6077097505668938</v>
      </c>
      <c r="V2256" s="7">
        <v>24</v>
      </c>
    </row>
    <row r="2257" spans="1:22" x14ac:dyDescent="0.3">
      <c r="A2257" t="str">
        <f t="shared" si="350"/>
        <v>Exp4</v>
      </c>
      <c r="B2257">
        <f t="shared" si="355"/>
        <v>8</v>
      </c>
      <c r="C2257" t="str">
        <f t="shared" si="356"/>
        <v>Nil</v>
      </c>
      <c r="D2257" t="str">
        <f t="shared" si="357"/>
        <v>Saracen</v>
      </c>
      <c r="E2257" s="20">
        <f t="shared" si="351"/>
        <v>41904</v>
      </c>
      <c r="F2257" t="str">
        <f t="shared" si="352"/>
        <v>None_8h</v>
      </c>
      <c r="G2257">
        <f t="shared" si="353"/>
        <v>143</v>
      </c>
      <c r="H2257" t="str">
        <f t="shared" si="354"/>
        <v>NO</v>
      </c>
      <c r="I2257">
        <f t="shared" si="358"/>
        <v>7.7845804988662133</v>
      </c>
      <c r="J2257">
        <f t="shared" si="359"/>
        <v>28</v>
      </c>
      <c r="S2257">
        <v>2</v>
      </c>
      <c r="U2257" s="7">
        <v>7.7845804988662133</v>
      </c>
      <c r="V2257" s="7">
        <v>28</v>
      </c>
    </row>
    <row r="2258" spans="1:22" x14ac:dyDescent="0.3">
      <c r="A2258" t="str">
        <f t="shared" si="350"/>
        <v>Exp4</v>
      </c>
      <c r="B2258">
        <f t="shared" si="355"/>
        <v>8</v>
      </c>
      <c r="C2258" t="str">
        <f t="shared" si="356"/>
        <v>Nil</v>
      </c>
      <c r="D2258" t="str">
        <f t="shared" si="357"/>
        <v>Saracen</v>
      </c>
      <c r="E2258" s="20">
        <f t="shared" si="351"/>
        <v>41904</v>
      </c>
      <c r="F2258" t="str">
        <f t="shared" si="352"/>
        <v>None_8h</v>
      </c>
      <c r="G2258">
        <f t="shared" si="353"/>
        <v>143</v>
      </c>
      <c r="H2258" t="str">
        <f t="shared" si="354"/>
        <v>NO</v>
      </c>
      <c r="I2258">
        <f t="shared" si="358"/>
        <v>7.7165532879818599</v>
      </c>
      <c r="J2258">
        <f t="shared" si="359"/>
        <v>24</v>
      </c>
      <c r="S2258">
        <v>3</v>
      </c>
      <c r="U2258" s="7">
        <v>7.7165532879818599</v>
      </c>
      <c r="V2258" s="7">
        <v>24</v>
      </c>
    </row>
    <row r="2259" spans="1:22" x14ac:dyDescent="0.3">
      <c r="A2259" t="str">
        <f t="shared" si="350"/>
        <v>Exp4</v>
      </c>
      <c r="B2259">
        <f t="shared" si="355"/>
        <v>8</v>
      </c>
      <c r="C2259" t="str">
        <f t="shared" si="356"/>
        <v>Nil</v>
      </c>
      <c r="D2259" t="str">
        <f t="shared" si="357"/>
        <v>Saracen</v>
      </c>
      <c r="E2259" s="20">
        <f t="shared" si="351"/>
        <v>41904</v>
      </c>
      <c r="F2259" t="str">
        <f t="shared" si="352"/>
        <v>None_8h</v>
      </c>
      <c r="G2259">
        <f t="shared" si="353"/>
        <v>143</v>
      </c>
      <c r="H2259" t="str">
        <f t="shared" si="354"/>
        <v>NO</v>
      </c>
      <c r="I2259">
        <f t="shared" si="358"/>
        <v>6.7939508506616253</v>
      </c>
      <c r="J2259">
        <f t="shared" si="359"/>
        <v>22</v>
      </c>
      <c r="S2259">
        <v>4</v>
      </c>
      <c r="U2259" s="7">
        <v>6.7939508506616253</v>
      </c>
      <c r="V2259" s="7">
        <v>22</v>
      </c>
    </row>
    <row r="2260" spans="1:22" x14ac:dyDescent="0.3">
      <c r="A2260" t="str">
        <f t="shared" si="350"/>
        <v>Exp4</v>
      </c>
      <c r="B2260">
        <f t="shared" si="355"/>
        <v>8</v>
      </c>
      <c r="C2260" t="str">
        <f t="shared" si="356"/>
        <v>Nil</v>
      </c>
      <c r="D2260" t="str">
        <f t="shared" si="357"/>
        <v>Saracen</v>
      </c>
      <c r="E2260" s="20">
        <f t="shared" si="351"/>
        <v>41911</v>
      </c>
      <c r="F2260" t="str">
        <f t="shared" si="352"/>
        <v>None_8h</v>
      </c>
      <c r="G2260">
        <f t="shared" si="353"/>
        <v>102</v>
      </c>
      <c r="H2260" t="str">
        <f t="shared" si="354"/>
        <v>NO</v>
      </c>
      <c r="I2260">
        <f t="shared" si="358"/>
        <v>8.0459770114942533</v>
      </c>
      <c r="J2260">
        <f t="shared" si="359"/>
        <v>30</v>
      </c>
      <c r="P2260" s="1">
        <v>41911</v>
      </c>
      <c r="Q2260" t="s">
        <v>441</v>
      </c>
      <c r="R2260">
        <v>102</v>
      </c>
      <c r="S2260">
        <v>1</v>
      </c>
      <c r="U2260" s="7">
        <v>8.0459770114942533</v>
      </c>
      <c r="V2260" s="7">
        <v>30</v>
      </c>
    </row>
    <row r="2261" spans="1:22" x14ac:dyDescent="0.3">
      <c r="A2261" t="str">
        <f t="shared" si="350"/>
        <v>Exp4</v>
      </c>
      <c r="B2261">
        <f t="shared" si="355"/>
        <v>8</v>
      </c>
      <c r="C2261" t="str">
        <f t="shared" si="356"/>
        <v>Nil</v>
      </c>
      <c r="D2261" t="str">
        <f t="shared" si="357"/>
        <v>Saracen</v>
      </c>
      <c r="E2261" s="20">
        <f t="shared" si="351"/>
        <v>41911</v>
      </c>
      <c r="F2261" t="str">
        <f t="shared" si="352"/>
        <v>None_8h</v>
      </c>
      <c r="G2261">
        <f t="shared" si="353"/>
        <v>102</v>
      </c>
      <c r="H2261" t="str">
        <f t="shared" si="354"/>
        <v>NO</v>
      </c>
      <c r="I2261">
        <f t="shared" si="358"/>
        <v>9.1456102783725903</v>
      </c>
      <c r="J2261">
        <f t="shared" si="359"/>
        <v>30</v>
      </c>
      <c r="S2261">
        <v>2</v>
      </c>
      <c r="U2261" s="7">
        <v>9.1456102783725903</v>
      </c>
      <c r="V2261" s="7">
        <v>30</v>
      </c>
    </row>
    <row r="2262" spans="1:22" x14ac:dyDescent="0.3">
      <c r="A2262" t="str">
        <f t="shared" si="350"/>
        <v>Exp4</v>
      </c>
      <c r="B2262">
        <f t="shared" si="355"/>
        <v>8</v>
      </c>
      <c r="C2262" t="str">
        <f t="shared" si="356"/>
        <v>Nil</v>
      </c>
      <c r="D2262" t="str">
        <f t="shared" si="357"/>
        <v>Saracen</v>
      </c>
      <c r="E2262" s="20">
        <f t="shared" si="351"/>
        <v>41911</v>
      </c>
      <c r="F2262" t="str">
        <f t="shared" si="352"/>
        <v>None_8h</v>
      </c>
      <c r="G2262">
        <f t="shared" si="353"/>
        <v>102</v>
      </c>
      <c r="H2262" t="str">
        <f t="shared" si="354"/>
        <v>NO</v>
      </c>
      <c r="I2262">
        <f t="shared" si="358"/>
        <v>8.5471264367816087</v>
      </c>
      <c r="J2262">
        <f t="shared" si="359"/>
        <v>28</v>
      </c>
      <c r="S2262">
        <v>3</v>
      </c>
      <c r="U2262" s="7">
        <v>8.5471264367816087</v>
      </c>
      <c r="V2262" s="7">
        <v>28</v>
      </c>
    </row>
    <row r="2263" spans="1:22" x14ac:dyDescent="0.3">
      <c r="A2263" t="str">
        <f t="shared" si="350"/>
        <v>Exp4</v>
      </c>
      <c r="B2263">
        <f t="shared" si="355"/>
        <v>8</v>
      </c>
      <c r="C2263" t="str">
        <f t="shared" si="356"/>
        <v>Nil</v>
      </c>
      <c r="D2263" t="str">
        <f t="shared" si="357"/>
        <v>Saracen</v>
      </c>
      <c r="E2263" s="20">
        <f t="shared" si="351"/>
        <v>41911</v>
      </c>
      <c r="F2263" t="str">
        <f t="shared" si="352"/>
        <v>None_8h</v>
      </c>
      <c r="G2263">
        <f t="shared" si="353"/>
        <v>102</v>
      </c>
      <c r="H2263" t="str">
        <f t="shared" si="354"/>
        <v>NO</v>
      </c>
      <c r="I2263">
        <f t="shared" si="358"/>
        <v>7.4943310657596376</v>
      </c>
      <c r="J2263">
        <f t="shared" si="359"/>
        <v>26</v>
      </c>
      <c r="S2263">
        <v>4</v>
      </c>
      <c r="U2263" s="7">
        <v>7.4943310657596376</v>
      </c>
      <c r="V2263" s="7">
        <v>26</v>
      </c>
    </row>
    <row r="2264" spans="1:22" x14ac:dyDescent="0.3">
      <c r="A2264" t="str">
        <f t="shared" si="350"/>
        <v>Exp4</v>
      </c>
      <c r="B2264">
        <f t="shared" si="355"/>
        <v>8</v>
      </c>
      <c r="C2264" t="str">
        <f t="shared" si="356"/>
        <v>Nil</v>
      </c>
      <c r="D2264" t="str">
        <f t="shared" si="357"/>
        <v>Saracen</v>
      </c>
      <c r="E2264" s="20">
        <f t="shared" si="351"/>
        <v>41911</v>
      </c>
      <c r="F2264" t="str">
        <f t="shared" si="352"/>
        <v>None_8h</v>
      </c>
      <c r="G2264">
        <f t="shared" si="353"/>
        <v>118</v>
      </c>
      <c r="H2264" t="str">
        <f t="shared" si="354"/>
        <v>NO</v>
      </c>
      <c r="I2264">
        <f t="shared" si="358"/>
        <v>8.9103448275862078</v>
      </c>
      <c r="J2264">
        <f t="shared" si="359"/>
        <v>27</v>
      </c>
      <c r="R2264">
        <v>118</v>
      </c>
      <c r="S2264">
        <v>1</v>
      </c>
      <c r="U2264" s="7">
        <v>8.9103448275862078</v>
      </c>
      <c r="V2264" s="7">
        <v>27</v>
      </c>
    </row>
    <row r="2265" spans="1:22" x14ac:dyDescent="0.3">
      <c r="A2265" t="str">
        <f t="shared" si="350"/>
        <v>Exp4</v>
      </c>
      <c r="B2265">
        <f t="shared" si="355"/>
        <v>8</v>
      </c>
      <c r="C2265" t="str">
        <f t="shared" si="356"/>
        <v>Nil</v>
      </c>
      <c r="D2265" t="str">
        <f t="shared" si="357"/>
        <v>Saracen</v>
      </c>
      <c r="E2265" s="20">
        <f t="shared" si="351"/>
        <v>41911</v>
      </c>
      <c r="F2265" t="str">
        <f t="shared" si="352"/>
        <v>None_8h</v>
      </c>
      <c r="G2265">
        <f t="shared" si="353"/>
        <v>118</v>
      </c>
      <c r="H2265" t="str">
        <f t="shared" si="354"/>
        <v>NO</v>
      </c>
      <c r="I2265">
        <f t="shared" si="358"/>
        <v>9.102783725910065</v>
      </c>
      <c r="J2265">
        <f t="shared" si="359"/>
        <v>29</v>
      </c>
      <c r="S2265">
        <v>2</v>
      </c>
      <c r="U2265" s="7">
        <v>9.102783725910065</v>
      </c>
      <c r="V2265" s="7">
        <v>29</v>
      </c>
    </row>
    <row r="2266" spans="1:22" x14ac:dyDescent="0.3">
      <c r="A2266" t="str">
        <f t="shared" si="350"/>
        <v>Exp4</v>
      </c>
      <c r="B2266">
        <f t="shared" si="355"/>
        <v>8</v>
      </c>
      <c r="C2266" t="str">
        <f t="shared" si="356"/>
        <v>Nil</v>
      </c>
      <c r="D2266" t="str">
        <f t="shared" si="357"/>
        <v>Saracen</v>
      </c>
      <c r="E2266" s="20">
        <f t="shared" si="351"/>
        <v>41911</v>
      </c>
      <c r="F2266" t="str">
        <f t="shared" si="352"/>
        <v>None_8h</v>
      </c>
      <c r="G2266">
        <f t="shared" si="353"/>
        <v>118</v>
      </c>
      <c r="H2266" t="str">
        <f t="shared" si="354"/>
        <v>NO</v>
      </c>
      <c r="I2266">
        <f t="shared" si="358"/>
        <v>7.9160997732426299</v>
      </c>
      <c r="J2266">
        <f t="shared" si="359"/>
        <v>24</v>
      </c>
      <c r="S2266">
        <v>3</v>
      </c>
      <c r="U2266" s="7">
        <v>7.9160997732426299</v>
      </c>
      <c r="V2266" s="7">
        <v>24</v>
      </c>
    </row>
    <row r="2267" spans="1:22" x14ac:dyDescent="0.3">
      <c r="A2267" t="str">
        <f t="shared" si="350"/>
        <v>Exp4</v>
      </c>
      <c r="B2267">
        <f t="shared" si="355"/>
        <v>8</v>
      </c>
      <c r="C2267" t="str">
        <f t="shared" si="356"/>
        <v>Nil</v>
      </c>
      <c r="D2267" t="str">
        <f t="shared" si="357"/>
        <v>Saracen</v>
      </c>
      <c r="E2267" s="20">
        <f t="shared" si="351"/>
        <v>41911</v>
      </c>
      <c r="F2267" t="str">
        <f t="shared" si="352"/>
        <v>None_8h</v>
      </c>
      <c r="G2267">
        <f t="shared" si="353"/>
        <v>118</v>
      </c>
      <c r="H2267" t="str">
        <f t="shared" si="354"/>
        <v>NO</v>
      </c>
      <c r="I2267">
        <f t="shared" si="358"/>
        <v>8.5747126436781613</v>
      </c>
      <c r="J2267">
        <f t="shared" si="359"/>
        <v>27</v>
      </c>
      <c r="S2267">
        <v>4</v>
      </c>
      <c r="U2267" s="7">
        <v>8.5747126436781613</v>
      </c>
      <c r="V2267" s="7">
        <v>27</v>
      </c>
    </row>
    <row r="2268" spans="1:22" x14ac:dyDescent="0.3">
      <c r="A2268" t="str">
        <f t="shared" si="350"/>
        <v>Exp4</v>
      </c>
      <c r="B2268">
        <f t="shared" si="355"/>
        <v>8</v>
      </c>
      <c r="C2268" t="str">
        <f t="shared" si="356"/>
        <v>Nil</v>
      </c>
      <c r="D2268" t="str">
        <f t="shared" si="357"/>
        <v>Saracen</v>
      </c>
      <c r="E2268" s="20">
        <f t="shared" si="351"/>
        <v>41911</v>
      </c>
      <c r="F2268" t="str">
        <f t="shared" si="352"/>
        <v>None_8h</v>
      </c>
      <c r="G2268">
        <f t="shared" si="353"/>
        <v>149</v>
      </c>
      <c r="H2268" t="str">
        <f t="shared" si="354"/>
        <v>NO</v>
      </c>
      <c r="I2268">
        <f t="shared" si="358"/>
        <v>9.1954022988505741</v>
      </c>
      <c r="J2268">
        <f t="shared" si="359"/>
        <v>31</v>
      </c>
      <c r="R2268">
        <v>149</v>
      </c>
      <c r="S2268">
        <v>1</v>
      </c>
      <c r="U2268" s="7">
        <v>9.1954022988505741</v>
      </c>
      <c r="V2268" s="7">
        <v>31</v>
      </c>
    </row>
    <row r="2269" spans="1:22" x14ac:dyDescent="0.3">
      <c r="A2269" t="str">
        <f t="shared" si="350"/>
        <v>Exp4</v>
      </c>
      <c r="B2269">
        <f t="shared" si="355"/>
        <v>8</v>
      </c>
      <c r="C2269" t="str">
        <f t="shared" si="356"/>
        <v>Nil</v>
      </c>
      <c r="D2269" t="str">
        <f t="shared" si="357"/>
        <v>Saracen</v>
      </c>
      <c r="E2269" s="20">
        <f t="shared" si="351"/>
        <v>41911</v>
      </c>
      <c r="F2269" t="str">
        <f t="shared" si="352"/>
        <v>None_8h</v>
      </c>
      <c r="G2269">
        <f t="shared" si="353"/>
        <v>149</v>
      </c>
      <c r="H2269" t="str">
        <f t="shared" si="354"/>
        <v>NO</v>
      </c>
      <c r="I2269">
        <f t="shared" si="358"/>
        <v>8.1701149425287358</v>
      </c>
      <c r="J2269">
        <f t="shared" si="359"/>
        <v>29</v>
      </c>
      <c r="S2269">
        <v>2</v>
      </c>
      <c r="U2269" s="7">
        <v>8.1701149425287358</v>
      </c>
      <c r="V2269" s="7">
        <v>29</v>
      </c>
    </row>
    <row r="2270" spans="1:22" x14ac:dyDescent="0.3">
      <c r="A2270" t="str">
        <f t="shared" si="350"/>
        <v>Exp4</v>
      </c>
      <c r="B2270">
        <f t="shared" si="355"/>
        <v>8</v>
      </c>
      <c r="C2270" t="str">
        <f t="shared" si="356"/>
        <v>Nil</v>
      </c>
      <c r="D2270" t="str">
        <f t="shared" si="357"/>
        <v>Saracen</v>
      </c>
      <c r="E2270" s="20">
        <f t="shared" si="351"/>
        <v>41911</v>
      </c>
      <c r="F2270" t="str">
        <f t="shared" si="352"/>
        <v>None_8h</v>
      </c>
      <c r="G2270">
        <f t="shared" si="353"/>
        <v>149</v>
      </c>
      <c r="H2270" t="str">
        <f t="shared" si="354"/>
        <v>NO</v>
      </c>
      <c r="I2270">
        <f t="shared" si="358"/>
        <v>7.512471655328798</v>
      </c>
      <c r="J2270">
        <f t="shared" si="359"/>
        <v>29</v>
      </c>
      <c r="S2270">
        <v>3</v>
      </c>
      <c r="U2270" s="7">
        <v>7.512471655328798</v>
      </c>
      <c r="V2270" s="7">
        <v>29</v>
      </c>
    </row>
    <row r="2271" spans="1:22" x14ac:dyDescent="0.3">
      <c r="A2271" t="str">
        <f t="shared" si="350"/>
        <v>Exp4</v>
      </c>
      <c r="B2271">
        <f t="shared" si="355"/>
        <v>8</v>
      </c>
      <c r="C2271" t="str">
        <f t="shared" si="356"/>
        <v>Nil</v>
      </c>
      <c r="D2271" t="str">
        <f t="shared" si="357"/>
        <v>Saracen</v>
      </c>
      <c r="E2271" s="20">
        <f t="shared" si="351"/>
        <v>41911</v>
      </c>
      <c r="F2271" t="str">
        <f t="shared" si="352"/>
        <v>None_8h</v>
      </c>
      <c r="G2271">
        <f t="shared" si="353"/>
        <v>149</v>
      </c>
      <c r="H2271" t="str">
        <f t="shared" si="354"/>
        <v>NO</v>
      </c>
      <c r="I2271">
        <f t="shared" si="358"/>
        <v>9.2183908045977017</v>
      </c>
      <c r="J2271">
        <f t="shared" si="359"/>
        <v>27</v>
      </c>
      <c r="S2271">
        <v>4</v>
      </c>
      <c r="U2271" s="7">
        <v>9.2183908045977017</v>
      </c>
      <c r="V2271" s="7">
        <v>27</v>
      </c>
    </row>
    <row r="2272" spans="1:22" x14ac:dyDescent="0.3">
      <c r="A2272" t="str">
        <f t="shared" si="350"/>
        <v>Exp4</v>
      </c>
      <c r="B2272">
        <f t="shared" si="355"/>
        <v>8</v>
      </c>
      <c r="C2272" t="str">
        <f t="shared" si="356"/>
        <v>Nil</v>
      </c>
      <c r="D2272" t="str">
        <f t="shared" si="357"/>
        <v>Saracen</v>
      </c>
      <c r="E2272" s="20">
        <f t="shared" si="351"/>
        <v>41918</v>
      </c>
      <c r="F2272" t="str">
        <f t="shared" si="352"/>
        <v>None_8h</v>
      </c>
      <c r="G2272">
        <f t="shared" si="353"/>
        <v>113</v>
      </c>
      <c r="H2272" t="str">
        <f t="shared" si="354"/>
        <v>NO</v>
      </c>
      <c r="I2272">
        <f t="shared" si="358"/>
        <v>9.2355460385438981</v>
      </c>
      <c r="J2272">
        <f t="shared" si="359"/>
        <v>27</v>
      </c>
      <c r="P2272" s="1">
        <v>41918</v>
      </c>
      <c r="Q2272" t="s">
        <v>441</v>
      </c>
      <c r="R2272">
        <v>113</v>
      </c>
      <c r="S2272">
        <v>1</v>
      </c>
      <c r="U2272" s="7">
        <v>9.2355460385438981</v>
      </c>
      <c r="V2272" s="7">
        <v>27</v>
      </c>
    </row>
    <row r="2273" spans="1:22" x14ac:dyDescent="0.3">
      <c r="A2273" t="str">
        <f t="shared" si="350"/>
        <v>Exp4</v>
      </c>
      <c r="B2273">
        <f t="shared" si="355"/>
        <v>8</v>
      </c>
      <c r="C2273" t="str">
        <f t="shared" si="356"/>
        <v>Nil</v>
      </c>
      <c r="D2273" t="str">
        <f t="shared" si="357"/>
        <v>Saracen</v>
      </c>
      <c r="E2273" s="20">
        <f t="shared" si="351"/>
        <v>41918</v>
      </c>
      <c r="F2273" t="str">
        <f t="shared" si="352"/>
        <v>None_8h</v>
      </c>
      <c r="G2273">
        <f t="shared" si="353"/>
        <v>113</v>
      </c>
      <c r="H2273" t="str">
        <f t="shared" si="354"/>
        <v>NO</v>
      </c>
      <c r="I2273">
        <f t="shared" si="358"/>
        <v>9.4282655246252673</v>
      </c>
      <c r="J2273">
        <f t="shared" si="359"/>
        <v>27</v>
      </c>
      <c r="S2273">
        <v>2</v>
      </c>
      <c r="U2273" s="7">
        <v>9.4282655246252673</v>
      </c>
      <c r="V2273" s="7">
        <v>27</v>
      </c>
    </row>
    <row r="2274" spans="1:22" x14ac:dyDescent="0.3">
      <c r="A2274" t="str">
        <f t="shared" si="350"/>
        <v>Exp4</v>
      </c>
      <c r="B2274">
        <f t="shared" si="355"/>
        <v>8</v>
      </c>
      <c r="C2274" t="str">
        <f t="shared" si="356"/>
        <v>Nil</v>
      </c>
      <c r="D2274" t="str">
        <f t="shared" si="357"/>
        <v>Saracen</v>
      </c>
      <c r="E2274" s="20">
        <f t="shared" si="351"/>
        <v>41918</v>
      </c>
      <c r="F2274" t="str">
        <f t="shared" si="352"/>
        <v>None_8h</v>
      </c>
      <c r="G2274">
        <f t="shared" si="353"/>
        <v>113</v>
      </c>
      <c r="H2274" t="str">
        <f t="shared" si="354"/>
        <v>NO</v>
      </c>
      <c r="I2274">
        <f t="shared" si="358"/>
        <v>9.4796573875802999</v>
      </c>
      <c r="J2274">
        <f t="shared" si="359"/>
        <v>27</v>
      </c>
      <c r="S2274">
        <v>3</v>
      </c>
      <c r="U2274" s="7">
        <v>9.4796573875802999</v>
      </c>
      <c r="V2274" s="7">
        <v>27</v>
      </c>
    </row>
    <row r="2275" spans="1:22" x14ac:dyDescent="0.3">
      <c r="A2275" t="str">
        <f t="shared" si="350"/>
        <v>Exp4</v>
      </c>
      <c r="B2275">
        <f t="shared" si="355"/>
        <v>8</v>
      </c>
      <c r="C2275" t="str">
        <f t="shared" si="356"/>
        <v>Nil</v>
      </c>
      <c r="D2275" t="str">
        <f t="shared" si="357"/>
        <v>Saracen</v>
      </c>
      <c r="E2275" s="20">
        <f t="shared" si="351"/>
        <v>41918</v>
      </c>
      <c r="F2275" t="str">
        <f t="shared" si="352"/>
        <v>None_8h</v>
      </c>
      <c r="G2275">
        <f t="shared" si="353"/>
        <v>113</v>
      </c>
      <c r="H2275" t="str">
        <f t="shared" si="354"/>
        <v>NO</v>
      </c>
      <c r="I2275">
        <f t="shared" si="358"/>
        <v>9.2312633832976445</v>
      </c>
      <c r="J2275">
        <f t="shared" si="359"/>
        <v>26</v>
      </c>
      <c r="S2275">
        <v>4</v>
      </c>
      <c r="U2275" s="7">
        <v>9.2312633832976445</v>
      </c>
      <c r="V2275" s="7">
        <v>26</v>
      </c>
    </row>
    <row r="2276" spans="1:22" x14ac:dyDescent="0.3">
      <c r="A2276" t="str">
        <f t="shared" si="350"/>
        <v>Exp4</v>
      </c>
      <c r="B2276">
        <f t="shared" si="355"/>
        <v>8</v>
      </c>
      <c r="C2276" t="str">
        <f t="shared" si="356"/>
        <v>Nil</v>
      </c>
      <c r="D2276" t="str">
        <f t="shared" si="357"/>
        <v>Saracen</v>
      </c>
      <c r="E2276" s="20">
        <f t="shared" si="351"/>
        <v>41918</v>
      </c>
      <c r="F2276" t="str">
        <f t="shared" si="352"/>
        <v>None_8h</v>
      </c>
      <c r="G2276">
        <f t="shared" si="353"/>
        <v>133</v>
      </c>
      <c r="H2276" t="str">
        <f t="shared" si="354"/>
        <v>NO</v>
      </c>
      <c r="I2276">
        <f t="shared" si="358"/>
        <v>7.458049886621315</v>
      </c>
      <c r="J2276">
        <f t="shared" si="359"/>
        <v>27</v>
      </c>
      <c r="R2276">
        <v>133</v>
      </c>
      <c r="S2276">
        <v>1</v>
      </c>
      <c r="U2276" s="7">
        <v>7.458049886621315</v>
      </c>
      <c r="V2276" s="7">
        <v>27</v>
      </c>
    </row>
    <row r="2277" spans="1:22" x14ac:dyDescent="0.3">
      <c r="A2277" t="str">
        <f t="shared" si="350"/>
        <v>Exp4</v>
      </c>
      <c r="B2277">
        <f t="shared" si="355"/>
        <v>8</v>
      </c>
      <c r="C2277" t="str">
        <f t="shared" si="356"/>
        <v>Nil</v>
      </c>
      <c r="D2277" t="str">
        <f t="shared" si="357"/>
        <v>Saracen</v>
      </c>
      <c r="E2277" s="20">
        <f t="shared" si="351"/>
        <v>41918</v>
      </c>
      <c r="F2277" t="str">
        <f t="shared" si="352"/>
        <v>None_8h</v>
      </c>
      <c r="G2277">
        <f t="shared" si="353"/>
        <v>133</v>
      </c>
      <c r="H2277" t="str">
        <f t="shared" si="354"/>
        <v>NO</v>
      </c>
      <c r="I2277">
        <f t="shared" si="358"/>
        <v>8.3494252873563219</v>
      </c>
      <c r="J2277">
        <f t="shared" si="359"/>
        <v>26</v>
      </c>
      <c r="S2277">
        <v>2</v>
      </c>
      <c r="U2277" s="7">
        <v>8.3494252873563219</v>
      </c>
      <c r="V2277" s="7">
        <v>26</v>
      </c>
    </row>
    <row r="2278" spans="1:22" x14ac:dyDescent="0.3">
      <c r="A2278" t="str">
        <f t="shared" si="350"/>
        <v>Exp4</v>
      </c>
      <c r="B2278">
        <f t="shared" si="355"/>
        <v>8</v>
      </c>
      <c r="C2278" t="str">
        <f t="shared" si="356"/>
        <v>Nil</v>
      </c>
      <c r="D2278" t="str">
        <f t="shared" si="357"/>
        <v>Saracen</v>
      </c>
      <c r="E2278" s="20">
        <f t="shared" si="351"/>
        <v>41918</v>
      </c>
      <c r="F2278" t="str">
        <f t="shared" si="352"/>
        <v>None_8h</v>
      </c>
      <c r="G2278">
        <f t="shared" si="353"/>
        <v>133</v>
      </c>
      <c r="H2278" t="str">
        <f t="shared" si="354"/>
        <v>NO</v>
      </c>
      <c r="I2278">
        <f t="shared" si="358"/>
        <v>9.2869379014989288</v>
      </c>
      <c r="J2278">
        <f t="shared" si="359"/>
        <v>27</v>
      </c>
      <c r="S2278">
        <v>3</v>
      </c>
      <c r="U2278" s="7">
        <v>9.2869379014989288</v>
      </c>
      <c r="V2278" s="7">
        <v>27</v>
      </c>
    </row>
    <row r="2279" spans="1:22" x14ac:dyDescent="0.3">
      <c r="A2279" t="str">
        <f t="shared" si="350"/>
        <v>Exp4</v>
      </c>
      <c r="B2279">
        <f t="shared" si="355"/>
        <v>8</v>
      </c>
      <c r="C2279" t="str">
        <f t="shared" si="356"/>
        <v>Nil</v>
      </c>
      <c r="D2279" t="str">
        <f t="shared" si="357"/>
        <v>Saracen</v>
      </c>
      <c r="E2279" s="20">
        <f t="shared" si="351"/>
        <v>41918</v>
      </c>
      <c r="F2279" t="str">
        <f t="shared" si="352"/>
        <v>None_8h</v>
      </c>
      <c r="G2279">
        <f t="shared" si="353"/>
        <v>133</v>
      </c>
      <c r="H2279" t="str">
        <f t="shared" si="354"/>
        <v>NO</v>
      </c>
      <c r="I2279">
        <f t="shared" si="358"/>
        <v>9.5995717344753739</v>
      </c>
      <c r="J2279">
        <f t="shared" si="359"/>
        <v>28</v>
      </c>
      <c r="S2279">
        <v>4</v>
      </c>
      <c r="U2279" s="7">
        <v>9.5995717344753739</v>
      </c>
      <c r="V2279" s="7">
        <v>28</v>
      </c>
    </row>
    <row r="2280" spans="1:22" x14ac:dyDescent="0.3">
      <c r="A2280" t="str">
        <f t="shared" si="350"/>
        <v>Exp4</v>
      </c>
      <c r="B2280">
        <f t="shared" si="355"/>
        <v>8</v>
      </c>
      <c r="C2280" t="str">
        <f t="shared" si="356"/>
        <v>Nil</v>
      </c>
      <c r="D2280" t="str">
        <f t="shared" si="357"/>
        <v>Saracen</v>
      </c>
      <c r="E2280" s="20">
        <f t="shared" si="351"/>
        <v>41918</v>
      </c>
      <c r="F2280" t="str">
        <f t="shared" si="352"/>
        <v>None_8h</v>
      </c>
      <c r="G2280">
        <f t="shared" si="353"/>
        <v>147</v>
      </c>
      <c r="H2280" t="str">
        <f t="shared" si="354"/>
        <v>NO</v>
      </c>
      <c r="I2280">
        <f t="shared" si="358"/>
        <v>8.4965517241379303</v>
      </c>
      <c r="J2280">
        <f t="shared" si="359"/>
        <v>25</v>
      </c>
      <c r="R2280">
        <v>147</v>
      </c>
      <c r="S2280">
        <v>1</v>
      </c>
      <c r="U2280" s="7">
        <v>8.4965517241379303</v>
      </c>
      <c r="V2280" s="7">
        <v>25</v>
      </c>
    </row>
    <row r="2281" spans="1:22" x14ac:dyDescent="0.3">
      <c r="A2281" t="str">
        <f t="shared" si="350"/>
        <v>Exp4</v>
      </c>
      <c r="B2281">
        <f t="shared" si="355"/>
        <v>8</v>
      </c>
      <c r="C2281" t="str">
        <f t="shared" si="356"/>
        <v>Nil</v>
      </c>
      <c r="D2281" t="str">
        <f t="shared" si="357"/>
        <v>Saracen</v>
      </c>
      <c r="E2281" s="20">
        <f t="shared" si="351"/>
        <v>41918</v>
      </c>
      <c r="F2281" t="str">
        <f t="shared" si="352"/>
        <v>None_8h</v>
      </c>
      <c r="G2281">
        <f t="shared" si="353"/>
        <v>147</v>
      </c>
      <c r="H2281" t="str">
        <f t="shared" si="354"/>
        <v>NO</v>
      </c>
      <c r="I2281">
        <f t="shared" si="358"/>
        <v>9.5010706638115625</v>
      </c>
      <c r="J2281">
        <f t="shared" si="359"/>
        <v>29</v>
      </c>
      <c r="S2281">
        <v>2</v>
      </c>
      <c r="U2281" s="7">
        <v>9.5010706638115625</v>
      </c>
      <c r="V2281" s="7">
        <v>29</v>
      </c>
    </row>
    <row r="2282" spans="1:22" x14ac:dyDescent="0.3">
      <c r="A2282" t="str">
        <f t="shared" si="350"/>
        <v>Exp4</v>
      </c>
      <c r="B2282">
        <f t="shared" si="355"/>
        <v>8</v>
      </c>
      <c r="C2282" t="str">
        <f t="shared" si="356"/>
        <v>Nil</v>
      </c>
      <c r="D2282" t="str">
        <f t="shared" si="357"/>
        <v>Saracen</v>
      </c>
      <c r="E2282" s="20">
        <f t="shared" si="351"/>
        <v>41918</v>
      </c>
      <c r="F2282" t="str">
        <f t="shared" si="352"/>
        <v>None_8h</v>
      </c>
      <c r="G2282">
        <f t="shared" si="353"/>
        <v>147</v>
      </c>
      <c r="H2282" t="str">
        <f t="shared" si="354"/>
        <v>NO</v>
      </c>
      <c r="I2282">
        <f t="shared" si="358"/>
        <v>9.3383297644539613</v>
      </c>
      <c r="J2282">
        <f t="shared" si="359"/>
        <v>28</v>
      </c>
      <c r="S2282">
        <v>3</v>
      </c>
      <c r="U2282" s="7">
        <v>9.3383297644539613</v>
      </c>
      <c r="V2282" s="7">
        <v>28</v>
      </c>
    </row>
    <row r="2283" spans="1:22" x14ac:dyDescent="0.3">
      <c r="A2283" t="str">
        <f t="shared" si="350"/>
        <v>Exp4</v>
      </c>
      <c r="B2283">
        <f t="shared" si="355"/>
        <v>8</v>
      </c>
      <c r="C2283" t="str">
        <f t="shared" si="356"/>
        <v>Nil</v>
      </c>
      <c r="D2283" t="str">
        <f t="shared" si="357"/>
        <v>Saracen</v>
      </c>
      <c r="E2283" s="20">
        <f t="shared" si="351"/>
        <v>41918</v>
      </c>
      <c r="F2283" t="str">
        <f t="shared" si="352"/>
        <v>None_8h</v>
      </c>
      <c r="G2283">
        <f t="shared" si="353"/>
        <v>147</v>
      </c>
      <c r="H2283" t="str">
        <f t="shared" si="354"/>
        <v>NO</v>
      </c>
      <c r="I2283">
        <f t="shared" si="358"/>
        <v>8.7816091954022983</v>
      </c>
      <c r="J2283">
        <f t="shared" si="359"/>
        <v>27</v>
      </c>
      <c r="S2283">
        <v>4</v>
      </c>
      <c r="U2283" s="7">
        <v>8.7816091954022983</v>
      </c>
      <c r="V2283" s="7">
        <v>27</v>
      </c>
    </row>
    <row r="2284" spans="1:22" x14ac:dyDescent="0.3">
      <c r="A2284" t="str">
        <f t="shared" si="350"/>
        <v>Exp4</v>
      </c>
      <c r="B2284">
        <f t="shared" si="355"/>
        <v>8</v>
      </c>
      <c r="C2284" t="str">
        <f t="shared" si="356"/>
        <v>Nil</v>
      </c>
      <c r="D2284" t="str">
        <f t="shared" si="357"/>
        <v>Saracen</v>
      </c>
      <c r="E2284" s="20">
        <f t="shared" si="351"/>
        <v>41926</v>
      </c>
      <c r="F2284" t="str">
        <f t="shared" si="352"/>
        <v>None_8h</v>
      </c>
      <c r="G2284">
        <f t="shared" si="353"/>
        <v>100</v>
      </c>
      <c r="H2284" t="str">
        <f t="shared" si="354"/>
        <v>NO</v>
      </c>
      <c r="I2284">
        <f t="shared" si="358"/>
        <v>10.782608695652174</v>
      </c>
      <c r="J2284">
        <f t="shared" si="359"/>
        <v>27</v>
      </c>
      <c r="P2284" s="1">
        <v>41926</v>
      </c>
      <c r="Q2284" t="s">
        <v>441</v>
      </c>
      <c r="R2284">
        <v>100</v>
      </c>
      <c r="S2284">
        <v>1</v>
      </c>
      <c r="U2284" s="7">
        <v>10.782608695652174</v>
      </c>
      <c r="V2284" s="7">
        <v>27</v>
      </c>
    </row>
    <row r="2285" spans="1:22" x14ac:dyDescent="0.3">
      <c r="A2285" t="str">
        <f t="shared" si="350"/>
        <v>Exp4</v>
      </c>
      <c r="B2285">
        <f t="shared" si="355"/>
        <v>8</v>
      </c>
      <c r="C2285" t="str">
        <f t="shared" si="356"/>
        <v>Nil</v>
      </c>
      <c r="D2285" t="str">
        <f t="shared" si="357"/>
        <v>Saracen</v>
      </c>
      <c r="E2285" s="20">
        <f t="shared" si="351"/>
        <v>41926</v>
      </c>
      <c r="F2285" t="str">
        <f t="shared" si="352"/>
        <v>None_8h</v>
      </c>
      <c r="G2285">
        <f t="shared" si="353"/>
        <v>100</v>
      </c>
      <c r="H2285" t="str">
        <f t="shared" si="354"/>
        <v>NO</v>
      </c>
      <c r="I2285">
        <f t="shared" si="358"/>
        <v>10.014989293361884</v>
      </c>
      <c r="J2285">
        <f t="shared" si="359"/>
        <v>27</v>
      </c>
      <c r="S2285">
        <v>2</v>
      </c>
      <c r="U2285" s="7">
        <v>10.014989293361884</v>
      </c>
      <c r="V2285" s="7">
        <v>27</v>
      </c>
    </row>
    <row r="2286" spans="1:22" x14ac:dyDescent="0.3">
      <c r="A2286" t="str">
        <f t="shared" si="350"/>
        <v>Exp4</v>
      </c>
      <c r="B2286">
        <f t="shared" si="355"/>
        <v>8</v>
      </c>
      <c r="C2286" t="str">
        <f t="shared" si="356"/>
        <v>Nil</v>
      </c>
      <c r="D2286" t="str">
        <f t="shared" si="357"/>
        <v>Saracen</v>
      </c>
      <c r="E2286" s="20">
        <f t="shared" si="351"/>
        <v>41926</v>
      </c>
      <c r="F2286" t="str">
        <f t="shared" si="352"/>
        <v>None_8h</v>
      </c>
      <c r="G2286">
        <f t="shared" si="353"/>
        <v>100</v>
      </c>
      <c r="H2286" t="str">
        <f t="shared" si="354"/>
        <v>NO</v>
      </c>
      <c r="I2286">
        <f t="shared" si="358"/>
        <v>10.891304347826086</v>
      </c>
      <c r="J2286">
        <f t="shared" si="359"/>
        <v>29</v>
      </c>
      <c r="S2286">
        <v>3</v>
      </c>
      <c r="U2286" s="7">
        <v>10.891304347826086</v>
      </c>
      <c r="V2286" s="7">
        <v>29</v>
      </c>
    </row>
    <row r="2287" spans="1:22" x14ac:dyDescent="0.3">
      <c r="A2287" t="str">
        <f t="shared" si="350"/>
        <v>Exp4</v>
      </c>
      <c r="B2287">
        <f t="shared" si="355"/>
        <v>8</v>
      </c>
      <c r="C2287" t="str">
        <f t="shared" si="356"/>
        <v>Nil</v>
      </c>
      <c r="D2287" t="str">
        <f t="shared" si="357"/>
        <v>Saracen</v>
      </c>
      <c r="E2287" s="20">
        <f t="shared" si="351"/>
        <v>41926</v>
      </c>
      <c r="F2287" t="str">
        <f t="shared" si="352"/>
        <v>None_8h</v>
      </c>
      <c r="G2287">
        <f t="shared" si="353"/>
        <v>100</v>
      </c>
      <c r="H2287" t="str">
        <f t="shared" si="354"/>
        <v>NO</v>
      </c>
      <c r="I2287">
        <f t="shared" si="358"/>
        <v>10.260869565217391</v>
      </c>
      <c r="J2287">
        <f t="shared" si="359"/>
        <v>28</v>
      </c>
      <c r="S2287">
        <v>4</v>
      </c>
      <c r="U2287" s="7">
        <v>10.260869565217391</v>
      </c>
      <c r="V2287" s="7">
        <v>28</v>
      </c>
    </row>
    <row r="2288" spans="1:22" x14ac:dyDescent="0.3">
      <c r="A2288" t="str">
        <f t="shared" si="350"/>
        <v>Exp4</v>
      </c>
      <c r="B2288">
        <f t="shared" si="355"/>
        <v>8</v>
      </c>
      <c r="C2288" t="str">
        <f t="shared" si="356"/>
        <v>Nil</v>
      </c>
      <c r="D2288" t="str">
        <f t="shared" si="357"/>
        <v>Saracen</v>
      </c>
      <c r="E2288" s="20">
        <f t="shared" si="351"/>
        <v>41926</v>
      </c>
      <c r="F2288" t="str">
        <f t="shared" si="352"/>
        <v>None_8h</v>
      </c>
      <c r="G2288">
        <f t="shared" si="353"/>
        <v>107</v>
      </c>
      <c r="H2288" t="str">
        <f t="shared" si="354"/>
        <v>NO</v>
      </c>
      <c r="I2288">
        <f t="shared" si="358"/>
        <v>10.578260869565216</v>
      </c>
      <c r="J2288">
        <f t="shared" si="359"/>
        <v>32</v>
      </c>
      <c r="R2288">
        <v>107</v>
      </c>
      <c r="S2288">
        <v>1</v>
      </c>
      <c r="U2288" s="7">
        <v>10.578260869565216</v>
      </c>
      <c r="V2288" s="7">
        <v>32</v>
      </c>
    </row>
    <row r="2289" spans="1:22" x14ac:dyDescent="0.3">
      <c r="A2289" t="str">
        <f t="shared" si="350"/>
        <v>Exp4</v>
      </c>
      <c r="B2289">
        <f t="shared" si="355"/>
        <v>8</v>
      </c>
      <c r="C2289" t="str">
        <f t="shared" si="356"/>
        <v>Nil</v>
      </c>
      <c r="D2289" t="str">
        <f t="shared" si="357"/>
        <v>Saracen</v>
      </c>
      <c r="E2289" s="20">
        <f t="shared" si="351"/>
        <v>41926</v>
      </c>
      <c r="F2289" t="str">
        <f t="shared" si="352"/>
        <v>None_8h</v>
      </c>
      <c r="G2289">
        <f t="shared" si="353"/>
        <v>107</v>
      </c>
      <c r="H2289" t="str">
        <f t="shared" si="354"/>
        <v>NO</v>
      </c>
      <c r="I2289">
        <f t="shared" si="358"/>
        <v>10.647826086956522</v>
      </c>
      <c r="J2289">
        <f t="shared" si="359"/>
        <v>28</v>
      </c>
      <c r="S2289">
        <v>2</v>
      </c>
      <c r="U2289" s="7">
        <v>10.647826086956522</v>
      </c>
      <c r="V2289" s="7">
        <v>28</v>
      </c>
    </row>
    <row r="2290" spans="1:22" x14ac:dyDescent="0.3">
      <c r="A2290" t="str">
        <f t="shared" si="350"/>
        <v>Exp4</v>
      </c>
      <c r="B2290">
        <f t="shared" si="355"/>
        <v>8</v>
      </c>
      <c r="C2290" t="str">
        <f t="shared" si="356"/>
        <v>Nil</v>
      </c>
      <c r="D2290" t="str">
        <f t="shared" si="357"/>
        <v>Saracen</v>
      </c>
      <c r="E2290" s="20">
        <f t="shared" si="351"/>
        <v>41926</v>
      </c>
      <c r="F2290" t="str">
        <f t="shared" si="352"/>
        <v>None_8h</v>
      </c>
      <c r="G2290">
        <f t="shared" si="353"/>
        <v>107</v>
      </c>
      <c r="H2290" t="str">
        <f t="shared" si="354"/>
        <v>NO</v>
      </c>
      <c r="I2290">
        <f t="shared" si="358"/>
        <v>10.643478260869566</v>
      </c>
      <c r="J2290">
        <f t="shared" si="359"/>
        <v>30</v>
      </c>
      <c r="S2290">
        <v>3</v>
      </c>
      <c r="U2290" s="7">
        <v>10.643478260869566</v>
      </c>
      <c r="V2290" s="7">
        <v>30</v>
      </c>
    </row>
    <row r="2291" spans="1:22" x14ac:dyDescent="0.3">
      <c r="A2291" t="str">
        <f t="shared" si="350"/>
        <v>Exp4</v>
      </c>
      <c r="B2291">
        <f t="shared" si="355"/>
        <v>8</v>
      </c>
      <c r="C2291" t="str">
        <f t="shared" si="356"/>
        <v>Nil</v>
      </c>
      <c r="D2291" t="str">
        <f t="shared" si="357"/>
        <v>Saracen</v>
      </c>
      <c r="E2291" s="20">
        <f t="shared" si="351"/>
        <v>41926</v>
      </c>
      <c r="F2291" t="str">
        <f t="shared" si="352"/>
        <v>None_8h</v>
      </c>
      <c r="G2291">
        <f t="shared" si="353"/>
        <v>107</v>
      </c>
      <c r="H2291" t="str">
        <f t="shared" si="354"/>
        <v>NO</v>
      </c>
      <c r="I2291">
        <f t="shared" si="358"/>
        <v>10.265217391304347</v>
      </c>
      <c r="J2291">
        <f t="shared" si="359"/>
        <v>29</v>
      </c>
      <c r="S2291">
        <v>4</v>
      </c>
      <c r="U2291" s="7">
        <v>10.265217391304347</v>
      </c>
      <c r="V2291" s="7">
        <v>29</v>
      </c>
    </row>
    <row r="2292" spans="1:22" x14ac:dyDescent="0.3">
      <c r="A2292" t="str">
        <f t="shared" si="350"/>
        <v>Exp4</v>
      </c>
      <c r="B2292">
        <f t="shared" si="355"/>
        <v>8</v>
      </c>
      <c r="C2292" t="str">
        <f t="shared" si="356"/>
        <v>Nil</v>
      </c>
      <c r="D2292" t="str">
        <f t="shared" si="357"/>
        <v>Saracen</v>
      </c>
      <c r="E2292" s="20">
        <f t="shared" si="351"/>
        <v>41926</v>
      </c>
      <c r="F2292" t="str">
        <f t="shared" si="352"/>
        <v>None_8h</v>
      </c>
      <c r="G2292">
        <f t="shared" si="353"/>
        <v>117</v>
      </c>
      <c r="H2292" t="str">
        <f t="shared" si="354"/>
        <v>NO</v>
      </c>
      <c r="I2292">
        <f t="shared" si="358"/>
        <v>10.404347826086957</v>
      </c>
      <c r="J2292">
        <f t="shared" si="359"/>
        <v>28</v>
      </c>
      <c r="R2292">
        <v>117</v>
      </c>
      <c r="S2292">
        <v>1</v>
      </c>
      <c r="U2292" s="7">
        <v>10.404347826086957</v>
      </c>
      <c r="V2292" s="7">
        <v>28</v>
      </c>
    </row>
    <row r="2293" spans="1:22" x14ac:dyDescent="0.3">
      <c r="A2293" t="str">
        <f t="shared" si="350"/>
        <v>Exp4</v>
      </c>
      <c r="B2293">
        <f t="shared" si="355"/>
        <v>8</v>
      </c>
      <c r="C2293" t="str">
        <f t="shared" si="356"/>
        <v>Nil</v>
      </c>
      <c r="D2293" t="str">
        <f t="shared" si="357"/>
        <v>Saracen</v>
      </c>
      <c r="E2293" s="20">
        <f t="shared" si="351"/>
        <v>41926</v>
      </c>
      <c r="F2293" t="str">
        <f t="shared" si="352"/>
        <v>None_8h</v>
      </c>
      <c r="G2293">
        <f t="shared" si="353"/>
        <v>117</v>
      </c>
      <c r="H2293" t="str">
        <f t="shared" si="354"/>
        <v>NO</v>
      </c>
      <c r="I2293">
        <f t="shared" si="358"/>
        <v>10.273913043478261</v>
      </c>
      <c r="J2293">
        <f t="shared" si="359"/>
        <v>27</v>
      </c>
      <c r="S2293">
        <v>2</v>
      </c>
      <c r="U2293" s="7">
        <v>10.273913043478261</v>
      </c>
      <c r="V2293" s="7">
        <v>27</v>
      </c>
    </row>
    <row r="2294" spans="1:22" x14ac:dyDescent="0.3">
      <c r="A2294" t="str">
        <f t="shared" si="350"/>
        <v>Exp4</v>
      </c>
      <c r="B2294">
        <f t="shared" si="355"/>
        <v>8</v>
      </c>
      <c r="C2294" t="str">
        <f t="shared" si="356"/>
        <v>Nil</v>
      </c>
      <c r="D2294" t="str">
        <f t="shared" si="357"/>
        <v>Saracen</v>
      </c>
      <c r="E2294" s="20">
        <f t="shared" si="351"/>
        <v>41926</v>
      </c>
      <c r="F2294" t="str">
        <f t="shared" si="352"/>
        <v>None_8h</v>
      </c>
      <c r="G2294">
        <f t="shared" si="353"/>
        <v>117</v>
      </c>
      <c r="H2294" t="str">
        <f t="shared" si="354"/>
        <v>NO</v>
      </c>
      <c r="I2294">
        <f t="shared" si="358"/>
        <v>10.547826086956523</v>
      </c>
      <c r="J2294">
        <f t="shared" si="359"/>
        <v>29</v>
      </c>
      <c r="S2294">
        <v>3</v>
      </c>
      <c r="U2294" s="7">
        <v>10.547826086956523</v>
      </c>
      <c r="V2294" s="7">
        <v>29</v>
      </c>
    </row>
    <row r="2295" spans="1:22" x14ac:dyDescent="0.3">
      <c r="A2295" t="str">
        <f t="shared" si="350"/>
        <v>Exp4</v>
      </c>
      <c r="B2295">
        <f t="shared" si="355"/>
        <v>8</v>
      </c>
      <c r="C2295" t="str">
        <f t="shared" si="356"/>
        <v>Nil</v>
      </c>
      <c r="D2295" t="str">
        <f t="shared" si="357"/>
        <v>Saracen</v>
      </c>
      <c r="E2295" s="20">
        <f t="shared" si="351"/>
        <v>41926</v>
      </c>
      <c r="F2295" t="str">
        <f t="shared" si="352"/>
        <v>None_8h</v>
      </c>
      <c r="G2295">
        <f t="shared" si="353"/>
        <v>117</v>
      </c>
      <c r="H2295" t="str">
        <f t="shared" si="354"/>
        <v>NO</v>
      </c>
      <c r="I2295">
        <f t="shared" si="358"/>
        <v>9.1670235546038548</v>
      </c>
      <c r="J2295">
        <f t="shared" si="359"/>
        <v>26</v>
      </c>
      <c r="S2295">
        <v>4</v>
      </c>
      <c r="U2295" s="7">
        <v>9.1670235546038548</v>
      </c>
      <c r="V2295" s="7">
        <v>26</v>
      </c>
    </row>
    <row r="2296" spans="1:22" x14ac:dyDescent="0.3">
      <c r="A2296" t="str">
        <f t="shared" si="350"/>
        <v>Exp4</v>
      </c>
      <c r="B2296">
        <f t="shared" si="355"/>
        <v>8</v>
      </c>
      <c r="C2296" t="str">
        <f t="shared" si="356"/>
        <v>Nil</v>
      </c>
      <c r="D2296" t="str">
        <f t="shared" si="357"/>
        <v>Saracen</v>
      </c>
      <c r="E2296" s="20">
        <f t="shared" si="351"/>
        <v>41932</v>
      </c>
      <c r="F2296" t="str">
        <f t="shared" si="352"/>
        <v>None_8h</v>
      </c>
      <c r="G2296">
        <f t="shared" si="353"/>
        <v>98</v>
      </c>
      <c r="H2296" t="str">
        <f t="shared" si="354"/>
        <v>NO</v>
      </c>
      <c r="I2296">
        <f t="shared" si="358"/>
        <v>9.5353319057815842</v>
      </c>
      <c r="J2296">
        <f t="shared" si="359"/>
        <v>25</v>
      </c>
      <c r="P2296" s="1">
        <v>41932</v>
      </c>
      <c r="Q2296" t="s">
        <v>441</v>
      </c>
      <c r="R2296">
        <v>98</v>
      </c>
      <c r="S2296">
        <v>1</v>
      </c>
      <c r="U2296" s="7">
        <v>9.5353319057815842</v>
      </c>
      <c r="V2296" s="7">
        <v>25</v>
      </c>
    </row>
    <row r="2297" spans="1:22" x14ac:dyDescent="0.3">
      <c r="A2297" t="str">
        <f t="shared" si="350"/>
        <v>Exp4</v>
      </c>
      <c r="B2297">
        <f t="shared" si="355"/>
        <v>8</v>
      </c>
      <c r="C2297" t="str">
        <f t="shared" si="356"/>
        <v>Nil</v>
      </c>
      <c r="D2297" t="str">
        <f t="shared" si="357"/>
        <v>Saracen</v>
      </c>
      <c r="E2297" s="20">
        <f t="shared" si="351"/>
        <v>41932</v>
      </c>
      <c r="F2297" t="str">
        <f t="shared" si="352"/>
        <v>None_8h</v>
      </c>
      <c r="G2297">
        <f t="shared" si="353"/>
        <v>98</v>
      </c>
      <c r="H2297" t="str">
        <f t="shared" si="354"/>
        <v>NO</v>
      </c>
      <c r="I2297">
        <f t="shared" si="358"/>
        <v>9.0856531049250542</v>
      </c>
      <c r="J2297">
        <f t="shared" si="359"/>
        <v>25</v>
      </c>
      <c r="S2297">
        <v>2</v>
      </c>
      <c r="U2297" s="7">
        <v>9.0856531049250542</v>
      </c>
      <c r="V2297" s="7">
        <v>25</v>
      </c>
    </row>
    <row r="2298" spans="1:22" x14ac:dyDescent="0.3">
      <c r="A2298" t="str">
        <f t="shared" si="350"/>
        <v>Exp4</v>
      </c>
      <c r="B2298">
        <f t="shared" si="355"/>
        <v>8</v>
      </c>
      <c r="C2298" t="str">
        <f t="shared" si="356"/>
        <v>Nil</v>
      </c>
      <c r="D2298" t="str">
        <f t="shared" si="357"/>
        <v>Saracen</v>
      </c>
      <c r="E2298" s="20">
        <f t="shared" si="351"/>
        <v>41932</v>
      </c>
      <c r="F2298" t="str">
        <f t="shared" si="352"/>
        <v>None_8h</v>
      </c>
      <c r="G2298">
        <f t="shared" si="353"/>
        <v>98</v>
      </c>
      <c r="H2298" t="str">
        <f t="shared" si="354"/>
        <v>NO</v>
      </c>
      <c r="I2298">
        <f t="shared" si="358"/>
        <v>10.108695652173912</v>
      </c>
      <c r="J2298">
        <f t="shared" si="359"/>
        <v>28</v>
      </c>
      <c r="S2298">
        <v>3</v>
      </c>
      <c r="U2298" s="7">
        <v>10.108695652173912</v>
      </c>
      <c r="V2298" s="7">
        <v>28</v>
      </c>
    </row>
    <row r="2299" spans="1:22" x14ac:dyDescent="0.3">
      <c r="A2299" t="str">
        <f t="shared" si="350"/>
        <v>Exp4</v>
      </c>
      <c r="B2299">
        <f t="shared" si="355"/>
        <v>8</v>
      </c>
      <c r="C2299" t="str">
        <f t="shared" si="356"/>
        <v>Nil</v>
      </c>
      <c r="D2299" t="str">
        <f t="shared" si="357"/>
        <v>Saracen</v>
      </c>
      <c r="E2299" s="20">
        <f t="shared" si="351"/>
        <v>41932</v>
      </c>
      <c r="F2299" t="str">
        <f t="shared" si="352"/>
        <v>None_8h</v>
      </c>
      <c r="G2299">
        <f t="shared" si="353"/>
        <v>98</v>
      </c>
      <c r="H2299" t="str">
        <f t="shared" si="354"/>
        <v>NO</v>
      </c>
      <c r="I2299">
        <f t="shared" si="358"/>
        <v>11.295652173913044</v>
      </c>
      <c r="J2299">
        <f t="shared" si="359"/>
        <v>24</v>
      </c>
      <c r="S2299">
        <v>4</v>
      </c>
      <c r="U2299" s="7">
        <v>11.295652173913044</v>
      </c>
      <c r="V2299" s="7">
        <v>24</v>
      </c>
    </row>
    <row r="2300" spans="1:22" x14ac:dyDescent="0.3">
      <c r="A2300" t="str">
        <f t="shared" si="350"/>
        <v>Exp4</v>
      </c>
      <c r="B2300">
        <f t="shared" si="355"/>
        <v>8</v>
      </c>
      <c r="C2300" t="str">
        <f t="shared" si="356"/>
        <v>Nil</v>
      </c>
      <c r="D2300" t="str">
        <f t="shared" si="357"/>
        <v>Saracen</v>
      </c>
      <c r="E2300" s="20">
        <f t="shared" si="351"/>
        <v>41932</v>
      </c>
      <c r="F2300" t="str">
        <f t="shared" si="352"/>
        <v>None_8h</v>
      </c>
      <c r="G2300">
        <f t="shared" si="353"/>
        <v>99</v>
      </c>
      <c r="H2300" t="str">
        <f t="shared" si="354"/>
        <v>NO</v>
      </c>
      <c r="I2300">
        <f t="shared" si="358"/>
        <v>9.8565310492505347</v>
      </c>
      <c r="J2300">
        <f t="shared" si="359"/>
        <v>27</v>
      </c>
      <c r="R2300">
        <v>99</v>
      </c>
      <c r="S2300">
        <v>1</v>
      </c>
      <c r="U2300" s="7">
        <v>9.8565310492505347</v>
      </c>
      <c r="V2300" s="7">
        <v>27</v>
      </c>
    </row>
    <row r="2301" spans="1:22" x14ac:dyDescent="0.3">
      <c r="A2301" t="str">
        <f t="shared" si="350"/>
        <v>Exp4</v>
      </c>
      <c r="B2301">
        <f t="shared" si="355"/>
        <v>8</v>
      </c>
      <c r="C2301" t="str">
        <f t="shared" si="356"/>
        <v>Nil</v>
      </c>
      <c r="D2301" t="str">
        <f t="shared" si="357"/>
        <v>Saracen</v>
      </c>
      <c r="E2301" s="20">
        <f t="shared" si="351"/>
        <v>41932</v>
      </c>
      <c r="F2301" t="str">
        <f t="shared" si="352"/>
        <v>None_8h</v>
      </c>
      <c r="G2301">
        <f t="shared" si="353"/>
        <v>99</v>
      </c>
      <c r="H2301" t="str">
        <f t="shared" si="354"/>
        <v>NO</v>
      </c>
      <c r="I2301">
        <f t="shared" si="358"/>
        <v>9.3126338329764451</v>
      </c>
      <c r="J2301">
        <f t="shared" si="359"/>
        <v>28</v>
      </c>
      <c r="S2301">
        <v>2</v>
      </c>
      <c r="U2301" s="7">
        <v>9.3126338329764451</v>
      </c>
      <c r="V2301" s="7">
        <v>28</v>
      </c>
    </row>
    <row r="2302" spans="1:22" x14ac:dyDescent="0.3">
      <c r="A2302" t="str">
        <f t="shared" si="350"/>
        <v>Exp4</v>
      </c>
      <c r="B2302">
        <f t="shared" si="355"/>
        <v>8</v>
      </c>
      <c r="C2302" t="str">
        <f t="shared" si="356"/>
        <v>Nil</v>
      </c>
      <c r="D2302" t="str">
        <f t="shared" si="357"/>
        <v>Saracen</v>
      </c>
      <c r="E2302" s="20">
        <f t="shared" si="351"/>
        <v>41932</v>
      </c>
      <c r="F2302" t="str">
        <f t="shared" si="352"/>
        <v>None_8h</v>
      </c>
      <c r="G2302">
        <f t="shared" si="353"/>
        <v>99</v>
      </c>
      <c r="H2302" t="str">
        <f t="shared" si="354"/>
        <v>NO</v>
      </c>
      <c r="I2302">
        <f t="shared" si="358"/>
        <v>11.134782608695652</v>
      </c>
      <c r="J2302">
        <f t="shared" si="359"/>
        <v>27</v>
      </c>
      <c r="S2302">
        <v>3</v>
      </c>
      <c r="U2302" s="7">
        <v>11.134782608695652</v>
      </c>
      <c r="V2302" s="7">
        <v>27</v>
      </c>
    </row>
    <row r="2303" spans="1:22" x14ac:dyDescent="0.3">
      <c r="A2303" t="str">
        <f t="shared" si="350"/>
        <v>Exp4</v>
      </c>
      <c r="B2303">
        <f t="shared" si="355"/>
        <v>8</v>
      </c>
      <c r="C2303" t="str">
        <f t="shared" si="356"/>
        <v>Nil</v>
      </c>
      <c r="D2303" t="str">
        <f t="shared" si="357"/>
        <v>Saracen</v>
      </c>
      <c r="E2303" s="20">
        <f t="shared" si="351"/>
        <v>41932</v>
      </c>
      <c r="F2303" t="str">
        <f t="shared" si="352"/>
        <v>None_8h</v>
      </c>
      <c r="G2303">
        <f t="shared" si="353"/>
        <v>99</v>
      </c>
      <c r="H2303" t="str">
        <f t="shared" si="354"/>
        <v>NO</v>
      </c>
      <c r="I2303">
        <f t="shared" si="358"/>
        <v>10.221739130434782</v>
      </c>
      <c r="J2303">
        <f t="shared" si="359"/>
        <v>26</v>
      </c>
      <c r="S2303">
        <v>4</v>
      </c>
      <c r="U2303" s="7">
        <v>10.221739130434782</v>
      </c>
      <c r="V2303" s="7">
        <v>26</v>
      </c>
    </row>
    <row r="2304" spans="1:22" x14ac:dyDescent="0.3">
      <c r="A2304" t="str">
        <f t="shared" si="350"/>
        <v>Exp4</v>
      </c>
      <c r="B2304">
        <f t="shared" si="355"/>
        <v>8</v>
      </c>
      <c r="C2304" t="str">
        <f t="shared" si="356"/>
        <v>Nil</v>
      </c>
      <c r="D2304" t="str">
        <f t="shared" si="357"/>
        <v>Saracen</v>
      </c>
      <c r="E2304" s="20">
        <f t="shared" si="351"/>
        <v>41932</v>
      </c>
      <c r="F2304" t="str">
        <f t="shared" si="352"/>
        <v>None_8h</v>
      </c>
      <c r="G2304">
        <f t="shared" si="353"/>
        <v>101</v>
      </c>
      <c r="H2304" t="str">
        <f t="shared" si="354"/>
        <v>NO</v>
      </c>
      <c r="I2304">
        <f t="shared" si="358"/>
        <v>10.826086956521738</v>
      </c>
      <c r="J2304">
        <f t="shared" si="359"/>
        <v>29</v>
      </c>
      <c r="R2304">
        <v>101</v>
      </c>
      <c r="S2304">
        <v>1</v>
      </c>
      <c r="U2304" s="7">
        <v>10.826086956521738</v>
      </c>
      <c r="V2304" s="7">
        <v>29</v>
      </c>
    </row>
    <row r="2305" spans="1:22" x14ac:dyDescent="0.3">
      <c r="A2305" t="str">
        <f t="shared" si="350"/>
        <v>Exp4</v>
      </c>
      <c r="B2305">
        <f t="shared" si="355"/>
        <v>8</v>
      </c>
      <c r="C2305" t="str">
        <f t="shared" si="356"/>
        <v>Nil</v>
      </c>
      <c r="D2305" t="str">
        <f t="shared" si="357"/>
        <v>Saracen</v>
      </c>
      <c r="E2305" s="20">
        <f t="shared" si="351"/>
        <v>41932</v>
      </c>
      <c r="F2305" t="str">
        <f t="shared" si="352"/>
        <v>None_8h</v>
      </c>
      <c r="G2305">
        <f t="shared" si="353"/>
        <v>101</v>
      </c>
      <c r="H2305" t="str">
        <f t="shared" si="354"/>
        <v>NO</v>
      </c>
      <c r="I2305">
        <f t="shared" si="358"/>
        <v>9.8565310492505347</v>
      </c>
      <c r="J2305">
        <f t="shared" si="359"/>
        <v>28</v>
      </c>
      <c r="S2305">
        <v>2</v>
      </c>
      <c r="U2305" s="7">
        <v>9.8565310492505347</v>
      </c>
      <c r="V2305" s="7">
        <v>28</v>
      </c>
    </row>
    <row r="2306" spans="1:22" x14ac:dyDescent="0.3">
      <c r="A2306" t="str">
        <f t="shared" si="350"/>
        <v>Exp4</v>
      </c>
      <c r="B2306">
        <f t="shared" si="355"/>
        <v>8</v>
      </c>
      <c r="C2306" t="str">
        <f t="shared" si="356"/>
        <v>Nil</v>
      </c>
      <c r="D2306" t="str">
        <f t="shared" si="357"/>
        <v>Saracen</v>
      </c>
      <c r="E2306" s="20">
        <f t="shared" si="351"/>
        <v>41932</v>
      </c>
      <c r="F2306" t="str">
        <f t="shared" si="352"/>
        <v>None_8h</v>
      </c>
      <c r="G2306">
        <f t="shared" si="353"/>
        <v>101</v>
      </c>
      <c r="H2306" t="str">
        <f t="shared" si="354"/>
        <v>NO</v>
      </c>
      <c r="I2306">
        <f t="shared" si="358"/>
        <v>11.07391304347826</v>
      </c>
      <c r="J2306">
        <f t="shared" si="359"/>
        <v>29</v>
      </c>
      <c r="S2306">
        <v>3</v>
      </c>
      <c r="U2306" s="7">
        <v>11.07391304347826</v>
      </c>
      <c r="V2306" s="7">
        <v>29</v>
      </c>
    </row>
    <row r="2307" spans="1:22" x14ac:dyDescent="0.3">
      <c r="A2307" t="str">
        <f t="shared" ref="A2307:A2370" si="360">IF(L2307="",A2306,L2307)</f>
        <v>Exp4</v>
      </c>
      <c r="B2307">
        <f t="shared" si="355"/>
        <v>8</v>
      </c>
      <c r="C2307" t="str">
        <f t="shared" si="356"/>
        <v>Nil</v>
      </c>
      <c r="D2307" t="str">
        <f t="shared" si="357"/>
        <v>Saracen</v>
      </c>
      <c r="E2307" s="20">
        <f t="shared" ref="E2307:E2370" si="361">IF(P2307="",E2306,P2307)</f>
        <v>41932</v>
      </c>
      <c r="F2307" t="str">
        <f t="shared" ref="F2307:F2370" si="362">IF(Q2307="",F2306,Q2307)</f>
        <v>None_8h</v>
      </c>
      <c r="G2307">
        <f t="shared" ref="G2307:G2370" si="363">IF(R2307="",G2306,R2307)</f>
        <v>101</v>
      </c>
      <c r="H2307" t="str">
        <f t="shared" ref="H2307:H2370" si="364">IF(T2307="","NO","YES")</f>
        <v>NO</v>
      </c>
      <c r="I2307">
        <f t="shared" si="358"/>
        <v>9.985010706638116</v>
      </c>
      <c r="J2307">
        <f t="shared" si="359"/>
        <v>27</v>
      </c>
      <c r="S2307">
        <v>4</v>
      </c>
      <c r="U2307" s="7">
        <v>9.985010706638116</v>
      </c>
      <c r="V2307" s="7">
        <v>27</v>
      </c>
    </row>
    <row r="2308" spans="1:22" x14ac:dyDescent="0.3">
      <c r="A2308" t="str">
        <f t="shared" si="360"/>
        <v>Exp4</v>
      </c>
      <c r="B2308">
        <f t="shared" ref="B2308:B2371" si="365">IF(L2308="",B2307,M2308)</f>
        <v>8</v>
      </c>
      <c r="C2308" t="str">
        <f t="shared" ref="C2308:C2371" si="366">IF(O2308="",C2307,O2308)</f>
        <v>Nil</v>
      </c>
      <c r="D2308" t="str">
        <f t="shared" ref="D2308:D2371" si="367">IF(N2308="",D2307,N2308)</f>
        <v>Saracen</v>
      </c>
      <c r="E2308" s="20">
        <f t="shared" si="361"/>
        <v>41946</v>
      </c>
      <c r="F2308" t="str">
        <f t="shared" si="362"/>
        <v>None_8h</v>
      </c>
      <c r="G2308">
        <f t="shared" si="363"/>
        <v>103</v>
      </c>
      <c r="H2308" t="str">
        <f t="shared" si="364"/>
        <v>NO</v>
      </c>
      <c r="I2308">
        <f t="shared" ref="I2308:I2371" si="368">IF(U2308="","",U2308)</f>
        <v>11</v>
      </c>
      <c r="J2308">
        <f t="shared" ref="J2308:J2371" si="369">IF(V2308="","",V2308)</f>
        <v>25</v>
      </c>
      <c r="P2308" s="1">
        <v>41946</v>
      </c>
      <c r="Q2308" t="s">
        <v>441</v>
      </c>
      <c r="R2308">
        <v>103</v>
      </c>
      <c r="S2308">
        <v>1</v>
      </c>
      <c r="U2308" s="7">
        <v>11</v>
      </c>
      <c r="V2308" s="7">
        <v>25</v>
      </c>
    </row>
    <row r="2309" spans="1:22" x14ac:dyDescent="0.3">
      <c r="A2309" t="str">
        <f t="shared" si="360"/>
        <v>Exp4</v>
      </c>
      <c r="B2309">
        <f t="shared" si="365"/>
        <v>8</v>
      </c>
      <c r="C2309" t="str">
        <f t="shared" si="366"/>
        <v>Nil</v>
      </c>
      <c r="D2309" t="str">
        <f t="shared" si="367"/>
        <v>Saracen</v>
      </c>
      <c r="E2309" s="20">
        <f t="shared" si="361"/>
        <v>41946</v>
      </c>
      <c r="F2309" t="str">
        <f t="shared" si="362"/>
        <v>None_8h</v>
      </c>
      <c r="G2309">
        <f t="shared" si="363"/>
        <v>103</v>
      </c>
      <c r="H2309" t="str">
        <f t="shared" si="364"/>
        <v>YES</v>
      </c>
      <c r="I2309">
        <f t="shared" si="368"/>
        <v>11</v>
      </c>
      <c r="J2309" t="str">
        <f t="shared" si="369"/>
        <v/>
      </c>
      <c r="S2309">
        <v>2</v>
      </c>
      <c r="T2309" t="s">
        <v>170</v>
      </c>
      <c r="U2309" s="7">
        <v>11</v>
      </c>
      <c r="V2309" s="7"/>
    </row>
    <row r="2310" spans="1:22" x14ac:dyDescent="0.3">
      <c r="A2310" t="str">
        <f t="shared" si="360"/>
        <v>Exp4</v>
      </c>
      <c r="B2310">
        <f t="shared" si="365"/>
        <v>8</v>
      </c>
      <c r="C2310" t="str">
        <f t="shared" si="366"/>
        <v>Nil</v>
      </c>
      <c r="D2310" t="str">
        <f t="shared" si="367"/>
        <v>Saracen</v>
      </c>
      <c r="E2310" s="20">
        <f t="shared" si="361"/>
        <v>41946</v>
      </c>
      <c r="F2310" t="str">
        <f t="shared" si="362"/>
        <v>None_8h</v>
      </c>
      <c r="G2310">
        <f t="shared" si="363"/>
        <v>103</v>
      </c>
      <c r="H2310" t="str">
        <f t="shared" si="364"/>
        <v>NO</v>
      </c>
      <c r="I2310">
        <f t="shared" si="368"/>
        <v>11</v>
      </c>
      <c r="J2310">
        <f t="shared" si="369"/>
        <v>27</v>
      </c>
      <c r="S2310">
        <v>3</v>
      </c>
      <c r="U2310" s="7">
        <v>11</v>
      </c>
      <c r="V2310" s="7">
        <v>27</v>
      </c>
    </row>
    <row r="2311" spans="1:22" x14ac:dyDescent="0.3">
      <c r="A2311" t="str">
        <f t="shared" si="360"/>
        <v>Exp4</v>
      </c>
      <c r="B2311">
        <f t="shared" si="365"/>
        <v>8</v>
      </c>
      <c r="C2311" t="str">
        <f t="shared" si="366"/>
        <v>Nil</v>
      </c>
      <c r="D2311" t="str">
        <f t="shared" si="367"/>
        <v>Saracen</v>
      </c>
      <c r="E2311" s="20">
        <f t="shared" si="361"/>
        <v>41946</v>
      </c>
      <c r="F2311" t="str">
        <f t="shared" si="362"/>
        <v>None_8h</v>
      </c>
      <c r="G2311">
        <f t="shared" si="363"/>
        <v>103</v>
      </c>
      <c r="H2311" t="str">
        <f t="shared" si="364"/>
        <v>YES</v>
      </c>
      <c r="I2311">
        <f t="shared" si="368"/>
        <v>11</v>
      </c>
      <c r="J2311" t="str">
        <f t="shared" si="369"/>
        <v/>
      </c>
      <c r="S2311">
        <v>4</v>
      </c>
      <c r="T2311" t="s">
        <v>170</v>
      </c>
      <c r="U2311" s="7">
        <v>11</v>
      </c>
      <c r="V2311" s="7"/>
    </row>
    <row r="2312" spans="1:22" x14ac:dyDescent="0.3">
      <c r="A2312" t="str">
        <f t="shared" si="360"/>
        <v>Exp4</v>
      </c>
      <c r="B2312">
        <f t="shared" si="365"/>
        <v>8</v>
      </c>
      <c r="C2312" t="str">
        <f t="shared" si="366"/>
        <v>Nil</v>
      </c>
      <c r="D2312" t="str">
        <f t="shared" si="367"/>
        <v>Saracen</v>
      </c>
      <c r="E2312" s="20">
        <f t="shared" si="361"/>
        <v>41946</v>
      </c>
      <c r="F2312" t="str">
        <f t="shared" si="362"/>
        <v>None_8h</v>
      </c>
      <c r="G2312">
        <f t="shared" si="363"/>
        <v>125</v>
      </c>
      <c r="H2312" t="str">
        <f t="shared" si="364"/>
        <v>YES</v>
      </c>
      <c r="I2312">
        <f t="shared" si="368"/>
        <v>11</v>
      </c>
      <c r="J2312" t="str">
        <f t="shared" si="369"/>
        <v/>
      </c>
      <c r="R2312">
        <v>125</v>
      </c>
      <c r="S2312">
        <v>1</v>
      </c>
      <c r="T2312" t="s">
        <v>170</v>
      </c>
      <c r="U2312" s="7">
        <v>11</v>
      </c>
      <c r="V2312" s="7"/>
    </row>
    <row r="2313" spans="1:22" x14ac:dyDescent="0.3">
      <c r="A2313" t="str">
        <f t="shared" si="360"/>
        <v>Exp4</v>
      </c>
      <c r="B2313">
        <f t="shared" si="365"/>
        <v>8</v>
      </c>
      <c r="C2313" t="str">
        <f t="shared" si="366"/>
        <v>Nil</v>
      </c>
      <c r="D2313" t="str">
        <f t="shared" si="367"/>
        <v>Saracen</v>
      </c>
      <c r="E2313" s="20">
        <f t="shared" si="361"/>
        <v>41946</v>
      </c>
      <c r="F2313" t="str">
        <f t="shared" si="362"/>
        <v>None_8h</v>
      </c>
      <c r="G2313">
        <f t="shared" si="363"/>
        <v>125</v>
      </c>
      <c r="H2313" t="str">
        <f t="shared" si="364"/>
        <v>YES</v>
      </c>
      <c r="I2313">
        <f t="shared" si="368"/>
        <v>11</v>
      </c>
      <c r="J2313" t="str">
        <f t="shared" si="369"/>
        <v/>
      </c>
      <c r="S2313">
        <v>2</v>
      </c>
      <c r="T2313" t="s">
        <v>170</v>
      </c>
      <c r="U2313" s="7">
        <v>11</v>
      </c>
      <c r="V2313" s="7"/>
    </row>
    <row r="2314" spans="1:22" x14ac:dyDescent="0.3">
      <c r="A2314" t="str">
        <f t="shared" si="360"/>
        <v>Exp4</v>
      </c>
      <c r="B2314">
        <f t="shared" si="365"/>
        <v>8</v>
      </c>
      <c r="C2314" t="str">
        <f t="shared" si="366"/>
        <v>Nil</v>
      </c>
      <c r="D2314" t="str">
        <f t="shared" si="367"/>
        <v>Saracen</v>
      </c>
      <c r="E2314" s="20">
        <f t="shared" si="361"/>
        <v>41946</v>
      </c>
      <c r="F2314" t="str">
        <f t="shared" si="362"/>
        <v>None_8h</v>
      </c>
      <c r="G2314">
        <f t="shared" si="363"/>
        <v>125</v>
      </c>
      <c r="H2314" t="str">
        <f t="shared" si="364"/>
        <v>NO</v>
      </c>
      <c r="I2314">
        <f t="shared" si="368"/>
        <v>11.260869565217391</v>
      </c>
      <c r="J2314">
        <f t="shared" si="369"/>
        <v>26</v>
      </c>
      <c r="S2314">
        <v>3</v>
      </c>
      <c r="U2314" s="7">
        <v>11.260869565217391</v>
      </c>
      <c r="V2314" s="7">
        <v>26</v>
      </c>
    </row>
    <row r="2315" spans="1:22" x14ac:dyDescent="0.3">
      <c r="A2315" t="str">
        <f t="shared" si="360"/>
        <v>Exp4</v>
      </c>
      <c r="B2315">
        <f t="shared" si="365"/>
        <v>8</v>
      </c>
      <c r="C2315" t="str">
        <f t="shared" si="366"/>
        <v>Nil</v>
      </c>
      <c r="D2315" t="str">
        <f t="shared" si="367"/>
        <v>Saracen</v>
      </c>
      <c r="E2315" s="20">
        <f t="shared" si="361"/>
        <v>41946</v>
      </c>
      <c r="F2315" t="str">
        <f t="shared" si="362"/>
        <v>None_8h</v>
      </c>
      <c r="G2315">
        <f t="shared" si="363"/>
        <v>125</v>
      </c>
      <c r="H2315" t="str">
        <f t="shared" si="364"/>
        <v>YES</v>
      </c>
      <c r="I2315">
        <f t="shared" si="368"/>
        <v>11</v>
      </c>
      <c r="J2315" t="str">
        <f t="shared" si="369"/>
        <v/>
      </c>
      <c r="S2315">
        <v>4</v>
      </c>
      <c r="T2315" t="s">
        <v>170</v>
      </c>
      <c r="U2315" s="7">
        <v>11</v>
      </c>
      <c r="V2315" s="7"/>
    </row>
    <row r="2316" spans="1:22" x14ac:dyDescent="0.3">
      <c r="A2316" t="str">
        <f t="shared" si="360"/>
        <v>Exp4</v>
      </c>
      <c r="B2316">
        <f t="shared" si="365"/>
        <v>8</v>
      </c>
      <c r="C2316" t="str">
        <f t="shared" si="366"/>
        <v>Nil</v>
      </c>
      <c r="D2316" t="str">
        <f t="shared" si="367"/>
        <v>Saracen</v>
      </c>
      <c r="E2316" s="20">
        <f t="shared" si="361"/>
        <v>41946</v>
      </c>
      <c r="F2316" t="str">
        <f t="shared" si="362"/>
        <v>None_8h</v>
      </c>
      <c r="G2316">
        <f t="shared" si="363"/>
        <v>132</v>
      </c>
      <c r="H2316" t="str">
        <f t="shared" si="364"/>
        <v>NO</v>
      </c>
      <c r="I2316">
        <f t="shared" si="368"/>
        <v>11</v>
      </c>
      <c r="J2316" t="str">
        <f t="shared" si="369"/>
        <v/>
      </c>
      <c r="R2316">
        <v>132</v>
      </c>
      <c r="S2316">
        <v>1</v>
      </c>
      <c r="U2316" s="7">
        <v>11</v>
      </c>
      <c r="V2316" s="7"/>
    </row>
    <row r="2317" spans="1:22" x14ac:dyDescent="0.3">
      <c r="A2317" t="str">
        <f t="shared" si="360"/>
        <v>Exp4</v>
      </c>
      <c r="B2317">
        <f t="shared" si="365"/>
        <v>8</v>
      </c>
      <c r="C2317" t="str">
        <f t="shared" si="366"/>
        <v>Nil</v>
      </c>
      <c r="D2317" t="str">
        <f t="shared" si="367"/>
        <v>Saracen</v>
      </c>
      <c r="E2317" s="20">
        <f t="shared" si="361"/>
        <v>41946</v>
      </c>
      <c r="F2317" t="str">
        <f t="shared" si="362"/>
        <v>None_8h</v>
      </c>
      <c r="G2317">
        <f t="shared" si="363"/>
        <v>132</v>
      </c>
      <c r="H2317" t="str">
        <f t="shared" si="364"/>
        <v>NO</v>
      </c>
      <c r="I2317">
        <f t="shared" si="368"/>
        <v>11.688000000000001</v>
      </c>
      <c r="J2317">
        <f t="shared" si="369"/>
        <v>28</v>
      </c>
      <c r="S2317">
        <v>2</v>
      </c>
      <c r="U2317" s="7">
        <v>11.688000000000001</v>
      </c>
      <c r="V2317" s="7">
        <v>28</v>
      </c>
    </row>
    <row r="2318" spans="1:22" x14ac:dyDescent="0.3">
      <c r="A2318" t="str">
        <f t="shared" si="360"/>
        <v>Exp4</v>
      </c>
      <c r="B2318">
        <f t="shared" si="365"/>
        <v>8</v>
      </c>
      <c r="C2318" t="str">
        <f t="shared" si="366"/>
        <v>Nil</v>
      </c>
      <c r="D2318" t="str">
        <f t="shared" si="367"/>
        <v>Saracen</v>
      </c>
      <c r="E2318" s="20">
        <f t="shared" si="361"/>
        <v>41946</v>
      </c>
      <c r="F2318" t="str">
        <f t="shared" si="362"/>
        <v>None_8h</v>
      </c>
      <c r="G2318">
        <f t="shared" si="363"/>
        <v>132</v>
      </c>
      <c r="H2318" t="str">
        <f t="shared" si="364"/>
        <v>NO</v>
      </c>
      <c r="I2318">
        <f t="shared" si="368"/>
        <v>12.04</v>
      </c>
      <c r="J2318">
        <f t="shared" si="369"/>
        <v>30</v>
      </c>
      <c r="S2318">
        <v>3</v>
      </c>
      <c r="U2318" s="7">
        <v>12.04</v>
      </c>
      <c r="V2318" s="7">
        <v>30</v>
      </c>
    </row>
    <row r="2319" spans="1:22" x14ac:dyDescent="0.3">
      <c r="A2319" t="str">
        <f t="shared" si="360"/>
        <v>Exp4</v>
      </c>
      <c r="B2319">
        <f t="shared" si="365"/>
        <v>8</v>
      </c>
      <c r="C2319" t="str">
        <f t="shared" si="366"/>
        <v>Nil</v>
      </c>
      <c r="D2319" t="str">
        <f t="shared" si="367"/>
        <v>Saracen</v>
      </c>
      <c r="E2319" s="20">
        <f t="shared" si="361"/>
        <v>41946</v>
      </c>
      <c r="F2319" t="str">
        <f t="shared" si="362"/>
        <v>None_8h</v>
      </c>
      <c r="G2319">
        <f t="shared" si="363"/>
        <v>132</v>
      </c>
      <c r="H2319" t="str">
        <f t="shared" si="364"/>
        <v>NO</v>
      </c>
      <c r="I2319">
        <f t="shared" si="368"/>
        <v>11.843999999999999</v>
      </c>
      <c r="J2319">
        <f t="shared" si="369"/>
        <v>29</v>
      </c>
      <c r="S2319">
        <v>4</v>
      </c>
      <c r="U2319" s="7">
        <v>11.843999999999999</v>
      </c>
      <c r="V2319" s="7">
        <v>29</v>
      </c>
    </row>
    <row r="2320" spans="1:22" x14ac:dyDescent="0.3">
      <c r="A2320" t="str">
        <f t="shared" si="360"/>
        <v>Exp4</v>
      </c>
      <c r="B2320">
        <f t="shared" si="365"/>
        <v>8</v>
      </c>
      <c r="C2320" t="str">
        <f t="shared" si="366"/>
        <v>Nil</v>
      </c>
      <c r="D2320" t="str">
        <f t="shared" si="367"/>
        <v>Saracen</v>
      </c>
      <c r="E2320" s="20">
        <f t="shared" si="361"/>
        <v>41974</v>
      </c>
      <c r="F2320" t="str">
        <f t="shared" si="362"/>
        <v>None_8h</v>
      </c>
      <c r="G2320">
        <f t="shared" si="363"/>
        <v>115</v>
      </c>
      <c r="H2320" t="str">
        <f t="shared" si="364"/>
        <v>YES</v>
      </c>
      <c r="I2320">
        <f t="shared" si="368"/>
        <v>11</v>
      </c>
      <c r="J2320">
        <f t="shared" si="369"/>
        <v>27</v>
      </c>
      <c r="P2320" s="1">
        <v>41974</v>
      </c>
      <c r="Q2320" t="s">
        <v>441</v>
      </c>
      <c r="R2320">
        <v>115</v>
      </c>
      <c r="S2320">
        <v>1</v>
      </c>
      <c r="T2320" t="s">
        <v>170</v>
      </c>
      <c r="U2320" s="7">
        <v>11</v>
      </c>
      <c r="V2320" s="7">
        <v>27</v>
      </c>
    </row>
    <row r="2321" spans="1:22" x14ac:dyDescent="0.3">
      <c r="A2321" t="str">
        <f t="shared" si="360"/>
        <v>Exp4</v>
      </c>
      <c r="B2321">
        <f t="shared" si="365"/>
        <v>8</v>
      </c>
      <c r="C2321" t="str">
        <f t="shared" si="366"/>
        <v>Nil</v>
      </c>
      <c r="D2321" t="str">
        <f t="shared" si="367"/>
        <v>Saracen</v>
      </c>
      <c r="E2321" s="20">
        <f t="shared" si="361"/>
        <v>41974</v>
      </c>
      <c r="F2321" t="str">
        <f t="shared" si="362"/>
        <v>None_8h</v>
      </c>
      <c r="G2321">
        <f t="shared" si="363"/>
        <v>115</v>
      </c>
      <c r="H2321" t="str">
        <f t="shared" si="364"/>
        <v>YES</v>
      </c>
      <c r="I2321">
        <f t="shared" si="368"/>
        <v>11</v>
      </c>
      <c r="J2321">
        <f t="shared" si="369"/>
        <v>28</v>
      </c>
      <c r="S2321">
        <v>2</v>
      </c>
      <c r="T2321" t="s">
        <v>170</v>
      </c>
      <c r="U2321" s="7">
        <v>11</v>
      </c>
      <c r="V2321" s="7">
        <v>28</v>
      </c>
    </row>
    <row r="2322" spans="1:22" x14ac:dyDescent="0.3">
      <c r="A2322" t="str">
        <f t="shared" si="360"/>
        <v>Exp4</v>
      </c>
      <c r="B2322">
        <f t="shared" si="365"/>
        <v>8</v>
      </c>
      <c r="C2322" t="str">
        <f t="shared" si="366"/>
        <v>Nil</v>
      </c>
      <c r="D2322" t="str">
        <f t="shared" si="367"/>
        <v>Saracen</v>
      </c>
      <c r="E2322" s="20">
        <f t="shared" si="361"/>
        <v>41974</v>
      </c>
      <c r="F2322" t="str">
        <f t="shared" si="362"/>
        <v>None_8h</v>
      </c>
      <c r="G2322">
        <f t="shared" si="363"/>
        <v>115</v>
      </c>
      <c r="H2322" t="str">
        <f t="shared" si="364"/>
        <v>YES</v>
      </c>
      <c r="I2322">
        <f t="shared" si="368"/>
        <v>11</v>
      </c>
      <c r="J2322" t="str">
        <f t="shared" si="369"/>
        <v/>
      </c>
      <c r="S2322">
        <v>3</v>
      </c>
      <c r="T2322" t="s">
        <v>170</v>
      </c>
      <c r="U2322" s="7">
        <v>11</v>
      </c>
      <c r="V2322" s="7"/>
    </row>
    <row r="2323" spans="1:22" x14ac:dyDescent="0.3">
      <c r="A2323" t="str">
        <f t="shared" si="360"/>
        <v>Exp4</v>
      </c>
      <c r="B2323">
        <f t="shared" si="365"/>
        <v>8</v>
      </c>
      <c r="C2323" t="str">
        <f t="shared" si="366"/>
        <v>Nil</v>
      </c>
      <c r="D2323" t="str">
        <f t="shared" si="367"/>
        <v>Saracen</v>
      </c>
      <c r="E2323" s="20">
        <f t="shared" si="361"/>
        <v>41974</v>
      </c>
      <c r="F2323" t="str">
        <f t="shared" si="362"/>
        <v>None_8h</v>
      </c>
      <c r="G2323">
        <f t="shared" si="363"/>
        <v>115</v>
      </c>
      <c r="H2323" t="str">
        <f t="shared" si="364"/>
        <v>YES</v>
      </c>
      <c r="I2323">
        <f t="shared" si="368"/>
        <v>11</v>
      </c>
      <c r="J2323" t="str">
        <f t="shared" si="369"/>
        <v/>
      </c>
      <c r="S2323">
        <v>4</v>
      </c>
      <c r="T2323" t="s">
        <v>170</v>
      </c>
      <c r="U2323" s="7">
        <v>11</v>
      </c>
      <c r="V2323" s="7"/>
    </row>
    <row r="2324" spans="1:22" x14ac:dyDescent="0.3">
      <c r="A2324" t="str">
        <f t="shared" si="360"/>
        <v>Exp4</v>
      </c>
      <c r="B2324">
        <f t="shared" si="365"/>
        <v>8</v>
      </c>
      <c r="C2324" t="str">
        <f t="shared" si="366"/>
        <v>Nil</v>
      </c>
      <c r="D2324" t="str">
        <f t="shared" si="367"/>
        <v>Saracen</v>
      </c>
      <c r="E2324" s="20">
        <f t="shared" si="361"/>
        <v>41984</v>
      </c>
      <c r="F2324" t="str">
        <f t="shared" si="362"/>
        <v>None_8h</v>
      </c>
      <c r="G2324">
        <f t="shared" si="363"/>
        <v>97</v>
      </c>
      <c r="H2324" t="str">
        <f t="shared" si="364"/>
        <v>YES</v>
      </c>
      <c r="I2324">
        <f t="shared" si="368"/>
        <v>10</v>
      </c>
      <c r="J2324">
        <f t="shared" si="369"/>
        <v>25</v>
      </c>
      <c r="P2324" s="1">
        <v>41984</v>
      </c>
      <c r="Q2324" t="s">
        <v>441</v>
      </c>
      <c r="R2324">
        <v>97</v>
      </c>
      <c r="S2324">
        <v>1</v>
      </c>
      <c r="T2324" t="s">
        <v>170</v>
      </c>
      <c r="U2324" s="7">
        <v>10</v>
      </c>
      <c r="V2324" s="7">
        <v>25</v>
      </c>
    </row>
    <row r="2325" spans="1:22" x14ac:dyDescent="0.3">
      <c r="A2325" t="str">
        <f t="shared" si="360"/>
        <v>Exp4</v>
      </c>
      <c r="B2325">
        <f t="shared" si="365"/>
        <v>8</v>
      </c>
      <c r="C2325" t="str">
        <f t="shared" si="366"/>
        <v>Nil</v>
      </c>
      <c r="D2325" t="str">
        <f t="shared" si="367"/>
        <v>Saracen</v>
      </c>
      <c r="E2325" s="20">
        <f t="shared" si="361"/>
        <v>41984</v>
      </c>
      <c r="F2325" t="str">
        <f t="shared" si="362"/>
        <v>None_8h</v>
      </c>
      <c r="G2325">
        <f t="shared" si="363"/>
        <v>97</v>
      </c>
      <c r="H2325" t="str">
        <f t="shared" si="364"/>
        <v>YES</v>
      </c>
      <c r="I2325">
        <f t="shared" si="368"/>
        <v>10</v>
      </c>
      <c r="J2325">
        <f t="shared" si="369"/>
        <v>27</v>
      </c>
      <c r="S2325">
        <v>2</v>
      </c>
      <c r="T2325" t="s">
        <v>170</v>
      </c>
      <c r="U2325" s="7">
        <v>10</v>
      </c>
      <c r="V2325" s="7">
        <v>27</v>
      </c>
    </row>
    <row r="2326" spans="1:22" x14ac:dyDescent="0.3">
      <c r="A2326" t="str">
        <f t="shared" si="360"/>
        <v>Exp4</v>
      </c>
      <c r="B2326">
        <f t="shared" si="365"/>
        <v>8</v>
      </c>
      <c r="C2326" t="str">
        <f t="shared" si="366"/>
        <v>Nil</v>
      </c>
      <c r="D2326" t="str">
        <f t="shared" si="367"/>
        <v>Saracen</v>
      </c>
      <c r="E2326" s="20">
        <f t="shared" si="361"/>
        <v>41984</v>
      </c>
      <c r="F2326" t="str">
        <f t="shared" si="362"/>
        <v>None_8h</v>
      </c>
      <c r="G2326">
        <f t="shared" si="363"/>
        <v>97</v>
      </c>
      <c r="H2326" t="str">
        <f t="shared" si="364"/>
        <v>YES</v>
      </c>
      <c r="I2326">
        <f t="shared" si="368"/>
        <v>11</v>
      </c>
      <c r="J2326">
        <f t="shared" si="369"/>
        <v>24</v>
      </c>
      <c r="S2326">
        <v>3</v>
      </c>
      <c r="T2326" t="s">
        <v>170</v>
      </c>
      <c r="U2326" s="7">
        <v>11</v>
      </c>
      <c r="V2326" s="7">
        <v>24</v>
      </c>
    </row>
    <row r="2327" spans="1:22" x14ac:dyDescent="0.3">
      <c r="A2327" t="str">
        <f t="shared" si="360"/>
        <v>Exp4</v>
      </c>
      <c r="B2327">
        <f t="shared" si="365"/>
        <v>8</v>
      </c>
      <c r="C2327" t="str">
        <f t="shared" si="366"/>
        <v>Nil</v>
      </c>
      <c r="D2327" t="str">
        <f t="shared" si="367"/>
        <v>Saracen</v>
      </c>
      <c r="E2327" s="20">
        <f t="shared" si="361"/>
        <v>41984</v>
      </c>
      <c r="F2327" t="str">
        <f t="shared" si="362"/>
        <v>None_8h</v>
      </c>
      <c r="G2327">
        <f t="shared" si="363"/>
        <v>97</v>
      </c>
      <c r="H2327" t="str">
        <f t="shared" si="364"/>
        <v>YES</v>
      </c>
      <c r="I2327">
        <f t="shared" si="368"/>
        <v>13</v>
      </c>
      <c r="J2327">
        <f t="shared" si="369"/>
        <v>26</v>
      </c>
      <c r="S2327">
        <v>4</v>
      </c>
      <c r="T2327" t="s">
        <v>170</v>
      </c>
      <c r="U2327" s="7">
        <v>13</v>
      </c>
      <c r="V2327" s="7">
        <v>26</v>
      </c>
    </row>
    <row r="2328" spans="1:22" x14ac:dyDescent="0.3">
      <c r="A2328" t="str">
        <f t="shared" si="360"/>
        <v>Exp4</v>
      </c>
      <c r="B2328">
        <f t="shared" si="365"/>
        <v>8</v>
      </c>
      <c r="C2328" t="str">
        <f t="shared" si="366"/>
        <v>Nil</v>
      </c>
      <c r="D2328" t="str">
        <f t="shared" si="367"/>
        <v>Saracen</v>
      </c>
      <c r="E2328" s="20">
        <f t="shared" si="361"/>
        <v>41984</v>
      </c>
      <c r="F2328" t="str">
        <f t="shared" si="362"/>
        <v>None_8h</v>
      </c>
      <c r="G2328">
        <f t="shared" si="363"/>
        <v>108</v>
      </c>
      <c r="H2328" t="str">
        <f t="shared" si="364"/>
        <v>YES</v>
      </c>
      <c r="I2328">
        <f t="shared" si="368"/>
        <v>11</v>
      </c>
      <c r="J2328">
        <f t="shared" si="369"/>
        <v>27</v>
      </c>
      <c r="R2328">
        <v>108</v>
      </c>
      <c r="S2328">
        <v>1</v>
      </c>
      <c r="T2328" t="s">
        <v>170</v>
      </c>
      <c r="U2328" s="7">
        <v>11</v>
      </c>
      <c r="V2328" s="7">
        <v>27</v>
      </c>
    </row>
    <row r="2329" spans="1:22" x14ac:dyDescent="0.3">
      <c r="A2329" t="str">
        <f t="shared" si="360"/>
        <v>Exp4</v>
      </c>
      <c r="B2329">
        <f t="shared" si="365"/>
        <v>8</v>
      </c>
      <c r="C2329" t="str">
        <f t="shared" si="366"/>
        <v>Nil</v>
      </c>
      <c r="D2329" t="str">
        <f t="shared" si="367"/>
        <v>Saracen</v>
      </c>
      <c r="E2329" s="20">
        <f t="shared" si="361"/>
        <v>41984</v>
      </c>
      <c r="F2329" t="str">
        <f t="shared" si="362"/>
        <v>None_8h</v>
      </c>
      <c r="G2329">
        <f t="shared" si="363"/>
        <v>108</v>
      </c>
      <c r="H2329" t="str">
        <f t="shared" si="364"/>
        <v>YES</v>
      </c>
      <c r="I2329">
        <f t="shared" si="368"/>
        <v>12</v>
      </c>
      <c r="J2329">
        <f t="shared" si="369"/>
        <v>27</v>
      </c>
      <c r="S2329">
        <v>2</v>
      </c>
      <c r="T2329" t="s">
        <v>170</v>
      </c>
      <c r="U2329" s="7">
        <v>12</v>
      </c>
      <c r="V2329" s="7">
        <v>27</v>
      </c>
    </row>
    <row r="2330" spans="1:22" x14ac:dyDescent="0.3">
      <c r="A2330" t="str">
        <f t="shared" si="360"/>
        <v>Exp4</v>
      </c>
      <c r="B2330">
        <f t="shared" si="365"/>
        <v>8</v>
      </c>
      <c r="C2330" t="str">
        <f t="shared" si="366"/>
        <v>Nil</v>
      </c>
      <c r="D2330" t="str">
        <f t="shared" si="367"/>
        <v>Saracen</v>
      </c>
      <c r="E2330" s="20">
        <f t="shared" si="361"/>
        <v>41984</v>
      </c>
      <c r="F2330" t="str">
        <f t="shared" si="362"/>
        <v>None_8h</v>
      </c>
      <c r="G2330">
        <f t="shared" si="363"/>
        <v>108</v>
      </c>
      <c r="H2330" t="str">
        <f t="shared" si="364"/>
        <v>YES</v>
      </c>
      <c r="I2330">
        <f t="shared" si="368"/>
        <v>11</v>
      </c>
      <c r="J2330">
        <f t="shared" si="369"/>
        <v>26</v>
      </c>
      <c r="S2330">
        <v>3</v>
      </c>
      <c r="T2330" t="s">
        <v>170</v>
      </c>
      <c r="U2330" s="7">
        <v>11</v>
      </c>
      <c r="V2330" s="7">
        <v>26</v>
      </c>
    </row>
    <row r="2331" spans="1:22" x14ac:dyDescent="0.3">
      <c r="A2331" t="str">
        <f t="shared" si="360"/>
        <v>Exp4</v>
      </c>
      <c r="B2331">
        <f t="shared" si="365"/>
        <v>8</v>
      </c>
      <c r="C2331" t="str">
        <f t="shared" si="366"/>
        <v>Nil</v>
      </c>
      <c r="D2331" t="str">
        <f t="shared" si="367"/>
        <v>Saracen</v>
      </c>
      <c r="E2331" s="20">
        <f t="shared" si="361"/>
        <v>41984</v>
      </c>
      <c r="F2331" t="str">
        <f t="shared" si="362"/>
        <v>None_8h</v>
      </c>
      <c r="G2331">
        <f t="shared" si="363"/>
        <v>108</v>
      </c>
      <c r="H2331" t="str">
        <f t="shared" si="364"/>
        <v>YES</v>
      </c>
      <c r="I2331">
        <f t="shared" si="368"/>
        <v>11</v>
      </c>
      <c r="J2331">
        <f t="shared" si="369"/>
        <v>28</v>
      </c>
      <c r="S2331">
        <v>4</v>
      </c>
      <c r="T2331" t="s">
        <v>170</v>
      </c>
      <c r="U2331" s="7">
        <v>11</v>
      </c>
      <c r="V2331" s="7">
        <v>28</v>
      </c>
    </row>
    <row r="2332" spans="1:22" x14ac:dyDescent="0.3">
      <c r="A2332" t="str">
        <f t="shared" si="360"/>
        <v>Exp4</v>
      </c>
      <c r="B2332">
        <f t="shared" si="365"/>
        <v>8</v>
      </c>
      <c r="C2332" t="str">
        <f t="shared" si="366"/>
        <v>Nil</v>
      </c>
      <c r="D2332" t="str">
        <f t="shared" si="367"/>
        <v>Saracen</v>
      </c>
      <c r="E2332" s="20">
        <f t="shared" si="361"/>
        <v>41984</v>
      </c>
      <c r="F2332" t="str">
        <f t="shared" si="362"/>
        <v>None_8h</v>
      </c>
      <c r="G2332">
        <f t="shared" si="363"/>
        <v>116</v>
      </c>
      <c r="H2332" t="str">
        <f t="shared" si="364"/>
        <v>YES</v>
      </c>
      <c r="I2332">
        <f t="shared" si="368"/>
        <v>12</v>
      </c>
      <c r="J2332">
        <f t="shared" si="369"/>
        <v>26</v>
      </c>
      <c r="R2332">
        <v>116</v>
      </c>
      <c r="S2332">
        <v>1</v>
      </c>
      <c r="T2332" t="s">
        <v>170</v>
      </c>
      <c r="U2332" s="7">
        <v>12</v>
      </c>
      <c r="V2332" s="7">
        <v>26</v>
      </c>
    </row>
    <row r="2333" spans="1:22" x14ac:dyDescent="0.3">
      <c r="A2333" t="str">
        <f t="shared" si="360"/>
        <v>Exp4</v>
      </c>
      <c r="B2333">
        <f t="shared" si="365"/>
        <v>8</v>
      </c>
      <c r="C2333" t="str">
        <f t="shared" si="366"/>
        <v>Nil</v>
      </c>
      <c r="D2333" t="str">
        <f t="shared" si="367"/>
        <v>Saracen</v>
      </c>
      <c r="E2333" s="20">
        <f t="shared" si="361"/>
        <v>41984</v>
      </c>
      <c r="F2333" t="str">
        <f t="shared" si="362"/>
        <v>None_8h</v>
      </c>
      <c r="G2333">
        <f t="shared" si="363"/>
        <v>116</v>
      </c>
      <c r="H2333" t="str">
        <f t="shared" si="364"/>
        <v>YES</v>
      </c>
      <c r="I2333">
        <f t="shared" si="368"/>
        <v>11</v>
      </c>
      <c r="J2333">
        <f t="shared" si="369"/>
        <v>24</v>
      </c>
      <c r="S2333">
        <v>2</v>
      </c>
      <c r="T2333" t="s">
        <v>170</v>
      </c>
      <c r="U2333" s="7">
        <v>11</v>
      </c>
      <c r="V2333" s="7">
        <v>24</v>
      </c>
    </row>
    <row r="2334" spans="1:22" x14ac:dyDescent="0.3">
      <c r="A2334" t="str">
        <f t="shared" si="360"/>
        <v>Exp4</v>
      </c>
      <c r="B2334">
        <f t="shared" si="365"/>
        <v>8</v>
      </c>
      <c r="C2334" t="str">
        <f t="shared" si="366"/>
        <v>Nil</v>
      </c>
      <c r="D2334" t="str">
        <f t="shared" si="367"/>
        <v>Saracen</v>
      </c>
      <c r="E2334" s="20">
        <f t="shared" si="361"/>
        <v>41984</v>
      </c>
      <c r="F2334" t="str">
        <f t="shared" si="362"/>
        <v>None_8h</v>
      </c>
      <c r="G2334">
        <f t="shared" si="363"/>
        <v>116</v>
      </c>
      <c r="H2334" t="str">
        <f t="shared" si="364"/>
        <v>YES</v>
      </c>
      <c r="I2334">
        <f t="shared" si="368"/>
        <v>11</v>
      </c>
      <c r="J2334">
        <f t="shared" si="369"/>
        <v>27</v>
      </c>
      <c r="S2334">
        <v>3</v>
      </c>
      <c r="T2334" t="s">
        <v>170</v>
      </c>
      <c r="U2334" s="7">
        <v>11</v>
      </c>
      <c r="V2334" s="7">
        <v>27</v>
      </c>
    </row>
    <row r="2335" spans="1:22" x14ac:dyDescent="0.3">
      <c r="A2335" t="str">
        <f t="shared" si="360"/>
        <v>Exp4</v>
      </c>
      <c r="B2335">
        <f t="shared" si="365"/>
        <v>8</v>
      </c>
      <c r="C2335" t="str">
        <f t="shared" si="366"/>
        <v>Nil</v>
      </c>
      <c r="D2335" t="str">
        <f t="shared" si="367"/>
        <v>Saracen</v>
      </c>
      <c r="E2335" s="20">
        <f t="shared" si="361"/>
        <v>41984</v>
      </c>
      <c r="F2335" t="str">
        <f t="shared" si="362"/>
        <v>None_8h</v>
      </c>
      <c r="G2335">
        <f t="shared" si="363"/>
        <v>116</v>
      </c>
      <c r="H2335" t="str">
        <f t="shared" si="364"/>
        <v>YES</v>
      </c>
      <c r="I2335">
        <f t="shared" si="368"/>
        <v>11</v>
      </c>
      <c r="J2335">
        <f t="shared" si="369"/>
        <v>24</v>
      </c>
      <c r="S2335">
        <v>4</v>
      </c>
      <c r="T2335" t="s">
        <v>170</v>
      </c>
      <c r="U2335" s="7">
        <v>11</v>
      </c>
      <c r="V2335" s="7">
        <v>24</v>
      </c>
    </row>
    <row r="2336" spans="1:22" x14ac:dyDescent="0.3">
      <c r="A2336" t="str">
        <f t="shared" si="360"/>
        <v>Exp4</v>
      </c>
      <c r="B2336">
        <f t="shared" si="365"/>
        <v>8</v>
      </c>
      <c r="C2336" t="str">
        <f t="shared" si="366"/>
        <v>Nil</v>
      </c>
      <c r="D2336" t="str">
        <f t="shared" si="367"/>
        <v>Saracen</v>
      </c>
      <c r="E2336" s="20">
        <f t="shared" si="361"/>
        <v>41984</v>
      </c>
      <c r="F2336" t="str">
        <f t="shared" si="362"/>
        <v>None_8h</v>
      </c>
      <c r="G2336">
        <f t="shared" si="363"/>
        <v>120</v>
      </c>
      <c r="H2336" t="str">
        <f t="shared" si="364"/>
        <v>YES</v>
      </c>
      <c r="I2336">
        <f t="shared" si="368"/>
        <v>11</v>
      </c>
      <c r="J2336">
        <f t="shared" si="369"/>
        <v>24</v>
      </c>
      <c r="R2336">
        <v>120</v>
      </c>
      <c r="S2336">
        <v>1</v>
      </c>
      <c r="T2336" t="s">
        <v>170</v>
      </c>
      <c r="U2336" s="7">
        <v>11</v>
      </c>
      <c r="V2336" s="7">
        <v>24</v>
      </c>
    </row>
    <row r="2337" spans="1:22" x14ac:dyDescent="0.3">
      <c r="A2337" t="str">
        <f t="shared" si="360"/>
        <v>Exp4</v>
      </c>
      <c r="B2337">
        <f t="shared" si="365"/>
        <v>8</v>
      </c>
      <c r="C2337" t="str">
        <f t="shared" si="366"/>
        <v>Nil</v>
      </c>
      <c r="D2337" t="str">
        <f t="shared" si="367"/>
        <v>Saracen</v>
      </c>
      <c r="E2337" s="20">
        <f t="shared" si="361"/>
        <v>41984</v>
      </c>
      <c r="F2337" t="str">
        <f t="shared" si="362"/>
        <v>None_8h</v>
      </c>
      <c r="G2337">
        <f t="shared" si="363"/>
        <v>120</v>
      </c>
      <c r="H2337" t="str">
        <f t="shared" si="364"/>
        <v>YES</v>
      </c>
      <c r="I2337">
        <f t="shared" si="368"/>
        <v>12</v>
      </c>
      <c r="J2337">
        <f t="shared" si="369"/>
        <v>26</v>
      </c>
      <c r="S2337">
        <v>2</v>
      </c>
      <c r="T2337" t="s">
        <v>170</v>
      </c>
      <c r="U2337" s="7">
        <v>12</v>
      </c>
      <c r="V2337" s="7">
        <v>26</v>
      </c>
    </row>
    <row r="2338" spans="1:22" x14ac:dyDescent="0.3">
      <c r="A2338" t="str">
        <f t="shared" si="360"/>
        <v>Exp4</v>
      </c>
      <c r="B2338">
        <f t="shared" si="365"/>
        <v>8</v>
      </c>
      <c r="C2338" t="str">
        <f t="shared" si="366"/>
        <v>Nil</v>
      </c>
      <c r="D2338" t="str">
        <f t="shared" si="367"/>
        <v>Saracen</v>
      </c>
      <c r="E2338" s="20">
        <f t="shared" si="361"/>
        <v>41984</v>
      </c>
      <c r="F2338" t="str">
        <f t="shared" si="362"/>
        <v>None_8h</v>
      </c>
      <c r="G2338">
        <f t="shared" si="363"/>
        <v>120</v>
      </c>
      <c r="H2338" t="str">
        <f t="shared" si="364"/>
        <v>YES</v>
      </c>
      <c r="I2338">
        <f t="shared" si="368"/>
        <v>12</v>
      </c>
      <c r="J2338" t="str">
        <f t="shared" si="369"/>
        <v/>
      </c>
      <c r="S2338">
        <v>3</v>
      </c>
      <c r="T2338" t="s">
        <v>170</v>
      </c>
      <c r="U2338" s="7">
        <v>12</v>
      </c>
      <c r="V2338" s="7"/>
    </row>
    <row r="2339" spans="1:22" x14ac:dyDescent="0.3">
      <c r="A2339" t="str">
        <f t="shared" si="360"/>
        <v>Exp4</v>
      </c>
      <c r="B2339">
        <f t="shared" si="365"/>
        <v>8</v>
      </c>
      <c r="C2339" t="str">
        <f t="shared" si="366"/>
        <v>Nil</v>
      </c>
      <c r="D2339" t="str">
        <f t="shared" si="367"/>
        <v>Saracen</v>
      </c>
      <c r="E2339" s="20">
        <f t="shared" si="361"/>
        <v>41984</v>
      </c>
      <c r="F2339" t="str">
        <f t="shared" si="362"/>
        <v>None_8h</v>
      </c>
      <c r="G2339">
        <f t="shared" si="363"/>
        <v>120</v>
      </c>
      <c r="H2339" t="str">
        <f t="shared" si="364"/>
        <v>YES</v>
      </c>
      <c r="I2339">
        <f t="shared" si="368"/>
        <v>10</v>
      </c>
      <c r="J2339" t="str">
        <f t="shared" si="369"/>
        <v/>
      </c>
      <c r="S2339">
        <v>4</v>
      </c>
      <c r="T2339" t="s">
        <v>170</v>
      </c>
      <c r="U2339" s="7">
        <v>10</v>
      </c>
      <c r="V2339" s="7"/>
    </row>
    <row r="2340" spans="1:22" x14ac:dyDescent="0.3">
      <c r="A2340" t="str">
        <f t="shared" si="360"/>
        <v>Exp4</v>
      </c>
      <c r="B2340">
        <f t="shared" si="365"/>
        <v>8</v>
      </c>
      <c r="C2340" t="str">
        <f t="shared" si="366"/>
        <v>Nil</v>
      </c>
      <c r="D2340" t="str">
        <f t="shared" si="367"/>
        <v>Saracen</v>
      </c>
      <c r="E2340" s="20">
        <f t="shared" si="361"/>
        <v>41984</v>
      </c>
      <c r="F2340" t="str">
        <f t="shared" si="362"/>
        <v>None_8h</v>
      </c>
      <c r="G2340">
        <f t="shared" si="363"/>
        <v>122</v>
      </c>
      <c r="H2340" t="str">
        <f t="shared" si="364"/>
        <v>YES</v>
      </c>
      <c r="I2340">
        <f t="shared" si="368"/>
        <v>11</v>
      </c>
      <c r="J2340">
        <f t="shared" si="369"/>
        <v>24</v>
      </c>
      <c r="R2340">
        <v>122</v>
      </c>
      <c r="S2340">
        <v>1</v>
      </c>
      <c r="T2340" t="s">
        <v>170</v>
      </c>
      <c r="U2340" s="7">
        <v>11</v>
      </c>
      <c r="V2340" s="7">
        <v>24</v>
      </c>
    </row>
    <row r="2341" spans="1:22" x14ac:dyDescent="0.3">
      <c r="A2341" t="str">
        <f t="shared" si="360"/>
        <v>Exp4</v>
      </c>
      <c r="B2341">
        <f t="shared" si="365"/>
        <v>8</v>
      </c>
      <c r="C2341" t="str">
        <f t="shared" si="366"/>
        <v>Nil</v>
      </c>
      <c r="D2341" t="str">
        <f t="shared" si="367"/>
        <v>Saracen</v>
      </c>
      <c r="E2341" s="20">
        <f t="shared" si="361"/>
        <v>41984</v>
      </c>
      <c r="F2341" t="str">
        <f t="shared" si="362"/>
        <v>None_8h</v>
      </c>
      <c r="G2341">
        <f t="shared" si="363"/>
        <v>122</v>
      </c>
      <c r="H2341" t="str">
        <f t="shared" si="364"/>
        <v>YES</v>
      </c>
      <c r="I2341">
        <f t="shared" si="368"/>
        <v>11</v>
      </c>
      <c r="J2341" t="str">
        <f t="shared" si="369"/>
        <v/>
      </c>
      <c r="S2341">
        <v>2</v>
      </c>
      <c r="T2341" t="s">
        <v>170</v>
      </c>
      <c r="U2341" s="7">
        <v>11</v>
      </c>
      <c r="V2341" s="7"/>
    </row>
    <row r="2342" spans="1:22" x14ac:dyDescent="0.3">
      <c r="A2342" t="str">
        <f t="shared" si="360"/>
        <v>Exp4</v>
      </c>
      <c r="B2342">
        <f t="shared" si="365"/>
        <v>8</v>
      </c>
      <c r="C2342" t="str">
        <f t="shared" si="366"/>
        <v>Nil</v>
      </c>
      <c r="D2342" t="str">
        <f t="shared" si="367"/>
        <v>Saracen</v>
      </c>
      <c r="E2342" s="20">
        <f t="shared" si="361"/>
        <v>41984</v>
      </c>
      <c r="F2342" t="str">
        <f t="shared" si="362"/>
        <v>None_8h</v>
      </c>
      <c r="G2342">
        <f t="shared" si="363"/>
        <v>122</v>
      </c>
      <c r="H2342" t="str">
        <f t="shared" si="364"/>
        <v>YES</v>
      </c>
      <c r="I2342">
        <f t="shared" si="368"/>
        <v>12</v>
      </c>
      <c r="J2342" t="str">
        <f t="shared" si="369"/>
        <v/>
      </c>
      <c r="S2342">
        <v>3</v>
      </c>
      <c r="T2342" t="s">
        <v>170</v>
      </c>
      <c r="U2342" s="7">
        <v>12</v>
      </c>
      <c r="V2342" s="7"/>
    </row>
    <row r="2343" spans="1:22" x14ac:dyDescent="0.3">
      <c r="A2343" t="str">
        <f t="shared" si="360"/>
        <v>Exp4</v>
      </c>
      <c r="B2343">
        <f t="shared" si="365"/>
        <v>8</v>
      </c>
      <c r="C2343" t="str">
        <f t="shared" si="366"/>
        <v>Nil</v>
      </c>
      <c r="D2343" t="str">
        <f t="shared" si="367"/>
        <v>Saracen</v>
      </c>
      <c r="E2343" s="20">
        <f t="shared" si="361"/>
        <v>41984</v>
      </c>
      <c r="F2343" t="str">
        <f t="shared" si="362"/>
        <v>None_8h</v>
      </c>
      <c r="G2343">
        <f t="shared" si="363"/>
        <v>122</v>
      </c>
      <c r="H2343" t="str">
        <f t="shared" si="364"/>
        <v>YES</v>
      </c>
      <c r="I2343">
        <f t="shared" si="368"/>
        <v>13</v>
      </c>
      <c r="J2343" t="str">
        <f t="shared" si="369"/>
        <v/>
      </c>
      <c r="S2343">
        <v>4</v>
      </c>
      <c r="T2343" t="s">
        <v>170</v>
      </c>
      <c r="U2343" s="7">
        <v>13</v>
      </c>
      <c r="V2343" s="7"/>
    </row>
    <row r="2344" spans="1:22" x14ac:dyDescent="0.3">
      <c r="A2344" t="str">
        <f t="shared" si="360"/>
        <v>Exp4</v>
      </c>
      <c r="B2344">
        <f t="shared" si="365"/>
        <v>8</v>
      </c>
      <c r="C2344" t="str">
        <f t="shared" si="366"/>
        <v>Nil</v>
      </c>
      <c r="D2344" t="str">
        <f t="shared" si="367"/>
        <v>Saracen</v>
      </c>
      <c r="E2344" s="20">
        <f t="shared" si="361"/>
        <v>41984</v>
      </c>
      <c r="F2344" t="str">
        <f t="shared" si="362"/>
        <v>None_8h</v>
      </c>
      <c r="G2344">
        <f t="shared" si="363"/>
        <v>126</v>
      </c>
      <c r="H2344" t="str">
        <f t="shared" si="364"/>
        <v>YES</v>
      </c>
      <c r="I2344">
        <f t="shared" si="368"/>
        <v>11</v>
      </c>
      <c r="J2344">
        <f t="shared" si="369"/>
        <v>25</v>
      </c>
      <c r="R2344">
        <v>126</v>
      </c>
      <c r="S2344">
        <v>1</v>
      </c>
      <c r="T2344" t="s">
        <v>170</v>
      </c>
      <c r="U2344" s="7">
        <v>11</v>
      </c>
      <c r="V2344" s="7">
        <v>25</v>
      </c>
    </row>
    <row r="2345" spans="1:22" x14ac:dyDescent="0.3">
      <c r="A2345" t="str">
        <f t="shared" si="360"/>
        <v>Exp4</v>
      </c>
      <c r="B2345">
        <f t="shared" si="365"/>
        <v>8</v>
      </c>
      <c r="C2345" t="str">
        <f t="shared" si="366"/>
        <v>Nil</v>
      </c>
      <c r="D2345" t="str">
        <f t="shared" si="367"/>
        <v>Saracen</v>
      </c>
      <c r="E2345" s="20">
        <f t="shared" si="361"/>
        <v>41984</v>
      </c>
      <c r="F2345" t="str">
        <f t="shared" si="362"/>
        <v>None_8h</v>
      </c>
      <c r="G2345">
        <f t="shared" si="363"/>
        <v>126</v>
      </c>
      <c r="H2345" t="str">
        <f t="shared" si="364"/>
        <v>YES</v>
      </c>
      <c r="I2345">
        <f t="shared" si="368"/>
        <v>10</v>
      </c>
      <c r="J2345">
        <f t="shared" si="369"/>
        <v>25</v>
      </c>
      <c r="S2345">
        <v>2</v>
      </c>
      <c r="T2345" t="s">
        <v>170</v>
      </c>
      <c r="U2345" s="7">
        <v>10</v>
      </c>
      <c r="V2345" s="7">
        <v>25</v>
      </c>
    </row>
    <row r="2346" spans="1:22" x14ac:dyDescent="0.3">
      <c r="A2346" t="str">
        <f t="shared" si="360"/>
        <v>Exp4</v>
      </c>
      <c r="B2346">
        <f t="shared" si="365"/>
        <v>8</v>
      </c>
      <c r="C2346" t="str">
        <f t="shared" si="366"/>
        <v>Nil</v>
      </c>
      <c r="D2346" t="str">
        <f t="shared" si="367"/>
        <v>Saracen</v>
      </c>
      <c r="E2346" s="20">
        <f t="shared" si="361"/>
        <v>41984</v>
      </c>
      <c r="F2346" t="str">
        <f t="shared" si="362"/>
        <v>None_8h</v>
      </c>
      <c r="G2346">
        <f t="shared" si="363"/>
        <v>126</v>
      </c>
      <c r="H2346" t="str">
        <f t="shared" si="364"/>
        <v>YES</v>
      </c>
      <c r="I2346">
        <f t="shared" si="368"/>
        <v>10</v>
      </c>
      <c r="J2346" t="str">
        <f t="shared" si="369"/>
        <v/>
      </c>
      <c r="S2346">
        <v>3</v>
      </c>
      <c r="T2346" t="s">
        <v>170</v>
      </c>
      <c r="U2346" s="7">
        <v>10</v>
      </c>
      <c r="V2346" s="7"/>
    </row>
    <row r="2347" spans="1:22" x14ac:dyDescent="0.3">
      <c r="A2347" t="str">
        <f t="shared" si="360"/>
        <v>Exp4</v>
      </c>
      <c r="B2347">
        <f t="shared" si="365"/>
        <v>8</v>
      </c>
      <c r="C2347" t="str">
        <f t="shared" si="366"/>
        <v>Nil</v>
      </c>
      <c r="D2347" t="str">
        <f t="shared" si="367"/>
        <v>Saracen</v>
      </c>
      <c r="E2347" s="20">
        <f t="shared" si="361"/>
        <v>41984</v>
      </c>
      <c r="F2347" t="str">
        <f t="shared" si="362"/>
        <v>None_8h</v>
      </c>
      <c r="G2347">
        <f t="shared" si="363"/>
        <v>126</v>
      </c>
      <c r="H2347" t="str">
        <f t="shared" si="364"/>
        <v>YES</v>
      </c>
      <c r="I2347">
        <f t="shared" si="368"/>
        <v>11</v>
      </c>
      <c r="J2347">
        <f t="shared" si="369"/>
        <v>24</v>
      </c>
      <c r="S2347">
        <v>4</v>
      </c>
      <c r="T2347" t="s">
        <v>170</v>
      </c>
      <c r="U2347" s="7">
        <v>11</v>
      </c>
      <c r="V2347" s="7">
        <v>24</v>
      </c>
    </row>
    <row r="2348" spans="1:22" x14ac:dyDescent="0.3">
      <c r="A2348" t="str">
        <f t="shared" si="360"/>
        <v>Exp4</v>
      </c>
      <c r="B2348">
        <f t="shared" si="365"/>
        <v>8</v>
      </c>
      <c r="C2348" t="str">
        <f t="shared" si="366"/>
        <v>Nil</v>
      </c>
      <c r="D2348" t="str">
        <f t="shared" si="367"/>
        <v>Saracen</v>
      </c>
      <c r="E2348" s="20">
        <f t="shared" si="361"/>
        <v>41984</v>
      </c>
      <c r="F2348" t="str">
        <f t="shared" si="362"/>
        <v>None_8h</v>
      </c>
      <c r="G2348">
        <f t="shared" si="363"/>
        <v>128</v>
      </c>
      <c r="H2348" t="str">
        <f t="shared" si="364"/>
        <v>YES</v>
      </c>
      <c r="I2348">
        <f t="shared" si="368"/>
        <v>11</v>
      </c>
      <c r="J2348">
        <f t="shared" si="369"/>
        <v>28</v>
      </c>
      <c r="R2348">
        <v>128</v>
      </c>
      <c r="S2348">
        <v>1</v>
      </c>
      <c r="T2348" t="s">
        <v>170</v>
      </c>
      <c r="U2348" s="7">
        <v>11</v>
      </c>
      <c r="V2348" s="7">
        <v>28</v>
      </c>
    </row>
    <row r="2349" spans="1:22" x14ac:dyDescent="0.3">
      <c r="A2349" t="str">
        <f t="shared" si="360"/>
        <v>Exp4</v>
      </c>
      <c r="B2349">
        <f t="shared" si="365"/>
        <v>8</v>
      </c>
      <c r="C2349" t="str">
        <f t="shared" si="366"/>
        <v>Nil</v>
      </c>
      <c r="D2349" t="str">
        <f t="shared" si="367"/>
        <v>Saracen</v>
      </c>
      <c r="E2349" s="20">
        <f t="shared" si="361"/>
        <v>41984</v>
      </c>
      <c r="F2349" t="str">
        <f t="shared" si="362"/>
        <v>None_8h</v>
      </c>
      <c r="G2349">
        <f t="shared" si="363"/>
        <v>128</v>
      </c>
      <c r="H2349" t="str">
        <f t="shared" si="364"/>
        <v>YES</v>
      </c>
      <c r="I2349">
        <f t="shared" si="368"/>
        <v>12</v>
      </c>
      <c r="J2349">
        <f t="shared" si="369"/>
        <v>28</v>
      </c>
      <c r="S2349">
        <v>2</v>
      </c>
      <c r="T2349" t="s">
        <v>170</v>
      </c>
      <c r="U2349" s="7">
        <v>12</v>
      </c>
      <c r="V2349" s="7">
        <v>28</v>
      </c>
    </row>
    <row r="2350" spans="1:22" x14ac:dyDescent="0.3">
      <c r="A2350" t="str">
        <f t="shared" si="360"/>
        <v>Exp4</v>
      </c>
      <c r="B2350">
        <f t="shared" si="365"/>
        <v>8</v>
      </c>
      <c r="C2350" t="str">
        <f t="shared" si="366"/>
        <v>Nil</v>
      </c>
      <c r="D2350" t="str">
        <f t="shared" si="367"/>
        <v>Saracen</v>
      </c>
      <c r="E2350" s="20">
        <f t="shared" si="361"/>
        <v>41984</v>
      </c>
      <c r="F2350" t="str">
        <f t="shared" si="362"/>
        <v>None_8h</v>
      </c>
      <c r="G2350">
        <f t="shared" si="363"/>
        <v>128</v>
      </c>
      <c r="H2350" t="str">
        <f t="shared" si="364"/>
        <v>YES</v>
      </c>
      <c r="I2350">
        <f t="shared" si="368"/>
        <v>12</v>
      </c>
      <c r="J2350">
        <f t="shared" si="369"/>
        <v>29</v>
      </c>
      <c r="S2350">
        <v>3</v>
      </c>
      <c r="T2350" t="s">
        <v>170</v>
      </c>
      <c r="U2350" s="7">
        <v>12</v>
      </c>
      <c r="V2350" s="7">
        <v>29</v>
      </c>
    </row>
    <row r="2351" spans="1:22" x14ac:dyDescent="0.3">
      <c r="A2351" t="str">
        <f t="shared" si="360"/>
        <v>Exp4</v>
      </c>
      <c r="B2351">
        <f t="shared" si="365"/>
        <v>8</v>
      </c>
      <c r="C2351" t="str">
        <f t="shared" si="366"/>
        <v>Nil</v>
      </c>
      <c r="D2351" t="str">
        <f t="shared" si="367"/>
        <v>Saracen</v>
      </c>
      <c r="E2351" s="20">
        <f t="shared" si="361"/>
        <v>41984</v>
      </c>
      <c r="F2351" t="str">
        <f t="shared" si="362"/>
        <v>None_8h</v>
      </c>
      <c r="G2351">
        <f t="shared" si="363"/>
        <v>128</v>
      </c>
      <c r="H2351" t="str">
        <f t="shared" si="364"/>
        <v>YES</v>
      </c>
      <c r="I2351">
        <f t="shared" si="368"/>
        <v>12</v>
      </c>
      <c r="J2351" t="str">
        <f t="shared" si="369"/>
        <v/>
      </c>
      <c r="S2351">
        <v>4</v>
      </c>
      <c r="T2351" t="s">
        <v>170</v>
      </c>
      <c r="U2351" s="7">
        <v>12</v>
      </c>
      <c r="V2351" s="7"/>
    </row>
    <row r="2352" spans="1:22" x14ac:dyDescent="0.3">
      <c r="A2352" t="str">
        <f t="shared" si="360"/>
        <v>Exp4</v>
      </c>
      <c r="B2352">
        <f t="shared" si="365"/>
        <v>8</v>
      </c>
      <c r="C2352" t="str">
        <f t="shared" si="366"/>
        <v>Nil</v>
      </c>
      <c r="D2352" t="str">
        <f t="shared" si="367"/>
        <v>Saracen</v>
      </c>
      <c r="E2352" s="20">
        <f t="shared" si="361"/>
        <v>41984</v>
      </c>
      <c r="F2352" t="str">
        <f t="shared" si="362"/>
        <v>None_8h</v>
      </c>
      <c r="G2352">
        <f t="shared" si="363"/>
        <v>131</v>
      </c>
      <c r="H2352" t="str">
        <f t="shared" si="364"/>
        <v>YES</v>
      </c>
      <c r="I2352">
        <f t="shared" si="368"/>
        <v>11</v>
      </c>
      <c r="J2352">
        <f t="shared" si="369"/>
        <v>27</v>
      </c>
      <c r="R2352">
        <v>131</v>
      </c>
      <c r="S2352">
        <v>1</v>
      </c>
      <c r="T2352" t="s">
        <v>170</v>
      </c>
      <c r="U2352" s="7">
        <v>11</v>
      </c>
      <c r="V2352" s="7">
        <v>27</v>
      </c>
    </row>
    <row r="2353" spans="1:22" x14ac:dyDescent="0.3">
      <c r="A2353" t="str">
        <f t="shared" si="360"/>
        <v>Exp4</v>
      </c>
      <c r="B2353">
        <f t="shared" si="365"/>
        <v>8</v>
      </c>
      <c r="C2353" t="str">
        <f t="shared" si="366"/>
        <v>Nil</v>
      </c>
      <c r="D2353" t="str">
        <f t="shared" si="367"/>
        <v>Saracen</v>
      </c>
      <c r="E2353" s="20">
        <f t="shared" si="361"/>
        <v>41984</v>
      </c>
      <c r="F2353" t="str">
        <f t="shared" si="362"/>
        <v>None_8h</v>
      </c>
      <c r="G2353">
        <f t="shared" si="363"/>
        <v>131</v>
      </c>
      <c r="H2353" t="str">
        <f t="shared" si="364"/>
        <v>YES</v>
      </c>
      <c r="I2353">
        <f t="shared" si="368"/>
        <v>11</v>
      </c>
      <c r="J2353">
        <f t="shared" si="369"/>
        <v>26</v>
      </c>
      <c r="S2353">
        <v>2</v>
      </c>
      <c r="T2353" t="s">
        <v>170</v>
      </c>
      <c r="U2353" s="7">
        <v>11</v>
      </c>
      <c r="V2353" s="7">
        <v>26</v>
      </c>
    </row>
    <row r="2354" spans="1:22" x14ac:dyDescent="0.3">
      <c r="A2354" t="str">
        <f t="shared" si="360"/>
        <v>Exp4</v>
      </c>
      <c r="B2354">
        <f t="shared" si="365"/>
        <v>8</v>
      </c>
      <c r="C2354" t="str">
        <f t="shared" si="366"/>
        <v>Nil</v>
      </c>
      <c r="D2354" t="str">
        <f t="shared" si="367"/>
        <v>Saracen</v>
      </c>
      <c r="E2354" s="20">
        <f t="shared" si="361"/>
        <v>41984</v>
      </c>
      <c r="F2354" t="str">
        <f t="shared" si="362"/>
        <v>None_8h</v>
      </c>
      <c r="G2354">
        <f t="shared" si="363"/>
        <v>131</v>
      </c>
      <c r="H2354" t="str">
        <f t="shared" si="364"/>
        <v>YES</v>
      </c>
      <c r="I2354">
        <f t="shared" si="368"/>
        <v>11</v>
      </c>
      <c r="J2354">
        <f t="shared" si="369"/>
        <v>26</v>
      </c>
      <c r="S2354">
        <v>3</v>
      </c>
      <c r="T2354" t="s">
        <v>170</v>
      </c>
      <c r="U2354" s="7">
        <v>11</v>
      </c>
      <c r="V2354" s="7">
        <v>26</v>
      </c>
    </row>
    <row r="2355" spans="1:22" x14ac:dyDescent="0.3">
      <c r="A2355" t="str">
        <f t="shared" si="360"/>
        <v>Exp4</v>
      </c>
      <c r="B2355">
        <f t="shared" si="365"/>
        <v>8</v>
      </c>
      <c r="C2355" t="str">
        <f t="shared" si="366"/>
        <v>Nil</v>
      </c>
      <c r="D2355" t="str">
        <f t="shared" si="367"/>
        <v>Saracen</v>
      </c>
      <c r="E2355" s="20">
        <f t="shared" si="361"/>
        <v>41984</v>
      </c>
      <c r="F2355" t="str">
        <f t="shared" si="362"/>
        <v>None_8h</v>
      </c>
      <c r="G2355">
        <f t="shared" si="363"/>
        <v>131</v>
      </c>
      <c r="H2355" t="str">
        <f t="shared" si="364"/>
        <v>YES</v>
      </c>
      <c r="I2355">
        <f t="shared" si="368"/>
        <v>11</v>
      </c>
      <c r="J2355" t="str">
        <f t="shared" si="369"/>
        <v/>
      </c>
      <c r="S2355">
        <v>4</v>
      </c>
      <c r="T2355" t="s">
        <v>170</v>
      </c>
      <c r="U2355" s="7">
        <v>11</v>
      </c>
      <c r="V2355" s="7"/>
    </row>
    <row r="2356" spans="1:22" x14ac:dyDescent="0.3">
      <c r="A2356" t="str">
        <f t="shared" si="360"/>
        <v>Exp4</v>
      </c>
      <c r="B2356">
        <f t="shared" si="365"/>
        <v>8</v>
      </c>
      <c r="C2356" t="str">
        <f t="shared" si="366"/>
        <v>Nil</v>
      </c>
      <c r="D2356" t="str">
        <f t="shared" si="367"/>
        <v>Saracen</v>
      </c>
      <c r="E2356" s="20">
        <f t="shared" si="361"/>
        <v>41985</v>
      </c>
      <c r="F2356" t="str">
        <f t="shared" si="362"/>
        <v>None_8h</v>
      </c>
      <c r="G2356">
        <f t="shared" si="363"/>
        <v>104</v>
      </c>
      <c r="H2356" t="str">
        <f t="shared" si="364"/>
        <v>YES</v>
      </c>
      <c r="I2356">
        <f t="shared" si="368"/>
        <v>11</v>
      </c>
      <c r="J2356" t="str">
        <f t="shared" si="369"/>
        <v/>
      </c>
      <c r="P2356" s="1">
        <v>41985</v>
      </c>
      <c r="Q2356" t="s">
        <v>441</v>
      </c>
      <c r="R2356">
        <v>104</v>
      </c>
      <c r="S2356">
        <v>1</v>
      </c>
      <c r="T2356" t="s">
        <v>170</v>
      </c>
      <c r="U2356" s="7">
        <v>11</v>
      </c>
      <c r="V2356" s="7"/>
    </row>
    <row r="2357" spans="1:22" x14ac:dyDescent="0.3">
      <c r="A2357" t="str">
        <f t="shared" si="360"/>
        <v>Exp4</v>
      </c>
      <c r="B2357">
        <f t="shared" si="365"/>
        <v>8</v>
      </c>
      <c r="C2357" t="str">
        <f t="shared" si="366"/>
        <v>Nil</v>
      </c>
      <c r="D2357" t="str">
        <f t="shared" si="367"/>
        <v>Saracen</v>
      </c>
      <c r="E2357" s="20">
        <f t="shared" si="361"/>
        <v>41985</v>
      </c>
      <c r="F2357" t="str">
        <f t="shared" si="362"/>
        <v>None_8h</v>
      </c>
      <c r="G2357">
        <f t="shared" si="363"/>
        <v>104</v>
      </c>
      <c r="H2357" t="str">
        <f t="shared" si="364"/>
        <v>YES</v>
      </c>
      <c r="I2357">
        <f t="shared" si="368"/>
        <v>11</v>
      </c>
      <c r="J2357" t="str">
        <f t="shared" si="369"/>
        <v/>
      </c>
      <c r="S2357">
        <v>2</v>
      </c>
      <c r="T2357" t="s">
        <v>170</v>
      </c>
      <c r="U2357" s="7">
        <v>11</v>
      </c>
      <c r="V2357" s="7"/>
    </row>
    <row r="2358" spans="1:22" x14ac:dyDescent="0.3">
      <c r="A2358" t="str">
        <f t="shared" si="360"/>
        <v>Exp4</v>
      </c>
      <c r="B2358">
        <f t="shared" si="365"/>
        <v>8</v>
      </c>
      <c r="C2358" t="str">
        <f t="shared" si="366"/>
        <v>Nil</v>
      </c>
      <c r="D2358" t="str">
        <f t="shared" si="367"/>
        <v>Saracen</v>
      </c>
      <c r="E2358" s="20">
        <f t="shared" si="361"/>
        <v>41985</v>
      </c>
      <c r="F2358" t="str">
        <f t="shared" si="362"/>
        <v>None_8h</v>
      </c>
      <c r="G2358">
        <f t="shared" si="363"/>
        <v>104</v>
      </c>
      <c r="H2358" t="str">
        <f t="shared" si="364"/>
        <v>YES</v>
      </c>
      <c r="I2358">
        <f t="shared" si="368"/>
        <v>10</v>
      </c>
      <c r="J2358" t="str">
        <f t="shared" si="369"/>
        <v/>
      </c>
      <c r="S2358">
        <v>3</v>
      </c>
      <c r="T2358" t="s">
        <v>170</v>
      </c>
      <c r="U2358" s="7">
        <v>10</v>
      </c>
      <c r="V2358" s="7"/>
    </row>
    <row r="2359" spans="1:22" x14ac:dyDescent="0.3">
      <c r="A2359" t="str">
        <f t="shared" si="360"/>
        <v>Exp4</v>
      </c>
      <c r="B2359">
        <f t="shared" si="365"/>
        <v>8</v>
      </c>
      <c r="C2359" t="str">
        <f t="shared" si="366"/>
        <v>Nil</v>
      </c>
      <c r="D2359" t="str">
        <f t="shared" si="367"/>
        <v>Saracen</v>
      </c>
      <c r="E2359" s="20">
        <f t="shared" si="361"/>
        <v>41985</v>
      </c>
      <c r="F2359" t="str">
        <f t="shared" si="362"/>
        <v>None_8h</v>
      </c>
      <c r="G2359">
        <f t="shared" si="363"/>
        <v>104</v>
      </c>
      <c r="H2359" t="str">
        <f t="shared" si="364"/>
        <v>YES</v>
      </c>
      <c r="I2359">
        <f t="shared" si="368"/>
        <v>11</v>
      </c>
      <c r="J2359" t="str">
        <f t="shared" si="369"/>
        <v/>
      </c>
      <c r="S2359">
        <v>4</v>
      </c>
      <c r="T2359" t="s">
        <v>170</v>
      </c>
      <c r="U2359" s="7">
        <v>11</v>
      </c>
      <c r="V2359" s="7"/>
    </row>
    <row r="2360" spans="1:22" x14ac:dyDescent="0.3">
      <c r="A2360" t="str">
        <f t="shared" si="360"/>
        <v>Exp4</v>
      </c>
      <c r="B2360">
        <f t="shared" si="365"/>
        <v>8</v>
      </c>
      <c r="C2360" t="str">
        <f t="shared" si="366"/>
        <v>Full</v>
      </c>
      <c r="D2360" t="str">
        <f t="shared" si="367"/>
        <v>BattenWinter</v>
      </c>
      <c r="E2360" s="20">
        <f t="shared" si="361"/>
        <v>41905</v>
      </c>
      <c r="F2360" t="str">
        <f t="shared" si="362"/>
        <v>Full_8h</v>
      </c>
      <c r="G2360">
        <f t="shared" si="363"/>
        <v>1170</v>
      </c>
      <c r="H2360" t="str">
        <f t="shared" si="364"/>
        <v>NO</v>
      </c>
      <c r="I2360">
        <f t="shared" si="368"/>
        <v>2.228962818003914</v>
      </c>
      <c r="J2360">
        <f t="shared" si="369"/>
        <v>7</v>
      </c>
      <c r="N2360" t="s">
        <v>453</v>
      </c>
      <c r="O2360" t="s">
        <v>35</v>
      </c>
      <c r="P2360" s="1">
        <v>41905</v>
      </c>
      <c r="Q2360" t="s">
        <v>440</v>
      </c>
      <c r="R2360">
        <v>1170</v>
      </c>
      <c r="S2360">
        <v>1</v>
      </c>
      <c r="U2360" s="7">
        <v>2.228962818003914</v>
      </c>
      <c r="V2360" s="7">
        <v>7</v>
      </c>
    </row>
    <row r="2361" spans="1:22" x14ac:dyDescent="0.3">
      <c r="A2361" t="str">
        <f t="shared" si="360"/>
        <v>Exp4</v>
      </c>
      <c r="B2361">
        <f t="shared" si="365"/>
        <v>8</v>
      </c>
      <c r="C2361" t="str">
        <f t="shared" si="366"/>
        <v>Full</v>
      </c>
      <c r="D2361" t="str">
        <f t="shared" si="367"/>
        <v>BattenWinter</v>
      </c>
      <c r="E2361" s="20">
        <f t="shared" si="361"/>
        <v>41905</v>
      </c>
      <c r="F2361" t="str">
        <f t="shared" si="362"/>
        <v>Full_8h</v>
      </c>
      <c r="G2361">
        <f t="shared" si="363"/>
        <v>1170</v>
      </c>
      <c r="H2361" t="str">
        <f t="shared" si="364"/>
        <v>NO</v>
      </c>
      <c r="I2361">
        <f t="shared" si="368"/>
        <v>2.272994129158513</v>
      </c>
      <c r="J2361">
        <f t="shared" si="369"/>
        <v>8</v>
      </c>
      <c r="S2361">
        <v>2</v>
      </c>
      <c r="U2361" s="7">
        <v>2.272994129158513</v>
      </c>
      <c r="V2361" s="7">
        <v>8</v>
      </c>
    </row>
    <row r="2362" spans="1:22" x14ac:dyDescent="0.3">
      <c r="A2362" t="str">
        <f t="shared" si="360"/>
        <v>Exp4</v>
      </c>
      <c r="B2362">
        <f t="shared" si="365"/>
        <v>8</v>
      </c>
      <c r="C2362" t="str">
        <f t="shared" si="366"/>
        <v>Full</v>
      </c>
      <c r="D2362" t="str">
        <f t="shared" si="367"/>
        <v>BattenWinter</v>
      </c>
      <c r="E2362" s="20">
        <f t="shared" si="361"/>
        <v>41905</v>
      </c>
      <c r="F2362" t="str">
        <f t="shared" si="362"/>
        <v>Full_8h</v>
      </c>
      <c r="G2362">
        <f t="shared" si="363"/>
        <v>1170</v>
      </c>
      <c r="H2362" t="str">
        <f t="shared" si="364"/>
        <v>NO</v>
      </c>
      <c r="I2362">
        <f t="shared" si="368"/>
        <v>2.2773972602739727</v>
      </c>
      <c r="J2362">
        <f t="shared" si="369"/>
        <v>7</v>
      </c>
      <c r="S2362">
        <v>3</v>
      </c>
      <c r="U2362" s="7">
        <v>2.2773972602739727</v>
      </c>
      <c r="V2362" s="7">
        <v>7</v>
      </c>
    </row>
    <row r="2363" spans="1:22" x14ac:dyDescent="0.3">
      <c r="A2363" t="str">
        <f t="shared" si="360"/>
        <v>Exp4</v>
      </c>
      <c r="B2363">
        <f t="shared" si="365"/>
        <v>8</v>
      </c>
      <c r="C2363" t="str">
        <f t="shared" si="366"/>
        <v>Full</v>
      </c>
      <c r="D2363" t="str">
        <f t="shared" si="367"/>
        <v>BattenWinter</v>
      </c>
      <c r="E2363" s="20">
        <f t="shared" si="361"/>
        <v>41905</v>
      </c>
      <c r="F2363" t="str">
        <f t="shared" si="362"/>
        <v>Full_8h</v>
      </c>
      <c r="G2363">
        <f t="shared" si="363"/>
        <v>1170</v>
      </c>
      <c r="H2363" t="str">
        <f t="shared" si="364"/>
        <v>NO</v>
      </c>
      <c r="I2363">
        <f t="shared" si="368"/>
        <v>2.3434442270058709</v>
      </c>
      <c r="J2363">
        <f t="shared" si="369"/>
        <v>9</v>
      </c>
      <c r="S2363">
        <v>4</v>
      </c>
      <c r="U2363" s="7">
        <v>2.3434442270058709</v>
      </c>
      <c r="V2363" s="7">
        <v>9</v>
      </c>
    </row>
    <row r="2364" spans="1:22" x14ac:dyDescent="0.3">
      <c r="A2364" t="str">
        <f t="shared" si="360"/>
        <v>Exp4</v>
      </c>
      <c r="B2364">
        <f t="shared" si="365"/>
        <v>8</v>
      </c>
      <c r="C2364" t="str">
        <f t="shared" si="366"/>
        <v>Full</v>
      </c>
      <c r="D2364" t="str">
        <f t="shared" si="367"/>
        <v>BattenWinter</v>
      </c>
      <c r="E2364" s="20">
        <f t="shared" si="361"/>
        <v>41905</v>
      </c>
      <c r="F2364" t="str">
        <f t="shared" si="362"/>
        <v>Full_8h</v>
      </c>
      <c r="G2364">
        <f t="shared" si="363"/>
        <v>1175</v>
      </c>
      <c r="H2364" t="str">
        <f t="shared" si="364"/>
        <v>NO</v>
      </c>
      <c r="I2364">
        <f t="shared" si="368"/>
        <v>2.264187866927593</v>
      </c>
      <c r="J2364">
        <f t="shared" si="369"/>
        <v>8</v>
      </c>
      <c r="R2364">
        <v>1175</v>
      </c>
      <c r="S2364">
        <v>1</v>
      </c>
      <c r="U2364" s="7">
        <v>2.264187866927593</v>
      </c>
      <c r="V2364" s="7">
        <v>8</v>
      </c>
    </row>
    <row r="2365" spans="1:22" x14ac:dyDescent="0.3">
      <c r="A2365" t="str">
        <f t="shared" si="360"/>
        <v>Exp4</v>
      </c>
      <c r="B2365">
        <f t="shared" si="365"/>
        <v>8</v>
      </c>
      <c r="C2365" t="str">
        <f t="shared" si="366"/>
        <v>Full</v>
      </c>
      <c r="D2365" t="str">
        <f t="shared" si="367"/>
        <v>BattenWinter</v>
      </c>
      <c r="E2365" s="20">
        <f t="shared" si="361"/>
        <v>41905</v>
      </c>
      <c r="F2365" t="str">
        <f t="shared" si="362"/>
        <v>Full_8h</v>
      </c>
      <c r="G2365">
        <f t="shared" si="363"/>
        <v>1175</v>
      </c>
      <c r="H2365" t="str">
        <f t="shared" si="364"/>
        <v>NO</v>
      </c>
      <c r="I2365">
        <f t="shared" si="368"/>
        <v>2.1981409001956949</v>
      </c>
      <c r="J2365">
        <f t="shared" si="369"/>
        <v>8</v>
      </c>
      <c r="S2365">
        <v>2</v>
      </c>
      <c r="U2365" s="7">
        <v>2.1981409001956949</v>
      </c>
      <c r="V2365" s="7">
        <v>8</v>
      </c>
    </row>
    <row r="2366" spans="1:22" x14ac:dyDescent="0.3">
      <c r="A2366" t="str">
        <f t="shared" si="360"/>
        <v>Exp4</v>
      </c>
      <c r="B2366">
        <f t="shared" si="365"/>
        <v>8</v>
      </c>
      <c r="C2366" t="str">
        <f t="shared" si="366"/>
        <v>Full</v>
      </c>
      <c r="D2366" t="str">
        <f t="shared" si="367"/>
        <v>BattenWinter</v>
      </c>
      <c r="E2366" s="20">
        <f t="shared" si="361"/>
        <v>41905</v>
      </c>
      <c r="F2366" t="str">
        <f t="shared" si="362"/>
        <v>Full_8h</v>
      </c>
      <c r="G2366">
        <f t="shared" si="363"/>
        <v>1175</v>
      </c>
      <c r="H2366" t="str">
        <f t="shared" si="364"/>
        <v>NO</v>
      </c>
      <c r="I2366">
        <f t="shared" si="368"/>
        <v>2.2025440313111546</v>
      </c>
      <c r="J2366">
        <f t="shared" si="369"/>
        <v>7</v>
      </c>
      <c r="S2366">
        <v>3</v>
      </c>
      <c r="U2366" s="7">
        <v>2.2025440313111546</v>
      </c>
      <c r="V2366" s="7">
        <v>7</v>
      </c>
    </row>
    <row r="2367" spans="1:22" x14ac:dyDescent="0.3">
      <c r="A2367" t="str">
        <f t="shared" si="360"/>
        <v>Exp4</v>
      </c>
      <c r="B2367">
        <f t="shared" si="365"/>
        <v>8</v>
      </c>
      <c r="C2367" t="str">
        <f t="shared" si="366"/>
        <v>Full</v>
      </c>
      <c r="D2367" t="str">
        <f t="shared" si="367"/>
        <v>BattenWinter</v>
      </c>
      <c r="E2367" s="20">
        <f t="shared" si="361"/>
        <v>41905</v>
      </c>
      <c r="F2367" t="str">
        <f t="shared" si="362"/>
        <v>Full_8h</v>
      </c>
      <c r="G2367">
        <f t="shared" si="363"/>
        <v>1175</v>
      </c>
      <c r="H2367" t="str">
        <f t="shared" si="364"/>
        <v>NO</v>
      </c>
      <c r="I2367">
        <f t="shared" si="368"/>
        <v>2.3082191780821919</v>
      </c>
      <c r="J2367">
        <f t="shared" si="369"/>
        <v>7</v>
      </c>
      <c r="S2367">
        <v>4</v>
      </c>
      <c r="U2367" s="7">
        <v>2.3082191780821919</v>
      </c>
      <c r="V2367" s="7">
        <v>7</v>
      </c>
    </row>
    <row r="2368" spans="1:22" x14ac:dyDescent="0.3">
      <c r="A2368" t="str">
        <f t="shared" si="360"/>
        <v>Exp4</v>
      </c>
      <c r="B2368">
        <f t="shared" si="365"/>
        <v>8</v>
      </c>
      <c r="C2368" t="str">
        <f t="shared" si="366"/>
        <v>Full</v>
      </c>
      <c r="D2368" t="str">
        <f t="shared" si="367"/>
        <v>BattenWinter</v>
      </c>
      <c r="E2368" s="20">
        <f t="shared" si="361"/>
        <v>41905</v>
      </c>
      <c r="F2368" t="str">
        <f t="shared" si="362"/>
        <v>Full_8h</v>
      </c>
      <c r="G2368">
        <f t="shared" si="363"/>
        <v>1180</v>
      </c>
      <c r="H2368" t="str">
        <f t="shared" si="364"/>
        <v>NO</v>
      </c>
      <c r="I2368">
        <f t="shared" si="368"/>
        <v>2.2818003913894325</v>
      </c>
      <c r="J2368">
        <f t="shared" si="369"/>
        <v>9</v>
      </c>
      <c r="R2368">
        <v>1180</v>
      </c>
      <c r="S2368">
        <v>1</v>
      </c>
      <c r="U2368" s="7">
        <v>2.2818003913894325</v>
      </c>
      <c r="V2368" s="7">
        <v>9</v>
      </c>
    </row>
    <row r="2369" spans="1:22" x14ac:dyDescent="0.3">
      <c r="A2369" t="str">
        <f t="shared" si="360"/>
        <v>Exp4</v>
      </c>
      <c r="B2369">
        <f t="shared" si="365"/>
        <v>8</v>
      </c>
      <c r="C2369" t="str">
        <f t="shared" si="366"/>
        <v>Full</v>
      </c>
      <c r="D2369" t="str">
        <f t="shared" si="367"/>
        <v>BattenWinter</v>
      </c>
      <c r="E2369" s="20">
        <f t="shared" si="361"/>
        <v>41905</v>
      </c>
      <c r="F2369" t="str">
        <f t="shared" si="362"/>
        <v>Full_8h</v>
      </c>
      <c r="G2369">
        <f t="shared" si="363"/>
        <v>1180</v>
      </c>
      <c r="H2369" t="str">
        <f t="shared" si="364"/>
        <v>NO</v>
      </c>
      <c r="I2369">
        <f t="shared" si="368"/>
        <v>2.1761252446183952</v>
      </c>
      <c r="J2369">
        <f t="shared" si="369"/>
        <v>8</v>
      </c>
      <c r="S2369">
        <v>2</v>
      </c>
      <c r="U2369" s="7">
        <v>2.1761252446183952</v>
      </c>
      <c r="V2369" s="7">
        <v>8</v>
      </c>
    </row>
    <row r="2370" spans="1:22" x14ac:dyDescent="0.3">
      <c r="A2370" t="str">
        <f t="shared" si="360"/>
        <v>Exp4</v>
      </c>
      <c r="B2370">
        <f t="shared" si="365"/>
        <v>8</v>
      </c>
      <c r="C2370" t="str">
        <f t="shared" si="366"/>
        <v>Full</v>
      </c>
      <c r="D2370" t="str">
        <f t="shared" si="367"/>
        <v>BattenWinter</v>
      </c>
      <c r="E2370" s="20">
        <f t="shared" si="361"/>
        <v>41905</v>
      </c>
      <c r="F2370" t="str">
        <f t="shared" si="362"/>
        <v>Full_8h</v>
      </c>
      <c r="G2370">
        <f t="shared" si="363"/>
        <v>1180</v>
      </c>
      <c r="H2370" t="str">
        <f t="shared" si="364"/>
        <v>NO</v>
      </c>
      <c r="I2370">
        <f t="shared" si="368"/>
        <v>2.2818003913894325</v>
      </c>
      <c r="J2370">
        <f t="shared" si="369"/>
        <v>8</v>
      </c>
      <c r="S2370">
        <v>3</v>
      </c>
      <c r="U2370" s="7">
        <v>2.2818003913894325</v>
      </c>
      <c r="V2370" s="7">
        <v>8</v>
      </c>
    </row>
    <row r="2371" spans="1:22" x14ac:dyDescent="0.3">
      <c r="A2371" t="str">
        <f t="shared" ref="A2371:A2434" si="370">IF(L2371="",A2370,L2371)</f>
        <v>Exp4</v>
      </c>
      <c r="B2371">
        <f t="shared" si="365"/>
        <v>8</v>
      </c>
      <c r="C2371" t="str">
        <f t="shared" si="366"/>
        <v>Full</v>
      </c>
      <c r="D2371" t="str">
        <f t="shared" si="367"/>
        <v>BattenWinter</v>
      </c>
      <c r="E2371" s="20">
        <f t="shared" ref="E2371:E2434" si="371">IF(P2371="",E2370,P2371)</f>
        <v>41905</v>
      </c>
      <c r="F2371" t="str">
        <f t="shared" ref="F2371:F2434" si="372">IF(Q2371="",F2370,Q2371)</f>
        <v>Full_8h</v>
      </c>
      <c r="G2371">
        <f t="shared" ref="G2371:G2434" si="373">IF(R2371="",G2370,R2371)</f>
        <v>1180</v>
      </c>
      <c r="H2371" t="str">
        <f t="shared" ref="H2371:H2434" si="374">IF(T2371="","NO","YES")</f>
        <v>NO</v>
      </c>
      <c r="I2371">
        <f t="shared" si="368"/>
        <v>2.1761252446183952</v>
      </c>
      <c r="J2371">
        <f t="shared" si="369"/>
        <v>7</v>
      </c>
      <c r="S2371">
        <v>4</v>
      </c>
      <c r="U2371" s="7">
        <v>2.1761252446183952</v>
      </c>
      <c r="V2371" s="7">
        <v>7</v>
      </c>
    </row>
    <row r="2372" spans="1:22" x14ac:dyDescent="0.3">
      <c r="A2372" t="str">
        <f t="shared" si="370"/>
        <v>Exp4</v>
      </c>
      <c r="B2372">
        <f t="shared" ref="B2372:B2435" si="375">IF(L2372="",B2371,M2372)</f>
        <v>8</v>
      </c>
      <c r="C2372" t="str">
        <f t="shared" ref="C2372:C2435" si="376">IF(O2372="",C2371,O2372)</f>
        <v>Full</v>
      </c>
      <c r="D2372" t="str">
        <f t="shared" ref="D2372:D2435" si="377">IF(N2372="",D2371,N2372)</f>
        <v>BattenWinter</v>
      </c>
      <c r="E2372" s="20">
        <f t="shared" si="371"/>
        <v>41912</v>
      </c>
      <c r="F2372" t="str">
        <f t="shared" si="372"/>
        <v>Full_8h</v>
      </c>
      <c r="G2372">
        <f t="shared" si="373"/>
        <v>1183</v>
      </c>
      <c r="H2372" t="str">
        <f t="shared" si="374"/>
        <v>NO</v>
      </c>
      <c r="I2372">
        <f t="shared" ref="I2372:I2435" si="378">IF(U2372="","",U2372)</f>
        <v>3.5776580107790297</v>
      </c>
      <c r="J2372">
        <f t="shared" ref="J2372:J2435" si="379">IF(V2372="","",V2372)</f>
        <v>12</v>
      </c>
      <c r="P2372" s="1">
        <v>41912</v>
      </c>
      <c r="Q2372" t="s">
        <v>440</v>
      </c>
      <c r="R2372">
        <v>1183</v>
      </c>
      <c r="S2372">
        <v>1</v>
      </c>
      <c r="U2372" s="7">
        <v>3.5776580107790297</v>
      </c>
      <c r="V2372" s="7">
        <v>12</v>
      </c>
    </row>
    <row r="2373" spans="1:22" x14ac:dyDescent="0.3">
      <c r="A2373" t="str">
        <f t="shared" si="370"/>
        <v>Exp4</v>
      </c>
      <c r="B2373">
        <f t="shared" si="375"/>
        <v>8</v>
      </c>
      <c r="C2373" t="str">
        <f t="shared" si="376"/>
        <v>Full</v>
      </c>
      <c r="D2373" t="str">
        <f t="shared" si="377"/>
        <v>BattenWinter</v>
      </c>
      <c r="E2373" s="20">
        <f t="shared" si="371"/>
        <v>41912</v>
      </c>
      <c r="F2373" t="str">
        <f t="shared" si="372"/>
        <v>Full_8h</v>
      </c>
      <c r="G2373">
        <f t="shared" si="373"/>
        <v>1183</v>
      </c>
      <c r="H2373" t="str">
        <f t="shared" si="374"/>
        <v>NO</v>
      </c>
      <c r="I2373">
        <f t="shared" si="378"/>
        <v>3.3924546790788828</v>
      </c>
      <c r="J2373">
        <f t="shared" si="379"/>
        <v>12</v>
      </c>
      <c r="S2373">
        <v>2</v>
      </c>
      <c r="U2373" s="7">
        <v>3.3924546790788828</v>
      </c>
      <c r="V2373" s="7">
        <v>12</v>
      </c>
    </row>
    <row r="2374" spans="1:22" x14ac:dyDescent="0.3">
      <c r="A2374" t="str">
        <f t="shared" si="370"/>
        <v>Exp4</v>
      </c>
      <c r="B2374">
        <f t="shared" si="375"/>
        <v>8</v>
      </c>
      <c r="C2374" t="str">
        <f t="shared" si="376"/>
        <v>Full</v>
      </c>
      <c r="D2374" t="str">
        <f t="shared" si="377"/>
        <v>BattenWinter</v>
      </c>
      <c r="E2374" s="20">
        <f t="shared" si="371"/>
        <v>41912</v>
      </c>
      <c r="F2374" t="str">
        <f t="shared" si="372"/>
        <v>Full_8h</v>
      </c>
      <c r="G2374">
        <f t="shared" si="373"/>
        <v>1183</v>
      </c>
      <c r="H2374" t="str">
        <f t="shared" si="374"/>
        <v>NO</v>
      </c>
      <c r="I2374">
        <f t="shared" si="378"/>
        <v>3.762861342479177</v>
      </c>
      <c r="J2374">
        <f t="shared" si="379"/>
        <v>13</v>
      </c>
      <c r="S2374">
        <v>3</v>
      </c>
      <c r="U2374" s="7">
        <v>3.762861342479177</v>
      </c>
      <c r="V2374" s="7">
        <v>13</v>
      </c>
    </row>
    <row r="2375" spans="1:22" x14ac:dyDescent="0.3">
      <c r="A2375" t="str">
        <f t="shared" si="370"/>
        <v>Exp4</v>
      </c>
      <c r="B2375">
        <f t="shared" si="375"/>
        <v>8</v>
      </c>
      <c r="C2375" t="str">
        <f t="shared" si="376"/>
        <v>Full</v>
      </c>
      <c r="D2375" t="str">
        <f t="shared" si="377"/>
        <v>BattenWinter</v>
      </c>
      <c r="E2375" s="20">
        <f t="shared" si="371"/>
        <v>41912</v>
      </c>
      <c r="F2375" t="str">
        <f t="shared" si="372"/>
        <v>Full_8h</v>
      </c>
      <c r="G2375">
        <f t="shared" si="373"/>
        <v>1183</v>
      </c>
      <c r="H2375" t="str">
        <f t="shared" si="374"/>
        <v>NO</v>
      </c>
      <c r="I2375">
        <f t="shared" si="378"/>
        <v>3.7584517393434593</v>
      </c>
      <c r="J2375">
        <f t="shared" si="379"/>
        <v>12</v>
      </c>
      <c r="S2375">
        <v>4</v>
      </c>
      <c r="U2375" s="7">
        <v>3.7584517393434593</v>
      </c>
      <c r="V2375" s="7">
        <v>12</v>
      </c>
    </row>
    <row r="2376" spans="1:22" x14ac:dyDescent="0.3">
      <c r="A2376" t="str">
        <f t="shared" si="370"/>
        <v>Exp4</v>
      </c>
      <c r="B2376">
        <f t="shared" si="375"/>
        <v>8</v>
      </c>
      <c r="C2376" t="str">
        <f t="shared" si="376"/>
        <v>Full</v>
      </c>
      <c r="D2376" t="str">
        <f t="shared" si="377"/>
        <v>BattenWinter</v>
      </c>
      <c r="E2376" s="20">
        <f t="shared" si="371"/>
        <v>41912</v>
      </c>
      <c r="F2376" t="str">
        <f t="shared" si="372"/>
        <v>Full_8h</v>
      </c>
      <c r="G2376">
        <f t="shared" si="373"/>
        <v>1184</v>
      </c>
      <c r="H2376" t="str">
        <f t="shared" si="374"/>
        <v>NO</v>
      </c>
      <c r="I2376">
        <f t="shared" si="378"/>
        <v>3.7011268985791279</v>
      </c>
      <c r="J2376">
        <f t="shared" si="379"/>
        <v>12</v>
      </c>
      <c r="R2376">
        <v>1184</v>
      </c>
      <c r="S2376">
        <v>1</v>
      </c>
      <c r="U2376" s="7">
        <v>3.7011268985791279</v>
      </c>
      <c r="V2376" s="7">
        <v>12</v>
      </c>
    </row>
    <row r="2377" spans="1:22" x14ac:dyDescent="0.3">
      <c r="A2377" t="str">
        <f t="shared" si="370"/>
        <v>Exp4</v>
      </c>
      <c r="B2377">
        <f t="shared" si="375"/>
        <v>8</v>
      </c>
      <c r="C2377" t="str">
        <f t="shared" si="376"/>
        <v>Full</v>
      </c>
      <c r="D2377" t="str">
        <f t="shared" si="377"/>
        <v>BattenWinter</v>
      </c>
      <c r="E2377" s="20">
        <f t="shared" si="371"/>
        <v>41912</v>
      </c>
      <c r="F2377" t="str">
        <f t="shared" si="372"/>
        <v>Full_8h</v>
      </c>
      <c r="G2377">
        <f t="shared" si="373"/>
        <v>1184</v>
      </c>
      <c r="H2377" t="str">
        <f t="shared" si="374"/>
        <v>NO</v>
      </c>
      <c r="I2377">
        <f t="shared" si="378"/>
        <v>3.515923566878981</v>
      </c>
      <c r="J2377">
        <f t="shared" si="379"/>
        <v>13</v>
      </c>
      <c r="S2377">
        <v>2</v>
      </c>
      <c r="U2377" s="7">
        <v>3.515923566878981</v>
      </c>
      <c r="V2377" s="7">
        <v>13</v>
      </c>
    </row>
    <row r="2378" spans="1:22" x14ac:dyDescent="0.3">
      <c r="A2378" t="str">
        <f t="shared" si="370"/>
        <v>Exp4</v>
      </c>
      <c r="B2378">
        <f t="shared" si="375"/>
        <v>8</v>
      </c>
      <c r="C2378" t="str">
        <f t="shared" si="376"/>
        <v>Full</v>
      </c>
      <c r="D2378" t="str">
        <f t="shared" si="377"/>
        <v>BattenWinter</v>
      </c>
      <c r="E2378" s="20">
        <f t="shared" si="371"/>
        <v>41912</v>
      </c>
      <c r="F2378" t="str">
        <f t="shared" si="372"/>
        <v>Full_8h</v>
      </c>
      <c r="G2378">
        <f t="shared" si="373"/>
        <v>1184</v>
      </c>
      <c r="H2378" t="str">
        <f t="shared" si="374"/>
        <v>NO</v>
      </c>
      <c r="I2378">
        <f t="shared" si="378"/>
        <v>3.4453699167074965</v>
      </c>
      <c r="J2378">
        <f t="shared" si="379"/>
        <v>12</v>
      </c>
      <c r="S2378">
        <v>3</v>
      </c>
      <c r="U2378" s="7">
        <v>3.4453699167074965</v>
      </c>
      <c r="V2378" s="7">
        <v>12</v>
      </c>
    </row>
    <row r="2379" spans="1:22" x14ac:dyDescent="0.3">
      <c r="A2379" t="str">
        <f t="shared" si="370"/>
        <v>Exp4</v>
      </c>
      <c r="B2379">
        <f t="shared" si="375"/>
        <v>8</v>
      </c>
      <c r="C2379" t="str">
        <f t="shared" si="376"/>
        <v>Full</v>
      </c>
      <c r="D2379" t="str">
        <f t="shared" si="377"/>
        <v>BattenWinter</v>
      </c>
      <c r="E2379" s="20">
        <f t="shared" si="371"/>
        <v>41912</v>
      </c>
      <c r="F2379" t="str">
        <f t="shared" si="372"/>
        <v>Full_8h</v>
      </c>
      <c r="G2379">
        <f t="shared" si="373"/>
        <v>1184</v>
      </c>
      <c r="H2379" t="str">
        <f t="shared" si="374"/>
        <v>NO</v>
      </c>
      <c r="I2379">
        <f t="shared" si="378"/>
        <v>3.5247427731504164</v>
      </c>
      <c r="J2379">
        <f t="shared" si="379"/>
        <v>11</v>
      </c>
      <c r="S2379">
        <v>4</v>
      </c>
      <c r="U2379" s="7">
        <v>3.5247427731504164</v>
      </c>
      <c r="V2379" s="7">
        <v>11</v>
      </c>
    </row>
    <row r="2380" spans="1:22" x14ac:dyDescent="0.3">
      <c r="A2380" t="str">
        <f t="shared" si="370"/>
        <v>Exp4</v>
      </c>
      <c r="B2380">
        <f t="shared" si="375"/>
        <v>8</v>
      </c>
      <c r="C2380" t="str">
        <f t="shared" si="376"/>
        <v>Full</v>
      </c>
      <c r="D2380" t="str">
        <f t="shared" si="377"/>
        <v>BattenWinter</v>
      </c>
      <c r="E2380" s="20">
        <f t="shared" si="371"/>
        <v>41912</v>
      </c>
      <c r="F2380" t="str">
        <f t="shared" si="372"/>
        <v>Full_8h</v>
      </c>
      <c r="G2380">
        <f t="shared" si="373"/>
        <v>1190</v>
      </c>
      <c r="H2380" t="str">
        <f t="shared" si="374"/>
        <v>NO</v>
      </c>
      <c r="I2380">
        <f t="shared" si="378"/>
        <v>3.4630083292503677</v>
      </c>
      <c r="J2380">
        <f t="shared" si="379"/>
        <v>12</v>
      </c>
      <c r="R2380">
        <v>1190</v>
      </c>
      <c r="S2380">
        <v>1</v>
      </c>
      <c r="U2380" s="7">
        <v>3.4630083292503677</v>
      </c>
      <c r="V2380" s="7">
        <v>12</v>
      </c>
    </row>
    <row r="2381" spans="1:22" x14ac:dyDescent="0.3">
      <c r="A2381" t="str">
        <f t="shared" si="370"/>
        <v>Exp4</v>
      </c>
      <c r="B2381">
        <f t="shared" si="375"/>
        <v>8</v>
      </c>
      <c r="C2381" t="str">
        <f t="shared" si="376"/>
        <v>Full</v>
      </c>
      <c r="D2381" t="str">
        <f t="shared" si="377"/>
        <v>BattenWinter</v>
      </c>
      <c r="E2381" s="20">
        <f t="shared" si="371"/>
        <v>41912</v>
      </c>
      <c r="F2381" t="str">
        <f t="shared" si="372"/>
        <v>Full_8h</v>
      </c>
      <c r="G2381">
        <f t="shared" si="373"/>
        <v>1190</v>
      </c>
      <c r="H2381" t="str">
        <f t="shared" si="374"/>
        <v>NO</v>
      </c>
      <c r="I2381">
        <f t="shared" si="378"/>
        <v>3.4012738853503186</v>
      </c>
      <c r="J2381">
        <f t="shared" si="379"/>
        <v>11</v>
      </c>
      <c r="S2381">
        <v>2</v>
      </c>
      <c r="U2381" s="7">
        <v>3.4012738853503186</v>
      </c>
      <c r="V2381" s="7">
        <v>11</v>
      </c>
    </row>
    <row r="2382" spans="1:22" x14ac:dyDescent="0.3">
      <c r="A2382" t="str">
        <f t="shared" si="370"/>
        <v>Exp4</v>
      </c>
      <c r="B2382">
        <f t="shared" si="375"/>
        <v>8</v>
      </c>
      <c r="C2382" t="str">
        <f t="shared" si="376"/>
        <v>Full</v>
      </c>
      <c r="D2382" t="str">
        <f t="shared" si="377"/>
        <v>BattenWinter</v>
      </c>
      <c r="E2382" s="20">
        <f t="shared" si="371"/>
        <v>41912</v>
      </c>
      <c r="F2382" t="str">
        <f t="shared" si="372"/>
        <v>Full_8h</v>
      </c>
      <c r="G2382">
        <f t="shared" si="373"/>
        <v>1190</v>
      </c>
      <c r="H2382" t="str">
        <f t="shared" si="374"/>
        <v>NO</v>
      </c>
      <c r="I2382">
        <f t="shared" si="378"/>
        <v>3.4497795198432142</v>
      </c>
      <c r="J2382">
        <f t="shared" si="379"/>
        <v>12</v>
      </c>
      <c r="S2382">
        <v>3</v>
      </c>
      <c r="U2382" s="7">
        <v>3.4497795198432142</v>
      </c>
      <c r="V2382" s="7">
        <v>12</v>
      </c>
    </row>
    <row r="2383" spans="1:22" x14ac:dyDescent="0.3">
      <c r="A2383" t="str">
        <f t="shared" si="370"/>
        <v>Exp4</v>
      </c>
      <c r="B2383">
        <f t="shared" si="375"/>
        <v>8</v>
      </c>
      <c r="C2383" t="str">
        <f t="shared" si="376"/>
        <v>Full</v>
      </c>
      <c r="D2383" t="str">
        <f t="shared" si="377"/>
        <v>BattenWinter</v>
      </c>
      <c r="E2383" s="20">
        <f t="shared" si="371"/>
        <v>41912</v>
      </c>
      <c r="F2383" t="str">
        <f t="shared" si="372"/>
        <v>Full_8h</v>
      </c>
      <c r="G2383">
        <f t="shared" si="373"/>
        <v>1190</v>
      </c>
      <c r="H2383" t="str">
        <f t="shared" si="374"/>
        <v>NO</v>
      </c>
      <c r="I2383">
        <f t="shared" si="378"/>
        <v>3.2778049975502204</v>
      </c>
      <c r="J2383">
        <f t="shared" si="379"/>
        <v>11</v>
      </c>
      <c r="S2383">
        <v>4</v>
      </c>
      <c r="U2383" s="7">
        <v>3.2778049975502204</v>
      </c>
      <c r="V2383" s="7">
        <v>11</v>
      </c>
    </row>
    <row r="2384" spans="1:22" x14ac:dyDescent="0.3">
      <c r="A2384" t="str">
        <f t="shared" si="370"/>
        <v>Exp4</v>
      </c>
      <c r="B2384">
        <f t="shared" si="375"/>
        <v>8</v>
      </c>
      <c r="C2384" t="str">
        <f t="shared" si="376"/>
        <v>Full</v>
      </c>
      <c r="D2384" t="str">
        <f t="shared" si="377"/>
        <v>BattenWinter</v>
      </c>
      <c r="E2384" s="20">
        <f t="shared" si="371"/>
        <v>41919</v>
      </c>
      <c r="F2384" t="str">
        <f t="shared" si="372"/>
        <v>Full_8h</v>
      </c>
      <c r="G2384">
        <f t="shared" si="373"/>
        <v>1176</v>
      </c>
      <c r="H2384" t="str">
        <f t="shared" si="374"/>
        <v>NO</v>
      </c>
      <c r="I2384">
        <f t="shared" si="378"/>
        <v>4.541855670103093</v>
      </c>
      <c r="J2384">
        <f t="shared" si="379"/>
        <v>15</v>
      </c>
      <c r="P2384" s="1">
        <v>41919</v>
      </c>
      <c r="Q2384" t="s">
        <v>440</v>
      </c>
      <c r="R2384">
        <v>1176</v>
      </c>
      <c r="S2384">
        <v>1</v>
      </c>
      <c r="U2384" s="7">
        <v>4.541855670103093</v>
      </c>
      <c r="V2384" s="7">
        <v>15</v>
      </c>
    </row>
    <row r="2385" spans="1:22" x14ac:dyDescent="0.3">
      <c r="A2385" t="str">
        <f t="shared" si="370"/>
        <v>Exp4</v>
      </c>
      <c r="B2385">
        <f t="shared" si="375"/>
        <v>8</v>
      </c>
      <c r="C2385" t="str">
        <f t="shared" si="376"/>
        <v>Full</v>
      </c>
      <c r="D2385" t="str">
        <f t="shared" si="377"/>
        <v>BattenWinter</v>
      </c>
      <c r="E2385" s="20">
        <f t="shared" si="371"/>
        <v>41919</v>
      </c>
      <c r="F2385" t="str">
        <f t="shared" si="372"/>
        <v>Full_8h</v>
      </c>
      <c r="G2385">
        <f t="shared" si="373"/>
        <v>1176</v>
      </c>
      <c r="H2385" t="str">
        <f t="shared" si="374"/>
        <v>NO</v>
      </c>
      <c r="I2385">
        <f t="shared" si="378"/>
        <v>4.6123711340206182</v>
      </c>
      <c r="J2385">
        <f t="shared" si="379"/>
        <v>17</v>
      </c>
      <c r="S2385">
        <v>2</v>
      </c>
      <c r="U2385" s="7">
        <v>4.6123711340206182</v>
      </c>
      <c r="V2385" s="7">
        <v>17</v>
      </c>
    </row>
    <row r="2386" spans="1:22" x14ac:dyDescent="0.3">
      <c r="A2386" t="str">
        <f t="shared" si="370"/>
        <v>Exp4</v>
      </c>
      <c r="B2386">
        <f t="shared" si="375"/>
        <v>8</v>
      </c>
      <c r="C2386" t="str">
        <f t="shared" si="376"/>
        <v>Full</v>
      </c>
      <c r="D2386" t="str">
        <f t="shared" si="377"/>
        <v>BattenWinter</v>
      </c>
      <c r="E2386" s="20">
        <f t="shared" si="371"/>
        <v>41919</v>
      </c>
      <c r="F2386" t="str">
        <f t="shared" si="372"/>
        <v>Full_8h</v>
      </c>
      <c r="G2386">
        <f t="shared" si="373"/>
        <v>1176</v>
      </c>
      <c r="H2386" t="str">
        <f t="shared" si="374"/>
        <v>NO</v>
      </c>
      <c r="I2386">
        <f t="shared" si="378"/>
        <v>4.72</v>
      </c>
      <c r="J2386">
        <f t="shared" si="379"/>
        <v>17</v>
      </c>
      <c r="S2386">
        <v>3</v>
      </c>
      <c r="U2386" s="7">
        <v>4.72</v>
      </c>
      <c r="V2386" s="7">
        <v>17</v>
      </c>
    </row>
    <row r="2387" spans="1:22" x14ac:dyDescent="0.3">
      <c r="A2387" t="str">
        <f t="shared" si="370"/>
        <v>Exp4</v>
      </c>
      <c r="B2387">
        <f t="shared" si="375"/>
        <v>8</v>
      </c>
      <c r="C2387" t="str">
        <f t="shared" si="376"/>
        <v>Full</v>
      </c>
      <c r="D2387" t="str">
        <f t="shared" si="377"/>
        <v>BattenWinter</v>
      </c>
      <c r="E2387" s="20">
        <f t="shared" si="371"/>
        <v>41919</v>
      </c>
      <c r="F2387" t="str">
        <f t="shared" si="372"/>
        <v>Full_8h</v>
      </c>
      <c r="G2387">
        <f t="shared" si="373"/>
        <v>1176</v>
      </c>
      <c r="H2387" t="str">
        <f t="shared" si="374"/>
        <v>NO</v>
      </c>
      <c r="I2387">
        <f t="shared" si="378"/>
        <v>4.6531958762886596</v>
      </c>
      <c r="J2387">
        <f t="shared" si="379"/>
        <v>17</v>
      </c>
      <c r="S2387">
        <v>4</v>
      </c>
      <c r="U2387" s="7">
        <v>4.6531958762886596</v>
      </c>
      <c r="V2387" s="7">
        <v>17</v>
      </c>
    </row>
    <row r="2388" spans="1:22" x14ac:dyDescent="0.3">
      <c r="A2388" t="str">
        <f t="shared" si="370"/>
        <v>Exp4</v>
      </c>
      <c r="B2388">
        <f t="shared" si="375"/>
        <v>8</v>
      </c>
      <c r="C2388" t="str">
        <f t="shared" si="376"/>
        <v>Full</v>
      </c>
      <c r="D2388" t="str">
        <f t="shared" si="377"/>
        <v>BattenWinter</v>
      </c>
      <c r="E2388" s="20">
        <f t="shared" si="371"/>
        <v>41919</v>
      </c>
      <c r="F2388" t="str">
        <f t="shared" si="372"/>
        <v>Full_8h</v>
      </c>
      <c r="G2388">
        <f t="shared" si="373"/>
        <v>1181</v>
      </c>
      <c r="H2388" t="str">
        <f t="shared" si="374"/>
        <v>NO</v>
      </c>
      <c r="I2388">
        <f t="shared" si="378"/>
        <v>4.4898969072164947</v>
      </c>
      <c r="J2388">
        <f t="shared" si="379"/>
        <v>14</v>
      </c>
      <c r="R2388">
        <v>1181</v>
      </c>
      <c r="S2388">
        <v>1</v>
      </c>
      <c r="U2388" s="7">
        <v>4.4898969072164947</v>
      </c>
      <c r="V2388" s="7">
        <v>14</v>
      </c>
    </row>
    <row r="2389" spans="1:22" x14ac:dyDescent="0.3">
      <c r="A2389" t="str">
        <f t="shared" si="370"/>
        <v>Exp4</v>
      </c>
      <c r="B2389">
        <f t="shared" si="375"/>
        <v>8</v>
      </c>
      <c r="C2389" t="str">
        <f t="shared" si="376"/>
        <v>Full</v>
      </c>
      <c r="D2389" t="str">
        <f t="shared" si="377"/>
        <v>BattenWinter</v>
      </c>
      <c r="E2389" s="20">
        <f t="shared" si="371"/>
        <v>41919</v>
      </c>
      <c r="F2389" t="str">
        <f t="shared" si="372"/>
        <v>Full_8h</v>
      </c>
      <c r="G2389">
        <f t="shared" si="373"/>
        <v>1181</v>
      </c>
      <c r="H2389" t="str">
        <f t="shared" si="374"/>
        <v>NO</v>
      </c>
      <c r="I2389">
        <f t="shared" si="378"/>
        <v>4.5715463917525776</v>
      </c>
      <c r="J2389">
        <f t="shared" si="379"/>
        <v>16</v>
      </c>
      <c r="S2389">
        <v>2</v>
      </c>
      <c r="U2389" s="7">
        <v>4.5715463917525776</v>
      </c>
      <c r="V2389" s="7">
        <v>16</v>
      </c>
    </row>
    <row r="2390" spans="1:22" x14ac:dyDescent="0.3">
      <c r="A2390" t="str">
        <f t="shared" si="370"/>
        <v>Exp4</v>
      </c>
      <c r="B2390">
        <f t="shared" si="375"/>
        <v>8</v>
      </c>
      <c r="C2390" t="str">
        <f t="shared" si="376"/>
        <v>Full</v>
      </c>
      <c r="D2390" t="str">
        <f t="shared" si="377"/>
        <v>BattenWinter</v>
      </c>
      <c r="E2390" s="20">
        <f t="shared" si="371"/>
        <v>41919</v>
      </c>
      <c r="F2390" t="str">
        <f t="shared" si="372"/>
        <v>Full_8h</v>
      </c>
      <c r="G2390">
        <f t="shared" si="373"/>
        <v>1181</v>
      </c>
      <c r="H2390" t="str">
        <f t="shared" si="374"/>
        <v>NO</v>
      </c>
      <c r="I2390">
        <f t="shared" si="378"/>
        <v>4.6865979381443301</v>
      </c>
      <c r="J2390">
        <f t="shared" si="379"/>
        <v>15</v>
      </c>
      <c r="S2390">
        <v>3</v>
      </c>
      <c r="U2390" s="7">
        <v>4.6865979381443301</v>
      </c>
      <c r="V2390" s="7">
        <v>15</v>
      </c>
    </row>
    <row r="2391" spans="1:22" x14ac:dyDescent="0.3">
      <c r="A2391" t="str">
        <f t="shared" si="370"/>
        <v>Exp4</v>
      </c>
      <c r="B2391">
        <f t="shared" si="375"/>
        <v>8</v>
      </c>
      <c r="C2391" t="str">
        <f t="shared" si="376"/>
        <v>Full</v>
      </c>
      <c r="D2391" t="str">
        <f t="shared" si="377"/>
        <v>BattenWinter</v>
      </c>
      <c r="E2391" s="20">
        <f t="shared" si="371"/>
        <v>41919</v>
      </c>
      <c r="F2391" t="str">
        <f t="shared" si="372"/>
        <v>Full_8h</v>
      </c>
      <c r="G2391">
        <f t="shared" si="373"/>
        <v>1181</v>
      </c>
      <c r="H2391" t="str">
        <f t="shared" si="374"/>
        <v>NO</v>
      </c>
      <c r="I2391">
        <f t="shared" si="378"/>
        <v>4.6828865979381442</v>
      </c>
      <c r="J2391">
        <f t="shared" si="379"/>
        <v>15</v>
      </c>
      <c r="S2391">
        <v>4</v>
      </c>
      <c r="U2391" s="7">
        <v>4.6828865979381442</v>
      </c>
      <c r="V2391" s="7">
        <v>15</v>
      </c>
    </row>
    <row r="2392" spans="1:22" x14ac:dyDescent="0.3">
      <c r="A2392" t="str">
        <f t="shared" si="370"/>
        <v>Exp4</v>
      </c>
      <c r="B2392">
        <f t="shared" si="375"/>
        <v>8</v>
      </c>
      <c r="C2392" t="str">
        <f t="shared" si="376"/>
        <v>Full</v>
      </c>
      <c r="D2392" t="str">
        <f t="shared" si="377"/>
        <v>BattenWinter</v>
      </c>
      <c r="E2392" s="20">
        <f t="shared" si="371"/>
        <v>41919</v>
      </c>
      <c r="F2392" t="str">
        <f t="shared" si="372"/>
        <v>Full_8h</v>
      </c>
      <c r="G2392">
        <f t="shared" si="373"/>
        <v>1186</v>
      </c>
      <c r="H2392" t="str">
        <f t="shared" si="374"/>
        <v>NO</v>
      </c>
      <c r="I2392">
        <f t="shared" si="378"/>
        <v>4.6123711340206182</v>
      </c>
      <c r="J2392">
        <f t="shared" si="379"/>
        <v>16</v>
      </c>
      <c r="R2392">
        <v>1186</v>
      </c>
      <c r="S2392">
        <v>1</v>
      </c>
      <c r="U2392" s="7">
        <v>4.6123711340206182</v>
      </c>
      <c r="V2392" s="7">
        <v>16</v>
      </c>
    </row>
    <row r="2393" spans="1:22" x14ac:dyDescent="0.3">
      <c r="A2393" t="str">
        <f t="shared" si="370"/>
        <v>Exp4</v>
      </c>
      <c r="B2393">
        <f t="shared" si="375"/>
        <v>8</v>
      </c>
      <c r="C2393" t="str">
        <f t="shared" si="376"/>
        <v>Full</v>
      </c>
      <c r="D2393" t="str">
        <f t="shared" si="377"/>
        <v>BattenWinter</v>
      </c>
      <c r="E2393" s="20">
        <f t="shared" si="371"/>
        <v>41919</v>
      </c>
      <c r="F2393" t="str">
        <f t="shared" si="372"/>
        <v>Full_8h</v>
      </c>
      <c r="G2393">
        <f t="shared" si="373"/>
        <v>1186</v>
      </c>
      <c r="H2393" t="str">
        <f t="shared" si="374"/>
        <v>NO</v>
      </c>
      <c r="I2393">
        <f t="shared" si="378"/>
        <v>4.5938144329896904</v>
      </c>
      <c r="J2393">
        <f t="shared" si="379"/>
        <v>15</v>
      </c>
      <c r="S2393">
        <v>2</v>
      </c>
      <c r="U2393" s="7">
        <v>4.5938144329896904</v>
      </c>
      <c r="V2393" s="7">
        <v>15</v>
      </c>
    </row>
    <row r="2394" spans="1:22" x14ac:dyDescent="0.3">
      <c r="A2394" t="str">
        <f t="shared" si="370"/>
        <v>Exp4</v>
      </c>
      <c r="B2394">
        <f t="shared" si="375"/>
        <v>8</v>
      </c>
      <c r="C2394" t="str">
        <f t="shared" si="376"/>
        <v>Full</v>
      </c>
      <c r="D2394" t="str">
        <f t="shared" si="377"/>
        <v>BattenWinter</v>
      </c>
      <c r="E2394" s="20">
        <f t="shared" si="371"/>
        <v>41919</v>
      </c>
      <c r="F2394" t="str">
        <f t="shared" si="372"/>
        <v>Full_8h</v>
      </c>
      <c r="G2394">
        <f t="shared" si="373"/>
        <v>1186</v>
      </c>
      <c r="H2394" t="str">
        <f t="shared" si="374"/>
        <v>NO</v>
      </c>
      <c r="I2394">
        <f t="shared" si="378"/>
        <v>4.5084536082474225</v>
      </c>
      <c r="J2394">
        <f t="shared" si="379"/>
        <v>16</v>
      </c>
      <c r="S2394">
        <v>3</v>
      </c>
      <c r="U2394" s="7">
        <v>4.5084536082474225</v>
      </c>
      <c r="V2394" s="7">
        <v>16</v>
      </c>
    </row>
    <row r="2395" spans="1:22" x14ac:dyDescent="0.3">
      <c r="A2395" t="str">
        <f t="shared" si="370"/>
        <v>Exp4</v>
      </c>
      <c r="B2395">
        <f t="shared" si="375"/>
        <v>8</v>
      </c>
      <c r="C2395" t="str">
        <f t="shared" si="376"/>
        <v>Full</v>
      </c>
      <c r="D2395" t="str">
        <f t="shared" si="377"/>
        <v>BattenWinter</v>
      </c>
      <c r="E2395" s="20">
        <f t="shared" si="371"/>
        <v>41919</v>
      </c>
      <c r="F2395" t="str">
        <f t="shared" si="372"/>
        <v>Full_8h</v>
      </c>
      <c r="G2395">
        <f t="shared" si="373"/>
        <v>1186</v>
      </c>
      <c r="H2395" t="str">
        <f t="shared" si="374"/>
        <v>NO</v>
      </c>
      <c r="I2395">
        <f t="shared" si="378"/>
        <v>4.5567010309278349</v>
      </c>
      <c r="J2395">
        <f t="shared" si="379"/>
        <v>16</v>
      </c>
      <c r="S2395">
        <v>4</v>
      </c>
      <c r="U2395" s="7">
        <v>4.5567010309278349</v>
      </c>
      <c r="V2395" s="7">
        <v>16</v>
      </c>
    </row>
    <row r="2396" spans="1:22" x14ac:dyDescent="0.3">
      <c r="A2396" t="str">
        <f t="shared" si="370"/>
        <v>Exp4</v>
      </c>
      <c r="B2396">
        <f t="shared" si="375"/>
        <v>8</v>
      </c>
      <c r="C2396" t="str">
        <f t="shared" si="376"/>
        <v>Full</v>
      </c>
      <c r="D2396" t="str">
        <f t="shared" si="377"/>
        <v>BattenWinter</v>
      </c>
      <c r="E2396" s="20">
        <f t="shared" si="371"/>
        <v>41927</v>
      </c>
      <c r="F2396" t="str">
        <f t="shared" si="372"/>
        <v>Full_8h</v>
      </c>
      <c r="G2396">
        <f t="shared" si="373"/>
        <v>1171</v>
      </c>
      <c r="H2396" t="str">
        <f t="shared" si="374"/>
        <v>NO</v>
      </c>
      <c r="I2396">
        <f t="shared" si="378"/>
        <v>5.6131830008673029</v>
      </c>
      <c r="J2396">
        <f t="shared" si="379"/>
        <v>20</v>
      </c>
      <c r="P2396" s="1">
        <v>41927</v>
      </c>
      <c r="Q2396" t="s">
        <v>440</v>
      </c>
      <c r="R2396">
        <v>1171</v>
      </c>
      <c r="S2396">
        <v>1</v>
      </c>
      <c r="U2396" s="7">
        <v>5.6131830008673029</v>
      </c>
      <c r="V2396" s="7">
        <v>20</v>
      </c>
    </row>
    <row r="2397" spans="1:22" x14ac:dyDescent="0.3">
      <c r="A2397" t="str">
        <f t="shared" si="370"/>
        <v>Exp4</v>
      </c>
      <c r="B2397">
        <f t="shared" si="375"/>
        <v>8</v>
      </c>
      <c r="C2397" t="str">
        <f t="shared" si="376"/>
        <v>Full</v>
      </c>
      <c r="D2397" t="str">
        <f t="shared" si="377"/>
        <v>BattenWinter</v>
      </c>
      <c r="E2397" s="20">
        <f t="shared" si="371"/>
        <v>41927</v>
      </c>
      <c r="F2397" t="str">
        <f t="shared" si="372"/>
        <v>Full_8h</v>
      </c>
      <c r="G2397">
        <f t="shared" si="373"/>
        <v>1171</v>
      </c>
      <c r="H2397" t="str">
        <f t="shared" si="374"/>
        <v>NO</v>
      </c>
      <c r="I2397">
        <f t="shared" si="378"/>
        <v>5.7072853425845622</v>
      </c>
      <c r="J2397">
        <f t="shared" si="379"/>
        <v>20</v>
      </c>
      <c r="S2397">
        <v>2</v>
      </c>
      <c r="U2397" s="7">
        <v>5.7072853425845622</v>
      </c>
      <c r="V2397" s="7">
        <v>20</v>
      </c>
    </row>
    <row r="2398" spans="1:22" x14ac:dyDescent="0.3">
      <c r="A2398" t="str">
        <f t="shared" si="370"/>
        <v>Exp4</v>
      </c>
      <c r="B2398">
        <f t="shared" si="375"/>
        <v>8</v>
      </c>
      <c r="C2398" t="str">
        <f t="shared" si="376"/>
        <v>Full</v>
      </c>
      <c r="D2398" t="str">
        <f t="shared" si="377"/>
        <v>BattenWinter</v>
      </c>
      <c r="E2398" s="20">
        <f t="shared" si="371"/>
        <v>41927</v>
      </c>
      <c r="F2398" t="str">
        <f t="shared" si="372"/>
        <v>Full_8h</v>
      </c>
      <c r="G2398">
        <f t="shared" si="373"/>
        <v>1171</v>
      </c>
      <c r="H2398" t="str">
        <f t="shared" si="374"/>
        <v>NO</v>
      </c>
      <c r="I2398">
        <f t="shared" si="378"/>
        <v>5.7983521248915872</v>
      </c>
      <c r="J2398">
        <f t="shared" si="379"/>
        <v>23</v>
      </c>
      <c r="S2398">
        <v>3</v>
      </c>
      <c r="U2398" s="7">
        <v>5.7983521248915872</v>
      </c>
      <c r="V2398" s="7">
        <v>23</v>
      </c>
    </row>
    <row r="2399" spans="1:22" x14ac:dyDescent="0.3">
      <c r="A2399" t="str">
        <f t="shared" si="370"/>
        <v>Exp4</v>
      </c>
      <c r="B2399">
        <f t="shared" si="375"/>
        <v>8</v>
      </c>
      <c r="C2399" t="str">
        <f t="shared" si="376"/>
        <v>Full</v>
      </c>
      <c r="D2399" t="str">
        <f t="shared" si="377"/>
        <v>BattenWinter</v>
      </c>
      <c r="E2399" s="20">
        <f t="shared" si="371"/>
        <v>41927</v>
      </c>
      <c r="F2399" t="str">
        <f t="shared" si="372"/>
        <v>Full_8h</v>
      </c>
      <c r="G2399">
        <f t="shared" si="373"/>
        <v>1171</v>
      </c>
      <c r="H2399" t="str">
        <f t="shared" si="374"/>
        <v>NO</v>
      </c>
      <c r="I2399">
        <f t="shared" si="378"/>
        <v>5.795316565481353</v>
      </c>
      <c r="J2399">
        <f t="shared" si="379"/>
        <v>21</v>
      </c>
      <c r="S2399">
        <v>4</v>
      </c>
      <c r="U2399" s="7">
        <v>5.795316565481353</v>
      </c>
      <c r="V2399" s="7">
        <v>21</v>
      </c>
    </row>
    <row r="2400" spans="1:22" x14ac:dyDescent="0.3">
      <c r="A2400" t="str">
        <f t="shared" si="370"/>
        <v>Exp4</v>
      </c>
      <c r="B2400">
        <f t="shared" si="375"/>
        <v>8</v>
      </c>
      <c r="C2400" t="str">
        <f t="shared" si="376"/>
        <v>Full</v>
      </c>
      <c r="D2400" t="str">
        <f t="shared" si="377"/>
        <v>BattenWinter</v>
      </c>
      <c r="E2400" s="20">
        <f t="shared" si="371"/>
        <v>41927</v>
      </c>
      <c r="F2400" t="str">
        <f t="shared" si="372"/>
        <v>Full_8h</v>
      </c>
      <c r="G2400">
        <f t="shared" si="373"/>
        <v>1182</v>
      </c>
      <c r="H2400" t="str">
        <f t="shared" si="374"/>
        <v>NO</v>
      </c>
      <c r="I2400">
        <f t="shared" si="378"/>
        <v>5.6374674761491761</v>
      </c>
      <c r="J2400">
        <f t="shared" si="379"/>
        <v>21</v>
      </c>
      <c r="R2400">
        <v>1182</v>
      </c>
      <c r="S2400">
        <v>1</v>
      </c>
      <c r="U2400" s="7">
        <v>5.6374674761491761</v>
      </c>
      <c r="V2400" s="7">
        <v>21</v>
      </c>
    </row>
    <row r="2401" spans="1:22" x14ac:dyDescent="0.3">
      <c r="A2401" t="str">
        <f t="shared" si="370"/>
        <v>Exp4</v>
      </c>
      <c r="B2401">
        <f t="shared" si="375"/>
        <v>8</v>
      </c>
      <c r="C2401" t="str">
        <f t="shared" si="376"/>
        <v>Full</v>
      </c>
      <c r="D2401" t="str">
        <f t="shared" si="377"/>
        <v>BattenWinter</v>
      </c>
      <c r="E2401" s="20">
        <f t="shared" si="371"/>
        <v>41927</v>
      </c>
      <c r="F2401" t="str">
        <f t="shared" si="372"/>
        <v>Full_8h</v>
      </c>
      <c r="G2401">
        <f t="shared" si="373"/>
        <v>1182</v>
      </c>
      <c r="H2401" t="str">
        <f t="shared" si="374"/>
        <v>NO</v>
      </c>
      <c r="I2401">
        <f t="shared" si="378"/>
        <v>5.8044232437120558</v>
      </c>
      <c r="J2401">
        <f t="shared" si="379"/>
        <v>21</v>
      </c>
      <c r="S2401">
        <v>2</v>
      </c>
      <c r="U2401" s="7">
        <v>5.8044232437120558</v>
      </c>
      <c r="V2401" s="7">
        <v>21</v>
      </c>
    </row>
    <row r="2402" spans="1:22" x14ac:dyDescent="0.3">
      <c r="A2402" t="str">
        <f t="shared" si="370"/>
        <v>Exp4</v>
      </c>
      <c r="B2402">
        <f t="shared" si="375"/>
        <v>8</v>
      </c>
      <c r="C2402" t="str">
        <f t="shared" si="376"/>
        <v>Full</v>
      </c>
      <c r="D2402" t="str">
        <f t="shared" si="377"/>
        <v>BattenWinter</v>
      </c>
      <c r="E2402" s="20">
        <f t="shared" si="371"/>
        <v>41927</v>
      </c>
      <c r="F2402" t="str">
        <f t="shared" si="372"/>
        <v>Full_8h</v>
      </c>
      <c r="G2402">
        <f t="shared" si="373"/>
        <v>1182</v>
      </c>
      <c r="H2402" t="str">
        <f t="shared" si="374"/>
        <v>NO</v>
      </c>
      <c r="I2402">
        <f t="shared" si="378"/>
        <v>5.2853425845620121</v>
      </c>
      <c r="J2402">
        <f t="shared" si="379"/>
        <v>20</v>
      </c>
      <c r="S2402">
        <v>3</v>
      </c>
      <c r="U2402" s="7">
        <v>5.2853425845620121</v>
      </c>
      <c r="V2402" s="7">
        <v>20</v>
      </c>
    </row>
    <row r="2403" spans="1:22" x14ac:dyDescent="0.3">
      <c r="A2403" t="str">
        <f t="shared" si="370"/>
        <v>Exp4</v>
      </c>
      <c r="B2403">
        <f t="shared" si="375"/>
        <v>8</v>
      </c>
      <c r="C2403" t="str">
        <f t="shared" si="376"/>
        <v>Full</v>
      </c>
      <c r="D2403" t="str">
        <f t="shared" si="377"/>
        <v>BattenWinter</v>
      </c>
      <c r="E2403" s="20">
        <f t="shared" si="371"/>
        <v>41927</v>
      </c>
      <c r="F2403" t="str">
        <f t="shared" si="372"/>
        <v>Full_8h</v>
      </c>
      <c r="G2403">
        <f t="shared" si="373"/>
        <v>1182</v>
      </c>
      <c r="H2403" t="str">
        <f t="shared" si="374"/>
        <v>NO</v>
      </c>
      <c r="I2403">
        <f t="shared" si="378"/>
        <v>5.5312228967909798</v>
      </c>
      <c r="J2403">
        <f t="shared" si="379"/>
        <v>20</v>
      </c>
      <c r="S2403">
        <v>4</v>
      </c>
      <c r="U2403" s="7">
        <v>5.5312228967909798</v>
      </c>
      <c r="V2403" s="7">
        <v>20</v>
      </c>
    </row>
    <row r="2404" spans="1:22" x14ac:dyDescent="0.3">
      <c r="A2404" t="str">
        <f t="shared" si="370"/>
        <v>Exp4</v>
      </c>
      <c r="B2404">
        <f t="shared" si="375"/>
        <v>8</v>
      </c>
      <c r="C2404" t="str">
        <f t="shared" si="376"/>
        <v>Full</v>
      </c>
      <c r="D2404" t="str">
        <f t="shared" si="377"/>
        <v>BattenWinter</v>
      </c>
      <c r="E2404" s="20">
        <f t="shared" si="371"/>
        <v>41927</v>
      </c>
      <c r="F2404" t="str">
        <f t="shared" si="372"/>
        <v>Full_8h</v>
      </c>
      <c r="G2404">
        <f t="shared" si="373"/>
        <v>1185</v>
      </c>
      <c r="H2404" t="str">
        <f t="shared" si="374"/>
        <v>NO</v>
      </c>
      <c r="I2404">
        <f t="shared" si="378"/>
        <v>5.6344319167389418</v>
      </c>
      <c r="J2404">
        <f t="shared" si="379"/>
        <v>22</v>
      </c>
      <c r="R2404">
        <v>1185</v>
      </c>
      <c r="S2404">
        <v>1</v>
      </c>
      <c r="U2404" s="7">
        <v>5.6344319167389418</v>
      </c>
      <c r="V2404" s="7">
        <v>22</v>
      </c>
    </row>
    <row r="2405" spans="1:22" x14ac:dyDescent="0.3">
      <c r="A2405" t="str">
        <f t="shared" si="370"/>
        <v>Exp4</v>
      </c>
      <c r="B2405">
        <f t="shared" si="375"/>
        <v>8</v>
      </c>
      <c r="C2405" t="str">
        <f t="shared" si="376"/>
        <v>Full</v>
      </c>
      <c r="D2405" t="str">
        <f t="shared" si="377"/>
        <v>BattenWinter</v>
      </c>
      <c r="E2405" s="20">
        <f t="shared" si="371"/>
        <v>41927</v>
      </c>
      <c r="F2405" t="str">
        <f t="shared" si="372"/>
        <v>Full_8h</v>
      </c>
      <c r="G2405">
        <f t="shared" si="373"/>
        <v>1185</v>
      </c>
      <c r="H2405" t="str">
        <f t="shared" si="374"/>
        <v>NO</v>
      </c>
      <c r="I2405">
        <f t="shared" si="378"/>
        <v>5.6344319167389418</v>
      </c>
      <c r="J2405">
        <f t="shared" si="379"/>
        <v>21</v>
      </c>
      <c r="S2405">
        <v>2</v>
      </c>
      <c r="U2405" s="7">
        <v>5.6344319167389418</v>
      </c>
      <c r="V2405" s="7">
        <v>21</v>
      </c>
    </row>
    <row r="2406" spans="1:22" x14ac:dyDescent="0.3">
      <c r="A2406" t="str">
        <f t="shared" si="370"/>
        <v>Exp4</v>
      </c>
      <c r="B2406">
        <f t="shared" si="375"/>
        <v>8</v>
      </c>
      <c r="C2406" t="str">
        <f t="shared" si="376"/>
        <v>Full</v>
      </c>
      <c r="D2406" t="str">
        <f t="shared" si="377"/>
        <v>BattenWinter</v>
      </c>
      <c r="E2406" s="20">
        <f t="shared" si="371"/>
        <v>41927</v>
      </c>
      <c r="F2406" t="str">
        <f t="shared" si="372"/>
        <v>Full_8h</v>
      </c>
      <c r="G2406">
        <f t="shared" si="373"/>
        <v>1185</v>
      </c>
      <c r="H2406" t="str">
        <f t="shared" si="374"/>
        <v>NO</v>
      </c>
      <c r="I2406">
        <f t="shared" si="378"/>
        <v>5.8287077189939289</v>
      </c>
      <c r="J2406">
        <f t="shared" si="379"/>
        <v>20</v>
      </c>
      <c r="S2406">
        <v>3</v>
      </c>
      <c r="U2406" s="7">
        <v>5.8287077189939289</v>
      </c>
      <c r="V2406" s="7">
        <v>20</v>
      </c>
    </row>
    <row r="2407" spans="1:22" x14ac:dyDescent="0.3">
      <c r="A2407" t="str">
        <f t="shared" si="370"/>
        <v>Exp4</v>
      </c>
      <c r="B2407">
        <f t="shared" si="375"/>
        <v>8</v>
      </c>
      <c r="C2407" t="str">
        <f t="shared" si="376"/>
        <v>Full</v>
      </c>
      <c r="D2407" t="str">
        <f t="shared" si="377"/>
        <v>BattenWinter</v>
      </c>
      <c r="E2407" s="20">
        <f t="shared" si="371"/>
        <v>41927</v>
      </c>
      <c r="F2407" t="str">
        <f t="shared" si="372"/>
        <v>Full_8h</v>
      </c>
      <c r="G2407">
        <f t="shared" si="373"/>
        <v>1185</v>
      </c>
      <c r="H2407" t="str">
        <f t="shared" si="374"/>
        <v>NO</v>
      </c>
      <c r="I2407">
        <f t="shared" si="378"/>
        <v>5.6738941890719863</v>
      </c>
      <c r="J2407">
        <f t="shared" si="379"/>
        <v>18</v>
      </c>
      <c r="S2407">
        <v>4</v>
      </c>
      <c r="U2407" s="7">
        <v>5.6738941890719863</v>
      </c>
      <c r="V2407" s="7">
        <v>18</v>
      </c>
    </row>
    <row r="2408" spans="1:22" x14ac:dyDescent="0.3">
      <c r="A2408" t="str">
        <f t="shared" si="370"/>
        <v>Exp4</v>
      </c>
      <c r="B2408">
        <f t="shared" si="375"/>
        <v>8</v>
      </c>
      <c r="C2408" t="str">
        <f t="shared" si="376"/>
        <v>Full</v>
      </c>
      <c r="D2408" t="str">
        <f t="shared" si="377"/>
        <v>BattenWinter</v>
      </c>
      <c r="E2408" s="20">
        <f t="shared" si="371"/>
        <v>41933</v>
      </c>
      <c r="F2408" t="str">
        <f t="shared" si="372"/>
        <v>Full_8h</v>
      </c>
      <c r="G2408">
        <f t="shared" si="373"/>
        <v>1211</v>
      </c>
      <c r="H2408" t="str">
        <f t="shared" si="374"/>
        <v>NO</v>
      </c>
      <c r="I2408">
        <f t="shared" si="378"/>
        <v>6.2133902373966388</v>
      </c>
      <c r="J2408">
        <f t="shared" si="379"/>
        <v>23</v>
      </c>
      <c r="P2408" s="1">
        <v>41933</v>
      </c>
      <c r="Q2408" t="s">
        <v>440</v>
      </c>
      <c r="R2408">
        <v>1211</v>
      </c>
      <c r="S2408">
        <v>1</v>
      </c>
      <c r="U2408" s="7">
        <v>6.2133902373966388</v>
      </c>
      <c r="V2408" s="7">
        <v>23</v>
      </c>
    </row>
    <row r="2409" spans="1:22" x14ac:dyDescent="0.3">
      <c r="A2409" t="str">
        <f t="shared" si="370"/>
        <v>Exp4</v>
      </c>
      <c r="B2409">
        <f t="shared" si="375"/>
        <v>8</v>
      </c>
      <c r="C2409" t="str">
        <f t="shared" si="376"/>
        <v>Full</v>
      </c>
      <c r="D2409" t="str">
        <f t="shared" si="377"/>
        <v>BattenWinter</v>
      </c>
      <c r="E2409" s="20">
        <f t="shared" si="371"/>
        <v>41933</v>
      </c>
      <c r="F2409" t="str">
        <f t="shared" si="372"/>
        <v>Full_8h</v>
      </c>
      <c r="G2409">
        <f t="shared" si="373"/>
        <v>1211</v>
      </c>
      <c r="H2409" t="str">
        <f t="shared" si="374"/>
        <v>NO</v>
      </c>
      <c r="I2409">
        <f t="shared" si="378"/>
        <v>6.1680448119498532</v>
      </c>
      <c r="J2409">
        <f t="shared" si="379"/>
        <v>22</v>
      </c>
      <c r="S2409">
        <v>2</v>
      </c>
      <c r="U2409" s="7">
        <v>6.1680448119498532</v>
      </c>
      <c r="V2409" s="7">
        <v>22</v>
      </c>
    </row>
    <row r="2410" spans="1:22" x14ac:dyDescent="0.3">
      <c r="A2410" t="str">
        <f t="shared" si="370"/>
        <v>Exp4</v>
      </c>
      <c r="B2410">
        <f t="shared" si="375"/>
        <v>8</v>
      </c>
      <c r="C2410" t="str">
        <f t="shared" si="376"/>
        <v>Full</v>
      </c>
      <c r="D2410" t="str">
        <f t="shared" si="377"/>
        <v>BattenWinter</v>
      </c>
      <c r="E2410" s="20">
        <f t="shared" si="371"/>
        <v>41933</v>
      </c>
      <c r="F2410" t="str">
        <f t="shared" si="372"/>
        <v>Full_8h</v>
      </c>
      <c r="G2410">
        <f t="shared" si="373"/>
        <v>1211</v>
      </c>
      <c r="H2410" t="str">
        <f t="shared" si="374"/>
        <v>NO</v>
      </c>
      <c r="I2410">
        <f t="shared" si="378"/>
        <v>7.2062172976300403</v>
      </c>
      <c r="J2410">
        <f t="shared" si="379"/>
        <v>25</v>
      </c>
      <c r="S2410">
        <v>3</v>
      </c>
      <c r="U2410" s="7">
        <v>7.2062172976300403</v>
      </c>
      <c r="V2410" s="7">
        <v>25</v>
      </c>
    </row>
    <row r="2411" spans="1:22" x14ac:dyDescent="0.3">
      <c r="A2411" t="str">
        <f t="shared" si="370"/>
        <v>Exp4</v>
      </c>
      <c r="B2411">
        <f t="shared" si="375"/>
        <v>8</v>
      </c>
      <c r="C2411" t="str">
        <f t="shared" si="376"/>
        <v>Full</v>
      </c>
      <c r="D2411" t="str">
        <f t="shared" si="377"/>
        <v>BattenWinter</v>
      </c>
      <c r="E2411" s="20">
        <f t="shared" si="371"/>
        <v>41933</v>
      </c>
      <c r="F2411" t="str">
        <f t="shared" si="372"/>
        <v>Full_8h</v>
      </c>
      <c r="G2411">
        <f t="shared" si="373"/>
        <v>1211</v>
      </c>
      <c r="H2411" t="str">
        <f t="shared" si="374"/>
        <v>NO</v>
      </c>
      <c r="I2411">
        <f t="shared" si="378"/>
        <v>6.1813817017871431</v>
      </c>
      <c r="J2411">
        <f t="shared" si="379"/>
        <v>24</v>
      </c>
      <c r="S2411">
        <v>4</v>
      </c>
      <c r="U2411" s="7">
        <v>6.1813817017871431</v>
      </c>
      <c r="V2411" s="7">
        <v>24</v>
      </c>
    </row>
    <row r="2412" spans="1:22" x14ac:dyDescent="0.3">
      <c r="A2412" t="str">
        <f t="shared" si="370"/>
        <v>Exp4</v>
      </c>
      <c r="B2412">
        <f t="shared" si="375"/>
        <v>8</v>
      </c>
      <c r="C2412" t="str">
        <f t="shared" si="376"/>
        <v>Full</v>
      </c>
      <c r="D2412" t="str">
        <f t="shared" si="377"/>
        <v>BattenWinter</v>
      </c>
      <c r="E2412" s="20">
        <f t="shared" si="371"/>
        <v>41933</v>
      </c>
      <c r="F2412" t="str">
        <f t="shared" si="372"/>
        <v>Full_8h</v>
      </c>
      <c r="G2412">
        <f t="shared" si="373"/>
        <v>1214</v>
      </c>
      <c r="H2412" t="str">
        <f t="shared" si="374"/>
        <v>NO</v>
      </c>
      <c r="I2412">
        <f t="shared" si="378"/>
        <v>6.4774606561749799</v>
      </c>
      <c r="J2412">
        <f t="shared" si="379"/>
        <v>24</v>
      </c>
      <c r="R2412">
        <v>1214</v>
      </c>
      <c r="S2412">
        <v>1</v>
      </c>
      <c r="U2412" s="7">
        <v>6.4774606561749799</v>
      </c>
      <c r="V2412" s="7">
        <v>24</v>
      </c>
    </row>
    <row r="2413" spans="1:22" x14ac:dyDescent="0.3">
      <c r="A2413" t="str">
        <f t="shared" si="370"/>
        <v>Exp4</v>
      </c>
      <c r="B2413">
        <f t="shared" si="375"/>
        <v>8</v>
      </c>
      <c r="C2413" t="str">
        <f t="shared" si="376"/>
        <v>Full</v>
      </c>
      <c r="D2413" t="str">
        <f t="shared" si="377"/>
        <v>BattenWinter</v>
      </c>
      <c r="E2413" s="20">
        <f t="shared" si="371"/>
        <v>41933</v>
      </c>
      <c r="F2413" t="str">
        <f t="shared" si="372"/>
        <v>Full_8h</v>
      </c>
      <c r="G2413">
        <f t="shared" si="373"/>
        <v>1214</v>
      </c>
      <c r="H2413" t="str">
        <f t="shared" si="374"/>
        <v>NO</v>
      </c>
      <c r="I2413">
        <f t="shared" si="378"/>
        <v>6.4774606561749799</v>
      </c>
      <c r="J2413">
        <f t="shared" si="379"/>
        <v>22</v>
      </c>
      <c r="S2413">
        <v>2</v>
      </c>
      <c r="U2413" s="7">
        <v>6.4774606561749799</v>
      </c>
      <c r="V2413" s="7">
        <v>22</v>
      </c>
    </row>
    <row r="2414" spans="1:22" x14ac:dyDescent="0.3">
      <c r="A2414" t="str">
        <f t="shared" si="370"/>
        <v>Exp4</v>
      </c>
      <c r="B2414">
        <f t="shared" si="375"/>
        <v>8</v>
      </c>
      <c r="C2414" t="str">
        <f t="shared" si="376"/>
        <v>Full</v>
      </c>
      <c r="D2414" t="str">
        <f t="shared" si="377"/>
        <v>BattenWinter</v>
      </c>
      <c r="E2414" s="20">
        <f t="shared" si="371"/>
        <v>41933</v>
      </c>
      <c r="F2414" t="str">
        <f t="shared" si="372"/>
        <v>Full_8h</v>
      </c>
      <c r="G2414">
        <f t="shared" si="373"/>
        <v>1214</v>
      </c>
      <c r="H2414" t="str">
        <f t="shared" si="374"/>
        <v>NO</v>
      </c>
      <c r="I2414">
        <f t="shared" si="378"/>
        <v>6.280074686583089</v>
      </c>
      <c r="J2414">
        <f t="shared" si="379"/>
        <v>22</v>
      </c>
      <c r="S2414">
        <v>3</v>
      </c>
      <c r="U2414" s="7">
        <v>6.280074686583089</v>
      </c>
      <c r="V2414" s="7">
        <v>22</v>
      </c>
    </row>
    <row r="2415" spans="1:22" x14ac:dyDescent="0.3">
      <c r="A2415" t="str">
        <f t="shared" si="370"/>
        <v>Exp4</v>
      </c>
      <c r="B2415">
        <f t="shared" si="375"/>
        <v>8</v>
      </c>
      <c r="C2415" t="str">
        <f t="shared" si="376"/>
        <v>Full</v>
      </c>
      <c r="D2415" t="str">
        <f t="shared" si="377"/>
        <v>BattenWinter</v>
      </c>
      <c r="E2415" s="20">
        <f t="shared" si="371"/>
        <v>41933</v>
      </c>
      <c r="F2415" t="str">
        <f t="shared" si="372"/>
        <v>Full_8h</v>
      </c>
      <c r="G2415">
        <f t="shared" si="373"/>
        <v>1214</v>
      </c>
      <c r="H2415" t="str">
        <f t="shared" si="374"/>
        <v>NO</v>
      </c>
      <c r="I2415">
        <f t="shared" si="378"/>
        <v>6.7041877834089094</v>
      </c>
      <c r="J2415">
        <f t="shared" si="379"/>
        <v>22</v>
      </c>
      <c r="S2415">
        <v>4</v>
      </c>
      <c r="U2415" s="7">
        <v>6.7041877834089094</v>
      </c>
      <c r="V2415" s="7">
        <v>22</v>
      </c>
    </row>
    <row r="2416" spans="1:22" x14ac:dyDescent="0.3">
      <c r="A2416" t="str">
        <f t="shared" si="370"/>
        <v>Exp4</v>
      </c>
      <c r="B2416">
        <f t="shared" si="375"/>
        <v>8</v>
      </c>
      <c r="C2416" t="str">
        <f t="shared" si="376"/>
        <v>Full</v>
      </c>
      <c r="D2416" t="str">
        <f t="shared" si="377"/>
        <v>BattenWinter</v>
      </c>
      <c r="E2416" s="20">
        <f t="shared" si="371"/>
        <v>41933</v>
      </c>
      <c r="F2416" t="str">
        <f t="shared" si="372"/>
        <v>Full_8h</v>
      </c>
      <c r="G2416">
        <f t="shared" si="373"/>
        <v>1215</v>
      </c>
      <c r="H2416" t="str">
        <f t="shared" si="374"/>
        <v>NO</v>
      </c>
      <c r="I2416">
        <f t="shared" si="378"/>
        <v>6.1253667644705256</v>
      </c>
      <c r="J2416">
        <f t="shared" si="379"/>
        <v>23</v>
      </c>
      <c r="R2416">
        <v>1215</v>
      </c>
      <c r="S2416">
        <v>1</v>
      </c>
      <c r="U2416" s="7">
        <v>6.1253667644705256</v>
      </c>
      <c r="V2416" s="7">
        <v>23</v>
      </c>
    </row>
    <row r="2417" spans="1:22" x14ac:dyDescent="0.3">
      <c r="A2417" t="str">
        <f t="shared" si="370"/>
        <v>Exp4</v>
      </c>
      <c r="B2417">
        <f t="shared" si="375"/>
        <v>8</v>
      </c>
      <c r="C2417" t="str">
        <f t="shared" si="376"/>
        <v>Full</v>
      </c>
      <c r="D2417" t="str">
        <f t="shared" si="377"/>
        <v>BattenWinter</v>
      </c>
      <c r="E2417" s="20">
        <f t="shared" si="371"/>
        <v>41933</v>
      </c>
      <c r="F2417" t="str">
        <f t="shared" si="372"/>
        <v>Full_8h</v>
      </c>
      <c r="G2417">
        <f t="shared" si="373"/>
        <v>1215</v>
      </c>
      <c r="H2417" t="str">
        <f t="shared" si="374"/>
        <v>NO</v>
      </c>
      <c r="I2417">
        <f t="shared" si="378"/>
        <v>6.1547079221125633</v>
      </c>
      <c r="J2417">
        <f t="shared" si="379"/>
        <v>24</v>
      </c>
      <c r="S2417">
        <v>2</v>
      </c>
      <c r="U2417" s="7">
        <v>6.1547079221125633</v>
      </c>
      <c r="V2417" s="7">
        <v>24</v>
      </c>
    </row>
    <row r="2418" spans="1:22" x14ac:dyDescent="0.3">
      <c r="A2418" t="str">
        <f t="shared" si="370"/>
        <v>Exp4</v>
      </c>
      <c r="B2418">
        <f t="shared" si="375"/>
        <v>8</v>
      </c>
      <c r="C2418" t="str">
        <f t="shared" si="376"/>
        <v>Full</v>
      </c>
      <c r="D2418" t="str">
        <f t="shared" si="377"/>
        <v>BattenWinter</v>
      </c>
      <c r="E2418" s="20">
        <f t="shared" si="371"/>
        <v>41933</v>
      </c>
      <c r="F2418" t="str">
        <f t="shared" si="372"/>
        <v>Full_8h</v>
      </c>
      <c r="G2418">
        <f t="shared" si="373"/>
        <v>1215</v>
      </c>
      <c r="H2418" t="str">
        <f t="shared" si="374"/>
        <v>NO</v>
      </c>
      <c r="I2418">
        <f t="shared" si="378"/>
        <v>6.5254734595892234</v>
      </c>
      <c r="J2418">
        <f t="shared" si="379"/>
        <v>22</v>
      </c>
      <c r="S2418">
        <v>3</v>
      </c>
      <c r="U2418" s="7">
        <v>6.5254734595892234</v>
      </c>
      <c r="V2418" s="7">
        <v>22</v>
      </c>
    </row>
    <row r="2419" spans="1:22" x14ac:dyDescent="0.3">
      <c r="A2419" t="str">
        <f t="shared" si="370"/>
        <v>Exp4</v>
      </c>
      <c r="B2419">
        <f t="shared" si="375"/>
        <v>8</v>
      </c>
      <c r="C2419" t="str">
        <f t="shared" si="376"/>
        <v>Full</v>
      </c>
      <c r="D2419" t="str">
        <f t="shared" si="377"/>
        <v>BattenWinter</v>
      </c>
      <c r="E2419" s="20">
        <f t="shared" si="371"/>
        <v>41933</v>
      </c>
      <c r="F2419" t="str">
        <f t="shared" si="372"/>
        <v>Full_8h</v>
      </c>
      <c r="G2419">
        <f t="shared" si="373"/>
        <v>1215</v>
      </c>
      <c r="H2419" t="str">
        <f t="shared" si="374"/>
        <v>NO</v>
      </c>
      <c r="I2419">
        <f t="shared" si="378"/>
        <v>6.2133902373966388</v>
      </c>
      <c r="J2419">
        <f t="shared" si="379"/>
        <v>23</v>
      </c>
      <c r="S2419">
        <v>4</v>
      </c>
      <c r="U2419" s="7">
        <v>6.2133902373966388</v>
      </c>
      <c r="V2419" s="7">
        <v>23</v>
      </c>
    </row>
    <row r="2420" spans="1:22" x14ac:dyDescent="0.3">
      <c r="A2420" t="str">
        <f t="shared" si="370"/>
        <v>Exp4</v>
      </c>
      <c r="B2420">
        <f t="shared" si="375"/>
        <v>8</v>
      </c>
      <c r="C2420" t="str">
        <f t="shared" si="376"/>
        <v>Full</v>
      </c>
      <c r="D2420" t="str">
        <f t="shared" si="377"/>
        <v>BattenWinter</v>
      </c>
      <c r="E2420" s="20">
        <f t="shared" si="371"/>
        <v>41940</v>
      </c>
      <c r="F2420" t="str">
        <f t="shared" si="372"/>
        <v>Full_8h</v>
      </c>
      <c r="G2420">
        <f t="shared" si="373"/>
        <v>1165</v>
      </c>
      <c r="H2420" t="str">
        <f t="shared" si="374"/>
        <v>NO</v>
      </c>
      <c r="I2420">
        <f t="shared" si="378"/>
        <v>6.845558815684182</v>
      </c>
      <c r="J2420">
        <f t="shared" si="379"/>
        <v>26</v>
      </c>
      <c r="P2420" s="1">
        <v>41940</v>
      </c>
      <c r="Q2420" t="s">
        <v>440</v>
      </c>
      <c r="R2420">
        <v>1165</v>
      </c>
      <c r="S2420">
        <v>1</v>
      </c>
      <c r="U2420" s="7">
        <v>6.845558815684182</v>
      </c>
      <c r="V2420" s="7">
        <v>26</v>
      </c>
    </row>
    <row r="2421" spans="1:22" x14ac:dyDescent="0.3">
      <c r="A2421" t="str">
        <f t="shared" si="370"/>
        <v>Exp4</v>
      </c>
      <c r="B2421">
        <f t="shared" si="375"/>
        <v>8</v>
      </c>
      <c r="C2421" t="str">
        <f t="shared" si="376"/>
        <v>Full</v>
      </c>
      <c r="D2421" t="str">
        <f t="shared" si="377"/>
        <v>BattenWinter</v>
      </c>
      <c r="E2421" s="20">
        <f t="shared" si="371"/>
        <v>41940</v>
      </c>
      <c r="F2421" t="str">
        <f t="shared" si="372"/>
        <v>Full_8h</v>
      </c>
      <c r="G2421">
        <f t="shared" si="373"/>
        <v>1165</v>
      </c>
      <c r="H2421" t="str">
        <f t="shared" si="374"/>
        <v>NO</v>
      </c>
      <c r="I2421">
        <f t="shared" si="378"/>
        <v>6.9709255801547076</v>
      </c>
      <c r="J2421">
        <f t="shared" si="379"/>
        <v>25</v>
      </c>
      <c r="S2421">
        <v>2</v>
      </c>
      <c r="U2421" s="7">
        <v>6.9709255801547076</v>
      </c>
      <c r="V2421" s="7">
        <v>25</v>
      </c>
    </row>
    <row r="2422" spans="1:22" x14ac:dyDescent="0.3">
      <c r="A2422" t="str">
        <f t="shared" si="370"/>
        <v>Exp4</v>
      </c>
      <c r="B2422">
        <f t="shared" si="375"/>
        <v>8</v>
      </c>
      <c r="C2422" t="str">
        <f t="shared" si="376"/>
        <v>Full</v>
      </c>
      <c r="D2422" t="str">
        <f t="shared" si="377"/>
        <v>BattenWinter</v>
      </c>
      <c r="E2422" s="20">
        <f t="shared" si="371"/>
        <v>41940</v>
      </c>
      <c r="F2422" t="str">
        <f t="shared" si="372"/>
        <v>Full_8h</v>
      </c>
      <c r="G2422">
        <f t="shared" si="373"/>
        <v>1165</v>
      </c>
      <c r="H2422" t="str">
        <f t="shared" si="374"/>
        <v>NO</v>
      </c>
      <c r="I2422">
        <f t="shared" si="378"/>
        <v>6.9255801547079221</v>
      </c>
      <c r="J2422">
        <f t="shared" si="379"/>
        <v>26</v>
      </c>
      <c r="S2422">
        <v>3</v>
      </c>
      <c r="U2422" s="7">
        <v>6.9255801547079221</v>
      </c>
      <c r="V2422" s="7">
        <v>26</v>
      </c>
    </row>
    <row r="2423" spans="1:22" x14ac:dyDescent="0.3">
      <c r="A2423" t="str">
        <f t="shared" si="370"/>
        <v>Exp4</v>
      </c>
      <c r="B2423">
        <f t="shared" si="375"/>
        <v>8</v>
      </c>
      <c r="C2423" t="str">
        <f t="shared" si="376"/>
        <v>Full</v>
      </c>
      <c r="D2423" t="str">
        <f t="shared" si="377"/>
        <v>BattenWinter</v>
      </c>
      <c r="E2423" s="20">
        <f t="shared" si="371"/>
        <v>41940</v>
      </c>
      <c r="F2423" t="str">
        <f t="shared" si="372"/>
        <v>Full_8h</v>
      </c>
      <c r="G2423">
        <f t="shared" si="373"/>
        <v>1165</v>
      </c>
      <c r="H2423" t="str">
        <f t="shared" si="374"/>
        <v>NO</v>
      </c>
      <c r="I2423">
        <f t="shared" si="378"/>
        <v>8.034164358264082</v>
      </c>
      <c r="J2423">
        <f t="shared" si="379"/>
        <v>27</v>
      </c>
      <c r="S2423">
        <v>4</v>
      </c>
      <c r="U2423" s="7">
        <v>8.034164358264082</v>
      </c>
      <c r="V2423" s="7">
        <v>27</v>
      </c>
    </row>
    <row r="2424" spans="1:22" x14ac:dyDescent="0.3">
      <c r="A2424" t="str">
        <f t="shared" si="370"/>
        <v>Exp4</v>
      </c>
      <c r="B2424">
        <f t="shared" si="375"/>
        <v>8</v>
      </c>
      <c r="C2424" t="str">
        <f t="shared" si="376"/>
        <v>Full</v>
      </c>
      <c r="D2424" t="str">
        <f t="shared" si="377"/>
        <v>BattenWinter</v>
      </c>
      <c r="E2424" s="20">
        <f t="shared" si="371"/>
        <v>41940</v>
      </c>
      <c r="F2424" t="str">
        <f t="shared" si="372"/>
        <v>Full_8h</v>
      </c>
      <c r="G2424">
        <f t="shared" si="373"/>
        <v>1172</v>
      </c>
      <c r="H2424" t="str">
        <f t="shared" si="374"/>
        <v>NO</v>
      </c>
      <c r="I2424">
        <f t="shared" si="378"/>
        <v>7.1446598953524161</v>
      </c>
      <c r="J2424">
        <f t="shared" si="379"/>
        <v>26</v>
      </c>
      <c r="R2424">
        <v>1172</v>
      </c>
      <c r="S2424">
        <v>1</v>
      </c>
      <c r="U2424" s="7">
        <v>7.1446598953524161</v>
      </c>
      <c r="V2424" s="7">
        <v>26</v>
      </c>
    </row>
    <row r="2425" spans="1:22" x14ac:dyDescent="0.3">
      <c r="A2425" t="str">
        <f t="shared" si="370"/>
        <v>Exp4</v>
      </c>
      <c r="B2425">
        <f t="shared" si="375"/>
        <v>8</v>
      </c>
      <c r="C2425" t="str">
        <f t="shared" si="376"/>
        <v>Full</v>
      </c>
      <c r="D2425" t="str">
        <f t="shared" si="377"/>
        <v>BattenWinter</v>
      </c>
      <c r="E2425" s="20">
        <f t="shared" si="371"/>
        <v>41940</v>
      </c>
      <c r="F2425" t="str">
        <f t="shared" si="372"/>
        <v>Full_8h</v>
      </c>
      <c r="G2425">
        <f t="shared" si="373"/>
        <v>1172</v>
      </c>
      <c r="H2425" t="str">
        <f t="shared" si="374"/>
        <v>NO</v>
      </c>
      <c r="I2425">
        <f t="shared" si="378"/>
        <v>7.1754385964912277</v>
      </c>
      <c r="J2425">
        <f t="shared" si="379"/>
        <v>26</v>
      </c>
      <c r="S2425">
        <v>2</v>
      </c>
      <c r="U2425" s="7">
        <v>7.1754385964912277</v>
      </c>
      <c r="V2425" s="7">
        <v>26</v>
      </c>
    </row>
    <row r="2426" spans="1:22" x14ac:dyDescent="0.3">
      <c r="A2426" t="str">
        <f t="shared" si="370"/>
        <v>Exp4</v>
      </c>
      <c r="B2426">
        <f t="shared" si="375"/>
        <v>8</v>
      </c>
      <c r="C2426" t="str">
        <f t="shared" si="376"/>
        <v>Full</v>
      </c>
      <c r="D2426" t="str">
        <f t="shared" si="377"/>
        <v>BattenWinter</v>
      </c>
      <c r="E2426" s="20">
        <f t="shared" si="371"/>
        <v>41940</v>
      </c>
      <c r="F2426" t="str">
        <f t="shared" si="372"/>
        <v>Full_8h</v>
      </c>
      <c r="G2426">
        <f t="shared" si="373"/>
        <v>1172</v>
      </c>
      <c r="H2426" t="str">
        <f t="shared" si="374"/>
        <v>NO</v>
      </c>
      <c r="I2426">
        <f t="shared" si="378"/>
        <v>6.845558815684182</v>
      </c>
      <c r="J2426">
        <f t="shared" si="379"/>
        <v>26</v>
      </c>
      <c r="S2426">
        <v>3</v>
      </c>
      <c r="U2426" s="7">
        <v>6.845558815684182</v>
      </c>
      <c r="V2426" s="7">
        <v>26</v>
      </c>
    </row>
    <row r="2427" spans="1:22" x14ac:dyDescent="0.3">
      <c r="A2427" t="str">
        <f t="shared" si="370"/>
        <v>Exp4</v>
      </c>
      <c r="B2427">
        <f t="shared" si="375"/>
        <v>8</v>
      </c>
      <c r="C2427" t="str">
        <f t="shared" si="376"/>
        <v>Full</v>
      </c>
      <c r="D2427" t="str">
        <f t="shared" si="377"/>
        <v>BattenWinter</v>
      </c>
      <c r="E2427" s="20">
        <f t="shared" si="371"/>
        <v>41940</v>
      </c>
      <c r="F2427" t="str">
        <f t="shared" si="372"/>
        <v>Full_8h</v>
      </c>
      <c r="G2427">
        <f t="shared" si="373"/>
        <v>1172</v>
      </c>
      <c r="H2427" t="str">
        <f t="shared" si="374"/>
        <v>NO</v>
      </c>
      <c r="I2427">
        <f t="shared" si="378"/>
        <v>7.2770083102493075</v>
      </c>
      <c r="J2427">
        <f t="shared" si="379"/>
        <v>29</v>
      </c>
      <c r="S2427">
        <v>4</v>
      </c>
      <c r="U2427" s="7">
        <v>7.2770083102493075</v>
      </c>
      <c r="V2427" s="7">
        <v>29</v>
      </c>
    </row>
    <row r="2428" spans="1:22" x14ac:dyDescent="0.3">
      <c r="A2428" t="str">
        <f t="shared" si="370"/>
        <v>Exp4</v>
      </c>
      <c r="B2428">
        <f t="shared" si="375"/>
        <v>8</v>
      </c>
      <c r="C2428" t="str">
        <f t="shared" si="376"/>
        <v>Full</v>
      </c>
      <c r="D2428" t="str">
        <f t="shared" si="377"/>
        <v>BattenWinter</v>
      </c>
      <c r="E2428" s="20">
        <f t="shared" si="371"/>
        <v>41940</v>
      </c>
      <c r="F2428" t="str">
        <f t="shared" si="372"/>
        <v>Full_8h</v>
      </c>
      <c r="G2428">
        <f t="shared" si="373"/>
        <v>1177</v>
      </c>
      <c r="H2428" t="str">
        <f t="shared" si="374"/>
        <v>NO</v>
      </c>
      <c r="I2428">
        <f t="shared" si="378"/>
        <v>6.8722325953587626</v>
      </c>
      <c r="J2428">
        <f t="shared" si="379"/>
        <v>26</v>
      </c>
      <c r="R2428">
        <v>1177</v>
      </c>
      <c r="S2428">
        <v>1</v>
      </c>
      <c r="U2428" s="7">
        <v>6.8722325953587626</v>
      </c>
      <c r="V2428" s="7">
        <v>26</v>
      </c>
    </row>
    <row r="2429" spans="1:22" x14ac:dyDescent="0.3">
      <c r="A2429" t="str">
        <f t="shared" si="370"/>
        <v>Exp4</v>
      </c>
      <c r="B2429">
        <f t="shared" si="375"/>
        <v>8</v>
      </c>
      <c r="C2429" t="str">
        <f t="shared" si="376"/>
        <v>Full</v>
      </c>
      <c r="D2429" t="str">
        <f t="shared" si="377"/>
        <v>BattenWinter</v>
      </c>
      <c r="E2429" s="20">
        <f t="shared" si="371"/>
        <v>41940</v>
      </c>
      <c r="F2429" t="str">
        <f t="shared" si="372"/>
        <v>Full_8h</v>
      </c>
      <c r="G2429">
        <f t="shared" si="373"/>
        <v>1177</v>
      </c>
      <c r="H2429" t="str">
        <f t="shared" si="374"/>
        <v>NO</v>
      </c>
      <c r="I2429">
        <f t="shared" si="378"/>
        <v>7.9202831640504776</v>
      </c>
      <c r="J2429">
        <f t="shared" si="379"/>
        <v>25</v>
      </c>
      <c r="S2429">
        <v>2</v>
      </c>
      <c r="U2429" s="7">
        <v>7.9202831640504776</v>
      </c>
      <c r="V2429" s="7">
        <v>25</v>
      </c>
    </row>
    <row r="2430" spans="1:22" x14ac:dyDescent="0.3">
      <c r="A2430" t="str">
        <f t="shared" si="370"/>
        <v>Exp4</v>
      </c>
      <c r="B2430">
        <f t="shared" si="375"/>
        <v>8</v>
      </c>
      <c r="C2430" t="str">
        <f t="shared" si="376"/>
        <v>Full</v>
      </c>
      <c r="D2430" t="str">
        <f t="shared" si="377"/>
        <v>BattenWinter</v>
      </c>
      <c r="E2430" s="20">
        <f t="shared" si="371"/>
        <v>41940</v>
      </c>
      <c r="F2430" t="str">
        <f t="shared" si="372"/>
        <v>Full_8h</v>
      </c>
      <c r="G2430">
        <f t="shared" si="373"/>
        <v>1177</v>
      </c>
      <c r="H2430" t="str">
        <f t="shared" si="374"/>
        <v>NO</v>
      </c>
      <c r="I2430">
        <f t="shared" si="378"/>
        <v>7.0189383835689521</v>
      </c>
      <c r="J2430">
        <f t="shared" si="379"/>
        <v>26</v>
      </c>
      <c r="S2430">
        <v>3</v>
      </c>
      <c r="U2430" s="7">
        <v>7.0189383835689521</v>
      </c>
      <c r="V2430" s="7">
        <v>26</v>
      </c>
    </row>
    <row r="2431" spans="1:22" x14ac:dyDescent="0.3">
      <c r="A2431" t="str">
        <f t="shared" si="370"/>
        <v>Exp4</v>
      </c>
      <c r="B2431">
        <f t="shared" si="375"/>
        <v>8</v>
      </c>
      <c r="C2431" t="str">
        <f t="shared" si="376"/>
        <v>Full</v>
      </c>
      <c r="D2431" t="str">
        <f t="shared" si="377"/>
        <v>BattenWinter</v>
      </c>
      <c r="E2431" s="20">
        <f t="shared" si="371"/>
        <v>41940</v>
      </c>
      <c r="F2431" t="str">
        <f t="shared" si="372"/>
        <v>Full_8h</v>
      </c>
      <c r="G2431">
        <f t="shared" si="373"/>
        <v>1177</v>
      </c>
      <c r="H2431" t="str">
        <f t="shared" si="374"/>
        <v>NO</v>
      </c>
      <c r="I2431">
        <f t="shared" si="378"/>
        <v>6.9922646038943714</v>
      </c>
      <c r="J2431">
        <f t="shared" si="379"/>
        <v>25</v>
      </c>
      <c r="S2431">
        <v>4</v>
      </c>
      <c r="U2431" s="7">
        <v>6.9922646038943714</v>
      </c>
      <c r="V2431" s="7">
        <v>25</v>
      </c>
    </row>
    <row r="2432" spans="1:22" x14ac:dyDescent="0.3">
      <c r="A2432" t="str">
        <f t="shared" si="370"/>
        <v>Exp4</v>
      </c>
      <c r="B2432">
        <f t="shared" si="375"/>
        <v>8</v>
      </c>
      <c r="C2432" t="str">
        <f t="shared" si="376"/>
        <v>Full</v>
      </c>
      <c r="D2432" t="str">
        <f t="shared" si="377"/>
        <v>BattenWinter</v>
      </c>
      <c r="E2432" s="20">
        <f t="shared" si="371"/>
        <v>41947</v>
      </c>
      <c r="F2432" t="str">
        <f t="shared" si="372"/>
        <v>Full_8h</v>
      </c>
      <c r="G2432">
        <f t="shared" si="373"/>
        <v>1166</v>
      </c>
      <c r="H2432" t="str">
        <f t="shared" si="374"/>
        <v>NO</v>
      </c>
      <c r="I2432">
        <f t="shared" si="378"/>
        <v>7.8248691905201602</v>
      </c>
      <c r="J2432">
        <f t="shared" si="379"/>
        <v>27</v>
      </c>
      <c r="P2432" s="1">
        <v>41947</v>
      </c>
      <c r="Q2432" t="s">
        <v>440</v>
      </c>
      <c r="R2432">
        <v>1166</v>
      </c>
      <c r="S2432">
        <v>1</v>
      </c>
      <c r="U2432" s="7">
        <v>7.8248691905201602</v>
      </c>
      <c r="V2432" s="7">
        <v>27</v>
      </c>
    </row>
    <row r="2433" spans="1:22" x14ac:dyDescent="0.3">
      <c r="A2433" t="str">
        <f t="shared" si="370"/>
        <v>Exp4</v>
      </c>
      <c r="B2433">
        <f t="shared" si="375"/>
        <v>8</v>
      </c>
      <c r="C2433" t="str">
        <f t="shared" si="376"/>
        <v>Full</v>
      </c>
      <c r="D2433" t="str">
        <f t="shared" si="377"/>
        <v>BattenWinter</v>
      </c>
      <c r="E2433" s="20">
        <f t="shared" si="371"/>
        <v>41947</v>
      </c>
      <c r="F2433" t="str">
        <f t="shared" si="372"/>
        <v>Full_8h</v>
      </c>
      <c r="G2433">
        <f t="shared" si="373"/>
        <v>1166</v>
      </c>
      <c r="H2433" t="str">
        <f t="shared" si="374"/>
        <v>NO</v>
      </c>
      <c r="I2433">
        <f t="shared" si="378"/>
        <v>7.9633733456448139</v>
      </c>
      <c r="J2433">
        <f t="shared" si="379"/>
        <v>28</v>
      </c>
      <c r="S2433">
        <v>2</v>
      </c>
      <c r="U2433" s="7">
        <v>7.9633733456448139</v>
      </c>
      <c r="V2433" s="7">
        <v>28</v>
      </c>
    </row>
    <row r="2434" spans="1:22" x14ac:dyDescent="0.3">
      <c r="A2434" t="str">
        <f t="shared" si="370"/>
        <v>Exp4</v>
      </c>
      <c r="B2434">
        <f t="shared" si="375"/>
        <v>8</v>
      </c>
      <c r="C2434" t="str">
        <f t="shared" si="376"/>
        <v>Full</v>
      </c>
      <c r="D2434" t="str">
        <f t="shared" si="377"/>
        <v>BattenWinter</v>
      </c>
      <c r="E2434" s="20">
        <f t="shared" si="371"/>
        <v>41947</v>
      </c>
      <c r="F2434" t="str">
        <f t="shared" si="372"/>
        <v>Full_8h</v>
      </c>
      <c r="G2434">
        <f t="shared" si="373"/>
        <v>1166</v>
      </c>
      <c r="H2434" t="str">
        <f t="shared" si="374"/>
        <v>NO</v>
      </c>
      <c r="I2434">
        <f t="shared" si="378"/>
        <v>8.0772545398584175</v>
      </c>
      <c r="J2434">
        <f t="shared" si="379"/>
        <v>28</v>
      </c>
      <c r="S2434">
        <v>3</v>
      </c>
      <c r="U2434" s="7">
        <v>8.0772545398584175</v>
      </c>
      <c r="V2434" s="7">
        <v>28</v>
      </c>
    </row>
    <row r="2435" spans="1:22" x14ac:dyDescent="0.3">
      <c r="A2435" t="str">
        <f t="shared" ref="A2435:A2498" si="380">IF(L2435="",A2434,L2435)</f>
        <v>Exp4</v>
      </c>
      <c r="B2435">
        <f t="shared" si="375"/>
        <v>8</v>
      </c>
      <c r="C2435" t="str">
        <f t="shared" si="376"/>
        <v>Full</v>
      </c>
      <c r="D2435" t="str">
        <f t="shared" si="377"/>
        <v>BattenWinter</v>
      </c>
      <c r="E2435" s="20">
        <f t="shared" ref="E2435:E2498" si="381">IF(P2435="",E2434,P2435)</f>
        <v>41947</v>
      </c>
      <c r="F2435" t="str">
        <f t="shared" ref="F2435:F2498" si="382">IF(Q2435="",F2434,Q2435)</f>
        <v>Full_8h</v>
      </c>
      <c r="G2435">
        <f t="shared" ref="G2435:G2498" si="383">IF(R2435="",G2434,R2435)</f>
        <v>1166</v>
      </c>
      <c r="H2435" t="str">
        <f t="shared" ref="H2435:H2498" si="384">IF(T2435="","NO","YES")</f>
        <v>NO</v>
      </c>
      <c r="I2435">
        <f t="shared" si="378"/>
        <v>8.2739304401354268</v>
      </c>
      <c r="J2435">
        <f t="shared" si="379"/>
        <v>28</v>
      </c>
      <c r="S2435">
        <v>4</v>
      </c>
      <c r="U2435" s="7">
        <v>8.2739304401354268</v>
      </c>
      <c r="V2435" s="7">
        <v>28</v>
      </c>
    </row>
    <row r="2436" spans="1:22" x14ac:dyDescent="0.3">
      <c r="A2436" t="str">
        <f t="shared" si="380"/>
        <v>Exp4</v>
      </c>
      <c r="B2436">
        <f t="shared" ref="B2436:B2499" si="385">IF(L2436="",B2435,M2436)</f>
        <v>8</v>
      </c>
      <c r="C2436" t="str">
        <f t="shared" ref="C2436:C2499" si="386">IF(O2436="",C2435,O2436)</f>
        <v>Full</v>
      </c>
      <c r="D2436" t="str">
        <f t="shared" ref="D2436:D2499" si="387">IF(N2436="",D2435,N2436)</f>
        <v>BattenWinter</v>
      </c>
      <c r="E2436" s="20">
        <f t="shared" si="381"/>
        <v>41947</v>
      </c>
      <c r="F2436" t="str">
        <f t="shared" si="382"/>
        <v>Full_8h</v>
      </c>
      <c r="G2436">
        <f t="shared" si="383"/>
        <v>1178</v>
      </c>
      <c r="H2436" t="str">
        <f t="shared" si="384"/>
        <v>NO</v>
      </c>
      <c r="I2436">
        <f t="shared" ref="I2436:I2499" si="388">IF(U2436="","",U2436)</f>
        <v>9.3262542320714061</v>
      </c>
      <c r="J2436">
        <f t="shared" ref="J2436:J2499" si="389">IF(V2436="","",V2436)</f>
        <v>29</v>
      </c>
      <c r="R2436">
        <v>1178</v>
      </c>
      <c r="S2436">
        <v>1</v>
      </c>
      <c r="U2436" s="7">
        <v>9.3262542320714061</v>
      </c>
      <c r="V2436" s="7">
        <v>29</v>
      </c>
    </row>
    <row r="2437" spans="1:22" x14ac:dyDescent="0.3">
      <c r="A2437" t="str">
        <f t="shared" si="380"/>
        <v>Exp4</v>
      </c>
      <c r="B2437">
        <f t="shared" si="385"/>
        <v>8</v>
      </c>
      <c r="C2437" t="str">
        <f t="shared" si="386"/>
        <v>Full</v>
      </c>
      <c r="D2437" t="str">
        <f t="shared" si="387"/>
        <v>BattenWinter</v>
      </c>
      <c r="E2437" s="20">
        <f t="shared" si="381"/>
        <v>41947</v>
      </c>
      <c r="F2437" t="str">
        <f t="shared" si="382"/>
        <v>Full_8h</v>
      </c>
      <c r="G2437">
        <f t="shared" si="383"/>
        <v>1178</v>
      </c>
      <c r="H2437" t="str">
        <f t="shared" si="384"/>
        <v>NO</v>
      </c>
      <c r="I2437">
        <f t="shared" si="388"/>
        <v>8.0249307479224381</v>
      </c>
      <c r="J2437">
        <f t="shared" si="389"/>
        <v>27</v>
      </c>
      <c r="S2437">
        <v>2</v>
      </c>
      <c r="U2437" s="7">
        <v>8.0249307479224381</v>
      </c>
      <c r="V2437" s="7">
        <v>27</v>
      </c>
    </row>
    <row r="2438" spans="1:22" x14ac:dyDescent="0.3">
      <c r="A2438" t="str">
        <f t="shared" si="380"/>
        <v>Exp4</v>
      </c>
      <c r="B2438">
        <f t="shared" si="385"/>
        <v>8</v>
      </c>
      <c r="C2438" t="str">
        <f t="shared" si="386"/>
        <v>Full</v>
      </c>
      <c r="D2438" t="str">
        <f t="shared" si="387"/>
        <v>BattenWinter</v>
      </c>
      <c r="E2438" s="20">
        <f t="shared" si="381"/>
        <v>41947</v>
      </c>
      <c r="F2438" t="str">
        <f t="shared" si="382"/>
        <v>Full_8h</v>
      </c>
      <c r="G2438">
        <f t="shared" si="383"/>
        <v>1178</v>
      </c>
      <c r="H2438" t="str">
        <f t="shared" si="384"/>
        <v>NO</v>
      </c>
      <c r="I2438">
        <f t="shared" si="388"/>
        <v>8.0526315789473681</v>
      </c>
      <c r="J2438">
        <f t="shared" si="389"/>
        <v>26</v>
      </c>
      <c r="S2438">
        <v>3</v>
      </c>
      <c r="U2438" s="7">
        <v>8.0526315789473681</v>
      </c>
      <c r="V2438" s="7">
        <v>26</v>
      </c>
    </row>
    <row r="2439" spans="1:22" x14ac:dyDescent="0.3">
      <c r="A2439" t="str">
        <f t="shared" si="380"/>
        <v>Exp4</v>
      </c>
      <c r="B2439">
        <f t="shared" si="385"/>
        <v>8</v>
      </c>
      <c r="C2439" t="str">
        <f t="shared" si="386"/>
        <v>Full</v>
      </c>
      <c r="D2439" t="str">
        <f t="shared" si="387"/>
        <v>BattenWinter</v>
      </c>
      <c r="E2439" s="20">
        <f t="shared" si="381"/>
        <v>41947</v>
      </c>
      <c r="F2439" t="str">
        <f t="shared" si="382"/>
        <v>Full_8h</v>
      </c>
      <c r="G2439">
        <f t="shared" si="383"/>
        <v>1178</v>
      </c>
      <c r="H2439" t="str">
        <f t="shared" si="384"/>
        <v>NO</v>
      </c>
      <c r="I2439">
        <f t="shared" si="388"/>
        <v>6.4374499866631103</v>
      </c>
      <c r="J2439">
        <f t="shared" si="389"/>
        <v>25</v>
      </c>
      <c r="S2439">
        <v>4</v>
      </c>
      <c r="U2439" s="7">
        <v>6.4374499866631103</v>
      </c>
      <c r="V2439" s="7">
        <v>25</v>
      </c>
    </row>
    <row r="2440" spans="1:22" x14ac:dyDescent="0.3">
      <c r="A2440" t="str">
        <f t="shared" si="380"/>
        <v>Exp4</v>
      </c>
      <c r="B2440">
        <f t="shared" si="385"/>
        <v>8</v>
      </c>
      <c r="C2440" t="str">
        <f t="shared" si="386"/>
        <v>Full</v>
      </c>
      <c r="D2440" t="str">
        <f t="shared" si="387"/>
        <v>BattenWinter</v>
      </c>
      <c r="E2440" s="20">
        <f t="shared" si="381"/>
        <v>41947</v>
      </c>
      <c r="F2440" t="str">
        <f t="shared" si="382"/>
        <v>Full_8h</v>
      </c>
      <c r="G2440">
        <f t="shared" si="383"/>
        <v>1187</v>
      </c>
      <c r="H2440" t="str">
        <f t="shared" si="384"/>
        <v>NO</v>
      </c>
      <c r="I2440">
        <f t="shared" si="388"/>
        <v>7.2523853493382582</v>
      </c>
      <c r="J2440">
        <f t="shared" si="389"/>
        <v>26</v>
      </c>
      <c r="R2440">
        <v>1187</v>
      </c>
      <c r="S2440">
        <v>1</v>
      </c>
      <c r="U2440" s="7">
        <v>7.2523853493382582</v>
      </c>
      <c r="V2440" s="7">
        <v>26</v>
      </c>
    </row>
    <row r="2441" spans="1:22" x14ac:dyDescent="0.3">
      <c r="A2441" t="str">
        <f t="shared" si="380"/>
        <v>Exp4</v>
      </c>
      <c r="B2441">
        <f t="shared" si="385"/>
        <v>8</v>
      </c>
      <c r="C2441" t="str">
        <f t="shared" si="386"/>
        <v>Full</v>
      </c>
      <c r="D2441" t="str">
        <f t="shared" si="387"/>
        <v>BattenWinter</v>
      </c>
      <c r="E2441" s="20">
        <f t="shared" si="381"/>
        <v>41947</v>
      </c>
      <c r="F2441" t="str">
        <f t="shared" si="382"/>
        <v>Full_8h</v>
      </c>
      <c r="G2441">
        <f t="shared" si="383"/>
        <v>1187</v>
      </c>
      <c r="H2441" t="str">
        <f t="shared" si="384"/>
        <v>NO</v>
      </c>
      <c r="I2441">
        <f t="shared" si="388"/>
        <v>8.861803631886735</v>
      </c>
      <c r="J2441">
        <f t="shared" si="389"/>
        <v>28</v>
      </c>
      <c r="S2441">
        <v>2</v>
      </c>
      <c r="U2441" s="7">
        <v>8.861803631886735</v>
      </c>
      <c r="V2441" s="7">
        <v>28</v>
      </c>
    </row>
    <row r="2442" spans="1:22" x14ac:dyDescent="0.3">
      <c r="A2442" t="str">
        <f t="shared" si="380"/>
        <v>Exp4</v>
      </c>
      <c r="B2442">
        <f t="shared" si="385"/>
        <v>8</v>
      </c>
      <c r="C2442" t="str">
        <f t="shared" si="386"/>
        <v>Full</v>
      </c>
      <c r="D2442" t="str">
        <f t="shared" si="387"/>
        <v>BattenWinter</v>
      </c>
      <c r="E2442" s="20">
        <f t="shared" si="381"/>
        <v>41947</v>
      </c>
      <c r="F2442" t="str">
        <f t="shared" si="382"/>
        <v>Full_8h</v>
      </c>
      <c r="G2442">
        <f t="shared" si="383"/>
        <v>1187</v>
      </c>
      <c r="H2442" t="str">
        <f t="shared" si="384"/>
        <v>NO</v>
      </c>
      <c r="I2442">
        <f t="shared" si="388"/>
        <v>7.917205293936596</v>
      </c>
      <c r="J2442">
        <f t="shared" si="389"/>
        <v>26</v>
      </c>
      <c r="S2442">
        <v>3</v>
      </c>
      <c r="U2442" s="7">
        <v>7.917205293936596</v>
      </c>
      <c r="V2442" s="7">
        <v>26</v>
      </c>
    </row>
    <row r="2443" spans="1:22" x14ac:dyDescent="0.3">
      <c r="A2443" t="str">
        <f t="shared" si="380"/>
        <v>Exp4</v>
      </c>
      <c r="B2443">
        <f t="shared" si="385"/>
        <v>8</v>
      </c>
      <c r="C2443" t="str">
        <f t="shared" si="386"/>
        <v>Full</v>
      </c>
      <c r="D2443" t="str">
        <f t="shared" si="387"/>
        <v>BattenWinter</v>
      </c>
      <c r="E2443" s="20">
        <f t="shared" si="381"/>
        <v>41947</v>
      </c>
      <c r="F2443" t="str">
        <f t="shared" si="382"/>
        <v>Full_8h</v>
      </c>
      <c r="G2443">
        <f t="shared" si="383"/>
        <v>1187</v>
      </c>
      <c r="H2443" t="str">
        <f t="shared" si="384"/>
        <v>NO</v>
      </c>
      <c r="I2443">
        <f t="shared" si="388"/>
        <v>8.1815943367189909</v>
      </c>
      <c r="J2443">
        <f t="shared" si="389"/>
        <v>28</v>
      </c>
      <c r="S2443">
        <v>4</v>
      </c>
      <c r="U2443" s="7">
        <v>8.1815943367189909</v>
      </c>
      <c r="V2443" s="7">
        <v>28</v>
      </c>
    </row>
    <row r="2444" spans="1:22" x14ac:dyDescent="0.3">
      <c r="A2444" t="str">
        <f t="shared" si="380"/>
        <v>Exp4</v>
      </c>
      <c r="B2444">
        <f t="shared" si="385"/>
        <v>8</v>
      </c>
      <c r="C2444" t="str">
        <f t="shared" si="386"/>
        <v>Full</v>
      </c>
      <c r="D2444" t="str">
        <f t="shared" si="387"/>
        <v>BattenWinter</v>
      </c>
      <c r="E2444" s="20">
        <f t="shared" si="381"/>
        <v>41988</v>
      </c>
      <c r="F2444" t="str">
        <f t="shared" si="382"/>
        <v>Full_8h</v>
      </c>
      <c r="G2444">
        <f t="shared" si="383"/>
        <v>1167</v>
      </c>
      <c r="H2444" t="str">
        <f t="shared" si="384"/>
        <v>YES</v>
      </c>
      <c r="I2444">
        <f t="shared" si="388"/>
        <v>12</v>
      </c>
      <c r="J2444" t="str">
        <f t="shared" si="389"/>
        <v/>
      </c>
      <c r="P2444" s="1">
        <v>41988</v>
      </c>
      <c r="Q2444" t="s">
        <v>440</v>
      </c>
      <c r="R2444">
        <v>1167</v>
      </c>
      <c r="S2444">
        <v>1</v>
      </c>
      <c r="T2444" t="s">
        <v>170</v>
      </c>
      <c r="U2444" s="7">
        <v>12</v>
      </c>
      <c r="V2444" s="7"/>
    </row>
    <row r="2445" spans="1:22" x14ac:dyDescent="0.3">
      <c r="A2445" t="str">
        <f t="shared" si="380"/>
        <v>Exp4</v>
      </c>
      <c r="B2445">
        <f t="shared" si="385"/>
        <v>8</v>
      </c>
      <c r="C2445" t="str">
        <f t="shared" si="386"/>
        <v>Full</v>
      </c>
      <c r="D2445" t="str">
        <f t="shared" si="387"/>
        <v>BattenWinter</v>
      </c>
      <c r="E2445" s="20">
        <f t="shared" si="381"/>
        <v>41988</v>
      </c>
      <c r="F2445" t="str">
        <f t="shared" si="382"/>
        <v>Full_8h</v>
      </c>
      <c r="G2445">
        <f t="shared" si="383"/>
        <v>1167</v>
      </c>
      <c r="H2445" t="str">
        <f t="shared" si="384"/>
        <v>YES</v>
      </c>
      <c r="I2445">
        <f t="shared" si="388"/>
        <v>11</v>
      </c>
      <c r="J2445" t="str">
        <f t="shared" si="389"/>
        <v/>
      </c>
      <c r="S2445">
        <v>2</v>
      </c>
      <c r="T2445" t="s">
        <v>170</v>
      </c>
      <c r="U2445" s="7">
        <v>11</v>
      </c>
      <c r="V2445" s="7"/>
    </row>
    <row r="2446" spans="1:22" x14ac:dyDescent="0.3">
      <c r="A2446" t="str">
        <f t="shared" si="380"/>
        <v>Exp4</v>
      </c>
      <c r="B2446">
        <f t="shared" si="385"/>
        <v>8</v>
      </c>
      <c r="C2446" t="str">
        <f t="shared" si="386"/>
        <v>Full</v>
      </c>
      <c r="D2446" t="str">
        <f t="shared" si="387"/>
        <v>BattenWinter</v>
      </c>
      <c r="E2446" s="20">
        <f t="shared" si="381"/>
        <v>41988</v>
      </c>
      <c r="F2446" t="str">
        <f t="shared" si="382"/>
        <v>Full_8h</v>
      </c>
      <c r="G2446">
        <f t="shared" si="383"/>
        <v>1167</v>
      </c>
      <c r="H2446" t="str">
        <f t="shared" si="384"/>
        <v>YES</v>
      </c>
      <c r="I2446">
        <f t="shared" si="388"/>
        <v>13</v>
      </c>
      <c r="J2446" t="str">
        <f t="shared" si="389"/>
        <v/>
      </c>
      <c r="S2446">
        <v>3</v>
      </c>
      <c r="T2446" t="s">
        <v>170</v>
      </c>
      <c r="U2446" s="7">
        <v>13</v>
      </c>
      <c r="V2446" s="7"/>
    </row>
    <row r="2447" spans="1:22" x14ac:dyDescent="0.3">
      <c r="A2447" t="str">
        <f t="shared" si="380"/>
        <v>Exp4</v>
      </c>
      <c r="B2447">
        <f t="shared" si="385"/>
        <v>8</v>
      </c>
      <c r="C2447" t="str">
        <f t="shared" si="386"/>
        <v>Full</v>
      </c>
      <c r="D2447" t="str">
        <f t="shared" si="387"/>
        <v>BattenWinter</v>
      </c>
      <c r="E2447" s="20">
        <f t="shared" si="381"/>
        <v>41988</v>
      </c>
      <c r="F2447" t="str">
        <f t="shared" si="382"/>
        <v>Full_8h</v>
      </c>
      <c r="G2447">
        <f t="shared" si="383"/>
        <v>1167</v>
      </c>
      <c r="H2447" t="str">
        <f t="shared" si="384"/>
        <v>YES</v>
      </c>
      <c r="I2447">
        <f t="shared" si="388"/>
        <v>12</v>
      </c>
      <c r="J2447" t="str">
        <f t="shared" si="389"/>
        <v/>
      </c>
      <c r="S2447">
        <v>4</v>
      </c>
      <c r="T2447" t="s">
        <v>170</v>
      </c>
      <c r="U2447" s="7">
        <v>12</v>
      </c>
      <c r="V2447" s="7"/>
    </row>
    <row r="2448" spans="1:22" x14ac:dyDescent="0.3">
      <c r="A2448" t="str">
        <f t="shared" si="380"/>
        <v>Exp4</v>
      </c>
      <c r="B2448">
        <f t="shared" si="385"/>
        <v>8</v>
      </c>
      <c r="C2448" t="str">
        <f t="shared" si="386"/>
        <v>Full</v>
      </c>
      <c r="D2448" t="str">
        <f t="shared" si="387"/>
        <v>BattenWinter</v>
      </c>
      <c r="E2448" s="20">
        <f t="shared" si="381"/>
        <v>41988</v>
      </c>
      <c r="F2448" t="str">
        <f t="shared" si="382"/>
        <v>Full_8h</v>
      </c>
      <c r="G2448">
        <f t="shared" si="383"/>
        <v>1169</v>
      </c>
      <c r="H2448" t="str">
        <f t="shared" si="384"/>
        <v>YES</v>
      </c>
      <c r="I2448">
        <f t="shared" si="388"/>
        <v>12</v>
      </c>
      <c r="J2448" t="str">
        <f t="shared" si="389"/>
        <v/>
      </c>
      <c r="R2448">
        <v>1169</v>
      </c>
      <c r="S2448">
        <v>1</v>
      </c>
      <c r="T2448" t="s">
        <v>170</v>
      </c>
      <c r="U2448" s="7">
        <v>12</v>
      </c>
      <c r="V2448" s="7"/>
    </row>
    <row r="2449" spans="1:22" x14ac:dyDescent="0.3">
      <c r="A2449" t="str">
        <f t="shared" si="380"/>
        <v>Exp4</v>
      </c>
      <c r="B2449">
        <f t="shared" si="385"/>
        <v>8</v>
      </c>
      <c r="C2449" t="str">
        <f t="shared" si="386"/>
        <v>Full</v>
      </c>
      <c r="D2449" t="str">
        <f t="shared" si="387"/>
        <v>BattenWinter</v>
      </c>
      <c r="E2449" s="20">
        <f t="shared" si="381"/>
        <v>41988</v>
      </c>
      <c r="F2449" t="str">
        <f t="shared" si="382"/>
        <v>Full_8h</v>
      </c>
      <c r="G2449">
        <f t="shared" si="383"/>
        <v>1169</v>
      </c>
      <c r="H2449" t="str">
        <f t="shared" si="384"/>
        <v>YES</v>
      </c>
      <c r="I2449">
        <f t="shared" si="388"/>
        <v>12</v>
      </c>
      <c r="J2449" t="str">
        <f t="shared" si="389"/>
        <v/>
      </c>
      <c r="S2449">
        <v>2</v>
      </c>
      <c r="T2449" t="s">
        <v>170</v>
      </c>
      <c r="U2449" s="7">
        <v>12</v>
      </c>
      <c r="V2449" s="7"/>
    </row>
    <row r="2450" spans="1:22" x14ac:dyDescent="0.3">
      <c r="A2450" t="str">
        <f t="shared" si="380"/>
        <v>Exp4</v>
      </c>
      <c r="B2450">
        <f t="shared" si="385"/>
        <v>8</v>
      </c>
      <c r="C2450" t="str">
        <f t="shared" si="386"/>
        <v>Full</v>
      </c>
      <c r="D2450" t="str">
        <f t="shared" si="387"/>
        <v>BattenWinter</v>
      </c>
      <c r="E2450" s="20">
        <f t="shared" si="381"/>
        <v>41988</v>
      </c>
      <c r="F2450" t="str">
        <f t="shared" si="382"/>
        <v>Full_8h</v>
      </c>
      <c r="G2450">
        <f t="shared" si="383"/>
        <v>1169</v>
      </c>
      <c r="H2450" t="str">
        <f t="shared" si="384"/>
        <v>YES</v>
      </c>
      <c r="I2450">
        <f t="shared" si="388"/>
        <v>12</v>
      </c>
      <c r="J2450" t="str">
        <f t="shared" si="389"/>
        <v/>
      </c>
      <c r="S2450">
        <v>3</v>
      </c>
      <c r="T2450" t="s">
        <v>170</v>
      </c>
      <c r="U2450" s="7">
        <v>12</v>
      </c>
      <c r="V2450" s="7"/>
    </row>
    <row r="2451" spans="1:22" x14ac:dyDescent="0.3">
      <c r="A2451" t="str">
        <f t="shared" si="380"/>
        <v>Exp4</v>
      </c>
      <c r="B2451">
        <f t="shared" si="385"/>
        <v>8</v>
      </c>
      <c r="C2451" t="str">
        <f t="shared" si="386"/>
        <v>Full</v>
      </c>
      <c r="D2451" t="str">
        <f t="shared" si="387"/>
        <v>BattenWinter</v>
      </c>
      <c r="E2451" s="20">
        <f t="shared" si="381"/>
        <v>41988</v>
      </c>
      <c r="F2451" t="str">
        <f t="shared" si="382"/>
        <v>Full_8h</v>
      </c>
      <c r="G2451">
        <f t="shared" si="383"/>
        <v>1169</v>
      </c>
      <c r="H2451" t="str">
        <f t="shared" si="384"/>
        <v>YES</v>
      </c>
      <c r="I2451">
        <f t="shared" si="388"/>
        <v>11</v>
      </c>
      <c r="J2451" t="str">
        <f t="shared" si="389"/>
        <v/>
      </c>
      <c r="S2451">
        <v>4</v>
      </c>
      <c r="T2451" t="s">
        <v>170</v>
      </c>
      <c r="U2451" s="7">
        <v>11</v>
      </c>
      <c r="V2451" s="7"/>
    </row>
    <row r="2452" spans="1:22" x14ac:dyDescent="0.3">
      <c r="A2452" t="str">
        <f t="shared" si="380"/>
        <v>Exp4</v>
      </c>
      <c r="B2452">
        <f t="shared" si="385"/>
        <v>8</v>
      </c>
      <c r="C2452" t="str">
        <f t="shared" si="386"/>
        <v>Full</v>
      </c>
      <c r="D2452" t="str">
        <f t="shared" si="387"/>
        <v>BattenWinter</v>
      </c>
      <c r="E2452" s="20">
        <f t="shared" si="381"/>
        <v>41988</v>
      </c>
      <c r="F2452" t="str">
        <f t="shared" si="382"/>
        <v>Full_8h</v>
      </c>
      <c r="G2452">
        <f t="shared" si="383"/>
        <v>1191</v>
      </c>
      <c r="H2452" t="str">
        <f t="shared" si="384"/>
        <v>YES</v>
      </c>
      <c r="I2452">
        <f t="shared" si="388"/>
        <v>12</v>
      </c>
      <c r="J2452">
        <f t="shared" si="389"/>
        <v>29</v>
      </c>
      <c r="R2452">
        <v>1191</v>
      </c>
      <c r="S2452">
        <v>1</v>
      </c>
      <c r="T2452" t="s">
        <v>170</v>
      </c>
      <c r="U2452" s="7">
        <v>12</v>
      </c>
      <c r="V2452" s="7">
        <v>29</v>
      </c>
    </row>
    <row r="2453" spans="1:22" x14ac:dyDescent="0.3">
      <c r="A2453" t="str">
        <f t="shared" si="380"/>
        <v>Exp4</v>
      </c>
      <c r="B2453">
        <f t="shared" si="385"/>
        <v>8</v>
      </c>
      <c r="C2453" t="str">
        <f t="shared" si="386"/>
        <v>Full</v>
      </c>
      <c r="D2453" t="str">
        <f t="shared" si="387"/>
        <v>BattenWinter</v>
      </c>
      <c r="E2453" s="20">
        <f t="shared" si="381"/>
        <v>41988</v>
      </c>
      <c r="F2453" t="str">
        <f t="shared" si="382"/>
        <v>Full_8h</v>
      </c>
      <c r="G2453">
        <f t="shared" si="383"/>
        <v>1191</v>
      </c>
      <c r="H2453" t="str">
        <f t="shared" si="384"/>
        <v>YES</v>
      </c>
      <c r="I2453">
        <f t="shared" si="388"/>
        <v>12</v>
      </c>
      <c r="J2453" t="str">
        <f t="shared" si="389"/>
        <v/>
      </c>
      <c r="S2453">
        <v>2</v>
      </c>
      <c r="T2453" t="s">
        <v>170</v>
      </c>
      <c r="U2453" s="7">
        <v>12</v>
      </c>
      <c r="V2453" s="7"/>
    </row>
    <row r="2454" spans="1:22" x14ac:dyDescent="0.3">
      <c r="A2454" t="str">
        <f t="shared" si="380"/>
        <v>Exp4</v>
      </c>
      <c r="B2454">
        <f t="shared" si="385"/>
        <v>8</v>
      </c>
      <c r="C2454" t="str">
        <f t="shared" si="386"/>
        <v>Full</v>
      </c>
      <c r="D2454" t="str">
        <f t="shared" si="387"/>
        <v>BattenWinter</v>
      </c>
      <c r="E2454" s="20">
        <f t="shared" si="381"/>
        <v>41988</v>
      </c>
      <c r="F2454" t="str">
        <f t="shared" si="382"/>
        <v>Full_8h</v>
      </c>
      <c r="G2454">
        <f t="shared" si="383"/>
        <v>1191</v>
      </c>
      <c r="H2454" t="str">
        <f t="shared" si="384"/>
        <v>YES</v>
      </c>
      <c r="I2454">
        <f t="shared" si="388"/>
        <v>11</v>
      </c>
      <c r="J2454" t="str">
        <f t="shared" si="389"/>
        <v/>
      </c>
      <c r="S2454">
        <v>3</v>
      </c>
      <c r="T2454" t="s">
        <v>170</v>
      </c>
      <c r="U2454" s="7">
        <v>11</v>
      </c>
      <c r="V2454" s="7"/>
    </row>
    <row r="2455" spans="1:22" x14ac:dyDescent="0.3">
      <c r="A2455" t="str">
        <f t="shared" si="380"/>
        <v>Exp4</v>
      </c>
      <c r="B2455">
        <f t="shared" si="385"/>
        <v>8</v>
      </c>
      <c r="C2455" t="str">
        <f t="shared" si="386"/>
        <v>Full</v>
      </c>
      <c r="D2455" t="str">
        <f t="shared" si="387"/>
        <v>BattenWinter</v>
      </c>
      <c r="E2455" s="20">
        <f t="shared" si="381"/>
        <v>41988</v>
      </c>
      <c r="F2455" t="str">
        <f t="shared" si="382"/>
        <v>Full_8h</v>
      </c>
      <c r="G2455">
        <f t="shared" si="383"/>
        <v>1191</v>
      </c>
      <c r="H2455" t="str">
        <f t="shared" si="384"/>
        <v>YES</v>
      </c>
      <c r="I2455">
        <f t="shared" si="388"/>
        <v>12</v>
      </c>
      <c r="J2455" t="str">
        <f t="shared" si="389"/>
        <v/>
      </c>
      <c r="S2455">
        <v>4</v>
      </c>
      <c r="T2455" t="s">
        <v>170</v>
      </c>
      <c r="U2455" s="7">
        <v>12</v>
      </c>
      <c r="V2455" s="7"/>
    </row>
    <row r="2456" spans="1:22" x14ac:dyDescent="0.3">
      <c r="A2456" t="str">
        <f t="shared" si="380"/>
        <v>Exp4</v>
      </c>
      <c r="B2456">
        <f t="shared" si="385"/>
        <v>8</v>
      </c>
      <c r="C2456" t="str">
        <f t="shared" si="386"/>
        <v>Full</v>
      </c>
      <c r="D2456" t="str">
        <f t="shared" si="387"/>
        <v>BattenWinter</v>
      </c>
      <c r="E2456" s="20">
        <f t="shared" si="381"/>
        <v>41988</v>
      </c>
      <c r="F2456" t="str">
        <f t="shared" si="382"/>
        <v>Full_8h</v>
      </c>
      <c r="G2456">
        <f t="shared" si="383"/>
        <v>1192</v>
      </c>
      <c r="H2456" t="str">
        <f t="shared" si="384"/>
        <v>YES</v>
      </c>
      <c r="I2456">
        <f t="shared" si="388"/>
        <v>12</v>
      </c>
      <c r="J2456" t="str">
        <f t="shared" si="389"/>
        <v/>
      </c>
      <c r="R2456">
        <v>1192</v>
      </c>
      <c r="S2456">
        <v>1</v>
      </c>
      <c r="T2456" t="s">
        <v>170</v>
      </c>
      <c r="U2456" s="7">
        <v>12</v>
      </c>
      <c r="V2456" s="7"/>
    </row>
    <row r="2457" spans="1:22" x14ac:dyDescent="0.3">
      <c r="A2457" t="str">
        <f t="shared" si="380"/>
        <v>Exp4</v>
      </c>
      <c r="B2457">
        <f t="shared" si="385"/>
        <v>8</v>
      </c>
      <c r="C2457" t="str">
        <f t="shared" si="386"/>
        <v>Full</v>
      </c>
      <c r="D2457" t="str">
        <f t="shared" si="387"/>
        <v>BattenWinter</v>
      </c>
      <c r="E2457" s="20">
        <f t="shared" si="381"/>
        <v>41988</v>
      </c>
      <c r="F2457" t="str">
        <f t="shared" si="382"/>
        <v>Full_8h</v>
      </c>
      <c r="G2457">
        <f t="shared" si="383"/>
        <v>1192</v>
      </c>
      <c r="H2457" t="str">
        <f t="shared" si="384"/>
        <v>YES</v>
      </c>
      <c r="I2457">
        <f t="shared" si="388"/>
        <v>12</v>
      </c>
      <c r="J2457" t="str">
        <f t="shared" si="389"/>
        <v/>
      </c>
      <c r="S2457">
        <v>2</v>
      </c>
      <c r="T2457" t="s">
        <v>170</v>
      </c>
      <c r="U2457" s="7">
        <v>12</v>
      </c>
      <c r="V2457" s="7"/>
    </row>
    <row r="2458" spans="1:22" x14ac:dyDescent="0.3">
      <c r="A2458" t="str">
        <f t="shared" si="380"/>
        <v>Exp4</v>
      </c>
      <c r="B2458">
        <f t="shared" si="385"/>
        <v>8</v>
      </c>
      <c r="C2458" t="str">
        <f t="shared" si="386"/>
        <v>Full</v>
      </c>
      <c r="D2458" t="str">
        <f t="shared" si="387"/>
        <v>BattenWinter</v>
      </c>
      <c r="E2458" s="20">
        <f t="shared" si="381"/>
        <v>41988</v>
      </c>
      <c r="F2458" t="str">
        <f t="shared" si="382"/>
        <v>Full_8h</v>
      </c>
      <c r="G2458">
        <f t="shared" si="383"/>
        <v>1192</v>
      </c>
      <c r="H2458" t="str">
        <f t="shared" si="384"/>
        <v>YES</v>
      </c>
      <c r="I2458">
        <f t="shared" si="388"/>
        <v>12</v>
      </c>
      <c r="J2458" t="str">
        <f t="shared" si="389"/>
        <v/>
      </c>
      <c r="S2458">
        <v>3</v>
      </c>
      <c r="T2458" t="s">
        <v>170</v>
      </c>
      <c r="U2458" s="7">
        <v>12</v>
      </c>
      <c r="V2458" s="7"/>
    </row>
    <row r="2459" spans="1:22" x14ac:dyDescent="0.3">
      <c r="A2459" t="str">
        <f t="shared" si="380"/>
        <v>Exp4</v>
      </c>
      <c r="B2459">
        <f t="shared" si="385"/>
        <v>8</v>
      </c>
      <c r="C2459" t="str">
        <f t="shared" si="386"/>
        <v>Full</v>
      </c>
      <c r="D2459" t="str">
        <f t="shared" si="387"/>
        <v>BattenWinter</v>
      </c>
      <c r="E2459" s="20">
        <f t="shared" si="381"/>
        <v>41988</v>
      </c>
      <c r="F2459" t="str">
        <f t="shared" si="382"/>
        <v>Full_8h</v>
      </c>
      <c r="G2459">
        <f t="shared" si="383"/>
        <v>1192</v>
      </c>
      <c r="H2459" t="str">
        <f t="shared" si="384"/>
        <v>YES</v>
      </c>
      <c r="I2459">
        <f t="shared" si="388"/>
        <v>11</v>
      </c>
      <c r="J2459" t="str">
        <f t="shared" si="389"/>
        <v/>
      </c>
      <c r="S2459">
        <v>4</v>
      </c>
      <c r="T2459" t="s">
        <v>170</v>
      </c>
      <c r="U2459" s="7">
        <v>11</v>
      </c>
      <c r="V2459" s="7"/>
    </row>
    <row r="2460" spans="1:22" x14ac:dyDescent="0.3">
      <c r="A2460" t="str">
        <f t="shared" si="380"/>
        <v>Exp4</v>
      </c>
      <c r="B2460">
        <f t="shared" si="385"/>
        <v>8</v>
      </c>
      <c r="C2460" t="str">
        <f t="shared" si="386"/>
        <v>Full</v>
      </c>
      <c r="D2460" t="str">
        <f t="shared" si="387"/>
        <v>BattenWinter</v>
      </c>
      <c r="E2460" s="20">
        <f t="shared" si="381"/>
        <v>41988</v>
      </c>
      <c r="F2460" t="str">
        <f t="shared" si="382"/>
        <v>Full_8h</v>
      </c>
      <c r="G2460">
        <f t="shared" si="383"/>
        <v>1195</v>
      </c>
      <c r="H2460" t="str">
        <f t="shared" si="384"/>
        <v>YES</v>
      </c>
      <c r="I2460">
        <f t="shared" si="388"/>
        <v>12</v>
      </c>
      <c r="J2460" t="str">
        <f t="shared" si="389"/>
        <v/>
      </c>
      <c r="R2460">
        <v>1195</v>
      </c>
      <c r="S2460">
        <v>1</v>
      </c>
      <c r="T2460" t="s">
        <v>170</v>
      </c>
      <c r="U2460" s="7">
        <v>12</v>
      </c>
      <c r="V2460" s="7"/>
    </row>
    <row r="2461" spans="1:22" x14ac:dyDescent="0.3">
      <c r="A2461" t="str">
        <f t="shared" si="380"/>
        <v>Exp4</v>
      </c>
      <c r="B2461">
        <f t="shared" si="385"/>
        <v>8</v>
      </c>
      <c r="C2461" t="str">
        <f t="shared" si="386"/>
        <v>Full</v>
      </c>
      <c r="D2461" t="str">
        <f t="shared" si="387"/>
        <v>BattenWinter</v>
      </c>
      <c r="E2461" s="20">
        <f t="shared" si="381"/>
        <v>41988</v>
      </c>
      <c r="F2461" t="str">
        <f t="shared" si="382"/>
        <v>Full_8h</v>
      </c>
      <c r="G2461">
        <f t="shared" si="383"/>
        <v>1195</v>
      </c>
      <c r="H2461" t="str">
        <f t="shared" si="384"/>
        <v>YES</v>
      </c>
      <c r="I2461">
        <f t="shared" si="388"/>
        <v>12</v>
      </c>
      <c r="J2461" t="str">
        <f t="shared" si="389"/>
        <v/>
      </c>
      <c r="S2461">
        <v>2</v>
      </c>
      <c r="T2461" t="s">
        <v>170</v>
      </c>
      <c r="U2461" s="7">
        <v>12</v>
      </c>
      <c r="V2461" s="7"/>
    </row>
    <row r="2462" spans="1:22" x14ac:dyDescent="0.3">
      <c r="A2462" t="str">
        <f t="shared" si="380"/>
        <v>Exp4</v>
      </c>
      <c r="B2462">
        <f t="shared" si="385"/>
        <v>8</v>
      </c>
      <c r="C2462" t="str">
        <f t="shared" si="386"/>
        <v>Full</v>
      </c>
      <c r="D2462" t="str">
        <f t="shared" si="387"/>
        <v>BattenWinter</v>
      </c>
      <c r="E2462" s="20">
        <f t="shared" si="381"/>
        <v>41988</v>
      </c>
      <c r="F2462" t="str">
        <f t="shared" si="382"/>
        <v>Full_8h</v>
      </c>
      <c r="G2462">
        <f t="shared" si="383"/>
        <v>1195</v>
      </c>
      <c r="H2462" t="str">
        <f t="shared" si="384"/>
        <v>YES</v>
      </c>
      <c r="I2462">
        <f t="shared" si="388"/>
        <v>12</v>
      </c>
      <c r="J2462" t="str">
        <f t="shared" si="389"/>
        <v/>
      </c>
      <c r="S2462">
        <v>3</v>
      </c>
      <c r="T2462" t="s">
        <v>170</v>
      </c>
      <c r="U2462" s="7">
        <v>12</v>
      </c>
      <c r="V2462" s="7"/>
    </row>
    <row r="2463" spans="1:22" x14ac:dyDescent="0.3">
      <c r="A2463" t="str">
        <f t="shared" si="380"/>
        <v>Exp4</v>
      </c>
      <c r="B2463">
        <f t="shared" si="385"/>
        <v>8</v>
      </c>
      <c r="C2463" t="str">
        <f t="shared" si="386"/>
        <v>Full</v>
      </c>
      <c r="D2463" t="str">
        <f t="shared" si="387"/>
        <v>BattenWinter</v>
      </c>
      <c r="E2463" s="20">
        <f t="shared" si="381"/>
        <v>41988</v>
      </c>
      <c r="F2463" t="str">
        <f t="shared" si="382"/>
        <v>Full_8h</v>
      </c>
      <c r="G2463">
        <f t="shared" si="383"/>
        <v>1195</v>
      </c>
      <c r="H2463" t="str">
        <f t="shared" si="384"/>
        <v>YES</v>
      </c>
      <c r="I2463">
        <f t="shared" si="388"/>
        <v>12</v>
      </c>
      <c r="J2463" t="str">
        <f t="shared" si="389"/>
        <v/>
      </c>
      <c r="S2463">
        <v>4</v>
      </c>
      <c r="T2463" t="s">
        <v>170</v>
      </c>
      <c r="U2463" s="7">
        <v>12</v>
      </c>
      <c r="V2463" s="7"/>
    </row>
    <row r="2464" spans="1:22" x14ac:dyDescent="0.3">
      <c r="A2464" t="str">
        <f t="shared" si="380"/>
        <v>Exp4</v>
      </c>
      <c r="B2464">
        <f t="shared" si="385"/>
        <v>8</v>
      </c>
      <c r="C2464" t="str">
        <f t="shared" si="386"/>
        <v>Full</v>
      </c>
      <c r="D2464" t="str">
        <f t="shared" si="387"/>
        <v>BattenWinter</v>
      </c>
      <c r="E2464" s="20">
        <f t="shared" si="381"/>
        <v>41988</v>
      </c>
      <c r="F2464" t="str">
        <f t="shared" si="382"/>
        <v>Full_8h</v>
      </c>
      <c r="G2464">
        <f t="shared" si="383"/>
        <v>1198</v>
      </c>
      <c r="H2464" t="str">
        <f t="shared" si="384"/>
        <v>YES</v>
      </c>
      <c r="I2464">
        <f t="shared" si="388"/>
        <v>12</v>
      </c>
      <c r="J2464" t="str">
        <f t="shared" si="389"/>
        <v/>
      </c>
      <c r="R2464">
        <v>1198</v>
      </c>
      <c r="S2464">
        <v>1</v>
      </c>
      <c r="T2464" t="s">
        <v>170</v>
      </c>
      <c r="U2464" s="7">
        <v>12</v>
      </c>
      <c r="V2464" s="7"/>
    </row>
    <row r="2465" spans="1:22" x14ac:dyDescent="0.3">
      <c r="A2465" t="str">
        <f t="shared" si="380"/>
        <v>Exp4</v>
      </c>
      <c r="B2465">
        <f t="shared" si="385"/>
        <v>8</v>
      </c>
      <c r="C2465" t="str">
        <f t="shared" si="386"/>
        <v>Full</v>
      </c>
      <c r="D2465" t="str">
        <f t="shared" si="387"/>
        <v>BattenWinter</v>
      </c>
      <c r="E2465" s="20">
        <f t="shared" si="381"/>
        <v>41988</v>
      </c>
      <c r="F2465" t="str">
        <f t="shared" si="382"/>
        <v>Full_8h</v>
      </c>
      <c r="G2465">
        <f t="shared" si="383"/>
        <v>1198</v>
      </c>
      <c r="H2465" t="str">
        <f t="shared" si="384"/>
        <v>YES</v>
      </c>
      <c r="I2465">
        <f t="shared" si="388"/>
        <v>12</v>
      </c>
      <c r="J2465" t="str">
        <f t="shared" si="389"/>
        <v/>
      </c>
      <c r="S2465">
        <v>2</v>
      </c>
      <c r="T2465" t="s">
        <v>170</v>
      </c>
      <c r="U2465" s="7">
        <v>12</v>
      </c>
      <c r="V2465" s="7"/>
    </row>
    <row r="2466" spans="1:22" x14ac:dyDescent="0.3">
      <c r="A2466" t="str">
        <f t="shared" si="380"/>
        <v>Exp4</v>
      </c>
      <c r="B2466">
        <f t="shared" si="385"/>
        <v>8</v>
      </c>
      <c r="C2466" t="str">
        <f t="shared" si="386"/>
        <v>Full</v>
      </c>
      <c r="D2466" t="str">
        <f t="shared" si="387"/>
        <v>BattenWinter</v>
      </c>
      <c r="E2466" s="20">
        <f t="shared" si="381"/>
        <v>41988</v>
      </c>
      <c r="F2466" t="str">
        <f t="shared" si="382"/>
        <v>Full_8h</v>
      </c>
      <c r="G2466">
        <f t="shared" si="383"/>
        <v>1198</v>
      </c>
      <c r="H2466" t="str">
        <f t="shared" si="384"/>
        <v>YES</v>
      </c>
      <c r="I2466">
        <f t="shared" si="388"/>
        <v>13</v>
      </c>
      <c r="J2466" t="str">
        <f t="shared" si="389"/>
        <v/>
      </c>
      <c r="S2466">
        <v>3</v>
      </c>
      <c r="T2466" t="s">
        <v>170</v>
      </c>
      <c r="U2466" s="7">
        <v>13</v>
      </c>
      <c r="V2466" s="7"/>
    </row>
    <row r="2467" spans="1:22" x14ac:dyDescent="0.3">
      <c r="A2467" t="str">
        <f t="shared" si="380"/>
        <v>Exp4</v>
      </c>
      <c r="B2467">
        <f t="shared" si="385"/>
        <v>8</v>
      </c>
      <c r="C2467" t="str">
        <f t="shared" si="386"/>
        <v>Full</v>
      </c>
      <c r="D2467" t="str">
        <f t="shared" si="387"/>
        <v>BattenWinter</v>
      </c>
      <c r="E2467" s="20">
        <f t="shared" si="381"/>
        <v>41988</v>
      </c>
      <c r="F2467" t="str">
        <f t="shared" si="382"/>
        <v>Full_8h</v>
      </c>
      <c r="G2467">
        <f t="shared" si="383"/>
        <v>1198</v>
      </c>
      <c r="H2467" t="str">
        <f t="shared" si="384"/>
        <v>YES</v>
      </c>
      <c r="I2467">
        <f t="shared" si="388"/>
        <v>12</v>
      </c>
      <c r="J2467" t="str">
        <f t="shared" si="389"/>
        <v/>
      </c>
      <c r="S2467">
        <v>4</v>
      </c>
      <c r="T2467" t="s">
        <v>170</v>
      </c>
      <c r="U2467" s="7">
        <v>12</v>
      </c>
      <c r="V2467" s="7"/>
    </row>
    <row r="2468" spans="1:22" x14ac:dyDescent="0.3">
      <c r="A2468" t="str">
        <f t="shared" si="380"/>
        <v>Exp4</v>
      </c>
      <c r="B2468">
        <f t="shared" si="385"/>
        <v>8</v>
      </c>
      <c r="C2468" t="str">
        <f t="shared" si="386"/>
        <v>Full</v>
      </c>
      <c r="D2468" t="str">
        <f t="shared" si="387"/>
        <v>BattenWinter</v>
      </c>
      <c r="E2468" s="20">
        <f t="shared" si="381"/>
        <v>41988</v>
      </c>
      <c r="F2468" t="str">
        <f t="shared" si="382"/>
        <v>Full_8h</v>
      </c>
      <c r="G2468">
        <f t="shared" si="383"/>
        <v>1199</v>
      </c>
      <c r="H2468" t="str">
        <f t="shared" si="384"/>
        <v>YES</v>
      </c>
      <c r="I2468">
        <f t="shared" si="388"/>
        <v>12</v>
      </c>
      <c r="J2468" t="str">
        <f t="shared" si="389"/>
        <v/>
      </c>
      <c r="R2468">
        <v>1199</v>
      </c>
      <c r="S2468">
        <v>1</v>
      </c>
      <c r="T2468" t="s">
        <v>170</v>
      </c>
      <c r="U2468" s="7">
        <v>12</v>
      </c>
      <c r="V2468" s="7"/>
    </row>
    <row r="2469" spans="1:22" x14ac:dyDescent="0.3">
      <c r="A2469" t="str">
        <f t="shared" si="380"/>
        <v>Exp4</v>
      </c>
      <c r="B2469">
        <f t="shared" si="385"/>
        <v>8</v>
      </c>
      <c r="C2469" t="str">
        <f t="shared" si="386"/>
        <v>Full</v>
      </c>
      <c r="D2469" t="str">
        <f t="shared" si="387"/>
        <v>BattenWinter</v>
      </c>
      <c r="E2469" s="20">
        <f t="shared" si="381"/>
        <v>41988</v>
      </c>
      <c r="F2469" t="str">
        <f t="shared" si="382"/>
        <v>Full_8h</v>
      </c>
      <c r="G2469">
        <f t="shared" si="383"/>
        <v>1199</v>
      </c>
      <c r="H2469" t="str">
        <f t="shared" si="384"/>
        <v>YES</v>
      </c>
      <c r="I2469">
        <f t="shared" si="388"/>
        <v>12</v>
      </c>
      <c r="J2469" t="str">
        <f t="shared" si="389"/>
        <v/>
      </c>
      <c r="S2469">
        <v>2</v>
      </c>
      <c r="T2469" t="s">
        <v>170</v>
      </c>
      <c r="U2469" s="7">
        <v>12</v>
      </c>
      <c r="V2469" s="7"/>
    </row>
    <row r="2470" spans="1:22" x14ac:dyDescent="0.3">
      <c r="A2470" t="str">
        <f t="shared" si="380"/>
        <v>Exp4</v>
      </c>
      <c r="B2470">
        <f t="shared" si="385"/>
        <v>8</v>
      </c>
      <c r="C2470" t="str">
        <f t="shared" si="386"/>
        <v>Full</v>
      </c>
      <c r="D2470" t="str">
        <f t="shared" si="387"/>
        <v>BattenWinter</v>
      </c>
      <c r="E2470" s="20">
        <f t="shared" si="381"/>
        <v>41988</v>
      </c>
      <c r="F2470" t="str">
        <f t="shared" si="382"/>
        <v>Full_8h</v>
      </c>
      <c r="G2470">
        <f t="shared" si="383"/>
        <v>1199</v>
      </c>
      <c r="H2470" t="str">
        <f t="shared" si="384"/>
        <v>YES</v>
      </c>
      <c r="I2470">
        <f t="shared" si="388"/>
        <v>12</v>
      </c>
      <c r="J2470" t="str">
        <f t="shared" si="389"/>
        <v/>
      </c>
      <c r="S2470">
        <v>3</v>
      </c>
      <c r="T2470" t="s">
        <v>170</v>
      </c>
      <c r="U2470" s="7">
        <v>12</v>
      </c>
      <c r="V2470" s="7"/>
    </row>
    <row r="2471" spans="1:22" x14ac:dyDescent="0.3">
      <c r="A2471" t="str">
        <f t="shared" si="380"/>
        <v>Exp4</v>
      </c>
      <c r="B2471">
        <f t="shared" si="385"/>
        <v>8</v>
      </c>
      <c r="C2471" t="str">
        <f t="shared" si="386"/>
        <v>Full</v>
      </c>
      <c r="D2471" t="str">
        <f t="shared" si="387"/>
        <v>BattenWinter</v>
      </c>
      <c r="E2471" s="20">
        <f t="shared" si="381"/>
        <v>41988</v>
      </c>
      <c r="F2471" t="str">
        <f t="shared" si="382"/>
        <v>Full_8h</v>
      </c>
      <c r="G2471">
        <f t="shared" si="383"/>
        <v>1199</v>
      </c>
      <c r="H2471" t="str">
        <f t="shared" si="384"/>
        <v>YES</v>
      </c>
      <c r="I2471">
        <f t="shared" si="388"/>
        <v>12</v>
      </c>
      <c r="J2471" t="str">
        <f t="shared" si="389"/>
        <v/>
      </c>
      <c r="S2471">
        <v>4</v>
      </c>
      <c r="T2471" t="s">
        <v>170</v>
      </c>
      <c r="U2471" s="7">
        <v>12</v>
      </c>
      <c r="V2471" s="7"/>
    </row>
    <row r="2472" spans="1:22" x14ac:dyDescent="0.3">
      <c r="A2472" t="str">
        <f t="shared" si="380"/>
        <v>Exp4</v>
      </c>
      <c r="B2472">
        <f t="shared" si="385"/>
        <v>8</v>
      </c>
      <c r="C2472" t="str">
        <f t="shared" si="386"/>
        <v>Full</v>
      </c>
      <c r="D2472" t="str">
        <f t="shared" si="387"/>
        <v>BattenWinter</v>
      </c>
      <c r="E2472" s="20">
        <f t="shared" si="381"/>
        <v>41988</v>
      </c>
      <c r="F2472" t="str">
        <f t="shared" si="382"/>
        <v>Full_8h</v>
      </c>
      <c r="G2472">
        <f t="shared" si="383"/>
        <v>1202</v>
      </c>
      <c r="H2472" t="str">
        <f t="shared" si="384"/>
        <v>YES</v>
      </c>
      <c r="I2472">
        <f t="shared" si="388"/>
        <v>13</v>
      </c>
      <c r="J2472" t="str">
        <f t="shared" si="389"/>
        <v/>
      </c>
      <c r="R2472">
        <v>1202</v>
      </c>
      <c r="S2472">
        <v>1</v>
      </c>
      <c r="T2472" t="s">
        <v>170</v>
      </c>
      <c r="U2472" s="7">
        <v>13</v>
      </c>
      <c r="V2472" s="7"/>
    </row>
    <row r="2473" spans="1:22" x14ac:dyDescent="0.3">
      <c r="A2473" t="str">
        <f t="shared" si="380"/>
        <v>Exp4</v>
      </c>
      <c r="B2473">
        <f t="shared" si="385"/>
        <v>8</v>
      </c>
      <c r="C2473" t="str">
        <f t="shared" si="386"/>
        <v>Full</v>
      </c>
      <c r="D2473" t="str">
        <f t="shared" si="387"/>
        <v>BattenWinter</v>
      </c>
      <c r="E2473" s="20">
        <f t="shared" si="381"/>
        <v>41988</v>
      </c>
      <c r="F2473" t="str">
        <f t="shared" si="382"/>
        <v>Full_8h</v>
      </c>
      <c r="G2473">
        <f t="shared" si="383"/>
        <v>1202</v>
      </c>
      <c r="H2473" t="str">
        <f t="shared" si="384"/>
        <v>YES</v>
      </c>
      <c r="I2473">
        <f t="shared" si="388"/>
        <v>13</v>
      </c>
      <c r="J2473" t="str">
        <f t="shared" si="389"/>
        <v/>
      </c>
      <c r="S2473">
        <v>2</v>
      </c>
      <c r="T2473" t="s">
        <v>170</v>
      </c>
      <c r="U2473" s="7">
        <v>13</v>
      </c>
      <c r="V2473" s="7"/>
    </row>
    <row r="2474" spans="1:22" x14ac:dyDescent="0.3">
      <c r="A2474" t="str">
        <f t="shared" si="380"/>
        <v>Exp4</v>
      </c>
      <c r="B2474">
        <f t="shared" si="385"/>
        <v>8</v>
      </c>
      <c r="C2474" t="str">
        <f t="shared" si="386"/>
        <v>Full</v>
      </c>
      <c r="D2474" t="str">
        <f t="shared" si="387"/>
        <v>BattenWinter</v>
      </c>
      <c r="E2474" s="20">
        <f t="shared" si="381"/>
        <v>41988</v>
      </c>
      <c r="F2474" t="str">
        <f t="shared" si="382"/>
        <v>Full_8h</v>
      </c>
      <c r="G2474">
        <f t="shared" si="383"/>
        <v>1202</v>
      </c>
      <c r="H2474" t="str">
        <f t="shared" si="384"/>
        <v>YES</v>
      </c>
      <c r="I2474">
        <f t="shared" si="388"/>
        <v>12</v>
      </c>
      <c r="J2474" t="str">
        <f t="shared" si="389"/>
        <v/>
      </c>
      <c r="S2474">
        <v>3</v>
      </c>
      <c r="T2474" t="s">
        <v>170</v>
      </c>
      <c r="U2474" s="7">
        <v>12</v>
      </c>
      <c r="V2474" s="7"/>
    </row>
    <row r="2475" spans="1:22" x14ac:dyDescent="0.3">
      <c r="A2475" t="str">
        <f t="shared" si="380"/>
        <v>Exp4</v>
      </c>
      <c r="B2475">
        <f t="shared" si="385"/>
        <v>8</v>
      </c>
      <c r="C2475" t="str">
        <f t="shared" si="386"/>
        <v>Full</v>
      </c>
      <c r="D2475" t="str">
        <f t="shared" si="387"/>
        <v>BattenWinter</v>
      </c>
      <c r="E2475" s="20">
        <f t="shared" si="381"/>
        <v>41988</v>
      </c>
      <c r="F2475" t="str">
        <f t="shared" si="382"/>
        <v>Full_8h</v>
      </c>
      <c r="G2475">
        <f t="shared" si="383"/>
        <v>1202</v>
      </c>
      <c r="H2475" t="str">
        <f t="shared" si="384"/>
        <v>YES</v>
      </c>
      <c r="I2475">
        <f t="shared" si="388"/>
        <v>13</v>
      </c>
      <c r="J2475" t="str">
        <f t="shared" si="389"/>
        <v/>
      </c>
      <c r="S2475">
        <v>4</v>
      </c>
      <c r="T2475" t="s">
        <v>170</v>
      </c>
      <c r="U2475" s="7">
        <v>13</v>
      </c>
      <c r="V2475" s="7"/>
    </row>
    <row r="2476" spans="1:22" x14ac:dyDescent="0.3">
      <c r="A2476" t="str">
        <f t="shared" si="380"/>
        <v>Exp4</v>
      </c>
      <c r="B2476">
        <f t="shared" si="385"/>
        <v>8</v>
      </c>
      <c r="C2476" t="str">
        <f t="shared" si="386"/>
        <v>Full</v>
      </c>
      <c r="D2476" t="str">
        <f t="shared" si="387"/>
        <v>BattenWinter</v>
      </c>
      <c r="E2476" s="20">
        <f t="shared" si="381"/>
        <v>41988</v>
      </c>
      <c r="F2476" t="str">
        <f t="shared" si="382"/>
        <v>Full_8h</v>
      </c>
      <c r="G2476">
        <f t="shared" si="383"/>
        <v>1209</v>
      </c>
      <c r="H2476" t="str">
        <f t="shared" si="384"/>
        <v>YES</v>
      </c>
      <c r="I2476">
        <f t="shared" si="388"/>
        <v>12</v>
      </c>
      <c r="J2476" t="str">
        <f t="shared" si="389"/>
        <v/>
      </c>
      <c r="R2476">
        <v>1209</v>
      </c>
      <c r="S2476">
        <v>1</v>
      </c>
      <c r="T2476" t="s">
        <v>170</v>
      </c>
      <c r="U2476" s="7">
        <v>12</v>
      </c>
      <c r="V2476" s="7"/>
    </row>
    <row r="2477" spans="1:22" x14ac:dyDescent="0.3">
      <c r="A2477" t="str">
        <f t="shared" si="380"/>
        <v>Exp4</v>
      </c>
      <c r="B2477">
        <f t="shared" si="385"/>
        <v>8</v>
      </c>
      <c r="C2477" t="str">
        <f t="shared" si="386"/>
        <v>Full</v>
      </c>
      <c r="D2477" t="str">
        <f t="shared" si="387"/>
        <v>BattenWinter</v>
      </c>
      <c r="E2477" s="20">
        <f t="shared" si="381"/>
        <v>41988</v>
      </c>
      <c r="F2477" t="str">
        <f t="shared" si="382"/>
        <v>Full_8h</v>
      </c>
      <c r="G2477">
        <f t="shared" si="383"/>
        <v>1209</v>
      </c>
      <c r="H2477" t="str">
        <f t="shared" si="384"/>
        <v>YES</v>
      </c>
      <c r="I2477">
        <f t="shared" si="388"/>
        <v>12</v>
      </c>
      <c r="J2477" t="str">
        <f t="shared" si="389"/>
        <v/>
      </c>
      <c r="S2477">
        <v>2</v>
      </c>
      <c r="T2477" t="s">
        <v>170</v>
      </c>
      <c r="U2477" s="7">
        <v>12</v>
      </c>
      <c r="V2477" s="7"/>
    </row>
    <row r="2478" spans="1:22" x14ac:dyDescent="0.3">
      <c r="A2478" t="str">
        <f t="shared" si="380"/>
        <v>Exp4</v>
      </c>
      <c r="B2478">
        <f t="shared" si="385"/>
        <v>8</v>
      </c>
      <c r="C2478" t="str">
        <f t="shared" si="386"/>
        <v>Full</v>
      </c>
      <c r="D2478" t="str">
        <f t="shared" si="387"/>
        <v>BattenWinter</v>
      </c>
      <c r="E2478" s="20">
        <f t="shared" si="381"/>
        <v>41988</v>
      </c>
      <c r="F2478" t="str">
        <f t="shared" si="382"/>
        <v>Full_8h</v>
      </c>
      <c r="G2478">
        <f t="shared" si="383"/>
        <v>1209</v>
      </c>
      <c r="H2478" t="str">
        <f t="shared" si="384"/>
        <v>YES</v>
      </c>
      <c r="I2478">
        <f t="shared" si="388"/>
        <v>12</v>
      </c>
      <c r="J2478" t="str">
        <f t="shared" si="389"/>
        <v/>
      </c>
      <c r="S2478">
        <v>3</v>
      </c>
      <c r="T2478" t="s">
        <v>170</v>
      </c>
      <c r="U2478" s="7">
        <v>12</v>
      </c>
      <c r="V2478" s="7"/>
    </row>
    <row r="2479" spans="1:22" x14ac:dyDescent="0.3">
      <c r="A2479" t="str">
        <f t="shared" si="380"/>
        <v>Exp4</v>
      </c>
      <c r="B2479">
        <f t="shared" si="385"/>
        <v>8</v>
      </c>
      <c r="C2479" t="str">
        <f t="shared" si="386"/>
        <v>Full</v>
      </c>
      <c r="D2479" t="str">
        <f t="shared" si="387"/>
        <v>BattenWinter</v>
      </c>
      <c r="E2479" s="20">
        <f t="shared" si="381"/>
        <v>41988</v>
      </c>
      <c r="F2479" t="str">
        <f t="shared" si="382"/>
        <v>Full_8h</v>
      </c>
      <c r="G2479">
        <f t="shared" si="383"/>
        <v>1209</v>
      </c>
      <c r="H2479" t="str">
        <f t="shared" si="384"/>
        <v>YES</v>
      </c>
      <c r="I2479">
        <f t="shared" si="388"/>
        <v>12</v>
      </c>
      <c r="J2479" t="str">
        <f t="shared" si="389"/>
        <v/>
      </c>
      <c r="S2479">
        <v>4</v>
      </c>
      <c r="T2479" t="s">
        <v>170</v>
      </c>
      <c r="U2479" s="7">
        <v>12</v>
      </c>
      <c r="V2479" s="7"/>
    </row>
    <row r="2480" spans="1:22" x14ac:dyDescent="0.3">
      <c r="A2480" t="str">
        <f t="shared" si="380"/>
        <v>Exp4</v>
      </c>
      <c r="B2480">
        <f t="shared" si="385"/>
        <v>8</v>
      </c>
      <c r="C2480" t="str">
        <f t="shared" si="386"/>
        <v>Full</v>
      </c>
      <c r="D2480" t="str">
        <f t="shared" si="387"/>
        <v>BattenWinter</v>
      </c>
      <c r="E2480" s="20">
        <f t="shared" si="381"/>
        <v>41988</v>
      </c>
      <c r="F2480" t="str">
        <f t="shared" si="382"/>
        <v>Full_8h</v>
      </c>
      <c r="G2480">
        <f t="shared" si="383"/>
        <v>1210</v>
      </c>
      <c r="H2480" t="str">
        <f t="shared" si="384"/>
        <v>YES</v>
      </c>
      <c r="I2480">
        <f t="shared" si="388"/>
        <v>12</v>
      </c>
      <c r="J2480" t="str">
        <f t="shared" si="389"/>
        <v/>
      </c>
      <c r="R2480">
        <v>1210</v>
      </c>
      <c r="S2480">
        <v>1</v>
      </c>
      <c r="T2480" t="s">
        <v>170</v>
      </c>
      <c r="U2480" s="7">
        <v>12</v>
      </c>
      <c r="V2480" s="7"/>
    </row>
    <row r="2481" spans="1:22" x14ac:dyDescent="0.3">
      <c r="A2481" t="str">
        <f t="shared" si="380"/>
        <v>Exp4</v>
      </c>
      <c r="B2481">
        <f t="shared" si="385"/>
        <v>8</v>
      </c>
      <c r="C2481" t="str">
        <f t="shared" si="386"/>
        <v>Full</v>
      </c>
      <c r="D2481" t="str">
        <f t="shared" si="387"/>
        <v>BattenWinter</v>
      </c>
      <c r="E2481" s="20">
        <f t="shared" si="381"/>
        <v>41988</v>
      </c>
      <c r="F2481" t="str">
        <f t="shared" si="382"/>
        <v>Full_8h</v>
      </c>
      <c r="G2481">
        <f t="shared" si="383"/>
        <v>1210</v>
      </c>
      <c r="H2481" t="str">
        <f t="shared" si="384"/>
        <v>YES</v>
      </c>
      <c r="I2481">
        <f t="shared" si="388"/>
        <v>12</v>
      </c>
      <c r="J2481" t="str">
        <f t="shared" si="389"/>
        <v/>
      </c>
      <c r="S2481">
        <v>2</v>
      </c>
      <c r="T2481" t="s">
        <v>170</v>
      </c>
      <c r="U2481" s="7">
        <v>12</v>
      </c>
      <c r="V2481" s="7"/>
    </row>
    <row r="2482" spans="1:22" x14ac:dyDescent="0.3">
      <c r="A2482" t="str">
        <f t="shared" si="380"/>
        <v>Exp4</v>
      </c>
      <c r="B2482">
        <f t="shared" si="385"/>
        <v>8</v>
      </c>
      <c r="C2482" t="str">
        <f t="shared" si="386"/>
        <v>Full</v>
      </c>
      <c r="D2482" t="str">
        <f t="shared" si="387"/>
        <v>BattenWinter</v>
      </c>
      <c r="E2482" s="20">
        <f t="shared" si="381"/>
        <v>41988</v>
      </c>
      <c r="F2482" t="str">
        <f t="shared" si="382"/>
        <v>Full_8h</v>
      </c>
      <c r="G2482">
        <f t="shared" si="383"/>
        <v>1210</v>
      </c>
      <c r="H2482" t="str">
        <f t="shared" si="384"/>
        <v>YES</v>
      </c>
      <c r="I2482">
        <f t="shared" si="388"/>
        <v>12</v>
      </c>
      <c r="J2482" t="str">
        <f t="shared" si="389"/>
        <v/>
      </c>
      <c r="S2482">
        <v>3</v>
      </c>
      <c r="T2482" t="s">
        <v>170</v>
      </c>
      <c r="U2482" s="7">
        <v>12</v>
      </c>
      <c r="V2482" s="7"/>
    </row>
    <row r="2483" spans="1:22" x14ac:dyDescent="0.3">
      <c r="A2483" t="str">
        <f t="shared" si="380"/>
        <v>Exp4</v>
      </c>
      <c r="B2483">
        <f t="shared" si="385"/>
        <v>8</v>
      </c>
      <c r="C2483" t="str">
        <f t="shared" si="386"/>
        <v>Full</v>
      </c>
      <c r="D2483" t="str">
        <f t="shared" si="387"/>
        <v>BattenWinter</v>
      </c>
      <c r="E2483" s="20">
        <f t="shared" si="381"/>
        <v>41988</v>
      </c>
      <c r="F2483" t="str">
        <f t="shared" si="382"/>
        <v>Full_8h</v>
      </c>
      <c r="G2483">
        <f t="shared" si="383"/>
        <v>1210</v>
      </c>
      <c r="H2483" t="str">
        <f t="shared" si="384"/>
        <v>YES</v>
      </c>
      <c r="I2483">
        <f t="shared" si="388"/>
        <v>12</v>
      </c>
      <c r="J2483" t="str">
        <f t="shared" si="389"/>
        <v/>
      </c>
      <c r="S2483">
        <v>4</v>
      </c>
      <c r="T2483" t="s">
        <v>170</v>
      </c>
      <c r="U2483" s="7">
        <v>12</v>
      </c>
      <c r="V2483" s="7"/>
    </row>
    <row r="2484" spans="1:22" x14ac:dyDescent="0.3">
      <c r="A2484" t="str">
        <f t="shared" si="380"/>
        <v>Exp4</v>
      </c>
      <c r="B2484">
        <f t="shared" si="385"/>
        <v>8</v>
      </c>
      <c r="C2484" t="str">
        <f t="shared" si="386"/>
        <v>Nil</v>
      </c>
      <c r="D2484" t="str">
        <f t="shared" si="387"/>
        <v>BattenWinter</v>
      </c>
      <c r="E2484" s="20">
        <f t="shared" si="381"/>
        <v>41862</v>
      </c>
      <c r="F2484" t="str">
        <f t="shared" si="382"/>
        <v>None_8h</v>
      </c>
      <c r="G2484">
        <f t="shared" si="383"/>
        <v>225</v>
      </c>
      <c r="H2484" t="str">
        <f t="shared" si="384"/>
        <v>NO</v>
      </c>
      <c r="I2484">
        <f t="shared" si="388"/>
        <v>3.2701011073663939</v>
      </c>
      <c r="J2484">
        <f t="shared" si="389"/>
        <v>11</v>
      </c>
      <c r="O2484" t="s">
        <v>455</v>
      </c>
      <c r="P2484" s="1">
        <v>41862</v>
      </c>
      <c r="Q2484" t="s">
        <v>441</v>
      </c>
      <c r="R2484">
        <v>225</v>
      </c>
      <c r="S2484">
        <v>1</v>
      </c>
      <c r="U2484" s="7">
        <v>3.2701011073663939</v>
      </c>
      <c r="V2484" s="7">
        <v>11</v>
      </c>
    </row>
    <row r="2485" spans="1:22" x14ac:dyDescent="0.3">
      <c r="A2485" t="str">
        <f t="shared" si="380"/>
        <v>Exp4</v>
      </c>
      <c r="B2485">
        <f t="shared" si="385"/>
        <v>8</v>
      </c>
      <c r="C2485" t="str">
        <f t="shared" si="386"/>
        <v>Nil</v>
      </c>
      <c r="D2485" t="str">
        <f t="shared" si="387"/>
        <v>BattenWinter</v>
      </c>
      <c r="E2485" s="20">
        <f t="shared" si="381"/>
        <v>41862</v>
      </c>
      <c r="F2485" t="str">
        <f t="shared" si="382"/>
        <v>None_8h</v>
      </c>
      <c r="G2485">
        <f t="shared" si="383"/>
        <v>225</v>
      </c>
      <c r="H2485" t="str">
        <f t="shared" si="384"/>
        <v>NO</v>
      </c>
      <c r="I2485">
        <f t="shared" si="388"/>
        <v>2.8100242522231205</v>
      </c>
      <c r="J2485">
        <f t="shared" si="389"/>
        <v>10</v>
      </c>
      <c r="S2485">
        <v>2</v>
      </c>
      <c r="U2485" s="7">
        <v>2.8100242522231205</v>
      </c>
      <c r="V2485" s="7">
        <v>10</v>
      </c>
    </row>
    <row r="2486" spans="1:22" x14ac:dyDescent="0.3">
      <c r="A2486" t="str">
        <f t="shared" si="380"/>
        <v>Exp4</v>
      </c>
      <c r="B2486">
        <f t="shared" si="385"/>
        <v>8</v>
      </c>
      <c r="C2486" t="str">
        <f t="shared" si="386"/>
        <v>Nil</v>
      </c>
      <c r="D2486" t="str">
        <f t="shared" si="387"/>
        <v>BattenWinter</v>
      </c>
      <c r="E2486" s="20">
        <f t="shared" si="381"/>
        <v>41862</v>
      </c>
      <c r="F2486" t="str">
        <f t="shared" si="382"/>
        <v>None_8h</v>
      </c>
      <c r="G2486">
        <f t="shared" si="383"/>
        <v>225</v>
      </c>
      <c r="H2486" t="str">
        <f t="shared" si="384"/>
        <v>NO</v>
      </c>
      <c r="I2486">
        <f t="shared" si="388"/>
        <v>2.6548100242522232</v>
      </c>
      <c r="J2486">
        <f t="shared" si="389"/>
        <v>9</v>
      </c>
      <c r="S2486">
        <v>3</v>
      </c>
      <c r="U2486" s="7">
        <v>2.6548100242522232</v>
      </c>
      <c r="V2486" s="7">
        <v>9</v>
      </c>
    </row>
    <row r="2487" spans="1:22" x14ac:dyDescent="0.3">
      <c r="A2487" t="str">
        <f t="shared" si="380"/>
        <v>Exp4</v>
      </c>
      <c r="B2487">
        <f t="shared" si="385"/>
        <v>8</v>
      </c>
      <c r="C2487" t="str">
        <f t="shared" si="386"/>
        <v>Nil</v>
      </c>
      <c r="D2487" t="str">
        <f t="shared" si="387"/>
        <v>BattenWinter</v>
      </c>
      <c r="E2487" s="20">
        <f t="shared" si="381"/>
        <v>41862</v>
      </c>
      <c r="F2487" t="str">
        <f t="shared" si="382"/>
        <v>None_8h</v>
      </c>
      <c r="G2487">
        <f t="shared" si="383"/>
        <v>225</v>
      </c>
      <c r="H2487" t="str">
        <f t="shared" si="384"/>
        <v>NO</v>
      </c>
      <c r="I2487">
        <f t="shared" si="388"/>
        <v>2.5238480194017785</v>
      </c>
      <c r="J2487">
        <f t="shared" si="389"/>
        <v>9</v>
      </c>
      <c r="S2487">
        <v>4</v>
      </c>
      <c r="U2487" s="7">
        <v>2.5238480194017785</v>
      </c>
      <c r="V2487" s="7">
        <v>9</v>
      </c>
    </row>
    <row r="2488" spans="1:22" x14ac:dyDescent="0.3">
      <c r="A2488" t="str">
        <f t="shared" si="380"/>
        <v>Exp4</v>
      </c>
      <c r="B2488">
        <f t="shared" si="385"/>
        <v>8</v>
      </c>
      <c r="C2488" t="str">
        <f t="shared" si="386"/>
        <v>Nil</v>
      </c>
      <c r="D2488" t="str">
        <f t="shared" si="387"/>
        <v>BattenWinter</v>
      </c>
      <c r="E2488" s="20">
        <f t="shared" si="381"/>
        <v>41862</v>
      </c>
      <c r="F2488" t="str">
        <f t="shared" si="382"/>
        <v>None_8h</v>
      </c>
      <c r="G2488">
        <f t="shared" si="383"/>
        <v>226</v>
      </c>
      <c r="H2488" t="str">
        <f t="shared" si="384"/>
        <v>NO</v>
      </c>
      <c r="I2488">
        <f t="shared" si="388"/>
        <v>3.561386615310544</v>
      </c>
      <c r="J2488">
        <f t="shared" si="389"/>
        <v>11</v>
      </c>
      <c r="R2488">
        <v>226</v>
      </c>
      <c r="S2488">
        <v>1</v>
      </c>
      <c r="U2488" s="7">
        <v>3.561386615310544</v>
      </c>
      <c r="V2488" s="7">
        <v>11</v>
      </c>
    </row>
    <row r="2489" spans="1:22" x14ac:dyDescent="0.3">
      <c r="A2489" t="str">
        <f t="shared" si="380"/>
        <v>Exp4</v>
      </c>
      <c r="B2489">
        <f t="shared" si="385"/>
        <v>8</v>
      </c>
      <c r="C2489" t="str">
        <f t="shared" si="386"/>
        <v>Nil</v>
      </c>
      <c r="D2489" t="str">
        <f t="shared" si="387"/>
        <v>BattenWinter</v>
      </c>
      <c r="E2489" s="20">
        <f t="shared" si="381"/>
        <v>41862</v>
      </c>
      <c r="F2489" t="str">
        <f t="shared" si="382"/>
        <v>None_8h</v>
      </c>
      <c r="G2489">
        <f t="shared" si="383"/>
        <v>226</v>
      </c>
      <c r="H2489" t="str">
        <f t="shared" si="384"/>
        <v>NO</v>
      </c>
      <c r="I2489">
        <f t="shared" si="388"/>
        <v>3.4713529128550795</v>
      </c>
      <c r="J2489">
        <f t="shared" si="389"/>
        <v>12</v>
      </c>
      <c r="S2489">
        <v>2</v>
      </c>
      <c r="U2489" s="7">
        <v>3.4713529128550795</v>
      </c>
      <c r="V2489" s="7">
        <v>12</v>
      </c>
    </row>
    <row r="2490" spans="1:22" x14ac:dyDescent="0.3">
      <c r="A2490" t="str">
        <f t="shared" si="380"/>
        <v>Exp4</v>
      </c>
      <c r="B2490">
        <f t="shared" si="385"/>
        <v>8</v>
      </c>
      <c r="C2490" t="str">
        <f t="shared" si="386"/>
        <v>Nil</v>
      </c>
      <c r="D2490" t="str">
        <f t="shared" si="387"/>
        <v>BattenWinter</v>
      </c>
      <c r="E2490" s="20">
        <f t="shared" si="381"/>
        <v>41862</v>
      </c>
      <c r="F2490" t="str">
        <f t="shared" si="382"/>
        <v>None_8h</v>
      </c>
      <c r="G2490">
        <f t="shared" si="383"/>
        <v>226</v>
      </c>
      <c r="H2490" t="str">
        <f t="shared" si="384"/>
        <v>NO</v>
      </c>
      <c r="I2490">
        <f t="shared" si="388"/>
        <v>2.7954729183508489</v>
      </c>
      <c r="J2490">
        <f t="shared" si="389"/>
        <v>10</v>
      </c>
      <c r="S2490">
        <v>3</v>
      </c>
      <c r="U2490" s="7">
        <v>2.7954729183508489</v>
      </c>
      <c r="V2490" s="7">
        <v>10</v>
      </c>
    </row>
    <row r="2491" spans="1:22" x14ac:dyDescent="0.3">
      <c r="A2491" t="str">
        <f t="shared" si="380"/>
        <v>Exp4</v>
      </c>
      <c r="B2491">
        <f t="shared" si="385"/>
        <v>8</v>
      </c>
      <c r="C2491" t="str">
        <f t="shared" si="386"/>
        <v>Nil</v>
      </c>
      <c r="D2491" t="str">
        <f t="shared" si="387"/>
        <v>BattenWinter</v>
      </c>
      <c r="E2491" s="20">
        <f t="shared" si="381"/>
        <v>41862</v>
      </c>
      <c r="F2491" t="str">
        <f t="shared" si="382"/>
        <v>None_8h</v>
      </c>
      <c r="G2491">
        <f t="shared" si="383"/>
        <v>226</v>
      </c>
      <c r="H2491" t="str">
        <f t="shared" si="384"/>
        <v>NO</v>
      </c>
      <c r="I2491">
        <f t="shared" si="388"/>
        <v>2.5383993532740501</v>
      </c>
      <c r="J2491">
        <f t="shared" si="389"/>
        <v>10</v>
      </c>
      <c r="S2491">
        <v>4</v>
      </c>
      <c r="U2491" s="7">
        <v>2.5383993532740501</v>
      </c>
      <c r="V2491" s="7">
        <v>10</v>
      </c>
    </row>
    <row r="2492" spans="1:22" x14ac:dyDescent="0.3">
      <c r="A2492" t="str">
        <f t="shared" si="380"/>
        <v>Exp4</v>
      </c>
      <c r="B2492">
        <f t="shared" si="385"/>
        <v>8</v>
      </c>
      <c r="C2492" t="str">
        <f t="shared" si="386"/>
        <v>Nil</v>
      </c>
      <c r="D2492" t="str">
        <f t="shared" si="387"/>
        <v>BattenWinter</v>
      </c>
      <c r="E2492" s="20">
        <f t="shared" si="381"/>
        <v>41862</v>
      </c>
      <c r="F2492" t="str">
        <f t="shared" si="382"/>
        <v>None_8h</v>
      </c>
      <c r="G2492">
        <f t="shared" si="383"/>
        <v>234</v>
      </c>
      <c r="H2492" t="str">
        <f t="shared" si="384"/>
        <v>NO</v>
      </c>
      <c r="I2492">
        <f t="shared" si="388"/>
        <v>2.150363783346807</v>
      </c>
      <c r="J2492">
        <f t="shared" si="389"/>
        <v>10</v>
      </c>
      <c r="R2492">
        <v>234</v>
      </c>
      <c r="S2492">
        <v>1</v>
      </c>
      <c r="U2492" s="7">
        <v>2.150363783346807</v>
      </c>
      <c r="V2492" s="7">
        <v>10</v>
      </c>
    </row>
    <row r="2493" spans="1:22" x14ac:dyDescent="0.3">
      <c r="A2493" t="str">
        <f t="shared" si="380"/>
        <v>Exp4</v>
      </c>
      <c r="B2493">
        <f t="shared" si="385"/>
        <v>8</v>
      </c>
      <c r="C2493" t="str">
        <f t="shared" si="386"/>
        <v>Nil</v>
      </c>
      <c r="D2493" t="str">
        <f t="shared" si="387"/>
        <v>BattenWinter</v>
      </c>
      <c r="E2493" s="20">
        <f t="shared" si="381"/>
        <v>41862</v>
      </c>
      <c r="F2493" t="str">
        <f t="shared" si="382"/>
        <v>None_8h</v>
      </c>
      <c r="G2493">
        <f t="shared" si="383"/>
        <v>234</v>
      </c>
      <c r="H2493" t="str">
        <f t="shared" si="384"/>
        <v>NO</v>
      </c>
      <c r="I2493">
        <f t="shared" si="388"/>
        <v>3.3972075108329323</v>
      </c>
      <c r="J2493">
        <f t="shared" si="389"/>
        <v>11</v>
      </c>
      <c r="S2493">
        <v>2</v>
      </c>
      <c r="U2493" s="7">
        <v>3.3972075108329323</v>
      </c>
      <c r="V2493" s="7">
        <v>11</v>
      </c>
    </row>
    <row r="2494" spans="1:22" x14ac:dyDescent="0.3">
      <c r="A2494" t="str">
        <f t="shared" si="380"/>
        <v>Exp4</v>
      </c>
      <c r="B2494">
        <f t="shared" si="385"/>
        <v>8</v>
      </c>
      <c r="C2494" t="str">
        <f t="shared" si="386"/>
        <v>Nil</v>
      </c>
      <c r="D2494" t="str">
        <f t="shared" si="387"/>
        <v>BattenWinter</v>
      </c>
      <c r="E2494" s="20">
        <f t="shared" si="381"/>
        <v>41862</v>
      </c>
      <c r="F2494" t="str">
        <f t="shared" si="382"/>
        <v>None_8h</v>
      </c>
      <c r="G2494">
        <f t="shared" si="383"/>
        <v>234</v>
      </c>
      <c r="H2494" t="str">
        <f t="shared" si="384"/>
        <v>NO</v>
      </c>
      <c r="I2494">
        <f t="shared" si="388"/>
        <v>2.5481002425222314</v>
      </c>
      <c r="J2494">
        <f t="shared" si="389"/>
        <v>9</v>
      </c>
      <c r="S2494">
        <v>3</v>
      </c>
      <c r="U2494" s="7">
        <v>2.5481002425222314</v>
      </c>
      <c r="V2494" s="7">
        <v>9</v>
      </c>
    </row>
    <row r="2495" spans="1:22" x14ac:dyDescent="0.3">
      <c r="A2495" t="str">
        <f t="shared" si="380"/>
        <v>Exp4</v>
      </c>
      <c r="B2495">
        <f t="shared" si="385"/>
        <v>8</v>
      </c>
      <c r="C2495" t="str">
        <f t="shared" si="386"/>
        <v>Nil</v>
      </c>
      <c r="D2495" t="str">
        <f t="shared" si="387"/>
        <v>BattenWinter</v>
      </c>
      <c r="E2495" s="20">
        <f t="shared" si="381"/>
        <v>41862</v>
      </c>
      <c r="F2495" t="str">
        <f t="shared" si="382"/>
        <v>None_8h</v>
      </c>
      <c r="G2495">
        <f t="shared" si="383"/>
        <v>234</v>
      </c>
      <c r="H2495" t="str">
        <f t="shared" si="384"/>
        <v>NO</v>
      </c>
      <c r="I2495">
        <f t="shared" si="388"/>
        <v>2.6063055780113178</v>
      </c>
      <c r="J2495">
        <f t="shared" si="389"/>
        <v>9</v>
      </c>
      <c r="S2495">
        <v>4</v>
      </c>
      <c r="U2495" s="7">
        <v>2.6063055780113178</v>
      </c>
      <c r="V2495" s="7">
        <v>9</v>
      </c>
    </row>
    <row r="2496" spans="1:22" x14ac:dyDescent="0.3">
      <c r="A2496" t="str">
        <f t="shared" si="380"/>
        <v>Exp4</v>
      </c>
      <c r="B2496">
        <f t="shared" si="385"/>
        <v>8</v>
      </c>
      <c r="C2496" t="str">
        <f t="shared" si="386"/>
        <v>Nil</v>
      </c>
      <c r="D2496" t="str">
        <f t="shared" si="387"/>
        <v>BattenWinter</v>
      </c>
      <c r="E2496" s="20">
        <f t="shared" si="381"/>
        <v>41869</v>
      </c>
      <c r="F2496" t="str">
        <f t="shared" si="382"/>
        <v>None_8h</v>
      </c>
      <c r="G2496">
        <f t="shared" si="383"/>
        <v>231</v>
      </c>
      <c r="H2496" t="str">
        <f t="shared" si="384"/>
        <v>NO</v>
      </c>
      <c r="I2496">
        <f t="shared" si="388"/>
        <v>4.1973684210526319</v>
      </c>
      <c r="J2496">
        <f t="shared" si="389"/>
        <v>12</v>
      </c>
      <c r="P2496" s="1">
        <v>41869</v>
      </c>
      <c r="Q2496" t="s">
        <v>441</v>
      </c>
      <c r="R2496">
        <v>231</v>
      </c>
      <c r="S2496">
        <v>1</v>
      </c>
      <c r="U2496" s="7">
        <v>4.1973684210526319</v>
      </c>
      <c r="V2496" s="7">
        <v>12</v>
      </c>
    </row>
    <row r="2497" spans="1:22" x14ac:dyDescent="0.3">
      <c r="A2497" t="str">
        <f t="shared" si="380"/>
        <v>Exp4</v>
      </c>
      <c r="B2497">
        <f t="shared" si="385"/>
        <v>8</v>
      </c>
      <c r="C2497" t="str">
        <f t="shared" si="386"/>
        <v>Nil</v>
      </c>
      <c r="D2497" t="str">
        <f t="shared" si="387"/>
        <v>BattenWinter</v>
      </c>
      <c r="E2497" s="20">
        <f t="shared" si="381"/>
        <v>41869</v>
      </c>
      <c r="F2497" t="str">
        <f t="shared" si="382"/>
        <v>None_8h</v>
      </c>
      <c r="G2497">
        <f t="shared" si="383"/>
        <v>231</v>
      </c>
      <c r="H2497" t="str">
        <f t="shared" si="384"/>
        <v>NO</v>
      </c>
      <c r="I2497">
        <f t="shared" si="388"/>
        <v>4.0857005296100146</v>
      </c>
      <c r="J2497">
        <f t="shared" si="389"/>
        <v>12</v>
      </c>
      <c r="S2497">
        <v>2</v>
      </c>
      <c r="U2497" s="7">
        <v>4.0857005296100146</v>
      </c>
      <c r="V2497" s="7">
        <v>12</v>
      </c>
    </row>
    <row r="2498" spans="1:22" x14ac:dyDescent="0.3">
      <c r="A2498" t="str">
        <f t="shared" si="380"/>
        <v>Exp4</v>
      </c>
      <c r="B2498">
        <f t="shared" si="385"/>
        <v>8</v>
      </c>
      <c r="C2498" t="str">
        <f t="shared" si="386"/>
        <v>Nil</v>
      </c>
      <c r="D2498" t="str">
        <f t="shared" si="387"/>
        <v>BattenWinter</v>
      </c>
      <c r="E2498" s="20">
        <f t="shared" si="381"/>
        <v>41869</v>
      </c>
      <c r="F2498" t="str">
        <f t="shared" si="382"/>
        <v>None_8h</v>
      </c>
      <c r="G2498">
        <f t="shared" si="383"/>
        <v>231</v>
      </c>
      <c r="H2498" t="str">
        <f t="shared" si="384"/>
        <v>NO</v>
      </c>
      <c r="I2498">
        <f t="shared" si="388"/>
        <v>4.1386615310544057</v>
      </c>
      <c r="J2498">
        <f t="shared" si="389"/>
        <v>12</v>
      </c>
      <c r="S2498">
        <v>3</v>
      </c>
      <c r="U2498" s="7">
        <v>4.1386615310544057</v>
      </c>
      <c r="V2498" s="7">
        <v>12</v>
      </c>
    </row>
    <row r="2499" spans="1:22" x14ac:dyDescent="0.3">
      <c r="A2499" t="str">
        <f t="shared" ref="A2499:A2562" si="390">IF(L2499="",A2498,L2499)</f>
        <v>Exp4</v>
      </c>
      <c r="B2499">
        <f t="shared" si="385"/>
        <v>8</v>
      </c>
      <c r="C2499" t="str">
        <f t="shared" si="386"/>
        <v>Nil</v>
      </c>
      <c r="D2499" t="str">
        <f t="shared" si="387"/>
        <v>BattenWinter</v>
      </c>
      <c r="E2499" s="20">
        <f t="shared" ref="E2499:E2562" si="391">IF(P2499="",E2498,P2499)</f>
        <v>41869</v>
      </c>
      <c r="F2499" t="str">
        <f t="shared" ref="F2499:F2562" si="392">IF(Q2499="",F2498,Q2499)</f>
        <v>None_8h</v>
      </c>
      <c r="G2499">
        <f t="shared" ref="G2499:G2562" si="393">IF(R2499="",G2498,R2499)</f>
        <v>231</v>
      </c>
      <c r="H2499" t="str">
        <f t="shared" ref="H2499:H2562" si="394">IF(T2499="","NO","YES")</f>
        <v>NO</v>
      </c>
      <c r="I2499">
        <f t="shared" si="388"/>
        <v>3.9532980259990369</v>
      </c>
      <c r="J2499">
        <f t="shared" si="389"/>
        <v>12</v>
      </c>
      <c r="S2499">
        <v>4</v>
      </c>
      <c r="U2499" s="7">
        <v>3.9532980259990369</v>
      </c>
      <c r="V2499" s="7">
        <v>12</v>
      </c>
    </row>
    <row r="2500" spans="1:22" x14ac:dyDescent="0.3">
      <c r="A2500" t="str">
        <f t="shared" si="390"/>
        <v>Exp4</v>
      </c>
      <c r="B2500">
        <f t="shared" ref="B2500:B2563" si="395">IF(L2500="",B2499,M2500)</f>
        <v>8</v>
      </c>
      <c r="C2500" t="str">
        <f t="shared" ref="C2500:C2563" si="396">IF(O2500="",C2499,O2500)</f>
        <v>Nil</v>
      </c>
      <c r="D2500" t="str">
        <f t="shared" ref="D2500:D2563" si="397">IF(N2500="",D2499,N2500)</f>
        <v>BattenWinter</v>
      </c>
      <c r="E2500" s="20">
        <f t="shared" si="391"/>
        <v>41869</v>
      </c>
      <c r="F2500" t="str">
        <f t="shared" si="392"/>
        <v>None_8h</v>
      </c>
      <c r="G2500">
        <f t="shared" si="393"/>
        <v>233</v>
      </c>
      <c r="H2500" t="str">
        <f t="shared" si="394"/>
        <v>NO</v>
      </c>
      <c r="I2500">
        <f t="shared" ref="I2500:I2563" si="398">IF(U2500="","",U2500)</f>
        <v>3.9003370245546463</v>
      </c>
      <c r="J2500">
        <f t="shared" ref="J2500:J2563" si="399">IF(V2500="","",V2500)</f>
        <v>13</v>
      </c>
      <c r="R2500">
        <v>233</v>
      </c>
      <c r="S2500">
        <v>1</v>
      </c>
      <c r="U2500" s="7">
        <v>3.9003370245546463</v>
      </c>
      <c r="V2500" s="7">
        <v>13</v>
      </c>
    </row>
    <row r="2501" spans="1:22" x14ac:dyDescent="0.3">
      <c r="A2501" t="str">
        <f t="shared" si="390"/>
        <v>Exp4</v>
      </c>
      <c r="B2501">
        <f t="shared" si="395"/>
        <v>8</v>
      </c>
      <c r="C2501" t="str">
        <f t="shared" si="396"/>
        <v>Nil</v>
      </c>
      <c r="D2501" t="str">
        <f t="shared" si="397"/>
        <v>BattenWinter</v>
      </c>
      <c r="E2501" s="20">
        <f t="shared" si="391"/>
        <v>41869</v>
      </c>
      <c r="F2501" t="str">
        <f t="shared" si="392"/>
        <v>None_8h</v>
      </c>
      <c r="G2501">
        <f t="shared" si="393"/>
        <v>233</v>
      </c>
      <c r="H2501" t="str">
        <f t="shared" si="394"/>
        <v>NO</v>
      </c>
      <c r="I2501">
        <f t="shared" si="398"/>
        <v>3.1641791044776117</v>
      </c>
      <c r="J2501">
        <f t="shared" si="399"/>
        <v>13</v>
      </c>
      <c r="S2501">
        <v>2</v>
      </c>
      <c r="U2501" s="7">
        <v>3.1641791044776117</v>
      </c>
      <c r="V2501" s="7">
        <v>13</v>
      </c>
    </row>
    <row r="2502" spans="1:22" x14ac:dyDescent="0.3">
      <c r="A2502" t="str">
        <f t="shared" si="390"/>
        <v>Exp4</v>
      </c>
      <c r="B2502">
        <f t="shared" si="395"/>
        <v>8</v>
      </c>
      <c r="C2502" t="str">
        <f t="shared" si="396"/>
        <v>Nil</v>
      </c>
      <c r="D2502" t="str">
        <f t="shared" si="397"/>
        <v>BattenWinter</v>
      </c>
      <c r="E2502" s="20">
        <f t="shared" si="391"/>
        <v>41869</v>
      </c>
      <c r="F2502" t="str">
        <f t="shared" si="392"/>
        <v>None_8h</v>
      </c>
      <c r="G2502">
        <f t="shared" si="393"/>
        <v>233</v>
      </c>
      <c r="H2502" t="str">
        <f t="shared" si="394"/>
        <v>NO</v>
      </c>
      <c r="I2502">
        <f t="shared" si="398"/>
        <v>3.6884930187770824</v>
      </c>
      <c r="J2502">
        <f t="shared" si="399"/>
        <v>11</v>
      </c>
      <c r="S2502">
        <v>3</v>
      </c>
      <c r="U2502" s="7">
        <v>3.6884930187770824</v>
      </c>
      <c r="V2502" s="7">
        <v>11</v>
      </c>
    </row>
    <row r="2503" spans="1:22" x14ac:dyDescent="0.3">
      <c r="A2503" t="str">
        <f t="shared" si="390"/>
        <v>Exp4</v>
      </c>
      <c r="B2503">
        <f t="shared" si="395"/>
        <v>8</v>
      </c>
      <c r="C2503" t="str">
        <f t="shared" si="396"/>
        <v>Nil</v>
      </c>
      <c r="D2503" t="str">
        <f t="shared" si="397"/>
        <v>BattenWinter</v>
      </c>
      <c r="E2503" s="20">
        <f t="shared" si="391"/>
        <v>41869</v>
      </c>
      <c r="F2503" t="str">
        <f t="shared" si="392"/>
        <v>None_8h</v>
      </c>
      <c r="G2503">
        <f t="shared" si="393"/>
        <v>233</v>
      </c>
      <c r="H2503" t="str">
        <f t="shared" si="394"/>
        <v>NO</v>
      </c>
      <c r="I2503">
        <f t="shared" si="398"/>
        <v>3.7944150216658641</v>
      </c>
      <c r="J2503">
        <f t="shared" si="399"/>
        <v>12</v>
      </c>
      <c r="S2503">
        <v>4</v>
      </c>
      <c r="U2503" s="7">
        <v>3.7944150216658641</v>
      </c>
      <c r="V2503" s="7">
        <v>12</v>
      </c>
    </row>
    <row r="2504" spans="1:22" x14ac:dyDescent="0.3">
      <c r="A2504" t="str">
        <f t="shared" si="390"/>
        <v>Exp4</v>
      </c>
      <c r="B2504">
        <f t="shared" si="395"/>
        <v>8</v>
      </c>
      <c r="C2504" t="str">
        <f t="shared" si="396"/>
        <v>Nil</v>
      </c>
      <c r="D2504" t="str">
        <f t="shared" si="397"/>
        <v>BattenWinter</v>
      </c>
      <c r="E2504" s="20">
        <f t="shared" si="391"/>
        <v>41869</v>
      </c>
      <c r="F2504" t="str">
        <f t="shared" si="392"/>
        <v>None_8h</v>
      </c>
      <c r="G2504">
        <f t="shared" si="393"/>
        <v>287</v>
      </c>
      <c r="H2504" t="str">
        <f t="shared" si="394"/>
        <v>NO</v>
      </c>
      <c r="I2504">
        <f t="shared" si="398"/>
        <v>4.3994360902255636</v>
      </c>
      <c r="J2504">
        <f t="shared" si="399"/>
        <v>13</v>
      </c>
      <c r="R2504">
        <v>287</v>
      </c>
      <c r="S2504">
        <v>1</v>
      </c>
      <c r="U2504" s="7">
        <v>4.3994360902255636</v>
      </c>
      <c r="V2504" s="7">
        <v>13</v>
      </c>
    </row>
    <row r="2505" spans="1:22" x14ac:dyDescent="0.3">
      <c r="A2505" t="str">
        <f t="shared" si="390"/>
        <v>Exp4</v>
      </c>
      <c r="B2505">
        <f t="shared" si="395"/>
        <v>8</v>
      </c>
      <c r="C2505" t="str">
        <f t="shared" si="396"/>
        <v>Nil</v>
      </c>
      <c r="D2505" t="str">
        <f t="shared" si="397"/>
        <v>BattenWinter</v>
      </c>
      <c r="E2505" s="20">
        <f t="shared" si="391"/>
        <v>41869</v>
      </c>
      <c r="F2505" t="str">
        <f t="shared" si="392"/>
        <v>None_8h</v>
      </c>
      <c r="G2505">
        <f t="shared" si="393"/>
        <v>287</v>
      </c>
      <c r="H2505" t="str">
        <f t="shared" si="394"/>
        <v>NO</v>
      </c>
      <c r="I2505">
        <f t="shared" si="398"/>
        <v>4.006259027443428</v>
      </c>
      <c r="J2505">
        <f t="shared" si="399"/>
        <v>13</v>
      </c>
      <c r="S2505">
        <v>2</v>
      </c>
      <c r="U2505" s="7">
        <v>4.006259027443428</v>
      </c>
      <c r="V2505" s="7">
        <v>13</v>
      </c>
    </row>
    <row r="2506" spans="1:22" x14ac:dyDescent="0.3">
      <c r="A2506" t="str">
        <f t="shared" si="390"/>
        <v>Exp4</v>
      </c>
      <c r="B2506">
        <f t="shared" si="395"/>
        <v>8</v>
      </c>
      <c r="C2506" t="str">
        <f t="shared" si="396"/>
        <v>Nil</v>
      </c>
      <c r="D2506" t="str">
        <f t="shared" si="397"/>
        <v>BattenWinter</v>
      </c>
      <c r="E2506" s="20">
        <f t="shared" si="391"/>
        <v>41869</v>
      </c>
      <c r="F2506" t="str">
        <f t="shared" si="392"/>
        <v>None_8h</v>
      </c>
      <c r="G2506">
        <f t="shared" si="393"/>
        <v>287</v>
      </c>
      <c r="H2506" t="str">
        <f t="shared" si="394"/>
        <v>NO</v>
      </c>
      <c r="I2506">
        <f t="shared" si="398"/>
        <v>3.9532980259990369</v>
      </c>
      <c r="J2506">
        <f t="shared" si="399"/>
        <v>12</v>
      </c>
      <c r="S2506">
        <v>3</v>
      </c>
      <c r="U2506" s="7">
        <v>3.9532980259990369</v>
      </c>
      <c r="V2506" s="7">
        <v>12</v>
      </c>
    </row>
    <row r="2507" spans="1:22" x14ac:dyDescent="0.3">
      <c r="A2507" t="str">
        <f t="shared" si="390"/>
        <v>Exp4</v>
      </c>
      <c r="B2507">
        <f t="shared" si="395"/>
        <v>8</v>
      </c>
      <c r="C2507" t="str">
        <f t="shared" si="396"/>
        <v>Nil</v>
      </c>
      <c r="D2507" t="str">
        <f t="shared" si="397"/>
        <v>BattenWinter</v>
      </c>
      <c r="E2507" s="20">
        <f t="shared" si="391"/>
        <v>41869</v>
      </c>
      <c r="F2507" t="str">
        <f t="shared" si="392"/>
        <v>None_8h</v>
      </c>
      <c r="G2507">
        <f t="shared" si="393"/>
        <v>287</v>
      </c>
      <c r="H2507" t="str">
        <f t="shared" si="394"/>
        <v>NO</v>
      </c>
      <c r="I2507">
        <f t="shared" si="398"/>
        <v>3.8420799229658162</v>
      </c>
      <c r="J2507">
        <f t="shared" si="399"/>
        <v>12</v>
      </c>
      <c r="S2507">
        <v>4</v>
      </c>
      <c r="U2507" s="7">
        <v>3.8420799229658162</v>
      </c>
      <c r="V2507" s="7">
        <v>12</v>
      </c>
    </row>
    <row r="2508" spans="1:22" x14ac:dyDescent="0.3">
      <c r="A2508" t="str">
        <f t="shared" si="390"/>
        <v>Exp4</v>
      </c>
      <c r="B2508">
        <f t="shared" si="395"/>
        <v>8</v>
      </c>
      <c r="C2508" t="str">
        <f t="shared" si="396"/>
        <v>Nil</v>
      </c>
      <c r="D2508" t="str">
        <f t="shared" si="397"/>
        <v>BattenWinter</v>
      </c>
      <c r="E2508" s="20">
        <f t="shared" si="391"/>
        <v>41874</v>
      </c>
      <c r="F2508" t="str">
        <f t="shared" si="392"/>
        <v>None_8h</v>
      </c>
      <c r="G2508">
        <f t="shared" si="393"/>
        <v>218</v>
      </c>
      <c r="H2508" t="str">
        <f t="shared" si="394"/>
        <v>NO</v>
      </c>
      <c r="I2508">
        <f t="shared" si="398"/>
        <v>4.4652255639097742</v>
      </c>
      <c r="J2508">
        <f t="shared" si="399"/>
        <v>15</v>
      </c>
      <c r="P2508" s="1">
        <v>41874</v>
      </c>
      <c r="Q2508" t="s">
        <v>441</v>
      </c>
      <c r="R2508">
        <v>218</v>
      </c>
      <c r="S2508">
        <v>1</v>
      </c>
      <c r="U2508" s="7">
        <v>4.4652255639097742</v>
      </c>
      <c r="V2508" s="7">
        <v>15</v>
      </c>
    </row>
    <row r="2509" spans="1:22" x14ac:dyDescent="0.3">
      <c r="A2509" t="str">
        <f t="shared" si="390"/>
        <v>Exp4</v>
      </c>
      <c r="B2509">
        <f t="shared" si="395"/>
        <v>8</v>
      </c>
      <c r="C2509" t="str">
        <f t="shared" si="396"/>
        <v>Nil</v>
      </c>
      <c r="D2509" t="str">
        <f t="shared" si="397"/>
        <v>BattenWinter</v>
      </c>
      <c r="E2509" s="20">
        <f t="shared" si="391"/>
        <v>41874</v>
      </c>
      <c r="F2509" t="str">
        <f t="shared" si="392"/>
        <v>None_8h</v>
      </c>
      <c r="G2509">
        <f t="shared" si="393"/>
        <v>218</v>
      </c>
      <c r="H2509" t="str">
        <f t="shared" si="394"/>
        <v>NO</v>
      </c>
      <c r="I2509">
        <f t="shared" si="398"/>
        <v>4.7471804511278197</v>
      </c>
      <c r="J2509">
        <f t="shared" si="399"/>
        <v>14</v>
      </c>
      <c r="S2509">
        <v>2</v>
      </c>
      <c r="U2509" s="7">
        <v>4.7471804511278197</v>
      </c>
      <c r="V2509" s="7">
        <v>14</v>
      </c>
    </row>
    <row r="2510" spans="1:22" x14ac:dyDescent="0.3">
      <c r="A2510" t="str">
        <f t="shared" si="390"/>
        <v>Exp4</v>
      </c>
      <c r="B2510">
        <f t="shared" si="395"/>
        <v>8</v>
      </c>
      <c r="C2510" t="str">
        <f t="shared" si="396"/>
        <v>Nil</v>
      </c>
      <c r="D2510" t="str">
        <f t="shared" si="397"/>
        <v>BattenWinter</v>
      </c>
      <c r="E2510" s="20">
        <f t="shared" si="391"/>
        <v>41874</v>
      </c>
      <c r="F2510" t="str">
        <f t="shared" si="392"/>
        <v>None_8h</v>
      </c>
      <c r="G2510">
        <f t="shared" si="393"/>
        <v>218</v>
      </c>
      <c r="H2510" t="str">
        <f t="shared" si="394"/>
        <v>NO</v>
      </c>
      <c r="I2510">
        <f t="shared" si="398"/>
        <v>4.4605263157894735</v>
      </c>
      <c r="J2510">
        <f t="shared" si="399"/>
        <v>13</v>
      </c>
      <c r="S2510">
        <v>3</v>
      </c>
      <c r="U2510" s="7">
        <v>4.4605263157894735</v>
      </c>
      <c r="V2510" s="7">
        <v>13</v>
      </c>
    </row>
    <row r="2511" spans="1:22" x14ac:dyDescent="0.3">
      <c r="A2511" t="str">
        <f t="shared" si="390"/>
        <v>Exp4</v>
      </c>
      <c r="B2511">
        <f t="shared" si="395"/>
        <v>8</v>
      </c>
      <c r="C2511" t="str">
        <f t="shared" si="396"/>
        <v>Nil</v>
      </c>
      <c r="D2511" t="str">
        <f t="shared" si="397"/>
        <v>BattenWinter</v>
      </c>
      <c r="E2511" s="20">
        <f t="shared" si="391"/>
        <v>41874</v>
      </c>
      <c r="F2511" t="str">
        <f t="shared" si="392"/>
        <v>None_8h</v>
      </c>
      <c r="G2511">
        <f t="shared" si="393"/>
        <v>218</v>
      </c>
      <c r="H2511" t="str">
        <f t="shared" si="394"/>
        <v>NO</v>
      </c>
      <c r="I2511">
        <f t="shared" si="398"/>
        <v>4.5545112781954886</v>
      </c>
      <c r="J2511">
        <f t="shared" si="399"/>
        <v>14</v>
      </c>
      <c r="S2511">
        <v>4</v>
      </c>
      <c r="U2511" s="7">
        <v>4.5545112781954886</v>
      </c>
      <c r="V2511" s="7">
        <v>14</v>
      </c>
    </row>
    <row r="2512" spans="1:22" x14ac:dyDescent="0.3">
      <c r="A2512" t="str">
        <f t="shared" si="390"/>
        <v>Exp4</v>
      </c>
      <c r="B2512">
        <f t="shared" si="395"/>
        <v>8</v>
      </c>
      <c r="C2512" t="str">
        <f t="shared" si="396"/>
        <v>Nil</v>
      </c>
      <c r="D2512" t="str">
        <f t="shared" si="397"/>
        <v>BattenWinter</v>
      </c>
      <c r="E2512" s="20">
        <f t="shared" si="391"/>
        <v>41874</v>
      </c>
      <c r="F2512" t="str">
        <f t="shared" si="392"/>
        <v>None_8h</v>
      </c>
      <c r="G2512">
        <f t="shared" si="393"/>
        <v>232</v>
      </c>
      <c r="H2512" t="str">
        <f t="shared" si="394"/>
        <v>NO</v>
      </c>
      <c r="I2512">
        <f t="shared" si="398"/>
        <v>3.4925373134328357</v>
      </c>
      <c r="J2512">
        <f t="shared" si="399"/>
        <v>11</v>
      </c>
      <c r="R2512">
        <v>232</v>
      </c>
      <c r="S2512">
        <v>1</v>
      </c>
      <c r="U2512" s="7">
        <v>3.4925373134328357</v>
      </c>
      <c r="V2512" s="7">
        <v>11</v>
      </c>
    </row>
    <row r="2513" spans="1:22" x14ac:dyDescent="0.3">
      <c r="A2513" t="str">
        <f t="shared" si="390"/>
        <v>Exp4</v>
      </c>
      <c r="B2513">
        <f t="shared" si="395"/>
        <v>8</v>
      </c>
      <c r="C2513" t="str">
        <f t="shared" si="396"/>
        <v>Nil</v>
      </c>
      <c r="D2513" t="str">
        <f t="shared" si="397"/>
        <v>BattenWinter</v>
      </c>
      <c r="E2513" s="20">
        <f t="shared" si="391"/>
        <v>41874</v>
      </c>
      <c r="F2513" t="str">
        <f t="shared" si="392"/>
        <v>None_8h</v>
      </c>
      <c r="G2513">
        <f t="shared" si="393"/>
        <v>232</v>
      </c>
      <c r="H2513" t="str">
        <f t="shared" si="394"/>
        <v>NO</v>
      </c>
      <c r="I2513">
        <f t="shared" si="398"/>
        <v>4.1127819548872182</v>
      </c>
      <c r="J2513">
        <f t="shared" si="399"/>
        <v>12</v>
      </c>
      <c r="S2513">
        <v>2</v>
      </c>
      <c r="U2513" s="7">
        <v>4.1127819548872182</v>
      </c>
      <c r="V2513" s="7">
        <v>12</v>
      </c>
    </row>
    <row r="2514" spans="1:22" x14ac:dyDescent="0.3">
      <c r="A2514" t="str">
        <f t="shared" si="390"/>
        <v>Exp4</v>
      </c>
      <c r="B2514">
        <f t="shared" si="395"/>
        <v>8</v>
      </c>
      <c r="C2514" t="str">
        <f t="shared" si="396"/>
        <v>Nil</v>
      </c>
      <c r="D2514" t="str">
        <f t="shared" si="397"/>
        <v>BattenWinter</v>
      </c>
      <c r="E2514" s="20">
        <f t="shared" si="391"/>
        <v>41874</v>
      </c>
      <c r="F2514" t="str">
        <f t="shared" si="392"/>
        <v>None_8h</v>
      </c>
      <c r="G2514">
        <f t="shared" si="393"/>
        <v>232</v>
      </c>
      <c r="H2514" t="str">
        <f t="shared" si="394"/>
        <v>NO</v>
      </c>
      <c r="I2514">
        <f t="shared" si="398"/>
        <v>4.1644736842105265</v>
      </c>
      <c r="J2514">
        <f t="shared" si="399"/>
        <v>12</v>
      </c>
      <c r="S2514">
        <v>3</v>
      </c>
      <c r="U2514" s="7">
        <v>4.1644736842105265</v>
      </c>
      <c r="V2514" s="7">
        <v>12</v>
      </c>
    </row>
    <row r="2515" spans="1:22" x14ac:dyDescent="0.3">
      <c r="A2515" t="str">
        <f t="shared" si="390"/>
        <v>Exp4</v>
      </c>
      <c r="B2515">
        <f t="shared" si="395"/>
        <v>8</v>
      </c>
      <c r="C2515" t="str">
        <f t="shared" si="396"/>
        <v>Nil</v>
      </c>
      <c r="D2515" t="str">
        <f t="shared" si="397"/>
        <v>BattenWinter</v>
      </c>
      <c r="E2515" s="20">
        <f t="shared" si="391"/>
        <v>41874</v>
      </c>
      <c r="F2515" t="str">
        <f t="shared" si="392"/>
        <v>None_8h</v>
      </c>
      <c r="G2515">
        <f t="shared" si="393"/>
        <v>232</v>
      </c>
      <c r="H2515" t="str">
        <f t="shared" si="394"/>
        <v>NO</v>
      </c>
      <c r="I2515">
        <f t="shared" si="398"/>
        <v>4.1691729323308273</v>
      </c>
      <c r="J2515">
        <f t="shared" si="399"/>
        <v>13</v>
      </c>
      <c r="S2515">
        <v>4</v>
      </c>
      <c r="U2515" s="7">
        <v>4.1691729323308273</v>
      </c>
      <c r="V2515" s="7">
        <v>13</v>
      </c>
    </row>
    <row r="2516" spans="1:22" x14ac:dyDescent="0.3">
      <c r="A2516" t="str">
        <f t="shared" si="390"/>
        <v>Exp4</v>
      </c>
      <c r="B2516">
        <f t="shared" si="395"/>
        <v>8</v>
      </c>
      <c r="C2516" t="str">
        <f t="shared" si="396"/>
        <v>Nil</v>
      </c>
      <c r="D2516" t="str">
        <f t="shared" si="397"/>
        <v>BattenWinter</v>
      </c>
      <c r="E2516" s="20">
        <f t="shared" si="391"/>
        <v>41874</v>
      </c>
      <c r="F2516" t="str">
        <f t="shared" si="392"/>
        <v>None_8h</v>
      </c>
      <c r="G2516">
        <f t="shared" si="393"/>
        <v>277</v>
      </c>
      <c r="H2516" t="str">
        <f t="shared" si="394"/>
        <v>NO</v>
      </c>
      <c r="I2516">
        <f t="shared" si="398"/>
        <v>4.5733082706766917</v>
      </c>
      <c r="J2516">
        <f t="shared" si="399"/>
        <v>14</v>
      </c>
      <c r="R2516">
        <v>277</v>
      </c>
      <c r="S2516">
        <v>1</v>
      </c>
      <c r="U2516" s="7">
        <v>4.5733082706766917</v>
      </c>
      <c r="V2516" s="7">
        <v>14</v>
      </c>
    </row>
    <row r="2517" spans="1:22" x14ac:dyDescent="0.3">
      <c r="A2517" t="str">
        <f t="shared" si="390"/>
        <v>Exp4</v>
      </c>
      <c r="B2517">
        <f t="shared" si="395"/>
        <v>8</v>
      </c>
      <c r="C2517" t="str">
        <f t="shared" si="396"/>
        <v>Nil</v>
      </c>
      <c r="D2517" t="str">
        <f t="shared" si="397"/>
        <v>BattenWinter</v>
      </c>
      <c r="E2517" s="20">
        <f t="shared" si="391"/>
        <v>41874</v>
      </c>
      <c r="F2517" t="str">
        <f t="shared" si="392"/>
        <v>None_8h</v>
      </c>
      <c r="G2517">
        <f t="shared" si="393"/>
        <v>277</v>
      </c>
      <c r="H2517" t="str">
        <f t="shared" si="394"/>
        <v>NO</v>
      </c>
      <c r="I2517">
        <f t="shared" si="398"/>
        <v>3.9268175252768414</v>
      </c>
      <c r="J2517">
        <f t="shared" si="399"/>
        <v>12</v>
      </c>
      <c r="S2517">
        <v>2</v>
      </c>
      <c r="U2517" s="7">
        <v>3.9268175252768414</v>
      </c>
      <c r="V2517" s="7">
        <v>12</v>
      </c>
    </row>
    <row r="2518" spans="1:22" x14ac:dyDescent="0.3">
      <c r="A2518" t="str">
        <f t="shared" si="390"/>
        <v>Exp4</v>
      </c>
      <c r="B2518">
        <f t="shared" si="395"/>
        <v>8</v>
      </c>
      <c r="C2518" t="str">
        <f t="shared" si="396"/>
        <v>Nil</v>
      </c>
      <c r="D2518" t="str">
        <f t="shared" si="397"/>
        <v>BattenWinter</v>
      </c>
      <c r="E2518" s="20">
        <f t="shared" si="391"/>
        <v>41874</v>
      </c>
      <c r="F2518" t="str">
        <f t="shared" si="392"/>
        <v>None_8h</v>
      </c>
      <c r="G2518">
        <f t="shared" si="393"/>
        <v>277</v>
      </c>
      <c r="H2518" t="str">
        <f t="shared" si="394"/>
        <v>NO</v>
      </c>
      <c r="I2518">
        <f t="shared" si="398"/>
        <v>4.4041353383458643</v>
      </c>
      <c r="J2518">
        <f t="shared" si="399"/>
        <v>13</v>
      </c>
      <c r="S2518">
        <v>3</v>
      </c>
      <c r="U2518" s="7">
        <v>4.4041353383458643</v>
      </c>
      <c r="V2518" s="7">
        <v>13</v>
      </c>
    </row>
    <row r="2519" spans="1:22" x14ac:dyDescent="0.3">
      <c r="A2519" t="str">
        <f t="shared" si="390"/>
        <v>Exp4</v>
      </c>
      <c r="B2519">
        <f t="shared" si="395"/>
        <v>8</v>
      </c>
      <c r="C2519" t="str">
        <f t="shared" si="396"/>
        <v>Nil</v>
      </c>
      <c r="D2519" t="str">
        <f t="shared" si="397"/>
        <v>BattenWinter</v>
      </c>
      <c r="E2519" s="20">
        <f t="shared" si="391"/>
        <v>41874</v>
      </c>
      <c r="F2519" t="str">
        <f t="shared" si="392"/>
        <v>None_8h</v>
      </c>
      <c r="G2519">
        <f t="shared" si="393"/>
        <v>277</v>
      </c>
      <c r="H2519" t="str">
        <f t="shared" si="394"/>
        <v>NO</v>
      </c>
      <c r="I2519">
        <f t="shared" si="398"/>
        <v>4.5733082706766917</v>
      </c>
      <c r="J2519">
        <f t="shared" si="399"/>
        <v>14</v>
      </c>
      <c r="S2519">
        <v>4</v>
      </c>
      <c r="U2519" s="7">
        <v>4.5733082706766917</v>
      </c>
      <c r="V2519" s="7">
        <v>14</v>
      </c>
    </row>
    <row r="2520" spans="1:22" x14ac:dyDescent="0.3">
      <c r="A2520" t="str">
        <f t="shared" si="390"/>
        <v>Exp4</v>
      </c>
      <c r="B2520">
        <f t="shared" si="395"/>
        <v>8</v>
      </c>
      <c r="C2520" t="str">
        <f t="shared" si="396"/>
        <v>Nil</v>
      </c>
      <c r="D2520" t="str">
        <f t="shared" si="397"/>
        <v>BattenWinter</v>
      </c>
      <c r="E2520" s="20">
        <f t="shared" si="391"/>
        <v>41883</v>
      </c>
      <c r="F2520" t="str">
        <f t="shared" si="392"/>
        <v>None_8h</v>
      </c>
      <c r="G2520">
        <f t="shared" si="393"/>
        <v>238</v>
      </c>
      <c r="H2520" t="str">
        <f t="shared" si="394"/>
        <v>NO</v>
      </c>
      <c r="I2520">
        <f t="shared" si="398"/>
        <v>5.7245595109672776</v>
      </c>
      <c r="J2520">
        <f t="shared" si="399"/>
        <v>17</v>
      </c>
      <c r="P2520" s="1">
        <v>41883</v>
      </c>
      <c r="Q2520" t="s">
        <v>441</v>
      </c>
      <c r="R2520">
        <v>238</v>
      </c>
      <c r="S2520">
        <v>1</v>
      </c>
      <c r="U2520" s="7">
        <v>5.7245595109672776</v>
      </c>
      <c r="V2520" s="7">
        <v>17</v>
      </c>
    </row>
    <row r="2521" spans="1:22" x14ac:dyDescent="0.3">
      <c r="A2521" t="str">
        <f t="shared" si="390"/>
        <v>Exp4</v>
      </c>
      <c r="B2521">
        <f t="shared" si="395"/>
        <v>8</v>
      </c>
      <c r="C2521" t="str">
        <f t="shared" si="396"/>
        <v>Nil</v>
      </c>
      <c r="D2521" t="str">
        <f t="shared" si="397"/>
        <v>BattenWinter</v>
      </c>
      <c r="E2521" s="20">
        <f t="shared" si="391"/>
        <v>41883</v>
      </c>
      <c r="F2521" t="str">
        <f t="shared" si="392"/>
        <v>None_8h</v>
      </c>
      <c r="G2521">
        <f t="shared" si="393"/>
        <v>238</v>
      </c>
      <c r="H2521" t="str">
        <f t="shared" si="394"/>
        <v>NO</v>
      </c>
      <c r="I2521">
        <f t="shared" si="398"/>
        <v>4.6578947368421053</v>
      </c>
      <c r="J2521">
        <f t="shared" si="399"/>
        <v>13</v>
      </c>
      <c r="S2521">
        <v>2</v>
      </c>
      <c r="U2521" s="7">
        <v>4.6578947368421053</v>
      </c>
      <c r="V2521" s="7">
        <v>13</v>
      </c>
    </row>
    <row r="2522" spans="1:22" x14ac:dyDescent="0.3">
      <c r="A2522" t="str">
        <f t="shared" si="390"/>
        <v>Exp4</v>
      </c>
      <c r="B2522">
        <f t="shared" si="395"/>
        <v>8</v>
      </c>
      <c r="C2522" t="str">
        <f t="shared" si="396"/>
        <v>Nil</v>
      </c>
      <c r="D2522" t="str">
        <f t="shared" si="397"/>
        <v>BattenWinter</v>
      </c>
      <c r="E2522" s="20">
        <f t="shared" si="391"/>
        <v>41883</v>
      </c>
      <c r="F2522" t="str">
        <f t="shared" si="392"/>
        <v>None_8h</v>
      </c>
      <c r="G2522">
        <f t="shared" si="393"/>
        <v>238</v>
      </c>
      <c r="H2522" t="str">
        <f t="shared" si="394"/>
        <v>NO</v>
      </c>
      <c r="I2522">
        <f t="shared" si="398"/>
        <v>5.5001797914419273</v>
      </c>
      <c r="J2522">
        <f t="shared" si="399"/>
        <v>17</v>
      </c>
      <c r="S2522">
        <v>3</v>
      </c>
      <c r="U2522" s="7">
        <v>5.5001797914419273</v>
      </c>
      <c r="V2522" s="7">
        <v>17</v>
      </c>
    </row>
    <row r="2523" spans="1:22" x14ac:dyDescent="0.3">
      <c r="A2523" t="str">
        <f t="shared" si="390"/>
        <v>Exp4</v>
      </c>
      <c r="B2523">
        <f t="shared" si="395"/>
        <v>8</v>
      </c>
      <c r="C2523" t="str">
        <f t="shared" si="396"/>
        <v>Nil</v>
      </c>
      <c r="D2523" t="str">
        <f t="shared" si="397"/>
        <v>BattenWinter</v>
      </c>
      <c r="E2523" s="20">
        <f t="shared" si="391"/>
        <v>41883</v>
      </c>
      <c r="F2523" t="str">
        <f t="shared" si="392"/>
        <v>None_8h</v>
      </c>
      <c r="G2523">
        <f t="shared" si="393"/>
        <v>238</v>
      </c>
      <c r="H2523" t="str">
        <f t="shared" si="394"/>
        <v>NO</v>
      </c>
      <c r="I2523">
        <f t="shared" si="398"/>
        <v>4.8411654135338349</v>
      </c>
      <c r="J2523">
        <f t="shared" si="399"/>
        <v>15</v>
      </c>
      <c r="S2523">
        <v>4</v>
      </c>
      <c r="U2523" s="7">
        <v>4.8411654135338349</v>
      </c>
      <c r="V2523" s="7">
        <v>15</v>
      </c>
    </row>
    <row r="2524" spans="1:22" x14ac:dyDescent="0.3">
      <c r="A2524" t="str">
        <f t="shared" si="390"/>
        <v>Exp4</v>
      </c>
      <c r="B2524">
        <f t="shared" si="395"/>
        <v>8</v>
      </c>
      <c r="C2524" t="str">
        <f t="shared" si="396"/>
        <v>Nil</v>
      </c>
      <c r="D2524" t="str">
        <f t="shared" si="397"/>
        <v>BattenWinter</v>
      </c>
      <c r="E2524" s="20">
        <f t="shared" si="391"/>
        <v>41883</v>
      </c>
      <c r="F2524" t="str">
        <f t="shared" si="392"/>
        <v>None_8h</v>
      </c>
      <c r="G2524">
        <f t="shared" si="393"/>
        <v>241</v>
      </c>
      <c r="H2524" t="str">
        <f t="shared" si="394"/>
        <v>NO</v>
      </c>
      <c r="I2524">
        <f t="shared" si="398"/>
        <v>4.9398496240601499</v>
      </c>
      <c r="J2524">
        <f t="shared" si="399"/>
        <v>14</v>
      </c>
      <c r="R2524">
        <v>241</v>
      </c>
      <c r="S2524">
        <v>1</v>
      </c>
      <c r="U2524" s="7">
        <v>4.9398496240601499</v>
      </c>
      <c r="V2524" s="7">
        <v>14</v>
      </c>
    </row>
    <row r="2525" spans="1:22" x14ac:dyDescent="0.3">
      <c r="A2525" t="str">
        <f t="shared" si="390"/>
        <v>Exp4</v>
      </c>
      <c r="B2525">
        <f t="shared" si="395"/>
        <v>8</v>
      </c>
      <c r="C2525" t="str">
        <f t="shared" si="396"/>
        <v>Nil</v>
      </c>
      <c r="D2525" t="str">
        <f t="shared" si="397"/>
        <v>BattenWinter</v>
      </c>
      <c r="E2525" s="20">
        <f t="shared" si="391"/>
        <v>41883</v>
      </c>
      <c r="F2525" t="str">
        <f t="shared" si="392"/>
        <v>None_8h</v>
      </c>
      <c r="G2525">
        <f t="shared" si="393"/>
        <v>241</v>
      </c>
      <c r="H2525" t="str">
        <f t="shared" si="394"/>
        <v>NO</v>
      </c>
      <c r="I2525">
        <f t="shared" si="398"/>
        <v>5.50952894642215</v>
      </c>
      <c r="J2525">
        <f t="shared" si="399"/>
        <v>16</v>
      </c>
      <c r="S2525">
        <v>2</v>
      </c>
      <c r="U2525" s="7">
        <v>5.50952894642215</v>
      </c>
      <c r="V2525" s="7">
        <v>16</v>
      </c>
    </row>
    <row r="2526" spans="1:22" x14ac:dyDescent="0.3">
      <c r="A2526" t="str">
        <f t="shared" si="390"/>
        <v>Exp4</v>
      </c>
      <c r="B2526">
        <f t="shared" si="395"/>
        <v>8</v>
      </c>
      <c r="C2526" t="str">
        <f t="shared" si="396"/>
        <v>Nil</v>
      </c>
      <c r="D2526" t="str">
        <f t="shared" si="397"/>
        <v>BattenWinter</v>
      </c>
      <c r="E2526" s="20">
        <f t="shared" si="391"/>
        <v>41883</v>
      </c>
      <c r="F2526" t="str">
        <f t="shared" si="392"/>
        <v>None_8h</v>
      </c>
      <c r="G2526">
        <f t="shared" si="393"/>
        <v>241</v>
      </c>
      <c r="H2526" t="str">
        <f t="shared" si="394"/>
        <v>NO</v>
      </c>
      <c r="I2526">
        <f t="shared" si="398"/>
        <v>6.0611290902553039</v>
      </c>
      <c r="J2526">
        <f t="shared" si="399"/>
        <v>16</v>
      </c>
      <c r="S2526">
        <v>3</v>
      </c>
      <c r="U2526" s="7">
        <v>6.0611290902553039</v>
      </c>
      <c r="V2526" s="7">
        <v>16</v>
      </c>
    </row>
    <row r="2527" spans="1:22" x14ac:dyDescent="0.3">
      <c r="A2527" t="str">
        <f t="shared" si="390"/>
        <v>Exp4</v>
      </c>
      <c r="B2527">
        <f t="shared" si="395"/>
        <v>8</v>
      </c>
      <c r="C2527" t="str">
        <f t="shared" si="396"/>
        <v>Nil</v>
      </c>
      <c r="D2527" t="str">
        <f t="shared" si="397"/>
        <v>BattenWinter</v>
      </c>
      <c r="E2527" s="20">
        <f t="shared" si="391"/>
        <v>41883</v>
      </c>
      <c r="F2527" t="str">
        <f t="shared" si="392"/>
        <v>None_8h</v>
      </c>
      <c r="G2527">
        <f t="shared" si="393"/>
        <v>241</v>
      </c>
      <c r="H2527" t="str">
        <f t="shared" si="394"/>
        <v>NO</v>
      </c>
      <c r="I2527">
        <f t="shared" si="398"/>
        <v>5.4814814814814818</v>
      </c>
      <c r="J2527">
        <f t="shared" si="399"/>
        <v>16</v>
      </c>
      <c r="S2527">
        <v>4</v>
      </c>
      <c r="U2527" s="7">
        <v>5.4814814814814818</v>
      </c>
      <c r="V2527" s="7">
        <v>16</v>
      </c>
    </row>
    <row r="2528" spans="1:22" x14ac:dyDescent="0.3">
      <c r="A2528" t="str">
        <f t="shared" si="390"/>
        <v>Exp4</v>
      </c>
      <c r="B2528">
        <f t="shared" si="395"/>
        <v>8</v>
      </c>
      <c r="C2528" t="str">
        <f t="shared" si="396"/>
        <v>Nil</v>
      </c>
      <c r="D2528" t="str">
        <f t="shared" si="397"/>
        <v>BattenWinter</v>
      </c>
      <c r="E2528" s="20">
        <f t="shared" si="391"/>
        <v>41883</v>
      </c>
      <c r="F2528" t="str">
        <f t="shared" si="392"/>
        <v>None_8h</v>
      </c>
      <c r="G2528">
        <f t="shared" si="393"/>
        <v>257</v>
      </c>
      <c r="H2528" t="str">
        <f t="shared" si="394"/>
        <v>NO</v>
      </c>
      <c r="I2528">
        <f t="shared" si="398"/>
        <v>5.9629629629629628</v>
      </c>
      <c r="J2528">
        <f t="shared" si="399"/>
        <v>17</v>
      </c>
      <c r="R2528">
        <v>257</v>
      </c>
      <c r="S2528">
        <v>1</v>
      </c>
      <c r="U2528" s="7">
        <v>5.9629629629629628</v>
      </c>
      <c r="V2528" s="7">
        <v>17</v>
      </c>
    </row>
    <row r="2529" spans="1:22" x14ac:dyDescent="0.3">
      <c r="A2529" t="str">
        <f t="shared" si="390"/>
        <v>Exp4</v>
      </c>
      <c r="B2529">
        <f t="shared" si="395"/>
        <v>8</v>
      </c>
      <c r="C2529" t="str">
        <f t="shared" si="396"/>
        <v>Nil</v>
      </c>
      <c r="D2529" t="str">
        <f t="shared" si="397"/>
        <v>BattenWinter</v>
      </c>
      <c r="E2529" s="20">
        <f t="shared" si="391"/>
        <v>41883</v>
      </c>
      <c r="F2529" t="str">
        <f t="shared" si="392"/>
        <v>None_8h</v>
      </c>
      <c r="G2529">
        <f t="shared" si="393"/>
        <v>257</v>
      </c>
      <c r="H2529" t="str">
        <f t="shared" si="394"/>
        <v>NO</v>
      </c>
      <c r="I2529">
        <f t="shared" si="398"/>
        <v>5.1869830996044586</v>
      </c>
      <c r="J2529">
        <f t="shared" si="399"/>
        <v>15</v>
      </c>
      <c r="S2529">
        <v>2</v>
      </c>
      <c r="U2529" s="7">
        <v>5.1869830996044586</v>
      </c>
      <c r="V2529" s="7">
        <v>15</v>
      </c>
    </row>
    <row r="2530" spans="1:22" x14ac:dyDescent="0.3">
      <c r="A2530" t="str">
        <f t="shared" si="390"/>
        <v>Exp4</v>
      </c>
      <c r="B2530">
        <f t="shared" si="395"/>
        <v>8</v>
      </c>
      <c r="C2530" t="str">
        <f t="shared" si="396"/>
        <v>Nil</v>
      </c>
      <c r="D2530" t="str">
        <f t="shared" si="397"/>
        <v>BattenWinter</v>
      </c>
      <c r="E2530" s="20">
        <f t="shared" si="391"/>
        <v>41883</v>
      </c>
      <c r="F2530" t="str">
        <f t="shared" si="392"/>
        <v>None_8h</v>
      </c>
      <c r="G2530">
        <f t="shared" si="393"/>
        <v>257</v>
      </c>
      <c r="H2530" t="str">
        <f t="shared" si="394"/>
        <v>NO</v>
      </c>
      <c r="I2530">
        <f t="shared" si="398"/>
        <v>5.0291353383458643</v>
      </c>
      <c r="J2530">
        <f t="shared" si="399"/>
        <v>14</v>
      </c>
      <c r="S2530">
        <v>3</v>
      </c>
      <c r="U2530" s="7">
        <v>5.0291353383458643</v>
      </c>
      <c r="V2530" s="7">
        <v>14</v>
      </c>
    </row>
    <row r="2531" spans="1:22" x14ac:dyDescent="0.3">
      <c r="A2531" t="str">
        <f t="shared" si="390"/>
        <v>Exp4</v>
      </c>
      <c r="B2531">
        <f t="shared" si="395"/>
        <v>8</v>
      </c>
      <c r="C2531" t="str">
        <f t="shared" si="396"/>
        <v>Nil</v>
      </c>
      <c r="D2531" t="str">
        <f t="shared" si="397"/>
        <v>BattenWinter</v>
      </c>
      <c r="E2531" s="20">
        <f t="shared" si="391"/>
        <v>41883</v>
      </c>
      <c r="F2531" t="str">
        <f t="shared" si="392"/>
        <v>None_8h</v>
      </c>
      <c r="G2531">
        <f t="shared" si="393"/>
        <v>257</v>
      </c>
      <c r="H2531" t="str">
        <f t="shared" si="394"/>
        <v>NO</v>
      </c>
      <c r="I2531">
        <f t="shared" si="398"/>
        <v>5.1542610571736782</v>
      </c>
      <c r="J2531">
        <f t="shared" si="399"/>
        <v>15</v>
      </c>
      <c r="S2531">
        <v>4</v>
      </c>
      <c r="U2531" s="7">
        <v>5.1542610571736782</v>
      </c>
      <c r="V2531" s="7">
        <v>15</v>
      </c>
    </row>
    <row r="2532" spans="1:22" x14ac:dyDescent="0.3">
      <c r="A2532" t="str">
        <f t="shared" si="390"/>
        <v>Exp4</v>
      </c>
      <c r="B2532">
        <f t="shared" si="395"/>
        <v>8</v>
      </c>
      <c r="C2532" t="str">
        <f t="shared" si="396"/>
        <v>Nil</v>
      </c>
      <c r="D2532" t="str">
        <f t="shared" si="397"/>
        <v>BattenWinter</v>
      </c>
      <c r="E2532" s="20">
        <f t="shared" si="391"/>
        <v>41890</v>
      </c>
      <c r="F2532" t="str">
        <f t="shared" si="392"/>
        <v>None_8h</v>
      </c>
      <c r="G2532">
        <f t="shared" si="393"/>
        <v>237</v>
      </c>
      <c r="H2532" t="str">
        <f t="shared" si="394"/>
        <v>NO</v>
      </c>
      <c r="I2532">
        <f t="shared" si="398"/>
        <v>6.515995260663507</v>
      </c>
      <c r="J2532">
        <f t="shared" si="399"/>
        <v>19</v>
      </c>
      <c r="P2532" s="1">
        <v>41890</v>
      </c>
      <c r="Q2532" t="s">
        <v>441</v>
      </c>
      <c r="R2532">
        <v>237</v>
      </c>
      <c r="S2532">
        <v>1</v>
      </c>
      <c r="U2532" s="7">
        <v>6.515995260663507</v>
      </c>
      <c r="V2532" s="7">
        <v>19</v>
      </c>
    </row>
    <row r="2533" spans="1:22" x14ac:dyDescent="0.3">
      <c r="A2533" t="str">
        <f t="shared" si="390"/>
        <v>Exp4</v>
      </c>
      <c r="B2533">
        <f t="shared" si="395"/>
        <v>8</v>
      </c>
      <c r="C2533" t="str">
        <f t="shared" si="396"/>
        <v>Nil</v>
      </c>
      <c r="D2533" t="str">
        <f t="shared" si="397"/>
        <v>BattenWinter</v>
      </c>
      <c r="E2533" s="20">
        <f t="shared" si="391"/>
        <v>41890</v>
      </c>
      <c r="F2533" t="str">
        <f t="shared" si="392"/>
        <v>None_8h</v>
      </c>
      <c r="G2533">
        <f t="shared" si="393"/>
        <v>237</v>
      </c>
      <c r="H2533" t="str">
        <f t="shared" si="394"/>
        <v>NO</v>
      </c>
      <c r="I2533">
        <f t="shared" si="398"/>
        <v>6.4389810426540288</v>
      </c>
      <c r="J2533">
        <f t="shared" si="399"/>
        <v>19</v>
      </c>
      <c r="S2533">
        <v>2</v>
      </c>
      <c r="U2533" s="7">
        <v>6.4389810426540288</v>
      </c>
      <c r="V2533" s="7">
        <v>19</v>
      </c>
    </row>
    <row r="2534" spans="1:22" x14ac:dyDescent="0.3">
      <c r="A2534" t="str">
        <f t="shared" si="390"/>
        <v>Exp4</v>
      </c>
      <c r="B2534">
        <f t="shared" si="395"/>
        <v>8</v>
      </c>
      <c r="C2534" t="str">
        <f t="shared" si="396"/>
        <v>Nil</v>
      </c>
      <c r="D2534" t="str">
        <f t="shared" si="397"/>
        <v>BattenWinter</v>
      </c>
      <c r="E2534" s="20">
        <f t="shared" si="391"/>
        <v>41890</v>
      </c>
      <c r="F2534" t="str">
        <f t="shared" si="392"/>
        <v>None_8h</v>
      </c>
      <c r="G2534">
        <f t="shared" si="393"/>
        <v>237</v>
      </c>
      <c r="H2534" t="str">
        <f t="shared" si="394"/>
        <v>NO</v>
      </c>
      <c r="I2534">
        <f t="shared" si="398"/>
        <v>6.1039691943127963</v>
      </c>
      <c r="J2534">
        <f t="shared" si="399"/>
        <v>16</v>
      </c>
      <c r="S2534">
        <v>3</v>
      </c>
      <c r="U2534" s="7">
        <v>6.1039691943127963</v>
      </c>
      <c r="V2534" s="7">
        <v>16</v>
      </c>
    </row>
    <row r="2535" spans="1:22" x14ac:dyDescent="0.3">
      <c r="A2535" t="str">
        <f t="shared" si="390"/>
        <v>Exp4</v>
      </c>
      <c r="B2535">
        <f t="shared" si="395"/>
        <v>8</v>
      </c>
      <c r="C2535" t="str">
        <f t="shared" si="396"/>
        <v>Nil</v>
      </c>
      <c r="D2535" t="str">
        <f t="shared" si="397"/>
        <v>BattenWinter</v>
      </c>
      <c r="E2535" s="20">
        <f t="shared" si="391"/>
        <v>41890</v>
      </c>
      <c r="F2535" t="str">
        <f t="shared" si="392"/>
        <v>None_8h</v>
      </c>
      <c r="G2535">
        <f t="shared" si="393"/>
        <v>237</v>
      </c>
      <c r="H2535" t="str">
        <f t="shared" si="394"/>
        <v>NO</v>
      </c>
      <c r="I2535">
        <f t="shared" si="398"/>
        <v>5.5702984537935993</v>
      </c>
      <c r="J2535">
        <f t="shared" si="399"/>
        <v>17</v>
      </c>
      <c r="S2535">
        <v>4</v>
      </c>
      <c r="U2535" s="7">
        <v>5.5702984537935993</v>
      </c>
      <c r="V2535" s="7">
        <v>17</v>
      </c>
    </row>
    <row r="2536" spans="1:22" x14ac:dyDescent="0.3">
      <c r="A2536" t="str">
        <f t="shared" si="390"/>
        <v>Exp4</v>
      </c>
      <c r="B2536">
        <f t="shared" si="395"/>
        <v>8</v>
      </c>
      <c r="C2536" t="str">
        <f t="shared" si="396"/>
        <v>Nil</v>
      </c>
      <c r="D2536" t="str">
        <f t="shared" si="397"/>
        <v>BattenWinter</v>
      </c>
      <c r="E2536" s="20">
        <f t="shared" si="391"/>
        <v>41890</v>
      </c>
      <c r="F2536" t="str">
        <f t="shared" si="392"/>
        <v>None_8h</v>
      </c>
      <c r="G2536">
        <f t="shared" si="393"/>
        <v>244</v>
      </c>
      <c r="H2536" t="str">
        <f t="shared" si="394"/>
        <v>NO</v>
      </c>
      <c r="I2536">
        <f t="shared" si="398"/>
        <v>6.5352488151658772</v>
      </c>
      <c r="J2536">
        <f t="shared" si="399"/>
        <v>19</v>
      </c>
      <c r="R2536">
        <v>244</v>
      </c>
      <c r="S2536">
        <v>1</v>
      </c>
      <c r="U2536" s="7">
        <v>6.5352488151658772</v>
      </c>
      <c r="V2536" s="7">
        <v>19</v>
      </c>
    </row>
    <row r="2537" spans="1:22" x14ac:dyDescent="0.3">
      <c r="A2537" t="str">
        <f t="shared" si="390"/>
        <v>Exp4</v>
      </c>
      <c r="B2537">
        <f t="shared" si="395"/>
        <v>8</v>
      </c>
      <c r="C2537" t="str">
        <f t="shared" si="396"/>
        <v>Nil</v>
      </c>
      <c r="D2537" t="str">
        <f t="shared" si="397"/>
        <v>BattenWinter</v>
      </c>
      <c r="E2537" s="20">
        <f t="shared" si="391"/>
        <v>41890</v>
      </c>
      <c r="F2537" t="str">
        <f t="shared" si="392"/>
        <v>None_8h</v>
      </c>
      <c r="G2537">
        <f t="shared" si="393"/>
        <v>244</v>
      </c>
      <c r="H2537" t="str">
        <f t="shared" si="394"/>
        <v>NO</v>
      </c>
      <c r="I2537">
        <f t="shared" si="398"/>
        <v>6.5429502369668242</v>
      </c>
      <c r="J2537">
        <f t="shared" si="399"/>
        <v>19</v>
      </c>
      <c r="S2537">
        <v>2</v>
      </c>
      <c r="U2537" s="7">
        <v>6.5429502369668242</v>
      </c>
      <c r="V2537" s="7">
        <v>19</v>
      </c>
    </row>
    <row r="2538" spans="1:22" x14ac:dyDescent="0.3">
      <c r="A2538" t="str">
        <f t="shared" si="390"/>
        <v>Exp4</v>
      </c>
      <c r="B2538">
        <f t="shared" si="395"/>
        <v>8</v>
      </c>
      <c r="C2538" t="str">
        <f t="shared" si="396"/>
        <v>Nil</v>
      </c>
      <c r="D2538" t="str">
        <f t="shared" si="397"/>
        <v>BattenWinter</v>
      </c>
      <c r="E2538" s="20">
        <f t="shared" si="391"/>
        <v>41890</v>
      </c>
      <c r="F2538" t="str">
        <f t="shared" si="392"/>
        <v>None_8h</v>
      </c>
      <c r="G2538">
        <f t="shared" si="393"/>
        <v>244</v>
      </c>
      <c r="H2538" t="str">
        <f t="shared" si="394"/>
        <v>NO</v>
      </c>
      <c r="I2538">
        <f t="shared" si="398"/>
        <v>6.0751528227256379</v>
      </c>
      <c r="J2538">
        <f t="shared" si="399"/>
        <v>16</v>
      </c>
      <c r="S2538">
        <v>3</v>
      </c>
      <c r="U2538" s="7">
        <v>6.0751528227256379</v>
      </c>
      <c r="V2538" s="7">
        <v>16</v>
      </c>
    </row>
    <row r="2539" spans="1:22" x14ac:dyDescent="0.3">
      <c r="A2539" t="str">
        <f t="shared" si="390"/>
        <v>Exp4</v>
      </c>
      <c r="B2539">
        <f t="shared" si="395"/>
        <v>8</v>
      </c>
      <c r="C2539" t="str">
        <f t="shared" si="396"/>
        <v>Nil</v>
      </c>
      <c r="D2539" t="str">
        <f t="shared" si="397"/>
        <v>BattenWinter</v>
      </c>
      <c r="E2539" s="20">
        <f t="shared" si="391"/>
        <v>41890</v>
      </c>
      <c r="F2539" t="str">
        <f t="shared" si="392"/>
        <v>None_8h</v>
      </c>
      <c r="G2539">
        <f t="shared" si="393"/>
        <v>244</v>
      </c>
      <c r="H2539" t="str">
        <f t="shared" si="394"/>
        <v>NO</v>
      </c>
      <c r="I2539">
        <f t="shared" si="398"/>
        <v>6.2294138798993171</v>
      </c>
      <c r="J2539">
        <f t="shared" si="399"/>
        <v>17</v>
      </c>
      <c r="S2539">
        <v>4</v>
      </c>
      <c r="U2539" s="7">
        <v>6.2294138798993171</v>
      </c>
      <c r="V2539" s="7">
        <v>17</v>
      </c>
    </row>
    <row r="2540" spans="1:22" x14ac:dyDescent="0.3">
      <c r="A2540" t="str">
        <f t="shared" si="390"/>
        <v>Exp4</v>
      </c>
      <c r="B2540">
        <f t="shared" si="395"/>
        <v>8</v>
      </c>
      <c r="C2540" t="str">
        <f t="shared" si="396"/>
        <v>Nil</v>
      </c>
      <c r="D2540" t="str">
        <f t="shared" si="397"/>
        <v>BattenWinter</v>
      </c>
      <c r="E2540" s="20">
        <f t="shared" si="391"/>
        <v>41890</v>
      </c>
      <c r="F2540" t="str">
        <f t="shared" si="392"/>
        <v>None_8h</v>
      </c>
      <c r="G2540">
        <f t="shared" si="393"/>
        <v>265</v>
      </c>
      <c r="H2540" t="str">
        <f t="shared" si="394"/>
        <v>NO</v>
      </c>
      <c r="I2540">
        <f t="shared" si="398"/>
        <v>6.3773696682464456</v>
      </c>
      <c r="J2540">
        <f t="shared" si="399"/>
        <v>20</v>
      </c>
      <c r="R2540">
        <v>265</v>
      </c>
      <c r="S2540">
        <v>1</v>
      </c>
      <c r="U2540" s="7">
        <v>6.3773696682464456</v>
      </c>
      <c r="V2540" s="7">
        <v>20</v>
      </c>
    </row>
    <row r="2541" spans="1:22" x14ac:dyDescent="0.3">
      <c r="A2541" t="str">
        <f t="shared" si="390"/>
        <v>Exp4</v>
      </c>
      <c r="B2541">
        <f t="shared" si="395"/>
        <v>8</v>
      </c>
      <c r="C2541" t="str">
        <f t="shared" si="396"/>
        <v>Nil</v>
      </c>
      <c r="D2541" t="str">
        <f t="shared" si="397"/>
        <v>BattenWinter</v>
      </c>
      <c r="E2541" s="20">
        <f t="shared" si="391"/>
        <v>41890</v>
      </c>
      <c r="F2541" t="str">
        <f t="shared" si="392"/>
        <v>None_8h</v>
      </c>
      <c r="G2541">
        <f t="shared" si="393"/>
        <v>265</v>
      </c>
      <c r="H2541" t="str">
        <f t="shared" si="394"/>
        <v>NO</v>
      </c>
      <c r="I2541">
        <f t="shared" si="398"/>
        <v>6.2926540284360186</v>
      </c>
      <c r="J2541">
        <f t="shared" si="399"/>
        <v>20</v>
      </c>
      <c r="S2541">
        <v>2</v>
      </c>
      <c r="U2541" s="7">
        <v>6.2926540284360186</v>
      </c>
      <c r="V2541" s="7">
        <v>20</v>
      </c>
    </row>
    <row r="2542" spans="1:22" x14ac:dyDescent="0.3">
      <c r="A2542" t="str">
        <f t="shared" si="390"/>
        <v>Exp4</v>
      </c>
      <c r="B2542">
        <f t="shared" si="395"/>
        <v>8</v>
      </c>
      <c r="C2542" t="str">
        <f t="shared" si="396"/>
        <v>Nil</v>
      </c>
      <c r="D2542" t="str">
        <f t="shared" si="397"/>
        <v>BattenWinter</v>
      </c>
      <c r="E2542" s="20">
        <f t="shared" si="391"/>
        <v>41890</v>
      </c>
      <c r="F2542" t="str">
        <f t="shared" si="392"/>
        <v>None_8h</v>
      </c>
      <c r="G2542">
        <f t="shared" si="393"/>
        <v>265</v>
      </c>
      <c r="H2542" t="str">
        <f t="shared" si="394"/>
        <v>NO</v>
      </c>
      <c r="I2542">
        <f t="shared" si="398"/>
        <v>5.9582883854728514</v>
      </c>
      <c r="J2542">
        <f t="shared" si="399"/>
        <v>17</v>
      </c>
      <c r="S2542">
        <v>3</v>
      </c>
      <c r="U2542" s="7">
        <v>5.9582883854728514</v>
      </c>
      <c r="V2542" s="7">
        <v>17</v>
      </c>
    </row>
    <row r="2543" spans="1:22" x14ac:dyDescent="0.3">
      <c r="A2543" t="str">
        <f t="shared" si="390"/>
        <v>Exp4</v>
      </c>
      <c r="B2543">
        <f t="shared" si="395"/>
        <v>8</v>
      </c>
      <c r="C2543" t="str">
        <f t="shared" si="396"/>
        <v>Nil</v>
      </c>
      <c r="D2543" t="str">
        <f t="shared" si="397"/>
        <v>BattenWinter</v>
      </c>
      <c r="E2543" s="20">
        <f t="shared" si="391"/>
        <v>41890</v>
      </c>
      <c r="F2543" t="str">
        <f t="shared" si="392"/>
        <v>None_8h</v>
      </c>
      <c r="G2543">
        <f t="shared" si="393"/>
        <v>265</v>
      </c>
      <c r="H2543" t="str">
        <f t="shared" si="394"/>
        <v>NO</v>
      </c>
      <c r="I2543">
        <f t="shared" si="398"/>
        <v>6.1193720379146921</v>
      </c>
      <c r="J2543">
        <f t="shared" si="399"/>
        <v>17</v>
      </c>
      <c r="S2543">
        <v>4</v>
      </c>
      <c r="U2543" s="7">
        <v>6.1193720379146921</v>
      </c>
      <c r="V2543" s="7">
        <v>17</v>
      </c>
    </row>
    <row r="2544" spans="1:22" x14ac:dyDescent="0.3">
      <c r="A2544" t="str">
        <f t="shared" si="390"/>
        <v>Exp4</v>
      </c>
      <c r="B2544">
        <f t="shared" si="395"/>
        <v>8</v>
      </c>
      <c r="C2544" t="str">
        <f t="shared" si="396"/>
        <v>Nil</v>
      </c>
      <c r="D2544" t="str">
        <f t="shared" si="397"/>
        <v>BattenWinter</v>
      </c>
      <c r="E2544" s="20">
        <f t="shared" si="391"/>
        <v>41897</v>
      </c>
      <c r="F2544" t="str">
        <f t="shared" si="392"/>
        <v>None_8h</v>
      </c>
      <c r="G2544">
        <f t="shared" si="393"/>
        <v>228</v>
      </c>
      <c r="H2544" t="str">
        <f t="shared" si="394"/>
        <v>NO</v>
      </c>
      <c r="I2544">
        <f t="shared" si="398"/>
        <v>7.2437086092715228</v>
      </c>
      <c r="J2544">
        <f t="shared" si="399"/>
        <v>21</v>
      </c>
      <c r="P2544" s="1">
        <v>41897</v>
      </c>
      <c r="Q2544" t="s">
        <v>441</v>
      </c>
      <c r="R2544">
        <v>228</v>
      </c>
      <c r="S2544">
        <v>1</v>
      </c>
      <c r="U2544" s="7">
        <v>7.2437086092715228</v>
      </c>
      <c r="V2544" s="7">
        <v>21</v>
      </c>
    </row>
    <row r="2545" spans="1:22" x14ac:dyDescent="0.3">
      <c r="A2545" t="str">
        <f t="shared" si="390"/>
        <v>Exp4</v>
      </c>
      <c r="B2545">
        <f t="shared" si="395"/>
        <v>8</v>
      </c>
      <c r="C2545" t="str">
        <f t="shared" si="396"/>
        <v>Nil</v>
      </c>
      <c r="D2545" t="str">
        <f t="shared" si="397"/>
        <v>BattenWinter</v>
      </c>
      <c r="E2545" s="20">
        <f t="shared" si="391"/>
        <v>41897</v>
      </c>
      <c r="F2545" t="str">
        <f t="shared" si="392"/>
        <v>None_8h</v>
      </c>
      <c r="G2545">
        <f t="shared" si="393"/>
        <v>228</v>
      </c>
      <c r="H2545" t="str">
        <f t="shared" si="394"/>
        <v>NO</v>
      </c>
      <c r="I2545">
        <f t="shared" si="398"/>
        <v>6.6315165876777247</v>
      </c>
      <c r="J2545">
        <f t="shared" si="399"/>
        <v>19</v>
      </c>
      <c r="S2545">
        <v>2</v>
      </c>
      <c r="U2545" s="7">
        <v>6.6315165876777247</v>
      </c>
      <c r="V2545" s="7">
        <v>19</v>
      </c>
    </row>
    <row r="2546" spans="1:22" x14ac:dyDescent="0.3">
      <c r="A2546" t="str">
        <f t="shared" si="390"/>
        <v>Exp4</v>
      </c>
      <c r="B2546">
        <f t="shared" si="395"/>
        <v>8</v>
      </c>
      <c r="C2546" t="str">
        <f t="shared" si="396"/>
        <v>Nil</v>
      </c>
      <c r="D2546" t="str">
        <f t="shared" si="397"/>
        <v>BattenWinter</v>
      </c>
      <c r="E2546" s="20">
        <f t="shared" si="391"/>
        <v>41897</v>
      </c>
      <c r="F2546" t="str">
        <f t="shared" si="392"/>
        <v>None_8h</v>
      </c>
      <c r="G2546">
        <f t="shared" si="393"/>
        <v>228</v>
      </c>
      <c r="H2546" t="str">
        <f t="shared" si="394"/>
        <v>NO</v>
      </c>
      <c r="I2546">
        <f t="shared" si="398"/>
        <v>7.1236203090507724</v>
      </c>
      <c r="J2546">
        <f t="shared" si="399"/>
        <v>22</v>
      </c>
      <c r="S2546">
        <v>3</v>
      </c>
      <c r="U2546" s="7">
        <v>7.1236203090507724</v>
      </c>
      <c r="V2546" s="7">
        <v>22</v>
      </c>
    </row>
    <row r="2547" spans="1:22" x14ac:dyDescent="0.3">
      <c r="A2547" t="str">
        <f t="shared" si="390"/>
        <v>Exp4</v>
      </c>
      <c r="B2547">
        <f t="shared" si="395"/>
        <v>8</v>
      </c>
      <c r="C2547" t="str">
        <f t="shared" si="396"/>
        <v>Nil</v>
      </c>
      <c r="D2547" t="str">
        <f t="shared" si="397"/>
        <v>BattenWinter</v>
      </c>
      <c r="E2547" s="20">
        <f t="shared" si="391"/>
        <v>41897</v>
      </c>
      <c r="F2547" t="str">
        <f t="shared" si="392"/>
        <v>None_8h</v>
      </c>
      <c r="G2547">
        <f t="shared" si="393"/>
        <v>228</v>
      </c>
      <c r="H2547" t="str">
        <f t="shared" si="394"/>
        <v>NO</v>
      </c>
      <c r="I2547">
        <f t="shared" si="398"/>
        <v>6.7547393364928912</v>
      </c>
      <c r="J2547">
        <f t="shared" si="399"/>
        <v>19</v>
      </c>
      <c r="S2547">
        <v>4</v>
      </c>
      <c r="U2547" s="7">
        <v>6.7547393364928912</v>
      </c>
      <c r="V2547" s="7">
        <v>19</v>
      </c>
    </row>
    <row r="2548" spans="1:22" x14ac:dyDescent="0.3">
      <c r="A2548" t="str">
        <f t="shared" si="390"/>
        <v>Exp4</v>
      </c>
      <c r="B2548">
        <f t="shared" si="395"/>
        <v>8</v>
      </c>
      <c r="C2548" t="str">
        <f t="shared" si="396"/>
        <v>Nil</v>
      </c>
      <c r="D2548" t="str">
        <f t="shared" si="397"/>
        <v>BattenWinter</v>
      </c>
      <c r="E2548" s="20">
        <f t="shared" si="391"/>
        <v>41897</v>
      </c>
      <c r="F2548" t="str">
        <f t="shared" si="392"/>
        <v>None_8h</v>
      </c>
      <c r="G2548">
        <f t="shared" si="393"/>
        <v>261</v>
      </c>
      <c r="H2548" t="str">
        <f t="shared" si="394"/>
        <v>NO</v>
      </c>
      <c r="I2548">
        <f t="shared" si="398"/>
        <v>6.5429502369668242</v>
      </c>
      <c r="J2548">
        <f t="shared" si="399"/>
        <v>19</v>
      </c>
      <c r="R2548">
        <v>261</v>
      </c>
      <c r="S2548">
        <v>1</v>
      </c>
      <c r="U2548" s="7">
        <v>6.5429502369668242</v>
      </c>
      <c r="V2548" s="7">
        <v>19</v>
      </c>
    </row>
    <row r="2549" spans="1:22" x14ac:dyDescent="0.3">
      <c r="A2549" t="str">
        <f t="shared" si="390"/>
        <v>Exp4</v>
      </c>
      <c r="B2549">
        <f t="shared" si="395"/>
        <v>8</v>
      </c>
      <c r="C2549" t="str">
        <f t="shared" si="396"/>
        <v>Nil</v>
      </c>
      <c r="D2549" t="str">
        <f t="shared" si="397"/>
        <v>BattenWinter</v>
      </c>
      <c r="E2549" s="20">
        <f t="shared" si="391"/>
        <v>41897</v>
      </c>
      <c r="F2549" t="str">
        <f t="shared" si="392"/>
        <v>None_8h</v>
      </c>
      <c r="G2549">
        <f t="shared" si="393"/>
        <v>261</v>
      </c>
      <c r="H2549" t="str">
        <f t="shared" si="394"/>
        <v>NO</v>
      </c>
      <c r="I2549">
        <f t="shared" si="398"/>
        <v>6.6623222748815163</v>
      </c>
      <c r="J2549">
        <f t="shared" si="399"/>
        <v>20</v>
      </c>
      <c r="S2549">
        <v>2</v>
      </c>
      <c r="U2549" s="7">
        <v>6.6623222748815163</v>
      </c>
      <c r="V2549" s="7">
        <v>20</v>
      </c>
    </row>
    <row r="2550" spans="1:22" x14ac:dyDescent="0.3">
      <c r="A2550" t="str">
        <f t="shared" si="390"/>
        <v>Exp4</v>
      </c>
      <c r="B2550">
        <f t="shared" si="395"/>
        <v>8</v>
      </c>
      <c r="C2550" t="str">
        <f t="shared" si="396"/>
        <v>Nil</v>
      </c>
      <c r="D2550" t="str">
        <f t="shared" si="397"/>
        <v>BattenWinter</v>
      </c>
      <c r="E2550" s="20">
        <f t="shared" si="391"/>
        <v>41897</v>
      </c>
      <c r="F2550" t="str">
        <f t="shared" si="392"/>
        <v>None_8h</v>
      </c>
      <c r="G2550">
        <f t="shared" si="393"/>
        <v>261</v>
      </c>
      <c r="H2550" t="str">
        <f t="shared" si="394"/>
        <v>NO</v>
      </c>
      <c r="I2550">
        <f t="shared" si="398"/>
        <v>6.9049170616113749</v>
      </c>
      <c r="J2550">
        <f t="shared" si="399"/>
        <v>23</v>
      </c>
      <c r="S2550">
        <v>3</v>
      </c>
      <c r="U2550" s="7">
        <v>6.9049170616113749</v>
      </c>
      <c r="V2550" s="7">
        <v>23</v>
      </c>
    </row>
    <row r="2551" spans="1:22" x14ac:dyDescent="0.3">
      <c r="A2551" t="str">
        <f t="shared" si="390"/>
        <v>Exp4</v>
      </c>
      <c r="B2551">
        <f t="shared" si="395"/>
        <v>8</v>
      </c>
      <c r="C2551" t="str">
        <f t="shared" si="396"/>
        <v>Nil</v>
      </c>
      <c r="D2551" t="str">
        <f t="shared" si="397"/>
        <v>BattenWinter</v>
      </c>
      <c r="E2551" s="20">
        <f t="shared" si="391"/>
        <v>41897</v>
      </c>
      <c r="F2551" t="str">
        <f t="shared" si="392"/>
        <v>None_8h</v>
      </c>
      <c r="G2551">
        <f t="shared" si="393"/>
        <v>261</v>
      </c>
      <c r="H2551" t="str">
        <f t="shared" si="394"/>
        <v>NO</v>
      </c>
      <c r="I2551">
        <f t="shared" si="398"/>
        <v>6.7431872037914689</v>
      </c>
      <c r="J2551">
        <f t="shared" si="399"/>
        <v>19</v>
      </c>
      <c r="S2551">
        <v>4</v>
      </c>
      <c r="U2551" s="7">
        <v>6.7431872037914689</v>
      </c>
      <c r="V2551" s="7">
        <v>19</v>
      </c>
    </row>
    <row r="2552" spans="1:22" x14ac:dyDescent="0.3">
      <c r="A2552" t="str">
        <f t="shared" si="390"/>
        <v>Exp4</v>
      </c>
      <c r="B2552">
        <f t="shared" si="395"/>
        <v>8</v>
      </c>
      <c r="C2552" t="str">
        <f t="shared" si="396"/>
        <v>Nil</v>
      </c>
      <c r="D2552" t="str">
        <f t="shared" si="397"/>
        <v>BattenWinter</v>
      </c>
      <c r="E2552" s="20">
        <f t="shared" si="391"/>
        <v>41897</v>
      </c>
      <c r="F2552" t="str">
        <f t="shared" si="392"/>
        <v>None_8h</v>
      </c>
      <c r="G2552">
        <f t="shared" si="393"/>
        <v>267</v>
      </c>
      <c r="H2552" t="str">
        <f t="shared" si="394"/>
        <v>NO</v>
      </c>
      <c r="I2552">
        <f t="shared" si="398"/>
        <v>6.854857819905213</v>
      </c>
      <c r="J2552">
        <f t="shared" si="399"/>
        <v>20</v>
      </c>
      <c r="R2552">
        <v>267</v>
      </c>
      <c r="S2552">
        <v>1</v>
      </c>
      <c r="U2552" s="7">
        <v>6.854857819905213</v>
      </c>
      <c r="V2552" s="7">
        <v>20</v>
      </c>
    </row>
    <row r="2553" spans="1:22" x14ac:dyDescent="0.3">
      <c r="A2553" t="str">
        <f t="shared" si="390"/>
        <v>Exp4</v>
      </c>
      <c r="B2553">
        <f t="shared" si="395"/>
        <v>8</v>
      </c>
      <c r="C2553" t="str">
        <f t="shared" si="396"/>
        <v>Nil</v>
      </c>
      <c r="D2553" t="str">
        <f t="shared" si="397"/>
        <v>BattenWinter</v>
      </c>
      <c r="E2553" s="20">
        <f t="shared" si="391"/>
        <v>41897</v>
      </c>
      <c r="F2553" t="str">
        <f t="shared" si="392"/>
        <v>None_8h</v>
      </c>
      <c r="G2553">
        <f t="shared" si="393"/>
        <v>267</v>
      </c>
      <c r="H2553" t="str">
        <f t="shared" si="394"/>
        <v>NO</v>
      </c>
      <c r="I2553">
        <f t="shared" si="398"/>
        <v>6.981931279620853</v>
      </c>
      <c r="J2553">
        <f t="shared" si="399"/>
        <v>20</v>
      </c>
      <c r="S2553">
        <v>2</v>
      </c>
      <c r="U2553" s="7">
        <v>6.981931279620853</v>
      </c>
      <c r="V2553" s="7">
        <v>20</v>
      </c>
    </row>
    <row r="2554" spans="1:22" x14ac:dyDescent="0.3">
      <c r="A2554" t="str">
        <f t="shared" si="390"/>
        <v>Exp4</v>
      </c>
      <c r="B2554">
        <f t="shared" si="395"/>
        <v>8</v>
      </c>
      <c r="C2554" t="str">
        <f t="shared" si="396"/>
        <v>Nil</v>
      </c>
      <c r="D2554" t="str">
        <f t="shared" si="397"/>
        <v>BattenWinter</v>
      </c>
      <c r="E2554" s="20">
        <f t="shared" si="391"/>
        <v>41897</v>
      </c>
      <c r="F2554" t="str">
        <f t="shared" si="392"/>
        <v>None_8h</v>
      </c>
      <c r="G2554">
        <f t="shared" si="393"/>
        <v>267</v>
      </c>
      <c r="H2554" t="str">
        <f t="shared" si="394"/>
        <v>NO</v>
      </c>
      <c r="I2554">
        <f t="shared" si="398"/>
        <v>6.7739928909952605</v>
      </c>
      <c r="J2554">
        <f t="shared" si="399"/>
        <v>19</v>
      </c>
      <c r="S2554">
        <v>3</v>
      </c>
      <c r="U2554" s="7">
        <v>6.7739928909952605</v>
      </c>
      <c r="V2554" s="7">
        <v>19</v>
      </c>
    </row>
    <row r="2555" spans="1:22" x14ac:dyDescent="0.3">
      <c r="A2555" t="str">
        <f t="shared" si="390"/>
        <v>Exp4</v>
      </c>
      <c r="B2555">
        <f t="shared" si="395"/>
        <v>8</v>
      </c>
      <c r="C2555" t="str">
        <f t="shared" si="396"/>
        <v>Nil</v>
      </c>
      <c r="D2555" t="str">
        <f t="shared" si="397"/>
        <v>BattenWinter</v>
      </c>
      <c r="E2555" s="20">
        <f t="shared" si="391"/>
        <v>41897</v>
      </c>
      <c r="F2555" t="str">
        <f t="shared" si="392"/>
        <v>None_8h</v>
      </c>
      <c r="G2555">
        <f t="shared" si="393"/>
        <v>267</v>
      </c>
      <c r="H2555" t="str">
        <f t="shared" si="394"/>
        <v>NO</v>
      </c>
      <c r="I2555">
        <f t="shared" si="398"/>
        <v>7.8017660044150112</v>
      </c>
      <c r="J2555">
        <f t="shared" si="399"/>
        <v>21</v>
      </c>
      <c r="S2555">
        <v>4</v>
      </c>
      <c r="U2555" s="7">
        <v>7.8017660044150112</v>
      </c>
      <c r="V2555" s="7">
        <v>21</v>
      </c>
    </row>
    <row r="2556" spans="1:22" x14ac:dyDescent="0.3">
      <c r="A2556" t="str">
        <f t="shared" si="390"/>
        <v>Exp4</v>
      </c>
      <c r="B2556">
        <f t="shared" si="395"/>
        <v>8</v>
      </c>
      <c r="C2556" t="str">
        <f t="shared" si="396"/>
        <v>Nil</v>
      </c>
      <c r="D2556" t="str">
        <f t="shared" si="397"/>
        <v>BattenWinter</v>
      </c>
      <c r="E2556" s="20">
        <f t="shared" si="391"/>
        <v>41904</v>
      </c>
      <c r="F2556" t="str">
        <f t="shared" si="392"/>
        <v>None_8h</v>
      </c>
      <c r="G2556">
        <f t="shared" si="393"/>
        <v>224</v>
      </c>
      <c r="H2556" t="str">
        <f t="shared" si="394"/>
        <v>NO</v>
      </c>
      <c r="I2556">
        <f t="shared" si="398"/>
        <v>8.1317365269461082</v>
      </c>
      <c r="J2556">
        <f t="shared" si="399"/>
        <v>21</v>
      </c>
      <c r="P2556" s="1">
        <v>41904</v>
      </c>
      <c r="Q2556" t="s">
        <v>441</v>
      </c>
      <c r="R2556">
        <v>224</v>
      </c>
      <c r="S2556">
        <v>1</v>
      </c>
      <c r="U2556" s="7">
        <v>8.1317365269461082</v>
      </c>
      <c r="V2556" s="7">
        <v>21</v>
      </c>
    </row>
    <row r="2557" spans="1:22" x14ac:dyDescent="0.3">
      <c r="A2557" t="str">
        <f t="shared" si="390"/>
        <v>Exp4</v>
      </c>
      <c r="B2557">
        <f t="shared" si="395"/>
        <v>8</v>
      </c>
      <c r="C2557" t="str">
        <f t="shared" si="396"/>
        <v>Nil</v>
      </c>
      <c r="D2557" t="str">
        <f t="shared" si="397"/>
        <v>BattenWinter</v>
      </c>
      <c r="E2557" s="20">
        <f t="shared" si="391"/>
        <v>41904</v>
      </c>
      <c r="F2557" t="str">
        <f t="shared" si="392"/>
        <v>None_8h</v>
      </c>
      <c r="G2557">
        <f t="shared" si="393"/>
        <v>224</v>
      </c>
      <c r="H2557" t="str">
        <f t="shared" si="394"/>
        <v>NO</v>
      </c>
      <c r="I2557">
        <f t="shared" si="398"/>
        <v>7.4697571743929361</v>
      </c>
      <c r="J2557">
        <f t="shared" si="399"/>
        <v>19</v>
      </c>
      <c r="S2557">
        <v>2</v>
      </c>
      <c r="U2557" s="7">
        <v>7.4697571743929361</v>
      </c>
      <c r="V2557" s="7">
        <v>19</v>
      </c>
    </row>
    <row r="2558" spans="1:22" x14ac:dyDescent="0.3">
      <c r="A2558" t="str">
        <f t="shared" si="390"/>
        <v>Exp4</v>
      </c>
      <c r="B2558">
        <f t="shared" si="395"/>
        <v>8</v>
      </c>
      <c r="C2558" t="str">
        <f t="shared" si="396"/>
        <v>Nil</v>
      </c>
      <c r="D2558" t="str">
        <f t="shared" si="397"/>
        <v>BattenWinter</v>
      </c>
      <c r="E2558" s="20">
        <f t="shared" si="391"/>
        <v>41904</v>
      </c>
      <c r="F2558" t="str">
        <f t="shared" si="392"/>
        <v>None_8h</v>
      </c>
      <c r="G2558">
        <f t="shared" si="393"/>
        <v>224</v>
      </c>
      <c r="H2558" t="str">
        <f t="shared" si="394"/>
        <v>NO</v>
      </c>
      <c r="I2558">
        <f t="shared" si="398"/>
        <v>7.5721854304635761</v>
      </c>
      <c r="J2558">
        <f t="shared" si="399"/>
        <v>21</v>
      </c>
      <c r="S2558">
        <v>3</v>
      </c>
      <c r="U2558" s="7">
        <v>7.5721854304635761</v>
      </c>
      <c r="V2558" s="7">
        <v>21</v>
      </c>
    </row>
    <row r="2559" spans="1:22" x14ac:dyDescent="0.3">
      <c r="A2559" t="str">
        <f t="shared" si="390"/>
        <v>Exp4</v>
      </c>
      <c r="B2559">
        <f t="shared" si="395"/>
        <v>8</v>
      </c>
      <c r="C2559" t="str">
        <f t="shared" si="396"/>
        <v>Nil</v>
      </c>
      <c r="D2559" t="str">
        <f t="shared" si="397"/>
        <v>BattenWinter</v>
      </c>
      <c r="E2559" s="20">
        <f t="shared" si="391"/>
        <v>41904</v>
      </c>
      <c r="F2559" t="str">
        <f t="shared" si="392"/>
        <v>None_8h</v>
      </c>
      <c r="G2559">
        <f t="shared" si="393"/>
        <v>224</v>
      </c>
      <c r="H2559" t="str">
        <f t="shared" si="394"/>
        <v>NO</v>
      </c>
      <c r="I2559">
        <f t="shared" si="398"/>
        <v>8.1631023666951812</v>
      </c>
      <c r="J2559">
        <f t="shared" si="399"/>
        <v>25</v>
      </c>
      <c r="S2559">
        <v>4</v>
      </c>
      <c r="U2559" s="7">
        <v>8.1631023666951812</v>
      </c>
      <c r="V2559" s="7">
        <v>25</v>
      </c>
    </row>
    <row r="2560" spans="1:22" x14ac:dyDescent="0.3">
      <c r="A2560" t="str">
        <f t="shared" si="390"/>
        <v>Exp4</v>
      </c>
      <c r="B2560">
        <f t="shared" si="395"/>
        <v>8</v>
      </c>
      <c r="C2560" t="str">
        <f t="shared" si="396"/>
        <v>Nil</v>
      </c>
      <c r="D2560" t="str">
        <f t="shared" si="397"/>
        <v>BattenWinter</v>
      </c>
      <c r="E2560" s="20">
        <f t="shared" si="391"/>
        <v>41904</v>
      </c>
      <c r="F2560" t="str">
        <f t="shared" si="392"/>
        <v>None_8h</v>
      </c>
      <c r="G2560">
        <f t="shared" si="393"/>
        <v>264</v>
      </c>
      <c r="H2560" t="str">
        <f t="shared" si="394"/>
        <v>NO</v>
      </c>
      <c r="I2560">
        <f t="shared" si="398"/>
        <v>7.2295805739514352</v>
      </c>
      <c r="J2560">
        <f t="shared" si="399"/>
        <v>20</v>
      </c>
      <c r="R2560">
        <v>264</v>
      </c>
      <c r="S2560">
        <v>1</v>
      </c>
      <c r="U2560" s="7">
        <v>7.2295805739514352</v>
      </c>
      <c r="V2560" s="7">
        <v>20</v>
      </c>
    </row>
    <row r="2561" spans="1:22" x14ac:dyDescent="0.3">
      <c r="A2561" t="str">
        <f t="shared" si="390"/>
        <v>Exp4</v>
      </c>
      <c r="B2561">
        <f t="shared" si="395"/>
        <v>8</v>
      </c>
      <c r="C2561" t="str">
        <f t="shared" si="396"/>
        <v>Nil</v>
      </c>
      <c r="D2561" t="str">
        <f t="shared" si="397"/>
        <v>BattenWinter</v>
      </c>
      <c r="E2561" s="20">
        <f t="shared" si="391"/>
        <v>41904</v>
      </c>
      <c r="F2561" t="str">
        <f t="shared" si="392"/>
        <v>None_8h</v>
      </c>
      <c r="G2561">
        <f t="shared" si="393"/>
        <v>264</v>
      </c>
      <c r="H2561" t="str">
        <f t="shared" si="394"/>
        <v>NO</v>
      </c>
      <c r="I2561">
        <f t="shared" si="398"/>
        <v>7.5368653421633551</v>
      </c>
      <c r="J2561">
        <f t="shared" si="399"/>
        <v>23</v>
      </c>
      <c r="S2561">
        <v>2</v>
      </c>
      <c r="U2561" s="7">
        <v>7.5368653421633551</v>
      </c>
      <c r="V2561" s="7">
        <v>23</v>
      </c>
    </row>
    <row r="2562" spans="1:22" x14ac:dyDescent="0.3">
      <c r="A2562" t="str">
        <f t="shared" si="390"/>
        <v>Exp4</v>
      </c>
      <c r="B2562">
        <f t="shared" si="395"/>
        <v>8</v>
      </c>
      <c r="C2562" t="str">
        <f t="shared" si="396"/>
        <v>Nil</v>
      </c>
      <c r="D2562" t="str">
        <f t="shared" si="397"/>
        <v>BattenWinter</v>
      </c>
      <c r="E2562" s="20">
        <f t="shared" si="391"/>
        <v>41904</v>
      </c>
      <c r="F2562" t="str">
        <f t="shared" si="392"/>
        <v>None_8h</v>
      </c>
      <c r="G2562">
        <f t="shared" si="393"/>
        <v>264</v>
      </c>
      <c r="H2562" t="str">
        <f t="shared" si="394"/>
        <v>NO</v>
      </c>
      <c r="I2562">
        <f t="shared" si="398"/>
        <v>7.1483443708609276</v>
      </c>
      <c r="J2562">
        <f t="shared" si="399"/>
        <v>22</v>
      </c>
      <c r="S2562">
        <v>3</v>
      </c>
      <c r="U2562" s="7">
        <v>7.1483443708609276</v>
      </c>
      <c r="V2562" s="7">
        <v>22</v>
      </c>
    </row>
    <row r="2563" spans="1:22" x14ac:dyDescent="0.3">
      <c r="A2563" t="str">
        <f t="shared" ref="A2563:A2626" si="400">IF(L2563="",A2562,L2563)</f>
        <v>Exp4</v>
      </c>
      <c r="B2563">
        <f t="shared" si="395"/>
        <v>8</v>
      </c>
      <c r="C2563" t="str">
        <f t="shared" si="396"/>
        <v>Nil</v>
      </c>
      <c r="D2563" t="str">
        <f t="shared" si="397"/>
        <v>BattenWinter</v>
      </c>
      <c r="E2563" s="20">
        <f t="shared" ref="E2563:E2626" si="401">IF(P2563="",E2562,P2563)</f>
        <v>41904</v>
      </c>
      <c r="F2563" t="str">
        <f t="shared" ref="F2563:F2626" si="402">IF(Q2563="",F2562,Q2563)</f>
        <v>None_8h</v>
      </c>
      <c r="G2563">
        <f t="shared" ref="G2563:G2626" si="403">IF(R2563="",G2562,R2563)</f>
        <v>264</v>
      </c>
      <c r="H2563" t="str">
        <f t="shared" ref="H2563:H2626" si="404">IF(T2563="","NO","YES")</f>
        <v>NO</v>
      </c>
      <c r="I2563">
        <f t="shared" si="398"/>
        <v>7.4803532008830018</v>
      </c>
      <c r="J2563">
        <f t="shared" si="399"/>
        <v>24</v>
      </c>
      <c r="S2563">
        <v>4</v>
      </c>
      <c r="U2563" s="7">
        <v>7.4803532008830018</v>
      </c>
      <c r="V2563" s="7">
        <v>24</v>
      </c>
    </row>
    <row r="2564" spans="1:22" x14ac:dyDescent="0.3">
      <c r="A2564" t="str">
        <f t="shared" si="400"/>
        <v>Exp4</v>
      </c>
      <c r="B2564">
        <f t="shared" ref="B2564:B2627" si="405">IF(L2564="",B2563,M2564)</f>
        <v>8</v>
      </c>
      <c r="C2564" t="str">
        <f t="shared" ref="C2564:C2627" si="406">IF(O2564="",C2563,O2564)</f>
        <v>Nil</v>
      </c>
      <c r="D2564" t="str">
        <f t="shared" ref="D2564:D2627" si="407">IF(N2564="",D2563,N2564)</f>
        <v>BattenWinter</v>
      </c>
      <c r="E2564" s="20">
        <f t="shared" si="401"/>
        <v>41904</v>
      </c>
      <c r="F2564" t="str">
        <f t="shared" si="402"/>
        <v>None_8h</v>
      </c>
      <c r="G2564">
        <f t="shared" si="403"/>
        <v>270</v>
      </c>
      <c r="H2564" t="str">
        <f t="shared" si="404"/>
        <v>NO</v>
      </c>
      <c r="I2564">
        <f t="shared" ref="I2564:I2627" si="408">IF(U2564="","",U2564)</f>
        <v>7.268432671081678</v>
      </c>
      <c r="J2564">
        <f t="shared" ref="J2564:J2627" si="409">IF(V2564="","",V2564)</f>
        <v>24</v>
      </c>
      <c r="R2564">
        <v>270</v>
      </c>
      <c r="S2564">
        <v>1</v>
      </c>
      <c r="U2564" s="7">
        <v>7.268432671081678</v>
      </c>
      <c r="V2564" s="7">
        <v>24</v>
      </c>
    </row>
    <row r="2565" spans="1:22" x14ac:dyDescent="0.3">
      <c r="A2565" t="str">
        <f t="shared" si="400"/>
        <v>Exp4</v>
      </c>
      <c r="B2565">
        <f t="shared" si="405"/>
        <v>8</v>
      </c>
      <c r="C2565" t="str">
        <f t="shared" si="406"/>
        <v>Nil</v>
      </c>
      <c r="D2565" t="str">
        <f t="shared" si="407"/>
        <v>BattenWinter</v>
      </c>
      <c r="E2565" s="20">
        <f t="shared" si="401"/>
        <v>41904</v>
      </c>
      <c r="F2565" t="str">
        <f t="shared" si="402"/>
        <v>None_8h</v>
      </c>
      <c r="G2565">
        <f t="shared" si="403"/>
        <v>270</v>
      </c>
      <c r="H2565" t="str">
        <f t="shared" si="404"/>
        <v>NO</v>
      </c>
      <c r="I2565">
        <f t="shared" si="408"/>
        <v>7.268432671081678</v>
      </c>
      <c r="J2565">
        <f t="shared" si="409"/>
        <v>22</v>
      </c>
      <c r="S2565">
        <v>2</v>
      </c>
      <c r="U2565" s="7">
        <v>7.268432671081678</v>
      </c>
      <c r="V2565" s="7">
        <v>22</v>
      </c>
    </row>
    <row r="2566" spans="1:22" x14ac:dyDescent="0.3">
      <c r="A2566" t="str">
        <f t="shared" si="400"/>
        <v>Exp4</v>
      </c>
      <c r="B2566">
        <f t="shared" si="405"/>
        <v>8</v>
      </c>
      <c r="C2566" t="str">
        <f t="shared" si="406"/>
        <v>Nil</v>
      </c>
      <c r="D2566" t="str">
        <f t="shared" si="407"/>
        <v>BattenWinter</v>
      </c>
      <c r="E2566" s="20">
        <f t="shared" si="401"/>
        <v>41904</v>
      </c>
      <c r="F2566" t="str">
        <f t="shared" si="402"/>
        <v>None_8h</v>
      </c>
      <c r="G2566">
        <f t="shared" si="403"/>
        <v>270</v>
      </c>
      <c r="H2566" t="str">
        <f t="shared" si="404"/>
        <v>NO</v>
      </c>
      <c r="I2566">
        <f t="shared" si="408"/>
        <v>7.7664459161147903</v>
      </c>
      <c r="J2566">
        <f t="shared" si="409"/>
        <v>22</v>
      </c>
      <c r="S2566">
        <v>3</v>
      </c>
      <c r="U2566" s="7">
        <v>7.7664459161147903</v>
      </c>
      <c r="V2566" s="7">
        <v>22</v>
      </c>
    </row>
    <row r="2567" spans="1:22" x14ac:dyDescent="0.3">
      <c r="A2567" t="str">
        <f t="shared" si="400"/>
        <v>Exp4</v>
      </c>
      <c r="B2567">
        <f t="shared" si="405"/>
        <v>8</v>
      </c>
      <c r="C2567" t="str">
        <f t="shared" si="406"/>
        <v>Nil</v>
      </c>
      <c r="D2567" t="str">
        <f t="shared" si="407"/>
        <v>BattenWinter</v>
      </c>
      <c r="E2567" s="20">
        <f t="shared" si="401"/>
        <v>41904</v>
      </c>
      <c r="F2567" t="str">
        <f t="shared" si="402"/>
        <v>None_8h</v>
      </c>
      <c r="G2567">
        <f t="shared" si="403"/>
        <v>270</v>
      </c>
      <c r="H2567" t="str">
        <f t="shared" si="404"/>
        <v>NO</v>
      </c>
      <c r="I2567">
        <f t="shared" si="408"/>
        <v>7.6498896247240618</v>
      </c>
      <c r="J2567">
        <f t="shared" si="409"/>
        <v>23</v>
      </c>
      <c r="S2567">
        <v>4</v>
      </c>
      <c r="U2567" s="7">
        <v>7.6498896247240618</v>
      </c>
      <c r="V2567" s="7">
        <v>23</v>
      </c>
    </row>
    <row r="2568" spans="1:22" x14ac:dyDescent="0.3">
      <c r="A2568" t="str">
        <f t="shared" si="400"/>
        <v>Exp4</v>
      </c>
      <c r="B2568">
        <f t="shared" si="405"/>
        <v>8</v>
      </c>
      <c r="C2568" t="str">
        <f t="shared" si="406"/>
        <v>Nil</v>
      </c>
      <c r="D2568" t="str">
        <f t="shared" si="407"/>
        <v>BattenWinter</v>
      </c>
      <c r="E2568" s="20">
        <f t="shared" si="401"/>
        <v>41911</v>
      </c>
      <c r="F2568" t="str">
        <f t="shared" si="402"/>
        <v>None_8h</v>
      </c>
      <c r="G2568">
        <f t="shared" si="403"/>
        <v>217</v>
      </c>
      <c r="H2568" t="str">
        <f t="shared" si="404"/>
        <v>NO</v>
      </c>
      <c r="I2568">
        <f t="shared" si="408"/>
        <v>8.749643570002851</v>
      </c>
      <c r="J2568">
        <f t="shared" si="409"/>
        <v>25</v>
      </c>
      <c r="P2568" s="1">
        <v>41911</v>
      </c>
      <c r="Q2568" t="s">
        <v>441</v>
      </c>
      <c r="R2568">
        <v>217</v>
      </c>
      <c r="S2568">
        <v>1</v>
      </c>
      <c r="U2568" s="7">
        <v>8.749643570002851</v>
      </c>
      <c r="V2568" s="7">
        <v>25</v>
      </c>
    </row>
    <row r="2569" spans="1:22" x14ac:dyDescent="0.3">
      <c r="A2569" t="str">
        <f t="shared" si="400"/>
        <v>Exp4</v>
      </c>
      <c r="B2569">
        <f t="shared" si="405"/>
        <v>8</v>
      </c>
      <c r="C2569" t="str">
        <f t="shared" si="406"/>
        <v>Nil</v>
      </c>
      <c r="D2569" t="str">
        <f t="shared" si="407"/>
        <v>BattenWinter</v>
      </c>
      <c r="E2569" s="20">
        <f t="shared" si="401"/>
        <v>41911</v>
      </c>
      <c r="F2569" t="str">
        <f t="shared" si="402"/>
        <v>None_8h</v>
      </c>
      <c r="G2569">
        <f t="shared" si="403"/>
        <v>217</v>
      </c>
      <c r="H2569" t="str">
        <f t="shared" si="404"/>
        <v>NO</v>
      </c>
      <c r="I2569">
        <f t="shared" si="408"/>
        <v>8.6398631308810945</v>
      </c>
      <c r="J2569">
        <f t="shared" si="409"/>
        <v>26</v>
      </c>
      <c r="S2569">
        <v>2</v>
      </c>
      <c r="U2569" s="7">
        <v>8.6398631308810945</v>
      </c>
      <c r="V2569" s="7">
        <v>26</v>
      </c>
    </row>
    <row r="2570" spans="1:22" x14ac:dyDescent="0.3">
      <c r="A2570" t="str">
        <f t="shared" si="400"/>
        <v>Exp4</v>
      </c>
      <c r="B2570">
        <f t="shared" si="405"/>
        <v>8</v>
      </c>
      <c r="C2570" t="str">
        <f t="shared" si="406"/>
        <v>Nil</v>
      </c>
      <c r="D2570" t="str">
        <f t="shared" si="407"/>
        <v>BattenWinter</v>
      </c>
      <c r="E2570" s="20">
        <f t="shared" si="401"/>
        <v>41911</v>
      </c>
      <c r="F2570" t="str">
        <f t="shared" si="402"/>
        <v>None_8h</v>
      </c>
      <c r="G2570">
        <f t="shared" si="403"/>
        <v>217</v>
      </c>
      <c r="H2570" t="str">
        <f t="shared" si="404"/>
        <v>NO</v>
      </c>
      <c r="I2570">
        <f t="shared" si="408"/>
        <v>8.1160536070715708</v>
      </c>
      <c r="J2570">
        <f t="shared" si="409"/>
        <v>27</v>
      </c>
      <c r="S2570">
        <v>3</v>
      </c>
      <c r="U2570" s="7">
        <v>8.1160536070715708</v>
      </c>
      <c r="V2570" s="7">
        <v>27</v>
      </c>
    </row>
    <row r="2571" spans="1:22" x14ac:dyDescent="0.3">
      <c r="A2571" t="str">
        <f t="shared" si="400"/>
        <v>Exp4</v>
      </c>
      <c r="B2571">
        <f t="shared" si="405"/>
        <v>8</v>
      </c>
      <c r="C2571" t="str">
        <f t="shared" si="406"/>
        <v>Nil</v>
      </c>
      <c r="D2571" t="str">
        <f t="shared" si="407"/>
        <v>BattenWinter</v>
      </c>
      <c r="E2571" s="20">
        <f t="shared" si="401"/>
        <v>41911</v>
      </c>
      <c r="F2571" t="str">
        <f t="shared" si="402"/>
        <v>None_8h</v>
      </c>
      <c r="G2571">
        <f t="shared" si="403"/>
        <v>217</v>
      </c>
      <c r="H2571" t="str">
        <f t="shared" si="404"/>
        <v>NO</v>
      </c>
      <c r="I2571">
        <f t="shared" si="408"/>
        <v>8.7684630738522955</v>
      </c>
      <c r="J2571">
        <f t="shared" si="409"/>
        <v>25</v>
      </c>
      <c r="S2571">
        <v>4</v>
      </c>
      <c r="U2571" s="7">
        <v>8.7684630738522955</v>
      </c>
      <c r="V2571" s="7">
        <v>25</v>
      </c>
    </row>
    <row r="2572" spans="1:22" x14ac:dyDescent="0.3">
      <c r="A2572" t="str">
        <f t="shared" si="400"/>
        <v>Exp4</v>
      </c>
      <c r="B2572">
        <f t="shared" si="405"/>
        <v>8</v>
      </c>
      <c r="C2572" t="str">
        <f t="shared" si="406"/>
        <v>Nil</v>
      </c>
      <c r="D2572" t="str">
        <f t="shared" si="407"/>
        <v>BattenWinter</v>
      </c>
      <c r="E2572" s="20">
        <f t="shared" si="401"/>
        <v>41911</v>
      </c>
      <c r="F2572" t="str">
        <f t="shared" si="402"/>
        <v>None_8h</v>
      </c>
      <c r="G2572">
        <f t="shared" si="403"/>
        <v>266</v>
      </c>
      <c r="H2572" t="str">
        <f t="shared" si="404"/>
        <v>NO</v>
      </c>
      <c r="I2572">
        <f t="shared" si="408"/>
        <v>8.1787852865697168</v>
      </c>
      <c r="J2572">
        <f t="shared" si="409"/>
        <v>28</v>
      </c>
      <c r="R2572">
        <v>266</v>
      </c>
      <c r="S2572">
        <v>1</v>
      </c>
      <c r="U2572" s="7">
        <v>8.1787852865697168</v>
      </c>
      <c r="V2572" s="7">
        <v>28</v>
      </c>
    </row>
    <row r="2573" spans="1:22" x14ac:dyDescent="0.3">
      <c r="A2573" t="str">
        <f t="shared" si="400"/>
        <v>Exp4</v>
      </c>
      <c r="B2573">
        <f t="shared" si="405"/>
        <v>8</v>
      </c>
      <c r="C2573" t="str">
        <f t="shared" si="406"/>
        <v>Nil</v>
      </c>
      <c r="D2573" t="str">
        <f t="shared" si="407"/>
        <v>BattenWinter</v>
      </c>
      <c r="E2573" s="20">
        <f t="shared" si="401"/>
        <v>41911</v>
      </c>
      <c r="F2573" t="str">
        <f t="shared" si="402"/>
        <v>None_8h</v>
      </c>
      <c r="G2573">
        <f t="shared" si="403"/>
        <v>266</v>
      </c>
      <c r="H2573" t="str">
        <f t="shared" si="404"/>
        <v>NO</v>
      </c>
      <c r="I2573">
        <f t="shared" si="408"/>
        <v>8.6022241231822072</v>
      </c>
      <c r="J2573">
        <f t="shared" si="409"/>
        <v>25</v>
      </c>
      <c r="S2573">
        <v>2</v>
      </c>
      <c r="U2573" s="7">
        <v>8.6022241231822072</v>
      </c>
      <c r="V2573" s="7">
        <v>25</v>
      </c>
    </row>
    <row r="2574" spans="1:22" x14ac:dyDescent="0.3">
      <c r="A2574" t="str">
        <f t="shared" si="400"/>
        <v>Exp4</v>
      </c>
      <c r="B2574">
        <f t="shared" si="405"/>
        <v>8</v>
      </c>
      <c r="C2574" t="str">
        <f t="shared" si="406"/>
        <v>Nil</v>
      </c>
      <c r="D2574" t="str">
        <f t="shared" si="407"/>
        <v>BattenWinter</v>
      </c>
      <c r="E2574" s="20">
        <f t="shared" si="401"/>
        <v>41911</v>
      </c>
      <c r="F2574" t="str">
        <f t="shared" si="402"/>
        <v>None_8h</v>
      </c>
      <c r="G2574">
        <f t="shared" si="403"/>
        <v>266</v>
      </c>
      <c r="H2574" t="str">
        <f t="shared" si="404"/>
        <v>NO</v>
      </c>
      <c r="I2574">
        <f t="shared" si="408"/>
        <v>8.4924436840604507</v>
      </c>
      <c r="J2574">
        <f t="shared" si="409"/>
        <v>25</v>
      </c>
      <c r="S2574">
        <v>3</v>
      </c>
      <c r="U2574" s="7">
        <v>8.4924436840604507</v>
      </c>
      <c r="V2574" s="7">
        <v>25</v>
      </c>
    </row>
    <row r="2575" spans="1:22" x14ac:dyDescent="0.3">
      <c r="A2575" t="str">
        <f t="shared" si="400"/>
        <v>Exp4</v>
      </c>
      <c r="B2575">
        <f t="shared" si="405"/>
        <v>8</v>
      </c>
      <c r="C2575" t="str">
        <f t="shared" si="406"/>
        <v>Nil</v>
      </c>
      <c r="D2575" t="str">
        <f t="shared" si="407"/>
        <v>BattenWinter</v>
      </c>
      <c r="E2575" s="20">
        <f t="shared" si="401"/>
        <v>41911</v>
      </c>
      <c r="F2575" t="str">
        <f t="shared" si="402"/>
        <v>None_8h</v>
      </c>
      <c r="G2575">
        <f t="shared" si="403"/>
        <v>266</v>
      </c>
      <c r="H2575" t="str">
        <f t="shared" si="404"/>
        <v>NO</v>
      </c>
      <c r="I2575">
        <f t="shared" si="408"/>
        <v>8.2822925577416591</v>
      </c>
      <c r="J2575">
        <f t="shared" si="409"/>
        <v>26</v>
      </c>
      <c r="S2575">
        <v>4</v>
      </c>
      <c r="U2575" s="7">
        <v>8.2822925577416591</v>
      </c>
      <c r="V2575" s="7">
        <v>26</v>
      </c>
    </row>
    <row r="2576" spans="1:22" x14ac:dyDescent="0.3">
      <c r="A2576" t="str">
        <f t="shared" si="400"/>
        <v>Exp4</v>
      </c>
      <c r="B2576">
        <f t="shared" si="405"/>
        <v>8</v>
      </c>
      <c r="C2576" t="str">
        <f t="shared" si="406"/>
        <v>Nil</v>
      </c>
      <c r="D2576" t="str">
        <f t="shared" si="407"/>
        <v>BattenWinter</v>
      </c>
      <c r="E2576" s="20">
        <f t="shared" si="401"/>
        <v>41911</v>
      </c>
      <c r="F2576" t="str">
        <f t="shared" si="402"/>
        <v>None_8h</v>
      </c>
      <c r="G2576">
        <f t="shared" si="403"/>
        <v>286</v>
      </c>
      <c r="H2576" t="str">
        <f t="shared" si="404"/>
        <v>NO</v>
      </c>
      <c r="I2576">
        <f t="shared" si="408"/>
        <v>8.5959509552323929</v>
      </c>
      <c r="J2576">
        <f t="shared" si="409"/>
        <v>25</v>
      </c>
      <c r="R2576">
        <v>286</v>
      </c>
      <c r="S2576">
        <v>1</v>
      </c>
      <c r="U2576" s="7">
        <v>8.5959509552323929</v>
      </c>
      <c r="V2576" s="7">
        <v>25</v>
      </c>
    </row>
    <row r="2577" spans="1:22" x14ac:dyDescent="0.3">
      <c r="A2577" t="str">
        <f t="shared" si="400"/>
        <v>Exp4</v>
      </c>
      <c r="B2577">
        <f t="shared" si="405"/>
        <v>8</v>
      </c>
      <c r="C2577" t="str">
        <f t="shared" si="406"/>
        <v>Nil</v>
      </c>
      <c r="D2577" t="str">
        <f t="shared" si="407"/>
        <v>BattenWinter</v>
      </c>
      <c r="E2577" s="20">
        <f t="shared" si="401"/>
        <v>41911</v>
      </c>
      <c r="F2577" t="str">
        <f t="shared" si="402"/>
        <v>None_8h</v>
      </c>
      <c r="G2577">
        <f t="shared" si="403"/>
        <v>286</v>
      </c>
      <c r="H2577" t="str">
        <f t="shared" si="404"/>
        <v>NO</v>
      </c>
      <c r="I2577">
        <f t="shared" si="408"/>
        <v>8.1693755346449954</v>
      </c>
      <c r="J2577">
        <f t="shared" si="409"/>
        <v>23</v>
      </c>
      <c r="S2577">
        <v>2</v>
      </c>
      <c r="U2577" s="7">
        <v>8.1693755346449954</v>
      </c>
      <c r="V2577" s="7">
        <v>23</v>
      </c>
    </row>
    <row r="2578" spans="1:22" x14ac:dyDescent="0.3">
      <c r="A2578" t="str">
        <f t="shared" si="400"/>
        <v>Exp4</v>
      </c>
      <c r="B2578">
        <f t="shared" si="405"/>
        <v>8</v>
      </c>
      <c r="C2578" t="str">
        <f t="shared" si="406"/>
        <v>Nil</v>
      </c>
      <c r="D2578" t="str">
        <f t="shared" si="407"/>
        <v>BattenWinter</v>
      </c>
      <c r="E2578" s="20">
        <f t="shared" si="401"/>
        <v>41911</v>
      </c>
      <c r="F2578" t="str">
        <f t="shared" si="402"/>
        <v>None_8h</v>
      </c>
      <c r="G2578">
        <f t="shared" si="403"/>
        <v>286</v>
      </c>
      <c r="H2578" t="str">
        <f t="shared" si="404"/>
        <v>NO</v>
      </c>
      <c r="I2578">
        <f t="shared" si="408"/>
        <v>8.2446535500427718</v>
      </c>
      <c r="J2578">
        <f t="shared" si="409"/>
        <v>24</v>
      </c>
      <c r="S2578">
        <v>3</v>
      </c>
      <c r="U2578" s="7">
        <v>8.2446535500427718</v>
      </c>
      <c r="V2578" s="7">
        <v>24</v>
      </c>
    </row>
    <row r="2579" spans="1:22" x14ac:dyDescent="0.3">
      <c r="A2579" t="str">
        <f t="shared" si="400"/>
        <v>Exp4</v>
      </c>
      <c r="B2579">
        <f t="shared" si="405"/>
        <v>8</v>
      </c>
      <c r="C2579" t="str">
        <f t="shared" si="406"/>
        <v>Nil</v>
      </c>
      <c r="D2579" t="str">
        <f t="shared" si="407"/>
        <v>BattenWinter</v>
      </c>
      <c r="E2579" s="20">
        <f t="shared" si="401"/>
        <v>41911</v>
      </c>
      <c r="F2579" t="str">
        <f t="shared" si="402"/>
        <v>None_8h</v>
      </c>
      <c r="G2579">
        <f t="shared" si="403"/>
        <v>286</v>
      </c>
      <c r="H2579" t="str">
        <f t="shared" si="404"/>
        <v>NO</v>
      </c>
      <c r="I2579">
        <f t="shared" si="408"/>
        <v>8.3795266609637871</v>
      </c>
      <c r="J2579">
        <f t="shared" si="409"/>
        <v>25</v>
      </c>
      <c r="S2579">
        <v>4</v>
      </c>
      <c r="U2579" s="7">
        <v>8.3795266609637871</v>
      </c>
      <c r="V2579" s="7">
        <v>25</v>
      </c>
    </row>
    <row r="2580" spans="1:22" x14ac:dyDescent="0.3">
      <c r="A2580" t="str">
        <f t="shared" si="400"/>
        <v>Exp4</v>
      </c>
      <c r="B2580">
        <f t="shared" si="405"/>
        <v>8</v>
      </c>
      <c r="C2580" t="str">
        <f t="shared" si="406"/>
        <v>Nil</v>
      </c>
      <c r="D2580" t="str">
        <f t="shared" si="407"/>
        <v>BattenWinter</v>
      </c>
      <c r="E2580" s="20">
        <f t="shared" si="401"/>
        <v>41918</v>
      </c>
      <c r="F2580" t="str">
        <f t="shared" si="402"/>
        <v>None_8h</v>
      </c>
      <c r="G2580">
        <f t="shared" si="403"/>
        <v>245</v>
      </c>
      <c r="H2580" t="str">
        <f t="shared" si="404"/>
        <v>NO</v>
      </c>
      <c r="I2580">
        <f t="shared" si="408"/>
        <v>9.3252279635258351</v>
      </c>
      <c r="J2580">
        <f t="shared" si="409"/>
        <v>25</v>
      </c>
      <c r="P2580" s="1">
        <v>41918</v>
      </c>
      <c r="Q2580" t="s">
        <v>441</v>
      </c>
      <c r="R2580">
        <v>245</v>
      </c>
      <c r="S2580">
        <v>1</v>
      </c>
      <c r="U2580" s="7">
        <v>9.3252279635258351</v>
      </c>
      <c r="V2580" s="7">
        <v>25</v>
      </c>
    </row>
    <row r="2581" spans="1:22" x14ac:dyDescent="0.3">
      <c r="A2581" t="str">
        <f t="shared" si="400"/>
        <v>Exp4</v>
      </c>
      <c r="B2581">
        <f t="shared" si="405"/>
        <v>8</v>
      </c>
      <c r="C2581" t="str">
        <f t="shared" si="406"/>
        <v>Nil</v>
      </c>
      <c r="D2581" t="str">
        <f t="shared" si="407"/>
        <v>BattenWinter</v>
      </c>
      <c r="E2581" s="20">
        <f t="shared" si="401"/>
        <v>41918</v>
      </c>
      <c r="F2581" t="str">
        <f t="shared" si="402"/>
        <v>None_8h</v>
      </c>
      <c r="G2581">
        <f t="shared" si="403"/>
        <v>245</v>
      </c>
      <c r="H2581" t="str">
        <f t="shared" si="404"/>
        <v>NO</v>
      </c>
      <c r="I2581">
        <f t="shared" si="408"/>
        <v>9.2036474164133733</v>
      </c>
      <c r="J2581">
        <f t="shared" si="409"/>
        <v>27</v>
      </c>
      <c r="S2581">
        <v>2</v>
      </c>
      <c r="U2581" s="7">
        <v>9.2036474164133733</v>
      </c>
      <c r="V2581" s="7">
        <v>27</v>
      </c>
    </row>
    <row r="2582" spans="1:22" x14ac:dyDescent="0.3">
      <c r="A2582" t="str">
        <f t="shared" si="400"/>
        <v>Exp4</v>
      </c>
      <c r="B2582">
        <f t="shared" si="405"/>
        <v>8</v>
      </c>
      <c r="C2582" t="str">
        <f t="shared" si="406"/>
        <v>Nil</v>
      </c>
      <c r="D2582" t="str">
        <f t="shared" si="407"/>
        <v>BattenWinter</v>
      </c>
      <c r="E2582" s="20">
        <f t="shared" si="401"/>
        <v>41918</v>
      </c>
      <c r="F2582" t="str">
        <f t="shared" si="402"/>
        <v>None_8h</v>
      </c>
      <c r="G2582">
        <f t="shared" si="403"/>
        <v>245</v>
      </c>
      <c r="H2582" t="str">
        <f t="shared" si="404"/>
        <v>NO</v>
      </c>
      <c r="I2582">
        <f t="shared" si="408"/>
        <v>8.7841459937268311</v>
      </c>
      <c r="J2582">
        <f t="shared" si="409"/>
        <v>25</v>
      </c>
      <c r="S2582">
        <v>3</v>
      </c>
      <c r="U2582" s="7">
        <v>8.7841459937268311</v>
      </c>
      <c r="V2582" s="7">
        <v>25</v>
      </c>
    </row>
    <row r="2583" spans="1:22" x14ac:dyDescent="0.3">
      <c r="A2583" t="str">
        <f t="shared" si="400"/>
        <v>Exp4</v>
      </c>
      <c r="B2583">
        <f t="shared" si="405"/>
        <v>8</v>
      </c>
      <c r="C2583" t="str">
        <f t="shared" si="406"/>
        <v>Nil</v>
      </c>
      <c r="D2583" t="str">
        <f t="shared" si="407"/>
        <v>BattenWinter</v>
      </c>
      <c r="E2583" s="20">
        <f t="shared" si="401"/>
        <v>41918</v>
      </c>
      <c r="F2583" t="str">
        <f t="shared" si="402"/>
        <v>None_8h</v>
      </c>
      <c r="G2583">
        <f t="shared" si="403"/>
        <v>245</v>
      </c>
      <c r="H2583" t="str">
        <f t="shared" si="404"/>
        <v>NO</v>
      </c>
      <c r="I2583">
        <f t="shared" si="408"/>
        <v>8.6461362988309105</v>
      </c>
      <c r="J2583">
        <f t="shared" si="409"/>
        <v>25</v>
      </c>
      <c r="S2583">
        <v>4</v>
      </c>
      <c r="U2583" s="7">
        <v>8.6461362988309105</v>
      </c>
      <c r="V2583" s="7">
        <v>25</v>
      </c>
    </row>
    <row r="2584" spans="1:22" x14ac:dyDescent="0.3">
      <c r="A2584" t="str">
        <f t="shared" si="400"/>
        <v>Exp4</v>
      </c>
      <c r="B2584">
        <f t="shared" si="405"/>
        <v>8</v>
      </c>
      <c r="C2584" t="str">
        <f t="shared" si="406"/>
        <v>Nil</v>
      </c>
      <c r="D2584" t="str">
        <f t="shared" si="407"/>
        <v>BattenWinter</v>
      </c>
      <c r="E2584" s="20">
        <f t="shared" si="401"/>
        <v>41918</v>
      </c>
      <c r="F2584" t="str">
        <f t="shared" si="402"/>
        <v>None_8h</v>
      </c>
      <c r="G2584">
        <f t="shared" si="403"/>
        <v>262</v>
      </c>
      <c r="H2584" t="str">
        <f t="shared" si="404"/>
        <v>NO</v>
      </c>
      <c r="I2584">
        <f t="shared" si="408"/>
        <v>9.4346504559270521</v>
      </c>
      <c r="J2584">
        <f t="shared" si="409"/>
        <v>30</v>
      </c>
      <c r="R2584">
        <v>262</v>
      </c>
      <c r="S2584">
        <v>1</v>
      </c>
      <c r="U2584" s="7">
        <v>9.4346504559270521</v>
      </c>
      <c r="V2584" s="7">
        <v>30</v>
      </c>
    </row>
    <row r="2585" spans="1:22" x14ac:dyDescent="0.3">
      <c r="A2585" t="str">
        <f t="shared" si="400"/>
        <v>Exp4</v>
      </c>
      <c r="B2585">
        <f t="shared" si="405"/>
        <v>8</v>
      </c>
      <c r="C2585" t="str">
        <f t="shared" si="406"/>
        <v>Nil</v>
      </c>
      <c r="D2585" t="str">
        <f t="shared" si="407"/>
        <v>BattenWinter</v>
      </c>
      <c r="E2585" s="20">
        <f t="shared" si="401"/>
        <v>41918</v>
      </c>
      <c r="F2585" t="str">
        <f t="shared" si="402"/>
        <v>None_8h</v>
      </c>
      <c r="G2585">
        <f t="shared" si="403"/>
        <v>262</v>
      </c>
      <c r="H2585" t="str">
        <f t="shared" si="404"/>
        <v>NO</v>
      </c>
      <c r="I2585">
        <f t="shared" si="408"/>
        <v>9.4407294832826754</v>
      </c>
      <c r="J2585">
        <f t="shared" si="409"/>
        <v>30</v>
      </c>
      <c r="S2585">
        <v>2</v>
      </c>
      <c r="U2585" s="7">
        <v>9.4407294832826754</v>
      </c>
      <c r="V2585" s="7">
        <v>30</v>
      </c>
    </row>
    <row r="2586" spans="1:22" x14ac:dyDescent="0.3">
      <c r="A2586" t="str">
        <f t="shared" si="400"/>
        <v>Exp4</v>
      </c>
      <c r="B2586">
        <f t="shared" si="405"/>
        <v>8</v>
      </c>
      <c r="C2586" t="str">
        <f t="shared" si="406"/>
        <v>Nil</v>
      </c>
      <c r="D2586" t="str">
        <f t="shared" si="407"/>
        <v>BattenWinter</v>
      </c>
      <c r="E2586" s="20">
        <f t="shared" si="401"/>
        <v>41918</v>
      </c>
      <c r="F2586" t="str">
        <f t="shared" si="402"/>
        <v>None_8h</v>
      </c>
      <c r="G2586">
        <f t="shared" si="403"/>
        <v>262</v>
      </c>
      <c r="H2586" t="str">
        <f t="shared" si="404"/>
        <v>NO</v>
      </c>
      <c r="I2586">
        <f t="shared" si="408"/>
        <v>8.6304533789563731</v>
      </c>
      <c r="J2586">
        <f t="shared" si="409"/>
        <v>26</v>
      </c>
      <c r="S2586">
        <v>3</v>
      </c>
      <c r="U2586" s="7">
        <v>8.6304533789563731</v>
      </c>
      <c r="V2586" s="7">
        <v>26</v>
      </c>
    </row>
    <row r="2587" spans="1:22" x14ac:dyDescent="0.3">
      <c r="A2587" t="str">
        <f t="shared" si="400"/>
        <v>Exp4</v>
      </c>
      <c r="B2587">
        <f t="shared" si="405"/>
        <v>8</v>
      </c>
      <c r="C2587" t="str">
        <f t="shared" si="406"/>
        <v>Nil</v>
      </c>
      <c r="D2587" t="str">
        <f t="shared" si="407"/>
        <v>BattenWinter</v>
      </c>
      <c r="E2587" s="20">
        <f t="shared" si="401"/>
        <v>41918</v>
      </c>
      <c r="F2587" t="str">
        <f t="shared" si="402"/>
        <v>None_8h</v>
      </c>
      <c r="G2587">
        <f t="shared" si="403"/>
        <v>262</v>
      </c>
      <c r="H2587" t="str">
        <f t="shared" si="404"/>
        <v>NO</v>
      </c>
      <c r="I2587">
        <f t="shared" si="408"/>
        <v>8.0627316794981461</v>
      </c>
      <c r="J2587">
        <f t="shared" si="409"/>
        <v>29</v>
      </c>
      <c r="S2587">
        <v>4</v>
      </c>
      <c r="U2587" s="7">
        <v>8.0627316794981461</v>
      </c>
      <c r="V2587" s="7">
        <v>29</v>
      </c>
    </row>
    <row r="2588" spans="1:22" x14ac:dyDescent="0.3">
      <c r="A2588" t="str">
        <f t="shared" si="400"/>
        <v>Exp4</v>
      </c>
      <c r="B2588">
        <f t="shared" si="405"/>
        <v>8</v>
      </c>
      <c r="C2588" t="str">
        <f t="shared" si="406"/>
        <v>Nil</v>
      </c>
      <c r="D2588" t="str">
        <f t="shared" si="407"/>
        <v>BattenWinter</v>
      </c>
      <c r="E2588" s="20">
        <f t="shared" si="401"/>
        <v>41918</v>
      </c>
      <c r="F2588" t="str">
        <f t="shared" si="402"/>
        <v>None_8h</v>
      </c>
      <c r="G2588">
        <f t="shared" si="403"/>
        <v>274</v>
      </c>
      <c r="H2588" t="str">
        <f t="shared" si="404"/>
        <v>NO</v>
      </c>
      <c r="I2588">
        <f t="shared" si="408"/>
        <v>8.8939264328485876</v>
      </c>
      <c r="J2588">
        <f t="shared" si="409"/>
        <v>26</v>
      </c>
      <c r="R2588">
        <v>274</v>
      </c>
      <c r="S2588">
        <v>1</v>
      </c>
      <c r="U2588" s="7">
        <v>8.8939264328485876</v>
      </c>
      <c r="V2588" s="7">
        <v>26</v>
      </c>
    </row>
    <row r="2589" spans="1:22" x14ac:dyDescent="0.3">
      <c r="A2589" t="str">
        <f t="shared" si="400"/>
        <v>Exp4</v>
      </c>
      <c r="B2589">
        <f t="shared" si="405"/>
        <v>8</v>
      </c>
      <c r="C2589" t="str">
        <f t="shared" si="406"/>
        <v>Nil</v>
      </c>
      <c r="D2589" t="str">
        <f t="shared" si="407"/>
        <v>BattenWinter</v>
      </c>
      <c r="E2589" s="20">
        <f t="shared" si="401"/>
        <v>41918</v>
      </c>
      <c r="F2589" t="str">
        <f t="shared" si="402"/>
        <v>None_8h</v>
      </c>
      <c r="G2589">
        <f t="shared" si="403"/>
        <v>274</v>
      </c>
      <c r="H2589" t="str">
        <f t="shared" si="404"/>
        <v>NO</v>
      </c>
      <c r="I2589">
        <f t="shared" si="408"/>
        <v>7.1130242825607066</v>
      </c>
      <c r="J2589">
        <f t="shared" si="409"/>
        <v>24</v>
      </c>
      <c r="S2589">
        <v>2</v>
      </c>
      <c r="U2589" s="7">
        <v>7.1130242825607066</v>
      </c>
      <c r="V2589" s="7">
        <v>24</v>
      </c>
    </row>
    <row r="2590" spans="1:22" x14ac:dyDescent="0.3">
      <c r="A2590" t="str">
        <f t="shared" si="400"/>
        <v>Exp4</v>
      </c>
      <c r="B2590">
        <f t="shared" si="405"/>
        <v>8</v>
      </c>
      <c r="C2590" t="str">
        <f t="shared" si="406"/>
        <v>Nil</v>
      </c>
      <c r="D2590" t="str">
        <f t="shared" si="407"/>
        <v>BattenWinter</v>
      </c>
      <c r="E2590" s="20">
        <f t="shared" si="401"/>
        <v>41918</v>
      </c>
      <c r="F2590" t="str">
        <f t="shared" si="402"/>
        <v>None_8h</v>
      </c>
      <c r="G2590">
        <f t="shared" si="403"/>
        <v>274</v>
      </c>
      <c r="H2590" t="str">
        <f t="shared" si="404"/>
        <v>NO</v>
      </c>
      <c r="I2590">
        <f t="shared" si="408"/>
        <v>9.2249240121580556</v>
      </c>
      <c r="J2590">
        <f t="shared" si="409"/>
        <v>29</v>
      </c>
      <c r="S2590">
        <v>3</v>
      </c>
      <c r="U2590" s="7">
        <v>9.2249240121580556</v>
      </c>
      <c r="V2590" s="7">
        <v>29</v>
      </c>
    </row>
    <row r="2591" spans="1:22" x14ac:dyDescent="0.3">
      <c r="A2591" t="str">
        <f t="shared" si="400"/>
        <v>Exp4</v>
      </c>
      <c r="B2591">
        <f t="shared" si="405"/>
        <v>8</v>
      </c>
      <c r="C2591" t="str">
        <f t="shared" si="406"/>
        <v>Nil</v>
      </c>
      <c r="D2591" t="str">
        <f t="shared" si="407"/>
        <v>BattenWinter</v>
      </c>
      <c r="E2591" s="20">
        <f t="shared" si="401"/>
        <v>41918</v>
      </c>
      <c r="F2591" t="str">
        <f t="shared" si="402"/>
        <v>None_8h</v>
      </c>
      <c r="G2591">
        <f t="shared" si="403"/>
        <v>274</v>
      </c>
      <c r="H2591" t="str">
        <f t="shared" si="404"/>
        <v>NO</v>
      </c>
      <c r="I2591">
        <f t="shared" si="408"/>
        <v>8.6712289706301675</v>
      </c>
      <c r="J2591">
        <f t="shared" si="409"/>
        <v>26</v>
      </c>
      <c r="S2591">
        <v>4</v>
      </c>
      <c r="U2591" s="7">
        <v>8.6712289706301675</v>
      </c>
      <c r="V2591" s="7">
        <v>26</v>
      </c>
    </row>
    <row r="2592" spans="1:22" x14ac:dyDescent="0.3">
      <c r="A2592" t="str">
        <f t="shared" si="400"/>
        <v>Exp4</v>
      </c>
      <c r="B2592">
        <f t="shared" si="405"/>
        <v>8</v>
      </c>
      <c r="C2592" t="str">
        <f t="shared" si="406"/>
        <v>Nil</v>
      </c>
      <c r="D2592" t="str">
        <f t="shared" si="407"/>
        <v>BattenWinter</v>
      </c>
      <c r="E2592" s="20">
        <f t="shared" si="401"/>
        <v>41926</v>
      </c>
      <c r="F2592" t="str">
        <f t="shared" si="402"/>
        <v>None_8h</v>
      </c>
      <c r="G2592">
        <f t="shared" si="403"/>
        <v>240</v>
      </c>
      <c r="H2592" t="str">
        <f t="shared" si="404"/>
        <v>NO</v>
      </c>
      <c r="I2592">
        <f t="shared" si="408"/>
        <v>10.879396984924623</v>
      </c>
      <c r="J2592">
        <f t="shared" si="409"/>
        <v>33</v>
      </c>
      <c r="P2592" s="1">
        <v>41926</v>
      </c>
      <c r="Q2592" t="s">
        <v>441</v>
      </c>
      <c r="R2592">
        <v>240</v>
      </c>
      <c r="S2592">
        <v>1</v>
      </c>
      <c r="U2592" s="7">
        <v>10.879396984924623</v>
      </c>
      <c r="V2592" s="7">
        <v>33</v>
      </c>
    </row>
    <row r="2593" spans="1:22" x14ac:dyDescent="0.3">
      <c r="A2593" t="str">
        <f t="shared" si="400"/>
        <v>Exp4</v>
      </c>
      <c r="B2593">
        <f t="shared" si="405"/>
        <v>8</v>
      </c>
      <c r="C2593" t="str">
        <f t="shared" si="406"/>
        <v>Nil</v>
      </c>
      <c r="D2593" t="str">
        <f t="shared" si="407"/>
        <v>BattenWinter</v>
      </c>
      <c r="E2593" s="20">
        <f t="shared" si="401"/>
        <v>41926</v>
      </c>
      <c r="F2593" t="str">
        <f t="shared" si="402"/>
        <v>None_8h</v>
      </c>
      <c r="G2593">
        <f t="shared" si="403"/>
        <v>240</v>
      </c>
      <c r="H2593" t="str">
        <f t="shared" si="404"/>
        <v>NO</v>
      </c>
      <c r="I2593">
        <f t="shared" si="408"/>
        <v>11.234615384615385</v>
      </c>
      <c r="J2593">
        <f t="shared" si="409"/>
        <v>32</v>
      </c>
      <c r="S2593">
        <v>2</v>
      </c>
      <c r="U2593" s="7">
        <v>11.234615384615385</v>
      </c>
      <c r="V2593" s="7">
        <v>32</v>
      </c>
    </row>
    <row r="2594" spans="1:22" x14ac:dyDescent="0.3">
      <c r="A2594" t="str">
        <f t="shared" si="400"/>
        <v>Exp4</v>
      </c>
      <c r="B2594">
        <f t="shared" si="405"/>
        <v>8</v>
      </c>
      <c r="C2594" t="str">
        <f t="shared" si="406"/>
        <v>Nil</v>
      </c>
      <c r="D2594" t="str">
        <f t="shared" si="407"/>
        <v>BattenWinter</v>
      </c>
      <c r="E2594" s="20">
        <f t="shared" si="401"/>
        <v>41926</v>
      </c>
      <c r="F2594" t="str">
        <f t="shared" si="402"/>
        <v>None_8h</v>
      </c>
      <c r="G2594">
        <f t="shared" si="403"/>
        <v>240</v>
      </c>
      <c r="H2594" t="str">
        <f t="shared" si="404"/>
        <v>NO</v>
      </c>
      <c r="I2594">
        <f t="shared" si="408"/>
        <v>10.798492462311557</v>
      </c>
      <c r="J2594">
        <f t="shared" si="409"/>
        <v>30</v>
      </c>
      <c r="S2594">
        <v>3</v>
      </c>
      <c r="U2594" s="7">
        <v>10.798492462311557</v>
      </c>
      <c r="V2594" s="7">
        <v>30</v>
      </c>
    </row>
    <row r="2595" spans="1:22" x14ac:dyDescent="0.3">
      <c r="A2595" t="str">
        <f t="shared" si="400"/>
        <v>Exp4</v>
      </c>
      <c r="B2595">
        <f t="shared" si="405"/>
        <v>8</v>
      </c>
      <c r="C2595" t="str">
        <f t="shared" si="406"/>
        <v>Nil</v>
      </c>
      <c r="D2595" t="str">
        <f t="shared" si="407"/>
        <v>BattenWinter</v>
      </c>
      <c r="E2595" s="20">
        <f t="shared" si="401"/>
        <v>41926</v>
      </c>
      <c r="F2595" t="str">
        <f t="shared" si="402"/>
        <v>None_8h</v>
      </c>
      <c r="G2595">
        <f t="shared" si="403"/>
        <v>240</v>
      </c>
      <c r="H2595" t="str">
        <f t="shared" si="404"/>
        <v>NO</v>
      </c>
      <c r="I2595">
        <f t="shared" si="408"/>
        <v>9.7051671732522795</v>
      </c>
      <c r="J2595">
        <f t="shared" si="409"/>
        <v>25</v>
      </c>
      <c r="S2595">
        <v>4</v>
      </c>
      <c r="U2595" s="7">
        <v>9.7051671732522795</v>
      </c>
      <c r="V2595" s="7">
        <v>25</v>
      </c>
    </row>
    <row r="2596" spans="1:22" x14ac:dyDescent="0.3">
      <c r="A2596" t="str">
        <f t="shared" si="400"/>
        <v>Exp4</v>
      </c>
      <c r="B2596">
        <f t="shared" si="405"/>
        <v>8</v>
      </c>
      <c r="C2596" t="str">
        <f t="shared" si="406"/>
        <v>Nil</v>
      </c>
      <c r="D2596" t="str">
        <f t="shared" si="407"/>
        <v>BattenWinter</v>
      </c>
      <c r="E2596" s="20">
        <f t="shared" si="401"/>
        <v>41926</v>
      </c>
      <c r="F2596" t="str">
        <f t="shared" si="402"/>
        <v>None_8h</v>
      </c>
      <c r="G2596">
        <f t="shared" si="403"/>
        <v>248</v>
      </c>
      <c r="H2596" t="str">
        <f t="shared" si="404"/>
        <v>NO</v>
      </c>
      <c r="I2596">
        <f t="shared" si="408"/>
        <v>10.457286432160805</v>
      </c>
      <c r="J2596">
        <f t="shared" si="409"/>
        <v>28</v>
      </c>
      <c r="R2596">
        <v>248</v>
      </c>
      <c r="S2596">
        <v>1</v>
      </c>
      <c r="U2596" s="7">
        <v>10.457286432160805</v>
      </c>
      <c r="V2596" s="7">
        <v>28</v>
      </c>
    </row>
    <row r="2597" spans="1:22" x14ac:dyDescent="0.3">
      <c r="A2597" t="str">
        <f t="shared" si="400"/>
        <v>Exp4</v>
      </c>
      <c r="B2597">
        <f t="shared" si="405"/>
        <v>8</v>
      </c>
      <c r="C2597" t="str">
        <f t="shared" si="406"/>
        <v>Nil</v>
      </c>
      <c r="D2597" t="str">
        <f t="shared" si="407"/>
        <v>BattenWinter</v>
      </c>
      <c r="E2597" s="20">
        <f t="shared" si="401"/>
        <v>41926</v>
      </c>
      <c r="F2597" t="str">
        <f t="shared" si="402"/>
        <v>None_8h</v>
      </c>
      <c r="G2597">
        <f t="shared" si="403"/>
        <v>248</v>
      </c>
      <c r="H2597" t="str">
        <f t="shared" si="404"/>
        <v>NO</v>
      </c>
      <c r="I2597">
        <f t="shared" si="408"/>
        <v>9.4832826747720365</v>
      </c>
      <c r="J2597">
        <f t="shared" si="409"/>
        <v>28</v>
      </c>
      <c r="S2597">
        <v>2</v>
      </c>
      <c r="U2597" s="7">
        <v>9.4832826747720365</v>
      </c>
      <c r="V2597" s="7">
        <v>28</v>
      </c>
    </row>
    <row r="2598" spans="1:22" x14ac:dyDescent="0.3">
      <c r="A2598" t="str">
        <f t="shared" si="400"/>
        <v>Exp4</v>
      </c>
      <c r="B2598">
        <f t="shared" si="405"/>
        <v>8</v>
      </c>
      <c r="C2598" t="str">
        <f t="shared" si="406"/>
        <v>Nil</v>
      </c>
      <c r="D2598" t="str">
        <f t="shared" si="407"/>
        <v>BattenWinter</v>
      </c>
      <c r="E2598" s="20">
        <f t="shared" si="401"/>
        <v>41926</v>
      </c>
      <c r="F2598" t="str">
        <f t="shared" si="402"/>
        <v>None_8h</v>
      </c>
      <c r="G2598">
        <f t="shared" si="403"/>
        <v>248</v>
      </c>
      <c r="H2598" t="str">
        <f t="shared" si="404"/>
        <v>NO</v>
      </c>
      <c r="I2598">
        <f t="shared" si="408"/>
        <v>9.8723404255319149</v>
      </c>
      <c r="J2598">
        <f t="shared" si="409"/>
        <v>29</v>
      </c>
      <c r="S2598">
        <v>3</v>
      </c>
      <c r="U2598" s="7">
        <v>9.8723404255319149</v>
      </c>
      <c r="V2598" s="7">
        <v>29</v>
      </c>
    </row>
    <row r="2599" spans="1:22" x14ac:dyDescent="0.3">
      <c r="A2599" t="str">
        <f t="shared" si="400"/>
        <v>Exp4</v>
      </c>
      <c r="B2599">
        <f t="shared" si="405"/>
        <v>8</v>
      </c>
      <c r="C2599" t="str">
        <f t="shared" si="406"/>
        <v>Nil</v>
      </c>
      <c r="D2599" t="str">
        <f t="shared" si="407"/>
        <v>BattenWinter</v>
      </c>
      <c r="E2599" s="20">
        <f t="shared" si="401"/>
        <v>41926</v>
      </c>
      <c r="F2599" t="str">
        <f t="shared" si="402"/>
        <v>None_8h</v>
      </c>
      <c r="G2599">
        <f t="shared" si="403"/>
        <v>248</v>
      </c>
      <c r="H2599" t="str">
        <f t="shared" si="404"/>
        <v>NO</v>
      </c>
      <c r="I2599">
        <f t="shared" si="408"/>
        <v>9.3860182370820677</v>
      </c>
      <c r="J2599">
        <f t="shared" si="409"/>
        <v>28</v>
      </c>
      <c r="S2599">
        <v>4</v>
      </c>
      <c r="U2599" s="7">
        <v>9.3860182370820677</v>
      </c>
      <c r="V2599" s="7">
        <v>28</v>
      </c>
    </row>
    <row r="2600" spans="1:22" x14ac:dyDescent="0.3">
      <c r="A2600" t="str">
        <f t="shared" si="400"/>
        <v>Exp4</v>
      </c>
      <c r="B2600">
        <f t="shared" si="405"/>
        <v>8</v>
      </c>
      <c r="C2600" t="str">
        <f t="shared" si="406"/>
        <v>Nil</v>
      </c>
      <c r="D2600" t="str">
        <f t="shared" si="407"/>
        <v>BattenWinter</v>
      </c>
      <c r="E2600" s="20">
        <f t="shared" si="401"/>
        <v>41926</v>
      </c>
      <c r="F2600" t="str">
        <f t="shared" si="402"/>
        <v>None_8h</v>
      </c>
      <c r="G2600">
        <f t="shared" si="403"/>
        <v>271</v>
      </c>
      <c r="H2600" t="str">
        <f t="shared" si="404"/>
        <v>NO</v>
      </c>
      <c r="I2600">
        <f t="shared" si="408"/>
        <v>10.538190954773869</v>
      </c>
      <c r="J2600">
        <f t="shared" si="409"/>
        <v>28</v>
      </c>
      <c r="R2600">
        <v>271</v>
      </c>
      <c r="S2600">
        <v>1</v>
      </c>
      <c r="U2600" s="7">
        <v>10.538190954773869</v>
      </c>
      <c r="V2600" s="7">
        <v>28</v>
      </c>
    </row>
    <row r="2601" spans="1:22" x14ac:dyDescent="0.3">
      <c r="A2601" t="str">
        <f t="shared" si="400"/>
        <v>Exp4</v>
      </c>
      <c r="B2601">
        <f t="shared" si="405"/>
        <v>8</v>
      </c>
      <c r="C2601" t="str">
        <f t="shared" si="406"/>
        <v>Nil</v>
      </c>
      <c r="D2601" t="str">
        <f t="shared" si="407"/>
        <v>BattenWinter</v>
      </c>
      <c r="E2601" s="20">
        <f t="shared" si="401"/>
        <v>41926</v>
      </c>
      <c r="F2601" t="str">
        <f t="shared" si="402"/>
        <v>None_8h</v>
      </c>
      <c r="G2601">
        <f t="shared" si="403"/>
        <v>271</v>
      </c>
      <c r="H2601" t="str">
        <f t="shared" si="404"/>
        <v>NO</v>
      </c>
      <c r="I2601">
        <f t="shared" si="408"/>
        <v>9.8085106382978715</v>
      </c>
      <c r="J2601">
        <f t="shared" si="409"/>
        <v>26</v>
      </c>
      <c r="S2601">
        <v>2</v>
      </c>
      <c r="U2601" s="7">
        <v>9.8085106382978715</v>
      </c>
      <c r="V2601" s="7">
        <v>26</v>
      </c>
    </row>
    <row r="2602" spans="1:22" x14ac:dyDescent="0.3">
      <c r="A2602" t="str">
        <f t="shared" si="400"/>
        <v>Exp4</v>
      </c>
      <c r="B2602">
        <f t="shared" si="405"/>
        <v>8</v>
      </c>
      <c r="C2602" t="str">
        <f t="shared" si="406"/>
        <v>Nil</v>
      </c>
      <c r="D2602" t="str">
        <f t="shared" si="407"/>
        <v>BattenWinter</v>
      </c>
      <c r="E2602" s="20">
        <f t="shared" si="401"/>
        <v>41926</v>
      </c>
      <c r="F2602" t="str">
        <f t="shared" si="402"/>
        <v>None_8h</v>
      </c>
      <c r="G2602">
        <f t="shared" si="403"/>
        <v>271</v>
      </c>
      <c r="H2602" t="str">
        <f t="shared" si="404"/>
        <v>NO</v>
      </c>
      <c r="I2602">
        <f t="shared" si="408"/>
        <v>10.302512562814071</v>
      </c>
      <c r="J2602">
        <f t="shared" si="409"/>
        <v>28</v>
      </c>
      <c r="S2602">
        <v>3</v>
      </c>
      <c r="U2602" s="7">
        <v>10.302512562814071</v>
      </c>
      <c r="V2602" s="7">
        <v>28</v>
      </c>
    </row>
    <row r="2603" spans="1:22" x14ac:dyDescent="0.3">
      <c r="A2603" t="str">
        <f t="shared" si="400"/>
        <v>Exp4</v>
      </c>
      <c r="B2603">
        <f t="shared" si="405"/>
        <v>8</v>
      </c>
      <c r="C2603" t="str">
        <f t="shared" si="406"/>
        <v>Nil</v>
      </c>
      <c r="D2603" t="str">
        <f t="shared" si="407"/>
        <v>BattenWinter</v>
      </c>
      <c r="E2603" s="20">
        <f t="shared" si="401"/>
        <v>41926</v>
      </c>
      <c r="F2603" t="str">
        <f t="shared" si="402"/>
        <v>None_8h</v>
      </c>
      <c r="G2603">
        <f t="shared" si="403"/>
        <v>271</v>
      </c>
      <c r="H2603" t="str">
        <f t="shared" si="404"/>
        <v>NO</v>
      </c>
      <c r="I2603">
        <f t="shared" si="408"/>
        <v>9.2158054711246198</v>
      </c>
      <c r="J2603">
        <f t="shared" si="409"/>
        <v>26</v>
      </c>
      <c r="S2603">
        <v>4</v>
      </c>
      <c r="U2603" s="7">
        <v>9.2158054711246198</v>
      </c>
      <c r="V2603" s="7">
        <v>26</v>
      </c>
    </row>
    <row r="2604" spans="1:22" x14ac:dyDescent="0.3">
      <c r="A2604" t="str">
        <f t="shared" si="400"/>
        <v>Exp4</v>
      </c>
      <c r="B2604">
        <f t="shared" si="405"/>
        <v>8</v>
      </c>
      <c r="C2604" t="str">
        <f t="shared" si="406"/>
        <v>Nil</v>
      </c>
      <c r="D2604" t="str">
        <f t="shared" si="407"/>
        <v>BattenWinter</v>
      </c>
      <c r="E2604" s="20">
        <f t="shared" si="401"/>
        <v>41932</v>
      </c>
      <c r="F2604" t="str">
        <f t="shared" si="402"/>
        <v>None_8h</v>
      </c>
      <c r="G2604">
        <f t="shared" si="403"/>
        <v>254</v>
      </c>
      <c r="H2604" t="str">
        <f t="shared" si="404"/>
        <v>NO</v>
      </c>
      <c r="I2604">
        <f t="shared" si="408"/>
        <v>10.330653266331659</v>
      </c>
      <c r="J2604">
        <f t="shared" si="409"/>
        <v>27</v>
      </c>
      <c r="P2604" s="1">
        <v>41932</v>
      </c>
      <c r="Q2604" t="s">
        <v>441</v>
      </c>
      <c r="R2604">
        <v>254</v>
      </c>
      <c r="S2604">
        <v>1</v>
      </c>
      <c r="U2604" s="7">
        <v>10.330653266331659</v>
      </c>
      <c r="V2604" s="7">
        <v>27</v>
      </c>
    </row>
    <row r="2605" spans="1:22" x14ac:dyDescent="0.3">
      <c r="A2605" t="str">
        <f t="shared" si="400"/>
        <v>Exp4</v>
      </c>
      <c r="B2605">
        <f t="shared" si="405"/>
        <v>8</v>
      </c>
      <c r="C2605" t="str">
        <f t="shared" si="406"/>
        <v>Nil</v>
      </c>
      <c r="D2605" t="str">
        <f t="shared" si="407"/>
        <v>BattenWinter</v>
      </c>
      <c r="E2605" s="20">
        <f t="shared" si="401"/>
        <v>41932</v>
      </c>
      <c r="F2605" t="str">
        <f t="shared" si="402"/>
        <v>None_8h</v>
      </c>
      <c r="G2605">
        <f t="shared" si="403"/>
        <v>254</v>
      </c>
      <c r="H2605" t="str">
        <f t="shared" si="404"/>
        <v>NO</v>
      </c>
      <c r="I2605">
        <f t="shared" si="408"/>
        <v>10.875879396984924</v>
      </c>
      <c r="J2605">
        <f t="shared" si="409"/>
        <v>29</v>
      </c>
      <c r="S2605">
        <v>2</v>
      </c>
      <c r="U2605" s="7">
        <v>10.875879396984924</v>
      </c>
      <c r="V2605" s="7">
        <v>29</v>
      </c>
    </row>
    <row r="2606" spans="1:22" x14ac:dyDescent="0.3">
      <c r="A2606" t="str">
        <f t="shared" si="400"/>
        <v>Exp4</v>
      </c>
      <c r="B2606">
        <f t="shared" si="405"/>
        <v>8</v>
      </c>
      <c r="C2606" t="str">
        <f t="shared" si="406"/>
        <v>Nil</v>
      </c>
      <c r="D2606" t="str">
        <f t="shared" si="407"/>
        <v>BattenWinter</v>
      </c>
      <c r="E2606" s="20">
        <f t="shared" si="401"/>
        <v>41932</v>
      </c>
      <c r="F2606" t="str">
        <f t="shared" si="402"/>
        <v>None_8h</v>
      </c>
      <c r="G2606">
        <f t="shared" si="403"/>
        <v>254</v>
      </c>
      <c r="H2606" t="str">
        <f t="shared" si="404"/>
        <v>NO</v>
      </c>
      <c r="I2606">
        <f t="shared" si="408"/>
        <v>11.415384615384616</v>
      </c>
      <c r="J2606">
        <f t="shared" si="409"/>
        <v>31</v>
      </c>
      <c r="S2606">
        <v>3</v>
      </c>
      <c r="U2606" s="7">
        <v>11.415384615384616</v>
      </c>
      <c r="V2606" s="7">
        <v>31</v>
      </c>
    </row>
    <row r="2607" spans="1:22" x14ac:dyDescent="0.3">
      <c r="A2607" t="str">
        <f t="shared" si="400"/>
        <v>Exp4</v>
      </c>
      <c r="B2607">
        <f t="shared" si="405"/>
        <v>8</v>
      </c>
      <c r="C2607" t="str">
        <f t="shared" si="406"/>
        <v>Nil</v>
      </c>
      <c r="D2607" t="str">
        <f t="shared" si="407"/>
        <v>BattenWinter</v>
      </c>
      <c r="E2607" s="20">
        <f t="shared" si="401"/>
        <v>41932</v>
      </c>
      <c r="F2607" t="str">
        <f t="shared" si="402"/>
        <v>None_8h</v>
      </c>
      <c r="G2607">
        <f t="shared" si="403"/>
        <v>254</v>
      </c>
      <c r="H2607" t="str">
        <f t="shared" si="404"/>
        <v>NO</v>
      </c>
      <c r="I2607">
        <f t="shared" si="408"/>
        <v>8.8437410892500719</v>
      </c>
      <c r="J2607">
        <f t="shared" si="409"/>
        <v>25</v>
      </c>
      <c r="S2607">
        <v>4</v>
      </c>
      <c r="U2607" s="7">
        <v>8.8437410892500719</v>
      </c>
      <c r="V2607" s="7">
        <v>25</v>
      </c>
    </row>
    <row r="2608" spans="1:22" x14ac:dyDescent="0.3">
      <c r="A2608" t="str">
        <f t="shared" si="400"/>
        <v>Exp4</v>
      </c>
      <c r="B2608">
        <f t="shared" si="405"/>
        <v>8</v>
      </c>
      <c r="C2608" t="str">
        <f t="shared" si="406"/>
        <v>Nil</v>
      </c>
      <c r="D2608" t="str">
        <f t="shared" si="407"/>
        <v>BattenWinter</v>
      </c>
      <c r="E2608" s="20">
        <f t="shared" si="401"/>
        <v>41932</v>
      </c>
      <c r="F2608" t="str">
        <f t="shared" si="402"/>
        <v>None_8h</v>
      </c>
      <c r="G2608">
        <f t="shared" si="403"/>
        <v>256</v>
      </c>
      <c r="H2608" t="str">
        <f t="shared" si="404"/>
        <v>NO</v>
      </c>
      <c r="I2608">
        <f t="shared" si="408"/>
        <v>11.055276381909549</v>
      </c>
      <c r="J2608">
        <f t="shared" si="409"/>
        <v>30</v>
      </c>
      <c r="R2608">
        <v>256</v>
      </c>
      <c r="S2608">
        <v>1</v>
      </c>
      <c r="U2608" s="7">
        <v>11.055276381909549</v>
      </c>
      <c r="V2608" s="7">
        <v>30</v>
      </c>
    </row>
    <row r="2609" spans="1:22" x14ac:dyDescent="0.3">
      <c r="A2609" t="str">
        <f t="shared" si="400"/>
        <v>Exp4</v>
      </c>
      <c r="B2609">
        <f t="shared" si="405"/>
        <v>8</v>
      </c>
      <c r="C2609" t="str">
        <f t="shared" si="406"/>
        <v>Nil</v>
      </c>
      <c r="D2609" t="str">
        <f t="shared" si="407"/>
        <v>BattenWinter</v>
      </c>
      <c r="E2609" s="20">
        <f t="shared" si="401"/>
        <v>41932</v>
      </c>
      <c r="F2609" t="str">
        <f t="shared" si="402"/>
        <v>None_8h</v>
      </c>
      <c r="G2609">
        <f t="shared" si="403"/>
        <v>256</v>
      </c>
      <c r="H2609" t="str">
        <f t="shared" si="404"/>
        <v>NO</v>
      </c>
      <c r="I2609">
        <f t="shared" si="408"/>
        <v>11.072864321608041</v>
      </c>
      <c r="J2609">
        <f t="shared" si="409"/>
        <v>30</v>
      </c>
      <c r="S2609">
        <v>2</v>
      </c>
      <c r="U2609" s="7">
        <v>11.072864321608041</v>
      </c>
      <c r="V2609" s="7">
        <v>30</v>
      </c>
    </row>
    <row r="2610" spans="1:22" x14ac:dyDescent="0.3">
      <c r="A2610" t="str">
        <f t="shared" si="400"/>
        <v>Exp4</v>
      </c>
      <c r="B2610">
        <f t="shared" si="405"/>
        <v>8</v>
      </c>
      <c r="C2610" t="str">
        <f t="shared" si="406"/>
        <v>Nil</v>
      </c>
      <c r="D2610" t="str">
        <f t="shared" si="407"/>
        <v>BattenWinter</v>
      </c>
      <c r="E2610" s="20">
        <f t="shared" si="401"/>
        <v>41932</v>
      </c>
      <c r="F2610" t="str">
        <f t="shared" si="402"/>
        <v>None_8h</v>
      </c>
      <c r="G2610">
        <f t="shared" si="403"/>
        <v>256</v>
      </c>
      <c r="H2610" t="str">
        <f t="shared" si="404"/>
        <v>NO</v>
      </c>
      <c r="I2610">
        <f t="shared" si="408"/>
        <v>10.882914572864321</v>
      </c>
      <c r="J2610">
        <f t="shared" si="409"/>
        <v>30</v>
      </c>
      <c r="S2610">
        <v>3</v>
      </c>
      <c r="U2610" s="7">
        <v>10.882914572864321</v>
      </c>
      <c r="V2610" s="7">
        <v>30</v>
      </c>
    </row>
    <row r="2611" spans="1:22" x14ac:dyDescent="0.3">
      <c r="A2611" t="str">
        <f t="shared" si="400"/>
        <v>Exp4</v>
      </c>
      <c r="B2611">
        <f t="shared" si="405"/>
        <v>8</v>
      </c>
      <c r="C2611" t="str">
        <f t="shared" si="406"/>
        <v>Nil</v>
      </c>
      <c r="D2611" t="str">
        <f t="shared" si="407"/>
        <v>BattenWinter</v>
      </c>
      <c r="E2611" s="20">
        <f t="shared" si="401"/>
        <v>41932</v>
      </c>
      <c r="F2611" t="str">
        <f t="shared" si="402"/>
        <v>None_8h</v>
      </c>
      <c r="G2611">
        <f t="shared" si="403"/>
        <v>256</v>
      </c>
      <c r="H2611" t="str">
        <f t="shared" si="404"/>
        <v>NO</v>
      </c>
      <c r="I2611">
        <f t="shared" si="408"/>
        <v>9.3130699088145903</v>
      </c>
      <c r="J2611">
        <f t="shared" si="409"/>
        <v>28</v>
      </c>
      <c r="S2611">
        <v>4</v>
      </c>
      <c r="U2611" s="7">
        <v>9.3130699088145903</v>
      </c>
      <c r="V2611" s="7">
        <v>28</v>
      </c>
    </row>
    <row r="2612" spans="1:22" x14ac:dyDescent="0.3">
      <c r="A2612" t="str">
        <f t="shared" si="400"/>
        <v>Exp4</v>
      </c>
      <c r="B2612">
        <f t="shared" si="405"/>
        <v>8</v>
      </c>
      <c r="C2612" t="str">
        <f t="shared" si="406"/>
        <v>Nil</v>
      </c>
      <c r="D2612" t="str">
        <f t="shared" si="407"/>
        <v>BattenWinter</v>
      </c>
      <c r="E2612" s="20">
        <f t="shared" si="401"/>
        <v>41932</v>
      </c>
      <c r="F2612" t="str">
        <f t="shared" si="402"/>
        <v>None_8h</v>
      </c>
      <c r="G2612">
        <f t="shared" si="403"/>
        <v>284</v>
      </c>
      <c r="H2612" t="str">
        <f t="shared" si="404"/>
        <v>NO</v>
      </c>
      <c r="I2612">
        <f t="shared" si="408"/>
        <v>9.7598784194528871</v>
      </c>
      <c r="J2612">
        <f t="shared" si="409"/>
        <v>27</v>
      </c>
      <c r="R2612">
        <v>284</v>
      </c>
      <c r="S2612">
        <v>1</v>
      </c>
      <c r="U2612" s="7">
        <v>9.7598784194528871</v>
      </c>
      <c r="V2612" s="7">
        <v>27</v>
      </c>
    </row>
    <row r="2613" spans="1:22" x14ac:dyDescent="0.3">
      <c r="A2613" t="str">
        <f t="shared" si="400"/>
        <v>Exp4</v>
      </c>
      <c r="B2613">
        <f t="shared" si="405"/>
        <v>8</v>
      </c>
      <c r="C2613" t="str">
        <f t="shared" si="406"/>
        <v>Nil</v>
      </c>
      <c r="D2613" t="str">
        <f t="shared" si="407"/>
        <v>BattenWinter</v>
      </c>
      <c r="E2613" s="20">
        <f t="shared" si="401"/>
        <v>41932</v>
      </c>
      <c r="F2613" t="str">
        <f t="shared" si="402"/>
        <v>None_8h</v>
      </c>
      <c r="G2613">
        <f t="shared" si="403"/>
        <v>284</v>
      </c>
      <c r="H2613" t="str">
        <f t="shared" si="404"/>
        <v>NO</v>
      </c>
      <c r="I2613">
        <f t="shared" si="408"/>
        <v>9.7568389057750764</v>
      </c>
      <c r="J2613">
        <f t="shared" si="409"/>
        <v>29</v>
      </c>
      <c r="S2613">
        <v>2</v>
      </c>
      <c r="U2613" s="7">
        <v>9.7568389057750764</v>
      </c>
      <c r="V2613" s="7">
        <v>29</v>
      </c>
    </row>
    <row r="2614" spans="1:22" x14ac:dyDescent="0.3">
      <c r="A2614" t="str">
        <f t="shared" si="400"/>
        <v>Exp4</v>
      </c>
      <c r="B2614">
        <f t="shared" si="405"/>
        <v>8</v>
      </c>
      <c r="C2614" t="str">
        <f t="shared" si="406"/>
        <v>Nil</v>
      </c>
      <c r="D2614" t="str">
        <f t="shared" si="407"/>
        <v>BattenWinter</v>
      </c>
      <c r="E2614" s="20">
        <f t="shared" si="401"/>
        <v>41932</v>
      </c>
      <c r="F2614" t="str">
        <f t="shared" si="402"/>
        <v>None_8h</v>
      </c>
      <c r="G2614">
        <f t="shared" si="403"/>
        <v>284</v>
      </c>
      <c r="H2614" t="str">
        <f t="shared" si="404"/>
        <v>NO</v>
      </c>
      <c r="I2614">
        <f t="shared" si="408"/>
        <v>10.165326633165829</v>
      </c>
      <c r="J2614">
        <f t="shared" si="409"/>
        <v>31</v>
      </c>
      <c r="S2614">
        <v>3</v>
      </c>
      <c r="U2614" s="7">
        <v>10.165326633165829</v>
      </c>
      <c r="V2614" s="7">
        <v>31</v>
      </c>
    </row>
    <row r="2615" spans="1:22" x14ac:dyDescent="0.3">
      <c r="A2615" t="str">
        <f t="shared" si="400"/>
        <v>Exp4</v>
      </c>
      <c r="B2615">
        <f t="shared" si="405"/>
        <v>8</v>
      </c>
      <c r="C2615" t="str">
        <f t="shared" si="406"/>
        <v>Nil</v>
      </c>
      <c r="D2615" t="str">
        <f t="shared" si="407"/>
        <v>BattenWinter</v>
      </c>
      <c r="E2615" s="20">
        <f t="shared" si="401"/>
        <v>41932</v>
      </c>
      <c r="F2615" t="str">
        <f t="shared" si="402"/>
        <v>None_8h</v>
      </c>
      <c r="G2615">
        <f t="shared" si="403"/>
        <v>284</v>
      </c>
      <c r="H2615" t="str">
        <f t="shared" si="404"/>
        <v>NO</v>
      </c>
      <c r="I2615">
        <f t="shared" si="408"/>
        <v>10.650753768844222</v>
      </c>
      <c r="J2615">
        <f t="shared" si="409"/>
        <v>29</v>
      </c>
      <c r="S2615">
        <v>4</v>
      </c>
      <c r="U2615" s="7">
        <v>10.650753768844222</v>
      </c>
      <c r="V2615" s="7">
        <v>29</v>
      </c>
    </row>
    <row r="2616" spans="1:22" x14ac:dyDescent="0.3">
      <c r="A2616" t="str">
        <f t="shared" si="400"/>
        <v>Exp4</v>
      </c>
      <c r="B2616">
        <f t="shared" si="405"/>
        <v>8</v>
      </c>
      <c r="C2616" t="str">
        <f t="shared" si="406"/>
        <v>Nil</v>
      </c>
      <c r="D2616" t="str">
        <f t="shared" si="407"/>
        <v>BattenWinter</v>
      </c>
      <c r="E2616" s="20">
        <f t="shared" si="401"/>
        <v>41946</v>
      </c>
      <c r="F2616" t="str">
        <f t="shared" si="402"/>
        <v>None_8h</v>
      </c>
      <c r="G2616">
        <f t="shared" si="403"/>
        <v>239</v>
      </c>
      <c r="H2616" t="str">
        <f t="shared" si="404"/>
        <v>NO</v>
      </c>
      <c r="I2616">
        <f t="shared" si="408"/>
        <v>13.115384615384615</v>
      </c>
      <c r="J2616">
        <f t="shared" si="409"/>
        <v>27</v>
      </c>
      <c r="P2616" s="1">
        <v>41946</v>
      </c>
      <c r="Q2616" t="s">
        <v>441</v>
      </c>
      <c r="R2616">
        <v>239</v>
      </c>
      <c r="S2616">
        <v>1</v>
      </c>
      <c r="U2616" s="7">
        <v>13.115384615384615</v>
      </c>
      <c r="V2616" s="7">
        <v>27</v>
      </c>
    </row>
    <row r="2617" spans="1:22" x14ac:dyDescent="0.3">
      <c r="A2617" t="str">
        <f t="shared" si="400"/>
        <v>Exp4</v>
      </c>
      <c r="B2617">
        <f t="shared" si="405"/>
        <v>8</v>
      </c>
      <c r="C2617" t="str">
        <f t="shared" si="406"/>
        <v>Nil</v>
      </c>
      <c r="D2617" t="str">
        <f t="shared" si="407"/>
        <v>BattenWinter</v>
      </c>
      <c r="E2617" s="20">
        <f t="shared" si="401"/>
        <v>41946</v>
      </c>
      <c r="F2617" t="str">
        <f t="shared" si="402"/>
        <v>None_8h</v>
      </c>
      <c r="G2617">
        <f t="shared" si="403"/>
        <v>239</v>
      </c>
      <c r="H2617" t="str">
        <f t="shared" si="404"/>
        <v>NO</v>
      </c>
      <c r="I2617">
        <f t="shared" si="408"/>
        <v>11.63076923076923</v>
      </c>
      <c r="J2617">
        <f t="shared" si="409"/>
        <v>30</v>
      </c>
      <c r="S2617">
        <v>2</v>
      </c>
      <c r="U2617" s="7">
        <v>11.63076923076923</v>
      </c>
      <c r="V2617" s="7">
        <v>30</v>
      </c>
    </row>
    <row r="2618" spans="1:22" x14ac:dyDescent="0.3">
      <c r="A2618" t="str">
        <f t="shared" si="400"/>
        <v>Exp4</v>
      </c>
      <c r="B2618">
        <f t="shared" si="405"/>
        <v>8</v>
      </c>
      <c r="C2618" t="str">
        <f t="shared" si="406"/>
        <v>Nil</v>
      </c>
      <c r="D2618" t="str">
        <f t="shared" si="407"/>
        <v>BattenWinter</v>
      </c>
      <c r="E2618" s="20">
        <f t="shared" si="401"/>
        <v>41946</v>
      </c>
      <c r="F2618" t="str">
        <f t="shared" si="402"/>
        <v>None_8h</v>
      </c>
      <c r="G2618">
        <f t="shared" si="403"/>
        <v>239</v>
      </c>
      <c r="H2618" t="str">
        <f t="shared" si="404"/>
        <v>NO</v>
      </c>
      <c r="I2618">
        <f t="shared" si="408"/>
        <v>12.576923076923077</v>
      </c>
      <c r="J2618">
        <f t="shared" si="409"/>
        <v>31</v>
      </c>
      <c r="S2618">
        <v>3</v>
      </c>
      <c r="U2618" s="7">
        <v>12.576923076923077</v>
      </c>
      <c r="V2618" s="7">
        <v>31</v>
      </c>
    </row>
    <row r="2619" spans="1:22" x14ac:dyDescent="0.3">
      <c r="A2619" t="str">
        <f t="shared" si="400"/>
        <v>Exp4</v>
      </c>
      <c r="B2619">
        <f t="shared" si="405"/>
        <v>8</v>
      </c>
      <c r="C2619" t="str">
        <f t="shared" si="406"/>
        <v>Nil</v>
      </c>
      <c r="D2619" t="str">
        <f t="shared" si="407"/>
        <v>BattenWinter</v>
      </c>
      <c r="E2619" s="20">
        <f t="shared" si="401"/>
        <v>41946</v>
      </c>
      <c r="F2619" t="str">
        <f t="shared" si="402"/>
        <v>None_8h</v>
      </c>
      <c r="G2619">
        <f t="shared" si="403"/>
        <v>239</v>
      </c>
      <c r="H2619" t="str">
        <f t="shared" si="404"/>
        <v>NO</v>
      </c>
      <c r="I2619">
        <f t="shared" si="408"/>
        <v>12.257692307692308</v>
      </c>
      <c r="J2619">
        <f t="shared" si="409"/>
        <v>28</v>
      </c>
      <c r="S2619">
        <v>4</v>
      </c>
      <c r="U2619" s="7">
        <v>12.257692307692308</v>
      </c>
      <c r="V2619" s="7">
        <v>28</v>
      </c>
    </row>
    <row r="2620" spans="1:22" x14ac:dyDescent="0.3">
      <c r="A2620" t="str">
        <f t="shared" si="400"/>
        <v>Exp4</v>
      </c>
      <c r="B2620">
        <f t="shared" si="405"/>
        <v>8</v>
      </c>
      <c r="C2620" t="str">
        <f t="shared" si="406"/>
        <v>Nil</v>
      </c>
      <c r="D2620" t="str">
        <f t="shared" si="407"/>
        <v>BattenWinter</v>
      </c>
      <c r="E2620" s="20">
        <f t="shared" si="401"/>
        <v>41946</v>
      </c>
      <c r="F2620" t="str">
        <f t="shared" si="402"/>
        <v>None_8h</v>
      </c>
      <c r="G2620">
        <f t="shared" si="403"/>
        <v>249</v>
      </c>
      <c r="H2620" t="str">
        <f t="shared" si="404"/>
        <v>NO</v>
      </c>
      <c r="I2620">
        <f t="shared" si="408"/>
        <v>14</v>
      </c>
      <c r="J2620">
        <f t="shared" si="409"/>
        <v>36</v>
      </c>
      <c r="R2620">
        <v>249</v>
      </c>
      <c r="S2620">
        <v>1</v>
      </c>
      <c r="U2620" s="7">
        <v>14</v>
      </c>
      <c r="V2620" s="7">
        <v>36</v>
      </c>
    </row>
    <row r="2621" spans="1:22" x14ac:dyDescent="0.3">
      <c r="A2621" t="str">
        <f t="shared" si="400"/>
        <v>Exp4</v>
      </c>
      <c r="B2621">
        <f t="shared" si="405"/>
        <v>8</v>
      </c>
      <c r="C2621" t="str">
        <f t="shared" si="406"/>
        <v>Nil</v>
      </c>
      <c r="D2621" t="str">
        <f t="shared" si="407"/>
        <v>BattenWinter</v>
      </c>
      <c r="E2621" s="20">
        <f t="shared" si="401"/>
        <v>41946</v>
      </c>
      <c r="F2621" t="str">
        <f t="shared" si="402"/>
        <v>None_8h</v>
      </c>
      <c r="G2621">
        <f t="shared" si="403"/>
        <v>249</v>
      </c>
      <c r="H2621" t="str">
        <f t="shared" si="404"/>
        <v>NO</v>
      </c>
      <c r="I2621">
        <f t="shared" si="408"/>
        <v>12.726923076923077</v>
      </c>
      <c r="J2621">
        <f t="shared" si="409"/>
        <v>36</v>
      </c>
      <c r="S2621">
        <v>2</v>
      </c>
      <c r="U2621" s="7">
        <v>12.726923076923077</v>
      </c>
      <c r="V2621" s="7">
        <v>36</v>
      </c>
    </row>
    <row r="2622" spans="1:22" x14ac:dyDescent="0.3">
      <c r="A2622" t="str">
        <f t="shared" si="400"/>
        <v>Exp4</v>
      </c>
      <c r="B2622">
        <f t="shared" si="405"/>
        <v>8</v>
      </c>
      <c r="C2622" t="str">
        <f t="shared" si="406"/>
        <v>Nil</v>
      </c>
      <c r="D2622" t="str">
        <f t="shared" si="407"/>
        <v>BattenWinter</v>
      </c>
      <c r="E2622" s="20">
        <f t="shared" si="401"/>
        <v>41946</v>
      </c>
      <c r="F2622" t="str">
        <f t="shared" si="402"/>
        <v>None_8h</v>
      </c>
      <c r="G2622">
        <f t="shared" si="403"/>
        <v>249</v>
      </c>
      <c r="H2622" t="str">
        <f t="shared" si="404"/>
        <v>NO</v>
      </c>
      <c r="I2622">
        <f t="shared" si="408"/>
        <v>12.057692307692308</v>
      </c>
      <c r="J2622">
        <f t="shared" si="409"/>
        <v>39</v>
      </c>
      <c r="S2622">
        <v>3</v>
      </c>
      <c r="U2622" s="7">
        <v>12.057692307692308</v>
      </c>
      <c r="V2622" s="7">
        <v>39</v>
      </c>
    </row>
    <row r="2623" spans="1:22" x14ac:dyDescent="0.3">
      <c r="A2623" t="str">
        <f t="shared" si="400"/>
        <v>Exp4</v>
      </c>
      <c r="B2623">
        <f t="shared" si="405"/>
        <v>8</v>
      </c>
      <c r="C2623" t="str">
        <f t="shared" si="406"/>
        <v>Nil</v>
      </c>
      <c r="D2623" t="str">
        <f t="shared" si="407"/>
        <v>BattenWinter</v>
      </c>
      <c r="E2623" s="20">
        <f t="shared" si="401"/>
        <v>41946</v>
      </c>
      <c r="F2623" t="str">
        <f t="shared" si="402"/>
        <v>None_8h</v>
      </c>
      <c r="G2623">
        <f t="shared" si="403"/>
        <v>249</v>
      </c>
      <c r="H2623" t="str">
        <f t="shared" si="404"/>
        <v>NO</v>
      </c>
      <c r="I2623">
        <f t="shared" si="408"/>
        <v>12.888461538461538</v>
      </c>
      <c r="J2623">
        <f t="shared" si="409"/>
        <v>32</v>
      </c>
      <c r="S2623">
        <v>4</v>
      </c>
      <c r="U2623" s="7">
        <v>12.888461538461538</v>
      </c>
      <c r="V2623" s="7">
        <v>32</v>
      </c>
    </row>
    <row r="2624" spans="1:22" x14ac:dyDescent="0.3">
      <c r="A2624" t="str">
        <f t="shared" si="400"/>
        <v>Exp4</v>
      </c>
      <c r="B2624">
        <f t="shared" si="405"/>
        <v>8</v>
      </c>
      <c r="C2624" t="str">
        <f t="shared" si="406"/>
        <v>Nil</v>
      </c>
      <c r="D2624" t="str">
        <f t="shared" si="407"/>
        <v>BattenWinter</v>
      </c>
      <c r="E2624" s="20">
        <f t="shared" si="401"/>
        <v>41946</v>
      </c>
      <c r="F2624" t="str">
        <f t="shared" si="402"/>
        <v>None_8h</v>
      </c>
      <c r="G2624">
        <f t="shared" si="403"/>
        <v>258</v>
      </c>
      <c r="H2624" t="str">
        <f t="shared" si="404"/>
        <v>NO</v>
      </c>
      <c r="I2624">
        <f t="shared" si="408"/>
        <v>11.961538461538462</v>
      </c>
      <c r="J2624">
        <f t="shared" si="409"/>
        <v>28</v>
      </c>
      <c r="R2624">
        <v>258</v>
      </c>
      <c r="S2624">
        <v>1</v>
      </c>
      <c r="U2624" s="7">
        <v>11.961538461538462</v>
      </c>
      <c r="V2624" s="7">
        <v>28</v>
      </c>
    </row>
    <row r="2625" spans="1:22" x14ac:dyDescent="0.3">
      <c r="A2625" t="str">
        <f t="shared" si="400"/>
        <v>Exp4</v>
      </c>
      <c r="B2625">
        <f t="shared" si="405"/>
        <v>8</v>
      </c>
      <c r="C2625" t="str">
        <f t="shared" si="406"/>
        <v>Nil</v>
      </c>
      <c r="D2625" t="str">
        <f t="shared" si="407"/>
        <v>BattenWinter</v>
      </c>
      <c r="E2625" s="20">
        <f t="shared" si="401"/>
        <v>41946</v>
      </c>
      <c r="F2625" t="str">
        <f t="shared" si="402"/>
        <v>None_8h</v>
      </c>
      <c r="G2625">
        <f t="shared" si="403"/>
        <v>258</v>
      </c>
      <c r="H2625" t="str">
        <f t="shared" si="404"/>
        <v>NO</v>
      </c>
      <c r="I2625">
        <f t="shared" si="408"/>
        <v>11.903846153846153</v>
      </c>
      <c r="J2625">
        <f t="shared" si="409"/>
        <v>27</v>
      </c>
      <c r="S2625">
        <v>2</v>
      </c>
      <c r="U2625" s="7">
        <v>11.903846153846153</v>
      </c>
      <c r="V2625" s="7">
        <v>27</v>
      </c>
    </row>
    <row r="2626" spans="1:22" x14ac:dyDescent="0.3">
      <c r="A2626" t="str">
        <f t="shared" si="400"/>
        <v>Exp4</v>
      </c>
      <c r="B2626">
        <f t="shared" si="405"/>
        <v>8</v>
      </c>
      <c r="C2626" t="str">
        <f t="shared" si="406"/>
        <v>Nil</v>
      </c>
      <c r="D2626" t="str">
        <f t="shared" si="407"/>
        <v>BattenWinter</v>
      </c>
      <c r="E2626" s="20">
        <f t="shared" si="401"/>
        <v>41946</v>
      </c>
      <c r="F2626" t="str">
        <f t="shared" si="402"/>
        <v>None_8h</v>
      </c>
      <c r="G2626">
        <f t="shared" si="403"/>
        <v>258</v>
      </c>
      <c r="H2626" t="str">
        <f t="shared" si="404"/>
        <v>NO</v>
      </c>
      <c r="I2626">
        <f t="shared" si="408"/>
        <v>12.615384615384615</v>
      </c>
      <c r="J2626">
        <f t="shared" si="409"/>
        <v>29</v>
      </c>
      <c r="S2626">
        <v>3</v>
      </c>
      <c r="U2626" s="7">
        <v>12.615384615384615</v>
      </c>
      <c r="V2626" s="7">
        <v>29</v>
      </c>
    </row>
    <row r="2627" spans="1:22" x14ac:dyDescent="0.3">
      <c r="A2627" t="str">
        <f t="shared" ref="A2627:A2690" si="410">IF(L2627="",A2626,L2627)</f>
        <v>Exp4</v>
      </c>
      <c r="B2627">
        <f t="shared" si="405"/>
        <v>8</v>
      </c>
      <c r="C2627" t="str">
        <f t="shared" si="406"/>
        <v>Nil</v>
      </c>
      <c r="D2627" t="str">
        <f t="shared" si="407"/>
        <v>BattenWinter</v>
      </c>
      <c r="E2627" s="20">
        <f t="shared" ref="E2627:E2690" si="411">IF(P2627="",E2626,P2627)</f>
        <v>41946</v>
      </c>
      <c r="F2627" t="str">
        <f t="shared" ref="F2627:F2690" si="412">IF(Q2627="",F2626,Q2627)</f>
        <v>None_8h</v>
      </c>
      <c r="G2627">
        <f t="shared" ref="G2627:G2690" si="413">IF(R2627="",G2626,R2627)</f>
        <v>258</v>
      </c>
      <c r="H2627" t="str">
        <f t="shared" ref="H2627:H2690" si="414">IF(T2627="","NO","YES")</f>
        <v>NO</v>
      </c>
      <c r="I2627">
        <f t="shared" si="408"/>
        <v>11.746153846153845</v>
      </c>
      <c r="J2627">
        <f t="shared" si="409"/>
        <v>31</v>
      </c>
      <c r="S2627">
        <v>4</v>
      </c>
      <c r="U2627" s="7">
        <v>11.746153846153845</v>
      </c>
      <c r="V2627" s="7">
        <v>31</v>
      </c>
    </row>
    <row r="2628" spans="1:22" x14ac:dyDescent="0.3">
      <c r="A2628" t="str">
        <f t="shared" si="410"/>
        <v>Exp4</v>
      </c>
      <c r="B2628">
        <f t="shared" ref="B2628:B2691" si="415">IF(L2628="",B2627,M2628)</f>
        <v>8</v>
      </c>
      <c r="C2628" t="str">
        <f t="shared" ref="C2628:C2691" si="416">IF(O2628="",C2627,O2628)</f>
        <v>Nil</v>
      </c>
      <c r="D2628" t="str">
        <f t="shared" ref="D2628:D2691" si="417">IF(N2628="",D2627,N2628)</f>
        <v>BattenWinter</v>
      </c>
      <c r="E2628" s="20">
        <f t="shared" si="411"/>
        <v>41946</v>
      </c>
      <c r="F2628" t="str">
        <f t="shared" si="412"/>
        <v>None_8h</v>
      </c>
      <c r="G2628">
        <f t="shared" si="413"/>
        <v>268</v>
      </c>
      <c r="H2628" t="str">
        <f t="shared" si="414"/>
        <v>NO</v>
      </c>
      <c r="I2628">
        <f t="shared" ref="I2628:I2691" si="418">IF(U2628="","",U2628)</f>
        <v>11.73076923076923</v>
      </c>
      <c r="J2628">
        <f t="shared" ref="J2628:J2691" si="419">IF(V2628="","",V2628)</f>
        <v>28</v>
      </c>
      <c r="R2628">
        <v>268</v>
      </c>
      <c r="S2628">
        <v>1</v>
      </c>
      <c r="U2628" s="7">
        <v>11.73076923076923</v>
      </c>
      <c r="V2628" s="7">
        <v>28</v>
      </c>
    </row>
    <row r="2629" spans="1:22" x14ac:dyDescent="0.3">
      <c r="A2629" t="str">
        <f t="shared" si="410"/>
        <v>Exp4</v>
      </c>
      <c r="B2629">
        <f t="shared" si="415"/>
        <v>8</v>
      </c>
      <c r="C2629" t="str">
        <f t="shared" si="416"/>
        <v>Nil</v>
      </c>
      <c r="D2629" t="str">
        <f t="shared" si="417"/>
        <v>BattenWinter</v>
      </c>
      <c r="E2629" s="20">
        <f t="shared" si="411"/>
        <v>41946</v>
      </c>
      <c r="F2629" t="str">
        <f t="shared" si="412"/>
        <v>None_8h</v>
      </c>
      <c r="G2629">
        <f t="shared" si="413"/>
        <v>268</v>
      </c>
      <c r="H2629" t="str">
        <f t="shared" si="414"/>
        <v>NO</v>
      </c>
      <c r="I2629">
        <f t="shared" si="418"/>
        <v>12.076923076923077</v>
      </c>
      <c r="J2629">
        <f t="shared" si="419"/>
        <v>27</v>
      </c>
      <c r="S2629">
        <v>2</v>
      </c>
      <c r="U2629" s="7">
        <v>12.076923076923077</v>
      </c>
      <c r="V2629" s="7">
        <v>27</v>
      </c>
    </row>
    <row r="2630" spans="1:22" x14ac:dyDescent="0.3">
      <c r="A2630" t="str">
        <f t="shared" si="410"/>
        <v>Exp4</v>
      </c>
      <c r="B2630">
        <f t="shared" si="415"/>
        <v>8</v>
      </c>
      <c r="C2630" t="str">
        <f t="shared" si="416"/>
        <v>Nil</v>
      </c>
      <c r="D2630" t="str">
        <f t="shared" si="417"/>
        <v>BattenWinter</v>
      </c>
      <c r="E2630" s="20">
        <f t="shared" si="411"/>
        <v>41946</v>
      </c>
      <c r="F2630" t="str">
        <f t="shared" si="412"/>
        <v>None_8h</v>
      </c>
      <c r="G2630">
        <f t="shared" si="413"/>
        <v>268</v>
      </c>
      <c r="H2630" t="str">
        <f t="shared" si="414"/>
        <v>NO</v>
      </c>
      <c r="I2630">
        <f t="shared" si="418"/>
        <v>12.811538461538461</v>
      </c>
      <c r="J2630">
        <f t="shared" si="419"/>
        <v>29</v>
      </c>
      <c r="S2630">
        <v>3</v>
      </c>
      <c r="U2630" s="7">
        <v>12.811538461538461</v>
      </c>
      <c r="V2630" s="7">
        <v>29</v>
      </c>
    </row>
    <row r="2631" spans="1:22" x14ac:dyDescent="0.3">
      <c r="A2631" t="str">
        <f t="shared" si="410"/>
        <v>Exp4</v>
      </c>
      <c r="B2631">
        <f t="shared" si="415"/>
        <v>8</v>
      </c>
      <c r="C2631" t="str">
        <f t="shared" si="416"/>
        <v>Nil</v>
      </c>
      <c r="D2631" t="str">
        <f t="shared" si="417"/>
        <v>BattenWinter</v>
      </c>
      <c r="E2631" s="20">
        <f t="shared" si="411"/>
        <v>41946</v>
      </c>
      <c r="F2631" t="str">
        <f t="shared" si="412"/>
        <v>None_8h</v>
      </c>
      <c r="G2631">
        <f t="shared" si="413"/>
        <v>268</v>
      </c>
      <c r="H2631" t="str">
        <f t="shared" si="414"/>
        <v>NO</v>
      </c>
      <c r="I2631">
        <f t="shared" si="418"/>
        <v>11.55</v>
      </c>
      <c r="J2631">
        <f t="shared" si="419"/>
        <v>27</v>
      </c>
      <c r="S2631">
        <v>4</v>
      </c>
      <c r="U2631" s="7">
        <v>11.55</v>
      </c>
      <c r="V2631" s="7">
        <v>27</v>
      </c>
    </row>
    <row r="2632" spans="1:22" x14ac:dyDescent="0.3">
      <c r="A2632" t="str">
        <f t="shared" si="410"/>
        <v>Exp4</v>
      </c>
      <c r="B2632">
        <f t="shared" si="415"/>
        <v>8</v>
      </c>
      <c r="C2632" t="str">
        <f t="shared" si="416"/>
        <v>Nil</v>
      </c>
      <c r="D2632" t="str">
        <f t="shared" si="417"/>
        <v>BattenWinter</v>
      </c>
      <c r="E2632" s="20">
        <f t="shared" si="411"/>
        <v>41984</v>
      </c>
      <c r="F2632" t="str">
        <f t="shared" si="412"/>
        <v>None_8h</v>
      </c>
      <c r="G2632">
        <f t="shared" si="413"/>
        <v>219</v>
      </c>
      <c r="H2632" t="str">
        <f t="shared" si="414"/>
        <v>YES</v>
      </c>
      <c r="I2632">
        <f t="shared" si="418"/>
        <v>13</v>
      </c>
      <c r="J2632" t="str">
        <f t="shared" si="419"/>
        <v/>
      </c>
      <c r="P2632" s="1">
        <v>41984</v>
      </c>
      <c r="Q2632" t="s">
        <v>441</v>
      </c>
      <c r="R2632">
        <v>219</v>
      </c>
      <c r="S2632">
        <v>1</v>
      </c>
      <c r="T2632" t="s">
        <v>170</v>
      </c>
      <c r="U2632" s="7">
        <v>13</v>
      </c>
      <c r="V2632" s="7"/>
    </row>
    <row r="2633" spans="1:22" x14ac:dyDescent="0.3">
      <c r="A2633" t="str">
        <f t="shared" si="410"/>
        <v>Exp4</v>
      </c>
      <c r="B2633">
        <f t="shared" si="415"/>
        <v>8</v>
      </c>
      <c r="C2633" t="str">
        <f t="shared" si="416"/>
        <v>Nil</v>
      </c>
      <c r="D2633" t="str">
        <f t="shared" si="417"/>
        <v>BattenWinter</v>
      </c>
      <c r="E2633" s="20">
        <f t="shared" si="411"/>
        <v>41984</v>
      </c>
      <c r="F2633" t="str">
        <f t="shared" si="412"/>
        <v>None_8h</v>
      </c>
      <c r="G2633">
        <f t="shared" si="413"/>
        <v>219</v>
      </c>
      <c r="H2633" t="str">
        <f t="shared" si="414"/>
        <v>YES</v>
      </c>
      <c r="I2633">
        <f t="shared" si="418"/>
        <v>13</v>
      </c>
      <c r="J2633" t="str">
        <f t="shared" si="419"/>
        <v/>
      </c>
      <c r="S2633">
        <v>2</v>
      </c>
      <c r="T2633" t="s">
        <v>170</v>
      </c>
      <c r="U2633" s="7">
        <v>13</v>
      </c>
      <c r="V2633" s="7"/>
    </row>
    <row r="2634" spans="1:22" x14ac:dyDescent="0.3">
      <c r="A2634" t="str">
        <f t="shared" si="410"/>
        <v>Exp4</v>
      </c>
      <c r="B2634">
        <f t="shared" si="415"/>
        <v>8</v>
      </c>
      <c r="C2634" t="str">
        <f t="shared" si="416"/>
        <v>Nil</v>
      </c>
      <c r="D2634" t="str">
        <f t="shared" si="417"/>
        <v>BattenWinter</v>
      </c>
      <c r="E2634" s="20">
        <f t="shared" si="411"/>
        <v>41984</v>
      </c>
      <c r="F2634" t="str">
        <f t="shared" si="412"/>
        <v>None_8h</v>
      </c>
      <c r="G2634">
        <f t="shared" si="413"/>
        <v>219</v>
      </c>
      <c r="H2634" t="str">
        <f t="shared" si="414"/>
        <v>YES</v>
      </c>
      <c r="I2634">
        <f t="shared" si="418"/>
        <v>15</v>
      </c>
      <c r="J2634" t="str">
        <f t="shared" si="419"/>
        <v/>
      </c>
      <c r="S2634">
        <v>3</v>
      </c>
      <c r="T2634" t="s">
        <v>170</v>
      </c>
      <c r="U2634" s="7">
        <v>15</v>
      </c>
      <c r="V2634" s="7"/>
    </row>
    <row r="2635" spans="1:22" x14ac:dyDescent="0.3">
      <c r="A2635" t="str">
        <f t="shared" si="410"/>
        <v>Exp4</v>
      </c>
      <c r="B2635">
        <f t="shared" si="415"/>
        <v>8</v>
      </c>
      <c r="C2635" t="str">
        <f t="shared" si="416"/>
        <v>Nil</v>
      </c>
      <c r="D2635" t="str">
        <f t="shared" si="417"/>
        <v>BattenWinter</v>
      </c>
      <c r="E2635" s="20">
        <f t="shared" si="411"/>
        <v>41984</v>
      </c>
      <c r="F2635" t="str">
        <f t="shared" si="412"/>
        <v>None_8h</v>
      </c>
      <c r="G2635">
        <f t="shared" si="413"/>
        <v>219</v>
      </c>
      <c r="H2635" t="str">
        <f t="shared" si="414"/>
        <v>YES</v>
      </c>
      <c r="I2635">
        <f t="shared" si="418"/>
        <v>14</v>
      </c>
      <c r="J2635" t="str">
        <f t="shared" si="419"/>
        <v/>
      </c>
      <c r="S2635">
        <v>4</v>
      </c>
      <c r="T2635" t="s">
        <v>170</v>
      </c>
      <c r="U2635" s="7">
        <v>14</v>
      </c>
      <c r="V2635" s="7"/>
    </row>
    <row r="2636" spans="1:22" x14ac:dyDescent="0.3">
      <c r="A2636" t="str">
        <f t="shared" si="410"/>
        <v>Exp4</v>
      </c>
      <c r="B2636">
        <f t="shared" si="415"/>
        <v>8</v>
      </c>
      <c r="C2636" t="str">
        <f t="shared" si="416"/>
        <v>Nil</v>
      </c>
      <c r="D2636" t="str">
        <f t="shared" si="417"/>
        <v>BattenWinter</v>
      </c>
      <c r="E2636" s="20">
        <f t="shared" si="411"/>
        <v>41984</v>
      </c>
      <c r="F2636" t="str">
        <f t="shared" si="412"/>
        <v>None_8h</v>
      </c>
      <c r="G2636">
        <f t="shared" si="413"/>
        <v>221</v>
      </c>
      <c r="H2636" t="str">
        <f t="shared" si="414"/>
        <v>YES</v>
      </c>
      <c r="I2636">
        <f t="shared" si="418"/>
        <v>14</v>
      </c>
      <c r="J2636">
        <f t="shared" si="419"/>
        <v>28</v>
      </c>
      <c r="R2636">
        <v>221</v>
      </c>
      <c r="S2636">
        <v>1</v>
      </c>
      <c r="T2636" t="s">
        <v>170</v>
      </c>
      <c r="U2636" s="7">
        <v>14</v>
      </c>
      <c r="V2636" s="7">
        <v>28</v>
      </c>
    </row>
    <row r="2637" spans="1:22" x14ac:dyDescent="0.3">
      <c r="A2637" t="str">
        <f t="shared" si="410"/>
        <v>Exp4</v>
      </c>
      <c r="B2637">
        <f t="shared" si="415"/>
        <v>8</v>
      </c>
      <c r="C2637" t="str">
        <f t="shared" si="416"/>
        <v>Nil</v>
      </c>
      <c r="D2637" t="str">
        <f t="shared" si="417"/>
        <v>BattenWinter</v>
      </c>
      <c r="E2637" s="20">
        <f t="shared" si="411"/>
        <v>41984</v>
      </c>
      <c r="F2637" t="str">
        <f t="shared" si="412"/>
        <v>None_8h</v>
      </c>
      <c r="G2637">
        <f t="shared" si="413"/>
        <v>221</v>
      </c>
      <c r="H2637" t="str">
        <f t="shared" si="414"/>
        <v>YES</v>
      </c>
      <c r="I2637">
        <f t="shared" si="418"/>
        <v>14</v>
      </c>
      <c r="J2637">
        <f t="shared" si="419"/>
        <v>27</v>
      </c>
      <c r="S2637">
        <v>2</v>
      </c>
      <c r="T2637" t="s">
        <v>170</v>
      </c>
      <c r="U2637" s="7">
        <v>14</v>
      </c>
      <c r="V2637" s="7">
        <v>27</v>
      </c>
    </row>
    <row r="2638" spans="1:22" x14ac:dyDescent="0.3">
      <c r="A2638" t="str">
        <f t="shared" si="410"/>
        <v>Exp4</v>
      </c>
      <c r="B2638">
        <f t="shared" si="415"/>
        <v>8</v>
      </c>
      <c r="C2638" t="str">
        <f t="shared" si="416"/>
        <v>Nil</v>
      </c>
      <c r="D2638" t="str">
        <f t="shared" si="417"/>
        <v>BattenWinter</v>
      </c>
      <c r="E2638" s="20">
        <f t="shared" si="411"/>
        <v>41984</v>
      </c>
      <c r="F2638" t="str">
        <f t="shared" si="412"/>
        <v>None_8h</v>
      </c>
      <c r="G2638">
        <f t="shared" si="413"/>
        <v>221</v>
      </c>
      <c r="H2638" t="str">
        <f t="shared" si="414"/>
        <v>YES</v>
      </c>
      <c r="I2638">
        <f t="shared" si="418"/>
        <v>15</v>
      </c>
      <c r="J2638" t="str">
        <f t="shared" si="419"/>
        <v/>
      </c>
      <c r="S2638">
        <v>3</v>
      </c>
      <c r="T2638" t="s">
        <v>170</v>
      </c>
      <c r="U2638" s="7">
        <v>15</v>
      </c>
      <c r="V2638" s="7"/>
    </row>
    <row r="2639" spans="1:22" x14ac:dyDescent="0.3">
      <c r="A2639" t="str">
        <f t="shared" si="410"/>
        <v>Exp4</v>
      </c>
      <c r="B2639">
        <f t="shared" si="415"/>
        <v>8</v>
      </c>
      <c r="C2639" t="str">
        <f t="shared" si="416"/>
        <v>Nil</v>
      </c>
      <c r="D2639" t="str">
        <f t="shared" si="417"/>
        <v>BattenWinter</v>
      </c>
      <c r="E2639" s="20">
        <f t="shared" si="411"/>
        <v>41984</v>
      </c>
      <c r="F2639" t="str">
        <f t="shared" si="412"/>
        <v>None_8h</v>
      </c>
      <c r="G2639">
        <f t="shared" si="413"/>
        <v>221</v>
      </c>
      <c r="H2639" t="str">
        <f t="shared" si="414"/>
        <v>YES</v>
      </c>
      <c r="I2639">
        <f t="shared" si="418"/>
        <v>14</v>
      </c>
      <c r="J2639" t="str">
        <f t="shared" si="419"/>
        <v/>
      </c>
      <c r="S2639">
        <v>4</v>
      </c>
      <c r="T2639" t="s">
        <v>170</v>
      </c>
      <c r="U2639" s="7">
        <v>14</v>
      </c>
      <c r="V2639" s="7"/>
    </row>
    <row r="2640" spans="1:22" x14ac:dyDescent="0.3">
      <c r="A2640" t="str">
        <f t="shared" si="410"/>
        <v>Exp4</v>
      </c>
      <c r="B2640">
        <f t="shared" si="415"/>
        <v>8</v>
      </c>
      <c r="C2640" t="str">
        <f t="shared" si="416"/>
        <v>Nil</v>
      </c>
      <c r="D2640" t="str">
        <f t="shared" si="417"/>
        <v>BattenWinter</v>
      </c>
      <c r="E2640" s="20">
        <f t="shared" si="411"/>
        <v>41984</v>
      </c>
      <c r="F2640" t="str">
        <f t="shared" si="412"/>
        <v>None_8h</v>
      </c>
      <c r="G2640">
        <f t="shared" si="413"/>
        <v>242</v>
      </c>
      <c r="H2640" t="str">
        <f t="shared" si="414"/>
        <v>YES</v>
      </c>
      <c r="I2640">
        <f t="shared" si="418"/>
        <v>13</v>
      </c>
      <c r="J2640" t="str">
        <f t="shared" si="419"/>
        <v/>
      </c>
      <c r="R2640">
        <v>242</v>
      </c>
      <c r="S2640">
        <v>1</v>
      </c>
      <c r="T2640" t="s">
        <v>170</v>
      </c>
      <c r="U2640" s="7">
        <v>13</v>
      </c>
      <c r="V2640" s="7"/>
    </row>
    <row r="2641" spans="1:22" x14ac:dyDescent="0.3">
      <c r="A2641" t="str">
        <f t="shared" si="410"/>
        <v>Exp4</v>
      </c>
      <c r="B2641">
        <f t="shared" si="415"/>
        <v>8</v>
      </c>
      <c r="C2641" t="str">
        <f t="shared" si="416"/>
        <v>Nil</v>
      </c>
      <c r="D2641" t="str">
        <f t="shared" si="417"/>
        <v>BattenWinter</v>
      </c>
      <c r="E2641" s="20">
        <f t="shared" si="411"/>
        <v>41984</v>
      </c>
      <c r="F2641" t="str">
        <f t="shared" si="412"/>
        <v>None_8h</v>
      </c>
      <c r="G2641">
        <f t="shared" si="413"/>
        <v>242</v>
      </c>
      <c r="H2641" t="str">
        <f t="shared" si="414"/>
        <v>YES</v>
      </c>
      <c r="I2641">
        <f t="shared" si="418"/>
        <v>13</v>
      </c>
      <c r="J2641" t="str">
        <f t="shared" si="419"/>
        <v/>
      </c>
      <c r="S2641">
        <v>2</v>
      </c>
      <c r="T2641" t="s">
        <v>170</v>
      </c>
      <c r="U2641" s="7">
        <v>13</v>
      </c>
      <c r="V2641" s="7"/>
    </row>
    <row r="2642" spans="1:22" x14ac:dyDescent="0.3">
      <c r="A2642" t="str">
        <f t="shared" si="410"/>
        <v>Exp4</v>
      </c>
      <c r="B2642">
        <f t="shared" si="415"/>
        <v>8</v>
      </c>
      <c r="C2642" t="str">
        <f t="shared" si="416"/>
        <v>Nil</v>
      </c>
      <c r="D2642" t="str">
        <f t="shared" si="417"/>
        <v>BattenWinter</v>
      </c>
      <c r="E2642" s="20">
        <f t="shared" si="411"/>
        <v>41984</v>
      </c>
      <c r="F2642" t="str">
        <f t="shared" si="412"/>
        <v>None_8h</v>
      </c>
      <c r="G2642">
        <f t="shared" si="413"/>
        <v>242</v>
      </c>
      <c r="H2642" t="str">
        <f t="shared" si="414"/>
        <v>YES</v>
      </c>
      <c r="I2642">
        <f t="shared" si="418"/>
        <v>15</v>
      </c>
      <c r="J2642" t="str">
        <f t="shared" si="419"/>
        <v/>
      </c>
      <c r="S2642">
        <v>3</v>
      </c>
      <c r="T2642" t="s">
        <v>170</v>
      </c>
      <c r="U2642" s="7">
        <v>15</v>
      </c>
      <c r="V2642" s="7"/>
    </row>
    <row r="2643" spans="1:22" x14ac:dyDescent="0.3">
      <c r="A2643" t="str">
        <f t="shared" si="410"/>
        <v>Exp4</v>
      </c>
      <c r="B2643">
        <f t="shared" si="415"/>
        <v>8</v>
      </c>
      <c r="C2643" t="str">
        <f t="shared" si="416"/>
        <v>Nil</v>
      </c>
      <c r="D2643" t="str">
        <f t="shared" si="417"/>
        <v>BattenWinter</v>
      </c>
      <c r="E2643" s="20">
        <f t="shared" si="411"/>
        <v>41984</v>
      </c>
      <c r="F2643" t="str">
        <f t="shared" si="412"/>
        <v>None_8h</v>
      </c>
      <c r="G2643">
        <f t="shared" si="413"/>
        <v>242</v>
      </c>
      <c r="H2643" t="str">
        <f t="shared" si="414"/>
        <v>YES</v>
      </c>
      <c r="I2643">
        <f t="shared" si="418"/>
        <v>14</v>
      </c>
      <c r="J2643">
        <f t="shared" si="419"/>
        <v>25</v>
      </c>
      <c r="S2643">
        <v>4</v>
      </c>
      <c r="T2643" t="s">
        <v>170</v>
      </c>
      <c r="U2643" s="7">
        <v>14</v>
      </c>
      <c r="V2643" s="7">
        <v>25</v>
      </c>
    </row>
    <row r="2644" spans="1:22" x14ac:dyDescent="0.3">
      <c r="A2644" t="str">
        <f t="shared" si="410"/>
        <v>Exp4</v>
      </c>
      <c r="B2644">
        <f t="shared" si="415"/>
        <v>8</v>
      </c>
      <c r="C2644" t="str">
        <f t="shared" si="416"/>
        <v>Nil</v>
      </c>
      <c r="D2644" t="str">
        <f t="shared" si="417"/>
        <v>BattenWinter</v>
      </c>
      <c r="E2644" s="20">
        <f t="shared" si="411"/>
        <v>41984</v>
      </c>
      <c r="F2644" t="str">
        <f t="shared" si="412"/>
        <v>None_8h</v>
      </c>
      <c r="G2644">
        <f t="shared" si="413"/>
        <v>243</v>
      </c>
      <c r="H2644" t="str">
        <f t="shared" si="414"/>
        <v>YES</v>
      </c>
      <c r="I2644">
        <f t="shared" si="418"/>
        <v>13</v>
      </c>
      <c r="J2644">
        <f t="shared" si="419"/>
        <v>26</v>
      </c>
      <c r="R2644">
        <v>243</v>
      </c>
      <c r="S2644">
        <v>1</v>
      </c>
      <c r="T2644" t="s">
        <v>170</v>
      </c>
      <c r="U2644" s="7">
        <v>13</v>
      </c>
      <c r="V2644" s="7">
        <v>26</v>
      </c>
    </row>
    <row r="2645" spans="1:22" x14ac:dyDescent="0.3">
      <c r="A2645" t="str">
        <f t="shared" si="410"/>
        <v>Exp4</v>
      </c>
      <c r="B2645">
        <f t="shared" si="415"/>
        <v>8</v>
      </c>
      <c r="C2645" t="str">
        <f t="shared" si="416"/>
        <v>Nil</v>
      </c>
      <c r="D2645" t="str">
        <f t="shared" si="417"/>
        <v>BattenWinter</v>
      </c>
      <c r="E2645" s="20">
        <f t="shared" si="411"/>
        <v>41984</v>
      </c>
      <c r="F2645" t="str">
        <f t="shared" si="412"/>
        <v>None_8h</v>
      </c>
      <c r="G2645">
        <f t="shared" si="413"/>
        <v>243</v>
      </c>
      <c r="H2645" t="str">
        <f t="shared" si="414"/>
        <v>YES</v>
      </c>
      <c r="I2645">
        <f t="shared" si="418"/>
        <v>12</v>
      </c>
      <c r="J2645">
        <f t="shared" si="419"/>
        <v>27</v>
      </c>
      <c r="S2645">
        <v>2</v>
      </c>
      <c r="T2645" t="s">
        <v>170</v>
      </c>
      <c r="U2645" s="7">
        <v>12</v>
      </c>
      <c r="V2645" s="7">
        <v>27</v>
      </c>
    </row>
    <row r="2646" spans="1:22" x14ac:dyDescent="0.3">
      <c r="A2646" t="str">
        <f t="shared" si="410"/>
        <v>Exp4</v>
      </c>
      <c r="B2646">
        <f t="shared" si="415"/>
        <v>8</v>
      </c>
      <c r="C2646" t="str">
        <f t="shared" si="416"/>
        <v>Nil</v>
      </c>
      <c r="D2646" t="str">
        <f t="shared" si="417"/>
        <v>BattenWinter</v>
      </c>
      <c r="E2646" s="20">
        <f t="shared" si="411"/>
        <v>41984</v>
      </c>
      <c r="F2646" t="str">
        <f t="shared" si="412"/>
        <v>None_8h</v>
      </c>
      <c r="G2646">
        <f t="shared" si="413"/>
        <v>243</v>
      </c>
      <c r="H2646" t="str">
        <f t="shared" si="414"/>
        <v>YES</v>
      </c>
      <c r="I2646">
        <f t="shared" si="418"/>
        <v>14</v>
      </c>
      <c r="J2646" t="str">
        <f t="shared" si="419"/>
        <v/>
      </c>
      <c r="S2646">
        <v>3</v>
      </c>
      <c r="T2646" t="s">
        <v>170</v>
      </c>
      <c r="U2646" s="7">
        <v>14</v>
      </c>
      <c r="V2646" s="7"/>
    </row>
    <row r="2647" spans="1:22" x14ac:dyDescent="0.3">
      <c r="A2647" t="str">
        <f t="shared" si="410"/>
        <v>Exp4</v>
      </c>
      <c r="B2647">
        <f t="shared" si="415"/>
        <v>8</v>
      </c>
      <c r="C2647" t="str">
        <f t="shared" si="416"/>
        <v>Nil</v>
      </c>
      <c r="D2647" t="str">
        <f t="shared" si="417"/>
        <v>BattenWinter</v>
      </c>
      <c r="E2647" s="20">
        <f t="shared" si="411"/>
        <v>41984</v>
      </c>
      <c r="F2647" t="str">
        <f t="shared" si="412"/>
        <v>None_8h</v>
      </c>
      <c r="G2647">
        <f t="shared" si="413"/>
        <v>243</v>
      </c>
      <c r="H2647" t="str">
        <f t="shared" si="414"/>
        <v>YES</v>
      </c>
      <c r="I2647">
        <f t="shared" si="418"/>
        <v>14</v>
      </c>
      <c r="J2647">
        <f t="shared" si="419"/>
        <v>31</v>
      </c>
      <c r="S2647">
        <v>4</v>
      </c>
      <c r="T2647" t="s">
        <v>170</v>
      </c>
      <c r="U2647" s="7">
        <v>14</v>
      </c>
      <c r="V2647" s="7">
        <v>31</v>
      </c>
    </row>
    <row r="2648" spans="1:22" x14ac:dyDescent="0.3">
      <c r="A2648" t="str">
        <f t="shared" si="410"/>
        <v>Exp4</v>
      </c>
      <c r="B2648">
        <f t="shared" si="415"/>
        <v>8</v>
      </c>
      <c r="C2648" t="str">
        <f t="shared" si="416"/>
        <v>Nil</v>
      </c>
      <c r="D2648" t="str">
        <f t="shared" si="417"/>
        <v>BattenWinter</v>
      </c>
      <c r="E2648" s="20">
        <f t="shared" si="411"/>
        <v>41984</v>
      </c>
      <c r="F2648" t="str">
        <f t="shared" si="412"/>
        <v>None_8h</v>
      </c>
      <c r="G2648">
        <f t="shared" si="413"/>
        <v>247</v>
      </c>
      <c r="H2648" t="str">
        <f t="shared" si="414"/>
        <v>YES</v>
      </c>
      <c r="I2648">
        <f t="shared" si="418"/>
        <v>14</v>
      </c>
      <c r="J2648">
        <f t="shared" si="419"/>
        <v>28</v>
      </c>
      <c r="R2648">
        <v>247</v>
      </c>
      <c r="S2648">
        <v>1</v>
      </c>
      <c r="T2648" t="s">
        <v>170</v>
      </c>
      <c r="U2648" s="7">
        <v>14</v>
      </c>
      <c r="V2648" s="7">
        <v>28</v>
      </c>
    </row>
    <row r="2649" spans="1:22" x14ac:dyDescent="0.3">
      <c r="A2649" t="str">
        <f t="shared" si="410"/>
        <v>Exp4</v>
      </c>
      <c r="B2649">
        <f t="shared" si="415"/>
        <v>8</v>
      </c>
      <c r="C2649" t="str">
        <f t="shared" si="416"/>
        <v>Nil</v>
      </c>
      <c r="D2649" t="str">
        <f t="shared" si="417"/>
        <v>BattenWinter</v>
      </c>
      <c r="E2649" s="20">
        <f t="shared" si="411"/>
        <v>41984</v>
      </c>
      <c r="F2649" t="str">
        <f t="shared" si="412"/>
        <v>None_8h</v>
      </c>
      <c r="G2649">
        <f t="shared" si="413"/>
        <v>247</v>
      </c>
      <c r="H2649" t="str">
        <f t="shared" si="414"/>
        <v>YES</v>
      </c>
      <c r="I2649">
        <f t="shared" si="418"/>
        <v>13</v>
      </c>
      <c r="J2649">
        <f t="shared" si="419"/>
        <v>29</v>
      </c>
      <c r="S2649">
        <v>2</v>
      </c>
      <c r="T2649" t="s">
        <v>170</v>
      </c>
      <c r="U2649" s="7">
        <v>13</v>
      </c>
      <c r="V2649" s="7">
        <v>29</v>
      </c>
    </row>
    <row r="2650" spans="1:22" x14ac:dyDescent="0.3">
      <c r="A2650" t="str">
        <f t="shared" si="410"/>
        <v>Exp4</v>
      </c>
      <c r="B2650">
        <f t="shared" si="415"/>
        <v>8</v>
      </c>
      <c r="C2650" t="str">
        <f t="shared" si="416"/>
        <v>Nil</v>
      </c>
      <c r="D2650" t="str">
        <f t="shared" si="417"/>
        <v>BattenWinter</v>
      </c>
      <c r="E2650" s="20">
        <f t="shared" si="411"/>
        <v>41984</v>
      </c>
      <c r="F2650" t="str">
        <f t="shared" si="412"/>
        <v>None_8h</v>
      </c>
      <c r="G2650">
        <f t="shared" si="413"/>
        <v>247</v>
      </c>
      <c r="H2650" t="str">
        <f t="shared" si="414"/>
        <v>YES</v>
      </c>
      <c r="I2650">
        <f t="shared" si="418"/>
        <v>13</v>
      </c>
      <c r="J2650" t="str">
        <f t="shared" si="419"/>
        <v/>
      </c>
      <c r="S2650">
        <v>3</v>
      </c>
      <c r="T2650" t="s">
        <v>170</v>
      </c>
      <c r="U2650" s="7">
        <v>13</v>
      </c>
      <c r="V2650" s="7"/>
    </row>
    <row r="2651" spans="1:22" x14ac:dyDescent="0.3">
      <c r="A2651" t="str">
        <f t="shared" si="410"/>
        <v>Exp4</v>
      </c>
      <c r="B2651">
        <f t="shared" si="415"/>
        <v>8</v>
      </c>
      <c r="C2651" t="str">
        <f t="shared" si="416"/>
        <v>Nil</v>
      </c>
      <c r="D2651" t="str">
        <f t="shared" si="417"/>
        <v>BattenWinter</v>
      </c>
      <c r="E2651" s="20">
        <f t="shared" si="411"/>
        <v>41984</v>
      </c>
      <c r="F2651" t="str">
        <f t="shared" si="412"/>
        <v>None_8h</v>
      </c>
      <c r="G2651">
        <f t="shared" si="413"/>
        <v>247</v>
      </c>
      <c r="H2651" t="str">
        <f t="shared" si="414"/>
        <v>YES</v>
      </c>
      <c r="I2651">
        <f t="shared" si="418"/>
        <v>14</v>
      </c>
      <c r="J2651">
        <f t="shared" si="419"/>
        <v>30</v>
      </c>
      <c r="S2651">
        <v>4</v>
      </c>
      <c r="T2651" t="s">
        <v>170</v>
      </c>
      <c r="U2651" s="7">
        <v>14</v>
      </c>
      <c r="V2651" s="7">
        <v>30</v>
      </c>
    </row>
    <row r="2652" spans="1:22" x14ac:dyDescent="0.3">
      <c r="A2652" t="str">
        <f t="shared" si="410"/>
        <v>Exp4</v>
      </c>
      <c r="B2652">
        <f t="shared" si="415"/>
        <v>8</v>
      </c>
      <c r="C2652" t="str">
        <f t="shared" si="416"/>
        <v>Nil</v>
      </c>
      <c r="D2652" t="str">
        <f t="shared" si="417"/>
        <v>BattenWinter</v>
      </c>
      <c r="E2652" s="20">
        <f t="shared" si="411"/>
        <v>41984</v>
      </c>
      <c r="F2652" t="str">
        <f t="shared" si="412"/>
        <v>None_8h</v>
      </c>
      <c r="G2652">
        <f t="shared" si="413"/>
        <v>251</v>
      </c>
      <c r="H2652" t="str">
        <f t="shared" si="414"/>
        <v>YES</v>
      </c>
      <c r="I2652">
        <f t="shared" si="418"/>
        <v>14</v>
      </c>
      <c r="J2652">
        <f t="shared" si="419"/>
        <v>25</v>
      </c>
      <c r="R2652">
        <v>251</v>
      </c>
      <c r="S2652">
        <v>1</v>
      </c>
      <c r="T2652" t="s">
        <v>170</v>
      </c>
      <c r="U2652" s="7">
        <v>14</v>
      </c>
      <c r="V2652" s="7">
        <v>25</v>
      </c>
    </row>
    <row r="2653" spans="1:22" x14ac:dyDescent="0.3">
      <c r="A2653" t="str">
        <f t="shared" si="410"/>
        <v>Exp4</v>
      </c>
      <c r="B2653">
        <f t="shared" si="415"/>
        <v>8</v>
      </c>
      <c r="C2653" t="str">
        <f t="shared" si="416"/>
        <v>Nil</v>
      </c>
      <c r="D2653" t="str">
        <f t="shared" si="417"/>
        <v>BattenWinter</v>
      </c>
      <c r="E2653" s="20">
        <f t="shared" si="411"/>
        <v>41984</v>
      </c>
      <c r="F2653" t="str">
        <f t="shared" si="412"/>
        <v>None_8h</v>
      </c>
      <c r="G2653">
        <f t="shared" si="413"/>
        <v>251</v>
      </c>
      <c r="H2653" t="str">
        <f t="shared" si="414"/>
        <v>YES</v>
      </c>
      <c r="I2653">
        <f t="shared" si="418"/>
        <v>13</v>
      </c>
      <c r="J2653" t="str">
        <f t="shared" si="419"/>
        <v/>
      </c>
      <c r="S2653">
        <v>2</v>
      </c>
      <c r="T2653" t="s">
        <v>170</v>
      </c>
      <c r="U2653" s="7">
        <v>13</v>
      </c>
      <c r="V2653" s="7"/>
    </row>
    <row r="2654" spans="1:22" x14ac:dyDescent="0.3">
      <c r="A2654" t="str">
        <f t="shared" si="410"/>
        <v>Exp4</v>
      </c>
      <c r="B2654">
        <f t="shared" si="415"/>
        <v>8</v>
      </c>
      <c r="C2654" t="str">
        <f t="shared" si="416"/>
        <v>Nil</v>
      </c>
      <c r="D2654" t="str">
        <f t="shared" si="417"/>
        <v>BattenWinter</v>
      </c>
      <c r="E2654" s="20">
        <f t="shared" si="411"/>
        <v>41984</v>
      </c>
      <c r="F2654" t="str">
        <f t="shared" si="412"/>
        <v>None_8h</v>
      </c>
      <c r="G2654">
        <f t="shared" si="413"/>
        <v>251</v>
      </c>
      <c r="H2654" t="str">
        <f t="shared" si="414"/>
        <v>YES</v>
      </c>
      <c r="I2654">
        <f t="shared" si="418"/>
        <v>13</v>
      </c>
      <c r="J2654" t="str">
        <f t="shared" si="419"/>
        <v/>
      </c>
      <c r="S2654">
        <v>3</v>
      </c>
      <c r="T2654" t="s">
        <v>170</v>
      </c>
      <c r="U2654" s="7">
        <v>13</v>
      </c>
      <c r="V2654" s="7"/>
    </row>
    <row r="2655" spans="1:22" x14ac:dyDescent="0.3">
      <c r="A2655" t="str">
        <f t="shared" si="410"/>
        <v>Exp4</v>
      </c>
      <c r="B2655">
        <f t="shared" si="415"/>
        <v>8</v>
      </c>
      <c r="C2655" t="str">
        <f t="shared" si="416"/>
        <v>Nil</v>
      </c>
      <c r="D2655" t="str">
        <f t="shared" si="417"/>
        <v>BattenWinter</v>
      </c>
      <c r="E2655" s="20">
        <f t="shared" si="411"/>
        <v>41984</v>
      </c>
      <c r="F2655" t="str">
        <f t="shared" si="412"/>
        <v>None_8h</v>
      </c>
      <c r="G2655">
        <f t="shared" si="413"/>
        <v>251</v>
      </c>
      <c r="H2655" t="str">
        <f t="shared" si="414"/>
        <v>YES</v>
      </c>
      <c r="I2655">
        <f t="shared" si="418"/>
        <v>14</v>
      </c>
      <c r="J2655" t="str">
        <f t="shared" si="419"/>
        <v/>
      </c>
      <c r="S2655">
        <v>4</v>
      </c>
      <c r="T2655" t="s">
        <v>170</v>
      </c>
      <c r="U2655" s="7">
        <v>14</v>
      </c>
      <c r="V2655" s="7"/>
    </row>
    <row r="2656" spans="1:22" x14ac:dyDescent="0.3">
      <c r="A2656" t="str">
        <f t="shared" si="410"/>
        <v>Exp4</v>
      </c>
      <c r="B2656">
        <f t="shared" si="415"/>
        <v>8</v>
      </c>
      <c r="C2656" t="str">
        <f t="shared" si="416"/>
        <v>Nil</v>
      </c>
      <c r="D2656" t="str">
        <f t="shared" si="417"/>
        <v>BattenWinter</v>
      </c>
      <c r="E2656" s="20">
        <f t="shared" si="411"/>
        <v>41985</v>
      </c>
      <c r="F2656" t="str">
        <f t="shared" si="412"/>
        <v>None_8h</v>
      </c>
      <c r="G2656">
        <f t="shared" si="413"/>
        <v>227</v>
      </c>
      <c r="H2656" t="str">
        <f t="shared" si="414"/>
        <v>YES</v>
      </c>
      <c r="I2656">
        <f t="shared" si="418"/>
        <v>14</v>
      </c>
      <c r="J2656" t="str">
        <f t="shared" si="419"/>
        <v/>
      </c>
      <c r="P2656" s="1">
        <v>41985</v>
      </c>
      <c r="Q2656" t="s">
        <v>441</v>
      </c>
      <c r="R2656">
        <v>227</v>
      </c>
      <c r="S2656">
        <v>1</v>
      </c>
      <c r="T2656" t="s">
        <v>170</v>
      </c>
      <c r="U2656" s="7">
        <v>14</v>
      </c>
      <c r="V2656" s="7"/>
    </row>
    <row r="2657" spans="1:22" x14ac:dyDescent="0.3">
      <c r="A2657" t="str">
        <f t="shared" si="410"/>
        <v>Exp4</v>
      </c>
      <c r="B2657">
        <f t="shared" si="415"/>
        <v>8</v>
      </c>
      <c r="C2657" t="str">
        <f t="shared" si="416"/>
        <v>Nil</v>
      </c>
      <c r="D2657" t="str">
        <f t="shared" si="417"/>
        <v>BattenWinter</v>
      </c>
      <c r="E2657" s="20">
        <f t="shared" si="411"/>
        <v>41985</v>
      </c>
      <c r="F2657" t="str">
        <f t="shared" si="412"/>
        <v>None_8h</v>
      </c>
      <c r="G2657">
        <f t="shared" si="413"/>
        <v>227</v>
      </c>
      <c r="H2657" t="str">
        <f t="shared" si="414"/>
        <v>YES</v>
      </c>
      <c r="I2657">
        <f t="shared" si="418"/>
        <v>12</v>
      </c>
      <c r="J2657" t="str">
        <f t="shared" si="419"/>
        <v/>
      </c>
      <c r="S2657">
        <v>2</v>
      </c>
      <c r="T2657" t="s">
        <v>170</v>
      </c>
      <c r="U2657" s="7">
        <v>12</v>
      </c>
      <c r="V2657" s="7"/>
    </row>
    <row r="2658" spans="1:22" x14ac:dyDescent="0.3">
      <c r="A2658" t="str">
        <f t="shared" si="410"/>
        <v>Exp4</v>
      </c>
      <c r="B2658">
        <f t="shared" si="415"/>
        <v>8</v>
      </c>
      <c r="C2658" t="str">
        <f t="shared" si="416"/>
        <v>Nil</v>
      </c>
      <c r="D2658" t="str">
        <f t="shared" si="417"/>
        <v>BattenWinter</v>
      </c>
      <c r="E2658" s="20">
        <f t="shared" si="411"/>
        <v>41985</v>
      </c>
      <c r="F2658" t="str">
        <f t="shared" si="412"/>
        <v>None_8h</v>
      </c>
      <c r="G2658">
        <f t="shared" si="413"/>
        <v>227</v>
      </c>
      <c r="H2658" t="str">
        <f t="shared" si="414"/>
        <v>YES</v>
      </c>
      <c r="I2658">
        <f t="shared" si="418"/>
        <v>14</v>
      </c>
      <c r="J2658" t="str">
        <f t="shared" si="419"/>
        <v/>
      </c>
      <c r="S2658">
        <v>3</v>
      </c>
      <c r="T2658" t="s">
        <v>170</v>
      </c>
      <c r="U2658" s="7">
        <v>14</v>
      </c>
      <c r="V2658" s="7"/>
    </row>
    <row r="2659" spans="1:22" x14ac:dyDescent="0.3">
      <c r="A2659" t="str">
        <f t="shared" si="410"/>
        <v>Exp4</v>
      </c>
      <c r="B2659">
        <f t="shared" si="415"/>
        <v>8</v>
      </c>
      <c r="C2659" t="str">
        <f t="shared" si="416"/>
        <v>Nil</v>
      </c>
      <c r="D2659" t="str">
        <f t="shared" si="417"/>
        <v>BattenWinter</v>
      </c>
      <c r="E2659" s="20">
        <f t="shared" si="411"/>
        <v>41985</v>
      </c>
      <c r="F2659" t="str">
        <f t="shared" si="412"/>
        <v>None_8h</v>
      </c>
      <c r="G2659">
        <f t="shared" si="413"/>
        <v>227</v>
      </c>
      <c r="H2659" t="str">
        <f t="shared" si="414"/>
        <v>YES</v>
      </c>
      <c r="I2659">
        <f t="shared" si="418"/>
        <v>13</v>
      </c>
      <c r="J2659" t="str">
        <f t="shared" si="419"/>
        <v/>
      </c>
      <c r="S2659">
        <v>4</v>
      </c>
      <c r="T2659" t="s">
        <v>170</v>
      </c>
      <c r="U2659" s="7">
        <v>13</v>
      </c>
      <c r="V2659" s="7"/>
    </row>
    <row r="2660" spans="1:22" x14ac:dyDescent="0.3">
      <c r="A2660" t="str">
        <f t="shared" si="410"/>
        <v>Exp4</v>
      </c>
      <c r="B2660">
        <f t="shared" si="415"/>
        <v>8</v>
      </c>
      <c r="C2660" t="str">
        <f t="shared" si="416"/>
        <v>Nil</v>
      </c>
      <c r="D2660" t="str">
        <f t="shared" si="417"/>
        <v>BattenWinter</v>
      </c>
      <c r="E2660" s="20">
        <f t="shared" si="411"/>
        <v>41985</v>
      </c>
      <c r="F2660" t="str">
        <f t="shared" si="412"/>
        <v>None_8h</v>
      </c>
      <c r="G2660">
        <f t="shared" si="413"/>
        <v>246</v>
      </c>
      <c r="H2660" t="str">
        <f t="shared" si="414"/>
        <v>YES</v>
      </c>
      <c r="I2660">
        <f t="shared" si="418"/>
        <v>12</v>
      </c>
      <c r="J2660" t="str">
        <f t="shared" si="419"/>
        <v/>
      </c>
      <c r="R2660">
        <v>246</v>
      </c>
      <c r="S2660">
        <v>1</v>
      </c>
      <c r="T2660" t="s">
        <v>170</v>
      </c>
      <c r="U2660" s="7">
        <v>12</v>
      </c>
      <c r="V2660" s="7"/>
    </row>
    <row r="2661" spans="1:22" x14ac:dyDescent="0.3">
      <c r="A2661" t="str">
        <f t="shared" si="410"/>
        <v>Exp4</v>
      </c>
      <c r="B2661">
        <f t="shared" si="415"/>
        <v>8</v>
      </c>
      <c r="C2661" t="str">
        <f t="shared" si="416"/>
        <v>Nil</v>
      </c>
      <c r="D2661" t="str">
        <f t="shared" si="417"/>
        <v>BattenWinter</v>
      </c>
      <c r="E2661" s="20">
        <f t="shared" si="411"/>
        <v>41985</v>
      </c>
      <c r="F2661" t="str">
        <f t="shared" si="412"/>
        <v>None_8h</v>
      </c>
      <c r="G2661">
        <f t="shared" si="413"/>
        <v>246</v>
      </c>
      <c r="H2661" t="str">
        <f t="shared" si="414"/>
        <v>YES</v>
      </c>
      <c r="I2661">
        <f t="shared" si="418"/>
        <v>15</v>
      </c>
      <c r="J2661" t="str">
        <f t="shared" si="419"/>
        <v/>
      </c>
      <c r="S2661">
        <v>2</v>
      </c>
      <c r="T2661" t="s">
        <v>170</v>
      </c>
      <c r="U2661" s="7">
        <v>15</v>
      </c>
      <c r="V2661" s="7"/>
    </row>
    <row r="2662" spans="1:22" x14ac:dyDescent="0.3">
      <c r="A2662" t="str">
        <f t="shared" si="410"/>
        <v>Exp4</v>
      </c>
      <c r="B2662">
        <f t="shared" si="415"/>
        <v>8</v>
      </c>
      <c r="C2662" t="str">
        <f t="shared" si="416"/>
        <v>Nil</v>
      </c>
      <c r="D2662" t="str">
        <f t="shared" si="417"/>
        <v>BattenWinter</v>
      </c>
      <c r="E2662" s="20">
        <f t="shared" si="411"/>
        <v>41985</v>
      </c>
      <c r="F2662" t="str">
        <f t="shared" si="412"/>
        <v>None_8h</v>
      </c>
      <c r="G2662">
        <f t="shared" si="413"/>
        <v>246</v>
      </c>
      <c r="H2662" t="str">
        <f t="shared" si="414"/>
        <v>YES</v>
      </c>
      <c r="I2662">
        <f t="shared" si="418"/>
        <v>13</v>
      </c>
      <c r="J2662" t="str">
        <f t="shared" si="419"/>
        <v/>
      </c>
      <c r="S2662">
        <v>3</v>
      </c>
      <c r="T2662" t="s">
        <v>170</v>
      </c>
      <c r="U2662" s="7">
        <v>13</v>
      </c>
      <c r="V2662" s="7"/>
    </row>
    <row r="2663" spans="1:22" x14ac:dyDescent="0.3">
      <c r="A2663" t="str">
        <f t="shared" si="410"/>
        <v>Exp4</v>
      </c>
      <c r="B2663">
        <f t="shared" si="415"/>
        <v>8</v>
      </c>
      <c r="C2663" t="str">
        <f t="shared" si="416"/>
        <v>Nil</v>
      </c>
      <c r="D2663" t="str">
        <f t="shared" si="417"/>
        <v>BattenWinter</v>
      </c>
      <c r="E2663" s="20">
        <f t="shared" si="411"/>
        <v>41985</v>
      </c>
      <c r="F2663" t="str">
        <f t="shared" si="412"/>
        <v>None_8h</v>
      </c>
      <c r="G2663">
        <f t="shared" si="413"/>
        <v>246</v>
      </c>
      <c r="H2663" t="str">
        <f t="shared" si="414"/>
        <v>YES</v>
      </c>
      <c r="I2663">
        <f t="shared" si="418"/>
        <v>13</v>
      </c>
      <c r="J2663" t="str">
        <f t="shared" si="419"/>
        <v/>
      </c>
      <c r="S2663">
        <v>4</v>
      </c>
      <c r="T2663" t="s">
        <v>170</v>
      </c>
      <c r="U2663" s="7">
        <v>13</v>
      </c>
      <c r="V2663" s="7"/>
    </row>
    <row r="2664" spans="1:22" x14ac:dyDescent="0.3">
      <c r="A2664" t="str">
        <f t="shared" si="410"/>
        <v>Exp4</v>
      </c>
      <c r="B2664">
        <f t="shared" si="415"/>
        <v>8</v>
      </c>
      <c r="C2664" t="str">
        <f t="shared" si="416"/>
        <v>Nil</v>
      </c>
      <c r="D2664" t="str">
        <f t="shared" si="417"/>
        <v>BattenWinter</v>
      </c>
      <c r="E2664" s="20">
        <f t="shared" si="411"/>
        <v>41985</v>
      </c>
      <c r="F2664" t="str">
        <f t="shared" si="412"/>
        <v>None_8h</v>
      </c>
      <c r="G2664">
        <f t="shared" si="413"/>
        <v>253</v>
      </c>
      <c r="H2664" t="str">
        <f t="shared" si="414"/>
        <v>YES</v>
      </c>
      <c r="I2664">
        <f t="shared" si="418"/>
        <v>12</v>
      </c>
      <c r="J2664" t="str">
        <f t="shared" si="419"/>
        <v/>
      </c>
      <c r="R2664">
        <v>253</v>
      </c>
      <c r="S2664">
        <v>1</v>
      </c>
      <c r="T2664" t="s">
        <v>170</v>
      </c>
      <c r="U2664" s="7">
        <v>12</v>
      </c>
      <c r="V2664" s="7"/>
    </row>
    <row r="2665" spans="1:22" x14ac:dyDescent="0.3">
      <c r="A2665" t="str">
        <f t="shared" si="410"/>
        <v>Exp4</v>
      </c>
      <c r="B2665">
        <f t="shared" si="415"/>
        <v>8</v>
      </c>
      <c r="C2665" t="str">
        <f t="shared" si="416"/>
        <v>Nil</v>
      </c>
      <c r="D2665" t="str">
        <f t="shared" si="417"/>
        <v>BattenWinter</v>
      </c>
      <c r="E2665" s="20">
        <f t="shared" si="411"/>
        <v>41985</v>
      </c>
      <c r="F2665" t="str">
        <f t="shared" si="412"/>
        <v>None_8h</v>
      </c>
      <c r="G2665">
        <f t="shared" si="413"/>
        <v>253</v>
      </c>
      <c r="H2665" t="str">
        <f t="shared" si="414"/>
        <v>YES</v>
      </c>
      <c r="I2665">
        <f t="shared" si="418"/>
        <v>14</v>
      </c>
      <c r="J2665" t="str">
        <f t="shared" si="419"/>
        <v/>
      </c>
      <c r="S2665">
        <v>2</v>
      </c>
      <c r="T2665" t="s">
        <v>170</v>
      </c>
      <c r="U2665" s="7">
        <v>14</v>
      </c>
      <c r="V2665" s="7"/>
    </row>
    <row r="2666" spans="1:22" x14ac:dyDescent="0.3">
      <c r="A2666" t="str">
        <f t="shared" si="410"/>
        <v>Exp4</v>
      </c>
      <c r="B2666">
        <f t="shared" si="415"/>
        <v>8</v>
      </c>
      <c r="C2666" t="str">
        <f t="shared" si="416"/>
        <v>Nil</v>
      </c>
      <c r="D2666" t="str">
        <f t="shared" si="417"/>
        <v>BattenWinter</v>
      </c>
      <c r="E2666" s="20">
        <f t="shared" si="411"/>
        <v>41985</v>
      </c>
      <c r="F2666" t="str">
        <f t="shared" si="412"/>
        <v>None_8h</v>
      </c>
      <c r="G2666">
        <f t="shared" si="413"/>
        <v>253</v>
      </c>
      <c r="H2666" t="str">
        <f t="shared" si="414"/>
        <v>YES</v>
      </c>
      <c r="I2666">
        <f t="shared" si="418"/>
        <v>13</v>
      </c>
      <c r="J2666" t="str">
        <f t="shared" si="419"/>
        <v/>
      </c>
      <c r="S2666">
        <v>3</v>
      </c>
      <c r="T2666" t="s">
        <v>170</v>
      </c>
      <c r="U2666" s="7">
        <v>13</v>
      </c>
      <c r="V2666" s="7"/>
    </row>
    <row r="2667" spans="1:22" x14ac:dyDescent="0.3">
      <c r="A2667" t="str">
        <f t="shared" si="410"/>
        <v>Exp4</v>
      </c>
      <c r="B2667">
        <f t="shared" si="415"/>
        <v>8</v>
      </c>
      <c r="C2667" t="str">
        <f t="shared" si="416"/>
        <v>Nil</v>
      </c>
      <c r="D2667" t="str">
        <f t="shared" si="417"/>
        <v>BattenWinter</v>
      </c>
      <c r="E2667" s="20">
        <f t="shared" si="411"/>
        <v>41985</v>
      </c>
      <c r="F2667" t="str">
        <f t="shared" si="412"/>
        <v>None_8h</v>
      </c>
      <c r="G2667">
        <f t="shared" si="413"/>
        <v>253</v>
      </c>
      <c r="H2667" t="str">
        <f t="shared" si="414"/>
        <v>YES</v>
      </c>
      <c r="I2667">
        <f t="shared" si="418"/>
        <v>14</v>
      </c>
      <c r="J2667" t="str">
        <f t="shared" si="419"/>
        <v/>
      </c>
      <c r="S2667">
        <v>4</v>
      </c>
      <c r="T2667" t="s">
        <v>170</v>
      </c>
      <c r="U2667" s="7">
        <v>14</v>
      </c>
      <c r="V2667" s="7"/>
    </row>
    <row r="2668" spans="1:22" x14ac:dyDescent="0.3">
      <c r="A2668" t="str">
        <f t="shared" si="410"/>
        <v>Exp4</v>
      </c>
      <c r="B2668">
        <f t="shared" si="415"/>
        <v>8</v>
      </c>
      <c r="C2668" t="str">
        <f t="shared" si="416"/>
        <v>Nil</v>
      </c>
      <c r="D2668" t="str">
        <f t="shared" si="417"/>
        <v>BattenWinter</v>
      </c>
      <c r="E2668" s="20">
        <f t="shared" si="411"/>
        <v>41985</v>
      </c>
      <c r="F2668" t="str">
        <f t="shared" si="412"/>
        <v>None_8h</v>
      </c>
      <c r="G2668">
        <f t="shared" si="413"/>
        <v>259</v>
      </c>
      <c r="H2668" t="str">
        <f t="shared" si="414"/>
        <v>YES</v>
      </c>
      <c r="I2668">
        <f t="shared" si="418"/>
        <v>13</v>
      </c>
      <c r="J2668" t="str">
        <f t="shared" si="419"/>
        <v/>
      </c>
      <c r="R2668">
        <v>259</v>
      </c>
      <c r="S2668">
        <v>1</v>
      </c>
      <c r="T2668" t="s">
        <v>170</v>
      </c>
      <c r="U2668" s="7">
        <v>13</v>
      </c>
      <c r="V2668" s="7"/>
    </row>
    <row r="2669" spans="1:22" x14ac:dyDescent="0.3">
      <c r="A2669" t="str">
        <f t="shared" si="410"/>
        <v>Exp4</v>
      </c>
      <c r="B2669">
        <f t="shared" si="415"/>
        <v>8</v>
      </c>
      <c r="C2669" t="str">
        <f t="shared" si="416"/>
        <v>Nil</v>
      </c>
      <c r="D2669" t="str">
        <f t="shared" si="417"/>
        <v>BattenWinter</v>
      </c>
      <c r="E2669" s="20">
        <f t="shared" si="411"/>
        <v>41985</v>
      </c>
      <c r="F2669" t="str">
        <f t="shared" si="412"/>
        <v>None_8h</v>
      </c>
      <c r="G2669">
        <f t="shared" si="413"/>
        <v>259</v>
      </c>
      <c r="H2669" t="str">
        <f t="shared" si="414"/>
        <v>YES</v>
      </c>
      <c r="I2669">
        <f t="shared" si="418"/>
        <v>14</v>
      </c>
      <c r="J2669" t="str">
        <f t="shared" si="419"/>
        <v/>
      </c>
      <c r="S2669">
        <v>2</v>
      </c>
      <c r="T2669" t="s">
        <v>170</v>
      </c>
      <c r="U2669" s="7">
        <v>14</v>
      </c>
      <c r="V2669" s="7"/>
    </row>
    <row r="2670" spans="1:22" x14ac:dyDescent="0.3">
      <c r="A2670" t="str">
        <f t="shared" si="410"/>
        <v>Exp4</v>
      </c>
      <c r="B2670">
        <f t="shared" si="415"/>
        <v>8</v>
      </c>
      <c r="C2670" t="str">
        <f t="shared" si="416"/>
        <v>Nil</v>
      </c>
      <c r="D2670" t="str">
        <f t="shared" si="417"/>
        <v>BattenWinter</v>
      </c>
      <c r="E2670" s="20">
        <f t="shared" si="411"/>
        <v>41985</v>
      </c>
      <c r="F2670" t="str">
        <f t="shared" si="412"/>
        <v>None_8h</v>
      </c>
      <c r="G2670">
        <f t="shared" si="413"/>
        <v>259</v>
      </c>
      <c r="H2670" t="str">
        <f t="shared" si="414"/>
        <v>YES</v>
      </c>
      <c r="I2670">
        <f t="shared" si="418"/>
        <v>14</v>
      </c>
      <c r="J2670" t="str">
        <f t="shared" si="419"/>
        <v/>
      </c>
      <c r="S2670">
        <v>3</v>
      </c>
      <c r="T2670" t="s">
        <v>170</v>
      </c>
      <c r="U2670" s="7">
        <v>14</v>
      </c>
      <c r="V2670" s="7"/>
    </row>
    <row r="2671" spans="1:22" x14ac:dyDescent="0.3">
      <c r="A2671" t="str">
        <f t="shared" si="410"/>
        <v>Exp4</v>
      </c>
      <c r="B2671">
        <f t="shared" si="415"/>
        <v>8</v>
      </c>
      <c r="C2671" t="str">
        <f t="shared" si="416"/>
        <v>Nil</v>
      </c>
      <c r="D2671" t="str">
        <f t="shared" si="417"/>
        <v>BattenWinter</v>
      </c>
      <c r="E2671" s="20">
        <f t="shared" si="411"/>
        <v>41985</v>
      </c>
      <c r="F2671" t="str">
        <f t="shared" si="412"/>
        <v>None_8h</v>
      </c>
      <c r="G2671">
        <f t="shared" si="413"/>
        <v>259</v>
      </c>
      <c r="H2671" t="str">
        <f t="shared" si="414"/>
        <v>YES</v>
      </c>
      <c r="I2671">
        <f t="shared" si="418"/>
        <v>12</v>
      </c>
      <c r="J2671" t="str">
        <f t="shared" si="419"/>
        <v/>
      </c>
      <c r="S2671">
        <v>4</v>
      </c>
      <c r="T2671" t="s">
        <v>170</v>
      </c>
      <c r="U2671" s="7">
        <v>12</v>
      </c>
      <c r="V2671" s="7"/>
    </row>
    <row r="2672" spans="1:22" x14ac:dyDescent="0.3">
      <c r="A2672" t="str">
        <f t="shared" si="410"/>
        <v>Exp4</v>
      </c>
      <c r="B2672">
        <f t="shared" si="415"/>
        <v>8</v>
      </c>
      <c r="C2672" t="str">
        <f t="shared" si="416"/>
        <v>Full</v>
      </c>
      <c r="D2672" t="str">
        <f t="shared" si="417"/>
        <v>BattenSpring</v>
      </c>
      <c r="E2672" s="20">
        <f t="shared" si="411"/>
        <v>41905</v>
      </c>
      <c r="F2672" t="str">
        <f t="shared" si="412"/>
        <v>Full_8h</v>
      </c>
      <c r="G2672">
        <f t="shared" si="413"/>
        <v>1059</v>
      </c>
      <c r="H2672" t="str">
        <f t="shared" si="414"/>
        <v>NO</v>
      </c>
      <c r="I2672">
        <f t="shared" si="418"/>
        <v>2.2449941107184923</v>
      </c>
      <c r="J2672">
        <f t="shared" si="419"/>
        <v>7</v>
      </c>
      <c r="N2672" t="s">
        <v>454</v>
      </c>
      <c r="O2672" t="s">
        <v>35</v>
      </c>
      <c r="P2672" s="1">
        <v>41905</v>
      </c>
      <c r="Q2672" t="s">
        <v>440</v>
      </c>
      <c r="R2672">
        <v>1059</v>
      </c>
      <c r="S2672">
        <v>1</v>
      </c>
      <c r="U2672" s="7">
        <v>2.2449941107184923</v>
      </c>
      <c r="V2672" s="7">
        <v>7</v>
      </c>
    </row>
    <row r="2673" spans="1:22" x14ac:dyDescent="0.3">
      <c r="A2673" t="str">
        <f t="shared" si="410"/>
        <v>Exp4</v>
      </c>
      <c r="B2673">
        <f t="shared" si="415"/>
        <v>8</v>
      </c>
      <c r="C2673" t="str">
        <f t="shared" si="416"/>
        <v>Full</v>
      </c>
      <c r="D2673" t="str">
        <f t="shared" si="417"/>
        <v>BattenSpring</v>
      </c>
      <c r="E2673" s="20">
        <f t="shared" si="411"/>
        <v>41905</v>
      </c>
      <c r="F2673" t="str">
        <f t="shared" si="412"/>
        <v>Full_8h</v>
      </c>
      <c r="G2673">
        <f t="shared" si="413"/>
        <v>1059</v>
      </c>
      <c r="H2673" t="str">
        <f t="shared" si="414"/>
        <v>NO</v>
      </c>
      <c r="I2673">
        <f t="shared" si="418"/>
        <v>2.2214369846878679</v>
      </c>
      <c r="J2673">
        <f t="shared" si="419"/>
        <v>7</v>
      </c>
      <c r="S2673">
        <v>2</v>
      </c>
      <c r="U2673" s="7">
        <v>2.2214369846878679</v>
      </c>
      <c r="V2673" s="7">
        <v>7</v>
      </c>
    </row>
    <row r="2674" spans="1:22" x14ac:dyDescent="0.3">
      <c r="A2674" t="str">
        <f t="shared" si="410"/>
        <v>Exp4</v>
      </c>
      <c r="B2674">
        <f t="shared" si="415"/>
        <v>8</v>
      </c>
      <c r="C2674" t="str">
        <f t="shared" si="416"/>
        <v>Full</v>
      </c>
      <c r="D2674" t="str">
        <f t="shared" si="417"/>
        <v>BattenSpring</v>
      </c>
      <c r="E2674" s="20">
        <f t="shared" si="411"/>
        <v>41905</v>
      </c>
      <c r="F2674" t="str">
        <f t="shared" si="412"/>
        <v>Full_8h</v>
      </c>
      <c r="G2674">
        <f t="shared" si="413"/>
        <v>1059</v>
      </c>
      <c r="H2674" t="str">
        <f t="shared" si="414"/>
        <v>NO</v>
      </c>
      <c r="I2674">
        <f t="shared" si="418"/>
        <v>2.1130742049469964</v>
      </c>
      <c r="J2674">
        <f t="shared" si="419"/>
        <v>8</v>
      </c>
      <c r="S2674">
        <v>3</v>
      </c>
      <c r="U2674" s="7">
        <v>2.1130742049469964</v>
      </c>
      <c r="V2674" s="7">
        <v>8</v>
      </c>
    </row>
    <row r="2675" spans="1:22" x14ac:dyDescent="0.3">
      <c r="A2675" t="str">
        <f t="shared" si="410"/>
        <v>Exp4</v>
      </c>
      <c r="B2675">
        <f t="shared" si="415"/>
        <v>8</v>
      </c>
      <c r="C2675" t="str">
        <f t="shared" si="416"/>
        <v>Full</v>
      </c>
      <c r="D2675" t="str">
        <f t="shared" si="417"/>
        <v>BattenSpring</v>
      </c>
      <c r="E2675" s="20">
        <f t="shared" si="411"/>
        <v>41905</v>
      </c>
      <c r="F2675" t="str">
        <f t="shared" si="412"/>
        <v>Full_8h</v>
      </c>
      <c r="G2675">
        <f t="shared" si="413"/>
        <v>1059</v>
      </c>
      <c r="H2675" t="str">
        <f t="shared" si="414"/>
        <v>NO</v>
      </c>
      <c r="I2675">
        <f t="shared" si="418"/>
        <v>1.55</v>
      </c>
      <c r="J2675">
        <f t="shared" si="419"/>
        <v>6</v>
      </c>
      <c r="S2675">
        <v>4</v>
      </c>
      <c r="U2675" s="7">
        <v>1.55</v>
      </c>
      <c r="V2675" s="7">
        <v>6</v>
      </c>
    </row>
    <row r="2676" spans="1:22" x14ac:dyDescent="0.3">
      <c r="A2676" t="str">
        <f t="shared" si="410"/>
        <v>Exp4</v>
      </c>
      <c r="B2676">
        <f t="shared" si="415"/>
        <v>8</v>
      </c>
      <c r="C2676" t="str">
        <f t="shared" si="416"/>
        <v>Full</v>
      </c>
      <c r="D2676" t="str">
        <f t="shared" si="417"/>
        <v>BattenSpring</v>
      </c>
      <c r="E2676" s="20">
        <f t="shared" si="411"/>
        <v>41905</v>
      </c>
      <c r="F2676" t="str">
        <f t="shared" si="412"/>
        <v>Full_8h</v>
      </c>
      <c r="G2676">
        <f t="shared" si="413"/>
        <v>1064</v>
      </c>
      <c r="H2676" t="str">
        <f t="shared" si="414"/>
        <v>NO</v>
      </c>
      <c r="I2676">
        <f t="shared" si="418"/>
        <v>2.3250883392226149</v>
      </c>
      <c r="J2676">
        <f t="shared" si="419"/>
        <v>8</v>
      </c>
      <c r="R2676">
        <v>1064</v>
      </c>
      <c r="S2676">
        <v>1</v>
      </c>
      <c r="U2676" s="7">
        <v>2.3250883392226149</v>
      </c>
      <c r="V2676" s="7">
        <v>8</v>
      </c>
    </row>
    <row r="2677" spans="1:22" x14ac:dyDescent="0.3">
      <c r="A2677" t="str">
        <f t="shared" si="410"/>
        <v>Exp4</v>
      </c>
      <c r="B2677">
        <f t="shared" si="415"/>
        <v>8</v>
      </c>
      <c r="C2677" t="str">
        <f t="shared" si="416"/>
        <v>Full</v>
      </c>
      <c r="D2677" t="str">
        <f t="shared" si="417"/>
        <v>BattenSpring</v>
      </c>
      <c r="E2677" s="20">
        <f t="shared" si="411"/>
        <v>41905</v>
      </c>
      <c r="F2677" t="str">
        <f t="shared" si="412"/>
        <v>Full_8h</v>
      </c>
      <c r="G2677">
        <f t="shared" si="413"/>
        <v>1064</v>
      </c>
      <c r="H2677" t="str">
        <f t="shared" si="414"/>
        <v>NO</v>
      </c>
      <c r="I2677">
        <f t="shared" si="418"/>
        <v>2.2214369846878679</v>
      </c>
      <c r="J2677">
        <f t="shared" si="419"/>
        <v>7</v>
      </c>
      <c r="S2677">
        <v>2</v>
      </c>
      <c r="U2677" s="7">
        <v>2.2214369846878679</v>
      </c>
      <c r="V2677" s="7">
        <v>7</v>
      </c>
    </row>
    <row r="2678" spans="1:22" x14ac:dyDescent="0.3">
      <c r="A2678" t="str">
        <f t="shared" si="410"/>
        <v>Exp4</v>
      </c>
      <c r="B2678">
        <f t="shared" si="415"/>
        <v>8</v>
      </c>
      <c r="C2678" t="str">
        <f t="shared" si="416"/>
        <v>Full</v>
      </c>
      <c r="D2678" t="str">
        <f t="shared" si="417"/>
        <v>BattenSpring</v>
      </c>
      <c r="E2678" s="20">
        <f t="shared" si="411"/>
        <v>41905</v>
      </c>
      <c r="F2678" t="str">
        <f t="shared" si="412"/>
        <v>Full_8h</v>
      </c>
      <c r="G2678">
        <f t="shared" si="413"/>
        <v>1064</v>
      </c>
      <c r="H2678" t="str">
        <f t="shared" si="414"/>
        <v>NO</v>
      </c>
      <c r="I2678">
        <f t="shared" si="418"/>
        <v>1.58125</v>
      </c>
      <c r="J2678">
        <f t="shared" si="419"/>
        <v>6</v>
      </c>
      <c r="S2678">
        <v>3</v>
      </c>
      <c r="U2678" s="7">
        <v>1.58125</v>
      </c>
      <c r="V2678" s="7">
        <v>6</v>
      </c>
    </row>
    <row r="2679" spans="1:22" x14ac:dyDescent="0.3">
      <c r="A2679" t="str">
        <f t="shared" si="410"/>
        <v>Exp4</v>
      </c>
      <c r="B2679">
        <f t="shared" si="415"/>
        <v>8</v>
      </c>
      <c r="C2679" t="str">
        <f t="shared" si="416"/>
        <v>Full</v>
      </c>
      <c r="D2679" t="str">
        <f t="shared" si="417"/>
        <v>BattenSpring</v>
      </c>
      <c r="E2679" s="20">
        <f t="shared" si="411"/>
        <v>41905</v>
      </c>
      <c r="F2679" t="str">
        <f t="shared" si="412"/>
        <v>Full_8h</v>
      </c>
      <c r="G2679">
        <f t="shared" si="413"/>
        <v>1064</v>
      </c>
      <c r="H2679" t="str">
        <f t="shared" si="414"/>
        <v>NO</v>
      </c>
      <c r="I2679">
        <f t="shared" si="418"/>
        <v>2.2638398115429919</v>
      </c>
      <c r="J2679">
        <f t="shared" si="419"/>
        <v>6</v>
      </c>
      <c r="S2679">
        <v>4</v>
      </c>
      <c r="U2679" s="7">
        <v>2.2638398115429919</v>
      </c>
      <c r="V2679" s="7">
        <v>6</v>
      </c>
    </row>
    <row r="2680" spans="1:22" x14ac:dyDescent="0.3">
      <c r="A2680" t="str">
        <f t="shared" si="410"/>
        <v>Exp4</v>
      </c>
      <c r="B2680">
        <f t="shared" si="415"/>
        <v>8</v>
      </c>
      <c r="C2680" t="str">
        <f t="shared" si="416"/>
        <v>Full</v>
      </c>
      <c r="D2680" t="str">
        <f t="shared" si="417"/>
        <v>BattenSpring</v>
      </c>
      <c r="E2680" s="20">
        <f t="shared" si="411"/>
        <v>41905</v>
      </c>
      <c r="F2680" t="str">
        <f t="shared" si="412"/>
        <v>Full_8h</v>
      </c>
      <c r="G2680">
        <f t="shared" si="413"/>
        <v>1069</v>
      </c>
      <c r="H2680" t="str">
        <f t="shared" si="414"/>
        <v>NO</v>
      </c>
      <c r="I2680">
        <f t="shared" si="418"/>
        <v>2.2025912838633688</v>
      </c>
      <c r="J2680">
        <f t="shared" si="419"/>
        <v>7</v>
      </c>
      <c r="R2680">
        <v>1069</v>
      </c>
      <c r="S2680">
        <v>1</v>
      </c>
      <c r="U2680" s="7">
        <v>2.2025912838633688</v>
      </c>
      <c r="V2680" s="7">
        <v>7</v>
      </c>
    </row>
    <row r="2681" spans="1:22" x14ac:dyDescent="0.3">
      <c r="A2681" t="str">
        <f t="shared" si="410"/>
        <v>Exp4</v>
      </c>
      <c r="B2681">
        <f t="shared" si="415"/>
        <v>8</v>
      </c>
      <c r="C2681" t="str">
        <f t="shared" si="416"/>
        <v>Full</v>
      </c>
      <c r="D2681" t="str">
        <f t="shared" si="417"/>
        <v>BattenSpring</v>
      </c>
      <c r="E2681" s="20">
        <f t="shared" si="411"/>
        <v>41905</v>
      </c>
      <c r="F2681" t="str">
        <f t="shared" si="412"/>
        <v>Full_8h</v>
      </c>
      <c r="G2681">
        <f t="shared" si="413"/>
        <v>1069</v>
      </c>
      <c r="H2681" t="str">
        <f t="shared" si="414"/>
        <v>NO</v>
      </c>
      <c r="I2681">
        <f t="shared" si="418"/>
        <v>2.259128386336867</v>
      </c>
      <c r="J2681">
        <f t="shared" si="419"/>
        <v>7</v>
      </c>
      <c r="S2681">
        <v>2</v>
      </c>
      <c r="U2681" s="7">
        <v>2.259128386336867</v>
      </c>
      <c r="V2681" s="7">
        <v>7</v>
      </c>
    </row>
    <row r="2682" spans="1:22" x14ac:dyDescent="0.3">
      <c r="A2682" t="str">
        <f t="shared" si="410"/>
        <v>Exp4</v>
      </c>
      <c r="B2682">
        <f t="shared" si="415"/>
        <v>8</v>
      </c>
      <c r="C2682" t="str">
        <f t="shared" si="416"/>
        <v>Full</v>
      </c>
      <c r="D2682" t="str">
        <f t="shared" si="417"/>
        <v>BattenSpring</v>
      </c>
      <c r="E2682" s="20">
        <f t="shared" si="411"/>
        <v>41905</v>
      </c>
      <c r="F2682" t="str">
        <f t="shared" si="412"/>
        <v>Full_8h</v>
      </c>
      <c r="G2682">
        <f t="shared" si="413"/>
        <v>1069</v>
      </c>
      <c r="H2682" t="str">
        <f t="shared" si="414"/>
        <v>NO</v>
      </c>
      <c r="I2682">
        <f t="shared" si="418"/>
        <v>2.2449941107184923</v>
      </c>
      <c r="J2682">
        <f t="shared" si="419"/>
        <v>7</v>
      </c>
      <c r="S2682">
        <v>3</v>
      </c>
      <c r="U2682" s="7">
        <v>2.2449941107184923</v>
      </c>
      <c r="V2682" s="7">
        <v>7</v>
      </c>
    </row>
    <row r="2683" spans="1:22" x14ac:dyDescent="0.3">
      <c r="A2683" t="str">
        <f t="shared" si="410"/>
        <v>Exp4</v>
      </c>
      <c r="B2683">
        <f t="shared" si="415"/>
        <v>8</v>
      </c>
      <c r="C2683" t="str">
        <f t="shared" si="416"/>
        <v>Full</v>
      </c>
      <c r="D2683" t="str">
        <f t="shared" si="417"/>
        <v>BattenSpring</v>
      </c>
      <c r="E2683" s="20">
        <f t="shared" si="411"/>
        <v>41905</v>
      </c>
      <c r="F2683" t="str">
        <f t="shared" si="412"/>
        <v>Full_8h</v>
      </c>
      <c r="G2683">
        <f t="shared" si="413"/>
        <v>1069</v>
      </c>
      <c r="H2683" t="str">
        <f t="shared" si="414"/>
        <v>NO</v>
      </c>
      <c r="I2683">
        <f t="shared" si="418"/>
        <v>1.10625</v>
      </c>
      <c r="J2683">
        <f t="shared" si="419"/>
        <v>6</v>
      </c>
      <c r="S2683">
        <v>4</v>
      </c>
      <c r="U2683" s="7">
        <v>1.10625</v>
      </c>
      <c r="V2683" s="7">
        <v>6</v>
      </c>
    </row>
    <row r="2684" spans="1:22" x14ac:dyDescent="0.3">
      <c r="A2684" t="str">
        <f t="shared" si="410"/>
        <v>Exp4</v>
      </c>
      <c r="B2684">
        <f t="shared" si="415"/>
        <v>8</v>
      </c>
      <c r="C2684" t="str">
        <f t="shared" si="416"/>
        <v>Full</v>
      </c>
      <c r="D2684" t="str">
        <f t="shared" si="417"/>
        <v>BattenSpring</v>
      </c>
      <c r="E2684" s="20">
        <f t="shared" si="411"/>
        <v>41912</v>
      </c>
      <c r="F2684" t="str">
        <f t="shared" si="412"/>
        <v>Full_8h</v>
      </c>
      <c r="G2684">
        <f t="shared" si="413"/>
        <v>1060</v>
      </c>
      <c r="H2684" t="str">
        <f t="shared" si="414"/>
        <v>NO</v>
      </c>
      <c r="I2684">
        <f t="shared" si="418"/>
        <v>3.7061790668348045</v>
      </c>
      <c r="J2684">
        <f t="shared" si="419"/>
        <v>12</v>
      </c>
      <c r="P2684" s="1">
        <v>41912</v>
      </c>
      <c r="Q2684" t="s">
        <v>440</v>
      </c>
      <c r="R2684">
        <v>1060</v>
      </c>
      <c r="S2684">
        <v>1</v>
      </c>
      <c r="U2684" s="7">
        <v>3.7061790668348045</v>
      </c>
      <c r="V2684" s="7">
        <v>12</v>
      </c>
    </row>
    <row r="2685" spans="1:22" x14ac:dyDescent="0.3">
      <c r="A2685" t="str">
        <f t="shared" si="410"/>
        <v>Exp4</v>
      </c>
      <c r="B2685">
        <f t="shared" si="415"/>
        <v>8</v>
      </c>
      <c r="C2685" t="str">
        <f t="shared" si="416"/>
        <v>Full</v>
      </c>
      <c r="D2685" t="str">
        <f t="shared" si="417"/>
        <v>BattenSpring</v>
      </c>
      <c r="E2685" s="20">
        <f t="shared" si="411"/>
        <v>41912</v>
      </c>
      <c r="F2685" t="str">
        <f t="shared" si="412"/>
        <v>Full_8h</v>
      </c>
      <c r="G2685">
        <f t="shared" si="413"/>
        <v>1060</v>
      </c>
      <c r="H2685" t="str">
        <f t="shared" si="414"/>
        <v>NO</v>
      </c>
      <c r="I2685">
        <f t="shared" si="418"/>
        <v>3.6851618327028164</v>
      </c>
      <c r="J2685">
        <f t="shared" si="419"/>
        <v>12</v>
      </c>
      <c r="S2685">
        <v>2</v>
      </c>
      <c r="U2685" s="7">
        <v>3.6851618327028164</v>
      </c>
      <c r="V2685" s="7">
        <v>12</v>
      </c>
    </row>
    <row r="2686" spans="1:22" x14ac:dyDescent="0.3">
      <c r="A2686" t="str">
        <f t="shared" si="410"/>
        <v>Exp4</v>
      </c>
      <c r="B2686">
        <f t="shared" si="415"/>
        <v>8</v>
      </c>
      <c r="C2686" t="str">
        <f t="shared" si="416"/>
        <v>Full</v>
      </c>
      <c r="D2686" t="str">
        <f t="shared" si="417"/>
        <v>BattenSpring</v>
      </c>
      <c r="E2686" s="20">
        <f t="shared" si="411"/>
        <v>41912</v>
      </c>
      <c r="F2686" t="str">
        <f t="shared" si="412"/>
        <v>Full_8h</v>
      </c>
      <c r="G2686">
        <f t="shared" si="413"/>
        <v>1060</v>
      </c>
      <c r="H2686" t="str">
        <f t="shared" si="414"/>
        <v>NO</v>
      </c>
      <c r="I2686">
        <f t="shared" si="418"/>
        <v>3.2101723413198822</v>
      </c>
      <c r="J2686">
        <f t="shared" si="419"/>
        <v>11</v>
      </c>
      <c r="S2686">
        <v>3</v>
      </c>
      <c r="U2686" s="7">
        <v>3.2101723413198822</v>
      </c>
      <c r="V2686" s="7">
        <v>11</v>
      </c>
    </row>
    <row r="2687" spans="1:22" x14ac:dyDescent="0.3">
      <c r="A2687" t="str">
        <f t="shared" si="410"/>
        <v>Exp4</v>
      </c>
      <c r="B2687">
        <f t="shared" si="415"/>
        <v>8</v>
      </c>
      <c r="C2687" t="str">
        <f t="shared" si="416"/>
        <v>Full</v>
      </c>
      <c r="D2687" t="str">
        <f t="shared" si="417"/>
        <v>BattenSpring</v>
      </c>
      <c r="E2687" s="20">
        <f t="shared" si="411"/>
        <v>41912</v>
      </c>
      <c r="F2687" t="str">
        <f t="shared" si="412"/>
        <v>Full_8h</v>
      </c>
      <c r="G2687">
        <f t="shared" si="413"/>
        <v>1060</v>
      </c>
      <c r="H2687" t="str">
        <f t="shared" si="414"/>
        <v>NO</v>
      </c>
      <c r="I2687">
        <f t="shared" si="418"/>
        <v>3.1933585540142917</v>
      </c>
      <c r="J2687">
        <f t="shared" si="419"/>
        <v>11</v>
      </c>
      <c r="S2687">
        <v>4</v>
      </c>
      <c r="U2687" s="7">
        <v>3.1933585540142917</v>
      </c>
      <c r="V2687" s="7">
        <v>11</v>
      </c>
    </row>
    <row r="2688" spans="1:22" x14ac:dyDescent="0.3">
      <c r="A2688" t="str">
        <f t="shared" si="410"/>
        <v>Exp4</v>
      </c>
      <c r="B2688">
        <f t="shared" si="415"/>
        <v>8</v>
      </c>
      <c r="C2688" t="str">
        <f t="shared" si="416"/>
        <v>Full</v>
      </c>
      <c r="D2688" t="str">
        <f t="shared" si="417"/>
        <v>BattenSpring</v>
      </c>
      <c r="E2688" s="20">
        <f t="shared" si="411"/>
        <v>41912</v>
      </c>
      <c r="F2688" t="str">
        <f t="shared" si="412"/>
        <v>Full_8h</v>
      </c>
      <c r="G2688">
        <f t="shared" si="413"/>
        <v>1063</v>
      </c>
      <c r="H2688" t="str">
        <f t="shared" si="414"/>
        <v>NO</v>
      </c>
      <c r="I2688">
        <f t="shared" si="418"/>
        <v>3.2774274905422445</v>
      </c>
      <c r="J2688">
        <f t="shared" si="419"/>
        <v>10</v>
      </c>
      <c r="R2688">
        <v>1063</v>
      </c>
      <c r="S2688">
        <v>1</v>
      </c>
      <c r="U2688" s="7">
        <v>3.2774274905422445</v>
      </c>
      <c r="V2688" s="7">
        <v>10</v>
      </c>
    </row>
    <row r="2689" spans="1:22" x14ac:dyDescent="0.3">
      <c r="A2689" t="str">
        <f t="shared" si="410"/>
        <v>Exp4</v>
      </c>
      <c r="B2689">
        <f t="shared" si="415"/>
        <v>8</v>
      </c>
      <c r="C2689" t="str">
        <f t="shared" si="416"/>
        <v>Full</v>
      </c>
      <c r="D2689" t="str">
        <f t="shared" si="417"/>
        <v>BattenSpring</v>
      </c>
      <c r="E2689" s="20">
        <f t="shared" si="411"/>
        <v>41912</v>
      </c>
      <c r="F2689" t="str">
        <f t="shared" si="412"/>
        <v>Full_8h</v>
      </c>
      <c r="G2689">
        <f t="shared" si="413"/>
        <v>1063</v>
      </c>
      <c r="H2689" t="str">
        <f t="shared" si="414"/>
        <v>NO</v>
      </c>
      <c r="I2689">
        <f t="shared" si="418"/>
        <v>3.2564102564102564</v>
      </c>
      <c r="J2689">
        <f t="shared" si="419"/>
        <v>11</v>
      </c>
      <c r="S2689">
        <v>2</v>
      </c>
      <c r="U2689" s="7">
        <v>3.2564102564102564</v>
      </c>
      <c r="V2689" s="7">
        <v>11</v>
      </c>
    </row>
    <row r="2690" spans="1:22" x14ac:dyDescent="0.3">
      <c r="A2690" t="str">
        <f t="shared" si="410"/>
        <v>Exp4</v>
      </c>
      <c r="B2690">
        <f t="shared" si="415"/>
        <v>8</v>
      </c>
      <c r="C2690" t="str">
        <f t="shared" si="416"/>
        <v>Full</v>
      </c>
      <c r="D2690" t="str">
        <f t="shared" si="417"/>
        <v>BattenSpring</v>
      </c>
      <c r="E2690" s="20">
        <f t="shared" si="411"/>
        <v>41912</v>
      </c>
      <c r="F2690" t="str">
        <f t="shared" si="412"/>
        <v>Full_8h</v>
      </c>
      <c r="G2690">
        <f t="shared" si="413"/>
        <v>1063</v>
      </c>
      <c r="H2690" t="str">
        <f t="shared" si="414"/>
        <v>NO</v>
      </c>
      <c r="I2690">
        <f t="shared" si="418"/>
        <v>3.3026481715006306</v>
      </c>
      <c r="J2690">
        <f t="shared" si="419"/>
        <v>12</v>
      </c>
      <c r="S2690">
        <v>3</v>
      </c>
      <c r="U2690" s="7">
        <v>3.3026481715006306</v>
      </c>
      <c r="V2690" s="7">
        <v>12</v>
      </c>
    </row>
    <row r="2691" spans="1:22" x14ac:dyDescent="0.3">
      <c r="A2691" t="str">
        <f t="shared" ref="A2691:A2754" si="420">IF(L2691="",A2690,L2691)</f>
        <v>Exp4</v>
      </c>
      <c r="B2691">
        <f t="shared" si="415"/>
        <v>8</v>
      </c>
      <c r="C2691" t="str">
        <f t="shared" si="416"/>
        <v>Full</v>
      </c>
      <c r="D2691" t="str">
        <f t="shared" si="417"/>
        <v>BattenSpring</v>
      </c>
      <c r="E2691" s="20">
        <f t="shared" ref="E2691:E2754" si="421">IF(P2691="",E2690,P2691)</f>
        <v>41912</v>
      </c>
      <c r="F2691" t="str">
        <f t="shared" ref="F2691:F2754" si="422">IF(Q2691="",F2690,Q2691)</f>
        <v>Full_8h</v>
      </c>
      <c r="G2691">
        <f t="shared" ref="G2691:G2754" si="423">IF(R2691="",G2690,R2691)</f>
        <v>1063</v>
      </c>
      <c r="H2691" t="str">
        <f t="shared" ref="H2691:H2754" si="424">IF(T2691="","NO","YES")</f>
        <v>NO</v>
      </c>
      <c r="I2691">
        <f t="shared" si="418"/>
        <v>3.4539722572509457</v>
      </c>
      <c r="J2691">
        <f t="shared" si="419"/>
        <v>12</v>
      </c>
      <c r="S2691">
        <v>4</v>
      </c>
      <c r="U2691" s="7">
        <v>3.4539722572509457</v>
      </c>
      <c r="V2691" s="7">
        <v>12</v>
      </c>
    </row>
    <row r="2692" spans="1:22" x14ac:dyDescent="0.3">
      <c r="A2692" t="str">
        <f t="shared" si="420"/>
        <v>Exp4</v>
      </c>
      <c r="B2692">
        <f t="shared" ref="B2692:B2755" si="425">IF(L2692="",B2691,M2692)</f>
        <v>8</v>
      </c>
      <c r="C2692" t="str">
        <f t="shared" ref="C2692:C2755" si="426">IF(O2692="",C2691,O2692)</f>
        <v>Full</v>
      </c>
      <c r="D2692" t="str">
        <f t="shared" ref="D2692:D2755" si="427">IF(N2692="",D2691,N2692)</f>
        <v>BattenSpring</v>
      </c>
      <c r="E2692" s="20">
        <f t="shared" si="421"/>
        <v>41912</v>
      </c>
      <c r="F2692" t="str">
        <f t="shared" si="422"/>
        <v>Full_8h</v>
      </c>
      <c r="G2692">
        <f t="shared" si="423"/>
        <v>1065</v>
      </c>
      <c r="H2692" t="str">
        <f t="shared" si="424"/>
        <v>NO</v>
      </c>
      <c r="I2692">
        <f t="shared" ref="I2692:I2755" si="428">IF(U2692="","",U2692)</f>
        <v>3.4413619167717528</v>
      </c>
      <c r="J2692">
        <f t="shared" ref="J2692:J2755" si="429">IF(V2692="","",V2692)</f>
        <v>13</v>
      </c>
      <c r="R2692">
        <v>1065</v>
      </c>
      <c r="S2692">
        <v>1</v>
      </c>
      <c r="U2692" s="7">
        <v>3.4413619167717528</v>
      </c>
      <c r="V2692" s="7">
        <v>13</v>
      </c>
    </row>
    <row r="2693" spans="1:22" x14ac:dyDescent="0.3">
      <c r="A2693" t="str">
        <f t="shared" si="420"/>
        <v>Exp4</v>
      </c>
      <c r="B2693">
        <f t="shared" si="425"/>
        <v>8</v>
      </c>
      <c r="C2693" t="str">
        <f t="shared" si="426"/>
        <v>Full</v>
      </c>
      <c r="D2693" t="str">
        <f t="shared" si="427"/>
        <v>BattenSpring</v>
      </c>
      <c r="E2693" s="20">
        <f t="shared" si="421"/>
        <v>41912</v>
      </c>
      <c r="F2693" t="str">
        <f t="shared" si="422"/>
        <v>Full_8h</v>
      </c>
      <c r="G2693">
        <f t="shared" si="423"/>
        <v>1065</v>
      </c>
      <c r="H2693" t="str">
        <f t="shared" si="424"/>
        <v>NO</v>
      </c>
      <c r="I2693">
        <f t="shared" si="428"/>
        <v>3.7145859604875997</v>
      </c>
      <c r="J2693">
        <f t="shared" si="429"/>
        <v>12</v>
      </c>
      <c r="S2693">
        <v>2</v>
      </c>
      <c r="U2693" s="7">
        <v>3.7145859604875997</v>
      </c>
      <c r="V2693" s="7">
        <v>12</v>
      </c>
    </row>
    <row r="2694" spans="1:22" x14ac:dyDescent="0.3">
      <c r="A2694" t="str">
        <f t="shared" si="420"/>
        <v>Exp4</v>
      </c>
      <c r="B2694">
        <f t="shared" si="425"/>
        <v>8</v>
      </c>
      <c r="C2694" t="str">
        <f t="shared" si="426"/>
        <v>Full</v>
      </c>
      <c r="D2694" t="str">
        <f t="shared" si="427"/>
        <v>BattenSpring</v>
      </c>
      <c r="E2694" s="20">
        <f t="shared" si="421"/>
        <v>41912</v>
      </c>
      <c r="F2694" t="str">
        <f t="shared" si="422"/>
        <v>Full_8h</v>
      </c>
      <c r="G2694">
        <f t="shared" si="423"/>
        <v>1065</v>
      </c>
      <c r="H2694" t="str">
        <f t="shared" si="424"/>
        <v>NO</v>
      </c>
      <c r="I2694">
        <f t="shared" si="428"/>
        <v>3.2732240437158469</v>
      </c>
      <c r="J2694">
        <f t="shared" si="429"/>
        <v>11</v>
      </c>
      <c r="S2694">
        <v>3</v>
      </c>
      <c r="U2694" s="7">
        <v>3.2732240437158469</v>
      </c>
      <c r="V2694" s="7">
        <v>11</v>
      </c>
    </row>
    <row r="2695" spans="1:22" x14ac:dyDescent="0.3">
      <c r="A2695" t="str">
        <f t="shared" si="420"/>
        <v>Exp4</v>
      </c>
      <c r="B2695">
        <f t="shared" si="425"/>
        <v>8</v>
      </c>
      <c r="C2695" t="str">
        <f t="shared" si="426"/>
        <v>Full</v>
      </c>
      <c r="D2695" t="str">
        <f t="shared" si="427"/>
        <v>BattenSpring</v>
      </c>
      <c r="E2695" s="20">
        <f t="shared" si="421"/>
        <v>41912</v>
      </c>
      <c r="F2695" t="str">
        <f t="shared" si="422"/>
        <v>Full_8h</v>
      </c>
      <c r="G2695">
        <f t="shared" si="423"/>
        <v>1065</v>
      </c>
      <c r="H2695" t="str">
        <f t="shared" si="424"/>
        <v>NO</v>
      </c>
      <c r="I2695">
        <f t="shared" si="428"/>
        <v>2.730270906949352</v>
      </c>
      <c r="J2695">
        <f t="shared" si="429"/>
        <v>10</v>
      </c>
      <c r="S2695">
        <v>4</v>
      </c>
      <c r="U2695" s="7">
        <v>2.730270906949352</v>
      </c>
      <c r="V2695" s="7">
        <v>10</v>
      </c>
    </row>
    <row r="2696" spans="1:22" x14ac:dyDescent="0.3">
      <c r="A2696" t="str">
        <f t="shared" si="420"/>
        <v>Exp4</v>
      </c>
      <c r="B2696">
        <f t="shared" si="425"/>
        <v>8</v>
      </c>
      <c r="C2696" t="str">
        <f t="shared" si="426"/>
        <v>Full</v>
      </c>
      <c r="D2696" t="str">
        <f t="shared" si="427"/>
        <v>BattenSpring</v>
      </c>
      <c r="E2696" s="20">
        <f t="shared" si="421"/>
        <v>41919</v>
      </c>
      <c r="F2696" t="str">
        <f t="shared" si="422"/>
        <v>Full_8h</v>
      </c>
      <c r="G2696">
        <f t="shared" si="423"/>
        <v>1056</v>
      </c>
      <c r="H2696" t="str">
        <f t="shared" si="424"/>
        <v>NO</v>
      </c>
      <c r="I2696">
        <f t="shared" si="428"/>
        <v>4.7969348659003828</v>
      </c>
      <c r="J2696">
        <f t="shared" si="429"/>
        <v>17</v>
      </c>
      <c r="P2696" s="1">
        <v>41919</v>
      </c>
      <c r="Q2696" t="s">
        <v>440</v>
      </c>
      <c r="R2696">
        <v>1056</v>
      </c>
      <c r="S2696">
        <v>1</v>
      </c>
      <c r="U2696" s="7">
        <v>4.7969348659003828</v>
      </c>
      <c r="V2696" s="7">
        <v>17</v>
      </c>
    </row>
    <row r="2697" spans="1:22" x14ac:dyDescent="0.3">
      <c r="A2697" t="str">
        <f t="shared" si="420"/>
        <v>Exp4</v>
      </c>
      <c r="B2697">
        <f t="shared" si="425"/>
        <v>8</v>
      </c>
      <c r="C2697" t="str">
        <f t="shared" si="426"/>
        <v>Full</v>
      </c>
      <c r="D2697" t="str">
        <f t="shared" si="427"/>
        <v>BattenSpring</v>
      </c>
      <c r="E2697" s="20">
        <f t="shared" si="421"/>
        <v>41919</v>
      </c>
      <c r="F2697" t="str">
        <f t="shared" si="422"/>
        <v>Full_8h</v>
      </c>
      <c r="G2697">
        <f t="shared" si="423"/>
        <v>1056</v>
      </c>
      <c r="H2697" t="str">
        <f t="shared" si="424"/>
        <v>NO</v>
      </c>
      <c r="I2697">
        <f t="shared" si="428"/>
        <v>4.5517241379310347</v>
      </c>
      <c r="J2697">
        <f t="shared" si="429"/>
        <v>14</v>
      </c>
      <c r="S2697">
        <v>2</v>
      </c>
      <c r="U2697" s="7">
        <v>4.5517241379310347</v>
      </c>
      <c r="V2697" s="7">
        <v>14</v>
      </c>
    </row>
    <row r="2698" spans="1:22" x14ac:dyDescent="0.3">
      <c r="A2698" t="str">
        <f t="shared" si="420"/>
        <v>Exp4</v>
      </c>
      <c r="B2698">
        <f t="shared" si="425"/>
        <v>8</v>
      </c>
      <c r="C2698" t="str">
        <f t="shared" si="426"/>
        <v>Full</v>
      </c>
      <c r="D2698" t="str">
        <f t="shared" si="427"/>
        <v>BattenSpring</v>
      </c>
      <c r="E2698" s="20">
        <f t="shared" si="421"/>
        <v>41919</v>
      </c>
      <c r="F2698" t="str">
        <f t="shared" si="422"/>
        <v>Full_8h</v>
      </c>
      <c r="G2698">
        <f t="shared" si="423"/>
        <v>1056</v>
      </c>
      <c r="H2698" t="str">
        <f t="shared" si="424"/>
        <v>NO</v>
      </c>
      <c r="I2698">
        <f t="shared" si="428"/>
        <v>4.7011494252873565</v>
      </c>
      <c r="J2698">
        <f t="shared" si="429"/>
        <v>16</v>
      </c>
      <c r="S2698">
        <v>3</v>
      </c>
      <c r="U2698" s="7">
        <v>4.7011494252873565</v>
      </c>
      <c r="V2698" s="7">
        <v>16</v>
      </c>
    </row>
    <row r="2699" spans="1:22" x14ac:dyDescent="0.3">
      <c r="A2699" t="str">
        <f t="shared" si="420"/>
        <v>Exp4</v>
      </c>
      <c r="B2699">
        <f t="shared" si="425"/>
        <v>8</v>
      </c>
      <c r="C2699" t="str">
        <f t="shared" si="426"/>
        <v>Full</v>
      </c>
      <c r="D2699" t="str">
        <f t="shared" si="427"/>
        <v>BattenSpring</v>
      </c>
      <c r="E2699" s="20">
        <f t="shared" si="421"/>
        <v>41919</v>
      </c>
      <c r="F2699" t="str">
        <f t="shared" si="422"/>
        <v>Full_8h</v>
      </c>
      <c r="G2699">
        <f t="shared" si="423"/>
        <v>1056</v>
      </c>
      <c r="H2699" t="str">
        <f t="shared" si="424"/>
        <v>NO</v>
      </c>
      <c r="I2699">
        <f t="shared" si="428"/>
        <v>4.5363984674329503</v>
      </c>
      <c r="J2699">
        <f t="shared" si="429"/>
        <v>15</v>
      </c>
      <c r="S2699">
        <v>4</v>
      </c>
      <c r="U2699" s="7">
        <v>4.5363984674329503</v>
      </c>
      <c r="V2699" s="7">
        <v>15</v>
      </c>
    </row>
    <row r="2700" spans="1:22" x14ac:dyDescent="0.3">
      <c r="A2700" t="str">
        <f t="shared" si="420"/>
        <v>Exp4</v>
      </c>
      <c r="B2700">
        <f t="shared" si="425"/>
        <v>8</v>
      </c>
      <c r="C2700" t="str">
        <f t="shared" si="426"/>
        <v>Full</v>
      </c>
      <c r="D2700" t="str">
        <f t="shared" si="427"/>
        <v>BattenSpring</v>
      </c>
      <c r="E2700" s="20">
        <f t="shared" si="421"/>
        <v>41919</v>
      </c>
      <c r="F2700" t="str">
        <f t="shared" si="422"/>
        <v>Full_8h</v>
      </c>
      <c r="G2700">
        <f t="shared" si="423"/>
        <v>1066</v>
      </c>
      <c r="H2700" t="str">
        <f t="shared" si="424"/>
        <v>NO</v>
      </c>
      <c r="I2700">
        <f t="shared" si="428"/>
        <v>4.6245210727969353</v>
      </c>
      <c r="J2700">
        <f t="shared" si="429"/>
        <v>15</v>
      </c>
      <c r="R2700">
        <v>1066</v>
      </c>
      <c r="S2700">
        <v>1</v>
      </c>
      <c r="U2700" s="7">
        <v>4.6245210727969353</v>
      </c>
      <c r="V2700" s="7">
        <v>15</v>
      </c>
    </row>
    <row r="2701" spans="1:22" x14ac:dyDescent="0.3">
      <c r="A2701" t="str">
        <f t="shared" si="420"/>
        <v>Exp4</v>
      </c>
      <c r="B2701">
        <f t="shared" si="425"/>
        <v>8</v>
      </c>
      <c r="C2701" t="str">
        <f t="shared" si="426"/>
        <v>Full</v>
      </c>
      <c r="D2701" t="str">
        <f t="shared" si="427"/>
        <v>BattenSpring</v>
      </c>
      <c r="E2701" s="20">
        <f t="shared" si="421"/>
        <v>41919</v>
      </c>
      <c r="F2701" t="str">
        <f t="shared" si="422"/>
        <v>Full_8h</v>
      </c>
      <c r="G2701">
        <f t="shared" si="423"/>
        <v>1066</v>
      </c>
      <c r="H2701" t="str">
        <f t="shared" si="424"/>
        <v>NO</v>
      </c>
      <c r="I2701">
        <f t="shared" si="428"/>
        <v>4.7318007662835253</v>
      </c>
      <c r="J2701">
        <f t="shared" si="429"/>
        <v>16</v>
      </c>
      <c r="S2701">
        <v>2</v>
      </c>
      <c r="U2701" s="7">
        <v>4.7318007662835253</v>
      </c>
      <c r="V2701" s="7">
        <v>16</v>
      </c>
    </row>
    <row r="2702" spans="1:22" x14ac:dyDescent="0.3">
      <c r="A2702" t="str">
        <f t="shared" si="420"/>
        <v>Exp4</v>
      </c>
      <c r="B2702">
        <f t="shared" si="425"/>
        <v>8</v>
      </c>
      <c r="C2702" t="str">
        <f t="shared" si="426"/>
        <v>Full</v>
      </c>
      <c r="D2702" t="str">
        <f t="shared" si="427"/>
        <v>BattenSpring</v>
      </c>
      <c r="E2702" s="20">
        <f t="shared" si="421"/>
        <v>41919</v>
      </c>
      <c r="F2702" t="str">
        <f t="shared" si="422"/>
        <v>Full_8h</v>
      </c>
      <c r="G2702">
        <f t="shared" si="423"/>
        <v>1066</v>
      </c>
      <c r="H2702" t="str">
        <f t="shared" si="424"/>
        <v>NO</v>
      </c>
      <c r="I2702">
        <f t="shared" si="428"/>
        <v>4.7432950191570882</v>
      </c>
      <c r="J2702">
        <f t="shared" si="429"/>
        <v>15</v>
      </c>
      <c r="S2702">
        <v>3</v>
      </c>
      <c r="U2702" s="7">
        <v>4.7432950191570882</v>
      </c>
      <c r="V2702" s="7">
        <v>15</v>
      </c>
    </row>
    <row r="2703" spans="1:22" x14ac:dyDescent="0.3">
      <c r="A2703" t="str">
        <f t="shared" si="420"/>
        <v>Exp4</v>
      </c>
      <c r="B2703">
        <f t="shared" si="425"/>
        <v>8</v>
      </c>
      <c r="C2703" t="str">
        <f t="shared" si="426"/>
        <v>Full</v>
      </c>
      <c r="D2703" t="str">
        <f t="shared" si="427"/>
        <v>BattenSpring</v>
      </c>
      <c r="E2703" s="20">
        <f t="shared" si="421"/>
        <v>41919</v>
      </c>
      <c r="F2703" t="str">
        <f t="shared" si="422"/>
        <v>Full_8h</v>
      </c>
      <c r="G2703">
        <f t="shared" si="423"/>
        <v>1066</v>
      </c>
      <c r="H2703" t="str">
        <f t="shared" si="424"/>
        <v>NO</v>
      </c>
      <c r="I2703">
        <f t="shared" si="428"/>
        <v>4.8352490421455938</v>
      </c>
      <c r="J2703">
        <f t="shared" si="429"/>
        <v>15</v>
      </c>
      <c r="S2703">
        <v>4</v>
      </c>
      <c r="U2703" s="7">
        <v>4.8352490421455938</v>
      </c>
      <c r="V2703" s="7">
        <v>15</v>
      </c>
    </row>
    <row r="2704" spans="1:22" x14ac:dyDescent="0.3">
      <c r="A2704" t="str">
        <f t="shared" si="420"/>
        <v>Exp4</v>
      </c>
      <c r="B2704">
        <f t="shared" si="425"/>
        <v>8</v>
      </c>
      <c r="C2704" t="str">
        <f t="shared" si="426"/>
        <v>Full</v>
      </c>
      <c r="D2704" t="str">
        <f t="shared" si="427"/>
        <v>BattenSpring</v>
      </c>
      <c r="E2704" s="20">
        <f t="shared" si="421"/>
        <v>41919</v>
      </c>
      <c r="F2704" t="str">
        <f t="shared" si="422"/>
        <v>Full_8h</v>
      </c>
      <c r="G2704">
        <f t="shared" si="423"/>
        <v>1068</v>
      </c>
      <c r="H2704" t="str">
        <f t="shared" si="424"/>
        <v>NO</v>
      </c>
      <c r="I2704">
        <f t="shared" si="428"/>
        <v>4.8850574712643677</v>
      </c>
      <c r="J2704">
        <f t="shared" si="429"/>
        <v>17</v>
      </c>
      <c r="R2704">
        <v>1068</v>
      </c>
      <c r="S2704">
        <v>1</v>
      </c>
      <c r="U2704" s="7">
        <v>4.8850574712643677</v>
      </c>
      <c r="V2704" s="7">
        <v>17</v>
      </c>
    </row>
    <row r="2705" spans="1:22" x14ac:dyDescent="0.3">
      <c r="A2705" t="str">
        <f t="shared" si="420"/>
        <v>Exp4</v>
      </c>
      <c r="B2705">
        <f t="shared" si="425"/>
        <v>8</v>
      </c>
      <c r="C2705" t="str">
        <f t="shared" si="426"/>
        <v>Full</v>
      </c>
      <c r="D2705" t="str">
        <f t="shared" si="427"/>
        <v>BattenSpring</v>
      </c>
      <c r="E2705" s="20">
        <f t="shared" si="421"/>
        <v>41919</v>
      </c>
      <c r="F2705" t="str">
        <f t="shared" si="422"/>
        <v>Full_8h</v>
      </c>
      <c r="G2705">
        <f t="shared" si="423"/>
        <v>1068</v>
      </c>
      <c r="H2705" t="str">
        <f t="shared" si="424"/>
        <v>NO</v>
      </c>
      <c r="I2705">
        <f t="shared" si="428"/>
        <v>4.6551724137931032</v>
      </c>
      <c r="J2705">
        <f t="shared" si="429"/>
        <v>16</v>
      </c>
      <c r="S2705">
        <v>2</v>
      </c>
      <c r="U2705" s="7">
        <v>4.6551724137931032</v>
      </c>
      <c r="V2705" s="7">
        <v>16</v>
      </c>
    </row>
    <row r="2706" spans="1:22" x14ac:dyDescent="0.3">
      <c r="A2706" t="str">
        <f t="shared" si="420"/>
        <v>Exp4</v>
      </c>
      <c r="B2706">
        <f t="shared" si="425"/>
        <v>8</v>
      </c>
      <c r="C2706" t="str">
        <f t="shared" si="426"/>
        <v>Full</v>
      </c>
      <c r="D2706" t="str">
        <f t="shared" si="427"/>
        <v>BattenSpring</v>
      </c>
      <c r="E2706" s="20">
        <f t="shared" si="421"/>
        <v>41919</v>
      </c>
      <c r="F2706" t="str">
        <f t="shared" si="422"/>
        <v>Full_8h</v>
      </c>
      <c r="G2706">
        <f t="shared" si="423"/>
        <v>1068</v>
      </c>
      <c r="H2706" t="str">
        <f t="shared" si="424"/>
        <v>NO</v>
      </c>
      <c r="I2706">
        <f t="shared" si="428"/>
        <v>4.7241379310344831</v>
      </c>
      <c r="J2706">
        <f t="shared" si="429"/>
        <v>16</v>
      </c>
      <c r="S2706">
        <v>3</v>
      </c>
      <c r="U2706" s="7">
        <v>4.7241379310344831</v>
      </c>
      <c r="V2706" s="7">
        <v>16</v>
      </c>
    </row>
    <row r="2707" spans="1:22" x14ac:dyDescent="0.3">
      <c r="A2707" t="str">
        <f t="shared" si="420"/>
        <v>Exp4</v>
      </c>
      <c r="B2707">
        <f t="shared" si="425"/>
        <v>8</v>
      </c>
      <c r="C2707" t="str">
        <f t="shared" si="426"/>
        <v>Full</v>
      </c>
      <c r="D2707" t="str">
        <f t="shared" si="427"/>
        <v>BattenSpring</v>
      </c>
      <c r="E2707" s="20">
        <f t="shared" si="421"/>
        <v>41919</v>
      </c>
      <c r="F2707" t="str">
        <f t="shared" si="422"/>
        <v>Full_8h</v>
      </c>
      <c r="G2707">
        <f t="shared" si="423"/>
        <v>1068</v>
      </c>
      <c r="H2707" t="str">
        <f t="shared" si="424"/>
        <v>NO</v>
      </c>
      <c r="I2707">
        <f t="shared" si="428"/>
        <v>4.8467432950191576</v>
      </c>
      <c r="J2707">
        <f t="shared" si="429"/>
        <v>16</v>
      </c>
      <c r="S2707">
        <v>4</v>
      </c>
      <c r="U2707" s="7">
        <v>4.8467432950191576</v>
      </c>
      <c r="V2707" s="7">
        <v>16</v>
      </c>
    </row>
    <row r="2708" spans="1:22" x14ac:dyDescent="0.3">
      <c r="A2708" t="str">
        <f t="shared" si="420"/>
        <v>Exp4</v>
      </c>
      <c r="B2708">
        <f t="shared" si="425"/>
        <v>8</v>
      </c>
      <c r="C2708" t="str">
        <f t="shared" si="426"/>
        <v>Full</v>
      </c>
      <c r="D2708" t="str">
        <f t="shared" si="427"/>
        <v>BattenSpring</v>
      </c>
      <c r="E2708" s="20">
        <f t="shared" si="421"/>
        <v>41927</v>
      </c>
      <c r="F2708" t="str">
        <f t="shared" si="422"/>
        <v>Full_8h</v>
      </c>
      <c r="G2708">
        <f t="shared" si="423"/>
        <v>1054</v>
      </c>
      <c r="H2708" t="str">
        <f t="shared" si="424"/>
        <v>NO</v>
      </c>
      <c r="I2708">
        <f t="shared" si="428"/>
        <v>5.8380062305295954</v>
      </c>
      <c r="J2708">
        <f t="shared" si="429"/>
        <v>19</v>
      </c>
      <c r="P2708" s="1">
        <v>41927</v>
      </c>
      <c r="Q2708" t="s">
        <v>440</v>
      </c>
      <c r="R2708">
        <v>1054</v>
      </c>
      <c r="S2708">
        <v>1</v>
      </c>
      <c r="U2708" s="7">
        <v>5.8380062305295954</v>
      </c>
      <c r="V2708" s="7">
        <v>19</v>
      </c>
    </row>
    <row r="2709" spans="1:22" x14ac:dyDescent="0.3">
      <c r="A2709" t="str">
        <f t="shared" si="420"/>
        <v>Exp4</v>
      </c>
      <c r="B2709">
        <f t="shared" si="425"/>
        <v>8</v>
      </c>
      <c r="C2709" t="str">
        <f t="shared" si="426"/>
        <v>Full</v>
      </c>
      <c r="D2709" t="str">
        <f t="shared" si="427"/>
        <v>BattenSpring</v>
      </c>
      <c r="E2709" s="20">
        <f t="shared" si="421"/>
        <v>41927</v>
      </c>
      <c r="F2709" t="str">
        <f t="shared" si="422"/>
        <v>Full_8h</v>
      </c>
      <c r="G2709">
        <f t="shared" si="423"/>
        <v>1054</v>
      </c>
      <c r="H2709" t="str">
        <f t="shared" si="424"/>
        <v>NO</v>
      </c>
      <c r="I2709">
        <f t="shared" si="428"/>
        <v>6.1790633608815426</v>
      </c>
      <c r="J2709">
        <f t="shared" si="429"/>
        <v>23</v>
      </c>
      <c r="S2709">
        <v>2</v>
      </c>
      <c r="U2709" s="7">
        <v>6.1790633608815426</v>
      </c>
      <c r="V2709" s="7">
        <v>23</v>
      </c>
    </row>
    <row r="2710" spans="1:22" x14ac:dyDescent="0.3">
      <c r="A2710" t="str">
        <f t="shared" si="420"/>
        <v>Exp4</v>
      </c>
      <c r="B2710">
        <f t="shared" si="425"/>
        <v>8</v>
      </c>
      <c r="C2710" t="str">
        <f t="shared" si="426"/>
        <v>Full</v>
      </c>
      <c r="D2710" t="str">
        <f t="shared" si="427"/>
        <v>BattenSpring</v>
      </c>
      <c r="E2710" s="20">
        <f t="shared" si="421"/>
        <v>41927</v>
      </c>
      <c r="F2710" t="str">
        <f t="shared" si="422"/>
        <v>Full_8h</v>
      </c>
      <c r="G2710">
        <f t="shared" si="423"/>
        <v>1054</v>
      </c>
      <c r="H2710" t="str">
        <f t="shared" si="424"/>
        <v>NO</v>
      </c>
      <c r="I2710">
        <f t="shared" si="428"/>
        <v>5.7196261682242993</v>
      </c>
      <c r="J2710">
        <f t="shared" si="429"/>
        <v>21</v>
      </c>
      <c r="S2710">
        <v>3</v>
      </c>
      <c r="U2710" s="7">
        <v>5.7196261682242993</v>
      </c>
      <c r="V2710" s="7">
        <v>21</v>
      </c>
    </row>
    <row r="2711" spans="1:22" x14ac:dyDescent="0.3">
      <c r="A2711" t="str">
        <f t="shared" si="420"/>
        <v>Exp4</v>
      </c>
      <c r="B2711">
        <f t="shared" si="425"/>
        <v>8</v>
      </c>
      <c r="C2711" t="str">
        <f t="shared" si="426"/>
        <v>Full</v>
      </c>
      <c r="D2711" t="str">
        <f t="shared" si="427"/>
        <v>BattenSpring</v>
      </c>
      <c r="E2711" s="20">
        <f t="shared" si="421"/>
        <v>41927</v>
      </c>
      <c r="F2711" t="str">
        <f t="shared" si="422"/>
        <v>Full_8h</v>
      </c>
      <c r="G2711">
        <f t="shared" si="423"/>
        <v>1054</v>
      </c>
      <c r="H2711" t="str">
        <f t="shared" si="424"/>
        <v>NO</v>
      </c>
      <c r="I2711">
        <f t="shared" si="428"/>
        <v>5.8224299065420562</v>
      </c>
      <c r="J2711">
        <f t="shared" si="429"/>
        <v>21</v>
      </c>
      <c r="S2711">
        <v>4</v>
      </c>
      <c r="U2711" s="7">
        <v>5.8224299065420562</v>
      </c>
      <c r="V2711" s="7">
        <v>21</v>
      </c>
    </row>
    <row r="2712" spans="1:22" x14ac:dyDescent="0.3">
      <c r="A2712" t="str">
        <f t="shared" si="420"/>
        <v>Exp4</v>
      </c>
      <c r="B2712">
        <f t="shared" si="425"/>
        <v>8</v>
      </c>
      <c r="C2712" t="str">
        <f t="shared" si="426"/>
        <v>Full</v>
      </c>
      <c r="D2712" t="str">
        <f t="shared" si="427"/>
        <v>BattenSpring</v>
      </c>
      <c r="E2712" s="20">
        <f t="shared" si="421"/>
        <v>41927</v>
      </c>
      <c r="F2712" t="str">
        <f t="shared" si="422"/>
        <v>Full_8h</v>
      </c>
      <c r="G2712">
        <f t="shared" si="423"/>
        <v>1055</v>
      </c>
      <c r="H2712" t="str">
        <f t="shared" si="424"/>
        <v>NO</v>
      </c>
      <c r="I2712">
        <f t="shared" si="428"/>
        <v>5.8722741433021808</v>
      </c>
      <c r="J2712">
        <f t="shared" si="429"/>
        <v>22</v>
      </c>
      <c r="R2712">
        <v>1055</v>
      </c>
      <c r="S2712">
        <v>1</v>
      </c>
      <c r="U2712" s="7">
        <v>5.8722741433021808</v>
      </c>
      <c r="V2712" s="7">
        <v>22</v>
      </c>
    </row>
    <row r="2713" spans="1:22" x14ac:dyDescent="0.3">
      <c r="A2713" t="str">
        <f t="shared" si="420"/>
        <v>Exp4</v>
      </c>
      <c r="B2713">
        <f t="shared" si="425"/>
        <v>8</v>
      </c>
      <c r="C2713" t="str">
        <f t="shared" si="426"/>
        <v>Full</v>
      </c>
      <c r="D2713" t="str">
        <f t="shared" si="427"/>
        <v>BattenSpring</v>
      </c>
      <c r="E2713" s="20">
        <f t="shared" si="421"/>
        <v>41927</v>
      </c>
      <c r="F2713" t="str">
        <f t="shared" si="422"/>
        <v>Full_8h</v>
      </c>
      <c r="G2713">
        <f t="shared" si="423"/>
        <v>1055</v>
      </c>
      <c r="H2713" t="str">
        <f t="shared" si="424"/>
        <v>NO</v>
      </c>
      <c r="I2713">
        <f t="shared" si="428"/>
        <v>5.8286604361370715</v>
      </c>
      <c r="J2713">
        <f t="shared" si="429"/>
        <v>21</v>
      </c>
      <c r="S2713">
        <v>2</v>
      </c>
      <c r="U2713" s="7">
        <v>5.8286604361370715</v>
      </c>
      <c r="V2713" s="7">
        <v>21</v>
      </c>
    </row>
    <row r="2714" spans="1:22" x14ac:dyDescent="0.3">
      <c r="A2714" t="str">
        <f t="shared" si="420"/>
        <v>Exp4</v>
      </c>
      <c r="B2714">
        <f t="shared" si="425"/>
        <v>8</v>
      </c>
      <c r="C2714" t="str">
        <f t="shared" si="426"/>
        <v>Full</v>
      </c>
      <c r="D2714" t="str">
        <f t="shared" si="427"/>
        <v>BattenSpring</v>
      </c>
      <c r="E2714" s="20">
        <f t="shared" si="421"/>
        <v>41927</v>
      </c>
      <c r="F2714" t="str">
        <f t="shared" si="422"/>
        <v>Full_8h</v>
      </c>
      <c r="G2714">
        <f t="shared" si="423"/>
        <v>1055</v>
      </c>
      <c r="H2714" t="str">
        <f t="shared" si="424"/>
        <v>NO</v>
      </c>
      <c r="I2714">
        <f t="shared" si="428"/>
        <v>5.8348909657320869</v>
      </c>
      <c r="J2714">
        <f t="shared" si="429"/>
        <v>22</v>
      </c>
      <c r="S2714">
        <v>3</v>
      </c>
      <c r="U2714" s="7">
        <v>5.8348909657320869</v>
      </c>
      <c r="V2714" s="7">
        <v>22</v>
      </c>
    </row>
    <row r="2715" spans="1:22" x14ac:dyDescent="0.3">
      <c r="A2715" t="str">
        <f t="shared" si="420"/>
        <v>Exp4</v>
      </c>
      <c r="B2715">
        <f t="shared" si="425"/>
        <v>8</v>
      </c>
      <c r="C2715" t="str">
        <f t="shared" si="426"/>
        <v>Full</v>
      </c>
      <c r="D2715" t="str">
        <f t="shared" si="427"/>
        <v>BattenSpring</v>
      </c>
      <c r="E2715" s="20">
        <f t="shared" si="421"/>
        <v>41927</v>
      </c>
      <c r="F2715" t="str">
        <f t="shared" si="422"/>
        <v>Full_8h</v>
      </c>
      <c r="G2715">
        <f t="shared" si="423"/>
        <v>1055</v>
      </c>
      <c r="H2715" t="str">
        <f t="shared" si="424"/>
        <v>NO</v>
      </c>
      <c r="I2715">
        <f t="shared" si="428"/>
        <v>5.8317757009345792</v>
      </c>
      <c r="J2715">
        <f t="shared" si="429"/>
        <v>21</v>
      </c>
      <c r="S2715">
        <v>4</v>
      </c>
      <c r="U2715" s="7">
        <v>5.8317757009345792</v>
      </c>
      <c r="V2715" s="7">
        <v>21</v>
      </c>
    </row>
    <row r="2716" spans="1:22" x14ac:dyDescent="0.3">
      <c r="A2716" t="str">
        <f t="shared" si="420"/>
        <v>Exp4</v>
      </c>
      <c r="B2716">
        <f t="shared" si="425"/>
        <v>8</v>
      </c>
      <c r="C2716" t="str">
        <f t="shared" si="426"/>
        <v>Full</v>
      </c>
      <c r="D2716" t="str">
        <f t="shared" si="427"/>
        <v>BattenSpring</v>
      </c>
      <c r="E2716" s="20">
        <f t="shared" si="421"/>
        <v>41927</v>
      </c>
      <c r="F2716" t="str">
        <f t="shared" si="422"/>
        <v>Full_8h</v>
      </c>
      <c r="G2716">
        <f t="shared" si="423"/>
        <v>1061</v>
      </c>
      <c r="H2716" t="str">
        <f t="shared" si="424"/>
        <v>NO</v>
      </c>
      <c r="I2716">
        <f t="shared" si="428"/>
        <v>6.1046831955922869</v>
      </c>
      <c r="J2716">
        <f t="shared" si="429"/>
        <v>21</v>
      </c>
      <c r="R2716">
        <v>1061</v>
      </c>
      <c r="S2716">
        <v>1</v>
      </c>
      <c r="U2716" s="7">
        <v>6.1046831955922869</v>
      </c>
      <c r="V2716" s="7">
        <v>21</v>
      </c>
    </row>
    <row r="2717" spans="1:22" x14ac:dyDescent="0.3">
      <c r="A2717" t="str">
        <f t="shared" si="420"/>
        <v>Exp4</v>
      </c>
      <c r="B2717">
        <f t="shared" si="425"/>
        <v>8</v>
      </c>
      <c r="C2717" t="str">
        <f t="shared" si="426"/>
        <v>Full</v>
      </c>
      <c r="D2717" t="str">
        <f t="shared" si="427"/>
        <v>BattenSpring</v>
      </c>
      <c r="E2717" s="20">
        <f t="shared" si="421"/>
        <v>41927</v>
      </c>
      <c r="F2717" t="str">
        <f t="shared" si="422"/>
        <v>Full_8h</v>
      </c>
      <c r="G2717">
        <f t="shared" si="423"/>
        <v>1061</v>
      </c>
      <c r="H2717" t="str">
        <f t="shared" si="424"/>
        <v>NO</v>
      </c>
      <c r="I2717">
        <f t="shared" si="428"/>
        <v>5.8566978193146415</v>
      </c>
      <c r="J2717">
        <f t="shared" si="429"/>
        <v>21</v>
      </c>
      <c r="S2717">
        <v>2</v>
      </c>
      <c r="U2717" s="7">
        <v>5.8566978193146415</v>
      </c>
      <c r="V2717" s="7">
        <v>21</v>
      </c>
    </row>
    <row r="2718" spans="1:22" x14ac:dyDescent="0.3">
      <c r="A2718" t="str">
        <f t="shared" si="420"/>
        <v>Exp4</v>
      </c>
      <c r="B2718">
        <f t="shared" si="425"/>
        <v>8</v>
      </c>
      <c r="C2718" t="str">
        <f t="shared" si="426"/>
        <v>Full</v>
      </c>
      <c r="D2718" t="str">
        <f t="shared" si="427"/>
        <v>BattenSpring</v>
      </c>
      <c r="E2718" s="20">
        <f t="shared" si="421"/>
        <v>41927</v>
      </c>
      <c r="F2718" t="str">
        <f t="shared" si="422"/>
        <v>Full_8h</v>
      </c>
      <c r="G2718">
        <f t="shared" si="423"/>
        <v>1061</v>
      </c>
      <c r="H2718" t="str">
        <f t="shared" si="424"/>
        <v>NO</v>
      </c>
      <c r="I2718">
        <f t="shared" si="428"/>
        <v>4.6628352490421454</v>
      </c>
      <c r="J2718">
        <f t="shared" si="429"/>
        <v>18</v>
      </c>
      <c r="S2718">
        <v>3</v>
      </c>
      <c r="U2718" s="7">
        <v>4.6628352490421454</v>
      </c>
      <c r="V2718" s="7">
        <v>18</v>
      </c>
    </row>
    <row r="2719" spans="1:22" x14ac:dyDescent="0.3">
      <c r="A2719" t="str">
        <f t="shared" si="420"/>
        <v>Exp4</v>
      </c>
      <c r="B2719">
        <f t="shared" si="425"/>
        <v>8</v>
      </c>
      <c r="C2719" t="str">
        <f t="shared" si="426"/>
        <v>Full</v>
      </c>
      <c r="D2719" t="str">
        <f t="shared" si="427"/>
        <v>BattenSpring</v>
      </c>
      <c r="E2719" s="20">
        <f t="shared" si="421"/>
        <v>41927</v>
      </c>
      <c r="F2719" t="str">
        <f t="shared" si="422"/>
        <v>Full_8h</v>
      </c>
      <c r="G2719">
        <f t="shared" si="423"/>
        <v>1061</v>
      </c>
      <c r="H2719" t="str">
        <f t="shared" si="424"/>
        <v>NO</v>
      </c>
      <c r="I2719">
        <f t="shared" si="428"/>
        <v>5.7850467289719623</v>
      </c>
      <c r="J2719">
        <f t="shared" si="429"/>
        <v>20</v>
      </c>
      <c r="S2719">
        <v>4</v>
      </c>
      <c r="U2719" s="7">
        <v>5.7850467289719623</v>
      </c>
      <c r="V2719" s="7">
        <v>20</v>
      </c>
    </row>
    <row r="2720" spans="1:22" x14ac:dyDescent="0.3">
      <c r="A2720" t="str">
        <f t="shared" si="420"/>
        <v>Exp4</v>
      </c>
      <c r="B2720">
        <f t="shared" si="425"/>
        <v>8</v>
      </c>
      <c r="C2720" t="str">
        <f t="shared" si="426"/>
        <v>Full</v>
      </c>
      <c r="D2720" t="str">
        <f t="shared" si="427"/>
        <v>BattenSpring</v>
      </c>
      <c r="E2720" s="20">
        <f t="shared" si="421"/>
        <v>41933</v>
      </c>
      <c r="F2720" t="str">
        <f t="shared" si="422"/>
        <v>Full_8h</v>
      </c>
      <c r="G2720">
        <f t="shared" si="423"/>
        <v>1067</v>
      </c>
      <c r="H2720" t="str">
        <f t="shared" si="424"/>
        <v>NO</v>
      </c>
      <c r="I2720">
        <f t="shared" si="428"/>
        <v>6.771349862258953</v>
      </c>
      <c r="J2720">
        <f t="shared" si="429"/>
        <v>26</v>
      </c>
      <c r="P2720" s="1">
        <v>41933</v>
      </c>
      <c r="Q2720" t="s">
        <v>440</v>
      </c>
      <c r="R2720">
        <v>1067</v>
      </c>
      <c r="S2720">
        <v>1</v>
      </c>
      <c r="U2720" s="7">
        <v>6.771349862258953</v>
      </c>
      <c r="V2720" s="7">
        <v>26</v>
      </c>
    </row>
    <row r="2721" spans="1:22" x14ac:dyDescent="0.3">
      <c r="A2721" t="str">
        <f t="shared" si="420"/>
        <v>Exp4</v>
      </c>
      <c r="B2721">
        <f t="shared" si="425"/>
        <v>8</v>
      </c>
      <c r="C2721" t="str">
        <f t="shared" si="426"/>
        <v>Full</v>
      </c>
      <c r="D2721" t="str">
        <f t="shared" si="427"/>
        <v>BattenSpring</v>
      </c>
      <c r="E2721" s="20">
        <f t="shared" si="421"/>
        <v>41933</v>
      </c>
      <c r="F2721" t="str">
        <f t="shared" si="422"/>
        <v>Full_8h</v>
      </c>
      <c r="G2721">
        <f t="shared" si="423"/>
        <v>1067</v>
      </c>
      <c r="H2721" t="str">
        <f t="shared" si="424"/>
        <v>NO</v>
      </c>
      <c r="I2721">
        <f t="shared" si="428"/>
        <v>6.4297520661157028</v>
      </c>
      <c r="J2721">
        <f t="shared" si="429"/>
        <v>23</v>
      </c>
      <c r="S2721">
        <v>2</v>
      </c>
      <c r="U2721" s="7">
        <v>6.4297520661157028</v>
      </c>
      <c r="V2721" s="7">
        <v>23</v>
      </c>
    </row>
    <row r="2722" spans="1:22" x14ac:dyDescent="0.3">
      <c r="A2722" t="str">
        <f t="shared" si="420"/>
        <v>Exp4</v>
      </c>
      <c r="B2722">
        <f t="shared" si="425"/>
        <v>8</v>
      </c>
      <c r="C2722" t="str">
        <f t="shared" si="426"/>
        <v>Full</v>
      </c>
      <c r="D2722" t="str">
        <f t="shared" si="427"/>
        <v>BattenSpring</v>
      </c>
      <c r="E2722" s="20">
        <f t="shared" si="421"/>
        <v>41933</v>
      </c>
      <c r="F2722" t="str">
        <f t="shared" si="422"/>
        <v>Full_8h</v>
      </c>
      <c r="G2722">
        <f t="shared" si="423"/>
        <v>1067</v>
      </c>
      <c r="H2722" t="str">
        <f t="shared" si="424"/>
        <v>NO</v>
      </c>
      <c r="I2722">
        <f t="shared" si="428"/>
        <v>6.5757575757575761</v>
      </c>
      <c r="J2722">
        <f t="shared" si="429"/>
        <v>27</v>
      </c>
      <c r="S2722">
        <v>3</v>
      </c>
      <c r="U2722" s="7">
        <v>6.5757575757575761</v>
      </c>
      <c r="V2722" s="7">
        <v>27</v>
      </c>
    </row>
    <row r="2723" spans="1:22" x14ac:dyDescent="0.3">
      <c r="A2723" t="str">
        <f t="shared" si="420"/>
        <v>Exp4</v>
      </c>
      <c r="B2723">
        <f t="shared" si="425"/>
        <v>8</v>
      </c>
      <c r="C2723" t="str">
        <f t="shared" si="426"/>
        <v>Full</v>
      </c>
      <c r="D2723" t="str">
        <f t="shared" si="427"/>
        <v>BattenSpring</v>
      </c>
      <c r="E2723" s="20">
        <f t="shared" si="421"/>
        <v>41933</v>
      </c>
      <c r="F2723" t="str">
        <f t="shared" si="422"/>
        <v>Full_8h</v>
      </c>
      <c r="G2723">
        <f t="shared" si="423"/>
        <v>1067</v>
      </c>
      <c r="H2723" t="str">
        <f t="shared" si="424"/>
        <v>NO</v>
      </c>
      <c r="I2723">
        <f t="shared" si="428"/>
        <v>6.6225895316804406</v>
      </c>
      <c r="J2723">
        <f t="shared" si="429"/>
        <v>25</v>
      </c>
      <c r="S2723">
        <v>4</v>
      </c>
      <c r="U2723" s="7">
        <v>6.6225895316804406</v>
      </c>
      <c r="V2723" s="7">
        <v>25</v>
      </c>
    </row>
    <row r="2724" spans="1:22" x14ac:dyDescent="0.3">
      <c r="A2724" t="str">
        <f t="shared" si="420"/>
        <v>Exp4</v>
      </c>
      <c r="B2724">
        <f t="shared" si="425"/>
        <v>8</v>
      </c>
      <c r="C2724" t="str">
        <f t="shared" si="426"/>
        <v>Full</v>
      </c>
      <c r="D2724" t="str">
        <f t="shared" si="427"/>
        <v>BattenSpring</v>
      </c>
      <c r="E2724" s="20">
        <f t="shared" si="421"/>
        <v>41933</v>
      </c>
      <c r="F2724" t="str">
        <f t="shared" si="422"/>
        <v>Full_8h</v>
      </c>
      <c r="G2724">
        <f t="shared" si="423"/>
        <v>1070</v>
      </c>
      <c r="H2724" t="str">
        <f t="shared" si="424"/>
        <v>NO</v>
      </c>
      <c r="I2724">
        <f t="shared" si="428"/>
        <v>6.1763085399449036</v>
      </c>
      <c r="J2724">
        <f t="shared" si="429"/>
        <v>23</v>
      </c>
      <c r="R2724">
        <v>1070</v>
      </c>
      <c r="S2724">
        <v>1</v>
      </c>
      <c r="U2724" s="7">
        <v>6.1763085399449036</v>
      </c>
      <c r="V2724" s="7">
        <v>23</v>
      </c>
    </row>
    <row r="2725" spans="1:22" x14ac:dyDescent="0.3">
      <c r="A2725" t="str">
        <f t="shared" si="420"/>
        <v>Exp4</v>
      </c>
      <c r="B2725">
        <f t="shared" si="425"/>
        <v>8</v>
      </c>
      <c r="C2725" t="str">
        <f t="shared" si="426"/>
        <v>Full</v>
      </c>
      <c r="D2725" t="str">
        <f t="shared" si="427"/>
        <v>BattenSpring</v>
      </c>
      <c r="E2725" s="20">
        <f t="shared" si="421"/>
        <v>41933</v>
      </c>
      <c r="F2725" t="str">
        <f t="shared" si="422"/>
        <v>Full_8h</v>
      </c>
      <c r="G2725">
        <f t="shared" si="423"/>
        <v>1070</v>
      </c>
      <c r="H2725" t="str">
        <f t="shared" si="424"/>
        <v>NO</v>
      </c>
      <c r="I2725">
        <f t="shared" si="428"/>
        <v>6.7465564738292008</v>
      </c>
      <c r="J2725">
        <f t="shared" si="429"/>
        <v>23</v>
      </c>
      <c r="S2725">
        <v>2</v>
      </c>
      <c r="U2725" s="7">
        <v>6.7465564738292008</v>
      </c>
      <c r="V2725" s="7">
        <v>23</v>
      </c>
    </row>
    <row r="2726" spans="1:22" x14ac:dyDescent="0.3">
      <c r="A2726" t="str">
        <f t="shared" si="420"/>
        <v>Exp4</v>
      </c>
      <c r="B2726">
        <f t="shared" si="425"/>
        <v>8</v>
      </c>
      <c r="C2726" t="str">
        <f t="shared" si="426"/>
        <v>Full</v>
      </c>
      <c r="D2726" t="str">
        <f t="shared" si="427"/>
        <v>BattenSpring</v>
      </c>
      <c r="E2726" s="20">
        <f t="shared" si="421"/>
        <v>41933</v>
      </c>
      <c r="F2726" t="str">
        <f t="shared" si="422"/>
        <v>Full_8h</v>
      </c>
      <c r="G2726">
        <f t="shared" si="423"/>
        <v>1070</v>
      </c>
      <c r="H2726" t="str">
        <f t="shared" si="424"/>
        <v>NO</v>
      </c>
      <c r="I2726">
        <f t="shared" si="428"/>
        <v>6.6143250688705235</v>
      </c>
      <c r="J2726">
        <f t="shared" si="429"/>
        <v>25</v>
      </c>
      <c r="S2726">
        <v>3</v>
      </c>
      <c r="U2726" s="7">
        <v>6.6143250688705235</v>
      </c>
      <c r="V2726" s="7">
        <v>25</v>
      </c>
    </row>
    <row r="2727" spans="1:22" x14ac:dyDescent="0.3">
      <c r="A2727" t="str">
        <f t="shared" si="420"/>
        <v>Exp4</v>
      </c>
      <c r="B2727">
        <f t="shared" si="425"/>
        <v>8</v>
      </c>
      <c r="C2727" t="str">
        <f t="shared" si="426"/>
        <v>Full</v>
      </c>
      <c r="D2727" t="str">
        <f t="shared" si="427"/>
        <v>BattenSpring</v>
      </c>
      <c r="E2727" s="20">
        <f t="shared" si="421"/>
        <v>41933</v>
      </c>
      <c r="F2727" t="str">
        <f t="shared" si="422"/>
        <v>Full_8h</v>
      </c>
      <c r="G2727">
        <f t="shared" si="423"/>
        <v>1070</v>
      </c>
      <c r="H2727" t="str">
        <f t="shared" si="424"/>
        <v>NO</v>
      </c>
      <c r="I2727">
        <f t="shared" si="428"/>
        <v>6.9146005509641872</v>
      </c>
      <c r="J2727">
        <f t="shared" si="429"/>
        <v>25</v>
      </c>
      <c r="S2727">
        <v>4</v>
      </c>
      <c r="U2727" s="7">
        <v>6.9146005509641872</v>
      </c>
      <c r="V2727" s="7">
        <v>25</v>
      </c>
    </row>
    <row r="2728" spans="1:22" x14ac:dyDescent="0.3">
      <c r="A2728" t="str">
        <f t="shared" si="420"/>
        <v>Exp4</v>
      </c>
      <c r="B2728">
        <f t="shared" si="425"/>
        <v>8</v>
      </c>
      <c r="C2728" t="str">
        <f t="shared" si="426"/>
        <v>Full</v>
      </c>
      <c r="D2728" t="str">
        <f t="shared" si="427"/>
        <v>BattenSpring</v>
      </c>
      <c r="E2728" s="20">
        <f t="shared" si="421"/>
        <v>41933</v>
      </c>
      <c r="F2728" t="str">
        <f t="shared" si="422"/>
        <v>Full_8h</v>
      </c>
      <c r="G2728">
        <f t="shared" si="423"/>
        <v>1074</v>
      </c>
      <c r="H2728" t="str">
        <f t="shared" si="424"/>
        <v>NO</v>
      </c>
      <c r="I2728">
        <f t="shared" si="428"/>
        <v>6.4380165289256199</v>
      </c>
      <c r="J2728">
        <f t="shared" si="429"/>
        <v>23</v>
      </c>
      <c r="R2728">
        <v>1074</v>
      </c>
      <c r="S2728">
        <v>1</v>
      </c>
      <c r="U2728" s="7">
        <v>6.4380165289256199</v>
      </c>
      <c r="V2728" s="7">
        <v>23</v>
      </c>
    </row>
    <row r="2729" spans="1:22" x14ac:dyDescent="0.3">
      <c r="A2729" t="str">
        <f t="shared" si="420"/>
        <v>Exp4</v>
      </c>
      <c r="B2729">
        <f t="shared" si="425"/>
        <v>8</v>
      </c>
      <c r="C2729" t="str">
        <f t="shared" si="426"/>
        <v>Full</v>
      </c>
      <c r="D2729" t="str">
        <f t="shared" si="427"/>
        <v>BattenSpring</v>
      </c>
      <c r="E2729" s="20">
        <f t="shared" si="421"/>
        <v>41933</v>
      </c>
      <c r="F2729" t="str">
        <f t="shared" si="422"/>
        <v>Full_8h</v>
      </c>
      <c r="G2729">
        <f t="shared" si="423"/>
        <v>1074</v>
      </c>
      <c r="H2729" t="str">
        <f t="shared" si="424"/>
        <v>NO</v>
      </c>
      <c r="I2729">
        <f t="shared" si="428"/>
        <v>6.9201101928374653</v>
      </c>
      <c r="J2729">
        <f t="shared" si="429"/>
        <v>25</v>
      </c>
      <c r="S2729">
        <v>2</v>
      </c>
      <c r="U2729" s="7">
        <v>6.9201101928374653</v>
      </c>
      <c r="V2729" s="7">
        <v>25</v>
      </c>
    </row>
    <row r="2730" spans="1:22" x14ac:dyDescent="0.3">
      <c r="A2730" t="str">
        <f t="shared" si="420"/>
        <v>Exp4</v>
      </c>
      <c r="B2730">
        <f t="shared" si="425"/>
        <v>8</v>
      </c>
      <c r="C2730" t="str">
        <f t="shared" si="426"/>
        <v>Full</v>
      </c>
      <c r="D2730" t="str">
        <f t="shared" si="427"/>
        <v>BattenSpring</v>
      </c>
      <c r="E2730" s="20">
        <f t="shared" si="421"/>
        <v>41933</v>
      </c>
      <c r="F2730" t="str">
        <f t="shared" si="422"/>
        <v>Full_8h</v>
      </c>
      <c r="G2730">
        <f t="shared" si="423"/>
        <v>1074</v>
      </c>
      <c r="H2730" t="str">
        <f t="shared" si="424"/>
        <v>NO</v>
      </c>
      <c r="I2730">
        <f t="shared" si="428"/>
        <v>6.4655647382920112</v>
      </c>
      <c r="J2730">
        <f t="shared" si="429"/>
        <v>24</v>
      </c>
      <c r="S2730">
        <v>3</v>
      </c>
      <c r="U2730" s="7">
        <v>6.4655647382920112</v>
      </c>
      <c r="V2730" s="7">
        <v>24</v>
      </c>
    </row>
    <row r="2731" spans="1:22" x14ac:dyDescent="0.3">
      <c r="A2731" t="str">
        <f t="shared" si="420"/>
        <v>Exp4</v>
      </c>
      <c r="B2731">
        <f t="shared" si="425"/>
        <v>8</v>
      </c>
      <c r="C2731" t="str">
        <f t="shared" si="426"/>
        <v>Full</v>
      </c>
      <c r="D2731" t="str">
        <f t="shared" si="427"/>
        <v>BattenSpring</v>
      </c>
      <c r="E2731" s="20">
        <f t="shared" si="421"/>
        <v>41933</v>
      </c>
      <c r="F2731" t="str">
        <f t="shared" si="422"/>
        <v>Full_8h</v>
      </c>
      <c r="G2731">
        <f t="shared" si="423"/>
        <v>1074</v>
      </c>
      <c r="H2731" t="str">
        <f t="shared" si="424"/>
        <v>NO</v>
      </c>
      <c r="I2731">
        <f t="shared" si="428"/>
        <v>6.4242424242424239</v>
      </c>
      <c r="J2731">
        <f t="shared" si="429"/>
        <v>22</v>
      </c>
      <c r="S2731">
        <v>4</v>
      </c>
      <c r="U2731" s="7">
        <v>6.4242424242424239</v>
      </c>
      <c r="V2731" s="7">
        <v>22</v>
      </c>
    </row>
    <row r="2732" spans="1:22" x14ac:dyDescent="0.3">
      <c r="A2732" t="str">
        <f t="shared" si="420"/>
        <v>Exp4</v>
      </c>
      <c r="B2732">
        <f t="shared" si="425"/>
        <v>8</v>
      </c>
      <c r="C2732" t="str">
        <f t="shared" si="426"/>
        <v>Full</v>
      </c>
      <c r="D2732" t="str">
        <f t="shared" si="427"/>
        <v>BattenSpring</v>
      </c>
      <c r="E2732" s="20">
        <f t="shared" si="421"/>
        <v>41940</v>
      </c>
      <c r="F2732" t="str">
        <f t="shared" si="422"/>
        <v>Full_8h</v>
      </c>
      <c r="G2732">
        <f t="shared" si="423"/>
        <v>1048</v>
      </c>
      <c r="H2732" t="str">
        <f t="shared" si="424"/>
        <v>NO</v>
      </c>
      <c r="I2732">
        <f t="shared" si="428"/>
        <v>7.1018766756032168</v>
      </c>
      <c r="J2732">
        <f t="shared" si="429"/>
        <v>27</v>
      </c>
      <c r="P2732" s="1">
        <v>41940</v>
      </c>
      <c r="Q2732" t="s">
        <v>440</v>
      </c>
      <c r="R2732">
        <v>1048</v>
      </c>
      <c r="S2732">
        <v>1</v>
      </c>
      <c r="U2732" s="7">
        <v>7.1018766756032168</v>
      </c>
      <c r="V2732" s="7">
        <v>27</v>
      </c>
    </row>
    <row r="2733" spans="1:22" x14ac:dyDescent="0.3">
      <c r="A2733" t="str">
        <f t="shared" si="420"/>
        <v>Exp4</v>
      </c>
      <c r="B2733">
        <f t="shared" si="425"/>
        <v>8</v>
      </c>
      <c r="C2733" t="str">
        <f t="shared" si="426"/>
        <v>Full</v>
      </c>
      <c r="D2733" t="str">
        <f t="shared" si="427"/>
        <v>BattenSpring</v>
      </c>
      <c r="E2733" s="20">
        <f t="shared" si="421"/>
        <v>41940</v>
      </c>
      <c r="F2733" t="str">
        <f t="shared" si="422"/>
        <v>Full_8h</v>
      </c>
      <c r="G2733">
        <f t="shared" si="423"/>
        <v>1048</v>
      </c>
      <c r="H2733" t="str">
        <f t="shared" si="424"/>
        <v>NO</v>
      </c>
      <c r="I2733">
        <f t="shared" si="428"/>
        <v>7.1608579088471851</v>
      </c>
      <c r="J2733">
        <f t="shared" si="429"/>
        <v>30</v>
      </c>
      <c r="S2733">
        <v>2</v>
      </c>
      <c r="U2733" s="7">
        <v>7.1608579088471851</v>
      </c>
      <c r="V2733" s="7">
        <v>30</v>
      </c>
    </row>
    <row r="2734" spans="1:22" x14ac:dyDescent="0.3">
      <c r="A2734" t="str">
        <f t="shared" si="420"/>
        <v>Exp4</v>
      </c>
      <c r="B2734">
        <f t="shared" si="425"/>
        <v>8</v>
      </c>
      <c r="C2734" t="str">
        <f t="shared" si="426"/>
        <v>Full</v>
      </c>
      <c r="D2734" t="str">
        <f t="shared" si="427"/>
        <v>BattenSpring</v>
      </c>
      <c r="E2734" s="20">
        <f t="shared" si="421"/>
        <v>41940</v>
      </c>
      <c r="F2734" t="str">
        <f t="shared" si="422"/>
        <v>Full_8h</v>
      </c>
      <c r="G2734">
        <f t="shared" si="423"/>
        <v>1048</v>
      </c>
      <c r="H2734" t="str">
        <f t="shared" si="424"/>
        <v>NO</v>
      </c>
      <c r="I2734">
        <f t="shared" si="428"/>
        <v>7.2198391420911525</v>
      </c>
      <c r="J2734">
        <f t="shared" si="429"/>
        <v>27</v>
      </c>
      <c r="S2734">
        <v>3</v>
      </c>
      <c r="U2734" s="7">
        <v>7.2198391420911525</v>
      </c>
      <c r="V2734" s="7">
        <v>27</v>
      </c>
    </row>
    <row r="2735" spans="1:22" x14ac:dyDescent="0.3">
      <c r="A2735" t="str">
        <f t="shared" si="420"/>
        <v>Exp4</v>
      </c>
      <c r="B2735">
        <f t="shared" si="425"/>
        <v>8</v>
      </c>
      <c r="C2735" t="str">
        <f t="shared" si="426"/>
        <v>Full</v>
      </c>
      <c r="D2735" t="str">
        <f t="shared" si="427"/>
        <v>BattenSpring</v>
      </c>
      <c r="E2735" s="20">
        <f t="shared" si="421"/>
        <v>41940</v>
      </c>
      <c r="F2735" t="str">
        <f t="shared" si="422"/>
        <v>Full_8h</v>
      </c>
      <c r="G2735">
        <f t="shared" si="423"/>
        <v>1048</v>
      </c>
      <c r="H2735" t="str">
        <f t="shared" si="424"/>
        <v>NO</v>
      </c>
      <c r="I2735">
        <f t="shared" si="428"/>
        <v>7.1394101876675604</v>
      </c>
      <c r="J2735">
        <f t="shared" si="429"/>
        <v>27</v>
      </c>
      <c r="S2735">
        <v>4</v>
      </c>
      <c r="U2735" s="7">
        <v>7.1394101876675604</v>
      </c>
      <c r="V2735" s="7">
        <v>27</v>
      </c>
    </row>
    <row r="2736" spans="1:22" x14ac:dyDescent="0.3">
      <c r="A2736" t="str">
        <f t="shared" si="420"/>
        <v>Exp4</v>
      </c>
      <c r="B2736">
        <f t="shared" si="425"/>
        <v>8</v>
      </c>
      <c r="C2736" t="str">
        <f t="shared" si="426"/>
        <v>Full</v>
      </c>
      <c r="D2736" t="str">
        <f t="shared" si="427"/>
        <v>BattenSpring</v>
      </c>
      <c r="E2736" s="20">
        <f t="shared" si="421"/>
        <v>41940</v>
      </c>
      <c r="F2736" t="str">
        <f t="shared" si="422"/>
        <v>Full_8h</v>
      </c>
      <c r="G2736">
        <f t="shared" si="423"/>
        <v>1049</v>
      </c>
      <c r="H2736" t="str">
        <f t="shared" si="424"/>
        <v>NO</v>
      </c>
      <c r="I2736">
        <f t="shared" si="428"/>
        <v>8.2291021671826634</v>
      </c>
      <c r="J2736">
        <f t="shared" si="429"/>
        <v>27</v>
      </c>
      <c r="R2736">
        <v>1049</v>
      </c>
      <c r="S2736">
        <v>1</v>
      </c>
      <c r="U2736" s="7">
        <v>8.2291021671826634</v>
      </c>
      <c r="V2736" s="7">
        <v>27</v>
      </c>
    </row>
    <row r="2737" spans="1:22" x14ac:dyDescent="0.3">
      <c r="A2737" t="str">
        <f t="shared" si="420"/>
        <v>Exp4</v>
      </c>
      <c r="B2737">
        <f t="shared" si="425"/>
        <v>8</v>
      </c>
      <c r="C2737" t="str">
        <f t="shared" si="426"/>
        <v>Full</v>
      </c>
      <c r="D2737" t="str">
        <f t="shared" si="427"/>
        <v>BattenSpring</v>
      </c>
      <c r="E2737" s="20">
        <f t="shared" si="421"/>
        <v>41940</v>
      </c>
      <c r="F2737" t="str">
        <f t="shared" si="422"/>
        <v>Full_8h</v>
      </c>
      <c r="G2737">
        <f t="shared" si="423"/>
        <v>1049</v>
      </c>
      <c r="H2737" t="str">
        <f t="shared" si="424"/>
        <v>NO</v>
      </c>
      <c r="I2737">
        <f t="shared" si="428"/>
        <v>7.5656836461126007</v>
      </c>
      <c r="J2737">
        <f t="shared" si="429"/>
        <v>28</v>
      </c>
      <c r="S2737">
        <v>2</v>
      </c>
      <c r="U2737" s="7">
        <v>7.5656836461126007</v>
      </c>
      <c r="V2737" s="7">
        <v>28</v>
      </c>
    </row>
    <row r="2738" spans="1:22" x14ac:dyDescent="0.3">
      <c r="A2738" t="str">
        <f t="shared" si="420"/>
        <v>Exp4</v>
      </c>
      <c r="B2738">
        <f t="shared" si="425"/>
        <v>8</v>
      </c>
      <c r="C2738" t="str">
        <f t="shared" si="426"/>
        <v>Full</v>
      </c>
      <c r="D2738" t="str">
        <f t="shared" si="427"/>
        <v>BattenSpring</v>
      </c>
      <c r="E2738" s="20">
        <f t="shared" si="421"/>
        <v>41940</v>
      </c>
      <c r="F2738" t="str">
        <f t="shared" si="422"/>
        <v>Full_8h</v>
      </c>
      <c r="G2738">
        <f t="shared" si="423"/>
        <v>1049</v>
      </c>
      <c r="H2738" t="str">
        <f t="shared" si="424"/>
        <v>NO</v>
      </c>
      <c r="I2738">
        <f t="shared" si="428"/>
        <v>7.3672922252010729</v>
      </c>
      <c r="J2738">
        <f t="shared" si="429"/>
        <v>27</v>
      </c>
      <c r="S2738">
        <v>3</v>
      </c>
      <c r="U2738" s="7">
        <v>7.3672922252010729</v>
      </c>
      <c r="V2738" s="7">
        <v>27</v>
      </c>
    </row>
    <row r="2739" spans="1:22" x14ac:dyDescent="0.3">
      <c r="A2739" t="str">
        <f t="shared" si="420"/>
        <v>Exp4</v>
      </c>
      <c r="B2739">
        <f t="shared" si="425"/>
        <v>8</v>
      </c>
      <c r="C2739" t="str">
        <f t="shared" si="426"/>
        <v>Full</v>
      </c>
      <c r="D2739" t="str">
        <f t="shared" si="427"/>
        <v>BattenSpring</v>
      </c>
      <c r="E2739" s="20">
        <f t="shared" si="421"/>
        <v>41940</v>
      </c>
      <c r="F2739" t="str">
        <f t="shared" si="422"/>
        <v>Full_8h</v>
      </c>
      <c r="G2739">
        <f t="shared" si="423"/>
        <v>1049</v>
      </c>
      <c r="H2739" t="str">
        <f t="shared" si="424"/>
        <v>NO</v>
      </c>
      <c r="I2739">
        <f t="shared" si="428"/>
        <v>7.3083109919571045</v>
      </c>
      <c r="J2739">
        <f t="shared" si="429"/>
        <v>30</v>
      </c>
      <c r="S2739">
        <v>4</v>
      </c>
      <c r="U2739" s="7">
        <v>7.3083109919571045</v>
      </c>
      <c r="V2739" s="7">
        <v>30</v>
      </c>
    </row>
    <row r="2740" spans="1:22" x14ac:dyDescent="0.3">
      <c r="A2740" t="str">
        <f t="shared" si="420"/>
        <v>Exp4</v>
      </c>
      <c r="B2740">
        <f t="shared" si="425"/>
        <v>8</v>
      </c>
      <c r="C2740" t="str">
        <f t="shared" si="426"/>
        <v>Full</v>
      </c>
      <c r="D2740" t="str">
        <f t="shared" si="427"/>
        <v>BattenSpring</v>
      </c>
      <c r="E2740" s="20">
        <f t="shared" si="421"/>
        <v>41940</v>
      </c>
      <c r="F2740" t="str">
        <f t="shared" si="422"/>
        <v>Full_8h</v>
      </c>
      <c r="G2740">
        <f t="shared" si="423"/>
        <v>1072</v>
      </c>
      <c r="H2740" t="str">
        <f t="shared" si="424"/>
        <v>NO</v>
      </c>
      <c r="I2740">
        <f t="shared" si="428"/>
        <v>6.9283746556473833</v>
      </c>
      <c r="J2740">
        <f t="shared" si="429"/>
        <v>25</v>
      </c>
      <c r="R2740">
        <v>1072</v>
      </c>
      <c r="S2740">
        <v>1</v>
      </c>
      <c r="U2740" s="7">
        <v>6.9283746556473833</v>
      </c>
      <c r="V2740" s="7">
        <v>25</v>
      </c>
    </row>
    <row r="2741" spans="1:22" x14ac:dyDescent="0.3">
      <c r="A2741" t="str">
        <f t="shared" si="420"/>
        <v>Exp4</v>
      </c>
      <c r="B2741">
        <f t="shared" si="425"/>
        <v>8</v>
      </c>
      <c r="C2741" t="str">
        <f t="shared" si="426"/>
        <v>Full</v>
      </c>
      <c r="D2741" t="str">
        <f t="shared" si="427"/>
        <v>BattenSpring</v>
      </c>
      <c r="E2741" s="20">
        <f t="shared" si="421"/>
        <v>41940</v>
      </c>
      <c r="F2741" t="str">
        <f t="shared" si="422"/>
        <v>Full_8h</v>
      </c>
      <c r="G2741">
        <f t="shared" si="423"/>
        <v>1072</v>
      </c>
      <c r="H2741" t="str">
        <f t="shared" si="424"/>
        <v>NO</v>
      </c>
      <c r="I2741">
        <f t="shared" si="428"/>
        <v>7.0991957104557644</v>
      </c>
      <c r="J2741">
        <f t="shared" si="429"/>
        <v>26</v>
      </c>
      <c r="S2741">
        <v>2</v>
      </c>
      <c r="U2741" s="7">
        <v>7.0991957104557644</v>
      </c>
      <c r="V2741" s="7">
        <v>26</v>
      </c>
    </row>
    <row r="2742" spans="1:22" x14ac:dyDescent="0.3">
      <c r="A2742" t="str">
        <f t="shared" si="420"/>
        <v>Exp4</v>
      </c>
      <c r="B2742">
        <f t="shared" si="425"/>
        <v>8</v>
      </c>
      <c r="C2742" t="str">
        <f t="shared" si="426"/>
        <v>Full</v>
      </c>
      <c r="D2742" t="str">
        <f t="shared" si="427"/>
        <v>BattenSpring</v>
      </c>
      <c r="E2742" s="20">
        <f t="shared" si="421"/>
        <v>41940</v>
      </c>
      <c r="F2742" t="str">
        <f t="shared" si="422"/>
        <v>Full_8h</v>
      </c>
      <c r="G2742">
        <f t="shared" si="423"/>
        <v>1072</v>
      </c>
      <c r="H2742" t="str">
        <f t="shared" si="424"/>
        <v>NO</v>
      </c>
      <c r="I2742">
        <f t="shared" si="428"/>
        <v>7.3351206434316349</v>
      </c>
      <c r="J2742">
        <f t="shared" si="429"/>
        <v>27</v>
      </c>
      <c r="S2742">
        <v>3</v>
      </c>
      <c r="U2742" s="7">
        <v>7.3351206434316349</v>
      </c>
      <c r="V2742" s="7">
        <v>27</v>
      </c>
    </row>
    <row r="2743" spans="1:22" x14ac:dyDescent="0.3">
      <c r="A2743" t="str">
        <f t="shared" si="420"/>
        <v>Exp4</v>
      </c>
      <c r="B2743">
        <f t="shared" si="425"/>
        <v>8</v>
      </c>
      <c r="C2743" t="str">
        <f t="shared" si="426"/>
        <v>Full</v>
      </c>
      <c r="D2743" t="str">
        <f t="shared" si="427"/>
        <v>BattenSpring</v>
      </c>
      <c r="E2743" s="20">
        <f t="shared" si="421"/>
        <v>41940</v>
      </c>
      <c r="F2743" t="str">
        <f t="shared" si="422"/>
        <v>Full_8h</v>
      </c>
      <c r="G2743">
        <f t="shared" si="423"/>
        <v>1072</v>
      </c>
      <c r="H2743" t="str">
        <f t="shared" si="424"/>
        <v>NO</v>
      </c>
      <c r="I2743">
        <f t="shared" si="428"/>
        <v>6.9724517906336088</v>
      </c>
      <c r="J2743">
        <f t="shared" si="429"/>
        <v>27</v>
      </c>
      <c r="S2743">
        <v>4</v>
      </c>
      <c r="U2743" s="7">
        <v>6.9724517906336088</v>
      </c>
      <c r="V2743" s="7">
        <v>27</v>
      </c>
    </row>
    <row r="2744" spans="1:22" x14ac:dyDescent="0.3">
      <c r="A2744" t="str">
        <f t="shared" si="420"/>
        <v>Exp4</v>
      </c>
      <c r="B2744">
        <f t="shared" si="425"/>
        <v>8</v>
      </c>
      <c r="C2744" t="str">
        <f t="shared" si="426"/>
        <v>Full</v>
      </c>
      <c r="D2744" t="str">
        <f t="shared" si="427"/>
        <v>BattenSpring</v>
      </c>
      <c r="E2744" s="20">
        <f t="shared" si="421"/>
        <v>41947</v>
      </c>
      <c r="F2744" t="str">
        <f t="shared" si="422"/>
        <v>Full_8h</v>
      </c>
      <c r="G2744">
        <f t="shared" si="423"/>
        <v>1051</v>
      </c>
      <c r="H2744" t="str">
        <f t="shared" si="424"/>
        <v>NO</v>
      </c>
      <c r="I2744">
        <f t="shared" si="428"/>
        <v>8.2476780185758507</v>
      </c>
      <c r="J2744">
        <f t="shared" si="429"/>
        <v>28</v>
      </c>
      <c r="P2744" s="1">
        <v>41947</v>
      </c>
      <c r="Q2744" t="s">
        <v>440</v>
      </c>
      <c r="R2744">
        <v>1051</v>
      </c>
      <c r="S2744">
        <v>1</v>
      </c>
      <c r="U2744" s="7">
        <v>8.2476780185758507</v>
      </c>
      <c r="V2744" s="7">
        <v>28</v>
      </c>
    </row>
    <row r="2745" spans="1:22" x14ac:dyDescent="0.3">
      <c r="A2745" t="str">
        <f t="shared" si="420"/>
        <v>Exp4</v>
      </c>
      <c r="B2745">
        <f t="shared" si="425"/>
        <v>8</v>
      </c>
      <c r="C2745" t="str">
        <f t="shared" si="426"/>
        <v>Full</v>
      </c>
      <c r="D2745" t="str">
        <f t="shared" si="427"/>
        <v>BattenSpring</v>
      </c>
      <c r="E2745" s="20">
        <f t="shared" si="421"/>
        <v>41947</v>
      </c>
      <c r="F2745" t="str">
        <f t="shared" si="422"/>
        <v>Full_8h</v>
      </c>
      <c r="G2745">
        <f t="shared" si="423"/>
        <v>1051</v>
      </c>
      <c r="H2745" t="str">
        <f t="shared" si="424"/>
        <v>NO</v>
      </c>
      <c r="I2745">
        <f t="shared" si="428"/>
        <v>7.8310991957104559</v>
      </c>
      <c r="J2745">
        <f t="shared" si="429"/>
        <v>25</v>
      </c>
      <c r="S2745">
        <v>2</v>
      </c>
      <c r="U2745" s="7">
        <v>7.8310991957104559</v>
      </c>
      <c r="V2745" s="7">
        <v>25</v>
      </c>
    </row>
    <row r="2746" spans="1:22" x14ac:dyDescent="0.3">
      <c r="A2746" t="str">
        <f t="shared" si="420"/>
        <v>Exp4</v>
      </c>
      <c r="B2746">
        <f t="shared" si="425"/>
        <v>8</v>
      </c>
      <c r="C2746" t="str">
        <f t="shared" si="426"/>
        <v>Full</v>
      </c>
      <c r="D2746" t="str">
        <f t="shared" si="427"/>
        <v>BattenSpring</v>
      </c>
      <c r="E2746" s="20">
        <f t="shared" si="421"/>
        <v>41947</v>
      </c>
      <c r="F2746" t="str">
        <f t="shared" si="422"/>
        <v>Full_8h</v>
      </c>
      <c r="G2746">
        <f t="shared" si="423"/>
        <v>1051</v>
      </c>
      <c r="H2746" t="str">
        <f t="shared" si="424"/>
        <v>NO</v>
      </c>
      <c r="I2746">
        <f t="shared" si="428"/>
        <v>7.7613941018766752</v>
      </c>
      <c r="J2746">
        <f t="shared" si="429"/>
        <v>27</v>
      </c>
      <c r="S2746">
        <v>3</v>
      </c>
      <c r="U2746" s="7">
        <v>7.7613941018766752</v>
      </c>
      <c r="V2746" s="7">
        <v>27</v>
      </c>
    </row>
    <row r="2747" spans="1:22" x14ac:dyDescent="0.3">
      <c r="A2747" t="str">
        <f t="shared" si="420"/>
        <v>Exp4</v>
      </c>
      <c r="B2747">
        <f t="shared" si="425"/>
        <v>8</v>
      </c>
      <c r="C2747" t="str">
        <f t="shared" si="426"/>
        <v>Full</v>
      </c>
      <c r="D2747" t="str">
        <f t="shared" si="427"/>
        <v>BattenSpring</v>
      </c>
      <c r="E2747" s="20">
        <f t="shared" si="421"/>
        <v>41947</v>
      </c>
      <c r="F2747" t="str">
        <f t="shared" si="422"/>
        <v>Full_8h</v>
      </c>
      <c r="G2747">
        <f t="shared" si="423"/>
        <v>1051</v>
      </c>
      <c r="H2747" t="str">
        <f t="shared" si="424"/>
        <v>NO</v>
      </c>
      <c r="I2747">
        <f t="shared" si="428"/>
        <v>8.9318885448916401</v>
      </c>
      <c r="J2747">
        <f t="shared" si="429"/>
        <v>28</v>
      </c>
      <c r="S2747">
        <v>4</v>
      </c>
      <c r="U2747" s="7">
        <v>8.9318885448916401</v>
      </c>
      <c r="V2747" s="7">
        <v>28</v>
      </c>
    </row>
    <row r="2748" spans="1:22" x14ac:dyDescent="0.3">
      <c r="A2748" t="str">
        <f t="shared" si="420"/>
        <v>Exp4</v>
      </c>
      <c r="B2748">
        <f t="shared" si="425"/>
        <v>8</v>
      </c>
      <c r="C2748" t="str">
        <f t="shared" si="426"/>
        <v>Full</v>
      </c>
      <c r="D2748" t="str">
        <f t="shared" si="427"/>
        <v>BattenSpring</v>
      </c>
      <c r="E2748" s="20">
        <f t="shared" si="421"/>
        <v>41947</v>
      </c>
      <c r="F2748" t="str">
        <f t="shared" si="422"/>
        <v>Full_8h</v>
      </c>
      <c r="G2748">
        <f t="shared" si="423"/>
        <v>1058</v>
      </c>
      <c r="H2748" t="str">
        <f t="shared" si="424"/>
        <v>NO</v>
      </c>
      <c r="I2748">
        <f t="shared" si="428"/>
        <v>8.1919504643962853</v>
      </c>
      <c r="J2748">
        <f t="shared" si="429"/>
        <v>29</v>
      </c>
      <c r="R2748">
        <v>1058</v>
      </c>
      <c r="S2748">
        <v>1</v>
      </c>
      <c r="U2748" s="7">
        <v>8.1919504643962853</v>
      </c>
      <c r="V2748" s="7">
        <v>29</v>
      </c>
    </row>
    <row r="2749" spans="1:22" x14ac:dyDescent="0.3">
      <c r="A2749" t="str">
        <f t="shared" si="420"/>
        <v>Exp4</v>
      </c>
      <c r="B2749">
        <f t="shared" si="425"/>
        <v>8</v>
      </c>
      <c r="C2749" t="str">
        <f t="shared" si="426"/>
        <v>Full</v>
      </c>
      <c r="D2749" t="str">
        <f t="shared" si="427"/>
        <v>BattenSpring</v>
      </c>
      <c r="E2749" s="20">
        <f t="shared" si="421"/>
        <v>41947</v>
      </c>
      <c r="F2749" t="str">
        <f t="shared" si="422"/>
        <v>Full_8h</v>
      </c>
      <c r="G2749">
        <f t="shared" si="423"/>
        <v>1058</v>
      </c>
      <c r="H2749" t="str">
        <f t="shared" si="424"/>
        <v>NO</v>
      </c>
      <c r="I2749">
        <f t="shared" si="428"/>
        <v>8.2136222910216716</v>
      </c>
      <c r="J2749">
        <f t="shared" si="429"/>
        <v>28</v>
      </c>
      <c r="S2749">
        <v>2</v>
      </c>
      <c r="U2749" s="7">
        <v>8.2136222910216716</v>
      </c>
      <c r="V2749" s="7">
        <v>28</v>
      </c>
    </row>
    <row r="2750" spans="1:22" x14ac:dyDescent="0.3">
      <c r="A2750" t="str">
        <f t="shared" si="420"/>
        <v>Exp4</v>
      </c>
      <c r="B2750">
        <f t="shared" si="425"/>
        <v>8</v>
      </c>
      <c r="C2750" t="str">
        <f t="shared" si="426"/>
        <v>Full</v>
      </c>
      <c r="D2750" t="str">
        <f t="shared" si="427"/>
        <v>BattenSpring</v>
      </c>
      <c r="E2750" s="20">
        <f t="shared" si="421"/>
        <v>41947</v>
      </c>
      <c r="F2750" t="str">
        <f t="shared" si="422"/>
        <v>Full_8h</v>
      </c>
      <c r="G2750">
        <f t="shared" si="423"/>
        <v>1058</v>
      </c>
      <c r="H2750" t="str">
        <f t="shared" si="424"/>
        <v>NO</v>
      </c>
      <c r="I2750">
        <f t="shared" si="428"/>
        <v>7.3646112600536195</v>
      </c>
      <c r="J2750">
        <f t="shared" si="429"/>
        <v>26</v>
      </c>
      <c r="S2750">
        <v>3</v>
      </c>
      <c r="U2750" s="7">
        <v>7.3646112600536195</v>
      </c>
      <c r="V2750" s="7">
        <v>26</v>
      </c>
    </row>
    <row r="2751" spans="1:22" x14ac:dyDescent="0.3">
      <c r="A2751" t="str">
        <f t="shared" si="420"/>
        <v>Exp4</v>
      </c>
      <c r="B2751">
        <f t="shared" si="425"/>
        <v>8</v>
      </c>
      <c r="C2751" t="str">
        <f t="shared" si="426"/>
        <v>Full</v>
      </c>
      <c r="D2751" t="str">
        <f t="shared" si="427"/>
        <v>BattenSpring</v>
      </c>
      <c r="E2751" s="20">
        <f t="shared" si="421"/>
        <v>41947</v>
      </c>
      <c r="F2751" t="str">
        <f t="shared" si="422"/>
        <v>Full_8h</v>
      </c>
      <c r="G2751">
        <f t="shared" si="423"/>
        <v>1058</v>
      </c>
      <c r="H2751" t="str">
        <f t="shared" si="424"/>
        <v>NO</v>
      </c>
      <c r="I2751">
        <f t="shared" si="428"/>
        <v>7.4155495978552279</v>
      </c>
      <c r="J2751">
        <f t="shared" si="429"/>
        <v>26</v>
      </c>
      <c r="S2751">
        <v>4</v>
      </c>
      <c r="U2751" s="7">
        <v>7.4155495978552279</v>
      </c>
      <c r="V2751" s="7">
        <v>26</v>
      </c>
    </row>
    <row r="2752" spans="1:22" x14ac:dyDescent="0.3">
      <c r="A2752" t="str">
        <f t="shared" si="420"/>
        <v>Exp4</v>
      </c>
      <c r="B2752">
        <f t="shared" si="425"/>
        <v>8</v>
      </c>
      <c r="C2752" t="str">
        <f t="shared" si="426"/>
        <v>Full</v>
      </c>
      <c r="D2752" t="str">
        <f t="shared" si="427"/>
        <v>BattenSpring</v>
      </c>
      <c r="E2752" s="20">
        <f t="shared" si="421"/>
        <v>41947</v>
      </c>
      <c r="F2752" t="str">
        <f t="shared" si="422"/>
        <v>Full_8h</v>
      </c>
      <c r="G2752">
        <f t="shared" si="423"/>
        <v>1073</v>
      </c>
      <c r="H2752" t="str">
        <f t="shared" si="424"/>
        <v>NO</v>
      </c>
      <c r="I2752">
        <f t="shared" si="428"/>
        <v>9.2538699690402471</v>
      </c>
      <c r="J2752">
        <f t="shared" si="429"/>
        <v>29</v>
      </c>
      <c r="R2752">
        <v>1073</v>
      </c>
      <c r="S2752">
        <v>1</v>
      </c>
      <c r="U2752" s="7">
        <v>9.2538699690402471</v>
      </c>
      <c r="V2752" s="7">
        <v>29</v>
      </c>
    </row>
    <row r="2753" spans="1:22" x14ac:dyDescent="0.3">
      <c r="A2753" t="str">
        <f t="shared" si="420"/>
        <v>Exp4</v>
      </c>
      <c r="B2753">
        <f t="shared" si="425"/>
        <v>8</v>
      </c>
      <c r="C2753" t="str">
        <f t="shared" si="426"/>
        <v>Full</v>
      </c>
      <c r="D2753" t="str">
        <f t="shared" si="427"/>
        <v>BattenSpring</v>
      </c>
      <c r="E2753" s="20">
        <f t="shared" si="421"/>
        <v>41947</v>
      </c>
      <c r="F2753" t="str">
        <f t="shared" si="422"/>
        <v>Full_8h</v>
      </c>
      <c r="G2753">
        <f t="shared" si="423"/>
        <v>1073</v>
      </c>
      <c r="H2753" t="str">
        <f t="shared" si="424"/>
        <v>NO</v>
      </c>
      <c r="I2753">
        <f t="shared" si="428"/>
        <v>9.1083591331269353</v>
      </c>
      <c r="J2753">
        <f t="shared" si="429"/>
        <v>30</v>
      </c>
      <c r="S2753">
        <v>2</v>
      </c>
      <c r="U2753" s="7">
        <v>9.1083591331269353</v>
      </c>
      <c r="V2753" s="7">
        <v>30</v>
      </c>
    </row>
    <row r="2754" spans="1:22" x14ac:dyDescent="0.3">
      <c r="A2754" t="str">
        <f t="shared" si="420"/>
        <v>Exp4</v>
      </c>
      <c r="B2754">
        <f t="shared" si="425"/>
        <v>8</v>
      </c>
      <c r="C2754" t="str">
        <f t="shared" si="426"/>
        <v>Full</v>
      </c>
      <c r="D2754" t="str">
        <f t="shared" si="427"/>
        <v>BattenSpring</v>
      </c>
      <c r="E2754" s="20">
        <f t="shared" si="421"/>
        <v>41947</v>
      </c>
      <c r="F2754" t="str">
        <f t="shared" si="422"/>
        <v>Full_8h</v>
      </c>
      <c r="G2754">
        <f t="shared" si="423"/>
        <v>1073</v>
      </c>
      <c r="H2754" t="str">
        <f t="shared" si="424"/>
        <v>NO</v>
      </c>
      <c r="I2754">
        <f t="shared" si="428"/>
        <v>7.8713136729222519</v>
      </c>
      <c r="J2754">
        <f t="shared" si="429"/>
        <v>26</v>
      </c>
      <c r="S2754">
        <v>3</v>
      </c>
      <c r="U2754" s="7">
        <v>7.8713136729222519</v>
      </c>
      <c r="V2754" s="7">
        <v>26</v>
      </c>
    </row>
    <row r="2755" spans="1:22" x14ac:dyDescent="0.3">
      <c r="A2755" t="str">
        <f t="shared" ref="A2755:A2818" si="430">IF(L2755="",A2754,L2755)</f>
        <v>Exp4</v>
      </c>
      <c r="B2755">
        <f t="shared" si="425"/>
        <v>8</v>
      </c>
      <c r="C2755" t="str">
        <f t="shared" si="426"/>
        <v>Full</v>
      </c>
      <c r="D2755" t="str">
        <f t="shared" si="427"/>
        <v>BattenSpring</v>
      </c>
      <c r="E2755" s="20">
        <f t="shared" ref="E2755:E2818" si="431">IF(P2755="",E2754,P2755)</f>
        <v>41947</v>
      </c>
      <c r="F2755" t="str">
        <f t="shared" ref="F2755:F2818" si="432">IF(Q2755="",F2754,Q2755)</f>
        <v>Full_8h</v>
      </c>
      <c r="G2755">
        <f t="shared" ref="G2755:G2818" si="433">IF(R2755="",G2754,R2755)</f>
        <v>1073</v>
      </c>
      <c r="H2755" t="str">
        <f t="shared" ref="H2755:H2818" si="434">IF(T2755="","NO","YES")</f>
        <v>NO</v>
      </c>
      <c r="I2755">
        <f t="shared" si="428"/>
        <v>7.7855227882037532</v>
      </c>
      <c r="J2755">
        <f t="shared" si="429"/>
        <v>27</v>
      </c>
      <c r="S2755">
        <v>4</v>
      </c>
      <c r="U2755" s="7">
        <v>7.7855227882037532</v>
      </c>
      <c r="V2755" s="7">
        <v>27</v>
      </c>
    </row>
    <row r="2756" spans="1:22" x14ac:dyDescent="0.3">
      <c r="A2756" t="str">
        <f t="shared" si="430"/>
        <v>Exp4</v>
      </c>
      <c r="B2756">
        <f t="shared" ref="B2756:B2819" si="435">IF(L2756="",B2755,M2756)</f>
        <v>8</v>
      </c>
      <c r="C2756" t="str">
        <f t="shared" ref="C2756:C2819" si="436">IF(O2756="",C2755,O2756)</f>
        <v>Full</v>
      </c>
      <c r="D2756" t="str">
        <f t="shared" ref="D2756:D2819" si="437">IF(N2756="",D2755,N2756)</f>
        <v>BattenSpring</v>
      </c>
      <c r="E2756" s="20">
        <f t="shared" si="431"/>
        <v>41985</v>
      </c>
      <c r="F2756" t="str">
        <f t="shared" si="432"/>
        <v>Full_8h</v>
      </c>
      <c r="G2756">
        <f t="shared" si="433"/>
        <v>1035</v>
      </c>
      <c r="H2756" t="str">
        <f t="shared" si="434"/>
        <v>YES</v>
      </c>
      <c r="I2756">
        <f t="shared" ref="I2756:I2819" si="438">IF(U2756="","",U2756)</f>
        <v>11</v>
      </c>
      <c r="J2756" t="str">
        <f t="shared" ref="J2756:J2819" si="439">IF(V2756="","",V2756)</f>
        <v/>
      </c>
      <c r="P2756" s="1">
        <v>41985</v>
      </c>
      <c r="Q2756" t="s">
        <v>440</v>
      </c>
      <c r="R2756">
        <v>1035</v>
      </c>
      <c r="S2756">
        <v>1</v>
      </c>
      <c r="T2756" t="s">
        <v>170</v>
      </c>
      <c r="U2756" s="7">
        <v>11</v>
      </c>
      <c r="V2756" s="7"/>
    </row>
    <row r="2757" spans="1:22" x14ac:dyDescent="0.3">
      <c r="A2757" t="str">
        <f t="shared" si="430"/>
        <v>Exp4</v>
      </c>
      <c r="B2757">
        <f t="shared" si="435"/>
        <v>8</v>
      </c>
      <c r="C2757" t="str">
        <f t="shared" si="436"/>
        <v>Full</v>
      </c>
      <c r="D2757" t="str">
        <f t="shared" si="437"/>
        <v>BattenSpring</v>
      </c>
      <c r="E2757" s="20">
        <f t="shared" si="431"/>
        <v>41985</v>
      </c>
      <c r="F2757" t="str">
        <f t="shared" si="432"/>
        <v>Full_8h</v>
      </c>
      <c r="G2757">
        <f t="shared" si="433"/>
        <v>1035</v>
      </c>
      <c r="H2757" t="str">
        <f t="shared" si="434"/>
        <v>YES</v>
      </c>
      <c r="I2757">
        <f t="shared" si="438"/>
        <v>12</v>
      </c>
      <c r="J2757" t="str">
        <f t="shared" si="439"/>
        <v/>
      </c>
      <c r="S2757">
        <v>2</v>
      </c>
      <c r="T2757" t="s">
        <v>170</v>
      </c>
      <c r="U2757" s="7">
        <v>12</v>
      </c>
      <c r="V2757" s="7"/>
    </row>
    <row r="2758" spans="1:22" x14ac:dyDescent="0.3">
      <c r="A2758" t="str">
        <f t="shared" si="430"/>
        <v>Exp4</v>
      </c>
      <c r="B2758">
        <f t="shared" si="435"/>
        <v>8</v>
      </c>
      <c r="C2758" t="str">
        <f t="shared" si="436"/>
        <v>Full</v>
      </c>
      <c r="D2758" t="str">
        <f t="shared" si="437"/>
        <v>BattenSpring</v>
      </c>
      <c r="E2758" s="20">
        <f t="shared" si="431"/>
        <v>41985</v>
      </c>
      <c r="F2758" t="str">
        <f t="shared" si="432"/>
        <v>Full_8h</v>
      </c>
      <c r="G2758">
        <f t="shared" si="433"/>
        <v>1035</v>
      </c>
      <c r="H2758" t="str">
        <f t="shared" si="434"/>
        <v>YES</v>
      </c>
      <c r="I2758">
        <f t="shared" si="438"/>
        <v>12</v>
      </c>
      <c r="J2758" t="str">
        <f t="shared" si="439"/>
        <v/>
      </c>
      <c r="S2758">
        <v>3</v>
      </c>
      <c r="T2758" t="s">
        <v>170</v>
      </c>
      <c r="U2758" s="7">
        <v>12</v>
      </c>
      <c r="V2758" s="7"/>
    </row>
    <row r="2759" spans="1:22" x14ac:dyDescent="0.3">
      <c r="A2759" t="str">
        <f t="shared" si="430"/>
        <v>Exp4</v>
      </c>
      <c r="B2759">
        <f t="shared" si="435"/>
        <v>8</v>
      </c>
      <c r="C2759" t="str">
        <f t="shared" si="436"/>
        <v>Full</v>
      </c>
      <c r="D2759" t="str">
        <f t="shared" si="437"/>
        <v>BattenSpring</v>
      </c>
      <c r="E2759" s="20">
        <f t="shared" si="431"/>
        <v>41985</v>
      </c>
      <c r="F2759" t="str">
        <f t="shared" si="432"/>
        <v>Full_8h</v>
      </c>
      <c r="G2759">
        <f t="shared" si="433"/>
        <v>1035</v>
      </c>
      <c r="H2759" t="str">
        <f t="shared" si="434"/>
        <v>YES</v>
      </c>
      <c r="I2759">
        <f t="shared" si="438"/>
        <v>12</v>
      </c>
      <c r="J2759" t="str">
        <f t="shared" si="439"/>
        <v/>
      </c>
      <c r="S2759">
        <v>4</v>
      </c>
      <c r="T2759" t="s">
        <v>170</v>
      </c>
      <c r="U2759" s="7">
        <v>12</v>
      </c>
      <c r="V2759" s="7"/>
    </row>
    <row r="2760" spans="1:22" x14ac:dyDescent="0.3">
      <c r="A2760" t="str">
        <f t="shared" si="430"/>
        <v>Exp4</v>
      </c>
      <c r="B2760">
        <f t="shared" si="435"/>
        <v>8</v>
      </c>
      <c r="C2760" t="str">
        <f t="shared" si="436"/>
        <v>Full</v>
      </c>
      <c r="D2760" t="str">
        <f t="shared" si="437"/>
        <v>BattenSpring</v>
      </c>
      <c r="E2760" s="20">
        <f t="shared" si="431"/>
        <v>41985</v>
      </c>
      <c r="F2760" t="str">
        <f t="shared" si="432"/>
        <v>Full_8h</v>
      </c>
      <c r="G2760">
        <f t="shared" si="433"/>
        <v>1042</v>
      </c>
      <c r="H2760" t="str">
        <f t="shared" si="434"/>
        <v>YES</v>
      </c>
      <c r="I2760">
        <f t="shared" si="438"/>
        <v>12</v>
      </c>
      <c r="J2760" t="str">
        <f t="shared" si="439"/>
        <v/>
      </c>
      <c r="R2760">
        <v>1042</v>
      </c>
      <c r="S2760">
        <v>1</v>
      </c>
      <c r="T2760" t="s">
        <v>170</v>
      </c>
      <c r="U2760" s="7">
        <v>12</v>
      </c>
      <c r="V2760" s="7"/>
    </row>
    <row r="2761" spans="1:22" x14ac:dyDescent="0.3">
      <c r="A2761" t="str">
        <f t="shared" si="430"/>
        <v>Exp4</v>
      </c>
      <c r="B2761">
        <f t="shared" si="435"/>
        <v>8</v>
      </c>
      <c r="C2761" t="str">
        <f t="shared" si="436"/>
        <v>Full</v>
      </c>
      <c r="D2761" t="str">
        <f t="shared" si="437"/>
        <v>BattenSpring</v>
      </c>
      <c r="E2761" s="20">
        <f t="shared" si="431"/>
        <v>41985</v>
      </c>
      <c r="F2761" t="str">
        <f t="shared" si="432"/>
        <v>Full_8h</v>
      </c>
      <c r="G2761">
        <f t="shared" si="433"/>
        <v>1042</v>
      </c>
      <c r="H2761" t="str">
        <f t="shared" si="434"/>
        <v>YES</v>
      </c>
      <c r="I2761">
        <f t="shared" si="438"/>
        <v>12</v>
      </c>
      <c r="J2761" t="str">
        <f t="shared" si="439"/>
        <v/>
      </c>
      <c r="S2761">
        <v>2</v>
      </c>
      <c r="T2761" t="s">
        <v>170</v>
      </c>
      <c r="U2761" s="7">
        <v>12</v>
      </c>
      <c r="V2761" s="7"/>
    </row>
    <row r="2762" spans="1:22" x14ac:dyDescent="0.3">
      <c r="A2762" t="str">
        <f t="shared" si="430"/>
        <v>Exp4</v>
      </c>
      <c r="B2762">
        <f t="shared" si="435"/>
        <v>8</v>
      </c>
      <c r="C2762" t="str">
        <f t="shared" si="436"/>
        <v>Full</v>
      </c>
      <c r="D2762" t="str">
        <f t="shared" si="437"/>
        <v>BattenSpring</v>
      </c>
      <c r="E2762" s="20">
        <f t="shared" si="431"/>
        <v>41985</v>
      </c>
      <c r="F2762" t="str">
        <f t="shared" si="432"/>
        <v>Full_8h</v>
      </c>
      <c r="G2762">
        <f t="shared" si="433"/>
        <v>1042</v>
      </c>
      <c r="H2762" t="str">
        <f t="shared" si="434"/>
        <v>YES</v>
      </c>
      <c r="I2762">
        <f t="shared" si="438"/>
        <v>11</v>
      </c>
      <c r="J2762" t="str">
        <f t="shared" si="439"/>
        <v/>
      </c>
      <c r="S2762">
        <v>3</v>
      </c>
      <c r="T2762" t="s">
        <v>170</v>
      </c>
      <c r="U2762" s="7">
        <v>11</v>
      </c>
      <c r="V2762" s="7"/>
    </row>
    <row r="2763" spans="1:22" x14ac:dyDescent="0.3">
      <c r="A2763" t="str">
        <f t="shared" si="430"/>
        <v>Exp4</v>
      </c>
      <c r="B2763">
        <f t="shared" si="435"/>
        <v>8</v>
      </c>
      <c r="C2763" t="str">
        <f t="shared" si="436"/>
        <v>Full</v>
      </c>
      <c r="D2763" t="str">
        <f t="shared" si="437"/>
        <v>BattenSpring</v>
      </c>
      <c r="E2763" s="20">
        <f t="shared" si="431"/>
        <v>41985</v>
      </c>
      <c r="F2763" t="str">
        <f t="shared" si="432"/>
        <v>Full_8h</v>
      </c>
      <c r="G2763">
        <f t="shared" si="433"/>
        <v>1042</v>
      </c>
      <c r="H2763" t="str">
        <f t="shared" si="434"/>
        <v>YES</v>
      </c>
      <c r="I2763">
        <f t="shared" si="438"/>
        <v>12</v>
      </c>
      <c r="J2763" t="str">
        <f t="shared" si="439"/>
        <v/>
      </c>
      <c r="S2763">
        <v>4</v>
      </c>
      <c r="T2763" t="s">
        <v>170</v>
      </c>
      <c r="U2763" s="7">
        <v>12</v>
      </c>
      <c r="V2763" s="7"/>
    </row>
    <row r="2764" spans="1:22" x14ac:dyDescent="0.3">
      <c r="A2764" t="str">
        <f t="shared" si="430"/>
        <v>Exp4</v>
      </c>
      <c r="B2764">
        <f t="shared" si="435"/>
        <v>8</v>
      </c>
      <c r="C2764" t="str">
        <f t="shared" si="436"/>
        <v>Full</v>
      </c>
      <c r="D2764" t="str">
        <f t="shared" si="437"/>
        <v>BattenSpring</v>
      </c>
      <c r="E2764" s="20">
        <f t="shared" si="431"/>
        <v>41985</v>
      </c>
      <c r="F2764" t="str">
        <f t="shared" si="432"/>
        <v>Full_8h</v>
      </c>
      <c r="G2764">
        <f t="shared" si="433"/>
        <v>1043</v>
      </c>
      <c r="H2764" t="str">
        <f t="shared" si="434"/>
        <v>YES</v>
      </c>
      <c r="I2764">
        <f t="shared" si="438"/>
        <v>12</v>
      </c>
      <c r="J2764" t="str">
        <f t="shared" si="439"/>
        <v/>
      </c>
      <c r="R2764">
        <v>1043</v>
      </c>
      <c r="S2764">
        <v>1</v>
      </c>
      <c r="T2764" t="s">
        <v>170</v>
      </c>
      <c r="U2764" s="7">
        <v>12</v>
      </c>
      <c r="V2764" s="7"/>
    </row>
    <row r="2765" spans="1:22" x14ac:dyDescent="0.3">
      <c r="A2765" t="str">
        <f t="shared" si="430"/>
        <v>Exp4</v>
      </c>
      <c r="B2765">
        <f t="shared" si="435"/>
        <v>8</v>
      </c>
      <c r="C2765" t="str">
        <f t="shared" si="436"/>
        <v>Full</v>
      </c>
      <c r="D2765" t="str">
        <f t="shared" si="437"/>
        <v>BattenSpring</v>
      </c>
      <c r="E2765" s="20">
        <f t="shared" si="431"/>
        <v>41985</v>
      </c>
      <c r="F2765" t="str">
        <f t="shared" si="432"/>
        <v>Full_8h</v>
      </c>
      <c r="G2765">
        <f t="shared" si="433"/>
        <v>1043</v>
      </c>
      <c r="H2765" t="str">
        <f t="shared" si="434"/>
        <v>YES</v>
      </c>
      <c r="I2765">
        <f t="shared" si="438"/>
        <v>12</v>
      </c>
      <c r="J2765" t="str">
        <f t="shared" si="439"/>
        <v/>
      </c>
      <c r="S2765">
        <v>2</v>
      </c>
      <c r="T2765" t="s">
        <v>170</v>
      </c>
      <c r="U2765" s="7">
        <v>12</v>
      </c>
      <c r="V2765" s="7"/>
    </row>
    <row r="2766" spans="1:22" x14ac:dyDescent="0.3">
      <c r="A2766" t="str">
        <f t="shared" si="430"/>
        <v>Exp4</v>
      </c>
      <c r="B2766">
        <f t="shared" si="435"/>
        <v>8</v>
      </c>
      <c r="C2766" t="str">
        <f t="shared" si="436"/>
        <v>Full</v>
      </c>
      <c r="D2766" t="str">
        <f t="shared" si="437"/>
        <v>BattenSpring</v>
      </c>
      <c r="E2766" s="20">
        <f t="shared" si="431"/>
        <v>41985</v>
      </c>
      <c r="F2766" t="str">
        <f t="shared" si="432"/>
        <v>Full_8h</v>
      </c>
      <c r="G2766">
        <f t="shared" si="433"/>
        <v>1043</v>
      </c>
      <c r="H2766" t="str">
        <f t="shared" si="434"/>
        <v>YES</v>
      </c>
      <c r="I2766">
        <f t="shared" si="438"/>
        <v>12</v>
      </c>
      <c r="J2766" t="str">
        <f t="shared" si="439"/>
        <v/>
      </c>
      <c r="S2766">
        <v>3</v>
      </c>
      <c r="T2766" t="s">
        <v>170</v>
      </c>
      <c r="U2766" s="7">
        <v>12</v>
      </c>
      <c r="V2766" s="7"/>
    </row>
    <row r="2767" spans="1:22" x14ac:dyDescent="0.3">
      <c r="A2767" t="str">
        <f t="shared" si="430"/>
        <v>Exp4</v>
      </c>
      <c r="B2767">
        <f t="shared" si="435"/>
        <v>8</v>
      </c>
      <c r="C2767" t="str">
        <f t="shared" si="436"/>
        <v>Full</v>
      </c>
      <c r="D2767" t="str">
        <f t="shared" si="437"/>
        <v>BattenSpring</v>
      </c>
      <c r="E2767" s="20">
        <f t="shared" si="431"/>
        <v>41985</v>
      </c>
      <c r="F2767" t="str">
        <f t="shared" si="432"/>
        <v>Full_8h</v>
      </c>
      <c r="G2767">
        <f t="shared" si="433"/>
        <v>1043</v>
      </c>
      <c r="H2767" t="str">
        <f t="shared" si="434"/>
        <v>YES</v>
      </c>
      <c r="I2767">
        <f t="shared" si="438"/>
        <v>12</v>
      </c>
      <c r="J2767" t="str">
        <f t="shared" si="439"/>
        <v/>
      </c>
      <c r="S2767">
        <v>4</v>
      </c>
      <c r="T2767" t="s">
        <v>170</v>
      </c>
      <c r="U2767" s="7">
        <v>12</v>
      </c>
      <c r="V2767" s="7"/>
    </row>
    <row r="2768" spans="1:22" x14ac:dyDescent="0.3">
      <c r="A2768" t="str">
        <f t="shared" si="430"/>
        <v>Exp4</v>
      </c>
      <c r="B2768">
        <f t="shared" si="435"/>
        <v>8</v>
      </c>
      <c r="C2768" t="str">
        <f t="shared" si="436"/>
        <v>Full</v>
      </c>
      <c r="D2768" t="str">
        <f t="shared" si="437"/>
        <v>BattenSpring</v>
      </c>
      <c r="E2768" s="20">
        <f t="shared" si="431"/>
        <v>41985</v>
      </c>
      <c r="F2768" t="str">
        <f t="shared" si="432"/>
        <v>Full_8h</v>
      </c>
      <c r="G2768">
        <f t="shared" si="433"/>
        <v>1045</v>
      </c>
      <c r="H2768" t="str">
        <f t="shared" si="434"/>
        <v>YES</v>
      </c>
      <c r="I2768">
        <f t="shared" si="438"/>
        <v>11</v>
      </c>
      <c r="J2768" t="str">
        <f t="shared" si="439"/>
        <v/>
      </c>
      <c r="R2768">
        <v>1045</v>
      </c>
      <c r="S2768">
        <v>1</v>
      </c>
      <c r="T2768" t="s">
        <v>170</v>
      </c>
      <c r="U2768" s="7">
        <v>11</v>
      </c>
      <c r="V2768" s="7"/>
    </row>
    <row r="2769" spans="1:22" x14ac:dyDescent="0.3">
      <c r="A2769" t="str">
        <f t="shared" si="430"/>
        <v>Exp4</v>
      </c>
      <c r="B2769">
        <f t="shared" si="435"/>
        <v>8</v>
      </c>
      <c r="C2769" t="str">
        <f t="shared" si="436"/>
        <v>Full</v>
      </c>
      <c r="D2769" t="str">
        <f t="shared" si="437"/>
        <v>BattenSpring</v>
      </c>
      <c r="E2769" s="20">
        <f t="shared" si="431"/>
        <v>41985</v>
      </c>
      <c r="F2769" t="str">
        <f t="shared" si="432"/>
        <v>Full_8h</v>
      </c>
      <c r="G2769">
        <f t="shared" si="433"/>
        <v>1045</v>
      </c>
      <c r="H2769" t="str">
        <f t="shared" si="434"/>
        <v>YES</v>
      </c>
      <c r="I2769">
        <f t="shared" si="438"/>
        <v>12</v>
      </c>
      <c r="J2769" t="str">
        <f t="shared" si="439"/>
        <v/>
      </c>
      <c r="S2769">
        <v>2</v>
      </c>
      <c r="T2769" t="s">
        <v>170</v>
      </c>
      <c r="U2769" s="7">
        <v>12</v>
      </c>
      <c r="V2769" s="7"/>
    </row>
    <row r="2770" spans="1:22" x14ac:dyDescent="0.3">
      <c r="A2770" t="str">
        <f t="shared" si="430"/>
        <v>Exp4</v>
      </c>
      <c r="B2770">
        <f t="shared" si="435"/>
        <v>8</v>
      </c>
      <c r="C2770" t="str">
        <f t="shared" si="436"/>
        <v>Full</v>
      </c>
      <c r="D2770" t="str">
        <f t="shared" si="437"/>
        <v>BattenSpring</v>
      </c>
      <c r="E2770" s="20">
        <f t="shared" si="431"/>
        <v>41985</v>
      </c>
      <c r="F2770" t="str">
        <f t="shared" si="432"/>
        <v>Full_8h</v>
      </c>
      <c r="G2770">
        <f t="shared" si="433"/>
        <v>1045</v>
      </c>
      <c r="H2770" t="str">
        <f t="shared" si="434"/>
        <v>YES</v>
      </c>
      <c r="I2770">
        <f t="shared" si="438"/>
        <v>12</v>
      </c>
      <c r="J2770" t="str">
        <f t="shared" si="439"/>
        <v/>
      </c>
      <c r="S2770">
        <v>3</v>
      </c>
      <c r="T2770" t="s">
        <v>170</v>
      </c>
      <c r="U2770" s="7">
        <v>12</v>
      </c>
      <c r="V2770" s="7"/>
    </row>
    <row r="2771" spans="1:22" x14ac:dyDescent="0.3">
      <c r="A2771" t="str">
        <f t="shared" si="430"/>
        <v>Exp4</v>
      </c>
      <c r="B2771">
        <f t="shared" si="435"/>
        <v>8</v>
      </c>
      <c r="C2771" t="str">
        <f t="shared" si="436"/>
        <v>Full</v>
      </c>
      <c r="D2771" t="str">
        <f t="shared" si="437"/>
        <v>BattenSpring</v>
      </c>
      <c r="E2771" s="20">
        <f t="shared" si="431"/>
        <v>41985</v>
      </c>
      <c r="F2771" t="str">
        <f t="shared" si="432"/>
        <v>Full_8h</v>
      </c>
      <c r="G2771">
        <f t="shared" si="433"/>
        <v>1045</v>
      </c>
      <c r="H2771" t="str">
        <f t="shared" si="434"/>
        <v>YES</v>
      </c>
      <c r="I2771">
        <f t="shared" si="438"/>
        <v>12</v>
      </c>
      <c r="J2771" t="str">
        <f t="shared" si="439"/>
        <v/>
      </c>
      <c r="S2771">
        <v>4</v>
      </c>
      <c r="T2771" t="s">
        <v>170</v>
      </c>
      <c r="U2771" s="7">
        <v>12</v>
      </c>
      <c r="V2771" s="7"/>
    </row>
    <row r="2772" spans="1:22" x14ac:dyDescent="0.3">
      <c r="A2772" t="str">
        <f t="shared" si="430"/>
        <v>Exp4</v>
      </c>
      <c r="B2772">
        <f t="shared" si="435"/>
        <v>8</v>
      </c>
      <c r="C2772" t="str">
        <f t="shared" si="436"/>
        <v>Full</v>
      </c>
      <c r="D2772" t="str">
        <f t="shared" si="437"/>
        <v>BattenSpring</v>
      </c>
      <c r="E2772" s="20">
        <f t="shared" si="431"/>
        <v>41985</v>
      </c>
      <c r="F2772" t="str">
        <f t="shared" si="432"/>
        <v>Full_8h</v>
      </c>
      <c r="G2772">
        <f t="shared" si="433"/>
        <v>1057</v>
      </c>
      <c r="H2772" t="str">
        <f t="shared" si="434"/>
        <v>YES</v>
      </c>
      <c r="I2772">
        <f t="shared" si="438"/>
        <v>12</v>
      </c>
      <c r="J2772" t="str">
        <f t="shared" si="439"/>
        <v/>
      </c>
      <c r="R2772">
        <v>1057</v>
      </c>
      <c r="S2772">
        <v>1</v>
      </c>
      <c r="T2772" t="s">
        <v>170</v>
      </c>
      <c r="U2772" s="7">
        <v>12</v>
      </c>
      <c r="V2772" s="7"/>
    </row>
    <row r="2773" spans="1:22" x14ac:dyDescent="0.3">
      <c r="A2773" t="str">
        <f t="shared" si="430"/>
        <v>Exp4</v>
      </c>
      <c r="B2773">
        <f t="shared" si="435"/>
        <v>8</v>
      </c>
      <c r="C2773" t="str">
        <f t="shared" si="436"/>
        <v>Full</v>
      </c>
      <c r="D2773" t="str">
        <f t="shared" si="437"/>
        <v>BattenSpring</v>
      </c>
      <c r="E2773" s="20">
        <f t="shared" si="431"/>
        <v>41985</v>
      </c>
      <c r="F2773" t="str">
        <f t="shared" si="432"/>
        <v>Full_8h</v>
      </c>
      <c r="G2773">
        <f t="shared" si="433"/>
        <v>1057</v>
      </c>
      <c r="H2773" t="str">
        <f t="shared" si="434"/>
        <v>YES</v>
      </c>
      <c r="I2773">
        <f t="shared" si="438"/>
        <v>13</v>
      </c>
      <c r="J2773" t="str">
        <f t="shared" si="439"/>
        <v/>
      </c>
      <c r="S2773">
        <v>2</v>
      </c>
      <c r="T2773" t="s">
        <v>170</v>
      </c>
      <c r="U2773" s="7">
        <v>13</v>
      </c>
      <c r="V2773" s="7"/>
    </row>
    <row r="2774" spans="1:22" x14ac:dyDescent="0.3">
      <c r="A2774" t="str">
        <f t="shared" si="430"/>
        <v>Exp4</v>
      </c>
      <c r="B2774">
        <f t="shared" si="435"/>
        <v>8</v>
      </c>
      <c r="C2774" t="str">
        <f t="shared" si="436"/>
        <v>Full</v>
      </c>
      <c r="D2774" t="str">
        <f t="shared" si="437"/>
        <v>BattenSpring</v>
      </c>
      <c r="E2774" s="20">
        <f t="shared" si="431"/>
        <v>41985</v>
      </c>
      <c r="F2774" t="str">
        <f t="shared" si="432"/>
        <v>Full_8h</v>
      </c>
      <c r="G2774">
        <f t="shared" si="433"/>
        <v>1057</v>
      </c>
      <c r="H2774" t="str">
        <f t="shared" si="434"/>
        <v>YES</v>
      </c>
      <c r="I2774">
        <f t="shared" si="438"/>
        <v>13</v>
      </c>
      <c r="J2774" t="str">
        <f t="shared" si="439"/>
        <v/>
      </c>
      <c r="S2774">
        <v>3</v>
      </c>
      <c r="T2774" t="s">
        <v>170</v>
      </c>
      <c r="U2774" s="7">
        <v>13</v>
      </c>
      <c r="V2774" s="7"/>
    </row>
    <row r="2775" spans="1:22" x14ac:dyDescent="0.3">
      <c r="A2775" t="str">
        <f t="shared" si="430"/>
        <v>Exp4</v>
      </c>
      <c r="B2775">
        <f t="shared" si="435"/>
        <v>8</v>
      </c>
      <c r="C2775" t="str">
        <f t="shared" si="436"/>
        <v>Full</v>
      </c>
      <c r="D2775" t="str">
        <f t="shared" si="437"/>
        <v>BattenSpring</v>
      </c>
      <c r="E2775" s="20">
        <f t="shared" si="431"/>
        <v>41985</v>
      </c>
      <c r="F2775" t="str">
        <f t="shared" si="432"/>
        <v>Full_8h</v>
      </c>
      <c r="G2775">
        <f t="shared" si="433"/>
        <v>1057</v>
      </c>
      <c r="H2775" t="str">
        <f t="shared" si="434"/>
        <v>YES</v>
      </c>
      <c r="I2775">
        <f t="shared" si="438"/>
        <v>12</v>
      </c>
      <c r="J2775" t="str">
        <f t="shared" si="439"/>
        <v/>
      </c>
      <c r="S2775">
        <v>4</v>
      </c>
      <c r="T2775" t="s">
        <v>170</v>
      </c>
      <c r="U2775" s="7">
        <v>12</v>
      </c>
      <c r="V2775" s="7"/>
    </row>
    <row r="2776" spans="1:22" x14ac:dyDescent="0.3">
      <c r="A2776" t="str">
        <f t="shared" si="430"/>
        <v>Exp4</v>
      </c>
      <c r="B2776">
        <f t="shared" si="435"/>
        <v>8</v>
      </c>
      <c r="C2776" t="str">
        <f t="shared" si="436"/>
        <v>Full</v>
      </c>
      <c r="D2776" t="str">
        <f t="shared" si="437"/>
        <v>BattenSpring</v>
      </c>
      <c r="E2776" s="20">
        <f t="shared" si="431"/>
        <v>41988</v>
      </c>
      <c r="F2776" t="str">
        <f t="shared" si="432"/>
        <v>Full_8h</v>
      </c>
      <c r="G2776">
        <f t="shared" si="433"/>
        <v>1037</v>
      </c>
      <c r="H2776" t="str">
        <f t="shared" si="434"/>
        <v>YES</v>
      </c>
      <c r="I2776">
        <f t="shared" si="438"/>
        <v>10</v>
      </c>
      <c r="J2776" t="str">
        <f t="shared" si="439"/>
        <v/>
      </c>
      <c r="P2776" s="1">
        <v>41988</v>
      </c>
      <c r="Q2776" t="s">
        <v>440</v>
      </c>
      <c r="R2776">
        <v>1037</v>
      </c>
      <c r="S2776">
        <v>1</v>
      </c>
      <c r="T2776" t="s">
        <v>170</v>
      </c>
      <c r="U2776" s="7">
        <v>10</v>
      </c>
      <c r="V2776" s="7"/>
    </row>
    <row r="2777" spans="1:22" x14ac:dyDescent="0.3">
      <c r="A2777" t="str">
        <f t="shared" si="430"/>
        <v>Exp4</v>
      </c>
      <c r="B2777">
        <f t="shared" si="435"/>
        <v>8</v>
      </c>
      <c r="C2777" t="str">
        <f t="shared" si="436"/>
        <v>Full</v>
      </c>
      <c r="D2777" t="str">
        <f t="shared" si="437"/>
        <v>BattenSpring</v>
      </c>
      <c r="E2777" s="20">
        <f t="shared" si="431"/>
        <v>41988</v>
      </c>
      <c r="F2777" t="str">
        <f t="shared" si="432"/>
        <v>Full_8h</v>
      </c>
      <c r="G2777">
        <f t="shared" si="433"/>
        <v>1037</v>
      </c>
      <c r="H2777" t="str">
        <f t="shared" si="434"/>
        <v>YES</v>
      </c>
      <c r="I2777">
        <f t="shared" si="438"/>
        <v>11</v>
      </c>
      <c r="J2777" t="str">
        <f t="shared" si="439"/>
        <v/>
      </c>
      <c r="S2777">
        <v>2</v>
      </c>
      <c r="T2777" t="s">
        <v>170</v>
      </c>
      <c r="U2777" s="7">
        <v>11</v>
      </c>
      <c r="V2777" s="7"/>
    </row>
    <row r="2778" spans="1:22" x14ac:dyDescent="0.3">
      <c r="A2778" t="str">
        <f t="shared" si="430"/>
        <v>Exp4</v>
      </c>
      <c r="B2778">
        <f t="shared" si="435"/>
        <v>8</v>
      </c>
      <c r="C2778" t="str">
        <f t="shared" si="436"/>
        <v>Full</v>
      </c>
      <c r="D2778" t="str">
        <f t="shared" si="437"/>
        <v>BattenSpring</v>
      </c>
      <c r="E2778" s="20">
        <f t="shared" si="431"/>
        <v>41988</v>
      </c>
      <c r="F2778" t="str">
        <f t="shared" si="432"/>
        <v>Full_8h</v>
      </c>
      <c r="G2778">
        <f t="shared" si="433"/>
        <v>1037</v>
      </c>
      <c r="H2778" t="str">
        <f t="shared" si="434"/>
        <v>YES</v>
      </c>
      <c r="I2778">
        <f t="shared" si="438"/>
        <v>11</v>
      </c>
      <c r="J2778" t="str">
        <f t="shared" si="439"/>
        <v/>
      </c>
      <c r="S2778">
        <v>3</v>
      </c>
      <c r="T2778" t="s">
        <v>170</v>
      </c>
      <c r="U2778" s="7">
        <v>11</v>
      </c>
      <c r="V2778" s="7"/>
    </row>
    <row r="2779" spans="1:22" x14ac:dyDescent="0.3">
      <c r="A2779" t="str">
        <f t="shared" si="430"/>
        <v>Exp4</v>
      </c>
      <c r="B2779">
        <f t="shared" si="435"/>
        <v>8</v>
      </c>
      <c r="C2779" t="str">
        <f t="shared" si="436"/>
        <v>Full</v>
      </c>
      <c r="D2779" t="str">
        <f t="shared" si="437"/>
        <v>BattenSpring</v>
      </c>
      <c r="E2779" s="20">
        <f t="shared" si="431"/>
        <v>41988</v>
      </c>
      <c r="F2779" t="str">
        <f t="shared" si="432"/>
        <v>Full_8h</v>
      </c>
      <c r="G2779">
        <f t="shared" si="433"/>
        <v>1037</v>
      </c>
      <c r="H2779" t="str">
        <f t="shared" si="434"/>
        <v>YES</v>
      </c>
      <c r="I2779">
        <f t="shared" si="438"/>
        <v>11</v>
      </c>
      <c r="J2779" t="str">
        <f t="shared" si="439"/>
        <v/>
      </c>
      <c r="S2779">
        <v>4</v>
      </c>
      <c r="T2779" t="s">
        <v>170</v>
      </c>
      <c r="U2779" s="7">
        <v>11</v>
      </c>
      <c r="V2779" s="7"/>
    </row>
    <row r="2780" spans="1:22" x14ac:dyDescent="0.3">
      <c r="A2780" t="str">
        <f t="shared" si="430"/>
        <v>Exp4</v>
      </c>
      <c r="B2780">
        <f t="shared" si="435"/>
        <v>8</v>
      </c>
      <c r="C2780" t="str">
        <f t="shared" si="436"/>
        <v>Full</v>
      </c>
      <c r="D2780" t="str">
        <f t="shared" si="437"/>
        <v>BattenSpring</v>
      </c>
      <c r="E2780" s="20">
        <f t="shared" si="431"/>
        <v>41988</v>
      </c>
      <c r="F2780" t="str">
        <f t="shared" si="432"/>
        <v>Full_8h</v>
      </c>
      <c r="G2780">
        <f t="shared" si="433"/>
        <v>1044</v>
      </c>
      <c r="H2780" t="str">
        <f t="shared" si="434"/>
        <v>YES</v>
      </c>
      <c r="I2780">
        <f t="shared" si="438"/>
        <v>13</v>
      </c>
      <c r="J2780" t="str">
        <f t="shared" si="439"/>
        <v/>
      </c>
      <c r="R2780">
        <v>1044</v>
      </c>
      <c r="S2780">
        <v>1</v>
      </c>
      <c r="T2780" t="s">
        <v>170</v>
      </c>
      <c r="U2780" s="7">
        <v>13</v>
      </c>
      <c r="V2780" s="7"/>
    </row>
    <row r="2781" spans="1:22" x14ac:dyDescent="0.3">
      <c r="A2781" t="str">
        <f t="shared" si="430"/>
        <v>Exp4</v>
      </c>
      <c r="B2781">
        <f t="shared" si="435"/>
        <v>8</v>
      </c>
      <c r="C2781" t="str">
        <f t="shared" si="436"/>
        <v>Full</v>
      </c>
      <c r="D2781" t="str">
        <f t="shared" si="437"/>
        <v>BattenSpring</v>
      </c>
      <c r="E2781" s="20">
        <f t="shared" si="431"/>
        <v>41988</v>
      </c>
      <c r="F2781" t="str">
        <f t="shared" si="432"/>
        <v>Full_8h</v>
      </c>
      <c r="G2781">
        <f t="shared" si="433"/>
        <v>1044</v>
      </c>
      <c r="H2781" t="str">
        <f t="shared" si="434"/>
        <v>YES</v>
      </c>
      <c r="I2781">
        <f t="shared" si="438"/>
        <v>12</v>
      </c>
      <c r="J2781" t="str">
        <f t="shared" si="439"/>
        <v/>
      </c>
      <c r="S2781">
        <v>2</v>
      </c>
      <c r="T2781" t="s">
        <v>170</v>
      </c>
      <c r="U2781" s="7">
        <v>12</v>
      </c>
      <c r="V2781" s="7"/>
    </row>
    <row r="2782" spans="1:22" x14ac:dyDescent="0.3">
      <c r="A2782" t="str">
        <f t="shared" si="430"/>
        <v>Exp4</v>
      </c>
      <c r="B2782">
        <f t="shared" si="435"/>
        <v>8</v>
      </c>
      <c r="C2782" t="str">
        <f t="shared" si="436"/>
        <v>Full</v>
      </c>
      <c r="D2782" t="str">
        <f t="shared" si="437"/>
        <v>BattenSpring</v>
      </c>
      <c r="E2782" s="20">
        <f t="shared" si="431"/>
        <v>41988</v>
      </c>
      <c r="F2782" t="str">
        <f t="shared" si="432"/>
        <v>Full_8h</v>
      </c>
      <c r="G2782">
        <f t="shared" si="433"/>
        <v>1044</v>
      </c>
      <c r="H2782" t="str">
        <f t="shared" si="434"/>
        <v>YES</v>
      </c>
      <c r="I2782">
        <f t="shared" si="438"/>
        <v>12</v>
      </c>
      <c r="J2782" t="str">
        <f t="shared" si="439"/>
        <v/>
      </c>
      <c r="S2782">
        <v>3</v>
      </c>
      <c r="T2782" t="s">
        <v>170</v>
      </c>
      <c r="U2782" s="7">
        <v>12</v>
      </c>
      <c r="V2782" s="7"/>
    </row>
    <row r="2783" spans="1:22" x14ac:dyDescent="0.3">
      <c r="A2783" t="str">
        <f t="shared" si="430"/>
        <v>Exp4</v>
      </c>
      <c r="B2783">
        <f t="shared" si="435"/>
        <v>8</v>
      </c>
      <c r="C2783" t="str">
        <f t="shared" si="436"/>
        <v>Full</v>
      </c>
      <c r="D2783" t="str">
        <f t="shared" si="437"/>
        <v>BattenSpring</v>
      </c>
      <c r="E2783" s="20">
        <f t="shared" si="431"/>
        <v>41988</v>
      </c>
      <c r="F2783" t="str">
        <f t="shared" si="432"/>
        <v>Full_8h</v>
      </c>
      <c r="G2783">
        <f t="shared" si="433"/>
        <v>1044</v>
      </c>
      <c r="H2783" t="str">
        <f t="shared" si="434"/>
        <v>YES</v>
      </c>
      <c r="I2783">
        <f t="shared" si="438"/>
        <v>12</v>
      </c>
      <c r="J2783" t="str">
        <f t="shared" si="439"/>
        <v/>
      </c>
      <c r="S2783">
        <v>4</v>
      </c>
      <c r="T2783" t="s">
        <v>170</v>
      </c>
      <c r="U2783" s="7">
        <v>12</v>
      </c>
      <c r="V2783" s="7"/>
    </row>
    <row r="2784" spans="1:22" x14ac:dyDescent="0.3">
      <c r="A2784" t="str">
        <f t="shared" si="430"/>
        <v>Exp4</v>
      </c>
      <c r="B2784">
        <f t="shared" si="435"/>
        <v>8</v>
      </c>
      <c r="C2784" t="str">
        <f t="shared" si="436"/>
        <v>Full</v>
      </c>
      <c r="D2784" t="str">
        <f t="shared" si="437"/>
        <v>BattenSpring</v>
      </c>
      <c r="E2784" s="20">
        <f t="shared" si="431"/>
        <v>41988</v>
      </c>
      <c r="F2784" t="str">
        <f t="shared" si="432"/>
        <v>Full_8h</v>
      </c>
      <c r="G2784">
        <f t="shared" si="433"/>
        <v>1047</v>
      </c>
      <c r="H2784" t="str">
        <f t="shared" si="434"/>
        <v>YES</v>
      </c>
      <c r="I2784">
        <f t="shared" si="438"/>
        <v>13</v>
      </c>
      <c r="J2784" t="str">
        <f t="shared" si="439"/>
        <v/>
      </c>
      <c r="R2784">
        <v>1047</v>
      </c>
      <c r="S2784">
        <v>1</v>
      </c>
      <c r="T2784" t="s">
        <v>170</v>
      </c>
      <c r="U2784" s="7">
        <v>13</v>
      </c>
      <c r="V2784" s="7"/>
    </row>
    <row r="2785" spans="1:22" x14ac:dyDescent="0.3">
      <c r="A2785" t="str">
        <f t="shared" si="430"/>
        <v>Exp4</v>
      </c>
      <c r="B2785">
        <f t="shared" si="435"/>
        <v>8</v>
      </c>
      <c r="C2785" t="str">
        <f t="shared" si="436"/>
        <v>Full</v>
      </c>
      <c r="D2785" t="str">
        <f t="shared" si="437"/>
        <v>BattenSpring</v>
      </c>
      <c r="E2785" s="20">
        <f t="shared" si="431"/>
        <v>41988</v>
      </c>
      <c r="F2785" t="str">
        <f t="shared" si="432"/>
        <v>Full_8h</v>
      </c>
      <c r="G2785">
        <f t="shared" si="433"/>
        <v>1047</v>
      </c>
      <c r="H2785" t="str">
        <f t="shared" si="434"/>
        <v>YES</v>
      </c>
      <c r="I2785">
        <f t="shared" si="438"/>
        <v>12</v>
      </c>
      <c r="J2785" t="str">
        <f t="shared" si="439"/>
        <v/>
      </c>
      <c r="S2785">
        <v>2</v>
      </c>
      <c r="T2785" t="s">
        <v>170</v>
      </c>
      <c r="U2785" s="7">
        <v>12</v>
      </c>
      <c r="V2785" s="7"/>
    </row>
    <row r="2786" spans="1:22" x14ac:dyDescent="0.3">
      <c r="A2786" t="str">
        <f t="shared" si="430"/>
        <v>Exp4</v>
      </c>
      <c r="B2786">
        <f t="shared" si="435"/>
        <v>8</v>
      </c>
      <c r="C2786" t="str">
        <f t="shared" si="436"/>
        <v>Full</v>
      </c>
      <c r="D2786" t="str">
        <f t="shared" si="437"/>
        <v>BattenSpring</v>
      </c>
      <c r="E2786" s="20">
        <f t="shared" si="431"/>
        <v>41988</v>
      </c>
      <c r="F2786" t="str">
        <f t="shared" si="432"/>
        <v>Full_8h</v>
      </c>
      <c r="G2786">
        <f t="shared" si="433"/>
        <v>1047</v>
      </c>
      <c r="H2786" t="str">
        <f t="shared" si="434"/>
        <v>YES</v>
      </c>
      <c r="I2786">
        <f t="shared" si="438"/>
        <v>11</v>
      </c>
      <c r="J2786" t="str">
        <f t="shared" si="439"/>
        <v/>
      </c>
      <c r="S2786">
        <v>3</v>
      </c>
      <c r="T2786" t="s">
        <v>170</v>
      </c>
      <c r="U2786" s="7">
        <v>11</v>
      </c>
      <c r="V2786" s="7"/>
    </row>
    <row r="2787" spans="1:22" x14ac:dyDescent="0.3">
      <c r="A2787" t="str">
        <f t="shared" si="430"/>
        <v>Exp4</v>
      </c>
      <c r="B2787">
        <f t="shared" si="435"/>
        <v>8</v>
      </c>
      <c r="C2787" t="str">
        <f t="shared" si="436"/>
        <v>Full</v>
      </c>
      <c r="D2787" t="str">
        <f t="shared" si="437"/>
        <v>BattenSpring</v>
      </c>
      <c r="E2787" s="20">
        <f t="shared" si="431"/>
        <v>41988</v>
      </c>
      <c r="F2787" t="str">
        <f t="shared" si="432"/>
        <v>Full_8h</v>
      </c>
      <c r="G2787">
        <f t="shared" si="433"/>
        <v>1047</v>
      </c>
      <c r="H2787" t="str">
        <f t="shared" si="434"/>
        <v>YES</v>
      </c>
      <c r="I2787">
        <f t="shared" si="438"/>
        <v>12</v>
      </c>
      <c r="J2787" t="str">
        <f t="shared" si="439"/>
        <v/>
      </c>
      <c r="S2787">
        <v>4</v>
      </c>
      <c r="T2787" t="s">
        <v>170</v>
      </c>
      <c r="U2787" s="7">
        <v>12</v>
      </c>
      <c r="V2787" s="7"/>
    </row>
    <row r="2788" spans="1:22" x14ac:dyDescent="0.3">
      <c r="A2788" t="str">
        <f t="shared" si="430"/>
        <v>Exp4</v>
      </c>
      <c r="B2788">
        <f t="shared" si="435"/>
        <v>8</v>
      </c>
      <c r="C2788" t="str">
        <f t="shared" si="436"/>
        <v>Full</v>
      </c>
      <c r="D2788" t="str">
        <f t="shared" si="437"/>
        <v>BattenSpring</v>
      </c>
      <c r="E2788" s="20">
        <f t="shared" si="431"/>
        <v>41988</v>
      </c>
      <c r="F2788" t="str">
        <f t="shared" si="432"/>
        <v>Full_8h</v>
      </c>
      <c r="G2788">
        <f t="shared" si="433"/>
        <v>1050</v>
      </c>
      <c r="H2788" t="str">
        <f t="shared" si="434"/>
        <v>YES</v>
      </c>
      <c r="I2788">
        <f t="shared" si="438"/>
        <v>12</v>
      </c>
      <c r="J2788" t="str">
        <f t="shared" si="439"/>
        <v/>
      </c>
      <c r="R2788">
        <v>1050</v>
      </c>
      <c r="S2788">
        <v>1</v>
      </c>
      <c r="T2788" t="s">
        <v>170</v>
      </c>
      <c r="U2788" s="7">
        <v>12</v>
      </c>
      <c r="V2788" s="7"/>
    </row>
    <row r="2789" spans="1:22" x14ac:dyDescent="0.3">
      <c r="A2789" t="str">
        <f t="shared" si="430"/>
        <v>Exp4</v>
      </c>
      <c r="B2789">
        <f t="shared" si="435"/>
        <v>8</v>
      </c>
      <c r="C2789" t="str">
        <f t="shared" si="436"/>
        <v>Full</v>
      </c>
      <c r="D2789" t="str">
        <f t="shared" si="437"/>
        <v>BattenSpring</v>
      </c>
      <c r="E2789" s="20">
        <f t="shared" si="431"/>
        <v>41988</v>
      </c>
      <c r="F2789" t="str">
        <f t="shared" si="432"/>
        <v>Full_8h</v>
      </c>
      <c r="G2789">
        <f t="shared" si="433"/>
        <v>1050</v>
      </c>
      <c r="H2789" t="str">
        <f t="shared" si="434"/>
        <v>YES</v>
      </c>
      <c r="I2789">
        <f t="shared" si="438"/>
        <v>10</v>
      </c>
      <c r="J2789" t="str">
        <f t="shared" si="439"/>
        <v/>
      </c>
      <c r="S2789">
        <v>2</v>
      </c>
      <c r="T2789" t="s">
        <v>170</v>
      </c>
      <c r="U2789" s="7">
        <v>10</v>
      </c>
      <c r="V2789" s="7"/>
    </row>
    <row r="2790" spans="1:22" x14ac:dyDescent="0.3">
      <c r="A2790" t="str">
        <f t="shared" si="430"/>
        <v>Exp4</v>
      </c>
      <c r="B2790">
        <f t="shared" si="435"/>
        <v>8</v>
      </c>
      <c r="C2790" t="str">
        <f t="shared" si="436"/>
        <v>Full</v>
      </c>
      <c r="D2790" t="str">
        <f t="shared" si="437"/>
        <v>BattenSpring</v>
      </c>
      <c r="E2790" s="20">
        <f t="shared" si="431"/>
        <v>41988</v>
      </c>
      <c r="F2790" t="str">
        <f t="shared" si="432"/>
        <v>Full_8h</v>
      </c>
      <c r="G2790">
        <f t="shared" si="433"/>
        <v>1050</v>
      </c>
      <c r="H2790" t="str">
        <f t="shared" si="434"/>
        <v>YES</v>
      </c>
      <c r="I2790">
        <f t="shared" si="438"/>
        <v>12</v>
      </c>
      <c r="J2790" t="str">
        <f t="shared" si="439"/>
        <v/>
      </c>
      <c r="S2790">
        <v>3</v>
      </c>
      <c r="T2790" t="s">
        <v>170</v>
      </c>
      <c r="U2790" s="7">
        <v>12</v>
      </c>
      <c r="V2790" s="7"/>
    </row>
    <row r="2791" spans="1:22" x14ac:dyDescent="0.3">
      <c r="A2791" t="str">
        <f t="shared" si="430"/>
        <v>Exp4</v>
      </c>
      <c r="B2791">
        <f t="shared" si="435"/>
        <v>8</v>
      </c>
      <c r="C2791" t="str">
        <f t="shared" si="436"/>
        <v>Full</v>
      </c>
      <c r="D2791" t="str">
        <f t="shared" si="437"/>
        <v>BattenSpring</v>
      </c>
      <c r="E2791" s="20">
        <f t="shared" si="431"/>
        <v>41988</v>
      </c>
      <c r="F2791" t="str">
        <f t="shared" si="432"/>
        <v>Full_8h</v>
      </c>
      <c r="G2791">
        <f t="shared" si="433"/>
        <v>1050</v>
      </c>
      <c r="H2791" t="str">
        <f t="shared" si="434"/>
        <v>YES</v>
      </c>
      <c r="I2791">
        <f t="shared" si="438"/>
        <v>12</v>
      </c>
      <c r="J2791" t="str">
        <f t="shared" si="439"/>
        <v/>
      </c>
      <c r="S2791">
        <v>4</v>
      </c>
      <c r="T2791" t="s">
        <v>170</v>
      </c>
      <c r="U2791" s="7">
        <v>12</v>
      </c>
      <c r="V2791" s="7"/>
    </row>
    <row r="2792" spans="1:22" x14ac:dyDescent="0.3">
      <c r="A2792" t="str">
        <f t="shared" si="430"/>
        <v>Exp4</v>
      </c>
      <c r="B2792">
        <f t="shared" si="435"/>
        <v>8</v>
      </c>
      <c r="C2792" t="str">
        <f t="shared" si="436"/>
        <v>Full</v>
      </c>
      <c r="D2792" t="str">
        <f t="shared" si="437"/>
        <v>BattenSpring</v>
      </c>
      <c r="E2792" s="20">
        <f t="shared" si="431"/>
        <v>41988</v>
      </c>
      <c r="F2792" t="str">
        <f t="shared" si="432"/>
        <v>Full_8h</v>
      </c>
      <c r="G2792">
        <f t="shared" si="433"/>
        <v>1053</v>
      </c>
      <c r="H2792" t="str">
        <f t="shared" si="434"/>
        <v>YES</v>
      </c>
      <c r="I2792">
        <f t="shared" si="438"/>
        <v>12</v>
      </c>
      <c r="J2792" t="str">
        <f t="shared" si="439"/>
        <v/>
      </c>
      <c r="R2792">
        <v>1053</v>
      </c>
      <c r="S2792">
        <v>1</v>
      </c>
      <c r="T2792" t="s">
        <v>170</v>
      </c>
      <c r="U2792" s="7">
        <v>12</v>
      </c>
      <c r="V2792" s="7"/>
    </row>
    <row r="2793" spans="1:22" x14ac:dyDescent="0.3">
      <c r="A2793" t="str">
        <f t="shared" si="430"/>
        <v>Exp4</v>
      </c>
      <c r="B2793">
        <f t="shared" si="435"/>
        <v>8</v>
      </c>
      <c r="C2793" t="str">
        <f t="shared" si="436"/>
        <v>Full</v>
      </c>
      <c r="D2793" t="str">
        <f t="shared" si="437"/>
        <v>BattenSpring</v>
      </c>
      <c r="E2793" s="20">
        <f t="shared" si="431"/>
        <v>41988</v>
      </c>
      <c r="F2793" t="str">
        <f t="shared" si="432"/>
        <v>Full_8h</v>
      </c>
      <c r="G2793">
        <f t="shared" si="433"/>
        <v>1053</v>
      </c>
      <c r="H2793" t="str">
        <f t="shared" si="434"/>
        <v>YES</v>
      </c>
      <c r="I2793">
        <f t="shared" si="438"/>
        <v>10</v>
      </c>
      <c r="J2793" t="str">
        <f t="shared" si="439"/>
        <v/>
      </c>
      <c r="S2793">
        <v>2</v>
      </c>
      <c r="T2793" t="s">
        <v>170</v>
      </c>
      <c r="U2793" s="7">
        <v>10</v>
      </c>
      <c r="V2793" s="7"/>
    </row>
    <row r="2794" spans="1:22" x14ac:dyDescent="0.3">
      <c r="A2794" t="str">
        <f t="shared" si="430"/>
        <v>Exp4</v>
      </c>
      <c r="B2794">
        <f t="shared" si="435"/>
        <v>8</v>
      </c>
      <c r="C2794" t="str">
        <f t="shared" si="436"/>
        <v>Full</v>
      </c>
      <c r="D2794" t="str">
        <f t="shared" si="437"/>
        <v>BattenSpring</v>
      </c>
      <c r="E2794" s="20">
        <f t="shared" si="431"/>
        <v>41988</v>
      </c>
      <c r="F2794" t="str">
        <f t="shared" si="432"/>
        <v>Full_8h</v>
      </c>
      <c r="G2794">
        <f t="shared" si="433"/>
        <v>1053</v>
      </c>
      <c r="H2794" t="str">
        <f t="shared" si="434"/>
        <v>YES</v>
      </c>
      <c r="I2794">
        <f t="shared" si="438"/>
        <v>11</v>
      </c>
      <c r="J2794" t="str">
        <f t="shared" si="439"/>
        <v/>
      </c>
      <c r="S2794">
        <v>3</v>
      </c>
      <c r="T2794" t="s">
        <v>170</v>
      </c>
      <c r="U2794" s="7">
        <v>11</v>
      </c>
      <c r="V2794" s="7"/>
    </row>
    <row r="2795" spans="1:22" x14ac:dyDescent="0.3">
      <c r="A2795" t="str">
        <f t="shared" si="430"/>
        <v>Exp4</v>
      </c>
      <c r="B2795">
        <f t="shared" si="435"/>
        <v>8</v>
      </c>
      <c r="C2795" t="str">
        <f t="shared" si="436"/>
        <v>Full</v>
      </c>
      <c r="D2795" t="str">
        <f t="shared" si="437"/>
        <v>BattenSpring</v>
      </c>
      <c r="E2795" s="20">
        <f t="shared" si="431"/>
        <v>41988</v>
      </c>
      <c r="F2795" t="str">
        <f t="shared" si="432"/>
        <v>Full_8h</v>
      </c>
      <c r="G2795">
        <f t="shared" si="433"/>
        <v>1053</v>
      </c>
      <c r="H2795" t="str">
        <f t="shared" si="434"/>
        <v>YES</v>
      </c>
      <c r="I2795">
        <f t="shared" si="438"/>
        <v>12</v>
      </c>
      <c r="J2795" t="str">
        <f t="shared" si="439"/>
        <v/>
      </c>
      <c r="S2795">
        <v>4</v>
      </c>
      <c r="T2795" t="s">
        <v>170</v>
      </c>
      <c r="U2795" s="7">
        <v>12</v>
      </c>
      <c r="V2795" s="7"/>
    </row>
    <row r="2796" spans="1:22" x14ac:dyDescent="0.3">
      <c r="A2796" t="str">
        <f t="shared" si="430"/>
        <v>Exp4</v>
      </c>
      <c r="B2796">
        <f t="shared" si="435"/>
        <v>8</v>
      </c>
      <c r="C2796" t="str">
        <f t="shared" si="436"/>
        <v>Nil</v>
      </c>
      <c r="D2796" t="str">
        <f t="shared" si="437"/>
        <v>BattenSpring</v>
      </c>
      <c r="E2796" s="20">
        <f t="shared" si="431"/>
        <v>41862</v>
      </c>
      <c r="F2796" t="str">
        <f t="shared" si="432"/>
        <v>None_8h</v>
      </c>
      <c r="G2796">
        <f t="shared" si="433"/>
        <v>49</v>
      </c>
      <c r="H2796" t="str">
        <f t="shared" si="434"/>
        <v>NO</v>
      </c>
      <c r="I2796">
        <f t="shared" si="438"/>
        <v>2.8238424693986164</v>
      </c>
      <c r="J2796">
        <f t="shared" si="439"/>
        <v>10</v>
      </c>
      <c r="O2796" t="s">
        <v>455</v>
      </c>
      <c r="P2796" s="1">
        <v>41862</v>
      </c>
      <c r="Q2796" t="s">
        <v>441</v>
      </c>
      <c r="R2796">
        <v>49</v>
      </c>
      <c r="S2796">
        <v>1</v>
      </c>
      <c r="U2796" s="7">
        <v>2.8238424693986164</v>
      </c>
      <c r="V2796" s="7">
        <v>10</v>
      </c>
    </row>
    <row r="2797" spans="1:22" x14ac:dyDescent="0.3">
      <c r="A2797" t="str">
        <f t="shared" si="430"/>
        <v>Exp4</v>
      </c>
      <c r="B2797">
        <f t="shared" si="435"/>
        <v>8</v>
      </c>
      <c r="C2797" t="str">
        <f t="shared" si="436"/>
        <v>Nil</v>
      </c>
      <c r="D2797" t="str">
        <f t="shared" si="437"/>
        <v>BattenSpring</v>
      </c>
      <c r="E2797" s="20">
        <f t="shared" si="431"/>
        <v>41862</v>
      </c>
      <c r="F2797" t="str">
        <f t="shared" si="432"/>
        <v>None_8h</v>
      </c>
      <c r="G2797">
        <f t="shared" si="433"/>
        <v>49</v>
      </c>
      <c r="H2797" t="str">
        <f t="shared" si="434"/>
        <v>NO</v>
      </c>
      <c r="I2797">
        <f t="shared" si="438"/>
        <v>2.7376263970196915</v>
      </c>
      <c r="J2797">
        <f t="shared" si="439"/>
        <v>10</v>
      </c>
      <c r="S2797">
        <v>2</v>
      </c>
      <c r="U2797" s="7">
        <v>2.7376263970196915</v>
      </c>
      <c r="V2797" s="7">
        <v>10</v>
      </c>
    </row>
    <row r="2798" spans="1:22" x14ac:dyDescent="0.3">
      <c r="A2798" t="str">
        <f t="shared" si="430"/>
        <v>Exp4</v>
      </c>
      <c r="B2798">
        <f t="shared" si="435"/>
        <v>8</v>
      </c>
      <c r="C2798" t="str">
        <f t="shared" si="436"/>
        <v>Nil</v>
      </c>
      <c r="D2798" t="str">
        <f t="shared" si="437"/>
        <v>BattenSpring</v>
      </c>
      <c r="E2798" s="20">
        <f t="shared" si="431"/>
        <v>41862</v>
      </c>
      <c r="F2798" t="str">
        <f t="shared" si="432"/>
        <v>None_8h</v>
      </c>
      <c r="G2798">
        <f t="shared" si="433"/>
        <v>49</v>
      </c>
      <c r="H2798" t="str">
        <f t="shared" si="434"/>
        <v>NO</v>
      </c>
      <c r="I2798">
        <f t="shared" si="438"/>
        <v>2.7663650878126664</v>
      </c>
      <c r="J2798">
        <f t="shared" si="439"/>
        <v>10</v>
      </c>
      <c r="S2798">
        <v>3</v>
      </c>
      <c r="U2798" s="7">
        <v>2.7663650878126664</v>
      </c>
      <c r="V2798" s="7">
        <v>10</v>
      </c>
    </row>
    <row r="2799" spans="1:22" x14ac:dyDescent="0.3">
      <c r="A2799" t="str">
        <f t="shared" si="430"/>
        <v>Exp4</v>
      </c>
      <c r="B2799">
        <f t="shared" si="435"/>
        <v>8</v>
      </c>
      <c r="C2799" t="str">
        <f t="shared" si="436"/>
        <v>Nil</v>
      </c>
      <c r="D2799" t="str">
        <f t="shared" si="437"/>
        <v>BattenSpring</v>
      </c>
      <c r="E2799" s="20">
        <f t="shared" si="431"/>
        <v>41862</v>
      </c>
      <c r="F2799" t="str">
        <f t="shared" si="432"/>
        <v>None_8h</v>
      </c>
      <c r="G2799">
        <f t="shared" si="433"/>
        <v>49</v>
      </c>
      <c r="H2799" t="str">
        <f t="shared" si="434"/>
        <v>NO</v>
      </c>
      <c r="I2799">
        <f t="shared" si="438"/>
        <v>2.7136774880255454</v>
      </c>
      <c r="J2799">
        <f t="shared" si="439"/>
        <v>9</v>
      </c>
      <c r="S2799">
        <v>4</v>
      </c>
      <c r="U2799" s="7">
        <v>2.7136774880255454</v>
      </c>
      <c r="V2799" s="7">
        <v>9</v>
      </c>
    </row>
    <row r="2800" spans="1:22" x14ac:dyDescent="0.3">
      <c r="A2800" t="str">
        <f t="shared" si="430"/>
        <v>Exp4</v>
      </c>
      <c r="B2800">
        <f t="shared" si="435"/>
        <v>8</v>
      </c>
      <c r="C2800" t="str">
        <f t="shared" si="436"/>
        <v>Nil</v>
      </c>
      <c r="D2800" t="str">
        <f t="shared" si="437"/>
        <v>BattenSpring</v>
      </c>
      <c r="E2800" s="20">
        <f t="shared" si="431"/>
        <v>41862</v>
      </c>
      <c r="F2800" t="str">
        <f t="shared" si="432"/>
        <v>None_8h</v>
      </c>
      <c r="G2800">
        <f t="shared" si="433"/>
        <v>59</v>
      </c>
      <c r="H2800" t="str">
        <f t="shared" si="434"/>
        <v>NO</v>
      </c>
      <c r="I2800">
        <f t="shared" si="438"/>
        <v>2.8142629058009581</v>
      </c>
      <c r="J2800">
        <f t="shared" si="439"/>
        <v>10</v>
      </c>
      <c r="R2800">
        <v>59</v>
      </c>
      <c r="S2800">
        <v>1</v>
      </c>
      <c r="U2800" s="7">
        <v>2.8142629058009581</v>
      </c>
      <c r="V2800" s="7">
        <v>10</v>
      </c>
    </row>
    <row r="2801" spans="1:22" x14ac:dyDescent="0.3">
      <c r="A2801" t="str">
        <f t="shared" si="430"/>
        <v>Exp4</v>
      </c>
      <c r="B2801">
        <f t="shared" si="435"/>
        <v>8</v>
      </c>
      <c r="C2801" t="str">
        <f t="shared" si="436"/>
        <v>Nil</v>
      </c>
      <c r="D2801" t="str">
        <f t="shared" si="437"/>
        <v>BattenSpring</v>
      </c>
      <c r="E2801" s="20">
        <f t="shared" si="431"/>
        <v>41862</v>
      </c>
      <c r="F2801" t="str">
        <f t="shared" si="432"/>
        <v>None_8h</v>
      </c>
      <c r="G2801">
        <f t="shared" si="433"/>
        <v>59</v>
      </c>
      <c r="H2801" t="str">
        <f t="shared" si="434"/>
        <v>NO</v>
      </c>
      <c r="I2801">
        <f t="shared" si="438"/>
        <v>2.8621607237892497</v>
      </c>
      <c r="J2801">
        <f t="shared" si="439"/>
        <v>10</v>
      </c>
      <c r="S2801">
        <v>2</v>
      </c>
      <c r="U2801" s="7">
        <v>2.8621607237892497</v>
      </c>
      <c r="V2801" s="7">
        <v>10</v>
      </c>
    </row>
    <row r="2802" spans="1:22" x14ac:dyDescent="0.3">
      <c r="A2802" t="str">
        <f t="shared" si="430"/>
        <v>Exp4</v>
      </c>
      <c r="B2802">
        <f t="shared" si="435"/>
        <v>8</v>
      </c>
      <c r="C2802" t="str">
        <f t="shared" si="436"/>
        <v>Nil</v>
      </c>
      <c r="D2802" t="str">
        <f t="shared" si="437"/>
        <v>BattenSpring</v>
      </c>
      <c r="E2802" s="20">
        <f t="shared" si="431"/>
        <v>41862</v>
      </c>
      <c r="F2802" t="str">
        <f t="shared" si="432"/>
        <v>None_8h</v>
      </c>
      <c r="G2802">
        <f t="shared" si="433"/>
        <v>59</v>
      </c>
      <c r="H2802" t="str">
        <f t="shared" si="434"/>
        <v>NO</v>
      </c>
      <c r="I2802">
        <f t="shared" si="438"/>
        <v>2.8046833422032997</v>
      </c>
      <c r="J2802">
        <f t="shared" si="439"/>
        <v>10</v>
      </c>
      <c r="S2802">
        <v>3</v>
      </c>
      <c r="U2802" s="7">
        <v>2.8046833422032997</v>
      </c>
      <c r="V2802" s="7">
        <v>10</v>
      </c>
    </row>
    <row r="2803" spans="1:22" x14ac:dyDescent="0.3">
      <c r="A2803" t="str">
        <f t="shared" si="430"/>
        <v>Exp4</v>
      </c>
      <c r="B2803">
        <f t="shared" si="435"/>
        <v>8</v>
      </c>
      <c r="C2803" t="str">
        <f t="shared" si="436"/>
        <v>Nil</v>
      </c>
      <c r="D2803" t="str">
        <f t="shared" si="437"/>
        <v>BattenSpring</v>
      </c>
      <c r="E2803" s="20">
        <f t="shared" si="431"/>
        <v>41862</v>
      </c>
      <c r="F2803" t="str">
        <f t="shared" si="432"/>
        <v>None_8h</v>
      </c>
      <c r="G2803">
        <f t="shared" si="433"/>
        <v>59</v>
      </c>
      <c r="H2803" t="str">
        <f t="shared" si="434"/>
        <v>NO</v>
      </c>
      <c r="I2803">
        <f t="shared" si="438"/>
        <v>2.8956891963810536</v>
      </c>
      <c r="J2803">
        <f t="shared" si="439"/>
        <v>10</v>
      </c>
      <c r="S2803">
        <v>4</v>
      </c>
      <c r="U2803" s="7">
        <v>2.8956891963810536</v>
      </c>
      <c r="V2803" s="7">
        <v>10</v>
      </c>
    </row>
    <row r="2804" spans="1:22" x14ac:dyDescent="0.3">
      <c r="A2804" t="str">
        <f t="shared" si="430"/>
        <v>Exp4</v>
      </c>
      <c r="B2804">
        <f t="shared" si="435"/>
        <v>8</v>
      </c>
      <c r="C2804" t="str">
        <f t="shared" si="436"/>
        <v>Nil</v>
      </c>
      <c r="D2804" t="str">
        <f t="shared" si="437"/>
        <v>BattenSpring</v>
      </c>
      <c r="E2804" s="20">
        <f t="shared" si="431"/>
        <v>41862</v>
      </c>
      <c r="F2804" t="str">
        <f t="shared" si="432"/>
        <v>None_8h</v>
      </c>
      <c r="G2804">
        <f t="shared" si="433"/>
        <v>65</v>
      </c>
      <c r="H2804" t="str">
        <f t="shared" si="434"/>
        <v>NO</v>
      </c>
      <c r="I2804">
        <f t="shared" si="438"/>
        <v>2.6562001064395955</v>
      </c>
      <c r="J2804">
        <f t="shared" si="439"/>
        <v>10</v>
      </c>
      <c r="R2804">
        <v>65</v>
      </c>
      <c r="S2804">
        <v>1</v>
      </c>
      <c r="U2804" s="7">
        <v>2.6562001064395955</v>
      </c>
      <c r="V2804" s="7">
        <v>10</v>
      </c>
    </row>
    <row r="2805" spans="1:22" x14ac:dyDescent="0.3">
      <c r="A2805" t="str">
        <f t="shared" si="430"/>
        <v>Exp4</v>
      </c>
      <c r="B2805">
        <f t="shared" si="435"/>
        <v>8</v>
      </c>
      <c r="C2805" t="str">
        <f t="shared" si="436"/>
        <v>Nil</v>
      </c>
      <c r="D2805" t="str">
        <f t="shared" si="437"/>
        <v>BattenSpring</v>
      </c>
      <c r="E2805" s="20">
        <f t="shared" si="431"/>
        <v>41862</v>
      </c>
      <c r="F2805" t="str">
        <f t="shared" si="432"/>
        <v>None_8h</v>
      </c>
      <c r="G2805">
        <f t="shared" si="433"/>
        <v>65</v>
      </c>
      <c r="H2805" t="str">
        <f t="shared" si="434"/>
        <v>NO</v>
      </c>
      <c r="I2805">
        <f t="shared" si="438"/>
        <v>2.6993081426290582</v>
      </c>
      <c r="J2805">
        <f t="shared" si="439"/>
        <v>9</v>
      </c>
      <c r="S2805">
        <v>2</v>
      </c>
      <c r="U2805" s="7">
        <v>2.6993081426290582</v>
      </c>
      <c r="V2805" s="7">
        <v>9</v>
      </c>
    </row>
    <row r="2806" spans="1:22" x14ac:dyDescent="0.3">
      <c r="A2806" t="str">
        <f t="shared" si="430"/>
        <v>Exp4</v>
      </c>
      <c r="B2806">
        <f t="shared" si="435"/>
        <v>8</v>
      </c>
      <c r="C2806" t="str">
        <f t="shared" si="436"/>
        <v>Nil</v>
      </c>
      <c r="D2806" t="str">
        <f t="shared" si="437"/>
        <v>BattenSpring</v>
      </c>
      <c r="E2806" s="20">
        <f t="shared" si="431"/>
        <v>41862</v>
      </c>
      <c r="F2806" t="str">
        <f t="shared" si="432"/>
        <v>None_8h</v>
      </c>
      <c r="G2806">
        <f t="shared" si="433"/>
        <v>65</v>
      </c>
      <c r="H2806" t="str">
        <f t="shared" si="434"/>
        <v>NO</v>
      </c>
      <c r="I2806">
        <f t="shared" si="438"/>
        <v>2.8238424693986164</v>
      </c>
      <c r="J2806">
        <f t="shared" si="439"/>
        <v>9</v>
      </c>
      <c r="S2806">
        <v>3</v>
      </c>
      <c r="U2806" s="7">
        <v>2.8238424693986164</v>
      </c>
      <c r="V2806" s="7">
        <v>9</v>
      </c>
    </row>
    <row r="2807" spans="1:22" x14ac:dyDescent="0.3">
      <c r="A2807" t="str">
        <f t="shared" si="430"/>
        <v>Exp4</v>
      </c>
      <c r="B2807">
        <f t="shared" si="435"/>
        <v>8</v>
      </c>
      <c r="C2807" t="str">
        <f t="shared" si="436"/>
        <v>Nil</v>
      </c>
      <c r="D2807" t="str">
        <f t="shared" si="437"/>
        <v>BattenSpring</v>
      </c>
      <c r="E2807" s="20">
        <f t="shared" si="431"/>
        <v>41862</v>
      </c>
      <c r="F2807" t="str">
        <f t="shared" si="432"/>
        <v>None_8h</v>
      </c>
      <c r="G2807">
        <f t="shared" si="433"/>
        <v>65</v>
      </c>
      <c r="H2807" t="str">
        <f t="shared" si="434"/>
        <v>NO</v>
      </c>
      <c r="I2807">
        <f t="shared" si="438"/>
        <v>2.7855242150079831</v>
      </c>
      <c r="J2807">
        <f t="shared" si="439"/>
        <v>10</v>
      </c>
      <c r="S2807">
        <v>4</v>
      </c>
      <c r="U2807" s="7">
        <v>2.7855242150079831</v>
      </c>
      <c r="V2807" s="7">
        <v>10</v>
      </c>
    </row>
    <row r="2808" spans="1:22" x14ac:dyDescent="0.3">
      <c r="A2808" t="str">
        <f t="shared" si="430"/>
        <v>Exp4</v>
      </c>
      <c r="B2808">
        <f t="shared" si="435"/>
        <v>8</v>
      </c>
      <c r="C2808" t="str">
        <f t="shared" si="436"/>
        <v>Nil</v>
      </c>
      <c r="D2808" t="str">
        <f t="shared" si="437"/>
        <v>BattenSpring</v>
      </c>
      <c r="E2808" s="20">
        <f t="shared" si="431"/>
        <v>41869</v>
      </c>
      <c r="F2808" t="str">
        <f t="shared" si="432"/>
        <v>None_8h</v>
      </c>
      <c r="G2808">
        <f t="shared" si="433"/>
        <v>72</v>
      </c>
      <c r="H2808" t="str">
        <f t="shared" si="434"/>
        <v>NO</v>
      </c>
      <c r="I2808">
        <f t="shared" si="438"/>
        <v>3.5801721389862928</v>
      </c>
      <c r="J2808">
        <f t="shared" si="439"/>
        <v>13</v>
      </c>
      <c r="P2808" s="1">
        <v>41869</v>
      </c>
      <c r="Q2808" t="s">
        <v>441</v>
      </c>
      <c r="R2808">
        <v>72</v>
      </c>
      <c r="S2808">
        <v>1</v>
      </c>
      <c r="U2808" s="7">
        <v>3.5801721389862928</v>
      </c>
      <c r="V2808" s="7">
        <v>13</v>
      </c>
    </row>
    <row r="2809" spans="1:22" x14ac:dyDescent="0.3">
      <c r="A2809" t="str">
        <f t="shared" si="430"/>
        <v>Exp4</v>
      </c>
      <c r="B2809">
        <f t="shared" si="435"/>
        <v>8</v>
      </c>
      <c r="C2809" t="str">
        <f t="shared" si="436"/>
        <v>Nil</v>
      </c>
      <c r="D2809" t="str">
        <f t="shared" si="437"/>
        <v>BattenSpring</v>
      </c>
      <c r="E2809" s="20">
        <f t="shared" si="431"/>
        <v>41869</v>
      </c>
      <c r="F2809" t="str">
        <f t="shared" si="432"/>
        <v>None_8h</v>
      </c>
      <c r="G2809">
        <f t="shared" si="433"/>
        <v>72</v>
      </c>
      <c r="H2809" t="str">
        <f t="shared" si="434"/>
        <v>NO</v>
      </c>
      <c r="I2809">
        <f t="shared" si="438"/>
        <v>3.5967484858144725</v>
      </c>
      <c r="J2809">
        <f t="shared" si="439"/>
        <v>13</v>
      </c>
      <c r="S2809">
        <v>2</v>
      </c>
      <c r="U2809" s="7">
        <v>3.5967484858144725</v>
      </c>
      <c r="V2809" s="7">
        <v>13</v>
      </c>
    </row>
    <row r="2810" spans="1:22" x14ac:dyDescent="0.3">
      <c r="A2810" t="str">
        <f t="shared" si="430"/>
        <v>Exp4</v>
      </c>
      <c r="B2810">
        <f t="shared" si="435"/>
        <v>8</v>
      </c>
      <c r="C2810" t="str">
        <f t="shared" si="436"/>
        <v>Nil</v>
      </c>
      <c r="D2810" t="str">
        <f t="shared" si="437"/>
        <v>BattenSpring</v>
      </c>
      <c r="E2810" s="20">
        <f t="shared" si="431"/>
        <v>41869</v>
      </c>
      <c r="F2810" t="str">
        <f t="shared" si="432"/>
        <v>None_8h</v>
      </c>
      <c r="G2810">
        <f t="shared" si="433"/>
        <v>72</v>
      </c>
      <c r="H2810" t="str">
        <f t="shared" si="434"/>
        <v>NO</v>
      </c>
      <c r="I2810">
        <f t="shared" si="438"/>
        <v>3.4890022314313036</v>
      </c>
      <c r="J2810">
        <f t="shared" si="439"/>
        <v>12</v>
      </c>
      <c r="S2810">
        <v>3</v>
      </c>
      <c r="U2810" s="7">
        <v>3.4890022314313036</v>
      </c>
      <c r="V2810" s="7">
        <v>12</v>
      </c>
    </row>
    <row r="2811" spans="1:22" x14ac:dyDescent="0.3">
      <c r="A2811" t="str">
        <f t="shared" si="430"/>
        <v>Exp4</v>
      </c>
      <c r="B2811">
        <f t="shared" si="435"/>
        <v>8</v>
      </c>
      <c r="C2811" t="str">
        <f t="shared" si="436"/>
        <v>Nil</v>
      </c>
      <c r="D2811" t="str">
        <f t="shared" si="437"/>
        <v>BattenSpring</v>
      </c>
      <c r="E2811" s="20">
        <f t="shared" si="431"/>
        <v>41869</v>
      </c>
      <c r="F2811" t="str">
        <f t="shared" si="432"/>
        <v>None_8h</v>
      </c>
      <c r="G2811">
        <f t="shared" si="433"/>
        <v>72</v>
      </c>
      <c r="H2811" t="str">
        <f t="shared" si="434"/>
        <v>NO</v>
      </c>
      <c r="I2811">
        <f t="shared" si="438"/>
        <v>3.5553076187440231</v>
      </c>
      <c r="J2811">
        <f t="shared" si="439"/>
        <v>13</v>
      </c>
      <c r="S2811">
        <v>4</v>
      </c>
      <c r="U2811" s="7">
        <v>3.5553076187440231</v>
      </c>
      <c r="V2811" s="7">
        <v>13</v>
      </c>
    </row>
    <row r="2812" spans="1:22" x14ac:dyDescent="0.3">
      <c r="A2812" t="str">
        <f t="shared" si="430"/>
        <v>Exp4</v>
      </c>
      <c r="B2812">
        <f t="shared" si="435"/>
        <v>8</v>
      </c>
      <c r="C2812" t="str">
        <f t="shared" si="436"/>
        <v>Nil</v>
      </c>
      <c r="D2812" t="str">
        <f t="shared" si="437"/>
        <v>BattenSpring</v>
      </c>
      <c r="E2812" s="20">
        <f t="shared" si="431"/>
        <v>41869</v>
      </c>
      <c r="F2812" t="str">
        <f t="shared" si="432"/>
        <v>None_8h</v>
      </c>
      <c r="G2812">
        <f t="shared" si="433"/>
        <v>77</v>
      </c>
      <c r="H2812" t="str">
        <f t="shared" si="434"/>
        <v>NO</v>
      </c>
      <c r="I2812">
        <f t="shared" si="438"/>
        <v>3.4848581447242588</v>
      </c>
      <c r="J2812">
        <f t="shared" si="439"/>
        <v>12</v>
      </c>
      <c r="R2812">
        <v>77</v>
      </c>
      <c r="S2812">
        <v>1</v>
      </c>
      <c r="U2812" s="7">
        <v>3.4848581447242588</v>
      </c>
      <c r="V2812" s="7">
        <v>12</v>
      </c>
    </row>
    <row r="2813" spans="1:22" x14ac:dyDescent="0.3">
      <c r="A2813" t="str">
        <f t="shared" si="430"/>
        <v>Exp4</v>
      </c>
      <c r="B2813">
        <f t="shared" si="435"/>
        <v>8</v>
      </c>
      <c r="C2813" t="str">
        <f t="shared" si="436"/>
        <v>Nil</v>
      </c>
      <c r="D2813" t="str">
        <f t="shared" si="437"/>
        <v>BattenSpring</v>
      </c>
      <c r="E2813" s="20">
        <f t="shared" si="431"/>
        <v>41869</v>
      </c>
      <c r="F2813" t="str">
        <f t="shared" si="432"/>
        <v>None_8h</v>
      </c>
      <c r="G2813">
        <f t="shared" si="433"/>
        <v>77</v>
      </c>
      <c r="H2813" t="str">
        <f t="shared" si="434"/>
        <v>NO</v>
      </c>
      <c r="I2813">
        <f t="shared" si="438"/>
        <v>3.6008925725215173</v>
      </c>
      <c r="J2813">
        <f t="shared" si="439"/>
        <v>13</v>
      </c>
      <c r="S2813">
        <v>2</v>
      </c>
      <c r="U2813" s="7">
        <v>3.6008925725215173</v>
      </c>
      <c r="V2813" s="7">
        <v>13</v>
      </c>
    </row>
    <row r="2814" spans="1:22" x14ac:dyDescent="0.3">
      <c r="A2814" t="str">
        <f t="shared" si="430"/>
        <v>Exp4</v>
      </c>
      <c r="B2814">
        <f t="shared" si="435"/>
        <v>8</v>
      </c>
      <c r="C2814" t="str">
        <f t="shared" si="436"/>
        <v>Nil</v>
      </c>
      <c r="D2814" t="str">
        <f t="shared" si="437"/>
        <v>BattenSpring</v>
      </c>
      <c r="E2814" s="20">
        <f t="shared" si="431"/>
        <v>41869</v>
      </c>
      <c r="F2814" t="str">
        <f t="shared" si="432"/>
        <v>None_8h</v>
      </c>
      <c r="G2814">
        <f t="shared" si="433"/>
        <v>77</v>
      </c>
      <c r="H2814" t="str">
        <f t="shared" si="434"/>
        <v>NO</v>
      </c>
      <c r="I2814">
        <f t="shared" si="438"/>
        <v>3.7873764743385401</v>
      </c>
      <c r="J2814">
        <f t="shared" si="439"/>
        <v>12</v>
      </c>
      <c r="S2814">
        <v>3</v>
      </c>
      <c r="U2814" s="7">
        <v>3.7873764743385401</v>
      </c>
      <c r="V2814" s="7">
        <v>12</v>
      </c>
    </row>
    <row r="2815" spans="1:22" x14ac:dyDescent="0.3">
      <c r="A2815" t="str">
        <f t="shared" si="430"/>
        <v>Exp4</v>
      </c>
      <c r="B2815">
        <f t="shared" si="435"/>
        <v>8</v>
      </c>
      <c r="C2815" t="str">
        <f t="shared" si="436"/>
        <v>Nil</v>
      </c>
      <c r="D2815" t="str">
        <f t="shared" si="437"/>
        <v>BattenSpring</v>
      </c>
      <c r="E2815" s="20">
        <f t="shared" si="431"/>
        <v>41869</v>
      </c>
      <c r="F2815" t="str">
        <f t="shared" si="432"/>
        <v>None_8h</v>
      </c>
      <c r="G2815">
        <f t="shared" si="433"/>
        <v>77</v>
      </c>
      <c r="H2815" t="str">
        <f t="shared" si="434"/>
        <v>NO</v>
      </c>
      <c r="I2815">
        <f t="shared" si="438"/>
        <v>4.3661270236612699</v>
      </c>
      <c r="J2815">
        <f t="shared" si="439"/>
        <v>15</v>
      </c>
      <c r="S2815">
        <v>4</v>
      </c>
      <c r="U2815" s="7">
        <v>4.3661270236612699</v>
      </c>
      <c r="V2815" s="7">
        <v>15</v>
      </c>
    </row>
    <row r="2816" spans="1:22" x14ac:dyDescent="0.3">
      <c r="A2816" t="str">
        <f t="shared" si="430"/>
        <v>Exp4</v>
      </c>
      <c r="B2816">
        <f t="shared" si="435"/>
        <v>8</v>
      </c>
      <c r="C2816" t="str">
        <f t="shared" si="436"/>
        <v>Nil</v>
      </c>
      <c r="D2816" t="str">
        <f t="shared" si="437"/>
        <v>BattenSpring</v>
      </c>
      <c r="E2816" s="20">
        <f t="shared" si="431"/>
        <v>41869</v>
      </c>
      <c r="F2816" t="str">
        <f t="shared" si="432"/>
        <v>None_8h</v>
      </c>
      <c r="G2816">
        <f t="shared" si="433"/>
        <v>94</v>
      </c>
      <c r="H2816" t="str">
        <f t="shared" si="434"/>
        <v>NO</v>
      </c>
      <c r="I2816">
        <f t="shared" si="438"/>
        <v>3.5594517054510679</v>
      </c>
      <c r="J2816">
        <f t="shared" si="439"/>
        <v>13</v>
      </c>
      <c r="R2816">
        <v>94</v>
      </c>
      <c r="S2816">
        <v>1</v>
      </c>
      <c r="U2816" s="7">
        <v>3.5594517054510679</v>
      </c>
      <c r="V2816" s="7">
        <v>13</v>
      </c>
    </row>
    <row r="2817" spans="1:22" x14ac:dyDescent="0.3">
      <c r="A2817" t="str">
        <f t="shared" si="430"/>
        <v>Exp4</v>
      </c>
      <c r="B2817">
        <f t="shared" si="435"/>
        <v>8</v>
      </c>
      <c r="C2817" t="str">
        <f t="shared" si="436"/>
        <v>Nil</v>
      </c>
      <c r="D2817" t="str">
        <f t="shared" si="437"/>
        <v>BattenSpring</v>
      </c>
      <c r="E2817" s="20">
        <f t="shared" si="431"/>
        <v>41869</v>
      </c>
      <c r="F2817" t="str">
        <f t="shared" si="432"/>
        <v>None_8h</v>
      </c>
      <c r="G2817">
        <f t="shared" si="433"/>
        <v>94</v>
      </c>
      <c r="H2817" t="str">
        <f t="shared" si="434"/>
        <v>NO</v>
      </c>
      <c r="I2817">
        <f t="shared" si="438"/>
        <v>3.5884603124003824</v>
      </c>
      <c r="J2817">
        <f t="shared" si="439"/>
        <v>13</v>
      </c>
      <c r="S2817">
        <v>2</v>
      </c>
      <c r="U2817" s="7">
        <v>3.5884603124003824</v>
      </c>
      <c r="V2817" s="7">
        <v>13</v>
      </c>
    </row>
    <row r="2818" spans="1:22" x14ac:dyDescent="0.3">
      <c r="A2818" t="str">
        <f t="shared" si="430"/>
        <v>Exp4</v>
      </c>
      <c r="B2818">
        <f t="shared" si="435"/>
        <v>8</v>
      </c>
      <c r="C2818" t="str">
        <f t="shared" si="436"/>
        <v>Nil</v>
      </c>
      <c r="D2818" t="str">
        <f t="shared" si="437"/>
        <v>BattenSpring</v>
      </c>
      <c r="E2818" s="20">
        <f t="shared" si="431"/>
        <v>41869</v>
      </c>
      <c r="F2818" t="str">
        <f t="shared" si="432"/>
        <v>None_8h</v>
      </c>
      <c r="G2818">
        <f t="shared" si="433"/>
        <v>94</v>
      </c>
      <c r="H2818" t="str">
        <f t="shared" si="434"/>
        <v>NO</v>
      </c>
      <c r="I2818">
        <f t="shared" si="438"/>
        <v>3.8288173414089894</v>
      </c>
      <c r="J2818">
        <f t="shared" si="439"/>
        <v>13</v>
      </c>
      <c r="S2818">
        <v>3</v>
      </c>
      <c r="U2818" s="7">
        <v>3.8288173414089894</v>
      </c>
      <c r="V2818" s="7">
        <v>13</v>
      </c>
    </row>
    <row r="2819" spans="1:22" x14ac:dyDescent="0.3">
      <c r="A2819" t="str">
        <f t="shared" ref="A2819:A2882" si="440">IF(L2819="",A2818,L2819)</f>
        <v>Exp4</v>
      </c>
      <c r="B2819">
        <f t="shared" si="435"/>
        <v>8</v>
      </c>
      <c r="C2819" t="str">
        <f t="shared" si="436"/>
        <v>Nil</v>
      </c>
      <c r="D2819" t="str">
        <f t="shared" si="437"/>
        <v>BattenSpring</v>
      </c>
      <c r="E2819" s="20">
        <f t="shared" ref="E2819:E2882" si="441">IF(P2819="",E2818,P2819)</f>
        <v>41869</v>
      </c>
      <c r="F2819" t="str">
        <f t="shared" ref="F2819:F2882" si="442">IF(Q2819="",F2818,Q2819)</f>
        <v>None_8h</v>
      </c>
      <c r="G2819">
        <f t="shared" ref="G2819:G2882" si="443">IF(R2819="",G2818,R2819)</f>
        <v>94</v>
      </c>
      <c r="H2819" t="str">
        <f t="shared" ref="H2819:H2882" si="444">IF(T2819="","NO","YES")</f>
        <v>NO</v>
      </c>
      <c r="I2819">
        <f t="shared" si="438"/>
        <v>3.8495377749442143</v>
      </c>
      <c r="J2819">
        <f t="shared" si="439"/>
        <v>13</v>
      </c>
      <c r="S2819">
        <v>4</v>
      </c>
      <c r="U2819" s="7">
        <v>3.8495377749442143</v>
      </c>
      <c r="V2819" s="7">
        <v>13</v>
      </c>
    </row>
    <row r="2820" spans="1:22" x14ac:dyDescent="0.3">
      <c r="A2820" t="str">
        <f t="shared" si="440"/>
        <v>Exp4</v>
      </c>
      <c r="B2820">
        <f t="shared" ref="B2820:B2883" si="445">IF(L2820="",B2819,M2820)</f>
        <v>8</v>
      </c>
      <c r="C2820" t="str">
        <f t="shared" ref="C2820:C2883" si="446">IF(O2820="",C2819,O2820)</f>
        <v>Nil</v>
      </c>
      <c r="D2820" t="str">
        <f t="shared" ref="D2820:D2883" si="447">IF(N2820="",D2819,N2820)</f>
        <v>BattenSpring</v>
      </c>
      <c r="E2820" s="20">
        <f t="shared" si="441"/>
        <v>41874</v>
      </c>
      <c r="F2820" t="str">
        <f t="shared" si="442"/>
        <v>None_8h</v>
      </c>
      <c r="G2820">
        <f t="shared" si="443"/>
        <v>50</v>
      </c>
      <c r="H2820" t="str">
        <f t="shared" si="444"/>
        <v>NO</v>
      </c>
      <c r="I2820">
        <f t="shared" ref="I2820:I2883" si="448">IF(U2820="","",U2820)</f>
        <v>4.2528019925280196</v>
      </c>
      <c r="J2820">
        <f t="shared" ref="J2820:J2883" si="449">IF(V2820="","",V2820)</f>
        <v>16</v>
      </c>
      <c r="P2820" s="1">
        <v>41874</v>
      </c>
      <c r="Q2820" t="s">
        <v>441</v>
      </c>
      <c r="R2820">
        <v>50</v>
      </c>
      <c r="S2820">
        <v>1</v>
      </c>
      <c r="U2820" s="7">
        <v>4.2528019925280196</v>
      </c>
      <c r="V2820" s="7">
        <v>16</v>
      </c>
    </row>
    <row r="2821" spans="1:22" x14ac:dyDescent="0.3">
      <c r="A2821" t="str">
        <f t="shared" si="440"/>
        <v>Exp4</v>
      </c>
      <c r="B2821">
        <f t="shared" si="445"/>
        <v>8</v>
      </c>
      <c r="C2821" t="str">
        <f t="shared" si="446"/>
        <v>Nil</v>
      </c>
      <c r="D2821" t="str">
        <f t="shared" si="447"/>
        <v>BattenSpring</v>
      </c>
      <c r="E2821" s="20">
        <f t="shared" si="441"/>
        <v>41874</v>
      </c>
      <c r="F2821" t="str">
        <f t="shared" si="442"/>
        <v>None_8h</v>
      </c>
      <c r="G2821">
        <f t="shared" si="443"/>
        <v>50</v>
      </c>
      <c r="H2821" t="str">
        <f t="shared" si="444"/>
        <v>NO</v>
      </c>
      <c r="I2821">
        <f t="shared" si="448"/>
        <v>4.2963885429638857</v>
      </c>
      <c r="J2821">
        <f t="shared" si="449"/>
        <v>15</v>
      </c>
      <c r="S2821">
        <v>2</v>
      </c>
      <c r="U2821" s="7">
        <v>4.2963885429638857</v>
      </c>
      <c r="V2821" s="7">
        <v>15</v>
      </c>
    </row>
    <row r="2822" spans="1:22" x14ac:dyDescent="0.3">
      <c r="A2822" t="str">
        <f t="shared" si="440"/>
        <v>Exp4</v>
      </c>
      <c r="B2822">
        <f t="shared" si="445"/>
        <v>8</v>
      </c>
      <c r="C2822" t="str">
        <f t="shared" si="446"/>
        <v>Nil</v>
      </c>
      <c r="D2822" t="str">
        <f t="shared" si="447"/>
        <v>BattenSpring</v>
      </c>
      <c r="E2822" s="20">
        <f t="shared" si="441"/>
        <v>41874</v>
      </c>
      <c r="F2822" t="str">
        <f t="shared" si="442"/>
        <v>None_8h</v>
      </c>
      <c r="G2822">
        <f t="shared" si="443"/>
        <v>50</v>
      </c>
      <c r="H2822" t="str">
        <f t="shared" si="444"/>
        <v>NO</v>
      </c>
      <c r="I2822">
        <f t="shared" si="448"/>
        <v>4.5230386052303864</v>
      </c>
      <c r="J2822">
        <f t="shared" si="449"/>
        <v>16</v>
      </c>
      <c r="S2822">
        <v>3</v>
      </c>
      <c r="U2822" s="7">
        <v>4.5230386052303864</v>
      </c>
      <c r="V2822" s="7">
        <v>16</v>
      </c>
    </row>
    <row r="2823" spans="1:22" x14ac:dyDescent="0.3">
      <c r="A2823" t="str">
        <f t="shared" si="440"/>
        <v>Exp4</v>
      </c>
      <c r="B2823">
        <f t="shared" si="445"/>
        <v>8</v>
      </c>
      <c r="C2823" t="str">
        <f t="shared" si="446"/>
        <v>Nil</v>
      </c>
      <c r="D2823" t="str">
        <f t="shared" si="447"/>
        <v>BattenSpring</v>
      </c>
      <c r="E2823" s="20">
        <f t="shared" si="441"/>
        <v>41874</v>
      </c>
      <c r="F2823" t="str">
        <f t="shared" si="442"/>
        <v>None_8h</v>
      </c>
      <c r="G2823">
        <f t="shared" si="443"/>
        <v>50</v>
      </c>
      <c r="H2823" t="str">
        <f t="shared" si="444"/>
        <v>NO</v>
      </c>
      <c r="I2823">
        <f t="shared" si="448"/>
        <v>4.1569115815691156</v>
      </c>
      <c r="J2823">
        <f t="shared" si="449"/>
        <v>14</v>
      </c>
      <c r="S2823">
        <v>4</v>
      </c>
      <c r="U2823" s="7">
        <v>4.1569115815691156</v>
      </c>
      <c r="V2823" s="7">
        <v>14</v>
      </c>
    </row>
    <row r="2824" spans="1:22" x14ac:dyDescent="0.3">
      <c r="A2824" t="str">
        <f t="shared" si="440"/>
        <v>Exp4</v>
      </c>
      <c r="B2824">
        <f t="shared" si="445"/>
        <v>8</v>
      </c>
      <c r="C2824" t="str">
        <f t="shared" si="446"/>
        <v>Nil</v>
      </c>
      <c r="D2824" t="str">
        <f t="shared" si="447"/>
        <v>BattenSpring</v>
      </c>
      <c r="E2824" s="20">
        <f t="shared" si="441"/>
        <v>41874</v>
      </c>
      <c r="F2824" t="str">
        <f t="shared" si="442"/>
        <v>None_8h</v>
      </c>
      <c r="G2824">
        <f t="shared" si="443"/>
        <v>71</v>
      </c>
      <c r="H2824" t="str">
        <f t="shared" si="444"/>
        <v>NO</v>
      </c>
      <c r="I2824">
        <f t="shared" si="448"/>
        <v>4.9196762141967625</v>
      </c>
      <c r="J2824">
        <f t="shared" si="449"/>
        <v>17</v>
      </c>
      <c r="R2824">
        <v>71</v>
      </c>
      <c r="S2824">
        <v>1</v>
      </c>
      <c r="U2824" s="7">
        <v>4.9196762141967625</v>
      </c>
      <c r="V2824" s="7">
        <v>17</v>
      </c>
    </row>
    <row r="2825" spans="1:22" x14ac:dyDescent="0.3">
      <c r="A2825" t="str">
        <f t="shared" si="440"/>
        <v>Exp4</v>
      </c>
      <c r="B2825">
        <f t="shared" si="445"/>
        <v>8</v>
      </c>
      <c r="C2825" t="str">
        <f t="shared" si="446"/>
        <v>Nil</v>
      </c>
      <c r="D2825" t="str">
        <f t="shared" si="447"/>
        <v>BattenSpring</v>
      </c>
      <c r="E2825" s="20">
        <f t="shared" si="441"/>
        <v>41874</v>
      </c>
      <c r="F2825" t="str">
        <f t="shared" si="442"/>
        <v>None_8h</v>
      </c>
      <c r="G2825">
        <f t="shared" si="443"/>
        <v>71</v>
      </c>
      <c r="H2825" t="str">
        <f t="shared" si="444"/>
        <v>NO</v>
      </c>
      <c r="I2825">
        <f t="shared" si="448"/>
        <v>4.2833125778331258</v>
      </c>
      <c r="J2825">
        <f t="shared" si="449"/>
        <v>16</v>
      </c>
      <c r="S2825">
        <v>2</v>
      </c>
      <c r="U2825" s="7">
        <v>4.2833125778331258</v>
      </c>
      <c r="V2825" s="7">
        <v>16</v>
      </c>
    </row>
    <row r="2826" spans="1:22" x14ac:dyDescent="0.3">
      <c r="A2826" t="str">
        <f t="shared" si="440"/>
        <v>Exp4</v>
      </c>
      <c r="B2826">
        <f t="shared" si="445"/>
        <v>8</v>
      </c>
      <c r="C2826" t="str">
        <f t="shared" si="446"/>
        <v>Nil</v>
      </c>
      <c r="D2826" t="str">
        <f t="shared" si="447"/>
        <v>BattenSpring</v>
      </c>
      <c r="E2826" s="20">
        <f t="shared" si="441"/>
        <v>41874</v>
      </c>
      <c r="F2826" t="str">
        <f t="shared" si="442"/>
        <v>None_8h</v>
      </c>
      <c r="G2826">
        <f t="shared" si="443"/>
        <v>71</v>
      </c>
      <c r="H2826" t="str">
        <f t="shared" si="444"/>
        <v>NO</v>
      </c>
      <c r="I2826">
        <f t="shared" si="448"/>
        <v>4.2092154420921544</v>
      </c>
      <c r="J2826">
        <f t="shared" si="449"/>
        <v>15</v>
      </c>
      <c r="S2826">
        <v>3</v>
      </c>
      <c r="U2826" s="7">
        <v>4.2092154420921544</v>
      </c>
      <c r="V2826" s="7">
        <v>15</v>
      </c>
    </row>
    <row r="2827" spans="1:22" x14ac:dyDescent="0.3">
      <c r="A2827" t="str">
        <f t="shared" si="440"/>
        <v>Exp4</v>
      </c>
      <c r="B2827">
        <f t="shared" si="445"/>
        <v>8</v>
      </c>
      <c r="C2827" t="str">
        <f t="shared" si="446"/>
        <v>Nil</v>
      </c>
      <c r="D2827" t="str">
        <f t="shared" si="447"/>
        <v>BattenSpring</v>
      </c>
      <c r="E2827" s="20">
        <f t="shared" si="441"/>
        <v>41874</v>
      </c>
      <c r="F2827" t="str">
        <f t="shared" si="442"/>
        <v>None_8h</v>
      </c>
      <c r="G2827">
        <f t="shared" si="443"/>
        <v>71</v>
      </c>
      <c r="H2827" t="str">
        <f t="shared" si="444"/>
        <v>NO</v>
      </c>
      <c r="I2827">
        <f t="shared" si="448"/>
        <v>4.6886674968866746</v>
      </c>
      <c r="J2827">
        <f t="shared" si="449"/>
        <v>15</v>
      </c>
      <c r="S2827">
        <v>4</v>
      </c>
      <c r="U2827" s="7">
        <v>4.6886674968866746</v>
      </c>
      <c r="V2827" s="7">
        <v>15</v>
      </c>
    </row>
    <row r="2828" spans="1:22" x14ac:dyDescent="0.3">
      <c r="A2828" t="str">
        <f t="shared" si="440"/>
        <v>Exp4</v>
      </c>
      <c r="B2828">
        <f t="shared" si="445"/>
        <v>8</v>
      </c>
      <c r="C2828" t="str">
        <f t="shared" si="446"/>
        <v>Nil</v>
      </c>
      <c r="D2828" t="str">
        <f t="shared" si="447"/>
        <v>BattenSpring</v>
      </c>
      <c r="E2828" s="20">
        <f t="shared" si="441"/>
        <v>41874</v>
      </c>
      <c r="F2828" t="str">
        <f t="shared" si="442"/>
        <v>None_8h</v>
      </c>
      <c r="G2828">
        <f t="shared" si="443"/>
        <v>89</v>
      </c>
      <c r="H2828" t="str">
        <f t="shared" si="444"/>
        <v>NO</v>
      </c>
      <c r="I2828">
        <f t="shared" si="448"/>
        <v>4.6712328767123292</v>
      </c>
      <c r="J2828">
        <f t="shared" si="449"/>
        <v>17</v>
      </c>
      <c r="R2828">
        <v>89</v>
      </c>
      <c r="S2828">
        <v>1</v>
      </c>
      <c r="U2828" s="7">
        <v>4.6712328767123292</v>
      </c>
      <c r="V2828" s="7">
        <v>17</v>
      </c>
    </row>
    <row r="2829" spans="1:22" x14ac:dyDescent="0.3">
      <c r="A2829" t="str">
        <f t="shared" si="440"/>
        <v>Exp4</v>
      </c>
      <c r="B2829">
        <f t="shared" si="445"/>
        <v>8</v>
      </c>
      <c r="C2829" t="str">
        <f t="shared" si="446"/>
        <v>Nil</v>
      </c>
      <c r="D2829" t="str">
        <f t="shared" si="447"/>
        <v>BattenSpring</v>
      </c>
      <c r="E2829" s="20">
        <f t="shared" si="441"/>
        <v>41874</v>
      </c>
      <c r="F2829" t="str">
        <f t="shared" si="442"/>
        <v>None_8h</v>
      </c>
      <c r="G2829">
        <f t="shared" si="443"/>
        <v>89</v>
      </c>
      <c r="H2829" t="str">
        <f t="shared" si="444"/>
        <v>NO</v>
      </c>
      <c r="I2829">
        <f t="shared" si="448"/>
        <v>3.9489958559132932</v>
      </c>
      <c r="J2829">
        <f t="shared" si="449"/>
        <v>14</v>
      </c>
      <c r="S2829">
        <v>2</v>
      </c>
      <c r="U2829" s="7">
        <v>3.9489958559132932</v>
      </c>
      <c r="V2829" s="7">
        <v>14</v>
      </c>
    </row>
    <row r="2830" spans="1:22" x14ac:dyDescent="0.3">
      <c r="A2830" t="str">
        <f t="shared" si="440"/>
        <v>Exp4</v>
      </c>
      <c r="B2830">
        <f t="shared" si="445"/>
        <v>8</v>
      </c>
      <c r="C2830" t="str">
        <f t="shared" si="446"/>
        <v>Nil</v>
      </c>
      <c r="D2830" t="str">
        <f t="shared" si="447"/>
        <v>BattenSpring</v>
      </c>
      <c r="E2830" s="20">
        <f t="shared" si="441"/>
        <v>41874</v>
      </c>
      <c r="F2830" t="str">
        <f t="shared" si="442"/>
        <v>None_8h</v>
      </c>
      <c r="G2830">
        <f t="shared" si="443"/>
        <v>89</v>
      </c>
      <c r="H2830" t="str">
        <f t="shared" si="444"/>
        <v>NO</v>
      </c>
      <c r="I2830">
        <f t="shared" si="448"/>
        <v>4.3181818181818183</v>
      </c>
      <c r="J2830">
        <f t="shared" si="449"/>
        <v>16</v>
      </c>
      <c r="S2830">
        <v>3</v>
      </c>
      <c r="U2830" s="7">
        <v>4.3181818181818183</v>
      </c>
      <c r="V2830" s="7">
        <v>16</v>
      </c>
    </row>
    <row r="2831" spans="1:22" x14ac:dyDescent="0.3">
      <c r="A2831" t="str">
        <f t="shared" si="440"/>
        <v>Exp4</v>
      </c>
      <c r="B2831">
        <f t="shared" si="445"/>
        <v>8</v>
      </c>
      <c r="C2831" t="str">
        <f t="shared" si="446"/>
        <v>Nil</v>
      </c>
      <c r="D2831" t="str">
        <f t="shared" si="447"/>
        <v>BattenSpring</v>
      </c>
      <c r="E2831" s="20">
        <f t="shared" si="441"/>
        <v>41874</v>
      </c>
      <c r="F2831" t="str">
        <f t="shared" si="442"/>
        <v>None_8h</v>
      </c>
      <c r="G2831">
        <f t="shared" si="443"/>
        <v>89</v>
      </c>
      <c r="H2831" t="str">
        <f t="shared" si="444"/>
        <v>NO</v>
      </c>
      <c r="I2831">
        <f t="shared" si="448"/>
        <v>4.108966376089664</v>
      </c>
      <c r="J2831">
        <f t="shared" si="449"/>
        <v>15</v>
      </c>
      <c r="S2831">
        <v>4</v>
      </c>
      <c r="U2831" s="7">
        <v>4.108966376089664</v>
      </c>
      <c r="V2831" s="7">
        <v>15</v>
      </c>
    </row>
    <row r="2832" spans="1:22" x14ac:dyDescent="0.3">
      <c r="A2832" t="str">
        <f t="shared" si="440"/>
        <v>Exp4</v>
      </c>
      <c r="B2832">
        <f t="shared" si="445"/>
        <v>8</v>
      </c>
      <c r="C2832" t="str">
        <f t="shared" si="446"/>
        <v>Nil</v>
      </c>
      <c r="D2832" t="str">
        <f t="shared" si="447"/>
        <v>BattenSpring</v>
      </c>
      <c r="E2832" s="20">
        <f t="shared" si="441"/>
        <v>41883</v>
      </c>
      <c r="F2832" t="str">
        <f t="shared" si="442"/>
        <v>None_8h</v>
      </c>
      <c r="G2832">
        <f t="shared" si="443"/>
        <v>55</v>
      </c>
      <c r="H2832" t="str">
        <f t="shared" si="444"/>
        <v>NO</v>
      </c>
      <c r="I2832">
        <f t="shared" si="448"/>
        <v>5.4149326805385556</v>
      </c>
      <c r="J2832">
        <f t="shared" si="449"/>
        <v>21</v>
      </c>
      <c r="P2832" s="1">
        <v>41883</v>
      </c>
      <c r="Q2832" t="s">
        <v>441</v>
      </c>
      <c r="R2832">
        <v>55</v>
      </c>
      <c r="S2832">
        <v>1</v>
      </c>
      <c r="U2832" s="7">
        <v>5.4149326805385556</v>
      </c>
      <c r="V2832" s="7">
        <v>21</v>
      </c>
    </row>
    <row r="2833" spans="1:22" x14ac:dyDescent="0.3">
      <c r="A2833" t="str">
        <f t="shared" si="440"/>
        <v>Exp4</v>
      </c>
      <c r="B2833">
        <f t="shared" si="445"/>
        <v>8</v>
      </c>
      <c r="C2833" t="str">
        <f t="shared" si="446"/>
        <v>Nil</v>
      </c>
      <c r="D2833" t="str">
        <f t="shared" si="447"/>
        <v>BattenSpring</v>
      </c>
      <c r="E2833" s="20">
        <f t="shared" si="441"/>
        <v>41883</v>
      </c>
      <c r="F2833" t="str">
        <f t="shared" si="442"/>
        <v>None_8h</v>
      </c>
      <c r="G2833">
        <f t="shared" si="443"/>
        <v>55</v>
      </c>
      <c r="H2833" t="str">
        <f t="shared" si="444"/>
        <v>NO</v>
      </c>
      <c r="I2833">
        <f t="shared" si="448"/>
        <v>5.4773561811505509</v>
      </c>
      <c r="J2833">
        <f t="shared" si="449"/>
        <v>22</v>
      </c>
      <c r="S2833">
        <v>2</v>
      </c>
      <c r="U2833" s="7">
        <v>5.4773561811505509</v>
      </c>
      <c r="V2833" s="7">
        <v>22</v>
      </c>
    </row>
    <row r="2834" spans="1:22" x14ac:dyDescent="0.3">
      <c r="A2834" t="str">
        <f t="shared" si="440"/>
        <v>Exp4</v>
      </c>
      <c r="B2834">
        <f t="shared" si="445"/>
        <v>8</v>
      </c>
      <c r="C2834" t="str">
        <f t="shared" si="446"/>
        <v>Nil</v>
      </c>
      <c r="D2834" t="str">
        <f t="shared" si="447"/>
        <v>BattenSpring</v>
      </c>
      <c r="E2834" s="20">
        <f t="shared" si="441"/>
        <v>41883</v>
      </c>
      <c r="F2834" t="str">
        <f t="shared" si="442"/>
        <v>None_8h</v>
      </c>
      <c r="G2834">
        <f t="shared" si="443"/>
        <v>55</v>
      </c>
      <c r="H2834" t="str">
        <f t="shared" si="444"/>
        <v>NO</v>
      </c>
      <c r="I2834">
        <f t="shared" si="448"/>
        <v>5.1542227662178703</v>
      </c>
      <c r="J2834">
        <f t="shared" si="449"/>
        <v>20</v>
      </c>
      <c r="S2834">
        <v>3</v>
      </c>
      <c r="U2834" s="7">
        <v>5.1542227662178703</v>
      </c>
      <c r="V2834" s="7">
        <v>20</v>
      </c>
    </row>
    <row r="2835" spans="1:22" x14ac:dyDescent="0.3">
      <c r="A2835" t="str">
        <f t="shared" si="440"/>
        <v>Exp4</v>
      </c>
      <c r="B2835">
        <f t="shared" si="445"/>
        <v>8</v>
      </c>
      <c r="C2835" t="str">
        <f t="shared" si="446"/>
        <v>Nil</v>
      </c>
      <c r="D2835" t="str">
        <f t="shared" si="447"/>
        <v>BattenSpring</v>
      </c>
      <c r="E2835" s="20">
        <f t="shared" si="441"/>
        <v>41883</v>
      </c>
      <c r="F2835" t="str">
        <f t="shared" si="442"/>
        <v>None_8h</v>
      </c>
      <c r="G2835">
        <f t="shared" si="443"/>
        <v>55</v>
      </c>
      <c r="H2835" t="str">
        <f t="shared" si="444"/>
        <v>NO</v>
      </c>
      <c r="I2835">
        <f t="shared" si="448"/>
        <v>4.0915317559153177</v>
      </c>
      <c r="J2835">
        <f t="shared" si="449"/>
        <v>21</v>
      </c>
      <c r="S2835">
        <v>4</v>
      </c>
      <c r="U2835" s="7">
        <v>4.0915317559153177</v>
      </c>
      <c r="V2835" s="7">
        <v>21</v>
      </c>
    </row>
    <row r="2836" spans="1:22" x14ac:dyDescent="0.3">
      <c r="A2836" t="str">
        <f t="shared" si="440"/>
        <v>Exp4</v>
      </c>
      <c r="B2836">
        <f t="shared" si="445"/>
        <v>8</v>
      </c>
      <c r="C2836" t="str">
        <f t="shared" si="446"/>
        <v>Nil</v>
      </c>
      <c r="D2836" t="str">
        <f t="shared" si="447"/>
        <v>BattenSpring</v>
      </c>
      <c r="E2836" s="20">
        <f t="shared" si="441"/>
        <v>41883</v>
      </c>
      <c r="F2836" t="str">
        <f t="shared" si="442"/>
        <v>None_8h</v>
      </c>
      <c r="G2836">
        <f t="shared" si="443"/>
        <v>56</v>
      </c>
      <c r="H2836" t="str">
        <f t="shared" si="444"/>
        <v>NO</v>
      </c>
      <c r="I2836">
        <f t="shared" si="448"/>
        <v>5.7013463892288865</v>
      </c>
      <c r="J2836">
        <f t="shared" si="449"/>
        <v>22</v>
      </c>
      <c r="R2836">
        <v>56</v>
      </c>
      <c r="S2836">
        <v>1</v>
      </c>
      <c r="U2836" s="7">
        <v>5.7013463892288865</v>
      </c>
      <c r="V2836" s="7">
        <v>22</v>
      </c>
    </row>
    <row r="2837" spans="1:22" x14ac:dyDescent="0.3">
      <c r="A2837" t="str">
        <f t="shared" si="440"/>
        <v>Exp4</v>
      </c>
      <c r="B2837">
        <f t="shared" si="445"/>
        <v>8</v>
      </c>
      <c r="C2837" t="str">
        <f t="shared" si="446"/>
        <v>Nil</v>
      </c>
      <c r="D2837" t="str">
        <f t="shared" si="447"/>
        <v>BattenSpring</v>
      </c>
      <c r="E2837" s="20">
        <f t="shared" si="441"/>
        <v>41883</v>
      </c>
      <c r="F2837" t="str">
        <f t="shared" si="442"/>
        <v>None_8h</v>
      </c>
      <c r="G2837">
        <f t="shared" si="443"/>
        <v>56</v>
      </c>
      <c r="H2837" t="str">
        <f t="shared" si="444"/>
        <v>NO</v>
      </c>
      <c r="I2837">
        <f t="shared" si="448"/>
        <v>5.0460772104607718</v>
      </c>
      <c r="J2837">
        <f t="shared" si="449"/>
        <v>19</v>
      </c>
      <c r="S2837">
        <v>2</v>
      </c>
      <c r="U2837" s="7">
        <v>5.0460772104607718</v>
      </c>
      <c r="V2837" s="7">
        <v>19</v>
      </c>
    </row>
    <row r="2838" spans="1:22" x14ac:dyDescent="0.3">
      <c r="A2838" t="str">
        <f t="shared" si="440"/>
        <v>Exp4</v>
      </c>
      <c r="B2838">
        <f t="shared" si="445"/>
        <v>8</v>
      </c>
      <c r="C2838" t="str">
        <f t="shared" si="446"/>
        <v>Nil</v>
      </c>
      <c r="D2838" t="str">
        <f t="shared" si="447"/>
        <v>BattenSpring</v>
      </c>
      <c r="E2838" s="20">
        <f t="shared" si="441"/>
        <v>41883</v>
      </c>
      <c r="F2838" t="str">
        <f t="shared" si="442"/>
        <v>None_8h</v>
      </c>
      <c r="G2838">
        <f t="shared" si="443"/>
        <v>56</v>
      </c>
      <c r="H2838" t="str">
        <f t="shared" si="444"/>
        <v>NO</v>
      </c>
      <c r="I2838">
        <f t="shared" si="448"/>
        <v>4.1176836861768367</v>
      </c>
      <c r="J2838">
        <f t="shared" si="449"/>
        <v>19</v>
      </c>
      <c r="S2838">
        <v>3</v>
      </c>
      <c r="U2838" s="7">
        <v>4.1176836861768367</v>
      </c>
      <c r="V2838" s="7">
        <v>19</v>
      </c>
    </row>
    <row r="2839" spans="1:22" x14ac:dyDescent="0.3">
      <c r="A2839" t="str">
        <f t="shared" si="440"/>
        <v>Exp4</v>
      </c>
      <c r="B2839">
        <f t="shared" si="445"/>
        <v>8</v>
      </c>
      <c r="C2839" t="str">
        <f t="shared" si="446"/>
        <v>Nil</v>
      </c>
      <c r="D2839" t="str">
        <f t="shared" si="447"/>
        <v>BattenSpring</v>
      </c>
      <c r="E2839" s="20">
        <f t="shared" si="441"/>
        <v>41883</v>
      </c>
      <c r="F2839" t="str">
        <f t="shared" si="442"/>
        <v>None_8h</v>
      </c>
      <c r="G2839">
        <f t="shared" si="443"/>
        <v>56</v>
      </c>
      <c r="H2839" t="str">
        <f t="shared" si="444"/>
        <v>NO</v>
      </c>
      <c r="I2839">
        <f t="shared" si="448"/>
        <v>5.374541003671971</v>
      </c>
      <c r="J2839">
        <f t="shared" si="449"/>
        <v>20</v>
      </c>
      <c r="S2839">
        <v>4</v>
      </c>
      <c r="U2839" s="7">
        <v>5.374541003671971</v>
      </c>
      <c r="V2839" s="7">
        <v>20</v>
      </c>
    </row>
    <row r="2840" spans="1:22" x14ac:dyDescent="0.3">
      <c r="A2840" t="str">
        <f t="shared" si="440"/>
        <v>Exp4</v>
      </c>
      <c r="B2840">
        <f t="shared" si="445"/>
        <v>8</v>
      </c>
      <c r="C2840" t="str">
        <f t="shared" si="446"/>
        <v>Nil</v>
      </c>
      <c r="D2840" t="str">
        <f t="shared" si="447"/>
        <v>BattenSpring</v>
      </c>
      <c r="E2840" s="20">
        <f t="shared" si="441"/>
        <v>41883</v>
      </c>
      <c r="F2840" t="str">
        <f t="shared" si="442"/>
        <v>None_8h</v>
      </c>
      <c r="G2840">
        <f t="shared" si="443"/>
        <v>96</v>
      </c>
      <c r="H2840" t="str">
        <f t="shared" si="444"/>
        <v>NO</v>
      </c>
      <c r="I2840">
        <f t="shared" si="448"/>
        <v>5.1615667074663403</v>
      </c>
      <c r="J2840">
        <f t="shared" si="449"/>
        <v>19</v>
      </c>
      <c r="R2840">
        <v>96</v>
      </c>
      <c r="S2840">
        <v>1</v>
      </c>
      <c r="U2840" s="7">
        <v>5.1615667074663403</v>
      </c>
      <c r="V2840" s="7">
        <v>19</v>
      </c>
    </row>
    <row r="2841" spans="1:22" x14ac:dyDescent="0.3">
      <c r="A2841" t="str">
        <f t="shared" si="440"/>
        <v>Exp4</v>
      </c>
      <c r="B2841">
        <f t="shared" si="445"/>
        <v>8</v>
      </c>
      <c r="C2841" t="str">
        <f t="shared" si="446"/>
        <v>Nil</v>
      </c>
      <c r="D2841" t="str">
        <f t="shared" si="447"/>
        <v>BattenSpring</v>
      </c>
      <c r="E2841" s="20">
        <f t="shared" si="441"/>
        <v>41883</v>
      </c>
      <c r="F2841" t="str">
        <f t="shared" si="442"/>
        <v>None_8h</v>
      </c>
      <c r="G2841">
        <f t="shared" si="443"/>
        <v>96</v>
      </c>
      <c r="H2841" t="str">
        <f t="shared" si="444"/>
        <v>NO</v>
      </c>
      <c r="I2841">
        <f t="shared" si="448"/>
        <v>4.8760896637608964</v>
      </c>
      <c r="J2841">
        <f t="shared" si="449"/>
        <v>18</v>
      </c>
      <c r="S2841">
        <v>2</v>
      </c>
      <c r="U2841" s="7">
        <v>4.8760896637608964</v>
      </c>
      <c r="V2841" s="7">
        <v>18</v>
      </c>
    </row>
    <row r="2842" spans="1:22" x14ac:dyDescent="0.3">
      <c r="A2842" t="str">
        <f t="shared" si="440"/>
        <v>Exp4</v>
      </c>
      <c r="B2842">
        <f t="shared" si="445"/>
        <v>8</v>
      </c>
      <c r="C2842" t="str">
        <f t="shared" si="446"/>
        <v>Nil</v>
      </c>
      <c r="D2842" t="str">
        <f t="shared" si="447"/>
        <v>BattenSpring</v>
      </c>
      <c r="E2842" s="20">
        <f t="shared" si="441"/>
        <v>41883</v>
      </c>
      <c r="F2842" t="str">
        <f t="shared" si="442"/>
        <v>None_8h</v>
      </c>
      <c r="G2842">
        <f t="shared" si="443"/>
        <v>96</v>
      </c>
      <c r="H2842" t="str">
        <f t="shared" si="444"/>
        <v>NO</v>
      </c>
      <c r="I2842">
        <f t="shared" si="448"/>
        <v>5.2276621787025706</v>
      </c>
      <c r="J2842">
        <f t="shared" si="449"/>
        <v>19</v>
      </c>
      <c r="S2842">
        <v>3</v>
      </c>
      <c r="U2842" s="7">
        <v>5.2276621787025706</v>
      </c>
      <c r="V2842" s="7">
        <v>19</v>
      </c>
    </row>
    <row r="2843" spans="1:22" x14ac:dyDescent="0.3">
      <c r="A2843" t="str">
        <f t="shared" si="440"/>
        <v>Exp4</v>
      </c>
      <c r="B2843">
        <f t="shared" si="445"/>
        <v>8</v>
      </c>
      <c r="C2843" t="str">
        <f t="shared" si="446"/>
        <v>Nil</v>
      </c>
      <c r="D2843" t="str">
        <f t="shared" si="447"/>
        <v>BattenSpring</v>
      </c>
      <c r="E2843" s="20">
        <f t="shared" si="441"/>
        <v>41883</v>
      </c>
      <c r="F2843" t="str">
        <f t="shared" si="442"/>
        <v>None_8h</v>
      </c>
      <c r="G2843">
        <f t="shared" si="443"/>
        <v>96</v>
      </c>
      <c r="H2843" t="str">
        <f t="shared" si="444"/>
        <v>NO</v>
      </c>
      <c r="I2843">
        <f t="shared" si="448"/>
        <v>5.3488372093023253</v>
      </c>
      <c r="J2843">
        <f t="shared" si="449"/>
        <v>20</v>
      </c>
      <c r="S2843">
        <v>4</v>
      </c>
      <c r="U2843" s="7">
        <v>5.3488372093023253</v>
      </c>
      <c r="V2843" s="7">
        <v>20</v>
      </c>
    </row>
    <row r="2844" spans="1:22" x14ac:dyDescent="0.3">
      <c r="A2844" t="str">
        <f t="shared" si="440"/>
        <v>Exp4</v>
      </c>
      <c r="B2844">
        <f t="shared" si="445"/>
        <v>8</v>
      </c>
      <c r="C2844" t="str">
        <f t="shared" si="446"/>
        <v>Nil</v>
      </c>
      <c r="D2844" t="str">
        <f t="shared" si="447"/>
        <v>BattenSpring</v>
      </c>
      <c r="E2844" s="20">
        <f t="shared" si="441"/>
        <v>41890</v>
      </c>
      <c r="F2844" t="str">
        <f t="shared" si="442"/>
        <v>None_8h</v>
      </c>
      <c r="G2844">
        <f t="shared" si="443"/>
        <v>48</v>
      </c>
      <c r="H2844" t="str">
        <f t="shared" si="444"/>
        <v>NO</v>
      </c>
      <c r="I2844">
        <f t="shared" si="448"/>
        <v>6.3195297889393531</v>
      </c>
      <c r="J2844">
        <f t="shared" si="449"/>
        <v>22</v>
      </c>
      <c r="P2844" s="1">
        <v>41890</v>
      </c>
      <c r="Q2844" t="s">
        <v>441</v>
      </c>
      <c r="R2844">
        <v>48</v>
      </c>
      <c r="S2844">
        <v>1</v>
      </c>
      <c r="U2844" s="7">
        <v>6.3195297889393531</v>
      </c>
      <c r="V2844" s="7">
        <v>22</v>
      </c>
    </row>
    <row r="2845" spans="1:22" x14ac:dyDescent="0.3">
      <c r="A2845" t="str">
        <f t="shared" si="440"/>
        <v>Exp4</v>
      </c>
      <c r="B2845">
        <f t="shared" si="445"/>
        <v>8</v>
      </c>
      <c r="C2845" t="str">
        <f t="shared" si="446"/>
        <v>Nil</v>
      </c>
      <c r="D2845" t="str">
        <f t="shared" si="447"/>
        <v>BattenSpring</v>
      </c>
      <c r="E2845" s="20">
        <f t="shared" si="441"/>
        <v>41890</v>
      </c>
      <c r="F2845" t="str">
        <f t="shared" si="442"/>
        <v>None_8h</v>
      </c>
      <c r="G2845">
        <f t="shared" si="443"/>
        <v>48</v>
      </c>
      <c r="H2845" t="str">
        <f t="shared" si="444"/>
        <v>NO</v>
      </c>
      <c r="I2845">
        <f t="shared" si="448"/>
        <v>6.159764894469677</v>
      </c>
      <c r="J2845">
        <f t="shared" si="449"/>
        <v>21</v>
      </c>
      <c r="S2845">
        <v>2</v>
      </c>
      <c r="U2845" s="7">
        <v>6.159764894469677</v>
      </c>
      <c r="V2845" s="7">
        <v>21</v>
      </c>
    </row>
    <row r="2846" spans="1:22" x14ac:dyDescent="0.3">
      <c r="A2846" t="str">
        <f t="shared" si="440"/>
        <v>Exp4</v>
      </c>
      <c r="B2846">
        <f t="shared" si="445"/>
        <v>8</v>
      </c>
      <c r="C2846" t="str">
        <f t="shared" si="446"/>
        <v>Nil</v>
      </c>
      <c r="D2846" t="str">
        <f t="shared" si="447"/>
        <v>BattenSpring</v>
      </c>
      <c r="E2846" s="20">
        <f t="shared" si="441"/>
        <v>41890</v>
      </c>
      <c r="F2846" t="str">
        <f t="shared" si="442"/>
        <v>None_8h</v>
      </c>
      <c r="G2846">
        <f t="shared" si="443"/>
        <v>48</v>
      </c>
      <c r="H2846" t="str">
        <f t="shared" si="444"/>
        <v>NO</v>
      </c>
      <c r="I2846">
        <f t="shared" si="448"/>
        <v>6.1944963932674328</v>
      </c>
      <c r="J2846">
        <f t="shared" si="449"/>
        <v>22</v>
      </c>
      <c r="S2846">
        <v>3</v>
      </c>
      <c r="U2846" s="7">
        <v>6.1944963932674328</v>
      </c>
      <c r="V2846" s="7">
        <v>22</v>
      </c>
    </row>
    <row r="2847" spans="1:22" x14ac:dyDescent="0.3">
      <c r="A2847" t="str">
        <f t="shared" si="440"/>
        <v>Exp4</v>
      </c>
      <c r="B2847">
        <f t="shared" si="445"/>
        <v>8</v>
      </c>
      <c r="C2847" t="str">
        <f t="shared" si="446"/>
        <v>Nil</v>
      </c>
      <c r="D2847" t="str">
        <f t="shared" si="447"/>
        <v>BattenSpring</v>
      </c>
      <c r="E2847" s="20">
        <f t="shared" si="441"/>
        <v>41890</v>
      </c>
      <c r="F2847" t="str">
        <f t="shared" si="442"/>
        <v>None_8h</v>
      </c>
      <c r="G2847">
        <f t="shared" si="443"/>
        <v>48</v>
      </c>
      <c r="H2847" t="str">
        <f t="shared" si="444"/>
        <v>NO</v>
      </c>
      <c r="I2847">
        <f t="shared" si="448"/>
        <v>6.2604862409831687</v>
      </c>
      <c r="J2847">
        <f t="shared" si="449"/>
        <v>22</v>
      </c>
      <c r="S2847">
        <v>4</v>
      </c>
      <c r="U2847" s="7">
        <v>6.2604862409831687</v>
      </c>
      <c r="V2847" s="7">
        <v>22</v>
      </c>
    </row>
    <row r="2848" spans="1:22" x14ac:dyDescent="0.3">
      <c r="A2848" t="str">
        <f t="shared" si="440"/>
        <v>Exp4</v>
      </c>
      <c r="B2848">
        <f t="shared" si="445"/>
        <v>8</v>
      </c>
      <c r="C2848" t="str">
        <f t="shared" si="446"/>
        <v>Nil</v>
      </c>
      <c r="D2848" t="str">
        <f t="shared" si="447"/>
        <v>BattenSpring</v>
      </c>
      <c r="E2848" s="20">
        <f t="shared" si="441"/>
        <v>41890</v>
      </c>
      <c r="F2848" t="str">
        <f t="shared" si="442"/>
        <v>None_8h</v>
      </c>
      <c r="G2848">
        <f t="shared" si="443"/>
        <v>69</v>
      </c>
      <c r="H2848" t="str">
        <f t="shared" si="444"/>
        <v>NO</v>
      </c>
      <c r="I2848">
        <f t="shared" si="448"/>
        <v>6.0868287469943896</v>
      </c>
      <c r="J2848">
        <f t="shared" si="449"/>
        <v>26</v>
      </c>
      <c r="R2848">
        <v>69</v>
      </c>
      <c r="S2848">
        <v>1</v>
      </c>
      <c r="U2848" s="7">
        <v>6.0868287469943896</v>
      </c>
      <c r="V2848" s="7">
        <v>26</v>
      </c>
    </row>
    <row r="2849" spans="1:22" x14ac:dyDescent="0.3">
      <c r="A2849" t="str">
        <f t="shared" si="440"/>
        <v>Exp4</v>
      </c>
      <c r="B2849">
        <f t="shared" si="445"/>
        <v>8</v>
      </c>
      <c r="C2849" t="str">
        <f t="shared" si="446"/>
        <v>Nil</v>
      </c>
      <c r="D2849" t="str">
        <f t="shared" si="447"/>
        <v>BattenSpring</v>
      </c>
      <c r="E2849" s="20">
        <f t="shared" si="441"/>
        <v>41890</v>
      </c>
      <c r="F2849" t="str">
        <f t="shared" si="442"/>
        <v>None_8h</v>
      </c>
      <c r="G2849">
        <f t="shared" si="443"/>
        <v>69</v>
      </c>
      <c r="H2849" t="str">
        <f t="shared" si="444"/>
        <v>NO</v>
      </c>
      <c r="I2849">
        <f t="shared" si="448"/>
        <v>5.8408812729498161</v>
      </c>
      <c r="J2849">
        <f t="shared" si="449"/>
        <v>22</v>
      </c>
      <c r="S2849">
        <v>2</v>
      </c>
      <c r="U2849" s="7">
        <v>5.8408812729498161</v>
      </c>
      <c r="V2849" s="7">
        <v>22</v>
      </c>
    </row>
    <row r="2850" spans="1:22" x14ac:dyDescent="0.3">
      <c r="A2850" t="str">
        <f t="shared" si="440"/>
        <v>Exp4</v>
      </c>
      <c r="B2850">
        <f t="shared" si="445"/>
        <v>8</v>
      </c>
      <c r="C2850" t="str">
        <f t="shared" si="446"/>
        <v>Nil</v>
      </c>
      <c r="D2850" t="str">
        <f t="shared" si="447"/>
        <v>BattenSpring</v>
      </c>
      <c r="E2850" s="20">
        <f t="shared" si="441"/>
        <v>41890</v>
      </c>
      <c r="F2850" t="str">
        <f t="shared" si="442"/>
        <v>None_8h</v>
      </c>
      <c r="G2850">
        <f t="shared" si="443"/>
        <v>69</v>
      </c>
      <c r="H2850" t="str">
        <f t="shared" si="444"/>
        <v>NO</v>
      </c>
      <c r="I2850">
        <f t="shared" si="448"/>
        <v>6.5001335826876838</v>
      </c>
      <c r="J2850">
        <f t="shared" si="449"/>
        <v>24</v>
      </c>
      <c r="S2850">
        <v>3</v>
      </c>
      <c r="U2850" s="7">
        <v>6.5001335826876838</v>
      </c>
      <c r="V2850" s="7">
        <v>24</v>
      </c>
    </row>
    <row r="2851" spans="1:22" x14ac:dyDescent="0.3">
      <c r="A2851" t="str">
        <f t="shared" si="440"/>
        <v>Exp4</v>
      </c>
      <c r="B2851">
        <f t="shared" si="445"/>
        <v>8</v>
      </c>
      <c r="C2851" t="str">
        <f t="shared" si="446"/>
        <v>Nil</v>
      </c>
      <c r="D2851" t="str">
        <f t="shared" si="447"/>
        <v>BattenSpring</v>
      </c>
      <c r="E2851" s="20">
        <f t="shared" si="441"/>
        <v>41890</v>
      </c>
      <c r="F2851" t="str">
        <f t="shared" si="442"/>
        <v>None_8h</v>
      </c>
      <c r="G2851">
        <f t="shared" si="443"/>
        <v>69</v>
      </c>
      <c r="H2851" t="str">
        <f t="shared" si="444"/>
        <v>NO</v>
      </c>
      <c r="I2851">
        <f t="shared" si="448"/>
        <v>7.1572158022037087</v>
      </c>
      <c r="J2851">
        <f t="shared" si="449"/>
        <v>25</v>
      </c>
      <c r="S2851">
        <v>4</v>
      </c>
      <c r="U2851" s="7">
        <v>7.1572158022037087</v>
      </c>
      <c r="V2851" s="7">
        <v>25</v>
      </c>
    </row>
    <row r="2852" spans="1:22" x14ac:dyDescent="0.3">
      <c r="A2852" t="str">
        <f t="shared" si="440"/>
        <v>Exp4</v>
      </c>
      <c r="B2852">
        <f t="shared" si="445"/>
        <v>8</v>
      </c>
      <c r="C2852" t="str">
        <f t="shared" si="446"/>
        <v>Nil</v>
      </c>
      <c r="D2852" t="str">
        <f t="shared" si="447"/>
        <v>BattenSpring</v>
      </c>
      <c r="E2852" s="20">
        <f t="shared" si="441"/>
        <v>41890</v>
      </c>
      <c r="F2852" t="str">
        <f t="shared" si="442"/>
        <v>None_8h</v>
      </c>
      <c r="G2852">
        <f t="shared" si="443"/>
        <v>74</v>
      </c>
      <c r="H2852" t="str">
        <f t="shared" si="444"/>
        <v>NO</v>
      </c>
      <c r="I2852">
        <f t="shared" si="448"/>
        <v>6.3438418380977826</v>
      </c>
      <c r="J2852">
        <f t="shared" si="449"/>
        <v>24</v>
      </c>
      <c r="R2852">
        <v>74</v>
      </c>
      <c r="S2852">
        <v>1</v>
      </c>
      <c r="U2852" s="7">
        <v>6.3438418380977826</v>
      </c>
      <c r="V2852" s="7">
        <v>24</v>
      </c>
    </row>
    <row r="2853" spans="1:22" x14ac:dyDescent="0.3">
      <c r="A2853" t="str">
        <f t="shared" si="440"/>
        <v>Exp4</v>
      </c>
      <c r="B2853">
        <f t="shared" si="445"/>
        <v>8</v>
      </c>
      <c r="C2853" t="str">
        <f t="shared" si="446"/>
        <v>Nil</v>
      </c>
      <c r="D2853" t="str">
        <f t="shared" si="447"/>
        <v>BattenSpring</v>
      </c>
      <c r="E2853" s="20">
        <f t="shared" si="441"/>
        <v>41890</v>
      </c>
      <c r="F2853" t="str">
        <f t="shared" si="442"/>
        <v>None_8h</v>
      </c>
      <c r="G2853">
        <f t="shared" si="443"/>
        <v>74</v>
      </c>
      <c r="H2853" t="str">
        <f t="shared" si="444"/>
        <v>NO</v>
      </c>
      <c r="I2853">
        <f t="shared" si="448"/>
        <v>6.4723483836494786</v>
      </c>
      <c r="J2853">
        <f t="shared" si="449"/>
        <v>23</v>
      </c>
      <c r="S2853">
        <v>2</v>
      </c>
      <c r="U2853" s="7">
        <v>6.4723483836494786</v>
      </c>
      <c r="V2853" s="7">
        <v>23</v>
      </c>
    </row>
    <row r="2854" spans="1:22" x14ac:dyDescent="0.3">
      <c r="A2854" t="str">
        <f t="shared" si="440"/>
        <v>Exp4</v>
      </c>
      <c r="B2854">
        <f t="shared" si="445"/>
        <v>8</v>
      </c>
      <c r="C2854" t="str">
        <f t="shared" si="446"/>
        <v>Nil</v>
      </c>
      <c r="D2854" t="str">
        <f t="shared" si="447"/>
        <v>BattenSpring</v>
      </c>
      <c r="E2854" s="20">
        <f t="shared" si="441"/>
        <v>41890</v>
      </c>
      <c r="F2854" t="str">
        <f t="shared" si="442"/>
        <v>None_8h</v>
      </c>
      <c r="G2854">
        <f t="shared" si="443"/>
        <v>74</v>
      </c>
      <c r="H2854" t="str">
        <f t="shared" si="444"/>
        <v>NO</v>
      </c>
      <c r="I2854">
        <f t="shared" si="448"/>
        <v>6.0764092973550632</v>
      </c>
      <c r="J2854">
        <f t="shared" si="449"/>
        <v>23</v>
      </c>
      <c r="S2854">
        <v>3</v>
      </c>
      <c r="U2854" s="7">
        <v>6.0764092973550632</v>
      </c>
      <c r="V2854" s="7">
        <v>23</v>
      </c>
    </row>
    <row r="2855" spans="1:22" x14ac:dyDescent="0.3">
      <c r="A2855" t="str">
        <f t="shared" si="440"/>
        <v>Exp4</v>
      </c>
      <c r="B2855">
        <f t="shared" si="445"/>
        <v>8</v>
      </c>
      <c r="C2855" t="str">
        <f t="shared" si="446"/>
        <v>Nil</v>
      </c>
      <c r="D2855" t="str">
        <f t="shared" si="447"/>
        <v>BattenSpring</v>
      </c>
      <c r="E2855" s="20">
        <f t="shared" si="441"/>
        <v>41890</v>
      </c>
      <c r="F2855" t="str">
        <f t="shared" si="442"/>
        <v>None_8h</v>
      </c>
      <c r="G2855">
        <f t="shared" si="443"/>
        <v>74</v>
      </c>
      <c r="H2855" t="str">
        <f t="shared" si="444"/>
        <v>NO</v>
      </c>
      <c r="I2855">
        <f t="shared" si="448"/>
        <v>5.4516523867809061</v>
      </c>
      <c r="J2855">
        <f t="shared" si="449"/>
        <v>22</v>
      </c>
      <c r="S2855">
        <v>4</v>
      </c>
      <c r="U2855" s="7">
        <v>5.4516523867809061</v>
      </c>
      <c r="V2855" s="7">
        <v>22</v>
      </c>
    </row>
    <row r="2856" spans="1:22" x14ac:dyDescent="0.3">
      <c r="A2856" t="str">
        <f t="shared" si="440"/>
        <v>Exp4</v>
      </c>
      <c r="B2856">
        <f t="shared" si="445"/>
        <v>8</v>
      </c>
      <c r="C2856" t="str">
        <f t="shared" si="446"/>
        <v>Nil</v>
      </c>
      <c r="D2856" t="str">
        <f t="shared" si="447"/>
        <v>BattenSpring</v>
      </c>
      <c r="E2856" s="20">
        <f t="shared" si="441"/>
        <v>41897</v>
      </c>
      <c r="F2856" t="str">
        <f t="shared" si="442"/>
        <v>None_8h</v>
      </c>
      <c r="G2856">
        <f t="shared" si="443"/>
        <v>58</v>
      </c>
      <c r="H2856" t="str">
        <f t="shared" si="444"/>
        <v>NO</v>
      </c>
      <c r="I2856">
        <f t="shared" si="448"/>
        <v>6.7119957253539937</v>
      </c>
      <c r="J2856">
        <f t="shared" si="449"/>
        <v>25</v>
      </c>
      <c r="P2856" s="1">
        <v>41897</v>
      </c>
      <c r="Q2856" t="s">
        <v>441</v>
      </c>
      <c r="R2856">
        <v>58</v>
      </c>
      <c r="S2856">
        <v>1</v>
      </c>
      <c r="U2856" s="7">
        <v>6.7119957253539937</v>
      </c>
      <c r="V2856" s="7">
        <v>25</v>
      </c>
    </row>
    <row r="2857" spans="1:22" x14ac:dyDescent="0.3">
      <c r="A2857" t="str">
        <f t="shared" si="440"/>
        <v>Exp4</v>
      </c>
      <c r="B2857">
        <f t="shared" si="445"/>
        <v>8</v>
      </c>
      <c r="C2857" t="str">
        <f t="shared" si="446"/>
        <v>Nil</v>
      </c>
      <c r="D2857" t="str">
        <f t="shared" si="447"/>
        <v>BattenSpring</v>
      </c>
      <c r="E2857" s="20">
        <f t="shared" si="441"/>
        <v>41897</v>
      </c>
      <c r="F2857" t="str">
        <f t="shared" si="442"/>
        <v>None_8h</v>
      </c>
      <c r="G2857">
        <f t="shared" si="443"/>
        <v>58</v>
      </c>
      <c r="H2857" t="str">
        <f t="shared" si="444"/>
        <v>NO</v>
      </c>
      <c r="I2857">
        <f t="shared" si="448"/>
        <v>6.7745124231899547</v>
      </c>
      <c r="J2857">
        <f t="shared" si="449"/>
        <v>24</v>
      </c>
      <c r="S2857">
        <v>2</v>
      </c>
      <c r="U2857" s="7">
        <v>6.7745124231899547</v>
      </c>
      <c r="V2857" s="7">
        <v>24</v>
      </c>
    </row>
    <row r="2858" spans="1:22" x14ac:dyDescent="0.3">
      <c r="A2858" t="str">
        <f t="shared" si="440"/>
        <v>Exp4</v>
      </c>
      <c r="B2858">
        <f t="shared" si="445"/>
        <v>8</v>
      </c>
      <c r="C2858" t="str">
        <f t="shared" si="446"/>
        <v>Nil</v>
      </c>
      <c r="D2858" t="str">
        <f t="shared" si="447"/>
        <v>BattenSpring</v>
      </c>
      <c r="E2858" s="20">
        <f t="shared" si="441"/>
        <v>41897</v>
      </c>
      <c r="F2858" t="str">
        <f t="shared" si="442"/>
        <v>None_8h</v>
      </c>
      <c r="G2858">
        <f t="shared" si="443"/>
        <v>58</v>
      </c>
      <c r="H2858" t="str">
        <f t="shared" si="444"/>
        <v>NO</v>
      </c>
      <c r="I2858">
        <f t="shared" si="448"/>
        <v>6.8474485706652422</v>
      </c>
      <c r="J2858">
        <f t="shared" si="449"/>
        <v>23</v>
      </c>
      <c r="S2858">
        <v>3</v>
      </c>
      <c r="U2858" s="7">
        <v>6.8474485706652422</v>
      </c>
      <c r="V2858" s="7">
        <v>23</v>
      </c>
    </row>
    <row r="2859" spans="1:22" x14ac:dyDescent="0.3">
      <c r="A2859" t="str">
        <f t="shared" si="440"/>
        <v>Exp4</v>
      </c>
      <c r="B2859">
        <f t="shared" si="445"/>
        <v>8</v>
      </c>
      <c r="C2859" t="str">
        <f t="shared" si="446"/>
        <v>Nil</v>
      </c>
      <c r="D2859" t="str">
        <f t="shared" si="447"/>
        <v>BattenSpring</v>
      </c>
      <c r="E2859" s="20">
        <f t="shared" si="441"/>
        <v>41897</v>
      </c>
      <c r="F2859" t="str">
        <f t="shared" si="442"/>
        <v>None_8h</v>
      </c>
      <c r="G2859">
        <f t="shared" si="443"/>
        <v>58</v>
      </c>
      <c r="H2859" t="str">
        <f t="shared" si="444"/>
        <v>NO</v>
      </c>
      <c r="I2859">
        <f t="shared" si="448"/>
        <v>7.0072134651349183</v>
      </c>
      <c r="J2859">
        <f t="shared" si="449"/>
        <v>25</v>
      </c>
      <c r="S2859">
        <v>4</v>
      </c>
      <c r="U2859" s="7">
        <v>7.0072134651349183</v>
      </c>
      <c r="V2859" s="7">
        <v>25</v>
      </c>
    </row>
    <row r="2860" spans="1:22" x14ac:dyDescent="0.3">
      <c r="A2860" t="str">
        <f t="shared" si="440"/>
        <v>Exp4</v>
      </c>
      <c r="B2860">
        <f t="shared" si="445"/>
        <v>8</v>
      </c>
      <c r="C2860" t="str">
        <f t="shared" si="446"/>
        <v>Nil</v>
      </c>
      <c r="D2860" t="str">
        <f t="shared" si="447"/>
        <v>BattenSpring</v>
      </c>
      <c r="E2860" s="20">
        <f t="shared" si="441"/>
        <v>41897</v>
      </c>
      <c r="F2860" t="str">
        <f t="shared" si="442"/>
        <v>None_8h</v>
      </c>
      <c r="G2860">
        <f t="shared" si="443"/>
        <v>66</v>
      </c>
      <c r="H2860" t="str">
        <f t="shared" si="444"/>
        <v>NO</v>
      </c>
      <c r="I2860">
        <f t="shared" si="448"/>
        <v>6.7640929735506283</v>
      </c>
      <c r="J2860">
        <f t="shared" si="449"/>
        <v>24</v>
      </c>
      <c r="R2860">
        <v>66</v>
      </c>
      <c r="S2860">
        <v>1</v>
      </c>
      <c r="U2860" s="7">
        <v>6.7640929735506283</v>
      </c>
      <c r="V2860" s="7">
        <v>24</v>
      </c>
    </row>
    <row r="2861" spans="1:22" x14ac:dyDescent="0.3">
      <c r="A2861" t="str">
        <f t="shared" si="440"/>
        <v>Exp4</v>
      </c>
      <c r="B2861">
        <f t="shared" si="445"/>
        <v>8</v>
      </c>
      <c r="C2861" t="str">
        <f t="shared" si="446"/>
        <v>Nil</v>
      </c>
      <c r="D2861" t="str">
        <f t="shared" si="447"/>
        <v>BattenSpring</v>
      </c>
      <c r="E2861" s="20">
        <f t="shared" si="441"/>
        <v>41897</v>
      </c>
      <c r="F2861" t="str">
        <f t="shared" si="442"/>
        <v>None_8h</v>
      </c>
      <c r="G2861">
        <f t="shared" si="443"/>
        <v>66</v>
      </c>
      <c r="H2861" t="str">
        <f t="shared" si="444"/>
        <v>NO</v>
      </c>
      <c r="I2861">
        <f t="shared" si="448"/>
        <v>6.9342773176596317</v>
      </c>
      <c r="J2861">
        <f t="shared" si="449"/>
        <v>24</v>
      </c>
      <c r="S2861">
        <v>2</v>
      </c>
      <c r="U2861" s="7">
        <v>6.9342773176596317</v>
      </c>
      <c r="V2861" s="7">
        <v>24</v>
      </c>
    </row>
    <row r="2862" spans="1:22" x14ac:dyDescent="0.3">
      <c r="A2862" t="str">
        <f t="shared" si="440"/>
        <v>Exp4</v>
      </c>
      <c r="B2862">
        <f t="shared" si="445"/>
        <v>8</v>
      </c>
      <c r="C2862" t="str">
        <f t="shared" si="446"/>
        <v>Nil</v>
      </c>
      <c r="D2862" t="str">
        <f t="shared" si="447"/>
        <v>BattenSpring</v>
      </c>
      <c r="E2862" s="20">
        <f t="shared" si="441"/>
        <v>41897</v>
      </c>
      <c r="F2862" t="str">
        <f t="shared" si="442"/>
        <v>None_8h</v>
      </c>
      <c r="G2862">
        <f t="shared" si="443"/>
        <v>66</v>
      </c>
      <c r="H2862" t="str">
        <f t="shared" si="444"/>
        <v>NO</v>
      </c>
      <c r="I2862">
        <f t="shared" si="448"/>
        <v>6.8370291210259149</v>
      </c>
      <c r="J2862">
        <f t="shared" si="449"/>
        <v>24</v>
      </c>
      <c r="S2862">
        <v>3</v>
      </c>
      <c r="U2862" s="7">
        <v>6.8370291210259149</v>
      </c>
      <c r="V2862" s="7">
        <v>24</v>
      </c>
    </row>
    <row r="2863" spans="1:22" x14ac:dyDescent="0.3">
      <c r="A2863" t="str">
        <f t="shared" si="440"/>
        <v>Exp4</v>
      </c>
      <c r="B2863">
        <f t="shared" si="445"/>
        <v>8</v>
      </c>
      <c r="C2863" t="str">
        <f t="shared" si="446"/>
        <v>Nil</v>
      </c>
      <c r="D2863" t="str">
        <f t="shared" si="447"/>
        <v>BattenSpring</v>
      </c>
      <c r="E2863" s="20">
        <f t="shared" si="441"/>
        <v>41897</v>
      </c>
      <c r="F2863" t="str">
        <f t="shared" si="442"/>
        <v>None_8h</v>
      </c>
      <c r="G2863">
        <f t="shared" si="443"/>
        <v>66</v>
      </c>
      <c r="H2863" t="str">
        <f t="shared" si="444"/>
        <v>NO</v>
      </c>
      <c r="I2863">
        <f t="shared" si="448"/>
        <v>6.4515094843708258</v>
      </c>
      <c r="J2863">
        <f t="shared" si="449"/>
        <v>22</v>
      </c>
      <c r="S2863">
        <v>4</v>
      </c>
      <c r="U2863" s="7">
        <v>6.4515094843708258</v>
      </c>
      <c r="V2863" s="7">
        <v>22</v>
      </c>
    </row>
    <row r="2864" spans="1:22" x14ac:dyDescent="0.3">
      <c r="A2864" t="str">
        <f t="shared" si="440"/>
        <v>Exp4</v>
      </c>
      <c r="B2864">
        <f t="shared" si="445"/>
        <v>8</v>
      </c>
      <c r="C2864" t="str">
        <f t="shared" si="446"/>
        <v>Nil</v>
      </c>
      <c r="D2864" t="str">
        <f t="shared" si="447"/>
        <v>BattenSpring</v>
      </c>
      <c r="E2864" s="20">
        <f t="shared" si="441"/>
        <v>41897</v>
      </c>
      <c r="F2864" t="str">
        <f t="shared" si="442"/>
        <v>None_8h</v>
      </c>
      <c r="G2864">
        <f t="shared" si="443"/>
        <v>90</v>
      </c>
      <c r="H2864" t="str">
        <f t="shared" si="444"/>
        <v>NO</v>
      </c>
      <c r="I2864">
        <f t="shared" si="448"/>
        <v>6.1076676462730433</v>
      </c>
      <c r="J2864">
        <f t="shared" si="449"/>
        <v>24</v>
      </c>
      <c r="R2864">
        <v>90</v>
      </c>
      <c r="S2864">
        <v>1</v>
      </c>
      <c r="U2864" s="7">
        <v>6.1076676462730433</v>
      </c>
      <c r="V2864" s="7">
        <v>24</v>
      </c>
    </row>
    <row r="2865" spans="1:22" x14ac:dyDescent="0.3">
      <c r="A2865" t="str">
        <f t="shared" si="440"/>
        <v>Exp4</v>
      </c>
      <c r="B2865">
        <f t="shared" si="445"/>
        <v>8</v>
      </c>
      <c r="C2865" t="str">
        <f t="shared" si="446"/>
        <v>Nil</v>
      </c>
      <c r="D2865" t="str">
        <f t="shared" si="447"/>
        <v>BattenSpring</v>
      </c>
      <c r="E2865" s="20">
        <f t="shared" si="441"/>
        <v>41897</v>
      </c>
      <c r="F2865" t="str">
        <f t="shared" si="442"/>
        <v>None_8h</v>
      </c>
      <c r="G2865">
        <f t="shared" si="443"/>
        <v>90</v>
      </c>
      <c r="H2865" t="str">
        <f t="shared" si="444"/>
        <v>NO</v>
      </c>
      <c r="I2865">
        <f t="shared" si="448"/>
        <v>7.3144316044074174</v>
      </c>
      <c r="J2865">
        <f t="shared" si="449"/>
        <v>26</v>
      </c>
      <c r="S2865">
        <v>2</v>
      </c>
      <c r="U2865" s="7">
        <v>7.3144316044074174</v>
      </c>
      <c r="V2865" s="7">
        <v>26</v>
      </c>
    </row>
    <row r="2866" spans="1:22" x14ac:dyDescent="0.3">
      <c r="A2866" t="str">
        <f t="shared" si="440"/>
        <v>Exp4</v>
      </c>
      <c r="B2866">
        <f t="shared" si="445"/>
        <v>8</v>
      </c>
      <c r="C2866" t="str">
        <f t="shared" si="446"/>
        <v>Nil</v>
      </c>
      <c r="D2866" t="str">
        <f t="shared" si="447"/>
        <v>BattenSpring</v>
      </c>
      <c r="E2866" s="20">
        <f t="shared" si="441"/>
        <v>41897</v>
      </c>
      <c r="F2866" t="str">
        <f t="shared" si="442"/>
        <v>None_8h</v>
      </c>
      <c r="G2866">
        <f t="shared" si="443"/>
        <v>90</v>
      </c>
      <c r="H2866" t="str">
        <f t="shared" si="444"/>
        <v>NO</v>
      </c>
      <c r="I2866">
        <f t="shared" si="448"/>
        <v>6.8057707721079348</v>
      </c>
      <c r="J2866">
        <f t="shared" si="449"/>
        <v>23</v>
      </c>
      <c r="S2866">
        <v>3</v>
      </c>
      <c r="U2866" s="7">
        <v>6.8057707721079348</v>
      </c>
      <c r="V2866" s="7">
        <v>23</v>
      </c>
    </row>
    <row r="2867" spans="1:22" x14ac:dyDescent="0.3">
      <c r="A2867" t="str">
        <f t="shared" si="440"/>
        <v>Exp4</v>
      </c>
      <c r="B2867">
        <f t="shared" si="445"/>
        <v>8</v>
      </c>
      <c r="C2867" t="str">
        <f t="shared" si="446"/>
        <v>Nil</v>
      </c>
      <c r="D2867" t="str">
        <f t="shared" si="447"/>
        <v>BattenSpring</v>
      </c>
      <c r="E2867" s="20">
        <f t="shared" si="441"/>
        <v>41897</v>
      </c>
      <c r="F2867" t="str">
        <f t="shared" si="442"/>
        <v>None_8h</v>
      </c>
      <c r="G2867">
        <f t="shared" si="443"/>
        <v>90</v>
      </c>
      <c r="H2867" t="str">
        <f t="shared" si="444"/>
        <v>NO</v>
      </c>
      <c r="I2867">
        <f t="shared" si="448"/>
        <v>7.059310713331552</v>
      </c>
      <c r="J2867">
        <f t="shared" si="449"/>
        <v>25</v>
      </c>
      <c r="S2867">
        <v>4</v>
      </c>
      <c r="U2867" s="7">
        <v>7.059310713331552</v>
      </c>
      <c r="V2867" s="7">
        <v>25</v>
      </c>
    </row>
    <row r="2868" spans="1:22" x14ac:dyDescent="0.3">
      <c r="A2868" t="str">
        <f t="shared" si="440"/>
        <v>Exp4</v>
      </c>
      <c r="B2868">
        <f t="shared" si="445"/>
        <v>8</v>
      </c>
      <c r="C2868" t="str">
        <f t="shared" si="446"/>
        <v>Nil</v>
      </c>
      <c r="D2868" t="str">
        <f t="shared" si="447"/>
        <v>BattenSpring</v>
      </c>
      <c r="E2868" s="20">
        <f t="shared" si="441"/>
        <v>41904</v>
      </c>
      <c r="F2868" t="str">
        <f t="shared" si="442"/>
        <v>None_8h</v>
      </c>
      <c r="G2868">
        <f t="shared" si="443"/>
        <v>54</v>
      </c>
      <c r="H2868" t="str">
        <f t="shared" si="444"/>
        <v>NO</v>
      </c>
      <c r="I2868">
        <f t="shared" si="448"/>
        <v>7.8384842784197799</v>
      </c>
      <c r="J2868">
        <f t="shared" si="449"/>
        <v>24</v>
      </c>
      <c r="P2868" s="1">
        <v>41904</v>
      </c>
      <c r="Q2868" t="s">
        <v>441</v>
      </c>
      <c r="R2868">
        <v>54</v>
      </c>
      <c r="S2868">
        <v>1</v>
      </c>
      <c r="U2868" s="7">
        <v>7.8384842784197799</v>
      </c>
      <c r="V2868" s="7">
        <v>24</v>
      </c>
    </row>
    <row r="2869" spans="1:22" x14ac:dyDescent="0.3">
      <c r="A2869" t="str">
        <f t="shared" si="440"/>
        <v>Exp4</v>
      </c>
      <c r="B2869">
        <f t="shared" si="445"/>
        <v>8</v>
      </c>
      <c r="C2869" t="str">
        <f t="shared" si="446"/>
        <v>Nil</v>
      </c>
      <c r="D2869" t="str">
        <f t="shared" si="447"/>
        <v>BattenSpring</v>
      </c>
      <c r="E2869" s="20">
        <f t="shared" si="441"/>
        <v>41904</v>
      </c>
      <c r="F2869" t="str">
        <f t="shared" si="442"/>
        <v>None_8h</v>
      </c>
      <c r="G2869">
        <f t="shared" si="443"/>
        <v>54</v>
      </c>
      <c r="H2869" t="str">
        <f t="shared" si="444"/>
        <v>NO</v>
      </c>
      <c r="I2869">
        <f t="shared" si="448"/>
        <v>8.1882845188284517</v>
      </c>
      <c r="J2869">
        <f t="shared" si="449"/>
        <v>27</v>
      </c>
      <c r="S2869">
        <v>2</v>
      </c>
      <c r="U2869" s="7">
        <v>8.1882845188284517</v>
      </c>
      <c r="V2869" s="7">
        <v>27</v>
      </c>
    </row>
    <row r="2870" spans="1:22" x14ac:dyDescent="0.3">
      <c r="A2870" t="str">
        <f t="shared" si="440"/>
        <v>Exp4</v>
      </c>
      <c r="B2870">
        <f t="shared" si="445"/>
        <v>8</v>
      </c>
      <c r="C2870" t="str">
        <f t="shared" si="446"/>
        <v>Nil</v>
      </c>
      <c r="D2870" t="str">
        <f t="shared" si="447"/>
        <v>BattenSpring</v>
      </c>
      <c r="E2870" s="20">
        <f t="shared" si="441"/>
        <v>41904</v>
      </c>
      <c r="F2870" t="str">
        <f t="shared" si="442"/>
        <v>None_8h</v>
      </c>
      <c r="G2870">
        <f t="shared" si="443"/>
        <v>54</v>
      </c>
      <c r="H2870" t="str">
        <f t="shared" si="444"/>
        <v>NO</v>
      </c>
      <c r="I2870">
        <f t="shared" si="448"/>
        <v>7.86294006987369</v>
      </c>
      <c r="J2870">
        <f t="shared" si="449"/>
        <v>26</v>
      </c>
      <c r="S2870">
        <v>3</v>
      </c>
      <c r="U2870" s="7">
        <v>7.86294006987369</v>
      </c>
      <c r="V2870" s="7">
        <v>26</v>
      </c>
    </row>
    <row r="2871" spans="1:22" x14ac:dyDescent="0.3">
      <c r="A2871" t="str">
        <f t="shared" si="440"/>
        <v>Exp4</v>
      </c>
      <c r="B2871">
        <f t="shared" si="445"/>
        <v>8</v>
      </c>
      <c r="C2871" t="str">
        <f t="shared" si="446"/>
        <v>Nil</v>
      </c>
      <c r="D2871" t="str">
        <f t="shared" si="447"/>
        <v>BattenSpring</v>
      </c>
      <c r="E2871" s="20">
        <f t="shared" si="441"/>
        <v>41904</v>
      </c>
      <c r="F2871" t="str">
        <f t="shared" si="442"/>
        <v>None_8h</v>
      </c>
      <c r="G2871">
        <f t="shared" si="443"/>
        <v>54</v>
      </c>
      <c r="H2871" t="str">
        <f t="shared" si="444"/>
        <v>NO</v>
      </c>
      <c r="I2871">
        <f t="shared" si="448"/>
        <v>7.4576726686374633</v>
      </c>
      <c r="J2871">
        <f t="shared" si="449"/>
        <v>26</v>
      </c>
      <c r="S2871">
        <v>4</v>
      </c>
      <c r="U2871" s="7">
        <v>7.4576726686374633</v>
      </c>
      <c r="V2871" s="7">
        <v>26</v>
      </c>
    </row>
    <row r="2872" spans="1:22" x14ac:dyDescent="0.3">
      <c r="A2872" t="str">
        <f t="shared" si="440"/>
        <v>Exp4</v>
      </c>
      <c r="B2872">
        <f t="shared" si="445"/>
        <v>8</v>
      </c>
      <c r="C2872" t="str">
        <f t="shared" si="446"/>
        <v>Nil</v>
      </c>
      <c r="D2872" t="str">
        <f t="shared" si="447"/>
        <v>BattenSpring</v>
      </c>
      <c r="E2872" s="20">
        <f t="shared" si="441"/>
        <v>41904</v>
      </c>
      <c r="F2872" t="str">
        <f t="shared" si="442"/>
        <v>None_8h</v>
      </c>
      <c r="G2872">
        <f t="shared" si="443"/>
        <v>73</v>
      </c>
      <c r="H2872" t="str">
        <f t="shared" si="444"/>
        <v>NO</v>
      </c>
      <c r="I2872">
        <f t="shared" si="448"/>
        <v>7.1572158022037087</v>
      </c>
      <c r="J2872">
        <f t="shared" si="449"/>
        <v>25</v>
      </c>
      <c r="R2872">
        <v>73</v>
      </c>
      <c r="S2872">
        <v>1</v>
      </c>
      <c r="U2872" s="7">
        <v>7.1572158022037087</v>
      </c>
      <c r="V2872" s="7">
        <v>25</v>
      </c>
    </row>
    <row r="2873" spans="1:22" x14ac:dyDescent="0.3">
      <c r="A2873" t="str">
        <f t="shared" si="440"/>
        <v>Exp4</v>
      </c>
      <c r="B2873">
        <f t="shared" si="445"/>
        <v>8</v>
      </c>
      <c r="C2873" t="str">
        <f t="shared" si="446"/>
        <v>Nil</v>
      </c>
      <c r="D2873" t="str">
        <f t="shared" si="447"/>
        <v>BattenSpring</v>
      </c>
      <c r="E2873" s="20">
        <f t="shared" si="441"/>
        <v>41904</v>
      </c>
      <c r="F2873" t="str">
        <f t="shared" si="442"/>
        <v>None_8h</v>
      </c>
      <c r="G2873">
        <f t="shared" si="443"/>
        <v>73</v>
      </c>
      <c r="H2873" t="str">
        <f t="shared" si="444"/>
        <v>NO</v>
      </c>
      <c r="I2873">
        <f t="shared" si="448"/>
        <v>7.471647406611126</v>
      </c>
      <c r="J2873">
        <f t="shared" si="449"/>
        <v>24</v>
      </c>
      <c r="S2873">
        <v>2</v>
      </c>
      <c r="U2873" s="7">
        <v>7.471647406611126</v>
      </c>
      <c r="V2873" s="7">
        <v>24</v>
      </c>
    </row>
    <row r="2874" spans="1:22" x14ac:dyDescent="0.3">
      <c r="A2874" t="str">
        <f t="shared" si="440"/>
        <v>Exp4</v>
      </c>
      <c r="B2874">
        <f t="shared" si="445"/>
        <v>8</v>
      </c>
      <c r="C2874" t="str">
        <f t="shared" si="446"/>
        <v>Nil</v>
      </c>
      <c r="D2874" t="str">
        <f t="shared" si="447"/>
        <v>BattenSpring</v>
      </c>
      <c r="E2874" s="20">
        <f t="shared" si="441"/>
        <v>41904</v>
      </c>
      <c r="F2874" t="str">
        <f t="shared" si="442"/>
        <v>None_8h</v>
      </c>
      <c r="G2874">
        <f t="shared" si="443"/>
        <v>73</v>
      </c>
      <c r="H2874" t="str">
        <f t="shared" si="444"/>
        <v>NO</v>
      </c>
      <c r="I2874">
        <f t="shared" si="448"/>
        <v>7.7651169040580488</v>
      </c>
      <c r="J2874">
        <f t="shared" si="449"/>
        <v>26</v>
      </c>
      <c r="S2874">
        <v>3</v>
      </c>
      <c r="U2874" s="7">
        <v>7.7651169040580488</v>
      </c>
      <c r="V2874" s="7">
        <v>26</v>
      </c>
    </row>
    <row r="2875" spans="1:22" x14ac:dyDescent="0.3">
      <c r="A2875" t="str">
        <f t="shared" si="440"/>
        <v>Exp4</v>
      </c>
      <c r="B2875">
        <f t="shared" si="445"/>
        <v>8</v>
      </c>
      <c r="C2875" t="str">
        <f t="shared" si="446"/>
        <v>Nil</v>
      </c>
      <c r="D2875" t="str">
        <f t="shared" si="447"/>
        <v>BattenSpring</v>
      </c>
      <c r="E2875" s="20">
        <f t="shared" si="441"/>
        <v>41904</v>
      </c>
      <c r="F2875" t="str">
        <f t="shared" si="442"/>
        <v>None_8h</v>
      </c>
      <c r="G2875">
        <f t="shared" si="443"/>
        <v>73</v>
      </c>
      <c r="H2875" t="str">
        <f t="shared" si="444"/>
        <v>NO</v>
      </c>
      <c r="I2875">
        <f t="shared" si="448"/>
        <v>7.751142166084386</v>
      </c>
      <c r="J2875">
        <f t="shared" si="449"/>
        <v>25</v>
      </c>
      <c r="S2875">
        <v>4</v>
      </c>
      <c r="U2875" s="7">
        <v>7.751142166084386</v>
      </c>
      <c r="V2875" s="7">
        <v>25</v>
      </c>
    </row>
    <row r="2876" spans="1:22" x14ac:dyDescent="0.3">
      <c r="A2876" t="str">
        <f t="shared" si="440"/>
        <v>Exp4</v>
      </c>
      <c r="B2876">
        <f t="shared" si="445"/>
        <v>8</v>
      </c>
      <c r="C2876" t="str">
        <f t="shared" si="446"/>
        <v>Nil</v>
      </c>
      <c r="D2876" t="str">
        <f t="shared" si="447"/>
        <v>BattenSpring</v>
      </c>
      <c r="E2876" s="20">
        <f t="shared" si="441"/>
        <v>41904</v>
      </c>
      <c r="F2876" t="str">
        <f t="shared" si="442"/>
        <v>None_8h</v>
      </c>
      <c r="G2876">
        <f t="shared" si="443"/>
        <v>91</v>
      </c>
      <c r="H2876" t="str">
        <f t="shared" si="444"/>
        <v>NO</v>
      </c>
      <c r="I2876">
        <f t="shared" si="448"/>
        <v>7.5764579414135982</v>
      </c>
      <c r="J2876">
        <f t="shared" si="449"/>
        <v>23</v>
      </c>
      <c r="R2876">
        <v>91</v>
      </c>
      <c r="S2876">
        <v>1</v>
      </c>
      <c r="U2876" s="7">
        <v>7.5764579414135982</v>
      </c>
      <c r="V2876" s="7">
        <v>23</v>
      </c>
    </row>
    <row r="2877" spans="1:22" x14ac:dyDescent="0.3">
      <c r="A2877" t="str">
        <f t="shared" si="440"/>
        <v>Exp4</v>
      </c>
      <c r="B2877">
        <f t="shared" si="445"/>
        <v>8</v>
      </c>
      <c r="C2877" t="str">
        <f t="shared" si="446"/>
        <v>Nil</v>
      </c>
      <c r="D2877" t="str">
        <f t="shared" si="447"/>
        <v>BattenSpring</v>
      </c>
      <c r="E2877" s="20">
        <f t="shared" si="441"/>
        <v>41904</v>
      </c>
      <c r="F2877" t="str">
        <f t="shared" si="442"/>
        <v>None_8h</v>
      </c>
      <c r="G2877">
        <f t="shared" si="443"/>
        <v>91</v>
      </c>
      <c r="H2877" t="str">
        <f t="shared" si="444"/>
        <v>NO</v>
      </c>
      <c r="I2877">
        <f t="shared" si="448"/>
        <v>7.6113947863477556</v>
      </c>
      <c r="J2877">
        <f t="shared" si="449"/>
        <v>23</v>
      </c>
      <c r="S2877">
        <v>2</v>
      </c>
      <c r="U2877" s="7">
        <v>7.6113947863477556</v>
      </c>
      <c r="V2877" s="7">
        <v>23</v>
      </c>
    </row>
    <row r="2878" spans="1:22" x14ac:dyDescent="0.3">
      <c r="A2878" t="str">
        <f t="shared" si="440"/>
        <v>Exp4</v>
      </c>
      <c r="B2878">
        <f t="shared" si="445"/>
        <v>8</v>
      </c>
      <c r="C2878" t="str">
        <f t="shared" si="446"/>
        <v>Nil</v>
      </c>
      <c r="D2878" t="str">
        <f t="shared" si="447"/>
        <v>BattenSpring</v>
      </c>
      <c r="E2878" s="20">
        <f t="shared" si="441"/>
        <v>41904</v>
      </c>
      <c r="F2878" t="str">
        <f t="shared" si="442"/>
        <v>None_8h</v>
      </c>
      <c r="G2878">
        <f t="shared" si="443"/>
        <v>91</v>
      </c>
      <c r="H2878" t="str">
        <f t="shared" si="444"/>
        <v>NO</v>
      </c>
      <c r="I2878">
        <f t="shared" si="448"/>
        <v>7.1572158022037087</v>
      </c>
      <c r="J2878">
        <f t="shared" si="449"/>
        <v>24</v>
      </c>
      <c r="S2878">
        <v>3</v>
      </c>
      <c r="U2878" s="7">
        <v>7.1572158022037087</v>
      </c>
      <c r="V2878" s="7">
        <v>24</v>
      </c>
    </row>
    <row r="2879" spans="1:22" x14ac:dyDescent="0.3">
      <c r="A2879" t="str">
        <f t="shared" si="440"/>
        <v>Exp4</v>
      </c>
      <c r="B2879">
        <f t="shared" si="445"/>
        <v>8</v>
      </c>
      <c r="C2879" t="str">
        <f t="shared" si="446"/>
        <v>Nil</v>
      </c>
      <c r="D2879" t="str">
        <f t="shared" si="447"/>
        <v>BattenSpring</v>
      </c>
      <c r="E2879" s="20">
        <f t="shared" si="441"/>
        <v>41904</v>
      </c>
      <c r="F2879" t="str">
        <f t="shared" si="442"/>
        <v>None_8h</v>
      </c>
      <c r="G2879">
        <f t="shared" si="443"/>
        <v>91</v>
      </c>
      <c r="H2879" t="str">
        <f t="shared" si="444"/>
        <v>NO</v>
      </c>
      <c r="I2879">
        <f t="shared" si="448"/>
        <v>7.6323568933082502</v>
      </c>
      <c r="J2879">
        <f t="shared" si="449"/>
        <v>24</v>
      </c>
      <c r="S2879">
        <v>4</v>
      </c>
      <c r="U2879" s="7">
        <v>7.6323568933082502</v>
      </c>
      <c r="V2879" s="7">
        <v>24</v>
      </c>
    </row>
    <row r="2880" spans="1:22" x14ac:dyDescent="0.3">
      <c r="A2880" t="str">
        <f t="shared" si="440"/>
        <v>Exp4</v>
      </c>
      <c r="B2880">
        <f t="shared" si="445"/>
        <v>8</v>
      </c>
      <c r="C2880" t="str">
        <f t="shared" si="446"/>
        <v>Nil</v>
      </c>
      <c r="D2880" t="str">
        <f t="shared" si="447"/>
        <v>BattenSpring</v>
      </c>
      <c r="E2880" s="20">
        <f t="shared" si="441"/>
        <v>41911</v>
      </c>
      <c r="F2880" t="str">
        <f t="shared" si="442"/>
        <v>None_8h</v>
      </c>
      <c r="G2880">
        <f t="shared" si="443"/>
        <v>46</v>
      </c>
      <c r="H2880" t="str">
        <f t="shared" si="444"/>
        <v>NO</v>
      </c>
      <c r="I2880">
        <f t="shared" si="448"/>
        <v>8.7360213008748566</v>
      </c>
      <c r="J2880">
        <f t="shared" si="449"/>
        <v>26</v>
      </c>
      <c r="P2880" s="1">
        <v>41911</v>
      </c>
      <c r="Q2880" t="s">
        <v>441</v>
      </c>
      <c r="R2880">
        <v>46</v>
      </c>
      <c r="S2880">
        <v>1</v>
      </c>
      <c r="U2880" s="7">
        <v>8.7360213008748566</v>
      </c>
      <c r="V2880" s="7">
        <v>26</v>
      </c>
    </row>
    <row r="2881" spans="1:22" x14ac:dyDescent="0.3">
      <c r="A2881" t="str">
        <f t="shared" si="440"/>
        <v>Exp4</v>
      </c>
      <c r="B2881">
        <f t="shared" si="445"/>
        <v>8</v>
      </c>
      <c r="C2881" t="str">
        <f t="shared" si="446"/>
        <v>Nil</v>
      </c>
      <c r="D2881" t="str">
        <f t="shared" si="447"/>
        <v>BattenSpring</v>
      </c>
      <c r="E2881" s="20">
        <f t="shared" si="441"/>
        <v>41911</v>
      </c>
      <c r="F2881" t="str">
        <f t="shared" si="442"/>
        <v>None_8h</v>
      </c>
      <c r="G2881">
        <f t="shared" si="443"/>
        <v>46</v>
      </c>
      <c r="H2881" t="str">
        <f t="shared" si="444"/>
        <v>NO</v>
      </c>
      <c r="I2881">
        <f t="shared" si="448"/>
        <v>7.4402042461703841</v>
      </c>
      <c r="J2881">
        <f t="shared" si="449"/>
        <v>24</v>
      </c>
      <c r="S2881">
        <v>2</v>
      </c>
      <c r="U2881" s="7">
        <v>7.4402042461703841</v>
      </c>
      <c r="V2881" s="7">
        <v>24</v>
      </c>
    </row>
    <row r="2882" spans="1:22" x14ac:dyDescent="0.3">
      <c r="A2882" t="str">
        <f t="shared" si="440"/>
        <v>Exp4</v>
      </c>
      <c r="B2882">
        <f t="shared" si="445"/>
        <v>8</v>
      </c>
      <c r="C2882" t="str">
        <f t="shared" si="446"/>
        <v>Nil</v>
      </c>
      <c r="D2882" t="str">
        <f t="shared" si="447"/>
        <v>BattenSpring</v>
      </c>
      <c r="E2882" s="20">
        <f t="shared" si="441"/>
        <v>41911</v>
      </c>
      <c r="F2882" t="str">
        <f t="shared" si="442"/>
        <v>None_8h</v>
      </c>
      <c r="G2882">
        <f t="shared" si="443"/>
        <v>46</v>
      </c>
      <c r="H2882" t="str">
        <f t="shared" si="444"/>
        <v>NO</v>
      </c>
      <c r="I2882">
        <f t="shared" si="448"/>
        <v>8.8113351084062383</v>
      </c>
      <c r="J2882">
        <f t="shared" si="449"/>
        <v>27</v>
      </c>
      <c r="S2882">
        <v>3</v>
      </c>
      <c r="U2882" s="7">
        <v>8.8113351084062383</v>
      </c>
      <c r="V2882" s="7">
        <v>27</v>
      </c>
    </row>
    <row r="2883" spans="1:22" x14ac:dyDescent="0.3">
      <c r="A2883" t="str">
        <f t="shared" ref="A2883:A2946" si="450">IF(L2883="",A2882,L2883)</f>
        <v>Exp4</v>
      </c>
      <c r="B2883">
        <f t="shared" si="445"/>
        <v>8</v>
      </c>
      <c r="C2883" t="str">
        <f t="shared" si="446"/>
        <v>Nil</v>
      </c>
      <c r="D2883" t="str">
        <f t="shared" si="447"/>
        <v>BattenSpring</v>
      </c>
      <c r="E2883" s="20">
        <f t="shared" ref="E2883:E2946" si="451">IF(P2883="",E2882,P2883)</f>
        <v>41911</v>
      </c>
      <c r="F2883" t="str">
        <f t="shared" ref="F2883:F2946" si="452">IF(Q2883="",F2882,Q2883)</f>
        <v>None_8h</v>
      </c>
      <c r="G2883">
        <f t="shared" ref="G2883:G2946" si="453">IF(R2883="",G2882,R2883)</f>
        <v>46</v>
      </c>
      <c r="H2883" t="str">
        <f t="shared" ref="H2883:H2946" si="454">IF(T2883="","NO","YES")</f>
        <v>NO</v>
      </c>
      <c r="I2883">
        <f t="shared" si="448"/>
        <v>8.2772917459109934</v>
      </c>
      <c r="J2883">
        <f t="shared" si="449"/>
        <v>24</v>
      </c>
      <c r="S2883">
        <v>4</v>
      </c>
      <c r="U2883" s="7">
        <v>8.2772917459109934</v>
      </c>
      <c r="V2883" s="7">
        <v>24</v>
      </c>
    </row>
    <row r="2884" spans="1:22" x14ac:dyDescent="0.3">
      <c r="A2884" t="str">
        <f t="shared" si="450"/>
        <v>Exp4</v>
      </c>
      <c r="B2884">
        <f t="shared" ref="B2884:B2947" si="455">IF(L2884="",B2883,M2884)</f>
        <v>8</v>
      </c>
      <c r="C2884" t="str">
        <f t="shared" ref="C2884:C2947" si="456">IF(O2884="",C2883,O2884)</f>
        <v>Nil</v>
      </c>
      <c r="D2884" t="str">
        <f t="shared" ref="D2884:D2947" si="457">IF(N2884="",D2883,N2884)</f>
        <v>BattenSpring</v>
      </c>
      <c r="E2884" s="20">
        <f t="shared" si="451"/>
        <v>41911</v>
      </c>
      <c r="F2884" t="str">
        <f t="shared" si="452"/>
        <v>None_8h</v>
      </c>
      <c r="G2884">
        <f t="shared" si="453"/>
        <v>51</v>
      </c>
      <c r="H2884" t="str">
        <f t="shared" si="454"/>
        <v>NO</v>
      </c>
      <c r="I2884">
        <f t="shared" ref="I2884:I2947" si="458">IF(U2884="","",U2884)</f>
        <v>8.1027006466337017</v>
      </c>
      <c r="J2884">
        <f t="shared" ref="J2884:J2947" si="459">IF(V2884="","",V2884)</f>
        <v>25</v>
      </c>
      <c r="R2884">
        <v>51</v>
      </c>
      <c r="S2884">
        <v>1</v>
      </c>
      <c r="U2884" s="7">
        <v>8.1027006466337017</v>
      </c>
      <c r="V2884" s="7">
        <v>25</v>
      </c>
    </row>
    <row r="2885" spans="1:22" x14ac:dyDescent="0.3">
      <c r="A2885" t="str">
        <f t="shared" si="450"/>
        <v>Exp4</v>
      </c>
      <c r="B2885">
        <f t="shared" si="455"/>
        <v>8</v>
      </c>
      <c r="C2885" t="str">
        <f t="shared" si="456"/>
        <v>Nil</v>
      </c>
      <c r="D2885" t="str">
        <f t="shared" si="457"/>
        <v>BattenSpring</v>
      </c>
      <c r="E2885" s="20">
        <f t="shared" si="451"/>
        <v>41911</v>
      </c>
      <c r="F2885" t="str">
        <f t="shared" si="452"/>
        <v>None_8h</v>
      </c>
      <c r="G2885">
        <f t="shared" si="453"/>
        <v>51</v>
      </c>
      <c r="H2885" t="str">
        <f t="shared" si="454"/>
        <v>NO</v>
      </c>
      <c r="I2885">
        <f t="shared" si="458"/>
        <v>8.6367440091289467</v>
      </c>
      <c r="J2885">
        <f t="shared" si="459"/>
        <v>27</v>
      </c>
      <c r="S2885">
        <v>2</v>
      </c>
      <c r="U2885" s="7">
        <v>8.6367440091289467</v>
      </c>
      <c r="V2885" s="7">
        <v>27</v>
      </c>
    </row>
    <row r="2886" spans="1:22" x14ac:dyDescent="0.3">
      <c r="A2886" t="str">
        <f t="shared" si="450"/>
        <v>Exp4</v>
      </c>
      <c r="B2886">
        <f t="shared" si="455"/>
        <v>8</v>
      </c>
      <c r="C2886" t="str">
        <f t="shared" si="456"/>
        <v>Nil</v>
      </c>
      <c r="D2886" t="str">
        <f t="shared" si="457"/>
        <v>BattenSpring</v>
      </c>
      <c r="E2886" s="20">
        <f t="shared" si="451"/>
        <v>41911</v>
      </c>
      <c r="F2886" t="str">
        <f t="shared" si="452"/>
        <v>None_8h</v>
      </c>
      <c r="G2886">
        <f t="shared" si="453"/>
        <v>51</v>
      </c>
      <c r="H2886" t="str">
        <f t="shared" si="454"/>
        <v>NO</v>
      </c>
      <c r="I2886">
        <f t="shared" si="458"/>
        <v>8.8798022061620383</v>
      </c>
      <c r="J2886">
        <f t="shared" si="459"/>
        <v>26</v>
      </c>
      <c r="S2886">
        <v>3</v>
      </c>
      <c r="U2886" s="7">
        <v>8.8798022061620383</v>
      </c>
      <c r="V2886" s="7">
        <v>26</v>
      </c>
    </row>
    <row r="2887" spans="1:22" x14ac:dyDescent="0.3">
      <c r="A2887" t="str">
        <f t="shared" si="450"/>
        <v>Exp4</v>
      </c>
      <c r="B2887">
        <f t="shared" si="455"/>
        <v>8</v>
      </c>
      <c r="C2887" t="str">
        <f t="shared" si="456"/>
        <v>Nil</v>
      </c>
      <c r="D2887" t="str">
        <f t="shared" si="457"/>
        <v>BattenSpring</v>
      </c>
      <c r="E2887" s="20">
        <f t="shared" si="451"/>
        <v>41911</v>
      </c>
      <c r="F2887" t="str">
        <f t="shared" si="452"/>
        <v>None_8h</v>
      </c>
      <c r="G2887">
        <f t="shared" si="453"/>
        <v>51</v>
      </c>
      <c r="H2887" t="str">
        <f t="shared" si="454"/>
        <v>NO</v>
      </c>
      <c r="I2887">
        <f t="shared" si="458"/>
        <v>8.2293647774819316</v>
      </c>
      <c r="J2887">
        <f t="shared" si="459"/>
        <v>25</v>
      </c>
      <c r="S2887">
        <v>4</v>
      </c>
      <c r="U2887" s="7">
        <v>8.2293647774819316</v>
      </c>
      <c r="V2887" s="7">
        <v>25</v>
      </c>
    </row>
    <row r="2888" spans="1:22" x14ac:dyDescent="0.3">
      <c r="A2888" t="str">
        <f t="shared" si="450"/>
        <v>Exp4</v>
      </c>
      <c r="B2888">
        <f t="shared" si="455"/>
        <v>8</v>
      </c>
      <c r="C2888" t="str">
        <f t="shared" si="456"/>
        <v>Nil</v>
      </c>
      <c r="D2888" t="str">
        <f t="shared" si="457"/>
        <v>BattenSpring</v>
      </c>
      <c r="E2888" s="20">
        <f t="shared" si="451"/>
        <v>41911</v>
      </c>
      <c r="F2888" t="str">
        <f t="shared" si="452"/>
        <v>None_8h</v>
      </c>
      <c r="G2888">
        <f t="shared" si="453"/>
        <v>57</v>
      </c>
      <c r="H2888" t="str">
        <f t="shared" si="454"/>
        <v>NO</v>
      </c>
      <c r="I2888">
        <f t="shared" si="458"/>
        <v>8.8832255610498283</v>
      </c>
      <c r="J2888">
        <f t="shared" si="459"/>
        <v>29</v>
      </c>
      <c r="R2888">
        <v>57</v>
      </c>
      <c r="S2888">
        <v>1</v>
      </c>
      <c r="U2888" s="7">
        <v>8.8832255610498283</v>
      </c>
      <c r="V2888" s="7">
        <v>29</v>
      </c>
    </row>
    <row r="2889" spans="1:22" x14ac:dyDescent="0.3">
      <c r="A2889" t="str">
        <f t="shared" si="450"/>
        <v>Exp4</v>
      </c>
      <c r="B2889">
        <f t="shared" si="455"/>
        <v>8</v>
      </c>
      <c r="C2889" t="str">
        <f t="shared" si="456"/>
        <v>Nil</v>
      </c>
      <c r="D2889" t="str">
        <f t="shared" si="457"/>
        <v>BattenSpring</v>
      </c>
      <c r="E2889" s="20">
        <f t="shared" si="451"/>
        <v>41911</v>
      </c>
      <c r="F2889" t="str">
        <f t="shared" si="452"/>
        <v>None_8h</v>
      </c>
      <c r="G2889">
        <f t="shared" si="453"/>
        <v>57</v>
      </c>
      <c r="H2889" t="str">
        <f t="shared" si="454"/>
        <v>NO</v>
      </c>
      <c r="I2889">
        <f t="shared" si="458"/>
        <v>7.8245095404461171</v>
      </c>
      <c r="J2889">
        <f t="shared" si="459"/>
        <v>26</v>
      </c>
      <c r="S2889">
        <v>2</v>
      </c>
      <c r="U2889" s="7">
        <v>7.8245095404461171</v>
      </c>
      <c r="V2889" s="7">
        <v>26</v>
      </c>
    </row>
    <row r="2890" spans="1:22" x14ac:dyDescent="0.3">
      <c r="A2890" t="str">
        <f t="shared" si="450"/>
        <v>Exp4</v>
      </c>
      <c r="B2890">
        <f t="shared" si="455"/>
        <v>8</v>
      </c>
      <c r="C2890" t="str">
        <f t="shared" si="456"/>
        <v>Nil</v>
      </c>
      <c r="D2890" t="str">
        <f t="shared" si="457"/>
        <v>BattenSpring</v>
      </c>
      <c r="E2890" s="20">
        <f t="shared" si="451"/>
        <v>41911</v>
      </c>
      <c r="F2890" t="str">
        <f t="shared" si="452"/>
        <v>None_8h</v>
      </c>
      <c r="G2890">
        <f t="shared" si="453"/>
        <v>57</v>
      </c>
      <c r="H2890" t="str">
        <f t="shared" si="454"/>
        <v>NO</v>
      </c>
      <c r="I2890">
        <f t="shared" si="458"/>
        <v>8.2156713579307716</v>
      </c>
      <c r="J2890">
        <f t="shared" si="459"/>
        <v>26</v>
      </c>
      <c r="S2890">
        <v>3</v>
      </c>
      <c r="U2890" s="7">
        <v>8.2156713579307716</v>
      </c>
      <c r="V2890" s="7">
        <v>26</v>
      </c>
    </row>
    <row r="2891" spans="1:22" x14ac:dyDescent="0.3">
      <c r="A2891" t="str">
        <f t="shared" si="450"/>
        <v>Exp4</v>
      </c>
      <c r="B2891">
        <f t="shared" si="455"/>
        <v>8</v>
      </c>
      <c r="C2891" t="str">
        <f t="shared" si="456"/>
        <v>Nil</v>
      </c>
      <c r="D2891" t="str">
        <f t="shared" si="457"/>
        <v>BattenSpring</v>
      </c>
      <c r="E2891" s="20">
        <f t="shared" si="451"/>
        <v>41911</v>
      </c>
      <c r="F2891" t="str">
        <f t="shared" si="452"/>
        <v>None_8h</v>
      </c>
      <c r="G2891">
        <f t="shared" si="453"/>
        <v>57</v>
      </c>
      <c r="H2891" t="str">
        <f t="shared" si="454"/>
        <v>NO</v>
      </c>
      <c r="I2891">
        <f t="shared" si="458"/>
        <v>8.7531380753138084</v>
      </c>
      <c r="J2891">
        <f t="shared" si="459"/>
        <v>28</v>
      </c>
      <c r="S2891">
        <v>4</v>
      </c>
      <c r="U2891" s="7">
        <v>8.7531380753138084</v>
      </c>
      <c r="V2891" s="7">
        <v>28</v>
      </c>
    </row>
    <row r="2892" spans="1:22" x14ac:dyDescent="0.3">
      <c r="A2892" t="str">
        <f t="shared" si="450"/>
        <v>Exp4</v>
      </c>
      <c r="B2892">
        <f t="shared" si="455"/>
        <v>8</v>
      </c>
      <c r="C2892" t="str">
        <f t="shared" si="456"/>
        <v>Nil</v>
      </c>
      <c r="D2892" t="str">
        <f t="shared" si="457"/>
        <v>BattenSpring</v>
      </c>
      <c r="E2892" s="20">
        <f t="shared" si="451"/>
        <v>41918</v>
      </c>
      <c r="F2892" t="str">
        <f t="shared" si="452"/>
        <v>None_8h</v>
      </c>
      <c r="G2892">
        <f t="shared" si="453"/>
        <v>61</v>
      </c>
      <c r="H2892" t="str">
        <f t="shared" si="454"/>
        <v>NO</v>
      </c>
      <c r="I2892">
        <f t="shared" si="458"/>
        <v>9.2736363636363635</v>
      </c>
      <c r="J2892">
        <f t="shared" si="459"/>
        <v>25</v>
      </c>
      <c r="P2892" s="1">
        <v>41918</v>
      </c>
      <c r="Q2892" t="s">
        <v>441</v>
      </c>
      <c r="R2892">
        <v>61</v>
      </c>
      <c r="S2892">
        <v>1</v>
      </c>
      <c r="U2892" s="7">
        <v>9.2736363636363635</v>
      </c>
      <c r="V2892" s="7">
        <v>25</v>
      </c>
    </row>
    <row r="2893" spans="1:22" x14ac:dyDescent="0.3">
      <c r="A2893" t="str">
        <f t="shared" si="450"/>
        <v>Exp4</v>
      </c>
      <c r="B2893">
        <f t="shared" si="455"/>
        <v>8</v>
      </c>
      <c r="C2893" t="str">
        <f t="shared" si="456"/>
        <v>Nil</v>
      </c>
      <c r="D2893" t="str">
        <f t="shared" si="457"/>
        <v>BattenSpring</v>
      </c>
      <c r="E2893" s="20">
        <f t="shared" si="451"/>
        <v>41918</v>
      </c>
      <c r="F2893" t="str">
        <f t="shared" si="452"/>
        <v>None_8h</v>
      </c>
      <c r="G2893">
        <f t="shared" si="453"/>
        <v>61</v>
      </c>
      <c r="H2893" t="str">
        <f t="shared" si="454"/>
        <v>NO</v>
      </c>
      <c r="I2893">
        <f t="shared" si="458"/>
        <v>9.2227272727272727</v>
      </c>
      <c r="J2893">
        <f t="shared" si="459"/>
        <v>26</v>
      </c>
      <c r="S2893">
        <v>2</v>
      </c>
      <c r="U2893" s="7">
        <v>9.2227272727272727</v>
      </c>
      <c r="V2893" s="7">
        <v>26</v>
      </c>
    </row>
    <row r="2894" spans="1:22" x14ac:dyDescent="0.3">
      <c r="A2894" t="str">
        <f t="shared" si="450"/>
        <v>Exp4</v>
      </c>
      <c r="B2894">
        <f t="shared" si="455"/>
        <v>8</v>
      </c>
      <c r="C2894" t="str">
        <f t="shared" si="456"/>
        <v>Nil</v>
      </c>
      <c r="D2894" t="str">
        <f t="shared" si="457"/>
        <v>BattenSpring</v>
      </c>
      <c r="E2894" s="20">
        <f t="shared" si="451"/>
        <v>41918</v>
      </c>
      <c r="F2894" t="str">
        <f t="shared" si="452"/>
        <v>None_8h</v>
      </c>
      <c r="G2894">
        <f t="shared" si="453"/>
        <v>61</v>
      </c>
      <c r="H2894" t="str">
        <f t="shared" si="454"/>
        <v>NO</v>
      </c>
      <c r="I2894">
        <f t="shared" si="458"/>
        <v>8.07189045264359</v>
      </c>
      <c r="J2894">
        <f t="shared" si="459"/>
        <v>25</v>
      </c>
      <c r="S2894">
        <v>3</v>
      </c>
      <c r="U2894" s="7">
        <v>8.07189045264359</v>
      </c>
      <c r="V2894" s="7">
        <v>25</v>
      </c>
    </row>
    <row r="2895" spans="1:22" x14ac:dyDescent="0.3">
      <c r="A2895" t="str">
        <f t="shared" si="450"/>
        <v>Exp4</v>
      </c>
      <c r="B2895">
        <f t="shared" si="455"/>
        <v>8</v>
      </c>
      <c r="C2895" t="str">
        <f t="shared" si="456"/>
        <v>Nil</v>
      </c>
      <c r="D2895" t="str">
        <f t="shared" si="457"/>
        <v>BattenSpring</v>
      </c>
      <c r="E2895" s="20">
        <f t="shared" si="451"/>
        <v>41918</v>
      </c>
      <c r="F2895" t="str">
        <f t="shared" si="452"/>
        <v>None_8h</v>
      </c>
      <c r="G2895">
        <f t="shared" si="453"/>
        <v>61</v>
      </c>
      <c r="H2895" t="str">
        <f t="shared" si="454"/>
        <v>NO</v>
      </c>
      <c r="I2895">
        <f t="shared" si="458"/>
        <v>8.2190947128185616</v>
      </c>
      <c r="J2895">
        <f t="shared" si="459"/>
        <v>25</v>
      </c>
      <c r="S2895">
        <v>4</v>
      </c>
      <c r="U2895" s="7">
        <v>8.2190947128185616</v>
      </c>
      <c r="V2895" s="7">
        <v>25</v>
      </c>
    </row>
    <row r="2896" spans="1:22" x14ac:dyDescent="0.3">
      <c r="A2896" t="str">
        <f t="shared" si="450"/>
        <v>Exp4</v>
      </c>
      <c r="B2896">
        <f t="shared" si="455"/>
        <v>8</v>
      </c>
      <c r="C2896" t="str">
        <f t="shared" si="456"/>
        <v>Nil</v>
      </c>
      <c r="D2896" t="str">
        <f t="shared" si="457"/>
        <v>BattenSpring</v>
      </c>
      <c r="E2896" s="20">
        <f t="shared" si="451"/>
        <v>41918</v>
      </c>
      <c r="F2896" t="str">
        <f t="shared" si="452"/>
        <v>None_8h</v>
      </c>
      <c r="G2896">
        <f t="shared" si="453"/>
        <v>62</v>
      </c>
      <c r="H2896" t="str">
        <f t="shared" si="454"/>
        <v>NO</v>
      </c>
      <c r="I2896">
        <f t="shared" si="458"/>
        <v>9.6045454545454554</v>
      </c>
      <c r="J2896">
        <f t="shared" si="459"/>
        <v>26</v>
      </c>
      <c r="R2896">
        <v>62</v>
      </c>
      <c r="S2896">
        <v>1</v>
      </c>
      <c r="U2896" s="7">
        <v>9.6045454545454554</v>
      </c>
      <c r="V2896" s="7">
        <v>26</v>
      </c>
    </row>
    <row r="2897" spans="1:22" x14ac:dyDescent="0.3">
      <c r="A2897" t="str">
        <f t="shared" si="450"/>
        <v>Exp4</v>
      </c>
      <c r="B2897">
        <f t="shared" si="455"/>
        <v>8</v>
      </c>
      <c r="C2897" t="str">
        <f t="shared" si="456"/>
        <v>Nil</v>
      </c>
      <c r="D2897" t="str">
        <f t="shared" si="457"/>
        <v>BattenSpring</v>
      </c>
      <c r="E2897" s="20">
        <f t="shared" si="451"/>
        <v>41918</v>
      </c>
      <c r="F2897" t="str">
        <f t="shared" si="452"/>
        <v>None_8h</v>
      </c>
      <c r="G2897">
        <f t="shared" si="453"/>
        <v>62</v>
      </c>
      <c r="H2897" t="str">
        <f t="shared" si="454"/>
        <v>NO</v>
      </c>
      <c r="I2897">
        <f t="shared" si="458"/>
        <v>9.1559090909090912</v>
      </c>
      <c r="J2897">
        <f t="shared" si="459"/>
        <v>26</v>
      </c>
      <c r="S2897">
        <v>2</v>
      </c>
      <c r="U2897" s="7">
        <v>9.1559090909090912</v>
      </c>
      <c r="V2897" s="7">
        <v>26</v>
      </c>
    </row>
    <row r="2898" spans="1:22" x14ac:dyDescent="0.3">
      <c r="A2898" t="str">
        <f t="shared" si="450"/>
        <v>Exp4</v>
      </c>
      <c r="B2898">
        <f t="shared" si="455"/>
        <v>8</v>
      </c>
      <c r="C2898" t="str">
        <f t="shared" si="456"/>
        <v>Nil</v>
      </c>
      <c r="D2898" t="str">
        <f t="shared" si="457"/>
        <v>BattenSpring</v>
      </c>
      <c r="E2898" s="20">
        <f t="shared" si="451"/>
        <v>41918</v>
      </c>
      <c r="F2898" t="str">
        <f t="shared" si="452"/>
        <v>None_8h</v>
      </c>
      <c r="G2898">
        <f t="shared" si="453"/>
        <v>62</v>
      </c>
      <c r="H2898" t="str">
        <f t="shared" si="454"/>
        <v>NO</v>
      </c>
      <c r="I2898">
        <f t="shared" si="458"/>
        <v>8.9208824648155201</v>
      </c>
      <c r="J2898">
        <f t="shared" si="459"/>
        <v>25</v>
      </c>
      <c r="S2898">
        <v>3</v>
      </c>
      <c r="U2898" s="7">
        <v>8.9208824648155201</v>
      </c>
      <c r="V2898" s="7">
        <v>25</v>
      </c>
    </row>
    <row r="2899" spans="1:22" x14ac:dyDescent="0.3">
      <c r="A2899" t="str">
        <f t="shared" si="450"/>
        <v>Exp4</v>
      </c>
      <c r="B2899">
        <f t="shared" si="455"/>
        <v>8</v>
      </c>
      <c r="C2899" t="str">
        <f t="shared" si="456"/>
        <v>Nil</v>
      </c>
      <c r="D2899" t="str">
        <f t="shared" si="457"/>
        <v>BattenSpring</v>
      </c>
      <c r="E2899" s="20">
        <f t="shared" si="451"/>
        <v>41918</v>
      </c>
      <c r="F2899" t="str">
        <f t="shared" si="452"/>
        <v>None_8h</v>
      </c>
      <c r="G2899">
        <f t="shared" si="453"/>
        <v>62</v>
      </c>
      <c r="H2899" t="str">
        <f t="shared" si="454"/>
        <v>NO</v>
      </c>
      <c r="I2899">
        <f t="shared" si="458"/>
        <v>8.6880943324457967</v>
      </c>
      <c r="J2899">
        <f t="shared" si="459"/>
        <v>24</v>
      </c>
      <c r="S2899">
        <v>4</v>
      </c>
      <c r="U2899" s="7">
        <v>8.6880943324457967</v>
      </c>
      <c r="V2899" s="7">
        <v>24</v>
      </c>
    </row>
    <row r="2900" spans="1:22" x14ac:dyDescent="0.3">
      <c r="A2900" t="str">
        <f t="shared" si="450"/>
        <v>Exp4</v>
      </c>
      <c r="B2900">
        <f t="shared" si="455"/>
        <v>8</v>
      </c>
      <c r="C2900" t="str">
        <f t="shared" si="456"/>
        <v>Nil</v>
      </c>
      <c r="D2900" t="str">
        <f t="shared" si="457"/>
        <v>BattenSpring</v>
      </c>
      <c r="E2900" s="20">
        <f t="shared" si="451"/>
        <v>41918</v>
      </c>
      <c r="F2900" t="str">
        <f t="shared" si="452"/>
        <v>None_8h</v>
      </c>
      <c r="G2900">
        <f t="shared" si="453"/>
        <v>80</v>
      </c>
      <c r="H2900" t="str">
        <f t="shared" si="454"/>
        <v>NO</v>
      </c>
      <c r="I2900">
        <f t="shared" si="458"/>
        <v>9.4581818181818189</v>
      </c>
      <c r="J2900">
        <f t="shared" si="459"/>
        <v>26</v>
      </c>
      <c r="R2900">
        <v>80</v>
      </c>
      <c r="S2900">
        <v>1</v>
      </c>
      <c r="U2900" s="7">
        <v>9.4581818181818189</v>
      </c>
      <c r="V2900" s="7">
        <v>26</v>
      </c>
    </row>
    <row r="2901" spans="1:22" x14ac:dyDescent="0.3">
      <c r="A2901" t="str">
        <f t="shared" si="450"/>
        <v>Exp4</v>
      </c>
      <c r="B2901">
        <f t="shared" si="455"/>
        <v>8</v>
      </c>
      <c r="C2901" t="str">
        <f t="shared" si="456"/>
        <v>Nil</v>
      </c>
      <c r="D2901" t="str">
        <f t="shared" si="457"/>
        <v>BattenSpring</v>
      </c>
      <c r="E2901" s="20">
        <f t="shared" si="451"/>
        <v>41918</v>
      </c>
      <c r="F2901" t="str">
        <f t="shared" si="452"/>
        <v>None_8h</v>
      </c>
      <c r="G2901">
        <f t="shared" si="453"/>
        <v>80</v>
      </c>
      <c r="H2901" t="str">
        <f t="shared" si="454"/>
        <v>NO</v>
      </c>
      <c r="I2901">
        <f t="shared" si="458"/>
        <v>9.2449999999999992</v>
      </c>
      <c r="J2901">
        <f t="shared" si="459"/>
        <v>25</v>
      </c>
      <c r="S2901">
        <v>2</v>
      </c>
      <c r="U2901" s="7">
        <v>9.2449999999999992</v>
      </c>
      <c r="V2901" s="7">
        <v>25</v>
      </c>
    </row>
    <row r="2902" spans="1:22" x14ac:dyDescent="0.3">
      <c r="A2902" t="str">
        <f t="shared" si="450"/>
        <v>Exp4</v>
      </c>
      <c r="B2902">
        <f t="shared" si="455"/>
        <v>8</v>
      </c>
      <c r="C2902" t="str">
        <f t="shared" si="456"/>
        <v>Nil</v>
      </c>
      <c r="D2902" t="str">
        <f t="shared" si="457"/>
        <v>BattenSpring</v>
      </c>
      <c r="E2902" s="20">
        <f t="shared" si="451"/>
        <v>41918</v>
      </c>
      <c r="F2902" t="str">
        <f t="shared" si="452"/>
        <v>None_8h</v>
      </c>
      <c r="G2902">
        <f t="shared" si="453"/>
        <v>80</v>
      </c>
      <c r="H2902" t="str">
        <f t="shared" si="454"/>
        <v>NO</v>
      </c>
      <c r="I2902">
        <f t="shared" si="458"/>
        <v>9.1240909090909099</v>
      </c>
      <c r="J2902">
        <f t="shared" si="459"/>
        <v>25</v>
      </c>
      <c r="S2902">
        <v>3</v>
      </c>
      <c r="U2902" s="7">
        <v>9.1240909090909099</v>
      </c>
      <c r="V2902" s="7">
        <v>25</v>
      </c>
    </row>
    <row r="2903" spans="1:22" x14ac:dyDescent="0.3">
      <c r="A2903" t="str">
        <f t="shared" si="450"/>
        <v>Exp4</v>
      </c>
      <c r="B2903">
        <f t="shared" si="455"/>
        <v>8</v>
      </c>
      <c r="C2903" t="str">
        <f t="shared" si="456"/>
        <v>Nil</v>
      </c>
      <c r="D2903" t="str">
        <f t="shared" si="457"/>
        <v>BattenSpring</v>
      </c>
      <c r="E2903" s="20">
        <f t="shared" si="451"/>
        <v>41918</v>
      </c>
      <c r="F2903" t="str">
        <f t="shared" si="452"/>
        <v>None_8h</v>
      </c>
      <c r="G2903">
        <f t="shared" si="453"/>
        <v>80</v>
      </c>
      <c r="H2903" t="str">
        <f t="shared" si="454"/>
        <v>NO</v>
      </c>
      <c r="I2903">
        <f t="shared" si="458"/>
        <v>8.8489920121719283</v>
      </c>
      <c r="J2903">
        <f t="shared" si="459"/>
        <v>25</v>
      </c>
      <c r="S2903">
        <v>4</v>
      </c>
      <c r="U2903" s="7">
        <v>8.8489920121719283</v>
      </c>
      <c r="V2903" s="7">
        <v>25</v>
      </c>
    </row>
    <row r="2904" spans="1:22" x14ac:dyDescent="0.3">
      <c r="A2904" t="str">
        <f t="shared" si="450"/>
        <v>Exp4</v>
      </c>
      <c r="B2904">
        <f t="shared" si="455"/>
        <v>8</v>
      </c>
      <c r="C2904" t="str">
        <f t="shared" si="456"/>
        <v>Nil</v>
      </c>
      <c r="D2904" t="str">
        <f t="shared" si="457"/>
        <v>BattenSpring</v>
      </c>
      <c r="E2904" s="20">
        <f t="shared" si="451"/>
        <v>41926</v>
      </c>
      <c r="F2904" t="str">
        <f t="shared" si="452"/>
        <v>None_8h</v>
      </c>
      <c r="G2904">
        <f t="shared" si="453"/>
        <v>45</v>
      </c>
      <c r="H2904" t="str">
        <f t="shared" si="454"/>
        <v>NO</v>
      </c>
      <c r="I2904">
        <f t="shared" si="458"/>
        <v>10.234672304439746</v>
      </c>
      <c r="J2904">
        <f t="shared" si="459"/>
        <v>25</v>
      </c>
      <c r="P2904" s="1">
        <v>41926</v>
      </c>
      <c r="Q2904" t="s">
        <v>441</v>
      </c>
      <c r="R2904">
        <v>45</v>
      </c>
      <c r="S2904">
        <v>1</v>
      </c>
      <c r="U2904" s="7">
        <v>10.234672304439746</v>
      </c>
      <c r="V2904" s="7">
        <v>25</v>
      </c>
    </row>
    <row r="2905" spans="1:22" x14ac:dyDescent="0.3">
      <c r="A2905" t="str">
        <f t="shared" si="450"/>
        <v>Exp4</v>
      </c>
      <c r="B2905">
        <f t="shared" si="455"/>
        <v>8</v>
      </c>
      <c r="C2905" t="str">
        <f t="shared" si="456"/>
        <v>Nil</v>
      </c>
      <c r="D2905" t="str">
        <f t="shared" si="457"/>
        <v>BattenSpring</v>
      </c>
      <c r="E2905" s="20">
        <f t="shared" si="451"/>
        <v>41926</v>
      </c>
      <c r="F2905" t="str">
        <f t="shared" si="452"/>
        <v>None_8h</v>
      </c>
      <c r="G2905">
        <f t="shared" si="453"/>
        <v>45</v>
      </c>
      <c r="H2905" t="str">
        <f t="shared" si="454"/>
        <v>NO</v>
      </c>
      <c r="I2905">
        <f t="shared" si="458"/>
        <v>9.8145454545454545</v>
      </c>
      <c r="J2905">
        <f t="shared" si="459"/>
        <v>24</v>
      </c>
      <c r="S2905">
        <v>2</v>
      </c>
      <c r="U2905" s="7">
        <v>9.8145454545454545</v>
      </c>
      <c r="V2905" s="7">
        <v>24</v>
      </c>
    </row>
    <row r="2906" spans="1:22" x14ac:dyDescent="0.3">
      <c r="A2906" t="str">
        <f t="shared" si="450"/>
        <v>Exp4</v>
      </c>
      <c r="B2906">
        <f t="shared" si="455"/>
        <v>8</v>
      </c>
      <c r="C2906" t="str">
        <f t="shared" si="456"/>
        <v>Nil</v>
      </c>
      <c r="D2906" t="str">
        <f t="shared" si="457"/>
        <v>BattenSpring</v>
      </c>
      <c r="E2906" s="20">
        <f t="shared" si="451"/>
        <v>41926</v>
      </c>
      <c r="F2906" t="str">
        <f t="shared" si="452"/>
        <v>None_8h</v>
      </c>
      <c r="G2906">
        <f t="shared" si="453"/>
        <v>45</v>
      </c>
      <c r="H2906" t="str">
        <f t="shared" si="454"/>
        <v>NO</v>
      </c>
      <c r="I2906">
        <f t="shared" si="458"/>
        <v>10.396405919661733</v>
      </c>
      <c r="J2906">
        <f t="shared" si="459"/>
        <v>26</v>
      </c>
      <c r="S2906">
        <v>3</v>
      </c>
      <c r="U2906" s="7">
        <v>10.396405919661733</v>
      </c>
      <c r="V2906" s="7">
        <v>26</v>
      </c>
    </row>
    <row r="2907" spans="1:22" x14ac:dyDescent="0.3">
      <c r="A2907" t="str">
        <f t="shared" si="450"/>
        <v>Exp4</v>
      </c>
      <c r="B2907">
        <f t="shared" si="455"/>
        <v>8</v>
      </c>
      <c r="C2907" t="str">
        <f t="shared" si="456"/>
        <v>Nil</v>
      </c>
      <c r="D2907" t="str">
        <f t="shared" si="457"/>
        <v>BattenSpring</v>
      </c>
      <c r="E2907" s="20">
        <f t="shared" si="451"/>
        <v>41926</v>
      </c>
      <c r="F2907" t="str">
        <f t="shared" si="452"/>
        <v>None_8h</v>
      </c>
      <c r="G2907">
        <f t="shared" si="453"/>
        <v>45</v>
      </c>
      <c r="H2907" t="str">
        <f t="shared" si="454"/>
        <v>NO</v>
      </c>
      <c r="I2907">
        <f t="shared" si="458"/>
        <v>10.136363636363637</v>
      </c>
      <c r="J2907">
        <f t="shared" si="459"/>
        <v>24</v>
      </c>
      <c r="S2907">
        <v>4</v>
      </c>
      <c r="U2907" s="7">
        <v>10.136363636363637</v>
      </c>
      <c r="V2907" s="7">
        <v>24</v>
      </c>
    </row>
    <row r="2908" spans="1:22" x14ac:dyDescent="0.3">
      <c r="A2908" t="str">
        <f t="shared" si="450"/>
        <v>Exp4</v>
      </c>
      <c r="B2908">
        <f t="shared" si="455"/>
        <v>8</v>
      </c>
      <c r="C2908" t="str">
        <f t="shared" si="456"/>
        <v>Nil</v>
      </c>
      <c r="D2908" t="str">
        <f t="shared" si="457"/>
        <v>BattenSpring</v>
      </c>
      <c r="E2908" s="20">
        <f t="shared" si="451"/>
        <v>41926</v>
      </c>
      <c r="F2908" t="str">
        <f t="shared" si="452"/>
        <v>None_8h</v>
      </c>
      <c r="G2908">
        <f t="shared" si="453"/>
        <v>63</v>
      </c>
      <c r="H2908" t="str">
        <f t="shared" si="454"/>
        <v>NO</v>
      </c>
      <c r="I2908">
        <f t="shared" si="458"/>
        <v>9.7445454545454542</v>
      </c>
      <c r="J2908">
        <f t="shared" si="459"/>
        <v>25</v>
      </c>
      <c r="R2908">
        <v>63</v>
      </c>
      <c r="S2908">
        <v>1</v>
      </c>
      <c r="U2908" s="7">
        <v>9.7445454545454542</v>
      </c>
      <c r="V2908" s="7">
        <v>25</v>
      </c>
    </row>
    <row r="2909" spans="1:22" x14ac:dyDescent="0.3">
      <c r="A2909" t="str">
        <f t="shared" si="450"/>
        <v>Exp4</v>
      </c>
      <c r="B2909">
        <f t="shared" si="455"/>
        <v>8</v>
      </c>
      <c r="C2909" t="str">
        <f t="shared" si="456"/>
        <v>Nil</v>
      </c>
      <c r="D2909" t="str">
        <f t="shared" si="457"/>
        <v>BattenSpring</v>
      </c>
      <c r="E2909" s="20">
        <f t="shared" si="451"/>
        <v>41926</v>
      </c>
      <c r="F2909" t="str">
        <f t="shared" si="452"/>
        <v>None_8h</v>
      </c>
      <c r="G2909">
        <f t="shared" si="453"/>
        <v>63</v>
      </c>
      <c r="H2909" t="str">
        <f t="shared" si="454"/>
        <v>NO</v>
      </c>
      <c r="I2909">
        <f t="shared" si="458"/>
        <v>9.6077272727272724</v>
      </c>
      <c r="J2909">
        <f t="shared" si="459"/>
        <v>25</v>
      </c>
      <c r="S2909">
        <v>2</v>
      </c>
      <c r="U2909" s="7">
        <v>9.6077272727272724</v>
      </c>
      <c r="V2909" s="7">
        <v>25</v>
      </c>
    </row>
    <row r="2910" spans="1:22" x14ac:dyDescent="0.3">
      <c r="A2910" t="str">
        <f t="shared" si="450"/>
        <v>Exp4</v>
      </c>
      <c r="B2910">
        <f t="shared" si="455"/>
        <v>8</v>
      </c>
      <c r="C2910" t="str">
        <f t="shared" si="456"/>
        <v>Nil</v>
      </c>
      <c r="D2910" t="str">
        <f t="shared" si="457"/>
        <v>BattenSpring</v>
      </c>
      <c r="E2910" s="20">
        <f t="shared" si="451"/>
        <v>41926</v>
      </c>
      <c r="F2910" t="str">
        <f t="shared" si="452"/>
        <v>None_8h</v>
      </c>
      <c r="G2910">
        <f t="shared" si="453"/>
        <v>63</v>
      </c>
      <c r="H2910" t="str">
        <f t="shared" si="454"/>
        <v>NO</v>
      </c>
      <c r="I2910">
        <f t="shared" si="458"/>
        <v>10.23784355179704</v>
      </c>
      <c r="J2910">
        <f t="shared" si="459"/>
        <v>22</v>
      </c>
      <c r="S2910">
        <v>3</v>
      </c>
      <c r="U2910" s="7">
        <v>10.23784355179704</v>
      </c>
      <c r="V2910" s="7">
        <v>22</v>
      </c>
    </row>
    <row r="2911" spans="1:22" x14ac:dyDescent="0.3">
      <c r="A2911" t="str">
        <f t="shared" si="450"/>
        <v>Exp4</v>
      </c>
      <c r="B2911">
        <f t="shared" si="455"/>
        <v>8</v>
      </c>
      <c r="C2911" t="str">
        <f t="shared" si="456"/>
        <v>Nil</v>
      </c>
      <c r="D2911" t="str">
        <f t="shared" si="457"/>
        <v>BattenSpring</v>
      </c>
      <c r="E2911" s="20">
        <f t="shared" si="451"/>
        <v>41926</v>
      </c>
      <c r="F2911" t="str">
        <f t="shared" si="452"/>
        <v>None_8h</v>
      </c>
      <c r="G2911">
        <f t="shared" si="453"/>
        <v>63</v>
      </c>
      <c r="H2911" t="str">
        <f t="shared" si="454"/>
        <v>NO</v>
      </c>
      <c r="I2911">
        <f t="shared" si="458"/>
        <v>10.656448202959831</v>
      </c>
      <c r="J2911">
        <f t="shared" si="459"/>
        <v>26</v>
      </c>
      <c r="S2911">
        <v>4</v>
      </c>
      <c r="U2911" s="7">
        <v>10.656448202959831</v>
      </c>
      <c r="V2911" s="7">
        <v>26</v>
      </c>
    </row>
    <row r="2912" spans="1:22" x14ac:dyDescent="0.3">
      <c r="A2912" t="str">
        <f t="shared" si="450"/>
        <v>Exp4</v>
      </c>
      <c r="B2912">
        <f t="shared" si="455"/>
        <v>8</v>
      </c>
      <c r="C2912" t="str">
        <f t="shared" si="456"/>
        <v>Nil</v>
      </c>
      <c r="D2912" t="str">
        <f t="shared" si="457"/>
        <v>BattenSpring</v>
      </c>
      <c r="E2912" s="20">
        <f t="shared" si="451"/>
        <v>41926</v>
      </c>
      <c r="F2912" t="str">
        <f t="shared" si="452"/>
        <v>None_8h</v>
      </c>
      <c r="G2912">
        <f t="shared" si="453"/>
        <v>93</v>
      </c>
      <c r="H2912" t="str">
        <f t="shared" si="454"/>
        <v>NO</v>
      </c>
      <c r="I2912">
        <f t="shared" si="458"/>
        <v>10.919661733615222</v>
      </c>
      <c r="J2912">
        <f t="shared" si="459"/>
        <v>29</v>
      </c>
      <c r="R2912">
        <v>93</v>
      </c>
      <c r="S2912">
        <v>1</v>
      </c>
      <c r="U2912" s="7">
        <v>10.919661733615222</v>
      </c>
      <c r="V2912" s="7">
        <v>29</v>
      </c>
    </row>
    <row r="2913" spans="1:22" x14ac:dyDescent="0.3">
      <c r="A2913" t="str">
        <f t="shared" si="450"/>
        <v>Exp4</v>
      </c>
      <c r="B2913">
        <f t="shared" si="455"/>
        <v>8</v>
      </c>
      <c r="C2913" t="str">
        <f t="shared" si="456"/>
        <v>Nil</v>
      </c>
      <c r="D2913" t="str">
        <f t="shared" si="457"/>
        <v>BattenSpring</v>
      </c>
      <c r="E2913" s="20">
        <f t="shared" si="451"/>
        <v>41926</v>
      </c>
      <c r="F2913" t="str">
        <f t="shared" si="452"/>
        <v>None_8h</v>
      </c>
      <c r="G2913">
        <f t="shared" si="453"/>
        <v>93</v>
      </c>
      <c r="H2913" t="str">
        <f t="shared" si="454"/>
        <v>NO</v>
      </c>
      <c r="I2913">
        <f t="shared" si="458"/>
        <v>10.043636363636363</v>
      </c>
      <c r="J2913">
        <f t="shared" si="459"/>
        <v>26</v>
      </c>
      <c r="S2913">
        <v>2</v>
      </c>
      <c r="U2913" s="7">
        <v>10.043636363636363</v>
      </c>
      <c r="V2913" s="7">
        <v>26</v>
      </c>
    </row>
    <row r="2914" spans="1:22" x14ac:dyDescent="0.3">
      <c r="A2914" t="str">
        <f t="shared" si="450"/>
        <v>Exp4</v>
      </c>
      <c r="B2914">
        <f t="shared" si="455"/>
        <v>8</v>
      </c>
      <c r="C2914" t="str">
        <f t="shared" si="456"/>
        <v>Nil</v>
      </c>
      <c r="D2914" t="str">
        <f t="shared" si="457"/>
        <v>BattenSpring</v>
      </c>
      <c r="E2914" s="20">
        <f t="shared" si="451"/>
        <v>41926</v>
      </c>
      <c r="F2914" t="str">
        <f t="shared" si="452"/>
        <v>None_8h</v>
      </c>
      <c r="G2914">
        <f t="shared" si="453"/>
        <v>93</v>
      </c>
      <c r="H2914" t="str">
        <f t="shared" si="454"/>
        <v>NO</v>
      </c>
      <c r="I2914">
        <f t="shared" si="458"/>
        <v>9.1940909090909084</v>
      </c>
      <c r="J2914">
        <f t="shared" si="459"/>
        <v>26</v>
      </c>
      <c r="S2914">
        <v>3</v>
      </c>
      <c r="U2914" s="7">
        <v>9.1940909090909084</v>
      </c>
      <c r="V2914" s="7">
        <v>26</v>
      </c>
    </row>
    <row r="2915" spans="1:22" x14ac:dyDescent="0.3">
      <c r="A2915" t="str">
        <f t="shared" si="450"/>
        <v>Exp4</v>
      </c>
      <c r="B2915">
        <f t="shared" si="455"/>
        <v>8</v>
      </c>
      <c r="C2915" t="str">
        <f t="shared" si="456"/>
        <v>Nil</v>
      </c>
      <c r="D2915" t="str">
        <f t="shared" si="457"/>
        <v>BattenSpring</v>
      </c>
      <c r="E2915" s="20">
        <f t="shared" si="451"/>
        <v>41926</v>
      </c>
      <c r="F2915" t="str">
        <f t="shared" si="452"/>
        <v>None_8h</v>
      </c>
      <c r="G2915">
        <f t="shared" si="453"/>
        <v>93</v>
      </c>
      <c r="H2915" t="str">
        <f t="shared" si="454"/>
        <v>NO</v>
      </c>
      <c r="I2915">
        <f t="shared" si="458"/>
        <v>10.088794926004228</v>
      </c>
      <c r="J2915">
        <f t="shared" si="459"/>
        <v>26</v>
      </c>
      <c r="S2915">
        <v>4</v>
      </c>
      <c r="U2915" s="7">
        <v>10.088794926004228</v>
      </c>
      <c r="V2915" s="7">
        <v>26</v>
      </c>
    </row>
    <row r="2916" spans="1:22" x14ac:dyDescent="0.3">
      <c r="A2916" t="str">
        <f t="shared" si="450"/>
        <v>Exp4</v>
      </c>
      <c r="B2916">
        <f t="shared" si="455"/>
        <v>8</v>
      </c>
      <c r="C2916" t="str">
        <f t="shared" si="456"/>
        <v>Nil</v>
      </c>
      <c r="D2916" t="str">
        <f t="shared" si="457"/>
        <v>BattenSpring</v>
      </c>
      <c r="E2916" s="20">
        <f t="shared" si="451"/>
        <v>41932</v>
      </c>
      <c r="F2916" t="str">
        <f t="shared" si="452"/>
        <v>None_8h</v>
      </c>
      <c r="G2916">
        <f t="shared" si="453"/>
        <v>60</v>
      </c>
      <c r="H2916" t="str">
        <f t="shared" si="454"/>
        <v>NO</v>
      </c>
      <c r="I2916">
        <f t="shared" si="458"/>
        <v>10.856236786469344</v>
      </c>
      <c r="J2916">
        <f t="shared" si="459"/>
        <v>26</v>
      </c>
      <c r="P2916" s="1">
        <v>41932</v>
      </c>
      <c r="Q2916" t="s">
        <v>441</v>
      </c>
      <c r="R2916">
        <v>60</v>
      </c>
      <c r="S2916">
        <v>1</v>
      </c>
      <c r="U2916" s="7">
        <v>10.856236786469344</v>
      </c>
      <c r="V2916" s="7">
        <v>26</v>
      </c>
    </row>
    <row r="2917" spans="1:22" x14ac:dyDescent="0.3">
      <c r="A2917" t="str">
        <f t="shared" si="450"/>
        <v>Exp4</v>
      </c>
      <c r="B2917">
        <f t="shared" si="455"/>
        <v>8</v>
      </c>
      <c r="C2917" t="str">
        <f t="shared" si="456"/>
        <v>Nil</v>
      </c>
      <c r="D2917" t="str">
        <f t="shared" si="457"/>
        <v>BattenSpring</v>
      </c>
      <c r="E2917" s="20">
        <f t="shared" si="451"/>
        <v>41932</v>
      </c>
      <c r="F2917" t="str">
        <f t="shared" si="452"/>
        <v>None_8h</v>
      </c>
      <c r="G2917">
        <f t="shared" si="453"/>
        <v>60</v>
      </c>
      <c r="H2917" t="str">
        <f t="shared" si="454"/>
        <v>NO</v>
      </c>
      <c r="I2917">
        <f t="shared" si="458"/>
        <v>10.903805496828753</v>
      </c>
      <c r="J2917">
        <f t="shared" si="459"/>
        <v>30</v>
      </c>
      <c r="S2917">
        <v>2</v>
      </c>
      <c r="U2917" s="7">
        <v>10.903805496828753</v>
      </c>
      <c r="V2917" s="7">
        <v>30</v>
      </c>
    </row>
    <row r="2918" spans="1:22" x14ac:dyDescent="0.3">
      <c r="A2918" t="str">
        <f t="shared" si="450"/>
        <v>Exp4</v>
      </c>
      <c r="B2918">
        <f t="shared" si="455"/>
        <v>8</v>
      </c>
      <c r="C2918" t="str">
        <f t="shared" si="456"/>
        <v>Nil</v>
      </c>
      <c r="D2918" t="str">
        <f t="shared" si="457"/>
        <v>BattenSpring</v>
      </c>
      <c r="E2918" s="20">
        <f t="shared" si="451"/>
        <v>41932</v>
      </c>
      <c r="F2918" t="str">
        <f t="shared" si="452"/>
        <v>None_8h</v>
      </c>
      <c r="G2918">
        <f t="shared" si="453"/>
        <v>60</v>
      </c>
      <c r="H2918" t="str">
        <f t="shared" si="454"/>
        <v>NO</v>
      </c>
      <c r="I2918">
        <f t="shared" si="458"/>
        <v>10.364693446088795</v>
      </c>
      <c r="J2918">
        <f t="shared" si="459"/>
        <v>25</v>
      </c>
      <c r="S2918">
        <v>3</v>
      </c>
      <c r="U2918" s="7">
        <v>10.364693446088795</v>
      </c>
      <c r="V2918" s="7">
        <v>25</v>
      </c>
    </row>
    <row r="2919" spans="1:22" x14ac:dyDescent="0.3">
      <c r="A2919" t="str">
        <f t="shared" si="450"/>
        <v>Exp4</v>
      </c>
      <c r="B2919">
        <f t="shared" si="455"/>
        <v>8</v>
      </c>
      <c r="C2919" t="str">
        <f t="shared" si="456"/>
        <v>Nil</v>
      </c>
      <c r="D2919" t="str">
        <f t="shared" si="457"/>
        <v>BattenSpring</v>
      </c>
      <c r="E2919" s="20">
        <f t="shared" si="451"/>
        <v>41932</v>
      </c>
      <c r="F2919" t="str">
        <f t="shared" si="452"/>
        <v>None_8h</v>
      </c>
      <c r="G2919">
        <f t="shared" si="453"/>
        <v>60</v>
      </c>
      <c r="H2919" t="str">
        <f t="shared" si="454"/>
        <v>NO</v>
      </c>
      <c r="I2919">
        <f t="shared" si="458"/>
        <v>10.539112050739957</v>
      </c>
      <c r="J2919">
        <f t="shared" si="459"/>
        <v>26</v>
      </c>
      <c r="S2919">
        <v>4</v>
      </c>
      <c r="U2919" s="7">
        <v>10.539112050739957</v>
      </c>
      <c r="V2919" s="7">
        <v>26</v>
      </c>
    </row>
    <row r="2920" spans="1:22" x14ac:dyDescent="0.3">
      <c r="A2920" t="str">
        <f t="shared" si="450"/>
        <v>Exp4</v>
      </c>
      <c r="B2920">
        <f t="shared" si="455"/>
        <v>8</v>
      </c>
      <c r="C2920" t="str">
        <f t="shared" si="456"/>
        <v>Nil</v>
      </c>
      <c r="D2920" t="str">
        <f t="shared" si="457"/>
        <v>BattenSpring</v>
      </c>
      <c r="E2920" s="20">
        <f t="shared" si="451"/>
        <v>41932</v>
      </c>
      <c r="F2920" t="str">
        <f t="shared" si="452"/>
        <v>None_8h</v>
      </c>
      <c r="G2920">
        <f t="shared" si="453"/>
        <v>68</v>
      </c>
      <c r="H2920" t="str">
        <f t="shared" si="454"/>
        <v>NO</v>
      </c>
      <c r="I2920">
        <f t="shared" si="458"/>
        <v>10.005454545454546</v>
      </c>
      <c r="J2920">
        <f t="shared" si="459"/>
        <v>26</v>
      </c>
      <c r="R2920">
        <v>68</v>
      </c>
      <c r="S2920">
        <v>1</v>
      </c>
      <c r="U2920" s="7">
        <v>10.005454545454546</v>
      </c>
      <c r="V2920" s="7">
        <v>26</v>
      </c>
    </row>
    <row r="2921" spans="1:22" x14ac:dyDescent="0.3">
      <c r="A2921" t="str">
        <f t="shared" si="450"/>
        <v>Exp4</v>
      </c>
      <c r="B2921">
        <f t="shared" si="455"/>
        <v>8</v>
      </c>
      <c r="C2921" t="str">
        <f t="shared" si="456"/>
        <v>Nil</v>
      </c>
      <c r="D2921" t="str">
        <f t="shared" si="457"/>
        <v>BattenSpring</v>
      </c>
      <c r="E2921" s="20">
        <f t="shared" si="451"/>
        <v>41932</v>
      </c>
      <c r="F2921" t="str">
        <f t="shared" si="452"/>
        <v>None_8h</v>
      </c>
      <c r="G2921">
        <f t="shared" si="453"/>
        <v>68</v>
      </c>
      <c r="H2921" t="str">
        <f t="shared" si="454"/>
        <v>NO</v>
      </c>
      <c r="I2921">
        <f t="shared" si="458"/>
        <v>10.079281183932347</v>
      </c>
      <c r="J2921">
        <f t="shared" si="459"/>
        <v>25</v>
      </c>
      <c r="S2921">
        <v>2</v>
      </c>
      <c r="U2921" s="7">
        <v>10.079281183932347</v>
      </c>
      <c r="V2921" s="7">
        <v>25</v>
      </c>
    </row>
    <row r="2922" spans="1:22" x14ac:dyDescent="0.3">
      <c r="A2922" t="str">
        <f t="shared" si="450"/>
        <v>Exp4</v>
      </c>
      <c r="B2922">
        <f t="shared" si="455"/>
        <v>8</v>
      </c>
      <c r="C2922" t="str">
        <f t="shared" si="456"/>
        <v>Nil</v>
      </c>
      <c r="D2922" t="str">
        <f t="shared" si="457"/>
        <v>BattenSpring</v>
      </c>
      <c r="E2922" s="20">
        <f t="shared" si="451"/>
        <v>41932</v>
      </c>
      <c r="F2922" t="str">
        <f t="shared" si="452"/>
        <v>None_8h</v>
      </c>
      <c r="G2922">
        <f t="shared" si="453"/>
        <v>68</v>
      </c>
      <c r="H2922" t="str">
        <f t="shared" si="454"/>
        <v>NO</v>
      </c>
      <c r="I2922">
        <f t="shared" si="458"/>
        <v>9.7859090909090902</v>
      </c>
      <c r="J2922">
        <f t="shared" si="459"/>
        <v>25</v>
      </c>
      <c r="S2922">
        <v>3</v>
      </c>
      <c r="U2922" s="7">
        <v>9.7859090909090902</v>
      </c>
      <c r="V2922" s="7">
        <v>25</v>
      </c>
    </row>
    <row r="2923" spans="1:22" x14ac:dyDescent="0.3">
      <c r="A2923" t="str">
        <f t="shared" si="450"/>
        <v>Exp4</v>
      </c>
      <c r="B2923">
        <f t="shared" si="455"/>
        <v>8</v>
      </c>
      <c r="C2923" t="str">
        <f t="shared" si="456"/>
        <v>Nil</v>
      </c>
      <c r="D2923" t="str">
        <f t="shared" si="457"/>
        <v>BattenSpring</v>
      </c>
      <c r="E2923" s="20">
        <f t="shared" si="451"/>
        <v>41932</v>
      </c>
      <c r="F2923" t="str">
        <f t="shared" si="452"/>
        <v>None_8h</v>
      </c>
      <c r="G2923">
        <f t="shared" si="453"/>
        <v>68</v>
      </c>
      <c r="H2923" t="str">
        <f t="shared" si="454"/>
        <v>NO</v>
      </c>
      <c r="I2923">
        <f t="shared" si="458"/>
        <v>10.900634249471459</v>
      </c>
      <c r="J2923">
        <f t="shared" si="459"/>
        <v>25</v>
      </c>
      <c r="S2923">
        <v>4</v>
      </c>
      <c r="U2923" s="7">
        <v>10.900634249471459</v>
      </c>
      <c r="V2923" s="7">
        <v>25</v>
      </c>
    </row>
    <row r="2924" spans="1:22" x14ac:dyDescent="0.3">
      <c r="A2924" t="str">
        <f t="shared" si="450"/>
        <v>Exp4</v>
      </c>
      <c r="B2924">
        <f t="shared" si="455"/>
        <v>8</v>
      </c>
      <c r="C2924" t="str">
        <f t="shared" si="456"/>
        <v>Nil</v>
      </c>
      <c r="D2924" t="str">
        <f t="shared" si="457"/>
        <v>BattenSpring</v>
      </c>
      <c r="E2924" s="20">
        <f t="shared" si="451"/>
        <v>41932</v>
      </c>
      <c r="F2924" t="str">
        <f t="shared" si="452"/>
        <v>None_8h</v>
      </c>
      <c r="G2924">
        <f t="shared" si="453"/>
        <v>78</v>
      </c>
      <c r="H2924" t="str">
        <f t="shared" si="454"/>
        <v>NO</v>
      </c>
      <c r="I2924">
        <f t="shared" si="458"/>
        <v>10.761099365750528</v>
      </c>
      <c r="J2924">
        <f t="shared" si="459"/>
        <v>27</v>
      </c>
      <c r="R2924">
        <v>78</v>
      </c>
      <c r="S2924">
        <v>1</v>
      </c>
      <c r="U2924" s="7">
        <v>10.761099365750528</v>
      </c>
      <c r="V2924" s="7">
        <v>27</v>
      </c>
    </row>
    <row r="2925" spans="1:22" x14ac:dyDescent="0.3">
      <c r="A2925" t="str">
        <f t="shared" si="450"/>
        <v>Exp4</v>
      </c>
      <c r="B2925">
        <f t="shared" si="455"/>
        <v>8</v>
      </c>
      <c r="C2925" t="str">
        <f t="shared" si="456"/>
        <v>Nil</v>
      </c>
      <c r="D2925" t="str">
        <f t="shared" si="457"/>
        <v>BattenSpring</v>
      </c>
      <c r="E2925" s="20">
        <f t="shared" si="451"/>
        <v>41932</v>
      </c>
      <c r="F2925" t="str">
        <f t="shared" si="452"/>
        <v>None_8h</v>
      </c>
      <c r="G2925">
        <f t="shared" si="453"/>
        <v>78</v>
      </c>
      <c r="H2925" t="str">
        <f t="shared" si="454"/>
        <v>NO</v>
      </c>
      <c r="I2925">
        <f t="shared" si="458"/>
        <v>11.437113402061856</v>
      </c>
      <c r="J2925">
        <f t="shared" si="459"/>
        <v>25</v>
      </c>
      <c r="S2925">
        <v>2</v>
      </c>
      <c r="U2925" s="7">
        <v>11.437113402061856</v>
      </c>
      <c r="V2925" s="7">
        <v>25</v>
      </c>
    </row>
    <row r="2926" spans="1:22" x14ac:dyDescent="0.3">
      <c r="A2926" t="str">
        <f t="shared" si="450"/>
        <v>Exp4</v>
      </c>
      <c r="B2926">
        <f t="shared" si="455"/>
        <v>8</v>
      </c>
      <c r="C2926" t="str">
        <f t="shared" si="456"/>
        <v>Nil</v>
      </c>
      <c r="D2926" t="str">
        <f t="shared" si="457"/>
        <v>BattenSpring</v>
      </c>
      <c r="E2926" s="20">
        <f t="shared" si="451"/>
        <v>41932</v>
      </c>
      <c r="F2926" t="str">
        <f t="shared" si="452"/>
        <v>None_8h</v>
      </c>
      <c r="G2926">
        <f t="shared" si="453"/>
        <v>78</v>
      </c>
      <c r="H2926" t="str">
        <f t="shared" si="454"/>
        <v>NO</v>
      </c>
      <c r="I2926">
        <f t="shared" si="458"/>
        <v>10.415433403805498</v>
      </c>
      <c r="J2926">
        <f t="shared" si="459"/>
        <v>26</v>
      </c>
      <c r="S2926">
        <v>3</v>
      </c>
      <c r="U2926" s="7">
        <v>10.415433403805498</v>
      </c>
      <c r="V2926" s="7">
        <v>26</v>
      </c>
    </row>
    <row r="2927" spans="1:22" x14ac:dyDescent="0.3">
      <c r="A2927" t="str">
        <f t="shared" si="450"/>
        <v>Exp4</v>
      </c>
      <c r="B2927">
        <f t="shared" si="455"/>
        <v>8</v>
      </c>
      <c r="C2927" t="str">
        <f t="shared" si="456"/>
        <v>Nil</v>
      </c>
      <c r="D2927" t="str">
        <f t="shared" si="457"/>
        <v>BattenSpring</v>
      </c>
      <c r="E2927" s="20">
        <f t="shared" si="451"/>
        <v>41932</v>
      </c>
      <c r="F2927" t="str">
        <f t="shared" si="452"/>
        <v>None_8h</v>
      </c>
      <c r="G2927">
        <f t="shared" si="453"/>
        <v>78</v>
      </c>
      <c r="H2927" t="str">
        <f t="shared" si="454"/>
        <v>NO</v>
      </c>
      <c r="I2927">
        <f t="shared" si="458"/>
        <v>10.402748414376321</v>
      </c>
      <c r="J2927">
        <f t="shared" si="459"/>
        <v>27</v>
      </c>
      <c r="S2927">
        <v>4</v>
      </c>
      <c r="U2927" s="7">
        <v>10.402748414376321</v>
      </c>
      <c r="V2927" s="7">
        <v>27</v>
      </c>
    </row>
    <row r="2928" spans="1:22" x14ac:dyDescent="0.3">
      <c r="A2928" t="str">
        <f t="shared" si="450"/>
        <v>Exp4</v>
      </c>
      <c r="B2928">
        <f t="shared" si="455"/>
        <v>8</v>
      </c>
      <c r="C2928" t="str">
        <f t="shared" si="456"/>
        <v>Nil</v>
      </c>
      <c r="D2928" t="str">
        <f t="shared" si="457"/>
        <v>BattenSpring</v>
      </c>
      <c r="E2928" s="20">
        <f t="shared" si="451"/>
        <v>41946</v>
      </c>
      <c r="F2928" t="str">
        <f t="shared" si="452"/>
        <v>None_8h</v>
      </c>
      <c r="G2928">
        <f t="shared" si="453"/>
        <v>67</v>
      </c>
      <c r="H2928" t="str">
        <f t="shared" si="454"/>
        <v>YES</v>
      </c>
      <c r="I2928">
        <f t="shared" si="458"/>
        <v>12</v>
      </c>
      <c r="J2928" t="str">
        <f t="shared" si="459"/>
        <v/>
      </c>
      <c r="P2928" s="1">
        <v>41946</v>
      </c>
      <c r="Q2928" t="s">
        <v>441</v>
      </c>
      <c r="R2928">
        <v>67</v>
      </c>
      <c r="S2928">
        <v>1</v>
      </c>
      <c r="T2928" t="s">
        <v>170</v>
      </c>
      <c r="U2928" s="7">
        <v>12</v>
      </c>
      <c r="V2928" s="7"/>
    </row>
    <row r="2929" spans="1:22" x14ac:dyDescent="0.3">
      <c r="A2929" t="str">
        <f t="shared" si="450"/>
        <v>Exp4</v>
      </c>
      <c r="B2929">
        <f t="shared" si="455"/>
        <v>8</v>
      </c>
      <c r="C2929" t="str">
        <f t="shared" si="456"/>
        <v>Nil</v>
      </c>
      <c r="D2929" t="str">
        <f t="shared" si="457"/>
        <v>BattenSpring</v>
      </c>
      <c r="E2929" s="20">
        <f t="shared" si="451"/>
        <v>41946</v>
      </c>
      <c r="F2929" t="str">
        <f t="shared" si="452"/>
        <v>None_8h</v>
      </c>
      <c r="G2929">
        <f t="shared" si="453"/>
        <v>67</v>
      </c>
      <c r="H2929" t="str">
        <f t="shared" si="454"/>
        <v>NO</v>
      </c>
      <c r="I2929">
        <f t="shared" si="458"/>
        <v>11.865979381443299</v>
      </c>
      <c r="J2929" t="str">
        <f t="shared" si="459"/>
        <v/>
      </c>
      <c r="S2929">
        <v>2</v>
      </c>
      <c r="U2929" s="7">
        <v>11.865979381443299</v>
      </c>
      <c r="V2929" s="7"/>
    </row>
    <row r="2930" spans="1:22" x14ac:dyDescent="0.3">
      <c r="A2930" t="str">
        <f t="shared" si="450"/>
        <v>Exp4</v>
      </c>
      <c r="B2930">
        <f t="shared" si="455"/>
        <v>8</v>
      </c>
      <c r="C2930" t="str">
        <f t="shared" si="456"/>
        <v>Nil</v>
      </c>
      <c r="D2930" t="str">
        <f t="shared" si="457"/>
        <v>BattenSpring</v>
      </c>
      <c r="E2930" s="20">
        <f t="shared" si="451"/>
        <v>41946</v>
      </c>
      <c r="F2930" t="str">
        <f t="shared" si="452"/>
        <v>None_8h</v>
      </c>
      <c r="G2930">
        <f t="shared" si="453"/>
        <v>67</v>
      </c>
      <c r="H2930" t="str">
        <f t="shared" si="454"/>
        <v>YES</v>
      </c>
      <c r="I2930">
        <f t="shared" si="458"/>
        <v>12</v>
      </c>
      <c r="J2930" t="str">
        <f t="shared" si="459"/>
        <v/>
      </c>
      <c r="S2930">
        <v>3</v>
      </c>
      <c r="T2930" t="s">
        <v>170</v>
      </c>
      <c r="U2930" s="7">
        <v>12</v>
      </c>
      <c r="V2930" s="7"/>
    </row>
    <row r="2931" spans="1:22" x14ac:dyDescent="0.3">
      <c r="A2931" t="str">
        <f t="shared" si="450"/>
        <v>Exp4</v>
      </c>
      <c r="B2931">
        <f t="shared" si="455"/>
        <v>8</v>
      </c>
      <c r="C2931" t="str">
        <f t="shared" si="456"/>
        <v>Nil</v>
      </c>
      <c r="D2931" t="str">
        <f t="shared" si="457"/>
        <v>BattenSpring</v>
      </c>
      <c r="E2931" s="20">
        <f t="shared" si="451"/>
        <v>41946</v>
      </c>
      <c r="F2931" t="str">
        <f t="shared" si="452"/>
        <v>None_8h</v>
      </c>
      <c r="G2931">
        <f t="shared" si="453"/>
        <v>67</v>
      </c>
      <c r="H2931" t="str">
        <f t="shared" si="454"/>
        <v>YES</v>
      </c>
      <c r="I2931">
        <f t="shared" si="458"/>
        <v>12</v>
      </c>
      <c r="J2931" t="str">
        <f t="shared" si="459"/>
        <v/>
      </c>
      <c r="S2931">
        <v>4</v>
      </c>
      <c r="T2931" t="s">
        <v>170</v>
      </c>
      <c r="U2931" s="7">
        <v>12</v>
      </c>
      <c r="V2931" s="7"/>
    </row>
    <row r="2932" spans="1:22" x14ac:dyDescent="0.3">
      <c r="A2932" t="str">
        <f t="shared" si="450"/>
        <v>Exp4</v>
      </c>
      <c r="B2932">
        <f t="shared" si="455"/>
        <v>8</v>
      </c>
      <c r="C2932" t="str">
        <f t="shared" si="456"/>
        <v>Nil</v>
      </c>
      <c r="D2932" t="str">
        <f t="shared" si="457"/>
        <v>BattenSpring</v>
      </c>
      <c r="E2932" s="20">
        <f t="shared" si="451"/>
        <v>41946</v>
      </c>
      <c r="F2932" t="str">
        <f t="shared" si="452"/>
        <v>None_8h</v>
      </c>
      <c r="G2932">
        <f t="shared" si="453"/>
        <v>79</v>
      </c>
      <c r="H2932" t="str">
        <f t="shared" si="454"/>
        <v>NO</v>
      </c>
      <c r="I2932">
        <f t="shared" si="458"/>
        <v>12.061855670103093</v>
      </c>
      <c r="J2932">
        <f t="shared" si="459"/>
        <v>25</v>
      </c>
      <c r="R2932">
        <v>79</v>
      </c>
      <c r="S2932">
        <v>1</v>
      </c>
      <c r="U2932" s="7">
        <v>12.061855670103093</v>
      </c>
      <c r="V2932" s="7">
        <v>25</v>
      </c>
    </row>
    <row r="2933" spans="1:22" x14ac:dyDescent="0.3">
      <c r="A2933" t="str">
        <f t="shared" si="450"/>
        <v>Exp4</v>
      </c>
      <c r="B2933">
        <f t="shared" si="455"/>
        <v>8</v>
      </c>
      <c r="C2933" t="str">
        <f t="shared" si="456"/>
        <v>Nil</v>
      </c>
      <c r="D2933" t="str">
        <f t="shared" si="457"/>
        <v>BattenSpring</v>
      </c>
      <c r="E2933" s="20">
        <f t="shared" si="451"/>
        <v>41946</v>
      </c>
      <c r="F2933" t="str">
        <f t="shared" si="452"/>
        <v>None_8h</v>
      </c>
      <c r="G2933">
        <f t="shared" si="453"/>
        <v>79</v>
      </c>
      <c r="H2933" t="str">
        <f t="shared" si="454"/>
        <v>NO</v>
      </c>
      <c r="I2933">
        <f t="shared" si="458"/>
        <v>12.041237113402062</v>
      </c>
      <c r="J2933">
        <f t="shared" si="459"/>
        <v>26</v>
      </c>
      <c r="S2933">
        <v>2</v>
      </c>
      <c r="U2933" s="7">
        <v>12.041237113402062</v>
      </c>
      <c r="V2933" s="7">
        <v>26</v>
      </c>
    </row>
    <row r="2934" spans="1:22" x14ac:dyDescent="0.3">
      <c r="A2934" t="str">
        <f t="shared" si="450"/>
        <v>Exp4</v>
      </c>
      <c r="B2934">
        <f t="shared" si="455"/>
        <v>8</v>
      </c>
      <c r="C2934" t="str">
        <f t="shared" si="456"/>
        <v>Nil</v>
      </c>
      <c r="D2934" t="str">
        <f t="shared" si="457"/>
        <v>BattenSpring</v>
      </c>
      <c r="E2934" s="20">
        <f t="shared" si="451"/>
        <v>41946</v>
      </c>
      <c r="F2934" t="str">
        <f t="shared" si="452"/>
        <v>None_8h</v>
      </c>
      <c r="G2934">
        <f t="shared" si="453"/>
        <v>79</v>
      </c>
      <c r="H2934" t="str">
        <f t="shared" si="454"/>
        <v>NO</v>
      </c>
      <c r="I2934">
        <f t="shared" si="458"/>
        <v>11.651546391752577</v>
      </c>
      <c r="J2934">
        <f t="shared" si="459"/>
        <v>25</v>
      </c>
      <c r="S2934">
        <v>3</v>
      </c>
      <c r="U2934" s="7">
        <v>11.651546391752577</v>
      </c>
      <c r="V2934" s="7">
        <v>25</v>
      </c>
    </row>
    <row r="2935" spans="1:22" x14ac:dyDescent="0.3">
      <c r="A2935" t="str">
        <f t="shared" si="450"/>
        <v>Exp4</v>
      </c>
      <c r="B2935">
        <f t="shared" si="455"/>
        <v>8</v>
      </c>
      <c r="C2935" t="str">
        <f t="shared" si="456"/>
        <v>Nil</v>
      </c>
      <c r="D2935" t="str">
        <f t="shared" si="457"/>
        <v>BattenSpring</v>
      </c>
      <c r="E2935" s="20">
        <f t="shared" si="451"/>
        <v>41946</v>
      </c>
      <c r="F2935" t="str">
        <f t="shared" si="452"/>
        <v>None_8h</v>
      </c>
      <c r="G2935">
        <f t="shared" si="453"/>
        <v>79</v>
      </c>
      <c r="H2935" t="str">
        <f t="shared" si="454"/>
        <v>YES</v>
      </c>
      <c r="I2935">
        <f t="shared" si="458"/>
        <v>12</v>
      </c>
      <c r="J2935" t="str">
        <f t="shared" si="459"/>
        <v/>
      </c>
      <c r="S2935">
        <v>4</v>
      </c>
      <c r="T2935" t="s">
        <v>170</v>
      </c>
      <c r="U2935" s="7">
        <v>12</v>
      </c>
      <c r="V2935" s="7"/>
    </row>
    <row r="2936" spans="1:22" x14ac:dyDescent="0.3">
      <c r="A2936" t="str">
        <f t="shared" si="450"/>
        <v>Exp4</v>
      </c>
      <c r="B2936">
        <f t="shared" si="455"/>
        <v>8</v>
      </c>
      <c r="C2936" t="str">
        <f t="shared" si="456"/>
        <v>Nil</v>
      </c>
      <c r="D2936" t="str">
        <f t="shared" si="457"/>
        <v>BattenSpring</v>
      </c>
      <c r="E2936" s="20">
        <f t="shared" si="451"/>
        <v>41946</v>
      </c>
      <c r="F2936" t="str">
        <f t="shared" si="452"/>
        <v>None_8h</v>
      </c>
      <c r="G2936">
        <f t="shared" si="453"/>
        <v>86</v>
      </c>
      <c r="H2936" t="str">
        <f t="shared" si="454"/>
        <v>NO</v>
      </c>
      <c r="I2936">
        <f t="shared" si="458"/>
        <v>12.515463917525773</v>
      </c>
      <c r="J2936">
        <f t="shared" si="459"/>
        <v>28</v>
      </c>
      <c r="R2936">
        <v>86</v>
      </c>
      <c r="S2936">
        <v>1</v>
      </c>
      <c r="U2936" s="7">
        <v>12.515463917525773</v>
      </c>
      <c r="V2936" s="7">
        <v>28</v>
      </c>
    </row>
    <row r="2937" spans="1:22" x14ac:dyDescent="0.3">
      <c r="A2937" t="str">
        <f t="shared" si="450"/>
        <v>Exp4</v>
      </c>
      <c r="B2937">
        <f t="shared" si="455"/>
        <v>8</v>
      </c>
      <c r="C2937" t="str">
        <f t="shared" si="456"/>
        <v>Nil</v>
      </c>
      <c r="D2937" t="str">
        <f t="shared" si="457"/>
        <v>BattenSpring</v>
      </c>
      <c r="E2937" s="20">
        <f t="shared" si="451"/>
        <v>41946</v>
      </c>
      <c r="F2937" t="str">
        <f t="shared" si="452"/>
        <v>None_8h</v>
      </c>
      <c r="G2937">
        <f t="shared" si="453"/>
        <v>86</v>
      </c>
      <c r="H2937" t="str">
        <f t="shared" si="454"/>
        <v>NO</v>
      </c>
      <c r="I2937">
        <f t="shared" si="458"/>
        <v>12.416494845360825</v>
      </c>
      <c r="J2937">
        <f t="shared" si="459"/>
        <v>27</v>
      </c>
      <c r="S2937">
        <v>2</v>
      </c>
      <c r="U2937" s="7">
        <v>12.416494845360825</v>
      </c>
      <c r="V2937" s="7">
        <v>27</v>
      </c>
    </row>
    <row r="2938" spans="1:22" x14ac:dyDescent="0.3">
      <c r="A2938" t="str">
        <f t="shared" si="450"/>
        <v>Exp4</v>
      </c>
      <c r="B2938">
        <f t="shared" si="455"/>
        <v>8</v>
      </c>
      <c r="C2938" t="str">
        <f t="shared" si="456"/>
        <v>Nil</v>
      </c>
      <c r="D2938" t="str">
        <f t="shared" si="457"/>
        <v>BattenSpring</v>
      </c>
      <c r="E2938" s="20">
        <f t="shared" si="451"/>
        <v>41946</v>
      </c>
      <c r="F2938" t="str">
        <f t="shared" si="452"/>
        <v>None_8h</v>
      </c>
      <c r="G2938">
        <f t="shared" si="453"/>
        <v>86</v>
      </c>
      <c r="H2938" t="str">
        <f t="shared" si="454"/>
        <v>NO</v>
      </c>
      <c r="I2938">
        <f t="shared" si="458"/>
        <v>10.085623678646934</v>
      </c>
      <c r="J2938">
        <f t="shared" si="459"/>
        <v>26</v>
      </c>
      <c r="S2938">
        <v>3</v>
      </c>
      <c r="U2938" s="7">
        <v>10.085623678646934</v>
      </c>
      <c r="V2938" s="7">
        <v>26</v>
      </c>
    </row>
    <row r="2939" spans="1:22" x14ac:dyDescent="0.3">
      <c r="A2939" t="str">
        <f t="shared" si="450"/>
        <v>Exp4</v>
      </c>
      <c r="B2939">
        <f t="shared" si="455"/>
        <v>8</v>
      </c>
      <c r="C2939" t="str">
        <f t="shared" si="456"/>
        <v>Nil</v>
      </c>
      <c r="D2939" t="str">
        <f t="shared" si="457"/>
        <v>BattenSpring</v>
      </c>
      <c r="E2939" s="20">
        <f t="shared" si="451"/>
        <v>41946</v>
      </c>
      <c r="F2939" t="str">
        <f t="shared" si="452"/>
        <v>None_8h</v>
      </c>
      <c r="G2939">
        <f t="shared" si="453"/>
        <v>86</v>
      </c>
      <c r="H2939" t="str">
        <f t="shared" si="454"/>
        <v>YES</v>
      </c>
      <c r="I2939">
        <f t="shared" si="458"/>
        <v>12</v>
      </c>
      <c r="J2939" t="str">
        <f t="shared" si="459"/>
        <v/>
      </c>
      <c r="S2939">
        <v>4</v>
      </c>
      <c r="T2939" t="s">
        <v>170</v>
      </c>
      <c r="U2939" s="7">
        <v>12</v>
      </c>
      <c r="V2939" s="7"/>
    </row>
    <row r="2940" spans="1:22" x14ac:dyDescent="0.3">
      <c r="A2940" t="str">
        <f t="shared" si="450"/>
        <v>Exp4</v>
      </c>
      <c r="B2940">
        <f t="shared" si="455"/>
        <v>8</v>
      </c>
      <c r="C2940" t="str">
        <f t="shared" si="456"/>
        <v>Nil</v>
      </c>
      <c r="D2940" t="str">
        <f t="shared" si="457"/>
        <v>BattenSpring</v>
      </c>
      <c r="E2940" s="20">
        <f t="shared" si="451"/>
        <v>41974</v>
      </c>
      <c r="F2940" t="str">
        <f t="shared" si="452"/>
        <v>None_8h</v>
      </c>
      <c r="G2940">
        <f t="shared" si="453"/>
        <v>47</v>
      </c>
      <c r="H2940" t="str">
        <f t="shared" si="454"/>
        <v>YES</v>
      </c>
      <c r="I2940">
        <f t="shared" si="458"/>
        <v>13</v>
      </c>
      <c r="J2940">
        <f t="shared" si="459"/>
        <v>25</v>
      </c>
      <c r="P2940" s="1">
        <v>41974</v>
      </c>
      <c r="Q2940" t="s">
        <v>441</v>
      </c>
      <c r="R2940">
        <v>47</v>
      </c>
      <c r="S2940">
        <v>1</v>
      </c>
      <c r="T2940" t="s">
        <v>170</v>
      </c>
      <c r="U2940" s="7">
        <v>13</v>
      </c>
      <c r="V2940" s="7">
        <v>25</v>
      </c>
    </row>
    <row r="2941" spans="1:22" x14ac:dyDescent="0.3">
      <c r="A2941" t="str">
        <f t="shared" si="450"/>
        <v>Exp4</v>
      </c>
      <c r="B2941">
        <f t="shared" si="455"/>
        <v>8</v>
      </c>
      <c r="C2941" t="str">
        <f t="shared" si="456"/>
        <v>Nil</v>
      </c>
      <c r="D2941" t="str">
        <f t="shared" si="457"/>
        <v>BattenSpring</v>
      </c>
      <c r="E2941" s="20">
        <f t="shared" si="451"/>
        <v>41974</v>
      </c>
      <c r="F2941" t="str">
        <f t="shared" si="452"/>
        <v>None_8h</v>
      </c>
      <c r="G2941">
        <f t="shared" si="453"/>
        <v>47</v>
      </c>
      <c r="H2941" t="str">
        <f t="shared" si="454"/>
        <v>YES</v>
      </c>
      <c r="I2941">
        <f t="shared" si="458"/>
        <v>12</v>
      </c>
      <c r="J2941">
        <f t="shared" si="459"/>
        <v>22</v>
      </c>
      <c r="S2941">
        <v>2</v>
      </c>
      <c r="T2941" t="s">
        <v>170</v>
      </c>
      <c r="U2941" s="7">
        <v>12</v>
      </c>
      <c r="V2941" s="7">
        <v>22</v>
      </c>
    </row>
    <row r="2942" spans="1:22" x14ac:dyDescent="0.3">
      <c r="A2942" t="str">
        <f t="shared" si="450"/>
        <v>Exp4</v>
      </c>
      <c r="B2942">
        <f t="shared" si="455"/>
        <v>8</v>
      </c>
      <c r="C2942" t="str">
        <f t="shared" si="456"/>
        <v>Nil</v>
      </c>
      <c r="D2942" t="str">
        <f t="shared" si="457"/>
        <v>BattenSpring</v>
      </c>
      <c r="E2942" s="20">
        <f t="shared" si="451"/>
        <v>41974</v>
      </c>
      <c r="F2942" t="str">
        <f t="shared" si="452"/>
        <v>None_8h</v>
      </c>
      <c r="G2942">
        <f t="shared" si="453"/>
        <v>47</v>
      </c>
      <c r="H2942" t="str">
        <f t="shared" si="454"/>
        <v>YES</v>
      </c>
      <c r="I2942">
        <f t="shared" si="458"/>
        <v>12</v>
      </c>
      <c r="J2942" t="str">
        <f t="shared" si="459"/>
        <v/>
      </c>
      <c r="S2942">
        <v>3</v>
      </c>
      <c r="T2942" t="s">
        <v>170</v>
      </c>
      <c r="U2942" s="7">
        <v>12</v>
      </c>
      <c r="V2942" s="7"/>
    </row>
    <row r="2943" spans="1:22" x14ac:dyDescent="0.3">
      <c r="A2943" t="str">
        <f t="shared" si="450"/>
        <v>Exp4</v>
      </c>
      <c r="B2943">
        <f t="shared" si="455"/>
        <v>8</v>
      </c>
      <c r="C2943" t="str">
        <f t="shared" si="456"/>
        <v>Nil</v>
      </c>
      <c r="D2943" t="str">
        <f t="shared" si="457"/>
        <v>BattenSpring</v>
      </c>
      <c r="E2943" s="20">
        <f t="shared" si="451"/>
        <v>41974</v>
      </c>
      <c r="F2943" t="str">
        <f t="shared" si="452"/>
        <v>None_8h</v>
      </c>
      <c r="G2943">
        <f t="shared" si="453"/>
        <v>53</v>
      </c>
      <c r="H2943" t="str">
        <f t="shared" si="454"/>
        <v>YES</v>
      </c>
      <c r="I2943">
        <f t="shared" si="458"/>
        <v>12</v>
      </c>
      <c r="J2943">
        <f t="shared" si="459"/>
        <v>23</v>
      </c>
      <c r="R2943">
        <v>53</v>
      </c>
      <c r="S2943">
        <v>1</v>
      </c>
      <c r="T2943" t="s">
        <v>170</v>
      </c>
      <c r="U2943" s="7">
        <v>12</v>
      </c>
      <c r="V2943" s="7">
        <v>23</v>
      </c>
    </row>
    <row r="2944" spans="1:22" x14ac:dyDescent="0.3">
      <c r="A2944" t="str">
        <f t="shared" si="450"/>
        <v>Exp4</v>
      </c>
      <c r="B2944">
        <f t="shared" si="455"/>
        <v>8</v>
      </c>
      <c r="C2944" t="str">
        <f t="shared" si="456"/>
        <v>Nil</v>
      </c>
      <c r="D2944" t="str">
        <f t="shared" si="457"/>
        <v>BattenSpring</v>
      </c>
      <c r="E2944" s="20">
        <f t="shared" si="451"/>
        <v>41974</v>
      </c>
      <c r="F2944" t="str">
        <f t="shared" si="452"/>
        <v>None_8h</v>
      </c>
      <c r="G2944">
        <f t="shared" si="453"/>
        <v>53</v>
      </c>
      <c r="H2944" t="str">
        <f t="shared" si="454"/>
        <v>YES</v>
      </c>
      <c r="I2944">
        <f t="shared" si="458"/>
        <v>14</v>
      </c>
      <c r="J2944" t="str">
        <f t="shared" si="459"/>
        <v/>
      </c>
      <c r="S2944">
        <v>2</v>
      </c>
      <c r="T2944" t="s">
        <v>170</v>
      </c>
      <c r="U2944" s="7">
        <v>14</v>
      </c>
      <c r="V2944" s="7"/>
    </row>
    <row r="2945" spans="1:22" x14ac:dyDescent="0.3">
      <c r="A2945" t="str">
        <f t="shared" si="450"/>
        <v>Exp4</v>
      </c>
      <c r="B2945">
        <f t="shared" si="455"/>
        <v>8</v>
      </c>
      <c r="C2945" t="str">
        <f t="shared" si="456"/>
        <v>Nil</v>
      </c>
      <c r="D2945" t="str">
        <f t="shared" si="457"/>
        <v>BattenSpring</v>
      </c>
      <c r="E2945" s="20">
        <f t="shared" si="451"/>
        <v>41974</v>
      </c>
      <c r="F2945" t="str">
        <f t="shared" si="452"/>
        <v>None_8h</v>
      </c>
      <c r="G2945">
        <f t="shared" si="453"/>
        <v>53</v>
      </c>
      <c r="H2945" t="str">
        <f t="shared" si="454"/>
        <v>YES</v>
      </c>
      <c r="I2945">
        <f t="shared" si="458"/>
        <v>12</v>
      </c>
      <c r="J2945" t="str">
        <f t="shared" si="459"/>
        <v/>
      </c>
      <c r="S2945">
        <v>3</v>
      </c>
      <c r="T2945" t="s">
        <v>170</v>
      </c>
      <c r="U2945" s="7">
        <v>12</v>
      </c>
      <c r="V2945" s="7"/>
    </row>
    <row r="2946" spans="1:22" x14ac:dyDescent="0.3">
      <c r="A2946" t="str">
        <f t="shared" si="450"/>
        <v>Exp4</v>
      </c>
      <c r="B2946">
        <f t="shared" si="455"/>
        <v>8</v>
      </c>
      <c r="C2946" t="str">
        <f t="shared" si="456"/>
        <v>Nil</v>
      </c>
      <c r="D2946" t="str">
        <f t="shared" si="457"/>
        <v>BattenSpring</v>
      </c>
      <c r="E2946" s="20">
        <f t="shared" si="451"/>
        <v>41974</v>
      </c>
      <c r="F2946" t="str">
        <f t="shared" si="452"/>
        <v>None_8h</v>
      </c>
      <c r="G2946">
        <f t="shared" si="453"/>
        <v>53</v>
      </c>
      <c r="H2946" t="str">
        <f t="shared" si="454"/>
        <v>YES</v>
      </c>
      <c r="I2946">
        <f t="shared" si="458"/>
        <v>13</v>
      </c>
      <c r="J2946" t="str">
        <f t="shared" si="459"/>
        <v/>
      </c>
      <c r="S2946">
        <v>4</v>
      </c>
      <c r="T2946" t="s">
        <v>170</v>
      </c>
      <c r="U2946" s="7">
        <v>13</v>
      </c>
      <c r="V2946" s="7"/>
    </row>
    <row r="2947" spans="1:22" x14ac:dyDescent="0.3">
      <c r="A2947" t="str">
        <f t="shared" ref="A2947:A2974" si="460">IF(L2947="",A2946,L2947)</f>
        <v>Exp4</v>
      </c>
      <c r="B2947">
        <f t="shared" si="455"/>
        <v>8</v>
      </c>
      <c r="C2947" t="str">
        <f t="shared" si="456"/>
        <v>Nil</v>
      </c>
      <c r="D2947" t="str">
        <f t="shared" si="457"/>
        <v>BattenSpring</v>
      </c>
      <c r="E2947" s="20">
        <f t="shared" ref="E2947:E2974" si="461">IF(P2947="",E2946,P2947)</f>
        <v>41974</v>
      </c>
      <c r="F2947" t="str">
        <f t="shared" ref="F2947:F2974" si="462">IF(Q2947="",F2946,Q2947)</f>
        <v>None_8h</v>
      </c>
      <c r="G2947">
        <f t="shared" ref="G2947:G2974" si="463">IF(R2947="",G2946,R2947)</f>
        <v>70</v>
      </c>
      <c r="H2947" t="str">
        <f t="shared" ref="H2947:H2974" si="464">IF(T2947="","NO","YES")</f>
        <v>YES</v>
      </c>
      <c r="I2947">
        <f t="shared" si="458"/>
        <v>12</v>
      </c>
      <c r="J2947">
        <f t="shared" si="459"/>
        <v>28</v>
      </c>
      <c r="R2947">
        <v>70</v>
      </c>
      <c r="S2947">
        <v>1</v>
      </c>
      <c r="T2947" t="s">
        <v>170</v>
      </c>
      <c r="U2947" s="7">
        <v>12</v>
      </c>
      <c r="V2947" s="7">
        <v>28</v>
      </c>
    </row>
    <row r="2948" spans="1:22" x14ac:dyDescent="0.3">
      <c r="A2948" t="str">
        <f t="shared" si="460"/>
        <v>Exp4</v>
      </c>
      <c r="B2948">
        <f t="shared" ref="B2948:B2974" si="465">IF(L2948="",B2947,M2948)</f>
        <v>8</v>
      </c>
      <c r="C2948" t="str">
        <f t="shared" ref="C2948:C2974" si="466">IF(O2948="",C2947,O2948)</f>
        <v>Nil</v>
      </c>
      <c r="D2948" t="str">
        <f t="shared" ref="D2948:D2974" si="467">IF(N2948="",D2947,N2948)</f>
        <v>BattenSpring</v>
      </c>
      <c r="E2948" s="20">
        <f t="shared" si="461"/>
        <v>41974</v>
      </c>
      <c r="F2948" t="str">
        <f t="shared" si="462"/>
        <v>None_8h</v>
      </c>
      <c r="G2948">
        <f t="shared" si="463"/>
        <v>70</v>
      </c>
      <c r="H2948" t="str">
        <f t="shared" si="464"/>
        <v>YES</v>
      </c>
      <c r="I2948">
        <f t="shared" ref="I2948:I2974" si="468">IF(U2948="","",U2948)</f>
        <v>12</v>
      </c>
      <c r="J2948">
        <f t="shared" ref="J2948:J2974" si="469">IF(V2948="","",V2948)</f>
        <v>24</v>
      </c>
      <c r="S2948">
        <v>2</v>
      </c>
      <c r="T2948" t="s">
        <v>170</v>
      </c>
      <c r="U2948" s="7">
        <v>12</v>
      </c>
      <c r="V2948" s="7">
        <v>24</v>
      </c>
    </row>
    <row r="2949" spans="1:22" x14ac:dyDescent="0.3">
      <c r="A2949" t="str">
        <f t="shared" si="460"/>
        <v>Exp4</v>
      </c>
      <c r="B2949">
        <f t="shared" si="465"/>
        <v>8</v>
      </c>
      <c r="C2949" t="str">
        <f t="shared" si="466"/>
        <v>Nil</v>
      </c>
      <c r="D2949" t="str">
        <f t="shared" si="467"/>
        <v>BattenSpring</v>
      </c>
      <c r="E2949" s="20">
        <f t="shared" si="461"/>
        <v>41974</v>
      </c>
      <c r="F2949" t="str">
        <f t="shared" si="462"/>
        <v>None_8h</v>
      </c>
      <c r="G2949">
        <f t="shared" si="463"/>
        <v>70</v>
      </c>
      <c r="H2949" t="str">
        <f t="shared" si="464"/>
        <v>YES</v>
      </c>
      <c r="I2949">
        <f t="shared" si="468"/>
        <v>14</v>
      </c>
      <c r="J2949">
        <f t="shared" si="469"/>
        <v>26</v>
      </c>
      <c r="S2949">
        <v>3</v>
      </c>
      <c r="T2949" t="s">
        <v>170</v>
      </c>
      <c r="U2949" s="7">
        <v>14</v>
      </c>
      <c r="V2949" s="7">
        <v>26</v>
      </c>
    </row>
    <row r="2950" spans="1:22" x14ac:dyDescent="0.3">
      <c r="A2950" t="str">
        <f t="shared" si="460"/>
        <v>Exp4</v>
      </c>
      <c r="B2950">
        <f t="shared" si="465"/>
        <v>8</v>
      </c>
      <c r="C2950" t="str">
        <f t="shared" si="466"/>
        <v>Nil</v>
      </c>
      <c r="D2950" t="str">
        <f t="shared" si="467"/>
        <v>BattenSpring</v>
      </c>
      <c r="E2950" s="20">
        <f t="shared" si="461"/>
        <v>41974</v>
      </c>
      <c r="F2950" t="str">
        <f t="shared" si="462"/>
        <v>None_8h</v>
      </c>
      <c r="G2950">
        <f t="shared" si="463"/>
        <v>70</v>
      </c>
      <c r="H2950" t="str">
        <f t="shared" si="464"/>
        <v>YES</v>
      </c>
      <c r="I2950">
        <f t="shared" si="468"/>
        <v>12</v>
      </c>
      <c r="J2950">
        <f t="shared" si="469"/>
        <v>23</v>
      </c>
      <c r="S2950">
        <v>4</v>
      </c>
      <c r="T2950" t="s">
        <v>170</v>
      </c>
      <c r="U2950" s="7">
        <v>12</v>
      </c>
      <c r="V2950" s="7">
        <v>23</v>
      </c>
    </row>
    <row r="2951" spans="1:22" x14ac:dyDescent="0.3">
      <c r="A2951" t="str">
        <f t="shared" si="460"/>
        <v>Exp4</v>
      </c>
      <c r="B2951">
        <f t="shared" si="465"/>
        <v>8</v>
      </c>
      <c r="C2951" t="str">
        <f t="shared" si="466"/>
        <v>Nil</v>
      </c>
      <c r="D2951" t="str">
        <f t="shared" si="467"/>
        <v>BattenSpring</v>
      </c>
      <c r="E2951" s="20">
        <f t="shared" si="461"/>
        <v>41974</v>
      </c>
      <c r="F2951" t="str">
        <f t="shared" si="462"/>
        <v>None_8h</v>
      </c>
      <c r="G2951">
        <f t="shared" si="463"/>
        <v>76</v>
      </c>
      <c r="H2951" t="str">
        <f t="shared" si="464"/>
        <v>YES</v>
      </c>
      <c r="I2951">
        <f t="shared" si="468"/>
        <v>13</v>
      </c>
      <c r="J2951">
        <f t="shared" si="469"/>
        <v>28</v>
      </c>
      <c r="R2951">
        <v>76</v>
      </c>
      <c r="S2951">
        <v>1</v>
      </c>
      <c r="T2951" t="s">
        <v>170</v>
      </c>
      <c r="U2951" s="7">
        <v>13</v>
      </c>
      <c r="V2951" s="7">
        <v>28</v>
      </c>
    </row>
    <row r="2952" spans="1:22" x14ac:dyDescent="0.3">
      <c r="A2952" t="str">
        <f t="shared" si="460"/>
        <v>Exp4</v>
      </c>
      <c r="B2952">
        <f t="shared" si="465"/>
        <v>8</v>
      </c>
      <c r="C2952" t="str">
        <f t="shared" si="466"/>
        <v>Nil</v>
      </c>
      <c r="D2952" t="str">
        <f t="shared" si="467"/>
        <v>BattenSpring</v>
      </c>
      <c r="E2952" s="20">
        <f t="shared" si="461"/>
        <v>41974</v>
      </c>
      <c r="F2952" t="str">
        <f t="shared" si="462"/>
        <v>None_8h</v>
      </c>
      <c r="G2952">
        <f t="shared" si="463"/>
        <v>76</v>
      </c>
      <c r="H2952" t="str">
        <f t="shared" si="464"/>
        <v>YES</v>
      </c>
      <c r="I2952">
        <f t="shared" si="468"/>
        <v>12</v>
      </c>
      <c r="J2952">
        <f t="shared" si="469"/>
        <v>25</v>
      </c>
      <c r="S2952">
        <v>2</v>
      </c>
      <c r="T2952" t="s">
        <v>170</v>
      </c>
      <c r="U2952" s="7">
        <v>12</v>
      </c>
      <c r="V2952" s="7">
        <v>25</v>
      </c>
    </row>
    <row r="2953" spans="1:22" x14ac:dyDescent="0.3">
      <c r="A2953" t="str">
        <f t="shared" si="460"/>
        <v>Exp4</v>
      </c>
      <c r="B2953">
        <f t="shared" si="465"/>
        <v>8</v>
      </c>
      <c r="C2953" t="str">
        <f t="shared" si="466"/>
        <v>Nil</v>
      </c>
      <c r="D2953" t="str">
        <f t="shared" si="467"/>
        <v>BattenSpring</v>
      </c>
      <c r="E2953" s="20">
        <f t="shared" si="461"/>
        <v>41974</v>
      </c>
      <c r="F2953" t="str">
        <f t="shared" si="462"/>
        <v>None_8h</v>
      </c>
      <c r="G2953">
        <f t="shared" si="463"/>
        <v>76</v>
      </c>
      <c r="H2953" t="str">
        <f t="shared" si="464"/>
        <v>YES</v>
      </c>
      <c r="I2953">
        <f t="shared" si="468"/>
        <v>12</v>
      </c>
      <c r="J2953">
        <f t="shared" si="469"/>
        <v>24</v>
      </c>
      <c r="S2953">
        <v>3</v>
      </c>
      <c r="T2953" t="s">
        <v>170</v>
      </c>
      <c r="U2953" s="7">
        <v>12</v>
      </c>
      <c r="V2953" s="7">
        <v>24</v>
      </c>
    </row>
    <row r="2954" spans="1:22" x14ac:dyDescent="0.3">
      <c r="A2954" t="str">
        <f t="shared" si="460"/>
        <v>Exp4</v>
      </c>
      <c r="B2954">
        <f t="shared" si="465"/>
        <v>8</v>
      </c>
      <c r="C2954" t="str">
        <f t="shared" si="466"/>
        <v>Nil</v>
      </c>
      <c r="D2954" t="str">
        <f t="shared" si="467"/>
        <v>BattenSpring</v>
      </c>
      <c r="E2954" s="20">
        <f t="shared" si="461"/>
        <v>41974</v>
      </c>
      <c r="F2954" t="str">
        <f t="shared" si="462"/>
        <v>None_8h</v>
      </c>
      <c r="G2954">
        <f t="shared" si="463"/>
        <v>76</v>
      </c>
      <c r="H2954" t="str">
        <f t="shared" si="464"/>
        <v>YES</v>
      </c>
      <c r="I2954">
        <f t="shared" si="468"/>
        <v>11</v>
      </c>
      <c r="J2954">
        <f t="shared" si="469"/>
        <v>24</v>
      </c>
      <c r="S2954">
        <v>4</v>
      </c>
      <c r="T2954" t="s">
        <v>170</v>
      </c>
      <c r="U2954" s="7">
        <v>11</v>
      </c>
      <c r="V2954" s="7">
        <v>24</v>
      </c>
    </row>
    <row r="2955" spans="1:22" x14ac:dyDescent="0.3">
      <c r="A2955" t="str">
        <f t="shared" si="460"/>
        <v>Exp4</v>
      </c>
      <c r="B2955">
        <f t="shared" si="465"/>
        <v>8</v>
      </c>
      <c r="C2955" t="str">
        <f t="shared" si="466"/>
        <v>Nil</v>
      </c>
      <c r="D2955" t="str">
        <f t="shared" si="467"/>
        <v>BattenSpring</v>
      </c>
      <c r="E2955" s="20">
        <f t="shared" si="461"/>
        <v>41974</v>
      </c>
      <c r="F2955" t="str">
        <f t="shared" si="462"/>
        <v>None_8h</v>
      </c>
      <c r="G2955">
        <f t="shared" si="463"/>
        <v>82</v>
      </c>
      <c r="H2955" t="str">
        <f t="shared" si="464"/>
        <v>YES</v>
      </c>
      <c r="I2955">
        <f t="shared" si="468"/>
        <v>12</v>
      </c>
      <c r="J2955" t="str">
        <f t="shared" si="469"/>
        <v/>
      </c>
      <c r="R2955">
        <v>82</v>
      </c>
      <c r="S2955">
        <v>1</v>
      </c>
      <c r="T2955" t="s">
        <v>170</v>
      </c>
      <c r="U2955" s="7">
        <v>12</v>
      </c>
      <c r="V2955" s="7"/>
    </row>
    <row r="2956" spans="1:22" x14ac:dyDescent="0.3">
      <c r="A2956" t="str">
        <f t="shared" si="460"/>
        <v>Exp4</v>
      </c>
      <c r="B2956">
        <f t="shared" si="465"/>
        <v>8</v>
      </c>
      <c r="C2956" t="str">
        <f t="shared" si="466"/>
        <v>Nil</v>
      </c>
      <c r="D2956" t="str">
        <f t="shared" si="467"/>
        <v>BattenSpring</v>
      </c>
      <c r="E2956" s="20">
        <f t="shared" si="461"/>
        <v>41974</v>
      </c>
      <c r="F2956" t="str">
        <f t="shared" si="462"/>
        <v>None_8h</v>
      </c>
      <c r="G2956">
        <f t="shared" si="463"/>
        <v>82</v>
      </c>
      <c r="H2956" t="str">
        <f t="shared" si="464"/>
        <v>YES</v>
      </c>
      <c r="I2956">
        <f t="shared" si="468"/>
        <v>13</v>
      </c>
      <c r="J2956">
        <f t="shared" si="469"/>
        <v>25</v>
      </c>
      <c r="S2956">
        <v>2</v>
      </c>
      <c r="T2956" t="s">
        <v>170</v>
      </c>
      <c r="U2956" s="7">
        <v>13</v>
      </c>
      <c r="V2956" s="7">
        <v>25</v>
      </c>
    </row>
    <row r="2957" spans="1:22" x14ac:dyDescent="0.3">
      <c r="A2957" t="str">
        <f t="shared" si="460"/>
        <v>Exp4</v>
      </c>
      <c r="B2957">
        <f t="shared" si="465"/>
        <v>8</v>
      </c>
      <c r="C2957" t="str">
        <f t="shared" si="466"/>
        <v>Nil</v>
      </c>
      <c r="D2957" t="str">
        <f t="shared" si="467"/>
        <v>BattenSpring</v>
      </c>
      <c r="E2957" s="20">
        <f t="shared" si="461"/>
        <v>41974</v>
      </c>
      <c r="F2957" t="str">
        <f t="shared" si="462"/>
        <v>None_8h</v>
      </c>
      <c r="G2957">
        <f t="shared" si="463"/>
        <v>82</v>
      </c>
      <c r="H2957" t="str">
        <f t="shared" si="464"/>
        <v>YES</v>
      </c>
      <c r="I2957">
        <f t="shared" si="468"/>
        <v>10</v>
      </c>
      <c r="J2957" t="str">
        <f t="shared" si="469"/>
        <v/>
      </c>
      <c r="S2957">
        <v>3</v>
      </c>
      <c r="T2957" t="s">
        <v>170</v>
      </c>
      <c r="U2957" s="7">
        <v>10</v>
      </c>
      <c r="V2957" s="7"/>
    </row>
    <row r="2958" spans="1:22" x14ac:dyDescent="0.3">
      <c r="A2958" t="str">
        <f t="shared" si="460"/>
        <v>Exp4</v>
      </c>
      <c r="B2958">
        <f t="shared" si="465"/>
        <v>8</v>
      </c>
      <c r="C2958" t="str">
        <f t="shared" si="466"/>
        <v>Nil</v>
      </c>
      <c r="D2958" t="str">
        <f t="shared" si="467"/>
        <v>BattenSpring</v>
      </c>
      <c r="E2958" s="20">
        <f t="shared" si="461"/>
        <v>41974</v>
      </c>
      <c r="F2958" t="str">
        <f t="shared" si="462"/>
        <v>None_8h</v>
      </c>
      <c r="G2958">
        <f t="shared" si="463"/>
        <v>82</v>
      </c>
      <c r="H2958" t="str">
        <f t="shared" si="464"/>
        <v>YES</v>
      </c>
      <c r="I2958">
        <f t="shared" si="468"/>
        <v>13</v>
      </c>
      <c r="J2958" t="str">
        <f t="shared" si="469"/>
        <v/>
      </c>
      <c r="S2958">
        <v>4</v>
      </c>
      <c r="T2958" t="s">
        <v>170</v>
      </c>
      <c r="U2958" s="7">
        <v>13</v>
      </c>
      <c r="V2958" s="7"/>
    </row>
    <row r="2959" spans="1:22" x14ac:dyDescent="0.3">
      <c r="A2959" t="str">
        <f t="shared" si="460"/>
        <v>Exp4</v>
      </c>
      <c r="B2959">
        <f t="shared" si="465"/>
        <v>8</v>
      </c>
      <c r="C2959" t="str">
        <f t="shared" si="466"/>
        <v>Nil</v>
      </c>
      <c r="D2959" t="str">
        <f t="shared" si="467"/>
        <v>BattenSpring</v>
      </c>
      <c r="E2959" s="20">
        <f t="shared" si="461"/>
        <v>41974</v>
      </c>
      <c r="F2959" t="str">
        <f t="shared" si="462"/>
        <v>None_8h</v>
      </c>
      <c r="G2959">
        <f t="shared" si="463"/>
        <v>83</v>
      </c>
      <c r="H2959" t="str">
        <f t="shared" si="464"/>
        <v>YES</v>
      </c>
      <c r="I2959">
        <f t="shared" si="468"/>
        <v>12.5</v>
      </c>
      <c r="J2959">
        <f t="shared" si="469"/>
        <v>23.5</v>
      </c>
      <c r="R2959">
        <v>83</v>
      </c>
      <c r="S2959">
        <v>1</v>
      </c>
      <c r="T2959" t="s">
        <v>170</v>
      </c>
      <c r="U2959" s="7">
        <v>12.5</v>
      </c>
      <c r="V2959" s="7">
        <v>23.5</v>
      </c>
    </row>
    <row r="2960" spans="1:22" x14ac:dyDescent="0.3">
      <c r="A2960" t="str">
        <f t="shared" si="460"/>
        <v>Exp4</v>
      </c>
      <c r="B2960">
        <f t="shared" si="465"/>
        <v>8</v>
      </c>
      <c r="C2960" t="str">
        <f t="shared" si="466"/>
        <v>Nil</v>
      </c>
      <c r="D2960" t="str">
        <f t="shared" si="467"/>
        <v>BattenSpring</v>
      </c>
      <c r="E2960" s="20">
        <f t="shared" si="461"/>
        <v>41974</v>
      </c>
      <c r="F2960" t="str">
        <f t="shared" si="462"/>
        <v>None_8h</v>
      </c>
      <c r="G2960">
        <f t="shared" si="463"/>
        <v>83</v>
      </c>
      <c r="H2960" t="str">
        <f t="shared" si="464"/>
        <v>YES</v>
      </c>
      <c r="I2960">
        <f t="shared" si="468"/>
        <v>11.5</v>
      </c>
      <c r="J2960">
        <f t="shared" si="469"/>
        <v>23</v>
      </c>
      <c r="S2960">
        <v>2</v>
      </c>
      <c r="T2960" t="s">
        <v>170</v>
      </c>
      <c r="U2960" s="7">
        <v>11.5</v>
      </c>
      <c r="V2960" s="7">
        <v>23</v>
      </c>
    </row>
    <row r="2961" spans="1:22" x14ac:dyDescent="0.3">
      <c r="A2961" t="str">
        <f t="shared" si="460"/>
        <v>Exp4</v>
      </c>
      <c r="B2961">
        <f t="shared" si="465"/>
        <v>8</v>
      </c>
      <c r="C2961" t="str">
        <f t="shared" si="466"/>
        <v>Nil</v>
      </c>
      <c r="D2961" t="str">
        <f t="shared" si="467"/>
        <v>BattenSpring</v>
      </c>
      <c r="E2961" s="20">
        <f t="shared" si="461"/>
        <v>41974</v>
      </c>
      <c r="F2961" t="str">
        <f t="shared" si="462"/>
        <v>None_8h</v>
      </c>
      <c r="G2961">
        <f t="shared" si="463"/>
        <v>83</v>
      </c>
      <c r="H2961" t="str">
        <f t="shared" si="464"/>
        <v>YES</v>
      </c>
      <c r="I2961">
        <f t="shared" si="468"/>
        <v>12</v>
      </c>
      <c r="J2961">
        <f t="shared" si="469"/>
        <v>24</v>
      </c>
      <c r="S2961">
        <v>3</v>
      </c>
      <c r="T2961" t="s">
        <v>170</v>
      </c>
      <c r="U2961" s="7">
        <v>12</v>
      </c>
      <c r="V2961" s="7">
        <v>24</v>
      </c>
    </row>
    <row r="2962" spans="1:22" x14ac:dyDescent="0.3">
      <c r="A2962" t="str">
        <f t="shared" si="460"/>
        <v>Exp4</v>
      </c>
      <c r="B2962">
        <f t="shared" si="465"/>
        <v>8</v>
      </c>
      <c r="C2962" t="str">
        <f t="shared" si="466"/>
        <v>Nil</v>
      </c>
      <c r="D2962" t="str">
        <f t="shared" si="467"/>
        <v>BattenSpring</v>
      </c>
      <c r="E2962" s="20">
        <f t="shared" si="461"/>
        <v>41974</v>
      </c>
      <c r="F2962" t="str">
        <f t="shared" si="462"/>
        <v>None_8h</v>
      </c>
      <c r="G2962">
        <f t="shared" si="463"/>
        <v>83</v>
      </c>
      <c r="H2962" t="str">
        <f t="shared" si="464"/>
        <v>YES</v>
      </c>
      <c r="I2962">
        <f t="shared" si="468"/>
        <v>12.5</v>
      </c>
      <c r="J2962">
        <f t="shared" si="469"/>
        <v>23</v>
      </c>
      <c r="S2962">
        <v>4</v>
      </c>
      <c r="T2962" t="s">
        <v>170</v>
      </c>
      <c r="U2962" s="7">
        <v>12.5</v>
      </c>
      <c r="V2962" s="7">
        <v>23</v>
      </c>
    </row>
    <row r="2963" spans="1:22" x14ac:dyDescent="0.3">
      <c r="A2963" t="str">
        <f t="shared" si="460"/>
        <v>Exp4</v>
      </c>
      <c r="B2963">
        <f t="shared" si="465"/>
        <v>8</v>
      </c>
      <c r="C2963" t="str">
        <f t="shared" si="466"/>
        <v>Nil</v>
      </c>
      <c r="D2963" t="str">
        <f t="shared" si="467"/>
        <v>BattenSpring</v>
      </c>
      <c r="E2963" s="20">
        <f t="shared" si="461"/>
        <v>41974</v>
      </c>
      <c r="F2963" t="str">
        <f t="shared" si="462"/>
        <v>None_8h</v>
      </c>
      <c r="G2963">
        <f t="shared" si="463"/>
        <v>85</v>
      </c>
      <c r="H2963" t="str">
        <f t="shared" si="464"/>
        <v>YES</v>
      </c>
      <c r="I2963">
        <f t="shared" si="468"/>
        <v>11</v>
      </c>
      <c r="J2963">
        <f t="shared" si="469"/>
        <v>25</v>
      </c>
      <c r="R2963">
        <v>85</v>
      </c>
      <c r="S2963">
        <v>1</v>
      </c>
      <c r="T2963" t="s">
        <v>170</v>
      </c>
      <c r="U2963" s="7">
        <v>11</v>
      </c>
      <c r="V2963" s="7">
        <v>25</v>
      </c>
    </row>
    <row r="2964" spans="1:22" x14ac:dyDescent="0.3">
      <c r="A2964" t="str">
        <f t="shared" si="460"/>
        <v>Exp4</v>
      </c>
      <c r="B2964">
        <f t="shared" si="465"/>
        <v>8</v>
      </c>
      <c r="C2964" t="str">
        <f t="shared" si="466"/>
        <v>Nil</v>
      </c>
      <c r="D2964" t="str">
        <f t="shared" si="467"/>
        <v>BattenSpring</v>
      </c>
      <c r="E2964" s="20">
        <f t="shared" si="461"/>
        <v>41974</v>
      </c>
      <c r="F2964" t="str">
        <f t="shared" si="462"/>
        <v>None_8h</v>
      </c>
      <c r="G2964">
        <f t="shared" si="463"/>
        <v>85</v>
      </c>
      <c r="H2964" t="str">
        <f t="shared" si="464"/>
        <v>YES</v>
      </c>
      <c r="I2964">
        <f t="shared" si="468"/>
        <v>11</v>
      </c>
      <c r="J2964">
        <f t="shared" si="469"/>
        <v>21</v>
      </c>
      <c r="S2964">
        <v>2</v>
      </c>
      <c r="T2964" t="s">
        <v>170</v>
      </c>
      <c r="U2964" s="7">
        <v>11</v>
      </c>
      <c r="V2964" s="7">
        <v>21</v>
      </c>
    </row>
    <row r="2965" spans="1:22" x14ac:dyDescent="0.3">
      <c r="A2965" t="str">
        <f t="shared" si="460"/>
        <v>Exp4</v>
      </c>
      <c r="B2965">
        <f t="shared" si="465"/>
        <v>8</v>
      </c>
      <c r="C2965" t="str">
        <f t="shared" si="466"/>
        <v>Nil</v>
      </c>
      <c r="D2965" t="str">
        <f t="shared" si="467"/>
        <v>BattenSpring</v>
      </c>
      <c r="E2965" s="20">
        <f t="shared" si="461"/>
        <v>41974</v>
      </c>
      <c r="F2965" t="str">
        <f t="shared" si="462"/>
        <v>None_8h</v>
      </c>
      <c r="G2965">
        <f t="shared" si="463"/>
        <v>85</v>
      </c>
      <c r="H2965" t="str">
        <f t="shared" si="464"/>
        <v>YES</v>
      </c>
      <c r="I2965">
        <f t="shared" si="468"/>
        <v>12</v>
      </c>
      <c r="J2965" t="str">
        <f t="shared" si="469"/>
        <v/>
      </c>
      <c r="S2965">
        <v>3</v>
      </c>
      <c r="T2965" t="s">
        <v>170</v>
      </c>
      <c r="U2965" s="7">
        <v>12</v>
      </c>
      <c r="V2965" s="7"/>
    </row>
    <row r="2966" spans="1:22" x14ac:dyDescent="0.3">
      <c r="A2966" t="str">
        <f t="shared" si="460"/>
        <v>Exp4</v>
      </c>
      <c r="B2966">
        <f t="shared" si="465"/>
        <v>8</v>
      </c>
      <c r="C2966" t="str">
        <f t="shared" si="466"/>
        <v>Nil</v>
      </c>
      <c r="D2966" t="str">
        <f t="shared" si="467"/>
        <v>BattenSpring</v>
      </c>
      <c r="E2966" s="20">
        <f t="shared" si="461"/>
        <v>41974</v>
      </c>
      <c r="F2966" t="str">
        <f t="shared" si="462"/>
        <v>None_8h</v>
      </c>
      <c r="G2966">
        <f t="shared" si="463"/>
        <v>85</v>
      </c>
      <c r="H2966" t="str">
        <f t="shared" si="464"/>
        <v>YES</v>
      </c>
      <c r="I2966">
        <f t="shared" si="468"/>
        <v>12</v>
      </c>
      <c r="J2966" t="str">
        <f t="shared" si="469"/>
        <v/>
      </c>
      <c r="S2966">
        <v>4</v>
      </c>
      <c r="T2966" t="s">
        <v>170</v>
      </c>
      <c r="U2966" s="7">
        <v>12</v>
      </c>
      <c r="V2966" s="7"/>
    </row>
    <row r="2967" spans="1:22" x14ac:dyDescent="0.3">
      <c r="A2967" t="str">
        <f t="shared" si="460"/>
        <v>Exp4</v>
      </c>
      <c r="B2967">
        <f t="shared" si="465"/>
        <v>8</v>
      </c>
      <c r="C2967" t="str">
        <f t="shared" si="466"/>
        <v>Nil</v>
      </c>
      <c r="D2967" t="str">
        <f t="shared" si="467"/>
        <v>BattenSpring</v>
      </c>
      <c r="E2967" s="20">
        <f t="shared" si="461"/>
        <v>41974</v>
      </c>
      <c r="F2967" t="str">
        <f t="shared" si="462"/>
        <v>None_8h</v>
      </c>
      <c r="G2967">
        <f t="shared" si="463"/>
        <v>87</v>
      </c>
      <c r="H2967" t="str">
        <f t="shared" si="464"/>
        <v>YES</v>
      </c>
      <c r="I2967">
        <f t="shared" si="468"/>
        <v>13</v>
      </c>
      <c r="J2967">
        <f t="shared" si="469"/>
        <v>23</v>
      </c>
      <c r="R2967">
        <v>87</v>
      </c>
      <c r="S2967">
        <v>1</v>
      </c>
      <c r="T2967" t="s">
        <v>170</v>
      </c>
      <c r="U2967" s="7">
        <v>13</v>
      </c>
      <c r="V2967" s="7">
        <v>23</v>
      </c>
    </row>
    <row r="2968" spans="1:22" x14ac:dyDescent="0.3">
      <c r="A2968" t="str">
        <f t="shared" si="460"/>
        <v>Exp4</v>
      </c>
      <c r="B2968">
        <f t="shared" si="465"/>
        <v>8</v>
      </c>
      <c r="C2968" t="str">
        <f t="shared" si="466"/>
        <v>Nil</v>
      </c>
      <c r="D2968" t="str">
        <f t="shared" si="467"/>
        <v>BattenSpring</v>
      </c>
      <c r="E2968" s="20">
        <f t="shared" si="461"/>
        <v>41974</v>
      </c>
      <c r="F2968" t="str">
        <f t="shared" si="462"/>
        <v>None_8h</v>
      </c>
      <c r="G2968">
        <f t="shared" si="463"/>
        <v>87</v>
      </c>
      <c r="H2968" t="str">
        <f t="shared" si="464"/>
        <v>YES</v>
      </c>
      <c r="I2968">
        <f t="shared" si="468"/>
        <v>11</v>
      </c>
      <c r="J2968">
        <f t="shared" si="469"/>
        <v>25</v>
      </c>
      <c r="S2968">
        <v>2</v>
      </c>
      <c r="T2968" t="s">
        <v>170</v>
      </c>
      <c r="U2968" s="7">
        <v>11</v>
      </c>
      <c r="V2968" s="7">
        <v>25</v>
      </c>
    </row>
    <row r="2969" spans="1:22" x14ac:dyDescent="0.3">
      <c r="A2969" t="str">
        <f t="shared" si="460"/>
        <v>Exp4</v>
      </c>
      <c r="B2969">
        <f t="shared" si="465"/>
        <v>8</v>
      </c>
      <c r="C2969" t="str">
        <f t="shared" si="466"/>
        <v>Nil</v>
      </c>
      <c r="D2969" t="str">
        <f t="shared" si="467"/>
        <v>BattenSpring</v>
      </c>
      <c r="E2969" s="20">
        <f t="shared" si="461"/>
        <v>41974</v>
      </c>
      <c r="F2969" t="str">
        <f t="shared" si="462"/>
        <v>None_8h</v>
      </c>
      <c r="G2969">
        <f t="shared" si="463"/>
        <v>87</v>
      </c>
      <c r="H2969" t="str">
        <f t="shared" si="464"/>
        <v>YES</v>
      </c>
      <c r="I2969">
        <f t="shared" si="468"/>
        <v>13</v>
      </c>
      <c r="J2969" t="str">
        <f t="shared" si="469"/>
        <v/>
      </c>
      <c r="S2969">
        <v>3</v>
      </c>
      <c r="T2969" t="s">
        <v>170</v>
      </c>
      <c r="U2969" s="7">
        <v>13</v>
      </c>
      <c r="V2969" s="7"/>
    </row>
    <row r="2970" spans="1:22" x14ac:dyDescent="0.3">
      <c r="A2970" t="str">
        <f t="shared" si="460"/>
        <v>Exp4</v>
      </c>
      <c r="B2970">
        <f t="shared" si="465"/>
        <v>8</v>
      </c>
      <c r="C2970" t="str">
        <f t="shared" si="466"/>
        <v>Nil</v>
      </c>
      <c r="D2970" t="str">
        <f t="shared" si="467"/>
        <v>BattenSpring</v>
      </c>
      <c r="E2970" s="20">
        <f t="shared" si="461"/>
        <v>41985</v>
      </c>
      <c r="F2970" t="str">
        <f t="shared" si="462"/>
        <v>None_8h</v>
      </c>
      <c r="G2970">
        <f t="shared" si="463"/>
        <v>92</v>
      </c>
      <c r="H2970" t="str">
        <f t="shared" si="464"/>
        <v>YES</v>
      </c>
      <c r="I2970">
        <f t="shared" si="468"/>
        <v>12</v>
      </c>
      <c r="J2970" t="str">
        <f t="shared" si="469"/>
        <v/>
      </c>
      <c r="P2970" s="1">
        <v>41985</v>
      </c>
      <c r="Q2970" t="s">
        <v>441</v>
      </c>
      <c r="R2970">
        <v>92</v>
      </c>
      <c r="S2970">
        <v>1</v>
      </c>
      <c r="T2970" t="s">
        <v>170</v>
      </c>
      <c r="U2970" s="7">
        <v>12</v>
      </c>
      <c r="V2970" s="7"/>
    </row>
    <row r="2971" spans="1:22" x14ac:dyDescent="0.3">
      <c r="A2971" t="str">
        <f t="shared" si="460"/>
        <v>Exp4</v>
      </c>
      <c r="B2971">
        <f t="shared" si="465"/>
        <v>8</v>
      </c>
      <c r="C2971" t="str">
        <f t="shared" si="466"/>
        <v>Nil</v>
      </c>
      <c r="D2971" t="str">
        <f t="shared" si="467"/>
        <v>BattenSpring</v>
      </c>
      <c r="E2971" s="20">
        <f t="shared" si="461"/>
        <v>41985</v>
      </c>
      <c r="F2971" t="str">
        <f t="shared" si="462"/>
        <v>None_8h</v>
      </c>
      <c r="G2971">
        <f t="shared" si="463"/>
        <v>92</v>
      </c>
      <c r="H2971" t="str">
        <f t="shared" si="464"/>
        <v>YES</v>
      </c>
      <c r="I2971">
        <f t="shared" si="468"/>
        <v>13</v>
      </c>
      <c r="J2971" t="str">
        <f t="shared" si="469"/>
        <v/>
      </c>
      <c r="S2971">
        <v>2</v>
      </c>
      <c r="T2971" t="s">
        <v>170</v>
      </c>
      <c r="U2971" s="7">
        <v>13</v>
      </c>
      <c r="V2971" s="7"/>
    </row>
    <row r="2972" spans="1:22" x14ac:dyDescent="0.3">
      <c r="A2972" t="str">
        <f t="shared" si="460"/>
        <v>Exp4</v>
      </c>
      <c r="B2972">
        <f t="shared" si="465"/>
        <v>8</v>
      </c>
      <c r="C2972" t="str">
        <f t="shared" si="466"/>
        <v>Nil</v>
      </c>
      <c r="D2972" t="str">
        <f t="shared" si="467"/>
        <v>BattenSpring</v>
      </c>
      <c r="E2972" s="20">
        <f t="shared" si="461"/>
        <v>41985</v>
      </c>
      <c r="F2972" t="str">
        <f t="shared" si="462"/>
        <v>None_8h</v>
      </c>
      <c r="G2972">
        <f t="shared" si="463"/>
        <v>92</v>
      </c>
      <c r="H2972" t="str">
        <f t="shared" si="464"/>
        <v>YES</v>
      </c>
      <c r="I2972">
        <f t="shared" si="468"/>
        <v>11</v>
      </c>
      <c r="J2972">
        <f t="shared" si="469"/>
        <v>23</v>
      </c>
      <c r="S2972">
        <v>3</v>
      </c>
      <c r="T2972" t="s">
        <v>170</v>
      </c>
      <c r="U2972" s="7">
        <v>11</v>
      </c>
      <c r="V2972" s="7">
        <v>23</v>
      </c>
    </row>
    <row r="2973" spans="1:22" x14ac:dyDescent="0.3">
      <c r="A2973" t="str">
        <f t="shared" si="460"/>
        <v>Exp4</v>
      </c>
      <c r="B2973">
        <f t="shared" si="465"/>
        <v>8</v>
      </c>
      <c r="C2973" t="str">
        <f t="shared" si="466"/>
        <v>Nil</v>
      </c>
      <c r="D2973" t="str">
        <f t="shared" si="467"/>
        <v>BattenSpring</v>
      </c>
      <c r="E2973" s="20">
        <f t="shared" si="461"/>
        <v>41985</v>
      </c>
      <c r="F2973" t="str">
        <f t="shared" si="462"/>
        <v>None_8h</v>
      </c>
      <c r="G2973">
        <f t="shared" si="463"/>
        <v>92</v>
      </c>
      <c r="H2973" t="str">
        <f t="shared" si="464"/>
        <v>YES</v>
      </c>
      <c r="I2973">
        <f t="shared" si="468"/>
        <v>12</v>
      </c>
      <c r="J2973" t="str">
        <f t="shared" si="469"/>
        <v/>
      </c>
      <c r="S2973">
        <v>4</v>
      </c>
      <c r="T2973" t="s">
        <v>170</v>
      </c>
      <c r="U2973" s="7">
        <v>12</v>
      </c>
      <c r="V2973" s="7"/>
    </row>
    <row r="2974" spans="1:22" x14ac:dyDescent="0.3">
      <c r="A2974" t="str">
        <f t="shared" si="460"/>
        <v>Exp4</v>
      </c>
      <c r="B2974">
        <f t="shared" si="465"/>
        <v>8</v>
      </c>
      <c r="C2974" t="str">
        <f t="shared" si="466"/>
        <v>Nil</v>
      </c>
      <c r="D2974" t="str">
        <f t="shared" si="467"/>
        <v>BattenSpring</v>
      </c>
      <c r="E2974" s="20">
        <f t="shared" si="461"/>
        <v>41985</v>
      </c>
      <c r="F2974" t="str">
        <f t="shared" si="462"/>
        <v>None_8h</v>
      </c>
      <c r="G2974">
        <f t="shared" si="463"/>
        <v>92</v>
      </c>
      <c r="H2974" t="str">
        <f t="shared" si="464"/>
        <v>NO</v>
      </c>
      <c r="I2974" t="str">
        <f t="shared" si="468"/>
        <v/>
      </c>
      <c r="J2974" t="str">
        <f t="shared" si="469"/>
        <v/>
      </c>
    </row>
  </sheetData>
  <mergeCells count="1">
    <mergeCell ref="A1:J1"/>
  </mergeCells>
  <pageMargins left="0.7" right="0.7" top="0.75" bottom="0.75" header="0.3" footer="0.3"/>
  <pageSetup paperSize="9" orientation="portrait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E3626"/>
  <sheetViews>
    <sheetView zoomScaleNormal="100" workbookViewId="0">
      <pane xSplit="7" ySplit="1" topLeftCell="AA964" activePane="bottomRight" state="frozen"/>
      <selection pane="topRight" activeCell="H1" sqref="H1"/>
      <selection pane="bottomLeft" activeCell="A2" sqref="A2"/>
      <selection pane="bottomRight" activeCell="AD965" sqref="AD965"/>
    </sheetView>
  </sheetViews>
  <sheetFormatPr defaultRowHeight="14.4" x14ac:dyDescent="0.3"/>
  <cols>
    <col min="1" max="1" width="6.77734375" customWidth="1"/>
    <col min="3" max="3" width="5.6640625" customWidth="1"/>
    <col min="4" max="4" width="4.5546875" customWidth="1"/>
    <col min="5" max="5" width="6.109375" customWidth="1"/>
    <col min="6" max="6" width="13.77734375" customWidth="1"/>
    <col min="7" max="7" width="12" customWidth="1"/>
    <col min="8" max="8" width="12.5546875" customWidth="1"/>
    <col min="9" max="9" width="10.6640625" bestFit="1" customWidth="1"/>
    <col min="10" max="10" width="20.44140625" customWidth="1"/>
    <col min="23" max="23" width="6.88671875" customWidth="1"/>
  </cols>
  <sheetData>
    <row r="1" spans="1:31" x14ac:dyDescent="0.3">
      <c r="A1" t="s">
        <v>59</v>
      </c>
      <c r="B1" t="s">
        <v>400</v>
      </c>
      <c r="C1" t="s">
        <v>45</v>
      </c>
      <c r="D1" t="s">
        <v>306</v>
      </c>
      <c r="E1" t="s">
        <v>43</v>
      </c>
      <c r="F1" t="s">
        <v>44</v>
      </c>
      <c r="G1" t="s">
        <v>401</v>
      </c>
      <c r="H1" t="s">
        <v>419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418</v>
      </c>
      <c r="T1" t="s">
        <v>10</v>
      </c>
      <c r="U1" t="s">
        <v>11</v>
      </c>
      <c r="V1" t="s">
        <v>27</v>
      </c>
      <c r="W1" t="s">
        <v>168</v>
      </c>
      <c r="X1" t="s">
        <v>51</v>
      </c>
      <c r="Y1" t="s">
        <v>52</v>
      </c>
      <c r="Z1" t="s">
        <v>53</v>
      </c>
      <c r="AA1" t="s">
        <v>68</v>
      </c>
      <c r="AB1" t="s">
        <v>69</v>
      </c>
      <c r="AC1" t="s">
        <v>70</v>
      </c>
      <c r="AD1" t="s">
        <v>169</v>
      </c>
      <c r="AE1" t="s">
        <v>244</v>
      </c>
    </row>
    <row r="2" spans="1:31" ht="15" hidden="1" customHeight="1" x14ac:dyDescent="0.3">
      <c r="L2" t="s">
        <v>12</v>
      </c>
      <c r="M2" t="s">
        <v>12</v>
      </c>
      <c r="N2" t="s">
        <v>12</v>
      </c>
      <c r="O2" t="s">
        <v>13</v>
      </c>
      <c r="P2" t="s">
        <v>13</v>
      </c>
      <c r="Q2" t="s">
        <v>13</v>
      </c>
      <c r="R2" t="s">
        <v>12</v>
      </c>
      <c r="S2" t="s">
        <v>12</v>
      </c>
      <c r="T2" t="s">
        <v>13</v>
      </c>
      <c r="U2" t="s">
        <v>14</v>
      </c>
      <c r="AE2" t="s">
        <v>12</v>
      </c>
    </row>
    <row r="3" spans="1:31" ht="15" hidden="1" customHeight="1" x14ac:dyDescent="0.3">
      <c r="A3" t="s">
        <v>415</v>
      </c>
      <c r="C3" t="s">
        <v>91</v>
      </c>
      <c r="E3" t="s">
        <v>157</v>
      </c>
      <c r="F3" t="s">
        <v>39</v>
      </c>
      <c r="G3" s="1">
        <v>41779</v>
      </c>
      <c r="H3" s="1"/>
      <c r="J3" t="s">
        <v>91</v>
      </c>
      <c r="K3">
        <v>1</v>
      </c>
      <c r="M3">
        <v>16</v>
      </c>
      <c r="O3">
        <v>408</v>
      </c>
      <c r="S3">
        <v>20</v>
      </c>
      <c r="Z3">
        <f t="shared" ref="Z3:Z66" si="0">IF(S3="","",SUM(M3+R3+S3))</f>
        <v>36</v>
      </c>
      <c r="AD3" t="str">
        <f t="shared" ref="AD3:AD66" si="1">IF(OR(M3=N3,N3=""),"FLN","")</f>
        <v>FLN</v>
      </c>
      <c r="AE3">
        <v>16</v>
      </c>
    </row>
    <row r="4" spans="1:31" ht="15" hidden="1" customHeight="1" x14ac:dyDescent="0.3">
      <c r="A4" t="s">
        <v>415</v>
      </c>
      <c r="C4" t="s">
        <v>91</v>
      </c>
      <c r="E4" t="s">
        <v>157</v>
      </c>
      <c r="F4" t="s">
        <v>39</v>
      </c>
      <c r="G4" s="1">
        <v>41779</v>
      </c>
      <c r="H4" s="1"/>
      <c r="K4">
        <v>2</v>
      </c>
      <c r="M4">
        <v>16</v>
      </c>
      <c r="O4">
        <v>450</v>
      </c>
      <c r="S4">
        <v>23</v>
      </c>
      <c r="Z4">
        <f t="shared" si="0"/>
        <v>39</v>
      </c>
      <c r="AD4" t="str">
        <f t="shared" si="1"/>
        <v>FLN</v>
      </c>
      <c r="AE4">
        <v>16</v>
      </c>
    </row>
    <row r="5" spans="1:31" ht="15" hidden="1" customHeight="1" x14ac:dyDescent="0.3">
      <c r="A5" t="s">
        <v>415</v>
      </c>
      <c r="C5" t="s">
        <v>91</v>
      </c>
      <c r="E5" t="s">
        <v>157</v>
      </c>
      <c r="F5" t="s">
        <v>39</v>
      </c>
      <c r="G5" s="1">
        <v>41779</v>
      </c>
      <c r="H5" s="1"/>
      <c r="K5">
        <v>3</v>
      </c>
      <c r="M5">
        <v>13</v>
      </c>
      <c r="O5">
        <v>455</v>
      </c>
      <c r="S5">
        <v>22</v>
      </c>
      <c r="Z5">
        <f t="shared" si="0"/>
        <v>35</v>
      </c>
      <c r="AD5" t="str">
        <f t="shared" si="1"/>
        <v>FLN</v>
      </c>
      <c r="AE5">
        <v>13</v>
      </c>
    </row>
    <row r="6" spans="1:31" ht="15" hidden="1" customHeight="1" x14ac:dyDescent="0.3">
      <c r="A6" t="s">
        <v>415</v>
      </c>
      <c r="C6" t="s">
        <v>91</v>
      </c>
      <c r="E6" t="s">
        <v>157</v>
      </c>
      <c r="F6" t="s">
        <v>39</v>
      </c>
      <c r="G6" s="1">
        <v>41779</v>
      </c>
      <c r="H6" s="1"/>
      <c r="K6">
        <v>4</v>
      </c>
      <c r="M6">
        <v>17</v>
      </c>
      <c r="O6">
        <v>380</v>
      </c>
      <c r="S6">
        <v>23</v>
      </c>
      <c r="Z6">
        <f t="shared" si="0"/>
        <v>40</v>
      </c>
      <c r="AD6" t="str">
        <f t="shared" si="1"/>
        <v>FLN</v>
      </c>
      <c r="AE6">
        <v>17</v>
      </c>
    </row>
    <row r="7" spans="1:31" ht="15" hidden="1" customHeight="1" x14ac:dyDescent="0.3">
      <c r="A7" t="s">
        <v>415</v>
      </c>
      <c r="C7" t="s">
        <v>92</v>
      </c>
      <c r="E7" t="s">
        <v>157</v>
      </c>
      <c r="F7" t="s">
        <v>39</v>
      </c>
      <c r="G7" s="1">
        <v>41779</v>
      </c>
      <c r="H7" s="1"/>
      <c r="J7" t="s">
        <v>92</v>
      </c>
      <c r="K7">
        <v>1</v>
      </c>
      <c r="M7">
        <v>14</v>
      </c>
      <c r="O7">
        <v>334</v>
      </c>
      <c r="S7">
        <v>17</v>
      </c>
      <c r="Z7">
        <f t="shared" si="0"/>
        <v>31</v>
      </c>
      <c r="AD7" t="str">
        <f t="shared" si="1"/>
        <v>FLN</v>
      </c>
      <c r="AE7">
        <v>14</v>
      </c>
    </row>
    <row r="8" spans="1:31" ht="15" hidden="1" customHeight="1" x14ac:dyDescent="0.3">
      <c r="A8" t="s">
        <v>415</v>
      </c>
      <c r="C8" t="s">
        <v>92</v>
      </c>
      <c r="E8" t="s">
        <v>157</v>
      </c>
      <c r="F8" t="s">
        <v>39</v>
      </c>
      <c r="G8" s="1">
        <v>41779</v>
      </c>
      <c r="H8" s="1"/>
      <c r="K8">
        <v>2</v>
      </c>
      <c r="M8">
        <v>14</v>
      </c>
      <c r="O8">
        <v>384</v>
      </c>
      <c r="S8">
        <v>20</v>
      </c>
      <c r="Z8">
        <f t="shared" si="0"/>
        <v>34</v>
      </c>
      <c r="AD8" t="str">
        <f t="shared" si="1"/>
        <v>FLN</v>
      </c>
      <c r="AE8">
        <v>14</v>
      </c>
    </row>
    <row r="9" spans="1:31" ht="15" hidden="1" customHeight="1" x14ac:dyDescent="0.3">
      <c r="A9" t="s">
        <v>415</v>
      </c>
      <c r="C9" t="s">
        <v>92</v>
      </c>
      <c r="E9" t="s">
        <v>157</v>
      </c>
      <c r="F9" t="s">
        <v>39</v>
      </c>
      <c r="G9" s="1">
        <v>41779</v>
      </c>
      <c r="H9" s="1"/>
      <c r="K9">
        <v>3</v>
      </c>
      <c r="M9">
        <v>15</v>
      </c>
      <c r="O9">
        <v>408</v>
      </c>
      <c r="S9">
        <v>23</v>
      </c>
      <c r="Z9">
        <f t="shared" si="0"/>
        <v>38</v>
      </c>
      <c r="AD9" t="str">
        <f t="shared" si="1"/>
        <v>FLN</v>
      </c>
      <c r="AE9">
        <v>15</v>
      </c>
    </row>
    <row r="10" spans="1:31" ht="15" hidden="1" customHeight="1" x14ac:dyDescent="0.3">
      <c r="A10" t="s">
        <v>415</v>
      </c>
      <c r="C10" t="s">
        <v>92</v>
      </c>
      <c r="E10" t="s">
        <v>157</v>
      </c>
      <c r="F10" t="s">
        <v>39</v>
      </c>
      <c r="G10" s="1">
        <v>41779</v>
      </c>
      <c r="H10" s="1"/>
      <c r="K10">
        <v>4</v>
      </c>
      <c r="M10">
        <v>16</v>
      </c>
      <c r="O10">
        <v>446</v>
      </c>
      <c r="S10">
        <v>22</v>
      </c>
      <c r="Z10">
        <f t="shared" si="0"/>
        <v>38</v>
      </c>
      <c r="AD10" t="str">
        <f t="shared" si="1"/>
        <v>FLN</v>
      </c>
      <c r="AE10">
        <v>16</v>
      </c>
    </row>
    <row r="11" spans="1:31" ht="15" hidden="1" customHeight="1" x14ac:dyDescent="0.3">
      <c r="A11" t="s">
        <v>415</v>
      </c>
      <c r="C11" t="s">
        <v>90</v>
      </c>
      <c r="E11" t="s">
        <v>157</v>
      </c>
      <c r="F11" t="s">
        <v>39</v>
      </c>
      <c r="G11" s="1">
        <v>41779</v>
      </c>
      <c r="H11" s="1"/>
      <c r="J11" t="s">
        <v>90</v>
      </c>
      <c r="K11">
        <v>1</v>
      </c>
      <c r="M11">
        <v>10</v>
      </c>
      <c r="O11">
        <v>455</v>
      </c>
      <c r="S11">
        <v>17</v>
      </c>
      <c r="Z11">
        <f t="shared" si="0"/>
        <v>27</v>
      </c>
      <c r="AD11" t="str">
        <f t="shared" si="1"/>
        <v>FLN</v>
      </c>
      <c r="AE11">
        <v>10</v>
      </c>
    </row>
    <row r="12" spans="1:31" ht="15" hidden="1" customHeight="1" x14ac:dyDescent="0.3">
      <c r="A12" t="s">
        <v>415</v>
      </c>
      <c r="C12" t="s">
        <v>90</v>
      </c>
      <c r="E12" t="s">
        <v>157</v>
      </c>
      <c r="F12" t="s">
        <v>39</v>
      </c>
      <c r="G12" s="1">
        <v>41779</v>
      </c>
      <c r="H12" s="1"/>
      <c r="K12">
        <v>2</v>
      </c>
      <c r="M12">
        <v>14</v>
      </c>
      <c r="O12">
        <v>430</v>
      </c>
      <c r="S12">
        <v>18</v>
      </c>
      <c r="Z12">
        <f t="shared" si="0"/>
        <v>32</v>
      </c>
      <c r="AD12" t="str">
        <f t="shared" si="1"/>
        <v>FLN</v>
      </c>
      <c r="AE12">
        <v>14</v>
      </c>
    </row>
    <row r="13" spans="1:31" ht="15" hidden="1" customHeight="1" x14ac:dyDescent="0.3">
      <c r="A13" t="s">
        <v>415</v>
      </c>
      <c r="C13" t="s">
        <v>90</v>
      </c>
      <c r="E13" t="s">
        <v>157</v>
      </c>
      <c r="F13" t="s">
        <v>39</v>
      </c>
      <c r="G13" s="1">
        <v>41779</v>
      </c>
      <c r="H13" s="1"/>
      <c r="K13">
        <v>3</v>
      </c>
      <c r="M13">
        <v>11</v>
      </c>
      <c r="O13">
        <v>470</v>
      </c>
      <c r="S13">
        <v>17</v>
      </c>
      <c r="Z13">
        <f t="shared" si="0"/>
        <v>28</v>
      </c>
      <c r="AD13" t="str">
        <f t="shared" si="1"/>
        <v>FLN</v>
      </c>
      <c r="AE13">
        <v>11</v>
      </c>
    </row>
    <row r="14" spans="1:31" ht="15" hidden="1" customHeight="1" x14ac:dyDescent="0.3">
      <c r="A14" t="s">
        <v>415</v>
      </c>
      <c r="C14" t="s">
        <v>90</v>
      </c>
      <c r="E14" t="s">
        <v>157</v>
      </c>
      <c r="F14" t="s">
        <v>39</v>
      </c>
      <c r="G14" s="1">
        <v>41779</v>
      </c>
      <c r="H14" s="1"/>
      <c r="K14">
        <v>4</v>
      </c>
      <c r="M14">
        <v>14</v>
      </c>
      <c r="O14">
        <v>440</v>
      </c>
      <c r="S14">
        <v>19</v>
      </c>
      <c r="Z14">
        <f t="shared" si="0"/>
        <v>33</v>
      </c>
      <c r="AD14" t="str">
        <f t="shared" si="1"/>
        <v>FLN</v>
      </c>
      <c r="AE14">
        <v>14</v>
      </c>
    </row>
    <row r="15" spans="1:31" ht="15" hidden="1" customHeight="1" x14ac:dyDescent="0.3">
      <c r="A15" t="s">
        <v>415</v>
      </c>
      <c r="C15" t="s">
        <v>82</v>
      </c>
      <c r="E15" t="s">
        <v>157</v>
      </c>
      <c r="F15" t="s">
        <v>39</v>
      </c>
      <c r="G15" s="1">
        <v>41779</v>
      </c>
      <c r="H15" s="1"/>
      <c r="J15" t="s">
        <v>82</v>
      </c>
      <c r="K15">
        <v>1</v>
      </c>
      <c r="M15">
        <v>11</v>
      </c>
      <c r="O15">
        <v>364</v>
      </c>
      <c r="S15">
        <v>24</v>
      </c>
      <c r="Z15">
        <f t="shared" si="0"/>
        <v>35</v>
      </c>
      <c r="AD15" t="str">
        <f t="shared" si="1"/>
        <v>FLN</v>
      </c>
      <c r="AE15">
        <v>11</v>
      </c>
    </row>
    <row r="16" spans="1:31" ht="15" hidden="1" customHeight="1" x14ac:dyDescent="0.3">
      <c r="A16" t="s">
        <v>415</v>
      </c>
      <c r="C16" t="s">
        <v>82</v>
      </c>
      <c r="E16" t="s">
        <v>157</v>
      </c>
      <c r="F16" t="s">
        <v>39</v>
      </c>
      <c r="G16" s="1">
        <v>41779</v>
      </c>
      <c r="H16" s="1"/>
      <c r="K16">
        <v>2</v>
      </c>
      <c r="M16">
        <v>19</v>
      </c>
      <c r="O16">
        <v>300</v>
      </c>
      <c r="S16">
        <v>19</v>
      </c>
      <c r="Z16">
        <f t="shared" si="0"/>
        <v>38</v>
      </c>
      <c r="AD16" t="str">
        <f t="shared" si="1"/>
        <v>FLN</v>
      </c>
      <c r="AE16">
        <v>19</v>
      </c>
    </row>
    <row r="17" spans="1:31" ht="15" hidden="1" customHeight="1" x14ac:dyDescent="0.3">
      <c r="A17" t="s">
        <v>415</v>
      </c>
      <c r="C17" t="s">
        <v>82</v>
      </c>
      <c r="E17" t="s">
        <v>157</v>
      </c>
      <c r="F17" t="s">
        <v>39</v>
      </c>
      <c r="G17" s="1">
        <v>41779</v>
      </c>
      <c r="H17" s="1"/>
      <c r="K17">
        <v>3</v>
      </c>
      <c r="M17">
        <v>13</v>
      </c>
      <c r="O17">
        <v>325</v>
      </c>
      <c r="S17">
        <v>23</v>
      </c>
      <c r="Z17">
        <f t="shared" si="0"/>
        <v>36</v>
      </c>
      <c r="AD17" t="str">
        <f t="shared" si="1"/>
        <v>FLN</v>
      </c>
      <c r="AE17">
        <v>13</v>
      </c>
    </row>
    <row r="18" spans="1:31" ht="15" hidden="1" customHeight="1" x14ac:dyDescent="0.3">
      <c r="A18" t="s">
        <v>415</v>
      </c>
      <c r="C18" t="s">
        <v>82</v>
      </c>
      <c r="E18" t="s">
        <v>157</v>
      </c>
      <c r="F18" t="s">
        <v>39</v>
      </c>
      <c r="G18" s="1">
        <v>41779</v>
      </c>
      <c r="H18" s="1"/>
      <c r="K18">
        <v>4</v>
      </c>
      <c r="M18">
        <v>16</v>
      </c>
      <c r="O18">
        <v>435</v>
      </c>
      <c r="S18">
        <v>21</v>
      </c>
      <c r="Z18">
        <f t="shared" si="0"/>
        <v>37</v>
      </c>
      <c r="AD18" t="str">
        <f t="shared" si="1"/>
        <v>FLN</v>
      </c>
      <c r="AE18">
        <v>16</v>
      </c>
    </row>
    <row r="19" spans="1:31" ht="15" hidden="1" customHeight="1" x14ac:dyDescent="0.3">
      <c r="A19" t="s">
        <v>415</v>
      </c>
      <c r="C19" t="s">
        <v>93</v>
      </c>
      <c r="E19" t="s">
        <v>157</v>
      </c>
      <c r="F19" t="s">
        <v>155</v>
      </c>
      <c r="G19" s="1">
        <v>41780</v>
      </c>
      <c r="H19" s="1"/>
      <c r="J19" t="s">
        <v>93</v>
      </c>
      <c r="K19">
        <v>1</v>
      </c>
      <c r="M19">
        <v>16</v>
      </c>
      <c r="O19">
        <v>393</v>
      </c>
      <c r="S19">
        <v>22</v>
      </c>
      <c r="V19">
        <v>3</v>
      </c>
      <c r="Z19">
        <f t="shared" si="0"/>
        <v>38</v>
      </c>
      <c r="AD19" t="str">
        <f t="shared" si="1"/>
        <v>FLN</v>
      </c>
      <c r="AE19">
        <v>16</v>
      </c>
    </row>
    <row r="20" spans="1:31" ht="15" hidden="1" customHeight="1" x14ac:dyDescent="0.3">
      <c r="A20" t="s">
        <v>415</v>
      </c>
      <c r="C20" t="s">
        <v>93</v>
      </c>
      <c r="E20" t="s">
        <v>157</v>
      </c>
      <c r="F20" t="s">
        <v>155</v>
      </c>
      <c r="G20" s="1">
        <v>41780</v>
      </c>
      <c r="H20" s="1"/>
      <c r="K20">
        <v>2</v>
      </c>
      <c r="M20">
        <v>16</v>
      </c>
      <c r="O20">
        <v>483</v>
      </c>
      <c r="S20">
        <v>27</v>
      </c>
      <c r="V20">
        <v>4</v>
      </c>
      <c r="Z20">
        <f t="shared" si="0"/>
        <v>43</v>
      </c>
      <c r="AD20" t="str">
        <f t="shared" si="1"/>
        <v>FLN</v>
      </c>
      <c r="AE20">
        <v>16</v>
      </c>
    </row>
    <row r="21" spans="1:31" ht="15" hidden="1" customHeight="1" x14ac:dyDescent="0.3">
      <c r="A21" t="s">
        <v>415</v>
      </c>
      <c r="C21" t="s">
        <v>93</v>
      </c>
      <c r="E21" t="s">
        <v>157</v>
      </c>
      <c r="F21" t="s">
        <v>155</v>
      </c>
      <c r="G21" s="1">
        <v>41780</v>
      </c>
      <c r="H21" s="1"/>
      <c r="K21">
        <v>3</v>
      </c>
      <c r="M21">
        <v>17</v>
      </c>
      <c r="O21">
        <v>265</v>
      </c>
      <c r="V21">
        <v>4</v>
      </c>
      <c r="Z21" t="str">
        <f t="shared" si="0"/>
        <v/>
      </c>
      <c r="AD21" t="str">
        <f t="shared" si="1"/>
        <v>FLN</v>
      </c>
      <c r="AE21">
        <v>17</v>
      </c>
    </row>
    <row r="22" spans="1:31" ht="15" hidden="1" customHeight="1" x14ac:dyDescent="0.3">
      <c r="A22" t="s">
        <v>415</v>
      </c>
      <c r="C22" t="s">
        <v>96</v>
      </c>
      <c r="E22" t="s">
        <v>157</v>
      </c>
      <c r="F22" t="s">
        <v>155</v>
      </c>
      <c r="G22" s="1">
        <v>41780</v>
      </c>
      <c r="H22" s="1"/>
      <c r="J22" t="s">
        <v>96</v>
      </c>
      <c r="K22">
        <v>1</v>
      </c>
      <c r="M22">
        <v>14</v>
      </c>
      <c r="O22">
        <v>337</v>
      </c>
      <c r="S22">
        <v>23</v>
      </c>
      <c r="V22">
        <v>4</v>
      </c>
      <c r="Z22">
        <f t="shared" si="0"/>
        <v>37</v>
      </c>
      <c r="AD22" t="str">
        <f t="shared" si="1"/>
        <v>FLN</v>
      </c>
      <c r="AE22">
        <v>14</v>
      </c>
    </row>
    <row r="23" spans="1:31" ht="15" hidden="1" customHeight="1" x14ac:dyDescent="0.3">
      <c r="A23" t="s">
        <v>415</v>
      </c>
      <c r="C23" t="s">
        <v>96</v>
      </c>
      <c r="E23" t="s">
        <v>157</v>
      </c>
      <c r="F23" t="s">
        <v>155</v>
      </c>
      <c r="G23" s="1">
        <v>41780</v>
      </c>
      <c r="H23" s="1"/>
      <c r="K23">
        <v>2</v>
      </c>
      <c r="M23">
        <v>14</v>
      </c>
      <c r="O23">
        <v>440</v>
      </c>
      <c r="S23">
        <v>22</v>
      </c>
      <c r="V23">
        <v>5</v>
      </c>
      <c r="Z23">
        <f t="shared" si="0"/>
        <v>36</v>
      </c>
      <c r="AD23" t="str">
        <f t="shared" si="1"/>
        <v>FLN</v>
      </c>
      <c r="AE23">
        <v>14</v>
      </c>
    </row>
    <row r="24" spans="1:31" ht="15" hidden="1" customHeight="1" x14ac:dyDescent="0.3">
      <c r="A24" t="s">
        <v>415</v>
      </c>
      <c r="C24" t="s">
        <v>96</v>
      </c>
      <c r="E24" t="s">
        <v>157</v>
      </c>
      <c r="F24" t="s">
        <v>155</v>
      </c>
      <c r="G24" s="1">
        <v>41780</v>
      </c>
      <c r="H24" s="1"/>
      <c r="K24">
        <v>3</v>
      </c>
      <c r="M24">
        <v>17</v>
      </c>
      <c r="O24">
        <v>400</v>
      </c>
      <c r="S24">
        <v>26</v>
      </c>
      <c r="V24">
        <v>5</v>
      </c>
      <c r="Z24">
        <f t="shared" si="0"/>
        <v>43</v>
      </c>
      <c r="AD24" t="str">
        <f t="shared" si="1"/>
        <v>FLN</v>
      </c>
      <c r="AE24">
        <v>17</v>
      </c>
    </row>
    <row r="25" spans="1:31" ht="15" hidden="1" customHeight="1" x14ac:dyDescent="0.3">
      <c r="A25" t="s">
        <v>415</v>
      </c>
      <c r="C25" t="s">
        <v>96</v>
      </c>
      <c r="E25" t="s">
        <v>157</v>
      </c>
      <c r="F25" t="s">
        <v>155</v>
      </c>
      <c r="G25" s="1">
        <v>41780</v>
      </c>
      <c r="H25" s="1"/>
      <c r="K25">
        <v>4</v>
      </c>
      <c r="M25">
        <v>16</v>
      </c>
      <c r="O25">
        <v>380</v>
      </c>
      <c r="S25">
        <v>22</v>
      </c>
      <c r="V25">
        <v>4</v>
      </c>
      <c r="Z25">
        <f t="shared" si="0"/>
        <v>38</v>
      </c>
      <c r="AD25" t="str">
        <f t="shared" si="1"/>
        <v>FLN</v>
      </c>
      <c r="AE25">
        <v>16</v>
      </c>
    </row>
    <row r="26" spans="1:31" ht="15" hidden="1" customHeight="1" x14ac:dyDescent="0.3">
      <c r="A26" t="s">
        <v>415</v>
      </c>
      <c r="C26" t="s">
        <v>121</v>
      </c>
      <c r="E26" t="s">
        <v>157</v>
      </c>
      <c r="F26" t="s">
        <v>155</v>
      </c>
      <c r="G26" s="1">
        <v>41802</v>
      </c>
      <c r="H26" s="1"/>
      <c r="J26" t="s">
        <v>121</v>
      </c>
      <c r="K26">
        <v>1</v>
      </c>
      <c r="M26">
        <v>17</v>
      </c>
      <c r="O26">
        <v>465</v>
      </c>
      <c r="S26">
        <v>20</v>
      </c>
      <c r="V26">
        <v>5</v>
      </c>
      <c r="Z26">
        <f t="shared" si="0"/>
        <v>37</v>
      </c>
      <c r="AD26" t="str">
        <f t="shared" si="1"/>
        <v>FLN</v>
      </c>
      <c r="AE26">
        <v>17</v>
      </c>
    </row>
    <row r="27" spans="1:31" ht="15" hidden="1" customHeight="1" x14ac:dyDescent="0.3">
      <c r="A27" t="s">
        <v>415</v>
      </c>
      <c r="C27" t="s">
        <v>121</v>
      </c>
      <c r="E27" t="s">
        <v>157</v>
      </c>
      <c r="F27" t="s">
        <v>155</v>
      </c>
      <c r="G27" s="1">
        <v>41802</v>
      </c>
      <c r="H27" s="1"/>
      <c r="K27">
        <v>2</v>
      </c>
      <c r="M27">
        <v>16</v>
      </c>
      <c r="O27">
        <v>460</v>
      </c>
      <c r="S27">
        <v>18</v>
      </c>
      <c r="V27">
        <v>5</v>
      </c>
      <c r="Z27">
        <f t="shared" si="0"/>
        <v>34</v>
      </c>
      <c r="AD27" t="str">
        <f t="shared" si="1"/>
        <v>FLN</v>
      </c>
      <c r="AE27">
        <v>16</v>
      </c>
    </row>
    <row r="28" spans="1:31" ht="15" hidden="1" customHeight="1" x14ac:dyDescent="0.3">
      <c r="A28" t="s">
        <v>415</v>
      </c>
      <c r="C28" t="s">
        <v>121</v>
      </c>
      <c r="E28" t="s">
        <v>157</v>
      </c>
      <c r="F28" t="s">
        <v>155</v>
      </c>
      <c r="G28" s="1">
        <v>41802</v>
      </c>
      <c r="H28" s="1"/>
      <c r="K28">
        <v>3</v>
      </c>
      <c r="M28">
        <v>15</v>
      </c>
      <c r="O28">
        <v>370</v>
      </c>
      <c r="S28">
        <v>21</v>
      </c>
      <c r="V28">
        <v>4</v>
      </c>
      <c r="Z28">
        <f t="shared" si="0"/>
        <v>36</v>
      </c>
      <c r="AD28" t="str">
        <f t="shared" si="1"/>
        <v>FLN</v>
      </c>
      <c r="AE28">
        <v>15</v>
      </c>
    </row>
    <row r="29" spans="1:31" ht="15" hidden="1" customHeight="1" x14ac:dyDescent="0.3">
      <c r="A29" t="s">
        <v>415</v>
      </c>
      <c r="C29" t="s">
        <v>121</v>
      </c>
      <c r="E29" t="s">
        <v>157</v>
      </c>
      <c r="F29" t="s">
        <v>155</v>
      </c>
      <c r="G29" s="1">
        <v>41802</v>
      </c>
      <c r="H29" s="1"/>
      <c r="K29">
        <v>4</v>
      </c>
      <c r="M29">
        <v>16</v>
      </c>
      <c r="O29">
        <v>375</v>
      </c>
      <c r="S29">
        <v>25</v>
      </c>
      <c r="V29">
        <v>4</v>
      </c>
      <c r="Z29">
        <f t="shared" si="0"/>
        <v>41</v>
      </c>
      <c r="AD29" t="str">
        <f t="shared" si="1"/>
        <v>FLN</v>
      </c>
      <c r="AE29">
        <v>16</v>
      </c>
    </row>
    <row r="30" spans="1:31" ht="15" hidden="1" customHeight="1" x14ac:dyDescent="0.3">
      <c r="A30" t="s">
        <v>415</v>
      </c>
      <c r="C30" t="s">
        <v>122</v>
      </c>
      <c r="E30" t="s">
        <v>157</v>
      </c>
      <c r="F30" t="s">
        <v>155</v>
      </c>
      <c r="G30" s="1">
        <v>41802</v>
      </c>
      <c r="H30" s="1"/>
      <c r="J30" t="s">
        <v>122</v>
      </c>
      <c r="K30">
        <v>1</v>
      </c>
      <c r="M30">
        <v>17</v>
      </c>
      <c r="O30">
        <v>415</v>
      </c>
      <c r="S30">
        <v>18</v>
      </c>
      <c r="V30">
        <v>6</v>
      </c>
      <c r="Z30">
        <f t="shared" si="0"/>
        <v>35</v>
      </c>
      <c r="AD30" t="str">
        <f t="shared" si="1"/>
        <v>FLN</v>
      </c>
      <c r="AE30">
        <v>17</v>
      </c>
    </row>
    <row r="31" spans="1:31" ht="15" hidden="1" customHeight="1" x14ac:dyDescent="0.3">
      <c r="A31" t="s">
        <v>415</v>
      </c>
      <c r="C31" t="s">
        <v>122</v>
      </c>
      <c r="E31" t="s">
        <v>157</v>
      </c>
      <c r="F31" t="s">
        <v>155</v>
      </c>
      <c r="G31" s="1">
        <v>41802</v>
      </c>
      <c r="H31" s="1"/>
      <c r="K31">
        <v>2</v>
      </c>
      <c r="M31">
        <v>15</v>
      </c>
      <c r="O31">
        <v>435</v>
      </c>
      <c r="S31">
        <v>18</v>
      </c>
      <c r="V31">
        <v>4</v>
      </c>
      <c r="Z31">
        <f t="shared" si="0"/>
        <v>33</v>
      </c>
      <c r="AD31" t="str">
        <f t="shared" si="1"/>
        <v>FLN</v>
      </c>
      <c r="AE31">
        <v>15</v>
      </c>
    </row>
    <row r="32" spans="1:31" ht="15" hidden="1" customHeight="1" x14ac:dyDescent="0.3">
      <c r="A32" t="s">
        <v>415</v>
      </c>
      <c r="C32" t="s">
        <v>122</v>
      </c>
      <c r="E32" t="s">
        <v>157</v>
      </c>
      <c r="F32" t="s">
        <v>155</v>
      </c>
      <c r="G32" s="1">
        <v>41802</v>
      </c>
      <c r="H32" s="1"/>
      <c r="K32">
        <v>3</v>
      </c>
      <c r="M32">
        <v>15</v>
      </c>
      <c r="O32">
        <v>440</v>
      </c>
      <c r="S32">
        <v>23</v>
      </c>
      <c r="V32">
        <v>4</v>
      </c>
      <c r="Z32">
        <f t="shared" si="0"/>
        <v>38</v>
      </c>
      <c r="AD32" t="str">
        <f t="shared" si="1"/>
        <v>FLN</v>
      </c>
      <c r="AE32">
        <v>15</v>
      </c>
    </row>
    <row r="33" spans="1:31" ht="15" hidden="1" customHeight="1" x14ac:dyDescent="0.3">
      <c r="A33" t="s">
        <v>415</v>
      </c>
      <c r="C33" t="s">
        <v>122</v>
      </c>
      <c r="E33" t="s">
        <v>157</v>
      </c>
      <c r="F33" t="s">
        <v>155</v>
      </c>
      <c r="G33" s="1">
        <v>41802</v>
      </c>
      <c r="H33" s="1"/>
      <c r="K33">
        <v>4</v>
      </c>
      <c r="M33">
        <v>17</v>
      </c>
      <c r="O33">
        <v>402</v>
      </c>
      <c r="S33">
        <v>25</v>
      </c>
      <c r="V33">
        <v>6</v>
      </c>
      <c r="Z33">
        <f t="shared" si="0"/>
        <v>42</v>
      </c>
      <c r="AD33" t="str">
        <f t="shared" si="1"/>
        <v>FLN</v>
      </c>
      <c r="AE33">
        <v>17</v>
      </c>
    </row>
    <row r="34" spans="1:31" ht="15" hidden="1" customHeight="1" x14ac:dyDescent="0.3">
      <c r="A34" t="s">
        <v>415</v>
      </c>
      <c r="C34" t="s">
        <v>146</v>
      </c>
      <c r="E34" t="s">
        <v>157</v>
      </c>
      <c r="F34" t="s">
        <v>453</v>
      </c>
      <c r="G34" s="1">
        <v>41807</v>
      </c>
      <c r="H34" s="1"/>
      <c r="J34" t="s">
        <v>146</v>
      </c>
      <c r="K34">
        <v>1</v>
      </c>
      <c r="M34">
        <v>12</v>
      </c>
      <c r="O34">
        <v>415</v>
      </c>
      <c r="S34">
        <v>19</v>
      </c>
      <c r="V34">
        <v>5</v>
      </c>
      <c r="Z34">
        <f t="shared" si="0"/>
        <v>31</v>
      </c>
      <c r="AD34" t="str">
        <f t="shared" si="1"/>
        <v>FLN</v>
      </c>
      <c r="AE34">
        <v>12</v>
      </c>
    </row>
    <row r="35" spans="1:31" ht="15" hidden="1" customHeight="1" x14ac:dyDescent="0.3">
      <c r="A35" t="s">
        <v>415</v>
      </c>
      <c r="C35" t="s">
        <v>146</v>
      </c>
      <c r="E35" t="s">
        <v>157</v>
      </c>
      <c r="F35" t="s">
        <v>453</v>
      </c>
      <c r="G35" s="1">
        <v>41807</v>
      </c>
      <c r="H35" s="1"/>
      <c r="K35">
        <v>2</v>
      </c>
      <c r="M35">
        <v>14</v>
      </c>
      <c r="O35">
        <v>470</v>
      </c>
      <c r="S35">
        <v>18</v>
      </c>
      <c r="V35">
        <v>5</v>
      </c>
      <c r="Z35">
        <f t="shared" si="0"/>
        <v>32</v>
      </c>
      <c r="AD35" t="str">
        <f t="shared" si="1"/>
        <v>FLN</v>
      </c>
      <c r="AE35">
        <v>14</v>
      </c>
    </row>
    <row r="36" spans="1:31" ht="15" hidden="1" customHeight="1" x14ac:dyDescent="0.3">
      <c r="A36" t="s">
        <v>415</v>
      </c>
      <c r="C36" t="s">
        <v>146</v>
      </c>
      <c r="E36" t="s">
        <v>157</v>
      </c>
      <c r="F36" t="s">
        <v>453</v>
      </c>
      <c r="G36" s="1">
        <v>41807</v>
      </c>
      <c r="H36" s="1"/>
      <c r="K36">
        <v>3</v>
      </c>
      <c r="M36">
        <v>15</v>
      </c>
      <c r="O36">
        <v>325</v>
      </c>
      <c r="S36">
        <v>19</v>
      </c>
      <c r="V36">
        <v>4</v>
      </c>
      <c r="Z36">
        <f t="shared" si="0"/>
        <v>34</v>
      </c>
      <c r="AD36" t="str">
        <f t="shared" si="1"/>
        <v>FLN</v>
      </c>
      <c r="AE36">
        <v>15</v>
      </c>
    </row>
    <row r="37" spans="1:31" ht="15" hidden="1" customHeight="1" x14ac:dyDescent="0.3">
      <c r="A37" t="s">
        <v>415</v>
      </c>
      <c r="C37" t="s">
        <v>146</v>
      </c>
      <c r="E37" t="s">
        <v>157</v>
      </c>
      <c r="F37" t="s">
        <v>453</v>
      </c>
      <c r="G37" s="1">
        <v>41807</v>
      </c>
      <c r="H37" s="1"/>
      <c r="K37">
        <v>4</v>
      </c>
      <c r="M37">
        <v>16</v>
      </c>
      <c r="O37">
        <v>375</v>
      </c>
      <c r="S37">
        <v>18</v>
      </c>
      <c r="V37">
        <v>5</v>
      </c>
      <c r="Z37">
        <f t="shared" si="0"/>
        <v>34</v>
      </c>
      <c r="AD37" t="str">
        <f t="shared" si="1"/>
        <v>FLN</v>
      </c>
      <c r="AE37">
        <v>16</v>
      </c>
    </row>
    <row r="38" spans="1:31" ht="15" hidden="1" customHeight="1" x14ac:dyDescent="0.3">
      <c r="A38" t="s">
        <v>415</v>
      </c>
      <c r="C38" t="s">
        <v>183</v>
      </c>
      <c r="E38" t="s">
        <v>157</v>
      </c>
      <c r="F38" t="s">
        <v>453</v>
      </c>
      <c r="G38" s="10">
        <v>41842</v>
      </c>
      <c r="H38" s="10"/>
      <c r="J38" t="s">
        <v>183</v>
      </c>
      <c r="K38">
        <v>1</v>
      </c>
      <c r="M38">
        <v>14</v>
      </c>
      <c r="Z38" t="str">
        <f t="shared" si="0"/>
        <v/>
      </c>
      <c r="AD38" t="str">
        <f t="shared" si="1"/>
        <v>FLN</v>
      </c>
      <c r="AE38">
        <v>14</v>
      </c>
    </row>
    <row r="39" spans="1:31" ht="15" hidden="1" customHeight="1" x14ac:dyDescent="0.3">
      <c r="A39" t="s">
        <v>415</v>
      </c>
      <c r="C39" t="s">
        <v>183</v>
      </c>
      <c r="E39" t="s">
        <v>157</v>
      </c>
      <c r="F39" t="s">
        <v>453</v>
      </c>
      <c r="G39" s="10">
        <v>41842</v>
      </c>
      <c r="H39" s="10"/>
      <c r="K39">
        <v>2</v>
      </c>
      <c r="M39">
        <v>16</v>
      </c>
      <c r="Z39" t="str">
        <f t="shared" si="0"/>
        <v/>
      </c>
      <c r="AD39" t="str">
        <f t="shared" si="1"/>
        <v>FLN</v>
      </c>
      <c r="AE39">
        <v>16</v>
      </c>
    </row>
    <row r="40" spans="1:31" ht="15" hidden="1" customHeight="1" x14ac:dyDescent="0.3">
      <c r="A40" t="s">
        <v>415</v>
      </c>
      <c r="C40" t="s">
        <v>183</v>
      </c>
      <c r="E40" t="s">
        <v>157</v>
      </c>
      <c r="F40" t="s">
        <v>453</v>
      </c>
      <c r="G40" s="10">
        <v>41842</v>
      </c>
      <c r="H40" s="10"/>
      <c r="K40">
        <v>3</v>
      </c>
      <c r="M40">
        <v>15</v>
      </c>
      <c r="Z40" t="str">
        <f t="shared" si="0"/>
        <v/>
      </c>
      <c r="AD40" t="str">
        <f t="shared" si="1"/>
        <v>FLN</v>
      </c>
      <c r="AE40">
        <v>15</v>
      </c>
    </row>
    <row r="41" spans="1:31" ht="15" hidden="1" customHeight="1" x14ac:dyDescent="0.3">
      <c r="A41" t="s">
        <v>415</v>
      </c>
      <c r="C41" t="s">
        <v>187</v>
      </c>
      <c r="E41" t="s">
        <v>157</v>
      </c>
      <c r="F41" t="s">
        <v>453</v>
      </c>
      <c r="G41" s="10">
        <v>41842</v>
      </c>
      <c r="H41" s="10"/>
      <c r="J41" t="s">
        <v>187</v>
      </c>
      <c r="K41">
        <v>1</v>
      </c>
      <c r="M41">
        <v>15</v>
      </c>
      <c r="Z41" t="str">
        <f t="shared" si="0"/>
        <v/>
      </c>
      <c r="AD41" t="str">
        <f t="shared" si="1"/>
        <v>FLN</v>
      </c>
      <c r="AE41">
        <v>15</v>
      </c>
    </row>
    <row r="42" spans="1:31" ht="15" hidden="1" customHeight="1" x14ac:dyDescent="0.3">
      <c r="A42" t="s">
        <v>415</v>
      </c>
      <c r="C42" t="s">
        <v>187</v>
      </c>
      <c r="E42" t="s">
        <v>157</v>
      </c>
      <c r="F42" t="s">
        <v>453</v>
      </c>
      <c r="G42" s="10">
        <v>41842</v>
      </c>
      <c r="H42" s="10"/>
      <c r="K42">
        <v>2</v>
      </c>
      <c r="M42">
        <v>16</v>
      </c>
      <c r="Z42" t="str">
        <f t="shared" si="0"/>
        <v/>
      </c>
      <c r="AD42" t="str">
        <f t="shared" si="1"/>
        <v>FLN</v>
      </c>
      <c r="AE42">
        <v>16</v>
      </c>
    </row>
    <row r="43" spans="1:31" ht="15" hidden="1" customHeight="1" x14ac:dyDescent="0.3">
      <c r="A43" t="s">
        <v>415</v>
      </c>
      <c r="C43" t="s">
        <v>187</v>
      </c>
      <c r="E43" t="s">
        <v>157</v>
      </c>
      <c r="F43" t="s">
        <v>453</v>
      </c>
      <c r="G43" s="10">
        <v>41842</v>
      </c>
      <c r="H43" s="10"/>
      <c r="K43">
        <v>3</v>
      </c>
      <c r="M43">
        <v>16</v>
      </c>
      <c r="Z43" t="str">
        <f t="shared" si="0"/>
        <v/>
      </c>
      <c r="AD43" t="str">
        <f t="shared" si="1"/>
        <v>FLN</v>
      </c>
      <c r="AE43">
        <v>16</v>
      </c>
    </row>
    <row r="44" spans="1:31" ht="15" hidden="1" customHeight="1" x14ac:dyDescent="0.3">
      <c r="A44" t="s">
        <v>415</v>
      </c>
      <c r="C44" t="s">
        <v>187</v>
      </c>
      <c r="E44" t="s">
        <v>157</v>
      </c>
      <c r="F44" t="s">
        <v>453</v>
      </c>
      <c r="G44" s="10">
        <v>41842</v>
      </c>
      <c r="H44" s="10"/>
      <c r="K44">
        <v>4</v>
      </c>
      <c r="M44">
        <v>15</v>
      </c>
      <c r="Z44" t="str">
        <f t="shared" si="0"/>
        <v/>
      </c>
      <c r="AD44" t="str">
        <f t="shared" si="1"/>
        <v>FLN</v>
      </c>
      <c r="AE44">
        <v>15</v>
      </c>
    </row>
    <row r="45" spans="1:31" ht="15" hidden="1" customHeight="1" x14ac:dyDescent="0.3">
      <c r="A45" t="s">
        <v>415</v>
      </c>
      <c r="C45" t="s">
        <v>130</v>
      </c>
      <c r="E45" t="s">
        <v>157</v>
      </c>
      <c r="F45" t="s">
        <v>162</v>
      </c>
      <c r="G45" s="1">
        <v>41802</v>
      </c>
      <c r="H45" s="1"/>
      <c r="J45" t="s">
        <v>130</v>
      </c>
      <c r="K45">
        <v>1</v>
      </c>
      <c r="M45">
        <v>15</v>
      </c>
      <c r="O45">
        <v>276</v>
      </c>
      <c r="V45">
        <v>3</v>
      </c>
      <c r="Z45" t="str">
        <f t="shared" si="0"/>
        <v/>
      </c>
      <c r="AD45" t="str">
        <f t="shared" si="1"/>
        <v>FLN</v>
      </c>
      <c r="AE45">
        <v>15</v>
      </c>
    </row>
    <row r="46" spans="1:31" ht="15" hidden="1" customHeight="1" x14ac:dyDescent="0.3">
      <c r="A46" t="s">
        <v>415</v>
      </c>
      <c r="C46" t="s">
        <v>130</v>
      </c>
      <c r="E46" t="s">
        <v>157</v>
      </c>
      <c r="F46" t="s">
        <v>162</v>
      </c>
      <c r="G46" s="1">
        <v>41802</v>
      </c>
      <c r="H46" s="1"/>
      <c r="K46">
        <v>2</v>
      </c>
      <c r="M46">
        <v>13</v>
      </c>
      <c r="O46">
        <v>240</v>
      </c>
      <c r="V46">
        <v>2</v>
      </c>
      <c r="Z46" t="str">
        <f t="shared" si="0"/>
        <v/>
      </c>
      <c r="AD46" t="str">
        <f t="shared" si="1"/>
        <v>FLN</v>
      </c>
      <c r="AE46">
        <v>13</v>
      </c>
    </row>
    <row r="47" spans="1:31" ht="15" hidden="1" customHeight="1" x14ac:dyDescent="0.3">
      <c r="A47" t="s">
        <v>415</v>
      </c>
      <c r="C47" t="s">
        <v>130</v>
      </c>
      <c r="E47" t="s">
        <v>157</v>
      </c>
      <c r="F47" t="s">
        <v>162</v>
      </c>
      <c r="G47" s="1">
        <v>41802</v>
      </c>
      <c r="H47" s="1"/>
      <c r="K47">
        <v>3</v>
      </c>
      <c r="M47">
        <v>15</v>
      </c>
      <c r="O47">
        <v>263</v>
      </c>
      <c r="S47">
        <v>23</v>
      </c>
      <c r="V47">
        <v>3</v>
      </c>
      <c r="Z47">
        <f t="shared" si="0"/>
        <v>38</v>
      </c>
      <c r="AD47" t="str">
        <f t="shared" si="1"/>
        <v>FLN</v>
      </c>
      <c r="AE47">
        <v>15</v>
      </c>
    </row>
    <row r="48" spans="1:31" ht="15" hidden="1" customHeight="1" x14ac:dyDescent="0.3">
      <c r="A48" t="s">
        <v>415</v>
      </c>
      <c r="C48" t="s">
        <v>133</v>
      </c>
      <c r="E48" t="s">
        <v>157</v>
      </c>
      <c r="F48" t="s">
        <v>162</v>
      </c>
      <c r="G48" s="1">
        <v>41802</v>
      </c>
      <c r="H48" s="1"/>
      <c r="J48" t="s">
        <v>133</v>
      </c>
      <c r="K48">
        <v>1</v>
      </c>
      <c r="M48">
        <v>14</v>
      </c>
      <c r="O48">
        <v>375</v>
      </c>
      <c r="S48">
        <v>23</v>
      </c>
      <c r="V48">
        <v>3</v>
      </c>
      <c r="Z48">
        <f t="shared" si="0"/>
        <v>37</v>
      </c>
      <c r="AD48" t="str">
        <f t="shared" si="1"/>
        <v>FLN</v>
      </c>
      <c r="AE48">
        <v>14</v>
      </c>
    </row>
    <row r="49" spans="1:31" ht="15" hidden="1" customHeight="1" x14ac:dyDescent="0.3">
      <c r="A49" t="s">
        <v>415</v>
      </c>
      <c r="C49" t="s">
        <v>133</v>
      </c>
      <c r="E49" t="s">
        <v>157</v>
      </c>
      <c r="F49" t="s">
        <v>162</v>
      </c>
      <c r="G49" s="1">
        <v>41802</v>
      </c>
      <c r="H49" s="1"/>
      <c r="K49">
        <v>2</v>
      </c>
      <c r="M49">
        <v>15</v>
      </c>
      <c r="O49">
        <v>435</v>
      </c>
      <c r="S49">
        <v>21</v>
      </c>
      <c r="V49">
        <v>4</v>
      </c>
      <c r="Z49">
        <f t="shared" si="0"/>
        <v>36</v>
      </c>
      <c r="AD49" t="str">
        <f t="shared" si="1"/>
        <v>FLN</v>
      </c>
      <c r="AE49">
        <v>15</v>
      </c>
    </row>
    <row r="50" spans="1:31" ht="15" hidden="1" customHeight="1" x14ac:dyDescent="0.3">
      <c r="A50" t="s">
        <v>415</v>
      </c>
      <c r="C50" t="s">
        <v>133</v>
      </c>
      <c r="E50" t="s">
        <v>157</v>
      </c>
      <c r="F50" t="s">
        <v>162</v>
      </c>
      <c r="G50" s="1">
        <v>41802</v>
      </c>
      <c r="H50" s="1"/>
      <c r="K50">
        <v>3</v>
      </c>
      <c r="M50">
        <v>15</v>
      </c>
      <c r="O50">
        <v>410</v>
      </c>
      <c r="S50">
        <v>19</v>
      </c>
      <c r="V50">
        <v>4</v>
      </c>
      <c r="Z50">
        <f t="shared" si="0"/>
        <v>34</v>
      </c>
      <c r="AD50" t="str">
        <f t="shared" si="1"/>
        <v>FLN</v>
      </c>
      <c r="AE50">
        <v>15</v>
      </c>
    </row>
    <row r="51" spans="1:31" ht="15" hidden="1" customHeight="1" x14ac:dyDescent="0.3">
      <c r="A51" t="s">
        <v>415</v>
      </c>
      <c r="C51" t="s">
        <v>133</v>
      </c>
      <c r="E51" t="s">
        <v>157</v>
      </c>
      <c r="F51" t="s">
        <v>162</v>
      </c>
      <c r="G51" s="1">
        <v>41802</v>
      </c>
      <c r="H51" s="1"/>
      <c r="K51">
        <v>4</v>
      </c>
      <c r="M51">
        <v>14</v>
      </c>
      <c r="O51">
        <v>314</v>
      </c>
      <c r="S51">
        <v>21</v>
      </c>
      <c r="V51">
        <v>3</v>
      </c>
      <c r="Z51">
        <f t="shared" si="0"/>
        <v>35</v>
      </c>
      <c r="AD51" t="str">
        <f t="shared" si="1"/>
        <v>FLN</v>
      </c>
      <c r="AE51">
        <v>14</v>
      </c>
    </row>
    <row r="52" spans="1:31" ht="15" hidden="1" customHeight="1" x14ac:dyDescent="0.3">
      <c r="A52" t="s">
        <v>415</v>
      </c>
      <c r="C52" t="s">
        <v>178</v>
      </c>
      <c r="E52" t="s">
        <v>157</v>
      </c>
      <c r="F52" t="s">
        <v>162</v>
      </c>
      <c r="G52" s="10">
        <v>41842</v>
      </c>
      <c r="H52" s="10"/>
      <c r="J52" t="s">
        <v>178</v>
      </c>
      <c r="K52">
        <v>1</v>
      </c>
      <c r="M52">
        <v>14</v>
      </c>
      <c r="Z52" t="str">
        <f t="shared" si="0"/>
        <v/>
      </c>
      <c r="AD52" t="str">
        <f t="shared" si="1"/>
        <v>FLN</v>
      </c>
      <c r="AE52">
        <v>14</v>
      </c>
    </row>
    <row r="53" spans="1:31" ht="15" hidden="1" customHeight="1" x14ac:dyDescent="0.3">
      <c r="A53" t="s">
        <v>415</v>
      </c>
      <c r="C53" t="s">
        <v>178</v>
      </c>
      <c r="E53" t="s">
        <v>157</v>
      </c>
      <c r="F53" t="s">
        <v>162</v>
      </c>
      <c r="G53" s="10">
        <v>41842</v>
      </c>
      <c r="H53" s="10"/>
      <c r="K53">
        <v>2</v>
      </c>
      <c r="M53">
        <v>14</v>
      </c>
      <c r="Z53" t="str">
        <f t="shared" si="0"/>
        <v/>
      </c>
      <c r="AD53" t="str">
        <f t="shared" si="1"/>
        <v>FLN</v>
      </c>
      <c r="AE53">
        <v>14</v>
      </c>
    </row>
    <row r="54" spans="1:31" ht="15" hidden="1" customHeight="1" x14ac:dyDescent="0.3">
      <c r="A54" t="s">
        <v>415</v>
      </c>
      <c r="C54" t="s">
        <v>79</v>
      </c>
      <c r="E54" t="s">
        <v>157</v>
      </c>
      <c r="F54" t="s">
        <v>160</v>
      </c>
      <c r="G54" s="1">
        <v>41779</v>
      </c>
      <c r="H54" s="1"/>
      <c r="J54" t="s">
        <v>79</v>
      </c>
      <c r="K54">
        <v>1</v>
      </c>
      <c r="M54">
        <v>14</v>
      </c>
      <c r="O54">
        <v>373</v>
      </c>
      <c r="S54">
        <v>19</v>
      </c>
      <c r="Z54">
        <f t="shared" si="0"/>
        <v>33</v>
      </c>
      <c r="AD54" t="str">
        <f t="shared" si="1"/>
        <v>FLN</v>
      </c>
      <c r="AE54">
        <v>14</v>
      </c>
    </row>
    <row r="55" spans="1:31" ht="15" hidden="1" customHeight="1" x14ac:dyDescent="0.3">
      <c r="A55" t="s">
        <v>415</v>
      </c>
      <c r="C55" t="s">
        <v>79</v>
      </c>
      <c r="E55" t="s">
        <v>157</v>
      </c>
      <c r="F55" t="s">
        <v>160</v>
      </c>
      <c r="G55" s="1">
        <v>41779</v>
      </c>
      <c r="H55" s="1"/>
      <c r="K55">
        <v>2</v>
      </c>
      <c r="M55">
        <v>15</v>
      </c>
      <c r="O55">
        <v>350</v>
      </c>
      <c r="S55">
        <v>23</v>
      </c>
      <c r="Z55">
        <f t="shared" si="0"/>
        <v>38</v>
      </c>
      <c r="AD55" t="str">
        <f t="shared" si="1"/>
        <v>FLN</v>
      </c>
      <c r="AE55">
        <v>15</v>
      </c>
    </row>
    <row r="56" spans="1:31" ht="15" hidden="1" customHeight="1" x14ac:dyDescent="0.3">
      <c r="A56" t="s">
        <v>415</v>
      </c>
      <c r="C56" t="s">
        <v>79</v>
      </c>
      <c r="E56" t="s">
        <v>157</v>
      </c>
      <c r="F56" t="s">
        <v>160</v>
      </c>
      <c r="G56" s="1">
        <v>41779</v>
      </c>
      <c r="H56" s="1"/>
      <c r="K56">
        <v>3</v>
      </c>
      <c r="M56">
        <v>13</v>
      </c>
      <c r="O56">
        <v>280</v>
      </c>
      <c r="S56">
        <v>20</v>
      </c>
      <c r="Z56">
        <f t="shared" si="0"/>
        <v>33</v>
      </c>
      <c r="AD56" t="str">
        <f t="shared" si="1"/>
        <v>FLN</v>
      </c>
      <c r="AE56">
        <v>13</v>
      </c>
    </row>
    <row r="57" spans="1:31" ht="15" hidden="1" customHeight="1" x14ac:dyDescent="0.3">
      <c r="A57" t="s">
        <v>415</v>
      </c>
      <c r="C57" t="s">
        <v>79</v>
      </c>
      <c r="E57" t="s">
        <v>157</v>
      </c>
      <c r="F57" t="s">
        <v>160</v>
      </c>
      <c r="G57" s="1">
        <v>41779</v>
      </c>
      <c r="H57" s="1"/>
      <c r="K57">
        <v>4</v>
      </c>
      <c r="M57">
        <v>14</v>
      </c>
      <c r="O57">
        <v>335</v>
      </c>
      <c r="S57">
        <v>16</v>
      </c>
      <c r="Z57">
        <f t="shared" si="0"/>
        <v>30</v>
      </c>
      <c r="AD57" t="str">
        <f t="shared" si="1"/>
        <v>FLN</v>
      </c>
      <c r="AE57">
        <v>14</v>
      </c>
    </row>
    <row r="58" spans="1:31" ht="15" hidden="1" customHeight="1" x14ac:dyDescent="0.3">
      <c r="A58" t="s">
        <v>415</v>
      </c>
      <c r="C58" t="s">
        <v>76</v>
      </c>
      <c r="E58" t="s">
        <v>157</v>
      </c>
      <c r="F58" t="s">
        <v>160</v>
      </c>
      <c r="G58" s="1">
        <v>41779</v>
      </c>
      <c r="H58" s="1"/>
      <c r="I58" s="10">
        <v>41779</v>
      </c>
      <c r="J58" t="s">
        <v>76</v>
      </c>
      <c r="K58">
        <v>1</v>
      </c>
      <c r="M58">
        <v>12</v>
      </c>
      <c r="O58">
        <v>307</v>
      </c>
      <c r="S58">
        <v>17</v>
      </c>
      <c r="Z58">
        <f t="shared" si="0"/>
        <v>29</v>
      </c>
      <c r="AD58" t="str">
        <f t="shared" si="1"/>
        <v>FLN</v>
      </c>
      <c r="AE58">
        <v>12</v>
      </c>
    </row>
    <row r="59" spans="1:31" ht="15" hidden="1" customHeight="1" x14ac:dyDescent="0.3">
      <c r="A59" t="s">
        <v>415</v>
      </c>
      <c r="C59" t="s">
        <v>76</v>
      </c>
      <c r="E59" t="s">
        <v>157</v>
      </c>
      <c r="F59" t="s">
        <v>160</v>
      </c>
      <c r="G59" s="1">
        <v>41779</v>
      </c>
      <c r="H59" s="1"/>
      <c r="K59">
        <v>2</v>
      </c>
      <c r="M59">
        <v>13</v>
      </c>
      <c r="O59">
        <v>398</v>
      </c>
      <c r="S59">
        <v>17</v>
      </c>
      <c r="Z59">
        <f t="shared" si="0"/>
        <v>30</v>
      </c>
      <c r="AD59" t="str">
        <f t="shared" si="1"/>
        <v>FLN</v>
      </c>
      <c r="AE59">
        <v>13</v>
      </c>
    </row>
    <row r="60" spans="1:31" ht="15" hidden="1" customHeight="1" x14ac:dyDescent="0.3">
      <c r="A60" t="s">
        <v>415</v>
      </c>
      <c r="C60" t="s">
        <v>76</v>
      </c>
      <c r="E60" t="s">
        <v>157</v>
      </c>
      <c r="F60" t="s">
        <v>160</v>
      </c>
      <c r="G60" s="1">
        <v>41779</v>
      </c>
      <c r="H60" s="1"/>
      <c r="K60">
        <v>3</v>
      </c>
      <c r="M60">
        <v>15</v>
      </c>
      <c r="O60">
        <v>380</v>
      </c>
      <c r="S60">
        <v>19</v>
      </c>
      <c r="Z60">
        <f t="shared" si="0"/>
        <v>34</v>
      </c>
      <c r="AD60" t="str">
        <f t="shared" si="1"/>
        <v>FLN</v>
      </c>
      <c r="AE60">
        <v>15</v>
      </c>
    </row>
    <row r="61" spans="1:31" ht="15" hidden="1" customHeight="1" x14ac:dyDescent="0.3">
      <c r="A61" t="s">
        <v>415</v>
      </c>
      <c r="C61" t="s">
        <v>76</v>
      </c>
      <c r="E61" t="s">
        <v>157</v>
      </c>
      <c r="F61" t="s">
        <v>160</v>
      </c>
      <c r="G61" s="1">
        <v>41779</v>
      </c>
      <c r="H61" s="1"/>
      <c r="K61">
        <v>4</v>
      </c>
      <c r="M61">
        <v>13</v>
      </c>
      <c r="O61">
        <v>340</v>
      </c>
      <c r="S61">
        <v>17</v>
      </c>
      <c r="Z61">
        <f t="shared" si="0"/>
        <v>30</v>
      </c>
      <c r="AD61" t="str">
        <f t="shared" si="1"/>
        <v>FLN</v>
      </c>
      <c r="AE61">
        <v>13</v>
      </c>
    </row>
    <row r="62" spans="1:31" ht="15" hidden="1" customHeight="1" x14ac:dyDescent="0.3">
      <c r="A62" t="s">
        <v>415</v>
      </c>
      <c r="C62" t="s">
        <v>76</v>
      </c>
      <c r="E62" t="s">
        <v>157</v>
      </c>
      <c r="F62" t="s">
        <v>160</v>
      </c>
      <c r="G62" s="1">
        <v>41779</v>
      </c>
      <c r="H62" s="1"/>
      <c r="K62">
        <v>5</v>
      </c>
      <c r="M62">
        <v>13</v>
      </c>
      <c r="O62">
        <v>370</v>
      </c>
      <c r="S62">
        <v>17</v>
      </c>
      <c r="Z62">
        <f t="shared" si="0"/>
        <v>30</v>
      </c>
      <c r="AD62" t="str">
        <f t="shared" si="1"/>
        <v>FLN</v>
      </c>
      <c r="AE62">
        <v>13</v>
      </c>
    </row>
    <row r="63" spans="1:31" ht="15" hidden="1" customHeight="1" x14ac:dyDescent="0.3">
      <c r="A63" t="s">
        <v>415</v>
      </c>
      <c r="C63" t="s">
        <v>129</v>
      </c>
      <c r="E63" t="s">
        <v>157</v>
      </c>
      <c r="F63" t="s">
        <v>160</v>
      </c>
      <c r="G63" s="1">
        <v>41802</v>
      </c>
      <c r="H63" s="1"/>
      <c r="J63" t="s">
        <v>129</v>
      </c>
      <c r="K63">
        <v>1</v>
      </c>
      <c r="M63">
        <v>16</v>
      </c>
      <c r="O63">
        <v>420</v>
      </c>
      <c r="S63">
        <v>21</v>
      </c>
      <c r="V63">
        <v>3</v>
      </c>
      <c r="Z63">
        <f t="shared" si="0"/>
        <v>37</v>
      </c>
      <c r="AD63" t="str">
        <f t="shared" si="1"/>
        <v>FLN</v>
      </c>
      <c r="AE63">
        <v>16</v>
      </c>
    </row>
    <row r="64" spans="1:31" ht="15" hidden="1" customHeight="1" x14ac:dyDescent="0.3">
      <c r="A64" t="s">
        <v>415</v>
      </c>
      <c r="C64" t="s">
        <v>129</v>
      </c>
      <c r="E64" t="s">
        <v>157</v>
      </c>
      <c r="F64" t="s">
        <v>160</v>
      </c>
      <c r="G64" s="1">
        <v>41802</v>
      </c>
      <c r="H64" s="1"/>
      <c r="K64">
        <v>2</v>
      </c>
      <c r="M64">
        <v>18</v>
      </c>
      <c r="O64">
        <v>300</v>
      </c>
      <c r="S64">
        <v>16</v>
      </c>
      <c r="V64">
        <v>3</v>
      </c>
      <c r="Z64">
        <f t="shared" si="0"/>
        <v>34</v>
      </c>
      <c r="AD64" t="str">
        <f t="shared" si="1"/>
        <v>FLN</v>
      </c>
      <c r="AE64">
        <v>18</v>
      </c>
    </row>
    <row r="65" spans="1:31" ht="15" hidden="1" customHeight="1" x14ac:dyDescent="0.3">
      <c r="A65" t="s">
        <v>415</v>
      </c>
      <c r="C65" t="s">
        <v>129</v>
      </c>
      <c r="E65" t="s">
        <v>157</v>
      </c>
      <c r="F65" t="s">
        <v>160</v>
      </c>
      <c r="G65" s="1">
        <v>41802</v>
      </c>
      <c r="H65" s="1"/>
      <c r="K65">
        <v>3</v>
      </c>
      <c r="M65">
        <v>16</v>
      </c>
      <c r="O65">
        <v>345</v>
      </c>
      <c r="S65">
        <v>18</v>
      </c>
      <c r="V65">
        <v>3</v>
      </c>
      <c r="Z65">
        <f t="shared" si="0"/>
        <v>34</v>
      </c>
      <c r="AD65" t="str">
        <f t="shared" si="1"/>
        <v>FLN</v>
      </c>
      <c r="AE65">
        <v>16</v>
      </c>
    </row>
    <row r="66" spans="1:31" ht="15" hidden="1" customHeight="1" x14ac:dyDescent="0.3">
      <c r="A66" t="s">
        <v>415</v>
      </c>
      <c r="C66" t="s">
        <v>129</v>
      </c>
      <c r="E66" t="s">
        <v>157</v>
      </c>
      <c r="F66" t="s">
        <v>160</v>
      </c>
      <c r="G66" s="1">
        <v>41802</v>
      </c>
      <c r="H66" s="1"/>
      <c r="K66">
        <v>4</v>
      </c>
      <c r="M66">
        <v>16</v>
      </c>
      <c r="O66">
        <v>250</v>
      </c>
      <c r="S66">
        <v>17</v>
      </c>
      <c r="V66">
        <v>2</v>
      </c>
      <c r="Z66">
        <f t="shared" si="0"/>
        <v>33</v>
      </c>
      <c r="AD66" t="str">
        <f t="shared" si="1"/>
        <v>FLN</v>
      </c>
      <c r="AE66">
        <v>16</v>
      </c>
    </row>
    <row r="67" spans="1:31" ht="15" hidden="1" customHeight="1" x14ac:dyDescent="0.3">
      <c r="A67" t="s">
        <v>415</v>
      </c>
      <c r="C67" t="s">
        <v>125</v>
      </c>
      <c r="E67" t="s">
        <v>157</v>
      </c>
      <c r="F67" t="s">
        <v>160</v>
      </c>
      <c r="G67" s="1">
        <v>41802</v>
      </c>
      <c r="H67" s="1"/>
      <c r="J67" t="s">
        <v>125</v>
      </c>
      <c r="K67">
        <v>1</v>
      </c>
      <c r="M67">
        <v>16</v>
      </c>
      <c r="O67">
        <v>390</v>
      </c>
      <c r="S67">
        <v>17</v>
      </c>
      <c r="V67">
        <v>4</v>
      </c>
      <c r="Z67">
        <f t="shared" ref="Z67:Z130" si="2">IF(S67="","",SUM(M67+R67+S67))</f>
        <v>33</v>
      </c>
      <c r="AD67" t="str">
        <f t="shared" ref="AD67:AD130" si="3">IF(OR(M67=N67,N67=""),"FLN","")</f>
        <v>FLN</v>
      </c>
      <c r="AE67">
        <v>16</v>
      </c>
    </row>
    <row r="68" spans="1:31" ht="15" hidden="1" customHeight="1" x14ac:dyDescent="0.3">
      <c r="A68" t="s">
        <v>415</v>
      </c>
      <c r="C68" t="s">
        <v>125</v>
      </c>
      <c r="E68" t="s">
        <v>157</v>
      </c>
      <c r="F68" t="s">
        <v>160</v>
      </c>
      <c r="G68" s="1">
        <v>41802</v>
      </c>
      <c r="H68" s="1"/>
      <c r="K68">
        <v>2</v>
      </c>
      <c r="M68">
        <v>15</v>
      </c>
      <c r="O68">
        <v>420</v>
      </c>
      <c r="S68">
        <v>19</v>
      </c>
      <c r="V68">
        <v>4</v>
      </c>
      <c r="Z68">
        <f t="shared" si="2"/>
        <v>34</v>
      </c>
      <c r="AD68" t="str">
        <f t="shared" si="3"/>
        <v>FLN</v>
      </c>
      <c r="AE68">
        <v>15</v>
      </c>
    </row>
    <row r="69" spans="1:31" ht="15" hidden="1" customHeight="1" x14ac:dyDescent="0.3">
      <c r="A69" t="s">
        <v>415</v>
      </c>
      <c r="C69" t="s">
        <v>125</v>
      </c>
      <c r="E69" t="s">
        <v>157</v>
      </c>
      <c r="F69" t="s">
        <v>160</v>
      </c>
      <c r="G69" s="1">
        <v>41802</v>
      </c>
      <c r="H69" s="1"/>
      <c r="K69">
        <v>3</v>
      </c>
      <c r="M69">
        <v>16</v>
      </c>
      <c r="O69">
        <v>360</v>
      </c>
      <c r="S69">
        <v>18</v>
      </c>
      <c r="V69">
        <v>4</v>
      </c>
      <c r="Z69">
        <f t="shared" si="2"/>
        <v>34</v>
      </c>
      <c r="AD69" t="str">
        <f t="shared" si="3"/>
        <v>FLN</v>
      </c>
      <c r="AE69">
        <v>16</v>
      </c>
    </row>
    <row r="70" spans="1:31" ht="15" hidden="1" customHeight="1" x14ac:dyDescent="0.3">
      <c r="A70" t="s">
        <v>415</v>
      </c>
      <c r="C70" t="s">
        <v>125</v>
      </c>
      <c r="E70" t="s">
        <v>157</v>
      </c>
      <c r="F70" t="s">
        <v>160</v>
      </c>
      <c r="G70" s="1">
        <v>41802</v>
      </c>
      <c r="H70" s="1"/>
      <c r="K70">
        <v>4</v>
      </c>
      <c r="M70">
        <v>17</v>
      </c>
      <c r="O70">
        <v>447</v>
      </c>
      <c r="S70">
        <v>19</v>
      </c>
      <c r="V70">
        <v>4</v>
      </c>
      <c r="Z70">
        <f t="shared" si="2"/>
        <v>36</v>
      </c>
      <c r="AD70" t="str">
        <f t="shared" si="3"/>
        <v>FLN</v>
      </c>
      <c r="AE70">
        <v>17</v>
      </c>
    </row>
    <row r="71" spans="1:31" ht="15" hidden="1" customHeight="1" x14ac:dyDescent="0.3">
      <c r="A71" t="s">
        <v>415</v>
      </c>
      <c r="C71" t="s">
        <v>137</v>
      </c>
      <c r="E71" t="s">
        <v>157</v>
      </c>
      <c r="F71" t="s">
        <v>158</v>
      </c>
      <c r="G71" s="1">
        <v>41802</v>
      </c>
      <c r="H71" s="1"/>
      <c r="J71" t="s">
        <v>137</v>
      </c>
      <c r="K71">
        <v>1</v>
      </c>
      <c r="M71">
        <v>16</v>
      </c>
      <c r="O71">
        <v>430</v>
      </c>
      <c r="S71">
        <v>25</v>
      </c>
      <c r="V71">
        <v>4</v>
      </c>
      <c r="Z71">
        <f t="shared" si="2"/>
        <v>41</v>
      </c>
      <c r="AD71" t="str">
        <f t="shared" si="3"/>
        <v>FLN</v>
      </c>
      <c r="AE71">
        <v>16</v>
      </c>
    </row>
    <row r="72" spans="1:31" ht="15" hidden="1" customHeight="1" x14ac:dyDescent="0.3">
      <c r="A72" t="s">
        <v>415</v>
      </c>
      <c r="C72" t="s">
        <v>137</v>
      </c>
      <c r="E72" t="s">
        <v>157</v>
      </c>
      <c r="F72" t="s">
        <v>158</v>
      </c>
      <c r="G72" s="1">
        <v>41802</v>
      </c>
      <c r="H72" s="1"/>
      <c r="K72">
        <v>2</v>
      </c>
      <c r="M72">
        <v>16</v>
      </c>
      <c r="O72">
        <v>470</v>
      </c>
      <c r="S72">
        <v>23</v>
      </c>
      <c r="V72">
        <v>4</v>
      </c>
      <c r="Z72">
        <f t="shared" si="2"/>
        <v>39</v>
      </c>
      <c r="AD72" t="str">
        <f t="shared" si="3"/>
        <v>FLN</v>
      </c>
      <c r="AE72">
        <v>16</v>
      </c>
    </row>
    <row r="73" spans="1:31" ht="15" hidden="1" customHeight="1" x14ac:dyDescent="0.3">
      <c r="A73" t="s">
        <v>415</v>
      </c>
      <c r="C73" t="s">
        <v>137</v>
      </c>
      <c r="E73" t="s">
        <v>157</v>
      </c>
      <c r="F73" t="s">
        <v>158</v>
      </c>
      <c r="G73" s="1">
        <v>41802</v>
      </c>
      <c r="H73" s="1"/>
      <c r="K73">
        <v>3</v>
      </c>
      <c r="M73">
        <v>16</v>
      </c>
      <c r="O73">
        <v>475</v>
      </c>
      <c r="S73">
        <v>23</v>
      </c>
      <c r="V73">
        <v>4</v>
      </c>
      <c r="Z73">
        <f t="shared" si="2"/>
        <v>39</v>
      </c>
      <c r="AD73" t="str">
        <f t="shared" si="3"/>
        <v>FLN</v>
      </c>
      <c r="AE73">
        <v>16</v>
      </c>
    </row>
    <row r="74" spans="1:31" ht="15" hidden="1" customHeight="1" x14ac:dyDescent="0.3">
      <c r="A74" t="s">
        <v>415</v>
      </c>
      <c r="C74" t="s">
        <v>137</v>
      </c>
      <c r="E74" t="s">
        <v>157</v>
      </c>
      <c r="F74" t="s">
        <v>158</v>
      </c>
      <c r="G74" s="1">
        <v>41802</v>
      </c>
      <c r="H74" s="1"/>
      <c r="K74">
        <v>4</v>
      </c>
      <c r="M74">
        <v>16</v>
      </c>
      <c r="O74">
        <v>460</v>
      </c>
      <c r="S74">
        <v>24</v>
      </c>
      <c r="V74">
        <v>4</v>
      </c>
      <c r="Z74">
        <f t="shared" si="2"/>
        <v>40</v>
      </c>
      <c r="AD74" t="str">
        <f t="shared" si="3"/>
        <v>FLN</v>
      </c>
      <c r="AE74">
        <v>16</v>
      </c>
    </row>
    <row r="75" spans="1:31" ht="15" hidden="1" customHeight="1" x14ac:dyDescent="0.3">
      <c r="A75" t="s">
        <v>415</v>
      </c>
      <c r="C75" t="s">
        <v>123</v>
      </c>
      <c r="E75" t="s">
        <v>157</v>
      </c>
      <c r="F75" t="s">
        <v>158</v>
      </c>
      <c r="G75" s="1">
        <v>41802</v>
      </c>
      <c r="H75" s="1"/>
      <c r="J75" t="s">
        <v>123</v>
      </c>
      <c r="K75">
        <v>1</v>
      </c>
      <c r="M75">
        <v>15</v>
      </c>
      <c r="O75">
        <v>475</v>
      </c>
      <c r="S75">
        <v>20</v>
      </c>
      <c r="V75">
        <v>5</v>
      </c>
      <c r="Z75">
        <f t="shared" si="2"/>
        <v>35</v>
      </c>
      <c r="AD75" t="str">
        <f t="shared" si="3"/>
        <v>FLN</v>
      </c>
      <c r="AE75">
        <v>15</v>
      </c>
    </row>
    <row r="76" spans="1:31" ht="15" hidden="1" customHeight="1" x14ac:dyDescent="0.3">
      <c r="A76" t="s">
        <v>415</v>
      </c>
      <c r="C76" t="s">
        <v>123</v>
      </c>
      <c r="E76" t="s">
        <v>157</v>
      </c>
      <c r="F76" t="s">
        <v>158</v>
      </c>
      <c r="G76" s="1">
        <v>41802</v>
      </c>
      <c r="H76" s="1"/>
      <c r="K76">
        <v>2</v>
      </c>
      <c r="M76">
        <v>15</v>
      </c>
      <c r="O76">
        <v>461</v>
      </c>
      <c r="S76">
        <v>20</v>
      </c>
      <c r="V76">
        <v>4</v>
      </c>
      <c r="Z76">
        <f t="shared" si="2"/>
        <v>35</v>
      </c>
      <c r="AD76" t="str">
        <f t="shared" si="3"/>
        <v>FLN</v>
      </c>
      <c r="AE76">
        <v>15</v>
      </c>
    </row>
    <row r="77" spans="1:31" ht="15" hidden="1" customHeight="1" x14ac:dyDescent="0.3">
      <c r="A77" t="s">
        <v>415</v>
      </c>
      <c r="C77" t="s">
        <v>123</v>
      </c>
      <c r="E77" t="s">
        <v>157</v>
      </c>
      <c r="F77" t="s">
        <v>158</v>
      </c>
      <c r="G77" s="1">
        <v>41802</v>
      </c>
      <c r="H77" s="1"/>
      <c r="K77">
        <v>3</v>
      </c>
      <c r="M77">
        <v>14</v>
      </c>
      <c r="O77">
        <v>480</v>
      </c>
      <c r="S77">
        <v>19</v>
      </c>
      <c r="V77">
        <v>4</v>
      </c>
      <c r="Z77">
        <f t="shared" si="2"/>
        <v>33</v>
      </c>
      <c r="AD77" t="str">
        <f t="shared" si="3"/>
        <v>FLN</v>
      </c>
      <c r="AE77">
        <v>14</v>
      </c>
    </row>
    <row r="78" spans="1:31" ht="15" hidden="1" customHeight="1" x14ac:dyDescent="0.3">
      <c r="A78" t="s">
        <v>415</v>
      </c>
      <c r="C78" t="s">
        <v>123</v>
      </c>
      <c r="E78" t="s">
        <v>157</v>
      </c>
      <c r="F78" t="s">
        <v>158</v>
      </c>
      <c r="G78" s="1">
        <v>41802</v>
      </c>
      <c r="H78" s="1"/>
      <c r="K78">
        <v>4</v>
      </c>
      <c r="M78">
        <v>16</v>
      </c>
      <c r="O78">
        <v>495</v>
      </c>
      <c r="S78">
        <v>22</v>
      </c>
      <c r="V78">
        <v>5</v>
      </c>
      <c r="Z78">
        <f t="shared" si="2"/>
        <v>38</v>
      </c>
      <c r="AD78" t="str">
        <f t="shared" si="3"/>
        <v>FLN</v>
      </c>
      <c r="AE78">
        <v>16</v>
      </c>
    </row>
    <row r="79" spans="1:31" ht="15" hidden="1" customHeight="1" x14ac:dyDescent="0.3">
      <c r="A79" t="s">
        <v>415</v>
      </c>
      <c r="C79" t="s">
        <v>119</v>
      </c>
      <c r="E79" t="s">
        <v>157</v>
      </c>
      <c r="F79" t="s">
        <v>158</v>
      </c>
      <c r="G79" s="1">
        <v>41802</v>
      </c>
      <c r="H79" s="1"/>
      <c r="I79" s="10">
        <v>41802</v>
      </c>
      <c r="J79" t="s">
        <v>119</v>
      </c>
      <c r="K79">
        <v>1</v>
      </c>
      <c r="M79">
        <v>15</v>
      </c>
      <c r="O79">
        <v>490</v>
      </c>
      <c r="S79">
        <v>20</v>
      </c>
      <c r="V79">
        <v>4</v>
      </c>
      <c r="Z79">
        <f t="shared" si="2"/>
        <v>35</v>
      </c>
      <c r="AD79" t="str">
        <f t="shared" si="3"/>
        <v>FLN</v>
      </c>
      <c r="AE79">
        <v>15</v>
      </c>
    </row>
    <row r="80" spans="1:31" ht="15" hidden="1" customHeight="1" x14ac:dyDescent="0.3">
      <c r="A80" t="s">
        <v>415</v>
      </c>
      <c r="C80" t="s">
        <v>119</v>
      </c>
      <c r="E80" t="s">
        <v>157</v>
      </c>
      <c r="F80" t="s">
        <v>158</v>
      </c>
      <c r="G80" s="1">
        <v>41802</v>
      </c>
      <c r="H80" s="1"/>
      <c r="K80">
        <v>2</v>
      </c>
      <c r="M80">
        <v>15</v>
      </c>
      <c r="O80">
        <v>465</v>
      </c>
      <c r="S80">
        <v>24</v>
      </c>
      <c r="V80">
        <v>4</v>
      </c>
      <c r="Z80">
        <f t="shared" si="2"/>
        <v>39</v>
      </c>
      <c r="AD80" t="str">
        <f t="shared" si="3"/>
        <v>FLN</v>
      </c>
      <c r="AE80">
        <v>15</v>
      </c>
    </row>
    <row r="81" spans="1:31" ht="15" hidden="1" customHeight="1" x14ac:dyDescent="0.3">
      <c r="A81" t="s">
        <v>415</v>
      </c>
      <c r="C81" t="s">
        <v>119</v>
      </c>
      <c r="E81" t="s">
        <v>157</v>
      </c>
      <c r="F81" t="s">
        <v>158</v>
      </c>
      <c r="G81" s="1">
        <v>41802</v>
      </c>
      <c r="H81" s="1"/>
      <c r="K81">
        <v>3</v>
      </c>
      <c r="M81">
        <v>16</v>
      </c>
      <c r="O81">
        <v>455</v>
      </c>
      <c r="S81">
        <v>24</v>
      </c>
      <c r="V81">
        <v>4</v>
      </c>
      <c r="Z81">
        <f t="shared" si="2"/>
        <v>40</v>
      </c>
      <c r="AD81" t="str">
        <f t="shared" si="3"/>
        <v>FLN</v>
      </c>
      <c r="AE81">
        <v>16</v>
      </c>
    </row>
    <row r="82" spans="1:31" ht="15" hidden="1" customHeight="1" x14ac:dyDescent="0.3">
      <c r="A82" t="s">
        <v>415</v>
      </c>
      <c r="C82" t="s">
        <v>119</v>
      </c>
      <c r="E82" t="s">
        <v>157</v>
      </c>
      <c r="F82" t="s">
        <v>158</v>
      </c>
      <c r="G82" s="1">
        <v>41802</v>
      </c>
      <c r="H82" s="1"/>
      <c r="K82">
        <v>4</v>
      </c>
      <c r="M82">
        <v>16</v>
      </c>
      <c r="O82">
        <v>425</v>
      </c>
      <c r="S82">
        <v>25</v>
      </c>
      <c r="V82">
        <v>4</v>
      </c>
      <c r="Z82">
        <f t="shared" si="2"/>
        <v>41</v>
      </c>
      <c r="AD82" t="str">
        <f t="shared" si="3"/>
        <v>FLN</v>
      </c>
      <c r="AE82">
        <v>16</v>
      </c>
    </row>
    <row r="83" spans="1:31" ht="15" hidden="1" customHeight="1" x14ac:dyDescent="0.3">
      <c r="A83" t="s">
        <v>415</v>
      </c>
      <c r="C83" t="s">
        <v>88</v>
      </c>
      <c r="E83" t="s">
        <v>157</v>
      </c>
      <c r="F83" t="s">
        <v>38</v>
      </c>
      <c r="G83" s="1">
        <v>41779</v>
      </c>
      <c r="H83" s="1"/>
      <c r="J83" t="s">
        <v>88</v>
      </c>
      <c r="K83">
        <v>1</v>
      </c>
      <c r="M83">
        <v>11</v>
      </c>
      <c r="O83">
        <v>405</v>
      </c>
      <c r="S83">
        <v>21</v>
      </c>
      <c r="Z83">
        <f t="shared" si="2"/>
        <v>32</v>
      </c>
      <c r="AD83" t="str">
        <f t="shared" si="3"/>
        <v>FLN</v>
      </c>
      <c r="AE83">
        <v>11</v>
      </c>
    </row>
    <row r="84" spans="1:31" ht="15" hidden="1" customHeight="1" x14ac:dyDescent="0.3">
      <c r="A84" t="s">
        <v>415</v>
      </c>
      <c r="C84" t="s">
        <v>88</v>
      </c>
      <c r="E84" t="s">
        <v>157</v>
      </c>
      <c r="F84" t="s">
        <v>38</v>
      </c>
      <c r="G84" s="1">
        <v>41779</v>
      </c>
      <c r="H84" s="1"/>
      <c r="K84">
        <v>2</v>
      </c>
      <c r="M84">
        <v>12</v>
      </c>
      <c r="O84">
        <v>450</v>
      </c>
      <c r="S84">
        <v>21</v>
      </c>
      <c r="Z84">
        <f t="shared" si="2"/>
        <v>33</v>
      </c>
      <c r="AD84" t="str">
        <f t="shared" si="3"/>
        <v>FLN</v>
      </c>
      <c r="AE84">
        <v>12</v>
      </c>
    </row>
    <row r="85" spans="1:31" ht="15" hidden="1" customHeight="1" x14ac:dyDescent="0.3">
      <c r="A85" t="s">
        <v>415</v>
      </c>
      <c r="C85" t="s">
        <v>88</v>
      </c>
      <c r="E85" t="s">
        <v>157</v>
      </c>
      <c r="F85" t="s">
        <v>38</v>
      </c>
      <c r="G85" s="1">
        <v>41779</v>
      </c>
      <c r="H85" s="1"/>
      <c r="K85">
        <v>3</v>
      </c>
      <c r="M85">
        <v>8</v>
      </c>
      <c r="O85">
        <v>405</v>
      </c>
      <c r="S85">
        <v>18</v>
      </c>
      <c r="Z85">
        <f t="shared" si="2"/>
        <v>26</v>
      </c>
      <c r="AD85" t="str">
        <f t="shared" si="3"/>
        <v>FLN</v>
      </c>
      <c r="AE85">
        <v>8</v>
      </c>
    </row>
    <row r="86" spans="1:31" ht="15" hidden="1" customHeight="1" x14ac:dyDescent="0.3">
      <c r="A86" t="s">
        <v>415</v>
      </c>
      <c r="C86" t="s">
        <v>81</v>
      </c>
      <c r="E86" t="s">
        <v>157</v>
      </c>
      <c r="F86" t="s">
        <v>38</v>
      </c>
      <c r="G86" s="1">
        <v>41779</v>
      </c>
      <c r="H86" s="1"/>
      <c r="J86" t="s">
        <v>81</v>
      </c>
      <c r="K86">
        <v>1</v>
      </c>
      <c r="M86">
        <v>11</v>
      </c>
      <c r="O86">
        <v>375</v>
      </c>
      <c r="S86">
        <v>19</v>
      </c>
      <c r="Z86">
        <f t="shared" si="2"/>
        <v>30</v>
      </c>
      <c r="AD86" t="str">
        <f t="shared" si="3"/>
        <v>FLN</v>
      </c>
      <c r="AE86">
        <v>11</v>
      </c>
    </row>
    <row r="87" spans="1:31" ht="15" hidden="1" customHeight="1" x14ac:dyDescent="0.3">
      <c r="A87" t="s">
        <v>415</v>
      </c>
      <c r="C87" t="s">
        <v>81</v>
      </c>
      <c r="E87" t="s">
        <v>157</v>
      </c>
      <c r="F87" t="s">
        <v>38</v>
      </c>
      <c r="G87" s="1">
        <v>41779</v>
      </c>
      <c r="H87" s="1"/>
      <c r="K87">
        <v>2</v>
      </c>
      <c r="M87">
        <v>9</v>
      </c>
      <c r="O87">
        <v>345</v>
      </c>
      <c r="S87">
        <v>19</v>
      </c>
      <c r="Z87">
        <f t="shared" si="2"/>
        <v>28</v>
      </c>
      <c r="AD87" t="str">
        <f t="shared" si="3"/>
        <v>FLN</v>
      </c>
      <c r="AE87">
        <v>9</v>
      </c>
    </row>
    <row r="88" spans="1:31" ht="15" hidden="1" customHeight="1" x14ac:dyDescent="0.3">
      <c r="A88" t="s">
        <v>415</v>
      </c>
      <c r="C88" t="s">
        <v>81</v>
      </c>
      <c r="E88" t="s">
        <v>157</v>
      </c>
      <c r="F88" t="s">
        <v>38</v>
      </c>
      <c r="G88" s="1">
        <v>41779</v>
      </c>
      <c r="H88" s="1"/>
      <c r="K88">
        <v>3</v>
      </c>
      <c r="M88">
        <v>12</v>
      </c>
      <c r="O88">
        <v>477</v>
      </c>
      <c r="S88">
        <v>22</v>
      </c>
      <c r="Z88">
        <f t="shared" si="2"/>
        <v>34</v>
      </c>
      <c r="AD88" t="str">
        <f t="shared" si="3"/>
        <v>FLN</v>
      </c>
      <c r="AE88">
        <v>12</v>
      </c>
    </row>
    <row r="89" spans="1:31" ht="15" hidden="1" customHeight="1" x14ac:dyDescent="0.3">
      <c r="A89" t="s">
        <v>415</v>
      </c>
      <c r="C89" t="s">
        <v>81</v>
      </c>
      <c r="E89" t="s">
        <v>157</v>
      </c>
      <c r="F89" t="s">
        <v>38</v>
      </c>
      <c r="G89" s="1">
        <v>41779</v>
      </c>
      <c r="H89" s="1"/>
      <c r="K89">
        <v>4</v>
      </c>
      <c r="M89">
        <v>12</v>
      </c>
      <c r="O89">
        <v>408</v>
      </c>
      <c r="S89">
        <v>20</v>
      </c>
      <c r="Z89">
        <f t="shared" si="2"/>
        <v>32</v>
      </c>
      <c r="AD89" t="str">
        <f t="shared" si="3"/>
        <v>FLN</v>
      </c>
      <c r="AE89">
        <v>12</v>
      </c>
    </row>
    <row r="90" spans="1:31" ht="15" hidden="1" customHeight="1" x14ac:dyDescent="0.3">
      <c r="A90" t="s">
        <v>415</v>
      </c>
      <c r="C90" t="s">
        <v>89</v>
      </c>
      <c r="E90" t="s">
        <v>157</v>
      </c>
      <c r="F90" t="s">
        <v>38</v>
      </c>
      <c r="G90" s="1">
        <v>41779</v>
      </c>
      <c r="H90" s="1"/>
      <c r="J90" t="s">
        <v>89</v>
      </c>
      <c r="K90">
        <v>1</v>
      </c>
      <c r="M90">
        <v>13</v>
      </c>
      <c r="O90">
        <v>460</v>
      </c>
      <c r="S90">
        <v>23</v>
      </c>
      <c r="Z90">
        <f t="shared" si="2"/>
        <v>36</v>
      </c>
      <c r="AD90" t="str">
        <f t="shared" si="3"/>
        <v>FLN</v>
      </c>
      <c r="AE90">
        <v>13</v>
      </c>
    </row>
    <row r="91" spans="1:31" ht="15" hidden="1" customHeight="1" x14ac:dyDescent="0.3">
      <c r="A91" t="s">
        <v>415</v>
      </c>
      <c r="C91" t="s">
        <v>89</v>
      </c>
      <c r="E91" t="s">
        <v>157</v>
      </c>
      <c r="F91" t="s">
        <v>38</v>
      </c>
      <c r="G91" s="1">
        <v>41779</v>
      </c>
      <c r="H91" s="1"/>
      <c r="K91">
        <v>2</v>
      </c>
      <c r="M91">
        <v>11</v>
      </c>
      <c r="O91">
        <v>360</v>
      </c>
      <c r="S91">
        <v>23</v>
      </c>
      <c r="Z91">
        <f t="shared" si="2"/>
        <v>34</v>
      </c>
      <c r="AD91" t="str">
        <f t="shared" si="3"/>
        <v>FLN</v>
      </c>
      <c r="AE91">
        <v>11</v>
      </c>
    </row>
    <row r="92" spans="1:31" ht="15" hidden="1" customHeight="1" x14ac:dyDescent="0.3">
      <c r="A92" t="s">
        <v>415</v>
      </c>
      <c r="C92" t="s">
        <v>89</v>
      </c>
      <c r="E92" t="s">
        <v>157</v>
      </c>
      <c r="F92" t="s">
        <v>38</v>
      </c>
      <c r="G92" s="1">
        <v>41779</v>
      </c>
      <c r="H92" s="1"/>
      <c r="K92">
        <v>3</v>
      </c>
      <c r="M92">
        <v>10</v>
      </c>
      <c r="O92">
        <v>446</v>
      </c>
      <c r="S92">
        <v>18</v>
      </c>
      <c r="Z92">
        <f t="shared" si="2"/>
        <v>28</v>
      </c>
      <c r="AD92" t="str">
        <f t="shared" si="3"/>
        <v>FLN</v>
      </c>
      <c r="AE92">
        <v>10</v>
      </c>
    </row>
    <row r="93" spans="1:31" ht="15" hidden="1" customHeight="1" x14ac:dyDescent="0.3">
      <c r="A93" t="s">
        <v>415</v>
      </c>
      <c r="C93" t="s">
        <v>89</v>
      </c>
      <c r="E93" t="s">
        <v>157</v>
      </c>
      <c r="F93" t="s">
        <v>38</v>
      </c>
      <c r="G93" s="1">
        <v>41779</v>
      </c>
      <c r="H93" s="1"/>
      <c r="K93">
        <v>4</v>
      </c>
      <c r="M93">
        <v>9</v>
      </c>
      <c r="O93">
        <v>377</v>
      </c>
      <c r="S93">
        <v>18</v>
      </c>
      <c r="Z93">
        <f t="shared" si="2"/>
        <v>27</v>
      </c>
      <c r="AD93" t="str">
        <f t="shared" si="3"/>
        <v>FLN</v>
      </c>
      <c r="AE93">
        <v>9</v>
      </c>
    </row>
    <row r="94" spans="1:31" ht="15" hidden="1" customHeight="1" x14ac:dyDescent="0.3">
      <c r="A94" t="s">
        <v>415</v>
      </c>
      <c r="C94" t="s">
        <v>89</v>
      </c>
      <c r="E94" t="s">
        <v>157</v>
      </c>
      <c r="F94" t="s">
        <v>38</v>
      </c>
      <c r="G94" s="1">
        <v>41779</v>
      </c>
      <c r="H94" s="1"/>
      <c r="K94">
        <v>5</v>
      </c>
      <c r="M94">
        <v>13</v>
      </c>
      <c r="O94">
        <v>377</v>
      </c>
      <c r="S94">
        <v>21</v>
      </c>
      <c r="Z94">
        <f t="shared" si="2"/>
        <v>34</v>
      </c>
      <c r="AD94" t="str">
        <f t="shared" si="3"/>
        <v>FLN</v>
      </c>
      <c r="AE94">
        <v>13</v>
      </c>
    </row>
    <row r="95" spans="1:31" ht="15" hidden="1" customHeight="1" x14ac:dyDescent="0.3">
      <c r="A95" t="s">
        <v>415</v>
      </c>
      <c r="C95" t="s">
        <v>83</v>
      </c>
      <c r="E95" t="s">
        <v>157</v>
      </c>
      <c r="F95" t="s">
        <v>38</v>
      </c>
      <c r="G95" s="1">
        <v>41779</v>
      </c>
      <c r="H95" s="1"/>
      <c r="J95" t="s">
        <v>83</v>
      </c>
      <c r="K95">
        <v>1</v>
      </c>
      <c r="M95">
        <v>12</v>
      </c>
      <c r="O95">
        <v>347</v>
      </c>
      <c r="S95">
        <v>20</v>
      </c>
      <c r="Z95">
        <f t="shared" si="2"/>
        <v>32</v>
      </c>
      <c r="AD95" t="str">
        <f t="shared" si="3"/>
        <v>FLN</v>
      </c>
      <c r="AE95">
        <v>12</v>
      </c>
    </row>
    <row r="96" spans="1:31" ht="15" hidden="1" customHeight="1" x14ac:dyDescent="0.3">
      <c r="A96" t="s">
        <v>415</v>
      </c>
      <c r="C96" t="s">
        <v>83</v>
      </c>
      <c r="E96" t="s">
        <v>157</v>
      </c>
      <c r="F96" t="s">
        <v>38</v>
      </c>
      <c r="G96" s="1">
        <v>41779</v>
      </c>
      <c r="H96" s="1"/>
      <c r="K96">
        <v>2</v>
      </c>
      <c r="M96">
        <v>12</v>
      </c>
      <c r="O96">
        <v>417</v>
      </c>
      <c r="S96">
        <v>21</v>
      </c>
      <c r="Z96">
        <f t="shared" si="2"/>
        <v>33</v>
      </c>
      <c r="AD96" t="str">
        <f t="shared" si="3"/>
        <v>FLN</v>
      </c>
      <c r="AE96">
        <v>12</v>
      </c>
    </row>
    <row r="97" spans="1:31" ht="15" hidden="1" customHeight="1" x14ac:dyDescent="0.3">
      <c r="A97" t="s">
        <v>415</v>
      </c>
      <c r="C97" t="s">
        <v>83</v>
      </c>
      <c r="E97" t="s">
        <v>157</v>
      </c>
      <c r="F97" t="s">
        <v>38</v>
      </c>
      <c r="G97" s="1">
        <v>41779</v>
      </c>
      <c r="H97" s="1"/>
      <c r="K97">
        <v>3</v>
      </c>
      <c r="M97">
        <v>11</v>
      </c>
      <c r="O97">
        <v>355</v>
      </c>
      <c r="S97">
        <v>19</v>
      </c>
      <c r="Z97">
        <f t="shared" si="2"/>
        <v>30</v>
      </c>
      <c r="AD97" t="str">
        <f t="shared" si="3"/>
        <v>FLN</v>
      </c>
      <c r="AE97">
        <v>11</v>
      </c>
    </row>
    <row r="98" spans="1:31" ht="15" hidden="1" customHeight="1" x14ac:dyDescent="0.3">
      <c r="A98" t="s">
        <v>415</v>
      </c>
      <c r="C98" t="s">
        <v>83</v>
      </c>
      <c r="E98" t="s">
        <v>157</v>
      </c>
      <c r="F98" t="s">
        <v>38</v>
      </c>
      <c r="G98" s="1">
        <v>41779</v>
      </c>
      <c r="H98" s="1"/>
      <c r="K98">
        <v>4</v>
      </c>
      <c r="M98">
        <v>13</v>
      </c>
      <c r="O98">
        <v>400</v>
      </c>
      <c r="S98">
        <v>22</v>
      </c>
      <c r="Z98">
        <f t="shared" si="2"/>
        <v>35</v>
      </c>
      <c r="AD98" t="str">
        <f t="shared" si="3"/>
        <v>FLN</v>
      </c>
      <c r="AE98">
        <v>13</v>
      </c>
    </row>
    <row r="99" spans="1:31" ht="15" hidden="1" customHeight="1" x14ac:dyDescent="0.3">
      <c r="A99" t="s">
        <v>415</v>
      </c>
      <c r="C99" t="s">
        <v>136</v>
      </c>
      <c r="E99" t="s">
        <v>157</v>
      </c>
      <c r="F99" t="s">
        <v>159</v>
      </c>
      <c r="G99" s="1">
        <v>41802</v>
      </c>
      <c r="H99" s="1"/>
      <c r="J99" t="s">
        <v>136</v>
      </c>
      <c r="K99">
        <v>1</v>
      </c>
      <c r="M99">
        <v>16</v>
      </c>
      <c r="O99">
        <v>425</v>
      </c>
      <c r="S99">
        <v>20</v>
      </c>
      <c r="V99">
        <v>6</v>
      </c>
      <c r="Z99">
        <f t="shared" si="2"/>
        <v>36</v>
      </c>
      <c r="AD99" t="str">
        <f t="shared" si="3"/>
        <v>FLN</v>
      </c>
      <c r="AE99">
        <v>16</v>
      </c>
    </row>
    <row r="100" spans="1:31" ht="15" hidden="1" customHeight="1" x14ac:dyDescent="0.3">
      <c r="A100" t="s">
        <v>415</v>
      </c>
      <c r="C100" t="s">
        <v>136</v>
      </c>
      <c r="E100" t="s">
        <v>157</v>
      </c>
      <c r="F100" t="s">
        <v>159</v>
      </c>
      <c r="G100" s="1">
        <v>41802</v>
      </c>
      <c r="H100" s="1"/>
      <c r="K100">
        <v>2</v>
      </c>
      <c r="M100">
        <v>16</v>
      </c>
      <c r="O100">
        <v>400</v>
      </c>
      <c r="S100">
        <v>18</v>
      </c>
      <c r="V100">
        <v>4</v>
      </c>
      <c r="Z100">
        <f t="shared" si="2"/>
        <v>34</v>
      </c>
      <c r="AD100" t="str">
        <f t="shared" si="3"/>
        <v>FLN</v>
      </c>
      <c r="AE100">
        <v>16</v>
      </c>
    </row>
    <row r="101" spans="1:31" ht="15" hidden="1" customHeight="1" x14ac:dyDescent="0.3">
      <c r="A101" t="s">
        <v>415</v>
      </c>
      <c r="C101" t="s">
        <v>136</v>
      </c>
      <c r="E101" t="s">
        <v>157</v>
      </c>
      <c r="F101" t="s">
        <v>159</v>
      </c>
      <c r="G101" s="1">
        <v>41802</v>
      </c>
      <c r="H101" s="1"/>
      <c r="K101">
        <v>3</v>
      </c>
      <c r="M101">
        <v>16</v>
      </c>
      <c r="O101">
        <v>395</v>
      </c>
      <c r="S101">
        <v>20</v>
      </c>
      <c r="V101">
        <v>5</v>
      </c>
      <c r="Z101">
        <f t="shared" si="2"/>
        <v>36</v>
      </c>
      <c r="AD101" t="str">
        <f t="shared" si="3"/>
        <v>FLN</v>
      </c>
      <c r="AE101">
        <v>16</v>
      </c>
    </row>
    <row r="102" spans="1:31" ht="15" hidden="1" customHeight="1" x14ac:dyDescent="0.3">
      <c r="A102" t="s">
        <v>415</v>
      </c>
      <c r="C102" t="s">
        <v>136</v>
      </c>
      <c r="E102" t="s">
        <v>157</v>
      </c>
      <c r="F102" t="s">
        <v>159</v>
      </c>
      <c r="G102" s="1">
        <v>41802</v>
      </c>
      <c r="H102" s="1"/>
      <c r="K102">
        <v>4</v>
      </c>
      <c r="M102">
        <v>15</v>
      </c>
      <c r="O102">
        <v>390</v>
      </c>
      <c r="S102">
        <v>21</v>
      </c>
      <c r="V102">
        <v>5</v>
      </c>
      <c r="Z102">
        <f t="shared" si="2"/>
        <v>36</v>
      </c>
      <c r="AD102" t="str">
        <f t="shared" si="3"/>
        <v>FLN</v>
      </c>
      <c r="AE102">
        <v>15</v>
      </c>
    </row>
    <row r="103" spans="1:31" ht="15" hidden="1" customHeight="1" x14ac:dyDescent="0.3">
      <c r="A103" t="s">
        <v>415</v>
      </c>
      <c r="C103" t="s">
        <v>120</v>
      </c>
      <c r="E103" t="s">
        <v>157</v>
      </c>
      <c r="F103" t="s">
        <v>159</v>
      </c>
      <c r="G103" s="1">
        <v>41802</v>
      </c>
      <c r="H103" s="1"/>
      <c r="J103" t="s">
        <v>120</v>
      </c>
      <c r="K103">
        <v>1</v>
      </c>
      <c r="M103">
        <v>16</v>
      </c>
      <c r="O103">
        <v>340</v>
      </c>
      <c r="S103">
        <v>21</v>
      </c>
      <c r="V103">
        <v>5</v>
      </c>
      <c r="Z103">
        <f t="shared" si="2"/>
        <v>37</v>
      </c>
      <c r="AD103" t="str">
        <f t="shared" si="3"/>
        <v>FLN</v>
      </c>
      <c r="AE103">
        <v>16</v>
      </c>
    </row>
    <row r="104" spans="1:31" ht="15" hidden="1" customHeight="1" x14ac:dyDescent="0.3">
      <c r="A104" t="s">
        <v>415</v>
      </c>
      <c r="C104" t="s">
        <v>120</v>
      </c>
      <c r="E104" t="s">
        <v>157</v>
      </c>
      <c r="F104" t="s">
        <v>159</v>
      </c>
      <c r="G104" s="1">
        <v>41802</v>
      </c>
      <c r="H104" s="1"/>
      <c r="K104">
        <v>2</v>
      </c>
      <c r="M104">
        <v>15</v>
      </c>
      <c r="O104">
        <v>410</v>
      </c>
      <c r="S104">
        <v>21</v>
      </c>
      <c r="V104">
        <v>5</v>
      </c>
      <c r="Z104">
        <f t="shared" si="2"/>
        <v>36</v>
      </c>
      <c r="AD104" t="str">
        <f t="shared" si="3"/>
        <v>FLN</v>
      </c>
      <c r="AE104">
        <v>15</v>
      </c>
    </row>
    <row r="105" spans="1:31" ht="15" hidden="1" customHeight="1" x14ac:dyDescent="0.3">
      <c r="A105" t="s">
        <v>415</v>
      </c>
      <c r="C105" t="s">
        <v>120</v>
      </c>
      <c r="E105" t="s">
        <v>157</v>
      </c>
      <c r="F105" t="s">
        <v>159</v>
      </c>
      <c r="G105" s="1">
        <v>41802</v>
      </c>
      <c r="H105" s="1"/>
      <c r="K105">
        <v>3</v>
      </c>
      <c r="M105">
        <v>14</v>
      </c>
      <c r="O105">
        <v>463</v>
      </c>
      <c r="S105">
        <v>23</v>
      </c>
      <c r="V105">
        <v>5</v>
      </c>
      <c r="Z105">
        <f t="shared" si="2"/>
        <v>37</v>
      </c>
      <c r="AD105" t="str">
        <f t="shared" si="3"/>
        <v>FLN</v>
      </c>
      <c r="AE105">
        <v>14</v>
      </c>
    </row>
    <row r="106" spans="1:31" ht="15" hidden="1" customHeight="1" x14ac:dyDescent="0.3">
      <c r="A106" t="s">
        <v>415</v>
      </c>
      <c r="C106" t="s">
        <v>120</v>
      </c>
      <c r="E106" t="s">
        <v>157</v>
      </c>
      <c r="F106" t="s">
        <v>159</v>
      </c>
      <c r="G106" s="1">
        <v>41802</v>
      </c>
      <c r="H106" s="1"/>
      <c r="K106">
        <v>4</v>
      </c>
      <c r="M106">
        <v>14</v>
      </c>
      <c r="O106">
        <v>410</v>
      </c>
      <c r="S106">
        <v>23</v>
      </c>
      <c r="V106">
        <v>4</v>
      </c>
      <c r="Z106">
        <f t="shared" si="2"/>
        <v>37</v>
      </c>
      <c r="AD106" t="str">
        <f t="shared" si="3"/>
        <v>FLN</v>
      </c>
      <c r="AE106">
        <v>14</v>
      </c>
    </row>
    <row r="107" spans="1:31" ht="15" hidden="1" customHeight="1" x14ac:dyDescent="0.3">
      <c r="A107" t="s">
        <v>415</v>
      </c>
      <c r="C107" t="s">
        <v>124</v>
      </c>
      <c r="E107" t="s">
        <v>157</v>
      </c>
      <c r="F107" t="s">
        <v>159</v>
      </c>
      <c r="G107" s="1">
        <v>41802</v>
      </c>
      <c r="H107" s="1"/>
      <c r="J107" t="s">
        <v>124</v>
      </c>
      <c r="K107">
        <v>1</v>
      </c>
      <c r="M107">
        <v>16</v>
      </c>
      <c r="O107">
        <v>480</v>
      </c>
      <c r="S107">
        <v>20</v>
      </c>
      <c r="V107">
        <v>6</v>
      </c>
      <c r="Z107">
        <f t="shared" si="2"/>
        <v>36</v>
      </c>
      <c r="AD107" t="str">
        <f t="shared" si="3"/>
        <v>FLN</v>
      </c>
      <c r="AE107">
        <v>16</v>
      </c>
    </row>
    <row r="108" spans="1:31" ht="15" hidden="1" customHeight="1" x14ac:dyDescent="0.3">
      <c r="A108" t="s">
        <v>415</v>
      </c>
      <c r="C108" t="s">
        <v>124</v>
      </c>
      <c r="E108" t="s">
        <v>157</v>
      </c>
      <c r="F108" t="s">
        <v>159</v>
      </c>
      <c r="G108" s="1">
        <v>41802</v>
      </c>
      <c r="H108" s="1"/>
      <c r="K108">
        <v>2</v>
      </c>
      <c r="M108">
        <v>15</v>
      </c>
      <c r="O108">
        <v>395</v>
      </c>
      <c r="S108">
        <v>22</v>
      </c>
      <c r="V108">
        <v>5</v>
      </c>
      <c r="Z108">
        <f t="shared" si="2"/>
        <v>37</v>
      </c>
      <c r="AD108" t="str">
        <f t="shared" si="3"/>
        <v>FLN</v>
      </c>
      <c r="AE108">
        <v>15</v>
      </c>
    </row>
    <row r="109" spans="1:31" ht="15" hidden="1" customHeight="1" x14ac:dyDescent="0.3">
      <c r="A109" t="s">
        <v>415</v>
      </c>
      <c r="C109" t="s">
        <v>124</v>
      </c>
      <c r="E109" t="s">
        <v>157</v>
      </c>
      <c r="F109" t="s">
        <v>159</v>
      </c>
      <c r="G109" s="1">
        <v>41802</v>
      </c>
      <c r="H109" s="1"/>
      <c r="K109">
        <v>3</v>
      </c>
      <c r="M109">
        <v>17</v>
      </c>
      <c r="O109">
        <v>330</v>
      </c>
      <c r="S109">
        <v>19</v>
      </c>
      <c r="V109">
        <v>5</v>
      </c>
      <c r="Z109">
        <f t="shared" si="2"/>
        <v>36</v>
      </c>
      <c r="AD109" t="str">
        <f t="shared" si="3"/>
        <v>FLN</v>
      </c>
      <c r="AE109">
        <v>17</v>
      </c>
    </row>
    <row r="110" spans="1:31" ht="15" hidden="1" customHeight="1" x14ac:dyDescent="0.3">
      <c r="A110" t="s">
        <v>415</v>
      </c>
      <c r="C110" t="s">
        <v>124</v>
      </c>
      <c r="E110" t="s">
        <v>157</v>
      </c>
      <c r="F110" t="s">
        <v>159</v>
      </c>
      <c r="G110" s="1">
        <v>41802</v>
      </c>
      <c r="H110" s="1"/>
      <c r="K110">
        <v>4</v>
      </c>
      <c r="M110">
        <v>17</v>
      </c>
      <c r="O110">
        <v>390</v>
      </c>
      <c r="S110">
        <v>20</v>
      </c>
      <c r="V110">
        <v>6</v>
      </c>
      <c r="Z110">
        <f t="shared" si="2"/>
        <v>37</v>
      </c>
      <c r="AD110" t="str">
        <f t="shared" si="3"/>
        <v>FLN</v>
      </c>
      <c r="AE110">
        <v>17</v>
      </c>
    </row>
    <row r="111" spans="1:31" ht="15" hidden="1" customHeight="1" x14ac:dyDescent="0.3">
      <c r="A111" t="s">
        <v>415</v>
      </c>
      <c r="C111" t="s">
        <v>148</v>
      </c>
      <c r="E111" t="s">
        <v>157</v>
      </c>
      <c r="F111" t="s">
        <v>159</v>
      </c>
      <c r="G111" s="1">
        <v>41807</v>
      </c>
      <c r="H111" s="1"/>
      <c r="J111" t="s">
        <v>148</v>
      </c>
      <c r="K111">
        <v>1</v>
      </c>
      <c r="M111">
        <v>15</v>
      </c>
      <c r="O111">
        <v>380</v>
      </c>
      <c r="S111">
        <v>19</v>
      </c>
      <c r="V111">
        <v>5</v>
      </c>
      <c r="Z111">
        <f t="shared" si="2"/>
        <v>34</v>
      </c>
      <c r="AD111" t="str">
        <f t="shared" si="3"/>
        <v>FLN</v>
      </c>
      <c r="AE111">
        <v>15</v>
      </c>
    </row>
    <row r="112" spans="1:31" ht="15" hidden="1" customHeight="1" x14ac:dyDescent="0.3">
      <c r="A112" t="s">
        <v>415</v>
      </c>
      <c r="C112" t="s">
        <v>148</v>
      </c>
      <c r="E112" t="s">
        <v>157</v>
      </c>
      <c r="F112" t="s">
        <v>159</v>
      </c>
      <c r="G112" s="1">
        <v>41807</v>
      </c>
      <c r="H112" s="1"/>
      <c r="K112">
        <v>2</v>
      </c>
      <c r="M112">
        <v>15</v>
      </c>
      <c r="O112">
        <v>390</v>
      </c>
      <c r="S112">
        <v>19</v>
      </c>
      <c r="V112">
        <v>5</v>
      </c>
      <c r="Z112">
        <f t="shared" si="2"/>
        <v>34</v>
      </c>
      <c r="AD112" t="str">
        <f t="shared" si="3"/>
        <v>FLN</v>
      </c>
      <c r="AE112">
        <v>15</v>
      </c>
    </row>
    <row r="113" spans="1:31" ht="15" hidden="1" customHeight="1" x14ac:dyDescent="0.3">
      <c r="A113" t="s">
        <v>415</v>
      </c>
      <c r="C113" t="s">
        <v>148</v>
      </c>
      <c r="E113" t="s">
        <v>157</v>
      </c>
      <c r="F113" t="s">
        <v>159</v>
      </c>
      <c r="G113" s="1">
        <v>41807</v>
      </c>
      <c r="H113" s="1"/>
      <c r="K113">
        <v>3</v>
      </c>
      <c r="M113">
        <v>14</v>
      </c>
      <c r="O113">
        <v>320</v>
      </c>
      <c r="S113">
        <v>21</v>
      </c>
      <c r="V113">
        <v>5</v>
      </c>
      <c r="Z113">
        <f t="shared" si="2"/>
        <v>35</v>
      </c>
      <c r="AD113" t="str">
        <f t="shared" si="3"/>
        <v>FLN</v>
      </c>
      <c r="AE113">
        <v>14</v>
      </c>
    </row>
    <row r="114" spans="1:31" ht="15" hidden="1" customHeight="1" x14ac:dyDescent="0.3">
      <c r="A114" t="s">
        <v>415</v>
      </c>
      <c r="C114" t="s">
        <v>148</v>
      </c>
      <c r="E114" t="s">
        <v>157</v>
      </c>
      <c r="F114" t="s">
        <v>159</v>
      </c>
      <c r="G114" s="1">
        <v>41807</v>
      </c>
      <c r="H114" s="1"/>
      <c r="K114">
        <v>4</v>
      </c>
      <c r="M114">
        <v>13</v>
      </c>
      <c r="O114">
        <v>357</v>
      </c>
      <c r="S114">
        <v>13</v>
      </c>
      <c r="V114">
        <v>3</v>
      </c>
      <c r="Z114">
        <f t="shared" si="2"/>
        <v>26</v>
      </c>
      <c r="AD114" t="str">
        <f t="shared" si="3"/>
        <v>FLN</v>
      </c>
      <c r="AE114">
        <v>13</v>
      </c>
    </row>
    <row r="115" spans="1:31" ht="15" hidden="1" customHeight="1" x14ac:dyDescent="0.3">
      <c r="A115" t="s">
        <v>415</v>
      </c>
      <c r="C115" t="s">
        <v>97</v>
      </c>
      <c r="E115" t="s">
        <v>161</v>
      </c>
      <c r="F115" t="s">
        <v>39</v>
      </c>
      <c r="G115" s="1">
        <v>41780</v>
      </c>
      <c r="H115" s="1"/>
      <c r="J115" t="s">
        <v>97</v>
      </c>
      <c r="K115">
        <v>1</v>
      </c>
      <c r="M115">
        <v>14</v>
      </c>
      <c r="O115">
        <v>340</v>
      </c>
      <c r="S115">
        <v>20</v>
      </c>
      <c r="V115">
        <v>4</v>
      </c>
      <c r="Z115">
        <f t="shared" si="2"/>
        <v>34</v>
      </c>
      <c r="AD115" t="str">
        <f t="shared" si="3"/>
        <v>FLN</v>
      </c>
      <c r="AE115">
        <v>14</v>
      </c>
    </row>
    <row r="116" spans="1:31" ht="15" hidden="1" customHeight="1" x14ac:dyDescent="0.3">
      <c r="A116" t="s">
        <v>415</v>
      </c>
      <c r="C116" t="s">
        <v>97</v>
      </c>
      <c r="E116" t="s">
        <v>161</v>
      </c>
      <c r="F116" t="s">
        <v>39</v>
      </c>
      <c r="G116" s="1">
        <v>41780</v>
      </c>
      <c r="H116" s="1"/>
      <c r="K116">
        <v>2</v>
      </c>
      <c r="M116">
        <v>14</v>
      </c>
      <c r="O116">
        <v>280</v>
      </c>
      <c r="V116">
        <v>3</v>
      </c>
      <c r="Z116" t="str">
        <f t="shared" si="2"/>
        <v/>
      </c>
      <c r="AD116" t="str">
        <f t="shared" si="3"/>
        <v>FLN</v>
      </c>
      <c r="AE116">
        <v>14</v>
      </c>
    </row>
    <row r="117" spans="1:31" ht="15" hidden="1" customHeight="1" x14ac:dyDescent="0.3">
      <c r="A117" t="s">
        <v>415</v>
      </c>
      <c r="C117" t="s">
        <v>97</v>
      </c>
      <c r="E117" t="s">
        <v>161</v>
      </c>
      <c r="F117" t="s">
        <v>39</v>
      </c>
      <c r="G117" s="1">
        <v>41780</v>
      </c>
      <c r="H117" s="1"/>
      <c r="K117">
        <v>3</v>
      </c>
      <c r="M117">
        <v>17</v>
      </c>
      <c r="O117">
        <v>347</v>
      </c>
      <c r="S117">
        <v>19</v>
      </c>
      <c r="V117">
        <v>3</v>
      </c>
      <c r="Z117">
        <f t="shared" si="2"/>
        <v>36</v>
      </c>
      <c r="AD117" t="str">
        <f t="shared" si="3"/>
        <v>FLN</v>
      </c>
      <c r="AE117">
        <v>17</v>
      </c>
    </row>
    <row r="118" spans="1:31" ht="15" hidden="1" customHeight="1" x14ac:dyDescent="0.3">
      <c r="A118" t="s">
        <v>415</v>
      </c>
      <c r="C118" t="s">
        <v>127</v>
      </c>
      <c r="E118" t="s">
        <v>161</v>
      </c>
      <c r="F118" t="s">
        <v>39</v>
      </c>
      <c r="G118" s="1">
        <v>41802</v>
      </c>
      <c r="H118" s="1"/>
      <c r="J118" t="s">
        <v>127</v>
      </c>
      <c r="K118">
        <v>1</v>
      </c>
      <c r="M118">
        <v>16</v>
      </c>
      <c r="O118">
        <v>385</v>
      </c>
      <c r="Q118">
        <v>124</v>
      </c>
      <c r="S118">
        <v>22</v>
      </c>
      <c r="V118">
        <v>3</v>
      </c>
      <c r="Z118">
        <f t="shared" si="2"/>
        <v>38</v>
      </c>
      <c r="AD118" t="str">
        <f t="shared" si="3"/>
        <v>FLN</v>
      </c>
      <c r="AE118">
        <v>16</v>
      </c>
    </row>
    <row r="119" spans="1:31" ht="15" hidden="1" customHeight="1" x14ac:dyDescent="0.3">
      <c r="A119" t="s">
        <v>415</v>
      </c>
      <c r="C119" t="s">
        <v>127</v>
      </c>
      <c r="E119" t="s">
        <v>161</v>
      </c>
      <c r="F119" t="s">
        <v>39</v>
      </c>
      <c r="G119" s="1">
        <v>41802</v>
      </c>
      <c r="H119" s="1"/>
      <c r="K119">
        <v>2</v>
      </c>
      <c r="M119">
        <v>15</v>
      </c>
      <c r="O119">
        <v>350</v>
      </c>
      <c r="Q119">
        <v>152</v>
      </c>
      <c r="S119">
        <v>20</v>
      </c>
      <c r="V119">
        <v>4</v>
      </c>
      <c r="Z119">
        <f t="shared" si="2"/>
        <v>35</v>
      </c>
      <c r="AD119" t="str">
        <f t="shared" si="3"/>
        <v>FLN</v>
      </c>
      <c r="AE119">
        <v>15</v>
      </c>
    </row>
    <row r="120" spans="1:31" ht="15" hidden="1" customHeight="1" x14ac:dyDescent="0.3">
      <c r="A120" t="s">
        <v>415</v>
      </c>
      <c r="C120" t="s">
        <v>127</v>
      </c>
      <c r="E120" t="s">
        <v>161</v>
      </c>
      <c r="F120" t="s">
        <v>39</v>
      </c>
      <c r="G120" s="1">
        <v>41802</v>
      </c>
      <c r="H120" s="1"/>
      <c r="K120">
        <v>3</v>
      </c>
      <c r="M120">
        <v>16</v>
      </c>
      <c r="O120">
        <v>385</v>
      </c>
      <c r="Q120">
        <v>98</v>
      </c>
      <c r="S120">
        <v>21</v>
      </c>
      <c r="V120">
        <v>4</v>
      </c>
      <c r="Z120">
        <f t="shared" si="2"/>
        <v>37</v>
      </c>
      <c r="AD120" t="str">
        <f t="shared" si="3"/>
        <v>FLN</v>
      </c>
      <c r="AE120">
        <v>16</v>
      </c>
    </row>
    <row r="121" spans="1:31" ht="15" hidden="1" customHeight="1" x14ac:dyDescent="0.3">
      <c r="A121" t="s">
        <v>415</v>
      </c>
      <c r="C121" t="s">
        <v>127</v>
      </c>
      <c r="E121" t="s">
        <v>161</v>
      </c>
      <c r="F121" t="s">
        <v>39</v>
      </c>
      <c r="G121" s="1">
        <v>41802</v>
      </c>
      <c r="H121" s="1"/>
      <c r="K121">
        <v>4</v>
      </c>
      <c r="M121">
        <v>15</v>
      </c>
      <c r="O121">
        <v>405</v>
      </c>
      <c r="Q121">
        <v>122</v>
      </c>
      <c r="S121">
        <v>21</v>
      </c>
      <c r="V121">
        <v>4</v>
      </c>
      <c r="Z121">
        <f t="shared" si="2"/>
        <v>36</v>
      </c>
      <c r="AD121" t="str">
        <f t="shared" si="3"/>
        <v>FLN</v>
      </c>
      <c r="AE121">
        <v>15</v>
      </c>
    </row>
    <row r="122" spans="1:31" ht="15" hidden="1" customHeight="1" x14ac:dyDescent="0.3">
      <c r="A122" t="s">
        <v>415</v>
      </c>
      <c r="C122" t="s">
        <v>127</v>
      </c>
      <c r="E122" t="s">
        <v>161</v>
      </c>
      <c r="F122" t="s">
        <v>39</v>
      </c>
      <c r="G122" s="1">
        <v>41802</v>
      </c>
      <c r="H122" s="1"/>
      <c r="K122">
        <v>5</v>
      </c>
      <c r="M122">
        <v>16</v>
      </c>
      <c r="O122">
        <v>400</v>
      </c>
      <c r="Q122">
        <v>103</v>
      </c>
      <c r="S122">
        <v>22</v>
      </c>
      <c r="V122">
        <v>3</v>
      </c>
      <c r="Z122">
        <f t="shared" si="2"/>
        <v>38</v>
      </c>
      <c r="AD122" t="str">
        <f t="shared" si="3"/>
        <v>FLN</v>
      </c>
      <c r="AE122">
        <v>16</v>
      </c>
    </row>
    <row r="123" spans="1:31" ht="15" hidden="1" customHeight="1" x14ac:dyDescent="0.3">
      <c r="A123" t="s">
        <v>415</v>
      </c>
      <c r="C123" t="s">
        <v>138</v>
      </c>
      <c r="E123" t="s">
        <v>161</v>
      </c>
      <c r="F123" t="s">
        <v>39</v>
      </c>
      <c r="G123" s="1">
        <v>41802</v>
      </c>
      <c r="H123" s="1"/>
      <c r="J123" t="s">
        <v>138</v>
      </c>
      <c r="K123">
        <v>1</v>
      </c>
      <c r="M123">
        <v>14</v>
      </c>
      <c r="O123">
        <v>375</v>
      </c>
      <c r="S123">
        <v>19</v>
      </c>
      <c r="V123">
        <v>3</v>
      </c>
      <c r="Z123">
        <f t="shared" si="2"/>
        <v>33</v>
      </c>
      <c r="AD123" t="str">
        <f t="shared" si="3"/>
        <v>FLN</v>
      </c>
      <c r="AE123">
        <v>14</v>
      </c>
    </row>
    <row r="124" spans="1:31" ht="15" hidden="1" customHeight="1" x14ac:dyDescent="0.3">
      <c r="A124" t="s">
        <v>415</v>
      </c>
      <c r="C124" t="s">
        <v>138</v>
      </c>
      <c r="E124" t="s">
        <v>161</v>
      </c>
      <c r="F124" t="s">
        <v>39</v>
      </c>
      <c r="G124" s="1">
        <v>41802</v>
      </c>
      <c r="H124" s="1"/>
      <c r="K124">
        <v>2</v>
      </c>
      <c r="M124">
        <v>15</v>
      </c>
      <c r="O124">
        <v>445</v>
      </c>
      <c r="S124">
        <v>19</v>
      </c>
      <c r="V124">
        <v>4</v>
      </c>
      <c r="Z124">
        <f t="shared" si="2"/>
        <v>34</v>
      </c>
      <c r="AD124" t="str">
        <f t="shared" si="3"/>
        <v>FLN</v>
      </c>
      <c r="AE124">
        <v>15</v>
      </c>
    </row>
    <row r="125" spans="1:31" ht="15" hidden="1" customHeight="1" x14ac:dyDescent="0.3">
      <c r="A125" t="s">
        <v>415</v>
      </c>
      <c r="C125" t="s">
        <v>138</v>
      </c>
      <c r="E125" t="s">
        <v>161</v>
      </c>
      <c r="F125" t="s">
        <v>39</v>
      </c>
      <c r="G125" s="1">
        <v>41802</v>
      </c>
      <c r="H125" s="1"/>
      <c r="K125">
        <v>3</v>
      </c>
      <c r="M125">
        <v>18</v>
      </c>
      <c r="O125">
        <v>225</v>
      </c>
      <c r="V125">
        <v>2</v>
      </c>
      <c r="Z125" t="str">
        <f t="shared" si="2"/>
        <v/>
      </c>
      <c r="AD125" t="str">
        <f t="shared" si="3"/>
        <v>FLN</v>
      </c>
      <c r="AE125">
        <v>18</v>
      </c>
    </row>
    <row r="126" spans="1:31" ht="15" hidden="1" customHeight="1" x14ac:dyDescent="0.3">
      <c r="A126" t="s">
        <v>415</v>
      </c>
      <c r="C126" t="s">
        <v>150</v>
      </c>
      <c r="E126" t="s">
        <v>161</v>
      </c>
      <c r="F126" t="s">
        <v>39</v>
      </c>
      <c r="G126" s="1">
        <v>41807</v>
      </c>
      <c r="H126" s="1"/>
      <c r="J126" t="s">
        <v>150</v>
      </c>
      <c r="K126">
        <v>1</v>
      </c>
      <c r="M126">
        <v>16</v>
      </c>
      <c r="O126">
        <v>374</v>
      </c>
      <c r="S126">
        <v>22</v>
      </c>
      <c r="V126">
        <v>4</v>
      </c>
      <c r="Z126">
        <f t="shared" si="2"/>
        <v>38</v>
      </c>
      <c r="AD126" t="str">
        <f t="shared" si="3"/>
        <v>FLN</v>
      </c>
      <c r="AE126">
        <v>16</v>
      </c>
    </row>
    <row r="127" spans="1:31" ht="15" hidden="1" customHeight="1" x14ac:dyDescent="0.3">
      <c r="A127" t="s">
        <v>415</v>
      </c>
      <c r="C127" t="s">
        <v>150</v>
      </c>
      <c r="E127" t="s">
        <v>161</v>
      </c>
      <c r="F127" t="s">
        <v>39</v>
      </c>
      <c r="G127" s="1">
        <v>41807</v>
      </c>
      <c r="H127" s="1"/>
      <c r="K127">
        <v>2</v>
      </c>
      <c r="M127">
        <v>16</v>
      </c>
      <c r="O127">
        <v>410</v>
      </c>
      <c r="S127">
        <v>17</v>
      </c>
      <c r="V127">
        <v>4</v>
      </c>
      <c r="Z127">
        <f t="shared" si="2"/>
        <v>33</v>
      </c>
      <c r="AD127" t="str">
        <f t="shared" si="3"/>
        <v>FLN</v>
      </c>
      <c r="AE127">
        <v>16</v>
      </c>
    </row>
    <row r="128" spans="1:31" ht="15" hidden="1" customHeight="1" x14ac:dyDescent="0.3">
      <c r="A128" t="s">
        <v>415</v>
      </c>
      <c r="C128" t="s">
        <v>150</v>
      </c>
      <c r="E128" t="s">
        <v>161</v>
      </c>
      <c r="F128" t="s">
        <v>39</v>
      </c>
      <c r="G128" s="1">
        <v>41807</v>
      </c>
      <c r="H128" s="1"/>
      <c r="K128">
        <v>3</v>
      </c>
      <c r="M128">
        <v>16</v>
      </c>
      <c r="O128">
        <v>240</v>
      </c>
      <c r="S128">
        <v>20</v>
      </c>
      <c r="V128">
        <v>3</v>
      </c>
      <c r="Z128">
        <f t="shared" si="2"/>
        <v>36</v>
      </c>
      <c r="AD128" t="str">
        <f t="shared" si="3"/>
        <v>FLN</v>
      </c>
      <c r="AE128">
        <v>16</v>
      </c>
    </row>
    <row r="129" spans="1:31" ht="15" hidden="1" customHeight="1" x14ac:dyDescent="0.3">
      <c r="A129" t="s">
        <v>415</v>
      </c>
      <c r="C129" t="s">
        <v>150</v>
      </c>
      <c r="E129" t="s">
        <v>161</v>
      </c>
      <c r="F129" t="s">
        <v>39</v>
      </c>
      <c r="G129" s="1">
        <v>41807</v>
      </c>
      <c r="H129" s="1"/>
      <c r="K129">
        <v>4</v>
      </c>
      <c r="M129">
        <v>18</v>
      </c>
      <c r="V129">
        <v>3</v>
      </c>
      <c r="Z129" t="str">
        <f t="shared" si="2"/>
        <v/>
      </c>
      <c r="AD129" t="str">
        <f t="shared" si="3"/>
        <v>FLN</v>
      </c>
      <c r="AE129">
        <v>18</v>
      </c>
    </row>
    <row r="130" spans="1:31" ht="15" hidden="1" customHeight="1" x14ac:dyDescent="0.3">
      <c r="A130" t="s">
        <v>415</v>
      </c>
      <c r="C130" t="s">
        <v>126</v>
      </c>
      <c r="E130" t="s">
        <v>161</v>
      </c>
      <c r="F130" t="s">
        <v>155</v>
      </c>
      <c r="G130" s="1">
        <v>41802</v>
      </c>
      <c r="H130" s="1"/>
      <c r="J130" t="s">
        <v>126</v>
      </c>
      <c r="K130">
        <v>1</v>
      </c>
      <c r="M130">
        <v>15</v>
      </c>
      <c r="O130">
        <v>440</v>
      </c>
      <c r="Q130">
        <v>102</v>
      </c>
      <c r="S130">
        <v>27</v>
      </c>
      <c r="V130">
        <v>4</v>
      </c>
      <c r="Z130">
        <f t="shared" si="2"/>
        <v>42</v>
      </c>
      <c r="AD130" t="str">
        <f t="shared" si="3"/>
        <v>FLN</v>
      </c>
      <c r="AE130">
        <v>15</v>
      </c>
    </row>
    <row r="131" spans="1:31" ht="15" hidden="1" customHeight="1" x14ac:dyDescent="0.3">
      <c r="A131" t="s">
        <v>415</v>
      </c>
      <c r="C131" t="s">
        <v>126</v>
      </c>
      <c r="E131" t="s">
        <v>161</v>
      </c>
      <c r="F131" t="s">
        <v>155</v>
      </c>
      <c r="G131" s="1">
        <v>41802</v>
      </c>
      <c r="H131" s="1"/>
      <c r="K131">
        <v>2</v>
      </c>
      <c r="M131">
        <v>17</v>
      </c>
      <c r="O131">
        <v>400</v>
      </c>
      <c r="Q131">
        <v>111</v>
      </c>
      <c r="S131">
        <v>23</v>
      </c>
      <c r="V131">
        <v>4</v>
      </c>
      <c r="Z131">
        <f t="shared" ref="Z131:Z194" si="4">IF(S131="","",SUM(M131+R131+S131))</f>
        <v>40</v>
      </c>
      <c r="AD131" t="str">
        <f t="shared" ref="AD131:AD194" si="5">IF(OR(M131=N131,N131=""),"FLN","")</f>
        <v>FLN</v>
      </c>
      <c r="AE131">
        <v>17</v>
      </c>
    </row>
    <row r="132" spans="1:31" ht="15" hidden="1" customHeight="1" x14ac:dyDescent="0.3">
      <c r="A132" t="s">
        <v>415</v>
      </c>
      <c r="C132" t="s">
        <v>126</v>
      </c>
      <c r="E132" t="s">
        <v>161</v>
      </c>
      <c r="F132" t="s">
        <v>155</v>
      </c>
      <c r="G132" s="1">
        <v>41802</v>
      </c>
      <c r="H132" s="1"/>
      <c r="K132">
        <v>3</v>
      </c>
      <c r="M132">
        <v>16</v>
      </c>
      <c r="O132">
        <v>215</v>
      </c>
      <c r="Q132">
        <v>111</v>
      </c>
      <c r="V132">
        <v>3</v>
      </c>
      <c r="Z132" t="str">
        <f t="shared" si="4"/>
        <v/>
      </c>
      <c r="AD132" t="str">
        <f t="shared" si="5"/>
        <v>FLN</v>
      </c>
      <c r="AE132">
        <v>16</v>
      </c>
    </row>
    <row r="133" spans="1:31" ht="15" hidden="1" customHeight="1" x14ac:dyDescent="0.3">
      <c r="A133" t="s">
        <v>415</v>
      </c>
      <c r="C133" t="s">
        <v>153</v>
      </c>
      <c r="E133" t="s">
        <v>161</v>
      </c>
      <c r="F133" t="s">
        <v>155</v>
      </c>
      <c r="G133" s="1">
        <v>41807</v>
      </c>
      <c r="H133" s="1"/>
      <c r="J133" t="s">
        <v>153</v>
      </c>
      <c r="K133">
        <v>1</v>
      </c>
      <c r="M133">
        <v>15</v>
      </c>
      <c r="O133">
        <v>435</v>
      </c>
      <c r="S133">
        <v>19</v>
      </c>
      <c r="V133">
        <v>5</v>
      </c>
      <c r="Z133">
        <f t="shared" si="4"/>
        <v>34</v>
      </c>
      <c r="AD133" t="str">
        <f t="shared" si="5"/>
        <v>FLN</v>
      </c>
      <c r="AE133">
        <v>15</v>
      </c>
    </row>
    <row r="134" spans="1:31" ht="15" hidden="1" customHeight="1" x14ac:dyDescent="0.3">
      <c r="A134" t="s">
        <v>415</v>
      </c>
      <c r="C134" t="s">
        <v>153</v>
      </c>
      <c r="E134" t="s">
        <v>161</v>
      </c>
      <c r="F134" t="s">
        <v>155</v>
      </c>
      <c r="G134" s="1">
        <v>41807</v>
      </c>
      <c r="H134" s="1"/>
      <c r="K134">
        <v>2</v>
      </c>
      <c r="M134">
        <v>16</v>
      </c>
      <c r="O134">
        <v>470</v>
      </c>
      <c r="S134">
        <v>18</v>
      </c>
      <c r="V134">
        <v>5</v>
      </c>
      <c r="Z134">
        <f t="shared" si="4"/>
        <v>34</v>
      </c>
      <c r="AD134" t="str">
        <f t="shared" si="5"/>
        <v>FLN</v>
      </c>
      <c r="AE134">
        <v>16</v>
      </c>
    </row>
    <row r="135" spans="1:31" ht="15" hidden="1" customHeight="1" x14ac:dyDescent="0.3">
      <c r="A135" t="s">
        <v>415</v>
      </c>
      <c r="C135" t="s">
        <v>153</v>
      </c>
      <c r="E135" t="s">
        <v>161</v>
      </c>
      <c r="F135" t="s">
        <v>155</v>
      </c>
      <c r="G135" s="1">
        <v>41807</v>
      </c>
      <c r="H135" s="1"/>
      <c r="K135">
        <v>3</v>
      </c>
      <c r="M135">
        <v>14</v>
      </c>
      <c r="O135">
        <v>310</v>
      </c>
      <c r="S135">
        <v>21</v>
      </c>
      <c r="V135">
        <v>4</v>
      </c>
      <c r="Z135">
        <f t="shared" si="4"/>
        <v>35</v>
      </c>
      <c r="AD135" t="str">
        <f t="shared" si="5"/>
        <v>FLN</v>
      </c>
      <c r="AE135">
        <v>14</v>
      </c>
    </row>
    <row r="136" spans="1:31" ht="15" hidden="1" customHeight="1" x14ac:dyDescent="0.3">
      <c r="A136" t="s">
        <v>415</v>
      </c>
      <c r="C136" t="s">
        <v>151</v>
      </c>
      <c r="E136" t="s">
        <v>161</v>
      </c>
      <c r="F136" t="s">
        <v>155</v>
      </c>
      <c r="G136" s="1">
        <v>41807</v>
      </c>
      <c r="H136" s="1"/>
      <c r="J136" t="s">
        <v>151</v>
      </c>
      <c r="K136">
        <v>1</v>
      </c>
      <c r="M136">
        <v>17</v>
      </c>
      <c r="O136">
        <v>380</v>
      </c>
      <c r="S136">
        <v>22</v>
      </c>
      <c r="V136">
        <v>5</v>
      </c>
      <c r="Z136">
        <f t="shared" si="4"/>
        <v>39</v>
      </c>
      <c r="AD136" t="str">
        <f t="shared" si="5"/>
        <v>FLN</v>
      </c>
      <c r="AE136">
        <v>17</v>
      </c>
    </row>
    <row r="137" spans="1:31" ht="15" hidden="1" customHeight="1" x14ac:dyDescent="0.3">
      <c r="A137" t="s">
        <v>415</v>
      </c>
      <c r="C137" t="s">
        <v>151</v>
      </c>
      <c r="E137" t="s">
        <v>161</v>
      </c>
      <c r="F137" t="s">
        <v>155</v>
      </c>
      <c r="G137" s="1">
        <v>41807</v>
      </c>
      <c r="H137" s="1"/>
      <c r="K137">
        <v>2</v>
      </c>
      <c r="M137">
        <v>16</v>
      </c>
      <c r="O137">
        <v>445</v>
      </c>
      <c r="S137">
        <v>25</v>
      </c>
      <c r="V137">
        <v>5</v>
      </c>
      <c r="Z137">
        <f t="shared" si="4"/>
        <v>41</v>
      </c>
      <c r="AD137" t="str">
        <f t="shared" si="5"/>
        <v>FLN</v>
      </c>
      <c r="AE137">
        <v>16</v>
      </c>
    </row>
    <row r="138" spans="1:31" ht="15" hidden="1" customHeight="1" x14ac:dyDescent="0.3">
      <c r="A138" t="s">
        <v>415</v>
      </c>
      <c r="C138" t="s">
        <v>151</v>
      </c>
      <c r="E138" t="s">
        <v>161</v>
      </c>
      <c r="F138" t="s">
        <v>155</v>
      </c>
      <c r="G138" s="1">
        <v>41807</v>
      </c>
      <c r="H138" s="1"/>
      <c r="K138">
        <v>3</v>
      </c>
      <c r="M138">
        <v>16</v>
      </c>
      <c r="O138">
        <v>370</v>
      </c>
      <c r="S138">
        <v>23</v>
      </c>
      <c r="V138">
        <v>4</v>
      </c>
      <c r="Z138">
        <f t="shared" si="4"/>
        <v>39</v>
      </c>
      <c r="AD138" t="str">
        <f t="shared" si="5"/>
        <v>FLN</v>
      </c>
      <c r="AE138">
        <v>16</v>
      </c>
    </row>
    <row r="139" spans="1:31" ht="15" hidden="1" customHeight="1" x14ac:dyDescent="0.3">
      <c r="A139" t="s">
        <v>415</v>
      </c>
      <c r="C139" t="s">
        <v>151</v>
      </c>
      <c r="E139" t="s">
        <v>161</v>
      </c>
      <c r="F139" t="s">
        <v>155</v>
      </c>
      <c r="G139" s="1">
        <v>41807</v>
      </c>
      <c r="H139" s="1"/>
      <c r="K139">
        <v>4</v>
      </c>
      <c r="M139">
        <v>16</v>
      </c>
      <c r="V139">
        <v>3</v>
      </c>
      <c r="Z139" t="str">
        <f t="shared" si="4"/>
        <v/>
      </c>
      <c r="AD139" t="str">
        <f t="shared" si="5"/>
        <v>FLN</v>
      </c>
      <c r="AE139">
        <v>16</v>
      </c>
    </row>
    <row r="140" spans="1:31" ht="15" hidden="1" customHeight="1" x14ac:dyDescent="0.3">
      <c r="A140" t="s">
        <v>415</v>
      </c>
      <c r="C140" t="s">
        <v>152</v>
      </c>
      <c r="E140" t="s">
        <v>161</v>
      </c>
      <c r="F140" t="s">
        <v>155</v>
      </c>
      <c r="G140" s="1">
        <v>41807</v>
      </c>
      <c r="H140" s="1"/>
      <c r="J140" t="s">
        <v>152</v>
      </c>
      <c r="K140">
        <v>1</v>
      </c>
      <c r="M140">
        <v>15</v>
      </c>
      <c r="O140">
        <v>360</v>
      </c>
      <c r="S140">
        <v>23</v>
      </c>
      <c r="V140">
        <v>4</v>
      </c>
      <c r="Z140">
        <f t="shared" si="4"/>
        <v>38</v>
      </c>
      <c r="AD140" t="str">
        <f t="shared" si="5"/>
        <v>FLN</v>
      </c>
      <c r="AE140">
        <v>15</v>
      </c>
    </row>
    <row r="141" spans="1:31" ht="15" hidden="1" customHeight="1" x14ac:dyDescent="0.3">
      <c r="A141" t="s">
        <v>415</v>
      </c>
      <c r="C141" t="s">
        <v>152</v>
      </c>
      <c r="E141" t="s">
        <v>161</v>
      </c>
      <c r="F141" t="s">
        <v>155</v>
      </c>
      <c r="G141" s="1">
        <v>41807</v>
      </c>
      <c r="H141" s="1"/>
      <c r="K141">
        <v>2</v>
      </c>
      <c r="M141">
        <v>16</v>
      </c>
      <c r="O141">
        <v>400</v>
      </c>
      <c r="S141">
        <v>22</v>
      </c>
      <c r="V141">
        <v>4</v>
      </c>
      <c r="Z141">
        <f t="shared" si="4"/>
        <v>38</v>
      </c>
      <c r="AD141" t="str">
        <f t="shared" si="5"/>
        <v>FLN</v>
      </c>
      <c r="AE141">
        <v>16</v>
      </c>
    </row>
    <row r="142" spans="1:31" ht="15" hidden="1" customHeight="1" x14ac:dyDescent="0.3">
      <c r="A142" t="s">
        <v>415</v>
      </c>
      <c r="C142" t="s">
        <v>152</v>
      </c>
      <c r="E142" t="s">
        <v>161</v>
      </c>
      <c r="F142" t="s">
        <v>155</v>
      </c>
      <c r="G142" s="1">
        <v>41807</v>
      </c>
      <c r="H142" s="1"/>
      <c r="K142">
        <v>3</v>
      </c>
      <c r="M142">
        <v>16</v>
      </c>
      <c r="O142">
        <v>350</v>
      </c>
      <c r="S142">
        <v>21</v>
      </c>
      <c r="V142">
        <v>4</v>
      </c>
      <c r="Z142">
        <f t="shared" si="4"/>
        <v>37</v>
      </c>
      <c r="AD142" t="str">
        <f t="shared" si="5"/>
        <v>FLN</v>
      </c>
      <c r="AE142">
        <v>16</v>
      </c>
    </row>
    <row r="143" spans="1:31" ht="15" hidden="1" customHeight="1" x14ac:dyDescent="0.3">
      <c r="A143" t="s">
        <v>415</v>
      </c>
      <c r="C143" t="s">
        <v>152</v>
      </c>
      <c r="E143" t="s">
        <v>161</v>
      </c>
      <c r="F143" t="s">
        <v>155</v>
      </c>
      <c r="G143" s="1">
        <v>41807</v>
      </c>
      <c r="H143" s="1"/>
      <c r="K143">
        <v>4</v>
      </c>
      <c r="M143">
        <v>16</v>
      </c>
      <c r="O143">
        <v>276</v>
      </c>
      <c r="V143">
        <v>4</v>
      </c>
      <c r="Z143" t="str">
        <f t="shared" si="4"/>
        <v/>
      </c>
      <c r="AD143" t="str">
        <f t="shared" si="5"/>
        <v>FLN</v>
      </c>
      <c r="AE143">
        <v>16</v>
      </c>
    </row>
    <row r="144" spans="1:31" ht="15" hidden="1" customHeight="1" x14ac:dyDescent="0.3">
      <c r="A144" t="s">
        <v>415</v>
      </c>
      <c r="C144" t="s">
        <v>132</v>
      </c>
      <c r="E144" t="s">
        <v>161</v>
      </c>
      <c r="F144" t="s">
        <v>453</v>
      </c>
      <c r="G144" s="1">
        <v>41802</v>
      </c>
      <c r="H144" s="1"/>
      <c r="J144" t="s">
        <v>132</v>
      </c>
      <c r="K144">
        <v>1</v>
      </c>
      <c r="M144">
        <v>15</v>
      </c>
      <c r="O144">
        <v>475</v>
      </c>
      <c r="S144">
        <v>21</v>
      </c>
      <c r="V144">
        <v>5</v>
      </c>
      <c r="Z144">
        <f t="shared" si="4"/>
        <v>36</v>
      </c>
      <c r="AD144" t="str">
        <f t="shared" si="5"/>
        <v>FLN</v>
      </c>
      <c r="AE144">
        <v>15</v>
      </c>
    </row>
    <row r="145" spans="1:31" ht="15" hidden="1" customHeight="1" x14ac:dyDescent="0.3">
      <c r="A145" t="s">
        <v>415</v>
      </c>
      <c r="C145" t="s">
        <v>132</v>
      </c>
      <c r="E145" t="s">
        <v>161</v>
      </c>
      <c r="F145" t="s">
        <v>453</v>
      </c>
      <c r="G145" s="1">
        <v>41802</v>
      </c>
      <c r="H145" s="1"/>
      <c r="K145">
        <v>2</v>
      </c>
      <c r="M145">
        <v>17</v>
      </c>
      <c r="O145">
        <v>340</v>
      </c>
      <c r="S145">
        <v>19</v>
      </c>
      <c r="V145">
        <v>4</v>
      </c>
      <c r="Z145">
        <f t="shared" si="4"/>
        <v>36</v>
      </c>
      <c r="AD145" t="str">
        <f t="shared" si="5"/>
        <v>FLN</v>
      </c>
      <c r="AE145">
        <v>17</v>
      </c>
    </row>
    <row r="146" spans="1:31" ht="15" hidden="1" customHeight="1" x14ac:dyDescent="0.3">
      <c r="A146" t="s">
        <v>415</v>
      </c>
      <c r="C146" t="s">
        <v>132</v>
      </c>
      <c r="E146" t="s">
        <v>161</v>
      </c>
      <c r="F146" t="s">
        <v>453</v>
      </c>
      <c r="G146" s="1">
        <v>41802</v>
      </c>
      <c r="H146" s="1"/>
      <c r="K146">
        <v>3</v>
      </c>
      <c r="M146">
        <v>16</v>
      </c>
      <c r="O146">
        <v>315</v>
      </c>
      <c r="S146">
        <v>20</v>
      </c>
      <c r="V146">
        <v>4</v>
      </c>
      <c r="Z146">
        <f t="shared" si="4"/>
        <v>36</v>
      </c>
      <c r="AD146" t="str">
        <f t="shared" si="5"/>
        <v>FLN</v>
      </c>
      <c r="AE146">
        <v>16</v>
      </c>
    </row>
    <row r="147" spans="1:31" ht="15" hidden="1" customHeight="1" x14ac:dyDescent="0.3">
      <c r="A147" t="s">
        <v>415</v>
      </c>
      <c r="C147" t="s">
        <v>196</v>
      </c>
      <c r="E147" t="s">
        <v>161</v>
      </c>
      <c r="F147" t="s">
        <v>453</v>
      </c>
      <c r="G147" s="1">
        <v>41843</v>
      </c>
      <c r="H147" s="1"/>
      <c r="J147" t="s">
        <v>196</v>
      </c>
      <c r="K147">
        <v>1</v>
      </c>
      <c r="M147">
        <v>15</v>
      </c>
      <c r="O147">
        <v>360</v>
      </c>
      <c r="S147">
        <v>23</v>
      </c>
      <c r="V147">
        <v>6</v>
      </c>
      <c r="Z147">
        <f t="shared" si="4"/>
        <v>38</v>
      </c>
      <c r="AD147" t="str">
        <f t="shared" si="5"/>
        <v>FLN</v>
      </c>
      <c r="AE147">
        <v>15</v>
      </c>
    </row>
    <row r="148" spans="1:31" ht="15" hidden="1" customHeight="1" x14ac:dyDescent="0.3">
      <c r="A148" t="s">
        <v>415</v>
      </c>
      <c r="C148" t="s">
        <v>196</v>
      </c>
      <c r="E148" t="s">
        <v>161</v>
      </c>
      <c r="F148" t="s">
        <v>453</v>
      </c>
      <c r="G148" s="1">
        <v>41843</v>
      </c>
      <c r="H148" s="1"/>
      <c r="K148">
        <v>2</v>
      </c>
      <c r="M148">
        <v>15</v>
      </c>
      <c r="O148">
        <v>425</v>
      </c>
      <c r="S148">
        <v>24</v>
      </c>
      <c r="V148">
        <v>8</v>
      </c>
      <c r="Z148">
        <f t="shared" si="4"/>
        <v>39</v>
      </c>
      <c r="AD148" t="str">
        <f t="shared" si="5"/>
        <v>FLN</v>
      </c>
      <c r="AE148">
        <v>15</v>
      </c>
    </row>
    <row r="149" spans="1:31" ht="15" hidden="1" customHeight="1" x14ac:dyDescent="0.3">
      <c r="A149" t="s">
        <v>415</v>
      </c>
      <c r="C149" t="s">
        <v>192</v>
      </c>
      <c r="E149" t="s">
        <v>161</v>
      </c>
      <c r="F149" t="s">
        <v>453</v>
      </c>
      <c r="G149" s="1">
        <v>41843</v>
      </c>
      <c r="H149" s="1"/>
      <c r="J149" t="s">
        <v>192</v>
      </c>
      <c r="K149">
        <v>1</v>
      </c>
      <c r="M149">
        <v>17</v>
      </c>
      <c r="O149">
        <v>370</v>
      </c>
      <c r="S149">
        <v>17</v>
      </c>
      <c r="V149">
        <v>6</v>
      </c>
      <c r="Z149">
        <f t="shared" si="4"/>
        <v>34</v>
      </c>
      <c r="AD149" t="str">
        <f t="shared" si="5"/>
        <v>FLN</v>
      </c>
      <c r="AE149">
        <v>17</v>
      </c>
    </row>
    <row r="150" spans="1:31" ht="15" hidden="1" customHeight="1" x14ac:dyDescent="0.3">
      <c r="A150" t="s">
        <v>415</v>
      </c>
      <c r="C150" t="s">
        <v>192</v>
      </c>
      <c r="E150" t="s">
        <v>161</v>
      </c>
      <c r="F150" t="s">
        <v>453</v>
      </c>
      <c r="G150" s="1">
        <v>41843</v>
      </c>
      <c r="H150" s="1"/>
      <c r="K150">
        <v>2</v>
      </c>
      <c r="M150">
        <v>19</v>
      </c>
      <c r="O150">
        <v>335</v>
      </c>
      <c r="S150">
        <v>19</v>
      </c>
      <c r="V150">
        <v>7</v>
      </c>
      <c r="Z150">
        <f t="shared" si="4"/>
        <v>38</v>
      </c>
      <c r="AD150" t="str">
        <f t="shared" si="5"/>
        <v>FLN</v>
      </c>
      <c r="AE150">
        <v>19</v>
      </c>
    </row>
    <row r="151" spans="1:31" ht="15" hidden="1" customHeight="1" x14ac:dyDescent="0.3">
      <c r="A151" t="s">
        <v>415</v>
      </c>
      <c r="C151" t="s">
        <v>192</v>
      </c>
      <c r="E151" t="s">
        <v>161</v>
      </c>
      <c r="F151" t="s">
        <v>453</v>
      </c>
      <c r="G151" s="1">
        <v>41843</v>
      </c>
      <c r="H151" s="1"/>
      <c r="K151">
        <v>3</v>
      </c>
      <c r="M151">
        <v>15</v>
      </c>
      <c r="O151">
        <v>380</v>
      </c>
      <c r="S151">
        <v>19</v>
      </c>
      <c r="V151">
        <v>6</v>
      </c>
      <c r="Z151">
        <f t="shared" si="4"/>
        <v>34</v>
      </c>
      <c r="AD151" t="str">
        <f t="shared" si="5"/>
        <v>FLN</v>
      </c>
      <c r="AE151">
        <v>15</v>
      </c>
    </row>
    <row r="152" spans="1:31" ht="15" hidden="1" customHeight="1" x14ac:dyDescent="0.3">
      <c r="A152" t="s">
        <v>415</v>
      </c>
      <c r="C152" t="s">
        <v>192</v>
      </c>
      <c r="E152" t="s">
        <v>161</v>
      </c>
      <c r="F152" t="s">
        <v>453</v>
      </c>
      <c r="G152" s="1">
        <v>41843</v>
      </c>
      <c r="H152" s="1"/>
      <c r="K152">
        <v>4</v>
      </c>
      <c r="M152">
        <v>13</v>
      </c>
      <c r="O152">
        <v>335</v>
      </c>
      <c r="S152">
        <v>20</v>
      </c>
      <c r="V152">
        <v>6</v>
      </c>
      <c r="Z152">
        <f t="shared" si="4"/>
        <v>33</v>
      </c>
      <c r="AD152" t="str">
        <f t="shared" si="5"/>
        <v>FLN</v>
      </c>
      <c r="AE152">
        <v>13</v>
      </c>
    </row>
    <row r="153" spans="1:31" ht="15" hidden="1" customHeight="1" x14ac:dyDescent="0.3">
      <c r="A153" t="s">
        <v>415</v>
      </c>
      <c r="C153" t="s">
        <v>192</v>
      </c>
      <c r="E153" t="s">
        <v>161</v>
      </c>
      <c r="F153" t="s">
        <v>453</v>
      </c>
      <c r="G153" s="1">
        <v>41843</v>
      </c>
      <c r="H153" s="1"/>
      <c r="K153">
        <v>5</v>
      </c>
      <c r="M153">
        <v>15</v>
      </c>
      <c r="O153">
        <v>322</v>
      </c>
      <c r="S153">
        <v>17</v>
      </c>
      <c r="V153">
        <v>7</v>
      </c>
      <c r="Z153">
        <f t="shared" si="4"/>
        <v>32</v>
      </c>
      <c r="AD153" t="str">
        <f t="shared" si="5"/>
        <v>FLN</v>
      </c>
      <c r="AE153">
        <v>15</v>
      </c>
    </row>
    <row r="154" spans="1:31" ht="15" hidden="1" customHeight="1" x14ac:dyDescent="0.3">
      <c r="A154" t="s">
        <v>415</v>
      </c>
      <c r="C154" t="s">
        <v>194</v>
      </c>
      <c r="E154" t="s">
        <v>161</v>
      </c>
      <c r="F154" t="s">
        <v>453</v>
      </c>
      <c r="G154" s="1">
        <v>41843</v>
      </c>
      <c r="H154" s="1"/>
      <c r="J154" t="s">
        <v>194</v>
      </c>
      <c r="K154">
        <v>1</v>
      </c>
      <c r="M154">
        <v>16</v>
      </c>
      <c r="O154">
        <v>390</v>
      </c>
      <c r="Z154" t="str">
        <f t="shared" si="4"/>
        <v/>
      </c>
      <c r="AD154" t="str">
        <f t="shared" si="5"/>
        <v>FLN</v>
      </c>
      <c r="AE154">
        <v>16</v>
      </c>
    </row>
    <row r="155" spans="1:31" ht="15" hidden="1" customHeight="1" x14ac:dyDescent="0.3">
      <c r="A155" t="s">
        <v>415</v>
      </c>
      <c r="C155" t="s">
        <v>194</v>
      </c>
      <c r="E155" t="s">
        <v>161</v>
      </c>
      <c r="F155" t="s">
        <v>453</v>
      </c>
      <c r="G155" s="1">
        <v>41843</v>
      </c>
      <c r="H155" s="1"/>
      <c r="K155">
        <v>2</v>
      </c>
      <c r="M155">
        <v>15</v>
      </c>
      <c r="O155">
        <v>410</v>
      </c>
      <c r="S155">
        <v>21</v>
      </c>
      <c r="V155">
        <v>7</v>
      </c>
      <c r="Z155">
        <f t="shared" si="4"/>
        <v>36</v>
      </c>
      <c r="AD155" t="str">
        <f t="shared" si="5"/>
        <v>FLN</v>
      </c>
      <c r="AE155">
        <v>15</v>
      </c>
    </row>
    <row r="156" spans="1:31" ht="15" hidden="1" customHeight="1" x14ac:dyDescent="0.3">
      <c r="A156" t="s">
        <v>415</v>
      </c>
      <c r="C156" t="s">
        <v>194</v>
      </c>
      <c r="E156" t="s">
        <v>161</v>
      </c>
      <c r="F156" t="s">
        <v>453</v>
      </c>
      <c r="G156" s="1">
        <v>41843</v>
      </c>
      <c r="H156" s="1"/>
      <c r="K156">
        <v>3</v>
      </c>
      <c r="M156">
        <v>17</v>
      </c>
      <c r="O156">
        <v>430</v>
      </c>
      <c r="S156">
        <v>19</v>
      </c>
      <c r="V156">
        <v>8</v>
      </c>
      <c r="Z156">
        <f t="shared" si="4"/>
        <v>36</v>
      </c>
      <c r="AD156" t="str">
        <f t="shared" si="5"/>
        <v>FLN</v>
      </c>
      <c r="AE156">
        <v>17</v>
      </c>
    </row>
    <row r="157" spans="1:31" ht="15" hidden="1" customHeight="1" x14ac:dyDescent="0.3">
      <c r="A157" t="s">
        <v>415</v>
      </c>
      <c r="C157" t="s">
        <v>228</v>
      </c>
      <c r="E157" t="s">
        <v>161</v>
      </c>
      <c r="F157" t="s">
        <v>453</v>
      </c>
      <c r="G157" s="1">
        <v>41849</v>
      </c>
      <c r="H157" s="1"/>
      <c r="J157" t="s">
        <v>228</v>
      </c>
      <c r="K157">
        <v>1</v>
      </c>
      <c r="M157">
        <v>18</v>
      </c>
      <c r="O157">
        <v>350</v>
      </c>
      <c r="V157">
        <v>6</v>
      </c>
      <c r="Z157" t="str">
        <f t="shared" si="4"/>
        <v/>
      </c>
      <c r="AD157" t="str">
        <f t="shared" si="5"/>
        <v>FLN</v>
      </c>
      <c r="AE157">
        <v>18</v>
      </c>
    </row>
    <row r="158" spans="1:31" ht="15" hidden="1" customHeight="1" x14ac:dyDescent="0.3">
      <c r="A158" t="s">
        <v>415</v>
      </c>
      <c r="C158" t="s">
        <v>228</v>
      </c>
      <c r="E158" t="s">
        <v>161</v>
      </c>
      <c r="F158" t="s">
        <v>453</v>
      </c>
      <c r="G158" s="1">
        <v>41849</v>
      </c>
      <c r="H158" s="1"/>
      <c r="K158">
        <v>2</v>
      </c>
      <c r="M158">
        <v>16</v>
      </c>
      <c r="O158">
        <v>295</v>
      </c>
      <c r="S158">
        <v>17</v>
      </c>
      <c r="V158">
        <v>6</v>
      </c>
      <c r="Z158">
        <f t="shared" si="4"/>
        <v>33</v>
      </c>
      <c r="AD158" t="str">
        <f t="shared" si="5"/>
        <v>FLN</v>
      </c>
      <c r="AE158">
        <v>16</v>
      </c>
    </row>
    <row r="159" spans="1:31" ht="15" hidden="1" customHeight="1" x14ac:dyDescent="0.3">
      <c r="A159" t="s">
        <v>415</v>
      </c>
      <c r="C159" t="s">
        <v>228</v>
      </c>
      <c r="E159" t="s">
        <v>161</v>
      </c>
      <c r="F159" t="s">
        <v>453</v>
      </c>
      <c r="G159" s="1">
        <v>41849</v>
      </c>
      <c r="H159" s="1"/>
      <c r="K159">
        <v>3</v>
      </c>
      <c r="M159">
        <v>16</v>
      </c>
      <c r="O159">
        <v>300</v>
      </c>
      <c r="S159">
        <v>18</v>
      </c>
      <c r="V159">
        <v>7</v>
      </c>
      <c r="Z159">
        <f t="shared" si="4"/>
        <v>34</v>
      </c>
      <c r="AD159" t="str">
        <f t="shared" si="5"/>
        <v>FLN</v>
      </c>
      <c r="AE159">
        <v>16</v>
      </c>
    </row>
    <row r="160" spans="1:31" ht="15" hidden="1" customHeight="1" x14ac:dyDescent="0.3">
      <c r="A160" t="s">
        <v>415</v>
      </c>
      <c r="C160" t="s">
        <v>228</v>
      </c>
      <c r="E160" t="s">
        <v>161</v>
      </c>
      <c r="F160" t="s">
        <v>453</v>
      </c>
      <c r="G160" s="1">
        <v>41849</v>
      </c>
      <c r="H160" s="1"/>
      <c r="K160">
        <v>4</v>
      </c>
      <c r="M160">
        <v>19</v>
      </c>
      <c r="Z160" t="str">
        <f t="shared" si="4"/>
        <v/>
      </c>
      <c r="AD160" t="str">
        <f t="shared" si="5"/>
        <v>FLN</v>
      </c>
      <c r="AE160">
        <v>19</v>
      </c>
    </row>
    <row r="161" spans="1:31" ht="15" hidden="1" customHeight="1" x14ac:dyDescent="0.3">
      <c r="A161" t="s">
        <v>415</v>
      </c>
      <c r="C161" t="s">
        <v>149</v>
      </c>
      <c r="E161" t="s">
        <v>161</v>
      </c>
      <c r="F161" t="s">
        <v>162</v>
      </c>
      <c r="G161" s="1">
        <v>41807</v>
      </c>
      <c r="H161" s="1"/>
      <c r="J161" t="s">
        <v>149</v>
      </c>
      <c r="K161">
        <v>1</v>
      </c>
      <c r="M161">
        <v>12</v>
      </c>
      <c r="O161">
        <v>350</v>
      </c>
      <c r="V161">
        <v>4</v>
      </c>
      <c r="Z161" t="str">
        <f t="shared" si="4"/>
        <v/>
      </c>
      <c r="AD161" t="str">
        <f t="shared" si="5"/>
        <v>FLN</v>
      </c>
      <c r="AE161">
        <v>12</v>
      </c>
    </row>
    <row r="162" spans="1:31" ht="15" hidden="1" customHeight="1" x14ac:dyDescent="0.3">
      <c r="A162" t="s">
        <v>415</v>
      </c>
      <c r="C162" t="s">
        <v>149</v>
      </c>
      <c r="E162" t="s">
        <v>161</v>
      </c>
      <c r="F162" t="s">
        <v>162</v>
      </c>
      <c r="G162" s="1">
        <v>41807</v>
      </c>
      <c r="H162" s="1"/>
      <c r="K162">
        <v>2</v>
      </c>
      <c r="M162">
        <v>12</v>
      </c>
      <c r="O162">
        <v>390</v>
      </c>
      <c r="S162">
        <v>19</v>
      </c>
      <c r="V162">
        <v>4</v>
      </c>
      <c r="Z162">
        <f t="shared" si="4"/>
        <v>31</v>
      </c>
      <c r="AD162" t="str">
        <f t="shared" si="5"/>
        <v>FLN</v>
      </c>
      <c r="AE162">
        <v>12</v>
      </c>
    </row>
    <row r="163" spans="1:31" ht="15" hidden="1" customHeight="1" x14ac:dyDescent="0.3">
      <c r="A163" t="s">
        <v>415</v>
      </c>
      <c r="C163" t="s">
        <v>149</v>
      </c>
      <c r="E163" t="s">
        <v>161</v>
      </c>
      <c r="F163" t="s">
        <v>162</v>
      </c>
      <c r="G163" s="1">
        <v>41807</v>
      </c>
      <c r="H163" s="1"/>
      <c r="K163">
        <v>3</v>
      </c>
      <c r="M163">
        <v>15</v>
      </c>
      <c r="O163">
        <v>367</v>
      </c>
      <c r="S163">
        <v>23</v>
      </c>
      <c r="V163">
        <v>5</v>
      </c>
      <c r="Z163">
        <f t="shared" si="4"/>
        <v>38</v>
      </c>
      <c r="AD163" t="str">
        <f t="shared" si="5"/>
        <v>FLN</v>
      </c>
      <c r="AE163">
        <v>15</v>
      </c>
    </row>
    <row r="164" spans="1:31" ht="15" hidden="1" customHeight="1" x14ac:dyDescent="0.3">
      <c r="A164" t="s">
        <v>415</v>
      </c>
      <c r="C164" t="s">
        <v>149</v>
      </c>
      <c r="E164" t="s">
        <v>161</v>
      </c>
      <c r="F164" t="s">
        <v>162</v>
      </c>
      <c r="G164" s="1">
        <v>41807</v>
      </c>
      <c r="H164" s="1"/>
      <c r="K164">
        <v>4</v>
      </c>
      <c r="M164">
        <v>14</v>
      </c>
      <c r="O164">
        <v>200</v>
      </c>
      <c r="V164">
        <v>4</v>
      </c>
      <c r="Z164" t="str">
        <f t="shared" si="4"/>
        <v/>
      </c>
      <c r="AD164" t="str">
        <f t="shared" si="5"/>
        <v>FLN</v>
      </c>
      <c r="AE164">
        <v>14</v>
      </c>
    </row>
    <row r="165" spans="1:31" ht="15" hidden="1" customHeight="1" x14ac:dyDescent="0.3">
      <c r="A165" t="s">
        <v>415</v>
      </c>
      <c r="C165" t="s">
        <v>147</v>
      </c>
      <c r="E165" t="s">
        <v>161</v>
      </c>
      <c r="F165" t="s">
        <v>162</v>
      </c>
      <c r="G165" s="1">
        <v>41807</v>
      </c>
      <c r="H165" s="1"/>
      <c r="J165" t="s">
        <v>147</v>
      </c>
      <c r="K165">
        <v>1</v>
      </c>
      <c r="M165">
        <v>15</v>
      </c>
      <c r="O165">
        <v>383</v>
      </c>
      <c r="S165">
        <v>24</v>
      </c>
      <c r="V165">
        <v>4</v>
      </c>
      <c r="Z165">
        <f t="shared" si="4"/>
        <v>39</v>
      </c>
      <c r="AD165" t="str">
        <f t="shared" si="5"/>
        <v>FLN</v>
      </c>
      <c r="AE165">
        <v>15</v>
      </c>
    </row>
    <row r="166" spans="1:31" ht="15" hidden="1" customHeight="1" x14ac:dyDescent="0.3">
      <c r="A166" t="s">
        <v>415</v>
      </c>
      <c r="C166" t="s">
        <v>147</v>
      </c>
      <c r="E166" t="s">
        <v>161</v>
      </c>
      <c r="F166" t="s">
        <v>162</v>
      </c>
      <c r="G166" s="1">
        <v>41807</v>
      </c>
      <c r="H166" s="1"/>
      <c r="K166">
        <v>2</v>
      </c>
      <c r="M166">
        <v>14</v>
      </c>
      <c r="O166">
        <v>335</v>
      </c>
      <c r="S166">
        <v>25</v>
      </c>
      <c r="V166">
        <v>3</v>
      </c>
      <c r="Z166">
        <f t="shared" si="4"/>
        <v>39</v>
      </c>
      <c r="AD166" t="str">
        <f t="shared" si="5"/>
        <v>FLN</v>
      </c>
      <c r="AE166">
        <v>14</v>
      </c>
    </row>
    <row r="167" spans="1:31" ht="15" hidden="1" customHeight="1" x14ac:dyDescent="0.3">
      <c r="A167" t="s">
        <v>415</v>
      </c>
      <c r="C167" t="s">
        <v>147</v>
      </c>
      <c r="E167" t="s">
        <v>161</v>
      </c>
      <c r="F167" t="s">
        <v>162</v>
      </c>
      <c r="G167" s="1">
        <v>41807</v>
      </c>
      <c r="H167" s="1"/>
      <c r="K167">
        <v>3</v>
      </c>
      <c r="M167">
        <v>15</v>
      </c>
      <c r="O167">
        <v>420</v>
      </c>
      <c r="S167">
        <v>24</v>
      </c>
      <c r="V167">
        <v>4</v>
      </c>
      <c r="Z167">
        <f t="shared" si="4"/>
        <v>39</v>
      </c>
      <c r="AD167" t="str">
        <f t="shared" si="5"/>
        <v>FLN</v>
      </c>
      <c r="AE167">
        <v>15</v>
      </c>
    </row>
    <row r="168" spans="1:31" ht="15" hidden="1" customHeight="1" x14ac:dyDescent="0.3">
      <c r="A168" t="s">
        <v>415</v>
      </c>
      <c r="C168" t="s">
        <v>147</v>
      </c>
      <c r="E168" t="s">
        <v>161</v>
      </c>
      <c r="F168" t="s">
        <v>162</v>
      </c>
      <c r="G168" s="1">
        <v>41807</v>
      </c>
      <c r="H168" s="1"/>
      <c r="K168">
        <v>4</v>
      </c>
      <c r="M168">
        <v>14</v>
      </c>
      <c r="O168">
        <v>280</v>
      </c>
      <c r="S168">
        <v>23</v>
      </c>
      <c r="V168">
        <v>3</v>
      </c>
      <c r="Z168">
        <f t="shared" si="4"/>
        <v>37</v>
      </c>
      <c r="AD168" t="str">
        <f t="shared" si="5"/>
        <v>FLN</v>
      </c>
      <c r="AE168">
        <v>14</v>
      </c>
    </row>
    <row r="169" spans="1:31" ht="15" hidden="1" customHeight="1" x14ac:dyDescent="0.3">
      <c r="A169" t="s">
        <v>415</v>
      </c>
      <c r="C169" t="s">
        <v>193</v>
      </c>
      <c r="E169" t="s">
        <v>161</v>
      </c>
      <c r="F169" t="s">
        <v>162</v>
      </c>
      <c r="G169" s="1">
        <v>41843</v>
      </c>
      <c r="H169" s="1"/>
      <c r="J169" t="s">
        <v>193</v>
      </c>
      <c r="K169">
        <v>1</v>
      </c>
      <c r="M169">
        <v>14</v>
      </c>
      <c r="O169">
        <v>320</v>
      </c>
      <c r="S169">
        <v>22</v>
      </c>
      <c r="V169">
        <v>4</v>
      </c>
      <c r="Z169">
        <f t="shared" si="4"/>
        <v>36</v>
      </c>
      <c r="AD169" t="str">
        <f t="shared" si="5"/>
        <v>FLN</v>
      </c>
      <c r="AE169">
        <v>14</v>
      </c>
    </row>
    <row r="170" spans="1:31" ht="15" hidden="1" customHeight="1" x14ac:dyDescent="0.3">
      <c r="A170" t="s">
        <v>415</v>
      </c>
      <c r="C170" t="s">
        <v>193</v>
      </c>
      <c r="E170" t="s">
        <v>161</v>
      </c>
      <c r="F170" t="s">
        <v>162</v>
      </c>
      <c r="G170" s="1">
        <v>41843</v>
      </c>
      <c r="H170" s="1"/>
      <c r="K170">
        <v>2</v>
      </c>
      <c r="M170">
        <v>15</v>
      </c>
      <c r="O170">
        <v>380</v>
      </c>
      <c r="S170">
        <v>20</v>
      </c>
      <c r="V170">
        <v>5</v>
      </c>
      <c r="Z170">
        <f t="shared" si="4"/>
        <v>35</v>
      </c>
      <c r="AD170" t="str">
        <f t="shared" si="5"/>
        <v>FLN</v>
      </c>
      <c r="AE170">
        <v>15</v>
      </c>
    </row>
    <row r="171" spans="1:31" ht="15" hidden="1" customHeight="1" x14ac:dyDescent="0.3">
      <c r="A171" t="s">
        <v>415</v>
      </c>
      <c r="C171" t="s">
        <v>193</v>
      </c>
      <c r="E171" t="s">
        <v>161</v>
      </c>
      <c r="F171" t="s">
        <v>162</v>
      </c>
      <c r="G171" s="1">
        <v>41843</v>
      </c>
      <c r="H171" s="1"/>
      <c r="K171">
        <v>3</v>
      </c>
      <c r="M171">
        <v>15</v>
      </c>
      <c r="O171">
        <v>386</v>
      </c>
      <c r="S171">
        <v>22</v>
      </c>
      <c r="V171">
        <v>5</v>
      </c>
      <c r="Z171">
        <f t="shared" si="4"/>
        <v>37</v>
      </c>
      <c r="AD171" t="str">
        <f t="shared" si="5"/>
        <v>FLN</v>
      </c>
      <c r="AE171">
        <v>15</v>
      </c>
    </row>
    <row r="172" spans="1:31" ht="15" hidden="1" customHeight="1" x14ac:dyDescent="0.3">
      <c r="A172" t="s">
        <v>415</v>
      </c>
      <c r="C172" t="s">
        <v>193</v>
      </c>
      <c r="E172" t="s">
        <v>161</v>
      </c>
      <c r="F172" t="s">
        <v>162</v>
      </c>
      <c r="G172" s="1">
        <v>41843</v>
      </c>
      <c r="H172" s="1"/>
      <c r="K172">
        <v>4</v>
      </c>
      <c r="M172">
        <v>14</v>
      </c>
      <c r="O172">
        <v>345</v>
      </c>
      <c r="S172">
        <v>22</v>
      </c>
      <c r="V172">
        <v>5</v>
      </c>
      <c r="Z172">
        <f t="shared" si="4"/>
        <v>36</v>
      </c>
      <c r="AD172" t="str">
        <f t="shared" si="5"/>
        <v>FLN</v>
      </c>
      <c r="AE172">
        <v>14</v>
      </c>
    </row>
    <row r="173" spans="1:31" ht="15" hidden="1" customHeight="1" x14ac:dyDescent="0.3">
      <c r="A173" t="s">
        <v>415</v>
      </c>
      <c r="C173" t="s">
        <v>191</v>
      </c>
      <c r="E173" t="s">
        <v>161</v>
      </c>
      <c r="F173" t="s">
        <v>162</v>
      </c>
      <c r="G173" s="1">
        <v>41843</v>
      </c>
      <c r="H173" s="1"/>
      <c r="J173" t="s">
        <v>191</v>
      </c>
      <c r="K173">
        <v>1</v>
      </c>
      <c r="M173">
        <v>14</v>
      </c>
      <c r="O173">
        <v>460</v>
      </c>
      <c r="S173">
        <v>20</v>
      </c>
      <c r="V173">
        <v>5</v>
      </c>
      <c r="Z173">
        <f t="shared" si="4"/>
        <v>34</v>
      </c>
      <c r="AD173" t="str">
        <f t="shared" si="5"/>
        <v>FLN</v>
      </c>
      <c r="AE173">
        <v>14</v>
      </c>
    </row>
    <row r="174" spans="1:31" ht="15" hidden="1" customHeight="1" x14ac:dyDescent="0.3">
      <c r="A174" t="s">
        <v>415</v>
      </c>
      <c r="C174" t="s">
        <v>191</v>
      </c>
      <c r="E174" t="s">
        <v>161</v>
      </c>
      <c r="F174" t="s">
        <v>162</v>
      </c>
      <c r="G174" s="1">
        <v>41843</v>
      </c>
      <c r="H174" s="1"/>
      <c r="K174">
        <v>2</v>
      </c>
      <c r="M174">
        <v>13</v>
      </c>
      <c r="O174">
        <v>415</v>
      </c>
      <c r="S174">
        <v>20</v>
      </c>
      <c r="V174">
        <v>4</v>
      </c>
      <c r="Z174">
        <f t="shared" si="4"/>
        <v>33</v>
      </c>
      <c r="AD174" t="str">
        <f t="shared" si="5"/>
        <v>FLN</v>
      </c>
      <c r="AE174">
        <v>13</v>
      </c>
    </row>
    <row r="175" spans="1:31" ht="15" hidden="1" customHeight="1" x14ac:dyDescent="0.3">
      <c r="A175" t="s">
        <v>415</v>
      </c>
      <c r="C175" t="s">
        <v>191</v>
      </c>
      <c r="E175" t="s">
        <v>161</v>
      </c>
      <c r="F175" t="s">
        <v>162</v>
      </c>
      <c r="G175" s="1">
        <v>41843</v>
      </c>
      <c r="H175" s="1"/>
      <c r="K175">
        <v>3</v>
      </c>
      <c r="M175">
        <v>14</v>
      </c>
      <c r="O175">
        <v>340</v>
      </c>
      <c r="S175">
        <v>21</v>
      </c>
      <c r="V175">
        <v>5</v>
      </c>
      <c r="Z175">
        <f t="shared" si="4"/>
        <v>35</v>
      </c>
      <c r="AD175" t="str">
        <f t="shared" si="5"/>
        <v>FLN</v>
      </c>
      <c r="AE175">
        <v>14</v>
      </c>
    </row>
    <row r="176" spans="1:31" ht="15" hidden="1" customHeight="1" x14ac:dyDescent="0.3">
      <c r="A176" t="s">
        <v>415</v>
      </c>
      <c r="C176" t="s">
        <v>191</v>
      </c>
      <c r="E176" t="s">
        <v>161</v>
      </c>
      <c r="F176" t="s">
        <v>162</v>
      </c>
      <c r="G176" s="1">
        <v>41843</v>
      </c>
      <c r="H176" s="1"/>
      <c r="K176">
        <v>4</v>
      </c>
      <c r="M176">
        <v>14</v>
      </c>
      <c r="O176">
        <v>310</v>
      </c>
      <c r="S176">
        <v>22</v>
      </c>
      <c r="V176">
        <v>4</v>
      </c>
      <c r="Z176">
        <f t="shared" si="4"/>
        <v>36</v>
      </c>
      <c r="AD176" t="str">
        <f t="shared" si="5"/>
        <v>FLN</v>
      </c>
      <c r="AE176">
        <v>14</v>
      </c>
    </row>
    <row r="177" spans="1:31" ht="15" hidden="1" customHeight="1" x14ac:dyDescent="0.3">
      <c r="A177" t="s">
        <v>415</v>
      </c>
      <c r="C177" t="s">
        <v>191</v>
      </c>
      <c r="E177" t="s">
        <v>161</v>
      </c>
      <c r="F177" t="s">
        <v>162</v>
      </c>
      <c r="G177" s="1">
        <v>41843</v>
      </c>
      <c r="H177" s="1"/>
      <c r="K177">
        <v>5</v>
      </c>
      <c r="M177">
        <v>15</v>
      </c>
      <c r="O177">
        <v>385</v>
      </c>
      <c r="S177">
        <v>24</v>
      </c>
      <c r="V177">
        <v>5</v>
      </c>
      <c r="Z177">
        <f t="shared" si="4"/>
        <v>39</v>
      </c>
      <c r="AD177" t="str">
        <f t="shared" si="5"/>
        <v>FLN</v>
      </c>
      <c r="AE177">
        <v>15</v>
      </c>
    </row>
    <row r="178" spans="1:31" ht="15" hidden="1" customHeight="1" x14ac:dyDescent="0.3">
      <c r="A178" t="s">
        <v>415</v>
      </c>
      <c r="C178" t="s">
        <v>197</v>
      </c>
      <c r="E178" t="s">
        <v>161</v>
      </c>
      <c r="F178" t="s">
        <v>162</v>
      </c>
      <c r="G178" s="1">
        <v>41843</v>
      </c>
      <c r="H178" s="1"/>
      <c r="J178" t="s">
        <v>197</v>
      </c>
      <c r="K178">
        <v>1</v>
      </c>
      <c r="M178">
        <v>14</v>
      </c>
      <c r="O178">
        <v>405</v>
      </c>
      <c r="S178">
        <v>22</v>
      </c>
      <c r="V178">
        <v>5</v>
      </c>
      <c r="Z178">
        <f t="shared" si="4"/>
        <v>36</v>
      </c>
      <c r="AD178" t="str">
        <f t="shared" si="5"/>
        <v>FLN</v>
      </c>
      <c r="AE178">
        <v>14</v>
      </c>
    </row>
    <row r="179" spans="1:31" ht="15" hidden="1" customHeight="1" x14ac:dyDescent="0.3">
      <c r="A179" t="s">
        <v>415</v>
      </c>
      <c r="C179" t="s">
        <v>197</v>
      </c>
      <c r="E179" t="s">
        <v>161</v>
      </c>
      <c r="F179" t="s">
        <v>162</v>
      </c>
      <c r="G179" s="1">
        <v>41843</v>
      </c>
      <c r="H179" s="1"/>
      <c r="K179">
        <v>2</v>
      </c>
      <c r="M179">
        <v>14</v>
      </c>
      <c r="O179">
        <v>355</v>
      </c>
      <c r="S179">
        <v>26</v>
      </c>
      <c r="V179">
        <v>4</v>
      </c>
      <c r="Z179">
        <f t="shared" si="4"/>
        <v>40</v>
      </c>
      <c r="AD179" t="str">
        <f t="shared" si="5"/>
        <v>FLN</v>
      </c>
      <c r="AE179">
        <v>14</v>
      </c>
    </row>
    <row r="180" spans="1:31" ht="15" hidden="1" customHeight="1" x14ac:dyDescent="0.3">
      <c r="A180" t="s">
        <v>415</v>
      </c>
      <c r="C180" t="s">
        <v>197</v>
      </c>
      <c r="E180" t="s">
        <v>161</v>
      </c>
      <c r="F180" t="s">
        <v>162</v>
      </c>
      <c r="G180" s="1">
        <v>41843</v>
      </c>
      <c r="H180" s="1"/>
      <c r="K180">
        <v>3</v>
      </c>
      <c r="M180">
        <v>13</v>
      </c>
      <c r="O180">
        <v>270</v>
      </c>
      <c r="S180">
        <v>20</v>
      </c>
      <c r="V180">
        <v>4</v>
      </c>
      <c r="Z180">
        <f t="shared" si="4"/>
        <v>33</v>
      </c>
      <c r="AD180" t="str">
        <f t="shared" si="5"/>
        <v>FLN</v>
      </c>
      <c r="AE180">
        <v>13</v>
      </c>
    </row>
    <row r="181" spans="1:31" ht="15" hidden="1" customHeight="1" x14ac:dyDescent="0.3">
      <c r="A181" t="s">
        <v>415</v>
      </c>
      <c r="C181" t="s">
        <v>231</v>
      </c>
      <c r="E181" t="s">
        <v>161</v>
      </c>
      <c r="F181" t="s">
        <v>36</v>
      </c>
      <c r="G181" s="1">
        <v>41849</v>
      </c>
      <c r="H181" s="1"/>
      <c r="J181" t="s">
        <v>231</v>
      </c>
      <c r="K181">
        <v>1</v>
      </c>
      <c r="M181">
        <v>16</v>
      </c>
      <c r="O181">
        <v>380</v>
      </c>
      <c r="S181">
        <v>22</v>
      </c>
      <c r="V181">
        <v>6</v>
      </c>
      <c r="Z181">
        <f t="shared" si="4"/>
        <v>38</v>
      </c>
      <c r="AD181" t="str">
        <f t="shared" si="5"/>
        <v>FLN</v>
      </c>
      <c r="AE181">
        <v>16</v>
      </c>
    </row>
    <row r="182" spans="1:31" ht="15" hidden="1" customHeight="1" x14ac:dyDescent="0.3">
      <c r="A182" t="s">
        <v>415</v>
      </c>
      <c r="C182" t="s">
        <v>231</v>
      </c>
      <c r="E182" t="s">
        <v>161</v>
      </c>
      <c r="F182" t="s">
        <v>36</v>
      </c>
      <c r="G182" s="1">
        <v>41849</v>
      </c>
      <c r="H182" s="1"/>
      <c r="K182">
        <v>2</v>
      </c>
      <c r="M182">
        <v>16</v>
      </c>
      <c r="O182">
        <v>345</v>
      </c>
      <c r="S182">
        <v>21</v>
      </c>
      <c r="V182">
        <v>6</v>
      </c>
      <c r="Z182">
        <f t="shared" si="4"/>
        <v>37</v>
      </c>
      <c r="AD182" t="str">
        <f t="shared" si="5"/>
        <v>FLN</v>
      </c>
      <c r="AE182">
        <v>16</v>
      </c>
    </row>
    <row r="183" spans="1:31" ht="15" hidden="1" customHeight="1" x14ac:dyDescent="0.3">
      <c r="A183" t="s">
        <v>415</v>
      </c>
      <c r="C183" t="s">
        <v>231</v>
      </c>
      <c r="E183" t="s">
        <v>161</v>
      </c>
      <c r="F183" t="s">
        <v>36</v>
      </c>
      <c r="G183" s="1">
        <v>41849</v>
      </c>
      <c r="H183" s="1"/>
      <c r="K183">
        <v>3</v>
      </c>
      <c r="M183">
        <v>17</v>
      </c>
      <c r="Z183" t="str">
        <f t="shared" si="4"/>
        <v/>
      </c>
      <c r="AD183" t="str">
        <f t="shared" si="5"/>
        <v>FLN</v>
      </c>
      <c r="AE183">
        <v>17</v>
      </c>
    </row>
    <row r="184" spans="1:31" ht="15" hidden="1" customHeight="1" x14ac:dyDescent="0.3">
      <c r="A184" t="s">
        <v>415</v>
      </c>
      <c r="C184" t="s">
        <v>231</v>
      </c>
      <c r="E184" t="s">
        <v>161</v>
      </c>
      <c r="F184" t="s">
        <v>36</v>
      </c>
      <c r="G184" s="1">
        <v>41849</v>
      </c>
      <c r="H184" s="1"/>
      <c r="K184">
        <v>4</v>
      </c>
      <c r="M184">
        <v>17</v>
      </c>
      <c r="Z184" t="str">
        <f t="shared" si="4"/>
        <v/>
      </c>
      <c r="AD184" t="str">
        <f t="shared" si="5"/>
        <v>FLN</v>
      </c>
      <c r="AE184">
        <v>17</v>
      </c>
    </row>
    <row r="185" spans="1:31" ht="15" hidden="1" customHeight="1" x14ac:dyDescent="0.3">
      <c r="A185" t="s">
        <v>415</v>
      </c>
      <c r="C185" t="s">
        <v>234</v>
      </c>
      <c r="E185" t="s">
        <v>161</v>
      </c>
      <c r="F185" t="s">
        <v>36</v>
      </c>
      <c r="G185" s="1">
        <v>41849</v>
      </c>
      <c r="H185" s="1"/>
      <c r="J185" t="s">
        <v>234</v>
      </c>
      <c r="K185">
        <v>1</v>
      </c>
      <c r="M185">
        <v>16</v>
      </c>
      <c r="O185">
        <v>340</v>
      </c>
      <c r="Z185" t="str">
        <f t="shared" si="4"/>
        <v/>
      </c>
      <c r="AD185" t="str">
        <f t="shared" si="5"/>
        <v>FLN</v>
      </c>
      <c r="AE185">
        <v>16</v>
      </c>
    </row>
    <row r="186" spans="1:31" ht="15" hidden="1" customHeight="1" x14ac:dyDescent="0.3">
      <c r="A186" t="s">
        <v>415</v>
      </c>
      <c r="C186" t="s">
        <v>234</v>
      </c>
      <c r="E186" t="s">
        <v>161</v>
      </c>
      <c r="F186" t="s">
        <v>36</v>
      </c>
      <c r="G186" s="1">
        <v>41849</v>
      </c>
      <c r="H186" s="1"/>
      <c r="K186">
        <v>2</v>
      </c>
      <c r="M186">
        <v>18</v>
      </c>
      <c r="O186">
        <v>340</v>
      </c>
      <c r="Z186" t="str">
        <f t="shared" si="4"/>
        <v/>
      </c>
      <c r="AD186" t="str">
        <f t="shared" si="5"/>
        <v>FLN</v>
      </c>
      <c r="AE186">
        <v>18</v>
      </c>
    </row>
    <row r="187" spans="1:31" ht="15" hidden="1" customHeight="1" x14ac:dyDescent="0.3">
      <c r="A187" t="s">
        <v>415</v>
      </c>
      <c r="C187" t="s">
        <v>234</v>
      </c>
      <c r="E187" t="s">
        <v>161</v>
      </c>
      <c r="F187" t="s">
        <v>36</v>
      </c>
      <c r="G187" s="1">
        <v>41849</v>
      </c>
      <c r="H187" s="1"/>
      <c r="K187">
        <v>3</v>
      </c>
      <c r="M187">
        <v>19</v>
      </c>
      <c r="Z187" t="str">
        <f t="shared" si="4"/>
        <v/>
      </c>
      <c r="AD187" t="str">
        <f t="shared" si="5"/>
        <v>FLN</v>
      </c>
      <c r="AE187">
        <v>19</v>
      </c>
    </row>
    <row r="188" spans="1:31" ht="15" hidden="1" customHeight="1" x14ac:dyDescent="0.3">
      <c r="A188" t="s">
        <v>415</v>
      </c>
      <c r="C188" t="s">
        <v>230</v>
      </c>
      <c r="E188" t="s">
        <v>161</v>
      </c>
      <c r="F188" t="s">
        <v>36</v>
      </c>
      <c r="G188" s="1">
        <v>41849</v>
      </c>
      <c r="H188" s="1"/>
      <c r="J188" t="s">
        <v>230</v>
      </c>
      <c r="K188">
        <v>1</v>
      </c>
      <c r="M188">
        <v>18</v>
      </c>
      <c r="O188">
        <v>390</v>
      </c>
      <c r="S188">
        <v>19</v>
      </c>
      <c r="V188">
        <v>7</v>
      </c>
      <c r="Z188">
        <f t="shared" si="4"/>
        <v>37</v>
      </c>
      <c r="AD188" t="str">
        <f t="shared" si="5"/>
        <v>FLN</v>
      </c>
      <c r="AE188">
        <v>18</v>
      </c>
    </row>
    <row r="189" spans="1:31" ht="15" hidden="1" customHeight="1" x14ac:dyDescent="0.3">
      <c r="A189" t="s">
        <v>415</v>
      </c>
      <c r="C189" t="s">
        <v>230</v>
      </c>
      <c r="E189" t="s">
        <v>161</v>
      </c>
      <c r="F189" t="s">
        <v>36</v>
      </c>
      <c r="G189" s="1">
        <v>41849</v>
      </c>
      <c r="H189" s="1"/>
      <c r="K189">
        <v>2</v>
      </c>
      <c r="M189">
        <v>18</v>
      </c>
      <c r="O189">
        <v>300</v>
      </c>
      <c r="V189">
        <v>8</v>
      </c>
      <c r="Z189" t="str">
        <f t="shared" si="4"/>
        <v/>
      </c>
      <c r="AD189" t="str">
        <f t="shared" si="5"/>
        <v>FLN</v>
      </c>
      <c r="AE189">
        <v>18</v>
      </c>
    </row>
    <row r="190" spans="1:31" ht="15" hidden="1" customHeight="1" x14ac:dyDescent="0.3">
      <c r="A190" t="s">
        <v>415</v>
      </c>
      <c r="C190" t="s">
        <v>230</v>
      </c>
      <c r="E190" t="s">
        <v>161</v>
      </c>
      <c r="F190" t="s">
        <v>36</v>
      </c>
      <c r="G190" s="1">
        <v>41849</v>
      </c>
      <c r="H190" s="1"/>
      <c r="K190">
        <v>3</v>
      </c>
      <c r="M190">
        <v>17</v>
      </c>
      <c r="Z190" t="str">
        <f t="shared" si="4"/>
        <v/>
      </c>
      <c r="AD190" t="str">
        <f t="shared" si="5"/>
        <v>FLN</v>
      </c>
      <c r="AE190">
        <v>17</v>
      </c>
    </row>
    <row r="191" spans="1:31" ht="15" hidden="1" customHeight="1" x14ac:dyDescent="0.3">
      <c r="A191" t="s">
        <v>415</v>
      </c>
      <c r="C191" t="s">
        <v>222</v>
      </c>
      <c r="E191" t="s">
        <v>161</v>
      </c>
      <c r="F191" t="s">
        <v>36</v>
      </c>
      <c r="G191" s="1">
        <v>41849</v>
      </c>
      <c r="H191" s="1"/>
      <c r="J191" t="s">
        <v>222</v>
      </c>
      <c r="K191">
        <v>1</v>
      </c>
      <c r="M191">
        <v>17</v>
      </c>
      <c r="O191">
        <v>295</v>
      </c>
      <c r="S191">
        <v>21</v>
      </c>
      <c r="V191">
        <v>6</v>
      </c>
      <c r="Z191">
        <f t="shared" si="4"/>
        <v>38</v>
      </c>
      <c r="AD191" t="str">
        <f t="shared" si="5"/>
        <v>FLN</v>
      </c>
      <c r="AE191">
        <v>17</v>
      </c>
    </row>
    <row r="192" spans="1:31" ht="15" hidden="1" customHeight="1" x14ac:dyDescent="0.3">
      <c r="A192" t="s">
        <v>415</v>
      </c>
      <c r="C192" t="s">
        <v>222</v>
      </c>
      <c r="E192" t="s">
        <v>161</v>
      </c>
      <c r="F192" t="s">
        <v>36</v>
      </c>
      <c r="G192" s="1">
        <v>41849</v>
      </c>
      <c r="H192" s="1"/>
      <c r="K192">
        <v>2</v>
      </c>
      <c r="M192">
        <v>19</v>
      </c>
      <c r="O192">
        <v>290</v>
      </c>
      <c r="Z192" t="str">
        <f t="shared" si="4"/>
        <v/>
      </c>
      <c r="AD192" t="str">
        <f t="shared" si="5"/>
        <v>FLN</v>
      </c>
      <c r="AE192">
        <v>19</v>
      </c>
    </row>
    <row r="193" spans="1:31" ht="15" hidden="1" customHeight="1" x14ac:dyDescent="0.3">
      <c r="A193" t="s">
        <v>415</v>
      </c>
      <c r="C193" t="s">
        <v>135</v>
      </c>
      <c r="E193" t="s">
        <v>161</v>
      </c>
      <c r="F193" t="s">
        <v>160</v>
      </c>
      <c r="G193" s="1">
        <v>41802</v>
      </c>
      <c r="H193" s="1"/>
      <c r="J193" t="s">
        <v>135</v>
      </c>
      <c r="K193">
        <v>1</v>
      </c>
      <c r="M193">
        <v>14</v>
      </c>
      <c r="O193">
        <v>470</v>
      </c>
      <c r="S193">
        <v>20</v>
      </c>
      <c r="V193">
        <v>4</v>
      </c>
      <c r="Z193">
        <f t="shared" si="4"/>
        <v>34</v>
      </c>
      <c r="AD193" t="str">
        <f t="shared" si="5"/>
        <v>FLN</v>
      </c>
      <c r="AE193">
        <v>14</v>
      </c>
    </row>
    <row r="194" spans="1:31" ht="15" hidden="1" customHeight="1" x14ac:dyDescent="0.3">
      <c r="A194" t="s">
        <v>415</v>
      </c>
      <c r="C194" t="s">
        <v>135</v>
      </c>
      <c r="E194" t="s">
        <v>161</v>
      </c>
      <c r="F194" t="s">
        <v>160</v>
      </c>
      <c r="G194" s="1">
        <v>41802</v>
      </c>
      <c r="H194" s="1"/>
      <c r="K194">
        <v>2</v>
      </c>
      <c r="M194">
        <v>15</v>
      </c>
      <c r="O194">
        <v>475</v>
      </c>
      <c r="S194">
        <v>19</v>
      </c>
      <c r="V194">
        <v>4</v>
      </c>
      <c r="Z194">
        <f t="shared" si="4"/>
        <v>34</v>
      </c>
      <c r="AD194" t="str">
        <f t="shared" si="5"/>
        <v>FLN</v>
      </c>
      <c r="AE194">
        <v>15</v>
      </c>
    </row>
    <row r="195" spans="1:31" ht="15" hidden="1" customHeight="1" x14ac:dyDescent="0.3">
      <c r="A195" t="s">
        <v>415</v>
      </c>
      <c r="C195" t="s">
        <v>135</v>
      </c>
      <c r="E195" t="s">
        <v>161</v>
      </c>
      <c r="F195" t="s">
        <v>160</v>
      </c>
      <c r="G195" s="1">
        <v>41802</v>
      </c>
      <c r="H195" s="1"/>
      <c r="K195">
        <v>3</v>
      </c>
      <c r="M195">
        <v>15</v>
      </c>
      <c r="O195">
        <v>425</v>
      </c>
      <c r="S195">
        <v>20</v>
      </c>
      <c r="V195">
        <v>4</v>
      </c>
      <c r="Z195">
        <f t="shared" ref="Z195:Z258" si="6">IF(S195="","",SUM(M195+R195+S195))</f>
        <v>35</v>
      </c>
      <c r="AD195" t="str">
        <f t="shared" ref="AD195:AD258" si="7">IF(OR(M195=N195,N195=""),"FLN","")</f>
        <v>FLN</v>
      </c>
      <c r="AE195">
        <v>15</v>
      </c>
    </row>
    <row r="196" spans="1:31" ht="15" hidden="1" customHeight="1" x14ac:dyDescent="0.3">
      <c r="A196" t="s">
        <v>415</v>
      </c>
      <c r="C196" t="s">
        <v>135</v>
      </c>
      <c r="E196" t="s">
        <v>161</v>
      </c>
      <c r="F196" t="s">
        <v>160</v>
      </c>
      <c r="G196" s="1">
        <v>41802</v>
      </c>
      <c r="H196" s="1"/>
      <c r="K196">
        <v>4</v>
      </c>
      <c r="M196">
        <v>15</v>
      </c>
      <c r="O196">
        <v>340</v>
      </c>
      <c r="S196">
        <v>18</v>
      </c>
      <c r="V196">
        <v>4</v>
      </c>
      <c r="Z196">
        <f t="shared" si="6"/>
        <v>33</v>
      </c>
      <c r="AD196" t="str">
        <f t="shared" si="7"/>
        <v>FLN</v>
      </c>
      <c r="AE196">
        <v>15</v>
      </c>
    </row>
    <row r="197" spans="1:31" ht="15" hidden="1" customHeight="1" x14ac:dyDescent="0.3">
      <c r="A197" t="s">
        <v>415</v>
      </c>
      <c r="C197" t="s">
        <v>128</v>
      </c>
      <c r="E197" t="s">
        <v>161</v>
      </c>
      <c r="F197" t="s">
        <v>160</v>
      </c>
      <c r="G197" s="1">
        <v>41802</v>
      </c>
      <c r="H197" s="1"/>
      <c r="J197" t="s">
        <v>128</v>
      </c>
      <c r="K197">
        <v>1</v>
      </c>
      <c r="M197">
        <v>16</v>
      </c>
      <c r="O197">
        <v>490</v>
      </c>
      <c r="Q197">
        <v>142</v>
      </c>
      <c r="S197">
        <v>22</v>
      </c>
      <c r="V197">
        <v>4</v>
      </c>
      <c r="Z197">
        <f t="shared" si="6"/>
        <v>38</v>
      </c>
      <c r="AD197" t="str">
        <f t="shared" si="7"/>
        <v>FLN</v>
      </c>
      <c r="AE197">
        <v>16</v>
      </c>
    </row>
    <row r="198" spans="1:31" ht="15" hidden="1" customHeight="1" x14ac:dyDescent="0.3">
      <c r="A198" t="s">
        <v>415</v>
      </c>
      <c r="C198" t="s">
        <v>128</v>
      </c>
      <c r="E198" t="s">
        <v>161</v>
      </c>
      <c r="F198" t="s">
        <v>160</v>
      </c>
      <c r="G198" s="1">
        <v>41802</v>
      </c>
      <c r="H198" s="1"/>
      <c r="K198">
        <v>2</v>
      </c>
      <c r="M198">
        <v>13</v>
      </c>
      <c r="O198">
        <v>380</v>
      </c>
      <c r="Q198">
        <v>162</v>
      </c>
      <c r="S198">
        <v>19</v>
      </c>
      <c r="V198">
        <v>4</v>
      </c>
      <c r="Z198">
        <f t="shared" si="6"/>
        <v>32</v>
      </c>
      <c r="AD198" t="str">
        <f t="shared" si="7"/>
        <v>FLN</v>
      </c>
      <c r="AE198">
        <v>13</v>
      </c>
    </row>
    <row r="199" spans="1:31" ht="15" hidden="1" customHeight="1" x14ac:dyDescent="0.3">
      <c r="A199" t="s">
        <v>415</v>
      </c>
      <c r="C199" t="s">
        <v>128</v>
      </c>
      <c r="E199" t="s">
        <v>161</v>
      </c>
      <c r="F199" t="s">
        <v>160</v>
      </c>
      <c r="G199" s="1">
        <v>41802</v>
      </c>
      <c r="H199" s="1"/>
      <c r="K199">
        <v>3</v>
      </c>
      <c r="M199">
        <v>17</v>
      </c>
      <c r="O199">
        <v>203</v>
      </c>
      <c r="Q199">
        <v>152</v>
      </c>
      <c r="V199">
        <v>3</v>
      </c>
      <c r="Z199" t="str">
        <f t="shared" si="6"/>
        <v/>
      </c>
      <c r="AD199" t="str">
        <f t="shared" si="7"/>
        <v>FLN</v>
      </c>
      <c r="AE199">
        <v>17</v>
      </c>
    </row>
    <row r="200" spans="1:31" ht="15" hidden="1" customHeight="1" x14ac:dyDescent="0.3">
      <c r="A200" t="s">
        <v>415</v>
      </c>
      <c r="C200" t="s">
        <v>134</v>
      </c>
      <c r="E200" t="s">
        <v>161</v>
      </c>
      <c r="F200" t="s">
        <v>160</v>
      </c>
      <c r="G200" s="1">
        <v>41802</v>
      </c>
      <c r="H200" s="1"/>
      <c r="J200" t="s">
        <v>134</v>
      </c>
      <c r="K200">
        <v>1</v>
      </c>
      <c r="M200">
        <v>15</v>
      </c>
      <c r="O200">
        <v>475</v>
      </c>
      <c r="S200">
        <v>20</v>
      </c>
      <c r="V200">
        <v>4</v>
      </c>
      <c r="Z200">
        <f t="shared" si="6"/>
        <v>35</v>
      </c>
      <c r="AD200" t="str">
        <f t="shared" si="7"/>
        <v>FLN</v>
      </c>
      <c r="AE200">
        <v>15</v>
      </c>
    </row>
    <row r="201" spans="1:31" ht="15" hidden="1" customHeight="1" x14ac:dyDescent="0.3">
      <c r="A201" t="s">
        <v>415</v>
      </c>
      <c r="C201" t="s">
        <v>134</v>
      </c>
      <c r="E201" t="s">
        <v>161</v>
      </c>
      <c r="F201" t="s">
        <v>160</v>
      </c>
      <c r="G201" s="1">
        <v>41802</v>
      </c>
      <c r="H201" s="1"/>
      <c r="K201">
        <v>2</v>
      </c>
      <c r="M201">
        <v>14</v>
      </c>
      <c r="O201">
        <v>425</v>
      </c>
      <c r="S201">
        <v>20</v>
      </c>
      <c r="V201">
        <v>4</v>
      </c>
      <c r="Z201">
        <f t="shared" si="6"/>
        <v>34</v>
      </c>
      <c r="AD201" t="str">
        <f t="shared" si="7"/>
        <v>FLN</v>
      </c>
      <c r="AE201">
        <v>14</v>
      </c>
    </row>
    <row r="202" spans="1:31" ht="15" hidden="1" customHeight="1" x14ac:dyDescent="0.3">
      <c r="A202" t="s">
        <v>415</v>
      </c>
      <c r="C202" t="s">
        <v>134</v>
      </c>
      <c r="E202" t="s">
        <v>161</v>
      </c>
      <c r="F202" t="s">
        <v>160</v>
      </c>
      <c r="G202" s="1">
        <v>41802</v>
      </c>
      <c r="H202" s="1"/>
      <c r="K202">
        <v>3</v>
      </c>
      <c r="M202">
        <v>14</v>
      </c>
      <c r="O202">
        <v>503</v>
      </c>
      <c r="S202">
        <v>20</v>
      </c>
      <c r="V202">
        <v>4</v>
      </c>
      <c r="Z202">
        <f t="shared" si="6"/>
        <v>34</v>
      </c>
      <c r="AD202" t="str">
        <f t="shared" si="7"/>
        <v>FLN</v>
      </c>
      <c r="AE202">
        <v>14</v>
      </c>
    </row>
    <row r="203" spans="1:31" ht="15" hidden="1" customHeight="1" x14ac:dyDescent="0.3">
      <c r="A203" t="s">
        <v>415</v>
      </c>
      <c r="C203" t="s">
        <v>145</v>
      </c>
      <c r="E203" t="s">
        <v>161</v>
      </c>
      <c r="F203" t="s">
        <v>160</v>
      </c>
      <c r="G203" s="1">
        <v>41807</v>
      </c>
      <c r="H203" s="1"/>
      <c r="J203" t="s">
        <v>145</v>
      </c>
      <c r="K203">
        <v>1</v>
      </c>
      <c r="M203">
        <v>15</v>
      </c>
      <c r="O203">
        <v>365</v>
      </c>
      <c r="S203">
        <v>20</v>
      </c>
      <c r="V203">
        <v>3</v>
      </c>
      <c r="Z203">
        <f t="shared" si="6"/>
        <v>35</v>
      </c>
      <c r="AD203" t="str">
        <f t="shared" si="7"/>
        <v>FLN</v>
      </c>
      <c r="AE203">
        <v>15</v>
      </c>
    </row>
    <row r="204" spans="1:31" ht="15" hidden="1" customHeight="1" x14ac:dyDescent="0.3">
      <c r="A204" t="s">
        <v>415</v>
      </c>
      <c r="C204" t="s">
        <v>145</v>
      </c>
      <c r="E204" t="s">
        <v>161</v>
      </c>
      <c r="F204" t="s">
        <v>160</v>
      </c>
      <c r="G204" s="1">
        <v>41807</v>
      </c>
      <c r="H204" s="1"/>
      <c r="K204">
        <v>2</v>
      </c>
      <c r="M204">
        <v>14</v>
      </c>
      <c r="Z204" t="str">
        <f t="shared" si="6"/>
        <v/>
      </c>
      <c r="AD204" t="str">
        <f t="shared" si="7"/>
        <v>FLN</v>
      </c>
      <c r="AE204">
        <v>14</v>
      </c>
    </row>
    <row r="205" spans="1:31" ht="15" hidden="1" customHeight="1" x14ac:dyDescent="0.3">
      <c r="A205" t="s">
        <v>415</v>
      </c>
      <c r="C205" t="s">
        <v>145</v>
      </c>
      <c r="E205" t="s">
        <v>161</v>
      </c>
      <c r="F205" t="s">
        <v>160</v>
      </c>
      <c r="G205" s="1">
        <v>41807</v>
      </c>
      <c r="H205" s="1"/>
      <c r="K205">
        <v>3</v>
      </c>
      <c r="M205">
        <v>15</v>
      </c>
      <c r="O205">
        <v>390</v>
      </c>
      <c r="S205">
        <v>22</v>
      </c>
      <c r="V205">
        <v>4</v>
      </c>
      <c r="Z205">
        <f t="shared" si="6"/>
        <v>37</v>
      </c>
      <c r="AD205" t="str">
        <f t="shared" si="7"/>
        <v>FLN</v>
      </c>
      <c r="AE205">
        <v>15</v>
      </c>
    </row>
    <row r="206" spans="1:31" ht="15" hidden="1" customHeight="1" x14ac:dyDescent="0.3">
      <c r="A206" t="s">
        <v>415</v>
      </c>
      <c r="C206" t="s">
        <v>145</v>
      </c>
      <c r="E206" t="s">
        <v>161</v>
      </c>
      <c r="F206" t="s">
        <v>160</v>
      </c>
      <c r="G206" s="1">
        <v>41807</v>
      </c>
      <c r="H206" s="1"/>
      <c r="K206">
        <v>4</v>
      </c>
      <c r="M206">
        <v>15</v>
      </c>
      <c r="O206">
        <v>400</v>
      </c>
      <c r="S206">
        <v>15</v>
      </c>
      <c r="V206">
        <v>4</v>
      </c>
      <c r="Z206">
        <f t="shared" si="6"/>
        <v>30</v>
      </c>
      <c r="AD206" t="str">
        <f t="shared" si="7"/>
        <v>FLN</v>
      </c>
      <c r="AE206">
        <v>15</v>
      </c>
    </row>
    <row r="207" spans="1:31" ht="15" hidden="1" customHeight="1" x14ac:dyDescent="0.3">
      <c r="A207" t="s">
        <v>415</v>
      </c>
      <c r="C207" t="s">
        <v>131</v>
      </c>
      <c r="E207" t="s">
        <v>161</v>
      </c>
      <c r="F207" t="s">
        <v>158</v>
      </c>
      <c r="G207" s="1">
        <v>41802</v>
      </c>
      <c r="H207" s="1"/>
      <c r="J207" t="s">
        <v>131</v>
      </c>
      <c r="K207">
        <v>1</v>
      </c>
      <c r="M207">
        <v>15</v>
      </c>
      <c r="O207">
        <v>480</v>
      </c>
      <c r="S207">
        <v>21</v>
      </c>
      <c r="V207">
        <v>4</v>
      </c>
      <c r="Z207">
        <f t="shared" si="6"/>
        <v>36</v>
      </c>
      <c r="AD207" t="str">
        <f t="shared" si="7"/>
        <v>FLN</v>
      </c>
      <c r="AE207">
        <v>15</v>
      </c>
    </row>
    <row r="208" spans="1:31" ht="15" hidden="1" customHeight="1" x14ac:dyDescent="0.3">
      <c r="A208" t="s">
        <v>415</v>
      </c>
      <c r="C208" t="s">
        <v>131</v>
      </c>
      <c r="E208" t="s">
        <v>161</v>
      </c>
      <c r="F208" t="s">
        <v>158</v>
      </c>
      <c r="G208" s="1">
        <v>41802</v>
      </c>
      <c r="H208" s="1"/>
      <c r="K208">
        <v>2</v>
      </c>
      <c r="M208">
        <v>13</v>
      </c>
      <c r="O208">
        <v>520</v>
      </c>
      <c r="S208">
        <v>22</v>
      </c>
      <c r="V208">
        <v>5</v>
      </c>
      <c r="Z208">
        <f t="shared" si="6"/>
        <v>35</v>
      </c>
      <c r="AD208" t="str">
        <f t="shared" si="7"/>
        <v>FLN</v>
      </c>
      <c r="AE208">
        <v>13</v>
      </c>
    </row>
    <row r="209" spans="1:31" ht="15" hidden="1" customHeight="1" x14ac:dyDescent="0.3">
      <c r="A209" t="s">
        <v>415</v>
      </c>
      <c r="C209" t="s">
        <v>131</v>
      </c>
      <c r="E209" t="s">
        <v>161</v>
      </c>
      <c r="F209" t="s">
        <v>158</v>
      </c>
      <c r="G209" s="1">
        <v>41802</v>
      </c>
      <c r="H209" s="1"/>
      <c r="K209">
        <v>3</v>
      </c>
      <c r="M209">
        <v>16</v>
      </c>
      <c r="O209">
        <v>520</v>
      </c>
      <c r="S209">
        <v>24</v>
      </c>
      <c r="V209">
        <v>5</v>
      </c>
      <c r="Z209">
        <f t="shared" si="6"/>
        <v>40</v>
      </c>
      <c r="AD209" t="str">
        <f t="shared" si="7"/>
        <v>FLN</v>
      </c>
      <c r="AE209">
        <v>16</v>
      </c>
    </row>
    <row r="210" spans="1:31" ht="15" hidden="1" customHeight="1" x14ac:dyDescent="0.3">
      <c r="A210" t="s">
        <v>415</v>
      </c>
      <c r="C210" t="s">
        <v>131</v>
      </c>
      <c r="E210" t="s">
        <v>161</v>
      </c>
      <c r="F210" t="s">
        <v>158</v>
      </c>
      <c r="G210" s="1">
        <v>41802</v>
      </c>
      <c r="H210" s="1"/>
      <c r="K210">
        <v>4</v>
      </c>
      <c r="M210">
        <v>16</v>
      </c>
      <c r="O210">
        <v>480</v>
      </c>
      <c r="S210">
        <v>25</v>
      </c>
      <c r="V210">
        <v>4</v>
      </c>
      <c r="Z210">
        <f t="shared" si="6"/>
        <v>41</v>
      </c>
      <c r="AD210" t="str">
        <f t="shared" si="7"/>
        <v>FLN</v>
      </c>
      <c r="AE210">
        <v>16</v>
      </c>
    </row>
    <row r="211" spans="1:31" ht="15" hidden="1" customHeight="1" x14ac:dyDescent="0.3">
      <c r="A211" t="s">
        <v>415</v>
      </c>
      <c r="C211" t="s">
        <v>101</v>
      </c>
      <c r="E211" t="s">
        <v>161</v>
      </c>
      <c r="F211" t="s">
        <v>38</v>
      </c>
      <c r="G211" s="1">
        <v>41780</v>
      </c>
      <c r="H211" s="1"/>
      <c r="J211" t="s">
        <v>101</v>
      </c>
      <c r="K211">
        <v>1</v>
      </c>
      <c r="M211">
        <v>9</v>
      </c>
      <c r="O211">
        <v>365</v>
      </c>
      <c r="S211">
        <v>19</v>
      </c>
      <c r="V211">
        <v>3</v>
      </c>
      <c r="Z211">
        <f t="shared" si="6"/>
        <v>28</v>
      </c>
      <c r="AD211" t="str">
        <f t="shared" si="7"/>
        <v>FLN</v>
      </c>
      <c r="AE211">
        <v>9</v>
      </c>
    </row>
    <row r="212" spans="1:31" ht="15" hidden="1" customHeight="1" x14ac:dyDescent="0.3">
      <c r="A212" t="s">
        <v>415</v>
      </c>
      <c r="C212" t="s">
        <v>101</v>
      </c>
      <c r="E212" t="s">
        <v>161</v>
      </c>
      <c r="F212" t="s">
        <v>38</v>
      </c>
      <c r="G212" s="1">
        <v>41780</v>
      </c>
      <c r="H212" s="1"/>
      <c r="K212">
        <v>2</v>
      </c>
      <c r="M212">
        <v>11</v>
      </c>
      <c r="O212">
        <v>443</v>
      </c>
      <c r="S212">
        <v>20</v>
      </c>
      <c r="V212">
        <v>3</v>
      </c>
      <c r="Z212">
        <f t="shared" si="6"/>
        <v>31</v>
      </c>
      <c r="AD212" t="str">
        <f t="shared" si="7"/>
        <v>FLN</v>
      </c>
      <c r="AE212">
        <v>11</v>
      </c>
    </row>
    <row r="213" spans="1:31" ht="15" hidden="1" customHeight="1" x14ac:dyDescent="0.3">
      <c r="A213" t="s">
        <v>415</v>
      </c>
      <c r="C213" t="s">
        <v>98</v>
      </c>
      <c r="E213" t="s">
        <v>161</v>
      </c>
      <c r="F213" t="s">
        <v>38</v>
      </c>
      <c r="G213" s="1">
        <v>41780</v>
      </c>
      <c r="H213" s="1"/>
      <c r="J213" t="s">
        <v>98</v>
      </c>
      <c r="K213">
        <v>1</v>
      </c>
      <c r="M213">
        <v>10</v>
      </c>
      <c r="O213">
        <v>460</v>
      </c>
      <c r="S213">
        <v>21</v>
      </c>
      <c r="V213">
        <v>3</v>
      </c>
      <c r="Z213">
        <f t="shared" si="6"/>
        <v>31</v>
      </c>
      <c r="AD213" t="str">
        <f t="shared" si="7"/>
        <v>FLN</v>
      </c>
      <c r="AE213">
        <v>10</v>
      </c>
    </row>
    <row r="214" spans="1:31" ht="15" hidden="1" customHeight="1" x14ac:dyDescent="0.3">
      <c r="A214" t="s">
        <v>415</v>
      </c>
      <c r="C214" t="s">
        <v>98</v>
      </c>
      <c r="E214" t="s">
        <v>161</v>
      </c>
      <c r="F214" t="s">
        <v>38</v>
      </c>
      <c r="G214" s="1">
        <v>41780</v>
      </c>
      <c r="H214" s="1"/>
      <c r="K214">
        <v>2</v>
      </c>
      <c r="M214">
        <v>10</v>
      </c>
      <c r="O214">
        <v>375</v>
      </c>
      <c r="S214">
        <v>20</v>
      </c>
      <c r="V214">
        <v>3</v>
      </c>
      <c r="Z214">
        <f t="shared" si="6"/>
        <v>30</v>
      </c>
      <c r="AD214" t="str">
        <f t="shared" si="7"/>
        <v>FLN</v>
      </c>
      <c r="AE214">
        <v>10</v>
      </c>
    </row>
    <row r="215" spans="1:31" ht="15" hidden="1" customHeight="1" x14ac:dyDescent="0.3">
      <c r="A215" t="s">
        <v>415</v>
      </c>
      <c r="C215" t="s">
        <v>98</v>
      </c>
      <c r="E215" t="s">
        <v>161</v>
      </c>
      <c r="F215" t="s">
        <v>38</v>
      </c>
      <c r="G215" s="1">
        <v>41780</v>
      </c>
      <c r="H215" s="1"/>
      <c r="K215">
        <v>3</v>
      </c>
      <c r="M215">
        <v>10</v>
      </c>
      <c r="O215">
        <v>445</v>
      </c>
      <c r="S215">
        <v>22</v>
      </c>
      <c r="V215">
        <v>3</v>
      </c>
      <c r="Z215">
        <f t="shared" si="6"/>
        <v>32</v>
      </c>
      <c r="AD215" t="str">
        <f t="shared" si="7"/>
        <v>FLN</v>
      </c>
      <c r="AE215">
        <v>10</v>
      </c>
    </row>
    <row r="216" spans="1:31" ht="15" hidden="1" customHeight="1" x14ac:dyDescent="0.3">
      <c r="A216" t="s">
        <v>415</v>
      </c>
      <c r="C216" t="s">
        <v>100</v>
      </c>
      <c r="E216" t="s">
        <v>161</v>
      </c>
      <c r="F216" t="s">
        <v>38</v>
      </c>
      <c r="G216" s="1">
        <v>41780</v>
      </c>
      <c r="H216" s="1"/>
      <c r="J216" t="s">
        <v>100</v>
      </c>
      <c r="K216">
        <v>1</v>
      </c>
      <c r="M216">
        <v>11</v>
      </c>
      <c r="O216">
        <v>220</v>
      </c>
      <c r="V216">
        <v>3</v>
      </c>
      <c r="Z216" t="str">
        <f t="shared" si="6"/>
        <v/>
      </c>
      <c r="AD216" t="str">
        <f t="shared" si="7"/>
        <v>FLN</v>
      </c>
      <c r="AE216">
        <v>11</v>
      </c>
    </row>
    <row r="217" spans="1:31" ht="15" hidden="1" customHeight="1" x14ac:dyDescent="0.3">
      <c r="A217" t="s">
        <v>415</v>
      </c>
      <c r="C217" t="s">
        <v>100</v>
      </c>
      <c r="E217" t="s">
        <v>161</v>
      </c>
      <c r="F217" t="s">
        <v>38</v>
      </c>
      <c r="G217" s="1">
        <v>41780</v>
      </c>
      <c r="H217" s="1"/>
      <c r="K217">
        <v>2</v>
      </c>
      <c r="M217">
        <v>9</v>
      </c>
      <c r="O217">
        <v>385</v>
      </c>
      <c r="S217">
        <v>20</v>
      </c>
      <c r="V217">
        <v>3</v>
      </c>
      <c r="Z217">
        <f t="shared" si="6"/>
        <v>29</v>
      </c>
      <c r="AD217" t="str">
        <f t="shared" si="7"/>
        <v>FLN</v>
      </c>
      <c r="AE217">
        <v>9</v>
      </c>
    </row>
    <row r="218" spans="1:31" ht="15" hidden="1" customHeight="1" x14ac:dyDescent="0.3">
      <c r="A218" t="s">
        <v>415</v>
      </c>
      <c r="C218" t="s">
        <v>100</v>
      </c>
      <c r="E218" t="s">
        <v>161</v>
      </c>
      <c r="F218" t="s">
        <v>38</v>
      </c>
      <c r="G218" s="1">
        <v>41780</v>
      </c>
      <c r="H218" s="1"/>
      <c r="K218">
        <v>3</v>
      </c>
      <c r="M218">
        <v>10</v>
      </c>
      <c r="O218">
        <v>400</v>
      </c>
      <c r="S218">
        <v>20</v>
      </c>
      <c r="V218">
        <v>3</v>
      </c>
      <c r="Z218">
        <f t="shared" si="6"/>
        <v>30</v>
      </c>
      <c r="AD218" t="str">
        <f t="shared" si="7"/>
        <v>FLN</v>
      </c>
      <c r="AE218">
        <v>10</v>
      </c>
    </row>
    <row r="219" spans="1:31" ht="15" hidden="1" customHeight="1" x14ac:dyDescent="0.3">
      <c r="A219" t="s">
        <v>415</v>
      </c>
      <c r="C219" t="s">
        <v>99</v>
      </c>
      <c r="E219" t="s">
        <v>161</v>
      </c>
      <c r="F219" t="s">
        <v>38</v>
      </c>
      <c r="G219" s="1">
        <v>41780</v>
      </c>
      <c r="H219" s="1"/>
      <c r="J219" t="s">
        <v>99</v>
      </c>
      <c r="K219">
        <v>1</v>
      </c>
      <c r="M219">
        <v>9</v>
      </c>
      <c r="O219">
        <v>170</v>
      </c>
      <c r="V219">
        <v>3</v>
      </c>
      <c r="Z219" t="str">
        <f t="shared" si="6"/>
        <v/>
      </c>
      <c r="AD219" t="str">
        <f t="shared" si="7"/>
        <v>FLN</v>
      </c>
      <c r="AE219">
        <v>9</v>
      </c>
    </row>
    <row r="220" spans="1:31" ht="15" hidden="1" customHeight="1" x14ac:dyDescent="0.3">
      <c r="A220" t="s">
        <v>415</v>
      </c>
      <c r="C220" t="s">
        <v>99</v>
      </c>
      <c r="E220" t="s">
        <v>161</v>
      </c>
      <c r="F220" t="s">
        <v>38</v>
      </c>
      <c r="G220" s="1">
        <v>41780</v>
      </c>
      <c r="H220" s="1"/>
      <c r="K220">
        <v>2</v>
      </c>
      <c r="M220">
        <v>10</v>
      </c>
      <c r="O220">
        <v>380</v>
      </c>
      <c r="S220">
        <v>20</v>
      </c>
      <c r="V220">
        <v>3</v>
      </c>
      <c r="Z220">
        <f t="shared" si="6"/>
        <v>30</v>
      </c>
      <c r="AD220" t="str">
        <f t="shared" si="7"/>
        <v>FLN</v>
      </c>
      <c r="AE220">
        <v>10</v>
      </c>
    </row>
    <row r="221" spans="1:31" ht="15" hidden="1" customHeight="1" x14ac:dyDescent="0.3">
      <c r="A221" t="s">
        <v>415</v>
      </c>
      <c r="C221" t="s">
        <v>99</v>
      </c>
      <c r="E221" t="s">
        <v>161</v>
      </c>
      <c r="F221" t="s">
        <v>38</v>
      </c>
      <c r="G221" s="1">
        <v>41780</v>
      </c>
      <c r="H221" s="1"/>
      <c r="K221">
        <v>3</v>
      </c>
      <c r="M221">
        <v>10</v>
      </c>
      <c r="O221">
        <v>384</v>
      </c>
      <c r="S221">
        <v>18</v>
      </c>
      <c r="V221">
        <v>3</v>
      </c>
      <c r="Z221">
        <f t="shared" si="6"/>
        <v>28</v>
      </c>
      <c r="AD221" t="str">
        <f t="shared" si="7"/>
        <v>FLN</v>
      </c>
      <c r="AE221">
        <v>10</v>
      </c>
    </row>
    <row r="222" spans="1:31" ht="15" hidden="1" customHeight="1" x14ac:dyDescent="0.3">
      <c r="A222" t="s">
        <v>415</v>
      </c>
      <c r="C222" t="s">
        <v>99</v>
      </c>
      <c r="E222" t="s">
        <v>161</v>
      </c>
      <c r="F222" t="s">
        <v>38</v>
      </c>
      <c r="G222" s="1">
        <v>41780</v>
      </c>
      <c r="H222" s="1"/>
      <c r="K222">
        <v>4</v>
      </c>
      <c r="M222">
        <v>9</v>
      </c>
      <c r="O222">
        <v>340</v>
      </c>
      <c r="S222">
        <v>14</v>
      </c>
      <c r="V222">
        <v>3</v>
      </c>
      <c r="Z222">
        <f t="shared" si="6"/>
        <v>23</v>
      </c>
      <c r="AD222" t="str">
        <f t="shared" si="7"/>
        <v>FLN</v>
      </c>
      <c r="AE222">
        <v>9</v>
      </c>
    </row>
    <row r="223" spans="1:31" ht="15" hidden="1" customHeight="1" x14ac:dyDescent="0.3">
      <c r="A223" t="s">
        <v>415</v>
      </c>
      <c r="C223" t="s">
        <v>139</v>
      </c>
      <c r="E223" t="s">
        <v>161</v>
      </c>
      <c r="F223" t="s">
        <v>159</v>
      </c>
      <c r="G223" s="1">
        <v>41807</v>
      </c>
      <c r="H223" s="1"/>
      <c r="J223" t="s">
        <v>139</v>
      </c>
      <c r="K223">
        <v>1</v>
      </c>
      <c r="M223">
        <v>15</v>
      </c>
      <c r="O223">
        <v>400</v>
      </c>
      <c r="S223">
        <v>20</v>
      </c>
      <c r="V223">
        <v>6</v>
      </c>
      <c r="Z223">
        <f t="shared" si="6"/>
        <v>35</v>
      </c>
      <c r="AD223" t="str">
        <f t="shared" si="7"/>
        <v>FLN</v>
      </c>
      <c r="AE223">
        <v>15</v>
      </c>
    </row>
    <row r="224" spans="1:31" ht="15" hidden="1" customHeight="1" x14ac:dyDescent="0.3">
      <c r="A224" t="s">
        <v>415</v>
      </c>
      <c r="C224" t="s">
        <v>139</v>
      </c>
      <c r="E224" t="s">
        <v>161</v>
      </c>
      <c r="F224" t="s">
        <v>159</v>
      </c>
      <c r="G224" s="1">
        <v>41807</v>
      </c>
      <c r="H224" s="1"/>
      <c r="K224">
        <v>2</v>
      </c>
      <c r="M224">
        <v>13</v>
      </c>
      <c r="O224">
        <v>392</v>
      </c>
      <c r="S224">
        <v>20</v>
      </c>
      <c r="V224">
        <v>6</v>
      </c>
      <c r="Z224">
        <f t="shared" si="6"/>
        <v>33</v>
      </c>
      <c r="AD224" t="str">
        <f t="shared" si="7"/>
        <v>FLN</v>
      </c>
      <c r="AE224">
        <v>13</v>
      </c>
    </row>
    <row r="225" spans="1:31" ht="15" hidden="1" customHeight="1" x14ac:dyDescent="0.3">
      <c r="A225" t="s">
        <v>415</v>
      </c>
      <c r="C225" t="s">
        <v>139</v>
      </c>
      <c r="E225" t="s">
        <v>161</v>
      </c>
      <c r="F225" t="s">
        <v>159</v>
      </c>
      <c r="G225" s="1">
        <v>41807</v>
      </c>
      <c r="H225" s="1"/>
      <c r="K225">
        <v>3</v>
      </c>
      <c r="M225">
        <v>15</v>
      </c>
      <c r="O225">
        <v>345</v>
      </c>
      <c r="S225">
        <v>20</v>
      </c>
      <c r="V225">
        <v>5</v>
      </c>
      <c r="Z225">
        <f t="shared" si="6"/>
        <v>35</v>
      </c>
      <c r="AD225" t="str">
        <f t="shared" si="7"/>
        <v>FLN</v>
      </c>
      <c r="AE225">
        <v>15</v>
      </c>
    </row>
    <row r="226" spans="1:31" ht="15" hidden="1" customHeight="1" x14ac:dyDescent="0.3">
      <c r="A226" t="s">
        <v>415</v>
      </c>
      <c r="C226" t="s">
        <v>139</v>
      </c>
      <c r="E226" t="s">
        <v>161</v>
      </c>
      <c r="F226" t="s">
        <v>159</v>
      </c>
      <c r="G226" s="1">
        <v>41807</v>
      </c>
      <c r="H226" s="1"/>
      <c r="K226">
        <v>4</v>
      </c>
      <c r="M226">
        <v>15</v>
      </c>
      <c r="O226">
        <v>355</v>
      </c>
      <c r="S226">
        <v>22</v>
      </c>
      <c r="V226">
        <v>6</v>
      </c>
      <c r="Z226">
        <f t="shared" si="6"/>
        <v>37</v>
      </c>
      <c r="AD226" t="str">
        <f t="shared" si="7"/>
        <v>FLN</v>
      </c>
      <c r="AE226">
        <v>15</v>
      </c>
    </row>
    <row r="227" spans="1:31" ht="15" hidden="1" customHeight="1" x14ac:dyDescent="0.3">
      <c r="A227" t="s">
        <v>415</v>
      </c>
      <c r="C227" t="s">
        <v>140</v>
      </c>
      <c r="E227" t="s">
        <v>161</v>
      </c>
      <c r="F227" t="s">
        <v>159</v>
      </c>
      <c r="G227" s="1">
        <v>41807</v>
      </c>
      <c r="H227" s="1"/>
      <c r="J227" t="s">
        <v>140</v>
      </c>
      <c r="K227">
        <v>1</v>
      </c>
      <c r="M227">
        <v>12</v>
      </c>
      <c r="O227">
        <v>410</v>
      </c>
      <c r="S227">
        <v>23</v>
      </c>
      <c r="V227">
        <v>5</v>
      </c>
      <c r="Z227">
        <f t="shared" si="6"/>
        <v>35</v>
      </c>
      <c r="AD227" t="str">
        <f t="shared" si="7"/>
        <v>FLN</v>
      </c>
      <c r="AE227">
        <v>12</v>
      </c>
    </row>
    <row r="228" spans="1:31" ht="15" hidden="1" customHeight="1" x14ac:dyDescent="0.3">
      <c r="A228" t="s">
        <v>415</v>
      </c>
      <c r="C228" t="s">
        <v>140</v>
      </c>
      <c r="E228" t="s">
        <v>161</v>
      </c>
      <c r="F228" t="s">
        <v>159</v>
      </c>
      <c r="G228" s="1">
        <v>41807</v>
      </c>
      <c r="H228" s="1"/>
      <c r="K228">
        <v>2</v>
      </c>
      <c r="M228">
        <v>14</v>
      </c>
      <c r="O228">
        <v>400</v>
      </c>
      <c r="S228">
        <v>23</v>
      </c>
      <c r="V228">
        <v>6</v>
      </c>
      <c r="Z228">
        <f t="shared" si="6"/>
        <v>37</v>
      </c>
      <c r="AD228" t="str">
        <f t="shared" si="7"/>
        <v>FLN</v>
      </c>
      <c r="AE228">
        <v>14</v>
      </c>
    </row>
    <row r="229" spans="1:31" ht="15" hidden="1" customHeight="1" x14ac:dyDescent="0.3">
      <c r="A229" t="s">
        <v>415</v>
      </c>
      <c r="C229" t="s">
        <v>140</v>
      </c>
      <c r="E229" t="s">
        <v>161</v>
      </c>
      <c r="F229" t="s">
        <v>159</v>
      </c>
      <c r="G229" s="1">
        <v>41807</v>
      </c>
      <c r="H229" s="1"/>
      <c r="K229">
        <v>3</v>
      </c>
      <c r="M229">
        <v>14</v>
      </c>
      <c r="O229">
        <v>330</v>
      </c>
      <c r="S229">
        <v>20</v>
      </c>
      <c r="V229">
        <v>5</v>
      </c>
      <c r="Z229">
        <f t="shared" si="6"/>
        <v>34</v>
      </c>
      <c r="AD229" t="str">
        <f t="shared" si="7"/>
        <v>FLN</v>
      </c>
      <c r="AE229">
        <v>14</v>
      </c>
    </row>
    <row r="230" spans="1:31" ht="15" hidden="1" customHeight="1" x14ac:dyDescent="0.3">
      <c r="A230" t="s">
        <v>415</v>
      </c>
      <c r="C230" t="s">
        <v>140</v>
      </c>
      <c r="E230" t="s">
        <v>161</v>
      </c>
      <c r="F230" t="s">
        <v>159</v>
      </c>
      <c r="G230" s="1">
        <v>41807</v>
      </c>
      <c r="H230" s="1"/>
      <c r="K230">
        <v>4</v>
      </c>
      <c r="M230">
        <v>14</v>
      </c>
      <c r="O230">
        <v>225</v>
      </c>
      <c r="V230">
        <v>4</v>
      </c>
      <c r="Z230" t="str">
        <f t="shared" si="6"/>
        <v/>
      </c>
      <c r="AD230" t="str">
        <f t="shared" si="7"/>
        <v>FLN</v>
      </c>
      <c r="AE230">
        <v>14</v>
      </c>
    </row>
    <row r="231" spans="1:31" ht="15" hidden="1" customHeight="1" x14ac:dyDescent="0.3">
      <c r="A231" t="s">
        <v>415</v>
      </c>
      <c r="C231" t="s">
        <v>195</v>
      </c>
      <c r="E231" t="s">
        <v>161</v>
      </c>
      <c r="F231" t="s">
        <v>159</v>
      </c>
      <c r="G231" s="1">
        <v>41843</v>
      </c>
      <c r="H231" s="1"/>
      <c r="J231" t="s">
        <v>195</v>
      </c>
      <c r="K231">
        <v>1</v>
      </c>
      <c r="M231">
        <v>14</v>
      </c>
      <c r="O231">
        <v>410</v>
      </c>
      <c r="V231">
        <v>6</v>
      </c>
      <c r="Z231" t="str">
        <f t="shared" si="6"/>
        <v/>
      </c>
      <c r="AD231" t="str">
        <f t="shared" si="7"/>
        <v>FLN</v>
      </c>
      <c r="AE231">
        <v>14</v>
      </c>
    </row>
    <row r="232" spans="1:31" ht="15" hidden="1" customHeight="1" x14ac:dyDescent="0.3">
      <c r="A232" t="s">
        <v>415</v>
      </c>
      <c r="C232" t="s">
        <v>195</v>
      </c>
      <c r="E232" t="s">
        <v>161</v>
      </c>
      <c r="F232" t="s">
        <v>159</v>
      </c>
      <c r="G232" s="1">
        <v>41843</v>
      </c>
      <c r="H232" s="1"/>
      <c r="K232">
        <v>2</v>
      </c>
      <c r="M232">
        <v>15</v>
      </c>
      <c r="O232">
        <v>392</v>
      </c>
      <c r="V232">
        <v>6</v>
      </c>
      <c r="Z232" t="str">
        <f t="shared" si="6"/>
        <v/>
      </c>
      <c r="AD232" t="str">
        <f t="shared" si="7"/>
        <v>FLN</v>
      </c>
      <c r="AE232">
        <v>15</v>
      </c>
    </row>
    <row r="233" spans="1:31" ht="15" hidden="1" customHeight="1" x14ac:dyDescent="0.3">
      <c r="A233" t="s">
        <v>415</v>
      </c>
      <c r="C233" t="s">
        <v>195</v>
      </c>
      <c r="E233" t="s">
        <v>161</v>
      </c>
      <c r="F233" t="s">
        <v>159</v>
      </c>
      <c r="G233" s="1">
        <v>41843</v>
      </c>
      <c r="H233" s="1"/>
      <c r="K233">
        <v>3</v>
      </c>
      <c r="M233">
        <v>16</v>
      </c>
      <c r="O233">
        <v>410</v>
      </c>
      <c r="V233">
        <v>7</v>
      </c>
      <c r="Z233" t="str">
        <f t="shared" si="6"/>
        <v/>
      </c>
      <c r="AD233" t="str">
        <f t="shared" si="7"/>
        <v>FLN</v>
      </c>
      <c r="AE233">
        <v>16</v>
      </c>
    </row>
    <row r="234" spans="1:31" ht="15" hidden="1" customHeight="1" x14ac:dyDescent="0.3">
      <c r="A234" t="s">
        <v>415</v>
      </c>
      <c r="C234" t="s">
        <v>195</v>
      </c>
      <c r="E234" t="s">
        <v>161</v>
      </c>
      <c r="F234" t="s">
        <v>159</v>
      </c>
      <c r="G234" s="1">
        <v>41843</v>
      </c>
      <c r="H234" s="1"/>
      <c r="K234">
        <v>4</v>
      </c>
      <c r="M234">
        <v>16</v>
      </c>
      <c r="O234">
        <v>385</v>
      </c>
      <c r="S234">
        <v>23</v>
      </c>
      <c r="V234">
        <v>7</v>
      </c>
      <c r="Z234">
        <f t="shared" si="6"/>
        <v>39</v>
      </c>
      <c r="AD234" t="str">
        <f t="shared" si="7"/>
        <v>FLN</v>
      </c>
      <c r="AE234">
        <v>16</v>
      </c>
    </row>
    <row r="235" spans="1:31" ht="15" hidden="1" customHeight="1" x14ac:dyDescent="0.3">
      <c r="A235" t="s">
        <v>415</v>
      </c>
      <c r="C235" t="s">
        <v>235</v>
      </c>
      <c r="E235" t="s">
        <v>161</v>
      </c>
      <c r="F235" t="s">
        <v>159</v>
      </c>
      <c r="G235" s="1">
        <v>41849</v>
      </c>
      <c r="H235" s="1"/>
      <c r="J235" t="s">
        <v>235</v>
      </c>
      <c r="K235">
        <v>1</v>
      </c>
      <c r="M235">
        <v>14</v>
      </c>
      <c r="O235">
        <v>340</v>
      </c>
      <c r="Z235" t="str">
        <f t="shared" si="6"/>
        <v/>
      </c>
      <c r="AD235" t="str">
        <f t="shared" si="7"/>
        <v>FLN</v>
      </c>
      <c r="AE235">
        <v>14</v>
      </c>
    </row>
    <row r="236" spans="1:31" ht="15" hidden="1" customHeight="1" x14ac:dyDescent="0.3">
      <c r="A236" t="s">
        <v>415</v>
      </c>
      <c r="C236" t="s">
        <v>235</v>
      </c>
      <c r="E236" t="s">
        <v>161</v>
      </c>
      <c r="F236" t="s">
        <v>159</v>
      </c>
      <c r="G236" s="1">
        <v>41849</v>
      </c>
      <c r="H236" s="1"/>
      <c r="K236">
        <v>2</v>
      </c>
      <c r="M236">
        <v>13</v>
      </c>
      <c r="O236">
        <v>390</v>
      </c>
      <c r="Z236" t="str">
        <f t="shared" si="6"/>
        <v/>
      </c>
      <c r="AD236" t="str">
        <f t="shared" si="7"/>
        <v>FLN</v>
      </c>
      <c r="AE236">
        <v>13</v>
      </c>
    </row>
    <row r="237" spans="1:31" ht="15" hidden="1" customHeight="1" x14ac:dyDescent="0.3">
      <c r="A237" t="s">
        <v>415</v>
      </c>
      <c r="C237" t="s">
        <v>235</v>
      </c>
      <c r="E237" t="s">
        <v>161</v>
      </c>
      <c r="F237" t="s">
        <v>159</v>
      </c>
      <c r="G237" s="1">
        <v>41849</v>
      </c>
      <c r="H237" s="1"/>
      <c r="K237">
        <v>3</v>
      </c>
      <c r="M237">
        <v>15</v>
      </c>
      <c r="O237">
        <v>370</v>
      </c>
      <c r="Z237" t="str">
        <f t="shared" si="6"/>
        <v/>
      </c>
      <c r="AD237" t="str">
        <f t="shared" si="7"/>
        <v>FLN</v>
      </c>
      <c r="AE237">
        <v>15</v>
      </c>
    </row>
    <row r="238" spans="1:31" ht="15" hidden="1" customHeight="1" x14ac:dyDescent="0.3">
      <c r="A238" t="s">
        <v>415</v>
      </c>
      <c r="C238" t="s">
        <v>235</v>
      </c>
      <c r="E238" t="s">
        <v>161</v>
      </c>
      <c r="F238" t="s">
        <v>159</v>
      </c>
      <c r="G238" s="1">
        <v>41849</v>
      </c>
      <c r="H238" s="1"/>
      <c r="K238">
        <v>4</v>
      </c>
      <c r="M238">
        <v>14</v>
      </c>
      <c r="O238">
        <v>290</v>
      </c>
      <c r="Z238" t="str">
        <f t="shared" si="6"/>
        <v/>
      </c>
      <c r="AD238" t="str">
        <f t="shared" si="7"/>
        <v>FLN</v>
      </c>
      <c r="AE238">
        <v>14</v>
      </c>
    </row>
    <row r="239" spans="1:31" ht="15" hidden="1" customHeight="1" x14ac:dyDescent="0.3">
      <c r="A239" t="s">
        <v>415</v>
      </c>
      <c r="C239" t="s">
        <v>210</v>
      </c>
      <c r="E239" t="s">
        <v>167</v>
      </c>
      <c r="F239" t="s">
        <v>39</v>
      </c>
      <c r="G239" s="1">
        <v>41849</v>
      </c>
      <c r="H239" s="1"/>
      <c r="I239" s="1">
        <v>41849</v>
      </c>
      <c r="J239" t="s">
        <v>210</v>
      </c>
      <c r="K239">
        <v>1</v>
      </c>
      <c r="M239">
        <v>16</v>
      </c>
      <c r="O239">
        <v>325</v>
      </c>
      <c r="Z239" t="str">
        <f t="shared" si="6"/>
        <v/>
      </c>
      <c r="AD239" t="str">
        <f t="shared" si="7"/>
        <v>FLN</v>
      </c>
      <c r="AE239">
        <v>16</v>
      </c>
    </row>
    <row r="240" spans="1:31" ht="15" hidden="1" customHeight="1" x14ac:dyDescent="0.3">
      <c r="A240" t="s">
        <v>415</v>
      </c>
      <c r="C240" t="s">
        <v>210</v>
      </c>
      <c r="E240" t="s">
        <v>167</v>
      </c>
      <c r="F240" t="s">
        <v>39</v>
      </c>
      <c r="G240" s="1">
        <v>41849</v>
      </c>
      <c r="H240" s="1"/>
      <c r="K240">
        <v>2</v>
      </c>
      <c r="M240" s="4">
        <v>16</v>
      </c>
      <c r="Z240" t="str">
        <f t="shared" si="6"/>
        <v/>
      </c>
      <c r="AD240" t="str">
        <f t="shared" si="7"/>
        <v>FLN</v>
      </c>
      <c r="AE240" t="s">
        <v>198</v>
      </c>
    </row>
    <row r="241" spans="1:31" ht="15" hidden="1" customHeight="1" x14ac:dyDescent="0.3">
      <c r="A241" t="s">
        <v>415</v>
      </c>
      <c r="C241" t="s">
        <v>210</v>
      </c>
      <c r="E241" t="s">
        <v>167</v>
      </c>
      <c r="F241" t="s">
        <v>39</v>
      </c>
      <c r="G241" s="1">
        <v>41849</v>
      </c>
      <c r="H241" s="1"/>
      <c r="K241">
        <v>3</v>
      </c>
      <c r="M241" s="4">
        <v>18</v>
      </c>
      <c r="Z241" t="str">
        <f t="shared" si="6"/>
        <v/>
      </c>
      <c r="AD241" t="str">
        <f t="shared" si="7"/>
        <v>FLN</v>
      </c>
      <c r="AE241" t="s">
        <v>211</v>
      </c>
    </row>
    <row r="242" spans="1:31" ht="15" hidden="1" customHeight="1" x14ac:dyDescent="0.3">
      <c r="A242" t="s">
        <v>415</v>
      </c>
      <c r="C242" t="s">
        <v>210</v>
      </c>
      <c r="E242" t="s">
        <v>167</v>
      </c>
      <c r="F242" t="s">
        <v>39</v>
      </c>
      <c r="G242" s="1">
        <v>41849</v>
      </c>
      <c r="H242" s="1"/>
      <c r="K242">
        <v>4</v>
      </c>
      <c r="M242" s="4">
        <v>16</v>
      </c>
      <c r="Z242" t="str">
        <f t="shared" si="6"/>
        <v/>
      </c>
      <c r="AD242" t="str">
        <f t="shared" si="7"/>
        <v>FLN</v>
      </c>
      <c r="AE242" t="s">
        <v>203</v>
      </c>
    </row>
    <row r="243" spans="1:31" ht="15" hidden="1" customHeight="1" x14ac:dyDescent="0.3">
      <c r="A243" t="s">
        <v>415</v>
      </c>
      <c r="C243" t="s">
        <v>249</v>
      </c>
      <c r="E243" t="s">
        <v>167</v>
      </c>
      <c r="F243" t="s">
        <v>39</v>
      </c>
      <c r="G243" s="1">
        <v>41858</v>
      </c>
      <c r="H243" s="1"/>
      <c r="J243" t="s">
        <v>249</v>
      </c>
      <c r="K243">
        <v>1</v>
      </c>
      <c r="M243">
        <v>16</v>
      </c>
      <c r="O243">
        <v>395</v>
      </c>
      <c r="V243">
        <v>5</v>
      </c>
      <c r="Z243" t="str">
        <f t="shared" si="6"/>
        <v/>
      </c>
      <c r="AD243" t="str">
        <f t="shared" si="7"/>
        <v>FLN</v>
      </c>
    </row>
    <row r="244" spans="1:31" ht="15" hidden="1" customHeight="1" x14ac:dyDescent="0.3">
      <c r="A244" t="s">
        <v>415</v>
      </c>
      <c r="C244" t="s">
        <v>249</v>
      </c>
      <c r="E244" t="s">
        <v>167</v>
      </c>
      <c r="F244" t="s">
        <v>39</v>
      </c>
      <c r="G244" s="1">
        <v>41858</v>
      </c>
      <c r="H244" s="1"/>
      <c r="K244">
        <v>2</v>
      </c>
      <c r="M244">
        <v>17</v>
      </c>
      <c r="O244">
        <v>425</v>
      </c>
      <c r="V244">
        <v>4</v>
      </c>
      <c r="Z244" t="str">
        <f t="shared" si="6"/>
        <v/>
      </c>
      <c r="AD244" t="str">
        <f t="shared" si="7"/>
        <v>FLN</v>
      </c>
    </row>
    <row r="245" spans="1:31" ht="15" hidden="1" customHeight="1" x14ac:dyDescent="0.3">
      <c r="A245" t="s">
        <v>415</v>
      </c>
      <c r="C245" t="s">
        <v>249</v>
      </c>
      <c r="E245" t="s">
        <v>167</v>
      </c>
      <c r="F245" t="s">
        <v>39</v>
      </c>
      <c r="G245" s="1">
        <v>41858</v>
      </c>
      <c r="H245" s="1"/>
      <c r="K245">
        <v>3</v>
      </c>
      <c r="M245">
        <v>16</v>
      </c>
      <c r="O245">
        <v>415</v>
      </c>
      <c r="S245">
        <v>25</v>
      </c>
      <c r="V245">
        <v>4</v>
      </c>
      <c r="Z245">
        <f t="shared" si="6"/>
        <v>41</v>
      </c>
      <c r="AD245" t="str">
        <f t="shared" si="7"/>
        <v>FLN</v>
      </c>
    </row>
    <row r="246" spans="1:31" ht="15" hidden="1" customHeight="1" x14ac:dyDescent="0.3">
      <c r="A246" t="s">
        <v>415</v>
      </c>
      <c r="C246" t="s">
        <v>249</v>
      </c>
      <c r="E246" t="s">
        <v>167</v>
      </c>
      <c r="F246" t="s">
        <v>39</v>
      </c>
      <c r="G246" s="1">
        <v>41858</v>
      </c>
      <c r="H246" s="1"/>
      <c r="K246">
        <v>4</v>
      </c>
      <c r="M246">
        <v>18</v>
      </c>
      <c r="O246">
        <v>320</v>
      </c>
      <c r="S246">
        <v>17</v>
      </c>
      <c r="V246">
        <v>3</v>
      </c>
      <c r="Z246">
        <f t="shared" si="6"/>
        <v>35</v>
      </c>
      <c r="AD246" t="str">
        <f t="shared" si="7"/>
        <v>FLN</v>
      </c>
    </row>
    <row r="247" spans="1:31" ht="15" hidden="1" customHeight="1" x14ac:dyDescent="0.3">
      <c r="A247" t="s">
        <v>415</v>
      </c>
      <c r="C247" t="s">
        <v>267</v>
      </c>
      <c r="E247" t="s">
        <v>167</v>
      </c>
      <c r="F247" t="s">
        <v>39</v>
      </c>
      <c r="G247" s="1">
        <v>41858</v>
      </c>
      <c r="H247" s="1"/>
      <c r="J247" t="s">
        <v>267</v>
      </c>
      <c r="K247">
        <v>1</v>
      </c>
      <c r="M247">
        <v>17</v>
      </c>
      <c r="O247">
        <v>415</v>
      </c>
      <c r="S247">
        <v>23</v>
      </c>
      <c r="V247">
        <v>5</v>
      </c>
      <c r="Z247">
        <f t="shared" si="6"/>
        <v>40</v>
      </c>
      <c r="AD247" t="str">
        <f t="shared" si="7"/>
        <v>FLN</v>
      </c>
    </row>
    <row r="248" spans="1:31" ht="15" hidden="1" customHeight="1" x14ac:dyDescent="0.3">
      <c r="A248" t="s">
        <v>415</v>
      </c>
      <c r="C248" t="s">
        <v>267</v>
      </c>
      <c r="E248" t="s">
        <v>167</v>
      </c>
      <c r="F248" t="s">
        <v>39</v>
      </c>
      <c r="G248" s="1">
        <v>41858</v>
      </c>
      <c r="H248" s="1"/>
      <c r="K248">
        <v>2</v>
      </c>
      <c r="M248">
        <v>17</v>
      </c>
      <c r="O248">
        <v>395</v>
      </c>
      <c r="V248">
        <v>4</v>
      </c>
      <c r="Z248" t="str">
        <f t="shared" si="6"/>
        <v/>
      </c>
      <c r="AD248" t="str">
        <f t="shared" si="7"/>
        <v>FLN</v>
      </c>
    </row>
    <row r="249" spans="1:31" ht="15" hidden="1" customHeight="1" x14ac:dyDescent="0.3">
      <c r="A249" t="s">
        <v>415</v>
      </c>
      <c r="C249" t="s">
        <v>267</v>
      </c>
      <c r="E249" t="s">
        <v>167</v>
      </c>
      <c r="F249" t="s">
        <v>39</v>
      </c>
      <c r="G249" s="1">
        <v>41858</v>
      </c>
      <c r="H249" s="1"/>
      <c r="K249">
        <v>3</v>
      </c>
      <c r="M249">
        <v>15</v>
      </c>
      <c r="O249">
        <v>380</v>
      </c>
      <c r="V249">
        <v>4</v>
      </c>
      <c r="Z249" t="str">
        <f t="shared" si="6"/>
        <v/>
      </c>
      <c r="AD249" t="str">
        <f t="shared" si="7"/>
        <v>FLN</v>
      </c>
    </row>
    <row r="250" spans="1:31" ht="15" hidden="1" customHeight="1" x14ac:dyDescent="0.3">
      <c r="A250" t="s">
        <v>415</v>
      </c>
      <c r="C250" t="s">
        <v>267</v>
      </c>
      <c r="E250" t="s">
        <v>167</v>
      </c>
      <c r="F250" t="s">
        <v>39</v>
      </c>
      <c r="G250" s="1">
        <v>41858</v>
      </c>
      <c r="H250" s="1"/>
      <c r="K250">
        <v>4</v>
      </c>
      <c r="M250">
        <v>16</v>
      </c>
      <c r="O250">
        <v>290</v>
      </c>
      <c r="V250">
        <v>4</v>
      </c>
      <c r="Z250" t="str">
        <f t="shared" si="6"/>
        <v/>
      </c>
      <c r="AD250" t="str">
        <f t="shared" si="7"/>
        <v>FLN</v>
      </c>
    </row>
    <row r="251" spans="1:31" ht="15" hidden="1" customHeight="1" x14ac:dyDescent="0.3">
      <c r="A251" t="s">
        <v>415</v>
      </c>
      <c r="C251" t="s">
        <v>257</v>
      </c>
      <c r="E251" t="s">
        <v>167</v>
      </c>
      <c r="F251" t="s">
        <v>39</v>
      </c>
      <c r="G251" s="1">
        <v>41858</v>
      </c>
      <c r="H251" s="1"/>
      <c r="J251" t="s">
        <v>257</v>
      </c>
      <c r="K251">
        <v>1</v>
      </c>
      <c r="M251">
        <v>17</v>
      </c>
      <c r="O251">
        <v>495</v>
      </c>
      <c r="V251">
        <v>5</v>
      </c>
      <c r="Z251" t="str">
        <f t="shared" si="6"/>
        <v/>
      </c>
      <c r="AD251" t="str">
        <f t="shared" si="7"/>
        <v>FLN</v>
      </c>
    </row>
    <row r="252" spans="1:31" ht="15" hidden="1" customHeight="1" x14ac:dyDescent="0.3">
      <c r="A252" t="s">
        <v>415</v>
      </c>
      <c r="C252" t="s">
        <v>257</v>
      </c>
      <c r="E252" t="s">
        <v>167</v>
      </c>
      <c r="F252" t="s">
        <v>39</v>
      </c>
      <c r="G252" s="1">
        <v>41858</v>
      </c>
      <c r="H252" s="1"/>
      <c r="K252">
        <v>2</v>
      </c>
      <c r="M252">
        <v>17</v>
      </c>
      <c r="O252">
        <v>385</v>
      </c>
      <c r="S252">
        <v>18</v>
      </c>
      <c r="V252">
        <v>4</v>
      </c>
      <c r="Z252">
        <f t="shared" si="6"/>
        <v>35</v>
      </c>
      <c r="AD252" t="str">
        <f t="shared" si="7"/>
        <v>FLN</v>
      </c>
    </row>
    <row r="253" spans="1:31" ht="15" hidden="1" customHeight="1" x14ac:dyDescent="0.3">
      <c r="A253" t="s">
        <v>415</v>
      </c>
      <c r="C253" t="s">
        <v>257</v>
      </c>
      <c r="E253" t="s">
        <v>167</v>
      </c>
      <c r="F253" t="s">
        <v>39</v>
      </c>
      <c r="G253" s="1">
        <v>41858</v>
      </c>
      <c r="H253" s="1"/>
      <c r="K253">
        <v>3</v>
      </c>
      <c r="M253">
        <v>18</v>
      </c>
      <c r="O253">
        <v>440</v>
      </c>
      <c r="V253">
        <v>5</v>
      </c>
      <c r="Z253" t="str">
        <f t="shared" si="6"/>
        <v/>
      </c>
      <c r="AD253" t="str">
        <f t="shared" si="7"/>
        <v>FLN</v>
      </c>
    </row>
    <row r="254" spans="1:31" ht="15" hidden="1" customHeight="1" x14ac:dyDescent="0.3">
      <c r="A254" t="s">
        <v>415</v>
      </c>
      <c r="C254" t="s">
        <v>257</v>
      </c>
      <c r="E254" t="s">
        <v>167</v>
      </c>
      <c r="F254" t="s">
        <v>39</v>
      </c>
      <c r="G254" s="1">
        <v>41858</v>
      </c>
      <c r="H254" s="1"/>
      <c r="K254">
        <v>4</v>
      </c>
      <c r="M254">
        <v>17</v>
      </c>
      <c r="O254">
        <v>445</v>
      </c>
      <c r="V254">
        <v>5</v>
      </c>
      <c r="Z254" t="str">
        <f t="shared" si="6"/>
        <v/>
      </c>
      <c r="AD254" t="str">
        <f t="shared" si="7"/>
        <v>FLN</v>
      </c>
    </row>
    <row r="255" spans="1:31" ht="15" hidden="1" customHeight="1" x14ac:dyDescent="0.3">
      <c r="A255" t="s">
        <v>415</v>
      </c>
      <c r="C255" t="s">
        <v>257</v>
      </c>
      <c r="E255" t="s">
        <v>167</v>
      </c>
      <c r="F255" t="s">
        <v>39</v>
      </c>
      <c r="G255" s="1">
        <v>41858</v>
      </c>
      <c r="H255" s="1"/>
      <c r="K255">
        <v>5</v>
      </c>
      <c r="M255">
        <v>16</v>
      </c>
      <c r="O255">
        <v>330</v>
      </c>
      <c r="S255">
        <v>19</v>
      </c>
      <c r="V255">
        <v>3</v>
      </c>
      <c r="Z255">
        <f t="shared" si="6"/>
        <v>35</v>
      </c>
      <c r="AD255" t="str">
        <f t="shared" si="7"/>
        <v>FLN</v>
      </c>
    </row>
    <row r="256" spans="1:31" ht="15" hidden="1" customHeight="1" x14ac:dyDescent="0.3">
      <c r="A256" t="s">
        <v>415</v>
      </c>
      <c r="C256" t="s">
        <v>242</v>
      </c>
      <c r="E256" t="s">
        <v>167</v>
      </c>
      <c r="F256" t="s">
        <v>155</v>
      </c>
      <c r="G256" s="1">
        <v>41849</v>
      </c>
      <c r="H256" s="1"/>
      <c r="J256" t="s">
        <v>242</v>
      </c>
      <c r="K256">
        <v>1</v>
      </c>
      <c r="M256">
        <v>17</v>
      </c>
      <c r="O256">
        <v>445</v>
      </c>
      <c r="S256">
        <v>22</v>
      </c>
      <c r="V256">
        <v>7</v>
      </c>
      <c r="Z256">
        <f t="shared" si="6"/>
        <v>39</v>
      </c>
      <c r="AD256" t="str">
        <f t="shared" si="7"/>
        <v>FLN</v>
      </c>
      <c r="AE256">
        <v>17</v>
      </c>
    </row>
    <row r="257" spans="1:31" ht="15" hidden="1" customHeight="1" x14ac:dyDescent="0.3">
      <c r="A257" t="s">
        <v>415</v>
      </c>
      <c r="C257" t="s">
        <v>242</v>
      </c>
      <c r="E257" t="s">
        <v>167</v>
      </c>
      <c r="F257" t="s">
        <v>155</v>
      </c>
      <c r="G257" s="1">
        <v>41849</v>
      </c>
      <c r="H257" s="1"/>
      <c r="K257">
        <v>2</v>
      </c>
      <c r="M257">
        <v>17</v>
      </c>
      <c r="O257">
        <v>440</v>
      </c>
      <c r="S257">
        <v>26</v>
      </c>
      <c r="V257">
        <v>6</v>
      </c>
      <c r="Z257">
        <f t="shared" si="6"/>
        <v>43</v>
      </c>
      <c r="AD257" t="str">
        <f t="shared" si="7"/>
        <v>FLN</v>
      </c>
      <c r="AE257">
        <v>17</v>
      </c>
    </row>
    <row r="258" spans="1:31" ht="15" hidden="1" customHeight="1" x14ac:dyDescent="0.3">
      <c r="A258" t="s">
        <v>415</v>
      </c>
      <c r="C258" t="s">
        <v>242</v>
      </c>
      <c r="E258" t="s">
        <v>167</v>
      </c>
      <c r="F258" t="s">
        <v>155</v>
      </c>
      <c r="G258" s="1">
        <v>41849</v>
      </c>
      <c r="H258" s="1"/>
      <c r="K258">
        <v>3</v>
      </c>
      <c r="M258">
        <v>17</v>
      </c>
      <c r="O258">
        <v>375</v>
      </c>
      <c r="S258">
        <v>23</v>
      </c>
      <c r="V258">
        <v>6</v>
      </c>
      <c r="Z258">
        <f t="shared" si="6"/>
        <v>40</v>
      </c>
      <c r="AD258" t="str">
        <f t="shared" si="7"/>
        <v>FLN</v>
      </c>
      <c r="AE258">
        <v>17</v>
      </c>
    </row>
    <row r="259" spans="1:31" ht="15" hidden="1" customHeight="1" x14ac:dyDescent="0.3">
      <c r="A259" t="s">
        <v>415</v>
      </c>
      <c r="C259" t="s">
        <v>242</v>
      </c>
      <c r="E259" t="s">
        <v>167</v>
      </c>
      <c r="F259" t="s">
        <v>155</v>
      </c>
      <c r="G259" s="1">
        <v>41849</v>
      </c>
      <c r="H259" s="1"/>
      <c r="K259">
        <v>4</v>
      </c>
      <c r="M259">
        <v>16</v>
      </c>
      <c r="O259">
        <v>445</v>
      </c>
      <c r="S259">
        <v>25</v>
      </c>
      <c r="V259">
        <v>6</v>
      </c>
      <c r="Z259">
        <f t="shared" ref="Z259:Z322" si="8">IF(S259="","",SUM(M259+R259+S259))</f>
        <v>41</v>
      </c>
      <c r="AD259" t="str">
        <f t="shared" ref="AD259:AD322" si="9">IF(OR(M259=N259,N259=""),"FLN","")</f>
        <v>FLN</v>
      </c>
      <c r="AE259">
        <v>16</v>
      </c>
    </row>
    <row r="260" spans="1:31" ht="15" hidden="1" customHeight="1" x14ac:dyDescent="0.3">
      <c r="A260" t="s">
        <v>415</v>
      </c>
      <c r="C260" t="s">
        <v>246</v>
      </c>
      <c r="E260" t="s">
        <v>167</v>
      </c>
      <c r="F260" t="s">
        <v>155</v>
      </c>
      <c r="G260" s="1">
        <v>41858</v>
      </c>
      <c r="H260" s="1"/>
      <c r="J260" t="s">
        <v>246</v>
      </c>
      <c r="K260">
        <v>1</v>
      </c>
      <c r="M260">
        <v>17</v>
      </c>
      <c r="O260">
        <v>450</v>
      </c>
      <c r="S260">
        <v>27</v>
      </c>
      <c r="V260">
        <v>6</v>
      </c>
      <c r="Z260">
        <f t="shared" si="8"/>
        <v>44</v>
      </c>
      <c r="AD260" t="str">
        <f t="shared" si="9"/>
        <v>FLN</v>
      </c>
    </row>
    <row r="261" spans="1:31" ht="15" hidden="1" customHeight="1" x14ac:dyDescent="0.3">
      <c r="A261" t="s">
        <v>415</v>
      </c>
      <c r="C261" t="s">
        <v>246</v>
      </c>
      <c r="E261" t="s">
        <v>167</v>
      </c>
      <c r="F261" t="s">
        <v>155</v>
      </c>
      <c r="G261" s="1">
        <v>41858</v>
      </c>
      <c r="H261" s="1"/>
      <c r="K261">
        <v>2</v>
      </c>
      <c r="M261">
        <v>18</v>
      </c>
      <c r="O261">
        <v>435</v>
      </c>
      <c r="S261">
        <v>22</v>
      </c>
      <c r="V261">
        <v>6</v>
      </c>
      <c r="Z261">
        <f t="shared" si="8"/>
        <v>40</v>
      </c>
      <c r="AD261" t="str">
        <f t="shared" si="9"/>
        <v>FLN</v>
      </c>
    </row>
    <row r="262" spans="1:31" ht="15" hidden="1" customHeight="1" x14ac:dyDescent="0.3">
      <c r="A262" t="s">
        <v>415</v>
      </c>
      <c r="C262" t="s">
        <v>246</v>
      </c>
      <c r="E262" t="s">
        <v>167</v>
      </c>
      <c r="F262" t="s">
        <v>155</v>
      </c>
      <c r="G262" s="1">
        <v>41858</v>
      </c>
      <c r="H262" s="1"/>
      <c r="K262">
        <v>3</v>
      </c>
      <c r="M262">
        <v>17</v>
      </c>
      <c r="O262">
        <v>390</v>
      </c>
      <c r="S262">
        <v>23</v>
      </c>
      <c r="V262">
        <v>5</v>
      </c>
      <c r="Z262">
        <f t="shared" si="8"/>
        <v>40</v>
      </c>
      <c r="AD262" t="str">
        <f t="shared" si="9"/>
        <v>FLN</v>
      </c>
    </row>
    <row r="263" spans="1:31" ht="15" hidden="1" customHeight="1" x14ac:dyDescent="0.3">
      <c r="A263" t="s">
        <v>415</v>
      </c>
      <c r="C263" t="s">
        <v>246</v>
      </c>
      <c r="E263" t="s">
        <v>167</v>
      </c>
      <c r="F263" t="s">
        <v>155</v>
      </c>
      <c r="G263" s="1">
        <v>41858</v>
      </c>
      <c r="H263" s="1"/>
      <c r="K263">
        <v>4</v>
      </c>
      <c r="M263">
        <v>17</v>
      </c>
      <c r="O263">
        <v>345</v>
      </c>
      <c r="S263">
        <v>22</v>
      </c>
      <c r="V263">
        <v>5</v>
      </c>
      <c r="Z263">
        <f t="shared" si="8"/>
        <v>39</v>
      </c>
      <c r="AD263" t="str">
        <f t="shared" si="9"/>
        <v>FLN</v>
      </c>
    </row>
    <row r="264" spans="1:31" ht="15" hidden="1" customHeight="1" x14ac:dyDescent="0.3">
      <c r="A264" t="s">
        <v>415</v>
      </c>
      <c r="C264" t="s">
        <v>246</v>
      </c>
      <c r="E264" t="s">
        <v>167</v>
      </c>
      <c r="F264" t="s">
        <v>155</v>
      </c>
      <c r="G264" s="1">
        <v>41858</v>
      </c>
      <c r="H264" s="1"/>
      <c r="K264">
        <v>5</v>
      </c>
      <c r="M264">
        <v>18</v>
      </c>
      <c r="O264">
        <v>395</v>
      </c>
      <c r="S264">
        <v>22</v>
      </c>
      <c r="V264">
        <v>8</v>
      </c>
      <c r="Z264">
        <f t="shared" si="8"/>
        <v>40</v>
      </c>
      <c r="AD264" t="str">
        <f t="shared" si="9"/>
        <v>FLN</v>
      </c>
    </row>
    <row r="265" spans="1:31" ht="15" hidden="1" customHeight="1" x14ac:dyDescent="0.3">
      <c r="A265" t="s">
        <v>415</v>
      </c>
      <c r="C265" t="s">
        <v>255</v>
      </c>
      <c r="E265" t="s">
        <v>167</v>
      </c>
      <c r="F265" t="s">
        <v>155</v>
      </c>
      <c r="G265" s="1">
        <v>41858</v>
      </c>
      <c r="H265" s="1"/>
      <c r="J265" t="s">
        <v>255</v>
      </c>
      <c r="K265">
        <v>1</v>
      </c>
      <c r="M265">
        <v>19</v>
      </c>
      <c r="O265">
        <v>435</v>
      </c>
      <c r="S265">
        <v>25</v>
      </c>
      <c r="V265">
        <v>6</v>
      </c>
      <c r="Z265">
        <f t="shared" si="8"/>
        <v>44</v>
      </c>
      <c r="AD265" t="str">
        <f t="shared" si="9"/>
        <v>FLN</v>
      </c>
    </row>
    <row r="266" spans="1:31" ht="15" hidden="1" customHeight="1" x14ac:dyDescent="0.3">
      <c r="A266" t="s">
        <v>415</v>
      </c>
      <c r="C266" t="s">
        <v>255</v>
      </c>
      <c r="E266" t="s">
        <v>167</v>
      </c>
      <c r="F266" t="s">
        <v>155</v>
      </c>
      <c r="G266" s="1">
        <v>41858</v>
      </c>
      <c r="H266" s="1"/>
      <c r="K266">
        <v>2</v>
      </c>
      <c r="M266">
        <v>18</v>
      </c>
      <c r="O266">
        <v>385</v>
      </c>
      <c r="S266">
        <v>19</v>
      </c>
      <c r="V266">
        <v>5</v>
      </c>
      <c r="Z266">
        <f t="shared" si="8"/>
        <v>37</v>
      </c>
      <c r="AD266" t="str">
        <f t="shared" si="9"/>
        <v>FLN</v>
      </c>
    </row>
    <row r="267" spans="1:31" ht="15" hidden="1" customHeight="1" x14ac:dyDescent="0.3">
      <c r="A267" t="s">
        <v>415</v>
      </c>
      <c r="C267" t="s">
        <v>255</v>
      </c>
      <c r="E267" t="s">
        <v>167</v>
      </c>
      <c r="F267" t="s">
        <v>155</v>
      </c>
      <c r="G267" s="1">
        <v>41858</v>
      </c>
      <c r="H267" s="1"/>
      <c r="K267">
        <v>3</v>
      </c>
      <c r="M267">
        <v>14</v>
      </c>
      <c r="O267">
        <v>435</v>
      </c>
      <c r="S267">
        <v>27</v>
      </c>
      <c r="V267">
        <v>5</v>
      </c>
      <c r="Z267">
        <f t="shared" si="8"/>
        <v>41</v>
      </c>
      <c r="AD267" t="str">
        <f t="shared" si="9"/>
        <v>FLN</v>
      </c>
    </row>
    <row r="268" spans="1:31" ht="15" hidden="1" customHeight="1" x14ac:dyDescent="0.3">
      <c r="A268" t="s">
        <v>415</v>
      </c>
      <c r="C268" t="s">
        <v>248</v>
      </c>
      <c r="E268" t="s">
        <v>167</v>
      </c>
      <c r="F268" t="s">
        <v>155</v>
      </c>
      <c r="G268" s="1">
        <v>41858</v>
      </c>
      <c r="H268" s="1"/>
      <c r="J268" t="s">
        <v>248</v>
      </c>
      <c r="K268">
        <v>1</v>
      </c>
      <c r="M268">
        <v>18</v>
      </c>
      <c r="O268">
        <v>413</v>
      </c>
      <c r="S268">
        <v>28</v>
      </c>
      <c r="V268">
        <v>5</v>
      </c>
      <c r="Z268">
        <f t="shared" si="8"/>
        <v>46</v>
      </c>
      <c r="AD268" t="str">
        <f t="shared" si="9"/>
        <v>FLN</v>
      </c>
    </row>
    <row r="269" spans="1:31" ht="15" hidden="1" customHeight="1" x14ac:dyDescent="0.3">
      <c r="A269" t="s">
        <v>415</v>
      </c>
      <c r="C269" t="s">
        <v>248</v>
      </c>
      <c r="E269" t="s">
        <v>167</v>
      </c>
      <c r="F269" t="s">
        <v>155</v>
      </c>
      <c r="G269" s="1">
        <v>41858</v>
      </c>
      <c r="H269" s="1"/>
      <c r="K269">
        <v>2</v>
      </c>
      <c r="M269">
        <v>17</v>
      </c>
      <c r="O269">
        <v>400</v>
      </c>
      <c r="S269">
        <v>26</v>
      </c>
      <c r="V269">
        <v>5</v>
      </c>
      <c r="Z269">
        <f t="shared" si="8"/>
        <v>43</v>
      </c>
      <c r="AD269" t="str">
        <f t="shared" si="9"/>
        <v>FLN</v>
      </c>
    </row>
    <row r="270" spans="1:31" ht="15" hidden="1" customHeight="1" x14ac:dyDescent="0.3">
      <c r="A270" t="s">
        <v>415</v>
      </c>
      <c r="C270" t="s">
        <v>248</v>
      </c>
      <c r="E270" t="s">
        <v>167</v>
      </c>
      <c r="F270" t="s">
        <v>155</v>
      </c>
      <c r="G270" s="1">
        <v>41858</v>
      </c>
      <c r="H270" s="1"/>
      <c r="K270">
        <v>3</v>
      </c>
      <c r="M270">
        <v>16</v>
      </c>
      <c r="O270">
        <v>395</v>
      </c>
      <c r="S270">
        <v>26</v>
      </c>
      <c r="V270">
        <v>5</v>
      </c>
      <c r="Z270">
        <f t="shared" si="8"/>
        <v>42</v>
      </c>
      <c r="AD270" t="str">
        <f t="shared" si="9"/>
        <v>FLN</v>
      </c>
    </row>
    <row r="271" spans="1:31" ht="15" hidden="1" customHeight="1" x14ac:dyDescent="0.3">
      <c r="A271" t="s">
        <v>415</v>
      </c>
      <c r="C271" t="s">
        <v>248</v>
      </c>
      <c r="E271" t="s">
        <v>167</v>
      </c>
      <c r="F271" t="s">
        <v>155</v>
      </c>
      <c r="G271" s="1">
        <v>41858</v>
      </c>
      <c r="H271" s="1"/>
      <c r="K271">
        <v>4</v>
      </c>
      <c r="M271">
        <v>19</v>
      </c>
      <c r="O271">
        <v>450</v>
      </c>
      <c r="S271">
        <v>22</v>
      </c>
      <c r="V271">
        <v>6</v>
      </c>
      <c r="Z271">
        <f t="shared" si="8"/>
        <v>41</v>
      </c>
      <c r="AD271" t="str">
        <f t="shared" si="9"/>
        <v>FLN</v>
      </c>
    </row>
    <row r="272" spans="1:31" ht="15" hidden="1" customHeight="1" x14ac:dyDescent="0.3">
      <c r="A272" t="s">
        <v>415</v>
      </c>
      <c r="C272" t="s">
        <v>248</v>
      </c>
      <c r="E272" t="s">
        <v>167</v>
      </c>
      <c r="F272" t="s">
        <v>155</v>
      </c>
      <c r="G272" s="1">
        <v>41858</v>
      </c>
      <c r="H272" s="1"/>
      <c r="K272">
        <v>5</v>
      </c>
      <c r="M272">
        <v>18</v>
      </c>
      <c r="O272">
        <v>345</v>
      </c>
      <c r="S272">
        <v>26</v>
      </c>
      <c r="V272">
        <v>5</v>
      </c>
      <c r="Z272">
        <f t="shared" si="8"/>
        <v>44</v>
      </c>
      <c r="AD272" t="str">
        <f t="shared" si="9"/>
        <v>FLN</v>
      </c>
    </row>
    <row r="273" spans="1:31" ht="15" hidden="1" customHeight="1" x14ac:dyDescent="0.3">
      <c r="A273" t="s">
        <v>415</v>
      </c>
      <c r="C273" t="s">
        <v>238</v>
      </c>
      <c r="E273" t="s">
        <v>167</v>
      </c>
      <c r="F273" t="s">
        <v>453</v>
      </c>
      <c r="G273" s="1">
        <v>41849</v>
      </c>
      <c r="H273" s="1"/>
      <c r="J273" t="s">
        <v>238</v>
      </c>
      <c r="K273">
        <v>1</v>
      </c>
      <c r="M273">
        <v>17</v>
      </c>
      <c r="O273">
        <v>420</v>
      </c>
      <c r="V273">
        <v>7</v>
      </c>
      <c r="Z273" t="str">
        <f t="shared" si="8"/>
        <v/>
      </c>
      <c r="AD273" t="str">
        <f t="shared" si="9"/>
        <v>FLN</v>
      </c>
      <c r="AE273">
        <v>17</v>
      </c>
    </row>
    <row r="274" spans="1:31" ht="15" hidden="1" customHeight="1" x14ac:dyDescent="0.3">
      <c r="A274" t="s">
        <v>415</v>
      </c>
      <c r="C274" t="s">
        <v>238</v>
      </c>
      <c r="E274" t="s">
        <v>167</v>
      </c>
      <c r="F274" t="s">
        <v>453</v>
      </c>
      <c r="G274" s="1">
        <v>41849</v>
      </c>
      <c r="H274" s="1"/>
      <c r="K274">
        <v>2</v>
      </c>
      <c r="M274">
        <v>17</v>
      </c>
      <c r="O274">
        <v>335</v>
      </c>
      <c r="V274">
        <v>6</v>
      </c>
      <c r="Z274" t="str">
        <f t="shared" si="8"/>
        <v/>
      </c>
      <c r="AD274" t="str">
        <f t="shared" si="9"/>
        <v>FLN</v>
      </c>
      <c r="AE274">
        <v>17</v>
      </c>
    </row>
    <row r="275" spans="1:31" ht="15" hidden="1" customHeight="1" x14ac:dyDescent="0.3">
      <c r="A275" t="s">
        <v>415</v>
      </c>
      <c r="C275" t="s">
        <v>238</v>
      </c>
      <c r="E275" t="s">
        <v>167</v>
      </c>
      <c r="F275" t="s">
        <v>453</v>
      </c>
      <c r="G275" s="1">
        <v>41849</v>
      </c>
      <c r="H275" s="1"/>
      <c r="K275">
        <v>3</v>
      </c>
      <c r="M275">
        <v>17</v>
      </c>
      <c r="O275">
        <v>445</v>
      </c>
      <c r="S275">
        <v>19</v>
      </c>
      <c r="V275">
        <v>5</v>
      </c>
      <c r="Z275">
        <f t="shared" si="8"/>
        <v>36</v>
      </c>
      <c r="AD275" t="str">
        <f t="shared" si="9"/>
        <v>FLN</v>
      </c>
      <c r="AE275">
        <v>17</v>
      </c>
    </row>
    <row r="276" spans="1:31" ht="15" hidden="1" customHeight="1" x14ac:dyDescent="0.3">
      <c r="A276" t="s">
        <v>415</v>
      </c>
      <c r="C276" t="s">
        <v>238</v>
      </c>
      <c r="E276" t="s">
        <v>167</v>
      </c>
      <c r="F276" t="s">
        <v>453</v>
      </c>
      <c r="G276" s="1">
        <v>41849</v>
      </c>
      <c r="H276" s="1"/>
      <c r="K276">
        <v>4</v>
      </c>
      <c r="M276">
        <v>15</v>
      </c>
      <c r="O276">
        <v>485</v>
      </c>
      <c r="S276">
        <v>22</v>
      </c>
      <c r="V276">
        <v>5</v>
      </c>
      <c r="Z276">
        <f t="shared" si="8"/>
        <v>37</v>
      </c>
      <c r="AD276" t="str">
        <f t="shared" si="9"/>
        <v>FLN</v>
      </c>
      <c r="AE276">
        <v>15</v>
      </c>
    </row>
    <row r="277" spans="1:31" ht="15" hidden="1" customHeight="1" x14ac:dyDescent="0.3">
      <c r="A277" t="s">
        <v>415</v>
      </c>
      <c r="C277" t="s">
        <v>259</v>
      </c>
      <c r="E277" t="s">
        <v>167</v>
      </c>
      <c r="F277" t="s">
        <v>453</v>
      </c>
      <c r="G277" s="1">
        <v>41858</v>
      </c>
      <c r="H277" s="1"/>
      <c r="J277" t="s">
        <v>259</v>
      </c>
      <c r="K277">
        <v>1</v>
      </c>
      <c r="M277">
        <v>16</v>
      </c>
      <c r="O277">
        <v>385</v>
      </c>
      <c r="S277">
        <v>19</v>
      </c>
      <c r="V277">
        <v>5</v>
      </c>
      <c r="Z277">
        <f t="shared" si="8"/>
        <v>35</v>
      </c>
      <c r="AD277" t="str">
        <f t="shared" si="9"/>
        <v>FLN</v>
      </c>
    </row>
    <row r="278" spans="1:31" ht="15" hidden="1" customHeight="1" x14ac:dyDescent="0.3">
      <c r="A278" t="s">
        <v>415</v>
      </c>
      <c r="C278" t="s">
        <v>259</v>
      </c>
      <c r="E278" t="s">
        <v>167</v>
      </c>
      <c r="F278" t="s">
        <v>453</v>
      </c>
      <c r="G278" s="1">
        <v>41858</v>
      </c>
      <c r="H278" s="1"/>
      <c r="K278">
        <v>2</v>
      </c>
      <c r="M278">
        <v>16</v>
      </c>
      <c r="O278">
        <v>485</v>
      </c>
      <c r="S278">
        <v>21</v>
      </c>
      <c r="V278">
        <v>6</v>
      </c>
      <c r="Z278">
        <f t="shared" si="8"/>
        <v>37</v>
      </c>
      <c r="AD278" t="str">
        <f t="shared" si="9"/>
        <v>FLN</v>
      </c>
    </row>
    <row r="279" spans="1:31" ht="15" hidden="1" customHeight="1" x14ac:dyDescent="0.3">
      <c r="A279" t="s">
        <v>415</v>
      </c>
      <c r="C279" t="s">
        <v>259</v>
      </c>
      <c r="E279" t="s">
        <v>167</v>
      </c>
      <c r="F279" t="s">
        <v>453</v>
      </c>
      <c r="G279" s="1">
        <v>41858</v>
      </c>
      <c r="H279" s="1"/>
      <c r="K279">
        <v>3</v>
      </c>
      <c r="M279">
        <v>18</v>
      </c>
      <c r="O279">
        <v>370</v>
      </c>
      <c r="S279">
        <v>18</v>
      </c>
      <c r="V279">
        <v>6</v>
      </c>
      <c r="Z279">
        <f t="shared" si="8"/>
        <v>36</v>
      </c>
      <c r="AD279" t="str">
        <f t="shared" si="9"/>
        <v>FLN</v>
      </c>
    </row>
    <row r="280" spans="1:31" ht="15" hidden="1" customHeight="1" x14ac:dyDescent="0.3">
      <c r="A280" t="s">
        <v>415</v>
      </c>
      <c r="C280" t="s">
        <v>259</v>
      </c>
      <c r="E280" t="s">
        <v>167</v>
      </c>
      <c r="F280" t="s">
        <v>453</v>
      </c>
      <c r="G280" s="1">
        <v>41858</v>
      </c>
      <c r="H280" s="1"/>
      <c r="K280">
        <v>4</v>
      </c>
      <c r="M280">
        <v>16</v>
      </c>
      <c r="O280">
        <v>440</v>
      </c>
      <c r="S280">
        <v>17</v>
      </c>
      <c r="V280">
        <v>5</v>
      </c>
      <c r="Z280">
        <f t="shared" si="8"/>
        <v>33</v>
      </c>
      <c r="AD280" t="str">
        <f t="shared" si="9"/>
        <v>FLN</v>
      </c>
    </row>
    <row r="281" spans="1:31" ht="15" hidden="1" customHeight="1" x14ac:dyDescent="0.3">
      <c r="A281" t="s">
        <v>415</v>
      </c>
      <c r="C281" t="s">
        <v>259</v>
      </c>
      <c r="E281" t="s">
        <v>167</v>
      </c>
      <c r="F281" t="s">
        <v>453</v>
      </c>
      <c r="G281" s="1">
        <v>41858</v>
      </c>
      <c r="H281" s="1"/>
      <c r="K281">
        <v>5</v>
      </c>
      <c r="M281">
        <v>17</v>
      </c>
      <c r="O281">
        <v>352</v>
      </c>
      <c r="S281">
        <v>19</v>
      </c>
      <c r="V281">
        <v>6</v>
      </c>
      <c r="Z281">
        <f t="shared" si="8"/>
        <v>36</v>
      </c>
      <c r="AD281" t="str">
        <f t="shared" si="9"/>
        <v>FLN</v>
      </c>
    </row>
    <row r="282" spans="1:31" ht="15" hidden="1" customHeight="1" x14ac:dyDescent="0.3">
      <c r="A282" t="s">
        <v>415</v>
      </c>
      <c r="C282" t="s">
        <v>263</v>
      </c>
      <c r="E282" t="s">
        <v>167</v>
      </c>
      <c r="F282" t="s">
        <v>453</v>
      </c>
      <c r="G282" s="1">
        <v>41858</v>
      </c>
      <c r="H282" s="1"/>
      <c r="J282" t="s">
        <v>263</v>
      </c>
      <c r="K282">
        <v>1</v>
      </c>
      <c r="M282">
        <v>17</v>
      </c>
      <c r="O282">
        <v>350</v>
      </c>
      <c r="S282">
        <v>21</v>
      </c>
      <c r="V282">
        <v>6</v>
      </c>
      <c r="Z282">
        <f t="shared" si="8"/>
        <v>38</v>
      </c>
      <c r="AD282" t="str">
        <f t="shared" si="9"/>
        <v>FLN</v>
      </c>
    </row>
    <row r="283" spans="1:31" ht="15" hidden="1" customHeight="1" x14ac:dyDescent="0.3">
      <c r="A283" t="s">
        <v>415</v>
      </c>
      <c r="C283" t="s">
        <v>263</v>
      </c>
      <c r="E283" t="s">
        <v>167</v>
      </c>
      <c r="F283" t="s">
        <v>453</v>
      </c>
      <c r="G283" s="1">
        <v>41858</v>
      </c>
      <c r="H283" s="1"/>
      <c r="K283">
        <v>2</v>
      </c>
      <c r="M283">
        <v>18</v>
      </c>
      <c r="O283">
        <v>320</v>
      </c>
      <c r="S283">
        <v>18</v>
      </c>
      <c r="V283">
        <v>7</v>
      </c>
      <c r="Z283">
        <f t="shared" si="8"/>
        <v>36</v>
      </c>
      <c r="AD283" t="str">
        <f t="shared" si="9"/>
        <v>FLN</v>
      </c>
    </row>
    <row r="284" spans="1:31" ht="15" hidden="1" customHeight="1" x14ac:dyDescent="0.3">
      <c r="A284" t="s">
        <v>415</v>
      </c>
      <c r="C284" t="s">
        <v>263</v>
      </c>
      <c r="E284" t="s">
        <v>167</v>
      </c>
      <c r="F284" t="s">
        <v>453</v>
      </c>
      <c r="G284" s="1">
        <v>41858</v>
      </c>
      <c r="H284" s="1"/>
      <c r="K284">
        <v>3</v>
      </c>
      <c r="M284">
        <v>18</v>
      </c>
      <c r="O284">
        <v>435</v>
      </c>
      <c r="S284">
        <v>17</v>
      </c>
      <c r="V284">
        <v>7</v>
      </c>
      <c r="Z284">
        <f t="shared" si="8"/>
        <v>35</v>
      </c>
      <c r="AD284" t="str">
        <f t="shared" si="9"/>
        <v>FLN</v>
      </c>
    </row>
    <row r="285" spans="1:31" ht="15" hidden="1" customHeight="1" x14ac:dyDescent="0.3">
      <c r="A285" t="s">
        <v>415</v>
      </c>
      <c r="C285" t="s">
        <v>263</v>
      </c>
      <c r="E285" t="s">
        <v>167</v>
      </c>
      <c r="F285" t="s">
        <v>453</v>
      </c>
      <c r="G285" s="1">
        <v>41858</v>
      </c>
      <c r="H285" s="1"/>
      <c r="K285">
        <v>4</v>
      </c>
      <c r="M285">
        <v>18</v>
      </c>
      <c r="O285">
        <v>535</v>
      </c>
      <c r="S285">
        <v>24</v>
      </c>
      <c r="V285">
        <v>11</v>
      </c>
      <c r="Z285">
        <f t="shared" si="8"/>
        <v>42</v>
      </c>
      <c r="AD285" t="str">
        <f t="shared" si="9"/>
        <v>FLN</v>
      </c>
    </row>
    <row r="286" spans="1:31" ht="15" hidden="1" customHeight="1" x14ac:dyDescent="0.3">
      <c r="A286" t="s">
        <v>415</v>
      </c>
      <c r="C286" t="s">
        <v>250</v>
      </c>
      <c r="E286" t="s">
        <v>167</v>
      </c>
      <c r="F286" t="s">
        <v>453</v>
      </c>
      <c r="G286" s="1">
        <v>41858</v>
      </c>
      <c r="H286" s="1"/>
      <c r="J286" t="s">
        <v>250</v>
      </c>
      <c r="K286">
        <v>1</v>
      </c>
      <c r="M286">
        <v>18</v>
      </c>
      <c r="O286">
        <v>400</v>
      </c>
      <c r="S286">
        <v>23</v>
      </c>
      <c r="V286">
        <v>7</v>
      </c>
      <c r="Z286">
        <f t="shared" si="8"/>
        <v>41</v>
      </c>
      <c r="AD286" t="str">
        <f t="shared" si="9"/>
        <v>FLN</v>
      </c>
    </row>
    <row r="287" spans="1:31" ht="15" hidden="1" customHeight="1" x14ac:dyDescent="0.3">
      <c r="A287" t="s">
        <v>415</v>
      </c>
      <c r="C287" t="s">
        <v>250</v>
      </c>
      <c r="E287" t="s">
        <v>167</v>
      </c>
      <c r="F287" t="s">
        <v>453</v>
      </c>
      <c r="G287" s="1">
        <v>41858</v>
      </c>
      <c r="H287" s="1"/>
      <c r="K287">
        <v>2</v>
      </c>
      <c r="M287">
        <v>17</v>
      </c>
      <c r="O287">
        <v>350</v>
      </c>
      <c r="S287">
        <v>22</v>
      </c>
      <c r="V287">
        <v>7</v>
      </c>
      <c r="Z287">
        <f t="shared" si="8"/>
        <v>39</v>
      </c>
      <c r="AD287" t="str">
        <f t="shared" si="9"/>
        <v>FLN</v>
      </c>
    </row>
    <row r="288" spans="1:31" ht="15" hidden="1" customHeight="1" x14ac:dyDescent="0.3">
      <c r="A288" t="s">
        <v>415</v>
      </c>
      <c r="C288" t="s">
        <v>250</v>
      </c>
      <c r="E288" t="s">
        <v>167</v>
      </c>
      <c r="F288" t="s">
        <v>453</v>
      </c>
      <c r="G288" s="1">
        <v>41858</v>
      </c>
      <c r="H288" s="1"/>
      <c r="K288">
        <v>3</v>
      </c>
      <c r="M288">
        <v>16</v>
      </c>
      <c r="O288">
        <v>385</v>
      </c>
      <c r="S288">
        <v>21</v>
      </c>
      <c r="V288">
        <v>6</v>
      </c>
      <c r="Z288">
        <f t="shared" si="8"/>
        <v>37</v>
      </c>
      <c r="AD288" t="str">
        <f t="shared" si="9"/>
        <v>FLN</v>
      </c>
    </row>
    <row r="289" spans="1:31" ht="15" hidden="1" customHeight="1" x14ac:dyDescent="0.3">
      <c r="A289" t="s">
        <v>415</v>
      </c>
      <c r="C289" t="s">
        <v>250</v>
      </c>
      <c r="E289" t="s">
        <v>167</v>
      </c>
      <c r="F289" t="s">
        <v>453</v>
      </c>
      <c r="G289" s="1">
        <v>41858</v>
      </c>
      <c r="H289" s="1"/>
      <c r="K289">
        <v>4</v>
      </c>
      <c r="M289">
        <v>17</v>
      </c>
      <c r="O289">
        <v>385</v>
      </c>
      <c r="S289">
        <v>19</v>
      </c>
      <c r="V289">
        <v>6</v>
      </c>
      <c r="Z289">
        <f t="shared" si="8"/>
        <v>36</v>
      </c>
      <c r="AD289" t="str">
        <f t="shared" si="9"/>
        <v>FLN</v>
      </c>
    </row>
    <row r="290" spans="1:31" ht="15" hidden="1" customHeight="1" x14ac:dyDescent="0.3">
      <c r="A290" t="s">
        <v>415</v>
      </c>
      <c r="C290" t="s">
        <v>240</v>
      </c>
      <c r="E290" t="s">
        <v>167</v>
      </c>
      <c r="F290" t="s">
        <v>162</v>
      </c>
      <c r="G290" s="1">
        <v>41849</v>
      </c>
      <c r="H290" s="1"/>
      <c r="J290" t="s">
        <v>240</v>
      </c>
      <c r="K290">
        <v>1</v>
      </c>
      <c r="M290">
        <v>17</v>
      </c>
      <c r="O290">
        <v>250</v>
      </c>
      <c r="S290">
        <v>21</v>
      </c>
      <c r="V290">
        <v>4</v>
      </c>
      <c r="Z290">
        <f t="shared" si="8"/>
        <v>38</v>
      </c>
      <c r="AD290" t="str">
        <f t="shared" si="9"/>
        <v>FLN</v>
      </c>
      <c r="AE290">
        <v>17</v>
      </c>
    </row>
    <row r="291" spans="1:31" ht="15" hidden="1" customHeight="1" x14ac:dyDescent="0.3">
      <c r="A291" t="s">
        <v>415</v>
      </c>
      <c r="C291" t="s">
        <v>240</v>
      </c>
      <c r="E291" t="s">
        <v>167</v>
      </c>
      <c r="F291" t="s">
        <v>162</v>
      </c>
      <c r="G291" s="1">
        <v>41849</v>
      </c>
      <c r="H291" s="1"/>
      <c r="K291">
        <v>2</v>
      </c>
      <c r="M291" s="4">
        <v>17</v>
      </c>
      <c r="Z291" t="str">
        <f t="shared" si="8"/>
        <v/>
      </c>
      <c r="AD291" t="str">
        <f t="shared" si="9"/>
        <v>FLN</v>
      </c>
      <c r="AE291" t="s">
        <v>241</v>
      </c>
    </row>
    <row r="292" spans="1:31" ht="15" hidden="1" customHeight="1" x14ac:dyDescent="0.3">
      <c r="A292" t="s">
        <v>415</v>
      </c>
      <c r="C292" t="s">
        <v>240</v>
      </c>
      <c r="E292" t="s">
        <v>167</v>
      </c>
      <c r="F292" t="s">
        <v>162</v>
      </c>
      <c r="G292" s="1">
        <v>41849</v>
      </c>
      <c r="H292" s="1"/>
      <c r="K292">
        <v>3</v>
      </c>
      <c r="M292" s="4">
        <v>16</v>
      </c>
      <c r="Z292" t="str">
        <f t="shared" si="8"/>
        <v/>
      </c>
      <c r="AD292" t="str">
        <f t="shared" si="9"/>
        <v>FLN</v>
      </c>
      <c r="AE292" t="s">
        <v>198</v>
      </c>
    </row>
    <row r="293" spans="1:31" ht="15" hidden="1" customHeight="1" x14ac:dyDescent="0.3">
      <c r="A293" t="s">
        <v>415</v>
      </c>
      <c r="C293" t="s">
        <v>265</v>
      </c>
      <c r="E293" t="s">
        <v>167</v>
      </c>
      <c r="F293" t="s">
        <v>162</v>
      </c>
      <c r="G293" s="1">
        <v>41858</v>
      </c>
      <c r="H293" s="1"/>
      <c r="J293" t="s">
        <v>265</v>
      </c>
      <c r="K293">
        <v>1</v>
      </c>
      <c r="M293">
        <v>16</v>
      </c>
      <c r="O293">
        <v>310</v>
      </c>
      <c r="S293">
        <v>22</v>
      </c>
      <c r="V293">
        <v>5</v>
      </c>
      <c r="Z293">
        <f t="shared" si="8"/>
        <v>38</v>
      </c>
      <c r="AD293" t="str">
        <f t="shared" si="9"/>
        <v>FLN</v>
      </c>
    </row>
    <row r="294" spans="1:31" ht="15" hidden="1" customHeight="1" x14ac:dyDescent="0.3">
      <c r="A294" t="s">
        <v>415</v>
      </c>
      <c r="C294" t="s">
        <v>265</v>
      </c>
      <c r="E294" t="s">
        <v>167</v>
      </c>
      <c r="F294" t="s">
        <v>162</v>
      </c>
      <c r="G294" s="1">
        <v>41858</v>
      </c>
      <c r="H294" s="1"/>
      <c r="K294">
        <v>2</v>
      </c>
      <c r="M294">
        <v>15</v>
      </c>
      <c r="O294">
        <v>375</v>
      </c>
      <c r="S294">
        <v>24</v>
      </c>
      <c r="V294">
        <v>6</v>
      </c>
      <c r="Z294">
        <f t="shared" si="8"/>
        <v>39</v>
      </c>
      <c r="AD294" t="str">
        <f t="shared" si="9"/>
        <v>FLN</v>
      </c>
    </row>
    <row r="295" spans="1:31" ht="15" hidden="1" customHeight="1" x14ac:dyDescent="0.3">
      <c r="A295" t="s">
        <v>415</v>
      </c>
      <c r="C295" t="s">
        <v>265</v>
      </c>
      <c r="E295" t="s">
        <v>167</v>
      </c>
      <c r="F295" t="s">
        <v>162</v>
      </c>
      <c r="G295" s="1">
        <v>41858</v>
      </c>
      <c r="H295" s="1"/>
      <c r="K295">
        <v>3</v>
      </c>
      <c r="M295">
        <v>15</v>
      </c>
      <c r="O295">
        <v>400</v>
      </c>
      <c r="S295">
        <v>23</v>
      </c>
      <c r="V295">
        <v>5</v>
      </c>
      <c r="Z295">
        <f t="shared" si="8"/>
        <v>38</v>
      </c>
      <c r="AD295" t="str">
        <f t="shared" si="9"/>
        <v>FLN</v>
      </c>
    </row>
    <row r="296" spans="1:31" ht="15" hidden="1" customHeight="1" x14ac:dyDescent="0.3">
      <c r="A296" t="s">
        <v>415</v>
      </c>
      <c r="C296" t="s">
        <v>265</v>
      </c>
      <c r="E296" t="s">
        <v>167</v>
      </c>
      <c r="F296" t="s">
        <v>162</v>
      </c>
      <c r="G296" s="1">
        <v>41858</v>
      </c>
      <c r="H296" s="1"/>
      <c r="K296">
        <v>4</v>
      </c>
      <c r="M296">
        <v>16</v>
      </c>
      <c r="O296">
        <v>350</v>
      </c>
      <c r="S296">
        <v>22</v>
      </c>
      <c r="V296">
        <v>5</v>
      </c>
      <c r="Z296">
        <f t="shared" si="8"/>
        <v>38</v>
      </c>
      <c r="AD296" t="str">
        <f t="shared" si="9"/>
        <v>FLN</v>
      </c>
    </row>
    <row r="297" spans="1:31" ht="15" hidden="1" customHeight="1" x14ac:dyDescent="0.3">
      <c r="A297" t="s">
        <v>415</v>
      </c>
      <c r="C297" t="s">
        <v>247</v>
      </c>
      <c r="E297" t="s">
        <v>167</v>
      </c>
      <c r="F297" t="s">
        <v>162</v>
      </c>
      <c r="G297" s="1">
        <v>41858</v>
      </c>
      <c r="H297" s="1"/>
      <c r="J297" t="s">
        <v>247</v>
      </c>
      <c r="K297">
        <v>1</v>
      </c>
      <c r="M297">
        <v>16</v>
      </c>
      <c r="O297">
        <v>380</v>
      </c>
      <c r="S297">
        <v>24</v>
      </c>
      <c r="V297">
        <v>5</v>
      </c>
      <c r="Z297">
        <f t="shared" si="8"/>
        <v>40</v>
      </c>
      <c r="AD297" t="str">
        <f t="shared" si="9"/>
        <v>FLN</v>
      </c>
    </row>
    <row r="298" spans="1:31" ht="15" hidden="1" customHeight="1" x14ac:dyDescent="0.3">
      <c r="A298" t="s">
        <v>415</v>
      </c>
      <c r="C298" t="s">
        <v>247</v>
      </c>
      <c r="E298" t="s">
        <v>167</v>
      </c>
      <c r="F298" t="s">
        <v>162</v>
      </c>
      <c r="G298" s="1">
        <v>41858</v>
      </c>
      <c r="H298" s="1"/>
      <c r="K298">
        <v>2</v>
      </c>
      <c r="M298">
        <v>16</v>
      </c>
      <c r="O298">
        <v>280</v>
      </c>
      <c r="Z298" t="str">
        <f t="shared" si="8"/>
        <v/>
      </c>
      <c r="AD298" t="str">
        <f t="shared" si="9"/>
        <v>FLN</v>
      </c>
    </row>
    <row r="299" spans="1:31" ht="15" hidden="1" customHeight="1" x14ac:dyDescent="0.3">
      <c r="A299" t="s">
        <v>415</v>
      </c>
      <c r="C299" t="s">
        <v>247</v>
      </c>
      <c r="E299" t="s">
        <v>167</v>
      </c>
      <c r="F299" t="s">
        <v>162</v>
      </c>
      <c r="G299" s="1">
        <v>41858</v>
      </c>
      <c r="H299" s="1"/>
      <c r="K299">
        <v>3</v>
      </c>
      <c r="M299">
        <v>16</v>
      </c>
      <c r="O299">
        <v>405</v>
      </c>
      <c r="S299">
        <v>22</v>
      </c>
      <c r="V299">
        <v>5</v>
      </c>
      <c r="Z299">
        <f t="shared" si="8"/>
        <v>38</v>
      </c>
      <c r="AD299" t="str">
        <f t="shared" si="9"/>
        <v>FLN</v>
      </c>
    </row>
    <row r="300" spans="1:31" ht="15" hidden="1" customHeight="1" x14ac:dyDescent="0.3">
      <c r="A300" t="s">
        <v>415</v>
      </c>
      <c r="C300" t="s">
        <v>247</v>
      </c>
      <c r="E300" t="s">
        <v>167</v>
      </c>
      <c r="F300" t="s">
        <v>162</v>
      </c>
      <c r="G300" s="1">
        <v>41858</v>
      </c>
      <c r="H300" s="1"/>
      <c r="K300">
        <v>4</v>
      </c>
      <c r="M300">
        <v>16</v>
      </c>
      <c r="O300">
        <v>370</v>
      </c>
      <c r="S300">
        <v>23</v>
      </c>
      <c r="V300">
        <v>5</v>
      </c>
      <c r="Z300">
        <f t="shared" si="8"/>
        <v>39</v>
      </c>
      <c r="AD300" t="str">
        <f t="shared" si="9"/>
        <v>FLN</v>
      </c>
    </row>
    <row r="301" spans="1:31" ht="15" hidden="1" customHeight="1" x14ac:dyDescent="0.3">
      <c r="A301" t="s">
        <v>415</v>
      </c>
      <c r="C301" t="s">
        <v>247</v>
      </c>
      <c r="E301" t="s">
        <v>167</v>
      </c>
      <c r="F301" t="s">
        <v>162</v>
      </c>
      <c r="G301" s="1">
        <v>41858</v>
      </c>
      <c r="H301" s="1"/>
      <c r="K301">
        <v>5</v>
      </c>
      <c r="M301">
        <v>15</v>
      </c>
      <c r="O301">
        <v>345</v>
      </c>
      <c r="S301">
        <v>22</v>
      </c>
      <c r="V301">
        <v>5</v>
      </c>
      <c r="Z301">
        <f t="shared" si="8"/>
        <v>37</v>
      </c>
      <c r="AD301" t="str">
        <f t="shared" si="9"/>
        <v>FLN</v>
      </c>
    </row>
    <row r="302" spans="1:31" ht="15" hidden="1" customHeight="1" x14ac:dyDescent="0.3">
      <c r="A302" t="s">
        <v>415</v>
      </c>
      <c r="C302" t="s">
        <v>260</v>
      </c>
      <c r="E302" t="s">
        <v>167</v>
      </c>
      <c r="F302" t="s">
        <v>162</v>
      </c>
      <c r="G302" s="1">
        <v>41858</v>
      </c>
      <c r="H302" s="1"/>
      <c r="J302" t="s">
        <v>260</v>
      </c>
      <c r="K302">
        <v>1</v>
      </c>
      <c r="M302">
        <v>15</v>
      </c>
      <c r="O302">
        <v>330</v>
      </c>
      <c r="S302">
        <v>22</v>
      </c>
      <c r="V302">
        <v>5</v>
      </c>
      <c r="Z302">
        <f t="shared" si="8"/>
        <v>37</v>
      </c>
      <c r="AD302" t="str">
        <f t="shared" si="9"/>
        <v>FLN</v>
      </c>
    </row>
    <row r="303" spans="1:31" ht="15" hidden="1" customHeight="1" x14ac:dyDescent="0.3">
      <c r="A303" t="s">
        <v>415</v>
      </c>
      <c r="C303" t="s">
        <v>260</v>
      </c>
      <c r="E303" t="s">
        <v>167</v>
      </c>
      <c r="F303" t="s">
        <v>162</v>
      </c>
      <c r="G303" s="1">
        <v>41858</v>
      </c>
      <c r="H303" s="1"/>
      <c r="K303">
        <v>2</v>
      </c>
      <c r="M303">
        <v>17</v>
      </c>
      <c r="O303">
        <v>397</v>
      </c>
      <c r="S303">
        <v>20</v>
      </c>
      <c r="V303">
        <v>6</v>
      </c>
      <c r="Z303">
        <f t="shared" si="8"/>
        <v>37</v>
      </c>
      <c r="AD303" t="str">
        <f t="shared" si="9"/>
        <v>FLN</v>
      </c>
    </row>
    <row r="304" spans="1:31" ht="15" hidden="1" customHeight="1" x14ac:dyDescent="0.3">
      <c r="A304" t="s">
        <v>415</v>
      </c>
      <c r="C304" t="s">
        <v>260</v>
      </c>
      <c r="E304" t="s">
        <v>167</v>
      </c>
      <c r="F304" t="s">
        <v>162</v>
      </c>
      <c r="G304" s="1">
        <v>41858</v>
      </c>
      <c r="H304" s="1"/>
      <c r="K304">
        <v>3</v>
      </c>
      <c r="M304">
        <v>16</v>
      </c>
      <c r="O304">
        <v>370</v>
      </c>
      <c r="S304">
        <v>20</v>
      </c>
      <c r="V304">
        <v>5</v>
      </c>
      <c r="Z304">
        <f t="shared" si="8"/>
        <v>36</v>
      </c>
      <c r="AD304" t="str">
        <f t="shared" si="9"/>
        <v>FLN</v>
      </c>
    </row>
    <row r="305" spans="1:31" ht="15" hidden="1" customHeight="1" x14ac:dyDescent="0.3">
      <c r="A305" t="s">
        <v>415</v>
      </c>
      <c r="C305" t="s">
        <v>260</v>
      </c>
      <c r="E305" t="s">
        <v>167</v>
      </c>
      <c r="F305" t="s">
        <v>162</v>
      </c>
      <c r="G305" s="1">
        <v>41858</v>
      </c>
      <c r="H305" s="1"/>
      <c r="K305">
        <v>4</v>
      </c>
      <c r="M305">
        <v>15</v>
      </c>
      <c r="O305">
        <v>330</v>
      </c>
      <c r="S305">
        <v>22</v>
      </c>
      <c r="V305">
        <v>4</v>
      </c>
      <c r="Z305">
        <f t="shared" si="8"/>
        <v>37</v>
      </c>
      <c r="AD305" t="str">
        <f t="shared" si="9"/>
        <v>FLN</v>
      </c>
    </row>
    <row r="306" spans="1:31" ht="15" hidden="1" customHeight="1" x14ac:dyDescent="0.3">
      <c r="A306" t="s">
        <v>415</v>
      </c>
      <c r="C306" t="s">
        <v>256</v>
      </c>
      <c r="E306" t="s">
        <v>167</v>
      </c>
      <c r="F306" t="s">
        <v>36</v>
      </c>
      <c r="G306" s="1">
        <v>41858</v>
      </c>
      <c r="H306" s="1"/>
      <c r="J306" t="s">
        <v>256</v>
      </c>
      <c r="K306">
        <v>1</v>
      </c>
      <c r="M306">
        <v>19</v>
      </c>
      <c r="O306">
        <v>295</v>
      </c>
      <c r="V306">
        <v>6</v>
      </c>
      <c r="Z306" t="str">
        <f t="shared" si="8"/>
        <v/>
      </c>
      <c r="AD306" t="str">
        <f t="shared" si="9"/>
        <v>FLN</v>
      </c>
    </row>
    <row r="307" spans="1:31" ht="15" hidden="1" customHeight="1" x14ac:dyDescent="0.3">
      <c r="A307" t="s">
        <v>415</v>
      </c>
      <c r="C307" t="s">
        <v>256</v>
      </c>
      <c r="E307" t="s">
        <v>167</v>
      </c>
      <c r="F307" t="s">
        <v>36</v>
      </c>
      <c r="G307" s="1">
        <v>41858</v>
      </c>
      <c r="H307" s="1"/>
      <c r="K307">
        <v>2</v>
      </c>
      <c r="M307">
        <v>18</v>
      </c>
      <c r="O307">
        <v>360</v>
      </c>
      <c r="S307">
        <v>18</v>
      </c>
      <c r="V307">
        <v>8</v>
      </c>
      <c r="Z307">
        <f t="shared" si="8"/>
        <v>36</v>
      </c>
      <c r="AD307" t="str">
        <f t="shared" si="9"/>
        <v>FLN</v>
      </c>
    </row>
    <row r="308" spans="1:31" ht="15" hidden="1" customHeight="1" x14ac:dyDescent="0.3">
      <c r="A308" t="s">
        <v>415</v>
      </c>
      <c r="C308" t="s">
        <v>256</v>
      </c>
      <c r="E308" t="s">
        <v>167</v>
      </c>
      <c r="F308" t="s">
        <v>36</v>
      </c>
      <c r="G308" s="1">
        <v>41858</v>
      </c>
      <c r="H308" s="1"/>
      <c r="K308">
        <v>3</v>
      </c>
      <c r="M308" s="4">
        <v>19</v>
      </c>
      <c r="Z308" t="str">
        <f t="shared" si="8"/>
        <v/>
      </c>
      <c r="AD308" t="str">
        <f t="shared" si="9"/>
        <v>FLN</v>
      </c>
      <c r="AE308" t="s">
        <v>204</v>
      </c>
    </row>
    <row r="309" spans="1:31" ht="15" hidden="1" customHeight="1" x14ac:dyDescent="0.3">
      <c r="A309" t="s">
        <v>415</v>
      </c>
      <c r="C309" t="s">
        <v>266</v>
      </c>
      <c r="E309" t="s">
        <v>167</v>
      </c>
      <c r="F309" t="s">
        <v>36</v>
      </c>
      <c r="G309" s="1">
        <v>41858</v>
      </c>
      <c r="H309" s="1"/>
      <c r="J309" t="s">
        <v>266</v>
      </c>
      <c r="K309">
        <v>1</v>
      </c>
      <c r="M309">
        <v>17</v>
      </c>
      <c r="O309">
        <v>315</v>
      </c>
      <c r="V309">
        <v>5</v>
      </c>
      <c r="Z309" t="str">
        <f t="shared" si="8"/>
        <v/>
      </c>
      <c r="AD309" t="str">
        <f t="shared" si="9"/>
        <v>FLN</v>
      </c>
    </row>
    <row r="310" spans="1:31" ht="15" hidden="1" customHeight="1" x14ac:dyDescent="0.3">
      <c r="A310" t="s">
        <v>415</v>
      </c>
      <c r="C310" t="s">
        <v>266</v>
      </c>
      <c r="E310" t="s">
        <v>167</v>
      </c>
      <c r="F310" t="s">
        <v>36</v>
      </c>
      <c r="G310" s="1">
        <v>41858</v>
      </c>
      <c r="H310" s="1"/>
      <c r="K310">
        <v>2</v>
      </c>
      <c r="M310">
        <v>17</v>
      </c>
      <c r="O310">
        <v>325</v>
      </c>
      <c r="S310">
        <v>24</v>
      </c>
      <c r="V310">
        <v>7</v>
      </c>
      <c r="Z310">
        <f t="shared" si="8"/>
        <v>41</v>
      </c>
      <c r="AD310" t="str">
        <f t="shared" si="9"/>
        <v>FLN</v>
      </c>
    </row>
    <row r="311" spans="1:31" ht="15" hidden="1" customHeight="1" x14ac:dyDescent="0.3">
      <c r="A311" t="s">
        <v>415</v>
      </c>
      <c r="C311" t="s">
        <v>251</v>
      </c>
      <c r="E311" t="s">
        <v>167</v>
      </c>
      <c r="F311" t="s">
        <v>36</v>
      </c>
      <c r="G311" s="1">
        <v>41858</v>
      </c>
      <c r="H311" s="1"/>
      <c r="J311" t="s">
        <v>251</v>
      </c>
      <c r="K311">
        <v>1</v>
      </c>
      <c r="M311">
        <v>19</v>
      </c>
      <c r="O311">
        <v>320</v>
      </c>
      <c r="Z311" t="str">
        <f t="shared" si="8"/>
        <v/>
      </c>
      <c r="AD311" t="str">
        <f t="shared" si="9"/>
        <v>FLN</v>
      </c>
    </row>
    <row r="312" spans="1:31" ht="15" hidden="1" customHeight="1" x14ac:dyDescent="0.3">
      <c r="A312" t="s">
        <v>415</v>
      </c>
      <c r="C312" t="s">
        <v>251</v>
      </c>
      <c r="E312" t="s">
        <v>167</v>
      </c>
      <c r="F312" t="s">
        <v>36</v>
      </c>
      <c r="G312" s="1">
        <v>41858</v>
      </c>
      <c r="H312" s="1"/>
      <c r="K312">
        <v>2</v>
      </c>
      <c r="M312">
        <v>17</v>
      </c>
      <c r="Z312" t="str">
        <f t="shared" si="8"/>
        <v/>
      </c>
      <c r="AD312" t="str">
        <f t="shared" si="9"/>
        <v>FLN</v>
      </c>
    </row>
    <row r="313" spans="1:31" ht="15" hidden="1" customHeight="1" x14ac:dyDescent="0.3">
      <c r="A313" t="s">
        <v>415</v>
      </c>
      <c r="C313" t="s">
        <v>251</v>
      </c>
      <c r="E313" t="s">
        <v>167</v>
      </c>
      <c r="F313" t="s">
        <v>36</v>
      </c>
      <c r="G313" s="1">
        <v>41858</v>
      </c>
      <c r="H313" s="1"/>
      <c r="K313">
        <v>3</v>
      </c>
      <c r="M313">
        <v>20</v>
      </c>
      <c r="Z313" t="str">
        <f t="shared" si="8"/>
        <v/>
      </c>
      <c r="AD313" t="str">
        <f t="shared" si="9"/>
        <v>FLN</v>
      </c>
    </row>
    <row r="314" spans="1:31" ht="15" hidden="1" customHeight="1" x14ac:dyDescent="0.3">
      <c r="A314" t="s">
        <v>415</v>
      </c>
      <c r="C314" t="s">
        <v>254</v>
      </c>
      <c r="E314" t="s">
        <v>167</v>
      </c>
      <c r="F314" t="s">
        <v>36</v>
      </c>
      <c r="G314" s="1">
        <v>41858</v>
      </c>
      <c r="H314" s="1"/>
      <c r="J314" t="s">
        <v>254</v>
      </c>
      <c r="K314">
        <v>1</v>
      </c>
      <c r="M314">
        <v>20</v>
      </c>
      <c r="O314">
        <v>295</v>
      </c>
      <c r="S314">
        <v>23</v>
      </c>
      <c r="V314">
        <v>5</v>
      </c>
      <c r="Z314">
        <f t="shared" si="8"/>
        <v>43</v>
      </c>
      <c r="AD314" t="str">
        <f t="shared" si="9"/>
        <v>FLN</v>
      </c>
    </row>
    <row r="315" spans="1:31" ht="15" hidden="1" customHeight="1" x14ac:dyDescent="0.3">
      <c r="A315" t="s">
        <v>415</v>
      </c>
      <c r="C315" t="s">
        <v>254</v>
      </c>
      <c r="E315" t="s">
        <v>167</v>
      </c>
      <c r="F315" t="s">
        <v>36</v>
      </c>
      <c r="G315" s="1">
        <v>41858</v>
      </c>
      <c r="H315" s="1"/>
      <c r="K315">
        <v>2</v>
      </c>
      <c r="M315">
        <v>17</v>
      </c>
      <c r="O315">
        <v>295</v>
      </c>
      <c r="Z315" t="str">
        <f t="shared" si="8"/>
        <v/>
      </c>
      <c r="AD315" t="str">
        <f t="shared" si="9"/>
        <v>FLN</v>
      </c>
    </row>
    <row r="316" spans="1:31" ht="15" hidden="1" customHeight="1" x14ac:dyDescent="0.3">
      <c r="A316" t="s">
        <v>415</v>
      </c>
      <c r="C316" t="s">
        <v>254</v>
      </c>
      <c r="E316" t="s">
        <v>167</v>
      </c>
      <c r="F316" t="s">
        <v>36</v>
      </c>
      <c r="G316" s="1">
        <v>41858</v>
      </c>
      <c r="H316" s="1"/>
      <c r="K316">
        <v>3</v>
      </c>
      <c r="M316">
        <v>18</v>
      </c>
      <c r="O316">
        <v>265</v>
      </c>
      <c r="Z316" t="str">
        <f t="shared" si="8"/>
        <v/>
      </c>
      <c r="AD316" t="str">
        <f t="shared" si="9"/>
        <v>FLN</v>
      </c>
    </row>
    <row r="317" spans="1:31" ht="15" hidden="1" customHeight="1" x14ac:dyDescent="0.3">
      <c r="A317" t="s">
        <v>415</v>
      </c>
      <c r="C317" t="s">
        <v>253</v>
      </c>
      <c r="E317" t="s">
        <v>167</v>
      </c>
      <c r="F317" t="s">
        <v>160</v>
      </c>
      <c r="G317" s="1">
        <v>41858</v>
      </c>
      <c r="H317" s="1"/>
      <c r="J317" t="s">
        <v>253</v>
      </c>
      <c r="K317">
        <v>1</v>
      </c>
      <c r="M317">
        <v>17</v>
      </c>
      <c r="O317">
        <v>360</v>
      </c>
      <c r="S317">
        <v>19</v>
      </c>
      <c r="V317">
        <v>4</v>
      </c>
      <c r="Z317">
        <f t="shared" si="8"/>
        <v>36</v>
      </c>
      <c r="AD317" t="str">
        <f t="shared" si="9"/>
        <v>FLN</v>
      </c>
    </row>
    <row r="318" spans="1:31" ht="15" hidden="1" customHeight="1" x14ac:dyDescent="0.3">
      <c r="A318" t="s">
        <v>415</v>
      </c>
      <c r="C318" t="s">
        <v>253</v>
      </c>
      <c r="E318" t="s">
        <v>167</v>
      </c>
      <c r="F318" t="s">
        <v>160</v>
      </c>
      <c r="G318" s="1">
        <v>41858</v>
      </c>
      <c r="H318" s="1"/>
      <c r="K318">
        <v>2</v>
      </c>
      <c r="M318">
        <v>16</v>
      </c>
      <c r="O318">
        <v>310</v>
      </c>
      <c r="S318">
        <v>20</v>
      </c>
      <c r="V318">
        <v>5</v>
      </c>
      <c r="Z318">
        <f t="shared" si="8"/>
        <v>36</v>
      </c>
      <c r="AD318" t="str">
        <f t="shared" si="9"/>
        <v>FLN</v>
      </c>
    </row>
    <row r="319" spans="1:31" ht="15" hidden="1" customHeight="1" x14ac:dyDescent="0.3">
      <c r="A319" t="s">
        <v>415</v>
      </c>
      <c r="C319" t="s">
        <v>253</v>
      </c>
      <c r="E319" t="s">
        <v>167</v>
      </c>
      <c r="F319" t="s">
        <v>160</v>
      </c>
      <c r="G319" s="1">
        <v>41858</v>
      </c>
      <c r="H319" s="1"/>
      <c r="K319">
        <v>3</v>
      </c>
      <c r="M319">
        <v>17</v>
      </c>
      <c r="O319">
        <v>380</v>
      </c>
      <c r="S319">
        <v>20</v>
      </c>
      <c r="V319">
        <v>5</v>
      </c>
      <c r="Z319">
        <f t="shared" si="8"/>
        <v>37</v>
      </c>
      <c r="AD319" t="str">
        <f t="shared" si="9"/>
        <v>FLN</v>
      </c>
    </row>
    <row r="320" spans="1:31" ht="15" hidden="1" customHeight="1" x14ac:dyDescent="0.3">
      <c r="A320" t="s">
        <v>415</v>
      </c>
      <c r="C320" t="s">
        <v>253</v>
      </c>
      <c r="E320" t="s">
        <v>167</v>
      </c>
      <c r="F320" t="s">
        <v>160</v>
      </c>
      <c r="G320" s="1">
        <v>41858</v>
      </c>
      <c r="H320" s="1"/>
      <c r="K320">
        <v>4</v>
      </c>
      <c r="M320">
        <v>15</v>
      </c>
      <c r="O320">
        <v>400</v>
      </c>
      <c r="S320">
        <v>21</v>
      </c>
      <c r="V320">
        <v>5</v>
      </c>
      <c r="Z320">
        <f t="shared" si="8"/>
        <v>36</v>
      </c>
      <c r="AD320" t="str">
        <f t="shared" si="9"/>
        <v>FLN</v>
      </c>
    </row>
    <row r="321" spans="1:31" ht="15" hidden="1" customHeight="1" x14ac:dyDescent="0.3">
      <c r="A321" t="s">
        <v>415</v>
      </c>
      <c r="C321" t="s">
        <v>253</v>
      </c>
      <c r="E321" t="s">
        <v>167</v>
      </c>
      <c r="F321" t="s">
        <v>160</v>
      </c>
      <c r="G321" s="1">
        <v>41858</v>
      </c>
      <c r="H321" s="1"/>
      <c r="K321">
        <v>5</v>
      </c>
      <c r="M321">
        <v>17</v>
      </c>
      <c r="O321">
        <v>340</v>
      </c>
      <c r="S321">
        <v>19</v>
      </c>
      <c r="V321">
        <v>3</v>
      </c>
      <c r="Z321">
        <f t="shared" si="8"/>
        <v>36</v>
      </c>
      <c r="AD321" t="str">
        <f t="shared" si="9"/>
        <v>FLN</v>
      </c>
    </row>
    <row r="322" spans="1:31" ht="15" hidden="1" customHeight="1" x14ac:dyDescent="0.3">
      <c r="A322" t="s">
        <v>415</v>
      </c>
      <c r="C322" t="s">
        <v>258</v>
      </c>
      <c r="E322" t="s">
        <v>167</v>
      </c>
      <c r="F322" t="s">
        <v>160</v>
      </c>
      <c r="G322" s="1">
        <v>41858</v>
      </c>
      <c r="H322" s="1"/>
      <c r="J322" t="s">
        <v>258</v>
      </c>
      <c r="K322">
        <v>1</v>
      </c>
      <c r="M322">
        <v>16</v>
      </c>
      <c r="O322">
        <v>465</v>
      </c>
      <c r="S322">
        <v>23</v>
      </c>
      <c r="V322">
        <v>4</v>
      </c>
      <c r="Z322">
        <f t="shared" si="8"/>
        <v>39</v>
      </c>
      <c r="AD322" t="str">
        <f t="shared" si="9"/>
        <v>FLN</v>
      </c>
    </row>
    <row r="323" spans="1:31" ht="15" hidden="1" customHeight="1" x14ac:dyDescent="0.3">
      <c r="A323" t="s">
        <v>415</v>
      </c>
      <c r="C323" t="s">
        <v>258</v>
      </c>
      <c r="E323" t="s">
        <v>167</v>
      </c>
      <c r="F323" t="s">
        <v>160</v>
      </c>
      <c r="G323" s="1">
        <v>41858</v>
      </c>
      <c r="H323" s="1"/>
      <c r="K323">
        <v>2</v>
      </c>
      <c r="M323">
        <v>17</v>
      </c>
      <c r="O323">
        <v>403</v>
      </c>
      <c r="S323">
        <v>21</v>
      </c>
      <c r="V323">
        <v>4</v>
      </c>
      <c r="Z323">
        <f t="shared" ref="Z323:Z386" si="10">IF(S323="","",SUM(M323+R323+S323))</f>
        <v>38</v>
      </c>
      <c r="AD323" t="str">
        <f t="shared" ref="AD323:AD386" si="11">IF(OR(M323=N323,N323=""),"FLN","")</f>
        <v>FLN</v>
      </c>
    </row>
    <row r="324" spans="1:31" ht="15" hidden="1" customHeight="1" x14ac:dyDescent="0.3">
      <c r="A324" t="s">
        <v>415</v>
      </c>
      <c r="C324" t="s">
        <v>258</v>
      </c>
      <c r="E324" t="s">
        <v>167</v>
      </c>
      <c r="F324" t="s">
        <v>160</v>
      </c>
      <c r="G324" s="1">
        <v>41858</v>
      </c>
      <c r="H324" s="1"/>
      <c r="K324">
        <v>3</v>
      </c>
      <c r="M324">
        <v>17</v>
      </c>
      <c r="O324">
        <v>410</v>
      </c>
      <c r="S324">
        <v>21</v>
      </c>
      <c r="V324">
        <v>4</v>
      </c>
      <c r="Z324">
        <f t="shared" si="10"/>
        <v>38</v>
      </c>
      <c r="AD324" t="str">
        <f t="shared" si="11"/>
        <v>FLN</v>
      </c>
    </row>
    <row r="325" spans="1:31" ht="15" hidden="1" customHeight="1" x14ac:dyDescent="0.3">
      <c r="A325" t="s">
        <v>415</v>
      </c>
      <c r="C325" t="s">
        <v>258</v>
      </c>
      <c r="E325" t="s">
        <v>167</v>
      </c>
      <c r="F325" t="s">
        <v>160</v>
      </c>
      <c r="G325" s="1">
        <v>41858</v>
      </c>
      <c r="H325" s="1"/>
      <c r="K325">
        <v>4</v>
      </c>
      <c r="M325">
        <v>16</v>
      </c>
      <c r="O325">
        <v>330</v>
      </c>
      <c r="S325">
        <v>17</v>
      </c>
      <c r="V325">
        <v>4</v>
      </c>
      <c r="Z325">
        <f t="shared" si="10"/>
        <v>33</v>
      </c>
      <c r="AD325" t="str">
        <f t="shared" si="11"/>
        <v>FLN</v>
      </c>
    </row>
    <row r="326" spans="1:31" ht="15" hidden="1" customHeight="1" x14ac:dyDescent="0.3">
      <c r="A326" t="s">
        <v>415</v>
      </c>
      <c r="C326" t="s">
        <v>258</v>
      </c>
      <c r="E326" t="s">
        <v>167</v>
      </c>
      <c r="F326" t="s">
        <v>160</v>
      </c>
      <c r="G326" s="1">
        <v>41858</v>
      </c>
      <c r="H326" s="1"/>
      <c r="K326">
        <v>5</v>
      </c>
      <c r="M326">
        <v>17</v>
      </c>
      <c r="O326">
        <v>387</v>
      </c>
      <c r="S326">
        <v>19</v>
      </c>
      <c r="V326">
        <v>4</v>
      </c>
      <c r="Z326">
        <f t="shared" si="10"/>
        <v>36</v>
      </c>
      <c r="AD326" t="str">
        <f t="shared" si="11"/>
        <v>FLN</v>
      </c>
    </row>
    <row r="327" spans="1:31" ht="15" hidden="1" customHeight="1" x14ac:dyDescent="0.3">
      <c r="A327" t="s">
        <v>415</v>
      </c>
      <c r="C327" t="s">
        <v>264</v>
      </c>
      <c r="E327" t="s">
        <v>167</v>
      </c>
      <c r="F327" t="s">
        <v>160</v>
      </c>
      <c r="G327" s="1">
        <v>41858</v>
      </c>
      <c r="H327" s="1"/>
      <c r="J327" t="s">
        <v>264</v>
      </c>
      <c r="K327">
        <v>1</v>
      </c>
      <c r="M327">
        <v>17</v>
      </c>
      <c r="O327">
        <v>412</v>
      </c>
      <c r="S327">
        <v>21</v>
      </c>
      <c r="V327">
        <v>5</v>
      </c>
      <c r="Z327">
        <f t="shared" si="10"/>
        <v>38</v>
      </c>
      <c r="AD327" t="str">
        <f t="shared" si="11"/>
        <v>FLN</v>
      </c>
    </row>
    <row r="328" spans="1:31" ht="15" hidden="1" customHeight="1" x14ac:dyDescent="0.3">
      <c r="A328" t="s">
        <v>415</v>
      </c>
      <c r="C328" t="s">
        <v>264</v>
      </c>
      <c r="E328" t="s">
        <v>167</v>
      </c>
      <c r="F328" t="s">
        <v>160</v>
      </c>
      <c r="G328" s="1">
        <v>41858</v>
      </c>
      <c r="H328" s="1"/>
      <c r="K328">
        <v>2</v>
      </c>
      <c r="M328">
        <v>18</v>
      </c>
      <c r="O328">
        <v>400</v>
      </c>
      <c r="S328">
        <v>18</v>
      </c>
      <c r="V328">
        <v>5</v>
      </c>
      <c r="Z328">
        <f t="shared" si="10"/>
        <v>36</v>
      </c>
      <c r="AD328" t="str">
        <f t="shared" si="11"/>
        <v>FLN</v>
      </c>
    </row>
    <row r="329" spans="1:31" ht="15" hidden="1" customHeight="1" x14ac:dyDescent="0.3">
      <c r="A329" t="s">
        <v>415</v>
      </c>
      <c r="C329" t="s">
        <v>264</v>
      </c>
      <c r="E329" t="s">
        <v>167</v>
      </c>
      <c r="F329" t="s">
        <v>160</v>
      </c>
      <c r="G329" s="1">
        <v>41858</v>
      </c>
      <c r="H329" s="1"/>
      <c r="K329">
        <v>3</v>
      </c>
      <c r="M329">
        <v>18</v>
      </c>
      <c r="O329">
        <v>403</v>
      </c>
      <c r="S329">
        <v>20</v>
      </c>
      <c r="V329">
        <v>5</v>
      </c>
      <c r="Z329">
        <f t="shared" si="10"/>
        <v>38</v>
      </c>
      <c r="AD329" t="str">
        <f t="shared" si="11"/>
        <v>FLN</v>
      </c>
    </row>
    <row r="330" spans="1:31" ht="15" hidden="1" customHeight="1" x14ac:dyDescent="0.3">
      <c r="A330" t="s">
        <v>415</v>
      </c>
      <c r="C330" t="s">
        <v>264</v>
      </c>
      <c r="E330" t="s">
        <v>167</v>
      </c>
      <c r="F330" t="s">
        <v>160</v>
      </c>
      <c r="G330" s="1">
        <v>41858</v>
      </c>
      <c r="H330" s="1"/>
      <c r="K330">
        <v>4</v>
      </c>
      <c r="M330">
        <v>17</v>
      </c>
      <c r="O330">
        <v>360</v>
      </c>
      <c r="S330">
        <v>19</v>
      </c>
      <c r="V330">
        <v>4</v>
      </c>
      <c r="Z330">
        <f t="shared" si="10"/>
        <v>36</v>
      </c>
      <c r="AD330" t="str">
        <f t="shared" si="11"/>
        <v>FLN</v>
      </c>
    </row>
    <row r="331" spans="1:31" ht="15" hidden="1" customHeight="1" x14ac:dyDescent="0.3">
      <c r="A331" t="s">
        <v>415</v>
      </c>
      <c r="C331" t="s">
        <v>261</v>
      </c>
      <c r="E331" t="s">
        <v>167</v>
      </c>
      <c r="F331" t="s">
        <v>160</v>
      </c>
      <c r="G331" s="1">
        <v>41858</v>
      </c>
      <c r="H331" s="1"/>
      <c r="J331" t="s">
        <v>261</v>
      </c>
      <c r="K331">
        <v>1</v>
      </c>
      <c r="M331">
        <v>16</v>
      </c>
      <c r="O331">
        <v>410</v>
      </c>
      <c r="S331">
        <v>19</v>
      </c>
      <c r="V331">
        <v>4</v>
      </c>
      <c r="Z331">
        <f t="shared" si="10"/>
        <v>35</v>
      </c>
      <c r="AD331" t="str">
        <f t="shared" si="11"/>
        <v>FLN</v>
      </c>
    </row>
    <row r="332" spans="1:31" ht="15" hidden="1" customHeight="1" x14ac:dyDescent="0.3">
      <c r="A332" t="s">
        <v>415</v>
      </c>
      <c r="C332" t="s">
        <v>261</v>
      </c>
      <c r="E332" t="s">
        <v>167</v>
      </c>
      <c r="F332" t="s">
        <v>160</v>
      </c>
      <c r="G332" s="1">
        <v>41858</v>
      </c>
      <c r="H332" s="1"/>
      <c r="K332">
        <v>2</v>
      </c>
      <c r="M332">
        <v>18</v>
      </c>
      <c r="O332">
        <v>445</v>
      </c>
      <c r="S332">
        <v>19</v>
      </c>
      <c r="V332">
        <v>4</v>
      </c>
      <c r="Z332">
        <f t="shared" si="10"/>
        <v>37</v>
      </c>
      <c r="AD332" t="str">
        <f t="shared" si="11"/>
        <v>FLN</v>
      </c>
    </row>
    <row r="333" spans="1:31" ht="15" hidden="1" customHeight="1" x14ac:dyDescent="0.3">
      <c r="A333" t="s">
        <v>415</v>
      </c>
      <c r="C333" t="s">
        <v>261</v>
      </c>
      <c r="E333" t="s">
        <v>167</v>
      </c>
      <c r="F333" t="s">
        <v>160</v>
      </c>
      <c r="G333" s="1">
        <v>41858</v>
      </c>
      <c r="H333" s="1"/>
      <c r="K333">
        <v>3</v>
      </c>
      <c r="M333">
        <v>18</v>
      </c>
      <c r="Z333" t="str">
        <f t="shared" si="10"/>
        <v/>
      </c>
      <c r="AD333" t="str">
        <f t="shared" si="11"/>
        <v>FLN</v>
      </c>
    </row>
    <row r="334" spans="1:31" ht="15" hidden="1" customHeight="1" x14ac:dyDescent="0.3">
      <c r="A334" t="s">
        <v>415</v>
      </c>
      <c r="C334" t="s">
        <v>261</v>
      </c>
      <c r="E334" t="s">
        <v>167</v>
      </c>
      <c r="F334" t="s">
        <v>160</v>
      </c>
      <c r="G334" s="1">
        <v>41858</v>
      </c>
      <c r="H334" s="1"/>
      <c r="K334">
        <v>4</v>
      </c>
      <c r="M334">
        <v>18</v>
      </c>
      <c r="O334">
        <v>430</v>
      </c>
      <c r="S334">
        <v>19</v>
      </c>
      <c r="V334">
        <v>5</v>
      </c>
      <c r="Z334">
        <f t="shared" si="10"/>
        <v>37</v>
      </c>
      <c r="AD334" t="str">
        <f t="shared" si="11"/>
        <v>FLN</v>
      </c>
    </row>
    <row r="335" spans="1:31" ht="15" hidden="1" customHeight="1" x14ac:dyDescent="0.3">
      <c r="A335" t="s">
        <v>415</v>
      </c>
      <c r="C335" t="s">
        <v>85</v>
      </c>
      <c r="E335" t="s">
        <v>167</v>
      </c>
      <c r="F335" t="s">
        <v>38</v>
      </c>
      <c r="G335" s="1">
        <v>41779</v>
      </c>
      <c r="H335" s="1"/>
      <c r="J335" t="s">
        <v>85</v>
      </c>
      <c r="K335">
        <v>1</v>
      </c>
      <c r="M335">
        <v>9</v>
      </c>
      <c r="O335">
        <v>392</v>
      </c>
      <c r="S335">
        <v>17</v>
      </c>
      <c r="Z335">
        <f t="shared" si="10"/>
        <v>26</v>
      </c>
      <c r="AD335" t="str">
        <f t="shared" si="11"/>
        <v>FLN</v>
      </c>
      <c r="AE335">
        <v>9</v>
      </c>
    </row>
    <row r="336" spans="1:31" ht="15" hidden="1" customHeight="1" x14ac:dyDescent="0.3">
      <c r="A336" t="s">
        <v>415</v>
      </c>
      <c r="C336" t="s">
        <v>85</v>
      </c>
      <c r="E336" t="s">
        <v>167</v>
      </c>
      <c r="F336" t="s">
        <v>38</v>
      </c>
      <c r="G336" s="1">
        <v>41779</v>
      </c>
      <c r="H336" s="1"/>
      <c r="K336">
        <v>2</v>
      </c>
      <c r="M336">
        <v>11</v>
      </c>
      <c r="O336">
        <v>380</v>
      </c>
      <c r="S336">
        <v>20</v>
      </c>
      <c r="Z336">
        <f t="shared" si="10"/>
        <v>31</v>
      </c>
      <c r="AD336" t="str">
        <f t="shared" si="11"/>
        <v>FLN</v>
      </c>
      <c r="AE336">
        <v>11</v>
      </c>
    </row>
    <row r="337" spans="1:31" ht="15" hidden="1" customHeight="1" x14ac:dyDescent="0.3">
      <c r="A337" t="s">
        <v>415</v>
      </c>
      <c r="C337" t="s">
        <v>85</v>
      </c>
      <c r="E337" t="s">
        <v>167</v>
      </c>
      <c r="F337" t="s">
        <v>38</v>
      </c>
      <c r="G337" s="1">
        <v>41779</v>
      </c>
      <c r="H337" s="1"/>
      <c r="K337">
        <v>3</v>
      </c>
      <c r="M337">
        <v>9</v>
      </c>
      <c r="O337">
        <v>410</v>
      </c>
      <c r="S337">
        <v>19</v>
      </c>
      <c r="Z337">
        <f t="shared" si="10"/>
        <v>28</v>
      </c>
      <c r="AD337" t="str">
        <f t="shared" si="11"/>
        <v>FLN</v>
      </c>
      <c r="AE337">
        <v>9</v>
      </c>
    </row>
    <row r="338" spans="1:31" ht="15" hidden="1" customHeight="1" x14ac:dyDescent="0.3">
      <c r="A338" t="s">
        <v>415</v>
      </c>
      <c r="C338" t="s">
        <v>85</v>
      </c>
      <c r="E338" t="s">
        <v>167</v>
      </c>
      <c r="F338" t="s">
        <v>38</v>
      </c>
      <c r="G338" s="1">
        <v>41779</v>
      </c>
      <c r="H338" s="1"/>
      <c r="K338">
        <v>4</v>
      </c>
      <c r="M338">
        <v>9</v>
      </c>
      <c r="O338">
        <v>364</v>
      </c>
      <c r="S338">
        <v>16</v>
      </c>
      <c r="Z338">
        <f t="shared" si="10"/>
        <v>25</v>
      </c>
      <c r="AD338" t="str">
        <f t="shared" si="11"/>
        <v>FLN</v>
      </c>
      <c r="AE338">
        <v>9</v>
      </c>
    </row>
    <row r="339" spans="1:31" ht="15" hidden="1" customHeight="1" x14ac:dyDescent="0.3">
      <c r="A339" t="s">
        <v>415</v>
      </c>
      <c r="C339" t="s">
        <v>78</v>
      </c>
      <c r="E339" t="s">
        <v>167</v>
      </c>
      <c r="F339" t="s">
        <v>38</v>
      </c>
      <c r="G339" s="1">
        <v>41779</v>
      </c>
      <c r="H339" s="1"/>
      <c r="J339" t="s">
        <v>78</v>
      </c>
      <c r="K339">
        <v>1</v>
      </c>
      <c r="M339">
        <v>10</v>
      </c>
      <c r="O339">
        <v>400</v>
      </c>
      <c r="S339">
        <v>16</v>
      </c>
      <c r="Z339">
        <f t="shared" si="10"/>
        <v>26</v>
      </c>
      <c r="AD339" t="str">
        <f t="shared" si="11"/>
        <v>FLN</v>
      </c>
      <c r="AE339">
        <v>10</v>
      </c>
    </row>
    <row r="340" spans="1:31" ht="15" hidden="1" customHeight="1" x14ac:dyDescent="0.3">
      <c r="A340" t="s">
        <v>415</v>
      </c>
      <c r="C340" t="s">
        <v>78</v>
      </c>
      <c r="E340" t="s">
        <v>167</v>
      </c>
      <c r="F340" t="s">
        <v>38</v>
      </c>
      <c r="G340" s="1">
        <v>41779</v>
      </c>
      <c r="H340" s="1"/>
      <c r="K340">
        <v>2</v>
      </c>
      <c r="M340">
        <v>11</v>
      </c>
      <c r="O340">
        <v>400</v>
      </c>
      <c r="S340">
        <v>19</v>
      </c>
      <c r="Z340">
        <f t="shared" si="10"/>
        <v>30</v>
      </c>
      <c r="AD340" t="str">
        <f t="shared" si="11"/>
        <v>FLN</v>
      </c>
      <c r="AE340">
        <v>11</v>
      </c>
    </row>
    <row r="341" spans="1:31" ht="15" hidden="1" customHeight="1" x14ac:dyDescent="0.3">
      <c r="A341" t="s">
        <v>415</v>
      </c>
      <c r="C341" t="s">
        <v>78</v>
      </c>
      <c r="E341" t="s">
        <v>167</v>
      </c>
      <c r="F341" t="s">
        <v>38</v>
      </c>
      <c r="G341" s="1">
        <v>41779</v>
      </c>
      <c r="H341" s="1"/>
      <c r="K341">
        <v>3</v>
      </c>
      <c r="M341">
        <v>9</v>
      </c>
      <c r="O341">
        <v>410</v>
      </c>
      <c r="S341">
        <v>21</v>
      </c>
      <c r="Z341">
        <f t="shared" si="10"/>
        <v>30</v>
      </c>
      <c r="AD341" t="str">
        <f t="shared" si="11"/>
        <v>FLN</v>
      </c>
      <c r="AE341">
        <v>9</v>
      </c>
    </row>
    <row r="342" spans="1:31" ht="15" hidden="1" customHeight="1" x14ac:dyDescent="0.3">
      <c r="A342" t="s">
        <v>415</v>
      </c>
      <c r="C342" t="s">
        <v>78</v>
      </c>
      <c r="E342" t="s">
        <v>167</v>
      </c>
      <c r="F342" t="s">
        <v>38</v>
      </c>
      <c r="G342" s="1">
        <v>41779</v>
      </c>
      <c r="H342" s="1"/>
      <c r="K342">
        <v>4</v>
      </c>
      <c r="M342">
        <v>9</v>
      </c>
      <c r="O342">
        <v>360</v>
      </c>
      <c r="S342">
        <v>18</v>
      </c>
      <c r="Z342">
        <f t="shared" si="10"/>
        <v>27</v>
      </c>
      <c r="AD342" t="str">
        <f t="shared" si="11"/>
        <v>FLN</v>
      </c>
      <c r="AE342">
        <v>9</v>
      </c>
    </row>
    <row r="343" spans="1:31" ht="15" hidden="1" customHeight="1" x14ac:dyDescent="0.3">
      <c r="A343" t="s">
        <v>415</v>
      </c>
      <c r="C343" t="s">
        <v>77</v>
      </c>
      <c r="E343" t="s">
        <v>167</v>
      </c>
      <c r="F343" t="s">
        <v>38</v>
      </c>
      <c r="G343" s="1">
        <v>41779</v>
      </c>
      <c r="H343" s="1"/>
      <c r="J343" t="s">
        <v>77</v>
      </c>
      <c r="K343">
        <v>1</v>
      </c>
      <c r="M343">
        <v>8</v>
      </c>
      <c r="O343">
        <v>325</v>
      </c>
      <c r="S343">
        <v>16</v>
      </c>
      <c r="Z343">
        <f t="shared" si="10"/>
        <v>24</v>
      </c>
      <c r="AD343" t="str">
        <f t="shared" si="11"/>
        <v>FLN</v>
      </c>
      <c r="AE343">
        <v>8</v>
      </c>
    </row>
    <row r="344" spans="1:31" ht="15" hidden="1" customHeight="1" x14ac:dyDescent="0.3">
      <c r="A344" t="s">
        <v>415</v>
      </c>
      <c r="C344" t="s">
        <v>77</v>
      </c>
      <c r="E344" t="s">
        <v>167</v>
      </c>
      <c r="F344" t="s">
        <v>38</v>
      </c>
      <c r="G344" s="1">
        <v>41779</v>
      </c>
      <c r="H344" s="1"/>
      <c r="K344">
        <v>2</v>
      </c>
      <c r="M344">
        <v>9</v>
      </c>
      <c r="O344">
        <v>410</v>
      </c>
      <c r="S344">
        <v>19</v>
      </c>
      <c r="Z344">
        <f t="shared" si="10"/>
        <v>28</v>
      </c>
      <c r="AD344" t="str">
        <f t="shared" si="11"/>
        <v>FLN</v>
      </c>
      <c r="AE344">
        <v>9</v>
      </c>
    </row>
    <row r="345" spans="1:31" ht="15" hidden="1" customHeight="1" x14ac:dyDescent="0.3">
      <c r="A345" t="s">
        <v>415</v>
      </c>
      <c r="C345" t="s">
        <v>77</v>
      </c>
      <c r="E345" t="s">
        <v>167</v>
      </c>
      <c r="F345" t="s">
        <v>38</v>
      </c>
      <c r="G345" s="1">
        <v>41779</v>
      </c>
      <c r="H345" s="1"/>
      <c r="K345">
        <v>3</v>
      </c>
      <c r="M345">
        <v>9</v>
      </c>
      <c r="O345">
        <v>395</v>
      </c>
      <c r="S345">
        <v>17</v>
      </c>
      <c r="Z345">
        <f t="shared" si="10"/>
        <v>26</v>
      </c>
      <c r="AD345" t="str">
        <f t="shared" si="11"/>
        <v>FLN</v>
      </c>
      <c r="AE345">
        <v>9</v>
      </c>
    </row>
    <row r="346" spans="1:31" ht="15" hidden="1" customHeight="1" x14ac:dyDescent="0.3">
      <c r="A346" t="s">
        <v>415</v>
      </c>
      <c r="C346" t="s">
        <v>77</v>
      </c>
      <c r="E346" t="s">
        <v>167</v>
      </c>
      <c r="F346" t="s">
        <v>38</v>
      </c>
      <c r="G346" s="1">
        <v>41779</v>
      </c>
      <c r="H346" s="1"/>
      <c r="K346">
        <v>4</v>
      </c>
      <c r="M346">
        <v>10</v>
      </c>
      <c r="O346">
        <v>367</v>
      </c>
      <c r="S346">
        <v>17</v>
      </c>
      <c r="Z346">
        <f t="shared" si="10"/>
        <v>27</v>
      </c>
      <c r="AD346" t="str">
        <f t="shared" si="11"/>
        <v>FLN</v>
      </c>
      <c r="AE346">
        <v>10</v>
      </c>
    </row>
    <row r="347" spans="1:31" ht="15" hidden="1" customHeight="1" x14ac:dyDescent="0.3">
      <c r="A347" t="s">
        <v>415</v>
      </c>
      <c r="C347" t="s">
        <v>102</v>
      </c>
      <c r="E347" t="s">
        <v>167</v>
      </c>
      <c r="F347" t="s">
        <v>38</v>
      </c>
      <c r="G347" s="1">
        <v>41780</v>
      </c>
      <c r="H347" s="1"/>
      <c r="J347" t="s">
        <v>102</v>
      </c>
      <c r="K347">
        <v>1</v>
      </c>
      <c r="M347">
        <v>10</v>
      </c>
      <c r="O347">
        <v>385</v>
      </c>
      <c r="S347">
        <v>19</v>
      </c>
      <c r="V347">
        <v>3</v>
      </c>
      <c r="Z347">
        <f t="shared" si="10"/>
        <v>29</v>
      </c>
      <c r="AD347" t="str">
        <f t="shared" si="11"/>
        <v>FLN</v>
      </c>
      <c r="AE347">
        <v>10</v>
      </c>
    </row>
    <row r="348" spans="1:31" ht="15" hidden="1" customHeight="1" x14ac:dyDescent="0.3">
      <c r="A348" t="s">
        <v>415</v>
      </c>
      <c r="C348" t="s">
        <v>102</v>
      </c>
      <c r="E348" t="s">
        <v>167</v>
      </c>
      <c r="F348" t="s">
        <v>38</v>
      </c>
      <c r="G348" s="1">
        <v>41780</v>
      </c>
      <c r="H348" s="1"/>
      <c r="K348">
        <v>2</v>
      </c>
      <c r="M348">
        <v>10</v>
      </c>
      <c r="O348">
        <v>375</v>
      </c>
      <c r="S348">
        <v>18</v>
      </c>
      <c r="V348">
        <v>3</v>
      </c>
      <c r="Z348">
        <f t="shared" si="10"/>
        <v>28</v>
      </c>
      <c r="AD348" t="str">
        <f t="shared" si="11"/>
        <v>FLN</v>
      </c>
      <c r="AE348">
        <v>10</v>
      </c>
    </row>
    <row r="349" spans="1:31" ht="15" hidden="1" customHeight="1" x14ac:dyDescent="0.3">
      <c r="A349" t="s">
        <v>415</v>
      </c>
      <c r="C349" t="s">
        <v>102</v>
      </c>
      <c r="E349" t="s">
        <v>167</v>
      </c>
      <c r="F349" t="s">
        <v>38</v>
      </c>
      <c r="G349" s="1">
        <v>41780</v>
      </c>
      <c r="H349" s="1"/>
      <c r="K349">
        <v>3</v>
      </c>
      <c r="M349">
        <v>8</v>
      </c>
      <c r="O349">
        <v>370</v>
      </c>
      <c r="S349">
        <v>18</v>
      </c>
      <c r="V349">
        <v>3</v>
      </c>
      <c r="Z349">
        <f t="shared" si="10"/>
        <v>26</v>
      </c>
      <c r="AD349" t="str">
        <f t="shared" si="11"/>
        <v>FLN</v>
      </c>
      <c r="AE349">
        <v>8</v>
      </c>
    </row>
    <row r="350" spans="1:31" ht="15" hidden="1" customHeight="1" x14ac:dyDescent="0.3">
      <c r="A350" t="s">
        <v>415</v>
      </c>
      <c r="C350" t="s">
        <v>102</v>
      </c>
      <c r="E350" t="s">
        <v>167</v>
      </c>
      <c r="F350" t="s">
        <v>38</v>
      </c>
      <c r="G350" s="1">
        <v>41780</v>
      </c>
      <c r="H350" s="1"/>
      <c r="K350">
        <v>4</v>
      </c>
      <c r="M350">
        <v>10</v>
      </c>
      <c r="O350">
        <v>405</v>
      </c>
      <c r="S350">
        <v>17</v>
      </c>
      <c r="V350">
        <v>3</v>
      </c>
      <c r="Z350">
        <f t="shared" si="10"/>
        <v>27</v>
      </c>
      <c r="AD350" t="str">
        <f t="shared" si="11"/>
        <v>FLN</v>
      </c>
      <c r="AE350">
        <v>10</v>
      </c>
    </row>
    <row r="351" spans="1:31" ht="15" hidden="1" customHeight="1" x14ac:dyDescent="0.3">
      <c r="A351" t="s">
        <v>415</v>
      </c>
      <c r="C351" t="s">
        <v>239</v>
      </c>
      <c r="E351" t="s">
        <v>167</v>
      </c>
      <c r="F351" t="s">
        <v>159</v>
      </c>
      <c r="G351" s="1">
        <v>41849</v>
      </c>
      <c r="H351" s="1"/>
      <c r="J351" t="s">
        <v>239</v>
      </c>
      <c r="K351">
        <v>1</v>
      </c>
      <c r="M351">
        <v>17</v>
      </c>
      <c r="O351">
        <v>375</v>
      </c>
      <c r="S351">
        <v>20</v>
      </c>
      <c r="V351">
        <v>6</v>
      </c>
      <c r="Z351">
        <f t="shared" si="10"/>
        <v>37</v>
      </c>
      <c r="AD351" t="str">
        <f t="shared" si="11"/>
        <v>FLN</v>
      </c>
      <c r="AE351">
        <v>17</v>
      </c>
    </row>
    <row r="352" spans="1:31" ht="15" hidden="1" customHeight="1" x14ac:dyDescent="0.3">
      <c r="A352" t="s">
        <v>415</v>
      </c>
      <c r="C352" t="s">
        <v>239</v>
      </c>
      <c r="E352" t="s">
        <v>167</v>
      </c>
      <c r="F352" t="s">
        <v>159</v>
      </c>
      <c r="G352" s="1">
        <v>41849</v>
      </c>
      <c r="H352" s="1"/>
      <c r="K352">
        <v>2</v>
      </c>
      <c r="M352">
        <v>16</v>
      </c>
      <c r="O352">
        <v>420</v>
      </c>
      <c r="S352">
        <v>22</v>
      </c>
      <c r="V352">
        <v>6</v>
      </c>
      <c r="Z352">
        <f t="shared" si="10"/>
        <v>38</v>
      </c>
      <c r="AD352" t="str">
        <f t="shared" si="11"/>
        <v>FLN</v>
      </c>
      <c r="AE352">
        <v>16</v>
      </c>
    </row>
    <row r="353" spans="1:31" ht="15" hidden="1" customHeight="1" x14ac:dyDescent="0.3">
      <c r="A353" t="s">
        <v>415</v>
      </c>
      <c r="C353" t="s">
        <v>239</v>
      </c>
      <c r="E353" t="s">
        <v>167</v>
      </c>
      <c r="F353" t="s">
        <v>159</v>
      </c>
      <c r="G353" s="1">
        <v>41849</v>
      </c>
      <c r="H353" s="1"/>
      <c r="K353">
        <v>3</v>
      </c>
      <c r="M353">
        <v>20</v>
      </c>
      <c r="O353">
        <v>370</v>
      </c>
      <c r="S353">
        <v>23</v>
      </c>
      <c r="V353">
        <v>6</v>
      </c>
      <c r="Z353">
        <f t="shared" si="10"/>
        <v>43</v>
      </c>
      <c r="AD353" t="str">
        <f t="shared" si="11"/>
        <v>FLN</v>
      </c>
      <c r="AE353">
        <v>20</v>
      </c>
    </row>
    <row r="354" spans="1:31" ht="15" hidden="1" customHeight="1" x14ac:dyDescent="0.3">
      <c r="A354" t="s">
        <v>415</v>
      </c>
      <c r="C354" t="s">
        <v>239</v>
      </c>
      <c r="E354" t="s">
        <v>167</v>
      </c>
      <c r="F354" t="s">
        <v>159</v>
      </c>
      <c r="G354" s="1">
        <v>41849</v>
      </c>
      <c r="H354" s="1"/>
      <c r="K354">
        <v>4</v>
      </c>
      <c r="M354">
        <v>18</v>
      </c>
      <c r="O354">
        <v>315</v>
      </c>
      <c r="S354">
        <v>17</v>
      </c>
      <c r="V354">
        <v>7</v>
      </c>
      <c r="Z354">
        <f t="shared" si="10"/>
        <v>35</v>
      </c>
      <c r="AD354" t="str">
        <f t="shared" si="11"/>
        <v>FLN</v>
      </c>
      <c r="AE354">
        <v>18</v>
      </c>
    </row>
    <row r="355" spans="1:31" ht="15" hidden="1" customHeight="1" x14ac:dyDescent="0.3">
      <c r="A355" t="s">
        <v>415</v>
      </c>
      <c r="C355" t="s">
        <v>218</v>
      </c>
      <c r="E355" t="s">
        <v>167</v>
      </c>
      <c r="F355" t="s">
        <v>159</v>
      </c>
      <c r="G355" s="1">
        <v>41849</v>
      </c>
      <c r="H355" s="1"/>
      <c r="J355" t="s">
        <v>218</v>
      </c>
      <c r="K355">
        <v>1</v>
      </c>
      <c r="M355">
        <v>16</v>
      </c>
      <c r="O355">
        <v>370</v>
      </c>
      <c r="S355">
        <v>22</v>
      </c>
      <c r="V355">
        <v>6</v>
      </c>
      <c r="Z355">
        <f t="shared" si="10"/>
        <v>38</v>
      </c>
      <c r="AD355" t="str">
        <f t="shared" si="11"/>
        <v>FLN</v>
      </c>
      <c r="AE355">
        <v>16</v>
      </c>
    </row>
    <row r="356" spans="1:31" ht="15" hidden="1" customHeight="1" x14ac:dyDescent="0.3">
      <c r="A356" t="s">
        <v>415</v>
      </c>
      <c r="C356" t="s">
        <v>218</v>
      </c>
      <c r="E356" t="s">
        <v>167</v>
      </c>
      <c r="F356" t="s">
        <v>159</v>
      </c>
      <c r="G356" s="1">
        <v>41849</v>
      </c>
      <c r="H356" s="1"/>
      <c r="K356">
        <v>2</v>
      </c>
      <c r="M356">
        <v>17</v>
      </c>
      <c r="O356">
        <v>380</v>
      </c>
      <c r="S356">
        <v>24</v>
      </c>
      <c r="V356">
        <v>6</v>
      </c>
      <c r="Z356">
        <f t="shared" si="10"/>
        <v>41</v>
      </c>
      <c r="AD356" t="str">
        <f t="shared" si="11"/>
        <v>FLN</v>
      </c>
      <c r="AE356">
        <v>17</v>
      </c>
    </row>
    <row r="357" spans="1:31" ht="15" hidden="1" customHeight="1" x14ac:dyDescent="0.3">
      <c r="A357" t="s">
        <v>415</v>
      </c>
      <c r="C357" t="s">
        <v>245</v>
      </c>
      <c r="E357" t="s">
        <v>167</v>
      </c>
      <c r="F357" t="s">
        <v>159</v>
      </c>
      <c r="G357" s="1">
        <v>41858</v>
      </c>
      <c r="H357" s="1"/>
      <c r="I357" s="1">
        <v>41858</v>
      </c>
      <c r="J357" t="s">
        <v>245</v>
      </c>
      <c r="K357">
        <v>1</v>
      </c>
      <c r="M357">
        <v>15</v>
      </c>
      <c r="O357">
        <v>445</v>
      </c>
      <c r="S357">
        <v>28</v>
      </c>
      <c r="V357">
        <v>5</v>
      </c>
      <c r="Z357">
        <f t="shared" si="10"/>
        <v>43</v>
      </c>
      <c r="AD357" t="str">
        <f t="shared" si="11"/>
        <v>FLN</v>
      </c>
    </row>
    <row r="358" spans="1:31" ht="15" hidden="1" customHeight="1" x14ac:dyDescent="0.3">
      <c r="A358" t="s">
        <v>415</v>
      </c>
      <c r="C358" t="s">
        <v>245</v>
      </c>
      <c r="E358" t="s">
        <v>167</v>
      </c>
      <c r="F358" t="s">
        <v>159</v>
      </c>
      <c r="G358" s="1">
        <v>41858</v>
      </c>
      <c r="H358" s="1"/>
      <c r="K358">
        <v>2</v>
      </c>
      <c r="M358">
        <v>17</v>
      </c>
      <c r="O358">
        <v>345</v>
      </c>
      <c r="S358">
        <v>25</v>
      </c>
      <c r="V358">
        <v>6</v>
      </c>
      <c r="Z358">
        <f t="shared" si="10"/>
        <v>42</v>
      </c>
      <c r="AD358" t="str">
        <f t="shared" si="11"/>
        <v>FLN</v>
      </c>
    </row>
    <row r="359" spans="1:31" ht="15" hidden="1" customHeight="1" x14ac:dyDescent="0.3">
      <c r="A359" t="s">
        <v>415</v>
      </c>
      <c r="C359" t="s">
        <v>262</v>
      </c>
      <c r="E359" t="s">
        <v>167</v>
      </c>
      <c r="F359" t="s">
        <v>159</v>
      </c>
      <c r="G359" s="1">
        <v>41858</v>
      </c>
      <c r="H359" s="1"/>
      <c r="J359" t="s">
        <v>262</v>
      </c>
      <c r="K359">
        <v>1</v>
      </c>
      <c r="M359">
        <v>17</v>
      </c>
      <c r="O359">
        <v>433</v>
      </c>
      <c r="S359">
        <v>23</v>
      </c>
      <c r="V359">
        <v>7</v>
      </c>
      <c r="Z359">
        <f t="shared" si="10"/>
        <v>40</v>
      </c>
      <c r="AD359" t="str">
        <f t="shared" si="11"/>
        <v>FLN</v>
      </c>
    </row>
    <row r="360" spans="1:31" ht="15" hidden="1" customHeight="1" x14ac:dyDescent="0.3">
      <c r="A360" t="s">
        <v>415</v>
      </c>
      <c r="C360" t="s">
        <v>262</v>
      </c>
      <c r="E360" t="s">
        <v>167</v>
      </c>
      <c r="F360" t="s">
        <v>159</v>
      </c>
      <c r="G360" s="1">
        <v>41858</v>
      </c>
      <c r="H360" s="1"/>
      <c r="K360">
        <v>2</v>
      </c>
      <c r="M360">
        <v>17</v>
      </c>
      <c r="O360">
        <v>405</v>
      </c>
      <c r="S360">
        <v>25</v>
      </c>
      <c r="V360">
        <v>7</v>
      </c>
      <c r="Z360">
        <f t="shared" si="10"/>
        <v>42</v>
      </c>
      <c r="AD360" t="str">
        <f t="shared" si="11"/>
        <v>FLN</v>
      </c>
    </row>
    <row r="361" spans="1:31" ht="15" hidden="1" customHeight="1" x14ac:dyDescent="0.3">
      <c r="A361" t="s">
        <v>415</v>
      </c>
      <c r="C361" t="s">
        <v>213</v>
      </c>
      <c r="E361" t="s">
        <v>163</v>
      </c>
      <c r="F361" t="s">
        <v>39</v>
      </c>
      <c r="G361" s="1">
        <v>41849</v>
      </c>
      <c r="H361" s="1"/>
      <c r="J361" t="s">
        <v>213</v>
      </c>
      <c r="K361">
        <v>1</v>
      </c>
      <c r="M361">
        <v>16</v>
      </c>
      <c r="O361">
        <v>420</v>
      </c>
      <c r="V361">
        <v>5</v>
      </c>
      <c r="Z361" t="str">
        <f t="shared" si="10"/>
        <v/>
      </c>
      <c r="AD361" t="str">
        <f t="shared" si="11"/>
        <v>FLN</v>
      </c>
      <c r="AE361">
        <v>16</v>
      </c>
    </row>
    <row r="362" spans="1:31" ht="15" hidden="1" customHeight="1" x14ac:dyDescent="0.3">
      <c r="A362" t="s">
        <v>415</v>
      </c>
      <c r="C362" t="s">
        <v>213</v>
      </c>
      <c r="E362" t="s">
        <v>163</v>
      </c>
      <c r="F362" t="s">
        <v>39</v>
      </c>
      <c r="G362" s="1">
        <v>41849</v>
      </c>
      <c r="H362" s="1"/>
      <c r="K362">
        <v>2</v>
      </c>
      <c r="M362">
        <v>15</v>
      </c>
      <c r="O362">
        <v>440</v>
      </c>
      <c r="S362">
        <v>23</v>
      </c>
      <c r="V362">
        <v>5</v>
      </c>
      <c r="Z362">
        <f t="shared" si="10"/>
        <v>38</v>
      </c>
      <c r="AD362" t="str">
        <f t="shared" si="11"/>
        <v>FLN</v>
      </c>
      <c r="AE362">
        <v>15</v>
      </c>
    </row>
    <row r="363" spans="1:31" ht="15" hidden="1" customHeight="1" x14ac:dyDescent="0.3">
      <c r="A363" t="s">
        <v>415</v>
      </c>
      <c r="C363" t="s">
        <v>213</v>
      </c>
      <c r="E363" t="s">
        <v>163</v>
      </c>
      <c r="F363" t="s">
        <v>39</v>
      </c>
      <c r="G363" s="1">
        <v>41849</v>
      </c>
      <c r="H363" s="1"/>
      <c r="K363">
        <v>3</v>
      </c>
      <c r="M363">
        <v>15</v>
      </c>
      <c r="O363">
        <v>375</v>
      </c>
      <c r="S363">
        <v>19</v>
      </c>
      <c r="V363">
        <v>5</v>
      </c>
      <c r="Z363">
        <f t="shared" si="10"/>
        <v>34</v>
      </c>
      <c r="AD363" t="str">
        <f t="shared" si="11"/>
        <v>FLN</v>
      </c>
      <c r="AE363">
        <v>15</v>
      </c>
    </row>
    <row r="364" spans="1:31" ht="15" hidden="1" customHeight="1" x14ac:dyDescent="0.3">
      <c r="A364" t="s">
        <v>415</v>
      </c>
      <c r="C364" t="s">
        <v>213</v>
      </c>
      <c r="E364" t="s">
        <v>163</v>
      </c>
      <c r="F364" t="s">
        <v>39</v>
      </c>
      <c r="G364" s="1">
        <v>41849</v>
      </c>
      <c r="H364" s="1"/>
      <c r="K364">
        <v>4</v>
      </c>
      <c r="M364">
        <v>17</v>
      </c>
      <c r="O364">
        <v>360</v>
      </c>
      <c r="S364">
        <v>19</v>
      </c>
      <c r="V364">
        <v>5</v>
      </c>
      <c r="Z364">
        <f t="shared" si="10"/>
        <v>36</v>
      </c>
      <c r="AD364" t="str">
        <f t="shared" si="11"/>
        <v>FLN</v>
      </c>
      <c r="AE364">
        <v>17</v>
      </c>
    </row>
    <row r="365" spans="1:31" ht="15" hidden="1" customHeight="1" x14ac:dyDescent="0.3">
      <c r="A365" t="s">
        <v>415</v>
      </c>
      <c r="C365" t="s">
        <v>219</v>
      </c>
      <c r="E365" t="s">
        <v>163</v>
      </c>
      <c r="F365" t="s">
        <v>39</v>
      </c>
      <c r="G365" s="1">
        <v>41849</v>
      </c>
      <c r="H365" s="1"/>
      <c r="J365" t="s">
        <v>219</v>
      </c>
      <c r="K365">
        <v>1</v>
      </c>
      <c r="M365">
        <v>16</v>
      </c>
      <c r="O365">
        <v>445</v>
      </c>
      <c r="S365">
        <v>23</v>
      </c>
      <c r="V365">
        <v>5</v>
      </c>
      <c r="Z365">
        <f t="shared" si="10"/>
        <v>39</v>
      </c>
      <c r="AD365" t="str">
        <f t="shared" si="11"/>
        <v>FLN</v>
      </c>
      <c r="AE365">
        <v>16</v>
      </c>
    </row>
    <row r="366" spans="1:31" ht="15" hidden="1" customHeight="1" x14ac:dyDescent="0.3">
      <c r="A366" t="s">
        <v>415</v>
      </c>
      <c r="C366" t="s">
        <v>219</v>
      </c>
      <c r="E366" t="s">
        <v>163</v>
      </c>
      <c r="F366" t="s">
        <v>39</v>
      </c>
      <c r="G366" s="1">
        <v>41849</v>
      </c>
      <c r="H366" s="1"/>
      <c r="K366">
        <v>2</v>
      </c>
      <c r="M366">
        <v>13</v>
      </c>
      <c r="O366">
        <v>395</v>
      </c>
      <c r="S366">
        <v>21</v>
      </c>
      <c r="V366">
        <v>4</v>
      </c>
      <c r="Z366">
        <f t="shared" si="10"/>
        <v>34</v>
      </c>
      <c r="AD366" t="str">
        <f t="shared" si="11"/>
        <v>FLN</v>
      </c>
      <c r="AE366">
        <v>13</v>
      </c>
    </row>
    <row r="367" spans="1:31" ht="15" hidden="1" customHeight="1" x14ac:dyDescent="0.3">
      <c r="A367" t="s">
        <v>415</v>
      </c>
      <c r="C367" t="s">
        <v>219</v>
      </c>
      <c r="E367" t="s">
        <v>163</v>
      </c>
      <c r="F367" t="s">
        <v>39</v>
      </c>
      <c r="G367" s="1">
        <v>41849</v>
      </c>
      <c r="H367" s="1"/>
      <c r="K367">
        <v>3</v>
      </c>
      <c r="M367">
        <v>17</v>
      </c>
      <c r="O367">
        <v>470</v>
      </c>
      <c r="S367">
        <v>19</v>
      </c>
      <c r="V367">
        <v>5</v>
      </c>
      <c r="Z367">
        <f t="shared" si="10"/>
        <v>36</v>
      </c>
      <c r="AD367" t="str">
        <f t="shared" si="11"/>
        <v>FLN</v>
      </c>
      <c r="AE367">
        <v>17</v>
      </c>
    </row>
    <row r="368" spans="1:31" ht="15" hidden="1" customHeight="1" x14ac:dyDescent="0.3">
      <c r="A368" t="s">
        <v>415</v>
      </c>
      <c r="C368" t="s">
        <v>219</v>
      </c>
      <c r="E368" t="s">
        <v>163</v>
      </c>
      <c r="F368" t="s">
        <v>39</v>
      </c>
      <c r="G368" s="1">
        <v>41849</v>
      </c>
      <c r="H368" s="1"/>
      <c r="K368">
        <v>4</v>
      </c>
      <c r="M368">
        <v>14</v>
      </c>
      <c r="O368">
        <v>403</v>
      </c>
      <c r="Z368" t="str">
        <f t="shared" si="10"/>
        <v/>
      </c>
      <c r="AD368" t="str">
        <f t="shared" si="11"/>
        <v>FLN</v>
      </c>
      <c r="AE368">
        <v>14</v>
      </c>
    </row>
    <row r="369" spans="1:31" ht="15" hidden="1" customHeight="1" x14ac:dyDescent="0.3">
      <c r="A369" t="s">
        <v>415</v>
      </c>
      <c r="C369" t="s">
        <v>217</v>
      </c>
      <c r="E369" t="s">
        <v>163</v>
      </c>
      <c r="F369" t="s">
        <v>39</v>
      </c>
      <c r="G369" s="1">
        <v>41849</v>
      </c>
      <c r="H369" s="1"/>
      <c r="J369" t="s">
        <v>217</v>
      </c>
      <c r="K369">
        <v>1</v>
      </c>
      <c r="M369">
        <v>16</v>
      </c>
      <c r="O369">
        <v>425</v>
      </c>
      <c r="S369">
        <v>19</v>
      </c>
      <c r="V369">
        <v>4</v>
      </c>
      <c r="Z369">
        <f t="shared" si="10"/>
        <v>35</v>
      </c>
      <c r="AD369" t="str">
        <f t="shared" si="11"/>
        <v>FLN</v>
      </c>
      <c r="AE369">
        <v>16</v>
      </c>
    </row>
    <row r="370" spans="1:31" ht="15" hidden="1" customHeight="1" x14ac:dyDescent="0.3">
      <c r="A370" t="s">
        <v>415</v>
      </c>
      <c r="C370" t="s">
        <v>217</v>
      </c>
      <c r="E370" t="s">
        <v>163</v>
      </c>
      <c r="F370" t="s">
        <v>39</v>
      </c>
      <c r="G370" s="1">
        <v>41849</v>
      </c>
      <c r="H370" s="1"/>
      <c r="K370">
        <v>2</v>
      </c>
      <c r="M370">
        <v>14</v>
      </c>
      <c r="O370">
        <v>400</v>
      </c>
      <c r="S370">
        <v>20</v>
      </c>
      <c r="V370">
        <v>4</v>
      </c>
      <c r="Z370">
        <f t="shared" si="10"/>
        <v>34</v>
      </c>
      <c r="AD370" t="str">
        <f t="shared" si="11"/>
        <v>FLN</v>
      </c>
      <c r="AE370">
        <v>14</v>
      </c>
    </row>
    <row r="371" spans="1:31" ht="15" hidden="1" customHeight="1" x14ac:dyDescent="0.3">
      <c r="A371" t="s">
        <v>415</v>
      </c>
      <c r="C371" t="s">
        <v>217</v>
      </c>
      <c r="E371" t="s">
        <v>163</v>
      </c>
      <c r="F371" t="s">
        <v>39</v>
      </c>
      <c r="G371" s="1">
        <v>41849</v>
      </c>
      <c r="H371" s="1"/>
      <c r="K371">
        <v>3</v>
      </c>
      <c r="M371">
        <v>17</v>
      </c>
      <c r="O371">
        <v>405</v>
      </c>
      <c r="S371">
        <v>22</v>
      </c>
      <c r="V371">
        <v>5</v>
      </c>
      <c r="Z371">
        <f t="shared" si="10"/>
        <v>39</v>
      </c>
      <c r="AD371" t="str">
        <f t="shared" si="11"/>
        <v>FLN</v>
      </c>
      <c r="AE371">
        <v>17</v>
      </c>
    </row>
    <row r="372" spans="1:31" ht="15" hidden="1" customHeight="1" x14ac:dyDescent="0.3">
      <c r="A372" t="s">
        <v>415</v>
      </c>
      <c r="C372" t="s">
        <v>217</v>
      </c>
      <c r="E372" t="s">
        <v>163</v>
      </c>
      <c r="F372" t="s">
        <v>39</v>
      </c>
      <c r="G372" s="1">
        <v>41849</v>
      </c>
      <c r="H372" s="1"/>
      <c r="K372">
        <v>4</v>
      </c>
      <c r="M372">
        <v>16</v>
      </c>
      <c r="O372">
        <v>345</v>
      </c>
      <c r="S372">
        <v>24</v>
      </c>
      <c r="V372">
        <v>4</v>
      </c>
      <c r="Z372">
        <f t="shared" si="10"/>
        <v>40</v>
      </c>
      <c r="AD372" t="str">
        <f t="shared" si="11"/>
        <v>FLN</v>
      </c>
      <c r="AE372">
        <v>16</v>
      </c>
    </row>
    <row r="373" spans="1:31" ht="15" hidden="1" customHeight="1" x14ac:dyDescent="0.3">
      <c r="A373" t="s">
        <v>415</v>
      </c>
      <c r="C373" t="s">
        <v>229</v>
      </c>
      <c r="E373" t="s">
        <v>163</v>
      </c>
      <c r="F373" t="s">
        <v>39</v>
      </c>
      <c r="G373" s="1">
        <v>41849</v>
      </c>
      <c r="H373" s="1"/>
      <c r="J373" t="s">
        <v>229</v>
      </c>
      <c r="K373">
        <v>1</v>
      </c>
      <c r="M373">
        <v>17</v>
      </c>
      <c r="O373">
        <v>445</v>
      </c>
      <c r="S373">
        <v>19</v>
      </c>
      <c r="V373">
        <v>5</v>
      </c>
      <c r="Z373">
        <f t="shared" si="10"/>
        <v>36</v>
      </c>
      <c r="AD373" t="str">
        <f t="shared" si="11"/>
        <v>FLN</v>
      </c>
      <c r="AE373">
        <v>17</v>
      </c>
    </row>
    <row r="374" spans="1:31" ht="15" hidden="1" customHeight="1" x14ac:dyDescent="0.3">
      <c r="A374" t="s">
        <v>415</v>
      </c>
      <c r="C374" t="s">
        <v>229</v>
      </c>
      <c r="E374" t="s">
        <v>163</v>
      </c>
      <c r="F374" t="s">
        <v>39</v>
      </c>
      <c r="G374" s="1">
        <v>41849</v>
      </c>
      <c r="H374" s="1"/>
      <c r="K374">
        <v>2</v>
      </c>
      <c r="M374">
        <v>15</v>
      </c>
      <c r="O374">
        <v>400</v>
      </c>
      <c r="S374">
        <v>23</v>
      </c>
      <c r="V374">
        <v>4</v>
      </c>
      <c r="Z374">
        <f t="shared" si="10"/>
        <v>38</v>
      </c>
      <c r="AD374" t="str">
        <f t="shared" si="11"/>
        <v>FLN</v>
      </c>
      <c r="AE374">
        <v>15</v>
      </c>
    </row>
    <row r="375" spans="1:31" ht="15" hidden="1" customHeight="1" x14ac:dyDescent="0.3">
      <c r="A375" t="s">
        <v>415</v>
      </c>
      <c r="C375" t="s">
        <v>229</v>
      </c>
      <c r="E375" t="s">
        <v>163</v>
      </c>
      <c r="F375" t="s">
        <v>39</v>
      </c>
      <c r="G375" s="1">
        <v>41849</v>
      </c>
      <c r="H375" s="1"/>
      <c r="K375">
        <v>3</v>
      </c>
      <c r="M375">
        <v>17</v>
      </c>
      <c r="O375">
        <v>380</v>
      </c>
      <c r="S375">
        <v>18</v>
      </c>
      <c r="V375">
        <v>4</v>
      </c>
      <c r="Z375">
        <f t="shared" si="10"/>
        <v>35</v>
      </c>
      <c r="AD375" t="str">
        <f t="shared" si="11"/>
        <v>FLN</v>
      </c>
      <c r="AE375">
        <v>17</v>
      </c>
    </row>
    <row r="376" spans="1:31" ht="15" hidden="1" customHeight="1" x14ac:dyDescent="0.3">
      <c r="A376" t="s">
        <v>415</v>
      </c>
      <c r="C376" t="s">
        <v>229</v>
      </c>
      <c r="E376" t="s">
        <v>163</v>
      </c>
      <c r="F376" t="s">
        <v>39</v>
      </c>
      <c r="G376" s="1">
        <v>41849</v>
      </c>
      <c r="H376" s="1"/>
      <c r="K376">
        <v>4</v>
      </c>
      <c r="M376">
        <v>16</v>
      </c>
      <c r="O376">
        <v>365</v>
      </c>
      <c r="S376">
        <v>17</v>
      </c>
      <c r="V376">
        <v>4</v>
      </c>
      <c r="Z376">
        <f t="shared" si="10"/>
        <v>33</v>
      </c>
      <c r="AD376" t="str">
        <f t="shared" si="11"/>
        <v>FLN</v>
      </c>
      <c r="AE376">
        <v>16</v>
      </c>
    </row>
    <row r="377" spans="1:31" ht="15" hidden="1" customHeight="1" x14ac:dyDescent="0.3">
      <c r="A377" t="s">
        <v>415</v>
      </c>
      <c r="C377" t="s">
        <v>233</v>
      </c>
      <c r="E377" t="s">
        <v>163</v>
      </c>
      <c r="F377" t="s">
        <v>155</v>
      </c>
      <c r="G377" s="1">
        <v>41849</v>
      </c>
      <c r="H377" s="1"/>
      <c r="J377" t="s">
        <v>233</v>
      </c>
      <c r="K377">
        <v>1</v>
      </c>
      <c r="M377">
        <v>16</v>
      </c>
      <c r="O377">
        <v>435</v>
      </c>
      <c r="S377">
        <v>24</v>
      </c>
      <c r="V377">
        <v>5</v>
      </c>
      <c r="Z377">
        <f t="shared" si="10"/>
        <v>40</v>
      </c>
      <c r="AD377" t="str">
        <f t="shared" si="11"/>
        <v>FLN</v>
      </c>
      <c r="AE377">
        <v>16</v>
      </c>
    </row>
    <row r="378" spans="1:31" ht="15" hidden="1" customHeight="1" x14ac:dyDescent="0.3">
      <c r="A378" t="s">
        <v>415</v>
      </c>
      <c r="C378" t="s">
        <v>233</v>
      </c>
      <c r="E378" t="s">
        <v>163</v>
      </c>
      <c r="F378" t="s">
        <v>155</v>
      </c>
      <c r="G378" s="1">
        <v>41849</v>
      </c>
      <c r="H378" s="1"/>
      <c r="K378">
        <v>2</v>
      </c>
      <c r="M378">
        <v>14</v>
      </c>
      <c r="O378">
        <v>450</v>
      </c>
      <c r="S378">
        <v>26</v>
      </c>
      <c r="V378">
        <v>6</v>
      </c>
      <c r="Z378">
        <f t="shared" si="10"/>
        <v>40</v>
      </c>
      <c r="AD378" t="str">
        <f t="shared" si="11"/>
        <v>FLN</v>
      </c>
      <c r="AE378">
        <v>14</v>
      </c>
    </row>
    <row r="379" spans="1:31" ht="15" hidden="1" customHeight="1" x14ac:dyDescent="0.3">
      <c r="A379" t="s">
        <v>415</v>
      </c>
      <c r="C379" t="s">
        <v>233</v>
      </c>
      <c r="E379" t="s">
        <v>163</v>
      </c>
      <c r="F379" t="s">
        <v>155</v>
      </c>
      <c r="G379" s="1">
        <v>41849</v>
      </c>
      <c r="H379" s="1"/>
      <c r="K379">
        <v>3</v>
      </c>
      <c r="M379">
        <v>16</v>
      </c>
      <c r="O379">
        <v>455</v>
      </c>
      <c r="S379">
        <v>24</v>
      </c>
      <c r="V379">
        <v>7</v>
      </c>
      <c r="Z379">
        <f t="shared" si="10"/>
        <v>40</v>
      </c>
      <c r="AD379" t="str">
        <f t="shared" si="11"/>
        <v>FLN</v>
      </c>
      <c r="AE379">
        <v>16</v>
      </c>
    </row>
    <row r="380" spans="1:31" ht="15" hidden="1" customHeight="1" x14ac:dyDescent="0.3">
      <c r="A380" t="s">
        <v>415</v>
      </c>
      <c r="C380" t="s">
        <v>233</v>
      </c>
      <c r="E380" t="s">
        <v>163</v>
      </c>
      <c r="F380" t="s">
        <v>155</v>
      </c>
      <c r="G380" s="1">
        <v>41849</v>
      </c>
      <c r="H380" s="1"/>
      <c r="K380">
        <v>4</v>
      </c>
      <c r="M380">
        <v>14</v>
      </c>
      <c r="O380">
        <v>495</v>
      </c>
      <c r="S380">
        <v>23</v>
      </c>
      <c r="V380">
        <v>5</v>
      </c>
      <c r="Z380">
        <f t="shared" si="10"/>
        <v>37</v>
      </c>
      <c r="AD380" t="str">
        <f t="shared" si="11"/>
        <v>FLN</v>
      </c>
      <c r="AE380">
        <v>14</v>
      </c>
    </row>
    <row r="381" spans="1:31" ht="15" hidden="1" customHeight="1" x14ac:dyDescent="0.3">
      <c r="A381" t="s">
        <v>415</v>
      </c>
      <c r="C381" t="s">
        <v>221</v>
      </c>
      <c r="E381" t="s">
        <v>163</v>
      </c>
      <c r="F381" t="s">
        <v>155</v>
      </c>
      <c r="G381" s="1">
        <v>41849</v>
      </c>
      <c r="H381" s="1"/>
      <c r="J381" t="s">
        <v>221</v>
      </c>
      <c r="K381">
        <v>1</v>
      </c>
      <c r="M381">
        <v>17</v>
      </c>
      <c r="O381">
        <v>405</v>
      </c>
      <c r="S381">
        <v>25</v>
      </c>
      <c r="V381">
        <v>5</v>
      </c>
      <c r="Z381">
        <f t="shared" si="10"/>
        <v>42</v>
      </c>
      <c r="AD381" t="str">
        <f t="shared" si="11"/>
        <v>FLN</v>
      </c>
      <c r="AE381">
        <v>17</v>
      </c>
    </row>
    <row r="382" spans="1:31" ht="15" hidden="1" customHeight="1" x14ac:dyDescent="0.3">
      <c r="A382" t="s">
        <v>415</v>
      </c>
      <c r="C382" t="s">
        <v>221</v>
      </c>
      <c r="E382" t="s">
        <v>163</v>
      </c>
      <c r="F382" t="s">
        <v>155</v>
      </c>
      <c r="G382" s="1">
        <v>41849</v>
      </c>
      <c r="H382" s="1"/>
      <c r="K382">
        <v>2</v>
      </c>
      <c r="M382">
        <v>16</v>
      </c>
      <c r="O382">
        <v>403</v>
      </c>
      <c r="S382">
        <v>23</v>
      </c>
      <c r="V382">
        <v>5</v>
      </c>
      <c r="Z382">
        <f t="shared" si="10"/>
        <v>39</v>
      </c>
      <c r="AD382" t="str">
        <f t="shared" si="11"/>
        <v>FLN</v>
      </c>
      <c r="AE382">
        <v>16</v>
      </c>
    </row>
    <row r="383" spans="1:31" ht="15" hidden="1" customHeight="1" x14ac:dyDescent="0.3">
      <c r="A383" t="s">
        <v>415</v>
      </c>
      <c r="C383" t="s">
        <v>221</v>
      </c>
      <c r="E383" t="s">
        <v>163</v>
      </c>
      <c r="F383" t="s">
        <v>155</v>
      </c>
      <c r="G383" s="1">
        <v>41849</v>
      </c>
      <c r="H383" s="1"/>
      <c r="K383">
        <v>3</v>
      </c>
      <c r="M383">
        <v>17</v>
      </c>
      <c r="Z383" t="str">
        <f t="shared" si="10"/>
        <v/>
      </c>
      <c r="AD383" t="str">
        <f t="shared" si="11"/>
        <v>FLN</v>
      </c>
      <c r="AE383">
        <v>17</v>
      </c>
    </row>
    <row r="384" spans="1:31" ht="15" hidden="1" customHeight="1" x14ac:dyDescent="0.3">
      <c r="A384" t="s">
        <v>415</v>
      </c>
      <c r="C384" t="s">
        <v>227</v>
      </c>
      <c r="E384" t="s">
        <v>163</v>
      </c>
      <c r="F384" t="s">
        <v>155</v>
      </c>
      <c r="G384" s="1">
        <v>41849</v>
      </c>
      <c r="H384" s="1"/>
      <c r="J384" t="s">
        <v>227</v>
      </c>
      <c r="K384">
        <v>1</v>
      </c>
      <c r="M384">
        <v>14</v>
      </c>
      <c r="O384">
        <v>400</v>
      </c>
      <c r="S384">
        <v>21</v>
      </c>
      <c r="V384">
        <v>4</v>
      </c>
      <c r="Z384">
        <f t="shared" si="10"/>
        <v>35</v>
      </c>
      <c r="AD384" t="str">
        <f t="shared" si="11"/>
        <v>FLN</v>
      </c>
      <c r="AE384">
        <v>14</v>
      </c>
    </row>
    <row r="385" spans="1:31" ht="15" hidden="1" customHeight="1" x14ac:dyDescent="0.3">
      <c r="A385" t="s">
        <v>415</v>
      </c>
      <c r="C385" t="s">
        <v>227</v>
      </c>
      <c r="E385" t="s">
        <v>163</v>
      </c>
      <c r="F385" t="s">
        <v>155</v>
      </c>
      <c r="G385" s="1">
        <v>41849</v>
      </c>
      <c r="H385" s="1"/>
      <c r="K385">
        <v>2</v>
      </c>
      <c r="M385">
        <v>15</v>
      </c>
      <c r="O385">
        <v>420</v>
      </c>
      <c r="S385">
        <v>22</v>
      </c>
      <c r="V385">
        <v>5</v>
      </c>
      <c r="Z385">
        <f t="shared" si="10"/>
        <v>37</v>
      </c>
      <c r="AD385" t="str">
        <f t="shared" si="11"/>
        <v>FLN</v>
      </c>
      <c r="AE385">
        <v>15</v>
      </c>
    </row>
    <row r="386" spans="1:31" ht="15" hidden="1" customHeight="1" x14ac:dyDescent="0.3">
      <c r="A386" t="s">
        <v>415</v>
      </c>
      <c r="C386" t="s">
        <v>227</v>
      </c>
      <c r="E386" t="s">
        <v>163</v>
      </c>
      <c r="F386" t="s">
        <v>155</v>
      </c>
      <c r="G386" s="1">
        <v>41849</v>
      </c>
      <c r="H386" s="1"/>
      <c r="K386">
        <v>3</v>
      </c>
      <c r="M386">
        <v>12</v>
      </c>
      <c r="O386">
        <v>360</v>
      </c>
      <c r="V386">
        <v>3</v>
      </c>
      <c r="Z386" t="str">
        <f t="shared" si="10"/>
        <v/>
      </c>
      <c r="AD386" t="str">
        <f t="shared" si="11"/>
        <v>FLN</v>
      </c>
      <c r="AE386">
        <v>12</v>
      </c>
    </row>
    <row r="387" spans="1:31" ht="15" hidden="1" customHeight="1" x14ac:dyDescent="0.3">
      <c r="A387" t="s">
        <v>415</v>
      </c>
      <c r="C387" t="s">
        <v>227</v>
      </c>
      <c r="E387" t="s">
        <v>163</v>
      </c>
      <c r="F387" t="s">
        <v>155</v>
      </c>
      <c r="G387" s="1">
        <v>41849</v>
      </c>
      <c r="H387" s="1"/>
      <c r="K387">
        <v>4</v>
      </c>
      <c r="M387">
        <v>18</v>
      </c>
      <c r="Z387" t="str">
        <f t="shared" ref="Z387:Z450" si="12">IF(S387="","",SUM(M387+R387+S387))</f>
        <v/>
      </c>
      <c r="AD387" t="str">
        <f t="shared" ref="AD387:AD450" si="13">IF(OR(M387=N387,N387=""),"FLN","")</f>
        <v>FLN</v>
      </c>
      <c r="AE387">
        <v>18</v>
      </c>
    </row>
    <row r="388" spans="1:31" ht="15" hidden="1" customHeight="1" x14ac:dyDescent="0.3">
      <c r="A388" t="s">
        <v>415</v>
      </c>
      <c r="C388" t="s">
        <v>223</v>
      </c>
      <c r="E388" t="s">
        <v>163</v>
      </c>
      <c r="F388" t="s">
        <v>155</v>
      </c>
      <c r="G388" s="1">
        <v>41849</v>
      </c>
      <c r="H388" s="1"/>
      <c r="J388" t="s">
        <v>223</v>
      </c>
      <c r="K388">
        <v>1</v>
      </c>
      <c r="M388">
        <v>12</v>
      </c>
      <c r="O388">
        <v>380</v>
      </c>
      <c r="V388">
        <v>4</v>
      </c>
      <c r="Z388" t="str">
        <f t="shared" si="12"/>
        <v/>
      </c>
      <c r="AD388" t="str">
        <f t="shared" si="13"/>
        <v>FLN</v>
      </c>
      <c r="AE388">
        <v>12</v>
      </c>
    </row>
    <row r="389" spans="1:31" ht="15" hidden="1" customHeight="1" x14ac:dyDescent="0.3">
      <c r="A389" t="s">
        <v>415</v>
      </c>
      <c r="C389" t="s">
        <v>223</v>
      </c>
      <c r="E389" t="s">
        <v>163</v>
      </c>
      <c r="F389" t="s">
        <v>155</v>
      </c>
      <c r="G389" s="1">
        <v>41849</v>
      </c>
      <c r="H389" s="1"/>
      <c r="K389">
        <v>2</v>
      </c>
      <c r="M389">
        <v>14</v>
      </c>
      <c r="O389">
        <v>360</v>
      </c>
      <c r="S389">
        <v>17</v>
      </c>
      <c r="V389">
        <v>4</v>
      </c>
      <c r="Z389">
        <f t="shared" si="12"/>
        <v>31</v>
      </c>
      <c r="AD389" t="str">
        <f t="shared" si="13"/>
        <v>FLN</v>
      </c>
      <c r="AE389">
        <v>14</v>
      </c>
    </row>
    <row r="390" spans="1:31" ht="15" hidden="1" customHeight="1" x14ac:dyDescent="0.3">
      <c r="A390" t="s">
        <v>415</v>
      </c>
      <c r="C390" t="s">
        <v>223</v>
      </c>
      <c r="E390" t="s">
        <v>163</v>
      </c>
      <c r="F390" t="s">
        <v>155</v>
      </c>
      <c r="G390" s="1">
        <v>41849</v>
      </c>
      <c r="H390" s="1"/>
      <c r="K390">
        <v>3</v>
      </c>
      <c r="M390">
        <v>17</v>
      </c>
      <c r="O390">
        <v>385</v>
      </c>
      <c r="S390">
        <v>24</v>
      </c>
      <c r="V390">
        <v>6</v>
      </c>
      <c r="Z390">
        <f t="shared" si="12"/>
        <v>41</v>
      </c>
      <c r="AD390" t="str">
        <f t="shared" si="13"/>
        <v>FLN</v>
      </c>
      <c r="AE390">
        <v>17</v>
      </c>
    </row>
    <row r="391" spans="1:31" ht="15" hidden="1" customHeight="1" x14ac:dyDescent="0.3">
      <c r="A391" t="s">
        <v>415</v>
      </c>
      <c r="C391" t="s">
        <v>223</v>
      </c>
      <c r="E391" t="s">
        <v>163</v>
      </c>
      <c r="F391" t="s">
        <v>155</v>
      </c>
      <c r="G391" s="1">
        <v>41849</v>
      </c>
      <c r="H391" s="1"/>
      <c r="K391">
        <v>4</v>
      </c>
      <c r="M391">
        <v>17</v>
      </c>
      <c r="Z391" t="str">
        <f t="shared" si="12"/>
        <v/>
      </c>
      <c r="AD391" t="str">
        <f t="shared" si="13"/>
        <v>FLN</v>
      </c>
      <c r="AE391">
        <v>17</v>
      </c>
    </row>
    <row r="392" spans="1:31" ht="15" hidden="1" customHeight="1" x14ac:dyDescent="0.3">
      <c r="A392" t="s">
        <v>415</v>
      </c>
      <c r="C392" t="s">
        <v>94</v>
      </c>
      <c r="E392" t="s">
        <v>163</v>
      </c>
      <c r="F392" t="s">
        <v>453</v>
      </c>
      <c r="G392" s="1">
        <v>41780</v>
      </c>
      <c r="H392" s="1"/>
      <c r="J392" t="s">
        <v>94</v>
      </c>
      <c r="K392">
        <v>1</v>
      </c>
      <c r="M392">
        <v>10</v>
      </c>
      <c r="O392">
        <v>400</v>
      </c>
      <c r="S392">
        <v>17</v>
      </c>
      <c r="V392">
        <v>3</v>
      </c>
      <c r="Z392">
        <f t="shared" si="12"/>
        <v>27</v>
      </c>
      <c r="AD392" t="str">
        <f t="shared" si="13"/>
        <v>FLN</v>
      </c>
      <c r="AE392">
        <v>10</v>
      </c>
    </row>
    <row r="393" spans="1:31" ht="15" hidden="1" customHeight="1" x14ac:dyDescent="0.3">
      <c r="A393" t="s">
        <v>415</v>
      </c>
      <c r="C393" t="s">
        <v>94</v>
      </c>
      <c r="E393" t="s">
        <v>163</v>
      </c>
      <c r="F393" t="s">
        <v>453</v>
      </c>
      <c r="G393" s="1">
        <v>41780</v>
      </c>
      <c r="H393" s="1"/>
      <c r="K393">
        <v>2</v>
      </c>
      <c r="M393">
        <v>8</v>
      </c>
      <c r="O393">
        <v>487</v>
      </c>
      <c r="S393">
        <v>15</v>
      </c>
      <c r="V393">
        <v>3</v>
      </c>
      <c r="Z393">
        <f t="shared" si="12"/>
        <v>23</v>
      </c>
      <c r="AD393" t="str">
        <f t="shared" si="13"/>
        <v>FLN</v>
      </c>
      <c r="AE393">
        <v>8</v>
      </c>
    </row>
    <row r="394" spans="1:31" ht="15" hidden="1" customHeight="1" x14ac:dyDescent="0.3">
      <c r="A394" t="s">
        <v>415</v>
      </c>
      <c r="C394" t="s">
        <v>94</v>
      </c>
      <c r="E394" t="s">
        <v>163</v>
      </c>
      <c r="F394" t="s">
        <v>453</v>
      </c>
      <c r="G394" s="1">
        <v>41780</v>
      </c>
      <c r="H394" s="1"/>
      <c r="K394">
        <v>3</v>
      </c>
      <c r="M394">
        <v>9</v>
      </c>
      <c r="O394">
        <v>350</v>
      </c>
      <c r="V394">
        <v>3</v>
      </c>
      <c r="Z394" t="str">
        <f t="shared" si="12"/>
        <v/>
      </c>
      <c r="AD394" t="str">
        <f t="shared" si="13"/>
        <v>FLN</v>
      </c>
      <c r="AE394">
        <v>9</v>
      </c>
    </row>
    <row r="395" spans="1:31" ht="15" hidden="1" customHeight="1" x14ac:dyDescent="0.3">
      <c r="A395" t="s">
        <v>415</v>
      </c>
      <c r="C395" t="s">
        <v>95</v>
      </c>
      <c r="E395" t="s">
        <v>163</v>
      </c>
      <c r="F395" t="s">
        <v>453</v>
      </c>
      <c r="G395" s="1">
        <v>41780</v>
      </c>
      <c r="H395" s="1"/>
      <c r="J395" t="s">
        <v>95</v>
      </c>
      <c r="K395">
        <v>1</v>
      </c>
      <c r="M395">
        <v>10</v>
      </c>
      <c r="O395">
        <v>374</v>
      </c>
      <c r="S395">
        <v>16</v>
      </c>
      <c r="V395">
        <v>3</v>
      </c>
      <c r="Z395">
        <f t="shared" si="12"/>
        <v>26</v>
      </c>
      <c r="AD395" t="str">
        <f t="shared" si="13"/>
        <v>FLN</v>
      </c>
      <c r="AE395">
        <v>10</v>
      </c>
    </row>
    <row r="396" spans="1:31" ht="15" hidden="1" customHeight="1" x14ac:dyDescent="0.3">
      <c r="A396" t="s">
        <v>415</v>
      </c>
      <c r="C396" t="s">
        <v>95</v>
      </c>
      <c r="E396" t="s">
        <v>163</v>
      </c>
      <c r="F396" t="s">
        <v>453</v>
      </c>
      <c r="G396" s="1">
        <v>41780</v>
      </c>
      <c r="H396" s="1"/>
      <c r="K396">
        <v>2</v>
      </c>
      <c r="M396">
        <v>10</v>
      </c>
      <c r="O396">
        <v>440</v>
      </c>
      <c r="S396">
        <v>16</v>
      </c>
      <c r="V396">
        <v>4</v>
      </c>
      <c r="Z396">
        <f t="shared" si="12"/>
        <v>26</v>
      </c>
      <c r="AD396" t="str">
        <f t="shared" si="13"/>
        <v>FLN</v>
      </c>
      <c r="AE396">
        <v>10</v>
      </c>
    </row>
    <row r="397" spans="1:31" ht="15" hidden="1" customHeight="1" x14ac:dyDescent="0.3">
      <c r="A397" t="s">
        <v>415</v>
      </c>
      <c r="C397" t="s">
        <v>154</v>
      </c>
      <c r="E397" t="s">
        <v>163</v>
      </c>
      <c r="F397" t="s">
        <v>453</v>
      </c>
      <c r="G397" s="1">
        <v>41807</v>
      </c>
      <c r="H397" s="1"/>
      <c r="J397" t="s">
        <v>154</v>
      </c>
      <c r="K397">
        <v>1</v>
      </c>
      <c r="M397">
        <v>11</v>
      </c>
      <c r="O397">
        <v>440</v>
      </c>
      <c r="S397">
        <v>18</v>
      </c>
      <c r="V397">
        <v>4</v>
      </c>
      <c r="Z397">
        <f t="shared" si="12"/>
        <v>29</v>
      </c>
      <c r="AD397" t="str">
        <f t="shared" si="13"/>
        <v>FLN</v>
      </c>
      <c r="AE397">
        <v>11</v>
      </c>
    </row>
    <row r="398" spans="1:31" ht="15" hidden="1" customHeight="1" x14ac:dyDescent="0.3">
      <c r="A398" t="s">
        <v>415</v>
      </c>
      <c r="C398" t="s">
        <v>154</v>
      </c>
      <c r="E398" t="s">
        <v>163</v>
      </c>
      <c r="F398" t="s">
        <v>453</v>
      </c>
      <c r="G398" s="1">
        <v>41807</v>
      </c>
      <c r="H398" s="1"/>
      <c r="K398">
        <v>2</v>
      </c>
      <c r="M398">
        <v>11</v>
      </c>
      <c r="O398">
        <v>460</v>
      </c>
      <c r="S398">
        <v>16</v>
      </c>
      <c r="V398">
        <v>4</v>
      </c>
      <c r="Z398">
        <f t="shared" si="12"/>
        <v>27</v>
      </c>
      <c r="AD398" t="str">
        <f t="shared" si="13"/>
        <v>FLN</v>
      </c>
      <c r="AE398">
        <v>11</v>
      </c>
    </row>
    <row r="399" spans="1:31" ht="15" hidden="1" customHeight="1" x14ac:dyDescent="0.3">
      <c r="A399" t="s">
        <v>415</v>
      </c>
      <c r="C399" t="s">
        <v>154</v>
      </c>
      <c r="E399" t="s">
        <v>163</v>
      </c>
      <c r="F399" t="s">
        <v>453</v>
      </c>
      <c r="G399" s="1">
        <v>41807</v>
      </c>
      <c r="H399" s="1"/>
      <c r="K399">
        <v>3</v>
      </c>
      <c r="M399">
        <v>13</v>
      </c>
      <c r="O399">
        <v>500</v>
      </c>
      <c r="S399">
        <v>17</v>
      </c>
      <c r="V399">
        <v>5</v>
      </c>
      <c r="Z399">
        <f t="shared" si="12"/>
        <v>30</v>
      </c>
      <c r="AD399" t="str">
        <f t="shared" si="13"/>
        <v>FLN</v>
      </c>
      <c r="AE399">
        <v>13</v>
      </c>
    </row>
    <row r="400" spans="1:31" ht="15" hidden="1" customHeight="1" x14ac:dyDescent="0.3">
      <c r="A400" t="s">
        <v>415</v>
      </c>
      <c r="C400" t="s">
        <v>154</v>
      </c>
      <c r="E400" t="s">
        <v>163</v>
      </c>
      <c r="F400" t="s">
        <v>453</v>
      </c>
      <c r="G400" s="1">
        <v>41807</v>
      </c>
      <c r="H400" s="1"/>
      <c r="K400">
        <v>4</v>
      </c>
      <c r="M400">
        <v>11</v>
      </c>
      <c r="O400">
        <v>430</v>
      </c>
      <c r="S400">
        <v>17</v>
      </c>
      <c r="Z400">
        <f t="shared" si="12"/>
        <v>28</v>
      </c>
      <c r="AD400" t="str">
        <f t="shared" si="13"/>
        <v>FLN</v>
      </c>
      <c r="AE400">
        <v>11</v>
      </c>
    </row>
    <row r="401" spans="1:31" ht="15" hidden="1" customHeight="1" x14ac:dyDescent="0.3">
      <c r="A401" t="s">
        <v>415</v>
      </c>
      <c r="C401" t="s">
        <v>220</v>
      </c>
      <c r="E401" t="s">
        <v>163</v>
      </c>
      <c r="F401" t="s">
        <v>453</v>
      </c>
      <c r="G401" s="1">
        <v>41849</v>
      </c>
      <c r="H401" s="1"/>
      <c r="J401" t="s">
        <v>220</v>
      </c>
      <c r="K401">
        <v>1</v>
      </c>
      <c r="M401">
        <v>12</v>
      </c>
      <c r="O401">
        <v>411</v>
      </c>
      <c r="V401">
        <v>4</v>
      </c>
      <c r="Z401" t="str">
        <f t="shared" si="12"/>
        <v/>
      </c>
      <c r="AD401" t="str">
        <f t="shared" si="13"/>
        <v>FLN</v>
      </c>
      <c r="AE401">
        <v>12</v>
      </c>
    </row>
    <row r="402" spans="1:31" ht="15" hidden="1" customHeight="1" x14ac:dyDescent="0.3">
      <c r="A402" t="s">
        <v>415</v>
      </c>
      <c r="C402" t="s">
        <v>220</v>
      </c>
      <c r="E402" t="s">
        <v>163</v>
      </c>
      <c r="F402" t="s">
        <v>453</v>
      </c>
      <c r="G402" s="1">
        <v>41849</v>
      </c>
      <c r="H402" s="1"/>
      <c r="K402">
        <v>2</v>
      </c>
      <c r="M402">
        <v>13</v>
      </c>
      <c r="O402">
        <v>485</v>
      </c>
      <c r="S402">
        <v>21</v>
      </c>
      <c r="V402">
        <v>4</v>
      </c>
      <c r="Z402">
        <f t="shared" si="12"/>
        <v>34</v>
      </c>
      <c r="AD402" t="str">
        <f t="shared" si="13"/>
        <v>FLN</v>
      </c>
      <c r="AE402">
        <v>13</v>
      </c>
    </row>
    <row r="403" spans="1:31" ht="15" hidden="1" customHeight="1" x14ac:dyDescent="0.3">
      <c r="A403" t="s">
        <v>415</v>
      </c>
      <c r="C403" t="s">
        <v>220</v>
      </c>
      <c r="E403" t="s">
        <v>163</v>
      </c>
      <c r="F403" t="s">
        <v>453</v>
      </c>
      <c r="G403" s="1">
        <v>41849</v>
      </c>
      <c r="H403" s="1"/>
      <c r="K403">
        <v>3</v>
      </c>
      <c r="M403">
        <v>14</v>
      </c>
      <c r="O403">
        <v>410</v>
      </c>
      <c r="S403">
        <v>19</v>
      </c>
      <c r="V403">
        <v>5</v>
      </c>
      <c r="Z403">
        <f t="shared" si="12"/>
        <v>33</v>
      </c>
      <c r="AD403" t="str">
        <f t="shared" si="13"/>
        <v>FLN</v>
      </c>
      <c r="AE403">
        <v>14</v>
      </c>
    </row>
    <row r="404" spans="1:31" ht="15" hidden="1" customHeight="1" x14ac:dyDescent="0.3">
      <c r="A404" t="s">
        <v>415</v>
      </c>
      <c r="C404" t="s">
        <v>220</v>
      </c>
      <c r="E404" t="s">
        <v>163</v>
      </c>
      <c r="F404" t="s">
        <v>453</v>
      </c>
      <c r="G404" s="1">
        <v>41849</v>
      </c>
      <c r="H404" s="1"/>
      <c r="K404">
        <v>4</v>
      </c>
      <c r="M404">
        <v>11</v>
      </c>
      <c r="O404">
        <v>409</v>
      </c>
      <c r="S404">
        <v>17</v>
      </c>
      <c r="V404">
        <v>3</v>
      </c>
      <c r="Z404">
        <f t="shared" si="12"/>
        <v>28</v>
      </c>
      <c r="AD404" t="str">
        <f t="shared" si="13"/>
        <v>FLN</v>
      </c>
      <c r="AE404">
        <v>11</v>
      </c>
    </row>
    <row r="405" spans="1:31" ht="15" hidden="1" customHeight="1" x14ac:dyDescent="0.3">
      <c r="A405" t="s">
        <v>415</v>
      </c>
      <c r="C405" t="s">
        <v>214</v>
      </c>
      <c r="E405" t="s">
        <v>163</v>
      </c>
      <c r="F405" t="s">
        <v>162</v>
      </c>
      <c r="G405" s="1">
        <v>41849</v>
      </c>
      <c r="H405" s="1"/>
      <c r="J405" t="s">
        <v>214</v>
      </c>
      <c r="K405">
        <v>1</v>
      </c>
      <c r="M405">
        <v>14</v>
      </c>
      <c r="O405">
        <v>400</v>
      </c>
      <c r="S405">
        <v>21</v>
      </c>
      <c r="V405">
        <v>5</v>
      </c>
      <c r="Z405">
        <f t="shared" si="12"/>
        <v>35</v>
      </c>
      <c r="AD405" t="str">
        <f t="shared" si="13"/>
        <v>FLN</v>
      </c>
      <c r="AE405">
        <v>14</v>
      </c>
    </row>
    <row r="406" spans="1:31" ht="15" hidden="1" customHeight="1" x14ac:dyDescent="0.3">
      <c r="A406" t="s">
        <v>415</v>
      </c>
      <c r="C406" t="s">
        <v>214</v>
      </c>
      <c r="E406" t="s">
        <v>163</v>
      </c>
      <c r="F406" t="s">
        <v>162</v>
      </c>
      <c r="G406" s="1">
        <v>41849</v>
      </c>
      <c r="H406" s="1"/>
      <c r="K406">
        <v>2</v>
      </c>
      <c r="M406">
        <v>14</v>
      </c>
      <c r="Z406" t="str">
        <f t="shared" si="12"/>
        <v/>
      </c>
      <c r="AD406" t="str">
        <f t="shared" si="13"/>
        <v>FLN</v>
      </c>
      <c r="AE406">
        <v>14</v>
      </c>
    </row>
    <row r="407" spans="1:31" ht="15" hidden="1" customHeight="1" x14ac:dyDescent="0.3">
      <c r="A407" t="s">
        <v>415</v>
      </c>
      <c r="C407" t="s">
        <v>214</v>
      </c>
      <c r="E407" t="s">
        <v>163</v>
      </c>
      <c r="F407" t="s">
        <v>162</v>
      </c>
      <c r="G407" s="1">
        <v>41849</v>
      </c>
      <c r="H407" s="1"/>
      <c r="K407">
        <v>3</v>
      </c>
      <c r="M407">
        <v>17</v>
      </c>
      <c r="Z407" t="str">
        <f t="shared" si="12"/>
        <v/>
      </c>
      <c r="AD407" t="str">
        <f t="shared" si="13"/>
        <v>FLN</v>
      </c>
      <c r="AE407">
        <v>17</v>
      </c>
    </row>
    <row r="408" spans="1:31" ht="15" hidden="1" customHeight="1" x14ac:dyDescent="0.3">
      <c r="A408" t="s">
        <v>415</v>
      </c>
      <c r="C408" t="s">
        <v>214</v>
      </c>
      <c r="E408" t="s">
        <v>163</v>
      </c>
      <c r="F408" t="s">
        <v>162</v>
      </c>
      <c r="G408" s="1">
        <v>41849</v>
      </c>
      <c r="H408" s="1"/>
      <c r="K408">
        <v>4</v>
      </c>
      <c r="M408">
        <v>15</v>
      </c>
      <c r="Z408" t="str">
        <f t="shared" si="12"/>
        <v/>
      </c>
      <c r="AD408" t="str">
        <f t="shared" si="13"/>
        <v>FLN</v>
      </c>
      <c r="AE408">
        <v>15</v>
      </c>
    </row>
    <row r="409" spans="1:31" ht="15" hidden="1" customHeight="1" x14ac:dyDescent="0.3">
      <c r="A409" t="s">
        <v>415</v>
      </c>
      <c r="C409" t="s">
        <v>236</v>
      </c>
      <c r="E409" t="s">
        <v>163</v>
      </c>
      <c r="F409" t="s">
        <v>162</v>
      </c>
      <c r="G409" s="1">
        <v>41849</v>
      </c>
      <c r="H409" s="1"/>
      <c r="J409" t="s">
        <v>236</v>
      </c>
      <c r="K409">
        <v>1</v>
      </c>
      <c r="M409" s="4">
        <v>15</v>
      </c>
      <c r="Z409" t="str">
        <f t="shared" si="12"/>
        <v/>
      </c>
      <c r="AD409" t="str">
        <f t="shared" si="13"/>
        <v>FLN</v>
      </c>
      <c r="AE409" t="s">
        <v>199</v>
      </c>
    </row>
    <row r="410" spans="1:31" ht="15" hidden="1" customHeight="1" x14ac:dyDescent="0.3">
      <c r="A410" t="s">
        <v>415</v>
      </c>
      <c r="C410" t="s">
        <v>236</v>
      </c>
      <c r="E410" t="s">
        <v>163</v>
      </c>
      <c r="F410" t="s">
        <v>162</v>
      </c>
      <c r="G410" s="1">
        <v>41849</v>
      </c>
      <c r="H410" s="1"/>
      <c r="K410">
        <v>2</v>
      </c>
      <c r="M410" s="4">
        <v>16</v>
      </c>
      <c r="Z410" t="str">
        <f t="shared" si="12"/>
        <v/>
      </c>
      <c r="AD410" t="str">
        <f t="shared" si="13"/>
        <v>FLN</v>
      </c>
      <c r="AE410" t="s">
        <v>198</v>
      </c>
    </row>
    <row r="411" spans="1:31" ht="15" hidden="1" customHeight="1" x14ac:dyDescent="0.3">
      <c r="A411" t="s">
        <v>415</v>
      </c>
      <c r="C411" t="s">
        <v>236</v>
      </c>
      <c r="E411" t="s">
        <v>163</v>
      </c>
      <c r="F411" t="s">
        <v>162</v>
      </c>
      <c r="G411" s="1">
        <v>41849</v>
      </c>
      <c r="H411" s="1"/>
      <c r="K411">
        <v>3</v>
      </c>
      <c r="M411" s="4">
        <v>17</v>
      </c>
      <c r="Z411" t="str">
        <f t="shared" si="12"/>
        <v/>
      </c>
      <c r="AD411" t="str">
        <f t="shared" si="13"/>
        <v>FLN</v>
      </c>
      <c r="AE411" t="s">
        <v>237</v>
      </c>
    </row>
    <row r="412" spans="1:31" ht="15" hidden="1" customHeight="1" x14ac:dyDescent="0.3">
      <c r="A412" t="s">
        <v>415</v>
      </c>
      <c r="C412" t="s">
        <v>236</v>
      </c>
      <c r="E412" t="s">
        <v>163</v>
      </c>
      <c r="F412" t="s">
        <v>162</v>
      </c>
      <c r="G412" s="1">
        <v>41849</v>
      </c>
      <c r="H412" s="1"/>
      <c r="K412">
        <v>4</v>
      </c>
      <c r="M412" s="4">
        <v>17</v>
      </c>
      <c r="Z412" t="str">
        <f t="shared" si="12"/>
        <v/>
      </c>
      <c r="AD412" t="str">
        <f t="shared" si="13"/>
        <v>FLN</v>
      </c>
      <c r="AE412" t="s">
        <v>237</v>
      </c>
    </row>
    <row r="413" spans="1:31" ht="15" hidden="1" customHeight="1" x14ac:dyDescent="0.3">
      <c r="A413" t="s">
        <v>415</v>
      </c>
      <c r="C413" t="s">
        <v>215</v>
      </c>
      <c r="E413" t="s">
        <v>163</v>
      </c>
      <c r="F413" t="s">
        <v>162</v>
      </c>
      <c r="G413" s="1">
        <v>41849</v>
      </c>
      <c r="H413" s="1"/>
      <c r="J413" t="s">
        <v>215</v>
      </c>
      <c r="K413">
        <v>1</v>
      </c>
      <c r="M413">
        <v>15</v>
      </c>
      <c r="O413">
        <v>355</v>
      </c>
      <c r="Z413" t="str">
        <f t="shared" si="12"/>
        <v/>
      </c>
      <c r="AD413" t="str">
        <f t="shared" si="13"/>
        <v>FLN</v>
      </c>
      <c r="AE413">
        <v>15</v>
      </c>
    </row>
    <row r="414" spans="1:31" ht="15" hidden="1" customHeight="1" x14ac:dyDescent="0.3">
      <c r="A414" t="s">
        <v>415</v>
      </c>
      <c r="C414" t="s">
        <v>215</v>
      </c>
      <c r="E414" t="s">
        <v>163</v>
      </c>
      <c r="F414" t="s">
        <v>162</v>
      </c>
      <c r="G414" s="1">
        <v>41849</v>
      </c>
      <c r="H414" s="1"/>
      <c r="K414">
        <v>2</v>
      </c>
      <c r="M414">
        <v>15</v>
      </c>
      <c r="Z414" t="str">
        <f t="shared" si="12"/>
        <v/>
      </c>
      <c r="AD414" t="str">
        <f t="shared" si="13"/>
        <v>FLN</v>
      </c>
      <c r="AE414">
        <v>15</v>
      </c>
    </row>
    <row r="415" spans="1:31" ht="15" hidden="1" customHeight="1" x14ac:dyDescent="0.3">
      <c r="A415" t="s">
        <v>415</v>
      </c>
      <c r="C415" t="s">
        <v>215</v>
      </c>
      <c r="E415" t="s">
        <v>163</v>
      </c>
      <c r="F415" t="s">
        <v>162</v>
      </c>
      <c r="G415" s="1">
        <v>41849</v>
      </c>
      <c r="H415" s="1"/>
      <c r="K415">
        <v>3</v>
      </c>
      <c r="M415" s="4">
        <v>15</v>
      </c>
      <c r="Z415" t="str">
        <f t="shared" si="12"/>
        <v/>
      </c>
      <c r="AD415" t="str">
        <f t="shared" si="13"/>
        <v>FLN</v>
      </c>
      <c r="AE415" t="s">
        <v>198</v>
      </c>
    </row>
    <row r="416" spans="1:31" ht="15" hidden="1" customHeight="1" x14ac:dyDescent="0.3">
      <c r="A416" t="s">
        <v>415</v>
      </c>
      <c r="C416" t="s">
        <v>268</v>
      </c>
      <c r="E416" t="s">
        <v>163</v>
      </c>
      <c r="F416" t="s">
        <v>162</v>
      </c>
      <c r="G416" s="1">
        <v>41858</v>
      </c>
      <c r="H416" s="1"/>
      <c r="J416" t="s">
        <v>268</v>
      </c>
      <c r="K416">
        <v>1</v>
      </c>
      <c r="M416">
        <v>15</v>
      </c>
      <c r="O416">
        <v>330</v>
      </c>
      <c r="S416">
        <v>20</v>
      </c>
      <c r="V416">
        <v>5</v>
      </c>
      <c r="Z416">
        <f t="shared" si="12"/>
        <v>35</v>
      </c>
      <c r="AD416" t="str">
        <f t="shared" si="13"/>
        <v>FLN</v>
      </c>
    </row>
    <row r="417" spans="1:31" ht="15" hidden="1" customHeight="1" x14ac:dyDescent="0.3">
      <c r="A417" t="s">
        <v>415</v>
      </c>
      <c r="C417" t="s">
        <v>268</v>
      </c>
      <c r="E417" t="s">
        <v>163</v>
      </c>
      <c r="F417" t="s">
        <v>162</v>
      </c>
      <c r="G417" s="1">
        <v>41858</v>
      </c>
      <c r="H417" s="1"/>
      <c r="K417">
        <v>2</v>
      </c>
      <c r="M417">
        <v>14</v>
      </c>
      <c r="O417">
        <v>315</v>
      </c>
      <c r="S417">
        <v>20</v>
      </c>
      <c r="V417">
        <v>4</v>
      </c>
      <c r="Z417">
        <f t="shared" si="12"/>
        <v>34</v>
      </c>
      <c r="AD417" t="str">
        <f t="shared" si="13"/>
        <v>FLN</v>
      </c>
    </row>
    <row r="418" spans="1:31" ht="15" hidden="1" customHeight="1" x14ac:dyDescent="0.3">
      <c r="A418" t="s">
        <v>415</v>
      </c>
      <c r="C418" t="s">
        <v>412</v>
      </c>
      <c r="D418">
        <v>16</v>
      </c>
      <c r="E418" t="s">
        <v>163</v>
      </c>
      <c r="F418" t="s">
        <v>36</v>
      </c>
      <c r="G418" s="1">
        <v>41858</v>
      </c>
      <c r="H418" s="1"/>
      <c r="J418" t="s">
        <v>412</v>
      </c>
      <c r="K418">
        <v>1</v>
      </c>
      <c r="M418">
        <v>18</v>
      </c>
      <c r="N418">
        <v>18</v>
      </c>
      <c r="U418" t="s">
        <v>20</v>
      </c>
      <c r="V418">
        <v>5</v>
      </c>
      <c r="Z418" t="str">
        <f t="shared" si="12"/>
        <v/>
      </c>
      <c r="AD418" t="str">
        <f t="shared" si="13"/>
        <v>FLN</v>
      </c>
    </row>
    <row r="419" spans="1:31" ht="15" hidden="1" customHeight="1" x14ac:dyDescent="0.3">
      <c r="A419" t="s">
        <v>415</v>
      </c>
      <c r="C419" t="s">
        <v>412</v>
      </c>
      <c r="D419">
        <v>16</v>
      </c>
      <c r="E419" t="s">
        <v>163</v>
      </c>
      <c r="F419" t="s">
        <v>36</v>
      </c>
      <c r="G419" s="1">
        <v>41858</v>
      </c>
      <c r="H419" s="1"/>
      <c r="K419">
        <v>2</v>
      </c>
      <c r="M419">
        <v>20</v>
      </c>
      <c r="N419">
        <v>20</v>
      </c>
      <c r="U419" t="s">
        <v>20</v>
      </c>
      <c r="V419">
        <v>5</v>
      </c>
      <c r="Z419" t="str">
        <f t="shared" si="12"/>
        <v/>
      </c>
      <c r="AD419" t="str">
        <f t="shared" si="13"/>
        <v>FLN</v>
      </c>
    </row>
    <row r="420" spans="1:31" ht="15" hidden="1" customHeight="1" x14ac:dyDescent="0.3">
      <c r="A420" t="s">
        <v>415</v>
      </c>
      <c r="C420" t="s">
        <v>412</v>
      </c>
      <c r="D420">
        <v>16</v>
      </c>
      <c r="E420" t="s">
        <v>163</v>
      </c>
      <c r="F420" t="s">
        <v>36</v>
      </c>
      <c r="G420" s="1">
        <v>41858</v>
      </c>
      <c r="H420" s="1"/>
      <c r="K420">
        <v>3</v>
      </c>
      <c r="M420">
        <v>17</v>
      </c>
      <c r="N420">
        <v>17</v>
      </c>
      <c r="U420" t="s">
        <v>20</v>
      </c>
      <c r="V420">
        <v>5</v>
      </c>
      <c r="Z420" t="str">
        <f t="shared" si="12"/>
        <v/>
      </c>
      <c r="AD420" t="str">
        <f t="shared" si="13"/>
        <v>FLN</v>
      </c>
    </row>
    <row r="421" spans="1:31" ht="15" hidden="1" customHeight="1" x14ac:dyDescent="0.3">
      <c r="A421" t="s">
        <v>415</v>
      </c>
      <c r="C421" t="s">
        <v>412</v>
      </c>
      <c r="D421">
        <v>16</v>
      </c>
      <c r="E421" t="s">
        <v>163</v>
      </c>
      <c r="F421" t="s">
        <v>36</v>
      </c>
      <c r="G421" s="1">
        <v>41858</v>
      </c>
      <c r="H421" s="1"/>
      <c r="K421">
        <v>4</v>
      </c>
      <c r="M421">
        <v>20</v>
      </c>
      <c r="N421">
        <v>20</v>
      </c>
      <c r="U421" t="s">
        <v>21</v>
      </c>
      <c r="V421">
        <v>3</v>
      </c>
      <c r="Z421" t="str">
        <f t="shared" si="12"/>
        <v/>
      </c>
      <c r="AD421" t="str">
        <f t="shared" si="13"/>
        <v>FLN</v>
      </c>
      <c r="AE421">
        <v>19</v>
      </c>
    </row>
    <row r="422" spans="1:31" ht="15" hidden="1" customHeight="1" x14ac:dyDescent="0.3">
      <c r="A422" t="s">
        <v>415</v>
      </c>
      <c r="C422" t="s">
        <v>411</v>
      </c>
      <c r="D422">
        <v>16</v>
      </c>
      <c r="E422" t="s">
        <v>163</v>
      </c>
      <c r="F422" t="s">
        <v>36</v>
      </c>
      <c r="G422" s="1">
        <v>41858</v>
      </c>
      <c r="H422" s="1"/>
      <c r="J422" t="s">
        <v>411</v>
      </c>
      <c r="K422">
        <v>1</v>
      </c>
      <c r="M422">
        <v>18</v>
      </c>
      <c r="N422">
        <v>18</v>
      </c>
      <c r="U422" t="s">
        <v>21</v>
      </c>
      <c r="V422">
        <v>5</v>
      </c>
      <c r="Z422" t="str">
        <f t="shared" si="12"/>
        <v/>
      </c>
      <c r="AD422" t="str">
        <f t="shared" si="13"/>
        <v>FLN</v>
      </c>
      <c r="AE422">
        <v>18</v>
      </c>
    </row>
    <row r="423" spans="1:31" ht="15" hidden="1" customHeight="1" x14ac:dyDescent="0.3">
      <c r="A423" t="s">
        <v>415</v>
      </c>
      <c r="C423" t="s">
        <v>411</v>
      </c>
      <c r="D423">
        <v>16</v>
      </c>
      <c r="E423" t="s">
        <v>163</v>
      </c>
      <c r="F423" t="s">
        <v>36</v>
      </c>
      <c r="G423" s="1">
        <v>41858</v>
      </c>
      <c r="H423" s="1"/>
      <c r="K423">
        <v>2</v>
      </c>
      <c r="M423">
        <v>17</v>
      </c>
      <c r="N423">
        <v>17</v>
      </c>
      <c r="U423" t="s">
        <v>20</v>
      </c>
      <c r="V423">
        <v>4</v>
      </c>
      <c r="Z423" t="str">
        <f t="shared" si="12"/>
        <v/>
      </c>
      <c r="AD423" t="str">
        <f t="shared" si="13"/>
        <v>FLN</v>
      </c>
    </row>
    <row r="424" spans="1:31" ht="15" hidden="1" customHeight="1" x14ac:dyDescent="0.3">
      <c r="A424" t="s">
        <v>415</v>
      </c>
      <c r="C424" t="s">
        <v>411</v>
      </c>
      <c r="D424">
        <v>16</v>
      </c>
      <c r="E424" t="s">
        <v>163</v>
      </c>
      <c r="F424" t="s">
        <v>36</v>
      </c>
      <c r="G424" s="1">
        <v>41858</v>
      </c>
      <c r="H424" s="1"/>
      <c r="K424">
        <v>3</v>
      </c>
      <c r="M424">
        <v>22</v>
      </c>
      <c r="N424">
        <v>22</v>
      </c>
      <c r="R424">
        <v>5</v>
      </c>
      <c r="U424" t="s">
        <v>21</v>
      </c>
      <c r="Z424" t="str">
        <f t="shared" si="12"/>
        <v/>
      </c>
      <c r="AD424" t="str">
        <f t="shared" si="13"/>
        <v>FLN</v>
      </c>
      <c r="AE424">
        <v>17</v>
      </c>
    </row>
    <row r="425" spans="1:31" ht="15" hidden="1" customHeight="1" x14ac:dyDescent="0.3">
      <c r="A425" t="s">
        <v>415</v>
      </c>
      <c r="C425" t="s">
        <v>411</v>
      </c>
      <c r="D425">
        <v>16</v>
      </c>
      <c r="E425" t="s">
        <v>163</v>
      </c>
      <c r="F425" t="s">
        <v>36</v>
      </c>
      <c r="G425" s="1">
        <v>41858</v>
      </c>
      <c r="H425" s="1"/>
      <c r="K425">
        <v>4</v>
      </c>
      <c r="M425">
        <v>20</v>
      </c>
      <c r="N425">
        <v>20</v>
      </c>
      <c r="R425">
        <v>1</v>
      </c>
      <c r="U425" t="s">
        <v>21</v>
      </c>
      <c r="V425">
        <v>4</v>
      </c>
      <c r="Z425" t="str">
        <f t="shared" si="12"/>
        <v/>
      </c>
      <c r="AD425" t="str">
        <f t="shared" si="13"/>
        <v>FLN</v>
      </c>
      <c r="AE425">
        <v>19</v>
      </c>
    </row>
    <row r="426" spans="1:31" ht="15" hidden="1" customHeight="1" x14ac:dyDescent="0.3">
      <c r="A426" t="s">
        <v>415</v>
      </c>
      <c r="C426" t="s">
        <v>407</v>
      </c>
      <c r="D426">
        <v>16</v>
      </c>
      <c r="E426" t="s">
        <v>163</v>
      </c>
      <c r="F426" t="s">
        <v>36</v>
      </c>
      <c r="G426" s="1">
        <v>41858</v>
      </c>
      <c r="H426" s="1"/>
      <c r="J426" t="s">
        <v>407</v>
      </c>
      <c r="K426">
        <v>1</v>
      </c>
      <c r="M426">
        <v>19</v>
      </c>
      <c r="N426">
        <v>19</v>
      </c>
      <c r="R426">
        <v>2</v>
      </c>
      <c r="U426" t="s">
        <v>103</v>
      </c>
      <c r="V426">
        <v>4</v>
      </c>
      <c r="Z426" t="str">
        <f t="shared" si="12"/>
        <v/>
      </c>
      <c r="AD426" t="str">
        <f t="shared" si="13"/>
        <v>FLN</v>
      </c>
      <c r="AE426">
        <v>17</v>
      </c>
    </row>
    <row r="427" spans="1:31" ht="15" hidden="1" customHeight="1" x14ac:dyDescent="0.3">
      <c r="A427" t="s">
        <v>415</v>
      </c>
      <c r="C427" t="s">
        <v>407</v>
      </c>
      <c r="D427">
        <v>16</v>
      </c>
      <c r="E427" t="s">
        <v>163</v>
      </c>
      <c r="F427" t="s">
        <v>36</v>
      </c>
      <c r="G427" s="1">
        <v>41858</v>
      </c>
      <c r="H427" s="1"/>
      <c r="K427">
        <v>2</v>
      </c>
      <c r="M427">
        <v>16</v>
      </c>
      <c r="N427">
        <v>16</v>
      </c>
      <c r="U427" t="s">
        <v>408</v>
      </c>
      <c r="V427">
        <v>4</v>
      </c>
      <c r="Z427" t="str">
        <f t="shared" si="12"/>
        <v/>
      </c>
      <c r="AD427" t="str">
        <f t="shared" si="13"/>
        <v>FLN</v>
      </c>
    </row>
    <row r="428" spans="1:31" ht="15" hidden="1" customHeight="1" x14ac:dyDescent="0.3">
      <c r="A428" t="s">
        <v>415</v>
      </c>
      <c r="C428" t="s">
        <v>407</v>
      </c>
      <c r="D428">
        <v>16</v>
      </c>
      <c r="E428" t="s">
        <v>163</v>
      </c>
      <c r="F428" t="s">
        <v>36</v>
      </c>
      <c r="G428" s="1">
        <v>41858</v>
      </c>
      <c r="H428" s="1"/>
      <c r="K428">
        <v>3</v>
      </c>
      <c r="M428">
        <v>19</v>
      </c>
      <c r="N428">
        <v>19</v>
      </c>
      <c r="R428">
        <v>1</v>
      </c>
      <c r="U428" t="s">
        <v>103</v>
      </c>
      <c r="V428">
        <v>5</v>
      </c>
      <c r="Z428" t="str">
        <f t="shared" si="12"/>
        <v/>
      </c>
      <c r="AD428" t="str">
        <f t="shared" si="13"/>
        <v>FLN</v>
      </c>
      <c r="AE428">
        <v>19</v>
      </c>
    </row>
    <row r="429" spans="1:31" ht="15" hidden="1" customHeight="1" x14ac:dyDescent="0.3">
      <c r="A429" t="s">
        <v>415</v>
      </c>
      <c r="C429" t="s">
        <v>407</v>
      </c>
      <c r="D429">
        <v>16</v>
      </c>
      <c r="E429" t="s">
        <v>163</v>
      </c>
      <c r="F429" t="s">
        <v>36</v>
      </c>
      <c r="G429" s="1">
        <v>41858</v>
      </c>
      <c r="H429" s="1"/>
      <c r="K429">
        <v>4</v>
      </c>
      <c r="M429">
        <v>18</v>
      </c>
      <c r="N429">
        <v>18</v>
      </c>
      <c r="V429">
        <v>4</v>
      </c>
      <c r="Z429" t="str">
        <f t="shared" si="12"/>
        <v/>
      </c>
      <c r="AD429" t="str">
        <f t="shared" si="13"/>
        <v>FLN</v>
      </c>
    </row>
    <row r="430" spans="1:31" ht="15" hidden="1" customHeight="1" x14ac:dyDescent="0.3">
      <c r="A430" t="s">
        <v>415</v>
      </c>
      <c r="C430" t="s">
        <v>404</v>
      </c>
      <c r="D430">
        <v>16</v>
      </c>
      <c r="E430" t="s">
        <v>163</v>
      </c>
      <c r="F430" t="s">
        <v>36</v>
      </c>
      <c r="G430" s="1">
        <v>41858</v>
      </c>
      <c r="H430" s="1"/>
      <c r="J430" t="s">
        <v>404</v>
      </c>
      <c r="K430">
        <v>1</v>
      </c>
      <c r="M430">
        <v>19</v>
      </c>
      <c r="N430">
        <v>19</v>
      </c>
      <c r="R430">
        <v>1</v>
      </c>
      <c r="U430" t="s">
        <v>103</v>
      </c>
      <c r="V430">
        <v>5</v>
      </c>
      <c r="Z430" t="str">
        <f t="shared" si="12"/>
        <v/>
      </c>
      <c r="AD430" t="str">
        <f t="shared" si="13"/>
        <v>FLN</v>
      </c>
      <c r="AE430">
        <v>18</v>
      </c>
    </row>
    <row r="431" spans="1:31" ht="15" hidden="1" customHeight="1" x14ac:dyDescent="0.3">
      <c r="A431" t="s">
        <v>415</v>
      </c>
      <c r="C431" t="s">
        <v>404</v>
      </c>
      <c r="D431">
        <v>16</v>
      </c>
      <c r="E431" t="s">
        <v>163</v>
      </c>
      <c r="F431" t="s">
        <v>36</v>
      </c>
      <c r="G431" s="1">
        <v>41858</v>
      </c>
      <c r="H431" s="1"/>
      <c r="K431">
        <v>2</v>
      </c>
      <c r="M431">
        <v>18</v>
      </c>
      <c r="N431">
        <v>18</v>
      </c>
      <c r="U431" t="s">
        <v>20</v>
      </c>
      <c r="V431">
        <v>5</v>
      </c>
      <c r="Z431" t="str">
        <f t="shared" si="12"/>
        <v/>
      </c>
      <c r="AD431" t="str">
        <f t="shared" si="13"/>
        <v>FLN</v>
      </c>
    </row>
    <row r="432" spans="1:31" ht="15" hidden="1" customHeight="1" x14ac:dyDescent="0.3">
      <c r="A432" t="s">
        <v>415</v>
      </c>
      <c r="C432" t="s">
        <v>404</v>
      </c>
      <c r="D432">
        <v>16</v>
      </c>
      <c r="E432" t="s">
        <v>163</v>
      </c>
      <c r="F432" t="s">
        <v>36</v>
      </c>
      <c r="G432" s="1">
        <v>41858</v>
      </c>
      <c r="H432" s="1"/>
      <c r="K432">
        <v>3</v>
      </c>
      <c r="M432">
        <v>19</v>
      </c>
      <c r="N432">
        <v>19</v>
      </c>
      <c r="U432" t="s">
        <v>20</v>
      </c>
      <c r="V432">
        <v>6</v>
      </c>
      <c r="Z432" t="str">
        <f t="shared" si="12"/>
        <v/>
      </c>
      <c r="AD432" t="str">
        <f t="shared" si="13"/>
        <v>FLN</v>
      </c>
    </row>
    <row r="433" spans="1:31" ht="15" hidden="1" customHeight="1" x14ac:dyDescent="0.3">
      <c r="A433" t="s">
        <v>415</v>
      </c>
      <c r="C433" t="s">
        <v>404</v>
      </c>
      <c r="D433">
        <v>16</v>
      </c>
      <c r="E433" t="s">
        <v>163</v>
      </c>
      <c r="F433" t="s">
        <v>36</v>
      </c>
      <c r="G433" s="1">
        <v>41858</v>
      </c>
      <c r="H433" s="1"/>
      <c r="K433">
        <v>4</v>
      </c>
      <c r="M433">
        <v>20</v>
      </c>
      <c r="N433">
        <v>20</v>
      </c>
      <c r="U433" t="s">
        <v>20</v>
      </c>
      <c r="V433">
        <v>6</v>
      </c>
      <c r="Z433" t="str">
        <f t="shared" si="12"/>
        <v/>
      </c>
      <c r="AD433" t="str">
        <f t="shared" si="13"/>
        <v>FLN</v>
      </c>
    </row>
    <row r="434" spans="1:31" ht="15" hidden="1" customHeight="1" x14ac:dyDescent="0.3">
      <c r="A434" t="s">
        <v>415</v>
      </c>
      <c r="C434" t="s">
        <v>226</v>
      </c>
      <c r="E434" t="s">
        <v>163</v>
      </c>
      <c r="F434" t="s">
        <v>160</v>
      </c>
      <c r="G434" s="1">
        <v>41849</v>
      </c>
      <c r="H434" s="1"/>
      <c r="J434" t="s">
        <v>226</v>
      </c>
      <c r="K434">
        <v>1</v>
      </c>
      <c r="M434">
        <v>17</v>
      </c>
      <c r="O434">
        <v>395</v>
      </c>
      <c r="S434">
        <v>22</v>
      </c>
      <c r="V434">
        <v>6</v>
      </c>
      <c r="Z434">
        <f t="shared" si="12"/>
        <v>39</v>
      </c>
      <c r="AD434" t="str">
        <f t="shared" si="13"/>
        <v>FLN</v>
      </c>
      <c r="AE434">
        <v>17</v>
      </c>
    </row>
    <row r="435" spans="1:31" ht="15" hidden="1" customHeight="1" x14ac:dyDescent="0.3">
      <c r="A435" t="s">
        <v>415</v>
      </c>
      <c r="C435" t="s">
        <v>226</v>
      </c>
      <c r="E435" t="s">
        <v>163</v>
      </c>
      <c r="F435" t="s">
        <v>160</v>
      </c>
      <c r="G435" s="1">
        <v>41849</v>
      </c>
      <c r="H435" s="1"/>
      <c r="K435">
        <v>2</v>
      </c>
      <c r="M435">
        <v>15</v>
      </c>
      <c r="O435">
        <v>370</v>
      </c>
      <c r="S435">
        <v>20</v>
      </c>
      <c r="V435">
        <v>6</v>
      </c>
      <c r="Z435">
        <f t="shared" si="12"/>
        <v>35</v>
      </c>
      <c r="AD435" t="str">
        <f t="shared" si="13"/>
        <v>FLN</v>
      </c>
      <c r="AE435">
        <v>15</v>
      </c>
    </row>
    <row r="436" spans="1:31" ht="15" hidden="1" customHeight="1" x14ac:dyDescent="0.3">
      <c r="A436" t="s">
        <v>415</v>
      </c>
      <c r="C436" t="s">
        <v>226</v>
      </c>
      <c r="E436" t="s">
        <v>163</v>
      </c>
      <c r="F436" t="s">
        <v>160</v>
      </c>
      <c r="G436" s="1">
        <v>41849</v>
      </c>
      <c r="H436" s="1"/>
      <c r="K436">
        <v>3</v>
      </c>
      <c r="M436">
        <v>16</v>
      </c>
      <c r="Z436" t="str">
        <f t="shared" si="12"/>
        <v/>
      </c>
      <c r="AD436" t="str">
        <f t="shared" si="13"/>
        <v>FLN</v>
      </c>
      <c r="AE436">
        <v>16</v>
      </c>
    </row>
    <row r="437" spans="1:31" ht="15" hidden="1" customHeight="1" x14ac:dyDescent="0.3">
      <c r="A437" t="s">
        <v>415</v>
      </c>
      <c r="C437" t="s">
        <v>226</v>
      </c>
      <c r="E437" t="s">
        <v>163</v>
      </c>
      <c r="F437" t="s">
        <v>160</v>
      </c>
      <c r="G437" s="1">
        <v>41849</v>
      </c>
      <c r="H437" s="1"/>
      <c r="K437">
        <v>4</v>
      </c>
      <c r="M437">
        <v>16</v>
      </c>
      <c r="Z437" t="str">
        <f t="shared" si="12"/>
        <v/>
      </c>
      <c r="AD437" t="str">
        <f t="shared" si="13"/>
        <v>FLN</v>
      </c>
      <c r="AE437">
        <v>16</v>
      </c>
    </row>
    <row r="438" spans="1:31" ht="15" hidden="1" customHeight="1" x14ac:dyDescent="0.3">
      <c r="A438" t="s">
        <v>415</v>
      </c>
      <c r="C438" t="s">
        <v>212</v>
      </c>
      <c r="E438" t="s">
        <v>163</v>
      </c>
      <c r="F438" t="s">
        <v>160</v>
      </c>
      <c r="G438" s="1">
        <v>41849</v>
      </c>
      <c r="H438" s="1"/>
      <c r="J438" t="s">
        <v>212</v>
      </c>
      <c r="K438">
        <v>1</v>
      </c>
      <c r="M438">
        <v>16</v>
      </c>
      <c r="O438">
        <v>350</v>
      </c>
      <c r="S438">
        <v>20</v>
      </c>
      <c r="V438">
        <v>4</v>
      </c>
      <c r="Z438">
        <f t="shared" si="12"/>
        <v>36</v>
      </c>
      <c r="AD438" t="str">
        <f t="shared" si="13"/>
        <v>FLN</v>
      </c>
      <c r="AE438">
        <v>16</v>
      </c>
    </row>
    <row r="439" spans="1:31" ht="15" hidden="1" customHeight="1" x14ac:dyDescent="0.3">
      <c r="A439" t="s">
        <v>415</v>
      </c>
      <c r="C439" t="s">
        <v>212</v>
      </c>
      <c r="E439" t="s">
        <v>163</v>
      </c>
      <c r="F439" t="s">
        <v>160</v>
      </c>
      <c r="G439" s="1">
        <v>41849</v>
      </c>
      <c r="H439" s="1"/>
      <c r="K439">
        <v>2</v>
      </c>
      <c r="M439">
        <v>17</v>
      </c>
      <c r="Z439" t="str">
        <f t="shared" si="12"/>
        <v/>
      </c>
      <c r="AD439" t="str">
        <f t="shared" si="13"/>
        <v>FLN</v>
      </c>
      <c r="AE439">
        <v>17</v>
      </c>
    </row>
    <row r="440" spans="1:31" ht="15" hidden="1" customHeight="1" x14ac:dyDescent="0.3">
      <c r="A440" t="s">
        <v>415</v>
      </c>
      <c r="C440" t="s">
        <v>212</v>
      </c>
      <c r="E440" t="s">
        <v>163</v>
      </c>
      <c r="F440" t="s">
        <v>160</v>
      </c>
      <c r="G440" s="1">
        <v>41849</v>
      </c>
      <c r="H440" s="1"/>
      <c r="K440">
        <v>3</v>
      </c>
      <c r="M440">
        <v>16</v>
      </c>
      <c r="Z440" t="str">
        <f t="shared" si="12"/>
        <v/>
      </c>
      <c r="AD440" t="str">
        <f t="shared" si="13"/>
        <v>FLN</v>
      </c>
      <c r="AE440">
        <v>16</v>
      </c>
    </row>
    <row r="441" spans="1:31" ht="15" hidden="1" customHeight="1" x14ac:dyDescent="0.3">
      <c r="A441" t="s">
        <v>415</v>
      </c>
      <c r="C441" t="s">
        <v>212</v>
      </c>
      <c r="E441" t="s">
        <v>163</v>
      </c>
      <c r="F441" t="s">
        <v>160</v>
      </c>
      <c r="G441" s="1">
        <v>41849</v>
      </c>
      <c r="H441" s="1"/>
      <c r="K441">
        <v>4</v>
      </c>
      <c r="M441" s="4">
        <v>17</v>
      </c>
      <c r="Z441" t="str">
        <f t="shared" si="12"/>
        <v/>
      </c>
      <c r="AD441" t="str">
        <f t="shared" si="13"/>
        <v>FLN</v>
      </c>
      <c r="AE441" t="s">
        <v>203</v>
      </c>
    </row>
    <row r="442" spans="1:31" ht="15" hidden="1" customHeight="1" x14ac:dyDescent="0.3">
      <c r="A442" t="s">
        <v>415</v>
      </c>
      <c r="C442" t="s">
        <v>216</v>
      </c>
      <c r="E442" t="s">
        <v>163</v>
      </c>
      <c r="F442" t="s">
        <v>160</v>
      </c>
      <c r="G442" s="1">
        <v>41849</v>
      </c>
      <c r="H442" s="1"/>
      <c r="J442" t="s">
        <v>216</v>
      </c>
      <c r="K442">
        <v>1</v>
      </c>
      <c r="M442">
        <v>17</v>
      </c>
      <c r="O442">
        <v>440</v>
      </c>
      <c r="S442">
        <v>20</v>
      </c>
      <c r="V442">
        <v>5</v>
      </c>
      <c r="Z442">
        <f t="shared" si="12"/>
        <v>37</v>
      </c>
      <c r="AD442" t="str">
        <f t="shared" si="13"/>
        <v>FLN</v>
      </c>
      <c r="AE442">
        <v>17</v>
      </c>
    </row>
    <row r="443" spans="1:31" ht="15" hidden="1" customHeight="1" x14ac:dyDescent="0.3">
      <c r="A443" t="s">
        <v>415</v>
      </c>
      <c r="C443" t="s">
        <v>216</v>
      </c>
      <c r="E443" t="s">
        <v>163</v>
      </c>
      <c r="F443" t="s">
        <v>160</v>
      </c>
      <c r="G443" s="1">
        <v>41849</v>
      </c>
      <c r="H443" s="1"/>
      <c r="K443">
        <v>2</v>
      </c>
      <c r="M443">
        <v>17</v>
      </c>
      <c r="O443">
        <v>360</v>
      </c>
      <c r="S443">
        <v>19</v>
      </c>
      <c r="V443">
        <v>6</v>
      </c>
      <c r="Z443">
        <f t="shared" si="12"/>
        <v>36</v>
      </c>
      <c r="AD443" t="str">
        <f t="shared" si="13"/>
        <v>FLN</v>
      </c>
      <c r="AE443">
        <v>17</v>
      </c>
    </row>
    <row r="444" spans="1:31" ht="15" hidden="1" customHeight="1" x14ac:dyDescent="0.3">
      <c r="A444" t="s">
        <v>415</v>
      </c>
      <c r="C444" t="s">
        <v>216</v>
      </c>
      <c r="E444" t="s">
        <v>163</v>
      </c>
      <c r="F444" t="s">
        <v>160</v>
      </c>
      <c r="G444" s="1">
        <v>41849</v>
      </c>
      <c r="H444" s="1"/>
      <c r="K444">
        <v>3</v>
      </c>
      <c r="M444">
        <v>16</v>
      </c>
      <c r="Z444" t="str">
        <f t="shared" si="12"/>
        <v/>
      </c>
      <c r="AD444" t="str">
        <f t="shared" si="13"/>
        <v>FLN</v>
      </c>
      <c r="AE444">
        <v>16</v>
      </c>
    </row>
    <row r="445" spans="1:31" ht="15" hidden="1" customHeight="1" x14ac:dyDescent="0.3">
      <c r="A445" t="s">
        <v>415</v>
      </c>
      <c r="C445" t="s">
        <v>216</v>
      </c>
      <c r="E445" t="s">
        <v>163</v>
      </c>
      <c r="F445" t="s">
        <v>160</v>
      </c>
      <c r="G445" s="1">
        <v>41849</v>
      </c>
      <c r="H445" s="1"/>
      <c r="K445">
        <v>4</v>
      </c>
      <c r="M445">
        <v>17</v>
      </c>
      <c r="Z445" t="str">
        <f t="shared" si="12"/>
        <v/>
      </c>
      <c r="AD445" t="str">
        <f t="shared" si="13"/>
        <v>FLN</v>
      </c>
      <c r="AE445">
        <v>17</v>
      </c>
    </row>
    <row r="446" spans="1:31" ht="15" hidden="1" customHeight="1" x14ac:dyDescent="0.3">
      <c r="A446" t="s">
        <v>415</v>
      </c>
      <c r="C446" t="s">
        <v>224</v>
      </c>
      <c r="E446" t="s">
        <v>163</v>
      </c>
      <c r="F446" t="s">
        <v>160</v>
      </c>
      <c r="G446" s="1">
        <v>41849</v>
      </c>
      <c r="H446" s="1"/>
      <c r="J446" t="s">
        <v>224</v>
      </c>
      <c r="K446">
        <v>1</v>
      </c>
      <c r="M446">
        <v>17</v>
      </c>
      <c r="O446">
        <v>360</v>
      </c>
      <c r="S446">
        <v>18</v>
      </c>
      <c r="V446">
        <v>5</v>
      </c>
      <c r="Z446">
        <f t="shared" si="12"/>
        <v>35</v>
      </c>
      <c r="AD446" t="str">
        <f t="shared" si="13"/>
        <v>FLN</v>
      </c>
      <c r="AE446">
        <v>17</v>
      </c>
    </row>
    <row r="447" spans="1:31" ht="15" hidden="1" customHeight="1" x14ac:dyDescent="0.3">
      <c r="A447" t="s">
        <v>415</v>
      </c>
      <c r="C447" t="s">
        <v>224</v>
      </c>
      <c r="E447" t="s">
        <v>163</v>
      </c>
      <c r="F447" t="s">
        <v>160</v>
      </c>
      <c r="G447" s="1">
        <v>41849</v>
      </c>
      <c r="H447" s="1"/>
      <c r="K447">
        <v>2</v>
      </c>
      <c r="M447">
        <v>15</v>
      </c>
      <c r="O447">
        <v>320</v>
      </c>
      <c r="S447">
        <v>18</v>
      </c>
      <c r="V447">
        <v>3</v>
      </c>
      <c r="Z447">
        <f t="shared" si="12"/>
        <v>33</v>
      </c>
      <c r="AD447" t="str">
        <f t="shared" si="13"/>
        <v>FLN</v>
      </c>
      <c r="AE447">
        <v>15</v>
      </c>
    </row>
    <row r="448" spans="1:31" ht="15" hidden="1" customHeight="1" x14ac:dyDescent="0.3">
      <c r="A448" t="s">
        <v>415</v>
      </c>
      <c r="C448" t="s">
        <v>224</v>
      </c>
      <c r="E448" t="s">
        <v>163</v>
      </c>
      <c r="F448" t="s">
        <v>160</v>
      </c>
      <c r="G448" s="1">
        <v>41849</v>
      </c>
      <c r="H448" s="1"/>
      <c r="K448">
        <v>3</v>
      </c>
      <c r="M448">
        <v>17</v>
      </c>
      <c r="O448">
        <v>370</v>
      </c>
      <c r="S448">
        <v>19</v>
      </c>
      <c r="V448">
        <v>4</v>
      </c>
      <c r="Z448">
        <f t="shared" si="12"/>
        <v>36</v>
      </c>
      <c r="AD448" t="str">
        <f t="shared" si="13"/>
        <v>FLN</v>
      </c>
      <c r="AE448">
        <v>17</v>
      </c>
    </row>
    <row r="449" spans="1:31" ht="15" hidden="1" customHeight="1" x14ac:dyDescent="0.3">
      <c r="A449" t="s">
        <v>415</v>
      </c>
      <c r="C449" t="s">
        <v>224</v>
      </c>
      <c r="E449" t="s">
        <v>163</v>
      </c>
      <c r="F449" t="s">
        <v>160</v>
      </c>
      <c r="G449" s="1">
        <v>41849</v>
      </c>
      <c r="H449" s="1"/>
      <c r="K449">
        <v>4</v>
      </c>
      <c r="M449" s="4">
        <v>17</v>
      </c>
      <c r="Z449" t="str">
        <f t="shared" si="12"/>
        <v/>
      </c>
      <c r="AD449" t="str">
        <f t="shared" si="13"/>
        <v>FLN</v>
      </c>
      <c r="AE449" t="s">
        <v>203</v>
      </c>
    </row>
    <row r="450" spans="1:31" ht="15" hidden="1" customHeight="1" x14ac:dyDescent="0.3">
      <c r="A450" t="s">
        <v>415</v>
      </c>
      <c r="C450" t="s">
        <v>80</v>
      </c>
      <c r="E450" t="s">
        <v>163</v>
      </c>
      <c r="F450" t="s">
        <v>38</v>
      </c>
      <c r="G450" s="1">
        <v>41779</v>
      </c>
      <c r="H450" s="1"/>
      <c r="J450" t="s">
        <v>80</v>
      </c>
      <c r="K450">
        <v>1</v>
      </c>
      <c r="M450">
        <v>9</v>
      </c>
      <c r="O450">
        <v>435</v>
      </c>
      <c r="S450">
        <v>17</v>
      </c>
      <c r="Z450">
        <f t="shared" si="12"/>
        <v>26</v>
      </c>
      <c r="AD450" t="str">
        <f t="shared" si="13"/>
        <v>FLN</v>
      </c>
      <c r="AE450">
        <v>9</v>
      </c>
    </row>
    <row r="451" spans="1:31" ht="15" hidden="1" customHeight="1" x14ac:dyDescent="0.3">
      <c r="A451" t="s">
        <v>415</v>
      </c>
      <c r="C451" t="s">
        <v>80</v>
      </c>
      <c r="E451" t="s">
        <v>163</v>
      </c>
      <c r="F451" t="s">
        <v>38</v>
      </c>
      <c r="G451" s="1">
        <v>41779</v>
      </c>
      <c r="H451" s="1"/>
      <c r="K451">
        <v>2</v>
      </c>
      <c r="M451">
        <v>8</v>
      </c>
      <c r="O451">
        <v>410</v>
      </c>
      <c r="S451">
        <v>18</v>
      </c>
      <c r="Z451">
        <f t="shared" ref="Z451:Z514" si="14">IF(S451="","",SUM(M451+R451+S451))</f>
        <v>26</v>
      </c>
      <c r="AD451" t="str">
        <f t="shared" ref="AD451:AD514" si="15">IF(OR(M451=N451,N451=""),"FLN","")</f>
        <v>FLN</v>
      </c>
      <c r="AE451">
        <v>8</v>
      </c>
    </row>
    <row r="452" spans="1:31" ht="15" hidden="1" customHeight="1" x14ac:dyDescent="0.3">
      <c r="A452" t="s">
        <v>415</v>
      </c>
      <c r="C452" t="s">
        <v>80</v>
      </c>
      <c r="E452" t="s">
        <v>163</v>
      </c>
      <c r="F452" t="s">
        <v>38</v>
      </c>
      <c r="G452" s="1">
        <v>41779</v>
      </c>
      <c r="H452" s="1"/>
      <c r="K452">
        <v>3</v>
      </c>
      <c r="M452">
        <v>8</v>
      </c>
      <c r="O452">
        <v>380</v>
      </c>
      <c r="S452">
        <v>18</v>
      </c>
      <c r="Z452">
        <f t="shared" si="14"/>
        <v>26</v>
      </c>
      <c r="AD452" t="str">
        <f t="shared" si="15"/>
        <v>FLN</v>
      </c>
      <c r="AE452">
        <v>8</v>
      </c>
    </row>
    <row r="453" spans="1:31" ht="15" hidden="1" customHeight="1" x14ac:dyDescent="0.3">
      <c r="A453" t="s">
        <v>415</v>
      </c>
      <c r="C453" t="s">
        <v>80</v>
      </c>
      <c r="E453" t="s">
        <v>163</v>
      </c>
      <c r="F453" t="s">
        <v>38</v>
      </c>
      <c r="G453" s="1">
        <v>41779</v>
      </c>
      <c r="H453" s="1"/>
      <c r="K453">
        <v>4</v>
      </c>
      <c r="M453">
        <v>9</v>
      </c>
      <c r="O453">
        <v>405</v>
      </c>
      <c r="S453">
        <v>19</v>
      </c>
      <c r="Z453">
        <f t="shared" si="14"/>
        <v>28</v>
      </c>
      <c r="AD453" t="str">
        <f t="shared" si="15"/>
        <v>FLN</v>
      </c>
      <c r="AE453">
        <v>9</v>
      </c>
    </row>
    <row r="454" spans="1:31" ht="15" hidden="1" customHeight="1" x14ac:dyDescent="0.3">
      <c r="A454" t="s">
        <v>415</v>
      </c>
      <c r="C454" t="s">
        <v>80</v>
      </c>
      <c r="E454" t="s">
        <v>163</v>
      </c>
      <c r="F454" t="s">
        <v>38</v>
      </c>
      <c r="G454" s="1">
        <v>41779</v>
      </c>
      <c r="H454" s="1"/>
      <c r="K454">
        <v>5</v>
      </c>
      <c r="M454">
        <v>9</v>
      </c>
      <c r="O454">
        <v>395</v>
      </c>
      <c r="S454">
        <v>17</v>
      </c>
      <c r="Z454">
        <f t="shared" si="14"/>
        <v>26</v>
      </c>
      <c r="AD454" t="str">
        <f t="shared" si="15"/>
        <v>FLN</v>
      </c>
      <c r="AE454">
        <v>9</v>
      </c>
    </row>
    <row r="455" spans="1:31" ht="15" hidden="1" customHeight="1" x14ac:dyDescent="0.3">
      <c r="A455" t="s">
        <v>415</v>
      </c>
      <c r="C455" t="s">
        <v>84</v>
      </c>
      <c r="E455" t="s">
        <v>163</v>
      </c>
      <c r="F455" t="s">
        <v>38</v>
      </c>
      <c r="G455" s="1">
        <v>41779</v>
      </c>
      <c r="H455" s="1"/>
      <c r="J455" t="s">
        <v>84</v>
      </c>
      <c r="K455">
        <v>1</v>
      </c>
      <c r="M455">
        <v>8</v>
      </c>
      <c r="O455">
        <v>397</v>
      </c>
      <c r="S455">
        <v>17</v>
      </c>
      <c r="Z455">
        <f t="shared" si="14"/>
        <v>25</v>
      </c>
      <c r="AD455" t="str">
        <f t="shared" si="15"/>
        <v>FLN</v>
      </c>
      <c r="AE455">
        <v>8</v>
      </c>
    </row>
    <row r="456" spans="1:31" ht="15" hidden="1" customHeight="1" x14ac:dyDescent="0.3">
      <c r="A456" t="s">
        <v>415</v>
      </c>
      <c r="C456" t="s">
        <v>84</v>
      </c>
      <c r="E456" t="s">
        <v>163</v>
      </c>
      <c r="F456" t="s">
        <v>38</v>
      </c>
      <c r="G456" s="1">
        <v>41779</v>
      </c>
      <c r="H456" s="1"/>
      <c r="K456">
        <v>2</v>
      </c>
      <c r="M456">
        <v>9</v>
      </c>
      <c r="O456">
        <v>438</v>
      </c>
      <c r="S456">
        <v>18</v>
      </c>
      <c r="Z456">
        <f t="shared" si="14"/>
        <v>27</v>
      </c>
      <c r="AD456" t="str">
        <f t="shared" si="15"/>
        <v>FLN</v>
      </c>
      <c r="AE456">
        <v>9</v>
      </c>
    </row>
    <row r="457" spans="1:31" ht="15" hidden="1" customHeight="1" x14ac:dyDescent="0.3">
      <c r="A457" t="s">
        <v>415</v>
      </c>
      <c r="C457" t="s">
        <v>84</v>
      </c>
      <c r="E457" t="s">
        <v>163</v>
      </c>
      <c r="F457" t="s">
        <v>38</v>
      </c>
      <c r="G457" s="1">
        <v>41779</v>
      </c>
      <c r="H457" s="1"/>
      <c r="K457">
        <v>3</v>
      </c>
      <c r="M457">
        <v>9</v>
      </c>
      <c r="O457">
        <v>406</v>
      </c>
      <c r="S457">
        <v>18</v>
      </c>
      <c r="Z457">
        <f t="shared" si="14"/>
        <v>27</v>
      </c>
      <c r="AD457" t="str">
        <f t="shared" si="15"/>
        <v>FLN</v>
      </c>
      <c r="AE457">
        <v>9</v>
      </c>
    </row>
    <row r="458" spans="1:31" ht="15" hidden="1" customHeight="1" x14ac:dyDescent="0.3">
      <c r="A458" t="s">
        <v>415</v>
      </c>
      <c r="C458" t="s">
        <v>84</v>
      </c>
      <c r="E458" t="s">
        <v>163</v>
      </c>
      <c r="F458" t="s">
        <v>38</v>
      </c>
      <c r="G458" s="1">
        <v>41779</v>
      </c>
      <c r="H458" s="1"/>
      <c r="K458">
        <v>4</v>
      </c>
      <c r="M458">
        <v>8</v>
      </c>
      <c r="O458">
        <v>385</v>
      </c>
      <c r="S458">
        <v>18</v>
      </c>
      <c r="Z458">
        <f t="shared" si="14"/>
        <v>26</v>
      </c>
      <c r="AD458" t="str">
        <f t="shared" si="15"/>
        <v>FLN</v>
      </c>
      <c r="AE458">
        <v>8</v>
      </c>
    </row>
    <row r="459" spans="1:31" ht="15" hidden="1" customHeight="1" x14ac:dyDescent="0.3">
      <c r="A459" t="s">
        <v>415</v>
      </c>
      <c r="C459" t="s">
        <v>84</v>
      </c>
      <c r="E459" t="s">
        <v>163</v>
      </c>
      <c r="F459" t="s">
        <v>38</v>
      </c>
      <c r="G459" s="1">
        <v>41779</v>
      </c>
      <c r="H459" s="1"/>
      <c r="K459">
        <v>5</v>
      </c>
      <c r="M459">
        <v>8</v>
      </c>
      <c r="O459">
        <v>425</v>
      </c>
      <c r="S459">
        <v>19</v>
      </c>
      <c r="Z459">
        <f t="shared" si="14"/>
        <v>27</v>
      </c>
      <c r="AD459" t="str">
        <f t="shared" si="15"/>
        <v>FLN</v>
      </c>
      <c r="AE459">
        <v>8</v>
      </c>
    </row>
    <row r="460" spans="1:31" ht="15" hidden="1" customHeight="1" x14ac:dyDescent="0.3">
      <c r="A460" t="s">
        <v>415</v>
      </c>
      <c r="C460" t="s">
        <v>87</v>
      </c>
      <c r="E460" t="s">
        <v>163</v>
      </c>
      <c r="F460" t="s">
        <v>38</v>
      </c>
      <c r="G460" s="1">
        <v>41779</v>
      </c>
      <c r="H460" s="1"/>
      <c r="J460" t="s">
        <v>87</v>
      </c>
      <c r="K460">
        <v>1</v>
      </c>
      <c r="M460">
        <v>9</v>
      </c>
      <c r="O460">
        <v>445</v>
      </c>
      <c r="S460">
        <v>17</v>
      </c>
      <c r="Z460">
        <f t="shared" si="14"/>
        <v>26</v>
      </c>
      <c r="AD460" t="str">
        <f t="shared" si="15"/>
        <v>FLN</v>
      </c>
      <c r="AE460">
        <v>9</v>
      </c>
    </row>
    <row r="461" spans="1:31" ht="15" hidden="1" customHeight="1" x14ac:dyDescent="0.3">
      <c r="A461" t="s">
        <v>415</v>
      </c>
      <c r="C461" t="s">
        <v>87</v>
      </c>
      <c r="E461" t="s">
        <v>163</v>
      </c>
      <c r="F461" t="s">
        <v>38</v>
      </c>
      <c r="G461" s="1">
        <v>41779</v>
      </c>
      <c r="H461" s="1"/>
      <c r="K461">
        <v>2</v>
      </c>
      <c r="M461">
        <v>9</v>
      </c>
      <c r="O461">
        <v>400</v>
      </c>
      <c r="S461">
        <v>17</v>
      </c>
      <c r="Z461">
        <f t="shared" si="14"/>
        <v>26</v>
      </c>
      <c r="AD461" t="str">
        <f t="shared" si="15"/>
        <v>FLN</v>
      </c>
      <c r="AE461">
        <v>9</v>
      </c>
    </row>
    <row r="462" spans="1:31" ht="15" hidden="1" customHeight="1" x14ac:dyDescent="0.3">
      <c r="A462" t="s">
        <v>415</v>
      </c>
      <c r="C462" t="s">
        <v>87</v>
      </c>
      <c r="E462" t="s">
        <v>163</v>
      </c>
      <c r="F462" t="s">
        <v>38</v>
      </c>
      <c r="G462" s="1">
        <v>41779</v>
      </c>
      <c r="H462" s="1"/>
      <c r="K462">
        <v>3</v>
      </c>
      <c r="M462">
        <v>9</v>
      </c>
      <c r="O462">
        <v>467</v>
      </c>
      <c r="S462">
        <v>19</v>
      </c>
      <c r="Z462">
        <f t="shared" si="14"/>
        <v>28</v>
      </c>
      <c r="AD462" t="str">
        <f t="shared" si="15"/>
        <v>FLN</v>
      </c>
      <c r="AE462">
        <v>9</v>
      </c>
    </row>
    <row r="463" spans="1:31" ht="15" hidden="1" customHeight="1" x14ac:dyDescent="0.3">
      <c r="A463" t="s">
        <v>415</v>
      </c>
      <c r="C463" t="s">
        <v>87</v>
      </c>
      <c r="E463" t="s">
        <v>163</v>
      </c>
      <c r="F463" t="s">
        <v>38</v>
      </c>
      <c r="G463" s="1">
        <v>41779</v>
      </c>
      <c r="H463" s="1"/>
      <c r="K463">
        <v>4</v>
      </c>
      <c r="M463">
        <v>9</v>
      </c>
      <c r="O463">
        <v>455</v>
      </c>
      <c r="S463">
        <v>19</v>
      </c>
      <c r="Z463">
        <f t="shared" si="14"/>
        <v>28</v>
      </c>
      <c r="AD463" t="str">
        <f t="shared" si="15"/>
        <v>FLN</v>
      </c>
      <c r="AE463">
        <v>9</v>
      </c>
    </row>
    <row r="464" spans="1:31" ht="15" hidden="1" customHeight="1" x14ac:dyDescent="0.3">
      <c r="A464" t="s">
        <v>415</v>
      </c>
      <c r="C464" t="s">
        <v>86</v>
      </c>
      <c r="E464" t="s">
        <v>163</v>
      </c>
      <c r="F464" t="s">
        <v>38</v>
      </c>
      <c r="G464" s="1">
        <v>41779</v>
      </c>
      <c r="H464" s="1"/>
      <c r="J464" t="s">
        <v>86</v>
      </c>
      <c r="K464">
        <v>1</v>
      </c>
      <c r="M464">
        <v>9</v>
      </c>
      <c r="O464">
        <v>395</v>
      </c>
      <c r="S464">
        <v>18</v>
      </c>
      <c r="Z464">
        <f t="shared" si="14"/>
        <v>27</v>
      </c>
      <c r="AD464" t="str">
        <f t="shared" si="15"/>
        <v>FLN</v>
      </c>
      <c r="AE464">
        <v>9</v>
      </c>
    </row>
    <row r="465" spans="1:31" ht="15" hidden="1" customHeight="1" x14ac:dyDescent="0.3">
      <c r="A465" t="s">
        <v>415</v>
      </c>
      <c r="C465" t="s">
        <v>86</v>
      </c>
      <c r="E465" t="s">
        <v>163</v>
      </c>
      <c r="F465" t="s">
        <v>38</v>
      </c>
      <c r="G465" s="1">
        <v>41779</v>
      </c>
      <c r="H465" s="1"/>
      <c r="K465">
        <v>2</v>
      </c>
      <c r="M465">
        <v>9</v>
      </c>
      <c r="O465">
        <v>385</v>
      </c>
      <c r="S465">
        <v>19</v>
      </c>
      <c r="Z465">
        <f t="shared" si="14"/>
        <v>28</v>
      </c>
      <c r="AD465" t="str">
        <f t="shared" si="15"/>
        <v>FLN</v>
      </c>
      <c r="AE465">
        <v>9</v>
      </c>
    </row>
    <row r="466" spans="1:31" ht="15" hidden="1" customHeight="1" x14ac:dyDescent="0.3">
      <c r="A466" t="s">
        <v>415</v>
      </c>
      <c r="C466" t="s">
        <v>86</v>
      </c>
      <c r="E466" t="s">
        <v>163</v>
      </c>
      <c r="F466" t="s">
        <v>38</v>
      </c>
      <c r="G466" s="1">
        <v>41779</v>
      </c>
      <c r="H466" s="1"/>
      <c r="K466">
        <v>3</v>
      </c>
      <c r="M466">
        <v>9</v>
      </c>
      <c r="O466">
        <v>362</v>
      </c>
      <c r="S466">
        <v>18</v>
      </c>
      <c r="Z466">
        <f t="shared" si="14"/>
        <v>27</v>
      </c>
      <c r="AD466" t="str">
        <f t="shared" si="15"/>
        <v>FLN</v>
      </c>
      <c r="AE466">
        <v>9</v>
      </c>
    </row>
    <row r="467" spans="1:31" ht="15" hidden="1" customHeight="1" x14ac:dyDescent="0.3">
      <c r="A467" t="s">
        <v>415</v>
      </c>
      <c r="C467" t="s">
        <v>86</v>
      </c>
      <c r="E467" t="s">
        <v>163</v>
      </c>
      <c r="F467" t="s">
        <v>38</v>
      </c>
      <c r="G467" s="1">
        <v>41779</v>
      </c>
      <c r="H467" s="1"/>
      <c r="K467">
        <v>4</v>
      </c>
      <c r="M467">
        <v>8</v>
      </c>
      <c r="O467">
        <v>340</v>
      </c>
      <c r="S467">
        <v>18</v>
      </c>
      <c r="Z467">
        <f t="shared" si="14"/>
        <v>26</v>
      </c>
      <c r="AD467" t="str">
        <f t="shared" si="15"/>
        <v>FLN</v>
      </c>
      <c r="AE467">
        <v>8</v>
      </c>
    </row>
    <row r="468" spans="1:31" ht="15" hidden="1" customHeight="1" x14ac:dyDescent="0.3">
      <c r="A468" t="s">
        <v>415</v>
      </c>
      <c r="C468" t="s">
        <v>86</v>
      </c>
      <c r="E468" t="s">
        <v>163</v>
      </c>
      <c r="F468" t="s">
        <v>38</v>
      </c>
      <c r="G468" s="1">
        <v>41779</v>
      </c>
      <c r="H468" s="1"/>
      <c r="K468">
        <v>5</v>
      </c>
      <c r="M468">
        <v>9</v>
      </c>
      <c r="O468">
        <v>300</v>
      </c>
      <c r="S468">
        <v>15</v>
      </c>
      <c r="Z468">
        <f t="shared" si="14"/>
        <v>24</v>
      </c>
      <c r="AD468" t="str">
        <f t="shared" si="15"/>
        <v>FLN</v>
      </c>
      <c r="AE468">
        <v>9</v>
      </c>
    </row>
    <row r="469" spans="1:31" ht="15" hidden="1" customHeight="1" x14ac:dyDescent="0.3">
      <c r="A469" t="s">
        <v>415</v>
      </c>
      <c r="C469" t="s">
        <v>225</v>
      </c>
      <c r="E469" t="s">
        <v>163</v>
      </c>
      <c r="F469" t="s">
        <v>159</v>
      </c>
      <c r="G469" s="1">
        <v>41849</v>
      </c>
      <c r="H469" s="1"/>
      <c r="J469" t="s">
        <v>225</v>
      </c>
      <c r="K469">
        <v>1</v>
      </c>
      <c r="M469">
        <v>17</v>
      </c>
      <c r="Z469" t="str">
        <f t="shared" si="14"/>
        <v/>
      </c>
      <c r="AD469" t="str">
        <f t="shared" si="15"/>
        <v>FLN</v>
      </c>
      <c r="AE469">
        <v>17</v>
      </c>
    </row>
    <row r="470" spans="1:31" ht="15" hidden="1" customHeight="1" x14ac:dyDescent="0.3">
      <c r="A470" t="s">
        <v>415</v>
      </c>
      <c r="C470" t="s">
        <v>225</v>
      </c>
      <c r="E470" t="s">
        <v>163</v>
      </c>
      <c r="F470" t="s">
        <v>159</v>
      </c>
      <c r="G470" s="1">
        <v>41849</v>
      </c>
      <c r="H470" s="1"/>
      <c r="K470">
        <v>2</v>
      </c>
      <c r="M470">
        <v>16</v>
      </c>
      <c r="Z470" t="str">
        <f t="shared" si="14"/>
        <v/>
      </c>
      <c r="AD470" t="str">
        <f t="shared" si="15"/>
        <v>FLN</v>
      </c>
      <c r="AE470">
        <v>16</v>
      </c>
    </row>
    <row r="471" spans="1:31" ht="15" hidden="1" customHeight="1" x14ac:dyDescent="0.3">
      <c r="A471" t="s">
        <v>415</v>
      </c>
      <c r="C471" t="s">
        <v>232</v>
      </c>
      <c r="E471" t="s">
        <v>163</v>
      </c>
      <c r="F471" t="s">
        <v>159</v>
      </c>
      <c r="G471" s="1">
        <v>41849</v>
      </c>
      <c r="H471" s="1"/>
      <c r="J471" t="s">
        <v>232</v>
      </c>
      <c r="K471">
        <v>1</v>
      </c>
      <c r="M471">
        <v>16</v>
      </c>
      <c r="O471">
        <v>443</v>
      </c>
      <c r="S471">
        <v>20</v>
      </c>
      <c r="V471">
        <v>7</v>
      </c>
      <c r="Z471">
        <f t="shared" si="14"/>
        <v>36</v>
      </c>
      <c r="AD471" t="str">
        <f t="shared" si="15"/>
        <v>FLN</v>
      </c>
      <c r="AE471">
        <v>16</v>
      </c>
    </row>
    <row r="472" spans="1:31" ht="15" hidden="1" customHeight="1" x14ac:dyDescent="0.3">
      <c r="A472" t="s">
        <v>415</v>
      </c>
      <c r="C472" t="s">
        <v>232</v>
      </c>
      <c r="E472" t="s">
        <v>163</v>
      </c>
      <c r="F472" t="s">
        <v>159</v>
      </c>
      <c r="G472" s="1">
        <v>41849</v>
      </c>
      <c r="H472" s="1"/>
      <c r="K472">
        <v>2</v>
      </c>
      <c r="M472">
        <v>17</v>
      </c>
      <c r="Z472" t="str">
        <f t="shared" si="14"/>
        <v/>
      </c>
      <c r="AD472" t="str">
        <f t="shared" si="15"/>
        <v>FLN</v>
      </c>
      <c r="AE472">
        <v>17</v>
      </c>
    </row>
    <row r="473" spans="1:31" ht="15" hidden="1" customHeight="1" x14ac:dyDescent="0.3">
      <c r="A473" t="s">
        <v>415</v>
      </c>
      <c r="C473" t="s">
        <v>232</v>
      </c>
      <c r="E473" t="s">
        <v>163</v>
      </c>
      <c r="F473" t="s">
        <v>159</v>
      </c>
      <c r="G473" s="1">
        <v>41849</v>
      </c>
      <c r="H473" s="1"/>
      <c r="K473">
        <v>3</v>
      </c>
      <c r="M473" s="4">
        <v>17</v>
      </c>
      <c r="Z473" t="str">
        <f t="shared" si="14"/>
        <v/>
      </c>
      <c r="AD473" t="str">
        <f t="shared" si="15"/>
        <v>FLN</v>
      </c>
      <c r="AE473" t="s">
        <v>203</v>
      </c>
    </row>
    <row r="474" spans="1:31" ht="15" hidden="1" customHeight="1" x14ac:dyDescent="0.3">
      <c r="A474" t="s">
        <v>415</v>
      </c>
      <c r="C474" t="s">
        <v>410</v>
      </c>
      <c r="D474">
        <v>16</v>
      </c>
      <c r="E474" t="s">
        <v>163</v>
      </c>
      <c r="F474" t="s">
        <v>159</v>
      </c>
      <c r="G474" s="1">
        <v>41858</v>
      </c>
      <c r="H474" s="1"/>
      <c r="J474" t="s">
        <v>410</v>
      </c>
      <c r="K474">
        <v>1</v>
      </c>
      <c r="M474">
        <v>17</v>
      </c>
      <c r="N474">
        <v>17</v>
      </c>
      <c r="U474" t="s">
        <v>20</v>
      </c>
      <c r="V474">
        <v>6</v>
      </c>
      <c r="Z474" t="str">
        <f t="shared" si="14"/>
        <v/>
      </c>
      <c r="AD474" t="str">
        <f t="shared" si="15"/>
        <v>FLN</v>
      </c>
    </row>
    <row r="475" spans="1:31" ht="15" hidden="1" customHeight="1" x14ac:dyDescent="0.3">
      <c r="A475" t="s">
        <v>415</v>
      </c>
      <c r="C475" t="s">
        <v>410</v>
      </c>
      <c r="D475">
        <v>16</v>
      </c>
      <c r="E475" t="s">
        <v>163</v>
      </c>
      <c r="F475" t="s">
        <v>159</v>
      </c>
      <c r="G475" s="1">
        <v>41858</v>
      </c>
      <c r="H475" s="1"/>
      <c r="K475">
        <v>2</v>
      </c>
      <c r="M475">
        <v>16</v>
      </c>
      <c r="N475">
        <v>16</v>
      </c>
      <c r="U475" t="s">
        <v>20</v>
      </c>
      <c r="V475">
        <v>7</v>
      </c>
      <c r="Z475" t="str">
        <f t="shared" si="14"/>
        <v/>
      </c>
      <c r="AD475" t="str">
        <f t="shared" si="15"/>
        <v>FLN</v>
      </c>
    </row>
    <row r="476" spans="1:31" ht="15" hidden="1" customHeight="1" x14ac:dyDescent="0.3">
      <c r="A476" t="s">
        <v>415</v>
      </c>
      <c r="C476" t="s">
        <v>410</v>
      </c>
      <c r="D476">
        <v>16</v>
      </c>
      <c r="E476" t="s">
        <v>163</v>
      </c>
      <c r="F476" t="s">
        <v>159</v>
      </c>
      <c r="G476" s="1">
        <v>41858</v>
      </c>
      <c r="H476" s="1"/>
      <c r="K476">
        <v>3</v>
      </c>
      <c r="M476">
        <v>16</v>
      </c>
      <c r="N476">
        <v>16</v>
      </c>
      <c r="U476" t="s">
        <v>20</v>
      </c>
      <c r="V476">
        <v>6</v>
      </c>
      <c r="Z476" t="str">
        <f t="shared" si="14"/>
        <v/>
      </c>
      <c r="AD476" t="str">
        <f t="shared" si="15"/>
        <v>FLN</v>
      </c>
    </row>
    <row r="477" spans="1:31" ht="15" hidden="1" customHeight="1" x14ac:dyDescent="0.3">
      <c r="A477" t="s">
        <v>415</v>
      </c>
      <c r="C477" t="s">
        <v>410</v>
      </c>
      <c r="D477">
        <v>16</v>
      </c>
      <c r="E477" t="s">
        <v>163</v>
      </c>
      <c r="F477" t="s">
        <v>159</v>
      </c>
      <c r="G477" s="1">
        <v>41858</v>
      </c>
      <c r="H477" s="1"/>
      <c r="K477">
        <v>4</v>
      </c>
      <c r="M477">
        <v>16</v>
      </c>
      <c r="N477">
        <v>16</v>
      </c>
      <c r="U477" t="s">
        <v>20</v>
      </c>
      <c r="V477">
        <v>7</v>
      </c>
      <c r="Z477" t="str">
        <f t="shared" si="14"/>
        <v/>
      </c>
      <c r="AD477" t="str">
        <f t="shared" si="15"/>
        <v>FLN</v>
      </c>
    </row>
    <row r="478" spans="1:31" ht="15" hidden="1" customHeight="1" x14ac:dyDescent="0.3">
      <c r="A478" t="s">
        <v>415</v>
      </c>
      <c r="C478" t="s">
        <v>409</v>
      </c>
      <c r="D478">
        <v>16</v>
      </c>
      <c r="E478" t="s">
        <v>163</v>
      </c>
      <c r="F478" t="s">
        <v>159</v>
      </c>
      <c r="G478" s="1">
        <v>41858</v>
      </c>
      <c r="H478" s="1"/>
      <c r="J478" t="s">
        <v>409</v>
      </c>
      <c r="K478">
        <v>1</v>
      </c>
      <c r="M478">
        <v>15</v>
      </c>
      <c r="N478">
        <v>15</v>
      </c>
      <c r="Z478" t="str">
        <f t="shared" si="14"/>
        <v/>
      </c>
      <c r="AD478" t="str">
        <f t="shared" si="15"/>
        <v>FLN</v>
      </c>
    </row>
    <row r="479" spans="1:31" ht="15" hidden="1" customHeight="1" x14ac:dyDescent="0.3">
      <c r="A479" t="s">
        <v>415</v>
      </c>
      <c r="C479" t="s">
        <v>409</v>
      </c>
      <c r="D479">
        <v>16</v>
      </c>
      <c r="E479" t="s">
        <v>163</v>
      </c>
      <c r="F479" t="s">
        <v>159</v>
      </c>
      <c r="G479" s="1">
        <v>41858</v>
      </c>
      <c r="H479" s="1"/>
      <c r="K479">
        <v>2</v>
      </c>
      <c r="M479">
        <v>17</v>
      </c>
      <c r="N479">
        <v>17</v>
      </c>
      <c r="U479" t="s">
        <v>20</v>
      </c>
      <c r="V479">
        <v>4</v>
      </c>
      <c r="Z479" t="str">
        <f t="shared" si="14"/>
        <v/>
      </c>
      <c r="AD479" t="str">
        <f t="shared" si="15"/>
        <v>FLN</v>
      </c>
    </row>
    <row r="480" spans="1:31" ht="15" hidden="1" customHeight="1" x14ac:dyDescent="0.3">
      <c r="A480" t="s">
        <v>415</v>
      </c>
      <c r="C480" t="s">
        <v>409</v>
      </c>
      <c r="D480">
        <v>16</v>
      </c>
      <c r="E480" t="s">
        <v>163</v>
      </c>
      <c r="F480" t="s">
        <v>159</v>
      </c>
      <c r="G480" s="1">
        <v>41858</v>
      </c>
      <c r="H480" s="1"/>
      <c r="K480">
        <v>3</v>
      </c>
      <c r="M480">
        <v>18</v>
      </c>
      <c r="N480">
        <v>18</v>
      </c>
      <c r="U480" t="s">
        <v>20</v>
      </c>
      <c r="V480">
        <v>5</v>
      </c>
      <c r="Z480" t="str">
        <f t="shared" si="14"/>
        <v/>
      </c>
      <c r="AD480" t="str">
        <f t="shared" si="15"/>
        <v>FLN</v>
      </c>
    </row>
    <row r="481" spans="1:31" ht="15" hidden="1" customHeight="1" x14ac:dyDescent="0.3">
      <c r="A481" t="s">
        <v>415</v>
      </c>
      <c r="C481" t="s">
        <v>409</v>
      </c>
      <c r="D481">
        <v>16</v>
      </c>
      <c r="E481" t="s">
        <v>163</v>
      </c>
      <c r="F481" t="s">
        <v>159</v>
      </c>
      <c r="G481" s="1">
        <v>41858</v>
      </c>
      <c r="H481" s="1"/>
      <c r="K481">
        <v>4</v>
      </c>
      <c r="M481">
        <v>17</v>
      </c>
      <c r="N481">
        <v>17</v>
      </c>
      <c r="U481" t="s">
        <v>20</v>
      </c>
      <c r="V481">
        <v>6</v>
      </c>
      <c r="Z481" t="str">
        <f t="shared" si="14"/>
        <v/>
      </c>
      <c r="AD481" t="str">
        <f t="shared" si="15"/>
        <v>FLN</v>
      </c>
    </row>
    <row r="482" spans="1:31" ht="15" hidden="1" customHeight="1" x14ac:dyDescent="0.3">
      <c r="A482" t="s">
        <v>415</v>
      </c>
      <c r="C482" t="s">
        <v>113</v>
      </c>
      <c r="E482" t="s">
        <v>156</v>
      </c>
      <c r="F482" t="s">
        <v>39</v>
      </c>
      <c r="G482" s="1">
        <v>41793</v>
      </c>
      <c r="H482" s="1"/>
      <c r="J482" t="s">
        <v>113</v>
      </c>
      <c r="K482">
        <v>1</v>
      </c>
      <c r="M482">
        <v>10</v>
      </c>
      <c r="O482">
        <v>500</v>
      </c>
      <c r="S482">
        <v>18</v>
      </c>
      <c r="V482">
        <v>4</v>
      </c>
      <c r="Z482">
        <f t="shared" si="14"/>
        <v>28</v>
      </c>
      <c r="AD482" t="str">
        <f t="shared" si="15"/>
        <v>FLN</v>
      </c>
      <c r="AE482">
        <v>10</v>
      </c>
    </row>
    <row r="483" spans="1:31" ht="15" hidden="1" customHeight="1" x14ac:dyDescent="0.3">
      <c r="A483" t="s">
        <v>415</v>
      </c>
      <c r="C483" t="s">
        <v>113</v>
      </c>
      <c r="E483" t="s">
        <v>156</v>
      </c>
      <c r="F483" t="s">
        <v>39</v>
      </c>
      <c r="G483" s="1">
        <v>41793</v>
      </c>
      <c r="H483" s="1"/>
      <c r="K483">
        <v>2</v>
      </c>
      <c r="M483">
        <v>10</v>
      </c>
      <c r="O483">
        <v>354</v>
      </c>
      <c r="S483">
        <v>18</v>
      </c>
      <c r="V483">
        <v>3</v>
      </c>
      <c r="Z483">
        <f t="shared" si="14"/>
        <v>28</v>
      </c>
      <c r="AD483" t="str">
        <f t="shared" si="15"/>
        <v>FLN</v>
      </c>
      <c r="AE483">
        <v>10</v>
      </c>
    </row>
    <row r="484" spans="1:31" ht="15" hidden="1" customHeight="1" x14ac:dyDescent="0.3">
      <c r="A484" t="s">
        <v>415</v>
      </c>
      <c r="C484" t="s">
        <v>113</v>
      </c>
      <c r="E484" t="s">
        <v>156</v>
      </c>
      <c r="F484" t="s">
        <v>39</v>
      </c>
      <c r="G484" s="1">
        <v>41793</v>
      </c>
      <c r="H484" s="1"/>
      <c r="K484">
        <v>3</v>
      </c>
      <c r="M484">
        <v>10</v>
      </c>
      <c r="O484">
        <v>425</v>
      </c>
      <c r="S484">
        <v>19</v>
      </c>
      <c r="V484">
        <v>4</v>
      </c>
      <c r="Z484">
        <f t="shared" si="14"/>
        <v>29</v>
      </c>
      <c r="AD484" t="str">
        <f t="shared" si="15"/>
        <v>FLN</v>
      </c>
      <c r="AE484">
        <v>10</v>
      </c>
    </row>
    <row r="485" spans="1:31" ht="15" hidden="1" customHeight="1" x14ac:dyDescent="0.3">
      <c r="A485" t="s">
        <v>415</v>
      </c>
      <c r="C485" t="s">
        <v>113</v>
      </c>
      <c r="E485" t="s">
        <v>156</v>
      </c>
      <c r="F485" t="s">
        <v>39</v>
      </c>
      <c r="G485" s="1">
        <v>41793</v>
      </c>
      <c r="H485" s="1"/>
      <c r="K485">
        <v>4</v>
      </c>
      <c r="M485">
        <v>10</v>
      </c>
      <c r="O485">
        <v>277</v>
      </c>
      <c r="S485">
        <v>17</v>
      </c>
      <c r="V485">
        <v>3</v>
      </c>
      <c r="Z485">
        <f t="shared" si="14"/>
        <v>27</v>
      </c>
      <c r="AD485" t="str">
        <f t="shared" si="15"/>
        <v>FLN</v>
      </c>
      <c r="AE485">
        <v>10</v>
      </c>
    </row>
    <row r="486" spans="1:31" ht="15" hidden="1" customHeight="1" x14ac:dyDescent="0.3">
      <c r="A486" t="s">
        <v>415</v>
      </c>
      <c r="C486" t="s">
        <v>113</v>
      </c>
      <c r="E486" t="s">
        <v>156</v>
      </c>
      <c r="F486" t="s">
        <v>39</v>
      </c>
      <c r="G486" s="1">
        <v>41793</v>
      </c>
      <c r="H486" s="1"/>
      <c r="K486">
        <v>5</v>
      </c>
      <c r="M486">
        <v>9</v>
      </c>
      <c r="O486">
        <v>287</v>
      </c>
      <c r="S486">
        <v>13</v>
      </c>
      <c r="V486">
        <v>4</v>
      </c>
      <c r="Z486">
        <f t="shared" si="14"/>
        <v>22</v>
      </c>
      <c r="AD486" t="str">
        <f t="shared" si="15"/>
        <v>FLN</v>
      </c>
      <c r="AE486">
        <v>9</v>
      </c>
    </row>
    <row r="487" spans="1:31" ht="15" hidden="1" customHeight="1" x14ac:dyDescent="0.3">
      <c r="A487" t="s">
        <v>415</v>
      </c>
      <c r="C487" t="s">
        <v>108</v>
      </c>
      <c r="E487" t="s">
        <v>156</v>
      </c>
      <c r="F487" t="s">
        <v>39</v>
      </c>
      <c r="G487" s="1">
        <v>41793</v>
      </c>
      <c r="H487" s="1"/>
      <c r="J487" t="s">
        <v>108</v>
      </c>
      <c r="K487">
        <v>1</v>
      </c>
      <c r="M487">
        <v>10</v>
      </c>
      <c r="O487">
        <v>340</v>
      </c>
      <c r="S487">
        <v>18</v>
      </c>
      <c r="V487">
        <v>3</v>
      </c>
      <c r="Z487">
        <f t="shared" si="14"/>
        <v>28</v>
      </c>
      <c r="AD487" t="str">
        <f t="shared" si="15"/>
        <v>FLN</v>
      </c>
      <c r="AE487">
        <v>10</v>
      </c>
    </row>
    <row r="488" spans="1:31" ht="15" hidden="1" customHeight="1" x14ac:dyDescent="0.3">
      <c r="A488" t="s">
        <v>415</v>
      </c>
      <c r="C488" t="s">
        <v>108</v>
      </c>
      <c r="E488" t="s">
        <v>156</v>
      </c>
      <c r="F488" t="s">
        <v>39</v>
      </c>
      <c r="G488" s="1">
        <v>41793</v>
      </c>
      <c r="H488" s="1"/>
      <c r="K488">
        <v>2</v>
      </c>
      <c r="M488">
        <v>9</v>
      </c>
      <c r="O488">
        <v>363</v>
      </c>
      <c r="S488">
        <v>20</v>
      </c>
      <c r="V488">
        <v>3</v>
      </c>
      <c r="Z488">
        <f t="shared" si="14"/>
        <v>29</v>
      </c>
      <c r="AD488" t="str">
        <f t="shared" si="15"/>
        <v>FLN</v>
      </c>
      <c r="AE488">
        <v>9</v>
      </c>
    </row>
    <row r="489" spans="1:31" ht="15" hidden="1" customHeight="1" x14ac:dyDescent="0.3">
      <c r="A489" t="s">
        <v>415</v>
      </c>
      <c r="C489" t="s">
        <v>108</v>
      </c>
      <c r="E489" t="s">
        <v>156</v>
      </c>
      <c r="F489" t="s">
        <v>39</v>
      </c>
      <c r="G489" s="1">
        <v>41793</v>
      </c>
      <c r="H489" s="1"/>
      <c r="K489">
        <v>3</v>
      </c>
      <c r="M489">
        <v>9</v>
      </c>
      <c r="O489">
        <v>350</v>
      </c>
      <c r="S489">
        <v>16</v>
      </c>
      <c r="V489">
        <v>4</v>
      </c>
      <c r="Z489">
        <f t="shared" si="14"/>
        <v>25</v>
      </c>
      <c r="AD489" t="str">
        <f t="shared" si="15"/>
        <v>FLN</v>
      </c>
      <c r="AE489">
        <v>9</v>
      </c>
    </row>
    <row r="490" spans="1:31" ht="15" hidden="1" customHeight="1" x14ac:dyDescent="0.3">
      <c r="A490" t="s">
        <v>415</v>
      </c>
      <c r="C490" t="s">
        <v>108</v>
      </c>
      <c r="E490" t="s">
        <v>156</v>
      </c>
      <c r="F490" t="s">
        <v>39</v>
      </c>
      <c r="G490" s="1">
        <v>41793</v>
      </c>
      <c r="H490" s="1"/>
      <c r="K490">
        <v>4</v>
      </c>
      <c r="M490">
        <v>10</v>
      </c>
      <c r="O490">
        <v>315</v>
      </c>
      <c r="S490">
        <v>19</v>
      </c>
      <c r="V490">
        <v>4</v>
      </c>
      <c r="Z490">
        <f t="shared" si="14"/>
        <v>29</v>
      </c>
      <c r="AD490" t="str">
        <f t="shared" si="15"/>
        <v>FLN</v>
      </c>
      <c r="AE490">
        <v>10</v>
      </c>
    </row>
    <row r="491" spans="1:31" ht="15" hidden="1" customHeight="1" x14ac:dyDescent="0.3">
      <c r="A491" t="s">
        <v>415</v>
      </c>
      <c r="C491" t="s">
        <v>114</v>
      </c>
      <c r="E491" t="s">
        <v>156</v>
      </c>
      <c r="F491" t="s">
        <v>39</v>
      </c>
      <c r="G491" s="1">
        <v>41793</v>
      </c>
      <c r="H491" s="1"/>
      <c r="J491" t="s">
        <v>114</v>
      </c>
      <c r="K491">
        <v>1</v>
      </c>
      <c r="M491">
        <v>10</v>
      </c>
      <c r="O491">
        <v>370</v>
      </c>
      <c r="S491">
        <v>19</v>
      </c>
      <c r="V491">
        <v>4</v>
      </c>
      <c r="Z491">
        <f t="shared" si="14"/>
        <v>29</v>
      </c>
      <c r="AD491" t="str">
        <f t="shared" si="15"/>
        <v>FLN</v>
      </c>
      <c r="AE491">
        <v>10</v>
      </c>
    </row>
    <row r="492" spans="1:31" ht="15" hidden="1" customHeight="1" x14ac:dyDescent="0.3">
      <c r="A492" t="s">
        <v>415</v>
      </c>
      <c r="C492" t="s">
        <v>114</v>
      </c>
      <c r="E492" t="s">
        <v>156</v>
      </c>
      <c r="F492" t="s">
        <v>39</v>
      </c>
      <c r="G492" s="1">
        <v>41793</v>
      </c>
      <c r="H492" s="1"/>
      <c r="K492">
        <v>2</v>
      </c>
      <c r="M492">
        <v>10</v>
      </c>
      <c r="O492">
        <v>383</v>
      </c>
      <c r="S492">
        <v>18</v>
      </c>
      <c r="V492">
        <v>4</v>
      </c>
      <c r="Z492">
        <f t="shared" si="14"/>
        <v>28</v>
      </c>
      <c r="AD492" t="str">
        <f t="shared" si="15"/>
        <v>FLN</v>
      </c>
      <c r="AE492">
        <v>10</v>
      </c>
    </row>
    <row r="493" spans="1:31" ht="15" hidden="1" customHeight="1" x14ac:dyDescent="0.3">
      <c r="A493" t="s">
        <v>415</v>
      </c>
      <c r="C493" t="s">
        <v>114</v>
      </c>
      <c r="E493" t="s">
        <v>156</v>
      </c>
      <c r="F493" t="s">
        <v>39</v>
      </c>
      <c r="G493" s="1">
        <v>41793</v>
      </c>
      <c r="H493" s="1"/>
      <c r="K493">
        <v>3</v>
      </c>
      <c r="M493">
        <v>10</v>
      </c>
      <c r="O493">
        <v>275</v>
      </c>
      <c r="S493">
        <v>18</v>
      </c>
      <c r="V493">
        <v>3</v>
      </c>
      <c r="Z493">
        <f t="shared" si="14"/>
        <v>28</v>
      </c>
      <c r="AD493" t="str">
        <f t="shared" si="15"/>
        <v>FLN</v>
      </c>
      <c r="AE493">
        <v>10</v>
      </c>
    </row>
    <row r="494" spans="1:31" ht="15" hidden="1" customHeight="1" x14ac:dyDescent="0.3">
      <c r="A494" t="s">
        <v>415</v>
      </c>
      <c r="C494" t="s">
        <v>114</v>
      </c>
      <c r="E494" t="s">
        <v>156</v>
      </c>
      <c r="F494" t="s">
        <v>39</v>
      </c>
      <c r="G494" s="1">
        <v>41793</v>
      </c>
      <c r="H494" s="1"/>
      <c r="K494">
        <v>4</v>
      </c>
      <c r="M494">
        <v>10</v>
      </c>
      <c r="O494">
        <v>310</v>
      </c>
      <c r="S494">
        <v>17</v>
      </c>
      <c r="V494">
        <v>4</v>
      </c>
      <c r="Z494">
        <f t="shared" si="14"/>
        <v>27</v>
      </c>
      <c r="AD494" t="str">
        <f t="shared" si="15"/>
        <v>FLN</v>
      </c>
      <c r="AE494">
        <v>10</v>
      </c>
    </row>
    <row r="495" spans="1:31" ht="15" hidden="1" customHeight="1" x14ac:dyDescent="0.3">
      <c r="A495" t="s">
        <v>415</v>
      </c>
      <c r="C495" t="s">
        <v>142</v>
      </c>
      <c r="E495" t="s">
        <v>156</v>
      </c>
      <c r="F495" t="s">
        <v>39</v>
      </c>
      <c r="G495" s="1">
        <v>41807</v>
      </c>
      <c r="H495" s="1"/>
      <c r="J495" t="s">
        <v>142</v>
      </c>
      <c r="K495">
        <v>1</v>
      </c>
      <c r="M495">
        <v>10</v>
      </c>
      <c r="O495">
        <v>260</v>
      </c>
      <c r="S495">
        <v>17</v>
      </c>
      <c r="V495">
        <v>3</v>
      </c>
      <c r="Z495">
        <f t="shared" si="14"/>
        <v>27</v>
      </c>
      <c r="AD495" t="str">
        <f t="shared" si="15"/>
        <v>FLN</v>
      </c>
      <c r="AE495">
        <v>10</v>
      </c>
    </row>
    <row r="496" spans="1:31" ht="15" hidden="1" customHeight="1" x14ac:dyDescent="0.3">
      <c r="A496" t="s">
        <v>415</v>
      </c>
      <c r="C496" t="s">
        <v>142</v>
      </c>
      <c r="E496" t="s">
        <v>156</v>
      </c>
      <c r="F496" t="s">
        <v>39</v>
      </c>
      <c r="G496" s="1">
        <v>41807</v>
      </c>
      <c r="H496" s="1"/>
      <c r="K496">
        <v>2</v>
      </c>
      <c r="M496">
        <v>10</v>
      </c>
      <c r="O496">
        <v>305</v>
      </c>
      <c r="S496">
        <v>20</v>
      </c>
      <c r="V496">
        <v>3</v>
      </c>
      <c r="Z496">
        <f t="shared" si="14"/>
        <v>30</v>
      </c>
      <c r="AD496" t="str">
        <f t="shared" si="15"/>
        <v>FLN</v>
      </c>
      <c r="AE496">
        <v>10</v>
      </c>
    </row>
    <row r="497" spans="1:31" ht="15" hidden="1" customHeight="1" x14ac:dyDescent="0.3">
      <c r="A497" t="s">
        <v>415</v>
      </c>
      <c r="C497" t="s">
        <v>142</v>
      </c>
      <c r="E497" t="s">
        <v>156</v>
      </c>
      <c r="F497" t="s">
        <v>39</v>
      </c>
      <c r="G497" s="1">
        <v>41807</v>
      </c>
      <c r="H497" s="1"/>
      <c r="K497">
        <v>3</v>
      </c>
      <c r="M497">
        <v>9</v>
      </c>
      <c r="O497">
        <v>247</v>
      </c>
      <c r="S497">
        <v>17</v>
      </c>
      <c r="V497">
        <v>2</v>
      </c>
      <c r="Z497">
        <f t="shared" si="14"/>
        <v>26</v>
      </c>
      <c r="AD497" t="str">
        <f t="shared" si="15"/>
        <v>FLN</v>
      </c>
      <c r="AE497">
        <v>9</v>
      </c>
    </row>
    <row r="498" spans="1:31" ht="15" hidden="1" customHeight="1" x14ac:dyDescent="0.3">
      <c r="A498" t="s">
        <v>415</v>
      </c>
      <c r="C498" t="s">
        <v>142</v>
      </c>
      <c r="E498" t="s">
        <v>156</v>
      </c>
      <c r="F498" t="s">
        <v>39</v>
      </c>
      <c r="G498" s="1">
        <v>41807</v>
      </c>
      <c r="H498" s="1"/>
      <c r="K498">
        <v>4</v>
      </c>
      <c r="M498">
        <v>9</v>
      </c>
      <c r="O498">
        <v>280</v>
      </c>
      <c r="S498">
        <v>15</v>
      </c>
      <c r="V498">
        <v>3</v>
      </c>
      <c r="Z498">
        <f t="shared" si="14"/>
        <v>24</v>
      </c>
      <c r="AD498" t="str">
        <f t="shared" si="15"/>
        <v>FLN</v>
      </c>
      <c r="AE498">
        <v>9</v>
      </c>
    </row>
    <row r="499" spans="1:31" ht="15" hidden="1" customHeight="1" x14ac:dyDescent="0.3">
      <c r="A499" t="s">
        <v>415</v>
      </c>
      <c r="C499" t="s">
        <v>106</v>
      </c>
      <c r="E499" t="s">
        <v>156</v>
      </c>
      <c r="F499" t="s">
        <v>155</v>
      </c>
      <c r="G499" s="1">
        <v>41793</v>
      </c>
      <c r="H499" s="1"/>
      <c r="J499" t="s">
        <v>106</v>
      </c>
      <c r="K499">
        <v>1</v>
      </c>
      <c r="M499">
        <v>11</v>
      </c>
      <c r="V499">
        <v>3</v>
      </c>
      <c r="Z499" t="str">
        <f t="shared" si="14"/>
        <v/>
      </c>
      <c r="AD499" t="str">
        <f t="shared" si="15"/>
        <v>FLN</v>
      </c>
      <c r="AE499">
        <v>11</v>
      </c>
    </row>
    <row r="500" spans="1:31" ht="15" hidden="1" customHeight="1" x14ac:dyDescent="0.3">
      <c r="A500" t="s">
        <v>415</v>
      </c>
      <c r="C500" t="s">
        <v>106</v>
      </c>
      <c r="E500" t="s">
        <v>156</v>
      </c>
      <c r="F500" t="s">
        <v>155</v>
      </c>
      <c r="G500" s="1">
        <v>41793</v>
      </c>
      <c r="H500" s="1"/>
      <c r="K500">
        <v>2</v>
      </c>
      <c r="M500">
        <v>8</v>
      </c>
      <c r="O500">
        <v>295</v>
      </c>
      <c r="S500">
        <v>16</v>
      </c>
      <c r="V500">
        <v>3</v>
      </c>
      <c r="Z500">
        <f t="shared" si="14"/>
        <v>24</v>
      </c>
      <c r="AD500" t="str">
        <f t="shared" si="15"/>
        <v>FLN</v>
      </c>
      <c r="AE500">
        <v>8</v>
      </c>
    </row>
    <row r="501" spans="1:31" ht="15" hidden="1" customHeight="1" x14ac:dyDescent="0.3">
      <c r="A501" t="s">
        <v>415</v>
      </c>
      <c r="C501" t="s">
        <v>106</v>
      </c>
      <c r="E501" t="s">
        <v>156</v>
      </c>
      <c r="F501" t="s">
        <v>155</v>
      </c>
      <c r="G501" s="1">
        <v>41793</v>
      </c>
      <c r="H501" s="1"/>
      <c r="K501">
        <v>3</v>
      </c>
      <c r="M501">
        <v>7</v>
      </c>
      <c r="O501">
        <v>225</v>
      </c>
      <c r="V501">
        <v>3</v>
      </c>
      <c r="Z501" t="str">
        <f t="shared" si="14"/>
        <v/>
      </c>
      <c r="AD501" t="str">
        <f t="shared" si="15"/>
        <v>FLN</v>
      </c>
      <c r="AE501">
        <v>7</v>
      </c>
    </row>
    <row r="502" spans="1:31" ht="15" hidden="1" customHeight="1" x14ac:dyDescent="0.3">
      <c r="A502" t="s">
        <v>415</v>
      </c>
      <c r="C502" t="s">
        <v>106</v>
      </c>
      <c r="E502" t="s">
        <v>156</v>
      </c>
      <c r="F502" t="s">
        <v>155</v>
      </c>
      <c r="G502" s="1">
        <v>41793</v>
      </c>
      <c r="H502" s="1"/>
      <c r="K502">
        <v>4</v>
      </c>
      <c r="M502">
        <v>8</v>
      </c>
      <c r="O502">
        <v>303</v>
      </c>
      <c r="S502">
        <v>17</v>
      </c>
      <c r="V502">
        <v>4</v>
      </c>
      <c r="Z502">
        <f t="shared" si="14"/>
        <v>25</v>
      </c>
      <c r="AD502" t="str">
        <f t="shared" si="15"/>
        <v>FLN</v>
      </c>
      <c r="AE502">
        <v>8</v>
      </c>
    </row>
    <row r="503" spans="1:31" ht="15" hidden="1" customHeight="1" x14ac:dyDescent="0.3">
      <c r="A503" t="s">
        <v>415</v>
      </c>
      <c r="C503" t="s">
        <v>141</v>
      </c>
      <c r="E503" t="s">
        <v>156</v>
      </c>
      <c r="F503" t="s">
        <v>155</v>
      </c>
      <c r="G503" s="1">
        <v>41807</v>
      </c>
      <c r="H503" s="1"/>
      <c r="J503" t="s">
        <v>141</v>
      </c>
      <c r="K503">
        <v>1</v>
      </c>
      <c r="M503">
        <v>10</v>
      </c>
      <c r="O503">
        <v>338</v>
      </c>
      <c r="S503">
        <v>18</v>
      </c>
      <c r="V503">
        <v>4</v>
      </c>
      <c r="Z503">
        <f t="shared" si="14"/>
        <v>28</v>
      </c>
      <c r="AD503" t="str">
        <f t="shared" si="15"/>
        <v>FLN</v>
      </c>
      <c r="AE503">
        <v>10</v>
      </c>
    </row>
    <row r="504" spans="1:31" ht="15" hidden="1" customHeight="1" x14ac:dyDescent="0.3">
      <c r="A504" t="s">
        <v>415</v>
      </c>
      <c r="C504" t="s">
        <v>141</v>
      </c>
      <c r="E504" t="s">
        <v>156</v>
      </c>
      <c r="F504" t="s">
        <v>155</v>
      </c>
      <c r="G504" s="1">
        <v>41807</v>
      </c>
      <c r="H504" s="1"/>
      <c r="K504">
        <v>2</v>
      </c>
      <c r="M504">
        <v>10</v>
      </c>
      <c r="O504">
        <v>316</v>
      </c>
      <c r="S504">
        <v>19</v>
      </c>
      <c r="V504">
        <v>3</v>
      </c>
      <c r="Z504">
        <f t="shared" si="14"/>
        <v>29</v>
      </c>
      <c r="AD504" t="str">
        <f t="shared" si="15"/>
        <v>FLN</v>
      </c>
      <c r="AE504">
        <v>10</v>
      </c>
    </row>
    <row r="505" spans="1:31" ht="15" hidden="1" customHeight="1" x14ac:dyDescent="0.3">
      <c r="A505" t="s">
        <v>415</v>
      </c>
      <c r="C505" t="s">
        <v>143</v>
      </c>
      <c r="E505" t="s">
        <v>156</v>
      </c>
      <c r="F505" t="s">
        <v>155</v>
      </c>
      <c r="G505" s="1">
        <v>41807</v>
      </c>
      <c r="H505" s="1"/>
      <c r="J505" t="s">
        <v>143</v>
      </c>
      <c r="K505">
        <v>1</v>
      </c>
      <c r="M505">
        <v>9</v>
      </c>
      <c r="O505">
        <v>350</v>
      </c>
      <c r="S505">
        <v>19</v>
      </c>
      <c r="V505">
        <v>4</v>
      </c>
      <c r="Z505">
        <f t="shared" si="14"/>
        <v>28</v>
      </c>
      <c r="AD505" t="str">
        <f t="shared" si="15"/>
        <v>FLN</v>
      </c>
      <c r="AE505">
        <v>9</v>
      </c>
    </row>
    <row r="506" spans="1:31" ht="15" hidden="1" customHeight="1" x14ac:dyDescent="0.3">
      <c r="A506" t="s">
        <v>415</v>
      </c>
      <c r="C506" t="s">
        <v>143</v>
      </c>
      <c r="E506" t="s">
        <v>156</v>
      </c>
      <c r="F506" t="s">
        <v>155</v>
      </c>
      <c r="G506" s="1">
        <v>41807</v>
      </c>
      <c r="H506" s="1"/>
      <c r="K506">
        <v>2</v>
      </c>
      <c r="M506">
        <v>8</v>
      </c>
      <c r="O506">
        <v>330</v>
      </c>
      <c r="S506">
        <v>18</v>
      </c>
      <c r="V506">
        <v>3</v>
      </c>
      <c r="Z506">
        <f t="shared" si="14"/>
        <v>26</v>
      </c>
      <c r="AD506" t="str">
        <f t="shared" si="15"/>
        <v>FLN</v>
      </c>
      <c r="AE506">
        <v>8</v>
      </c>
    </row>
    <row r="507" spans="1:31" ht="15" hidden="1" customHeight="1" x14ac:dyDescent="0.3">
      <c r="A507" t="s">
        <v>415</v>
      </c>
      <c r="C507" t="s">
        <v>143</v>
      </c>
      <c r="E507" t="s">
        <v>156</v>
      </c>
      <c r="F507" t="s">
        <v>155</v>
      </c>
      <c r="G507" s="1">
        <v>41807</v>
      </c>
      <c r="H507" s="1"/>
      <c r="K507">
        <v>3</v>
      </c>
      <c r="M507">
        <v>10</v>
      </c>
      <c r="O507">
        <v>250</v>
      </c>
      <c r="V507">
        <v>3</v>
      </c>
      <c r="Z507" t="str">
        <f t="shared" si="14"/>
        <v/>
      </c>
      <c r="AD507" t="str">
        <f t="shared" si="15"/>
        <v>FLN</v>
      </c>
      <c r="AE507">
        <v>10</v>
      </c>
    </row>
    <row r="508" spans="1:31" ht="15" hidden="1" customHeight="1" x14ac:dyDescent="0.3">
      <c r="A508" t="s">
        <v>415</v>
      </c>
      <c r="C508" t="s">
        <v>189</v>
      </c>
      <c r="E508" t="s">
        <v>156</v>
      </c>
      <c r="F508" t="s">
        <v>155</v>
      </c>
      <c r="G508" s="10">
        <v>41842</v>
      </c>
      <c r="H508" s="10"/>
      <c r="J508" t="s">
        <v>189</v>
      </c>
      <c r="K508">
        <v>1</v>
      </c>
      <c r="M508">
        <v>11</v>
      </c>
      <c r="O508">
        <v>290</v>
      </c>
      <c r="S508">
        <v>15</v>
      </c>
      <c r="V508">
        <v>3</v>
      </c>
      <c r="Z508">
        <f t="shared" si="14"/>
        <v>26</v>
      </c>
      <c r="AD508" t="str">
        <f t="shared" si="15"/>
        <v>FLN</v>
      </c>
      <c r="AE508">
        <v>11</v>
      </c>
    </row>
    <row r="509" spans="1:31" ht="15" hidden="1" customHeight="1" x14ac:dyDescent="0.3">
      <c r="A509" t="s">
        <v>415</v>
      </c>
      <c r="C509" t="s">
        <v>189</v>
      </c>
      <c r="E509" t="s">
        <v>156</v>
      </c>
      <c r="F509" t="s">
        <v>155</v>
      </c>
      <c r="G509" s="10">
        <v>41842</v>
      </c>
      <c r="H509" s="10"/>
      <c r="K509">
        <v>2</v>
      </c>
      <c r="M509">
        <v>11</v>
      </c>
      <c r="O509">
        <v>265</v>
      </c>
      <c r="S509">
        <v>15</v>
      </c>
      <c r="V509">
        <v>4</v>
      </c>
      <c r="Z509">
        <f t="shared" si="14"/>
        <v>26</v>
      </c>
      <c r="AD509" t="str">
        <f t="shared" si="15"/>
        <v>FLN</v>
      </c>
      <c r="AE509">
        <v>11</v>
      </c>
    </row>
    <row r="510" spans="1:31" ht="15" hidden="1" customHeight="1" x14ac:dyDescent="0.3">
      <c r="A510" t="s">
        <v>415</v>
      </c>
      <c r="C510" t="s">
        <v>189</v>
      </c>
      <c r="E510" t="s">
        <v>156</v>
      </c>
      <c r="F510" t="s">
        <v>155</v>
      </c>
      <c r="G510" s="10">
        <v>41842</v>
      </c>
      <c r="H510" s="10"/>
      <c r="K510">
        <v>3</v>
      </c>
      <c r="M510">
        <v>9</v>
      </c>
      <c r="O510">
        <v>275</v>
      </c>
      <c r="S510">
        <v>16</v>
      </c>
      <c r="V510">
        <v>4</v>
      </c>
      <c r="Z510">
        <f t="shared" si="14"/>
        <v>25</v>
      </c>
      <c r="AD510" t="str">
        <f t="shared" si="15"/>
        <v>FLN</v>
      </c>
      <c r="AE510">
        <v>9</v>
      </c>
    </row>
    <row r="511" spans="1:31" ht="15" hidden="1" customHeight="1" x14ac:dyDescent="0.3">
      <c r="A511" t="s">
        <v>415</v>
      </c>
      <c r="C511" t="s">
        <v>111</v>
      </c>
      <c r="E511" t="s">
        <v>156</v>
      </c>
      <c r="F511" t="s">
        <v>453</v>
      </c>
      <c r="G511" s="1">
        <v>41793</v>
      </c>
      <c r="H511" s="1"/>
      <c r="J511" t="s">
        <v>111</v>
      </c>
      <c r="K511">
        <v>1</v>
      </c>
      <c r="M511">
        <v>9</v>
      </c>
      <c r="O511">
        <v>226</v>
      </c>
      <c r="S511">
        <v>16</v>
      </c>
      <c r="V511">
        <v>3</v>
      </c>
      <c r="Z511">
        <f t="shared" si="14"/>
        <v>25</v>
      </c>
      <c r="AD511" t="str">
        <f t="shared" si="15"/>
        <v>FLN</v>
      </c>
      <c r="AE511">
        <v>9</v>
      </c>
    </row>
    <row r="512" spans="1:31" ht="15" hidden="1" customHeight="1" x14ac:dyDescent="0.3">
      <c r="A512" t="s">
        <v>415</v>
      </c>
      <c r="C512" t="s">
        <v>111</v>
      </c>
      <c r="E512" t="s">
        <v>156</v>
      </c>
      <c r="F512" t="s">
        <v>453</v>
      </c>
      <c r="G512" s="1">
        <v>41793</v>
      </c>
      <c r="H512" s="1"/>
      <c r="K512">
        <v>2</v>
      </c>
      <c r="M512">
        <v>8</v>
      </c>
      <c r="O512">
        <v>304</v>
      </c>
      <c r="S512">
        <v>16</v>
      </c>
      <c r="V512">
        <v>3</v>
      </c>
      <c r="Z512">
        <f t="shared" si="14"/>
        <v>24</v>
      </c>
      <c r="AD512" t="str">
        <f t="shared" si="15"/>
        <v>FLN</v>
      </c>
      <c r="AE512">
        <v>8</v>
      </c>
    </row>
    <row r="513" spans="1:31" ht="15" hidden="1" customHeight="1" x14ac:dyDescent="0.3">
      <c r="A513" t="s">
        <v>415</v>
      </c>
      <c r="C513" t="s">
        <v>111</v>
      </c>
      <c r="E513" t="s">
        <v>156</v>
      </c>
      <c r="F513" t="s">
        <v>453</v>
      </c>
      <c r="G513" s="1">
        <v>41793</v>
      </c>
      <c r="H513" s="1"/>
      <c r="K513">
        <v>3</v>
      </c>
      <c r="M513">
        <v>10</v>
      </c>
      <c r="O513">
        <v>291</v>
      </c>
      <c r="S513">
        <v>16</v>
      </c>
      <c r="V513">
        <v>3</v>
      </c>
      <c r="Z513">
        <f t="shared" si="14"/>
        <v>26</v>
      </c>
      <c r="AD513" t="str">
        <f t="shared" si="15"/>
        <v>FLN</v>
      </c>
      <c r="AE513">
        <v>10</v>
      </c>
    </row>
    <row r="514" spans="1:31" ht="15" hidden="1" customHeight="1" x14ac:dyDescent="0.3">
      <c r="A514" t="s">
        <v>415</v>
      </c>
      <c r="C514" t="s">
        <v>111</v>
      </c>
      <c r="E514" t="s">
        <v>156</v>
      </c>
      <c r="F514" t="s">
        <v>453</v>
      </c>
      <c r="G514" s="1">
        <v>41793</v>
      </c>
      <c r="H514" s="1"/>
      <c r="K514">
        <v>4</v>
      </c>
      <c r="M514">
        <v>9</v>
      </c>
      <c r="O514">
        <v>190</v>
      </c>
      <c r="V514">
        <v>2</v>
      </c>
      <c r="Z514" t="str">
        <f t="shared" si="14"/>
        <v/>
      </c>
      <c r="AD514" t="str">
        <f t="shared" si="15"/>
        <v>FLN</v>
      </c>
      <c r="AE514">
        <v>9</v>
      </c>
    </row>
    <row r="515" spans="1:31" ht="15" hidden="1" customHeight="1" x14ac:dyDescent="0.3">
      <c r="A515" t="s">
        <v>415</v>
      </c>
      <c r="C515" t="s">
        <v>107</v>
      </c>
      <c r="E515" t="s">
        <v>156</v>
      </c>
      <c r="F515" t="s">
        <v>453</v>
      </c>
      <c r="G515" s="1">
        <v>41793</v>
      </c>
      <c r="H515" s="1"/>
      <c r="J515" t="s">
        <v>107</v>
      </c>
      <c r="K515">
        <v>1</v>
      </c>
      <c r="M515">
        <v>8</v>
      </c>
      <c r="O515">
        <v>365</v>
      </c>
      <c r="S515">
        <v>15</v>
      </c>
      <c r="V515">
        <v>4</v>
      </c>
      <c r="Z515">
        <f t="shared" ref="Z515:Z578" si="16">IF(S515="","",SUM(M515+R515+S515))</f>
        <v>23</v>
      </c>
      <c r="AD515" t="str">
        <f t="shared" ref="AD515:AD578" si="17">IF(OR(M515=N515,N515=""),"FLN","")</f>
        <v>FLN</v>
      </c>
      <c r="AE515">
        <v>8</v>
      </c>
    </row>
    <row r="516" spans="1:31" ht="15" hidden="1" customHeight="1" x14ac:dyDescent="0.3">
      <c r="A516" t="s">
        <v>415</v>
      </c>
      <c r="C516" t="s">
        <v>107</v>
      </c>
      <c r="E516" t="s">
        <v>156</v>
      </c>
      <c r="F516" t="s">
        <v>453</v>
      </c>
      <c r="G516" s="1">
        <v>41793</v>
      </c>
      <c r="H516" s="1"/>
      <c r="K516">
        <v>2</v>
      </c>
      <c r="M516">
        <v>8</v>
      </c>
      <c r="O516">
        <v>350</v>
      </c>
      <c r="S516">
        <v>17</v>
      </c>
      <c r="V516">
        <v>3</v>
      </c>
      <c r="Z516">
        <f t="shared" si="16"/>
        <v>25</v>
      </c>
      <c r="AD516" t="str">
        <f t="shared" si="17"/>
        <v>FLN</v>
      </c>
      <c r="AE516">
        <v>8</v>
      </c>
    </row>
    <row r="517" spans="1:31" ht="15" hidden="1" customHeight="1" x14ac:dyDescent="0.3">
      <c r="A517" t="s">
        <v>415</v>
      </c>
      <c r="C517" t="s">
        <v>107</v>
      </c>
      <c r="E517" t="s">
        <v>156</v>
      </c>
      <c r="F517" t="s">
        <v>453</v>
      </c>
      <c r="G517" s="1">
        <v>41793</v>
      </c>
      <c r="H517" s="1"/>
      <c r="K517">
        <v>3</v>
      </c>
      <c r="M517">
        <v>8</v>
      </c>
      <c r="O517">
        <v>375</v>
      </c>
      <c r="S517">
        <v>16</v>
      </c>
      <c r="V517">
        <v>3</v>
      </c>
      <c r="Z517">
        <f t="shared" si="16"/>
        <v>24</v>
      </c>
      <c r="AD517" t="str">
        <f t="shared" si="17"/>
        <v>FLN</v>
      </c>
      <c r="AE517">
        <v>8</v>
      </c>
    </row>
    <row r="518" spans="1:31" ht="15" hidden="1" customHeight="1" x14ac:dyDescent="0.3">
      <c r="A518" t="s">
        <v>415</v>
      </c>
      <c r="C518" t="s">
        <v>107</v>
      </c>
      <c r="E518" t="s">
        <v>156</v>
      </c>
      <c r="F518" t="s">
        <v>453</v>
      </c>
      <c r="G518" s="1">
        <v>41793</v>
      </c>
      <c r="H518" s="1"/>
      <c r="K518">
        <v>4</v>
      </c>
      <c r="M518">
        <v>7</v>
      </c>
      <c r="O518">
        <v>303</v>
      </c>
      <c r="S518">
        <v>15</v>
      </c>
      <c r="V518">
        <v>3</v>
      </c>
      <c r="Z518">
        <f t="shared" si="16"/>
        <v>22</v>
      </c>
      <c r="AD518" t="str">
        <f t="shared" si="17"/>
        <v>FLN</v>
      </c>
      <c r="AE518">
        <v>7</v>
      </c>
    </row>
    <row r="519" spans="1:31" ht="15" hidden="1" customHeight="1" x14ac:dyDescent="0.3">
      <c r="A519" t="s">
        <v>415</v>
      </c>
      <c r="C519" t="s">
        <v>107</v>
      </c>
      <c r="E519" t="s">
        <v>156</v>
      </c>
      <c r="F519" t="s">
        <v>453</v>
      </c>
      <c r="G519" s="1">
        <v>41793</v>
      </c>
      <c r="H519" s="1"/>
      <c r="K519">
        <v>5</v>
      </c>
      <c r="M519">
        <v>9</v>
      </c>
      <c r="O519">
        <v>280</v>
      </c>
      <c r="V519">
        <v>4</v>
      </c>
      <c r="Z519" t="str">
        <f t="shared" si="16"/>
        <v/>
      </c>
      <c r="AD519" t="str">
        <f t="shared" si="17"/>
        <v>FLN</v>
      </c>
      <c r="AE519">
        <v>9</v>
      </c>
    </row>
    <row r="520" spans="1:31" ht="15" hidden="1" customHeight="1" x14ac:dyDescent="0.3">
      <c r="A520" t="s">
        <v>415</v>
      </c>
      <c r="C520" t="s">
        <v>109</v>
      </c>
      <c r="E520" t="s">
        <v>156</v>
      </c>
      <c r="F520" t="s">
        <v>453</v>
      </c>
      <c r="G520" s="1">
        <v>41793</v>
      </c>
      <c r="H520" s="1"/>
      <c r="J520" t="s">
        <v>109</v>
      </c>
      <c r="K520">
        <v>1</v>
      </c>
      <c r="M520">
        <v>8</v>
      </c>
      <c r="O520">
        <v>395</v>
      </c>
      <c r="S520">
        <v>15</v>
      </c>
      <c r="V520">
        <v>3</v>
      </c>
      <c r="Z520">
        <f t="shared" si="16"/>
        <v>23</v>
      </c>
      <c r="AD520" t="str">
        <f t="shared" si="17"/>
        <v>FLN</v>
      </c>
      <c r="AE520">
        <v>8</v>
      </c>
    </row>
    <row r="521" spans="1:31" ht="15" hidden="1" customHeight="1" x14ac:dyDescent="0.3">
      <c r="A521" t="s">
        <v>415</v>
      </c>
      <c r="C521" t="s">
        <v>109</v>
      </c>
      <c r="E521" t="s">
        <v>156</v>
      </c>
      <c r="F521" t="s">
        <v>453</v>
      </c>
      <c r="G521" s="1">
        <v>41793</v>
      </c>
      <c r="H521" s="1"/>
      <c r="K521">
        <v>2</v>
      </c>
      <c r="M521">
        <v>8</v>
      </c>
      <c r="O521">
        <v>402</v>
      </c>
      <c r="S521">
        <v>15</v>
      </c>
      <c r="V521">
        <v>3</v>
      </c>
      <c r="Z521">
        <f t="shared" si="16"/>
        <v>23</v>
      </c>
      <c r="AD521" t="str">
        <f t="shared" si="17"/>
        <v>FLN</v>
      </c>
      <c r="AE521">
        <v>8</v>
      </c>
    </row>
    <row r="522" spans="1:31" ht="15" hidden="1" customHeight="1" x14ac:dyDescent="0.3">
      <c r="A522" t="s">
        <v>415</v>
      </c>
      <c r="C522" t="s">
        <v>109</v>
      </c>
      <c r="E522" t="s">
        <v>156</v>
      </c>
      <c r="F522" t="s">
        <v>453</v>
      </c>
      <c r="G522" s="1">
        <v>41793</v>
      </c>
      <c r="H522" s="1"/>
      <c r="K522">
        <v>3</v>
      </c>
      <c r="M522">
        <v>8</v>
      </c>
      <c r="O522">
        <v>380</v>
      </c>
      <c r="S522">
        <v>16</v>
      </c>
      <c r="V522">
        <v>3</v>
      </c>
      <c r="Z522">
        <f t="shared" si="16"/>
        <v>24</v>
      </c>
      <c r="AD522" t="str">
        <f t="shared" si="17"/>
        <v>FLN</v>
      </c>
      <c r="AE522">
        <v>8</v>
      </c>
    </row>
    <row r="523" spans="1:31" ht="15" hidden="1" customHeight="1" x14ac:dyDescent="0.3">
      <c r="A523" t="s">
        <v>415</v>
      </c>
      <c r="C523" t="s">
        <v>109</v>
      </c>
      <c r="E523" t="s">
        <v>156</v>
      </c>
      <c r="F523" t="s">
        <v>453</v>
      </c>
      <c r="G523" s="1">
        <v>41793</v>
      </c>
      <c r="H523" s="1"/>
      <c r="K523">
        <v>4</v>
      </c>
      <c r="M523">
        <v>8</v>
      </c>
      <c r="O523">
        <v>430</v>
      </c>
      <c r="S523">
        <v>16</v>
      </c>
      <c r="V523">
        <v>3</v>
      </c>
      <c r="Z523">
        <f t="shared" si="16"/>
        <v>24</v>
      </c>
      <c r="AD523" t="str">
        <f t="shared" si="17"/>
        <v>FLN</v>
      </c>
      <c r="AE523">
        <v>8</v>
      </c>
    </row>
    <row r="524" spans="1:31" ht="15" hidden="1" customHeight="1" x14ac:dyDescent="0.3">
      <c r="A524" t="s">
        <v>415</v>
      </c>
      <c r="C524" t="s">
        <v>116</v>
      </c>
      <c r="E524" t="s">
        <v>156</v>
      </c>
      <c r="F524" t="s">
        <v>453</v>
      </c>
      <c r="G524" s="1">
        <v>41793</v>
      </c>
      <c r="H524" s="1"/>
      <c r="J524" t="s">
        <v>116</v>
      </c>
      <c r="K524">
        <v>1</v>
      </c>
      <c r="M524">
        <v>8</v>
      </c>
      <c r="O524">
        <v>350</v>
      </c>
      <c r="S524">
        <v>15</v>
      </c>
      <c r="V524">
        <v>4</v>
      </c>
      <c r="Z524">
        <f t="shared" si="16"/>
        <v>23</v>
      </c>
      <c r="AD524" t="str">
        <f t="shared" si="17"/>
        <v>FLN</v>
      </c>
      <c r="AE524">
        <v>8</v>
      </c>
    </row>
    <row r="525" spans="1:31" ht="15" hidden="1" customHeight="1" x14ac:dyDescent="0.3">
      <c r="A525" t="s">
        <v>415</v>
      </c>
      <c r="C525" t="s">
        <v>116</v>
      </c>
      <c r="E525" t="s">
        <v>156</v>
      </c>
      <c r="F525" t="s">
        <v>453</v>
      </c>
      <c r="G525" s="1">
        <v>41793</v>
      </c>
      <c r="H525" s="1"/>
      <c r="K525">
        <v>2</v>
      </c>
      <c r="M525">
        <v>8</v>
      </c>
      <c r="O525">
        <v>355</v>
      </c>
      <c r="S525">
        <v>15</v>
      </c>
      <c r="V525">
        <v>3</v>
      </c>
      <c r="Z525">
        <f t="shared" si="16"/>
        <v>23</v>
      </c>
      <c r="AD525" t="str">
        <f t="shared" si="17"/>
        <v>FLN</v>
      </c>
      <c r="AE525">
        <v>8</v>
      </c>
    </row>
    <row r="526" spans="1:31" ht="15" hidden="1" customHeight="1" x14ac:dyDescent="0.3">
      <c r="A526" t="s">
        <v>415</v>
      </c>
      <c r="C526" t="s">
        <v>116</v>
      </c>
      <c r="E526" t="s">
        <v>156</v>
      </c>
      <c r="F526" t="s">
        <v>453</v>
      </c>
      <c r="G526" s="1">
        <v>41793</v>
      </c>
      <c r="H526" s="1"/>
      <c r="K526">
        <v>3</v>
      </c>
      <c r="M526">
        <v>8</v>
      </c>
      <c r="O526">
        <v>362</v>
      </c>
      <c r="S526">
        <v>16</v>
      </c>
      <c r="V526">
        <v>3</v>
      </c>
      <c r="Z526">
        <f t="shared" si="16"/>
        <v>24</v>
      </c>
      <c r="AD526" t="str">
        <f t="shared" si="17"/>
        <v>FLN</v>
      </c>
      <c r="AE526">
        <v>8</v>
      </c>
    </row>
    <row r="527" spans="1:31" ht="15" hidden="1" customHeight="1" x14ac:dyDescent="0.3">
      <c r="A527" t="s">
        <v>415</v>
      </c>
      <c r="C527" t="s">
        <v>116</v>
      </c>
      <c r="E527" t="s">
        <v>156</v>
      </c>
      <c r="F527" t="s">
        <v>453</v>
      </c>
      <c r="G527" s="1">
        <v>41793</v>
      </c>
      <c r="H527" s="1"/>
      <c r="K527">
        <v>4</v>
      </c>
      <c r="M527">
        <v>8</v>
      </c>
      <c r="O527">
        <v>347</v>
      </c>
      <c r="S527">
        <v>14</v>
      </c>
      <c r="V527">
        <v>4</v>
      </c>
      <c r="Z527">
        <f t="shared" si="16"/>
        <v>22</v>
      </c>
      <c r="AD527" t="str">
        <f t="shared" si="17"/>
        <v>FLN</v>
      </c>
      <c r="AE527">
        <v>8</v>
      </c>
    </row>
    <row r="528" spans="1:31" ht="15" hidden="1" customHeight="1" x14ac:dyDescent="0.3">
      <c r="A528" t="s">
        <v>415</v>
      </c>
      <c r="C528" t="s">
        <v>144</v>
      </c>
      <c r="E528" t="s">
        <v>156</v>
      </c>
      <c r="F528" t="s">
        <v>162</v>
      </c>
      <c r="G528" s="1">
        <v>41807</v>
      </c>
      <c r="H528" s="1"/>
      <c r="J528" t="s">
        <v>144</v>
      </c>
      <c r="K528">
        <v>1</v>
      </c>
      <c r="M528">
        <v>10</v>
      </c>
      <c r="O528">
        <v>365</v>
      </c>
      <c r="S528">
        <v>16</v>
      </c>
      <c r="V528">
        <v>4</v>
      </c>
      <c r="Z528">
        <f t="shared" si="16"/>
        <v>26</v>
      </c>
      <c r="AD528" t="str">
        <f t="shared" si="17"/>
        <v>FLN</v>
      </c>
      <c r="AE528">
        <v>10</v>
      </c>
    </row>
    <row r="529" spans="1:31" ht="15" hidden="1" customHeight="1" x14ac:dyDescent="0.3">
      <c r="A529" t="s">
        <v>415</v>
      </c>
      <c r="C529" t="s">
        <v>144</v>
      </c>
      <c r="E529" t="s">
        <v>156</v>
      </c>
      <c r="F529" t="s">
        <v>162</v>
      </c>
      <c r="G529" s="1">
        <v>41807</v>
      </c>
      <c r="H529" s="1"/>
      <c r="K529">
        <v>2</v>
      </c>
      <c r="M529">
        <v>9</v>
      </c>
      <c r="O529">
        <v>356</v>
      </c>
      <c r="S529">
        <v>17</v>
      </c>
      <c r="V529">
        <v>4</v>
      </c>
      <c r="Z529">
        <f t="shared" si="16"/>
        <v>26</v>
      </c>
      <c r="AD529" t="str">
        <f t="shared" si="17"/>
        <v>FLN</v>
      </c>
      <c r="AE529">
        <v>9</v>
      </c>
    </row>
    <row r="530" spans="1:31" ht="15" hidden="1" customHeight="1" x14ac:dyDescent="0.3">
      <c r="A530" t="s">
        <v>415</v>
      </c>
      <c r="C530" t="s">
        <v>144</v>
      </c>
      <c r="E530" t="s">
        <v>156</v>
      </c>
      <c r="F530" t="s">
        <v>162</v>
      </c>
      <c r="G530" s="1">
        <v>41807</v>
      </c>
      <c r="H530" s="1"/>
      <c r="K530">
        <v>3</v>
      </c>
      <c r="M530">
        <v>10</v>
      </c>
      <c r="O530">
        <v>240</v>
      </c>
      <c r="V530">
        <v>3</v>
      </c>
      <c r="Z530" t="str">
        <f t="shared" si="16"/>
        <v/>
      </c>
      <c r="AD530" t="str">
        <f t="shared" si="17"/>
        <v>FLN</v>
      </c>
      <c r="AE530">
        <v>10</v>
      </c>
    </row>
    <row r="531" spans="1:31" ht="15" hidden="1" customHeight="1" x14ac:dyDescent="0.3">
      <c r="A531" t="s">
        <v>415</v>
      </c>
      <c r="C531" t="s">
        <v>144</v>
      </c>
      <c r="E531" t="s">
        <v>156</v>
      </c>
      <c r="F531" t="s">
        <v>162</v>
      </c>
      <c r="G531" s="1">
        <v>41807</v>
      </c>
      <c r="H531" s="1"/>
      <c r="K531">
        <v>4</v>
      </c>
      <c r="M531">
        <v>10</v>
      </c>
      <c r="O531">
        <v>255</v>
      </c>
      <c r="V531">
        <v>3</v>
      </c>
      <c r="Z531" t="str">
        <f t="shared" si="16"/>
        <v/>
      </c>
      <c r="AD531" t="str">
        <f t="shared" si="17"/>
        <v>FLN</v>
      </c>
      <c r="AE531">
        <v>10</v>
      </c>
    </row>
    <row r="532" spans="1:31" ht="15" hidden="1" customHeight="1" x14ac:dyDescent="0.3">
      <c r="A532" t="s">
        <v>415</v>
      </c>
      <c r="C532" t="s">
        <v>172</v>
      </c>
      <c r="E532" t="s">
        <v>156</v>
      </c>
      <c r="F532" t="s">
        <v>162</v>
      </c>
      <c r="G532" s="10">
        <v>41842</v>
      </c>
      <c r="H532" s="10"/>
      <c r="J532" t="s">
        <v>172</v>
      </c>
      <c r="K532">
        <v>1</v>
      </c>
      <c r="M532">
        <v>10</v>
      </c>
      <c r="O532">
        <v>305</v>
      </c>
      <c r="S532">
        <v>19</v>
      </c>
      <c r="V532">
        <v>4</v>
      </c>
      <c r="Z532">
        <f t="shared" si="16"/>
        <v>29</v>
      </c>
      <c r="AD532" t="str">
        <f t="shared" si="17"/>
        <v>FLN</v>
      </c>
      <c r="AE532">
        <v>10</v>
      </c>
    </row>
    <row r="533" spans="1:31" ht="15" hidden="1" customHeight="1" x14ac:dyDescent="0.3">
      <c r="A533" t="s">
        <v>415</v>
      </c>
      <c r="C533" t="s">
        <v>172</v>
      </c>
      <c r="E533" t="s">
        <v>156</v>
      </c>
      <c r="F533" t="s">
        <v>162</v>
      </c>
      <c r="G533" s="10">
        <v>41842</v>
      </c>
      <c r="H533" s="10"/>
      <c r="K533">
        <v>2</v>
      </c>
      <c r="M533">
        <v>8</v>
      </c>
      <c r="O533">
        <v>306</v>
      </c>
      <c r="S533">
        <v>17</v>
      </c>
      <c r="V533">
        <v>3</v>
      </c>
      <c r="Z533">
        <f t="shared" si="16"/>
        <v>25</v>
      </c>
      <c r="AD533" t="str">
        <f t="shared" si="17"/>
        <v>FLN</v>
      </c>
      <c r="AE533">
        <v>8</v>
      </c>
    </row>
    <row r="534" spans="1:31" ht="15" hidden="1" customHeight="1" x14ac:dyDescent="0.3">
      <c r="A534" t="s">
        <v>415</v>
      </c>
      <c r="C534" t="s">
        <v>172</v>
      </c>
      <c r="E534" t="s">
        <v>156</v>
      </c>
      <c r="F534" t="s">
        <v>162</v>
      </c>
      <c r="G534" s="10">
        <v>41842</v>
      </c>
      <c r="H534" s="10"/>
      <c r="K534">
        <v>3</v>
      </c>
      <c r="M534">
        <v>10</v>
      </c>
      <c r="O534">
        <v>244</v>
      </c>
      <c r="S534">
        <v>17</v>
      </c>
      <c r="Z534">
        <f t="shared" si="16"/>
        <v>27</v>
      </c>
      <c r="AD534" t="str">
        <f t="shared" si="17"/>
        <v>FLN</v>
      </c>
      <c r="AE534">
        <v>10</v>
      </c>
    </row>
    <row r="535" spans="1:31" ht="15" hidden="1" customHeight="1" x14ac:dyDescent="0.3">
      <c r="A535" t="s">
        <v>415</v>
      </c>
      <c r="C535" t="s">
        <v>172</v>
      </c>
      <c r="E535" t="s">
        <v>156</v>
      </c>
      <c r="F535" t="s">
        <v>162</v>
      </c>
      <c r="G535" s="10">
        <v>41842</v>
      </c>
      <c r="H535" s="10"/>
      <c r="K535">
        <v>4</v>
      </c>
      <c r="M535">
        <v>10</v>
      </c>
      <c r="O535">
        <v>264</v>
      </c>
      <c r="S535">
        <v>13</v>
      </c>
      <c r="V535">
        <v>4</v>
      </c>
      <c r="Z535">
        <f t="shared" si="16"/>
        <v>23</v>
      </c>
      <c r="AD535" t="str">
        <f t="shared" si="17"/>
        <v>FLN</v>
      </c>
      <c r="AE535">
        <v>10</v>
      </c>
    </row>
    <row r="536" spans="1:31" ht="15" hidden="1" customHeight="1" x14ac:dyDescent="0.3">
      <c r="A536" t="s">
        <v>415</v>
      </c>
      <c r="C536" t="s">
        <v>173</v>
      </c>
      <c r="E536" t="s">
        <v>156</v>
      </c>
      <c r="F536" t="s">
        <v>162</v>
      </c>
      <c r="G536" s="10">
        <v>41842</v>
      </c>
      <c r="H536" s="10"/>
      <c r="J536" t="s">
        <v>173</v>
      </c>
      <c r="K536">
        <v>1</v>
      </c>
      <c r="M536">
        <v>10</v>
      </c>
      <c r="O536">
        <v>335</v>
      </c>
      <c r="S536">
        <v>16</v>
      </c>
      <c r="V536">
        <v>4</v>
      </c>
      <c r="Z536">
        <f t="shared" si="16"/>
        <v>26</v>
      </c>
      <c r="AD536" t="str">
        <f t="shared" si="17"/>
        <v>FLN</v>
      </c>
      <c r="AE536">
        <v>10</v>
      </c>
    </row>
    <row r="537" spans="1:31" ht="15" hidden="1" customHeight="1" x14ac:dyDescent="0.3">
      <c r="A537" t="s">
        <v>415</v>
      </c>
      <c r="C537" t="s">
        <v>173</v>
      </c>
      <c r="E537" t="s">
        <v>156</v>
      </c>
      <c r="F537" t="s">
        <v>162</v>
      </c>
      <c r="G537" s="10">
        <v>41842</v>
      </c>
      <c r="H537" s="10"/>
      <c r="K537">
        <v>2</v>
      </c>
      <c r="M537">
        <v>8</v>
      </c>
      <c r="O537">
        <v>315</v>
      </c>
      <c r="S537">
        <v>15</v>
      </c>
      <c r="V537">
        <v>4</v>
      </c>
      <c r="Z537">
        <f t="shared" si="16"/>
        <v>23</v>
      </c>
      <c r="AD537" t="str">
        <f t="shared" si="17"/>
        <v>FLN</v>
      </c>
      <c r="AE537">
        <v>8</v>
      </c>
    </row>
    <row r="538" spans="1:31" ht="15" hidden="1" customHeight="1" x14ac:dyDescent="0.3">
      <c r="A538" t="s">
        <v>415</v>
      </c>
      <c r="C538" t="s">
        <v>173</v>
      </c>
      <c r="E538" t="s">
        <v>156</v>
      </c>
      <c r="F538" t="s">
        <v>162</v>
      </c>
      <c r="G538" s="10">
        <v>41842</v>
      </c>
      <c r="H538" s="10"/>
      <c r="K538">
        <v>3</v>
      </c>
      <c r="M538">
        <v>9</v>
      </c>
      <c r="O538">
        <v>297</v>
      </c>
      <c r="S538">
        <v>16</v>
      </c>
      <c r="V538">
        <v>3</v>
      </c>
      <c r="Z538">
        <f t="shared" si="16"/>
        <v>25</v>
      </c>
      <c r="AD538" t="str">
        <f t="shared" si="17"/>
        <v>FLN</v>
      </c>
      <c r="AE538">
        <v>9</v>
      </c>
    </row>
    <row r="539" spans="1:31" ht="15" hidden="1" customHeight="1" x14ac:dyDescent="0.3">
      <c r="A539" t="s">
        <v>415</v>
      </c>
      <c r="C539" t="s">
        <v>173</v>
      </c>
      <c r="E539" t="s">
        <v>156</v>
      </c>
      <c r="F539" t="s">
        <v>162</v>
      </c>
      <c r="G539" s="10">
        <v>41842</v>
      </c>
      <c r="H539" s="10"/>
      <c r="K539">
        <v>4</v>
      </c>
      <c r="M539">
        <v>10</v>
      </c>
      <c r="O539">
        <v>266</v>
      </c>
      <c r="S539">
        <v>16</v>
      </c>
      <c r="V539">
        <v>3</v>
      </c>
      <c r="Z539">
        <f t="shared" si="16"/>
        <v>26</v>
      </c>
      <c r="AD539" t="str">
        <f t="shared" si="17"/>
        <v>FLN</v>
      </c>
      <c r="AE539">
        <v>10</v>
      </c>
    </row>
    <row r="540" spans="1:31" ht="15" hidden="1" customHeight="1" x14ac:dyDescent="0.3">
      <c r="A540" t="s">
        <v>415</v>
      </c>
      <c r="C540" t="s">
        <v>177</v>
      </c>
      <c r="E540" t="s">
        <v>156</v>
      </c>
      <c r="F540" t="s">
        <v>162</v>
      </c>
      <c r="G540" s="10">
        <v>41842</v>
      </c>
      <c r="H540" s="10"/>
      <c r="J540" t="s">
        <v>177</v>
      </c>
      <c r="K540">
        <v>1</v>
      </c>
      <c r="M540">
        <v>10</v>
      </c>
      <c r="O540">
        <v>335</v>
      </c>
      <c r="S540">
        <v>18</v>
      </c>
      <c r="V540">
        <v>4</v>
      </c>
      <c r="Z540">
        <f t="shared" si="16"/>
        <v>28</v>
      </c>
      <c r="AD540" t="str">
        <f t="shared" si="17"/>
        <v>FLN</v>
      </c>
      <c r="AE540">
        <v>10</v>
      </c>
    </row>
    <row r="541" spans="1:31" ht="15" hidden="1" customHeight="1" x14ac:dyDescent="0.3">
      <c r="A541" t="s">
        <v>415</v>
      </c>
      <c r="C541" t="s">
        <v>177</v>
      </c>
      <c r="E541" t="s">
        <v>156</v>
      </c>
      <c r="F541" t="s">
        <v>162</v>
      </c>
      <c r="G541" s="10">
        <v>41842</v>
      </c>
      <c r="H541" s="10"/>
      <c r="K541">
        <v>2</v>
      </c>
      <c r="M541">
        <v>10</v>
      </c>
      <c r="O541">
        <v>280</v>
      </c>
      <c r="S541">
        <v>13</v>
      </c>
      <c r="V541">
        <v>4</v>
      </c>
      <c r="Z541">
        <f t="shared" si="16"/>
        <v>23</v>
      </c>
      <c r="AD541" t="str">
        <f t="shared" si="17"/>
        <v>FLN</v>
      </c>
      <c r="AE541">
        <v>10</v>
      </c>
    </row>
    <row r="542" spans="1:31" ht="15" hidden="1" customHeight="1" x14ac:dyDescent="0.3">
      <c r="A542" t="s">
        <v>415</v>
      </c>
      <c r="C542" t="s">
        <v>177</v>
      </c>
      <c r="E542" t="s">
        <v>156</v>
      </c>
      <c r="F542" t="s">
        <v>162</v>
      </c>
      <c r="G542" s="10">
        <v>41842</v>
      </c>
      <c r="H542" s="10"/>
      <c r="K542">
        <v>3</v>
      </c>
      <c r="M542">
        <v>10</v>
      </c>
      <c r="O542">
        <v>305</v>
      </c>
      <c r="S542">
        <v>15</v>
      </c>
      <c r="V542">
        <v>4</v>
      </c>
      <c r="Z542">
        <f t="shared" si="16"/>
        <v>25</v>
      </c>
      <c r="AD542" t="str">
        <f t="shared" si="17"/>
        <v>FLN</v>
      </c>
      <c r="AE542">
        <v>10</v>
      </c>
    </row>
    <row r="543" spans="1:31" ht="15" hidden="1" customHeight="1" x14ac:dyDescent="0.3">
      <c r="A543" t="s">
        <v>415</v>
      </c>
      <c r="C543" t="s">
        <v>177</v>
      </c>
      <c r="E543" t="s">
        <v>156</v>
      </c>
      <c r="F543" t="s">
        <v>162</v>
      </c>
      <c r="G543" s="10">
        <v>41842</v>
      </c>
      <c r="H543" s="10"/>
      <c r="K543">
        <v>4</v>
      </c>
      <c r="M543">
        <v>12</v>
      </c>
      <c r="O543">
        <v>295</v>
      </c>
      <c r="S543">
        <v>15</v>
      </c>
      <c r="V543">
        <v>5</v>
      </c>
      <c r="Z543">
        <f t="shared" si="16"/>
        <v>27</v>
      </c>
      <c r="AD543" t="str">
        <f t="shared" si="17"/>
        <v>FLN</v>
      </c>
      <c r="AE543">
        <v>12</v>
      </c>
    </row>
    <row r="544" spans="1:31" ht="15" hidden="1" customHeight="1" x14ac:dyDescent="0.3">
      <c r="A544" t="s">
        <v>415</v>
      </c>
      <c r="C544" t="s">
        <v>208</v>
      </c>
      <c r="E544" t="s">
        <v>156</v>
      </c>
      <c r="F544" t="s">
        <v>36</v>
      </c>
      <c r="G544" s="1">
        <v>41848</v>
      </c>
      <c r="H544" s="1"/>
      <c r="J544" t="s">
        <v>208</v>
      </c>
      <c r="K544">
        <v>1</v>
      </c>
      <c r="M544">
        <v>12</v>
      </c>
      <c r="O544">
        <v>260</v>
      </c>
      <c r="S544">
        <v>16</v>
      </c>
      <c r="V544">
        <v>4</v>
      </c>
      <c r="Z544">
        <f t="shared" si="16"/>
        <v>28</v>
      </c>
      <c r="AD544" t="str">
        <f t="shared" si="17"/>
        <v>FLN</v>
      </c>
      <c r="AE544">
        <v>12</v>
      </c>
    </row>
    <row r="545" spans="1:31" ht="15" hidden="1" customHeight="1" x14ac:dyDescent="0.3">
      <c r="A545" t="s">
        <v>415</v>
      </c>
      <c r="C545" t="s">
        <v>208</v>
      </c>
      <c r="E545" t="s">
        <v>156</v>
      </c>
      <c r="F545" t="s">
        <v>36</v>
      </c>
      <c r="G545" s="1">
        <v>41848</v>
      </c>
      <c r="H545" s="1"/>
      <c r="K545">
        <v>2</v>
      </c>
      <c r="M545" s="4">
        <v>16</v>
      </c>
      <c r="Z545" t="str">
        <f t="shared" si="16"/>
        <v/>
      </c>
      <c r="AD545" t="str">
        <f t="shared" si="17"/>
        <v>FLN</v>
      </c>
      <c r="AE545" t="s">
        <v>198</v>
      </c>
    </row>
    <row r="546" spans="1:31" ht="15" hidden="1" customHeight="1" x14ac:dyDescent="0.3">
      <c r="A546" t="s">
        <v>415</v>
      </c>
      <c r="C546" t="s">
        <v>208</v>
      </c>
      <c r="E546" t="s">
        <v>156</v>
      </c>
      <c r="F546" t="s">
        <v>36</v>
      </c>
      <c r="G546" s="1">
        <v>41848</v>
      </c>
      <c r="H546" s="1"/>
      <c r="K546">
        <v>3</v>
      </c>
      <c r="M546" s="4">
        <v>16</v>
      </c>
      <c r="Z546" t="str">
        <f t="shared" si="16"/>
        <v/>
      </c>
      <c r="AD546" t="str">
        <f t="shared" si="17"/>
        <v>FLN</v>
      </c>
      <c r="AE546" t="s">
        <v>198</v>
      </c>
    </row>
    <row r="547" spans="1:31" ht="15" hidden="1" customHeight="1" x14ac:dyDescent="0.3">
      <c r="A547" t="s">
        <v>415</v>
      </c>
      <c r="C547" t="s">
        <v>208</v>
      </c>
      <c r="E547" t="s">
        <v>156</v>
      </c>
      <c r="F547" t="s">
        <v>36</v>
      </c>
      <c r="G547" s="1">
        <v>41848</v>
      </c>
      <c r="H547" s="1"/>
      <c r="K547">
        <v>4</v>
      </c>
      <c r="M547" s="4">
        <v>16</v>
      </c>
      <c r="Z547" t="str">
        <f t="shared" si="16"/>
        <v/>
      </c>
      <c r="AD547" t="str">
        <f t="shared" si="17"/>
        <v>FLN</v>
      </c>
      <c r="AE547" t="s">
        <v>203</v>
      </c>
    </row>
    <row r="548" spans="1:31" ht="15" hidden="1" customHeight="1" x14ac:dyDescent="0.3">
      <c r="A548" t="s">
        <v>415</v>
      </c>
      <c r="C548" t="s">
        <v>206</v>
      </c>
      <c r="E548" t="s">
        <v>156</v>
      </c>
      <c r="F548" t="s">
        <v>36</v>
      </c>
      <c r="G548" s="1">
        <v>41848</v>
      </c>
      <c r="H548" s="1"/>
      <c r="J548" t="s">
        <v>206</v>
      </c>
      <c r="K548">
        <v>1</v>
      </c>
      <c r="M548" s="4">
        <v>16</v>
      </c>
      <c r="Z548" t="str">
        <f t="shared" si="16"/>
        <v/>
      </c>
      <c r="AD548" t="str">
        <f t="shared" si="17"/>
        <v>FLN</v>
      </c>
      <c r="AE548" t="s">
        <v>198</v>
      </c>
    </row>
    <row r="549" spans="1:31" ht="15" hidden="1" customHeight="1" x14ac:dyDescent="0.3">
      <c r="A549" t="s">
        <v>415</v>
      </c>
      <c r="C549" t="s">
        <v>206</v>
      </c>
      <c r="E549" t="s">
        <v>156</v>
      </c>
      <c r="F549" t="s">
        <v>36</v>
      </c>
      <c r="G549" s="1">
        <v>41848</v>
      </c>
      <c r="H549" s="1"/>
      <c r="K549">
        <v>2</v>
      </c>
      <c r="M549" s="4">
        <v>15</v>
      </c>
      <c r="Z549" t="str">
        <f t="shared" si="16"/>
        <v/>
      </c>
      <c r="AD549" t="str">
        <f t="shared" si="17"/>
        <v>FLN</v>
      </c>
      <c r="AE549" t="s">
        <v>199</v>
      </c>
    </row>
    <row r="550" spans="1:31" ht="15" hidden="1" customHeight="1" x14ac:dyDescent="0.3">
      <c r="A550" t="s">
        <v>415</v>
      </c>
      <c r="C550" t="s">
        <v>207</v>
      </c>
      <c r="E550" t="s">
        <v>156</v>
      </c>
      <c r="F550" t="s">
        <v>36</v>
      </c>
      <c r="G550" s="1">
        <v>41848</v>
      </c>
      <c r="H550" s="1"/>
      <c r="J550" t="s">
        <v>207</v>
      </c>
      <c r="K550">
        <v>1</v>
      </c>
      <c r="M550">
        <v>18</v>
      </c>
      <c r="Z550" t="str">
        <f t="shared" si="16"/>
        <v/>
      </c>
      <c r="AD550" t="str">
        <f t="shared" si="17"/>
        <v>FLN</v>
      </c>
      <c r="AE550">
        <v>18</v>
      </c>
    </row>
    <row r="551" spans="1:31" ht="15" hidden="1" customHeight="1" x14ac:dyDescent="0.3">
      <c r="A551" t="s">
        <v>415</v>
      </c>
      <c r="C551" t="s">
        <v>207</v>
      </c>
      <c r="E551" t="s">
        <v>156</v>
      </c>
      <c r="F551" t="s">
        <v>36</v>
      </c>
      <c r="G551" s="1">
        <v>41848</v>
      </c>
      <c r="H551" s="1"/>
      <c r="K551">
        <v>2</v>
      </c>
      <c r="M551" s="4">
        <v>16</v>
      </c>
      <c r="Z551" t="str">
        <f t="shared" si="16"/>
        <v/>
      </c>
      <c r="AD551" t="str">
        <f t="shared" si="17"/>
        <v>FLN</v>
      </c>
      <c r="AE551" t="s">
        <v>198</v>
      </c>
    </row>
    <row r="552" spans="1:31" ht="15" hidden="1" customHeight="1" x14ac:dyDescent="0.3">
      <c r="A552" t="s">
        <v>415</v>
      </c>
      <c r="C552" t="s">
        <v>202</v>
      </c>
      <c r="E552" t="s">
        <v>156</v>
      </c>
      <c r="F552" t="s">
        <v>36</v>
      </c>
      <c r="G552" s="1">
        <v>41848</v>
      </c>
      <c r="H552" s="1"/>
      <c r="J552" t="s">
        <v>202</v>
      </c>
      <c r="K552">
        <v>1</v>
      </c>
      <c r="M552">
        <v>14</v>
      </c>
      <c r="O552">
        <v>285</v>
      </c>
      <c r="S552">
        <v>19</v>
      </c>
      <c r="V552">
        <v>4</v>
      </c>
      <c r="Z552">
        <f t="shared" si="16"/>
        <v>33</v>
      </c>
      <c r="AD552" t="str">
        <f t="shared" si="17"/>
        <v>FLN</v>
      </c>
      <c r="AE552">
        <v>14</v>
      </c>
    </row>
    <row r="553" spans="1:31" ht="15" hidden="1" customHeight="1" x14ac:dyDescent="0.3">
      <c r="A553" t="s">
        <v>415</v>
      </c>
      <c r="C553" t="s">
        <v>202</v>
      </c>
      <c r="E553" t="s">
        <v>156</v>
      </c>
      <c r="F553" t="s">
        <v>36</v>
      </c>
      <c r="G553" s="1">
        <v>41848</v>
      </c>
      <c r="H553" s="1"/>
      <c r="K553">
        <v>2</v>
      </c>
      <c r="M553" s="4">
        <v>16</v>
      </c>
      <c r="Z553" t="str">
        <f t="shared" si="16"/>
        <v/>
      </c>
      <c r="AD553" t="str">
        <f t="shared" si="17"/>
        <v>FLN</v>
      </c>
      <c r="AE553" t="s">
        <v>203</v>
      </c>
    </row>
    <row r="554" spans="1:31" ht="15" hidden="1" customHeight="1" x14ac:dyDescent="0.3">
      <c r="A554" t="s">
        <v>415</v>
      </c>
      <c r="C554" t="s">
        <v>186</v>
      </c>
      <c r="E554" t="s">
        <v>156</v>
      </c>
      <c r="F554" t="s">
        <v>160</v>
      </c>
      <c r="G554" s="10">
        <v>41842</v>
      </c>
      <c r="H554" s="10"/>
      <c r="J554" t="s">
        <v>186</v>
      </c>
      <c r="K554">
        <v>1</v>
      </c>
      <c r="M554">
        <v>9</v>
      </c>
      <c r="O554">
        <v>335</v>
      </c>
      <c r="S554">
        <v>17</v>
      </c>
      <c r="V554">
        <v>3</v>
      </c>
      <c r="Z554">
        <f t="shared" si="16"/>
        <v>26</v>
      </c>
      <c r="AD554" t="str">
        <f t="shared" si="17"/>
        <v>FLN</v>
      </c>
      <c r="AE554">
        <v>9</v>
      </c>
    </row>
    <row r="555" spans="1:31" ht="15" hidden="1" customHeight="1" x14ac:dyDescent="0.3">
      <c r="A555" t="s">
        <v>415</v>
      </c>
      <c r="C555" t="s">
        <v>186</v>
      </c>
      <c r="E555" t="s">
        <v>156</v>
      </c>
      <c r="F555" t="s">
        <v>160</v>
      </c>
      <c r="G555" s="10">
        <v>41842</v>
      </c>
      <c r="H555" s="10"/>
      <c r="K555">
        <v>2</v>
      </c>
      <c r="M555">
        <v>12</v>
      </c>
      <c r="O555">
        <v>397</v>
      </c>
      <c r="S555">
        <v>17</v>
      </c>
      <c r="V555">
        <v>4</v>
      </c>
      <c r="Z555">
        <f t="shared" si="16"/>
        <v>29</v>
      </c>
      <c r="AD555" t="str">
        <f t="shared" si="17"/>
        <v>FLN</v>
      </c>
      <c r="AE555">
        <v>12</v>
      </c>
    </row>
    <row r="556" spans="1:31" ht="15" hidden="1" customHeight="1" x14ac:dyDescent="0.3">
      <c r="A556" t="s">
        <v>415</v>
      </c>
      <c r="C556" t="s">
        <v>186</v>
      </c>
      <c r="E556" t="s">
        <v>156</v>
      </c>
      <c r="F556" t="s">
        <v>160</v>
      </c>
      <c r="G556" s="10">
        <v>41842</v>
      </c>
      <c r="H556" s="10"/>
      <c r="K556">
        <v>3</v>
      </c>
      <c r="M556">
        <v>12</v>
      </c>
      <c r="O556">
        <v>340</v>
      </c>
      <c r="S556">
        <v>17</v>
      </c>
      <c r="V556">
        <v>3</v>
      </c>
      <c r="Z556">
        <f t="shared" si="16"/>
        <v>29</v>
      </c>
      <c r="AD556" t="str">
        <f t="shared" si="17"/>
        <v>FLN</v>
      </c>
      <c r="AE556">
        <v>12</v>
      </c>
    </row>
    <row r="557" spans="1:31" ht="15" hidden="1" customHeight="1" x14ac:dyDescent="0.3">
      <c r="A557" t="s">
        <v>415</v>
      </c>
      <c r="C557" t="s">
        <v>186</v>
      </c>
      <c r="E557" t="s">
        <v>156</v>
      </c>
      <c r="F557" t="s">
        <v>160</v>
      </c>
      <c r="G557" s="10">
        <v>41842</v>
      </c>
      <c r="H557" s="10"/>
      <c r="K557">
        <v>4</v>
      </c>
      <c r="M557">
        <v>11</v>
      </c>
      <c r="O557">
        <v>350</v>
      </c>
      <c r="S557">
        <v>16</v>
      </c>
      <c r="V557">
        <v>3</v>
      </c>
      <c r="Z557">
        <f t="shared" si="16"/>
        <v>27</v>
      </c>
      <c r="AD557" t="str">
        <f t="shared" si="17"/>
        <v>FLN</v>
      </c>
      <c r="AE557">
        <v>11</v>
      </c>
    </row>
    <row r="558" spans="1:31" ht="15" hidden="1" customHeight="1" x14ac:dyDescent="0.3">
      <c r="A558" t="s">
        <v>415</v>
      </c>
      <c r="C558" t="s">
        <v>186</v>
      </c>
      <c r="E558" t="s">
        <v>156</v>
      </c>
      <c r="F558" t="s">
        <v>160</v>
      </c>
      <c r="G558" s="10">
        <v>41842</v>
      </c>
      <c r="H558" s="10"/>
      <c r="K558">
        <v>5</v>
      </c>
      <c r="M558">
        <v>12</v>
      </c>
      <c r="O558">
        <v>390</v>
      </c>
      <c r="S558">
        <v>17</v>
      </c>
      <c r="V558">
        <v>4</v>
      </c>
      <c r="Z558">
        <f t="shared" si="16"/>
        <v>29</v>
      </c>
      <c r="AD558" t="str">
        <f t="shared" si="17"/>
        <v>FLN</v>
      </c>
      <c r="AE558">
        <v>12</v>
      </c>
    </row>
    <row r="559" spans="1:31" ht="15" hidden="1" customHeight="1" x14ac:dyDescent="0.3">
      <c r="A559" t="s">
        <v>415</v>
      </c>
      <c r="C559" t="s">
        <v>176</v>
      </c>
      <c r="E559" t="s">
        <v>156</v>
      </c>
      <c r="F559" t="s">
        <v>160</v>
      </c>
      <c r="G559" s="10">
        <v>41842</v>
      </c>
      <c r="H559" s="10"/>
      <c r="J559" t="s">
        <v>176</v>
      </c>
      <c r="K559">
        <v>1</v>
      </c>
      <c r="M559">
        <v>11</v>
      </c>
      <c r="O559">
        <v>363</v>
      </c>
      <c r="S559">
        <v>16</v>
      </c>
      <c r="V559">
        <v>4</v>
      </c>
      <c r="Z559">
        <f t="shared" si="16"/>
        <v>27</v>
      </c>
      <c r="AD559" t="str">
        <f t="shared" si="17"/>
        <v>FLN</v>
      </c>
      <c r="AE559">
        <v>11</v>
      </c>
    </row>
    <row r="560" spans="1:31" ht="15" hidden="1" customHeight="1" x14ac:dyDescent="0.3">
      <c r="A560" t="s">
        <v>415</v>
      </c>
      <c r="C560" t="s">
        <v>176</v>
      </c>
      <c r="E560" t="s">
        <v>156</v>
      </c>
      <c r="F560" t="s">
        <v>160</v>
      </c>
      <c r="G560" s="10">
        <v>41842</v>
      </c>
      <c r="H560" s="10"/>
      <c r="K560">
        <v>2</v>
      </c>
      <c r="M560">
        <v>13</v>
      </c>
      <c r="O560">
        <v>318</v>
      </c>
      <c r="S560">
        <v>14</v>
      </c>
      <c r="V560">
        <v>4</v>
      </c>
      <c r="Z560">
        <f t="shared" si="16"/>
        <v>27</v>
      </c>
      <c r="AD560" t="str">
        <f t="shared" si="17"/>
        <v>FLN</v>
      </c>
      <c r="AE560">
        <v>13</v>
      </c>
    </row>
    <row r="561" spans="1:31" ht="15" hidden="1" customHeight="1" x14ac:dyDescent="0.3">
      <c r="A561" t="s">
        <v>415</v>
      </c>
      <c r="C561" t="s">
        <v>176</v>
      </c>
      <c r="E561" t="s">
        <v>156</v>
      </c>
      <c r="F561" t="s">
        <v>160</v>
      </c>
      <c r="G561" s="10">
        <v>41842</v>
      </c>
      <c r="H561" s="10"/>
      <c r="K561">
        <v>3</v>
      </c>
      <c r="M561">
        <v>12</v>
      </c>
      <c r="O561">
        <v>367</v>
      </c>
      <c r="S561">
        <v>16</v>
      </c>
      <c r="V561">
        <v>4</v>
      </c>
      <c r="Z561">
        <f t="shared" si="16"/>
        <v>28</v>
      </c>
      <c r="AD561" t="str">
        <f t="shared" si="17"/>
        <v>FLN</v>
      </c>
      <c r="AE561">
        <v>12</v>
      </c>
    </row>
    <row r="562" spans="1:31" ht="15" hidden="1" customHeight="1" x14ac:dyDescent="0.3">
      <c r="A562" t="s">
        <v>415</v>
      </c>
      <c r="C562" t="s">
        <v>176</v>
      </c>
      <c r="E562" t="s">
        <v>156</v>
      </c>
      <c r="F562" t="s">
        <v>160</v>
      </c>
      <c r="G562" s="10">
        <v>41842</v>
      </c>
      <c r="H562" s="10"/>
      <c r="K562">
        <v>4</v>
      </c>
      <c r="M562">
        <v>13</v>
      </c>
      <c r="O562">
        <v>366</v>
      </c>
      <c r="S562">
        <v>18</v>
      </c>
      <c r="V562">
        <v>5</v>
      </c>
      <c r="Z562">
        <f t="shared" si="16"/>
        <v>31</v>
      </c>
      <c r="AD562" t="str">
        <f t="shared" si="17"/>
        <v>FLN</v>
      </c>
      <c r="AE562">
        <v>13</v>
      </c>
    </row>
    <row r="563" spans="1:31" ht="15" hidden="1" customHeight="1" x14ac:dyDescent="0.3">
      <c r="A563" t="s">
        <v>415</v>
      </c>
      <c r="C563" t="s">
        <v>176</v>
      </c>
      <c r="E563" t="s">
        <v>156</v>
      </c>
      <c r="F563" t="s">
        <v>160</v>
      </c>
      <c r="G563" s="10">
        <v>41842</v>
      </c>
      <c r="H563" s="10"/>
      <c r="J563" t="s">
        <v>176</v>
      </c>
      <c r="K563">
        <v>1</v>
      </c>
      <c r="M563">
        <v>9</v>
      </c>
      <c r="O563">
        <v>273</v>
      </c>
      <c r="S563">
        <v>15</v>
      </c>
      <c r="V563">
        <v>4</v>
      </c>
      <c r="Z563">
        <f t="shared" si="16"/>
        <v>24</v>
      </c>
      <c r="AD563" t="str">
        <f t="shared" si="17"/>
        <v>FLN</v>
      </c>
      <c r="AE563">
        <v>9</v>
      </c>
    </row>
    <row r="564" spans="1:31" ht="15" hidden="1" customHeight="1" x14ac:dyDescent="0.3">
      <c r="A564" t="s">
        <v>415</v>
      </c>
      <c r="C564" t="s">
        <v>188</v>
      </c>
      <c r="E564" t="s">
        <v>156</v>
      </c>
      <c r="F564" t="s">
        <v>160</v>
      </c>
      <c r="G564" s="10">
        <v>41842</v>
      </c>
      <c r="H564" s="10"/>
      <c r="J564" t="s">
        <v>188</v>
      </c>
      <c r="K564">
        <v>1</v>
      </c>
      <c r="M564">
        <v>11</v>
      </c>
      <c r="O564">
        <v>325</v>
      </c>
      <c r="S564">
        <v>14</v>
      </c>
      <c r="V564">
        <v>3</v>
      </c>
      <c r="Z564">
        <f t="shared" si="16"/>
        <v>25</v>
      </c>
      <c r="AD564" t="str">
        <f t="shared" si="17"/>
        <v>FLN</v>
      </c>
      <c r="AE564">
        <v>11</v>
      </c>
    </row>
    <row r="565" spans="1:31" ht="15" hidden="1" customHeight="1" x14ac:dyDescent="0.3">
      <c r="A565" t="s">
        <v>415</v>
      </c>
      <c r="C565" t="s">
        <v>188</v>
      </c>
      <c r="E565" t="s">
        <v>156</v>
      </c>
      <c r="F565" t="s">
        <v>160</v>
      </c>
      <c r="G565" s="10">
        <v>41842</v>
      </c>
      <c r="H565" s="10"/>
      <c r="K565">
        <v>2</v>
      </c>
      <c r="M565">
        <v>11</v>
      </c>
      <c r="O565">
        <v>315</v>
      </c>
      <c r="S565">
        <v>18</v>
      </c>
      <c r="V565">
        <v>3</v>
      </c>
      <c r="Z565">
        <f t="shared" si="16"/>
        <v>29</v>
      </c>
      <c r="AD565" t="str">
        <f t="shared" si="17"/>
        <v>FLN</v>
      </c>
      <c r="AE565">
        <v>11</v>
      </c>
    </row>
    <row r="566" spans="1:31" ht="15" hidden="1" customHeight="1" x14ac:dyDescent="0.3">
      <c r="A566" t="s">
        <v>415</v>
      </c>
      <c r="C566" t="s">
        <v>175</v>
      </c>
      <c r="E566" t="s">
        <v>156</v>
      </c>
      <c r="F566" t="s">
        <v>160</v>
      </c>
      <c r="G566" s="10">
        <v>41842</v>
      </c>
      <c r="H566" s="10"/>
      <c r="J566" t="s">
        <v>175</v>
      </c>
      <c r="K566">
        <v>1</v>
      </c>
      <c r="M566">
        <v>11</v>
      </c>
      <c r="O566">
        <v>360</v>
      </c>
      <c r="S566">
        <v>17</v>
      </c>
      <c r="V566">
        <v>4</v>
      </c>
      <c r="Z566">
        <f t="shared" si="16"/>
        <v>28</v>
      </c>
      <c r="AD566" t="str">
        <f t="shared" si="17"/>
        <v>FLN</v>
      </c>
      <c r="AE566">
        <v>11</v>
      </c>
    </row>
    <row r="567" spans="1:31" ht="15" hidden="1" customHeight="1" x14ac:dyDescent="0.3">
      <c r="A567" t="s">
        <v>415</v>
      </c>
      <c r="C567" t="s">
        <v>175</v>
      </c>
      <c r="E567" t="s">
        <v>156</v>
      </c>
      <c r="F567" t="s">
        <v>160</v>
      </c>
      <c r="G567" s="10">
        <v>41842</v>
      </c>
      <c r="H567" s="10"/>
      <c r="K567">
        <v>2</v>
      </c>
      <c r="M567">
        <v>10</v>
      </c>
      <c r="O567">
        <v>345</v>
      </c>
      <c r="S567">
        <v>18</v>
      </c>
      <c r="V567">
        <v>3</v>
      </c>
      <c r="Z567">
        <f t="shared" si="16"/>
        <v>28</v>
      </c>
      <c r="AD567" t="str">
        <f t="shared" si="17"/>
        <v>FLN</v>
      </c>
      <c r="AE567">
        <v>10</v>
      </c>
    </row>
    <row r="568" spans="1:31" ht="15" hidden="1" customHeight="1" x14ac:dyDescent="0.3">
      <c r="A568" t="s">
        <v>415</v>
      </c>
      <c r="C568" t="s">
        <v>175</v>
      </c>
      <c r="E568" t="s">
        <v>156</v>
      </c>
      <c r="F568" t="s">
        <v>160</v>
      </c>
      <c r="G568" s="10">
        <v>41842</v>
      </c>
      <c r="H568" s="10"/>
      <c r="K568">
        <v>3</v>
      </c>
      <c r="M568">
        <v>14</v>
      </c>
      <c r="Z568" t="str">
        <f t="shared" si="16"/>
        <v/>
      </c>
      <c r="AD568" t="str">
        <f t="shared" si="17"/>
        <v>FLN</v>
      </c>
      <c r="AE568">
        <v>14</v>
      </c>
    </row>
    <row r="569" spans="1:31" ht="15" hidden="1" customHeight="1" x14ac:dyDescent="0.3">
      <c r="A569" t="s">
        <v>415</v>
      </c>
      <c r="C569" t="s">
        <v>112</v>
      </c>
      <c r="E569" t="s">
        <v>156</v>
      </c>
      <c r="F569" t="s">
        <v>38</v>
      </c>
      <c r="G569" s="1">
        <v>41793</v>
      </c>
      <c r="H569" s="1"/>
      <c r="J569" t="s">
        <v>112</v>
      </c>
      <c r="K569">
        <v>1</v>
      </c>
      <c r="M569">
        <v>11</v>
      </c>
      <c r="O569">
        <v>500</v>
      </c>
      <c r="S569">
        <v>20</v>
      </c>
      <c r="V569">
        <v>4</v>
      </c>
      <c r="Z569">
        <f t="shared" si="16"/>
        <v>31</v>
      </c>
      <c r="AD569" t="str">
        <f t="shared" si="17"/>
        <v>FLN</v>
      </c>
      <c r="AE569">
        <v>11</v>
      </c>
    </row>
    <row r="570" spans="1:31" ht="15" hidden="1" customHeight="1" x14ac:dyDescent="0.3">
      <c r="A570" t="s">
        <v>415</v>
      </c>
      <c r="C570" t="s">
        <v>112</v>
      </c>
      <c r="E570" t="s">
        <v>156</v>
      </c>
      <c r="F570" t="s">
        <v>38</v>
      </c>
      <c r="G570" s="1">
        <v>41793</v>
      </c>
      <c r="H570" s="1"/>
      <c r="K570">
        <v>2</v>
      </c>
      <c r="M570">
        <v>8</v>
      </c>
      <c r="O570">
        <v>293</v>
      </c>
      <c r="S570">
        <v>16</v>
      </c>
      <c r="V570">
        <v>3</v>
      </c>
      <c r="Z570">
        <f t="shared" si="16"/>
        <v>24</v>
      </c>
      <c r="AD570" t="str">
        <f t="shared" si="17"/>
        <v>FLN</v>
      </c>
      <c r="AE570">
        <v>8</v>
      </c>
    </row>
    <row r="571" spans="1:31" ht="15" hidden="1" customHeight="1" x14ac:dyDescent="0.3">
      <c r="A571" t="s">
        <v>415</v>
      </c>
      <c r="C571" t="s">
        <v>110</v>
      </c>
      <c r="E571" t="s">
        <v>156</v>
      </c>
      <c r="F571" t="s">
        <v>38</v>
      </c>
      <c r="G571" s="1">
        <v>41793</v>
      </c>
      <c r="H571" s="1"/>
      <c r="J571" t="s">
        <v>110</v>
      </c>
      <c r="K571">
        <v>1</v>
      </c>
      <c r="M571">
        <v>8</v>
      </c>
      <c r="O571">
        <v>343</v>
      </c>
      <c r="S571">
        <v>16</v>
      </c>
      <c r="V571">
        <v>4</v>
      </c>
      <c r="Z571">
        <f t="shared" si="16"/>
        <v>24</v>
      </c>
      <c r="AD571" t="str">
        <f t="shared" si="17"/>
        <v>FLN</v>
      </c>
      <c r="AE571">
        <v>8</v>
      </c>
    </row>
    <row r="572" spans="1:31" ht="15" hidden="1" customHeight="1" x14ac:dyDescent="0.3">
      <c r="A572" t="s">
        <v>415</v>
      </c>
      <c r="C572" t="s">
        <v>110</v>
      </c>
      <c r="E572" t="s">
        <v>156</v>
      </c>
      <c r="F572" t="s">
        <v>38</v>
      </c>
      <c r="G572" s="1">
        <v>41793</v>
      </c>
      <c r="H572" s="1"/>
      <c r="K572">
        <v>2</v>
      </c>
      <c r="M572">
        <v>8</v>
      </c>
      <c r="O572">
        <v>306</v>
      </c>
      <c r="S572">
        <v>16</v>
      </c>
      <c r="V572">
        <v>3</v>
      </c>
      <c r="Z572">
        <f t="shared" si="16"/>
        <v>24</v>
      </c>
      <c r="AD572" t="str">
        <f t="shared" si="17"/>
        <v>FLN</v>
      </c>
      <c r="AE572">
        <v>8</v>
      </c>
    </row>
    <row r="573" spans="1:31" ht="15" hidden="1" customHeight="1" x14ac:dyDescent="0.3">
      <c r="A573" t="s">
        <v>415</v>
      </c>
      <c r="C573" t="s">
        <v>110</v>
      </c>
      <c r="E573" t="s">
        <v>156</v>
      </c>
      <c r="F573" t="s">
        <v>38</v>
      </c>
      <c r="G573" s="1">
        <v>41793</v>
      </c>
      <c r="H573" s="1"/>
      <c r="K573">
        <v>3</v>
      </c>
      <c r="M573">
        <v>8</v>
      </c>
      <c r="O573">
        <v>340</v>
      </c>
      <c r="S573">
        <v>16</v>
      </c>
      <c r="V573">
        <v>3</v>
      </c>
      <c r="Z573">
        <f t="shared" si="16"/>
        <v>24</v>
      </c>
      <c r="AD573" t="str">
        <f t="shared" si="17"/>
        <v>FLN</v>
      </c>
      <c r="AE573">
        <v>8</v>
      </c>
    </row>
    <row r="574" spans="1:31" ht="15" hidden="1" customHeight="1" x14ac:dyDescent="0.3">
      <c r="A574" t="s">
        <v>415</v>
      </c>
      <c r="C574" t="s">
        <v>110</v>
      </c>
      <c r="E574" t="s">
        <v>156</v>
      </c>
      <c r="F574" t="s">
        <v>38</v>
      </c>
      <c r="G574" s="1">
        <v>41793</v>
      </c>
      <c r="H574" s="1"/>
      <c r="K574">
        <v>4</v>
      </c>
      <c r="M574">
        <v>7</v>
      </c>
      <c r="O574">
        <v>308</v>
      </c>
      <c r="S574">
        <v>17</v>
      </c>
      <c r="V574">
        <v>3</v>
      </c>
      <c r="Z574">
        <f t="shared" si="16"/>
        <v>24</v>
      </c>
      <c r="AD574" t="str">
        <f t="shared" si="17"/>
        <v>FLN</v>
      </c>
      <c r="AE574">
        <v>7</v>
      </c>
    </row>
    <row r="575" spans="1:31" ht="15" hidden="1" customHeight="1" x14ac:dyDescent="0.3">
      <c r="A575" t="s">
        <v>415</v>
      </c>
      <c r="C575" t="s">
        <v>110</v>
      </c>
      <c r="E575" t="s">
        <v>156</v>
      </c>
      <c r="F575" t="s">
        <v>38</v>
      </c>
      <c r="G575" s="1">
        <v>41793</v>
      </c>
      <c r="H575" s="1"/>
      <c r="K575">
        <v>5</v>
      </c>
      <c r="M575">
        <v>8</v>
      </c>
      <c r="O575">
        <v>301</v>
      </c>
      <c r="S575">
        <v>16</v>
      </c>
      <c r="V575">
        <v>3</v>
      </c>
      <c r="Z575">
        <f t="shared" si="16"/>
        <v>24</v>
      </c>
      <c r="AD575" t="str">
        <f t="shared" si="17"/>
        <v>FLN</v>
      </c>
      <c r="AE575">
        <v>8</v>
      </c>
    </row>
    <row r="576" spans="1:31" ht="15" hidden="1" customHeight="1" x14ac:dyDescent="0.3">
      <c r="A576" t="s">
        <v>415</v>
      </c>
      <c r="C576" t="s">
        <v>115</v>
      </c>
      <c r="E576" t="s">
        <v>156</v>
      </c>
      <c r="F576" t="s">
        <v>38</v>
      </c>
      <c r="G576" s="1">
        <v>41793</v>
      </c>
      <c r="H576" s="1"/>
      <c r="J576" t="s">
        <v>115</v>
      </c>
      <c r="K576">
        <v>1</v>
      </c>
      <c r="M576">
        <v>8</v>
      </c>
      <c r="O576">
        <v>380</v>
      </c>
      <c r="S576">
        <v>14</v>
      </c>
      <c r="V576">
        <v>3</v>
      </c>
      <c r="Z576">
        <f t="shared" si="16"/>
        <v>22</v>
      </c>
      <c r="AD576" t="str">
        <f t="shared" si="17"/>
        <v>FLN</v>
      </c>
      <c r="AE576">
        <v>8</v>
      </c>
    </row>
    <row r="577" spans="1:31" ht="15" hidden="1" customHeight="1" x14ac:dyDescent="0.3">
      <c r="A577" t="s">
        <v>415</v>
      </c>
      <c r="C577" t="s">
        <v>115</v>
      </c>
      <c r="E577" t="s">
        <v>156</v>
      </c>
      <c r="F577" t="s">
        <v>38</v>
      </c>
      <c r="G577" s="1">
        <v>41793</v>
      </c>
      <c r="H577" s="1"/>
      <c r="K577">
        <v>2</v>
      </c>
      <c r="M577">
        <v>8</v>
      </c>
      <c r="O577">
        <v>362</v>
      </c>
      <c r="S577">
        <v>18</v>
      </c>
      <c r="V577">
        <v>3</v>
      </c>
      <c r="Z577">
        <f t="shared" si="16"/>
        <v>26</v>
      </c>
      <c r="AD577" t="str">
        <f t="shared" si="17"/>
        <v>FLN</v>
      </c>
      <c r="AE577">
        <v>8</v>
      </c>
    </row>
    <row r="578" spans="1:31" ht="15" hidden="1" customHeight="1" x14ac:dyDescent="0.3">
      <c r="A578" t="s">
        <v>415</v>
      </c>
      <c r="C578" t="s">
        <v>115</v>
      </c>
      <c r="E578" t="s">
        <v>156</v>
      </c>
      <c r="F578" t="s">
        <v>38</v>
      </c>
      <c r="G578" s="1">
        <v>41793</v>
      </c>
      <c r="H578" s="1"/>
      <c r="K578">
        <v>3</v>
      </c>
      <c r="M578">
        <v>7</v>
      </c>
      <c r="O578">
        <v>305</v>
      </c>
      <c r="S578">
        <v>16</v>
      </c>
      <c r="V578">
        <v>3</v>
      </c>
      <c r="Z578">
        <f t="shared" si="16"/>
        <v>23</v>
      </c>
      <c r="AD578" t="str">
        <f t="shared" si="17"/>
        <v>FLN</v>
      </c>
      <c r="AE578">
        <v>7</v>
      </c>
    </row>
    <row r="579" spans="1:31" ht="15" hidden="1" customHeight="1" x14ac:dyDescent="0.3">
      <c r="A579" t="s">
        <v>415</v>
      </c>
      <c r="C579" t="s">
        <v>115</v>
      </c>
      <c r="E579" t="s">
        <v>156</v>
      </c>
      <c r="F579" t="s">
        <v>38</v>
      </c>
      <c r="G579" s="1">
        <v>41793</v>
      </c>
      <c r="H579" s="1"/>
      <c r="K579">
        <v>4</v>
      </c>
      <c r="M579">
        <v>6</v>
      </c>
      <c r="O579">
        <v>335</v>
      </c>
      <c r="S579">
        <v>15</v>
      </c>
      <c r="V579">
        <v>4</v>
      </c>
      <c r="Z579">
        <f t="shared" ref="Z579:Z624" si="18">IF(S579="","",SUM(M579+R579+S579))</f>
        <v>21</v>
      </c>
      <c r="AD579" t="str">
        <f t="shared" ref="AD579:AD642" si="19">IF(OR(M579=N579,N579=""),"FLN","")</f>
        <v>FLN</v>
      </c>
      <c r="AE579">
        <v>6</v>
      </c>
    </row>
    <row r="580" spans="1:31" ht="15" hidden="1" customHeight="1" x14ac:dyDescent="0.3">
      <c r="A580" t="s">
        <v>415</v>
      </c>
      <c r="C580" t="s">
        <v>115</v>
      </c>
      <c r="E580" t="s">
        <v>156</v>
      </c>
      <c r="F580" t="s">
        <v>38</v>
      </c>
      <c r="G580" s="1">
        <v>41793</v>
      </c>
      <c r="H580" s="1"/>
      <c r="K580">
        <v>5</v>
      </c>
      <c r="M580">
        <v>7</v>
      </c>
      <c r="O580">
        <v>305</v>
      </c>
      <c r="S580">
        <v>15</v>
      </c>
      <c r="V580">
        <v>4</v>
      </c>
      <c r="Z580">
        <f t="shared" si="18"/>
        <v>22</v>
      </c>
      <c r="AD580" t="str">
        <f t="shared" si="19"/>
        <v>FLN</v>
      </c>
      <c r="AE580">
        <v>7</v>
      </c>
    </row>
    <row r="581" spans="1:31" ht="15" hidden="1" customHeight="1" x14ac:dyDescent="0.3">
      <c r="A581" t="s">
        <v>415</v>
      </c>
      <c r="C581" t="s">
        <v>117</v>
      </c>
      <c r="E581" t="s">
        <v>156</v>
      </c>
      <c r="F581" t="s">
        <v>38</v>
      </c>
      <c r="G581" s="1">
        <v>41793</v>
      </c>
      <c r="H581" s="1"/>
      <c r="J581" t="s">
        <v>117</v>
      </c>
      <c r="K581">
        <v>1</v>
      </c>
      <c r="M581">
        <v>7</v>
      </c>
      <c r="O581">
        <v>335</v>
      </c>
      <c r="S581">
        <v>17</v>
      </c>
      <c r="V581">
        <v>3</v>
      </c>
      <c r="Z581">
        <f t="shared" si="18"/>
        <v>24</v>
      </c>
      <c r="AD581" t="str">
        <f t="shared" si="19"/>
        <v>FLN</v>
      </c>
      <c r="AE581">
        <v>7</v>
      </c>
    </row>
    <row r="582" spans="1:31" ht="15" hidden="1" customHeight="1" x14ac:dyDescent="0.3">
      <c r="A582" t="s">
        <v>415</v>
      </c>
      <c r="C582" t="s">
        <v>117</v>
      </c>
      <c r="E582" t="s">
        <v>156</v>
      </c>
      <c r="F582" t="s">
        <v>38</v>
      </c>
      <c r="G582" s="1">
        <v>41793</v>
      </c>
      <c r="H582" s="1"/>
      <c r="K582">
        <v>2</v>
      </c>
      <c r="M582">
        <v>8</v>
      </c>
      <c r="O582">
        <v>365</v>
      </c>
      <c r="S582">
        <v>18</v>
      </c>
      <c r="V582">
        <v>3</v>
      </c>
      <c r="Z582">
        <f t="shared" si="18"/>
        <v>26</v>
      </c>
      <c r="AD582" t="str">
        <f t="shared" si="19"/>
        <v>FLN</v>
      </c>
      <c r="AE582">
        <v>8</v>
      </c>
    </row>
    <row r="583" spans="1:31" ht="15" hidden="1" customHeight="1" x14ac:dyDescent="0.3">
      <c r="A583" t="s">
        <v>415</v>
      </c>
      <c r="C583" t="s">
        <v>117</v>
      </c>
      <c r="E583" t="s">
        <v>156</v>
      </c>
      <c r="F583" t="s">
        <v>38</v>
      </c>
      <c r="G583" s="1">
        <v>41793</v>
      </c>
      <c r="H583" s="1"/>
      <c r="K583">
        <v>3</v>
      </c>
      <c r="M583">
        <v>8</v>
      </c>
      <c r="O583">
        <v>345</v>
      </c>
      <c r="S583">
        <v>16</v>
      </c>
      <c r="V583">
        <v>3</v>
      </c>
      <c r="Z583">
        <f t="shared" si="18"/>
        <v>24</v>
      </c>
      <c r="AD583" t="str">
        <f t="shared" si="19"/>
        <v>FLN</v>
      </c>
      <c r="AE583">
        <v>8</v>
      </c>
    </row>
    <row r="584" spans="1:31" ht="15" hidden="1" customHeight="1" x14ac:dyDescent="0.3">
      <c r="A584" t="s">
        <v>415</v>
      </c>
      <c r="C584" t="s">
        <v>117</v>
      </c>
      <c r="E584" t="s">
        <v>156</v>
      </c>
      <c r="F584" t="s">
        <v>38</v>
      </c>
      <c r="G584" s="1">
        <v>41793</v>
      </c>
      <c r="H584" s="1"/>
      <c r="K584">
        <v>4</v>
      </c>
      <c r="M584">
        <v>8</v>
      </c>
      <c r="O584">
        <v>343</v>
      </c>
      <c r="S584">
        <v>13</v>
      </c>
      <c r="V584">
        <v>4</v>
      </c>
      <c r="Z584">
        <f t="shared" si="18"/>
        <v>21</v>
      </c>
      <c r="AD584" t="str">
        <f t="shared" si="19"/>
        <v>FLN</v>
      </c>
      <c r="AE584">
        <v>8</v>
      </c>
    </row>
    <row r="585" spans="1:31" ht="15" hidden="1" customHeight="1" x14ac:dyDescent="0.3">
      <c r="A585" t="s">
        <v>415</v>
      </c>
      <c r="C585" t="s">
        <v>174</v>
      </c>
      <c r="E585" t="s">
        <v>156</v>
      </c>
      <c r="F585" t="s">
        <v>159</v>
      </c>
      <c r="G585" s="10">
        <v>41842</v>
      </c>
      <c r="H585" s="10"/>
      <c r="J585" t="s">
        <v>174</v>
      </c>
      <c r="K585">
        <v>1</v>
      </c>
      <c r="M585">
        <v>11</v>
      </c>
      <c r="O585">
        <v>335</v>
      </c>
      <c r="S585">
        <v>19</v>
      </c>
      <c r="V585">
        <v>4</v>
      </c>
      <c r="Z585">
        <f t="shared" si="18"/>
        <v>30</v>
      </c>
      <c r="AD585" t="str">
        <f t="shared" si="19"/>
        <v>FLN</v>
      </c>
      <c r="AE585">
        <v>11</v>
      </c>
    </row>
    <row r="586" spans="1:31" ht="15" hidden="1" customHeight="1" x14ac:dyDescent="0.3">
      <c r="A586" t="s">
        <v>415</v>
      </c>
      <c r="C586" t="s">
        <v>174</v>
      </c>
      <c r="E586" t="s">
        <v>156</v>
      </c>
      <c r="F586" t="s">
        <v>159</v>
      </c>
      <c r="G586" s="10">
        <v>41842</v>
      </c>
      <c r="H586" s="10"/>
      <c r="K586">
        <v>2</v>
      </c>
      <c r="M586">
        <v>14</v>
      </c>
      <c r="Z586" t="str">
        <f t="shared" si="18"/>
        <v/>
      </c>
      <c r="AD586" t="str">
        <f t="shared" si="19"/>
        <v>FLN</v>
      </c>
      <c r="AE586">
        <v>14</v>
      </c>
    </row>
    <row r="587" spans="1:31" ht="15" hidden="1" customHeight="1" x14ac:dyDescent="0.3">
      <c r="A587" t="s">
        <v>415</v>
      </c>
      <c r="C587" t="s">
        <v>174</v>
      </c>
      <c r="E587" t="s">
        <v>156</v>
      </c>
      <c r="F587" t="s">
        <v>159</v>
      </c>
      <c r="G587" s="10">
        <v>41842</v>
      </c>
      <c r="H587" s="10"/>
      <c r="K587">
        <v>3</v>
      </c>
      <c r="M587">
        <v>13</v>
      </c>
      <c r="Z587" t="str">
        <f t="shared" si="18"/>
        <v/>
      </c>
      <c r="AD587" t="str">
        <f t="shared" si="19"/>
        <v>FLN</v>
      </c>
      <c r="AE587">
        <v>13</v>
      </c>
    </row>
    <row r="588" spans="1:31" ht="15" hidden="1" customHeight="1" x14ac:dyDescent="0.3">
      <c r="A588" t="s">
        <v>415</v>
      </c>
      <c r="C588" t="s">
        <v>205</v>
      </c>
      <c r="E588" t="s">
        <v>156</v>
      </c>
      <c r="F588" t="s">
        <v>159</v>
      </c>
      <c r="G588" s="1">
        <v>41848</v>
      </c>
      <c r="H588" s="1"/>
      <c r="J588" t="s">
        <v>205</v>
      </c>
      <c r="K588">
        <v>1</v>
      </c>
      <c r="M588" s="4">
        <v>16</v>
      </c>
      <c r="Z588" t="str">
        <f t="shared" si="18"/>
        <v/>
      </c>
      <c r="AD588" t="str">
        <f t="shared" si="19"/>
        <v>FLN</v>
      </c>
      <c r="AE588" t="s">
        <v>198</v>
      </c>
    </row>
    <row r="589" spans="1:31" ht="15" hidden="1" customHeight="1" x14ac:dyDescent="0.3">
      <c r="A589" t="s">
        <v>415</v>
      </c>
      <c r="C589" t="s">
        <v>205</v>
      </c>
      <c r="E589" t="s">
        <v>156</v>
      </c>
      <c r="F589" t="s">
        <v>159</v>
      </c>
      <c r="G589" s="1">
        <v>41848</v>
      </c>
      <c r="H589" s="1"/>
      <c r="K589">
        <v>2</v>
      </c>
      <c r="M589" s="4">
        <v>15</v>
      </c>
      <c r="Z589" t="str">
        <f t="shared" si="18"/>
        <v/>
      </c>
      <c r="AD589" t="str">
        <f t="shared" si="19"/>
        <v>FLN</v>
      </c>
      <c r="AE589" t="s">
        <v>199</v>
      </c>
    </row>
    <row r="590" spans="1:31" ht="15" hidden="1" customHeight="1" x14ac:dyDescent="0.3">
      <c r="A590" t="s">
        <v>415</v>
      </c>
      <c r="C590" t="s">
        <v>205</v>
      </c>
      <c r="E590" t="s">
        <v>156</v>
      </c>
      <c r="F590" t="s">
        <v>159</v>
      </c>
      <c r="G590" s="1">
        <v>41848</v>
      </c>
      <c r="H590" s="1"/>
      <c r="K590">
        <v>3</v>
      </c>
      <c r="M590" s="4">
        <v>16</v>
      </c>
      <c r="Z590" t="str">
        <f t="shared" si="18"/>
        <v/>
      </c>
      <c r="AD590" t="str">
        <f t="shared" si="19"/>
        <v>FLN</v>
      </c>
      <c r="AE590" t="s">
        <v>198</v>
      </c>
    </row>
    <row r="591" spans="1:31" ht="15" hidden="1" customHeight="1" x14ac:dyDescent="0.3">
      <c r="A591" t="s">
        <v>415</v>
      </c>
      <c r="C591" t="s">
        <v>209</v>
      </c>
      <c r="E591" t="s">
        <v>156</v>
      </c>
      <c r="F591" t="s">
        <v>159</v>
      </c>
      <c r="G591" s="1">
        <v>41848</v>
      </c>
      <c r="H591" s="1"/>
      <c r="J591" t="s">
        <v>209</v>
      </c>
      <c r="K591">
        <v>1</v>
      </c>
      <c r="M591" s="4">
        <v>16</v>
      </c>
      <c r="Z591" t="str">
        <f t="shared" si="18"/>
        <v/>
      </c>
      <c r="AD591" t="str">
        <f t="shared" si="19"/>
        <v>FLN</v>
      </c>
      <c r="AE591" t="s">
        <v>203</v>
      </c>
    </row>
    <row r="592" spans="1:31" ht="15" hidden="1" customHeight="1" x14ac:dyDescent="0.3">
      <c r="A592" t="s">
        <v>415</v>
      </c>
      <c r="C592" t="s">
        <v>209</v>
      </c>
      <c r="E592" t="s">
        <v>156</v>
      </c>
      <c r="F592" t="s">
        <v>159</v>
      </c>
      <c r="G592" s="1">
        <v>41848</v>
      </c>
      <c r="H592" s="1"/>
      <c r="K592">
        <v>2</v>
      </c>
      <c r="M592" s="4">
        <v>15</v>
      </c>
      <c r="Z592" t="str">
        <f t="shared" si="18"/>
        <v/>
      </c>
      <c r="AD592" t="str">
        <f t="shared" si="19"/>
        <v>FLN</v>
      </c>
      <c r="AE592" t="s">
        <v>199</v>
      </c>
    </row>
    <row r="593" spans="1:31" ht="15" hidden="1" customHeight="1" x14ac:dyDescent="0.3">
      <c r="A593" t="s">
        <v>415</v>
      </c>
      <c r="C593" t="s">
        <v>209</v>
      </c>
      <c r="E593" t="s">
        <v>156</v>
      </c>
      <c r="F593" t="s">
        <v>159</v>
      </c>
      <c r="G593" s="1">
        <v>41848</v>
      </c>
      <c r="H593" s="1"/>
      <c r="K593">
        <v>3</v>
      </c>
      <c r="M593">
        <v>15</v>
      </c>
      <c r="Z593" t="str">
        <f t="shared" si="18"/>
        <v/>
      </c>
      <c r="AD593" t="str">
        <f t="shared" si="19"/>
        <v>FLN</v>
      </c>
      <c r="AE593">
        <v>15</v>
      </c>
    </row>
    <row r="594" spans="1:31" ht="15" hidden="1" customHeight="1" x14ac:dyDescent="0.3">
      <c r="A594" t="s">
        <v>415</v>
      </c>
      <c r="C594" t="s">
        <v>185</v>
      </c>
      <c r="E594" t="s">
        <v>243</v>
      </c>
      <c r="F594" t="s">
        <v>155</v>
      </c>
      <c r="G594" s="10">
        <v>41842</v>
      </c>
      <c r="H594" s="10"/>
      <c r="J594" t="s">
        <v>185</v>
      </c>
      <c r="K594">
        <v>1</v>
      </c>
      <c r="M594">
        <v>8</v>
      </c>
      <c r="O594">
        <v>355</v>
      </c>
      <c r="S594">
        <v>15</v>
      </c>
      <c r="V594">
        <v>3</v>
      </c>
      <c r="Z594">
        <f t="shared" si="18"/>
        <v>23</v>
      </c>
      <c r="AD594" t="str">
        <f t="shared" si="19"/>
        <v>FLN</v>
      </c>
      <c r="AE594">
        <v>8</v>
      </c>
    </row>
    <row r="595" spans="1:31" ht="15" hidden="1" customHeight="1" x14ac:dyDescent="0.3">
      <c r="A595" t="s">
        <v>415</v>
      </c>
      <c r="C595" t="s">
        <v>185</v>
      </c>
      <c r="E595" t="s">
        <v>243</v>
      </c>
      <c r="F595" t="s">
        <v>155</v>
      </c>
      <c r="G595" s="10">
        <v>41842</v>
      </c>
      <c r="H595" s="10"/>
      <c r="K595">
        <v>2</v>
      </c>
      <c r="M595">
        <v>8</v>
      </c>
      <c r="O595">
        <v>265</v>
      </c>
      <c r="S595">
        <v>12</v>
      </c>
      <c r="V595">
        <v>4</v>
      </c>
      <c r="Z595">
        <f t="shared" si="18"/>
        <v>20</v>
      </c>
      <c r="AD595" t="str">
        <f t="shared" si="19"/>
        <v>FLN</v>
      </c>
      <c r="AE595">
        <v>8</v>
      </c>
    </row>
    <row r="596" spans="1:31" ht="15" hidden="1" customHeight="1" x14ac:dyDescent="0.3">
      <c r="A596" t="s">
        <v>415</v>
      </c>
      <c r="C596" t="s">
        <v>185</v>
      </c>
      <c r="E596" t="s">
        <v>243</v>
      </c>
      <c r="F596" t="s">
        <v>155</v>
      </c>
      <c r="G596" s="10">
        <v>41842</v>
      </c>
      <c r="H596" s="10"/>
      <c r="K596">
        <v>3</v>
      </c>
      <c r="M596">
        <v>8</v>
      </c>
      <c r="O596">
        <v>295</v>
      </c>
      <c r="S596">
        <v>14</v>
      </c>
      <c r="V596">
        <v>3</v>
      </c>
      <c r="Z596">
        <f t="shared" si="18"/>
        <v>22</v>
      </c>
      <c r="AD596" t="str">
        <f t="shared" si="19"/>
        <v>FLN</v>
      </c>
      <c r="AE596">
        <v>8</v>
      </c>
    </row>
    <row r="597" spans="1:31" ht="15" hidden="1" customHeight="1" x14ac:dyDescent="0.3">
      <c r="A597" t="s">
        <v>415</v>
      </c>
      <c r="C597" t="s">
        <v>185</v>
      </c>
      <c r="E597" t="s">
        <v>243</v>
      </c>
      <c r="F597" t="s">
        <v>155</v>
      </c>
      <c r="G597" s="10">
        <v>41842</v>
      </c>
      <c r="H597" s="10"/>
      <c r="K597">
        <v>4</v>
      </c>
      <c r="M597">
        <v>10</v>
      </c>
      <c r="O597">
        <v>325</v>
      </c>
      <c r="S597">
        <v>13</v>
      </c>
      <c r="V597">
        <v>4</v>
      </c>
      <c r="Z597">
        <f t="shared" si="18"/>
        <v>23</v>
      </c>
      <c r="AD597" t="str">
        <f t="shared" si="19"/>
        <v>FLN</v>
      </c>
      <c r="AE597">
        <v>10</v>
      </c>
    </row>
    <row r="598" spans="1:31" ht="15" hidden="1" customHeight="1" x14ac:dyDescent="0.3">
      <c r="A598" t="s">
        <v>415</v>
      </c>
      <c r="C598" t="s">
        <v>184</v>
      </c>
      <c r="E598" t="s">
        <v>243</v>
      </c>
      <c r="F598" t="s">
        <v>155</v>
      </c>
      <c r="G598" s="10">
        <v>41842</v>
      </c>
      <c r="H598" s="10"/>
      <c r="J598" t="s">
        <v>184</v>
      </c>
      <c r="K598">
        <v>1</v>
      </c>
      <c r="M598">
        <v>9</v>
      </c>
      <c r="O598">
        <v>340</v>
      </c>
      <c r="S598">
        <v>16</v>
      </c>
      <c r="V598">
        <v>3</v>
      </c>
      <c r="Z598">
        <f t="shared" si="18"/>
        <v>25</v>
      </c>
      <c r="AD598" t="str">
        <f t="shared" si="19"/>
        <v>FLN</v>
      </c>
      <c r="AE598">
        <v>9</v>
      </c>
    </row>
    <row r="599" spans="1:31" ht="15" hidden="1" customHeight="1" x14ac:dyDescent="0.3">
      <c r="A599" t="s">
        <v>415</v>
      </c>
      <c r="C599" t="s">
        <v>184</v>
      </c>
      <c r="E599" t="s">
        <v>243</v>
      </c>
      <c r="F599" t="s">
        <v>155</v>
      </c>
      <c r="G599" s="10">
        <v>41842</v>
      </c>
      <c r="H599" s="10"/>
      <c r="K599">
        <v>2</v>
      </c>
      <c r="M599">
        <v>9</v>
      </c>
      <c r="O599">
        <v>300</v>
      </c>
      <c r="S599">
        <v>14</v>
      </c>
      <c r="V599">
        <v>3</v>
      </c>
      <c r="Z599">
        <f t="shared" si="18"/>
        <v>23</v>
      </c>
      <c r="AD599" t="str">
        <f t="shared" si="19"/>
        <v>FLN</v>
      </c>
      <c r="AE599">
        <v>9</v>
      </c>
    </row>
    <row r="600" spans="1:31" ht="15" hidden="1" customHeight="1" x14ac:dyDescent="0.3">
      <c r="A600" t="s">
        <v>415</v>
      </c>
      <c r="C600" t="s">
        <v>184</v>
      </c>
      <c r="E600" t="s">
        <v>243</v>
      </c>
      <c r="F600" t="s">
        <v>155</v>
      </c>
      <c r="G600" s="10">
        <v>41842</v>
      </c>
      <c r="H600" s="10"/>
      <c r="K600">
        <v>3</v>
      </c>
      <c r="M600">
        <v>9</v>
      </c>
      <c r="O600">
        <v>260</v>
      </c>
      <c r="S600">
        <v>15</v>
      </c>
      <c r="V600">
        <v>3</v>
      </c>
      <c r="Z600">
        <f t="shared" si="18"/>
        <v>24</v>
      </c>
      <c r="AD600" t="str">
        <f t="shared" si="19"/>
        <v>FLN</v>
      </c>
      <c r="AE600">
        <v>9</v>
      </c>
    </row>
    <row r="601" spans="1:31" ht="15" hidden="1" customHeight="1" x14ac:dyDescent="0.3">
      <c r="A601" t="s">
        <v>415</v>
      </c>
      <c r="C601" t="s">
        <v>184</v>
      </c>
      <c r="E601" t="s">
        <v>243</v>
      </c>
      <c r="F601" t="s">
        <v>155</v>
      </c>
      <c r="G601" s="10">
        <v>41842</v>
      </c>
      <c r="H601" s="10"/>
      <c r="K601">
        <v>4</v>
      </c>
      <c r="M601">
        <v>9</v>
      </c>
      <c r="O601">
        <v>291</v>
      </c>
      <c r="S601">
        <v>14</v>
      </c>
      <c r="V601">
        <v>3</v>
      </c>
      <c r="Z601">
        <f t="shared" si="18"/>
        <v>23</v>
      </c>
      <c r="AD601" t="str">
        <f t="shared" si="19"/>
        <v>FLN</v>
      </c>
      <c r="AE601">
        <v>9</v>
      </c>
    </row>
    <row r="602" spans="1:31" ht="15" hidden="1" customHeight="1" x14ac:dyDescent="0.3">
      <c r="A602" t="s">
        <v>415</v>
      </c>
      <c r="C602" t="s">
        <v>184</v>
      </c>
      <c r="E602" t="s">
        <v>243</v>
      </c>
      <c r="F602" t="s">
        <v>155</v>
      </c>
      <c r="G602" s="10">
        <v>41842</v>
      </c>
      <c r="H602" s="10"/>
      <c r="K602">
        <v>5</v>
      </c>
      <c r="M602">
        <v>9</v>
      </c>
      <c r="O602">
        <v>281</v>
      </c>
      <c r="Z602" t="str">
        <f t="shared" si="18"/>
        <v/>
      </c>
      <c r="AD602" t="str">
        <f t="shared" si="19"/>
        <v>FLN</v>
      </c>
      <c r="AE602">
        <v>9</v>
      </c>
    </row>
    <row r="603" spans="1:31" ht="15" hidden="1" customHeight="1" x14ac:dyDescent="0.3">
      <c r="A603" t="s">
        <v>415</v>
      </c>
      <c r="C603" t="s">
        <v>179</v>
      </c>
      <c r="E603" t="s">
        <v>243</v>
      </c>
      <c r="F603" t="s">
        <v>155</v>
      </c>
      <c r="G603" s="10">
        <v>41842</v>
      </c>
      <c r="H603" s="10"/>
      <c r="J603" t="s">
        <v>179</v>
      </c>
      <c r="K603">
        <v>1</v>
      </c>
      <c r="M603">
        <v>8</v>
      </c>
      <c r="O603">
        <v>270</v>
      </c>
      <c r="S603">
        <v>13</v>
      </c>
      <c r="V603">
        <v>3</v>
      </c>
      <c r="Z603">
        <f t="shared" si="18"/>
        <v>21</v>
      </c>
      <c r="AD603" t="str">
        <f t="shared" si="19"/>
        <v>FLN</v>
      </c>
      <c r="AE603">
        <v>8</v>
      </c>
    </row>
    <row r="604" spans="1:31" ht="15" hidden="1" customHeight="1" x14ac:dyDescent="0.3">
      <c r="A604" t="s">
        <v>415</v>
      </c>
      <c r="C604" t="s">
        <v>179</v>
      </c>
      <c r="E604" t="s">
        <v>243</v>
      </c>
      <c r="F604" t="s">
        <v>155</v>
      </c>
      <c r="G604" s="10">
        <v>41842</v>
      </c>
      <c r="H604" s="10"/>
      <c r="K604">
        <v>2</v>
      </c>
      <c r="M604">
        <v>10</v>
      </c>
      <c r="O604">
        <v>300</v>
      </c>
      <c r="S604">
        <v>15</v>
      </c>
      <c r="V604">
        <v>4</v>
      </c>
      <c r="Z604">
        <f t="shared" si="18"/>
        <v>25</v>
      </c>
      <c r="AD604" t="str">
        <f t="shared" si="19"/>
        <v>FLN</v>
      </c>
      <c r="AE604">
        <v>10</v>
      </c>
    </row>
    <row r="605" spans="1:31" ht="15" hidden="1" customHeight="1" x14ac:dyDescent="0.3">
      <c r="A605" t="s">
        <v>415</v>
      </c>
      <c r="C605" t="s">
        <v>179</v>
      </c>
      <c r="E605" t="s">
        <v>243</v>
      </c>
      <c r="F605" t="s">
        <v>155</v>
      </c>
      <c r="G605" s="10">
        <v>41842</v>
      </c>
      <c r="H605" s="10"/>
      <c r="K605">
        <v>3</v>
      </c>
      <c r="M605">
        <v>9</v>
      </c>
      <c r="O605">
        <v>260</v>
      </c>
      <c r="S605">
        <v>13</v>
      </c>
      <c r="V605">
        <v>3</v>
      </c>
      <c r="Z605">
        <f t="shared" si="18"/>
        <v>22</v>
      </c>
      <c r="AD605" t="str">
        <f t="shared" si="19"/>
        <v>FLN</v>
      </c>
      <c r="AE605">
        <v>9</v>
      </c>
    </row>
    <row r="606" spans="1:31" ht="15" hidden="1" customHeight="1" x14ac:dyDescent="0.3">
      <c r="A606" t="s">
        <v>415</v>
      </c>
      <c r="C606" t="s">
        <v>179</v>
      </c>
      <c r="E606" t="s">
        <v>243</v>
      </c>
      <c r="F606" t="s">
        <v>155</v>
      </c>
      <c r="G606" s="10">
        <v>41842</v>
      </c>
      <c r="H606" s="10"/>
      <c r="K606">
        <v>4</v>
      </c>
      <c r="M606">
        <v>8</v>
      </c>
      <c r="O606">
        <v>245</v>
      </c>
      <c r="S606">
        <v>12</v>
      </c>
      <c r="V606">
        <v>3</v>
      </c>
      <c r="Z606">
        <f t="shared" si="18"/>
        <v>20</v>
      </c>
      <c r="AD606" t="str">
        <f t="shared" si="19"/>
        <v>FLN</v>
      </c>
      <c r="AE606">
        <v>8</v>
      </c>
    </row>
    <row r="607" spans="1:31" ht="15" hidden="1" customHeight="1" x14ac:dyDescent="0.3">
      <c r="A607" t="s">
        <v>415</v>
      </c>
      <c r="C607" t="s">
        <v>179</v>
      </c>
      <c r="E607" t="s">
        <v>243</v>
      </c>
      <c r="F607" t="s">
        <v>155</v>
      </c>
      <c r="G607" s="10">
        <v>41842</v>
      </c>
      <c r="H607" s="10"/>
      <c r="K607">
        <v>5</v>
      </c>
      <c r="M607">
        <v>9</v>
      </c>
      <c r="O607">
        <v>295</v>
      </c>
      <c r="S607">
        <v>13</v>
      </c>
      <c r="V607">
        <v>3</v>
      </c>
      <c r="Z607">
        <f t="shared" si="18"/>
        <v>22</v>
      </c>
      <c r="AD607" t="str">
        <f t="shared" si="19"/>
        <v>FLN</v>
      </c>
      <c r="AE607">
        <v>9</v>
      </c>
    </row>
    <row r="608" spans="1:31" ht="15" hidden="1" customHeight="1" x14ac:dyDescent="0.3">
      <c r="A608" t="s">
        <v>415</v>
      </c>
      <c r="C608" t="s">
        <v>182</v>
      </c>
      <c r="E608" t="s">
        <v>243</v>
      </c>
      <c r="F608" t="s">
        <v>155</v>
      </c>
      <c r="G608" s="10">
        <v>41842</v>
      </c>
      <c r="H608" s="10"/>
      <c r="J608" t="s">
        <v>182</v>
      </c>
      <c r="K608">
        <v>1</v>
      </c>
      <c r="M608">
        <v>8</v>
      </c>
      <c r="Z608" t="str">
        <f t="shared" si="18"/>
        <v/>
      </c>
      <c r="AD608" t="str">
        <f t="shared" si="19"/>
        <v>FLN</v>
      </c>
      <c r="AE608">
        <v>8</v>
      </c>
    </row>
    <row r="609" spans="1:31" ht="15" hidden="1" customHeight="1" x14ac:dyDescent="0.3">
      <c r="A609" t="s">
        <v>415</v>
      </c>
      <c r="C609" t="s">
        <v>182</v>
      </c>
      <c r="E609" t="s">
        <v>243</v>
      </c>
      <c r="F609" t="s">
        <v>155</v>
      </c>
      <c r="G609" s="10">
        <v>41842</v>
      </c>
      <c r="H609" s="10"/>
      <c r="K609">
        <v>2</v>
      </c>
      <c r="M609">
        <v>9</v>
      </c>
      <c r="Z609" t="str">
        <f t="shared" si="18"/>
        <v/>
      </c>
      <c r="AD609" t="str">
        <f t="shared" si="19"/>
        <v>FLN</v>
      </c>
      <c r="AE609">
        <v>9</v>
      </c>
    </row>
    <row r="610" spans="1:31" ht="15" hidden="1" customHeight="1" x14ac:dyDescent="0.3">
      <c r="A610" t="s">
        <v>415</v>
      </c>
      <c r="C610" t="s">
        <v>182</v>
      </c>
      <c r="E610" t="s">
        <v>243</v>
      </c>
      <c r="F610" t="s">
        <v>155</v>
      </c>
      <c r="G610" s="10">
        <v>41842</v>
      </c>
      <c r="H610" s="10"/>
      <c r="K610">
        <v>3</v>
      </c>
      <c r="M610">
        <v>9</v>
      </c>
      <c r="Z610" t="str">
        <f t="shared" si="18"/>
        <v/>
      </c>
      <c r="AD610" t="str">
        <f t="shared" si="19"/>
        <v>FLN</v>
      </c>
      <c r="AE610">
        <v>9</v>
      </c>
    </row>
    <row r="611" spans="1:31" ht="15" hidden="1" customHeight="1" x14ac:dyDescent="0.3">
      <c r="A611" t="s">
        <v>415</v>
      </c>
      <c r="C611" t="s">
        <v>182</v>
      </c>
      <c r="E611" t="s">
        <v>243</v>
      </c>
      <c r="F611" t="s">
        <v>155</v>
      </c>
      <c r="G611" s="10">
        <v>41842</v>
      </c>
      <c r="H611" s="10"/>
      <c r="K611">
        <v>4</v>
      </c>
      <c r="M611">
        <v>10</v>
      </c>
      <c r="Z611" t="str">
        <f t="shared" si="18"/>
        <v/>
      </c>
      <c r="AD611" t="str">
        <f t="shared" si="19"/>
        <v>FLN</v>
      </c>
      <c r="AE611">
        <v>10</v>
      </c>
    </row>
    <row r="612" spans="1:31" ht="15" hidden="1" customHeight="1" x14ac:dyDescent="0.3">
      <c r="A612" t="s">
        <v>415</v>
      </c>
      <c r="C612" t="s">
        <v>182</v>
      </c>
      <c r="E612" t="s">
        <v>243</v>
      </c>
      <c r="F612" t="s">
        <v>155</v>
      </c>
      <c r="G612" s="10">
        <v>41842</v>
      </c>
      <c r="H612" s="10"/>
      <c r="K612">
        <v>5</v>
      </c>
      <c r="M612">
        <v>9</v>
      </c>
      <c r="Z612" t="str">
        <f t="shared" si="18"/>
        <v/>
      </c>
      <c r="AD612" t="str">
        <f t="shared" si="19"/>
        <v>FLN</v>
      </c>
      <c r="AE612">
        <v>9</v>
      </c>
    </row>
    <row r="613" spans="1:31" ht="15" hidden="1" customHeight="1" x14ac:dyDescent="0.3">
      <c r="A613" t="s">
        <v>415</v>
      </c>
      <c r="C613" t="s">
        <v>180</v>
      </c>
      <c r="E613" t="s">
        <v>243</v>
      </c>
      <c r="F613" t="s">
        <v>162</v>
      </c>
      <c r="G613" s="10">
        <v>41842</v>
      </c>
      <c r="H613" s="10"/>
      <c r="J613" t="s">
        <v>180</v>
      </c>
      <c r="K613">
        <v>1</v>
      </c>
      <c r="M613">
        <v>9</v>
      </c>
      <c r="O613">
        <v>385</v>
      </c>
      <c r="S613">
        <v>21</v>
      </c>
      <c r="V613">
        <v>4</v>
      </c>
      <c r="Z613">
        <f t="shared" si="18"/>
        <v>30</v>
      </c>
      <c r="AD613" t="str">
        <f t="shared" si="19"/>
        <v>FLN</v>
      </c>
      <c r="AE613">
        <v>9</v>
      </c>
    </row>
    <row r="614" spans="1:31" ht="15" hidden="1" customHeight="1" x14ac:dyDescent="0.3">
      <c r="A614" t="s">
        <v>415</v>
      </c>
      <c r="C614" t="s">
        <v>181</v>
      </c>
      <c r="E614" t="s">
        <v>243</v>
      </c>
      <c r="F614" t="s">
        <v>162</v>
      </c>
      <c r="G614" s="10">
        <v>41842</v>
      </c>
      <c r="H614" s="10"/>
      <c r="J614" t="s">
        <v>181</v>
      </c>
      <c r="K614">
        <v>1</v>
      </c>
      <c r="M614">
        <v>10</v>
      </c>
      <c r="O614">
        <v>270</v>
      </c>
      <c r="S614">
        <v>19</v>
      </c>
      <c r="Z614">
        <f t="shared" si="18"/>
        <v>29</v>
      </c>
      <c r="AD614" t="str">
        <f t="shared" si="19"/>
        <v>FLN</v>
      </c>
      <c r="AE614">
        <v>10</v>
      </c>
    </row>
    <row r="615" spans="1:31" ht="15" hidden="1" customHeight="1" x14ac:dyDescent="0.3">
      <c r="A615" t="s">
        <v>415</v>
      </c>
      <c r="C615" t="s">
        <v>181</v>
      </c>
      <c r="E615" t="s">
        <v>243</v>
      </c>
      <c r="F615" t="s">
        <v>162</v>
      </c>
      <c r="G615" s="10">
        <v>41842</v>
      </c>
      <c r="H615" s="10"/>
      <c r="K615">
        <v>2</v>
      </c>
      <c r="M615">
        <v>9</v>
      </c>
      <c r="O615">
        <v>280</v>
      </c>
      <c r="S615">
        <v>18</v>
      </c>
      <c r="Z615">
        <f t="shared" si="18"/>
        <v>27</v>
      </c>
      <c r="AD615" t="str">
        <f t="shared" si="19"/>
        <v>FLN</v>
      </c>
      <c r="AE615">
        <v>9</v>
      </c>
    </row>
    <row r="616" spans="1:31" ht="15" hidden="1" customHeight="1" x14ac:dyDescent="0.3">
      <c r="A616" t="s">
        <v>415</v>
      </c>
      <c r="C616" t="s">
        <v>190</v>
      </c>
      <c r="E616" t="s">
        <v>243</v>
      </c>
      <c r="F616" t="s">
        <v>160</v>
      </c>
      <c r="G616" s="10">
        <v>41842</v>
      </c>
      <c r="H616" s="10"/>
      <c r="J616" t="s">
        <v>190</v>
      </c>
      <c r="K616">
        <v>1</v>
      </c>
      <c r="M616">
        <v>9</v>
      </c>
      <c r="O616">
        <v>340</v>
      </c>
      <c r="S616">
        <v>15</v>
      </c>
      <c r="V616">
        <v>4</v>
      </c>
      <c r="Z616">
        <f t="shared" si="18"/>
        <v>24</v>
      </c>
      <c r="AD616" t="str">
        <f t="shared" si="19"/>
        <v>FLN</v>
      </c>
      <c r="AE616">
        <v>9</v>
      </c>
    </row>
    <row r="617" spans="1:31" ht="15" hidden="1" customHeight="1" x14ac:dyDescent="0.3">
      <c r="A617" t="s">
        <v>415</v>
      </c>
      <c r="C617" t="s">
        <v>190</v>
      </c>
      <c r="E617" t="s">
        <v>243</v>
      </c>
      <c r="F617" t="s">
        <v>160</v>
      </c>
      <c r="G617" s="10">
        <v>41842</v>
      </c>
      <c r="H617" s="10"/>
      <c r="K617">
        <v>2</v>
      </c>
      <c r="M617">
        <v>10</v>
      </c>
      <c r="O617">
        <v>342</v>
      </c>
      <c r="S617">
        <v>14</v>
      </c>
      <c r="V617">
        <v>3</v>
      </c>
      <c r="Z617">
        <f t="shared" si="18"/>
        <v>24</v>
      </c>
      <c r="AD617" t="str">
        <f t="shared" si="19"/>
        <v>FLN</v>
      </c>
      <c r="AE617">
        <v>10</v>
      </c>
    </row>
    <row r="618" spans="1:31" ht="15" hidden="1" customHeight="1" x14ac:dyDescent="0.3">
      <c r="A618" t="s">
        <v>415</v>
      </c>
      <c r="C618" t="s">
        <v>190</v>
      </c>
      <c r="E618" t="s">
        <v>243</v>
      </c>
      <c r="F618" t="s">
        <v>160</v>
      </c>
      <c r="G618" s="10">
        <v>41842</v>
      </c>
      <c r="H618" s="10"/>
      <c r="K618">
        <v>3</v>
      </c>
      <c r="M618">
        <v>9</v>
      </c>
      <c r="O618">
        <v>260</v>
      </c>
      <c r="S618">
        <v>18</v>
      </c>
      <c r="V618">
        <v>3</v>
      </c>
      <c r="Z618">
        <f t="shared" si="18"/>
        <v>27</v>
      </c>
      <c r="AD618" t="str">
        <f t="shared" si="19"/>
        <v>FLN</v>
      </c>
      <c r="AE618">
        <v>9</v>
      </c>
    </row>
    <row r="619" spans="1:31" ht="15" hidden="1" customHeight="1" x14ac:dyDescent="0.3">
      <c r="A619" t="s">
        <v>415</v>
      </c>
      <c r="C619" t="s">
        <v>406</v>
      </c>
      <c r="D619">
        <v>16</v>
      </c>
      <c r="E619" t="s">
        <v>243</v>
      </c>
      <c r="F619" t="s">
        <v>160</v>
      </c>
      <c r="G619" s="1">
        <v>41858</v>
      </c>
      <c r="H619" s="1"/>
      <c r="J619" t="s">
        <v>406</v>
      </c>
      <c r="K619">
        <v>1</v>
      </c>
      <c r="M619">
        <v>12</v>
      </c>
      <c r="N619">
        <v>12</v>
      </c>
      <c r="V619">
        <v>3</v>
      </c>
      <c r="Z619" t="str">
        <f t="shared" si="18"/>
        <v/>
      </c>
      <c r="AD619" t="str">
        <f t="shared" si="19"/>
        <v>FLN</v>
      </c>
    </row>
    <row r="620" spans="1:31" ht="15" hidden="1" customHeight="1" x14ac:dyDescent="0.3">
      <c r="A620" t="s">
        <v>415</v>
      </c>
      <c r="C620" t="s">
        <v>406</v>
      </c>
      <c r="D620">
        <v>16</v>
      </c>
      <c r="E620" t="s">
        <v>243</v>
      </c>
      <c r="F620" t="s">
        <v>160</v>
      </c>
      <c r="G620" s="1">
        <v>41858</v>
      </c>
      <c r="H620" s="1"/>
      <c r="K620">
        <v>2</v>
      </c>
      <c r="M620">
        <v>12</v>
      </c>
      <c r="N620">
        <v>12</v>
      </c>
      <c r="V620">
        <v>3</v>
      </c>
      <c r="Z620" t="str">
        <f t="shared" si="18"/>
        <v/>
      </c>
      <c r="AD620" t="str">
        <f t="shared" si="19"/>
        <v>FLN</v>
      </c>
    </row>
    <row r="621" spans="1:31" ht="15" hidden="1" customHeight="1" x14ac:dyDescent="0.3">
      <c r="A621" t="s">
        <v>415</v>
      </c>
      <c r="C621" t="s">
        <v>406</v>
      </c>
      <c r="D621">
        <v>16</v>
      </c>
      <c r="E621" t="s">
        <v>243</v>
      </c>
      <c r="F621" t="s">
        <v>160</v>
      </c>
      <c r="G621" s="1">
        <v>41858</v>
      </c>
      <c r="H621" s="1"/>
      <c r="K621">
        <v>3</v>
      </c>
      <c r="M621">
        <v>17</v>
      </c>
      <c r="N621">
        <v>17</v>
      </c>
      <c r="V621">
        <v>3</v>
      </c>
      <c r="Z621" t="str">
        <f t="shared" si="18"/>
        <v/>
      </c>
      <c r="AD621" t="str">
        <f t="shared" si="19"/>
        <v>FLN</v>
      </c>
    </row>
    <row r="622" spans="1:31" ht="15" hidden="1" customHeight="1" x14ac:dyDescent="0.3">
      <c r="A622" t="s">
        <v>415</v>
      </c>
      <c r="C622" t="s">
        <v>406</v>
      </c>
      <c r="D622">
        <v>16</v>
      </c>
      <c r="E622" t="s">
        <v>243</v>
      </c>
      <c r="F622" t="s">
        <v>160</v>
      </c>
      <c r="G622" s="1">
        <v>41858</v>
      </c>
      <c r="H622" s="1"/>
      <c r="K622">
        <v>4</v>
      </c>
      <c r="M622" s="4">
        <v>18</v>
      </c>
      <c r="N622">
        <v>18</v>
      </c>
      <c r="R622">
        <v>2</v>
      </c>
      <c r="U622" t="s">
        <v>103</v>
      </c>
      <c r="Z622" t="str">
        <f t="shared" si="18"/>
        <v/>
      </c>
      <c r="AD622" t="str">
        <f t="shared" si="19"/>
        <v>FLN</v>
      </c>
      <c r="AE622">
        <v>16</v>
      </c>
    </row>
    <row r="623" spans="1:31" ht="15" hidden="1" customHeight="1" x14ac:dyDescent="0.3">
      <c r="A623" t="s">
        <v>415</v>
      </c>
      <c r="C623" t="s">
        <v>405</v>
      </c>
      <c r="D623">
        <v>16</v>
      </c>
      <c r="E623" t="s">
        <v>243</v>
      </c>
      <c r="F623" t="s">
        <v>160</v>
      </c>
      <c r="G623" s="1">
        <v>41858</v>
      </c>
      <c r="H623" s="1"/>
      <c r="J623" t="s">
        <v>405</v>
      </c>
      <c r="K623">
        <v>1</v>
      </c>
      <c r="M623">
        <v>12</v>
      </c>
      <c r="N623">
        <v>12</v>
      </c>
      <c r="U623" t="s">
        <v>20</v>
      </c>
      <c r="V623">
        <v>3</v>
      </c>
      <c r="Z623" t="str">
        <f t="shared" si="18"/>
        <v/>
      </c>
      <c r="AD623" t="str">
        <f t="shared" si="19"/>
        <v>FLN</v>
      </c>
    </row>
    <row r="624" spans="1:31" ht="15" hidden="1" customHeight="1" x14ac:dyDescent="0.3">
      <c r="A624" t="s">
        <v>415</v>
      </c>
      <c r="C624" t="s">
        <v>405</v>
      </c>
      <c r="D624">
        <v>16</v>
      </c>
      <c r="E624" t="s">
        <v>243</v>
      </c>
      <c r="F624" t="s">
        <v>160</v>
      </c>
      <c r="G624" s="1">
        <v>41858</v>
      </c>
      <c r="H624" s="1"/>
      <c r="K624">
        <v>2</v>
      </c>
      <c r="M624">
        <v>13</v>
      </c>
      <c r="N624">
        <v>13</v>
      </c>
      <c r="U624" t="s">
        <v>20</v>
      </c>
      <c r="V624">
        <v>4</v>
      </c>
      <c r="Z624" t="str">
        <f t="shared" si="18"/>
        <v/>
      </c>
      <c r="AD624" t="str">
        <f t="shared" si="19"/>
        <v>FLN</v>
      </c>
    </row>
    <row r="625" spans="1:31" ht="15" hidden="1" customHeight="1" x14ac:dyDescent="0.3">
      <c r="A625" t="s">
        <v>415</v>
      </c>
      <c r="C625" t="s">
        <v>405</v>
      </c>
      <c r="D625">
        <v>16</v>
      </c>
      <c r="E625" t="s">
        <v>243</v>
      </c>
      <c r="F625" t="s">
        <v>160</v>
      </c>
      <c r="G625" s="1">
        <v>41858</v>
      </c>
      <c r="H625" s="1"/>
      <c r="K625">
        <v>3</v>
      </c>
      <c r="M625" s="4">
        <v>16</v>
      </c>
      <c r="N625">
        <v>16</v>
      </c>
      <c r="R625">
        <v>2</v>
      </c>
      <c r="U625" t="s">
        <v>103</v>
      </c>
      <c r="Z625" t="str">
        <f>IF(S625="","",SUM(AE625+R625+S625))</f>
        <v/>
      </c>
      <c r="AD625" t="str">
        <f t="shared" si="19"/>
        <v>FLN</v>
      </c>
      <c r="AE625">
        <v>14</v>
      </c>
    </row>
    <row r="626" spans="1:31" ht="15" hidden="1" customHeight="1" x14ac:dyDescent="0.3">
      <c r="A626" t="s">
        <v>415</v>
      </c>
      <c r="C626" t="s">
        <v>405</v>
      </c>
      <c r="D626">
        <v>16</v>
      </c>
      <c r="E626" t="s">
        <v>243</v>
      </c>
      <c r="F626" t="s">
        <v>160</v>
      </c>
      <c r="G626" s="1">
        <v>41858</v>
      </c>
      <c r="H626" s="1"/>
      <c r="K626">
        <v>4</v>
      </c>
      <c r="M626" s="4">
        <v>18</v>
      </c>
      <c r="N626">
        <v>18</v>
      </c>
      <c r="R626">
        <v>4</v>
      </c>
      <c r="U626" t="s">
        <v>103</v>
      </c>
      <c r="Z626" t="str">
        <f>IF(S626="","",SUM(AE626+R626+S626))</f>
        <v/>
      </c>
      <c r="AD626" t="str">
        <f t="shared" si="19"/>
        <v>FLN</v>
      </c>
      <c r="AE626">
        <v>14</v>
      </c>
    </row>
    <row r="627" spans="1:31" ht="15" hidden="1" customHeight="1" x14ac:dyDescent="0.3">
      <c r="A627" t="s">
        <v>415</v>
      </c>
      <c r="C627" t="s">
        <v>252</v>
      </c>
      <c r="E627" t="s">
        <v>243</v>
      </c>
      <c r="F627" t="s">
        <v>160</v>
      </c>
      <c r="G627" s="1">
        <v>41858</v>
      </c>
      <c r="H627" s="1"/>
      <c r="J627" t="s">
        <v>252</v>
      </c>
      <c r="K627">
        <v>1</v>
      </c>
      <c r="M627">
        <v>11</v>
      </c>
      <c r="O627">
        <v>350</v>
      </c>
      <c r="S627">
        <v>15</v>
      </c>
      <c r="V627">
        <v>4</v>
      </c>
      <c r="Z627">
        <f t="shared" ref="Z627:Z690" si="20">IF(S627="","",SUM(M627+R627+S627))</f>
        <v>26</v>
      </c>
      <c r="AD627" t="str">
        <f t="shared" si="19"/>
        <v>FLN</v>
      </c>
    </row>
    <row r="628" spans="1:31" ht="15" hidden="1" customHeight="1" x14ac:dyDescent="0.3">
      <c r="A628" t="s">
        <v>415</v>
      </c>
      <c r="C628" t="s">
        <v>252</v>
      </c>
      <c r="E628" t="s">
        <v>243</v>
      </c>
      <c r="F628" t="s">
        <v>160</v>
      </c>
      <c r="G628" s="1">
        <v>41858</v>
      </c>
      <c r="H628" s="1"/>
      <c r="K628">
        <v>2</v>
      </c>
      <c r="M628">
        <v>9</v>
      </c>
      <c r="O628">
        <v>260</v>
      </c>
      <c r="S628">
        <v>11</v>
      </c>
      <c r="V628">
        <v>5</v>
      </c>
      <c r="Z628">
        <f t="shared" si="20"/>
        <v>20</v>
      </c>
      <c r="AD628" t="str">
        <f t="shared" si="19"/>
        <v>FLN</v>
      </c>
    </row>
    <row r="629" spans="1:31" ht="15" hidden="1" customHeight="1" x14ac:dyDescent="0.3">
      <c r="A629" t="s">
        <v>415</v>
      </c>
      <c r="C629" t="s">
        <v>252</v>
      </c>
      <c r="E629" t="s">
        <v>243</v>
      </c>
      <c r="F629" t="s">
        <v>160</v>
      </c>
      <c r="G629" s="1">
        <v>41858</v>
      </c>
      <c r="H629" s="1"/>
      <c r="K629">
        <v>3</v>
      </c>
      <c r="M629">
        <v>15</v>
      </c>
      <c r="Z629" t="str">
        <f t="shared" si="20"/>
        <v/>
      </c>
      <c r="AD629" t="str">
        <f t="shared" si="19"/>
        <v>FLN</v>
      </c>
    </row>
    <row r="630" spans="1:31" ht="15" hidden="1" customHeight="1" x14ac:dyDescent="0.3">
      <c r="A630" t="s">
        <v>416</v>
      </c>
      <c r="B630">
        <f t="shared" ref="B630:B693" si="21">300000+C630</f>
        <v>300072</v>
      </c>
      <c r="C630">
        <v>72</v>
      </c>
      <c r="D630">
        <f>VLOOKUP($B630,TrialDesign!$E$2:$I$1147,5,FALSE)</f>
        <v>16</v>
      </c>
      <c r="E630" t="str">
        <f>VLOOKUP($B630,TrialDesign!$E$2:$I$1147,3,FALSE)</f>
        <v>Full</v>
      </c>
      <c r="F630" t="str">
        <f>VLOOKUP($B630,TrialDesign!$E$2:$I$1147,4,FALSE)</f>
        <v>Amarok</v>
      </c>
      <c r="G630" s="1">
        <v>41775</v>
      </c>
      <c r="H630" s="1" t="str">
        <f>VLOOKUP(B630,TrialDesign!$E$2:$J$1147,6,FALSE)</f>
        <v>Full_16h</v>
      </c>
      <c r="J630">
        <v>72</v>
      </c>
      <c r="K630">
        <v>1</v>
      </c>
      <c r="L630">
        <v>0</v>
      </c>
      <c r="M630">
        <v>2</v>
      </c>
      <c r="N630">
        <v>3</v>
      </c>
      <c r="O630">
        <v>53</v>
      </c>
      <c r="Q630">
        <v>51</v>
      </c>
      <c r="R630">
        <v>3</v>
      </c>
      <c r="S630">
        <v>2</v>
      </c>
      <c r="T630">
        <v>0</v>
      </c>
      <c r="U630" t="s">
        <v>71</v>
      </c>
      <c r="W630">
        <f>VLOOKUP(H630&amp;"_"&amp;M630+1,'Leaf lengths'!$J$6:$Q$104,VLOOKUP(F630,'Leaf lengths'!$S$1:$T$6,2,FALSE),FALSE)</f>
        <v>137.14285714285714</v>
      </c>
      <c r="X630">
        <f t="shared" ref="X630:X693" si="22">IF(OR(N630="",M630=N630),0,Q630/W630)</f>
        <v>0.37187500000000001</v>
      </c>
      <c r="Y630">
        <f>X630+M630</f>
        <v>2.3718750000000002</v>
      </c>
      <c r="Z630">
        <f t="shared" si="20"/>
        <v>7</v>
      </c>
      <c r="AD630" t="str">
        <f t="shared" si="19"/>
        <v/>
      </c>
      <c r="AE630">
        <v>2</v>
      </c>
    </row>
    <row r="631" spans="1:31" ht="15" hidden="1" customHeight="1" x14ac:dyDescent="0.3">
      <c r="A631" t="s">
        <v>416</v>
      </c>
      <c r="B631">
        <f t="shared" si="21"/>
        <v>300072</v>
      </c>
      <c r="C631">
        <v>72</v>
      </c>
      <c r="D631">
        <f>VLOOKUP($B631,TrialDesign!$E$2:$I$1147,5,FALSE)</f>
        <v>16</v>
      </c>
      <c r="E631" t="str">
        <f>VLOOKUP($B631,TrialDesign!$E$2:$I$1147,3,FALSE)</f>
        <v>Full</v>
      </c>
      <c r="F631" t="str">
        <f>VLOOKUP($B631,TrialDesign!$E$2:$I$1147,4,FALSE)</f>
        <v>Amarok</v>
      </c>
      <c r="G631" s="1">
        <v>41775</v>
      </c>
      <c r="H631" s="1" t="str">
        <f>VLOOKUP(B631,TrialDesign!$E$2:$J$1147,6,FALSE)</f>
        <v>Full_16h</v>
      </c>
      <c r="K631">
        <v>2</v>
      </c>
      <c r="L631">
        <v>0</v>
      </c>
      <c r="M631">
        <v>2</v>
      </c>
      <c r="N631">
        <v>3</v>
      </c>
      <c r="O631">
        <v>44</v>
      </c>
      <c r="P631">
        <v>58</v>
      </c>
      <c r="Q631">
        <v>106</v>
      </c>
      <c r="W631">
        <f>VLOOKUP(H631&amp;"_"&amp;M631+1,'Leaf lengths'!$J$6:$Q$104,VLOOKUP(F631,'Leaf lengths'!$S$1:$T$6,2,FALSE),FALSE)</f>
        <v>137.14285714285714</v>
      </c>
      <c r="X631">
        <f t="shared" si="22"/>
        <v>0.7729166666666667</v>
      </c>
      <c r="Y631">
        <f t="shared" ref="Y631:Y694" si="23">X631+M631</f>
        <v>2.7729166666666667</v>
      </c>
      <c r="Z631" t="str">
        <f t="shared" si="20"/>
        <v/>
      </c>
      <c r="AD631" t="str">
        <f t="shared" si="19"/>
        <v/>
      </c>
      <c r="AE631">
        <v>2</v>
      </c>
    </row>
    <row r="632" spans="1:31" ht="15" hidden="1" customHeight="1" x14ac:dyDescent="0.3">
      <c r="A632" t="s">
        <v>416</v>
      </c>
      <c r="B632">
        <f t="shared" si="21"/>
        <v>300072</v>
      </c>
      <c r="C632">
        <v>72</v>
      </c>
      <c r="D632">
        <f>VLOOKUP($B632,TrialDesign!$E$2:$I$1147,5,FALSE)</f>
        <v>16</v>
      </c>
      <c r="E632" t="str">
        <f>VLOOKUP($B632,TrialDesign!$E$2:$I$1147,3,FALSE)</f>
        <v>Full</v>
      </c>
      <c r="F632" t="str">
        <f>VLOOKUP($B632,TrialDesign!$E$2:$I$1147,4,FALSE)</f>
        <v>Amarok</v>
      </c>
      <c r="G632" s="1">
        <v>41775</v>
      </c>
      <c r="H632" s="1" t="str">
        <f>VLOOKUP(B632,TrialDesign!$E$2:$J$1147,6,FALSE)</f>
        <v>Full_16h</v>
      </c>
      <c r="K632">
        <v>3</v>
      </c>
      <c r="L632">
        <v>0</v>
      </c>
      <c r="M632">
        <v>2</v>
      </c>
      <c r="N632">
        <v>3</v>
      </c>
      <c r="O632">
        <v>32</v>
      </c>
      <c r="P632">
        <v>32</v>
      </c>
      <c r="Q632">
        <v>40</v>
      </c>
      <c r="R632">
        <v>3</v>
      </c>
      <c r="S632">
        <v>2</v>
      </c>
      <c r="T632">
        <v>0</v>
      </c>
      <c r="U632" t="s">
        <v>71</v>
      </c>
      <c r="W632">
        <f>VLOOKUP(H632&amp;"_"&amp;M632+1,'Leaf lengths'!$J$6:$Q$104,VLOOKUP(F632,'Leaf lengths'!$S$1:$T$6,2,FALSE),FALSE)</f>
        <v>137.14285714285714</v>
      </c>
      <c r="X632">
        <f t="shared" si="22"/>
        <v>0.29166666666666669</v>
      </c>
      <c r="Y632">
        <f t="shared" si="23"/>
        <v>2.2916666666666665</v>
      </c>
      <c r="Z632">
        <f t="shared" si="20"/>
        <v>7</v>
      </c>
      <c r="AD632" t="str">
        <f t="shared" si="19"/>
        <v/>
      </c>
      <c r="AE632">
        <v>2</v>
      </c>
    </row>
    <row r="633" spans="1:31" ht="15" hidden="1" customHeight="1" x14ac:dyDescent="0.3">
      <c r="A633" t="s">
        <v>416</v>
      </c>
      <c r="B633">
        <f t="shared" si="21"/>
        <v>300091</v>
      </c>
      <c r="C633">
        <v>91</v>
      </c>
      <c r="D633">
        <f>VLOOKUP($B633,TrialDesign!$E$2:$I$1147,5,FALSE)</f>
        <v>16</v>
      </c>
      <c r="E633" t="str">
        <f>VLOOKUP($B633,TrialDesign!$E$2:$I$1147,3,FALSE)</f>
        <v>Full</v>
      </c>
      <c r="F633" t="str">
        <f>VLOOKUP($B633,TrialDesign!$E$2:$I$1147,4,FALSE)</f>
        <v>Amarok</v>
      </c>
      <c r="G633" s="1">
        <v>41775</v>
      </c>
      <c r="H633" s="1" t="str">
        <f>VLOOKUP(B633,TrialDesign!$E$2:$J$1147,6,FALSE)</f>
        <v>Full_16h</v>
      </c>
      <c r="J633">
        <v>91</v>
      </c>
      <c r="K633">
        <v>1</v>
      </c>
      <c r="L633">
        <v>0</v>
      </c>
      <c r="M633">
        <v>3</v>
      </c>
      <c r="N633">
        <v>4</v>
      </c>
      <c r="O633">
        <v>52</v>
      </c>
      <c r="Q633">
        <v>111</v>
      </c>
      <c r="R633">
        <v>3</v>
      </c>
      <c r="S633">
        <v>4</v>
      </c>
      <c r="T633">
        <v>0</v>
      </c>
      <c r="U633" t="s">
        <v>71</v>
      </c>
      <c r="W633">
        <f>VLOOKUP(H633&amp;"_"&amp;M633+1,'Leaf lengths'!$J$6:$Q$104,VLOOKUP(F633,'Leaf lengths'!$S$1:$T$6,2,FALSE),FALSE)</f>
        <v>161.4</v>
      </c>
      <c r="X633">
        <f t="shared" si="22"/>
        <v>0.68773234200743494</v>
      </c>
      <c r="Y633">
        <f t="shared" si="23"/>
        <v>3.6877323420074348</v>
      </c>
      <c r="Z633">
        <f t="shared" si="20"/>
        <v>10</v>
      </c>
      <c r="AD633" t="str">
        <f t="shared" si="19"/>
        <v/>
      </c>
      <c r="AE633">
        <v>3</v>
      </c>
    </row>
    <row r="634" spans="1:31" ht="15" hidden="1" customHeight="1" x14ac:dyDescent="0.3">
      <c r="A634" t="s">
        <v>416</v>
      </c>
      <c r="B634">
        <f t="shared" si="21"/>
        <v>300091</v>
      </c>
      <c r="C634">
        <v>91</v>
      </c>
      <c r="D634">
        <f>VLOOKUP($B634,TrialDesign!$E$2:$I$1147,5,FALSE)</f>
        <v>16</v>
      </c>
      <c r="E634" t="str">
        <f>VLOOKUP($B634,TrialDesign!$E$2:$I$1147,3,FALSE)</f>
        <v>Full</v>
      </c>
      <c r="F634" t="str">
        <f>VLOOKUP($B634,TrialDesign!$E$2:$I$1147,4,FALSE)</f>
        <v>Amarok</v>
      </c>
      <c r="G634" s="1">
        <v>41775</v>
      </c>
      <c r="H634" s="1" t="str">
        <f>VLOOKUP(B634,TrialDesign!$E$2:$J$1147,6,FALSE)</f>
        <v>Full_16h</v>
      </c>
      <c r="K634">
        <v>2</v>
      </c>
      <c r="L634">
        <v>0</v>
      </c>
      <c r="M634">
        <v>3</v>
      </c>
      <c r="N634">
        <v>4</v>
      </c>
      <c r="O634">
        <v>50</v>
      </c>
      <c r="P634">
        <v>170</v>
      </c>
      <c r="Q634">
        <v>75</v>
      </c>
      <c r="R634">
        <v>3</v>
      </c>
      <c r="S634">
        <v>3</v>
      </c>
      <c r="T634">
        <v>0</v>
      </c>
      <c r="U634" t="s">
        <v>71</v>
      </c>
      <c r="W634">
        <f>VLOOKUP(H634&amp;"_"&amp;M634+1,'Leaf lengths'!$J$6:$Q$104,VLOOKUP(F634,'Leaf lengths'!$S$1:$T$6,2,FALSE),FALSE)</f>
        <v>161.4</v>
      </c>
      <c r="X634">
        <f t="shared" si="22"/>
        <v>0.46468401486988847</v>
      </c>
      <c r="Y634">
        <f t="shared" si="23"/>
        <v>3.4646840148698885</v>
      </c>
      <c r="Z634">
        <f t="shared" si="20"/>
        <v>9</v>
      </c>
      <c r="AD634" t="str">
        <f t="shared" si="19"/>
        <v/>
      </c>
      <c r="AE634">
        <v>3</v>
      </c>
    </row>
    <row r="635" spans="1:31" ht="15" hidden="1" customHeight="1" x14ac:dyDescent="0.3">
      <c r="A635" t="s">
        <v>416</v>
      </c>
      <c r="B635">
        <f t="shared" si="21"/>
        <v>300091</v>
      </c>
      <c r="C635">
        <v>91</v>
      </c>
      <c r="D635">
        <f>VLOOKUP($B635,TrialDesign!$E$2:$I$1147,5,FALSE)</f>
        <v>16</v>
      </c>
      <c r="E635" t="str">
        <f>VLOOKUP($B635,TrialDesign!$E$2:$I$1147,3,FALSE)</f>
        <v>Full</v>
      </c>
      <c r="F635" t="str">
        <f>VLOOKUP($B635,TrialDesign!$E$2:$I$1147,4,FALSE)</f>
        <v>Amarok</v>
      </c>
      <c r="G635" s="1">
        <v>41775</v>
      </c>
      <c r="H635" s="1" t="str">
        <f>VLOOKUP(B635,TrialDesign!$E$2:$J$1147,6,FALSE)</f>
        <v>Full_16h</v>
      </c>
      <c r="K635">
        <v>3</v>
      </c>
      <c r="L635">
        <v>0</v>
      </c>
      <c r="M635">
        <v>3</v>
      </c>
      <c r="N635">
        <v>4</v>
      </c>
      <c r="O635">
        <v>31</v>
      </c>
      <c r="P635">
        <v>65</v>
      </c>
      <c r="Q635">
        <v>46</v>
      </c>
      <c r="R635">
        <v>3</v>
      </c>
      <c r="S635">
        <v>2</v>
      </c>
      <c r="T635">
        <v>0</v>
      </c>
      <c r="U635" t="s">
        <v>71</v>
      </c>
      <c r="W635">
        <f>VLOOKUP(H635&amp;"_"&amp;M635+1,'Leaf lengths'!$J$6:$Q$104,VLOOKUP(F635,'Leaf lengths'!$S$1:$T$6,2,FALSE),FALSE)</f>
        <v>161.4</v>
      </c>
      <c r="X635">
        <f t="shared" si="22"/>
        <v>0.28500619578686492</v>
      </c>
      <c r="Y635">
        <f t="shared" si="23"/>
        <v>3.285006195786865</v>
      </c>
      <c r="Z635">
        <f t="shared" si="20"/>
        <v>8</v>
      </c>
      <c r="AD635" t="str">
        <f t="shared" si="19"/>
        <v/>
      </c>
      <c r="AE635">
        <v>3</v>
      </c>
    </row>
    <row r="636" spans="1:31" ht="15" hidden="1" customHeight="1" x14ac:dyDescent="0.3">
      <c r="A636" t="s">
        <v>416</v>
      </c>
      <c r="B636">
        <f t="shared" si="21"/>
        <v>300245</v>
      </c>
      <c r="C636">
        <v>245</v>
      </c>
      <c r="D636">
        <f>VLOOKUP($B636,TrialDesign!$E$2:$I$1147,5,FALSE)</f>
        <v>16</v>
      </c>
      <c r="E636" t="str">
        <f>VLOOKUP($B636,TrialDesign!$E$2:$I$1147,3,FALSE)</f>
        <v>Full</v>
      </c>
      <c r="F636" t="str">
        <f>VLOOKUP($B636,TrialDesign!$E$2:$I$1147,4,FALSE)</f>
        <v>Amarok</v>
      </c>
      <c r="G636" s="1">
        <v>41775</v>
      </c>
      <c r="H636" s="1" t="str">
        <f>VLOOKUP(B636,TrialDesign!$E$2:$J$1147,6,FALSE)</f>
        <v>Full_16h</v>
      </c>
      <c r="J636">
        <v>245</v>
      </c>
      <c r="K636">
        <v>1</v>
      </c>
      <c r="L636">
        <v>0</v>
      </c>
      <c r="M636">
        <v>3</v>
      </c>
      <c r="N636">
        <v>4</v>
      </c>
      <c r="O636">
        <v>61</v>
      </c>
      <c r="Q636">
        <v>118</v>
      </c>
      <c r="R636">
        <v>3</v>
      </c>
      <c r="S636">
        <v>4</v>
      </c>
      <c r="T636">
        <v>0</v>
      </c>
      <c r="U636" t="s">
        <v>71</v>
      </c>
      <c r="W636">
        <f>VLOOKUP(H636&amp;"_"&amp;M636+1,'Leaf lengths'!$J$6:$Q$104,VLOOKUP(F636,'Leaf lengths'!$S$1:$T$6,2,FALSE),FALSE)</f>
        <v>161.4</v>
      </c>
      <c r="X636">
        <f t="shared" si="22"/>
        <v>0.73110285006195785</v>
      </c>
      <c r="Y636">
        <f t="shared" si="23"/>
        <v>3.7311028500619576</v>
      </c>
      <c r="Z636">
        <f t="shared" si="20"/>
        <v>10</v>
      </c>
      <c r="AD636" t="str">
        <f t="shared" si="19"/>
        <v/>
      </c>
      <c r="AE636">
        <v>3</v>
      </c>
    </row>
    <row r="637" spans="1:31" ht="15" hidden="1" customHeight="1" x14ac:dyDescent="0.3">
      <c r="A637" t="s">
        <v>416</v>
      </c>
      <c r="B637">
        <f t="shared" si="21"/>
        <v>300245</v>
      </c>
      <c r="C637">
        <v>245</v>
      </c>
      <c r="D637">
        <f>VLOOKUP($B637,TrialDesign!$E$2:$I$1147,5,FALSE)</f>
        <v>16</v>
      </c>
      <c r="E637" t="str">
        <f>VLOOKUP($B637,TrialDesign!$E$2:$I$1147,3,FALSE)</f>
        <v>Full</v>
      </c>
      <c r="F637" t="str">
        <f>VLOOKUP($B637,TrialDesign!$E$2:$I$1147,4,FALSE)</f>
        <v>Amarok</v>
      </c>
      <c r="G637" s="1">
        <v>41775</v>
      </c>
      <c r="H637" s="1" t="str">
        <f>VLOOKUP(B637,TrialDesign!$E$2:$J$1147,6,FALSE)</f>
        <v>Full_16h</v>
      </c>
      <c r="K637">
        <v>2</v>
      </c>
      <c r="L637">
        <v>1</v>
      </c>
      <c r="M637">
        <v>3</v>
      </c>
      <c r="N637">
        <v>4</v>
      </c>
      <c r="O637">
        <v>61</v>
      </c>
      <c r="P637">
        <v>160</v>
      </c>
      <c r="Q637">
        <v>126</v>
      </c>
      <c r="R637">
        <v>3</v>
      </c>
      <c r="S637">
        <v>4</v>
      </c>
      <c r="T637">
        <v>0</v>
      </c>
      <c r="U637" t="s">
        <v>71</v>
      </c>
      <c r="W637">
        <f>VLOOKUP(H637&amp;"_"&amp;M637+1,'Leaf lengths'!$J$6:$Q$104,VLOOKUP(F637,'Leaf lengths'!$S$1:$T$6,2,FALSE),FALSE)</f>
        <v>161.4</v>
      </c>
      <c r="X637">
        <f t="shared" si="22"/>
        <v>0.7806691449814126</v>
      </c>
      <c r="Y637">
        <f t="shared" si="23"/>
        <v>3.7806691449814127</v>
      </c>
      <c r="Z637">
        <f t="shared" si="20"/>
        <v>10</v>
      </c>
      <c r="AD637" t="str">
        <f t="shared" si="19"/>
        <v/>
      </c>
      <c r="AE637">
        <v>3</v>
      </c>
    </row>
    <row r="638" spans="1:31" ht="15" hidden="1" customHeight="1" x14ac:dyDescent="0.3">
      <c r="A638" t="s">
        <v>416</v>
      </c>
      <c r="B638">
        <f t="shared" si="21"/>
        <v>300245</v>
      </c>
      <c r="C638">
        <v>245</v>
      </c>
      <c r="D638">
        <f>VLOOKUP($B638,TrialDesign!$E$2:$I$1147,5,FALSE)</f>
        <v>16</v>
      </c>
      <c r="E638" t="str">
        <f>VLOOKUP($B638,TrialDesign!$E$2:$I$1147,3,FALSE)</f>
        <v>Full</v>
      </c>
      <c r="F638" t="str">
        <f>VLOOKUP($B638,TrialDesign!$E$2:$I$1147,4,FALSE)</f>
        <v>Amarok</v>
      </c>
      <c r="G638" s="1">
        <v>41775</v>
      </c>
      <c r="H638" s="1" t="str">
        <f>VLOOKUP(B638,TrialDesign!$E$2:$J$1147,6,FALSE)</f>
        <v>Full_16h</v>
      </c>
      <c r="K638">
        <v>3</v>
      </c>
      <c r="L638">
        <v>0</v>
      </c>
      <c r="M638">
        <v>3</v>
      </c>
      <c r="N638">
        <v>4</v>
      </c>
      <c r="O638">
        <v>61</v>
      </c>
      <c r="P638">
        <v>159</v>
      </c>
      <c r="Q638">
        <v>89</v>
      </c>
      <c r="R638">
        <v>3</v>
      </c>
      <c r="S638">
        <v>3</v>
      </c>
      <c r="T638">
        <v>0</v>
      </c>
      <c r="U638" t="s">
        <v>71</v>
      </c>
      <c r="W638">
        <f>VLOOKUP(H638&amp;"_"&amp;M638+1,'Leaf lengths'!$J$6:$Q$104,VLOOKUP(F638,'Leaf lengths'!$S$1:$T$6,2,FALSE),FALSE)</f>
        <v>161.4</v>
      </c>
      <c r="X638">
        <f t="shared" si="22"/>
        <v>0.55142503097893436</v>
      </c>
      <c r="Y638">
        <f t="shared" si="23"/>
        <v>3.5514250309789341</v>
      </c>
      <c r="Z638">
        <f t="shared" si="20"/>
        <v>9</v>
      </c>
      <c r="AD638" t="str">
        <f t="shared" si="19"/>
        <v/>
      </c>
      <c r="AE638">
        <v>3</v>
      </c>
    </row>
    <row r="639" spans="1:31" ht="15" hidden="1" customHeight="1" x14ac:dyDescent="0.3">
      <c r="A639" t="s">
        <v>416</v>
      </c>
      <c r="B639">
        <f t="shared" si="21"/>
        <v>300245</v>
      </c>
      <c r="C639">
        <v>245</v>
      </c>
      <c r="D639">
        <f>VLOOKUP($B639,TrialDesign!$E$2:$I$1147,5,FALSE)</f>
        <v>16</v>
      </c>
      <c r="E639" t="str">
        <f>VLOOKUP($B639,TrialDesign!$E$2:$I$1147,3,FALSE)</f>
        <v>Full</v>
      </c>
      <c r="F639" t="str">
        <f>VLOOKUP($B639,TrialDesign!$E$2:$I$1147,4,FALSE)</f>
        <v>Amarok</v>
      </c>
      <c r="G639" s="1">
        <v>41775</v>
      </c>
      <c r="H639" s="1" t="str">
        <f>VLOOKUP(B639,TrialDesign!$E$2:$J$1147,6,FALSE)</f>
        <v>Full_16h</v>
      </c>
      <c r="K639">
        <v>4</v>
      </c>
      <c r="L639">
        <v>0</v>
      </c>
      <c r="M639">
        <v>3</v>
      </c>
      <c r="N639">
        <v>4</v>
      </c>
      <c r="O639">
        <v>62</v>
      </c>
      <c r="P639">
        <v>151</v>
      </c>
      <c r="Q639">
        <v>79</v>
      </c>
      <c r="R639">
        <v>3</v>
      </c>
      <c r="S639">
        <v>3</v>
      </c>
      <c r="T639">
        <v>0</v>
      </c>
      <c r="U639" t="s">
        <v>71</v>
      </c>
      <c r="W639">
        <f>VLOOKUP(H639&amp;"_"&amp;M639+1,'Leaf lengths'!$J$6:$Q$104,VLOOKUP(F639,'Leaf lengths'!$S$1:$T$6,2,FALSE),FALSE)</f>
        <v>161.4</v>
      </c>
      <c r="X639">
        <f t="shared" si="22"/>
        <v>0.48946716232961585</v>
      </c>
      <c r="Y639">
        <f t="shared" si="23"/>
        <v>3.4894671623296158</v>
      </c>
      <c r="Z639">
        <f t="shared" si="20"/>
        <v>9</v>
      </c>
      <c r="AD639" t="str">
        <f t="shared" si="19"/>
        <v/>
      </c>
      <c r="AE639">
        <v>3</v>
      </c>
    </row>
    <row r="640" spans="1:31" ht="15" hidden="1" customHeight="1" x14ac:dyDescent="0.3">
      <c r="A640" t="s">
        <v>416</v>
      </c>
      <c r="B640">
        <f t="shared" si="21"/>
        <v>300003</v>
      </c>
      <c r="C640">
        <v>3</v>
      </c>
      <c r="D640">
        <f>VLOOKUP($B640,TrialDesign!$E$2:$I$1147,5,FALSE)</f>
        <v>16</v>
      </c>
      <c r="E640" t="str">
        <f>VLOOKUP($B640,TrialDesign!$E$2:$I$1147,3,FALSE)</f>
        <v>Full</v>
      </c>
      <c r="F640" t="str">
        <f>VLOOKUP($B640,TrialDesign!$E$2:$I$1147,4,FALSE)</f>
        <v>Amarok</v>
      </c>
      <c r="G640" s="1">
        <v>41782</v>
      </c>
      <c r="H640" s="1" t="str">
        <f>VLOOKUP(B640,TrialDesign!$E$2:$J$1147,6,FALSE)</f>
        <v>Full_16h</v>
      </c>
      <c r="J640">
        <v>3</v>
      </c>
      <c r="K640">
        <v>1</v>
      </c>
      <c r="L640">
        <v>1</v>
      </c>
      <c r="M640">
        <v>5</v>
      </c>
      <c r="N640">
        <v>6</v>
      </c>
      <c r="O640">
        <v>75</v>
      </c>
      <c r="Q640">
        <v>131</v>
      </c>
      <c r="R640">
        <v>4</v>
      </c>
      <c r="S640">
        <v>10</v>
      </c>
      <c r="U640" t="s">
        <v>18</v>
      </c>
      <c r="W640">
        <f>VLOOKUP(H640&amp;"_"&amp;M640+1,'Leaf lengths'!$J$6:$Q$104,VLOOKUP(F640,'Leaf lengths'!$S$1:$T$6,2,FALSE),FALSE)</f>
        <v>229</v>
      </c>
      <c r="X640">
        <f t="shared" si="22"/>
        <v>0.57205240174672489</v>
      </c>
      <c r="Y640">
        <f t="shared" si="23"/>
        <v>5.572052401746725</v>
      </c>
      <c r="Z640">
        <f t="shared" si="20"/>
        <v>19</v>
      </c>
      <c r="AD640" t="str">
        <f t="shared" si="19"/>
        <v/>
      </c>
      <c r="AE640">
        <v>5</v>
      </c>
    </row>
    <row r="641" spans="1:31" ht="15" hidden="1" customHeight="1" x14ac:dyDescent="0.3">
      <c r="A641" t="s">
        <v>416</v>
      </c>
      <c r="B641">
        <f t="shared" si="21"/>
        <v>300003</v>
      </c>
      <c r="C641">
        <v>3</v>
      </c>
      <c r="D641">
        <f>VLOOKUP($B641,TrialDesign!$E$2:$I$1147,5,FALSE)</f>
        <v>16</v>
      </c>
      <c r="E641" t="str">
        <f>VLOOKUP($B641,TrialDesign!$E$2:$I$1147,3,FALSE)</f>
        <v>Full</v>
      </c>
      <c r="F641" t="str">
        <f>VLOOKUP($B641,TrialDesign!$E$2:$I$1147,4,FALSE)</f>
        <v>Amarok</v>
      </c>
      <c r="G641" s="1">
        <v>41782</v>
      </c>
      <c r="H641" s="1" t="str">
        <f>VLOOKUP(B641,TrialDesign!$E$2:$J$1147,6,FALSE)</f>
        <v>Full_16h</v>
      </c>
      <c r="K641">
        <v>2</v>
      </c>
      <c r="L641">
        <v>0</v>
      </c>
      <c r="M641">
        <v>4</v>
      </c>
      <c r="N641">
        <v>6</v>
      </c>
      <c r="O641">
        <v>45</v>
      </c>
      <c r="P641">
        <v>147</v>
      </c>
      <c r="Q641">
        <v>50</v>
      </c>
      <c r="R641">
        <v>4</v>
      </c>
      <c r="S641">
        <v>4</v>
      </c>
      <c r="U641" t="s">
        <v>71</v>
      </c>
      <c r="W641">
        <f>VLOOKUP(H641&amp;"_"&amp;M641+1,'Leaf lengths'!$J$6:$Q$104,VLOOKUP(F641,'Leaf lengths'!$S$1:$T$6,2,FALSE),FALSE)</f>
        <v>191.55555555555554</v>
      </c>
      <c r="X641">
        <f t="shared" si="22"/>
        <v>0.26102088167053367</v>
      </c>
      <c r="Y641">
        <f t="shared" si="23"/>
        <v>4.2610208816705333</v>
      </c>
      <c r="Z641">
        <f t="shared" si="20"/>
        <v>12</v>
      </c>
      <c r="AD641" t="str">
        <f t="shared" si="19"/>
        <v/>
      </c>
      <c r="AE641">
        <v>4</v>
      </c>
    </row>
    <row r="642" spans="1:31" ht="15" hidden="1" customHeight="1" x14ac:dyDescent="0.3">
      <c r="A642" t="s">
        <v>416</v>
      </c>
      <c r="B642">
        <f t="shared" si="21"/>
        <v>300146</v>
      </c>
      <c r="C642">
        <v>146</v>
      </c>
      <c r="D642">
        <f>VLOOKUP($B642,TrialDesign!$E$2:$I$1147,5,FALSE)</f>
        <v>16</v>
      </c>
      <c r="E642" t="str">
        <f>VLOOKUP($B642,TrialDesign!$E$2:$I$1147,3,FALSE)</f>
        <v>Full</v>
      </c>
      <c r="F642" t="str">
        <f>VLOOKUP($B642,TrialDesign!$E$2:$I$1147,4,FALSE)</f>
        <v>Amarok</v>
      </c>
      <c r="G642" s="1">
        <v>41782</v>
      </c>
      <c r="H642" s="1" t="str">
        <f>VLOOKUP(B642,TrialDesign!$E$2:$J$1147,6,FALSE)</f>
        <v>Full_16h</v>
      </c>
      <c r="J642">
        <v>146</v>
      </c>
      <c r="K642">
        <v>1</v>
      </c>
      <c r="L642">
        <v>0</v>
      </c>
      <c r="M642">
        <v>5</v>
      </c>
      <c r="N642">
        <v>6</v>
      </c>
      <c r="O642">
        <v>67</v>
      </c>
      <c r="Q642">
        <v>61</v>
      </c>
      <c r="R642">
        <v>3</v>
      </c>
      <c r="S642">
        <v>10</v>
      </c>
      <c r="U642" t="s">
        <v>18</v>
      </c>
      <c r="W642">
        <f>VLOOKUP(H642&amp;"_"&amp;M642+1,'Leaf lengths'!$J$6:$Q$104,VLOOKUP(F642,'Leaf lengths'!$S$1:$T$6,2,FALSE),FALSE)</f>
        <v>229</v>
      </c>
      <c r="X642">
        <f t="shared" si="22"/>
        <v>0.26637554585152839</v>
      </c>
      <c r="Y642">
        <f t="shared" si="23"/>
        <v>5.2663755458515285</v>
      </c>
      <c r="Z642">
        <f t="shared" si="20"/>
        <v>18</v>
      </c>
      <c r="AD642" t="str">
        <f t="shared" si="19"/>
        <v/>
      </c>
      <c r="AE642">
        <v>5</v>
      </c>
    </row>
    <row r="643" spans="1:31" ht="15" hidden="1" customHeight="1" x14ac:dyDescent="0.3">
      <c r="A643" t="s">
        <v>416</v>
      </c>
      <c r="B643">
        <f t="shared" si="21"/>
        <v>300146</v>
      </c>
      <c r="C643">
        <v>146</v>
      </c>
      <c r="D643">
        <f>VLOOKUP($B643,TrialDesign!$E$2:$I$1147,5,FALSE)</f>
        <v>16</v>
      </c>
      <c r="E643" t="str">
        <f>VLOOKUP($B643,TrialDesign!$E$2:$I$1147,3,FALSE)</f>
        <v>Full</v>
      </c>
      <c r="F643" t="str">
        <f>VLOOKUP($B643,TrialDesign!$E$2:$I$1147,4,FALSE)</f>
        <v>Amarok</v>
      </c>
      <c r="G643" s="1">
        <v>41782</v>
      </c>
      <c r="H643" s="1" t="str">
        <f>VLOOKUP(B643,TrialDesign!$E$2:$J$1147,6,FALSE)</f>
        <v>Full_16h</v>
      </c>
      <c r="K643">
        <v>2</v>
      </c>
      <c r="L643">
        <v>0</v>
      </c>
      <c r="M643">
        <v>4</v>
      </c>
      <c r="N643">
        <v>6</v>
      </c>
      <c r="O643">
        <v>56</v>
      </c>
      <c r="P643">
        <v>160</v>
      </c>
      <c r="Q643">
        <v>20</v>
      </c>
      <c r="R643">
        <v>4</v>
      </c>
      <c r="S643">
        <v>8</v>
      </c>
      <c r="U643" t="s">
        <v>18</v>
      </c>
      <c r="W643">
        <f>VLOOKUP(H643&amp;"_"&amp;M643+1,'Leaf lengths'!$J$6:$Q$104,VLOOKUP(F643,'Leaf lengths'!$S$1:$T$6,2,FALSE),FALSE)</f>
        <v>191.55555555555554</v>
      </c>
      <c r="X643">
        <f t="shared" si="22"/>
        <v>0.10440835266821347</v>
      </c>
      <c r="Y643">
        <f t="shared" si="23"/>
        <v>4.1044083526682131</v>
      </c>
      <c r="Z643">
        <f t="shared" si="20"/>
        <v>16</v>
      </c>
      <c r="AD643" t="str">
        <f t="shared" ref="AD643:AD705" si="24">IF(OR(M643=N643,N643=""),"FLN","")</f>
        <v/>
      </c>
      <c r="AE643">
        <v>4</v>
      </c>
    </row>
    <row r="644" spans="1:31" ht="15" hidden="1" customHeight="1" x14ac:dyDescent="0.3">
      <c r="A644" t="s">
        <v>416</v>
      </c>
      <c r="B644">
        <f t="shared" si="21"/>
        <v>300146</v>
      </c>
      <c r="C644">
        <v>146</v>
      </c>
      <c r="D644">
        <f>VLOOKUP($B644,TrialDesign!$E$2:$I$1147,5,FALSE)</f>
        <v>16</v>
      </c>
      <c r="E644" t="str">
        <f>VLOOKUP($B644,TrialDesign!$E$2:$I$1147,3,FALSE)</f>
        <v>Full</v>
      </c>
      <c r="F644" t="str">
        <f>VLOOKUP($B644,TrialDesign!$E$2:$I$1147,4,FALSE)</f>
        <v>Amarok</v>
      </c>
      <c r="G644" s="1">
        <v>41782</v>
      </c>
      <c r="H644" s="1" t="str">
        <f>VLOOKUP(B644,TrialDesign!$E$2:$J$1147,6,FALSE)</f>
        <v>Full_16h</v>
      </c>
      <c r="K644">
        <v>3</v>
      </c>
      <c r="L644">
        <v>0</v>
      </c>
      <c r="M644">
        <v>4</v>
      </c>
      <c r="N644">
        <v>5</v>
      </c>
      <c r="O644">
        <v>61</v>
      </c>
      <c r="P644">
        <v>170</v>
      </c>
      <c r="Q644">
        <v>150</v>
      </c>
      <c r="R644">
        <v>3</v>
      </c>
      <c r="S644">
        <v>7</v>
      </c>
      <c r="U644" t="s">
        <v>18</v>
      </c>
      <c r="W644">
        <f>VLOOKUP(H644&amp;"_"&amp;M644+1,'Leaf lengths'!$J$6:$Q$104,VLOOKUP(F644,'Leaf lengths'!$S$1:$T$6,2,FALSE),FALSE)</f>
        <v>191.55555555555554</v>
      </c>
      <c r="X644">
        <f t="shared" si="22"/>
        <v>0.78306264501160094</v>
      </c>
      <c r="Y644">
        <f t="shared" si="23"/>
        <v>4.7830626450116007</v>
      </c>
      <c r="Z644">
        <f t="shared" si="20"/>
        <v>14</v>
      </c>
      <c r="AD644" t="str">
        <f t="shared" si="24"/>
        <v/>
      </c>
      <c r="AE644">
        <v>4</v>
      </c>
    </row>
    <row r="645" spans="1:31" ht="15" hidden="1" customHeight="1" x14ac:dyDescent="0.3">
      <c r="A645" t="s">
        <v>416</v>
      </c>
      <c r="B645">
        <f t="shared" si="21"/>
        <v>300183</v>
      </c>
      <c r="C645">
        <v>183</v>
      </c>
      <c r="D645">
        <f>VLOOKUP($B645,TrialDesign!$E$2:$I$1147,5,FALSE)</f>
        <v>16</v>
      </c>
      <c r="E645" t="str">
        <f>VLOOKUP($B645,TrialDesign!$E$2:$I$1147,3,FALSE)</f>
        <v>Full</v>
      </c>
      <c r="F645" t="str">
        <f>VLOOKUP($B645,TrialDesign!$E$2:$I$1147,4,FALSE)</f>
        <v>Amarok</v>
      </c>
      <c r="G645" s="1">
        <v>41782</v>
      </c>
      <c r="H645" s="1" t="str">
        <f>VLOOKUP(B645,TrialDesign!$E$2:$J$1147,6,FALSE)</f>
        <v>Full_16h</v>
      </c>
      <c r="J645">
        <v>183</v>
      </c>
      <c r="K645">
        <v>1</v>
      </c>
      <c r="L645">
        <v>0</v>
      </c>
      <c r="M645">
        <v>4</v>
      </c>
      <c r="N645">
        <v>5</v>
      </c>
      <c r="O645">
        <v>60</v>
      </c>
      <c r="Q645">
        <v>164</v>
      </c>
      <c r="R645">
        <v>5</v>
      </c>
      <c r="S645">
        <v>7</v>
      </c>
      <c r="U645" t="s">
        <v>17</v>
      </c>
      <c r="W645">
        <f>VLOOKUP(H645&amp;"_"&amp;M645+1,'Leaf lengths'!$J$6:$Q$104,VLOOKUP(F645,'Leaf lengths'!$S$1:$T$6,2,FALSE),FALSE)</f>
        <v>191.55555555555554</v>
      </c>
      <c r="X645">
        <f t="shared" si="22"/>
        <v>0.85614849187935038</v>
      </c>
      <c r="Y645">
        <f t="shared" si="23"/>
        <v>4.8561484918793507</v>
      </c>
      <c r="Z645">
        <f t="shared" si="20"/>
        <v>16</v>
      </c>
      <c r="AD645" t="str">
        <f t="shared" si="24"/>
        <v/>
      </c>
      <c r="AE645">
        <v>4</v>
      </c>
    </row>
    <row r="646" spans="1:31" ht="15" hidden="1" customHeight="1" x14ac:dyDescent="0.3">
      <c r="A646" t="s">
        <v>416</v>
      </c>
      <c r="B646">
        <f t="shared" si="21"/>
        <v>300183</v>
      </c>
      <c r="C646">
        <v>183</v>
      </c>
      <c r="D646">
        <f>VLOOKUP($B646,TrialDesign!$E$2:$I$1147,5,FALSE)</f>
        <v>16</v>
      </c>
      <c r="E646" t="str">
        <f>VLOOKUP($B646,TrialDesign!$E$2:$I$1147,3,FALSE)</f>
        <v>Full</v>
      </c>
      <c r="F646" t="str">
        <f>VLOOKUP($B646,TrialDesign!$E$2:$I$1147,4,FALSE)</f>
        <v>Amarok</v>
      </c>
      <c r="G646" s="1">
        <v>41782</v>
      </c>
      <c r="H646" s="1" t="str">
        <f>VLOOKUP(B646,TrialDesign!$E$2:$J$1147,6,FALSE)</f>
        <v>Full_16h</v>
      </c>
      <c r="K646">
        <v>2</v>
      </c>
      <c r="L646">
        <v>0</v>
      </c>
      <c r="M646">
        <v>3</v>
      </c>
      <c r="N646">
        <v>4</v>
      </c>
      <c r="O646">
        <v>55</v>
      </c>
      <c r="P646">
        <v>132</v>
      </c>
      <c r="Q646">
        <v>129</v>
      </c>
      <c r="R646">
        <v>4</v>
      </c>
      <c r="S646">
        <v>3</v>
      </c>
      <c r="U646" t="s">
        <v>71</v>
      </c>
      <c r="W646">
        <f>VLOOKUP(H646&amp;"_"&amp;M646+1,'Leaf lengths'!$J$6:$Q$104,VLOOKUP(F646,'Leaf lengths'!$S$1:$T$6,2,FALSE),FALSE)</f>
        <v>161.4</v>
      </c>
      <c r="X646">
        <f t="shared" si="22"/>
        <v>0.7992565055762082</v>
      </c>
      <c r="Y646">
        <f t="shared" si="23"/>
        <v>3.7992565055762082</v>
      </c>
      <c r="Z646">
        <f t="shared" si="20"/>
        <v>10</v>
      </c>
      <c r="AD646" t="str">
        <f t="shared" si="24"/>
        <v/>
      </c>
      <c r="AE646">
        <v>3</v>
      </c>
    </row>
    <row r="647" spans="1:31" ht="15" hidden="1" customHeight="1" x14ac:dyDescent="0.3">
      <c r="A647" t="s">
        <v>416</v>
      </c>
      <c r="B647">
        <f t="shared" si="21"/>
        <v>300183</v>
      </c>
      <c r="C647">
        <v>183</v>
      </c>
      <c r="D647">
        <f>VLOOKUP($B647,TrialDesign!$E$2:$I$1147,5,FALSE)</f>
        <v>16</v>
      </c>
      <c r="E647" t="str">
        <f>VLOOKUP($B647,TrialDesign!$E$2:$I$1147,3,FALSE)</f>
        <v>Full</v>
      </c>
      <c r="F647" t="str">
        <f>VLOOKUP($B647,TrialDesign!$E$2:$I$1147,4,FALSE)</f>
        <v>Amarok</v>
      </c>
      <c r="G647" s="1">
        <v>41782</v>
      </c>
      <c r="H647" s="1" t="str">
        <f>VLOOKUP(B647,TrialDesign!$E$2:$J$1147,6,FALSE)</f>
        <v>Full_16h</v>
      </c>
      <c r="K647">
        <v>3</v>
      </c>
      <c r="L647">
        <v>0</v>
      </c>
      <c r="M647">
        <v>3</v>
      </c>
      <c r="N647">
        <v>4</v>
      </c>
      <c r="O647">
        <v>73</v>
      </c>
      <c r="P647">
        <v>123</v>
      </c>
      <c r="Q647">
        <v>40</v>
      </c>
      <c r="R647">
        <v>4</v>
      </c>
      <c r="S647">
        <v>2</v>
      </c>
      <c r="U647" t="s">
        <v>71</v>
      </c>
      <c r="W647">
        <f>VLOOKUP(H647&amp;"_"&amp;M647+1,'Leaf lengths'!$J$6:$Q$104,VLOOKUP(F647,'Leaf lengths'!$S$1:$T$6,2,FALSE),FALSE)</f>
        <v>161.4</v>
      </c>
      <c r="X647">
        <f t="shared" si="22"/>
        <v>0.24783147459727384</v>
      </c>
      <c r="Y647">
        <f t="shared" si="23"/>
        <v>3.2478314745972741</v>
      </c>
      <c r="Z647">
        <f t="shared" si="20"/>
        <v>9</v>
      </c>
      <c r="AD647" t="str">
        <f t="shared" si="24"/>
        <v/>
      </c>
      <c r="AE647">
        <v>3</v>
      </c>
    </row>
    <row r="648" spans="1:31" ht="15" hidden="1" customHeight="1" x14ac:dyDescent="0.3">
      <c r="A648" t="s">
        <v>416</v>
      </c>
      <c r="B648">
        <f t="shared" si="21"/>
        <v>300022</v>
      </c>
      <c r="C648">
        <v>22</v>
      </c>
      <c r="D648">
        <f>VLOOKUP($B648,TrialDesign!$E$2:$I$1147,5,FALSE)</f>
        <v>16</v>
      </c>
      <c r="E648" t="str">
        <f>VLOOKUP($B648,TrialDesign!$E$2:$I$1147,3,FALSE)</f>
        <v>Full</v>
      </c>
      <c r="F648" t="str">
        <f>VLOOKUP($B648,TrialDesign!$E$2:$I$1147,4,FALSE)</f>
        <v>Amarok</v>
      </c>
      <c r="G648" s="1">
        <v>41787</v>
      </c>
      <c r="H648" s="1" t="str">
        <f>VLOOKUP(B648,TrialDesign!$E$2:$J$1147,6,FALSE)</f>
        <v>Full_16h</v>
      </c>
      <c r="J648">
        <v>22</v>
      </c>
      <c r="K648">
        <v>1</v>
      </c>
      <c r="L648">
        <v>2</v>
      </c>
      <c r="M648">
        <v>5</v>
      </c>
      <c r="N648">
        <v>6</v>
      </c>
      <c r="O648">
        <v>66</v>
      </c>
      <c r="Q648">
        <v>86</v>
      </c>
      <c r="R648">
        <v>3</v>
      </c>
      <c r="S648">
        <v>6</v>
      </c>
      <c r="U648" t="s">
        <v>71</v>
      </c>
      <c r="W648">
        <f>VLOOKUP(H648&amp;"_"&amp;M648+1,'Leaf lengths'!$J$6:$Q$104,VLOOKUP(F648,'Leaf lengths'!$S$1:$T$6,2,FALSE),FALSE)</f>
        <v>229</v>
      </c>
      <c r="X648">
        <f t="shared" si="22"/>
        <v>0.37554585152838427</v>
      </c>
      <c r="Y648">
        <f t="shared" si="23"/>
        <v>5.3755458515283845</v>
      </c>
      <c r="Z648">
        <f t="shared" si="20"/>
        <v>14</v>
      </c>
      <c r="AD648" t="str">
        <f t="shared" si="24"/>
        <v/>
      </c>
      <c r="AE648">
        <v>5</v>
      </c>
    </row>
    <row r="649" spans="1:31" ht="15" hidden="1" customHeight="1" x14ac:dyDescent="0.3">
      <c r="A649" t="s">
        <v>416</v>
      </c>
      <c r="B649">
        <f t="shared" si="21"/>
        <v>300022</v>
      </c>
      <c r="C649">
        <v>22</v>
      </c>
      <c r="D649">
        <f>VLOOKUP($B649,TrialDesign!$E$2:$I$1147,5,FALSE)</f>
        <v>16</v>
      </c>
      <c r="E649" t="str">
        <f>VLOOKUP($B649,TrialDesign!$E$2:$I$1147,3,FALSE)</f>
        <v>Full</v>
      </c>
      <c r="F649" t="str">
        <f>VLOOKUP($B649,TrialDesign!$E$2:$I$1147,4,FALSE)</f>
        <v>Amarok</v>
      </c>
      <c r="G649" s="1">
        <v>41787</v>
      </c>
      <c r="H649" s="1" t="str">
        <f>VLOOKUP(B649,TrialDesign!$E$2:$J$1147,6,FALSE)</f>
        <v>Full_16h</v>
      </c>
      <c r="K649">
        <v>2</v>
      </c>
      <c r="L649">
        <v>1</v>
      </c>
      <c r="M649">
        <v>5</v>
      </c>
      <c r="N649">
        <v>6</v>
      </c>
      <c r="O649">
        <v>83</v>
      </c>
      <c r="P649">
        <v>216</v>
      </c>
      <c r="Q649">
        <v>172</v>
      </c>
      <c r="R649">
        <v>3</v>
      </c>
      <c r="S649">
        <v>14</v>
      </c>
      <c r="T649">
        <v>10</v>
      </c>
      <c r="U649" t="s">
        <v>21</v>
      </c>
      <c r="V649">
        <v>1</v>
      </c>
      <c r="W649">
        <f>VLOOKUP(H649&amp;"_"&amp;M649+1,'Leaf lengths'!$J$6:$Q$104,VLOOKUP(F649,'Leaf lengths'!$S$1:$T$6,2,FALSE),FALSE)</f>
        <v>229</v>
      </c>
      <c r="X649">
        <f t="shared" si="22"/>
        <v>0.75109170305676853</v>
      </c>
      <c r="Y649">
        <f t="shared" si="23"/>
        <v>5.751091703056769</v>
      </c>
      <c r="Z649">
        <f t="shared" si="20"/>
        <v>22</v>
      </c>
      <c r="AD649" t="str">
        <f t="shared" si="24"/>
        <v/>
      </c>
      <c r="AE649">
        <v>5</v>
      </c>
    </row>
    <row r="650" spans="1:31" ht="15" hidden="1" customHeight="1" x14ac:dyDescent="0.3">
      <c r="A650" t="s">
        <v>416</v>
      </c>
      <c r="B650">
        <f t="shared" si="21"/>
        <v>300022</v>
      </c>
      <c r="C650">
        <v>22</v>
      </c>
      <c r="D650">
        <f>VLOOKUP($B650,TrialDesign!$E$2:$I$1147,5,FALSE)</f>
        <v>16</v>
      </c>
      <c r="E650" t="str">
        <f>VLOOKUP($B650,TrialDesign!$E$2:$I$1147,3,FALSE)</f>
        <v>Full</v>
      </c>
      <c r="F650" t="str">
        <f>VLOOKUP($B650,TrialDesign!$E$2:$I$1147,4,FALSE)</f>
        <v>Amarok</v>
      </c>
      <c r="G650" s="1">
        <v>41787</v>
      </c>
      <c r="H650" s="1" t="str">
        <f>VLOOKUP(B650,TrialDesign!$E$2:$J$1147,6,FALSE)</f>
        <v>Full_16h</v>
      </c>
      <c r="K650">
        <v>3</v>
      </c>
      <c r="L650">
        <v>0</v>
      </c>
      <c r="M650">
        <v>5</v>
      </c>
      <c r="N650">
        <v>6</v>
      </c>
      <c r="O650">
        <v>87</v>
      </c>
      <c r="P650">
        <v>185</v>
      </c>
      <c r="Q650">
        <v>25</v>
      </c>
      <c r="R650">
        <v>3</v>
      </c>
      <c r="S650">
        <v>14</v>
      </c>
      <c r="T650">
        <v>15</v>
      </c>
      <c r="U650" t="s">
        <v>21</v>
      </c>
      <c r="V650">
        <v>2</v>
      </c>
      <c r="W650">
        <f>VLOOKUP(H650&amp;"_"&amp;M650+1,'Leaf lengths'!$J$6:$Q$104,VLOOKUP(F650,'Leaf lengths'!$S$1:$T$6,2,FALSE),FALSE)</f>
        <v>229</v>
      </c>
      <c r="X650">
        <f t="shared" si="22"/>
        <v>0.1091703056768559</v>
      </c>
      <c r="Y650">
        <f t="shared" si="23"/>
        <v>5.109170305676856</v>
      </c>
      <c r="Z650">
        <f t="shared" si="20"/>
        <v>22</v>
      </c>
      <c r="AD650" t="str">
        <f t="shared" si="24"/>
        <v/>
      </c>
      <c r="AE650">
        <v>5</v>
      </c>
    </row>
    <row r="651" spans="1:31" ht="15" hidden="1" customHeight="1" x14ac:dyDescent="0.3">
      <c r="A651" t="s">
        <v>416</v>
      </c>
      <c r="B651">
        <f t="shared" si="21"/>
        <v>300022</v>
      </c>
      <c r="C651">
        <v>22</v>
      </c>
      <c r="D651">
        <f>VLOOKUP($B651,TrialDesign!$E$2:$I$1147,5,FALSE)</f>
        <v>16</v>
      </c>
      <c r="E651" t="str">
        <f>VLOOKUP($B651,TrialDesign!$E$2:$I$1147,3,FALSE)</f>
        <v>Full</v>
      </c>
      <c r="F651" t="str">
        <f>VLOOKUP($B651,TrialDesign!$E$2:$I$1147,4,FALSE)</f>
        <v>Amarok</v>
      </c>
      <c r="G651" s="1">
        <v>41787</v>
      </c>
      <c r="H651" s="1" t="str">
        <f>VLOOKUP(B651,TrialDesign!$E$2:$J$1147,6,FALSE)</f>
        <v>Full_16h</v>
      </c>
      <c r="K651">
        <v>4</v>
      </c>
      <c r="L651">
        <v>0</v>
      </c>
      <c r="M651">
        <v>5</v>
      </c>
      <c r="N651">
        <v>6</v>
      </c>
      <c r="O651">
        <v>57</v>
      </c>
      <c r="P651">
        <v>177</v>
      </c>
      <c r="Q651">
        <v>162</v>
      </c>
      <c r="R651">
        <v>4</v>
      </c>
      <c r="S651">
        <v>14</v>
      </c>
      <c r="U651" t="s">
        <v>72</v>
      </c>
      <c r="V651">
        <v>0</v>
      </c>
      <c r="W651">
        <f>VLOOKUP(H651&amp;"_"&amp;M651+1,'Leaf lengths'!$J$6:$Q$104,VLOOKUP(F651,'Leaf lengths'!$S$1:$T$6,2,FALSE),FALSE)</f>
        <v>229</v>
      </c>
      <c r="X651">
        <f t="shared" si="22"/>
        <v>0.70742358078602618</v>
      </c>
      <c r="Y651">
        <f t="shared" si="23"/>
        <v>5.7074235807860259</v>
      </c>
      <c r="Z651">
        <f t="shared" si="20"/>
        <v>23</v>
      </c>
      <c r="AD651" t="str">
        <f t="shared" si="24"/>
        <v/>
      </c>
      <c r="AE651">
        <v>5</v>
      </c>
    </row>
    <row r="652" spans="1:31" ht="15" hidden="1" customHeight="1" x14ac:dyDescent="0.3">
      <c r="A652" t="s">
        <v>416</v>
      </c>
      <c r="B652">
        <f t="shared" si="21"/>
        <v>300079</v>
      </c>
      <c r="C652">
        <v>79</v>
      </c>
      <c r="D652">
        <f>VLOOKUP($B652,TrialDesign!$E$2:$I$1147,5,FALSE)</f>
        <v>16</v>
      </c>
      <c r="E652" t="str">
        <f>VLOOKUP($B652,TrialDesign!$E$2:$I$1147,3,FALSE)</f>
        <v>Full</v>
      </c>
      <c r="F652" t="str">
        <f>VLOOKUP($B652,TrialDesign!$E$2:$I$1147,4,FALSE)</f>
        <v>Amarok</v>
      </c>
      <c r="G652" s="1">
        <v>41787</v>
      </c>
      <c r="H652" s="1" t="str">
        <f>VLOOKUP(B652,TrialDesign!$E$2:$J$1147,6,FALSE)</f>
        <v>Full_16h</v>
      </c>
      <c r="J652">
        <v>79</v>
      </c>
      <c r="K652">
        <v>1</v>
      </c>
      <c r="L652">
        <v>1</v>
      </c>
      <c r="M652">
        <v>5</v>
      </c>
      <c r="N652">
        <v>6</v>
      </c>
      <c r="O652">
        <v>77</v>
      </c>
      <c r="Q652">
        <v>181</v>
      </c>
      <c r="R652">
        <v>4</v>
      </c>
      <c r="S652">
        <v>12</v>
      </c>
      <c r="U652" t="s">
        <v>18</v>
      </c>
      <c r="W652">
        <f>VLOOKUP(H652&amp;"_"&amp;M652+1,'Leaf lengths'!$J$6:$Q$104,VLOOKUP(F652,'Leaf lengths'!$S$1:$T$6,2,FALSE),FALSE)</f>
        <v>229</v>
      </c>
      <c r="X652">
        <f t="shared" si="22"/>
        <v>0.79039301310043664</v>
      </c>
      <c r="Y652">
        <f t="shared" si="23"/>
        <v>5.7903930131004362</v>
      </c>
      <c r="Z652">
        <f t="shared" si="20"/>
        <v>21</v>
      </c>
      <c r="AD652" t="str">
        <f t="shared" si="24"/>
        <v/>
      </c>
      <c r="AE652">
        <v>5</v>
      </c>
    </row>
    <row r="653" spans="1:31" ht="15" hidden="1" customHeight="1" x14ac:dyDescent="0.3">
      <c r="A653" t="s">
        <v>416</v>
      </c>
      <c r="B653">
        <f t="shared" si="21"/>
        <v>300079</v>
      </c>
      <c r="C653">
        <v>79</v>
      </c>
      <c r="D653">
        <f>VLOOKUP($B653,TrialDesign!$E$2:$I$1147,5,FALSE)</f>
        <v>16</v>
      </c>
      <c r="E653" t="str">
        <f>VLOOKUP($B653,TrialDesign!$E$2:$I$1147,3,FALSE)</f>
        <v>Full</v>
      </c>
      <c r="F653" t="str">
        <f>VLOOKUP($B653,TrialDesign!$E$2:$I$1147,4,FALSE)</f>
        <v>Amarok</v>
      </c>
      <c r="G653" s="1">
        <v>41787</v>
      </c>
      <c r="H653" s="1" t="str">
        <f>VLOOKUP(B653,TrialDesign!$E$2:$J$1147,6,FALSE)</f>
        <v>Full_16h</v>
      </c>
      <c r="K653">
        <v>2</v>
      </c>
      <c r="L653">
        <v>0</v>
      </c>
      <c r="M653">
        <v>4</v>
      </c>
      <c r="N653">
        <v>5</v>
      </c>
      <c r="O653">
        <v>60</v>
      </c>
      <c r="P653">
        <v>157</v>
      </c>
      <c r="Q653">
        <v>143</v>
      </c>
      <c r="R653">
        <v>4</v>
      </c>
      <c r="S653">
        <v>13</v>
      </c>
      <c r="U653" t="s">
        <v>18</v>
      </c>
      <c r="W653">
        <f>VLOOKUP(H653&amp;"_"&amp;M653+1,'Leaf lengths'!$J$6:$Q$104,VLOOKUP(F653,'Leaf lengths'!$S$1:$T$6,2,FALSE),FALSE)</f>
        <v>191.55555555555554</v>
      </c>
      <c r="X653">
        <f t="shared" si="22"/>
        <v>0.74651972157772628</v>
      </c>
      <c r="Y653">
        <f t="shared" si="23"/>
        <v>4.7465197215777266</v>
      </c>
      <c r="Z653">
        <f t="shared" si="20"/>
        <v>21</v>
      </c>
      <c r="AD653" t="str">
        <f t="shared" si="24"/>
        <v/>
      </c>
      <c r="AE653">
        <v>4</v>
      </c>
    </row>
    <row r="654" spans="1:31" ht="15" hidden="1" customHeight="1" x14ac:dyDescent="0.3">
      <c r="A654" t="s">
        <v>416</v>
      </c>
      <c r="B654">
        <f t="shared" si="21"/>
        <v>300079</v>
      </c>
      <c r="C654">
        <v>79</v>
      </c>
      <c r="D654">
        <f>VLOOKUP($B654,TrialDesign!$E$2:$I$1147,5,FALSE)</f>
        <v>16</v>
      </c>
      <c r="E654" t="str">
        <f>VLOOKUP($B654,TrialDesign!$E$2:$I$1147,3,FALSE)</f>
        <v>Full</v>
      </c>
      <c r="F654" t="str">
        <f>VLOOKUP($B654,TrialDesign!$E$2:$I$1147,4,FALSE)</f>
        <v>Amarok</v>
      </c>
      <c r="G654" s="1">
        <v>41787</v>
      </c>
      <c r="H654" s="1" t="str">
        <f>VLOOKUP(B654,TrialDesign!$E$2:$J$1147,6,FALSE)</f>
        <v>Full_16h</v>
      </c>
      <c r="K654">
        <v>3</v>
      </c>
      <c r="L654">
        <v>0</v>
      </c>
      <c r="M654">
        <v>4</v>
      </c>
      <c r="N654">
        <v>5</v>
      </c>
      <c r="O654">
        <v>55</v>
      </c>
      <c r="P654">
        <v>173</v>
      </c>
      <c r="Q654">
        <v>146</v>
      </c>
      <c r="R654">
        <v>5</v>
      </c>
      <c r="S654">
        <v>6</v>
      </c>
      <c r="U654" t="s">
        <v>71</v>
      </c>
      <c r="W654">
        <f>VLOOKUP(H654&amp;"_"&amp;M654+1,'Leaf lengths'!$J$6:$Q$104,VLOOKUP(F654,'Leaf lengths'!$S$1:$T$6,2,FALSE),FALSE)</f>
        <v>191.55555555555554</v>
      </c>
      <c r="X654">
        <f t="shared" si="22"/>
        <v>0.7621809744779583</v>
      </c>
      <c r="Y654">
        <f t="shared" si="23"/>
        <v>4.7621809744779586</v>
      </c>
      <c r="Z654">
        <f t="shared" si="20"/>
        <v>15</v>
      </c>
      <c r="AD654" t="str">
        <f t="shared" si="24"/>
        <v/>
      </c>
      <c r="AE654">
        <v>4</v>
      </c>
    </row>
    <row r="655" spans="1:31" ht="15" hidden="1" customHeight="1" x14ac:dyDescent="0.3">
      <c r="A655" t="s">
        <v>416</v>
      </c>
      <c r="B655">
        <f t="shared" si="21"/>
        <v>300122</v>
      </c>
      <c r="C655">
        <v>122</v>
      </c>
      <c r="D655">
        <f>VLOOKUP($B655,TrialDesign!$E$2:$I$1147,5,FALSE)</f>
        <v>16</v>
      </c>
      <c r="E655" t="str">
        <f>VLOOKUP($B655,TrialDesign!$E$2:$I$1147,3,FALSE)</f>
        <v>Full</v>
      </c>
      <c r="F655" t="str">
        <f>VLOOKUP($B655,TrialDesign!$E$2:$I$1147,4,FALSE)</f>
        <v>Amarok</v>
      </c>
      <c r="G655" s="1">
        <v>41787</v>
      </c>
      <c r="H655" s="1" t="str">
        <f>VLOOKUP(B655,TrialDesign!$E$2:$J$1147,6,FALSE)</f>
        <v>Full_16h</v>
      </c>
      <c r="J655">
        <v>122</v>
      </c>
      <c r="K655">
        <v>1</v>
      </c>
      <c r="L655">
        <v>0</v>
      </c>
      <c r="M655">
        <v>6</v>
      </c>
      <c r="N655">
        <v>7</v>
      </c>
      <c r="O655">
        <v>90</v>
      </c>
      <c r="Q655">
        <v>73</v>
      </c>
      <c r="R655">
        <v>3</v>
      </c>
      <c r="S655">
        <v>14</v>
      </c>
      <c r="T655">
        <v>15</v>
      </c>
      <c r="U655" t="s">
        <v>21</v>
      </c>
      <c r="V655">
        <v>2</v>
      </c>
      <c r="W655">
        <f>VLOOKUP(H655&amp;"_"&amp;M655+1,'Leaf lengths'!$J$6:$Q$104,VLOOKUP(F655,'Leaf lengths'!$S$1:$T$6,2,FALSE),FALSE)</f>
        <v>173.2</v>
      </c>
      <c r="X655">
        <f t="shared" si="22"/>
        <v>0.42147806004618943</v>
      </c>
      <c r="Y655">
        <f t="shared" si="23"/>
        <v>6.4214780600461898</v>
      </c>
      <c r="Z655">
        <f t="shared" si="20"/>
        <v>23</v>
      </c>
      <c r="AD655" t="str">
        <f t="shared" si="24"/>
        <v/>
      </c>
      <c r="AE655">
        <v>6</v>
      </c>
    </row>
    <row r="656" spans="1:31" ht="15" hidden="1" customHeight="1" x14ac:dyDescent="0.3">
      <c r="A656" t="s">
        <v>416</v>
      </c>
      <c r="B656">
        <f t="shared" si="21"/>
        <v>300122</v>
      </c>
      <c r="C656">
        <v>122</v>
      </c>
      <c r="D656">
        <f>VLOOKUP($B656,TrialDesign!$E$2:$I$1147,5,FALSE)</f>
        <v>16</v>
      </c>
      <c r="E656" t="str">
        <f>VLOOKUP($B656,TrialDesign!$E$2:$I$1147,3,FALSE)</f>
        <v>Full</v>
      </c>
      <c r="F656" t="str">
        <f>VLOOKUP($B656,TrialDesign!$E$2:$I$1147,4,FALSE)</f>
        <v>Amarok</v>
      </c>
      <c r="G656" s="1">
        <v>41787</v>
      </c>
      <c r="H656" s="1" t="str">
        <f>VLOOKUP(B656,TrialDesign!$E$2:$J$1147,6,FALSE)</f>
        <v>Full_16h</v>
      </c>
      <c r="K656">
        <v>2</v>
      </c>
      <c r="L656">
        <v>1</v>
      </c>
      <c r="M656">
        <v>5</v>
      </c>
      <c r="N656">
        <v>6</v>
      </c>
      <c r="O656">
        <v>73</v>
      </c>
      <c r="P656">
        <v>211</v>
      </c>
      <c r="Q656">
        <v>183</v>
      </c>
      <c r="R656">
        <v>5</v>
      </c>
      <c r="S656">
        <v>11</v>
      </c>
      <c r="T656">
        <v>8</v>
      </c>
      <c r="U656" t="s">
        <v>72</v>
      </c>
      <c r="V656">
        <v>1</v>
      </c>
      <c r="W656">
        <f>VLOOKUP(H656&amp;"_"&amp;M656+1,'Leaf lengths'!$J$6:$Q$104,VLOOKUP(F656,'Leaf lengths'!$S$1:$T$6,2,FALSE),FALSE)</f>
        <v>229</v>
      </c>
      <c r="X656">
        <f t="shared" si="22"/>
        <v>0.79912663755458513</v>
      </c>
      <c r="Y656">
        <f t="shared" si="23"/>
        <v>5.7991266375545854</v>
      </c>
      <c r="Z656">
        <f t="shared" si="20"/>
        <v>21</v>
      </c>
      <c r="AD656" t="str">
        <f t="shared" si="24"/>
        <v/>
      </c>
      <c r="AE656">
        <v>5</v>
      </c>
    </row>
    <row r="657" spans="1:31" ht="15" hidden="1" customHeight="1" x14ac:dyDescent="0.3">
      <c r="A657" t="s">
        <v>416</v>
      </c>
      <c r="B657">
        <f t="shared" si="21"/>
        <v>300122</v>
      </c>
      <c r="C657">
        <v>122</v>
      </c>
      <c r="D657">
        <f>VLOOKUP($B657,TrialDesign!$E$2:$I$1147,5,FALSE)</f>
        <v>16</v>
      </c>
      <c r="E657" t="str">
        <f>VLOOKUP($B657,TrialDesign!$E$2:$I$1147,3,FALSE)</f>
        <v>Full</v>
      </c>
      <c r="F657" t="str">
        <f>VLOOKUP($B657,TrialDesign!$E$2:$I$1147,4,FALSE)</f>
        <v>Amarok</v>
      </c>
      <c r="G657" s="1">
        <v>41787</v>
      </c>
      <c r="H657" s="1" t="str">
        <f>VLOOKUP(B657,TrialDesign!$E$2:$J$1147,6,FALSE)</f>
        <v>Full_16h</v>
      </c>
      <c r="K657">
        <v>3</v>
      </c>
      <c r="L657">
        <v>0</v>
      </c>
      <c r="M657">
        <v>5</v>
      </c>
      <c r="N657">
        <v>6</v>
      </c>
      <c r="O657">
        <v>60</v>
      </c>
      <c r="P657">
        <v>210</v>
      </c>
      <c r="Q657">
        <v>55</v>
      </c>
      <c r="R657">
        <v>4</v>
      </c>
      <c r="S657">
        <v>6</v>
      </c>
      <c r="U657" t="s">
        <v>71</v>
      </c>
      <c r="W657">
        <f>VLOOKUP(H657&amp;"_"&amp;M657+1,'Leaf lengths'!$J$6:$Q$104,VLOOKUP(F657,'Leaf lengths'!$S$1:$T$6,2,FALSE),FALSE)</f>
        <v>229</v>
      </c>
      <c r="X657">
        <f t="shared" si="22"/>
        <v>0.24017467248908297</v>
      </c>
      <c r="Y657">
        <f t="shared" si="23"/>
        <v>5.2401746724890828</v>
      </c>
      <c r="Z657">
        <f t="shared" si="20"/>
        <v>15</v>
      </c>
      <c r="AD657" t="str">
        <f t="shared" si="24"/>
        <v/>
      </c>
      <c r="AE657">
        <v>5</v>
      </c>
    </row>
    <row r="658" spans="1:31" ht="15" hidden="1" customHeight="1" x14ac:dyDescent="0.3">
      <c r="A658" t="s">
        <v>416</v>
      </c>
      <c r="B658">
        <f t="shared" si="21"/>
        <v>300122</v>
      </c>
      <c r="C658">
        <v>122</v>
      </c>
      <c r="D658">
        <f>VLOOKUP($B658,TrialDesign!$E$2:$I$1147,5,FALSE)</f>
        <v>16</v>
      </c>
      <c r="E658" t="str">
        <f>VLOOKUP($B658,TrialDesign!$E$2:$I$1147,3,FALSE)</f>
        <v>Full</v>
      </c>
      <c r="F658" t="str">
        <f>VLOOKUP($B658,TrialDesign!$E$2:$I$1147,4,FALSE)</f>
        <v>Amarok</v>
      </c>
      <c r="G658" s="1">
        <v>41787</v>
      </c>
      <c r="H658" s="1" t="str">
        <f>VLOOKUP(B658,TrialDesign!$E$2:$J$1147,6,FALSE)</f>
        <v>Full_16h</v>
      </c>
      <c r="K658">
        <v>4</v>
      </c>
      <c r="L658">
        <v>0</v>
      </c>
      <c r="M658">
        <v>5</v>
      </c>
      <c r="N658">
        <v>6</v>
      </c>
      <c r="O658">
        <v>56</v>
      </c>
      <c r="P658">
        <v>140</v>
      </c>
      <c r="Q658">
        <v>43</v>
      </c>
      <c r="R658">
        <v>3</v>
      </c>
      <c r="S658">
        <v>10</v>
      </c>
      <c r="U658" t="s">
        <v>18</v>
      </c>
      <c r="W658">
        <f>VLOOKUP(H658&amp;"_"&amp;M658+1,'Leaf lengths'!$J$6:$Q$104,VLOOKUP(F658,'Leaf lengths'!$S$1:$T$6,2,FALSE),FALSE)</f>
        <v>229</v>
      </c>
      <c r="X658">
        <f t="shared" si="22"/>
        <v>0.18777292576419213</v>
      </c>
      <c r="Y658">
        <f t="shared" si="23"/>
        <v>5.1877729257641922</v>
      </c>
      <c r="Z658">
        <f t="shared" si="20"/>
        <v>18</v>
      </c>
      <c r="AD658" t="str">
        <f t="shared" si="24"/>
        <v/>
      </c>
      <c r="AE658">
        <v>5</v>
      </c>
    </row>
    <row r="659" spans="1:31" ht="15" hidden="1" customHeight="1" x14ac:dyDescent="0.3">
      <c r="A659" t="s">
        <v>416</v>
      </c>
      <c r="B659">
        <f t="shared" si="21"/>
        <v>300114</v>
      </c>
      <c r="C659">
        <v>114</v>
      </c>
      <c r="D659">
        <f>VLOOKUP($B659,TrialDesign!$E$2:$I$1147,5,FALSE)</f>
        <v>16</v>
      </c>
      <c r="E659" t="str">
        <f>VLOOKUP($B659,TrialDesign!$E$2:$I$1147,3,FALSE)</f>
        <v>Full</v>
      </c>
      <c r="F659" t="str">
        <f>VLOOKUP($B659,TrialDesign!$E$2:$I$1147,4,FALSE)</f>
        <v>Amarok</v>
      </c>
      <c r="G659" s="1">
        <v>41793</v>
      </c>
      <c r="H659" s="1" t="str">
        <f>VLOOKUP(B659,TrialDesign!$E$2:$J$1147,6,FALSE)</f>
        <v>Full_16h</v>
      </c>
      <c r="J659">
        <v>114</v>
      </c>
      <c r="K659">
        <v>1</v>
      </c>
      <c r="L659">
        <v>1</v>
      </c>
      <c r="M659">
        <v>8</v>
      </c>
      <c r="N659">
        <v>9</v>
      </c>
      <c r="O659">
        <v>116</v>
      </c>
      <c r="Q659">
        <v>50</v>
      </c>
      <c r="R659">
        <v>2</v>
      </c>
      <c r="S659">
        <v>19</v>
      </c>
      <c r="T659">
        <v>23</v>
      </c>
      <c r="U659" t="s">
        <v>103</v>
      </c>
      <c r="V659">
        <v>3</v>
      </c>
      <c r="W659">
        <f>VLOOKUP(H659&amp;"_"&amp;M659+1,'Leaf lengths'!$J$6:$Q$104,VLOOKUP(F659,'Leaf lengths'!$S$1:$T$6,2,FALSE),FALSE)</f>
        <v>154</v>
      </c>
      <c r="X659">
        <f t="shared" si="22"/>
        <v>0.32467532467532467</v>
      </c>
      <c r="Y659">
        <f t="shared" si="23"/>
        <v>8.324675324675324</v>
      </c>
      <c r="Z659">
        <f t="shared" si="20"/>
        <v>29</v>
      </c>
      <c r="AD659" t="str">
        <f t="shared" si="24"/>
        <v/>
      </c>
      <c r="AE659">
        <v>8</v>
      </c>
    </row>
    <row r="660" spans="1:31" ht="15" hidden="1" customHeight="1" x14ac:dyDescent="0.3">
      <c r="A660" t="s">
        <v>416</v>
      </c>
      <c r="B660">
        <f t="shared" si="21"/>
        <v>300114</v>
      </c>
      <c r="C660">
        <v>114</v>
      </c>
      <c r="D660">
        <f>VLOOKUP($B660,TrialDesign!$E$2:$I$1147,5,FALSE)</f>
        <v>16</v>
      </c>
      <c r="E660" t="str">
        <f>VLOOKUP($B660,TrialDesign!$E$2:$I$1147,3,FALSE)</f>
        <v>Full</v>
      </c>
      <c r="F660" t="str">
        <f>VLOOKUP($B660,TrialDesign!$E$2:$I$1147,4,FALSE)</f>
        <v>Amarok</v>
      </c>
      <c r="G660" s="1">
        <v>41793</v>
      </c>
      <c r="H660" s="1" t="str">
        <f>VLOOKUP(B660,TrialDesign!$E$2:$J$1147,6,FALSE)</f>
        <v>Full_16h</v>
      </c>
      <c r="K660">
        <v>2</v>
      </c>
      <c r="L660">
        <v>0</v>
      </c>
      <c r="M660">
        <v>5</v>
      </c>
      <c r="N660">
        <v>7</v>
      </c>
      <c r="O660">
        <v>77</v>
      </c>
      <c r="P660">
        <v>229</v>
      </c>
      <c r="Q660">
        <v>35</v>
      </c>
      <c r="R660">
        <v>3</v>
      </c>
      <c r="S660">
        <v>15</v>
      </c>
      <c r="U660" t="s">
        <v>72</v>
      </c>
      <c r="V660">
        <v>0</v>
      </c>
      <c r="W660">
        <f>VLOOKUP(H660&amp;"_"&amp;M660+1,'Leaf lengths'!$J$6:$Q$104,VLOOKUP(F660,'Leaf lengths'!$S$1:$T$6,2,FALSE),FALSE)</f>
        <v>229</v>
      </c>
      <c r="X660">
        <f t="shared" si="22"/>
        <v>0.15283842794759825</v>
      </c>
      <c r="Y660">
        <f t="shared" si="23"/>
        <v>5.1528384279475983</v>
      </c>
      <c r="Z660">
        <f t="shared" si="20"/>
        <v>23</v>
      </c>
      <c r="AD660" t="str">
        <f t="shared" si="24"/>
        <v/>
      </c>
      <c r="AE660">
        <v>5</v>
      </c>
    </row>
    <row r="661" spans="1:31" ht="15" hidden="1" customHeight="1" x14ac:dyDescent="0.3">
      <c r="A661" t="s">
        <v>416</v>
      </c>
      <c r="B661">
        <f t="shared" si="21"/>
        <v>300114</v>
      </c>
      <c r="C661">
        <v>114</v>
      </c>
      <c r="D661">
        <f>VLOOKUP($B661,TrialDesign!$E$2:$I$1147,5,FALSE)</f>
        <v>16</v>
      </c>
      <c r="E661" t="str">
        <f>VLOOKUP($B661,TrialDesign!$E$2:$I$1147,3,FALSE)</f>
        <v>Full</v>
      </c>
      <c r="F661" t="str">
        <f>VLOOKUP($B661,TrialDesign!$E$2:$I$1147,4,FALSE)</f>
        <v>Amarok</v>
      </c>
      <c r="G661" s="1">
        <v>41793</v>
      </c>
      <c r="H661" s="1" t="str">
        <f>VLOOKUP(B661,TrialDesign!$E$2:$J$1147,6,FALSE)</f>
        <v>Full_16h</v>
      </c>
      <c r="K661">
        <v>3</v>
      </c>
      <c r="L661">
        <v>0</v>
      </c>
      <c r="M661">
        <v>7</v>
      </c>
      <c r="N661">
        <v>8</v>
      </c>
      <c r="O661">
        <v>100</v>
      </c>
      <c r="P661">
        <v>192</v>
      </c>
      <c r="Q661">
        <v>49</v>
      </c>
      <c r="R661">
        <v>2</v>
      </c>
      <c r="S661">
        <v>17</v>
      </c>
      <c r="T661">
        <v>19</v>
      </c>
      <c r="U661" t="s">
        <v>103</v>
      </c>
      <c r="V661">
        <v>2</v>
      </c>
      <c r="W661">
        <f>VLOOKUP(H661&amp;"_"&amp;M661+1,'Leaf lengths'!$J$6:$Q$104,VLOOKUP(F661,'Leaf lengths'!$S$1:$T$6,2,FALSE),FALSE)</f>
        <v>193.66666666666666</v>
      </c>
      <c r="X661">
        <f t="shared" si="22"/>
        <v>0.25301204819277112</v>
      </c>
      <c r="Y661">
        <f t="shared" si="23"/>
        <v>7.2530120481927707</v>
      </c>
      <c r="Z661">
        <f t="shared" si="20"/>
        <v>26</v>
      </c>
      <c r="AD661" t="str">
        <f t="shared" si="24"/>
        <v/>
      </c>
      <c r="AE661">
        <v>7</v>
      </c>
    </row>
    <row r="662" spans="1:31" ht="15" hidden="1" customHeight="1" x14ac:dyDescent="0.3">
      <c r="A662" t="s">
        <v>416</v>
      </c>
      <c r="B662">
        <f t="shared" si="21"/>
        <v>300114</v>
      </c>
      <c r="C662">
        <v>114</v>
      </c>
      <c r="D662">
        <f>VLOOKUP($B662,TrialDesign!$E$2:$I$1147,5,FALSE)</f>
        <v>16</v>
      </c>
      <c r="E662" t="str">
        <f>VLOOKUP($B662,TrialDesign!$E$2:$I$1147,3,FALSE)</f>
        <v>Full</v>
      </c>
      <c r="F662" t="str">
        <f>VLOOKUP($B662,TrialDesign!$E$2:$I$1147,4,FALSE)</f>
        <v>Amarok</v>
      </c>
      <c r="G662" s="1">
        <v>41793</v>
      </c>
      <c r="H662" s="1" t="str">
        <f>VLOOKUP(B662,TrialDesign!$E$2:$J$1147,6,FALSE)</f>
        <v>Full_16h</v>
      </c>
      <c r="K662">
        <v>4</v>
      </c>
      <c r="L662">
        <v>0</v>
      </c>
      <c r="M662">
        <v>5</v>
      </c>
      <c r="N662">
        <v>6</v>
      </c>
      <c r="O662">
        <v>85</v>
      </c>
      <c r="P662">
        <v>200</v>
      </c>
      <c r="Q662">
        <v>206</v>
      </c>
      <c r="R662">
        <v>2</v>
      </c>
      <c r="S662">
        <v>15</v>
      </c>
      <c r="T662">
        <v>12</v>
      </c>
      <c r="U662" t="s">
        <v>103</v>
      </c>
      <c r="V662">
        <v>1</v>
      </c>
      <c r="W662">
        <f>VLOOKUP(H662&amp;"_"&amp;M662+1,'Leaf lengths'!$J$6:$Q$104,VLOOKUP(F662,'Leaf lengths'!$S$1:$T$6,2,FALSE),FALSE)</f>
        <v>229</v>
      </c>
      <c r="X662">
        <f t="shared" si="22"/>
        <v>0.89956331877729256</v>
      </c>
      <c r="Y662">
        <f t="shared" si="23"/>
        <v>5.8995633187772922</v>
      </c>
      <c r="Z662">
        <f t="shared" si="20"/>
        <v>22</v>
      </c>
      <c r="AD662" t="str">
        <f t="shared" si="24"/>
        <v/>
      </c>
      <c r="AE662">
        <v>5</v>
      </c>
    </row>
    <row r="663" spans="1:31" ht="15" hidden="1" customHeight="1" x14ac:dyDescent="0.3">
      <c r="A663" t="s">
        <v>416</v>
      </c>
      <c r="B663">
        <f t="shared" si="21"/>
        <v>300121</v>
      </c>
      <c r="C663">
        <v>121</v>
      </c>
      <c r="D663">
        <f>VLOOKUP($B663,TrialDesign!$E$2:$I$1147,5,FALSE)</f>
        <v>16</v>
      </c>
      <c r="E663" t="str">
        <f>VLOOKUP($B663,TrialDesign!$E$2:$I$1147,3,FALSE)</f>
        <v>Full</v>
      </c>
      <c r="F663" t="str">
        <f>VLOOKUP($B663,TrialDesign!$E$2:$I$1147,4,FALSE)</f>
        <v>Amarok</v>
      </c>
      <c r="G663" s="1">
        <v>41793</v>
      </c>
      <c r="H663" s="1" t="str">
        <f>VLOOKUP(B663,TrialDesign!$E$2:$J$1147,6,FALSE)</f>
        <v>Full_16h</v>
      </c>
      <c r="J663">
        <v>121</v>
      </c>
      <c r="K663">
        <v>1</v>
      </c>
      <c r="L663">
        <v>1</v>
      </c>
      <c r="M663">
        <v>7</v>
      </c>
      <c r="N663">
        <v>8</v>
      </c>
      <c r="O663">
        <v>130</v>
      </c>
      <c r="Q663">
        <v>149</v>
      </c>
      <c r="R663">
        <v>2</v>
      </c>
      <c r="S663">
        <v>19</v>
      </c>
      <c r="T663">
        <v>40</v>
      </c>
      <c r="U663" t="s">
        <v>103</v>
      </c>
      <c r="V663">
        <v>2</v>
      </c>
      <c r="W663">
        <f>VLOOKUP(H663&amp;"_"&amp;M663+1,'Leaf lengths'!$J$6:$Q$104,VLOOKUP(F663,'Leaf lengths'!$S$1:$T$6,2,FALSE),FALSE)</f>
        <v>193.66666666666666</v>
      </c>
      <c r="X663">
        <f t="shared" si="22"/>
        <v>0.76936316695352847</v>
      </c>
      <c r="Y663">
        <f t="shared" si="23"/>
        <v>7.7693631669535286</v>
      </c>
      <c r="Z663">
        <f t="shared" si="20"/>
        <v>28</v>
      </c>
      <c r="AD663" t="str">
        <f t="shared" si="24"/>
        <v/>
      </c>
      <c r="AE663">
        <v>7</v>
      </c>
    </row>
    <row r="664" spans="1:31" ht="15" hidden="1" customHeight="1" x14ac:dyDescent="0.3">
      <c r="A664" t="s">
        <v>416</v>
      </c>
      <c r="B664">
        <f t="shared" si="21"/>
        <v>300121</v>
      </c>
      <c r="C664">
        <v>121</v>
      </c>
      <c r="D664">
        <f>VLOOKUP($B664,TrialDesign!$E$2:$I$1147,5,FALSE)</f>
        <v>16</v>
      </c>
      <c r="E664" t="str">
        <f>VLOOKUP($B664,TrialDesign!$E$2:$I$1147,3,FALSE)</f>
        <v>Full</v>
      </c>
      <c r="F664" t="str">
        <f>VLOOKUP($B664,TrialDesign!$E$2:$I$1147,4,FALSE)</f>
        <v>Amarok</v>
      </c>
      <c r="G664" s="1">
        <v>41793</v>
      </c>
      <c r="H664" s="1" t="str">
        <f>VLOOKUP(B664,TrialDesign!$E$2:$J$1147,6,FALSE)</f>
        <v>Full_16h</v>
      </c>
      <c r="K664">
        <v>2</v>
      </c>
      <c r="L664">
        <v>0</v>
      </c>
      <c r="M664">
        <v>7</v>
      </c>
      <c r="N664">
        <v>8</v>
      </c>
      <c r="O664">
        <v>113</v>
      </c>
      <c r="P664">
        <v>189</v>
      </c>
      <c r="Q664">
        <v>110</v>
      </c>
      <c r="R664">
        <v>2</v>
      </c>
      <c r="S664">
        <v>17</v>
      </c>
      <c r="T664">
        <v>34</v>
      </c>
      <c r="U664" t="s">
        <v>103</v>
      </c>
      <c r="V664">
        <v>2</v>
      </c>
      <c r="W664">
        <f>VLOOKUP(H664&amp;"_"&amp;M664+1,'Leaf lengths'!$J$6:$Q$104,VLOOKUP(F664,'Leaf lengths'!$S$1:$T$6,2,FALSE),FALSE)</f>
        <v>193.66666666666666</v>
      </c>
      <c r="X664">
        <f t="shared" si="22"/>
        <v>0.56798623063683307</v>
      </c>
      <c r="Y664">
        <f t="shared" si="23"/>
        <v>7.5679862306368335</v>
      </c>
      <c r="Z664">
        <f t="shared" si="20"/>
        <v>26</v>
      </c>
      <c r="AD664" t="str">
        <f t="shared" si="24"/>
        <v/>
      </c>
      <c r="AE664">
        <v>7</v>
      </c>
    </row>
    <row r="665" spans="1:31" ht="15" hidden="1" customHeight="1" x14ac:dyDescent="0.3">
      <c r="A665" t="s">
        <v>416</v>
      </c>
      <c r="B665">
        <f t="shared" si="21"/>
        <v>300121</v>
      </c>
      <c r="C665">
        <v>121</v>
      </c>
      <c r="D665">
        <f>VLOOKUP($B665,TrialDesign!$E$2:$I$1147,5,FALSE)</f>
        <v>16</v>
      </c>
      <c r="E665" t="str">
        <f>VLOOKUP($B665,TrialDesign!$E$2:$I$1147,3,FALSE)</f>
        <v>Full</v>
      </c>
      <c r="F665" t="str">
        <f>VLOOKUP($B665,TrialDesign!$E$2:$I$1147,4,FALSE)</f>
        <v>Amarok</v>
      </c>
      <c r="G665" s="1">
        <v>41793</v>
      </c>
      <c r="H665" s="1" t="str">
        <f>VLOOKUP(B665,TrialDesign!$E$2:$J$1147,6,FALSE)</f>
        <v>Full_16h</v>
      </c>
      <c r="K665">
        <v>3</v>
      </c>
      <c r="L665">
        <v>0</v>
      </c>
      <c r="M665">
        <v>6</v>
      </c>
      <c r="N665">
        <v>7</v>
      </c>
      <c r="O665">
        <v>91</v>
      </c>
      <c r="P665">
        <v>160</v>
      </c>
      <c r="Q665">
        <v>40</v>
      </c>
      <c r="R665">
        <v>3</v>
      </c>
      <c r="S665">
        <v>15</v>
      </c>
      <c r="T665">
        <v>30</v>
      </c>
      <c r="U665" t="s">
        <v>103</v>
      </c>
      <c r="V665">
        <v>2</v>
      </c>
      <c r="W665">
        <f>VLOOKUP(H665&amp;"_"&amp;M665+1,'Leaf lengths'!$J$6:$Q$104,VLOOKUP(F665,'Leaf lengths'!$S$1:$T$6,2,FALSE),FALSE)</f>
        <v>173.2</v>
      </c>
      <c r="X665">
        <f t="shared" si="22"/>
        <v>0.23094688221709009</v>
      </c>
      <c r="Y665">
        <f t="shared" si="23"/>
        <v>6.2309468822170899</v>
      </c>
      <c r="Z665">
        <f t="shared" si="20"/>
        <v>24</v>
      </c>
      <c r="AD665" t="str">
        <f t="shared" si="24"/>
        <v/>
      </c>
      <c r="AE665">
        <v>6</v>
      </c>
    </row>
    <row r="666" spans="1:31" ht="15" hidden="1" customHeight="1" x14ac:dyDescent="0.3">
      <c r="A666" t="s">
        <v>416</v>
      </c>
      <c r="B666">
        <f t="shared" si="21"/>
        <v>300250</v>
      </c>
      <c r="C666">
        <v>250</v>
      </c>
      <c r="D666">
        <f>VLOOKUP($B666,TrialDesign!$E$2:$I$1147,5,FALSE)</f>
        <v>16</v>
      </c>
      <c r="E666" t="str">
        <f>VLOOKUP($B666,TrialDesign!$E$2:$I$1147,3,FALSE)</f>
        <v>Full</v>
      </c>
      <c r="F666" t="str">
        <f>VLOOKUP($B666,TrialDesign!$E$2:$I$1147,4,FALSE)</f>
        <v>Amarok</v>
      </c>
      <c r="G666" s="1">
        <v>41793</v>
      </c>
      <c r="H666" s="1" t="str">
        <f>VLOOKUP(B666,TrialDesign!$E$2:$J$1147,6,FALSE)</f>
        <v>Full_16h</v>
      </c>
      <c r="J666">
        <v>250</v>
      </c>
      <c r="K666">
        <v>1</v>
      </c>
      <c r="L666">
        <v>1</v>
      </c>
      <c r="M666">
        <v>6</v>
      </c>
      <c r="N666">
        <v>8</v>
      </c>
      <c r="O666">
        <v>90</v>
      </c>
      <c r="Q666">
        <v>45</v>
      </c>
      <c r="R666">
        <v>3</v>
      </c>
      <c r="S666">
        <v>16</v>
      </c>
      <c r="T666">
        <v>10</v>
      </c>
      <c r="U666" t="s">
        <v>21</v>
      </c>
      <c r="V666">
        <v>1</v>
      </c>
      <c r="W666">
        <f>VLOOKUP(H666&amp;"_"&amp;M666+1,'Leaf lengths'!$J$6:$Q$104,VLOOKUP(F666,'Leaf lengths'!$S$1:$T$6,2,FALSE),FALSE)</f>
        <v>173.2</v>
      </c>
      <c r="X666">
        <f t="shared" si="22"/>
        <v>0.25981524249422633</v>
      </c>
      <c r="Y666">
        <f t="shared" si="23"/>
        <v>6.2598152424942262</v>
      </c>
      <c r="Z666">
        <f t="shared" si="20"/>
        <v>25</v>
      </c>
      <c r="AD666" t="str">
        <f t="shared" si="24"/>
        <v/>
      </c>
      <c r="AE666">
        <v>6</v>
      </c>
    </row>
    <row r="667" spans="1:31" ht="15" hidden="1" customHeight="1" x14ac:dyDescent="0.3">
      <c r="A667" t="s">
        <v>416</v>
      </c>
      <c r="B667">
        <f t="shared" si="21"/>
        <v>300250</v>
      </c>
      <c r="C667">
        <v>250</v>
      </c>
      <c r="D667">
        <f>VLOOKUP($B667,TrialDesign!$E$2:$I$1147,5,FALSE)</f>
        <v>16</v>
      </c>
      <c r="E667" t="str">
        <f>VLOOKUP($B667,TrialDesign!$E$2:$I$1147,3,FALSE)</f>
        <v>Full</v>
      </c>
      <c r="F667" t="str">
        <f>VLOOKUP($B667,TrialDesign!$E$2:$I$1147,4,FALSE)</f>
        <v>Amarok</v>
      </c>
      <c r="G667" s="1">
        <v>41793</v>
      </c>
      <c r="H667" s="1" t="str">
        <f>VLOOKUP(B667,TrialDesign!$E$2:$J$1147,6,FALSE)</f>
        <v>Full_16h</v>
      </c>
      <c r="K667">
        <v>2</v>
      </c>
      <c r="L667">
        <v>3</v>
      </c>
      <c r="M667">
        <v>6</v>
      </c>
      <c r="N667">
        <v>7</v>
      </c>
      <c r="O667">
        <v>88</v>
      </c>
      <c r="P667">
        <v>281</v>
      </c>
      <c r="Q667">
        <v>200</v>
      </c>
      <c r="R667">
        <v>5</v>
      </c>
      <c r="S667">
        <v>10</v>
      </c>
      <c r="U667" t="s">
        <v>17</v>
      </c>
      <c r="W667">
        <f>VLOOKUP(H667&amp;"_"&amp;M667+1,'Leaf lengths'!$J$6:$Q$104,VLOOKUP(F667,'Leaf lengths'!$S$1:$T$6,2,FALSE),FALSE)</f>
        <v>173.2</v>
      </c>
      <c r="X667">
        <f t="shared" si="22"/>
        <v>1.1547344110854505</v>
      </c>
      <c r="Y667">
        <f t="shared" si="23"/>
        <v>7.1547344110854505</v>
      </c>
      <c r="Z667">
        <f t="shared" si="20"/>
        <v>21</v>
      </c>
      <c r="AD667" t="str">
        <f t="shared" si="24"/>
        <v/>
      </c>
      <c r="AE667">
        <v>6</v>
      </c>
    </row>
    <row r="668" spans="1:31" ht="15" hidden="1" customHeight="1" x14ac:dyDescent="0.3">
      <c r="A668" t="s">
        <v>416</v>
      </c>
      <c r="B668">
        <f t="shared" si="21"/>
        <v>300250</v>
      </c>
      <c r="C668">
        <v>250</v>
      </c>
      <c r="D668">
        <f>VLOOKUP($B668,TrialDesign!$E$2:$I$1147,5,FALSE)</f>
        <v>16</v>
      </c>
      <c r="E668" t="str">
        <f>VLOOKUP($B668,TrialDesign!$E$2:$I$1147,3,FALSE)</f>
        <v>Full</v>
      </c>
      <c r="F668" t="str">
        <f>VLOOKUP($B668,TrialDesign!$E$2:$I$1147,4,FALSE)</f>
        <v>Amarok</v>
      </c>
      <c r="G668" s="1">
        <v>41793</v>
      </c>
      <c r="H668" s="1" t="str">
        <f>VLOOKUP(B668,TrialDesign!$E$2:$J$1147,6,FALSE)</f>
        <v>Full_16h</v>
      </c>
      <c r="K668">
        <v>3</v>
      </c>
      <c r="L668">
        <v>0</v>
      </c>
      <c r="M668">
        <v>5</v>
      </c>
      <c r="N668">
        <v>6</v>
      </c>
      <c r="O668">
        <v>46</v>
      </c>
      <c r="P668">
        <v>156</v>
      </c>
      <c r="Q668">
        <v>82</v>
      </c>
      <c r="R668">
        <v>4</v>
      </c>
      <c r="S668">
        <v>10</v>
      </c>
      <c r="U668" t="s">
        <v>18</v>
      </c>
      <c r="W668">
        <f>VLOOKUP(H668&amp;"_"&amp;M668+1,'Leaf lengths'!$J$6:$Q$104,VLOOKUP(F668,'Leaf lengths'!$S$1:$T$6,2,FALSE),FALSE)</f>
        <v>229</v>
      </c>
      <c r="X668">
        <f t="shared" si="22"/>
        <v>0.35807860262008734</v>
      </c>
      <c r="Y668">
        <f t="shared" si="23"/>
        <v>5.3580786026200871</v>
      </c>
      <c r="Z668">
        <f t="shared" si="20"/>
        <v>19</v>
      </c>
      <c r="AD668" t="str">
        <f t="shared" si="24"/>
        <v/>
      </c>
      <c r="AE668">
        <v>5</v>
      </c>
    </row>
    <row r="669" spans="1:31" ht="15" hidden="1" customHeight="1" x14ac:dyDescent="0.3">
      <c r="A669" t="s">
        <v>416</v>
      </c>
      <c r="B669">
        <f t="shared" si="21"/>
        <v>300109</v>
      </c>
      <c r="C669">
        <v>109</v>
      </c>
      <c r="D669">
        <f>VLOOKUP($B669,TrialDesign!$E$2:$I$1147,5,FALSE)</f>
        <v>16</v>
      </c>
      <c r="E669" t="str">
        <f>VLOOKUP($B669,TrialDesign!$E$2:$I$1147,3,FALSE)</f>
        <v>Full</v>
      </c>
      <c r="F669" t="str">
        <f>VLOOKUP($B669,TrialDesign!$E$2:$I$1147,4,FALSE)</f>
        <v>Amarok</v>
      </c>
      <c r="G669" s="1">
        <v>41800</v>
      </c>
      <c r="H669" s="1" t="str">
        <f>VLOOKUP(B669,TrialDesign!$E$2:$J$1147,6,FALSE)</f>
        <v>Full_16h</v>
      </c>
      <c r="J669">
        <v>109</v>
      </c>
      <c r="K669">
        <v>1</v>
      </c>
      <c r="L669">
        <v>1</v>
      </c>
      <c r="M669">
        <v>9</v>
      </c>
      <c r="N669">
        <v>9</v>
      </c>
      <c r="O669">
        <v>214</v>
      </c>
      <c r="P669">
        <v>182</v>
      </c>
      <c r="R669">
        <v>0</v>
      </c>
      <c r="S669">
        <v>20</v>
      </c>
      <c r="T669">
        <v>210</v>
      </c>
      <c r="U669" t="s">
        <v>20</v>
      </c>
      <c r="V669">
        <v>3</v>
      </c>
      <c r="W669">
        <f>VLOOKUP(H669&amp;"_"&amp;M669+1,'Leaf lengths'!$J$6:$Q$104,VLOOKUP(F669,'Leaf lengths'!$S$1:$T$6,2,FALSE),FALSE)</f>
        <v>154</v>
      </c>
      <c r="X669">
        <f t="shared" si="22"/>
        <v>0</v>
      </c>
      <c r="Y669">
        <f t="shared" si="23"/>
        <v>9</v>
      </c>
      <c r="Z669">
        <f t="shared" si="20"/>
        <v>29</v>
      </c>
      <c r="AD669" t="str">
        <f t="shared" si="24"/>
        <v>FLN</v>
      </c>
      <c r="AE669">
        <v>9</v>
      </c>
    </row>
    <row r="670" spans="1:31" ht="15" hidden="1" customHeight="1" x14ac:dyDescent="0.3">
      <c r="A670" t="s">
        <v>416</v>
      </c>
      <c r="B670">
        <f t="shared" si="21"/>
        <v>300109</v>
      </c>
      <c r="C670">
        <v>109</v>
      </c>
      <c r="D670">
        <f>VLOOKUP($B670,TrialDesign!$E$2:$I$1147,5,FALSE)</f>
        <v>16</v>
      </c>
      <c r="E670" t="str">
        <f>VLOOKUP($B670,TrialDesign!$E$2:$I$1147,3,FALSE)</f>
        <v>Full</v>
      </c>
      <c r="F670" t="str">
        <f>VLOOKUP($B670,TrialDesign!$E$2:$I$1147,4,FALSE)</f>
        <v>Amarok</v>
      </c>
      <c r="G670" s="1">
        <v>41800</v>
      </c>
      <c r="H670" s="1" t="str">
        <f>VLOOKUP(B670,TrialDesign!$E$2:$J$1147,6,FALSE)</f>
        <v>Full_16h</v>
      </c>
      <c r="K670">
        <v>2</v>
      </c>
      <c r="L670">
        <v>0</v>
      </c>
      <c r="M670">
        <v>7</v>
      </c>
      <c r="N670">
        <v>8</v>
      </c>
      <c r="O670">
        <v>110</v>
      </c>
      <c r="P670">
        <v>150</v>
      </c>
      <c r="Q670">
        <v>50</v>
      </c>
      <c r="R670">
        <v>1</v>
      </c>
      <c r="S670">
        <v>16</v>
      </c>
      <c r="U670" t="s">
        <v>103</v>
      </c>
      <c r="V670">
        <v>3</v>
      </c>
      <c r="W670">
        <f>VLOOKUP(H670&amp;"_"&amp;M670+1,'Leaf lengths'!$J$6:$Q$104,VLOOKUP(F670,'Leaf lengths'!$S$1:$T$6,2,FALSE),FALSE)</f>
        <v>193.66666666666666</v>
      </c>
      <c r="X670">
        <f t="shared" si="22"/>
        <v>0.25817555938037867</v>
      </c>
      <c r="Y670">
        <f t="shared" si="23"/>
        <v>7.2581755593803789</v>
      </c>
      <c r="Z670">
        <f t="shared" si="20"/>
        <v>24</v>
      </c>
      <c r="AD670" t="str">
        <f t="shared" si="24"/>
        <v/>
      </c>
      <c r="AE670">
        <v>7</v>
      </c>
    </row>
    <row r="671" spans="1:31" ht="15" hidden="1" customHeight="1" x14ac:dyDescent="0.3">
      <c r="A671" t="s">
        <v>416</v>
      </c>
      <c r="B671">
        <f t="shared" si="21"/>
        <v>300110</v>
      </c>
      <c r="C671">
        <v>110</v>
      </c>
      <c r="D671">
        <f>VLOOKUP($B671,TrialDesign!$E$2:$I$1147,5,FALSE)</f>
        <v>16</v>
      </c>
      <c r="E671" t="str">
        <f>VLOOKUP($B671,TrialDesign!$E$2:$I$1147,3,FALSE)</f>
        <v>Full</v>
      </c>
      <c r="F671" t="str">
        <f>VLOOKUP($B671,TrialDesign!$E$2:$I$1147,4,FALSE)</f>
        <v>Amarok</v>
      </c>
      <c r="G671" s="1">
        <v>41800</v>
      </c>
      <c r="H671" s="1" t="str">
        <f>VLOOKUP(B671,TrialDesign!$E$2:$J$1147,6,FALSE)</f>
        <v>Full_16h</v>
      </c>
      <c r="I671" s="10">
        <v>41800</v>
      </c>
      <c r="J671">
        <v>110</v>
      </c>
      <c r="K671">
        <v>1</v>
      </c>
      <c r="L671">
        <v>0</v>
      </c>
      <c r="M671">
        <v>8</v>
      </c>
      <c r="N671">
        <v>9</v>
      </c>
      <c r="O671">
        <v>135</v>
      </c>
      <c r="Q671">
        <v>140</v>
      </c>
      <c r="R671">
        <v>1</v>
      </c>
      <c r="S671">
        <v>18</v>
      </c>
      <c r="T671">
        <v>120</v>
      </c>
      <c r="U671" t="s">
        <v>103</v>
      </c>
      <c r="V671">
        <v>3</v>
      </c>
      <c r="W671">
        <f>VLOOKUP(H671&amp;"_"&amp;M671+1,'Leaf lengths'!$J$6:$Q$104,VLOOKUP(F671,'Leaf lengths'!$S$1:$T$6,2,FALSE),FALSE)</f>
        <v>154</v>
      </c>
      <c r="X671">
        <f t="shared" si="22"/>
        <v>0.90909090909090906</v>
      </c>
      <c r="Y671">
        <f t="shared" si="23"/>
        <v>8.9090909090909083</v>
      </c>
      <c r="Z671">
        <f t="shared" si="20"/>
        <v>27</v>
      </c>
      <c r="AD671" t="str">
        <f t="shared" si="24"/>
        <v/>
      </c>
      <c r="AE671">
        <v>8</v>
      </c>
    </row>
    <row r="672" spans="1:31" ht="15" hidden="1" customHeight="1" x14ac:dyDescent="0.3">
      <c r="A672" t="s">
        <v>416</v>
      </c>
      <c r="B672">
        <f t="shared" si="21"/>
        <v>300110</v>
      </c>
      <c r="C672">
        <v>110</v>
      </c>
      <c r="D672">
        <f>VLOOKUP($B672,TrialDesign!$E$2:$I$1147,5,FALSE)</f>
        <v>16</v>
      </c>
      <c r="E672" t="str">
        <f>VLOOKUP($B672,TrialDesign!$E$2:$I$1147,3,FALSE)</f>
        <v>Full</v>
      </c>
      <c r="F672" t="str">
        <f>VLOOKUP($B672,TrialDesign!$E$2:$I$1147,4,FALSE)</f>
        <v>Amarok</v>
      </c>
      <c r="G672" s="1">
        <v>41800</v>
      </c>
      <c r="H672" s="1" t="str">
        <f>VLOOKUP(B672,TrialDesign!$E$2:$J$1147,6,FALSE)</f>
        <v>Full_16h</v>
      </c>
      <c r="K672">
        <v>2</v>
      </c>
      <c r="L672">
        <v>0</v>
      </c>
      <c r="M672">
        <v>7</v>
      </c>
      <c r="N672">
        <v>8</v>
      </c>
      <c r="O672">
        <v>195</v>
      </c>
      <c r="P672">
        <v>147</v>
      </c>
      <c r="Q672">
        <v>114</v>
      </c>
      <c r="R672">
        <v>1</v>
      </c>
      <c r="S672">
        <v>15</v>
      </c>
      <c r="T672">
        <v>130</v>
      </c>
      <c r="U672" t="s">
        <v>103</v>
      </c>
      <c r="V672">
        <v>4</v>
      </c>
      <c r="W672">
        <f>VLOOKUP(H672&amp;"_"&amp;M672+1,'Leaf lengths'!$J$6:$Q$104,VLOOKUP(F672,'Leaf lengths'!$S$1:$T$6,2,FALSE),FALSE)</f>
        <v>193.66666666666666</v>
      </c>
      <c r="X672">
        <f t="shared" si="22"/>
        <v>0.58864027538726338</v>
      </c>
      <c r="Y672">
        <f t="shared" si="23"/>
        <v>7.588640275387263</v>
      </c>
      <c r="Z672">
        <f t="shared" si="20"/>
        <v>23</v>
      </c>
      <c r="AD672" t="str">
        <f t="shared" si="24"/>
        <v/>
      </c>
      <c r="AE672">
        <v>7</v>
      </c>
    </row>
    <row r="673" spans="1:31" ht="15" hidden="1" customHeight="1" x14ac:dyDescent="0.3">
      <c r="A673" t="s">
        <v>416</v>
      </c>
      <c r="B673">
        <f t="shared" si="21"/>
        <v>300110</v>
      </c>
      <c r="C673">
        <v>110</v>
      </c>
      <c r="D673">
        <f>VLOOKUP($B673,TrialDesign!$E$2:$I$1147,5,FALSE)</f>
        <v>16</v>
      </c>
      <c r="E673" t="str">
        <f>VLOOKUP($B673,TrialDesign!$E$2:$I$1147,3,FALSE)</f>
        <v>Full</v>
      </c>
      <c r="F673" t="str">
        <f>VLOOKUP($B673,TrialDesign!$E$2:$I$1147,4,FALSE)</f>
        <v>Amarok</v>
      </c>
      <c r="G673" s="1">
        <v>41800</v>
      </c>
      <c r="H673" s="1" t="str">
        <f>VLOOKUP(B673,TrialDesign!$E$2:$J$1147,6,FALSE)</f>
        <v>Full_16h</v>
      </c>
      <c r="K673">
        <v>3</v>
      </c>
      <c r="L673">
        <v>0</v>
      </c>
      <c r="M673">
        <v>8</v>
      </c>
      <c r="N673">
        <v>9</v>
      </c>
      <c r="O673">
        <v>133</v>
      </c>
      <c r="P673">
        <v>180</v>
      </c>
      <c r="Q673">
        <v>133</v>
      </c>
      <c r="R673">
        <v>2</v>
      </c>
      <c r="S673">
        <v>17</v>
      </c>
      <c r="T673">
        <v>50</v>
      </c>
      <c r="U673" t="s">
        <v>103</v>
      </c>
      <c r="V673">
        <v>2</v>
      </c>
      <c r="W673">
        <f>VLOOKUP(H673&amp;"_"&amp;M673+1,'Leaf lengths'!$J$6:$Q$104,VLOOKUP(F673,'Leaf lengths'!$S$1:$T$6,2,FALSE),FALSE)</f>
        <v>154</v>
      </c>
      <c r="X673">
        <f t="shared" si="22"/>
        <v>0.86363636363636365</v>
      </c>
      <c r="Y673">
        <f t="shared" si="23"/>
        <v>8.8636363636363633</v>
      </c>
      <c r="Z673">
        <f t="shared" si="20"/>
        <v>27</v>
      </c>
      <c r="AD673" t="str">
        <f t="shared" si="24"/>
        <v/>
      </c>
      <c r="AE673">
        <v>8</v>
      </c>
    </row>
    <row r="674" spans="1:31" ht="15" hidden="1" customHeight="1" x14ac:dyDescent="0.3">
      <c r="A674" t="s">
        <v>416</v>
      </c>
      <c r="B674">
        <f t="shared" si="21"/>
        <v>300110</v>
      </c>
      <c r="C674">
        <v>110</v>
      </c>
      <c r="D674">
        <f>VLOOKUP($B674,TrialDesign!$E$2:$I$1147,5,FALSE)</f>
        <v>16</v>
      </c>
      <c r="E674" t="str">
        <f>VLOOKUP($B674,TrialDesign!$E$2:$I$1147,3,FALSE)</f>
        <v>Full</v>
      </c>
      <c r="F674" t="str">
        <f>VLOOKUP($B674,TrialDesign!$E$2:$I$1147,4,FALSE)</f>
        <v>Amarok</v>
      </c>
      <c r="G674" s="1">
        <v>41800</v>
      </c>
      <c r="H674" s="1" t="str">
        <f>VLOOKUP(B674,TrialDesign!$E$2:$J$1147,6,FALSE)</f>
        <v>Full_16h</v>
      </c>
      <c r="K674">
        <v>4</v>
      </c>
      <c r="L674">
        <v>0</v>
      </c>
      <c r="M674">
        <v>7</v>
      </c>
      <c r="N674">
        <v>8</v>
      </c>
      <c r="O674">
        <v>92</v>
      </c>
      <c r="P674">
        <v>188</v>
      </c>
      <c r="Q674">
        <v>140</v>
      </c>
      <c r="R674">
        <v>3</v>
      </c>
      <c r="S674">
        <v>14</v>
      </c>
      <c r="T674">
        <v>30</v>
      </c>
      <c r="U674" t="s">
        <v>103</v>
      </c>
      <c r="V674">
        <v>2</v>
      </c>
      <c r="W674">
        <f>VLOOKUP(H674&amp;"_"&amp;M674+1,'Leaf lengths'!$J$6:$Q$104,VLOOKUP(F674,'Leaf lengths'!$S$1:$T$6,2,FALSE),FALSE)</f>
        <v>193.66666666666666</v>
      </c>
      <c r="X674">
        <f t="shared" si="22"/>
        <v>0.72289156626506024</v>
      </c>
      <c r="Y674">
        <f t="shared" si="23"/>
        <v>7.7228915662650603</v>
      </c>
      <c r="Z674">
        <f t="shared" si="20"/>
        <v>24</v>
      </c>
      <c r="AD674" t="str">
        <f t="shared" si="24"/>
        <v/>
      </c>
      <c r="AE674">
        <v>7</v>
      </c>
    </row>
    <row r="675" spans="1:31" ht="15" hidden="1" customHeight="1" x14ac:dyDescent="0.3">
      <c r="A675" t="s">
        <v>416</v>
      </c>
      <c r="B675">
        <f t="shared" si="21"/>
        <v>300237</v>
      </c>
      <c r="C675">
        <v>237</v>
      </c>
      <c r="D675">
        <f>VLOOKUP($B675,TrialDesign!$E$2:$I$1147,5,FALSE)</f>
        <v>16</v>
      </c>
      <c r="E675" t="str">
        <f>VLOOKUP($B675,TrialDesign!$E$2:$I$1147,3,FALSE)</f>
        <v>Full</v>
      </c>
      <c r="F675" t="str">
        <f>VLOOKUP($B675,TrialDesign!$E$2:$I$1147,4,FALSE)</f>
        <v>Amarok</v>
      </c>
      <c r="G675" s="1">
        <v>41800</v>
      </c>
      <c r="H675" s="1" t="str">
        <f>VLOOKUP(B675,TrialDesign!$E$2:$J$1147,6,FALSE)</f>
        <v>Full_16h</v>
      </c>
      <c r="J675">
        <v>237</v>
      </c>
      <c r="K675">
        <v>1</v>
      </c>
      <c r="L675">
        <v>1</v>
      </c>
      <c r="M675">
        <v>9</v>
      </c>
      <c r="N675">
        <v>9</v>
      </c>
      <c r="O675">
        <v>290</v>
      </c>
      <c r="P675">
        <v>145</v>
      </c>
      <c r="R675">
        <v>0</v>
      </c>
      <c r="S675">
        <v>16</v>
      </c>
      <c r="T675">
        <v>260</v>
      </c>
      <c r="U675" t="s">
        <v>20</v>
      </c>
      <c r="V675">
        <v>4</v>
      </c>
      <c r="W675">
        <f>VLOOKUP(H675&amp;"_"&amp;M675+1,'Leaf lengths'!$J$6:$Q$104,VLOOKUP(F675,'Leaf lengths'!$S$1:$T$6,2,FALSE),FALSE)</f>
        <v>154</v>
      </c>
      <c r="X675">
        <f t="shared" si="22"/>
        <v>0</v>
      </c>
      <c r="Y675">
        <f t="shared" si="23"/>
        <v>9</v>
      </c>
      <c r="Z675">
        <f t="shared" si="20"/>
        <v>25</v>
      </c>
      <c r="AD675" t="str">
        <f t="shared" si="24"/>
        <v>FLN</v>
      </c>
      <c r="AE675">
        <v>9</v>
      </c>
    </row>
    <row r="676" spans="1:31" ht="15" hidden="1" customHeight="1" x14ac:dyDescent="0.3">
      <c r="A676" t="s">
        <v>416</v>
      </c>
      <c r="B676">
        <f t="shared" si="21"/>
        <v>300237</v>
      </c>
      <c r="C676">
        <v>237</v>
      </c>
      <c r="D676">
        <f>VLOOKUP($B676,TrialDesign!$E$2:$I$1147,5,FALSE)</f>
        <v>16</v>
      </c>
      <c r="E676" t="str">
        <f>VLOOKUP($B676,TrialDesign!$E$2:$I$1147,3,FALSE)</f>
        <v>Full</v>
      </c>
      <c r="F676" t="str">
        <f>VLOOKUP($B676,TrialDesign!$E$2:$I$1147,4,FALSE)</f>
        <v>Amarok</v>
      </c>
      <c r="G676" s="1">
        <v>41800</v>
      </c>
      <c r="H676" s="1" t="str">
        <f>VLOOKUP(B676,TrialDesign!$E$2:$J$1147,6,FALSE)</f>
        <v>Full_16h</v>
      </c>
      <c r="K676">
        <v>2</v>
      </c>
      <c r="L676">
        <v>1</v>
      </c>
      <c r="M676">
        <v>9</v>
      </c>
      <c r="N676">
        <v>9</v>
      </c>
      <c r="O676">
        <v>280</v>
      </c>
      <c r="P676">
        <v>135</v>
      </c>
      <c r="R676">
        <v>0</v>
      </c>
      <c r="T676">
        <v>130</v>
      </c>
      <c r="U676" t="s">
        <v>118</v>
      </c>
      <c r="V676">
        <v>4</v>
      </c>
      <c r="W676">
        <f>VLOOKUP(H676&amp;"_"&amp;M676+1,'Leaf lengths'!$J$6:$Q$104,VLOOKUP(F676,'Leaf lengths'!$S$1:$T$6,2,FALSE),FALSE)</f>
        <v>154</v>
      </c>
      <c r="X676">
        <f t="shared" si="22"/>
        <v>0</v>
      </c>
      <c r="Y676">
        <f t="shared" si="23"/>
        <v>9</v>
      </c>
      <c r="Z676" t="str">
        <f t="shared" si="20"/>
        <v/>
      </c>
      <c r="AD676" t="str">
        <f t="shared" si="24"/>
        <v>FLN</v>
      </c>
      <c r="AE676">
        <v>9</v>
      </c>
    </row>
    <row r="677" spans="1:31" ht="15" hidden="1" customHeight="1" x14ac:dyDescent="0.3">
      <c r="A677" t="s">
        <v>416</v>
      </c>
      <c r="B677">
        <f t="shared" si="21"/>
        <v>300237</v>
      </c>
      <c r="C677">
        <v>237</v>
      </c>
      <c r="D677">
        <f>VLOOKUP($B677,TrialDesign!$E$2:$I$1147,5,FALSE)</f>
        <v>16</v>
      </c>
      <c r="E677" t="str">
        <f>VLOOKUP($B677,TrialDesign!$E$2:$I$1147,3,FALSE)</f>
        <v>Full</v>
      </c>
      <c r="F677" t="str">
        <f>VLOOKUP($B677,TrialDesign!$E$2:$I$1147,4,FALSE)</f>
        <v>Amarok</v>
      </c>
      <c r="G677" s="1">
        <v>41800</v>
      </c>
      <c r="H677" s="1" t="str">
        <f>VLOOKUP(B677,TrialDesign!$E$2:$J$1147,6,FALSE)</f>
        <v>Full_16h</v>
      </c>
      <c r="K677">
        <v>3</v>
      </c>
      <c r="L677">
        <v>0</v>
      </c>
      <c r="M677">
        <v>8</v>
      </c>
      <c r="N677">
        <v>9</v>
      </c>
      <c r="O677">
        <v>107</v>
      </c>
      <c r="P677">
        <v>257</v>
      </c>
      <c r="Q677">
        <v>21</v>
      </c>
      <c r="R677">
        <v>3</v>
      </c>
      <c r="S677">
        <v>19</v>
      </c>
      <c r="T677">
        <v>15</v>
      </c>
      <c r="U677" t="s">
        <v>103</v>
      </c>
      <c r="V677">
        <v>1</v>
      </c>
      <c r="W677">
        <f>VLOOKUP(H677&amp;"_"&amp;M677+1,'Leaf lengths'!$J$6:$Q$104,VLOOKUP(F677,'Leaf lengths'!$S$1:$T$6,2,FALSE),FALSE)</f>
        <v>154</v>
      </c>
      <c r="X677">
        <f t="shared" si="22"/>
        <v>0.13636363636363635</v>
      </c>
      <c r="Y677">
        <f t="shared" si="23"/>
        <v>8.1363636363636367</v>
      </c>
      <c r="Z677">
        <f t="shared" si="20"/>
        <v>30</v>
      </c>
      <c r="AD677" t="str">
        <f t="shared" si="24"/>
        <v/>
      </c>
      <c r="AE677">
        <v>8</v>
      </c>
    </row>
    <row r="678" spans="1:31" ht="15" hidden="1" customHeight="1" x14ac:dyDescent="0.3">
      <c r="A678" t="s">
        <v>416</v>
      </c>
      <c r="B678">
        <f t="shared" si="21"/>
        <v>300237</v>
      </c>
      <c r="C678">
        <v>237</v>
      </c>
      <c r="D678">
        <f>VLOOKUP($B678,TrialDesign!$E$2:$I$1147,5,FALSE)</f>
        <v>16</v>
      </c>
      <c r="E678" t="str">
        <f>VLOOKUP($B678,TrialDesign!$E$2:$I$1147,3,FALSE)</f>
        <v>Full</v>
      </c>
      <c r="F678" t="str">
        <f>VLOOKUP($B678,TrialDesign!$E$2:$I$1147,4,FALSE)</f>
        <v>Amarok</v>
      </c>
      <c r="G678" s="1">
        <v>41800</v>
      </c>
      <c r="H678" s="1" t="str">
        <f>VLOOKUP(B678,TrialDesign!$E$2:$J$1147,6,FALSE)</f>
        <v>Full_16h</v>
      </c>
      <c r="K678">
        <v>4</v>
      </c>
      <c r="L678">
        <v>0</v>
      </c>
      <c r="M678">
        <v>8</v>
      </c>
      <c r="N678">
        <v>9</v>
      </c>
      <c r="O678">
        <v>182</v>
      </c>
      <c r="P678">
        <v>144</v>
      </c>
      <c r="Q678">
        <v>88</v>
      </c>
      <c r="R678">
        <v>1</v>
      </c>
      <c r="S678">
        <v>13</v>
      </c>
      <c r="T678">
        <v>120</v>
      </c>
      <c r="U678" t="s">
        <v>103</v>
      </c>
      <c r="V678">
        <v>4</v>
      </c>
      <c r="W678">
        <f>VLOOKUP(H678&amp;"_"&amp;M678+1,'Leaf lengths'!$J$6:$Q$104,VLOOKUP(F678,'Leaf lengths'!$S$1:$T$6,2,FALSE),FALSE)</f>
        <v>154</v>
      </c>
      <c r="X678">
        <f t="shared" si="22"/>
        <v>0.5714285714285714</v>
      </c>
      <c r="Y678">
        <f t="shared" si="23"/>
        <v>8.5714285714285712</v>
      </c>
      <c r="Z678">
        <f t="shared" si="20"/>
        <v>22</v>
      </c>
      <c r="AD678" t="str">
        <f t="shared" si="24"/>
        <v/>
      </c>
      <c r="AE678">
        <v>8</v>
      </c>
    </row>
    <row r="679" spans="1:31" ht="15" hidden="1" customHeight="1" x14ac:dyDescent="0.3">
      <c r="A679" t="s">
        <v>416</v>
      </c>
      <c r="B679">
        <f t="shared" si="21"/>
        <v>300285</v>
      </c>
      <c r="C679">
        <v>285</v>
      </c>
      <c r="D679">
        <f>VLOOKUP($B679,TrialDesign!$E$2:$I$1147,5,FALSE)</f>
        <v>16</v>
      </c>
      <c r="E679" t="str">
        <f>VLOOKUP($B679,TrialDesign!$E$2:$I$1147,3,FALSE)</f>
        <v>Full</v>
      </c>
      <c r="F679" t="str">
        <f>VLOOKUP($B679,TrialDesign!$E$2:$I$1147,4,FALSE)</f>
        <v>Amarok</v>
      </c>
      <c r="G679" s="1">
        <v>41800</v>
      </c>
      <c r="H679" s="1" t="str">
        <f>VLOOKUP(B679,TrialDesign!$E$2:$J$1147,6,FALSE)</f>
        <v>Full_16h</v>
      </c>
      <c r="J679">
        <v>285</v>
      </c>
      <c r="K679">
        <v>1</v>
      </c>
      <c r="L679">
        <v>2</v>
      </c>
      <c r="M679">
        <v>6</v>
      </c>
      <c r="N679">
        <v>7</v>
      </c>
      <c r="O679">
        <v>143</v>
      </c>
      <c r="P679">
        <v>246</v>
      </c>
      <c r="Q679">
        <v>30</v>
      </c>
      <c r="R679">
        <v>1</v>
      </c>
      <c r="S679">
        <v>18</v>
      </c>
      <c r="T679">
        <v>45</v>
      </c>
      <c r="U679" t="s">
        <v>103</v>
      </c>
      <c r="V679">
        <v>2</v>
      </c>
      <c r="W679">
        <f>VLOOKUP(H679&amp;"_"&amp;M679+1,'Leaf lengths'!$J$6:$Q$104,VLOOKUP(F679,'Leaf lengths'!$S$1:$T$6,2,FALSE),FALSE)</f>
        <v>173.2</v>
      </c>
      <c r="X679">
        <f t="shared" si="22"/>
        <v>0.17321016166281755</v>
      </c>
      <c r="Y679">
        <f t="shared" si="23"/>
        <v>6.1732101616628174</v>
      </c>
      <c r="Z679">
        <f t="shared" si="20"/>
        <v>25</v>
      </c>
      <c r="AD679" t="str">
        <f t="shared" si="24"/>
        <v/>
      </c>
      <c r="AE679">
        <v>6</v>
      </c>
    </row>
    <row r="680" spans="1:31" ht="15" hidden="1" customHeight="1" x14ac:dyDescent="0.3">
      <c r="A680" t="s">
        <v>416</v>
      </c>
      <c r="B680">
        <f t="shared" si="21"/>
        <v>300044</v>
      </c>
      <c r="C680">
        <v>44</v>
      </c>
      <c r="D680">
        <f>VLOOKUP($B680,TrialDesign!$E$2:$I$1147,5,FALSE)</f>
        <v>16</v>
      </c>
      <c r="E680" t="str">
        <f>VLOOKUP($B680,TrialDesign!$E$2:$I$1147,3,FALSE)</f>
        <v>Full</v>
      </c>
      <c r="F680" t="str">
        <f>VLOOKUP($B680,TrialDesign!$E$2:$I$1147,4,FALSE)</f>
        <v>Amarok</v>
      </c>
      <c r="G680" s="1">
        <v>41843</v>
      </c>
      <c r="H680" s="1" t="str">
        <f>VLOOKUP(B680,TrialDesign!$E$2:$J$1147,6,FALSE)</f>
        <v>Full_16h</v>
      </c>
      <c r="J680">
        <v>44</v>
      </c>
      <c r="K680">
        <v>1</v>
      </c>
      <c r="M680">
        <v>8</v>
      </c>
      <c r="O680">
        <v>390</v>
      </c>
      <c r="S680">
        <v>23</v>
      </c>
      <c r="V680">
        <v>3</v>
      </c>
      <c r="W680">
        <f>VLOOKUP(H680&amp;"_"&amp;M680+1,'Leaf lengths'!$J$6:$Q$104,VLOOKUP(F680,'Leaf lengths'!$S$1:$T$6,2,FALSE),FALSE)</f>
        <v>154</v>
      </c>
      <c r="X680">
        <f t="shared" si="22"/>
        <v>0</v>
      </c>
      <c r="Y680">
        <f t="shared" si="23"/>
        <v>8</v>
      </c>
      <c r="Z680">
        <f t="shared" si="20"/>
        <v>31</v>
      </c>
      <c r="AD680" t="str">
        <f t="shared" si="24"/>
        <v>FLN</v>
      </c>
      <c r="AE680">
        <v>8</v>
      </c>
    </row>
    <row r="681" spans="1:31" ht="15" hidden="1" customHeight="1" x14ac:dyDescent="0.3">
      <c r="A681" t="s">
        <v>416</v>
      </c>
      <c r="B681">
        <f t="shared" si="21"/>
        <v>300044</v>
      </c>
      <c r="C681">
        <v>44</v>
      </c>
      <c r="D681">
        <f>VLOOKUP($B681,TrialDesign!$E$2:$I$1147,5,FALSE)</f>
        <v>16</v>
      </c>
      <c r="E681" t="str">
        <f>VLOOKUP($B681,TrialDesign!$E$2:$I$1147,3,FALSE)</f>
        <v>Full</v>
      </c>
      <c r="F681" t="str">
        <f>VLOOKUP($B681,TrialDesign!$E$2:$I$1147,4,FALSE)</f>
        <v>Amarok</v>
      </c>
      <c r="G681" s="1">
        <v>41843</v>
      </c>
      <c r="H681" s="1" t="str">
        <f>VLOOKUP(B681,TrialDesign!$E$2:$J$1147,6,FALSE)</f>
        <v>Full_16h</v>
      </c>
      <c r="K681">
        <v>2</v>
      </c>
      <c r="M681">
        <v>8</v>
      </c>
      <c r="O681">
        <v>370</v>
      </c>
      <c r="S681">
        <v>18</v>
      </c>
      <c r="V681">
        <v>3</v>
      </c>
      <c r="W681">
        <f>VLOOKUP(H681&amp;"_"&amp;M681+1,'Leaf lengths'!$J$6:$Q$104,VLOOKUP(F681,'Leaf lengths'!$S$1:$T$6,2,FALSE),FALSE)</f>
        <v>154</v>
      </c>
      <c r="X681">
        <f t="shared" si="22"/>
        <v>0</v>
      </c>
      <c r="Y681">
        <f t="shared" si="23"/>
        <v>8</v>
      </c>
      <c r="Z681">
        <f t="shared" si="20"/>
        <v>26</v>
      </c>
      <c r="AD681" t="str">
        <f t="shared" si="24"/>
        <v>FLN</v>
      </c>
      <c r="AE681">
        <v>8</v>
      </c>
    </row>
    <row r="682" spans="1:31" ht="15" hidden="1" customHeight="1" x14ac:dyDescent="0.3">
      <c r="A682" t="s">
        <v>416</v>
      </c>
      <c r="B682">
        <f t="shared" si="21"/>
        <v>300044</v>
      </c>
      <c r="C682">
        <v>44</v>
      </c>
      <c r="D682">
        <f>VLOOKUP($B682,TrialDesign!$E$2:$I$1147,5,FALSE)</f>
        <v>16</v>
      </c>
      <c r="E682" t="str">
        <f>VLOOKUP($B682,TrialDesign!$E$2:$I$1147,3,FALSE)</f>
        <v>Full</v>
      </c>
      <c r="F682" t="str">
        <f>VLOOKUP($B682,TrialDesign!$E$2:$I$1147,4,FALSE)</f>
        <v>Amarok</v>
      </c>
      <c r="G682" s="1">
        <v>41843</v>
      </c>
      <c r="H682" s="1" t="str">
        <f>VLOOKUP(B682,TrialDesign!$E$2:$J$1147,6,FALSE)</f>
        <v>Full_16h</v>
      </c>
      <c r="K682">
        <v>3</v>
      </c>
      <c r="M682">
        <v>9</v>
      </c>
      <c r="O682">
        <v>300</v>
      </c>
      <c r="S682">
        <v>15</v>
      </c>
      <c r="V682">
        <v>3</v>
      </c>
      <c r="W682">
        <f>VLOOKUP(H682&amp;"_"&amp;M682+1,'Leaf lengths'!$J$6:$Q$104,VLOOKUP(F682,'Leaf lengths'!$S$1:$T$6,2,FALSE),FALSE)</f>
        <v>154</v>
      </c>
      <c r="X682">
        <f t="shared" si="22"/>
        <v>0</v>
      </c>
      <c r="Y682">
        <f t="shared" si="23"/>
        <v>9</v>
      </c>
      <c r="Z682">
        <f t="shared" si="20"/>
        <v>24</v>
      </c>
      <c r="AD682" t="str">
        <f t="shared" si="24"/>
        <v>FLN</v>
      </c>
      <c r="AE682">
        <v>9</v>
      </c>
    </row>
    <row r="683" spans="1:31" ht="15" hidden="1" customHeight="1" x14ac:dyDescent="0.3">
      <c r="A683" t="s">
        <v>416</v>
      </c>
      <c r="B683">
        <f t="shared" si="21"/>
        <v>300221</v>
      </c>
      <c r="C683">
        <v>221</v>
      </c>
      <c r="D683">
        <f>VLOOKUP($B683,TrialDesign!$E$2:$I$1147,5,FALSE)</f>
        <v>16</v>
      </c>
      <c r="E683" t="str">
        <f>VLOOKUP($B683,TrialDesign!$E$2:$I$1147,3,FALSE)</f>
        <v>Full</v>
      </c>
      <c r="F683" t="str">
        <f>VLOOKUP($B683,TrialDesign!$E$2:$I$1147,4,FALSE)</f>
        <v>Amarok</v>
      </c>
      <c r="G683" s="1">
        <v>41843</v>
      </c>
      <c r="H683" s="1" t="str">
        <f>VLOOKUP(B683,TrialDesign!$E$2:$J$1147,6,FALSE)</f>
        <v>Full_16h</v>
      </c>
      <c r="J683">
        <v>221</v>
      </c>
      <c r="K683">
        <v>1</v>
      </c>
      <c r="M683">
        <v>12</v>
      </c>
      <c r="O683">
        <v>425</v>
      </c>
      <c r="S683">
        <v>21</v>
      </c>
      <c r="V683">
        <v>3</v>
      </c>
      <c r="W683">
        <f>VLOOKUP(H683&amp;"_"&amp;M683+1,'Leaf lengths'!$J$6:$Q$104,VLOOKUP(F683,'Leaf lengths'!$S$1:$T$6,2,FALSE),FALSE)</f>
        <v>154</v>
      </c>
      <c r="X683">
        <f t="shared" si="22"/>
        <v>0</v>
      </c>
      <c r="Y683">
        <f t="shared" si="23"/>
        <v>12</v>
      </c>
      <c r="Z683">
        <f t="shared" si="20"/>
        <v>33</v>
      </c>
      <c r="AD683" t="str">
        <f t="shared" si="24"/>
        <v>FLN</v>
      </c>
      <c r="AE683">
        <v>12</v>
      </c>
    </row>
    <row r="684" spans="1:31" ht="15" hidden="1" customHeight="1" x14ac:dyDescent="0.3">
      <c r="A684" t="s">
        <v>416</v>
      </c>
      <c r="B684">
        <f t="shared" si="21"/>
        <v>300221</v>
      </c>
      <c r="C684">
        <v>221</v>
      </c>
      <c r="D684">
        <f>VLOOKUP($B684,TrialDesign!$E$2:$I$1147,5,FALSE)</f>
        <v>16</v>
      </c>
      <c r="E684" t="str">
        <f>VLOOKUP($B684,TrialDesign!$E$2:$I$1147,3,FALSE)</f>
        <v>Full</v>
      </c>
      <c r="F684" t="str">
        <f>VLOOKUP($B684,TrialDesign!$E$2:$I$1147,4,FALSE)</f>
        <v>Amarok</v>
      </c>
      <c r="G684" s="1">
        <v>41843</v>
      </c>
      <c r="H684" s="1" t="str">
        <f>VLOOKUP(B684,TrialDesign!$E$2:$J$1147,6,FALSE)</f>
        <v>Full_16h</v>
      </c>
      <c r="K684">
        <v>2</v>
      </c>
      <c r="M684">
        <v>11</v>
      </c>
      <c r="O684">
        <v>405</v>
      </c>
      <c r="S684">
        <v>18</v>
      </c>
      <c r="V684">
        <v>4</v>
      </c>
      <c r="W684">
        <f>VLOOKUP(H684&amp;"_"&amp;M684+1,'Leaf lengths'!$J$6:$Q$104,VLOOKUP(F684,'Leaf lengths'!$S$1:$T$6,2,FALSE),FALSE)</f>
        <v>154</v>
      </c>
      <c r="X684">
        <f t="shared" si="22"/>
        <v>0</v>
      </c>
      <c r="Y684">
        <f t="shared" si="23"/>
        <v>11</v>
      </c>
      <c r="Z684">
        <f t="shared" si="20"/>
        <v>29</v>
      </c>
      <c r="AD684" t="str">
        <f t="shared" si="24"/>
        <v>FLN</v>
      </c>
      <c r="AE684">
        <v>11</v>
      </c>
    </row>
    <row r="685" spans="1:31" ht="15" hidden="1" customHeight="1" x14ac:dyDescent="0.3">
      <c r="A685" t="s">
        <v>416</v>
      </c>
      <c r="B685">
        <f t="shared" si="21"/>
        <v>300221</v>
      </c>
      <c r="C685">
        <v>221</v>
      </c>
      <c r="D685">
        <f>VLOOKUP($B685,TrialDesign!$E$2:$I$1147,5,FALSE)</f>
        <v>16</v>
      </c>
      <c r="E685" t="str">
        <f>VLOOKUP($B685,TrialDesign!$E$2:$I$1147,3,FALSE)</f>
        <v>Full</v>
      </c>
      <c r="F685" t="str">
        <f>VLOOKUP($B685,TrialDesign!$E$2:$I$1147,4,FALSE)</f>
        <v>Amarok</v>
      </c>
      <c r="G685" s="1">
        <v>41843</v>
      </c>
      <c r="H685" s="1" t="str">
        <f>VLOOKUP(B685,TrialDesign!$E$2:$J$1147,6,FALSE)</f>
        <v>Full_16h</v>
      </c>
      <c r="K685">
        <v>3</v>
      </c>
      <c r="M685">
        <v>7</v>
      </c>
      <c r="O685">
        <v>305</v>
      </c>
      <c r="S685">
        <v>15</v>
      </c>
      <c r="V685">
        <v>3</v>
      </c>
      <c r="W685">
        <f>VLOOKUP(H685&amp;"_"&amp;M685+1,'Leaf lengths'!$J$6:$Q$104,VLOOKUP(F685,'Leaf lengths'!$S$1:$T$6,2,FALSE),FALSE)</f>
        <v>193.66666666666666</v>
      </c>
      <c r="X685">
        <f t="shared" si="22"/>
        <v>0</v>
      </c>
      <c r="Y685">
        <f t="shared" si="23"/>
        <v>7</v>
      </c>
      <c r="Z685">
        <f t="shared" si="20"/>
        <v>22</v>
      </c>
      <c r="AD685" t="str">
        <f t="shared" si="24"/>
        <v>FLN</v>
      </c>
      <c r="AE685">
        <v>7</v>
      </c>
    </row>
    <row r="686" spans="1:31" ht="15" hidden="1" customHeight="1" x14ac:dyDescent="0.3">
      <c r="A686" t="s">
        <v>416</v>
      </c>
      <c r="B686">
        <f t="shared" si="21"/>
        <v>300221</v>
      </c>
      <c r="C686">
        <v>221</v>
      </c>
      <c r="D686">
        <f>VLOOKUP($B686,TrialDesign!$E$2:$I$1147,5,FALSE)</f>
        <v>16</v>
      </c>
      <c r="E686" t="str">
        <f>VLOOKUP($B686,TrialDesign!$E$2:$I$1147,3,FALSE)</f>
        <v>Full</v>
      </c>
      <c r="F686" t="str">
        <f>VLOOKUP($B686,TrialDesign!$E$2:$I$1147,4,FALSE)</f>
        <v>Amarok</v>
      </c>
      <c r="G686" s="1">
        <v>41843</v>
      </c>
      <c r="H686" s="1" t="str">
        <f>VLOOKUP(B686,TrialDesign!$E$2:$J$1147,6,FALSE)</f>
        <v>Full_16h</v>
      </c>
      <c r="K686">
        <v>4</v>
      </c>
      <c r="M686">
        <v>9</v>
      </c>
      <c r="O686">
        <v>290</v>
      </c>
      <c r="S686">
        <v>14</v>
      </c>
      <c r="V686">
        <v>3</v>
      </c>
      <c r="W686">
        <f>VLOOKUP(H686&amp;"_"&amp;M686+1,'Leaf lengths'!$J$6:$Q$104,VLOOKUP(F686,'Leaf lengths'!$S$1:$T$6,2,FALSE),FALSE)</f>
        <v>154</v>
      </c>
      <c r="X686">
        <f t="shared" si="22"/>
        <v>0</v>
      </c>
      <c r="Y686">
        <f t="shared" si="23"/>
        <v>9</v>
      </c>
      <c r="Z686">
        <f t="shared" si="20"/>
        <v>23</v>
      </c>
      <c r="AD686" t="str">
        <f t="shared" si="24"/>
        <v>FLN</v>
      </c>
      <c r="AE686">
        <v>9</v>
      </c>
    </row>
    <row r="687" spans="1:31" ht="15" hidden="1" customHeight="1" x14ac:dyDescent="0.3">
      <c r="A687" t="s">
        <v>416</v>
      </c>
      <c r="B687">
        <f t="shared" si="21"/>
        <v>300266</v>
      </c>
      <c r="C687">
        <v>266</v>
      </c>
      <c r="D687">
        <f>VLOOKUP($B687,TrialDesign!$E$2:$I$1147,5,FALSE)</f>
        <v>16</v>
      </c>
      <c r="E687" t="str">
        <f>VLOOKUP($B687,TrialDesign!$E$2:$I$1147,3,FALSE)</f>
        <v>Full</v>
      </c>
      <c r="F687" t="str">
        <f>VLOOKUP($B687,TrialDesign!$E$2:$I$1147,4,FALSE)</f>
        <v>Amarok</v>
      </c>
      <c r="G687" s="1">
        <v>41843</v>
      </c>
      <c r="H687" s="1" t="str">
        <f>VLOOKUP(B687,TrialDesign!$E$2:$J$1147,6,FALSE)</f>
        <v>Full_16h</v>
      </c>
      <c r="J687">
        <v>266</v>
      </c>
      <c r="K687">
        <v>1</v>
      </c>
      <c r="M687">
        <v>10</v>
      </c>
      <c r="O687">
        <v>335</v>
      </c>
      <c r="S687">
        <v>17</v>
      </c>
      <c r="V687">
        <v>4</v>
      </c>
      <c r="W687">
        <f>VLOOKUP(H687&amp;"_"&amp;M687+1,'Leaf lengths'!$J$6:$Q$104,VLOOKUP(F687,'Leaf lengths'!$S$1:$T$6,2,FALSE),FALSE)</f>
        <v>154</v>
      </c>
      <c r="X687">
        <f t="shared" si="22"/>
        <v>0</v>
      </c>
      <c r="Y687">
        <f t="shared" si="23"/>
        <v>10</v>
      </c>
      <c r="Z687">
        <f t="shared" si="20"/>
        <v>27</v>
      </c>
      <c r="AD687" t="str">
        <f t="shared" si="24"/>
        <v>FLN</v>
      </c>
      <c r="AE687">
        <v>10</v>
      </c>
    </row>
    <row r="688" spans="1:31" ht="15" hidden="1" customHeight="1" x14ac:dyDescent="0.3">
      <c r="A688" t="s">
        <v>416</v>
      </c>
      <c r="B688">
        <f t="shared" si="21"/>
        <v>300266</v>
      </c>
      <c r="C688">
        <v>266</v>
      </c>
      <c r="D688">
        <f>VLOOKUP($B688,TrialDesign!$E$2:$I$1147,5,FALSE)</f>
        <v>16</v>
      </c>
      <c r="E688" t="str">
        <f>VLOOKUP($B688,TrialDesign!$E$2:$I$1147,3,FALSE)</f>
        <v>Full</v>
      </c>
      <c r="F688" t="str">
        <f>VLOOKUP($B688,TrialDesign!$E$2:$I$1147,4,FALSE)</f>
        <v>Amarok</v>
      </c>
      <c r="G688" s="1">
        <v>41843</v>
      </c>
      <c r="H688" s="1" t="str">
        <f>VLOOKUP(B688,TrialDesign!$E$2:$J$1147,6,FALSE)</f>
        <v>Full_16h</v>
      </c>
      <c r="K688">
        <v>2</v>
      </c>
      <c r="M688">
        <v>9</v>
      </c>
      <c r="O688">
        <v>335</v>
      </c>
      <c r="S688">
        <v>15</v>
      </c>
      <c r="V688">
        <v>4</v>
      </c>
      <c r="W688">
        <f>VLOOKUP(H688&amp;"_"&amp;M688+1,'Leaf lengths'!$J$6:$Q$104,VLOOKUP(F688,'Leaf lengths'!$S$1:$T$6,2,FALSE),FALSE)</f>
        <v>154</v>
      </c>
      <c r="X688">
        <f t="shared" si="22"/>
        <v>0</v>
      </c>
      <c r="Y688">
        <f t="shared" si="23"/>
        <v>9</v>
      </c>
      <c r="Z688">
        <f t="shared" si="20"/>
        <v>24</v>
      </c>
      <c r="AD688" t="str">
        <f t="shared" si="24"/>
        <v>FLN</v>
      </c>
      <c r="AE688">
        <v>9</v>
      </c>
    </row>
    <row r="689" spans="1:31" ht="15" hidden="1" customHeight="1" x14ac:dyDescent="0.3">
      <c r="A689" t="s">
        <v>416</v>
      </c>
      <c r="B689">
        <f t="shared" si="21"/>
        <v>300266</v>
      </c>
      <c r="C689">
        <v>266</v>
      </c>
      <c r="D689">
        <f>VLOOKUP($B689,TrialDesign!$E$2:$I$1147,5,FALSE)</f>
        <v>16</v>
      </c>
      <c r="E689" t="str">
        <f>VLOOKUP($B689,TrialDesign!$E$2:$I$1147,3,FALSE)</f>
        <v>Full</v>
      </c>
      <c r="F689" t="str">
        <f>VLOOKUP($B689,TrialDesign!$E$2:$I$1147,4,FALSE)</f>
        <v>Amarok</v>
      </c>
      <c r="G689" s="1">
        <v>41843</v>
      </c>
      <c r="H689" s="1" t="str">
        <f>VLOOKUP(B689,TrialDesign!$E$2:$J$1147,6,FALSE)</f>
        <v>Full_16h</v>
      </c>
      <c r="K689">
        <v>3</v>
      </c>
      <c r="M689">
        <v>9</v>
      </c>
      <c r="O689">
        <v>375</v>
      </c>
      <c r="S689">
        <v>14</v>
      </c>
      <c r="V689">
        <v>5</v>
      </c>
      <c r="W689">
        <f>VLOOKUP(H689&amp;"_"&amp;M689+1,'Leaf lengths'!$J$6:$Q$104,VLOOKUP(F689,'Leaf lengths'!$S$1:$T$6,2,FALSE),FALSE)</f>
        <v>154</v>
      </c>
      <c r="X689">
        <f t="shared" si="22"/>
        <v>0</v>
      </c>
      <c r="Y689">
        <f t="shared" si="23"/>
        <v>9</v>
      </c>
      <c r="Z689">
        <f t="shared" si="20"/>
        <v>23</v>
      </c>
      <c r="AD689" t="str">
        <f t="shared" si="24"/>
        <v>FLN</v>
      </c>
      <c r="AE689">
        <v>9</v>
      </c>
    </row>
    <row r="690" spans="1:31" ht="15" hidden="1" customHeight="1" x14ac:dyDescent="0.3">
      <c r="A690" t="s">
        <v>416</v>
      </c>
      <c r="B690">
        <f t="shared" si="21"/>
        <v>300266</v>
      </c>
      <c r="C690">
        <v>266</v>
      </c>
      <c r="D690">
        <f>VLOOKUP($B690,TrialDesign!$E$2:$I$1147,5,FALSE)</f>
        <v>16</v>
      </c>
      <c r="E690" t="str">
        <f>VLOOKUP($B690,TrialDesign!$E$2:$I$1147,3,FALSE)</f>
        <v>Full</v>
      </c>
      <c r="F690" t="str">
        <f>VLOOKUP($B690,TrialDesign!$E$2:$I$1147,4,FALSE)</f>
        <v>Amarok</v>
      </c>
      <c r="G690" s="1">
        <v>41843</v>
      </c>
      <c r="H690" s="1" t="str">
        <f>VLOOKUP(B690,TrialDesign!$E$2:$J$1147,6,FALSE)</f>
        <v>Full_16h</v>
      </c>
      <c r="K690">
        <v>4</v>
      </c>
      <c r="M690">
        <v>9</v>
      </c>
      <c r="O690">
        <v>345</v>
      </c>
      <c r="S690">
        <v>17</v>
      </c>
      <c r="V690">
        <v>3</v>
      </c>
      <c r="W690">
        <f>VLOOKUP(H690&amp;"_"&amp;M690+1,'Leaf lengths'!$J$6:$Q$104,VLOOKUP(F690,'Leaf lengths'!$S$1:$T$6,2,FALSE),FALSE)</f>
        <v>154</v>
      </c>
      <c r="X690">
        <f t="shared" si="22"/>
        <v>0</v>
      </c>
      <c r="Y690">
        <f t="shared" si="23"/>
        <v>9</v>
      </c>
      <c r="Z690">
        <f t="shared" si="20"/>
        <v>26</v>
      </c>
      <c r="AD690" t="str">
        <f t="shared" si="24"/>
        <v>FLN</v>
      </c>
      <c r="AE690">
        <v>9</v>
      </c>
    </row>
    <row r="691" spans="1:31" ht="15" hidden="1" customHeight="1" x14ac:dyDescent="0.3">
      <c r="A691" t="s">
        <v>416</v>
      </c>
      <c r="B691">
        <f t="shared" si="21"/>
        <v>300281</v>
      </c>
      <c r="C691">
        <v>281</v>
      </c>
      <c r="D691">
        <f>VLOOKUP($B691,TrialDesign!$E$2:$I$1147,5,FALSE)</f>
        <v>16</v>
      </c>
      <c r="E691" t="str">
        <f>VLOOKUP($B691,TrialDesign!$E$2:$I$1147,3,FALSE)</f>
        <v>Full</v>
      </c>
      <c r="F691" t="str">
        <f>VLOOKUP($B691,TrialDesign!$E$2:$I$1147,4,FALSE)</f>
        <v>Amarok</v>
      </c>
      <c r="G691" s="1">
        <v>41843</v>
      </c>
      <c r="H691" s="1" t="str">
        <f>VLOOKUP(B691,TrialDesign!$E$2:$J$1147,6,FALSE)</f>
        <v>Full_16h</v>
      </c>
      <c r="J691">
        <v>281</v>
      </c>
      <c r="K691">
        <v>1</v>
      </c>
      <c r="M691">
        <v>9</v>
      </c>
      <c r="O691">
        <v>385</v>
      </c>
      <c r="S691">
        <v>19</v>
      </c>
      <c r="V691">
        <v>4</v>
      </c>
      <c r="W691">
        <f>VLOOKUP(H691&amp;"_"&amp;M691+1,'Leaf lengths'!$J$6:$Q$104,VLOOKUP(F691,'Leaf lengths'!$S$1:$T$6,2,FALSE),FALSE)</f>
        <v>154</v>
      </c>
      <c r="X691">
        <f t="shared" si="22"/>
        <v>0</v>
      </c>
      <c r="Y691">
        <f t="shared" si="23"/>
        <v>9</v>
      </c>
      <c r="Z691">
        <f t="shared" ref="Z691:Z753" si="25">IF(S691="","",SUM(M691+R691+S691))</f>
        <v>28</v>
      </c>
      <c r="AD691" t="str">
        <f t="shared" si="24"/>
        <v>FLN</v>
      </c>
      <c r="AE691">
        <v>9</v>
      </c>
    </row>
    <row r="692" spans="1:31" ht="15" hidden="1" customHeight="1" x14ac:dyDescent="0.3">
      <c r="A692" t="s">
        <v>416</v>
      </c>
      <c r="B692">
        <f t="shared" si="21"/>
        <v>300281</v>
      </c>
      <c r="C692">
        <v>281</v>
      </c>
      <c r="D692">
        <f>VLOOKUP($B692,TrialDesign!$E$2:$I$1147,5,FALSE)</f>
        <v>16</v>
      </c>
      <c r="E692" t="str">
        <f>VLOOKUP($B692,TrialDesign!$E$2:$I$1147,3,FALSE)</f>
        <v>Full</v>
      </c>
      <c r="F692" t="str">
        <f>VLOOKUP($B692,TrialDesign!$E$2:$I$1147,4,FALSE)</f>
        <v>Amarok</v>
      </c>
      <c r="G692" s="1">
        <v>41843</v>
      </c>
      <c r="H692" s="1" t="str">
        <f>VLOOKUP(B692,TrialDesign!$E$2:$J$1147,6,FALSE)</f>
        <v>Full_16h</v>
      </c>
      <c r="K692">
        <v>2</v>
      </c>
      <c r="M692">
        <v>9</v>
      </c>
      <c r="O692">
        <v>330</v>
      </c>
      <c r="S692">
        <v>16</v>
      </c>
      <c r="V692">
        <v>4</v>
      </c>
      <c r="W692">
        <f>VLOOKUP(H692&amp;"_"&amp;M692+1,'Leaf lengths'!$J$6:$Q$104,VLOOKUP(F692,'Leaf lengths'!$S$1:$T$6,2,FALSE),FALSE)</f>
        <v>154</v>
      </c>
      <c r="X692">
        <f t="shared" si="22"/>
        <v>0</v>
      </c>
      <c r="Y692">
        <f t="shared" si="23"/>
        <v>9</v>
      </c>
      <c r="Z692">
        <f t="shared" si="25"/>
        <v>25</v>
      </c>
      <c r="AD692" t="str">
        <f t="shared" si="24"/>
        <v>FLN</v>
      </c>
      <c r="AE692">
        <v>9</v>
      </c>
    </row>
    <row r="693" spans="1:31" ht="15" hidden="1" customHeight="1" x14ac:dyDescent="0.3">
      <c r="A693" t="s">
        <v>416</v>
      </c>
      <c r="B693">
        <f t="shared" si="21"/>
        <v>300307</v>
      </c>
      <c r="C693">
        <v>307</v>
      </c>
      <c r="D693">
        <f>VLOOKUP($B693,TrialDesign!$E$2:$I$1147,5,FALSE)</f>
        <v>16</v>
      </c>
      <c r="E693" t="str">
        <f>VLOOKUP($B693,TrialDesign!$E$2:$I$1147,3,FALSE)</f>
        <v>Full</v>
      </c>
      <c r="F693" t="str">
        <f>VLOOKUP($B693,TrialDesign!$E$2:$I$1147,4,FALSE)</f>
        <v>Amarok</v>
      </c>
      <c r="G693" s="1">
        <v>41843</v>
      </c>
      <c r="H693" s="1" t="str">
        <f>VLOOKUP(B693,TrialDesign!$E$2:$J$1147,6,FALSE)</f>
        <v>Full_16h</v>
      </c>
      <c r="J693">
        <v>307</v>
      </c>
      <c r="K693">
        <v>1</v>
      </c>
      <c r="M693">
        <v>9</v>
      </c>
      <c r="O693">
        <v>345</v>
      </c>
      <c r="S693">
        <v>14</v>
      </c>
      <c r="V693">
        <v>4</v>
      </c>
      <c r="W693">
        <f>VLOOKUP(H693&amp;"_"&amp;M693+1,'Leaf lengths'!$J$6:$Q$104,VLOOKUP(F693,'Leaf lengths'!$S$1:$T$6,2,FALSE),FALSE)</f>
        <v>154</v>
      </c>
      <c r="X693">
        <f t="shared" si="22"/>
        <v>0</v>
      </c>
      <c r="Y693">
        <f t="shared" si="23"/>
        <v>9</v>
      </c>
      <c r="Z693">
        <f t="shared" si="25"/>
        <v>23</v>
      </c>
      <c r="AD693" t="str">
        <f t="shared" si="24"/>
        <v>FLN</v>
      </c>
      <c r="AE693">
        <v>9</v>
      </c>
    </row>
    <row r="694" spans="1:31" ht="15" hidden="1" customHeight="1" x14ac:dyDescent="0.3">
      <c r="A694" t="s">
        <v>416</v>
      </c>
      <c r="B694">
        <f t="shared" ref="B694:B756" si="26">300000+C694</f>
        <v>300307</v>
      </c>
      <c r="C694">
        <v>307</v>
      </c>
      <c r="D694">
        <f>VLOOKUP($B694,TrialDesign!$E$2:$I$1147,5,FALSE)</f>
        <v>16</v>
      </c>
      <c r="E694" t="str">
        <f>VLOOKUP($B694,TrialDesign!$E$2:$I$1147,3,FALSE)</f>
        <v>Full</v>
      </c>
      <c r="F694" t="str">
        <f>VLOOKUP($B694,TrialDesign!$E$2:$I$1147,4,FALSE)</f>
        <v>Amarok</v>
      </c>
      <c r="G694" s="1">
        <v>41843</v>
      </c>
      <c r="H694" s="1" t="str">
        <f>VLOOKUP(B694,TrialDesign!$E$2:$J$1147,6,FALSE)</f>
        <v>Full_16h</v>
      </c>
      <c r="K694">
        <v>2</v>
      </c>
      <c r="M694">
        <v>9</v>
      </c>
      <c r="O694">
        <v>330</v>
      </c>
      <c r="S694">
        <v>15</v>
      </c>
      <c r="V694">
        <v>3</v>
      </c>
      <c r="W694">
        <f>VLOOKUP(H694&amp;"_"&amp;M694+1,'Leaf lengths'!$J$6:$Q$104,VLOOKUP(F694,'Leaf lengths'!$S$1:$T$6,2,FALSE),FALSE)</f>
        <v>154</v>
      </c>
      <c r="X694">
        <f t="shared" ref="X694:X756" si="27">IF(OR(N694="",M694=N694),0,Q694/W694)</f>
        <v>0</v>
      </c>
      <c r="Y694">
        <f t="shared" si="23"/>
        <v>9</v>
      </c>
      <c r="Z694">
        <f t="shared" si="25"/>
        <v>24</v>
      </c>
      <c r="AD694" t="str">
        <f t="shared" si="24"/>
        <v>FLN</v>
      </c>
      <c r="AE694">
        <v>9</v>
      </c>
    </row>
    <row r="695" spans="1:31" ht="15" hidden="1" customHeight="1" x14ac:dyDescent="0.3">
      <c r="A695" t="s">
        <v>416</v>
      </c>
      <c r="B695">
        <f t="shared" si="26"/>
        <v>300307</v>
      </c>
      <c r="C695">
        <v>307</v>
      </c>
      <c r="D695">
        <f>VLOOKUP($B695,TrialDesign!$E$2:$I$1147,5,FALSE)</f>
        <v>16</v>
      </c>
      <c r="E695" t="str">
        <f>VLOOKUP($B695,TrialDesign!$E$2:$I$1147,3,FALSE)</f>
        <v>Full</v>
      </c>
      <c r="F695" t="str">
        <f>VLOOKUP($B695,TrialDesign!$E$2:$I$1147,4,FALSE)</f>
        <v>Amarok</v>
      </c>
      <c r="G695" s="1">
        <v>41843</v>
      </c>
      <c r="H695" s="1" t="str">
        <f>VLOOKUP(B695,TrialDesign!$E$2:$J$1147,6,FALSE)</f>
        <v>Full_16h</v>
      </c>
      <c r="K695">
        <v>3</v>
      </c>
      <c r="M695">
        <v>10</v>
      </c>
      <c r="O695">
        <v>400</v>
      </c>
      <c r="S695">
        <v>18</v>
      </c>
      <c r="V695">
        <v>4</v>
      </c>
      <c r="W695">
        <f>VLOOKUP(H695&amp;"_"&amp;M695+1,'Leaf lengths'!$J$6:$Q$104,VLOOKUP(F695,'Leaf lengths'!$S$1:$T$6,2,FALSE),FALSE)</f>
        <v>154</v>
      </c>
      <c r="X695">
        <f t="shared" si="27"/>
        <v>0</v>
      </c>
      <c r="Y695">
        <f t="shared" ref="Y695:Y757" si="28">X695+M695</f>
        <v>10</v>
      </c>
      <c r="Z695">
        <f t="shared" si="25"/>
        <v>28</v>
      </c>
      <c r="AD695" t="str">
        <f t="shared" si="24"/>
        <v>FLN</v>
      </c>
      <c r="AE695">
        <v>10</v>
      </c>
    </row>
    <row r="696" spans="1:31" ht="15" hidden="1" customHeight="1" x14ac:dyDescent="0.3">
      <c r="A696" t="s">
        <v>416</v>
      </c>
      <c r="B696">
        <f t="shared" si="26"/>
        <v>300331</v>
      </c>
      <c r="C696">
        <v>331</v>
      </c>
      <c r="D696">
        <f>VLOOKUP($B696,TrialDesign!$E$2:$I$1147,5,FALSE)</f>
        <v>16</v>
      </c>
      <c r="E696" t="str">
        <f>VLOOKUP($B696,TrialDesign!$E$2:$I$1147,3,FALSE)</f>
        <v>Full</v>
      </c>
      <c r="F696" t="str">
        <f>VLOOKUP($B696,TrialDesign!$E$2:$I$1147,4,FALSE)</f>
        <v>Amarok</v>
      </c>
      <c r="G696" s="1">
        <v>41843</v>
      </c>
      <c r="H696" s="1" t="str">
        <f>VLOOKUP(B696,TrialDesign!$E$2:$J$1147,6,FALSE)</f>
        <v>Full_16h</v>
      </c>
      <c r="J696">
        <v>331</v>
      </c>
      <c r="K696">
        <v>1</v>
      </c>
      <c r="M696">
        <v>9</v>
      </c>
      <c r="O696">
        <v>370</v>
      </c>
      <c r="S696">
        <v>19</v>
      </c>
      <c r="V696">
        <v>3</v>
      </c>
      <c r="W696">
        <f>VLOOKUP(H696&amp;"_"&amp;M696+1,'Leaf lengths'!$J$6:$Q$104,VLOOKUP(F696,'Leaf lengths'!$S$1:$T$6,2,FALSE),FALSE)</f>
        <v>154</v>
      </c>
      <c r="X696">
        <f t="shared" si="27"/>
        <v>0</v>
      </c>
      <c r="Y696">
        <f t="shared" si="28"/>
        <v>9</v>
      </c>
      <c r="Z696">
        <f t="shared" si="25"/>
        <v>28</v>
      </c>
      <c r="AD696" t="str">
        <f t="shared" si="24"/>
        <v>FLN</v>
      </c>
      <c r="AE696">
        <v>9</v>
      </c>
    </row>
    <row r="697" spans="1:31" ht="15" hidden="1" customHeight="1" x14ac:dyDescent="0.3">
      <c r="A697" t="s">
        <v>416</v>
      </c>
      <c r="B697">
        <f t="shared" si="26"/>
        <v>300331</v>
      </c>
      <c r="C697">
        <v>331</v>
      </c>
      <c r="D697">
        <f>VLOOKUP($B697,TrialDesign!$E$2:$I$1147,5,FALSE)</f>
        <v>16</v>
      </c>
      <c r="E697" t="str">
        <f>VLOOKUP($B697,TrialDesign!$E$2:$I$1147,3,FALSE)</f>
        <v>Full</v>
      </c>
      <c r="F697" t="str">
        <f>VLOOKUP($B697,TrialDesign!$E$2:$I$1147,4,FALSE)</f>
        <v>Amarok</v>
      </c>
      <c r="G697" s="1">
        <v>41843</v>
      </c>
      <c r="H697" s="1" t="str">
        <f>VLOOKUP(B697,TrialDesign!$E$2:$J$1147,6,FALSE)</f>
        <v>Full_16h</v>
      </c>
      <c r="K697">
        <v>2</v>
      </c>
      <c r="M697">
        <v>9</v>
      </c>
      <c r="O697">
        <v>323</v>
      </c>
      <c r="S697">
        <v>18</v>
      </c>
      <c r="V697">
        <v>3</v>
      </c>
      <c r="W697">
        <f>VLOOKUP(H697&amp;"_"&amp;M697+1,'Leaf lengths'!$J$6:$Q$104,VLOOKUP(F697,'Leaf lengths'!$S$1:$T$6,2,FALSE),FALSE)</f>
        <v>154</v>
      </c>
      <c r="X697">
        <f t="shared" si="27"/>
        <v>0</v>
      </c>
      <c r="Y697">
        <f t="shared" si="28"/>
        <v>9</v>
      </c>
      <c r="Z697">
        <f t="shared" si="25"/>
        <v>27</v>
      </c>
      <c r="AD697" t="str">
        <f t="shared" si="24"/>
        <v>FLN</v>
      </c>
      <c r="AE697">
        <v>9</v>
      </c>
    </row>
    <row r="698" spans="1:31" ht="15" hidden="1" customHeight="1" x14ac:dyDescent="0.3">
      <c r="A698" t="s">
        <v>416</v>
      </c>
      <c r="B698">
        <f t="shared" si="26"/>
        <v>300331</v>
      </c>
      <c r="C698">
        <v>331</v>
      </c>
      <c r="D698">
        <f>VLOOKUP($B698,TrialDesign!$E$2:$I$1147,5,FALSE)</f>
        <v>16</v>
      </c>
      <c r="E698" t="str">
        <f>VLOOKUP($B698,TrialDesign!$E$2:$I$1147,3,FALSE)</f>
        <v>Full</v>
      </c>
      <c r="F698" t="str">
        <f>VLOOKUP($B698,TrialDesign!$E$2:$I$1147,4,FALSE)</f>
        <v>Amarok</v>
      </c>
      <c r="G698" s="1">
        <v>41843</v>
      </c>
      <c r="H698" s="1" t="str">
        <f>VLOOKUP(B698,TrialDesign!$E$2:$J$1147,6,FALSE)</f>
        <v>Full_16h</v>
      </c>
      <c r="K698">
        <v>3</v>
      </c>
      <c r="M698">
        <v>9</v>
      </c>
      <c r="O698">
        <v>390</v>
      </c>
      <c r="S698">
        <v>19</v>
      </c>
      <c r="V698">
        <v>3</v>
      </c>
      <c r="W698">
        <f>VLOOKUP(H698&amp;"_"&amp;M698+1,'Leaf lengths'!$J$6:$Q$104,VLOOKUP(F698,'Leaf lengths'!$S$1:$T$6,2,FALSE),FALSE)</f>
        <v>154</v>
      </c>
      <c r="X698">
        <f t="shared" si="27"/>
        <v>0</v>
      </c>
      <c r="Y698">
        <f t="shared" si="28"/>
        <v>9</v>
      </c>
      <c r="Z698">
        <f t="shared" si="25"/>
        <v>28</v>
      </c>
      <c r="AD698" t="str">
        <f t="shared" si="24"/>
        <v>FLN</v>
      </c>
      <c r="AE698">
        <v>9</v>
      </c>
    </row>
    <row r="699" spans="1:31" ht="15" hidden="1" customHeight="1" x14ac:dyDescent="0.3">
      <c r="A699" t="s">
        <v>416</v>
      </c>
      <c r="B699">
        <f t="shared" si="26"/>
        <v>300046</v>
      </c>
      <c r="C699">
        <v>46</v>
      </c>
      <c r="D699">
        <f>VLOOKUP($B699,TrialDesign!$E$2:$I$1147,5,FALSE)</f>
        <v>16</v>
      </c>
      <c r="E699" t="str">
        <f>VLOOKUP($B699,TrialDesign!$E$2:$I$1147,3,FALSE)</f>
        <v>Full</v>
      </c>
      <c r="F699" t="str">
        <f>VLOOKUP($B699,TrialDesign!$E$2:$I$1147,4,FALSE)</f>
        <v>BattenSpring</v>
      </c>
      <c r="G699" s="1">
        <v>41775</v>
      </c>
      <c r="H699" s="1" t="str">
        <f>VLOOKUP(B699,TrialDesign!$E$2:$J$1147,6,FALSE)</f>
        <v>Full_16h</v>
      </c>
      <c r="J699">
        <v>46</v>
      </c>
      <c r="K699">
        <v>1</v>
      </c>
      <c r="L699">
        <v>0</v>
      </c>
      <c r="M699">
        <v>2</v>
      </c>
      <c r="N699">
        <v>3</v>
      </c>
      <c r="O699">
        <v>92</v>
      </c>
      <c r="Q699">
        <v>112</v>
      </c>
      <c r="R699">
        <v>3</v>
      </c>
      <c r="S699">
        <v>2</v>
      </c>
      <c r="T699">
        <v>0</v>
      </c>
      <c r="U699" t="s">
        <v>71</v>
      </c>
      <c r="W699">
        <f>VLOOKUP(H699&amp;"_"&amp;M699+1,'Leaf lengths'!$J$6:$Q$104,VLOOKUP(F699,'Leaf lengths'!$S$1:$T$6,2,FALSE),FALSE)</f>
        <v>160</v>
      </c>
      <c r="X699">
        <f t="shared" si="27"/>
        <v>0.7</v>
      </c>
      <c r="Y699">
        <f t="shared" si="28"/>
        <v>2.7</v>
      </c>
      <c r="Z699">
        <f t="shared" si="25"/>
        <v>7</v>
      </c>
      <c r="AD699" t="str">
        <f t="shared" si="24"/>
        <v/>
      </c>
      <c r="AE699">
        <v>2</v>
      </c>
    </row>
    <row r="700" spans="1:31" ht="15" hidden="1" customHeight="1" x14ac:dyDescent="0.3">
      <c r="A700" t="s">
        <v>416</v>
      </c>
      <c r="B700">
        <f t="shared" si="26"/>
        <v>300046</v>
      </c>
      <c r="C700">
        <v>46</v>
      </c>
      <c r="D700">
        <f>VLOOKUP($B700,TrialDesign!$E$2:$I$1147,5,FALSE)</f>
        <v>16</v>
      </c>
      <c r="E700" t="str">
        <f>VLOOKUP($B700,TrialDesign!$E$2:$I$1147,3,FALSE)</f>
        <v>Full</v>
      </c>
      <c r="F700" t="str">
        <f>VLOOKUP($B700,TrialDesign!$E$2:$I$1147,4,FALSE)</f>
        <v>BattenSpring</v>
      </c>
      <c r="G700" s="1">
        <v>41775</v>
      </c>
      <c r="H700" s="1" t="str">
        <f>VLOOKUP(B700,TrialDesign!$E$2:$J$1147,6,FALSE)</f>
        <v>Full_16h</v>
      </c>
      <c r="K700">
        <v>2</v>
      </c>
      <c r="L700">
        <v>0</v>
      </c>
      <c r="M700">
        <v>2</v>
      </c>
      <c r="N700">
        <v>3</v>
      </c>
      <c r="O700">
        <v>94</v>
      </c>
      <c r="P700">
        <v>78</v>
      </c>
      <c r="Q700">
        <v>71</v>
      </c>
      <c r="R700">
        <v>3</v>
      </c>
      <c r="S700">
        <v>2</v>
      </c>
      <c r="T700">
        <v>0</v>
      </c>
      <c r="U700" t="s">
        <v>71</v>
      </c>
      <c r="W700">
        <f>VLOOKUP(H700&amp;"_"&amp;M700+1,'Leaf lengths'!$J$6:$Q$104,VLOOKUP(F700,'Leaf lengths'!$S$1:$T$6,2,FALSE),FALSE)</f>
        <v>160</v>
      </c>
      <c r="X700">
        <f t="shared" si="27"/>
        <v>0.44374999999999998</v>
      </c>
      <c r="Y700">
        <f t="shared" si="28"/>
        <v>2.4437500000000001</v>
      </c>
      <c r="Z700">
        <f t="shared" si="25"/>
        <v>7</v>
      </c>
      <c r="AD700" t="str">
        <f t="shared" si="24"/>
        <v/>
      </c>
      <c r="AE700">
        <v>2</v>
      </c>
    </row>
    <row r="701" spans="1:31" ht="15" hidden="1" customHeight="1" x14ac:dyDescent="0.3">
      <c r="A701" t="s">
        <v>416</v>
      </c>
      <c r="B701">
        <f t="shared" si="26"/>
        <v>300046</v>
      </c>
      <c r="C701">
        <v>46</v>
      </c>
      <c r="D701">
        <f>VLOOKUP($B701,TrialDesign!$E$2:$I$1147,5,FALSE)</f>
        <v>16</v>
      </c>
      <c r="E701" t="str">
        <f>VLOOKUP($B701,TrialDesign!$E$2:$I$1147,3,FALSE)</f>
        <v>Full</v>
      </c>
      <c r="F701" t="str">
        <f>VLOOKUP($B701,TrialDesign!$E$2:$I$1147,4,FALSE)</f>
        <v>BattenSpring</v>
      </c>
      <c r="G701" s="1">
        <v>41775</v>
      </c>
      <c r="H701" s="1" t="str">
        <f>VLOOKUP(B701,TrialDesign!$E$2:$J$1147,6,FALSE)</f>
        <v>Full_16h</v>
      </c>
      <c r="K701">
        <v>3</v>
      </c>
      <c r="L701">
        <v>0</v>
      </c>
      <c r="M701">
        <v>2</v>
      </c>
      <c r="N701">
        <v>3</v>
      </c>
      <c r="O701">
        <v>103</v>
      </c>
      <c r="P701">
        <v>106</v>
      </c>
      <c r="Q701">
        <v>112</v>
      </c>
      <c r="R701">
        <v>3</v>
      </c>
      <c r="S701">
        <v>2</v>
      </c>
      <c r="T701">
        <v>0</v>
      </c>
      <c r="U701" t="s">
        <v>71</v>
      </c>
      <c r="W701">
        <f>VLOOKUP(H701&amp;"_"&amp;M701+1,'Leaf lengths'!$J$6:$Q$104,VLOOKUP(F701,'Leaf lengths'!$S$1:$T$6,2,FALSE),FALSE)</f>
        <v>160</v>
      </c>
      <c r="X701">
        <f t="shared" si="27"/>
        <v>0.7</v>
      </c>
      <c r="Y701">
        <f t="shared" si="28"/>
        <v>2.7</v>
      </c>
      <c r="Z701">
        <f t="shared" si="25"/>
        <v>7</v>
      </c>
      <c r="AD701" t="str">
        <f t="shared" si="24"/>
        <v/>
      </c>
      <c r="AE701">
        <v>2</v>
      </c>
    </row>
    <row r="702" spans="1:31" ht="15" hidden="1" customHeight="1" x14ac:dyDescent="0.3">
      <c r="A702" t="s">
        <v>416</v>
      </c>
      <c r="B702">
        <f t="shared" si="26"/>
        <v>300129</v>
      </c>
      <c r="C702">
        <v>129</v>
      </c>
      <c r="D702">
        <f>VLOOKUP($B702,TrialDesign!$E$2:$I$1147,5,FALSE)</f>
        <v>16</v>
      </c>
      <c r="E702" t="str">
        <f>VLOOKUP($B702,TrialDesign!$E$2:$I$1147,3,FALSE)</f>
        <v>Full</v>
      </c>
      <c r="F702" t="str">
        <f>VLOOKUP($B702,TrialDesign!$E$2:$I$1147,4,FALSE)</f>
        <v>BattenSpring</v>
      </c>
      <c r="G702" s="1">
        <v>41775</v>
      </c>
      <c r="H702" s="1" t="str">
        <f>VLOOKUP(B702,TrialDesign!$E$2:$J$1147,6,FALSE)</f>
        <v>Full_16h</v>
      </c>
      <c r="J702">
        <v>129</v>
      </c>
      <c r="K702">
        <v>1</v>
      </c>
      <c r="L702">
        <v>0</v>
      </c>
      <c r="M702">
        <v>2</v>
      </c>
      <c r="N702">
        <v>3</v>
      </c>
      <c r="O702">
        <v>75</v>
      </c>
      <c r="Q702">
        <v>160</v>
      </c>
      <c r="R702">
        <v>3</v>
      </c>
      <c r="S702">
        <v>5</v>
      </c>
      <c r="T702">
        <v>0</v>
      </c>
      <c r="U702" t="s">
        <v>71</v>
      </c>
      <c r="W702">
        <f>VLOOKUP(H702&amp;"_"&amp;M702+1,'Leaf lengths'!$J$6:$Q$104,VLOOKUP(F702,'Leaf lengths'!$S$1:$T$6,2,FALSE),FALSE)</f>
        <v>160</v>
      </c>
      <c r="X702">
        <f t="shared" si="27"/>
        <v>1</v>
      </c>
      <c r="Y702">
        <f t="shared" si="28"/>
        <v>3</v>
      </c>
      <c r="Z702">
        <f t="shared" si="25"/>
        <v>10</v>
      </c>
      <c r="AD702" t="str">
        <f t="shared" si="24"/>
        <v/>
      </c>
      <c r="AE702">
        <v>2</v>
      </c>
    </row>
    <row r="703" spans="1:31" ht="15" hidden="1" customHeight="1" x14ac:dyDescent="0.3">
      <c r="A703" t="s">
        <v>416</v>
      </c>
      <c r="B703">
        <f t="shared" si="26"/>
        <v>300129</v>
      </c>
      <c r="C703">
        <v>129</v>
      </c>
      <c r="D703">
        <f>VLOOKUP($B703,TrialDesign!$E$2:$I$1147,5,FALSE)</f>
        <v>16</v>
      </c>
      <c r="E703" t="str">
        <f>VLOOKUP($B703,TrialDesign!$E$2:$I$1147,3,FALSE)</f>
        <v>Full</v>
      </c>
      <c r="F703" t="str">
        <f>VLOOKUP($B703,TrialDesign!$E$2:$I$1147,4,FALSE)</f>
        <v>BattenSpring</v>
      </c>
      <c r="G703" s="1">
        <v>41775</v>
      </c>
      <c r="H703" s="1" t="str">
        <f>VLOOKUP(B703,TrialDesign!$E$2:$J$1147,6,FALSE)</f>
        <v>Full_16h</v>
      </c>
      <c r="K703">
        <v>2</v>
      </c>
      <c r="L703">
        <v>0</v>
      </c>
      <c r="M703">
        <v>2</v>
      </c>
      <c r="N703">
        <v>3</v>
      </c>
      <c r="O703">
        <v>55</v>
      </c>
      <c r="P703">
        <v>97</v>
      </c>
      <c r="Q703">
        <v>135</v>
      </c>
      <c r="R703">
        <v>3</v>
      </c>
      <c r="S703">
        <v>2</v>
      </c>
      <c r="T703">
        <v>0</v>
      </c>
      <c r="U703" t="s">
        <v>71</v>
      </c>
      <c r="W703">
        <f>VLOOKUP(H703&amp;"_"&amp;M703+1,'Leaf lengths'!$J$6:$Q$104,VLOOKUP(F703,'Leaf lengths'!$S$1:$T$6,2,FALSE),FALSE)</f>
        <v>160</v>
      </c>
      <c r="X703">
        <f t="shared" si="27"/>
        <v>0.84375</v>
      </c>
      <c r="Y703">
        <f t="shared" si="28"/>
        <v>2.84375</v>
      </c>
      <c r="Z703">
        <f t="shared" si="25"/>
        <v>7</v>
      </c>
      <c r="AD703" t="str">
        <f t="shared" si="24"/>
        <v/>
      </c>
      <c r="AE703">
        <v>2</v>
      </c>
    </row>
    <row r="704" spans="1:31" ht="15" hidden="1" customHeight="1" x14ac:dyDescent="0.3">
      <c r="A704" t="s">
        <v>416</v>
      </c>
      <c r="B704">
        <f t="shared" si="26"/>
        <v>300129</v>
      </c>
      <c r="C704">
        <v>129</v>
      </c>
      <c r="D704">
        <f>VLOOKUP($B704,TrialDesign!$E$2:$I$1147,5,FALSE)</f>
        <v>16</v>
      </c>
      <c r="E704" t="str">
        <f>VLOOKUP($B704,TrialDesign!$E$2:$I$1147,3,FALSE)</f>
        <v>Full</v>
      </c>
      <c r="F704" t="str">
        <f>VLOOKUP($B704,TrialDesign!$E$2:$I$1147,4,FALSE)</f>
        <v>BattenSpring</v>
      </c>
      <c r="G704" s="1">
        <v>41775</v>
      </c>
      <c r="H704" s="1" t="str">
        <f>VLOOKUP(B704,TrialDesign!$E$2:$J$1147,6,FALSE)</f>
        <v>Full_16h</v>
      </c>
      <c r="K704">
        <v>3</v>
      </c>
      <c r="L704">
        <v>0</v>
      </c>
      <c r="M704">
        <v>2</v>
      </c>
      <c r="N704">
        <v>3</v>
      </c>
      <c r="O704">
        <v>86</v>
      </c>
      <c r="P704">
        <v>64</v>
      </c>
      <c r="Q704">
        <v>143</v>
      </c>
      <c r="R704">
        <v>4</v>
      </c>
      <c r="S704">
        <v>2</v>
      </c>
      <c r="T704">
        <v>0</v>
      </c>
      <c r="U704" t="s">
        <v>71</v>
      </c>
      <c r="W704">
        <f>VLOOKUP(H704&amp;"_"&amp;M704+1,'Leaf lengths'!$J$6:$Q$104,VLOOKUP(F704,'Leaf lengths'!$S$1:$T$6,2,FALSE),FALSE)</f>
        <v>160</v>
      </c>
      <c r="X704">
        <f t="shared" si="27"/>
        <v>0.89375000000000004</v>
      </c>
      <c r="Y704">
        <f t="shared" si="28"/>
        <v>2.8937499999999998</v>
      </c>
      <c r="Z704">
        <f t="shared" si="25"/>
        <v>8</v>
      </c>
      <c r="AD704" t="str">
        <f t="shared" si="24"/>
        <v/>
      </c>
      <c r="AE704">
        <v>2</v>
      </c>
    </row>
    <row r="705" spans="1:31" ht="15" hidden="1" customHeight="1" x14ac:dyDescent="0.3">
      <c r="A705" t="s">
        <v>416</v>
      </c>
      <c r="B705">
        <f t="shared" si="26"/>
        <v>300129</v>
      </c>
      <c r="C705">
        <v>129</v>
      </c>
      <c r="D705">
        <f>VLOOKUP($B705,TrialDesign!$E$2:$I$1147,5,FALSE)</f>
        <v>16</v>
      </c>
      <c r="E705" t="str">
        <f>VLOOKUP($B705,TrialDesign!$E$2:$I$1147,3,FALSE)</f>
        <v>Full</v>
      </c>
      <c r="F705" t="str">
        <f>VLOOKUP($B705,TrialDesign!$E$2:$I$1147,4,FALSE)</f>
        <v>BattenSpring</v>
      </c>
      <c r="G705" s="1">
        <v>41775</v>
      </c>
      <c r="H705" s="1" t="str">
        <f>VLOOKUP(B705,TrialDesign!$E$2:$J$1147,6,FALSE)</f>
        <v>Full_16h</v>
      </c>
      <c r="K705">
        <v>4</v>
      </c>
      <c r="L705">
        <v>0</v>
      </c>
      <c r="M705">
        <v>2</v>
      </c>
      <c r="N705">
        <v>3</v>
      </c>
      <c r="O705">
        <v>63</v>
      </c>
      <c r="P705">
        <v>95</v>
      </c>
      <c r="Q705">
        <v>110</v>
      </c>
      <c r="R705">
        <v>4</v>
      </c>
      <c r="S705">
        <v>3</v>
      </c>
      <c r="T705">
        <v>0</v>
      </c>
      <c r="U705" t="s">
        <v>71</v>
      </c>
      <c r="W705">
        <f>VLOOKUP(H705&amp;"_"&amp;M705+1,'Leaf lengths'!$J$6:$Q$104,VLOOKUP(F705,'Leaf lengths'!$S$1:$T$6,2,FALSE),FALSE)</f>
        <v>160</v>
      </c>
      <c r="X705">
        <f t="shared" si="27"/>
        <v>0.6875</v>
      </c>
      <c r="Y705">
        <f t="shared" si="28"/>
        <v>2.6875</v>
      </c>
      <c r="Z705">
        <f t="shared" si="25"/>
        <v>9</v>
      </c>
      <c r="AD705" t="str">
        <f t="shared" si="24"/>
        <v/>
      </c>
      <c r="AE705">
        <v>2</v>
      </c>
    </row>
    <row r="706" spans="1:31" ht="15" hidden="1" customHeight="1" x14ac:dyDescent="0.3">
      <c r="A706" t="s">
        <v>416</v>
      </c>
      <c r="B706">
        <f t="shared" si="26"/>
        <v>300329</v>
      </c>
      <c r="C706">
        <v>329</v>
      </c>
      <c r="D706">
        <f>VLOOKUP($B706,TrialDesign!$E$2:$I$1147,5,FALSE)</f>
        <v>16</v>
      </c>
      <c r="E706" t="str">
        <f>VLOOKUP($B706,TrialDesign!$E$2:$I$1147,3,FALSE)</f>
        <v>Full</v>
      </c>
      <c r="F706" t="str">
        <f>VLOOKUP($B706,TrialDesign!$E$2:$I$1147,4,FALSE)</f>
        <v>BattenSpring</v>
      </c>
      <c r="G706" s="1">
        <v>41775</v>
      </c>
      <c r="H706" s="1" t="str">
        <f>VLOOKUP(B706,TrialDesign!$E$2:$J$1147,6,FALSE)</f>
        <v>Full_16h</v>
      </c>
      <c r="J706">
        <v>329</v>
      </c>
      <c r="K706">
        <v>1</v>
      </c>
      <c r="L706">
        <v>0</v>
      </c>
      <c r="M706">
        <v>2</v>
      </c>
      <c r="N706">
        <v>3</v>
      </c>
      <c r="O706">
        <v>72</v>
      </c>
      <c r="Q706">
        <v>207</v>
      </c>
      <c r="R706">
        <v>3</v>
      </c>
      <c r="S706">
        <v>4</v>
      </c>
      <c r="T706">
        <v>0</v>
      </c>
      <c r="U706" t="s">
        <v>71</v>
      </c>
      <c r="W706">
        <f>VLOOKUP(H706&amp;"_"&amp;M706+1,'Leaf lengths'!$J$6:$Q$104,VLOOKUP(F706,'Leaf lengths'!$S$1:$T$6,2,FALSE),FALSE)</f>
        <v>160</v>
      </c>
      <c r="X706">
        <f t="shared" si="27"/>
        <v>1.29375</v>
      </c>
      <c r="Y706">
        <f t="shared" si="28"/>
        <v>3.2937500000000002</v>
      </c>
      <c r="Z706">
        <f t="shared" si="25"/>
        <v>9</v>
      </c>
      <c r="AD706" t="str">
        <f t="shared" ref="AD706:AD769" si="29">IF(OR(M706=N706,N706=""),"FLN","")</f>
        <v/>
      </c>
      <c r="AE706">
        <v>2</v>
      </c>
    </row>
    <row r="707" spans="1:31" ht="15" hidden="1" customHeight="1" x14ac:dyDescent="0.3">
      <c r="A707" t="s">
        <v>416</v>
      </c>
      <c r="B707">
        <f t="shared" si="26"/>
        <v>300329</v>
      </c>
      <c r="C707">
        <v>329</v>
      </c>
      <c r="D707">
        <f>VLOOKUP($B707,TrialDesign!$E$2:$I$1147,5,FALSE)</f>
        <v>16</v>
      </c>
      <c r="E707" t="str">
        <f>VLOOKUP($B707,TrialDesign!$E$2:$I$1147,3,FALSE)</f>
        <v>Full</v>
      </c>
      <c r="F707" t="str">
        <f>VLOOKUP($B707,TrialDesign!$E$2:$I$1147,4,FALSE)</f>
        <v>BattenSpring</v>
      </c>
      <c r="G707" s="1">
        <v>41775</v>
      </c>
      <c r="H707" s="1" t="str">
        <f>VLOOKUP(B707,TrialDesign!$E$2:$J$1147,6,FALSE)</f>
        <v>Full_16h</v>
      </c>
      <c r="K707">
        <v>2</v>
      </c>
      <c r="L707">
        <v>0</v>
      </c>
      <c r="M707">
        <v>2</v>
      </c>
      <c r="N707">
        <v>3</v>
      </c>
      <c r="O707">
        <v>86</v>
      </c>
      <c r="P707">
        <v>57</v>
      </c>
      <c r="Q707">
        <v>99</v>
      </c>
      <c r="R707">
        <v>3</v>
      </c>
      <c r="S707">
        <v>2</v>
      </c>
      <c r="T707">
        <v>0</v>
      </c>
      <c r="U707" t="s">
        <v>71</v>
      </c>
      <c r="W707">
        <f>VLOOKUP(H707&amp;"_"&amp;M707+1,'Leaf lengths'!$J$6:$Q$104,VLOOKUP(F707,'Leaf lengths'!$S$1:$T$6,2,FALSE),FALSE)</f>
        <v>160</v>
      </c>
      <c r="X707">
        <f t="shared" si="27"/>
        <v>0.61875000000000002</v>
      </c>
      <c r="Y707">
        <f t="shared" si="28"/>
        <v>2.6187499999999999</v>
      </c>
      <c r="Z707">
        <f t="shared" si="25"/>
        <v>7</v>
      </c>
      <c r="AD707" t="str">
        <f t="shared" si="29"/>
        <v/>
      </c>
      <c r="AE707">
        <v>2</v>
      </c>
    </row>
    <row r="708" spans="1:31" ht="15" hidden="1" customHeight="1" x14ac:dyDescent="0.3">
      <c r="A708" t="s">
        <v>416</v>
      </c>
      <c r="B708">
        <f t="shared" si="26"/>
        <v>300329</v>
      </c>
      <c r="C708">
        <v>329</v>
      </c>
      <c r="D708">
        <f>VLOOKUP($B708,TrialDesign!$E$2:$I$1147,5,FALSE)</f>
        <v>16</v>
      </c>
      <c r="E708" t="str">
        <f>VLOOKUP($B708,TrialDesign!$E$2:$I$1147,3,FALSE)</f>
        <v>Full</v>
      </c>
      <c r="F708" t="str">
        <f>VLOOKUP($B708,TrialDesign!$E$2:$I$1147,4,FALSE)</f>
        <v>BattenSpring</v>
      </c>
      <c r="G708" s="1">
        <v>41775</v>
      </c>
      <c r="H708" s="1" t="str">
        <f>VLOOKUP(B708,TrialDesign!$E$2:$J$1147,6,FALSE)</f>
        <v>Full_16h</v>
      </c>
      <c r="K708">
        <v>3</v>
      </c>
      <c r="L708">
        <v>0</v>
      </c>
      <c r="M708">
        <v>2</v>
      </c>
      <c r="N708">
        <v>3</v>
      </c>
      <c r="O708">
        <v>80</v>
      </c>
      <c r="P708">
        <v>62</v>
      </c>
      <c r="Q708">
        <v>97</v>
      </c>
      <c r="R708">
        <v>3</v>
      </c>
      <c r="S708">
        <v>3</v>
      </c>
      <c r="T708">
        <v>0</v>
      </c>
      <c r="U708" t="s">
        <v>71</v>
      </c>
      <c r="W708">
        <f>VLOOKUP(H708&amp;"_"&amp;M708+1,'Leaf lengths'!$J$6:$Q$104,VLOOKUP(F708,'Leaf lengths'!$S$1:$T$6,2,FALSE),FALSE)</f>
        <v>160</v>
      </c>
      <c r="X708">
        <f t="shared" si="27"/>
        <v>0.60624999999999996</v>
      </c>
      <c r="Y708">
        <f t="shared" si="28"/>
        <v>2.6062500000000002</v>
      </c>
      <c r="Z708">
        <f t="shared" si="25"/>
        <v>8</v>
      </c>
      <c r="AD708" t="str">
        <f t="shared" si="29"/>
        <v/>
      </c>
      <c r="AE708">
        <v>2</v>
      </c>
    </row>
    <row r="709" spans="1:31" ht="15" hidden="1" customHeight="1" x14ac:dyDescent="0.3">
      <c r="A709" t="s">
        <v>416</v>
      </c>
      <c r="B709">
        <f t="shared" si="26"/>
        <v>300077</v>
      </c>
      <c r="C709">
        <v>77</v>
      </c>
      <c r="D709">
        <f>VLOOKUP($B709,TrialDesign!$E$2:$I$1147,5,FALSE)</f>
        <v>16</v>
      </c>
      <c r="E709" t="str">
        <f>VLOOKUP($B709,TrialDesign!$E$2:$I$1147,3,FALSE)</f>
        <v>Full</v>
      </c>
      <c r="F709" t="str">
        <f>VLOOKUP($B709,TrialDesign!$E$2:$I$1147,4,FALSE)</f>
        <v>BattenSpring</v>
      </c>
      <c r="G709" s="1">
        <v>41782</v>
      </c>
      <c r="H709" s="1" t="str">
        <f>VLOOKUP(B709,TrialDesign!$E$2:$J$1147,6,FALSE)</f>
        <v>Full_16h</v>
      </c>
      <c r="J709">
        <v>77</v>
      </c>
      <c r="K709">
        <v>1</v>
      </c>
      <c r="L709">
        <v>1</v>
      </c>
      <c r="M709">
        <v>4</v>
      </c>
      <c r="N709">
        <v>5</v>
      </c>
      <c r="O709">
        <v>89</v>
      </c>
      <c r="Q709">
        <v>97</v>
      </c>
      <c r="R709">
        <v>4</v>
      </c>
      <c r="S709">
        <v>9</v>
      </c>
      <c r="U709" t="s">
        <v>18</v>
      </c>
      <c r="W709">
        <f>VLOOKUP(H709&amp;"_"&amp;M709+1,'Leaf lengths'!$J$6:$Q$104,VLOOKUP(F709,'Leaf lengths'!$S$1:$T$6,2,FALSE),FALSE)</f>
        <v>250</v>
      </c>
      <c r="X709">
        <f t="shared" si="27"/>
        <v>0.38800000000000001</v>
      </c>
      <c r="Y709">
        <f t="shared" si="28"/>
        <v>4.3879999999999999</v>
      </c>
      <c r="Z709">
        <f t="shared" si="25"/>
        <v>17</v>
      </c>
      <c r="AD709" t="str">
        <f t="shared" si="29"/>
        <v/>
      </c>
      <c r="AE709">
        <v>4</v>
      </c>
    </row>
    <row r="710" spans="1:31" ht="15" hidden="1" customHeight="1" x14ac:dyDescent="0.3">
      <c r="A710" t="s">
        <v>416</v>
      </c>
      <c r="B710">
        <f t="shared" si="26"/>
        <v>300077</v>
      </c>
      <c r="C710">
        <v>77</v>
      </c>
      <c r="D710">
        <f>VLOOKUP($B710,TrialDesign!$E$2:$I$1147,5,FALSE)</f>
        <v>16</v>
      </c>
      <c r="E710" t="str">
        <f>VLOOKUP($B710,TrialDesign!$E$2:$I$1147,3,FALSE)</f>
        <v>Full</v>
      </c>
      <c r="F710" t="str">
        <f>VLOOKUP($B710,TrialDesign!$E$2:$I$1147,4,FALSE)</f>
        <v>BattenSpring</v>
      </c>
      <c r="G710" s="1">
        <v>41782</v>
      </c>
      <c r="H710" s="1" t="str">
        <f>VLOOKUP(B710,TrialDesign!$E$2:$J$1147,6,FALSE)</f>
        <v>Full_16h</v>
      </c>
      <c r="K710">
        <v>2</v>
      </c>
      <c r="L710">
        <v>1</v>
      </c>
      <c r="M710">
        <v>3</v>
      </c>
      <c r="N710">
        <v>5</v>
      </c>
      <c r="O710">
        <v>70</v>
      </c>
      <c r="P710">
        <v>25</v>
      </c>
      <c r="Q710">
        <v>60</v>
      </c>
      <c r="R710">
        <v>4</v>
      </c>
      <c r="S710">
        <v>10</v>
      </c>
      <c r="U710" t="s">
        <v>18</v>
      </c>
      <c r="W710">
        <f>VLOOKUP(H710&amp;"_"&amp;M710+1,'Leaf lengths'!$J$6:$Q$104,VLOOKUP(F710,'Leaf lengths'!$S$1:$T$6,2,FALSE),FALSE)</f>
        <v>229.5</v>
      </c>
      <c r="X710">
        <f t="shared" si="27"/>
        <v>0.26143790849673204</v>
      </c>
      <c r="Y710">
        <f t="shared" si="28"/>
        <v>3.261437908496732</v>
      </c>
      <c r="Z710">
        <f t="shared" si="25"/>
        <v>17</v>
      </c>
      <c r="AD710" t="str">
        <f t="shared" si="29"/>
        <v/>
      </c>
      <c r="AE710">
        <v>3</v>
      </c>
    </row>
    <row r="711" spans="1:31" ht="15" hidden="1" customHeight="1" x14ac:dyDescent="0.3">
      <c r="A711" t="s">
        <v>416</v>
      </c>
      <c r="B711">
        <f t="shared" si="26"/>
        <v>300152</v>
      </c>
      <c r="C711">
        <v>152</v>
      </c>
      <c r="D711">
        <f>VLOOKUP($B711,TrialDesign!$E$2:$I$1147,5,FALSE)</f>
        <v>16</v>
      </c>
      <c r="E711" t="str">
        <f>VLOOKUP($B711,TrialDesign!$E$2:$I$1147,3,FALSE)</f>
        <v>Full</v>
      </c>
      <c r="F711" t="str">
        <f>VLOOKUP($B711,TrialDesign!$E$2:$I$1147,4,FALSE)</f>
        <v>BattenSpring</v>
      </c>
      <c r="G711" s="1">
        <v>41782</v>
      </c>
      <c r="H711" s="1" t="str">
        <f>VLOOKUP(B711,TrialDesign!$E$2:$J$1147,6,FALSE)</f>
        <v>Full_16h</v>
      </c>
      <c r="J711">
        <v>152</v>
      </c>
      <c r="K711">
        <v>1</v>
      </c>
      <c r="L711">
        <v>1</v>
      </c>
      <c r="M711">
        <v>4</v>
      </c>
      <c r="N711">
        <v>6</v>
      </c>
      <c r="O711">
        <v>80</v>
      </c>
      <c r="P711">
        <v>229</v>
      </c>
      <c r="Q711">
        <v>55</v>
      </c>
      <c r="R711">
        <v>4</v>
      </c>
      <c r="S711">
        <v>10</v>
      </c>
      <c r="U711" t="s">
        <v>18</v>
      </c>
      <c r="W711">
        <f>VLOOKUP(H711&amp;"_"&amp;M711+1,'Leaf lengths'!$J$6:$Q$104,VLOOKUP(F711,'Leaf lengths'!$S$1:$T$6,2,FALSE),FALSE)</f>
        <v>250</v>
      </c>
      <c r="X711">
        <f t="shared" si="27"/>
        <v>0.22</v>
      </c>
      <c r="Y711">
        <f t="shared" si="28"/>
        <v>4.22</v>
      </c>
      <c r="Z711">
        <f t="shared" si="25"/>
        <v>18</v>
      </c>
      <c r="AD711" t="str">
        <f t="shared" si="29"/>
        <v/>
      </c>
      <c r="AE711">
        <v>4</v>
      </c>
    </row>
    <row r="712" spans="1:31" ht="15" hidden="1" customHeight="1" x14ac:dyDescent="0.3">
      <c r="A712" t="s">
        <v>416</v>
      </c>
      <c r="B712">
        <f t="shared" si="26"/>
        <v>300152</v>
      </c>
      <c r="C712">
        <v>152</v>
      </c>
      <c r="D712">
        <f>VLOOKUP($B712,TrialDesign!$E$2:$I$1147,5,FALSE)</f>
        <v>16</v>
      </c>
      <c r="E712" t="str">
        <f>VLOOKUP($B712,TrialDesign!$E$2:$I$1147,3,FALSE)</f>
        <v>Full</v>
      </c>
      <c r="F712" t="str">
        <f>VLOOKUP($B712,TrialDesign!$E$2:$I$1147,4,FALSE)</f>
        <v>BattenSpring</v>
      </c>
      <c r="G712" s="1">
        <v>41782</v>
      </c>
      <c r="H712" s="1" t="str">
        <f>VLOOKUP(B712,TrialDesign!$E$2:$J$1147,6,FALSE)</f>
        <v>Full_16h</v>
      </c>
      <c r="K712">
        <v>2</v>
      </c>
      <c r="L712">
        <v>0</v>
      </c>
      <c r="M712">
        <v>4</v>
      </c>
      <c r="N712">
        <v>5</v>
      </c>
      <c r="O712">
        <v>45</v>
      </c>
      <c r="P712">
        <v>112</v>
      </c>
      <c r="Q712">
        <v>111</v>
      </c>
      <c r="R712">
        <v>3</v>
      </c>
      <c r="S712">
        <v>3</v>
      </c>
      <c r="U712" t="s">
        <v>71</v>
      </c>
      <c r="W712">
        <f>VLOOKUP(H712&amp;"_"&amp;M712+1,'Leaf lengths'!$J$6:$Q$104,VLOOKUP(F712,'Leaf lengths'!$S$1:$T$6,2,FALSE),FALSE)</f>
        <v>250</v>
      </c>
      <c r="X712">
        <f t="shared" si="27"/>
        <v>0.44400000000000001</v>
      </c>
      <c r="Y712">
        <f t="shared" si="28"/>
        <v>4.444</v>
      </c>
      <c r="Z712">
        <f t="shared" si="25"/>
        <v>10</v>
      </c>
      <c r="AD712" t="str">
        <f t="shared" si="29"/>
        <v/>
      </c>
      <c r="AE712">
        <v>4</v>
      </c>
    </row>
    <row r="713" spans="1:31" ht="15" hidden="1" customHeight="1" x14ac:dyDescent="0.3">
      <c r="A713" t="s">
        <v>416</v>
      </c>
      <c r="B713">
        <f t="shared" si="26"/>
        <v>300169</v>
      </c>
      <c r="C713">
        <v>169</v>
      </c>
      <c r="D713">
        <f>VLOOKUP($B713,TrialDesign!$E$2:$I$1147,5,FALSE)</f>
        <v>16</v>
      </c>
      <c r="E713" t="str">
        <f>VLOOKUP($B713,TrialDesign!$E$2:$I$1147,3,FALSE)</f>
        <v>Full</v>
      </c>
      <c r="F713" t="str">
        <f>VLOOKUP($B713,TrialDesign!$E$2:$I$1147,4,FALSE)</f>
        <v>BattenSpring</v>
      </c>
      <c r="G713" s="1">
        <v>41782</v>
      </c>
      <c r="H713" s="1" t="str">
        <f>VLOOKUP(B713,TrialDesign!$E$2:$J$1147,6,FALSE)</f>
        <v>Full_16h</v>
      </c>
      <c r="J713">
        <v>169</v>
      </c>
      <c r="K713">
        <v>1</v>
      </c>
      <c r="L713">
        <v>1</v>
      </c>
      <c r="M713">
        <v>5</v>
      </c>
      <c r="N713">
        <v>6</v>
      </c>
      <c r="O713">
        <v>86</v>
      </c>
      <c r="Q713">
        <v>89</v>
      </c>
      <c r="R713">
        <v>4</v>
      </c>
      <c r="S713">
        <v>10</v>
      </c>
      <c r="U713" t="s">
        <v>18</v>
      </c>
      <c r="W713">
        <f>VLOOKUP(H713&amp;"_"&amp;M713+1,'Leaf lengths'!$J$6:$Q$104,VLOOKUP(F713,'Leaf lengths'!$S$1:$T$6,2,FALSE),FALSE)</f>
        <v>200</v>
      </c>
      <c r="X713">
        <f t="shared" si="27"/>
        <v>0.44500000000000001</v>
      </c>
      <c r="Y713">
        <f t="shared" si="28"/>
        <v>5.4450000000000003</v>
      </c>
      <c r="Z713">
        <f t="shared" si="25"/>
        <v>19</v>
      </c>
      <c r="AD713" t="str">
        <f t="shared" si="29"/>
        <v/>
      </c>
      <c r="AE713">
        <v>5</v>
      </c>
    </row>
    <row r="714" spans="1:31" ht="15" hidden="1" customHeight="1" x14ac:dyDescent="0.3">
      <c r="A714" t="s">
        <v>416</v>
      </c>
      <c r="B714">
        <f t="shared" si="26"/>
        <v>300169</v>
      </c>
      <c r="C714">
        <v>169</v>
      </c>
      <c r="D714">
        <f>VLOOKUP($B714,TrialDesign!$E$2:$I$1147,5,FALSE)</f>
        <v>16</v>
      </c>
      <c r="E714" t="str">
        <f>VLOOKUP($B714,TrialDesign!$E$2:$I$1147,3,FALSE)</f>
        <v>Full</v>
      </c>
      <c r="F714" t="str">
        <f>VLOOKUP($B714,TrialDesign!$E$2:$I$1147,4,FALSE)</f>
        <v>BattenSpring</v>
      </c>
      <c r="G714" s="1">
        <v>41782</v>
      </c>
      <c r="H714" s="1" t="str">
        <f>VLOOKUP(B714,TrialDesign!$E$2:$J$1147,6,FALSE)</f>
        <v>Full_16h</v>
      </c>
      <c r="K714">
        <v>2</v>
      </c>
      <c r="L714">
        <v>2</v>
      </c>
      <c r="M714">
        <v>4</v>
      </c>
      <c r="N714">
        <v>5</v>
      </c>
      <c r="O714">
        <v>90</v>
      </c>
      <c r="P714">
        <v>270</v>
      </c>
      <c r="Q714">
        <v>149</v>
      </c>
      <c r="R714">
        <v>4</v>
      </c>
      <c r="S714">
        <v>12</v>
      </c>
      <c r="U714" t="s">
        <v>18</v>
      </c>
      <c r="W714">
        <f>VLOOKUP(H714&amp;"_"&amp;M714+1,'Leaf lengths'!$J$6:$Q$104,VLOOKUP(F714,'Leaf lengths'!$S$1:$T$6,2,FALSE),FALSE)</f>
        <v>250</v>
      </c>
      <c r="X714">
        <f t="shared" si="27"/>
        <v>0.59599999999999997</v>
      </c>
      <c r="Y714">
        <f t="shared" si="28"/>
        <v>4.5960000000000001</v>
      </c>
      <c r="Z714">
        <f t="shared" si="25"/>
        <v>20</v>
      </c>
      <c r="AD714" t="str">
        <f t="shared" si="29"/>
        <v/>
      </c>
      <c r="AE714">
        <v>4</v>
      </c>
    </row>
    <row r="715" spans="1:31" ht="15" hidden="1" customHeight="1" x14ac:dyDescent="0.3">
      <c r="A715" t="s">
        <v>416</v>
      </c>
      <c r="B715">
        <f t="shared" si="26"/>
        <v>300169</v>
      </c>
      <c r="C715">
        <v>169</v>
      </c>
      <c r="D715">
        <f>VLOOKUP($B715,TrialDesign!$E$2:$I$1147,5,FALSE)</f>
        <v>16</v>
      </c>
      <c r="E715" t="str">
        <f>VLOOKUP($B715,TrialDesign!$E$2:$I$1147,3,FALSE)</f>
        <v>Full</v>
      </c>
      <c r="F715" t="str">
        <f>VLOOKUP($B715,TrialDesign!$E$2:$I$1147,4,FALSE)</f>
        <v>BattenSpring</v>
      </c>
      <c r="G715" s="1">
        <v>41782</v>
      </c>
      <c r="H715" s="1" t="str">
        <f>VLOOKUP(B715,TrialDesign!$E$2:$J$1147,6,FALSE)</f>
        <v>Full_16h</v>
      </c>
      <c r="K715">
        <v>3</v>
      </c>
      <c r="L715">
        <v>0</v>
      </c>
      <c r="M715">
        <v>4</v>
      </c>
      <c r="N715">
        <v>5</v>
      </c>
      <c r="O715">
        <v>85</v>
      </c>
      <c r="P715">
        <v>249</v>
      </c>
      <c r="Q715">
        <v>109</v>
      </c>
      <c r="R715">
        <v>4</v>
      </c>
      <c r="S715">
        <v>10</v>
      </c>
      <c r="U715" t="s">
        <v>18</v>
      </c>
      <c r="W715">
        <f>VLOOKUP(H715&amp;"_"&amp;M715+1,'Leaf lengths'!$J$6:$Q$104,VLOOKUP(F715,'Leaf lengths'!$S$1:$T$6,2,FALSE),FALSE)</f>
        <v>250</v>
      </c>
      <c r="X715">
        <f t="shared" si="27"/>
        <v>0.436</v>
      </c>
      <c r="Y715">
        <f t="shared" si="28"/>
        <v>4.4359999999999999</v>
      </c>
      <c r="Z715">
        <f t="shared" si="25"/>
        <v>18</v>
      </c>
      <c r="AD715" t="str">
        <f t="shared" si="29"/>
        <v/>
      </c>
      <c r="AE715">
        <v>4</v>
      </c>
    </row>
    <row r="716" spans="1:31" ht="15" hidden="1" customHeight="1" x14ac:dyDescent="0.3">
      <c r="A716" t="s">
        <v>416</v>
      </c>
      <c r="B716">
        <f t="shared" si="26"/>
        <v>300169</v>
      </c>
      <c r="C716">
        <v>169</v>
      </c>
      <c r="D716">
        <f>VLOOKUP($B716,TrialDesign!$E$2:$I$1147,5,FALSE)</f>
        <v>16</v>
      </c>
      <c r="E716" t="str">
        <f>VLOOKUP($B716,TrialDesign!$E$2:$I$1147,3,FALSE)</f>
        <v>Full</v>
      </c>
      <c r="F716" t="str">
        <f>VLOOKUP($B716,TrialDesign!$E$2:$I$1147,4,FALSE)</f>
        <v>BattenSpring</v>
      </c>
      <c r="G716" s="1">
        <v>41782</v>
      </c>
      <c r="H716" s="1" t="str">
        <f>VLOOKUP(B716,TrialDesign!$E$2:$J$1147,6,FALSE)</f>
        <v>Full_16h</v>
      </c>
      <c r="K716">
        <v>4</v>
      </c>
      <c r="L716">
        <v>0</v>
      </c>
      <c r="M716">
        <v>4</v>
      </c>
      <c r="N716">
        <v>6</v>
      </c>
      <c r="O716">
        <v>67</v>
      </c>
      <c r="P716">
        <v>229</v>
      </c>
      <c r="Q716">
        <v>43</v>
      </c>
      <c r="R716">
        <v>3</v>
      </c>
      <c r="S716">
        <v>7</v>
      </c>
      <c r="U716" t="s">
        <v>18</v>
      </c>
      <c r="W716">
        <f>VLOOKUP(H716&amp;"_"&amp;M716+1,'Leaf lengths'!$J$6:$Q$104,VLOOKUP(F716,'Leaf lengths'!$S$1:$T$6,2,FALSE),FALSE)</f>
        <v>250</v>
      </c>
      <c r="X716">
        <f t="shared" si="27"/>
        <v>0.17199999999999999</v>
      </c>
      <c r="Y716">
        <f t="shared" si="28"/>
        <v>4.1719999999999997</v>
      </c>
      <c r="Z716">
        <f t="shared" si="25"/>
        <v>14</v>
      </c>
      <c r="AD716" t="str">
        <f t="shared" si="29"/>
        <v/>
      </c>
      <c r="AE716">
        <v>4</v>
      </c>
    </row>
    <row r="717" spans="1:31" ht="15" hidden="1" customHeight="1" x14ac:dyDescent="0.3">
      <c r="A717" t="s">
        <v>416</v>
      </c>
      <c r="B717">
        <f t="shared" si="26"/>
        <v>300324</v>
      </c>
      <c r="C717">
        <v>324</v>
      </c>
      <c r="D717">
        <f>VLOOKUP($B717,TrialDesign!$E$2:$I$1147,5,FALSE)</f>
        <v>16</v>
      </c>
      <c r="E717" t="str">
        <f>VLOOKUP($B717,TrialDesign!$E$2:$I$1147,3,FALSE)</f>
        <v>Full</v>
      </c>
      <c r="F717" t="str">
        <f>VLOOKUP($B717,TrialDesign!$E$2:$I$1147,4,FALSE)</f>
        <v>BattenSpring</v>
      </c>
      <c r="G717" s="1">
        <v>41782</v>
      </c>
      <c r="H717" s="1" t="str">
        <f>VLOOKUP(B717,TrialDesign!$E$2:$J$1147,6,FALSE)</f>
        <v>Full_16h</v>
      </c>
      <c r="J717">
        <v>324</v>
      </c>
      <c r="K717">
        <v>1</v>
      </c>
      <c r="L717">
        <v>0</v>
      </c>
      <c r="M717">
        <v>4</v>
      </c>
      <c r="N717">
        <v>5</v>
      </c>
      <c r="O717">
        <v>75</v>
      </c>
      <c r="P717">
        <v>270</v>
      </c>
      <c r="Q717">
        <v>107</v>
      </c>
      <c r="R717">
        <v>3</v>
      </c>
      <c r="S717">
        <v>10</v>
      </c>
      <c r="U717" t="s">
        <v>17</v>
      </c>
      <c r="W717">
        <f>VLOOKUP(H717&amp;"_"&amp;M717+1,'Leaf lengths'!$J$6:$Q$104,VLOOKUP(F717,'Leaf lengths'!$S$1:$T$6,2,FALSE),FALSE)</f>
        <v>250</v>
      </c>
      <c r="X717">
        <f t="shared" si="27"/>
        <v>0.42799999999999999</v>
      </c>
      <c r="Y717">
        <f t="shared" si="28"/>
        <v>4.4279999999999999</v>
      </c>
      <c r="Z717">
        <f t="shared" si="25"/>
        <v>17</v>
      </c>
      <c r="AD717" t="str">
        <f t="shared" si="29"/>
        <v/>
      </c>
      <c r="AE717">
        <v>4</v>
      </c>
    </row>
    <row r="718" spans="1:31" ht="15" hidden="1" customHeight="1" x14ac:dyDescent="0.3">
      <c r="A718" t="s">
        <v>416</v>
      </c>
      <c r="B718">
        <f t="shared" si="26"/>
        <v>300324</v>
      </c>
      <c r="C718">
        <v>324</v>
      </c>
      <c r="D718">
        <f>VLOOKUP($B718,TrialDesign!$E$2:$I$1147,5,FALSE)</f>
        <v>16</v>
      </c>
      <c r="E718" t="str">
        <f>VLOOKUP($B718,TrialDesign!$E$2:$I$1147,3,FALSE)</f>
        <v>Full</v>
      </c>
      <c r="F718" t="str">
        <f>VLOOKUP($B718,TrialDesign!$E$2:$I$1147,4,FALSE)</f>
        <v>BattenSpring</v>
      </c>
      <c r="G718" s="1">
        <v>41782</v>
      </c>
      <c r="H718" s="1" t="str">
        <f>VLOOKUP(B718,TrialDesign!$E$2:$J$1147,6,FALSE)</f>
        <v>Full_16h</v>
      </c>
      <c r="K718">
        <v>2</v>
      </c>
      <c r="L718">
        <v>0</v>
      </c>
      <c r="M718">
        <v>4</v>
      </c>
      <c r="N718">
        <v>5</v>
      </c>
      <c r="O718">
        <v>47</v>
      </c>
      <c r="P718">
        <v>118</v>
      </c>
      <c r="Q718">
        <v>26</v>
      </c>
      <c r="R718">
        <v>4</v>
      </c>
      <c r="S718">
        <v>2</v>
      </c>
      <c r="U718" t="s">
        <v>71</v>
      </c>
      <c r="W718">
        <f>VLOOKUP(H718&amp;"_"&amp;M718+1,'Leaf lengths'!$J$6:$Q$104,VLOOKUP(F718,'Leaf lengths'!$S$1:$T$6,2,FALSE),FALSE)</f>
        <v>250</v>
      </c>
      <c r="X718">
        <f t="shared" si="27"/>
        <v>0.104</v>
      </c>
      <c r="Y718">
        <f t="shared" si="28"/>
        <v>4.1040000000000001</v>
      </c>
      <c r="Z718">
        <f t="shared" si="25"/>
        <v>10</v>
      </c>
      <c r="AD718" t="str">
        <f t="shared" si="29"/>
        <v/>
      </c>
      <c r="AE718">
        <v>4</v>
      </c>
    </row>
    <row r="719" spans="1:31" ht="15" hidden="1" customHeight="1" x14ac:dyDescent="0.3">
      <c r="A719" t="s">
        <v>416</v>
      </c>
      <c r="B719">
        <f t="shared" si="26"/>
        <v>300222</v>
      </c>
      <c r="C719">
        <v>222</v>
      </c>
      <c r="D719">
        <f>VLOOKUP($B719,TrialDesign!$E$2:$I$1147,5,FALSE)</f>
        <v>16</v>
      </c>
      <c r="E719" t="str">
        <f>VLOOKUP($B719,TrialDesign!$E$2:$I$1147,3,FALSE)</f>
        <v>Full</v>
      </c>
      <c r="F719" t="str">
        <f>VLOOKUP($B719,TrialDesign!$E$2:$I$1147,4,FALSE)</f>
        <v>BattenSpring</v>
      </c>
      <c r="G719" s="1">
        <v>41787</v>
      </c>
      <c r="H719" s="1" t="str">
        <f>VLOOKUP(B719,TrialDesign!$E$2:$J$1147,6,FALSE)</f>
        <v>Full_16h</v>
      </c>
      <c r="J719">
        <v>222</v>
      </c>
      <c r="K719">
        <v>1</v>
      </c>
      <c r="L719">
        <v>1</v>
      </c>
      <c r="M719">
        <v>4</v>
      </c>
      <c r="N719">
        <v>5</v>
      </c>
      <c r="O719">
        <v>95</v>
      </c>
      <c r="P719">
        <v>275</v>
      </c>
      <c r="Q719">
        <v>115</v>
      </c>
      <c r="R719">
        <v>3</v>
      </c>
      <c r="S719">
        <v>14</v>
      </c>
      <c r="U719" t="s">
        <v>72</v>
      </c>
      <c r="V719">
        <v>0</v>
      </c>
      <c r="W719">
        <f>VLOOKUP(H719&amp;"_"&amp;M719+1,'Leaf lengths'!$J$6:$Q$104,VLOOKUP(F719,'Leaf lengths'!$S$1:$T$6,2,FALSE),FALSE)</f>
        <v>250</v>
      </c>
      <c r="X719">
        <f t="shared" si="27"/>
        <v>0.46</v>
      </c>
      <c r="Y719">
        <f t="shared" si="28"/>
        <v>4.46</v>
      </c>
      <c r="Z719">
        <f t="shared" si="25"/>
        <v>21</v>
      </c>
      <c r="AD719" t="str">
        <f t="shared" si="29"/>
        <v/>
      </c>
      <c r="AE719">
        <v>4</v>
      </c>
    </row>
    <row r="720" spans="1:31" ht="15" hidden="1" customHeight="1" x14ac:dyDescent="0.3">
      <c r="A720" t="s">
        <v>416</v>
      </c>
      <c r="B720">
        <f t="shared" si="26"/>
        <v>300249</v>
      </c>
      <c r="C720">
        <v>249</v>
      </c>
      <c r="D720">
        <f>VLOOKUP($B720,TrialDesign!$E$2:$I$1147,5,FALSE)</f>
        <v>16</v>
      </c>
      <c r="E720" t="str">
        <f>VLOOKUP($B720,TrialDesign!$E$2:$I$1147,3,FALSE)</f>
        <v>Full</v>
      </c>
      <c r="F720" t="str">
        <f>VLOOKUP($B720,TrialDesign!$E$2:$I$1147,4,FALSE)</f>
        <v>BattenSpring</v>
      </c>
      <c r="G720" s="1">
        <v>41787</v>
      </c>
      <c r="H720" s="1" t="str">
        <f>VLOOKUP(B720,TrialDesign!$E$2:$J$1147,6,FALSE)</f>
        <v>Full_16h</v>
      </c>
      <c r="J720">
        <v>249</v>
      </c>
      <c r="K720">
        <v>1</v>
      </c>
      <c r="L720">
        <v>1</v>
      </c>
      <c r="M720">
        <v>4</v>
      </c>
      <c r="N720">
        <v>5</v>
      </c>
      <c r="O720">
        <v>102</v>
      </c>
      <c r="Q720">
        <v>120</v>
      </c>
      <c r="R720">
        <v>3</v>
      </c>
      <c r="S720">
        <v>15</v>
      </c>
      <c r="U720" t="s">
        <v>72</v>
      </c>
      <c r="W720">
        <f>VLOOKUP(H720&amp;"_"&amp;M720+1,'Leaf lengths'!$J$6:$Q$104,VLOOKUP(F720,'Leaf lengths'!$S$1:$T$6,2,FALSE),FALSE)</f>
        <v>250</v>
      </c>
      <c r="X720">
        <f t="shared" si="27"/>
        <v>0.48</v>
      </c>
      <c r="Y720">
        <f t="shared" si="28"/>
        <v>4.4800000000000004</v>
      </c>
      <c r="Z720">
        <f t="shared" si="25"/>
        <v>22</v>
      </c>
      <c r="AD720" t="str">
        <f t="shared" si="29"/>
        <v/>
      </c>
      <c r="AE720">
        <v>4</v>
      </c>
    </row>
    <row r="721" spans="1:31" ht="15" hidden="1" customHeight="1" x14ac:dyDescent="0.3">
      <c r="A721" t="s">
        <v>416</v>
      </c>
      <c r="B721">
        <f t="shared" si="26"/>
        <v>300300</v>
      </c>
      <c r="C721">
        <v>300</v>
      </c>
      <c r="D721">
        <f>VLOOKUP($B721,TrialDesign!$E$2:$I$1147,5,FALSE)</f>
        <v>16</v>
      </c>
      <c r="E721" t="str">
        <f>VLOOKUP($B721,TrialDesign!$E$2:$I$1147,3,FALSE)</f>
        <v>Full</v>
      </c>
      <c r="F721" t="str">
        <f>VLOOKUP($B721,TrialDesign!$E$2:$I$1147,4,FALSE)</f>
        <v>BattenSpring</v>
      </c>
      <c r="G721" s="1">
        <v>41787</v>
      </c>
      <c r="H721" s="1" t="str">
        <f>VLOOKUP(B721,TrialDesign!$E$2:$J$1147,6,FALSE)</f>
        <v>Full_16h</v>
      </c>
      <c r="J721">
        <v>300</v>
      </c>
      <c r="K721">
        <v>1</v>
      </c>
      <c r="L721">
        <v>2</v>
      </c>
      <c r="M721">
        <v>4</v>
      </c>
      <c r="N721">
        <v>5</v>
      </c>
      <c r="O721">
        <v>107</v>
      </c>
      <c r="P721">
        <v>291</v>
      </c>
      <c r="Q721">
        <v>102</v>
      </c>
      <c r="R721">
        <v>3</v>
      </c>
      <c r="S721">
        <v>15</v>
      </c>
      <c r="U721" t="s">
        <v>72</v>
      </c>
      <c r="V721">
        <v>1</v>
      </c>
      <c r="W721">
        <f>VLOOKUP(H721&amp;"_"&amp;M721+1,'Leaf lengths'!$J$6:$Q$104,VLOOKUP(F721,'Leaf lengths'!$S$1:$T$6,2,FALSE),FALSE)</f>
        <v>250</v>
      </c>
      <c r="X721">
        <f t="shared" si="27"/>
        <v>0.40799999999999997</v>
      </c>
      <c r="Y721">
        <f t="shared" si="28"/>
        <v>4.4080000000000004</v>
      </c>
      <c r="Z721">
        <f t="shared" si="25"/>
        <v>22</v>
      </c>
      <c r="AD721" t="str">
        <f t="shared" si="29"/>
        <v/>
      </c>
      <c r="AE721">
        <v>4</v>
      </c>
    </row>
    <row r="722" spans="1:31" ht="15" hidden="1" customHeight="1" x14ac:dyDescent="0.3">
      <c r="A722" t="s">
        <v>416</v>
      </c>
      <c r="B722">
        <f t="shared" si="26"/>
        <v>300300</v>
      </c>
      <c r="C722">
        <v>300</v>
      </c>
      <c r="D722">
        <f>VLOOKUP($B722,TrialDesign!$E$2:$I$1147,5,FALSE)</f>
        <v>16</v>
      </c>
      <c r="E722" t="str">
        <f>VLOOKUP($B722,TrialDesign!$E$2:$I$1147,3,FALSE)</f>
        <v>Full</v>
      </c>
      <c r="F722" t="str">
        <f>VLOOKUP($B722,TrialDesign!$E$2:$I$1147,4,FALSE)</f>
        <v>BattenSpring</v>
      </c>
      <c r="G722" s="1">
        <v>41787</v>
      </c>
      <c r="H722" s="1" t="str">
        <f>VLOOKUP(B722,TrialDesign!$E$2:$J$1147,6,FALSE)</f>
        <v>Full_16h</v>
      </c>
      <c r="K722">
        <v>2</v>
      </c>
      <c r="L722">
        <v>0</v>
      </c>
      <c r="M722">
        <v>4</v>
      </c>
      <c r="N722">
        <v>6</v>
      </c>
      <c r="O722">
        <v>74</v>
      </c>
      <c r="P722">
        <v>252</v>
      </c>
      <c r="Q722">
        <v>40</v>
      </c>
      <c r="R722">
        <v>4</v>
      </c>
      <c r="S722">
        <v>11</v>
      </c>
      <c r="U722" t="s">
        <v>18</v>
      </c>
      <c r="W722">
        <f>VLOOKUP(H722&amp;"_"&amp;M722+1,'Leaf lengths'!$J$6:$Q$104,VLOOKUP(F722,'Leaf lengths'!$S$1:$T$6,2,FALSE),FALSE)</f>
        <v>250</v>
      </c>
      <c r="X722">
        <f t="shared" si="27"/>
        <v>0.16</v>
      </c>
      <c r="Y722">
        <f t="shared" si="28"/>
        <v>4.16</v>
      </c>
      <c r="Z722">
        <f t="shared" si="25"/>
        <v>19</v>
      </c>
      <c r="AD722" t="str">
        <f t="shared" si="29"/>
        <v/>
      </c>
      <c r="AE722">
        <v>4</v>
      </c>
    </row>
    <row r="723" spans="1:31" ht="15" hidden="1" customHeight="1" x14ac:dyDescent="0.3">
      <c r="A723" t="s">
        <v>416</v>
      </c>
      <c r="B723">
        <f t="shared" si="26"/>
        <v>300302</v>
      </c>
      <c r="C723">
        <v>302</v>
      </c>
      <c r="D723">
        <f>VLOOKUP($B723,TrialDesign!$E$2:$I$1147,5,FALSE)</f>
        <v>16</v>
      </c>
      <c r="E723" t="str">
        <f>VLOOKUP($B723,TrialDesign!$E$2:$I$1147,3,FALSE)</f>
        <v>Full</v>
      </c>
      <c r="F723" t="str">
        <f>VLOOKUP($B723,TrialDesign!$E$2:$I$1147,4,FALSE)</f>
        <v>BattenSpring</v>
      </c>
      <c r="G723" s="1">
        <v>41787</v>
      </c>
      <c r="H723" s="1" t="str">
        <f>VLOOKUP(B723,TrialDesign!$E$2:$J$1147,6,FALSE)</f>
        <v>Full_16h</v>
      </c>
      <c r="J723">
        <v>302</v>
      </c>
      <c r="K723">
        <v>1</v>
      </c>
      <c r="L723">
        <v>2</v>
      </c>
      <c r="M723">
        <v>5</v>
      </c>
      <c r="N723">
        <v>6</v>
      </c>
      <c r="O723">
        <v>120</v>
      </c>
      <c r="Q723">
        <v>154</v>
      </c>
      <c r="R723">
        <v>4</v>
      </c>
      <c r="S723">
        <v>10</v>
      </c>
      <c r="U723" t="s">
        <v>18</v>
      </c>
      <c r="W723">
        <f>VLOOKUP(H723&amp;"_"&amp;M723+1,'Leaf lengths'!$J$6:$Q$104,VLOOKUP(F723,'Leaf lengths'!$S$1:$T$6,2,FALSE),FALSE)</f>
        <v>200</v>
      </c>
      <c r="X723">
        <f t="shared" si="27"/>
        <v>0.77</v>
      </c>
      <c r="Y723">
        <f t="shared" si="28"/>
        <v>5.77</v>
      </c>
      <c r="Z723">
        <f t="shared" si="25"/>
        <v>19</v>
      </c>
      <c r="AD723" t="str">
        <f t="shared" si="29"/>
        <v/>
      </c>
      <c r="AE723">
        <v>5</v>
      </c>
    </row>
    <row r="724" spans="1:31" ht="15" hidden="1" customHeight="1" x14ac:dyDescent="0.3">
      <c r="A724" t="s">
        <v>416</v>
      </c>
      <c r="B724">
        <f t="shared" si="26"/>
        <v>300319</v>
      </c>
      <c r="C724">
        <v>319</v>
      </c>
      <c r="D724">
        <f>VLOOKUP($B724,TrialDesign!$E$2:$I$1147,5,FALSE)</f>
        <v>16</v>
      </c>
      <c r="E724" t="str">
        <f>VLOOKUP($B724,TrialDesign!$E$2:$I$1147,3,FALSE)</f>
        <v>Full</v>
      </c>
      <c r="F724" t="str">
        <f>VLOOKUP($B724,TrialDesign!$E$2:$I$1147,4,FALSE)</f>
        <v>BattenSpring</v>
      </c>
      <c r="G724" s="1">
        <v>41787</v>
      </c>
      <c r="H724" s="1" t="str">
        <f>VLOOKUP(B724,TrialDesign!$E$2:$J$1147,6,FALSE)</f>
        <v>Full_16h</v>
      </c>
      <c r="J724">
        <v>319</v>
      </c>
      <c r="K724">
        <v>1</v>
      </c>
      <c r="L724">
        <v>2</v>
      </c>
      <c r="M724">
        <v>4</v>
      </c>
      <c r="N724">
        <v>5</v>
      </c>
      <c r="O724">
        <v>107</v>
      </c>
      <c r="Q724">
        <v>84</v>
      </c>
      <c r="R724">
        <v>3</v>
      </c>
      <c r="S724">
        <v>14</v>
      </c>
      <c r="T724">
        <v>8</v>
      </c>
      <c r="U724" t="s">
        <v>72</v>
      </c>
      <c r="V724">
        <v>1</v>
      </c>
      <c r="W724">
        <f>VLOOKUP(H724&amp;"_"&amp;M724+1,'Leaf lengths'!$J$6:$Q$104,VLOOKUP(F724,'Leaf lengths'!$S$1:$T$6,2,FALSE),FALSE)</f>
        <v>250</v>
      </c>
      <c r="X724">
        <f t="shared" si="27"/>
        <v>0.33600000000000002</v>
      </c>
      <c r="Y724">
        <f t="shared" si="28"/>
        <v>4.3360000000000003</v>
      </c>
      <c r="Z724">
        <f t="shared" si="25"/>
        <v>21</v>
      </c>
      <c r="AD724" t="str">
        <f t="shared" si="29"/>
        <v/>
      </c>
      <c r="AE724">
        <v>4</v>
      </c>
    </row>
    <row r="725" spans="1:31" ht="15" hidden="1" customHeight="1" x14ac:dyDescent="0.3">
      <c r="A725" t="s">
        <v>416</v>
      </c>
      <c r="B725">
        <f t="shared" si="26"/>
        <v>300016</v>
      </c>
      <c r="C725">
        <v>16</v>
      </c>
      <c r="D725">
        <f>VLOOKUP($B725,TrialDesign!$E$2:$I$1147,5,FALSE)</f>
        <v>16</v>
      </c>
      <c r="E725" t="str">
        <f>VLOOKUP($B725,TrialDesign!$E$2:$I$1147,3,FALSE)</f>
        <v>Full</v>
      </c>
      <c r="F725" t="str">
        <f>VLOOKUP($B725,TrialDesign!$E$2:$I$1147,4,FALSE)</f>
        <v>BattenSpring</v>
      </c>
      <c r="G725" s="1">
        <v>41843</v>
      </c>
      <c r="H725" s="1" t="str">
        <f>VLOOKUP(B725,TrialDesign!$E$2:$J$1147,6,FALSE)</f>
        <v>Full_16h</v>
      </c>
      <c r="J725">
        <v>16</v>
      </c>
      <c r="K725">
        <v>1</v>
      </c>
      <c r="M725">
        <v>8</v>
      </c>
      <c r="O725">
        <v>400</v>
      </c>
      <c r="S725">
        <v>16</v>
      </c>
      <c r="V725">
        <v>4</v>
      </c>
      <c r="W725">
        <f>VLOOKUP(H725&amp;"_"&amp;M725+1,'Leaf lengths'!$J$6:$Q$104,VLOOKUP(F725,'Leaf lengths'!$S$1:$T$6,2,FALSE),FALSE)</f>
        <v>150</v>
      </c>
      <c r="X725">
        <f t="shared" si="27"/>
        <v>0</v>
      </c>
      <c r="Y725">
        <f t="shared" si="28"/>
        <v>8</v>
      </c>
      <c r="Z725">
        <f t="shared" si="25"/>
        <v>24</v>
      </c>
      <c r="AD725" t="str">
        <f t="shared" si="29"/>
        <v>FLN</v>
      </c>
      <c r="AE725">
        <v>8</v>
      </c>
    </row>
    <row r="726" spans="1:31" ht="15" hidden="1" customHeight="1" x14ac:dyDescent="0.3">
      <c r="A726" t="s">
        <v>416</v>
      </c>
      <c r="B726">
        <f t="shared" si="26"/>
        <v>300016</v>
      </c>
      <c r="C726">
        <v>16</v>
      </c>
      <c r="D726">
        <f>VLOOKUP($B726,TrialDesign!$E$2:$I$1147,5,FALSE)</f>
        <v>16</v>
      </c>
      <c r="E726" t="str">
        <f>VLOOKUP($B726,TrialDesign!$E$2:$I$1147,3,FALSE)</f>
        <v>Full</v>
      </c>
      <c r="F726" t="str">
        <f>VLOOKUP($B726,TrialDesign!$E$2:$I$1147,4,FALSE)</f>
        <v>BattenSpring</v>
      </c>
      <c r="G726" s="1">
        <v>41843</v>
      </c>
      <c r="H726" s="1" t="str">
        <f>VLOOKUP(B726,TrialDesign!$E$2:$J$1147,6,FALSE)</f>
        <v>Full_16h</v>
      </c>
      <c r="K726">
        <v>2</v>
      </c>
      <c r="M726">
        <v>8</v>
      </c>
      <c r="O726">
        <v>300</v>
      </c>
      <c r="S726">
        <v>13</v>
      </c>
      <c r="V726">
        <v>3</v>
      </c>
      <c r="W726">
        <f>VLOOKUP(H726&amp;"_"&amp;M726+1,'Leaf lengths'!$J$6:$Q$104,VLOOKUP(F726,'Leaf lengths'!$S$1:$T$6,2,FALSE),FALSE)</f>
        <v>150</v>
      </c>
      <c r="X726">
        <f t="shared" si="27"/>
        <v>0</v>
      </c>
      <c r="Y726">
        <f t="shared" si="28"/>
        <v>8</v>
      </c>
      <c r="Z726">
        <f t="shared" si="25"/>
        <v>21</v>
      </c>
      <c r="AD726" t="str">
        <f t="shared" si="29"/>
        <v>FLN</v>
      </c>
      <c r="AE726">
        <v>8</v>
      </c>
    </row>
    <row r="727" spans="1:31" ht="15" hidden="1" customHeight="1" x14ac:dyDescent="0.3">
      <c r="A727" t="s">
        <v>416</v>
      </c>
      <c r="B727">
        <f t="shared" si="26"/>
        <v>300040</v>
      </c>
      <c r="C727">
        <v>40</v>
      </c>
      <c r="D727">
        <f>VLOOKUP($B727,TrialDesign!$E$2:$I$1147,5,FALSE)</f>
        <v>16</v>
      </c>
      <c r="E727" t="str">
        <f>VLOOKUP($B727,TrialDesign!$E$2:$I$1147,3,FALSE)</f>
        <v>Full</v>
      </c>
      <c r="F727" t="str">
        <f>VLOOKUP($B727,TrialDesign!$E$2:$I$1147,4,FALSE)</f>
        <v>BattenSpring</v>
      </c>
      <c r="G727" s="1">
        <v>41843</v>
      </c>
      <c r="H727" s="1" t="str">
        <f>VLOOKUP(B727,TrialDesign!$E$2:$J$1147,6,FALSE)</f>
        <v>Full_16h</v>
      </c>
      <c r="J727">
        <v>40</v>
      </c>
      <c r="K727">
        <v>1</v>
      </c>
      <c r="M727">
        <v>8</v>
      </c>
      <c r="O727">
        <v>420</v>
      </c>
      <c r="S727">
        <v>16</v>
      </c>
      <c r="V727">
        <v>3</v>
      </c>
      <c r="W727">
        <f>VLOOKUP(H727&amp;"_"&amp;M727+1,'Leaf lengths'!$J$6:$Q$104,VLOOKUP(F727,'Leaf lengths'!$S$1:$T$6,2,FALSE),FALSE)</f>
        <v>150</v>
      </c>
      <c r="X727">
        <f t="shared" si="27"/>
        <v>0</v>
      </c>
      <c r="Y727">
        <f t="shared" si="28"/>
        <v>8</v>
      </c>
      <c r="Z727">
        <f t="shared" si="25"/>
        <v>24</v>
      </c>
      <c r="AD727" t="str">
        <f t="shared" si="29"/>
        <v>FLN</v>
      </c>
      <c r="AE727">
        <v>8</v>
      </c>
    </row>
    <row r="728" spans="1:31" ht="15" hidden="1" customHeight="1" x14ac:dyDescent="0.3">
      <c r="A728" t="s">
        <v>416</v>
      </c>
      <c r="B728">
        <f t="shared" si="26"/>
        <v>300106</v>
      </c>
      <c r="C728">
        <v>106</v>
      </c>
      <c r="D728">
        <f>VLOOKUP($B728,TrialDesign!$E$2:$I$1147,5,FALSE)</f>
        <v>16</v>
      </c>
      <c r="E728" t="str">
        <f>VLOOKUP($B728,TrialDesign!$E$2:$I$1147,3,FALSE)</f>
        <v>Full</v>
      </c>
      <c r="F728" t="str">
        <f>VLOOKUP($B728,TrialDesign!$E$2:$I$1147,4,FALSE)</f>
        <v>BattenSpring</v>
      </c>
      <c r="G728" s="1">
        <v>41843</v>
      </c>
      <c r="H728" s="1" t="str">
        <f>VLOOKUP(B728,TrialDesign!$E$2:$J$1147,6,FALSE)</f>
        <v>Full_16h</v>
      </c>
      <c r="J728">
        <v>106</v>
      </c>
      <c r="K728">
        <v>1</v>
      </c>
      <c r="M728">
        <v>8</v>
      </c>
      <c r="O728">
        <v>357</v>
      </c>
      <c r="S728">
        <v>14</v>
      </c>
      <c r="V728">
        <v>3</v>
      </c>
      <c r="W728">
        <f>VLOOKUP(H728&amp;"_"&amp;M728+1,'Leaf lengths'!$J$6:$Q$104,VLOOKUP(F728,'Leaf lengths'!$S$1:$T$6,2,FALSE),FALSE)</f>
        <v>150</v>
      </c>
      <c r="X728">
        <f t="shared" si="27"/>
        <v>0</v>
      </c>
      <c r="Y728">
        <f t="shared" si="28"/>
        <v>8</v>
      </c>
      <c r="Z728">
        <f t="shared" si="25"/>
        <v>22</v>
      </c>
      <c r="AD728" t="str">
        <f t="shared" si="29"/>
        <v>FLN</v>
      </c>
      <c r="AE728">
        <v>8</v>
      </c>
    </row>
    <row r="729" spans="1:31" ht="15" hidden="1" customHeight="1" x14ac:dyDescent="0.3">
      <c r="A729" t="s">
        <v>416</v>
      </c>
      <c r="B729">
        <f t="shared" si="26"/>
        <v>300106</v>
      </c>
      <c r="C729">
        <v>106</v>
      </c>
      <c r="D729">
        <f>VLOOKUP($B729,TrialDesign!$E$2:$I$1147,5,FALSE)</f>
        <v>16</v>
      </c>
      <c r="E729" t="str">
        <f>VLOOKUP($B729,TrialDesign!$E$2:$I$1147,3,FALSE)</f>
        <v>Full</v>
      </c>
      <c r="F729" t="str">
        <f>VLOOKUP($B729,TrialDesign!$E$2:$I$1147,4,FALSE)</f>
        <v>BattenSpring</v>
      </c>
      <c r="G729" s="1">
        <v>41843</v>
      </c>
      <c r="H729" s="1" t="str">
        <f>VLOOKUP(B729,TrialDesign!$E$2:$J$1147,6,FALSE)</f>
        <v>Full_16h</v>
      </c>
      <c r="K729">
        <v>2</v>
      </c>
      <c r="M729">
        <v>9</v>
      </c>
      <c r="O729">
        <v>470</v>
      </c>
      <c r="S729">
        <v>16</v>
      </c>
      <c r="V729">
        <v>4</v>
      </c>
      <c r="W729">
        <f>VLOOKUP(H729&amp;"_"&amp;M729+1,'Leaf lengths'!$J$6:$Q$104,VLOOKUP(F729,'Leaf lengths'!$S$1:$T$6,2,FALSE),FALSE)</f>
        <v>150</v>
      </c>
      <c r="X729">
        <f t="shared" si="27"/>
        <v>0</v>
      </c>
      <c r="Y729">
        <f t="shared" si="28"/>
        <v>9</v>
      </c>
      <c r="Z729">
        <f t="shared" si="25"/>
        <v>25</v>
      </c>
      <c r="AD729" t="str">
        <f t="shared" si="29"/>
        <v>FLN</v>
      </c>
      <c r="AE729">
        <v>9</v>
      </c>
    </row>
    <row r="730" spans="1:31" ht="15" hidden="1" customHeight="1" x14ac:dyDescent="0.3">
      <c r="A730" t="s">
        <v>416</v>
      </c>
      <c r="B730">
        <f t="shared" si="26"/>
        <v>300106</v>
      </c>
      <c r="C730">
        <v>106</v>
      </c>
      <c r="D730">
        <f>VLOOKUP($B730,TrialDesign!$E$2:$I$1147,5,FALSE)</f>
        <v>16</v>
      </c>
      <c r="E730" t="str">
        <f>VLOOKUP($B730,TrialDesign!$E$2:$I$1147,3,FALSE)</f>
        <v>Full</v>
      </c>
      <c r="F730" t="str">
        <f>VLOOKUP($B730,TrialDesign!$E$2:$I$1147,4,FALSE)</f>
        <v>BattenSpring</v>
      </c>
      <c r="G730" s="1">
        <v>41843</v>
      </c>
      <c r="H730" s="1" t="str">
        <f>VLOOKUP(B730,TrialDesign!$E$2:$J$1147,6,FALSE)</f>
        <v>Full_16h</v>
      </c>
      <c r="K730">
        <v>3</v>
      </c>
      <c r="M730">
        <v>7</v>
      </c>
      <c r="O730">
        <v>315</v>
      </c>
      <c r="S730">
        <v>11</v>
      </c>
      <c r="V730">
        <v>3</v>
      </c>
      <c r="W730">
        <f>VLOOKUP(H730&amp;"_"&amp;M730+1,'Leaf lengths'!$J$6:$Q$104,VLOOKUP(F730,'Leaf lengths'!$S$1:$T$6,2,FALSE),FALSE)</f>
        <v>150</v>
      </c>
      <c r="X730">
        <f t="shared" si="27"/>
        <v>0</v>
      </c>
      <c r="Y730">
        <f t="shared" si="28"/>
        <v>7</v>
      </c>
      <c r="Z730">
        <f t="shared" si="25"/>
        <v>18</v>
      </c>
      <c r="AD730" t="str">
        <f t="shared" si="29"/>
        <v>FLN</v>
      </c>
      <c r="AE730">
        <v>7</v>
      </c>
    </row>
    <row r="731" spans="1:31" ht="15" hidden="1" customHeight="1" x14ac:dyDescent="0.3">
      <c r="A731" t="s">
        <v>416</v>
      </c>
      <c r="B731">
        <f t="shared" si="26"/>
        <v>300106</v>
      </c>
      <c r="C731">
        <v>106</v>
      </c>
      <c r="D731">
        <f>VLOOKUP($B731,TrialDesign!$E$2:$I$1147,5,FALSE)</f>
        <v>16</v>
      </c>
      <c r="E731" t="str">
        <f>VLOOKUP($B731,TrialDesign!$E$2:$I$1147,3,FALSE)</f>
        <v>Full</v>
      </c>
      <c r="F731" t="str">
        <f>VLOOKUP($B731,TrialDesign!$E$2:$I$1147,4,FALSE)</f>
        <v>BattenSpring</v>
      </c>
      <c r="G731" s="1">
        <v>41843</v>
      </c>
      <c r="H731" s="1" t="str">
        <f>VLOOKUP(B731,TrialDesign!$E$2:$J$1147,6,FALSE)</f>
        <v>Full_16h</v>
      </c>
      <c r="K731">
        <v>4</v>
      </c>
      <c r="M731">
        <v>8</v>
      </c>
      <c r="O731">
        <v>320</v>
      </c>
      <c r="S731">
        <v>12</v>
      </c>
      <c r="V731">
        <v>4</v>
      </c>
      <c r="W731">
        <f>VLOOKUP(H731&amp;"_"&amp;M731+1,'Leaf lengths'!$J$6:$Q$104,VLOOKUP(F731,'Leaf lengths'!$S$1:$T$6,2,FALSE),FALSE)</f>
        <v>150</v>
      </c>
      <c r="X731">
        <f t="shared" si="27"/>
        <v>0</v>
      </c>
      <c r="Y731">
        <f t="shared" si="28"/>
        <v>8</v>
      </c>
      <c r="Z731">
        <f t="shared" si="25"/>
        <v>20</v>
      </c>
      <c r="AD731" t="str">
        <f t="shared" si="29"/>
        <v>FLN</v>
      </c>
      <c r="AE731">
        <v>8</v>
      </c>
    </row>
    <row r="732" spans="1:31" ht="15" hidden="1" customHeight="1" x14ac:dyDescent="0.3">
      <c r="A732" t="s">
        <v>416</v>
      </c>
      <c r="B732">
        <f t="shared" si="26"/>
        <v>300106</v>
      </c>
      <c r="C732">
        <v>106</v>
      </c>
      <c r="D732">
        <f>VLOOKUP($B732,TrialDesign!$E$2:$I$1147,5,FALSE)</f>
        <v>16</v>
      </c>
      <c r="E732" t="str">
        <f>VLOOKUP($B732,TrialDesign!$E$2:$I$1147,3,FALSE)</f>
        <v>Full</v>
      </c>
      <c r="F732" t="str">
        <f>VLOOKUP($B732,TrialDesign!$E$2:$I$1147,4,FALSE)</f>
        <v>BattenSpring</v>
      </c>
      <c r="G732" s="1">
        <v>41843</v>
      </c>
      <c r="H732" s="1" t="str">
        <f>VLOOKUP(B732,TrialDesign!$E$2:$J$1147,6,FALSE)</f>
        <v>Full_16h</v>
      </c>
      <c r="K732">
        <v>5</v>
      </c>
      <c r="M732">
        <v>7</v>
      </c>
      <c r="O732">
        <v>270</v>
      </c>
      <c r="S732">
        <v>9</v>
      </c>
      <c r="V732">
        <v>3</v>
      </c>
      <c r="W732">
        <f>VLOOKUP(H732&amp;"_"&amp;M732+1,'Leaf lengths'!$J$6:$Q$104,VLOOKUP(F732,'Leaf lengths'!$S$1:$T$6,2,FALSE),FALSE)</f>
        <v>150</v>
      </c>
      <c r="X732">
        <f t="shared" si="27"/>
        <v>0</v>
      </c>
      <c r="Y732">
        <f t="shared" si="28"/>
        <v>7</v>
      </c>
      <c r="Z732">
        <f t="shared" si="25"/>
        <v>16</v>
      </c>
      <c r="AD732" t="str">
        <f t="shared" si="29"/>
        <v>FLN</v>
      </c>
      <c r="AE732">
        <v>7</v>
      </c>
    </row>
    <row r="733" spans="1:31" ht="15" hidden="1" customHeight="1" x14ac:dyDescent="0.3">
      <c r="A733" t="s">
        <v>416</v>
      </c>
      <c r="B733">
        <f t="shared" si="26"/>
        <v>300124</v>
      </c>
      <c r="C733">
        <v>124</v>
      </c>
      <c r="D733">
        <f>VLOOKUP($B733,TrialDesign!$E$2:$I$1147,5,FALSE)</f>
        <v>16</v>
      </c>
      <c r="E733" t="str">
        <f>VLOOKUP($B733,TrialDesign!$E$2:$I$1147,3,FALSE)</f>
        <v>Full</v>
      </c>
      <c r="F733" t="str">
        <f>VLOOKUP($B733,TrialDesign!$E$2:$I$1147,4,FALSE)</f>
        <v>BattenSpring</v>
      </c>
      <c r="G733" s="1">
        <v>41843</v>
      </c>
      <c r="H733" s="1" t="str">
        <f>VLOOKUP(B733,TrialDesign!$E$2:$J$1147,6,FALSE)</f>
        <v>Full_16h</v>
      </c>
      <c r="J733">
        <v>124</v>
      </c>
      <c r="K733">
        <v>1</v>
      </c>
      <c r="M733">
        <v>7</v>
      </c>
      <c r="O733">
        <v>312</v>
      </c>
      <c r="S733">
        <v>16</v>
      </c>
      <c r="V733">
        <v>3</v>
      </c>
      <c r="W733">
        <f>VLOOKUP(H733&amp;"_"&amp;M733+1,'Leaf lengths'!$J$6:$Q$104,VLOOKUP(F733,'Leaf lengths'!$S$1:$T$6,2,FALSE),FALSE)</f>
        <v>150</v>
      </c>
      <c r="X733">
        <f t="shared" si="27"/>
        <v>0</v>
      </c>
      <c r="Y733">
        <f t="shared" si="28"/>
        <v>7</v>
      </c>
      <c r="Z733">
        <f t="shared" si="25"/>
        <v>23</v>
      </c>
      <c r="AD733" t="str">
        <f t="shared" si="29"/>
        <v>FLN</v>
      </c>
      <c r="AE733">
        <v>7</v>
      </c>
    </row>
    <row r="734" spans="1:31" ht="15" hidden="1" customHeight="1" x14ac:dyDescent="0.3">
      <c r="A734" t="s">
        <v>416</v>
      </c>
      <c r="B734">
        <f t="shared" si="26"/>
        <v>300124</v>
      </c>
      <c r="C734">
        <v>124</v>
      </c>
      <c r="D734">
        <f>VLOOKUP($B734,TrialDesign!$E$2:$I$1147,5,FALSE)</f>
        <v>16</v>
      </c>
      <c r="E734" t="str">
        <f>VLOOKUP($B734,TrialDesign!$E$2:$I$1147,3,FALSE)</f>
        <v>Full</v>
      </c>
      <c r="F734" t="str">
        <f>VLOOKUP($B734,TrialDesign!$E$2:$I$1147,4,FALSE)</f>
        <v>BattenSpring</v>
      </c>
      <c r="G734" s="1">
        <v>41843</v>
      </c>
      <c r="H734" s="1" t="str">
        <f>VLOOKUP(B734,TrialDesign!$E$2:$J$1147,6,FALSE)</f>
        <v>Full_16h</v>
      </c>
      <c r="K734">
        <v>2</v>
      </c>
      <c r="M734">
        <v>7</v>
      </c>
      <c r="O734">
        <v>333</v>
      </c>
      <c r="S734">
        <v>16</v>
      </c>
      <c r="V734">
        <v>4</v>
      </c>
      <c r="W734">
        <f>VLOOKUP(H734&amp;"_"&amp;M734+1,'Leaf lengths'!$J$6:$Q$104,VLOOKUP(F734,'Leaf lengths'!$S$1:$T$6,2,FALSE),FALSE)</f>
        <v>150</v>
      </c>
      <c r="X734">
        <f t="shared" si="27"/>
        <v>0</v>
      </c>
      <c r="Y734">
        <f t="shared" si="28"/>
        <v>7</v>
      </c>
      <c r="Z734">
        <f t="shared" si="25"/>
        <v>23</v>
      </c>
      <c r="AD734" t="str">
        <f t="shared" si="29"/>
        <v>FLN</v>
      </c>
      <c r="AE734">
        <v>7</v>
      </c>
    </row>
    <row r="735" spans="1:31" ht="15" hidden="1" customHeight="1" x14ac:dyDescent="0.3">
      <c r="A735" t="s">
        <v>416</v>
      </c>
      <c r="B735">
        <f t="shared" si="26"/>
        <v>300149</v>
      </c>
      <c r="C735">
        <v>149</v>
      </c>
      <c r="D735">
        <f>VLOOKUP($B735,TrialDesign!$E$2:$I$1147,5,FALSE)</f>
        <v>16</v>
      </c>
      <c r="E735" t="str">
        <f>VLOOKUP($B735,TrialDesign!$E$2:$I$1147,3,FALSE)</f>
        <v>Full</v>
      </c>
      <c r="F735" t="str">
        <f>VLOOKUP($B735,TrialDesign!$E$2:$I$1147,4,FALSE)</f>
        <v>BattenSpring</v>
      </c>
      <c r="G735" s="1">
        <v>41843</v>
      </c>
      <c r="H735" s="1" t="str">
        <f>VLOOKUP(B735,TrialDesign!$E$2:$J$1147,6,FALSE)</f>
        <v>Full_16h</v>
      </c>
      <c r="J735">
        <v>149</v>
      </c>
      <c r="K735">
        <v>1</v>
      </c>
      <c r="M735">
        <v>10</v>
      </c>
      <c r="O735">
        <v>415</v>
      </c>
      <c r="S735">
        <v>18</v>
      </c>
      <c r="V735">
        <v>3</v>
      </c>
      <c r="W735">
        <f>VLOOKUP(H735&amp;"_"&amp;M735+1,'Leaf lengths'!$J$6:$Q$104,VLOOKUP(F735,'Leaf lengths'!$S$1:$T$6,2,FALSE),FALSE)</f>
        <v>150</v>
      </c>
      <c r="X735">
        <f t="shared" si="27"/>
        <v>0</v>
      </c>
      <c r="Y735">
        <f t="shared" si="28"/>
        <v>10</v>
      </c>
      <c r="Z735">
        <f t="shared" si="25"/>
        <v>28</v>
      </c>
      <c r="AD735" t="str">
        <f t="shared" si="29"/>
        <v>FLN</v>
      </c>
      <c r="AE735">
        <v>10</v>
      </c>
    </row>
    <row r="736" spans="1:31" ht="15" hidden="1" customHeight="1" x14ac:dyDescent="0.3">
      <c r="A736" t="s">
        <v>416</v>
      </c>
      <c r="B736">
        <f t="shared" si="26"/>
        <v>300182</v>
      </c>
      <c r="C736">
        <v>182</v>
      </c>
      <c r="D736">
        <f>VLOOKUP($B736,TrialDesign!$E$2:$I$1147,5,FALSE)</f>
        <v>16</v>
      </c>
      <c r="E736" t="str">
        <f>VLOOKUP($B736,TrialDesign!$E$2:$I$1147,3,FALSE)</f>
        <v>Full</v>
      </c>
      <c r="F736" t="str">
        <f>VLOOKUP($B736,TrialDesign!$E$2:$I$1147,4,FALSE)</f>
        <v>BattenSpring</v>
      </c>
      <c r="G736" s="1">
        <v>41843</v>
      </c>
      <c r="H736" s="1" t="str">
        <f>VLOOKUP(B736,TrialDesign!$E$2:$J$1147,6,FALSE)</f>
        <v>Full_16h</v>
      </c>
      <c r="J736">
        <v>182</v>
      </c>
      <c r="K736">
        <v>1</v>
      </c>
      <c r="M736">
        <v>9</v>
      </c>
      <c r="O736">
        <v>465</v>
      </c>
      <c r="S736">
        <v>16</v>
      </c>
      <c r="V736">
        <v>4</v>
      </c>
      <c r="W736">
        <f>VLOOKUP(H736&amp;"_"&amp;M736+1,'Leaf lengths'!$J$6:$Q$104,VLOOKUP(F736,'Leaf lengths'!$S$1:$T$6,2,FALSE),FALSE)</f>
        <v>150</v>
      </c>
      <c r="X736">
        <f t="shared" si="27"/>
        <v>0</v>
      </c>
      <c r="Y736">
        <f t="shared" si="28"/>
        <v>9</v>
      </c>
      <c r="Z736">
        <f t="shared" si="25"/>
        <v>25</v>
      </c>
      <c r="AD736" t="str">
        <f t="shared" si="29"/>
        <v>FLN</v>
      </c>
      <c r="AE736">
        <v>9</v>
      </c>
    </row>
    <row r="737" spans="1:31" ht="15" hidden="1" customHeight="1" x14ac:dyDescent="0.3">
      <c r="A737" t="s">
        <v>416</v>
      </c>
      <c r="B737">
        <f t="shared" si="26"/>
        <v>300182</v>
      </c>
      <c r="C737">
        <v>182</v>
      </c>
      <c r="D737">
        <f>VLOOKUP($B737,TrialDesign!$E$2:$I$1147,5,FALSE)</f>
        <v>16</v>
      </c>
      <c r="E737" t="str">
        <f>VLOOKUP($B737,TrialDesign!$E$2:$I$1147,3,FALSE)</f>
        <v>Full</v>
      </c>
      <c r="F737" t="str">
        <f>VLOOKUP($B737,TrialDesign!$E$2:$I$1147,4,FALSE)</f>
        <v>BattenSpring</v>
      </c>
      <c r="G737" s="1">
        <v>41843</v>
      </c>
      <c r="H737" s="1" t="str">
        <f>VLOOKUP(B737,TrialDesign!$E$2:$J$1147,6,FALSE)</f>
        <v>Full_16h</v>
      </c>
      <c r="K737">
        <v>2</v>
      </c>
      <c r="M737">
        <v>10</v>
      </c>
      <c r="O737">
        <v>425</v>
      </c>
      <c r="S737">
        <v>15</v>
      </c>
      <c r="V737">
        <v>3</v>
      </c>
      <c r="W737">
        <f>VLOOKUP(H737&amp;"_"&amp;M737+1,'Leaf lengths'!$J$6:$Q$104,VLOOKUP(F737,'Leaf lengths'!$S$1:$T$6,2,FALSE),FALSE)</f>
        <v>150</v>
      </c>
      <c r="X737">
        <f t="shared" si="27"/>
        <v>0</v>
      </c>
      <c r="Y737">
        <f t="shared" si="28"/>
        <v>10</v>
      </c>
      <c r="Z737">
        <f t="shared" si="25"/>
        <v>25</v>
      </c>
      <c r="AD737" t="str">
        <f t="shared" si="29"/>
        <v>FLN</v>
      </c>
      <c r="AE737">
        <v>10</v>
      </c>
    </row>
    <row r="738" spans="1:31" ht="15" hidden="1" customHeight="1" x14ac:dyDescent="0.3">
      <c r="A738" t="s">
        <v>416</v>
      </c>
      <c r="B738">
        <f t="shared" si="26"/>
        <v>300182</v>
      </c>
      <c r="C738">
        <v>182</v>
      </c>
      <c r="D738">
        <f>VLOOKUP($B738,TrialDesign!$E$2:$I$1147,5,FALSE)</f>
        <v>16</v>
      </c>
      <c r="E738" t="str">
        <f>VLOOKUP($B738,TrialDesign!$E$2:$I$1147,3,FALSE)</f>
        <v>Full</v>
      </c>
      <c r="F738" t="str">
        <f>VLOOKUP($B738,TrialDesign!$E$2:$I$1147,4,FALSE)</f>
        <v>BattenSpring</v>
      </c>
      <c r="G738" s="1">
        <v>41843</v>
      </c>
      <c r="H738" s="1" t="str">
        <f>VLOOKUP(B738,TrialDesign!$E$2:$J$1147,6,FALSE)</f>
        <v>Full_16h</v>
      </c>
      <c r="K738">
        <v>3</v>
      </c>
      <c r="M738">
        <v>7</v>
      </c>
      <c r="O738">
        <v>445</v>
      </c>
      <c r="S738">
        <v>15</v>
      </c>
      <c r="V738">
        <v>3</v>
      </c>
      <c r="W738">
        <f>VLOOKUP(H738&amp;"_"&amp;M738+1,'Leaf lengths'!$J$6:$Q$104,VLOOKUP(F738,'Leaf lengths'!$S$1:$T$6,2,FALSE),FALSE)</f>
        <v>150</v>
      </c>
      <c r="X738">
        <f t="shared" si="27"/>
        <v>0</v>
      </c>
      <c r="Y738">
        <f t="shared" si="28"/>
        <v>7</v>
      </c>
      <c r="Z738">
        <f t="shared" si="25"/>
        <v>22</v>
      </c>
      <c r="AD738" t="str">
        <f t="shared" si="29"/>
        <v>FLN</v>
      </c>
      <c r="AE738">
        <v>7</v>
      </c>
    </row>
    <row r="739" spans="1:31" ht="15" hidden="1" customHeight="1" x14ac:dyDescent="0.3">
      <c r="A739" t="s">
        <v>416</v>
      </c>
      <c r="B739">
        <f t="shared" si="26"/>
        <v>300313</v>
      </c>
      <c r="C739">
        <v>313</v>
      </c>
      <c r="D739">
        <f>VLOOKUP($B739,TrialDesign!$E$2:$I$1147,5,FALSE)</f>
        <v>16</v>
      </c>
      <c r="E739" t="str">
        <f>VLOOKUP($B739,TrialDesign!$E$2:$I$1147,3,FALSE)</f>
        <v>Full</v>
      </c>
      <c r="F739" t="str">
        <f>VLOOKUP($B739,TrialDesign!$E$2:$I$1147,4,FALSE)</f>
        <v>BattenSpring</v>
      </c>
      <c r="G739" s="1">
        <v>41843</v>
      </c>
      <c r="H739" s="1" t="str">
        <f>VLOOKUP(B739,TrialDesign!$E$2:$J$1147,6,FALSE)</f>
        <v>Full_16h</v>
      </c>
      <c r="J739">
        <v>313</v>
      </c>
      <c r="K739">
        <v>1</v>
      </c>
      <c r="M739">
        <v>8</v>
      </c>
      <c r="O739">
        <v>360</v>
      </c>
      <c r="S739">
        <v>14</v>
      </c>
      <c r="V739">
        <v>4</v>
      </c>
      <c r="W739">
        <f>VLOOKUP(H739&amp;"_"&amp;M739+1,'Leaf lengths'!$J$6:$Q$104,VLOOKUP(F739,'Leaf lengths'!$S$1:$T$6,2,FALSE),FALSE)</f>
        <v>150</v>
      </c>
      <c r="X739">
        <f t="shared" si="27"/>
        <v>0</v>
      </c>
      <c r="Y739">
        <f t="shared" si="28"/>
        <v>8</v>
      </c>
      <c r="Z739">
        <f t="shared" si="25"/>
        <v>22</v>
      </c>
      <c r="AD739" t="str">
        <f t="shared" si="29"/>
        <v>FLN</v>
      </c>
      <c r="AE739">
        <v>8</v>
      </c>
    </row>
    <row r="740" spans="1:31" ht="15" hidden="1" customHeight="1" x14ac:dyDescent="0.3">
      <c r="A740" t="s">
        <v>416</v>
      </c>
      <c r="B740">
        <f t="shared" si="26"/>
        <v>300313</v>
      </c>
      <c r="C740">
        <v>313</v>
      </c>
      <c r="D740">
        <f>VLOOKUP($B740,TrialDesign!$E$2:$I$1147,5,FALSE)</f>
        <v>16</v>
      </c>
      <c r="E740" t="str">
        <f>VLOOKUP($B740,TrialDesign!$E$2:$I$1147,3,FALSE)</f>
        <v>Full</v>
      </c>
      <c r="F740" t="str">
        <f>VLOOKUP($B740,TrialDesign!$E$2:$I$1147,4,FALSE)</f>
        <v>BattenSpring</v>
      </c>
      <c r="G740" s="1">
        <v>41843</v>
      </c>
      <c r="H740" s="1" t="str">
        <f>VLOOKUP(B740,TrialDesign!$E$2:$J$1147,6,FALSE)</f>
        <v>Full_16h</v>
      </c>
      <c r="K740">
        <v>2</v>
      </c>
      <c r="M740">
        <v>7</v>
      </c>
      <c r="O740">
        <v>335</v>
      </c>
      <c r="S740">
        <v>13</v>
      </c>
      <c r="V740">
        <v>3</v>
      </c>
      <c r="W740">
        <f>VLOOKUP(H740&amp;"_"&amp;M740+1,'Leaf lengths'!$J$6:$Q$104,VLOOKUP(F740,'Leaf lengths'!$S$1:$T$6,2,FALSE),FALSE)</f>
        <v>150</v>
      </c>
      <c r="X740">
        <f t="shared" si="27"/>
        <v>0</v>
      </c>
      <c r="Y740">
        <f t="shared" si="28"/>
        <v>7</v>
      </c>
      <c r="Z740">
        <f t="shared" si="25"/>
        <v>20</v>
      </c>
      <c r="AD740" t="str">
        <f t="shared" si="29"/>
        <v>FLN</v>
      </c>
      <c r="AE740">
        <v>7</v>
      </c>
    </row>
    <row r="741" spans="1:31" ht="15" hidden="1" customHeight="1" x14ac:dyDescent="0.3">
      <c r="A741" t="s">
        <v>416</v>
      </c>
      <c r="B741">
        <f t="shared" si="26"/>
        <v>300313</v>
      </c>
      <c r="C741">
        <v>313</v>
      </c>
      <c r="D741">
        <f>VLOOKUP($B741,TrialDesign!$E$2:$I$1147,5,FALSE)</f>
        <v>16</v>
      </c>
      <c r="E741" t="str">
        <f>VLOOKUP($B741,TrialDesign!$E$2:$I$1147,3,FALSE)</f>
        <v>Full</v>
      </c>
      <c r="F741" t="str">
        <f>VLOOKUP($B741,TrialDesign!$E$2:$I$1147,4,FALSE)</f>
        <v>BattenSpring</v>
      </c>
      <c r="G741" s="1">
        <v>41843</v>
      </c>
      <c r="H741" s="1" t="str">
        <f>VLOOKUP(B741,TrialDesign!$E$2:$J$1147,6,FALSE)</f>
        <v>Full_16h</v>
      </c>
      <c r="K741">
        <v>3</v>
      </c>
      <c r="M741">
        <v>8</v>
      </c>
      <c r="O741">
        <v>370</v>
      </c>
      <c r="S741">
        <v>14</v>
      </c>
      <c r="V741">
        <v>4</v>
      </c>
      <c r="W741">
        <f>VLOOKUP(H741&amp;"_"&amp;M741+1,'Leaf lengths'!$J$6:$Q$104,VLOOKUP(F741,'Leaf lengths'!$S$1:$T$6,2,FALSE),FALSE)</f>
        <v>150</v>
      </c>
      <c r="X741">
        <f t="shared" si="27"/>
        <v>0</v>
      </c>
      <c r="Y741">
        <f t="shared" si="28"/>
        <v>8</v>
      </c>
      <c r="Z741">
        <f t="shared" si="25"/>
        <v>22</v>
      </c>
      <c r="AD741" t="str">
        <f t="shared" si="29"/>
        <v>FLN</v>
      </c>
      <c r="AE741">
        <v>8</v>
      </c>
    </row>
    <row r="742" spans="1:31" ht="15" hidden="1" customHeight="1" x14ac:dyDescent="0.3">
      <c r="A742" t="s">
        <v>416</v>
      </c>
      <c r="B742">
        <f t="shared" si="26"/>
        <v>300313</v>
      </c>
      <c r="C742">
        <v>313</v>
      </c>
      <c r="D742">
        <f>VLOOKUP($B742,TrialDesign!$E$2:$I$1147,5,FALSE)</f>
        <v>16</v>
      </c>
      <c r="E742" t="str">
        <f>VLOOKUP($B742,TrialDesign!$E$2:$I$1147,3,FALSE)</f>
        <v>Full</v>
      </c>
      <c r="F742" t="str">
        <f>VLOOKUP($B742,TrialDesign!$E$2:$I$1147,4,FALSE)</f>
        <v>BattenSpring</v>
      </c>
      <c r="G742" s="1">
        <v>41843</v>
      </c>
      <c r="H742" s="1" t="str">
        <f>VLOOKUP(B742,TrialDesign!$E$2:$J$1147,6,FALSE)</f>
        <v>Full_16h</v>
      </c>
      <c r="K742">
        <v>4</v>
      </c>
      <c r="M742">
        <v>8</v>
      </c>
      <c r="O742">
        <v>395</v>
      </c>
      <c r="S742">
        <v>14</v>
      </c>
      <c r="V742">
        <v>4</v>
      </c>
      <c r="W742">
        <f>VLOOKUP(H742&amp;"_"&amp;M742+1,'Leaf lengths'!$J$6:$Q$104,VLOOKUP(F742,'Leaf lengths'!$S$1:$T$6,2,FALSE),FALSE)</f>
        <v>150</v>
      </c>
      <c r="X742">
        <f t="shared" si="27"/>
        <v>0</v>
      </c>
      <c r="Y742">
        <f t="shared" si="28"/>
        <v>8</v>
      </c>
      <c r="Z742">
        <f t="shared" si="25"/>
        <v>22</v>
      </c>
      <c r="AD742" t="str">
        <f t="shared" si="29"/>
        <v>FLN</v>
      </c>
      <c r="AE742">
        <v>8</v>
      </c>
    </row>
    <row r="743" spans="1:31" ht="15" hidden="1" customHeight="1" x14ac:dyDescent="0.3">
      <c r="A743" t="s">
        <v>416</v>
      </c>
      <c r="B743">
        <f t="shared" si="26"/>
        <v>300313</v>
      </c>
      <c r="C743">
        <v>313</v>
      </c>
      <c r="D743">
        <f>VLOOKUP($B743,TrialDesign!$E$2:$I$1147,5,FALSE)</f>
        <v>16</v>
      </c>
      <c r="E743" t="str">
        <f>VLOOKUP($B743,TrialDesign!$E$2:$I$1147,3,FALSE)</f>
        <v>Full</v>
      </c>
      <c r="F743" t="str">
        <f>VLOOKUP($B743,TrialDesign!$E$2:$I$1147,4,FALSE)</f>
        <v>BattenSpring</v>
      </c>
      <c r="G743" s="1">
        <v>41843</v>
      </c>
      <c r="H743" s="1" t="str">
        <f>VLOOKUP(B743,TrialDesign!$E$2:$J$1147,6,FALSE)</f>
        <v>Full_16h</v>
      </c>
      <c r="K743">
        <v>5</v>
      </c>
      <c r="M743">
        <v>7</v>
      </c>
      <c r="O743">
        <v>305</v>
      </c>
      <c r="S743">
        <v>9</v>
      </c>
      <c r="V743">
        <v>4</v>
      </c>
      <c r="W743">
        <f>VLOOKUP(H743&amp;"_"&amp;M743+1,'Leaf lengths'!$J$6:$Q$104,VLOOKUP(F743,'Leaf lengths'!$S$1:$T$6,2,FALSE),FALSE)</f>
        <v>150</v>
      </c>
      <c r="X743">
        <f t="shared" si="27"/>
        <v>0</v>
      </c>
      <c r="Y743">
        <f t="shared" si="28"/>
        <v>7</v>
      </c>
      <c r="Z743">
        <f t="shared" si="25"/>
        <v>16</v>
      </c>
      <c r="AD743" t="str">
        <f t="shared" si="29"/>
        <v>FLN</v>
      </c>
      <c r="AE743">
        <v>7</v>
      </c>
    </row>
    <row r="744" spans="1:31" ht="15" hidden="1" customHeight="1" x14ac:dyDescent="0.3">
      <c r="A744" t="s">
        <v>416</v>
      </c>
      <c r="B744">
        <f t="shared" si="26"/>
        <v>300025</v>
      </c>
      <c r="C744">
        <v>25</v>
      </c>
      <c r="D744">
        <f>VLOOKUP($B744,TrialDesign!$E$2:$I$1147,5,FALSE)</f>
        <v>16</v>
      </c>
      <c r="E744" t="str">
        <f>VLOOKUP($B744,TrialDesign!$E$2:$I$1147,3,FALSE)</f>
        <v>Full</v>
      </c>
      <c r="F744" t="str">
        <f>VLOOKUP($B744,TrialDesign!$E$2:$I$1147,4,FALSE)</f>
        <v>BattenWinter</v>
      </c>
      <c r="G744" s="1">
        <v>41775</v>
      </c>
      <c r="H744" s="1" t="str">
        <f>VLOOKUP(B744,TrialDesign!$E$2:$J$1147,6,FALSE)</f>
        <v>Full_16h</v>
      </c>
      <c r="J744">
        <v>25</v>
      </c>
      <c r="K744">
        <v>1</v>
      </c>
      <c r="L744">
        <v>1</v>
      </c>
      <c r="M744">
        <v>2</v>
      </c>
      <c r="N744">
        <v>3</v>
      </c>
      <c r="O744">
        <v>72</v>
      </c>
      <c r="Q744">
        <v>264</v>
      </c>
      <c r="R744">
        <v>4</v>
      </c>
      <c r="S744">
        <v>5</v>
      </c>
      <c r="T744">
        <v>0</v>
      </c>
      <c r="U744" t="s">
        <v>71</v>
      </c>
      <c r="W744">
        <f>VLOOKUP(H744&amp;"_"&amp;M744+1,'Leaf lengths'!$J$6:$Q$104,VLOOKUP(F744,'Leaf lengths'!$S$1:$T$6,2,FALSE),FALSE)</f>
        <v>219.66666666666666</v>
      </c>
      <c r="X744">
        <f t="shared" si="27"/>
        <v>1.2018209408194234</v>
      </c>
      <c r="Y744">
        <f t="shared" si="28"/>
        <v>3.2018209408194234</v>
      </c>
      <c r="Z744">
        <f t="shared" si="25"/>
        <v>11</v>
      </c>
      <c r="AD744" t="str">
        <f t="shared" si="29"/>
        <v/>
      </c>
      <c r="AE744">
        <v>2</v>
      </c>
    </row>
    <row r="745" spans="1:31" ht="15" hidden="1" customHeight="1" x14ac:dyDescent="0.3">
      <c r="A745" t="s">
        <v>416</v>
      </c>
      <c r="B745">
        <f t="shared" si="26"/>
        <v>300025</v>
      </c>
      <c r="C745">
        <v>25</v>
      </c>
      <c r="D745">
        <f>VLOOKUP($B745,TrialDesign!$E$2:$I$1147,5,FALSE)</f>
        <v>16</v>
      </c>
      <c r="E745" t="str">
        <f>VLOOKUP($B745,TrialDesign!$E$2:$I$1147,3,FALSE)</f>
        <v>Full</v>
      </c>
      <c r="F745" t="str">
        <f>VLOOKUP($B745,TrialDesign!$E$2:$I$1147,4,FALSE)</f>
        <v>BattenWinter</v>
      </c>
      <c r="G745" s="1">
        <v>41775</v>
      </c>
      <c r="H745" s="1" t="str">
        <f>VLOOKUP(B745,TrialDesign!$E$2:$J$1147,6,FALSE)</f>
        <v>Full_16h</v>
      </c>
      <c r="K745">
        <v>2</v>
      </c>
      <c r="L745">
        <v>1</v>
      </c>
      <c r="M745">
        <v>2</v>
      </c>
      <c r="N745">
        <v>3</v>
      </c>
      <c r="O745">
        <v>89</v>
      </c>
      <c r="P745">
        <v>176</v>
      </c>
      <c r="Q745">
        <v>235</v>
      </c>
      <c r="R745">
        <v>4</v>
      </c>
      <c r="S745">
        <v>3</v>
      </c>
      <c r="T745">
        <v>0</v>
      </c>
      <c r="U745" t="s">
        <v>71</v>
      </c>
      <c r="W745">
        <f>VLOOKUP(H745&amp;"_"&amp;M745+1,'Leaf lengths'!$J$6:$Q$104,VLOOKUP(F745,'Leaf lengths'!$S$1:$T$6,2,FALSE),FALSE)</f>
        <v>219.66666666666666</v>
      </c>
      <c r="X745">
        <f t="shared" si="27"/>
        <v>1.0698027314112293</v>
      </c>
      <c r="Y745">
        <f t="shared" si="28"/>
        <v>3.0698027314112295</v>
      </c>
      <c r="Z745">
        <f t="shared" si="25"/>
        <v>9</v>
      </c>
      <c r="AD745" t="str">
        <f t="shared" si="29"/>
        <v/>
      </c>
      <c r="AE745">
        <v>2</v>
      </c>
    </row>
    <row r="746" spans="1:31" ht="15" hidden="1" customHeight="1" x14ac:dyDescent="0.3">
      <c r="A746" t="s">
        <v>416</v>
      </c>
      <c r="B746">
        <f t="shared" si="26"/>
        <v>300025</v>
      </c>
      <c r="C746">
        <v>25</v>
      </c>
      <c r="D746">
        <f>VLOOKUP($B746,TrialDesign!$E$2:$I$1147,5,FALSE)</f>
        <v>16</v>
      </c>
      <c r="E746" t="str">
        <f>VLOOKUP($B746,TrialDesign!$E$2:$I$1147,3,FALSE)</f>
        <v>Full</v>
      </c>
      <c r="F746" t="str">
        <f>VLOOKUP($B746,TrialDesign!$E$2:$I$1147,4,FALSE)</f>
        <v>BattenWinter</v>
      </c>
      <c r="G746" s="1">
        <v>41775</v>
      </c>
      <c r="H746" s="1" t="str">
        <f>VLOOKUP(B746,TrialDesign!$E$2:$J$1147,6,FALSE)</f>
        <v>Full_16h</v>
      </c>
      <c r="K746">
        <v>3</v>
      </c>
      <c r="L746">
        <v>0</v>
      </c>
      <c r="M746">
        <v>2</v>
      </c>
      <c r="N746">
        <v>3</v>
      </c>
      <c r="O746">
        <v>82</v>
      </c>
      <c r="P746">
        <v>139</v>
      </c>
      <c r="Q746">
        <v>171</v>
      </c>
      <c r="R746">
        <v>3</v>
      </c>
      <c r="S746">
        <v>2</v>
      </c>
      <c r="T746">
        <v>0</v>
      </c>
      <c r="U746" t="s">
        <v>71</v>
      </c>
      <c r="W746">
        <f>VLOOKUP(H746&amp;"_"&amp;M746+1,'Leaf lengths'!$J$6:$Q$104,VLOOKUP(F746,'Leaf lengths'!$S$1:$T$6,2,FALSE),FALSE)</f>
        <v>219.66666666666666</v>
      </c>
      <c r="X746">
        <f t="shared" si="27"/>
        <v>0.77845220030349016</v>
      </c>
      <c r="Y746">
        <f t="shared" si="28"/>
        <v>2.7784522003034899</v>
      </c>
      <c r="Z746">
        <f t="shared" si="25"/>
        <v>7</v>
      </c>
      <c r="AD746" t="str">
        <f t="shared" si="29"/>
        <v/>
      </c>
      <c r="AE746">
        <v>2</v>
      </c>
    </row>
    <row r="747" spans="1:31" ht="15" hidden="1" customHeight="1" x14ac:dyDescent="0.3">
      <c r="A747" t="s">
        <v>416</v>
      </c>
      <c r="B747">
        <f t="shared" si="26"/>
        <v>300025</v>
      </c>
      <c r="C747">
        <v>25</v>
      </c>
      <c r="D747">
        <f>VLOOKUP($B747,TrialDesign!$E$2:$I$1147,5,FALSE)</f>
        <v>16</v>
      </c>
      <c r="E747" t="str">
        <f>VLOOKUP($B747,TrialDesign!$E$2:$I$1147,3,FALSE)</f>
        <v>Full</v>
      </c>
      <c r="F747" t="str">
        <f>VLOOKUP($B747,TrialDesign!$E$2:$I$1147,4,FALSE)</f>
        <v>BattenWinter</v>
      </c>
      <c r="G747" s="1">
        <v>41775</v>
      </c>
      <c r="H747" s="1" t="str">
        <f>VLOOKUP(B747,TrialDesign!$E$2:$J$1147,6,FALSE)</f>
        <v>Full_16h</v>
      </c>
      <c r="K747">
        <v>4</v>
      </c>
      <c r="L747">
        <v>0</v>
      </c>
      <c r="M747">
        <v>2</v>
      </c>
      <c r="N747">
        <v>3</v>
      </c>
      <c r="O747">
        <v>105</v>
      </c>
      <c r="P747">
        <v>118</v>
      </c>
      <c r="Q747">
        <v>172</v>
      </c>
      <c r="R747">
        <v>3</v>
      </c>
      <c r="S747">
        <v>3</v>
      </c>
      <c r="T747">
        <v>0</v>
      </c>
      <c r="U747" t="s">
        <v>71</v>
      </c>
      <c r="W747">
        <f>VLOOKUP(H747&amp;"_"&amp;M747+1,'Leaf lengths'!$J$6:$Q$104,VLOOKUP(F747,'Leaf lengths'!$S$1:$T$6,2,FALSE),FALSE)</f>
        <v>219.66666666666666</v>
      </c>
      <c r="X747">
        <f t="shared" si="27"/>
        <v>0.78300455235204858</v>
      </c>
      <c r="Y747">
        <f t="shared" si="28"/>
        <v>2.7830045523520486</v>
      </c>
      <c r="Z747">
        <f t="shared" si="25"/>
        <v>8</v>
      </c>
      <c r="AD747" t="str">
        <f t="shared" si="29"/>
        <v/>
      </c>
      <c r="AE747">
        <v>2</v>
      </c>
    </row>
    <row r="748" spans="1:31" ht="15" hidden="1" customHeight="1" x14ac:dyDescent="0.3">
      <c r="A748" t="s">
        <v>416</v>
      </c>
      <c r="B748">
        <f t="shared" si="26"/>
        <v>300115</v>
      </c>
      <c r="C748">
        <v>115</v>
      </c>
      <c r="D748">
        <f>VLOOKUP($B748,TrialDesign!$E$2:$I$1147,5,FALSE)</f>
        <v>16</v>
      </c>
      <c r="E748" t="str">
        <f>VLOOKUP($B748,TrialDesign!$E$2:$I$1147,3,FALSE)</f>
        <v>Full</v>
      </c>
      <c r="F748" t="str">
        <f>VLOOKUP($B748,TrialDesign!$E$2:$I$1147,4,FALSE)</f>
        <v>BattenWinter</v>
      </c>
      <c r="G748" s="1">
        <v>41775</v>
      </c>
      <c r="H748" s="1" t="str">
        <f>VLOOKUP(B748,TrialDesign!$E$2:$J$1147,6,FALSE)</f>
        <v>Full_16h</v>
      </c>
      <c r="J748">
        <v>115</v>
      </c>
      <c r="K748">
        <v>1</v>
      </c>
      <c r="L748">
        <v>1</v>
      </c>
      <c r="M748">
        <v>3</v>
      </c>
      <c r="N748">
        <v>4</v>
      </c>
      <c r="O748">
        <v>65</v>
      </c>
      <c r="Q748">
        <v>108</v>
      </c>
      <c r="R748">
        <v>3</v>
      </c>
      <c r="S748">
        <v>2</v>
      </c>
      <c r="T748">
        <v>0</v>
      </c>
      <c r="U748" t="s">
        <v>71</v>
      </c>
      <c r="W748">
        <f>VLOOKUP(H748&amp;"_"&amp;M748+1,'Leaf lengths'!$J$6:$Q$104,VLOOKUP(F748,'Leaf lengths'!$S$1:$T$6,2,FALSE),FALSE)</f>
        <v>238.77777777777777</v>
      </c>
      <c r="X748">
        <f t="shared" si="27"/>
        <v>0.45230339692880411</v>
      </c>
      <c r="Y748">
        <f t="shared" si="28"/>
        <v>3.4523033969288042</v>
      </c>
      <c r="Z748">
        <f t="shared" si="25"/>
        <v>8</v>
      </c>
      <c r="AD748" t="str">
        <f t="shared" si="29"/>
        <v/>
      </c>
      <c r="AE748">
        <v>3</v>
      </c>
    </row>
    <row r="749" spans="1:31" ht="15" hidden="1" customHeight="1" x14ac:dyDescent="0.3">
      <c r="A749" t="s">
        <v>416</v>
      </c>
      <c r="B749">
        <f t="shared" si="26"/>
        <v>300115</v>
      </c>
      <c r="C749">
        <v>115</v>
      </c>
      <c r="D749">
        <f>VLOOKUP($B749,TrialDesign!$E$2:$I$1147,5,FALSE)</f>
        <v>16</v>
      </c>
      <c r="E749" t="str">
        <f>VLOOKUP($B749,TrialDesign!$E$2:$I$1147,3,FALSE)</f>
        <v>Full</v>
      </c>
      <c r="F749" t="str">
        <f>VLOOKUP($B749,TrialDesign!$E$2:$I$1147,4,FALSE)</f>
        <v>BattenWinter</v>
      </c>
      <c r="G749" s="1">
        <v>41775</v>
      </c>
      <c r="H749" s="1" t="str">
        <f>VLOOKUP(B749,TrialDesign!$E$2:$J$1147,6,FALSE)</f>
        <v>Full_16h</v>
      </c>
      <c r="K749">
        <v>2</v>
      </c>
      <c r="L749">
        <v>1</v>
      </c>
      <c r="M749">
        <v>2</v>
      </c>
      <c r="N749">
        <v>3</v>
      </c>
      <c r="O749">
        <v>90</v>
      </c>
      <c r="P749">
        <v>168</v>
      </c>
      <c r="Q749">
        <v>227</v>
      </c>
      <c r="R749">
        <v>3</v>
      </c>
      <c r="S749">
        <v>4</v>
      </c>
      <c r="T749">
        <v>0</v>
      </c>
      <c r="U749" t="s">
        <v>71</v>
      </c>
      <c r="W749">
        <f>VLOOKUP(H749&amp;"_"&amp;M749+1,'Leaf lengths'!$J$6:$Q$104,VLOOKUP(F749,'Leaf lengths'!$S$1:$T$6,2,FALSE),FALSE)</f>
        <v>219.66666666666666</v>
      </c>
      <c r="X749">
        <f t="shared" si="27"/>
        <v>1.0333839150227617</v>
      </c>
      <c r="Y749">
        <f t="shared" si="28"/>
        <v>3.0333839150227617</v>
      </c>
      <c r="Z749">
        <f t="shared" si="25"/>
        <v>9</v>
      </c>
      <c r="AD749" t="str">
        <f t="shared" si="29"/>
        <v/>
      </c>
      <c r="AE749">
        <v>2</v>
      </c>
    </row>
    <row r="750" spans="1:31" ht="15" hidden="1" customHeight="1" x14ac:dyDescent="0.3">
      <c r="A750" t="s">
        <v>416</v>
      </c>
      <c r="B750">
        <f t="shared" si="26"/>
        <v>300115</v>
      </c>
      <c r="C750">
        <v>115</v>
      </c>
      <c r="D750">
        <f>VLOOKUP($B750,TrialDesign!$E$2:$I$1147,5,FALSE)</f>
        <v>16</v>
      </c>
      <c r="E750" t="str">
        <f>VLOOKUP($B750,TrialDesign!$E$2:$I$1147,3,FALSE)</f>
        <v>Full</v>
      </c>
      <c r="F750" t="str">
        <f>VLOOKUP($B750,TrialDesign!$E$2:$I$1147,4,FALSE)</f>
        <v>BattenWinter</v>
      </c>
      <c r="G750" s="1">
        <v>41775</v>
      </c>
      <c r="H750" s="1" t="str">
        <f>VLOOKUP(B750,TrialDesign!$E$2:$J$1147,6,FALSE)</f>
        <v>Full_16h</v>
      </c>
      <c r="K750">
        <v>3</v>
      </c>
      <c r="L750">
        <v>0</v>
      </c>
      <c r="M750">
        <v>2</v>
      </c>
      <c r="N750">
        <v>3</v>
      </c>
      <c r="O750">
        <v>70</v>
      </c>
      <c r="P750">
        <v>145</v>
      </c>
      <c r="Q750">
        <v>217</v>
      </c>
      <c r="R750">
        <v>3</v>
      </c>
      <c r="S750">
        <v>4</v>
      </c>
      <c r="T750">
        <v>0</v>
      </c>
      <c r="U750" t="s">
        <v>71</v>
      </c>
      <c r="W750">
        <f>VLOOKUP(H750&amp;"_"&amp;M750+1,'Leaf lengths'!$J$6:$Q$104,VLOOKUP(F750,'Leaf lengths'!$S$1:$T$6,2,FALSE),FALSE)</f>
        <v>219.66666666666666</v>
      </c>
      <c r="X750">
        <f t="shared" si="27"/>
        <v>0.98786039453717756</v>
      </c>
      <c r="Y750">
        <f t="shared" si="28"/>
        <v>2.9878603945371776</v>
      </c>
      <c r="Z750">
        <f t="shared" si="25"/>
        <v>9</v>
      </c>
      <c r="AD750" t="str">
        <f t="shared" si="29"/>
        <v/>
      </c>
      <c r="AE750">
        <v>2</v>
      </c>
    </row>
    <row r="751" spans="1:31" ht="15" hidden="1" customHeight="1" x14ac:dyDescent="0.3">
      <c r="A751" t="s">
        <v>416</v>
      </c>
      <c r="B751">
        <f t="shared" si="26"/>
        <v>300115</v>
      </c>
      <c r="C751">
        <v>115</v>
      </c>
      <c r="D751">
        <f>VLOOKUP($B751,TrialDesign!$E$2:$I$1147,5,FALSE)</f>
        <v>16</v>
      </c>
      <c r="E751" t="str">
        <f>VLOOKUP($B751,TrialDesign!$E$2:$I$1147,3,FALSE)</f>
        <v>Full</v>
      </c>
      <c r="F751" t="str">
        <f>VLOOKUP($B751,TrialDesign!$E$2:$I$1147,4,FALSE)</f>
        <v>BattenWinter</v>
      </c>
      <c r="G751" s="1">
        <v>41775</v>
      </c>
      <c r="H751" s="1" t="str">
        <f>VLOOKUP(B751,TrialDesign!$E$2:$J$1147,6,FALSE)</f>
        <v>Full_16h</v>
      </c>
      <c r="K751">
        <v>4</v>
      </c>
      <c r="L751">
        <v>0</v>
      </c>
      <c r="M751">
        <v>3</v>
      </c>
      <c r="N751">
        <v>4</v>
      </c>
      <c r="O751">
        <v>74</v>
      </c>
      <c r="P751">
        <v>201</v>
      </c>
      <c r="Q751">
        <v>118</v>
      </c>
      <c r="R751">
        <v>4</v>
      </c>
      <c r="S751">
        <v>3</v>
      </c>
      <c r="T751">
        <v>0</v>
      </c>
      <c r="U751" t="s">
        <v>71</v>
      </c>
      <c r="W751">
        <f>VLOOKUP(H751&amp;"_"&amp;M751+1,'Leaf lengths'!$J$6:$Q$104,VLOOKUP(F751,'Leaf lengths'!$S$1:$T$6,2,FALSE),FALSE)</f>
        <v>238.77777777777777</v>
      </c>
      <c r="X751">
        <f t="shared" si="27"/>
        <v>0.49418334108887857</v>
      </c>
      <c r="Y751">
        <f t="shared" si="28"/>
        <v>3.4941833410888785</v>
      </c>
      <c r="Z751">
        <f t="shared" si="25"/>
        <v>10</v>
      </c>
      <c r="AD751" t="str">
        <f t="shared" si="29"/>
        <v/>
      </c>
      <c r="AE751">
        <v>3</v>
      </c>
    </row>
    <row r="752" spans="1:31" ht="15" hidden="1" customHeight="1" x14ac:dyDescent="0.3">
      <c r="A752" t="s">
        <v>416</v>
      </c>
      <c r="B752">
        <f t="shared" si="26"/>
        <v>300218</v>
      </c>
      <c r="C752">
        <v>218</v>
      </c>
      <c r="D752">
        <f>VLOOKUP($B752,TrialDesign!$E$2:$I$1147,5,FALSE)</f>
        <v>16</v>
      </c>
      <c r="E752" t="str">
        <f>VLOOKUP($B752,TrialDesign!$E$2:$I$1147,3,FALSE)</f>
        <v>Full</v>
      </c>
      <c r="F752" t="str">
        <f>VLOOKUP($B752,TrialDesign!$E$2:$I$1147,4,FALSE)</f>
        <v>BattenWinter</v>
      </c>
      <c r="G752" s="1">
        <v>41775</v>
      </c>
      <c r="H752" s="1" t="str">
        <f>VLOOKUP(B752,TrialDesign!$E$2:$J$1147,6,FALSE)</f>
        <v>Full_16h</v>
      </c>
      <c r="J752">
        <v>218</v>
      </c>
      <c r="K752">
        <v>1</v>
      </c>
      <c r="L752">
        <v>1</v>
      </c>
      <c r="M752">
        <v>3</v>
      </c>
      <c r="N752">
        <v>4</v>
      </c>
      <c r="O752">
        <v>70</v>
      </c>
      <c r="Q752">
        <v>137</v>
      </c>
      <c r="R752">
        <v>4</v>
      </c>
      <c r="S752">
        <v>4</v>
      </c>
      <c r="T752">
        <v>0</v>
      </c>
      <c r="U752" t="s">
        <v>71</v>
      </c>
      <c r="W752">
        <f>VLOOKUP(H752&amp;"_"&amp;M752+1,'Leaf lengths'!$J$6:$Q$104,VLOOKUP(F752,'Leaf lengths'!$S$1:$T$6,2,FALSE),FALSE)</f>
        <v>238.77777777777777</v>
      </c>
      <c r="X752">
        <f t="shared" si="27"/>
        <v>0.57375523499302006</v>
      </c>
      <c r="Y752">
        <f t="shared" si="28"/>
        <v>3.5737552349930199</v>
      </c>
      <c r="Z752">
        <f t="shared" si="25"/>
        <v>11</v>
      </c>
      <c r="AD752" t="str">
        <f t="shared" si="29"/>
        <v/>
      </c>
      <c r="AE752">
        <v>3</v>
      </c>
    </row>
    <row r="753" spans="1:31" ht="15" hidden="1" customHeight="1" x14ac:dyDescent="0.3">
      <c r="A753" t="s">
        <v>416</v>
      </c>
      <c r="B753">
        <f t="shared" si="26"/>
        <v>300218</v>
      </c>
      <c r="C753">
        <v>218</v>
      </c>
      <c r="D753">
        <f>VLOOKUP($B753,TrialDesign!$E$2:$I$1147,5,FALSE)</f>
        <v>16</v>
      </c>
      <c r="E753" t="str">
        <f>VLOOKUP($B753,TrialDesign!$E$2:$I$1147,3,FALSE)</f>
        <v>Full</v>
      </c>
      <c r="F753" t="str">
        <f>VLOOKUP($B753,TrialDesign!$E$2:$I$1147,4,FALSE)</f>
        <v>BattenWinter</v>
      </c>
      <c r="G753" s="1">
        <v>41775</v>
      </c>
      <c r="H753" s="1" t="str">
        <f>VLOOKUP(B753,TrialDesign!$E$2:$J$1147,6,FALSE)</f>
        <v>Full_16h</v>
      </c>
      <c r="K753">
        <v>2</v>
      </c>
      <c r="L753">
        <v>1</v>
      </c>
      <c r="M753">
        <v>2</v>
      </c>
      <c r="N753">
        <v>3</v>
      </c>
      <c r="O753">
        <v>86</v>
      </c>
      <c r="P753">
        <v>175</v>
      </c>
      <c r="Q753">
        <v>251</v>
      </c>
      <c r="R753">
        <v>3</v>
      </c>
      <c r="S753">
        <v>3</v>
      </c>
      <c r="T753">
        <v>0</v>
      </c>
      <c r="U753" t="s">
        <v>71</v>
      </c>
      <c r="W753">
        <f>VLOOKUP(H753&amp;"_"&amp;M753+1,'Leaf lengths'!$J$6:$Q$104,VLOOKUP(F753,'Leaf lengths'!$S$1:$T$6,2,FALSE),FALSE)</f>
        <v>219.66666666666666</v>
      </c>
      <c r="X753">
        <f t="shared" si="27"/>
        <v>1.1426403641881639</v>
      </c>
      <c r="Y753">
        <f t="shared" si="28"/>
        <v>3.1426403641881642</v>
      </c>
      <c r="Z753">
        <f t="shared" si="25"/>
        <v>8</v>
      </c>
      <c r="AD753" t="str">
        <f t="shared" si="29"/>
        <v/>
      </c>
      <c r="AE753">
        <v>2</v>
      </c>
    </row>
    <row r="754" spans="1:31" ht="15" hidden="1" customHeight="1" x14ac:dyDescent="0.3">
      <c r="A754" t="s">
        <v>416</v>
      </c>
      <c r="B754">
        <f t="shared" si="26"/>
        <v>300218</v>
      </c>
      <c r="C754">
        <v>218</v>
      </c>
      <c r="D754">
        <f>VLOOKUP($B754,TrialDesign!$E$2:$I$1147,5,FALSE)</f>
        <v>16</v>
      </c>
      <c r="E754" t="str">
        <f>VLOOKUP($B754,TrialDesign!$E$2:$I$1147,3,FALSE)</f>
        <v>Full</v>
      </c>
      <c r="F754" t="str">
        <f>VLOOKUP($B754,TrialDesign!$E$2:$I$1147,4,FALSE)</f>
        <v>BattenWinter</v>
      </c>
      <c r="G754" s="1">
        <v>41775</v>
      </c>
      <c r="H754" s="1" t="str">
        <f>VLOOKUP(B754,TrialDesign!$E$2:$J$1147,6,FALSE)</f>
        <v>Full_16h</v>
      </c>
      <c r="K754">
        <v>3</v>
      </c>
      <c r="L754">
        <v>0</v>
      </c>
      <c r="M754">
        <v>2</v>
      </c>
      <c r="N754">
        <v>3</v>
      </c>
      <c r="O754">
        <v>66</v>
      </c>
      <c r="P754">
        <v>146</v>
      </c>
      <c r="Q754">
        <v>228</v>
      </c>
      <c r="R754">
        <v>3</v>
      </c>
      <c r="S754">
        <v>4</v>
      </c>
      <c r="T754">
        <v>0</v>
      </c>
      <c r="U754" t="s">
        <v>71</v>
      </c>
      <c r="W754">
        <f>VLOOKUP(H754&amp;"_"&amp;M754+1,'Leaf lengths'!$J$6:$Q$104,VLOOKUP(F754,'Leaf lengths'!$S$1:$T$6,2,FALSE),FALSE)</f>
        <v>219.66666666666666</v>
      </c>
      <c r="X754">
        <f t="shared" si="27"/>
        <v>1.0379362670713201</v>
      </c>
      <c r="Y754">
        <f t="shared" si="28"/>
        <v>3.0379362670713199</v>
      </c>
      <c r="Z754">
        <f t="shared" ref="Z754:Z817" si="30">IF(S754="","",SUM(M754+R754+S754))</f>
        <v>9</v>
      </c>
      <c r="AD754" t="str">
        <f t="shared" si="29"/>
        <v/>
      </c>
      <c r="AE754">
        <v>2</v>
      </c>
    </row>
    <row r="755" spans="1:31" ht="15" hidden="1" customHeight="1" x14ac:dyDescent="0.3">
      <c r="A755" t="s">
        <v>416</v>
      </c>
      <c r="B755">
        <f t="shared" si="26"/>
        <v>300218</v>
      </c>
      <c r="C755">
        <v>218</v>
      </c>
      <c r="D755">
        <f>VLOOKUP($B755,TrialDesign!$E$2:$I$1147,5,FALSE)</f>
        <v>16</v>
      </c>
      <c r="E755" t="str">
        <f>VLOOKUP($B755,TrialDesign!$E$2:$I$1147,3,FALSE)</f>
        <v>Full</v>
      </c>
      <c r="F755" t="str">
        <f>VLOOKUP($B755,TrialDesign!$E$2:$I$1147,4,FALSE)</f>
        <v>BattenWinter</v>
      </c>
      <c r="G755" s="1">
        <v>41775</v>
      </c>
      <c r="H755" s="1" t="str">
        <f>VLOOKUP(B755,TrialDesign!$E$2:$J$1147,6,FALSE)</f>
        <v>Full_16h</v>
      </c>
      <c r="K755">
        <v>4</v>
      </c>
      <c r="L755">
        <v>1</v>
      </c>
      <c r="M755">
        <v>3</v>
      </c>
      <c r="N755">
        <v>4</v>
      </c>
      <c r="O755">
        <v>71</v>
      </c>
      <c r="P755">
        <v>235</v>
      </c>
      <c r="Q755">
        <v>31</v>
      </c>
      <c r="R755">
        <v>3</v>
      </c>
      <c r="S755">
        <v>4</v>
      </c>
      <c r="T755">
        <v>0</v>
      </c>
      <c r="U755" t="s">
        <v>71</v>
      </c>
      <c r="W755">
        <f>VLOOKUP(H755&amp;"_"&amp;M755+1,'Leaf lengths'!$J$6:$Q$104,VLOOKUP(F755,'Leaf lengths'!$S$1:$T$6,2,FALSE),FALSE)</f>
        <v>238.77777777777777</v>
      </c>
      <c r="X755">
        <f t="shared" si="27"/>
        <v>0.12982782689623082</v>
      </c>
      <c r="Y755">
        <f t="shared" si="28"/>
        <v>3.1298278268962307</v>
      </c>
      <c r="Z755">
        <f t="shared" si="30"/>
        <v>10</v>
      </c>
      <c r="AD755" t="str">
        <f t="shared" si="29"/>
        <v/>
      </c>
      <c r="AE755">
        <v>3</v>
      </c>
    </row>
    <row r="756" spans="1:31" ht="15" hidden="1" customHeight="1" x14ac:dyDescent="0.3">
      <c r="A756" t="s">
        <v>416</v>
      </c>
      <c r="B756">
        <f t="shared" si="26"/>
        <v>300015</v>
      </c>
      <c r="C756">
        <v>15</v>
      </c>
      <c r="D756">
        <f>VLOOKUP($B756,TrialDesign!$E$2:$I$1147,5,FALSE)</f>
        <v>16</v>
      </c>
      <c r="E756" t="str">
        <f>VLOOKUP($B756,TrialDesign!$E$2:$I$1147,3,FALSE)</f>
        <v>Full</v>
      </c>
      <c r="F756" t="str">
        <f>VLOOKUP($B756,TrialDesign!$E$2:$I$1147,4,FALSE)</f>
        <v>BattenWinter</v>
      </c>
      <c r="G756" s="1">
        <v>41782</v>
      </c>
      <c r="H756" s="1" t="str">
        <f>VLOOKUP(B756,TrialDesign!$E$2:$J$1147,6,FALSE)</f>
        <v>Full_16h</v>
      </c>
      <c r="J756">
        <v>15</v>
      </c>
      <c r="K756">
        <v>1</v>
      </c>
      <c r="L756">
        <v>1</v>
      </c>
      <c r="M756">
        <v>5</v>
      </c>
      <c r="N756">
        <v>6</v>
      </c>
      <c r="O756">
        <v>73</v>
      </c>
      <c r="Q756">
        <v>140</v>
      </c>
      <c r="R756">
        <v>3</v>
      </c>
      <c r="S756">
        <v>7</v>
      </c>
      <c r="U756" t="s">
        <v>17</v>
      </c>
      <c r="W756">
        <f>VLOOKUP(H756&amp;"_"&amp;M756+1,'Leaf lengths'!$J$6:$Q$104,VLOOKUP(F756,'Leaf lengths'!$S$1:$T$6,2,FALSE),FALSE)</f>
        <v>241.16666666666666</v>
      </c>
      <c r="X756">
        <f t="shared" si="27"/>
        <v>0.58051140290255698</v>
      </c>
      <c r="Y756">
        <f t="shared" si="28"/>
        <v>5.5805114029025571</v>
      </c>
      <c r="Z756">
        <f t="shared" si="30"/>
        <v>15</v>
      </c>
      <c r="AD756" t="str">
        <f t="shared" si="29"/>
        <v/>
      </c>
      <c r="AE756">
        <v>5</v>
      </c>
    </row>
    <row r="757" spans="1:31" ht="15" hidden="1" customHeight="1" x14ac:dyDescent="0.3">
      <c r="A757" t="s">
        <v>416</v>
      </c>
      <c r="B757">
        <f t="shared" ref="B757:B820" si="31">300000+C757</f>
        <v>300015</v>
      </c>
      <c r="C757">
        <v>15</v>
      </c>
      <c r="D757">
        <f>VLOOKUP($B757,TrialDesign!$E$2:$I$1147,5,FALSE)</f>
        <v>16</v>
      </c>
      <c r="E757" t="str">
        <f>VLOOKUP($B757,TrialDesign!$E$2:$I$1147,3,FALSE)</f>
        <v>Full</v>
      </c>
      <c r="F757" t="str">
        <f>VLOOKUP($B757,TrialDesign!$E$2:$I$1147,4,FALSE)</f>
        <v>BattenWinter</v>
      </c>
      <c r="G757" s="1">
        <v>41782</v>
      </c>
      <c r="H757" s="1" t="str">
        <f>VLOOKUP(B757,TrialDesign!$E$2:$J$1147,6,FALSE)</f>
        <v>Full_16h</v>
      </c>
      <c r="K757">
        <v>2</v>
      </c>
      <c r="L757">
        <v>0</v>
      </c>
      <c r="M757">
        <v>3</v>
      </c>
      <c r="N757">
        <v>5</v>
      </c>
      <c r="O757">
        <v>57</v>
      </c>
      <c r="P757">
        <v>223</v>
      </c>
      <c r="Q757">
        <v>38</v>
      </c>
      <c r="R757">
        <v>3</v>
      </c>
      <c r="S757">
        <v>10</v>
      </c>
      <c r="U757" t="s">
        <v>18</v>
      </c>
      <c r="W757">
        <f>VLOOKUP(H757&amp;"_"&amp;M757+1,'Leaf lengths'!$J$6:$Q$104,VLOOKUP(F757,'Leaf lengths'!$S$1:$T$6,2,FALSE),FALSE)</f>
        <v>238.77777777777777</v>
      </c>
      <c r="X757">
        <f t="shared" ref="X757:X820" si="32">IF(OR(N757="",M757=N757),0,Q757/W757)</f>
        <v>0.15914378780828292</v>
      </c>
      <c r="Y757">
        <f t="shared" si="28"/>
        <v>3.1591437878082829</v>
      </c>
      <c r="Z757">
        <f t="shared" si="30"/>
        <v>16</v>
      </c>
      <c r="AD757" t="str">
        <f t="shared" si="29"/>
        <v/>
      </c>
      <c r="AE757">
        <v>3</v>
      </c>
    </row>
    <row r="758" spans="1:31" ht="15" hidden="1" customHeight="1" x14ac:dyDescent="0.3">
      <c r="A758" t="s">
        <v>416</v>
      </c>
      <c r="B758">
        <f t="shared" si="31"/>
        <v>300015</v>
      </c>
      <c r="C758">
        <v>15</v>
      </c>
      <c r="D758">
        <f>VLOOKUP($B758,TrialDesign!$E$2:$I$1147,5,FALSE)</f>
        <v>16</v>
      </c>
      <c r="E758" t="str">
        <f>VLOOKUP($B758,TrialDesign!$E$2:$I$1147,3,FALSE)</f>
        <v>Full</v>
      </c>
      <c r="F758" t="str">
        <f>VLOOKUP($B758,TrialDesign!$E$2:$I$1147,4,FALSE)</f>
        <v>BattenWinter</v>
      </c>
      <c r="G758" s="1">
        <v>41782</v>
      </c>
      <c r="H758" s="1" t="str">
        <f>VLOOKUP(B758,TrialDesign!$E$2:$J$1147,6,FALSE)</f>
        <v>Full_16h</v>
      </c>
      <c r="K758">
        <v>3</v>
      </c>
      <c r="L758">
        <v>0</v>
      </c>
      <c r="M758">
        <v>4</v>
      </c>
      <c r="N758">
        <v>5</v>
      </c>
      <c r="O758">
        <v>48</v>
      </c>
      <c r="P758">
        <v>168</v>
      </c>
      <c r="Q758">
        <v>56</v>
      </c>
      <c r="W758">
        <f>VLOOKUP(H758&amp;"_"&amp;M758+1,'Leaf lengths'!$J$6:$Q$104,VLOOKUP(F758,'Leaf lengths'!$S$1:$T$6,2,FALSE),FALSE)</f>
        <v>252</v>
      </c>
      <c r="X758">
        <f t="shared" si="32"/>
        <v>0.22222222222222221</v>
      </c>
      <c r="Y758">
        <f t="shared" ref="Y758:Y821" si="33">X758+M758</f>
        <v>4.2222222222222223</v>
      </c>
      <c r="Z758" t="str">
        <f t="shared" si="30"/>
        <v/>
      </c>
      <c r="AD758" t="str">
        <f t="shared" si="29"/>
        <v/>
      </c>
      <c r="AE758">
        <v>4</v>
      </c>
    </row>
    <row r="759" spans="1:31" ht="15" hidden="1" customHeight="1" x14ac:dyDescent="0.3">
      <c r="A759" t="s">
        <v>416</v>
      </c>
      <c r="B759">
        <f t="shared" si="31"/>
        <v>300160</v>
      </c>
      <c r="C759">
        <v>160</v>
      </c>
      <c r="D759">
        <f>VLOOKUP($B759,TrialDesign!$E$2:$I$1147,5,FALSE)</f>
        <v>16</v>
      </c>
      <c r="E759" t="str">
        <f>VLOOKUP($B759,TrialDesign!$E$2:$I$1147,3,FALSE)</f>
        <v>Full</v>
      </c>
      <c r="F759" t="str">
        <f>VLOOKUP($B759,TrialDesign!$E$2:$I$1147,4,FALSE)</f>
        <v>BattenWinter</v>
      </c>
      <c r="G759" s="1">
        <v>41782</v>
      </c>
      <c r="H759" s="1" t="str">
        <f>VLOOKUP(B759,TrialDesign!$E$2:$J$1147,6,FALSE)</f>
        <v>Full_16h</v>
      </c>
      <c r="J759">
        <v>160</v>
      </c>
      <c r="K759">
        <v>1</v>
      </c>
      <c r="L759">
        <v>0</v>
      </c>
      <c r="M759">
        <v>5</v>
      </c>
      <c r="N759">
        <v>6</v>
      </c>
      <c r="O759">
        <v>80</v>
      </c>
      <c r="Q759">
        <v>164</v>
      </c>
      <c r="R759">
        <v>3</v>
      </c>
      <c r="S759">
        <v>9</v>
      </c>
      <c r="U759" t="s">
        <v>71</v>
      </c>
      <c r="W759">
        <f>VLOOKUP(H759&amp;"_"&amp;M759+1,'Leaf lengths'!$J$6:$Q$104,VLOOKUP(F759,'Leaf lengths'!$S$1:$T$6,2,FALSE),FALSE)</f>
        <v>241.16666666666666</v>
      </c>
      <c r="X759">
        <f t="shared" si="32"/>
        <v>0.68002764340013822</v>
      </c>
      <c r="Y759">
        <f t="shared" si="33"/>
        <v>5.6800276434001384</v>
      </c>
      <c r="Z759">
        <f t="shared" si="30"/>
        <v>17</v>
      </c>
      <c r="AD759" t="str">
        <f t="shared" si="29"/>
        <v/>
      </c>
      <c r="AE759">
        <v>5</v>
      </c>
    </row>
    <row r="760" spans="1:31" ht="15" hidden="1" customHeight="1" x14ac:dyDescent="0.3">
      <c r="A760" t="s">
        <v>416</v>
      </c>
      <c r="B760">
        <f t="shared" si="31"/>
        <v>300160</v>
      </c>
      <c r="C760">
        <v>160</v>
      </c>
      <c r="D760">
        <f>VLOOKUP($B760,TrialDesign!$E$2:$I$1147,5,FALSE)</f>
        <v>16</v>
      </c>
      <c r="E760" t="str">
        <f>VLOOKUP($B760,TrialDesign!$E$2:$I$1147,3,FALSE)</f>
        <v>Full</v>
      </c>
      <c r="F760" t="str">
        <f>VLOOKUP($B760,TrialDesign!$E$2:$I$1147,4,FALSE)</f>
        <v>BattenWinter</v>
      </c>
      <c r="G760" s="1">
        <v>41782</v>
      </c>
      <c r="H760" s="1" t="str">
        <f>VLOOKUP(B760,TrialDesign!$E$2:$J$1147,6,FALSE)</f>
        <v>Full_16h</v>
      </c>
      <c r="K760">
        <v>2</v>
      </c>
      <c r="L760">
        <v>0</v>
      </c>
      <c r="M760">
        <v>4</v>
      </c>
      <c r="N760">
        <v>6</v>
      </c>
      <c r="O760">
        <v>66</v>
      </c>
      <c r="P760">
        <v>222</v>
      </c>
      <c r="Q760">
        <v>39</v>
      </c>
      <c r="R760">
        <v>4</v>
      </c>
      <c r="S760">
        <v>5</v>
      </c>
      <c r="U760" t="s">
        <v>17</v>
      </c>
      <c r="W760">
        <f>VLOOKUP(H760&amp;"_"&amp;M760+1,'Leaf lengths'!$J$6:$Q$104,VLOOKUP(F760,'Leaf lengths'!$S$1:$T$6,2,FALSE),FALSE)</f>
        <v>252</v>
      </c>
      <c r="X760">
        <f t="shared" si="32"/>
        <v>0.15476190476190477</v>
      </c>
      <c r="Y760">
        <f t="shared" si="33"/>
        <v>4.1547619047619051</v>
      </c>
      <c r="Z760">
        <f t="shared" si="30"/>
        <v>13</v>
      </c>
      <c r="AD760" t="str">
        <f t="shared" si="29"/>
        <v/>
      </c>
      <c r="AE760">
        <v>4</v>
      </c>
    </row>
    <row r="761" spans="1:31" ht="15" hidden="1" customHeight="1" x14ac:dyDescent="0.3">
      <c r="A761" t="s">
        <v>416</v>
      </c>
      <c r="B761">
        <f t="shared" si="31"/>
        <v>300160</v>
      </c>
      <c r="C761">
        <v>160</v>
      </c>
      <c r="D761">
        <f>VLOOKUP($B761,TrialDesign!$E$2:$I$1147,5,FALSE)</f>
        <v>16</v>
      </c>
      <c r="E761" t="str">
        <f>VLOOKUP($B761,TrialDesign!$E$2:$I$1147,3,FALSE)</f>
        <v>Full</v>
      </c>
      <c r="F761" t="str">
        <f>VLOOKUP($B761,TrialDesign!$E$2:$I$1147,4,FALSE)</f>
        <v>BattenWinter</v>
      </c>
      <c r="G761" s="1">
        <v>41782</v>
      </c>
      <c r="H761" s="1" t="str">
        <f>VLOOKUP(B761,TrialDesign!$E$2:$J$1147,6,FALSE)</f>
        <v>Full_16h</v>
      </c>
      <c r="K761">
        <v>3</v>
      </c>
      <c r="L761">
        <v>0</v>
      </c>
      <c r="M761">
        <v>5</v>
      </c>
      <c r="N761">
        <v>6</v>
      </c>
      <c r="O761">
        <v>60</v>
      </c>
      <c r="P761">
        <v>177</v>
      </c>
      <c r="Q761">
        <v>116</v>
      </c>
      <c r="W761">
        <f>VLOOKUP(H761&amp;"_"&amp;M761+1,'Leaf lengths'!$J$6:$Q$104,VLOOKUP(F761,'Leaf lengths'!$S$1:$T$6,2,FALSE),FALSE)</f>
        <v>241.16666666666666</v>
      </c>
      <c r="X761">
        <f t="shared" si="32"/>
        <v>0.48099516240497581</v>
      </c>
      <c r="Y761">
        <f t="shared" si="33"/>
        <v>5.4809951624049758</v>
      </c>
      <c r="Z761" t="str">
        <f t="shared" si="30"/>
        <v/>
      </c>
      <c r="AD761" t="str">
        <f t="shared" si="29"/>
        <v/>
      </c>
      <c r="AE761">
        <v>5</v>
      </c>
    </row>
    <row r="762" spans="1:31" ht="15" hidden="1" customHeight="1" x14ac:dyDescent="0.3">
      <c r="A762" t="s">
        <v>416</v>
      </c>
      <c r="B762">
        <f t="shared" si="31"/>
        <v>300315</v>
      </c>
      <c r="C762">
        <v>315</v>
      </c>
      <c r="D762">
        <f>VLOOKUP($B762,TrialDesign!$E$2:$I$1147,5,FALSE)</f>
        <v>16</v>
      </c>
      <c r="E762" t="str">
        <f>VLOOKUP($B762,TrialDesign!$E$2:$I$1147,3,FALSE)</f>
        <v>Full</v>
      </c>
      <c r="F762" t="str">
        <f>VLOOKUP($B762,TrialDesign!$E$2:$I$1147,4,FALSE)</f>
        <v>BattenWinter</v>
      </c>
      <c r="G762" s="1">
        <v>41782</v>
      </c>
      <c r="H762" s="1" t="str">
        <f>VLOOKUP(B762,TrialDesign!$E$2:$J$1147,6,FALSE)</f>
        <v>Full_16h</v>
      </c>
      <c r="J762">
        <v>315</v>
      </c>
      <c r="K762">
        <v>1</v>
      </c>
      <c r="L762">
        <v>1</v>
      </c>
      <c r="M762">
        <v>4</v>
      </c>
      <c r="N762">
        <v>5</v>
      </c>
      <c r="O762">
        <v>107</v>
      </c>
      <c r="Q762">
        <v>160</v>
      </c>
      <c r="R762">
        <v>4</v>
      </c>
      <c r="S762">
        <v>12</v>
      </c>
      <c r="U762" t="s">
        <v>18</v>
      </c>
      <c r="W762">
        <f>VLOOKUP(H762&amp;"_"&amp;M762+1,'Leaf lengths'!$J$6:$Q$104,VLOOKUP(F762,'Leaf lengths'!$S$1:$T$6,2,FALSE),FALSE)</f>
        <v>252</v>
      </c>
      <c r="X762">
        <f t="shared" si="32"/>
        <v>0.63492063492063489</v>
      </c>
      <c r="Y762">
        <f t="shared" si="33"/>
        <v>4.6349206349206344</v>
      </c>
      <c r="Z762">
        <f t="shared" si="30"/>
        <v>20</v>
      </c>
      <c r="AD762" t="str">
        <f t="shared" si="29"/>
        <v/>
      </c>
      <c r="AE762">
        <v>4</v>
      </c>
    </row>
    <row r="763" spans="1:31" ht="15" hidden="1" customHeight="1" x14ac:dyDescent="0.3">
      <c r="A763" t="s">
        <v>416</v>
      </c>
      <c r="B763">
        <f t="shared" si="31"/>
        <v>300315</v>
      </c>
      <c r="C763">
        <v>315</v>
      </c>
      <c r="D763">
        <f>VLOOKUP($B763,TrialDesign!$E$2:$I$1147,5,FALSE)</f>
        <v>16</v>
      </c>
      <c r="E763" t="str">
        <f>VLOOKUP($B763,TrialDesign!$E$2:$I$1147,3,FALSE)</f>
        <v>Full</v>
      </c>
      <c r="F763" t="str">
        <f>VLOOKUP($B763,TrialDesign!$E$2:$I$1147,4,FALSE)</f>
        <v>BattenWinter</v>
      </c>
      <c r="G763" s="1">
        <v>41782</v>
      </c>
      <c r="H763" s="1" t="str">
        <f>VLOOKUP(B763,TrialDesign!$E$2:$J$1147,6,FALSE)</f>
        <v>Full_16h</v>
      </c>
      <c r="K763">
        <v>2</v>
      </c>
      <c r="L763">
        <v>1</v>
      </c>
      <c r="M763">
        <v>4</v>
      </c>
      <c r="N763">
        <v>5</v>
      </c>
      <c r="O763">
        <v>90</v>
      </c>
      <c r="P763">
        <v>224</v>
      </c>
      <c r="Q763">
        <v>134</v>
      </c>
      <c r="R763">
        <v>4</v>
      </c>
      <c r="S763">
        <v>9</v>
      </c>
      <c r="U763" t="s">
        <v>18</v>
      </c>
      <c r="W763">
        <f>VLOOKUP(H763&amp;"_"&amp;M763+1,'Leaf lengths'!$J$6:$Q$104,VLOOKUP(F763,'Leaf lengths'!$S$1:$T$6,2,FALSE),FALSE)</f>
        <v>252</v>
      </c>
      <c r="X763">
        <f t="shared" si="32"/>
        <v>0.53174603174603174</v>
      </c>
      <c r="Y763">
        <f t="shared" si="33"/>
        <v>4.5317460317460316</v>
      </c>
      <c r="Z763">
        <f t="shared" si="30"/>
        <v>17</v>
      </c>
      <c r="AD763" t="str">
        <f t="shared" si="29"/>
        <v/>
      </c>
      <c r="AE763">
        <v>4</v>
      </c>
    </row>
    <row r="764" spans="1:31" ht="15" hidden="1" customHeight="1" x14ac:dyDescent="0.3">
      <c r="A764" t="s">
        <v>416</v>
      </c>
      <c r="B764">
        <f t="shared" si="31"/>
        <v>300315</v>
      </c>
      <c r="C764">
        <v>315</v>
      </c>
      <c r="D764">
        <f>VLOOKUP($B764,TrialDesign!$E$2:$I$1147,5,FALSE)</f>
        <v>16</v>
      </c>
      <c r="E764" t="str">
        <f>VLOOKUP($B764,TrialDesign!$E$2:$I$1147,3,FALSE)</f>
        <v>Full</v>
      </c>
      <c r="F764" t="str">
        <f>VLOOKUP($B764,TrialDesign!$E$2:$I$1147,4,FALSE)</f>
        <v>BattenWinter</v>
      </c>
      <c r="G764" s="1">
        <v>41782</v>
      </c>
      <c r="H764" s="1" t="str">
        <f>VLOOKUP(B764,TrialDesign!$E$2:$J$1147,6,FALSE)</f>
        <v>Full_16h</v>
      </c>
      <c r="K764">
        <v>3</v>
      </c>
      <c r="L764">
        <v>1</v>
      </c>
      <c r="M764">
        <v>4</v>
      </c>
      <c r="N764">
        <v>5</v>
      </c>
      <c r="O764">
        <v>88</v>
      </c>
      <c r="P764">
        <v>283</v>
      </c>
      <c r="Q764">
        <v>89</v>
      </c>
      <c r="R764">
        <v>4</v>
      </c>
      <c r="S764">
        <v>10</v>
      </c>
      <c r="U764" t="s">
        <v>18</v>
      </c>
      <c r="W764">
        <f>VLOOKUP(H764&amp;"_"&amp;M764+1,'Leaf lengths'!$J$6:$Q$104,VLOOKUP(F764,'Leaf lengths'!$S$1:$T$6,2,FALSE),FALSE)</f>
        <v>252</v>
      </c>
      <c r="X764">
        <f t="shared" si="32"/>
        <v>0.3531746031746032</v>
      </c>
      <c r="Y764">
        <f t="shared" si="33"/>
        <v>4.3531746031746028</v>
      </c>
      <c r="Z764">
        <f t="shared" si="30"/>
        <v>18</v>
      </c>
      <c r="AD764" t="str">
        <f t="shared" si="29"/>
        <v/>
      </c>
      <c r="AE764">
        <v>4</v>
      </c>
    </row>
    <row r="765" spans="1:31" ht="15" hidden="1" customHeight="1" x14ac:dyDescent="0.3">
      <c r="A765" t="s">
        <v>416</v>
      </c>
      <c r="B765">
        <f t="shared" si="31"/>
        <v>300315</v>
      </c>
      <c r="C765">
        <v>315</v>
      </c>
      <c r="D765">
        <f>VLOOKUP($B765,TrialDesign!$E$2:$I$1147,5,FALSE)</f>
        <v>16</v>
      </c>
      <c r="E765" t="str">
        <f>VLOOKUP($B765,TrialDesign!$E$2:$I$1147,3,FALSE)</f>
        <v>Full</v>
      </c>
      <c r="F765" t="str">
        <f>VLOOKUP($B765,TrialDesign!$E$2:$I$1147,4,FALSE)</f>
        <v>BattenWinter</v>
      </c>
      <c r="G765" s="1">
        <v>41782</v>
      </c>
      <c r="H765" s="1" t="str">
        <f>VLOOKUP(B765,TrialDesign!$E$2:$J$1147,6,FALSE)</f>
        <v>Full_16h</v>
      </c>
      <c r="K765">
        <v>4</v>
      </c>
      <c r="L765">
        <v>2</v>
      </c>
      <c r="M765">
        <v>5</v>
      </c>
      <c r="N765">
        <v>6</v>
      </c>
      <c r="O765">
        <v>77</v>
      </c>
      <c r="P765">
        <v>270</v>
      </c>
      <c r="Q765">
        <v>117</v>
      </c>
      <c r="R765">
        <v>4</v>
      </c>
      <c r="S765">
        <v>11</v>
      </c>
      <c r="U765" t="s">
        <v>18</v>
      </c>
      <c r="W765">
        <f>VLOOKUP(H765&amp;"_"&amp;M765+1,'Leaf lengths'!$J$6:$Q$104,VLOOKUP(F765,'Leaf lengths'!$S$1:$T$6,2,FALSE),FALSE)</f>
        <v>241.16666666666666</v>
      </c>
      <c r="X765">
        <f t="shared" si="32"/>
        <v>0.48514167242570838</v>
      </c>
      <c r="Y765">
        <f t="shared" si="33"/>
        <v>5.4851416724257085</v>
      </c>
      <c r="Z765">
        <f t="shared" si="30"/>
        <v>20</v>
      </c>
      <c r="AD765" t="str">
        <f t="shared" si="29"/>
        <v/>
      </c>
      <c r="AE765">
        <v>5</v>
      </c>
    </row>
    <row r="766" spans="1:31" ht="15" hidden="1" customHeight="1" x14ac:dyDescent="0.3">
      <c r="A766" t="s">
        <v>416</v>
      </c>
      <c r="B766">
        <f t="shared" si="31"/>
        <v>300162</v>
      </c>
      <c r="C766">
        <v>162</v>
      </c>
      <c r="D766">
        <f>VLOOKUP($B766,TrialDesign!$E$2:$I$1147,5,FALSE)</f>
        <v>16</v>
      </c>
      <c r="E766" t="str">
        <f>VLOOKUP($B766,TrialDesign!$E$2:$I$1147,3,FALSE)</f>
        <v>Full</v>
      </c>
      <c r="F766" t="str">
        <f>VLOOKUP($B766,TrialDesign!$E$2:$I$1147,4,FALSE)</f>
        <v>BattenWinter</v>
      </c>
      <c r="G766" s="1">
        <v>41787</v>
      </c>
      <c r="H766" s="1" t="str">
        <f>VLOOKUP(B766,TrialDesign!$E$2:$J$1147,6,FALSE)</f>
        <v>Full_16h</v>
      </c>
      <c r="J766">
        <v>162</v>
      </c>
      <c r="K766">
        <v>1</v>
      </c>
      <c r="L766">
        <v>2</v>
      </c>
      <c r="M766">
        <v>5</v>
      </c>
      <c r="N766">
        <v>6</v>
      </c>
      <c r="O766">
        <v>90</v>
      </c>
      <c r="Q766">
        <v>106</v>
      </c>
      <c r="R766">
        <v>3</v>
      </c>
      <c r="S766">
        <v>14</v>
      </c>
      <c r="T766">
        <v>10</v>
      </c>
      <c r="U766" t="s">
        <v>21</v>
      </c>
      <c r="V766">
        <v>1</v>
      </c>
      <c r="W766">
        <f>VLOOKUP(H766&amp;"_"&amp;M766+1,'Leaf lengths'!$J$6:$Q$104,VLOOKUP(F766,'Leaf lengths'!$S$1:$T$6,2,FALSE),FALSE)</f>
        <v>241.16666666666666</v>
      </c>
      <c r="X766">
        <f t="shared" si="32"/>
        <v>0.43953006219765034</v>
      </c>
      <c r="Y766">
        <f t="shared" si="33"/>
        <v>5.4395300621976501</v>
      </c>
      <c r="Z766">
        <f t="shared" si="30"/>
        <v>22</v>
      </c>
      <c r="AD766" t="str">
        <f t="shared" si="29"/>
        <v/>
      </c>
      <c r="AE766">
        <v>5</v>
      </c>
    </row>
    <row r="767" spans="1:31" ht="15" hidden="1" customHeight="1" x14ac:dyDescent="0.3">
      <c r="A767" t="s">
        <v>416</v>
      </c>
      <c r="B767">
        <f t="shared" si="31"/>
        <v>300162</v>
      </c>
      <c r="C767">
        <v>162</v>
      </c>
      <c r="D767">
        <f>VLOOKUP($B767,TrialDesign!$E$2:$I$1147,5,FALSE)</f>
        <v>16</v>
      </c>
      <c r="E767" t="str">
        <f>VLOOKUP($B767,TrialDesign!$E$2:$I$1147,3,FALSE)</f>
        <v>Full</v>
      </c>
      <c r="F767" t="str">
        <f>VLOOKUP($B767,TrialDesign!$E$2:$I$1147,4,FALSE)</f>
        <v>BattenWinter</v>
      </c>
      <c r="G767" s="1">
        <v>41787</v>
      </c>
      <c r="H767" s="1" t="str">
        <f>VLOOKUP(B767,TrialDesign!$E$2:$J$1147,6,FALSE)</f>
        <v>Full_16h</v>
      </c>
      <c r="K767">
        <v>2</v>
      </c>
      <c r="L767">
        <v>1</v>
      </c>
      <c r="M767">
        <v>5</v>
      </c>
      <c r="N767">
        <v>6</v>
      </c>
      <c r="O767">
        <v>115</v>
      </c>
      <c r="P767">
        <v>267</v>
      </c>
      <c r="Q767">
        <v>116</v>
      </c>
      <c r="R767">
        <v>3</v>
      </c>
      <c r="S767">
        <v>12</v>
      </c>
      <c r="T767">
        <v>18</v>
      </c>
      <c r="U767" t="s">
        <v>21</v>
      </c>
      <c r="V767">
        <v>2</v>
      </c>
      <c r="W767">
        <f>VLOOKUP(H767&amp;"_"&amp;M767+1,'Leaf lengths'!$J$6:$Q$104,VLOOKUP(F767,'Leaf lengths'!$S$1:$T$6,2,FALSE),FALSE)</f>
        <v>241.16666666666666</v>
      </c>
      <c r="X767">
        <f t="shared" si="32"/>
        <v>0.48099516240497581</v>
      </c>
      <c r="Y767">
        <f t="shared" si="33"/>
        <v>5.4809951624049758</v>
      </c>
      <c r="Z767">
        <f t="shared" si="30"/>
        <v>20</v>
      </c>
      <c r="AD767" t="str">
        <f t="shared" si="29"/>
        <v/>
      </c>
      <c r="AE767">
        <v>5</v>
      </c>
    </row>
    <row r="768" spans="1:31" ht="15" hidden="1" customHeight="1" x14ac:dyDescent="0.3">
      <c r="A768" t="s">
        <v>416</v>
      </c>
      <c r="B768">
        <f t="shared" si="31"/>
        <v>300162</v>
      </c>
      <c r="C768">
        <v>162</v>
      </c>
      <c r="D768">
        <f>VLOOKUP($B768,TrialDesign!$E$2:$I$1147,5,FALSE)</f>
        <v>16</v>
      </c>
      <c r="E768" t="str">
        <f>VLOOKUP($B768,TrialDesign!$E$2:$I$1147,3,FALSE)</f>
        <v>Full</v>
      </c>
      <c r="F768" t="str">
        <f>VLOOKUP($B768,TrialDesign!$E$2:$I$1147,4,FALSE)</f>
        <v>BattenWinter</v>
      </c>
      <c r="G768" s="1">
        <v>41787</v>
      </c>
      <c r="H768" s="1" t="str">
        <f>VLOOKUP(B768,TrialDesign!$E$2:$J$1147,6,FALSE)</f>
        <v>Full_16h</v>
      </c>
      <c r="K768">
        <v>3</v>
      </c>
      <c r="L768">
        <v>1</v>
      </c>
      <c r="M768">
        <v>4</v>
      </c>
      <c r="N768">
        <v>5</v>
      </c>
      <c r="O768">
        <v>80</v>
      </c>
      <c r="P768">
        <v>255</v>
      </c>
      <c r="Q768">
        <v>169</v>
      </c>
      <c r="R768">
        <v>4</v>
      </c>
      <c r="S768">
        <v>10</v>
      </c>
      <c r="T768">
        <v>8</v>
      </c>
      <c r="U768" t="s">
        <v>18</v>
      </c>
      <c r="V768">
        <v>1</v>
      </c>
      <c r="W768">
        <f>VLOOKUP(H768&amp;"_"&amp;M768+1,'Leaf lengths'!$J$6:$Q$104,VLOOKUP(F768,'Leaf lengths'!$S$1:$T$6,2,FALSE),FALSE)</f>
        <v>252</v>
      </c>
      <c r="X768">
        <f t="shared" si="32"/>
        <v>0.67063492063492058</v>
      </c>
      <c r="Y768">
        <f t="shared" si="33"/>
        <v>4.6706349206349209</v>
      </c>
      <c r="Z768">
        <f t="shared" si="30"/>
        <v>18</v>
      </c>
      <c r="AD768" t="str">
        <f t="shared" si="29"/>
        <v/>
      </c>
      <c r="AE768">
        <v>4</v>
      </c>
    </row>
    <row r="769" spans="1:31" ht="15" hidden="1" customHeight="1" x14ac:dyDescent="0.3">
      <c r="A769" t="s">
        <v>416</v>
      </c>
      <c r="B769">
        <f t="shared" si="31"/>
        <v>300162</v>
      </c>
      <c r="C769">
        <v>162</v>
      </c>
      <c r="D769">
        <f>VLOOKUP($B769,TrialDesign!$E$2:$I$1147,5,FALSE)</f>
        <v>16</v>
      </c>
      <c r="E769" t="str">
        <f>VLOOKUP($B769,TrialDesign!$E$2:$I$1147,3,FALSE)</f>
        <v>Full</v>
      </c>
      <c r="F769" t="str">
        <f>VLOOKUP($B769,TrialDesign!$E$2:$I$1147,4,FALSE)</f>
        <v>BattenWinter</v>
      </c>
      <c r="G769" s="1">
        <v>41787</v>
      </c>
      <c r="H769" s="1" t="str">
        <f>VLOOKUP(B769,TrialDesign!$E$2:$J$1147,6,FALSE)</f>
        <v>Full_16h</v>
      </c>
      <c r="K769">
        <v>4</v>
      </c>
      <c r="L769">
        <v>2</v>
      </c>
      <c r="M769">
        <v>5</v>
      </c>
      <c r="N769">
        <v>6</v>
      </c>
      <c r="O769">
        <v>85</v>
      </c>
      <c r="P769">
        <v>260</v>
      </c>
      <c r="Q769">
        <v>71</v>
      </c>
      <c r="R769">
        <v>3</v>
      </c>
      <c r="S769">
        <v>13</v>
      </c>
      <c r="T769">
        <v>10</v>
      </c>
      <c r="U769" t="s">
        <v>21</v>
      </c>
      <c r="V769">
        <v>1</v>
      </c>
      <c r="W769">
        <f>VLOOKUP(H769&amp;"_"&amp;M769+1,'Leaf lengths'!$J$6:$Q$104,VLOOKUP(F769,'Leaf lengths'!$S$1:$T$6,2,FALSE),FALSE)</f>
        <v>241.16666666666666</v>
      </c>
      <c r="X769">
        <f t="shared" si="32"/>
        <v>0.29440221147201107</v>
      </c>
      <c r="Y769">
        <f t="shared" si="33"/>
        <v>5.2944022114720113</v>
      </c>
      <c r="Z769">
        <f t="shared" si="30"/>
        <v>21</v>
      </c>
      <c r="AD769" t="str">
        <f t="shared" si="29"/>
        <v/>
      </c>
      <c r="AE769">
        <v>5</v>
      </c>
    </row>
    <row r="770" spans="1:31" ht="15" hidden="1" customHeight="1" x14ac:dyDescent="0.3">
      <c r="A770" t="s">
        <v>416</v>
      </c>
      <c r="B770">
        <f t="shared" si="31"/>
        <v>300217</v>
      </c>
      <c r="C770">
        <v>217</v>
      </c>
      <c r="D770">
        <f>VLOOKUP($B770,TrialDesign!$E$2:$I$1147,5,FALSE)</f>
        <v>16</v>
      </c>
      <c r="E770" t="str">
        <f>VLOOKUP($B770,TrialDesign!$E$2:$I$1147,3,FALSE)</f>
        <v>Full</v>
      </c>
      <c r="F770" t="str">
        <f>VLOOKUP($B770,TrialDesign!$E$2:$I$1147,4,FALSE)</f>
        <v>BattenWinter</v>
      </c>
      <c r="G770" s="1">
        <v>41787</v>
      </c>
      <c r="H770" s="1" t="str">
        <f>VLOOKUP(B770,TrialDesign!$E$2:$J$1147,6,FALSE)</f>
        <v>Full_16h</v>
      </c>
      <c r="J770">
        <v>217</v>
      </c>
      <c r="K770">
        <v>1</v>
      </c>
      <c r="L770">
        <v>2</v>
      </c>
      <c r="M770">
        <v>5</v>
      </c>
      <c r="N770">
        <v>6</v>
      </c>
      <c r="O770">
        <v>100</v>
      </c>
      <c r="Q770">
        <v>164</v>
      </c>
      <c r="R770">
        <v>3</v>
      </c>
      <c r="S770">
        <v>13</v>
      </c>
      <c r="T770">
        <v>8</v>
      </c>
      <c r="U770" t="s">
        <v>21</v>
      </c>
      <c r="V770">
        <v>1</v>
      </c>
      <c r="W770">
        <f>VLOOKUP(H770&amp;"_"&amp;M770+1,'Leaf lengths'!$J$6:$Q$104,VLOOKUP(F770,'Leaf lengths'!$S$1:$T$6,2,FALSE),FALSE)</f>
        <v>241.16666666666666</v>
      </c>
      <c r="X770">
        <f t="shared" si="32"/>
        <v>0.68002764340013822</v>
      </c>
      <c r="Y770">
        <f t="shared" si="33"/>
        <v>5.6800276434001384</v>
      </c>
      <c r="Z770">
        <f t="shared" si="30"/>
        <v>21</v>
      </c>
      <c r="AD770" t="str">
        <f t="shared" ref="AD770:AD833" si="34">IF(OR(M770=N770,N770=""),"FLN","")</f>
        <v/>
      </c>
      <c r="AE770">
        <v>5</v>
      </c>
    </row>
    <row r="771" spans="1:31" ht="15" hidden="1" customHeight="1" x14ac:dyDescent="0.3">
      <c r="A771" t="s">
        <v>416</v>
      </c>
      <c r="B771">
        <f t="shared" si="31"/>
        <v>300217</v>
      </c>
      <c r="C771">
        <v>217</v>
      </c>
      <c r="D771">
        <f>VLOOKUP($B771,TrialDesign!$E$2:$I$1147,5,FALSE)</f>
        <v>16</v>
      </c>
      <c r="E771" t="str">
        <f>VLOOKUP($B771,TrialDesign!$E$2:$I$1147,3,FALSE)</f>
        <v>Full</v>
      </c>
      <c r="F771" t="str">
        <f>VLOOKUP($B771,TrialDesign!$E$2:$I$1147,4,FALSE)</f>
        <v>BattenWinter</v>
      </c>
      <c r="G771" s="1">
        <v>41787</v>
      </c>
      <c r="H771" s="1" t="str">
        <f>VLOOKUP(B771,TrialDesign!$E$2:$J$1147,6,FALSE)</f>
        <v>Full_16h</v>
      </c>
      <c r="K771">
        <v>2</v>
      </c>
      <c r="L771">
        <v>1</v>
      </c>
      <c r="M771">
        <v>4</v>
      </c>
      <c r="N771">
        <v>5</v>
      </c>
      <c r="O771">
        <v>75</v>
      </c>
      <c r="P771">
        <v>260</v>
      </c>
      <c r="Q771">
        <v>245</v>
      </c>
      <c r="R771">
        <v>4</v>
      </c>
      <c r="S771">
        <v>11</v>
      </c>
      <c r="U771" t="s">
        <v>18</v>
      </c>
      <c r="W771">
        <f>VLOOKUP(H771&amp;"_"&amp;M771+1,'Leaf lengths'!$J$6:$Q$104,VLOOKUP(F771,'Leaf lengths'!$S$1:$T$6,2,FALSE),FALSE)</f>
        <v>252</v>
      </c>
      <c r="X771">
        <f t="shared" si="32"/>
        <v>0.97222222222222221</v>
      </c>
      <c r="Y771">
        <f t="shared" si="33"/>
        <v>4.9722222222222223</v>
      </c>
      <c r="Z771">
        <f t="shared" si="30"/>
        <v>19</v>
      </c>
      <c r="AD771" t="str">
        <f t="shared" si="34"/>
        <v/>
      </c>
      <c r="AE771">
        <v>4</v>
      </c>
    </row>
    <row r="772" spans="1:31" ht="15" hidden="1" customHeight="1" x14ac:dyDescent="0.3">
      <c r="A772" t="s">
        <v>416</v>
      </c>
      <c r="B772">
        <f t="shared" si="31"/>
        <v>300217</v>
      </c>
      <c r="C772">
        <v>217</v>
      </c>
      <c r="D772">
        <f>VLOOKUP($B772,TrialDesign!$E$2:$I$1147,5,FALSE)</f>
        <v>16</v>
      </c>
      <c r="E772" t="str">
        <f>VLOOKUP($B772,TrialDesign!$E$2:$I$1147,3,FALSE)</f>
        <v>Full</v>
      </c>
      <c r="F772" t="str">
        <f>VLOOKUP($B772,TrialDesign!$E$2:$I$1147,4,FALSE)</f>
        <v>BattenWinter</v>
      </c>
      <c r="G772" s="1">
        <v>41787</v>
      </c>
      <c r="H772" s="1" t="str">
        <f>VLOOKUP(B772,TrialDesign!$E$2:$J$1147,6,FALSE)</f>
        <v>Full_16h</v>
      </c>
      <c r="K772">
        <v>3</v>
      </c>
      <c r="L772">
        <v>1</v>
      </c>
      <c r="M772">
        <v>5</v>
      </c>
      <c r="N772">
        <v>6</v>
      </c>
      <c r="O772">
        <v>90</v>
      </c>
      <c r="P772">
        <v>266</v>
      </c>
      <c r="Q772">
        <v>150</v>
      </c>
      <c r="R772">
        <v>4</v>
      </c>
      <c r="S772">
        <v>12</v>
      </c>
      <c r="T772">
        <v>8</v>
      </c>
      <c r="U772" t="s">
        <v>21</v>
      </c>
      <c r="V772">
        <v>0</v>
      </c>
      <c r="W772">
        <f>VLOOKUP(H772&amp;"_"&amp;M772+1,'Leaf lengths'!$J$6:$Q$104,VLOOKUP(F772,'Leaf lengths'!$S$1:$T$6,2,FALSE),FALSE)</f>
        <v>241.16666666666666</v>
      </c>
      <c r="X772">
        <f t="shared" si="32"/>
        <v>0.62197650310988251</v>
      </c>
      <c r="Y772">
        <f t="shared" si="33"/>
        <v>5.6219765031098827</v>
      </c>
      <c r="Z772">
        <f t="shared" si="30"/>
        <v>21</v>
      </c>
      <c r="AD772" t="str">
        <f t="shared" si="34"/>
        <v/>
      </c>
      <c r="AE772">
        <v>5</v>
      </c>
    </row>
    <row r="773" spans="1:31" ht="15" hidden="1" customHeight="1" x14ac:dyDescent="0.3">
      <c r="A773" t="s">
        <v>416</v>
      </c>
      <c r="B773">
        <f t="shared" si="31"/>
        <v>300248</v>
      </c>
      <c r="C773">
        <v>248</v>
      </c>
      <c r="D773">
        <f>VLOOKUP($B773,TrialDesign!$E$2:$I$1147,5,FALSE)</f>
        <v>16</v>
      </c>
      <c r="E773" t="str">
        <f>VLOOKUP($B773,TrialDesign!$E$2:$I$1147,3,FALSE)</f>
        <v>Full</v>
      </c>
      <c r="F773" t="str">
        <f>VLOOKUP($B773,TrialDesign!$E$2:$I$1147,4,FALSE)</f>
        <v>BattenWinter</v>
      </c>
      <c r="G773" s="1">
        <v>41787</v>
      </c>
      <c r="H773" s="1" t="str">
        <f>VLOOKUP(B773,TrialDesign!$E$2:$J$1147,6,FALSE)</f>
        <v>Full_16h</v>
      </c>
      <c r="J773">
        <v>248</v>
      </c>
      <c r="K773">
        <v>1</v>
      </c>
      <c r="L773">
        <v>1</v>
      </c>
      <c r="M773">
        <v>4</v>
      </c>
      <c r="N773">
        <v>6</v>
      </c>
      <c r="O773">
        <v>87</v>
      </c>
      <c r="Q773">
        <v>69</v>
      </c>
      <c r="R773">
        <v>3</v>
      </c>
      <c r="S773">
        <v>11</v>
      </c>
      <c r="T773">
        <v>10</v>
      </c>
      <c r="U773" t="s">
        <v>21</v>
      </c>
      <c r="V773">
        <v>1</v>
      </c>
      <c r="W773">
        <f>VLOOKUP(H773&amp;"_"&amp;M773+1,'Leaf lengths'!$J$6:$Q$104,VLOOKUP(F773,'Leaf lengths'!$S$1:$T$6,2,FALSE),FALSE)</f>
        <v>252</v>
      </c>
      <c r="X773">
        <f t="shared" si="32"/>
        <v>0.27380952380952384</v>
      </c>
      <c r="Y773">
        <f t="shared" si="33"/>
        <v>4.2738095238095237</v>
      </c>
      <c r="Z773">
        <f t="shared" si="30"/>
        <v>18</v>
      </c>
      <c r="AD773" t="str">
        <f t="shared" si="34"/>
        <v/>
      </c>
      <c r="AE773">
        <v>4</v>
      </c>
    </row>
    <row r="774" spans="1:31" ht="15" hidden="1" customHeight="1" x14ac:dyDescent="0.3">
      <c r="A774" t="s">
        <v>416</v>
      </c>
      <c r="B774">
        <f t="shared" si="31"/>
        <v>300248</v>
      </c>
      <c r="C774">
        <v>248</v>
      </c>
      <c r="D774">
        <f>VLOOKUP($B774,TrialDesign!$E$2:$I$1147,5,FALSE)</f>
        <v>16</v>
      </c>
      <c r="E774" t="str">
        <f>VLOOKUP($B774,TrialDesign!$E$2:$I$1147,3,FALSE)</f>
        <v>Full</v>
      </c>
      <c r="F774" t="str">
        <f>VLOOKUP($B774,TrialDesign!$E$2:$I$1147,4,FALSE)</f>
        <v>BattenWinter</v>
      </c>
      <c r="G774" s="1">
        <v>41787</v>
      </c>
      <c r="H774" s="1" t="str">
        <f>VLOOKUP(B774,TrialDesign!$E$2:$J$1147,6,FALSE)</f>
        <v>Full_16h</v>
      </c>
      <c r="K774">
        <v>2</v>
      </c>
      <c r="L774">
        <v>2</v>
      </c>
      <c r="M774">
        <v>4</v>
      </c>
      <c r="N774">
        <v>6</v>
      </c>
      <c r="O774">
        <v>70</v>
      </c>
      <c r="P774">
        <v>254</v>
      </c>
      <c r="Q774">
        <v>43</v>
      </c>
      <c r="R774">
        <v>3</v>
      </c>
      <c r="S774">
        <v>13</v>
      </c>
      <c r="T774">
        <v>5</v>
      </c>
      <c r="U774" t="s">
        <v>21</v>
      </c>
      <c r="V774">
        <v>1</v>
      </c>
      <c r="W774">
        <f>VLOOKUP(H774&amp;"_"&amp;M774+1,'Leaf lengths'!$J$6:$Q$104,VLOOKUP(F774,'Leaf lengths'!$S$1:$T$6,2,FALSE),FALSE)</f>
        <v>252</v>
      </c>
      <c r="X774">
        <f t="shared" si="32"/>
        <v>0.17063492063492064</v>
      </c>
      <c r="Y774">
        <f t="shared" si="33"/>
        <v>4.1706349206349209</v>
      </c>
      <c r="Z774">
        <f t="shared" si="30"/>
        <v>20</v>
      </c>
      <c r="AD774" t="str">
        <f t="shared" si="34"/>
        <v/>
      </c>
      <c r="AE774">
        <v>4</v>
      </c>
    </row>
    <row r="775" spans="1:31" ht="15" hidden="1" customHeight="1" x14ac:dyDescent="0.3">
      <c r="A775" t="s">
        <v>416</v>
      </c>
      <c r="B775">
        <f t="shared" si="31"/>
        <v>300248</v>
      </c>
      <c r="C775">
        <v>248</v>
      </c>
      <c r="D775">
        <f>VLOOKUP($B775,TrialDesign!$E$2:$I$1147,5,FALSE)</f>
        <v>16</v>
      </c>
      <c r="E775" t="str">
        <f>VLOOKUP($B775,TrialDesign!$E$2:$I$1147,3,FALSE)</f>
        <v>Full</v>
      </c>
      <c r="F775" t="str">
        <f>VLOOKUP($B775,TrialDesign!$E$2:$I$1147,4,FALSE)</f>
        <v>BattenWinter</v>
      </c>
      <c r="G775" s="1">
        <v>41787</v>
      </c>
      <c r="H775" s="1" t="str">
        <f>VLOOKUP(B775,TrialDesign!$E$2:$J$1147,6,FALSE)</f>
        <v>Full_16h</v>
      </c>
      <c r="K775">
        <v>3</v>
      </c>
      <c r="L775">
        <v>1</v>
      </c>
      <c r="M775">
        <v>4</v>
      </c>
      <c r="N775">
        <v>5</v>
      </c>
      <c r="O775">
        <v>79</v>
      </c>
      <c r="P775">
        <v>268</v>
      </c>
      <c r="Q775">
        <v>252</v>
      </c>
      <c r="R775">
        <v>3</v>
      </c>
      <c r="S775">
        <v>13</v>
      </c>
      <c r="T775">
        <v>8</v>
      </c>
      <c r="U775" t="s">
        <v>21</v>
      </c>
      <c r="V775">
        <v>1</v>
      </c>
      <c r="W775">
        <f>VLOOKUP(H775&amp;"_"&amp;M775+1,'Leaf lengths'!$J$6:$Q$104,VLOOKUP(F775,'Leaf lengths'!$S$1:$T$6,2,FALSE),FALSE)</f>
        <v>252</v>
      </c>
      <c r="X775">
        <f t="shared" si="32"/>
        <v>1</v>
      </c>
      <c r="Y775">
        <f t="shared" si="33"/>
        <v>5</v>
      </c>
      <c r="Z775">
        <f t="shared" si="30"/>
        <v>20</v>
      </c>
      <c r="AD775" t="str">
        <f t="shared" si="34"/>
        <v/>
      </c>
      <c r="AE775">
        <v>4</v>
      </c>
    </row>
    <row r="776" spans="1:31" ht="15" hidden="1" customHeight="1" x14ac:dyDescent="0.3">
      <c r="A776" t="s">
        <v>416</v>
      </c>
      <c r="B776">
        <f t="shared" si="31"/>
        <v>300248</v>
      </c>
      <c r="C776">
        <v>248</v>
      </c>
      <c r="D776">
        <f>VLOOKUP($B776,TrialDesign!$E$2:$I$1147,5,FALSE)</f>
        <v>16</v>
      </c>
      <c r="E776" t="str">
        <f>VLOOKUP($B776,TrialDesign!$E$2:$I$1147,3,FALSE)</f>
        <v>Full</v>
      </c>
      <c r="F776" t="str">
        <f>VLOOKUP($B776,TrialDesign!$E$2:$I$1147,4,FALSE)</f>
        <v>BattenWinter</v>
      </c>
      <c r="G776" s="1">
        <v>41787</v>
      </c>
      <c r="H776" s="1" t="str">
        <f>VLOOKUP(B776,TrialDesign!$E$2:$J$1147,6,FALSE)</f>
        <v>Full_16h</v>
      </c>
      <c r="K776">
        <v>4</v>
      </c>
      <c r="L776">
        <v>3</v>
      </c>
      <c r="M776">
        <v>4</v>
      </c>
      <c r="N776">
        <v>5</v>
      </c>
      <c r="O776">
        <v>80</v>
      </c>
      <c r="P776">
        <v>215</v>
      </c>
      <c r="Q776">
        <v>225</v>
      </c>
      <c r="R776">
        <v>4</v>
      </c>
      <c r="S776">
        <v>10</v>
      </c>
      <c r="U776" t="s">
        <v>18</v>
      </c>
      <c r="V776">
        <v>0</v>
      </c>
      <c r="W776">
        <f>VLOOKUP(H776&amp;"_"&amp;M776+1,'Leaf lengths'!$J$6:$Q$104,VLOOKUP(F776,'Leaf lengths'!$S$1:$T$6,2,FALSE),FALSE)</f>
        <v>252</v>
      </c>
      <c r="X776">
        <f t="shared" si="32"/>
        <v>0.8928571428571429</v>
      </c>
      <c r="Y776">
        <f t="shared" si="33"/>
        <v>4.8928571428571432</v>
      </c>
      <c r="Z776">
        <f t="shared" si="30"/>
        <v>18</v>
      </c>
      <c r="AD776" t="str">
        <f t="shared" si="34"/>
        <v/>
      </c>
      <c r="AE776">
        <v>4</v>
      </c>
    </row>
    <row r="777" spans="1:31" ht="15" hidden="1" customHeight="1" x14ac:dyDescent="0.3">
      <c r="A777" t="s">
        <v>416</v>
      </c>
      <c r="B777">
        <f t="shared" si="31"/>
        <v>300004</v>
      </c>
      <c r="C777">
        <v>4</v>
      </c>
      <c r="D777">
        <f>VLOOKUP($B777,TrialDesign!$E$2:$I$1147,5,FALSE)</f>
        <v>16</v>
      </c>
      <c r="E777" t="str">
        <f>VLOOKUP($B777,TrialDesign!$E$2:$I$1147,3,FALSE)</f>
        <v>Full</v>
      </c>
      <c r="F777" t="str">
        <f>VLOOKUP($B777,TrialDesign!$E$2:$I$1147,4,FALSE)</f>
        <v>BattenWinter</v>
      </c>
      <c r="G777" s="1">
        <v>41793</v>
      </c>
      <c r="H777" s="1" t="str">
        <f>VLOOKUP(B777,TrialDesign!$E$2:$J$1147,6,FALSE)</f>
        <v>Full_16h</v>
      </c>
      <c r="J777">
        <v>4</v>
      </c>
      <c r="K777">
        <v>1</v>
      </c>
      <c r="L777">
        <v>1</v>
      </c>
      <c r="M777">
        <v>6</v>
      </c>
      <c r="N777">
        <v>7</v>
      </c>
      <c r="O777">
        <v>126</v>
      </c>
      <c r="Q777">
        <v>160</v>
      </c>
      <c r="R777">
        <v>2</v>
      </c>
      <c r="S777">
        <v>13</v>
      </c>
      <c r="T777">
        <v>30</v>
      </c>
      <c r="U777" t="s">
        <v>21</v>
      </c>
      <c r="V777">
        <v>2</v>
      </c>
      <c r="W777">
        <f>VLOOKUP(H777&amp;"_"&amp;M777+1,'Leaf lengths'!$J$6:$Q$104,VLOOKUP(F777,'Leaf lengths'!$S$1:$T$6,2,FALSE),FALSE)</f>
        <v>186.83333333333334</v>
      </c>
      <c r="X777">
        <f t="shared" si="32"/>
        <v>0.85637823371989286</v>
      </c>
      <c r="Y777">
        <f t="shared" si="33"/>
        <v>6.8563782337198926</v>
      </c>
      <c r="Z777">
        <f t="shared" si="30"/>
        <v>21</v>
      </c>
      <c r="AD777" t="str">
        <f t="shared" si="34"/>
        <v/>
      </c>
      <c r="AE777">
        <v>6</v>
      </c>
    </row>
    <row r="778" spans="1:31" ht="15" hidden="1" customHeight="1" x14ac:dyDescent="0.3">
      <c r="A778" t="s">
        <v>416</v>
      </c>
      <c r="B778">
        <f t="shared" si="31"/>
        <v>300004</v>
      </c>
      <c r="C778">
        <v>4</v>
      </c>
      <c r="D778">
        <f>VLOOKUP($B778,TrialDesign!$E$2:$I$1147,5,FALSE)</f>
        <v>16</v>
      </c>
      <c r="E778" t="str">
        <f>VLOOKUP($B778,TrialDesign!$E$2:$I$1147,3,FALSE)</f>
        <v>Full</v>
      </c>
      <c r="F778" t="str">
        <f>VLOOKUP($B778,TrialDesign!$E$2:$I$1147,4,FALSE)</f>
        <v>BattenWinter</v>
      </c>
      <c r="G778" s="1">
        <v>41793</v>
      </c>
      <c r="H778" s="1" t="str">
        <f>VLOOKUP(B778,TrialDesign!$E$2:$J$1147,6,FALSE)</f>
        <v>Full_16h</v>
      </c>
      <c r="K778">
        <v>2</v>
      </c>
      <c r="L778">
        <v>2</v>
      </c>
      <c r="M778">
        <v>6</v>
      </c>
      <c r="N778">
        <v>7</v>
      </c>
      <c r="O778">
        <v>100</v>
      </c>
      <c r="P778">
        <v>268</v>
      </c>
      <c r="Q778">
        <v>61</v>
      </c>
      <c r="R778">
        <v>2</v>
      </c>
      <c r="S778">
        <v>15</v>
      </c>
      <c r="T778">
        <v>18</v>
      </c>
      <c r="U778" t="s">
        <v>21</v>
      </c>
      <c r="V778">
        <v>2</v>
      </c>
      <c r="W778">
        <f>VLOOKUP(H778&amp;"_"&amp;M778+1,'Leaf lengths'!$J$6:$Q$104,VLOOKUP(F778,'Leaf lengths'!$S$1:$T$6,2,FALSE),FALSE)</f>
        <v>186.83333333333334</v>
      </c>
      <c r="X778">
        <f t="shared" si="32"/>
        <v>0.32649420160570919</v>
      </c>
      <c r="Y778">
        <f t="shared" si="33"/>
        <v>6.3264942016057093</v>
      </c>
      <c r="Z778">
        <f t="shared" si="30"/>
        <v>23</v>
      </c>
      <c r="AD778" t="str">
        <f t="shared" si="34"/>
        <v/>
      </c>
      <c r="AE778">
        <v>6</v>
      </c>
    </row>
    <row r="779" spans="1:31" ht="15" hidden="1" customHeight="1" x14ac:dyDescent="0.3">
      <c r="A779" t="s">
        <v>416</v>
      </c>
      <c r="B779">
        <f t="shared" si="31"/>
        <v>300004</v>
      </c>
      <c r="C779">
        <v>4</v>
      </c>
      <c r="D779">
        <f>VLOOKUP($B779,TrialDesign!$E$2:$I$1147,5,FALSE)</f>
        <v>16</v>
      </c>
      <c r="E779" t="str">
        <f>VLOOKUP($B779,TrialDesign!$E$2:$I$1147,3,FALSE)</f>
        <v>Full</v>
      </c>
      <c r="F779" t="str">
        <f>VLOOKUP($B779,TrialDesign!$E$2:$I$1147,4,FALSE)</f>
        <v>BattenWinter</v>
      </c>
      <c r="G779" s="1">
        <v>41793</v>
      </c>
      <c r="H779" s="1" t="str">
        <f>VLOOKUP(B779,TrialDesign!$E$2:$J$1147,6,FALSE)</f>
        <v>Full_16h</v>
      </c>
      <c r="K779">
        <v>3</v>
      </c>
      <c r="L779">
        <v>1</v>
      </c>
      <c r="M779">
        <v>6</v>
      </c>
      <c r="N779">
        <v>7</v>
      </c>
      <c r="O779">
        <v>96</v>
      </c>
      <c r="P779">
        <v>238</v>
      </c>
      <c r="Q779">
        <v>106</v>
      </c>
      <c r="R779">
        <v>2</v>
      </c>
      <c r="S779">
        <v>13</v>
      </c>
      <c r="T779">
        <v>21</v>
      </c>
      <c r="U779" t="s">
        <v>21</v>
      </c>
      <c r="V779">
        <v>2</v>
      </c>
      <c r="W779">
        <f>VLOOKUP(H779&amp;"_"&amp;M779+1,'Leaf lengths'!$J$6:$Q$104,VLOOKUP(F779,'Leaf lengths'!$S$1:$T$6,2,FALSE),FALSE)</f>
        <v>186.83333333333334</v>
      </c>
      <c r="X779">
        <f t="shared" si="32"/>
        <v>0.56735057983942905</v>
      </c>
      <c r="Y779">
        <f t="shared" si="33"/>
        <v>6.5673505798394292</v>
      </c>
      <c r="Z779">
        <f t="shared" si="30"/>
        <v>21</v>
      </c>
      <c r="AD779" t="str">
        <f t="shared" si="34"/>
        <v/>
      </c>
      <c r="AE779">
        <v>6</v>
      </c>
    </row>
    <row r="780" spans="1:31" ht="15" hidden="1" customHeight="1" x14ac:dyDescent="0.3">
      <c r="A780" t="s">
        <v>416</v>
      </c>
      <c r="B780">
        <f t="shared" si="31"/>
        <v>300004</v>
      </c>
      <c r="C780">
        <v>4</v>
      </c>
      <c r="D780">
        <f>VLOOKUP($B780,TrialDesign!$E$2:$I$1147,5,FALSE)</f>
        <v>16</v>
      </c>
      <c r="E780" t="str">
        <f>VLOOKUP($B780,TrialDesign!$E$2:$I$1147,3,FALSE)</f>
        <v>Full</v>
      </c>
      <c r="F780" t="str">
        <f>VLOOKUP($B780,TrialDesign!$E$2:$I$1147,4,FALSE)</f>
        <v>BattenWinter</v>
      </c>
      <c r="G780" s="1">
        <v>41793</v>
      </c>
      <c r="H780" s="1" t="str">
        <f>VLOOKUP(B780,TrialDesign!$E$2:$J$1147,6,FALSE)</f>
        <v>Full_16h</v>
      </c>
      <c r="K780">
        <v>4</v>
      </c>
      <c r="L780">
        <v>0</v>
      </c>
      <c r="M780">
        <v>5</v>
      </c>
      <c r="N780">
        <v>6</v>
      </c>
      <c r="O780">
        <v>105</v>
      </c>
      <c r="P780">
        <v>266</v>
      </c>
      <c r="Q780">
        <v>198</v>
      </c>
      <c r="R780">
        <v>2</v>
      </c>
      <c r="S780">
        <v>11</v>
      </c>
      <c r="T780">
        <v>25</v>
      </c>
      <c r="U780" t="s">
        <v>21</v>
      </c>
      <c r="V780">
        <v>2</v>
      </c>
      <c r="W780">
        <f>VLOOKUP(H780&amp;"_"&amp;M780+1,'Leaf lengths'!$J$6:$Q$104,VLOOKUP(F780,'Leaf lengths'!$S$1:$T$6,2,FALSE),FALSE)</f>
        <v>241.16666666666666</v>
      </c>
      <c r="X780">
        <f t="shared" si="32"/>
        <v>0.82100898410504497</v>
      </c>
      <c r="Y780">
        <f t="shared" si="33"/>
        <v>5.8210089841050454</v>
      </c>
      <c r="Z780">
        <f t="shared" si="30"/>
        <v>18</v>
      </c>
      <c r="AD780" t="str">
        <f t="shared" si="34"/>
        <v/>
      </c>
      <c r="AE780">
        <v>5</v>
      </c>
    </row>
    <row r="781" spans="1:31" ht="15" hidden="1" customHeight="1" x14ac:dyDescent="0.3">
      <c r="A781" t="s">
        <v>416</v>
      </c>
      <c r="B781">
        <f t="shared" si="31"/>
        <v>300004</v>
      </c>
      <c r="C781">
        <v>4</v>
      </c>
      <c r="D781">
        <f>VLOOKUP($B781,TrialDesign!$E$2:$I$1147,5,FALSE)</f>
        <v>16</v>
      </c>
      <c r="E781" t="str">
        <f>VLOOKUP($B781,TrialDesign!$E$2:$I$1147,3,FALSE)</f>
        <v>Full</v>
      </c>
      <c r="F781" t="str">
        <f>VLOOKUP($B781,TrialDesign!$E$2:$I$1147,4,FALSE)</f>
        <v>BattenWinter</v>
      </c>
      <c r="G781" s="1">
        <v>41793</v>
      </c>
      <c r="H781" s="1" t="str">
        <f>VLOOKUP(B781,TrialDesign!$E$2:$J$1147,6,FALSE)</f>
        <v>Full_16h</v>
      </c>
      <c r="K781">
        <v>5</v>
      </c>
      <c r="L781">
        <v>0</v>
      </c>
      <c r="M781">
        <v>5</v>
      </c>
      <c r="N781">
        <v>6</v>
      </c>
      <c r="O781">
        <v>95</v>
      </c>
      <c r="P781">
        <v>275</v>
      </c>
      <c r="Q781">
        <v>230</v>
      </c>
      <c r="R781">
        <v>2</v>
      </c>
      <c r="S781">
        <v>10</v>
      </c>
      <c r="T781">
        <v>16</v>
      </c>
      <c r="U781" t="s">
        <v>21</v>
      </c>
      <c r="V781">
        <v>2</v>
      </c>
      <c r="W781">
        <f>VLOOKUP(H781&amp;"_"&amp;M781+1,'Leaf lengths'!$J$6:$Q$104,VLOOKUP(F781,'Leaf lengths'!$S$1:$T$6,2,FALSE),FALSE)</f>
        <v>241.16666666666666</v>
      </c>
      <c r="X781">
        <f t="shared" si="32"/>
        <v>0.95369730476848658</v>
      </c>
      <c r="Y781">
        <f t="shared" si="33"/>
        <v>5.9536973047684869</v>
      </c>
      <c r="Z781">
        <f t="shared" si="30"/>
        <v>17</v>
      </c>
      <c r="AD781" t="str">
        <f t="shared" si="34"/>
        <v/>
      </c>
      <c r="AE781">
        <v>5</v>
      </c>
    </row>
    <row r="782" spans="1:31" ht="15" hidden="1" customHeight="1" x14ac:dyDescent="0.3">
      <c r="A782" t="s">
        <v>416</v>
      </c>
      <c r="B782">
        <f t="shared" si="31"/>
        <v>300208</v>
      </c>
      <c r="C782">
        <v>208</v>
      </c>
      <c r="D782">
        <f>VLOOKUP($B782,TrialDesign!$E$2:$I$1147,5,FALSE)</f>
        <v>16</v>
      </c>
      <c r="E782" t="str">
        <f>VLOOKUP($B782,TrialDesign!$E$2:$I$1147,3,FALSE)</f>
        <v>Full</v>
      </c>
      <c r="F782" t="str">
        <f>VLOOKUP($B782,TrialDesign!$E$2:$I$1147,4,FALSE)</f>
        <v>BattenWinter</v>
      </c>
      <c r="G782" s="1">
        <v>41793</v>
      </c>
      <c r="H782" s="1" t="str">
        <f>VLOOKUP(B782,TrialDesign!$E$2:$J$1147,6,FALSE)</f>
        <v>Full_16h</v>
      </c>
      <c r="J782">
        <v>208</v>
      </c>
      <c r="K782">
        <v>1</v>
      </c>
      <c r="L782">
        <v>2</v>
      </c>
      <c r="M782">
        <v>6</v>
      </c>
      <c r="N782">
        <v>7</v>
      </c>
      <c r="O782">
        <v>97</v>
      </c>
      <c r="Q782">
        <v>234</v>
      </c>
      <c r="R782">
        <v>3</v>
      </c>
      <c r="S782">
        <v>17</v>
      </c>
      <c r="T782">
        <v>13</v>
      </c>
      <c r="U782" t="s">
        <v>21</v>
      </c>
      <c r="V782">
        <v>1</v>
      </c>
      <c r="W782">
        <f>VLOOKUP(H782&amp;"_"&amp;M782+1,'Leaf lengths'!$J$6:$Q$104,VLOOKUP(F782,'Leaf lengths'!$S$1:$T$6,2,FALSE),FALSE)</f>
        <v>186.83333333333334</v>
      </c>
      <c r="X782">
        <f t="shared" si="32"/>
        <v>1.2524531668153434</v>
      </c>
      <c r="Y782">
        <f t="shared" si="33"/>
        <v>7.2524531668153429</v>
      </c>
      <c r="Z782">
        <f t="shared" si="30"/>
        <v>26</v>
      </c>
      <c r="AD782" t="str">
        <f t="shared" si="34"/>
        <v/>
      </c>
      <c r="AE782">
        <v>6</v>
      </c>
    </row>
    <row r="783" spans="1:31" ht="15" hidden="1" customHeight="1" x14ac:dyDescent="0.3">
      <c r="A783" t="s">
        <v>416</v>
      </c>
      <c r="B783">
        <f t="shared" si="31"/>
        <v>300208</v>
      </c>
      <c r="C783">
        <v>208</v>
      </c>
      <c r="D783">
        <f>VLOOKUP($B783,TrialDesign!$E$2:$I$1147,5,FALSE)</f>
        <v>16</v>
      </c>
      <c r="E783" t="str">
        <f>VLOOKUP($B783,TrialDesign!$E$2:$I$1147,3,FALSE)</f>
        <v>Full</v>
      </c>
      <c r="F783" t="str">
        <f>VLOOKUP($B783,TrialDesign!$E$2:$I$1147,4,FALSE)</f>
        <v>BattenWinter</v>
      </c>
      <c r="G783" s="1">
        <v>41793</v>
      </c>
      <c r="H783" s="1" t="str">
        <f>VLOOKUP(B783,TrialDesign!$E$2:$J$1147,6,FALSE)</f>
        <v>Full_16h</v>
      </c>
      <c r="K783">
        <v>2</v>
      </c>
      <c r="L783">
        <v>1</v>
      </c>
      <c r="M783">
        <v>6</v>
      </c>
      <c r="N783">
        <v>7</v>
      </c>
      <c r="O783">
        <v>105</v>
      </c>
      <c r="P783">
        <v>300</v>
      </c>
      <c r="Q783">
        <v>180</v>
      </c>
      <c r="R783">
        <v>3</v>
      </c>
      <c r="S783">
        <v>17</v>
      </c>
      <c r="T783">
        <v>15</v>
      </c>
      <c r="U783" t="s">
        <v>21</v>
      </c>
      <c r="V783">
        <v>2</v>
      </c>
      <c r="W783">
        <f>VLOOKUP(H783&amp;"_"&amp;M783+1,'Leaf lengths'!$J$6:$Q$104,VLOOKUP(F783,'Leaf lengths'!$S$1:$T$6,2,FALSE),FALSE)</f>
        <v>186.83333333333334</v>
      </c>
      <c r="X783">
        <f t="shared" si="32"/>
        <v>0.96342551293487955</v>
      </c>
      <c r="Y783">
        <f t="shared" si="33"/>
        <v>6.9634255129348794</v>
      </c>
      <c r="Z783">
        <f t="shared" si="30"/>
        <v>26</v>
      </c>
      <c r="AD783" t="str">
        <f t="shared" si="34"/>
        <v/>
      </c>
      <c r="AE783">
        <v>6</v>
      </c>
    </row>
    <row r="784" spans="1:31" ht="15" hidden="1" customHeight="1" x14ac:dyDescent="0.3">
      <c r="A784" t="s">
        <v>416</v>
      </c>
      <c r="B784">
        <f t="shared" si="31"/>
        <v>300327</v>
      </c>
      <c r="C784">
        <v>327</v>
      </c>
      <c r="D784">
        <f>VLOOKUP($B784,TrialDesign!$E$2:$I$1147,5,FALSE)</f>
        <v>16</v>
      </c>
      <c r="E784" t="str">
        <f>VLOOKUP($B784,TrialDesign!$E$2:$I$1147,3,FALSE)</f>
        <v>Full</v>
      </c>
      <c r="F784" t="str">
        <f>VLOOKUP($B784,TrialDesign!$E$2:$I$1147,4,FALSE)</f>
        <v>BattenWinter</v>
      </c>
      <c r="G784" s="1">
        <v>41793</v>
      </c>
      <c r="H784" s="1" t="str">
        <f>VLOOKUP(B784,TrialDesign!$E$2:$J$1147,6,FALSE)</f>
        <v>Full_16h</v>
      </c>
      <c r="J784">
        <v>327</v>
      </c>
      <c r="K784">
        <v>1</v>
      </c>
      <c r="L784">
        <v>0</v>
      </c>
      <c r="M784">
        <v>6</v>
      </c>
      <c r="N784">
        <v>7</v>
      </c>
      <c r="O784">
        <v>90</v>
      </c>
      <c r="Q784">
        <v>190</v>
      </c>
      <c r="R784">
        <v>3</v>
      </c>
      <c r="S784">
        <v>13</v>
      </c>
      <c r="U784" t="s">
        <v>18</v>
      </c>
      <c r="V784">
        <v>0</v>
      </c>
      <c r="W784">
        <f>VLOOKUP(H784&amp;"_"&amp;M784+1,'Leaf lengths'!$J$6:$Q$104,VLOOKUP(F784,'Leaf lengths'!$S$1:$T$6,2,FALSE),FALSE)</f>
        <v>186.83333333333334</v>
      </c>
      <c r="X784">
        <f t="shared" si="32"/>
        <v>1.0169491525423728</v>
      </c>
      <c r="Y784">
        <f t="shared" si="33"/>
        <v>7.0169491525423728</v>
      </c>
      <c r="Z784">
        <f t="shared" si="30"/>
        <v>22</v>
      </c>
      <c r="AD784" t="str">
        <f t="shared" si="34"/>
        <v/>
      </c>
      <c r="AE784">
        <v>6</v>
      </c>
    </row>
    <row r="785" spans="1:31" ht="15" hidden="1" customHeight="1" x14ac:dyDescent="0.3">
      <c r="A785" t="s">
        <v>416</v>
      </c>
      <c r="B785">
        <f t="shared" si="31"/>
        <v>300327</v>
      </c>
      <c r="C785">
        <v>327</v>
      </c>
      <c r="D785">
        <f>VLOOKUP($B785,TrialDesign!$E$2:$I$1147,5,FALSE)</f>
        <v>16</v>
      </c>
      <c r="E785" t="str">
        <f>VLOOKUP($B785,TrialDesign!$E$2:$I$1147,3,FALSE)</f>
        <v>Full</v>
      </c>
      <c r="F785" t="str">
        <f>VLOOKUP($B785,TrialDesign!$E$2:$I$1147,4,FALSE)</f>
        <v>BattenWinter</v>
      </c>
      <c r="G785" s="1">
        <v>41793</v>
      </c>
      <c r="H785" s="1" t="str">
        <f>VLOOKUP(B785,TrialDesign!$E$2:$J$1147,6,FALSE)</f>
        <v>Full_16h</v>
      </c>
      <c r="K785">
        <v>2</v>
      </c>
      <c r="L785">
        <v>0</v>
      </c>
      <c r="M785">
        <v>5</v>
      </c>
      <c r="N785">
        <v>6</v>
      </c>
      <c r="O785">
        <v>71</v>
      </c>
      <c r="P785">
        <v>235</v>
      </c>
      <c r="Q785">
        <v>68</v>
      </c>
      <c r="R785">
        <v>4</v>
      </c>
      <c r="S785">
        <v>9</v>
      </c>
      <c r="U785" t="s">
        <v>71</v>
      </c>
      <c r="W785">
        <f>VLOOKUP(H785&amp;"_"&amp;M785+1,'Leaf lengths'!$J$6:$Q$104,VLOOKUP(F785,'Leaf lengths'!$S$1:$T$6,2,FALSE),FALSE)</f>
        <v>241.16666666666666</v>
      </c>
      <c r="X785">
        <f t="shared" si="32"/>
        <v>0.2819626814098134</v>
      </c>
      <c r="Y785">
        <f t="shared" si="33"/>
        <v>5.2819626814098131</v>
      </c>
      <c r="Z785">
        <f t="shared" si="30"/>
        <v>18</v>
      </c>
      <c r="AD785" t="str">
        <f t="shared" si="34"/>
        <v/>
      </c>
      <c r="AE785">
        <v>5</v>
      </c>
    </row>
    <row r="786" spans="1:31" ht="15" hidden="1" customHeight="1" x14ac:dyDescent="0.3">
      <c r="A786" t="s">
        <v>416</v>
      </c>
      <c r="B786">
        <f t="shared" si="31"/>
        <v>300327</v>
      </c>
      <c r="C786">
        <v>327</v>
      </c>
      <c r="D786">
        <f>VLOOKUP($B786,TrialDesign!$E$2:$I$1147,5,FALSE)</f>
        <v>16</v>
      </c>
      <c r="E786" t="str">
        <f>VLOOKUP($B786,TrialDesign!$E$2:$I$1147,3,FALSE)</f>
        <v>Full</v>
      </c>
      <c r="F786" t="str">
        <f>VLOOKUP($B786,TrialDesign!$E$2:$I$1147,4,FALSE)</f>
        <v>BattenWinter</v>
      </c>
      <c r="G786" s="1">
        <v>41793</v>
      </c>
      <c r="H786" s="1" t="str">
        <f>VLOOKUP(B786,TrialDesign!$E$2:$J$1147,6,FALSE)</f>
        <v>Full_16h</v>
      </c>
      <c r="K786">
        <v>3</v>
      </c>
      <c r="L786">
        <v>0</v>
      </c>
      <c r="M786">
        <v>6</v>
      </c>
      <c r="N786">
        <v>7</v>
      </c>
      <c r="O786">
        <v>85</v>
      </c>
      <c r="P786">
        <v>221</v>
      </c>
      <c r="Q786">
        <v>66</v>
      </c>
      <c r="R786">
        <v>4</v>
      </c>
      <c r="S786">
        <v>13</v>
      </c>
      <c r="U786" t="s">
        <v>18</v>
      </c>
      <c r="W786">
        <f>VLOOKUP(H786&amp;"_"&amp;M786+1,'Leaf lengths'!$J$6:$Q$104,VLOOKUP(F786,'Leaf lengths'!$S$1:$T$6,2,FALSE),FALSE)</f>
        <v>186.83333333333334</v>
      </c>
      <c r="X786">
        <f t="shared" si="32"/>
        <v>0.35325602140945583</v>
      </c>
      <c r="Y786">
        <f t="shared" si="33"/>
        <v>6.3532560214094556</v>
      </c>
      <c r="Z786">
        <f t="shared" si="30"/>
        <v>23</v>
      </c>
      <c r="AD786" t="str">
        <f t="shared" si="34"/>
        <v/>
      </c>
      <c r="AE786">
        <v>6</v>
      </c>
    </row>
    <row r="787" spans="1:31" ht="15" hidden="1" customHeight="1" x14ac:dyDescent="0.3">
      <c r="A787" t="s">
        <v>416</v>
      </c>
      <c r="B787">
        <f t="shared" si="31"/>
        <v>300056</v>
      </c>
      <c r="C787">
        <v>56</v>
      </c>
      <c r="D787">
        <f>VLOOKUP($B787,TrialDesign!$E$2:$I$1147,5,FALSE)</f>
        <v>16</v>
      </c>
      <c r="E787" t="str">
        <f>VLOOKUP($B787,TrialDesign!$E$2:$I$1147,3,FALSE)</f>
        <v>Full</v>
      </c>
      <c r="F787" t="str">
        <f>VLOOKUP($B787,TrialDesign!$E$2:$I$1147,4,FALSE)</f>
        <v>BattenWinter</v>
      </c>
      <c r="G787" s="1">
        <v>41800</v>
      </c>
      <c r="H787" s="1" t="str">
        <f>VLOOKUP(B787,TrialDesign!$E$2:$J$1147,6,FALSE)</f>
        <v>Full_16h</v>
      </c>
      <c r="J787">
        <v>56</v>
      </c>
      <c r="K787">
        <v>1</v>
      </c>
      <c r="L787">
        <v>0</v>
      </c>
      <c r="M787">
        <v>8</v>
      </c>
      <c r="N787">
        <v>9</v>
      </c>
      <c r="O787">
        <v>165</v>
      </c>
      <c r="P787">
        <v>209</v>
      </c>
      <c r="R787">
        <v>1</v>
      </c>
      <c r="S787">
        <v>16</v>
      </c>
      <c r="T787">
        <v>70</v>
      </c>
      <c r="U787" t="s">
        <v>103</v>
      </c>
      <c r="V787">
        <v>3</v>
      </c>
      <c r="W787">
        <f>VLOOKUP(H787&amp;"_"&amp;M787+1,'Leaf lengths'!$J$6:$Q$104,VLOOKUP(F787,'Leaf lengths'!$S$1:$T$6,2,FALSE),FALSE)</f>
        <v>181.25</v>
      </c>
      <c r="X787">
        <f t="shared" si="32"/>
        <v>0</v>
      </c>
      <c r="Y787">
        <f t="shared" si="33"/>
        <v>8</v>
      </c>
      <c r="Z787">
        <f t="shared" si="30"/>
        <v>25</v>
      </c>
      <c r="AD787" t="str">
        <f t="shared" si="34"/>
        <v/>
      </c>
      <c r="AE787">
        <v>8</v>
      </c>
    </row>
    <row r="788" spans="1:31" ht="15" hidden="1" customHeight="1" x14ac:dyDescent="0.3">
      <c r="A788" t="s">
        <v>416</v>
      </c>
      <c r="B788">
        <f t="shared" si="31"/>
        <v>300056</v>
      </c>
      <c r="C788">
        <v>56</v>
      </c>
      <c r="D788">
        <f>VLOOKUP($B788,TrialDesign!$E$2:$I$1147,5,FALSE)</f>
        <v>16</v>
      </c>
      <c r="E788" t="str">
        <f>VLOOKUP($B788,TrialDesign!$E$2:$I$1147,3,FALSE)</f>
        <v>Full</v>
      </c>
      <c r="F788" t="str">
        <f>VLOOKUP($B788,TrialDesign!$E$2:$I$1147,4,FALSE)</f>
        <v>BattenWinter</v>
      </c>
      <c r="G788" s="1">
        <v>41800</v>
      </c>
      <c r="H788" s="1" t="str">
        <f>VLOOKUP(B788,TrialDesign!$E$2:$J$1147,6,FALSE)</f>
        <v>Full_16h</v>
      </c>
      <c r="K788">
        <v>2</v>
      </c>
      <c r="L788">
        <v>2</v>
      </c>
      <c r="M788">
        <v>7</v>
      </c>
      <c r="N788">
        <v>8</v>
      </c>
      <c r="O788">
        <v>167</v>
      </c>
      <c r="P788">
        <v>255</v>
      </c>
      <c r="Q788">
        <v>137</v>
      </c>
      <c r="R788">
        <v>1</v>
      </c>
      <c r="S788">
        <v>15</v>
      </c>
      <c r="T788">
        <v>70</v>
      </c>
      <c r="U788" t="s">
        <v>103</v>
      </c>
      <c r="V788">
        <v>3</v>
      </c>
      <c r="W788">
        <f>VLOOKUP(H788&amp;"_"&amp;M788+1,'Leaf lengths'!$J$6:$Q$104,VLOOKUP(F788,'Leaf lengths'!$S$1:$T$6,2,FALSE),FALSE)</f>
        <v>181.25</v>
      </c>
      <c r="X788">
        <f t="shared" si="32"/>
        <v>0.75586206896551722</v>
      </c>
      <c r="Y788">
        <f t="shared" si="33"/>
        <v>7.7558620689655173</v>
      </c>
      <c r="Z788">
        <f t="shared" si="30"/>
        <v>23</v>
      </c>
      <c r="AD788" t="str">
        <f t="shared" si="34"/>
        <v/>
      </c>
      <c r="AE788">
        <v>7</v>
      </c>
    </row>
    <row r="789" spans="1:31" ht="15" hidden="1" customHeight="1" x14ac:dyDescent="0.3">
      <c r="A789" t="s">
        <v>416</v>
      </c>
      <c r="B789">
        <f t="shared" si="31"/>
        <v>300056</v>
      </c>
      <c r="C789">
        <v>56</v>
      </c>
      <c r="D789">
        <f>VLOOKUP($B789,TrialDesign!$E$2:$I$1147,5,FALSE)</f>
        <v>16</v>
      </c>
      <c r="E789" t="str">
        <f>VLOOKUP($B789,TrialDesign!$E$2:$I$1147,3,FALSE)</f>
        <v>Full</v>
      </c>
      <c r="F789" t="str">
        <f>VLOOKUP($B789,TrialDesign!$E$2:$I$1147,4,FALSE)</f>
        <v>BattenWinter</v>
      </c>
      <c r="G789" s="1">
        <v>41800</v>
      </c>
      <c r="H789" s="1" t="str">
        <f>VLOOKUP(B789,TrialDesign!$E$2:$J$1147,6,FALSE)</f>
        <v>Full_16h</v>
      </c>
      <c r="K789">
        <v>3</v>
      </c>
      <c r="L789">
        <v>1</v>
      </c>
      <c r="M789">
        <v>6</v>
      </c>
      <c r="N789">
        <v>7</v>
      </c>
      <c r="O789">
        <v>110</v>
      </c>
      <c r="P789">
        <v>235</v>
      </c>
      <c r="Q789">
        <v>204</v>
      </c>
      <c r="R789">
        <v>1</v>
      </c>
      <c r="S789">
        <v>13</v>
      </c>
      <c r="T789">
        <v>40</v>
      </c>
      <c r="U789" t="s">
        <v>103</v>
      </c>
      <c r="V789">
        <v>2</v>
      </c>
      <c r="W789">
        <f>VLOOKUP(H789&amp;"_"&amp;M789+1,'Leaf lengths'!$J$6:$Q$104,VLOOKUP(F789,'Leaf lengths'!$S$1:$T$6,2,FALSE),FALSE)</f>
        <v>186.83333333333334</v>
      </c>
      <c r="X789">
        <f t="shared" si="32"/>
        <v>1.0918822479928634</v>
      </c>
      <c r="Y789">
        <f t="shared" si="33"/>
        <v>7.0918822479928636</v>
      </c>
      <c r="Z789">
        <f t="shared" si="30"/>
        <v>20</v>
      </c>
      <c r="AD789" t="str">
        <f t="shared" si="34"/>
        <v/>
      </c>
      <c r="AE789">
        <v>6</v>
      </c>
    </row>
    <row r="790" spans="1:31" ht="15" hidden="1" customHeight="1" x14ac:dyDescent="0.3">
      <c r="A790" t="s">
        <v>416</v>
      </c>
      <c r="B790">
        <f t="shared" si="31"/>
        <v>300257</v>
      </c>
      <c r="C790">
        <v>257</v>
      </c>
      <c r="D790">
        <f>VLOOKUP($B790,TrialDesign!$E$2:$I$1147,5,FALSE)</f>
        <v>16</v>
      </c>
      <c r="E790" t="str">
        <f>VLOOKUP($B790,TrialDesign!$E$2:$I$1147,3,FALSE)</f>
        <v>Full</v>
      </c>
      <c r="F790" t="str">
        <f>VLOOKUP($B790,TrialDesign!$E$2:$I$1147,4,FALSE)</f>
        <v>BattenWinter</v>
      </c>
      <c r="G790" s="1">
        <v>41800</v>
      </c>
      <c r="H790" s="1" t="str">
        <f>VLOOKUP(B790,TrialDesign!$E$2:$J$1147,6,FALSE)</f>
        <v>Full_16h</v>
      </c>
      <c r="J790">
        <v>257</v>
      </c>
      <c r="K790">
        <v>1</v>
      </c>
      <c r="L790">
        <v>2</v>
      </c>
      <c r="M790">
        <v>8</v>
      </c>
      <c r="N790">
        <v>8</v>
      </c>
      <c r="O790">
        <v>250</v>
      </c>
      <c r="P790">
        <v>176</v>
      </c>
      <c r="R790">
        <v>0</v>
      </c>
      <c r="S790">
        <v>14</v>
      </c>
      <c r="T790">
        <v>150</v>
      </c>
      <c r="U790" t="s">
        <v>20</v>
      </c>
      <c r="V790">
        <v>4</v>
      </c>
      <c r="W790">
        <f>VLOOKUP(H790&amp;"_"&amp;M790+1,'Leaf lengths'!$J$6:$Q$104,VLOOKUP(F790,'Leaf lengths'!$S$1:$T$6,2,FALSE),FALSE)</f>
        <v>181.25</v>
      </c>
      <c r="X790">
        <f t="shared" si="32"/>
        <v>0</v>
      </c>
      <c r="Y790">
        <f>X790+M790</f>
        <v>8</v>
      </c>
      <c r="Z790">
        <f t="shared" si="30"/>
        <v>22</v>
      </c>
      <c r="AD790" t="str">
        <f t="shared" si="34"/>
        <v>FLN</v>
      </c>
      <c r="AE790">
        <v>8</v>
      </c>
    </row>
    <row r="791" spans="1:31" ht="15" hidden="1" customHeight="1" x14ac:dyDescent="0.3">
      <c r="A791" t="s">
        <v>416</v>
      </c>
      <c r="B791">
        <f t="shared" si="31"/>
        <v>300257</v>
      </c>
      <c r="C791">
        <v>257</v>
      </c>
      <c r="D791">
        <f>VLOOKUP($B791,TrialDesign!$E$2:$I$1147,5,FALSE)</f>
        <v>16</v>
      </c>
      <c r="E791" t="str">
        <f>VLOOKUP($B791,TrialDesign!$E$2:$I$1147,3,FALSE)</f>
        <v>Full</v>
      </c>
      <c r="F791" t="str">
        <f>VLOOKUP($B791,TrialDesign!$E$2:$I$1147,4,FALSE)</f>
        <v>BattenWinter</v>
      </c>
      <c r="G791" s="1">
        <v>41800</v>
      </c>
      <c r="H791" s="1" t="str">
        <f>VLOOKUP(B791,TrialDesign!$E$2:$J$1147,6,FALSE)</f>
        <v>Full_16h</v>
      </c>
      <c r="K791">
        <v>2</v>
      </c>
      <c r="L791">
        <v>1</v>
      </c>
      <c r="M791">
        <v>7</v>
      </c>
      <c r="N791">
        <v>8</v>
      </c>
      <c r="O791">
        <v>190</v>
      </c>
      <c r="P791">
        <v>219</v>
      </c>
      <c r="Q791">
        <v>173</v>
      </c>
      <c r="R791">
        <v>1</v>
      </c>
      <c r="S791">
        <v>13</v>
      </c>
      <c r="T791">
        <v>85</v>
      </c>
      <c r="U791" t="s">
        <v>103</v>
      </c>
      <c r="V791">
        <v>4</v>
      </c>
      <c r="W791">
        <f>VLOOKUP(H791&amp;"_"&amp;M791+1,'Leaf lengths'!$J$6:$Q$104,VLOOKUP(F791,'Leaf lengths'!$S$1:$T$6,2,FALSE),FALSE)</f>
        <v>181.25</v>
      </c>
      <c r="X791">
        <f t="shared" si="32"/>
        <v>0.95448275862068965</v>
      </c>
      <c r="Y791">
        <f t="shared" si="33"/>
        <v>7.9544827586206894</v>
      </c>
      <c r="Z791">
        <f t="shared" si="30"/>
        <v>21</v>
      </c>
      <c r="AD791" t="str">
        <f t="shared" si="34"/>
        <v/>
      </c>
      <c r="AE791">
        <v>7</v>
      </c>
    </row>
    <row r="792" spans="1:31" ht="15" hidden="1" customHeight="1" x14ac:dyDescent="0.3">
      <c r="A792" t="s">
        <v>416</v>
      </c>
      <c r="B792">
        <f t="shared" si="31"/>
        <v>300257</v>
      </c>
      <c r="C792">
        <v>257</v>
      </c>
      <c r="D792">
        <f>VLOOKUP($B792,TrialDesign!$E$2:$I$1147,5,FALSE)</f>
        <v>16</v>
      </c>
      <c r="E792" t="str">
        <f>VLOOKUP($B792,TrialDesign!$E$2:$I$1147,3,FALSE)</f>
        <v>Full</v>
      </c>
      <c r="F792" t="str">
        <f>VLOOKUP($B792,TrialDesign!$E$2:$I$1147,4,FALSE)</f>
        <v>BattenWinter</v>
      </c>
      <c r="G792" s="1">
        <v>41800</v>
      </c>
      <c r="H792" s="1" t="str">
        <f>VLOOKUP(B792,TrialDesign!$E$2:$J$1147,6,FALSE)</f>
        <v>Full_16h</v>
      </c>
      <c r="K792">
        <v>3</v>
      </c>
      <c r="L792">
        <v>1</v>
      </c>
      <c r="M792">
        <v>6</v>
      </c>
      <c r="N792">
        <v>7</v>
      </c>
      <c r="O792">
        <v>181</v>
      </c>
      <c r="P792">
        <v>185</v>
      </c>
      <c r="Q792">
        <v>146</v>
      </c>
      <c r="R792">
        <v>2</v>
      </c>
      <c r="S792">
        <v>13</v>
      </c>
      <c r="T792">
        <v>90</v>
      </c>
      <c r="U792" t="s">
        <v>103</v>
      </c>
      <c r="V792">
        <v>3</v>
      </c>
      <c r="W792">
        <f>VLOOKUP(H792&amp;"_"&amp;M792+1,'Leaf lengths'!$J$6:$Q$104,VLOOKUP(F792,'Leaf lengths'!$S$1:$T$6,2,FALSE),FALSE)</f>
        <v>186.83333333333334</v>
      </c>
      <c r="X792">
        <f t="shared" si="32"/>
        <v>0.78144513826940232</v>
      </c>
      <c r="Y792">
        <f t="shared" si="33"/>
        <v>6.7814451382694028</v>
      </c>
      <c r="Z792">
        <f t="shared" si="30"/>
        <v>21</v>
      </c>
      <c r="AD792" t="str">
        <f t="shared" si="34"/>
        <v/>
      </c>
      <c r="AE792">
        <v>6</v>
      </c>
    </row>
    <row r="793" spans="1:31" ht="15" hidden="1" customHeight="1" x14ac:dyDescent="0.3">
      <c r="A793" t="s">
        <v>416</v>
      </c>
      <c r="B793">
        <f t="shared" si="31"/>
        <v>300257</v>
      </c>
      <c r="C793">
        <v>257</v>
      </c>
      <c r="D793">
        <f>VLOOKUP($B793,TrialDesign!$E$2:$I$1147,5,FALSE)</f>
        <v>16</v>
      </c>
      <c r="E793" t="str">
        <f>VLOOKUP($B793,TrialDesign!$E$2:$I$1147,3,FALSE)</f>
        <v>Full</v>
      </c>
      <c r="F793" t="str">
        <f>VLOOKUP($B793,TrialDesign!$E$2:$I$1147,4,FALSE)</f>
        <v>BattenWinter</v>
      </c>
      <c r="G793" s="1">
        <v>41800</v>
      </c>
      <c r="H793" s="1" t="str">
        <f>VLOOKUP(B793,TrialDesign!$E$2:$J$1147,6,FALSE)</f>
        <v>Full_16h</v>
      </c>
      <c r="K793">
        <v>4</v>
      </c>
      <c r="L793">
        <v>0</v>
      </c>
      <c r="M793">
        <v>7</v>
      </c>
      <c r="N793">
        <v>8</v>
      </c>
      <c r="O793">
        <v>188</v>
      </c>
      <c r="P793">
        <v>145</v>
      </c>
      <c r="Q793">
        <v>96</v>
      </c>
      <c r="R793">
        <v>1</v>
      </c>
      <c r="S793">
        <v>11</v>
      </c>
      <c r="T793">
        <v>100</v>
      </c>
      <c r="U793" t="s">
        <v>103</v>
      </c>
      <c r="V793">
        <v>3</v>
      </c>
      <c r="W793">
        <f>VLOOKUP(H793&amp;"_"&amp;M793+1,'Leaf lengths'!$J$6:$Q$104,VLOOKUP(F793,'Leaf lengths'!$S$1:$T$6,2,FALSE),FALSE)</f>
        <v>181.25</v>
      </c>
      <c r="X793">
        <f t="shared" si="32"/>
        <v>0.52965517241379312</v>
      </c>
      <c r="Y793">
        <f t="shared" si="33"/>
        <v>7.5296551724137935</v>
      </c>
      <c r="Z793">
        <f t="shared" si="30"/>
        <v>19</v>
      </c>
      <c r="AD793" t="str">
        <f t="shared" si="34"/>
        <v/>
      </c>
      <c r="AE793">
        <v>7</v>
      </c>
    </row>
    <row r="794" spans="1:31" ht="15" hidden="1" customHeight="1" x14ac:dyDescent="0.3">
      <c r="A794" t="s">
        <v>416</v>
      </c>
      <c r="B794">
        <f t="shared" si="31"/>
        <v>300257</v>
      </c>
      <c r="C794">
        <v>257</v>
      </c>
      <c r="D794">
        <f>VLOOKUP($B794,TrialDesign!$E$2:$I$1147,5,FALSE)</f>
        <v>16</v>
      </c>
      <c r="E794" t="str">
        <f>VLOOKUP($B794,TrialDesign!$E$2:$I$1147,3,FALSE)</f>
        <v>Full</v>
      </c>
      <c r="F794" t="str">
        <f>VLOOKUP($B794,TrialDesign!$E$2:$I$1147,4,FALSE)</f>
        <v>BattenWinter</v>
      </c>
      <c r="G794" s="1">
        <v>41800</v>
      </c>
      <c r="H794" s="1" t="str">
        <f>VLOOKUP(B794,TrialDesign!$E$2:$J$1147,6,FALSE)</f>
        <v>Full_16h</v>
      </c>
      <c r="K794">
        <v>5</v>
      </c>
      <c r="L794">
        <v>0</v>
      </c>
      <c r="M794">
        <v>7</v>
      </c>
      <c r="N794">
        <v>8</v>
      </c>
      <c r="O794">
        <v>175</v>
      </c>
      <c r="P794">
        <v>172</v>
      </c>
      <c r="Q794">
        <v>64</v>
      </c>
      <c r="R794">
        <v>1</v>
      </c>
      <c r="S794">
        <v>9</v>
      </c>
      <c r="T794">
        <v>95</v>
      </c>
      <c r="U794" t="s">
        <v>103</v>
      </c>
      <c r="V794">
        <v>3</v>
      </c>
      <c r="W794">
        <f>VLOOKUP(H794&amp;"_"&amp;M794+1,'Leaf lengths'!$J$6:$Q$104,VLOOKUP(F794,'Leaf lengths'!$S$1:$T$6,2,FALSE),FALSE)</f>
        <v>181.25</v>
      </c>
      <c r="X794">
        <f t="shared" si="32"/>
        <v>0.35310344827586204</v>
      </c>
      <c r="Y794">
        <f t="shared" si="33"/>
        <v>7.3531034482758617</v>
      </c>
      <c r="Z794">
        <f t="shared" si="30"/>
        <v>17</v>
      </c>
      <c r="AD794" t="str">
        <f t="shared" si="34"/>
        <v/>
      </c>
      <c r="AE794">
        <v>7</v>
      </c>
    </row>
    <row r="795" spans="1:31" ht="15" hidden="1" customHeight="1" x14ac:dyDescent="0.3">
      <c r="A795" t="s">
        <v>416</v>
      </c>
      <c r="B795">
        <f t="shared" si="31"/>
        <v>300277</v>
      </c>
      <c r="C795">
        <v>277</v>
      </c>
      <c r="D795">
        <f>VLOOKUP($B795,TrialDesign!$E$2:$I$1147,5,FALSE)</f>
        <v>16</v>
      </c>
      <c r="E795" t="str">
        <f>VLOOKUP($B795,TrialDesign!$E$2:$I$1147,3,FALSE)</f>
        <v>Full</v>
      </c>
      <c r="F795" t="str">
        <f>VLOOKUP($B795,TrialDesign!$E$2:$I$1147,4,FALSE)</f>
        <v>BattenWinter</v>
      </c>
      <c r="G795" s="1">
        <v>41800</v>
      </c>
      <c r="H795" s="1" t="str">
        <f>VLOOKUP(B795,TrialDesign!$E$2:$J$1147,6,FALSE)</f>
        <v>Full_16h</v>
      </c>
      <c r="J795">
        <v>277</v>
      </c>
      <c r="K795">
        <v>1</v>
      </c>
      <c r="L795">
        <v>2</v>
      </c>
      <c r="M795">
        <v>8</v>
      </c>
      <c r="N795">
        <v>8</v>
      </c>
      <c r="O795">
        <v>250</v>
      </c>
      <c r="P795">
        <v>169</v>
      </c>
      <c r="R795">
        <v>0</v>
      </c>
      <c r="S795">
        <v>13</v>
      </c>
      <c r="T795">
        <v>240</v>
      </c>
      <c r="U795" t="s">
        <v>20</v>
      </c>
      <c r="V795">
        <v>3</v>
      </c>
      <c r="W795">
        <f>VLOOKUP(H795&amp;"_"&amp;M795+1,'Leaf lengths'!$J$6:$Q$104,VLOOKUP(F795,'Leaf lengths'!$S$1:$T$6,2,FALSE),FALSE)</f>
        <v>181.25</v>
      </c>
      <c r="X795">
        <f t="shared" si="32"/>
        <v>0</v>
      </c>
      <c r="Y795">
        <f t="shared" si="33"/>
        <v>8</v>
      </c>
      <c r="Z795">
        <f t="shared" si="30"/>
        <v>21</v>
      </c>
      <c r="AD795" t="str">
        <f t="shared" si="34"/>
        <v>FLN</v>
      </c>
      <c r="AE795">
        <v>8</v>
      </c>
    </row>
    <row r="796" spans="1:31" ht="15" hidden="1" customHeight="1" x14ac:dyDescent="0.3">
      <c r="A796" t="s">
        <v>416</v>
      </c>
      <c r="B796">
        <f t="shared" si="31"/>
        <v>300277</v>
      </c>
      <c r="C796">
        <v>277</v>
      </c>
      <c r="D796">
        <f>VLOOKUP($B796,TrialDesign!$E$2:$I$1147,5,FALSE)</f>
        <v>16</v>
      </c>
      <c r="E796" t="str">
        <f>VLOOKUP($B796,TrialDesign!$E$2:$I$1147,3,FALSE)</f>
        <v>Full</v>
      </c>
      <c r="F796" t="str">
        <f>VLOOKUP($B796,TrialDesign!$E$2:$I$1147,4,FALSE)</f>
        <v>BattenWinter</v>
      </c>
      <c r="G796" s="1">
        <v>41800</v>
      </c>
      <c r="H796" s="1" t="str">
        <f>VLOOKUP(B796,TrialDesign!$E$2:$J$1147,6,FALSE)</f>
        <v>Full_16h</v>
      </c>
      <c r="K796">
        <v>2</v>
      </c>
      <c r="L796">
        <v>1</v>
      </c>
      <c r="M796">
        <v>8</v>
      </c>
      <c r="N796">
        <v>8</v>
      </c>
      <c r="O796">
        <v>280</v>
      </c>
      <c r="P796">
        <v>171</v>
      </c>
      <c r="R796">
        <v>0</v>
      </c>
      <c r="S796">
        <v>13</v>
      </c>
      <c r="T796">
        <v>180</v>
      </c>
      <c r="U796" t="s">
        <v>20</v>
      </c>
      <c r="V796">
        <v>3</v>
      </c>
      <c r="W796">
        <f>VLOOKUP(H796&amp;"_"&amp;M796+1,'Leaf lengths'!$J$6:$Q$104,VLOOKUP(F796,'Leaf lengths'!$S$1:$T$6,2,FALSE),FALSE)</f>
        <v>181.25</v>
      </c>
      <c r="X796">
        <f t="shared" si="32"/>
        <v>0</v>
      </c>
      <c r="Y796">
        <f t="shared" si="33"/>
        <v>8</v>
      </c>
      <c r="Z796">
        <f t="shared" si="30"/>
        <v>21</v>
      </c>
      <c r="AD796" t="str">
        <f t="shared" si="34"/>
        <v>FLN</v>
      </c>
      <c r="AE796">
        <v>8</v>
      </c>
    </row>
    <row r="797" spans="1:31" ht="15" hidden="1" customHeight="1" x14ac:dyDescent="0.3">
      <c r="A797" t="s">
        <v>416</v>
      </c>
      <c r="B797">
        <f t="shared" si="31"/>
        <v>300277</v>
      </c>
      <c r="C797">
        <v>277</v>
      </c>
      <c r="D797">
        <f>VLOOKUP($B797,TrialDesign!$E$2:$I$1147,5,FALSE)</f>
        <v>16</v>
      </c>
      <c r="E797" t="str">
        <f>VLOOKUP($B797,TrialDesign!$E$2:$I$1147,3,FALSE)</f>
        <v>Full</v>
      </c>
      <c r="F797" t="str">
        <f>VLOOKUP($B797,TrialDesign!$E$2:$I$1147,4,FALSE)</f>
        <v>BattenWinter</v>
      </c>
      <c r="G797" s="1">
        <v>41800</v>
      </c>
      <c r="H797" s="1" t="str">
        <f>VLOOKUP(B797,TrialDesign!$E$2:$J$1147,6,FALSE)</f>
        <v>Full_16h</v>
      </c>
      <c r="K797">
        <v>3</v>
      </c>
      <c r="L797">
        <v>1</v>
      </c>
      <c r="M797">
        <v>7</v>
      </c>
      <c r="N797">
        <v>8</v>
      </c>
      <c r="O797">
        <v>214</v>
      </c>
      <c r="P797">
        <v>190</v>
      </c>
      <c r="Q797">
        <v>130</v>
      </c>
      <c r="R797">
        <v>1</v>
      </c>
      <c r="S797">
        <v>13</v>
      </c>
      <c r="T797">
        <v>120</v>
      </c>
      <c r="U797" t="s">
        <v>103</v>
      </c>
      <c r="V797">
        <v>3</v>
      </c>
      <c r="W797">
        <f>VLOOKUP(H797&amp;"_"&amp;M797+1,'Leaf lengths'!$J$6:$Q$104,VLOOKUP(F797,'Leaf lengths'!$S$1:$T$6,2,FALSE),FALSE)</f>
        <v>181.25</v>
      </c>
      <c r="X797">
        <f t="shared" si="32"/>
        <v>0.71724137931034482</v>
      </c>
      <c r="Y797">
        <f t="shared" si="33"/>
        <v>7.7172413793103445</v>
      </c>
      <c r="Z797">
        <f t="shared" si="30"/>
        <v>21</v>
      </c>
      <c r="AD797" t="str">
        <f t="shared" si="34"/>
        <v/>
      </c>
      <c r="AE797">
        <v>7</v>
      </c>
    </row>
    <row r="798" spans="1:31" ht="15" hidden="1" customHeight="1" x14ac:dyDescent="0.3">
      <c r="A798" t="s">
        <v>416</v>
      </c>
      <c r="B798">
        <f t="shared" si="31"/>
        <v>300277</v>
      </c>
      <c r="C798">
        <v>277</v>
      </c>
      <c r="D798">
        <f>VLOOKUP($B798,TrialDesign!$E$2:$I$1147,5,FALSE)</f>
        <v>16</v>
      </c>
      <c r="E798" t="str">
        <f>VLOOKUP($B798,TrialDesign!$E$2:$I$1147,3,FALSE)</f>
        <v>Full</v>
      </c>
      <c r="F798" t="str">
        <f>VLOOKUP($B798,TrialDesign!$E$2:$I$1147,4,FALSE)</f>
        <v>BattenWinter</v>
      </c>
      <c r="G798" s="1">
        <v>41800</v>
      </c>
      <c r="H798" s="1" t="str">
        <f>VLOOKUP(B798,TrialDesign!$E$2:$J$1147,6,FALSE)</f>
        <v>Full_16h</v>
      </c>
      <c r="K798">
        <v>4</v>
      </c>
      <c r="L798">
        <v>0</v>
      </c>
      <c r="M798">
        <v>7</v>
      </c>
      <c r="N798">
        <v>8</v>
      </c>
      <c r="O798">
        <v>150</v>
      </c>
      <c r="P798">
        <v>140</v>
      </c>
      <c r="Q798">
        <v>45</v>
      </c>
      <c r="R798">
        <v>1</v>
      </c>
      <c r="S798">
        <v>10</v>
      </c>
      <c r="T798">
        <v>90</v>
      </c>
      <c r="U798" t="s">
        <v>103</v>
      </c>
      <c r="V798">
        <v>3</v>
      </c>
      <c r="W798">
        <f>VLOOKUP(H798&amp;"_"&amp;M798+1,'Leaf lengths'!$J$6:$Q$104,VLOOKUP(F798,'Leaf lengths'!$S$1:$T$6,2,FALSE),FALSE)</f>
        <v>181.25</v>
      </c>
      <c r="X798">
        <f t="shared" si="32"/>
        <v>0.24827586206896551</v>
      </c>
      <c r="Y798">
        <f t="shared" si="33"/>
        <v>7.2482758620689651</v>
      </c>
      <c r="Z798">
        <f t="shared" si="30"/>
        <v>18</v>
      </c>
      <c r="AD798" t="str">
        <f t="shared" si="34"/>
        <v/>
      </c>
      <c r="AE798">
        <v>7</v>
      </c>
    </row>
    <row r="799" spans="1:31" ht="15" hidden="1" customHeight="1" x14ac:dyDescent="0.3">
      <c r="A799" t="s">
        <v>416</v>
      </c>
      <c r="B799">
        <f t="shared" si="31"/>
        <v>300177</v>
      </c>
      <c r="C799" s="4">
        <v>177</v>
      </c>
      <c r="D799">
        <f>VLOOKUP($B799,TrialDesign!$E$2:$I$1147,5,FALSE)</f>
        <v>16</v>
      </c>
      <c r="E799" t="str">
        <f>VLOOKUP($B799,TrialDesign!$E$2:$I$1147,3,FALSE)</f>
        <v>Full</v>
      </c>
      <c r="F799" t="str">
        <f>VLOOKUP($B799,TrialDesign!$E$2:$I$1147,4,FALSE)</f>
        <v>Otane</v>
      </c>
      <c r="G799" s="1">
        <v>41807</v>
      </c>
      <c r="H799" s="1" t="str">
        <f>VLOOKUP(B799,TrialDesign!$E$2:$J$1147,6,FALSE)</f>
        <v>Full_16h</v>
      </c>
      <c r="K799">
        <v>4</v>
      </c>
      <c r="M799">
        <v>5</v>
      </c>
      <c r="O799">
        <v>270</v>
      </c>
      <c r="S799">
        <v>10</v>
      </c>
      <c r="V799">
        <v>3</v>
      </c>
      <c r="W799">
        <f>VLOOKUP(H799&amp;"_"&amp;M799+1,'Leaf lengths'!$J$6:$Q$104,VLOOKUP(F799,'Leaf lengths'!$S$1:$T$6,2,FALSE),FALSE)</f>
        <v>181</v>
      </c>
      <c r="X799">
        <f t="shared" si="32"/>
        <v>0</v>
      </c>
      <c r="Y799">
        <f t="shared" si="33"/>
        <v>5</v>
      </c>
      <c r="Z799">
        <f t="shared" si="30"/>
        <v>15</v>
      </c>
      <c r="AD799" t="str">
        <f t="shared" si="34"/>
        <v>FLN</v>
      </c>
      <c r="AE799">
        <v>5</v>
      </c>
    </row>
    <row r="800" spans="1:31" ht="15" hidden="1" customHeight="1" x14ac:dyDescent="0.3">
      <c r="A800" t="s">
        <v>416</v>
      </c>
      <c r="B800">
        <f t="shared" si="31"/>
        <v>300006</v>
      </c>
      <c r="C800">
        <v>6</v>
      </c>
      <c r="D800">
        <f>VLOOKUP($B800,TrialDesign!$E$2:$I$1147,5,FALSE)</f>
        <v>16</v>
      </c>
      <c r="E800" t="str">
        <f>VLOOKUP($B800,TrialDesign!$E$2:$I$1147,3,FALSE)</f>
        <v>Full</v>
      </c>
      <c r="F800" t="str">
        <f>VLOOKUP($B800,TrialDesign!$E$2:$I$1147,4,FALSE)</f>
        <v>BattenWinter</v>
      </c>
      <c r="G800" s="1">
        <v>41843</v>
      </c>
      <c r="H800" s="1" t="str">
        <f>VLOOKUP(B800,TrialDesign!$E$2:$J$1147,6,FALSE)</f>
        <v>Full_16h</v>
      </c>
      <c r="J800">
        <v>6</v>
      </c>
      <c r="K800">
        <v>1</v>
      </c>
      <c r="M800">
        <v>9</v>
      </c>
      <c r="O800">
        <v>420</v>
      </c>
      <c r="S800">
        <v>17</v>
      </c>
      <c r="V800">
        <v>3</v>
      </c>
      <c r="W800">
        <f>VLOOKUP(H800&amp;"_"&amp;M800+1,'Leaf lengths'!$J$6:$Q$104,VLOOKUP(F800,'Leaf lengths'!$S$1:$T$6,2,FALSE),FALSE)</f>
        <v>181.25</v>
      </c>
      <c r="X800">
        <f t="shared" si="32"/>
        <v>0</v>
      </c>
      <c r="Y800">
        <f t="shared" si="33"/>
        <v>9</v>
      </c>
      <c r="Z800">
        <f t="shared" si="30"/>
        <v>26</v>
      </c>
      <c r="AD800" t="str">
        <f t="shared" si="34"/>
        <v>FLN</v>
      </c>
      <c r="AE800">
        <v>9</v>
      </c>
    </row>
    <row r="801" spans="1:31" ht="15" hidden="1" customHeight="1" x14ac:dyDescent="0.3">
      <c r="A801" t="s">
        <v>416</v>
      </c>
      <c r="B801">
        <f t="shared" si="31"/>
        <v>300006</v>
      </c>
      <c r="C801">
        <v>6</v>
      </c>
      <c r="D801">
        <f>VLOOKUP($B801,TrialDesign!$E$2:$I$1147,5,FALSE)</f>
        <v>16</v>
      </c>
      <c r="E801" t="str">
        <f>VLOOKUP($B801,TrialDesign!$E$2:$I$1147,3,FALSE)</f>
        <v>Full</v>
      </c>
      <c r="F801" t="str">
        <f>VLOOKUP($B801,TrialDesign!$E$2:$I$1147,4,FALSE)</f>
        <v>BattenWinter</v>
      </c>
      <c r="G801" s="1">
        <v>41843</v>
      </c>
      <c r="H801" s="1" t="str">
        <f>VLOOKUP(B801,TrialDesign!$E$2:$J$1147,6,FALSE)</f>
        <v>Full_16h</v>
      </c>
      <c r="K801">
        <v>2</v>
      </c>
      <c r="M801">
        <v>10</v>
      </c>
      <c r="O801">
        <v>470</v>
      </c>
      <c r="S801">
        <v>16</v>
      </c>
      <c r="V801">
        <v>4</v>
      </c>
      <c r="W801">
        <f>VLOOKUP(H801&amp;"_"&amp;M801+1,'Leaf lengths'!$J$6:$Q$104,VLOOKUP(F801,'Leaf lengths'!$S$1:$T$6,2,FALSE),FALSE)</f>
        <v>181.25</v>
      </c>
      <c r="X801">
        <f t="shared" si="32"/>
        <v>0</v>
      </c>
      <c r="Y801">
        <f t="shared" si="33"/>
        <v>10</v>
      </c>
      <c r="Z801">
        <f t="shared" si="30"/>
        <v>26</v>
      </c>
      <c r="AD801" t="str">
        <f t="shared" si="34"/>
        <v>FLN</v>
      </c>
      <c r="AE801">
        <v>10</v>
      </c>
    </row>
    <row r="802" spans="1:31" ht="15" hidden="1" customHeight="1" x14ac:dyDescent="0.3">
      <c r="A802" t="s">
        <v>416</v>
      </c>
      <c r="B802">
        <f t="shared" si="31"/>
        <v>300006</v>
      </c>
      <c r="C802">
        <v>6</v>
      </c>
      <c r="D802">
        <f>VLOOKUP($B802,TrialDesign!$E$2:$I$1147,5,FALSE)</f>
        <v>16</v>
      </c>
      <c r="E802" t="str">
        <f>VLOOKUP($B802,TrialDesign!$E$2:$I$1147,3,FALSE)</f>
        <v>Full</v>
      </c>
      <c r="F802" t="str">
        <f>VLOOKUP($B802,TrialDesign!$E$2:$I$1147,4,FALSE)</f>
        <v>BattenWinter</v>
      </c>
      <c r="G802" s="1">
        <v>41843</v>
      </c>
      <c r="H802" s="1" t="str">
        <f>VLOOKUP(B802,TrialDesign!$E$2:$J$1147,6,FALSE)</f>
        <v>Full_16h</v>
      </c>
      <c r="K802">
        <v>3</v>
      </c>
      <c r="M802">
        <v>8</v>
      </c>
      <c r="O802">
        <v>360</v>
      </c>
      <c r="S802">
        <v>12</v>
      </c>
      <c r="V802">
        <v>3</v>
      </c>
      <c r="W802">
        <f>VLOOKUP(H802&amp;"_"&amp;M802+1,'Leaf lengths'!$J$6:$Q$104,VLOOKUP(F802,'Leaf lengths'!$S$1:$T$6,2,FALSE),FALSE)</f>
        <v>181.25</v>
      </c>
      <c r="X802">
        <f t="shared" si="32"/>
        <v>0</v>
      </c>
      <c r="Y802">
        <f t="shared" si="33"/>
        <v>8</v>
      </c>
      <c r="Z802">
        <f t="shared" si="30"/>
        <v>20</v>
      </c>
      <c r="AD802" t="str">
        <f t="shared" si="34"/>
        <v>FLN</v>
      </c>
      <c r="AE802">
        <v>8</v>
      </c>
    </row>
    <row r="803" spans="1:31" ht="15" hidden="1" customHeight="1" x14ac:dyDescent="0.3">
      <c r="A803" t="s">
        <v>416</v>
      </c>
      <c r="B803">
        <f t="shared" si="31"/>
        <v>300011</v>
      </c>
      <c r="C803">
        <v>11</v>
      </c>
      <c r="D803">
        <f>VLOOKUP($B803,TrialDesign!$E$2:$I$1147,5,FALSE)</f>
        <v>16</v>
      </c>
      <c r="E803" t="str">
        <f>VLOOKUP($B803,TrialDesign!$E$2:$I$1147,3,FALSE)</f>
        <v>Full</v>
      </c>
      <c r="F803" t="str">
        <f>VLOOKUP($B803,TrialDesign!$E$2:$I$1147,4,FALSE)</f>
        <v>BattenWinter</v>
      </c>
      <c r="G803" s="1">
        <v>41843</v>
      </c>
      <c r="H803" s="1" t="str">
        <f>VLOOKUP(B803,TrialDesign!$E$2:$J$1147,6,FALSE)</f>
        <v>Full_16h</v>
      </c>
      <c r="J803">
        <v>11</v>
      </c>
      <c r="K803">
        <v>1</v>
      </c>
      <c r="M803">
        <v>9</v>
      </c>
      <c r="O803">
        <v>405</v>
      </c>
      <c r="S803">
        <v>14</v>
      </c>
      <c r="V803">
        <v>3</v>
      </c>
      <c r="W803">
        <f>VLOOKUP(H803&amp;"_"&amp;M803+1,'Leaf lengths'!$J$6:$Q$104,VLOOKUP(F803,'Leaf lengths'!$S$1:$T$6,2,FALSE),FALSE)</f>
        <v>181.25</v>
      </c>
      <c r="X803">
        <f t="shared" si="32"/>
        <v>0</v>
      </c>
      <c r="Y803">
        <f t="shared" si="33"/>
        <v>9</v>
      </c>
      <c r="Z803">
        <f t="shared" si="30"/>
        <v>23</v>
      </c>
      <c r="AD803" t="str">
        <f t="shared" si="34"/>
        <v>FLN</v>
      </c>
      <c r="AE803">
        <v>9</v>
      </c>
    </row>
    <row r="804" spans="1:31" ht="15" hidden="1" customHeight="1" x14ac:dyDescent="0.3">
      <c r="A804" t="s">
        <v>416</v>
      </c>
      <c r="B804">
        <f t="shared" si="31"/>
        <v>300011</v>
      </c>
      <c r="C804">
        <v>11</v>
      </c>
      <c r="D804">
        <f>VLOOKUP($B804,TrialDesign!$E$2:$I$1147,5,FALSE)</f>
        <v>16</v>
      </c>
      <c r="E804" t="str">
        <f>VLOOKUP($B804,TrialDesign!$E$2:$I$1147,3,FALSE)</f>
        <v>Full</v>
      </c>
      <c r="F804" t="str">
        <f>VLOOKUP($B804,TrialDesign!$E$2:$I$1147,4,FALSE)</f>
        <v>BattenWinter</v>
      </c>
      <c r="G804" s="1">
        <v>41843</v>
      </c>
      <c r="H804" s="1" t="str">
        <f>VLOOKUP(B804,TrialDesign!$E$2:$J$1147,6,FALSE)</f>
        <v>Full_16h</v>
      </c>
      <c r="K804">
        <v>2</v>
      </c>
      <c r="M804">
        <v>8</v>
      </c>
      <c r="O804">
        <v>375</v>
      </c>
      <c r="S804">
        <v>15</v>
      </c>
      <c r="V804">
        <v>3</v>
      </c>
      <c r="W804">
        <f>VLOOKUP(H804&amp;"_"&amp;M804+1,'Leaf lengths'!$J$6:$Q$104,VLOOKUP(F804,'Leaf lengths'!$S$1:$T$6,2,FALSE),FALSE)</f>
        <v>181.25</v>
      </c>
      <c r="X804">
        <f t="shared" si="32"/>
        <v>0</v>
      </c>
      <c r="Y804">
        <f t="shared" si="33"/>
        <v>8</v>
      </c>
      <c r="Z804">
        <f t="shared" si="30"/>
        <v>23</v>
      </c>
      <c r="AD804" t="str">
        <f t="shared" si="34"/>
        <v>FLN</v>
      </c>
      <c r="AE804">
        <v>8</v>
      </c>
    </row>
    <row r="805" spans="1:31" ht="15" hidden="1" customHeight="1" x14ac:dyDescent="0.3">
      <c r="A805" t="s">
        <v>416</v>
      </c>
      <c r="B805">
        <f t="shared" si="31"/>
        <v>300011</v>
      </c>
      <c r="C805">
        <v>11</v>
      </c>
      <c r="D805">
        <f>VLOOKUP($B805,TrialDesign!$E$2:$I$1147,5,FALSE)</f>
        <v>16</v>
      </c>
      <c r="E805" t="str">
        <f>VLOOKUP($B805,TrialDesign!$E$2:$I$1147,3,FALSE)</f>
        <v>Full</v>
      </c>
      <c r="F805" t="str">
        <f>VLOOKUP($B805,TrialDesign!$E$2:$I$1147,4,FALSE)</f>
        <v>BattenWinter</v>
      </c>
      <c r="G805" s="1">
        <v>41843</v>
      </c>
      <c r="H805" s="1" t="str">
        <f>VLOOKUP(B805,TrialDesign!$E$2:$J$1147,6,FALSE)</f>
        <v>Full_16h</v>
      </c>
      <c r="K805">
        <v>3</v>
      </c>
      <c r="M805">
        <v>8</v>
      </c>
      <c r="O805">
        <v>370</v>
      </c>
      <c r="S805">
        <v>14</v>
      </c>
      <c r="V805">
        <v>3</v>
      </c>
      <c r="W805">
        <f>VLOOKUP(H805&amp;"_"&amp;M805+1,'Leaf lengths'!$J$6:$Q$104,VLOOKUP(F805,'Leaf lengths'!$S$1:$T$6,2,FALSE),FALSE)</f>
        <v>181.25</v>
      </c>
      <c r="X805">
        <f t="shared" si="32"/>
        <v>0</v>
      </c>
      <c r="Y805">
        <f t="shared" si="33"/>
        <v>8</v>
      </c>
      <c r="Z805">
        <f t="shared" si="30"/>
        <v>22</v>
      </c>
      <c r="AD805" t="str">
        <f t="shared" si="34"/>
        <v>FLN</v>
      </c>
      <c r="AE805">
        <v>8</v>
      </c>
    </row>
    <row r="806" spans="1:31" ht="15" hidden="1" customHeight="1" x14ac:dyDescent="0.3">
      <c r="A806" t="s">
        <v>416</v>
      </c>
      <c r="B806">
        <f t="shared" si="31"/>
        <v>300011</v>
      </c>
      <c r="C806">
        <v>11</v>
      </c>
      <c r="D806">
        <f>VLOOKUP($B806,TrialDesign!$E$2:$I$1147,5,FALSE)</f>
        <v>16</v>
      </c>
      <c r="E806" t="str">
        <f>VLOOKUP($B806,TrialDesign!$E$2:$I$1147,3,FALSE)</f>
        <v>Full</v>
      </c>
      <c r="F806" t="str">
        <f>VLOOKUP($B806,TrialDesign!$E$2:$I$1147,4,FALSE)</f>
        <v>BattenWinter</v>
      </c>
      <c r="G806" s="1">
        <v>41843</v>
      </c>
      <c r="H806" s="1" t="str">
        <f>VLOOKUP(B806,TrialDesign!$E$2:$J$1147,6,FALSE)</f>
        <v>Full_16h</v>
      </c>
      <c r="K806">
        <v>4</v>
      </c>
      <c r="M806">
        <v>8</v>
      </c>
      <c r="O806">
        <v>390</v>
      </c>
      <c r="S806">
        <v>14</v>
      </c>
      <c r="V806">
        <v>3</v>
      </c>
      <c r="W806">
        <f>VLOOKUP(H806&amp;"_"&amp;M806+1,'Leaf lengths'!$J$6:$Q$104,VLOOKUP(F806,'Leaf lengths'!$S$1:$T$6,2,FALSE),FALSE)</f>
        <v>181.25</v>
      </c>
      <c r="X806">
        <f t="shared" si="32"/>
        <v>0</v>
      </c>
      <c r="Y806">
        <f t="shared" si="33"/>
        <v>8</v>
      </c>
      <c r="Z806">
        <f t="shared" si="30"/>
        <v>22</v>
      </c>
      <c r="AD806" t="str">
        <f t="shared" si="34"/>
        <v>FLN</v>
      </c>
      <c r="AE806">
        <v>8</v>
      </c>
    </row>
    <row r="807" spans="1:31" ht="15" hidden="1" customHeight="1" x14ac:dyDescent="0.3">
      <c r="A807" t="s">
        <v>416</v>
      </c>
      <c r="B807">
        <f t="shared" si="31"/>
        <v>300070</v>
      </c>
      <c r="C807">
        <v>70</v>
      </c>
      <c r="D807">
        <f>VLOOKUP($B807,TrialDesign!$E$2:$I$1147,5,FALSE)</f>
        <v>16</v>
      </c>
      <c r="E807" t="str">
        <f>VLOOKUP($B807,TrialDesign!$E$2:$I$1147,3,FALSE)</f>
        <v>Full</v>
      </c>
      <c r="F807" t="str">
        <f>VLOOKUP($B807,TrialDesign!$E$2:$I$1147,4,FALSE)</f>
        <v>BattenWinter</v>
      </c>
      <c r="G807" s="1">
        <v>41843</v>
      </c>
      <c r="H807" s="1" t="str">
        <f>VLOOKUP(B807,TrialDesign!$E$2:$J$1147,6,FALSE)</f>
        <v>Full_16h</v>
      </c>
      <c r="J807">
        <v>70</v>
      </c>
      <c r="K807">
        <v>1</v>
      </c>
      <c r="M807">
        <v>8</v>
      </c>
      <c r="O807">
        <v>350</v>
      </c>
      <c r="S807">
        <v>14</v>
      </c>
      <c r="V807">
        <v>3</v>
      </c>
      <c r="W807">
        <f>VLOOKUP(H807&amp;"_"&amp;M807+1,'Leaf lengths'!$J$6:$Q$104,VLOOKUP(F807,'Leaf lengths'!$S$1:$T$6,2,FALSE),FALSE)</f>
        <v>181.25</v>
      </c>
      <c r="X807">
        <f t="shared" si="32"/>
        <v>0</v>
      </c>
      <c r="Y807">
        <f t="shared" si="33"/>
        <v>8</v>
      </c>
      <c r="Z807">
        <f t="shared" si="30"/>
        <v>22</v>
      </c>
      <c r="AD807" t="str">
        <f t="shared" si="34"/>
        <v>FLN</v>
      </c>
      <c r="AE807">
        <v>8</v>
      </c>
    </row>
    <row r="808" spans="1:31" ht="15" hidden="1" customHeight="1" x14ac:dyDescent="0.3">
      <c r="A808" t="s">
        <v>416</v>
      </c>
      <c r="B808">
        <f t="shared" si="31"/>
        <v>300070</v>
      </c>
      <c r="C808">
        <v>70</v>
      </c>
      <c r="D808">
        <f>VLOOKUP($B808,TrialDesign!$E$2:$I$1147,5,FALSE)</f>
        <v>16</v>
      </c>
      <c r="E808" t="str">
        <f>VLOOKUP($B808,TrialDesign!$E$2:$I$1147,3,FALSE)</f>
        <v>Full</v>
      </c>
      <c r="F808" t="str">
        <f>VLOOKUP($B808,TrialDesign!$E$2:$I$1147,4,FALSE)</f>
        <v>BattenWinter</v>
      </c>
      <c r="G808" s="1">
        <v>41843</v>
      </c>
      <c r="H808" s="1" t="str">
        <f>VLOOKUP(B808,TrialDesign!$E$2:$J$1147,6,FALSE)</f>
        <v>Full_16h</v>
      </c>
      <c r="K808">
        <v>2</v>
      </c>
      <c r="M808">
        <v>8</v>
      </c>
      <c r="O808">
        <v>360</v>
      </c>
      <c r="S808">
        <v>14</v>
      </c>
      <c r="V808">
        <v>3</v>
      </c>
      <c r="W808">
        <f>VLOOKUP(H808&amp;"_"&amp;M808+1,'Leaf lengths'!$J$6:$Q$104,VLOOKUP(F808,'Leaf lengths'!$S$1:$T$6,2,FALSE),FALSE)</f>
        <v>181.25</v>
      </c>
      <c r="X808">
        <f t="shared" si="32"/>
        <v>0</v>
      </c>
      <c r="Y808">
        <f t="shared" si="33"/>
        <v>8</v>
      </c>
      <c r="Z808">
        <f t="shared" si="30"/>
        <v>22</v>
      </c>
      <c r="AD808" t="str">
        <f t="shared" si="34"/>
        <v>FLN</v>
      </c>
      <c r="AE808">
        <v>8</v>
      </c>
    </row>
    <row r="809" spans="1:31" ht="15" hidden="1" customHeight="1" x14ac:dyDescent="0.3">
      <c r="A809" t="s">
        <v>416</v>
      </c>
      <c r="B809">
        <f t="shared" si="31"/>
        <v>300070</v>
      </c>
      <c r="C809">
        <v>70</v>
      </c>
      <c r="D809">
        <f>VLOOKUP($B809,TrialDesign!$E$2:$I$1147,5,FALSE)</f>
        <v>16</v>
      </c>
      <c r="E809" t="str">
        <f>VLOOKUP($B809,TrialDesign!$E$2:$I$1147,3,FALSE)</f>
        <v>Full</v>
      </c>
      <c r="F809" t="str">
        <f>VLOOKUP($B809,TrialDesign!$E$2:$I$1147,4,FALSE)</f>
        <v>BattenWinter</v>
      </c>
      <c r="G809" s="1">
        <v>41843</v>
      </c>
      <c r="H809" s="1" t="str">
        <f>VLOOKUP(B809,TrialDesign!$E$2:$J$1147,6,FALSE)</f>
        <v>Full_16h</v>
      </c>
      <c r="K809">
        <v>3</v>
      </c>
      <c r="M809">
        <v>9</v>
      </c>
      <c r="O809">
        <v>365</v>
      </c>
      <c r="S809">
        <v>12</v>
      </c>
      <c r="V809">
        <v>4</v>
      </c>
      <c r="W809">
        <f>VLOOKUP(H809&amp;"_"&amp;M809+1,'Leaf lengths'!$J$6:$Q$104,VLOOKUP(F809,'Leaf lengths'!$S$1:$T$6,2,FALSE),FALSE)</f>
        <v>181.25</v>
      </c>
      <c r="X809">
        <f t="shared" si="32"/>
        <v>0</v>
      </c>
      <c r="Y809">
        <f t="shared" si="33"/>
        <v>9</v>
      </c>
      <c r="Z809">
        <f t="shared" si="30"/>
        <v>21</v>
      </c>
      <c r="AD809" t="str">
        <f t="shared" si="34"/>
        <v>FLN</v>
      </c>
      <c r="AE809">
        <v>9</v>
      </c>
    </row>
    <row r="810" spans="1:31" ht="15" hidden="1" customHeight="1" x14ac:dyDescent="0.3">
      <c r="A810" t="s">
        <v>416</v>
      </c>
      <c r="B810">
        <f t="shared" si="31"/>
        <v>300111</v>
      </c>
      <c r="C810">
        <v>111</v>
      </c>
      <c r="D810">
        <f>VLOOKUP($B810,TrialDesign!$E$2:$I$1147,5,FALSE)</f>
        <v>16</v>
      </c>
      <c r="E810" t="str">
        <f>VLOOKUP($B810,TrialDesign!$E$2:$I$1147,3,FALSE)</f>
        <v>Full</v>
      </c>
      <c r="F810" t="str">
        <f>VLOOKUP($B810,TrialDesign!$E$2:$I$1147,4,FALSE)</f>
        <v>BattenWinter</v>
      </c>
      <c r="G810" s="1">
        <v>41843</v>
      </c>
      <c r="H810" s="1" t="str">
        <f>VLOOKUP(B810,TrialDesign!$E$2:$J$1147,6,FALSE)</f>
        <v>Full_16h</v>
      </c>
      <c r="J810">
        <v>111</v>
      </c>
      <c r="K810">
        <v>1</v>
      </c>
      <c r="M810">
        <v>8</v>
      </c>
      <c r="O810">
        <v>400</v>
      </c>
      <c r="S810">
        <v>13</v>
      </c>
      <c r="V810">
        <v>4</v>
      </c>
      <c r="W810">
        <f>VLOOKUP(H810&amp;"_"&amp;M810+1,'Leaf lengths'!$J$6:$Q$104,VLOOKUP(F810,'Leaf lengths'!$S$1:$T$6,2,FALSE),FALSE)</f>
        <v>181.25</v>
      </c>
      <c r="X810">
        <f t="shared" si="32"/>
        <v>0</v>
      </c>
      <c r="Y810">
        <f t="shared" si="33"/>
        <v>8</v>
      </c>
      <c r="Z810">
        <f t="shared" si="30"/>
        <v>21</v>
      </c>
      <c r="AD810" t="str">
        <f t="shared" si="34"/>
        <v>FLN</v>
      </c>
      <c r="AE810">
        <v>8</v>
      </c>
    </row>
    <row r="811" spans="1:31" ht="15" hidden="1" customHeight="1" x14ac:dyDescent="0.3">
      <c r="A811" t="s">
        <v>416</v>
      </c>
      <c r="B811">
        <f t="shared" si="31"/>
        <v>300111</v>
      </c>
      <c r="C811">
        <v>111</v>
      </c>
      <c r="D811">
        <f>VLOOKUP($B811,TrialDesign!$E$2:$I$1147,5,FALSE)</f>
        <v>16</v>
      </c>
      <c r="E811" t="str">
        <f>VLOOKUP($B811,TrialDesign!$E$2:$I$1147,3,FALSE)</f>
        <v>Full</v>
      </c>
      <c r="F811" t="str">
        <f>VLOOKUP($B811,TrialDesign!$E$2:$I$1147,4,FALSE)</f>
        <v>BattenWinter</v>
      </c>
      <c r="G811" s="1">
        <v>41843</v>
      </c>
      <c r="H811" s="1" t="str">
        <f>VLOOKUP(B811,TrialDesign!$E$2:$J$1147,6,FALSE)</f>
        <v>Full_16h</v>
      </c>
      <c r="K811">
        <v>2</v>
      </c>
      <c r="M811">
        <v>8</v>
      </c>
      <c r="O811">
        <v>395</v>
      </c>
      <c r="S811">
        <v>14</v>
      </c>
      <c r="V811">
        <v>3</v>
      </c>
      <c r="W811">
        <f>VLOOKUP(H811&amp;"_"&amp;M811+1,'Leaf lengths'!$J$6:$Q$104,VLOOKUP(F811,'Leaf lengths'!$S$1:$T$6,2,FALSE),FALSE)</f>
        <v>181.25</v>
      </c>
      <c r="X811">
        <f t="shared" si="32"/>
        <v>0</v>
      </c>
      <c r="Y811">
        <f t="shared" si="33"/>
        <v>8</v>
      </c>
      <c r="Z811">
        <f t="shared" si="30"/>
        <v>22</v>
      </c>
      <c r="AD811" t="str">
        <f t="shared" si="34"/>
        <v>FLN</v>
      </c>
      <c r="AE811">
        <v>8</v>
      </c>
    </row>
    <row r="812" spans="1:31" ht="15" hidden="1" customHeight="1" x14ac:dyDescent="0.3">
      <c r="A812" t="s">
        <v>416</v>
      </c>
      <c r="B812">
        <f t="shared" si="31"/>
        <v>300111</v>
      </c>
      <c r="C812">
        <v>111</v>
      </c>
      <c r="D812">
        <f>VLOOKUP($B812,TrialDesign!$E$2:$I$1147,5,FALSE)</f>
        <v>16</v>
      </c>
      <c r="E812" t="str">
        <f>VLOOKUP($B812,TrialDesign!$E$2:$I$1147,3,FALSE)</f>
        <v>Full</v>
      </c>
      <c r="F812" t="str">
        <f>VLOOKUP($B812,TrialDesign!$E$2:$I$1147,4,FALSE)</f>
        <v>BattenWinter</v>
      </c>
      <c r="G812" s="1">
        <v>41843</v>
      </c>
      <c r="H812" s="1" t="str">
        <f>VLOOKUP(B812,TrialDesign!$E$2:$J$1147,6,FALSE)</f>
        <v>Full_16h</v>
      </c>
      <c r="K812">
        <v>3</v>
      </c>
      <c r="M812">
        <v>8</v>
      </c>
      <c r="O812">
        <v>420</v>
      </c>
      <c r="S812">
        <v>15</v>
      </c>
      <c r="V812">
        <v>3</v>
      </c>
      <c r="W812">
        <f>VLOOKUP(H812&amp;"_"&amp;M812+1,'Leaf lengths'!$J$6:$Q$104,VLOOKUP(F812,'Leaf lengths'!$S$1:$T$6,2,FALSE),FALSE)</f>
        <v>181.25</v>
      </c>
      <c r="X812">
        <f t="shared" si="32"/>
        <v>0</v>
      </c>
      <c r="Y812">
        <f t="shared" si="33"/>
        <v>8</v>
      </c>
      <c r="Z812">
        <f t="shared" si="30"/>
        <v>23</v>
      </c>
      <c r="AD812" t="str">
        <f t="shared" si="34"/>
        <v>FLN</v>
      </c>
      <c r="AE812">
        <v>8</v>
      </c>
    </row>
    <row r="813" spans="1:31" ht="15" hidden="1" customHeight="1" x14ac:dyDescent="0.3">
      <c r="A813" t="s">
        <v>416</v>
      </c>
      <c r="B813">
        <f t="shared" si="31"/>
        <v>300113</v>
      </c>
      <c r="C813">
        <v>113</v>
      </c>
      <c r="D813">
        <f>VLOOKUP($B813,TrialDesign!$E$2:$I$1147,5,FALSE)</f>
        <v>16</v>
      </c>
      <c r="E813" t="str">
        <f>VLOOKUP($B813,TrialDesign!$E$2:$I$1147,3,FALSE)</f>
        <v>Full</v>
      </c>
      <c r="F813" t="str">
        <f>VLOOKUP($B813,TrialDesign!$E$2:$I$1147,4,FALSE)</f>
        <v>BattenWinter</v>
      </c>
      <c r="G813" s="1">
        <v>41843</v>
      </c>
      <c r="H813" s="1" t="str">
        <f>VLOOKUP(B813,TrialDesign!$E$2:$J$1147,6,FALSE)</f>
        <v>Full_16h</v>
      </c>
      <c r="I813" s="1">
        <v>41843</v>
      </c>
      <c r="J813">
        <v>113</v>
      </c>
      <c r="K813">
        <v>1</v>
      </c>
      <c r="M813">
        <v>9</v>
      </c>
      <c r="O813">
        <v>425</v>
      </c>
      <c r="S813">
        <v>14</v>
      </c>
      <c r="V813">
        <v>4</v>
      </c>
      <c r="W813">
        <f>VLOOKUP(H813&amp;"_"&amp;M813+1,'Leaf lengths'!$J$6:$Q$104,VLOOKUP(F813,'Leaf lengths'!$S$1:$T$6,2,FALSE),FALSE)</f>
        <v>181.25</v>
      </c>
      <c r="X813">
        <f t="shared" si="32"/>
        <v>0</v>
      </c>
      <c r="Y813">
        <f t="shared" si="33"/>
        <v>9</v>
      </c>
      <c r="Z813">
        <f t="shared" si="30"/>
        <v>23</v>
      </c>
      <c r="AD813" t="str">
        <f t="shared" si="34"/>
        <v>FLN</v>
      </c>
      <c r="AE813">
        <v>9</v>
      </c>
    </row>
    <row r="814" spans="1:31" ht="15" hidden="1" customHeight="1" x14ac:dyDescent="0.3">
      <c r="A814" t="s">
        <v>416</v>
      </c>
      <c r="B814">
        <f t="shared" si="31"/>
        <v>300113</v>
      </c>
      <c r="C814">
        <v>113</v>
      </c>
      <c r="D814">
        <f>VLOOKUP($B814,TrialDesign!$E$2:$I$1147,5,FALSE)</f>
        <v>16</v>
      </c>
      <c r="E814" t="str">
        <f>VLOOKUP($B814,TrialDesign!$E$2:$I$1147,3,FALSE)</f>
        <v>Full</v>
      </c>
      <c r="F814" t="str">
        <f>VLOOKUP($B814,TrialDesign!$E$2:$I$1147,4,FALSE)</f>
        <v>BattenWinter</v>
      </c>
      <c r="G814" s="1">
        <v>41843</v>
      </c>
      <c r="H814" s="1" t="str">
        <f>VLOOKUP(B814,TrialDesign!$E$2:$J$1147,6,FALSE)</f>
        <v>Full_16h</v>
      </c>
      <c r="K814">
        <v>2</v>
      </c>
      <c r="M814">
        <v>7</v>
      </c>
      <c r="O814">
        <v>365</v>
      </c>
      <c r="S814">
        <v>12</v>
      </c>
      <c r="V814">
        <v>3</v>
      </c>
      <c r="W814">
        <f>VLOOKUP(H814&amp;"_"&amp;M814+1,'Leaf lengths'!$J$6:$Q$104,VLOOKUP(F814,'Leaf lengths'!$S$1:$T$6,2,FALSE),FALSE)</f>
        <v>181.25</v>
      </c>
      <c r="X814">
        <f t="shared" si="32"/>
        <v>0</v>
      </c>
      <c r="Y814">
        <f t="shared" si="33"/>
        <v>7</v>
      </c>
      <c r="Z814">
        <f t="shared" si="30"/>
        <v>19</v>
      </c>
      <c r="AD814" t="str">
        <f t="shared" si="34"/>
        <v>FLN</v>
      </c>
      <c r="AE814">
        <v>7</v>
      </c>
    </row>
    <row r="815" spans="1:31" ht="15" hidden="1" customHeight="1" x14ac:dyDescent="0.3">
      <c r="A815" t="s">
        <v>416</v>
      </c>
      <c r="B815">
        <f t="shared" si="31"/>
        <v>300181</v>
      </c>
      <c r="C815">
        <v>181</v>
      </c>
      <c r="D815">
        <f>VLOOKUP($B815,TrialDesign!$E$2:$I$1147,5,FALSE)</f>
        <v>16</v>
      </c>
      <c r="E815" t="str">
        <f>VLOOKUP($B815,TrialDesign!$E$2:$I$1147,3,FALSE)</f>
        <v>Full</v>
      </c>
      <c r="F815" t="str">
        <f>VLOOKUP($B815,TrialDesign!$E$2:$I$1147,4,FALSE)</f>
        <v>BattenWinter</v>
      </c>
      <c r="G815" s="1">
        <v>41843</v>
      </c>
      <c r="H815" s="1" t="str">
        <f>VLOOKUP(B815,TrialDesign!$E$2:$J$1147,6,FALSE)</f>
        <v>Full_16h</v>
      </c>
      <c r="J815">
        <v>181</v>
      </c>
      <c r="K815">
        <v>1</v>
      </c>
      <c r="M815">
        <v>9</v>
      </c>
      <c r="O815">
        <v>435</v>
      </c>
      <c r="S815">
        <v>15</v>
      </c>
      <c r="V815">
        <v>4</v>
      </c>
      <c r="W815">
        <f>VLOOKUP(H815&amp;"_"&amp;M815+1,'Leaf lengths'!$J$6:$Q$104,VLOOKUP(F815,'Leaf lengths'!$S$1:$T$6,2,FALSE),FALSE)</f>
        <v>181.25</v>
      </c>
      <c r="X815">
        <f t="shared" si="32"/>
        <v>0</v>
      </c>
      <c r="Y815">
        <f t="shared" si="33"/>
        <v>9</v>
      </c>
      <c r="Z815">
        <f t="shared" si="30"/>
        <v>24</v>
      </c>
      <c r="AD815" t="str">
        <f t="shared" si="34"/>
        <v>FLN</v>
      </c>
      <c r="AE815">
        <v>9</v>
      </c>
    </row>
    <row r="816" spans="1:31" ht="15" hidden="1" customHeight="1" x14ac:dyDescent="0.3">
      <c r="A816" t="s">
        <v>416</v>
      </c>
      <c r="B816">
        <f t="shared" si="31"/>
        <v>300181</v>
      </c>
      <c r="C816">
        <v>181</v>
      </c>
      <c r="D816">
        <f>VLOOKUP($B816,TrialDesign!$E$2:$I$1147,5,FALSE)</f>
        <v>16</v>
      </c>
      <c r="E816" t="str">
        <f>VLOOKUP($B816,TrialDesign!$E$2:$I$1147,3,FALSE)</f>
        <v>Full</v>
      </c>
      <c r="F816" t="str">
        <f>VLOOKUP($B816,TrialDesign!$E$2:$I$1147,4,FALSE)</f>
        <v>BattenWinter</v>
      </c>
      <c r="G816" s="1">
        <v>41843</v>
      </c>
      <c r="H816" s="1" t="str">
        <f>VLOOKUP(B816,TrialDesign!$E$2:$J$1147,6,FALSE)</f>
        <v>Full_16h</v>
      </c>
      <c r="K816">
        <v>2</v>
      </c>
      <c r="M816">
        <v>7</v>
      </c>
      <c r="O816">
        <v>400</v>
      </c>
      <c r="S816">
        <v>14</v>
      </c>
      <c r="V816">
        <v>3</v>
      </c>
      <c r="W816">
        <f>VLOOKUP(H816&amp;"_"&amp;M816+1,'Leaf lengths'!$J$6:$Q$104,VLOOKUP(F816,'Leaf lengths'!$S$1:$T$6,2,FALSE),FALSE)</f>
        <v>181.25</v>
      </c>
      <c r="X816">
        <f t="shared" si="32"/>
        <v>0</v>
      </c>
      <c r="Y816">
        <f t="shared" si="33"/>
        <v>7</v>
      </c>
      <c r="Z816">
        <f t="shared" si="30"/>
        <v>21</v>
      </c>
      <c r="AD816" t="str">
        <f t="shared" si="34"/>
        <v>FLN</v>
      </c>
      <c r="AE816">
        <v>7</v>
      </c>
    </row>
    <row r="817" spans="1:31" ht="15" hidden="1" customHeight="1" x14ac:dyDescent="0.3">
      <c r="A817" t="s">
        <v>416</v>
      </c>
      <c r="B817">
        <f t="shared" si="31"/>
        <v>300181</v>
      </c>
      <c r="C817">
        <v>181</v>
      </c>
      <c r="D817">
        <f>VLOOKUP($B817,TrialDesign!$E$2:$I$1147,5,FALSE)</f>
        <v>16</v>
      </c>
      <c r="E817" t="str">
        <f>VLOOKUP($B817,TrialDesign!$E$2:$I$1147,3,FALSE)</f>
        <v>Full</v>
      </c>
      <c r="F817" t="str">
        <f>VLOOKUP($B817,TrialDesign!$E$2:$I$1147,4,FALSE)</f>
        <v>BattenWinter</v>
      </c>
      <c r="G817" s="1">
        <v>41843</v>
      </c>
      <c r="H817" s="1" t="str">
        <f>VLOOKUP(B817,TrialDesign!$E$2:$J$1147,6,FALSE)</f>
        <v>Full_16h</v>
      </c>
      <c r="K817">
        <v>3</v>
      </c>
      <c r="M817">
        <v>7</v>
      </c>
      <c r="O817">
        <v>400</v>
      </c>
      <c r="S817">
        <v>13</v>
      </c>
      <c r="V817">
        <v>3</v>
      </c>
      <c r="W817">
        <f>VLOOKUP(H817&amp;"_"&amp;M817+1,'Leaf lengths'!$J$6:$Q$104,VLOOKUP(F817,'Leaf lengths'!$S$1:$T$6,2,FALSE),FALSE)</f>
        <v>181.25</v>
      </c>
      <c r="X817">
        <f t="shared" si="32"/>
        <v>0</v>
      </c>
      <c r="Y817">
        <f t="shared" si="33"/>
        <v>7</v>
      </c>
      <c r="Z817">
        <f t="shared" si="30"/>
        <v>20</v>
      </c>
      <c r="AD817" t="str">
        <f t="shared" si="34"/>
        <v>FLN</v>
      </c>
      <c r="AE817">
        <v>7</v>
      </c>
    </row>
    <row r="818" spans="1:31" ht="15" hidden="1" customHeight="1" x14ac:dyDescent="0.3">
      <c r="A818" t="s">
        <v>416</v>
      </c>
      <c r="B818">
        <f t="shared" si="31"/>
        <v>300181</v>
      </c>
      <c r="C818">
        <v>181</v>
      </c>
      <c r="D818">
        <f>VLOOKUP($B818,TrialDesign!$E$2:$I$1147,5,FALSE)</f>
        <v>16</v>
      </c>
      <c r="E818" t="str">
        <f>VLOOKUP($B818,TrialDesign!$E$2:$I$1147,3,FALSE)</f>
        <v>Full</v>
      </c>
      <c r="F818" t="str">
        <f>VLOOKUP($B818,TrialDesign!$E$2:$I$1147,4,FALSE)</f>
        <v>BattenWinter</v>
      </c>
      <c r="G818" s="1">
        <v>41843</v>
      </c>
      <c r="H818" s="1" t="str">
        <f>VLOOKUP(B818,TrialDesign!$E$2:$J$1147,6,FALSE)</f>
        <v>Full_16h</v>
      </c>
      <c r="K818">
        <v>4</v>
      </c>
      <c r="M818">
        <v>8</v>
      </c>
      <c r="O818">
        <v>410</v>
      </c>
      <c r="S818">
        <v>13</v>
      </c>
      <c r="V818">
        <v>4</v>
      </c>
      <c r="W818">
        <f>VLOOKUP(H818&amp;"_"&amp;M818+1,'Leaf lengths'!$J$6:$Q$104,VLOOKUP(F818,'Leaf lengths'!$S$1:$T$6,2,FALSE),FALSE)</f>
        <v>181.25</v>
      </c>
      <c r="X818">
        <f t="shared" si="32"/>
        <v>0</v>
      </c>
      <c r="Y818">
        <f t="shared" si="33"/>
        <v>8</v>
      </c>
      <c r="Z818">
        <f t="shared" ref="Z818:Z881" si="35">IF(S818="","",SUM(M818+R818+S818))</f>
        <v>21</v>
      </c>
      <c r="AD818" t="str">
        <f t="shared" si="34"/>
        <v>FLN</v>
      </c>
      <c r="AE818">
        <v>8</v>
      </c>
    </row>
    <row r="819" spans="1:31" ht="15" hidden="1" customHeight="1" x14ac:dyDescent="0.3">
      <c r="A819" t="s">
        <v>416</v>
      </c>
      <c r="B819">
        <f t="shared" si="31"/>
        <v>300181</v>
      </c>
      <c r="C819">
        <v>181</v>
      </c>
      <c r="D819">
        <f>VLOOKUP($B819,TrialDesign!$E$2:$I$1147,5,FALSE)</f>
        <v>16</v>
      </c>
      <c r="E819" t="str">
        <f>VLOOKUP($B819,TrialDesign!$E$2:$I$1147,3,FALSE)</f>
        <v>Full</v>
      </c>
      <c r="F819" t="str">
        <f>VLOOKUP($B819,TrialDesign!$E$2:$I$1147,4,FALSE)</f>
        <v>BattenWinter</v>
      </c>
      <c r="G819" s="1">
        <v>41843</v>
      </c>
      <c r="H819" s="1" t="str">
        <f>VLOOKUP(B819,TrialDesign!$E$2:$J$1147,6,FALSE)</f>
        <v>Full_16h</v>
      </c>
      <c r="K819">
        <v>5</v>
      </c>
      <c r="M819">
        <v>8</v>
      </c>
      <c r="O819">
        <v>345</v>
      </c>
      <c r="S819">
        <v>11</v>
      </c>
      <c r="V819">
        <v>4</v>
      </c>
      <c r="W819">
        <f>VLOOKUP(H819&amp;"_"&amp;M819+1,'Leaf lengths'!$J$6:$Q$104,VLOOKUP(F819,'Leaf lengths'!$S$1:$T$6,2,FALSE),FALSE)</f>
        <v>181.25</v>
      </c>
      <c r="X819">
        <f t="shared" si="32"/>
        <v>0</v>
      </c>
      <c r="Y819">
        <f t="shared" si="33"/>
        <v>8</v>
      </c>
      <c r="Z819">
        <f t="shared" si="35"/>
        <v>19</v>
      </c>
      <c r="AD819" t="str">
        <f t="shared" si="34"/>
        <v>FLN</v>
      </c>
      <c r="AE819">
        <v>8</v>
      </c>
    </row>
    <row r="820" spans="1:31" ht="15" hidden="1" customHeight="1" x14ac:dyDescent="0.3">
      <c r="A820" t="s">
        <v>416</v>
      </c>
      <c r="B820">
        <f t="shared" si="31"/>
        <v>300234</v>
      </c>
      <c r="C820">
        <v>234</v>
      </c>
      <c r="D820">
        <f>VLOOKUP($B820,TrialDesign!$E$2:$I$1147,5,FALSE)</f>
        <v>16</v>
      </c>
      <c r="E820" t="str">
        <f>VLOOKUP($B820,TrialDesign!$E$2:$I$1147,3,FALSE)</f>
        <v>Full</v>
      </c>
      <c r="F820" t="str">
        <f>VLOOKUP($B820,TrialDesign!$E$2:$I$1147,4,FALSE)</f>
        <v>BattenWinter</v>
      </c>
      <c r="G820" s="1">
        <v>41843</v>
      </c>
      <c r="H820" s="1" t="str">
        <f>VLOOKUP(B820,TrialDesign!$E$2:$J$1147,6,FALSE)</f>
        <v>Full_16h</v>
      </c>
      <c r="J820">
        <v>234</v>
      </c>
      <c r="K820">
        <v>1</v>
      </c>
      <c r="M820">
        <v>8</v>
      </c>
      <c r="O820">
        <v>395</v>
      </c>
      <c r="S820">
        <v>15</v>
      </c>
      <c r="V820">
        <v>3</v>
      </c>
      <c r="W820">
        <f>VLOOKUP(H820&amp;"_"&amp;M820+1,'Leaf lengths'!$J$6:$Q$104,VLOOKUP(F820,'Leaf lengths'!$S$1:$T$6,2,FALSE),FALSE)</f>
        <v>181.25</v>
      </c>
      <c r="X820">
        <f t="shared" si="32"/>
        <v>0</v>
      </c>
      <c r="Y820">
        <f t="shared" si="33"/>
        <v>8</v>
      </c>
      <c r="Z820">
        <f t="shared" si="35"/>
        <v>23</v>
      </c>
      <c r="AD820" t="str">
        <f t="shared" si="34"/>
        <v>FLN</v>
      </c>
      <c r="AE820">
        <v>8</v>
      </c>
    </row>
    <row r="821" spans="1:31" ht="15" hidden="1" customHeight="1" x14ac:dyDescent="0.3">
      <c r="A821" t="s">
        <v>416</v>
      </c>
      <c r="B821">
        <f t="shared" ref="B821:B884" si="36">300000+C821</f>
        <v>300234</v>
      </c>
      <c r="C821">
        <v>234</v>
      </c>
      <c r="D821">
        <f>VLOOKUP($B821,TrialDesign!$E$2:$I$1147,5,FALSE)</f>
        <v>16</v>
      </c>
      <c r="E821" t="str">
        <f>VLOOKUP($B821,TrialDesign!$E$2:$I$1147,3,FALSE)</f>
        <v>Full</v>
      </c>
      <c r="F821" t="str">
        <f>VLOOKUP($B821,TrialDesign!$E$2:$I$1147,4,FALSE)</f>
        <v>BattenWinter</v>
      </c>
      <c r="G821" s="1">
        <v>41843</v>
      </c>
      <c r="H821" s="1" t="str">
        <f>VLOOKUP(B821,TrialDesign!$E$2:$J$1147,6,FALSE)</f>
        <v>Full_16h</v>
      </c>
      <c r="K821">
        <v>2</v>
      </c>
      <c r="M821">
        <v>9</v>
      </c>
      <c r="O821">
        <v>415</v>
      </c>
      <c r="S821">
        <v>14</v>
      </c>
      <c r="V821">
        <v>3</v>
      </c>
      <c r="W821">
        <f>VLOOKUP(H821&amp;"_"&amp;M821+1,'Leaf lengths'!$J$6:$Q$104,VLOOKUP(F821,'Leaf lengths'!$S$1:$T$6,2,FALSE),FALSE)</f>
        <v>181.25</v>
      </c>
      <c r="X821">
        <f t="shared" ref="X821:X884" si="37">IF(OR(N821="",M821=N821),0,Q821/W821)</f>
        <v>0</v>
      </c>
      <c r="Y821">
        <f t="shared" si="33"/>
        <v>9</v>
      </c>
      <c r="Z821">
        <f t="shared" si="35"/>
        <v>23</v>
      </c>
      <c r="AD821" t="str">
        <f t="shared" si="34"/>
        <v>FLN</v>
      </c>
      <c r="AE821">
        <v>9</v>
      </c>
    </row>
    <row r="822" spans="1:31" ht="15" hidden="1" customHeight="1" x14ac:dyDescent="0.3">
      <c r="A822" t="s">
        <v>416</v>
      </c>
      <c r="B822">
        <f t="shared" si="36"/>
        <v>300234</v>
      </c>
      <c r="C822">
        <v>234</v>
      </c>
      <c r="D822">
        <f>VLOOKUP($B822,TrialDesign!$E$2:$I$1147,5,FALSE)</f>
        <v>16</v>
      </c>
      <c r="E822" t="str">
        <f>VLOOKUP($B822,TrialDesign!$E$2:$I$1147,3,FALSE)</f>
        <v>Full</v>
      </c>
      <c r="F822" t="str">
        <f>VLOOKUP($B822,TrialDesign!$E$2:$I$1147,4,FALSE)</f>
        <v>BattenWinter</v>
      </c>
      <c r="G822" s="1">
        <v>41843</v>
      </c>
      <c r="H822" s="1" t="str">
        <f>VLOOKUP(B822,TrialDesign!$E$2:$J$1147,6,FALSE)</f>
        <v>Full_16h</v>
      </c>
      <c r="K822">
        <v>3</v>
      </c>
      <c r="M822">
        <v>10</v>
      </c>
      <c r="O822">
        <v>380</v>
      </c>
      <c r="S822">
        <v>13</v>
      </c>
      <c r="V822">
        <v>3</v>
      </c>
      <c r="W822">
        <f>VLOOKUP(H822&amp;"_"&amp;M822+1,'Leaf lengths'!$J$6:$Q$104,VLOOKUP(F822,'Leaf lengths'!$S$1:$T$6,2,FALSE),FALSE)</f>
        <v>181.25</v>
      </c>
      <c r="X822">
        <f t="shared" si="37"/>
        <v>0</v>
      </c>
      <c r="Y822">
        <f t="shared" ref="Y822:Y885" si="38">X822+M822</f>
        <v>10</v>
      </c>
      <c r="Z822">
        <f t="shared" si="35"/>
        <v>23</v>
      </c>
      <c r="AD822" t="str">
        <f t="shared" si="34"/>
        <v>FLN</v>
      </c>
      <c r="AE822">
        <v>10</v>
      </c>
    </row>
    <row r="823" spans="1:31" ht="15" hidden="1" customHeight="1" x14ac:dyDescent="0.3">
      <c r="A823" t="s">
        <v>416</v>
      </c>
      <c r="B823">
        <f t="shared" si="36"/>
        <v>300234</v>
      </c>
      <c r="C823">
        <v>234</v>
      </c>
      <c r="D823">
        <f>VLOOKUP($B823,TrialDesign!$E$2:$I$1147,5,FALSE)</f>
        <v>16</v>
      </c>
      <c r="E823" t="str">
        <f>VLOOKUP($B823,TrialDesign!$E$2:$I$1147,3,FALSE)</f>
        <v>Full</v>
      </c>
      <c r="F823" t="str">
        <f>VLOOKUP($B823,TrialDesign!$E$2:$I$1147,4,FALSE)</f>
        <v>BattenWinter</v>
      </c>
      <c r="G823" s="1">
        <v>41843</v>
      </c>
      <c r="H823" s="1" t="str">
        <f>VLOOKUP(B823,TrialDesign!$E$2:$J$1147,6,FALSE)</f>
        <v>Full_16h</v>
      </c>
      <c r="K823">
        <v>4</v>
      </c>
      <c r="M823">
        <v>7</v>
      </c>
      <c r="O823">
        <v>360</v>
      </c>
      <c r="S823">
        <v>13</v>
      </c>
      <c r="V823">
        <v>3</v>
      </c>
      <c r="W823">
        <f>VLOOKUP(H823&amp;"_"&amp;M823+1,'Leaf lengths'!$J$6:$Q$104,VLOOKUP(F823,'Leaf lengths'!$S$1:$T$6,2,FALSE),FALSE)</f>
        <v>181.25</v>
      </c>
      <c r="X823">
        <f t="shared" si="37"/>
        <v>0</v>
      </c>
      <c r="Y823">
        <f t="shared" si="38"/>
        <v>7</v>
      </c>
      <c r="Z823">
        <f t="shared" si="35"/>
        <v>20</v>
      </c>
      <c r="AD823" t="str">
        <f t="shared" si="34"/>
        <v>FLN</v>
      </c>
      <c r="AE823">
        <v>7</v>
      </c>
    </row>
    <row r="824" spans="1:31" ht="15" hidden="1" customHeight="1" x14ac:dyDescent="0.3">
      <c r="A824" t="s">
        <v>416</v>
      </c>
      <c r="B824">
        <f t="shared" si="36"/>
        <v>300234</v>
      </c>
      <c r="C824">
        <v>234</v>
      </c>
      <c r="D824">
        <f>VLOOKUP($B824,TrialDesign!$E$2:$I$1147,5,FALSE)</f>
        <v>16</v>
      </c>
      <c r="E824" t="str">
        <f>VLOOKUP($B824,TrialDesign!$E$2:$I$1147,3,FALSE)</f>
        <v>Full</v>
      </c>
      <c r="F824" t="str">
        <f>VLOOKUP($B824,TrialDesign!$E$2:$I$1147,4,FALSE)</f>
        <v>BattenWinter</v>
      </c>
      <c r="G824" s="1">
        <v>41843</v>
      </c>
      <c r="H824" s="1" t="str">
        <f>VLOOKUP(B824,TrialDesign!$E$2:$J$1147,6,FALSE)</f>
        <v>Full_16h</v>
      </c>
      <c r="K824">
        <v>5</v>
      </c>
      <c r="M824">
        <v>8</v>
      </c>
      <c r="O824">
        <v>320</v>
      </c>
      <c r="S824">
        <v>10</v>
      </c>
      <c r="V824">
        <v>3</v>
      </c>
      <c r="W824">
        <f>VLOOKUP(H824&amp;"_"&amp;M824+1,'Leaf lengths'!$J$6:$Q$104,VLOOKUP(F824,'Leaf lengths'!$S$1:$T$6,2,FALSE),FALSE)</f>
        <v>181.25</v>
      </c>
      <c r="X824">
        <f t="shared" si="37"/>
        <v>0</v>
      </c>
      <c r="Y824">
        <f t="shared" si="38"/>
        <v>8</v>
      </c>
      <c r="Z824">
        <f t="shared" si="35"/>
        <v>18</v>
      </c>
      <c r="AD824" t="str">
        <f t="shared" si="34"/>
        <v>FLN</v>
      </c>
      <c r="AE824">
        <v>8</v>
      </c>
    </row>
    <row r="825" spans="1:31" ht="15" hidden="1" customHeight="1" x14ac:dyDescent="0.3">
      <c r="A825" t="s">
        <v>416</v>
      </c>
      <c r="B825">
        <f t="shared" si="36"/>
        <v>300236</v>
      </c>
      <c r="C825">
        <v>236</v>
      </c>
      <c r="D825">
        <f>VLOOKUP($B825,TrialDesign!$E$2:$I$1147,5,FALSE)</f>
        <v>16</v>
      </c>
      <c r="E825" t="str">
        <f>VLOOKUP($B825,TrialDesign!$E$2:$I$1147,3,FALSE)</f>
        <v>Full</v>
      </c>
      <c r="F825" t="str">
        <f>VLOOKUP($B825,TrialDesign!$E$2:$I$1147,4,FALSE)</f>
        <v>BattenWinter</v>
      </c>
      <c r="G825" s="1">
        <v>41843</v>
      </c>
      <c r="H825" s="1" t="str">
        <f>VLOOKUP(B825,TrialDesign!$E$2:$J$1147,6,FALSE)</f>
        <v>Full_16h</v>
      </c>
      <c r="J825">
        <v>236</v>
      </c>
      <c r="K825">
        <v>1</v>
      </c>
      <c r="M825">
        <v>8</v>
      </c>
      <c r="O825">
        <v>405</v>
      </c>
      <c r="S825">
        <v>15</v>
      </c>
      <c r="V825">
        <v>3</v>
      </c>
      <c r="W825">
        <f>VLOOKUP(H825&amp;"_"&amp;M825+1,'Leaf lengths'!$J$6:$Q$104,VLOOKUP(F825,'Leaf lengths'!$S$1:$T$6,2,FALSE),FALSE)</f>
        <v>181.25</v>
      </c>
      <c r="X825">
        <f t="shared" si="37"/>
        <v>0</v>
      </c>
      <c r="Y825">
        <f t="shared" si="38"/>
        <v>8</v>
      </c>
      <c r="Z825">
        <f t="shared" si="35"/>
        <v>23</v>
      </c>
      <c r="AD825" t="str">
        <f t="shared" si="34"/>
        <v>FLN</v>
      </c>
      <c r="AE825">
        <v>8</v>
      </c>
    </row>
    <row r="826" spans="1:31" ht="15" hidden="1" customHeight="1" x14ac:dyDescent="0.3">
      <c r="A826" t="s">
        <v>416</v>
      </c>
      <c r="B826">
        <f t="shared" si="36"/>
        <v>300236</v>
      </c>
      <c r="C826">
        <v>236</v>
      </c>
      <c r="D826">
        <f>VLOOKUP($B826,TrialDesign!$E$2:$I$1147,5,FALSE)</f>
        <v>16</v>
      </c>
      <c r="E826" t="str">
        <f>VLOOKUP($B826,TrialDesign!$E$2:$I$1147,3,FALSE)</f>
        <v>Full</v>
      </c>
      <c r="F826" t="str">
        <f>VLOOKUP($B826,TrialDesign!$E$2:$I$1147,4,FALSE)</f>
        <v>BattenWinter</v>
      </c>
      <c r="G826" s="1">
        <v>41843</v>
      </c>
      <c r="H826" s="1" t="str">
        <f>VLOOKUP(B826,TrialDesign!$E$2:$J$1147,6,FALSE)</f>
        <v>Full_16h</v>
      </c>
      <c r="K826">
        <v>2</v>
      </c>
      <c r="M826">
        <v>8</v>
      </c>
      <c r="O826">
        <v>400</v>
      </c>
      <c r="S826">
        <v>14</v>
      </c>
      <c r="V826">
        <v>3</v>
      </c>
      <c r="W826">
        <f>VLOOKUP(H826&amp;"_"&amp;M826+1,'Leaf lengths'!$J$6:$Q$104,VLOOKUP(F826,'Leaf lengths'!$S$1:$T$6,2,FALSE),FALSE)</f>
        <v>181.25</v>
      </c>
      <c r="X826">
        <f t="shared" si="37"/>
        <v>0</v>
      </c>
      <c r="Y826">
        <f t="shared" si="38"/>
        <v>8</v>
      </c>
      <c r="Z826">
        <f t="shared" si="35"/>
        <v>22</v>
      </c>
      <c r="AD826" t="str">
        <f t="shared" si="34"/>
        <v>FLN</v>
      </c>
      <c r="AE826">
        <v>8</v>
      </c>
    </row>
    <row r="827" spans="1:31" ht="15" hidden="1" customHeight="1" x14ac:dyDescent="0.3">
      <c r="A827" t="s">
        <v>416</v>
      </c>
      <c r="B827">
        <f t="shared" si="36"/>
        <v>300236</v>
      </c>
      <c r="C827">
        <v>236</v>
      </c>
      <c r="D827">
        <f>VLOOKUP($B827,TrialDesign!$E$2:$I$1147,5,FALSE)</f>
        <v>16</v>
      </c>
      <c r="E827" t="str">
        <f>VLOOKUP($B827,TrialDesign!$E$2:$I$1147,3,FALSE)</f>
        <v>Full</v>
      </c>
      <c r="F827" t="str">
        <f>VLOOKUP($B827,TrialDesign!$E$2:$I$1147,4,FALSE)</f>
        <v>BattenWinter</v>
      </c>
      <c r="G827" s="1">
        <v>41843</v>
      </c>
      <c r="H827" s="1" t="str">
        <f>VLOOKUP(B827,TrialDesign!$E$2:$J$1147,6,FALSE)</f>
        <v>Full_16h</v>
      </c>
      <c r="K827">
        <v>3</v>
      </c>
      <c r="M827">
        <v>8</v>
      </c>
      <c r="O827">
        <v>330</v>
      </c>
      <c r="S827">
        <v>11</v>
      </c>
      <c r="V827">
        <v>3</v>
      </c>
      <c r="W827">
        <f>VLOOKUP(H827&amp;"_"&amp;M827+1,'Leaf lengths'!$J$6:$Q$104,VLOOKUP(F827,'Leaf lengths'!$S$1:$T$6,2,FALSE),FALSE)</f>
        <v>181.25</v>
      </c>
      <c r="X827">
        <f t="shared" si="37"/>
        <v>0</v>
      </c>
      <c r="Y827">
        <f t="shared" si="38"/>
        <v>8</v>
      </c>
      <c r="Z827">
        <f t="shared" si="35"/>
        <v>19</v>
      </c>
      <c r="AD827" t="str">
        <f t="shared" si="34"/>
        <v>FLN</v>
      </c>
      <c r="AE827">
        <v>8</v>
      </c>
    </row>
    <row r="828" spans="1:31" ht="15" hidden="1" customHeight="1" x14ac:dyDescent="0.3">
      <c r="A828" t="s">
        <v>416</v>
      </c>
      <c r="B828">
        <f t="shared" si="36"/>
        <v>300236</v>
      </c>
      <c r="C828">
        <v>236</v>
      </c>
      <c r="D828">
        <f>VLOOKUP($B828,TrialDesign!$E$2:$I$1147,5,FALSE)</f>
        <v>16</v>
      </c>
      <c r="E828" t="str">
        <f>VLOOKUP($B828,TrialDesign!$E$2:$I$1147,3,FALSE)</f>
        <v>Full</v>
      </c>
      <c r="F828" t="str">
        <f>VLOOKUP($B828,TrialDesign!$E$2:$I$1147,4,FALSE)</f>
        <v>BattenWinter</v>
      </c>
      <c r="G828" s="1">
        <v>41843</v>
      </c>
      <c r="H828" s="1" t="str">
        <f>VLOOKUP(B828,TrialDesign!$E$2:$J$1147,6,FALSE)</f>
        <v>Full_16h</v>
      </c>
      <c r="K828">
        <v>4</v>
      </c>
      <c r="M828">
        <v>8</v>
      </c>
      <c r="O828">
        <v>320</v>
      </c>
      <c r="S828">
        <v>10</v>
      </c>
      <c r="V828">
        <v>3</v>
      </c>
      <c r="W828">
        <f>VLOOKUP(H828&amp;"_"&amp;M828+1,'Leaf lengths'!$J$6:$Q$104,VLOOKUP(F828,'Leaf lengths'!$S$1:$T$6,2,FALSE),FALSE)</f>
        <v>181.25</v>
      </c>
      <c r="X828">
        <f t="shared" si="37"/>
        <v>0</v>
      </c>
      <c r="Y828">
        <f t="shared" si="38"/>
        <v>8</v>
      </c>
      <c r="Z828">
        <f t="shared" si="35"/>
        <v>18</v>
      </c>
      <c r="AD828" t="str">
        <f t="shared" si="34"/>
        <v>FLN</v>
      </c>
      <c r="AE828">
        <v>8</v>
      </c>
    </row>
    <row r="829" spans="1:31" ht="15" hidden="1" customHeight="1" x14ac:dyDescent="0.3">
      <c r="A829" t="s">
        <v>416</v>
      </c>
      <c r="B829">
        <f t="shared" si="36"/>
        <v>300259</v>
      </c>
      <c r="C829">
        <v>259</v>
      </c>
      <c r="D829">
        <f>VLOOKUP($B829,TrialDesign!$E$2:$I$1147,5,FALSE)</f>
        <v>16</v>
      </c>
      <c r="E829" t="str">
        <f>VLOOKUP($B829,TrialDesign!$E$2:$I$1147,3,FALSE)</f>
        <v>Full</v>
      </c>
      <c r="F829" t="str">
        <f>VLOOKUP($B829,TrialDesign!$E$2:$I$1147,4,FALSE)</f>
        <v>BattenWinter</v>
      </c>
      <c r="G829" s="1">
        <v>41843</v>
      </c>
      <c r="H829" s="1" t="str">
        <f>VLOOKUP(B829,TrialDesign!$E$2:$J$1147,6,FALSE)</f>
        <v>Full_16h</v>
      </c>
      <c r="J829">
        <v>259</v>
      </c>
      <c r="K829">
        <v>1</v>
      </c>
      <c r="M829">
        <v>9</v>
      </c>
      <c r="O829">
        <v>400</v>
      </c>
      <c r="S829">
        <v>14</v>
      </c>
      <c r="V829">
        <v>3</v>
      </c>
      <c r="W829">
        <f>VLOOKUP(H829&amp;"_"&amp;M829+1,'Leaf lengths'!$J$6:$Q$104,VLOOKUP(F829,'Leaf lengths'!$S$1:$T$6,2,FALSE),FALSE)</f>
        <v>181.25</v>
      </c>
      <c r="X829">
        <f t="shared" si="37"/>
        <v>0</v>
      </c>
      <c r="Y829">
        <f t="shared" si="38"/>
        <v>9</v>
      </c>
      <c r="Z829">
        <f t="shared" si="35"/>
        <v>23</v>
      </c>
      <c r="AD829" t="str">
        <f t="shared" si="34"/>
        <v>FLN</v>
      </c>
      <c r="AE829">
        <v>9</v>
      </c>
    </row>
    <row r="830" spans="1:31" ht="15" hidden="1" customHeight="1" x14ac:dyDescent="0.3">
      <c r="A830" t="s">
        <v>416</v>
      </c>
      <c r="B830">
        <f t="shared" si="36"/>
        <v>300259</v>
      </c>
      <c r="C830">
        <v>259</v>
      </c>
      <c r="D830">
        <f>VLOOKUP($B830,TrialDesign!$E$2:$I$1147,5,FALSE)</f>
        <v>16</v>
      </c>
      <c r="E830" t="str">
        <f>VLOOKUP($B830,TrialDesign!$E$2:$I$1147,3,FALSE)</f>
        <v>Full</v>
      </c>
      <c r="F830" t="str">
        <f>VLOOKUP($B830,TrialDesign!$E$2:$I$1147,4,FALSE)</f>
        <v>BattenWinter</v>
      </c>
      <c r="G830" s="1">
        <v>41843</v>
      </c>
      <c r="H830" s="1" t="str">
        <f>VLOOKUP(B830,TrialDesign!$E$2:$J$1147,6,FALSE)</f>
        <v>Full_16h</v>
      </c>
      <c r="K830">
        <v>2</v>
      </c>
      <c r="M830">
        <v>9</v>
      </c>
      <c r="O830">
        <v>365</v>
      </c>
      <c r="S830">
        <v>14</v>
      </c>
      <c r="V830">
        <v>3</v>
      </c>
      <c r="W830">
        <f>VLOOKUP(H830&amp;"_"&amp;M830+1,'Leaf lengths'!$J$6:$Q$104,VLOOKUP(F830,'Leaf lengths'!$S$1:$T$6,2,FALSE),FALSE)</f>
        <v>181.25</v>
      </c>
      <c r="X830">
        <f t="shared" si="37"/>
        <v>0</v>
      </c>
      <c r="Y830">
        <f t="shared" si="38"/>
        <v>9</v>
      </c>
      <c r="Z830">
        <f t="shared" si="35"/>
        <v>23</v>
      </c>
      <c r="AD830" t="str">
        <f t="shared" si="34"/>
        <v>FLN</v>
      </c>
      <c r="AE830">
        <v>9</v>
      </c>
    </row>
    <row r="831" spans="1:31" ht="15" hidden="1" customHeight="1" x14ac:dyDescent="0.3">
      <c r="A831" t="s">
        <v>416</v>
      </c>
      <c r="B831">
        <f t="shared" si="36"/>
        <v>300259</v>
      </c>
      <c r="C831">
        <v>259</v>
      </c>
      <c r="D831">
        <f>VLOOKUP($B831,TrialDesign!$E$2:$I$1147,5,FALSE)</f>
        <v>16</v>
      </c>
      <c r="E831" t="str">
        <f>VLOOKUP($B831,TrialDesign!$E$2:$I$1147,3,FALSE)</f>
        <v>Full</v>
      </c>
      <c r="F831" t="str">
        <f>VLOOKUP($B831,TrialDesign!$E$2:$I$1147,4,FALSE)</f>
        <v>BattenWinter</v>
      </c>
      <c r="G831" s="1">
        <v>41843</v>
      </c>
      <c r="H831" s="1" t="str">
        <f>VLOOKUP(B831,TrialDesign!$E$2:$J$1147,6,FALSE)</f>
        <v>Full_16h</v>
      </c>
      <c r="K831">
        <v>3</v>
      </c>
      <c r="M831">
        <v>9</v>
      </c>
      <c r="O831">
        <v>375</v>
      </c>
      <c r="S831">
        <v>14</v>
      </c>
      <c r="V831">
        <v>4</v>
      </c>
      <c r="W831">
        <f>VLOOKUP(H831&amp;"_"&amp;M831+1,'Leaf lengths'!$J$6:$Q$104,VLOOKUP(F831,'Leaf lengths'!$S$1:$T$6,2,FALSE),FALSE)</f>
        <v>181.25</v>
      </c>
      <c r="X831">
        <f t="shared" si="37"/>
        <v>0</v>
      </c>
      <c r="Y831">
        <f t="shared" si="38"/>
        <v>9</v>
      </c>
      <c r="Z831">
        <f t="shared" si="35"/>
        <v>23</v>
      </c>
      <c r="AD831" t="str">
        <f t="shared" si="34"/>
        <v>FLN</v>
      </c>
      <c r="AE831">
        <v>9</v>
      </c>
    </row>
    <row r="832" spans="1:31" ht="15" hidden="1" customHeight="1" x14ac:dyDescent="0.3">
      <c r="A832" t="s">
        <v>416</v>
      </c>
      <c r="B832">
        <f t="shared" si="36"/>
        <v>300259</v>
      </c>
      <c r="C832">
        <v>259</v>
      </c>
      <c r="D832">
        <f>VLOOKUP($B832,TrialDesign!$E$2:$I$1147,5,FALSE)</f>
        <v>16</v>
      </c>
      <c r="E832" t="str">
        <f>VLOOKUP($B832,TrialDesign!$E$2:$I$1147,3,FALSE)</f>
        <v>Full</v>
      </c>
      <c r="F832" t="str">
        <f>VLOOKUP($B832,TrialDesign!$E$2:$I$1147,4,FALSE)</f>
        <v>BattenWinter</v>
      </c>
      <c r="G832" s="1">
        <v>41843</v>
      </c>
      <c r="H832" s="1" t="str">
        <f>VLOOKUP(B832,TrialDesign!$E$2:$J$1147,6,FALSE)</f>
        <v>Full_16h</v>
      </c>
      <c r="K832">
        <v>4</v>
      </c>
      <c r="M832">
        <v>9</v>
      </c>
      <c r="O832">
        <v>375</v>
      </c>
      <c r="S832">
        <v>12</v>
      </c>
      <c r="V832">
        <v>4</v>
      </c>
      <c r="W832">
        <f>VLOOKUP(H832&amp;"_"&amp;M832+1,'Leaf lengths'!$J$6:$Q$104,VLOOKUP(F832,'Leaf lengths'!$S$1:$T$6,2,FALSE),FALSE)</f>
        <v>181.25</v>
      </c>
      <c r="X832">
        <f t="shared" si="37"/>
        <v>0</v>
      </c>
      <c r="Y832">
        <f t="shared" si="38"/>
        <v>9</v>
      </c>
      <c r="Z832">
        <f t="shared" si="35"/>
        <v>21</v>
      </c>
      <c r="AD832" t="str">
        <f t="shared" si="34"/>
        <v>FLN</v>
      </c>
      <c r="AE832">
        <v>9</v>
      </c>
    </row>
    <row r="833" spans="1:31" ht="15" hidden="1" customHeight="1" x14ac:dyDescent="0.3">
      <c r="A833" t="s">
        <v>416</v>
      </c>
      <c r="B833">
        <f t="shared" si="36"/>
        <v>300045</v>
      </c>
      <c r="C833">
        <v>45</v>
      </c>
      <c r="D833">
        <f>VLOOKUP($B833,TrialDesign!$E$2:$I$1147,5,FALSE)</f>
        <v>16</v>
      </c>
      <c r="E833" t="str">
        <f>VLOOKUP($B833,TrialDesign!$E$2:$I$1147,3,FALSE)</f>
        <v>Full</v>
      </c>
      <c r="F833" t="str">
        <f>VLOOKUP($B833,TrialDesign!$E$2:$I$1147,4,FALSE)</f>
        <v>CRWT153</v>
      </c>
      <c r="G833" s="1">
        <v>41775</v>
      </c>
      <c r="H833" s="1" t="str">
        <f>VLOOKUP(B833,TrialDesign!$E$2:$J$1147,6,FALSE)</f>
        <v>Full_16h</v>
      </c>
      <c r="J833">
        <v>45</v>
      </c>
      <c r="K833">
        <v>1</v>
      </c>
      <c r="L833">
        <v>1</v>
      </c>
      <c r="M833">
        <v>2</v>
      </c>
      <c r="N833">
        <v>3</v>
      </c>
      <c r="O833">
        <v>47</v>
      </c>
      <c r="Q833">
        <v>149</v>
      </c>
      <c r="R833">
        <v>4</v>
      </c>
      <c r="S833">
        <v>2</v>
      </c>
      <c r="T833">
        <v>0</v>
      </c>
      <c r="U833" t="s">
        <v>71</v>
      </c>
      <c r="W833">
        <f>VLOOKUP(H833&amp;"_"&amp;M833+1,'Leaf lengths'!$J$6:$Q$104,VLOOKUP(F833,'Leaf lengths'!$S$1:$T$6,2,FALSE),FALSE)</f>
        <v>104</v>
      </c>
      <c r="X833">
        <f t="shared" si="37"/>
        <v>1.4326923076923077</v>
      </c>
      <c r="Y833">
        <f t="shared" si="38"/>
        <v>3.4326923076923075</v>
      </c>
      <c r="Z833">
        <f t="shared" si="35"/>
        <v>8</v>
      </c>
      <c r="AD833" t="str">
        <f t="shared" si="34"/>
        <v/>
      </c>
      <c r="AE833">
        <v>2</v>
      </c>
    </row>
    <row r="834" spans="1:31" ht="15" hidden="1" customHeight="1" x14ac:dyDescent="0.3">
      <c r="A834" t="s">
        <v>416</v>
      </c>
      <c r="B834">
        <f t="shared" si="36"/>
        <v>300045</v>
      </c>
      <c r="C834">
        <v>45</v>
      </c>
      <c r="D834">
        <f>VLOOKUP($B834,TrialDesign!$E$2:$I$1147,5,FALSE)</f>
        <v>16</v>
      </c>
      <c r="E834" t="str">
        <f>VLOOKUP($B834,TrialDesign!$E$2:$I$1147,3,FALSE)</f>
        <v>Full</v>
      </c>
      <c r="F834" t="str">
        <f>VLOOKUP($B834,TrialDesign!$E$2:$I$1147,4,FALSE)</f>
        <v>CRWT153</v>
      </c>
      <c r="G834" s="1">
        <v>41775</v>
      </c>
      <c r="H834" s="1" t="str">
        <f>VLOOKUP(B834,TrialDesign!$E$2:$J$1147,6,FALSE)</f>
        <v>Full_16h</v>
      </c>
      <c r="K834">
        <v>2</v>
      </c>
      <c r="L834">
        <v>0</v>
      </c>
      <c r="M834">
        <v>2</v>
      </c>
      <c r="N834">
        <v>3</v>
      </c>
      <c r="O834">
        <v>52</v>
      </c>
      <c r="P834">
        <v>149</v>
      </c>
      <c r="Q834">
        <v>153</v>
      </c>
      <c r="R834">
        <v>4</v>
      </c>
      <c r="S834">
        <v>3</v>
      </c>
      <c r="T834">
        <v>0</v>
      </c>
      <c r="U834" t="s">
        <v>71</v>
      </c>
      <c r="W834">
        <f>VLOOKUP(H834&amp;"_"&amp;M834+1,'Leaf lengths'!$J$6:$Q$104,VLOOKUP(F834,'Leaf lengths'!$S$1:$T$6,2,FALSE),FALSE)</f>
        <v>104</v>
      </c>
      <c r="X834">
        <f t="shared" si="37"/>
        <v>1.4711538461538463</v>
      </c>
      <c r="Y834">
        <f t="shared" si="38"/>
        <v>3.4711538461538463</v>
      </c>
      <c r="Z834">
        <f t="shared" si="35"/>
        <v>9</v>
      </c>
      <c r="AD834" t="str">
        <f t="shared" ref="AD834:AD897" si="39">IF(OR(M834=N834,N834=""),"FLN","")</f>
        <v/>
      </c>
      <c r="AE834">
        <v>2</v>
      </c>
    </row>
    <row r="835" spans="1:31" ht="15" hidden="1" customHeight="1" x14ac:dyDescent="0.3">
      <c r="A835" t="s">
        <v>416</v>
      </c>
      <c r="B835">
        <f t="shared" si="36"/>
        <v>300274</v>
      </c>
      <c r="C835">
        <v>274</v>
      </c>
      <c r="D835">
        <f>VLOOKUP($B835,TrialDesign!$E$2:$I$1147,5,FALSE)</f>
        <v>16</v>
      </c>
      <c r="E835" t="str">
        <f>VLOOKUP($B835,TrialDesign!$E$2:$I$1147,3,FALSE)</f>
        <v>Full</v>
      </c>
      <c r="F835" t="str">
        <f>VLOOKUP($B835,TrialDesign!$E$2:$I$1147,4,FALSE)</f>
        <v>CRWT153</v>
      </c>
      <c r="G835" s="1">
        <v>41775</v>
      </c>
      <c r="H835" s="1" t="str">
        <f>VLOOKUP(B835,TrialDesign!$E$2:$J$1147,6,FALSE)</f>
        <v>Full_16h</v>
      </c>
      <c r="J835">
        <v>274</v>
      </c>
      <c r="K835">
        <v>1</v>
      </c>
      <c r="L835">
        <v>1</v>
      </c>
      <c r="M835">
        <v>3</v>
      </c>
      <c r="N835">
        <v>4</v>
      </c>
      <c r="O835">
        <v>76</v>
      </c>
      <c r="Q835">
        <v>56</v>
      </c>
      <c r="R835">
        <v>3</v>
      </c>
      <c r="S835">
        <v>3</v>
      </c>
      <c r="T835">
        <v>0</v>
      </c>
      <c r="U835" t="s">
        <v>71</v>
      </c>
      <c r="W835">
        <f>VLOOKUP(H835&amp;"_"&amp;M835+1,'Leaf lengths'!$J$6:$Q$104,VLOOKUP(F835,'Leaf lengths'!$S$1:$T$6,2,FALSE),FALSE)</f>
        <v>191.25</v>
      </c>
      <c r="X835">
        <f t="shared" si="37"/>
        <v>0.29281045751633988</v>
      </c>
      <c r="Y835">
        <f t="shared" si="38"/>
        <v>3.2928104575163397</v>
      </c>
      <c r="Z835">
        <f t="shared" si="35"/>
        <v>9</v>
      </c>
      <c r="AD835" t="str">
        <f t="shared" si="39"/>
        <v/>
      </c>
      <c r="AE835">
        <v>3</v>
      </c>
    </row>
    <row r="836" spans="1:31" ht="15" hidden="1" customHeight="1" x14ac:dyDescent="0.3">
      <c r="A836" t="s">
        <v>416</v>
      </c>
      <c r="B836">
        <f t="shared" si="36"/>
        <v>300274</v>
      </c>
      <c r="C836">
        <v>274</v>
      </c>
      <c r="D836">
        <f>VLOOKUP($B836,TrialDesign!$E$2:$I$1147,5,FALSE)</f>
        <v>16</v>
      </c>
      <c r="E836" t="str">
        <f>VLOOKUP($B836,TrialDesign!$E$2:$I$1147,3,FALSE)</f>
        <v>Full</v>
      </c>
      <c r="F836" t="str">
        <f>VLOOKUP($B836,TrialDesign!$E$2:$I$1147,4,FALSE)</f>
        <v>CRWT153</v>
      </c>
      <c r="G836" s="1">
        <v>41775</v>
      </c>
      <c r="H836" s="1" t="str">
        <f>VLOOKUP(B836,TrialDesign!$E$2:$J$1147,6,FALSE)</f>
        <v>Full_16h</v>
      </c>
      <c r="K836">
        <v>2</v>
      </c>
      <c r="L836">
        <v>0</v>
      </c>
      <c r="M836">
        <v>2</v>
      </c>
      <c r="N836">
        <v>3</v>
      </c>
      <c r="O836">
        <v>51</v>
      </c>
      <c r="P836">
        <v>77</v>
      </c>
      <c r="Q836">
        <v>65</v>
      </c>
      <c r="R836">
        <v>3</v>
      </c>
      <c r="S836">
        <v>2</v>
      </c>
      <c r="T836">
        <v>0</v>
      </c>
      <c r="U836" t="s">
        <v>71</v>
      </c>
      <c r="W836">
        <f>VLOOKUP(H836&amp;"_"&amp;M836+1,'Leaf lengths'!$J$6:$Q$104,VLOOKUP(F836,'Leaf lengths'!$S$1:$T$6,2,FALSE),FALSE)</f>
        <v>104</v>
      </c>
      <c r="X836">
        <f t="shared" si="37"/>
        <v>0.625</v>
      </c>
      <c r="Y836">
        <f t="shared" si="38"/>
        <v>2.625</v>
      </c>
      <c r="Z836">
        <f t="shared" si="35"/>
        <v>7</v>
      </c>
      <c r="AD836" t="str">
        <f t="shared" si="39"/>
        <v/>
      </c>
      <c r="AE836">
        <v>2</v>
      </c>
    </row>
    <row r="837" spans="1:31" ht="15" hidden="1" customHeight="1" x14ac:dyDescent="0.3">
      <c r="A837" t="s">
        <v>416</v>
      </c>
      <c r="B837">
        <f t="shared" si="36"/>
        <v>300308</v>
      </c>
      <c r="C837">
        <v>308</v>
      </c>
      <c r="D837">
        <f>VLOOKUP($B837,TrialDesign!$E$2:$I$1147,5,FALSE)</f>
        <v>16</v>
      </c>
      <c r="E837" t="str">
        <f>VLOOKUP($B837,TrialDesign!$E$2:$I$1147,3,FALSE)</f>
        <v>Full</v>
      </c>
      <c r="F837" t="str">
        <f>VLOOKUP($B837,TrialDesign!$E$2:$I$1147,4,FALSE)</f>
        <v>CRWT153</v>
      </c>
      <c r="G837" s="1">
        <v>41775</v>
      </c>
      <c r="H837" s="1" t="str">
        <f>VLOOKUP(B837,TrialDesign!$E$2:$J$1147,6,FALSE)</f>
        <v>Full_16h</v>
      </c>
      <c r="J837">
        <v>308</v>
      </c>
      <c r="K837">
        <v>1</v>
      </c>
      <c r="L837">
        <v>0</v>
      </c>
      <c r="M837">
        <v>2</v>
      </c>
      <c r="N837">
        <v>3</v>
      </c>
      <c r="O837">
        <v>77</v>
      </c>
      <c r="Q837">
        <v>187</v>
      </c>
      <c r="R837">
        <v>4</v>
      </c>
      <c r="S837">
        <v>3</v>
      </c>
      <c r="T837">
        <v>0</v>
      </c>
      <c r="U837" t="s">
        <v>71</v>
      </c>
      <c r="W837">
        <f>VLOOKUP(H837&amp;"_"&amp;M837+1,'Leaf lengths'!$J$6:$Q$104,VLOOKUP(F837,'Leaf lengths'!$S$1:$T$6,2,FALSE),FALSE)</f>
        <v>104</v>
      </c>
      <c r="X837">
        <f t="shared" si="37"/>
        <v>1.7980769230769231</v>
      </c>
      <c r="Y837">
        <f t="shared" si="38"/>
        <v>3.7980769230769234</v>
      </c>
      <c r="Z837">
        <f t="shared" si="35"/>
        <v>9</v>
      </c>
      <c r="AD837" t="str">
        <f t="shared" si="39"/>
        <v/>
      </c>
      <c r="AE837">
        <v>2</v>
      </c>
    </row>
    <row r="838" spans="1:31" ht="15" hidden="1" customHeight="1" x14ac:dyDescent="0.3">
      <c r="A838" t="s">
        <v>416</v>
      </c>
      <c r="B838">
        <f t="shared" si="36"/>
        <v>300028</v>
      </c>
      <c r="C838">
        <v>28</v>
      </c>
      <c r="D838">
        <f>VLOOKUP($B838,TrialDesign!$E$2:$I$1147,5,FALSE)</f>
        <v>16</v>
      </c>
      <c r="E838" t="str">
        <f>VLOOKUP($B838,TrialDesign!$E$2:$I$1147,3,FALSE)</f>
        <v>Full</v>
      </c>
      <c r="F838" t="str">
        <f>VLOOKUP($B838,TrialDesign!$E$2:$I$1147,4,FALSE)</f>
        <v>CRWT153</v>
      </c>
      <c r="G838" s="1">
        <v>41782</v>
      </c>
      <c r="H838" s="1" t="str">
        <f>VLOOKUP(B838,TrialDesign!$E$2:$J$1147,6,FALSE)</f>
        <v>Full_16h</v>
      </c>
      <c r="J838">
        <v>28</v>
      </c>
      <c r="K838">
        <v>1</v>
      </c>
      <c r="L838">
        <v>0</v>
      </c>
      <c r="M838">
        <v>4</v>
      </c>
      <c r="N838">
        <v>5</v>
      </c>
      <c r="O838">
        <v>51</v>
      </c>
      <c r="Q838">
        <v>130</v>
      </c>
      <c r="R838">
        <v>3</v>
      </c>
      <c r="S838">
        <v>3</v>
      </c>
      <c r="U838" t="s">
        <v>71</v>
      </c>
      <c r="W838">
        <f>VLOOKUP(H838&amp;"_"&amp;M838+1,'Leaf lengths'!$J$6:$Q$104,VLOOKUP(F838,'Leaf lengths'!$S$1:$T$6,2,FALSE),FALSE)</f>
        <v>266.45454545454544</v>
      </c>
      <c r="X838">
        <f t="shared" si="37"/>
        <v>0.4878880928010918</v>
      </c>
      <c r="Y838">
        <f t="shared" si="38"/>
        <v>4.487888092801092</v>
      </c>
      <c r="Z838">
        <f t="shared" si="35"/>
        <v>10</v>
      </c>
      <c r="AD838" t="str">
        <f t="shared" si="39"/>
        <v/>
      </c>
      <c r="AE838">
        <v>4</v>
      </c>
    </row>
    <row r="839" spans="1:31" ht="15" hidden="1" customHeight="1" x14ac:dyDescent="0.3">
      <c r="A839" t="s">
        <v>416</v>
      </c>
      <c r="B839">
        <f t="shared" si="36"/>
        <v>300028</v>
      </c>
      <c r="C839">
        <v>28</v>
      </c>
      <c r="D839">
        <f>VLOOKUP($B839,TrialDesign!$E$2:$I$1147,5,FALSE)</f>
        <v>16</v>
      </c>
      <c r="E839" t="str">
        <f>VLOOKUP($B839,TrialDesign!$E$2:$I$1147,3,FALSE)</f>
        <v>Full</v>
      </c>
      <c r="F839" t="str">
        <f>VLOOKUP($B839,TrialDesign!$E$2:$I$1147,4,FALSE)</f>
        <v>CRWT153</v>
      </c>
      <c r="G839" s="1">
        <v>41782</v>
      </c>
      <c r="H839" s="1" t="str">
        <f>VLOOKUP(B839,TrialDesign!$E$2:$J$1147,6,FALSE)</f>
        <v>Full_16h</v>
      </c>
      <c r="K839">
        <v>2</v>
      </c>
      <c r="L839">
        <v>0</v>
      </c>
      <c r="M839">
        <v>4</v>
      </c>
      <c r="N839">
        <v>5</v>
      </c>
      <c r="O839">
        <v>50</v>
      </c>
      <c r="P839">
        <v>106</v>
      </c>
      <c r="Q839">
        <v>81</v>
      </c>
      <c r="R839">
        <v>3</v>
      </c>
      <c r="S839">
        <v>2</v>
      </c>
      <c r="U839" t="s">
        <v>71</v>
      </c>
      <c r="W839">
        <f>VLOOKUP(H839&amp;"_"&amp;M839+1,'Leaf lengths'!$J$6:$Q$104,VLOOKUP(F839,'Leaf lengths'!$S$1:$T$6,2,FALSE),FALSE)</f>
        <v>266.45454545454544</v>
      </c>
      <c r="X839">
        <f t="shared" si="37"/>
        <v>0.30399181166837258</v>
      </c>
      <c r="Y839">
        <f t="shared" si="38"/>
        <v>4.3039918116683724</v>
      </c>
      <c r="Z839">
        <f t="shared" si="35"/>
        <v>9</v>
      </c>
      <c r="AD839" t="str">
        <f t="shared" si="39"/>
        <v/>
      </c>
      <c r="AE839">
        <v>4</v>
      </c>
    </row>
    <row r="840" spans="1:31" ht="15" hidden="1" customHeight="1" x14ac:dyDescent="0.3">
      <c r="A840" t="s">
        <v>416</v>
      </c>
      <c r="B840">
        <f t="shared" si="36"/>
        <v>300067</v>
      </c>
      <c r="C840">
        <v>67</v>
      </c>
      <c r="D840">
        <f>VLOOKUP($B840,TrialDesign!$E$2:$I$1147,5,FALSE)</f>
        <v>16</v>
      </c>
      <c r="E840" t="str">
        <f>VLOOKUP($B840,TrialDesign!$E$2:$I$1147,3,FALSE)</f>
        <v>Full</v>
      </c>
      <c r="F840" t="str">
        <f>VLOOKUP($B840,TrialDesign!$E$2:$I$1147,4,FALSE)</f>
        <v>CRWT153</v>
      </c>
      <c r="G840" s="1">
        <v>41782</v>
      </c>
      <c r="H840" s="1" t="str">
        <f>VLOOKUP(B840,TrialDesign!$E$2:$J$1147,6,FALSE)</f>
        <v>Full_16h</v>
      </c>
      <c r="I840" s="10">
        <v>41782</v>
      </c>
      <c r="J840">
        <v>67</v>
      </c>
      <c r="K840">
        <v>1</v>
      </c>
      <c r="L840">
        <v>2</v>
      </c>
      <c r="M840">
        <v>4</v>
      </c>
      <c r="N840">
        <v>6</v>
      </c>
      <c r="O840">
        <v>58</v>
      </c>
      <c r="P840">
        <v>210</v>
      </c>
      <c r="Q840">
        <v>54</v>
      </c>
      <c r="R840">
        <v>4</v>
      </c>
      <c r="S840">
        <v>4</v>
      </c>
      <c r="U840" t="s">
        <v>71</v>
      </c>
      <c r="W840">
        <f>VLOOKUP(H840&amp;"_"&amp;M840+1,'Leaf lengths'!$J$6:$Q$104,VLOOKUP(F840,'Leaf lengths'!$S$1:$T$6,2,FALSE),FALSE)</f>
        <v>266.45454545454544</v>
      </c>
      <c r="X840">
        <f t="shared" si="37"/>
        <v>0.20266120777891505</v>
      </c>
      <c r="Y840">
        <f t="shared" si="38"/>
        <v>4.2026612077789149</v>
      </c>
      <c r="Z840">
        <f t="shared" si="35"/>
        <v>12</v>
      </c>
      <c r="AD840" t="str">
        <f t="shared" si="39"/>
        <v/>
      </c>
      <c r="AE840">
        <v>4</v>
      </c>
    </row>
    <row r="841" spans="1:31" ht="15" hidden="1" customHeight="1" x14ac:dyDescent="0.3">
      <c r="A841" t="s">
        <v>416</v>
      </c>
      <c r="B841">
        <f t="shared" si="36"/>
        <v>300067</v>
      </c>
      <c r="C841">
        <v>67</v>
      </c>
      <c r="D841">
        <f>VLOOKUP($B841,TrialDesign!$E$2:$I$1147,5,FALSE)</f>
        <v>16</v>
      </c>
      <c r="E841" t="str">
        <f>VLOOKUP($B841,TrialDesign!$E$2:$I$1147,3,FALSE)</f>
        <v>Full</v>
      </c>
      <c r="F841" t="str">
        <f>VLOOKUP($B841,TrialDesign!$E$2:$I$1147,4,FALSE)</f>
        <v>CRWT153</v>
      </c>
      <c r="G841" s="1">
        <v>41782</v>
      </c>
      <c r="H841" s="1" t="str">
        <f>VLOOKUP(B841,TrialDesign!$E$2:$J$1147,6,FALSE)</f>
        <v>Full_16h</v>
      </c>
      <c r="K841">
        <v>2</v>
      </c>
      <c r="L841">
        <v>0</v>
      </c>
      <c r="M841">
        <v>3</v>
      </c>
      <c r="N841">
        <v>4</v>
      </c>
      <c r="O841">
        <v>50</v>
      </c>
      <c r="P841">
        <v>104</v>
      </c>
      <c r="Q841">
        <v>125</v>
      </c>
      <c r="R841">
        <v>5</v>
      </c>
      <c r="S841">
        <v>2</v>
      </c>
      <c r="U841" t="s">
        <v>71</v>
      </c>
      <c r="W841">
        <f>VLOOKUP(H841&amp;"_"&amp;M841+1,'Leaf lengths'!$J$6:$Q$104,VLOOKUP(F841,'Leaf lengths'!$S$1:$T$6,2,FALSE),FALSE)</f>
        <v>191.25</v>
      </c>
      <c r="X841">
        <f t="shared" si="37"/>
        <v>0.65359477124183007</v>
      </c>
      <c r="Y841">
        <f t="shared" si="38"/>
        <v>3.65359477124183</v>
      </c>
      <c r="Z841">
        <f t="shared" si="35"/>
        <v>10</v>
      </c>
      <c r="AD841" t="str">
        <f t="shared" si="39"/>
        <v/>
      </c>
      <c r="AE841">
        <v>3</v>
      </c>
    </row>
    <row r="842" spans="1:31" ht="15" hidden="1" customHeight="1" x14ac:dyDescent="0.3">
      <c r="A842" t="s">
        <v>416</v>
      </c>
      <c r="B842">
        <f t="shared" si="36"/>
        <v>300163</v>
      </c>
      <c r="C842">
        <v>163</v>
      </c>
      <c r="D842">
        <f>VLOOKUP($B842,TrialDesign!$E$2:$I$1147,5,FALSE)</f>
        <v>16</v>
      </c>
      <c r="E842" t="str">
        <f>VLOOKUP($B842,TrialDesign!$E$2:$I$1147,3,FALSE)</f>
        <v>Full</v>
      </c>
      <c r="F842" t="str">
        <f>VLOOKUP($B842,TrialDesign!$E$2:$I$1147,4,FALSE)</f>
        <v>CRWT153</v>
      </c>
      <c r="G842" s="1">
        <v>41782</v>
      </c>
      <c r="H842" s="1" t="str">
        <f>VLOOKUP(B842,TrialDesign!$E$2:$J$1147,6,FALSE)</f>
        <v>Full_16h</v>
      </c>
      <c r="J842">
        <v>163</v>
      </c>
      <c r="K842">
        <v>1</v>
      </c>
      <c r="L842">
        <v>0</v>
      </c>
      <c r="M842">
        <v>4</v>
      </c>
      <c r="N842">
        <v>5</v>
      </c>
      <c r="O842">
        <v>47</v>
      </c>
      <c r="Q842">
        <v>146</v>
      </c>
      <c r="R842">
        <v>4</v>
      </c>
      <c r="S842">
        <v>3</v>
      </c>
      <c r="U842" t="s">
        <v>71</v>
      </c>
      <c r="W842">
        <f>VLOOKUP(H842&amp;"_"&amp;M842+1,'Leaf lengths'!$J$6:$Q$104,VLOOKUP(F842,'Leaf lengths'!$S$1:$T$6,2,FALSE),FALSE)</f>
        <v>266.45454545454544</v>
      </c>
      <c r="X842">
        <f t="shared" si="37"/>
        <v>0.54793585806891854</v>
      </c>
      <c r="Y842">
        <f t="shared" si="38"/>
        <v>4.5479358580689189</v>
      </c>
      <c r="Z842">
        <f t="shared" si="35"/>
        <v>11</v>
      </c>
      <c r="AD842" t="str">
        <f t="shared" si="39"/>
        <v/>
      </c>
      <c r="AE842">
        <v>4</v>
      </c>
    </row>
    <row r="843" spans="1:31" ht="15" hidden="1" customHeight="1" x14ac:dyDescent="0.3">
      <c r="A843" t="s">
        <v>416</v>
      </c>
      <c r="B843">
        <f t="shared" si="36"/>
        <v>300205</v>
      </c>
      <c r="C843">
        <v>205</v>
      </c>
      <c r="D843">
        <f>VLOOKUP($B843,TrialDesign!$E$2:$I$1147,5,FALSE)</f>
        <v>16</v>
      </c>
      <c r="E843" t="str">
        <f>VLOOKUP($B843,TrialDesign!$E$2:$I$1147,3,FALSE)</f>
        <v>Full</v>
      </c>
      <c r="F843" t="str">
        <f>VLOOKUP($B843,TrialDesign!$E$2:$I$1147,4,FALSE)</f>
        <v>CRWT153</v>
      </c>
      <c r="G843" s="1">
        <v>41782</v>
      </c>
      <c r="H843" s="1" t="str">
        <f>VLOOKUP(B843,TrialDesign!$E$2:$J$1147,6,FALSE)</f>
        <v>Full_16h</v>
      </c>
      <c r="J843">
        <v>205</v>
      </c>
      <c r="K843">
        <v>1</v>
      </c>
      <c r="L843">
        <v>1</v>
      </c>
      <c r="M843">
        <v>4</v>
      </c>
      <c r="N843">
        <v>5</v>
      </c>
      <c r="O843">
        <v>71</v>
      </c>
      <c r="Q843">
        <v>202</v>
      </c>
      <c r="R843">
        <v>5</v>
      </c>
      <c r="S843">
        <v>4</v>
      </c>
      <c r="U843" t="s">
        <v>71</v>
      </c>
      <c r="W843">
        <f>VLOOKUP(H843&amp;"_"&amp;M843+1,'Leaf lengths'!$J$6:$Q$104,VLOOKUP(F843,'Leaf lengths'!$S$1:$T$6,2,FALSE),FALSE)</f>
        <v>266.45454545454544</v>
      </c>
      <c r="X843">
        <f t="shared" si="37"/>
        <v>0.75810303650631183</v>
      </c>
      <c r="Y843">
        <f t="shared" si="38"/>
        <v>4.7581030365063119</v>
      </c>
      <c r="Z843">
        <f t="shared" si="35"/>
        <v>13</v>
      </c>
      <c r="AD843" t="str">
        <f t="shared" si="39"/>
        <v/>
      </c>
      <c r="AE843">
        <v>4</v>
      </c>
    </row>
    <row r="844" spans="1:31" ht="15" hidden="1" customHeight="1" x14ac:dyDescent="0.3">
      <c r="A844" t="s">
        <v>416</v>
      </c>
      <c r="B844">
        <f t="shared" si="36"/>
        <v>300205</v>
      </c>
      <c r="C844">
        <v>205</v>
      </c>
      <c r="D844">
        <f>VLOOKUP($B844,TrialDesign!$E$2:$I$1147,5,FALSE)</f>
        <v>16</v>
      </c>
      <c r="E844" t="str">
        <f>VLOOKUP($B844,TrialDesign!$E$2:$I$1147,3,FALSE)</f>
        <v>Full</v>
      </c>
      <c r="F844" t="str">
        <f>VLOOKUP($B844,TrialDesign!$E$2:$I$1147,4,FALSE)</f>
        <v>CRWT153</v>
      </c>
      <c r="G844" s="1">
        <v>41782</v>
      </c>
      <c r="H844" s="1" t="str">
        <f>VLOOKUP(B844,TrialDesign!$E$2:$J$1147,6,FALSE)</f>
        <v>Full_16h</v>
      </c>
      <c r="K844">
        <v>2</v>
      </c>
      <c r="L844">
        <v>2</v>
      </c>
      <c r="M844">
        <v>4</v>
      </c>
      <c r="N844">
        <v>5</v>
      </c>
      <c r="O844">
        <v>70</v>
      </c>
      <c r="P844">
        <v>233</v>
      </c>
      <c r="Q844">
        <v>184</v>
      </c>
      <c r="R844">
        <v>4</v>
      </c>
      <c r="S844">
        <v>6</v>
      </c>
      <c r="U844" t="s">
        <v>71</v>
      </c>
      <c r="W844">
        <f>VLOOKUP(H844&amp;"_"&amp;M844+1,'Leaf lengths'!$J$6:$Q$104,VLOOKUP(F844,'Leaf lengths'!$S$1:$T$6,2,FALSE),FALSE)</f>
        <v>266.45454545454544</v>
      </c>
      <c r="X844">
        <f t="shared" si="37"/>
        <v>0.69054930058000685</v>
      </c>
      <c r="Y844">
        <f t="shared" si="38"/>
        <v>4.690549300580007</v>
      </c>
      <c r="Z844">
        <f t="shared" si="35"/>
        <v>14</v>
      </c>
      <c r="AD844" t="str">
        <f t="shared" si="39"/>
        <v/>
      </c>
      <c r="AE844">
        <v>4</v>
      </c>
    </row>
    <row r="845" spans="1:31" ht="15" hidden="1" customHeight="1" x14ac:dyDescent="0.3">
      <c r="A845" t="s">
        <v>416</v>
      </c>
      <c r="B845">
        <f t="shared" si="36"/>
        <v>300205</v>
      </c>
      <c r="C845">
        <v>205</v>
      </c>
      <c r="D845">
        <f>VLOOKUP($B845,TrialDesign!$E$2:$I$1147,5,FALSE)</f>
        <v>16</v>
      </c>
      <c r="E845" t="str">
        <f>VLOOKUP($B845,TrialDesign!$E$2:$I$1147,3,FALSE)</f>
        <v>Full</v>
      </c>
      <c r="F845" t="str">
        <f>VLOOKUP($B845,TrialDesign!$E$2:$I$1147,4,FALSE)</f>
        <v>CRWT153</v>
      </c>
      <c r="G845" s="1">
        <v>41782</v>
      </c>
      <c r="H845" s="1" t="str">
        <f>VLOOKUP(B845,TrialDesign!$E$2:$J$1147,6,FALSE)</f>
        <v>Full_16h</v>
      </c>
      <c r="K845">
        <v>3</v>
      </c>
      <c r="L845">
        <v>1</v>
      </c>
      <c r="M845">
        <v>4</v>
      </c>
      <c r="N845">
        <v>5</v>
      </c>
      <c r="O845">
        <v>65</v>
      </c>
      <c r="P845">
        <v>225</v>
      </c>
      <c r="Q845">
        <v>149</v>
      </c>
      <c r="R845">
        <v>4</v>
      </c>
      <c r="S845">
        <v>4</v>
      </c>
      <c r="U845" t="s">
        <v>71</v>
      </c>
      <c r="W845">
        <f>VLOOKUP(H845&amp;"_"&amp;M845+1,'Leaf lengths'!$J$6:$Q$104,VLOOKUP(F845,'Leaf lengths'!$S$1:$T$6,2,FALSE),FALSE)</f>
        <v>266.45454545454544</v>
      </c>
      <c r="X845">
        <f t="shared" si="37"/>
        <v>0.55919481405663596</v>
      </c>
      <c r="Y845">
        <f t="shared" si="38"/>
        <v>4.5591948140566361</v>
      </c>
      <c r="Z845">
        <f t="shared" si="35"/>
        <v>12</v>
      </c>
      <c r="AD845" t="str">
        <f t="shared" si="39"/>
        <v/>
      </c>
      <c r="AE845">
        <v>4</v>
      </c>
    </row>
    <row r="846" spans="1:31" ht="15" hidden="1" customHeight="1" x14ac:dyDescent="0.3">
      <c r="A846" t="s">
        <v>416</v>
      </c>
      <c r="B846">
        <f t="shared" si="36"/>
        <v>300205</v>
      </c>
      <c r="C846">
        <v>205</v>
      </c>
      <c r="D846">
        <f>VLOOKUP($B846,TrialDesign!$E$2:$I$1147,5,FALSE)</f>
        <v>16</v>
      </c>
      <c r="E846" t="str">
        <f>VLOOKUP($B846,TrialDesign!$E$2:$I$1147,3,FALSE)</f>
        <v>Full</v>
      </c>
      <c r="F846" t="str">
        <f>VLOOKUP($B846,TrialDesign!$E$2:$I$1147,4,FALSE)</f>
        <v>CRWT153</v>
      </c>
      <c r="G846" s="1">
        <v>41782</v>
      </c>
      <c r="H846" s="1" t="str">
        <f>VLOOKUP(B846,TrialDesign!$E$2:$J$1147,6,FALSE)</f>
        <v>Full_16h</v>
      </c>
      <c r="K846">
        <v>4</v>
      </c>
      <c r="L846">
        <v>1</v>
      </c>
      <c r="M846">
        <v>4</v>
      </c>
      <c r="N846">
        <v>5</v>
      </c>
      <c r="O846">
        <v>50</v>
      </c>
      <c r="P846">
        <v>72</v>
      </c>
      <c r="Q846">
        <v>111</v>
      </c>
      <c r="R846">
        <v>4</v>
      </c>
      <c r="S846">
        <v>3</v>
      </c>
      <c r="U846" t="s">
        <v>71</v>
      </c>
      <c r="W846">
        <f>VLOOKUP(H846&amp;"_"&amp;M846+1,'Leaf lengths'!$J$6:$Q$104,VLOOKUP(F846,'Leaf lengths'!$S$1:$T$6,2,FALSE),FALSE)</f>
        <v>266.45454545454544</v>
      </c>
      <c r="X846">
        <f t="shared" si="37"/>
        <v>0.41658137154554764</v>
      </c>
      <c r="Y846">
        <f t="shared" si="38"/>
        <v>4.416581371545548</v>
      </c>
      <c r="Z846">
        <f t="shared" si="35"/>
        <v>11</v>
      </c>
      <c r="AD846" t="str">
        <f t="shared" si="39"/>
        <v/>
      </c>
      <c r="AE846">
        <v>4</v>
      </c>
    </row>
    <row r="847" spans="1:31" ht="15" hidden="1" customHeight="1" x14ac:dyDescent="0.3">
      <c r="A847" t="s">
        <v>416</v>
      </c>
      <c r="B847">
        <f t="shared" si="36"/>
        <v>300001</v>
      </c>
      <c r="C847">
        <v>1</v>
      </c>
      <c r="D847">
        <f>VLOOKUP($B847,TrialDesign!$E$2:$I$1147,5,FALSE)</f>
        <v>16</v>
      </c>
      <c r="E847" t="str">
        <f>VLOOKUP($B847,TrialDesign!$E$2:$I$1147,3,FALSE)</f>
        <v>Full</v>
      </c>
      <c r="F847" t="str">
        <f>VLOOKUP($B847,TrialDesign!$E$2:$I$1147,4,FALSE)</f>
        <v>CRWT153</v>
      </c>
      <c r="G847" s="1">
        <v>41787</v>
      </c>
      <c r="H847" s="1" t="str">
        <f>VLOOKUP(B847,TrialDesign!$E$2:$J$1147,6,FALSE)</f>
        <v>Full_16h</v>
      </c>
      <c r="J847">
        <v>1</v>
      </c>
      <c r="K847">
        <v>1</v>
      </c>
      <c r="L847">
        <v>1</v>
      </c>
      <c r="M847">
        <v>5</v>
      </c>
      <c r="N847">
        <v>6</v>
      </c>
      <c r="O847">
        <v>90</v>
      </c>
      <c r="Q847">
        <v>205</v>
      </c>
      <c r="R847">
        <v>4</v>
      </c>
      <c r="S847">
        <v>10</v>
      </c>
      <c r="U847" t="s">
        <v>71</v>
      </c>
      <c r="W847">
        <f>VLOOKUP(H847&amp;"_"&amp;M847+1,'Leaf lengths'!$J$6:$Q$104,VLOOKUP(F847,'Leaf lengths'!$S$1:$T$6,2,FALSE),FALSE)</f>
        <v>286</v>
      </c>
      <c r="X847">
        <f t="shared" si="37"/>
        <v>0.71678321678321677</v>
      </c>
      <c r="Y847">
        <f t="shared" si="38"/>
        <v>5.7167832167832167</v>
      </c>
      <c r="Z847">
        <f t="shared" si="35"/>
        <v>19</v>
      </c>
      <c r="AD847" t="str">
        <f t="shared" si="39"/>
        <v/>
      </c>
      <c r="AE847">
        <v>5</v>
      </c>
    </row>
    <row r="848" spans="1:31" ht="15" hidden="1" customHeight="1" x14ac:dyDescent="0.3">
      <c r="A848" t="s">
        <v>416</v>
      </c>
      <c r="B848">
        <f t="shared" si="36"/>
        <v>300001</v>
      </c>
      <c r="C848">
        <v>1</v>
      </c>
      <c r="D848">
        <f>VLOOKUP($B848,TrialDesign!$E$2:$I$1147,5,FALSE)</f>
        <v>16</v>
      </c>
      <c r="E848" t="str">
        <f>VLOOKUP($B848,TrialDesign!$E$2:$I$1147,3,FALSE)</f>
        <v>Full</v>
      </c>
      <c r="F848" t="str">
        <f>VLOOKUP($B848,TrialDesign!$E$2:$I$1147,4,FALSE)</f>
        <v>CRWT153</v>
      </c>
      <c r="G848" s="1">
        <v>41787</v>
      </c>
      <c r="H848" s="1" t="str">
        <f>VLOOKUP(B848,TrialDesign!$E$2:$J$1147,6,FALSE)</f>
        <v>Full_16h</v>
      </c>
      <c r="K848">
        <v>2</v>
      </c>
      <c r="L848">
        <v>1</v>
      </c>
      <c r="M848">
        <v>5</v>
      </c>
      <c r="N848">
        <v>6</v>
      </c>
      <c r="O848">
        <v>85</v>
      </c>
      <c r="P848">
        <v>252</v>
      </c>
      <c r="Q848">
        <v>135</v>
      </c>
      <c r="R848">
        <v>4</v>
      </c>
      <c r="S848">
        <v>6</v>
      </c>
      <c r="U848" t="s">
        <v>71</v>
      </c>
      <c r="W848">
        <f>VLOOKUP(H848&amp;"_"&amp;M848+1,'Leaf lengths'!$J$6:$Q$104,VLOOKUP(F848,'Leaf lengths'!$S$1:$T$6,2,FALSE),FALSE)</f>
        <v>286</v>
      </c>
      <c r="X848">
        <f t="shared" si="37"/>
        <v>0.47202797202797203</v>
      </c>
      <c r="Y848">
        <f t="shared" si="38"/>
        <v>5.4720279720279716</v>
      </c>
      <c r="Z848">
        <f t="shared" si="35"/>
        <v>15</v>
      </c>
      <c r="AD848" t="str">
        <f t="shared" si="39"/>
        <v/>
      </c>
      <c r="AE848">
        <v>5</v>
      </c>
    </row>
    <row r="849" spans="1:31" ht="15" hidden="1" customHeight="1" x14ac:dyDescent="0.3">
      <c r="A849" t="s">
        <v>416</v>
      </c>
      <c r="B849">
        <f t="shared" si="36"/>
        <v>300001</v>
      </c>
      <c r="C849">
        <v>1</v>
      </c>
      <c r="D849">
        <f>VLOOKUP($B849,TrialDesign!$E$2:$I$1147,5,FALSE)</f>
        <v>16</v>
      </c>
      <c r="E849" t="str">
        <f>VLOOKUP($B849,TrialDesign!$E$2:$I$1147,3,FALSE)</f>
        <v>Full</v>
      </c>
      <c r="F849" t="str">
        <f>VLOOKUP($B849,TrialDesign!$E$2:$I$1147,4,FALSE)</f>
        <v>CRWT153</v>
      </c>
      <c r="G849" s="1">
        <v>41787</v>
      </c>
      <c r="H849" s="1" t="str">
        <f>VLOOKUP(B849,TrialDesign!$E$2:$J$1147,6,FALSE)</f>
        <v>Full_16h</v>
      </c>
      <c r="K849">
        <v>3</v>
      </c>
      <c r="L849">
        <v>0</v>
      </c>
      <c r="M849">
        <v>5</v>
      </c>
      <c r="N849">
        <v>6</v>
      </c>
      <c r="O849">
        <v>78</v>
      </c>
      <c r="P849">
        <v>240</v>
      </c>
      <c r="Q849">
        <v>253</v>
      </c>
      <c r="R849">
        <v>4</v>
      </c>
      <c r="S849">
        <v>5</v>
      </c>
      <c r="U849" t="s">
        <v>71</v>
      </c>
      <c r="W849">
        <f>VLOOKUP(H849&amp;"_"&amp;M849+1,'Leaf lengths'!$J$6:$Q$104,VLOOKUP(F849,'Leaf lengths'!$S$1:$T$6,2,FALSE),FALSE)</f>
        <v>286</v>
      </c>
      <c r="X849">
        <f t="shared" si="37"/>
        <v>0.88461538461538458</v>
      </c>
      <c r="Y849">
        <f t="shared" si="38"/>
        <v>5.884615384615385</v>
      </c>
      <c r="Z849">
        <f t="shared" si="35"/>
        <v>14</v>
      </c>
      <c r="AD849" t="str">
        <f t="shared" si="39"/>
        <v/>
      </c>
      <c r="AE849">
        <v>5</v>
      </c>
    </row>
    <row r="850" spans="1:31" ht="15" hidden="1" customHeight="1" x14ac:dyDescent="0.3">
      <c r="A850" t="s">
        <v>416</v>
      </c>
      <c r="B850">
        <f t="shared" si="36"/>
        <v>300087</v>
      </c>
      <c r="C850">
        <v>87</v>
      </c>
      <c r="D850">
        <f>VLOOKUP($B850,TrialDesign!$E$2:$I$1147,5,FALSE)</f>
        <v>16</v>
      </c>
      <c r="E850" t="str">
        <f>VLOOKUP($B850,TrialDesign!$E$2:$I$1147,3,FALSE)</f>
        <v>Full</v>
      </c>
      <c r="F850" t="str">
        <f>VLOOKUP($B850,TrialDesign!$E$2:$I$1147,4,FALSE)</f>
        <v>CRWT153</v>
      </c>
      <c r="G850" s="1">
        <v>41787</v>
      </c>
      <c r="H850" s="1" t="str">
        <f>VLOOKUP(B850,TrialDesign!$E$2:$J$1147,6,FALSE)</f>
        <v>Full_16h</v>
      </c>
      <c r="J850">
        <v>87</v>
      </c>
      <c r="K850">
        <v>1</v>
      </c>
      <c r="L850">
        <v>1</v>
      </c>
      <c r="M850">
        <v>5</v>
      </c>
      <c r="N850">
        <v>6</v>
      </c>
      <c r="O850">
        <v>85</v>
      </c>
      <c r="Q850">
        <v>54</v>
      </c>
      <c r="R850">
        <v>4</v>
      </c>
      <c r="S850">
        <v>8</v>
      </c>
      <c r="U850" t="s">
        <v>71</v>
      </c>
      <c r="W850">
        <f>VLOOKUP(H850&amp;"_"&amp;M850+1,'Leaf lengths'!$J$6:$Q$104,VLOOKUP(F850,'Leaf lengths'!$S$1:$T$6,2,FALSE),FALSE)</f>
        <v>286</v>
      </c>
      <c r="X850">
        <f t="shared" si="37"/>
        <v>0.1888111888111888</v>
      </c>
      <c r="Y850">
        <f t="shared" si="38"/>
        <v>5.1888111888111892</v>
      </c>
      <c r="Z850">
        <f t="shared" si="35"/>
        <v>17</v>
      </c>
      <c r="AD850" t="str">
        <f t="shared" si="39"/>
        <v/>
      </c>
      <c r="AE850">
        <v>5</v>
      </c>
    </row>
    <row r="851" spans="1:31" ht="15" hidden="1" customHeight="1" x14ac:dyDescent="0.3">
      <c r="A851" t="s">
        <v>416</v>
      </c>
      <c r="B851">
        <f t="shared" si="36"/>
        <v>300087</v>
      </c>
      <c r="C851">
        <v>87</v>
      </c>
      <c r="D851">
        <f>VLOOKUP($B851,TrialDesign!$E$2:$I$1147,5,FALSE)</f>
        <v>16</v>
      </c>
      <c r="E851" t="str">
        <f>VLOOKUP($B851,TrialDesign!$E$2:$I$1147,3,FALSE)</f>
        <v>Full</v>
      </c>
      <c r="F851" t="str">
        <f>VLOOKUP($B851,TrialDesign!$E$2:$I$1147,4,FALSE)</f>
        <v>CRWT153</v>
      </c>
      <c r="G851" s="1">
        <v>41787</v>
      </c>
      <c r="H851" s="1" t="str">
        <f>VLOOKUP(B851,TrialDesign!$E$2:$J$1147,6,FALSE)</f>
        <v>Full_16h</v>
      </c>
      <c r="K851">
        <v>2</v>
      </c>
      <c r="L851">
        <v>2</v>
      </c>
      <c r="M851">
        <v>5</v>
      </c>
      <c r="N851">
        <v>6</v>
      </c>
      <c r="O851">
        <v>73</v>
      </c>
      <c r="P851">
        <v>274</v>
      </c>
      <c r="Q851">
        <v>45</v>
      </c>
      <c r="R851">
        <v>5</v>
      </c>
      <c r="S851">
        <v>6</v>
      </c>
      <c r="U851" t="s">
        <v>71</v>
      </c>
      <c r="W851">
        <f>VLOOKUP(H851&amp;"_"&amp;M851+1,'Leaf lengths'!$J$6:$Q$104,VLOOKUP(F851,'Leaf lengths'!$S$1:$T$6,2,FALSE),FALSE)</f>
        <v>286</v>
      </c>
      <c r="X851">
        <f t="shared" si="37"/>
        <v>0.15734265734265734</v>
      </c>
      <c r="Y851">
        <f t="shared" si="38"/>
        <v>5.1573426573426575</v>
      </c>
      <c r="Z851">
        <f t="shared" si="35"/>
        <v>16</v>
      </c>
      <c r="AD851" t="str">
        <f t="shared" si="39"/>
        <v/>
      </c>
      <c r="AE851">
        <v>5</v>
      </c>
    </row>
    <row r="852" spans="1:31" ht="15" hidden="1" customHeight="1" x14ac:dyDescent="0.3">
      <c r="A852" t="s">
        <v>416</v>
      </c>
      <c r="B852">
        <f t="shared" si="36"/>
        <v>300087</v>
      </c>
      <c r="C852">
        <v>87</v>
      </c>
      <c r="D852">
        <f>VLOOKUP($B852,TrialDesign!$E$2:$I$1147,5,FALSE)</f>
        <v>16</v>
      </c>
      <c r="E852" t="str">
        <f>VLOOKUP($B852,TrialDesign!$E$2:$I$1147,3,FALSE)</f>
        <v>Full</v>
      </c>
      <c r="F852" t="str">
        <f>VLOOKUP($B852,TrialDesign!$E$2:$I$1147,4,FALSE)</f>
        <v>CRWT153</v>
      </c>
      <c r="G852" s="1">
        <v>41787</v>
      </c>
      <c r="H852" s="1" t="str">
        <f>VLOOKUP(B852,TrialDesign!$E$2:$J$1147,6,FALSE)</f>
        <v>Full_16h</v>
      </c>
      <c r="K852">
        <v>3</v>
      </c>
      <c r="L852">
        <v>2</v>
      </c>
      <c r="M852">
        <v>4</v>
      </c>
      <c r="N852">
        <v>5</v>
      </c>
      <c r="O852">
        <v>60</v>
      </c>
      <c r="P852">
        <v>220</v>
      </c>
      <c r="Q852">
        <v>226</v>
      </c>
      <c r="R852">
        <v>4</v>
      </c>
      <c r="S852">
        <v>6</v>
      </c>
      <c r="U852" t="s">
        <v>71</v>
      </c>
      <c r="W852">
        <f>VLOOKUP(H852&amp;"_"&amp;M852+1,'Leaf lengths'!$J$6:$Q$104,VLOOKUP(F852,'Leaf lengths'!$S$1:$T$6,2,FALSE),FALSE)</f>
        <v>266.45454545454544</v>
      </c>
      <c r="X852">
        <f t="shared" si="37"/>
        <v>0.84817468440805188</v>
      </c>
      <c r="Y852">
        <f t="shared" si="38"/>
        <v>4.8481746844080522</v>
      </c>
      <c r="Z852">
        <f t="shared" si="35"/>
        <v>14</v>
      </c>
      <c r="AD852" t="str">
        <f t="shared" si="39"/>
        <v/>
      </c>
      <c r="AE852">
        <v>4</v>
      </c>
    </row>
    <row r="853" spans="1:31" ht="15" hidden="1" customHeight="1" x14ac:dyDescent="0.3">
      <c r="A853" t="s">
        <v>416</v>
      </c>
      <c r="B853">
        <f t="shared" si="36"/>
        <v>300087</v>
      </c>
      <c r="C853">
        <v>87</v>
      </c>
      <c r="D853">
        <f>VLOOKUP($B853,TrialDesign!$E$2:$I$1147,5,FALSE)</f>
        <v>16</v>
      </c>
      <c r="E853" t="str">
        <f>VLOOKUP($B853,TrialDesign!$E$2:$I$1147,3,FALSE)</f>
        <v>Full</v>
      </c>
      <c r="F853" t="str">
        <f>VLOOKUP($B853,TrialDesign!$E$2:$I$1147,4,FALSE)</f>
        <v>CRWT153</v>
      </c>
      <c r="G853" s="1">
        <v>41787</v>
      </c>
      <c r="H853" s="1" t="str">
        <f>VLOOKUP(B853,TrialDesign!$E$2:$J$1147,6,FALSE)</f>
        <v>Full_16h</v>
      </c>
      <c r="K853">
        <v>4</v>
      </c>
      <c r="L853">
        <v>1</v>
      </c>
      <c r="M853">
        <v>5</v>
      </c>
      <c r="N853">
        <v>6</v>
      </c>
      <c r="O853">
        <v>73</v>
      </c>
      <c r="P853">
        <v>255</v>
      </c>
      <c r="Q853">
        <v>50</v>
      </c>
      <c r="R853">
        <v>4</v>
      </c>
      <c r="S853">
        <v>9</v>
      </c>
      <c r="U853" t="s">
        <v>71</v>
      </c>
      <c r="W853">
        <f>VLOOKUP(H853&amp;"_"&amp;M853+1,'Leaf lengths'!$J$6:$Q$104,VLOOKUP(F853,'Leaf lengths'!$S$1:$T$6,2,FALSE),FALSE)</f>
        <v>286</v>
      </c>
      <c r="X853">
        <f t="shared" si="37"/>
        <v>0.17482517482517482</v>
      </c>
      <c r="Y853">
        <f t="shared" si="38"/>
        <v>5.174825174825175</v>
      </c>
      <c r="Z853">
        <f t="shared" si="35"/>
        <v>18</v>
      </c>
      <c r="AD853" t="str">
        <f t="shared" si="39"/>
        <v/>
      </c>
      <c r="AE853">
        <v>5</v>
      </c>
    </row>
    <row r="854" spans="1:31" ht="15" hidden="1" customHeight="1" x14ac:dyDescent="0.3">
      <c r="A854" t="s">
        <v>416</v>
      </c>
      <c r="B854">
        <f t="shared" si="36"/>
        <v>300087</v>
      </c>
      <c r="C854">
        <v>87</v>
      </c>
      <c r="D854">
        <f>VLOOKUP($B854,TrialDesign!$E$2:$I$1147,5,FALSE)</f>
        <v>16</v>
      </c>
      <c r="E854" t="str">
        <f>VLOOKUP($B854,TrialDesign!$E$2:$I$1147,3,FALSE)</f>
        <v>Full</v>
      </c>
      <c r="F854" t="str">
        <f>VLOOKUP($B854,TrialDesign!$E$2:$I$1147,4,FALSE)</f>
        <v>CRWT153</v>
      </c>
      <c r="G854" s="1">
        <v>41787</v>
      </c>
      <c r="H854" s="1" t="str">
        <f>VLOOKUP(B854,TrialDesign!$E$2:$J$1147,6,FALSE)</f>
        <v>Full_16h</v>
      </c>
      <c r="K854">
        <v>5</v>
      </c>
      <c r="L854">
        <v>1</v>
      </c>
      <c r="M854">
        <v>5</v>
      </c>
      <c r="N854">
        <v>6</v>
      </c>
      <c r="O854">
        <v>78</v>
      </c>
      <c r="P854">
        <v>232</v>
      </c>
      <c r="Q854">
        <v>119</v>
      </c>
      <c r="R854">
        <v>4</v>
      </c>
      <c r="S854">
        <v>3</v>
      </c>
      <c r="U854" t="s">
        <v>71</v>
      </c>
      <c r="W854">
        <f>VLOOKUP(H854&amp;"_"&amp;M854+1,'Leaf lengths'!$J$6:$Q$104,VLOOKUP(F854,'Leaf lengths'!$S$1:$T$6,2,FALSE),FALSE)</f>
        <v>286</v>
      </c>
      <c r="X854">
        <f t="shared" si="37"/>
        <v>0.41608391608391609</v>
      </c>
      <c r="Y854">
        <f t="shared" si="38"/>
        <v>5.4160839160839158</v>
      </c>
      <c r="Z854">
        <f t="shared" si="35"/>
        <v>12</v>
      </c>
      <c r="AD854" t="str">
        <f t="shared" si="39"/>
        <v/>
      </c>
      <c r="AE854">
        <v>5</v>
      </c>
    </row>
    <row r="855" spans="1:31" ht="15" hidden="1" customHeight="1" x14ac:dyDescent="0.3">
      <c r="A855" t="s">
        <v>416</v>
      </c>
      <c r="B855">
        <f t="shared" si="36"/>
        <v>300198</v>
      </c>
      <c r="C855">
        <v>198</v>
      </c>
      <c r="D855">
        <f>VLOOKUP($B855,TrialDesign!$E$2:$I$1147,5,FALSE)</f>
        <v>16</v>
      </c>
      <c r="E855" t="str">
        <f>VLOOKUP($B855,TrialDesign!$E$2:$I$1147,3,FALSE)</f>
        <v>Full</v>
      </c>
      <c r="F855" t="str">
        <f>VLOOKUP($B855,TrialDesign!$E$2:$I$1147,4,FALSE)</f>
        <v>CRWT153</v>
      </c>
      <c r="G855" s="1">
        <v>41787</v>
      </c>
      <c r="H855" s="1" t="str">
        <f>VLOOKUP(B855,TrialDesign!$E$2:$J$1147,6,FALSE)</f>
        <v>Full_16h</v>
      </c>
      <c r="J855">
        <v>198</v>
      </c>
      <c r="K855">
        <v>1</v>
      </c>
      <c r="L855">
        <v>1</v>
      </c>
      <c r="M855">
        <v>5</v>
      </c>
      <c r="N855">
        <v>6</v>
      </c>
      <c r="O855">
        <v>73</v>
      </c>
      <c r="Q855">
        <v>183</v>
      </c>
      <c r="R855">
        <v>4</v>
      </c>
      <c r="S855">
        <v>4</v>
      </c>
      <c r="U855" t="s">
        <v>71</v>
      </c>
      <c r="W855">
        <f>VLOOKUP(H855&amp;"_"&amp;M855+1,'Leaf lengths'!$J$6:$Q$104,VLOOKUP(F855,'Leaf lengths'!$S$1:$T$6,2,FALSE),FALSE)</f>
        <v>286</v>
      </c>
      <c r="X855">
        <f t="shared" si="37"/>
        <v>0.6398601398601399</v>
      </c>
      <c r="Y855">
        <f t="shared" si="38"/>
        <v>5.63986013986014</v>
      </c>
      <c r="Z855">
        <f t="shared" si="35"/>
        <v>13</v>
      </c>
      <c r="AD855" t="str">
        <f t="shared" si="39"/>
        <v/>
      </c>
      <c r="AE855">
        <v>5</v>
      </c>
    </row>
    <row r="856" spans="1:31" ht="15" hidden="1" customHeight="1" x14ac:dyDescent="0.3">
      <c r="A856" t="s">
        <v>416</v>
      </c>
      <c r="B856">
        <f t="shared" si="36"/>
        <v>300198</v>
      </c>
      <c r="C856">
        <v>198</v>
      </c>
      <c r="D856">
        <f>VLOOKUP($B856,TrialDesign!$E$2:$I$1147,5,FALSE)</f>
        <v>16</v>
      </c>
      <c r="E856" t="str">
        <f>VLOOKUP($B856,TrialDesign!$E$2:$I$1147,3,FALSE)</f>
        <v>Full</v>
      </c>
      <c r="F856" t="str">
        <f>VLOOKUP($B856,TrialDesign!$E$2:$I$1147,4,FALSE)</f>
        <v>CRWT153</v>
      </c>
      <c r="G856" s="1">
        <v>41787</v>
      </c>
      <c r="H856" s="1" t="str">
        <f>VLOOKUP(B856,TrialDesign!$E$2:$J$1147,6,FALSE)</f>
        <v>Full_16h</v>
      </c>
      <c r="K856">
        <v>2</v>
      </c>
      <c r="L856">
        <v>1</v>
      </c>
      <c r="M856">
        <v>4</v>
      </c>
      <c r="N856">
        <v>5</v>
      </c>
      <c r="O856">
        <v>75</v>
      </c>
      <c r="P856">
        <v>267</v>
      </c>
      <c r="Q856">
        <v>170</v>
      </c>
      <c r="R856">
        <v>5</v>
      </c>
      <c r="S856">
        <v>4</v>
      </c>
      <c r="U856" t="s">
        <v>71</v>
      </c>
      <c r="W856">
        <f>VLOOKUP(H856&amp;"_"&amp;M856+1,'Leaf lengths'!$J$6:$Q$104,VLOOKUP(F856,'Leaf lengths'!$S$1:$T$6,2,FALSE),FALSE)</f>
        <v>266.45454545454544</v>
      </c>
      <c r="X856">
        <f t="shared" si="37"/>
        <v>0.63800750597065847</v>
      </c>
      <c r="Y856">
        <f t="shared" si="38"/>
        <v>4.6380075059706583</v>
      </c>
      <c r="Z856">
        <f t="shared" si="35"/>
        <v>13</v>
      </c>
      <c r="AD856" t="str">
        <f t="shared" si="39"/>
        <v/>
      </c>
      <c r="AE856">
        <v>4</v>
      </c>
    </row>
    <row r="857" spans="1:31" ht="15" hidden="1" customHeight="1" x14ac:dyDescent="0.3">
      <c r="A857" t="s">
        <v>416</v>
      </c>
      <c r="B857">
        <f t="shared" si="36"/>
        <v>300198</v>
      </c>
      <c r="C857">
        <v>198</v>
      </c>
      <c r="D857">
        <f>VLOOKUP($B857,TrialDesign!$E$2:$I$1147,5,FALSE)</f>
        <v>16</v>
      </c>
      <c r="E857" t="str">
        <f>VLOOKUP($B857,TrialDesign!$E$2:$I$1147,3,FALSE)</f>
        <v>Full</v>
      </c>
      <c r="F857" t="str">
        <f>VLOOKUP($B857,TrialDesign!$E$2:$I$1147,4,FALSE)</f>
        <v>CRWT153</v>
      </c>
      <c r="G857" s="1">
        <v>41787</v>
      </c>
      <c r="H857" s="1" t="str">
        <f>VLOOKUP(B857,TrialDesign!$E$2:$J$1147,6,FALSE)</f>
        <v>Full_16h</v>
      </c>
      <c r="K857">
        <v>3</v>
      </c>
      <c r="L857">
        <v>2</v>
      </c>
      <c r="M857">
        <v>4</v>
      </c>
      <c r="N857">
        <v>5</v>
      </c>
      <c r="O857">
        <v>56</v>
      </c>
      <c r="P857">
        <v>197</v>
      </c>
      <c r="Q857">
        <v>183</v>
      </c>
      <c r="R857">
        <v>5</v>
      </c>
      <c r="S857">
        <v>5</v>
      </c>
      <c r="U857" t="s">
        <v>71</v>
      </c>
      <c r="W857">
        <f>VLOOKUP(H857&amp;"_"&amp;M857+1,'Leaf lengths'!$J$6:$Q$104,VLOOKUP(F857,'Leaf lengths'!$S$1:$T$6,2,FALSE),FALSE)</f>
        <v>266.45454545454544</v>
      </c>
      <c r="X857">
        <f t="shared" si="37"/>
        <v>0.68679631525076767</v>
      </c>
      <c r="Y857">
        <f t="shared" si="38"/>
        <v>4.6867963152507679</v>
      </c>
      <c r="Z857">
        <f t="shared" si="35"/>
        <v>14</v>
      </c>
      <c r="AD857" t="str">
        <f t="shared" si="39"/>
        <v/>
      </c>
      <c r="AE857">
        <v>4</v>
      </c>
    </row>
    <row r="858" spans="1:31" ht="15" hidden="1" customHeight="1" x14ac:dyDescent="0.3">
      <c r="A858" t="s">
        <v>416</v>
      </c>
      <c r="B858">
        <f t="shared" si="36"/>
        <v>300137</v>
      </c>
      <c r="C858">
        <v>137</v>
      </c>
      <c r="D858">
        <f>VLOOKUP($B858,TrialDesign!$E$2:$I$1147,5,FALSE)</f>
        <v>16</v>
      </c>
      <c r="E858" t="str">
        <f>VLOOKUP($B858,TrialDesign!$E$2:$I$1147,3,FALSE)</f>
        <v>Full</v>
      </c>
      <c r="F858" t="str">
        <f>VLOOKUP($B858,TrialDesign!$E$2:$I$1147,4,FALSE)</f>
        <v>CRWT153</v>
      </c>
      <c r="G858" s="1">
        <v>41793</v>
      </c>
      <c r="H858" s="1" t="str">
        <f>VLOOKUP(B858,TrialDesign!$E$2:$J$1147,6,FALSE)</f>
        <v>Full_16h</v>
      </c>
      <c r="J858">
        <v>137</v>
      </c>
      <c r="K858">
        <v>1</v>
      </c>
      <c r="L858">
        <v>2</v>
      </c>
      <c r="M858">
        <v>5</v>
      </c>
      <c r="N858">
        <v>6</v>
      </c>
      <c r="O858">
        <v>88</v>
      </c>
      <c r="Q858">
        <v>220</v>
      </c>
      <c r="R858">
        <v>5</v>
      </c>
      <c r="S858">
        <v>9</v>
      </c>
      <c r="U858" t="s">
        <v>18</v>
      </c>
      <c r="V858">
        <v>0</v>
      </c>
      <c r="W858">
        <f>VLOOKUP(H858&amp;"_"&amp;M858+1,'Leaf lengths'!$J$6:$Q$104,VLOOKUP(F858,'Leaf lengths'!$S$1:$T$6,2,FALSE),FALSE)</f>
        <v>286</v>
      </c>
      <c r="X858">
        <f t="shared" si="37"/>
        <v>0.76923076923076927</v>
      </c>
      <c r="Y858">
        <f t="shared" si="38"/>
        <v>5.7692307692307692</v>
      </c>
      <c r="Z858">
        <f t="shared" si="35"/>
        <v>19</v>
      </c>
      <c r="AD858" t="str">
        <f t="shared" si="39"/>
        <v/>
      </c>
      <c r="AE858">
        <v>5</v>
      </c>
    </row>
    <row r="859" spans="1:31" ht="15" hidden="1" customHeight="1" x14ac:dyDescent="0.3">
      <c r="A859" t="s">
        <v>416</v>
      </c>
      <c r="B859">
        <f t="shared" si="36"/>
        <v>300137</v>
      </c>
      <c r="C859">
        <v>137</v>
      </c>
      <c r="D859">
        <f>VLOOKUP($B859,TrialDesign!$E$2:$I$1147,5,FALSE)</f>
        <v>16</v>
      </c>
      <c r="E859" t="str">
        <f>VLOOKUP($B859,TrialDesign!$E$2:$I$1147,3,FALSE)</f>
        <v>Full</v>
      </c>
      <c r="F859" t="str">
        <f>VLOOKUP($B859,TrialDesign!$E$2:$I$1147,4,FALSE)</f>
        <v>CRWT153</v>
      </c>
      <c r="G859" s="1">
        <v>41793</v>
      </c>
      <c r="H859" s="1" t="str">
        <f>VLOOKUP(B859,TrialDesign!$E$2:$J$1147,6,FALSE)</f>
        <v>Full_16h</v>
      </c>
      <c r="K859">
        <v>2</v>
      </c>
      <c r="L859">
        <v>1</v>
      </c>
      <c r="M859">
        <v>6</v>
      </c>
      <c r="N859">
        <v>7</v>
      </c>
      <c r="O859">
        <v>90</v>
      </c>
      <c r="P859">
        <v>300</v>
      </c>
      <c r="Q859">
        <v>210</v>
      </c>
      <c r="R859">
        <v>4</v>
      </c>
      <c r="S859">
        <v>10</v>
      </c>
      <c r="U859" t="s">
        <v>17</v>
      </c>
      <c r="W859">
        <f>VLOOKUP(H859&amp;"_"&amp;M859+1,'Leaf lengths'!$J$6:$Q$104,VLOOKUP(F859,'Leaf lengths'!$S$1:$T$6,2,FALSE),FALSE)</f>
        <v>265</v>
      </c>
      <c r="X859">
        <f t="shared" si="37"/>
        <v>0.79245283018867929</v>
      </c>
      <c r="Y859">
        <f t="shared" si="38"/>
        <v>6.7924528301886795</v>
      </c>
      <c r="Z859">
        <f t="shared" si="35"/>
        <v>20</v>
      </c>
      <c r="AD859" t="str">
        <f t="shared" si="39"/>
        <v/>
      </c>
      <c r="AE859">
        <v>6</v>
      </c>
    </row>
    <row r="860" spans="1:31" ht="15" hidden="1" customHeight="1" x14ac:dyDescent="0.3">
      <c r="A860" t="s">
        <v>416</v>
      </c>
      <c r="B860">
        <f t="shared" si="36"/>
        <v>300137</v>
      </c>
      <c r="C860">
        <v>137</v>
      </c>
      <c r="D860">
        <f>VLOOKUP($B860,TrialDesign!$E$2:$I$1147,5,FALSE)</f>
        <v>16</v>
      </c>
      <c r="E860" t="str">
        <f>VLOOKUP($B860,TrialDesign!$E$2:$I$1147,3,FALSE)</f>
        <v>Full</v>
      </c>
      <c r="F860" t="str">
        <f>VLOOKUP($B860,TrialDesign!$E$2:$I$1147,4,FALSE)</f>
        <v>CRWT153</v>
      </c>
      <c r="G860" s="1">
        <v>41793</v>
      </c>
      <c r="H860" s="1" t="str">
        <f>VLOOKUP(B860,TrialDesign!$E$2:$J$1147,6,FALSE)</f>
        <v>Full_16h</v>
      </c>
      <c r="K860">
        <v>3</v>
      </c>
      <c r="L860">
        <v>2</v>
      </c>
      <c r="M860">
        <v>5</v>
      </c>
      <c r="N860">
        <v>6</v>
      </c>
      <c r="O860">
        <v>80</v>
      </c>
      <c r="P860">
        <v>281</v>
      </c>
      <c r="Q860">
        <v>202</v>
      </c>
      <c r="R860">
        <v>5</v>
      </c>
      <c r="S860">
        <v>10</v>
      </c>
      <c r="U860" t="s">
        <v>18</v>
      </c>
      <c r="W860">
        <f>VLOOKUP(H860&amp;"_"&amp;M860+1,'Leaf lengths'!$J$6:$Q$104,VLOOKUP(F860,'Leaf lengths'!$S$1:$T$6,2,FALSE),FALSE)</f>
        <v>286</v>
      </c>
      <c r="X860">
        <f t="shared" si="37"/>
        <v>0.70629370629370625</v>
      </c>
      <c r="Y860">
        <f t="shared" si="38"/>
        <v>5.7062937062937067</v>
      </c>
      <c r="Z860">
        <f t="shared" si="35"/>
        <v>20</v>
      </c>
      <c r="AD860" t="str">
        <f t="shared" si="39"/>
        <v/>
      </c>
      <c r="AE860">
        <v>5</v>
      </c>
    </row>
    <row r="861" spans="1:31" ht="15" hidden="1" customHeight="1" x14ac:dyDescent="0.3">
      <c r="A861" t="s">
        <v>416</v>
      </c>
      <c r="B861">
        <f t="shared" si="36"/>
        <v>300137</v>
      </c>
      <c r="C861">
        <v>137</v>
      </c>
      <c r="D861">
        <f>VLOOKUP($B861,TrialDesign!$E$2:$I$1147,5,FALSE)</f>
        <v>16</v>
      </c>
      <c r="E861" t="str">
        <f>VLOOKUP($B861,TrialDesign!$E$2:$I$1147,3,FALSE)</f>
        <v>Full</v>
      </c>
      <c r="F861" t="str">
        <f>VLOOKUP($B861,TrialDesign!$E$2:$I$1147,4,FALSE)</f>
        <v>CRWT153</v>
      </c>
      <c r="G861" s="1">
        <v>41793</v>
      </c>
      <c r="H861" s="1" t="str">
        <f>VLOOKUP(B861,TrialDesign!$E$2:$J$1147,6,FALSE)</f>
        <v>Full_16h</v>
      </c>
      <c r="K861">
        <v>4</v>
      </c>
      <c r="L861">
        <v>0</v>
      </c>
      <c r="M861">
        <v>6</v>
      </c>
      <c r="N861">
        <v>7</v>
      </c>
      <c r="O861">
        <v>93</v>
      </c>
      <c r="P861">
        <v>282</v>
      </c>
      <c r="Q861">
        <v>91</v>
      </c>
      <c r="R861">
        <v>4</v>
      </c>
      <c r="S861">
        <v>10</v>
      </c>
      <c r="U861" t="s">
        <v>18</v>
      </c>
      <c r="W861">
        <f>VLOOKUP(H861&amp;"_"&amp;M861+1,'Leaf lengths'!$J$6:$Q$104,VLOOKUP(F861,'Leaf lengths'!$S$1:$T$6,2,FALSE),FALSE)</f>
        <v>265</v>
      </c>
      <c r="X861">
        <f t="shared" si="37"/>
        <v>0.34339622641509432</v>
      </c>
      <c r="Y861">
        <f t="shared" si="38"/>
        <v>6.343396226415094</v>
      </c>
      <c r="Z861">
        <f t="shared" si="35"/>
        <v>20</v>
      </c>
      <c r="AD861" t="str">
        <f t="shared" si="39"/>
        <v/>
      </c>
      <c r="AE861">
        <v>6</v>
      </c>
    </row>
    <row r="862" spans="1:31" ht="15" hidden="1" customHeight="1" x14ac:dyDescent="0.3">
      <c r="A862" t="s">
        <v>416</v>
      </c>
      <c r="B862">
        <f t="shared" si="36"/>
        <v>300216</v>
      </c>
      <c r="C862">
        <v>216</v>
      </c>
      <c r="D862">
        <f>VLOOKUP($B862,TrialDesign!$E$2:$I$1147,5,FALSE)</f>
        <v>16</v>
      </c>
      <c r="E862" t="str">
        <f>VLOOKUP($B862,TrialDesign!$E$2:$I$1147,3,FALSE)</f>
        <v>Full</v>
      </c>
      <c r="F862" t="str">
        <f>VLOOKUP($B862,TrialDesign!$E$2:$I$1147,4,FALSE)</f>
        <v>CRWT153</v>
      </c>
      <c r="G862" s="1">
        <v>41793</v>
      </c>
      <c r="H862" s="1" t="str">
        <f>VLOOKUP(B862,TrialDesign!$E$2:$J$1147,6,FALSE)</f>
        <v>Full_16h</v>
      </c>
      <c r="J862">
        <v>216</v>
      </c>
      <c r="K862">
        <v>1</v>
      </c>
      <c r="L862">
        <v>1</v>
      </c>
      <c r="M862">
        <v>6</v>
      </c>
      <c r="N862">
        <v>7</v>
      </c>
      <c r="O862">
        <v>93</v>
      </c>
      <c r="Q862">
        <v>182</v>
      </c>
      <c r="R862">
        <v>4</v>
      </c>
      <c r="S862">
        <v>9</v>
      </c>
      <c r="U862" t="s">
        <v>17</v>
      </c>
      <c r="W862">
        <f>VLOOKUP(H862&amp;"_"&amp;M862+1,'Leaf lengths'!$J$6:$Q$104,VLOOKUP(F862,'Leaf lengths'!$S$1:$T$6,2,FALSE),FALSE)</f>
        <v>265</v>
      </c>
      <c r="X862">
        <f t="shared" si="37"/>
        <v>0.68679245283018864</v>
      </c>
      <c r="Y862">
        <f t="shared" si="38"/>
        <v>6.686792452830189</v>
      </c>
      <c r="Z862">
        <f t="shared" si="35"/>
        <v>19</v>
      </c>
      <c r="AD862" t="str">
        <f t="shared" si="39"/>
        <v/>
      </c>
      <c r="AE862">
        <v>6</v>
      </c>
    </row>
    <row r="863" spans="1:31" ht="15" hidden="1" customHeight="1" x14ac:dyDescent="0.3">
      <c r="A863" t="s">
        <v>416</v>
      </c>
      <c r="B863">
        <f t="shared" si="36"/>
        <v>300216</v>
      </c>
      <c r="C863">
        <v>216</v>
      </c>
      <c r="D863">
        <f>VLOOKUP($B863,TrialDesign!$E$2:$I$1147,5,FALSE)</f>
        <v>16</v>
      </c>
      <c r="E863" t="str">
        <f>VLOOKUP($B863,TrialDesign!$E$2:$I$1147,3,FALSE)</f>
        <v>Full</v>
      </c>
      <c r="F863" t="str">
        <f>VLOOKUP($B863,TrialDesign!$E$2:$I$1147,4,FALSE)</f>
        <v>CRWT153</v>
      </c>
      <c r="G863" s="1">
        <v>41793</v>
      </c>
      <c r="H863" s="1" t="str">
        <f>VLOOKUP(B863,TrialDesign!$E$2:$J$1147,6,FALSE)</f>
        <v>Full_16h</v>
      </c>
      <c r="K863">
        <v>2</v>
      </c>
      <c r="L863">
        <v>2</v>
      </c>
      <c r="M863">
        <v>5</v>
      </c>
      <c r="N863">
        <v>6</v>
      </c>
      <c r="O863">
        <v>100</v>
      </c>
      <c r="P863">
        <v>310</v>
      </c>
      <c r="Q863">
        <v>156</v>
      </c>
      <c r="R863">
        <v>4</v>
      </c>
      <c r="S863">
        <v>10</v>
      </c>
      <c r="U863" t="s">
        <v>18</v>
      </c>
      <c r="W863">
        <f>VLOOKUP(H863&amp;"_"&amp;M863+1,'Leaf lengths'!$J$6:$Q$104,VLOOKUP(F863,'Leaf lengths'!$S$1:$T$6,2,FALSE),FALSE)</f>
        <v>286</v>
      </c>
      <c r="X863">
        <f t="shared" si="37"/>
        <v>0.54545454545454541</v>
      </c>
      <c r="Y863">
        <f t="shared" si="38"/>
        <v>5.545454545454545</v>
      </c>
      <c r="Z863">
        <f t="shared" si="35"/>
        <v>19</v>
      </c>
      <c r="AD863" t="str">
        <f t="shared" si="39"/>
        <v/>
      </c>
      <c r="AE863">
        <v>5</v>
      </c>
    </row>
    <row r="864" spans="1:31" ht="15" hidden="1" customHeight="1" x14ac:dyDescent="0.3">
      <c r="A864" t="s">
        <v>416</v>
      </c>
      <c r="B864">
        <f t="shared" si="36"/>
        <v>300283</v>
      </c>
      <c r="C864">
        <v>283</v>
      </c>
      <c r="D864">
        <f>VLOOKUP($B864,TrialDesign!$E$2:$I$1147,5,FALSE)</f>
        <v>16</v>
      </c>
      <c r="E864" t="str">
        <f>VLOOKUP($B864,TrialDesign!$E$2:$I$1147,3,FALSE)</f>
        <v>Full</v>
      </c>
      <c r="F864" t="str">
        <f>VLOOKUP($B864,TrialDesign!$E$2:$I$1147,4,FALSE)</f>
        <v>CRWT153</v>
      </c>
      <c r="G864" s="1">
        <v>41793</v>
      </c>
      <c r="H864" s="1" t="str">
        <f>VLOOKUP(B864,TrialDesign!$E$2:$J$1147,6,FALSE)</f>
        <v>Full_16h</v>
      </c>
      <c r="J864">
        <v>283</v>
      </c>
      <c r="K864">
        <v>1</v>
      </c>
      <c r="L864">
        <v>1</v>
      </c>
      <c r="M864">
        <v>6</v>
      </c>
      <c r="N864">
        <v>7</v>
      </c>
      <c r="O864">
        <v>93</v>
      </c>
      <c r="Q864">
        <v>98</v>
      </c>
      <c r="R864">
        <v>4</v>
      </c>
      <c r="S864">
        <v>10</v>
      </c>
      <c r="U864" t="s">
        <v>18</v>
      </c>
      <c r="W864">
        <f>VLOOKUP(H864&amp;"_"&amp;M864+1,'Leaf lengths'!$J$6:$Q$104,VLOOKUP(F864,'Leaf lengths'!$S$1:$T$6,2,FALSE),FALSE)</f>
        <v>265</v>
      </c>
      <c r="X864">
        <f t="shared" si="37"/>
        <v>0.36981132075471695</v>
      </c>
      <c r="Y864">
        <f t="shared" si="38"/>
        <v>6.3698113207547173</v>
      </c>
      <c r="Z864">
        <f t="shared" si="35"/>
        <v>20</v>
      </c>
      <c r="AD864" t="str">
        <f t="shared" si="39"/>
        <v/>
      </c>
      <c r="AE864">
        <v>6</v>
      </c>
    </row>
    <row r="865" spans="1:31" ht="15" hidden="1" customHeight="1" x14ac:dyDescent="0.3">
      <c r="A865" t="s">
        <v>416</v>
      </c>
      <c r="B865">
        <f t="shared" si="36"/>
        <v>300283</v>
      </c>
      <c r="C865">
        <v>283</v>
      </c>
      <c r="D865">
        <f>VLOOKUP($B865,TrialDesign!$E$2:$I$1147,5,FALSE)</f>
        <v>16</v>
      </c>
      <c r="E865" t="str">
        <f>VLOOKUP($B865,TrialDesign!$E$2:$I$1147,3,FALSE)</f>
        <v>Full</v>
      </c>
      <c r="F865" t="str">
        <f>VLOOKUP($B865,TrialDesign!$E$2:$I$1147,4,FALSE)</f>
        <v>CRWT153</v>
      </c>
      <c r="G865" s="1">
        <v>41793</v>
      </c>
      <c r="H865" s="1" t="str">
        <f>VLOOKUP(B865,TrialDesign!$E$2:$J$1147,6,FALSE)</f>
        <v>Full_16h</v>
      </c>
      <c r="K865">
        <v>2</v>
      </c>
      <c r="L865">
        <v>0</v>
      </c>
      <c r="M865">
        <v>6</v>
      </c>
      <c r="N865">
        <v>7</v>
      </c>
      <c r="O865">
        <v>90</v>
      </c>
      <c r="P865">
        <v>264</v>
      </c>
      <c r="Q865">
        <v>122</v>
      </c>
      <c r="R865">
        <v>4</v>
      </c>
      <c r="S865">
        <v>8</v>
      </c>
      <c r="U865" t="s">
        <v>17</v>
      </c>
      <c r="W865">
        <f>VLOOKUP(H865&amp;"_"&amp;M865+1,'Leaf lengths'!$J$6:$Q$104,VLOOKUP(F865,'Leaf lengths'!$S$1:$T$6,2,FALSE),FALSE)</f>
        <v>265</v>
      </c>
      <c r="X865">
        <f t="shared" si="37"/>
        <v>0.46037735849056605</v>
      </c>
      <c r="Y865">
        <f t="shared" si="38"/>
        <v>6.4603773584905664</v>
      </c>
      <c r="Z865">
        <f t="shared" si="35"/>
        <v>18</v>
      </c>
      <c r="AD865" t="str">
        <f t="shared" si="39"/>
        <v/>
      </c>
      <c r="AE865">
        <v>6</v>
      </c>
    </row>
    <row r="866" spans="1:31" ht="15" hidden="1" customHeight="1" x14ac:dyDescent="0.3">
      <c r="A866" t="s">
        <v>416</v>
      </c>
      <c r="B866">
        <f t="shared" si="36"/>
        <v>300283</v>
      </c>
      <c r="C866">
        <v>283</v>
      </c>
      <c r="D866">
        <f>VLOOKUP($B866,TrialDesign!$E$2:$I$1147,5,FALSE)</f>
        <v>16</v>
      </c>
      <c r="E866" t="str">
        <f>VLOOKUP($B866,TrialDesign!$E$2:$I$1147,3,FALSE)</f>
        <v>Full</v>
      </c>
      <c r="F866" t="str">
        <f>VLOOKUP($B866,TrialDesign!$E$2:$I$1147,4,FALSE)</f>
        <v>CRWT153</v>
      </c>
      <c r="G866" s="1">
        <v>41793</v>
      </c>
      <c r="H866" s="1" t="str">
        <f>VLOOKUP(B866,TrialDesign!$E$2:$J$1147,6,FALSE)</f>
        <v>Full_16h</v>
      </c>
      <c r="K866">
        <v>3</v>
      </c>
      <c r="L866">
        <v>0</v>
      </c>
      <c r="M866">
        <v>5</v>
      </c>
      <c r="N866">
        <v>6</v>
      </c>
      <c r="O866">
        <v>73</v>
      </c>
      <c r="P866">
        <v>270</v>
      </c>
      <c r="Q866">
        <v>214</v>
      </c>
      <c r="R866">
        <v>5</v>
      </c>
      <c r="S866">
        <v>6</v>
      </c>
      <c r="U866" t="s">
        <v>71</v>
      </c>
      <c r="W866">
        <f>VLOOKUP(H866&amp;"_"&amp;M866+1,'Leaf lengths'!$J$6:$Q$104,VLOOKUP(F866,'Leaf lengths'!$S$1:$T$6,2,FALSE),FALSE)</f>
        <v>286</v>
      </c>
      <c r="X866">
        <f t="shared" si="37"/>
        <v>0.74825174825174823</v>
      </c>
      <c r="Y866">
        <f t="shared" si="38"/>
        <v>5.7482517482517483</v>
      </c>
      <c r="Z866">
        <f t="shared" si="35"/>
        <v>16</v>
      </c>
      <c r="AD866" t="str">
        <f t="shared" si="39"/>
        <v/>
      </c>
      <c r="AE866">
        <v>5</v>
      </c>
    </row>
    <row r="867" spans="1:31" ht="15" hidden="1" customHeight="1" x14ac:dyDescent="0.3">
      <c r="A867" t="s">
        <v>416</v>
      </c>
      <c r="B867">
        <f t="shared" si="36"/>
        <v>300283</v>
      </c>
      <c r="C867">
        <v>283</v>
      </c>
      <c r="D867">
        <f>VLOOKUP($B867,TrialDesign!$E$2:$I$1147,5,FALSE)</f>
        <v>16</v>
      </c>
      <c r="E867" t="str">
        <f>VLOOKUP($B867,TrialDesign!$E$2:$I$1147,3,FALSE)</f>
        <v>Full</v>
      </c>
      <c r="F867" t="str">
        <f>VLOOKUP($B867,TrialDesign!$E$2:$I$1147,4,FALSE)</f>
        <v>CRWT153</v>
      </c>
      <c r="G867" s="1">
        <v>41793</v>
      </c>
      <c r="H867" s="1" t="str">
        <f>VLOOKUP(B867,TrialDesign!$E$2:$J$1147,6,FALSE)</f>
        <v>Full_16h</v>
      </c>
      <c r="K867">
        <v>4</v>
      </c>
      <c r="L867">
        <v>1</v>
      </c>
      <c r="M867">
        <v>5</v>
      </c>
      <c r="N867">
        <v>7</v>
      </c>
      <c r="O867">
        <v>91</v>
      </c>
      <c r="P867">
        <v>265</v>
      </c>
      <c r="Q867">
        <v>30</v>
      </c>
      <c r="R867">
        <v>4</v>
      </c>
      <c r="S867">
        <v>11</v>
      </c>
      <c r="U867" t="s">
        <v>18</v>
      </c>
      <c r="W867">
        <f>VLOOKUP(H867&amp;"_"&amp;M867+1,'Leaf lengths'!$J$6:$Q$104,VLOOKUP(F867,'Leaf lengths'!$S$1:$T$6,2,FALSE),FALSE)</f>
        <v>286</v>
      </c>
      <c r="X867">
        <f t="shared" si="37"/>
        <v>0.1048951048951049</v>
      </c>
      <c r="Y867">
        <f t="shared" si="38"/>
        <v>5.104895104895105</v>
      </c>
      <c r="Z867">
        <f t="shared" si="35"/>
        <v>20</v>
      </c>
      <c r="AD867" t="str">
        <f t="shared" si="39"/>
        <v/>
      </c>
      <c r="AE867">
        <v>5</v>
      </c>
    </row>
    <row r="868" spans="1:31" ht="15" hidden="1" customHeight="1" x14ac:dyDescent="0.3">
      <c r="A868" t="s">
        <v>416</v>
      </c>
      <c r="B868">
        <f t="shared" si="36"/>
        <v>300094</v>
      </c>
      <c r="C868">
        <v>94</v>
      </c>
      <c r="D868">
        <f>VLOOKUP($B868,TrialDesign!$E$2:$I$1147,5,FALSE)</f>
        <v>16</v>
      </c>
      <c r="E868" t="str">
        <f>VLOOKUP($B868,TrialDesign!$E$2:$I$1147,3,FALSE)</f>
        <v>Full</v>
      </c>
      <c r="F868" t="str">
        <f>VLOOKUP($B868,TrialDesign!$E$2:$I$1147,4,FALSE)</f>
        <v>CRWT153</v>
      </c>
      <c r="G868" s="1">
        <v>41800</v>
      </c>
      <c r="H868" s="1" t="str">
        <f>VLOOKUP(B868,TrialDesign!$E$2:$J$1147,6,FALSE)</f>
        <v>Full_16h</v>
      </c>
      <c r="J868">
        <v>94</v>
      </c>
      <c r="K868">
        <v>1</v>
      </c>
      <c r="L868">
        <v>4</v>
      </c>
      <c r="M868">
        <v>5</v>
      </c>
      <c r="N868">
        <v>6</v>
      </c>
      <c r="O868">
        <v>85</v>
      </c>
      <c r="Q868">
        <v>120</v>
      </c>
      <c r="R868">
        <v>4</v>
      </c>
      <c r="S868">
        <v>8</v>
      </c>
      <c r="U868" t="s">
        <v>71</v>
      </c>
      <c r="W868">
        <f>VLOOKUP(H868&amp;"_"&amp;M868+1,'Leaf lengths'!$J$6:$Q$104,VLOOKUP(F868,'Leaf lengths'!$S$1:$T$6,2,FALSE),FALSE)</f>
        <v>286</v>
      </c>
      <c r="X868">
        <f t="shared" si="37"/>
        <v>0.41958041958041958</v>
      </c>
      <c r="Y868">
        <f t="shared" si="38"/>
        <v>5.41958041958042</v>
      </c>
      <c r="Z868">
        <f t="shared" si="35"/>
        <v>17</v>
      </c>
      <c r="AD868" t="str">
        <f t="shared" si="39"/>
        <v/>
      </c>
      <c r="AE868">
        <v>5</v>
      </c>
    </row>
    <row r="869" spans="1:31" ht="15" hidden="1" customHeight="1" x14ac:dyDescent="0.3">
      <c r="A869" t="s">
        <v>416</v>
      </c>
      <c r="B869">
        <f t="shared" si="36"/>
        <v>300201</v>
      </c>
      <c r="C869">
        <v>201</v>
      </c>
      <c r="D869">
        <f>VLOOKUP($B869,TrialDesign!$E$2:$I$1147,5,FALSE)</f>
        <v>16</v>
      </c>
      <c r="E869" t="str">
        <f>VLOOKUP($B869,TrialDesign!$E$2:$I$1147,3,FALSE)</f>
        <v>Full</v>
      </c>
      <c r="F869" t="str">
        <f>VLOOKUP($B869,TrialDesign!$E$2:$I$1147,4,FALSE)</f>
        <v>CRWT153</v>
      </c>
      <c r="G869" s="1">
        <v>41800</v>
      </c>
      <c r="H869" s="1" t="str">
        <f>VLOOKUP(B869,TrialDesign!$E$2:$J$1147,6,FALSE)</f>
        <v>Full_16h</v>
      </c>
      <c r="J869">
        <v>201</v>
      </c>
      <c r="K869">
        <v>1</v>
      </c>
      <c r="L869">
        <v>3</v>
      </c>
      <c r="M869">
        <v>6</v>
      </c>
      <c r="N869">
        <v>8</v>
      </c>
      <c r="O869">
        <v>70</v>
      </c>
      <c r="Q869">
        <v>252</v>
      </c>
      <c r="R869">
        <v>4</v>
      </c>
      <c r="S869">
        <v>6</v>
      </c>
      <c r="U869" t="s">
        <v>71</v>
      </c>
      <c r="W869">
        <f>VLOOKUP(H869&amp;"_"&amp;M869+1,'Leaf lengths'!$J$6:$Q$104,VLOOKUP(F869,'Leaf lengths'!$S$1:$T$6,2,FALSE),FALSE)</f>
        <v>265</v>
      </c>
      <c r="X869">
        <f t="shared" si="37"/>
        <v>0.95094339622641511</v>
      </c>
      <c r="Y869">
        <f t="shared" si="38"/>
        <v>6.9509433962264149</v>
      </c>
      <c r="Z869">
        <f t="shared" si="35"/>
        <v>16</v>
      </c>
      <c r="AD869" t="str">
        <f t="shared" si="39"/>
        <v/>
      </c>
      <c r="AE869">
        <v>6</v>
      </c>
    </row>
    <row r="870" spans="1:31" ht="15" hidden="1" customHeight="1" x14ac:dyDescent="0.3">
      <c r="A870" t="s">
        <v>416</v>
      </c>
      <c r="B870">
        <f t="shared" si="36"/>
        <v>300201</v>
      </c>
      <c r="C870">
        <v>201</v>
      </c>
      <c r="D870">
        <f>VLOOKUP($B870,TrialDesign!$E$2:$I$1147,5,FALSE)</f>
        <v>16</v>
      </c>
      <c r="E870" t="str">
        <f>VLOOKUP($B870,TrialDesign!$E$2:$I$1147,3,FALSE)</f>
        <v>Full</v>
      </c>
      <c r="F870" t="str">
        <f>VLOOKUP($B870,TrialDesign!$E$2:$I$1147,4,FALSE)</f>
        <v>CRWT153</v>
      </c>
      <c r="G870" s="1">
        <v>41800</v>
      </c>
      <c r="H870" s="1" t="str">
        <f>VLOOKUP(B870,TrialDesign!$E$2:$J$1147,6,FALSE)</f>
        <v>Full_16h</v>
      </c>
      <c r="K870">
        <v>2</v>
      </c>
      <c r="L870">
        <v>1</v>
      </c>
      <c r="M870">
        <v>7</v>
      </c>
      <c r="N870">
        <v>8</v>
      </c>
      <c r="O870">
        <v>80</v>
      </c>
      <c r="P870">
        <v>265</v>
      </c>
      <c r="Q870">
        <v>112</v>
      </c>
      <c r="R870">
        <v>4</v>
      </c>
      <c r="S870">
        <v>8</v>
      </c>
      <c r="U870" t="s">
        <v>71</v>
      </c>
      <c r="W870">
        <f>VLOOKUP(H870&amp;"_"&amp;M870+1,'Leaf lengths'!$J$6:$Q$104,VLOOKUP(F870,'Leaf lengths'!$S$1:$T$6,2,FALSE),FALSE)</f>
        <v>230</v>
      </c>
      <c r="X870">
        <f t="shared" si="37"/>
        <v>0.48695652173913045</v>
      </c>
      <c r="Y870">
        <f t="shared" si="38"/>
        <v>7.4869565217391303</v>
      </c>
      <c r="Z870">
        <f t="shared" si="35"/>
        <v>19</v>
      </c>
      <c r="AD870" t="str">
        <f t="shared" si="39"/>
        <v/>
      </c>
      <c r="AE870">
        <v>7</v>
      </c>
    </row>
    <row r="871" spans="1:31" ht="15" hidden="1" customHeight="1" x14ac:dyDescent="0.3">
      <c r="A871" t="s">
        <v>416</v>
      </c>
      <c r="B871">
        <f t="shared" si="36"/>
        <v>300201</v>
      </c>
      <c r="C871">
        <v>201</v>
      </c>
      <c r="D871">
        <f>VLOOKUP($B871,TrialDesign!$E$2:$I$1147,5,FALSE)</f>
        <v>16</v>
      </c>
      <c r="E871" t="str">
        <f>VLOOKUP($B871,TrialDesign!$E$2:$I$1147,3,FALSE)</f>
        <v>Full</v>
      </c>
      <c r="F871" t="str">
        <f>VLOOKUP($B871,TrialDesign!$E$2:$I$1147,4,FALSE)</f>
        <v>CRWT153</v>
      </c>
      <c r="G871" s="1">
        <v>41800</v>
      </c>
      <c r="H871" s="1" t="str">
        <f>VLOOKUP(B871,TrialDesign!$E$2:$J$1147,6,FALSE)</f>
        <v>Full_16h</v>
      </c>
      <c r="K871">
        <v>3</v>
      </c>
      <c r="L871">
        <v>1</v>
      </c>
      <c r="M871">
        <v>5</v>
      </c>
      <c r="N871">
        <v>7</v>
      </c>
      <c r="O871">
        <v>74</v>
      </c>
      <c r="P871">
        <v>264</v>
      </c>
      <c r="Q871">
        <v>246</v>
      </c>
      <c r="R871">
        <v>5</v>
      </c>
      <c r="S871">
        <v>7</v>
      </c>
      <c r="U871" t="s">
        <v>71</v>
      </c>
      <c r="W871">
        <f>VLOOKUP(H871&amp;"_"&amp;M871+1,'Leaf lengths'!$J$6:$Q$104,VLOOKUP(F871,'Leaf lengths'!$S$1:$T$6,2,FALSE),FALSE)</f>
        <v>286</v>
      </c>
      <c r="X871">
        <f t="shared" si="37"/>
        <v>0.8601398601398601</v>
      </c>
      <c r="Y871">
        <f t="shared" si="38"/>
        <v>5.86013986013986</v>
      </c>
      <c r="Z871">
        <f t="shared" si="35"/>
        <v>17</v>
      </c>
      <c r="AD871" t="str">
        <f t="shared" si="39"/>
        <v/>
      </c>
      <c r="AE871">
        <v>5</v>
      </c>
    </row>
    <row r="872" spans="1:31" ht="15" hidden="1" customHeight="1" x14ac:dyDescent="0.3">
      <c r="A872" t="s">
        <v>416</v>
      </c>
      <c r="B872">
        <f t="shared" si="36"/>
        <v>300316</v>
      </c>
      <c r="C872">
        <v>316</v>
      </c>
      <c r="D872">
        <f>VLOOKUP($B872,TrialDesign!$E$2:$I$1147,5,FALSE)</f>
        <v>16</v>
      </c>
      <c r="E872" t="str">
        <f>VLOOKUP($B872,TrialDesign!$E$2:$I$1147,3,FALSE)</f>
        <v>Full</v>
      </c>
      <c r="F872" t="str">
        <f>VLOOKUP($B872,TrialDesign!$E$2:$I$1147,4,FALSE)</f>
        <v>CRWT153</v>
      </c>
      <c r="G872" s="1">
        <v>41800</v>
      </c>
      <c r="H872" s="1" t="str">
        <f>VLOOKUP(B872,TrialDesign!$E$2:$J$1147,6,FALSE)</f>
        <v>Full_16h</v>
      </c>
      <c r="J872">
        <v>316</v>
      </c>
      <c r="K872">
        <v>1</v>
      </c>
      <c r="L872">
        <v>2</v>
      </c>
      <c r="M872">
        <v>7</v>
      </c>
      <c r="N872">
        <v>8</v>
      </c>
      <c r="O872">
        <v>100</v>
      </c>
      <c r="Q872">
        <v>105</v>
      </c>
      <c r="R872">
        <v>4</v>
      </c>
      <c r="S872">
        <v>12</v>
      </c>
      <c r="U872" t="s">
        <v>18</v>
      </c>
      <c r="W872">
        <f>VLOOKUP(H872&amp;"_"&amp;M872+1,'Leaf lengths'!$J$6:$Q$104,VLOOKUP(F872,'Leaf lengths'!$S$1:$T$6,2,FALSE),FALSE)</f>
        <v>230</v>
      </c>
      <c r="X872">
        <f t="shared" si="37"/>
        <v>0.45652173913043476</v>
      </c>
      <c r="Y872">
        <f t="shared" si="38"/>
        <v>7.4565217391304346</v>
      </c>
      <c r="Z872">
        <f t="shared" si="35"/>
        <v>23</v>
      </c>
      <c r="AD872" t="str">
        <f t="shared" si="39"/>
        <v/>
      </c>
      <c r="AE872">
        <v>7</v>
      </c>
    </row>
    <row r="873" spans="1:31" ht="15" hidden="1" customHeight="1" x14ac:dyDescent="0.3">
      <c r="A873" t="s">
        <v>416</v>
      </c>
      <c r="B873">
        <f t="shared" si="36"/>
        <v>300316</v>
      </c>
      <c r="C873">
        <v>316</v>
      </c>
      <c r="D873">
        <f>VLOOKUP($B873,TrialDesign!$E$2:$I$1147,5,FALSE)</f>
        <v>16</v>
      </c>
      <c r="E873" t="str">
        <f>VLOOKUP($B873,TrialDesign!$E$2:$I$1147,3,FALSE)</f>
        <v>Full</v>
      </c>
      <c r="F873" t="str">
        <f>VLOOKUP($B873,TrialDesign!$E$2:$I$1147,4,FALSE)</f>
        <v>CRWT153</v>
      </c>
      <c r="G873" s="1">
        <v>41800</v>
      </c>
      <c r="H873" s="1" t="str">
        <f>VLOOKUP(B873,TrialDesign!$E$2:$J$1147,6,FALSE)</f>
        <v>Full_16h</v>
      </c>
      <c r="K873">
        <v>2</v>
      </c>
      <c r="L873">
        <v>1</v>
      </c>
      <c r="M873">
        <v>5</v>
      </c>
      <c r="N873">
        <v>6</v>
      </c>
      <c r="O873">
        <v>100</v>
      </c>
      <c r="P873">
        <v>288</v>
      </c>
      <c r="Q873">
        <v>290</v>
      </c>
      <c r="R873">
        <v>5</v>
      </c>
      <c r="S873">
        <v>8</v>
      </c>
      <c r="U873" t="s">
        <v>71</v>
      </c>
      <c r="W873">
        <f>VLOOKUP(H873&amp;"_"&amp;M873+1,'Leaf lengths'!$J$6:$Q$104,VLOOKUP(F873,'Leaf lengths'!$S$1:$T$6,2,FALSE),FALSE)</f>
        <v>286</v>
      </c>
      <c r="X873">
        <f t="shared" si="37"/>
        <v>1.013986013986014</v>
      </c>
      <c r="Y873">
        <f t="shared" si="38"/>
        <v>6.0139860139860142</v>
      </c>
      <c r="Z873">
        <f t="shared" si="35"/>
        <v>18</v>
      </c>
      <c r="AD873" t="str">
        <f t="shared" si="39"/>
        <v/>
      </c>
      <c r="AE873">
        <v>5</v>
      </c>
    </row>
    <row r="874" spans="1:31" ht="15" hidden="1" customHeight="1" x14ac:dyDescent="0.3">
      <c r="A874" t="s">
        <v>416</v>
      </c>
      <c r="B874">
        <f t="shared" si="36"/>
        <v>300316</v>
      </c>
      <c r="C874">
        <v>316</v>
      </c>
      <c r="D874">
        <f>VLOOKUP($B874,TrialDesign!$E$2:$I$1147,5,FALSE)</f>
        <v>16</v>
      </c>
      <c r="E874" t="str">
        <f>VLOOKUP($B874,TrialDesign!$E$2:$I$1147,3,FALSE)</f>
        <v>Full</v>
      </c>
      <c r="F874" t="str">
        <f>VLOOKUP($B874,TrialDesign!$E$2:$I$1147,4,FALSE)</f>
        <v>CRWT153</v>
      </c>
      <c r="G874" s="1">
        <v>41800</v>
      </c>
      <c r="H874" s="1" t="str">
        <f>VLOOKUP(B874,TrialDesign!$E$2:$J$1147,6,FALSE)</f>
        <v>Full_16h</v>
      </c>
      <c r="K874">
        <v>3</v>
      </c>
      <c r="L874">
        <v>0</v>
      </c>
      <c r="M874">
        <v>6</v>
      </c>
      <c r="N874">
        <v>7</v>
      </c>
      <c r="O874">
        <v>78</v>
      </c>
      <c r="P874">
        <v>298</v>
      </c>
      <c r="Q874">
        <v>205</v>
      </c>
      <c r="R874">
        <v>5</v>
      </c>
      <c r="S874">
        <v>6</v>
      </c>
      <c r="U874" t="s">
        <v>71</v>
      </c>
      <c r="W874">
        <f>VLOOKUP(H874&amp;"_"&amp;M874+1,'Leaf lengths'!$J$6:$Q$104,VLOOKUP(F874,'Leaf lengths'!$S$1:$T$6,2,FALSE),FALSE)</f>
        <v>265</v>
      </c>
      <c r="X874">
        <f t="shared" si="37"/>
        <v>0.77358490566037741</v>
      </c>
      <c r="Y874">
        <f t="shared" si="38"/>
        <v>6.7735849056603774</v>
      </c>
      <c r="Z874">
        <f t="shared" si="35"/>
        <v>17</v>
      </c>
      <c r="AD874" t="str">
        <f t="shared" si="39"/>
        <v/>
      </c>
      <c r="AE874">
        <v>6</v>
      </c>
    </row>
    <row r="875" spans="1:31" ht="15" hidden="1" customHeight="1" x14ac:dyDescent="0.3">
      <c r="A875" t="s">
        <v>416</v>
      </c>
      <c r="B875">
        <f t="shared" si="36"/>
        <v>300010</v>
      </c>
      <c r="C875">
        <v>10</v>
      </c>
      <c r="D875">
        <f>VLOOKUP($B875,TrialDesign!$E$2:$I$1147,5,FALSE)</f>
        <v>16</v>
      </c>
      <c r="E875" t="str">
        <f>VLOOKUP($B875,TrialDesign!$E$2:$I$1147,3,FALSE)</f>
        <v>Full</v>
      </c>
      <c r="F875" t="str">
        <f>VLOOKUP($B875,TrialDesign!$E$2:$I$1147,4,FALSE)</f>
        <v>CRWT153</v>
      </c>
      <c r="G875" s="1">
        <v>41848</v>
      </c>
      <c r="H875" s="1" t="str">
        <f>VLOOKUP(B875,TrialDesign!$E$2:$J$1147,6,FALSE)</f>
        <v>Full_16h</v>
      </c>
      <c r="J875">
        <v>10</v>
      </c>
      <c r="K875">
        <v>1</v>
      </c>
      <c r="M875" s="4">
        <v>15</v>
      </c>
      <c r="W875">
        <f>VLOOKUP(H875&amp;"_"&amp;M875+1,'Leaf lengths'!$J$6:$Q$104,VLOOKUP(F875,'Leaf lengths'!$S$1:$T$6,2,FALSE),FALSE)</f>
        <v>160</v>
      </c>
      <c r="X875">
        <f t="shared" si="37"/>
        <v>0</v>
      </c>
      <c r="Y875">
        <f t="shared" si="38"/>
        <v>15</v>
      </c>
      <c r="Z875" t="str">
        <f t="shared" si="35"/>
        <v/>
      </c>
      <c r="AD875" t="str">
        <f t="shared" si="39"/>
        <v>FLN</v>
      </c>
      <c r="AE875" t="s">
        <v>198</v>
      </c>
    </row>
    <row r="876" spans="1:31" ht="15" hidden="1" customHeight="1" x14ac:dyDescent="0.3">
      <c r="A876" t="s">
        <v>416</v>
      </c>
      <c r="B876">
        <f t="shared" si="36"/>
        <v>300010</v>
      </c>
      <c r="C876">
        <v>10</v>
      </c>
      <c r="D876">
        <f>VLOOKUP($B876,TrialDesign!$E$2:$I$1147,5,FALSE)</f>
        <v>16</v>
      </c>
      <c r="E876" t="str">
        <f>VLOOKUP($B876,TrialDesign!$E$2:$I$1147,3,FALSE)</f>
        <v>Full</v>
      </c>
      <c r="F876" t="str">
        <f>VLOOKUP($B876,TrialDesign!$E$2:$I$1147,4,FALSE)</f>
        <v>CRWT153</v>
      </c>
      <c r="G876" s="1">
        <v>41848</v>
      </c>
      <c r="H876" s="1" t="str">
        <f>VLOOKUP(B876,TrialDesign!$E$2:$J$1147,6,FALSE)</f>
        <v>Full_16h</v>
      </c>
      <c r="K876">
        <v>2</v>
      </c>
      <c r="M876" s="4">
        <v>14</v>
      </c>
      <c r="W876">
        <f>VLOOKUP(H876&amp;"_"&amp;M876+1,'Leaf lengths'!$J$6:$Q$104,VLOOKUP(F876,'Leaf lengths'!$S$1:$T$6,2,FALSE),FALSE)</f>
        <v>160</v>
      </c>
      <c r="X876">
        <f t="shared" si="37"/>
        <v>0</v>
      </c>
      <c r="Y876">
        <f t="shared" si="38"/>
        <v>14</v>
      </c>
      <c r="Z876" t="str">
        <f t="shared" si="35"/>
        <v/>
      </c>
      <c r="AD876" t="str">
        <f t="shared" si="39"/>
        <v>FLN</v>
      </c>
      <c r="AE876" t="s">
        <v>200</v>
      </c>
    </row>
    <row r="877" spans="1:31" ht="15" hidden="1" customHeight="1" x14ac:dyDescent="0.3">
      <c r="A877" t="s">
        <v>416</v>
      </c>
      <c r="B877">
        <f t="shared" si="36"/>
        <v>300041</v>
      </c>
      <c r="C877">
        <v>41</v>
      </c>
      <c r="D877">
        <f>VLOOKUP($B877,TrialDesign!$E$2:$I$1147,5,FALSE)</f>
        <v>16</v>
      </c>
      <c r="E877" t="str">
        <f>VLOOKUP($B877,TrialDesign!$E$2:$I$1147,3,FALSE)</f>
        <v>Full</v>
      </c>
      <c r="F877" t="str">
        <f>VLOOKUP($B877,TrialDesign!$E$2:$I$1147,4,FALSE)</f>
        <v>CRWT153</v>
      </c>
      <c r="G877" s="1">
        <v>41848</v>
      </c>
      <c r="H877" s="1" t="str">
        <f>VLOOKUP(B877,TrialDesign!$E$2:$J$1147,6,FALSE)</f>
        <v>Full_16h</v>
      </c>
      <c r="J877">
        <v>41</v>
      </c>
      <c r="K877">
        <v>1</v>
      </c>
      <c r="M877" s="4">
        <v>13</v>
      </c>
      <c r="W877">
        <f>VLOOKUP(H877&amp;"_"&amp;M877+1,'Leaf lengths'!$J$6:$Q$104,VLOOKUP(F877,'Leaf lengths'!$S$1:$T$6,2,FALSE),FALSE)</f>
        <v>160</v>
      </c>
      <c r="X877">
        <f t="shared" si="37"/>
        <v>0</v>
      </c>
      <c r="Y877">
        <f t="shared" si="38"/>
        <v>13</v>
      </c>
      <c r="Z877" t="str">
        <f t="shared" si="35"/>
        <v/>
      </c>
      <c r="AD877" t="str">
        <f t="shared" si="39"/>
        <v>FLN</v>
      </c>
      <c r="AE877" t="s">
        <v>201</v>
      </c>
    </row>
    <row r="878" spans="1:31" ht="15" hidden="1" customHeight="1" x14ac:dyDescent="0.3">
      <c r="A878" t="s">
        <v>416</v>
      </c>
      <c r="B878">
        <f t="shared" si="36"/>
        <v>300041</v>
      </c>
      <c r="C878">
        <v>41</v>
      </c>
      <c r="D878">
        <f>VLOOKUP($B878,TrialDesign!$E$2:$I$1147,5,FALSE)</f>
        <v>16</v>
      </c>
      <c r="E878" t="str">
        <f>VLOOKUP($B878,TrialDesign!$E$2:$I$1147,3,FALSE)</f>
        <v>Full</v>
      </c>
      <c r="F878" t="str">
        <f>VLOOKUP($B878,TrialDesign!$E$2:$I$1147,4,FALSE)</f>
        <v>CRWT153</v>
      </c>
      <c r="G878" s="1">
        <v>41848</v>
      </c>
      <c r="H878" s="1" t="str">
        <f>VLOOKUP(B878,TrialDesign!$E$2:$J$1147,6,FALSE)</f>
        <v>Full_16h</v>
      </c>
      <c r="K878">
        <v>2</v>
      </c>
      <c r="M878">
        <v>14</v>
      </c>
      <c r="W878">
        <f>VLOOKUP(H878&amp;"_"&amp;M878+1,'Leaf lengths'!$J$6:$Q$104,VLOOKUP(F878,'Leaf lengths'!$S$1:$T$6,2,FALSE),FALSE)</f>
        <v>160</v>
      </c>
      <c r="X878">
        <f t="shared" si="37"/>
        <v>0</v>
      </c>
      <c r="Y878">
        <f t="shared" si="38"/>
        <v>14</v>
      </c>
      <c r="Z878" t="str">
        <f t="shared" si="35"/>
        <v/>
      </c>
      <c r="AD878" t="str">
        <f t="shared" si="39"/>
        <v>FLN</v>
      </c>
      <c r="AE878">
        <v>14</v>
      </c>
    </row>
    <row r="879" spans="1:31" ht="15" hidden="1" customHeight="1" x14ac:dyDescent="0.3">
      <c r="A879" t="s">
        <v>416</v>
      </c>
      <c r="B879">
        <f t="shared" si="36"/>
        <v>300173</v>
      </c>
      <c r="C879">
        <v>173</v>
      </c>
      <c r="D879">
        <f>VLOOKUP($B879,TrialDesign!$E$2:$I$1147,5,FALSE)</f>
        <v>16</v>
      </c>
      <c r="E879" t="str">
        <f>VLOOKUP($B879,TrialDesign!$E$2:$I$1147,3,FALSE)</f>
        <v>Full</v>
      </c>
      <c r="F879" t="str">
        <f>VLOOKUP($B879,TrialDesign!$E$2:$I$1147,4,FALSE)</f>
        <v>CRWT153</v>
      </c>
      <c r="G879" s="1">
        <v>41848</v>
      </c>
      <c r="H879" s="1" t="str">
        <f>VLOOKUP(B879,TrialDesign!$E$2:$J$1147,6,FALSE)</f>
        <v>Full_16h</v>
      </c>
      <c r="J879">
        <v>173</v>
      </c>
      <c r="K879">
        <v>1</v>
      </c>
      <c r="M879">
        <v>11</v>
      </c>
      <c r="O879">
        <v>360</v>
      </c>
      <c r="S879">
        <v>20</v>
      </c>
      <c r="V879">
        <v>3</v>
      </c>
      <c r="W879">
        <f>VLOOKUP(H879&amp;"_"&amp;M879+1,'Leaf lengths'!$J$6:$Q$104,VLOOKUP(F879,'Leaf lengths'!$S$1:$T$6,2,FALSE),FALSE)</f>
        <v>160</v>
      </c>
      <c r="X879">
        <f t="shared" si="37"/>
        <v>0</v>
      </c>
      <c r="Y879">
        <f t="shared" si="38"/>
        <v>11</v>
      </c>
      <c r="Z879">
        <f t="shared" si="35"/>
        <v>31</v>
      </c>
      <c r="AD879" t="str">
        <f t="shared" si="39"/>
        <v>FLN</v>
      </c>
      <c r="AE879">
        <v>11</v>
      </c>
    </row>
    <row r="880" spans="1:31" ht="15" hidden="1" customHeight="1" x14ac:dyDescent="0.3">
      <c r="A880" t="s">
        <v>416</v>
      </c>
      <c r="B880">
        <f t="shared" si="36"/>
        <v>300173</v>
      </c>
      <c r="C880">
        <v>173</v>
      </c>
      <c r="D880">
        <f>VLOOKUP($B880,TrialDesign!$E$2:$I$1147,5,FALSE)</f>
        <v>16</v>
      </c>
      <c r="E880" t="str">
        <f>VLOOKUP($B880,TrialDesign!$E$2:$I$1147,3,FALSE)</f>
        <v>Full</v>
      </c>
      <c r="F880" t="str">
        <f>VLOOKUP($B880,TrialDesign!$E$2:$I$1147,4,FALSE)</f>
        <v>CRWT153</v>
      </c>
      <c r="G880" s="1">
        <v>41848</v>
      </c>
      <c r="H880" s="1" t="str">
        <f>VLOOKUP(B880,TrialDesign!$E$2:$J$1147,6,FALSE)</f>
        <v>Full_16h</v>
      </c>
      <c r="K880">
        <v>2</v>
      </c>
      <c r="M880">
        <v>13</v>
      </c>
      <c r="O880">
        <v>350</v>
      </c>
      <c r="S880">
        <v>22</v>
      </c>
      <c r="V880">
        <v>5</v>
      </c>
      <c r="W880">
        <f>VLOOKUP(H880&amp;"_"&amp;M880+1,'Leaf lengths'!$J$6:$Q$104,VLOOKUP(F880,'Leaf lengths'!$S$1:$T$6,2,FALSE),FALSE)</f>
        <v>160</v>
      </c>
      <c r="X880">
        <f t="shared" si="37"/>
        <v>0</v>
      </c>
      <c r="Y880">
        <f t="shared" si="38"/>
        <v>13</v>
      </c>
      <c r="Z880">
        <f t="shared" si="35"/>
        <v>35</v>
      </c>
      <c r="AD880" t="str">
        <f t="shared" si="39"/>
        <v>FLN</v>
      </c>
      <c r="AE880">
        <v>13</v>
      </c>
    </row>
    <row r="881" spans="1:31" ht="15" hidden="1" customHeight="1" x14ac:dyDescent="0.3">
      <c r="A881" t="s">
        <v>416</v>
      </c>
      <c r="B881">
        <f t="shared" si="36"/>
        <v>300295</v>
      </c>
      <c r="C881">
        <v>295</v>
      </c>
      <c r="D881">
        <f>VLOOKUP($B881,TrialDesign!$E$2:$I$1147,5,FALSE)</f>
        <v>16</v>
      </c>
      <c r="E881" t="str">
        <f>VLOOKUP($B881,TrialDesign!$E$2:$I$1147,3,FALSE)</f>
        <v>Full</v>
      </c>
      <c r="F881" t="str">
        <f>VLOOKUP($B881,TrialDesign!$E$2:$I$1147,4,FALSE)</f>
        <v>CRWT153</v>
      </c>
      <c r="G881" s="1">
        <v>41848</v>
      </c>
      <c r="H881" s="1" t="str">
        <f>VLOOKUP(B881,TrialDesign!$E$2:$J$1147,6,FALSE)</f>
        <v>Full_16h</v>
      </c>
      <c r="J881">
        <v>295</v>
      </c>
      <c r="K881">
        <v>1</v>
      </c>
      <c r="M881" s="4">
        <v>16</v>
      </c>
      <c r="W881">
        <f>VLOOKUP(H881&amp;"_"&amp;M881+1,'Leaf lengths'!$J$6:$Q$104,VLOOKUP(F881,'Leaf lengths'!$S$1:$T$6,2,FALSE),FALSE)</f>
        <v>160</v>
      </c>
      <c r="X881">
        <f t="shared" si="37"/>
        <v>0</v>
      </c>
      <c r="Y881">
        <f t="shared" si="38"/>
        <v>16</v>
      </c>
      <c r="Z881" t="str">
        <f t="shared" si="35"/>
        <v/>
      </c>
      <c r="AD881" t="str">
        <f t="shared" si="39"/>
        <v>FLN</v>
      </c>
      <c r="AE881" t="s">
        <v>198</v>
      </c>
    </row>
    <row r="882" spans="1:31" ht="15" hidden="1" customHeight="1" x14ac:dyDescent="0.3">
      <c r="A882" t="s">
        <v>416</v>
      </c>
      <c r="B882">
        <f t="shared" si="36"/>
        <v>300295</v>
      </c>
      <c r="C882">
        <v>295</v>
      </c>
      <c r="D882">
        <f>VLOOKUP($B882,TrialDesign!$E$2:$I$1147,5,FALSE)</f>
        <v>16</v>
      </c>
      <c r="E882" t="str">
        <f>VLOOKUP($B882,TrialDesign!$E$2:$I$1147,3,FALSE)</f>
        <v>Full</v>
      </c>
      <c r="F882" t="str">
        <f>VLOOKUP($B882,TrialDesign!$E$2:$I$1147,4,FALSE)</f>
        <v>CRWT153</v>
      </c>
      <c r="G882" s="1">
        <v>41848</v>
      </c>
      <c r="H882" s="1" t="str">
        <f>VLOOKUP(B882,TrialDesign!$E$2:$J$1147,6,FALSE)</f>
        <v>Full_16h</v>
      </c>
      <c r="K882">
        <v>2</v>
      </c>
      <c r="M882" s="4">
        <v>15</v>
      </c>
      <c r="W882">
        <f>VLOOKUP(H882&amp;"_"&amp;M882+1,'Leaf lengths'!$J$6:$Q$104,VLOOKUP(F882,'Leaf lengths'!$S$1:$T$6,2,FALSE),FALSE)</f>
        <v>160</v>
      </c>
      <c r="X882">
        <f t="shared" si="37"/>
        <v>0</v>
      </c>
      <c r="Y882">
        <f t="shared" si="38"/>
        <v>15</v>
      </c>
      <c r="Z882" t="str">
        <f t="shared" ref="Z882:Z945" si="40">IF(S882="","",SUM(M882+R882+S882))</f>
        <v/>
      </c>
      <c r="AD882" t="str">
        <f t="shared" si="39"/>
        <v>FLN</v>
      </c>
      <c r="AE882" t="s">
        <v>199</v>
      </c>
    </row>
    <row r="883" spans="1:31" ht="15" hidden="1" customHeight="1" x14ac:dyDescent="0.3">
      <c r="A883" t="s">
        <v>416</v>
      </c>
      <c r="B883">
        <f t="shared" si="36"/>
        <v>300299</v>
      </c>
      <c r="C883">
        <v>299</v>
      </c>
      <c r="D883">
        <f>VLOOKUP($B883,TrialDesign!$E$2:$I$1147,5,FALSE)</f>
        <v>16</v>
      </c>
      <c r="E883" t="str">
        <f>VLOOKUP($B883,TrialDesign!$E$2:$I$1147,3,FALSE)</f>
        <v>Full</v>
      </c>
      <c r="F883" t="str">
        <f>VLOOKUP($B883,TrialDesign!$E$2:$I$1147,4,FALSE)</f>
        <v>CRWT153</v>
      </c>
      <c r="G883" s="1">
        <v>41848</v>
      </c>
      <c r="H883" s="1" t="str">
        <f>VLOOKUP(B883,TrialDesign!$E$2:$J$1147,6,FALSE)</f>
        <v>Full_16h</v>
      </c>
      <c r="I883" s="1">
        <v>41848</v>
      </c>
      <c r="J883">
        <v>299</v>
      </c>
      <c r="K883">
        <v>1</v>
      </c>
      <c r="M883" s="4">
        <v>16</v>
      </c>
      <c r="W883">
        <f>VLOOKUP(H883&amp;"_"&amp;M883+1,'Leaf lengths'!$J$6:$Q$104,VLOOKUP(F883,'Leaf lengths'!$S$1:$T$6,2,FALSE),FALSE)</f>
        <v>160</v>
      </c>
      <c r="X883">
        <f t="shared" si="37"/>
        <v>0</v>
      </c>
      <c r="Y883">
        <f t="shared" si="38"/>
        <v>16</v>
      </c>
      <c r="Z883" t="str">
        <f t="shared" si="40"/>
        <v/>
      </c>
      <c r="AD883" t="str">
        <f t="shared" si="39"/>
        <v>FLN</v>
      </c>
      <c r="AE883" t="s">
        <v>198</v>
      </c>
    </row>
    <row r="884" spans="1:31" ht="15" hidden="1" customHeight="1" x14ac:dyDescent="0.3">
      <c r="A884" t="s">
        <v>416</v>
      </c>
      <c r="B884">
        <f t="shared" si="36"/>
        <v>300299</v>
      </c>
      <c r="C884">
        <v>299</v>
      </c>
      <c r="D884">
        <f>VLOOKUP($B884,TrialDesign!$E$2:$I$1147,5,FALSE)</f>
        <v>16</v>
      </c>
      <c r="E884" t="str">
        <f>VLOOKUP($B884,TrialDesign!$E$2:$I$1147,3,FALSE)</f>
        <v>Full</v>
      </c>
      <c r="F884" t="str">
        <f>VLOOKUP($B884,TrialDesign!$E$2:$I$1147,4,FALSE)</f>
        <v>CRWT153</v>
      </c>
      <c r="G884" s="1">
        <v>41848</v>
      </c>
      <c r="H884" s="1" t="str">
        <f>VLOOKUP(B884,TrialDesign!$E$2:$J$1147,6,FALSE)</f>
        <v>Full_16h</v>
      </c>
      <c r="K884">
        <v>2</v>
      </c>
      <c r="M884" s="4">
        <v>15</v>
      </c>
      <c r="W884">
        <f>VLOOKUP(H884&amp;"_"&amp;M884+1,'Leaf lengths'!$J$6:$Q$104,VLOOKUP(F884,'Leaf lengths'!$S$1:$T$6,2,FALSE),FALSE)</f>
        <v>160</v>
      </c>
      <c r="X884">
        <f t="shared" si="37"/>
        <v>0</v>
      </c>
      <c r="Y884">
        <f t="shared" si="38"/>
        <v>15</v>
      </c>
      <c r="Z884" t="str">
        <f t="shared" si="40"/>
        <v/>
      </c>
      <c r="AD884" t="str">
        <f t="shared" si="39"/>
        <v>FLN</v>
      </c>
      <c r="AE884" t="s">
        <v>199</v>
      </c>
    </row>
    <row r="885" spans="1:31" ht="15" hidden="1" customHeight="1" x14ac:dyDescent="0.3">
      <c r="A885" t="s">
        <v>416</v>
      </c>
      <c r="B885">
        <f t="shared" ref="B885:B948" si="41">300000+C885</f>
        <v>300299</v>
      </c>
      <c r="C885">
        <v>299</v>
      </c>
      <c r="D885">
        <f>VLOOKUP($B885,TrialDesign!$E$2:$I$1147,5,FALSE)</f>
        <v>16</v>
      </c>
      <c r="E885" t="str">
        <f>VLOOKUP($B885,TrialDesign!$E$2:$I$1147,3,FALSE)</f>
        <v>Full</v>
      </c>
      <c r="F885" t="str">
        <f>VLOOKUP($B885,TrialDesign!$E$2:$I$1147,4,FALSE)</f>
        <v>CRWT153</v>
      </c>
      <c r="G885" s="1">
        <v>41848</v>
      </c>
      <c r="H885" s="1" t="str">
        <f>VLOOKUP(B885,TrialDesign!$E$2:$J$1147,6,FALSE)</f>
        <v>Full_16h</v>
      </c>
      <c r="K885">
        <v>3</v>
      </c>
      <c r="M885" s="4">
        <v>15</v>
      </c>
      <c r="W885">
        <f>VLOOKUP(H885&amp;"_"&amp;M885+1,'Leaf lengths'!$J$6:$Q$104,VLOOKUP(F885,'Leaf lengths'!$S$1:$T$6,2,FALSE),FALSE)</f>
        <v>160</v>
      </c>
      <c r="X885">
        <f t="shared" ref="X885:X948" si="42">IF(OR(N885="",M885=N885),0,Q885/W885)</f>
        <v>0</v>
      </c>
      <c r="Y885">
        <f t="shared" si="38"/>
        <v>15</v>
      </c>
      <c r="Z885" t="str">
        <f t="shared" si="40"/>
        <v/>
      </c>
      <c r="AD885" t="str">
        <f t="shared" si="39"/>
        <v>FLN</v>
      </c>
      <c r="AE885" t="s">
        <v>199</v>
      </c>
    </row>
    <row r="886" spans="1:31" ht="15" hidden="1" customHeight="1" x14ac:dyDescent="0.3">
      <c r="A886" t="s">
        <v>416</v>
      </c>
      <c r="B886">
        <f t="shared" si="41"/>
        <v>300049</v>
      </c>
      <c r="C886">
        <v>49</v>
      </c>
      <c r="D886">
        <f>VLOOKUP($B886,TrialDesign!$E$2:$I$1147,5,FALSE)</f>
        <v>16</v>
      </c>
      <c r="E886" t="str">
        <f>VLOOKUP($B886,TrialDesign!$E$2:$I$1147,3,FALSE)</f>
        <v>Full</v>
      </c>
      <c r="F886" t="str">
        <f>VLOOKUP($B886,TrialDesign!$E$2:$I$1147,4,FALSE)</f>
        <v>Otane</v>
      </c>
      <c r="G886" s="1">
        <v>41775</v>
      </c>
      <c r="H886" s="1" t="str">
        <f>VLOOKUP(B886,TrialDesign!$E$2:$J$1147,6,FALSE)</f>
        <v>Full_16h</v>
      </c>
      <c r="J886">
        <v>49</v>
      </c>
      <c r="K886">
        <v>1</v>
      </c>
      <c r="L886">
        <v>1</v>
      </c>
      <c r="M886">
        <v>3</v>
      </c>
      <c r="N886">
        <v>4</v>
      </c>
      <c r="O886">
        <v>75</v>
      </c>
      <c r="Q886">
        <v>46</v>
      </c>
      <c r="R886">
        <v>3</v>
      </c>
      <c r="S886">
        <v>4</v>
      </c>
      <c r="T886">
        <v>0</v>
      </c>
      <c r="U886" t="s">
        <v>71</v>
      </c>
      <c r="W886">
        <f>VLOOKUP(H886&amp;"_"&amp;M886+1,'Leaf lengths'!$J$6:$Q$104,VLOOKUP(F886,'Leaf lengths'!$S$1:$T$6,2,FALSE),FALSE)</f>
        <v>176.2</v>
      </c>
      <c r="X886">
        <f t="shared" si="42"/>
        <v>0.26106696935300794</v>
      </c>
      <c r="Y886">
        <f t="shared" ref="Y886:Y949" si="43">X886+M886</f>
        <v>3.2610669693530081</v>
      </c>
      <c r="Z886">
        <f t="shared" si="40"/>
        <v>10</v>
      </c>
      <c r="AD886" t="str">
        <f t="shared" si="39"/>
        <v/>
      </c>
      <c r="AE886">
        <v>3</v>
      </c>
    </row>
    <row r="887" spans="1:31" ht="15" hidden="1" customHeight="1" x14ac:dyDescent="0.3">
      <c r="A887" t="s">
        <v>416</v>
      </c>
      <c r="B887">
        <f t="shared" si="41"/>
        <v>300049</v>
      </c>
      <c r="C887">
        <v>49</v>
      </c>
      <c r="D887">
        <f>VLOOKUP($B887,TrialDesign!$E$2:$I$1147,5,FALSE)</f>
        <v>16</v>
      </c>
      <c r="E887" t="str">
        <f>VLOOKUP($B887,TrialDesign!$E$2:$I$1147,3,FALSE)</f>
        <v>Full</v>
      </c>
      <c r="F887" t="str">
        <f>VLOOKUP($B887,TrialDesign!$E$2:$I$1147,4,FALSE)</f>
        <v>Otane</v>
      </c>
      <c r="G887" s="1">
        <v>41775</v>
      </c>
      <c r="H887" s="1" t="str">
        <f>VLOOKUP(B887,TrialDesign!$E$2:$J$1147,6,FALSE)</f>
        <v>Full_16h</v>
      </c>
      <c r="K887">
        <v>2</v>
      </c>
      <c r="L887">
        <v>0</v>
      </c>
      <c r="M887">
        <v>2</v>
      </c>
      <c r="N887">
        <v>3</v>
      </c>
      <c r="O887">
        <v>50</v>
      </c>
      <c r="P887">
        <v>60</v>
      </c>
      <c r="Q887">
        <v>141</v>
      </c>
      <c r="R887">
        <v>4</v>
      </c>
      <c r="S887">
        <v>3</v>
      </c>
      <c r="T887">
        <v>0</v>
      </c>
      <c r="U887" t="s">
        <v>71</v>
      </c>
      <c r="W887">
        <f>VLOOKUP(H887&amp;"_"&amp;M887+1,'Leaf lengths'!$J$6:$Q$104,VLOOKUP(F887,'Leaf lengths'!$S$1:$T$6,2,FALSE),FALSE)</f>
        <v>148</v>
      </c>
      <c r="X887">
        <f t="shared" si="42"/>
        <v>0.95270270270270274</v>
      </c>
      <c r="Y887">
        <f t="shared" si="43"/>
        <v>2.9527027027027026</v>
      </c>
      <c r="Z887">
        <f t="shared" si="40"/>
        <v>9</v>
      </c>
      <c r="AD887" t="str">
        <f t="shared" si="39"/>
        <v/>
      </c>
      <c r="AE887">
        <v>2</v>
      </c>
    </row>
    <row r="888" spans="1:31" ht="15" hidden="1" customHeight="1" x14ac:dyDescent="0.3">
      <c r="A888" t="s">
        <v>416</v>
      </c>
      <c r="B888">
        <f t="shared" si="41"/>
        <v>300049</v>
      </c>
      <c r="C888">
        <v>49</v>
      </c>
      <c r="D888">
        <f>VLOOKUP($B888,TrialDesign!$E$2:$I$1147,5,FALSE)</f>
        <v>16</v>
      </c>
      <c r="E888" t="str">
        <f>VLOOKUP($B888,TrialDesign!$E$2:$I$1147,3,FALSE)</f>
        <v>Full</v>
      </c>
      <c r="F888" t="str">
        <f>VLOOKUP($B888,TrialDesign!$E$2:$I$1147,4,FALSE)</f>
        <v>Otane</v>
      </c>
      <c r="G888" s="1">
        <v>41775</v>
      </c>
      <c r="H888" s="1" t="str">
        <f>VLOOKUP(B888,TrialDesign!$E$2:$J$1147,6,FALSE)</f>
        <v>Full_16h</v>
      </c>
      <c r="K888">
        <v>3</v>
      </c>
      <c r="L888">
        <v>0</v>
      </c>
      <c r="M888">
        <v>2</v>
      </c>
      <c r="N888">
        <v>3</v>
      </c>
      <c r="O888">
        <v>31</v>
      </c>
      <c r="P888">
        <v>37</v>
      </c>
      <c r="Q888">
        <v>61</v>
      </c>
      <c r="R888">
        <v>3</v>
      </c>
      <c r="S888">
        <v>2</v>
      </c>
      <c r="T888">
        <v>0</v>
      </c>
      <c r="U888" t="s">
        <v>71</v>
      </c>
      <c r="W888">
        <f>VLOOKUP(H888&amp;"_"&amp;M888+1,'Leaf lengths'!$J$6:$Q$104,VLOOKUP(F888,'Leaf lengths'!$S$1:$T$6,2,FALSE),FALSE)</f>
        <v>148</v>
      </c>
      <c r="X888">
        <f t="shared" si="42"/>
        <v>0.41216216216216217</v>
      </c>
      <c r="Y888">
        <f t="shared" si="43"/>
        <v>2.4121621621621623</v>
      </c>
      <c r="Z888">
        <f t="shared" si="40"/>
        <v>7</v>
      </c>
      <c r="AD888" t="str">
        <f t="shared" si="39"/>
        <v/>
      </c>
      <c r="AE888">
        <v>2</v>
      </c>
    </row>
    <row r="889" spans="1:31" ht="15" hidden="1" customHeight="1" x14ac:dyDescent="0.3">
      <c r="A889" t="s">
        <v>416</v>
      </c>
      <c r="B889">
        <f t="shared" si="41"/>
        <v>300049</v>
      </c>
      <c r="C889">
        <v>49</v>
      </c>
      <c r="D889">
        <f>VLOOKUP($B889,TrialDesign!$E$2:$I$1147,5,FALSE)</f>
        <v>16</v>
      </c>
      <c r="E889" t="str">
        <f>VLOOKUP($B889,TrialDesign!$E$2:$I$1147,3,FALSE)</f>
        <v>Full</v>
      </c>
      <c r="F889" t="str">
        <f>VLOOKUP($B889,TrialDesign!$E$2:$I$1147,4,FALSE)</f>
        <v>Otane</v>
      </c>
      <c r="G889" s="1">
        <v>41775</v>
      </c>
      <c r="H889" s="1" t="str">
        <f>VLOOKUP(B889,TrialDesign!$E$2:$J$1147,6,FALSE)</f>
        <v>Full_16h</v>
      </c>
      <c r="K889">
        <v>4</v>
      </c>
      <c r="L889">
        <v>0</v>
      </c>
      <c r="M889">
        <v>2</v>
      </c>
      <c r="N889">
        <v>3</v>
      </c>
      <c r="O889">
        <v>33</v>
      </c>
      <c r="P889">
        <v>61</v>
      </c>
      <c r="Q889">
        <v>28</v>
      </c>
      <c r="R889">
        <v>3</v>
      </c>
      <c r="S889">
        <v>3</v>
      </c>
      <c r="T889">
        <v>0</v>
      </c>
      <c r="U889" t="s">
        <v>71</v>
      </c>
      <c r="W889">
        <f>VLOOKUP(H889&amp;"_"&amp;M889+1,'Leaf lengths'!$J$6:$Q$104,VLOOKUP(F889,'Leaf lengths'!$S$1:$T$6,2,FALSE),FALSE)</f>
        <v>148</v>
      </c>
      <c r="X889">
        <f t="shared" si="42"/>
        <v>0.1891891891891892</v>
      </c>
      <c r="Y889">
        <f t="shared" si="43"/>
        <v>2.189189189189189</v>
      </c>
      <c r="Z889">
        <f t="shared" si="40"/>
        <v>8</v>
      </c>
      <c r="AD889" t="str">
        <f t="shared" si="39"/>
        <v/>
      </c>
      <c r="AE889">
        <v>2</v>
      </c>
    </row>
    <row r="890" spans="1:31" ht="15" hidden="1" customHeight="1" x14ac:dyDescent="0.3">
      <c r="A890" t="s">
        <v>416</v>
      </c>
      <c r="B890">
        <f t="shared" si="41"/>
        <v>300143</v>
      </c>
      <c r="C890">
        <v>143</v>
      </c>
      <c r="D890">
        <f>VLOOKUP($B890,TrialDesign!$E$2:$I$1147,5,FALSE)</f>
        <v>16</v>
      </c>
      <c r="E890" t="str">
        <f>VLOOKUP($B890,TrialDesign!$E$2:$I$1147,3,FALSE)</f>
        <v>Full</v>
      </c>
      <c r="F890" t="str">
        <f>VLOOKUP($B890,TrialDesign!$E$2:$I$1147,4,FALSE)</f>
        <v>Otane</v>
      </c>
      <c r="G890" s="1">
        <v>41775</v>
      </c>
      <c r="H890" s="1" t="str">
        <f>VLOOKUP(B890,TrialDesign!$E$2:$J$1147,6,FALSE)</f>
        <v>Full_16h</v>
      </c>
      <c r="J890">
        <v>143</v>
      </c>
      <c r="K890">
        <v>1</v>
      </c>
      <c r="L890">
        <v>0</v>
      </c>
      <c r="M890">
        <v>3</v>
      </c>
      <c r="N890">
        <v>4</v>
      </c>
      <c r="O890">
        <v>65</v>
      </c>
      <c r="P890">
        <v>164</v>
      </c>
      <c r="Q890">
        <v>34</v>
      </c>
      <c r="R890">
        <v>4</v>
      </c>
      <c r="S890">
        <v>5</v>
      </c>
      <c r="T890">
        <v>0</v>
      </c>
      <c r="U890" t="s">
        <v>71</v>
      </c>
      <c r="W890">
        <f>VLOOKUP(H890&amp;"_"&amp;M890+1,'Leaf lengths'!$J$6:$Q$104,VLOOKUP(F890,'Leaf lengths'!$S$1:$T$6,2,FALSE),FALSE)</f>
        <v>176.2</v>
      </c>
      <c r="X890">
        <f t="shared" si="42"/>
        <v>0.19296254256526676</v>
      </c>
      <c r="Y890">
        <f t="shared" si="43"/>
        <v>3.1929625425652666</v>
      </c>
      <c r="Z890">
        <f t="shared" si="40"/>
        <v>12</v>
      </c>
      <c r="AD890" t="str">
        <f t="shared" si="39"/>
        <v/>
      </c>
      <c r="AE890">
        <v>3</v>
      </c>
    </row>
    <row r="891" spans="1:31" ht="15" hidden="1" customHeight="1" x14ac:dyDescent="0.3">
      <c r="A891" t="s">
        <v>416</v>
      </c>
      <c r="B891">
        <f t="shared" si="41"/>
        <v>300210</v>
      </c>
      <c r="C891">
        <v>210</v>
      </c>
      <c r="D891">
        <f>VLOOKUP($B891,TrialDesign!$E$2:$I$1147,5,FALSE)</f>
        <v>16</v>
      </c>
      <c r="E891" t="str">
        <f>VLOOKUP($B891,TrialDesign!$E$2:$I$1147,3,FALSE)</f>
        <v>Full</v>
      </c>
      <c r="F891" t="str">
        <f>VLOOKUP($B891,TrialDesign!$E$2:$I$1147,4,FALSE)</f>
        <v>Otane</v>
      </c>
      <c r="G891" s="1">
        <v>41775</v>
      </c>
      <c r="H891" s="1" t="str">
        <f>VLOOKUP(B891,TrialDesign!$E$2:$J$1147,6,FALSE)</f>
        <v>Full_16h</v>
      </c>
      <c r="J891">
        <v>210</v>
      </c>
      <c r="K891">
        <v>1</v>
      </c>
      <c r="L891">
        <v>1</v>
      </c>
      <c r="M891">
        <v>2</v>
      </c>
      <c r="N891">
        <v>3</v>
      </c>
      <c r="O891">
        <v>60</v>
      </c>
      <c r="Q891">
        <v>194</v>
      </c>
      <c r="R891">
        <v>4</v>
      </c>
      <c r="S891">
        <v>10</v>
      </c>
      <c r="T891">
        <v>0</v>
      </c>
      <c r="U891" t="s">
        <v>17</v>
      </c>
      <c r="W891">
        <f>VLOOKUP(H891&amp;"_"&amp;M891+1,'Leaf lengths'!$J$6:$Q$104,VLOOKUP(F891,'Leaf lengths'!$S$1:$T$6,2,FALSE),FALSE)</f>
        <v>148</v>
      </c>
      <c r="X891">
        <f t="shared" si="42"/>
        <v>1.3108108108108107</v>
      </c>
      <c r="Y891">
        <f t="shared" si="43"/>
        <v>3.3108108108108105</v>
      </c>
      <c r="Z891">
        <f t="shared" si="40"/>
        <v>16</v>
      </c>
      <c r="AD891" t="str">
        <f t="shared" si="39"/>
        <v/>
      </c>
      <c r="AE891">
        <v>2</v>
      </c>
    </row>
    <row r="892" spans="1:31" ht="15" hidden="1" customHeight="1" x14ac:dyDescent="0.3">
      <c r="A892" t="s">
        <v>416</v>
      </c>
      <c r="B892">
        <f t="shared" si="41"/>
        <v>300210</v>
      </c>
      <c r="C892">
        <v>210</v>
      </c>
      <c r="D892">
        <f>VLOOKUP($B892,TrialDesign!$E$2:$I$1147,5,FALSE)</f>
        <v>16</v>
      </c>
      <c r="E892" t="str">
        <f>VLOOKUP($B892,TrialDesign!$E$2:$I$1147,3,FALSE)</f>
        <v>Full</v>
      </c>
      <c r="F892" t="str">
        <f>VLOOKUP($B892,TrialDesign!$E$2:$I$1147,4,FALSE)</f>
        <v>Otane</v>
      </c>
      <c r="G892" s="1">
        <v>41775</v>
      </c>
      <c r="H892" s="1" t="str">
        <f>VLOOKUP(B892,TrialDesign!$E$2:$J$1147,6,FALSE)</f>
        <v>Full_16h</v>
      </c>
      <c r="K892">
        <v>2</v>
      </c>
      <c r="L892">
        <v>0</v>
      </c>
      <c r="M892">
        <v>3</v>
      </c>
      <c r="N892">
        <v>4</v>
      </c>
      <c r="O892">
        <v>80</v>
      </c>
      <c r="P892">
        <v>203</v>
      </c>
      <c r="Q892">
        <v>23</v>
      </c>
      <c r="R892">
        <v>3</v>
      </c>
      <c r="S892">
        <v>4</v>
      </c>
      <c r="T892">
        <v>0</v>
      </c>
      <c r="U892" t="s">
        <v>71</v>
      </c>
      <c r="W892">
        <f>VLOOKUP(H892&amp;"_"&amp;M892+1,'Leaf lengths'!$J$6:$Q$104,VLOOKUP(F892,'Leaf lengths'!$S$1:$T$6,2,FALSE),FALSE)</f>
        <v>176.2</v>
      </c>
      <c r="X892">
        <f t="shared" si="42"/>
        <v>0.13053348467650397</v>
      </c>
      <c r="Y892">
        <f t="shared" si="43"/>
        <v>3.1305334846765041</v>
      </c>
      <c r="Z892">
        <f t="shared" si="40"/>
        <v>10</v>
      </c>
      <c r="AD892" t="str">
        <f t="shared" si="39"/>
        <v/>
      </c>
      <c r="AE892">
        <v>3</v>
      </c>
    </row>
    <row r="893" spans="1:31" ht="15" hidden="1" customHeight="1" x14ac:dyDescent="0.3">
      <c r="A893" t="s">
        <v>416</v>
      </c>
      <c r="B893">
        <f t="shared" si="41"/>
        <v>300210</v>
      </c>
      <c r="C893">
        <v>210</v>
      </c>
      <c r="D893">
        <f>VLOOKUP($B893,TrialDesign!$E$2:$I$1147,5,FALSE)</f>
        <v>16</v>
      </c>
      <c r="E893" t="str">
        <f>VLOOKUP($B893,TrialDesign!$E$2:$I$1147,3,FALSE)</f>
        <v>Full</v>
      </c>
      <c r="F893" t="str">
        <f>VLOOKUP($B893,TrialDesign!$E$2:$I$1147,4,FALSE)</f>
        <v>Otane</v>
      </c>
      <c r="G893" s="1">
        <v>41775</v>
      </c>
      <c r="H893" s="1" t="str">
        <f>VLOOKUP(B893,TrialDesign!$E$2:$J$1147,6,FALSE)</f>
        <v>Full_16h</v>
      </c>
      <c r="K893">
        <v>3</v>
      </c>
      <c r="L893">
        <v>0</v>
      </c>
      <c r="M893">
        <v>2</v>
      </c>
      <c r="N893">
        <v>3</v>
      </c>
      <c r="O893">
        <v>60</v>
      </c>
      <c r="P893">
        <v>153</v>
      </c>
      <c r="Q893">
        <v>119</v>
      </c>
      <c r="R893">
        <v>4</v>
      </c>
      <c r="S893">
        <v>3</v>
      </c>
      <c r="T893">
        <v>0</v>
      </c>
      <c r="U893" t="s">
        <v>71</v>
      </c>
      <c r="W893">
        <f>VLOOKUP(H893&amp;"_"&amp;M893+1,'Leaf lengths'!$J$6:$Q$104,VLOOKUP(F893,'Leaf lengths'!$S$1:$T$6,2,FALSE),FALSE)</f>
        <v>148</v>
      </c>
      <c r="X893">
        <f t="shared" si="42"/>
        <v>0.80405405405405406</v>
      </c>
      <c r="Y893">
        <f t="shared" si="43"/>
        <v>2.8040540540540539</v>
      </c>
      <c r="Z893">
        <f t="shared" si="40"/>
        <v>9</v>
      </c>
      <c r="AD893" t="str">
        <f t="shared" si="39"/>
        <v/>
      </c>
      <c r="AE893">
        <v>2</v>
      </c>
    </row>
    <row r="894" spans="1:31" ht="15" hidden="1" customHeight="1" x14ac:dyDescent="0.3">
      <c r="A894" t="s">
        <v>416</v>
      </c>
      <c r="B894">
        <f t="shared" si="41"/>
        <v>300210</v>
      </c>
      <c r="C894">
        <v>210</v>
      </c>
      <c r="D894">
        <f>VLOOKUP($B894,TrialDesign!$E$2:$I$1147,5,FALSE)</f>
        <v>16</v>
      </c>
      <c r="E894" t="str">
        <f>VLOOKUP($B894,TrialDesign!$E$2:$I$1147,3,FALSE)</f>
        <v>Full</v>
      </c>
      <c r="F894" t="str">
        <f>VLOOKUP($B894,TrialDesign!$E$2:$I$1147,4,FALSE)</f>
        <v>Otane</v>
      </c>
      <c r="G894" s="1">
        <v>41775</v>
      </c>
      <c r="H894" s="1" t="str">
        <f>VLOOKUP(B894,TrialDesign!$E$2:$J$1147,6,FALSE)</f>
        <v>Full_16h</v>
      </c>
      <c r="K894">
        <v>4</v>
      </c>
      <c r="L894">
        <v>0</v>
      </c>
      <c r="M894">
        <v>2</v>
      </c>
      <c r="N894">
        <v>3</v>
      </c>
      <c r="O894">
        <v>65</v>
      </c>
      <c r="P894">
        <v>120</v>
      </c>
      <c r="Q894">
        <v>146</v>
      </c>
      <c r="R894">
        <v>4</v>
      </c>
      <c r="S894">
        <v>7</v>
      </c>
      <c r="T894">
        <v>0</v>
      </c>
      <c r="U894" t="s">
        <v>17</v>
      </c>
      <c r="W894">
        <f>VLOOKUP(H894&amp;"_"&amp;M894+1,'Leaf lengths'!$J$6:$Q$104,VLOOKUP(F894,'Leaf lengths'!$S$1:$T$6,2,FALSE),FALSE)</f>
        <v>148</v>
      </c>
      <c r="X894">
        <f t="shared" si="42"/>
        <v>0.98648648648648651</v>
      </c>
      <c r="Y894">
        <f t="shared" si="43"/>
        <v>2.9864864864864864</v>
      </c>
      <c r="Z894">
        <f t="shared" si="40"/>
        <v>13</v>
      </c>
      <c r="AD894" t="str">
        <f t="shared" si="39"/>
        <v/>
      </c>
      <c r="AE894">
        <v>2</v>
      </c>
    </row>
    <row r="895" spans="1:31" ht="15" hidden="1" customHeight="1" x14ac:dyDescent="0.3">
      <c r="A895" t="s">
        <v>416</v>
      </c>
      <c r="B895">
        <f t="shared" si="41"/>
        <v>300097</v>
      </c>
      <c r="C895">
        <v>97</v>
      </c>
      <c r="D895">
        <f>VLOOKUP($B895,TrialDesign!$E$2:$I$1147,5,FALSE)</f>
        <v>16</v>
      </c>
      <c r="E895" t="str">
        <f>VLOOKUP($B895,TrialDesign!$E$2:$I$1147,3,FALSE)</f>
        <v>Full</v>
      </c>
      <c r="F895" t="str">
        <f>VLOOKUP($B895,TrialDesign!$E$2:$I$1147,4,FALSE)</f>
        <v>Otane</v>
      </c>
      <c r="G895" s="1">
        <v>41782</v>
      </c>
      <c r="H895" s="1" t="str">
        <f>VLOOKUP(B895,TrialDesign!$E$2:$J$1147,6,FALSE)</f>
        <v>Full_16h</v>
      </c>
      <c r="J895">
        <v>97</v>
      </c>
      <c r="K895">
        <v>1</v>
      </c>
      <c r="L895">
        <v>1</v>
      </c>
      <c r="M895">
        <v>5</v>
      </c>
      <c r="N895">
        <v>6</v>
      </c>
      <c r="O895">
        <v>80</v>
      </c>
      <c r="Q895">
        <v>90</v>
      </c>
      <c r="R895">
        <v>3</v>
      </c>
      <c r="S895">
        <v>16</v>
      </c>
      <c r="T895">
        <v>15</v>
      </c>
      <c r="U895" t="s">
        <v>21</v>
      </c>
      <c r="V895">
        <v>1</v>
      </c>
      <c r="W895">
        <f>VLOOKUP(H895&amp;"_"&amp;M895+1,'Leaf lengths'!$J$6:$Q$104,VLOOKUP(F895,'Leaf lengths'!$S$1:$T$6,2,FALSE),FALSE)</f>
        <v>181</v>
      </c>
      <c r="X895">
        <f t="shared" si="42"/>
        <v>0.49723756906077349</v>
      </c>
      <c r="Y895">
        <f t="shared" si="43"/>
        <v>5.4972375690607738</v>
      </c>
      <c r="Z895">
        <f t="shared" si="40"/>
        <v>24</v>
      </c>
      <c r="AD895" t="str">
        <f t="shared" si="39"/>
        <v/>
      </c>
      <c r="AE895">
        <v>5</v>
      </c>
    </row>
    <row r="896" spans="1:31" ht="15" hidden="1" customHeight="1" x14ac:dyDescent="0.3">
      <c r="A896" t="s">
        <v>416</v>
      </c>
      <c r="B896">
        <f t="shared" si="41"/>
        <v>300097</v>
      </c>
      <c r="C896">
        <v>97</v>
      </c>
      <c r="D896">
        <f>VLOOKUP($B896,TrialDesign!$E$2:$I$1147,5,FALSE)</f>
        <v>16</v>
      </c>
      <c r="E896" t="str">
        <f>VLOOKUP($B896,TrialDesign!$E$2:$I$1147,3,FALSE)</f>
        <v>Full</v>
      </c>
      <c r="F896" t="str">
        <f>VLOOKUP($B896,TrialDesign!$E$2:$I$1147,4,FALSE)</f>
        <v>Otane</v>
      </c>
      <c r="G896" s="1">
        <v>41782</v>
      </c>
      <c r="H896" s="1" t="str">
        <f>VLOOKUP(B896,TrialDesign!$E$2:$J$1147,6,FALSE)</f>
        <v>Full_16h</v>
      </c>
      <c r="K896">
        <v>2</v>
      </c>
      <c r="L896">
        <v>1</v>
      </c>
      <c r="M896">
        <v>5</v>
      </c>
      <c r="N896">
        <v>6</v>
      </c>
      <c r="O896">
        <v>70</v>
      </c>
      <c r="P896">
        <v>196</v>
      </c>
      <c r="Q896">
        <v>41</v>
      </c>
      <c r="R896">
        <v>3</v>
      </c>
      <c r="S896">
        <v>14</v>
      </c>
      <c r="T896">
        <v>15</v>
      </c>
      <c r="U896" t="s">
        <v>21</v>
      </c>
      <c r="V896">
        <v>1</v>
      </c>
      <c r="W896">
        <f>VLOOKUP(H896&amp;"_"&amp;M896+1,'Leaf lengths'!$J$6:$Q$104,VLOOKUP(F896,'Leaf lengths'!$S$1:$T$6,2,FALSE),FALSE)</f>
        <v>181</v>
      </c>
      <c r="X896">
        <f t="shared" si="42"/>
        <v>0.22651933701657459</v>
      </c>
      <c r="Y896">
        <f t="shared" si="43"/>
        <v>5.2265193370165743</v>
      </c>
      <c r="Z896">
        <f t="shared" si="40"/>
        <v>22</v>
      </c>
      <c r="AD896" t="str">
        <f t="shared" si="39"/>
        <v/>
      </c>
      <c r="AE896">
        <v>5</v>
      </c>
    </row>
    <row r="897" spans="1:31" ht="15" hidden="1" customHeight="1" x14ac:dyDescent="0.3">
      <c r="A897" t="s">
        <v>416</v>
      </c>
      <c r="B897">
        <f t="shared" si="41"/>
        <v>300097</v>
      </c>
      <c r="C897">
        <v>97</v>
      </c>
      <c r="D897">
        <f>VLOOKUP($B897,TrialDesign!$E$2:$I$1147,5,FALSE)</f>
        <v>16</v>
      </c>
      <c r="E897" t="str">
        <f>VLOOKUP($B897,TrialDesign!$E$2:$I$1147,3,FALSE)</f>
        <v>Full</v>
      </c>
      <c r="F897" t="str">
        <f>VLOOKUP($B897,TrialDesign!$E$2:$I$1147,4,FALSE)</f>
        <v>Otane</v>
      </c>
      <c r="G897" s="1">
        <v>41782</v>
      </c>
      <c r="H897" s="1" t="str">
        <f>VLOOKUP(B897,TrialDesign!$E$2:$J$1147,6,FALSE)</f>
        <v>Full_16h</v>
      </c>
      <c r="K897">
        <v>3</v>
      </c>
      <c r="L897">
        <v>1</v>
      </c>
      <c r="M897">
        <v>4</v>
      </c>
      <c r="N897">
        <v>5</v>
      </c>
      <c r="O897">
        <v>70</v>
      </c>
      <c r="P897">
        <v>184</v>
      </c>
      <c r="Q897">
        <v>102</v>
      </c>
      <c r="R897">
        <v>3</v>
      </c>
      <c r="S897">
        <v>16</v>
      </c>
      <c r="T897">
        <v>11</v>
      </c>
      <c r="U897" t="s">
        <v>21</v>
      </c>
      <c r="V897">
        <v>1</v>
      </c>
      <c r="W897">
        <f>VLOOKUP(H897&amp;"_"&amp;M897+1,'Leaf lengths'!$J$6:$Q$104,VLOOKUP(F897,'Leaf lengths'!$S$1:$T$6,2,FALSE),FALSE)</f>
        <v>190.33333333333334</v>
      </c>
      <c r="X897">
        <f t="shared" si="42"/>
        <v>0.53590192644483359</v>
      </c>
      <c r="Y897">
        <f t="shared" si="43"/>
        <v>4.5359019264448337</v>
      </c>
      <c r="Z897">
        <f t="shared" si="40"/>
        <v>23</v>
      </c>
      <c r="AD897" t="str">
        <f t="shared" si="39"/>
        <v/>
      </c>
      <c r="AE897">
        <v>4</v>
      </c>
    </row>
    <row r="898" spans="1:31" ht="15" hidden="1" customHeight="1" x14ac:dyDescent="0.3">
      <c r="A898" t="s">
        <v>416</v>
      </c>
      <c r="B898">
        <f t="shared" si="41"/>
        <v>300097</v>
      </c>
      <c r="C898">
        <v>97</v>
      </c>
      <c r="D898">
        <f>VLOOKUP($B898,TrialDesign!$E$2:$I$1147,5,FALSE)</f>
        <v>16</v>
      </c>
      <c r="E898" t="str">
        <f>VLOOKUP($B898,TrialDesign!$E$2:$I$1147,3,FALSE)</f>
        <v>Full</v>
      </c>
      <c r="F898" t="str">
        <f>VLOOKUP($B898,TrialDesign!$E$2:$I$1147,4,FALSE)</f>
        <v>Otane</v>
      </c>
      <c r="G898" s="1">
        <v>41782</v>
      </c>
      <c r="H898" s="1" t="str">
        <f>VLOOKUP(B898,TrialDesign!$E$2:$J$1147,6,FALSE)</f>
        <v>Full_16h</v>
      </c>
      <c r="K898">
        <v>4</v>
      </c>
      <c r="L898">
        <v>1</v>
      </c>
      <c r="M898">
        <v>5</v>
      </c>
      <c r="N898">
        <v>6</v>
      </c>
      <c r="O898">
        <v>82</v>
      </c>
      <c r="P898">
        <v>209</v>
      </c>
      <c r="Q898">
        <v>84</v>
      </c>
      <c r="R898">
        <v>3</v>
      </c>
      <c r="S898">
        <v>15</v>
      </c>
      <c r="T898">
        <v>14</v>
      </c>
      <c r="U898" t="s">
        <v>21</v>
      </c>
      <c r="V898">
        <v>2</v>
      </c>
      <c r="W898">
        <f>VLOOKUP(H898&amp;"_"&amp;M898+1,'Leaf lengths'!$J$6:$Q$104,VLOOKUP(F898,'Leaf lengths'!$S$1:$T$6,2,FALSE),FALSE)</f>
        <v>181</v>
      </c>
      <c r="X898">
        <f t="shared" si="42"/>
        <v>0.46408839779005523</v>
      </c>
      <c r="Y898">
        <f t="shared" si="43"/>
        <v>5.4640883977900554</v>
      </c>
      <c r="Z898">
        <f t="shared" si="40"/>
        <v>23</v>
      </c>
      <c r="AD898" t="str">
        <f t="shared" ref="AD898:AD961" si="44">IF(OR(M898=N898,N898=""),"FLN","")</f>
        <v/>
      </c>
      <c r="AE898">
        <v>5</v>
      </c>
    </row>
    <row r="899" spans="1:31" ht="15" hidden="1" customHeight="1" x14ac:dyDescent="0.3">
      <c r="A899" t="s">
        <v>416</v>
      </c>
      <c r="B899">
        <f t="shared" si="41"/>
        <v>300097</v>
      </c>
      <c r="C899">
        <v>97</v>
      </c>
      <c r="D899">
        <f>VLOOKUP($B899,TrialDesign!$E$2:$I$1147,5,FALSE)</f>
        <v>16</v>
      </c>
      <c r="E899" t="str">
        <f>VLOOKUP($B899,TrialDesign!$E$2:$I$1147,3,FALSE)</f>
        <v>Full</v>
      </c>
      <c r="F899" t="str">
        <f>VLOOKUP($B899,TrialDesign!$E$2:$I$1147,4,FALSE)</f>
        <v>Otane</v>
      </c>
      <c r="G899" s="1">
        <v>41782</v>
      </c>
      <c r="H899" s="1" t="str">
        <f>VLOOKUP(B899,TrialDesign!$E$2:$J$1147,6,FALSE)</f>
        <v>Full_16h</v>
      </c>
      <c r="K899">
        <v>5</v>
      </c>
      <c r="L899">
        <v>1</v>
      </c>
      <c r="M899">
        <v>4</v>
      </c>
      <c r="N899">
        <v>6</v>
      </c>
      <c r="O899">
        <v>70</v>
      </c>
      <c r="P899">
        <v>211</v>
      </c>
      <c r="Q899">
        <v>27</v>
      </c>
      <c r="R899">
        <v>3</v>
      </c>
      <c r="S899">
        <v>14</v>
      </c>
      <c r="T899">
        <v>10</v>
      </c>
      <c r="U899" t="s">
        <v>21</v>
      </c>
      <c r="V899">
        <v>1</v>
      </c>
      <c r="W899">
        <f>VLOOKUP(H899&amp;"_"&amp;M899+1,'Leaf lengths'!$J$6:$Q$104,VLOOKUP(F899,'Leaf lengths'!$S$1:$T$6,2,FALSE),FALSE)</f>
        <v>190.33333333333334</v>
      </c>
      <c r="X899">
        <f t="shared" si="42"/>
        <v>0.14185639229422065</v>
      </c>
      <c r="Y899">
        <f t="shared" si="43"/>
        <v>4.1418563922942209</v>
      </c>
      <c r="Z899">
        <f t="shared" si="40"/>
        <v>21</v>
      </c>
      <c r="AD899" t="str">
        <f t="shared" si="44"/>
        <v/>
      </c>
      <c r="AE899">
        <v>4</v>
      </c>
    </row>
    <row r="900" spans="1:31" ht="15" hidden="1" customHeight="1" x14ac:dyDescent="0.3">
      <c r="A900" t="s">
        <v>416</v>
      </c>
      <c r="B900">
        <f t="shared" si="41"/>
        <v>300097</v>
      </c>
      <c r="C900">
        <v>97</v>
      </c>
      <c r="D900">
        <f>VLOOKUP($B900,TrialDesign!$E$2:$I$1147,5,FALSE)</f>
        <v>16</v>
      </c>
      <c r="E900" t="str">
        <f>VLOOKUP($B900,TrialDesign!$E$2:$I$1147,3,FALSE)</f>
        <v>Full</v>
      </c>
      <c r="F900" t="str">
        <f>VLOOKUP($B900,TrialDesign!$E$2:$I$1147,4,FALSE)</f>
        <v>Otane</v>
      </c>
      <c r="G900" s="1">
        <v>41782</v>
      </c>
      <c r="H900" s="1" t="str">
        <f>VLOOKUP(B900,TrialDesign!$E$2:$J$1147,6,FALSE)</f>
        <v>Full_16h</v>
      </c>
      <c r="K900">
        <v>6</v>
      </c>
      <c r="L900">
        <v>1</v>
      </c>
      <c r="M900">
        <v>5</v>
      </c>
      <c r="N900">
        <v>6</v>
      </c>
      <c r="O900">
        <v>66</v>
      </c>
      <c r="P900">
        <v>175</v>
      </c>
      <c r="Q900">
        <v>70</v>
      </c>
      <c r="R900">
        <v>3</v>
      </c>
      <c r="S900">
        <v>13</v>
      </c>
      <c r="T900">
        <v>10</v>
      </c>
      <c r="U900" t="s">
        <v>21</v>
      </c>
      <c r="V900">
        <v>1</v>
      </c>
      <c r="W900">
        <f>VLOOKUP(H900&amp;"_"&amp;M900+1,'Leaf lengths'!$J$6:$Q$104,VLOOKUP(F900,'Leaf lengths'!$S$1:$T$6,2,FALSE),FALSE)</f>
        <v>181</v>
      </c>
      <c r="X900">
        <f t="shared" si="42"/>
        <v>0.38674033149171272</v>
      </c>
      <c r="Y900">
        <f t="shared" si="43"/>
        <v>5.3867403314917128</v>
      </c>
      <c r="Z900">
        <f t="shared" si="40"/>
        <v>21</v>
      </c>
      <c r="AD900" t="str">
        <f t="shared" si="44"/>
        <v/>
      </c>
      <c r="AE900">
        <v>5</v>
      </c>
    </row>
    <row r="901" spans="1:31" ht="15" hidden="1" customHeight="1" x14ac:dyDescent="0.3">
      <c r="A901" t="s">
        <v>416</v>
      </c>
      <c r="B901">
        <f t="shared" si="41"/>
        <v>300165</v>
      </c>
      <c r="C901">
        <v>165</v>
      </c>
      <c r="D901">
        <f>VLOOKUP($B901,TrialDesign!$E$2:$I$1147,5,FALSE)</f>
        <v>16</v>
      </c>
      <c r="E901" t="str">
        <f>VLOOKUP($B901,TrialDesign!$E$2:$I$1147,3,FALSE)</f>
        <v>Full</v>
      </c>
      <c r="F901" t="str">
        <f>VLOOKUP($B901,TrialDesign!$E$2:$I$1147,4,FALSE)</f>
        <v>Otane</v>
      </c>
      <c r="G901" s="1">
        <v>41782</v>
      </c>
      <c r="H901" s="1" t="str">
        <f>VLOOKUP(B901,TrialDesign!$E$2:$J$1147,6,FALSE)</f>
        <v>Full_16h</v>
      </c>
      <c r="J901">
        <v>165</v>
      </c>
      <c r="K901">
        <v>1</v>
      </c>
      <c r="L901">
        <v>2</v>
      </c>
      <c r="M901">
        <v>4</v>
      </c>
      <c r="N901">
        <v>5</v>
      </c>
      <c r="O901">
        <v>90</v>
      </c>
      <c r="Q901">
        <v>128</v>
      </c>
      <c r="R901">
        <v>3</v>
      </c>
      <c r="S901">
        <v>16</v>
      </c>
      <c r="T901">
        <v>21</v>
      </c>
      <c r="U901" t="s">
        <v>21</v>
      </c>
      <c r="V901">
        <v>2</v>
      </c>
      <c r="W901">
        <f>VLOOKUP(H901&amp;"_"&amp;M901+1,'Leaf lengths'!$J$6:$Q$104,VLOOKUP(F901,'Leaf lengths'!$S$1:$T$6,2,FALSE),FALSE)</f>
        <v>190.33333333333334</v>
      </c>
      <c r="X901">
        <f t="shared" si="42"/>
        <v>0.67250437828371279</v>
      </c>
      <c r="Y901">
        <f t="shared" si="43"/>
        <v>4.6725043782837128</v>
      </c>
      <c r="Z901">
        <f t="shared" si="40"/>
        <v>23</v>
      </c>
      <c r="AD901" t="str">
        <f t="shared" si="44"/>
        <v/>
      </c>
      <c r="AE901">
        <v>4</v>
      </c>
    </row>
    <row r="902" spans="1:31" ht="15" hidden="1" customHeight="1" x14ac:dyDescent="0.3">
      <c r="A902" t="s">
        <v>416</v>
      </c>
      <c r="B902">
        <f t="shared" si="41"/>
        <v>300165</v>
      </c>
      <c r="C902">
        <v>165</v>
      </c>
      <c r="D902">
        <f>VLOOKUP($B902,TrialDesign!$E$2:$I$1147,5,FALSE)</f>
        <v>16</v>
      </c>
      <c r="E902" t="str">
        <f>VLOOKUP($B902,TrialDesign!$E$2:$I$1147,3,FALSE)</f>
        <v>Full</v>
      </c>
      <c r="F902" t="str">
        <f>VLOOKUP($B902,TrialDesign!$E$2:$I$1147,4,FALSE)</f>
        <v>Otane</v>
      </c>
      <c r="G902" s="1">
        <v>41782</v>
      </c>
      <c r="H902" s="1" t="str">
        <f>VLOOKUP(B902,TrialDesign!$E$2:$J$1147,6,FALSE)</f>
        <v>Full_16h</v>
      </c>
      <c r="K902">
        <v>2</v>
      </c>
      <c r="L902">
        <v>2</v>
      </c>
      <c r="M902">
        <v>4</v>
      </c>
      <c r="N902">
        <v>5</v>
      </c>
      <c r="O902">
        <v>85</v>
      </c>
      <c r="P902">
        <v>201</v>
      </c>
      <c r="Q902">
        <v>159</v>
      </c>
      <c r="R902">
        <v>3</v>
      </c>
      <c r="S902">
        <v>15</v>
      </c>
      <c r="T902">
        <v>24</v>
      </c>
      <c r="U902" t="s">
        <v>21</v>
      </c>
      <c r="V902">
        <v>2</v>
      </c>
      <c r="W902">
        <f>VLOOKUP(H902&amp;"_"&amp;M902+1,'Leaf lengths'!$J$6:$Q$104,VLOOKUP(F902,'Leaf lengths'!$S$1:$T$6,2,FALSE),FALSE)</f>
        <v>190.33333333333334</v>
      </c>
      <c r="X902">
        <f t="shared" si="42"/>
        <v>0.83537653239929943</v>
      </c>
      <c r="Y902">
        <f t="shared" si="43"/>
        <v>4.8353765323992999</v>
      </c>
      <c r="Z902">
        <f t="shared" si="40"/>
        <v>22</v>
      </c>
      <c r="AD902" t="str">
        <f t="shared" si="44"/>
        <v/>
      </c>
      <c r="AE902">
        <v>4</v>
      </c>
    </row>
    <row r="903" spans="1:31" ht="15" hidden="1" customHeight="1" x14ac:dyDescent="0.3">
      <c r="A903" t="s">
        <v>416</v>
      </c>
      <c r="B903">
        <f t="shared" si="41"/>
        <v>300165</v>
      </c>
      <c r="C903">
        <v>165</v>
      </c>
      <c r="D903">
        <f>VLOOKUP($B903,TrialDesign!$E$2:$I$1147,5,FALSE)</f>
        <v>16</v>
      </c>
      <c r="E903" t="str">
        <f>VLOOKUP($B903,TrialDesign!$E$2:$I$1147,3,FALSE)</f>
        <v>Full</v>
      </c>
      <c r="F903" t="str">
        <f>VLOOKUP($B903,TrialDesign!$E$2:$I$1147,4,FALSE)</f>
        <v>Otane</v>
      </c>
      <c r="G903" s="1">
        <v>41782</v>
      </c>
      <c r="H903" s="1" t="str">
        <f>VLOOKUP(B903,TrialDesign!$E$2:$J$1147,6,FALSE)</f>
        <v>Full_16h</v>
      </c>
      <c r="K903">
        <v>3</v>
      </c>
      <c r="L903">
        <v>0</v>
      </c>
      <c r="M903">
        <v>3</v>
      </c>
      <c r="N903">
        <v>4</v>
      </c>
      <c r="O903">
        <v>47</v>
      </c>
      <c r="P903">
        <v>100</v>
      </c>
      <c r="Q903">
        <v>117</v>
      </c>
      <c r="R903">
        <v>4</v>
      </c>
      <c r="S903">
        <v>7</v>
      </c>
      <c r="U903" t="s">
        <v>17</v>
      </c>
      <c r="W903">
        <f>VLOOKUP(H903&amp;"_"&amp;M903+1,'Leaf lengths'!$J$6:$Q$104,VLOOKUP(F903,'Leaf lengths'!$S$1:$T$6,2,FALSE),FALSE)</f>
        <v>176.2</v>
      </c>
      <c r="X903">
        <f t="shared" si="42"/>
        <v>0.66401816118047674</v>
      </c>
      <c r="Y903">
        <f t="shared" si="43"/>
        <v>3.6640181611804765</v>
      </c>
      <c r="Z903">
        <f t="shared" si="40"/>
        <v>14</v>
      </c>
      <c r="AD903" t="str">
        <f t="shared" si="44"/>
        <v/>
      </c>
      <c r="AE903">
        <v>3</v>
      </c>
    </row>
    <row r="904" spans="1:31" ht="15" hidden="1" customHeight="1" x14ac:dyDescent="0.3">
      <c r="A904" t="s">
        <v>416</v>
      </c>
      <c r="B904">
        <f t="shared" si="41"/>
        <v>300282</v>
      </c>
      <c r="C904">
        <v>282</v>
      </c>
      <c r="D904">
        <f>VLOOKUP($B904,TrialDesign!$E$2:$I$1147,5,FALSE)</f>
        <v>16</v>
      </c>
      <c r="E904" t="str">
        <f>VLOOKUP($B904,TrialDesign!$E$2:$I$1147,3,FALSE)</f>
        <v>Full</v>
      </c>
      <c r="F904" t="str">
        <f>VLOOKUP($B904,TrialDesign!$E$2:$I$1147,4,FALSE)</f>
        <v>Otane</v>
      </c>
      <c r="G904" s="1">
        <v>41782</v>
      </c>
      <c r="H904" s="1" t="str">
        <f>VLOOKUP(B904,TrialDesign!$E$2:$J$1147,6,FALSE)</f>
        <v>Full_16h</v>
      </c>
      <c r="J904">
        <v>282</v>
      </c>
      <c r="K904">
        <v>1</v>
      </c>
      <c r="L904">
        <v>2</v>
      </c>
      <c r="M904">
        <v>5</v>
      </c>
      <c r="N904">
        <v>6</v>
      </c>
      <c r="O904">
        <v>80</v>
      </c>
      <c r="Q904">
        <v>106</v>
      </c>
      <c r="R904">
        <v>3</v>
      </c>
      <c r="S904">
        <v>14</v>
      </c>
      <c r="T904">
        <v>15</v>
      </c>
      <c r="U904" t="s">
        <v>21</v>
      </c>
      <c r="V904">
        <v>1</v>
      </c>
      <c r="W904">
        <f>VLOOKUP(H904&amp;"_"&amp;M904+1,'Leaf lengths'!$J$6:$Q$104,VLOOKUP(F904,'Leaf lengths'!$S$1:$T$6,2,FALSE),FALSE)</f>
        <v>181</v>
      </c>
      <c r="X904">
        <f t="shared" si="42"/>
        <v>0.58563535911602205</v>
      </c>
      <c r="Y904">
        <f t="shared" si="43"/>
        <v>5.5856353591160222</v>
      </c>
      <c r="Z904">
        <f t="shared" si="40"/>
        <v>22</v>
      </c>
      <c r="AD904" t="str">
        <f t="shared" si="44"/>
        <v/>
      </c>
      <c r="AE904">
        <v>5</v>
      </c>
    </row>
    <row r="905" spans="1:31" ht="15" hidden="1" customHeight="1" x14ac:dyDescent="0.3">
      <c r="A905" t="s">
        <v>416</v>
      </c>
      <c r="B905">
        <f t="shared" si="41"/>
        <v>300282</v>
      </c>
      <c r="C905">
        <v>282</v>
      </c>
      <c r="D905">
        <f>VLOOKUP($B905,TrialDesign!$E$2:$I$1147,5,FALSE)</f>
        <v>16</v>
      </c>
      <c r="E905" t="str">
        <f>VLOOKUP($B905,TrialDesign!$E$2:$I$1147,3,FALSE)</f>
        <v>Full</v>
      </c>
      <c r="F905" t="str">
        <f>VLOOKUP($B905,TrialDesign!$E$2:$I$1147,4,FALSE)</f>
        <v>Otane</v>
      </c>
      <c r="G905" s="1">
        <v>41782</v>
      </c>
      <c r="H905" s="1" t="str">
        <f>VLOOKUP(B905,TrialDesign!$E$2:$J$1147,6,FALSE)</f>
        <v>Full_16h</v>
      </c>
      <c r="K905">
        <v>2</v>
      </c>
      <c r="L905">
        <v>2</v>
      </c>
      <c r="M905">
        <v>4</v>
      </c>
      <c r="N905">
        <v>5</v>
      </c>
      <c r="O905">
        <v>90</v>
      </c>
      <c r="P905">
        <v>195</v>
      </c>
      <c r="Q905">
        <v>160</v>
      </c>
      <c r="R905">
        <v>3</v>
      </c>
      <c r="S905">
        <v>15</v>
      </c>
      <c r="T905">
        <v>16</v>
      </c>
      <c r="U905" t="s">
        <v>21</v>
      </c>
      <c r="V905">
        <v>2</v>
      </c>
      <c r="W905">
        <f>VLOOKUP(H905&amp;"_"&amp;M905+1,'Leaf lengths'!$J$6:$Q$104,VLOOKUP(F905,'Leaf lengths'!$S$1:$T$6,2,FALSE),FALSE)</f>
        <v>190.33333333333334</v>
      </c>
      <c r="X905">
        <f t="shared" si="42"/>
        <v>0.84063047285464099</v>
      </c>
      <c r="Y905">
        <f t="shared" si="43"/>
        <v>4.8406304728546408</v>
      </c>
      <c r="Z905">
        <f t="shared" si="40"/>
        <v>22</v>
      </c>
      <c r="AD905" t="str">
        <f t="shared" si="44"/>
        <v/>
      </c>
      <c r="AE905">
        <v>4</v>
      </c>
    </row>
    <row r="906" spans="1:31" ht="15" hidden="1" customHeight="1" x14ac:dyDescent="0.3">
      <c r="A906" t="s">
        <v>416</v>
      </c>
      <c r="B906">
        <f t="shared" si="41"/>
        <v>300282</v>
      </c>
      <c r="C906">
        <v>282</v>
      </c>
      <c r="D906">
        <f>VLOOKUP($B906,TrialDesign!$E$2:$I$1147,5,FALSE)</f>
        <v>16</v>
      </c>
      <c r="E906" t="str">
        <f>VLOOKUP($B906,TrialDesign!$E$2:$I$1147,3,FALSE)</f>
        <v>Full</v>
      </c>
      <c r="F906" t="str">
        <f>VLOOKUP($B906,TrialDesign!$E$2:$I$1147,4,FALSE)</f>
        <v>Otane</v>
      </c>
      <c r="G906" s="1">
        <v>41782</v>
      </c>
      <c r="H906" s="1" t="str">
        <f>VLOOKUP(B906,TrialDesign!$E$2:$J$1147,6,FALSE)</f>
        <v>Full_16h</v>
      </c>
      <c r="K906">
        <v>3</v>
      </c>
      <c r="L906">
        <v>0</v>
      </c>
      <c r="M906">
        <v>3</v>
      </c>
      <c r="N906">
        <v>4</v>
      </c>
      <c r="O906">
        <v>46</v>
      </c>
      <c r="P906">
        <v>125</v>
      </c>
      <c r="Q906">
        <v>136</v>
      </c>
      <c r="R906">
        <v>3</v>
      </c>
      <c r="S906">
        <v>9</v>
      </c>
      <c r="U906" t="s">
        <v>18</v>
      </c>
      <c r="W906">
        <f>VLOOKUP(H906&amp;"_"&amp;M906+1,'Leaf lengths'!$J$6:$Q$104,VLOOKUP(F906,'Leaf lengths'!$S$1:$T$6,2,FALSE),FALSE)</f>
        <v>176.2</v>
      </c>
      <c r="X906">
        <f t="shared" si="42"/>
        <v>0.77185017026106706</v>
      </c>
      <c r="Y906">
        <f t="shared" si="43"/>
        <v>3.7718501702610672</v>
      </c>
      <c r="Z906">
        <f t="shared" si="40"/>
        <v>15</v>
      </c>
      <c r="AD906" t="str">
        <f t="shared" si="44"/>
        <v/>
      </c>
      <c r="AE906">
        <v>3</v>
      </c>
    </row>
    <row r="907" spans="1:31" ht="15" hidden="1" customHeight="1" x14ac:dyDescent="0.3">
      <c r="A907" t="s">
        <v>416</v>
      </c>
      <c r="B907">
        <f t="shared" si="41"/>
        <v>300282</v>
      </c>
      <c r="C907">
        <v>282</v>
      </c>
      <c r="D907">
        <f>VLOOKUP($B907,TrialDesign!$E$2:$I$1147,5,FALSE)</f>
        <v>16</v>
      </c>
      <c r="E907" t="str">
        <f>VLOOKUP($B907,TrialDesign!$E$2:$I$1147,3,FALSE)</f>
        <v>Full</v>
      </c>
      <c r="F907" t="str">
        <f>VLOOKUP($B907,TrialDesign!$E$2:$I$1147,4,FALSE)</f>
        <v>Otane</v>
      </c>
      <c r="G907" s="1">
        <v>41782</v>
      </c>
      <c r="H907" s="1" t="str">
        <f>VLOOKUP(B907,TrialDesign!$E$2:$J$1147,6,FALSE)</f>
        <v>Full_16h</v>
      </c>
      <c r="K907">
        <v>4</v>
      </c>
      <c r="L907">
        <v>0</v>
      </c>
      <c r="M907">
        <v>4</v>
      </c>
      <c r="N907">
        <v>5</v>
      </c>
      <c r="O907">
        <v>63</v>
      </c>
      <c r="P907">
        <v>90</v>
      </c>
      <c r="Q907">
        <v>7</v>
      </c>
      <c r="R907">
        <v>4</v>
      </c>
      <c r="S907">
        <v>3</v>
      </c>
      <c r="U907" t="s">
        <v>71</v>
      </c>
      <c r="W907">
        <f>VLOOKUP(H907&amp;"_"&amp;M907+1,'Leaf lengths'!$J$6:$Q$104,VLOOKUP(F907,'Leaf lengths'!$S$1:$T$6,2,FALSE),FALSE)</f>
        <v>190.33333333333334</v>
      </c>
      <c r="X907">
        <f t="shared" si="42"/>
        <v>3.6777583187390543E-2</v>
      </c>
      <c r="Y907">
        <f t="shared" si="43"/>
        <v>4.0367775831873907</v>
      </c>
      <c r="Z907">
        <f t="shared" si="40"/>
        <v>11</v>
      </c>
      <c r="AD907" t="str">
        <f t="shared" si="44"/>
        <v/>
      </c>
      <c r="AE907">
        <v>4</v>
      </c>
    </row>
    <row r="908" spans="1:31" ht="15" hidden="1" customHeight="1" x14ac:dyDescent="0.3">
      <c r="A908" t="s">
        <v>416</v>
      </c>
      <c r="B908">
        <f t="shared" si="41"/>
        <v>300141</v>
      </c>
      <c r="C908">
        <v>141</v>
      </c>
      <c r="D908">
        <f>VLOOKUP($B908,TrialDesign!$E$2:$I$1147,5,FALSE)</f>
        <v>16</v>
      </c>
      <c r="E908" t="str">
        <f>VLOOKUP($B908,TrialDesign!$E$2:$I$1147,3,FALSE)</f>
        <v>Full</v>
      </c>
      <c r="F908" t="str">
        <f>VLOOKUP($B908,TrialDesign!$E$2:$I$1147,4,FALSE)</f>
        <v>Otane</v>
      </c>
      <c r="G908" s="1">
        <v>41787</v>
      </c>
      <c r="H908" s="1" t="str">
        <f>VLOOKUP(B908,TrialDesign!$E$2:$J$1147,6,FALSE)</f>
        <v>Full_16h</v>
      </c>
      <c r="J908">
        <v>141</v>
      </c>
      <c r="K908">
        <v>1</v>
      </c>
      <c r="L908">
        <v>1</v>
      </c>
      <c r="M908">
        <v>5</v>
      </c>
      <c r="N908">
        <v>6</v>
      </c>
      <c r="O908">
        <v>105</v>
      </c>
      <c r="Q908">
        <v>145</v>
      </c>
      <c r="R908">
        <v>2</v>
      </c>
      <c r="S908">
        <v>13</v>
      </c>
      <c r="T908">
        <v>40</v>
      </c>
      <c r="U908" t="s">
        <v>103</v>
      </c>
      <c r="V908">
        <v>3</v>
      </c>
      <c r="W908">
        <f>VLOOKUP(H908&amp;"_"&amp;M908+1,'Leaf lengths'!$J$6:$Q$104,VLOOKUP(F908,'Leaf lengths'!$S$1:$T$6,2,FALSE),FALSE)</f>
        <v>181</v>
      </c>
      <c r="X908">
        <f t="shared" si="42"/>
        <v>0.80110497237569056</v>
      </c>
      <c r="Y908">
        <f t="shared" si="43"/>
        <v>5.8011049723756907</v>
      </c>
      <c r="Z908">
        <f t="shared" si="40"/>
        <v>20</v>
      </c>
      <c r="AD908" t="str">
        <f t="shared" si="44"/>
        <v/>
      </c>
      <c r="AE908">
        <v>5</v>
      </c>
    </row>
    <row r="909" spans="1:31" ht="15" hidden="1" customHeight="1" x14ac:dyDescent="0.3">
      <c r="A909" t="s">
        <v>416</v>
      </c>
      <c r="B909">
        <f t="shared" si="41"/>
        <v>300141</v>
      </c>
      <c r="C909">
        <v>141</v>
      </c>
      <c r="D909">
        <f>VLOOKUP($B909,TrialDesign!$E$2:$I$1147,5,FALSE)</f>
        <v>16</v>
      </c>
      <c r="E909" t="str">
        <f>VLOOKUP($B909,TrialDesign!$E$2:$I$1147,3,FALSE)</f>
        <v>Full</v>
      </c>
      <c r="F909" t="str">
        <f>VLOOKUP($B909,TrialDesign!$E$2:$I$1147,4,FALSE)</f>
        <v>Otane</v>
      </c>
      <c r="G909" s="1">
        <v>41787</v>
      </c>
      <c r="H909" s="1" t="str">
        <f>VLOOKUP(B909,TrialDesign!$E$2:$J$1147,6,FALSE)</f>
        <v>Full_16h</v>
      </c>
      <c r="K909">
        <v>2</v>
      </c>
      <c r="L909">
        <v>1</v>
      </c>
      <c r="M909">
        <v>5</v>
      </c>
      <c r="N909">
        <v>6</v>
      </c>
      <c r="O909">
        <v>115</v>
      </c>
      <c r="P909">
        <v>205</v>
      </c>
      <c r="Q909">
        <v>104</v>
      </c>
      <c r="R909">
        <v>2</v>
      </c>
      <c r="S909">
        <v>15</v>
      </c>
      <c r="T909">
        <v>30</v>
      </c>
      <c r="U909" t="s">
        <v>103</v>
      </c>
      <c r="V909">
        <v>3</v>
      </c>
      <c r="W909">
        <f>VLOOKUP(H909&amp;"_"&amp;M909+1,'Leaf lengths'!$J$6:$Q$104,VLOOKUP(F909,'Leaf lengths'!$S$1:$T$6,2,FALSE),FALSE)</f>
        <v>181</v>
      </c>
      <c r="X909">
        <f t="shared" si="42"/>
        <v>0.574585635359116</v>
      </c>
      <c r="Y909">
        <f t="shared" si="43"/>
        <v>5.5745856353591163</v>
      </c>
      <c r="Z909">
        <f t="shared" si="40"/>
        <v>22</v>
      </c>
      <c r="AD909" t="str">
        <f t="shared" si="44"/>
        <v/>
      </c>
      <c r="AE909">
        <v>5</v>
      </c>
    </row>
    <row r="910" spans="1:31" ht="15" hidden="1" customHeight="1" x14ac:dyDescent="0.3">
      <c r="A910" t="s">
        <v>416</v>
      </c>
      <c r="B910">
        <f t="shared" si="41"/>
        <v>300187</v>
      </c>
      <c r="C910">
        <v>187</v>
      </c>
      <c r="D910">
        <f>VLOOKUP($B910,TrialDesign!$E$2:$I$1147,5,FALSE)</f>
        <v>16</v>
      </c>
      <c r="E910" t="str">
        <f>VLOOKUP($B910,TrialDesign!$E$2:$I$1147,3,FALSE)</f>
        <v>Full</v>
      </c>
      <c r="F910" t="str">
        <f>VLOOKUP($B910,TrialDesign!$E$2:$I$1147,4,FALSE)</f>
        <v>Otane</v>
      </c>
      <c r="G910" s="1">
        <v>41787</v>
      </c>
      <c r="H910" s="1" t="str">
        <f>VLOOKUP(B910,TrialDesign!$E$2:$J$1147,6,FALSE)</f>
        <v>Full_16h</v>
      </c>
      <c r="J910">
        <v>187</v>
      </c>
      <c r="K910">
        <v>1</v>
      </c>
      <c r="L910">
        <v>1</v>
      </c>
      <c r="M910">
        <v>5</v>
      </c>
      <c r="N910">
        <v>6</v>
      </c>
      <c r="O910">
        <v>125</v>
      </c>
      <c r="Q910">
        <v>152</v>
      </c>
      <c r="R910">
        <v>2</v>
      </c>
      <c r="S910">
        <v>14</v>
      </c>
      <c r="T910">
        <v>50</v>
      </c>
      <c r="U910" t="s">
        <v>103</v>
      </c>
      <c r="V910">
        <v>3</v>
      </c>
      <c r="W910">
        <f>VLOOKUP(H910&amp;"_"&amp;M910+1,'Leaf lengths'!$J$6:$Q$104,VLOOKUP(F910,'Leaf lengths'!$S$1:$T$6,2,FALSE),FALSE)</f>
        <v>181</v>
      </c>
      <c r="X910">
        <f t="shared" si="42"/>
        <v>0.83977900552486184</v>
      </c>
      <c r="Y910">
        <f t="shared" si="43"/>
        <v>5.8397790055248615</v>
      </c>
      <c r="Z910">
        <f t="shared" si="40"/>
        <v>21</v>
      </c>
      <c r="AD910" t="str">
        <f t="shared" si="44"/>
        <v/>
      </c>
      <c r="AE910">
        <v>5</v>
      </c>
    </row>
    <row r="911" spans="1:31" ht="15" hidden="1" customHeight="1" x14ac:dyDescent="0.3">
      <c r="A911" t="s">
        <v>416</v>
      </c>
      <c r="B911">
        <f t="shared" si="41"/>
        <v>300187</v>
      </c>
      <c r="C911">
        <v>187</v>
      </c>
      <c r="D911">
        <f>VLOOKUP($B911,TrialDesign!$E$2:$I$1147,5,FALSE)</f>
        <v>16</v>
      </c>
      <c r="E911" t="str">
        <f>VLOOKUP($B911,TrialDesign!$E$2:$I$1147,3,FALSE)</f>
        <v>Full</v>
      </c>
      <c r="F911" t="str">
        <f>VLOOKUP($B911,TrialDesign!$E$2:$I$1147,4,FALSE)</f>
        <v>Otane</v>
      </c>
      <c r="G911" s="1">
        <v>41787</v>
      </c>
      <c r="H911" s="1" t="str">
        <f>VLOOKUP(B911,TrialDesign!$E$2:$J$1147,6,FALSE)</f>
        <v>Full_16h</v>
      </c>
      <c r="K911">
        <v>2</v>
      </c>
      <c r="L911">
        <v>1</v>
      </c>
      <c r="M911">
        <v>5</v>
      </c>
      <c r="N911">
        <v>6</v>
      </c>
      <c r="O911">
        <v>115</v>
      </c>
      <c r="P911">
        <v>183</v>
      </c>
      <c r="Q911">
        <v>116</v>
      </c>
      <c r="R911">
        <v>2</v>
      </c>
      <c r="S911">
        <v>14</v>
      </c>
      <c r="T911">
        <v>50</v>
      </c>
      <c r="U911" t="s">
        <v>103</v>
      </c>
      <c r="V911">
        <v>3</v>
      </c>
      <c r="W911">
        <f>VLOOKUP(H911&amp;"_"&amp;M911+1,'Leaf lengths'!$J$6:$Q$104,VLOOKUP(F911,'Leaf lengths'!$S$1:$T$6,2,FALSE),FALSE)</f>
        <v>181</v>
      </c>
      <c r="X911">
        <f t="shared" si="42"/>
        <v>0.64088397790055252</v>
      </c>
      <c r="Y911">
        <f t="shared" si="43"/>
        <v>5.6408839779005522</v>
      </c>
      <c r="Z911">
        <f t="shared" si="40"/>
        <v>21</v>
      </c>
      <c r="AD911" t="str">
        <f t="shared" si="44"/>
        <v/>
      </c>
      <c r="AE911">
        <v>5</v>
      </c>
    </row>
    <row r="912" spans="1:31" ht="15" hidden="1" customHeight="1" x14ac:dyDescent="0.3">
      <c r="A912" t="s">
        <v>416</v>
      </c>
      <c r="B912">
        <f t="shared" si="41"/>
        <v>300187</v>
      </c>
      <c r="C912">
        <v>187</v>
      </c>
      <c r="D912">
        <f>VLOOKUP($B912,TrialDesign!$E$2:$I$1147,5,FALSE)</f>
        <v>16</v>
      </c>
      <c r="E912" t="str">
        <f>VLOOKUP($B912,TrialDesign!$E$2:$I$1147,3,FALSE)</f>
        <v>Full</v>
      </c>
      <c r="F912" t="str">
        <f>VLOOKUP($B912,TrialDesign!$E$2:$I$1147,4,FALSE)</f>
        <v>Otane</v>
      </c>
      <c r="G912" s="1">
        <v>41787</v>
      </c>
      <c r="H912" s="1" t="str">
        <f>VLOOKUP(B912,TrialDesign!$E$2:$J$1147,6,FALSE)</f>
        <v>Full_16h</v>
      </c>
      <c r="K912">
        <v>3</v>
      </c>
      <c r="L912">
        <v>1</v>
      </c>
      <c r="M912">
        <v>5</v>
      </c>
      <c r="N912">
        <v>6</v>
      </c>
      <c r="O912">
        <v>115</v>
      </c>
      <c r="P912">
        <v>189</v>
      </c>
      <c r="Q912">
        <v>144</v>
      </c>
      <c r="R912">
        <v>2</v>
      </c>
      <c r="S912">
        <v>14</v>
      </c>
      <c r="T912">
        <v>45</v>
      </c>
      <c r="U912" t="s">
        <v>103</v>
      </c>
      <c r="V912">
        <v>3</v>
      </c>
      <c r="W912">
        <f>VLOOKUP(H912&amp;"_"&amp;M912+1,'Leaf lengths'!$J$6:$Q$104,VLOOKUP(F912,'Leaf lengths'!$S$1:$T$6,2,FALSE),FALSE)</f>
        <v>181</v>
      </c>
      <c r="X912">
        <f t="shared" si="42"/>
        <v>0.79558011049723754</v>
      </c>
      <c r="Y912">
        <f t="shared" si="43"/>
        <v>5.7955801104972373</v>
      </c>
      <c r="Z912">
        <f t="shared" si="40"/>
        <v>21</v>
      </c>
      <c r="AD912" t="str">
        <f t="shared" si="44"/>
        <v/>
      </c>
      <c r="AE912">
        <v>5</v>
      </c>
    </row>
    <row r="913" spans="1:31" ht="15" hidden="1" customHeight="1" x14ac:dyDescent="0.3">
      <c r="A913" t="s">
        <v>416</v>
      </c>
      <c r="B913">
        <f t="shared" si="41"/>
        <v>300189</v>
      </c>
      <c r="C913">
        <v>189</v>
      </c>
      <c r="D913">
        <f>VLOOKUP($B913,TrialDesign!$E$2:$I$1147,5,FALSE)</f>
        <v>16</v>
      </c>
      <c r="E913" t="str">
        <f>VLOOKUP($B913,TrialDesign!$E$2:$I$1147,3,FALSE)</f>
        <v>Full</v>
      </c>
      <c r="F913" t="str">
        <f>VLOOKUP($B913,TrialDesign!$E$2:$I$1147,4,FALSE)</f>
        <v>Otane</v>
      </c>
      <c r="G913" s="1">
        <v>41787</v>
      </c>
      <c r="H913" s="1" t="str">
        <f>VLOOKUP(B913,TrialDesign!$E$2:$J$1147,6,FALSE)</f>
        <v>Full_16h</v>
      </c>
      <c r="J913">
        <v>189</v>
      </c>
      <c r="K913">
        <v>1</v>
      </c>
      <c r="L913">
        <v>1</v>
      </c>
      <c r="M913">
        <v>6</v>
      </c>
      <c r="N913">
        <v>7</v>
      </c>
      <c r="O913">
        <v>160</v>
      </c>
      <c r="P913">
        <v>181</v>
      </c>
      <c r="Q913">
        <v>24</v>
      </c>
      <c r="R913">
        <v>2</v>
      </c>
      <c r="S913">
        <v>16</v>
      </c>
      <c r="T913">
        <v>88</v>
      </c>
      <c r="U913" t="s">
        <v>103</v>
      </c>
      <c r="V913">
        <v>3</v>
      </c>
      <c r="W913">
        <f>VLOOKUP(H913&amp;"_"&amp;M913+1,'Leaf lengths'!$J$6:$Q$104,VLOOKUP(F913,'Leaf lengths'!$S$1:$T$6,2,FALSE),FALSE)</f>
        <v>181</v>
      </c>
      <c r="X913">
        <f t="shared" si="42"/>
        <v>0.13259668508287292</v>
      </c>
      <c r="Y913">
        <f t="shared" si="43"/>
        <v>6.1325966850828726</v>
      </c>
      <c r="Z913">
        <f t="shared" si="40"/>
        <v>24</v>
      </c>
      <c r="AD913" t="str">
        <f t="shared" si="44"/>
        <v/>
      </c>
      <c r="AE913">
        <v>6</v>
      </c>
    </row>
    <row r="914" spans="1:31" ht="15" hidden="1" customHeight="1" x14ac:dyDescent="0.3">
      <c r="A914" t="s">
        <v>416</v>
      </c>
      <c r="B914">
        <f t="shared" si="41"/>
        <v>300189</v>
      </c>
      <c r="C914">
        <v>189</v>
      </c>
      <c r="D914">
        <f>VLOOKUP($B914,TrialDesign!$E$2:$I$1147,5,FALSE)</f>
        <v>16</v>
      </c>
      <c r="E914" t="str">
        <f>VLOOKUP($B914,TrialDesign!$E$2:$I$1147,3,FALSE)</f>
        <v>Full</v>
      </c>
      <c r="F914" t="str">
        <f>VLOOKUP($B914,TrialDesign!$E$2:$I$1147,4,FALSE)</f>
        <v>Otane</v>
      </c>
      <c r="G914" s="1">
        <v>41787</v>
      </c>
      <c r="H914" s="1" t="str">
        <f>VLOOKUP(B914,TrialDesign!$E$2:$J$1147,6,FALSE)</f>
        <v>Full_16h</v>
      </c>
      <c r="K914">
        <v>2</v>
      </c>
      <c r="L914">
        <v>1</v>
      </c>
      <c r="M914">
        <v>5</v>
      </c>
      <c r="N914">
        <v>6</v>
      </c>
      <c r="O914">
        <v>126</v>
      </c>
      <c r="P914">
        <v>191</v>
      </c>
      <c r="Q914">
        <v>158</v>
      </c>
      <c r="R914">
        <v>2</v>
      </c>
      <c r="S914">
        <v>14</v>
      </c>
      <c r="T914">
        <v>55</v>
      </c>
      <c r="U914" t="s">
        <v>103</v>
      </c>
      <c r="V914">
        <v>3</v>
      </c>
      <c r="W914">
        <f>VLOOKUP(H914&amp;"_"&amp;M914+1,'Leaf lengths'!$J$6:$Q$104,VLOOKUP(F914,'Leaf lengths'!$S$1:$T$6,2,FALSE),FALSE)</f>
        <v>181</v>
      </c>
      <c r="X914">
        <f t="shared" si="42"/>
        <v>0.8729281767955801</v>
      </c>
      <c r="Y914">
        <f t="shared" si="43"/>
        <v>5.8729281767955799</v>
      </c>
      <c r="Z914">
        <f t="shared" si="40"/>
        <v>21</v>
      </c>
      <c r="AD914" t="str">
        <f t="shared" si="44"/>
        <v/>
      </c>
      <c r="AE914">
        <v>5</v>
      </c>
    </row>
    <row r="915" spans="1:31" ht="15" hidden="1" customHeight="1" x14ac:dyDescent="0.3">
      <c r="A915" t="s">
        <v>416</v>
      </c>
      <c r="B915">
        <f t="shared" si="41"/>
        <v>300189</v>
      </c>
      <c r="C915">
        <v>189</v>
      </c>
      <c r="D915">
        <f>VLOOKUP($B915,TrialDesign!$E$2:$I$1147,5,FALSE)</f>
        <v>16</v>
      </c>
      <c r="E915" t="str">
        <f>VLOOKUP($B915,TrialDesign!$E$2:$I$1147,3,FALSE)</f>
        <v>Full</v>
      </c>
      <c r="F915" t="str">
        <f>VLOOKUP($B915,TrialDesign!$E$2:$I$1147,4,FALSE)</f>
        <v>Otane</v>
      </c>
      <c r="G915" s="1">
        <v>41787</v>
      </c>
      <c r="H915" s="1" t="str">
        <f>VLOOKUP(B915,TrialDesign!$E$2:$J$1147,6,FALSE)</f>
        <v>Full_16h</v>
      </c>
      <c r="K915">
        <v>3</v>
      </c>
      <c r="L915">
        <v>1</v>
      </c>
      <c r="M915">
        <v>6</v>
      </c>
      <c r="N915">
        <v>7</v>
      </c>
      <c r="O915">
        <v>150</v>
      </c>
      <c r="P915">
        <v>176</v>
      </c>
      <c r="Q915">
        <v>26</v>
      </c>
      <c r="R915">
        <v>2</v>
      </c>
      <c r="S915">
        <v>16</v>
      </c>
      <c r="T915">
        <v>65</v>
      </c>
      <c r="U915" t="s">
        <v>103</v>
      </c>
      <c r="V915">
        <v>3</v>
      </c>
      <c r="W915">
        <f>VLOOKUP(H915&amp;"_"&amp;M915+1,'Leaf lengths'!$J$6:$Q$104,VLOOKUP(F915,'Leaf lengths'!$S$1:$T$6,2,FALSE),FALSE)</f>
        <v>181</v>
      </c>
      <c r="X915">
        <f t="shared" si="42"/>
        <v>0.143646408839779</v>
      </c>
      <c r="Y915">
        <f t="shared" si="43"/>
        <v>6.1436464088397793</v>
      </c>
      <c r="Z915">
        <f t="shared" si="40"/>
        <v>24</v>
      </c>
      <c r="AD915" t="str">
        <f t="shared" si="44"/>
        <v/>
      </c>
      <c r="AE915">
        <v>6</v>
      </c>
    </row>
    <row r="916" spans="1:31" ht="15" hidden="1" customHeight="1" x14ac:dyDescent="0.3">
      <c r="A916" t="s">
        <v>416</v>
      </c>
      <c r="B916">
        <f t="shared" si="41"/>
        <v>300189</v>
      </c>
      <c r="C916">
        <v>189</v>
      </c>
      <c r="D916">
        <f>VLOOKUP($B916,TrialDesign!$E$2:$I$1147,5,FALSE)</f>
        <v>16</v>
      </c>
      <c r="E916" t="str">
        <f>VLOOKUP($B916,TrialDesign!$E$2:$I$1147,3,FALSE)</f>
        <v>Full</v>
      </c>
      <c r="F916" t="str">
        <f>VLOOKUP($B916,TrialDesign!$E$2:$I$1147,4,FALSE)</f>
        <v>Otane</v>
      </c>
      <c r="G916" s="1">
        <v>41787</v>
      </c>
      <c r="H916" s="1" t="str">
        <f>VLOOKUP(B916,TrialDesign!$E$2:$J$1147,6,FALSE)</f>
        <v>Full_16h</v>
      </c>
      <c r="K916">
        <v>4</v>
      </c>
      <c r="L916">
        <v>0</v>
      </c>
      <c r="M916">
        <v>5</v>
      </c>
      <c r="N916">
        <v>6</v>
      </c>
      <c r="O916">
        <v>95</v>
      </c>
      <c r="P916">
        <v>159</v>
      </c>
      <c r="Q916">
        <v>57</v>
      </c>
      <c r="R916">
        <v>2</v>
      </c>
      <c r="S916">
        <v>12</v>
      </c>
      <c r="T916">
        <v>40</v>
      </c>
      <c r="U916" t="s">
        <v>103</v>
      </c>
      <c r="V916">
        <v>3</v>
      </c>
      <c r="W916">
        <f>VLOOKUP(H916&amp;"_"&amp;M916+1,'Leaf lengths'!$J$6:$Q$104,VLOOKUP(F916,'Leaf lengths'!$S$1:$T$6,2,FALSE),FALSE)</f>
        <v>181</v>
      </c>
      <c r="X916">
        <f t="shared" si="42"/>
        <v>0.31491712707182318</v>
      </c>
      <c r="Y916">
        <f t="shared" si="43"/>
        <v>5.3149171270718227</v>
      </c>
      <c r="Z916">
        <f t="shared" si="40"/>
        <v>19</v>
      </c>
      <c r="AD916" t="str">
        <f t="shared" si="44"/>
        <v/>
      </c>
      <c r="AE916">
        <v>5</v>
      </c>
    </row>
    <row r="917" spans="1:31" ht="15" hidden="1" customHeight="1" x14ac:dyDescent="0.3">
      <c r="A917" t="s">
        <v>416</v>
      </c>
      <c r="B917">
        <f t="shared" si="41"/>
        <v>300294</v>
      </c>
      <c r="C917">
        <v>294</v>
      </c>
      <c r="D917">
        <f>VLOOKUP($B917,TrialDesign!$E$2:$I$1147,5,FALSE)</f>
        <v>16</v>
      </c>
      <c r="E917" t="str">
        <f>VLOOKUP($B917,TrialDesign!$E$2:$I$1147,3,FALSE)</f>
        <v>Full</v>
      </c>
      <c r="F917" t="str">
        <f>VLOOKUP($B917,TrialDesign!$E$2:$I$1147,4,FALSE)</f>
        <v>Otane</v>
      </c>
      <c r="G917" s="1">
        <v>41787</v>
      </c>
      <c r="H917" s="1" t="str">
        <f>VLOOKUP(B917,TrialDesign!$E$2:$J$1147,6,FALSE)</f>
        <v>Full_16h</v>
      </c>
      <c r="J917">
        <v>294</v>
      </c>
      <c r="K917">
        <v>1</v>
      </c>
      <c r="L917">
        <v>2</v>
      </c>
      <c r="M917">
        <v>6</v>
      </c>
      <c r="N917">
        <v>7</v>
      </c>
      <c r="O917">
        <v>154</v>
      </c>
      <c r="P917">
        <v>186</v>
      </c>
      <c r="Q917">
        <v>15</v>
      </c>
      <c r="R917">
        <v>2</v>
      </c>
      <c r="S917">
        <v>16</v>
      </c>
      <c r="T917">
        <v>80</v>
      </c>
      <c r="U917" t="s">
        <v>103</v>
      </c>
      <c r="V917">
        <v>3</v>
      </c>
      <c r="W917">
        <f>VLOOKUP(H917&amp;"_"&amp;M917+1,'Leaf lengths'!$J$6:$Q$104,VLOOKUP(F917,'Leaf lengths'!$S$1:$T$6,2,FALSE),FALSE)</f>
        <v>181</v>
      </c>
      <c r="X917">
        <f t="shared" si="42"/>
        <v>8.2872928176795577E-2</v>
      </c>
      <c r="Y917">
        <f t="shared" si="43"/>
        <v>6.0828729281767959</v>
      </c>
      <c r="Z917">
        <f t="shared" si="40"/>
        <v>24</v>
      </c>
      <c r="AD917" t="str">
        <f t="shared" si="44"/>
        <v/>
      </c>
      <c r="AE917">
        <v>6</v>
      </c>
    </row>
    <row r="918" spans="1:31" ht="15" hidden="1" customHeight="1" x14ac:dyDescent="0.3">
      <c r="A918" t="s">
        <v>416</v>
      </c>
      <c r="B918">
        <f t="shared" si="41"/>
        <v>300294</v>
      </c>
      <c r="C918">
        <v>294</v>
      </c>
      <c r="D918">
        <f>VLOOKUP($B918,TrialDesign!$E$2:$I$1147,5,FALSE)</f>
        <v>16</v>
      </c>
      <c r="E918" t="str">
        <f>VLOOKUP($B918,TrialDesign!$E$2:$I$1147,3,FALSE)</f>
        <v>Full</v>
      </c>
      <c r="F918" t="str">
        <f>VLOOKUP($B918,TrialDesign!$E$2:$I$1147,4,FALSE)</f>
        <v>Otane</v>
      </c>
      <c r="G918" s="1">
        <v>41787</v>
      </c>
      <c r="H918" s="1" t="str">
        <f>VLOOKUP(B918,TrialDesign!$E$2:$J$1147,6,FALSE)</f>
        <v>Full_16h</v>
      </c>
      <c r="K918">
        <v>2</v>
      </c>
      <c r="L918">
        <v>1</v>
      </c>
      <c r="M918">
        <v>5</v>
      </c>
      <c r="N918">
        <v>6</v>
      </c>
      <c r="O918">
        <v>137</v>
      </c>
      <c r="P918">
        <v>206</v>
      </c>
      <c r="Q918">
        <v>174</v>
      </c>
      <c r="R918">
        <v>2</v>
      </c>
      <c r="S918">
        <v>15</v>
      </c>
      <c r="T918">
        <v>65</v>
      </c>
      <c r="U918" t="s">
        <v>103</v>
      </c>
      <c r="V918">
        <v>3</v>
      </c>
      <c r="W918">
        <f>VLOOKUP(H918&amp;"_"&amp;M918+1,'Leaf lengths'!$J$6:$Q$104,VLOOKUP(F918,'Leaf lengths'!$S$1:$T$6,2,FALSE),FALSE)</f>
        <v>181</v>
      </c>
      <c r="X918">
        <f t="shared" si="42"/>
        <v>0.96132596685082872</v>
      </c>
      <c r="Y918">
        <f t="shared" si="43"/>
        <v>5.9613259668508292</v>
      </c>
      <c r="Z918">
        <f t="shared" si="40"/>
        <v>22</v>
      </c>
      <c r="AD918" t="str">
        <f t="shared" si="44"/>
        <v/>
      </c>
      <c r="AE918">
        <v>5</v>
      </c>
    </row>
    <row r="919" spans="1:31" ht="15" hidden="1" customHeight="1" x14ac:dyDescent="0.3">
      <c r="A919" t="s">
        <v>416</v>
      </c>
      <c r="B919">
        <f t="shared" si="41"/>
        <v>300005</v>
      </c>
      <c r="C919">
        <v>5</v>
      </c>
      <c r="D919">
        <f>VLOOKUP($B919,TrialDesign!$E$2:$I$1147,5,FALSE)</f>
        <v>16</v>
      </c>
      <c r="E919" t="str">
        <f>VLOOKUP($B919,TrialDesign!$E$2:$I$1147,3,FALSE)</f>
        <v>Full</v>
      </c>
      <c r="F919" t="str">
        <f>VLOOKUP($B919,TrialDesign!$E$2:$I$1147,4,FALSE)</f>
        <v>Otane</v>
      </c>
      <c r="G919" s="1">
        <v>41807</v>
      </c>
      <c r="H919" s="1" t="str">
        <f>VLOOKUP(B919,TrialDesign!$E$2:$J$1147,6,FALSE)</f>
        <v>Full_16h</v>
      </c>
      <c r="J919">
        <v>5</v>
      </c>
      <c r="K919">
        <v>1</v>
      </c>
      <c r="M919">
        <v>6</v>
      </c>
      <c r="O919">
        <v>373</v>
      </c>
      <c r="S919">
        <v>13</v>
      </c>
      <c r="V919">
        <v>3</v>
      </c>
      <c r="W919">
        <f>VLOOKUP(H919&amp;"_"&amp;M919+1,'Leaf lengths'!$J$6:$Q$104,VLOOKUP(F919,'Leaf lengths'!$S$1:$T$6,2,FALSE),FALSE)</f>
        <v>181</v>
      </c>
      <c r="X919">
        <f t="shared" si="42"/>
        <v>0</v>
      </c>
      <c r="Y919">
        <f t="shared" si="43"/>
        <v>6</v>
      </c>
      <c r="Z919">
        <f t="shared" si="40"/>
        <v>19</v>
      </c>
      <c r="AD919" t="str">
        <f t="shared" si="44"/>
        <v>FLN</v>
      </c>
      <c r="AE919">
        <v>6</v>
      </c>
    </row>
    <row r="920" spans="1:31" ht="15" hidden="1" customHeight="1" x14ac:dyDescent="0.3">
      <c r="A920" t="s">
        <v>416</v>
      </c>
      <c r="B920">
        <f t="shared" si="41"/>
        <v>300005</v>
      </c>
      <c r="C920">
        <v>5</v>
      </c>
      <c r="D920">
        <f>VLOOKUP($B920,TrialDesign!$E$2:$I$1147,5,FALSE)</f>
        <v>16</v>
      </c>
      <c r="E920" t="str">
        <f>VLOOKUP($B920,TrialDesign!$E$2:$I$1147,3,FALSE)</f>
        <v>Full</v>
      </c>
      <c r="F920" t="str">
        <f>VLOOKUP($B920,TrialDesign!$E$2:$I$1147,4,FALSE)</f>
        <v>Otane</v>
      </c>
      <c r="G920" s="1">
        <v>41807</v>
      </c>
      <c r="H920" s="1" t="str">
        <f>VLOOKUP(B920,TrialDesign!$E$2:$J$1147,6,FALSE)</f>
        <v>Full_16h</v>
      </c>
      <c r="K920">
        <v>2</v>
      </c>
      <c r="M920">
        <v>6</v>
      </c>
      <c r="O920">
        <v>368</v>
      </c>
      <c r="S920">
        <v>16</v>
      </c>
      <c r="V920">
        <v>3</v>
      </c>
      <c r="W920">
        <f>VLOOKUP(H920&amp;"_"&amp;M920+1,'Leaf lengths'!$J$6:$Q$104,VLOOKUP(F920,'Leaf lengths'!$S$1:$T$6,2,FALSE),FALSE)</f>
        <v>181</v>
      </c>
      <c r="X920">
        <f t="shared" si="42"/>
        <v>0</v>
      </c>
      <c r="Y920">
        <f t="shared" si="43"/>
        <v>6</v>
      </c>
      <c r="Z920">
        <f t="shared" si="40"/>
        <v>22</v>
      </c>
      <c r="AD920" t="str">
        <f t="shared" si="44"/>
        <v>FLN</v>
      </c>
      <c r="AE920">
        <v>6</v>
      </c>
    </row>
    <row r="921" spans="1:31" ht="15" hidden="1" customHeight="1" x14ac:dyDescent="0.3">
      <c r="A921" t="s">
        <v>416</v>
      </c>
      <c r="B921">
        <f t="shared" si="41"/>
        <v>300005</v>
      </c>
      <c r="C921">
        <v>5</v>
      </c>
      <c r="D921">
        <f>VLOOKUP($B921,TrialDesign!$E$2:$I$1147,5,FALSE)</f>
        <v>16</v>
      </c>
      <c r="E921" t="str">
        <f>VLOOKUP($B921,TrialDesign!$E$2:$I$1147,3,FALSE)</f>
        <v>Full</v>
      </c>
      <c r="F921" t="str">
        <f>VLOOKUP($B921,TrialDesign!$E$2:$I$1147,4,FALSE)</f>
        <v>Otane</v>
      </c>
      <c r="G921" s="1">
        <v>41807</v>
      </c>
      <c r="H921" s="1" t="str">
        <f>VLOOKUP(B921,TrialDesign!$E$2:$J$1147,6,FALSE)</f>
        <v>Full_16h</v>
      </c>
      <c r="K921">
        <v>3</v>
      </c>
      <c r="M921">
        <v>5</v>
      </c>
      <c r="O921">
        <v>248</v>
      </c>
      <c r="S921">
        <v>15</v>
      </c>
      <c r="V921">
        <v>3</v>
      </c>
      <c r="W921">
        <f>VLOOKUP(H921&amp;"_"&amp;M921+1,'Leaf lengths'!$J$6:$Q$104,VLOOKUP(F921,'Leaf lengths'!$S$1:$T$6,2,FALSE),FALSE)</f>
        <v>181</v>
      </c>
      <c r="X921">
        <f t="shared" si="42"/>
        <v>0</v>
      </c>
      <c r="Y921">
        <f t="shared" si="43"/>
        <v>5</v>
      </c>
      <c r="Z921">
        <f t="shared" si="40"/>
        <v>20</v>
      </c>
      <c r="AD921" t="str">
        <f t="shared" si="44"/>
        <v>FLN</v>
      </c>
      <c r="AE921">
        <v>5</v>
      </c>
    </row>
    <row r="922" spans="1:31" ht="15" hidden="1" customHeight="1" x14ac:dyDescent="0.3">
      <c r="A922" t="s">
        <v>416</v>
      </c>
      <c r="B922">
        <f t="shared" si="41"/>
        <v>300177</v>
      </c>
      <c r="C922" s="4">
        <v>177</v>
      </c>
      <c r="D922">
        <f>VLOOKUP($B922,TrialDesign!$E$2:$I$1147,5,FALSE)</f>
        <v>16</v>
      </c>
      <c r="E922" t="str">
        <f>VLOOKUP($B922,TrialDesign!$E$2:$I$1147,3,FALSE)</f>
        <v>Full</v>
      </c>
      <c r="F922" t="str">
        <f>VLOOKUP($B922,TrialDesign!$E$2:$I$1147,4,FALSE)</f>
        <v>Otane</v>
      </c>
      <c r="G922" s="1">
        <v>41807</v>
      </c>
      <c r="H922" s="1" t="str">
        <f>VLOOKUP(B922,TrialDesign!$E$2:$J$1147,6,FALSE)</f>
        <v>Full_16h</v>
      </c>
      <c r="J922">
        <v>6</v>
      </c>
      <c r="K922">
        <v>1</v>
      </c>
      <c r="M922">
        <v>8</v>
      </c>
      <c r="O922">
        <v>400</v>
      </c>
      <c r="S922">
        <v>14</v>
      </c>
      <c r="V922">
        <v>5</v>
      </c>
      <c r="W922">
        <f>VLOOKUP(H922&amp;"_"&amp;M922+1,'Leaf lengths'!$J$6:$Q$104,VLOOKUP(F922,'Leaf lengths'!$S$1:$T$6,2,FALSE),FALSE)</f>
        <v>181</v>
      </c>
      <c r="X922">
        <f t="shared" si="42"/>
        <v>0</v>
      </c>
      <c r="Y922">
        <f t="shared" si="43"/>
        <v>8</v>
      </c>
      <c r="Z922">
        <f t="shared" si="40"/>
        <v>22</v>
      </c>
      <c r="AD922" t="str">
        <f t="shared" si="44"/>
        <v>FLN</v>
      </c>
      <c r="AE922">
        <v>8</v>
      </c>
    </row>
    <row r="923" spans="1:31" ht="15" hidden="1" customHeight="1" x14ac:dyDescent="0.3">
      <c r="A923" t="s">
        <v>416</v>
      </c>
      <c r="B923">
        <f t="shared" si="41"/>
        <v>300177</v>
      </c>
      <c r="C923" s="4">
        <v>177</v>
      </c>
      <c r="D923">
        <f>VLOOKUP($B923,TrialDesign!$E$2:$I$1147,5,FALSE)</f>
        <v>16</v>
      </c>
      <c r="E923" t="str">
        <f>VLOOKUP($B923,TrialDesign!$E$2:$I$1147,3,FALSE)</f>
        <v>Full</v>
      </c>
      <c r="F923" t="str">
        <f>VLOOKUP($B923,TrialDesign!$E$2:$I$1147,4,FALSE)</f>
        <v>Otane</v>
      </c>
      <c r="G923" s="1">
        <v>41807</v>
      </c>
      <c r="H923" s="1" t="str">
        <f>VLOOKUP(B923,TrialDesign!$E$2:$J$1147,6,FALSE)</f>
        <v>Full_16h</v>
      </c>
      <c r="K923">
        <v>2</v>
      </c>
      <c r="M923">
        <v>7</v>
      </c>
      <c r="O923">
        <v>385</v>
      </c>
      <c r="S923">
        <v>16</v>
      </c>
      <c r="V923">
        <v>3</v>
      </c>
      <c r="W923">
        <f>VLOOKUP(H923&amp;"_"&amp;M923+1,'Leaf lengths'!$J$6:$Q$104,VLOOKUP(F923,'Leaf lengths'!$S$1:$T$6,2,FALSE),FALSE)</f>
        <v>181</v>
      </c>
      <c r="X923">
        <f t="shared" si="42"/>
        <v>0</v>
      </c>
      <c r="Y923">
        <f t="shared" si="43"/>
        <v>7</v>
      </c>
      <c r="Z923">
        <f t="shared" si="40"/>
        <v>23</v>
      </c>
      <c r="AD923" t="str">
        <f t="shared" si="44"/>
        <v>FLN</v>
      </c>
      <c r="AE923">
        <v>7</v>
      </c>
    </row>
    <row r="924" spans="1:31" ht="15" hidden="1" customHeight="1" x14ac:dyDescent="0.3">
      <c r="A924" t="s">
        <v>416</v>
      </c>
      <c r="B924">
        <f t="shared" si="41"/>
        <v>300177</v>
      </c>
      <c r="C924" s="4">
        <v>177</v>
      </c>
      <c r="D924">
        <f>VLOOKUP($B924,TrialDesign!$E$2:$I$1147,5,FALSE)</f>
        <v>16</v>
      </c>
      <c r="E924" t="str">
        <f>VLOOKUP($B924,TrialDesign!$E$2:$I$1147,3,FALSE)</f>
        <v>Full</v>
      </c>
      <c r="F924" t="str">
        <f>VLOOKUP($B924,TrialDesign!$E$2:$I$1147,4,FALSE)</f>
        <v>Otane</v>
      </c>
      <c r="G924" s="1">
        <v>41807</v>
      </c>
      <c r="H924" s="1" t="str">
        <f>VLOOKUP(B924,TrialDesign!$E$2:$J$1147,6,FALSE)</f>
        <v>Full_16h</v>
      </c>
      <c r="K924">
        <v>3</v>
      </c>
      <c r="M924">
        <v>6</v>
      </c>
      <c r="O924">
        <v>353</v>
      </c>
      <c r="S924">
        <v>16</v>
      </c>
      <c r="V924">
        <v>3</v>
      </c>
      <c r="W924">
        <f>VLOOKUP(H924&amp;"_"&amp;M924+1,'Leaf lengths'!$J$6:$Q$104,VLOOKUP(F924,'Leaf lengths'!$S$1:$T$6,2,FALSE),FALSE)</f>
        <v>181</v>
      </c>
      <c r="X924">
        <f t="shared" si="42"/>
        <v>0</v>
      </c>
      <c r="Y924">
        <f t="shared" si="43"/>
        <v>6</v>
      </c>
      <c r="Z924">
        <f t="shared" si="40"/>
        <v>22</v>
      </c>
      <c r="AD924" t="str">
        <f t="shared" si="44"/>
        <v>FLN</v>
      </c>
      <c r="AE924">
        <v>6</v>
      </c>
    </row>
    <row r="925" spans="1:31" ht="15" hidden="1" customHeight="1" x14ac:dyDescent="0.3">
      <c r="A925" t="s">
        <v>416</v>
      </c>
      <c r="B925">
        <f t="shared" si="41"/>
        <v>300007</v>
      </c>
      <c r="C925">
        <v>7</v>
      </c>
      <c r="D925">
        <f>VLOOKUP($B925,TrialDesign!$E$2:$I$1147,5,FALSE)</f>
        <v>16</v>
      </c>
      <c r="E925" t="str">
        <f>VLOOKUP($B925,TrialDesign!$E$2:$I$1147,3,FALSE)</f>
        <v>Full</v>
      </c>
      <c r="F925" t="str">
        <f>VLOOKUP($B925,TrialDesign!$E$2:$I$1147,4,FALSE)</f>
        <v>Otane</v>
      </c>
      <c r="G925" s="1">
        <v>41807</v>
      </c>
      <c r="H925" s="1" t="str">
        <f>VLOOKUP(B925,TrialDesign!$E$2:$J$1147,6,FALSE)</f>
        <v>Full_16h</v>
      </c>
      <c r="J925">
        <v>7</v>
      </c>
      <c r="K925">
        <v>1</v>
      </c>
      <c r="M925">
        <v>6</v>
      </c>
      <c r="O925">
        <v>295</v>
      </c>
      <c r="S925">
        <v>12</v>
      </c>
      <c r="V925">
        <v>3</v>
      </c>
      <c r="W925">
        <f>VLOOKUP(H925&amp;"_"&amp;M925+1,'Leaf lengths'!$J$6:$Q$104,VLOOKUP(F925,'Leaf lengths'!$S$1:$T$6,2,FALSE),FALSE)</f>
        <v>181</v>
      </c>
      <c r="X925">
        <f t="shared" si="42"/>
        <v>0</v>
      </c>
      <c r="Y925">
        <f t="shared" si="43"/>
        <v>6</v>
      </c>
      <c r="Z925">
        <f t="shared" si="40"/>
        <v>18</v>
      </c>
      <c r="AD925" t="str">
        <f t="shared" si="44"/>
        <v>FLN</v>
      </c>
      <c r="AE925">
        <v>6</v>
      </c>
    </row>
    <row r="926" spans="1:31" ht="15" hidden="1" customHeight="1" x14ac:dyDescent="0.3">
      <c r="A926" t="s">
        <v>416</v>
      </c>
      <c r="B926">
        <f t="shared" si="41"/>
        <v>300007</v>
      </c>
      <c r="C926">
        <v>7</v>
      </c>
      <c r="D926">
        <f>VLOOKUP($B926,TrialDesign!$E$2:$I$1147,5,FALSE)</f>
        <v>16</v>
      </c>
      <c r="E926" t="str">
        <f>VLOOKUP($B926,TrialDesign!$E$2:$I$1147,3,FALSE)</f>
        <v>Full</v>
      </c>
      <c r="F926" t="str">
        <f>VLOOKUP($B926,TrialDesign!$E$2:$I$1147,4,FALSE)</f>
        <v>Otane</v>
      </c>
      <c r="G926" s="1">
        <v>41807</v>
      </c>
      <c r="H926" s="1" t="str">
        <f>VLOOKUP(B926,TrialDesign!$E$2:$J$1147,6,FALSE)</f>
        <v>Full_16h</v>
      </c>
      <c r="K926">
        <v>2</v>
      </c>
      <c r="M926">
        <v>6</v>
      </c>
      <c r="O926">
        <v>365</v>
      </c>
      <c r="S926">
        <v>16</v>
      </c>
      <c r="V926">
        <v>3</v>
      </c>
      <c r="W926">
        <f>VLOOKUP(H926&amp;"_"&amp;M926+1,'Leaf lengths'!$J$6:$Q$104,VLOOKUP(F926,'Leaf lengths'!$S$1:$T$6,2,FALSE),FALSE)</f>
        <v>181</v>
      </c>
      <c r="X926">
        <f t="shared" si="42"/>
        <v>0</v>
      </c>
      <c r="Y926">
        <f t="shared" si="43"/>
        <v>6</v>
      </c>
      <c r="Z926">
        <f t="shared" si="40"/>
        <v>22</v>
      </c>
      <c r="AD926" t="str">
        <f t="shared" si="44"/>
        <v>FLN</v>
      </c>
      <c r="AE926">
        <v>6</v>
      </c>
    </row>
    <row r="927" spans="1:31" ht="15" hidden="1" customHeight="1" x14ac:dyDescent="0.3">
      <c r="A927" t="s">
        <v>416</v>
      </c>
      <c r="B927">
        <f t="shared" si="41"/>
        <v>300007</v>
      </c>
      <c r="C927">
        <v>7</v>
      </c>
      <c r="D927">
        <f>VLOOKUP($B927,TrialDesign!$E$2:$I$1147,5,FALSE)</f>
        <v>16</v>
      </c>
      <c r="E927" t="str">
        <f>VLOOKUP($B927,TrialDesign!$E$2:$I$1147,3,FALSE)</f>
        <v>Full</v>
      </c>
      <c r="F927" t="str">
        <f>VLOOKUP($B927,TrialDesign!$E$2:$I$1147,4,FALSE)</f>
        <v>Otane</v>
      </c>
      <c r="G927" s="1">
        <v>41807</v>
      </c>
      <c r="H927" s="1" t="str">
        <f>VLOOKUP(B927,TrialDesign!$E$2:$J$1147,6,FALSE)</f>
        <v>Full_16h</v>
      </c>
      <c r="K927">
        <v>3</v>
      </c>
      <c r="M927">
        <v>5</v>
      </c>
      <c r="O927">
        <v>295</v>
      </c>
      <c r="S927">
        <v>16</v>
      </c>
      <c r="V927">
        <v>3</v>
      </c>
      <c r="W927">
        <f>VLOOKUP(H927&amp;"_"&amp;M927+1,'Leaf lengths'!$J$6:$Q$104,VLOOKUP(F927,'Leaf lengths'!$S$1:$T$6,2,FALSE),FALSE)</f>
        <v>181</v>
      </c>
      <c r="X927">
        <f t="shared" si="42"/>
        <v>0</v>
      </c>
      <c r="Y927">
        <f t="shared" si="43"/>
        <v>5</v>
      </c>
      <c r="Z927">
        <f t="shared" si="40"/>
        <v>21</v>
      </c>
      <c r="AD927" t="str">
        <f t="shared" si="44"/>
        <v>FLN</v>
      </c>
      <c r="AE927">
        <v>5</v>
      </c>
    </row>
    <row r="928" spans="1:31" ht="15" hidden="1" customHeight="1" x14ac:dyDescent="0.3">
      <c r="A928" t="s">
        <v>416</v>
      </c>
      <c r="B928">
        <f t="shared" si="41"/>
        <v>300007</v>
      </c>
      <c r="C928">
        <v>7</v>
      </c>
      <c r="D928">
        <f>VLOOKUP($B928,TrialDesign!$E$2:$I$1147,5,FALSE)</f>
        <v>16</v>
      </c>
      <c r="E928" t="str">
        <f>VLOOKUP($B928,TrialDesign!$E$2:$I$1147,3,FALSE)</f>
        <v>Full</v>
      </c>
      <c r="F928" t="str">
        <f>VLOOKUP($B928,TrialDesign!$E$2:$I$1147,4,FALSE)</f>
        <v>Otane</v>
      </c>
      <c r="G928" s="1">
        <v>41807</v>
      </c>
      <c r="H928" s="1" t="str">
        <f>VLOOKUP(B928,TrialDesign!$E$2:$J$1147,6,FALSE)</f>
        <v>Full_16h</v>
      </c>
      <c r="K928">
        <v>4</v>
      </c>
      <c r="M928">
        <v>7</v>
      </c>
      <c r="O928">
        <v>275</v>
      </c>
      <c r="S928">
        <v>13</v>
      </c>
      <c r="V928">
        <v>3</v>
      </c>
      <c r="W928">
        <f>VLOOKUP(H928&amp;"_"&amp;M928+1,'Leaf lengths'!$J$6:$Q$104,VLOOKUP(F928,'Leaf lengths'!$S$1:$T$6,2,FALSE),FALSE)</f>
        <v>181</v>
      </c>
      <c r="X928">
        <f t="shared" si="42"/>
        <v>0</v>
      </c>
      <c r="Y928">
        <f t="shared" si="43"/>
        <v>7</v>
      </c>
      <c r="Z928">
        <f t="shared" si="40"/>
        <v>20</v>
      </c>
      <c r="AD928" t="str">
        <f t="shared" si="44"/>
        <v>FLN</v>
      </c>
      <c r="AE928">
        <v>7</v>
      </c>
    </row>
    <row r="929" spans="1:31" ht="15" hidden="1" customHeight="1" x14ac:dyDescent="0.3">
      <c r="A929" t="s">
        <v>416</v>
      </c>
      <c r="B929">
        <f t="shared" si="41"/>
        <v>300026</v>
      </c>
      <c r="C929">
        <v>26</v>
      </c>
      <c r="D929">
        <f>VLOOKUP($B929,TrialDesign!$E$2:$I$1147,5,FALSE)</f>
        <v>16</v>
      </c>
      <c r="E929" t="str">
        <f>VLOOKUP($B929,TrialDesign!$E$2:$I$1147,3,FALSE)</f>
        <v>Full</v>
      </c>
      <c r="F929" t="str">
        <f>VLOOKUP($B929,TrialDesign!$E$2:$I$1147,4,FALSE)</f>
        <v>Otane</v>
      </c>
      <c r="G929" s="1">
        <v>41807</v>
      </c>
      <c r="H929" s="1" t="str">
        <f>VLOOKUP(B929,TrialDesign!$E$2:$J$1147,6,FALSE)</f>
        <v>Full_16h</v>
      </c>
      <c r="I929" s="10">
        <v>41807</v>
      </c>
      <c r="J929">
        <v>26</v>
      </c>
      <c r="K929">
        <v>1</v>
      </c>
      <c r="M929">
        <v>7</v>
      </c>
      <c r="O929">
        <v>365</v>
      </c>
      <c r="S929">
        <v>15</v>
      </c>
      <c r="V929">
        <v>4</v>
      </c>
      <c r="W929">
        <f>VLOOKUP(H929&amp;"_"&amp;M929+1,'Leaf lengths'!$J$6:$Q$104,VLOOKUP(F929,'Leaf lengths'!$S$1:$T$6,2,FALSE),FALSE)</f>
        <v>181</v>
      </c>
      <c r="X929">
        <f t="shared" si="42"/>
        <v>0</v>
      </c>
      <c r="Y929">
        <f t="shared" si="43"/>
        <v>7</v>
      </c>
      <c r="Z929">
        <f t="shared" si="40"/>
        <v>22</v>
      </c>
      <c r="AD929" t="str">
        <f t="shared" si="44"/>
        <v>FLN</v>
      </c>
      <c r="AE929">
        <v>7</v>
      </c>
    </row>
    <row r="930" spans="1:31" ht="15" hidden="1" customHeight="1" x14ac:dyDescent="0.3">
      <c r="A930" t="s">
        <v>416</v>
      </c>
      <c r="B930">
        <f t="shared" si="41"/>
        <v>300026</v>
      </c>
      <c r="C930">
        <v>26</v>
      </c>
      <c r="D930">
        <f>VLOOKUP($B930,TrialDesign!$E$2:$I$1147,5,FALSE)</f>
        <v>16</v>
      </c>
      <c r="E930" t="str">
        <f>VLOOKUP($B930,TrialDesign!$E$2:$I$1147,3,FALSE)</f>
        <v>Full</v>
      </c>
      <c r="F930" t="str">
        <f>VLOOKUP($B930,TrialDesign!$E$2:$I$1147,4,FALSE)</f>
        <v>Otane</v>
      </c>
      <c r="G930" s="1">
        <v>41807</v>
      </c>
      <c r="H930" s="1" t="str">
        <f>VLOOKUP(B930,TrialDesign!$E$2:$J$1147,6,FALSE)</f>
        <v>Full_16h</v>
      </c>
      <c r="K930">
        <v>2</v>
      </c>
      <c r="M930">
        <v>7</v>
      </c>
      <c r="O930">
        <v>390</v>
      </c>
      <c r="S930">
        <v>16</v>
      </c>
      <c r="V930">
        <v>4</v>
      </c>
      <c r="W930">
        <f>VLOOKUP(H930&amp;"_"&amp;M930+1,'Leaf lengths'!$J$6:$Q$104,VLOOKUP(F930,'Leaf lengths'!$S$1:$T$6,2,FALSE),FALSE)</f>
        <v>181</v>
      </c>
      <c r="X930">
        <f t="shared" si="42"/>
        <v>0</v>
      </c>
      <c r="Y930">
        <f t="shared" si="43"/>
        <v>7</v>
      </c>
      <c r="Z930">
        <f t="shared" si="40"/>
        <v>23</v>
      </c>
      <c r="AD930" t="str">
        <f t="shared" si="44"/>
        <v>FLN</v>
      </c>
      <c r="AE930">
        <v>7</v>
      </c>
    </row>
    <row r="931" spans="1:31" ht="15" hidden="1" customHeight="1" x14ac:dyDescent="0.3">
      <c r="A931" t="s">
        <v>416</v>
      </c>
      <c r="B931">
        <f t="shared" si="41"/>
        <v>300054</v>
      </c>
      <c r="C931">
        <v>54</v>
      </c>
      <c r="D931">
        <f>VLOOKUP($B931,TrialDesign!$E$2:$I$1147,5,FALSE)</f>
        <v>16</v>
      </c>
      <c r="E931" t="str">
        <f>VLOOKUP($B931,TrialDesign!$E$2:$I$1147,3,FALSE)</f>
        <v>Full</v>
      </c>
      <c r="F931" t="str">
        <f>VLOOKUP($B931,TrialDesign!$E$2:$I$1147,4,FALSE)</f>
        <v>Otane</v>
      </c>
      <c r="G931" s="1">
        <v>41807</v>
      </c>
      <c r="H931" s="1" t="str">
        <f>VLOOKUP(B931,TrialDesign!$E$2:$J$1147,6,FALSE)</f>
        <v>Full_16h</v>
      </c>
      <c r="J931">
        <v>54</v>
      </c>
      <c r="K931">
        <v>1</v>
      </c>
      <c r="M931">
        <v>7</v>
      </c>
      <c r="O931">
        <v>370</v>
      </c>
      <c r="S931">
        <v>15</v>
      </c>
      <c r="V931">
        <v>4</v>
      </c>
      <c r="W931">
        <f>VLOOKUP(H931&amp;"_"&amp;M931+1,'Leaf lengths'!$J$6:$Q$104,VLOOKUP(F931,'Leaf lengths'!$S$1:$T$6,2,FALSE),FALSE)</f>
        <v>181</v>
      </c>
      <c r="X931">
        <f t="shared" si="42"/>
        <v>0</v>
      </c>
      <c r="Y931">
        <f t="shared" si="43"/>
        <v>7</v>
      </c>
      <c r="Z931">
        <f t="shared" si="40"/>
        <v>22</v>
      </c>
      <c r="AD931" t="str">
        <f t="shared" si="44"/>
        <v>FLN</v>
      </c>
      <c r="AE931">
        <v>7</v>
      </c>
    </row>
    <row r="932" spans="1:31" ht="15" hidden="1" customHeight="1" x14ac:dyDescent="0.3">
      <c r="A932" t="s">
        <v>416</v>
      </c>
      <c r="B932">
        <f t="shared" si="41"/>
        <v>300054</v>
      </c>
      <c r="C932">
        <v>54</v>
      </c>
      <c r="D932">
        <f>VLOOKUP($B932,TrialDesign!$E$2:$I$1147,5,FALSE)</f>
        <v>16</v>
      </c>
      <c r="E932" t="str">
        <f>VLOOKUP($B932,TrialDesign!$E$2:$I$1147,3,FALSE)</f>
        <v>Full</v>
      </c>
      <c r="F932" t="str">
        <f>VLOOKUP($B932,TrialDesign!$E$2:$I$1147,4,FALSE)</f>
        <v>Otane</v>
      </c>
      <c r="G932" s="1">
        <v>41807</v>
      </c>
      <c r="H932" s="1" t="str">
        <f>VLOOKUP(B932,TrialDesign!$E$2:$J$1147,6,FALSE)</f>
        <v>Full_16h</v>
      </c>
      <c r="K932">
        <v>2</v>
      </c>
      <c r="M932">
        <v>7</v>
      </c>
      <c r="O932">
        <v>390</v>
      </c>
      <c r="S932">
        <v>14</v>
      </c>
      <c r="V932">
        <v>4</v>
      </c>
      <c r="W932">
        <f>VLOOKUP(H932&amp;"_"&amp;M932+1,'Leaf lengths'!$J$6:$Q$104,VLOOKUP(F932,'Leaf lengths'!$S$1:$T$6,2,FALSE),FALSE)</f>
        <v>181</v>
      </c>
      <c r="X932">
        <f t="shared" si="42"/>
        <v>0</v>
      </c>
      <c r="Y932">
        <f t="shared" si="43"/>
        <v>7</v>
      </c>
      <c r="Z932">
        <f t="shared" si="40"/>
        <v>21</v>
      </c>
      <c r="AD932" t="str">
        <f t="shared" si="44"/>
        <v>FLN</v>
      </c>
      <c r="AE932">
        <v>7</v>
      </c>
    </row>
    <row r="933" spans="1:31" ht="15" hidden="1" customHeight="1" x14ac:dyDescent="0.3">
      <c r="A933" t="s">
        <v>416</v>
      </c>
      <c r="B933">
        <f t="shared" si="41"/>
        <v>300054</v>
      </c>
      <c r="C933">
        <v>54</v>
      </c>
      <c r="D933">
        <f>VLOOKUP($B933,TrialDesign!$E$2:$I$1147,5,FALSE)</f>
        <v>16</v>
      </c>
      <c r="E933" t="str">
        <f>VLOOKUP($B933,TrialDesign!$E$2:$I$1147,3,FALSE)</f>
        <v>Full</v>
      </c>
      <c r="F933" t="str">
        <f>VLOOKUP($B933,TrialDesign!$E$2:$I$1147,4,FALSE)</f>
        <v>Otane</v>
      </c>
      <c r="G933" s="1">
        <v>41807</v>
      </c>
      <c r="H933" s="1" t="str">
        <f>VLOOKUP(B933,TrialDesign!$E$2:$J$1147,6,FALSE)</f>
        <v>Full_16h</v>
      </c>
      <c r="K933">
        <v>3</v>
      </c>
      <c r="M933">
        <v>6</v>
      </c>
      <c r="O933">
        <v>385</v>
      </c>
      <c r="S933">
        <v>15</v>
      </c>
      <c r="V933">
        <v>4</v>
      </c>
      <c r="W933">
        <f>VLOOKUP(H933&amp;"_"&amp;M933+1,'Leaf lengths'!$J$6:$Q$104,VLOOKUP(F933,'Leaf lengths'!$S$1:$T$6,2,FALSE),FALSE)</f>
        <v>181</v>
      </c>
      <c r="X933">
        <f t="shared" si="42"/>
        <v>0</v>
      </c>
      <c r="Y933">
        <f t="shared" si="43"/>
        <v>6</v>
      </c>
      <c r="Z933">
        <f t="shared" si="40"/>
        <v>21</v>
      </c>
      <c r="AD933" t="str">
        <f t="shared" si="44"/>
        <v>FLN</v>
      </c>
      <c r="AE933">
        <v>6</v>
      </c>
    </row>
    <row r="934" spans="1:31" ht="15" hidden="1" customHeight="1" x14ac:dyDescent="0.3">
      <c r="A934" t="s">
        <v>416</v>
      </c>
      <c r="B934">
        <f t="shared" si="41"/>
        <v>300078</v>
      </c>
      <c r="C934">
        <v>78</v>
      </c>
      <c r="D934">
        <f>VLOOKUP($B934,TrialDesign!$E$2:$I$1147,5,FALSE)</f>
        <v>16</v>
      </c>
      <c r="E934" t="str">
        <f>VLOOKUP($B934,TrialDesign!$E$2:$I$1147,3,FALSE)</f>
        <v>Full</v>
      </c>
      <c r="F934" t="str">
        <f>VLOOKUP($B934,TrialDesign!$E$2:$I$1147,4,FALSE)</f>
        <v>Otane</v>
      </c>
      <c r="G934" s="1">
        <v>41807</v>
      </c>
      <c r="H934" s="1" t="str">
        <f>VLOOKUP(B934,TrialDesign!$E$2:$J$1147,6,FALSE)</f>
        <v>Full_16h</v>
      </c>
      <c r="J934">
        <v>78</v>
      </c>
      <c r="K934">
        <v>1</v>
      </c>
      <c r="M934">
        <v>7</v>
      </c>
      <c r="O934">
        <v>360</v>
      </c>
      <c r="S934">
        <v>13</v>
      </c>
      <c r="V934">
        <v>4</v>
      </c>
      <c r="W934">
        <f>VLOOKUP(H934&amp;"_"&amp;M934+1,'Leaf lengths'!$J$6:$Q$104,VLOOKUP(F934,'Leaf lengths'!$S$1:$T$6,2,FALSE),FALSE)</f>
        <v>181</v>
      </c>
      <c r="X934">
        <f t="shared" si="42"/>
        <v>0</v>
      </c>
      <c r="Y934">
        <f t="shared" si="43"/>
        <v>7</v>
      </c>
      <c r="Z934">
        <f t="shared" si="40"/>
        <v>20</v>
      </c>
      <c r="AD934" t="str">
        <f t="shared" si="44"/>
        <v>FLN</v>
      </c>
      <c r="AE934">
        <v>7</v>
      </c>
    </row>
    <row r="935" spans="1:31" ht="15" hidden="1" customHeight="1" x14ac:dyDescent="0.3">
      <c r="A935" t="s">
        <v>416</v>
      </c>
      <c r="B935">
        <f t="shared" si="41"/>
        <v>300078</v>
      </c>
      <c r="C935">
        <v>78</v>
      </c>
      <c r="D935">
        <f>VLOOKUP($B935,TrialDesign!$E$2:$I$1147,5,FALSE)</f>
        <v>16</v>
      </c>
      <c r="E935" t="str">
        <f>VLOOKUP($B935,TrialDesign!$E$2:$I$1147,3,FALSE)</f>
        <v>Full</v>
      </c>
      <c r="F935" t="str">
        <f>VLOOKUP($B935,TrialDesign!$E$2:$I$1147,4,FALSE)</f>
        <v>Otane</v>
      </c>
      <c r="G935" s="1">
        <v>41807</v>
      </c>
      <c r="H935" s="1" t="str">
        <f>VLOOKUP(B935,TrialDesign!$E$2:$J$1147,6,FALSE)</f>
        <v>Full_16h</v>
      </c>
      <c r="K935">
        <v>2</v>
      </c>
      <c r="M935">
        <v>7</v>
      </c>
      <c r="O935">
        <v>375</v>
      </c>
      <c r="S935">
        <v>15</v>
      </c>
      <c r="V935">
        <v>4</v>
      </c>
      <c r="W935">
        <f>VLOOKUP(H935&amp;"_"&amp;M935+1,'Leaf lengths'!$J$6:$Q$104,VLOOKUP(F935,'Leaf lengths'!$S$1:$T$6,2,FALSE),FALSE)</f>
        <v>181</v>
      </c>
      <c r="X935">
        <f t="shared" si="42"/>
        <v>0</v>
      </c>
      <c r="Y935">
        <f t="shared" si="43"/>
        <v>7</v>
      </c>
      <c r="Z935">
        <f t="shared" si="40"/>
        <v>22</v>
      </c>
      <c r="AD935" t="str">
        <f t="shared" si="44"/>
        <v>FLN</v>
      </c>
      <c r="AE935">
        <v>7</v>
      </c>
    </row>
    <row r="936" spans="1:31" ht="15" hidden="1" customHeight="1" x14ac:dyDescent="0.3">
      <c r="A936" t="s">
        <v>416</v>
      </c>
      <c r="B936">
        <f t="shared" si="41"/>
        <v>300078</v>
      </c>
      <c r="C936">
        <v>78</v>
      </c>
      <c r="D936">
        <f>VLOOKUP($B936,TrialDesign!$E$2:$I$1147,5,FALSE)</f>
        <v>16</v>
      </c>
      <c r="E936" t="str">
        <f>VLOOKUP($B936,TrialDesign!$E$2:$I$1147,3,FALSE)</f>
        <v>Full</v>
      </c>
      <c r="F936" t="str">
        <f>VLOOKUP($B936,TrialDesign!$E$2:$I$1147,4,FALSE)</f>
        <v>Otane</v>
      </c>
      <c r="G936" s="1">
        <v>41807</v>
      </c>
      <c r="H936" s="1" t="str">
        <f>VLOOKUP(B936,TrialDesign!$E$2:$J$1147,6,FALSE)</f>
        <v>Full_16h</v>
      </c>
      <c r="K936">
        <v>3</v>
      </c>
      <c r="M936">
        <v>7</v>
      </c>
      <c r="O936">
        <v>370</v>
      </c>
      <c r="S936">
        <v>13</v>
      </c>
      <c r="V936">
        <v>4</v>
      </c>
      <c r="W936">
        <f>VLOOKUP(H936&amp;"_"&amp;M936+1,'Leaf lengths'!$J$6:$Q$104,VLOOKUP(F936,'Leaf lengths'!$S$1:$T$6,2,FALSE),FALSE)</f>
        <v>181</v>
      </c>
      <c r="X936">
        <f t="shared" si="42"/>
        <v>0</v>
      </c>
      <c r="Y936">
        <f t="shared" si="43"/>
        <v>7</v>
      </c>
      <c r="Z936">
        <f t="shared" si="40"/>
        <v>20</v>
      </c>
      <c r="AD936" t="str">
        <f t="shared" si="44"/>
        <v>FLN</v>
      </c>
      <c r="AE936">
        <v>7</v>
      </c>
    </row>
    <row r="937" spans="1:31" ht="15" hidden="1" customHeight="1" x14ac:dyDescent="0.3">
      <c r="A937" t="s">
        <v>416</v>
      </c>
      <c r="B937">
        <f t="shared" si="41"/>
        <v>300078</v>
      </c>
      <c r="C937">
        <v>78</v>
      </c>
      <c r="D937">
        <f>VLOOKUP($B937,TrialDesign!$E$2:$I$1147,5,FALSE)</f>
        <v>16</v>
      </c>
      <c r="E937" t="str">
        <f>VLOOKUP($B937,TrialDesign!$E$2:$I$1147,3,FALSE)</f>
        <v>Full</v>
      </c>
      <c r="F937" t="str">
        <f>VLOOKUP($B937,TrialDesign!$E$2:$I$1147,4,FALSE)</f>
        <v>Otane</v>
      </c>
      <c r="G937" s="1">
        <v>41807</v>
      </c>
      <c r="H937" s="1" t="str">
        <f>VLOOKUP(B937,TrialDesign!$E$2:$J$1147,6,FALSE)</f>
        <v>Full_16h</v>
      </c>
      <c r="K937">
        <v>4</v>
      </c>
      <c r="M937">
        <v>7</v>
      </c>
      <c r="O937">
        <v>345</v>
      </c>
      <c r="S937">
        <v>14</v>
      </c>
      <c r="V937">
        <v>4</v>
      </c>
      <c r="W937">
        <f>VLOOKUP(H937&amp;"_"&amp;M937+1,'Leaf lengths'!$J$6:$Q$104,VLOOKUP(F937,'Leaf lengths'!$S$1:$T$6,2,FALSE),FALSE)</f>
        <v>181</v>
      </c>
      <c r="X937">
        <f t="shared" si="42"/>
        <v>0</v>
      </c>
      <c r="Y937">
        <f t="shared" si="43"/>
        <v>7</v>
      </c>
      <c r="Z937">
        <f t="shared" si="40"/>
        <v>21</v>
      </c>
      <c r="AD937" t="str">
        <f t="shared" si="44"/>
        <v>FLN</v>
      </c>
      <c r="AE937">
        <v>7</v>
      </c>
    </row>
    <row r="938" spans="1:31" ht="15" hidden="1" customHeight="1" x14ac:dyDescent="0.3">
      <c r="A938" t="s">
        <v>416</v>
      </c>
      <c r="B938">
        <f t="shared" si="41"/>
        <v>300078</v>
      </c>
      <c r="C938">
        <v>78</v>
      </c>
      <c r="D938">
        <f>VLOOKUP($B938,TrialDesign!$E$2:$I$1147,5,FALSE)</f>
        <v>16</v>
      </c>
      <c r="E938" t="str">
        <f>VLOOKUP($B938,TrialDesign!$E$2:$I$1147,3,FALSE)</f>
        <v>Full</v>
      </c>
      <c r="F938" t="str">
        <f>VLOOKUP($B938,TrialDesign!$E$2:$I$1147,4,FALSE)</f>
        <v>Otane</v>
      </c>
      <c r="G938" s="1">
        <v>41807</v>
      </c>
      <c r="H938" s="1" t="str">
        <f>VLOOKUP(B938,TrialDesign!$E$2:$J$1147,6,FALSE)</f>
        <v>Full_16h</v>
      </c>
      <c r="K938">
        <v>5</v>
      </c>
      <c r="M938">
        <v>7</v>
      </c>
      <c r="O938">
        <v>357</v>
      </c>
      <c r="S938">
        <v>12</v>
      </c>
      <c r="V938">
        <v>4</v>
      </c>
      <c r="W938">
        <f>VLOOKUP(H938&amp;"_"&amp;M938+1,'Leaf lengths'!$J$6:$Q$104,VLOOKUP(F938,'Leaf lengths'!$S$1:$T$6,2,FALSE),FALSE)</f>
        <v>181</v>
      </c>
      <c r="X938">
        <f t="shared" si="42"/>
        <v>0</v>
      </c>
      <c r="Y938">
        <f t="shared" si="43"/>
        <v>7</v>
      </c>
      <c r="Z938">
        <f t="shared" si="40"/>
        <v>19</v>
      </c>
      <c r="AD938" t="str">
        <f t="shared" si="44"/>
        <v>FLN</v>
      </c>
      <c r="AE938">
        <v>7</v>
      </c>
    </row>
    <row r="939" spans="1:31" ht="15" hidden="1" customHeight="1" x14ac:dyDescent="0.3">
      <c r="A939" t="s">
        <v>416</v>
      </c>
      <c r="B939">
        <f t="shared" si="41"/>
        <v>300104</v>
      </c>
      <c r="C939">
        <v>104</v>
      </c>
      <c r="D939">
        <f>VLOOKUP($B939,TrialDesign!$E$2:$I$1147,5,FALSE)</f>
        <v>16</v>
      </c>
      <c r="E939" t="str">
        <f>VLOOKUP($B939,TrialDesign!$E$2:$I$1147,3,FALSE)</f>
        <v>Full</v>
      </c>
      <c r="F939" t="str">
        <f>VLOOKUP($B939,TrialDesign!$E$2:$I$1147,4,FALSE)</f>
        <v>Otane</v>
      </c>
      <c r="G939" s="1">
        <v>41807</v>
      </c>
      <c r="H939" s="1" t="str">
        <f>VLOOKUP(B939,TrialDesign!$E$2:$J$1147,6,FALSE)</f>
        <v>Full_16h</v>
      </c>
      <c r="J939">
        <v>104</v>
      </c>
      <c r="K939">
        <v>1</v>
      </c>
      <c r="M939">
        <v>7</v>
      </c>
      <c r="O939">
        <v>335</v>
      </c>
      <c r="S939">
        <v>15</v>
      </c>
      <c r="V939">
        <v>3</v>
      </c>
      <c r="W939">
        <f>VLOOKUP(H939&amp;"_"&amp;M939+1,'Leaf lengths'!$J$6:$Q$104,VLOOKUP(F939,'Leaf lengths'!$S$1:$T$6,2,FALSE),FALSE)</f>
        <v>181</v>
      </c>
      <c r="X939">
        <f t="shared" si="42"/>
        <v>0</v>
      </c>
      <c r="Y939">
        <f t="shared" si="43"/>
        <v>7</v>
      </c>
      <c r="Z939">
        <f t="shared" si="40"/>
        <v>22</v>
      </c>
      <c r="AD939" t="str">
        <f t="shared" si="44"/>
        <v>FLN</v>
      </c>
      <c r="AE939">
        <v>7</v>
      </c>
    </row>
    <row r="940" spans="1:31" ht="15" hidden="1" customHeight="1" x14ac:dyDescent="0.3">
      <c r="A940" t="s">
        <v>416</v>
      </c>
      <c r="B940">
        <f t="shared" si="41"/>
        <v>300104</v>
      </c>
      <c r="C940">
        <v>104</v>
      </c>
      <c r="D940">
        <f>VLOOKUP($B940,TrialDesign!$E$2:$I$1147,5,FALSE)</f>
        <v>16</v>
      </c>
      <c r="E940" t="str">
        <f>VLOOKUP($B940,TrialDesign!$E$2:$I$1147,3,FALSE)</f>
        <v>Full</v>
      </c>
      <c r="F940" t="str">
        <f>VLOOKUP($B940,TrialDesign!$E$2:$I$1147,4,FALSE)</f>
        <v>Otane</v>
      </c>
      <c r="G940" s="1">
        <v>41807</v>
      </c>
      <c r="H940" s="1" t="str">
        <f>VLOOKUP(B940,TrialDesign!$E$2:$J$1147,6,FALSE)</f>
        <v>Full_16h</v>
      </c>
      <c r="K940">
        <v>2</v>
      </c>
      <c r="M940">
        <v>7</v>
      </c>
      <c r="O940">
        <v>375</v>
      </c>
      <c r="S940">
        <v>15</v>
      </c>
      <c r="V940">
        <v>4</v>
      </c>
      <c r="W940">
        <f>VLOOKUP(H940&amp;"_"&amp;M940+1,'Leaf lengths'!$J$6:$Q$104,VLOOKUP(F940,'Leaf lengths'!$S$1:$T$6,2,FALSE),FALSE)</f>
        <v>181</v>
      </c>
      <c r="X940">
        <f t="shared" si="42"/>
        <v>0</v>
      </c>
      <c r="Y940">
        <f t="shared" si="43"/>
        <v>7</v>
      </c>
      <c r="Z940">
        <f t="shared" si="40"/>
        <v>22</v>
      </c>
      <c r="AD940" t="str">
        <f t="shared" si="44"/>
        <v>FLN</v>
      </c>
      <c r="AE940">
        <v>7</v>
      </c>
    </row>
    <row r="941" spans="1:31" ht="15" hidden="1" customHeight="1" x14ac:dyDescent="0.3">
      <c r="A941" t="s">
        <v>416</v>
      </c>
      <c r="B941">
        <f t="shared" si="41"/>
        <v>300104</v>
      </c>
      <c r="C941">
        <v>104</v>
      </c>
      <c r="D941">
        <f>VLOOKUP($B941,TrialDesign!$E$2:$I$1147,5,FALSE)</f>
        <v>16</v>
      </c>
      <c r="E941" t="str">
        <f>VLOOKUP($B941,TrialDesign!$E$2:$I$1147,3,FALSE)</f>
        <v>Full</v>
      </c>
      <c r="F941" t="str">
        <f>VLOOKUP($B941,TrialDesign!$E$2:$I$1147,4,FALSE)</f>
        <v>Otane</v>
      </c>
      <c r="G941" s="1">
        <v>41807</v>
      </c>
      <c r="H941" s="1" t="str">
        <f>VLOOKUP(B941,TrialDesign!$E$2:$J$1147,6,FALSE)</f>
        <v>Full_16h</v>
      </c>
      <c r="K941">
        <v>3</v>
      </c>
      <c r="M941">
        <v>7</v>
      </c>
      <c r="O941">
        <v>300</v>
      </c>
      <c r="S941">
        <v>14</v>
      </c>
      <c r="V941">
        <v>3</v>
      </c>
      <c r="W941">
        <f>VLOOKUP(H941&amp;"_"&amp;M941+1,'Leaf lengths'!$J$6:$Q$104,VLOOKUP(F941,'Leaf lengths'!$S$1:$T$6,2,FALSE),FALSE)</f>
        <v>181</v>
      </c>
      <c r="X941">
        <f t="shared" si="42"/>
        <v>0</v>
      </c>
      <c r="Y941">
        <f t="shared" si="43"/>
        <v>7</v>
      </c>
      <c r="Z941">
        <f t="shared" si="40"/>
        <v>21</v>
      </c>
      <c r="AD941" t="str">
        <f t="shared" si="44"/>
        <v>FLN</v>
      </c>
      <c r="AE941">
        <v>7</v>
      </c>
    </row>
    <row r="942" spans="1:31" ht="15" hidden="1" customHeight="1" x14ac:dyDescent="0.3">
      <c r="A942" t="s">
        <v>416</v>
      </c>
      <c r="B942">
        <f t="shared" si="41"/>
        <v>300104</v>
      </c>
      <c r="C942">
        <v>104</v>
      </c>
      <c r="D942">
        <f>VLOOKUP($B942,TrialDesign!$E$2:$I$1147,5,FALSE)</f>
        <v>16</v>
      </c>
      <c r="E942" t="str">
        <f>VLOOKUP($B942,TrialDesign!$E$2:$I$1147,3,FALSE)</f>
        <v>Full</v>
      </c>
      <c r="F942" t="str">
        <f>VLOOKUP($B942,TrialDesign!$E$2:$I$1147,4,FALSE)</f>
        <v>Otane</v>
      </c>
      <c r="G942" s="1">
        <v>41807</v>
      </c>
      <c r="H942" s="1" t="str">
        <f>VLOOKUP(B942,TrialDesign!$E$2:$J$1147,6,FALSE)</f>
        <v>Full_16h</v>
      </c>
      <c r="K942">
        <v>4</v>
      </c>
      <c r="M942">
        <v>7</v>
      </c>
      <c r="O942">
        <v>240</v>
      </c>
      <c r="S942">
        <v>8</v>
      </c>
      <c r="V942">
        <v>3</v>
      </c>
      <c r="W942">
        <f>VLOOKUP(H942&amp;"_"&amp;M942+1,'Leaf lengths'!$J$6:$Q$104,VLOOKUP(F942,'Leaf lengths'!$S$1:$T$6,2,FALSE),FALSE)</f>
        <v>181</v>
      </c>
      <c r="X942">
        <f t="shared" si="42"/>
        <v>0</v>
      </c>
      <c r="Y942">
        <f t="shared" si="43"/>
        <v>7</v>
      </c>
      <c r="Z942">
        <f t="shared" si="40"/>
        <v>15</v>
      </c>
      <c r="AD942" t="str">
        <f t="shared" si="44"/>
        <v>FLN</v>
      </c>
      <c r="AE942">
        <v>7</v>
      </c>
    </row>
    <row r="943" spans="1:31" ht="15" hidden="1" customHeight="1" x14ac:dyDescent="0.3">
      <c r="A943" t="s">
        <v>416</v>
      </c>
      <c r="B943">
        <f t="shared" si="41"/>
        <v>300127</v>
      </c>
      <c r="C943">
        <v>127</v>
      </c>
      <c r="D943">
        <f>VLOOKUP($B943,TrialDesign!$E$2:$I$1147,5,FALSE)</f>
        <v>16</v>
      </c>
      <c r="E943" t="str">
        <f>VLOOKUP($B943,TrialDesign!$E$2:$I$1147,3,FALSE)</f>
        <v>Full</v>
      </c>
      <c r="F943" t="str">
        <f>VLOOKUP($B943,TrialDesign!$E$2:$I$1147,4,FALSE)</f>
        <v>Otane</v>
      </c>
      <c r="G943" s="1">
        <v>41807</v>
      </c>
      <c r="H943" s="1" t="str">
        <f>VLOOKUP(B943,TrialDesign!$E$2:$J$1147,6,FALSE)</f>
        <v>Full_16h</v>
      </c>
      <c r="J943">
        <v>127</v>
      </c>
      <c r="K943">
        <v>1</v>
      </c>
      <c r="M943">
        <v>8</v>
      </c>
      <c r="O943">
        <v>360</v>
      </c>
      <c r="S943">
        <v>15</v>
      </c>
      <c r="V943">
        <v>4</v>
      </c>
      <c r="W943">
        <f>VLOOKUP(H943&amp;"_"&amp;M943+1,'Leaf lengths'!$J$6:$Q$104,VLOOKUP(F943,'Leaf lengths'!$S$1:$T$6,2,FALSE),FALSE)</f>
        <v>181</v>
      </c>
      <c r="X943">
        <f t="shared" si="42"/>
        <v>0</v>
      </c>
      <c r="Y943">
        <f t="shared" si="43"/>
        <v>8</v>
      </c>
      <c r="Z943">
        <f t="shared" si="40"/>
        <v>23</v>
      </c>
      <c r="AD943" t="str">
        <f t="shared" si="44"/>
        <v>FLN</v>
      </c>
      <c r="AE943">
        <v>8</v>
      </c>
    </row>
    <row r="944" spans="1:31" ht="15" hidden="1" customHeight="1" x14ac:dyDescent="0.3">
      <c r="A944" t="s">
        <v>416</v>
      </c>
      <c r="B944">
        <f t="shared" si="41"/>
        <v>300127</v>
      </c>
      <c r="C944">
        <v>127</v>
      </c>
      <c r="D944">
        <f>VLOOKUP($B944,TrialDesign!$E$2:$I$1147,5,FALSE)</f>
        <v>16</v>
      </c>
      <c r="E944" t="str">
        <f>VLOOKUP($B944,TrialDesign!$E$2:$I$1147,3,FALSE)</f>
        <v>Full</v>
      </c>
      <c r="F944" t="str">
        <f>VLOOKUP($B944,TrialDesign!$E$2:$I$1147,4,FALSE)</f>
        <v>Otane</v>
      </c>
      <c r="G944" s="1">
        <v>41807</v>
      </c>
      <c r="H944" s="1" t="str">
        <f>VLOOKUP(B944,TrialDesign!$E$2:$J$1147,6,FALSE)</f>
        <v>Full_16h</v>
      </c>
      <c r="K944">
        <v>2</v>
      </c>
      <c r="M944">
        <v>8</v>
      </c>
      <c r="O944">
        <v>335</v>
      </c>
      <c r="S944">
        <v>12</v>
      </c>
      <c r="V944">
        <v>4</v>
      </c>
      <c r="W944">
        <f>VLOOKUP(H944&amp;"_"&amp;M944+1,'Leaf lengths'!$J$6:$Q$104,VLOOKUP(F944,'Leaf lengths'!$S$1:$T$6,2,FALSE),FALSE)</f>
        <v>181</v>
      </c>
      <c r="X944">
        <f t="shared" si="42"/>
        <v>0</v>
      </c>
      <c r="Y944">
        <f t="shared" si="43"/>
        <v>8</v>
      </c>
      <c r="Z944">
        <f t="shared" si="40"/>
        <v>20</v>
      </c>
      <c r="AD944" t="str">
        <f t="shared" si="44"/>
        <v>FLN</v>
      </c>
      <c r="AE944">
        <v>8</v>
      </c>
    </row>
    <row r="945" spans="1:31" ht="15" hidden="1" customHeight="1" x14ac:dyDescent="0.3">
      <c r="A945" t="s">
        <v>416</v>
      </c>
      <c r="B945">
        <f t="shared" si="41"/>
        <v>300127</v>
      </c>
      <c r="C945">
        <v>127</v>
      </c>
      <c r="D945">
        <f>VLOOKUP($B945,TrialDesign!$E$2:$I$1147,5,FALSE)</f>
        <v>16</v>
      </c>
      <c r="E945" t="str">
        <f>VLOOKUP($B945,TrialDesign!$E$2:$I$1147,3,FALSE)</f>
        <v>Full</v>
      </c>
      <c r="F945" t="str">
        <f>VLOOKUP($B945,TrialDesign!$E$2:$I$1147,4,FALSE)</f>
        <v>Otane</v>
      </c>
      <c r="G945" s="1">
        <v>41807</v>
      </c>
      <c r="H945" s="1" t="str">
        <f>VLOOKUP(B945,TrialDesign!$E$2:$J$1147,6,FALSE)</f>
        <v>Full_16h</v>
      </c>
      <c r="K945">
        <v>3</v>
      </c>
      <c r="M945">
        <v>6</v>
      </c>
      <c r="O945">
        <v>327</v>
      </c>
      <c r="S945">
        <v>12</v>
      </c>
      <c r="V945">
        <v>4</v>
      </c>
      <c r="W945">
        <f>VLOOKUP(H945&amp;"_"&amp;M945+1,'Leaf lengths'!$J$6:$Q$104,VLOOKUP(F945,'Leaf lengths'!$S$1:$T$6,2,FALSE),FALSE)</f>
        <v>181</v>
      </c>
      <c r="X945">
        <f t="shared" si="42"/>
        <v>0</v>
      </c>
      <c r="Y945">
        <f t="shared" si="43"/>
        <v>6</v>
      </c>
      <c r="Z945">
        <f t="shared" si="40"/>
        <v>18</v>
      </c>
      <c r="AD945" t="str">
        <f t="shared" si="44"/>
        <v>FLN</v>
      </c>
      <c r="AE945">
        <v>6</v>
      </c>
    </row>
    <row r="946" spans="1:31" ht="15" hidden="1" customHeight="1" x14ac:dyDescent="0.3">
      <c r="A946" t="s">
        <v>416</v>
      </c>
      <c r="B946">
        <f t="shared" si="41"/>
        <v>300127</v>
      </c>
      <c r="C946">
        <v>127</v>
      </c>
      <c r="D946">
        <f>VLOOKUP($B946,TrialDesign!$E$2:$I$1147,5,FALSE)</f>
        <v>16</v>
      </c>
      <c r="E946" t="str">
        <f>VLOOKUP($B946,TrialDesign!$E$2:$I$1147,3,FALSE)</f>
        <v>Full</v>
      </c>
      <c r="F946" t="str">
        <f>VLOOKUP($B946,TrialDesign!$E$2:$I$1147,4,FALSE)</f>
        <v>Otane</v>
      </c>
      <c r="G946" s="1">
        <v>41807</v>
      </c>
      <c r="H946" s="1" t="str">
        <f>VLOOKUP(B946,TrialDesign!$E$2:$J$1147,6,FALSE)</f>
        <v>Full_16h</v>
      </c>
      <c r="K946">
        <v>4</v>
      </c>
      <c r="M946">
        <v>7</v>
      </c>
      <c r="O946">
        <v>272</v>
      </c>
      <c r="S946">
        <v>10</v>
      </c>
      <c r="V946">
        <v>4</v>
      </c>
      <c r="W946">
        <f>VLOOKUP(H946&amp;"_"&amp;M946+1,'Leaf lengths'!$J$6:$Q$104,VLOOKUP(F946,'Leaf lengths'!$S$1:$T$6,2,FALSE),FALSE)</f>
        <v>181</v>
      </c>
      <c r="X946">
        <f t="shared" si="42"/>
        <v>0</v>
      </c>
      <c r="Y946">
        <f t="shared" si="43"/>
        <v>7</v>
      </c>
      <c r="Z946">
        <f t="shared" ref="Z946:Z1009" si="45">IF(S946="","",SUM(M946+R946+S946))</f>
        <v>17</v>
      </c>
      <c r="AD946" t="str">
        <f t="shared" si="44"/>
        <v>FLN</v>
      </c>
      <c r="AE946">
        <v>7</v>
      </c>
    </row>
    <row r="947" spans="1:31" ht="15" hidden="1" customHeight="1" x14ac:dyDescent="0.3">
      <c r="A947" t="s">
        <v>416</v>
      </c>
      <c r="B947">
        <f t="shared" si="41"/>
        <v>300231</v>
      </c>
      <c r="C947">
        <v>231</v>
      </c>
      <c r="D947">
        <f>VLOOKUP($B947,TrialDesign!$E$2:$I$1147,5,FALSE)</f>
        <v>16</v>
      </c>
      <c r="E947" t="str">
        <f>VLOOKUP($B947,TrialDesign!$E$2:$I$1147,3,FALSE)</f>
        <v>Full</v>
      </c>
      <c r="F947" t="str">
        <f>VLOOKUP($B947,TrialDesign!$E$2:$I$1147,4,FALSE)</f>
        <v>Otane</v>
      </c>
      <c r="G947" s="1">
        <v>41807</v>
      </c>
      <c r="H947" s="1" t="str">
        <f>VLOOKUP(B947,TrialDesign!$E$2:$J$1147,6,FALSE)</f>
        <v>Full_16h</v>
      </c>
      <c r="J947">
        <v>231</v>
      </c>
      <c r="K947">
        <v>1</v>
      </c>
      <c r="M947">
        <v>6</v>
      </c>
      <c r="O947">
        <v>385</v>
      </c>
      <c r="S947">
        <v>17</v>
      </c>
      <c r="V947">
        <v>4</v>
      </c>
      <c r="W947">
        <f>VLOOKUP(H947&amp;"_"&amp;M947+1,'Leaf lengths'!$J$6:$Q$104,VLOOKUP(F947,'Leaf lengths'!$S$1:$T$6,2,FALSE),FALSE)</f>
        <v>181</v>
      </c>
      <c r="X947">
        <f t="shared" si="42"/>
        <v>0</v>
      </c>
      <c r="Y947">
        <f t="shared" si="43"/>
        <v>6</v>
      </c>
      <c r="Z947">
        <f t="shared" si="45"/>
        <v>23</v>
      </c>
      <c r="AD947" t="str">
        <f t="shared" si="44"/>
        <v>FLN</v>
      </c>
      <c r="AE947">
        <v>6</v>
      </c>
    </row>
    <row r="948" spans="1:31" ht="15" hidden="1" customHeight="1" x14ac:dyDescent="0.3">
      <c r="A948" t="s">
        <v>416</v>
      </c>
      <c r="B948">
        <f t="shared" si="41"/>
        <v>300231</v>
      </c>
      <c r="C948">
        <v>231</v>
      </c>
      <c r="D948">
        <f>VLOOKUP($B948,TrialDesign!$E$2:$I$1147,5,FALSE)</f>
        <v>16</v>
      </c>
      <c r="E948" t="str">
        <f>VLOOKUP($B948,TrialDesign!$E$2:$I$1147,3,FALSE)</f>
        <v>Full</v>
      </c>
      <c r="F948" t="str">
        <f>VLOOKUP($B948,TrialDesign!$E$2:$I$1147,4,FALSE)</f>
        <v>Otane</v>
      </c>
      <c r="G948" s="1">
        <v>41807</v>
      </c>
      <c r="H948" s="1" t="str">
        <f>VLOOKUP(B948,TrialDesign!$E$2:$J$1147,6,FALSE)</f>
        <v>Full_16h</v>
      </c>
      <c r="K948">
        <v>2</v>
      </c>
      <c r="M948">
        <v>6</v>
      </c>
      <c r="O948">
        <v>345</v>
      </c>
      <c r="S948">
        <v>17</v>
      </c>
      <c r="V948">
        <v>3</v>
      </c>
      <c r="W948">
        <f>VLOOKUP(H948&amp;"_"&amp;M948+1,'Leaf lengths'!$J$6:$Q$104,VLOOKUP(F948,'Leaf lengths'!$S$1:$T$6,2,FALSE),FALSE)</f>
        <v>181</v>
      </c>
      <c r="X948">
        <f t="shared" si="42"/>
        <v>0</v>
      </c>
      <c r="Y948">
        <f t="shared" si="43"/>
        <v>6</v>
      </c>
      <c r="Z948">
        <f t="shared" si="45"/>
        <v>23</v>
      </c>
      <c r="AD948" t="str">
        <f t="shared" si="44"/>
        <v>FLN</v>
      </c>
      <c r="AE948">
        <v>6</v>
      </c>
    </row>
    <row r="949" spans="1:31" ht="15" hidden="1" customHeight="1" x14ac:dyDescent="0.3">
      <c r="A949" t="s">
        <v>416</v>
      </c>
      <c r="B949">
        <f t="shared" ref="B949:B1012" si="46">300000+C949</f>
        <v>300231</v>
      </c>
      <c r="C949">
        <v>231</v>
      </c>
      <c r="D949">
        <f>VLOOKUP($B949,TrialDesign!$E$2:$I$1147,5,FALSE)</f>
        <v>16</v>
      </c>
      <c r="E949" t="str">
        <f>VLOOKUP($B949,TrialDesign!$E$2:$I$1147,3,FALSE)</f>
        <v>Full</v>
      </c>
      <c r="F949" t="str">
        <f>VLOOKUP($B949,TrialDesign!$E$2:$I$1147,4,FALSE)</f>
        <v>Otane</v>
      </c>
      <c r="G949" s="1">
        <v>41807</v>
      </c>
      <c r="H949" s="1" t="str">
        <f>VLOOKUP(B949,TrialDesign!$E$2:$J$1147,6,FALSE)</f>
        <v>Full_16h</v>
      </c>
      <c r="K949">
        <v>3</v>
      </c>
      <c r="M949">
        <v>6</v>
      </c>
      <c r="O949">
        <v>315</v>
      </c>
      <c r="S949">
        <v>17</v>
      </c>
      <c r="V949">
        <v>3</v>
      </c>
      <c r="W949">
        <f>VLOOKUP(H949&amp;"_"&amp;M949+1,'Leaf lengths'!$J$6:$Q$104,VLOOKUP(F949,'Leaf lengths'!$S$1:$T$6,2,FALSE),FALSE)</f>
        <v>181</v>
      </c>
      <c r="X949">
        <f t="shared" ref="X949:X1012" si="47">IF(OR(N949="",M949=N949),0,Q949/W949)</f>
        <v>0</v>
      </c>
      <c r="Y949">
        <f t="shared" si="43"/>
        <v>6</v>
      </c>
      <c r="Z949">
        <f t="shared" si="45"/>
        <v>23</v>
      </c>
      <c r="AD949" t="str">
        <f t="shared" si="44"/>
        <v>FLN</v>
      </c>
      <c r="AE949">
        <v>6</v>
      </c>
    </row>
    <row r="950" spans="1:31" ht="15" hidden="1" customHeight="1" x14ac:dyDescent="0.3">
      <c r="A950" t="s">
        <v>416</v>
      </c>
      <c r="B950">
        <f t="shared" si="46"/>
        <v>300231</v>
      </c>
      <c r="C950">
        <v>231</v>
      </c>
      <c r="D950">
        <f>VLOOKUP($B950,TrialDesign!$E$2:$I$1147,5,FALSE)</f>
        <v>16</v>
      </c>
      <c r="E950" t="str">
        <f>VLOOKUP($B950,TrialDesign!$E$2:$I$1147,3,FALSE)</f>
        <v>Full</v>
      </c>
      <c r="F950" t="str">
        <f>VLOOKUP($B950,TrialDesign!$E$2:$I$1147,4,FALSE)</f>
        <v>Otane</v>
      </c>
      <c r="G950" s="1">
        <v>41807</v>
      </c>
      <c r="H950" s="1" t="str">
        <f>VLOOKUP(B950,TrialDesign!$E$2:$J$1147,6,FALSE)</f>
        <v>Full_16h</v>
      </c>
      <c r="K950">
        <v>4</v>
      </c>
      <c r="M950">
        <v>6</v>
      </c>
      <c r="O950">
        <v>247</v>
      </c>
      <c r="S950">
        <v>13</v>
      </c>
      <c r="V950">
        <v>3</v>
      </c>
      <c r="W950">
        <f>VLOOKUP(H950&amp;"_"&amp;M950+1,'Leaf lengths'!$J$6:$Q$104,VLOOKUP(F950,'Leaf lengths'!$S$1:$T$6,2,FALSE),FALSE)</f>
        <v>181</v>
      </c>
      <c r="X950">
        <f t="shared" si="47"/>
        <v>0</v>
      </c>
      <c r="Y950">
        <f t="shared" ref="Y950:Y1013" si="48">X950+M950</f>
        <v>6</v>
      </c>
      <c r="Z950">
        <f t="shared" si="45"/>
        <v>19</v>
      </c>
      <c r="AD950" t="str">
        <f t="shared" si="44"/>
        <v>FLN</v>
      </c>
      <c r="AE950">
        <v>6</v>
      </c>
    </row>
    <row r="951" spans="1:31" ht="15" hidden="1" customHeight="1" x14ac:dyDescent="0.3">
      <c r="A951" t="s">
        <v>416</v>
      </c>
      <c r="B951">
        <f t="shared" si="46"/>
        <v>300272</v>
      </c>
      <c r="C951">
        <v>272</v>
      </c>
      <c r="D951">
        <f>VLOOKUP($B951,TrialDesign!$E$2:$I$1147,5,FALSE)</f>
        <v>16</v>
      </c>
      <c r="E951" t="str">
        <f>VLOOKUP($B951,TrialDesign!$E$2:$I$1147,3,FALSE)</f>
        <v>Full</v>
      </c>
      <c r="F951" t="str">
        <f>VLOOKUP($B951,TrialDesign!$E$2:$I$1147,4,FALSE)</f>
        <v>Otane</v>
      </c>
      <c r="G951" s="1">
        <v>41807</v>
      </c>
      <c r="H951" s="1" t="str">
        <f>VLOOKUP(B951,TrialDesign!$E$2:$J$1147,6,FALSE)</f>
        <v>Full_16h</v>
      </c>
      <c r="J951">
        <v>272</v>
      </c>
      <c r="K951">
        <v>1</v>
      </c>
      <c r="M951">
        <v>7</v>
      </c>
      <c r="O951">
        <v>427</v>
      </c>
      <c r="S951">
        <v>14</v>
      </c>
      <c r="V951">
        <v>4</v>
      </c>
      <c r="W951">
        <f>VLOOKUP(H951&amp;"_"&amp;M951+1,'Leaf lengths'!$J$6:$Q$104,VLOOKUP(F951,'Leaf lengths'!$S$1:$T$6,2,FALSE),FALSE)</f>
        <v>181</v>
      </c>
      <c r="X951">
        <f t="shared" si="47"/>
        <v>0</v>
      </c>
      <c r="Y951">
        <f t="shared" si="48"/>
        <v>7</v>
      </c>
      <c r="Z951">
        <f t="shared" si="45"/>
        <v>21</v>
      </c>
      <c r="AD951" t="str">
        <f t="shared" si="44"/>
        <v>FLN</v>
      </c>
      <c r="AE951">
        <v>7</v>
      </c>
    </row>
    <row r="952" spans="1:31" ht="15" hidden="1" customHeight="1" x14ac:dyDescent="0.3">
      <c r="A952" t="s">
        <v>416</v>
      </c>
      <c r="B952">
        <f t="shared" si="46"/>
        <v>300272</v>
      </c>
      <c r="C952">
        <v>272</v>
      </c>
      <c r="D952">
        <f>VLOOKUP($B952,TrialDesign!$E$2:$I$1147,5,FALSE)</f>
        <v>16</v>
      </c>
      <c r="E952" t="str">
        <f>VLOOKUP($B952,TrialDesign!$E$2:$I$1147,3,FALSE)</f>
        <v>Full</v>
      </c>
      <c r="F952" t="str">
        <f>VLOOKUP($B952,TrialDesign!$E$2:$I$1147,4,FALSE)</f>
        <v>Otane</v>
      </c>
      <c r="G952" s="1">
        <v>41807</v>
      </c>
      <c r="H952" s="1" t="str">
        <f>VLOOKUP(B952,TrialDesign!$E$2:$J$1147,6,FALSE)</f>
        <v>Full_16h</v>
      </c>
      <c r="K952">
        <v>2</v>
      </c>
      <c r="M952">
        <v>6</v>
      </c>
      <c r="O952">
        <v>360</v>
      </c>
      <c r="S952">
        <v>15</v>
      </c>
      <c r="V952">
        <v>4</v>
      </c>
      <c r="W952">
        <f>VLOOKUP(H952&amp;"_"&amp;M952+1,'Leaf lengths'!$J$6:$Q$104,VLOOKUP(F952,'Leaf lengths'!$S$1:$T$6,2,FALSE),FALSE)</f>
        <v>181</v>
      </c>
      <c r="X952">
        <f t="shared" si="47"/>
        <v>0</v>
      </c>
      <c r="Y952">
        <f t="shared" si="48"/>
        <v>6</v>
      </c>
      <c r="Z952">
        <f t="shared" si="45"/>
        <v>21</v>
      </c>
      <c r="AD952" t="str">
        <f t="shared" si="44"/>
        <v>FLN</v>
      </c>
      <c r="AE952">
        <v>6</v>
      </c>
    </row>
    <row r="953" spans="1:31" ht="15" hidden="1" customHeight="1" x14ac:dyDescent="0.3">
      <c r="A953" t="s">
        <v>416</v>
      </c>
      <c r="B953">
        <f t="shared" si="46"/>
        <v>300272</v>
      </c>
      <c r="C953">
        <v>272</v>
      </c>
      <c r="D953">
        <f>VLOOKUP($B953,TrialDesign!$E$2:$I$1147,5,FALSE)</f>
        <v>16</v>
      </c>
      <c r="E953" t="str">
        <f>VLOOKUP($B953,TrialDesign!$E$2:$I$1147,3,FALSE)</f>
        <v>Full</v>
      </c>
      <c r="F953" t="str">
        <f>VLOOKUP($B953,TrialDesign!$E$2:$I$1147,4,FALSE)</f>
        <v>Otane</v>
      </c>
      <c r="G953" s="1">
        <v>41807</v>
      </c>
      <c r="H953" s="1" t="str">
        <f>VLOOKUP(B953,TrialDesign!$E$2:$J$1147,6,FALSE)</f>
        <v>Full_16h</v>
      </c>
      <c r="K953">
        <v>3</v>
      </c>
      <c r="M953">
        <v>6</v>
      </c>
      <c r="O953">
        <v>337</v>
      </c>
      <c r="S953">
        <v>15</v>
      </c>
      <c r="V953">
        <v>3</v>
      </c>
      <c r="W953">
        <f>VLOOKUP(H953&amp;"_"&amp;M953+1,'Leaf lengths'!$J$6:$Q$104,VLOOKUP(F953,'Leaf lengths'!$S$1:$T$6,2,FALSE),FALSE)</f>
        <v>181</v>
      </c>
      <c r="X953">
        <f t="shared" si="47"/>
        <v>0</v>
      </c>
      <c r="Y953">
        <f t="shared" si="48"/>
        <v>6</v>
      </c>
      <c r="Z953">
        <f t="shared" si="45"/>
        <v>21</v>
      </c>
      <c r="AD953" t="str">
        <f t="shared" si="44"/>
        <v>FLN</v>
      </c>
      <c r="AE953">
        <v>6</v>
      </c>
    </row>
    <row r="954" spans="1:31" ht="15" hidden="1" customHeight="1" x14ac:dyDescent="0.3">
      <c r="A954" t="s">
        <v>416</v>
      </c>
      <c r="B954">
        <f t="shared" si="46"/>
        <v>300272</v>
      </c>
      <c r="C954">
        <v>272</v>
      </c>
      <c r="D954">
        <f>VLOOKUP($B954,TrialDesign!$E$2:$I$1147,5,FALSE)</f>
        <v>16</v>
      </c>
      <c r="E954" t="str">
        <f>VLOOKUP($B954,TrialDesign!$E$2:$I$1147,3,FALSE)</f>
        <v>Full</v>
      </c>
      <c r="F954" t="str">
        <f>VLOOKUP($B954,TrialDesign!$E$2:$I$1147,4,FALSE)</f>
        <v>Otane</v>
      </c>
      <c r="G954" s="1">
        <v>41807</v>
      </c>
      <c r="H954" s="1" t="str">
        <f>VLOOKUP(B954,TrialDesign!$E$2:$J$1147,6,FALSE)</f>
        <v>Full_16h</v>
      </c>
      <c r="K954">
        <v>4</v>
      </c>
      <c r="M954">
        <v>6</v>
      </c>
      <c r="O954">
        <v>340</v>
      </c>
      <c r="S954">
        <v>11</v>
      </c>
      <c r="V954">
        <v>4</v>
      </c>
      <c r="W954">
        <f>VLOOKUP(H954&amp;"_"&amp;M954+1,'Leaf lengths'!$J$6:$Q$104,VLOOKUP(F954,'Leaf lengths'!$S$1:$T$6,2,FALSE),FALSE)</f>
        <v>181</v>
      </c>
      <c r="X954">
        <f t="shared" si="47"/>
        <v>0</v>
      </c>
      <c r="Y954">
        <f t="shared" si="48"/>
        <v>6</v>
      </c>
      <c r="Z954">
        <f t="shared" si="45"/>
        <v>17</v>
      </c>
      <c r="AD954" t="str">
        <f t="shared" si="44"/>
        <v>FLN</v>
      </c>
      <c r="AE954">
        <v>6</v>
      </c>
    </row>
    <row r="955" spans="1:31" ht="15" hidden="1" customHeight="1" x14ac:dyDescent="0.3">
      <c r="A955" t="s">
        <v>416</v>
      </c>
      <c r="B955">
        <f t="shared" si="46"/>
        <v>300289</v>
      </c>
      <c r="C955">
        <v>289</v>
      </c>
      <c r="D955">
        <f>VLOOKUP($B955,TrialDesign!$E$2:$I$1147,5,FALSE)</f>
        <v>16</v>
      </c>
      <c r="E955" t="str">
        <f>VLOOKUP($B955,TrialDesign!$E$2:$I$1147,3,FALSE)</f>
        <v>Full</v>
      </c>
      <c r="F955" t="str">
        <f>VLOOKUP($B955,TrialDesign!$E$2:$I$1147,4,FALSE)</f>
        <v>Otane</v>
      </c>
      <c r="G955" s="1">
        <v>41807</v>
      </c>
      <c r="H955" s="1" t="str">
        <f>VLOOKUP(B955,TrialDesign!$E$2:$J$1147,6,FALSE)</f>
        <v>Full_16h</v>
      </c>
      <c r="J955">
        <v>289</v>
      </c>
      <c r="K955">
        <v>1</v>
      </c>
      <c r="M955">
        <v>6</v>
      </c>
      <c r="O955">
        <v>325</v>
      </c>
      <c r="S955">
        <v>15</v>
      </c>
      <c r="V955">
        <v>3</v>
      </c>
      <c r="W955">
        <f>VLOOKUP(H955&amp;"_"&amp;M955+1,'Leaf lengths'!$J$6:$Q$104,VLOOKUP(F955,'Leaf lengths'!$S$1:$T$6,2,FALSE),FALSE)</f>
        <v>181</v>
      </c>
      <c r="X955">
        <f t="shared" si="47"/>
        <v>0</v>
      </c>
      <c r="Y955">
        <f t="shared" si="48"/>
        <v>6</v>
      </c>
      <c r="Z955">
        <f t="shared" si="45"/>
        <v>21</v>
      </c>
      <c r="AD955" t="str">
        <f t="shared" si="44"/>
        <v>FLN</v>
      </c>
      <c r="AE955">
        <v>6</v>
      </c>
    </row>
    <row r="956" spans="1:31" ht="15" hidden="1" customHeight="1" x14ac:dyDescent="0.3">
      <c r="A956" t="s">
        <v>416</v>
      </c>
      <c r="B956">
        <f t="shared" si="46"/>
        <v>300305</v>
      </c>
      <c r="C956">
        <v>305</v>
      </c>
      <c r="D956">
        <f>VLOOKUP($B956,TrialDesign!$E$2:$I$1147,5,FALSE)</f>
        <v>16</v>
      </c>
      <c r="E956" t="str">
        <f>VLOOKUP($B956,TrialDesign!$E$2:$I$1147,3,FALSE)</f>
        <v>Full</v>
      </c>
      <c r="F956" t="str">
        <f>VLOOKUP($B956,TrialDesign!$E$2:$I$1147,4,FALSE)</f>
        <v>Otane</v>
      </c>
      <c r="G956" s="1">
        <v>41807</v>
      </c>
      <c r="H956" s="1" t="str">
        <f>VLOOKUP(B956,TrialDesign!$E$2:$J$1147,6,FALSE)</f>
        <v>Full_16h</v>
      </c>
      <c r="J956">
        <v>305</v>
      </c>
      <c r="K956">
        <v>1</v>
      </c>
      <c r="M956">
        <v>7</v>
      </c>
      <c r="O956">
        <v>380</v>
      </c>
      <c r="S956">
        <v>15</v>
      </c>
      <c r="V956">
        <v>4</v>
      </c>
      <c r="W956">
        <f>VLOOKUP(H956&amp;"_"&amp;M956+1,'Leaf lengths'!$J$6:$Q$104,VLOOKUP(F956,'Leaf lengths'!$S$1:$T$6,2,FALSE),FALSE)</f>
        <v>181</v>
      </c>
      <c r="X956">
        <f t="shared" si="47"/>
        <v>0</v>
      </c>
      <c r="Y956">
        <f t="shared" si="48"/>
        <v>7</v>
      </c>
      <c r="Z956">
        <f t="shared" si="45"/>
        <v>22</v>
      </c>
      <c r="AD956" t="str">
        <f t="shared" si="44"/>
        <v>FLN</v>
      </c>
      <c r="AE956">
        <v>7</v>
      </c>
    </row>
    <row r="957" spans="1:31" ht="15" hidden="1" customHeight="1" x14ac:dyDescent="0.3">
      <c r="A957" t="s">
        <v>416</v>
      </c>
      <c r="B957">
        <f t="shared" si="46"/>
        <v>300305</v>
      </c>
      <c r="C957">
        <v>305</v>
      </c>
      <c r="D957">
        <f>VLOOKUP($B957,TrialDesign!$E$2:$I$1147,5,FALSE)</f>
        <v>16</v>
      </c>
      <c r="E957" t="str">
        <f>VLOOKUP($B957,TrialDesign!$E$2:$I$1147,3,FALSE)</f>
        <v>Full</v>
      </c>
      <c r="F957" t="str">
        <f>VLOOKUP($B957,TrialDesign!$E$2:$I$1147,4,FALSE)</f>
        <v>Otane</v>
      </c>
      <c r="G957" s="1">
        <v>41807</v>
      </c>
      <c r="H957" s="1" t="str">
        <f>VLOOKUP(B957,TrialDesign!$E$2:$J$1147,6,FALSE)</f>
        <v>Full_16h</v>
      </c>
      <c r="K957">
        <v>2</v>
      </c>
      <c r="M957">
        <v>7</v>
      </c>
      <c r="O957">
        <v>390</v>
      </c>
      <c r="S957">
        <v>16</v>
      </c>
      <c r="V957">
        <v>4</v>
      </c>
      <c r="W957">
        <f>VLOOKUP(H957&amp;"_"&amp;M957+1,'Leaf lengths'!$J$6:$Q$104,VLOOKUP(F957,'Leaf lengths'!$S$1:$T$6,2,FALSE),FALSE)</f>
        <v>181</v>
      </c>
      <c r="X957">
        <f t="shared" si="47"/>
        <v>0</v>
      </c>
      <c r="Y957">
        <f t="shared" si="48"/>
        <v>7</v>
      </c>
      <c r="Z957">
        <f t="shared" si="45"/>
        <v>23</v>
      </c>
      <c r="AD957" t="str">
        <f t="shared" si="44"/>
        <v>FLN</v>
      </c>
      <c r="AE957">
        <v>7</v>
      </c>
    </row>
    <row r="958" spans="1:31" ht="15" hidden="1" customHeight="1" x14ac:dyDescent="0.3">
      <c r="A958" t="s">
        <v>416</v>
      </c>
      <c r="B958">
        <f t="shared" si="46"/>
        <v>300305</v>
      </c>
      <c r="C958">
        <v>305</v>
      </c>
      <c r="D958">
        <f>VLOOKUP($B958,TrialDesign!$E$2:$I$1147,5,FALSE)</f>
        <v>16</v>
      </c>
      <c r="E958" t="str">
        <f>VLOOKUP($B958,TrialDesign!$E$2:$I$1147,3,FALSE)</f>
        <v>Full</v>
      </c>
      <c r="F958" t="str">
        <f>VLOOKUP($B958,TrialDesign!$E$2:$I$1147,4,FALSE)</f>
        <v>Otane</v>
      </c>
      <c r="G958" s="1">
        <v>41807</v>
      </c>
      <c r="H958" s="1" t="str">
        <f>VLOOKUP(B958,TrialDesign!$E$2:$J$1147,6,FALSE)</f>
        <v>Full_16h</v>
      </c>
      <c r="K958">
        <v>3</v>
      </c>
      <c r="M958">
        <v>7</v>
      </c>
      <c r="O958">
        <v>375</v>
      </c>
      <c r="S958">
        <v>14</v>
      </c>
      <c r="V958">
        <v>4</v>
      </c>
      <c r="W958">
        <f>VLOOKUP(H958&amp;"_"&amp;M958+1,'Leaf lengths'!$J$6:$Q$104,VLOOKUP(F958,'Leaf lengths'!$S$1:$T$6,2,FALSE),FALSE)</f>
        <v>181</v>
      </c>
      <c r="X958">
        <f t="shared" si="47"/>
        <v>0</v>
      </c>
      <c r="Y958">
        <f t="shared" si="48"/>
        <v>7</v>
      </c>
      <c r="Z958">
        <f t="shared" si="45"/>
        <v>21</v>
      </c>
      <c r="AD958" t="str">
        <f t="shared" si="44"/>
        <v>FLN</v>
      </c>
      <c r="AE958">
        <v>7</v>
      </c>
    </row>
    <row r="959" spans="1:31" ht="15" hidden="1" customHeight="1" x14ac:dyDescent="0.3">
      <c r="A959" t="s">
        <v>416</v>
      </c>
      <c r="B959">
        <f t="shared" si="46"/>
        <v>300305</v>
      </c>
      <c r="C959">
        <v>305</v>
      </c>
      <c r="D959">
        <f>VLOOKUP($B959,TrialDesign!$E$2:$I$1147,5,FALSE)</f>
        <v>16</v>
      </c>
      <c r="E959" t="str">
        <f>VLOOKUP($B959,TrialDesign!$E$2:$I$1147,3,FALSE)</f>
        <v>Full</v>
      </c>
      <c r="F959" t="str">
        <f>VLOOKUP($B959,TrialDesign!$E$2:$I$1147,4,FALSE)</f>
        <v>Otane</v>
      </c>
      <c r="G959" s="1">
        <v>41807</v>
      </c>
      <c r="H959" s="1" t="str">
        <f>VLOOKUP(B959,TrialDesign!$E$2:$J$1147,6,FALSE)</f>
        <v>Full_16h</v>
      </c>
      <c r="K959">
        <v>4</v>
      </c>
      <c r="M959">
        <v>8</v>
      </c>
      <c r="O959">
        <v>402</v>
      </c>
      <c r="S959">
        <v>16</v>
      </c>
      <c r="V959">
        <v>4</v>
      </c>
      <c r="W959">
        <f>VLOOKUP(H959&amp;"_"&amp;M959+1,'Leaf lengths'!$J$6:$Q$104,VLOOKUP(F959,'Leaf lengths'!$S$1:$T$6,2,FALSE),FALSE)</f>
        <v>181</v>
      </c>
      <c r="X959">
        <f t="shared" si="47"/>
        <v>0</v>
      </c>
      <c r="Y959">
        <f t="shared" si="48"/>
        <v>8</v>
      </c>
      <c r="Z959">
        <f t="shared" si="45"/>
        <v>24</v>
      </c>
      <c r="AD959" t="str">
        <f t="shared" si="44"/>
        <v>FLN</v>
      </c>
      <c r="AE959">
        <v>8</v>
      </c>
    </row>
    <row r="960" spans="1:31" ht="15" hidden="1" customHeight="1" x14ac:dyDescent="0.3">
      <c r="A960" t="s">
        <v>416</v>
      </c>
      <c r="B960">
        <f t="shared" si="46"/>
        <v>300321</v>
      </c>
      <c r="C960">
        <v>321</v>
      </c>
      <c r="D960">
        <f>VLOOKUP($B960,TrialDesign!$E$2:$I$1147,5,FALSE)</f>
        <v>16</v>
      </c>
      <c r="E960" t="str">
        <f>VLOOKUP($B960,TrialDesign!$E$2:$I$1147,3,FALSE)</f>
        <v>Full</v>
      </c>
      <c r="F960" t="str">
        <f>VLOOKUP($B960,TrialDesign!$E$2:$I$1147,4,FALSE)</f>
        <v>Otane</v>
      </c>
      <c r="G960" s="1">
        <v>41807</v>
      </c>
      <c r="H960" s="1" t="str">
        <f>VLOOKUP(B960,TrialDesign!$E$2:$J$1147,6,FALSE)</f>
        <v>Full_16h</v>
      </c>
      <c r="J960">
        <v>321</v>
      </c>
      <c r="K960">
        <v>1</v>
      </c>
      <c r="M960">
        <v>8</v>
      </c>
      <c r="O960">
        <v>400</v>
      </c>
      <c r="S960">
        <v>17</v>
      </c>
      <c r="V960">
        <v>4</v>
      </c>
      <c r="W960">
        <f>VLOOKUP(H960&amp;"_"&amp;M960+1,'Leaf lengths'!$J$6:$Q$104,VLOOKUP(F960,'Leaf lengths'!$S$1:$T$6,2,FALSE),FALSE)</f>
        <v>181</v>
      </c>
      <c r="X960">
        <f t="shared" si="47"/>
        <v>0</v>
      </c>
      <c r="Y960">
        <f t="shared" si="48"/>
        <v>8</v>
      </c>
      <c r="Z960">
        <f t="shared" si="45"/>
        <v>25</v>
      </c>
      <c r="AD960" t="str">
        <f t="shared" si="44"/>
        <v>FLN</v>
      </c>
      <c r="AE960">
        <v>8</v>
      </c>
    </row>
    <row r="961" spans="1:31" ht="15" hidden="1" customHeight="1" x14ac:dyDescent="0.3">
      <c r="A961" t="s">
        <v>416</v>
      </c>
      <c r="B961">
        <f t="shared" si="46"/>
        <v>300321</v>
      </c>
      <c r="C961">
        <v>321</v>
      </c>
      <c r="D961">
        <f>VLOOKUP($B961,TrialDesign!$E$2:$I$1147,5,FALSE)</f>
        <v>16</v>
      </c>
      <c r="E961" t="str">
        <f>VLOOKUP($B961,TrialDesign!$E$2:$I$1147,3,FALSE)</f>
        <v>Full</v>
      </c>
      <c r="F961" t="str">
        <f>VLOOKUP($B961,TrialDesign!$E$2:$I$1147,4,FALSE)</f>
        <v>Otane</v>
      </c>
      <c r="G961" s="1">
        <v>41807</v>
      </c>
      <c r="H961" s="1" t="str">
        <f>VLOOKUP(B961,TrialDesign!$E$2:$J$1147,6,FALSE)</f>
        <v>Full_16h</v>
      </c>
      <c r="K961">
        <v>2</v>
      </c>
      <c r="M961">
        <v>7</v>
      </c>
      <c r="O961">
        <v>325</v>
      </c>
      <c r="S961">
        <v>16</v>
      </c>
      <c r="V961">
        <v>4</v>
      </c>
      <c r="W961">
        <f>VLOOKUP(H961&amp;"_"&amp;M961+1,'Leaf lengths'!$J$6:$Q$104,VLOOKUP(F961,'Leaf lengths'!$S$1:$T$6,2,FALSE),FALSE)</f>
        <v>181</v>
      </c>
      <c r="X961">
        <f t="shared" si="47"/>
        <v>0</v>
      </c>
      <c r="Y961">
        <f t="shared" si="48"/>
        <v>7</v>
      </c>
      <c r="Z961">
        <f t="shared" si="45"/>
        <v>23</v>
      </c>
      <c r="AD961" t="str">
        <f t="shared" si="44"/>
        <v>FLN</v>
      </c>
      <c r="AE961">
        <v>7</v>
      </c>
    </row>
    <row r="962" spans="1:31" ht="15" hidden="1" customHeight="1" x14ac:dyDescent="0.3">
      <c r="A962" t="s">
        <v>416</v>
      </c>
      <c r="B962">
        <f t="shared" si="46"/>
        <v>300321</v>
      </c>
      <c r="C962">
        <v>321</v>
      </c>
      <c r="D962">
        <f>VLOOKUP($B962,TrialDesign!$E$2:$I$1147,5,FALSE)</f>
        <v>16</v>
      </c>
      <c r="E962" t="str">
        <f>VLOOKUP($B962,TrialDesign!$E$2:$I$1147,3,FALSE)</f>
        <v>Full</v>
      </c>
      <c r="F962" t="str">
        <f>VLOOKUP($B962,TrialDesign!$E$2:$I$1147,4,FALSE)</f>
        <v>Otane</v>
      </c>
      <c r="G962" s="1">
        <v>41807</v>
      </c>
      <c r="H962" s="1" t="str">
        <f>VLOOKUP(B962,TrialDesign!$E$2:$J$1147,6,FALSE)</f>
        <v>Full_16h</v>
      </c>
      <c r="K962">
        <v>3</v>
      </c>
      <c r="M962">
        <v>7</v>
      </c>
      <c r="O962">
        <v>330</v>
      </c>
      <c r="S962">
        <v>16</v>
      </c>
      <c r="V962">
        <v>4</v>
      </c>
      <c r="W962">
        <f>VLOOKUP(H962&amp;"_"&amp;M962+1,'Leaf lengths'!$J$6:$Q$104,VLOOKUP(F962,'Leaf lengths'!$S$1:$T$6,2,FALSE),FALSE)</f>
        <v>181</v>
      </c>
      <c r="X962">
        <f t="shared" si="47"/>
        <v>0</v>
      </c>
      <c r="Y962">
        <f t="shared" si="48"/>
        <v>7</v>
      </c>
      <c r="Z962">
        <f t="shared" si="45"/>
        <v>23</v>
      </c>
      <c r="AD962" t="str">
        <f t="shared" ref="AD962:AD1025" si="49">IF(OR(M962=N962,N962=""),"FLN","")</f>
        <v>FLN</v>
      </c>
      <c r="AE962">
        <v>7</v>
      </c>
    </row>
    <row r="963" spans="1:31" ht="15" hidden="1" customHeight="1" x14ac:dyDescent="0.3">
      <c r="A963" t="s">
        <v>416</v>
      </c>
      <c r="B963">
        <f t="shared" si="46"/>
        <v>300321</v>
      </c>
      <c r="C963">
        <v>321</v>
      </c>
      <c r="D963">
        <f>VLOOKUP($B963,TrialDesign!$E$2:$I$1147,5,FALSE)</f>
        <v>16</v>
      </c>
      <c r="E963" t="str">
        <f>VLOOKUP($B963,TrialDesign!$E$2:$I$1147,3,FALSE)</f>
        <v>Full</v>
      </c>
      <c r="F963" t="str">
        <f>VLOOKUP($B963,TrialDesign!$E$2:$I$1147,4,FALSE)</f>
        <v>Otane</v>
      </c>
      <c r="G963" s="1">
        <v>41807</v>
      </c>
      <c r="H963" s="1" t="str">
        <f>VLOOKUP(B963,TrialDesign!$E$2:$J$1147,6,FALSE)</f>
        <v>Full_16h</v>
      </c>
      <c r="K963">
        <v>4</v>
      </c>
      <c r="M963">
        <v>7</v>
      </c>
      <c r="O963">
        <v>360</v>
      </c>
      <c r="S963">
        <v>14</v>
      </c>
      <c r="V963">
        <v>4</v>
      </c>
      <c r="W963">
        <f>VLOOKUP(H963&amp;"_"&amp;M963+1,'Leaf lengths'!$J$6:$Q$104,VLOOKUP(F963,'Leaf lengths'!$S$1:$T$6,2,FALSE),FALSE)</f>
        <v>181</v>
      </c>
      <c r="X963">
        <f t="shared" si="47"/>
        <v>0</v>
      </c>
      <c r="Y963">
        <f t="shared" si="48"/>
        <v>7</v>
      </c>
      <c r="Z963">
        <f t="shared" si="45"/>
        <v>21</v>
      </c>
      <c r="AD963" t="str">
        <f t="shared" si="49"/>
        <v>FLN</v>
      </c>
      <c r="AE963">
        <v>7</v>
      </c>
    </row>
    <row r="964" spans="1:31" ht="15" customHeight="1" x14ac:dyDescent="0.3">
      <c r="A964" t="s">
        <v>416</v>
      </c>
      <c r="B964">
        <f t="shared" si="46"/>
        <v>300050</v>
      </c>
      <c r="C964">
        <v>50</v>
      </c>
      <c r="D964">
        <f>VLOOKUP($B964,TrialDesign!$E$2:$I$1147,5,FALSE)</f>
        <v>16</v>
      </c>
      <c r="E964" t="str">
        <f>VLOOKUP($B964,TrialDesign!$E$2:$I$1147,3,FALSE)</f>
        <v>Full</v>
      </c>
      <c r="F964" t="str">
        <f>VLOOKUP($B964,TrialDesign!$E$2:$I$1147,4,FALSE)</f>
        <v>Saracen</v>
      </c>
      <c r="G964" s="1">
        <v>41775</v>
      </c>
      <c r="H964" s="1" t="str">
        <f>VLOOKUP(B964,TrialDesign!$E$2:$J$1147,6,FALSE)</f>
        <v>Full_16h</v>
      </c>
      <c r="J964">
        <v>50</v>
      </c>
      <c r="K964">
        <v>1</v>
      </c>
      <c r="L964">
        <v>0</v>
      </c>
      <c r="M964">
        <v>2</v>
      </c>
      <c r="N964">
        <v>3</v>
      </c>
      <c r="O964">
        <v>40</v>
      </c>
      <c r="Q964">
        <v>147</v>
      </c>
      <c r="R964">
        <v>4</v>
      </c>
      <c r="S964">
        <v>3</v>
      </c>
      <c r="T964">
        <v>0</v>
      </c>
      <c r="U964" t="s">
        <v>71</v>
      </c>
      <c r="W964">
        <f>VLOOKUP(H964&amp;"_"&amp;M964+1,'Leaf lengths'!$J$6:$Q$104,VLOOKUP(F964,'Leaf lengths'!$S$1:$T$6,2,FALSE),FALSE)</f>
        <v>168.6</v>
      </c>
      <c r="X964">
        <f t="shared" si="47"/>
        <v>0.87188612099644136</v>
      </c>
      <c r="Y964">
        <f t="shared" si="48"/>
        <v>2.8718861209964412</v>
      </c>
      <c r="Z964">
        <f t="shared" si="45"/>
        <v>9</v>
      </c>
      <c r="AD964" t="str">
        <f t="shared" si="49"/>
        <v/>
      </c>
      <c r="AE964">
        <v>2</v>
      </c>
    </row>
    <row r="965" spans="1:31" ht="15" customHeight="1" x14ac:dyDescent="0.3">
      <c r="A965" t="s">
        <v>416</v>
      </c>
      <c r="B965">
        <f t="shared" si="46"/>
        <v>300050</v>
      </c>
      <c r="C965">
        <v>50</v>
      </c>
      <c r="D965">
        <f>VLOOKUP($B965,TrialDesign!$E$2:$I$1147,5,FALSE)</f>
        <v>16</v>
      </c>
      <c r="E965" t="str">
        <f>VLOOKUP($B965,TrialDesign!$E$2:$I$1147,3,FALSE)</f>
        <v>Full</v>
      </c>
      <c r="F965" t="str">
        <f>VLOOKUP($B965,TrialDesign!$E$2:$I$1147,4,FALSE)</f>
        <v>Saracen</v>
      </c>
      <c r="G965" s="1">
        <v>41775</v>
      </c>
      <c r="H965" s="1" t="str">
        <f>VLOOKUP(B965,TrialDesign!$E$2:$J$1147,6,FALSE)</f>
        <v>Full_16h</v>
      </c>
      <c r="K965">
        <v>2</v>
      </c>
      <c r="L965">
        <v>0</v>
      </c>
      <c r="M965">
        <v>2</v>
      </c>
      <c r="N965">
        <v>3</v>
      </c>
      <c r="O965">
        <v>55</v>
      </c>
      <c r="P965">
        <v>104</v>
      </c>
      <c r="Q965">
        <v>182</v>
      </c>
      <c r="R965">
        <v>3</v>
      </c>
      <c r="S965">
        <v>3</v>
      </c>
      <c r="T965">
        <v>0</v>
      </c>
      <c r="U965" t="s">
        <v>71</v>
      </c>
      <c r="W965">
        <f>VLOOKUP(H965&amp;"_"&amp;M965+1,'Leaf lengths'!$J$6:$Q$104,VLOOKUP(F965,'Leaf lengths'!$S$1:$T$6,2,FALSE),FALSE)</f>
        <v>168.6</v>
      </c>
      <c r="X965">
        <f t="shared" si="47"/>
        <v>1.0794780545670226</v>
      </c>
      <c r="Y965">
        <f t="shared" si="48"/>
        <v>3.0794780545670228</v>
      </c>
      <c r="Z965">
        <f t="shared" si="45"/>
        <v>8</v>
      </c>
      <c r="AD965" t="str">
        <f t="shared" si="49"/>
        <v/>
      </c>
      <c r="AE965">
        <v>2</v>
      </c>
    </row>
    <row r="966" spans="1:31" ht="15" customHeight="1" x14ac:dyDescent="0.3">
      <c r="A966" t="s">
        <v>416</v>
      </c>
      <c r="B966">
        <f t="shared" si="46"/>
        <v>300050</v>
      </c>
      <c r="C966">
        <v>50</v>
      </c>
      <c r="D966">
        <f>VLOOKUP($B966,TrialDesign!$E$2:$I$1147,5,FALSE)</f>
        <v>16</v>
      </c>
      <c r="E966" t="str">
        <f>VLOOKUP($B966,TrialDesign!$E$2:$I$1147,3,FALSE)</f>
        <v>Full</v>
      </c>
      <c r="F966" t="str">
        <f>VLOOKUP($B966,TrialDesign!$E$2:$I$1147,4,FALSE)</f>
        <v>Saracen</v>
      </c>
      <c r="G966" s="1">
        <v>41775</v>
      </c>
      <c r="H966" s="1" t="str">
        <f>VLOOKUP(B966,TrialDesign!$E$2:$J$1147,6,FALSE)</f>
        <v>Full_16h</v>
      </c>
      <c r="K966">
        <v>3</v>
      </c>
      <c r="L966">
        <v>0</v>
      </c>
      <c r="M966">
        <v>2</v>
      </c>
      <c r="N966">
        <v>3</v>
      </c>
      <c r="O966">
        <v>56</v>
      </c>
      <c r="P966">
        <v>100</v>
      </c>
      <c r="Q966">
        <v>161</v>
      </c>
      <c r="R966">
        <v>3</v>
      </c>
      <c r="S966">
        <v>3</v>
      </c>
      <c r="T966">
        <v>0</v>
      </c>
      <c r="U966" t="s">
        <v>71</v>
      </c>
      <c r="W966">
        <f>VLOOKUP(H966&amp;"_"&amp;M966+1,'Leaf lengths'!$J$6:$Q$104,VLOOKUP(F966,'Leaf lengths'!$S$1:$T$6,2,FALSE),FALSE)</f>
        <v>168.6</v>
      </c>
      <c r="X966">
        <f t="shared" si="47"/>
        <v>0.95492289442467382</v>
      </c>
      <c r="Y966">
        <f t="shared" si="48"/>
        <v>2.9549228944246737</v>
      </c>
      <c r="Z966">
        <f t="shared" si="45"/>
        <v>8</v>
      </c>
      <c r="AD966" t="str">
        <f t="shared" si="49"/>
        <v/>
      </c>
      <c r="AE966">
        <v>2</v>
      </c>
    </row>
    <row r="967" spans="1:31" ht="15" customHeight="1" x14ac:dyDescent="0.3">
      <c r="A967" t="s">
        <v>416</v>
      </c>
      <c r="B967">
        <f t="shared" si="46"/>
        <v>300050</v>
      </c>
      <c r="C967">
        <v>50</v>
      </c>
      <c r="D967">
        <f>VLOOKUP($B967,TrialDesign!$E$2:$I$1147,5,FALSE)</f>
        <v>16</v>
      </c>
      <c r="E967" t="str">
        <f>VLOOKUP($B967,TrialDesign!$E$2:$I$1147,3,FALSE)</f>
        <v>Full</v>
      </c>
      <c r="F967" t="str">
        <f>VLOOKUP($B967,TrialDesign!$E$2:$I$1147,4,FALSE)</f>
        <v>Saracen</v>
      </c>
      <c r="G967" s="1">
        <v>41775</v>
      </c>
      <c r="H967" s="1" t="str">
        <f>VLOOKUP(B967,TrialDesign!$E$2:$J$1147,6,FALSE)</f>
        <v>Full_16h</v>
      </c>
      <c r="K967">
        <v>4</v>
      </c>
      <c r="L967">
        <v>0</v>
      </c>
      <c r="M967">
        <v>2</v>
      </c>
      <c r="N967">
        <v>3</v>
      </c>
      <c r="O967">
        <v>51</v>
      </c>
      <c r="P967">
        <v>124</v>
      </c>
      <c r="Q967">
        <v>92</v>
      </c>
      <c r="R967">
        <v>3</v>
      </c>
      <c r="S967">
        <v>2</v>
      </c>
      <c r="T967">
        <v>0</v>
      </c>
      <c r="U967" t="s">
        <v>71</v>
      </c>
      <c r="W967">
        <f>VLOOKUP(H967&amp;"_"&amp;M967+1,'Leaf lengths'!$J$6:$Q$104,VLOOKUP(F967,'Leaf lengths'!$S$1:$T$6,2,FALSE),FALSE)</f>
        <v>168.6</v>
      </c>
      <c r="X967">
        <f t="shared" si="47"/>
        <v>0.5456702253855279</v>
      </c>
      <c r="Y967">
        <f t="shared" si="48"/>
        <v>2.5456702253855279</v>
      </c>
      <c r="Z967">
        <f t="shared" si="45"/>
        <v>7</v>
      </c>
      <c r="AD967" t="str">
        <f t="shared" si="49"/>
        <v/>
      </c>
      <c r="AE967">
        <v>2</v>
      </c>
    </row>
    <row r="968" spans="1:31" ht="15" customHeight="1" x14ac:dyDescent="0.3">
      <c r="A968" t="s">
        <v>416</v>
      </c>
      <c r="B968">
        <f t="shared" si="46"/>
        <v>300144</v>
      </c>
      <c r="C968">
        <v>144</v>
      </c>
      <c r="D968">
        <f>VLOOKUP($B968,TrialDesign!$E$2:$I$1147,5,FALSE)</f>
        <v>16</v>
      </c>
      <c r="E968" t="str">
        <f>VLOOKUP($B968,TrialDesign!$E$2:$I$1147,3,FALSE)</f>
        <v>Full</v>
      </c>
      <c r="F968" t="str">
        <f>VLOOKUP($B968,TrialDesign!$E$2:$I$1147,4,FALSE)</f>
        <v>Saracen</v>
      </c>
      <c r="G968" s="1">
        <v>41775</v>
      </c>
      <c r="H968" s="1" t="str">
        <f>VLOOKUP(B968,TrialDesign!$E$2:$J$1147,6,FALSE)</f>
        <v>Full_16h</v>
      </c>
      <c r="J968">
        <v>144</v>
      </c>
      <c r="K968">
        <v>1</v>
      </c>
      <c r="L968">
        <v>1</v>
      </c>
      <c r="M968">
        <v>2</v>
      </c>
      <c r="N968">
        <v>3</v>
      </c>
      <c r="O968">
        <v>42</v>
      </c>
      <c r="Q968">
        <v>151</v>
      </c>
      <c r="R968">
        <v>3</v>
      </c>
      <c r="S968">
        <v>3</v>
      </c>
      <c r="T968">
        <v>0</v>
      </c>
      <c r="U968" t="s">
        <v>71</v>
      </c>
      <c r="W968">
        <f>VLOOKUP(H968&amp;"_"&amp;M968+1,'Leaf lengths'!$J$6:$Q$104,VLOOKUP(F968,'Leaf lengths'!$S$1:$T$6,2,FALSE),FALSE)</f>
        <v>168.6</v>
      </c>
      <c r="X968">
        <f t="shared" si="47"/>
        <v>0.89561091340450771</v>
      </c>
      <c r="Y968">
        <f t="shared" si="48"/>
        <v>2.8956109134045076</v>
      </c>
      <c r="Z968">
        <f t="shared" si="45"/>
        <v>8</v>
      </c>
      <c r="AD968" t="str">
        <f t="shared" si="49"/>
        <v/>
      </c>
      <c r="AE968">
        <v>2</v>
      </c>
    </row>
    <row r="969" spans="1:31" ht="15" customHeight="1" x14ac:dyDescent="0.3">
      <c r="A969" t="s">
        <v>416</v>
      </c>
      <c r="B969">
        <f t="shared" si="46"/>
        <v>300144</v>
      </c>
      <c r="C969">
        <v>144</v>
      </c>
      <c r="D969">
        <f>VLOOKUP($B969,TrialDesign!$E$2:$I$1147,5,FALSE)</f>
        <v>16</v>
      </c>
      <c r="E969" t="str">
        <f>VLOOKUP($B969,TrialDesign!$E$2:$I$1147,3,FALSE)</f>
        <v>Full</v>
      </c>
      <c r="F969" t="str">
        <f>VLOOKUP($B969,TrialDesign!$E$2:$I$1147,4,FALSE)</f>
        <v>Saracen</v>
      </c>
      <c r="G969" s="1">
        <v>41775</v>
      </c>
      <c r="H969" s="1" t="str">
        <f>VLOOKUP(B969,TrialDesign!$E$2:$J$1147,6,FALSE)</f>
        <v>Full_16h</v>
      </c>
      <c r="K969">
        <v>2</v>
      </c>
      <c r="L969">
        <v>0</v>
      </c>
      <c r="M969">
        <v>2</v>
      </c>
      <c r="N969">
        <v>3</v>
      </c>
      <c r="O969">
        <v>68</v>
      </c>
      <c r="P969">
        <v>101</v>
      </c>
      <c r="Q969">
        <v>150</v>
      </c>
      <c r="R969">
        <v>3</v>
      </c>
      <c r="S969">
        <v>2</v>
      </c>
      <c r="T969">
        <v>0</v>
      </c>
      <c r="U969" t="s">
        <v>71</v>
      </c>
      <c r="W969">
        <f>VLOOKUP(H969&amp;"_"&amp;M969+1,'Leaf lengths'!$J$6:$Q$104,VLOOKUP(F969,'Leaf lengths'!$S$1:$T$6,2,FALSE),FALSE)</f>
        <v>168.6</v>
      </c>
      <c r="X969">
        <f t="shared" si="47"/>
        <v>0.88967971530249113</v>
      </c>
      <c r="Y969">
        <f t="shared" si="48"/>
        <v>2.8896797153024911</v>
      </c>
      <c r="Z969">
        <f t="shared" si="45"/>
        <v>7</v>
      </c>
      <c r="AD969" t="str">
        <f t="shared" si="49"/>
        <v/>
      </c>
      <c r="AE969">
        <v>2</v>
      </c>
    </row>
    <row r="970" spans="1:31" ht="15" customHeight="1" x14ac:dyDescent="0.3">
      <c r="A970" t="s">
        <v>416</v>
      </c>
      <c r="B970">
        <f t="shared" si="46"/>
        <v>300144</v>
      </c>
      <c r="C970">
        <v>144</v>
      </c>
      <c r="D970">
        <f>VLOOKUP($B970,TrialDesign!$E$2:$I$1147,5,FALSE)</f>
        <v>16</v>
      </c>
      <c r="E970" t="str">
        <f>VLOOKUP($B970,TrialDesign!$E$2:$I$1147,3,FALSE)</f>
        <v>Full</v>
      </c>
      <c r="F970" t="str">
        <f>VLOOKUP($B970,TrialDesign!$E$2:$I$1147,4,FALSE)</f>
        <v>Saracen</v>
      </c>
      <c r="G970" s="1">
        <v>41775</v>
      </c>
      <c r="H970" s="1" t="str">
        <f>VLOOKUP(B970,TrialDesign!$E$2:$J$1147,6,FALSE)</f>
        <v>Full_16h</v>
      </c>
      <c r="K970">
        <v>3</v>
      </c>
      <c r="L970">
        <v>0</v>
      </c>
      <c r="M970">
        <v>2</v>
      </c>
      <c r="N970">
        <v>3</v>
      </c>
      <c r="O970">
        <v>42</v>
      </c>
      <c r="P970">
        <v>67</v>
      </c>
      <c r="Q970">
        <v>87</v>
      </c>
      <c r="R970">
        <v>3</v>
      </c>
      <c r="S970">
        <v>3</v>
      </c>
      <c r="T970">
        <v>0</v>
      </c>
      <c r="U970" t="s">
        <v>71</v>
      </c>
      <c r="W970">
        <f>VLOOKUP(H970&amp;"_"&amp;M970+1,'Leaf lengths'!$J$6:$Q$104,VLOOKUP(F970,'Leaf lengths'!$S$1:$T$6,2,FALSE),FALSE)</f>
        <v>168.6</v>
      </c>
      <c r="X970">
        <f t="shared" si="47"/>
        <v>0.51601423487544484</v>
      </c>
      <c r="Y970">
        <f t="shared" si="48"/>
        <v>2.5160142348754446</v>
      </c>
      <c r="Z970">
        <f t="shared" si="45"/>
        <v>8</v>
      </c>
      <c r="AD970" t="str">
        <f t="shared" si="49"/>
        <v/>
      </c>
      <c r="AE970">
        <v>2</v>
      </c>
    </row>
    <row r="971" spans="1:31" ht="15" customHeight="1" x14ac:dyDescent="0.3">
      <c r="A971" t="s">
        <v>416</v>
      </c>
      <c r="B971">
        <f t="shared" si="46"/>
        <v>300144</v>
      </c>
      <c r="C971">
        <v>144</v>
      </c>
      <c r="D971">
        <f>VLOOKUP($B971,TrialDesign!$E$2:$I$1147,5,FALSE)</f>
        <v>16</v>
      </c>
      <c r="E971" t="str">
        <f>VLOOKUP($B971,TrialDesign!$E$2:$I$1147,3,FALSE)</f>
        <v>Full</v>
      </c>
      <c r="F971" t="str">
        <f>VLOOKUP($B971,TrialDesign!$E$2:$I$1147,4,FALSE)</f>
        <v>Saracen</v>
      </c>
      <c r="G971" s="1">
        <v>41775</v>
      </c>
      <c r="H971" s="1" t="str">
        <f>VLOOKUP(B971,TrialDesign!$E$2:$J$1147,6,FALSE)</f>
        <v>Full_16h</v>
      </c>
      <c r="K971">
        <v>4</v>
      </c>
      <c r="L971">
        <v>0</v>
      </c>
      <c r="M971">
        <v>2</v>
      </c>
      <c r="N971">
        <v>3</v>
      </c>
      <c r="O971">
        <v>54</v>
      </c>
      <c r="P971">
        <v>86</v>
      </c>
      <c r="Q971">
        <v>29</v>
      </c>
      <c r="R971">
        <v>4</v>
      </c>
      <c r="S971">
        <v>2</v>
      </c>
      <c r="T971">
        <v>0</v>
      </c>
      <c r="U971" t="s">
        <v>71</v>
      </c>
      <c r="W971">
        <f>VLOOKUP(H971&amp;"_"&amp;M971+1,'Leaf lengths'!$J$6:$Q$104,VLOOKUP(F971,'Leaf lengths'!$S$1:$T$6,2,FALSE),FALSE)</f>
        <v>168.6</v>
      </c>
      <c r="X971">
        <f t="shared" si="47"/>
        <v>0.17200474495848161</v>
      </c>
      <c r="Y971">
        <f t="shared" si="48"/>
        <v>2.1720047449584818</v>
      </c>
      <c r="Z971">
        <f t="shared" si="45"/>
        <v>8</v>
      </c>
      <c r="AD971" t="str">
        <f t="shared" si="49"/>
        <v/>
      </c>
      <c r="AE971">
        <v>2</v>
      </c>
    </row>
    <row r="972" spans="1:31" ht="15" customHeight="1" x14ac:dyDescent="0.3">
      <c r="A972" t="s">
        <v>416</v>
      </c>
      <c r="B972">
        <f t="shared" si="46"/>
        <v>300314</v>
      </c>
      <c r="C972">
        <v>314</v>
      </c>
      <c r="D972">
        <f>VLOOKUP($B972,TrialDesign!$E$2:$I$1147,5,FALSE)</f>
        <v>16</v>
      </c>
      <c r="E972" t="str">
        <f>VLOOKUP($B972,TrialDesign!$E$2:$I$1147,3,FALSE)</f>
        <v>Full</v>
      </c>
      <c r="F972" t="str">
        <f>VLOOKUP($B972,TrialDesign!$E$2:$I$1147,4,FALSE)</f>
        <v>Saracen</v>
      </c>
      <c r="G972" s="1">
        <v>41775</v>
      </c>
      <c r="H972" s="1" t="str">
        <f>VLOOKUP(B972,TrialDesign!$E$2:$J$1147,6,FALSE)</f>
        <v>Full_16h</v>
      </c>
      <c r="I972" s="10">
        <v>41775</v>
      </c>
      <c r="J972">
        <v>314</v>
      </c>
      <c r="K972">
        <v>1</v>
      </c>
      <c r="L972">
        <v>0</v>
      </c>
      <c r="M972">
        <v>3</v>
      </c>
      <c r="N972">
        <v>4</v>
      </c>
      <c r="O972">
        <v>55</v>
      </c>
      <c r="P972">
        <v>180</v>
      </c>
      <c r="Q972">
        <v>35</v>
      </c>
      <c r="R972">
        <v>3</v>
      </c>
      <c r="S972">
        <v>3</v>
      </c>
      <c r="T972">
        <v>0</v>
      </c>
      <c r="U972" t="s">
        <v>71</v>
      </c>
      <c r="W972">
        <f>VLOOKUP(H972&amp;"_"&amp;M972+1,'Leaf lengths'!$J$6:$Q$104,VLOOKUP(F972,'Leaf lengths'!$S$1:$T$6,2,FALSE),FALSE)</f>
        <v>212.4</v>
      </c>
      <c r="X972">
        <f t="shared" si="47"/>
        <v>0.1647834274952919</v>
      </c>
      <c r="Y972">
        <f t="shared" si="48"/>
        <v>3.164783427495292</v>
      </c>
      <c r="Z972">
        <f t="shared" si="45"/>
        <v>9</v>
      </c>
      <c r="AD972" t="str">
        <f t="shared" si="49"/>
        <v/>
      </c>
      <c r="AE972">
        <v>3</v>
      </c>
    </row>
    <row r="973" spans="1:31" ht="15" customHeight="1" x14ac:dyDescent="0.3">
      <c r="A973" t="s">
        <v>416</v>
      </c>
      <c r="B973">
        <f t="shared" si="46"/>
        <v>300314</v>
      </c>
      <c r="C973">
        <v>314</v>
      </c>
      <c r="D973">
        <f>VLOOKUP($B973,TrialDesign!$E$2:$I$1147,5,FALSE)</f>
        <v>16</v>
      </c>
      <c r="E973" t="str">
        <f>VLOOKUP($B973,TrialDesign!$E$2:$I$1147,3,FALSE)</f>
        <v>Full</v>
      </c>
      <c r="F973" t="str">
        <f>VLOOKUP($B973,TrialDesign!$E$2:$I$1147,4,FALSE)</f>
        <v>Saracen</v>
      </c>
      <c r="G973" s="1">
        <v>41775</v>
      </c>
      <c r="H973" s="1" t="str">
        <f>VLOOKUP(B973,TrialDesign!$E$2:$J$1147,6,FALSE)</f>
        <v>Full_16h</v>
      </c>
      <c r="K973">
        <v>2</v>
      </c>
      <c r="L973">
        <v>1</v>
      </c>
      <c r="M973">
        <v>2</v>
      </c>
      <c r="N973">
        <v>3</v>
      </c>
      <c r="O973">
        <v>49</v>
      </c>
      <c r="P973">
        <v>134</v>
      </c>
      <c r="Q973">
        <v>139</v>
      </c>
      <c r="R973">
        <v>3</v>
      </c>
      <c r="S973">
        <v>2</v>
      </c>
      <c r="T973">
        <v>0</v>
      </c>
      <c r="U973" t="s">
        <v>71</v>
      </c>
      <c r="W973">
        <f>VLOOKUP(H973&amp;"_"&amp;M973+1,'Leaf lengths'!$J$6:$Q$104,VLOOKUP(F973,'Leaf lengths'!$S$1:$T$6,2,FALSE),FALSE)</f>
        <v>168.6</v>
      </c>
      <c r="X973">
        <f t="shared" si="47"/>
        <v>0.82443653618030843</v>
      </c>
      <c r="Y973">
        <f t="shared" si="48"/>
        <v>2.8244365361803085</v>
      </c>
      <c r="Z973">
        <f t="shared" si="45"/>
        <v>7</v>
      </c>
      <c r="AD973" t="str">
        <f t="shared" si="49"/>
        <v/>
      </c>
      <c r="AE973">
        <v>2</v>
      </c>
    </row>
    <row r="974" spans="1:31" ht="15" customHeight="1" x14ac:dyDescent="0.3">
      <c r="A974" t="s">
        <v>416</v>
      </c>
      <c r="B974">
        <f t="shared" si="46"/>
        <v>300314</v>
      </c>
      <c r="C974">
        <v>314</v>
      </c>
      <c r="D974">
        <f>VLOOKUP($B974,TrialDesign!$E$2:$I$1147,5,FALSE)</f>
        <v>16</v>
      </c>
      <c r="E974" t="str">
        <f>VLOOKUP($B974,TrialDesign!$E$2:$I$1147,3,FALSE)</f>
        <v>Full</v>
      </c>
      <c r="F974" t="str">
        <f>VLOOKUP($B974,TrialDesign!$E$2:$I$1147,4,FALSE)</f>
        <v>Saracen</v>
      </c>
      <c r="G974" s="1">
        <v>41775</v>
      </c>
      <c r="H974" s="1" t="str">
        <f>VLOOKUP(B974,TrialDesign!$E$2:$J$1147,6,FALSE)</f>
        <v>Full_16h</v>
      </c>
      <c r="K974">
        <v>3</v>
      </c>
      <c r="L974">
        <v>0</v>
      </c>
      <c r="M974">
        <v>2</v>
      </c>
      <c r="N974">
        <v>3</v>
      </c>
      <c r="O974">
        <v>60</v>
      </c>
      <c r="P974">
        <v>124</v>
      </c>
      <c r="Q974">
        <v>199</v>
      </c>
      <c r="R974">
        <v>3</v>
      </c>
      <c r="S974">
        <v>3</v>
      </c>
      <c r="T974">
        <v>0</v>
      </c>
      <c r="U974" t="s">
        <v>71</v>
      </c>
      <c r="W974">
        <f>VLOOKUP(H974&amp;"_"&amp;M974+1,'Leaf lengths'!$J$6:$Q$104,VLOOKUP(F974,'Leaf lengths'!$S$1:$T$6,2,FALSE),FALSE)</f>
        <v>168.6</v>
      </c>
      <c r="X974">
        <f t="shared" si="47"/>
        <v>1.1803084223013049</v>
      </c>
      <c r="Y974">
        <f t="shared" si="48"/>
        <v>3.1803084223013052</v>
      </c>
      <c r="Z974">
        <f t="shared" si="45"/>
        <v>8</v>
      </c>
      <c r="AD974" t="str">
        <f t="shared" si="49"/>
        <v/>
      </c>
      <c r="AE974">
        <v>2</v>
      </c>
    </row>
    <row r="975" spans="1:31" ht="15" customHeight="1" x14ac:dyDescent="0.3">
      <c r="A975" t="s">
        <v>416</v>
      </c>
      <c r="B975">
        <f t="shared" si="46"/>
        <v>300314</v>
      </c>
      <c r="C975">
        <v>314</v>
      </c>
      <c r="D975">
        <f>VLOOKUP($B975,TrialDesign!$E$2:$I$1147,5,FALSE)</f>
        <v>16</v>
      </c>
      <c r="E975" t="str">
        <f>VLOOKUP($B975,TrialDesign!$E$2:$I$1147,3,FALSE)</f>
        <v>Full</v>
      </c>
      <c r="F975" t="str">
        <f>VLOOKUP($B975,TrialDesign!$E$2:$I$1147,4,FALSE)</f>
        <v>Saracen</v>
      </c>
      <c r="G975" s="1">
        <v>41775</v>
      </c>
      <c r="H975" s="1" t="str">
        <f>VLOOKUP(B975,TrialDesign!$E$2:$J$1147,6,FALSE)</f>
        <v>Full_16h</v>
      </c>
      <c r="K975">
        <v>4</v>
      </c>
      <c r="L975">
        <v>0</v>
      </c>
      <c r="M975">
        <v>2</v>
      </c>
      <c r="N975">
        <v>3</v>
      </c>
      <c r="O975">
        <v>51</v>
      </c>
      <c r="P975">
        <v>92</v>
      </c>
      <c r="Q975">
        <v>116</v>
      </c>
      <c r="R975">
        <v>3</v>
      </c>
      <c r="S975">
        <v>3</v>
      </c>
      <c r="T975">
        <v>0</v>
      </c>
      <c r="U975" t="s">
        <v>71</v>
      </c>
      <c r="W975">
        <f>VLOOKUP(H975&amp;"_"&amp;M975+1,'Leaf lengths'!$J$6:$Q$104,VLOOKUP(F975,'Leaf lengths'!$S$1:$T$6,2,FALSE),FALSE)</f>
        <v>168.6</v>
      </c>
      <c r="X975">
        <f t="shared" si="47"/>
        <v>0.68801897983392646</v>
      </c>
      <c r="Y975">
        <f t="shared" si="48"/>
        <v>2.6880189798339265</v>
      </c>
      <c r="Z975">
        <f t="shared" si="45"/>
        <v>8</v>
      </c>
      <c r="AD975" t="str">
        <f t="shared" si="49"/>
        <v/>
      </c>
      <c r="AE975">
        <v>2</v>
      </c>
    </row>
    <row r="976" spans="1:31" ht="15" customHeight="1" x14ac:dyDescent="0.3">
      <c r="A976" t="s">
        <v>416</v>
      </c>
      <c r="B976">
        <f t="shared" si="46"/>
        <v>300059</v>
      </c>
      <c r="C976">
        <v>59</v>
      </c>
      <c r="D976">
        <f>VLOOKUP($B976,TrialDesign!$E$2:$I$1147,5,FALSE)</f>
        <v>16</v>
      </c>
      <c r="E976" t="str">
        <f>VLOOKUP($B976,TrialDesign!$E$2:$I$1147,3,FALSE)</f>
        <v>Full</v>
      </c>
      <c r="F976" t="str">
        <f>VLOOKUP($B976,TrialDesign!$E$2:$I$1147,4,FALSE)</f>
        <v>Saracen</v>
      </c>
      <c r="G976" s="1">
        <v>41782</v>
      </c>
      <c r="H976" s="1" t="str">
        <f>VLOOKUP(B976,TrialDesign!$E$2:$J$1147,6,FALSE)</f>
        <v>Full_16h</v>
      </c>
      <c r="J976">
        <v>59</v>
      </c>
      <c r="K976">
        <v>1</v>
      </c>
      <c r="L976">
        <v>2</v>
      </c>
      <c r="M976">
        <v>4</v>
      </c>
      <c r="N976">
        <v>5</v>
      </c>
      <c r="O976">
        <v>70</v>
      </c>
      <c r="Q976">
        <v>125</v>
      </c>
      <c r="R976">
        <v>4</v>
      </c>
      <c r="S976">
        <v>9</v>
      </c>
      <c r="U976" t="s">
        <v>18</v>
      </c>
      <c r="W976">
        <f>VLOOKUP(H976&amp;"_"&amp;M976+1,'Leaf lengths'!$J$6:$Q$104,VLOOKUP(F976,'Leaf lengths'!$S$1:$T$6,2,FALSE),FALSE)</f>
        <v>214</v>
      </c>
      <c r="X976">
        <f t="shared" si="47"/>
        <v>0.58411214953271029</v>
      </c>
      <c r="Y976">
        <f t="shared" si="48"/>
        <v>4.58411214953271</v>
      </c>
      <c r="Z976">
        <f t="shared" si="45"/>
        <v>17</v>
      </c>
      <c r="AD976" t="str">
        <f t="shared" si="49"/>
        <v/>
      </c>
      <c r="AE976">
        <v>4</v>
      </c>
    </row>
    <row r="977" spans="1:31" ht="15" customHeight="1" x14ac:dyDescent="0.3">
      <c r="A977" t="s">
        <v>416</v>
      </c>
      <c r="B977">
        <f t="shared" si="46"/>
        <v>300059</v>
      </c>
      <c r="C977">
        <v>59</v>
      </c>
      <c r="D977">
        <f>VLOOKUP($B977,TrialDesign!$E$2:$I$1147,5,FALSE)</f>
        <v>16</v>
      </c>
      <c r="E977" t="str">
        <f>VLOOKUP($B977,TrialDesign!$E$2:$I$1147,3,FALSE)</f>
        <v>Full</v>
      </c>
      <c r="F977" t="str">
        <f>VLOOKUP($B977,TrialDesign!$E$2:$I$1147,4,FALSE)</f>
        <v>Saracen</v>
      </c>
      <c r="G977" s="1">
        <v>41782</v>
      </c>
      <c r="H977" s="1" t="str">
        <f>VLOOKUP(B977,TrialDesign!$E$2:$J$1147,6,FALSE)</f>
        <v>Full_16h</v>
      </c>
      <c r="K977">
        <v>2</v>
      </c>
      <c r="L977">
        <v>2</v>
      </c>
      <c r="M977">
        <v>4</v>
      </c>
      <c r="N977">
        <v>5</v>
      </c>
      <c r="O977">
        <v>66</v>
      </c>
      <c r="P977">
        <v>238</v>
      </c>
      <c r="Q977">
        <v>40</v>
      </c>
      <c r="R977">
        <v>5</v>
      </c>
      <c r="S977">
        <v>9</v>
      </c>
      <c r="U977" t="s">
        <v>18</v>
      </c>
      <c r="W977">
        <f>VLOOKUP(H977&amp;"_"&amp;M977+1,'Leaf lengths'!$J$6:$Q$104,VLOOKUP(F977,'Leaf lengths'!$S$1:$T$6,2,FALSE),FALSE)</f>
        <v>214</v>
      </c>
      <c r="X977">
        <f t="shared" si="47"/>
        <v>0.18691588785046728</v>
      </c>
      <c r="Y977">
        <f t="shared" si="48"/>
        <v>4.1869158878504669</v>
      </c>
      <c r="Z977">
        <f t="shared" si="45"/>
        <v>18</v>
      </c>
      <c r="AD977" t="str">
        <f t="shared" si="49"/>
        <v/>
      </c>
      <c r="AE977">
        <v>4</v>
      </c>
    </row>
    <row r="978" spans="1:31" ht="15" customHeight="1" x14ac:dyDescent="0.3">
      <c r="A978" t="s">
        <v>416</v>
      </c>
      <c r="B978">
        <f t="shared" si="46"/>
        <v>300059</v>
      </c>
      <c r="C978">
        <v>59</v>
      </c>
      <c r="D978">
        <f>VLOOKUP($B978,TrialDesign!$E$2:$I$1147,5,FALSE)</f>
        <v>16</v>
      </c>
      <c r="E978" t="str">
        <f>VLOOKUP($B978,TrialDesign!$E$2:$I$1147,3,FALSE)</f>
        <v>Full</v>
      </c>
      <c r="F978" t="str">
        <f>VLOOKUP($B978,TrialDesign!$E$2:$I$1147,4,FALSE)</f>
        <v>Saracen</v>
      </c>
      <c r="G978" s="1">
        <v>41782</v>
      </c>
      <c r="H978" s="1" t="str">
        <f>VLOOKUP(B978,TrialDesign!$E$2:$J$1147,6,FALSE)</f>
        <v>Full_16h</v>
      </c>
      <c r="K978">
        <v>3</v>
      </c>
      <c r="L978">
        <v>0</v>
      </c>
      <c r="M978">
        <v>3</v>
      </c>
      <c r="N978">
        <v>4</v>
      </c>
      <c r="O978">
        <v>50</v>
      </c>
      <c r="P978">
        <v>164</v>
      </c>
      <c r="Q978">
        <v>138</v>
      </c>
      <c r="R978">
        <v>4</v>
      </c>
      <c r="S978">
        <v>3</v>
      </c>
      <c r="U978" t="s">
        <v>71</v>
      </c>
      <c r="W978">
        <f>VLOOKUP(H978&amp;"_"&amp;M978+1,'Leaf lengths'!$J$6:$Q$104,VLOOKUP(F978,'Leaf lengths'!$S$1:$T$6,2,FALSE),FALSE)</f>
        <v>212.4</v>
      </c>
      <c r="X978">
        <f t="shared" si="47"/>
        <v>0.64971751412429379</v>
      </c>
      <c r="Y978">
        <f t="shared" si="48"/>
        <v>3.6497175141242937</v>
      </c>
      <c r="Z978">
        <f t="shared" si="45"/>
        <v>10</v>
      </c>
      <c r="AD978" t="str">
        <f t="shared" si="49"/>
        <v/>
      </c>
      <c r="AE978">
        <v>3</v>
      </c>
    </row>
    <row r="979" spans="1:31" ht="15" customHeight="1" x14ac:dyDescent="0.3">
      <c r="A979" t="s">
        <v>416</v>
      </c>
      <c r="B979">
        <f t="shared" si="46"/>
        <v>300059</v>
      </c>
      <c r="C979">
        <v>59</v>
      </c>
      <c r="D979">
        <f>VLOOKUP($B979,TrialDesign!$E$2:$I$1147,5,FALSE)</f>
        <v>16</v>
      </c>
      <c r="E979" t="str">
        <f>VLOOKUP($B979,TrialDesign!$E$2:$I$1147,3,FALSE)</f>
        <v>Full</v>
      </c>
      <c r="F979" t="str">
        <f>VLOOKUP($B979,TrialDesign!$E$2:$I$1147,4,FALSE)</f>
        <v>Saracen</v>
      </c>
      <c r="G979" s="1">
        <v>41782</v>
      </c>
      <c r="H979" s="1" t="str">
        <f>VLOOKUP(B979,TrialDesign!$E$2:$J$1147,6,FALSE)</f>
        <v>Full_16h</v>
      </c>
      <c r="K979">
        <v>4</v>
      </c>
      <c r="L979">
        <v>0</v>
      </c>
      <c r="M979">
        <v>3</v>
      </c>
      <c r="N979">
        <v>4</v>
      </c>
      <c r="O979">
        <v>80</v>
      </c>
      <c r="P979">
        <v>115</v>
      </c>
      <c r="Q979">
        <v>63</v>
      </c>
      <c r="R979">
        <v>3</v>
      </c>
      <c r="S979">
        <v>3</v>
      </c>
      <c r="U979" t="s">
        <v>71</v>
      </c>
      <c r="W979">
        <f>VLOOKUP(H979&amp;"_"&amp;M979+1,'Leaf lengths'!$J$6:$Q$104,VLOOKUP(F979,'Leaf lengths'!$S$1:$T$6,2,FALSE),FALSE)</f>
        <v>212.4</v>
      </c>
      <c r="X979">
        <f t="shared" si="47"/>
        <v>0.29661016949152541</v>
      </c>
      <c r="Y979">
        <f t="shared" si="48"/>
        <v>3.2966101694915255</v>
      </c>
      <c r="Z979">
        <f t="shared" si="45"/>
        <v>9</v>
      </c>
      <c r="AD979" t="str">
        <f t="shared" si="49"/>
        <v/>
      </c>
      <c r="AE979">
        <v>3</v>
      </c>
    </row>
    <row r="980" spans="1:31" ht="15" customHeight="1" x14ac:dyDescent="0.3">
      <c r="A980" t="s">
        <v>416</v>
      </c>
      <c r="B980">
        <f t="shared" si="46"/>
        <v>300085</v>
      </c>
      <c r="C980">
        <v>85</v>
      </c>
      <c r="D980">
        <f>VLOOKUP($B980,TrialDesign!$E$2:$I$1147,5,FALSE)</f>
        <v>16</v>
      </c>
      <c r="E980" t="str">
        <f>VLOOKUP($B980,TrialDesign!$E$2:$I$1147,3,FALSE)</f>
        <v>Full</v>
      </c>
      <c r="F980" t="str">
        <f>VLOOKUP($B980,TrialDesign!$E$2:$I$1147,4,FALSE)</f>
        <v>Saracen</v>
      </c>
      <c r="G980" s="1">
        <v>41782</v>
      </c>
      <c r="H980" s="1" t="str">
        <f>VLOOKUP(B980,TrialDesign!$E$2:$J$1147,6,FALSE)</f>
        <v>Full_16h</v>
      </c>
      <c r="J980">
        <v>85</v>
      </c>
      <c r="K980">
        <v>1</v>
      </c>
      <c r="L980">
        <v>1</v>
      </c>
      <c r="M980">
        <v>4</v>
      </c>
      <c r="N980">
        <v>5</v>
      </c>
      <c r="O980">
        <v>72</v>
      </c>
      <c r="Q980">
        <v>92</v>
      </c>
      <c r="R980">
        <v>5</v>
      </c>
      <c r="S980">
        <v>9</v>
      </c>
      <c r="U980" t="s">
        <v>17</v>
      </c>
      <c r="W980">
        <f>VLOOKUP(H980&amp;"_"&amp;M980+1,'Leaf lengths'!$J$6:$Q$104,VLOOKUP(F980,'Leaf lengths'!$S$1:$T$6,2,FALSE),FALSE)</f>
        <v>214</v>
      </c>
      <c r="X980">
        <f t="shared" si="47"/>
        <v>0.42990654205607476</v>
      </c>
      <c r="Y980">
        <f t="shared" si="48"/>
        <v>4.4299065420560746</v>
      </c>
      <c r="Z980">
        <f t="shared" si="45"/>
        <v>18</v>
      </c>
      <c r="AD980" t="str">
        <f t="shared" si="49"/>
        <v/>
      </c>
      <c r="AE980">
        <v>4</v>
      </c>
    </row>
    <row r="981" spans="1:31" ht="15" customHeight="1" x14ac:dyDescent="0.3">
      <c r="A981" t="s">
        <v>416</v>
      </c>
      <c r="B981">
        <f t="shared" si="46"/>
        <v>300085</v>
      </c>
      <c r="C981">
        <v>85</v>
      </c>
      <c r="D981">
        <f>VLOOKUP($B981,TrialDesign!$E$2:$I$1147,5,FALSE)</f>
        <v>16</v>
      </c>
      <c r="E981" t="str">
        <f>VLOOKUP($B981,TrialDesign!$E$2:$I$1147,3,FALSE)</f>
        <v>Full</v>
      </c>
      <c r="F981" t="str">
        <f>VLOOKUP($B981,TrialDesign!$E$2:$I$1147,4,FALSE)</f>
        <v>Saracen</v>
      </c>
      <c r="G981" s="1">
        <v>41782</v>
      </c>
      <c r="H981" s="1" t="str">
        <f>VLOOKUP(B981,TrialDesign!$E$2:$J$1147,6,FALSE)</f>
        <v>Full_16h</v>
      </c>
      <c r="K981">
        <v>2</v>
      </c>
      <c r="L981">
        <v>2</v>
      </c>
      <c r="M981">
        <v>4</v>
      </c>
      <c r="N981">
        <v>5</v>
      </c>
      <c r="O981">
        <v>74</v>
      </c>
      <c r="P981">
        <v>215</v>
      </c>
      <c r="Q981">
        <v>134</v>
      </c>
      <c r="W981">
        <f>VLOOKUP(H981&amp;"_"&amp;M981+1,'Leaf lengths'!$J$6:$Q$104,VLOOKUP(F981,'Leaf lengths'!$S$1:$T$6,2,FALSE),FALSE)</f>
        <v>214</v>
      </c>
      <c r="X981">
        <f t="shared" si="47"/>
        <v>0.62616822429906538</v>
      </c>
      <c r="Y981">
        <f t="shared" si="48"/>
        <v>4.6261682242990654</v>
      </c>
      <c r="Z981" t="str">
        <f t="shared" si="45"/>
        <v/>
      </c>
      <c r="AD981" t="str">
        <f t="shared" si="49"/>
        <v/>
      </c>
      <c r="AE981">
        <v>4</v>
      </c>
    </row>
    <row r="982" spans="1:31" ht="15" customHeight="1" x14ac:dyDescent="0.3">
      <c r="A982" t="s">
        <v>416</v>
      </c>
      <c r="B982">
        <f t="shared" si="46"/>
        <v>300085</v>
      </c>
      <c r="C982">
        <v>85</v>
      </c>
      <c r="D982">
        <f>VLOOKUP($B982,TrialDesign!$E$2:$I$1147,5,FALSE)</f>
        <v>16</v>
      </c>
      <c r="E982" t="str">
        <f>VLOOKUP($B982,TrialDesign!$E$2:$I$1147,3,FALSE)</f>
        <v>Full</v>
      </c>
      <c r="F982" t="str">
        <f>VLOOKUP($B982,TrialDesign!$E$2:$I$1147,4,FALSE)</f>
        <v>Saracen</v>
      </c>
      <c r="G982" s="1">
        <v>41782</v>
      </c>
      <c r="H982" s="1" t="str">
        <f>VLOOKUP(B982,TrialDesign!$E$2:$J$1147,6,FALSE)</f>
        <v>Full_16h</v>
      </c>
      <c r="K982">
        <v>3</v>
      </c>
      <c r="L982">
        <v>0</v>
      </c>
      <c r="M982">
        <v>5</v>
      </c>
      <c r="N982">
        <v>6</v>
      </c>
      <c r="O982">
        <v>60</v>
      </c>
      <c r="P982">
        <v>158</v>
      </c>
      <c r="Q982">
        <v>47</v>
      </c>
      <c r="R982">
        <v>5</v>
      </c>
      <c r="S982">
        <v>4</v>
      </c>
      <c r="U982" t="s">
        <v>17</v>
      </c>
      <c r="W982">
        <f>VLOOKUP(H982&amp;"_"&amp;M982+1,'Leaf lengths'!$J$6:$Q$104,VLOOKUP(F982,'Leaf lengths'!$S$1:$T$6,2,FALSE),FALSE)</f>
        <v>196.375</v>
      </c>
      <c r="X982">
        <f t="shared" si="47"/>
        <v>0.23933800127307447</v>
      </c>
      <c r="Y982">
        <f t="shared" si="48"/>
        <v>5.2393380012730741</v>
      </c>
      <c r="Z982">
        <f t="shared" si="45"/>
        <v>14</v>
      </c>
      <c r="AD982" t="str">
        <f t="shared" si="49"/>
        <v/>
      </c>
      <c r="AE982">
        <v>5</v>
      </c>
    </row>
    <row r="983" spans="1:31" ht="15" customHeight="1" x14ac:dyDescent="0.3">
      <c r="A983" t="s">
        <v>416</v>
      </c>
      <c r="B983">
        <f t="shared" si="46"/>
        <v>300296</v>
      </c>
      <c r="C983">
        <v>296</v>
      </c>
      <c r="D983">
        <f>VLOOKUP($B983,TrialDesign!$E$2:$I$1147,5,FALSE)</f>
        <v>16</v>
      </c>
      <c r="E983" t="str">
        <f>VLOOKUP($B983,TrialDesign!$E$2:$I$1147,3,FALSE)</f>
        <v>Full</v>
      </c>
      <c r="F983" t="str">
        <f>VLOOKUP($B983,TrialDesign!$E$2:$I$1147,4,FALSE)</f>
        <v>Saracen</v>
      </c>
      <c r="G983" s="1">
        <v>41782</v>
      </c>
      <c r="H983" s="1" t="str">
        <f>VLOOKUP(B983,TrialDesign!$E$2:$J$1147,6,FALSE)</f>
        <v>Full_16h</v>
      </c>
      <c r="J983">
        <v>296</v>
      </c>
      <c r="K983">
        <v>1</v>
      </c>
      <c r="L983">
        <v>2</v>
      </c>
      <c r="M983">
        <v>4</v>
      </c>
      <c r="N983">
        <v>5</v>
      </c>
      <c r="O983">
        <v>55</v>
      </c>
      <c r="Q983">
        <v>220</v>
      </c>
      <c r="R983">
        <v>4</v>
      </c>
      <c r="S983">
        <v>6</v>
      </c>
      <c r="U983" t="s">
        <v>17</v>
      </c>
      <c r="W983">
        <f>VLOOKUP(H983&amp;"_"&amp;M983+1,'Leaf lengths'!$J$6:$Q$104,VLOOKUP(F983,'Leaf lengths'!$S$1:$T$6,2,FALSE),FALSE)</f>
        <v>214</v>
      </c>
      <c r="X983">
        <f t="shared" si="47"/>
        <v>1.02803738317757</v>
      </c>
      <c r="Y983">
        <f t="shared" si="48"/>
        <v>5.02803738317757</v>
      </c>
      <c r="Z983">
        <f t="shared" si="45"/>
        <v>14</v>
      </c>
      <c r="AD983" t="str">
        <f t="shared" si="49"/>
        <v/>
      </c>
      <c r="AE983">
        <v>4</v>
      </c>
    </row>
    <row r="984" spans="1:31" ht="15" customHeight="1" x14ac:dyDescent="0.3">
      <c r="A984" t="s">
        <v>416</v>
      </c>
      <c r="B984">
        <f t="shared" si="46"/>
        <v>300296</v>
      </c>
      <c r="C984">
        <v>296</v>
      </c>
      <c r="D984">
        <f>VLOOKUP($B984,TrialDesign!$E$2:$I$1147,5,FALSE)</f>
        <v>16</v>
      </c>
      <c r="E984" t="str">
        <f>VLOOKUP($B984,TrialDesign!$E$2:$I$1147,3,FALSE)</f>
        <v>Full</v>
      </c>
      <c r="F984" t="str">
        <f>VLOOKUP($B984,TrialDesign!$E$2:$I$1147,4,FALSE)</f>
        <v>Saracen</v>
      </c>
      <c r="G984" s="1">
        <v>41782</v>
      </c>
      <c r="H984" s="1" t="str">
        <f>VLOOKUP(B984,TrialDesign!$E$2:$J$1147,6,FALSE)</f>
        <v>Full_16h</v>
      </c>
      <c r="K984">
        <v>2</v>
      </c>
      <c r="L984">
        <v>1</v>
      </c>
      <c r="M984">
        <v>3</v>
      </c>
      <c r="N984">
        <v>4</v>
      </c>
      <c r="O984">
        <v>78</v>
      </c>
      <c r="P984">
        <v>220</v>
      </c>
      <c r="Q984">
        <v>236</v>
      </c>
      <c r="R984">
        <v>5</v>
      </c>
      <c r="S984">
        <v>9</v>
      </c>
      <c r="U984" t="s">
        <v>18</v>
      </c>
      <c r="W984">
        <f>VLOOKUP(H984&amp;"_"&amp;M984+1,'Leaf lengths'!$J$6:$Q$104,VLOOKUP(F984,'Leaf lengths'!$S$1:$T$6,2,FALSE),FALSE)</f>
        <v>212.4</v>
      </c>
      <c r="X984">
        <f t="shared" si="47"/>
        <v>1.1111111111111112</v>
      </c>
      <c r="Y984">
        <f t="shared" si="48"/>
        <v>4.1111111111111107</v>
      </c>
      <c r="Z984">
        <f t="shared" si="45"/>
        <v>17</v>
      </c>
      <c r="AD984" t="str">
        <f t="shared" si="49"/>
        <v/>
      </c>
      <c r="AE984">
        <v>3</v>
      </c>
    </row>
    <row r="985" spans="1:31" ht="15" customHeight="1" x14ac:dyDescent="0.3">
      <c r="A985" t="s">
        <v>416</v>
      </c>
      <c r="B985">
        <f t="shared" si="46"/>
        <v>300296</v>
      </c>
      <c r="C985">
        <v>296</v>
      </c>
      <c r="D985">
        <f>VLOOKUP($B985,TrialDesign!$E$2:$I$1147,5,FALSE)</f>
        <v>16</v>
      </c>
      <c r="E985" t="str">
        <f>VLOOKUP($B985,TrialDesign!$E$2:$I$1147,3,FALSE)</f>
        <v>Full</v>
      </c>
      <c r="F985" t="str">
        <f>VLOOKUP($B985,TrialDesign!$E$2:$I$1147,4,FALSE)</f>
        <v>Saracen</v>
      </c>
      <c r="G985" s="1">
        <v>41782</v>
      </c>
      <c r="H985" s="1" t="str">
        <f>VLOOKUP(B985,TrialDesign!$E$2:$J$1147,6,FALSE)</f>
        <v>Full_16h</v>
      </c>
      <c r="K985">
        <v>3</v>
      </c>
      <c r="L985">
        <v>2</v>
      </c>
      <c r="M985">
        <v>4</v>
      </c>
      <c r="N985">
        <v>5</v>
      </c>
      <c r="O985">
        <v>73</v>
      </c>
      <c r="P985">
        <v>235</v>
      </c>
      <c r="Q985">
        <v>133</v>
      </c>
      <c r="R985">
        <v>4</v>
      </c>
      <c r="S985">
        <v>8</v>
      </c>
      <c r="U985" t="s">
        <v>17</v>
      </c>
      <c r="W985">
        <f>VLOOKUP(H985&amp;"_"&amp;M985+1,'Leaf lengths'!$J$6:$Q$104,VLOOKUP(F985,'Leaf lengths'!$S$1:$T$6,2,FALSE),FALSE)</f>
        <v>214</v>
      </c>
      <c r="X985">
        <f t="shared" si="47"/>
        <v>0.62149532710280375</v>
      </c>
      <c r="Y985">
        <f t="shared" si="48"/>
        <v>4.6214953271028039</v>
      </c>
      <c r="Z985">
        <f t="shared" si="45"/>
        <v>16</v>
      </c>
      <c r="AD985" t="str">
        <f t="shared" si="49"/>
        <v/>
      </c>
      <c r="AE985">
        <v>4</v>
      </c>
    </row>
    <row r="986" spans="1:31" ht="15" customHeight="1" x14ac:dyDescent="0.3">
      <c r="A986" t="s">
        <v>416</v>
      </c>
      <c r="B986">
        <f t="shared" si="46"/>
        <v>300296</v>
      </c>
      <c r="C986">
        <v>296</v>
      </c>
      <c r="D986">
        <f>VLOOKUP($B986,TrialDesign!$E$2:$I$1147,5,FALSE)</f>
        <v>16</v>
      </c>
      <c r="E986" t="str">
        <f>VLOOKUP($B986,TrialDesign!$E$2:$I$1147,3,FALSE)</f>
        <v>Full</v>
      </c>
      <c r="F986" t="str">
        <f>VLOOKUP($B986,TrialDesign!$E$2:$I$1147,4,FALSE)</f>
        <v>Saracen</v>
      </c>
      <c r="G986" s="1">
        <v>41782</v>
      </c>
      <c r="H986" s="1" t="str">
        <f>VLOOKUP(B986,TrialDesign!$E$2:$J$1147,6,FALSE)</f>
        <v>Full_16h</v>
      </c>
      <c r="K986">
        <v>4</v>
      </c>
      <c r="L986">
        <v>0</v>
      </c>
      <c r="M986">
        <v>3</v>
      </c>
      <c r="N986">
        <v>4</v>
      </c>
      <c r="O986">
        <v>50</v>
      </c>
      <c r="P986">
        <v>164</v>
      </c>
      <c r="Q986">
        <v>165</v>
      </c>
      <c r="R986">
        <v>4</v>
      </c>
      <c r="S986">
        <v>6</v>
      </c>
      <c r="U986" t="s">
        <v>17</v>
      </c>
      <c r="W986">
        <f>VLOOKUP(H986&amp;"_"&amp;M986+1,'Leaf lengths'!$J$6:$Q$104,VLOOKUP(F986,'Leaf lengths'!$S$1:$T$6,2,FALSE),FALSE)</f>
        <v>212.4</v>
      </c>
      <c r="X986">
        <f t="shared" si="47"/>
        <v>0.7768361581920904</v>
      </c>
      <c r="Y986">
        <f t="shared" si="48"/>
        <v>3.7768361581920904</v>
      </c>
      <c r="Z986">
        <f t="shared" si="45"/>
        <v>13</v>
      </c>
      <c r="AD986" t="str">
        <f t="shared" si="49"/>
        <v/>
      </c>
      <c r="AE986">
        <v>3</v>
      </c>
    </row>
    <row r="987" spans="1:31" ht="15" customHeight="1" x14ac:dyDescent="0.3">
      <c r="A987" t="s">
        <v>416</v>
      </c>
      <c r="B987">
        <f t="shared" si="46"/>
        <v>300099</v>
      </c>
      <c r="C987">
        <v>99</v>
      </c>
      <c r="D987">
        <f>VLOOKUP($B987,TrialDesign!$E$2:$I$1147,5,FALSE)</f>
        <v>16</v>
      </c>
      <c r="E987" t="str">
        <f>VLOOKUP($B987,TrialDesign!$E$2:$I$1147,3,FALSE)</f>
        <v>Full</v>
      </c>
      <c r="F987" t="str">
        <f>VLOOKUP($B987,TrialDesign!$E$2:$I$1147,4,FALSE)</f>
        <v>Saracen</v>
      </c>
      <c r="G987" s="1">
        <v>41787</v>
      </c>
      <c r="H987" s="1" t="str">
        <f>VLOOKUP(B987,TrialDesign!$E$2:$J$1147,6,FALSE)</f>
        <v>Full_16h</v>
      </c>
      <c r="J987">
        <v>99</v>
      </c>
      <c r="K987">
        <v>1</v>
      </c>
      <c r="L987">
        <v>1</v>
      </c>
      <c r="M987">
        <v>4</v>
      </c>
      <c r="N987">
        <v>5</v>
      </c>
      <c r="O987">
        <v>66</v>
      </c>
      <c r="P987">
        <v>238</v>
      </c>
      <c r="Q987">
        <v>196</v>
      </c>
      <c r="R987">
        <v>4</v>
      </c>
      <c r="S987">
        <v>14</v>
      </c>
      <c r="U987" t="s">
        <v>18</v>
      </c>
      <c r="V987">
        <v>0</v>
      </c>
      <c r="W987">
        <f>VLOOKUP(H987&amp;"_"&amp;M987+1,'Leaf lengths'!$J$6:$Q$104,VLOOKUP(F987,'Leaf lengths'!$S$1:$T$6,2,FALSE),FALSE)</f>
        <v>214</v>
      </c>
      <c r="X987">
        <f t="shared" si="47"/>
        <v>0.91588785046728971</v>
      </c>
      <c r="Y987">
        <f t="shared" si="48"/>
        <v>4.91588785046729</v>
      </c>
      <c r="Z987">
        <f t="shared" si="45"/>
        <v>22</v>
      </c>
      <c r="AD987" t="str">
        <f t="shared" si="49"/>
        <v/>
      </c>
      <c r="AE987">
        <v>4</v>
      </c>
    </row>
    <row r="988" spans="1:31" ht="15" customHeight="1" x14ac:dyDescent="0.3">
      <c r="A988" t="s">
        <v>416</v>
      </c>
      <c r="B988">
        <f t="shared" si="46"/>
        <v>300099</v>
      </c>
      <c r="C988">
        <v>99</v>
      </c>
      <c r="D988">
        <f>VLOOKUP($B988,TrialDesign!$E$2:$I$1147,5,FALSE)</f>
        <v>16</v>
      </c>
      <c r="E988" t="str">
        <f>VLOOKUP($B988,TrialDesign!$E$2:$I$1147,3,FALSE)</f>
        <v>Full</v>
      </c>
      <c r="F988" t="str">
        <f>VLOOKUP($B988,TrialDesign!$E$2:$I$1147,4,FALSE)</f>
        <v>Saracen</v>
      </c>
      <c r="G988" s="1">
        <v>41787</v>
      </c>
      <c r="H988" s="1" t="str">
        <f>VLOOKUP(B988,TrialDesign!$E$2:$J$1147,6,FALSE)</f>
        <v>Full_16h</v>
      </c>
      <c r="K988">
        <v>2</v>
      </c>
      <c r="L988">
        <v>1</v>
      </c>
      <c r="M988">
        <v>4</v>
      </c>
      <c r="N988">
        <v>5</v>
      </c>
      <c r="O988">
        <v>74</v>
      </c>
      <c r="P988">
        <v>234</v>
      </c>
      <c r="Q988">
        <v>213</v>
      </c>
      <c r="R988">
        <v>4</v>
      </c>
      <c r="S988">
        <v>12</v>
      </c>
      <c r="U988" t="s">
        <v>18</v>
      </c>
      <c r="V988">
        <v>0</v>
      </c>
      <c r="W988">
        <f>VLOOKUP(H988&amp;"_"&amp;M988+1,'Leaf lengths'!$J$6:$Q$104,VLOOKUP(F988,'Leaf lengths'!$S$1:$T$6,2,FALSE),FALSE)</f>
        <v>214</v>
      </c>
      <c r="X988">
        <f t="shared" si="47"/>
        <v>0.99532710280373837</v>
      </c>
      <c r="Y988">
        <f t="shared" si="48"/>
        <v>4.9953271028037385</v>
      </c>
      <c r="Z988">
        <f t="shared" si="45"/>
        <v>20</v>
      </c>
      <c r="AD988" t="str">
        <f t="shared" si="49"/>
        <v/>
      </c>
      <c r="AE988">
        <v>4</v>
      </c>
    </row>
    <row r="989" spans="1:31" ht="15" customHeight="1" x14ac:dyDescent="0.3">
      <c r="A989" t="s">
        <v>416</v>
      </c>
      <c r="B989">
        <f t="shared" si="46"/>
        <v>300099</v>
      </c>
      <c r="C989">
        <v>99</v>
      </c>
      <c r="D989">
        <f>VLOOKUP($B989,TrialDesign!$E$2:$I$1147,5,FALSE)</f>
        <v>16</v>
      </c>
      <c r="E989" t="str">
        <f>VLOOKUP($B989,TrialDesign!$E$2:$I$1147,3,FALSE)</f>
        <v>Full</v>
      </c>
      <c r="F989" t="str">
        <f>VLOOKUP($B989,TrialDesign!$E$2:$I$1147,4,FALSE)</f>
        <v>Saracen</v>
      </c>
      <c r="G989" s="1">
        <v>41787</v>
      </c>
      <c r="H989" s="1" t="str">
        <f>VLOOKUP(B989,TrialDesign!$E$2:$J$1147,6,FALSE)</f>
        <v>Full_16h</v>
      </c>
      <c r="K989">
        <v>3</v>
      </c>
      <c r="L989">
        <v>2</v>
      </c>
      <c r="M989">
        <v>5</v>
      </c>
      <c r="N989">
        <v>6</v>
      </c>
      <c r="O989">
        <v>70</v>
      </c>
      <c r="P989">
        <v>225</v>
      </c>
      <c r="Q989">
        <v>52</v>
      </c>
      <c r="R989">
        <v>3</v>
      </c>
      <c r="S989">
        <v>15</v>
      </c>
      <c r="U989" t="s">
        <v>72</v>
      </c>
      <c r="V989">
        <v>1</v>
      </c>
      <c r="W989">
        <f>VLOOKUP(H989&amp;"_"&amp;M989+1,'Leaf lengths'!$J$6:$Q$104,VLOOKUP(F989,'Leaf lengths'!$S$1:$T$6,2,FALSE),FALSE)</f>
        <v>196.375</v>
      </c>
      <c r="X989">
        <f t="shared" si="47"/>
        <v>0.26479949077021003</v>
      </c>
      <c r="Y989">
        <f t="shared" si="48"/>
        <v>5.2647994907702103</v>
      </c>
      <c r="Z989">
        <f t="shared" si="45"/>
        <v>23</v>
      </c>
      <c r="AD989" t="str">
        <f t="shared" si="49"/>
        <v/>
      </c>
      <c r="AE989">
        <v>5</v>
      </c>
    </row>
    <row r="990" spans="1:31" ht="15" customHeight="1" x14ac:dyDescent="0.3">
      <c r="A990" t="s">
        <v>416</v>
      </c>
      <c r="B990">
        <f t="shared" si="46"/>
        <v>300099</v>
      </c>
      <c r="C990">
        <v>99</v>
      </c>
      <c r="D990">
        <f>VLOOKUP($B990,TrialDesign!$E$2:$I$1147,5,FALSE)</f>
        <v>16</v>
      </c>
      <c r="E990" t="str">
        <f>VLOOKUP($B990,TrialDesign!$E$2:$I$1147,3,FALSE)</f>
        <v>Full</v>
      </c>
      <c r="F990" t="str">
        <f>VLOOKUP($B990,TrialDesign!$E$2:$I$1147,4,FALSE)</f>
        <v>Saracen</v>
      </c>
      <c r="G990" s="1">
        <v>41787</v>
      </c>
      <c r="H990" s="1" t="str">
        <f>VLOOKUP(B990,TrialDesign!$E$2:$J$1147,6,FALSE)</f>
        <v>Full_16h</v>
      </c>
      <c r="K990">
        <v>4</v>
      </c>
      <c r="L990">
        <v>1</v>
      </c>
      <c r="M990">
        <v>4</v>
      </c>
      <c r="N990">
        <v>6</v>
      </c>
      <c r="O990">
        <v>80</v>
      </c>
      <c r="P990">
        <v>207</v>
      </c>
      <c r="Q990">
        <v>20</v>
      </c>
      <c r="R990">
        <v>3</v>
      </c>
      <c r="S990">
        <v>14</v>
      </c>
      <c r="T990">
        <v>11</v>
      </c>
      <c r="U990" t="s">
        <v>72</v>
      </c>
      <c r="V990">
        <v>2</v>
      </c>
      <c r="W990">
        <f>VLOOKUP(H990&amp;"_"&amp;M990+1,'Leaf lengths'!$J$6:$Q$104,VLOOKUP(F990,'Leaf lengths'!$S$1:$T$6,2,FALSE),FALSE)</f>
        <v>214</v>
      </c>
      <c r="X990">
        <f t="shared" si="47"/>
        <v>9.3457943925233641E-2</v>
      </c>
      <c r="Y990">
        <f t="shared" si="48"/>
        <v>4.0934579439252339</v>
      </c>
      <c r="Z990">
        <f t="shared" si="45"/>
        <v>21</v>
      </c>
      <c r="AD990" t="str">
        <f t="shared" si="49"/>
        <v/>
      </c>
      <c r="AE990">
        <v>4</v>
      </c>
    </row>
    <row r="991" spans="1:31" ht="15" customHeight="1" x14ac:dyDescent="0.3">
      <c r="A991" t="s">
        <v>416</v>
      </c>
      <c r="B991">
        <f t="shared" si="46"/>
        <v>300247</v>
      </c>
      <c r="C991">
        <v>247</v>
      </c>
      <c r="D991">
        <f>VLOOKUP($B991,TrialDesign!$E$2:$I$1147,5,FALSE)</f>
        <v>16</v>
      </c>
      <c r="E991" t="str">
        <f>VLOOKUP($B991,TrialDesign!$E$2:$I$1147,3,FALSE)</f>
        <v>Full</v>
      </c>
      <c r="F991" t="str">
        <f>VLOOKUP($B991,TrialDesign!$E$2:$I$1147,4,FALSE)</f>
        <v>Saracen</v>
      </c>
      <c r="G991" s="1">
        <v>41787</v>
      </c>
      <c r="H991" s="1" t="str">
        <f>VLOOKUP(B991,TrialDesign!$E$2:$J$1147,6,FALSE)</f>
        <v>Full_16h</v>
      </c>
      <c r="I991" s="10">
        <v>41787</v>
      </c>
      <c r="J991">
        <v>247</v>
      </c>
      <c r="K991">
        <v>1</v>
      </c>
      <c r="L991">
        <v>1</v>
      </c>
      <c r="M991">
        <v>5</v>
      </c>
      <c r="N991">
        <v>6</v>
      </c>
      <c r="O991">
        <v>73</v>
      </c>
      <c r="Q991">
        <v>47</v>
      </c>
      <c r="R991">
        <v>4</v>
      </c>
      <c r="S991">
        <v>11</v>
      </c>
      <c r="U991" t="s">
        <v>18</v>
      </c>
      <c r="W991">
        <f>VLOOKUP(H991&amp;"_"&amp;M991+1,'Leaf lengths'!$J$6:$Q$104,VLOOKUP(F991,'Leaf lengths'!$S$1:$T$6,2,FALSE),FALSE)</f>
        <v>196.375</v>
      </c>
      <c r="X991">
        <f t="shared" si="47"/>
        <v>0.23933800127307447</v>
      </c>
      <c r="Y991">
        <f t="shared" si="48"/>
        <v>5.2393380012730741</v>
      </c>
      <c r="Z991">
        <f t="shared" si="45"/>
        <v>20</v>
      </c>
      <c r="AD991" t="str">
        <f t="shared" si="49"/>
        <v/>
      </c>
      <c r="AE991">
        <v>5</v>
      </c>
    </row>
    <row r="992" spans="1:31" ht="15" customHeight="1" x14ac:dyDescent="0.3">
      <c r="A992" t="s">
        <v>416</v>
      </c>
      <c r="B992">
        <f t="shared" si="46"/>
        <v>300247</v>
      </c>
      <c r="C992">
        <v>247</v>
      </c>
      <c r="D992">
        <f>VLOOKUP($B992,TrialDesign!$E$2:$I$1147,5,FALSE)</f>
        <v>16</v>
      </c>
      <c r="E992" t="str">
        <f>VLOOKUP($B992,TrialDesign!$E$2:$I$1147,3,FALSE)</f>
        <v>Full</v>
      </c>
      <c r="F992" t="str">
        <f>VLOOKUP($B992,TrialDesign!$E$2:$I$1147,4,FALSE)</f>
        <v>Saracen</v>
      </c>
      <c r="G992" s="1">
        <v>41787</v>
      </c>
      <c r="H992" s="1" t="str">
        <f>VLOOKUP(B992,TrialDesign!$E$2:$J$1147,6,FALSE)</f>
        <v>Full_16h</v>
      </c>
      <c r="K992">
        <v>2</v>
      </c>
      <c r="L992">
        <v>2</v>
      </c>
      <c r="M992">
        <v>4</v>
      </c>
      <c r="N992">
        <v>5</v>
      </c>
      <c r="O992">
        <v>65</v>
      </c>
      <c r="P992">
        <v>220</v>
      </c>
      <c r="Q992">
        <v>225</v>
      </c>
      <c r="R992">
        <v>4</v>
      </c>
      <c r="S992">
        <v>14</v>
      </c>
      <c r="U992" t="s">
        <v>72</v>
      </c>
      <c r="W992">
        <f>VLOOKUP(H992&amp;"_"&amp;M992+1,'Leaf lengths'!$J$6:$Q$104,VLOOKUP(F992,'Leaf lengths'!$S$1:$T$6,2,FALSE),FALSE)</f>
        <v>214</v>
      </c>
      <c r="X992">
        <f t="shared" si="47"/>
        <v>1.0514018691588785</v>
      </c>
      <c r="Y992">
        <f t="shared" si="48"/>
        <v>5.0514018691588785</v>
      </c>
      <c r="Z992">
        <f t="shared" si="45"/>
        <v>22</v>
      </c>
      <c r="AD992" t="str">
        <f t="shared" si="49"/>
        <v/>
      </c>
      <c r="AE992">
        <v>4</v>
      </c>
    </row>
    <row r="993" spans="1:31" ht="15" customHeight="1" x14ac:dyDescent="0.3">
      <c r="A993" t="s">
        <v>416</v>
      </c>
      <c r="B993">
        <f t="shared" si="46"/>
        <v>300247</v>
      </c>
      <c r="C993">
        <v>247</v>
      </c>
      <c r="D993">
        <f>VLOOKUP($B993,TrialDesign!$E$2:$I$1147,5,FALSE)</f>
        <v>16</v>
      </c>
      <c r="E993" t="str">
        <f>VLOOKUP($B993,TrialDesign!$E$2:$I$1147,3,FALSE)</f>
        <v>Full</v>
      </c>
      <c r="F993" t="str">
        <f>VLOOKUP($B993,TrialDesign!$E$2:$I$1147,4,FALSE)</f>
        <v>Saracen</v>
      </c>
      <c r="G993" s="1">
        <v>41787</v>
      </c>
      <c r="H993" s="1" t="str">
        <f>VLOOKUP(B993,TrialDesign!$E$2:$J$1147,6,FALSE)</f>
        <v>Full_16h</v>
      </c>
      <c r="K993">
        <v>3</v>
      </c>
      <c r="L993">
        <v>0</v>
      </c>
      <c r="M993">
        <v>5</v>
      </c>
      <c r="N993">
        <v>6</v>
      </c>
      <c r="O993">
        <v>85</v>
      </c>
      <c r="P993">
        <v>240</v>
      </c>
      <c r="Q993">
        <v>66</v>
      </c>
      <c r="R993">
        <v>4</v>
      </c>
      <c r="S993">
        <v>9</v>
      </c>
      <c r="U993" t="s">
        <v>18</v>
      </c>
      <c r="W993">
        <f>VLOOKUP(H993&amp;"_"&amp;M993+1,'Leaf lengths'!$J$6:$Q$104,VLOOKUP(F993,'Leaf lengths'!$S$1:$T$6,2,FALSE),FALSE)</f>
        <v>196.375</v>
      </c>
      <c r="X993">
        <f t="shared" si="47"/>
        <v>0.33609166136218971</v>
      </c>
      <c r="Y993">
        <f t="shared" si="48"/>
        <v>5.3360916613621896</v>
      </c>
      <c r="Z993">
        <f t="shared" si="45"/>
        <v>18</v>
      </c>
      <c r="AD993" t="str">
        <f t="shared" si="49"/>
        <v/>
      </c>
      <c r="AE993">
        <v>5</v>
      </c>
    </row>
    <row r="994" spans="1:31" ht="15" customHeight="1" x14ac:dyDescent="0.3">
      <c r="A994" t="s">
        <v>416</v>
      </c>
      <c r="B994">
        <f t="shared" si="46"/>
        <v>300247</v>
      </c>
      <c r="C994">
        <v>247</v>
      </c>
      <c r="D994">
        <f>VLOOKUP($B994,TrialDesign!$E$2:$I$1147,5,FALSE)</f>
        <v>16</v>
      </c>
      <c r="E994" t="str">
        <f>VLOOKUP($B994,TrialDesign!$E$2:$I$1147,3,FALSE)</f>
        <v>Full</v>
      </c>
      <c r="F994" t="str">
        <f>VLOOKUP($B994,TrialDesign!$E$2:$I$1147,4,FALSE)</f>
        <v>Saracen</v>
      </c>
      <c r="G994" s="1">
        <v>41787</v>
      </c>
      <c r="H994" s="1" t="str">
        <f>VLOOKUP(B994,TrialDesign!$E$2:$J$1147,6,FALSE)</f>
        <v>Full_16h</v>
      </c>
      <c r="K994">
        <v>4</v>
      </c>
      <c r="L994">
        <v>0</v>
      </c>
      <c r="M994">
        <v>4</v>
      </c>
      <c r="N994">
        <v>5</v>
      </c>
      <c r="O994">
        <v>72</v>
      </c>
      <c r="P994">
        <v>150</v>
      </c>
      <c r="Q994">
        <v>202</v>
      </c>
      <c r="R994">
        <v>4</v>
      </c>
      <c r="S994">
        <v>8</v>
      </c>
      <c r="U994" t="s">
        <v>18</v>
      </c>
      <c r="W994">
        <f>VLOOKUP(H994&amp;"_"&amp;M994+1,'Leaf lengths'!$J$6:$Q$104,VLOOKUP(F994,'Leaf lengths'!$S$1:$T$6,2,FALSE),FALSE)</f>
        <v>214</v>
      </c>
      <c r="X994">
        <f t="shared" si="47"/>
        <v>0.94392523364485981</v>
      </c>
      <c r="Y994">
        <f t="shared" si="48"/>
        <v>4.94392523364486</v>
      </c>
      <c r="Z994">
        <f t="shared" si="45"/>
        <v>16</v>
      </c>
      <c r="AD994" t="str">
        <f t="shared" si="49"/>
        <v/>
      </c>
      <c r="AE994">
        <v>4</v>
      </c>
    </row>
    <row r="995" spans="1:31" ht="15" customHeight="1" x14ac:dyDescent="0.3">
      <c r="A995" t="s">
        <v>416</v>
      </c>
      <c r="B995">
        <f t="shared" si="46"/>
        <v>300290</v>
      </c>
      <c r="C995">
        <v>290</v>
      </c>
      <c r="D995">
        <f>VLOOKUP($B995,TrialDesign!$E$2:$I$1147,5,FALSE)</f>
        <v>16</v>
      </c>
      <c r="E995" t="str">
        <f>VLOOKUP($B995,TrialDesign!$E$2:$I$1147,3,FALSE)</f>
        <v>Full</v>
      </c>
      <c r="F995" t="str">
        <f>VLOOKUP($B995,TrialDesign!$E$2:$I$1147,4,FALSE)</f>
        <v>Saracen</v>
      </c>
      <c r="G995" s="1">
        <v>41787</v>
      </c>
      <c r="H995" s="1" t="str">
        <f>VLOOKUP(B995,TrialDesign!$E$2:$J$1147,6,FALSE)</f>
        <v>Full_16h</v>
      </c>
      <c r="J995">
        <v>290</v>
      </c>
      <c r="K995">
        <v>1</v>
      </c>
      <c r="L995">
        <v>2</v>
      </c>
      <c r="M995">
        <v>4</v>
      </c>
      <c r="N995">
        <v>5</v>
      </c>
      <c r="O995">
        <v>70</v>
      </c>
      <c r="Q995">
        <v>227</v>
      </c>
      <c r="R995">
        <v>4</v>
      </c>
      <c r="S995">
        <v>13</v>
      </c>
      <c r="U995" t="s">
        <v>72</v>
      </c>
      <c r="V995">
        <v>0</v>
      </c>
      <c r="W995">
        <f>VLOOKUP(H995&amp;"_"&amp;M995+1,'Leaf lengths'!$J$6:$Q$104,VLOOKUP(F995,'Leaf lengths'!$S$1:$T$6,2,FALSE),FALSE)</f>
        <v>214</v>
      </c>
      <c r="X995">
        <f t="shared" si="47"/>
        <v>1.0607476635514019</v>
      </c>
      <c r="Y995">
        <f t="shared" si="48"/>
        <v>5.0607476635514015</v>
      </c>
      <c r="Z995">
        <f t="shared" si="45"/>
        <v>21</v>
      </c>
      <c r="AD995" t="str">
        <f t="shared" si="49"/>
        <v/>
      </c>
      <c r="AE995">
        <v>4</v>
      </c>
    </row>
    <row r="996" spans="1:31" ht="15" customHeight="1" x14ac:dyDescent="0.3">
      <c r="A996" t="s">
        <v>416</v>
      </c>
      <c r="B996">
        <f t="shared" si="46"/>
        <v>300290</v>
      </c>
      <c r="C996">
        <v>290</v>
      </c>
      <c r="D996">
        <f>VLOOKUP($B996,TrialDesign!$E$2:$I$1147,5,FALSE)</f>
        <v>16</v>
      </c>
      <c r="E996" t="str">
        <f>VLOOKUP($B996,TrialDesign!$E$2:$I$1147,3,FALSE)</f>
        <v>Full</v>
      </c>
      <c r="F996" t="str">
        <f>VLOOKUP($B996,TrialDesign!$E$2:$I$1147,4,FALSE)</f>
        <v>Saracen</v>
      </c>
      <c r="G996" s="1">
        <v>41787</v>
      </c>
      <c r="H996" s="1" t="str">
        <f>VLOOKUP(B996,TrialDesign!$E$2:$J$1147,6,FALSE)</f>
        <v>Full_16h</v>
      </c>
      <c r="K996">
        <v>2</v>
      </c>
      <c r="L996">
        <v>2</v>
      </c>
      <c r="M996">
        <v>5</v>
      </c>
      <c r="N996">
        <v>6</v>
      </c>
      <c r="O996">
        <v>84</v>
      </c>
      <c r="P996">
        <v>250</v>
      </c>
      <c r="Q996">
        <v>111</v>
      </c>
      <c r="R996">
        <v>3</v>
      </c>
      <c r="S996">
        <v>16</v>
      </c>
      <c r="T996">
        <v>8</v>
      </c>
      <c r="U996" t="s">
        <v>21</v>
      </c>
      <c r="V996">
        <v>1</v>
      </c>
      <c r="W996">
        <f>VLOOKUP(H996&amp;"_"&amp;M996+1,'Leaf lengths'!$J$6:$Q$104,VLOOKUP(F996,'Leaf lengths'!$S$1:$T$6,2,FALSE),FALSE)</f>
        <v>196.375</v>
      </c>
      <c r="X996">
        <f t="shared" si="47"/>
        <v>0.56524506683640996</v>
      </c>
      <c r="Y996">
        <f t="shared" si="48"/>
        <v>5.5652450668364102</v>
      </c>
      <c r="Z996">
        <f t="shared" si="45"/>
        <v>24</v>
      </c>
      <c r="AD996" t="str">
        <f t="shared" si="49"/>
        <v/>
      </c>
      <c r="AE996">
        <v>5</v>
      </c>
    </row>
    <row r="997" spans="1:31" ht="15" customHeight="1" x14ac:dyDescent="0.3">
      <c r="A997" t="s">
        <v>416</v>
      </c>
      <c r="B997">
        <f t="shared" si="46"/>
        <v>300290</v>
      </c>
      <c r="C997">
        <v>290</v>
      </c>
      <c r="D997">
        <f>VLOOKUP($B997,TrialDesign!$E$2:$I$1147,5,FALSE)</f>
        <v>16</v>
      </c>
      <c r="E997" t="str">
        <f>VLOOKUP($B997,TrialDesign!$E$2:$I$1147,3,FALSE)</f>
        <v>Full</v>
      </c>
      <c r="F997" t="str">
        <f>VLOOKUP($B997,TrialDesign!$E$2:$I$1147,4,FALSE)</f>
        <v>Saracen</v>
      </c>
      <c r="G997" s="1">
        <v>41787</v>
      </c>
      <c r="H997" s="1" t="str">
        <f>VLOOKUP(B997,TrialDesign!$E$2:$J$1147,6,FALSE)</f>
        <v>Full_16h</v>
      </c>
      <c r="K997">
        <v>3</v>
      </c>
      <c r="L997">
        <v>1</v>
      </c>
      <c r="M997">
        <v>5</v>
      </c>
      <c r="N997">
        <v>6</v>
      </c>
      <c r="O997">
        <v>70</v>
      </c>
      <c r="P997">
        <v>225</v>
      </c>
      <c r="Q997">
        <v>80</v>
      </c>
      <c r="R997">
        <v>4</v>
      </c>
      <c r="S997">
        <v>12</v>
      </c>
      <c r="U997" t="s">
        <v>18</v>
      </c>
      <c r="V997">
        <v>0</v>
      </c>
      <c r="W997">
        <f>VLOOKUP(H997&amp;"_"&amp;M997+1,'Leaf lengths'!$J$6:$Q$104,VLOOKUP(F997,'Leaf lengths'!$S$1:$T$6,2,FALSE),FALSE)</f>
        <v>196.375</v>
      </c>
      <c r="X997">
        <f t="shared" si="47"/>
        <v>0.40738383195416933</v>
      </c>
      <c r="Y997">
        <f t="shared" si="48"/>
        <v>5.4073838319541689</v>
      </c>
      <c r="Z997">
        <f t="shared" si="45"/>
        <v>21</v>
      </c>
      <c r="AD997" t="str">
        <f t="shared" si="49"/>
        <v/>
      </c>
      <c r="AE997">
        <v>5</v>
      </c>
    </row>
    <row r="998" spans="1:31" ht="15" customHeight="1" x14ac:dyDescent="0.3">
      <c r="A998" t="s">
        <v>416</v>
      </c>
      <c r="B998">
        <f t="shared" si="46"/>
        <v>300290</v>
      </c>
      <c r="C998">
        <v>290</v>
      </c>
      <c r="D998">
        <f>VLOOKUP($B998,TrialDesign!$E$2:$I$1147,5,FALSE)</f>
        <v>16</v>
      </c>
      <c r="E998" t="str">
        <f>VLOOKUP($B998,TrialDesign!$E$2:$I$1147,3,FALSE)</f>
        <v>Full</v>
      </c>
      <c r="F998" t="str">
        <f>VLOOKUP($B998,TrialDesign!$E$2:$I$1147,4,FALSE)</f>
        <v>Saracen</v>
      </c>
      <c r="G998" s="1">
        <v>41787</v>
      </c>
      <c r="H998" s="1" t="str">
        <f>VLOOKUP(B998,TrialDesign!$E$2:$J$1147,6,FALSE)</f>
        <v>Full_16h</v>
      </c>
      <c r="K998">
        <v>4</v>
      </c>
      <c r="L998">
        <v>0</v>
      </c>
      <c r="M998">
        <v>4</v>
      </c>
      <c r="N998">
        <v>5</v>
      </c>
      <c r="O998">
        <v>73</v>
      </c>
      <c r="P998">
        <v>190</v>
      </c>
      <c r="Q998">
        <v>173</v>
      </c>
      <c r="R998">
        <v>4</v>
      </c>
      <c r="S998">
        <v>11</v>
      </c>
      <c r="U998" t="s">
        <v>18</v>
      </c>
      <c r="V998">
        <v>0</v>
      </c>
      <c r="W998">
        <f>VLOOKUP(H998&amp;"_"&amp;M998+1,'Leaf lengths'!$J$6:$Q$104,VLOOKUP(F998,'Leaf lengths'!$S$1:$T$6,2,FALSE),FALSE)</f>
        <v>214</v>
      </c>
      <c r="X998">
        <f t="shared" si="47"/>
        <v>0.80841121495327106</v>
      </c>
      <c r="Y998">
        <f t="shared" si="48"/>
        <v>4.8084112149532707</v>
      </c>
      <c r="Z998">
        <f t="shared" si="45"/>
        <v>19</v>
      </c>
      <c r="AD998" t="str">
        <f t="shared" si="49"/>
        <v/>
      </c>
      <c r="AE998">
        <v>4</v>
      </c>
    </row>
    <row r="999" spans="1:31" ht="15" customHeight="1" x14ac:dyDescent="0.3">
      <c r="A999" t="s">
        <v>416</v>
      </c>
      <c r="B999">
        <f t="shared" si="46"/>
        <v>300171</v>
      </c>
      <c r="C999">
        <v>171</v>
      </c>
      <c r="D999">
        <f>VLOOKUP($B999,TrialDesign!$E$2:$I$1147,5,FALSE)</f>
        <v>16</v>
      </c>
      <c r="E999" t="str">
        <f>VLOOKUP($B999,TrialDesign!$E$2:$I$1147,3,FALSE)</f>
        <v>Full</v>
      </c>
      <c r="F999" t="str">
        <f>VLOOKUP($B999,TrialDesign!$E$2:$I$1147,4,FALSE)</f>
        <v>Saracen</v>
      </c>
      <c r="G999" s="1">
        <v>41793</v>
      </c>
      <c r="H999" s="1" t="str">
        <f>VLOOKUP(B999,TrialDesign!$E$2:$J$1147,6,FALSE)</f>
        <v>Full_16h</v>
      </c>
      <c r="J999">
        <v>171</v>
      </c>
      <c r="K999">
        <v>1</v>
      </c>
      <c r="L999">
        <v>1</v>
      </c>
      <c r="M999">
        <v>6</v>
      </c>
      <c r="N999">
        <v>7</v>
      </c>
      <c r="O999">
        <v>105</v>
      </c>
      <c r="Q999">
        <v>62</v>
      </c>
      <c r="R999">
        <v>2</v>
      </c>
      <c r="S999">
        <v>15</v>
      </c>
      <c r="T999">
        <v>25</v>
      </c>
      <c r="U999" t="s">
        <v>21</v>
      </c>
      <c r="V999">
        <v>2</v>
      </c>
      <c r="W999">
        <f>VLOOKUP(H999&amp;"_"&amp;M999+1,'Leaf lengths'!$J$6:$Q$104,VLOOKUP(F999,'Leaf lengths'!$S$1:$T$6,2,FALSE),FALSE)</f>
        <v>196</v>
      </c>
      <c r="X999">
        <f t="shared" si="47"/>
        <v>0.31632653061224492</v>
      </c>
      <c r="Y999">
        <f t="shared" si="48"/>
        <v>6.3163265306122449</v>
      </c>
      <c r="Z999">
        <f t="shared" si="45"/>
        <v>23</v>
      </c>
      <c r="AD999" t="str">
        <f t="shared" si="49"/>
        <v/>
      </c>
      <c r="AE999">
        <v>6</v>
      </c>
    </row>
    <row r="1000" spans="1:31" ht="15" customHeight="1" x14ac:dyDescent="0.3">
      <c r="A1000" t="s">
        <v>416</v>
      </c>
      <c r="B1000">
        <f t="shared" si="46"/>
        <v>300171</v>
      </c>
      <c r="C1000">
        <v>171</v>
      </c>
      <c r="D1000">
        <f>VLOOKUP($B1000,TrialDesign!$E$2:$I$1147,5,FALSE)</f>
        <v>16</v>
      </c>
      <c r="E1000" t="str">
        <f>VLOOKUP($B1000,TrialDesign!$E$2:$I$1147,3,FALSE)</f>
        <v>Full</v>
      </c>
      <c r="F1000" t="str">
        <f>VLOOKUP($B1000,TrialDesign!$E$2:$I$1147,4,FALSE)</f>
        <v>Saracen</v>
      </c>
      <c r="G1000" s="1">
        <v>41793</v>
      </c>
      <c r="H1000" s="1" t="str">
        <f>VLOOKUP(B1000,TrialDesign!$E$2:$J$1147,6,FALSE)</f>
        <v>Full_16h</v>
      </c>
      <c r="K1000">
        <v>2</v>
      </c>
      <c r="L1000">
        <v>2</v>
      </c>
      <c r="M1000">
        <v>6</v>
      </c>
      <c r="N1000">
        <v>7</v>
      </c>
      <c r="O1000">
        <v>101</v>
      </c>
      <c r="P1000">
        <v>220</v>
      </c>
      <c r="Q1000">
        <v>166</v>
      </c>
      <c r="R1000">
        <v>3</v>
      </c>
      <c r="S1000">
        <v>15</v>
      </c>
      <c r="T1000">
        <v>20</v>
      </c>
      <c r="U1000" t="s">
        <v>21</v>
      </c>
      <c r="V1000">
        <v>2</v>
      </c>
      <c r="W1000">
        <f>VLOOKUP(H1000&amp;"_"&amp;M1000+1,'Leaf lengths'!$J$6:$Q$104,VLOOKUP(F1000,'Leaf lengths'!$S$1:$T$6,2,FALSE),FALSE)</f>
        <v>196</v>
      </c>
      <c r="X1000">
        <f t="shared" si="47"/>
        <v>0.84693877551020413</v>
      </c>
      <c r="Y1000">
        <f t="shared" si="48"/>
        <v>6.8469387755102042</v>
      </c>
      <c r="Z1000">
        <f t="shared" si="45"/>
        <v>24</v>
      </c>
      <c r="AD1000" t="str">
        <f t="shared" si="49"/>
        <v/>
      </c>
      <c r="AE1000">
        <v>6</v>
      </c>
    </row>
    <row r="1001" spans="1:31" ht="15" customHeight="1" x14ac:dyDescent="0.3">
      <c r="A1001" t="s">
        <v>416</v>
      </c>
      <c r="B1001">
        <f t="shared" si="46"/>
        <v>300171</v>
      </c>
      <c r="C1001">
        <v>171</v>
      </c>
      <c r="D1001">
        <f>VLOOKUP($B1001,TrialDesign!$E$2:$I$1147,5,FALSE)</f>
        <v>16</v>
      </c>
      <c r="E1001" t="str">
        <f>VLOOKUP($B1001,TrialDesign!$E$2:$I$1147,3,FALSE)</f>
        <v>Full</v>
      </c>
      <c r="F1001" t="str">
        <f>VLOOKUP($B1001,TrialDesign!$E$2:$I$1147,4,FALSE)</f>
        <v>Saracen</v>
      </c>
      <c r="G1001" s="1">
        <v>41793</v>
      </c>
      <c r="H1001" s="1" t="str">
        <f>VLOOKUP(B1001,TrialDesign!$E$2:$J$1147,6,FALSE)</f>
        <v>Full_16h</v>
      </c>
      <c r="K1001">
        <v>3</v>
      </c>
      <c r="L1001">
        <v>1</v>
      </c>
      <c r="M1001">
        <v>6</v>
      </c>
      <c r="N1001">
        <v>7</v>
      </c>
      <c r="O1001">
        <v>100</v>
      </c>
      <c r="P1001">
        <v>164</v>
      </c>
      <c r="Q1001">
        <v>13</v>
      </c>
      <c r="R1001">
        <v>2</v>
      </c>
      <c r="S1001">
        <v>16</v>
      </c>
      <c r="T1001">
        <v>25</v>
      </c>
      <c r="U1001" t="s">
        <v>21</v>
      </c>
      <c r="V1001">
        <v>2</v>
      </c>
      <c r="W1001">
        <f>VLOOKUP(H1001&amp;"_"&amp;M1001+1,'Leaf lengths'!$J$6:$Q$104,VLOOKUP(F1001,'Leaf lengths'!$S$1:$T$6,2,FALSE),FALSE)</f>
        <v>196</v>
      </c>
      <c r="X1001">
        <f t="shared" si="47"/>
        <v>6.6326530612244902E-2</v>
      </c>
      <c r="Y1001">
        <f t="shared" si="48"/>
        <v>6.0663265306122449</v>
      </c>
      <c r="Z1001">
        <f t="shared" si="45"/>
        <v>24</v>
      </c>
      <c r="AD1001" t="str">
        <f t="shared" si="49"/>
        <v/>
      </c>
      <c r="AE1001">
        <v>6</v>
      </c>
    </row>
    <row r="1002" spans="1:31" ht="15" customHeight="1" x14ac:dyDescent="0.3">
      <c r="A1002" t="s">
        <v>416</v>
      </c>
      <c r="B1002">
        <f t="shared" si="46"/>
        <v>300171</v>
      </c>
      <c r="C1002">
        <v>171</v>
      </c>
      <c r="D1002">
        <f>VLOOKUP($B1002,TrialDesign!$E$2:$I$1147,5,FALSE)</f>
        <v>16</v>
      </c>
      <c r="E1002" t="str">
        <f>VLOOKUP($B1002,TrialDesign!$E$2:$I$1147,3,FALSE)</f>
        <v>Full</v>
      </c>
      <c r="F1002" t="str">
        <f>VLOOKUP($B1002,TrialDesign!$E$2:$I$1147,4,FALSE)</f>
        <v>Saracen</v>
      </c>
      <c r="G1002" s="1">
        <v>41793</v>
      </c>
      <c r="H1002" s="1" t="str">
        <f>VLOOKUP(B1002,TrialDesign!$E$2:$J$1147,6,FALSE)</f>
        <v>Full_16h</v>
      </c>
      <c r="K1002">
        <v>4</v>
      </c>
      <c r="L1002">
        <v>1</v>
      </c>
      <c r="M1002">
        <v>5</v>
      </c>
      <c r="N1002">
        <v>6</v>
      </c>
      <c r="O1002">
        <v>83</v>
      </c>
      <c r="P1002">
        <v>219</v>
      </c>
      <c r="Q1002">
        <v>166</v>
      </c>
      <c r="R1002">
        <v>2</v>
      </c>
      <c r="S1002">
        <v>16</v>
      </c>
      <c r="T1002">
        <v>22</v>
      </c>
      <c r="U1002" t="s">
        <v>21</v>
      </c>
      <c r="V1002">
        <v>2</v>
      </c>
      <c r="W1002">
        <f>VLOOKUP(H1002&amp;"_"&amp;M1002+1,'Leaf lengths'!$J$6:$Q$104,VLOOKUP(F1002,'Leaf lengths'!$S$1:$T$6,2,FALSE),FALSE)</f>
        <v>196.375</v>
      </c>
      <c r="X1002">
        <f t="shared" si="47"/>
        <v>0.84532145130490133</v>
      </c>
      <c r="Y1002">
        <f t="shared" si="48"/>
        <v>5.8453214513049012</v>
      </c>
      <c r="Z1002">
        <f t="shared" si="45"/>
        <v>23</v>
      </c>
      <c r="AD1002" t="str">
        <f t="shared" si="49"/>
        <v/>
      </c>
      <c r="AE1002">
        <v>5</v>
      </c>
    </row>
    <row r="1003" spans="1:31" ht="15" customHeight="1" x14ac:dyDescent="0.3">
      <c r="A1003" t="s">
        <v>416</v>
      </c>
      <c r="B1003">
        <f t="shared" si="46"/>
        <v>300229</v>
      </c>
      <c r="C1003">
        <v>229</v>
      </c>
      <c r="D1003">
        <f>VLOOKUP($B1003,TrialDesign!$E$2:$I$1147,5,FALSE)</f>
        <v>16</v>
      </c>
      <c r="E1003" t="str">
        <f>VLOOKUP($B1003,TrialDesign!$E$2:$I$1147,3,FALSE)</f>
        <v>Full</v>
      </c>
      <c r="F1003" t="str">
        <f>VLOOKUP($B1003,TrialDesign!$E$2:$I$1147,4,FALSE)</f>
        <v>Saracen</v>
      </c>
      <c r="G1003" s="1">
        <v>41793</v>
      </c>
      <c r="H1003" s="1" t="str">
        <f>VLOOKUP(B1003,TrialDesign!$E$2:$J$1147,6,FALSE)</f>
        <v>Full_16h</v>
      </c>
      <c r="J1003">
        <v>229</v>
      </c>
      <c r="K1003">
        <v>1</v>
      </c>
      <c r="L1003">
        <v>2</v>
      </c>
      <c r="M1003">
        <v>6</v>
      </c>
      <c r="N1003">
        <v>7</v>
      </c>
      <c r="O1003">
        <v>105</v>
      </c>
      <c r="Q1003">
        <v>75</v>
      </c>
      <c r="R1003">
        <v>2</v>
      </c>
      <c r="S1003">
        <v>17</v>
      </c>
      <c r="T1003">
        <v>30</v>
      </c>
      <c r="U1003" t="s">
        <v>103</v>
      </c>
      <c r="V1003">
        <v>2</v>
      </c>
      <c r="W1003">
        <f>VLOOKUP(H1003&amp;"_"&amp;M1003+1,'Leaf lengths'!$J$6:$Q$104,VLOOKUP(F1003,'Leaf lengths'!$S$1:$T$6,2,FALSE),FALSE)</f>
        <v>196</v>
      </c>
      <c r="X1003">
        <f t="shared" si="47"/>
        <v>0.38265306122448978</v>
      </c>
      <c r="Y1003">
        <f t="shared" si="48"/>
        <v>6.3826530612244898</v>
      </c>
      <c r="Z1003">
        <f t="shared" si="45"/>
        <v>25</v>
      </c>
      <c r="AD1003" t="str">
        <f t="shared" si="49"/>
        <v/>
      </c>
      <c r="AE1003">
        <v>6</v>
      </c>
    </row>
    <row r="1004" spans="1:31" ht="15" customHeight="1" x14ac:dyDescent="0.3">
      <c r="A1004" t="s">
        <v>416</v>
      </c>
      <c r="B1004">
        <f t="shared" si="46"/>
        <v>300229</v>
      </c>
      <c r="C1004">
        <v>229</v>
      </c>
      <c r="D1004">
        <f>VLOOKUP($B1004,TrialDesign!$E$2:$I$1147,5,FALSE)</f>
        <v>16</v>
      </c>
      <c r="E1004" t="str">
        <f>VLOOKUP($B1004,TrialDesign!$E$2:$I$1147,3,FALSE)</f>
        <v>Full</v>
      </c>
      <c r="F1004" t="str">
        <f>VLOOKUP($B1004,TrialDesign!$E$2:$I$1147,4,FALSE)</f>
        <v>Saracen</v>
      </c>
      <c r="G1004" s="1">
        <v>41793</v>
      </c>
      <c r="H1004" s="1" t="str">
        <f>VLOOKUP(B1004,TrialDesign!$E$2:$J$1147,6,FALSE)</f>
        <v>Full_16h</v>
      </c>
      <c r="K1004">
        <v>2</v>
      </c>
      <c r="L1004">
        <v>3</v>
      </c>
      <c r="M1004">
        <v>6</v>
      </c>
      <c r="N1004">
        <v>7</v>
      </c>
      <c r="O1004">
        <v>85</v>
      </c>
      <c r="P1004">
        <v>197</v>
      </c>
      <c r="Q1004">
        <v>45</v>
      </c>
      <c r="R1004">
        <v>2</v>
      </c>
      <c r="S1004">
        <v>17</v>
      </c>
      <c r="T1004">
        <v>12</v>
      </c>
      <c r="U1004" t="s">
        <v>103</v>
      </c>
      <c r="V1004">
        <v>1</v>
      </c>
      <c r="W1004">
        <f>VLOOKUP(H1004&amp;"_"&amp;M1004+1,'Leaf lengths'!$J$6:$Q$104,VLOOKUP(F1004,'Leaf lengths'!$S$1:$T$6,2,FALSE),FALSE)</f>
        <v>196</v>
      </c>
      <c r="X1004">
        <f t="shared" si="47"/>
        <v>0.22959183673469388</v>
      </c>
      <c r="Y1004">
        <f t="shared" si="48"/>
        <v>6.2295918367346941</v>
      </c>
      <c r="Z1004">
        <f t="shared" si="45"/>
        <v>25</v>
      </c>
      <c r="AD1004" t="str">
        <f t="shared" si="49"/>
        <v/>
      </c>
      <c r="AE1004">
        <v>6</v>
      </c>
    </row>
    <row r="1005" spans="1:31" ht="15" customHeight="1" x14ac:dyDescent="0.3">
      <c r="A1005" t="s">
        <v>416</v>
      </c>
      <c r="B1005">
        <f t="shared" si="46"/>
        <v>300229</v>
      </c>
      <c r="C1005">
        <v>229</v>
      </c>
      <c r="D1005">
        <f>VLOOKUP($B1005,TrialDesign!$E$2:$I$1147,5,FALSE)</f>
        <v>16</v>
      </c>
      <c r="E1005" t="str">
        <f>VLOOKUP($B1005,TrialDesign!$E$2:$I$1147,3,FALSE)</f>
        <v>Full</v>
      </c>
      <c r="F1005" t="str">
        <f>VLOOKUP($B1005,TrialDesign!$E$2:$I$1147,4,FALSE)</f>
        <v>Saracen</v>
      </c>
      <c r="G1005" s="1">
        <v>41793</v>
      </c>
      <c r="H1005" s="1" t="str">
        <f>VLOOKUP(B1005,TrialDesign!$E$2:$J$1147,6,FALSE)</f>
        <v>Full_16h</v>
      </c>
      <c r="K1005">
        <v>3</v>
      </c>
      <c r="L1005">
        <v>1</v>
      </c>
      <c r="M1005">
        <v>5</v>
      </c>
      <c r="N1005">
        <v>7</v>
      </c>
      <c r="O1005">
        <v>70</v>
      </c>
      <c r="P1005">
        <v>200</v>
      </c>
      <c r="Q1005">
        <v>70</v>
      </c>
      <c r="R1005">
        <v>2</v>
      </c>
      <c r="S1005">
        <v>15</v>
      </c>
      <c r="T1005">
        <v>10</v>
      </c>
      <c r="U1005" t="s">
        <v>103</v>
      </c>
      <c r="V1005">
        <v>1</v>
      </c>
      <c r="W1005">
        <f>VLOOKUP(H1005&amp;"_"&amp;M1005+1,'Leaf lengths'!$J$6:$Q$104,VLOOKUP(F1005,'Leaf lengths'!$S$1:$T$6,2,FALSE),FALSE)</f>
        <v>196.375</v>
      </c>
      <c r="X1005">
        <f t="shared" si="47"/>
        <v>0.35646085295989816</v>
      </c>
      <c r="Y1005">
        <f t="shared" si="48"/>
        <v>5.3564608529598985</v>
      </c>
      <c r="Z1005">
        <f t="shared" si="45"/>
        <v>22</v>
      </c>
      <c r="AD1005" t="str">
        <f t="shared" si="49"/>
        <v/>
      </c>
      <c r="AE1005">
        <v>5</v>
      </c>
    </row>
    <row r="1006" spans="1:31" ht="15" customHeight="1" x14ac:dyDescent="0.3">
      <c r="A1006" t="s">
        <v>416</v>
      </c>
      <c r="B1006">
        <f t="shared" si="46"/>
        <v>300229</v>
      </c>
      <c r="C1006">
        <v>229</v>
      </c>
      <c r="D1006">
        <f>VLOOKUP($B1006,TrialDesign!$E$2:$I$1147,5,FALSE)</f>
        <v>16</v>
      </c>
      <c r="E1006" t="str">
        <f>VLOOKUP($B1006,TrialDesign!$E$2:$I$1147,3,FALSE)</f>
        <v>Full</v>
      </c>
      <c r="F1006" t="str">
        <f>VLOOKUP($B1006,TrialDesign!$E$2:$I$1147,4,FALSE)</f>
        <v>Saracen</v>
      </c>
      <c r="G1006" s="1">
        <v>41793</v>
      </c>
      <c r="H1006" s="1" t="str">
        <f>VLOOKUP(B1006,TrialDesign!$E$2:$J$1147,6,FALSE)</f>
        <v>Full_16h</v>
      </c>
      <c r="K1006">
        <v>4</v>
      </c>
      <c r="L1006">
        <v>0</v>
      </c>
      <c r="M1006">
        <v>5</v>
      </c>
      <c r="N1006">
        <v>6</v>
      </c>
      <c r="O1006">
        <v>66</v>
      </c>
      <c r="P1006">
        <v>195</v>
      </c>
      <c r="Q1006">
        <v>96</v>
      </c>
      <c r="R1006">
        <v>3</v>
      </c>
      <c r="S1006">
        <v>15</v>
      </c>
      <c r="U1006" t="s">
        <v>18</v>
      </c>
      <c r="V1006">
        <v>0</v>
      </c>
      <c r="W1006">
        <f>VLOOKUP(H1006&amp;"_"&amp;M1006+1,'Leaf lengths'!$J$6:$Q$104,VLOOKUP(F1006,'Leaf lengths'!$S$1:$T$6,2,FALSE),FALSE)</f>
        <v>196.375</v>
      </c>
      <c r="X1006">
        <f t="shared" si="47"/>
        <v>0.48886059834500317</v>
      </c>
      <c r="Y1006">
        <f t="shared" si="48"/>
        <v>5.4888605983450027</v>
      </c>
      <c r="Z1006">
        <f t="shared" si="45"/>
        <v>23</v>
      </c>
      <c r="AD1006" t="str">
        <f t="shared" si="49"/>
        <v/>
      </c>
      <c r="AE1006">
        <v>5</v>
      </c>
    </row>
    <row r="1007" spans="1:31" ht="15" customHeight="1" x14ac:dyDescent="0.3">
      <c r="A1007" t="s">
        <v>416</v>
      </c>
      <c r="B1007">
        <f t="shared" si="46"/>
        <v>300303</v>
      </c>
      <c r="C1007">
        <v>303</v>
      </c>
      <c r="D1007">
        <f>VLOOKUP($B1007,TrialDesign!$E$2:$I$1147,5,FALSE)</f>
        <v>16</v>
      </c>
      <c r="E1007" t="str">
        <f>VLOOKUP($B1007,TrialDesign!$E$2:$I$1147,3,FALSE)</f>
        <v>Full</v>
      </c>
      <c r="F1007" t="str">
        <f>VLOOKUP($B1007,TrialDesign!$E$2:$I$1147,4,FALSE)</f>
        <v>Saracen</v>
      </c>
      <c r="G1007" s="1">
        <v>41793</v>
      </c>
      <c r="H1007" s="1" t="str">
        <f>VLOOKUP(B1007,TrialDesign!$E$2:$J$1147,6,FALSE)</f>
        <v>Full_16h</v>
      </c>
      <c r="J1007">
        <v>303</v>
      </c>
      <c r="K1007">
        <v>1</v>
      </c>
      <c r="L1007">
        <v>2</v>
      </c>
      <c r="M1007">
        <v>4</v>
      </c>
      <c r="N1007">
        <v>5</v>
      </c>
      <c r="O1007">
        <v>80</v>
      </c>
      <c r="Q1007">
        <v>215</v>
      </c>
      <c r="R1007">
        <v>3</v>
      </c>
      <c r="S1007">
        <v>15</v>
      </c>
      <c r="U1007" t="s">
        <v>72</v>
      </c>
      <c r="V1007">
        <v>1</v>
      </c>
      <c r="W1007">
        <f>VLOOKUP(H1007&amp;"_"&amp;M1007+1,'Leaf lengths'!$J$6:$Q$104,VLOOKUP(F1007,'Leaf lengths'!$S$1:$T$6,2,FALSE),FALSE)</f>
        <v>214</v>
      </c>
      <c r="X1007">
        <f t="shared" si="47"/>
        <v>1.0046728971962617</v>
      </c>
      <c r="Y1007">
        <f t="shared" si="48"/>
        <v>5.0046728971962615</v>
      </c>
      <c r="Z1007">
        <f t="shared" si="45"/>
        <v>22</v>
      </c>
      <c r="AD1007" t="str">
        <f t="shared" si="49"/>
        <v/>
      </c>
      <c r="AE1007">
        <v>4</v>
      </c>
    </row>
    <row r="1008" spans="1:31" ht="15" customHeight="1" x14ac:dyDescent="0.3">
      <c r="A1008" t="s">
        <v>416</v>
      </c>
      <c r="B1008">
        <f t="shared" si="46"/>
        <v>300303</v>
      </c>
      <c r="C1008">
        <v>303</v>
      </c>
      <c r="D1008">
        <f>VLOOKUP($B1008,TrialDesign!$E$2:$I$1147,5,FALSE)</f>
        <v>16</v>
      </c>
      <c r="E1008" t="str">
        <f>VLOOKUP($B1008,TrialDesign!$E$2:$I$1147,3,FALSE)</f>
        <v>Full</v>
      </c>
      <c r="F1008" t="str">
        <f>VLOOKUP($B1008,TrialDesign!$E$2:$I$1147,4,FALSE)</f>
        <v>Saracen</v>
      </c>
      <c r="G1008" s="1">
        <v>41793</v>
      </c>
      <c r="H1008" s="1" t="str">
        <f>VLOOKUP(B1008,TrialDesign!$E$2:$J$1147,6,FALSE)</f>
        <v>Full_16h</v>
      </c>
      <c r="K1008">
        <v>2</v>
      </c>
      <c r="L1008">
        <v>1</v>
      </c>
      <c r="M1008">
        <v>6</v>
      </c>
      <c r="N1008">
        <v>7</v>
      </c>
      <c r="O1008">
        <v>70</v>
      </c>
      <c r="P1008">
        <v>200</v>
      </c>
      <c r="Q1008">
        <v>46</v>
      </c>
      <c r="R1008">
        <v>3</v>
      </c>
      <c r="S1008">
        <v>13</v>
      </c>
      <c r="U1008" t="s">
        <v>21</v>
      </c>
      <c r="V1008">
        <v>0</v>
      </c>
      <c r="W1008">
        <f>VLOOKUP(H1008&amp;"_"&amp;M1008+1,'Leaf lengths'!$J$6:$Q$104,VLOOKUP(F1008,'Leaf lengths'!$S$1:$T$6,2,FALSE),FALSE)</f>
        <v>196</v>
      </c>
      <c r="X1008">
        <f t="shared" si="47"/>
        <v>0.23469387755102042</v>
      </c>
      <c r="Y1008">
        <f t="shared" si="48"/>
        <v>6.2346938775510203</v>
      </c>
      <c r="Z1008">
        <f t="shared" si="45"/>
        <v>22</v>
      </c>
      <c r="AD1008" t="str">
        <f t="shared" si="49"/>
        <v/>
      </c>
      <c r="AE1008">
        <v>6</v>
      </c>
    </row>
    <row r="1009" spans="1:31" ht="15" customHeight="1" x14ac:dyDescent="0.3">
      <c r="A1009" t="s">
        <v>416</v>
      </c>
      <c r="B1009">
        <f t="shared" si="46"/>
        <v>300303</v>
      </c>
      <c r="C1009">
        <v>303</v>
      </c>
      <c r="D1009">
        <f>VLOOKUP($B1009,TrialDesign!$E$2:$I$1147,5,FALSE)</f>
        <v>16</v>
      </c>
      <c r="E1009" t="str">
        <f>VLOOKUP($B1009,TrialDesign!$E$2:$I$1147,3,FALSE)</f>
        <v>Full</v>
      </c>
      <c r="F1009" t="str">
        <f>VLOOKUP($B1009,TrialDesign!$E$2:$I$1147,4,FALSE)</f>
        <v>Saracen</v>
      </c>
      <c r="G1009" s="1">
        <v>41793</v>
      </c>
      <c r="H1009" s="1" t="str">
        <f>VLOOKUP(B1009,TrialDesign!$E$2:$J$1147,6,FALSE)</f>
        <v>Full_16h</v>
      </c>
      <c r="K1009">
        <v>3</v>
      </c>
      <c r="L1009">
        <v>1</v>
      </c>
      <c r="M1009">
        <v>4</v>
      </c>
      <c r="N1009">
        <v>5</v>
      </c>
      <c r="O1009">
        <v>60</v>
      </c>
      <c r="P1009">
        <v>197</v>
      </c>
      <c r="Q1009">
        <v>196</v>
      </c>
      <c r="R1009">
        <v>3</v>
      </c>
      <c r="S1009">
        <v>11</v>
      </c>
      <c r="U1009" t="s">
        <v>18</v>
      </c>
      <c r="V1009">
        <v>0</v>
      </c>
      <c r="W1009">
        <f>VLOOKUP(H1009&amp;"_"&amp;M1009+1,'Leaf lengths'!$J$6:$Q$104,VLOOKUP(F1009,'Leaf lengths'!$S$1:$T$6,2,FALSE),FALSE)</f>
        <v>214</v>
      </c>
      <c r="X1009">
        <f t="shared" si="47"/>
        <v>0.91588785046728971</v>
      </c>
      <c r="Y1009">
        <f t="shared" si="48"/>
        <v>4.91588785046729</v>
      </c>
      <c r="Z1009">
        <f t="shared" si="45"/>
        <v>18</v>
      </c>
      <c r="AD1009" t="str">
        <f t="shared" si="49"/>
        <v/>
      </c>
      <c r="AE1009">
        <v>4</v>
      </c>
    </row>
    <row r="1010" spans="1:31" ht="15" customHeight="1" x14ac:dyDescent="0.3">
      <c r="A1010" t="s">
        <v>416</v>
      </c>
      <c r="B1010">
        <f t="shared" si="46"/>
        <v>300185</v>
      </c>
      <c r="C1010">
        <v>185</v>
      </c>
      <c r="D1010">
        <f>VLOOKUP($B1010,TrialDesign!$E$2:$I$1147,5,FALSE)</f>
        <v>16</v>
      </c>
      <c r="E1010" t="str">
        <f>VLOOKUP($B1010,TrialDesign!$E$2:$I$1147,3,FALSE)</f>
        <v>Full</v>
      </c>
      <c r="F1010" t="str">
        <f>VLOOKUP($B1010,TrialDesign!$E$2:$I$1147,4,FALSE)</f>
        <v>Saracen</v>
      </c>
      <c r="G1010" s="1">
        <v>41800</v>
      </c>
      <c r="H1010" s="1" t="str">
        <f>VLOOKUP(B1010,TrialDesign!$E$2:$J$1147,6,FALSE)</f>
        <v>Full_16h</v>
      </c>
      <c r="J1010">
        <v>185</v>
      </c>
      <c r="K1010">
        <v>1</v>
      </c>
      <c r="L1010">
        <v>2</v>
      </c>
      <c r="M1010">
        <v>5</v>
      </c>
      <c r="N1010">
        <v>6</v>
      </c>
      <c r="O1010">
        <v>125</v>
      </c>
      <c r="Q1010">
        <v>183</v>
      </c>
      <c r="R1010">
        <v>2</v>
      </c>
      <c r="S1010">
        <v>17</v>
      </c>
      <c r="T1010">
        <v>45</v>
      </c>
      <c r="U1010" t="s">
        <v>103</v>
      </c>
      <c r="V1010">
        <v>2</v>
      </c>
      <c r="W1010">
        <f>VLOOKUP(H1010&amp;"_"&amp;M1010+1,'Leaf lengths'!$J$6:$Q$104,VLOOKUP(F1010,'Leaf lengths'!$S$1:$T$6,2,FALSE),FALSE)</f>
        <v>196.375</v>
      </c>
      <c r="X1010">
        <f t="shared" si="47"/>
        <v>0.93189051559516234</v>
      </c>
      <c r="Y1010">
        <f t="shared" si="48"/>
        <v>5.9318905155951622</v>
      </c>
      <c r="Z1010">
        <f t="shared" ref="Z1010:Z1073" si="50">IF(S1010="","",SUM(M1010+R1010+S1010))</f>
        <v>24</v>
      </c>
      <c r="AD1010" t="str">
        <f t="shared" si="49"/>
        <v/>
      </c>
      <c r="AE1010">
        <v>5</v>
      </c>
    </row>
    <row r="1011" spans="1:31" ht="15" customHeight="1" x14ac:dyDescent="0.3">
      <c r="A1011" t="s">
        <v>416</v>
      </c>
      <c r="B1011">
        <f t="shared" si="46"/>
        <v>300185</v>
      </c>
      <c r="C1011">
        <v>185</v>
      </c>
      <c r="D1011">
        <f>VLOOKUP($B1011,TrialDesign!$E$2:$I$1147,5,FALSE)</f>
        <v>16</v>
      </c>
      <c r="E1011" t="str">
        <f>VLOOKUP($B1011,TrialDesign!$E$2:$I$1147,3,FALSE)</f>
        <v>Full</v>
      </c>
      <c r="F1011" t="str">
        <f>VLOOKUP($B1011,TrialDesign!$E$2:$I$1147,4,FALSE)</f>
        <v>Saracen</v>
      </c>
      <c r="G1011" s="1">
        <v>41800</v>
      </c>
      <c r="H1011" s="1" t="str">
        <f>VLOOKUP(B1011,TrialDesign!$E$2:$J$1147,6,FALSE)</f>
        <v>Full_16h</v>
      </c>
      <c r="K1011">
        <v>2</v>
      </c>
      <c r="L1011">
        <v>1</v>
      </c>
      <c r="M1011">
        <v>6</v>
      </c>
      <c r="N1011">
        <v>7</v>
      </c>
      <c r="O1011">
        <v>140</v>
      </c>
      <c r="P1011">
        <v>203</v>
      </c>
      <c r="Q1011">
        <v>4</v>
      </c>
      <c r="R1011">
        <v>2</v>
      </c>
      <c r="S1011">
        <v>17</v>
      </c>
      <c r="T1011">
        <v>50</v>
      </c>
      <c r="U1011" t="s">
        <v>103</v>
      </c>
      <c r="V1011">
        <v>2</v>
      </c>
      <c r="W1011">
        <f>VLOOKUP(H1011&amp;"_"&amp;M1011+1,'Leaf lengths'!$J$6:$Q$104,VLOOKUP(F1011,'Leaf lengths'!$S$1:$T$6,2,FALSE),FALSE)</f>
        <v>196</v>
      </c>
      <c r="X1011">
        <f t="shared" si="47"/>
        <v>2.0408163265306121E-2</v>
      </c>
      <c r="Y1011">
        <f t="shared" si="48"/>
        <v>6.0204081632653059</v>
      </c>
      <c r="Z1011">
        <f t="shared" si="50"/>
        <v>25</v>
      </c>
      <c r="AD1011" t="str">
        <f t="shared" si="49"/>
        <v/>
      </c>
      <c r="AE1011">
        <v>6</v>
      </c>
    </row>
    <row r="1012" spans="1:31" ht="15" customHeight="1" x14ac:dyDescent="0.3">
      <c r="A1012" t="s">
        <v>416</v>
      </c>
      <c r="B1012">
        <f t="shared" si="46"/>
        <v>300185</v>
      </c>
      <c r="C1012">
        <v>185</v>
      </c>
      <c r="D1012">
        <f>VLOOKUP($B1012,TrialDesign!$E$2:$I$1147,5,FALSE)</f>
        <v>16</v>
      </c>
      <c r="E1012" t="str">
        <f>VLOOKUP($B1012,TrialDesign!$E$2:$I$1147,3,FALSE)</f>
        <v>Full</v>
      </c>
      <c r="F1012" t="str">
        <f>VLOOKUP($B1012,TrialDesign!$E$2:$I$1147,4,FALSE)</f>
        <v>Saracen</v>
      </c>
      <c r="G1012" s="1">
        <v>41800</v>
      </c>
      <c r="H1012" s="1" t="str">
        <f>VLOOKUP(B1012,TrialDesign!$E$2:$J$1147,6,FALSE)</f>
        <v>Full_16h</v>
      </c>
      <c r="K1012">
        <v>3</v>
      </c>
      <c r="L1012">
        <v>1</v>
      </c>
      <c r="M1012">
        <v>6</v>
      </c>
      <c r="N1012">
        <v>6</v>
      </c>
      <c r="O1012">
        <v>113</v>
      </c>
      <c r="P1012">
        <v>187</v>
      </c>
      <c r="R1012">
        <v>1</v>
      </c>
      <c r="S1012">
        <v>17</v>
      </c>
      <c r="T1012">
        <v>35</v>
      </c>
      <c r="U1012" t="s">
        <v>103</v>
      </c>
      <c r="V1012">
        <v>2</v>
      </c>
      <c r="W1012">
        <f>VLOOKUP(H1012&amp;"_"&amp;M1012+1,'Leaf lengths'!$J$6:$Q$104,VLOOKUP(F1012,'Leaf lengths'!$S$1:$T$6,2,FALSE),FALSE)</f>
        <v>196</v>
      </c>
      <c r="X1012">
        <f t="shared" si="47"/>
        <v>0</v>
      </c>
      <c r="Y1012">
        <f t="shared" si="48"/>
        <v>6</v>
      </c>
      <c r="Z1012">
        <f t="shared" si="50"/>
        <v>24</v>
      </c>
      <c r="AD1012" t="str">
        <f t="shared" si="49"/>
        <v>FLN</v>
      </c>
      <c r="AE1012">
        <v>6</v>
      </c>
    </row>
    <row r="1013" spans="1:31" ht="15" customHeight="1" x14ac:dyDescent="0.3">
      <c r="A1013" t="s">
        <v>416</v>
      </c>
      <c r="B1013">
        <f t="shared" ref="B1013:B1076" si="51">300000+C1013</f>
        <v>300194</v>
      </c>
      <c r="C1013">
        <v>194</v>
      </c>
      <c r="D1013">
        <f>VLOOKUP($B1013,TrialDesign!$E$2:$I$1147,5,FALSE)</f>
        <v>16</v>
      </c>
      <c r="E1013" t="str">
        <f>VLOOKUP($B1013,TrialDesign!$E$2:$I$1147,3,FALSE)</f>
        <v>Full</v>
      </c>
      <c r="F1013" t="str">
        <f>VLOOKUP($B1013,TrialDesign!$E$2:$I$1147,4,FALSE)</f>
        <v>Saracen</v>
      </c>
      <c r="G1013" s="1">
        <v>41800</v>
      </c>
      <c r="H1013" s="1" t="str">
        <f>VLOOKUP(B1013,TrialDesign!$E$2:$J$1147,6,FALSE)</f>
        <v>Full_16h</v>
      </c>
      <c r="J1013">
        <v>194</v>
      </c>
      <c r="K1013">
        <v>1</v>
      </c>
      <c r="L1013">
        <v>2</v>
      </c>
      <c r="M1013">
        <v>7</v>
      </c>
      <c r="N1013">
        <v>8</v>
      </c>
      <c r="O1013">
        <v>135</v>
      </c>
      <c r="P1013">
        <v>190</v>
      </c>
      <c r="Q1013">
        <v>20</v>
      </c>
      <c r="R1013">
        <v>1</v>
      </c>
      <c r="S1013">
        <v>17</v>
      </c>
      <c r="T1013">
        <v>40</v>
      </c>
      <c r="U1013" t="s">
        <v>103</v>
      </c>
      <c r="V1013">
        <v>2</v>
      </c>
      <c r="W1013">
        <f>VLOOKUP(H1013&amp;"_"&amp;M1013+1,'Leaf lengths'!$J$6:$Q$104,VLOOKUP(F1013,'Leaf lengths'!$S$1:$T$6,2,FALSE),FALSE)</f>
        <v>160</v>
      </c>
      <c r="X1013">
        <f t="shared" ref="X1013:X1040" si="52">IF(OR(N1013="",M1013=N1013),0,Q1013/W1013)</f>
        <v>0.125</v>
      </c>
      <c r="Y1013">
        <f t="shared" si="48"/>
        <v>7.125</v>
      </c>
      <c r="Z1013">
        <f t="shared" si="50"/>
        <v>25</v>
      </c>
      <c r="AD1013" t="str">
        <f t="shared" si="49"/>
        <v/>
      </c>
      <c r="AE1013">
        <v>7</v>
      </c>
    </row>
    <row r="1014" spans="1:31" ht="15" customHeight="1" x14ac:dyDescent="0.3">
      <c r="A1014" t="s">
        <v>416</v>
      </c>
      <c r="B1014">
        <f t="shared" si="51"/>
        <v>300194</v>
      </c>
      <c r="C1014">
        <v>194</v>
      </c>
      <c r="D1014">
        <f>VLOOKUP($B1014,TrialDesign!$E$2:$I$1147,5,FALSE)</f>
        <v>16</v>
      </c>
      <c r="E1014" t="str">
        <f>VLOOKUP($B1014,TrialDesign!$E$2:$I$1147,3,FALSE)</f>
        <v>Full</v>
      </c>
      <c r="F1014" t="str">
        <f>VLOOKUP($B1014,TrialDesign!$E$2:$I$1147,4,FALSE)</f>
        <v>Saracen</v>
      </c>
      <c r="G1014" s="1">
        <v>41800</v>
      </c>
      <c r="H1014" s="1" t="str">
        <f>VLOOKUP(B1014,TrialDesign!$E$2:$J$1147,6,FALSE)</f>
        <v>Full_16h</v>
      </c>
      <c r="K1014">
        <v>2</v>
      </c>
      <c r="L1014">
        <v>1</v>
      </c>
      <c r="M1014">
        <v>7</v>
      </c>
      <c r="N1014">
        <v>8</v>
      </c>
      <c r="O1014">
        <v>150</v>
      </c>
      <c r="P1014">
        <v>214</v>
      </c>
      <c r="Q1014">
        <v>70</v>
      </c>
      <c r="R1014">
        <v>2</v>
      </c>
      <c r="S1014">
        <v>17</v>
      </c>
      <c r="T1014">
        <v>60</v>
      </c>
      <c r="U1014" t="s">
        <v>103</v>
      </c>
      <c r="V1014">
        <v>3</v>
      </c>
      <c r="W1014">
        <f>VLOOKUP(H1014&amp;"_"&amp;M1014+1,'Leaf lengths'!$J$6:$Q$104,VLOOKUP(F1014,'Leaf lengths'!$S$1:$T$6,2,FALSE),FALSE)</f>
        <v>160</v>
      </c>
      <c r="X1014">
        <f t="shared" si="52"/>
        <v>0.4375</v>
      </c>
      <c r="Y1014">
        <f t="shared" ref="Y1014:Y1077" si="53">X1014+M1014</f>
        <v>7.4375</v>
      </c>
      <c r="Z1014">
        <f t="shared" si="50"/>
        <v>26</v>
      </c>
      <c r="AD1014" t="str">
        <f t="shared" si="49"/>
        <v/>
      </c>
      <c r="AE1014">
        <v>7</v>
      </c>
    </row>
    <row r="1015" spans="1:31" ht="15" customHeight="1" x14ac:dyDescent="0.3">
      <c r="A1015" t="s">
        <v>416</v>
      </c>
      <c r="B1015">
        <f t="shared" si="51"/>
        <v>300209</v>
      </c>
      <c r="C1015">
        <v>209</v>
      </c>
      <c r="D1015">
        <f>VLOOKUP($B1015,TrialDesign!$E$2:$I$1147,5,FALSE)</f>
        <v>16</v>
      </c>
      <c r="E1015" t="str">
        <f>VLOOKUP($B1015,TrialDesign!$E$2:$I$1147,3,FALSE)</f>
        <v>Full</v>
      </c>
      <c r="F1015" t="str">
        <f>VLOOKUP($B1015,TrialDesign!$E$2:$I$1147,4,FALSE)</f>
        <v>Saracen</v>
      </c>
      <c r="G1015" s="1">
        <v>41800</v>
      </c>
      <c r="H1015" s="1" t="str">
        <f>VLOOKUP(B1015,TrialDesign!$E$2:$J$1147,6,FALSE)</f>
        <v>Full_16h</v>
      </c>
      <c r="J1015">
        <v>209</v>
      </c>
      <c r="K1015">
        <v>1</v>
      </c>
      <c r="L1015">
        <v>1</v>
      </c>
      <c r="M1015">
        <v>7</v>
      </c>
      <c r="N1015">
        <v>8</v>
      </c>
      <c r="O1015">
        <v>157</v>
      </c>
      <c r="P1015">
        <v>192</v>
      </c>
      <c r="Q1015">
        <v>50</v>
      </c>
      <c r="R1015">
        <v>1</v>
      </c>
      <c r="S1015">
        <v>17</v>
      </c>
      <c r="T1015">
        <v>50</v>
      </c>
      <c r="U1015" t="s">
        <v>103</v>
      </c>
      <c r="V1015">
        <v>2</v>
      </c>
      <c r="W1015">
        <f>VLOOKUP(H1015&amp;"_"&amp;M1015+1,'Leaf lengths'!$J$6:$Q$104,VLOOKUP(F1015,'Leaf lengths'!$S$1:$T$6,2,FALSE),FALSE)</f>
        <v>160</v>
      </c>
      <c r="X1015">
        <f t="shared" si="52"/>
        <v>0.3125</v>
      </c>
      <c r="Y1015">
        <f t="shared" si="53"/>
        <v>7.3125</v>
      </c>
      <c r="Z1015">
        <f t="shared" si="50"/>
        <v>25</v>
      </c>
      <c r="AD1015" t="str">
        <f t="shared" si="49"/>
        <v/>
      </c>
      <c r="AE1015">
        <v>7</v>
      </c>
    </row>
    <row r="1016" spans="1:31" ht="15" customHeight="1" x14ac:dyDescent="0.3">
      <c r="A1016" t="s">
        <v>416</v>
      </c>
      <c r="B1016">
        <f t="shared" si="51"/>
        <v>300209</v>
      </c>
      <c r="C1016">
        <v>209</v>
      </c>
      <c r="D1016">
        <f>VLOOKUP($B1016,TrialDesign!$E$2:$I$1147,5,FALSE)</f>
        <v>16</v>
      </c>
      <c r="E1016" t="str">
        <f>VLOOKUP($B1016,TrialDesign!$E$2:$I$1147,3,FALSE)</f>
        <v>Full</v>
      </c>
      <c r="F1016" t="str">
        <f>VLOOKUP($B1016,TrialDesign!$E$2:$I$1147,4,FALSE)</f>
        <v>Saracen</v>
      </c>
      <c r="G1016" s="1">
        <v>41800</v>
      </c>
      <c r="H1016" s="1" t="str">
        <f>VLOOKUP(B1016,TrialDesign!$E$2:$J$1147,6,FALSE)</f>
        <v>Full_16h</v>
      </c>
      <c r="K1016">
        <v>2</v>
      </c>
      <c r="L1016">
        <v>2</v>
      </c>
      <c r="M1016">
        <v>6</v>
      </c>
      <c r="N1016">
        <v>7</v>
      </c>
      <c r="O1016">
        <v>145</v>
      </c>
      <c r="Q1016">
        <v>231</v>
      </c>
      <c r="R1016">
        <v>2</v>
      </c>
      <c r="S1016">
        <v>16</v>
      </c>
      <c r="T1016">
        <v>45</v>
      </c>
      <c r="U1016" t="s">
        <v>103</v>
      </c>
      <c r="V1016">
        <v>2</v>
      </c>
      <c r="W1016">
        <f>VLOOKUP(H1016&amp;"_"&amp;M1016+1,'Leaf lengths'!$J$6:$Q$104,VLOOKUP(F1016,'Leaf lengths'!$S$1:$T$6,2,FALSE),FALSE)</f>
        <v>196</v>
      </c>
      <c r="X1016">
        <f t="shared" si="52"/>
        <v>1.1785714285714286</v>
      </c>
      <c r="Y1016">
        <f t="shared" si="53"/>
        <v>7.1785714285714288</v>
      </c>
      <c r="Z1016">
        <f t="shared" si="50"/>
        <v>24</v>
      </c>
      <c r="AD1016" t="str">
        <f t="shared" si="49"/>
        <v/>
      </c>
      <c r="AE1016">
        <v>6</v>
      </c>
    </row>
    <row r="1017" spans="1:31" ht="15" customHeight="1" x14ac:dyDescent="0.3">
      <c r="A1017" t="s">
        <v>416</v>
      </c>
      <c r="B1017">
        <f t="shared" si="51"/>
        <v>300209</v>
      </c>
      <c r="C1017">
        <v>209</v>
      </c>
      <c r="D1017">
        <f>VLOOKUP($B1017,TrialDesign!$E$2:$I$1147,5,FALSE)</f>
        <v>16</v>
      </c>
      <c r="E1017" t="str">
        <f>VLOOKUP($B1017,TrialDesign!$E$2:$I$1147,3,FALSE)</f>
        <v>Full</v>
      </c>
      <c r="F1017" t="str">
        <f>VLOOKUP($B1017,TrialDesign!$E$2:$I$1147,4,FALSE)</f>
        <v>Saracen</v>
      </c>
      <c r="G1017" s="1">
        <v>41800</v>
      </c>
      <c r="H1017" s="1" t="str">
        <f>VLOOKUP(B1017,TrialDesign!$E$2:$J$1147,6,FALSE)</f>
        <v>Full_16h</v>
      </c>
      <c r="K1017">
        <v>3</v>
      </c>
      <c r="L1017">
        <v>1</v>
      </c>
      <c r="M1017">
        <v>6</v>
      </c>
      <c r="N1017">
        <v>7</v>
      </c>
      <c r="O1017">
        <v>150</v>
      </c>
      <c r="P1017">
        <v>215</v>
      </c>
      <c r="Q1017">
        <v>75</v>
      </c>
      <c r="R1017">
        <v>1</v>
      </c>
      <c r="S1017">
        <v>17</v>
      </c>
      <c r="T1017">
        <v>52</v>
      </c>
      <c r="U1017" t="s">
        <v>103</v>
      </c>
      <c r="V1017">
        <v>3</v>
      </c>
      <c r="W1017">
        <f>VLOOKUP(H1017&amp;"_"&amp;M1017+1,'Leaf lengths'!$J$6:$Q$104,VLOOKUP(F1017,'Leaf lengths'!$S$1:$T$6,2,FALSE),FALSE)</f>
        <v>196</v>
      </c>
      <c r="X1017">
        <f t="shared" si="52"/>
        <v>0.38265306122448978</v>
      </c>
      <c r="Y1017">
        <f t="shared" si="53"/>
        <v>6.3826530612244898</v>
      </c>
      <c r="Z1017">
        <f t="shared" si="50"/>
        <v>24</v>
      </c>
      <c r="AD1017" t="str">
        <f t="shared" si="49"/>
        <v/>
      </c>
      <c r="AE1017">
        <v>6</v>
      </c>
    </row>
    <row r="1018" spans="1:31" ht="15" customHeight="1" x14ac:dyDescent="0.3">
      <c r="A1018" t="s">
        <v>416</v>
      </c>
      <c r="B1018">
        <f t="shared" si="51"/>
        <v>300209</v>
      </c>
      <c r="C1018">
        <v>209</v>
      </c>
      <c r="D1018">
        <f>VLOOKUP($B1018,TrialDesign!$E$2:$I$1147,5,FALSE)</f>
        <v>16</v>
      </c>
      <c r="E1018" t="str">
        <f>VLOOKUP($B1018,TrialDesign!$E$2:$I$1147,3,FALSE)</f>
        <v>Full</v>
      </c>
      <c r="F1018" t="str">
        <f>VLOOKUP($B1018,TrialDesign!$E$2:$I$1147,4,FALSE)</f>
        <v>Saracen</v>
      </c>
      <c r="G1018" s="1">
        <v>41800</v>
      </c>
      <c r="H1018" s="1" t="str">
        <f>VLOOKUP(B1018,TrialDesign!$E$2:$J$1147,6,FALSE)</f>
        <v>Full_16h</v>
      </c>
      <c r="K1018">
        <v>4</v>
      </c>
      <c r="L1018">
        <v>0</v>
      </c>
      <c r="M1018">
        <v>6</v>
      </c>
      <c r="N1018">
        <v>7</v>
      </c>
      <c r="O1018">
        <v>83</v>
      </c>
      <c r="P1018">
        <v>185</v>
      </c>
      <c r="Q1018">
        <v>44</v>
      </c>
      <c r="R1018">
        <v>2</v>
      </c>
      <c r="S1018">
        <v>15</v>
      </c>
      <c r="T1018">
        <v>12</v>
      </c>
      <c r="U1018" t="s">
        <v>103</v>
      </c>
      <c r="V1018">
        <v>1</v>
      </c>
      <c r="W1018">
        <f>VLOOKUP(H1018&amp;"_"&amp;M1018+1,'Leaf lengths'!$J$6:$Q$104,VLOOKUP(F1018,'Leaf lengths'!$S$1:$T$6,2,FALSE),FALSE)</f>
        <v>196</v>
      </c>
      <c r="X1018">
        <f t="shared" si="52"/>
        <v>0.22448979591836735</v>
      </c>
      <c r="Y1018">
        <f t="shared" si="53"/>
        <v>6.2244897959183669</v>
      </c>
      <c r="Z1018">
        <f t="shared" si="50"/>
        <v>23</v>
      </c>
      <c r="AD1018" t="str">
        <f t="shared" si="49"/>
        <v/>
      </c>
      <c r="AE1018">
        <v>6</v>
      </c>
    </row>
    <row r="1019" spans="1:31" ht="15" customHeight="1" x14ac:dyDescent="0.3">
      <c r="A1019" t="s">
        <v>416</v>
      </c>
      <c r="B1019">
        <f t="shared" si="51"/>
        <v>300322</v>
      </c>
      <c r="C1019">
        <v>322</v>
      </c>
      <c r="D1019">
        <f>VLOOKUP($B1019,TrialDesign!$E$2:$I$1147,5,FALSE)</f>
        <v>16</v>
      </c>
      <c r="E1019" t="str">
        <f>VLOOKUP($B1019,TrialDesign!$E$2:$I$1147,3,FALSE)</f>
        <v>Full</v>
      </c>
      <c r="F1019" t="str">
        <f>VLOOKUP($B1019,TrialDesign!$E$2:$I$1147,4,FALSE)</f>
        <v>Saracen</v>
      </c>
      <c r="G1019" s="1">
        <v>41800</v>
      </c>
      <c r="H1019" s="1" t="str">
        <f>VLOOKUP(B1019,TrialDesign!$E$2:$J$1147,6,FALSE)</f>
        <v>Full_16h</v>
      </c>
      <c r="J1019">
        <v>322</v>
      </c>
      <c r="K1019">
        <v>1</v>
      </c>
      <c r="L1019">
        <v>5</v>
      </c>
      <c r="M1019">
        <v>7</v>
      </c>
      <c r="N1019">
        <v>8</v>
      </c>
      <c r="O1019">
        <v>180</v>
      </c>
      <c r="Q1019">
        <v>95</v>
      </c>
      <c r="R1019">
        <v>1</v>
      </c>
      <c r="S1019">
        <v>19</v>
      </c>
      <c r="T1019">
        <v>80</v>
      </c>
      <c r="U1019" t="s">
        <v>103</v>
      </c>
      <c r="V1019">
        <v>3</v>
      </c>
      <c r="W1019">
        <f>VLOOKUP(H1019&amp;"_"&amp;M1019+1,'Leaf lengths'!$J$6:$Q$104,VLOOKUP(F1019,'Leaf lengths'!$S$1:$T$6,2,FALSE),FALSE)</f>
        <v>160</v>
      </c>
      <c r="X1019">
        <f t="shared" si="52"/>
        <v>0.59375</v>
      </c>
      <c r="Y1019">
        <f t="shared" si="53"/>
        <v>7.59375</v>
      </c>
      <c r="Z1019">
        <f t="shared" si="50"/>
        <v>27</v>
      </c>
      <c r="AD1019" t="str">
        <f t="shared" si="49"/>
        <v/>
      </c>
      <c r="AE1019">
        <v>7</v>
      </c>
    </row>
    <row r="1020" spans="1:31" ht="15" customHeight="1" x14ac:dyDescent="0.3">
      <c r="A1020" t="s">
        <v>416</v>
      </c>
      <c r="B1020">
        <f t="shared" si="51"/>
        <v>300322</v>
      </c>
      <c r="C1020">
        <v>322</v>
      </c>
      <c r="D1020">
        <f>VLOOKUP($B1020,TrialDesign!$E$2:$I$1147,5,FALSE)</f>
        <v>16</v>
      </c>
      <c r="E1020" t="str">
        <f>VLOOKUP($B1020,TrialDesign!$E$2:$I$1147,3,FALSE)</f>
        <v>Full</v>
      </c>
      <c r="F1020" t="str">
        <f>VLOOKUP($B1020,TrialDesign!$E$2:$I$1147,4,FALSE)</f>
        <v>Saracen</v>
      </c>
      <c r="G1020" s="1">
        <v>41800</v>
      </c>
      <c r="H1020" s="1" t="str">
        <f>VLOOKUP(B1020,TrialDesign!$E$2:$J$1147,6,FALSE)</f>
        <v>Full_16h</v>
      </c>
      <c r="K1020">
        <v>2</v>
      </c>
      <c r="L1020">
        <v>1</v>
      </c>
      <c r="M1020">
        <v>7</v>
      </c>
      <c r="N1020">
        <v>7</v>
      </c>
      <c r="O1020">
        <v>130</v>
      </c>
      <c r="P1020">
        <v>188</v>
      </c>
      <c r="R1020">
        <v>1</v>
      </c>
      <c r="S1020">
        <v>17</v>
      </c>
      <c r="T1020">
        <v>45</v>
      </c>
      <c r="U1020" t="s">
        <v>103</v>
      </c>
      <c r="V1020">
        <v>2</v>
      </c>
      <c r="W1020">
        <f>VLOOKUP(H1020&amp;"_"&amp;M1020+1,'Leaf lengths'!$J$6:$Q$104,VLOOKUP(F1020,'Leaf lengths'!$S$1:$T$6,2,FALSE),FALSE)</f>
        <v>160</v>
      </c>
      <c r="X1020">
        <f t="shared" si="52"/>
        <v>0</v>
      </c>
      <c r="Y1020">
        <f t="shared" si="53"/>
        <v>7</v>
      </c>
      <c r="Z1020">
        <f t="shared" si="50"/>
        <v>25</v>
      </c>
      <c r="AD1020" t="str">
        <f t="shared" si="49"/>
        <v>FLN</v>
      </c>
      <c r="AE1020">
        <v>7</v>
      </c>
    </row>
    <row r="1021" spans="1:31" ht="15" customHeight="1" x14ac:dyDescent="0.3">
      <c r="A1021" t="s">
        <v>416</v>
      </c>
      <c r="B1021">
        <f t="shared" si="51"/>
        <v>300035</v>
      </c>
      <c r="C1021">
        <v>35</v>
      </c>
      <c r="D1021">
        <f>VLOOKUP($B1021,TrialDesign!$E$2:$I$1147,5,FALSE)</f>
        <v>16</v>
      </c>
      <c r="E1021" t="str">
        <f>VLOOKUP($B1021,TrialDesign!$E$2:$I$1147,3,FALSE)</f>
        <v>Full</v>
      </c>
      <c r="F1021" t="str">
        <f>VLOOKUP($B1021,TrialDesign!$E$2:$I$1147,4,FALSE)</f>
        <v>Saracen</v>
      </c>
      <c r="G1021" s="1">
        <v>41843</v>
      </c>
      <c r="H1021" s="1" t="str">
        <f>VLOOKUP(B1021,TrialDesign!$E$2:$J$1147,6,FALSE)</f>
        <v>Full_16h</v>
      </c>
      <c r="J1021">
        <v>35</v>
      </c>
      <c r="K1021">
        <v>1</v>
      </c>
      <c r="M1021">
        <v>8</v>
      </c>
      <c r="O1021">
        <v>310</v>
      </c>
      <c r="S1021">
        <v>16</v>
      </c>
      <c r="V1021">
        <v>3</v>
      </c>
      <c r="W1021">
        <f>VLOOKUP(H1021&amp;"_"&amp;M1021+1,'Leaf lengths'!$J$6:$Q$104,VLOOKUP(F1021,'Leaf lengths'!$S$1:$T$6,2,FALSE),FALSE)</f>
        <v>160</v>
      </c>
      <c r="X1021">
        <f t="shared" si="52"/>
        <v>0</v>
      </c>
      <c r="Y1021">
        <f t="shared" si="53"/>
        <v>8</v>
      </c>
      <c r="Z1021">
        <f t="shared" si="50"/>
        <v>24</v>
      </c>
      <c r="AD1021" t="str">
        <f t="shared" si="49"/>
        <v>FLN</v>
      </c>
      <c r="AE1021">
        <v>8</v>
      </c>
    </row>
    <row r="1022" spans="1:31" ht="15" customHeight="1" x14ac:dyDescent="0.3">
      <c r="A1022" t="s">
        <v>416</v>
      </c>
      <c r="B1022">
        <f t="shared" si="51"/>
        <v>300035</v>
      </c>
      <c r="C1022">
        <v>35</v>
      </c>
      <c r="D1022">
        <f>VLOOKUP($B1022,TrialDesign!$E$2:$I$1147,5,FALSE)</f>
        <v>16</v>
      </c>
      <c r="E1022" t="str">
        <f>VLOOKUP($B1022,TrialDesign!$E$2:$I$1147,3,FALSE)</f>
        <v>Full</v>
      </c>
      <c r="F1022" t="str">
        <f>VLOOKUP($B1022,TrialDesign!$E$2:$I$1147,4,FALSE)</f>
        <v>Saracen</v>
      </c>
      <c r="G1022" s="1">
        <v>41843</v>
      </c>
      <c r="H1022" s="1" t="str">
        <f>VLOOKUP(B1022,TrialDesign!$E$2:$J$1147,6,FALSE)</f>
        <v>Full_16h</v>
      </c>
      <c r="K1022">
        <v>2</v>
      </c>
      <c r="M1022">
        <v>8</v>
      </c>
      <c r="O1022">
        <v>320</v>
      </c>
      <c r="S1022">
        <v>18</v>
      </c>
      <c r="V1022">
        <v>3</v>
      </c>
      <c r="W1022">
        <f>VLOOKUP(H1022&amp;"_"&amp;M1022+1,'Leaf lengths'!$J$6:$Q$104,VLOOKUP(F1022,'Leaf lengths'!$S$1:$T$6,2,FALSE),FALSE)</f>
        <v>160</v>
      </c>
      <c r="X1022">
        <f t="shared" si="52"/>
        <v>0</v>
      </c>
      <c r="Y1022">
        <f t="shared" si="53"/>
        <v>8</v>
      </c>
      <c r="Z1022">
        <f t="shared" si="50"/>
        <v>26</v>
      </c>
      <c r="AD1022" t="str">
        <f t="shared" si="49"/>
        <v>FLN</v>
      </c>
      <c r="AE1022">
        <v>8</v>
      </c>
    </row>
    <row r="1023" spans="1:31" ht="15" customHeight="1" x14ac:dyDescent="0.3">
      <c r="A1023" t="s">
        <v>416</v>
      </c>
      <c r="B1023">
        <f t="shared" si="51"/>
        <v>300035</v>
      </c>
      <c r="C1023">
        <v>35</v>
      </c>
      <c r="D1023">
        <f>VLOOKUP($B1023,TrialDesign!$E$2:$I$1147,5,FALSE)</f>
        <v>16</v>
      </c>
      <c r="E1023" t="str">
        <f>VLOOKUP($B1023,TrialDesign!$E$2:$I$1147,3,FALSE)</f>
        <v>Full</v>
      </c>
      <c r="F1023" t="str">
        <f>VLOOKUP($B1023,TrialDesign!$E$2:$I$1147,4,FALSE)</f>
        <v>Saracen</v>
      </c>
      <c r="G1023" s="1">
        <v>41843</v>
      </c>
      <c r="H1023" s="1" t="str">
        <f>VLOOKUP(B1023,TrialDesign!$E$2:$J$1147,6,FALSE)</f>
        <v>Full_16h</v>
      </c>
      <c r="K1023">
        <v>3</v>
      </c>
      <c r="M1023">
        <v>8</v>
      </c>
      <c r="O1023">
        <v>325</v>
      </c>
      <c r="S1023">
        <v>17</v>
      </c>
      <c r="V1023">
        <v>3</v>
      </c>
      <c r="W1023">
        <f>VLOOKUP(H1023&amp;"_"&amp;M1023+1,'Leaf lengths'!$J$6:$Q$104,VLOOKUP(F1023,'Leaf lengths'!$S$1:$T$6,2,FALSE),FALSE)</f>
        <v>160</v>
      </c>
      <c r="X1023">
        <f t="shared" si="52"/>
        <v>0</v>
      </c>
      <c r="Y1023">
        <f t="shared" si="53"/>
        <v>8</v>
      </c>
      <c r="Z1023">
        <f t="shared" si="50"/>
        <v>25</v>
      </c>
      <c r="AD1023" t="str">
        <f t="shared" si="49"/>
        <v>FLN</v>
      </c>
      <c r="AE1023">
        <v>8</v>
      </c>
    </row>
    <row r="1024" spans="1:31" ht="15" customHeight="1" x14ac:dyDescent="0.3">
      <c r="A1024" t="s">
        <v>416</v>
      </c>
      <c r="B1024">
        <f t="shared" si="51"/>
        <v>300035</v>
      </c>
      <c r="C1024">
        <v>35</v>
      </c>
      <c r="D1024">
        <f>VLOOKUP($B1024,TrialDesign!$E$2:$I$1147,5,FALSE)</f>
        <v>16</v>
      </c>
      <c r="E1024" t="str">
        <f>VLOOKUP($B1024,TrialDesign!$E$2:$I$1147,3,FALSE)</f>
        <v>Full</v>
      </c>
      <c r="F1024" t="str">
        <f>VLOOKUP($B1024,TrialDesign!$E$2:$I$1147,4,FALSE)</f>
        <v>Saracen</v>
      </c>
      <c r="G1024" s="1">
        <v>41843</v>
      </c>
      <c r="H1024" s="1" t="str">
        <f>VLOOKUP(B1024,TrialDesign!$E$2:$J$1147,6,FALSE)</f>
        <v>Full_16h</v>
      </c>
      <c r="K1024">
        <v>4</v>
      </c>
      <c r="M1024">
        <v>7</v>
      </c>
      <c r="O1024">
        <v>235</v>
      </c>
      <c r="S1024">
        <v>10</v>
      </c>
      <c r="V1024">
        <v>3</v>
      </c>
      <c r="W1024">
        <f>VLOOKUP(H1024&amp;"_"&amp;M1024+1,'Leaf lengths'!$J$6:$Q$104,VLOOKUP(F1024,'Leaf lengths'!$S$1:$T$6,2,FALSE),FALSE)</f>
        <v>160</v>
      </c>
      <c r="X1024">
        <f t="shared" si="52"/>
        <v>0</v>
      </c>
      <c r="Y1024">
        <f t="shared" si="53"/>
        <v>7</v>
      </c>
      <c r="Z1024">
        <f t="shared" si="50"/>
        <v>17</v>
      </c>
      <c r="AD1024" t="str">
        <f t="shared" si="49"/>
        <v>FLN</v>
      </c>
      <c r="AE1024">
        <v>7</v>
      </c>
    </row>
    <row r="1025" spans="1:31" ht="15" customHeight="1" x14ac:dyDescent="0.3">
      <c r="A1025" t="s">
        <v>416</v>
      </c>
      <c r="B1025">
        <f t="shared" si="51"/>
        <v>300057</v>
      </c>
      <c r="C1025">
        <v>57</v>
      </c>
      <c r="D1025">
        <f>VLOOKUP($B1025,TrialDesign!$E$2:$I$1147,5,FALSE)</f>
        <v>16</v>
      </c>
      <c r="E1025" t="str">
        <f>VLOOKUP($B1025,TrialDesign!$E$2:$I$1147,3,FALSE)</f>
        <v>Full</v>
      </c>
      <c r="F1025" t="str">
        <f>VLOOKUP($B1025,TrialDesign!$E$2:$I$1147,4,FALSE)</f>
        <v>Saracen</v>
      </c>
      <c r="G1025" s="1">
        <v>41843</v>
      </c>
      <c r="H1025" s="1" t="str">
        <f>VLOOKUP(B1025,TrialDesign!$E$2:$J$1147,6,FALSE)</f>
        <v>Full_16h</v>
      </c>
      <c r="J1025">
        <v>57</v>
      </c>
      <c r="K1025">
        <v>1</v>
      </c>
      <c r="M1025">
        <v>7</v>
      </c>
      <c r="O1025">
        <v>350</v>
      </c>
      <c r="S1025">
        <v>18</v>
      </c>
      <c r="V1025">
        <v>3</v>
      </c>
      <c r="W1025">
        <f>VLOOKUP(H1025&amp;"_"&amp;M1025+1,'Leaf lengths'!$J$6:$Q$104,VLOOKUP(F1025,'Leaf lengths'!$S$1:$T$6,2,FALSE),FALSE)</f>
        <v>160</v>
      </c>
      <c r="X1025">
        <f t="shared" si="52"/>
        <v>0</v>
      </c>
      <c r="Y1025">
        <f t="shared" si="53"/>
        <v>7</v>
      </c>
      <c r="Z1025">
        <f t="shared" si="50"/>
        <v>25</v>
      </c>
      <c r="AD1025" t="str">
        <f t="shared" si="49"/>
        <v>FLN</v>
      </c>
      <c r="AE1025">
        <v>7</v>
      </c>
    </row>
    <row r="1026" spans="1:31" ht="15" customHeight="1" x14ac:dyDescent="0.3">
      <c r="A1026" t="s">
        <v>416</v>
      </c>
      <c r="B1026">
        <f t="shared" si="51"/>
        <v>300057</v>
      </c>
      <c r="C1026">
        <v>57</v>
      </c>
      <c r="D1026">
        <f>VLOOKUP($B1026,TrialDesign!$E$2:$I$1147,5,FALSE)</f>
        <v>16</v>
      </c>
      <c r="E1026" t="str">
        <f>VLOOKUP($B1026,TrialDesign!$E$2:$I$1147,3,FALSE)</f>
        <v>Full</v>
      </c>
      <c r="F1026" t="str">
        <f>VLOOKUP($B1026,TrialDesign!$E$2:$I$1147,4,FALSE)</f>
        <v>Saracen</v>
      </c>
      <c r="G1026" s="1">
        <v>41843</v>
      </c>
      <c r="H1026" s="1" t="str">
        <f>VLOOKUP(B1026,TrialDesign!$E$2:$J$1147,6,FALSE)</f>
        <v>Full_16h</v>
      </c>
      <c r="K1026">
        <v>2</v>
      </c>
      <c r="M1026">
        <v>8</v>
      </c>
      <c r="O1026">
        <v>360</v>
      </c>
      <c r="S1026">
        <v>16</v>
      </c>
      <c r="V1026">
        <v>3</v>
      </c>
      <c r="W1026">
        <f>VLOOKUP(H1026&amp;"_"&amp;M1026+1,'Leaf lengths'!$J$6:$Q$104,VLOOKUP(F1026,'Leaf lengths'!$S$1:$T$6,2,FALSE),FALSE)</f>
        <v>160</v>
      </c>
      <c r="X1026">
        <f t="shared" si="52"/>
        <v>0</v>
      </c>
      <c r="Y1026">
        <f t="shared" si="53"/>
        <v>8</v>
      </c>
      <c r="Z1026">
        <f t="shared" si="50"/>
        <v>24</v>
      </c>
      <c r="AD1026" t="str">
        <f t="shared" ref="AD1026:AD1089" si="54">IF(OR(M1026=N1026,N1026=""),"FLN","")</f>
        <v>FLN</v>
      </c>
      <c r="AE1026">
        <v>8</v>
      </c>
    </row>
    <row r="1027" spans="1:31" ht="15" customHeight="1" x14ac:dyDescent="0.3">
      <c r="A1027" t="s">
        <v>416</v>
      </c>
      <c r="B1027">
        <f t="shared" si="51"/>
        <v>300057</v>
      </c>
      <c r="C1027">
        <v>57</v>
      </c>
      <c r="D1027">
        <f>VLOOKUP($B1027,TrialDesign!$E$2:$I$1147,5,FALSE)</f>
        <v>16</v>
      </c>
      <c r="E1027" t="str">
        <f>VLOOKUP($B1027,TrialDesign!$E$2:$I$1147,3,FALSE)</f>
        <v>Full</v>
      </c>
      <c r="F1027" t="str">
        <f>VLOOKUP($B1027,TrialDesign!$E$2:$I$1147,4,FALSE)</f>
        <v>Saracen</v>
      </c>
      <c r="G1027" s="1">
        <v>41843</v>
      </c>
      <c r="H1027" s="1" t="str">
        <f>VLOOKUP(B1027,TrialDesign!$E$2:$J$1147,6,FALSE)</f>
        <v>Full_16h</v>
      </c>
      <c r="K1027">
        <v>3</v>
      </c>
      <c r="M1027">
        <v>7</v>
      </c>
      <c r="O1027">
        <v>340</v>
      </c>
      <c r="S1027">
        <v>17</v>
      </c>
      <c r="V1027">
        <v>3</v>
      </c>
      <c r="W1027">
        <f>VLOOKUP(H1027&amp;"_"&amp;M1027+1,'Leaf lengths'!$J$6:$Q$104,VLOOKUP(F1027,'Leaf lengths'!$S$1:$T$6,2,FALSE),FALSE)</f>
        <v>160</v>
      </c>
      <c r="X1027">
        <f t="shared" si="52"/>
        <v>0</v>
      </c>
      <c r="Y1027">
        <f t="shared" si="53"/>
        <v>7</v>
      </c>
      <c r="Z1027">
        <f t="shared" si="50"/>
        <v>24</v>
      </c>
      <c r="AD1027" t="str">
        <f t="shared" si="54"/>
        <v>FLN</v>
      </c>
      <c r="AE1027">
        <v>7</v>
      </c>
    </row>
    <row r="1028" spans="1:31" ht="15" customHeight="1" x14ac:dyDescent="0.3">
      <c r="A1028" t="s">
        <v>416</v>
      </c>
      <c r="B1028">
        <f t="shared" si="51"/>
        <v>300057</v>
      </c>
      <c r="C1028">
        <v>57</v>
      </c>
      <c r="D1028">
        <f>VLOOKUP($B1028,TrialDesign!$E$2:$I$1147,5,FALSE)</f>
        <v>16</v>
      </c>
      <c r="E1028" t="str">
        <f>VLOOKUP($B1028,TrialDesign!$E$2:$I$1147,3,FALSE)</f>
        <v>Full</v>
      </c>
      <c r="F1028" t="str">
        <f>VLOOKUP($B1028,TrialDesign!$E$2:$I$1147,4,FALSE)</f>
        <v>Saracen</v>
      </c>
      <c r="G1028" s="1">
        <v>41843</v>
      </c>
      <c r="H1028" s="1" t="str">
        <f>VLOOKUP(B1028,TrialDesign!$E$2:$J$1147,6,FALSE)</f>
        <v>Full_16h</v>
      </c>
      <c r="K1028">
        <v>4</v>
      </c>
      <c r="M1028">
        <v>8</v>
      </c>
      <c r="O1028">
        <v>340</v>
      </c>
      <c r="S1028">
        <v>15</v>
      </c>
      <c r="V1028">
        <v>3</v>
      </c>
      <c r="W1028">
        <f>VLOOKUP(H1028&amp;"_"&amp;M1028+1,'Leaf lengths'!$J$6:$Q$104,VLOOKUP(F1028,'Leaf lengths'!$S$1:$T$6,2,FALSE),FALSE)</f>
        <v>160</v>
      </c>
      <c r="X1028">
        <f t="shared" si="52"/>
        <v>0</v>
      </c>
      <c r="Y1028">
        <f t="shared" si="53"/>
        <v>8</v>
      </c>
      <c r="Z1028">
        <f t="shared" si="50"/>
        <v>23</v>
      </c>
      <c r="AD1028" t="str">
        <f t="shared" si="54"/>
        <v>FLN</v>
      </c>
      <c r="AE1028">
        <v>8</v>
      </c>
    </row>
    <row r="1029" spans="1:31" ht="15" customHeight="1" x14ac:dyDescent="0.3">
      <c r="A1029" t="s">
        <v>416</v>
      </c>
      <c r="B1029">
        <f t="shared" si="51"/>
        <v>300074</v>
      </c>
      <c r="C1029">
        <v>74</v>
      </c>
      <c r="D1029">
        <f>VLOOKUP($B1029,TrialDesign!$E$2:$I$1147,5,FALSE)</f>
        <v>16</v>
      </c>
      <c r="E1029" t="str">
        <f>VLOOKUP($B1029,TrialDesign!$E$2:$I$1147,3,FALSE)</f>
        <v>Full</v>
      </c>
      <c r="F1029" t="str">
        <f>VLOOKUP($B1029,TrialDesign!$E$2:$I$1147,4,FALSE)</f>
        <v>Saracen</v>
      </c>
      <c r="G1029" s="1">
        <v>41843</v>
      </c>
      <c r="H1029" s="1" t="str">
        <f>VLOOKUP(B1029,TrialDesign!$E$2:$J$1147,6,FALSE)</f>
        <v>Full_16h</v>
      </c>
      <c r="J1029">
        <v>74</v>
      </c>
      <c r="K1029">
        <v>1</v>
      </c>
      <c r="M1029">
        <v>7</v>
      </c>
      <c r="O1029">
        <v>340</v>
      </c>
      <c r="S1029">
        <v>16</v>
      </c>
      <c r="V1029">
        <v>3</v>
      </c>
      <c r="W1029">
        <f>VLOOKUP(H1029&amp;"_"&amp;M1029+1,'Leaf lengths'!$J$6:$Q$104,VLOOKUP(F1029,'Leaf lengths'!$S$1:$T$6,2,FALSE),FALSE)</f>
        <v>160</v>
      </c>
      <c r="X1029">
        <f t="shared" si="52"/>
        <v>0</v>
      </c>
      <c r="Y1029">
        <f t="shared" si="53"/>
        <v>7</v>
      </c>
      <c r="Z1029">
        <f t="shared" si="50"/>
        <v>23</v>
      </c>
      <c r="AD1029" t="str">
        <f t="shared" si="54"/>
        <v>FLN</v>
      </c>
      <c r="AE1029">
        <v>7</v>
      </c>
    </row>
    <row r="1030" spans="1:31" ht="15" customHeight="1" x14ac:dyDescent="0.3">
      <c r="A1030" t="s">
        <v>416</v>
      </c>
      <c r="B1030">
        <f t="shared" si="51"/>
        <v>300074</v>
      </c>
      <c r="C1030">
        <v>74</v>
      </c>
      <c r="D1030">
        <f>VLOOKUP($B1030,TrialDesign!$E$2:$I$1147,5,FALSE)</f>
        <v>16</v>
      </c>
      <c r="E1030" t="str">
        <f>VLOOKUP($B1030,TrialDesign!$E$2:$I$1147,3,FALSE)</f>
        <v>Full</v>
      </c>
      <c r="F1030" t="str">
        <f>VLOOKUP($B1030,TrialDesign!$E$2:$I$1147,4,FALSE)</f>
        <v>Saracen</v>
      </c>
      <c r="G1030" s="1">
        <v>41843</v>
      </c>
      <c r="H1030" s="1" t="str">
        <f>VLOOKUP(B1030,TrialDesign!$E$2:$J$1147,6,FALSE)</f>
        <v>Full_16h</v>
      </c>
      <c r="K1030">
        <v>2</v>
      </c>
      <c r="M1030">
        <v>8</v>
      </c>
      <c r="O1030">
        <v>325</v>
      </c>
      <c r="S1030">
        <v>17</v>
      </c>
      <c r="V1030">
        <v>3</v>
      </c>
      <c r="W1030">
        <f>VLOOKUP(H1030&amp;"_"&amp;M1030+1,'Leaf lengths'!$J$6:$Q$104,VLOOKUP(F1030,'Leaf lengths'!$S$1:$T$6,2,FALSE),FALSE)</f>
        <v>160</v>
      </c>
      <c r="X1030">
        <f t="shared" si="52"/>
        <v>0</v>
      </c>
      <c r="Y1030">
        <f t="shared" si="53"/>
        <v>8</v>
      </c>
      <c r="Z1030">
        <f t="shared" si="50"/>
        <v>25</v>
      </c>
      <c r="AD1030" t="str">
        <f t="shared" si="54"/>
        <v>FLN</v>
      </c>
      <c r="AE1030">
        <v>8</v>
      </c>
    </row>
    <row r="1031" spans="1:31" ht="15" customHeight="1" x14ac:dyDescent="0.3">
      <c r="A1031" t="s">
        <v>416</v>
      </c>
      <c r="B1031">
        <f t="shared" si="51"/>
        <v>300074</v>
      </c>
      <c r="C1031">
        <v>74</v>
      </c>
      <c r="D1031">
        <f>VLOOKUP($B1031,TrialDesign!$E$2:$I$1147,5,FALSE)</f>
        <v>16</v>
      </c>
      <c r="E1031" t="str">
        <f>VLOOKUP($B1031,TrialDesign!$E$2:$I$1147,3,FALSE)</f>
        <v>Full</v>
      </c>
      <c r="F1031" t="str">
        <f>VLOOKUP($B1031,TrialDesign!$E$2:$I$1147,4,FALSE)</f>
        <v>Saracen</v>
      </c>
      <c r="G1031" s="1">
        <v>41843</v>
      </c>
      <c r="H1031" s="1" t="str">
        <f>VLOOKUP(B1031,TrialDesign!$E$2:$J$1147,6,FALSE)</f>
        <v>Full_16h</v>
      </c>
      <c r="K1031">
        <v>3</v>
      </c>
      <c r="M1031">
        <v>8</v>
      </c>
      <c r="O1031">
        <v>355</v>
      </c>
      <c r="S1031">
        <v>15</v>
      </c>
      <c r="V1031">
        <v>4</v>
      </c>
      <c r="W1031">
        <f>VLOOKUP(H1031&amp;"_"&amp;M1031+1,'Leaf lengths'!$J$6:$Q$104,VLOOKUP(F1031,'Leaf lengths'!$S$1:$T$6,2,FALSE),FALSE)</f>
        <v>160</v>
      </c>
      <c r="X1031">
        <f t="shared" si="52"/>
        <v>0</v>
      </c>
      <c r="Y1031">
        <f t="shared" si="53"/>
        <v>8</v>
      </c>
      <c r="Z1031">
        <f t="shared" si="50"/>
        <v>23</v>
      </c>
      <c r="AD1031" t="str">
        <f t="shared" si="54"/>
        <v>FLN</v>
      </c>
      <c r="AE1031">
        <v>8</v>
      </c>
    </row>
    <row r="1032" spans="1:31" ht="15" customHeight="1" x14ac:dyDescent="0.3">
      <c r="A1032" t="s">
        <v>416</v>
      </c>
      <c r="B1032">
        <f t="shared" si="51"/>
        <v>300134</v>
      </c>
      <c r="C1032">
        <v>134</v>
      </c>
      <c r="D1032">
        <f>VLOOKUP($B1032,TrialDesign!$E$2:$I$1147,5,FALSE)</f>
        <v>16</v>
      </c>
      <c r="E1032" t="str">
        <f>VLOOKUP($B1032,TrialDesign!$E$2:$I$1147,3,FALSE)</f>
        <v>Full</v>
      </c>
      <c r="F1032" t="str">
        <f>VLOOKUP($B1032,TrialDesign!$E$2:$I$1147,4,FALSE)</f>
        <v>Saracen</v>
      </c>
      <c r="G1032" s="1">
        <v>41843</v>
      </c>
      <c r="H1032" s="1" t="str">
        <f>VLOOKUP(B1032,TrialDesign!$E$2:$J$1147,6,FALSE)</f>
        <v>Full_16h</v>
      </c>
      <c r="J1032">
        <v>134</v>
      </c>
      <c r="K1032">
        <v>1</v>
      </c>
      <c r="M1032">
        <v>7</v>
      </c>
      <c r="O1032">
        <v>315</v>
      </c>
      <c r="S1032">
        <v>17</v>
      </c>
      <c r="V1032">
        <v>3</v>
      </c>
      <c r="W1032">
        <f>VLOOKUP(H1032&amp;"_"&amp;M1032+1,'Leaf lengths'!$J$6:$Q$104,VLOOKUP(F1032,'Leaf lengths'!$S$1:$T$6,2,FALSE),FALSE)</f>
        <v>160</v>
      </c>
      <c r="X1032">
        <f t="shared" si="52"/>
        <v>0</v>
      </c>
      <c r="Y1032">
        <f t="shared" si="53"/>
        <v>7</v>
      </c>
      <c r="Z1032">
        <f t="shared" si="50"/>
        <v>24</v>
      </c>
      <c r="AD1032" t="str">
        <f t="shared" si="54"/>
        <v>FLN</v>
      </c>
      <c r="AE1032">
        <v>7</v>
      </c>
    </row>
    <row r="1033" spans="1:31" ht="15" customHeight="1" x14ac:dyDescent="0.3">
      <c r="A1033" t="s">
        <v>416</v>
      </c>
      <c r="B1033">
        <f t="shared" si="51"/>
        <v>300134</v>
      </c>
      <c r="C1033">
        <v>134</v>
      </c>
      <c r="D1033">
        <f>VLOOKUP($B1033,TrialDesign!$E$2:$I$1147,5,FALSE)</f>
        <v>16</v>
      </c>
      <c r="E1033" t="str">
        <f>VLOOKUP($B1033,TrialDesign!$E$2:$I$1147,3,FALSE)</f>
        <v>Full</v>
      </c>
      <c r="F1033" t="str">
        <f>VLOOKUP($B1033,TrialDesign!$E$2:$I$1147,4,FALSE)</f>
        <v>Saracen</v>
      </c>
      <c r="G1033" s="1">
        <v>41843</v>
      </c>
      <c r="H1033" s="1" t="str">
        <f>VLOOKUP(B1033,TrialDesign!$E$2:$J$1147,6,FALSE)</f>
        <v>Full_16h</v>
      </c>
      <c r="K1033">
        <v>2</v>
      </c>
      <c r="M1033">
        <v>9</v>
      </c>
      <c r="O1033">
        <v>320</v>
      </c>
      <c r="S1033">
        <v>16</v>
      </c>
      <c r="V1033">
        <v>3</v>
      </c>
      <c r="W1033">
        <f>VLOOKUP(H1033&amp;"_"&amp;M1033+1,'Leaf lengths'!$J$6:$Q$104,VLOOKUP(F1033,'Leaf lengths'!$S$1:$T$6,2,FALSE),FALSE)</f>
        <v>160</v>
      </c>
      <c r="X1033">
        <f t="shared" si="52"/>
        <v>0</v>
      </c>
      <c r="Y1033">
        <f t="shared" si="53"/>
        <v>9</v>
      </c>
      <c r="Z1033">
        <f t="shared" si="50"/>
        <v>25</v>
      </c>
      <c r="AD1033" t="str">
        <f t="shared" si="54"/>
        <v>FLN</v>
      </c>
      <c r="AE1033">
        <v>9</v>
      </c>
    </row>
    <row r="1034" spans="1:31" ht="15" customHeight="1" x14ac:dyDescent="0.3">
      <c r="A1034" t="s">
        <v>416</v>
      </c>
      <c r="B1034">
        <f t="shared" si="51"/>
        <v>300134</v>
      </c>
      <c r="C1034">
        <v>134</v>
      </c>
      <c r="D1034">
        <f>VLOOKUP($B1034,TrialDesign!$E$2:$I$1147,5,FALSE)</f>
        <v>16</v>
      </c>
      <c r="E1034" t="str">
        <f>VLOOKUP($B1034,TrialDesign!$E$2:$I$1147,3,FALSE)</f>
        <v>Full</v>
      </c>
      <c r="F1034" t="str">
        <f>VLOOKUP($B1034,TrialDesign!$E$2:$I$1147,4,FALSE)</f>
        <v>Saracen</v>
      </c>
      <c r="G1034" s="1">
        <v>41843</v>
      </c>
      <c r="H1034" s="1" t="str">
        <f>VLOOKUP(B1034,TrialDesign!$E$2:$J$1147,6,FALSE)</f>
        <v>Full_16h</v>
      </c>
      <c r="K1034">
        <v>3</v>
      </c>
      <c r="M1034">
        <v>8</v>
      </c>
      <c r="O1034">
        <v>323</v>
      </c>
      <c r="S1034">
        <v>17</v>
      </c>
      <c r="V1034">
        <v>3</v>
      </c>
      <c r="W1034">
        <f>VLOOKUP(H1034&amp;"_"&amp;M1034+1,'Leaf lengths'!$J$6:$Q$104,VLOOKUP(F1034,'Leaf lengths'!$S$1:$T$6,2,FALSE),FALSE)</f>
        <v>160</v>
      </c>
      <c r="X1034">
        <f t="shared" si="52"/>
        <v>0</v>
      </c>
      <c r="Y1034">
        <f t="shared" si="53"/>
        <v>8</v>
      </c>
      <c r="Z1034">
        <f t="shared" si="50"/>
        <v>25</v>
      </c>
      <c r="AD1034" t="str">
        <f t="shared" si="54"/>
        <v>FLN</v>
      </c>
      <c r="AE1034">
        <v>8</v>
      </c>
    </row>
    <row r="1035" spans="1:31" ht="15" customHeight="1" x14ac:dyDescent="0.3">
      <c r="A1035" t="s">
        <v>416</v>
      </c>
      <c r="B1035">
        <f t="shared" si="51"/>
        <v>300134</v>
      </c>
      <c r="C1035">
        <v>134</v>
      </c>
      <c r="D1035">
        <f>VLOOKUP($B1035,TrialDesign!$E$2:$I$1147,5,FALSE)</f>
        <v>16</v>
      </c>
      <c r="E1035" t="str">
        <f>VLOOKUP($B1035,TrialDesign!$E$2:$I$1147,3,FALSE)</f>
        <v>Full</v>
      </c>
      <c r="F1035" t="str">
        <f>VLOOKUP($B1035,TrialDesign!$E$2:$I$1147,4,FALSE)</f>
        <v>Saracen</v>
      </c>
      <c r="G1035" s="1">
        <v>41843</v>
      </c>
      <c r="H1035" s="1" t="str">
        <f>VLOOKUP(B1035,TrialDesign!$E$2:$J$1147,6,FALSE)</f>
        <v>Full_16h</v>
      </c>
      <c r="K1035">
        <v>4</v>
      </c>
      <c r="M1035">
        <v>8</v>
      </c>
      <c r="O1035">
        <v>280</v>
      </c>
      <c r="S1035">
        <v>15</v>
      </c>
      <c r="V1035">
        <v>3</v>
      </c>
      <c r="W1035">
        <f>VLOOKUP(H1035&amp;"_"&amp;M1035+1,'Leaf lengths'!$J$6:$Q$104,VLOOKUP(F1035,'Leaf lengths'!$S$1:$T$6,2,FALSE),FALSE)</f>
        <v>160</v>
      </c>
      <c r="X1035">
        <f t="shared" si="52"/>
        <v>0</v>
      </c>
      <c r="Y1035">
        <f t="shared" si="53"/>
        <v>8</v>
      </c>
      <c r="Z1035">
        <f t="shared" si="50"/>
        <v>23</v>
      </c>
      <c r="AD1035" t="str">
        <f t="shared" si="54"/>
        <v>FLN</v>
      </c>
      <c r="AE1035">
        <v>8</v>
      </c>
    </row>
    <row r="1036" spans="1:31" ht="15" customHeight="1" x14ac:dyDescent="0.3">
      <c r="A1036" t="s">
        <v>416</v>
      </c>
      <c r="B1036">
        <f t="shared" si="51"/>
        <v>300179</v>
      </c>
      <c r="C1036">
        <v>179</v>
      </c>
      <c r="D1036">
        <f>VLOOKUP($B1036,TrialDesign!$E$2:$I$1147,5,FALSE)</f>
        <v>16</v>
      </c>
      <c r="E1036" t="str">
        <f>VLOOKUP($B1036,TrialDesign!$E$2:$I$1147,3,FALSE)</f>
        <v>Full</v>
      </c>
      <c r="F1036" t="str">
        <f>VLOOKUP($B1036,TrialDesign!$E$2:$I$1147,4,FALSE)</f>
        <v>Saracen</v>
      </c>
      <c r="G1036" s="1">
        <v>41843</v>
      </c>
      <c r="H1036" s="1" t="str">
        <f>VLOOKUP(B1036,TrialDesign!$E$2:$J$1147,6,FALSE)</f>
        <v>Full_16h</v>
      </c>
      <c r="J1036">
        <v>179</v>
      </c>
      <c r="K1036">
        <v>1</v>
      </c>
      <c r="M1036">
        <v>7</v>
      </c>
      <c r="O1036">
        <v>340</v>
      </c>
      <c r="S1036">
        <v>18</v>
      </c>
      <c r="V1036">
        <v>3</v>
      </c>
      <c r="W1036">
        <f>VLOOKUP(H1036&amp;"_"&amp;M1036+1,'Leaf lengths'!$J$6:$Q$104,VLOOKUP(F1036,'Leaf lengths'!$S$1:$T$6,2,FALSE),FALSE)</f>
        <v>160</v>
      </c>
      <c r="X1036">
        <f t="shared" si="52"/>
        <v>0</v>
      </c>
      <c r="Y1036">
        <f t="shared" si="53"/>
        <v>7</v>
      </c>
      <c r="Z1036">
        <f t="shared" si="50"/>
        <v>25</v>
      </c>
      <c r="AD1036" t="str">
        <f t="shared" si="54"/>
        <v>FLN</v>
      </c>
      <c r="AE1036">
        <v>7</v>
      </c>
    </row>
    <row r="1037" spans="1:31" ht="15" customHeight="1" x14ac:dyDescent="0.3">
      <c r="A1037" t="s">
        <v>416</v>
      </c>
      <c r="B1037">
        <f t="shared" si="51"/>
        <v>300179</v>
      </c>
      <c r="C1037">
        <v>179</v>
      </c>
      <c r="D1037">
        <f>VLOOKUP($B1037,TrialDesign!$E$2:$I$1147,5,FALSE)</f>
        <v>16</v>
      </c>
      <c r="E1037" t="str">
        <f>VLOOKUP($B1037,TrialDesign!$E$2:$I$1147,3,FALSE)</f>
        <v>Full</v>
      </c>
      <c r="F1037" t="str">
        <f>VLOOKUP($B1037,TrialDesign!$E$2:$I$1147,4,FALSE)</f>
        <v>Saracen</v>
      </c>
      <c r="G1037" s="1">
        <v>41843</v>
      </c>
      <c r="H1037" s="1" t="str">
        <f>VLOOKUP(B1037,TrialDesign!$E$2:$J$1147,6,FALSE)</f>
        <v>Full_16h</v>
      </c>
      <c r="K1037">
        <v>2</v>
      </c>
      <c r="M1037">
        <v>8</v>
      </c>
      <c r="O1037">
        <v>395</v>
      </c>
      <c r="S1037">
        <v>18</v>
      </c>
      <c r="V1037">
        <v>4</v>
      </c>
      <c r="W1037">
        <f>VLOOKUP(H1037&amp;"_"&amp;M1037+1,'Leaf lengths'!$J$6:$Q$104,VLOOKUP(F1037,'Leaf lengths'!$S$1:$T$6,2,FALSE),FALSE)</f>
        <v>160</v>
      </c>
      <c r="X1037">
        <f t="shared" si="52"/>
        <v>0</v>
      </c>
      <c r="Y1037">
        <f t="shared" si="53"/>
        <v>8</v>
      </c>
      <c r="Z1037">
        <f t="shared" si="50"/>
        <v>26</v>
      </c>
      <c r="AD1037" t="str">
        <f t="shared" si="54"/>
        <v>FLN</v>
      </c>
      <c r="AE1037">
        <v>8</v>
      </c>
    </row>
    <row r="1038" spans="1:31" ht="15" customHeight="1" x14ac:dyDescent="0.3">
      <c r="A1038" t="s">
        <v>416</v>
      </c>
      <c r="B1038">
        <f t="shared" si="51"/>
        <v>300200</v>
      </c>
      <c r="C1038">
        <v>200</v>
      </c>
      <c r="D1038">
        <f>VLOOKUP($B1038,TrialDesign!$E$2:$I$1147,5,FALSE)</f>
        <v>16</v>
      </c>
      <c r="E1038" t="str">
        <f>VLOOKUP($B1038,TrialDesign!$E$2:$I$1147,3,FALSE)</f>
        <v>Full</v>
      </c>
      <c r="F1038" t="str">
        <f>VLOOKUP($B1038,TrialDesign!$E$2:$I$1147,4,FALSE)</f>
        <v>Saracen</v>
      </c>
      <c r="G1038" s="1">
        <v>41843</v>
      </c>
      <c r="H1038" s="1" t="str">
        <f>VLOOKUP(B1038,TrialDesign!$E$2:$J$1147,6,FALSE)</f>
        <v>Full_16h</v>
      </c>
      <c r="J1038">
        <v>200</v>
      </c>
      <c r="K1038">
        <v>1</v>
      </c>
      <c r="M1038">
        <v>8</v>
      </c>
      <c r="O1038">
        <v>330</v>
      </c>
      <c r="S1038">
        <v>18</v>
      </c>
      <c r="V1038">
        <v>3</v>
      </c>
      <c r="W1038">
        <f>VLOOKUP(H1038&amp;"_"&amp;M1038+1,'Leaf lengths'!$J$6:$Q$104,VLOOKUP(F1038,'Leaf lengths'!$S$1:$T$6,2,FALSE),FALSE)</f>
        <v>160</v>
      </c>
      <c r="X1038">
        <f t="shared" si="52"/>
        <v>0</v>
      </c>
      <c r="Y1038">
        <f t="shared" si="53"/>
        <v>8</v>
      </c>
      <c r="Z1038">
        <f t="shared" si="50"/>
        <v>26</v>
      </c>
      <c r="AD1038" t="str">
        <f t="shared" si="54"/>
        <v>FLN</v>
      </c>
      <c r="AE1038">
        <v>8</v>
      </c>
    </row>
    <row r="1039" spans="1:31" ht="15" customHeight="1" x14ac:dyDescent="0.3">
      <c r="A1039" t="s">
        <v>416</v>
      </c>
      <c r="B1039">
        <f t="shared" si="51"/>
        <v>300200</v>
      </c>
      <c r="C1039">
        <v>200</v>
      </c>
      <c r="D1039">
        <f>VLOOKUP($B1039,TrialDesign!$E$2:$I$1147,5,FALSE)</f>
        <v>16</v>
      </c>
      <c r="E1039" t="str">
        <f>VLOOKUP($B1039,TrialDesign!$E$2:$I$1147,3,FALSE)</f>
        <v>Full</v>
      </c>
      <c r="F1039" t="str">
        <f>VLOOKUP($B1039,TrialDesign!$E$2:$I$1147,4,FALSE)</f>
        <v>Saracen</v>
      </c>
      <c r="G1039" s="1">
        <v>41843</v>
      </c>
      <c r="H1039" s="1" t="str">
        <f>VLOOKUP(B1039,TrialDesign!$E$2:$J$1147,6,FALSE)</f>
        <v>Full_16h</v>
      </c>
      <c r="K1039">
        <v>2</v>
      </c>
      <c r="M1039">
        <v>7</v>
      </c>
      <c r="O1039">
        <v>340</v>
      </c>
      <c r="S1039">
        <v>17</v>
      </c>
      <c r="V1039">
        <v>3</v>
      </c>
      <c r="W1039">
        <f>VLOOKUP(H1039&amp;"_"&amp;M1039+1,'Leaf lengths'!$J$6:$Q$104,VLOOKUP(F1039,'Leaf lengths'!$S$1:$T$6,2,FALSE),FALSE)</f>
        <v>160</v>
      </c>
      <c r="X1039">
        <f t="shared" si="52"/>
        <v>0</v>
      </c>
      <c r="Y1039">
        <f t="shared" si="53"/>
        <v>7</v>
      </c>
      <c r="Z1039">
        <f t="shared" si="50"/>
        <v>24</v>
      </c>
      <c r="AD1039" t="str">
        <f t="shared" si="54"/>
        <v>FLN</v>
      </c>
      <c r="AE1039">
        <v>7</v>
      </c>
    </row>
    <row r="1040" spans="1:31" ht="15" customHeight="1" x14ac:dyDescent="0.3">
      <c r="A1040" t="s">
        <v>416</v>
      </c>
      <c r="B1040">
        <f t="shared" si="51"/>
        <v>300200</v>
      </c>
      <c r="C1040">
        <v>200</v>
      </c>
      <c r="D1040">
        <f>VLOOKUP($B1040,TrialDesign!$E$2:$I$1147,5,FALSE)</f>
        <v>16</v>
      </c>
      <c r="E1040" t="str">
        <f>VLOOKUP($B1040,TrialDesign!$E$2:$I$1147,3,FALSE)</f>
        <v>Full</v>
      </c>
      <c r="F1040" t="str">
        <f>VLOOKUP($B1040,TrialDesign!$E$2:$I$1147,4,FALSE)</f>
        <v>Saracen</v>
      </c>
      <c r="G1040" s="1">
        <v>41843</v>
      </c>
      <c r="H1040" s="1" t="str">
        <f>VLOOKUP(B1040,TrialDesign!$E$2:$J$1147,6,FALSE)</f>
        <v>Full_16h</v>
      </c>
      <c r="K1040">
        <v>3</v>
      </c>
      <c r="M1040">
        <v>7</v>
      </c>
      <c r="O1040">
        <v>280</v>
      </c>
      <c r="S1040">
        <v>14</v>
      </c>
      <c r="V1040">
        <v>3</v>
      </c>
      <c r="W1040">
        <f>VLOOKUP(H1040&amp;"_"&amp;M1040+1,'Leaf lengths'!$J$6:$Q$104,VLOOKUP(F1040,'Leaf lengths'!$S$1:$T$6,2,FALSE),FALSE)</f>
        <v>160</v>
      </c>
      <c r="X1040">
        <f t="shared" si="52"/>
        <v>0</v>
      </c>
      <c r="Y1040">
        <f t="shared" si="53"/>
        <v>7</v>
      </c>
      <c r="Z1040">
        <f t="shared" si="50"/>
        <v>21</v>
      </c>
      <c r="AD1040" t="str">
        <f t="shared" si="54"/>
        <v>FLN</v>
      </c>
      <c r="AE1040">
        <v>7</v>
      </c>
    </row>
    <row r="1041" spans="1:31" ht="15" hidden="1" customHeight="1" x14ac:dyDescent="0.3">
      <c r="A1041" t="s">
        <v>416</v>
      </c>
      <c r="B1041">
        <f t="shared" si="51"/>
        <v>300105</v>
      </c>
      <c r="C1041">
        <v>105</v>
      </c>
      <c r="D1041">
        <f>VLOOKUP($B1041,TrialDesign!$E$2:$I$1147,5,FALSE)</f>
        <v>16</v>
      </c>
      <c r="E1041" t="str">
        <f>VLOOKUP($B1041,TrialDesign!$E$2:$I$1147,3,FALSE)</f>
        <v>Nil</v>
      </c>
      <c r="F1041" t="str">
        <f>VLOOKUP($B1041,TrialDesign!$E$2:$I$1147,4,FALSE)</f>
        <v>Amarok</v>
      </c>
      <c r="G1041" s="1">
        <v>41674</v>
      </c>
      <c r="H1041" s="1" t="str">
        <f>VLOOKUP(B1041,TrialDesign!$E$2:$J$1147,6,FALSE)</f>
        <v>None_16h</v>
      </c>
      <c r="I1041" s="1">
        <v>41674</v>
      </c>
      <c r="J1041">
        <v>105</v>
      </c>
      <c r="K1041">
        <v>1</v>
      </c>
      <c r="L1041">
        <v>0</v>
      </c>
      <c r="M1041">
        <v>1</v>
      </c>
      <c r="N1041">
        <v>2</v>
      </c>
      <c r="R1041">
        <v>3</v>
      </c>
      <c r="S1041">
        <v>3</v>
      </c>
      <c r="U1041" t="s">
        <v>15</v>
      </c>
      <c r="W1041">
        <f>VLOOKUP(H1041&amp;"_"&amp;M1041+1,'Leaf lengths'!$J$6:$Q$104,VLOOKUP(F1041,'Leaf lengths'!$S$1:$T$6,2,FALSE),FALSE)</f>
        <v>136.33333333333334</v>
      </c>
      <c r="X1041" s="4">
        <f>AVERAGE(X1042:X1044)</f>
        <v>0.67726161369193161</v>
      </c>
      <c r="Y1041">
        <f t="shared" si="53"/>
        <v>1.6772616136919316</v>
      </c>
      <c r="Z1041">
        <f t="shared" si="50"/>
        <v>7</v>
      </c>
      <c r="AD1041" t="str">
        <f t="shared" si="54"/>
        <v/>
      </c>
      <c r="AE1041">
        <v>1</v>
      </c>
    </row>
    <row r="1042" spans="1:31" ht="15" hidden="1" customHeight="1" x14ac:dyDescent="0.3">
      <c r="A1042" t="s">
        <v>416</v>
      </c>
      <c r="B1042">
        <f t="shared" si="51"/>
        <v>300105</v>
      </c>
      <c r="C1042">
        <v>105</v>
      </c>
      <c r="D1042">
        <f>VLOOKUP($B1042,TrialDesign!$E$2:$I$1147,5,FALSE)</f>
        <v>16</v>
      </c>
      <c r="E1042" t="str">
        <f>VLOOKUP($B1042,TrialDesign!$E$2:$I$1147,3,FALSE)</f>
        <v>Nil</v>
      </c>
      <c r="F1042" t="str">
        <f>VLOOKUP($B1042,TrialDesign!$E$2:$I$1147,4,FALSE)</f>
        <v>Amarok</v>
      </c>
      <c r="G1042" s="1">
        <v>41674</v>
      </c>
      <c r="H1042" s="1" t="str">
        <f>VLOOKUP(B1042,TrialDesign!$E$2:$J$1147,6,FALSE)</f>
        <v>None_16h</v>
      </c>
      <c r="K1042">
        <v>2</v>
      </c>
      <c r="L1042">
        <v>0</v>
      </c>
      <c r="M1042">
        <v>1</v>
      </c>
      <c r="N1042">
        <v>2</v>
      </c>
      <c r="Q1042">
        <v>90</v>
      </c>
      <c r="R1042">
        <v>3</v>
      </c>
      <c r="S1042">
        <v>3</v>
      </c>
      <c r="U1042" t="s">
        <v>16</v>
      </c>
      <c r="W1042">
        <f>VLOOKUP(H1042&amp;"_"&amp;M1042+1,'Leaf lengths'!$J$6:$Q$104,VLOOKUP(F1042,'Leaf lengths'!$S$1:$T$6,2,FALSE),FALSE)</f>
        <v>136.33333333333334</v>
      </c>
      <c r="X1042">
        <f>IF(N1042="",0,Q1042/W1042)</f>
        <v>0.6601466992665036</v>
      </c>
      <c r="Y1042">
        <f t="shared" si="53"/>
        <v>1.6601466992665035</v>
      </c>
      <c r="Z1042">
        <f t="shared" si="50"/>
        <v>7</v>
      </c>
      <c r="AD1042" t="str">
        <f t="shared" si="54"/>
        <v/>
      </c>
      <c r="AE1042">
        <v>1</v>
      </c>
    </row>
    <row r="1043" spans="1:31" ht="15" hidden="1" customHeight="1" x14ac:dyDescent="0.3">
      <c r="A1043" t="s">
        <v>416</v>
      </c>
      <c r="B1043">
        <f t="shared" si="51"/>
        <v>300105</v>
      </c>
      <c r="C1043">
        <v>105</v>
      </c>
      <c r="D1043">
        <f>VLOOKUP($B1043,TrialDesign!$E$2:$I$1147,5,FALSE)</f>
        <v>16</v>
      </c>
      <c r="E1043" t="str">
        <f>VLOOKUP($B1043,TrialDesign!$E$2:$I$1147,3,FALSE)</f>
        <v>Nil</v>
      </c>
      <c r="F1043" t="str">
        <f>VLOOKUP($B1043,TrialDesign!$E$2:$I$1147,4,FALSE)</f>
        <v>Amarok</v>
      </c>
      <c r="G1043" s="1">
        <v>41674</v>
      </c>
      <c r="H1043" s="1" t="str">
        <f>VLOOKUP(B1043,TrialDesign!$E$2:$J$1147,6,FALSE)</f>
        <v>None_16h</v>
      </c>
      <c r="K1043">
        <v>3</v>
      </c>
      <c r="L1043">
        <v>0</v>
      </c>
      <c r="M1043">
        <v>1</v>
      </c>
      <c r="N1043">
        <v>2</v>
      </c>
      <c r="Q1043">
        <v>93</v>
      </c>
      <c r="W1043">
        <f>VLOOKUP(H1043&amp;"_"&amp;M1043+1,'Leaf lengths'!$J$6:$Q$104,VLOOKUP(F1043,'Leaf lengths'!$S$1:$T$6,2,FALSE),FALSE)</f>
        <v>136.33333333333334</v>
      </c>
      <c r="X1043">
        <f>IF(N1043="",0,Q1043/W1043)</f>
        <v>0.68215158924205377</v>
      </c>
      <c r="Y1043">
        <f t="shared" si="53"/>
        <v>1.6821515892420538</v>
      </c>
      <c r="Z1043" t="str">
        <f t="shared" si="50"/>
        <v/>
      </c>
      <c r="AD1043" t="str">
        <f t="shared" si="54"/>
        <v/>
      </c>
      <c r="AE1043">
        <v>1</v>
      </c>
    </row>
    <row r="1044" spans="1:31" ht="15" hidden="1" customHeight="1" x14ac:dyDescent="0.3">
      <c r="A1044" t="s">
        <v>416</v>
      </c>
      <c r="B1044">
        <f t="shared" si="51"/>
        <v>300105</v>
      </c>
      <c r="C1044">
        <v>105</v>
      </c>
      <c r="D1044">
        <f>VLOOKUP($B1044,TrialDesign!$E$2:$I$1147,5,FALSE)</f>
        <v>16</v>
      </c>
      <c r="E1044" t="str">
        <f>VLOOKUP($B1044,TrialDesign!$E$2:$I$1147,3,FALSE)</f>
        <v>Nil</v>
      </c>
      <c r="F1044" t="str">
        <f>VLOOKUP($B1044,TrialDesign!$E$2:$I$1147,4,FALSE)</f>
        <v>Amarok</v>
      </c>
      <c r="G1044" s="1">
        <v>41674</v>
      </c>
      <c r="H1044" s="1" t="str">
        <f>VLOOKUP(B1044,TrialDesign!$E$2:$J$1147,6,FALSE)</f>
        <v>None_16h</v>
      </c>
      <c r="K1044">
        <v>4</v>
      </c>
      <c r="L1044">
        <v>0</v>
      </c>
      <c r="M1044">
        <v>1</v>
      </c>
      <c r="N1044">
        <v>2</v>
      </c>
      <c r="Q1044">
        <v>94</v>
      </c>
      <c r="W1044">
        <f>VLOOKUP(H1044&amp;"_"&amp;M1044+1,'Leaf lengths'!$J$6:$Q$104,VLOOKUP(F1044,'Leaf lengths'!$S$1:$T$6,2,FALSE),FALSE)</f>
        <v>136.33333333333334</v>
      </c>
      <c r="X1044">
        <f>IF(N1044="",0,Q1044/W1044)</f>
        <v>0.68948655256723712</v>
      </c>
      <c r="Y1044">
        <f t="shared" si="53"/>
        <v>1.6894865525672371</v>
      </c>
      <c r="Z1044" t="str">
        <f t="shared" si="50"/>
        <v/>
      </c>
      <c r="AD1044" t="str">
        <f t="shared" si="54"/>
        <v/>
      </c>
      <c r="AE1044">
        <v>1</v>
      </c>
    </row>
    <row r="1045" spans="1:31" ht="15" hidden="1" customHeight="1" x14ac:dyDescent="0.3">
      <c r="A1045" t="s">
        <v>416</v>
      </c>
      <c r="B1045">
        <f t="shared" si="51"/>
        <v>300157</v>
      </c>
      <c r="C1045">
        <v>157</v>
      </c>
      <c r="D1045">
        <f>VLOOKUP($B1045,TrialDesign!$E$2:$I$1147,5,FALSE)</f>
        <v>16</v>
      </c>
      <c r="E1045" t="str">
        <f>VLOOKUP($B1045,TrialDesign!$E$2:$I$1147,3,FALSE)</f>
        <v>Nil</v>
      </c>
      <c r="F1045" t="str">
        <f>VLOOKUP($B1045,TrialDesign!$E$2:$I$1147,4,FALSE)</f>
        <v>Amarok</v>
      </c>
      <c r="G1045" s="1">
        <v>41674</v>
      </c>
      <c r="H1045" s="1" t="str">
        <f>VLOOKUP(B1045,TrialDesign!$E$2:$J$1147,6,FALSE)</f>
        <v>None_16h</v>
      </c>
      <c r="J1045">
        <v>157</v>
      </c>
      <c r="K1045">
        <v>1</v>
      </c>
      <c r="L1045">
        <v>0</v>
      </c>
      <c r="M1045">
        <v>1</v>
      </c>
      <c r="N1045">
        <v>2</v>
      </c>
      <c r="R1045">
        <v>3</v>
      </c>
      <c r="S1045">
        <v>3</v>
      </c>
      <c r="U1045" t="s">
        <v>16</v>
      </c>
      <c r="W1045">
        <f>VLOOKUP(H1045&amp;"_"&amp;M1045+1,'Leaf lengths'!$J$6:$Q$104,VLOOKUP(F1045,'Leaf lengths'!$S$1:$T$6,2,FALSE),FALSE)</f>
        <v>136.33333333333334</v>
      </c>
      <c r="X1045">
        <f>AVERAGE(X1046:X1047)</f>
        <v>0.66381418092909539</v>
      </c>
      <c r="Y1045">
        <f t="shared" si="53"/>
        <v>1.6638141809290954</v>
      </c>
      <c r="Z1045">
        <f t="shared" si="50"/>
        <v>7</v>
      </c>
      <c r="AD1045" t="str">
        <f t="shared" si="54"/>
        <v/>
      </c>
      <c r="AE1045">
        <v>1</v>
      </c>
    </row>
    <row r="1046" spans="1:31" ht="15" hidden="1" customHeight="1" x14ac:dyDescent="0.3">
      <c r="A1046" t="s">
        <v>416</v>
      </c>
      <c r="B1046">
        <f t="shared" si="51"/>
        <v>300157</v>
      </c>
      <c r="C1046">
        <v>157</v>
      </c>
      <c r="D1046">
        <f>VLOOKUP($B1046,TrialDesign!$E$2:$I$1147,5,FALSE)</f>
        <v>16</v>
      </c>
      <c r="E1046" t="str">
        <f>VLOOKUP($B1046,TrialDesign!$E$2:$I$1147,3,FALSE)</f>
        <v>Nil</v>
      </c>
      <c r="F1046" t="str">
        <f>VLOOKUP($B1046,TrialDesign!$E$2:$I$1147,4,FALSE)</f>
        <v>Amarok</v>
      </c>
      <c r="G1046" s="1">
        <v>41674</v>
      </c>
      <c r="H1046" s="1" t="str">
        <f>VLOOKUP(B1046,TrialDesign!$E$2:$J$1147,6,FALSE)</f>
        <v>None_16h</v>
      </c>
      <c r="K1046">
        <v>2</v>
      </c>
      <c r="L1046">
        <v>0</v>
      </c>
      <c r="M1046">
        <v>1</v>
      </c>
      <c r="N1046">
        <v>2</v>
      </c>
      <c r="Q1046">
        <v>93</v>
      </c>
      <c r="R1046">
        <v>3</v>
      </c>
      <c r="S1046">
        <v>3</v>
      </c>
      <c r="U1046" t="s">
        <v>16</v>
      </c>
      <c r="W1046">
        <f>VLOOKUP(H1046&amp;"_"&amp;M1046+1,'Leaf lengths'!$J$6:$Q$104,VLOOKUP(F1046,'Leaf lengths'!$S$1:$T$6,2,FALSE),FALSE)</f>
        <v>136.33333333333334</v>
      </c>
      <c r="X1046">
        <f>IF(N1046="",0,Q1046/W1046)</f>
        <v>0.68215158924205377</v>
      </c>
      <c r="Y1046">
        <f t="shared" si="53"/>
        <v>1.6821515892420538</v>
      </c>
      <c r="Z1046">
        <f t="shared" si="50"/>
        <v>7</v>
      </c>
      <c r="AD1046" t="str">
        <f t="shared" si="54"/>
        <v/>
      </c>
      <c r="AE1046">
        <v>1</v>
      </c>
    </row>
    <row r="1047" spans="1:31" ht="15" hidden="1" customHeight="1" x14ac:dyDescent="0.3">
      <c r="A1047" t="s">
        <v>416</v>
      </c>
      <c r="B1047">
        <f t="shared" si="51"/>
        <v>300157</v>
      </c>
      <c r="C1047">
        <v>157</v>
      </c>
      <c r="D1047">
        <f>VLOOKUP($B1047,TrialDesign!$E$2:$I$1147,5,FALSE)</f>
        <v>16</v>
      </c>
      <c r="E1047" t="str">
        <f>VLOOKUP($B1047,TrialDesign!$E$2:$I$1147,3,FALSE)</f>
        <v>Nil</v>
      </c>
      <c r="F1047" t="str">
        <f>VLOOKUP($B1047,TrialDesign!$E$2:$I$1147,4,FALSE)</f>
        <v>Amarok</v>
      </c>
      <c r="G1047" s="1">
        <v>41674</v>
      </c>
      <c r="H1047" s="1" t="str">
        <f>VLOOKUP(B1047,TrialDesign!$E$2:$J$1147,6,FALSE)</f>
        <v>None_16h</v>
      </c>
      <c r="K1047">
        <v>3</v>
      </c>
      <c r="L1047">
        <v>0</v>
      </c>
      <c r="M1047">
        <v>1</v>
      </c>
      <c r="N1047">
        <v>2</v>
      </c>
      <c r="Q1047">
        <v>88</v>
      </c>
      <c r="W1047">
        <f>VLOOKUP(H1047&amp;"_"&amp;M1047+1,'Leaf lengths'!$J$6:$Q$104,VLOOKUP(F1047,'Leaf lengths'!$S$1:$T$6,2,FALSE),FALSE)</f>
        <v>136.33333333333334</v>
      </c>
      <c r="X1047">
        <f>IF(N1047="",0,Q1047/W1047)</f>
        <v>0.6454767726161369</v>
      </c>
      <c r="Y1047">
        <f t="shared" si="53"/>
        <v>1.6454767726161368</v>
      </c>
      <c r="Z1047" t="str">
        <f t="shared" si="50"/>
        <v/>
      </c>
      <c r="AD1047" t="str">
        <f t="shared" si="54"/>
        <v/>
      </c>
      <c r="AE1047">
        <v>1</v>
      </c>
    </row>
    <row r="1048" spans="1:31" ht="15" hidden="1" customHeight="1" x14ac:dyDescent="0.3">
      <c r="A1048" t="s">
        <v>416</v>
      </c>
      <c r="B1048">
        <f t="shared" si="51"/>
        <v>300212</v>
      </c>
      <c r="C1048">
        <v>212</v>
      </c>
      <c r="D1048">
        <f>VLOOKUP($B1048,TrialDesign!$E$2:$I$1147,5,FALSE)</f>
        <v>16</v>
      </c>
      <c r="E1048" t="str">
        <f>VLOOKUP($B1048,TrialDesign!$E$2:$I$1147,3,FALSE)</f>
        <v>Nil</v>
      </c>
      <c r="F1048" t="str">
        <f>VLOOKUP($B1048,TrialDesign!$E$2:$I$1147,4,FALSE)</f>
        <v>Amarok</v>
      </c>
      <c r="G1048" s="1">
        <v>41674</v>
      </c>
      <c r="H1048" s="1" t="str">
        <f>VLOOKUP(B1048,TrialDesign!$E$2:$J$1147,6,FALSE)</f>
        <v>None_16h</v>
      </c>
      <c r="J1048">
        <v>212</v>
      </c>
      <c r="K1048">
        <v>1</v>
      </c>
      <c r="L1048">
        <v>1</v>
      </c>
      <c r="M1048">
        <v>3</v>
      </c>
      <c r="N1048">
        <v>4</v>
      </c>
      <c r="O1048">
        <v>64</v>
      </c>
      <c r="Q1048">
        <v>143</v>
      </c>
      <c r="R1048">
        <v>4</v>
      </c>
      <c r="S1048">
        <v>3</v>
      </c>
      <c r="U1048" t="s">
        <v>16</v>
      </c>
      <c r="W1048">
        <f>VLOOKUP(H1048&amp;"_"&amp;M1048+1,'Leaf lengths'!$J$6:$Q$104,VLOOKUP(F1048,'Leaf lengths'!$S$1:$T$6,2,FALSE),FALSE)</f>
        <v>236.1</v>
      </c>
      <c r="X1048">
        <f>IF(OR(N1048="",M1048=N1048),0,Q1048/W1048)</f>
        <v>0.60567556120288013</v>
      </c>
      <c r="Y1048">
        <f t="shared" si="53"/>
        <v>3.6056755612028804</v>
      </c>
      <c r="Z1048">
        <f t="shared" si="50"/>
        <v>10</v>
      </c>
      <c r="AD1048" t="str">
        <f t="shared" si="54"/>
        <v/>
      </c>
      <c r="AE1048">
        <v>3</v>
      </c>
    </row>
    <row r="1049" spans="1:31" ht="15" hidden="1" customHeight="1" x14ac:dyDescent="0.3">
      <c r="A1049" t="s">
        <v>416</v>
      </c>
      <c r="B1049">
        <f t="shared" si="51"/>
        <v>300212</v>
      </c>
      <c r="C1049">
        <v>212</v>
      </c>
      <c r="D1049">
        <f>VLOOKUP($B1049,TrialDesign!$E$2:$I$1147,5,FALSE)</f>
        <v>16</v>
      </c>
      <c r="E1049" t="str">
        <f>VLOOKUP($B1049,TrialDesign!$E$2:$I$1147,3,FALSE)</f>
        <v>Nil</v>
      </c>
      <c r="F1049" t="str">
        <f>VLOOKUP($B1049,TrialDesign!$E$2:$I$1147,4,FALSE)</f>
        <v>Amarok</v>
      </c>
      <c r="G1049" s="1">
        <v>41674</v>
      </c>
      <c r="H1049" s="1" t="str">
        <f>VLOOKUP(B1049,TrialDesign!$E$2:$J$1147,6,FALSE)</f>
        <v>None_16h</v>
      </c>
      <c r="K1049">
        <v>2</v>
      </c>
      <c r="L1049">
        <v>0</v>
      </c>
      <c r="M1049">
        <v>2</v>
      </c>
      <c r="N1049">
        <v>4</v>
      </c>
      <c r="O1049">
        <v>59</v>
      </c>
      <c r="P1049">
        <v>147</v>
      </c>
      <c r="Q1049">
        <v>199</v>
      </c>
      <c r="R1049">
        <v>4</v>
      </c>
      <c r="S1049">
        <v>3</v>
      </c>
      <c r="U1049" t="s">
        <v>16</v>
      </c>
      <c r="W1049">
        <f>VLOOKUP(H1049&amp;"_"&amp;M1049+1,'Leaf lengths'!$J$6:$Q$104,VLOOKUP(F1049,'Leaf lengths'!$S$1:$T$6,2,FALSE),FALSE)</f>
        <v>185</v>
      </c>
      <c r="X1049">
        <f>IF(OR(N1049="",M1049=N1049),0,Q1049/W1049)</f>
        <v>1.0756756756756756</v>
      </c>
      <c r="Y1049">
        <f t="shared" si="53"/>
        <v>3.0756756756756758</v>
      </c>
      <c r="Z1049">
        <f t="shared" si="50"/>
        <v>9</v>
      </c>
      <c r="AD1049" t="str">
        <f t="shared" si="54"/>
        <v/>
      </c>
      <c r="AE1049">
        <v>2</v>
      </c>
    </row>
    <row r="1050" spans="1:31" ht="15" hidden="1" customHeight="1" x14ac:dyDescent="0.3">
      <c r="A1050" t="s">
        <v>416</v>
      </c>
      <c r="B1050">
        <f t="shared" si="51"/>
        <v>300212</v>
      </c>
      <c r="C1050">
        <v>212</v>
      </c>
      <c r="D1050">
        <f>VLOOKUP($B1050,TrialDesign!$E$2:$I$1147,5,FALSE)</f>
        <v>16</v>
      </c>
      <c r="E1050" t="str">
        <f>VLOOKUP($B1050,TrialDesign!$E$2:$I$1147,3,FALSE)</f>
        <v>Nil</v>
      </c>
      <c r="F1050" t="str">
        <f>VLOOKUP($B1050,TrialDesign!$E$2:$I$1147,4,FALSE)</f>
        <v>Amarok</v>
      </c>
      <c r="G1050" s="1">
        <v>41674</v>
      </c>
      <c r="H1050" s="1" t="str">
        <f>VLOOKUP(B1050,TrialDesign!$E$2:$J$1147,6,FALSE)</f>
        <v>None_16h</v>
      </c>
      <c r="K1050">
        <v>3</v>
      </c>
      <c r="L1050">
        <v>0</v>
      </c>
      <c r="M1050">
        <v>2</v>
      </c>
      <c r="N1050">
        <v>4</v>
      </c>
      <c r="O1050">
        <v>47</v>
      </c>
      <c r="P1050">
        <v>130</v>
      </c>
      <c r="Q1050">
        <v>181</v>
      </c>
      <c r="R1050">
        <v>3</v>
      </c>
      <c r="S1050">
        <v>5</v>
      </c>
      <c r="U1050" t="s">
        <v>16</v>
      </c>
      <c r="W1050">
        <f>VLOOKUP(H1050&amp;"_"&amp;M1050+1,'Leaf lengths'!$J$6:$Q$104,VLOOKUP(F1050,'Leaf lengths'!$S$1:$T$6,2,FALSE),FALSE)</f>
        <v>185</v>
      </c>
      <c r="X1050">
        <f>IF(OR(N1050="",M1050=N1050),0,Q1050/W1050)</f>
        <v>0.97837837837837838</v>
      </c>
      <c r="Y1050">
        <f t="shared" si="53"/>
        <v>2.9783783783783786</v>
      </c>
      <c r="Z1050">
        <f t="shared" si="50"/>
        <v>10</v>
      </c>
      <c r="AD1050" t="str">
        <f t="shared" si="54"/>
        <v/>
      </c>
      <c r="AE1050">
        <v>2</v>
      </c>
    </row>
    <row r="1051" spans="1:31" ht="15" hidden="1" customHeight="1" x14ac:dyDescent="0.3">
      <c r="A1051" t="s">
        <v>416</v>
      </c>
      <c r="B1051">
        <f t="shared" si="51"/>
        <v>300212</v>
      </c>
      <c r="C1051">
        <v>212</v>
      </c>
      <c r="D1051">
        <f>VLOOKUP($B1051,TrialDesign!$E$2:$I$1147,5,FALSE)</f>
        <v>16</v>
      </c>
      <c r="E1051" t="str">
        <f>VLOOKUP($B1051,TrialDesign!$E$2:$I$1147,3,FALSE)</f>
        <v>Nil</v>
      </c>
      <c r="F1051" t="str">
        <f>VLOOKUP($B1051,TrialDesign!$E$2:$I$1147,4,FALSE)</f>
        <v>Amarok</v>
      </c>
      <c r="G1051" s="1">
        <v>41674</v>
      </c>
      <c r="H1051" s="1" t="str">
        <f>VLOOKUP(B1051,TrialDesign!$E$2:$J$1147,6,FALSE)</f>
        <v>None_16h</v>
      </c>
      <c r="K1051">
        <v>4</v>
      </c>
      <c r="L1051">
        <v>0</v>
      </c>
      <c r="M1051">
        <v>2</v>
      </c>
      <c r="N1051">
        <v>3</v>
      </c>
      <c r="O1051">
        <v>64</v>
      </c>
      <c r="P1051">
        <v>132</v>
      </c>
      <c r="Q1051">
        <v>146</v>
      </c>
      <c r="W1051">
        <f>VLOOKUP(H1051&amp;"_"&amp;M1051+1,'Leaf lengths'!$J$6:$Q$104,VLOOKUP(F1051,'Leaf lengths'!$S$1:$T$6,2,FALSE),FALSE)</f>
        <v>185</v>
      </c>
      <c r="X1051">
        <f>IF(OR(N1051="",M1051=N1051),0,Q1051/W1051)</f>
        <v>0.78918918918918923</v>
      </c>
      <c r="Y1051">
        <f t="shared" si="53"/>
        <v>2.7891891891891891</v>
      </c>
      <c r="Z1051" t="str">
        <f t="shared" si="50"/>
        <v/>
      </c>
      <c r="AD1051" t="str">
        <f t="shared" si="54"/>
        <v/>
      </c>
      <c r="AE1051">
        <v>2</v>
      </c>
    </row>
    <row r="1052" spans="1:31" ht="15" hidden="1" customHeight="1" x14ac:dyDescent="0.3">
      <c r="A1052" t="s">
        <v>416</v>
      </c>
      <c r="B1052">
        <f t="shared" si="51"/>
        <v>300306</v>
      </c>
      <c r="C1052">
        <v>306</v>
      </c>
      <c r="D1052">
        <f>VLOOKUP($B1052,TrialDesign!$E$2:$I$1147,5,FALSE)</f>
        <v>16</v>
      </c>
      <c r="E1052" t="str">
        <f>VLOOKUP($B1052,TrialDesign!$E$2:$I$1147,3,FALSE)</f>
        <v>Nil</v>
      </c>
      <c r="F1052" t="str">
        <f>VLOOKUP($B1052,TrialDesign!$E$2:$I$1147,4,FALSE)</f>
        <v>Amarok</v>
      </c>
      <c r="G1052" s="1">
        <v>41674</v>
      </c>
      <c r="H1052" s="1" t="str">
        <f>VLOOKUP(B1052,TrialDesign!$E$2:$J$1147,6,FALSE)</f>
        <v>None_16h</v>
      </c>
      <c r="J1052">
        <v>306</v>
      </c>
      <c r="K1052">
        <v>1</v>
      </c>
      <c r="L1052">
        <v>0</v>
      </c>
      <c r="M1052">
        <v>1</v>
      </c>
      <c r="N1052">
        <v>2</v>
      </c>
      <c r="R1052">
        <v>3</v>
      </c>
      <c r="S1052">
        <v>2</v>
      </c>
      <c r="U1052" t="s">
        <v>16</v>
      </c>
      <c r="W1052">
        <f>VLOOKUP(H1052&amp;"_"&amp;M1052+1,'Leaf lengths'!$J$6:$Q$104,VLOOKUP(F1052,'Leaf lengths'!$S$1:$T$6,2,FALSE),FALSE)</f>
        <v>136.33333333333334</v>
      </c>
      <c r="X1052">
        <f>AVERAGE(X1053:X1055)</f>
        <v>0.71882640586797064</v>
      </c>
      <c r="Y1052">
        <f t="shared" si="53"/>
        <v>1.7188264058679708</v>
      </c>
      <c r="Z1052">
        <f t="shared" si="50"/>
        <v>6</v>
      </c>
      <c r="AD1052" t="str">
        <f t="shared" si="54"/>
        <v/>
      </c>
      <c r="AE1052">
        <v>1</v>
      </c>
    </row>
    <row r="1053" spans="1:31" ht="15" hidden="1" customHeight="1" x14ac:dyDescent="0.3">
      <c r="A1053" t="s">
        <v>416</v>
      </c>
      <c r="B1053">
        <f t="shared" si="51"/>
        <v>300306</v>
      </c>
      <c r="C1053">
        <v>306</v>
      </c>
      <c r="D1053">
        <f>VLOOKUP($B1053,TrialDesign!$E$2:$I$1147,5,FALSE)</f>
        <v>16</v>
      </c>
      <c r="E1053" t="str">
        <f>VLOOKUP($B1053,TrialDesign!$E$2:$I$1147,3,FALSE)</f>
        <v>Nil</v>
      </c>
      <c r="F1053" t="str">
        <f>VLOOKUP($B1053,TrialDesign!$E$2:$I$1147,4,FALSE)</f>
        <v>Amarok</v>
      </c>
      <c r="G1053" s="1">
        <v>41674</v>
      </c>
      <c r="H1053" s="1" t="str">
        <f>VLOOKUP(B1053,TrialDesign!$E$2:$J$1147,6,FALSE)</f>
        <v>None_16h</v>
      </c>
      <c r="K1053">
        <v>2</v>
      </c>
      <c r="L1053">
        <v>0</v>
      </c>
      <c r="M1053">
        <v>1</v>
      </c>
      <c r="N1053">
        <v>2</v>
      </c>
      <c r="Q1053">
        <v>120</v>
      </c>
      <c r="R1053">
        <v>3</v>
      </c>
      <c r="S1053">
        <v>3</v>
      </c>
      <c r="U1053" t="s">
        <v>16</v>
      </c>
      <c r="W1053">
        <f>VLOOKUP(H1053&amp;"_"&amp;M1053+1,'Leaf lengths'!$J$6:$Q$104,VLOOKUP(F1053,'Leaf lengths'!$S$1:$T$6,2,FALSE),FALSE)</f>
        <v>136.33333333333334</v>
      </c>
      <c r="X1053">
        <f>IF(N1053="",0,Q1053/W1053)</f>
        <v>0.88019559902200484</v>
      </c>
      <c r="Y1053">
        <f t="shared" si="53"/>
        <v>1.8801955990220049</v>
      </c>
      <c r="Z1053">
        <f t="shared" si="50"/>
        <v>7</v>
      </c>
      <c r="AD1053" t="str">
        <f t="shared" si="54"/>
        <v/>
      </c>
      <c r="AE1053">
        <v>1</v>
      </c>
    </row>
    <row r="1054" spans="1:31" ht="15" hidden="1" customHeight="1" x14ac:dyDescent="0.3">
      <c r="A1054" t="s">
        <v>416</v>
      </c>
      <c r="B1054">
        <f t="shared" si="51"/>
        <v>300306</v>
      </c>
      <c r="C1054">
        <v>306</v>
      </c>
      <c r="D1054">
        <f>VLOOKUP($B1054,TrialDesign!$E$2:$I$1147,5,FALSE)</f>
        <v>16</v>
      </c>
      <c r="E1054" t="str">
        <f>VLOOKUP($B1054,TrialDesign!$E$2:$I$1147,3,FALSE)</f>
        <v>Nil</v>
      </c>
      <c r="F1054" t="str">
        <f>VLOOKUP($B1054,TrialDesign!$E$2:$I$1147,4,FALSE)</f>
        <v>Amarok</v>
      </c>
      <c r="G1054" s="1">
        <v>41674</v>
      </c>
      <c r="H1054" s="1" t="str">
        <f>VLOOKUP(B1054,TrialDesign!$E$2:$J$1147,6,FALSE)</f>
        <v>None_16h</v>
      </c>
      <c r="K1054">
        <v>3</v>
      </c>
      <c r="L1054">
        <v>0</v>
      </c>
      <c r="M1054">
        <v>1</v>
      </c>
      <c r="N1054">
        <v>2</v>
      </c>
      <c r="Q1054">
        <v>86</v>
      </c>
      <c r="W1054">
        <f>VLOOKUP(H1054&amp;"_"&amp;M1054+1,'Leaf lengths'!$J$6:$Q$104,VLOOKUP(F1054,'Leaf lengths'!$S$1:$T$6,2,FALSE),FALSE)</f>
        <v>136.33333333333334</v>
      </c>
      <c r="X1054">
        <f>IF(N1054="",0,Q1054/W1054)</f>
        <v>0.63080684596577008</v>
      </c>
      <c r="Y1054">
        <f t="shared" si="53"/>
        <v>1.6308068459657701</v>
      </c>
      <c r="Z1054" t="str">
        <f t="shared" si="50"/>
        <v/>
      </c>
      <c r="AD1054" t="str">
        <f t="shared" si="54"/>
        <v/>
      </c>
      <c r="AE1054">
        <v>1</v>
      </c>
    </row>
    <row r="1055" spans="1:31" ht="15" hidden="1" customHeight="1" x14ac:dyDescent="0.3">
      <c r="A1055" t="s">
        <v>416</v>
      </c>
      <c r="B1055">
        <f t="shared" si="51"/>
        <v>300306</v>
      </c>
      <c r="C1055">
        <v>306</v>
      </c>
      <c r="D1055">
        <f>VLOOKUP($B1055,TrialDesign!$E$2:$I$1147,5,FALSE)</f>
        <v>16</v>
      </c>
      <c r="E1055" t="str">
        <f>VLOOKUP($B1055,TrialDesign!$E$2:$I$1147,3,FALSE)</f>
        <v>Nil</v>
      </c>
      <c r="F1055" t="str">
        <f>VLOOKUP($B1055,TrialDesign!$E$2:$I$1147,4,FALSE)</f>
        <v>Amarok</v>
      </c>
      <c r="G1055" s="1">
        <v>41674</v>
      </c>
      <c r="H1055" s="1" t="str">
        <f>VLOOKUP(B1055,TrialDesign!$E$2:$J$1147,6,FALSE)</f>
        <v>None_16h</v>
      </c>
      <c r="K1055">
        <v>4</v>
      </c>
      <c r="L1055">
        <v>0</v>
      </c>
      <c r="M1055">
        <v>1</v>
      </c>
      <c r="N1055">
        <v>2</v>
      </c>
      <c r="Q1055">
        <v>88</v>
      </c>
      <c r="W1055">
        <f>VLOOKUP(H1055&amp;"_"&amp;M1055+1,'Leaf lengths'!$J$6:$Q$104,VLOOKUP(F1055,'Leaf lengths'!$S$1:$T$6,2,FALSE),FALSE)</f>
        <v>136.33333333333334</v>
      </c>
      <c r="X1055">
        <f>IF(N1055="",0,Q1055/W1055)</f>
        <v>0.6454767726161369</v>
      </c>
      <c r="Y1055">
        <f t="shared" si="53"/>
        <v>1.6454767726161368</v>
      </c>
      <c r="Z1055" t="str">
        <f t="shared" si="50"/>
        <v/>
      </c>
      <c r="AD1055" t="str">
        <f t="shared" si="54"/>
        <v/>
      </c>
      <c r="AE1055">
        <v>1</v>
      </c>
    </row>
    <row r="1056" spans="1:31" ht="15" hidden="1" customHeight="1" x14ac:dyDescent="0.3">
      <c r="A1056" t="s">
        <v>416</v>
      </c>
      <c r="B1056">
        <f t="shared" si="51"/>
        <v>300036</v>
      </c>
      <c r="C1056">
        <v>36</v>
      </c>
      <c r="D1056">
        <f>VLOOKUP($B1056,TrialDesign!$E$2:$I$1147,5,FALSE)</f>
        <v>16</v>
      </c>
      <c r="E1056" t="str">
        <f>VLOOKUP($B1056,TrialDesign!$E$2:$I$1147,3,FALSE)</f>
        <v>Nil</v>
      </c>
      <c r="F1056" t="str">
        <f>VLOOKUP($B1056,TrialDesign!$E$2:$I$1147,4,FALSE)</f>
        <v>Amarok</v>
      </c>
      <c r="G1056" s="1">
        <v>41681</v>
      </c>
      <c r="H1056" s="1" t="str">
        <f>VLOOKUP(B1056,TrialDesign!$E$2:$J$1147,6,FALSE)</f>
        <v>None_16h</v>
      </c>
      <c r="J1056">
        <v>36</v>
      </c>
      <c r="K1056">
        <v>1</v>
      </c>
      <c r="L1056">
        <v>1</v>
      </c>
      <c r="M1056">
        <v>3</v>
      </c>
      <c r="N1056">
        <v>4</v>
      </c>
      <c r="O1056">
        <v>61</v>
      </c>
      <c r="Q1056">
        <v>146</v>
      </c>
      <c r="R1056">
        <v>4</v>
      </c>
      <c r="S1056">
        <v>4</v>
      </c>
      <c r="U1056" t="s">
        <v>16</v>
      </c>
      <c r="W1056">
        <f>VLOOKUP(H1056&amp;"_"&amp;M1056+1,'Leaf lengths'!$J$6:$Q$104,VLOOKUP(F1056,'Leaf lengths'!$S$1:$T$6,2,FALSE),FALSE)</f>
        <v>236.1</v>
      </c>
      <c r="X1056">
        <f t="shared" ref="X1056:X1087" si="55">IF(OR(N1056="",M1056=N1056),0,Q1056/W1056)</f>
        <v>0.61838204150783571</v>
      </c>
      <c r="Y1056">
        <f t="shared" si="53"/>
        <v>3.6183820415078358</v>
      </c>
      <c r="Z1056">
        <f t="shared" si="50"/>
        <v>11</v>
      </c>
      <c r="AD1056" t="str">
        <f t="shared" si="54"/>
        <v/>
      </c>
      <c r="AE1056">
        <v>3</v>
      </c>
    </row>
    <row r="1057" spans="1:31" ht="15" hidden="1" customHeight="1" x14ac:dyDescent="0.3">
      <c r="A1057" t="s">
        <v>416</v>
      </c>
      <c r="B1057">
        <f t="shared" si="51"/>
        <v>300036</v>
      </c>
      <c r="C1057">
        <v>36</v>
      </c>
      <c r="D1057">
        <f>VLOOKUP($B1057,TrialDesign!$E$2:$I$1147,5,FALSE)</f>
        <v>16</v>
      </c>
      <c r="E1057" t="str">
        <f>VLOOKUP($B1057,TrialDesign!$E$2:$I$1147,3,FALSE)</f>
        <v>Nil</v>
      </c>
      <c r="F1057" t="str">
        <f>VLOOKUP($B1057,TrialDesign!$E$2:$I$1147,4,FALSE)</f>
        <v>Amarok</v>
      </c>
      <c r="G1057" s="1">
        <v>41681</v>
      </c>
      <c r="H1057" s="1" t="str">
        <f>VLOOKUP(B1057,TrialDesign!$E$2:$J$1147,6,FALSE)</f>
        <v>None_16h</v>
      </c>
      <c r="K1057">
        <v>2</v>
      </c>
      <c r="L1057">
        <v>1</v>
      </c>
      <c r="M1057">
        <v>3</v>
      </c>
      <c r="N1057">
        <v>4</v>
      </c>
      <c r="O1057">
        <v>54</v>
      </c>
      <c r="P1057">
        <v>200</v>
      </c>
      <c r="Q1057">
        <v>208</v>
      </c>
      <c r="R1057">
        <v>4</v>
      </c>
      <c r="S1057">
        <v>3</v>
      </c>
      <c r="U1057" t="s">
        <v>16</v>
      </c>
      <c r="W1057">
        <f>VLOOKUP(H1057&amp;"_"&amp;M1057+1,'Leaf lengths'!$J$6:$Q$104,VLOOKUP(F1057,'Leaf lengths'!$S$1:$T$6,2,FALSE),FALSE)</f>
        <v>236.1</v>
      </c>
      <c r="X1057">
        <f t="shared" si="55"/>
        <v>0.8809826344769166</v>
      </c>
      <c r="Y1057">
        <f t="shared" si="53"/>
        <v>3.8809826344769167</v>
      </c>
      <c r="Z1057">
        <f t="shared" si="50"/>
        <v>10</v>
      </c>
      <c r="AD1057" t="str">
        <f t="shared" si="54"/>
        <v/>
      </c>
      <c r="AE1057">
        <v>3</v>
      </c>
    </row>
    <row r="1058" spans="1:31" ht="15" hidden="1" customHeight="1" x14ac:dyDescent="0.3">
      <c r="A1058" t="s">
        <v>416</v>
      </c>
      <c r="B1058">
        <f t="shared" si="51"/>
        <v>300036</v>
      </c>
      <c r="C1058">
        <v>36</v>
      </c>
      <c r="D1058">
        <f>VLOOKUP($B1058,TrialDesign!$E$2:$I$1147,5,FALSE)</f>
        <v>16</v>
      </c>
      <c r="E1058" t="str">
        <f>VLOOKUP($B1058,TrialDesign!$E$2:$I$1147,3,FALSE)</f>
        <v>Nil</v>
      </c>
      <c r="F1058" t="str">
        <f>VLOOKUP($B1058,TrialDesign!$E$2:$I$1147,4,FALSE)</f>
        <v>Amarok</v>
      </c>
      <c r="G1058" s="1">
        <v>41681</v>
      </c>
      <c r="H1058" s="1" t="str">
        <f>VLOOKUP(B1058,TrialDesign!$E$2:$J$1147,6,FALSE)</f>
        <v>None_16h</v>
      </c>
      <c r="K1058">
        <v>3</v>
      </c>
      <c r="L1058">
        <v>0</v>
      </c>
      <c r="M1058">
        <v>3</v>
      </c>
      <c r="N1058">
        <v>4</v>
      </c>
      <c r="O1058">
        <v>61</v>
      </c>
      <c r="P1058">
        <v>204</v>
      </c>
      <c r="Q1058">
        <v>209</v>
      </c>
      <c r="R1058">
        <v>3</v>
      </c>
      <c r="S1058">
        <v>4</v>
      </c>
      <c r="U1058" t="s">
        <v>16</v>
      </c>
      <c r="W1058">
        <f>VLOOKUP(H1058&amp;"_"&amp;M1058+1,'Leaf lengths'!$J$6:$Q$104,VLOOKUP(F1058,'Leaf lengths'!$S$1:$T$6,2,FALSE),FALSE)</f>
        <v>236.1</v>
      </c>
      <c r="X1058">
        <f t="shared" si="55"/>
        <v>0.8852181279119018</v>
      </c>
      <c r="Y1058">
        <f t="shared" si="53"/>
        <v>3.8852181279119016</v>
      </c>
      <c r="Z1058">
        <f t="shared" si="50"/>
        <v>10</v>
      </c>
      <c r="AD1058" t="str">
        <f t="shared" si="54"/>
        <v/>
      </c>
      <c r="AE1058">
        <v>3</v>
      </c>
    </row>
    <row r="1059" spans="1:31" ht="15" hidden="1" customHeight="1" x14ac:dyDescent="0.3">
      <c r="A1059" t="s">
        <v>416</v>
      </c>
      <c r="B1059">
        <f t="shared" si="51"/>
        <v>300278</v>
      </c>
      <c r="C1059">
        <v>278</v>
      </c>
      <c r="D1059">
        <f>VLOOKUP($B1059,TrialDesign!$E$2:$I$1147,5,FALSE)</f>
        <v>16</v>
      </c>
      <c r="E1059" t="str">
        <f>VLOOKUP($B1059,TrialDesign!$E$2:$I$1147,3,FALSE)</f>
        <v>Nil</v>
      </c>
      <c r="F1059" t="str">
        <f>VLOOKUP($B1059,TrialDesign!$E$2:$I$1147,4,FALSE)</f>
        <v>Amarok</v>
      </c>
      <c r="G1059" s="1">
        <v>41681</v>
      </c>
      <c r="H1059" s="1" t="str">
        <f>VLOOKUP(B1059,TrialDesign!$E$2:$J$1147,6,FALSE)</f>
        <v>None_16h</v>
      </c>
      <c r="J1059">
        <v>278</v>
      </c>
      <c r="K1059">
        <v>1</v>
      </c>
      <c r="L1059">
        <v>1</v>
      </c>
      <c r="M1059">
        <v>3</v>
      </c>
      <c r="N1059">
        <v>4</v>
      </c>
      <c r="O1059">
        <v>61</v>
      </c>
      <c r="Q1059">
        <v>134</v>
      </c>
      <c r="R1059">
        <v>4</v>
      </c>
      <c r="S1059">
        <v>4</v>
      </c>
      <c r="U1059" t="s">
        <v>16</v>
      </c>
      <c r="W1059">
        <f>VLOOKUP(H1059&amp;"_"&amp;M1059+1,'Leaf lengths'!$J$6:$Q$104,VLOOKUP(F1059,'Leaf lengths'!$S$1:$T$6,2,FALSE),FALSE)</f>
        <v>236.1</v>
      </c>
      <c r="X1059">
        <f t="shared" si="55"/>
        <v>0.56755612028801361</v>
      </c>
      <c r="Y1059">
        <f t="shared" si="53"/>
        <v>3.5675561202880135</v>
      </c>
      <c r="Z1059">
        <f t="shared" si="50"/>
        <v>11</v>
      </c>
      <c r="AD1059" t="str">
        <f t="shared" si="54"/>
        <v/>
      </c>
      <c r="AE1059">
        <v>3</v>
      </c>
    </row>
    <row r="1060" spans="1:31" ht="15" hidden="1" customHeight="1" x14ac:dyDescent="0.3">
      <c r="A1060" t="s">
        <v>416</v>
      </c>
      <c r="B1060">
        <f t="shared" si="51"/>
        <v>300278</v>
      </c>
      <c r="C1060">
        <v>278</v>
      </c>
      <c r="D1060">
        <f>VLOOKUP($B1060,TrialDesign!$E$2:$I$1147,5,FALSE)</f>
        <v>16</v>
      </c>
      <c r="E1060" t="str">
        <f>VLOOKUP($B1060,TrialDesign!$E$2:$I$1147,3,FALSE)</f>
        <v>Nil</v>
      </c>
      <c r="F1060" t="str">
        <f>VLOOKUP($B1060,TrialDesign!$E$2:$I$1147,4,FALSE)</f>
        <v>Amarok</v>
      </c>
      <c r="G1060" s="1">
        <v>41681</v>
      </c>
      <c r="H1060" s="1" t="str">
        <f>VLOOKUP(B1060,TrialDesign!$E$2:$J$1147,6,FALSE)</f>
        <v>None_16h</v>
      </c>
      <c r="K1060">
        <v>2</v>
      </c>
      <c r="L1060">
        <v>1</v>
      </c>
      <c r="M1060">
        <v>3</v>
      </c>
      <c r="N1060">
        <v>4</v>
      </c>
      <c r="O1060">
        <v>48</v>
      </c>
      <c r="P1060">
        <v>167</v>
      </c>
      <c r="Q1060">
        <v>168</v>
      </c>
      <c r="R1060">
        <v>4</v>
      </c>
      <c r="S1060">
        <v>4</v>
      </c>
      <c r="U1060" t="s">
        <v>16</v>
      </c>
      <c r="W1060">
        <f>VLOOKUP(H1060&amp;"_"&amp;M1060+1,'Leaf lengths'!$J$6:$Q$104,VLOOKUP(F1060,'Leaf lengths'!$S$1:$T$6,2,FALSE),FALSE)</f>
        <v>236.1</v>
      </c>
      <c r="X1060">
        <f t="shared" si="55"/>
        <v>0.71156289707750953</v>
      </c>
      <c r="Y1060">
        <f t="shared" si="53"/>
        <v>3.7115628970775094</v>
      </c>
      <c r="Z1060">
        <f t="shared" si="50"/>
        <v>11</v>
      </c>
      <c r="AD1060" t="str">
        <f t="shared" si="54"/>
        <v/>
      </c>
      <c r="AE1060">
        <v>3</v>
      </c>
    </row>
    <row r="1061" spans="1:31" ht="15" hidden="1" customHeight="1" x14ac:dyDescent="0.3">
      <c r="A1061" t="s">
        <v>416</v>
      </c>
      <c r="B1061">
        <f t="shared" si="51"/>
        <v>300278</v>
      </c>
      <c r="C1061">
        <v>278</v>
      </c>
      <c r="D1061">
        <f>VLOOKUP($B1061,TrialDesign!$E$2:$I$1147,5,FALSE)</f>
        <v>16</v>
      </c>
      <c r="E1061" t="str">
        <f>VLOOKUP($B1061,TrialDesign!$E$2:$I$1147,3,FALSE)</f>
        <v>Nil</v>
      </c>
      <c r="F1061" t="str">
        <f>VLOOKUP($B1061,TrialDesign!$E$2:$I$1147,4,FALSE)</f>
        <v>Amarok</v>
      </c>
      <c r="G1061" s="1">
        <v>41681</v>
      </c>
      <c r="H1061" s="1" t="str">
        <f>VLOOKUP(B1061,TrialDesign!$E$2:$J$1147,6,FALSE)</f>
        <v>None_16h</v>
      </c>
      <c r="K1061">
        <v>3</v>
      </c>
      <c r="L1061">
        <v>1</v>
      </c>
      <c r="M1061">
        <v>3</v>
      </c>
      <c r="N1061">
        <v>4</v>
      </c>
      <c r="O1061">
        <v>60</v>
      </c>
      <c r="P1061">
        <v>185</v>
      </c>
      <c r="Q1061">
        <v>185</v>
      </c>
      <c r="R1061">
        <v>4</v>
      </c>
      <c r="S1061">
        <v>4</v>
      </c>
      <c r="U1061" t="s">
        <v>16</v>
      </c>
      <c r="W1061">
        <f>VLOOKUP(H1061&amp;"_"&amp;M1061+1,'Leaf lengths'!$J$6:$Q$104,VLOOKUP(F1061,'Leaf lengths'!$S$1:$T$6,2,FALSE),FALSE)</f>
        <v>236.1</v>
      </c>
      <c r="X1061">
        <f t="shared" si="55"/>
        <v>0.78356628547225748</v>
      </c>
      <c r="Y1061">
        <f t="shared" si="53"/>
        <v>3.7835662854722574</v>
      </c>
      <c r="Z1061">
        <f t="shared" si="50"/>
        <v>11</v>
      </c>
      <c r="AD1061" t="str">
        <f t="shared" si="54"/>
        <v/>
      </c>
      <c r="AE1061">
        <v>3</v>
      </c>
    </row>
    <row r="1062" spans="1:31" ht="15" hidden="1" customHeight="1" x14ac:dyDescent="0.3">
      <c r="A1062" t="s">
        <v>416</v>
      </c>
      <c r="B1062">
        <f t="shared" si="51"/>
        <v>300278</v>
      </c>
      <c r="C1062">
        <v>278</v>
      </c>
      <c r="D1062">
        <f>VLOOKUP($B1062,TrialDesign!$E$2:$I$1147,5,FALSE)</f>
        <v>16</v>
      </c>
      <c r="E1062" t="str">
        <f>VLOOKUP($B1062,TrialDesign!$E$2:$I$1147,3,FALSE)</f>
        <v>Nil</v>
      </c>
      <c r="F1062" t="str">
        <f>VLOOKUP($B1062,TrialDesign!$E$2:$I$1147,4,FALSE)</f>
        <v>Amarok</v>
      </c>
      <c r="G1062" s="1">
        <v>41681</v>
      </c>
      <c r="H1062" s="1" t="str">
        <f>VLOOKUP(B1062,TrialDesign!$E$2:$J$1147,6,FALSE)</f>
        <v>None_16h</v>
      </c>
      <c r="K1062">
        <v>4</v>
      </c>
      <c r="L1062">
        <v>0</v>
      </c>
      <c r="M1062">
        <v>3</v>
      </c>
      <c r="N1062">
        <v>4</v>
      </c>
      <c r="O1062">
        <v>58</v>
      </c>
      <c r="P1062">
        <v>169</v>
      </c>
      <c r="Q1062">
        <v>171</v>
      </c>
      <c r="W1062">
        <f>VLOOKUP(H1062&amp;"_"&amp;M1062+1,'Leaf lengths'!$J$6:$Q$104,VLOOKUP(F1062,'Leaf lengths'!$S$1:$T$6,2,FALSE),FALSE)</f>
        <v>236.1</v>
      </c>
      <c r="X1062">
        <f t="shared" si="55"/>
        <v>0.72426937738246511</v>
      </c>
      <c r="Y1062">
        <f t="shared" si="53"/>
        <v>3.7242693773824653</v>
      </c>
      <c r="Z1062" t="str">
        <f t="shared" si="50"/>
        <v/>
      </c>
      <c r="AD1062" t="str">
        <f t="shared" si="54"/>
        <v/>
      </c>
      <c r="AE1062">
        <v>3</v>
      </c>
    </row>
    <row r="1063" spans="1:31" ht="15" hidden="1" customHeight="1" x14ac:dyDescent="0.3">
      <c r="A1063" t="s">
        <v>416</v>
      </c>
      <c r="B1063">
        <f t="shared" si="51"/>
        <v>300063</v>
      </c>
      <c r="C1063">
        <v>63</v>
      </c>
      <c r="D1063">
        <f>VLOOKUP($B1063,TrialDesign!$E$2:$I$1147,5,FALSE)</f>
        <v>16</v>
      </c>
      <c r="E1063" t="str">
        <f>VLOOKUP($B1063,TrialDesign!$E$2:$I$1147,3,FALSE)</f>
        <v>Nil</v>
      </c>
      <c r="F1063" t="str">
        <f>VLOOKUP($B1063,TrialDesign!$E$2:$I$1147,4,FALSE)</f>
        <v>Amarok</v>
      </c>
      <c r="G1063" s="1">
        <v>41688</v>
      </c>
      <c r="H1063" s="1" t="str">
        <f>VLOOKUP(B1063,TrialDesign!$E$2:$J$1147,6,FALSE)</f>
        <v>None_16h</v>
      </c>
      <c r="J1063">
        <v>63</v>
      </c>
      <c r="K1063">
        <v>1</v>
      </c>
      <c r="L1063">
        <v>2</v>
      </c>
      <c r="M1063">
        <v>4</v>
      </c>
      <c r="N1063">
        <v>5</v>
      </c>
      <c r="O1063">
        <v>67</v>
      </c>
      <c r="Q1063">
        <v>189</v>
      </c>
      <c r="R1063">
        <v>5</v>
      </c>
      <c r="S1063">
        <v>5</v>
      </c>
      <c r="U1063" t="s">
        <v>16</v>
      </c>
      <c r="W1063">
        <f>VLOOKUP(H1063&amp;"_"&amp;M1063+1,'Leaf lengths'!$J$6:$Q$104,VLOOKUP(F1063,'Leaf lengths'!$S$1:$T$6,2,FALSE),FALSE)</f>
        <v>256.77777777777777</v>
      </c>
      <c r="X1063">
        <f t="shared" si="55"/>
        <v>0.73604500216356561</v>
      </c>
      <c r="Y1063">
        <f t="shared" si="53"/>
        <v>4.7360450021635661</v>
      </c>
      <c r="Z1063">
        <f t="shared" si="50"/>
        <v>14</v>
      </c>
      <c r="AD1063" t="str">
        <f t="shared" si="54"/>
        <v/>
      </c>
      <c r="AE1063">
        <v>4</v>
      </c>
    </row>
    <row r="1064" spans="1:31" ht="15" hidden="1" customHeight="1" x14ac:dyDescent="0.3">
      <c r="A1064" t="s">
        <v>416</v>
      </c>
      <c r="B1064">
        <f t="shared" si="51"/>
        <v>300063</v>
      </c>
      <c r="C1064">
        <v>63</v>
      </c>
      <c r="D1064">
        <f>VLOOKUP($B1064,TrialDesign!$E$2:$I$1147,5,FALSE)</f>
        <v>16</v>
      </c>
      <c r="E1064" t="str">
        <f>VLOOKUP($B1064,TrialDesign!$E$2:$I$1147,3,FALSE)</f>
        <v>Nil</v>
      </c>
      <c r="F1064" t="str">
        <f>VLOOKUP($B1064,TrialDesign!$E$2:$I$1147,4,FALSE)</f>
        <v>Amarok</v>
      </c>
      <c r="G1064" s="1">
        <v>41688</v>
      </c>
      <c r="H1064" s="1" t="str">
        <f>VLOOKUP(B1064,TrialDesign!$E$2:$J$1147,6,FALSE)</f>
        <v>None_16h</v>
      </c>
      <c r="K1064">
        <v>2</v>
      </c>
      <c r="L1064">
        <v>2</v>
      </c>
      <c r="M1064">
        <v>4</v>
      </c>
      <c r="N1064">
        <v>5</v>
      </c>
      <c r="O1064">
        <v>64</v>
      </c>
      <c r="P1064">
        <v>215</v>
      </c>
      <c r="Q1064">
        <v>236</v>
      </c>
      <c r="R1064">
        <v>5</v>
      </c>
      <c r="S1064">
        <v>4</v>
      </c>
      <c r="U1064" t="s">
        <v>16</v>
      </c>
      <c r="W1064">
        <f>VLOOKUP(H1064&amp;"_"&amp;M1064+1,'Leaf lengths'!$J$6:$Q$104,VLOOKUP(F1064,'Leaf lengths'!$S$1:$T$6,2,FALSE),FALSE)</f>
        <v>256.77777777777777</v>
      </c>
      <c r="X1064">
        <f t="shared" si="55"/>
        <v>0.91908264820424057</v>
      </c>
      <c r="Y1064">
        <f t="shared" si="53"/>
        <v>4.9190826482042409</v>
      </c>
      <c r="Z1064">
        <f t="shared" si="50"/>
        <v>13</v>
      </c>
      <c r="AD1064" t="str">
        <f t="shared" si="54"/>
        <v/>
      </c>
      <c r="AE1064">
        <v>4</v>
      </c>
    </row>
    <row r="1065" spans="1:31" ht="15" hidden="1" customHeight="1" x14ac:dyDescent="0.3">
      <c r="A1065" t="s">
        <v>416</v>
      </c>
      <c r="B1065">
        <f t="shared" si="51"/>
        <v>300063</v>
      </c>
      <c r="C1065">
        <v>63</v>
      </c>
      <c r="D1065">
        <f>VLOOKUP($B1065,TrialDesign!$E$2:$I$1147,5,FALSE)</f>
        <v>16</v>
      </c>
      <c r="E1065" t="str">
        <f>VLOOKUP($B1065,TrialDesign!$E$2:$I$1147,3,FALSE)</f>
        <v>Nil</v>
      </c>
      <c r="F1065" t="str">
        <f>VLOOKUP($B1065,TrialDesign!$E$2:$I$1147,4,FALSE)</f>
        <v>Amarok</v>
      </c>
      <c r="G1065" s="1">
        <v>41688</v>
      </c>
      <c r="H1065" s="1" t="str">
        <f>VLOOKUP(B1065,TrialDesign!$E$2:$J$1147,6,FALSE)</f>
        <v>None_16h</v>
      </c>
      <c r="K1065">
        <v>3</v>
      </c>
      <c r="L1065">
        <v>2</v>
      </c>
      <c r="M1065">
        <v>4</v>
      </c>
      <c r="N1065">
        <v>5</v>
      </c>
      <c r="O1065">
        <v>70</v>
      </c>
      <c r="P1065">
        <v>233</v>
      </c>
      <c r="Q1065">
        <v>230</v>
      </c>
      <c r="R1065">
        <v>5</v>
      </c>
      <c r="S1065">
        <v>5</v>
      </c>
      <c r="U1065" t="s">
        <v>16</v>
      </c>
      <c r="W1065">
        <f>VLOOKUP(H1065&amp;"_"&amp;M1065+1,'Leaf lengths'!$J$6:$Q$104,VLOOKUP(F1065,'Leaf lengths'!$S$1:$T$6,2,FALSE),FALSE)</f>
        <v>256.77777777777777</v>
      </c>
      <c r="X1065">
        <f t="shared" si="55"/>
        <v>0.89571614019904811</v>
      </c>
      <c r="Y1065">
        <f t="shared" si="53"/>
        <v>4.8957161401990481</v>
      </c>
      <c r="Z1065">
        <f t="shared" si="50"/>
        <v>14</v>
      </c>
      <c r="AD1065" t="str">
        <f t="shared" si="54"/>
        <v/>
      </c>
      <c r="AE1065">
        <v>4</v>
      </c>
    </row>
    <row r="1066" spans="1:31" ht="15" hidden="1" customHeight="1" x14ac:dyDescent="0.3">
      <c r="A1066" t="s">
        <v>416</v>
      </c>
      <c r="B1066">
        <f t="shared" si="51"/>
        <v>300063</v>
      </c>
      <c r="C1066">
        <v>63</v>
      </c>
      <c r="D1066">
        <f>VLOOKUP($B1066,TrialDesign!$E$2:$I$1147,5,FALSE)</f>
        <v>16</v>
      </c>
      <c r="E1066" t="str">
        <f>VLOOKUP($B1066,TrialDesign!$E$2:$I$1147,3,FALSE)</f>
        <v>Nil</v>
      </c>
      <c r="F1066" t="str">
        <f>VLOOKUP($B1066,TrialDesign!$E$2:$I$1147,4,FALSE)</f>
        <v>Amarok</v>
      </c>
      <c r="G1066" s="1">
        <v>41688</v>
      </c>
      <c r="H1066" s="1" t="str">
        <f>VLOOKUP(B1066,TrialDesign!$E$2:$J$1147,6,FALSE)</f>
        <v>None_16h</v>
      </c>
      <c r="K1066">
        <v>4</v>
      </c>
      <c r="L1066">
        <v>1</v>
      </c>
      <c r="M1066">
        <v>4</v>
      </c>
      <c r="N1066">
        <v>5</v>
      </c>
      <c r="O1066">
        <v>72</v>
      </c>
      <c r="P1066">
        <v>242</v>
      </c>
      <c r="Q1066">
        <v>246</v>
      </c>
      <c r="R1066">
        <v>5</v>
      </c>
      <c r="S1066">
        <v>5</v>
      </c>
      <c r="U1066" t="s">
        <v>16</v>
      </c>
      <c r="W1066">
        <f>VLOOKUP(H1066&amp;"_"&amp;M1066+1,'Leaf lengths'!$J$6:$Q$104,VLOOKUP(F1066,'Leaf lengths'!$S$1:$T$6,2,FALSE),FALSE)</f>
        <v>256.77777777777777</v>
      </c>
      <c r="X1066">
        <f t="shared" si="55"/>
        <v>0.95802682821289487</v>
      </c>
      <c r="Y1066">
        <f t="shared" si="53"/>
        <v>4.958026828212895</v>
      </c>
      <c r="Z1066">
        <f t="shared" si="50"/>
        <v>14</v>
      </c>
      <c r="AD1066" t="str">
        <f t="shared" si="54"/>
        <v/>
      </c>
      <c r="AE1066">
        <v>4</v>
      </c>
    </row>
    <row r="1067" spans="1:31" ht="15" hidden="1" customHeight="1" x14ac:dyDescent="0.3">
      <c r="A1067" t="s">
        <v>416</v>
      </c>
      <c r="B1067">
        <f t="shared" si="51"/>
        <v>300193</v>
      </c>
      <c r="C1067">
        <v>193</v>
      </c>
      <c r="D1067">
        <f>VLOOKUP($B1067,TrialDesign!$E$2:$I$1147,5,FALSE)</f>
        <v>16</v>
      </c>
      <c r="E1067" t="str">
        <f>VLOOKUP($B1067,TrialDesign!$E$2:$I$1147,3,FALSE)</f>
        <v>Nil</v>
      </c>
      <c r="F1067" t="str">
        <f>VLOOKUP($B1067,TrialDesign!$E$2:$I$1147,4,FALSE)</f>
        <v>Amarok</v>
      </c>
      <c r="G1067" s="1">
        <v>41688</v>
      </c>
      <c r="H1067" s="1" t="str">
        <f>VLOOKUP(B1067,TrialDesign!$E$2:$J$1147,6,FALSE)</f>
        <v>None_16h</v>
      </c>
      <c r="J1067">
        <v>193</v>
      </c>
      <c r="K1067">
        <v>1</v>
      </c>
      <c r="L1067">
        <v>2</v>
      </c>
      <c r="M1067">
        <v>4</v>
      </c>
      <c r="N1067">
        <v>5</v>
      </c>
      <c r="O1067">
        <v>67</v>
      </c>
      <c r="Q1067">
        <v>162</v>
      </c>
      <c r="R1067">
        <v>4</v>
      </c>
      <c r="S1067">
        <v>5</v>
      </c>
      <c r="U1067" t="s">
        <v>16</v>
      </c>
      <c r="W1067">
        <f>VLOOKUP(H1067&amp;"_"&amp;M1067+1,'Leaf lengths'!$J$6:$Q$104,VLOOKUP(F1067,'Leaf lengths'!$S$1:$T$6,2,FALSE),FALSE)</f>
        <v>256.77777777777777</v>
      </c>
      <c r="X1067">
        <f t="shared" si="55"/>
        <v>0.63089571614019901</v>
      </c>
      <c r="Y1067">
        <f t="shared" si="53"/>
        <v>4.6308957161401993</v>
      </c>
      <c r="Z1067">
        <f t="shared" si="50"/>
        <v>13</v>
      </c>
      <c r="AD1067" t="str">
        <f t="shared" si="54"/>
        <v/>
      </c>
      <c r="AE1067">
        <v>4</v>
      </c>
    </row>
    <row r="1068" spans="1:31" ht="15" hidden="1" customHeight="1" x14ac:dyDescent="0.3">
      <c r="A1068" t="s">
        <v>416</v>
      </c>
      <c r="B1068">
        <f t="shared" si="51"/>
        <v>300193</v>
      </c>
      <c r="C1068">
        <v>193</v>
      </c>
      <c r="D1068">
        <f>VLOOKUP($B1068,TrialDesign!$E$2:$I$1147,5,FALSE)</f>
        <v>16</v>
      </c>
      <c r="E1068" t="str">
        <f>VLOOKUP($B1068,TrialDesign!$E$2:$I$1147,3,FALSE)</f>
        <v>Nil</v>
      </c>
      <c r="F1068" t="str">
        <f>VLOOKUP($B1068,TrialDesign!$E$2:$I$1147,4,FALSE)</f>
        <v>Amarok</v>
      </c>
      <c r="G1068" s="1">
        <v>41688</v>
      </c>
      <c r="H1068" s="1" t="str">
        <f>VLOOKUP(B1068,TrialDesign!$E$2:$J$1147,6,FALSE)</f>
        <v>None_16h</v>
      </c>
      <c r="K1068">
        <v>2</v>
      </c>
      <c r="L1068">
        <v>3</v>
      </c>
      <c r="M1068">
        <v>4</v>
      </c>
      <c r="N1068">
        <v>5</v>
      </c>
      <c r="O1068">
        <v>70</v>
      </c>
      <c r="P1068">
        <v>236</v>
      </c>
      <c r="Q1068">
        <v>235</v>
      </c>
      <c r="R1068">
        <v>4</v>
      </c>
      <c r="S1068">
        <v>5</v>
      </c>
      <c r="U1068" t="s">
        <v>16</v>
      </c>
      <c r="W1068">
        <f>VLOOKUP(H1068&amp;"_"&amp;M1068+1,'Leaf lengths'!$J$6:$Q$104,VLOOKUP(F1068,'Leaf lengths'!$S$1:$T$6,2,FALSE),FALSE)</f>
        <v>256.77777777777777</v>
      </c>
      <c r="X1068">
        <f t="shared" si="55"/>
        <v>0.91518823020337514</v>
      </c>
      <c r="Y1068">
        <f t="shared" si="53"/>
        <v>4.9151882302033751</v>
      </c>
      <c r="Z1068">
        <f t="shared" si="50"/>
        <v>13</v>
      </c>
      <c r="AD1068" t="str">
        <f t="shared" si="54"/>
        <v/>
      </c>
      <c r="AE1068">
        <v>4</v>
      </c>
    </row>
    <row r="1069" spans="1:31" ht="15" hidden="1" customHeight="1" x14ac:dyDescent="0.3">
      <c r="A1069" t="s">
        <v>416</v>
      </c>
      <c r="B1069">
        <f t="shared" si="51"/>
        <v>300193</v>
      </c>
      <c r="C1069">
        <v>193</v>
      </c>
      <c r="D1069">
        <f>VLOOKUP($B1069,TrialDesign!$E$2:$I$1147,5,FALSE)</f>
        <v>16</v>
      </c>
      <c r="E1069" t="str">
        <f>VLOOKUP($B1069,TrialDesign!$E$2:$I$1147,3,FALSE)</f>
        <v>Nil</v>
      </c>
      <c r="F1069" t="str">
        <f>VLOOKUP($B1069,TrialDesign!$E$2:$I$1147,4,FALSE)</f>
        <v>Amarok</v>
      </c>
      <c r="G1069" s="1">
        <v>41688</v>
      </c>
      <c r="H1069" s="1" t="str">
        <f>VLOOKUP(B1069,TrialDesign!$E$2:$J$1147,6,FALSE)</f>
        <v>None_16h</v>
      </c>
      <c r="K1069">
        <v>3</v>
      </c>
      <c r="L1069">
        <v>2</v>
      </c>
      <c r="M1069">
        <v>4</v>
      </c>
      <c r="N1069">
        <v>5</v>
      </c>
      <c r="O1069">
        <v>65</v>
      </c>
      <c r="P1069">
        <v>230</v>
      </c>
      <c r="Q1069">
        <v>230</v>
      </c>
      <c r="R1069">
        <v>4</v>
      </c>
      <c r="S1069">
        <v>6</v>
      </c>
      <c r="U1069" t="s">
        <v>16</v>
      </c>
      <c r="W1069">
        <f>VLOOKUP(H1069&amp;"_"&amp;M1069+1,'Leaf lengths'!$J$6:$Q$104,VLOOKUP(F1069,'Leaf lengths'!$S$1:$T$6,2,FALSE),FALSE)</f>
        <v>256.77777777777777</v>
      </c>
      <c r="X1069">
        <f t="shared" si="55"/>
        <v>0.89571614019904811</v>
      </c>
      <c r="Y1069">
        <f t="shared" si="53"/>
        <v>4.8957161401990481</v>
      </c>
      <c r="Z1069">
        <f t="shared" si="50"/>
        <v>14</v>
      </c>
      <c r="AD1069" t="str">
        <f t="shared" si="54"/>
        <v/>
      </c>
      <c r="AE1069">
        <v>4</v>
      </c>
    </row>
    <row r="1070" spans="1:31" ht="15" hidden="1" customHeight="1" x14ac:dyDescent="0.3">
      <c r="A1070" t="s">
        <v>416</v>
      </c>
      <c r="B1070">
        <f t="shared" si="51"/>
        <v>300193</v>
      </c>
      <c r="C1070">
        <v>193</v>
      </c>
      <c r="D1070">
        <f>VLOOKUP($B1070,TrialDesign!$E$2:$I$1147,5,FALSE)</f>
        <v>16</v>
      </c>
      <c r="E1070" t="str">
        <f>VLOOKUP($B1070,TrialDesign!$E$2:$I$1147,3,FALSE)</f>
        <v>Nil</v>
      </c>
      <c r="F1070" t="str">
        <f>VLOOKUP($B1070,TrialDesign!$E$2:$I$1147,4,FALSE)</f>
        <v>Amarok</v>
      </c>
      <c r="G1070" s="1">
        <v>41688</v>
      </c>
      <c r="H1070" s="1" t="str">
        <f>VLOOKUP(B1070,TrialDesign!$E$2:$J$1147,6,FALSE)</f>
        <v>None_16h</v>
      </c>
      <c r="K1070">
        <v>4</v>
      </c>
      <c r="L1070">
        <v>2</v>
      </c>
      <c r="M1070">
        <v>4</v>
      </c>
      <c r="N1070">
        <v>5</v>
      </c>
      <c r="O1070">
        <v>70</v>
      </c>
      <c r="P1070">
        <v>240</v>
      </c>
      <c r="Q1070">
        <v>240</v>
      </c>
      <c r="R1070">
        <v>4</v>
      </c>
      <c r="S1070">
        <v>5</v>
      </c>
      <c r="U1070" t="s">
        <v>16</v>
      </c>
      <c r="W1070">
        <f>VLOOKUP(H1070&amp;"_"&amp;M1070+1,'Leaf lengths'!$J$6:$Q$104,VLOOKUP(F1070,'Leaf lengths'!$S$1:$T$6,2,FALSE),FALSE)</f>
        <v>256.77777777777777</v>
      </c>
      <c r="X1070">
        <f t="shared" si="55"/>
        <v>0.93466032020770229</v>
      </c>
      <c r="Y1070">
        <f t="shared" si="53"/>
        <v>4.9346603202077022</v>
      </c>
      <c r="Z1070">
        <f t="shared" si="50"/>
        <v>13</v>
      </c>
      <c r="AD1070" t="str">
        <f t="shared" si="54"/>
        <v/>
      </c>
      <c r="AE1070">
        <v>4</v>
      </c>
    </row>
    <row r="1071" spans="1:31" ht="15" hidden="1" customHeight="1" x14ac:dyDescent="0.3">
      <c r="A1071" t="s">
        <v>416</v>
      </c>
      <c r="B1071">
        <f t="shared" si="51"/>
        <v>300239</v>
      </c>
      <c r="C1071">
        <v>239</v>
      </c>
      <c r="D1071">
        <f>VLOOKUP($B1071,TrialDesign!$E$2:$I$1147,5,FALSE)</f>
        <v>16</v>
      </c>
      <c r="E1071" t="str">
        <f>VLOOKUP($B1071,TrialDesign!$E$2:$I$1147,3,FALSE)</f>
        <v>Nil</v>
      </c>
      <c r="F1071" t="str">
        <f>VLOOKUP($B1071,TrialDesign!$E$2:$I$1147,4,FALSE)</f>
        <v>Amarok</v>
      </c>
      <c r="G1071" s="1">
        <v>41688</v>
      </c>
      <c r="H1071" s="1" t="str">
        <f>VLOOKUP(B1071,TrialDesign!$E$2:$J$1147,6,FALSE)</f>
        <v>None_16h</v>
      </c>
      <c r="J1071">
        <v>239</v>
      </c>
      <c r="K1071">
        <v>1</v>
      </c>
      <c r="L1071">
        <v>2</v>
      </c>
      <c r="M1071">
        <v>4</v>
      </c>
      <c r="N1071">
        <v>5</v>
      </c>
      <c r="O1071">
        <v>70</v>
      </c>
      <c r="Q1071">
        <v>193</v>
      </c>
      <c r="R1071">
        <v>4</v>
      </c>
      <c r="S1071">
        <v>5</v>
      </c>
      <c r="U1071" t="s">
        <v>16</v>
      </c>
      <c r="W1071">
        <f>VLOOKUP(H1071&amp;"_"&amp;M1071+1,'Leaf lengths'!$J$6:$Q$104,VLOOKUP(F1071,'Leaf lengths'!$S$1:$T$6,2,FALSE),FALSE)</f>
        <v>256.77777777777777</v>
      </c>
      <c r="X1071">
        <f t="shared" si="55"/>
        <v>0.75162267416702733</v>
      </c>
      <c r="Y1071">
        <f t="shared" si="53"/>
        <v>4.7516226741670273</v>
      </c>
      <c r="Z1071">
        <f t="shared" si="50"/>
        <v>13</v>
      </c>
      <c r="AD1071" t="str">
        <f t="shared" si="54"/>
        <v/>
      </c>
      <c r="AE1071">
        <v>4</v>
      </c>
    </row>
    <row r="1072" spans="1:31" ht="15" hidden="1" customHeight="1" x14ac:dyDescent="0.3">
      <c r="A1072" t="s">
        <v>416</v>
      </c>
      <c r="B1072">
        <f t="shared" si="51"/>
        <v>300239</v>
      </c>
      <c r="C1072">
        <v>239</v>
      </c>
      <c r="D1072">
        <f>VLOOKUP($B1072,TrialDesign!$E$2:$I$1147,5,FALSE)</f>
        <v>16</v>
      </c>
      <c r="E1072" t="str">
        <f>VLOOKUP($B1072,TrialDesign!$E$2:$I$1147,3,FALSE)</f>
        <v>Nil</v>
      </c>
      <c r="F1072" t="str">
        <f>VLOOKUP($B1072,TrialDesign!$E$2:$I$1147,4,FALSE)</f>
        <v>Amarok</v>
      </c>
      <c r="G1072" s="1">
        <v>41688</v>
      </c>
      <c r="H1072" s="1" t="str">
        <f>VLOOKUP(B1072,TrialDesign!$E$2:$J$1147,6,FALSE)</f>
        <v>None_16h</v>
      </c>
      <c r="K1072">
        <v>2</v>
      </c>
      <c r="L1072">
        <v>2</v>
      </c>
      <c r="M1072">
        <v>4</v>
      </c>
      <c r="N1072">
        <v>5</v>
      </c>
      <c r="O1072">
        <v>73</v>
      </c>
      <c r="P1072">
        <v>254</v>
      </c>
      <c r="Q1072">
        <v>252</v>
      </c>
      <c r="R1072">
        <v>5</v>
      </c>
      <c r="S1072">
        <v>5</v>
      </c>
      <c r="U1072" t="s">
        <v>16</v>
      </c>
      <c r="W1072">
        <f>VLOOKUP(H1072&amp;"_"&amp;M1072+1,'Leaf lengths'!$J$6:$Q$104,VLOOKUP(F1072,'Leaf lengths'!$S$1:$T$6,2,FALSE),FALSE)</f>
        <v>256.77777777777777</v>
      </c>
      <c r="X1072">
        <f t="shared" si="55"/>
        <v>0.98139333621808744</v>
      </c>
      <c r="Y1072">
        <f t="shared" si="53"/>
        <v>4.9813933362180878</v>
      </c>
      <c r="Z1072">
        <f t="shared" si="50"/>
        <v>14</v>
      </c>
      <c r="AD1072" t="str">
        <f t="shared" si="54"/>
        <v/>
      </c>
      <c r="AE1072">
        <v>4</v>
      </c>
    </row>
    <row r="1073" spans="1:31" ht="15" hidden="1" customHeight="1" x14ac:dyDescent="0.3">
      <c r="A1073" t="s">
        <v>416</v>
      </c>
      <c r="B1073">
        <f t="shared" si="51"/>
        <v>300239</v>
      </c>
      <c r="C1073">
        <v>239</v>
      </c>
      <c r="D1073">
        <f>VLOOKUP($B1073,TrialDesign!$E$2:$I$1147,5,FALSE)</f>
        <v>16</v>
      </c>
      <c r="E1073" t="str">
        <f>VLOOKUP($B1073,TrialDesign!$E$2:$I$1147,3,FALSE)</f>
        <v>Nil</v>
      </c>
      <c r="F1073" t="str">
        <f>VLOOKUP($B1073,TrialDesign!$E$2:$I$1147,4,FALSE)</f>
        <v>Amarok</v>
      </c>
      <c r="G1073" s="1">
        <v>41688</v>
      </c>
      <c r="H1073" s="1" t="str">
        <f>VLOOKUP(B1073,TrialDesign!$E$2:$J$1147,6,FALSE)</f>
        <v>None_16h</v>
      </c>
      <c r="K1073">
        <v>3</v>
      </c>
      <c r="L1073">
        <v>3</v>
      </c>
      <c r="M1073">
        <v>4</v>
      </c>
      <c r="N1073">
        <v>5</v>
      </c>
      <c r="O1073">
        <v>65</v>
      </c>
      <c r="P1073">
        <v>227</v>
      </c>
      <c r="Q1073">
        <v>221</v>
      </c>
      <c r="R1073">
        <v>4</v>
      </c>
      <c r="S1073">
        <v>5</v>
      </c>
      <c r="U1073" t="s">
        <v>16</v>
      </c>
      <c r="W1073">
        <f>VLOOKUP(H1073&amp;"_"&amp;M1073+1,'Leaf lengths'!$J$6:$Q$104,VLOOKUP(F1073,'Leaf lengths'!$S$1:$T$6,2,FALSE),FALSE)</f>
        <v>256.77777777777777</v>
      </c>
      <c r="X1073">
        <f t="shared" si="55"/>
        <v>0.86066637819125924</v>
      </c>
      <c r="Y1073">
        <f t="shared" si="53"/>
        <v>4.8606663781912589</v>
      </c>
      <c r="Z1073">
        <f t="shared" si="50"/>
        <v>13</v>
      </c>
      <c r="AD1073" t="str">
        <f t="shared" si="54"/>
        <v/>
      </c>
      <c r="AE1073">
        <v>4</v>
      </c>
    </row>
    <row r="1074" spans="1:31" ht="15" hidden="1" customHeight="1" x14ac:dyDescent="0.3">
      <c r="A1074" t="s">
        <v>416</v>
      </c>
      <c r="B1074">
        <f t="shared" si="51"/>
        <v>300239</v>
      </c>
      <c r="C1074">
        <v>239</v>
      </c>
      <c r="D1074">
        <f>VLOOKUP($B1074,TrialDesign!$E$2:$I$1147,5,FALSE)</f>
        <v>16</v>
      </c>
      <c r="E1074" t="str">
        <f>VLOOKUP($B1074,TrialDesign!$E$2:$I$1147,3,FALSE)</f>
        <v>Nil</v>
      </c>
      <c r="F1074" t="str">
        <f>VLOOKUP($B1074,TrialDesign!$E$2:$I$1147,4,FALSE)</f>
        <v>Amarok</v>
      </c>
      <c r="G1074" s="1">
        <v>41688</v>
      </c>
      <c r="H1074" s="1" t="str">
        <f>VLOOKUP(B1074,TrialDesign!$E$2:$J$1147,6,FALSE)</f>
        <v>None_16h</v>
      </c>
      <c r="K1074">
        <v>4</v>
      </c>
      <c r="L1074">
        <v>1</v>
      </c>
      <c r="M1074">
        <v>4</v>
      </c>
      <c r="N1074">
        <v>5</v>
      </c>
      <c r="O1074">
        <v>68</v>
      </c>
      <c r="P1074">
        <v>227</v>
      </c>
      <c r="Q1074">
        <v>228</v>
      </c>
      <c r="R1074">
        <v>5</v>
      </c>
      <c r="S1074">
        <v>4</v>
      </c>
      <c r="U1074" t="s">
        <v>16</v>
      </c>
      <c r="W1074">
        <f>VLOOKUP(H1074&amp;"_"&amp;M1074+1,'Leaf lengths'!$J$6:$Q$104,VLOOKUP(F1074,'Leaf lengths'!$S$1:$T$6,2,FALSE),FALSE)</f>
        <v>256.77777777777777</v>
      </c>
      <c r="X1074">
        <f t="shared" si="55"/>
        <v>0.88792730419731725</v>
      </c>
      <c r="Y1074">
        <f t="shared" si="53"/>
        <v>4.8879273041973175</v>
      </c>
      <c r="Z1074">
        <f t="shared" ref="Z1074:Z1137" si="56">IF(S1074="","",SUM(M1074+R1074+S1074))</f>
        <v>13</v>
      </c>
      <c r="AD1074" t="str">
        <f t="shared" si="54"/>
        <v/>
      </c>
      <c r="AE1074">
        <v>4</v>
      </c>
    </row>
    <row r="1075" spans="1:31" ht="15" hidden="1" customHeight="1" x14ac:dyDescent="0.3">
      <c r="A1075" t="s">
        <v>416</v>
      </c>
      <c r="B1075">
        <f t="shared" si="51"/>
        <v>300075</v>
      </c>
      <c r="C1075">
        <v>75</v>
      </c>
      <c r="D1075">
        <f>VLOOKUP($B1075,TrialDesign!$E$2:$I$1147,5,FALSE)</f>
        <v>16</v>
      </c>
      <c r="E1075" t="str">
        <f>VLOOKUP($B1075,TrialDesign!$E$2:$I$1147,3,FALSE)</f>
        <v>Nil</v>
      </c>
      <c r="F1075" t="str">
        <f>VLOOKUP($B1075,TrialDesign!$E$2:$I$1147,4,FALSE)</f>
        <v>Amarok</v>
      </c>
      <c r="G1075" s="1">
        <v>41695</v>
      </c>
      <c r="H1075" s="1" t="str">
        <f>VLOOKUP(B1075,TrialDesign!$E$2:$J$1147,6,FALSE)</f>
        <v>None_16h</v>
      </c>
      <c r="J1075">
        <v>75</v>
      </c>
      <c r="K1075">
        <v>1</v>
      </c>
      <c r="L1075">
        <v>2</v>
      </c>
      <c r="M1075">
        <v>5</v>
      </c>
      <c r="N1075">
        <v>6</v>
      </c>
      <c r="O1075">
        <v>85</v>
      </c>
      <c r="Q1075">
        <v>115</v>
      </c>
      <c r="R1075">
        <v>5</v>
      </c>
      <c r="S1075">
        <v>7</v>
      </c>
      <c r="U1075" t="s">
        <v>16</v>
      </c>
      <c r="W1075">
        <f>VLOOKUP(H1075&amp;"_"&amp;M1075+1,'Leaf lengths'!$J$6:$Q$104,VLOOKUP(F1075,'Leaf lengths'!$S$1:$T$6,2,FALSE),FALSE)</f>
        <v>239.11111111111111</v>
      </c>
      <c r="X1075">
        <f t="shared" si="55"/>
        <v>0.48094795539033458</v>
      </c>
      <c r="Y1075">
        <f t="shared" si="53"/>
        <v>5.4809479553903344</v>
      </c>
      <c r="Z1075">
        <f t="shared" si="56"/>
        <v>17</v>
      </c>
      <c r="AD1075" t="str">
        <f t="shared" si="54"/>
        <v/>
      </c>
      <c r="AE1075">
        <v>5</v>
      </c>
    </row>
    <row r="1076" spans="1:31" ht="15" hidden="1" customHeight="1" x14ac:dyDescent="0.3">
      <c r="A1076" t="s">
        <v>416</v>
      </c>
      <c r="B1076">
        <f t="shared" si="51"/>
        <v>300075</v>
      </c>
      <c r="C1076">
        <v>75</v>
      </c>
      <c r="D1076">
        <f>VLOOKUP($B1076,TrialDesign!$E$2:$I$1147,5,FALSE)</f>
        <v>16</v>
      </c>
      <c r="E1076" t="str">
        <f>VLOOKUP($B1076,TrialDesign!$E$2:$I$1147,3,FALSE)</f>
        <v>Nil</v>
      </c>
      <c r="F1076" t="str">
        <f>VLOOKUP($B1076,TrialDesign!$E$2:$I$1147,4,FALSE)</f>
        <v>Amarok</v>
      </c>
      <c r="G1076" s="1">
        <v>41695</v>
      </c>
      <c r="H1076" s="1" t="str">
        <f>VLOOKUP(B1076,TrialDesign!$E$2:$J$1147,6,FALSE)</f>
        <v>None_16h</v>
      </c>
      <c r="K1076">
        <v>2</v>
      </c>
      <c r="L1076">
        <v>0</v>
      </c>
      <c r="M1076">
        <v>4</v>
      </c>
      <c r="N1076">
        <v>6</v>
      </c>
      <c r="O1076">
        <v>80</v>
      </c>
      <c r="P1076">
        <v>257</v>
      </c>
      <c r="Q1076">
        <v>141</v>
      </c>
      <c r="R1076">
        <v>5</v>
      </c>
      <c r="S1076">
        <v>6</v>
      </c>
      <c r="U1076" t="s">
        <v>16</v>
      </c>
      <c r="W1076">
        <f>VLOOKUP(H1076&amp;"_"&amp;M1076+1,'Leaf lengths'!$J$6:$Q$104,VLOOKUP(F1076,'Leaf lengths'!$S$1:$T$6,2,FALSE),FALSE)</f>
        <v>256.77777777777777</v>
      </c>
      <c r="X1076">
        <f t="shared" si="55"/>
        <v>0.54911293812202511</v>
      </c>
      <c r="Y1076">
        <f t="shared" si="53"/>
        <v>4.5491129381220254</v>
      </c>
      <c r="Z1076">
        <f t="shared" si="56"/>
        <v>15</v>
      </c>
      <c r="AD1076" t="str">
        <f t="shared" si="54"/>
        <v/>
      </c>
      <c r="AE1076">
        <v>4</v>
      </c>
    </row>
    <row r="1077" spans="1:31" ht="15" hidden="1" customHeight="1" x14ac:dyDescent="0.3">
      <c r="A1077" t="s">
        <v>416</v>
      </c>
      <c r="B1077">
        <f t="shared" ref="B1077:B1140" si="57">300000+C1077</f>
        <v>300075</v>
      </c>
      <c r="C1077">
        <v>75</v>
      </c>
      <c r="D1077">
        <f>VLOOKUP($B1077,TrialDesign!$E$2:$I$1147,5,FALSE)</f>
        <v>16</v>
      </c>
      <c r="E1077" t="str">
        <f>VLOOKUP($B1077,TrialDesign!$E$2:$I$1147,3,FALSE)</f>
        <v>Nil</v>
      </c>
      <c r="F1077" t="str">
        <f>VLOOKUP($B1077,TrialDesign!$E$2:$I$1147,4,FALSE)</f>
        <v>Amarok</v>
      </c>
      <c r="G1077" s="1">
        <v>41695</v>
      </c>
      <c r="H1077" s="1" t="str">
        <f>VLOOKUP(B1077,TrialDesign!$E$2:$J$1147,6,FALSE)</f>
        <v>None_16h</v>
      </c>
      <c r="K1077">
        <v>3</v>
      </c>
      <c r="L1077">
        <v>2</v>
      </c>
      <c r="M1077">
        <v>5</v>
      </c>
      <c r="N1077">
        <v>6</v>
      </c>
      <c r="O1077">
        <v>79</v>
      </c>
      <c r="P1077">
        <v>275</v>
      </c>
      <c r="Q1077">
        <v>126</v>
      </c>
      <c r="R1077">
        <v>5</v>
      </c>
      <c r="S1077">
        <v>6</v>
      </c>
      <c r="U1077" t="s">
        <v>16</v>
      </c>
      <c r="W1077">
        <f>VLOOKUP(H1077&amp;"_"&amp;M1077+1,'Leaf lengths'!$J$6:$Q$104,VLOOKUP(F1077,'Leaf lengths'!$S$1:$T$6,2,FALSE),FALSE)</f>
        <v>239.11111111111111</v>
      </c>
      <c r="X1077">
        <f t="shared" si="55"/>
        <v>0.52695167286245348</v>
      </c>
      <c r="Y1077">
        <f t="shared" si="53"/>
        <v>5.5269516728624533</v>
      </c>
      <c r="Z1077">
        <f t="shared" si="56"/>
        <v>16</v>
      </c>
      <c r="AD1077" t="str">
        <f t="shared" si="54"/>
        <v/>
      </c>
      <c r="AE1077">
        <v>5</v>
      </c>
    </row>
    <row r="1078" spans="1:31" ht="15" hidden="1" customHeight="1" x14ac:dyDescent="0.3">
      <c r="A1078" t="s">
        <v>416</v>
      </c>
      <c r="B1078">
        <f t="shared" si="57"/>
        <v>300075</v>
      </c>
      <c r="C1078">
        <v>75</v>
      </c>
      <c r="D1078">
        <f>VLOOKUP($B1078,TrialDesign!$E$2:$I$1147,5,FALSE)</f>
        <v>16</v>
      </c>
      <c r="E1078" t="str">
        <f>VLOOKUP($B1078,TrialDesign!$E$2:$I$1147,3,FALSE)</f>
        <v>Nil</v>
      </c>
      <c r="F1078" t="str">
        <f>VLOOKUP($B1078,TrialDesign!$E$2:$I$1147,4,FALSE)</f>
        <v>Amarok</v>
      </c>
      <c r="G1078" s="1">
        <v>41695</v>
      </c>
      <c r="H1078" s="1" t="str">
        <f>VLOOKUP(B1078,TrialDesign!$E$2:$J$1147,6,FALSE)</f>
        <v>None_16h</v>
      </c>
      <c r="K1078">
        <v>4</v>
      </c>
      <c r="L1078">
        <v>2</v>
      </c>
      <c r="M1078">
        <v>5</v>
      </c>
      <c r="N1078">
        <v>6</v>
      </c>
      <c r="O1078">
        <v>61</v>
      </c>
      <c r="P1078">
        <v>259</v>
      </c>
      <c r="Q1078">
        <v>53</v>
      </c>
      <c r="R1078">
        <v>5</v>
      </c>
      <c r="S1078">
        <v>5</v>
      </c>
      <c r="U1078" t="s">
        <v>16</v>
      </c>
      <c r="W1078">
        <f>VLOOKUP(H1078&amp;"_"&amp;M1078+1,'Leaf lengths'!$J$6:$Q$104,VLOOKUP(F1078,'Leaf lengths'!$S$1:$T$6,2,FALSE),FALSE)</f>
        <v>239.11111111111111</v>
      </c>
      <c r="X1078">
        <f t="shared" si="55"/>
        <v>0.22165427509293681</v>
      </c>
      <c r="Y1078">
        <f t="shared" ref="Y1078:Y1141" si="58">X1078+M1078</f>
        <v>5.2216542750929369</v>
      </c>
      <c r="Z1078">
        <f t="shared" si="56"/>
        <v>15</v>
      </c>
      <c r="AD1078" t="str">
        <f t="shared" si="54"/>
        <v/>
      </c>
      <c r="AE1078">
        <v>5</v>
      </c>
    </row>
    <row r="1079" spans="1:31" ht="15" hidden="1" customHeight="1" x14ac:dyDescent="0.3">
      <c r="A1079" t="s">
        <v>416</v>
      </c>
      <c r="B1079">
        <f t="shared" si="57"/>
        <v>300159</v>
      </c>
      <c r="C1079">
        <v>159</v>
      </c>
      <c r="D1079">
        <f>VLOOKUP($B1079,TrialDesign!$E$2:$I$1147,5,FALSE)</f>
        <v>16</v>
      </c>
      <c r="E1079" t="str">
        <f>VLOOKUP($B1079,TrialDesign!$E$2:$I$1147,3,FALSE)</f>
        <v>Nil</v>
      </c>
      <c r="F1079" t="str">
        <f>VLOOKUP($B1079,TrialDesign!$E$2:$I$1147,4,FALSE)</f>
        <v>Amarok</v>
      </c>
      <c r="G1079" s="1">
        <v>41695</v>
      </c>
      <c r="H1079" s="1" t="str">
        <f>VLOOKUP(B1079,TrialDesign!$E$2:$J$1147,6,FALSE)</f>
        <v>None_16h</v>
      </c>
      <c r="J1079">
        <v>159</v>
      </c>
      <c r="K1079">
        <v>1</v>
      </c>
      <c r="L1079">
        <v>1</v>
      </c>
      <c r="M1079">
        <v>5</v>
      </c>
      <c r="N1079">
        <v>6</v>
      </c>
      <c r="O1079">
        <v>75</v>
      </c>
      <c r="Q1079">
        <v>96</v>
      </c>
      <c r="R1079">
        <v>4</v>
      </c>
      <c r="S1079">
        <v>7</v>
      </c>
      <c r="U1079" t="s">
        <v>16</v>
      </c>
      <c r="W1079">
        <f>VLOOKUP(H1079&amp;"_"&amp;M1079+1,'Leaf lengths'!$J$6:$Q$104,VLOOKUP(F1079,'Leaf lengths'!$S$1:$T$6,2,FALSE),FALSE)</f>
        <v>239.11111111111111</v>
      </c>
      <c r="X1079">
        <f t="shared" si="55"/>
        <v>0.40148698884758366</v>
      </c>
      <c r="Y1079">
        <f t="shared" si="58"/>
        <v>5.4014869888475836</v>
      </c>
      <c r="Z1079">
        <f t="shared" si="56"/>
        <v>16</v>
      </c>
      <c r="AD1079" t="str">
        <f t="shared" si="54"/>
        <v/>
      </c>
      <c r="AE1079">
        <v>5</v>
      </c>
    </row>
    <row r="1080" spans="1:31" ht="15" hidden="1" customHeight="1" x14ac:dyDescent="0.3">
      <c r="A1080" t="s">
        <v>416</v>
      </c>
      <c r="B1080">
        <f t="shared" si="57"/>
        <v>300159</v>
      </c>
      <c r="C1080">
        <v>159</v>
      </c>
      <c r="D1080">
        <f>VLOOKUP($B1080,TrialDesign!$E$2:$I$1147,5,FALSE)</f>
        <v>16</v>
      </c>
      <c r="E1080" t="str">
        <f>VLOOKUP($B1080,TrialDesign!$E$2:$I$1147,3,FALSE)</f>
        <v>Nil</v>
      </c>
      <c r="F1080" t="str">
        <f>VLOOKUP($B1080,TrialDesign!$E$2:$I$1147,4,FALSE)</f>
        <v>Amarok</v>
      </c>
      <c r="G1080" s="1">
        <v>41695</v>
      </c>
      <c r="H1080" s="1" t="str">
        <f>VLOOKUP(B1080,TrialDesign!$E$2:$J$1147,6,FALSE)</f>
        <v>None_16h</v>
      </c>
      <c r="K1080">
        <v>2</v>
      </c>
      <c r="L1080">
        <v>1</v>
      </c>
      <c r="M1080">
        <v>5</v>
      </c>
      <c r="N1080">
        <v>6</v>
      </c>
      <c r="O1080">
        <v>70</v>
      </c>
      <c r="P1080">
        <v>260</v>
      </c>
      <c r="Q1080">
        <v>186</v>
      </c>
      <c r="R1080">
        <v>5</v>
      </c>
      <c r="S1080">
        <v>7</v>
      </c>
      <c r="U1080" t="s">
        <v>16</v>
      </c>
      <c r="W1080">
        <f>VLOOKUP(H1080&amp;"_"&amp;M1080+1,'Leaf lengths'!$J$6:$Q$104,VLOOKUP(F1080,'Leaf lengths'!$S$1:$T$6,2,FALSE),FALSE)</f>
        <v>239.11111111111111</v>
      </c>
      <c r="X1080">
        <f t="shared" si="55"/>
        <v>0.77788104089219334</v>
      </c>
      <c r="Y1080">
        <f t="shared" si="58"/>
        <v>5.7778810408921935</v>
      </c>
      <c r="Z1080">
        <f t="shared" si="56"/>
        <v>17</v>
      </c>
      <c r="AD1080" t="str">
        <f t="shared" si="54"/>
        <v/>
      </c>
      <c r="AE1080">
        <v>5</v>
      </c>
    </row>
    <row r="1081" spans="1:31" ht="15" hidden="1" customHeight="1" x14ac:dyDescent="0.3">
      <c r="A1081" t="s">
        <v>416</v>
      </c>
      <c r="B1081">
        <f t="shared" si="57"/>
        <v>300159</v>
      </c>
      <c r="C1081">
        <v>159</v>
      </c>
      <c r="D1081">
        <f>VLOOKUP($B1081,TrialDesign!$E$2:$I$1147,5,FALSE)</f>
        <v>16</v>
      </c>
      <c r="E1081" t="str">
        <f>VLOOKUP($B1081,TrialDesign!$E$2:$I$1147,3,FALSE)</f>
        <v>Nil</v>
      </c>
      <c r="F1081" t="str">
        <f>VLOOKUP($B1081,TrialDesign!$E$2:$I$1147,4,FALSE)</f>
        <v>Amarok</v>
      </c>
      <c r="G1081" s="1">
        <v>41695</v>
      </c>
      <c r="H1081" s="1" t="str">
        <f>VLOOKUP(B1081,TrialDesign!$E$2:$J$1147,6,FALSE)</f>
        <v>None_16h</v>
      </c>
      <c r="K1081">
        <v>3</v>
      </c>
      <c r="L1081">
        <v>2</v>
      </c>
      <c r="M1081">
        <v>5</v>
      </c>
      <c r="N1081">
        <v>6</v>
      </c>
      <c r="O1081">
        <v>70</v>
      </c>
      <c r="P1081">
        <v>269</v>
      </c>
      <c r="Q1081">
        <v>95</v>
      </c>
      <c r="R1081">
        <v>5</v>
      </c>
      <c r="S1081">
        <v>6</v>
      </c>
      <c r="U1081" t="s">
        <v>16</v>
      </c>
      <c r="W1081">
        <f>VLOOKUP(H1081&amp;"_"&amp;M1081+1,'Leaf lengths'!$J$6:$Q$104,VLOOKUP(F1081,'Leaf lengths'!$S$1:$T$6,2,FALSE),FALSE)</f>
        <v>239.11111111111111</v>
      </c>
      <c r="X1081">
        <f t="shared" si="55"/>
        <v>0.39730483271375466</v>
      </c>
      <c r="Y1081">
        <f t="shared" si="58"/>
        <v>5.3973048327137549</v>
      </c>
      <c r="Z1081">
        <f t="shared" si="56"/>
        <v>16</v>
      </c>
      <c r="AD1081" t="str">
        <f t="shared" si="54"/>
        <v/>
      </c>
      <c r="AE1081">
        <v>5</v>
      </c>
    </row>
    <row r="1082" spans="1:31" ht="15" hidden="1" customHeight="1" x14ac:dyDescent="0.3">
      <c r="A1082" t="s">
        <v>416</v>
      </c>
      <c r="B1082">
        <f t="shared" si="57"/>
        <v>300159</v>
      </c>
      <c r="C1082">
        <v>159</v>
      </c>
      <c r="D1082">
        <f>VLOOKUP($B1082,TrialDesign!$E$2:$I$1147,5,FALSE)</f>
        <v>16</v>
      </c>
      <c r="E1082" t="str">
        <f>VLOOKUP($B1082,TrialDesign!$E$2:$I$1147,3,FALSE)</f>
        <v>Nil</v>
      </c>
      <c r="F1082" t="str">
        <f>VLOOKUP($B1082,TrialDesign!$E$2:$I$1147,4,FALSE)</f>
        <v>Amarok</v>
      </c>
      <c r="G1082" s="1">
        <v>41695</v>
      </c>
      <c r="H1082" s="1" t="str">
        <f>VLOOKUP(B1082,TrialDesign!$E$2:$J$1147,6,FALSE)</f>
        <v>None_16h</v>
      </c>
      <c r="K1082">
        <v>4</v>
      </c>
      <c r="L1082">
        <v>2</v>
      </c>
      <c r="M1082">
        <v>5</v>
      </c>
      <c r="N1082">
        <v>6</v>
      </c>
      <c r="O1082">
        <v>73</v>
      </c>
      <c r="P1082">
        <v>262</v>
      </c>
      <c r="Q1082">
        <v>161</v>
      </c>
      <c r="R1082">
        <v>5</v>
      </c>
      <c r="S1082">
        <v>7</v>
      </c>
      <c r="U1082" t="s">
        <v>16</v>
      </c>
      <c r="W1082">
        <f>VLOOKUP(H1082&amp;"_"&amp;M1082+1,'Leaf lengths'!$J$6:$Q$104,VLOOKUP(F1082,'Leaf lengths'!$S$1:$T$6,2,FALSE),FALSE)</f>
        <v>239.11111111111111</v>
      </c>
      <c r="X1082">
        <f t="shared" si="55"/>
        <v>0.67332713754646845</v>
      </c>
      <c r="Y1082">
        <f t="shared" si="58"/>
        <v>5.6733271375464689</v>
      </c>
      <c r="Z1082">
        <f t="shared" si="56"/>
        <v>17</v>
      </c>
      <c r="AD1082" t="str">
        <f t="shared" si="54"/>
        <v/>
      </c>
      <c r="AE1082">
        <v>5</v>
      </c>
    </row>
    <row r="1083" spans="1:31" ht="15" hidden="1" customHeight="1" x14ac:dyDescent="0.3">
      <c r="A1083" t="s">
        <v>416</v>
      </c>
      <c r="B1083">
        <f t="shared" si="57"/>
        <v>300227</v>
      </c>
      <c r="C1083">
        <v>227</v>
      </c>
      <c r="D1083">
        <f>VLOOKUP($B1083,TrialDesign!$E$2:$I$1147,5,FALSE)</f>
        <v>16</v>
      </c>
      <c r="E1083" t="str">
        <f>VLOOKUP($B1083,TrialDesign!$E$2:$I$1147,3,FALSE)</f>
        <v>Nil</v>
      </c>
      <c r="F1083" t="str">
        <f>VLOOKUP($B1083,TrialDesign!$E$2:$I$1147,4,FALSE)</f>
        <v>Amarok</v>
      </c>
      <c r="G1083" s="1">
        <v>41695</v>
      </c>
      <c r="H1083" s="1" t="str">
        <f>VLOOKUP(B1083,TrialDesign!$E$2:$J$1147,6,FALSE)</f>
        <v>None_16h</v>
      </c>
      <c r="J1083">
        <v>227</v>
      </c>
      <c r="K1083">
        <v>1</v>
      </c>
      <c r="L1083">
        <v>3</v>
      </c>
      <c r="M1083">
        <v>5</v>
      </c>
      <c r="N1083">
        <v>6</v>
      </c>
      <c r="O1083">
        <v>77</v>
      </c>
      <c r="Q1083">
        <v>147</v>
      </c>
      <c r="R1083">
        <v>5</v>
      </c>
      <c r="S1083">
        <v>7</v>
      </c>
      <c r="U1083" t="s">
        <v>16</v>
      </c>
      <c r="W1083">
        <f>VLOOKUP(H1083&amp;"_"&amp;M1083+1,'Leaf lengths'!$J$6:$Q$104,VLOOKUP(F1083,'Leaf lengths'!$S$1:$T$6,2,FALSE),FALSE)</f>
        <v>239.11111111111111</v>
      </c>
      <c r="X1083">
        <f t="shared" si="55"/>
        <v>0.61477695167286239</v>
      </c>
      <c r="Y1083">
        <f t="shared" si="58"/>
        <v>5.6147769516728623</v>
      </c>
      <c r="Z1083">
        <f t="shared" si="56"/>
        <v>17</v>
      </c>
      <c r="AD1083" t="str">
        <f t="shared" si="54"/>
        <v/>
      </c>
      <c r="AE1083">
        <v>5</v>
      </c>
    </row>
    <row r="1084" spans="1:31" ht="15" hidden="1" customHeight="1" x14ac:dyDescent="0.3">
      <c r="A1084" t="s">
        <v>416</v>
      </c>
      <c r="B1084">
        <f t="shared" si="57"/>
        <v>300227</v>
      </c>
      <c r="C1084">
        <v>227</v>
      </c>
      <c r="D1084">
        <f>VLOOKUP($B1084,TrialDesign!$E$2:$I$1147,5,FALSE)</f>
        <v>16</v>
      </c>
      <c r="E1084" t="str">
        <f>VLOOKUP($B1084,TrialDesign!$E$2:$I$1147,3,FALSE)</f>
        <v>Nil</v>
      </c>
      <c r="F1084" t="str">
        <f>VLOOKUP($B1084,TrialDesign!$E$2:$I$1147,4,FALSE)</f>
        <v>Amarok</v>
      </c>
      <c r="G1084" s="1">
        <v>41695</v>
      </c>
      <c r="H1084" s="1" t="str">
        <f>VLOOKUP(B1084,TrialDesign!$E$2:$J$1147,6,FALSE)</f>
        <v>None_16h</v>
      </c>
      <c r="K1084">
        <v>2</v>
      </c>
      <c r="L1084">
        <v>2</v>
      </c>
      <c r="M1084">
        <v>5</v>
      </c>
      <c r="N1084">
        <v>6</v>
      </c>
      <c r="O1084">
        <v>75</v>
      </c>
      <c r="P1084">
        <v>266</v>
      </c>
      <c r="Q1084">
        <v>154</v>
      </c>
      <c r="R1084">
        <v>5</v>
      </c>
      <c r="S1084">
        <v>8</v>
      </c>
      <c r="U1084" t="s">
        <v>16</v>
      </c>
      <c r="W1084">
        <f>VLOOKUP(H1084&amp;"_"&amp;M1084+1,'Leaf lengths'!$J$6:$Q$104,VLOOKUP(F1084,'Leaf lengths'!$S$1:$T$6,2,FALSE),FALSE)</f>
        <v>239.11111111111111</v>
      </c>
      <c r="X1084">
        <f t="shared" si="55"/>
        <v>0.64405204460966536</v>
      </c>
      <c r="Y1084">
        <f t="shared" si="58"/>
        <v>5.6440520446096656</v>
      </c>
      <c r="Z1084">
        <f t="shared" si="56"/>
        <v>18</v>
      </c>
      <c r="AD1084" t="str">
        <f t="shared" si="54"/>
        <v/>
      </c>
      <c r="AE1084">
        <v>5</v>
      </c>
    </row>
    <row r="1085" spans="1:31" ht="15" hidden="1" customHeight="1" x14ac:dyDescent="0.3">
      <c r="A1085" t="s">
        <v>416</v>
      </c>
      <c r="B1085">
        <f t="shared" si="57"/>
        <v>300227</v>
      </c>
      <c r="C1085">
        <v>227</v>
      </c>
      <c r="D1085">
        <f>VLOOKUP($B1085,TrialDesign!$E$2:$I$1147,5,FALSE)</f>
        <v>16</v>
      </c>
      <c r="E1085" t="str">
        <f>VLOOKUP($B1085,TrialDesign!$E$2:$I$1147,3,FALSE)</f>
        <v>Nil</v>
      </c>
      <c r="F1085" t="str">
        <f>VLOOKUP($B1085,TrialDesign!$E$2:$I$1147,4,FALSE)</f>
        <v>Amarok</v>
      </c>
      <c r="G1085" s="1">
        <v>41695</v>
      </c>
      <c r="H1085" s="1" t="str">
        <f>VLOOKUP(B1085,TrialDesign!$E$2:$J$1147,6,FALSE)</f>
        <v>None_16h</v>
      </c>
      <c r="K1085">
        <v>3</v>
      </c>
      <c r="L1085">
        <v>4</v>
      </c>
      <c r="M1085">
        <v>5</v>
      </c>
      <c r="N1085">
        <v>6</v>
      </c>
      <c r="O1085">
        <v>67</v>
      </c>
      <c r="P1085">
        <v>242</v>
      </c>
      <c r="Q1085">
        <v>184</v>
      </c>
      <c r="R1085">
        <v>5</v>
      </c>
      <c r="S1085">
        <v>7</v>
      </c>
      <c r="U1085" t="s">
        <v>16</v>
      </c>
      <c r="W1085">
        <f>VLOOKUP(H1085&amp;"_"&amp;M1085+1,'Leaf lengths'!$J$6:$Q$104,VLOOKUP(F1085,'Leaf lengths'!$S$1:$T$6,2,FALSE),FALSE)</f>
        <v>239.11111111111111</v>
      </c>
      <c r="X1085">
        <f t="shared" si="55"/>
        <v>0.76951672862453535</v>
      </c>
      <c r="Y1085">
        <f t="shared" si="58"/>
        <v>5.7695167286245352</v>
      </c>
      <c r="Z1085">
        <f t="shared" si="56"/>
        <v>17</v>
      </c>
      <c r="AD1085" t="str">
        <f t="shared" si="54"/>
        <v/>
      </c>
      <c r="AE1085">
        <v>5</v>
      </c>
    </row>
    <row r="1086" spans="1:31" ht="15" hidden="1" customHeight="1" x14ac:dyDescent="0.3">
      <c r="A1086" t="s">
        <v>416</v>
      </c>
      <c r="B1086">
        <f t="shared" si="57"/>
        <v>300088</v>
      </c>
      <c r="C1086">
        <v>88</v>
      </c>
      <c r="D1086">
        <f>VLOOKUP($B1086,TrialDesign!$E$2:$I$1147,5,FALSE)</f>
        <v>16</v>
      </c>
      <c r="E1086" t="str">
        <f>VLOOKUP($B1086,TrialDesign!$E$2:$I$1147,3,FALSE)</f>
        <v>Nil</v>
      </c>
      <c r="F1086" t="str">
        <f>VLOOKUP($B1086,TrialDesign!$E$2:$I$1147,4,FALSE)</f>
        <v>Amarok</v>
      </c>
      <c r="G1086" s="1">
        <v>41702</v>
      </c>
      <c r="H1086" s="1" t="str">
        <f>VLOOKUP(B1086,TrialDesign!$E$2:$J$1147,6,FALSE)</f>
        <v>None_16h</v>
      </c>
      <c r="J1086">
        <v>88</v>
      </c>
      <c r="K1086">
        <v>1</v>
      </c>
      <c r="L1086">
        <v>2</v>
      </c>
      <c r="M1086">
        <v>6</v>
      </c>
      <c r="N1086">
        <v>7</v>
      </c>
      <c r="O1086">
        <v>100</v>
      </c>
      <c r="Q1086">
        <v>206</v>
      </c>
      <c r="R1086">
        <v>3</v>
      </c>
      <c r="S1086">
        <v>11</v>
      </c>
      <c r="U1086" t="s">
        <v>17</v>
      </c>
      <c r="W1086">
        <f>VLOOKUP(H1086&amp;"_"&amp;M1086+1,'Leaf lengths'!$J$6:$Q$104,VLOOKUP(F1086,'Leaf lengths'!$S$1:$T$6,2,FALSE),FALSE)</f>
        <v>212.3</v>
      </c>
      <c r="X1086">
        <f t="shared" si="55"/>
        <v>0.97032501177578889</v>
      </c>
      <c r="Y1086">
        <f t="shared" si="58"/>
        <v>6.9703250117757891</v>
      </c>
      <c r="Z1086">
        <f t="shared" si="56"/>
        <v>20</v>
      </c>
      <c r="AD1086" t="str">
        <f t="shared" si="54"/>
        <v/>
      </c>
      <c r="AE1086">
        <v>6</v>
      </c>
    </row>
    <row r="1087" spans="1:31" ht="15" hidden="1" customHeight="1" x14ac:dyDescent="0.3">
      <c r="A1087" t="s">
        <v>416</v>
      </c>
      <c r="B1087">
        <f t="shared" si="57"/>
        <v>300088</v>
      </c>
      <c r="C1087">
        <v>88</v>
      </c>
      <c r="D1087">
        <f>VLOOKUP($B1087,TrialDesign!$E$2:$I$1147,5,FALSE)</f>
        <v>16</v>
      </c>
      <c r="E1087" t="str">
        <f>VLOOKUP($B1087,TrialDesign!$E$2:$I$1147,3,FALSE)</f>
        <v>Nil</v>
      </c>
      <c r="F1087" t="str">
        <f>VLOOKUP($B1087,TrialDesign!$E$2:$I$1147,4,FALSE)</f>
        <v>Amarok</v>
      </c>
      <c r="G1087" s="1">
        <v>41702</v>
      </c>
      <c r="H1087" s="1" t="str">
        <f>VLOOKUP(B1087,TrialDesign!$E$2:$J$1147,6,FALSE)</f>
        <v>None_16h</v>
      </c>
      <c r="K1087">
        <v>2</v>
      </c>
      <c r="L1087">
        <v>2</v>
      </c>
      <c r="M1087">
        <v>6</v>
      </c>
      <c r="N1087">
        <v>7</v>
      </c>
      <c r="O1087">
        <v>95</v>
      </c>
      <c r="P1087">
        <v>255</v>
      </c>
      <c r="Q1087">
        <v>95</v>
      </c>
      <c r="R1087">
        <v>4</v>
      </c>
      <c r="S1087">
        <v>8</v>
      </c>
      <c r="U1087" t="s">
        <v>16</v>
      </c>
      <c r="W1087">
        <f>VLOOKUP(H1087&amp;"_"&amp;M1087+1,'Leaf lengths'!$J$6:$Q$104,VLOOKUP(F1087,'Leaf lengths'!$S$1:$T$6,2,FALSE),FALSE)</f>
        <v>212.3</v>
      </c>
      <c r="X1087">
        <f t="shared" si="55"/>
        <v>0.44747998115873761</v>
      </c>
      <c r="Y1087">
        <f t="shared" si="58"/>
        <v>6.4474799811587378</v>
      </c>
      <c r="Z1087">
        <f t="shared" si="56"/>
        <v>18</v>
      </c>
      <c r="AD1087" t="str">
        <f t="shared" si="54"/>
        <v/>
      </c>
      <c r="AE1087">
        <v>6</v>
      </c>
    </row>
    <row r="1088" spans="1:31" ht="15" hidden="1" customHeight="1" x14ac:dyDescent="0.3">
      <c r="A1088" t="s">
        <v>416</v>
      </c>
      <c r="B1088">
        <f t="shared" si="57"/>
        <v>300088</v>
      </c>
      <c r="C1088">
        <v>88</v>
      </c>
      <c r="D1088">
        <f>VLOOKUP($B1088,TrialDesign!$E$2:$I$1147,5,FALSE)</f>
        <v>16</v>
      </c>
      <c r="E1088" t="str">
        <f>VLOOKUP($B1088,TrialDesign!$E$2:$I$1147,3,FALSE)</f>
        <v>Nil</v>
      </c>
      <c r="F1088" t="str">
        <f>VLOOKUP($B1088,TrialDesign!$E$2:$I$1147,4,FALSE)</f>
        <v>Amarok</v>
      </c>
      <c r="G1088" s="1">
        <v>41702</v>
      </c>
      <c r="H1088" s="1" t="str">
        <f>VLOOKUP(B1088,TrialDesign!$E$2:$J$1147,6,FALSE)</f>
        <v>None_16h</v>
      </c>
      <c r="K1088">
        <v>3</v>
      </c>
      <c r="L1088">
        <v>2</v>
      </c>
      <c r="M1088">
        <v>6</v>
      </c>
      <c r="N1088">
        <v>7</v>
      </c>
      <c r="O1088">
        <v>100</v>
      </c>
      <c r="P1088">
        <v>276</v>
      </c>
      <c r="Q1088">
        <v>124</v>
      </c>
      <c r="R1088">
        <v>4</v>
      </c>
      <c r="S1088">
        <v>9</v>
      </c>
      <c r="U1088" t="s">
        <v>16</v>
      </c>
      <c r="W1088">
        <f>VLOOKUP(H1088&amp;"_"&amp;M1088+1,'Leaf lengths'!$J$6:$Q$104,VLOOKUP(F1088,'Leaf lengths'!$S$1:$T$6,2,FALSE),FALSE)</f>
        <v>212.3</v>
      </c>
      <c r="X1088">
        <f t="shared" ref="X1088:X1119" si="59">IF(OR(N1088="",M1088=N1088),0,Q1088/W1088)</f>
        <v>0.58407913330193117</v>
      </c>
      <c r="Y1088">
        <f t="shared" si="58"/>
        <v>6.5840791333019313</v>
      </c>
      <c r="Z1088">
        <f t="shared" si="56"/>
        <v>19</v>
      </c>
      <c r="AD1088" t="str">
        <f t="shared" si="54"/>
        <v/>
      </c>
      <c r="AE1088">
        <v>6</v>
      </c>
    </row>
    <row r="1089" spans="1:31" ht="15" hidden="1" customHeight="1" x14ac:dyDescent="0.3">
      <c r="A1089" t="s">
        <v>416</v>
      </c>
      <c r="B1089">
        <f t="shared" si="57"/>
        <v>300088</v>
      </c>
      <c r="C1089">
        <v>88</v>
      </c>
      <c r="D1089">
        <f>VLOOKUP($B1089,TrialDesign!$E$2:$I$1147,5,FALSE)</f>
        <v>16</v>
      </c>
      <c r="E1089" t="str">
        <f>VLOOKUP($B1089,TrialDesign!$E$2:$I$1147,3,FALSE)</f>
        <v>Nil</v>
      </c>
      <c r="F1089" t="str">
        <f>VLOOKUP($B1089,TrialDesign!$E$2:$I$1147,4,FALSE)</f>
        <v>Amarok</v>
      </c>
      <c r="G1089" s="1">
        <v>41702</v>
      </c>
      <c r="H1089" s="1" t="str">
        <f>VLOOKUP(B1089,TrialDesign!$E$2:$J$1147,6,FALSE)</f>
        <v>None_16h</v>
      </c>
      <c r="K1089">
        <v>4</v>
      </c>
      <c r="L1089">
        <v>2</v>
      </c>
      <c r="M1089">
        <v>6</v>
      </c>
      <c r="N1089">
        <v>7</v>
      </c>
      <c r="O1089">
        <v>98</v>
      </c>
      <c r="P1089">
        <v>261</v>
      </c>
      <c r="Q1089">
        <v>120</v>
      </c>
      <c r="R1089">
        <v>4</v>
      </c>
      <c r="S1089">
        <v>9</v>
      </c>
      <c r="U1089" t="s">
        <v>16</v>
      </c>
      <c r="W1089">
        <f>VLOOKUP(H1089&amp;"_"&amp;M1089+1,'Leaf lengths'!$J$6:$Q$104,VLOOKUP(F1089,'Leaf lengths'!$S$1:$T$6,2,FALSE),FALSE)</f>
        <v>212.3</v>
      </c>
      <c r="X1089">
        <f t="shared" si="59"/>
        <v>0.56523787093735278</v>
      </c>
      <c r="Y1089">
        <f t="shared" si="58"/>
        <v>6.5652378709373531</v>
      </c>
      <c r="Z1089">
        <f t="shared" si="56"/>
        <v>19</v>
      </c>
      <c r="AD1089" t="str">
        <f t="shared" si="54"/>
        <v/>
      </c>
      <c r="AE1089">
        <v>6</v>
      </c>
    </row>
    <row r="1090" spans="1:31" ht="15" hidden="1" customHeight="1" x14ac:dyDescent="0.3">
      <c r="A1090" t="s">
        <v>416</v>
      </c>
      <c r="B1090">
        <f t="shared" si="57"/>
        <v>300190</v>
      </c>
      <c r="C1090">
        <v>190</v>
      </c>
      <c r="D1090">
        <f>VLOOKUP($B1090,TrialDesign!$E$2:$I$1147,5,FALSE)</f>
        <v>16</v>
      </c>
      <c r="E1090" t="str">
        <f>VLOOKUP($B1090,TrialDesign!$E$2:$I$1147,3,FALSE)</f>
        <v>Nil</v>
      </c>
      <c r="F1090" t="str">
        <f>VLOOKUP($B1090,TrialDesign!$E$2:$I$1147,4,FALSE)</f>
        <v>Amarok</v>
      </c>
      <c r="G1090" s="1">
        <v>41702</v>
      </c>
      <c r="H1090" s="1" t="str">
        <f>VLOOKUP(B1090,TrialDesign!$E$2:$J$1147,6,FALSE)</f>
        <v>None_16h</v>
      </c>
      <c r="J1090">
        <v>190</v>
      </c>
      <c r="K1090">
        <v>1</v>
      </c>
      <c r="L1090">
        <v>3</v>
      </c>
      <c r="M1090">
        <v>6</v>
      </c>
      <c r="N1090">
        <v>7</v>
      </c>
      <c r="O1090">
        <v>75</v>
      </c>
      <c r="Q1090">
        <v>102</v>
      </c>
      <c r="R1090">
        <v>5</v>
      </c>
      <c r="S1090">
        <v>8</v>
      </c>
      <c r="U1090" t="s">
        <v>16</v>
      </c>
      <c r="W1090">
        <f>VLOOKUP(H1090&amp;"_"&amp;M1090+1,'Leaf lengths'!$J$6:$Q$104,VLOOKUP(F1090,'Leaf lengths'!$S$1:$T$6,2,FALSE),FALSE)</f>
        <v>212.3</v>
      </c>
      <c r="X1090">
        <f t="shared" si="59"/>
        <v>0.48045219029674985</v>
      </c>
      <c r="Y1090">
        <f t="shared" si="58"/>
        <v>6.4804521902967496</v>
      </c>
      <c r="Z1090">
        <f t="shared" si="56"/>
        <v>19</v>
      </c>
      <c r="AD1090" t="str">
        <f t="shared" ref="AD1090:AD1153" si="60">IF(OR(M1090=N1090,N1090=""),"FLN","")</f>
        <v/>
      </c>
      <c r="AE1090">
        <v>6</v>
      </c>
    </row>
    <row r="1091" spans="1:31" ht="15" hidden="1" customHeight="1" x14ac:dyDescent="0.3">
      <c r="A1091" t="s">
        <v>416</v>
      </c>
      <c r="B1091">
        <f t="shared" si="57"/>
        <v>300190</v>
      </c>
      <c r="C1091">
        <v>190</v>
      </c>
      <c r="D1091">
        <f>VLOOKUP($B1091,TrialDesign!$E$2:$I$1147,5,FALSE)</f>
        <v>16</v>
      </c>
      <c r="E1091" t="str">
        <f>VLOOKUP($B1091,TrialDesign!$E$2:$I$1147,3,FALSE)</f>
        <v>Nil</v>
      </c>
      <c r="F1091" t="str">
        <f>VLOOKUP($B1091,TrialDesign!$E$2:$I$1147,4,FALSE)</f>
        <v>Amarok</v>
      </c>
      <c r="G1091" s="1">
        <v>41702</v>
      </c>
      <c r="H1091" s="1" t="str">
        <f>VLOOKUP(B1091,TrialDesign!$E$2:$J$1147,6,FALSE)</f>
        <v>None_16h</v>
      </c>
      <c r="K1091">
        <v>2</v>
      </c>
      <c r="L1091">
        <v>2</v>
      </c>
      <c r="M1091">
        <v>6</v>
      </c>
      <c r="N1091">
        <v>7</v>
      </c>
      <c r="O1091">
        <v>74</v>
      </c>
      <c r="P1091">
        <v>215</v>
      </c>
      <c r="Q1091">
        <v>46</v>
      </c>
      <c r="R1091">
        <v>5</v>
      </c>
      <c r="S1091">
        <v>8</v>
      </c>
      <c r="U1091" t="s">
        <v>16</v>
      </c>
      <c r="W1091">
        <f>VLOOKUP(H1091&amp;"_"&amp;M1091+1,'Leaf lengths'!$J$6:$Q$104,VLOOKUP(F1091,'Leaf lengths'!$S$1:$T$6,2,FALSE),FALSE)</f>
        <v>212.3</v>
      </c>
      <c r="X1091">
        <f t="shared" si="59"/>
        <v>0.21667451719265191</v>
      </c>
      <c r="Y1091">
        <f t="shared" si="58"/>
        <v>6.2166745171926516</v>
      </c>
      <c r="Z1091">
        <f t="shared" si="56"/>
        <v>19</v>
      </c>
      <c r="AD1091" t="str">
        <f t="shared" si="60"/>
        <v/>
      </c>
      <c r="AE1091">
        <v>6</v>
      </c>
    </row>
    <row r="1092" spans="1:31" ht="15" hidden="1" customHeight="1" x14ac:dyDescent="0.3">
      <c r="A1092" t="s">
        <v>416</v>
      </c>
      <c r="B1092">
        <f t="shared" si="57"/>
        <v>300190</v>
      </c>
      <c r="C1092">
        <v>190</v>
      </c>
      <c r="D1092">
        <f>VLOOKUP($B1092,TrialDesign!$E$2:$I$1147,5,FALSE)</f>
        <v>16</v>
      </c>
      <c r="E1092" t="str">
        <f>VLOOKUP($B1092,TrialDesign!$E$2:$I$1147,3,FALSE)</f>
        <v>Nil</v>
      </c>
      <c r="F1092" t="str">
        <f>VLOOKUP($B1092,TrialDesign!$E$2:$I$1147,4,FALSE)</f>
        <v>Amarok</v>
      </c>
      <c r="G1092" s="1">
        <v>41702</v>
      </c>
      <c r="H1092" s="1" t="str">
        <f>VLOOKUP(B1092,TrialDesign!$E$2:$J$1147,6,FALSE)</f>
        <v>None_16h</v>
      </c>
      <c r="K1092">
        <v>3</v>
      </c>
      <c r="L1092">
        <v>2</v>
      </c>
      <c r="M1092">
        <v>5</v>
      </c>
      <c r="N1092">
        <v>6</v>
      </c>
      <c r="O1092">
        <v>86</v>
      </c>
      <c r="P1092">
        <v>241</v>
      </c>
      <c r="Q1092">
        <v>161</v>
      </c>
      <c r="R1092">
        <v>5</v>
      </c>
      <c r="S1092">
        <v>9</v>
      </c>
      <c r="U1092" t="s">
        <v>16</v>
      </c>
      <c r="W1092">
        <f>VLOOKUP(H1092&amp;"_"&amp;M1092+1,'Leaf lengths'!$J$6:$Q$104,VLOOKUP(F1092,'Leaf lengths'!$S$1:$T$6,2,FALSE),FALSE)</f>
        <v>239.11111111111111</v>
      </c>
      <c r="X1092">
        <f t="shared" si="59"/>
        <v>0.67332713754646845</v>
      </c>
      <c r="Y1092">
        <f t="shared" si="58"/>
        <v>5.6733271375464689</v>
      </c>
      <c r="Z1092">
        <f t="shared" si="56"/>
        <v>19</v>
      </c>
      <c r="AD1092" t="str">
        <f t="shared" si="60"/>
        <v/>
      </c>
      <c r="AE1092">
        <v>5</v>
      </c>
    </row>
    <row r="1093" spans="1:31" ht="15" hidden="1" customHeight="1" x14ac:dyDescent="0.3">
      <c r="A1093" t="s">
        <v>416</v>
      </c>
      <c r="B1093">
        <f t="shared" si="57"/>
        <v>300190</v>
      </c>
      <c r="C1093">
        <v>190</v>
      </c>
      <c r="D1093">
        <f>VLOOKUP($B1093,TrialDesign!$E$2:$I$1147,5,FALSE)</f>
        <v>16</v>
      </c>
      <c r="E1093" t="str">
        <f>VLOOKUP($B1093,TrialDesign!$E$2:$I$1147,3,FALSE)</f>
        <v>Nil</v>
      </c>
      <c r="F1093" t="str">
        <f>VLOOKUP($B1093,TrialDesign!$E$2:$I$1147,4,FALSE)</f>
        <v>Amarok</v>
      </c>
      <c r="G1093" s="1">
        <v>41702</v>
      </c>
      <c r="H1093" s="1" t="str">
        <f>VLOOKUP(B1093,TrialDesign!$E$2:$J$1147,6,FALSE)</f>
        <v>None_16h</v>
      </c>
      <c r="K1093">
        <v>4</v>
      </c>
      <c r="L1093">
        <v>1</v>
      </c>
      <c r="M1093">
        <v>5</v>
      </c>
      <c r="N1093">
        <v>6</v>
      </c>
      <c r="O1093">
        <v>82</v>
      </c>
      <c r="P1093">
        <v>237</v>
      </c>
      <c r="Q1093">
        <v>126</v>
      </c>
      <c r="R1093">
        <v>5</v>
      </c>
      <c r="S1093">
        <v>10</v>
      </c>
      <c r="U1093" t="s">
        <v>16</v>
      </c>
      <c r="W1093">
        <f>VLOOKUP(H1093&amp;"_"&amp;M1093+1,'Leaf lengths'!$J$6:$Q$104,VLOOKUP(F1093,'Leaf lengths'!$S$1:$T$6,2,FALSE),FALSE)</f>
        <v>239.11111111111111</v>
      </c>
      <c r="X1093">
        <f t="shared" si="59"/>
        <v>0.52695167286245348</v>
      </c>
      <c r="Y1093">
        <f t="shared" si="58"/>
        <v>5.5269516728624533</v>
      </c>
      <c r="Z1093">
        <f t="shared" si="56"/>
        <v>20</v>
      </c>
      <c r="AD1093" t="str">
        <f t="shared" si="60"/>
        <v/>
      </c>
      <c r="AE1093">
        <v>5</v>
      </c>
    </row>
    <row r="1094" spans="1:31" ht="15" hidden="1" customHeight="1" x14ac:dyDescent="0.3">
      <c r="A1094" t="s">
        <v>416</v>
      </c>
      <c r="B1094">
        <f t="shared" si="57"/>
        <v>300304</v>
      </c>
      <c r="C1094">
        <v>304</v>
      </c>
      <c r="D1094">
        <f>VLOOKUP($B1094,TrialDesign!$E$2:$I$1147,5,FALSE)</f>
        <v>16</v>
      </c>
      <c r="E1094" t="str">
        <f>VLOOKUP($B1094,TrialDesign!$E$2:$I$1147,3,FALSE)</f>
        <v>Nil</v>
      </c>
      <c r="F1094" t="str">
        <f>VLOOKUP($B1094,TrialDesign!$E$2:$I$1147,4,FALSE)</f>
        <v>Amarok</v>
      </c>
      <c r="G1094" s="1">
        <v>41702</v>
      </c>
      <c r="H1094" s="1" t="str">
        <f>VLOOKUP(B1094,TrialDesign!$E$2:$J$1147,6,FALSE)</f>
        <v>None_16h</v>
      </c>
      <c r="I1094" s="1">
        <v>41702</v>
      </c>
      <c r="J1094">
        <v>304</v>
      </c>
      <c r="K1094">
        <v>1</v>
      </c>
      <c r="L1094">
        <v>3</v>
      </c>
      <c r="M1094">
        <v>7</v>
      </c>
      <c r="N1094">
        <v>8</v>
      </c>
      <c r="O1094">
        <v>77</v>
      </c>
      <c r="Q1094" s="3">
        <v>150</v>
      </c>
      <c r="R1094">
        <v>4</v>
      </c>
      <c r="S1094">
        <v>14</v>
      </c>
      <c r="U1094" t="s">
        <v>17</v>
      </c>
      <c r="W1094">
        <f>VLOOKUP(H1094&amp;"_"&amp;M1094+1,'Leaf lengths'!$J$6:$Q$104,VLOOKUP(F1094,'Leaf lengths'!$S$1:$T$6,2,FALSE),FALSE)</f>
        <v>192</v>
      </c>
      <c r="X1094">
        <f t="shared" si="59"/>
        <v>0.78125</v>
      </c>
      <c r="Y1094">
        <f t="shared" si="58"/>
        <v>7.78125</v>
      </c>
      <c r="Z1094">
        <f t="shared" si="56"/>
        <v>25</v>
      </c>
      <c r="AD1094" t="str">
        <f t="shared" si="60"/>
        <v/>
      </c>
      <c r="AE1094">
        <v>7</v>
      </c>
    </row>
    <row r="1095" spans="1:31" ht="15" hidden="1" customHeight="1" x14ac:dyDescent="0.3">
      <c r="A1095" t="s">
        <v>416</v>
      </c>
      <c r="B1095">
        <f t="shared" si="57"/>
        <v>300304</v>
      </c>
      <c r="C1095">
        <v>304</v>
      </c>
      <c r="D1095">
        <f>VLOOKUP($B1095,TrialDesign!$E$2:$I$1147,5,FALSE)</f>
        <v>16</v>
      </c>
      <c r="E1095" t="str">
        <f>VLOOKUP($B1095,TrialDesign!$E$2:$I$1147,3,FALSE)</f>
        <v>Nil</v>
      </c>
      <c r="F1095" t="str">
        <f>VLOOKUP($B1095,TrialDesign!$E$2:$I$1147,4,FALSE)</f>
        <v>Amarok</v>
      </c>
      <c r="G1095" s="1">
        <v>41702</v>
      </c>
      <c r="H1095" s="1" t="str">
        <f>VLOOKUP(B1095,TrialDesign!$E$2:$J$1147,6,FALSE)</f>
        <v>None_16h</v>
      </c>
      <c r="K1095">
        <v>2</v>
      </c>
      <c r="L1095">
        <v>3</v>
      </c>
      <c r="M1095">
        <v>6</v>
      </c>
      <c r="N1095">
        <v>7</v>
      </c>
      <c r="O1095">
        <v>80</v>
      </c>
      <c r="P1095">
        <v>229</v>
      </c>
      <c r="Q1095">
        <v>148</v>
      </c>
      <c r="R1095">
        <v>5</v>
      </c>
      <c r="S1095">
        <v>11</v>
      </c>
      <c r="U1095" t="s">
        <v>17</v>
      </c>
      <c r="W1095">
        <f>VLOOKUP(H1095&amp;"_"&amp;M1095+1,'Leaf lengths'!$J$6:$Q$104,VLOOKUP(F1095,'Leaf lengths'!$S$1:$T$6,2,FALSE),FALSE)</f>
        <v>212.3</v>
      </c>
      <c r="X1095">
        <f t="shared" si="59"/>
        <v>0.69712670748940175</v>
      </c>
      <c r="Y1095">
        <f t="shared" si="58"/>
        <v>6.6971267074894021</v>
      </c>
      <c r="Z1095">
        <f t="shared" si="56"/>
        <v>22</v>
      </c>
      <c r="AD1095" t="str">
        <f t="shared" si="60"/>
        <v/>
      </c>
      <c r="AE1095">
        <v>6</v>
      </c>
    </row>
    <row r="1096" spans="1:31" ht="15" hidden="1" customHeight="1" x14ac:dyDescent="0.3">
      <c r="A1096" t="s">
        <v>416</v>
      </c>
      <c r="B1096">
        <f t="shared" si="57"/>
        <v>300304</v>
      </c>
      <c r="C1096">
        <v>304</v>
      </c>
      <c r="D1096">
        <f>VLOOKUP($B1096,TrialDesign!$E$2:$I$1147,5,FALSE)</f>
        <v>16</v>
      </c>
      <c r="E1096" t="str">
        <f>VLOOKUP($B1096,TrialDesign!$E$2:$I$1147,3,FALSE)</f>
        <v>Nil</v>
      </c>
      <c r="F1096" t="str">
        <f>VLOOKUP($B1096,TrialDesign!$E$2:$I$1147,4,FALSE)</f>
        <v>Amarok</v>
      </c>
      <c r="G1096" s="1">
        <v>41702</v>
      </c>
      <c r="H1096" s="1" t="str">
        <f>VLOOKUP(B1096,TrialDesign!$E$2:$J$1147,6,FALSE)</f>
        <v>None_16h</v>
      </c>
      <c r="K1096">
        <v>3</v>
      </c>
      <c r="L1096">
        <v>2</v>
      </c>
      <c r="M1096">
        <v>6</v>
      </c>
      <c r="N1096">
        <v>7</v>
      </c>
      <c r="O1096">
        <v>75</v>
      </c>
      <c r="P1096">
        <v>201</v>
      </c>
      <c r="Q1096">
        <v>101</v>
      </c>
      <c r="R1096">
        <v>5</v>
      </c>
      <c r="S1096">
        <v>11</v>
      </c>
      <c r="U1096" t="s">
        <v>17</v>
      </c>
      <c r="W1096">
        <f>VLOOKUP(H1096&amp;"_"&amp;M1096+1,'Leaf lengths'!$J$6:$Q$104,VLOOKUP(F1096,'Leaf lengths'!$S$1:$T$6,2,FALSE),FALSE)</f>
        <v>212.3</v>
      </c>
      <c r="X1096">
        <f t="shared" si="59"/>
        <v>0.47574187470560525</v>
      </c>
      <c r="Y1096">
        <f t="shared" si="58"/>
        <v>6.475741874705605</v>
      </c>
      <c r="Z1096">
        <f t="shared" si="56"/>
        <v>22</v>
      </c>
      <c r="AD1096" t="str">
        <f t="shared" si="60"/>
        <v/>
      </c>
      <c r="AE1096">
        <v>6</v>
      </c>
    </row>
    <row r="1097" spans="1:31" ht="15" hidden="1" customHeight="1" x14ac:dyDescent="0.3">
      <c r="A1097" t="s">
        <v>416</v>
      </c>
      <c r="B1097">
        <f t="shared" si="57"/>
        <v>300304</v>
      </c>
      <c r="C1097">
        <v>304</v>
      </c>
      <c r="D1097">
        <f>VLOOKUP($B1097,TrialDesign!$E$2:$I$1147,5,FALSE)</f>
        <v>16</v>
      </c>
      <c r="E1097" t="str">
        <f>VLOOKUP($B1097,TrialDesign!$E$2:$I$1147,3,FALSE)</f>
        <v>Nil</v>
      </c>
      <c r="F1097" t="str">
        <f>VLOOKUP($B1097,TrialDesign!$E$2:$I$1147,4,FALSE)</f>
        <v>Amarok</v>
      </c>
      <c r="G1097" s="1">
        <v>41702</v>
      </c>
      <c r="H1097" s="1" t="str">
        <f>VLOOKUP(B1097,TrialDesign!$E$2:$J$1147,6,FALSE)</f>
        <v>None_16h</v>
      </c>
      <c r="K1097">
        <v>4</v>
      </c>
      <c r="L1097">
        <v>3</v>
      </c>
      <c r="M1097">
        <v>6</v>
      </c>
      <c r="N1097">
        <v>7</v>
      </c>
      <c r="O1097">
        <v>82</v>
      </c>
      <c r="P1097">
        <v>222</v>
      </c>
      <c r="Q1097">
        <v>164</v>
      </c>
      <c r="R1097">
        <v>5</v>
      </c>
      <c r="S1097">
        <v>11</v>
      </c>
      <c r="U1097" t="s">
        <v>17</v>
      </c>
      <c r="W1097">
        <f>VLOOKUP(H1097&amp;"_"&amp;M1097+1,'Leaf lengths'!$J$6:$Q$104,VLOOKUP(F1097,'Leaf lengths'!$S$1:$T$6,2,FALSE),FALSE)</f>
        <v>212.3</v>
      </c>
      <c r="X1097">
        <f t="shared" si="59"/>
        <v>0.77249175694771544</v>
      </c>
      <c r="Y1097">
        <f t="shared" si="58"/>
        <v>6.7724917569477157</v>
      </c>
      <c r="Z1097">
        <f t="shared" si="56"/>
        <v>22</v>
      </c>
      <c r="AD1097" t="str">
        <f t="shared" si="60"/>
        <v/>
      </c>
      <c r="AE1097">
        <v>6</v>
      </c>
    </row>
    <row r="1098" spans="1:31" ht="15" hidden="1" customHeight="1" x14ac:dyDescent="0.3">
      <c r="A1098" t="s">
        <v>416</v>
      </c>
      <c r="B1098">
        <f t="shared" si="57"/>
        <v>300009</v>
      </c>
      <c r="C1098">
        <v>9</v>
      </c>
      <c r="D1098">
        <f>VLOOKUP($B1098,TrialDesign!$E$2:$I$1147,5,FALSE)</f>
        <v>16</v>
      </c>
      <c r="E1098" t="str">
        <f>VLOOKUP($B1098,TrialDesign!$E$2:$I$1147,3,FALSE)</f>
        <v>Nil</v>
      </c>
      <c r="F1098" t="str">
        <f>VLOOKUP($B1098,TrialDesign!$E$2:$I$1147,4,FALSE)</f>
        <v>Amarok</v>
      </c>
      <c r="G1098" s="1">
        <v>41709</v>
      </c>
      <c r="H1098" s="1" t="str">
        <f>VLOOKUP(B1098,TrialDesign!$E$2:$J$1147,6,FALSE)</f>
        <v>None_16h</v>
      </c>
      <c r="J1098">
        <v>9</v>
      </c>
      <c r="K1098">
        <v>1</v>
      </c>
      <c r="L1098">
        <v>3</v>
      </c>
      <c r="M1098">
        <v>7</v>
      </c>
      <c r="N1098">
        <v>8</v>
      </c>
      <c r="O1098">
        <v>86</v>
      </c>
      <c r="Q1098">
        <v>119</v>
      </c>
      <c r="R1098">
        <v>5</v>
      </c>
      <c r="S1098">
        <v>12</v>
      </c>
      <c r="U1098" t="s">
        <v>17</v>
      </c>
      <c r="V1098">
        <v>4</v>
      </c>
      <c r="W1098">
        <f>VLOOKUP(H1098&amp;"_"&amp;M1098+1,'Leaf lengths'!$J$6:$Q$104,VLOOKUP(F1098,'Leaf lengths'!$S$1:$T$6,2,FALSE),FALSE)</f>
        <v>192</v>
      </c>
      <c r="X1098">
        <f t="shared" si="59"/>
        <v>0.61979166666666663</v>
      </c>
      <c r="Y1098">
        <f t="shared" si="58"/>
        <v>7.619791666666667</v>
      </c>
      <c r="Z1098">
        <f t="shared" si="56"/>
        <v>24</v>
      </c>
      <c r="AD1098" t="str">
        <f t="shared" si="60"/>
        <v/>
      </c>
      <c r="AE1098">
        <v>7</v>
      </c>
    </row>
    <row r="1099" spans="1:31" ht="15" hidden="1" customHeight="1" x14ac:dyDescent="0.3">
      <c r="A1099" t="s">
        <v>416</v>
      </c>
      <c r="B1099">
        <f t="shared" si="57"/>
        <v>300009</v>
      </c>
      <c r="C1099">
        <v>9</v>
      </c>
      <c r="D1099">
        <f>VLOOKUP($B1099,TrialDesign!$E$2:$I$1147,5,FALSE)</f>
        <v>16</v>
      </c>
      <c r="E1099" t="str">
        <f>VLOOKUP($B1099,TrialDesign!$E$2:$I$1147,3,FALSE)</f>
        <v>Nil</v>
      </c>
      <c r="F1099" t="str">
        <f>VLOOKUP($B1099,TrialDesign!$E$2:$I$1147,4,FALSE)</f>
        <v>Amarok</v>
      </c>
      <c r="G1099" s="1">
        <v>41709</v>
      </c>
      <c r="H1099" s="1" t="str">
        <f>VLOOKUP(B1099,TrialDesign!$E$2:$J$1147,6,FALSE)</f>
        <v>None_16h</v>
      </c>
      <c r="K1099">
        <v>2</v>
      </c>
      <c r="L1099">
        <v>5</v>
      </c>
      <c r="M1099">
        <v>7</v>
      </c>
      <c r="N1099">
        <v>8</v>
      </c>
      <c r="O1099">
        <v>95</v>
      </c>
      <c r="P1099">
        <v>236</v>
      </c>
      <c r="Q1099">
        <v>163</v>
      </c>
      <c r="R1099">
        <v>7</v>
      </c>
      <c r="S1099">
        <v>11</v>
      </c>
      <c r="U1099" t="s">
        <v>17</v>
      </c>
      <c r="V1099">
        <v>4</v>
      </c>
      <c r="W1099">
        <f>VLOOKUP(H1099&amp;"_"&amp;M1099+1,'Leaf lengths'!$J$6:$Q$104,VLOOKUP(F1099,'Leaf lengths'!$S$1:$T$6,2,FALSE),FALSE)</f>
        <v>192</v>
      </c>
      <c r="X1099">
        <f t="shared" si="59"/>
        <v>0.84895833333333337</v>
      </c>
      <c r="Y1099">
        <f t="shared" si="58"/>
        <v>7.848958333333333</v>
      </c>
      <c r="Z1099">
        <f t="shared" si="56"/>
        <v>25</v>
      </c>
      <c r="AD1099" t="str">
        <f t="shared" si="60"/>
        <v/>
      </c>
      <c r="AE1099">
        <v>7</v>
      </c>
    </row>
    <row r="1100" spans="1:31" ht="15" hidden="1" customHeight="1" x14ac:dyDescent="0.3">
      <c r="A1100" t="s">
        <v>416</v>
      </c>
      <c r="B1100">
        <f t="shared" si="57"/>
        <v>300009</v>
      </c>
      <c r="C1100">
        <v>9</v>
      </c>
      <c r="D1100">
        <f>VLOOKUP($B1100,TrialDesign!$E$2:$I$1147,5,FALSE)</f>
        <v>16</v>
      </c>
      <c r="E1100" t="str">
        <f>VLOOKUP($B1100,TrialDesign!$E$2:$I$1147,3,FALSE)</f>
        <v>Nil</v>
      </c>
      <c r="F1100" t="str">
        <f>VLOOKUP($B1100,TrialDesign!$E$2:$I$1147,4,FALSE)</f>
        <v>Amarok</v>
      </c>
      <c r="G1100" s="1">
        <v>41709</v>
      </c>
      <c r="H1100" s="1" t="str">
        <f>VLOOKUP(B1100,TrialDesign!$E$2:$J$1147,6,FALSE)</f>
        <v>None_16h</v>
      </c>
      <c r="K1100">
        <v>3</v>
      </c>
      <c r="L1100">
        <v>2</v>
      </c>
      <c r="M1100">
        <v>7</v>
      </c>
      <c r="N1100">
        <v>8</v>
      </c>
      <c r="O1100">
        <v>84</v>
      </c>
      <c r="P1100">
        <v>265</v>
      </c>
      <c r="Q1100">
        <v>113</v>
      </c>
      <c r="R1100">
        <v>6</v>
      </c>
      <c r="S1100">
        <v>11</v>
      </c>
      <c r="U1100" t="s">
        <v>17</v>
      </c>
      <c r="V1100">
        <v>4</v>
      </c>
      <c r="W1100">
        <f>VLOOKUP(H1100&amp;"_"&amp;M1100+1,'Leaf lengths'!$J$6:$Q$104,VLOOKUP(F1100,'Leaf lengths'!$S$1:$T$6,2,FALSE),FALSE)</f>
        <v>192</v>
      </c>
      <c r="X1100">
        <f t="shared" si="59"/>
        <v>0.58854166666666663</v>
      </c>
      <c r="Y1100">
        <f t="shared" si="58"/>
        <v>7.588541666666667</v>
      </c>
      <c r="Z1100">
        <f t="shared" si="56"/>
        <v>24</v>
      </c>
      <c r="AD1100" t="str">
        <f t="shared" si="60"/>
        <v/>
      </c>
      <c r="AE1100">
        <v>7</v>
      </c>
    </row>
    <row r="1101" spans="1:31" ht="15" hidden="1" customHeight="1" x14ac:dyDescent="0.3">
      <c r="A1101" t="s">
        <v>416</v>
      </c>
      <c r="B1101">
        <f t="shared" si="57"/>
        <v>300117</v>
      </c>
      <c r="C1101">
        <v>117</v>
      </c>
      <c r="D1101">
        <f>VLOOKUP($B1101,TrialDesign!$E$2:$I$1147,5,FALSE)</f>
        <v>16</v>
      </c>
      <c r="E1101" t="str">
        <f>VLOOKUP($B1101,TrialDesign!$E$2:$I$1147,3,FALSE)</f>
        <v>Nil</v>
      </c>
      <c r="F1101" t="str">
        <f>VLOOKUP($B1101,TrialDesign!$E$2:$I$1147,4,FALSE)</f>
        <v>Amarok</v>
      </c>
      <c r="G1101" s="1">
        <v>41709</v>
      </c>
      <c r="H1101" s="1" t="str">
        <f>VLOOKUP(B1101,TrialDesign!$E$2:$J$1147,6,FALSE)</f>
        <v>None_16h</v>
      </c>
      <c r="J1101">
        <v>117</v>
      </c>
      <c r="K1101">
        <v>1</v>
      </c>
      <c r="L1101">
        <v>1</v>
      </c>
      <c r="M1101">
        <v>7</v>
      </c>
      <c r="N1101">
        <v>8</v>
      </c>
      <c r="O1101">
        <v>103</v>
      </c>
      <c r="Q1101">
        <v>151</v>
      </c>
      <c r="R1101">
        <v>6</v>
      </c>
      <c r="S1101">
        <v>12</v>
      </c>
      <c r="U1101" t="s">
        <v>17</v>
      </c>
      <c r="V1101">
        <v>4</v>
      </c>
      <c r="W1101">
        <f>VLOOKUP(H1101&amp;"_"&amp;M1101+1,'Leaf lengths'!$J$6:$Q$104,VLOOKUP(F1101,'Leaf lengths'!$S$1:$T$6,2,FALSE),FALSE)</f>
        <v>192</v>
      </c>
      <c r="X1101">
        <f t="shared" si="59"/>
        <v>0.78645833333333337</v>
      </c>
      <c r="Y1101">
        <f t="shared" si="58"/>
        <v>7.786458333333333</v>
      </c>
      <c r="Z1101">
        <f t="shared" si="56"/>
        <v>25</v>
      </c>
      <c r="AD1101" t="str">
        <f t="shared" si="60"/>
        <v/>
      </c>
      <c r="AE1101">
        <v>7</v>
      </c>
    </row>
    <row r="1102" spans="1:31" ht="15" hidden="1" customHeight="1" x14ac:dyDescent="0.3">
      <c r="A1102" t="s">
        <v>416</v>
      </c>
      <c r="B1102">
        <f t="shared" si="57"/>
        <v>300117</v>
      </c>
      <c r="C1102">
        <v>117</v>
      </c>
      <c r="D1102">
        <f>VLOOKUP($B1102,TrialDesign!$E$2:$I$1147,5,FALSE)</f>
        <v>16</v>
      </c>
      <c r="E1102" t="str">
        <f>VLOOKUP($B1102,TrialDesign!$E$2:$I$1147,3,FALSE)</f>
        <v>Nil</v>
      </c>
      <c r="F1102" t="str">
        <f>VLOOKUP($B1102,TrialDesign!$E$2:$I$1147,4,FALSE)</f>
        <v>Amarok</v>
      </c>
      <c r="G1102" s="1">
        <v>41709</v>
      </c>
      <c r="H1102" s="1" t="str">
        <f>VLOOKUP(B1102,TrialDesign!$E$2:$J$1147,6,FALSE)</f>
        <v>None_16h</v>
      </c>
      <c r="K1102">
        <v>2</v>
      </c>
      <c r="L1102">
        <v>2</v>
      </c>
      <c r="M1102">
        <v>6</v>
      </c>
      <c r="N1102">
        <v>7</v>
      </c>
      <c r="O1102">
        <v>105</v>
      </c>
      <c r="P1102">
        <v>272</v>
      </c>
      <c r="Q1102">
        <v>111</v>
      </c>
      <c r="R1102">
        <v>5</v>
      </c>
      <c r="S1102">
        <v>12</v>
      </c>
      <c r="U1102" t="s">
        <v>17</v>
      </c>
      <c r="V1102">
        <v>4</v>
      </c>
      <c r="W1102">
        <f>VLOOKUP(H1102&amp;"_"&amp;M1102+1,'Leaf lengths'!$J$6:$Q$104,VLOOKUP(F1102,'Leaf lengths'!$S$1:$T$6,2,FALSE),FALSE)</f>
        <v>212.3</v>
      </c>
      <c r="X1102">
        <f t="shared" si="59"/>
        <v>0.52284503061705134</v>
      </c>
      <c r="Y1102">
        <f t="shared" si="58"/>
        <v>6.5228450306170513</v>
      </c>
      <c r="Z1102">
        <f t="shared" si="56"/>
        <v>23</v>
      </c>
      <c r="AD1102" t="str">
        <f t="shared" si="60"/>
        <v/>
      </c>
      <c r="AE1102">
        <v>6</v>
      </c>
    </row>
    <row r="1103" spans="1:31" ht="15" hidden="1" customHeight="1" x14ac:dyDescent="0.3">
      <c r="A1103" t="s">
        <v>416</v>
      </c>
      <c r="B1103">
        <f t="shared" si="57"/>
        <v>300117</v>
      </c>
      <c r="C1103">
        <v>117</v>
      </c>
      <c r="D1103">
        <f>VLOOKUP($B1103,TrialDesign!$E$2:$I$1147,5,FALSE)</f>
        <v>16</v>
      </c>
      <c r="E1103" t="str">
        <f>VLOOKUP($B1103,TrialDesign!$E$2:$I$1147,3,FALSE)</f>
        <v>Nil</v>
      </c>
      <c r="F1103" t="str">
        <f>VLOOKUP($B1103,TrialDesign!$E$2:$I$1147,4,FALSE)</f>
        <v>Amarok</v>
      </c>
      <c r="G1103" s="1">
        <v>41709</v>
      </c>
      <c r="H1103" s="1" t="str">
        <f>VLOOKUP(B1103,TrialDesign!$E$2:$J$1147,6,FALSE)</f>
        <v>None_16h</v>
      </c>
      <c r="K1103">
        <v>3</v>
      </c>
      <c r="L1103">
        <v>2</v>
      </c>
      <c r="M1103">
        <v>7</v>
      </c>
      <c r="N1103">
        <v>8</v>
      </c>
      <c r="O1103">
        <v>85</v>
      </c>
      <c r="P1103">
        <v>210</v>
      </c>
      <c r="Q1103">
        <v>130</v>
      </c>
      <c r="R1103">
        <v>6</v>
      </c>
      <c r="S1103">
        <v>9</v>
      </c>
      <c r="U1103" t="s">
        <v>16</v>
      </c>
      <c r="V1103">
        <v>4</v>
      </c>
      <c r="W1103">
        <f>VLOOKUP(H1103&amp;"_"&amp;M1103+1,'Leaf lengths'!$J$6:$Q$104,VLOOKUP(F1103,'Leaf lengths'!$S$1:$T$6,2,FALSE),FALSE)</f>
        <v>192</v>
      </c>
      <c r="X1103">
        <f t="shared" si="59"/>
        <v>0.67708333333333337</v>
      </c>
      <c r="Y1103">
        <f t="shared" si="58"/>
        <v>7.677083333333333</v>
      </c>
      <c r="Z1103">
        <f t="shared" si="56"/>
        <v>22</v>
      </c>
      <c r="AD1103" t="str">
        <f t="shared" si="60"/>
        <v/>
      </c>
      <c r="AE1103">
        <v>7</v>
      </c>
    </row>
    <row r="1104" spans="1:31" ht="15" hidden="1" customHeight="1" x14ac:dyDescent="0.3">
      <c r="A1104" t="s">
        <v>416</v>
      </c>
      <c r="B1104">
        <f t="shared" si="57"/>
        <v>300117</v>
      </c>
      <c r="C1104">
        <v>117</v>
      </c>
      <c r="D1104">
        <f>VLOOKUP($B1104,TrialDesign!$E$2:$I$1147,5,FALSE)</f>
        <v>16</v>
      </c>
      <c r="E1104" t="str">
        <f>VLOOKUP($B1104,TrialDesign!$E$2:$I$1147,3,FALSE)</f>
        <v>Nil</v>
      </c>
      <c r="F1104" t="str">
        <f>VLOOKUP($B1104,TrialDesign!$E$2:$I$1147,4,FALSE)</f>
        <v>Amarok</v>
      </c>
      <c r="G1104" s="1">
        <v>41709</v>
      </c>
      <c r="H1104" s="1" t="str">
        <f>VLOOKUP(B1104,TrialDesign!$E$2:$J$1147,6,FALSE)</f>
        <v>None_16h</v>
      </c>
      <c r="K1104">
        <v>4</v>
      </c>
      <c r="L1104">
        <v>0</v>
      </c>
      <c r="M1104">
        <v>7</v>
      </c>
      <c r="N1104">
        <v>8</v>
      </c>
      <c r="O1104">
        <v>95</v>
      </c>
      <c r="P1104">
        <v>230</v>
      </c>
      <c r="Q1104">
        <v>62</v>
      </c>
      <c r="R1104">
        <v>5</v>
      </c>
      <c r="S1104">
        <v>9</v>
      </c>
      <c r="U1104" t="s">
        <v>56</v>
      </c>
      <c r="V1104">
        <v>4</v>
      </c>
      <c r="W1104">
        <f>VLOOKUP(H1104&amp;"_"&amp;M1104+1,'Leaf lengths'!$J$6:$Q$104,VLOOKUP(F1104,'Leaf lengths'!$S$1:$T$6,2,FALSE),FALSE)</f>
        <v>192</v>
      </c>
      <c r="X1104">
        <f t="shared" si="59"/>
        <v>0.32291666666666669</v>
      </c>
      <c r="Y1104">
        <f t="shared" si="58"/>
        <v>7.322916666666667</v>
      </c>
      <c r="Z1104">
        <f t="shared" si="56"/>
        <v>21</v>
      </c>
      <c r="AD1104" t="str">
        <f t="shared" si="60"/>
        <v/>
      </c>
      <c r="AE1104">
        <v>7</v>
      </c>
    </row>
    <row r="1105" spans="1:31" ht="15" hidden="1" customHeight="1" x14ac:dyDescent="0.3">
      <c r="A1105" t="s">
        <v>416</v>
      </c>
      <c r="B1105">
        <f t="shared" si="57"/>
        <v>300258</v>
      </c>
      <c r="C1105">
        <v>258</v>
      </c>
      <c r="D1105">
        <f>VLOOKUP($B1105,TrialDesign!$E$2:$I$1147,5,FALSE)</f>
        <v>16</v>
      </c>
      <c r="E1105" t="str">
        <f>VLOOKUP($B1105,TrialDesign!$E$2:$I$1147,3,FALSE)</f>
        <v>Nil</v>
      </c>
      <c r="F1105" t="str">
        <f>VLOOKUP($B1105,TrialDesign!$E$2:$I$1147,4,FALSE)</f>
        <v>Amarok</v>
      </c>
      <c r="G1105" s="1">
        <v>41709</v>
      </c>
      <c r="H1105" s="1" t="str">
        <f>VLOOKUP(B1105,TrialDesign!$E$2:$J$1147,6,FALSE)</f>
        <v>None_16h</v>
      </c>
      <c r="J1105">
        <v>258</v>
      </c>
      <c r="K1105">
        <v>1</v>
      </c>
      <c r="L1105">
        <v>2</v>
      </c>
      <c r="M1105">
        <v>7</v>
      </c>
      <c r="N1105">
        <v>8</v>
      </c>
      <c r="O1105">
        <v>106</v>
      </c>
      <c r="Q1105">
        <v>88</v>
      </c>
      <c r="R1105">
        <v>6</v>
      </c>
      <c r="S1105">
        <v>13</v>
      </c>
      <c r="U1105" t="s">
        <v>17</v>
      </c>
      <c r="V1105">
        <v>4</v>
      </c>
      <c r="W1105">
        <f>VLOOKUP(H1105&amp;"_"&amp;M1105+1,'Leaf lengths'!$J$6:$Q$104,VLOOKUP(F1105,'Leaf lengths'!$S$1:$T$6,2,FALSE),FALSE)</f>
        <v>192</v>
      </c>
      <c r="X1105">
        <f t="shared" si="59"/>
        <v>0.45833333333333331</v>
      </c>
      <c r="Y1105">
        <f t="shared" si="58"/>
        <v>7.458333333333333</v>
      </c>
      <c r="Z1105">
        <f t="shared" si="56"/>
        <v>26</v>
      </c>
      <c r="AD1105" t="str">
        <f t="shared" si="60"/>
        <v/>
      </c>
      <c r="AE1105">
        <v>7</v>
      </c>
    </row>
    <row r="1106" spans="1:31" ht="15" hidden="1" customHeight="1" x14ac:dyDescent="0.3">
      <c r="A1106" t="s">
        <v>416</v>
      </c>
      <c r="B1106">
        <f t="shared" si="57"/>
        <v>300258</v>
      </c>
      <c r="C1106">
        <v>258</v>
      </c>
      <c r="D1106">
        <f>VLOOKUP($B1106,TrialDesign!$E$2:$I$1147,5,FALSE)</f>
        <v>16</v>
      </c>
      <c r="E1106" t="str">
        <f>VLOOKUP($B1106,TrialDesign!$E$2:$I$1147,3,FALSE)</f>
        <v>Nil</v>
      </c>
      <c r="F1106" t="str">
        <f>VLOOKUP($B1106,TrialDesign!$E$2:$I$1147,4,FALSE)</f>
        <v>Amarok</v>
      </c>
      <c r="G1106" s="1">
        <v>41709</v>
      </c>
      <c r="H1106" s="1" t="str">
        <f>VLOOKUP(B1106,TrialDesign!$E$2:$J$1147,6,FALSE)</f>
        <v>None_16h</v>
      </c>
      <c r="K1106">
        <v>2</v>
      </c>
      <c r="L1106">
        <v>2</v>
      </c>
      <c r="M1106">
        <v>7</v>
      </c>
      <c r="N1106">
        <v>8</v>
      </c>
      <c r="O1106">
        <v>82</v>
      </c>
      <c r="P1106">
        <v>210</v>
      </c>
      <c r="Q1106">
        <v>107</v>
      </c>
      <c r="R1106">
        <v>5</v>
      </c>
      <c r="S1106">
        <v>11</v>
      </c>
      <c r="U1106" t="s">
        <v>17</v>
      </c>
      <c r="V1106">
        <v>4</v>
      </c>
      <c r="W1106">
        <f>VLOOKUP(H1106&amp;"_"&amp;M1106+1,'Leaf lengths'!$J$6:$Q$104,VLOOKUP(F1106,'Leaf lengths'!$S$1:$T$6,2,FALSE),FALSE)</f>
        <v>192</v>
      </c>
      <c r="X1106">
        <f t="shared" si="59"/>
        <v>0.55729166666666663</v>
      </c>
      <c r="Y1106">
        <f t="shared" si="58"/>
        <v>7.557291666666667</v>
      </c>
      <c r="Z1106">
        <f t="shared" si="56"/>
        <v>23</v>
      </c>
      <c r="AD1106" t="str">
        <f t="shared" si="60"/>
        <v/>
      </c>
      <c r="AE1106">
        <v>7</v>
      </c>
    </row>
    <row r="1107" spans="1:31" ht="15" hidden="1" customHeight="1" x14ac:dyDescent="0.3">
      <c r="A1107" t="s">
        <v>416</v>
      </c>
      <c r="B1107">
        <f t="shared" si="57"/>
        <v>300258</v>
      </c>
      <c r="C1107">
        <v>258</v>
      </c>
      <c r="D1107">
        <f>VLOOKUP($B1107,TrialDesign!$E$2:$I$1147,5,FALSE)</f>
        <v>16</v>
      </c>
      <c r="E1107" t="str">
        <f>VLOOKUP($B1107,TrialDesign!$E$2:$I$1147,3,FALSE)</f>
        <v>Nil</v>
      </c>
      <c r="F1107" t="str">
        <f>VLOOKUP($B1107,TrialDesign!$E$2:$I$1147,4,FALSE)</f>
        <v>Amarok</v>
      </c>
      <c r="G1107" s="1">
        <v>41709</v>
      </c>
      <c r="H1107" s="1" t="str">
        <f>VLOOKUP(B1107,TrialDesign!$E$2:$J$1147,6,FALSE)</f>
        <v>None_16h</v>
      </c>
      <c r="K1107">
        <v>3</v>
      </c>
      <c r="L1107">
        <v>4</v>
      </c>
      <c r="M1107">
        <v>7</v>
      </c>
      <c r="N1107">
        <v>8</v>
      </c>
      <c r="O1107">
        <v>93</v>
      </c>
      <c r="P1107">
        <v>205</v>
      </c>
      <c r="Q1107">
        <v>56</v>
      </c>
      <c r="R1107">
        <v>5</v>
      </c>
      <c r="S1107">
        <v>15</v>
      </c>
      <c r="T1107">
        <v>10</v>
      </c>
      <c r="U1107" t="s">
        <v>18</v>
      </c>
      <c r="V1107">
        <v>4</v>
      </c>
      <c r="W1107">
        <f>VLOOKUP(H1107&amp;"_"&amp;M1107+1,'Leaf lengths'!$J$6:$Q$104,VLOOKUP(F1107,'Leaf lengths'!$S$1:$T$6,2,FALSE),FALSE)</f>
        <v>192</v>
      </c>
      <c r="X1107">
        <f t="shared" si="59"/>
        <v>0.29166666666666669</v>
      </c>
      <c r="Y1107">
        <f t="shared" si="58"/>
        <v>7.291666666666667</v>
      </c>
      <c r="Z1107">
        <f t="shared" si="56"/>
        <v>27</v>
      </c>
      <c r="AD1107" t="str">
        <f t="shared" si="60"/>
        <v/>
      </c>
      <c r="AE1107">
        <v>7</v>
      </c>
    </row>
    <row r="1108" spans="1:31" ht="15" hidden="1" customHeight="1" x14ac:dyDescent="0.3">
      <c r="A1108" t="s">
        <v>416</v>
      </c>
      <c r="B1108">
        <f t="shared" si="57"/>
        <v>300017</v>
      </c>
      <c r="C1108">
        <v>17</v>
      </c>
      <c r="D1108">
        <f>VLOOKUP($B1108,TrialDesign!$E$2:$I$1147,5,FALSE)</f>
        <v>16</v>
      </c>
      <c r="E1108" t="str">
        <f>VLOOKUP($B1108,TrialDesign!$E$2:$I$1147,3,FALSE)</f>
        <v>Nil</v>
      </c>
      <c r="F1108" t="str">
        <f>VLOOKUP($B1108,TrialDesign!$E$2:$I$1147,4,FALSE)</f>
        <v>Amarok</v>
      </c>
      <c r="G1108" s="1">
        <v>41716</v>
      </c>
      <c r="H1108" s="1" t="str">
        <f>VLOOKUP(B1108,TrialDesign!$E$2:$J$1147,6,FALSE)</f>
        <v>None_16h</v>
      </c>
      <c r="J1108">
        <v>17</v>
      </c>
      <c r="K1108">
        <v>1</v>
      </c>
      <c r="L1108">
        <v>2</v>
      </c>
      <c r="M1108">
        <v>8</v>
      </c>
      <c r="N1108">
        <v>9</v>
      </c>
      <c r="O1108">
        <v>101</v>
      </c>
      <c r="Q1108">
        <v>81</v>
      </c>
      <c r="R1108">
        <v>4</v>
      </c>
      <c r="S1108">
        <v>15</v>
      </c>
      <c r="U1108" t="s">
        <v>18</v>
      </c>
      <c r="V1108">
        <v>4</v>
      </c>
      <c r="W1108">
        <f>VLOOKUP(H1108&amp;"_"&amp;M1108+1,'Leaf lengths'!$J$6:$Q$104,VLOOKUP(F1108,'Leaf lengths'!$S$1:$T$6,2,FALSE),FALSE)</f>
        <v>169.93333333333334</v>
      </c>
      <c r="X1108">
        <f t="shared" si="59"/>
        <v>0.47665751275009804</v>
      </c>
      <c r="Y1108">
        <f t="shared" si="58"/>
        <v>8.4766575127500978</v>
      </c>
      <c r="Z1108">
        <f t="shared" si="56"/>
        <v>27</v>
      </c>
      <c r="AD1108" t="str">
        <f t="shared" si="60"/>
        <v/>
      </c>
      <c r="AE1108">
        <v>8</v>
      </c>
    </row>
    <row r="1109" spans="1:31" ht="15" hidden="1" customHeight="1" x14ac:dyDescent="0.3">
      <c r="A1109" t="s">
        <v>416</v>
      </c>
      <c r="B1109">
        <f t="shared" si="57"/>
        <v>300017</v>
      </c>
      <c r="C1109">
        <v>17</v>
      </c>
      <c r="D1109">
        <f>VLOOKUP($B1109,TrialDesign!$E$2:$I$1147,5,FALSE)</f>
        <v>16</v>
      </c>
      <c r="E1109" t="str">
        <f>VLOOKUP($B1109,TrialDesign!$E$2:$I$1147,3,FALSE)</f>
        <v>Nil</v>
      </c>
      <c r="F1109" t="str">
        <f>VLOOKUP($B1109,TrialDesign!$E$2:$I$1147,4,FALSE)</f>
        <v>Amarok</v>
      </c>
      <c r="G1109" s="1">
        <v>41716</v>
      </c>
      <c r="H1109" s="1" t="str">
        <f>VLOOKUP(B1109,TrialDesign!$E$2:$J$1147,6,FALSE)</f>
        <v>None_16h</v>
      </c>
      <c r="K1109">
        <v>2</v>
      </c>
      <c r="L1109">
        <v>1</v>
      </c>
      <c r="M1109">
        <v>6</v>
      </c>
      <c r="N1109">
        <v>9</v>
      </c>
      <c r="O1109">
        <v>101</v>
      </c>
      <c r="P1109">
        <v>221</v>
      </c>
      <c r="Q1109">
        <v>115</v>
      </c>
      <c r="R1109">
        <v>5</v>
      </c>
      <c r="S1109">
        <v>11</v>
      </c>
      <c r="U1109" t="s">
        <v>18</v>
      </c>
      <c r="V1109">
        <v>4</v>
      </c>
      <c r="W1109">
        <f>VLOOKUP(H1109&amp;"_"&amp;M1109+1,'Leaf lengths'!$J$6:$Q$104,VLOOKUP(F1109,'Leaf lengths'!$S$1:$T$6,2,FALSE),FALSE)</f>
        <v>212.3</v>
      </c>
      <c r="X1109">
        <f t="shared" si="59"/>
        <v>0.54168629298162974</v>
      </c>
      <c r="Y1109">
        <f t="shared" si="58"/>
        <v>6.5416862929816295</v>
      </c>
      <c r="Z1109">
        <f t="shared" si="56"/>
        <v>22</v>
      </c>
      <c r="AD1109" t="str">
        <f t="shared" si="60"/>
        <v/>
      </c>
      <c r="AE1109">
        <v>6</v>
      </c>
    </row>
    <row r="1110" spans="1:31" ht="15" hidden="1" customHeight="1" x14ac:dyDescent="0.3">
      <c r="A1110" t="s">
        <v>416</v>
      </c>
      <c r="B1110">
        <f t="shared" si="57"/>
        <v>300017</v>
      </c>
      <c r="C1110">
        <v>17</v>
      </c>
      <c r="D1110">
        <f>VLOOKUP($B1110,TrialDesign!$E$2:$I$1147,5,FALSE)</f>
        <v>16</v>
      </c>
      <c r="E1110" t="str">
        <f>VLOOKUP($B1110,TrialDesign!$E$2:$I$1147,3,FALSE)</f>
        <v>Nil</v>
      </c>
      <c r="F1110" t="str">
        <f>VLOOKUP($B1110,TrialDesign!$E$2:$I$1147,4,FALSE)</f>
        <v>Amarok</v>
      </c>
      <c r="G1110" s="1">
        <v>41716</v>
      </c>
      <c r="H1110" s="1" t="str">
        <f>VLOOKUP(B1110,TrialDesign!$E$2:$J$1147,6,FALSE)</f>
        <v>None_16h</v>
      </c>
      <c r="K1110">
        <v>3</v>
      </c>
      <c r="L1110">
        <v>0</v>
      </c>
      <c r="M1110">
        <v>7</v>
      </c>
      <c r="N1110">
        <v>9</v>
      </c>
      <c r="O1110">
        <v>89</v>
      </c>
      <c r="P1110">
        <v>218</v>
      </c>
      <c r="Q1110">
        <v>41</v>
      </c>
      <c r="R1110">
        <v>5</v>
      </c>
      <c r="S1110">
        <v>12</v>
      </c>
      <c r="U1110" t="s">
        <v>16</v>
      </c>
      <c r="V1110">
        <v>4</v>
      </c>
      <c r="W1110">
        <f>VLOOKUP(H1110&amp;"_"&amp;M1110+1,'Leaf lengths'!$J$6:$Q$104,VLOOKUP(F1110,'Leaf lengths'!$S$1:$T$6,2,FALSE),FALSE)</f>
        <v>192</v>
      </c>
      <c r="X1110">
        <f t="shared" si="59"/>
        <v>0.21354166666666666</v>
      </c>
      <c r="Y1110">
        <f t="shared" si="58"/>
        <v>7.213541666666667</v>
      </c>
      <c r="Z1110">
        <f t="shared" si="56"/>
        <v>24</v>
      </c>
      <c r="AD1110" t="str">
        <f t="shared" si="60"/>
        <v/>
      </c>
      <c r="AE1110">
        <v>7</v>
      </c>
    </row>
    <row r="1111" spans="1:31" ht="15" hidden="1" customHeight="1" x14ac:dyDescent="0.3">
      <c r="A1111" t="s">
        <v>416</v>
      </c>
      <c r="B1111">
        <f t="shared" si="57"/>
        <v>300191</v>
      </c>
      <c r="C1111">
        <v>191</v>
      </c>
      <c r="D1111">
        <f>VLOOKUP($B1111,TrialDesign!$E$2:$I$1147,5,FALSE)</f>
        <v>16</v>
      </c>
      <c r="E1111" t="str">
        <f>VLOOKUP($B1111,TrialDesign!$E$2:$I$1147,3,FALSE)</f>
        <v>Nil</v>
      </c>
      <c r="F1111" t="str">
        <f>VLOOKUP($B1111,TrialDesign!$E$2:$I$1147,4,FALSE)</f>
        <v>Amarok</v>
      </c>
      <c r="G1111" s="1">
        <v>41716</v>
      </c>
      <c r="H1111" s="1" t="str">
        <f>VLOOKUP(B1111,TrialDesign!$E$2:$J$1147,6,FALSE)</f>
        <v>None_16h</v>
      </c>
      <c r="J1111">
        <v>191</v>
      </c>
      <c r="K1111">
        <v>1</v>
      </c>
      <c r="L1111">
        <v>4</v>
      </c>
      <c r="M1111">
        <v>8</v>
      </c>
      <c r="N1111">
        <v>9</v>
      </c>
      <c r="O1111">
        <v>101</v>
      </c>
      <c r="Q1111">
        <v>130</v>
      </c>
      <c r="R1111">
        <v>5</v>
      </c>
      <c r="S1111">
        <v>14</v>
      </c>
      <c r="U1111" t="s">
        <v>17</v>
      </c>
      <c r="V1111">
        <v>4</v>
      </c>
      <c r="W1111">
        <f>VLOOKUP(H1111&amp;"_"&amp;M1111+1,'Leaf lengths'!$J$6:$Q$104,VLOOKUP(F1111,'Leaf lengths'!$S$1:$T$6,2,FALSE),FALSE)</f>
        <v>169.93333333333334</v>
      </c>
      <c r="X1111">
        <f t="shared" si="59"/>
        <v>0.76500588466065123</v>
      </c>
      <c r="Y1111">
        <f t="shared" si="58"/>
        <v>8.7650058846606509</v>
      </c>
      <c r="Z1111">
        <f t="shared" si="56"/>
        <v>27</v>
      </c>
      <c r="AD1111" t="str">
        <f t="shared" si="60"/>
        <v/>
      </c>
      <c r="AE1111">
        <v>8</v>
      </c>
    </row>
    <row r="1112" spans="1:31" ht="15" hidden="1" customHeight="1" x14ac:dyDescent="0.3">
      <c r="A1112" t="s">
        <v>416</v>
      </c>
      <c r="B1112">
        <f t="shared" si="57"/>
        <v>300191</v>
      </c>
      <c r="C1112">
        <v>191</v>
      </c>
      <c r="D1112">
        <f>VLOOKUP($B1112,TrialDesign!$E$2:$I$1147,5,FALSE)</f>
        <v>16</v>
      </c>
      <c r="E1112" t="str">
        <f>VLOOKUP($B1112,TrialDesign!$E$2:$I$1147,3,FALSE)</f>
        <v>Nil</v>
      </c>
      <c r="F1112" t="str">
        <f>VLOOKUP($B1112,TrialDesign!$E$2:$I$1147,4,FALSE)</f>
        <v>Amarok</v>
      </c>
      <c r="G1112" s="1">
        <v>41716</v>
      </c>
      <c r="H1112" s="1" t="str">
        <f>VLOOKUP(B1112,TrialDesign!$E$2:$J$1147,6,FALSE)</f>
        <v>None_16h</v>
      </c>
      <c r="K1112">
        <v>2</v>
      </c>
      <c r="L1112">
        <v>2</v>
      </c>
      <c r="M1112">
        <v>8</v>
      </c>
      <c r="N1112">
        <v>9</v>
      </c>
      <c r="O1112">
        <v>101</v>
      </c>
      <c r="P1112">
        <v>211</v>
      </c>
      <c r="Q1112">
        <v>162</v>
      </c>
      <c r="R1112">
        <v>6</v>
      </c>
      <c r="S1112">
        <v>13</v>
      </c>
      <c r="U1112" t="s">
        <v>17</v>
      </c>
      <c r="V1112">
        <v>4</v>
      </c>
      <c r="W1112">
        <f>VLOOKUP(H1112&amp;"_"&amp;M1112+1,'Leaf lengths'!$J$6:$Q$104,VLOOKUP(F1112,'Leaf lengths'!$S$1:$T$6,2,FALSE),FALSE)</f>
        <v>169.93333333333334</v>
      </c>
      <c r="X1112">
        <f t="shared" si="59"/>
        <v>0.95331502550019609</v>
      </c>
      <c r="Y1112">
        <f t="shared" si="58"/>
        <v>8.9533150255001956</v>
      </c>
      <c r="Z1112">
        <f t="shared" si="56"/>
        <v>27</v>
      </c>
      <c r="AD1112" t="str">
        <f t="shared" si="60"/>
        <v/>
      </c>
      <c r="AE1112">
        <v>8</v>
      </c>
    </row>
    <row r="1113" spans="1:31" ht="15" hidden="1" customHeight="1" x14ac:dyDescent="0.3">
      <c r="A1113" t="s">
        <v>416</v>
      </c>
      <c r="B1113">
        <f t="shared" si="57"/>
        <v>300191</v>
      </c>
      <c r="C1113">
        <v>191</v>
      </c>
      <c r="D1113">
        <f>VLOOKUP($B1113,TrialDesign!$E$2:$I$1147,5,FALSE)</f>
        <v>16</v>
      </c>
      <c r="E1113" t="str">
        <f>VLOOKUP($B1113,TrialDesign!$E$2:$I$1147,3,FALSE)</f>
        <v>Nil</v>
      </c>
      <c r="F1113" t="str">
        <f>VLOOKUP($B1113,TrialDesign!$E$2:$I$1147,4,FALSE)</f>
        <v>Amarok</v>
      </c>
      <c r="G1113" s="1">
        <v>41716</v>
      </c>
      <c r="H1113" s="1" t="str">
        <f>VLOOKUP(B1113,TrialDesign!$E$2:$J$1147,6,FALSE)</f>
        <v>None_16h</v>
      </c>
      <c r="K1113">
        <v>3</v>
      </c>
      <c r="L1113">
        <v>1</v>
      </c>
      <c r="M1113">
        <v>8</v>
      </c>
      <c r="N1113">
        <v>9</v>
      </c>
      <c r="O1113">
        <v>98</v>
      </c>
      <c r="P1113">
        <v>202</v>
      </c>
      <c r="Q1113">
        <v>125</v>
      </c>
      <c r="R1113">
        <v>4</v>
      </c>
      <c r="S1113">
        <v>13</v>
      </c>
      <c r="U1113" t="s">
        <v>17</v>
      </c>
      <c r="V1113">
        <v>4</v>
      </c>
      <c r="W1113">
        <f>VLOOKUP(H1113&amp;"_"&amp;M1113+1,'Leaf lengths'!$J$6:$Q$104,VLOOKUP(F1113,'Leaf lengths'!$S$1:$T$6,2,FALSE),FALSE)</f>
        <v>169.93333333333334</v>
      </c>
      <c r="X1113">
        <f t="shared" si="59"/>
        <v>0.7355825814044723</v>
      </c>
      <c r="Y1113">
        <f t="shared" si="58"/>
        <v>8.7355825814044721</v>
      </c>
      <c r="Z1113">
        <f t="shared" si="56"/>
        <v>25</v>
      </c>
      <c r="AD1113" t="str">
        <f t="shared" si="60"/>
        <v/>
      </c>
      <c r="AE1113">
        <v>8</v>
      </c>
    </row>
    <row r="1114" spans="1:31" ht="15" hidden="1" customHeight="1" x14ac:dyDescent="0.3">
      <c r="A1114" t="s">
        <v>416</v>
      </c>
      <c r="B1114">
        <f t="shared" si="57"/>
        <v>300191</v>
      </c>
      <c r="C1114">
        <v>191</v>
      </c>
      <c r="D1114">
        <f>VLOOKUP($B1114,TrialDesign!$E$2:$I$1147,5,FALSE)</f>
        <v>16</v>
      </c>
      <c r="E1114" t="str">
        <f>VLOOKUP($B1114,TrialDesign!$E$2:$I$1147,3,FALSE)</f>
        <v>Nil</v>
      </c>
      <c r="F1114" t="str">
        <f>VLOOKUP($B1114,TrialDesign!$E$2:$I$1147,4,FALSE)</f>
        <v>Amarok</v>
      </c>
      <c r="G1114" s="1">
        <v>41716</v>
      </c>
      <c r="H1114" s="1" t="str">
        <f>VLOOKUP(B1114,TrialDesign!$E$2:$J$1147,6,FALSE)</f>
        <v>None_16h</v>
      </c>
      <c r="K1114">
        <v>4</v>
      </c>
      <c r="L1114">
        <v>0</v>
      </c>
      <c r="M1114">
        <v>7</v>
      </c>
      <c r="N1114">
        <v>8</v>
      </c>
      <c r="O1114">
        <v>71</v>
      </c>
      <c r="P1114">
        <v>201</v>
      </c>
      <c r="Q1114">
        <v>38</v>
      </c>
      <c r="R1114">
        <v>5</v>
      </c>
      <c r="S1114">
        <v>7</v>
      </c>
      <c r="U1114" t="s">
        <v>16</v>
      </c>
      <c r="V1114">
        <v>4</v>
      </c>
      <c r="W1114">
        <f>VLOOKUP(H1114&amp;"_"&amp;M1114+1,'Leaf lengths'!$J$6:$Q$104,VLOOKUP(F1114,'Leaf lengths'!$S$1:$T$6,2,FALSE),FALSE)</f>
        <v>192</v>
      </c>
      <c r="X1114">
        <f t="shared" si="59"/>
        <v>0.19791666666666666</v>
      </c>
      <c r="Y1114">
        <f t="shared" si="58"/>
        <v>7.197916666666667</v>
      </c>
      <c r="Z1114">
        <f t="shared" si="56"/>
        <v>19</v>
      </c>
      <c r="AD1114" t="str">
        <f t="shared" si="60"/>
        <v/>
      </c>
      <c r="AE1114">
        <v>7</v>
      </c>
    </row>
    <row r="1115" spans="1:31" ht="15" hidden="1" customHeight="1" x14ac:dyDescent="0.3">
      <c r="A1115" t="s">
        <v>416</v>
      </c>
      <c r="B1115">
        <f t="shared" si="57"/>
        <v>300320</v>
      </c>
      <c r="C1115">
        <v>320</v>
      </c>
      <c r="D1115">
        <f>VLOOKUP($B1115,TrialDesign!$E$2:$I$1147,5,FALSE)</f>
        <v>16</v>
      </c>
      <c r="E1115" t="str">
        <f>VLOOKUP($B1115,TrialDesign!$E$2:$I$1147,3,FALSE)</f>
        <v>Nil</v>
      </c>
      <c r="F1115" t="str">
        <f>VLOOKUP($B1115,TrialDesign!$E$2:$I$1147,4,FALSE)</f>
        <v>Amarok</v>
      </c>
      <c r="G1115" s="1">
        <v>41716</v>
      </c>
      <c r="H1115" s="1" t="str">
        <f>VLOOKUP(B1115,TrialDesign!$E$2:$J$1147,6,FALSE)</f>
        <v>None_16h</v>
      </c>
      <c r="J1115">
        <v>320</v>
      </c>
      <c r="K1115">
        <v>1</v>
      </c>
      <c r="L1115">
        <v>2</v>
      </c>
      <c r="M1115">
        <v>7</v>
      </c>
      <c r="N1115">
        <v>8</v>
      </c>
      <c r="O1115">
        <v>98</v>
      </c>
      <c r="Q1115">
        <v>96</v>
      </c>
      <c r="R1115">
        <v>5</v>
      </c>
      <c r="S1115">
        <v>16</v>
      </c>
      <c r="U1115" t="s">
        <v>18</v>
      </c>
      <c r="V1115">
        <v>4</v>
      </c>
      <c r="W1115">
        <f>VLOOKUP(H1115&amp;"_"&amp;M1115+1,'Leaf lengths'!$J$6:$Q$104,VLOOKUP(F1115,'Leaf lengths'!$S$1:$T$6,2,FALSE),FALSE)</f>
        <v>192</v>
      </c>
      <c r="X1115">
        <f t="shared" si="59"/>
        <v>0.5</v>
      </c>
      <c r="Y1115">
        <f t="shared" si="58"/>
        <v>7.5</v>
      </c>
      <c r="Z1115">
        <f t="shared" si="56"/>
        <v>28</v>
      </c>
      <c r="AD1115" t="str">
        <f t="shared" si="60"/>
        <v/>
      </c>
      <c r="AE1115">
        <v>7</v>
      </c>
    </row>
    <row r="1116" spans="1:31" ht="15" hidden="1" customHeight="1" x14ac:dyDescent="0.3">
      <c r="A1116" t="s">
        <v>416</v>
      </c>
      <c r="B1116">
        <f t="shared" si="57"/>
        <v>300320</v>
      </c>
      <c r="C1116">
        <v>320</v>
      </c>
      <c r="D1116">
        <f>VLOOKUP($B1116,TrialDesign!$E$2:$I$1147,5,FALSE)</f>
        <v>16</v>
      </c>
      <c r="E1116" t="str">
        <f>VLOOKUP($B1116,TrialDesign!$E$2:$I$1147,3,FALSE)</f>
        <v>Nil</v>
      </c>
      <c r="F1116" t="str">
        <f>VLOOKUP($B1116,TrialDesign!$E$2:$I$1147,4,FALSE)</f>
        <v>Amarok</v>
      </c>
      <c r="G1116" s="1">
        <v>41716</v>
      </c>
      <c r="H1116" s="1" t="str">
        <f>VLOOKUP(B1116,TrialDesign!$E$2:$J$1147,6,FALSE)</f>
        <v>None_16h</v>
      </c>
      <c r="K1116">
        <v>2</v>
      </c>
      <c r="L1116">
        <v>3</v>
      </c>
      <c r="M1116">
        <v>9</v>
      </c>
      <c r="N1116">
        <v>10</v>
      </c>
      <c r="O1116">
        <v>98</v>
      </c>
      <c r="P1116">
        <v>172</v>
      </c>
      <c r="Q1116">
        <v>51</v>
      </c>
      <c r="R1116">
        <v>5</v>
      </c>
      <c r="S1116">
        <v>16</v>
      </c>
      <c r="U1116" t="s">
        <v>18</v>
      </c>
      <c r="V1116">
        <v>4</v>
      </c>
      <c r="W1116">
        <f>VLOOKUP(H1116&amp;"_"&amp;M1116+1,'Leaf lengths'!$J$6:$Q$104,VLOOKUP(F1116,'Leaf lengths'!$S$1:$T$6,2,FALSE),FALSE)</f>
        <v>178.4</v>
      </c>
      <c r="X1116">
        <f t="shared" si="59"/>
        <v>0.2858744394618834</v>
      </c>
      <c r="Y1116">
        <f t="shared" si="58"/>
        <v>9.2858744394618835</v>
      </c>
      <c r="Z1116">
        <f t="shared" si="56"/>
        <v>30</v>
      </c>
      <c r="AD1116" t="str">
        <f t="shared" si="60"/>
        <v/>
      </c>
      <c r="AE1116">
        <v>9</v>
      </c>
    </row>
    <row r="1117" spans="1:31" ht="15" hidden="1" customHeight="1" x14ac:dyDescent="0.3">
      <c r="A1117" t="s">
        <v>416</v>
      </c>
      <c r="B1117">
        <f t="shared" si="57"/>
        <v>300320</v>
      </c>
      <c r="C1117">
        <v>320</v>
      </c>
      <c r="D1117">
        <f>VLOOKUP($B1117,TrialDesign!$E$2:$I$1147,5,FALSE)</f>
        <v>16</v>
      </c>
      <c r="E1117" t="str">
        <f>VLOOKUP($B1117,TrialDesign!$E$2:$I$1147,3,FALSE)</f>
        <v>Nil</v>
      </c>
      <c r="F1117" t="str">
        <f>VLOOKUP($B1117,TrialDesign!$E$2:$I$1147,4,FALSE)</f>
        <v>Amarok</v>
      </c>
      <c r="G1117" s="1">
        <v>41716</v>
      </c>
      <c r="H1117" s="1" t="str">
        <f>VLOOKUP(B1117,TrialDesign!$E$2:$J$1147,6,FALSE)</f>
        <v>None_16h</v>
      </c>
      <c r="K1117">
        <v>3</v>
      </c>
      <c r="L1117">
        <v>2</v>
      </c>
      <c r="M1117">
        <v>9</v>
      </c>
      <c r="N1117">
        <v>10</v>
      </c>
      <c r="O1117">
        <v>105</v>
      </c>
      <c r="P1117">
        <v>180</v>
      </c>
      <c r="Q1117">
        <v>71</v>
      </c>
      <c r="R1117">
        <v>5</v>
      </c>
      <c r="S1117">
        <v>16</v>
      </c>
      <c r="U1117" t="s">
        <v>18</v>
      </c>
      <c r="V1117">
        <v>4</v>
      </c>
      <c r="W1117">
        <f>VLOOKUP(H1117&amp;"_"&amp;M1117+1,'Leaf lengths'!$J$6:$Q$104,VLOOKUP(F1117,'Leaf lengths'!$S$1:$T$6,2,FALSE),FALSE)</f>
        <v>178.4</v>
      </c>
      <c r="X1117">
        <f t="shared" si="59"/>
        <v>0.39798206278026904</v>
      </c>
      <c r="Y1117">
        <f t="shared" si="58"/>
        <v>9.3979820627802688</v>
      </c>
      <c r="Z1117">
        <f t="shared" si="56"/>
        <v>30</v>
      </c>
      <c r="AD1117" t="str">
        <f t="shared" si="60"/>
        <v/>
      </c>
      <c r="AE1117">
        <v>9</v>
      </c>
    </row>
    <row r="1118" spans="1:31" ht="15" hidden="1" customHeight="1" x14ac:dyDescent="0.3">
      <c r="A1118" t="s">
        <v>416</v>
      </c>
      <c r="B1118">
        <f t="shared" si="57"/>
        <v>300320</v>
      </c>
      <c r="C1118">
        <v>320</v>
      </c>
      <c r="D1118">
        <f>VLOOKUP($B1118,TrialDesign!$E$2:$I$1147,5,FALSE)</f>
        <v>16</v>
      </c>
      <c r="E1118" t="str">
        <f>VLOOKUP($B1118,TrialDesign!$E$2:$I$1147,3,FALSE)</f>
        <v>Nil</v>
      </c>
      <c r="F1118" t="str">
        <f>VLOOKUP($B1118,TrialDesign!$E$2:$I$1147,4,FALSE)</f>
        <v>Amarok</v>
      </c>
      <c r="G1118" s="1">
        <v>41716</v>
      </c>
      <c r="H1118" s="1" t="str">
        <f>VLOOKUP(B1118,TrialDesign!$E$2:$J$1147,6,FALSE)</f>
        <v>None_16h</v>
      </c>
      <c r="K1118">
        <v>4</v>
      </c>
      <c r="L1118">
        <v>0</v>
      </c>
      <c r="M1118">
        <v>7</v>
      </c>
      <c r="N1118">
        <v>8</v>
      </c>
      <c r="O1118">
        <v>65</v>
      </c>
      <c r="P1118">
        <v>171</v>
      </c>
      <c r="Q1118">
        <v>118</v>
      </c>
      <c r="R1118">
        <v>4</v>
      </c>
      <c r="S1118">
        <v>6</v>
      </c>
      <c r="U1118" t="s">
        <v>16</v>
      </c>
      <c r="V1118">
        <v>4</v>
      </c>
      <c r="W1118">
        <f>VLOOKUP(H1118&amp;"_"&amp;M1118+1,'Leaf lengths'!$J$6:$Q$104,VLOOKUP(F1118,'Leaf lengths'!$S$1:$T$6,2,FALSE),FALSE)</f>
        <v>192</v>
      </c>
      <c r="X1118">
        <f t="shared" si="59"/>
        <v>0.61458333333333337</v>
      </c>
      <c r="Y1118">
        <f t="shared" si="58"/>
        <v>7.614583333333333</v>
      </c>
      <c r="Z1118">
        <f t="shared" si="56"/>
        <v>17</v>
      </c>
      <c r="AD1118" t="str">
        <f t="shared" si="60"/>
        <v/>
      </c>
      <c r="AE1118">
        <v>7</v>
      </c>
    </row>
    <row r="1119" spans="1:31" ht="15" hidden="1" customHeight="1" x14ac:dyDescent="0.3">
      <c r="A1119" t="s">
        <v>416</v>
      </c>
      <c r="B1119">
        <f t="shared" si="57"/>
        <v>300019</v>
      </c>
      <c r="C1119">
        <v>19</v>
      </c>
      <c r="D1119">
        <f>VLOOKUP($B1119,TrialDesign!$E$2:$I$1147,5,FALSE)</f>
        <v>16</v>
      </c>
      <c r="E1119" t="str">
        <f>VLOOKUP($B1119,TrialDesign!$E$2:$I$1147,3,FALSE)</f>
        <v>Nil</v>
      </c>
      <c r="F1119" t="str">
        <f>VLOOKUP($B1119,TrialDesign!$E$2:$I$1147,4,FALSE)</f>
        <v>Amarok</v>
      </c>
      <c r="G1119" s="1">
        <v>41723</v>
      </c>
      <c r="H1119" s="1" t="str">
        <f>VLOOKUP(B1119,TrialDesign!$E$2:$J$1147,6,FALSE)</f>
        <v>None_16h</v>
      </c>
      <c r="J1119">
        <v>19</v>
      </c>
      <c r="K1119">
        <v>1</v>
      </c>
      <c r="L1119">
        <v>2</v>
      </c>
      <c r="M1119">
        <v>9</v>
      </c>
      <c r="N1119">
        <v>10</v>
      </c>
      <c r="O1119">
        <v>106</v>
      </c>
      <c r="Q1119">
        <v>92</v>
      </c>
      <c r="R1119">
        <v>6</v>
      </c>
      <c r="S1119">
        <v>19</v>
      </c>
      <c r="U1119" t="s">
        <v>17</v>
      </c>
      <c r="V1119">
        <v>4</v>
      </c>
      <c r="W1119">
        <f>VLOOKUP(H1119&amp;"_"&amp;M1119+1,'Leaf lengths'!$J$6:$Q$104,VLOOKUP(F1119,'Leaf lengths'!$S$1:$T$6,2,FALSE),FALSE)</f>
        <v>178.4</v>
      </c>
      <c r="X1119">
        <f t="shared" si="59"/>
        <v>0.51569506726457393</v>
      </c>
      <c r="Y1119">
        <f t="shared" si="58"/>
        <v>9.5156950672645735</v>
      </c>
      <c r="Z1119">
        <f t="shared" si="56"/>
        <v>34</v>
      </c>
      <c r="AD1119" t="str">
        <f t="shared" si="60"/>
        <v/>
      </c>
      <c r="AE1119">
        <v>9</v>
      </c>
    </row>
    <row r="1120" spans="1:31" ht="15" hidden="1" customHeight="1" x14ac:dyDescent="0.3">
      <c r="A1120" t="s">
        <v>416</v>
      </c>
      <c r="B1120">
        <f t="shared" si="57"/>
        <v>300019</v>
      </c>
      <c r="C1120">
        <v>19</v>
      </c>
      <c r="D1120">
        <f>VLOOKUP($B1120,TrialDesign!$E$2:$I$1147,5,FALSE)</f>
        <v>16</v>
      </c>
      <c r="E1120" t="str">
        <f>VLOOKUP($B1120,TrialDesign!$E$2:$I$1147,3,FALSE)</f>
        <v>Nil</v>
      </c>
      <c r="F1120" t="str">
        <f>VLOOKUP($B1120,TrialDesign!$E$2:$I$1147,4,FALSE)</f>
        <v>Amarok</v>
      </c>
      <c r="G1120" s="1">
        <v>41723</v>
      </c>
      <c r="H1120" s="1" t="str">
        <f>VLOOKUP(B1120,TrialDesign!$E$2:$J$1147,6,FALSE)</f>
        <v>None_16h</v>
      </c>
      <c r="K1120">
        <v>2</v>
      </c>
      <c r="L1120">
        <v>2</v>
      </c>
      <c r="M1120">
        <v>8</v>
      </c>
      <c r="N1120">
        <v>9</v>
      </c>
      <c r="O1120">
        <v>92</v>
      </c>
      <c r="P1120">
        <v>179</v>
      </c>
      <c r="Q1120">
        <v>132</v>
      </c>
      <c r="R1120">
        <v>7</v>
      </c>
      <c r="S1120">
        <v>15</v>
      </c>
      <c r="U1120" t="s">
        <v>17</v>
      </c>
      <c r="V1120">
        <v>4</v>
      </c>
      <c r="W1120">
        <f>VLOOKUP(H1120&amp;"_"&amp;M1120+1,'Leaf lengths'!$J$6:$Q$104,VLOOKUP(F1120,'Leaf lengths'!$S$1:$T$6,2,FALSE),FALSE)</f>
        <v>169.93333333333334</v>
      </c>
      <c r="X1120">
        <f t="shared" ref="X1120:X1151" si="61">IF(OR(N1120="",M1120=N1120),0,Q1120/W1120)</f>
        <v>0.77677520596312277</v>
      </c>
      <c r="Y1120">
        <f t="shared" si="58"/>
        <v>8.7767752059631228</v>
      </c>
      <c r="Z1120">
        <f t="shared" si="56"/>
        <v>30</v>
      </c>
      <c r="AD1120" t="str">
        <f t="shared" si="60"/>
        <v/>
      </c>
      <c r="AE1120">
        <v>8</v>
      </c>
    </row>
    <row r="1121" spans="1:31" ht="15" hidden="1" customHeight="1" x14ac:dyDescent="0.3">
      <c r="A1121" t="s">
        <v>416</v>
      </c>
      <c r="B1121">
        <f t="shared" si="57"/>
        <v>300019</v>
      </c>
      <c r="C1121">
        <v>19</v>
      </c>
      <c r="D1121">
        <f>VLOOKUP($B1121,TrialDesign!$E$2:$I$1147,5,FALSE)</f>
        <v>16</v>
      </c>
      <c r="E1121" t="str">
        <f>VLOOKUP($B1121,TrialDesign!$E$2:$I$1147,3,FALSE)</f>
        <v>Nil</v>
      </c>
      <c r="F1121" t="str">
        <f>VLOOKUP($B1121,TrialDesign!$E$2:$I$1147,4,FALSE)</f>
        <v>Amarok</v>
      </c>
      <c r="G1121" s="1">
        <v>41723</v>
      </c>
      <c r="H1121" s="1" t="str">
        <f>VLOOKUP(B1121,TrialDesign!$E$2:$J$1147,6,FALSE)</f>
        <v>None_16h</v>
      </c>
      <c r="K1121">
        <v>3</v>
      </c>
      <c r="L1121">
        <v>2</v>
      </c>
      <c r="M1121">
        <v>8</v>
      </c>
      <c r="N1121">
        <v>9</v>
      </c>
      <c r="O1121">
        <v>100</v>
      </c>
      <c r="P1121">
        <v>176</v>
      </c>
      <c r="Q1121">
        <v>60</v>
      </c>
      <c r="R1121">
        <v>5</v>
      </c>
      <c r="S1121">
        <v>20</v>
      </c>
      <c r="U1121" t="s">
        <v>18</v>
      </c>
      <c r="V1121">
        <v>4</v>
      </c>
      <c r="W1121">
        <f>VLOOKUP(H1121&amp;"_"&amp;M1121+1,'Leaf lengths'!$J$6:$Q$104,VLOOKUP(F1121,'Leaf lengths'!$S$1:$T$6,2,FALSE),FALSE)</f>
        <v>169.93333333333334</v>
      </c>
      <c r="X1121">
        <f t="shared" si="61"/>
        <v>0.35307963907414669</v>
      </c>
      <c r="Y1121">
        <f t="shared" si="58"/>
        <v>8.3530796390741475</v>
      </c>
      <c r="Z1121">
        <f t="shared" si="56"/>
        <v>33</v>
      </c>
      <c r="AD1121" t="str">
        <f t="shared" si="60"/>
        <v/>
      </c>
      <c r="AE1121">
        <v>8</v>
      </c>
    </row>
    <row r="1122" spans="1:31" ht="15" hidden="1" customHeight="1" x14ac:dyDescent="0.3">
      <c r="A1122" t="s">
        <v>416</v>
      </c>
      <c r="B1122">
        <f t="shared" si="57"/>
        <v>300019</v>
      </c>
      <c r="C1122">
        <v>19</v>
      </c>
      <c r="D1122">
        <f>VLOOKUP($B1122,TrialDesign!$E$2:$I$1147,5,FALSE)</f>
        <v>16</v>
      </c>
      <c r="E1122" t="str">
        <f>VLOOKUP($B1122,TrialDesign!$E$2:$I$1147,3,FALSE)</f>
        <v>Nil</v>
      </c>
      <c r="F1122" t="str">
        <f>VLOOKUP($B1122,TrialDesign!$E$2:$I$1147,4,FALSE)</f>
        <v>Amarok</v>
      </c>
      <c r="G1122" s="1">
        <v>41723</v>
      </c>
      <c r="H1122" s="1" t="str">
        <f>VLOOKUP(B1122,TrialDesign!$E$2:$J$1147,6,FALSE)</f>
        <v>None_16h</v>
      </c>
      <c r="K1122">
        <v>4</v>
      </c>
      <c r="L1122">
        <v>1</v>
      </c>
      <c r="M1122">
        <v>7</v>
      </c>
      <c r="N1122">
        <v>8</v>
      </c>
      <c r="O1122">
        <v>98</v>
      </c>
      <c r="P1122">
        <v>177</v>
      </c>
      <c r="Q1122">
        <v>111</v>
      </c>
      <c r="R1122">
        <v>7</v>
      </c>
      <c r="S1122">
        <v>15</v>
      </c>
      <c r="U1122" t="s">
        <v>17</v>
      </c>
      <c r="V1122">
        <v>4</v>
      </c>
      <c r="W1122">
        <f>VLOOKUP(H1122&amp;"_"&amp;M1122+1,'Leaf lengths'!$J$6:$Q$104,VLOOKUP(F1122,'Leaf lengths'!$S$1:$T$6,2,FALSE),FALSE)</f>
        <v>192</v>
      </c>
      <c r="X1122">
        <f t="shared" si="61"/>
        <v>0.578125</v>
      </c>
      <c r="Y1122">
        <f t="shared" si="58"/>
        <v>7.578125</v>
      </c>
      <c r="Z1122">
        <f t="shared" si="56"/>
        <v>29</v>
      </c>
      <c r="AD1122" t="str">
        <f t="shared" si="60"/>
        <v/>
      </c>
      <c r="AE1122">
        <v>7</v>
      </c>
    </row>
    <row r="1123" spans="1:31" ht="15" hidden="1" customHeight="1" x14ac:dyDescent="0.3">
      <c r="A1123" t="s">
        <v>416</v>
      </c>
      <c r="B1123">
        <f t="shared" si="57"/>
        <v>300147</v>
      </c>
      <c r="C1123">
        <v>147</v>
      </c>
      <c r="D1123">
        <f>VLOOKUP($B1123,TrialDesign!$E$2:$I$1147,5,FALSE)</f>
        <v>16</v>
      </c>
      <c r="E1123" t="str">
        <f>VLOOKUP($B1123,TrialDesign!$E$2:$I$1147,3,FALSE)</f>
        <v>Nil</v>
      </c>
      <c r="F1123" t="str">
        <f>VLOOKUP($B1123,TrialDesign!$E$2:$I$1147,4,FALSE)</f>
        <v>Amarok</v>
      </c>
      <c r="G1123" s="1">
        <v>41723</v>
      </c>
      <c r="H1123" s="1" t="str">
        <f>VLOOKUP(B1123,TrialDesign!$E$2:$J$1147,6,FALSE)</f>
        <v>None_16h</v>
      </c>
      <c r="J1123">
        <v>147</v>
      </c>
      <c r="K1123">
        <v>1</v>
      </c>
      <c r="L1123">
        <v>2</v>
      </c>
      <c r="M1123">
        <v>9</v>
      </c>
      <c r="N1123">
        <v>10</v>
      </c>
      <c r="O1123">
        <v>107</v>
      </c>
      <c r="Q1123">
        <v>120</v>
      </c>
      <c r="R1123">
        <v>6</v>
      </c>
      <c r="S1123">
        <v>17</v>
      </c>
      <c r="U1123" t="s">
        <v>18</v>
      </c>
      <c r="V1123">
        <v>4</v>
      </c>
      <c r="W1123">
        <f>VLOOKUP(H1123&amp;"_"&amp;M1123+1,'Leaf lengths'!$J$6:$Q$104,VLOOKUP(F1123,'Leaf lengths'!$S$1:$T$6,2,FALSE),FALSE)</f>
        <v>178.4</v>
      </c>
      <c r="X1123">
        <f t="shared" si="61"/>
        <v>0.67264573991031384</v>
      </c>
      <c r="Y1123">
        <f t="shared" si="58"/>
        <v>9.6726457399103136</v>
      </c>
      <c r="Z1123">
        <f t="shared" si="56"/>
        <v>32</v>
      </c>
      <c r="AD1123" t="str">
        <f t="shared" si="60"/>
        <v/>
      </c>
      <c r="AE1123">
        <v>9</v>
      </c>
    </row>
    <row r="1124" spans="1:31" ht="15" hidden="1" customHeight="1" x14ac:dyDescent="0.3">
      <c r="A1124" t="s">
        <v>416</v>
      </c>
      <c r="B1124">
        <f t="shared" si="57"/>
        <v>300147</v>
      </c>
      <c r="C1124">
        <v>147</v>
      </c>
      <c r="D1124">
        <f>VLOOKUP($B1124,TrialDesign!$E$2:$I$1147,5,FALSE)</f>
        <v>16</v>
      </c>
      <c r="E1124" t="str">
        <f>VLOOKUP($B1124,TrialDesign!$E$2:$I$1147,3,FALSE)</f>
        <v>Nil</v>
      </c>
      <c r="F1124" t="str">
        <f>VLOOKUP($B1124,TrialDesign!$E$2:$I$1147,4,FALSE)</f>
        <v>Amarok</v>
      </c>
      <c r="G1124" s="1">
        <v>41723</v>
      </c>
      <c r="H1124" s="1" t="str">
        <f>VLOOKUP(B1124,TrialDesign!$E$2:$J$1147,6,FALSE)</f>
        <v>None_16h</v>
      </c>
      <c r="K1124">
        <v>2</v>
      </c>
      <c r="L1124">
        <v>2</v>
      </c>
      <c r="M1124">
        <v>9</v>
      </c>
      <c r="N1124">
        <v>10</v>
      </c>
      <c r="O1124">
        <v>94</v>
      </c>
      <c r="P1124">
        <v>170</v>
      </c>
      <c r="Q1124">
        <v>49</v>
      </c>
      <c r="R1124">
        <v>6</v>
      </c>
      <c r="S1124">
        <v>16</v>
      </c>
      <c r="U1124" t="s">
        <v>17</v>
      </c>
      <c r="V1124">
        <v>4</v>
      </c>
      <c r="W1124">
        <f>VLOOKUP(H1124&amp;"_"&amp;M1124+1,'Leaf lengths'!$J$6:$Q$104,VLOOKUP(F1124,'Leaf lengths'!$S$1:$T$6,2,FALSE),FALSE)</f>
        <v>178.4</v>
      </c>
      <c r="X1124">
        <f t="shared" si="61"/>
        <v>0.27466367713004486</v>
      </c>
      <c r="Y1124">
        <f t="shared" si="58"/>
        <v>9.2746636771300448</v>
      </c>
      <c r="Z1124">
        <f t="shared" si="56"/>
        <v>31</v>
      </c>
      <c r="AD1124" t="str">
        <f t="shared" si="60"/>
        <v/>
      </c>
      <c r="AE1124">
        <v>9</v>
      </c>
    </row>
    <row r="1125" spans="1:31" ht="15" hidden="1" customHeight="1" x14ac:dyDescent="0.3">
      <c r="A1125" t="s">
        <v>416</v>
      </c>
      <c r="B1125">
        <f t="shared" si="57"/>
        <v>300147</v>
      </c>
      <c r="C1125">
        <v>147</v>
      </c>
      <c r="D1125">
        <f>VLOOKUP($B1125,TrialDesign!$E$2:$I$1147,5,FALSE)</f>
        <v>16</v>
      </c>
      <c r="E1125" t="str">
        <f>VLOOKUP($B1125,TrialDesign!$E$2:$I$1147,3,FALSE)</f>
        <v>Nil</v>
      </c>
      <c r="F1125" t="str">
        <f>VLOOKUP($B1125,TrialDesign!$E$2:$I$1147,4,FALSE)</f>
        <v>Amarok</v>
      </c>
      <c r="G1125" s="1">
        <v>41723</v>
      </c>
      <c r="H1125" s="1" t="str">
        <f>VLOOKUP(B1125,TrialDesign!$E$2:$J$1147,6,FALSE)</f>
        <v>None_16h</v>
      </c>
      <c r="K1125">
        <v>3</v>
      </c>
      <c r="L1125">
        <v>2</v>
      </c>
      <c r="M1125">
        <v>9</v>
      </c>
      <c r="N1125">
        <v>10</v>
      </c>
      <c r="O1125">
        <v>110</v>
      </c>
      <c r="P1125">
        <v>180</v>
      </c>
      <c r="Q1125">
        <v>71</v>
      </c>
      <c r="R1125">
        <v>5</v>
      </c>
      <c r="S1125">
        <v>15</v>
      </c>
      <c r="U1125" t="s">
        <v>17</v>
      </c>
      <c r="V1125">
        <v>4</v>
      </c>
      <c r="W1125">
        <f>VLOOKUP(H1125&amp;"_"&amp;M1125+1,'Leaf lengths'!$J$6:$Q$104,VLOOKUP(F1125,'Leaf lengths'!$S$1:$T$6,2,FALSE),FALSE)</f>
        <v>178.4</v>
      </c>
      <c r="X1125">
        <f t="shared" si="61"/>
        <v>0.39798206278026904</v>
      </c>
      <c r="Y1125">
        <f t="shared" si="58"/>
        <v>9.3979820627802688</v>
      </c>
      <c r="Z1125">
        <f t="shared" si="56"/>
        <v>29</v>
      </c>
      <c r="AD1125" t="str">
        <f t="shared" si="60"/>
        <v/>
      </c>
      <c r="AE1125">
        <v>9</v>
      </c>
    </row>
    <row r="1126" spans="1:31" ht="15" hidden="1" customHeight="1" x14ac:dyDescent="0.3">
      <c r="A1126" t="s">
        <v>416</v>
      </c>
      <c r="B1126">
        <f t="shared" si="57"/>
        <v>300147</v>
      </c>
      <c r="C1126">
        <v>147</v>
      </c>
      <c r="D1126">
        <f>VLOOKUP($B1126,TrialDesign!$E$2:$I$1147,5,FALSE)</f>
        <v>16</v>
      </c>
      <c r="E1126" t="str">
        <f>VLOOKUP($B1126,TrialDesign!$E$2:$I$1147,3,FALSE)</f>
        <v>Nil</v>
      </c>
      <c r="F1126" t="str">
        <f>VLOOKUP($B1126,TrialDesign!$E$2:$I$1147,4,FALSE)</f>
        <v>Amarok</v>
      </c>
      <c r="G1126" s="1">
        <v>41723</v>
      </c>
      <c r="H1126" s="1" t="str">
        <f>VLOOKUP(B1126,TrialDesign!$E$2:$J$1147,6,FALSE)</f>
        <v>None_16h</v>
      </c>
      <c r="K1126">
        <v>4</v>
      </c>
      <c r="L1126">
        <v>1</v>
      </c>
      <c r="M1126">
        <v>9</v>
      </c>
      <c r="N1126">
        <v>10</v>
      </c>
      <c r="O1126">
        <v>104</v>
      </c>
      <c r="P1126">
        <v>181</v>
      </c>
      <c r="Q1126">
        <v>36</v>
      </c>
      <c r="R1126">
        <v>5</v>
      </c>
      <c r="S1126">
        <v>18</v>
      </c>
      <c r="U1126" t="s">
        <v>17</v>
      </c>
      <c r="V1126">
        <v>4</v>
      </c>
      <c r="W1126">
        <f>VLOOKUP(H1126&amp;"_"&amp;M1126+1,'Leaf lengths'!$J$6:$Q$104,VLOOKUP(F1126,'Leaf lengths'!$S$1:$T$6,2,FALSE),FALSE)</f>
        <v>178.4</v>
      </c>
      <c r="X1126">
        <f t="shared" si="61"/>
        <v>0.20179372197309417</v>
      </c>
      <c r="Y1126">
        <f t="shared" si="58"/>
        <v>9.201793721973095</v>
      </c>
      <c r="Z1126">
        <f t="shared" si="56"/>
        <v>32</v>
      </c>
      <c r="AD1126" t="str">
        <f t="shared" si="60"/>
        <v/>
      </c>
      <c r="AE1126">
        <v>9</v>
      </c>
    </row>
    <row r="1127" spans="1:31" ht="15" hidden="1" customHeight="1" x14ac:dyDescent="0.3">
      <c r="A1127" t="s">
        <v>416</v>
      </c>
      <c r="B1127">
        <f t="shared" si="57"/>
        <v>300268</v>
      </c>
      <c r="C1127">
        <v>268</v>
      </c>
      <c r="D1127">
        <f>VLOOKUP($B1127,TrialDesign!$E$2:$I$1147,5,FALSE)</f>
        <v>16</v>
      </c>
      <c r="E1127" t="str">
        <f>VLOOKUP($B1127,TrialDesign!$E$2:$I$1147,3,FALSE)</f>
        <v>Nil</v>
      </c>
      <c r="F1127" t="str">
        <f>VLOOKUP($B1127,TrialDesign!$E$2:$I$1147,4,FALSE)</f>
        <v>Amarok</v>
      </c>
      <c r="G1127" s="1">
        <v>41723</v>
      </c>
      <c r="H1127" s="1" t="str">
        <f>VLOOKUP(B1127,TrialDesign!$E$2:$J$1147,6,FALSE)</f>
        <v>None_16h</v>
      </c>
      <c r="J1127">
        <v>268</v>
      </c>
      <c r="K1127">
        <v>1</v>
      </c>
      <c r="L1127">
        <v>2</v>
      </c>
      <c r="M1127">
        <v>9</v>
      </c>
      <c r="N1127">
        <v>10</v>
      </c>
      <c r="O1127">
        <v>130</v>
      </c>
      <c r="Q1127">
        <v>177</v>
      </c>
      <c r="R1127">
        <v>5</v>
      </c>
      <c r="S1127">
        <v>17</v>
      </c>
      <c r="U1127" t="s">
        <v>18</v>
      </c>
      <c r="V1127">
        <v>4</v>
      </c>
      <c r="W1127">
        <f>VLOOKUP(H1127&amp;"_"&amp;M1127+1,'Leaf lengths'!$J$6:$Q$104,VLOOKUP(F1127,'Leaf lengths'!$S$1:$T$6,2,FALSE),FALSE)</f>
        <v>178.4</v>
      </c>
      <c r="X1127">
        <f t="shared" si="61"/>
        <v>0.99215246636771293</v>
      </c>
      <c r="Y1127">
        <f t="shared" si="58"/>
        <v>9.9921524663677133</v>
      </c>
      <c r="Z1127">
        <f t="shared" si="56"/>
        <v>31</v>
      </c>
      <c r="AD1127" t="str">
        <f t="shared" si="60"/>
        <v/>
      </c>
      <c r="AE1127">
        <v>9</v>
      </c>
    </row>
    <row r="1128" spans="1:31" ht="15" hidden="1" customHeight="1" x14ac:dyDescent="0.3">
      <c r="A1128" t="s">
        <v>416</v>
      </c>
      <c r="B1128">
        <f t="shared" si="57"/>
        <v>300268</v>
      </c>
      <c r="C1128">
        <v>268</v>
      </c>
      <c r="D1128">
        <f>VLOOKUP($B1128,TrialDesign!$E$2:$I$1147,5,FALSE)</f>
        <v>16</v>
      </c>
      <c r="E1128" t="str">
        <f>VLOOKUP($B1128,TrialDesign!$E$2:$I$1147,3,FALSE)</f>
        <v>Nil</v>
      </c>
      <c r="F1128" t="str">
        <f>VLOOKUP($B1128,TrialDesign!$E$2:$I$1147,4,FALSE)</f>
        <v>Amarok</v>
      </c>
      <c r="G1128" s="1">
        <v>41723</v>
      </c>
      <c r="H1128" s="1" t="str">
        <f>VLOOKUP(B1128,TrialDesign!$E$2:$J$1147,6,FALSE)</f>
        <v>None_16h</v>
      </c>
      <c r="K1128">
        <v>2</v>
      </c>
      <c r="L1128">
        <v>2</v>
      </c>
      <c r="M1128">
        <v>9</v>
      </c>
      <c r="N1128">
        <v>10</v>
      </c>
      <c r="O1128">
        <v>130</v>
      </c>
      <c r="P1128">
        <v>195</v>
      </c>
      <c r="Q1128">
        <v>119</v>
      </c>
      <c r="R1128">
        <v>6</v>
      </c>
      <c r="S1128">
        <v>16</v>
      </c>
      <c r="U1128" t="s">
        <v>17</v>
      </c>
      <c r="V1128">
        <v>4</v>
      </c>
      <c r="W1128">
        <f>VLOOKUP(H1128&amp;"_"&amp;M1128+1,'Leaf lengths'!$J$6:$Q$104,VLOOKUP(F1128,'Leaf lengths'!$S$1:$T$6,2,FALSE),FALSE)</f>
        <v>178.4</v>
      </c>
      <c r="X1128">
        <f t="shared" si="61"/>
        <v>0.6670403587443946</v>
      </c>
      <c r="Y1128">
        <f t="shared" si="58"/>
        <v>9.6670403587443943</v>
      </c>
      <c r="Z1128">
        <f t="shared" si="56"/>
        <v>31</v>
      </c>
      <c r="AD1128" t="str">
        <f t="shared" si="60"/>
        <v/>
      </c>
      <c r="AE1128">
        <v>9</v>
      </c>
    </row>
    <row r="1129" spans="1:31" ht="15" hidden="1" customHeight="1" x14ac:dyDescent="0.3">
      <c r="A1129" t="s">
        <v>416</v>
      </c>
      <c r="B1129">
        <f t="shared" si="57"/>
        <v>300268</v>
      </c>
      <c r="C1129">
        <v>268</v>
      </c>
      <c r="D1129">
        <f>VLOOKUP($B1129,TrialDesign!$E$2:$I$1147,5,FALSE)</f>
        <v>16</v>
      </c>
      <c r="E1129" t="str">
        <f>VLOOKUP($B1129,TrialDesign!$E$2:$I$1147,3,FALSE)</f>
        <v>Nil</v>
      </c>
      <c r="F1129" t="str">
        <f>VLOOKUP($B1129,TrialDesign!$E$2:$I$1147,4,FALSE)</f>
        <v>Amarok</v>
      </c>
      <c r="G1129" s="1">
        <v>41723</v>
      </c>
      <c r="H1129" s="1" t="str">
        <f>VLOOKUP(B1129,TrialDesign!$E$2:$J$1147,6,FALSE)</f>
        <v>None_16h</v>
      </c>
      <c r="K1129">
        <v>3</v>
      </c>
      <c r="L1129">
        <v>6</v>
      </c>
      <c r="M1129">
        <v>9</v>
      </c>
      <c r="N1129">
        <v>10</v>
      </c>
      <c r="O1129">
        <v>104</v>
      </c>
      <c r="P1129">
        <v>166</v>
      </c>
      <c r="Q1129">
        <v>35</v>
      </c>
      <c r="R1129">
        <v>7</v>
      </c>
      <c r="S1129">
        <v>17</v>
      </c>
      <c r="U1129" t="s">
        <v>17</v>
      </c>
      <c r="V1129">
        <v>4</v>
      </c>
      <c r="W1129">
        <f>VLOOKUP(H1129&amp;"_"&amp;M1129+1,'Leaf lengths'!$J$6:$Q$104,VLOOKUP(F1129,'Leaf lengths'!$S$1:$T$6,2,FALSE),FALSE)</f>
        <v>178.4</v>
      </c>
      <c r="X1129">
        <f t="shared" si="61"/>
        <v>0.19618834080717487</v>
      </c>
      <c r="Y1129">
        <f t="shared" si="58"/>
        <v>9.1961883408071756</v>
      </c>
      <c r="Z1129">
        <f t="shared" si="56"/>
        <v>33</v>
      </c>
      <c r="AD1129" t="str">
        <f t="shared" si="60"/>
        <v/>
      </c>
      <c r="AE1129">
        <v>9</v>
      </c>
    </row>
    <row r="1130" spans="1:31" ht="15" hidden="1" customHeight="1" x14ac:dyDescent="0.3">
      <c r="A1130" t="s">
        <v>416</v>
      </c>
      <c r="B1130">
        <f t="shared" si="57"/>
        <v>300069</v>
      </c>
      <c r="C1130">
        <v>69</v>
      </c>
      <c r="D1130">
        <f>VLOOKUP($B1130,TrialDesign!$E$2:$I$1147,5,FALSE)</f>
        <v>16</v>
      </c>
      <c r="E1130" t="str">
        <f>VLOOKUP($B1130,TrialDesign!$E$2:$I$1147,3,FALSE)</f>
        <v>Nil</v>
      </c>
      <c r="F1130" t="str">
        <f>VLOOKUP($B1130,TrialDesign!$E$2:$I$1147,4,FALSE)</f>
        <v>Amarok</v>
      </c>
      <c r="G1130" s="1">
        <v>41730</v>
      </c>
      <c r="H1130" s="1" t="str">
        <f>VLOOKUP(B1130,TrialDesign!$E$2:$J$1147,6,FALSE)</f>
        <v>None_16h</v>
      </c>
      <c r="J1130">
        <v>69</v>
      </c>
      <c r="K1130">
        <v>1</v>
      </c>
      <c r="L1130">
        <v>4</v>
      </c>
      <c r="M1130">
        <v>10</v>
      </c>
      <c r="N1130">
        <v>11</v>
      </c>
      <c r="O1130">
        <v>123</v>
      </c>
      <c r="Q1130">
        <v>62</v>
      </c>
      <c r="R1130">
        <v>5</v>
      </c>
      <c r="S1130">
        <v>19</v>
      </c>
      <c r="U1130" t="s">
        <v>18</v>
      </c>
      <c r="V1130">
        <v>12</v>
      </c>
      <c r="W1130">
        <f>VLOOKUP(H1130&amp;"_"&amp;M1130+1,'Leaf lengths'!$J$6:$Q$104,VLOOKUP(F1130,'Leaf lengths'!$S$1:$T$6,2,FALSE),FALSE)</f>
        <v>178.5</v>
      </c>
      <c r="X1130">
        <f t="shared" si="61"/>
        <v>0.34733893557422968</v>
      </c>
      <c r="Y1130">
        <f t="shared" si="58"/>
        <v>10.34733893557423</v>
      </c>
      <c r="Z1130">
        <f t="shared" si="56"/>
        <v>34</v>
      </c>
      <c r="AD1130" t="str">
        <f t="shared" si="60"/>
        <v/>
      </c>
      <c r="AE1130">
        <v>10</v>
      </c>
    </row>
    <row r="1131" spans="1:31" ht="15" hidden="1" customHeight="1" x14ac:dyDescent="0.3">
      <c r="A1131" t="s">
        <v>416</v>
      </c>
      <c r="B1131">
        <f t="shared" si="57"/>
        <v>300069</v>
      </c>
      <c r="C1131">
        <v>69</v>
      </c>
      <c r="D1131">
        <f>VLOOKUP($B1131,TrialDesign!$E$2:$I$1147,5,FALSE)</f>
        <v>16</v>
      </c>
      <c r="E1131" t="str">
        <f>VLOOKUP($B1131,TrialDesign!$E$2:$I$1147,3,FALSE)</f>
        <v>Nil</v>
      </c>
      <c r="F1131" t="str">
        <f>VLOOKUP($B1131,TrialDesign!$E$2:$I$1147,4,FALSE)</f>
        <v>Amarok</v>
      </c>
      <c r="G1131" s="1">
        <v>41730</v>
      </c>
      <c r="H1131" s="1" t="str">
        <f>VLOOKUP(B1131,TrialDesign!$E$2:$J$1147,6,FALSE)</f>
        <v>None_16h</v>
      </c>
      <c r="K1131">
        <v>2</v>
      </c>
      <c r="L1131">
        <v>4</v>
      </c>
      <c r="M1131">
        <v>10</v>
      </c>
      <c r="N1131">
        <v>11</v>
      </c>
      <c r="O1131">
        <v>110</v>
      </c>
      <c r="P1131">
        <v>173</v>
      </c>
      <c r="Q1131">
        <v>159</v>
      </c>
      <c r="R1131">
        <v>4</v>
      </c>
      <c r="S1131">
        <v>20</v>
      </c>
      <c r="U1131" t="s">
        <v>18</v>
      </c>
      <c r="V1131">
        <v>13</v>
      </c>
      <c r="W1131">
        <f>VLOOKUP(H1131&amp;"_"&amp;M1131+1,'Leaf lengths'!$J$6:$Q$104,VLOOKUP(F1131,'Leaf lengths'!$S$1:$T$6,2,FALSE),FALSE)</f>
        <v>178.5</v>
      </c>
      <c r="X1131">
        <f t="shared" si="61"/>
        <v>0.89075630252100846</v>
      </c>
      <c r="Y1131">
        <f t="shared" si="58"/>
        <v>10.890756302521009</v>
      </c>
      <c r="Z1131">
        <f t="shared" si="56"/>
        <v>34</v>
      </c>
      <c r="AD1131" t="str">
        <f t="shared" si="60"/>
        <v/>
      </c>
      <c r="AE1131">
        <v>10</v>
      </c>
    </row>
    <row r="1132" spans="1:31" ht="15" hidden="1" customHeight="1" x14ac:dyDescent="0.3">
      <c r="A1132" t="s">
        <v>416</v>
      </c>
      <c r="B1132">
        <f t="shared" si="57"/>
        <v>300069</v>
      </c>
      <c r="C1132">
        <v>69</v>
      </c>
      <c r="D1132">
        <f>VLOOKUP($B1132,TrialDesign!$E$2:$I$1147,5,FALSE)</f>
        <v>16</v>
      </c>
      <c r="E1132" t="str">
        <f>VLOOKUP($B1132,TrialDesign!$E$2:$I$1147,3,FALSE)</f>
        <v>Nil</v>
      </c>
      <c r="F1132" t="str">
        <f>VLOOKUP($B1132,TrialDesign!$E$2:$I$1147,4,FALSE)</f>
        <v>Amarok</v>
      </c>
      <c r="G1132" s="1">
        <v>41730</v>
      </c>
      <c r="H1132" s="1" t="str">
        <f>VLOOKUP(B1132,TrialDesign!$E$2:$J$1147,6,FALSE)</f>
        <v>None_16h</v>
      </c>
      <c r="K1132">
        <v>3</v>
      </c>
      <c r="L1132">
        <v>5</v>
      </c>
      <c r="M1132">
        <v>10</v>
      </c>
      <c r="N1132">
        <v>11</v>
      </c>
      <c r="O1132">
        <v>114</v>
      </c>
      <c r="P1132">
        <v>170</v>
      </c>
      <c r="Q1132">
        <v>82</v>
      </c>
      <c r="R1132">
        <v>4</v>
      </c>
      <c r="S1132">
        <v>19</v>
      </c>
      <c r="U1132" t="s">
        <v>18</v>
      </c>
      <c r="V1132">
        <v>14</v>
      </c>
      <c r="W1132">
        <f>VLOOKUP(H1132&amp;"_"&amp;M1132+1,'Leaf lengths'!$J$6:$Q$104,VLOOKUP(F1132,'Leaf lengths'!$S$1:$T$6,2,FALSE),FALSE)</f>
        <v>178.5</v>
      </c>
      <c r="X1132">
        <f t="shared" si="61"/>
        <v>0.45938375350140054</v>
      </c>
      <c r="Y1132">
        <f t="shared" si="58"/>
        <v>10.459383753501401</v>
      </c>
      <c r="Z1132">
        <f t="shared" si="56"/>
        <v>33</v>
      </c>
      <c r="AD1132" t="str">
        <f t="shared" si="60"/>
        <v/>
      </c>
      <c r="AE1132">
        <v>10</v>
      </c>
    </row>
    <row r="1133" spans="1:31" ht="15" hidden="1" customHeight="1" x14ac:dyDescent="0.3">
      <c r="A1133" t="s">
        <v>416</v>
      </c>
      <c r="B1133">
        <f t="shared" si="57"/>
        <v>300126</v>
      </c>
      <c r="C1133">
        <v>126</v>
      </c>
      <c r="D1133">
        <f>VLOOKUP($B1133,TrialDesign!$E$2:$I$1147,5,FALSE)</f>
        <v>16</v>
      </c>
      <c r="E1133" t="str">
        <f>VLOOKUP($B1133,TrialDesign!$E$2:$I$1147,3,FALSE)</f>
        <v>Nil</v>
      </c>
      <c r="F1133" t="str">
        <f>VLOOKUP($B1133,TrialDesign!$E$2:$I$1147,4,FALSE)</f>
        <v>Amarok</v>
      </c>
      <c r="G1133" s="1">
        <v>41730</v>
      </c>
      <c r="H1133" s="1" t="str">
        <f>VLOOKUP(B1133,TrialDesign!$E$2:$J$1147,6,FALSE)</f>
        <v>None_16h</v>
      </c>
      <c r="J1133">
        <v>126</v>
      </c>
      <c r="K1133">
        <v>1</v>
      </c>
      <c r="L1133">
        <v>2</v>
      </c>
      <c r="M1133">
        <v>10</v>
      </c>
      <c r="N1133">
        <v>11</v>
      </c>
      <c r="O1133">
        <v>120</v>
      </c>
      <c r="Q1133">
        <v>123</v>
      </c>
      <c r="R1133">
        <v>5</v>
      </c>
      <c r="S1133">
        <v>18</v>
      </c>
      <c r="U1133" t="s">
        <v>18</v>
      </c>
      <c r="V1133">
        <v>9</v>
      </c>
      <c r="W1133">
        <f>VLOOKUP(H1133&amp;"_"&amp;M1133+1,'Leaf lengths'!$J$6:$Q$104,VLOOKUP(F1133,'Leaf lengths'!$S$1:$T$6,2,FALSE),FALSE)</f>
        <v>178.5</v>
      </c>
      <c r="X1133">
        <f t="shared" si="61"/>
        <v>0.68907563025210083</v>
      </c>
      <c r="Y1133">
        <f t="shared" si="58"/>
        <v>10.6890756302521</v>
      </c>
      <c r="Z1133">
        <f t="shared" si="56"/>
        <v>33</v>
      </c>
      <c r="AD1133" t="str">
        <f t="shared" si="60"/>
        <v/>
      </c>
      <c r="AE1133">
        <v>10</v>
      </c>
    </row>
    <row r="1134" spans="1:31" ht="15" hidden="1" customHeight="1" x14ac:dyDescent="0.3">
      <c r="A1134" t="s">
        <v>416</v>
      </c>
      <c r="B1134">
        <f t="shared" si="57"/>
        <v>300126</v>
      </c>
      <c r="C1134">
        <v>126</v>
      </c>
      <c r="D1134">
        <f>VLOOKUP($B1134,TrialDesign!$E$2:$I$1147,5,FALSE)</f>
        <v>16</v>
      </c>
      <c r="E1134" t="str">
        <f>VLOOKUP($B1134,TrialDesign!$E$2:$I$1147,3,FALSE)</f>
        <v>Nil</v>
      </c>
      <c r="F1134" t="str">
        <f>VLOOKUP($B1134,TrialDesign!$E$2:$I$1147,4,FALSE)</f>
        <v>Amarok</v>
      </c>
      <c r="G1134" s="1">
        <v>41730</v>
      </c>
      <c r="H1134" s="1" t="str">
        <f>VLOOKUP(B1134,TrialDesign!$E$2:$J$1147,6,FALSE)</f>
        <v>None_16h</v>
      </c>
      <c r="K1134">
        <v>2</v>
      </c>
      <c r="L1134">
        <v>4</v>
      </c>
      <c r="M1134">
        <v>10</v>
      </c>
      <c r="N1134">
        <v>11</v>
      </c>
      <c r="O1134">
        <v>121</v>
      </c>
      <c r="P1134">
        <v>190</v>
      </c>
      <c r="Q1134">
        <v>82</v>
      </c>
      <c r="R1134">
        <v>4</v>
      </c>
      <c r="S1134">
        <v>18</v>
      </c>
      <c r="U1134" t="s">
        <v>18</v>
      </c>
      <c r="V1134">
        <v>10</v>
      </c>
      <c r="W1134">
        <f>VLOOKUP(H1134&amp;"_"&amp;M1134+1,'Leaf lengths'!$J$6:$Q$104,VLOOKUP(F1134,'Leaf lengths'!$S$1:$T$6,2,FALSE),FALSE)</f>
        <v>178.5</v>
      </c>
      <c r="X1134">
        <f t="shared" si="61"/>
        <v>0.45938375350140054</v>
      </c>
      <c r="Y1134">
        <f t="shared" si="58"/>
        <v>10.459383753501401</v>
      </c>
      <c r="Z1134">
        <f t="shared" si="56"/>
        <v>32</v>
      </c>
      <c r="AD1134" t="str">
        <f t="shared" si="60"/>
        <v/>
      </c>
      <c r="AE1134">
        <v>10</v>
      </c>
    </row>
    <row r="1135" spans="1:31" ht="15" hidden="1" customHeight="1" x14ac:dyDescent="0.3">
      <c r="A1135" t="s">
        <v>416</v>
      </c>
      <c r="B1135">
        <f t="shared" si="57"/>
        <v>300126</v>
      </c>
      <c r="C1135">
        <v>126</v>
      </c>
      <c r="D1135">
        <f>VLOOKUP($B1135,TrialDesign!$E$2:$I$1147,5,FALSE)</f>
        <v>16</v>
      </c>
      <c r="E1135" t="str">
        <f>VLOOKUP($B1135,TrialDesign!$E$2:$I$1147,3,FALSE)</f>
        <v>Nil</v>
      </c>
      <c r="F1135" t="str">
        <f>VLOOKUP($B1135,TrialDesign!$E$2:$I$1147,4,FALSE)</f>
        <v>Amarok</v>
      </c>
      <c r="G1135" s="1">
        <v>41730</v>
      </c>
      <c r="H1135" s="1" t="str">
        <f>VLOOKUP(B1135,TrialDesign!$E$2:$J$1147,6,FALSE)</f>
        <v>None_16h</v>
      </c>
      <c r="K1135">
        <v>3</v>
      </c>
      <c r="L1135">
        <v>2</v>
      </c>
      <c r="M1135">
        <v>9</v>
      </c>
      <c r="N1135">
        <v>10</v>
      </c>
      <c r="O1135">
        <v>109</v>
      </c>
      <c r="P1135">
        <v>180</v>
      </c>
      <c r="Q1135">
        <v>106</v>
      </c>
      <c r="R1135">
        <v>5</v>
      </c>
      <c r="S1135">
        <v>17</v>
      </c>
      <c r="U1135" t="s">
        <v>18</v>
      </c>
      <c r="V1135">
        <v>11</v>
      </c>
      <c r="W1135">
        <f>VLOOKUP(H1135&amp;"_"&amp;M1135+1,'Leaf lengths'!$J$6:$Q$104,VLOOKUP(F1135,'Leaf lengths'!$S$1:$T$6,2,FALSE),FALSE)</f>
        <v>178.4</v>
      </c>
      <c r="X1135">
        <f t="shared" si="61"/>
        <v>0.59417040358744388</v>
      </c>
      <c r="Y1135">
        <f t="shared" si="58"/>
        <v>9.5941704035874444</v>
      </c>
      <c r="Z1135">
        <f t="shared" si="56"/>
        <v>31</v>
      </c>
      <c r="AD1135" t="str">
        <f t="shared" si="60"/>
        <v/>
      </c>
      <c r="AE1135">
        <v>9</v>
      </c>
    </row>
    <row r="1136" spans="1:31" ht="15" hidden="1" customHeight="1" x14ac:dyDescent="0.3">
      <c r="A1136" t="s">
        <v>416</v>
      </c>
      <c r="B1136">
        <f t="shared" si="57"/>
        <v>300275</v>
      </c>
      <c r="C1136">
        <v>275</v>
      </c>
      <c r="D1136">
        <f>VLOOKUP($B1136,TrialDesign!$E$2:$I$1147,5,FALSE)</f>
        <v>16</v>
      </c>
      <c r="E1136" t="str">
        <f>VLOOKUP($B1136,TrialDesign!$E$2:$I$1147,3,FALSE)</f>
        <v>Nil</v>
      </c>
      <c r="F1136" t="str">
        <f>VLOOKUP($B1136,TrialDesign!$E$2:$I$1147,4,FALSE)</f>
        <v>Amarok</v>
      </c>
      <c r="G1136" s="1">
        <v>41730</v>
      </c>
      <c r="H1136" s="1" t="str">
        <f>VLOOKUP(B1136,TrialDesign!$E$2:$J$1147,6,FALSE)</f>
        <v>None_16h</v>
      </c>
      <c r="J1136">
        <v>275</v>
      </c>
      <c r="K1136">
        <v>1</v>
      </c>
      <c r="L1136">
        <v>2</v>
      </c>
      <c r="M1136">
        <v>10</v>
      </c>
      <c r="N1136">
        <v>11</v>
      </c>
      <c r="O1136">
        <v>120</v>
      </c>
      <c r="Q1136">
        <v>75</v>
      </c>
      <c r="R1136">
        <v>4</v>
      </c>
      <c r="S1136">
        <v>18</v>
      </c>
      <c r="U1136" t="s">
        <v>18</v>
      </c>
      <c r="V1136">
        <v>5</v>
      </c>
      <c r="W1136">
        <f>VLOOKUP(H1136&amp;"_"&amp;M1136+1,'Leaf lengths'!$J$6:$Q$104,VLOOKUP(F1136,'Leaf lengths'!$S$1:$T$6,2,FALSE),FALSE)</f>
        <v>178.5</v>
      </c>
      <c r="X1136">
        <f t="shared" si="61"/>
        <v>0.42016806722689076</v>
      </c>
      <c r="Y1136">
        <f t="shared" si="58"/>
        <v>10.420168067226891</v>
      </c>
      <c r="Z1136">
        <f t="shared" si="56"/>
        <v>32</v>
      </c>
      <c r="AD1136" t="str">
        <f t="shared" si="60"/>
        <v/>
      </c>
      <c r="AE1136">
        <v>10</v>
      </c>
    </row>
    <row r="1137" spans="1:31" ht="15" hidden="1" customHeight="1" x14ac:dyDescent="0.3">
      <c r="A1137" t="s">
        <v>416</v>
      </c>
      <c r="B1137">
        <f t="shared" si="57"/>
        <v>300275</v>
      </c>
      <c r="C1137">
        <v>275</v>
      </c>
      <c r="D1137">
        <f>VLOOKUP($B1137,TrialDesign!$E$2:$I$1147,5,FALSE)</f>
        <v>16</v>
      </c>
      <c r="E1137" t="str">
        <f>VLOOKUP($B1137,TrialDesign!$E$2:$I$1147,3,FALSE)</f>
        <v>Nil</v>
      </c>
      <c r="F1137" t="str">
        <f>VLOOKUP($B1137,TrialDesign!$E$2:$I$1147,4,FALSE)</f>
        <v>Amarok</v>
      </c>
      <c r="G1137" s="1">
        <v>41730</v>
      </c>
      <c r="H1137" s="1" t="str">
        <f>VLOOKUP(B1137,TrialDesign!$E$2:$J$1147,6,FALSE)</f>
        <v>None_16h</v>
      </c>
      <c r="K1137">
        <v>2</v>
      </c>
      <c r="L1137">
        <v>3</v>
      </c>
      <c r="M1137">
        <v>9</v>
      </c>
      <c r="N1137">
        <v>10</v>
      </c>
      <c r="O1137">
        <v>118</v>
      </c>
      <c r="P1137">
        <v>175</v>
      </c>
      <c r="Q1137">
        <v>61</v>
      </c>
      <c r="R1137">
        <v>4</v>
      </c>
      <c r="S1137">
        <v>17</v>
      </c>
      <c r="U1137" t="s">
        <v>18</v>
      </c>
      <c r="V1137">
        <v>6</v>
      </c>
      <c r="W1137">
        <f>VLOOKUP(H1137&amp;"_"&amp;M1137+1,'Leaf lengths'!$J$6:$Q$104,VLOOKUP(F1137,'Leaf lengths'!$S$1:$T$6,2,FALSE),FALSE)</f>
        <v>178.4</v>
      </c>
      <c r="X1137">
        <f t="shared" si="61"/>
        <v>0.34192825112107622</v>
      </c>
      <c r="Y1137">
        <f t="shared" si="58"/>
        <v>9.3419282511210771</v>
      </c>
      <c r="Z1137">
        <f t="shared" si="56"/>
        <v>30</v>
      </c>
      <c r="AD1137" t="str">
        <f t="shared" si="60"/>
        <v/>
      </c>
      <c r="AE1137">
        <v>9</v>
      </c>
    </row>
    <row r="1138" spans="1:31" ht="15" hidden="1" customHeight="1" x14ac:dyDescent="0.3">
      <c r="A1138" t="s">
        <v>416</v>
      </c>
      <c r="B1138">
        <f t="shared" si="57"/>
        <v>300275</v>
      </c>
      <c r="C1138">
        <v>275</v>
      </c>
      <c r="D1138">
        <f>VLOOKUP($B1138,TrialDesign!$E$2:$I$1147,5,FALSE)</f>
        <v>16</v>
      </c>
      <c r="E1138" t="str">
        <f>VLOOKUP($B1138,TrialDesign!$E$2:$I$1147,3,FALSE)</f>
        <v>Nil</v>
      </c>
      <c r="F1138" t="str">
        <f>VLOOKUP($B1138,TrialDesign!$E$2:$I$1147,4,FALSE)</f>
        <v>Amarok</v>
      </c>
      <c r="G1138" s="1">
        <v>41730</v>
      </c>
      <c r="H1138" s="1" t="str">
        <f>VLOOKUP(B1138,TrialDesign!$E$2:$J$1147,6,FALSE)</f>
        <v>None_16h</v>
      </c>
      <c r="K1138">
        <v>3</v>
      </c>
      <c r="L1138">
        <v>5</v>
      </c>
      <c r="M1138">
        <v>9</v>
      </c>
      <c r="N1138">
        <v>10</v>
      </c>
      <c r="O1138">
        <v>119</v>
      </c>
      <c r="P1138">
        <v>182</v>
      </c>
      <c r="Q1138">
        <v>120</v>
      </c>
      <c r="R1138">
        <v>5</v>
      </c>
      <c r="S1138">
        <v>17</v>
      </c>
      <c r="U1138" t="s">
        <v>18</v>
      </c>
      <c r="V1138">
        <v>7</v>
      </c>
      <c r="W1138">
        <f>VLOOKUP(H1138&amp;"_"&amp;M1138+1,'Leaf lengths'!$J$6:$Q$104,VLOOKUP(F1138,'Leaf lengths'!$S$1:$T$6,2,FALSE),FALSE)</f>
        <v>178.4</v>
      </c>
      <c r="X1138">
        <f t="shared" si="61"/>
        <v>0.67264573991031384</v>
      </c>
      <c r="Y1138">
        <f t="shared" si="58"/>
        <v>9.6726457399103136</v>
      </c>
      <c r="Z1138">
        <f t="shared" ref="Z1138:Z1201" si="62">IF(S1138="","",SUM(M1138+R1138+S1138))</f>
        <v>31</v>
      </c>
      <c r="AD1138" t="str">
        <f t="shared" si="60"/>
        <v/>
      </c>
      <c r="AE1138">
        <v>9</v>
      </c>
    </row>
    <row r="1139" spans="1:31" ht="15" hidden="1" customHeight="1" x14ac:dyDescent="0.3">
      <c r="A1139" t="s">
        <v>416</v>
      </c>
      <c r="B1139">
        <f t="shared" si="57"/>
        <v>300275</v>
      </c>
      <c r="C1139">
        <v>275</v>
      </c>
      <c r="D1139">
        <f>VLOOKUP($B1139,TrialDesign!$E$2:$I$1147,5,FALSE)</f>
        <v>16</v>
      </c>
      <c r="E1139" t="str">
        <f>VLOOKUP($B1139,TrialDesign!$E$2:$I$1147,3,FALSE)</f>
        <v>Nil</v>
      </c>
      <c r="F1139" t="str">
        <f>VLOOKUP($B1139,TrialDesign!$E$2:$I$1147,4,FALSE)</f>
        <v>Amarok</v>
      </c>
      <c r="G1139" s="1">
        <v>41730</v>
      </c>
      <c r="H1139" s="1" t="str">
        <f>VLOOKUP(B1139,TrialDesign!$E$2:$J$1147,6,FALSE)</f>
        <v>None_16h</v>
      </c>
      <c r="K1139">
        <v>4</v>
      </c>
      <c r="L1139">
        <v>2</v>
      </c>
      <c r="M1139">
        <v>9</v>
      </c>
      <c r="N1139">
        <v>10</v>
      </c>
      <c r="O1139">
        <v>106</v>
      </c>
      <c r="P1139">
        <v>171</v>
      </c>
      <c r="Q1139">
        <v>51</v>
      </c>
      <c r="R1139">
        <v>6</v>
      </c>
      <c r="S1139">
        <v>12</v>
      </c>
      <c r="U1139" t="s">
        <v>16</v>
      </c>
      <c r="V1139">
        <v>8</v>
      </c>
      <c r="W1139">
        <f>VLOOKUP(H1139&amp;"_"&amp;M1139+1,'Leaf lengths'!$J$6:$Q$104,VLOOKUP(F1139,'Leaf lengths'!$S$1:$T$6,2,FALSE),FALSE)</f>
        <v>178.4</v>
      </c>
      <c r="X1139">
        <f t="shared" si="61"/>
        <v>0.2858744394618834</v>
      </c>
      <c r="Y1139">
        <f t="shared" si="58"/>
        <v>9.2858744394618835</v>
      </c>
      <c r="Z1139">
        <f t="shared" si="62"/>
        <v>27</v>
      </c>
      <c r="AD1139" t="str">
        <f t="shared" si="60"/>
        <v/>
      </c>
      <c r="AE1139">
        <v>9</v>
      </c>
    </row>
    <row r="1140" spans="1:31" ht="15" hidden="1" customHeight="1" x14ac:dyDescent="0.3">
      <c r="A1140" t="s">
        <v>416</v>
      </c>
      <c r="B1140">
        <f t="shared" si="57"/>
        <v>300020</v>
      </c>
      <c r="C1140">
        <v>20</v>
      </c>
      <c r="D1140">
        <f>VLOOKUP($B1140,TrialDesign!$E$2:$I$1147,5,FALSE)</f>
        <v>16</v>
      </c>
      <c r="E1140" t="str">
        <f>VLOOKUP($B1140,TrialDesign!$E$2:$I$1147,3,FALSE)</f>
        <v>Nil</v>
      </c>
      <c r="F1140" t="str">
        <f>VLOOKUP($B1140,TrialDesign!$E$2:$I$1147,4,FALSE)</f>
        <v>Amarok</v>
      </c>
      <c r="G1140" s="1">
        <v>41738</v>
      </c>
      <c r="H1140" s="1" t="str">
        <f>VLOOKUP(B1140,TrialDesign!$E$2:$J$1147,6,FALSE)</f>
        <v>None_16h</v>
      </c>
      <c r="J1140">
        <v>20</v>
      </c>
      <c r="K1140">
        <v>1</v>
      </c>
      <c r="L1140">
        <v>2</v>
      </c>
      <c r="M1140">
        <v>11</v>
      </c>
      <c r="N1140">
        <v>12</v>
      </c>
      <c r="O1140">
        <v>114</v>
      </c>
      <c r="Q1140">
        <v>122</v>
      </c>
      <c r="R1140">
        <v>4</v>
      </c>
      <c r="S1140">
        <v>20</v>
      </c>
      <c r="U1140" t="s">
        <v>18</v>
      </c>
      <c r="W1140">
        <f>VLOOKUP(H1140&amp;"_"&amp;M1140+1,'Leaf lengths'!$J$6:$Q$104,VLOOKUP(F1140,'Leaf lengths'!$S$1:$T$6,2,FALSE),FALSE)</f>
        <v>178.5</v>
      </c>
      <c r="X1140">
        <f t="shared" si="61"/>
        <v>0.68347338935574231</v>
      </c>
      <c r="Y1140">
        <f t="shared" si="58"/>
        <v>11.683473389355742</v>
      </c>
      <c r="Z1140">
        <f t="shared" si="62"/>
        <v>35</v>
      </c>
      <c r="AD1140" t="str">
        <f t="shared" si="60"/>
        <v/>
      </c>
      <c r="AE1140">
        <v>11</v>
      </c>
    </row>
    <row r="1141" spans="1:31" ht="15" hidden="1" customHeight="1" x14ac:dyDescent="0.3">
      <c r="A1141" t="s">
        <v>416</v>
      </c>
      <c r="B1141">
        <f t="shared" ref="B1141:B1204" si="63">300000+C1141</f>
        <v>300020</v>
      </c>
      <c r="C1141">
        <v>20</v>
      </c>
      <c r="D1141">
        <f>VLOOKUP($B1141,TrialDesign!$E$2:$I$1147,5,FALSE)</f>
        <v>16</v>
      </c>
      <c r="E1141" t="str">
        <f>VLOOKUP($B1141,TrialDesign!$E$2:$I$1147,3,FALSE)</f>
        <v>Nil</v>
      </c>
      <c r="F1141" t="str">
        <f>VLOOKUP($B1141,TrialDesign!$E$2:$I$1147,4,FALSE)</f>
        <v>Amarok</v>
      </c>
      <c r="G1141" s="1">
        <v>41738</v>
      </c>
      <c r="H1141" s="1" t="str">
        <f>VLOOKUP(B1141,TrialDesign!$E$2:$J$1147,6,FALSE)</f>
        <v>None_16h</v>
      </c>
      <c r="K1141">
        <v>2</v>
      </c>
      <c r="L1141">
        <v>3</v>
      </c>
      <c r="M1141">
        <v>11</v>
      </c>
      <c r="N1141">
        <v>12</v>
      </c>
      <c r="O1141">
        <v>121</v>
      </c>
      <c r="P1141">
        <v>187</v>
      </c>
      <c r="Q1141">
        <v>89</v>
      </c>
      <c r="R1141">
        <v>4</v>
      </c>
      <c r="S1141">
        <v>20</v>
      </c>
      <c r="U1141" t="s">
        <v>18</v>
      </c>
      <c r="W1141">
        <f>VLOOKUP(H1141&amp;"_"&amp;M1141+1,'Leaf lengths'!$J$6:$Q$104,VLOOKUP(F1141,'Leaf lengths'!$S$1:$T$6,2,FALSE),FALSE)</f>
        <v>178.5</v>
      </c>
      <c r="X1141">
        <f t="shared" si="61"/>
        <v>0.49859943977591037</v>
      </c>
      <c r="Y1141">
        <f t="shared" si="58"/>
        <v>11.49859943977591</v>
      </c>
      <c r="Z1141">
        <f t="shared" si="62"/>
        <v>35</v>
      </c>
      <c r="AD1141" t="str">
        <f t="shared" si="60"/>
        <v/>
      </c>
      <c r="AE1141">
        <v>11</v>
      </c>
    </row>
    <row r="1142" spans="1:31" ht="15" hidden="1" customHeight="1" x14ac:dyDescent="0.3">
      <c r="A1142" t="s">
        <v>416</v>
      </c>
      <c r="B1142">
        <f t="shared" si="63"/>
        <v>300020</v>
      </c>
      <c r="C1142">
        <v>20</v>
      </c>
      <c r="D1142">
        <f>VLOOKUP($B1142,TrialDesign!$E$2:$I$1147,5,FALSE)</f>
        <v>16</v>
      </c>
      <c r="E1142" t="str">
        <f>VLOOKUP($B1142,TrialDesign!$E$2:$I$1147,3,FALSE)</f>
        <v>Nil</v>
      </c>
      <c r="F1142" t="str">
        <f>VLOOKUP($B1142,TrialDesign!$E$2:$I$1147,4,FALSE)</f>
        <v>Amarok</v>
      </c>
      <c r="G1142" s="1">
        <v>41738</v>
      </c>
      <c r="H1142" s="1" t="str">
        <f>VLOOKUP(B1142,TrialDesign!$E$2:$J$1147,6,FALSE)</f>
        <v>None_16h</v>
      </c>
      <c r="K1142">
        <v>3</v>
      </c>
      <c r="L1142">
        <v>1</v>
      </c>
      <c r="M1142">
        <v>10</v>
      </c>
      <c r="N1142">
        <v>11</v>
      </c>
      <c r="O1142">
        <v>115</v>
      </c>
      <c r="P1142">
        <v>192</v>
      </c>
      <c r="Q1142">
        <v>131</v>
      </c>
      <c r="W1142">
        <f>VLOOKUP(H1142&amp;"_"&amp;M1142+1,'Leaf lengths'!$J$6:$Q$104,VLOOKUP(F1142,'Leaf lengths'!$S$1:$T$6,2,FALSE),FALSE)</f>
        <v>178.5</v>
      </c>
      <c r="X1142">
        <f t="shared" si="61"/>
        <v>0.73389355742296913</v>
      </c>
      <c r="Y1142">
        <f t="shared" ref="Y1142:Y1205" si="64">X1142+M1142</f>
        <v>10.733893557422968</v>
      </c>
      <c r="Z1142" t="str">
        <f t="shared" si="62"/>
        <v/>
      </c>
      <c r="AD1142" t="str">
        <f t="shared" si="60"/>
        <v/>
      </c>
      <c r="AE1142">
        <v>10</v>
      </c>
    </row>
    <row r="1143" spans="1:31" ht="15" hidden="1" customHeight="1" x14ac:dyDescent="0.3">
      <c r="A1143" t="s">
        <v>416</v>
      </c>
      <c r="B1143">
        <f t="shared" si="63"/>
        <v>300020</v>
      </c>
      <c r="C1143">
        <v>20</v>
      </c>
      <c r="D1143">
        <f>VLOOKUP($B1143,TrialDesign!$E$2:$I$1147,5,FALSE)</f>
        <v>16</v>
      </c>
      <c r="E1143" t="str">
        <f>VLOOKUP($B1143,TrialDesign!$E$2:$I$1147,3,FALSE)</f>
        <v>Nil</v>
      </c>
      <c r="F1143" t="str">
        <f>VLOOKUP($B1143,TrialDesign!$E$2:$I$1147,4,FALSE)</f>
        <v>Amarok</v>
      </c>
      <c r="G1143" s="1">
        <v>41738</v>
      </c>
      <c r="H1143" s="1" t="str">
        <f>VLOOKUP(B1143,TrialDesign!$E$2:$J$1147,6,FALSE)</f>
        <v>None_16h</v>
      </c>
      <c r="K1143">
        <v>4</v>
      </c>
      <c r="L1143">
        <v>1</v>
      </c>
      <c r="M1143">
        <v>10</v>
      </c>
      <c r="N1143">
        <v>11</v>
      </c>
      <c r="O1143">
        <v>108</v>
      </c>
      <c r="P1143">
        <v>167</v>
      </c>
      <c r="Q1143">
        <v>65</v>
      </c>
      <c r="R1143">
        <v>5</v>
      </c>
      <c r="S1143">
        <v>18</v>
      </c>
      <c r="U1143" t="s">
        <v>18</v>
      </c>
      <c r="W1143">
        <f>VLOOKUP(H1143&amp;"_"&amp;M1143+1,'Leaf lengths'!$J$6:$Q$104,VLOOKUP(F1143,'Leaf lengths'!$S$1:$T$6,2,FALSE),FALSE)</f>
        <v>178.5</v>
      </c>
      <c r="X1143">
        <f t="shared" si="61"/>
        <v>0.36414565826330531</v>
      </c>
      <c r="Y1143">
        <f t="shared" si="64"/>
        <v>10.364145658263306</v>
      </c>
      <c r="Z1143">
        <f t="shared" si="62"/>
        <v>33</v>
      </c>
      <c r="AD1143" t="str">
        <f t="shared" si="60"/>
        <v/>
      </c>
      <c r="AE1143">
        <v>10</v>
      </c>
    </row>
    <row r="1144" spans="1:31" ht="15" hidden="1" customHeight="1" x14ac:dyDescent="0.3">
      <c r="A1144" t="s">
        <v>416</v>
      </c>
      <c r="B1144">
        <f t="shared" si="63"/>
        <v>300204</v>
      </c>
      <c r="C1144">
        <v>204</v>
      </c>
      <c r="D1144">
        <f>VLOOKUP($B1144,TrialDesign!$E$2:$I$1147,5,FALSE)</f>
        <v>16</v>
      </c>
      <c r="E1144" t="str">
        <f>VLOOKUP($B1144,TrialDesign!$E$2:$I$1147,3,FALSE)</f>
        <v>Nil</v>
      </c>
      <c r="F1144" t="str">
        <f>VLOOKUP($B1144,TrialDesign!$E$2:$I$1147,4,FALSE)</f>
        <v>Amarok</v>
      </c>
      <c r="G1144" s="1">
        <v>41738</v>
      </c>
      <c r="H1144" s="1" t="str">
        <f>VLOOKUP(B1144,TrialDesign!$E$2:$J$1147,6,FALSE)</f>
        <v>None_16h</v>
      </c>
      <c r="J1144">
        <v>204</v>
      </c>
      <c r="K1144">
        <v>1</v>
      </c>
      <c r="L1144">
        <v>6</v>
      </c>
      <c r="M1144">
        <v>10</v>
      </c>
      <c r="N1144">
        <v>11</v>
      </c>
      <c r="O1144">
        <v>128</v>
      </c>
      <c r="Q1144">
        <v>72</v>
      </c>
      <c r="R1144">
        <v>4</v>
      </c>
      <c r="S1144">
        <v>23</v>
      </c>
      <c r="U1144" t="s">
        <v>21</v>
      </c>
      <c r="W1144">
        <f>VLOOKUP(H1144&amp;"_"&amp;M1144+1,'Leaf lengths'!$J$6:$Q$104,VLOOKUP(F1144,'Leaf lengths'!$S$1:$T$6,2,FALSE),FALSE)</f>
        <v>178.5</v>
      </c>
      <c r="X1144">
        <f t="shared" si="61"/>
        <v>0.40336134453781514</v>
      </c>
      <c r="Y1144">
        <f t="shared" si="64"/>
        <v>10.403361344537815</v>
      </c>
      <c r="Z1144">
        <f t="shared" si="62"/>
        <v>37</v>
      </c>
      <c r="AD1144" t="str">
        <f t="shared" si="60"/>
        <v/>
      </c>
      <c r="AE1144">
        <v>10</v>
      </c>
    </row>
    <row r="1145" spans="1:31" ht="15" hidden="1" customHeight="1" x14ac:dyDescent="0.3">
      <c r="A1145" t="s">
        <v>416</v>
      </c>
      <c r="B1145">
        <f t="shared" si="63"/>
        <v>300204</v>
      </c>
      <c r="C1145">
        <v>204</v>
      </c>
      <c r="D1145">
        <f>VLOOKUP($B1145,TrialDesign!$E$2:$I$1147,5,FALSE)</f>
        <v>16</v>
      </c>
      <c r="E1145" t="str">
        <f>VLOOKUP($B1145,TrialDesign!$E$2:$I$1147,3,FALSE)</f>
        <v>Nil</v>
      </c>
      <c r="F1145" t="str">
        <f>VLOOKUP($B1145,TrialDesign!$E$2:$I$1147,4,FALSE)</f>
        <v>Amarok</v>
      </c>
      <c r="G1145" s="1">
        <v>41738</v>
      </c>
      <c r="H1145" s="1" t="str">
        <f>VLOOKUP(B1145,TrialDesign!$E$2:$J$1147,6,FALSE)</f>
        <v>None_16h</v>
      </c>
      <c r="K1145">
        <v>2</v>
      </c>
      <c r="L1145">
        <v>12</v>
      </c>
      <c r="M1145">
        <v>11</v>
      </c>
      <c r="N1145">
        <v>12</v>
      </c>
      <c r="O1145">
        <v>108</v>
      </c>
      <c r="P1145">
        <v>170</v>
      </c>
      <c r="Q1145">
        <v>127</v>
      </c>
      <c r="R1145">
        <v>5</v>
      </c>
      <c r="S1145">
        <v>21</v>
      </c>
      <c r="U1145" t="s">
        <v>21</v>
      </c>
      <c r="W1145">
        <f>VLOOKUP(H1145&amp;"_"&amp;M1145+1,'Leaf lengths'!$J$6:$Q$104,VLOOKUP(F1145,'Leaf lengths'!$S$1:$T$6,2,FALSE),FALSE)</f>
        <v>178.5</v>
      </c>
      <c r="X1145">
        <f t="shared" si="61"/>
        <v>0.71148459383753504</v>
      </c>
      <c r="Y1145">
        <f t="shared" si="64"/>
        <v>11.711484593837534</v>
      </c>
      <c r="Z1145">
        <f t="shared" si="62"/>
        <v>37</v>
      </c>
      <c r="AD1145" t="str">
        <f t="shared" si="60"/>
        <v/>
      </c>
      <c r="AE1145">
        <v>11</v>
      </c>
    </row>
    <row r="1146" spans="1:31" ht="15" hidden="1" customHeight="1" x14ac:dyDescent="0.3">
      <c r="A1146" t="s">
        <v>416</v>
      </c>
      <c r="B1146">
        <f t="shared" si="63"/>
        <v>300204</v>
      </c>
      <c r="C1146">
        <v>204</v>
      </c>
      <c r="D1146">
        <f>VLOOKUP($B1146,TrialDesign!$E$2:$I$1147,5,FALSE)</f>
        <v>16</v>
      </c>
      <c r="E1146" t="str">
        <f>VLOOKUP($B1146,TrialDesign!$E$2:$I$1147,3,FALSE)</f>
        <v>Nil</v>
      </c>
      <c r="F1146" t="str">
        <f>VLOOKUP($B1146,TrialDesign!$E$2:$I$1147,4,FALSE)</f>
        <v>Amarok</v>
      </c>
      <c r="G1146" s="1">
        <v>41738</v>
      </c>
      <c r="H1146" s="1" t="str">
        <f>VLOOKUP(B1146,TrialDesign!$E$2:$J$1147,6,FALSE)</f>
        <v>None_16h</v>
      </c>
      <c r="K1146">
        <v>3</v>
      </c>
      <c r="L1146">
        <v>0</v>
      </c>
      <c r="M1146">
        <v>9</v>
      </c>
      <c r="N1146">
        <v>10</v>
      </c>
      <c r="O1146">
        <v>75</v>
      </c>
      <c r="P1146">
        <v>132</v>
      </c>
      <c r="Q1146">
        <v>76</v>
      </c>
      <c r="R1146">
        <v>5</v>
      </c>
      <c r="S1146">
        <v>9</v>
      </c>
      <c r="U1146" t="s">
        <v>71</v>
      </c>
      <c r="W1146">
        <f>VLOOKUP(H1146&amp;"_"&amp;M1146+1,'Leaf lengths'!$J$6:$Q$104,VLOOKUP(F1146,'Leaf lengths'!$S$1:$T$6,2,FALSE),FALSE)</f>
        <v>178.4</v>
      </c>
      <c r="X1146">
        <f t="shared" si="61"/>
        <v>0.42600896860986548</v>
      </c>
      <c r="Y1146">
        <f t="shared" si="64"/>
        <v>9.4260089686098656</v>
      </c>
      <c r="Z1146">
        <f t="shared" si="62"/>
        <v>23</v>
      </c>
      <c r="AD1146" t="str">
        <f t="shared" si="60"/>
        <v/>
      </c>
      <c r="AE1146">
        <v>9</v>
      </c>
    </row>
    <row r="1147" spans="1:31" ht="15" hidden="1" customHeight="1" x14ac:dyDescent="0.3">
      <c r="A1147" t="s">
        <v>416</v>
      </c>
      <c r="B1147">
        <f t="shared" si="63"/>
        <v>300325</v>
      </c>
      <c r="C1147">
        <v>325</v>
      </c>
      <c r="D1147">
        <f>VLOOKUP($B1147,TrialDesign!$E$2:$I$1147,5,FALSE)</f>
        <v>16</v>
      </c>
      <c r="E1147" t="str">
        <f>VLOOKUP($B1147,TrialDesign!$E$2:$I$1147,3,FALSE)</f>
        <v>Nil</v>
      </c>
      <c r="F1147" t="str">
        <f>VLOOKUP($B1147,TrialDesign!$E$2:$I$1147,4,FALSE)</f>
        <v>Amarok</v>
      </c>
      <c r="G1147" s="1">
        <v>41738</v>
      </c>
      <c r="H1147" s="1" t="str">
        <f>VLOOKUP(B1147,TrialDesign!$E$2:$J$1147,6,FALSE)</f>
        <v>None_16h</v>
      </c>
      <c r="J1147">
        <v>325</v>
      </c>
      <c r="K1147">
        <v>1</v>
      </c>
      <c r="L1147">
        <v>4</v>
      </c>
      <c r="M1147">
        <v>10</v>
      </c>
      <c r="N1147">
        <v>11</v>
      </c>
      <c r="O1147">
        <v>132</v>
      </c>
      <c r="Q1147">
        <v>36</v>
      </c>
      <c r="R1147">
        <v>4</v>
      </c>
      <c r="S1147">
        <v>20</v>
      </c>
      <c r="U1147" t="s">
        <v>21</v>
      </c>
      <c r="W1147">
        <f>VLOOKUP(H1147&amp;"_"&amp;M1147+1,'Leaf lengths'!$J$6:$Q$104,VLOOKUP(F1147,'Leaf lengths'!$S$1:$T$6,2,FALSE),FALSE)</f>
        <v>178.5</v>
      </c>
      <c r="X1147">
        <f t="shared" si="61"/>
        <v>0.20168067226890757</v>
      </c>
      <c r="Y1147">
        <f t="shared" si="64"/>
        <v>10.201680672268907</v>
      </c>
      <c r="Z1147">
        <f t="shared" si="62"/>
        <v>34</v>
      </c>
      <c r="AD1147" t="str">
        <f t="shared" si="60"/>
        <v/>
      </c>
      <c r="AE1147">
        <v>10</v>
      </c>
    </row>
    <row r="1148" spans="1:31" ht="15" hidden="1" customHeight="1" x14ac:dyDescent="0.3">
      <c r="A1148" t="s">
        <v>416</v>
      </c>
      <c r="B1148">
        <f t="shared" si="63"/>
        <v>300325</v>
      </c>
      <c r="C1148">
        <v>325</v>
      </c>
      <c r="D1148">
        <f>VLOOKUP($B1148,TrialDesign!$E$2:$I$1147,5,FALSE)</f>
        <v>16</v>
      </c>
      <c r="E1148" t="str">
        <f>VLOOKUP($B1148,TrialDesign!$E$2:$I$1147,3,FALSE)</f>
        <v>Nil</v>
      </c>
      <c r="F1148" t="str">
        <f>VLOOKUP($B1148,TrialDesign!$E$2:$I$1147,4,FALSE)</f>
        <v>Amarok</v>
      </c>
      <c r="G1148" s="1">
        <v>41738</v>
      </c>
      <c r="H1148" s="1" t="str">
        <f>VLOOKUP(B1148,TrialDesign!$E$2:$J$1147,6,FALSE)</f>
        <v>None_16h</v>
      </c>
      <c r="K1148">
        <v>2</v>
      </c>
      <c r="L1148">
        <v>10</v>
      </c>
      <c r="M1148">
        <v>9</v>
      </c>
      <c r="N1148">
        <v>10</v>
      </c>
      <c r="O1148">
        <v>125</v>
      </c>
      <c r="P1148">
        <v>127</v>
      </c>
      <c r="Q1148">
        <v>72</v>
      </c>
      <c r="R1148">
        <v>4</v>
      </c>
      <c r="S1148">
        <v>19</v>
      </c>
      <c r="U1148" t="s">
        <v>18</v>
      </c>
      <c r="W1148">
        <f>VLOOKUP(H1148&amp;"_"&amp;M1148+1,'Leaf lengths'!$J$6:$Q$104,VLOOKUP(F1148,'Leaf lengths'!$S$1:$T$6,2,FALSE),FALSE)</f>
        <v>178.4</v>
      </c>
      <c r="X1148">
        <f t="shared" si="61"/>
        <v>0.40358744394618834</v>
      </c>
      <c r="Y1148">
        <f t="shared" si="64"/>
        <v>9.4035874439461882</v>
      </c>
      <c r="Z1148">
        <f t="shared" si="62"/>
        <v>32</v>
      </c>
      <c r="AD1148" t="str">
        <f t="shared" si="60"/>
        <v/>
      </c>
      <c r="AE1148">
        <v>9</v>
      </c>
    </row>
    <row r="1149" spans="1:31" ht="15" hidden="1" customHeight="1" x14ac:dyDescent="0.3">
      <c r="A1149" t="s">
        <v>416</v>
      </c>
      <c r="B1149">
        <f t="shared" si="63"/>
        <v>300325</v>
      </c>
      <c r="C1149">
        <v>325</v>
      </c>
      <c r="D1149">
        <f>VLOOKUP($B1149,TrialDesign!$E$2:$I$1147,5,FALSE)</f>
        <v>16</v>
      </c>
      <c r="E1149" t="str">
        <f>VLOOKUP($B1149,TrialDesign!$E$2:$I$1147,3,FALSE)</f>
        <v>Nil</v>
      </c>
      <c r="F1149" t="str">
        <f>VLOOKUP($B1149,TrialDesign!$E$2:$I$1147,4,FALSE)</f>
        <v>Amarok</v>
      </c>
      <c r="G1149" s="1">
        <v>41738</v>
      </c>
      <c r="H1149" s="1" t="str">
        <f>VLOOKUP(B1149,TrialDesign!$E$2:$J$1147,6,FALSE)</f>
        <v>None_16h</v>
      </c>
      <c r="K1149">
        <v>3</v>
      </c>
      <c r="L1149">
        <v>3</v>
      </c>
      <c r="M1149">
        <v>9</v>
      </c>
      <c r="N1149">
        <v>10</v>
      </c>
      <c r="O1149">
        <v>124</v>
      </c>
      <c r="P1149">
        <v>175</v>
      </c>
      <c r="Q1149">
        <v>167</v>
      </c>
      <c r="R1149">
        <v>4</v>
      </c>
      <c r="S1149">
        <v>20</v>
      </c>
      <c r="T1149">
        <v>11</v>
      </c>
      <c r="U1149" t="s">
        <v>21</v>
      </c>
      <c r="W1149">
        <f>VLOOKUP(H1149&amp;"_"&amp;M1149+1,'Leaf lengths'!$J$6:$Q$104,VLOOKUP(F1149,'Leaf lengths'!$S$1:$T$6,2,FALSE),FALSE)</f>
        <v>178.4</v>
      </c>
      <c r="X1149">
        <f t="shared" si="61"/>
        <v>0.93609865470852016</v>
      </c>
      <c r="Y1149">
        <f t="shared" si="64"/>
        <v>9.9360986547085197</v>
      </c>
      <c r="Z1149">
        <f t="shared" si="62"/>
        <v>33</v>
      </c>
      <c r="AD1149" t="str">
        <f t="shared" si="60"/>
        <v/>
      </c>
      <c r="AE1149">
        <v>9</v>
      </c>
    </row>
    <row r="1150" spans="1:31" ht="15" hidden="1" customHeight="1" x14ac:dyDescent="0.3">
      <c r="A1150" t="s">
        <v>416</v>
      </c>
      <c r="B1150">
        <f t="shared" si="63"/>
        <v>300325</v>
      </c>
      <c r="C1150">
        <v>325</v>
      </c>
      <c r="D1150">
        <f>VLOOKUP($B1150,TrialDesign!$E$2:$I$1147,5,FALSE)</f>
        <v>16</v>
      </c>
      <c r="E1150" t="str">
        <f>VLOOKUP($B1150,TrialDesign!$E$2:$I$1147,3,FALSE)</f>
        <v>Nil</v>
      </c>
      <c r="F1150" t="str">
        <f>VLOOKUP($B1150,TrialDesign!$E$2:$I$1147,4,FALSE)</f>
        <v>Amarok</v>
      </c>
      <c r="G1150" s="1">
        <v>41738</v>
      </c>
      <c r="H1150" s="1" t="str">
        <f>VLOOKUP(B1150,TrialDesign!$E$2:$J$1147,6,FALSE)</f>
        <v>None_16h</v>
      </c>
      <c r="K1150">
        <v>4</v>
      </c>
      <c r="L1150">
        <v>4</v>
      </c>
      <c r="M1150">
        <v>9</v>
      </c>
      <c r="N1150">
        <v>10</v>
      </c>
      <c r="O1150">
        <v>123</v>
      </c>
      <c r="P1150">
        <v>163</v>
      </c>
      <c r="Q1150">
        <v>100</v>
      </c>
      <c r="R1150">
        <v>5</v>
      </c>
      <c r="S1150">
        <v>22</v>
      </c>
      <c r="U1150" t="s">
        <v>18</v>
      </c>
      <c r="W1150">
        <f>VLOOKUP(H1150&amp;"_"&amp;M1150+1,'Leaf lengths'!$J$6:$Q$104,VLOOKUP(F1150,'Leaf lengths'!$S$1:$T$6,2,FALSE),FALSE)</f>
        <v>178.4</v>
      </c>
      <c r="X1150">
        <f t="shared" si="61"/>
        <v>0.5605381165919282</v>
      </c>
      <c r="Y1150">
        <f t="shared" si="64"/>
        <v>9.5605381165919283</v>
      </c>
      <c r="Z1150">
        <f t="shared" si="62"/>
        <v>36</v>
      </c>
      <c r="AD1150" t="str">
        <f t="shared" si="60"/>
        <v/>
      </c>
      <c r="AE1150">
        <v>9</v>
      </c>
    </row>
    <row r="1151" spans="1:31" ht="15" hidden="1" customHeight="1" x14ac:dyDescent="0.3">
      <c r="A1151" t="s">
        <v>416</v>
      </c>
      <c r="B1151">
        <f t="shared" si="63"/>
        <v>300330</v>
      </c>
      <c r="C1151">
        <v>330</v>
      </c>
      <c r="D1151">
        <f>VLOOKUP($B1151,TrialDesign!$E$2:$I$1147,5,FALSE)</f>
        <v>16</v>
      </c>
      <c r="E1151" t="str">
        <f>VLOOKUP($B1151,TrialDesign!$E$2:$I$1147,3,FALSE)</f>
        <v>Nil</v>
      </c>
      <c r="F1151" t="str">
        <f>VLOOKUP($B1151,TrialDesign!$E$2:$I$1147,4,FALSE)</f>
        <v>Amarok</v>
      </c>
      <c r="G1151" s="1">
        <v>41775</v>
      </c>
      <c r="H1151" s="1" t="str">
        <f>VLOOKUP(B1151,TrialDesign!$E$2:$J$1147,6,FALSE)</f>
        <v>None_16h</v>
      </c>
      <c r="J1151">
        <v>330</v>
      </c>
      <c r="K1151">
        <v>1</v>
      </c>
      <c r="M1151">
        <v>16</v>
      </c>
      <c r="O1151">
        <v>380</v>
      </c>
      <c r="Q1151">
        <v>100</v>
      </c>
      <c r="S1151">
        <v>16</v>
      </c>
      <c r="W1151">
        <f>VLOOKUP(H1151&amp;"_"&amp;M1151+1,'Leaf lengths'!$J$6:$Q$104,VLOOKUP(F1151,'Leaf lengths'!$S$1:$T$6,2,FALSE),FALSE)</f>
        <v>178.5</v>
      </c>
      <c r="X1151">
        <f t="shared" si="61"/>
        <v>0</v>
      </c>
      <c r="Y1151">
        <f t="shared" si="64"/>
        <v>16</v>
      </c>
      <c r="Z1151">
        <f t="shared" si="62"/>
        <v>32</v>
      </c>
      <c r="AA1151">
        <v>160</v>
      </c>
      <c r="AB1151">
        <v>170</v>
      </c>
      <c r="AD1151" t="str">
        <f t="shared" si="60"/>
        <v>FLN</v>
      </c>
      <c r="AE1151">
        <v>16</v>
      </c>
    </row>
    <row r="1152" spans="1:31" ht="15" hidden="1" customHeight="1" x14ac:dyDescent="0.3">
      <c r="A1152" t="s">
        <v>416</v>
      </c>
      <c r="B1152">
        <f t="shared" si="63"/>
        <v>300330</v>
      </c>
      <c r="C1152">
        <v>330</v>
      </c>
      <c r="D1152">
        <f>VLOOKUP($B1152,TrialDesign!$E$2:$I$1147,5,FALSE)</f>
        <v>16</v>
      </c>
      <c r="E1152" t="str">
        <f>VLOOKUP($B1152,TrialDesign!$E$2:$I$1147,3,FALSE)</f>
        <v>Nil</v>
      </c>
      <c r="F1152" t="str">
        <f>VLOOKUP($B1152,TrialDesign!$E$2:$I$1147,4,FALSE)</f>
        <v>Amarok</v>
      </c>
      <c r="G1152" s="1">
        <v>41775</v>
      </c>
      <c r="H1152" s="1" t="str">
        <f>VLOOKUP(B1152,TrialDesign!$E$2:$J$1147,6,FALSE)</f>
        <v>None_16h</v>
      </c>
      <c r="K1152">
        <v>2</v>
      </c>
      <c r="M1152">
        <v>16</v>
      </c>
      <c r="O1152">
        <v>273</v>
      </c>
      <c r="W1152">
        <f>VLOOKUP(H1152&amp;"_"&amp;M1152+1,'Leaf lengths'!$J$6:$Q$104,VLOOKUP(F1152,'Leaf lengths'!$S$1:$T$6,2,FALSE),FALSE)</f>
        <v>178.5</v>
      </c>
      <c r="X1152">
        <f t="shared" ref="X1152:X1171" si="65">IF(OR(N1152="",M1152=N1152),0,Q1152/W1152)</f>
        <v>0</v>
      </c>
      <c r="Y1152">
        <f t="shared" si="64"/>
        <v>16</v>
      </c>
      <c r="Z1152" t="str">
        <f t="shared" si="62"/>
        <v/>
      </c>
      <c r="AA1152">
        <v>142</v>
      </c>
      <c r="AB1152">
        <v>168</v>
      </c>
      <c r="AD1152" t="str">
        <f t="shared" si="60"/>
        <v>FLN</v>
      </c>
      <c r="AE1152">
        <v>16</v>
      </c>
    </row>
    <row r="1153" spans="1:31" ht="15" hidden="1" customHeight="1" x14ac:dyDescent="0.3">
      <c r="A1153" t="s">
        <v>416</v>
      </c>
      <c r="B1153">
        <f t="shared" si="63"/>
        <v>300330</v>
      </c>
      <c r="C1153">
        <v>330</v>
      </c>
      <c r="D1153">
        <f>VLOOKUP($B1153,TrialDesign!$E$2:$I$1147,5,FALSE)</f>
        <v>16</v>
      </c>
      <c r="E1153" t="str">
        <f>VLOOKUP($B1153,TrialDesign!$E$2:$I$1147,3,FALSE)</f>
        <v>Nil</v>
      </c>
      <c r="F1153" t="str">
        <f>VLOOKUP($B1153,TrialDesign!$E$2:$I$1147,4,FALSE)</f>
        <v>Amarok</v>
      </c>
      <c r="G1153" s="1">
        <v>41775</v>
      </c>
      <c r="H1153" s="1" t="str">
        <f>VLOOKUP(B1153,TrialDesign!$E$2:$J$1147,6,FALSE)</f>
        <v>None_16h</v>
      </c>
      <c r="K1153">
        <v>3</v>
      </c>
      <c r="M1153">
        <v>12</v>
      </c>
      <c r="O1153">
        <v>437</v>
      </c>
      <c r="Q1153">
        <v>62</v>
      </c>
      <c r="S1153">
        <v>25</v>
      </c>
      <c r="W1153">
        <f>VLOOKUP(H1153&amp;"_"&amp;M1153+1,'Leaf lengths'!$J$6:$Q$104,VLOOKUP(F1153,'Leaf lengths'!$S$1:$T$6,2,FALSE),FALSE)</f>
        <v>178.5</v>
      </c>
      <c r="X1153">
        <f t="shared" si="65"/>
        <v>0</v>
      </c>
      <c r="Y1153">
        <f t="shared" si="64"/>
        <v>12</v>
      </c>
      <c r="Z1153">
        <f t="shared" si="62"/>
        <v>37</v>
      </c>
      <c r="AA1153">
        <v>120</v>
      </c>
      <c r="AB1153">
        <v>158</v>
      </c>
      <c r="AD1153" t="str">
        <f t="shared" si="60"/>
        <v>FLN</v>
      </c>
      <c r="AE1153">
        <v>12</v>
      </c>
    </row>
    <row r="1154" spans="1:31" ht="15" hidden="1" customHeight="1" x14ac:dyDescent="0.3">
      <c r="A1154" t="s">
        <v>416</v>
      </c>
      <c r="B1154">
        <f t="shared" si="63"/>
        <v>300330</v>
      </c>
      <c r="C1154">
        <v>330</v>
      </c>
      <c r="D1154">
        <f>VLOOKUP($B1154,TrialDesign!$E$2:$I$1147,5,FALSE)</f>
        <v>16</v>
      </c>
      <c r="E1154" t="str">
        <f>VLOOKUP($B1154,TrialDesign!$E$2:$I$1147,3,FALSE)</f>
        <v>Nil</v>
      </c>
      <c r="F1154" t="str">
        <f>VLOOKUP($B1154,TrialDesign!$E$2:$I$1147,4,FALSE)</f>
        <v>Amarok</v>
      </c>
      <c r="G1154" s="1">
        <v>41775</v>
      </c>
      <c r="H1154" s="1" t="str">
        <f>VLOOKUP(B1154,TrialDesign!$E$2:$J$1147,6,FALSE)</f>
        <v>None_16h</v>
      </c>
      <c r="K1154">
        <v>4</v>
      </c>
      <c r="M1154">
        <v>16</v>
      </c>
      <c r="O1154">
        <v>275</v>
      </c>
      <c r="Q1154">
        <v>103</v>
      </c>
      <c r="W1154">
        <f>VLOOKUP(H1154&amp;"_"&amp;M1154+1,'Leaf lengths'!$J$6:$Q$104,VLOOKUP(F1154,'Leaf lengths'!$S$1:$T$6,2,FALSE),FALSE)</f>
        <v>178.5</v>
      </c>
      <c r="X1154">
        <f t="shared" si="65"/>
        <v>0</v>
      </c>
      <c r="Y1154">
        <f t="shared" si="64"/>
        <v>16</v>
      </c>
      <c r="Z1154" t="str">
        <f t="shared" si="62"/>
        <v/>
      </c>
      <c r="AA1154">
        <v>152</v>
      </c>
      <c r="AB1154">
        <v>170</v>
      </c>
      <c r="AD1154" t="str">
        <f t="shared" ref="AD1154:AD1217" si="66">IF(OR(M1154=N1154,N1154=""),"FLN","")</f>
        <v>FLN</v>
      </c>
      <c r="AE1154">
        <v>16</v>
      </c>
    </row>
    <row r="1155" spans="1:31" ht="15" hidden="1" customHeight="1" x14ac:dyDescent="0.3">
      <c r="A1155" t="s">
        <v>416</v>
      </c>
      <c r="B1155">
        <f t="shared" si="63"/>
        <v>300076</v>
      </c>
      <c r="C1155">
        <v>76</v>
      </c>
      <c r="D1155">
        <f>VLOOKUP($B1155,TrialDesign!$E$2:$I$1147,5,FALSE)</f>
        <v>16</v>
      </c>
      <c r="E1155" t="str">
        <f>VLOOKUP($B1155,TrialDesign!$E$2:$I$1147,3,FALSE)</f>
        <v>Nil</v>
      </c>
      <c r="F1155" t="str">
        <f>VLOOKUP($B1155,TrialDesign!$E$2:$I$1147,4,FALSE)</f>
        <v>Amarok</v>
      </c>
      <c r="G1155" s="1">
        <v>41780</v>
      </c>
      <c r="H1155" s="1" t="str">
        <f>VLOOKUP(B1155,TrialDesign!$E$2:$J$1147,6,FALSE)</f>
        <v>None_16h</v>
      </c>
      <c r="J1155">
        <v>76</v>
      </c>
      <c r="K1155">
        <v>1</v>
      </c>
      <c r="M1155">
        <v>14</v>
      </c>
      <c r="O1155">
        <v>363</v>
      </c>
      <c r="S1155">
        <v>24</v>
      </c>
      <c r="V1155">
        <v>3</v>
      </c>
      <c r="W1155">
        <f>VLOOKUP(H1155&amp;"_"&amp;M1155+1,'Leaf lengths'!$J$6:$Q$104,VLOOKUP(F1155,'Leaf lengths'!$S$1:$T$6,2,FALSE),FALSE)</f>
        <v>178.5</v>
      </c>
      <c r="X1155">
        <f t="shared" si="65"/>
        <v>0</v>
      </c>
      <c r="Y1155">
        <f t="shared" si="64"/>
        <v>14</v>
      </c>
      <c r="Z1155">
        <f t="shared" si="62"/>
        <v>38</v>
      </c>
      <c r="AD1155" t="str">
        <f t="shared" si="66"/>
        <v>FLN</v>
      </c>
      <c r="AE1155">
        <v>14</v>
      </c>
    </row>
    <row r="1156" spans="1:31" ht="15" hidden="1" customHeight="1" x14ac:dyDescent="0.3">
      <c r="A1156" t="s">
        <v>416</v>
      </c>
      <c r="B1156">
        <f t="shared" si="63"/>
        <v>300076</v>
      </c>
      <c r="C1156">
        <v>76</v>
      </c>
      <c r="D1156">
        <f>VLOOKUP($B1156,TrialDesign!$E$2:$I$1147,5,FALSE)</f>
        <v>16</v>
      </c>
      <c r="E1156" t="str">
        <f>VLOOKUP($B1156,TrialDesign!$E$2:$I$1147,3,FALSE)</f>
        <v>Nil</v>
      </c>
      <c r="F1156" t="str">
        <f>VLOOKUP($B1156,TrialDesign!$E$2:$I$1147,4,FALSE)</f>
        <v>Amarok</v>
      </c>
      <c r="G1156" s="1">
        <v>41780</v>
      </c>
      <c r="H1156" s="1" t="str">
        <f>VLOOKUP(B1156,TrialDesign!$E$2:$J$1147,6,FALSE)</f>
        <v>None_16h</v>
      </c>
      <c r="K1156">
        <v>2</v>
      </c>
      <c r="M1156">
        <v>16</v>
      </c>
      <c r="O1156">
        <v>335</v>
      </c>
      <c r="S1156">
        <v>19</v>
      </c>
      <c r="V1156">
        <v>3</v>
      </c>
      <c r="W1156">
        <f>VLOOKUP(H1156&amp;"_"&amp;M1156+1,'Leaf lengths'!$J$6:$Q$104,VLOOKUP(F1156,'Leaf lengths'!$S$1:$T$6,2,FALSE),FALSE)</f>
        <v>178.5</v>
      </c>
      <c r="X1156">
        <f t="shared" si="65"/>
        <v>0</v>
      </c>
      <c r="Y1156">
        <f t="shared" si="64"/>
        <v>16</v>
      </c>
      <c r="Z1156">
        <f t="shared" si="62"/>
        <v>35</v>
      </c>
      <c r="AD1156" t="str">
        <f t="shared" si="66"/>
        <v>FLN</v>
      </c>
      <c r="AE1156">
        <v>16</v>
      </c>
    </row>
    <row r="1157" spans="1:31" ht="15" hidden="1" customHeight="1" x14ac:dyDescent="0.3">
      <c r="A1157" t="s">
        <v>416</v>
      </c>
      <c r="B1157">
        <f t="shared" si="63"/>
        <v>300076</v>
      </c>
      <c r="C1157">
        <v>76</v>
      </c>
      <c r="D1157">
        <f>VLOOKUP($B1157,TrialDesign!$E$2:$I$1147,5,FALSE)</f>
        <v>16</v>
      </c>
      <c r="E1157" t="str">
        <f>VLOOKUP($B1157,TrialDesign!$E$2:$I$1147,3,FALSE)</f>
        <v>Nil</v>
      </c>
      <c r="F1157" t="str">
        <f>VLOOKUP($B1157,TrialDesign!$E$2:$I$1147,4,FALSE)</f>
        <v>Amarok</v>
      </c>
      <c r="G1157" s="1">
        <v>41780</v>
      </c>
      <c r="H1157" s="1" t="str">
        <f>VLOOKUP(B1157,TrialDesign!$E$2:$J$1147,6,FALSE)</f>
        <v>None_16h</v>
      </c>
      <c r="K1157">
        <v>3</v>
      </c>
      <c r="M1157">
        <v>18</v>
      </c>
      <c r="O1157">
        <v>333</v>
      </c>
      <c r="S1157">
        <v>22</v>
      </c>
      <c r="V1157">
        <v>3</v>
      </c>
      <c r="W1157">
        <f>VLOOKUP(H1157&amp;"_"&amp;M1157+1,'Leaf lengths'!$J$6:$Q$104,VLOOKUP(F1157,'Leaf lengths'!$S$1:$T$6,2,FALSE),FALSE)</f>
        <v>178.5</v>
      </c>
      <c r="X1157">
        <f t="shared" si="65"/>
        <v>0</v>
      </c>
      <c r="Y1157">
        <f t="shared" si="64"/>
        <v>18</v>
      </c>
      <c r="Z1157">
        <f t="shared" si="62"/>
        <v>40</v>
      </c>
      <c r="AD1157" t="str">
        <f t="shared" si="66"/>
        <v>FLN</v>
      </c>
      <c r="AE1157">
        <v>18</v>
      </c>
    </row>
    <row r="1158" spans="1:31" ht="15" hidden="1" customHeight="1" x14ac:dyDescent="0.3">
      <c r="A1158" t="s">
        <v>416</v>
      </c>
      <c r="B1158">
        <f t="shared" si="63"/>
        <v>300076</v>
      </c>
      <c r="C1158">
        <v>76</v>
      </c>
      <c r="D1158">
        <f>VLOOKUP($B1158,TrialDesign!$E$2:$I$1147,5,FALSE)</f>
        <v>16</v>
      </c>
      <c r="E1158" t="str">
        <f>VLOOKUP($B1158,TrialDesign!$E$2:$I$1147,3,FALSE)</f>
        <v>Nil</v>
      </c>
      <c r="F1158" t="str">
        <f>VLOOKUP($B1158,TrialDesign!$E$2:$I$1147,4,FALSE)</f>
        <v>Amarok</v>
      </c>
      <c r="G1158" s="1">
        <v>41780</v>
      </c>
      <c r="H1158" s="1" t="str">
        <f>VLOOKUP(B1158,TrialDesign!$E$2:$J$1147,6,FALSE)</f>
        <v>None_16h</v>
      </c>
      <c r="K1158">
        <v>4</v>
      </c>
      <c r="M1158">
        <v>16</v>
      </c>
      <c r="O1158">
        <v>310</v>
      </c>
      <c r="S1158">
        <v>21</v>
      </c>
      <c r="V1158">
        <v>2</v>
      </c>
      <c r="W1158">
        <f>VLOOKUP(H1158&amp;"_"&amp;M1158+1,'Leaf lengths'!$J$6:$Q$104,VLOOKUP(F1158,'Leaf lengths'!$S$1:$T$6,2,FALSE),FALSE)</f>
        <v>178.5</v>
      </c>
      <c r="X1158">
        <f t="shared" si="65"/>
        <v>0</v>
      </c>
      <c r="Y1158">
        <f t="shared" si="64"/>
        <v>16</v>
      </c>
      <c r="Z1158">
        <f t="shared" si="62"/>
        <v>37</v>
      </c>
      <c r="AD1158" t="str">
        <f t="shared" si="66"/>
        <v>FLN</v>
      </c>
      <c r="AE1158">
        <v>16</v>
      </c>
    </row>
    <row r="1159" spans="1:31" ht="15" hidden="1" customHeight="1" x14ac:dyDescent="0.3">
      <c r="A1159" t="s">
        <v>416</v>
      </c>
      <c r="B1159">
        <f t="shared" si="63"/>
        <v>300153</v>
      </c>
      <c r="C1159">
        <v>153</v>
      </c>
      <c r="D1159">
        <f>VLOOKUP($B1159,TrialDesign!$E$2:$I$1147,5,FALSE)</f>
        <v>16</v>
      </c>
      <c r="E1159" t="str">
        <f>VLOOKUP($B1159,TrialDesign!$E$2:$I$1147,3,FALSE)</f>
        <v>Nil</v>
      </c>
      <c r="F1159" t="str">
        <f>VLOOKUP($B1159,TrialDesign!$E$2:$I$1147,4,FALSE)</f>
        <v>Amarok</v>
      </c>
      <c r="G1159" s="1">
        <v>41780</v>
      </c>
      <c r="H1159" s="1" t="str">
        <f>VLOOKUP(B1159,TrialDesign!$E$2:$J$1147,6,FALSE)</f>
        <v>None_16h</v>
      </c>
      <c r="I1159" s="10">
        <v>41780</v>
      </c>
      <c r="J1159">
        <v>153</v>
      </c>
      <c r="K1159">
        <v>1</v>
      </c>
      <c r="M1159">
        <v>16</v>
      </c>
      <c r="O1159">
        <v>415</v>
      </c>
      <c r="S1159">
        <v>22</v>
      </c>
      <c r="V1159">
        <v>3</v>
      </c>
      <c r="W1159">
        <f>VLOOKUP(H1159&amp;"_"&amp;M1159+1,'Leaf lengths'!$J$6:$Q$104,VLOOKUP(F1159,'Leaf lengths'!$S$1:$T$6,2,FALSE),FALSE)</f>
        <v>178.5</v>
      </c>
      <c r="X1159">
        <f t="shared" si="65"/>
        <v>0</v>
      </c>
      <c r="Y1159">
        <f t="shared" si="64"/>
        <v>16</v>
      </c>
      <c r="Z1159">
        <f t="shared" si="62"/>
        <v>38</v>
      </c>
      <c r="AD1159" t="str">
        <f t="shared" si="66"/>
        <v>FLN</v>
      </c>
      <c r="AE1159">
        <v>16</v>
      </c>
    </row>
    <row r="1160" spans="1:31" ht="15" hidden="1" customHeight="1" x14ac:dyDescent="0.3">
      <c r="A1160" t="s">
        <v>416</v>
      </c>
      <c r="B1160">
        <f t="shared" si="63"/>
        <v>300153</v>
      </c>
      <c r="C1160">
        <v>153</v>
      </c>
      <c r="D1160">
        <f>VLOOKUP($B1160,TrialDesign!$E$2:$I$1147,5,FALSE)</f>
        <v>16</v>
      </c>
      <c r="E1160" t="str">
        <f>VLOOKUP($B1160,TrialDesign!$E$2:$I$1147,3,FALSE)</f>
        <v>Nil</v>
      </c>
      <c r="F1160" t="str">
        <f>VLOOKUP($B1160,TrialDesign!$E$2:$I$1147,4,FALSE)</f>
        <v>Amarok</v>
      </c>
      <c r="G1160" s="1">
        <v>41780</v>
      </c>
      <c r="H1160" s="1" t="str">
        <f>VLOOKUP(B1160,TrialDesign!$E$2:$J$1147,6,FALSE)</f>
        <v>None_16h</v>
      </c>
      <c r="K1160">
        <v>2</v>
      </c>
      <c r="M1160">
        <v>15</v>
      </c>
      <c r="O1160">
        <v>354</v>
      </c>
      <c r="S1160">
        <v>24</v>
      </c>
      <c r="V1160">
        <v>2</v>
      </c>
      <c r="W1160">
        <f>VLOOKUP(H1160&amp;"_"&amp;M1160+1,'Leaf lengths'!$J$6:$Q$104,VLOOKUP(F1160,'Leaf lengths'!$S$1:$T$6,2,FALSE),FALSE)</f>
        <v>178.5</v>
      </c>
      <c r="X1160">
        <f t="shared" si="65"/>
        <v>0</v>
      </c>
      <c r="Y1160">
        <f t="shared" si="64"/>
        <v>15</v>
      </c>
      <c r="Z1160">
        <f t="shared" si="62"/>
        <v>39</v>
      </c>
      <c r="AD1160" t="str">
        <f t="shared" si="66"/>
        <v>FLN</v>
      </c>
      <c r="AE1160">
        <v>15</v>
      </c>
    </row>
    <row r="1161" spans="1:31" ht="15" hidden="1" customHeight="1" x14ac:dyDescent="0.3">
      <c r="A1161" t="s">
        <v>416</v>
      </c>
      <c r="B1161">
        <f t="shared" si="63"/>
        <v>300153</v>
      </c>
      <c r="C1161">
        <v>153</v>
      </c>
      <c r="D1161">
        <f>VLOOKUP($B1161,TrialDesign!$E$2:$I$1147,5,FALSE)</f>
        <v>16</v>
      </c>
      <c r="E1161" t="str">
        <f>VLOOKUP($B1161,TrialDesign!$E$2:$I$1147,3,FALSE)</f>
        <v>Nil</v>
      </c>
      <c r="F1161" t="str">
        <f>VLOOKUP($B1161,TrialDesign!$E$2:$I$1147,4,FALSE)</f>
        <v>Amarok</v>
      </c>
      <c r="G1161" s="1">
        <v>41780</v>
      </c>
      <c r="H1161" s="1" t="str">
        <f>VLOOKUP(B1161,TrialDesign!$E$2:$J$1147,6,FALSE)</f>
        <v>None_16h</v>
      </c>
      <c r="K1161">
        <v>3</v>
      </c>
      <c r="M1161">
        <v>16</v>
      </c>
      <c r="O1161">
        <v>420</v>
      </c>
      <c r="S1161">
        <v>21</v>
      </c>
      <c r="V1161">
        <v>3</v>
      </c>
      <c r="W1161">
        <f>VLOOKUP(H1161&amp;"_"&amp;M1161+1,'Leaf lengths'!$J$6:$Q$104,VLOOKUP(F1161,'Leaf lengths'!$S$1:$T$6,2,FALSE),FALSE)</f>
        <v>178.5</v>
      </c>
      <c r="X1161">
        <f t="shared" si="65"/>
        <v>0</v>
      </c>
      <c r="Y1161">
        <f t="shared" si="64"/>
        <v>16</v>
      </c>
      <c r="Z1161">
        <f t="shared" si="62"/>
        <v>37</v>
      </c>
      <c r="AD1161" t="str">
        <f t="shared" si="66"/>
        <v>FLN</v>
      </c>
      <c r="AE1161">
        <v>16</v>
      </c>
    </row>
    <row r="1162" spans="1:31" ht="15" hidden="1" customHeight="1" x14ac:dyDescent="0.3">
      <c r="A1162" t="s">
        <v>416</v>
      </c>
      <c r="B1162">
        <f t="shared" si="63"/>
        <v>300153</v>
      </c>
      <c r="C1162">
        <v>153</v>
      </c>
      <c r="D1162">
        <f>VLOOKUP($B1162,TrialDesign!$E$2:$I$1147,5,FALSE)</f>
        <v>16</v>
      </c>
      <c r="E1162" t="str">
        <f>VLOOKUP($B1162,TrialDesign!$E$2:$I$1147,3,FALSE)</f>
        <v>Nil</v>
      </c>
      <c r="F1162" t="str">
        <f>VLOOKUP($B1162,TrialDesign!$E$2:$I$1147,4,FALSE)</f>
        <v>Amarok</v>
      </c>
      <c r="G1162" s="1">
        <v>41780</v>
      </c>
      <c r="H1162" s="1" t="str">
        <f>VLOOKUP(B1162,TrialDesign!$E$2:$J$1147,6,FALSE)</f>
        <v>None_16h</v>
      </c>
      <c r="K1162">
        <v>4</v>
      </c>
      <c r="M1162">
        <v>16</v>
      </c>
      <c r="O1162">
        <v>416</v>
      </c>
      <c r="S1162">
        <v>22</v>
      </c>
      <c r="V1162">
        <v>3</v>
      </c>
      <c r="W1162">
        <f>VLOOKUP(H1162&amp;"_"&amp;M1162+1,'Leaf lengths'!$J$6:$Q$104,VLOOKUP(F1162,'Leaf lengths'!$S$1:$T$6,2,FALSE),FALSE)</f>
        <v>178.5</v>
      </c>
      <c r="X1162">
        <f t="shared" si="65"/>
        <v>0</v>
      </c>
      <c r="Y1162">
        <f t="shared" si="64"/>
        <v>16</v>
      </c>
      <c r="Z1162">
        <f t="shared" si="62"/>
        <v>38</v>
      </c>
      <c r="AD1162" t="str">
        <f t="shared" si="66"/>
        <v>FLN</v>
      </c>
      <c r="AE1162">
        <v>16</v>
      </c>
    </row>
    <row r="1163" spans="1:31" ht="15" hidden="1" customHeight="1" x14ac:dyDescent="0.3">
      <c r="A1163" t="s">
        <v>416</v>
      </c>
      <c r="B1163">
        <f t="shared" si="63"/>
        <v>300197</v>
      </c>
      <c r="C1163">
        <v>197</v>
      </c>
      <c r="D1163">
        <f>VLOOKUP($B1163,TrialDesign!$E$2:$I$1147,5,FALSE)</f>
        <v>16</v>
      </c>
      <c r="E1163" t="str">
        <f>VLOOKUP($B1163,TrialDesign!$E$2:$I$1147,3,FALSE)</f>
        <v>Nil</v>
      </c>
      <c r="F1163" t="str">
        <f>VLOOKUP($B1163,TrialDesign!$E$2:$I$1147,4,FALSE)</f>
        <v>Amarok</v>
      </c>
      <c r="G1163" s="1">
        <v>41780</v>
      </c>
      <c r="H1163" s="1" t="str">
        <f>VLOOKUP(B1163,TrialDesign!$E$2:$J$1147,6,FALSE)</f>
        <v>None_16h</v>
      </c>
      <c r="J1163">
        <v>197</v>
      </c>
      <c r="K1163">
        <v>1</v>
      </c>
      <c r="M1163">
        <v>13</v>
      </c>
      <c r="O1163">
        <v>383</v>
      </c>
      <c r="S1163">
        <v>20</v>
      </c>
      <c r="V1163">
        <v>3</v>
      </c>
      <c r="W1163">
        <f>VLOOKUP(H1163&amp;"_"&amp;M1163+1,'Leaf lengths'!$J$6:$Q$104,VLOOKUP(F1163,'Leaf lengths'!$S$1:$T$6,2,FALSE),FALSE)</f>
        <v>178.5</v>
      </c>
      <c r="X1163">
        <f t="shared" si="65"/>
        <v>0</v>
      </c>
      <c r="Y1163">
        <f t="shared" si="64"/>
        <v>13</v>
      </c>
      <c r="Z1163">
        <f t="shared" si="62"/>
        <v>33</v>
      </c>
      <c r="AD1163" t="str">
        <f t="shared" si="66"/>
        <v>FLN</v>
      </c>
      <c r="AE1163">
        <v>13</v>
      </c>
    </row>
    <row r="1164" spans="1:31" ht="15" hidden="1" customHeight="1" x14ac:dyDescent="0.3">
      <c r="A1164" t="s">
        <v>416</v>
      </c>
      <c r="B1164">
        <f t="shared" si="63"/>
        <v>300197</v>
      </c>
      <c r="C1164">
        <v>197</v>
      </c>
      <c r="D1164">
        <f>VLOOKUP($B1164,TrialDesign!$E$2:$I$1147,5,FALSE)</f>
        <v>16</v>
      </c>
      <c r="E1164" t="str">
        <f>VLOOKUP($B1164,TrialDesign!$E$2:$I$1147,3,FALSE)</f>
        <v>Nil</v>
      </c>
      <c r="F1164" t="str">
        <f>VLOOKUP($B1164,TrialDesign!$E$2:$I$1147,4,FALSE)</f>
        <v>Amarok</v>
      </c>
      <c r="G1164" s="1">
        <v>41780</v>
      </c>
      <c r="H1164" s="1" t="str">
        <f>VLOOKUP(B1164,TrialDesign!$E$2:$J$1147,6,FALSE)</f>
        <v>None_16h</v>
      </c>
      <c r="K1164">
        <v>2</v>
      </c>
      <c r="M1164">
        <v>13</v>
      </c>
      <c r="O1164">
        <v>345</v>
      </c>
      <c r="S1164">
        <v>18</v>
      </c>
      <c r="V1164">
        <v>3</v>
      </c>
      <c r="W1164">
        <f>VLOOKUP(H1164&amp;"_"&amp;M1164+1,'Leaf lengths'!$J$6:$Q$104,VLOOKUP(F1164,'Leaf lengths'!$S$1:$T$6,2,FALSE),FALSE)</f>
        <v>178.5</v>
      </c>
      <c r="X1164">
        <f t="shared" si="65"/>
        <v>0</v>
      </c>
      <c r="Y1164">
        <f t="shared" si="64"/>
        <v>13</v>
      </c>
      <c r="Z1164">
        <f t="shared" si="62"/>
        <v>31</v>
      </c>
      <c r="AD1164" t="str">
        <f t="shared" si="66"/>
        <v>FLN</v>
      </c>
      <c r="AE1164">
        <v>13</v>
      </c>
    </row>
    <row r="1165" spans="1:31" ht="15" hidden="1" customHeight="1" x14ac:dyDescent="0.3">
      <c r="A1165" t="s">
        <v>416</v>
      </c>
      <c r="B1165">
        <f t="shared" si="63"/>
        <v>300197</v>
      </c>
      <c r="C1165">
        <v>197</v>
      </c>
      <c r="D1165">
        <f>VLOOKUP($B1165,TrialDesign!$E$2:$I$1147,5,FALSE)</f>
        <v>16</v>
      </c>
      <c r="E1165" t="str">
        <f>VLOOKUP($B1165,TrialDesign!$E$2:$I$1147,3,FALSE)</f>
        <v>Nil</v>
      </c>
      <c r="F1165" t="str">
        <f>VLOOKUP($B1165,TrialDesign!$E$2:$I$1147,4,FALSE)</f>
        <v>Amarok</v>
      </c>
      <c r="G1165" s="1">
        <v>41780</v>
      </c>
      <c r="H1165" s="1" t="str">
        <f>VLOOKUP(B1165,TrialDesign!$E$2:$J$1147,6,FALSE)</f>
        <v>None_16h</v>
      </c>
      <c r="K1165">
        <v>3</v>
      </c>
      <c r="M1165">
        <v>16</v>
      </c>
      <c r="O1165">
        <v>405</v>
      </c>
      <c r="S1165">
        <v>20</v>
      </c>
      <c r="V1165">
        <v>3</v>
      </c>
      <c r="W1165">
        <f>VLOOKUP(H1165&amp;"_"&amp;M1165+1,'Leaf lengths'!$J$6:$Q$104,VLOOKUP(F1165,'Leaf lengths'!$S$1:$T$6,2,FALSE),FALSE)</f>
        <v>178.5</v>
      </c>
      <c r="X1165">
        <f t="shared" si="65"/>
        <v>0</v>
      </c>
      <c r="Y1165">
        <f t="shared" si="64"/>
        <v>16</v>
      </c>
      <c r="Z1165">
        <f t="shared" si="62"/>
        <v>36</v>
      </c>
      <c r="AD1165" t="str">
        <f t="shared" si="66"/>
        <v>FLN</v>
      </c>
      <c r="AE1165">
        <v>16</v>
      </c>
    </row>
    <row r="1166" spans="1:31" ht="15" hidden="1" customHeight="1" x14ac:dyDescent="0.3">
      <c r="A1166" t="s">
        <v>416</v>
      </c>
      <c r="B1166">
        <f t="shared" si="63"/>
        <v>300197</v>
      </c>
      <c r="C1166">
        <v>197</v>
      </c>
      <c r="D1166">
        <f>VLOOKUP($B1166,TrialDesign!$E$2:$I$1147,5,FALSE)</f>
        <v>16</v>
      </c>
      <c r="E1166" t="str">
        <f>VLOOKUP($B1166,TrialDesign!$E$2:$I$1147,3,FALSE)</f>
        <v>Nil</v>
      </c>
      <c r="F1166" t="str">
        <f>VLOOKUP($B1166,TrialDesign!$E$2:$I$1147,4,FALSE)</f>
        <v>Amarok</v>
      </c>
      <c r="G1166" s="1">
        <v>41780</v>
      </c>
      <c r="H1166" s="1" t="str">
        <f>VLOOKUP(B1166,TrialDesign!$E$2:$J$1147,6,FALSE)</f>
        <v>None_16h</v>
      </c>
      <c r="K1166">
        <v>4</v>
      </c>
      <c r="M1166">
        <v>14</v>
      </c>
      <c r="O1166">
        <v>420</v>
      </c>
      <c r="S1166">
        <v>22</v>
      </c>
      <c r="V1166">
        <v>3</v>
      </c>
      <c r="W1166">
        <f>VLOOKUP(H1166&amp;"_"&amp;M1166+1,'Leaf lengths'!$J$6:$Q$104,VLOOKUP(F1166,'Leaf lengths'!$S$1:$T$6,2,FALSE),FALSE)</f>
        <v>178.5</v>
      </c>
      <c r="X1166">
        <f t="shared" si="65"/>
        <v>0</v>
      </c>
      <c r="Y1166">
        <f t="shared" si="64"/>
        <v>14</v>
      </c>
      <c r="Z1166">
        <f t="shared" si="62"/>
        <v>36</v>
      </c>
      <c r="AD1166" t="str">
        <f t="shared" si="66"/>
        <v>FLN</v>
      </c>
      <c r="AE1166">
        <v>14</v>
      </c>
    </row>
    <row r="1167" spans="1:31" ht="15" hidden="1" customHeight="1" x14ac:dyDescent="0.3">
      <c r="A1167" t="s">
        <v>416</v>
      </c>
      <c r="B1167">
        <f t="shared" si="63"/>
        <v>300293</v>
      </c>
      <c r="C1167">
        <v>293</v>
      </c>
      <c r="D1167">
        <f>VLOOKUP($B1167,TrialDesign!$E$2:$I$1147,5,FALSE)</f>
        <v>16</v>
      </c>
      <c r="E1167" t="str">
        <f>VLOOKUP($B1167,TrialDesign!$E$2:$I$1147,3,FALSE)</f>
        <v>Nil</v>
      </c>
      <c r="F1167" t="str">
        <f>VLOOKUP($B1167,TrialDesign!$E$2:$I$1147,4,FALSE)</f>
        <v>Amarok</v>
      </c>
      <c r="G1167" s="1">
        <v>41780</v>
      </c>
      <c r="H1167" s="1" t="str">
        <f>VLOOKUP(B1167,TrialDesign!$E$2:$J$1147,6,FALSE)</f>
        <v>None_16h</v>
      </c>
      <c r="J1167">
        <v>293</v>
      </c>
      <c r="K1167">
        <v>1</v>
      </c>
      <c r="M1167">
        <v>16</v>
      </c>
      <c r="O1167">
        <v>290</v>
      </c>
      <c r="S1167">
        <v>19</v>
      </c>
      <c r="V1167">
        <v>3</v>
      </c>
      <c r="W1167">
        <f>VLOOKUP(H1167&amp;"_"&amp;M1167+1,'Leaf lengths'!$J$6:$Q$104,VLOOKUP(F1167,'Leaf lengths'!$S$1:$T$6,2,FALSE),FALSE)</f>
        <v>178.5</v>
      </c>
      <c r="X1167">
        <f t="shared" si="65"/>
        <v>0</v>
      </c>
      <c r="Y1167">
        <f t="shared" si="64"/>
        <v>16</v>
      </c>
      <c r="Z1167">
        <f t="shared" si="62"/>
        <v>35</v>
      </c>
      <c r="AD1167" t="str">
        <f t="shared" si="66"/>
        <v>FLN</v>
      </c>
      <c r="AE1167">
        <v>16</v>
      </c>
    </row>
    <row r="1168" spans="1:31" ht="15" hidden="1" customHeight="1" x14ac:dyDescent="0.3">
      <c r="A1168" t="s">
        <v>416</v>
      </c>
      <c r="B1168">
        <f t="shared" si="63"/>
        <v>300293</v>
      </c>
      <c r="C1168">
        <v>293</v>
      </c>
      <c r="D1168">
        <f>VLOOKUP($B1168,TrialDesign!$E$2:$I$1147,5,FALSE)</f>
        <v>16</v>
      </c>
      <c r="E1168" t="str">
        <f>VLOOKUP($B1168,TrialDesign!$E$2:$I$1147,3,FALSE)</f>
        <v>Nil</v>
      </c>
      <c r="F1168" t="str">
        <f>VLOOKUP($B1168,TrialDesign!$E$2:$I$1147,4,FALSE)</f>
        <v>Amarok</v>
      </c>
      <c r="G1168" s="1">
        <v>41780</v>
      </c>
      <c r="H1168" s="1" t="str">
        <f>VLOOKUP(B1168,TrialDesign!$E$2:$J$1147,6,FALSE)</f>
        <v>None_16h</v>
      </c>
      <c r="K1168">
        <v>2</v>
      </c>
      <c r="M1168">
        <v>15</v>
      </c>
      <c r="O1168">
        <v>280</v>
      </c>
      <c r="S1168">
        <v>21</v>
      </c>
      <c r="V1168">
        <v>2</v>
      </c>
      <c r="W1168">
        <f>VLOOKUP(H1168&amp;"_"&amp;M1168+1,'Leaf lengths'!$J$6:$Q$104,VLOOKUP(F1168,'Leaf lengths'!$S$1:$T$6,2,FALSE),FALSE)</f>
        <v>178.5</v>
      </c>
      <c r="X1168">
        <f t="shared" si="65"/>
        <v>0</v>
      </c>
      <c r="Y1168">
        <f t="shared" si="64"/>
        <v>15</v>
      </c>
      <c r="Z1168">
        <f t="shared" si="62"/>
        <v>36</v>
      </c>
      <c r="AD1168" t="str">
        <f t="shared" si="66"/>
        <v>FLN</v>
      </c>
      <c r="AE1168">
        <v>15</v>
      </c>
    </row>
    <row r="1169" spans="1:31" ht="15" hidden="1" customHeight="1" x14ac:dyDescent="0.3">
      <c r="A1169" t="s">
        <v>416</v>
      </c>
      <c r="B1169">
        <f t="shared" si="63"/>
        <v>300293</v>
      </c>
      <c r="C1169">
        <v>293</v>
      </c>
      <c r="D1169">
        <f>VLOOKUP($B1169,TrialDesign!$E$2:$I$1147,5,FALSE)</f>
        <v>16</v>
      </c>
      <c r="E1169" t="str">
        <f>VLOOKUP($B1169,TrialDesign!$E$2:$I$1147,3,FALSE)</f>
        <v>Nil</v>
      </c>
      <c r="F1169" t="str">
        <f>VLOOKUP($B1169,TrialDesign!$E$2:$I$1147,4,FALSE)</f>
        <v>Amarok</v>
      </c>
      <c r="G1169" s="1">
        <v>41780</v>
      </c>
      <c r="H1169" s="1" t="str">
        <f>VLOOKUP(B1169,TrialDesign!$E$2:$J$1147,6,FALSE)</f>
        <v>None_16h</v>
      </c>
      <c r="K1169">
        <v>3</v>
      </c>
      <c r="M1169">
        <v>16</v>
      </c>
      <c r="O1169">
        <v>280</v>
      </c>
      <c r="S1169">
        <v>20</v>
      </c>
      <c r="V1169">
        <v>2</v>
      </c>
      <c r="W1169">
        <f>VLOOKUP(H1169&amp;"_"&amp;M1169+1,'Leaf lengths'!$J$6:$Q$104,VLOOKUP(F1169,'Leaf lengths'!$S$1:$T$6,2,FALSE),FALSE)</f>
        <v>178.5</v>
      </c>
      <c r="X1169">
        <f t="shared" si="65"/>
        <v>0</v>
      </c>
      <c r="Y1169">
        <f t="shared" si="64"/>
        <v>16</v>
      </c>
      <c r="Z1169">
        <f t="shared" si="62"/>
        <v>36</v>
      </c>
      <c r="AD1169" t="str">
        <f t="shared" si="66"/>
        <v>FLN</v>
      </c>
      <c r="AE1169">
        <v>16</v>
      </c>
    </row>
    <row r="1170" spans="1:31" ht="15" hidden="1" customHeight="1" x14ac:dyDescent="0.3">
      <c r="A1170" t="s">
        <v>416</v>
      </c>
      <c r="B1170">
        <f t="shared" si="63"/>
        <v>300086</v>
      </c>
      <c r="C1170">
        <v>86</v>
      </c>
      <c r="D1170">
        <f>VLOOKUP($B1170,TrialDesign!$E$2:$I$1147,5,FALSE)</f>
        <v>16</v>
      </c>
      <c r="E1170" t="str">
        <f>VLOOKUP($B1170,TrialDesign!$E$2:$I$1147,3,FALSE)</f>
        <v>Nil</v>
      </c>
      <c r="F1170" t="str">
        <f>VLOOKUP($B1170,TrialDesign!$E$2:$I$1147,4,FALSE)</f>
        <v>Amarok</v>
      </c>
      <c r="G1170" s="10">
        <v>41842</v>
      </c>
      <c r="H1170" s="1" t="str">
        <f>VLOOKUP(B1170,TrialDesign!$E$2:$J$1147,6,FALSE)</f>
        <v>None_16h</v>
      </c>
      <c r="J1170">
        <v>86</v>
      </c>
      <c r="K1170">
        <v>1</v>
      </c>
      <c r="M1170">
        <v>15</v>
      </c>
      <c r="O1170">
        <v>335</v>
      </c>
      <c r="S1170">
        <v>22</v>
      </c>
      <c r="V1170">
        <v>4</v>
      </c>
      <c r="W1170">
        <f>VLOOKUP(H1170&amp;"_"&amp;M1170+1,'Leaf lengths'!$J$6:$Q$104,VLOOKUP(F1170,'Leaf lengths'!$S$1:$T$6,2,FALSE),FALSE)</f>
        <v>178.5</v>
      </c>
      <c r="X1170">
        <f t="shared" si="65"/>
        <v>0</v>
      </c>
      <c r="Y1170">
        <f t="shared" si="64"/>
        <v>15</v>
      </c>
      <c r="Z1170">
        <f t="shared" si="62"/>
        <v>37</v>
      </c>
      <c r="AD1170" t="str">
        <f t="shared" si="66"/>
        <v>FLN</v>
      </c>
      <c r="AE1170">
        <v>15</v>
      </c>
    </row>
    <row r="1171" spans="1:31" ht="15" hidden="1" customHeight="1" x14ac:dyDescent="0.3">
      <c r="A1171" t="s">
        <v>416</v>
      </c>
      <c r="B1171">
        <f t="shared" si="63"/>
        <v>300086</v>
      </c>
      <c r="C1171">
        <v>86</v>
      </c>
      <c r="D1171">
        <f>VLOOKUP($B1171,TrialDesign!$E$2:$I$1147,5,FALSE)</f>
        <v>16</v>
      </c>
      <c r="E1171" t="str">
        <f>VLOOKUP($B1171,TrialDesign!$E$2:$I$1147,3,FALSE)</f>
        <v>Nil</v>
      </c>
      <c r="F1171" t="str">
        <f>VLOOKUP($B1171,TrialDesign!$E$2:$I$1147,4,FALSE)</f>
        <v>Amarok</v>
      </c>
      <c r="G1171" s="10">
        <v>41842</v>
      </c>
      <c r="H1171" s="1" t="str">
        <f>VLOOKUP(B1171,TrialDesign!$E$2:$J$1147,6,FALSE)</f>
        <v>None_16h</v>
      </c>
      <c r="K1171">
        <v>2</v>
      </c>
      <c r="M1171">
        <v>14</v>
      </c>
      <c r="O1171">
        <v>390</v>
      </c>
      <c r="S1171">
        <v>22</v>
      </c>
      <c r="V1171">
        <v>4</v>
      </c>
      <c r="W1171">
        <f>VLOOKUP(H1171&amp;"_"&amp;M1171+1,'Leaf lengths'!$J$6:$Q$104,VLOOKUP(F1171,'Leaf lengths'!$S$1:$T$6,2,FALSE),FALSE)</f>
        <v>178.5</v>
      </c>
      <c r="X1171">
        <f t="shared" si="65"/>
        <v>0</v>
      </c>
      <c r="Y1171">
        <f t="shared" si="64"/>
        <v>14</v>
      </c>
      <c r="Z1171">
        <f t="shared" si="62"/>
        <v>36</v>
      </c>
      <c r="AD1171" t="str">
        <f t="shared" si="66"/>
        <v>FLN</v>
      </c>
      <c r="AE1171">
        <v>14</v>
      </c>
    </row>
    <row r="1172" spans="1:31" ht="15" hidden="1" customHeight="1" x14ac:dyDescent="0.3">
      <c r="A1172" t="s">
        <v>416</v>
      </c>
      <c r="B1172">
        <f t="shared" si="63"/>
        <v>300030</v>
      </c>
      <c r="C1172">
        <v>30</v>
      </c>
      <c r="D1172">
        <f>VLOOKUP($B1172,TrialDesign!$E$2:$I$1147,5,FALSE)</f>
        <v>16</v>
      </c>
      <c r="E1172" t="str">
        <f>VLOOKUP($B1172,TrialDesign!$E$2:$I$1147,3,FALSE)</f>
        <v>Nil</v>
      </c>
      <c r="F1172" t="str">
        <f>VLOOKUP($B1172,TrialDesign!$E$2:$I$1147,4,FALSE)</f>
        <v>BattenSpring</v>
      </c>
      <c r="G1172" s="1">
        <v>41674</v>
      </c>
      <c r="H1172" s="1" t="str">
        <f>VLOOKUP(B1172,TrialDesign!$E$2:$J$1147,6,FALSE)</f>
        <v>None_16h</v>
      </c>
      <c r="J1172">
        <v>30</v>
      </c>
      <c r="K1172">
        <v>1</v>
      </c>
      <c r="L1172">
        <v>0</v>
      </c>
      <c r="M1172">
        <v>0</v>
      </c>
      <c r="N1172">
        <v>2</v>
      </c>
      <c r="R1172">
        <v>4</v>
      </c>
      <c r="S1172">
        <v>2</v>
      </c>
      <c r="U1172" t="s">
        <v>16</v>
      </c>
      <c r="W1172">
        <f>VLOOKUP(H1172&amp;"_"&amp;M1172+1,'Leaf lengths'!$J$6:$Q$104,VLOOKUP(F1172,'Leaf lengths'!$S$1:$T$6,2,FALSE),FALSE)</f>
        <v>143</v>
      </c>
      <c r="X1172">
        <f>X1173</f>
        <v>0.8601398601398601</v>
      </c>
      <c r="Y1172">
        <f t="shared" si="64"/>
        <v>0.8601398601398601</v>
      </c>
      <c r="Z1172">
        <f t="shared" si="62"/>
        <v>6</v>
      </c>
      <c r="AD1172" t="str">
        <f t="shared" si="66"/>
        <v/>
      </c>
      <c r="AE1172">
        <v>0</v>
      </c>
    </row>
    <row r="1173" spans="1:31" ht="15" hidden="1" customHeight="1" x14ac:dyDescent="0.3">
      <c r="A1173" t="s">
        <v>416</v>
      </c>
      <c r="B1173">
        <f t="shared" si="63"/>
        <v>300030</v>
      </c>
      <c r="C1173">
        <v>30</v>
      </c>
      <c r="D1173">
        <f>VLOOKUP($B1173,TrialDesign!$E$2:$I$1147,5,FALSE)</f>
        <v>16</v>
      </c>
      <c r="E1173" t="str">
        <f>VLOOKUP($B1173,TrialDesign!$E$2:$I$1147,3,FALSE)</f>
        <v>Nil</v>
      </c>
      <c r="F1173" t="str">
        <f>VLOOKUP($B1173,TrialDesign!$E$2:$I$1147,4,FALSE)</f>
        <v>BattenSpring</v>
      </c>
      <c r="G1173" s="1">
        <v>41674</v>
      </c>
      <c r="H1173" s="1" t="str">
        <f>VLOOKUP(B1173,TrialDesign!$E$2:$J$1147,6,FALSE)</f>
        <v>None_16h</v>
      </c>
      <c r="K1173">
        <v>2</v>
      </c>
      <c r="L1173">
        <v>0</v>
      </c>
      <c r="M1173">
        <v>0</v>
      </c>
      <c r="N1173">
        <v>2</v>
      </c>
      <c r="Q1173">
        <v>123</v>
      </c>
      <c r="R1173">
        <v>4</v>
      </c>
      <c r="S1173">
        <v>2</v>
      </c>
      <c r="U1173" t="s">
        <v>16</v>
      </c>
      <c r="W1173">
        <f>VLOOKUP(H1173&amp;"_"&amp;M1173+1,'Leaf lengths'!$J$6:$Q$104,VLOOKUP(F1173,'Leaf lengths'!$S$1:$T$6,2,FALSE),FALSE)</f>
        <v>143</v>
      </c>
      <c r="X1173">
        <f>IF(N1173="",0,Q1173/W1173)</f>
        <v>0.8601398601398601</v>
      </c>
      <c r="Y1173">
        <f t="shared" si="64"/>
        <v>0.8601398601398601</v>
      </c>
      <c r="Z1173">
        <f t="shared" si="62"/>
        <v>6</v>
      </c>
      <c r="AD1173" t="str">
        <f t="shared" si="66"/>
        <v/>
      </c>
      <c r="AE1173">
        <v>0</v>
      </c>
    </row>
    <row r="1174" spans="1:31" ht="15" hidden="1" customHeight="1" x14ac:dyDescent="0.3">
      <c r="A1174" t="s">
        <v>416</v>
      </c>
      <c r="B1174">
        <f t="shared" si="63"/>
        <v>300167</v>
      </c>
      <c r="C1174">
        <v>167</v>
      </c>
      <c r="D1174">
        <f>VLOOKUP($B1174,TrialDesign!$E$2:$I$1147,5,FALSE)</f>
        <v>16</v>
      </c>
      <c r="E1174" t="str">
        <f>VLOOKUP($B1174,TrialDesign!$E$2:$I$1147,3,FALSE)</f>
        <v>Nil</v>
      </c>
      <c r="F1174" t="str">
        <f>VLOOKUP($B1174,TrialDesign!$E$2:$I$1147,4,FALSE)</f>
        <v>BattenSpring</v>
      </c>
      <c r="G1174" s="1">
        <v>41674</v>
      </c>
      <c r="H1174" s="1" t="str">
        <f>VLOOKUP(B1174,TrialDesign!$E$2:$J$1147,6,FALSE)</f>
        <v>None_16h</v>
      </c>
      <c r="J1174">
        <v>167</v>
      </c>
      <c r="K1174">
        <v>1</v>
      </c>
      <c r="L1174">
        <v>0</v>
      </c>
      <c r="M1174">
        <v>0</v>
      </c>
      <c r="N1174">
        <v>2</v>
      </c>
      <c r="R1174">
        <v>3</v>
      </c>
      <c r="S1174">
        <v>2</v>
      </c>
      <c r="U1174" t="s">
        <v>16</v>
      </c>
      <c r="W1174">
        <f>VLOOKUP(H1174&amp;"_"&amp;M1174+1,'Leaf lengths'!$J$6:$Q$104,VLOOKUP(F1174,'Leaf lengths'!$S$1:$T$6,2,FALSE),FALSE)</f>
        <v>143</v>
      </c>
      <c r="X1174">
        <f>AVERAGE(X1175:X1178)</f>
        <v>0.76588164431780803</v>
      </c>
      <c r="Y1174">
        <f t="shared" si="64"/>
        <v>0.76588164431780803</v>
      </c>
      <c r="Z1174">
        <f t="shared" si="62"/>
        <v>5</v>
      </c>
      <c r="AD1174" t="str">
        <f t="shared" si="66"/>
        <v/>
      </c>
      <c r="AE1174">
        <v>0</v>
      </c>
    </row>
    <row r="1175" spans="1:31" ht="15" hidden="1" customHeight="1" x14ac:dyDescent="0.3">
      <c r="A1175" t="s">
        <v>416</v>
      </c>
      <c r="B1175">
        <f t="shared" si="63"/>
        <v>300167</v>
      </c>
      <c r="C1175">
        <v>167</v>
      </c>
      <c r="D1175">
        <f>VLOOKUP($B1175,TrialDesign!$E$2:$I$1147,5,FALSE)</f>
        <v>16</v>
      </c>
      <c r="E1175" t="str">
        <f>VLOOKUP($B1175,TrialDesign!$E$2:$I$1147,3,FALSE)</f>
        <v>Nil</v>
      </c>
      <c r="F1175" t="str">
        <f>VLOOKUP($B1175,TrialDesign!$E$2:$I$1147,4,FALSE)</f>
        <v>BattenSpring</v>
      </c>
      <c r="G1175" s="1">
        <v>41674</v>
      </c>
      <c r="H1175" s="1" t="str">
        <f>VLOOKUP(B1175,TrialDesign!$E$2:$J$1147,6,FALSE)</f>
        <v>None_16h</v>
      </c>
      <c r="K1175">
        <v>2</v>
      </c>
      <c r="L1175">
        <v>0</v>
      </c>
      <c r="M1175">
        <v>1</v>
      </c>
      <c r="N1175">
        <v>2</v>
      </c>
      <c r="Q1175">
        <v>144</v>
      </c>
      <c r="W1175">
        <f>VLOOKUP(H1175&amp;"_"&amp;M1175+1,'Leaf lengths'!$J$6:$Q$104,VLOOKUP(F1175,'Leaf lengths'!$S$1:$T$6,2,FALSE),FALSE)</f>
        <v>204.625</v>
      </c>
      <c r="X1175">
        <f>IF(N1175="",0,Q1175/W1175)</f>
        <v>0.70372632864996942</v>
      </c>
      <c r="Y1175">
        <f t="shared" si="64"/>
        <v>1.7037263286499695</v>
      </c>
      <c r="Z1175" t="str">
        <f t="shared" si="62"/>
        <v/>
      </c>
      <c r="AD1175" t="str">
        <f t="shared" si="66"/>
        <v/>
      </c>
      <c r="AE1175">
        <v>1</v>
      </c>
    </row>
    <row r="1176" spans="1:31" ht="15" hidden="1" customHeight="1" x14ac:dyDescent="0.3">
      <c r="A1176" t="s">
        <v>416</v>
      </c>
      <c r="B1176">
        <f t="shared" si="63"/>
        <v>300167</v>
      </c>
      <c r="C1176">
        <v>167</v>
      </c>
      <c r="D1176">
        <f>VLOOKUP($B1176,TrialDesign!$E$2:$I$1147,5,FALSE)</f>
        <v>16</v>
      </c>
      <c r="E1176" t="str">
        <f>VLOOKUP($B1176,TrialDesign!$E$2:$I$1147,3,FALSE)</f>
        <v>Nil</v>
      </c>
      <c r="F1176" t="str">
        <f>VLOOKUP($B1176,TrialDesign!$E$2:$I$1147,4,FALSE)</f>
        <v>BattenSpring</v>
      </c>
      <c r="G1176" s="1">
        <v>41674</v>
      </c>
      <c r="H1176" s="1" t="str">
        <f>VLOOKUP(B1176,TrialDesign!$E$2:$J$1147,6,FALSE)</f>
        <v>None_16h</v>
      </c>
      <c r="K1176">
        <v>3</v>
      </c>
      <c r="L1176">
        <v>0</v>
      </c>
      <c r="M1176">
        <v>0</v>
      </c>
      <c r="N1176">
        <v>2</v>
      </c>
      <c r="Q1176">
        <v>138</v>
      </c>
      <c r="R1176">
        <v>3</v>
      </c>
      <c r="S1176">
        <v>2</v>
      </c>
      <c r="U1176" t="s">
        <v>16</v>
      </c>
      <c r="W1176">
        <f>VLOOKUP(H1176&amp;"_"&amp;M1176+1,'Leaf lengths'!$J$6:$Q$104,VLOOKUP(F1176,'Leaf lengths'!$S$1:$T$6,2,FALSE),FALSE)</f>
        <v>143</v>
      </c>
      <c r="X1176">
        <f>IF(N1176="",0,Q1176/W1176)</f>
        <v>0.965034965034965</v>
      </c>
      <c r="Y1176">
        <f t="shared" si="64"/>
        <v>0.965034965034965</v>
      </c>
      <c r="Z1176">
        <f t="shared" si="62"/>
        <v>5</v>
      </c>
      <c r="AD1176" t="str">
        <f t="shared" si="66"/>
        <v/>
      </c>
      <c r="AE1176">
        <v>0</v>
      </c>
    </row>
    <row r="1177" spans="1:31" ht="15" hidden="1" customHeight="1" x14ac:dyDescent="0.3">
      <c r="A1177" t="s">
        <v>416</v>
      </c>
      <c r="B1177">
        <f t="shared" si="63"/>
        <v>300167</v>
      </c>
      <c r="C1177">
        <v>167</v>
      </c>
      <c r="D1177">
        <f>VLOOKUP($B1177,TrialDesign!$E$2:$I$1147,5,FALSE)</f>
        <v>16</v>
      </c>
      <c r="E1177" t="str">
        <f>VLOOKUP($B1177,TrialDesign!$E$2:$I$1147,3,FALSE)</f>
        <v>Nil</v>
      </c>
      <c r="F1177" t="str">
        <f>VLOOKUP($B1177,TrialDesign!$E$2:$I$1147,4,FALSE)</f>
        <v>BattenSpring</v>
      </c>
      <c r="G1177" s="1">
        <v>41674</v>
      </c>
      <c r="H1177" s="1" t="str">
        <f>VLOOKUP(B1177,TrialDesign!$E$2:$J$1147,6,FALSE)</f>
        <v>None_16h</v>
      </c>
      <c r="K1177">
        <v>4</v>
      </c>
      <c r="L1177">
        <v>0</v>
      </c>
      <c r="M1177">
        <v>1</v>
      </c>
      <c r="N1177">
        <v>2</v>
      </c>
      <c r="Q1177">
        <v>128</v>
      </c>
      <c r="W1177">
        <f>VLOOKUP(H1177&amp;"_"&amp;M1177+1,'Leaf lengths'!$J$6:$Q$104,VLOOKUP(F1177,'Leaf lengths'!$S$1:$T$6,2,FALSE),FALSE)</f>
        <v>204.625</v>
      </c>
      <c r="X1177">
        <f>IF(N1177="",0,Q1177/W1177)</f>
        <v>0.62553451435552843</v>
      </c>
      <c r="Y1177">
        <f t="shared" si="64"/>
        <v>1.6255345143555284</v>
      </c>
      <c r="Z1177" t="str">
        <f t="shared" si="62"/>
        <v/>
      </c>
      <c r="AD1177" t="str">
        <f t="shared" si="66"/>
        <v/>
      </c>
      <c r="AE1177">
        <v>1</v>
      </c>
    </row>
    <row r="1178" spans="1:31" ht="15" hidden="1" customHeight="1" x14ac:dyDescent="0.3">
      <c r="A1178" t="s">
        <v>416</v>
      </c>
      <c r="B1178">
        <f t="shared" si="63"/>
        <v>300167</v>
      </c>
      <c r="C1178">
        <v>167</v>
      </c>
      <c r="D1178">
        <f>VLOOKUP($B1178,TrialDesign!$E$2:$I$1147,5,FALSE)</f>
        <v>16</v>
      </c>
      <c r="E1178" t="str">
        <f>VLOOKUP($B1178,TrialDesign!$E$2:$I$1147,3,FALSE)</f>
        <v>Nil</v>
      </c>
      <c r="F1178" t="str">
        <f>VLOOKUP($B1178,TrialDesign!$E$2:$I$1147,4,FALSE)</f>
        <v>BattenSpring</v>
      </c>
      <c r="G1178" s="1">
        <v>41674</v>
      </c>
      <c r="H1178" s="1" t="str">
        <f>VLOOKUP(B1178,TrialDesign!$E$2:$J$1147,6,FALSE)</f>
        <v>None_16h</v>
      </c>
      <c r="K1178">
        <v>5</v>
      </c>
      <c r="L1178">
        <v>0</v>
      </c>
      <c r="M1178">
        <v>0</v>
      </c>
      <c r="N1178">
        <v>2</v>
      </c>
      <c r="Q1178">
        <v>110</v>
      </c>
      <c r="W1178">
        <f>VLOOKUP(H1178&amp;"_"&amp;M1178+1,'Leaf lengths'!$J$6:$Q$104,VLOOKUP(F1178,'Leaf lengths'!$S$1:$T$6,2,FALSE),FALSE)</f>
        <v>143</v>
      </c>
      <c r="X1178">
        <f>IF(N1178="",0,Q1178/W1178)</f>
        <v>0.76923076923076927</v>
      </c>
      <c r="Y1178">
        <f t="shared" si="64"/>
        <v>0.76923076923076927</v>
      </c>
      <c r="Z1178" t="str">
        <f t="shared" si="62"/>
        <v/>
      </c>
      <c r="AD1178" t="str">
        <f t="shared" si="66"/>
        <v/>
      </c>
      <c r="AE1178">
        <v>0</v>
      </c>
    </row>
    <row r="1179" spans="1:31" ht="15" hidden="1" customHeight="1" x14ac:dyDescent="0.3">
      <c r="A1179" t="s">
        <v>416</v>
      </c>
      <c r="B1179">
        <f t="shared" si="63"/>
        <v>300243</v>
      </c>
      <c r="C1179">
        <v>243</v>
      </c>
      <c r="D1179">
        <f>VLOOKUP($B1179,TrialDesign!$E$2:$I$1147,5,FALSE)</f>
        <v>16</v>
      </c>
      <c r="E1179" t="str">
        <f>VLOOKUP($B1179,TrialDesign!$E$2:$I$1147,3,FALSE)</f>
        <v>Nil</v>
      </c>
      <c r="F1179" t="str">
        <f>VLOOKUP($B1179,TrialDesign!$E$2:$I$1147,4,FALSE)</f>
        <v>BattenSpring</v>
      </c>
      <c r="G1179" s="1">
        <v>41674</v>
      </c>
      <c r="H1179" s="1" t="str">
        <f>VLOOKUP(B1179,TrialDesign!$E$2:$J$1147,6,FALSE)</f>
        <v>None_16h</v>
      </c>
      <c r="J1179">
        <v>243</v>
      </c>
      <c r="K1179">
        <v>1</v>
      </c>
      <c r="L1179">
        <v>0</v>
      </c>
      <c r="M1179">
        <v>1</v>
      </c>
      <c r="N1179">
        <v>2</v>
      </c>
      <c r="R1179">
        <v>3</v>
      </c>
      <c r="S1179">
        <v>2</v>
      </c>
      <c r="U1179" t="s">
        <v>16</v>
      </c>
      <c r="W1179">
        <f>VLOOKUP(H1179&amp;"_"&amp;M1179+1,'Leaf lengths'!$J$6:$Q$104,VLOOKUP(F1179,'Leaf lengths'!$S$1:$T$6,2,FALSE),FALSE)</f>
        <v>204.625</v>
      </c>
      <c r="X1179">
        <f>AVERAGE(X1180:X1182)</f>
        <v>0.86209209239142037</v>
      </c>
      <c r="Y1179">
        <f t="shared" si="64"/>
        <v>1.8620920923914204</v>
      </c>
      <c r="Z1179">
        <f t="shared" si="62"/>
        <v>6</v>
      </c>
      <c r="AD1179" t="str">
        <f t="shared" si="66"/>
        <v/>
      </c>
      <c r="AE1179">
        <v>1</v>
      </c>
    </row>
    <row r="1180" spans="1:31" ht="15" hidden="1" customHeight="1" x14ac:dyDescent="0.3">
      <c r="A1180" t="s">
        <v>416</v>
      </c>
      <c r="B1180">
        <f t="shared" si="63"/>
        <v>300243</v>
      </c>
      <c r="C1180">
        <v>243</v>
      </c>
      <c r="D1180">
        <f>VLOOKUP($B1180,TrialDesign!$E$2:$I$1147,5,FALSE)</f>
        <v>16</v>
      </c>
      <c r="E1180" t="str">
        <f>VLOOKUP($B1180,TrialDesign!$E$2:$I$1147,3,FALSE)</f>
        <v>Nil</v>
      </c>
      <c r="F1180" t="str">
        <f>VLOOKUP($B1180,TrialDesign!$E$2:$I$1147,4,FALSE)</f>
        <v>BattenSpring</v>
      </c>
      <c r="G1180" s="1">
        <v>41674</v>
      </c>
      <c r="H1180" s="1" t="str">
        <f>VLOOKUP(B1180,TrialDesign!$E$2:$J$1147,6,FALSE)</f>
        <v>None_16h</v>
      </c>
      <c r="K1180">
        <v>2</v>
      </c>
      <c r="L1180">
        <v>0</v>
      </c>
      <c r="M1180">
        <v>1</v>
      </c>
      <c r="N1180">
        <v>2</v>
      </c>
      <c r="Q1180">
        <v>140</v>
      </c>
      <c r="W1180">
        <f>VLOOKUP(H1180&amp;"_"&amp;M1180+1,'Leaf lengths'!$J$6:$Q$104,VLOOKUP(F1180,'Leaf lengths'!$S$1:$T$6,2,FALSE),FALSE)</f>
        <v>204.625</v>
      </c>
      <c r="X1180">
        <f>IF(N1180="",0,Q1180/W1180)</f>
        <v>0.68417837507635915</v>
      </c>
      <c r="Y1180">
        <f t="shared" si="64"/>
        <v>1.684178375076359</v>
      </c>
      <c r="Z1180" t="str">
        <f t="shared" si="62"/>
        <v/>
      </c>
      <c r="AD1180" t="str">
        <f t="shared" si="66"/>
        <v/>
      </c>
      <c r="AE1180">
        <v>1</v>
      </c>
    </row>
    <row r="1181" spans="1:31" ht="15" hidden="1" customHeight="1" x14ac:dyDescent="0.3">
      <c r="A1181" t="s">
        <v>416</v>
      </c>
      <c r="B1181">
        <f t="shared" si="63"/>
        <v>300243</v>
      </c>
      <c r="C1181">
        <v>243</v>
      </c>
      <c r="D1181">
        <f>VLOOKUP($B1181,TrialDesign!$E$2:$I$1147,5,FALSE)</f>
        <v>16</v>
      </c>
      <c r="E1181" t="str">
        <f>VLOOKUP($B1181,TrialDesign!$E$2:$I$1147,3,FALSE)</f>
        <v>Nil</v>
      </c>
      <c r="F1181" t="str">
        <f>VLOOKUP($B1181,TrialDesign!$E$2:$I$1147,4,FALSE)</f>
        <v>BattenSpring</v>
      </c>
      <c r="G1181" s="1">
        <v>41674</v>
      </c>
      <c r="H1181" s="1" t="str">
        <f>VLOOKUP(B1181,TrialDesign!$E$2:$J$1147,6,FALSE)</f>
        <v>None_16h</v>
      </c>
      <c r="K1181">
        <v>3</v>
      </c>
      <c r="L1181">
        <v>0</v>
      </c>
      <c r="M1181">
        <v>0</v>
      </c>
      <c r="N1181">
        <v>2</v>
      </c>
      <c r="Q1181">
        <v>136</v>
      </c>
      <c r="W1181">
        <f>VLOOKUP(H1181&amp;"_"&amp;M1181+1,'Leaf lengths'!$J$6:$Q$104,VLOOKUP(F1181,'Leaf lengths'!$S$1:$T$6,2,FALSE),FALSE)</f>
        <v>143</v>
      </c>
      <c r="X1181">
        <f>IF(N1181="",0,Q1181/W1181)</f>
        <v>0.95104895104895104</v>
      </c>
      <c r="Y1181">
        <f t="shared" si="64"/>
        <v>0.95104895104895104</v>
      </c>
      <c r="Z1181" t="str">
        <f t="shared" si="62"/>
        <v/>
      </c>
      <c r="AD1181" t="str">
        <f t="shared" si="66"/>
        <v/>
      </c>
      <c r="AE1181">
        <v>0</v>
      </c>
    </row>
    <row r="1182" spans="1:31" ht="15" hidden="1" customHeight="1" x14ac:dyDescent="0.3">
      <c r="A1182" t="s">
        <v>416</v>
      </c>
      <c r="B1182">
        <f t="shared" si="63"/>
        <v>300243</v>
      </c>
      <c r="C1182">
        <v>243</v>
      </c>
      <c r="D1182">
        <f>VLOOKUP($B1182,TrialDesign!$E$2:$I$1147,5,FALSE)</f>
        <v>16</v>
      </c>
      <c r="E1182" t="str">
        <f>VLOOKUP($B1182,TrialDesign!$E$2:$I$1147,3,FALSE)</f>
        <v>Nil</v>
      </c>
      <c r="F1182" t="str">
        <f>VLOOKUP($B1182,TrialDesign!$E$2:$I$1147,4,FALSE)</f>
        <v>BattenSpring</v>
      </c>
      <c r="G1182" s="1">
        <v>41674</v>
      </c>
      <c r="H1182" s="1" t="str">
        <f>VLOOKUP(B1182,TrialDesign!$E$2:$J$1147,6,FALSE)</f>
        <v>None_16h</v>
      </c>
      <c r="K1182">
        <v>4</v>
      </c>
      <c r="L1182">
        <v>0</v>
      </c>
      <c r="M1182">
        <v>0</v>
      </c>
      <c r="N1182">
        <v>2</v>
      </c>
      <c r="Q1182">
        <v>136</v>
      </c>
      <c r="W1182">
        <f>VLOOKUP(H1182&amp;"_"&amp;M1182+1,'Leaf lengths'!$J$6:$Q$104,VLOOKUP(F1182,'Leaf lengths'!$S$1:$T$6,2,FALSE),FALSE)</f>
        <v>143</v>
      </c>
      <c r="X1182">
        <f>IF(N1182="",0,Q1182/W1182)</f>
        <v>0.95104895104895104</v>
      </c>
      <c r="Y1182">
        <f t="shared" si="64"/>
        <v>0.95104895104895104</v>
      </c>
      <c r="Z1182" t="str">
        <f t="shared" si="62"/>
        <v/>
      </c>
      <c r="AD1182" t="str">
        <f t="shared" si="66"/>
        <v/>
      </c>
      <c r="AE1182">
        <v>0</v>
      </c>
    </row>
    <row r="1183" spans="1:31" ht="15" hidden="1" customHeight="1" x14ac:dyDescent="0.3">
      <c r="A1183" t="s">
        <v>416</v>
      </c>
      <c r="B1183">
        <f t="shared" si="63"/>
        <v>300080</v>
      </c>
      <c r="C1183">
        <v>80</v>
      </c>
      <c r="D1183">
        <f>VLOOKUP($B1183,TrialDesign!$E$2:$I$1147,5,FALSE)</f>
        <v>16</v>
      </c>
      <c r="E1183" t="str">
        <f>VLOOKUP($B1183,TrialDesign!$E$2:$I$1147,3,FALSE)</f>
        <v>Nil</v>
      </c>
      <c r="F1183" t="str">
        <f>VLOOKUP($B1183,TrialDesign!$E$2:$I$1147,4,FALSE)</f>
        <v>BattenSpring</v>
      </c>
      <c r="G1183" s="1">
        <v>41681</v>
      </c>
      <c r="H1183" s="1" t="str">
        <f>VLOOKUP(B1183,TrialDesign!$E$2:$J$1147,6,FALSE)</f>
        <v>None_16h</v>
      </c>
      <c r="J1183">
        <v>80</v>
      </c>
      <c r="K1183">
        <v>1</v>
      </c>
      <c r="L1183">
        <v>1</v>
      </c>
      <c r="M1183">
        <v>2</v>
      </c>
      <c r="N1183">
        <v>3</v>
      </c>
      <c r="O1183">
        <v>78</v>
      </c>
      <c r="Q1183">
        <v>189</v>
      </c>
      <c r="R1183">
        <v>4</v>
      </c>
      <c r="S1183">
        <v>4</v>
      </c>
      <c r="U1183" t="s">
        <v>16</v>
      </c>
      <c r="W1183">
        <f>VLOOKUP(H1183&amp;"_"&amp;M1183+1,'Leaf lengths'!$J$6:$Q$104,VLOOKUP(F1183,'Leaf lengths'!$S$1:$T$6,2,FALSE),FALSE)</f>
        <v>284</v>
      </c>
      <c r="X1183">
        <f>IF(OR(N1183="",M1183=N1183),0,Q1183/W1183)</f>
        <v>0.66549295774647887</v>
      </c>
      <c r="Y1183">
        <f t="shared" si="64"/>
        <v>2.665492957746479</v>
      </c>
      <c r="Z1183">
        <f t="shared" si="62"/>
        <v>10</v>
      </c>
      <c r="AD1183" t="str">
        <f t="shared" si="66"/>
        <v/>
      </c>
      <c r="AE1183">
        <v>2</v>
      </c>
    </row>
    <row r="1184" spans="1:31" ht="15" hidden="1" customHeight="1" x14ac:dyDescent="0.3">
      <c r="A1184" t="s">
        <v>416</v>
      </c>
      <c r="B1184">
        <f t="shared" si="63"/>
        <v>300080</v>
      </c>
      <c r="C1184">
        <v>80</v>
      </c>
      <c r="D1184">
        <f>VLOOKUP($B1184,TrialDesign!$E$2:$I$1147,5,FALSE)</f>
        <v>16</v>
      </c>
      <c r="E1184" t="str">
        <f>VLOOKUP($B1184,TrialDesign!$E$2:$I$1147,3,FALSE)</f>
        <v>Nil</v>
      </c>
      <c r="F1184" t="str">
        <f>VLOOKUP($B1184,TrialDesign!$E$2:$I$1147,4,FALSE)</f>
        <v>BattenSpring</v>
      </c>
      <c r="G1184" s="1">
        <v>41681</v>
      </c>
      <c r="H1184" s="1" t="str">
        <f>VLOOKUP(B1184,TrialDesign!$E$2:$J$1147,6,FALSE)</f>
        <v>None_16h</v>
      </c>
      <c r="K1184">
        <v>2</v>
      </c>
      <c r="L1184">
        <v>1</v>
      </c>
      <c r="M1184">
        <v>2</v>
      </c>
      <c r="N1184">
        <v>3</v>
      </c>
      <c r="O1184">
        <v>80</v>
      </c>
      <c r="P1184">
        <v>217</v>
      </c>
      <c r="Q1184">
        <v>231</v>
      </c>
      <c r="R1184">
        <v>4</v>
      </c>
      <c r="S1184">
        <v>4</v>
      </c>
      <c r="U1184" t="s">
        <v>16</v>
      </c>
      <c r="W1184">
        <f>VLOOKUP(H1184&amp;"_"&amp;M1184+1,'Leaf lengths'!$J$6:$Q$104,VLOOKUP(F1184,'Leaf lengths'!$S$1:$T$6,2,FALSE),FALSE)</f>
        <v>284</v>
      </c>
      <c r="X1184">
        <f>IF(OR(N1184="",M1184=N1184),0,Q1184/W1184)</f>
        <v>0.81338028169014087</v>
      </c>
      <c r="Y1184">
        <f t="shared" si="64"/>
        <v>2.813380281690141</v>
      </c>
      <c r="Z1184">
        <f t="shared" si="62"/>
        <v>10</v>
      </c>
      <c r="AD1184" t="str">
        <f t="shared" si="66"/>
        <v/>
      </c>
      <c r="AE1184">
        <v>2</v>
      </c>
    </row>
    <row r="1185" spans="1:31" ht="15" hidden="1" customHeight="1" x14ac:dyDescent="0.3">
      <c r="A1185" t="s">
        <v>416</v>
      </c>
      <c r="B1185">
        <f t="shared" si="63"/>
        <v>300080</v>
      </c>
      <c r="C1185">
        <v>80</v>
      </c>
      <c r="D1185">
        <f>VLOOKUP($B1185,TrialDesign!$E$2:$I$1147,5,FALSE)</f>
        <v>16</v>
      </c>
      <c r="E1185" t="str">
        <f>VLOOKUP($B1185,TrialDesign!$E$2:$I$1147,3,FALSE)</f>
        <v>Nil</v>
      </c>
      <c r="F1185" t="str">
        <f>VLOOKUP($B1185,TrialDesign!$E$2:$I$1147,4,FALSE)</f>
        <v>BattenSpring</v>
      </c>
      <c r="G1185" s="1">
        <v>41681</v>
      </c>
      <c r="H1185" s="1" t="str">
        <f>VLOOKUP(B1185,TrialDesign!$E$2:$J$1147,6,FALSE)</f>
        <v>None_16h</v>
      </c>
      <c r="K1185">
        <v>3</v>
      </c>
      <c r="L1185">
        <v>0</v>
      </c>
      <c r="M1185">
        <v>2</v>
      </c>
      <c r="N1185">
        <v>3</v>
      </c>
      <c r="O1185">
        <v>73</v>
      </c>
      <c r="P1185">
        <v>232</v>
      </c>
      <c r="Q1185">
        <v>232</v>
      </c>
      <c r="R1185">
        <v>4</v>
      </c>
      <c r="S1185">
        <v>3</v>
      </c>
      <c r="U1185" t="s">
        <v>16</v>
      </c>
      <c r="W1185">
        <f>VLOOKUP(H1185&amp;"_"&amp;M1185+1,'Leaf lengths'!$J$6:$Q$104,VLOOKUP(F1185,'Leaf lengths'!$S$1:$T$6,2,FALSE),FALSE)</f>
        <v>284</v>
      </c>
      <c r="X1185">
        <f>IF(OR(N1185="",M1185=N1185),0,Q1185/W1185)</f>
        <v>0.81690140845070425</v>
      </c>
      <c r="Y1185">
        <f t="shared" si="64"/>
        <v>2.816901408450704</v>
      </c>
      <c r="Z1185">
        <f t="shared" si="62"/>
        <v>9</v>
      </c>
      <c r="AD1185" t="str">
        <f t="shared" si="66"/>
        <v/>
      </c>
      <c r="AE1185">
        <v>2</v>
      </c>
    </row>
    <row r="1186" spans="1:31" ht="15" hidden="1" customHeight="1" x14ac:dyDescent="0.3">
      <c r="A1186" t="s">
        <v>416</v>
      </c>
      <c r="B1186">
        <f t="shared" si="63"/>
        <v>300080</v>
      </c>
      <c r="C1186">
        <v>80</v>
      </c>
      <c r="D1186">
        <f>VLOOKUP($B1186,TrialDesign!$E$2:$I$1147,5,FALSE)</f>
        <v>16</v>
      </c>
      <c r="E1186" t="str">
        <f>VLOOKUP($B1186,TrialDesign!$E$2:$I$1147,3,FALSE)</f>
        <v>Nil</v>
      </c>
      <c r="F1186" t="str">
        <f>VLOOKUP($B1186,TrialDesign!$E$2:$I$1147,4,FALSE)</f>
        <v>BattenSpring</v>
      </c>
      <c r="G1186" s="1">
        <v>41681</v>
      </c>
      <c r="H1186" s="1" t="str">
        <f>VLOOKUP(B1186,TrialDesign!$E$2:$J$1147,6,FALSE)</f>
        <v>None_16h</v>
      </c>
      <c r="K1186">
        <v>4</v>
      </c>
      <c r="L1186">
        <v>0</v>
      </c>
      <c r="M1186">
        <v>2</v>
      </c>
      <c r="N1186">
        <v>3</v>
      </c>
      <c r="O1186">
        <v>75</v>
      </c>
      <c r="P1186">
        <v>195</v>
      </c>
      <c r="Q1186">
        <v>195</v>
      </c>
      <c r="W1186">
        <f>VLOOKUP(H1186&amp;"_"&amp;M1186+1,'Leaf lengths'!$J$6:$Q$104,VLOOKUP(F1186,'Leaf lengths'!$S$1:$T$6,2,FALSE),FALSE)</f>
        <v>284</v>
      </c>
      <c r="X1186">
        <f>IF(OR(N1186="",M1186=N1186),0,Q1186/W1186)</f>
        <v>0.68661971830985913</v>
      </c>
      <c r="Y1186">
        <f t="shared" si="64"/>
        <v>2.686619718309859</v>
      </c>
      <c r="Z1186" t="str">
        <f t="shared" si="62"/>
        <v/>
      </c>
      <c r="AD1186" t="str">
        <f t="shared" si="66"/>
        <v/>
      </c>
      <c r="AE1186">
        <v>2</v>
      </c>
    </row>
    <row r="1187" spans="1:31" ht="15" hidden="1" customHeight="1" x14ac:dyDescent="0.3">
      <c r="A1187" t="s">
        <v>416</v>
      </c>
      <c r="B1187">
        <f t="shared" si="63"/>
        <v>300164</v>
      </c>
      <c r="C1187">
        <v>164</v>
      </c>
      <c r="D1187">
        <f>VLOOKUP($B1187,TrialDesign!$E$2:$I$1147,5,FALSE)</f>
        <v>16</v>
      </c>
      <c r="E1187" t="str">
        <f>VLOOKUP($B1187,TrialDesign!$E$2:$I$1147,3,FALSE)</f>
        <v>Nil</v>
      </c>
      <c r="F1187" t="str">
        <f>VLOOKUP($B1187,TrialDesign!$E$2:$I$1147,4,FALSE)</f>
        <v>BattenSpring</v>
      </c>
      <c r="G1187" s="1">
        <v>41681</v>
      </c>
      <c r="H1187" s="1" t="str">
        <f>VLOOKUP(B1187,TrialDesign!$E$2:$J$1147,6,FALSE)</f>
        <v>None_16h</v>
      </c>
      <c r="I1187" s="1">
        <v>41681</v>
      </c>
      <c r="J1187">
        <v>164</v>
      </c>
      <c r="K1187">
        <v>1</v>
      </c>
      <c r="L1187">
        <v>1</v>
      </c>
      <c r="M1187">
        <v>2</v>
      </c>
      <c r="N1187">
        <v>3</v>
      </c>
      <c r="O1187">
        <v>67</v>
      </c>
      <c r="R1187">
        <v>4</v>
      </c>
      <c r="S1187">
        <v>4</v>
      </c>
      <c r="U1187" t="s">
        <v>16</v>
      </c>
      <c r="W1187">
        <f>VLOOKUP(H1187&amp;"_"&amp;M1187+1,'Leaf lengths'!$J$6:$Q$104,VLOOKUP(F1187,'Leaf lengths'!$S$1:$T$6,2,FALSE),FALSE)</f>
        <v>284</v>
      </c>
      <c r="X1187">
        <f>AVERAGE(X1188:X1190)</f>
        <v>0.79997762998270616</v>
      </c>
      <c r="Y1187">
        <f t="shared" si="64"/>
        <v>2.7999776299827062</v>
      </c>
      <c r="Z1187">
        <f t="shared" si="62"/>
        <v>10</v>
      </c>
      <c r="AD1187" t="str">
        <f t="shared" si="66"/>
        <v/>
      </c>
      <c r="AE1187">
        <v>2</v>
      </c>
    </row>
    <row r="1188" spans="1:31" ht="15" hidden="1" customHeight="1" x14ac:dyDescent="0.3">
      <c r="A1188" t="s">
        <v>416</v>
      </c>
      <c r="B1188">
        <f t="shared" si="63"/>
        <v>300164</v>
      </c>
      <c r="C1188">
        <v>164</v>
      </c>
      <c r="D1188">
        <f>VLOOKUP($B1188,TrialDesign!$E$2:$I$1147,5,FALSE)</f>
        <v>16</v>
      </c>
      <c r="E1188" t="str">
        <f>VLOOKUP($B1188,TrialDesign!$E$2:$I$1147,3,FALSE)</f>
        <v>Nil</v>
      </c>
      <c r="F1188" t="str">
        <f>VLOOKUP($B1188,TrialDesign!$E$2:$I$1147,4,FALSE)</f>
        <v>BattenSpring</v>
      </c>
      <c r="G1188" s="1">
        <v>41681</v>
      </c>
      <c r="H1188" s="1" t="str">
        <f>VLOOKUP(B1188,TrialDesign!$E$2:$J$1147,6,FALSE)</f>
        <v>None_16h</v>
      </c>
      <c r="K1188">
        <v>2</v>
      </c>
      <c r="L1188">
        <v>1</v>
      </c>
      <c r="M1188">
        <v>2</v>
      </c>
      <c r="N1188">
        <v>3</v>
      </c>
      <c r="O1188">
        <v>72</v>
      </c>
      <c r="P1188">
        <v>202</v>
      </c>
      <c r="Q1188">
        <v>203</v>
      </c>
      <c r="R1188">
        <v>4</v>
      </c>
      <c r="S1188">
        <v>4</v>
      </c>
      <c r="U1188" t="s">
        <v>16</v>
      </c>
      <c r="W1188">
        <f>VLOOKUP(H1188&amp;"_"&amp;M1188+1,'Leaf lengths'!$J$6:$Q$104,VLOOKUP(F1188,'Leaf lengths'!$S$1:$T$6,2,FALSE),FALSE)</f>
        <v>284</v>
      </c>
      <c r="X1188">
        <f>IF(N1188="",0,Q1188/W1188)</f>
        <v>0.71478873239436624</v>
      </c>
      <c r="Y1188">
        <f t="shared" si="64"/>
        <v>2.714788732394366</v>
      </c>
      <c r="Z1188">
        <f t="shared" si="62"/>
        <v>10</v>
      </c>
      <c r="AD1188" t="str">
        <f t="shared" si="66"/>
        <v/>
      </c>
      <c r="AE1188">
        <v>2</v>
      </c>
    </row>
    <row r="1189" spans="1:31" ht="15" hidden="1" customHeight="1" x14ac:dyDescent="0.3">
      <c r="A1189" t="s">
        <v>416</v>
      </c>
      <c r="B1189">
        <f t="shared" si="63"/>
        <v>300164</v>
      </c>
      <c r="C1189">
        <v>164</v>
      </c>
      <c r="D1189">
        <f>VLOOKUP($B1189,TrialDesign!$E$2:$I$1147,5,FALSE)</f>
        <v>16</v>
      </c>
      <c r="E1189" t="str">
        <f>VLOOKUP($B1189,TrialDesign!$E$2:$I$1147,3,FALSE)</f>
        <v>Nil</v>
      </c>
      <c r="F1189" t="str">
        <f>VLOOKUP($B1189,TrialDesign!$E$2:$I$1147,4,FALSE)</f>
        <v>BattenSpring</v>
      </c>
      <c r="G1189" s="1">
        <v>41681</v>
      </c>
      <c r="H1189" s="1" t="str">
        <f>VLOOKUP(B1189,TrialDesign!$E$2:$J$1147,6,FALSE)</f>
        <v>None_16h</v>
      </c>
      <c r="K1189">
        <v>3</v>
      </c>
      <c r="L1189">
        <v>1</v>
      </c>
      <c r="M1189">
        <v>2</v>
      </c>
      <c r="N1189">
        <v>3</v>
      </c>
      <c r="O1189">
        <v>69</v>
      </c>
      <c r="P1189">
        <v>197</v>
      </c>
      <c r="Q1189">
        <v>201</v>
      </c>
      <c r="R1189">
        <v>4</v>
      </c>
      <c r="S1189">
        <v>3</v>
      </c>
      <c r="U1189" t="s">
        <v>16</v>
      </c>
      <c r="W1189">
        <f>VLOOKUP(H1189&amp;"_"&amp;M1189+1,'Leaf lengths'!$J$6:$Q$104,VLOOKUP(F1189,'Leaf lengths'!$S$1:$T$6,2,FALSE),FALSE)</f>
        <v>284</v>
      </c>
      <c r="X1189">
        <f>IF(N1189="",0,Q1189/W1189)</f>
        <v>0.70774647887323938</v>
      </c>
      <c r="Y1189">
        <f t="shared" si="64"/>
        <v>2.7077464788732395</v>
      </c>
      <c r="Z1189">
        <f t="shared" si="62"/>
        <v>9</v>
      </c>
      <c r="AD1189" t="str">
        <f t="shared" si="66"/>
        <v/>
      </c>
      <c r="AE1189">
        <v>2</v>
      </c>
    </row>
    <row r="1190" spans="1:31" ht="15" hidden="1" customHeight="1" x14ac:dyDescent="0.3">
      <c r="A1190" t="s">
        <v>416</v>
      </c>
      <c r="B1190">
        <f t="shared" si="63"/>
        <v>300164</v>
      </c>
      <c r="C1190">
        <v>164</v>
      </c>
      <c r="D1190">
        <f>VLOOKUP($B1190,TrialDesign!$E$2:$I$1147,5,FALSE)</f>
        <v>16</v>
      </c>
      <c r="E1190" t="str">
        <f>VLOOKUP($B1190,TrialDesign!$E$2:$I$1147,3,FALSE)</f>
        <v>Nil</v>
      </c>
      <c r="F1190" t="str">
        <f>VLOOKUP($B1190,TrialDesign!$E$2:$I$1147,4,FALSE)</f>
        <v>BattenSpring</v>
      </c>
      <c r="G1190" s="1">
        <v>41681</v>
      </c>
      <c r="H1190" s="1" t="str">
        <f>VLOOKUP(B1190,TrialDesign!$E$2:$J$1147,6,FALSE)</f>
        <v>None_16h</v>
      </c>
      <c r="K1190">
        <v>4</v>
      </c>
      <c r="L1190">
        <v>0</v>
      </c>
      <c r="M1190">
        <v>1</v>
      </c>
      <c r="N1190">
        <v>3</v>
      </c>
      <c r="O1190">
        <v>44</v>
      </c>
      <c r="P1190">
        <v>143</v>
      </c>
      <c r="Q1190">
        <v>200</v>
      </c>
      <c r="W1190">
        <f>VLOOKUP(H1190&amp;"_"&amp;M1190+1,'Leaf lengths'!$J$6:$Q$104,VLOOKUP(F1190,'Leaf lengths'!$S$1:$T$6,2,FALSE),FALSE)</f>
        <v>204.625</v>
      </c>
      <c r="X1190">
        <f>IF(N1190="",0,Q1190/W1190)</f>
        <v>0.97739767868051308</v>
      </c>
      <c r="Y1190">
        <f t="shared" si="64"/>
        <v>1.977397678680513</v>
      </c>
      <c r="Z1190" t="str">
        <f t="shared" si="62"/>
        <v/>
      </c>
      <c r="AD1190" t="str">
        <f t="shared" si="66"/>
        <v/>
      </c>
      <c r="AE1190">
        <v>1</v>
      </c>
    </row>
    <row r="1191" spans="1:31" ht="15" hidden="1" customHeight="1" x14ac:dyDescent="0.3">
      <c r="A1191" t="s">
        <v>416</v>
      </c>
      <c r="B1191">
        <f t="shared" si="63"/>
        <v>300297</v>
      </c>
      <c r="C1191">
        <v>297</v>
      </c>
      <c r="D1191">
        <f>VLOOKUP($B1191,TrialDesign!$E$2:$I$1147,5,FALSE)</f>
        <v>16</v>
      </c>
      <c r="E1191" t="str">
        <f>VLOOKUP($B1191,TrialDesign!$E$2:$I$1147,3,FALSE)</f>
        <v>Nil</v>
      </c>
      <c r="F1191" t="str">
        <f>VLOOKUP($B1191,TrialDesign!$E$2:$I$1147,4,FALSE)</f>
        <v>BattenSpring</v>
      </c>
      <c r="G1191" s="1">
        <v>41681</v>
      </c>
      <c r="H1191" s="1" t="str">
        <f>VLOOKUP(B1191,TrialDesign!$E$2:$J$1147,6,FALSE)</f>
        <v>None_16h</v>
      </c>
      <c r="J1191">
        <v>297</v>
      </c>
      <c r="K1191">
        <v>1</v>
      </c>
      <c r="L1191">
        <v>1</v>
      </c>
      <c r="M1191">
        <v>2</v>
      </c>
      <c r="N1191">
        <v>3</v>
      </c>
      <c r="O1191">
        <v>73</v>
      </c>
      <c r="Q1191">
        <v>232</v>
      </c>
      <c r="U1191" t="s">
        <v>16</v>
      </c>
      <c r="W1191">
        <f>VLOOKUP(H1191&amp;"_"&amp;M1191+1,'Leaf lengths'!$J$6:$Q$104,VLOOKUP(F1191,'Leaf lengths'!$S$1:$T$6,2,FALSE),FALSE)</f>
        <v>284</v>
      </c>
      <c r="X1191">
        <f t="shared" ref="X1191:X1222" si="67">IF(OR(N1191="",M1191=N1191),0,Q1191/W1191)</f>
        <v>0.81690140845070425</v>
      </c>
      <c r="Y1191">
        <f t="shared" si="64"/>
        <v>2.816901408450704</v>
      </c>
      <c r="Z1191" t="str">
        <f t="shared" si="62"/>
        <v/>
      </c>
      <c r="AD1191" t="str">
        <f t="shared" si="66"/>
        <v/>
      </c>
      <c r="AE1191">
        <v>2</v>
      </c>
    </row>
    <row r="1192" spans="1:31" ht="15" hidden="1" customHeight="1" x14ac:dyDescent="0.3">
      <c r="A1192" t="s">
        <v>416</v>
      </c>
      <c r="B1192">
        <f t="shared" si="63"/>
        <v>300297</v>
      </c>
      <c r="C1192">
        <v>297</v>
      </c>
      <c r="D1192">
        <f>VLOOKUP($B1192,TrialDesign!$E$2:$I$1147,5,FALSE)</f>
        <v>16</v>
      </c>
      <c r="E1192" t="str">
        <f>VLOOKUP($B1192,TrialDesign!$E$2:$I$1147,3,FALSE)</f>
        <v>Nil</v>
      </c>
      <c r="F1192" t="str">
        <f>VLOOKUP($B1192,TrialDesign!$E$2:$I$1147,4,FALSE)</f>
        <v>BattenSpring</v>
      </c>
      <c r="G1192" s="1">
        <v>41681</v>
      </c>
      <c r="H1192" s="1" t="str">
        <f>VLOOKUP(B1192,TrialDesign!$E$2:$J$1147,6,FALSE)</f>
        <v>None_16h</v>
      </c>
      <c r="K1192">
        <v>2</v>
      </c>
      <c r="L1192">
        <v>1</v>
      </c>
      <c r="M1192">
        <v>2</v>
      </c>
      <c r="N1192">
        <v>3</v>
      </c>
      <c r="O1192">
        <v>71</v>
      </c>
      <c r="P1192">
        <v>223</v>
      </c>
      <c r="Q1192">
        <v>259</v>
      </c>
      <c r="R1192">
        <v>4</v>
      </c>
      <c r="S1192">
        <v>5</v>
      </c>
      <c r="U1192" t="s">
        <v>16</v>
      </c>
      <c r="W1192">
        <f>VLOOKUP(H1192&amp;"_"&amp;M1192+1,'Leaf lengths'!$J$6:$Q$104,VLOOKUP(F1192,'Leaf lengths'!$S$1:$T$6,2,FALSE),FALSE)</f>
        <v>284</v>
      </c>
      <c r="X1192">
        <f t="shared" si="67"/>
        <v>0.9119718309859155</v>
      </c>
      <c r="Y1192">
        <f t="shared" si="64"/>
        <v>2.9119718309859155</v>
      </c>
      <c r="Z1192">
        <f t="shared" si="62"/>
        <v>11</v>
      </c>
      <c r="AD1192" t="str">
        <f t="shared" si="66"/>
        <v/>
      </c>
      <c r="AE1192">
        <v>2</v>
      </c>
    </row>
    <row r="1193" spans="1:31" ht="15" hidden="1" customHeight="1" x14ac:dyDescent="0.3">
      <c r="A1193" t="s">
        <v>416</v>
      </c>
      <c r="B1193">
        <f t="shared" si="63"/>
        <v>300297</v>
      </c>
      <c r="C1193">
        <v>297</v>
      </c>
      <c r="D1193">
        <f>VLOOKUP($B1193,TrialDesign!$E$2:$I$1147,5,FALSE)</f>
        <v>16</v>
      </c>
      <c r="E1193" t="str">
        <f>VLOOKUP($B1193,TrialDesign!$E$2:$I$1147,3,FALSE)</f>
        <v>Nil</v>
      </c>
      <c r="F1193" t="str">
        <f>VLOOKUP($B1193,TrialDesign!$E$2:$I$1147,4,FALSE)</f>
        <v>BattenSpring</v>
      </c>
      <c r="G1193" s="1">
        <v>41681</v>
      </c>
      <c r="H1193" s="1" t="str">
        <f>VLOOKUP(B1193,TrialDesign!$E$2:$J$1147,6,FALSE)</f>
        <v>None_16h</v>
      </c>
      <c r="K1193">
        <v>3</v>
      </c>
      <c r="L1193">
        <v>1</v>
      </c>
      <c r="M1193">
        <v>2</v>
      </c>
      <c r="N1193">
        <v>3</v>
      </c>
      <c r="O1193">
        <v>61</v>
      </c>
      <c r="P1193">
        <v>185</v>
      </c>
      <c r="Q1193">
        <v>256</v>
      </c>
      <c r="R1193">
        <v>4</v>
      </c>
      <c r="S1193">
        <v>4</v>
      </c>
      <c r="U1193" t="s">
        <v>16</v>
      </c>
      <c r="W1193">
        <f>VLOOKUP(H1193&amp;"_"&amp;M1193+1,'Leaf lengths'!$J$6:$Q$104,VLOOKUP(F1193,'Leaf lengths'!$S$1:$T$6,2,FALSE),FALSE)</f>
        <v>284</v>
      </c>
      <c r="X1193">
        <f t="shared" si="67"/>
        <v>0.90140845070422537</v>
      </c>
      <c r="Y1193">
        <f t="shared" si="64"/>
        <v>2.9014084507042255</v>
      </c>
      <c r="Z1193">
        <f t="shared" si="62"/>
        <v>10</v>
      </c>
      <c r="AD1193" t="str">
        <f t="shared" si="66"/>
        <v/>
      </c>
      <c r="AE1193">
        <v>2</v>
      </c>
    </row>
    <row r="1194" spans="1:31" ht="15" hidden="1" customHeight="1" x14ac:dyDescent="0.3">
      <c r="A1194" t="s">
        <v>416</v>
      </c>
      <c r="B1194">
        <f t="shared" si="63"/>
        <v>300297</v>
      </c>
      <c r="C1194">
        <v>297</v>
      </c>
      <c r="D1194">
        <f>VLOOKUP($B1194,TrialDesign!$E$2:$I$1147,5,FALSE)</f>
        <v>16</v>
      </c>
      <c r="E1194" t="str">
        <f>VLOOKUP($B1194,TrialDesign!$E$2:$I$1147,3,FALSE)</f>
        <v>Nil</v>
      </c>
      <c r="F1194" t="str">
        <f>VLOOKUP($B1194,TrialDesign!$E$2:$I$1147,4,FALSE)</f>
        <v>BattenSpring</v>
      </c>
      <c r="G1194" s="1">
        <v>41681</v>
      </c>
      <c r="H1194" s="1" t="str">
        <f>VLOOKUP(B1194,TrialDesign!$E$2:$J$1147,6,FALSE)</f>
        <v>None_16h</v>
      </c>
      <c r="K1194">
        <v>4</v>
      </c>
      <c r="L1194">
        <v>1</v>
      </c>
      <c r="M1194">
        <v>2</v>
      </c>
      <c r="N1194">
        <v>3</v>
      </c>
      <c r="O1194">
        <v>61</v>
      </c>
      <c r="P1194">
        <v>186</v>
      </c>
      <c r="Q1194">
        <v>193</v>
      </c>
      <c r="W1194">
        <f>VLOOKUP(H1194&amp;"_"&amp;M1194+1,'Leaf lengths'!$J$6:$Q$104,VLOOKUP(F1194,'Leaf lengths'!$S$1:$T$6,2,FALSE),FALSE)</f>
        <v>284</v>
      </c>
      <c r="X1194">
        <f t="shared" si="67"/>
        <v>0.67957746478873238</v>
      </c>
      <c r="Y1194">
        <f t="shared" si="64"/>
        <v>2.6795774647887325</v>
      </c>
      <c r="Z1194" t="str">
        <f t="shared" si="62"/>
        <v/>
      </c>
      <c r="AD1194" t="str">
        <f t="shared" si="66"/>
        <v/>
      </c>
      <c r="AE1194">
        <v>2</v>
      </c>
    </row>
    <row r="1195" spans="1:31" ht="15" hidden="1" customHeight="1" x14ac:dyDescent="0.3">
      <c r="A1195" t="s">
        <v>416</v>
      </c>
      <c r="B1195">
        <f t="shared" si="63"/>
        <v>300108</v>
      </c>
      <c r="C1195">
        <v>108</v>
      </c>
      <c r="D1195">
        <f>VLOOKUP($B1195,TrialDesign!$E$2:$I$1147,5,FALSE)</f>
        <v>16</v>
      </c>
      <c r="E1195" t="str">
        <f>VLOOKUP($B1195,TrialDesign!$E$2:$I$1147,3,FALSE)</f>
        <v>Nil</v>
      </c>
      <c r="F1195" t="str">
        <f>VLOOKUP($B1195,TrialDesign!$E$2:$I$1147,4,FALSE)</f>
        <v>BattenSpring</v>
      </c>
      <c r="G1195" s="1">
        <v>41688</v>
      </c>
      <c r="H1195" s="1" t="str">
        <f>VLOOKUP(B1195,TrialDesign!$E$2:$J$1147,6,FALSE)</f>
        <v>None_16h</v>
      </c>
      <c r="J1195">
        <v>108</v>
      </c>
      <c r="K1195">
        <v>1</v>
      </c>
      <c r="L1195">
        <v>2</v>
      </c>
      <c r="M1195">
        <v>3</v>
      </c>
      <c r="N1195">
        <v>4</v>
      </c>
      <c r="O1195">
        <v>86</v>
      </c>
      <c r="P1195">
        <v>286</v>
      </c>
      <c r="Q1195">
        <v>290</v>
      </c>
      <c r="R1195">
        <v>4</v>
      </c>
      <c r="S1195">
        <v>8</v>
      </c>
      <c r="U1195" t="s">
        <v>18</v>
      </c>
      <c r="W1195">
        <f>VLOOKUP(H1195&amp;"_"&amp;M1195+1,'Leaf lengths'!$J$6:$Q$104,VLOOKUP(F1195,'Leaf lengths'!$S$1:$T$6,2,FALSE),FALSE)</f>
        <v>310</v>
      </c>
      <c r="X1195">
        <f t="shared" si="67"/>
        <v>0.93548387096774188</v>
      </c>
      <c r="Y1195">
        <f t="shared" si="64"/>
        <v>3.935483870967742</v>
      </c>
      <c r="Z1195">
        <f t="shared" si="62"/>
        <v>15</v>
      </c>
      <c r="AD1195" t="str">
        <f t="shared" si="66"/>
        <v/>
      </c>
      <c r="AE1195">
        <v>3</v>
      </c>
    </row>
    <row r="1196" spans="1:31" ht="15" hidden="1" customHeight="1" x14ac:dyDescent="0.3">
      <c r="A1196" t="s">
        <v>416</v>
      </c>
      <c r="B1196">
        <f t="shared" si="63"/>
        <v>300108</v>
      </c>
      <c r="C1196">
        <v>108</v>
      </c>
      <c r="D1196">
        <f>VLOOKUP($B1196,TrialDesign!$E$2:$I$1147,5,FALSE)</f>
        <v>16</v>
      </c>
      <c r="E1196" t="str">
        <f>VLOOKUP($B1196,TrialDesign!$E$2:$I$1147,3,FALSE)</f>
        <v>Nil</v>
      </c>
      <c r="F1196" t="str">
        <f>VLOOKUP($B1196,TrialDesign!$E$2:$I$1147,4,FALSE)</f>
        <v>BattenSpring</v>
      </c>
      <c r="G1196" s="1">
        <v>41688</v>
      </c>
      <c r="H1196" s="1" t="str">
        <f>VLOOKUP(B1196,TrialDesign!$E$2:$J$1147,6,FALSE)</f>
        <v>None_16h</v>
      </c>
      <c r="K1196">
        <v>2</v>
      </c>
      <c r="L1196">
        <v>2</v>
      </c>
      <c r="M1196">
        <v>3</v>
      </c>
      <c r="N1196">
        <v>4</v>
      </c>
      <c r="O1196">
        <v>87</v>
      </c>
      <c r="P1196">
        <v>276</v>
      </c>
      <c r="Q1196">
        <v>308</v>
      </c>
      <c r="R1196">
        <v>4</v>
      </c>
      <c r="S1196">
        <v>9</v>
      </c>
      <c r="U1196" t="s">
        <v>16</v>
      </c>
      <c r="W1196">
        <f>VLOOKUP(H1196&amp;"_"&amp;M1196+1,'Leaf lengths'!$J$6:$Q$104,VLOOKUP(F1196,'Leaf lengths'!$S$1:$T$6,2,FALSE),FALSE)</f>
        <v>310</v>
      </c>
      <c r="X1196">
        <f t="shared" si="67"/>
        <v>0.99354838709677418</v>
      </c>
      <c r="Y1196">
        <f t="shared" si="64"/>
        <v>3.9935483870967743</v>
      </c>
      <c r="Z1196">
        <f t="shared" si="62"/>
        <v>16</v>
      </c>
      <c r="AD1196" t="str">
        <f t="shared" si="66"/>
        <v/>
      </c>
      <c r="AE1196">
        <v>3</v>
      </c>
    </row>
    <row r="1197" spans="1:31" ht="15" hidden="1" customHeight="1" x14ac:dyDescent="0.3">
      <c r="A1197" t="s">
        <v>416</v>
      </c>
      <c r="B1197">
        <f t="shared" si="63"/>
        <v>300108</v>
      </c>
      <c r="C1197">
        <v>108</v>
      </c>
      <c r="D1197">
        <f>VLOOKUP($B1197,TrialDesign!$E$2:$I$1147,5,FALSE)</f>
        <v>16</v>
      </c>
      <c r="E1197" t="str">
        <f>VLOOKUP($B1197,TrialDesign!$E$2:$I$1147,3,FALSE)</f>
        <v>Nil</v>
      </c>
      <c r="F1197" t="str">
        <f>VLOOKUP($B1197,TrialDesign!$E$2:$I$1147,4,FALSE)</f>
        <v>BattenSpring</v>
      </c>
      <c r="G1197" s="1">
        <v>41688</v>
      </c>
      <c r="H1197" s="1" t="str">
        <f>VLOOKUP(B1197,TrialDesign!$E$2:$J$1147,6,FALSE)</f>
        <v>None_16h</v>
      </c>
      <c r="K1197">
        <v>3</v>
      </c>
      <c r="L1197">
        <v>2</v>
      </c>
      <c r="M1197">
        <v>3</v>
      </c>
      <c r="N1197">
        <v>4</v>
      </c>
      <c r="O1197">
        <v>88</v>
      </c>
      <c r="Q1197">
        <v>312</v>
      </c>
      <c r="R1197">
        <v>4</v>
      </c>
      <c r="S1197">
        <v>8</v>
      </c>
      <c r="U1197" t="s">
        <v>16</v>
      </c>
      <c r="W1197">
        <f>VLOOKUP(H1197&amp;"_"&amp;M1197+1,'Leaf lengths'!$J$6:$Q$104,VLOOKUP(F1197,'Leaf lengths'!$S$1:$T$6,2,FALSE),FALSE)</f>
        <v>310</v>
      </c>
      <c r="X1197">
        <f t="shared" si="67"/>
        <v>1.0064516129032257</v>
      </c>
      <c r="Y1197">
        <f t="shared" si="64"/>
        <v>4.0064516129032253</v>
      </c>
      <c r="Z1197">
        <f t="shared" si="62"/>
        <v>15</v>
      </c>
      <c r="AD1197" t="str">
        <f t="shared" si="66"/>
        <v/>
      </c>
      <c r="AE1197">
        <v>3</v>
      </c>
    </row>
    <row r="1198" spans="1:31" ht="15" hidden="1" customHeight="1" x14ac:dyDescent="0.3">
      <c r="A1198" t="s">
        <v>416</v>
      </c>
      <c r="B1198">
        <f t="shared" si="63"/>
        <v>300139</v>
      </c>
      <c r="C1198">
        <v>139</v>
      </c>
      <c r="D1198">
        <f>VLOOKUP($B1198,TrialDesign!$E$2:$I$1147,5,FALSE)</f>
        <v>16</v>
      </c>
      <c r="E1198" t="str">
        <f>VLOOKUP($B1198,TrialDesign!$E$2:$I$1147,3,FALSE)</f>
        <v>Nil</v>
      </c>
      <c r="F1198" t="str">
        <f>VLOOKUP($B1198,TrialDesign!$E$2:$I$1147,4,FALSE)</f>
        <v>BattenSpring</v>
      </c>
      <c r="G1198" s="1">
        <v>41688</v>
      </c>
      <c r="H1198" s="1" t="str">
        <f>VLOOKUP(B1198,TrialDesign!$E$2:$J$1147,6,FALSE)</f>
        <v>None_16h</v>
      </c>
      <c r="I1198" s="2">
        <v>41688</v>
      </c>
      <c r="J1198">
        <v>139</v>
      </c>
      <c r="K1198">
        <v>1</v>
      </c>
      <c r="L1198">
        <v>2</v>
      </c>
      <c r="M1198">
        <v>3</v>
      </c>
      <c r="N1198">
        <v>4</v>
      </c>
      <c r="O1198">
        <v>79</v>
      </c>
      <c r="Q1198">
        <v>311</v>
      </c>
      <c r="R1198">
        <v>4</v>
      </c>
      <c r="S1198">
        <v>7</v>
      </c>
      <c r="U1198" t="s">
        <v>16</v>
      </c>
      <c r="W1198">
        <f>VLOOKUP(H1198&amp;"_"&amp;M1198+1,'Leaf lengths'!$J$6:$Q$104,VLOOKUP(F1198,'Leaf lengths'!$S$1:$T$6,2,FALSE),FALSE)</f>
        <v>310</v>
      </c>
      <c r="X1198">
        <f t="shared" si="67"/>
        <v>1.0032258064516129</v>
      </c>
      <c r="Y1198">
        <f t="shared" si="64"/>
        <v>4.0032258064516126</v>
      </c>
      <c r="Z1198">
        <f t="shared" si="62"/>
        <v>14</v>
      </c>
      <c r="AD1198" t="str">
        <f t="shared" si="66"/>
        <v/>
      </c>
      <c r="AE1198">
        <v>3</v>
      </c>
    </row>
    <row r="1199" spans="1:31" ht="15" hidden="1" customHeight="1" x14ac:dyDescent="0.3">
      <c r="A1199" t="s">
        <v>416</v>
      </c>
      <c r="B1199">
        <f t="shared" si="63"/>
        <v>300139</v>
      </c>
      <c r="C1199">
        <v>139</v>
      </c>
      <c r="D1199">
        <f>VLOOKUP($B1199,TrialDesign!$E$2:$I$1147,5,FALSE)</f>
        <v>16</v>
      </c>
      <c r="E1199" t="str">
        <f>VLOOKUP($B1199,TrialDesign!$E$2:$I$1147,3,FALSE)</f>
        <v>Nil</v>
      </c>
      <c r="F1199" t="str">
        <f>VLOOKUP($B1199,TrialDesign!$E$2:$I$1147,4,FALSE)</f>
        <v>BattenSpring</v>
      </c>
      <c r="G1199" s="1">
        <v>41688</v>
      </c>
      <c r="H1199" s="1" t="str">
        <f>VLOOKUP(B1199,TrialDesign!$E$2:$J$1147,6,FALSE)</f>
        <v>None_16h</v>
      </c>
      <c r="K1199">
        <v>2</v>
      </c>
      <c r="L1199">
        <v>2</v>
      </c>
      <c r="M1199">
        <v>3</v>
      </c>
      <c r="N1199">
        <v>4</v>
      </c>
      <c r="O1199">
        <v>88</v>
      </c>
      <c r="P1199">
        <v>261</v>
      </c>
      <c r="Q1199">
        <v>253</v>
      </c>
      <c r="R1199">
        <v>4</v>
      </c>
      <c r="S1199">
        <v>7</v>
      </c>
      <c r="U1199" t="s">
        <v>16</v>
      </c>
      <c r="W1199">
        <f>VLOOKUP(H1199&amp;"_"&amp;M1199+1,'Leaf lengths'!$J$6:$Q$104,VLOOKUP(F1199,'Leaf lengths'!$S$1:$T$6,2,FALSE),FALSE)</f>
        <v>310</v>
      </c>
      <c r="X1199">
        <f t="shared" si="67"/>
        <v>0.81612903225806455</v>
      </c>
      <c r="Y1199">
        <f t="shared" si="64"/>
        <v>3.8161290322580648</v>
      </c>
      <c r="Z1199">
        <f t="shared" si="62"/>
        <v>14</v>
      </c>
      <c r="AD1199" t="str">
        <f t="shared" si="66"/>
        <v/>
      </c>
      <c r="AE1199">
        <v>3</v>
      </c>
    </row>
    <row r="1200" spans="1:31" ht="15" hidden="1" customHeight="1" x14ac:dyDescent="0.3">
      <c r="A1200" t="s">
        <v>416</v>
      </c>
      <c r="B1200">
        <f t="shared" si="63"/>
        <v>300139</v>
      </c>
      <c r="C1200">
        <v>139</v>
      </c>
      <c r="D1200">
        <f>VLOOKUP($B1200,TrialDesign!$E$2:$I$1147,5,FALSE)</f>
        <v>16</v>
      </c>
      <c r="E1200" t="str">
        <f>VLOOKUP($B1200,TrialDesign!$E$2:$I$1147,3,FALSE)</f>
        <v>Nil</v>
      </c>
      <c r="F1200" t="str">
        <f>VLOOKUP($B1200,TrialDesign!$E$2:$I$1147,4,FALSE)</f>
        <v>BattenSpring</v>
      </c>
      <c r="G1200" s="1">
        <v>41688</v>
      </c>
      <c r="H1200" s="1" t="str">
        <f>VLOOKUP(B1200,TrialDesign!$E$2:$J$1147,6,FALSE)</f>
        <v>None_16h</v>
      </c>
      <c r="K1200">
        <v>3</v>
      </c>
      <c r="L1200">
        <v>2</v>
      </c>
      <c r="M1200">
        <v>3</v>
      </c>
      <c r="N1200">
        <v>4</v>
      </c>
      <c r="O1200">
        <v>93</v>
      </c>
      <c r="P1200">
        <v>308</v>
      </c>
      <c r="Q1200">
        <v>303</v>
      </c>
      <c r="R1200">
        <v>4</v>
      </c>
      <c r="S1200">
        <v>8</v>
      </c>
      <c r="U1200" t="s">
        <v>16</v>
      </c>
      <c r="W1200">
        <f>VLOOKUP(H1200&amp;"_"&amp;M1200+1,'Leaf lengths'!$J$6:$Q$104,VLOOKUP(F1200,'Leaf lengths'!$S$1:$T$6,2,FALSE),FALSE)</f>
        <v>310</v>
      </c>
      <c r="X1200">
        <f t="shared" si="67"/>
        <v>0.97741935483870968</v>
      </c>
      <c r="Y1200">
        <f t="shared" si="64"/>
        <v>3.9774193548387098</v>
      </c>
      <c r="Z1200">
        <f t="shared" si="62"/>
        <v>15</v>
      </c>
      <c r="AD1200" t="str">
        <f t="shared" si="66"/>
        <v/>
      </c>
      <c r="AE1200">
        <v>3</v>
      </c>
    </row>
    <row r="1201" spans="1:31" ht="15" hidden="1" customHeight="1" x14ac:dyDescent="0.3">
      <c r="A1201" t="s">
        <v>416</v>
      </c>
      <c r="B1201">
        <f t="shared" si="63"/>
        <v>300139</v>
      </c>
      <c r="C1201">
        <v>139</v>
      </c>
      <c r="D1201">
        <f>VLOOKUP($B1201,TrialDesign!$E$2:$I$1147,5,FALSE)</f>
        <v>16</v>
      </c>
      <c r="E1201" t="str">
        <f>VLOOKUP($B1201,TrialDesign!$E$2:$I$1147,3,FALSE)</f>
        <v>Nil</v>
      </c>
      <c r="F1201" t="str">
        <f>VLOOKUP($B1201,TrialDesign!$E$2:$I$1147,4,FALSE)</f>
        <v>BattenSpring</v>
      </c>
      <c r="G1201" s="1">
        <v>41688</v>
      </c>
      <c r="H1201" s="1" t="str">
        <f>VLOOKUP(B1201,TrialDesign!$E$2:$J$1147,6,FALSE)</f>
        <v>None_16h</v>
      </c>
      <c r="K1201">
        <v>4</v>
      </c>
      <c r="L1201">
        <v>0</v>
      </c>
      <c r="M1201">
        <v>3</v>
      </c>
      <c r="N1201">
        <v>4</v>
      </c>
      <c r="O1201">
        <v>84</v>
      </c>
      <c r="P1201">
        <v>276</v>
      </c>
      <c r="Q1201">
        <v>277</v>
      </c>
      <c r="R1201">
        <v>4</v>
      </c>
      <c r="S1201">
        <v>8</v>
      </c>
      <c r="U1201" t="s">
        <v>18</v>
      </c>
      <c r="W1201">
        <f>VLOOKUP(H1201&amp;"_"&amp;M1201+1,'Leaf lengths'!$J$6:$Q$104,VLOOKUP(F1201,'Leaf lengths'!$S$1:$T$6,2,FALSE),FALSE)</f>
        <v>310</v>
      </c>
      <c r="X1201">
        <f t="shared" si="67"/>
        <v>0.8935483870967742</v>
      </c>
      <c r="Y1201">
        <f t="shared" si="64"/>
        <v>3.8935483870967742</v>
      </c>
      <c r="Z1201">
        <f t="shared" si="62"/>
        <v>15</v>
      </c>
      <c r="AD1201" t="str">
        <f t="shared" si="66"/>
        <v/>
      </c>
      <c r="AE1201">
        <v>3</v>
      </c>
    </row>
    <row r="1202" spans="1:31" ht="15" hidden="1" customHeight="1" x14ac:dyDescent="0.3">
      <c r="A1202" t="s">
        <v>416</v>
      </c>
      <c r="B1202">
        <f t="shared" si="63"/>
        <v>300225</v>
      </c>
      <c r="C1202">
        <v>225</v>
      </c>
      <c r="D1202">
        <f>VLOOKUP($B1202,TrialDesign!$E$2:$I$1147,5,FALSE)</f>
        <v>16</v>
      </c>
      <c r="E1202" t="str">
        <f>VLOOKUP($B1202,TrialDesign!$E$2:$I$1147,3,FALSE)</f>
        <v>Nil</v>
      </c>
      <c r="F1202" t="str">
        <f>VLOOKUP($B1202,TrialDesign!$E$2:$I$1147,4,FALSE)</f>
        <v>BattenSpring</v>
      </c>
      <c r="G1202" s="1">
        <v>41688</v>
      </c>
      <c r="H1202" s="1" t="str">
        <f>VLOOKUP(B1202,TrialDesign!$E$2:$J$1147,6,FALSE)</f>
        <v>None_16h</v>
      </c>
      <c r="J1202">
        <v>225</v>
      </c>
      <c r="K1202">
        <v>1</v>
      </c>
      <c r="L1202">
        <v>0</v>
      </c>
      <c r="M1202">
        <v>3</v>
      </c>
      <c r="N1202">
        <v>4</v>
      </c>
      <c r="O1202">
        <v>94</v>
      </c>
      <c r="Q1202">
        <v>219</v>
      </c>
      <c r="R1202">
        <v>5</v>
      </c>
      <c r="S1202">
        <v>10</v>
      </c>
      <c r="U1202" t="s">
        <v>18</v>
      </c>
      <c r="W1202">
        <f>VLOOKUP(H1202&amp;"_"&amp;M1202+1,'Leaf lengths'!$J$6:$Q$104,VLOOKUP(F1202,'Leaf lengths'!$S$1:$T$6,2,FALSE),FALSE)</f>
        <v>310</v>
      </c>
      <c r="X1202">
        <f t="shared" si="67"/>
        <v>0.70645161290322578</v>
      </c>
      <c r="Y1202">
        <f t="shared" si="64"/>
        <v>3.7064516129032259</v>
      </c>
      <c r="Z1202">
        <f t="shared" ref="Z1202:Z1265" si="68">IF(S1202="","",SUM(M1202+R1202+S1202))</f>
        <v>18</v>
      </c>
      <c r="AD1202" t="str">
        <f t="shared" si="66"/>
        <v/>
      </c>
      <c r="AE1202">
        <v>3</v>
      </c>
    </row>
    <row r="1203" spans="1:31" ht="15" hidden="1" customHeight="1" x14ac:dyDescent="0.3">
      <c r="A1203" t="s">
        <v>416</v>
      </c>
      <c r="B1203">
        <f t="shared" si="63"/>
        <v>300225</v>
      </c>
      <c r="C1203">
        <v>225</v>
      </c>
      <c r="D1203">
        <f>VLOOKUP($B1203,TrialDesign!$E$2:$I$1147,5,FALSE)</f>
        <v>16</v>
      </c>
      <c r="E1203" t="str">
        <f>VLOOKUP($B1203,TrialDesign!$E$2:$I$1147,3,FALSE)</f>
        <v>Nil</v>
      </c>
      <c r="F1203" t="str">
        <f>VLOOKUP($B1203,TrialDesign!$E$2:$I$1147,4,FALSE)</f>
        <v>BattenSpring</v>
      </c>
      <c r="G1203" s="1">
        <v>41688</v>
      </c>
      <c r="H1203" s="1" t="str">
        <f>VLOOKUP(B1203,TrialDesign!$E$2:$J$1147,6,FALSE)</f>
        <v>None_16h</v>
      </c>
      <c r="K1203">
        <v>2</v>
      </c>
      <c r="L1203">
        <v>1</v>
      </c>
      <c r="M1203">
        <v>3</v>
      </c>
      <c r="N1203">
        <v>4</v>
      </c>
      <c r="O1203">
        <v>87</v>
      </c>
      <c r="P1203">
        <v>294</v>
      </c>
      <c r="Q1203">
        <v>293</v>
      </c>
      <c r="R1203">
        <v>4</v>
      </c>
      <c r="S1203">
        <v>10</v>
      </c>
      <c r="U1203" t="s">
        <v>18</v>
      </c>
      <c r="W1203">
        <f>VLOOKUP(H1203&amp;"_"&amp;M1203+1,'Leaf lengths'!$J$6:$Q$104,VLOOKUP(F1203,'Leaf lengths'!$S$1:$T$6,2,FALSE),FALSE)</f>
        <v>310</v>
      </c>
      <c r="X1203">
        <f t="shared" si="67"/>
        <v>0.94516129032258067</v>
      </c>
      <c r="Y1203">
        <f t="shared" si="64"/>
        <v>3.9451612903225808</v>
      </c>
      <c r="Z1203">
        <f t="shared" si="68"/>
        <v>17</v>
      </c>
      <c r="AD1203" t="str">
        <f t="shared" si="66"/>
        <v/>
      </c>
      <c r="AE1203">
        <v>3</v>
      </c>
    </row>
    <row r="1204" spans="1:31" ht="15" hidden="1" customHeight="1" x14ac:dyDescent="0.3">
      <c r="A1204" t="s">
        <v>416</v>
      </c>
      <c r="B1204">
        <f t="shared" si="63"/>
        <v>300225</v>
      </c>
      <c r="C1204">
        <v>225</v>
      </c>
      <c r="D1204">
        <f>VLOOKUP($B1204,TrialDesign!$E$2:$I$1147,5,FALSE)</f>
        <v>16</v>
      </c>
      <c r="E1204" t="str">
        <f>VLOOKUP($B1204,TrialDesign!$E$2:$I$1147,3,FALSE)</f>
        <v>Nil</v>
      </c>
      <c r="F1204" t="str">
        <f>VLOOKUP($B1204,TrialDesign!$E$2:$I$1147,4,FALSE)</f>
        <v>BattenSpring</v>
      </c>
      <c r="G1204" s="1">
        <v>41688</v>
      </c>
      <c r="H1204" s="1" t="str">
        <f>VLOOKUP(B1204,TrialDesign!$E$2:$J$1147,6,FALSE)</f>
        <v>None_16h</v>
      </c>
      <c r="K1204">
        <v>3</v>
      </c>
      <c r="L1204">
        <v>1</v>
      </c>
      <c r="M1204">
        <v>3</v>
      </c>
      <c r="N1204">
        <v>4</v>
      </c>
      <c r="O1204">
        <v>89</v>
      </c>
      <c r="P1204">
        <v>285</v>
      </c>
      <c r="Q1204">
        <v>286</v>
      </c>
      <c r="R1204">
        <v>4</v>
      </c>
      <c r="S1204">
        <v>10</v>
      </c>
      <c r="U1204" t="s">
        <v>18</v>
      </c>
      <c r="W1204">
        <f>VLOOKUP(H1204&amp;"_"&amp;M1204+1,'Leaf lengths'!$J$6:$Q$104,VLOOKUP(F1204,'Leaf lengths'!$S$1:$T$6,2,FALSE),FALSE)</f>
        <v>310</v>
      </c>
      <c r="X1204">
        <f t="shared" si="67"/>
        <v>0.92258064516129035</v>
      </c>
      <c r="Y1204">
        <f t="shared" si="64"/>
        <v>3.9225806451612906</v>
      </c>
      <c r="Z1204">
        <f t="shared" si="68"/>
        <v>17</v>
      </c>
      <c r="AD1204" t="str">
        <f t="shared" si="66"/>
        <v/>
      </c>
      <c r="AE1204">
        <v>3</v>
      </c>
    </row>
    <row r="1205" spans="1:31" ht="15" hidden="1" customHeight="1" x14ac:dyDescent="0.3">
      <c r="A1205" t="s">
        <v>416</v>
      </c>
      <c r="B1205">
        <f t="shared" ref="B1205:B1268" si="69">300000+C1205</f>
        <v>300225</v>
      </c>
      <c r="C1205">
        <v>225</v>
      </c>
      <c r="D1205">
        <f>VLOOKUP($B1205,TrialDesign!$E$2:$I$1147,5,FALSE)</f>
        <v>16</v>
      </c>
      <c r="E1205" t="str">
        <f>VLOOKUP($B1205,TrialDesign!$E$2:$I$1147,3,FALSE)</f>
        <v>Nil</v>
      </c>
      <c r="F1205" t="str">
        <f>VLOOKUP($B1205,TrialDesign!$E$2:$I$1147,4,FALSE)</f>
        <v>BattenSpring</v>
      </c>
      <c r="G1205" s="1">
        <v>41688</v>
      </c>
      <c r="H1205" s="1" t="str">
        <f>VLOOKUP(B1205,TrialDesign!$E$2:$J$1147,6,FALSE)</f>
        <v>None_16h</v>
      </c>
      <c r="K1205">
        <v>4</v>
      </c>
      <c r="L1205">
        <v>1</v>
      </c>
      <c r="M1205">
        <v>3</v>
      </c>
      <c r="N1205">
        <v>4</v>
      </c>
      <c r="O1205">
        <v>86</v>
      </c>
      <c r="P1205">
        <v>286</v>
      </c>
      <c r="Q1205">
        <v>314</v>
      </c>
      <c r="R1205">
        <v>4</v>
      </c>
      <c r="S1205">
        <v>11</v>
      </c>
      <c r="U1205" t="s">
        <v>18</v>
      </c>
      <c r="W1205">
        <f>VLOOKUP(H1205&amp;"_"&amp;M1205+1,'Leaf lengths'!$J$6:$Q$104,VLOOKUP(F1205,'Leaf lengths'!$S$1:$T$6,2,FALSE),FALSE)</f>
        <v>310</v>
      </c>
      <c r="X1205">
        <f t="shared" si="67"/>
        <v>1.0129032258064516</v>
      </c>
      <c r="Y1205">
        <f t="shared" si="64"/>
        <v>4.0129032258064514</v>
      </c>
      <c r="Z1205">
        <f t="shared" si="68"/>
        <v>18</v>
      </c>
      <c r="AD1205" t="str">
        <f t="shared" si="66"/>
        <v/>
      </c>
      <c r="AE1205">
        <v>3</v>
      </c>
    </row>
    <row r="1206" spans="1:31" ht="15" hidden="1" customHeight="1" x14ac:dyDescent="0.3">
      <c r="A1206" t="s">
        <v>416</v>
      </c>
      <c r="B1206">
        <f t="shared" si="69"/>
        <v>300100</v>
      </c>
      <c r="C1206">
        <v>100</v>
      </c>
      <c r="D1206">
        <f>VLOOKUP($B1206,TrialDesign!$E$2:$I$1147,5,FALSE)</f>
        <v>16</v>
      </c>
      <c r="E1206" t="str">
        <f>VLOOKUP($B1206,TrialDesign!$E$2:$I$1147,3,FALSE)</f>
        <v>Nil</v>
      </c>
      <c r="F1206" t="str">
        <f>VLOOKUP($B1206,TrialDesign!$E$2:$I$1147,4,FALSE)</f>
        <v>BattenSpring</v>
      </c>
      <c r="G1206" s="1">
        <v>41695</v>
      </c>
      <c r="H1206" s="1" t="str">
        <f>VLOOKUP(B1206,TrialDesign!$E$2:$J$1147,6,FALSE)</f>
        <v>None_16h</v>
      </c>
      <c r="J1206">
        <v>100</v>
      </c>
      <c r="K1206">
        <v>1</v>
      </c>
      <c r="L1206">
        <v>3</v>
      </c>
      <c r="M1206">
        <v>5</v>
      </c>
      <c r="N1206">
        <v>6</v>
      </c>
      <c r="O1206">
        <v>115</v>
      </c>
      <c r="Q1206">
        <v>100</v>
      </c>
      <c r="R1206">
        <v>3</v>
      </c>
      <c r="S1206">
        <v>17</v>
      </c>
      <c r="T1206">
        <v>8</v>
      </c>
      <c r="U1206" t="s">
        <v>21</v>
      </c>
      <c r="W1206">
        <f>VLOOKUP(H1206&amp;"_"&amp;M1206+1,'Leaf lengths'!$J$6:$Q$104,VLOOKUP(F1206,'Leaf lengths'!$S$1:$T$6,2,FALSE),FALSE)</f>
        <v>208.6</v>
      </c>
      <c r="X1206">
        <f t="shared" si="67"/>
        <v>0.4793863854266539</v>
      </c>
      <c r="Y1206">
        <f t="shared" ref="Y1206:Y1269" si="70">X1206+M1206</f>
        <v>5.479386385426654</v>
      </c>
      <c r="Z1206">
        <f t="shared" si="68"/>
        <v>25</v>
      </c>
      <c r="AD1206" t="str">
        <f t="shared" si="66"/>
        <v/>
      </c>
      <c r="AE1206">
        <v>5</v>
      </c>
    </row>
    <row r="1207" spans="1:31" ht="15" hidden="1" customHeight="1" x14ac:dyDescent="0.3">
      <c r="A1207" t="s">
        <v>416</v>
      </c>
      <c r="B1207">
        <f t="shared" si="69"/>
        <v>300100</v>
      </c>
      <c r="C1207">
        <v>100</v>
      </c>
      <c r="D1207">
        <f>VLOOKUP($B1207,TrialDesign!$E$2:$I$1147,5,FALSE)</f>
        <v>16</v>
      </c>
      <c r="E1207" t="str">
        <f>VLOOKUP($B1207,TrialDesign!$E$2:$I$1147,3,FALSE)</f>
        <v>Nil</v>
      </c>
      <c r="F1207" t="str">
        <f>VLOOKUP($B1207,TrialDesign!$E$2:$I$1147,4,FALSE)</f>
        <v>BattenSpring</v>
      </c>
      <c r="G1207" s="1">
        <v>41695</v>
      </c>
      <c r="H1207" s="1" t="str">
        <f>VLOOKUP(B1207,TrialDesign!$E$2:$J$1147,6,FALSE)</f>
        <v>None_16h</v>
      </c>
      <c r="K1207">
        <v>2</v>
      </c>
      <c r="L1207">
        <v>2</v>
      </c>
      <c r="M1207">
        <v>5</v>
      </c>
      <c r="N1207">
        <v>6</v>
      </c>
      <c r="O1207">
        <v>95</v>
      </c>
      <c r="P1207">
        <v>311</v>
      </c>
      <c r="Q1207">
        <v>34</v>
      </c>
      <c r="R1207">
        <v>4</v>
      </c>
      <c r="S1207">
        <v>16</v>
      </c>
      <c r="T1207">
        <v>10</v>
      </c>
      <c r="U1207" t="s">
        <v>21</v>
      </c>
      <c r="W1207">
        <f>VLOOKUP(H1207&amp;"_"&amp;M1207+1,'Leaf lengths'!$J$6:$Q$104,VLOOKUP(F1207,'Leaf lengths'!$S$1:$T$6,2,FALSE),FALSE)</f>
        <v>208.6</v>
      </c>
      <c r="X1207">
        <f t="shared" si="67"/>
        <v>0.16299137104506231</v>
      </c>
      <c r="Y1207">
        <f t="shared" si="70"/>
        <v>5.1629913710450621</v>
      </c>
      <c r="Z1207">
        <f t="shared" si="68"/>
        <v>25</v>
      </c>
      <c r="AD1207" t="str">
        <f t="shared" si="66"/>
        <v/>
      </c>
      <c r="AE1207">
        <v>5</v>
      </c>
    </row>
    <row r="1208" spans="1:31" ht="15" hidden="1" customHeight="1" x14ac:dyDescent="0.3">
      <c r="A1208" t="s">
        <v>416</v>
      </c>
      <c r="B1208">
        <f t="shared" si="69"/>
        <v>300100</v>
      </c>
      <c r="C1208">
        <v>100</v>
      </c>
      <c r="D1208">
        <f>VLOOKUP($B1208,TrialDesign!$E$2:$I$1147,5,FALSE)</f>
        <v>16</v>
      </c>
      <c r="E1208" t="str">
        <f>VLOOKUP($B1208,TrialDesign!$E$2:$I$1147,3,FALSE)</f>
        <v>Nil</v>
      </c>
      <c r="F1208" t="str">
        <f>VLOOKUP($B1208,TrialDesign!$E$2:$I$1147,4,FALSE)</f>
        <v>BattenSpring</v>
      </c>
      <c r="G1208" s="1">
        <v>41695</v>
      </c>
      <c r="H1208" s="1" t="str">
        <f>VLOOKUP(B1208,TrialDesign!$E$2:$J$1147,6,FALSE)</f>
        <v>None_16h</v>
      </c>
      <c r="K1208">
        <v>3</v>
      </c>
      <c r="L1208">
        <v>0</v>
      </c>
      <c r="M1208">
        <v>5</v>
      </c>
      <c r="N1208">
        <v>6</v>
      </c>
      <c r="O1208">
        <v>96</v>
      </c>
      <c r="P1208">
        <v>281</v>
      </c>
      <c r="Q1208">
        <v>51</v>
      </c>
      <c r="R1208">
        <v>4</v>
      </c>
      <c r="S1208">
        <v>17</v>
      </c>
      <c r="T1208">
        <v>9</v>
      </c>
      <c r="U1208" t="s">
        <v>21</v>
      </c>
      <c r="W1208">
        <f>VLOOKUP(H1208&amp;"_"&amp;M1208+1,'Leaf lengths'!$J$6:$Q$104,VLOOKUP(F1208,'Leaf lengths'!$S$1:$T$6,2,FALSE),FALSE)</f>
        <v>208.6</v>
      </c>
      <c r="X1208">
        <f t="shared" si="67"/>
        <v>0.24448705656759348</v>
      </c>
      <c r="Y1208">
        <f t="shared" si="70"/>
        <v>5.2444870565675936</v>
      </c>
      <c r="Z1208">
        <f t="shared" si="68"/>
        <v>26</v>
      </c>
      <c r="AD1208" t="str">
        <f t="shared" si="66"/>
        <v/>
      </c>
      <c r="AE1208">
        <v>5</v>
      </c>
    </row>
    <row r="1209" spans="1:31" ht="15" hidden="1" customHeight="1" x14ac:dyDescent="0.3">
      <c r="A1209" t="s">
        <v>416</v>
      </c>
      <c r="B1209">
        <f t="shared" si="69"/>
        <v>300132</v>
      </c>
      <c r="C1209">
        <v>132</v>
      </c>
      <c r="D1209">
        <f>VLOOKUP($B1209,TrialDesign!$E$2:$I$1147,5,FALSE)</f>
        <v>16</v>
      </c>
      <c r="E1209" t="str">
        <f>VLOOKUP($B1209,TrialDesign!$E$2:$I$1147,3,FALSE)</f>
        <v>Nil</v>
      </c>
      <c r="F1209" t="str">
        <f>VLOOKUP($B1209,TrialDesign!$E$2:$I$1147,4,FALSE)</f>
        <v>BattenSpring</v>
      </c>
      <c r="G1209" s="1">
        <v>41695</v>
      </c>
      <c r="H1209" s="1" t="str">
        <f>VLOOKUP(B1209,TrialDesign!$E$2:$J$1147,6,FALSE)</f>
        <v>None_16h</v>
      </c>
      <c r="J1209">
        <v>132</v>
      </c>
      <c r="K1209">
        <v>1</v>
      </c>
      <c r="L1209">
        <v>2</v>
      </c>
      <c r="M1209">
        <v>5</v>
      </c>
      <c r="N1209">
        <v>6</v>
      </c>
      <c r="O1209">
        <v>115</v>
      </c>
      <c r="Q1209">
        <v>85</v>
      </c>
      <c r="R1209">
        <v>1</v>
      </c>
      <c r="S1209">
        <v>15</v>
      </c>
      <c r="T1209">
        <v>14</v>
      </c>
      <c r="U1209" t="s">
        <v>21</v>
      </c>
      <c r="V1209">
        <v>1</v>
      </c>
      <c r="W1209">
        <f>VLOOKUP(H1209&amp;"_"&amp;M1209+1,'Leaf lengths'!$J$6:$Q$104,VLOOKUP(F1209,'Leaf lengths'!$S$1:$T$6,2,FALSE),FALSE)</f>
        <v>208.6</v>
      </c>
      <c r="X1209">
        <f t="shared" si="67"/>
        <v>0.40747842761265579</v>
      </c>
      <c r="Y1209">
        <f t="shared" si="70"/>
        <v>5.4074784276126557</v>
      </c>
      <c r="Z1209">
        <f t="shared" si="68"/>
        <v>21</v>
      </c>
      <c r="AD1209" t="str">
        <f t="shared" si="66"/>
        <v/>
      </c>
      <c r="AE1209">
        <v>5</v>
      </c>
    </row>
    <row r="1210" spans="1:31" ht="15" hidden="1" customHeight="1" x14ac:dyDescent="0.3">
      <c r="A1210" t="s">
        <v>416</v>
      </c>
      <c r="B1210">
        <f t="shared" si="69"/>
        <v>300132</v>
      </c>
      <c r="C1210">
        <v>132</v>
      </c>
      <c r="D1210">
        <f>VLOOKUP($B1210,TrialDesign!$E$2:$I$1147,5,FALSE)</f>
        <v>16</v>
      </c>
      <c r="E1210" t="str">
        <f>VLOOKUP($B1210,TrialDesign!$E$2:$I$1147,3,FALSE)</f>
        <v>Nil</v>
      </c>
      <c r="F1210" t="str">
        <f>VLOOKUP($B1210,TrialDesign!$E$2:$I$1147,4,FALSE)</f>
        <v>BattenSpring</v>
      </c>
      <c r="G1210" s="1">
        <v>41695</v>
      </c>
      <c r="H1210" s="1" t="str">
        <f>VLOOKUP(B1210,TrialDesign!$E$2:$J$1147,6,FALSE)</f>
        <v>None_16h</v>
      </c>
      <c r="K1210">
        <v>2</v>
      </c>
      <c r="L1210">
        <v>2</v>
      </c>
      <c r="M1210">
        <v>5</v>
      </c>
      <c r="N1210">
        <v>6</v>
      </c>
      <c r="O1210">
        <v>110</v>
      </c>
      <c r="P1210">
        <v>300</v>
      </c>
      <c r="Q1210">
        <v>41</v>
      </c>
      <c r="R1210">
        <v>3</v>
      </c>
      <c r="S1210">
        <v>17</v>
      </c>
      <c r="T1210">
        <v>10</v>
      </c>
      <c r="U1210" t="s">
        <v>21</v>
      </c>
      <c r="V1210">
        <v>0</v>
      </c>
      <c r="W1210">
        <f>VLOOKUP(H1210&amp;"_"&amp;M1210+1,'Leaf lengths'!$J$6:$Q$104,VLOOKUP(F1210,'Leaf lengths'!$S$1:$T$6,2,FALSE),FALSE)</f>
        <v>208.6</v>
      </c>
      <c r="X1210">
        <f t="shared" si="67"/>
        <v>0.19654841802492809</v>
      </c>
      <c r="Y1210">
        <f t="shared" si="70"/>
        <v>5.1965484180249284</v>
      </c>
      <c r="Z1210">
        <f t="shared" si="68"/>
        <v>25</v>
      </c>
      <c r="AD1210" t="str">
        <f t="shared" si="66"/>
        <v/>
      </c>
      <c r="AE1210">
        <v>5</v>
      </c>
    </row>
    <row r="1211" spans="1:31" ht="15" hidden="1" customHeight="1" x14ac:dyDescent="0.3">
      <c r="A1211" t="s">
        <v>416</v>
      </c>
      <c r="B1211">
        <f t="shared" si="69"/>
        <v>300132</v>
      </c>
      <c r="C1211">
        <v>132</v>
      </c>
      <c r="D1211">
        <f>VLOOKUP($B1211,TrialDesign!$E$2:$I$1147,5,FALSE)</f>
        <v>16</v>
      </c>
      <c r="E1211" t="str">
        <f>VLOOKUP($B1211,TrialDesign!$E$2:$I$1147,3,FALSE)</f>
        <v>Nil</v>
      </c>
      <c r="F1211" t="str">
        <f>VLOOKUP($B1211,TrialDesign!$E$2:$I$1147,4,FALSE)</f>
        <v>BattenSpring</v>
      </c>
      <c r="G1211" s="1">
        <v>41695</v>
      </c>
      <c r="H1211" s="1" t="str">
        <f>VLOOKUP(B1211,TrialDesign!$E$2:$J$1147,6,FALSE)</f>
        <v>None_16h</v>
      </c>
      <c r="K1211">
        <v>3</v>
      </c>
      <c r="L1211">
        <v>2</v>
      </c>
      <c r="M1211">
        <v>5</v>
      </c>
      <c r="N1211">
        <v>6</v>
      </c>
      <c r="O1211">
        <v>109</v>
      </c>
      <c r="P1211">
        <v>260</v>
      </c>
      <c r="Q1211">
        <v>66</v>
      </c>
      <c r="R1211">
        <v>3</v>
      </c>
      <c r="S1211">
        <v>16</v>
      </c>
      <c r="T1211">
        <v>11</v>
      </c>
      <c r="U1211" t="s">
        <v>21</v>
      </c>
      <c r="V1211">
        <v>0</v>
      </c>
      <c r="W1211">
        <f>VLOOKUP(H1211&amp;"_"&amp;M1211+1,'Leaf lengths'!$J$6:$Q$104,VLOOKUP(F1211,'Leaf lengths'!$S$1:$T$6,2,FALSE),FALSE)</f>
        <v>208.6</v>
      </c>
      <c r="X1211">
        <f t="shared" si="67"/>
        <v>0.31639501438159157</v>
      </c>
      <c r="Y1211">
        <f t="shared" si="70"/>
        <v>5.3163950143815919</v>
      </c>
      <c r="Z1211">
        <f t="shared" si="68"/>
        <v>24</v>
      </c>
      <c r="AD1211" t="str">
        <f t="shared" si="66"/>
        <v/>
      </c>
      <c r="AE1211">
        <v>5</v>
      </c>
    </row>
    <row r="1212" spans="1:31" ht="15" hidden="1" customHeight="1" x14ac:dyDescent="0.3">
      <c r="A1212" t="s">
        <v>416</v>
      </c>
      <c r="B1212">
        <f t="shared" si="69"/>
        <v>300132</v>
      </c>
      <c r="C1212">
        <v>132</v>
      </c>
      <c r="D1212">
        <f>VLOOKUP($B1212,TrialDesign!$E$2:$I$1147,5,FALSE)</f>
        <v>16</v>
      </c>
      <c r="E1212" t="str">
        <f>VLOOKUP($B1212,TrialDesign!$E$2:$I$1147,3,FALSE)</f>
        <v>Nil</v>
      </c>
      <c r="F1212" t="str">
        <f>VLOOKUP($B1212,TrialDesign!$E$2:$I$1147,4,FALSE)</f>
        <v>BattenSpring</v>
      </c>
      <c r="G1212" s="1">
        <v>41695</v>
      </c>
      <c r="H1212" s="1" t="str">
        <f>VLOOKUP(B1212,TrialDesign!$E$2:$J$1147,6,FALSE)</f>
        <v>None_16h</v>
      </c>
      <c r="K1212">
        <v>4</v>
      </c>
      <c r="L1212">
        <v>2</v>
      </c>
      <c r="M1212">
        <v>5</v>
      </c>
      <c r="N1212">
        <v>6</v>
      </c>
      <c r="O1212">
        <v>117</v>
      </c>
      <c r="P1212">
        <v>320</v>
      </c>
      <c r="Q1212">
        <v>115</v>
      </c>
      <c r="R1212">
        <v>3</v>
      </c>
      <c r="S1212">
        <v>15</v>
      </c>
      <c r="T1212">
        <v>12</v>
      </c>
      <c r="U1212" t="s">
        <v>21</v>
      </c>
      <c r="V1212">
        <v>0</v>
      </c>
      <c r="W1212">
        <f>VLOOKUP(H1212&amp;"_"&amp;M1212+1,'Leaf lengths'!$J$6:$Q$104,VLOOKUP(F1212,'Leaf lengths'!$S$1:$T$6,2,FALSE),FALSE)</f>
        <v>208.6</v>
      </c>
      <c r="X1212">
        <f t="shared" si="67"/>
        <v>0.55129434324065196</v>
      </c>
      <c r="Y1212">
        <f t="shared" si="70"/>
        <v>5.5512943432406523</v>
      </c>
      <c r="Z1212">
        <f t="shared" si="68"/>
        <v>23</v>
      </c>
      <c r="AD1212" t="str">
        <f t="shared" si="66"/>
        <v/>
      </c>
      <c r="AE1212">
        <v>5</v>
      </c>
    </row>
    <row r="1213" spans="1:31" ht="15" hidden="1" customHeight="1" x14ac:dyDescent="0.3">
      <c r="A1213" t="s">
        <v>416</v>
      </c>
      <c r="B1213">
        <f t="shared" si="69"/>
        <v>300246</v>
      </c>
      <c r="C1213">
        <v>246</v>
      </c>
      <c r="D1213">
        <f>VLOOKUP($B1213,TrialDesign!$E$2:$I$1147,5,FALSE)</f>
        <v>16</v>
      </c>
      <c r="E1213" t="str">
        <f>VLOOKUP($B1213,TrialDesign!$E$2:$I$1147,3,FALSE)</f>
        <v>Nil</v>
      </c>
      <c r="F1213" t="str">
        <f>VLOOKUP($B1213,TrialDesign!$E$2:$I$1147,4,FALSE)</f>
        <v>BattenSpring</v>
      </c>
      <c r="G1213" s="1">
        <v>41695</v>
      </c>
      <c r="H1213" s="1" t="str">
        <f>VLOOKUP(B1213,TrialDesign!$E$2:$J$1147,6,FALSE)</f>
        <v>None_16h</v>
      </c>
      <c r="J1213">
        <v>246</v>
      </c>
      <c r="K1213">
        <v>1</v>
      </c>
      <c r="L1213">
        <v>4</v>
      </c>
      <c r="M1213">
        <v>5</v>
      </c>
      <c r="N1213">
        <v>6</v>
      </c>
      <c r="O1213">
        <v>107</v>
      </c>
      <c r="Q1213">
        <v>151</v>
      </c>
      <c r="R1213">
        <v>3</v>
      </c>
      <c r="S1213">
        <v>17</v>
      </c>
      <c r="U1213" t="s">
        <v>21</v>
      </c>
      <c r="V1213" t="s">
        <v>22</v>
      </c>
      <c r="W1213">
        <f>VLOOKUP(H1213&amp;"_"&amp;M1213+1,'Leaf lengths'!$J$6:$Q$104,VLOOKUP(F1213,'Leaf lengths'!$S$1:$T$6,2,FALSE),FALSE)</f>
        <v>208.6</v>
      </c>
      <c r="X1213">
        <f t="shared" si="67"/>
        <v>0.72387344199424741</v>
      </c>
      <c r="Y1213">
        <f t="shared" si="70"/>
        <v>5.7238734419942476</v>
      </c>
      <c r="Z1213">
        <f t="shared" si="68"/>
        <v>25</v>
      </c>
      <c r="AD1213" t="str">
        <f t="shared" si="66"/>
        <v/>
      </c>
      <c r="AE1213">
        <v>5</v>
      </c>
    </row>
    <row r="1214" spans="1:31" ht="15" hidden="1" customHeight="1" x14ac:dyDescent="0.3">
      <c r="A1214" t="s">
        <v>416</v>
      </c>
      <c r="B1214">
        <f t="shared" si="69"/>
        <v>300246</v>
      </c>
      <c r="C1214">
        <v>246</v>
      </c>
      <c r="D1214">
        <f>VLOOKUP($B1214,TrialDesign!$E$2:$I$1147,5,FALSE)</f>
        <v>16</v>
      </c>
      <c r="E1214" t="str">
        <f>VLOOKUP($B1214,TrialDesign!$E$2:$I$1147,3,FALSE)</f>
        <v>Nil</v>
      </c>
      <c r="F1214" t="str">
        <f>VLOOKUP($B1214,TrialDesign!$E$2:$I$1147,4,FALSE)</f>
        <v>BattenSpring</v>
      </c>
      <c r="G1214" s="1">
        <v>41695</v>
      </c>
      <c r="H1214" s="1" t="str">
        <f>VLOOKUP(B1214,TrialDesign!$E$2:$J$1147,6,FALSE)</f>
        <v>None_16h</v>
      </c>
      <c r="K1214">
        <v>2</v>
      </c>
      <c r="L1214">
        <v>0</v>
      </c>
      <c r="M1214">
        <v>4</v>
      </c>
      <c r="N1214">
        <v>5</v>
      </c>
      <c r="O1214">
        <v>81</v>
      </c>
      <c r="P1214">
        <v>310</v>
      </c>
      <c r="Q1214">
        <v>214</v>
      </c>
      <c r="R1214">
        <v>4</v>
      </c>
      <c r="S1214">
        <v>14</v>
      </c>
      <c r="U1214" t="s">
        <v>29</v>
      </c>
      <c r="V1214" t="s">
        <v>22</v>
      </c>
      <c r="W1214">
        <f>VLOOKUP(H1214&amp;"_"&amp;M1214+1,'Leaf lengths'!$J$6:$Q$104,VLOOKUP(F1214,'Leaf lengths'!$S$1:$T$6,2,FALSE),FALSE)</f>
        <v>294.39999999999998</v>
      </c>
      <c r="X1214">
        <f t="shared" si="67"/>
        <v>0.72690217391304357</v>
      </c>
      <c r="Y1214">
        <f t="shared" si="70"/>
        <v>4.7269021739130439</v>
      </c>
      <c r="Z1214">
        <f t="shared" si="68"/>
        <v>22</v>
      </c>
      <c r="AD1214" t="str">
        <f t="shared" si="66"/>
        <v/>
      </c>
      <c r="AE1214">
        <v>4</v>
      </c>
    </row>
    <row r="1215" spans="1:31" ht="15" hidden="1" customHeight="1" x14ac:dyDescent="0.3">
      <c r="A1215" t="s">
        <v>416</v>
      </c>
      <c r="B1215">
        <f t="shared" si="69"/>
        <v>300093</v>
      </c>
      <c r="C1215">
        <v>93</v>
      </c>
      <c r="D1215">
        <f>VLOOKUP($B1215,TrialDesign!$E$2:$I$1147,5,FALSE)</f>
        <v>16</v>
      </c>
      <c r="E1215" t="str">
        <f>VLOOKUP($B1215,TrialDesign!$E$2:$I$1147,3,FALSE)</f>
        <v>Nil</v>
      </c>
      <c r="F1215" t="str">
        <f>VLOOKUP($B1215,TrialDesign!$E$2:$I$1147,4,FALSE)</f>
        <v>BattenSpring</v>
      </c>
      <c r="G1215" s="1">
        <v>41702</v>
      </c>
      <c r="H1215" s="1" t="str">
        <f>VLOOKUP(B1215,TrialDesign!$E$2:$J$1147,6,FALSE)</f>
        <v>None_16h</v>
      </c>
      <c r="J1215">
        <v>93</v>
      </c>
      <c r="K1215">
        <v>1</v>
      </c>
      <c r="L1215">
        <v>2</v>
      </c>
      <c r="M1215">
        <v>7</v>
      </c>
      <c r="N1215">
        <v>8</v>
      </c>
      <c r="O1215">
        <v>213</v>
      </c>
      <c r="Q1215">
        <v>64</v>
      </c>
      <c r="R1215">
        <v>1</v>
      </c>
      <c r="S1215">
        <v>14</v>
      </c>
      <c r="T1215">
        <v>106</v>
      </c>
      <c r="U1215" t="s">
        <v>21</v>
      </c>
      <c r="V1215">
        <v>3</v>
      </c>
      <c r="W1215">
        <f>VLOOKUP(H1215&amp;"_"&amp;M1215+1,'Leaf lengths'!$J$6:$Q$104,VLOOKUP(F1215,'Leaf lengths'!$S$1:$T$6,2,FALSE),FALSE)</f>
        <v>125.61111111111111</v>
      </c>
      <c r="X1215">
        <f t="shared" si="67"/>
        <v>0.50950906678460861</v>
      </c>
      <c r="Y1215">
        <f t="shared" si="70"/>
        <v>7.5095090667846085</v>
      </c>
      <c r="Z1215">
        <f t="shared" si="68"/>
        <v>22</v>
      </c>
      <c r="AD1215" t="str">
        <f t="shared" si="66"/>
        <v/>
      </c>
      <c r="AE1215">
        <v>7</v>
      </c>
    </row>
    <row r="1216" spans="1:31" ht="15" hidden="1" customHeight="1" x14ac:dyDescent="0.3">
      <c r="A1216" t="s">
        <v>416</v>
      </c>
      <c r="B1216">
        <f t="shared" si="69"/>
        <v>300093</v>
      </c>
      <c r="C1216">
        <v>93</v>
      </c>
      <c r="D1216">
        <f>VLOOKUP($B1216,TrialDesign!$E$2:$I$1147,5,FALSE)</f>
        <v>16</v>
      </c>
      <c r="E1216" t="str">
        <f>VLOOKUP($B1216,TrialDesign!$E$2:$I$1147,3,FALSE)</f>
        <v>Nil</v>
      </c>
      <c r="F1216" t="str">
        <f>VLOOKUP($B1216,TrialDesign!$E$2:$I$1147,4,FALSE)</f>
        <v>BattenSpring</v>
      </c>
      <c r="G1216" s="1">
        <v>41702</v>
      </c>
      <c r="H1216" s="1" t="str">
        <f>VLOOKUP(B1216,TrialDesign!$E$2:$J$1147,6,FALSE)</f>
        <v>None_16h</v>
      </c>
      <c r="K1216">
        <v>2</v>
      </c>
      <c r="L1216">
        <v>2</v>
      </c>
      <c r="M1216">
        <v>7</v>
      </c>
      <c r="N1216">
        <v>8</v>
      </c>
      <c r="O1216">
        <v>232</v>
      </c>
      <c r="P1216">
        <v>175</v>
      </c>
      <c r="Q1216">
        <v>70</v>
      </c>
      <c r="R1216">
        <v>1</v>
      </c>
      <c r="S1216">
        <v>15</v>
      </c>
      <c r="T1216">
        <v>126</v>
      </c>
      <c r="U1216" t="s">
        <v>21</v>
      </c>
      <c r="V1216">
        <v>3</v>
      </c>
      <c r="W1216">
        <f>VLOOKUP(H1216&amp;"_"&amp;M1216+1,'Leaf lengths'!$J$6:$Q$104,VLOOKUP(F1216,'Leaf lengths'!$S$1:$T$6,2,FALSE),FALSE)</f>
        <v>125.61111111111111</v>
      </c>
      <c r="X1216">
        <f t="shared" si="67"/>
        <v>0.55727554179566563</v>
      </c>
      <c r="Y1216">
        <f t="shared" si="70"/>
        <v>7.5572755417956659</v>
      </c>
      <c r="Z1216">
        <f t="shared" si="68"/>
        <v>23</v>
      </c>
      <c r="AD1216" t="str">
        <f t="shared" si="66"/>
        <v/>
      </c>
      <c r="AE1216">
        <v>7</v>
      </c>
    </row>
    <row r="1217" spans="1:31" ht="15" hidden="1" customHeight="1" x14ac:dyDescent="0.3">
      <c r="A1217" t="s">
        <v>416</v>
      </c>
      <c r="B1217">
        <f t="shared" si="69"/>
        <v>300093</v>
      </c>
      <c r="C1217">
        <v>93</v>
      </c>
      <c r="D1217">
        <f>VLOOKUP($B1217,TrialDesign!$E$2:$I$1147,5,FALSE)</f>
        <v>16</v>
      </c>
      <c r="E1217" t="str">
        <f>VLOOKUP($B1217,TrialDesign!$E$2:$I$1147,3,FALSE)</f>
        <v>Nil</v>
      </c>
      <c r="F1217" t="str">
        <f>VLOOKUP($B1217,TrialDesign!$E$2:$I$1147,4,FALSE)</f>
        <v>BattenSpring</v>
      </c>
      <c r="G1217" s="1">
        <v>41702</v>
      </c>
      <c r="H1217" s="1" t="str">
        <f>VLOOKUP(B1217,TrialDesign!$E$2:$J$1147,6,FALSE)</f>
        <v>None_16h</v>
      </c>
      <c r="K1217">
        <v>3</v>
      </c>
      <c r="L1217">
        <v>2</v>
      </c>
      <c r="M1217">
        <v>7</v>
      </c>
      <c r="N1217">
        <v>8</v>
      </c>
      <c r="O1217">
        <v>234</v>
      </c>
      <c r="P1217">
        <v>152</v>
      </c>
      <c r="Q1217">
        <v>98</v>
      </c>
      <c r="R1217">
        <v>1</v>
      </c>
      <c r="S1217">
        <v>15</v>
      </c>
      <c r="T1217">
        <v>134</v>
      </c>
      <c r="U1217" t="s">
        <v>21</v>
      </c>
      <c r="V1217">
        <v>3</v>
      </c>
      <c r="W1217">
        <f>VLOOKUP(H1217&amp;"_"&amp;M1217+1,'Leaf lengths'!$J$6:$Q$104,VLOOKUP(F1217,'Leaf lengths'!$S$1:$T$6,2,FALSE),FALSE)</f>
        <v>125.61111111111111</v>
      </c>
      <c r="X1217">
        <f t="shared" si="67"/>
        <v>0.7801857585139319</v>
      </c>
      <c r="Y1217">
        <f t="shared" si="70"/>
        <v>7.780185758513932</v>
      </c>
      <c r="Z1217">
        <f t="shared" si="68"/>
        <v>23</v>
      </c>
      <c r="AD1217" t="str">
        <f t="shared" si="66"/>
        <v/>
      </c>
      <c r="AE1217">
        <v>7</v>
      </c>
    </row>
    <row r="1218" spans="1:31" ht="15" hidden="1" customHeight="1" x14ac:dyDescent="0.3">
      <c r="A1218" t="s">
        <v>416</v>
      </c>
      <c r="B1218">
        <f t="shared" si="69"/>
        <v>300168</v>
      </c>
      <c r="C1218">
        <v>168</v>
      </c>
      <c r="D1218">
        <f>VLOOKUP($B1218,TrialDesign!$E$2:$I$1147,5,FALSE)</f>
        <v>16</v>
      </c>
      <c r="E1218" t="str">
        <f>VLOOKUP($B1218,TrialDesign!$E$2:$I$1147,3,FALSE)</f>
        <v>Nil</v>
      </c>
      <c r="F1218" t="str">
        <f>VLOOKUP($B1218,TrialDesign!$E$2:$I$1147,4,FALSE)</f>
        <v>BattenSpring</v>
      </c>
      <c r="G1218" s="1">
        <v>41702</v>
      </c>
      <c r="H1218" s="1" t="str">
        <f>VLOOKUP(B1218,TrialDesign!$E$2:$J$1147,6,FALSE)</f>
        <v>None_16h</v>
      </c>
      <c r="J1218">
        <v>168</v>
      </c>
      <c r="K1218">
        <v>1</v>
      </c>
      <c r="L1218">
        <v>2</v>
      </c>
      <c r="M1218">
        <v>6</v>
      </c>
      <c r="N1218">
        <v>7</v>
      </c>
      <c r="O1218">
        <v>144</v>
      </c>
      <c r="Q1218">
        <v>170</v>
      </c>
      <c r="R1218">
        <v>2</v>
      </c>
      <c r="S1218">
        <v>15</v>
      </c>
      <c r="T1218">
        <v>50</v>
      </c>
      <c r="U1218" t="s">
        <v>21</v>
      </c>
      <c r="V1218">
        <v>2</v>
      </c>
      <c r="W1218">
        <f>VLOOKUP(H1218&amp;"_"&amp;M1218+1,'Leaf lengths'!$J$6:$Q$104,VLOOKUP(F1218,'Leaf lengths'!$S$1:$T$6,2,FALSE),FALSE)</f>
        <v>163.5</v>
      </c>
      <c r="X1218">
        <f t="shared" si="67"/>
        <v>1.0397553516819571</v>
      </c>
      <c r="Y1218">
        <f t="shared" si="70"/>
        <v>7.0397553516819569</v>
      </c>
      <c r="Z1218">
        <f t="shared" si="68"/>
        <v>23</v>
      </c>
      <c r="AD1218" t="str">
        <f t="shared" ref="AD1218:AD1281" si="71">IF(OR(M1218=N1218,N1218=""),"FLN","")</f>
        <v/>
      </c>
      <c r="AE1218">
        <v>6</v>
      </c>
    </row>
    <row r="1219" spans="1:31" ht="15" hidden="1" customHeight="1" x14ac:dyDescent="0.3">
      <c r="A1219" t="s">
        <v>416</v>
      </c>
      <c r="B1219">
        <f t="shared" si="69"/>
        <v>300168</v>
      </c>
      <c r="C1219">
        <v>168</v>
      </c>
      <c r="D1219">
        <f>VLOOKUP($B1219,TrialDesign!$E$2:$I$1147,5,FALSE)</f>
        <v>16</v>
      </c>
      <c r="E1219" t="str">
        <f>VLOOKUP($B1219,TrialDesign!$E$2:$I$1147,3,FALSE)</f>
        <v>Nil</v>
      </c>
      <c r="F1219" t="str">
        <f>VLOOKUP($B1219,TrialDesign!$E$2:$I$1147,4,FALSE)</f>
        <v>BattenSpring</v>
      </c>
      <c r="G1219" s="1">
        <v>41702</v>
      </c>
      <c r="H1219" s="1" t="str">
        <f>VLOOKUP(B1219,TrialDesign!$E$2:$J$1147,6,FALSE)</f>
        <v>None_16h</v>
      </c>
      <c r="K1219">
        <v>2</v>
      </c>
      <c r="L1219">
        <v>2</v>
      </c>
      <c r="M1219">
        <v>6</v>
      </c>
      <c r="N1219">
        <v>7</v>
      </c>
      <c r="O1219">
        <v>142</v>
      </c>
      <c r="P1219">
        <v>216</v>
      </c>
      <c r="Q1219">
        <v>144</v>
      </c>
      <c r="R1219">
        <v>2</v>
      </c>
      <c r="S1219">
        <v>15</v>
      </c>
      <c r="T1219">
        <v>35</v>
      </c>
      <c r="U1219" t="s">
        <v>21</v>
      </c>
      <c r="V1219">
        <v>2</v>
      </c>
      <c r="W1219">
        <f>VLOOKUP(H1219&amp;"_"&amp;M1219+1,'Leaf lengths'!$J$6:$Q$104,VLOOKUP(F1219,'Leaf lengths'!$S$1:$T$6,2,FALSE),FALSE)</f>
        <v>163.5</v>
      </c>
      <c r="X1219">
        <f t="shared" si="67"/>
        <v>0.88073394495412849</v>
      </c>
      <c r="Y1219">
        <f t="shared" si="70"/>
        <v>6.8807339449541285</v>
      </c>
      <c r="Z1219">
        <f t="shared" si="68"/>
        <v>23</v>
      </c>
      <c r="AD1219" t="str">
        <f t="shared" si="71"/>
        <v/>
      </c>
      <c r="AE1219">
        <v>6</v>
      </c>
    </row>
    <row r="1220" spans="1:31" ht="15" hidden="1" customHeight="1" x14ac:dyDescent="0.3">
      <c r="A1220" t="s">
        <v>416</v>
      </c>
      <c r="B1220">
        <f t="shared" si="69"/>
        <v>300168</v>
      </c>
      <c r="C1220">
        <v>168</v>
      </c>
      <c r="D1220">
        <f>VLOOKUP($B1220,TrialDesign!$E$2:$I$1147,5,FALSE)</f>
        <v>16</v>
      </c>
      <c r="E1220" t="str">
        <f>VLOOKUP($B1220,TrialDesign!$E$2:$I$1147,3,FALSE)</f>
        <v>Nil</v>
      </c>
      <c r="F1220" t="str">
        <f>VLOOKUP($B1220,TrialDesign!$E$2:$I$1147,4,FALSE)</f>
        <v>BattenSpring</v>
      </c>
      <c r="G1220" s="1">
        <v>41702</v>
      </c>
      <c r="H1220" s="1" t="str">
        <f>VLOOKUP(B1220,TrialDesign!$E$2:$J$1147,6,FALSE)</f>
        <v>None_16h</v>
      </c>
      <c r="K1220">
        <v>3</v>
      </c>
      <c r="L1220">
        <v>1</v>
      </c>
      <c r="M1220">
        <v>6</v>
      </c>
      <c r="N1220">
        <v>7</v>
      </c>
      <c r="O1220">
        <v>149</v>
      </c>
      <c r="P1220">
        <v>208</v>
      </c>
      <c r="Q1220">
        <v>150</v>
      </c>
      <c r="R1220">
        <v>3</v>
      </c>
      <c r="S1220">
        <v>15</v>
      </c>
      <c r="T1220">
        <v>57</v>
      </c>
      <c r="U1220" t="s">
        <v>21</v>
      </c>
      <c r="V1220">
        <v>1</v>
      </c>
      <c r="W1220">
        <f>VLOOKUP(H1220&amp;"_"&amp;M1220+1,'Leaf lengths'!$J$6:$Q$104,VLOOKUP(F1220,'Leaf lengths'!$S$1:$T$6,2,FALSE),FALSE)</f>
        <v>163.5</v>
      </c>
      <c r="X1220">
        <f t="shared" si="67"/>
        <v>0.91743119266055051</v>
      </c>
      <c r="Y1220">
        <f t="shared" si="70"/>
        <v>6.9174311926605503</v>
      </c>
      <c r="Z1220">
        <f t="shared" si="68"/>
        <v>24</v>
      </c>
      <c r="AD1220" t="str">
        <f t="shared" si="71"/>
        <v/>
      </c>
      <c r="AE1220">
        <v>6</v>
      </c>
    </row>
    <row r="1221" spans="1:31" ht="15" hidden="1" customHeight="1" x14ac:dyDescent="0.3">
      <c r="A1221" t="s">
        <v>416</v>
      </c>
      <c r="B1221">
        <f t="shared" si="69"/>
        <v>300168</v>
      </c>
      <c r="C1221">
        <v>168</v>
      </c>
      <c r="D1221">
        <f>VLOOKUP($B1221,TrialDesign!$E$2:$I$1147,5,FALSE)</f>
        <v>16</v>
      </c>
      <c r="E1221" t="str">
        <f>VLOOKUP($B1221,TrialDesign!$E$2:$I$1147,3,FALSE)</f>
        <v>Nil</v>
      </c>
      <c r="F1221" t="str">
        <f>VLOOKUP($B1221,TrialDesign!$E$2:$I$1147,4,FALSE)</f>
        <v>BattenSpring</v>
      </c>
      <c r="G1221" s="1">
        <v>41702</v>
      </c>
      <c r="H1221" s="1" t="str">
        <f>VLOOKUP(B1221,TrialDesign!$E$2:$J$1147,6,FALSE)</f>
        <v>None_16h</v>
      </c>
      <c r="K1221">
        <v>4</v>
      </c>
      <c r="L1221">
        <v>2</v>
      </c>
      <c r="M1221">
        <v>6</v>
      </c>
      <c r="N1221">
        <v>7</v>
      </c>
      <c r="O1221">
        <v>153</v>
      </c>
      <c r="P1221">
        <v>205</v>
      </c>
      <c r="Q1221">
        <v>181</v>
      </c>
      <c r="R1221">
        <v>2</v>
      </c>
      <c r="S1221">
        <v>15</v>
      </c>
      <c r="T1221">
        <v>69</v>
      </c>
      <c r="U1221" t="s">
        <v>21</v>
      </c>
      <c r="V1221">
        <v>2</v>
      </c>
      <c r="W1221">
        <f>VLOOKUP(H1221&amp;"_"&amp;M1221+1,'Leaf lengths'!$J$6:$Q$104,VLOOKUP(F1221,'Leaf lengths'!$S$1:$T$6,2,FALSE),FALSE)</f>
        <v>163.5</v>
      </c>
      <c r="X1221">
        <f t="shared" si="67"/>
        <v>1.107033639143731</v>
      </c>
      <c r="Y1221">
        <f t="shared" si="70"/>
        <v>7.1070336391437312</v>
      </c>
      <c r="Z1221">
        <f t="shared" si="68"/>
        <v>23</v>
      </c>
      <c r="AD1221" t="str">
        <f t="shared" si="71"/>
        <v/>
      </c>
      <c r="AE1221">
        <v>6</v>
      </c>
    </row>
    <row r="1222" spans="1:31" ht="15" hidden="1" customHeight="1" x14ac:dyDescent="0.3">
      <c r="A1222" t="s">
        <v>416</v>
      </c>
      <c r="B1222">
        <f t="shared" si="69"/>
        <v>300252</v>
      </c>
      <c r="C1222">
        <v>252</v>
      </c>
      <c r="D1222">
        <f>VLOOKUP($B1222,TrialDesign!$E$2:$I$1147,5,FALSE)</f>
        <v>16</v>
      </c>
      <c r="E1222" t="str">
        <f>VLOOKUP($B1222,TrialDesign!$E$2:$I$1147,3,FALSE)</f>
        <v>Nil</v>
      </c>
      <c r="F1222" t="str">
        <f>VLOOKUP($B1222,TrialDesign!$E$2:$I$1147,4,FALSE)</f>
        <v>BattenSpring</v>
      </c>
      <c r="G1222" s="1">
        <v>41702</v>
      </c>
      <c r="H1222" s="1" t="str">
        <f>VLOOKUP(B1222,TrialDesign!$E$2:$J$1147,6,FALSE)</f>
        <v>None_16h</v>
      </c>
      <c r="J1222">
        <v>252</v>
      </c>
      <c r="K1222">
        <v>1</v>
      </c>
      <c r="L1222">
        <v>2</v>
      </c>
      <c r="M1222">
        <v>6</v>
      </c>
      <c r="N1222">
        <v>7</v>
      </c>
      <c r="O1222">
        <v>142</v>
      </c>
      <c r="Q1222">
        <v>164</v>
      </c>
      <c r="R1222">
        <v>2</v>
      </c>
      <c r="S1222">
        <v>16</v>
      </c>
      <c r="T1222">
        <v>60</v>
      </c>
      <c r="U1222" t="s">
        <v>21</v>
      </c>
      <c r="V1222">
        <v>3</v>
      </c>
      <c r="W1222">
        <f>VLOOKUP(H1222&amp;"_"&amp;M1222+1,'Leaf lengths'!$J$6:$Q$104,VLOOKUP(F1222,'Leaf lengths'!$S$1:$T$6,2,FALSE),FALSE)</f>
        <v>163.5</v>
      </c>
      <c r="X1222">
        <f t="shared" si="67"/>
        <v>1.0030581039755351</v>
      </c>
      <c r="Y1222">
        <f t="shared" si="70"/>
        <v>7.0030581039755351</v>
      </c>
      <c r="Z1222">
        <f t="shared" si="68"/>
        <v>24</v>
      </c>
      <c r="AD1222" t="str">
        <f t="shared" si="71"/>
        <v/>
      </c>
      <c r="AE1222">
        <v>6</v>
      </c>
    </row>
    <row r="1223" spans="1:31" ht="15" hidden="1" customHeight="1" x14ac:dyDescent="0.3">
      <c r="A1223" t="s">
        <v>416</v>
      </c>
      <c r="B1223">
        <f t="shared" si="69"/>
        <v>300252</v>
      </c>
      <c r="C1223">
        <v>252</v>
      </c>
      <c r="D1223">
        <f>VLOOKUP($B1223,TrialDesign!$E$2:$I$1147,5,FALSE)</f>
        <v>16</v>
      </c>
      <c r="E1223" t="str">
        <f>VLOOKUP($B1223,TrialDesign!$E$2:$I$1147,3,FALSE)</f>
        <v>Nil</v>
      </c>
      <c r="F1223" t="str">
        <f>VLOOKUP($B1223,TrialDesign!$E$2:$I$1147,4,FALSE)</f>
        <v>BattenSpring</v>
      </c>
      <c r="G1223" s="1">
        <v>41702</v>
      </c>
      <c r="H1223" s="1" t="str">
        <f>VLOOKUP(B1223,TrialDesign!$E$2:$J$1147,6,FALSE)</f>
        <v>None_16h</v>
      </c>
      <c r="K1223">
        <v>2</v>
      </c>
      <c r="L1223">
        <v>3</v>
      </c>
      <c r="M1223">
        <v>6</v>
      </c>
      <c r="N1223">
        <v>7</v>
      </c>
      <c r="O1223">
        <v>145</v>
      </c>
      <c r="P1223">
        <v>212</v>
      </c>
      <c r="Q1223">
        <v>141</v>
      </c>
      <c r="R1223">
        <v>2</v>
      </c>
      <c r="S1223">
        <v>17</v>
      </c>
      <c r="T1223">
        <v>52</v>
      </c>
      <c r="U1223" t="s">
        <v>21</v>
      </c>
      <c r="V1223">
        <v>2</v>
      </c>
      <c r="W1223">
        <f>VLOOKUP(H1223&amp;"_"&amp;M1223+1,'Leaf lengths'!$J$6:$Q$104,VLOOKUP(F1223,'Leaf lengths'!$S$1:$T$6,2,FALSE),FALSE)</f>
        <v>163.5</v>
      </c>
      <c r="X1223">
        <f t="shared" ref="X1223:X1248" si="72">IF(OR(N1223="",M1223=N1223),0,Q1223/W1223)</f>
        <v>0.86238532110091748</v>
      </c>
      <c r="Y1223">
        <f t="shared" si="70"/>
        <v>6.8623853211009171</v>
      </c>
      <c r="Z1223">
        <f t="shared" si="68"/>
        <v>25</v>
      </c>
      <c r="AD1223" t="str">
        <f t="shared" si="71"/>
        <v/>
      </c>
      <c r="AE1223">
        <v>6</v>
      </c>
    </row>
    <row r="1224" spans="1:31" ht="15" hidden="1" customHeight="1" x14ac:dyDescent="0.3">
      <c r="A1224" t="s">
        <v>416</v>
      </c>
      <c r="B1224">
        <f t="shared" si="69"/>
        <v>300252</v>
      </c>
      <c r="C1224">
        <v>252</v>
      </c>
      <c r="D1224">
        <f>VLOOKUP($B1224,TrialDesign!$E$2:$I$1147,5,FALSE)</f>
        <v>16</v>
      </c>
      <c r="E1224" t="str">
        <f>VLOOKUP($B1224,TrialDesign!$E$2:$I$1147,3,FALSE)</f>
        <v>Nil</v>
      </c>
      <c r="F1224" t="str">
        <f>VLOOKUP($B1224,TrialDesign!$E$2:$I$1147,4,FALSE)</f>
        <v>BattenSpring</v>
      </c>
      <c r="G1224" s="1">
        <v>41702</v>
      </c>
      <c r="H1224" s="1" t="str">
        <f>VLOOKUP(B1224,TrialDesign!$E$2:$J$1147,6,FALSE)</f>
        <v>None_16h</v>
      </c>
      <c r="K1224">
        <v>3</v>
      </c>
      <c r="L1224">
        <v>2</v>
      </c>
      <c r="M1224">
        <v>6</v>
      </c>
      <c r="N1224">
        <v>7</v>
      </c>
      <c r="O1224">
        <v>128</v>
      </c>
      <c r="P1224">
        <v>202</v>
      </c>
      <c r="Q1224">
        <v>93</v>
      </c>
      <c r="R1224">
        <v>3</v>
      </c>
      <c r="S1224">
        <v>16</v>
      </c>
      <c r="T1224">
        <v>38</v>
      </c>
      <c r="U1224" t="s">
        <v>21</v>
      </c>
      <c r="V1224">
        <v>2</v>
      </c>
      <c r="W1224">
        <f>VLOOKUP(H1224&amp;"_"&amp;M1224+1,'Leaf lengths'!$J$6:$Q$104,VLOOKUP(F1224,'Leaf lengths'!$S$1:$T$6,2,FALSE),FALSE)</f>
        <v>163.5</v>
      </c>
      <c r="X1224">
        <f t="shared" si="72"/>
        <v>0.56880733944954132</v>
      </c>
      <c r="Y1224">
        <f t="shared" si="70"/>
        <v>6.568807339449541</v>
      </c>
      <c r="Z1224">
        <f t="shared" si="68"/>
        <v>25</v>
      </c>
      <c r="AD1224" t="str">
        <f t="shared" si="71"/>
        <v/>
      </c>
      <c r="AE1224">
        <v>6</v>
      </c>
    </row>
    <row r="1225" spans="1:31" ht="15" hidden="1" customHeight="1" x14ac:dyDescent="0.3">
      <c r="A1225" t="s">
        <v>416</v>
      </c>
      <c r="B1225">
        <f t="shared" si="69"/>
        <v>300018</v>
      </c>
      <c r="C1225">
        <v>18</v>
      </c>
      <c r="D1225">
        <f>VLOOKUP($B1225,TrialDesign!$E$2:$I$1147,5,FALSE)</f>
        <v>16</v>
      </c>
      <c r="E1225" t="str">
        <f>VLOOKUP($B1225,TrialDesign!$E$2:$I$1147,3,FALSE)</f>
        <v>Nil</v>
      </c>
      <c r="F1225" t="str">
        <f>VLOOKUP($B1225,TrialDesign!$E$2:$I$1147,4,FALSE)</f>
        <v>BattenSpring</v>
      </c>
      <c r="G1225" s="1">
        <v>41723</v>
      </c>
      <c r="H1225" s="1" t="str">
        <f>VLOOKUP(B1225,TrialDesign!$E$2:$J$1147,6,FALSE)</f>
        <v>None_16h</v>
      </c>
      <c r="J1225">
        <v>18</v>
      </c>
      <c r="K1225">
        <v>1</v>
      </c>
      <c r="M1225">
        <v>8</v>
      </c>
      <c r="P1225">
        <v>129</v>
      </c>
      <c r="S1225">
        <v>15</v>
      </c>
      <c r="V1225">
        <v>4</v>
      </c>
      <c r="W1225">
        <f>VLOOKUP(H1225&amp;"_"&amp;M1225+1,'Leaf lengths'!$J$6:$Q$104,VLOOKUP(F1225,'Leaf lengths'!$S$1:$T$6,2,FALSE),FALSE)</f>
        <v>95</v>
      </c>
      <c r="X1225">
        <f t="shared" si="72"/>
        <v>0</v>
      </c>
      <c r="Y1225">
        <f t="shared" si="70"/>
        <v>8</v>
      </c>
      <c r="Z1225">
        <f t="shared" si="68"/>
        <v>23</v>
      </c>
      <c r="AD1225" t="str">
        <f t="shared" si="71"/>
        <v>FLN</v>
      </c>
      <c r="AE1225">
        <v>8</v>
      </c>
    </row>
    <row r="1226" spans="1:31" ht="15" hidden="1" customHeight="1" x14ac:dyDescent="0.3">
      <c r="A1226" t="s">
        <v>416</v>
      </c>
      <c r="B1226">
        <f t="shared" si="69"/>
        <v>300018</v>
      </c>
      <c r="C1226">
        <v>18</v>
      </c>
      <c r="D1226">
        <f>VLOOKUP($B1226,TrialDesign!$E$2:$I$1147,5,FALSE)</f>
        <v>16</v>
      </c>
      <c r="E1226" t="str">
        <f>VLOOKUP($B1226,TrialDesign!$E$2:$I$1147,3,FALSE)</f>
        <v>Nil</v>
      </c>
      <c r="F1226" t="str">
        <f>VLOOKUP($B1226,TrialDesign!$E$2:$I$1147,4,FALSE)</f>
        <v>BattenSpring</v>
      </c>
      <c r="G1226" s="1">
        <v>41723</v>
      </c>
      <c r="H1226" s="1" t="str">
        <f>VLOOKUP(B1226,TrialDesign!$E$2:$J$1147,6,FALSE)</f>
        <v>None_16h</v>
      </c>
      <c r="K1226">
        <v>2</v>
      </c>
      <c r="M1226">
        <v>8</v>
      </c>
      <c r="S1226">
        <v>15</v>
      </c>
      <c r="V1226">
        <v>4</v>
      </c>
      <c r="W1226">
        <f>VLOOKUP(H1226&amp;"_"&amp;M1226+1,'Leaf lengths'!$J$6:$Q$104,VLOOKUP(F1226,'Leaf lengths'!$S$1:$T$6,2,FALSE),FALSE)</f>
        <v>95</v>
      </c>
      <c r="X1226">
        <f t="shared" si="72"/>
        <v>0</v>
      </c>
      <c r="Y1226">
        <f t="shared" si="70"/>
        <v>8</v>
      </c>
      <c r="Z1226">
        <f t="shared" si="68"/>
        <v>23</v>
      </c>
      <c r="AD1226" t="str">
        <f t="shared" si="71"/>
        <v>FLN</v>
      </c>
      <c r="AE1226">
        <v>8</v>
      </c>
    </row>
    <row r="1227" spans="1:31" ht="15" hidden="1" customHeight="1" x14ac:dyDescent="0.3">
      <c r="A1227" t="s">
        <v>416</v>
      </c>
      <c r="B1227">
        <f t="shared" si="69"/>
        <v>300018</v>
      </c>
      <c r="C1227">
        <v>18</v>
      </c>
      <c r="D1227">
        <f>VLOOKUP($B1227,TrialDesign!$E$2:$I$1147,5,FALSE)</f>
        <v>16</v>
      </c>
      <c r="E1227" t="str">
        <f>VLOOKUP($B1227,TrialDesign!$E$2:$I$1147,3,FALSE)</f>
        <v>Nil</v>
      </c>
      <c r="F1227" t="str">
        <f>VLOOKUP($B1227,TrialDesign!$E$2:$I$1147,4,FALSE)</f>
        <v>BattenSpring</v>
      </c>
      <c r="G1227" s="1">
        <v>41723</v>
      </c>
      <c r="H1227" s="1" t="str">
        <f>VLOOKUP(B1227,TrialDesign!$E$2:$J$1147,6,FALSE)</f>
        <v>None_16h</v>
      </c>
      <c r="K1227">
        <v>3</v>
      </c>
      <c r="M1227">
        <v>8</v>
      </c>
      <c r="P1227">
        <v>125</v>
      </c>
      <c r="S1227">
        <v>13</v>
      </c>
      <c r="V1227">
        <v>4</v>
      </c>
      <c r="W1227">
        <f>VLOOKUP(H1227&amp;"_"&amp;M1227+1,'Leaf lengths'!$J$6:$Q$104,VLOOKUP(F1227,'Leaf lengths'!$S$1:$T$6,2,FALSE),FALSE)</f>
        <v>95</v>
      </c>
      <c r="X1227">
        <f t="shared" si="72"/>
        <v>0</v>
      </c>
      <c r="Y1227">
        <f t="shared" si="70"/>
        <v>8</v>
      </c>
      <c r="Z1227">
        <f t="shared" si="68"/>
        <v>21</v>
      </c>
      <c r="AD1227" t="str">
        <f t="shared" si="71"/>
        <v>FLN</v>
      </c>
      <c r="AE1227">
        <v>8</v>
      </c>
    </row>
    <row r="1228" spans="1:31" ht="15" hidden="1" customHeight="1" x14ac:dyDescent="0.3">
      <c r="A1228" t="s">
        <v>416</v>
      </c>
      <c r="B1228">
        <f t="shared" si="69"/>
        <v>300081</v>
      </c>
      <c r="C1228">
        <v>81</v>
      </c>
      <c r="D1228">
        <f>VLOOKUP($B1228,TrialDesign!$E$2:$I$1147,5,FALSE)</f>
        <v>16</v>
      </c>
      <c r="E1228" t="str">
        <f>VLOOKUP($B1228,TrialDesign!$E$2:$I$1147,3,FALSE)</f>
        <v>Nil</v>
      </c>
      <c r="F1228" t="str">
        <f>VLOOKUP($B1228,TrialDesign!$E$2:$I$1147,4,FALSE)</f>
        <v>BattenSpring</v>
      </c>
      <c r="G1228" s="1">
        <v>41723</v>
      </c>
      <c r="H1228" s="1" t="str">
        <f>VLOOKUP(B1228,TrialDesign!$E$2:$J$1147,6,FALSE)</f>
        <v>None_16h</v>
      </c>
      <c r="J1228">
        <v>81</v>
      </c>
      <c r="K1228">
        <v>1</v>
      </c>
      <c r="M1228">
        <v>8</v>
      </c>
      <c r="S1228">
        <v>15</v>
      </c>
      <c r="V1228">
        <v>4</v>
      </c>
      <c r="W1228">
        <f>VLOOKUP(H1228&amp;"_"&amp;M1228+1,'Leaf lengths'!$J$6:$Q$104,VLOOKUP(F1228,'Leaf lengths'!$S$1:$T$6,2,FALSE),FALSE)</f>
        <v>95</v>
      </c>
      <c r="X1228">
        <f t="shared" si="72"/>
        <v>0</v>
      </c>
      <c r="Y1228">
        <f t="shared" si="70"/>
        <v>8</v>
      </c>
      <c r="Z1228">
        <f t="shared" si="68"/>
        <v>23</v>
      </c>
      <c r="AD1228" t="str">
        <f t="shared" si="71"/>
        <v>FLN</v>
      </c>
      <c r="AE1228">
        <v>8</v>
      </c>
    </row>
    <row r="1229" spans="1:31" ht="15" hidden="1" customHeight="1" x14ac:dyDescent="0.3">
      <c r="A1229" t="s">
        <v>416</v>
      </c>
      <c r="B1229">
        <f t="shared" si="69"/>
        <v>300081</v>
      </c>
      <c r="C1229">
        <v>81</v>
      </c>
      <c r="D1229">
        <f>VLOOKUP($B1229,TrialDesign!$E$2:$I$1147,5,FALSE)</f>
        <v>16</v>
      </c>
      <c r="E1229" t="str">
        <f>VLOOKUP($B1229,TrialDesign!$E$2:$I$1147,3,FALSE)</f>
        <v>Nil</v>
      </c>
      <c r="F1229" t="str">
        <f>VLOOKUP($B1229,TrialDesign!$E$2:$I$1147,4,FALSE)</f>
        <v>BattenSpring</v>
      </c>
      <c r="G1229" s="1">
        <v>41723</v>
      </c>
      <c r="H1229" s="1" t="str">
        <f>VLOOKUP(B1229,TrialDesign!$E$2:$J$1147,6,FALSE)</f>
        <v>None_16h</v>
      </c>
      <c r="K1229">
        <v>2</v>
      </c>
      <c r="M1229">
        <v>8</v>
      </c>
      <c r="P1229">
        <v>130</v>
      </c>
      <c r="S1229">
        <v>15</v>
      </c>
      <c r="V1229">
        <v>4</v>
      </c>
      <c r="W1229">
        <f>VLOOKUP(H1229&amp;"_"&amp;M1229+1,'Leaf lengths'!$J$6:$Q$104,VLOOKUP(F1229,'Leaf lengths'!$S$1:$T$6,2,FALSE),FALSE)</f>
        <v>95</v>
      </c>
      <c r="X1229">
        <f t="shared" si="72"/>
        <v>0</v>
      </c>
      <c r="Y1229">
        <f t="shared" si="70"/>
        <v>8</v>
      </c>
      <c r="Z1229">
        <f t="shared" si="68"/>
        <v>23</v>
      </c>
      <c r="AD1229" t="str">
        <f t="shared" si="71"/>
        <v>FLN</v>
      </c>
      <c r="AE1229">
        <v>8</v>
      </c>
    </row>
    <row r="1230" spans="1:31" ht="15" hidden="1" customHeight="1" x14ac:dyDescent="0.3">
      <c r="A1230" t="s">
        <v>416</v>
      </c>
      <c r="B1230">
        <f t="shared" si="69"/>
        <v>300081</v>
      </c>
      <c r="C1230">
        <v>81</v>
      </c>
      <c r="D1230">
        <f>VLOOKUP($B1230,TrialDesign!$E$2:$I$1147,5,FALSE)</f>
        <v>16</v>
      </c>
      <c r="E1230" t="str">
        <f>VLOOKUP($B1230,TrialDesign!$E$2:$I$1147,3,FALSE)</f>
        <v>Nil</v>
      </c>
      <c r="F1230" t="str">
        <f>VLOOKUP($B1230,TrialDesign!$E$2:$I$1147,4,FALSE)</f>
        <v>BattenSpring</v>
      </c>
      <c r="G1230" s="1">
        <v>41723</v>
      </c>
      <c r="H1230" s="1" t="str">
        <f>VLOOKUP(B1230,TrialDesign!$E$2:$J$1147,6,FALSE)</f>
        <v>None_16h</v>
      </c>
      <c r="K1230">
        <v>3</v>
      </c>
      <c r="M1230">
        <v>8</v>
      </c>
      <c r="P1230">
        <v>130</v>
      </c>
      <c r="S1230">
        <v>14</v>
      </c>
      <c r="V1230">
        <v>4</v>
      </c>
      <c r="W1230">
        <f>VLOOKUP(H1230&amp;"_"&amp;M1230+1,'Leaf lengths'!$J$6:$Q$104,VLOOKUP(F1230,'Leaf lengths'!$S$1:$T$6,2,FALSE),FALSE)</f>
        <v>95</v>
      </c>
      <c r="X1230">
        <f t="shared" si="72"/>
        <v>0</v>
      </c>
      <c r="Y1230">
        <f t="shared" si="70"/>
        <v>8</v>
      </c>
      <c r="Z1230">
        <f t="shared" si="68"/>
        <v>22</v>
      </c>
      <c r="AD1230" t="str">
        <f t="shared" si="71"/>
        <v>FLN</v>
      </c>
      <c r="AE1230">
        <v>8</v>
      </c>
    </row>
    <row r="1231" spans="1:31" ht="15" hidden="1" customHeight="1" x14ac:dyDescent="0.3">
      <c r="A1231" t="s">
        <v>416</v>
      </c>
      <c r="B1231">
        <f t="shared" si="69"/>
        <v>300148</v>
      </c>
      <c r="C1231">
        <v>148</v>
      </c>
      <c r="D1231">
        <f>VLOOKUP($B1231,TrialDesign!$E$2:$I$1147,5,FALSE)</f>
        <v>16</v>
      </c>
      <c r="E1231" t="str">
        <f>VLOOKUP($B1231,TrialDesign!$E$2:$I$1147,3,FALSE)</f>
        <v>Nil</v>
      </c>
      <c r="F1231" t="str">
        <f>VLOOKUP($B1231,TrialDesign!$E$2:$I$1147,4,FALSE)</f>
        <v>BattenSpring</v>
      </c>
      <c r="G1231" s="1">
        <v>41723</v>
      </c>
      <c r="H1231" s="1" t="str">
        <f>VLOOKUP(B1231,TrialDesign!$E$2:$J$1147,6,FALSE)</f>
        <v>None_16h</v>
      </c>
      <c r="J1231">
        <v>148</v>
      </c>
      <c r="K1231">
        <v>1</v>
      </c>
      <c r="M1231">
        <v>8</v>
      </c>
      <c r="P1231">
        <v>142</v>
      </c>
      <c r="S1231">
        <v>16</v>
      </c>
      <c r="V1231">
        <v>4</v>
      </c>
      <c r="W1231">
        <f>VLOOKUP(H1231&amp;"_"&amp;M1231+1,'Leaf lengths'!$J$6:$Q$104,VLOOKUP(F1231,'Leaf lengths'!$S$1:$T$6,2,FALSE),FALSE)</f>
        <v>95</v>
      </c>
      <c r="X1231">
        <f t="shared" si="72"/>
        <v>0</v>
      </c>
      <c r="Y1231">
        <f t="shared" si="70"/>
        <v>8</v>
      </c>
      <c r="Z1231">
        <f t="shared" si="68"/>
        <v>24</v>
      </c>
      <c r="AD1231" t="str">
        <f t="shared" si="71"/>
        <v>FLN</v>
      </c>
      <c r="AE1231">
        <v>8</v>
      </c>
    </row>
    <row r="1232" spans="1:31" ht="15" hidden="1" customHeight="1" x14ac:dyDescent="0.3">
      <c r="A1232" t="s">
        <v>416</v>
      </c>
      <c r="B1232">
        <f t="shared" si="69"/>
        <v>300148</v>
      </c>
      <c r="C1232">
        <v>148</v>
      </c>
      <c r="D1232">
        <f>VLOOKUP($B1232,TrialDesign!$E$2:$I$1147,5,FALSE)</f>
        <v>16</v>
      </c>
      <c r="E1232" t="str">
        <f>VLOOKUP($B1232,TrialDesign!$E$2:$I$1147,3,FALSE)</f>
        <v>Nil</v>
      </c>
      <c r="F1232" t="str">
        <f>VLOOKUP($B1232,TrialDesign!$E$2:$I$1147,4,FALSE)</f>
        <v>BattenSpring</v>
      </c>
      <c r="G1232" s="1">
        <v>41723</v>
      </c>
      <c r="H1232" s="1" t="str">
        <f>VLOOKUP(B1232,TrialDesign!$E$2:$J$1147,6,FALSE)</f>
        <v>None_16h</v>
      </c>
      <c r="K1232">
        <v>2</v>
      </c>
      <c r="M1232">
        <v>8</v>
      </c>
      <c r="P1232">
        <v>125</v>
      </c>
      <c r="S1232">
        <v>17</v>
      </c>
      <c r="V1232">
        <v>4</v>
      </c>
      <c r="W1232">
        <f>VLOOKUP(H1232&amp;"_"&amp;M1232+1,'Leaf lengths'!$J$6:$Q$104,VLOOKUP(F1232,'Leaf lengths'!$S$1:$T$6,2,FALSE),FALSE)</f>
        <v>95</v>
      </c>
      <c r="X1232">
        <f t="shared" si="72"/>
        <v>0</v>
      </c>
      <c r="Y1232">
        <f t="shared" si="70"/>
        <v>8</v>
      </c>
      <c r="Z1232">
        <f t="shared" si="68"/>
        <v>25</v>
      </c>
      <c r="AD1232" t="str">
        <f t="shared" si="71"/>
        <v>FLN</v>
      </c>
      <c r="AE1232">
        <v>8</v>
      </c>
    </row>
    <row r="1233" spans="1:31" ht="15" hidden="1" customHeight="1" x14ac:dyDescent="0.3">
      <c r="A1233" t="s">
        <v>416</v>
      </c>
      <c r="B1233">
        <f t="shared" si="69"/>
        <v>300148</v>
      </c>
      <c r="C1233">
        <v>148</v>
      </c>
      <c r="D1233">
        <f>VLOOKUP($B1233,TrialDesign!$E$2:$I$1147,5,FALSE)</f>
        <v>16</v>
      </c>
      <c r="E1233" t="str">
        <f>VLOOKUP($B1233,TrialDesign!$E$2:$I$1147,3,FALSE)</f>
        <v>Nil</v>
      </c>
      <c r="F1233" t="str">
        <f>VLOOKUP($B1233,TrialDesign!$E$2:$I$1147,4,FALSE)</f>
        <v>BattenSpring</v>
      </c>
      <c r="G1233" s="1">
        <v>41723</v>
      </c>
      <c r="H1233" s="1" t="str">
        <f>VLOOKUP(B1233,TrialDesign!$E$2:$J$1147,6,FALSE)</f>
        <v>None_16h</v>
      </c>
      <c r="K1233">
        <v>3</v>
      </c>
      <c r="M1233">
        <v>8</v>
      </c>
      <c r="P1233">
        <v>155</v>
      </c>
      <c r="S1233">
        <v>14</v>
      </c>
      <c r="V1233">
        <v>4</v>
      </c>
      <c r="W1233">
        <f>VLOOKUP(H1233&amp;"_"&amp;M1233+1,'Leaf lengths'!$J$6:$Q$104,VLOOKUP(F1233,'Leaf lengths'!$S$1:$T$6,2,FALSE),FALSE)</f>
        <v>95</v>
      </c>
      <c r="X1233">
        <f t="shared" si="72"/>
        <v>0</v>
      </c>
      <c r="Y1233">
        <f t="shared" si="70"/>
        <v>8</v>
      </c>
      <c r="Z1233">
        <f t="shared" si="68"/>
        <v>22</v>
      </c>
      <c r="AD1233" t="str">
        <f t="shared" si="71"/>
        <v>FLN</v>
      </c>
      <c r="AE1233">
        <v>8</v>
      </c>
    </row>
    <row r="1234" spans="1:31" ht="15" hidden="1" customHeight="1" x14ac:dyDescent="0.3">
      <c r="A1234" t="s">
        <v>416</v>
      </c>
      <c r="B1234">
        <f t="shared" si="69"/>
        <v>300161</v>
      </c>
      <c r="C1234">
        <v>161</v>
      </c>
      <c r="D1234">
        <f>VLOOKUP($B1234,TrialDesign!$E$2:$I$1147,5,FALSE)</f>
        <v>16</v>
      </c>
      <c r="E1234" t="str">
        <f>VLOOKUP($B1234,TrialDesign!$E$2:$I$1147,3,FALSE)</f>
        <v>Nil</v>
      </c>
      <c r="F1234" t="str">
        <f>VLOOKUP($B1234,TrialDesign!$E$2:$I$1147,4,FALSE)</f>
        <v>BattenSpring</v>
      </c>
      <c r="G1234" s="1">
        <v>41723</v>
      </c>
      <c r="H1234" s="1" t="str">
        <f>VLOOKUP(B1234,TrialDesign!$E$2:$J$1147,6,FALSE)</f>
        <v>None_16h</v>
      </c>
      <c r="J1234">
        <v>161</v>
      </c>
      <c r="K1234">
        <v>1</v>
      </c>
      <c r="M1234">
        <v>8</v>
      </c>
      <c r="P1234">
        <v>117</v>
      </c>
      <c r="S1234">
        <v>14</v>
      </c>
      <c r="V1234">
        <v>4</v>
      </c>
      <c r="W1234">
        <f>VLOOKUP(H1234&amp;"_"&amp;M1234+1,'Leaf lengths'!$J$6:$Q$104,VLOOKUP(F1234,'Leaf lengths'!$S$1:$T$6,2,FALSE),FALSE)</f>
        <v>95</v>
      </c>
      <c r="X1234">
        <f t="shared" si="72"/>
        <v>0</v>
      </c>
      <c r="Y1234">
        <f t="shared" si="70"/>
        <v>8</v>
      </c>
      <c r="Z1234">
        <f t="shared" si="68"/>
        <v>22</v>
      </c>
      <c r="AD1234" t="str">
        <f t="shared" si="71"/>
        <v>FLN</v>
      </c>
      <c r="AE1234">
        <v>8</v>
      </c>
    </row>
    <row r="1235" spans="1:31" ht="15" hidden="1" customHeight="1" x14ac:dyDescent="0.3">
      <c r="A1235" t="s">
        <v>416</v>
      </c>
      <c r="B1235">
        <f t="shared" si="69"/>
        <v>300161</v>
      </c>
      <c r="C1235">
        <v>161</v>
      </c>
      <c r="D1235">
        <f>VLOOKUP($B1235,TrialDesign!$E$2:$I$1147,5,FALSE)</f>
        <v>16</v>
      </c>
      <c r="E1235" t="str">
        <f>VLOOKUP($B1235,TrialDesign!$E$2:$I$1147,3,FALSE)</f>
        <v>Nil</v>
      </c>
      <c r="F1235" t="str">
        <f>VLOOKUP($B1235,TrialDesign!$E$2:$I$1147,4,FALSE)</f>
        <v>BattenSpring</v>
      </c>
      <c r="G1235" s="1">
        <v>41723</v>
      </c>
      <c r="H1235" s="1" t="str">
        <f>VLOOKUP(B1235,TrialDesign!$E$2:$J$1147,6,FALSE)</f>
        <v>None_16h</v>
      </c>
      <c r="K1235">
        <v>2</v>
      </c>
      <c r="M1235">
        <v>8</v>
      </c>
      <c r="P1235">
        <v>111</v>
      </c>
      <c r="S1235">
        <v>14</v>
      </c>
      <c r="V1235">
        <v>4</v>
      </c>
      <c r="W1235">
        <f>VLOOKUP(H1235&amp;"_"&amp;M1235+1,'Leaf lengths'!$J$6:$Q$104,VLOOKUP(F1235,'Leaf lengths'!$S$1:$T$6,2,FALSE),FALSE)</f>
        <v>95</v>
      </c>
      <c r="X1235">
        <f t="shared" si="72"/>
        <v>0</v>
      </c>
      <c r="Y1235">
        <f t="shared" si="70"/>
        <v>8</v>
      </c>
      <c r="Z1235">
        <f t="shared" si="68"/>
        <v>22</v>
      </c>
      <c r="AD1235" t="str">
        <f t="shared" si="71"/>
        <v>FLN</v>
      </c>
      <c r="AE1235">
        <v>8</v>
      </c>
    </row>
    <row r="1236" spans="1:31" ht="15" hidden="1" customHeight="1" x14ac:dyDescent="0.3">
      <c r="A1236" t="s">
        <v>416</v>
      </c>
      <c r="B1236">
        <f t="shared" si="69"/>
        <v>300161</v>
      </c>
      <c r="C1236">
        <v>161</v>
      </c>
      <c r="D1236">
        <f>VLOOKUP($B1236,TrialDesign!$E$2:$I$1147,5,FALSE)</f>
        <v>16</v>
      </c>
      <c r="E1236" t="str">
        <f>VLOOKUP($B1236,TrialDesign!$E$2:$I$1147,3,FALSE)</f>
        <v>Nil</v>
      </c>
      <c r="F1236" t="str">
        <f>VLOOKUP($B1236,TrialDesign!$E$2:$I$1147,4,FALSE)</f>
        <v>BattenSpring</v>
      </c>
      <c r="G1236" s="1">
        <v>41723</v>
      </c>
      <c r="H1236" s="1" t="str">
        <f>VLOOKUP(B1236,TrialDesign!$E$2:$J$1147,6,FALSE)</f>
        <v>None_16h</v>
      </c>
      <c r="K1236">
        <v>3</v>
      </c>
      <c r="M1236">
        <v>7</v>
      </c>
      <c r="S1236">
        <v>16</v>
      </c>
      <c r="V1236">
        <v>4</v>
      </c>
      <c r="W1236">
        <f>VLOOKUP(H1236&amp;"_"&amp;M1236+1,'Leaf lengths'!$J$6:$Q$104,VLOOKUP(F1236,'Leaf lengths'!$S$1:$T$6,2,FALSE),FALSE)</f>
        <v>125.61111111111111</v>
      </c>
      <c r="X1236">
        <f t="shared" si="72"/>
        <v>0</v>
      </c>
      <c r="Y1236">
        <f t="shared" si="70"/>
        <v>7</v>
      </c>
      <c r="Z1236">
        <f t="shared" si="68"/>
        <v>23</v>
      </c>
      <c r="AD1236" t="str">
        <f t="shared" si="71"/>
        <v>FLN</v>
      </c>
      <c r="AE1236">
        <v>7</v>
      </c>
    </row>
    <row r="1237" spans="1:31" ht="15" hidden="1" customHeight="1" x14ac:dyDescent="0.3">
      <c r="A1237" t="s">
        <v>416</v>
      </c>
      <c r="B1237">
        <f t="shared" si="69"/>
        <v>300176</v>
      </c>
      <c r="C1237">
        <v>176</v>
      </c>
      <c r="D1237">
        <f>VLOOKUP($B1237,TrialDesign!$E$2:$I$1147,5,FALSE)</f>
        <v>16</v>
      </c>
      <c r="E1237" t="str">
        <f>VLOOKUP($B1237,TrialDesign!$E$2:$I$1147,3,FALSE)</f>
        <v>Nil</v>
      </c>
      <c r="F1237" t="str">
        <f>VLOOKUP($B1237,TrialDesign!$E$2:$I$1147,4,FALSE)</f>
        <v>BattenSpring</v>
      </c>
      <c r="G1237" s="1">
        <v>41723</v>
      </c>
      <c r="H1237" s="1" t="str">
        <f>VLOOKUP(B1237,TrialDesign!$E$2:$J$1147,6,FALSE)</f>
        <v>None_16h</v>
      </c>
      <c r="J1237">
        <v>176</v>
      </c>
      <c r="K1237">
        <v>1</v>
      </c>
      <c r="M1237">
        <v>8</v>
      </c>
      <c r="P1237">
        <v>130</v>
      </c>
      <c r="S1237">
        <v>16</v>
      </c>
      <c r="V1237">
        <v>4</v>
      </c>
      <c r="W1237">
        <f>VLOOKUP(H1237&amp;"_"&amp;M1237+1,'Leaf lengths'!$J$6:$Q$104,VLOOKUP(F1237,'Leaf lengths'!$S$1:$T$6,2,FALSE),FALSE)</f>
        <v>95</v>
      </c>
      <c r="X1237">
        <f t="shared" si="72"/>
        <v>0</v>
      </c>
      <c r="Y1237">
        <f t="shared" si="70"/>
        <v>8</v>
      </c>
      <c r="Z1237">
        <f t="shared" si="68"/>
        <v>24</v>
      </c>
      <c r="AD1237" t="str">
        <f t="shared" si="71"/>
        <v>FLN</v>
      </c>
      <c r="AE1237">
        <v>8</v>
      </c>
    </row>
    <row r="1238" spans="1:31" ht="15" hidden="1" customHeight="1" x14ac:dyDescent="0.3">
      <c r="A1238" t="s">
        <v>416</v>
      </c>
      <c r="B1238">
        <f t="shared" si="69"/>
        <v>300176</v>
      </c>
      <c r="C1238">
        <v>176</v>
      </c>
      <c r="D1238">
        <f>VLOOKUP($B1238,TrialDesign!$E$2:$I$1147,5,FALSE)</f>
        <v>16</v>
      </c>
      <c r="E1238" t="str">
        <f>VLOOKUP($B1238,TrialDesign!$E$2:$I$1147,3,FALSE)</f>
        <v>Nil</v>
      </c>
      <c r="F1238" t="str">
        <f>VLOOKUP($B1238,TrialDesign!$E$2:$I$1147,4,FALSE)</f>
        <v>BattenSpring</v>
      </c>
      <c r="G1238" s="1">
        <v>41723</v>
      </c>
      <c r="H1238" s="1" t="str">
        <f>VLOOKUP(B1238,TrialDesign!$E$2:$J$1147,6,FALSE)</f>
        <v>None_16h</v>
      </c>
      <c r="K1238">
        <v>2</v>
      </c>
      <c r="M1238">
        <v>8</v>
      </c>
      <c r="P1238">
        <v>126</v>
      </c>
      <c r="S1238">
        <v>15</v>
      </c>
      <c r="V1238">
        <v>4</v>
      </c>
      <c r="W1238">
        <f>VLOOKUP(H1238&amp;"_"&amp;M1238+1,'Leaf lengths'!$J$6:$Q$104,VLOOKUP(F1238,'Leaf lengths'!$S$1:$T$6,2,FALSE),FALSE)</f>
        <v>95</v>
      </c>
      <c r="X1238">
        <f t="shared" si="72"/>
        <v>0</v>
      </c>
      <c r="Y1238">
        <f t="shared" si="70"/>
        <v>8</v>
      </c>
      <c r="Z1238">
        <f t="shared" si="68"/>
        <v>23</v>
      </c>
      <c r="AD1238" t="str">
        <f t="shared" si="71"/>
        <v>FLN</v>
      </c>
      <c r="AE1238">
        <v>8</v>
      </c>
    </row>
    <row r="1239" spans="1:31" ht="15" hidden="1" customHeight="1" x14ac:dyDescent="0.3">
      <c r="A1239" t="s">
        <v>416</v>
      </c>
      <c r="B1239">
        <f t="shared" si="69"/>
        <v>300176</v>
      </c>
      <c r="C1239">
        <v>176</v>
      </c>
      <c r="D1239">
        <f>VLOOKUP($B1239,TrialDesign!$E$2:$I$1147,5,FALSE)</f>
        <v>16</v>
      </c>
      <c r="E1239" t="str">
        <f>VLOOKUP($B1239,TrialDesign!$E$2:$I$1147,3,FALSE)</f>
        <v>Nil</v>
      </c>
      <c r="F1239" t="str">
        <f>VLOOKUP($B1239,TrialDesign!$E$2:$I$1147,4,FALSE)</f>
        <v>BattenSpring</v>
      </c>
      <c r="G1239" s="1">
        <v>41723</v>
      </c>
      <c r="H1239" s="1" t="str">
        <f>VLOOKUP(B1239,TrialDesign!$E$2:$J$1147,6,FALSE)</f>
        <v>None_16h</v>
      </c>
      <c r="K1239">
        <v>3</v>
      </c>
      <c r="M1239">
        <v>8</v>
      </c>
      <c r="P1239">
        <v>110</v>
      </c>
      <c r="S1239">
        <v>14</v>
      </c>
      <c r="V1239">
        <v>4</v>
      </c>
      <c r="W1239">
        <f>VLOOKUP(H1239&amp;"_"&amp;M1239+1,'Leaf lengths'!$J$6:$Q$104,VLOOKUP(F1239,'Leaf lengths'!$S$1:$T$6,2,FALSE),FALSE)</f>
        <v>95</v>
      </c>
      <c r="X1239">
        <f t="shared" si="72"/>
        <v>0</v>
      </c>
      <c r="Y1239">
        <f t="shared" si="70"/>
        <v>8</v>
      </c>
      <c r="Z1239">
        <f t="shared" si="68"/>
        <v>22</v>
      </c>
      <c r="AD1239" t="str">
        <f t="shared" si="71"/>
        <v>FLN</v>
      </c>
      <c r="AE1239">
        <v>8</v>
      </c>
    </row>
    <row r="1240" spans="1:31" ht="15" hidden="1" customHeight="1" x14ac:dyDescent="0.3">
      <c r="A1240" t="s">
        <v>416</v>
      </c>
      <c r="B1240">
        <f t="shared" si="69"/>
        <v>300264</v>
      </c>
      <c r="C1240">
        <v>264</v>
      </c>
      <c r="D1240">
        <f>VLOOKUP($B1240,TrialDesign!$E$2:$I$1147,5,FALSE)</f>
        <v>16</v>
      </c>
      <c r="E1240" t="str">
        <f>VLOOKUP($B1240,TrialDesign!$E$2:$I$1147,3,FALSE)</f>
        <v>Nil</v>
      </c>
      <c r="F1240" t="str">
        <f>VLOOKUP($B1240,TrialDesign!$E$2:$I$1147,4,FALSE)</f>
        <v>BattenSpring</v>
      </c>
      <c r="G1240" s="1">
        <v>41723</v>
      </c>
      <c r="H1240" s="1" t="str">
        <f>VLOOKUP(B1240,TrialDesign!$E$2:$J$1147,6,FALSE)</f>
        <v>None_16h</v>
      </c>
      <c r="J1240">
        <v>264</v>
      </c>
      <c r="K1240">
        <v>1</v>
      </c>
      <c r="M1240">
        <v>8</v>
      </c>
      <c r="S1240">
        <v>16</v>
      </c>
      <c r="V1240">
        <v>4</v>
      </c>
      <c r="W1240">
        <f>VLOOKUP(H1240&amp;"_"&amp;M1240+1,'Leaf lengths'!$J$6:$Q$104,VLOOKUP(F1240,'Leaf lengths'!$S$1:$T$6,2,FALSE),FALSE)</f>
        <v>95</v>
      </c>
      <c r="X1240">
        <f t="shared" si="72"/>
        <v>0</v>
      </c>
      <c r="Y1240">
        <f t="shared" si="70"/>
        <v>8</v>
      </c>
      <c r="Z1240">
        <f t="shared" si="68"/>
        <v>24</v>
      </c>
      <c r="AD1240" t="str">
        <f t="shared" si="71"/>
        <v>FLN</v>
      </c>
      <c r="AE1240">
        <v>8</v>
      </c>
    </row>
    <row r="1241" spans="1:31" ht="15" hidden="1" customHeight="1" x14ac:dyDescent="0.3">
      <c r="A1241" t="s">
        <v>416</v>
      </c>
      <c r="B1241">
        <f t="shared" si="69"/>
        <v>300264</v>
      </c>
      <c r="C1241">
        <v>264</v>
      </c>
      <c r="D1241">
        <f>VLOOKUP($B1241,TrialDesign!$E$2:$I$1147,5,FALSE)</f>
        <v>16</v>
      </c>
      <c r="E1241" t="str">
        <f>VLOOKUP($B1241,TrialDesign!$E$2:$I$1147,3,FALSE)</f>
        <v>Nil</v>
      </c>
      <c r="F1241" t="str">
        <f>VLOOKUP($B1241,TrialDesign!$E$2:$I$1147,4,FALSE)</f>
        <v>BattenSpring</v>
      </c>
      <c r="G1241" s="1">
        <v>41723</v>
      </c>
      <c r="H1241" s="1" t="str">
        <f>VLOOKUP(B1241,TrialDesign!$E$2:$J$1147,6,FALSE)</f>
        <v>None_16h</v>
      </c>
      <c r="K1241">
        <v>2</v>
      </c>
      <c r="M1241">
        <v>8</v>
      </c>
      <c r="P1241">
        <v>135</v>
      </c>
      <c r="S1241">
        <v>15</v>
      </c>
      <c r="V1241">
        <v>4</v>
      </c>
      <c r="W1241">
        <f>VLOOKUP(H1241&amp;"_"&amp;M1241+1,'Leaf lengths'!$J$6:$Q$104,VLOOKUP(F1241,'Leaf lengths'!$S$1:$T$6,2,FALSE),FALSE)</f>
        <v>95</v>
      </c>
      <c r="X1241">
        <f t="shared" si="72"/>
        <v>0</v>
      </c>
      <c r="Y1241">
        <f t="shared" si="70"/>
        <v>8</v>
      </c>
      <c r="Z1241">
        <f t="shared" si="68"/>
        <v>23</v>
      </c>
      <c r="AD1241" t="str">
        <f t="shared" si="71"/>
        <v>FLN</v>
      </c>
      <c r="AE1241">
        <v>8</v>
      </c>
    </row>
    <row r="1242" spans="1:31" ht="15" hidden="1" customHeight="1" x14ac:dyDescent="0.3">
      <c r="A1242" t="s">
        <v>416</v>
      </c>
      <c r="B1242">
        <f t="shared" si="69"/>
        <v>300264</v>
      </c>
      <c r="C1242">
        <v>264</v>
      </c>
      <c r="D1242">
        <f>VLOOKUP($B1242,TrialDesign!$E$2:$I$1147,5,FALSE)</f>
        <v>16</v>
      </c>
      <c r="E1242" t="str">
        <f>VLOOKUP($B1242,TrialDesign!$E$2:$I$1147,3,FALSE)</f>
        <v>Nil</v>
      </c>
      <c r="F1242" t="str">
        <f>VLOOKUP($B1242,TrialDesign!$E$2:$I$1147,4,FALSE)</f>
        <v>BattenSpring</v>
      </c>
      <c r="G1242" s="1">
        <v>41723</v>
      </c>
      <c r="H1242" s="1" t="str">
        <f>VLOOKUP(B1242,TrialDesign!$E$2:$J$1147,6,FALSE)</f>
        <v>None_16h</v>
      </c>
      <c r="K1242">
        <v>3</v>
      </c>
      <c r="M1242">
        <v>8</v>
      </c>
      <c r="P1242">
        <v>135</v>
      </c>
      <c r="S1242">
        <v>16</v>
      </c>
      <c r="V1242">
        <v>4</v>
      </c>
      <c r="W1242">
        <f>VLOOKUP(H1242&amp;"_"&amp;M1242+1,'Leaf lengths'!$J$6:$Q$104,VLOOKUP(F1242,'Leaf lengths'!$S$1:$T$6,2,FALSE),FALSE)</f>
        <v>95</v>
      </c>
      <c r="X1242">
        <f t="shared" si="72"/>
        <v>0</v>
      </c>
      <c r="Y1242">
        <f t="shared" si="70"/>
        <v>8</v>
      </c>
      <c r="Z1242">
        <f t="shared" si="68"/>
        <v>24</v>
      </c>
      <c r="AD1242" t="str">
        <f t="shared" si="71"/>
        <v>FLN</v>
      </c>
      <c r="AE1242">
        <v>8</v>
      </c>
    </row>
    <row r="1243" spans="1:31" ht="15" hidden="1" customHeight="1" x14ac:dyDescent="0.3">
      <c r="A1243" t="s">
        <v>416</v>
      </c>
      <c r="B1243">
        <f t="shared" si="69"/>
        <v>300270</v>
      </c>
      <c r="C1243">
        <v>270</v>
      </c>
      <c r="D1243">
        <f>VLOOKUP($B1243,TrialDesign!$E$2:$I$1147,5,FALSE)</f>
        <v>16</v>
      </c>
      <c r="E1243" t="str">
        <f>VLOOKUP($B1243,TrialDesign!$E$2:$I$1147,3,FALSE)</f>
        <v>Nil</v>
      </c>
      <c r="F1243" t="str">
        <f>VLOOKUP($B1243,TrialDesign!$E$2:$I$1147,4,FALSE)</f>
        <v>BattenSpring</v>
      </c>
      <c r="G1243" s="1">
        <v>41723</v>
      </c>
      <c r="H1243" s="1" t="str">
        <f>VLOOKUP(B1243,TrialDesign!$E$2:$J$1147,6,FALSE)</f>
        <v>None_16h</v>
      </c>
      <c r="J1243">
        <v>270</v>
      </c>
      <c r="K1243">
        <v>1</v>
      </c>
      <c r="M1243">
        <v>8</v>
      </c>
      <c r="S1243">
        <v>16</v>
      </c>
      <c r="V1243">
        <v>4</v>
      </c>
      <c r="W1243">
        <f>VLOOKUP(H1243&amp;"_"&amp;M1243+1,'Leaf lengths'!$J$6:$Q$104,VLOOKUP(F1243,'Leaf lengths'!$S$1:$T$6,2,FALSE),FALSE)</f>
        <v>95</v>
      </c>
      <c r="X1243">
        <f t="shared" si="72"/>
        <v>0</v>
      </c>
      <c r="Y1243">
        <f t="shared" si="70"/>
        <v>8</v>
      </c>
      <c r="Z1243">
        <f t="shared" si="68"/>
        <v>24</v>
      </c>
      <c r="AD1243" t="str">
        <f t="shared" si="71"/>
        <v>FLN</v>
      </c>
      <c r="AE1243">
        <v>8</v>
      </c>
    </row>
    <row r="1244" spans="1:31" ht="15" hidden="1" customHeight="1" x14ac:dyDescent="0.3">
      <c r="A1244" t="s">
        <v>416</v>
      </c>
      <c r="B1244">
        <f t="shared" si="69"/>
        <v>300270</v>
      </c>
      <c r="C1244">
        <v>270</v>
      </c>
      <c r="D1244">
        <f>VLOOKUP($B1244,TrialDesign!$E$2:$I$1147,5,FALSE)</f>
        <v>16</v>
      </c>
      <c r="E1244" t="str">
        <f>VLOOKUP($B1244,TrialDesign!$E$2:$I$1147,3,FALSE)</f>
        <v>Nil</v>
      </c>
      <c r="F1244" t="str">
        <f>VLOOKUP($B1244,TrialDesign!$E$2:$I$1147,4,FALSE)</f>
        <v>BattenSpring</v>
      </c>
      <c r="G1244" s="1">
        <v>41723</v>
      </c>
      <c r="H1244" s="1" t="str">
        <f>VLOOKUP(B1244,TrialDesign!$E$2:$J$1147,6,FALSE)</f>
        <v>None_16h</v>
      </c>
      <c r="K1244">
        <v>2</v>
      </c>
      <c r="M1244">
        <v>8</v>
      </c>
      <c r="P1244">
        <v>114</v>
      </c>
      <c r="S1244">
        <v>16</v>
      </c>
      <c r="V1244">
        <v>4</v>
      </c>
      <c r="W1244">
        <f>VLOOKUP(H1244&amp;"_"&amp;M1244+1,'Leaf lengths'!$J$6:$Q$104,VLOOKUP(F1244,'Leaf lengths'!$S$1:$T$6,2,FALSE),FALSE)</f>
        <v>95</v>
      </c>
      <c r="X1244">
        <f t="shared" si="72"/>
        <v>0</v>
      </c>
      <c r="Y1244">
        <f t="shared" si="70"/>
        <v>8</v>
      </c>
      <c r="Z1244">
        <f t="shared" si="68"/>
        <v>24</v>
      </c>
      <c r="AD1244" t="str">
        <f t="shared" si="71"/>
        <v>FLN</v>
      </c>
      <c r="AE1244">
        <v>8</v>
      </c>
    </row>
    <row r="1245" spans="1:31" ht="15" hidden="1" customHeight="1" x14ac:dyDescent="0.3">
      <c r="A1245" t="s">
        <v>416</v>
      </c>
      <c r="B1245">
        <f t="shared" si="69"/>
        <v>300270</v>
      </c>
      <c r="C1245">
        <v>270</v>
      </c>
      <c r="D1245">
        <f>VLOOKUP($B1245,TrialDesign!$E$2:$I$1147,5,FALSE)</f>
        <v>16</v>
      </c>
      <c r="E1245" t="str">
        <f>VLOOKUP($B1245,TrialDesign!$E$2:$I$1147,3,FALSE)</f>
        <v>Nil</v>
      </c>
      <c r="F1245" t="str">
        <f>VLOOKUP($B1245,TrialDesign!$E$2:$I$1147,4,FALSE)</f>
        <v>BattenSpring</v>
      </c>
      <c r="G1245" s="1">
        <v>41723</v>
      </c>
      <c r="H1245" s="1" t="str">
        <f>VLOOKUP(B1245,TrialDesign!$E$2:$J$1147,6,FALSE)</f>
        <v>None_16h</v>
      </c>
      <c r="K1245">
        <v>3</v>
      </c>
      <c r="M1245">
        <v>8</v>
      </c>
      <c r="P1245">
        <v>110</v>
      </c>
      <c r="S1245">
        <v>16</v>
      </c>
      <c r="V1245">
        <v>4</v>
      </c>
      <c r="W1245">
        <f>VLOOKUP(H1245&amp;"_"&amp;M1245+1,'Leaf lengths'!$J$6:$Q$104,VLOOKUP(F1245,'Leaf lengths'!$S$1:$T$6,2,FALSE),FALSE)</f>
        <v>95</v>
      </c>
      <c r="X1245">
        <f t="shared" si="72"/>
        <v>0</v>
      </c>
      <c r="Y1245">
        <f t="shared" si="70"/>
        <v>8</v>
      </c>
      <c r="Z1245">
        <f t="shared" si="68"/>
        <v>24</v>
      </c>
      <c r="AD1245" t="str">
        <f t="shared" si="71"/>
        <v>FLN</v>
      </c>
      <c r="AE1245">
        <v>8</v>
      </c>
    </row>
    <row r="1246" spans="1:31" ht="15" hidden="1" customHeight="1" x14ac:dyDescent="0.3">
      <c r="A1246" t="s">
        <v>416</v>
      </c>
      <c r="B1246">
        <f t="shared" si="69"/>
        <v>300311</v>
      </c>
      <c r="C1246">
        <v>311</v>
      </c>
      <c r="D1246">
        <f>VLOOKUP($B1246,TrialDesign!$E$2:$I$1147,5,FALSE)</f>
        <v>16</v>
      </c>
      <c r="E1246" t="str">
        <f>VLOOKUP($B1246,TrialDesign!$E$2:$I$1147,3,FALSE)</f>
        <v>Nil</v>
      </c>
      <c r="F1246" t="str">
        <f>VLOOKUP($B1246,TrialDesign!$E$2:$I$1147,4,FALSE)</f>
        <v>BattenSpring</v>
      </c>
      <c r="G1246" s="1">
        <v>41723</v>
      </c>
      <c r="H1246" s="1" t="str">
        <f>VLOOKUP(B1246,TrialDesign!$E$2:$J$1147,6,FALSE)</f>
        <v>None_16h</v>
      </c>
      <c r="J1246">
        <v>311</v>
      </c>
      <c r="K1246">
        <v>1</v>
      </c>
      <c r="M1246">
        <v>8</v>
      </c>
      <c r="P1246">
        <v>112</v>
      </c>
      <c r="S1246">
        <v>15</v>
      </c>
      <c r="V1246">
        <v>4</v>
      </c>
      <c r="W1246">
        <f>VLOOKUP(H1246&amp;"_"&amp;M1246+1,'Leaf lengths'!$J$6:$Q$104,VLOOKUP(F1246,'Leaf lengths'!$S$1:$T$6,2,FALSE),FALSE)</f>
        <v>95</v>
      </c>
      <c r="X1246">
        <f t="shared" si="72"/>
        <v>0</v>
      </c>
      <c r="Y1246">
        <f t="shared" si="70"/>
        <v>8</v>
      </c>
      <c r="Z1246">
        <f t="shared" si="68"/>
        <v>23</v>
      </c>
      <c r="AD1246" t="str">
        <f t="shared" si="71"/>
        <v>FLN</v>
      </c>
      <c r="AE1246">
        <v>8</v>
      </c>
    </row>
    <row r="1247" spans="1:31" ht="15" hidden="1" customHeight="1" x14ac:dyDescent="0.3">
      <c r="A1247" t="s">
        <v>416</v>
      </c>
      <c r="B1247">
        <f t="shared" si="69"/>
        <v>300311</v>
      </c>
      <c r="C1247">
        <v>311</v>
      </c>
      <c r="D1247">
        <f>VLOOKUP($B1247,TrialDesign!$E$2:$I$1147,5,FALSE)</f>
        <v>16</v>
      </c>
      <c r="E1247" t="str">
        <f>VLOOKUP($B1247,TrialDesign!$E$2:$I$1147,3,FALSE)</f>
        <v>Nil</v>
      </c>
      <c r="F1247" t="str">
        <f>VLOOKUP($B1247,TrialDesign!$E$2:$I$1147,4,FALSE)</f>
        <v>BattenSpring</v>
      </c>
      <c r="G1247" s="1">
        <v>41723</v>
      </c>
      <c r="H1247" s="1" t="str">
        <f>VLOOKUP(B1247,TrialDesign!$E$2:$J$1147,6,FALSE)</f>
        <v>None_16h</v>
      </c>
      <c r="K1247">
        <v>2</v>
      </c>
      <c r="M1247">
        <v>9</v>
      </c>
      <c r="P1247">
        <v>95</v>
      </c>
      <c r="S1247">
        <v>16</v>
      </c>
      <c r="V1247">
        <v>4</v>
      </c>
      <c r="W1247">
        <f>VLOOKUP(H1247&amp;"_"&amp;M1247+1,'Leaf lengths'!$J$6:$Q$104,VLOOKUP(F1247,'Leaf lengths'!$S$1:$T$6,2,FALSE),FALSE)</f>
        <v>95</v>
      </c>
      <c r="X1247">
        <f t="shared" si="72"/>
        <v>0</v>
      </c>
      <c r="Y1247">
        <f t="shared" si="70"/>
        <v>9</v>
      </c>
      <c r="Z1247">
        <f t="shared" si="68"/>
        <v>25</v>
      </c>
      <c r="AD1247" t="str">
        <f t="shared" si="71"/>
        <v>FLN</v>
      </c>
      <c r="AE1247">
        <v>9</v>
      </c>
    </row>
    <row r="1248" spans="1:31" ht="15" hidden="1" customHeight="1" x14ac:dyDescent="0.3">
      <c r="A1248" t="s">
        <v>416</v>
      </c>
      <c r="B1248">
        <f t="shared" si="69"/>
        <v>300311</v>
      </c>
      <c r="C1248">
        <v>311</v>
      </c>
      <c r="D1248">
        <f>VLOOKUP($B1248,TrialDesign!$E$2:$I$1147,5,FALSE)</f>
        <v>16</v>
      </c>
      <c r="E1248" t="str">
        <f>VLOOKUP($B1248,TrialDesign!$E$2:$I$1147,3,FALSE)</f>
        <v>Nil</v>
      </c>
      <c r="F1248" t="str">
        <f>VLOOKUP($B1248,TrialDesign!$E$2:$I$1147,4,FALSE)</f>
        <v>BattenSpring</v>
      </c>
      <c r="G1248" s="1">
        <v>41723</v>
      </c>
      <c r="H1248" s="1" t="str">
        <f>VLOOKUP(B1248,TrialDesign!$E$2:$J$1147,6,FALSE)</f>
        <v>None_16h</v>
      </c>
      <c r="K1248">
        <v>3</v>
      </c>
      <c r="M1248">
        <v>8</v>
      </c>
      <c r="P1248">
        <v>125</v>
      </c>
      <c r="S1248">
        <v>16</v>
      </c>
      <c r="V1248">
        <v>4</v>
      </c>
      <c r="W1248">
        <f>VLOOKUP(H1248&amp;"_"&amp;M1248+1,'Leaf lengths'!$J$6:$Q$104,VLOOKUP(F1248,'Leaf lengths'!$S$1:$T$6,2,FALSE),FALSE)</f>
        <v>95</v>
      </c>
      <c r="X1248">
        <f t="shared" si="72"/>
        <v>0</v>
      </c>
      <c r="Y1248">
        <f t="shared" si="70"/>
        <v>8</v>
      </c>
      <c r="Z1248">
        <f t="shared" si="68"/>
        <v>24</v>
      </c>
      <c r="AD1248" t="str">
        <f t="shared" si="71"/>
        <v>FLN</v>
      </c>
      <c r="AE1248">
        <v>8</v>
      </c>
    </row>
    <row r="1249" spans="1:31" ht="15" hidden="1" customHeight="1" x14ac:dyDescent="0.3">
      <c r="A1249" t="s">
        <v>416</v>
      </c>
      <c r="B1249">
        <f t="shared" si="69"/>
        <v>300107</v>
      </c>
      <c r="C1249">
        <v>107</v>
      </c>
      <c r="D1249">
        <f>VLOOKUP($B1249,TrialDesign!$E$2:$I$1147,5,FALSE)</f>
        <v>16</v>
      </c>
      <c r="E1249" t="str">
        <f>VLOOKUP($B1249,TrialDesign!$E$2:$I$1147,3,FALSE)</f>
        <v>Nil</v>
      </c>
      <c r="F1249" t="str">
        <f>VLOOKUP($B1249,TrialDesign!$E$2:$I$1147,4,FALSE)</f>
        <v>BattenWinter</v>
      </c>
      <c r="G1249" s="1">
        <v>41674</v>
      </c>
      <c r="H1249" s="1" t="str">
        <f>VLOOKUP(B1249,TrialDesign!$E$2:$J$1147,6,FALSE)</f>
        <v>None_16h</v>
      </c>
      <c r="J1249">
        <v>107</v>
      </c>
      <c r="K1249">
        <v>1</v>
      </c>
      <c r="L1249">
        <v>0</v>
      </c>
      <c r="M1249">
        <v>1</v>
      </c>
      <c r="N1249">
        <v>2</v>
      </c>
      <c r="R1249">
        <v>3</v>
      </c>
      <c r="S1249">
        <v>3</v>
      </c>
      <c r="U1249" t="s">
        <v>16</v>
      </c>
      <c r="W1249">
        <f>VLOOKUP(H1249&amp;"_"&amp;M1249+1,'Leaf lengths'!$J$6:$Q$104,VLOOKUP(F1249,'Leaf lengths'!$S$1:$T$6,2,FALSE),FALSE)</f>
        <v>208.5</v>
      </c>
      <c r="X1249">
        <f>AVERAGE(X1250:X1252)</f>
        <v>0.60567842022678153</v>
      </c>
      <c r="Y1249">
        <f t="shared" si="70"/>
        <v>1.6056784202267815</v>
      </c>
      <c r="Z1249">
        <f t="shared" si="68"/>
        <v>7</v>
      </c>
      <c r="AD1249" t="str">
        <f t="shared" si="71"/>
        <v/>
      </c>
      <c r="AE1249">
        <v>1</v>
      </c>
    </row>
    <row r="1250" spans="1:31" ht="15" hidden="1" customHeight="1" x14ac:dyDescent="0.3">
      <c r="A1250" t="s">
        <v>416</v>
      </c>
      <c r="B1250">
        <f t="shared" si="69"/>
        <v>300107</v>
      </c>
      <c r="C1250">
        <v>107</v>
      </c>
      <c r="D1250">
        <f>VLOOKUP($B1250,TrialDesign!$E$2:$I$1147,5,FALSE)</f>
        <v>16</v>
      </c>
      <c r="E1250" t="str">
        <f>VLOOKUP($B1250,TrialDesign!$E$2:$I$1147,3,FALSE)</f>
        <v>Nil</v>
      </c>
      <c r="F1250" t="str">
        <f>VLOOKUP($B1250,TrialDesign!$E$2:$I$1147,4,FALSE)</f>
        <v>BattenWinter</v>
      </c>
      <c r="G1250" s="1">
        <v>41674</v>
      </c>
      <c r="H1250" s="1" t="str">
        <f>VLOOKUP(B1250,TrialDesign!$E$2:$J$1147,6,FALSE)</f>
        <v>None_16h</v>
      </c>
      <c r="K1250">
        <v>2</v>
      </c>
      <c r="L1250">
        <v>0</v>
      </c>
      <c r="M1250">
        <v>1</v>
      </c>
      <c r="N1250">
        <v>2</v>
      </c>
      <c r="Q1250">
        <v>116</v>
      </c>
      <c r="R1250">
        <v>3</v>
      </c>
      <c r="S1250">
        <v>3</v>
      </c>
      <c r="U1250" t="s">
        <v>16</v>
      </c>
      <c r="W1250">
        <f>VLOOKUP(H1250&amp;"_"&amp;M1250+1,'Leaf lengths'!$J$6:$Q$104,VLOOKUP(F1250,'Leaf lengths'!$S$1:$T$6,2,FALSE),FALSE)</f>
        <v>208.5</v>
      </c>
      <c r="X1250">
        <f>IF(N1250="",0,Q1250/W1250)</f>
        <v>0.55635491606714627</v>
      </c>
      <c r="Y1250">
        <f t="shared" si="70"/>
        <v>1.5563549160671464</v>
      </c>
      <c r="Z1250">
        <f t="shared" si="68"/>
        <v>7</v>
      </c>
      <c r="AD1250" t="str">
        <f t="shared" si="71"/>
        <v/>
      </c>
      <c r="AE1250">
        <v>1</v>
      </c>
    </row>
    <row r="1251" spans="1:31" ht="15" hidden="1" customHeight="1" x14ac:dyDescent="0.3">
      <c r="A1251" t="s">
        <v>416</v>
      </c>
      <c r="B1251">
        <f t="shared" si="69"/>
        <v>300107</v>
      </c>
      <c r="C1251">
        <v>107</v>
      </c>
      <c r="D1251">
        <f>VLOOKUP($B1251,TrialDesign!$E$2:$I$1147,5,FALSE)</f>
        <v>16</v>
      </c>
      <c r="E1251" t="str">
        <f>VLOOKUP($B1251,TrialDesign!$E$2:$I$1147,3,FALSE)</f>
        <v>Nil</v>
      </c>
      <c r="F1251" t="str">
        <f>VLOOKUP($B1251,TrialDesign!$E$2:$I$1147,4,FALSE)</f>
        <v>BattenWinter</v>
      </c>
      <c r="G1251" s="1">
        <v>41674</v>
      </c>
      <c r="H1251" s="1" t="str">
        <f>VLOOKUP(B1251,TrialDesign!$E$2:$J$1147,6,FALSE)</f>
        <v>None_16h</v>
      </c>
      <c r="K1251">
        <v>3</v>
      </c>
      <c r="L1251">
        <v>0</v>
      </c>
      <c r="M1251">
        <v>1</v>
      </c>
      <c r="N1251">
        <v>2</v>
      </c>
      <c r="Q1251">
        <v>132</v>
      </c>
      <c r="W1251">
        <f>VLOOKUP(H1251&amp;"_"&amp;M1251+1,'Leaf lengths'!$J$6:$Q$104,VLOOKUP(F1251,'Leaf lengths'!$S$1:$T$6,2,FALSE),FALSE)</f>
        <v>208.5</v>
      </c>
      <c r="X1251">
        <f>IF(N1251="",0,Q1251/W1251)</f>
        <v>0.63309352517985606</v>
      </c>
      <c r="Y1251">
        <f t="shared" si="70"/>
        <v>1.6330935251798562</v>
      </c>
      <c r="Z1251" t="str">
        <f t="shared" si="68"/>
        <v/>
      </c>
      <c r="AD1251" t="str">
        <f t="shared" si="71"/>
        <v/>
      </c>
      <c r="AE1251">
        <v>1</v>
      </c>
    </row>
    <row r="1252" spans="1:31" ht="15" hidden="1" customHeight="1" x14ac:dyDescent="0.3">
      <c r="A1252" t="s">
        <v>416</v>
      </c>
      <c r="B1252">
        <f t="shared" si="69"/>
        <v>300332</v>
      </c>
      <c r="C1252">
        <v>332</v>
      </c>
      <c r="D1252">
        <f>VLOOKUP($B1252,TrialDesign!$E$2:$I$1147,5,FALSE)</f>
        <v>16</v>
      </c>
      <c r="E1252" t="str">
        <f>VLOOKUP($B1252,TrialDesign!$E$2:$I$1147,3,FALSE)</f>
        <v>Nil</v>
      </c>
      <c r="F1252" t="str">
        <f>VLOOKUP($B1252,TrialDesign!$E$2:$I$1147,4,FALSE)</f>
        <v>BattenWinter</v>
      </c>
      <c r="G1252" s="1">
        <v>41674</v>
      </c>
      <c r="H1252" s="1" t="str">
        <f>VLOOKUP(B1252,TrialDesign!$E$2:$J$1147,6,FALSE)</f>
        <v>None_16h</v>
      </c>
      <c r="J1252">
        <v>332</v>
      </c>
      <c r="K1252">
        <v>1</v>
      </c>
      <c r="L1252">
        <v>0</v>
      </c>
      <c r="M1252">
        <v>1</v>
      </c>
      <c r="N1252">
        <v>2</v>
      </c>
      <c r="R1252">
        <v>3</v>
      </c>
      <c r="S1252">
        <v>3</v>
      </c>
      <c r="U1252" t="s">
        <v>16</v>
      </c>
      <c r="W1252">
        <f>VLOOKUP(H1252&amp;"_"&amp;M1252+1,'Leaf lengths'!$J$6:$Q$104,VLOOKUP(F1252,'Leaf lengths'!$S$1:$T$6,2,FALSE),FALSE)</f>
        <v>208.5</v>
      </c>
      <c r="X1252">
        <f>AVERAGE(X1253:X1255)</f>
        <v>0.62758681943334216</v>
      </c>
      <c r="Y1252">
        <f t="shared" si="70"/>
        <v>1.627586819433342</v>
      </c>
      <c r="Z1252">
        <f t="shared" si="68"/>
        <v>7</v>
      </c>
      <c r="AD1252" t="str">
        <f t="shared" si="71"/>
        <v/>
      </c>
      <c r="AE1252">
        <v>1</v>
      </c>
    </row>
    <row r="1253" spans="1:31" ht="15" hidden="1" customHeight="1" x14ac:dyDescent="0.3">
      <c r="A1253" t="s">
        <v>416</v>
      </c>
      <c r="B1253">
        <f t="shared" si="69"/>
        <v>300332</v>
      </c>
      <c r="C1253">
        <v>332</v>
      </c>
      <c r="D1253">
        <f>VLOOKUP($B1253,TrialDesign!$E$2:$I$1147,5,FALSE)</f>
        <v>16</v>
      </c>
      <c r="E1253" t="str">
        <f>VLOOKUP($B1253,TrialDesign!$E$2:$I$1147,3,FALSE)</f>
        <v>Nil</v>
      </c>
      <c r="F1253" t="str">
        <f>VLOOKUP($B1253,TrialDesign!$E$2:$I$1147,4,FALSE)</f>
        <v>BattenWinter</v>
      </c>
      <c r="G1253" s="1">
        <v>41674</v>
      </c>
      <c r="H1253" s="1" t="str">
        <f>VLOOKUP(B1253,TrialDesign!$E$2:$J$1147,6,FALSE)</f>
        <v>None_16h</v>
      </c>
      <c r="K1253">
        <v>2</v>
      </c>
      <c r="L1253">
        <v>0</v>
      </c>
      <c r="M1253">
        <v>1</v>
      </c>
      <c r="N1253">
        <v>2</v>
      </c>
      <c r="Q1253">
        <v>129</v>
      </c>
      <c r="W1253">
        <f>VLOOKUP(H1253&amp;"_"&amp;M1253+1,'Leaf lengths'!$J$6:$Q$104,VLOOKUP(F1253,'Leaf lengths'!$S$1:$T$6,2,FALSE),FALSE)</f>
        <v>208.5</v>
      </c>
      <c r="X1253">
        <f>IF(N1253="",0,Q1253/W1253)</f>
        <v>0.61870503597122306</v>
      </c>
      <c r="Y1253">
        <f t="shared" si="70"/>
        <v>1.6187050359712232</v>
      </c>
      <c r="Z1253" t="str">
        <f t="shared" si="68"/>
        <v/>
      </c>
      <c r="AD1253" t="str">
        <f t="shared" si="71"/>
        <v/>
      </c>
      <c r="AE1253">
        <v>1</v>
      </c>
    </row>
    <row r="1254" spans="1:31" ht="15" hidden="1" customHeight="1" x14ac:dyDescent="0.3">
      <c r="A1254" t="s">
        <v>416</v>
      </c>
      <c r="B1254">
        <f t="shared" si="69"/>
        <v>300332</v>
      </c>
      <c r="C1254">
        <v>332</v>
      </c>
      <c r="D1254">
        <f>VLOOKUP($B1254,TrialDesign!$E$2:$I$1147,5,FALSE)</f>
        <v>16</v>
      </c>
      <c r="E1254" t="str">
        <f>VLOOKUP($B1254,TrialDesign!$E$2:$I$1147,3,FALSE)</f>
        <v>Nil</v>
      </c>
      <c r="F1254" t="str">
        <f>VLOOKUP($B1254,TrialDesign!$E$2:$I$1147,4,FALSE)</f>
        <v>BattenWinter</v>
      </c>
      <c r="G1254" s="1">
        <v>41674</v>
      </c>
      <c r="H1254" s="1" t="str">
        <f>VLOOKUP(B1254,TrialDesign!$E$2:$J$1147,6,FALSE)</f>
        <v>None_16h</v>
      </c>
      <c r="K1254">
        <v>3</v>
      </c>
      <c r="L1254">
        <v>0</v>
      </c>
      <c r="M1254">
        <v>1</v>
      </c>
      <c r="N1254">
        <v>2</v>
      </c>
      <c r="Q1254">
        <v>140</v>
      </c>
      <c r="W1254">
        <f>VLOOKUP(H1254&amp;"_"&amp;M1254+1,'Leaf lengths'!$J$6:$Q$104,VLOOKUP(F1254,'Leaf lengths'!$S$1:$T$6,2,FALSE),FALSE)</f>
        <v>208.5</v>
      </c>
      <c r="X1254">
        <f>IF(N1254="",0,Q1254/W1254)</f>
        <v>0.67146282973621108</v>
      </c>
      <c r="Y1254">
        <f t="shared" si="70"/>
        <v>1.6714628297362111</v>
      </c>
      <c r="Z1254" t="str">
        <f t="shared" si="68"/>
        <v/>
      </c>
      <c r="AD1254" t="str">
        <f t="shared" si="71"/>
        <v/>
      </c>
      <c r="AE1254">
        <v>1</v>
      </c>
    </row>
    <row r="1255" spans="1:31" ht="15" hidden="1" customHeight="1" x14ac:dyDescent="0.3">
      <c r="A1255" t="s">
        <v>416</v>
      </c>
      <c r="B1255">
        <f t="shared" si="69"/>
        <v>300332</v>
      </c>
      <c r="C1255">
        <v>332</v>
      </c>
      <c r="D1255">
        <f>VLOOKUP($B1255,TrialDesign!$E$2:$I$1147,5,FALSE)</f>
        <v>16</v>
      </c>
      <c r="E1255" t="str">
        <f>VLOOKUP($B1255,TrialDesign!$E$2:$I$1147,3,FALSE)</f>
        <v>Nil</v>
      </c>
      <c r="F1255" t="str">
        <f>VLOOKUP($B1255,TrialDesign!$E$2:$I$1147,4,FALSE)</f>
        <v>BattenWinter</v>
      </c>
      <c r="G1255" s="1">
        <v>41674</v>
      </c>
      <c r="H1255" s="1" t="str">
        <f>VLOOKUP(B1255,TrialDesign!$E$2:$J$1147,6,FALSE)</f>
        <v>None_16h</v>
      </c>
      <c r="K1255">
        <v>4</v>
      </c>
      <c r="L1255">
        <v>0</v>
      </c>
      <c r="M1255">
        <v>0</v>
      </c>
      <c r="N1255">
        <v>2</v>
      </c>
      <c r="Q1255">
        <v>120</v>
      </c>
      <c r="W1255">
        <f>VLOOKUP(H1255&amp;"_"&amp;M1255+1,'Leaf lengths'!$J$6:$Q$104,VLOOKUP(F1255,'Leaf lengths'!$S$1:$T$6,2,FALSE),FALSE)</f>
        <v>202.5</v>
      </c>
      <c r="X1255">
        <f>IF(N1255="",0,Q1255/W1255)</f>
        <v>0.59259259259259256</v>
      </c>
      <c r="Y1255">
        <f t="shared" si="70"/>
        <v>0.59259259259259256</v>
      </c>
      <c r="Z1255" t="str">
        <f t="shared" si="68"/>
        <v/>
      </c>
      <c r="AD1255" t="str">
        <f t="shared" si="71"/>
        <v/>
      </c>
      <c r="AE1255">
        <v>0</v>
      </c>
    </row>
    <row r="1256" spans="1:31" ht="15" hidden="1" customHeight="1" x14ac:dyDescent="0.3">
      <c r="A1256" t="s">
        <v>416</v>
      </c>
      <c r="B1256">
        <f t="shared" si="69"/>
        <v>300052</v>
      </c>
      <c r="C1256">
        <v>52</v>
      </c>
      <c r="D1256">
        <f>VLOOKUP($B1256,TrialDesign!$E$2:$I$1147,5,FALSE)</f>
        <v>16</v>
      </c>
      <c r="E1256" t="str">
        <f>VLOOKUP($B1256,TrialDesign!$E$2:$I$1147,3,FALSE)</f>
        <v>Nil</v>
      </c>
      <c r="F1256" t="str">
        <f>VLOOKUP($B1256,TrialDesign!$E$2:$I$1147,4,FALSE)</f>
        <v>BattenWinter</v>
      </c>
      <c r="G1256" s="1">
        <v>41681</v>
      </c>
      <c r="H1256" s="1" t="str">
        <f>VLOOKUP(B1256,TrialDesign!$E$2:$J$1147,6,FALSE)</f>
        <v>None_16h</v>
      </c>
      <c r="J1256">
        <v>52</v>
      </c>
      <c r="K1256">
        <v>1</v>
      </c>
      <c r="L1256">
        <v>2</v>
      </c>
      <c r="M1256" s="4">
        <v>2</v>
      </c>
      <c r="N1256">
        <v>3</v>
      </c>
      <c r="O1256">
        <v>70</v>
      </c>
      <c r="Q1256">
        <v>213</v>
      </c>
      <c r="R1256">
        <v>4</v>
      </c>
      <c r="S1256">
        <v>4</v>
      </c>
      <c r="U1256" t="s">
        <v>16</v>
      </c>
      <c r="W1256">
        <f>VLOOKUP(H1256&amp;"_"&amp;M1256+1,'Leaf lengths'!$J$6:$Q$104,VLOOKUP(F1256,'Leaf lengths'!$S$1:$T$6,2,FALSE),FALSE)</f>
        <v>236</v>
      </c>
      <c r="X1256">
        <f t="shared" ref="X1256:X1287" si="73">IF(OR(N1256="",M1256=N1256),0,Q1256/W1256)</f>
        <v>0.90254237288135597</v>
      </c>
      <c r="Y1256">
        <f t="shared" si="70"/>
        <v>2.902542372881356</v>
      </c>
      <c r="Z1256">
        <f t="shared" si="68"/>
        <v>10</v>
      </c>
      <c r="AD1256" t="str">
        <f t="shared" si="71"/>
        <v/>
      </c>
      <c r="AE1256" s="4">
        <v>2</v>
      </c>
    </row>
    <row r="1257" spans="1:31" ht="15" hidden="1" customHeight="1" x14ac:dyDescent="0.3">
      <c r="A1257" t="s">
        <v>416</v>
      </c>
      <c r="B1257">
        <f t="shared" si="69"/>
        <v>300052</v>
      </c>
      <c r="C1257">
        <v>52</v>
      </c>
      <c r="D1257">
        <f>VLOOKUP($B1257,TrialDesign!$E$2:$I$1147,5,FALSE)</f>
        <v>16</v>
      </c>
      <c r="E1257" t="str">
        <f>VLOOKUP($B1257,TrialDesign!$E$2:$I$1147,3,FALSE)</f>
        <v>Nil</v>
      </c>
      <c r="F1257" t="str">
        <f>VLOOKUP($B1257,TrialDesign!$E$2:$I$1147,4,FALSE)</f>
        <v>BattenWinter</v>
      </c>
      <c r="G1257" s="1">
        <v>41681</v>
      </c>
      <c r="H1257" s="1" t="str">
        <f>VLOOKUP(B1257,TrialDesign!$E$2:$J$1147,6,FALSE)</f>
        <v>None_16h</v>
      </c>
      <c r="K1257">
        <v>2</v>
      </c>
      <c r="L1257">
        <v>1</v>
      </c>
      <c r="M1257">
        <v>2</v>
      </c>
      <c r="N1257">
        <v>3</v>
      </c>
      <c r="O1257">
        <v>67</v>
      </c>
      <c r="P1257">
        <v>210</v>
      </c>
      <c r="Q1257">
        <v>208</v>
      </c>
      <c r="R1257">
        <v>4</v>
      </c>
      <c r="S1257">
        <v>3</v>
      </c>
      <c r="U1257" t="s">
        <v>16</v>
      </c>
      <c r="W1257">
        <f>VLOOKUP(H1257&amp;"_"&amp;M1257+1,'Leaf lengths'!$J$6:$Q$104,VLOOKUP(F1257,'Leaf lengths'!$S$1:$T$6,2,FALSE),FALSE)</f>
        <v>236</v>
      </c>
      <c r="X1257">
        <f t="shared" si="73"/>
        <v>0.88135593220338981</v>
      </c>
      <c r="Y1257">
        <f t="shared" si="70"/>
        <v>2.8813559322033897</v>
      </c>
      <c r="Z1257">
        <f t="shared" si="68"/>
        <v>9</v>
      </c>
      <c r="AD1257" t="str">
        <f t="shared" si="71"/>
        <v/>
      </c>
      <c r="AE1257">
        <v>2</v>
      </c>
    </row>
    <row r="1258" spans="1:31" ht="15" hidden="1" customHeight="1" x14ac:dyDescent="0.3">
      <c r="A1258" t="s">
        <v>416</v>
      </c>
      <c r="B1258">
        <f t="shared" si="69"/>
        <v>300052</v>
      </c>
      <c r="C1258">
        <v>52</v>
      </c>
      <c r="D1258">
        <f>VLOOKUP($B1258,TrialDesign!$E$2:$I$1147,5,FALSE)</f>
        <v>16</v>
      </c>
      <c r="E1258" t="str">
        <f>VLOOKUP($B1258,TrialDesign!$E$2:$I$1147,3,FALSE)</f>
        <v>Nil</v>
      </c>
      <c r="F1258" t="str">
        <f>VLOOKUP($B1258,TrialDesign!$E$2:$I$1147,4,FALSE)</f>
        <v>BattenWinter</v>
      </c>
      <c r="G1258" s="1">
        <v>41681</v>
      </c>
      <c r="H1258" s="1" t="str">
        <f>VLOOKUP(B1258,TrialDesign!$E$2:$J$1147,6,FALSE)</f>
        <v>None_16h</v>
      </c>
      <c r="K1258">
        <v>3</v>
      </c>
      <c r="L1258">
        <v>1</v>
      </c>
      <c r="M1258">
        <v>2</v>
      </c>
      <c r="N1258">
        <v>3</v>
      </c>
      <c r="O1258">
        <v>69</v>
      </c>
      <c r="P1258">
        <v>209</v>
      </c>
      <c r="Q1258">
        <v>229</v>
      </c>
      <c r="R1258">
        <v>4</v>
      </c>
      <c r="S1258">
        <v>4</v>
      </c>
      <c r="U1258" t="s">
        <v>16</v>
      </c>
      <c r="W1258">
        <f>VLOOKUP(H1258&amp;"_"&amp;M1258+1,'Leaf lengths'!$J$6:$Q$104,VLOOKUP(F1258,'Leaf lengths'!$S$1:$T$6,2,FALSE),FALSE)</f>
        <v>236</v>
      </c>
      <c r="X1258">
        <f t="shared" si="73"/>
        <v>0.97033898305084743</v>
      </c>
      <c r="Y1258">
        <f t="shared" si="70"/>
        <v>2.9703389830508473</v>
      </c>
      <c r="Z1258">
        <f t="shared" si="68"/>
        <v>10</v>
      </c>
      <c r="AD1258" t="str">
        <f t="shared" si="71"/>
        <v/>
      </c>
      <c r="AE1258">
        <v>2</v>
      </c>
    </row>
    <row r="1259" spans="1:31" ht="15" hidden="1" customHeight="1" x14ac:dyDescent="0.3">
      <c r="A1259" t="s">
        <v>416</v>
      </c>
      <c r="B1259">
        <f t="shared" si="69"/>
        <v>300154</v>
      </c>
      <c r="C1259">
        <v>154</v>
      </c>
      <c r="D1259">
        <f>VLOOKUP($B1259,TrialDesign!$E$2:$I$1147,5,FALSE)</f>
        <v>16</v>
      </c>
      <c r="E1259" t="str">
        <f>VLOOKUP($B1259,TrialDesign!$E$2:$I$1147,3,FALSE)</f>
        <v>Nil</v>
      </c>
      <c r="F1259" t="str">
        <f>VLOOKUP($B1259,TrialDesign!$E$2:$I$1147,4,FALSE)</f>
        <v>BattenWinter</v>
      </c>
      <c r="G1259" s="1">
        <v>41681</v>
      </c>
      <c r="H1259" s="1" t="str">
        <f>VLOOKUP(B1259,TrialDesign!$E$2:$J$1147,6,FALSE)</f>
        <v>None_16h</v>
      </c>
      <c r="J1259">
        <v>154</v>
      </c>
      <c r="K1259">
        <v>1</v>
      </c>
      <c r="L1259">
        <v>1</v>
      </c>
      <c r="M1259">
        <v>2</v>
      </c>
      <c r="N1259">
        <v>3</v>
      </c>
      <c r="O1259">
        <v>69</v>
      </c>
      <c r="Q1259">
        <v>127</v>
      </c>
      <c r="R1259">
        <v>4</v>
      </c>
      <c r="S1259">
        <v>4</v>
      </c>
      <c r="U1259" t="s">
        <v>16</v>
      </c>
      <c r="W1259">
        <f>VLOOKUP(H1259&amp;"_"&amp;M1259+1,'Leaf lengths'!$J$6:$Q$104,VLOOKUP(F1259,'Leaf lengths'!$S$1:$T$6,2,FALSE),FALSE)</f>
        <v>236</v>
      </c>
      <c r="X1259">
        <f t="shared" si="73"/>
        <v>0.53813559322033899</v>
      </c>
      <c r="Y1259">
        <f t="shared" si="70"/>
        <v>2.5381355932203391</v>
      </c>
      <c r="Z1259">
        <f t="shared" si="68"/>
        <v>10</v>
      </c>
      <c r="AD1259" t="str">
        <f t="shared" si="71"/>
        <v/>
      </c>
      <c r="AE1259">
        <v>2</v>
      </c>
    </row>
    <row r="1260" spans="1:31" ht="15" hidden="1" customHeight="1" x14ac:dyDescent="0.3">
      <c r="A1260" t="s">
        <v>416</v>
      </c>
      <c r="B1260">
        <f t="shared" si="69"/>
        <v>300154</v>
      </c>
      <c r="C1260">
        <v>154</v>
      </c>
      <c r="D1260">
        <f>VLOOKUP($B1260,TrialDesign!$E$2:$I$1147,5,FALSE)</f>
        <v>16</v>
      </c>
      <c r="E1260" t="str">
        <f>VLOOKUP($B1260,TrialDesign!$E$2:$I$1147,3,FALSE)</f>
        <v>Nil</v>
      </c>
      <c r="F1260" t="str">
        <f>VLOOKUP($B1260,TrialDesign!$E$2:$I$1147,4,FALSE)</f>
        <v>BattenWinter</v>
      </c>
      <c r="G1260" s="1">
        <v>41681</v>
      </c>
      <c r="H1260" s="1" t="str">
        <f>VLOOKUP(B1260,TrialDesign!$E$2:$J$1147,6,FALSE)</f>
        <v>None_16h</v>
      </c>
      <c r="K1260">
        <v>2</v>
      </c>
      <c r="L1260">
        <v>0</v>
      </c>
      <c r="M1260">
        <v>1</v>
      </c>
      <c r="N1260">
        <v>3</v>
      </c>
      <c r="O1260">
        <v>70</v>
      </c>
      <c r="P1260">
        <v>222</v>
      </c>
      <c r="Q1260">
        <v>225</v>
      </c>
      <c r="R1260">
        <v>4</v>
      </c>
      <c r="S1260">
        <v>3</v>
      </c>
      <c r="U1260" t="s">
        <v>16</v>
      </c>
      <c r="W1260">
        <f>VLOOKUP(H1260&amp;"_"&amp;M1260+1,'Leaf lengths'!$J$6:$Q$104,VLOOKUP(F1260,'Leaf lengths'!$S$1:$T$6,2,FALSE),FALSE)</f>
        <v>208.5</v>
      </c>
      <c r="X1260">
        <f t="shared" si="73"/>
        <v>1.079136690647482</v>
      </c>
      <c r="Y1260">
        <f t="shared" si="70"/>
        <v>2.079136690647482</v>
      </c>
      <c r="Z1260">
        <f t="shared" si="68"/>
        <v>8</v>
      </c>
      <c r="AD1260" t="str">
        <f t="shared" si="71"/>
        <v/>
      </c>
      <c r="AE1260">
        <v>1</v>
      </c>
    </row>
    <row r="1261" spans="1:31" ht="15" hidden="1" customHeight="1" x14ac:dyDescent="0.3">
      <c r="A1261" t="s">
        <v>416</v>
      </c>
      <c r="B1261">
        <f t="shared" si="69"/>
        <v>300154</v>
      </c>
      <c r="C1261">
        <v>154</v>
      </c>
      <c r="D1261">
        <f>VLOOKUP($B1261,TrialDesign!$E$2:$I$1147,5,FALSE)</f>
        <v>16</v>
      </c>
      <c r="E1261" t="str">
        <f>VLOOKUP($B1261,TrialDesign!$E$2:$I$1147,3,FALSE)</f>
        <v>Nil</v>
      </c>
      <c r="F1261" t="str">
        <f>VLOOKUP($B1261,TrialDesign!$E$2:$I$1147,4,FALSE)</f>
        <v>BattenWinter</v>
      </c>
      <c r="G1261" s="1">
        <v>41681</v>
      </c>
      <c r="H1261" s="1" t="str">
        <f>VLOOKUP(B1261,TrialDesign!$E$2:$J$1147,6,FALSE)</f>
        <v>None_16h</v>
      </c>
      <c r="K1261">
        <v>3</v>
      </c>
      <c r="L1261">
        <v>0</v>
      </c>
      <c r="M1261">
        <v>1</v>
      </c>
      <c r="N1261">
        <v>3</v>
      </c>
      <c r="O1261">
        <v>70</v>
      </c>
      <c r="P1261">
        <v>183</v>
      </c>
      <c r="Q1261">
        <v>189</v>
      </c>
      <c r="R1261">
        <v>4</v>
      </c>
      <c r="S1261">
        <v>4</v>
      </c>
      <c r="W1261">
        <f>VLOOKUP(H1261&amp;"_"&amp;M1261+1,'Leaf lengths'!$J$6:$Q$104,VLOOKUP(F1261,'Leaf lengths'!$S$1:$T$6,2,FALSE),FALSE)</f>
        <v>208.5</v>
      </c>
      <c r="X1261">
        <f t="shared" si="73"/>
        <v>0.90647482014388492</v>
      </c>
      <c r="Y1261">
        <f t="shared" si="70"/>
        <v>1.906474820143885</v>
      </c>
      <c r="Z1261">
        <f t="shared" si="68"/>
        <v>9</v>
      </c>
      <c r="AD1261" t="str">
        <f t="shared" si="71"/>
        <v/>
      </c>
      <c r="AE1261">
        <v>1</v>
      </c>
    </row>
    <row r="1262" spans="1:31" ht="15" hidden="1" customHeight="1" x14ac:dyDescent="0.3">
      <c r="A1262" t="s">
        <v>416</v>
      </c>
      <c r="B1262">
        <f t="shared" si="69"/>
        <v>300154</v>
      </c>
      <c r="C1262">
        <v>154</v>
      </c>
      <c r="D1262">
        <f>VLOOKUP($B1262,TrialDesign!$E$2:$I$1147,5,FALSE)</f>
        <v>16</v>
      </c>
      <c r="E1262" t="str">
        <f>VLOOKUP($B1262,TrialDesign!$E$2:$I$1147,3,FALSE)</f>
        <v>Nil</v>
      </c>
      <c r="F1262" t="str">
        <f>VLOOKUP($B1262,TrialDesign!$E$2:$I$1147,4,FALSE)</f>
        <v>BattenWinter</v>
      </c>
      <c r="G1262" s="1">
        <v>41681</v>
      </c>
      <c r="H1262" s="1" t="str">
        <f>VLOOKUP(B1262,TrialDesign!$E$2:$J$1147,6,FALSE)</f>
        <v>None_16h</v>
      </c>
      <c r="K1262">
        <v>4</v>
      </c>
      <c r="L1262">
        <v>1</v>
      </c>
      <c r="M1262">
        <v>2</v>
      </c>
      <c r="N1262">
        <v>3</v>
      </c>
      <c r="O1262">
        <v>72</v>
      </c>
      <c r="P1262">
        <v>244</v>
      </c>
      <c r="Q1262">
        <v>247</v>
      </c>
      <c r="W1262">
        <f>VLOOKUP(H1262&amp;"_"&amp;M1262+1,'Leaf lengths'!$J$6:$Q$104,VLOOKUP(F1262,'Leaf lengths'!$S$1:$T$6,2,FALSE),FALSE)</f>
        <v>236</v>
      </c>
      <c r="X1262">
        <f t="shared" si="73"/>
        <v>1.0466101694915255</v>
      </c>
      <c r="Y1262">
        <f t="shared" si="70"/>
        <v>3.0466101694915255</v>
      </c>
      <c r="Z1262" t="str">
        <f t="shared" si="68"/>
        <v/>
      </c>
      <c r="AD1262" t="str">
        <f t="shared" si="71"/>
        <v/>
      </c>
      <c r="AE1262">
        <v>2</v>
      </c>
    </row>
    <row r="1263" spans="1:31" ht="15" hidden="1" customHeight="1" x14ac:dyDescent="0.3">
      <c r="A1263" t="s">
        <v>416</v>
      </c>
      <c r="B1263">
        <f t="shared" si="69"/>
        <v>300224</v>
      </c>
      <c r="C1263">
        <v>224</v>
      </c>
      <c r="D1263">
        <f>VLOOKUP($B1263,TrialDesign!$E$2:$I$1147,5,FALSE)</f>
        <v>16</v>
      </c>
      <c r="E1263" t="str">
        <f>VLOOKUP($B1263,TrialDesign!$E$2:$I$1147,3,FALSE)</f>
        <v>Nil</v>
      </c>
      <c r="F1263" t="str">
        <f>VLOOKUP($B1263,TrialDesign!$E$2:$I$1147,4,FALSE)</f>
        <v>BattenWinter</v>
      </c>
      <c r="G1263" s="1">
        <v>41681</v>
      </c>
      <c r="H1263" s="1" t="str">
        <f>VLOOKUP(B1263,TrialDesign!$E$2:$J$1147,6,FALSE)</f>
        <v>None_16h</v>
      </c>
      <c r="J1263">
        <v>224</v>
      </c>
      <c r="K1263">
        <v>1</v>
      </c>
      <c r="L1263">
        <v>2</v>
      </c>
      <c r="M1263">
        <v>2</v>
      </c>
      <c r="N1263">
        <v>3</v>
      </c>
      <c r="O1263">
        <v>67</v>
      </c>
      <c r="Q1263">
        <v>240</v>
      </c>
      <c r="R1263">
        <v>4</v>
      </c>
      <c r="S1263">
        <v>4</v>
      </c>
      <c r="U1263" t="s">
        <v>16</v>
      </c>
      <c r="W1263">
        <f>VLOOKUP(H1263&amp;"_"&amp;M1263+1,'Leaf lengths'!$J$6:$Q$104,VLOOKUP(F1263,'Leaf lengths'!$S$1:$T$6,2,FALSE),FALSE)</f>
        <v>236</v>
      </c>
      <c r="X1263">
        <f t="shared" si="73"/>
        <v>1.0169491525423728</v>
      </c>
      <c r="Y1263">
        <f t="shared" si="70"/>
        <v>3.0169491525423728</v>
      </c>
      <c r="Z1263">
        <f t="shared" si="68"/>
        <v>10</v>
      </c>
      <c r="AD1263" t="str">
        <f t="shared" si="71"/>
        <v/>
      </c>
      <c r="AE1263">
        <v>2</v>
      </c>
    </row>
    <row r="1264" spans="1:31" ht="15" hidden="1" customHeight="1" x14ac:dyDescent="0.3">
      <c r="A1264" t="s">
        <v>416</v>
      </c>
      <c r="B1264">
        <f t="shared" si="69"/>
        <v>300224</v>
      </c>
      <c r="C1264">
        <v>224</v>
      </c>
      <c r="D1264">
        <f>VLOOKUP($B1264,TrialDesign!$E$2:$I$1147,5,FALSE)</f>
        <v>16</v>
      </c>
      <c r="E1264" t="str">
        <f>VLOOKUP($B1264,TrialDesign!$E$2:$I$1147,3,FALSE)</f>
        <v>Nil</v>
      </c>
      <c r="F1264" t="str">
        <f>VLOOKUP($B1264,TrialDesign!$E$2:$I$1147,4,FALSE)</f>
        <v>BattenWinter</v>
      </c>
      <c r="G1264" s="1">
        <v>41681</v>
      </c>
      <c r="H1264" s="1" t="str">
        <f>VLOOKUP(B1264,TrialDesign!$E$2:$J$1147,6,FALSE)</f>
        <v>None_16h</v>
      </c>
      <c r="K1264">
        <v>2</v>
      </c>
      <c r="L1264">
        <v>2</v>
      </c>
      <c r="M1264">
        <v>2</v>
      </c>
      <c r="N1264">
        <v>3</v>
      </c>
      <c r="O1264">
        <v>57</v>
      </c>
      <c r="P1264">
        <v>186</v>
      </c>
      <c r="Q1264">
        <v>225</v>
      </c>
      <c r="R1264">
        <v>4</v>
      </c>
      <c r="S1264">
        <v>4</v>
      </c>
      <c r="U1264" t="s">
        <v>16</v>
      </c>
      <c r="W1264">
        <f>VLOOKUP(H1264&amp;"_"&amp;M1264+1,'Leaf lengths'!$J$6:$Q$104,VLOOKUP(F1264,'Leaf lengths'!$S$1:$T$6,2,FALSE),FALSE)</f>
        <v>236</v>
      </c>
      <c r="X1264">
        <f t="shared" si="73"/>
        <v>0.95338983050847459</v>
      </c>
      <c r="Y1264">
        <f t="shared" si="70"/>
        <v>2.9533898305084745</v>
      </c>
      <c r="Z1264">
        <f t="shared" si="68"/>
        <v>10</v>
      </c>
      <c r="AD1264" t="str">
        <f t="shared" si="71"/>
        <v/>
      </c>
      <c r="AE1264">
        <v>2</v>
      </c>
    </row>
    <row r="1265" spans="1:31" ht="15" hidden="1" customHeight="1" x14ac:dyDescent="0.3">
      <c r="A1265" t="s">
        <v>416</v>
      </c>
      <c r="B1265">
        <f t="shared" si="69"/>
        <v>300224</v>
      </c>
      <c r="C1265">
        <v>224</v>
      </c>
      <c r="D1265">
        <f>VLOOKUP($B1265,TrialDesign!$E$2:$I$1147,5,FALSE)</f>
        <v>16</v>
      </c>
      <c r="E1265" t="str">
        <f>VLOOKUP($B1265,TrialDesign!$E$2:$I$1147,3,FALSE)</f>
        <v>Nil</v>
      </c>
      <c r="F1265" t="str">
        <f>VLOOKUP($B1265,TrialDesign!$E$2:$I$1147,4,FALSE)</f>
        <v>BattenWinter</v>
      </c>
      <c r="G1265" s="1">
        <v>41681</v>
      </c>
      <c r="H1265" s="1" t="str">
        <f>VLOOKUP(B1265,TrialDesign!$E$2:$J$1147,6,FALSE)</f>
        <v>None_16h</v>
      </c>
      <c r="K1265">
        <v>3</v>
      </c>
      <c r="L1265">
        <v>1</v>
      </c>
      <c r="M1265">
        <v>2</v>
      </c>
      <c r="N1265">
        <v>3</v>
      </c>
      <c r="O1265">
        <v>61</v>
      </c>
      <c r="P1265">
        <v>196</v>
      </c>
      <c r="Q1265">
        <v>198</v>
      </c>
      <c r="R1265">
        <v>4</v>
      </c>
      <c r="S1265">
        <v>4</v>
      </c>
      <c r="U1265" t="s">
        <v>16</v>
      </c>
      <c r="W1265">
        <f>VLOOKUP(H1265&amp;"_"&amp;M1265+1,'Leaf lengths'!$J$6:$Q$104,VLOOKUP(F1265,'Leaf lengths'!$S$1:$T$6,2,FALSE),FALSE)</f>
        <v>236</v>
      </c>
      <c r="X1265">
        <f t="shared" si="73"/>
        <v>0.83898305084745761</v>
      </c>
      <c r="Y1265">
        <f t="shared" si="70"/>
        <v>2.8389830508474576</v>
      </c>
      <c r="Z1265">
        <f t="shared" si="68"/>
        <v>10</v>
      </c>
      <c r="AD1265" t="str">
        <f t="shared" si="71"/>
        <v/>
      </c>
      <c r="AE1265">
        <v>2</v>
      </c>
    </row>
    <row r="1266" spans="1:31" ht="15" hidden="1" customHeight="1" x14ac:dyDescent="0.3">
      <c r="A1266" t="s">
        <v>416</v>
      </c>
      <c r="B1266">
        <f t="shared" si="69"/>
        <v>300224</v>
      </c>
      <c r="C1266">
        <v>224</v>
      </c>
      <c r="D1266">
        <f>VLOOKUP($B1266,TrialDesign!$E$2:$I$1147,5,FALSE)</f>
        <v>16</v>
      </c>
      <c r="E1266" t="str">
        <f>VLOOKUP($B1266,TrialDesign!$E$2:$I$1147,3,FALSE)</f>
        <v>Nil</v>
      </c>
      <c r="F1266" t="str">
        <f>VLOOKUP($B1266,TrialDesign!$E$2:$I$1147,4,FALSE)</f>
        <v>BattenWinter</v>
      </c>
      <c r="G1266" s="1">
        <v>41681</v>
      </c>
      <c r="H1266" s="1" t="str">
        <f>VLOOKUP(B1266,TrialDesign!$E$2:$J$1147,6,FALSE)</f>
        <v>None_16h</v>
      </c>
      <c r="K1266">
        <v>4</v>
      </c>
      <c r="L1266">
        <v>2</v>
      </c>
      <c r="M1266">
        <v>2</v>
      </c>
      <c r="N1266">
        <v>3</v>
      </c>
      <c r="O1266">
        <v>78</v>
      </c>
      <c r="P1266">
        <v>206</v>
      </c>
      <c r="Q1266">
        <v>232</v>
      </c>
      <c r="W1266">
        <f>VLOOKUP(H1266&amp;"_"&amp;M1266+1,'Leaf lengths'!$J$6:$Q$104,VLOOKUP(F1266,'Leaf lengths'!$S$1:$T$6,2,FALSE),FALSE)</f>
        <v>236</v>
      </c>
      <c r="X1266">
        <f t="shared" si="73"/>
        <v>0.98305084745762716</v>
      </c>
      <c r="Y1266">
        <f t="shared" si="70"/>
        <v>2.9830508474576272</v>
      </c>
      <c r="Z1266" t="str">
        <f t="shared" ref="Z1266:Z1329" si="74">IF(S1266="","",SUM(M1266+R1266+S1266))</f>
        <v/>
      </c>
      <c r="AD1266" t="str">
        <f t="shared" si="71"/>
        <v/>
      </c>
      <c r="AE1266">
        <v>2</v>
      </c>
    </row>
    <row r="1267" spans="1:31" ht="15" hidden="1" customHeight="1" x14ac:dyDescent="0.3">
      <c r="A1267" t="s">
        <v>416</v>
      </c>
      <c r="B1267">
        <f t="shared" si="69"/>
        <v>300096</v>
      </c>
      <c r="C1267">
        <v>96</v>
      </c>
      <c r="D1267">
        <f>VLOOKUP($B1267,TrialDesign!$E$2:$I$1147,5,FALSE)</f>
        <v>16</v>
      </c>
      <c r="E1267" t="str">
        <f>VLOOKUP($B1267,TrialDesign!$E$2:$I$1147,3,FALSE)</f>
        <v>Nil</v>
      </c>
      <c r="F1267" t="str">
        <f>VLOOKUP($B1267,TrialDesign!$E$2:$I$1147,4,FALSE)</f>
        <v>BattenWinter</v>
      </c>
      <c r="G1267" s="1">
        <v>41688</v>
      </c>
      <c r="H1267" s="1" t="str">
        <f>VLOOKUP(B1267,TrialDesign!$E$2:$J$1147,6,FALSE)</f>
        <v>None_16h</v>
      </c>
      <c r="J1267">
        <v>96</v>
      </c>
      <c r="K1267">
        <v>1</v>
      </c>
      <c r="L1267">
        <v>2</v>
      </c>
      <c r="M1267">
        <v>3</v>
      </c>
      <c r="N1267">
        <v>5</v>
      </c>
      <c r="O1267">
        <v>80</v>
      </c>
      <c r="Q1267">
        <v>520</v>
      </c>
      <c r="R1267">
        <v>5</v>
      </c>
      <c r="S1267">
        <v>6</v>
      </c>
      <c r="U1267" t="s">
        <v>16</v>
      </c>
      <c r="W1267">
        <f>VLOOKUP(H1267&amp;"_"&amp;M1267+1,'Leaf lengths'!$J$6:$Q$104,VLOOKUP(F1267,'Leaf lengths'!$S$1:$T$6,2,FALSE),FALSE)</f>
        <v>328.6</v>
      </c>
      <c r="X1267">
        <f t="shared" si="73"/>
        <v>1.5824710894704808</v>
      </c>
      <c r="Y1267">
        <f t="shared" si="70"/>
        <v>4.5824710894704808</v>
      </c>
      <c r="Z1267">
        <f t="shared" si="74"/>
        <v>14</v>
      </c>
      <c r="AD1267" t="str">
        <f t="shared" si="71"/>
        <v/>
      </c>
      <c r="AE1267">
        <v>3</v>
      </c>
    </row>
    <row r="1268" spans="1:31" ht="15" hidden="1" customHeight="1" x14ac:dyDescent="0.3">
      <c r="A1268" t="s">
        <v>416</v>
      </c>
      <c r="B1268">
        <f t="shared" si="69"/>
        <v>300096</v>
      </c>
      <c r="C1268">
        <v>96</v>
      </c>
      <c r="D1268">
        <f>VLOOKUP($B1268,TrialDesign!$E$2:$I$1147,5,FALSE)</f>
        <v>16</v>
      </c>
      <c r="E1268" t="str">
        <f>VLOOKUP($B1268,TrialDesign!$E$2:$I$1147,3,FALSE)</f>
        <v>Nil</v>
      </c>
      <c r="F1268" t="str">
        <f>VLOOKUP($B1268,TrialDesign!$E$2:$I$1147,4,FALSE)</f>
        <v>BattenWinter</v>
      </c>
      <c r="G1268" s="1">
        <v>41688</v>
      </c>
      <c r="H1268" s="1" t="str">
        <f>VLOOKUP(B1268,TrialDesign!$E$2:$J$1147,6,FALSE)</f>
        <v>None_16h</v>
      </c>
      <c r="K1268">
        <v>2</v>
      </c>
      <c r="L1268">
        <v>3</v>
      </c>
      <c r="M1268">
        <v>4</v>
      </c>
      <c r="N1268">
        <v>5</v>
      </c>
      <c r="O1268">
        <v>76</v>
      </c>
      <c r="P1268">
        <v>277</v>
      </c>
      <c r="Q1268">
        <v>327</v>
      </c>
      <c r="R1268">
        <v>4</v>
      </c>
      <c r="S1268">
        <v>7</v>
      </c>
      <c r="U1268" t="s">
        <v>16</v>
      </c>
      <c r="W1268">
        <f>VLOOKUP(H1268&amp;"_"&amp;M1268+1,'Leaf lengths'!$J$6:$Q$104,VLOOKUP(F1268,'Leaf lengths'!$S$1:$T$6,2,FALSE),FALSE)</f>
        <v>318.2</v>
      </c>
      <c r="X1268">
        <f t="shared" si="73"/>
        <v>1.0276555625392836</v>
      </c>
      <c r="Y1268">
        <f t="shared" si="70"/>
        <v>5.0276555625392838</v>
      </c>
      <c r="Z1268">
        <f t="shared" si="74"/>
        <v>15</v>
      </c>
      <c r="AD1268" t="str">
        <f t="shared" si="71"/>
        <v/>
      </c>
      <c r="AE1268">
        <v>4</v>
      </c>
    </row>
    <row r="1269" spans="1:31" ht="15" hidden="1" customHeight="1" x14ac:dyDescent="0.3">
      <c r="A1269" t="s">
        <v>416</v>
      </c>
      <c r="B1269">
        <f t="shared" ref="B1269:B1332" si="75">300000+C1269</f>
        <v>300096</v>
      </c>
      <c r="C1269">
        <v>96</v>
      </c>
      <c r="D1269">
        <f>VLOOKUP($B1269,TrialDesign!$E$2:$I$1147,5,FALSE)</f>
        <v>16</v>
      </c>
      <c r="E1269" t="str">
        <f>VLOOKUP($B1269,TrialDesign!$E$2:$I$1147,3,FALSE)</f>
        <v>Nil</v>
      </c>
      <c r="F1269" t="str">
        <f>VLOOKUP($B1269,TrialDesign!$E$2:$I$1147,4,FALSE)</f>
        <v>BattenWinter</v>
      </c>
      <c r="G1269" s="1">
        <v>41688</v>
      </c>
      <c r="H1269" s="1" t="str">
        <f>VLOOKUP(B1269,TrialDesign!$E$2:$J$1147,6,FALSE)</f>
        <v>None_16h</v>
      </c>
      <c r="K1269">
        <v>3</v>
      </c>
      <c r="L1269">
        <v>3</v>
      </c>
      <c r="M1269">
        <v>4</v>
      </c>
      <c r="N1269">
        <v>5</v>
      </c>
      <c r="O1269">
        <v>81</v>
      </c>
      <c r="P1269">
        <v>296</v>
      </c>
      <c r="Q1269">
        <v>303</v>
      </c>
      <c r="R1269">
        <v>4</v>
      </c>
      <c r="S1269">
        <v>7</v>
      </c>
      <c r="U1269" t="s">
        <v>15</v>
      </c>
      <c r="W1269">
        <f>VLOOKUP(H1269&amp;"_"&amp;M1269+1,'Leaf lengths'!$J$6:$Q$104,VLOOKUP(F1269,'Leaf lengths'!$S$1:$T$6,2,FALSE),FALSE)</f>
        <v>318.2</v>
      </c>
      <c r="X1269">
        <f t="shared" si="73"/>
        <v>0.95223130106851039</v>
      </c>
      <c r="Y1269">
        <f t="shared" si="70"/>
        <v>4.9522313010685099</v>
      </c>
      <c r="Z1269">
        <f t="shared" si="74"/>
        <v>15</v>
      </c>
      <c r="AD1269" t="str">
        <f t="shared" si="71"/>
        <v/>
      </c>
      <c r="AE1269">
        <v>4</v>
      </c>
    </row>
    <row r="1270" spans="1:31" ht="15" hidden="1" customHeight="1" x14ac:dyDescent="0.3">
      <c r="A1270" t="s">
        <v>416</v>
      </c>
      <c r="B1270">
        <f t="shared" si="75"/>
        <v>300096</v>
      </c>
      <c r="C1270">
        <v>96</v>
      </c>
      <c r="D1270">
        <f>VLOOKUP($B1270,TrialDesign!$E$2:$I$1147,5,FALSE)</f>
        <v>16</v>
      </c>
      <c r="E1270" t="str">
        <f>VLOOKUP($B1270,TrialDesign!$E$2:$I$1147,3,FALSE)</f>
        <v>Nil</v>
      </c>
      <c r="F1270" t="str">
        <f>VLOOKUP($B1270,TrialDesign!$E$2:$I$1147,4,FALSE)</f>
        <v>BattenWinter</v>
      </c>
      <c r="G1270" s="1">
        <v>41688</v>
      </c>
      <c r="H1270" s="1" t="str">
        <f>VLOOKUP(B1270,TrialDesign!$E$2:$J$1147,6,FALSE)</f>
        <v>None_16h</v>
      </c>
      <c r="K1270">
        <v>4</v>
      </c>
      <c r="L1270">
        <v>0</v>
      </c>
      <c r="M1270">
        <v>3</v>
      </c>
      <c r="N1270">
        <v>4</v>
      </c>
      <c r="O1270">
        <v>65</v>
      </c>
      <c r="P1270">
        <v>148</v>
      </c>
      <c r="Q1270">
        <v>145</v>
      </c>
      <c r="R1270">
        <v>4</v>
      </c>
      <c r="S1270">
        <v>9</v>
      </c>
      <c r="U1270" t="s">
        <v>17</v>
      </c>
      <c r="W1270">
        <f>VLOOKUP(H1270&amp;"_"&amp;M1270+1,'Leaf lengths'!$J$6:$Q$104,VLOOKUP(F1270,'Leaf lengths'!$S$1:$T$6,2,FALSE),FALSE)</f>
        <v>328.6</v>
      </c>
      <c r="X1270">
        <f t="shared" si="73"/>
        <v>0.44126597687157637</v>
      </c>
      <c r="Y1270">
        <f t="shared" ref="Y1270:Y1333" si="76">X1270+M1270</f>
        <v>3.4412659768715765</v>
      </c>
      <c r="Z1270">
        <f t="shared" si="74"/>
        <v>16</v>
      </c>
      <c r="AD1270" t="str">
        <f t="shared" si="71"/>
        <v/>
      </c>
      <c r="AE1270">
        <v>3</v>
      </c>
    </row>
    <row r="1271" spans="1:31" ht="15" hidden="1" customHeight="1" x14ac:dyDescent="0.3">
      <c r="A1271" t="s">
        <v>416</v>
      </c>
      <c r="B1271">
        <f t="shared" si="75"/>
        <v>300207</v>
      </c>
      <c r="C1271">
        <v>207</v>
      </c>
      <c r="D1271">
        <f>VLOOKUP($B1271,TrialDesign!$E$2:$I$1147,5,FALSE)</f>
        <v>16</v>
      </c>
      <c r="E1271" t="str">
        <f>VLOOKUP($B1271,TrialDesign!$E$2:$I$1147,3,FALSE)</f>
        <v>Nil</v>
      </c>
      <c r="F1271" t="str">
        <f>VLOOKUP($B1271,TrialDesign!$E$2:$I$1147,4,FALSE)</f>
        <v>BattenWinter</v>
      </c>
      <c r="G1271" s="1">
        <v>41688</v>
      </c>
      <c r="H1271" s="1" t="str">
        <f>VLOOKUP(B1271,TrialDesign!$E$2:$J$1147,6,FALSE)</f>
        <v>None_16h</v>
      </c>
      <c r="J1271">
        <v>207</v>
      </c>
      <c r="K1271">
        <v>1</v>
      </c>
      <c r="L1271">
        <v>3</v>
      </c>
      <c r="M1271">
        <v>4</v>
      </c>
      <c r="N1271">
        <v>5</v>
      </c>
      <c r="O1271">
        <v>92</v>
      </c>
      <c r="Q1271">
        <v>252</v>
      </c>
      <c r="R1271">
        <v>4</v>
      </c>
      <c r="S1271">
        <v>6</v>
      </c>
      <c r="U1271" t="s">
        <v>16</v>
      </c>
      <c r="W1271">
        <f>VLOOKUP(H1271&amp;"_"&amp;M1271+1,'Leaf lengths'!$J$6:$Q$104,VLOOKUP(F1271,'Leaf lengths'!$S$1:$T$6,2,FALSE),FALSE)</f>
        <v>318.2</v>
      </c>
      <c r="X1271">
        <f t="shared" si="73"/>
        <v>0.79195474544311761</v>
      </c>
      <c r="Y1271">
        <f t="shared" si="76"/>
        <v>4.7919547454431175</v>
      </c>
      <c r="Z1271">
        <f t="shared" si="74"/>
        <v>14</v>
      </c>
      <c r="AD1271" t="str">
        <f t="shared" si="71"/>
        <v/>
      </c>
      <c r="AE1271">
        <v>4</v>
      </c>
    </row>
    <row r="1272" spans="1:31" ht="15" hidden="1" customHeight="1" x14ac:dyDescent="0.3">
      <c r="A1272" t="s">
        <v>416</v>
      </c>
      <c r="B1272">
        <f t="shared" si="75"/>
        <v>300207</v>
      </c>
      <c r="C1272">
        <v>207</v>
      </c>
      <c r="D1272">
        <f>VLOOKUP($B1272,TrialDesign!$E$2:$I$1147,5,FALSE)</f>
        <v>16</v>
      </c>
      <c r="E1272" t="str">
        <f>VLOOKUP($B1272,TrialDesign!$E$2:$I$1147,3,FALSE)</f>
        <v>Nil</v>
      </c>
      <c r="F1272" t="str">
        <f>VLOOKUP($B1272,TrialDesign!$E$2:$I$1147,4,FALSE)</f>
        <v>BattenWinter</v>
      </c>
      <c r="G1272" s="1">
        <v>41688</v>
      </c>
      <c r="H1272" s="1" t="str">
        <f>VLOOKUP(B1272,TrialDesign!$E$2:$J$1147,6,FALSE)</f>
        <v>None_16h</v>
      </c>
      <c r="K1272">
        <v>2</v>
      </c>
      <c r="L1272">
        <v>2</v>
      </c>
      <c r="M1272">
        <v>3</v>
      </c>
      <c r="N1272">
        <v>4</v>
      </c>
      <c r="O1272">
        <v>81</v>
      </c>
      <c r="P1272">
        <v>278</v>
      </c>
      <c r="Q1272">
        <v>279</v>
      </c>
      <c r="R1272">
        <v>4</v>
      </c>
      <c r="S1272">
        <v>5</v>
      </c>
      <c r="U1272" t="s">
        <v>16</v>
      </c>
      <c r="W1272">
        <f>VLOOKUP(H1272&amp;"_"&amp;M1272+1,'Leaf lengths'!$J$6:$Q$104,VLOOKUP(F1272,'Leaf lengths'!$S$1:$T$6,2,FALSE),FALSE)</f>
        <v>328.6</v>
      </c>
      <c r="X1272">
        <f t="shared" si="73"/>
        <v>0.84905660377358483</v>
      </c>
      <c r="Y1272">
        <f t="shared" si="76"/>
        <v>3.8490566037735849</v>
      </c>
      <c r="Z1272">
        <f t="shared" si="74"/>
        <v>12</v>
      </c>
      <c r="AD1272" t="str">
        <f t="shared" si="71"/>
        <v/>
      </c>
      <c r="AE1272">
        <v>3</v>
      </c>
    </row>
    <row r="1273" spans="1:31" ht="15" hidden="1" customHeight="1" x14ac:dyDescent="0.3">
      <c r="A1273" t="s">
        <v>416</v>
      </c>
      <c r="B1273">
        <f t="shared" si="75"/>
        <v>300207</v>
      </c>
      <c r="C1273">
        <v>207</v>
      </c>
      <c r="D1273">
        <f>VLOOKUP($B1273,TrialDesign!$E$2:$I$1147,5,FALSE)</f>
        <v>16</v>
      </c>
      <c r="E1273" t="str">
        <f>VLOOKUP($B1273,TrialDesign!$E$2:$I$1147,3,FALSE)</f>
        <v>Nil</v>
      </c>
      <c r="F1273" t="str">
        <f>VLOOKUP($B1273,TrialDesign!$E$2:$I$1147,4,FALSE)</f>
        <v>BattenWinter</v>
      </c>
      <c r="G1273" s="1">
        <v>41688</v>
      </c>
      <c r="H1273" s="1" t="str">
        <f>VLOOKUP(B1273,TrialDesign!$E$2:$J$1147,6,FALSE)</f>
        <v>None_16h</v>
      </c>
      <c r="K1273">
        <v>3</v>
      </c>
      <c r="L1273">
        <v>1</v>
      </c>
      <c r="M1273">
        <v>3</v>
      </c>
      <c r="N1273">
        <v>4</v>
      </c>
      <c r="O1273">
        <v>75</v>
      </c>
      <c r="P1273">
        <v>282</v>
      </c>
      <c r="Q1273">
        <v>284</v>
      </c>
      <c r="R1273">
        <v>4</v>
      </c>
      <c r="S1273">
        <v>5</v>
      </c>
      <c r="U1273" t="s">
        <v>16</v>
      </c>
      <c r="V1273" t="s">
        <v>19</v>
      </c>
      <c r="W1273">
        <f>VLOOKUP(H1273&amp;"_"&amp;M1273+1,'Leaf lengths'!$J$6:$Q$104,VLOOKUP(F1273,'Leaf lengths'!$S$1:$T$6,2,FALSE),FALSE)</f>
        <v>328.6</v>
      </c>
      <c r="X1273">
        <f t="shared" si="73"/>
        <v>0.8642726719415702</v>
      </c>
      <c r="Y1273">
        <f t="shared" si="76"/>
        <v>3.8642726719415701</v>
      </c>
      <c r="Z1273">
        <f t="shared" si="74"/>
        <v>12</v>
      </c>
      <c r="AD1273" t="str">
        <f t="shared" si="71"/>
        <v/>
      </c>
      <c r="AE1273">
        <v>3</v>
      </c>
    </row>
    <row r="1274" spans="1:31" ht="15" hidden="1" customHeight="1" x14ac:dyDescent="0.3">
      <c r="A1274" t="s">
        <v>416</v>
      </c>
      <c r="B1274">
        <f t="shared" si="75"/>
        <v>300328</v>
      </c>
      <c r="C1274">
        <v>328</v>
      </c>
      <c r="D1274">
        <f>VLOOKUP($B1274,TrialDesign!$E$2:$I$1147,5,FALSE)</f>
        <v>16</v>
      </c>
      <c r="E1274" t="str">
        <f>VLOOKUP($B1274,TrialDesign!$E$2:$I$1147,3,FALSE)</f>
        <v>Nil</v>
      </c>
      <c r="F1274" t="str">
        <f>VLOOKUP($B1274,TrialDesign!$E$2:$I$1147,4,FALSE)</f>
        <v>BattenWinter</v>
      </c>
      <c r="G1274" s="1">
        <v>41688</v>
      </c>
      <c r="H1274" s="1" t="str">
        <f>VLOOKUP(B1274,TrialDesign!$E$2:$J$1147,6,FALSE)</f>
        <v>None_16h</v>
      </c>
      <c r="J1274">
        <v>328</v>
      </c>
      <c r="K1274">
        <v>1</v>
      </c>
      <c r="L1274">
        <v>2</v>
      </c>
      <c r="M1274">
        <v>4</v>
      </c>
      <c r="N1274">
        <v>5</v>
      </c>
      <c r="O1274">
        <v>89</v>
      </c>
      <c r="Q1274">
        <v>511</v>
      </c>
      <c r="R1274">
        <v>4</v>
      </c>
      <c r="S1274">
        <v>5</v>
      </c>
      <c r="U1274" t="s">
        <v>16</v>
      </c>
      <c r="W1274">
        <f>VLOOKUP(H1274&amp;"_"&amp;M1274+1,'Leaf lengths'!$J$6:$Q$104,VLOOKUP(F1274,'Leaf lengths'!$S$1:$T$6,2,FALSE),FALSE)</f>
        <v>318.2</v>
      </c>
      <c r="X1274">
        <f t="shared" si="73"/>
        <v>1.6059082338152106</v>
      </c>
      <c r="Y1274">
        <f t="shared" si="76"/>
        <v>5.6059082338152102</v>
      </c>
      <c r="Z1274">
        <f t="shared" si="74"/>
        <v>13</v>
      </c>
      <c r="AD1274" t="str">
        <f t="shared" si="71"/>
        <v/>
      </c>
      <c r="AE1274">
        <v>4</v>
      </c>
    </row>
    <row r="1275" spans="1:31" ht="15" hidden="1" customHeight="1" x14ac:dyDescent="0.3">
      <c r="A1275" t="s">
        <v>416</v>
      </c>
      <c r="B1275">
        <f t="shared" si="75"/>
        <v>300328</v>
      </c>
      <c r="C1275">
        <v>328</v>
      </c>
      <c r="D1275">
        <f>VLOOKUP($B1275,TrialDesign!$E$2:$I$1147,5,FALSE)</f>
        <v>16</v>
      </c>
      <c r="E1275" t="str">
        <f>VLOOKUP($B1275,TrialDesign!$E$2:$I$1147,3,FALSE)</f>
        <v>Nil</v>
      </c>
      <c r="F1275" t="str">
        <f>VLOOKUP($B1275,TrialDesign!$E$2:$I$1147,4,FALSE)</f>
        <v>BattenWinter</v>
      </c>
      <c r="G1275" s="1">
        <v>41688</v>
      </c>
      <c r="H1275" s="1" t="str">
        <f>VLOOKUP(B1275,TrialDesign!$E$2:$J$1147,6,FALSE)</f>
        <v>None_16h</v>
      </c>
      <c r="K1275">
        <v>2</v>
      </c>
      <c r="L1275">
        <v>3</v>
      </c>
      <c r="M1275">
        <v>5</v>
      </c>
      <c r="N1275">
        <v>6</v>
      </c>
      <c r="O1275">
        <v>81</v>
      </c>
      <c r="P1275">
        <v>323</v>
      </c>
      <c r="Q1275">
        <v>324</v>
      </c>
      <c r="R1275">
        <v>4</v>
      </c>
      <c r="S1275">
        <v>5</v>
      </c>
      <c r="U1275" t="s">
        <v>16</v>
      </c>
      <c r="W1275">
        <f>VLOOKUP(H1275&amp;"_"&amp;M1275+1,'Leaf lengths'!$J$6:$Q$104,VLOOKUP(F1275,'Leaf lengths'!$S$1:$T$6,2,FALSE),FALSE)</f>
        <v>309.7</v>
      </c>
      <c r="X1275">
        <f t="shared" si="73"/>
        <v>1.0461737164998386</v>
      </c>
      <c r="Y1275">
        <f t="shared" si="76"/>
        <v>6.0461737164998386</v>
      </c>
      <c r="Z1275">
        <f t="shared" si="74"/>
        <v>14</v>
      </c>
      <c r="AD1275" t="str">
        <f t="shared" si="71"/>
        <v/>
      </c>
      <c r="AE1275">
        <v>5</v>
      </c>
    </row>
    <row r="1276" spans="1:31" ht="15" hidden="1" customHeight="1" x14ac:dyDescent="0.3">
      <c r="A1276" t="s">
        <v>416</v>
      </c>
      <c r="B1276">
        <f t="shared" si="75"/>
        <v>300328</v>
      </c>
      <c r="C1276">
        <v>328</v>
      </c>
      <c r="D1276">
        <f>VLOOKUP($B1276,TrialDesign!$E$2:$I$1147,5,FALSE)</f>
        <v>16</v>
      </c>
      <c r="E1276" t="str">
        <f>VLOOKUP($B1276,TrialDesign!$E$2:$I$1147,3,FALSE)</f>
        <v>Nil</v>
      </c>
      <c r="F1276" t="str">
        <f>VLOOKUP($B1276,TrialDesign!$E$2:$I$1147,4,FALSE)</f>
        <v>BattenWinter</v>
      </c>
      <c r="G1276" s="1">
        <v>41688</v>
      </c>
      <c r="H1276" s="1" t="str">
        <f>VLOOKUP(B1276,TrialDesign!$E$2:$J$1147,6,FALSE)</f>
        <v>None_16h</v>
      </c>
      <c r="K1276">
        <v>3</v>
      </c>
      <c r="L1276">
        <v>3</v>
      </c>
      <c r="M1276">
        <v>5</v>
      </c>
      <c r="N1276">
        <v>6</v>
      </c>
      <c r="O1276">
        <v>85</v>
      </c>
      <c r="P1276">
        <v>305</v>
      </c>
      <c r="Q1276">
        <v>309</v>
      </c>
      <c r="R1276">
        <v>4</v>
      </c>
      <c r="S1276">
        <v>5</v>
      </c>
      <c r="U1276" t="s">
        <v>16</v>
      </c>
      <c r="W1276">
        <f>VLOOKUP(H1276&amp;"_"&amp;M1276+1,'Leaf lengths'!$J$6:$Q$104,VLOOKUP(F1276,'Leaf lengths'!$S$1:$T$6,2,FALSE),FALSE)</f>
        <v>309.7</v>
      </c>
      <c r="X1276">
        <f t="shared" si="73"/>
        <v>0.99773974814336464</v>
      </c>
      <c r="Y1276">
        <f t="shared" si="76"/>
        <v>5.9977397481433643</v>
      </c>
      <c r="Z1276">
        <f t="shared" si="74"/>
        <v>14</v>
      </c>
      <c r="AD1276" t="str">
        <f t="shared" si="71"/>
        <v/>
      </c>
      <c r="AE1276">
        <v>5</v>
      </c>
    </row>
    <row r="1277" spans="1:31" ht="15" hidden="1" customHeight="1" x14ac:dyDescent="0.3">
      <c r="A1277" t="s">
        <v>416</v>
      </c>
      <c r="B1277">
        <f t="shared" si="75"/>
        <v>300043</v>
      </c>
      <c r="C1277">
        <v>43</v>
      </c>
      <c r="D1277">
        <f>VLOOKUP($B1277,TrialDesign!$E$2:$I$1147,5,FALSE)</f>
        <v>16</v>
      </c>
      <c r="E1277" t="str">
        <f>VLOOKUP($B1277,TrialDesign!$E$2:$I$1147,3,FALSE)</f>
        <v>Nil</v>
      </c>
      <c r="F1277" t="str">
        <f>VLOOKUP($B1277,TrialDesign!$E$2:$I$1147,4,FALSE)</f>
        <v>BattenWinter</v>
      </c>
      <c r="G1277" s="1">
        <v>41695</v>
      </c>
      <c r="H1277" s="1" t="str">
        <f>VLOOKUP(B1277,TrialDesign!$E$2:$J$1147,6,FALSE)</f>
        <v>None_16h</v>
      </c>
      <c r="J1277">
        <v>43</v>
      </c>
      <c r="K1277">
        <v>1</v>
      </c>
      <c r="L1277">
        <v>2</v>
      </c>
      <c r="M1277">
        <v>4</v>
      </c>
      <c r="N1277">
        <v>5</v>
      </c>
      <c r="O1277">
        <v>89</v>
      </c>
      <c r="Q1277">
        <v>302</v>
      </c>
      <c r="R1277">
        <v>4</v>
      </c>
      <c r="S1277">
        <v>6</v>
      </c>
      <c r="U1277" t="s">
        <v>16</v>
      </c>
      <c r="W1277">
        <f>VLOOKUP(H1277&amp;"_"&amp;M1277+1,'Leaf lengths'!$J$6:$Q$104,VLOOKUP(F1277,'Leaf lengths'!$S$1:$T$6,2,FALSE),FALSE)</f>
        <v>318.2</v>
      </c>
      <c r="X1277">
        <f t="shared" si="73"/>
        <v>0.94908862350722822</v>
      </c>
      <c r="Y1277">
        <f t="shared" si="76"/>
        <v>4.9490886235072278</v>
      </c>
      <c r="Z1277">
        <f t="shared" si="74"/>
        <v>14</v>
      </c>
      <c r="AD1277" t="str">
        <f t="shared" si="71"/>
        <v/>
      </c>
      <c r="AE1277">
        <v>4</v>
      </c>
    </row>
    <row r="1278" spans="1:31" ht="15" hidden="1" customHeight="1" x14ac:dyDescent="0.3">
      <c r="A1278" t="s">
        <v>416</v>
      </c>
      <c r="B1278">
        <f t="shared" si="75"/>
        <v>300043</v>
      </c>
      <c r="C1278">
        <v>43</v>
      </c>
      <c r="D1278">
        <f>VLOOKUP($B1278,TrialDesign!$E$2:$I$1147,5,FALSE)</f>
        <v>16</v>
      </c>
      <c r="E1278" t="str">
        <f>VLOOKUP($B1278,TrialDesign!$E$2:$I$1147,3,FALSE)</f>
        <v>Nil</v>
      </c>
      <c r="F1278" t="str">
        <f>VLOOKUP($B1278,TrialDesign!$E$2:$I$1147,4,FALSE)</f>
        <v>BattenWinter</v>
      </c>
      <c r="G1278" s="1">
        <v>41695</v>
      </c>
      <c r="H1278" s="1" t="str">
        <f>VLOOKUP(B1278,TrialDesign!$E$2:$J$1147,6,FALSE)</f>
        <v>None_16h</v>
      </c>
      <c r="K1278">
        <v>2</v>
      </c>
      <c r="L1278">
        <v>2</v>
      </c>
      <c r="M1278">
        <v>4</v>
      </c>
      <c r="N1278">
        <v>5</v>
      </c>
      <c r="O1278">
        <v>85</v>
      </c>
      <c r="P1278">
        <v>369</v>
      </c>
      <c r="Q1278">
        <v>327</v>
      </c>
      <c r="R1278">
        <v>4</v>
      </c>
      <c r="S1278">
        <v>6</v>
      </c>
      <c r="U1278" t="s">
        <v>16</v>
      </c>
      <c r="W1278">
        <f>VLOOKUP(H1278&amp;"_"&amp;M1278+1,'Leaf lengths'!$J$6:$Q$104,VLOOKUP(F1278,'Leaf lengths'!$S$1:$T$6,2,FALSE),FALSE)</f>
        <v>318.2</v>
      </c>
      <c r="X1278">
        <f t="shared" si="73"/>
        <v>1.0276555625392836</v>
      </c>
      <c r="Y1278">
        <f t="shared" si="76"/>
        <v>5.0276555625392838</v>
      </c>
      <c r="Z1278">
        <f t="shared" si="74"/>
        <v>14</v>
      </c>
      <c r="AD1278" t="str">
        <f t="shared" si="71"/>
        <v/>
      </c>
      <c r="AE1278">
        <v>4</v>
      </c>
    </row>
    <row r="1279" spans="1:31" ht="15" hidden="1" customHeight="1" x14ac:dyDescent="0.3">
      <c r="A1279" t="s">
        <v>416</v>
      </c>
      <c r="B1279">
        <f t="shared" si="75"/>
        <v>300043</v>
      </c>
      <c r="C1279">
        <v>43</v>
      </c>
      <c r="D1279">
        <f>VLOOKUP($B1279,TrialDesign!$E$2:$I$1147,5,FALSE)</f>
        <v>16</v>
      </c>
      <c r="E1279" t="str">
        <f>VLOOKUP($B1279,TrialDesign!$E$2:$I$1147,3,FALSE)</f>
        <v>Nil</v>
      </c>
      <c r="F1279" t="str">
        <f>VLOOKUP($B1279,TrialDesign!$E$2:$I$1147,4,FALSE)</f>
        <v>BattenWinter</v>
      </c>
      <c r="G1279" s="1">
        <v>41695</v>
      </c>
      <c r="H1279" s="1" t="str">
        <f>VLOOKUP(B1279,TrialDesign!$E$2:$J$1147,6,FALSE)</f>
        <v>None_16h</v>
      </c>
      <c r="K1279">
        <v>3</v>
      </c>
      <c r="L1279">
        <v>2</v>
      </c>
      <c r="M1279">
        <v>4</v>
      </c>
      <c r="N1279">
        <v>5</v>
      </c>
      <c r="O1279">
        <v>80</v>
      </c>
      <c r="P1279">
        <v>308</v>
      </c>
      <c r="Q1279">
        <v>256</v>
      </c>
      <c r="R1279">
        <v>4</v>
      </c>
      <c r="S1279">
        <v>6</v>
      </c>
      <c r="U1279" t="s">
        <v>16</v>
      </c>
      <c r="W1279">
        <f>VLOOKUP(H1279&amp;"_"&amp;M1279+1,'Leaf lengths'!$J$6:$Q$104,VLOOKUP(F1279,'Leaf lengths'!$S$1:$T$6,2,FALSE),FALSE)</f>
        <v>318.2</v>
      </c>
      <c r="X1279">
        <f t="shared" si="73"/>
        <v>0.8045254556882464</v>
      </c>
      <c r="Y1279">
        <f t="shared" si="76"/>
        <v>4.8045254556882462</v>
      </c>
      <c r="Z1279">
        <f t="shared" si="74"/>
        <v>14</v>
      </c>
      <c r="AD1279" t="str">
        <f t="shared" si="71"/>
        <v/>
      </c>
      <c r="AE1279">
        <v>4</v>
      </c>
    </row>
    <row r="1280" spans="1:31" ht="15" hidden="1" customHeight="1" x14ac:dyDescent="0.3">
      <c r="A1280" t="s">
        <v>416</v>
      </c>
      <c r="B1280">
        <f t="shared" si="75"/>
        <v>300043</v>
      </c>
      <c r="C1280">
        <v>43</v>
      </c>
      <c r="D1280">
        <f>VLOOKUP($B1280,TrialDesign!$E$2:$I$1147,5,FALSE)</f>
        <v>16</v>
      </c>
      <c r="E1280" t="str">
        <f>VLOOKUP($B1280,TrialDesign!$E$2:$I$1147,3,FALSE)</f>
        <v>Nil</v>
      </c>
      <c r="F1280" t="str">
        <f>VLOOKUP($B1280,TrialDesign!$E$2:$I$1147,4,FALSE)</f>
        <v>BattenWinter</v>
      </c>
      <c r="G1280" s="1">
        <v>41695</v>
      </c>
      <c r="H1280" s="1" t="str">
        <f>VLOOKUP(B1280,TrialDesign!$E$2:$J$1147,6,FALSE)</f>
        <v>None_16h</v>
      </c>
      <c r="K1280">
        <v>4</v>
      </c>
      <c r="L1280">
        <v>2</v>
      </c>
      <c r="M1280">
        <v>4</v>
      </c>
      <c r="N1280">
        <v>5</v>
      </c>
      <c r="O1280">
        <v>85</v>
      </c>
      <c r="P1280">
        <v>325</v>
      </c>
      <c r="Q1280">
        <v>189</v>
      </c>
      <c r="R1280">
        <v>3</v>
      </c>
      <c r="S1280">
        <v>7</v>
      </c>
      <c r="U1280" t="s">
        <v>16</v>
      </c>
      <c r="W1280">
        <f>VLOOKUP(H1280&amp;"_"&amp;M1280+1,'Leaf lengths'!$J$6:$Q$104,VLOOKUP(F1280,'Leaf lengths'!$S$1:$T$6,2,FALSE),FALSE)</f>
        <v>318.2</v>
      </c>
      <c r="X1280">
        <f t="shared" si="73"/>
        <v>0.59396605908233813</v>
      </c>
      <c r="Y1280">
        <f t="shared" si="76"/>
        <v>4.5939660590823381</v>
      </c>
      <c r="Z1280">
        <f t="shared" si="74"/>
        <v>14</v>
      </c>
      <c r="AD1280" t="str">
        <f t="shared" si="71"/>
        <v/>
      </c>
      <c r="AE1280">
        <v>4</v>
      </c>
    </row>
    <row r="1281" spans="1:31" ht="15" hidden="1" customHeight="1" x14ac:dyDescent="0.3">
      <c r="A1281" t="s">
        <v>416</v>
      </c>
      <c r="B1281">
        <f t="shared" si="75"/>
        <v>300120</v>
      </c>
      <c r="C1281">
        <v>120</v>
      </c>
      <c r="D1281">
        <f>VLOOKUP($B1281,TrialDesign!$E$2:$I$1147,5,FALSE)</f>
        <v>16</v>
      </c>
      <c r="E1281" t="str">
        <f>VLOOKUP($B1281,TrialDesign!$E$2:$I$1147,3,FALSE)</f>
        <v>Nil</v>
      </c>
      <c r="F1281" t="str">
        <f>VLOOKUP($B1281,TrialDesign!$E$2:$I$1147,4,FALSE)</f>
        <v>BattenWinter</v>
      </c>
      <c r="G1281" s="1">
        <v>41695</v>
      </c>
      <c r="H1281" s="1" t="str">
        <f>VLOOKUP(B1281,TrialDesign!$E$2:$J$1147,6,FALSE)</f>
        <v>None_16h</v>
      </c>
      <c r="J1281">
        <v>120</v>
      </c>
      <c r="K1281">
        <v>1</v>
      </c>
      <c r="L1281">
        <v>4</v>
      </c>
      <c r="M1281">
        <v>4</v>
      </c>
      <c r="N1281">
        <v>5</v>
      </c>
      <c r="O1281">
        <v>85</v>
      </c>
      <c r="Q1281">
        <v>316</v>
      </c>
      <c r="R1281">
        <v>4</v>
      </c>
      <c r="S1281">
        <v>6</v>
      </c>
      <c r="U1281" t="s">
        <v>16</v>
      </c>
      <c r="W1281">
        <f>VLOOKUP(H1281&amp;"_"&amp;M1281+1,'Leaf lengths'!$J$6:$Q$104,VLOOKUP(F1281,'Leaf lengths'!$S$1:$T$6,2,FALSE),FALSE)</f>
        <v>318.2</v>
      </c>
      <c r="X1281">
        <f t="shared" si="73"/>
        <v>0.99308610936517916</v>
      </c>
      <c r="Y1281">
        <f t="shared" si="76"/>
        <v>4.993086109365179</v>
      </c>
      <c r="Z1281">
        <f t="shared" si="74"/>
        <v>14</v>
      </c>
      <c r="AD1281" t="str">
        <f t="shared" si="71"/>
        <v/>
      </c>
      <c r="AE1281">
        <v>4</v>
      </c>
    </row>
    <row r="1282" spans="1:31" ht="15" hidden="1" customHeight="1" x14ac:dyDescent="0.3">
      <c r="A1282" t="s">
        <v>416</v>
      </c>
      <c r="B1282">
        <f t="shared" si="75"/>
        <v>300120</v>
      </c>
      <c r="C1282">
        <v>120</v>
      </c>
      <c r="D1282">
        <f>VLOOKUP($B1282,TrialDesign!$E$2:$I$1147,5,FALSE)</f>
        <v>16</v>
      </c>
      <c r="E1282" t="str">
        <f>VLOOKUP($B1282,TrialDesign!$E$2:$I$1147,3,FALSE)</f>
        <v>Nil</v>
      </c>
      <c r="F1282" t="str">
        <f>VLOOKUP($B1282,TrialDesign!$E$2:$I$1147,4,FALSE)</f>
        <v>BattenWinter</v>
      </c>
      <c r="G1282" s="1">
        <v>41695</v>
      </c>
      <c r="H1282" s="1" t="str">
        <f>VLOOKUP(B1282,TrialDesign!$E$2:$J$1147,6,FALSE)</f>
        <v>None_16h</v>
      </c>
      <c r="K1282">
        <v>2</v>
      </c>
      <c r="L1282">
        <v>3</v>
      </c>
      <c r="M1282">
        <v>4</v>
      </c>
      <c r="N1282">
        <v>5</v>
      </c>
      <c r="O1282">
        <v>90</v>
      </c>
      <c r="P1282">
        <v>351</v>
      </c>
      <c r="Q1282">
        <v>205</v>
      </c>
      <c r="R1282">
        <v>4</v>
      </c>
      <c r="S1282">
        <v>6</v>
      </c>
      <c r="U1282" t="s">
        <v>16</v>
      </c>
      <c r="W1282">
        <f>VLOOKUP(H1282&amp;"_"&amp;M1282+1,'Leaf lengths'!$J$6:$Q$104,VLOOKUP(F1282,'Leaf lengths'!$S$1:$T$6,2,FALSE),FALSE)</f>
        <v>318.2</v>
      </c>
      <c r="X1282">
        <f t="shared" si="73"/>
        <v>0.64424890006285362</v>
      </c>
      <c r="Y1282">
        <f t="shared" si="76"/>
        <v>4.6442489000628537</v>
      </c>
      <c r="Z1282">
        <f t="shared" si="74"/>
        <v>14</v>
      </c>
      <c r="AD1282" t="str">
        <f t="shared" ref="AD1282:AD1345" si="77">IF(OR(M1282=N1282,N1282=""),"FLN","")</f>
        <v/>
      </c>
      <c r="AE1282">
        <v>4</v>
      </c>
    </row>
    <row r="1283" spans="1:31" ht="15" hidden="1" customHeight="1" x14ac:dyDescent="0.3">
      <c r="A1283" t="s">
        <v>416</v>
      </c>
      <c r="B1283">
        <f t="shared" si="75"/>
        <v>300120</v>
      </c>
      <c r="C1283">
        <v>120</v>
      </c>
      <c r="D1283">
        <f>VLOOKUP($B1283,TrialDesign!$E$2:$I$1147,5,FALSE)</f>
        <v>16</v>
      </c>
      <c r="E1283" t="str">
        <f>VLOOKUP($B1283,TrialDesign!$E$2:$I$1147,3,FALSE)</f>
        <v>Nil</v>
      </c>
      <c r="F1283" t="str">
        <f>VLOOKUP($B1283,TrialDesign!$E$2:$I$1147,4,FALSE)</f>
        <v>BattenWinter</v>
      </c>
      <c r="G1283" s="1">
        <v>41695</v>
      </c>
      <c r="H1283" s="1" t="str">
        <f>VLOOKUP(B1283,TrialDesign!$E$2:$J$1147,6,FALSE)</f>
        <v>None_16h</v>
      </c>
      <c r="K1283">
        <v>3</v>
      </c>
      <c r="L1283">
        <v>2</v>
      </c>
      <c r="M1283">
        <v>4</v>
      </c>
      <c r="N1283">
        <v>5</v>
      </c>
      <c r="O1283">
        <v>85</v>
      </c>
      <c r="P1283">
        <v>325</v>
      </c>
      <c r="Q1283">
        <v>261</v>
      </c>
      <c r="R1283">
        <v>5</v>
      </c>
      <c r="S1283">
        <v>6</v>
      </c>
      <c r="U1283" t="s">
        <v>16</v>
      </c>
      <c r="W1283">
        <f>VLOOKUP(H1283&amp;"_"&amp;M1283+1,'Leaf lengths'!$J$6:$Q$104,VLOOKUP(F1283,'Leaf lengths'!$S$1:$T$6,2,FALSE),FALSE)</f>
        <v>318.2</v>
      </c>
      <c r="X1283">
        <f t="shared" si="73"/>
        <v>0.82023884349465748</v>
      </c>
      <c r="Y1283">
        <f t="shared" si="76"/>
        <v>4.820238843494657</v>
      </c>
      <c r="Z1283">
        <f t="shared" si="74"/>
        <v>15</v>
      </c>
      <c r="AD1283" t="str">
        <f t="shared" si="77"/>
        <v/>
      </c>
      <c r="AE1283">
        <v>4</v>
      </c>
    </row>
    <row r="1284" spans="1:31" ht="15" hidden="1" customHeight="1" x14ac:dyDescent="0.3">
      <c r="A1284" t="s">
        <v>416</v>
      </c>
      <c r="B1284">
        <f t="shared" si="75"/>
        <v>300238</v>
      </c>
      <c r="C1284">
        <v>238</v>
      </c>
      <c r="D1284">
        <f>VLOOKUP($B1284,TrialDesign!$E$2:$I$1147,5,FALSE)</f>
        <v>16</v>
      </c>
      <c r="E1284" t="str">
        <f>VLOOKUP($B1284,TrialDesign!$E$2:$I$1147,3,FALSE)</f>
        <v>Nil</v>
      </c>
      <c r="F1284" t="str">
        <f>VLOOKUP($B1284,TrialDesign!$E$2:$I$1147,4,FALSE)</f>
        <v>BattenWinter</v>
      </c>
      <c r="G1284" s="1">
        <v>41695</v>
      </c>
      <c r="H1284" s="1" t="str">
        <f>VLOOKUP(B1284,TrialDesign!$E$2:$J$1147,6,FALSE)</f>
        <v>None_16h</v>
      </c>
      <c r="J1284">
        <v>238</v>
      </c>
      <c r="K1284">
        <v>1</v>
      </c>
      <c r="L1284">
        <v>5</v>
      </c>
      <c r="M1284">
        <v>5</v>
      </c>
      <c r="N1284">
        <v>6</v>
      </c>
      <c r="O1284">
        <v>95</v>
      </c>
      <c r="Q1284">
        <v>75</v>
      </c>
      <c r="R1284">
        <v>4</v>
      </c>
      <c r="S1284">
        <v>7</v>
      </c>
      <c r="U1284" t="s">
        <v>16</v>
      </c>
      <c r="W1284">
        <f>VLOOKUP(H1284&amp;"_"&amp;M1284+1,'Leaf lengths'!$J$6:$Q$104,VLOOKUP(F1284,'Leaf lengths'!$S$1:$T$6,2,FALSE),FALSE)</f>
        <v>309.7</v>
      </c>
      <c r="X1284">
        <f t="shared" si="73"/>
        <v>0.24216984178237005</v>
      </c>
      <c r="Y1284">
        <f t="shared" si="76"/>
        <v>5.2421698417823697</v>
      </c>
      <c r="Z1284">
        <f t="shared" si="74"/>
        <v>16</v>
      </c>
      <c r="AD1284" t="str">
        <f t="shared" si="77"/>
        <v/>
      </c>
      <c r="AE1284">
        <v>5</v>
      </c>
    </row>
    <row r="1285" spans="1:31" ht="15" hidden="1" customHeight="1" x14ac:dyDescent="0.3">
      <c r="A1285" t="s">
        <v>416</v>
      </c>
      <c r="B1285">
        <f t="shared" si="75"/>
        <v>300238</v>
      </c>
      <c r="C1285">
        <v>238</v>
      </c>
      <c r="D1285">
        <f>VLOOKUP($B1285,TrialDesign!$E$2:$I$1147,5,FALSE)</f>
        <v>16</v>
      </c>
      <c r="E1285" t="str">
        <f>VLOOKUP($B1285,TrialDesign!$E$2:$I$1147,3,FALSE)</f>
        <v>Nil</v>
      </c>
      <c r="F1285" t="str">
        <f>VLOOKUP($B1285,TrialDesign!$E$2:$I$1147,4,FALSE)</f>
        <v>BattenWinter</v>
      </c>
      <c r="G1285" s="1">
        <v>41695</v>
      </c>
      <c r="H1285" s="1" t="str">
        <f>VLOOKUP(B1285,TrialDesign!$E$2:$J$1147,6,FALSE)</f>
        <v>None_16h</v>
      </c>
      <c r="K1285">
        <v>2</v>
      </c>
      <c r="L1285">
        <v>3</v>
      </c>
      <c r="M1285">
        <v>4</v>
      </c>
      <c r="N1285">
        <v>6</v>
      </c>
      <c r="O1285">
        <v>92</v>
      </c>
      <c r="P1285">
        <v>334</v>
      </c>
      <c r="Q1285">
        <v>55</v>
      </c>
      <c r="R1285">
        <v>3</v>
      </c>
      <c r="S1285">
        <v>5</v>
      </c>
      <c r="U1285" t="s">
        <v>16</v>
      </c>
      <c r="W1285">
        <f>VLOOKUP(H1285&amp;"_"&amp;M1285+1,'Leaf lengths'!$J$6:$Q$104,VLOOKUP(F1285,'Leaf lengths'!$S$1:$T$6,2,FALSE),FALSE)</f>
        <v>318.2</v>
      </c>
      <c r="X1285">
        <f t="shared" si="73"/>
        <v>0.17284726587052168</v>
      </c>
      <c r="Y1285">
        <f t="shared" si="76"/>
        <v>4.172847265870522</v>
      </c>
      <c r="Z1285">
        <f t="shared" si="74"/>
        <v>12</v>
      </c>
      <c r="AD1285" t="str">
        <f t="shared" si="77"/>
        <v/>
      </c>
      <c r="AE1285">
        <v>4</v>
      </c>
    </row>
    <row r="1286" spans="1:31" ht="15" hidden="1" customHeight="1" x14ac:dyDescent="0.3">
      <c r="A1286" t="s">
        <v>416</v>
      </c>
      <c r="B1286">
        <f t="shared" si="75"/>
        <v>300238</v>
      </c>
      <c r="C1286">
        <v>238</v>
      </c>
      <c r="D1286">
        <f>VLOOKUP($B1286,TrialDesign!$E$2:$I$1147,5,FALSE)</f>
        <v>16</v>
      </c>
      <c r="E1286" t="str">
        <f>VLOOKUP($B1286,TrialDesign!$E$2:$I$1147,3,FALSE)</f>
        <v>Nil</v>
      </c>
      <c r="F1286" t="str">
        <f>VLOOKUP($B1286,TrialDesign!$E$2:$I$1147,4,FALSE)</f>
        <v>BattenWinter</v>
      </c>
      <c r="G1286" s="1">
        <v>41695</v>
      </c>
      <c r="H1286" s="1" t="str">
        <f>VLOOKUP(B1286,TrialDesign!$E$2:$J$1147,6,FALSE)</f>
        <v>None_16h</v>
      </c>
      <c r="K1286">
        <v>3</v>
      </c>
      <c r="L1286">
        <v>2</v>
      </c>
      <c r="M1286">
        <v>4</v>
      </c>
      <c r="N1286">
        <v>5</v>
      </c>
      <c r="O1286">
        <v>92</v>
      </c>
      <c r="P1286">
        <v>340</v>
      </c>
      <c r="Q1286">
        <v>336</v>
      </c>
      <c r="R1286">
        <v>4</v>
      </c>
      <c r="S1286">
        <v>7</v>
      </c>
      <c r="U1286" t="s">
        <v>16</v>
      </c>
      <c r="W1286">
        <f>VLOOKUP(H1286&amp;"_"&amp;M1286+1,'Leaf lengths'!$J$6:$Q$104,VLOOKUP(F1286,'Leaf lengths'!$S$1:$T$6,2,FALSE),FALSE)</f>
        <v>318.2</v>
      </c>
      <c r="X1286">
        <f t="shared" si="73"/>
        <v>1.0559396605908233</v>
      </c>
      <c r="Y1286">
        <f t="shared" si="76"/>
        <v>5.0559396605908233</v>
      </c>
      <c r="Z1286">
        <f t="shared" si="74"/>
        <v>15</v>
      </c>
      <c r="AD1286" t="str">
        <f t="shared" si="77"/>
        <v/>
      </c>
      <c r="AE1286">
        <v>4</v>
      </c>
    </row>
    <row r="1287" spans="1:31" ht="15" hidden="1" customHeight="1" x14ac:dyDescent="0.3">
      <c r="A1287" t="s">
        <v>416</v>
      </c>
      <c r="B1287">
        <f t="shared" si="75"/>
        <v>300039</v>
      </c>
      <c r="C1287">
        <v>39</v>
      </c>
      <c r="D1287">
        <f>VLOOKUP($B1287,TrialDesign!$E$2:$I$1147,5,FALSE)</f>
        <v>16</v>
      </c>
      <c r="E1287" t="str">
        <f>VLOOKUP($B1287,TrialDesign!$E$2:$I$1147,3,FALSE)</f>
        <v>Nil</v>
      </c>
      <c r="F1287" t="str">
        <f>VLOOKUP($B1287,TrialDesign!$E$2:$I$1147,4,FALSE)</f>
        <v>BattenWinter</v>
      </c>
      <c r="G1287" s="1">
        <v>41702</v>
      </c>
      <c r="H1287" s="1" t="str">
        <f>VLOOKUP(B1287,TrialDesign!$E$2:$J$1147,6,FALSE)</f>
        <v>None_16h</v>
      </c>
      <c r="J1287">
        <v>39</v>
      </c>
      <c r="K1287">
        <v>1</v>
      </c>
      <c r="L1287">
        <v>5</v>
      </c>
      <c r="M1287">
        <v>6</v>
      </c>
      <c r="N1287">
        <v>7</v>
      </c>
      <c r="O1287">
        <v>126</v>
      </c>
      <c r="Q1287">
        <v>85</v>
      </c>
      <c r="R1287">
        <v>4</v>
      </c>
      <c r="S1287">
        <v>7</v>
      </c>
      <c r="U1287" t="s">
        <v>16</v>
      </c>
      <c r="W1287">
        <f>VLOOKUP(H1287&amp;"_"&amp;M1287+1,'Leaf lengths'!$J$6:$Q$104,VLOOKUP(F1287,'Leaf lengths'!$S$1:$T$6,2,FALSE),FALSE)</f>
        <v>269.66666666666669</v>
      </c>
      <c r="X1287">
        <f t="shared" si="73"/>
        <v>0.31520395550061803</v>
      </c>
      <c r="Y1287">
        <f t="shared" si="76"/>
        <v>6.3152039555006176</v>
      </c>
      <c r="Z1287">
        <f t="shared" si="74"/>
        <v>17</v>
      </c>
      <c r="AD1287" t="str">
        <f t="shared" si="77"/>
        <v/>
      </c>
      <c r="AE1287">
        <v>6</v>
      </c>
    </row>
    <row r="1288" spans="1:31" ht="15" hidden="1" customHeight="1" x14ac:dyDescent="0.3">
      <c r="A1288" t="s">
        <v>416</v>
      </c>
      <c r="B1288">
        <f t="shared" si="75"/>
        <v>300039</v>
      </c>
      <c r="C1288">
        <v>39</v>
      </c>
      <c r="D1288">
        <f>VLOOKUP($B1288,TrialDesign!$E$2:$I$1147,5,FALSE)</f>
        <v>16</v>
      </c>
      <c r="E1288" t="str">
        <f>VLOOKUP($B1288,TrialDesign!$E$2:$I$1147,3,FALSE)</f>
        <v>Nil</v>
      </c>
      <c r="F1288" t="str">
        <f>VLOOKUP($B1288,TrialDesign!$E$2:$I$1147,4,FALSE)</f>
        <v>BattenWinter</v>
      </c>
      <c r="G1288" s="1">
        <v>41702</v>
      </c>
      <c r="H1288" s="1" t="str">
        <f>VLOOKUP(B1288,TrialDesign!$E$2:$J$1147,6,FALSE)</f>
        <v>None_16h</v>
      </c>
      <c r="K1288">
        <v>2</v>
      </c>
      <c r="L1288">
        <v>1</v>
      </c>
      <c r="M1288">
        <v>4</v>
      </c>
      <c r="N1288">
        <v>5</v>
      </c>
      <c r="O1288">
        <v>92</v>
      </c>
      <c r="P1288">
        <v>361</v>
      </c>
      <c r="Q1288">
        <v>269</v>
      </c>
      <c r="R1288">
        <v>5</v>
      </c>
      <c r="S1288">
        <v>6</v>
      </c>
      <c r="U1288" t="s">
        <v>16</v>
      </c>
      <c r="W1288">
        <f>VLOOKUP(H1288&amp;"_"&amp;M1288+1,'Leaf lengths'!$J$6:$Q$104,VLOOKUP(F1288,'Leaf lengths'!$S$1:$T$6,2,FALSE),FALSE)</f>
        <v>318.2</v>
      </c>
      <c r="X1288">
        <f t="shared" ref="X1288:X1319" si="78">IF(OR(N1288="",M1288=N1288),0,Q1288/W1288)</f>
        <v>0.84538026398491517</v>
      </c>
      <c r="Y1288">
        <f t="shared" si="76"/>
        <v>4.8453802639849153</v>
      </c>
      <c r="Z1288">
        <f t="shared" si="74"/>
        <v>15</v>
      </c>
      <c r="AD1288" t="str">
        <f t="shared" si="77"/>
        <v/>
      </c>
      <c r="AE1288">
        <v>4</v>
      </c>
    </row>
    <row r="1289" spans="1:31" ht="15" hidden="1" customHeight="1" x14ac:dyDescent="0.3">
      <c r="A1289" t="s">
        <v>416</v>
      </c>
      <c r="B1289">
        <f t="shared" si="75"/>
        <v>300039</v>
      </c>
      <c r="C1289">
        <v>39</v>
      </c>
      <c r="D1289">
        <f>VLOOKUP($B1289,TrialDesign!$E$2:$I$1147,5,FALSE)</f>
        <v>16</v>
      </c>
      <c r="E1289" t="str">
        <f>VLOOKUP($B1289,TrialDesign!$E$2:$I$1147,3,FALSE)</f>
        <v>Nil</v>
      </c>
      <c r="F1289" t="str">
        <f>VLOOKUP($B1289,TrialDesign!$E$2:$I$1147,4,FALSE)</f>
        <v>BattenWinter</v>
      </c>
      <c r="G1289" s="1">
        <v>41702</v>
      </c>
      <c r="H1289" s="1" t="str">
        <f>VLOOKUP(B1289,TrialDesign!$E$2:$J$1147,6,FALSE)</f>
        <v>None_16h</v>
      </c>
      <c r="K1289">
        <v>3</v>
      </c>
      <c r="L1289">
        <v>5</v>
      </c>
      <c r="M1289">
        <v>5</v>
      </c>
      <c r="N1289">
        <v>6</v>
      </c>
      <c r="O1289">
        <v>120</v>
      </c>
      <c r="P1289">
        <v>416</v>
      </c>
      <c r="Q1289">
        <v>261</v>
      </c>
      <c r="R1289">
        <v>5</v>
      </c>
      <c r="S1289">
        <v>6</v>
      </c>
      <c r="U1289" t="s">
        <v>16</v>
      </c>
      <c r="W1289">
        <f>VLOOKUP(H1289&amp;"_"&amp;M1289+1,'Leaf lengths'!$J$6:$Q$104,VLOOKUP(F1289,'Leaf lengths'!$S$1:$T$6,2,FALSE),FALSE)</f>
        <v>309.7</v>
      </c>
      <c r="X1289">
        <f t="shared" si="78"/>
        <v>0.84275104940264778</v>
      </c>
      <c r="Y1289">
        <f t="shared" si="76"/>
        <v>5.842751049402648</v>
      </c>
      <c r="Z1289">
        <f t="shared" si="74"/>
        <v>16</v>
      </c>
      <c r="AD1289" t="str">
        <f t="shared" si="77"/>
        <v/>
      </c>
      <c r="AE1289">
        <v>5</v>
      </c>
    </row>
    <row r="1290" spans="1:31" ht="15" hidden="1" customHeight="1" x14ac:dyDescent="0.3">
      <c r="A1290" t="s">
        <v>416</v>
      </c>
      <c r="B1290">
        <f t="shared" si="75"/>
        <v>300039</v>
      </c>
      <c r="C1290">
        <v>39</v>
      </c>
      <c r="D1290">
        <f>VLOOKUP($B1290,TrialDesign!$E$2:$I$1147,5,FALSE)</f>
        <v>16</v>
      </c>
      <c r="E1290" t="str">
        <f>VLOOKUP($B1290,TrialDesign!$E$2:$I$1147,3,FALSE)</f>
        <v>Nil</v>
      </c>
      <c r="F1290" t="str">
        <f>VLOOKUP($B1290,TrialDesign!$E$2:$I$1147,4,FALSE)</f>
        <v>BattenWinter</v>
      </c>
      <c r="G1290" s="1">
        <v>41702</v>
      </c>
      <c r="H1290" s="1" t="str">
        <f>VLOOKUP(B1290,TrialDesign!$E$2:$J$1147,6,FALSE)</f>
        <v>None_16h</v>
      </c>
      <c r="K1290">
        <v>4</v>
      </c>
      <c r="L1290">
        <v>3</v>
      </c>
      <c r="M1290">
        <v>5</v>
      </c>
      <c r="N1290">
        <v>6</v>
      </c>
      <c r="O1290">
        <v>95</v>
      </c>
      <c r="P1290">
        <v>334</v>
      </c>
      <c r="Q1290">
        <v>295</v>
      </c>
      <c r="R1290">
        <v>4</v>
      </c>
      <c r="S1290">
        <v>7</v>
      </c>
      <c r="U1290" t="s">
        <v>16</v>
      </c>
      <c r="W1290">
        <f>VLOOKUP(H1290&amp;"_"&amp;M1290+1,'Leaf lengths'!$J$6:$Q$104,VLOOKUP(F1290,'Leaf lengths'!$S$1:$T$6,2,FALSE),FALSE)</f>
        <v>309.7</v>
      </c>
      <c r="X1290">
        <f t="shared" si="78"/>
        <v>0.95253471101065545</v>
      </c>
      <c r="Y1290">
        <f t="shared" si="76"/>
        <v>5.9525347110106557</v>
      </c>
      <c r="Z1290">
        <f t="shared" si="74"/>
        <v>16</v>
      </c>
      <c r="AD1290" t="str">
        <f t="shared" si="77"/>
        <v/>
      </c>
      <c r="AE1290">
        <v>5</v>
      </c>
    </row>
    <row r="1291" spans="1:31" ht="15" hidden="1" customHeight="1" x14ac:dyDescent="0.3">
      <c r="A1291" t="s">
        <v>416</v>
      </c>
      <c r="B1291">
        <f t="shared" si="75"/>
        <v>300158</v>
      </c>
      <c r="C1291">
        <v>158</v>
      </c>
      <c r="D1291">
        <f>VLOOKUP($B1291,TrialDesign!$E$2:$I$1147,5,FALSE)</f>
        <v>16</v>
      </c>
      <c r="E1291" t="str">
        <f>VLOOKUP($B1291,TrialDesign!$E$2:$I$1147,3,FALSE)</f>
        <v>Nil</v>
      </c>
      <c r="F1291" t="str">
        <f>VLOOKUP($B1291,TrialDesign!$E$2:$I$1147,4,FALSE)</f>
        <v>BattenWinter</v>
      </c>
      <c r="G1291" s="1">
        <v>41702</v>
      </c>
      <c r="H1291" s="1" t="str">
        <f>VLOOKUP(B1291,TrialDesign!$E$2:$J$1147,6,FALSE)</f>
        <v>None_16h</v>
      </c>
      <c r="J1291">
        <v>158</v>
      </c>
      <c r="K1291">
        <v>1</v>
      </c>
      <c r="L1291">
        <v>5</v>
      </c>
      <c r="M1291">
        <v>6</v>
      </c>
      <c r="N1291">
        <v>7</v>
      </c>
      <c r="O1291">
        <v>98</v>
      </c>
      <c r="Q1291">
        <v>195</v>
      </c>
      <c r="R1291">
        <v>3</v>
      </c>
      <c r="S1291">
        <v>9</v>
      </c>
      <c r="U1291" t="s">
        <v>16</v>
      </c>
      <c r="W1291">
        <f>VLOOKUP(H1291&amp;"_"&amp;M1291+1,'Leaf lengths'!$J$6:$Q$104,VLOOKUP(F1291,'Leaf lengths'!$S$1:$T$6,2,FALSE),FALSE)</f>
        <v>269.66666666666669</v>
      </c>
      <c r="X1291">
        <f t="shared" si="78"/>
        <v>0.72311495673671189</v>
      </c>
      <c r="Y1291">
        <f t="shared" si="76"/>
        <v>6.7231149567367119</v>
      </c>
      <c r="Z1291">
        <f t="shared" si="74"/>
        <v>18</v>
      </c>
      <c r="AD1291" t="str">
        <f t="shared" si="77"/>
        <v/>
      </c>
      <c r="AE1291">
        <v>6</v>
      </c>
    </row>
    <row r="1292" spans="1:31" ht="15" hidden="1" customHeight="1" x14ac:dyDescent="0.3">
      <c r="A1292" t="s">
        <v>416</v>
      </c>
      <c r="B1292">
        <f t="shared" si="75"/>
        <v>300158</v>
      </c>
      <c r="C1292">
        <v>158</v>
      </c>
      <c r="D1292">
        <f>VLOOKUP($B1292,TrialDesign!$E$2:$I$1147,5,FALSE)</f>
        <v>16</v>
      </c>
      <c r="E1292" t="str">
        <f>VLOOKUP($B1292,TrialDesign!$E$2:$I$1147,3,FALSE)</f>
        <v>Nil</v>
      </c>
      <c r="F1292" t="str">
        <f>VLOOKUP($B1292,TrialDesign!$E$2:$I$1147,4,FALSE)</f>
        <v>BattenWinter</v>
      </c>
      <c r="G1292" s="1">
        <v>41702</v>
      </c>
      <c r="H1292" s="1" t="str">
        <f>VLOOKUP(B1292,TrialDesign!$E$2:$J$1147,6,FALSE)</f>
        <v>None_16h</v>
      </c>
      <c r="K1292">
        <v>2</v>
      </c>
      <c r="L1292">
        <v>6</v>
      </c>
      <c r="M1292">
        <v>5</v>
      </c>
      <c r="N1292">
        <v>6</v>
      </c>
      <c r="O1292">
        <v>76</v>
      </c>
      <c r="P1292">
        <v>297</v>
      </c>
      <c r="Q1292">
        <v>250</v>
      </c>
      <c r="R1292">
        <v>5</v>
      </c>
      <c r="S1292">
        <v>7</v>
      </c>
      <c r="U1292" t="s">
        <v>16</v>
      </c>
      <c r="W1292">
        <f>VLOOKUP(H1292&amp;"_"&amp;M1292+1,'Leaf lengths'!$J$6:$Q$104,VLOOKUP(F1292,'Leaf lengths'!$S$1:$T$6,2,FALSE),FALSE)</f>
        <v>309.7</v>
      </c>
      <c r="X1292">
        <f t="shared" si="78"/>
        <v>0.80723280594123348</v>
      </c>
      <c r="Y1292">
        <f t="shared" si="76"/>
        <v>5.8072328059412337</v>
      </c>
      <c r="Z1292">
        <f t="shared" si="74"/>
        <v>17</v>
      </c>
      <c r="AD1292" t="str">
        <f t="shared" si="77"/>
        <v/>
      </c>
      <c r="AE1292">
        <v>5</v>
      </c>
    </row>
    <row r="1293" spans="1:31" ht="15" hidden="1" customHeight="1" x14ac:dyDescent="0.3">
      <c r="A1293" t="s">
        <v>416</v>
      </c>
      <c r="B1293">
        <f t="shared" si="75"/>
        <v>300158</v>
      </c>
      <c r="C1293">
        <v>158</v>
      </c>
      <c r="D1293">
        <f>VLOOKUP($B1293,TrialDesign!$E$2:$I$1147,5,FALSE)</f>
        <v>16</v>
      </c>
      <c r="E1293" t="str">
        <f>VLOOKUP($B1293,TrialDesign!$E$2:$I$1147,3,FALSE)</f>
        <v>Nil</v>
      </c>
      <c r="F1293" t="str">
        <f>VLOOKUP($B1293,TrialDesign!$E$2:$I$1147,4,FALSE)</f>
        <v>BattenWinter</v>
      </c>
      <c r="G1293" s="1">
        <v>41702</v>
      </c>
      <c r="H1293" s="1" t="str">
        <f>VLOOKUP(B1293,TrialDesign!$E$2:$J$1147,6,FALSE)</f>
        <v>None_16h</v>
      </c>
      <c r="K1293">
        <v>3</v>
      </c>
      <c r="L1293">
        <v>3</v>
      </c>
      <c r="M1293">
        <v>5</v>
      </c>
      <c r="N1293">
        <v>6</v>
      </c>
      <c r="O1293">
        <v>110</v>
      </c>
      <c r="P1293">
        <v>328</v>
      </c>
      <c r="Q1293">
        <v>170</v>
      </c>
      <c r="R1293">
        <v>4</v>
      </c>
      <c r="S1293">
        <v>8</v>
      </c>
      <c r="U1293" t="s">
        <v>16</v>
      </c>
      <c r="W1293">
        <f>VLOOKUP(H1293&amp;"_"&amp;M1293+1,'Leaf lengths'!$J$6:$Q$104,VLOOKUP(F1293,'Leaf lengths'!$S$1:$T$6,2,FALSE),FALSE)</f>
        <v>309.7</v>
      </c>
      <c r="X1293">
        <f t="shared" si="78"/>
        <v>0.54891830804003872</v>
      </c>
      <c r="Y1293">
        <f t="shared" si="76"/>
        <v>5.5489183080400384</v>
      </c>
      <c r="Z1293">
        <f t="shared" si="74"/>
        <v>17</v>
      </c>
      <c r="AD1293" t="str">
        <f t="shared" si="77"/>
        <v/>
      </c>
      <c r="AE1293">
        <v>5</v>
      </c>
    </row>
    <row r="1294" spans="1:31" ht="15" hidden="1" customHeight="1" x14ac:dyDescent="0.3">
      <c r="A1294" t="s">
        <v>416</v>
      </c>
      <c r="B1294">
        <f t="shared" si="75"/>
        <v>300158</v>
      </c>
      <c r="C1294">
        <v>158</v>
      </c>
      <c r="D1294">
        <f>VLOOKUP($B1294,TrialDesign!$E$2:$I$1147,5,FALSE)</f>
        <v>16</v>
      </c>
      <c r="E1294" t="str">
        <f>VLOOKUP($B1294,TrialDesign!$E$2:$I$1147,3,FALSE)</f>
        <v>Nil</v>
      </c>
      <c r="F1294" t="str">
        <f>VLOOKUP($B1294,TrialDesign!$E$2:$I$1147,4,FALSE)</f>
        <v>BattenWinter</v>
      </c>
      <c r="G1294" s="1">
        <v>41702</v>
      </c>
      <c r="H1294" s="1" t="str">
        <f>VLOOKUP(B1294,TrialDesign!$E$2:$J$1147,6,FALSE)</f>
        <v>None_16h</v>
      </c>
      <c r="K1294">
        <v>4</v>
      </c>
      <c r="L1294">
        <v>2</v>
      </c>
      <c r="M1294">
        <v>5</v>
      </c>
      <c r="N1294">
        <v>6</v>
      </c>
      <c r="O1294">
        <v>98</v>
      </c>
      <c r="P1294">
        <v>307</v>
      </c>
      <c r="Q1294">
        <v>153</v>
      </c>
      <c r="R1294">
        <v>5</v>
      </c>
      <c r="S1294">
        <v>8</v>
      </c>
      <c r="U1294" t="s">
        <v>16</v>
      </c>
      <c r="W1294">
        <f>VLOOKUP(H1294&amp;"_"&amp;M1294+1,'Leaf lengths'!$J$6:$Q$104,VLOOKUP(F1294,'Leaf lengths'!$S$1:$T$6,2,FALSE),FALSE)</f>
        <v>309.7</v>
      </c>
      <c r="X1294">
        <f t="shared" si="78"/>
        <v>0.49402647723603488</v>
      </c>
      <c r="Y1294">
        <f t="shared" si="76"/>
        <v>5.4940264772360345</v>
      </c>
      <c r="Z1294">
        <f t="shared" si="74"/>
        <v>18</v>
      </c>
      <c r="AD1294" t="str">
        <f t="shared" si="77"/>
        <v/>
      </c>
      <c r="AE1294">
        <v>5</v>
      </c>
    </row>
    <row r="1295" spans="1:31" ht="15" hidden="1" customHeight="1" x14ac:dyDescent="0.3">
      <c r="A1295" t="s">
        <v>416</v>
      </c>
      <c r="B1295">
        <f t="shared" si="75"/>
        <v>300280</v>
      </c>
      <c r="C1295">
        <v>280</v>
      </c>
      <c r="D1295">
        <f>VLOOKUP($B1295,TrialDesign!$E$2:$I$1147,5,FALSE)</f>
        <v>16</v>
      </c>
      <c r="E1295" t="str">
        <f>VLOOKUP($B1295,TrialDesign!$E$2:$I$1147,3,FALSE)</f>
        <v>Nil</v>
      </c>
      <c r="F1295" t="str">
        <f>VLOOKUP($B1295,TrialDesign!$E$2:$I$1147,4,FALSE)</f>
        <v>BattenWinter</v>
      </c>
      <c r="G1295" s="1">
        <v>41702</v>
      </c>
      <c r="H1295" s="1" t="str">
        <f>VLOOKUP(B1295,TrialDesign!$E$2:$J$1147,6,FALSE)</f>
        <v>None_16h</v>
      </c>
      <c r="J1295">
        <v>280</v>
      </c>
      <c r="K1295">
        <v>1</v>
      </c>
      <c r="L1295">
        <v>4</v>
      </c>
      <c r="M1295">
        <v>5</v>
      </c>
      <c r="N1295">
        <v>6</v>
      </c>
      <c r="O1295">
        <v>100</v>
      </c>
      <c r="Q1295">
        <v>315</v>
      </c>
      <c r="R1295">
        <v>5</v>
      </c>
      <c r="S1295">
        <v>7</v>
      </c>
      <c r="U1295" t="s">
        <v>16</v>
      </c>
      <c r="W1295">
        <f>VLOOKUP(H1295&amp;"_"&amp;M1295+1,'Leaf lengths'!$J$6:$Q$104,VLOOKUP(F1295,'Leaf lengths'!$S$1:$T$6,2,FALSE),FALSE)</f>
        <v>309.7</v>
      </c>
      <c r="X1295">
        <f t="shared" si="78"/>
        <v>1.0171133354859543</v>
      </c>
      <c r="Y1295">
        <f t="shared" si="76"/>
        <v>6.0171133354859538</v>
      </c>
      <c r="Z1295">
        <f t="shared" si="74"/>
        <v>17</v>
      </c>
      <c r="AD1295" t="str">
        <f t="shared" si="77"/>
        <v/>
      </c>
      <c r="AE1295">
        <v>5</v>
      </c>
    </row>
    <row r="1296" spans="1:31" ht="15" hidden="1" customHeight="1" x14ac:dyDescent="0.3">
      <c r="A1296" t="s">
        <v>416</v>
      </c>
      <c r="B1296">
        <f t="shared" si="75"/>
        <v>300280</v>
      </c>
      <c r="C1296">
        <v>280</v>
      </c>
      <c r="D1296">
        <f>VLOOKUP($B1296,TrialDesign!$E$2:$I$1147,5,FALSE)</f>
        <v>16</v>
      </c>
      <c r="E1296" t="str">
        <f>VLOOKUP($B1296,TrialDesign!$E$2:$I$1147,3,FALSE)</f>
        <v>Nil</v>
      </c>
      <c r="F1296" t="str">
        <f>VLOOKUP($B1296,TrialDesign!$E$2:$I$1147,4,FALSE)</f>
        <v>BattenWinter</v>
      </c>
      <c r="G1296" s="1">
        <v>41702</v>
      </c>
      <c r="H1296" s="1" t="str">
        <f>VLOOKUP(B1296,TrialDesign!$E$2:$J$1147,6,FALSE)</f>
        <v>None_16h</v>
      </c>
      <c r="K1296">
        <v>2</v>
      </c>
      <c r="L1296">
        <v>3</v>
      </c>
      <c r="M1296">
        <v>5</v>
      </c>
      <c r="N1296">
        <v>6</v>
      </c>
      <c r="O1296">
        <v>93</v>
      </c>
      <c r="P1296">
        <v>306</v>
      </c>
      <c r="Q1296">
        <v>100</v>
      </c>
      <c r="R1296">
        <v>3</v>
      </c>
      <c r="S1296">
        <v>8</v>
      </c>
      <c r="U1296" t="s">
        <v>16</v>
      </c>
      <c r="W1296">
        <f>VLOOKUP(H1296&amp;"_"&amp;M1296+1,'Leaf lengths'!$J$6:$Q$104,VLOOKUP(F1296,'Leaf lengths'!$S$1:$T$6,2,FALSE),FALSE)</f>
        <v>309.7</v>
      </c>
      <c r="X1296">
        <f t="shared" si="78"/>
        <v>0.32289312237649337</v>
      </c>
      <c r="Y1296">
        <f t="shared" si="76"/>
        <v>5.3228931223764935</v>
      </c>
      <c r="Z1296">
        <f t="shared" si="74"/>
        <v>16</v>
      </c>
      <c r="AD1296" t="str">
        <f t="shared" si="77"/>
        <v/>
      </c>
      <c r="AE1296">
        <v>5</v>
      </c>
    </row>
    <row r="1297" spans="1:31" ht="15" hidden="1" customHeight="1" x14ac:dyDescent="0.3">
      <c r="A1297" t="s">
        <v>416</v>
      </c>
      <c r="B1297">
        <f t="shared" si="75"/>
        <v>300280</v>
      </c>
      <c r="C1297">
        <v>280</v>
      </c>
      <c r="D1297">
        <f>VLOOKUP($B1297,TrialDesign!$E$2:$I$1147,5,FALSE)</f>
        <v>16</v>
      </c>
      <c r="E1297" t="str">
        <f>VLOOKUP($B1297,TrialDesign!$E$2:$I$1147,3,FALSE)</f>
        <v>Nil</v>
      </c>
      <c r="F1297" t="str">
        <f>VLOOKUP($B1297,TrialDesign!$E$2:$I$1147,4,FALSE)</f>
        <v>BattenWinter</v>
      </c>
      <c r="G1297" s="1">
        <v>41702</v>
      </c>
      <c r="H1297" s="1" t="str">
        <f>VLOOKUP(B1297,TrialDesign!$E$2:$J$1147,6,FALSE)</f>
        <v>None_16h</v>
      </c>
      <c r="K1297">
        <v>3</v>
      </c>
      <c r="L1297">
        <v>4</v>
      </c>
      <c r="M1297">
        <v>6</v>
      </c>
      <c r="N1297">
        <v>7</v>
      </c>
      <c r="O1297">
        <v>105</v>
      </c>
      <c r="P1297">
        <v>332</v>
      </c>
      <c r="Q1297">
        <v>41</v>
      </c>
      <c r="R1297">
        <v>6</v>
      </c>
      <c r="S1297">
        <v>6</v>
      </c>
      <c r="U1297" t="s">
        <v>16</v>
      </c>
      <c r="W1297">
        <f>VLOOKUP(H1297&amp;"_"&amp;M1297+1,'Leaf lengths'!$J$6:$Q$104,VLOOKUP(F1297,'Leaf lengths'!$S$1:$T$6,2,FALSE),FALSE)</f>
        <v>269.66666666666669</v>
      </c>
      <c r="X1297">
        <f t="shared" si="78"/>
        <v>0.15203955500618047</v>
      </c>
      <c r="Y1297">
        <f t="shared" si="76"/>
        <v>6.1520395550061808</v>
      </c>
      <c r="Z1297">
        <f t="shared" si="74"/>
        <v>18</v>
      </c>
      <c r="AD1297" t="str">
        <f t="shared" si="77"/>
        <v/>
      </c>
      <c r="AE1297">
        <v>6</v>
      </c>
    </row>
    <row r="1298" spans="1:31" ht="15" hidden="1" customHeight="1" x14ac:dyDescent="0.3">
      <c r="A1298" t="s">
        <v>416</v>
      </c>
      <c r="B1298">
        <f t="shared" si="75"/>
        <v>300280</v>
      </c>
      <c r="C1298">
        <v>280</v>
      </c>
      <c r="D1298">
        <f>VLOOKUP($B1298,TrialDesign!$E$2:$I$1147,5,FALSE)</f>
        <v>16</v>
      </c>
      <c r="E1298" t="str">
        <f>VLOOKUP($B1298,TrialDesign!$E$2:$I$1147,3,FALSE)</f>
        <v>Nil</v>
      </c>
      <c r="F1298" t="str">
        <f>VLOOKUP($B1298,TrialDesign!$E$2:$I$1147,4,FALSE)</f>
        <v>BattenWinter</v>
      </c>
      <c r="G1298" s="1">
        <v>41702</v>
      </c>
      <c r="H1298" s="1" t="str">
        <f>VLOOKUP(B1298,TrialDesign!$E$2:$J$1147,6,FALSE)</f>
        <v>None_16h</v>
      </c>
      <c r="K1298">
        <v>4</v>
      </c>
      <c r="L1298">
        <v>2</v>
      </c>
      <c r="M1298">
        <v>5</v>
      </c>
      <c r="N1298">
        <v>6</v>
      </c>
      <c r="O1298">
        <v>95</v>
      </c>
      <c r="P1298">
        <v>272</v>
      </c>
      <c r="Q1298">
        <v>89</v>
      </c>
      <c r="R1298">
        <v>4</v>
      </c>
      <c r="S1298">
        <v>8</v>
      </c>
      <c r="U1298" t="s">
        <v>16</v>
      </c>
      <c r="W1298">
        <f>VLOOKUP(H1298&amp;"_"&amp;M1298+1,'Leaf lengths'!$J$6:$Q$104,VLOOKUP(F1298,'Leaf lengths'!$S$1:$T$6,2,FALSE),FALSE)</f>
        <v>309.7</v>
      </c>
      <c r="X1298">
        <f t="shared" si="78"/>
        <v>0.28737487891507912</v>
      </c>
      <c r="Y1298">
        <f t="shared" si="76"/>
        <v>5.2873748789150792</v>
      </c>
      <c r="Z1298">
        <f t="shared" si="74"/>
        <v>17</v>
      </c>
      <c r="AD1298" t="str">
        <f t="shared" si="77"/>
        <v/>
      </c>
      <c r="AE1298">
        <v>5</v>
      </c>
    </row>
    <row r="1299" spans="1:31" ht="15" hidden="1" customHeight="1" x14ac:dyDescent="0.3">
      <c r="A1299" t="s">
        <v>416</v>
      </c>
      <c r="B1299">
        <f t="shared" si="75"/>
        <v>300102</v>
      </c>
      <c r="C1299">
        <v>102</v>
      </c>
      <c r="D1299">
        <f>VLOOKUP($B1299,TrialDesign!$E$2:$I$1147,5,FALSE)</f>
        <v>16</v>
      </c>
      <c r="E1299" t="str">
        <f>VLOOKUP($B1299,TrialDesign!$E$2:$I$1147,3,FALSE)</f>
        <v>Nil</v>
      </c>
      <c r="F1299" t="str">
        <f>VLOOKUP($B1299,TrialDesign!$E$2:$I$1147,4,FALSE)</f>
        <v>BattenWinter</v>
      </c>
      <c r="G1299" s="1">
        <v>41709</v>
      </c>
      <c r="H1299" s="1" t="str">
        <f>VLOOKUP(B1299,TrialDesign!$E$2:$J$1147,6,FALSE)</f>
        <v>None_16h</v>
      </c>
      <c r="J1299">
        <v>102</v>
      </c>
      <c r="K1299">
        <v>1</v>
      </c>
      <c r="L1299">
        <v>4</v>
      </c>
      <c r="M1299">
        <v>6</v>
      </c>
      <c r="N1299">
        <v>7</v>
      </c>
      <c r="O1299">
        <v>118</v>
      </c>
      <c r="P1299">
        <v>335</v>
      </c>
      <c r="Q1299">
        <v>151</v>
      </c>
      <c r="R1299">
        <v>5</v>
      </c>
      <c r="S1299">
        <v>8</v>
      </c>
      <c r="U1299" t="s">
        <v>16</v>
      </c>
      <c r="V1299">
        <v>4</v>
      </c>
      <c r="W1299">
        <f>VLOOKUP(H1299&amp;"_"&amp;M1299+1,'Leaf lengths'!$J$6:$Q$104,VLOOKUP(F1299,'Leaf lengths'!$S$1:$T$6,2,FALSE),FALSE)</f>
        <v>269.66666666666669</v>
      </c>
      <c r="X1299">
        <f t="shared" si="78"/>
        <v>0.55995055624227441</v>
      </c>
      <c r="Y1299">
        <f t="shared" si="76"/>
        <v>6.5599505562422742</v>
      </c>
      <c r="Z1299">
        <f t="shared" si="74"/>
        <v>19</v>
      </c>
      <c r="AD1299" t="str">
        <f t="shared" si="77"/>
        <v/>
      </c>
      <c r="AE1299">
        <v>6</v>
      </c>
    </row>
    <row r="1300" spans="1:31" ht="15" hidden="1" customHeight="1" x14ac:dyDescent="0.3">
      <c r="A1300" t="s">
        <v>416</v>
      </c>
      <c r="B1300">
        <f t="shared" si="75"/>
        <v>300102</v>
      </c>
      <c r="C1300">
        <v>102</v>
      </c>
      <c r="D1300">
        <f>VLOOKUP($B1300,TrialDesign!$E$2:$I$1147,5,FALSE)</f>
        <v>16</v>
      </c>
      <c r="E1300" t="str">
        <f>VLOOKUP($B1300,TrialDesign!$E$2:$I$1147,3,FALSE)</f>
        <v>Nil</v>
      </c>
      <c r="F1300" t="str">
        <f>VLOOKUP($B1300,TrialDesign!$E$2:$I$1147,4,FALSE)</f>
        <v>BattenWinter</v>
      </c>
      <c r="G1300" s="1">
        <v>41709</v>
      </c>
      <c r="H1300" s="1" t="str">
        <f>VLOOKUP(B1300,TrialDesign!$E$2:$J$1147,6,FALSE)</f>
        <v>None_16h</v>
      </c>
      <c r="K1300">
        <v>2</v>
      </c>
      <c r="L1300">
        <v>3</v>
      </c>
      <c r="M1300">
        <v>5</v>
      </c>
      <c r="N1300">
        <v>6</v>
      </c>
      <c r="O1300">
        <v>101</v>
      </c>
      <c r="P1300">
        <v>294</v>
      </c>
      <c r="Q1300">
        <v>238</v>
      </c>
      <c r="R1300">
        <v>5</v>
      </c>
      <c r="S1300">
        <v>8</v>
      </c>
      <c r="U1300" t="s">
        <v>16</v>
      </c>
      <c r="V1300">
        <v>4</v>
      </c>
      <c r="W1300">
        <f>VLOOKUP(H1300&amp;"_"&amp;M1300+1,'Leaf lengths'!$J$6:$Q$104,VLOOKUP(F1300,'Leaf lengths'!$S$1:$T$6,2,FALSE),FALSE)</f>
        <v>309.7</v>
      </c>
      <c r="X1300">
        <f t="shared" si="78"/>
        <v>0.76848563125605429</v>
      </c>
      <c r="Y1300">
        <f t="shared" si="76"/>
        <v>5.7684856312560546</v>
      </c>
      <c r="Z1300">
        <f t="shared" si="74"/>
        <v>18</v>
      </c>
      <c r="AD1300" t="str">
        <f t="shared" si="77"/>
        <v/>
      </c>
      <c r="AE1300">
        <v>5</v>
      </c>
    </row>
    <row r="1301" spans="1:31" ht="15" hidden="1" customHeight="1" x14ac:dyDescent="0.3">
      <c r="A1301" t="s">
        <v>416</v>
      </c>
      <c r="B1301">
        <f t="shared" si="75"/>
        <v>300102</v>
      </c>
      <c r="C1301">
        <v>102</v>
      </c>
      <c r="D1301">
        <f>VLOOKUP($B1301,TrialDesign!$E$2:$I$1147,5,FALSE)</f>
        <v>16</v>
      </c>
      <c r="E1301" t="str">
        <f>VLOOKUP($B1301,TrialDesign!$E$2:$I$1147,3,FALSE)</f>
        <v>Nil</v>
      </c>
      <c r="F1301" t="str">
        <f>VLOOKUP($B1301,TrialDesign!$E$2:$I$1147,4,FALSE)</f>
        <v>BattenWinter</v>
      </c>
      <c r="G1301" s="1">
        <v>41709</v>
      </c>
      <c r="H1301" s="1" t="str">
        <f>VLOOKUP(B1301,TrialDesign!$E$2:$J$1147,6,FALSE)</f>
        <v>None_16h</v>
      </c>
      <c r="K1301">
        <v>3</v>
      </c>
      <c r="L1301">
        <v>6</v>
      </c>
      <c r="M1301">
        <v>6</v>
      </c>
      <c r="N1301">
        <v>7</v>
      </c>
      <c r="O1301">
        <v>117</v>
      </c>
      <c r="P1301">
        <v>336</v>
      </c>
      <c r="Q1301">
        <v>225</v>
      </c>
      <c r="R1301">
        <v>5</v>
      </c>
      <c r="S1301">
        <v>9</v>
      </c>
      <c r="U1301" t="s">
        <v>16</v>
      </c>
      <c r="V1301">
        <v>4</v>
      </c>
      <c r="W1301">
        <f>VLOOKUP(H1301&amp;"_"&amp;M1301+1,'Leaf lengths'!$J$6:$Q$104,VLOOKUP(F1301,'Leaf lengths'!$S$1:$T$6,2,FALSE),FALSE)</f>
        <v>269.66666666666669</v>
      </c>
      <c r="X1301">
        <f t="shared" si="78"/>
        <v>0.83436341161928296</v>
      </c>
      <c r="Y1301">
        <f t="shared" si="76"/>
        <v>6.8343634116192833</v>
      </c>
      <c r="Z1301">
        <f t="shared" si="74"/>
        <v>20</v>
      </c>
      <c r="AD1301" t="str">
        <f t="shared" si="77"/>
        <v/>
      </c>
      <c r="AE1301">
        <v>6</v>
      </c>
    </row>
    <row r="1302" spans="1:31" ht="15" hidden="1" customHeight="1" x14ac:dyDescent="0.3">
      <c r="A1302" t="s">
        <v>416</v>
      </c>
      <c r="B1302">
        <f t="shared" si="75"/>
        <v>300102</v>
      </c>
      <c r="C1302">
        <v>102</v>
      </c>
      <c r="D1302">
        <f>VLOOKUP($B1302,TrialDesign!$E$2:$I$1147,5,FALSE)</f>
        <v>16</v>
      </c>
      <c r="E1302" t="str">
        <f>VLOOKUP($B1302,TrialDesign!$E$2:$I$1147,3,FALSE)</f>
        <v>Nil</v>
      </c>
      <c r="F1302" t="str">
        <f>VLOOKUP($B1302,TrialDesign!$E$2:$I$1147,4,FALSE)</f>
        <v>BattenWinter</v>
      </c>
      <c r="G1302" s="1">
        <v>41709</v>
      </c>
      <c r="H1302" s="1" t="str">
        <f>VLOOKUP(B1302,TrialDesign!$E$2:$J$1147,6,FALSE)</f>
        <v>None_16h</v>
      </c>
      <c r="K1302">
        <v>4</v>
      </c>
      <c r="L1302">
        <v>4</v>
      </c>
      <c r="M1302">
        <v>6</v>
      </c>
      <c r="N1302">
        <v>7</v>
      </c>
      <c r="O1302">
        <v>108</v>
      </c>
      <c r="P1302">
        <v>322</v>
      </c>
      <c r="Q1302">
        <v>251</v>
      </c>
      <c r="R1302">
        <v>5</v>
      </c>
      <c r="S1302">
        <v>9</v>
      </c>
      <c r="U1302" t="s">
        <v>16</v>
      </c>
      <c r="V1302">
        <v>4</v>
      </c>
      <c r="W1302">
        <f>VLOOKUP(H1302&amp;"_"&amp;M1302+1,'Leaf lengths'!$J$6:$Q$104,VLOOKUP(F1302,'Leaf lengths'!$S$1:$T$6,2,FALSE),FALSE)</f>
        <v>269.66666666666669</v>
      </c>
      <c r="X1302">
        <f t="shared" si="78"/>
        <v>0.93077873918417797</v>
      </c>
      <c r="Y1302">
        <f t="shared" si="76"/>
        <v>6.930778739184178</v>
      </c>
      <c r="Z1302">
        <f t="shared" si="74"/>
        <v>20</v>
      </c>
      <c r="AD1302" t="str">
        <f t="shared" si="77"/>
        <v/>
      </c>
      <c r="AE1302">
        <v>6</v>
      </c>
    </row>
    <row r="1303" spans="1:31" ht="15" hidden="1" customHeight="1" x14ac:dyDescent="0.3">
      <c r="A1303" t="s">
        <v>416</v>
      </c>
      <c r="B1303">
        <f t="shared" si="75"/>
        <v>300192</v>
      </c>
      <c r="C1303">
        <v>192</v>
      </c>
      <c r="D1303">
        <f>VLOOKUP($B1303,TrialDesign!$E$2:$I$1147,5,FALSE)</f>
        <v>16</v>
      </c>
      <c r="E1303" t="str">
        <f>VLOOKUP($B1303,TrialDesign!$E$2:$I$1147,3,FALSE)</f>
        <v>Nil</v>
      </c>
      <c r="F1303" t="str">
        <f>VLOOKUP($B1303,TrialDesign!$E$2:$I$1147,4,FALSE)</f>
        <v>BattenWinter</v>
      </c>
      <c r="G1303" s="1">
        <v>41709</v>
      </c>
      <c r="H1303" s="1" t="str">
        <f>VLOOKUP(B1303,TrialDesign!$E$2:$J$1147,6,FALSE)</f>
        <v>None_16h</v>
      </c>
      <c r="I1303" s="1">
        <v>41709</v>
      </c>
      <c r="J1303">
        <v>192</v>
      </c>
      <c r="K1303">
        <v>1</v>
      </c>
      <c r="L1303">
        <v>2</v>
      </c>
      <c r="M1303">
        <v>6</v>
      </c>
      <c r="N1303">
        <v>7</v>
      </c>
      <c r="O1303">
        <v>115</v>
      </c>
      <c r="Q1303">
        <v>118</v>
      </c>
      <c r="R1303">
        <v>6</v>
      </c>
      <c r="S1303">
        <v>8</v>
      </c>
      <c r="U1303" t="s">
        <v>16</v>
      </c>
      <c r="V1303">
        <v>4</v>
      </c>
      <c r="W1303">
        <f>VLOOKUP(H1303&amp;"_"&amp;M1303+1,'Leaf lengths'!$J$6:$Q$104,VLOOKUP(F1303,'Leaf lengths'!$S$1:$T$6,2,FALSE),FALSE)</f>
        <v>269.66666666666669</v>
      </c>
      <c r="X1303">
        <f t="shared" si="78"/>
        <v>0.43757725587144619</v>
      </c>
      <c r="Y1303">
        <f t="shared" si="76"/>
        <v>6.4375772558714459</v>
      </c>
      <c r="Z1303">
        <f t="shared" si="74"/>
        <v>20</v>
      </c>
      <c r="AD1303" t="str">
        <f t="shared" si="77"/>
        <v/>
      </c>
      <c r="AE1303">
        <v>6</v>
      </c>
    </row>
    <row r="1304" spans="1:31" ht="15" hidden="1" customHeight="1" x14ac:dyDescent="0.3">
      <c r="A1304" t="s">
        <v>416</v>
      </c>
      <c r="B1304">
        <f t="shared" si="75"/>
        <v>300192</v>
      </c>
      <c r="C1304">
        <v>192</v>
      </c>
      <c r="D1304">
        <f>VLOOKUP($B1304,TrialDesign!$E$2:$I$1147,5,FALSE)</f>
        <v>16</v>
      </c>
      <c r="E1304" t="str">
        <f>VLOOKUP($B1304,TrialDesign!$E$2:$I$1147,3,FALSE)</f>
        <v>Nil</v>
      </c>
      <c r="F1304" t="str">
        <f>VLOOKUP($B1304,TrialDesign!$E$2:$I$1147,4,FALSE)</f>
        <v>BattenWinter</v>
      </c>
      <c r="G1304" s="1">
        <v>41709</v>
      </c>
      <c r="H1304" s="1" t="str">
        <f>VLOOKUP(B1304,TrialDesign!$E$2:$J$1147,6,FALSE)</f>
        <v>None_16h</v>
      </c>
      <c r="K1304">
        <v>2</v>
      </c>
      <c r="L1304">
        <v>6</v>
      </c>
      <c r="M1304">
        <v>6</v>
      </c>
      <c r="N1304">
        <v>7</v>
      </c>
      <c r="O1304">
        <v>111</v>
      </c>
      <c r="P1304">
        <v>306</v>
      </c>
      <c r="Q1304">
        <v>198</v>
      </c>
      <c r="R1304">
        <v>5</v>
      </c>
      <c r="S1304">
        <v>9</v>
      </c>
      <c r="U1304" t="s">
        <v>16</v>
      </c>
      <c r="V1304">
        <v>4</v>
      </c>
      <c r="W1304">
        <f>VLOOKUP(H1304&amp;"_"&amp;M1304+1,'Leaf lengths'!$J$6:$Q$104,VLOOKUP(F1304,'Leaf lengths'!$S$1:$T$6,2,FALSE),FALSE)</f>
        <v>269.66666666666669</v>
      </c>
      <c r="X1304">
        <f t="shared" si="78"/>
        <v>0.7342398022249691</v>
      </c>
      <c r="Y1304">
        <f t="shared" si="76"/>
        <v>6.7342398022249688</v>
      </c>
      <c r="Z1304">
        <f t="shared" si="74"/>
        <v>20</v>
      </c>
      <c r="AD1304" t="str">
        <f t="shared" si="77"/>
        <v/>
      </c>
      <c r="AE1304">
        <v>6</v>
      </c>
    </row>
    <row r="1305" spans="1:31" ht="15" hidden="1" customHeight="1" x14ac:dyDescent="0.3">
      <c r="A1305" t="s">
        <v>416</v>
      </c>
      <c r="B1305">
        <f t="shared" si="75"/>
        <v>300192</v>
      </c>
      <c r="C1305">
        <v>192</v>
      </c>
      <c r="D1305">
        <f>VLOOKUP($B1305,TrialDesign!$E$2:$I$1147,5,FALSE)</f>
        <v>16</v>
      </c>
      <c r="E1305" t="str">
        <f>VLOOKUP($B1305,TrialDesign!$E$2:$I$1147,3,FALSE)</f>
        <v>Nil</v>
      </c>
      <c r="F1305" t="str">
        <f>VLOOKUP($B1305,TrialDesign!$E$2:$I$1147,4,FALSE)</f>
        <v>BattenWinter</v>
      </c>
      <c r="G1305" s="1">
        <v>41709</v>
      </c>
      <c r="H1305" s="1" t="str">
        <f>VLOOKUP(B1305,TrialDesign!$E$2:$J$1147,6,FALSE)</f>
        <v>None_16h</v>
      </c>
      <c r="K1305">
        <v>3</v>
      </c>
      <c r="L1305">
        <v>3</v>
      </c>
      <c r="M1305">
        <v>6</v>
      </c>
      <c r="N1305">
        <v>7</v>
      </c>
      <c r="O1305">
        <v>112</v>
      </c>
      <c r="P1305">
        <v>306</v>
      </c>
      <c r="Q1305">
        <v>185</v>
      </c>
      <c r="R1305">
        <v>5</v>
      </c>
      <c r="S1305">
        <v>9</v>
      </c>
      <c r="U1305" t="s">
        <v>16</v>
      </c>
      <c r="V1305">
        <v>4</v>
      </c>
      <c r="W1305">
        <f>VLOOKUP(H1305&amp;"_"&amp;M1305+1,'Leaf lengths'!$J$6:$Q$104,VLOOKUP(F1305,'Leaf lengths'!$S$1:$T$6,2,FALSE),FALSE)</f>
        <v>269.66666666666669</v>
      </c>
      <c r="X1305">
        <f t="shared" si="78"/>
        <v>0.68603213844252153</v>
      </c>
      <c r="Y1305">
        <f t="shared" si="76"/>
        <v>6.6860321384425214</v>
      </c>
      <c r="Z1305">
        <f t="shared" si="74"/>
        <v>20</v>
      </c>
      <c r="AD1305" t="str">
        <f t="shared" si="77"/>
        <v/>
      </c>
      <c r="AE1305">
        <v>6</v>
      </c>
    </row>
    <row r="1306" spans="1:31" ht="15" hidden="1" customHeight="1" x14ac:dyDescent="0.3">
      <c r="A1306" t="s">
        <v>416</v>
      </c>
      <c r="B1306">
        <f t="shared" si="75"/>
        <v>300317</v>
      </c>
      <c r="C1306">
        <v>317</v>
      </c>
      <c r="D1306">
        <f>VLOOKUP($B1306,TrialDesign!$E$2:$I$1147,5,FALSE)</f>
        <v>16</v>
      </c>
      <c r="E1306" t="str">
        <f>VLOOKUP($B1306,TrialDesign!$E$2:$I$1147,3,FALSE)</f>
        <v>Nil</v>
      </c>
      <c r="F1306" t="str">
        <f>VLOOKUP($B1306,TrialDesign!$E$2:$I$1147,4,FALSE)</f>
        <v>BattenWinter</v>
      </c>
      <c r="G1306" s="1">
        <v>41709</v>
      </c>
      <c r="H1306" s="1" t="str">
        <f>VLOOKUP(B1306,TrialDesign!$E$2:$J$1147,6,FALSE)</f>
        <v>None_16h</v>
      </c>
      <c r="J1306">
        <v>317</v>
      </c>
      <c r="K1306">
        <v>1</v>
      </c>
      <c r="L1306">
        <v>3</v>
      </c>
      <c r="M1306">
        <v>7</v>
      </c>
      <c r="N1306">
        <v>8</v>
      </c>
      <c r="O1306">
        <v>115</v>
      </c>
      <c r="Q1306">
        <v>45</v>
      </c>
      <c r="R1306">
        <v>6</v>
      </c>
      <c r="S1306">
        <v>9</v>
      </c>
      <c r="U1306" t="s">
        <v>16</v>
      </c>
      <c r="V1306">
        <v>4</v>
      </c>
      <c r="W1306">
        <f>VLOOKUP(H1306&amp;"_"&amp;M1306+1,'Leaf lengths'!$J$6:$Q$104,VLOOKUP(F1306,'Leaf lengths'!$S$1:$T$6,2,FALSE),FALSE)</f>
        <v>251</v>
      </c>
      <c r="X1306">
        <f t="shared" si="78"/>
        <v>0.17928286852589642</v>
      </c>
      <c r="Y1306">
        <f t="shared" si="76"/>
        <v>7.1792828685258963</v>
      </c>
      <c r="Z1306">
        <f t="shared" si="74"/>
        <v>22</v>
      </c>
      <c r="AD1306" t="str">
        <f t="shared" si="77"/>
        <v/>
      </c>
      <c r="AE1306">
        <v>7</v>
      </c>
    </row>
    <row r="1307" spans="1:31" ht="15" hidden="1" customHeight="1" x14ac:dyDescent="0.3">
      <c r="A1307" t="s">
        <v>416</v>
      </c>
      <c r="B1307">
        <f t="shared" si="75"/>
        <v>300317</v>
      </c>
      <c r="C1307">
        <v>317</v>
      </c>
      <c r="D1307">
        <f>VLOOKUP($B1307,TrialDesign!$E$2:$I$1147,5,FALSE)</f>
        <v>16</v>
      </c>
      <c r="E1307" t="str">
        <f>VLOOKUP($B1307,TrialDesign!$E$2:$I$1147,3,FALSE)</f>
        <v>Nil</v>
      </c>
      <c r="F1307" t="str">
        <f>VLOOKUP($B1307,TrialDesign!$E$2:$I$1147,4,FALSE)</f>
        <v>BattenWinter</v>
      </c>
      <c r="G1307" s="1">
        <v>41709</v>
      </c>
      <c r="H1307" s="1" t="str">
        <f>VLOOKUP(B1307,TrialDesign!$E$2:$J$1147,6,FALSE)</f>
        <v>None_16h</v>
      </c>
      <c r="K1307">
        <v>2</v>
      </c>
      <c r="L1307">
        <v>4</v>
      </c>
      <c r="M1307">
        <v>6</v>
      </c>
      <c r="N1307">
        <v>7</v>
      </c>
      <c r="O1307">
        <v>111</v>
      </c>
      <c r="P1307">
        <v>310</v>
      </c>
      <c r="Q1307">
        <v>239</v>
      </c>
      <c r="R1307">
        <v>5</v>
      </c>
      <c r="S1307">
        <v>10</v>
      </c>
      <c r="U1307" t="s">
        <v>16</v>
      </c>
      <c r="V1307">
        <v>4</v>
      </c>
      <c r="W1307">
        <f>VLOOKUP(H1307&amp;"_"&amp;M1307+1,'Leaf lengths'!$J$6:$Q$104,VLOOKUP(F1307,'Leaf lengths'!$S$1:$T$6,2,FALSE),FALSE)</f>
        <v>269.66666666666669</v>
      </c>
      <c r="X1307">
        <f t="shared" si="78"/>
        <v>0.88627935723114948</v>
      </c>
      <c r="Y1307">
        <f t="shared" si="76"/>
        <v>6.8862793572311496</v>
      </c>
      <c r="Z1307">
        <f t="shared" si="74"/>
        <v>21</v>
      </c>
      <c r="AD1307" t="str">
        <f t="shared" si="77"/>
        <v/>
      </c>
      <c r="AE1307">
        <v>6</v>
      </c>
    </row>
    <row r="1308" spans="1:31" ht="15" hidden="1" customHeight="1" x14ac:dyDescent="0.3">
      <c r="A1308" t="s">
        <v>416</v>
      </c>
      <c r="B1308">
        <f t="shared" si="75"/>
        <v>300317</v>
      </c>
      <c r="C1308">
        <v>317</v>
      </c>
      <c r="D1308">
        <f>VLOOKUP($B1308,TrialDesign!$E$2:$I$1147,5,FALSE)</f>
        <v>16</v>
      </c>
      <c r="E1308" t="str">
        <f>VLOOKUP($B1308,TrialDesign!$E$2:$I$1147,3,FALSE)</f>
        <v>Nil</v>
      </c>
      <c r="F1308" t="str">
        <f>VLOOKUP($B1308,TrialDesign!$E$2:$I$1147,4,FALSE)</f>
        <v>BattenWinter</v>
      </c>
      <c r="G1308" s="1">
        <v>41709</v>
      </c>
      <c r="H1308" s="1" t="str">
        <f>VLOOKUP(B1308,TrialDesign!$E$2:$J$1147,6,FALSE)</f>
        <v>None_16h</v>
      </c>
      <c r="K1308">
        <v>3</v>
      </c>
      <c r="L1308">
        <v>3</v>
      </c>
      <c r="M1308">
        <v>6</v>
      </c>
      <c r="N1308">
        <v>7</v>
      </c>
      <c r="O1308">
        <v>110</v>
      </c>
      <c r="P1308">
        <v>309</v>
      </c>
      <c r="Q1308">
        <v>196</v>
      </c>
      <c r="R1308">
        <v>5</v>
      </c>
      <c r="S1308">
        <v>8</v>
      </c>
      <c r="U1308" t="s">
        <v>16</v>
      </c>
      <c r="V1308">
        <v>4</v>
      </c>
      <c r="W1308">
        <f>VLOOKUP(H1308&amp;"_"&amp;M1308+1,'Leaf lengths'!$J$6:$Q$104,VLOOKUP(F1308,'Leaf lengths'!$S$1:$T$6,2,FALSE),FALSE)</f>
        <v>269.66666666666669</v>
      </c>
      <c r="X1308">
        <f t="shared" si="78"/>
        <v>0.72682323856613096</v>
      </c>
      <c r="Y1308">
        <f t="shared" si="76"/>
        <v>6.7268232385661308</v>
      </c>
      <c r="Z1308">
        <f t="shared" si="74"/>
        <v>19</v>
      </c>
      <c r="AD1308" t="str">
        <f t="shared" si="77"/>
        <v/>
      </c>
      <c r="AE1308">
        <v>6</v>
      </c>
    </row>
    <row r="1309" spans="1:31" ht="15" hidden="1" customHeight="1" x14ac:dyDescent="0.3">
      <c r="A1309" t="s">
        <v>416</v>
      </c>
      <c r="B1309">
        <f t="shared" si="75"/>
        <v>300317</v>
      </c>
      <c r="C1309">
        <v>317</v>
      </c>
      <c r="D1309">
        <f>VLOOKUP($B1309,TrialDesign!$E$2:$I$1147,5,FALSE)</f>
        <v>16</v>
      </c>
      <c r="E1309" t="str">
        <f>VLOOKUP($B1309,TrialDesign!$E$2:$I$1147,3,FALSE)</f>
        <v>Nil</v>
      </c>
      <c r="F1309" t="str">
        <f>VLOOKUP($B1309,TrialDesign!$E$2:$I$1147,4,FALSE)</f>
        <v>BattenWinter</v>
      </c>
      <c r="G1309" s="1">
        <v>41709</v>
      </c>
      <c r="H1309" s="1" t="str">
        <f>VLOOKUP(B1309,TrialDesign!$E$2:$J$1147,6,FALSE)</f>
        <v>None_16h</v>
      </c>
      <c r="K1309">
        <v>4</v>
      </c>
      <c r="L1309">
        <v>6</v>
      </c>
      <c r="M1309">
        <v>6</v>
      </c>
      <c r="N1309">
        <v>7</v>
      </c>
      <c r="O1309">
        <v>122</v>
      </c>
      <c r="P1309">
        <v>309</v>
      </c>
      <c r="Q1309">
        <v>182</v>
      </c>
      <c r="R1309">
        <v>5</v>
      </c>
      <c r="S1309">
        <v>9</v>
      </c>
      <c r="U1309" t="s">
        <v>16</v>
      </c>
      <c r="V1309">
        <v>4</v>
      </c>
      <c r="W1309">
        <f>VLOOKUP(H1309&amp;"_"&amp;M1309+1,'Leaf lengths'!$J$6:$Q$104,VLOOKUP(F1309,'Leaf lengths'!$S$1:$T$6,2,FALSE),FALSE)</f>
        <v>269.66666666666669</v>
      </c>
      <c r="X1309">
        <f t="shared" si="78"/>
        <v>0.67490729295426444</v>
      </c>
      <c r="Y1309">
        <f t="shared" si="76"/>
        <v>6.6749072929542645</v>
      </c>
      <c r="Z1309">
        <f t="shared" si="74"/>
        <v>20</v>
      </c>
      <c r="AD1309" t="str">
        <f t="shared" si="77"/>
        <v/>
      </c>
      <c r="AE1309">
        <v>6</v>
      </c>
    </row>
    <row r="1310" spans="1:31" ht="15" hidden="1" customHeight="1" x14ac:dyDescent="0.3">
      <c r="A1310" t="s">
        <v>416</v>
      </c>
      <c r="B1310">
        <f t="shared" si="75"/>
        <v>300047</v>
      </c>
      <c r="C1310">
        <v>47</v>
      </c>
      <c r="D1310">
        <f>VLOOKUP($B1310,TrialDesign!$E$2:$I$1147,5,FALSE)</f>
        <v>16</v>
      </c>
      <c r="E1310" t="str">
        <f>VLOOKUP($B1310,TrialDesign!$E$2:$I$1147,3,FALSE)</f>
        <v>Nil</v>
      </c>
      <c r="F1310" t="str">
        <f>VLOOKUP($B1310,TrialDesign!$E$2:$I$1147,4,FALSE)</f>
        <v>BattenWinter</v>
      </c>
      <c r="G1310" s="1">
        <v>41723</v>
      </c>
      <c r="H1310" s="1" t="str">
        <f>VLOOKUP(B1310,TrialDesign!$E$2:$J$1147,6,FALSE)</f>
        <v>None_16h</v>
      </c>
      <c r="J1310">
        <v>47</v>
      </c>
      <c r="K1310">
        <v>1</v>
      </c>
      <c r="L1310">
        <v>10</v>
      </c>
      <c r="M1310">
        <v>7</v>
      </c>
      <c r="N1310">
        <v>8</v>
      </c>
      <c r="O1310">
        <v>144</v>
      </c>
      <c r="P1310">
        <v>290</v>
      </c>
      <c r="Q1310">
        <v>225</v>
      </c>
      <c r="R1310">
        <v>4</v>
      </c>
      <c r="S1310">
        <v>13</v>
      </c>
      <c r="U1310" t="s">
        <v>17</v>
      </c>
      <c r="V1310">
        <v>4</v>
      </c>
      <c r="W1310">
        <f>VLOOKUP(H1310&amp;"_"&amp;M1310+1,'Leaf lengths'!$J$6:$Q$104,VLOOKUP(F1310,'Leaf lengths'!$S$1:$T$6,2,FALSE),FALSE)</f>
        <v>251</v>
      </c>
      <c r="X1310">
        <f t="shared" si="78"/>
        <v>0.89641434262948205</v>
      </c>
      <c r="Y1310">
        <f t="shared" si="76"/>
        <v>7.8964143426294822</v>
      </c>
      <c r="Z1310">
        <f t="shared" si="74"/>
        <v>24</v>
      </c>
      <c r="AD1310" t="str">
        <f t="shared" si="77"/>
        <v/>
      </c>
      <c r="AE1310">
        <v>7</v>
      </c>
    </row>
    <row r="1311" spans="1:31" ht="15" hidden="1" customHeight="1" x14ac:dyDescent="0.3">
      <c r="A1311" t="s">
        <v>416</v>
      </c>
      <c r="B1311">
        <f t="shared" si="75"/>
        <v>300047</v>
      </c>
      <c r="C1311">
        <v>47</v>
      </c>
      <c r="D1311">
        <f>VLOOKUP($B1311,TrialDesign!$E$2:$I$1147,5,FALSE)</f>
        <v>16</v>
      </c>
      <c r="E1311" t="str">
        <f>VLOOKUP($B1311,TrialDesign!$E$2:$I$1147,3,FALSE)</f>
        <v>Nil</v>
      </c>
      <c r="F1311" t="str">
        <f>VLOOKUP($B1311,TrialDesign!$E$2:$I$1147,4,FALSE)</f>
        <v>BattenWinter</v>
      </c>
      <c r="G1311" s="1">
        <v>41723</v>
      </c>
      <c r="H1311" s="1" t="str">
        <f>VLOOKUP(B1311,TrialDesign!$E$2:$J$1147,6,FALSE)</f>
        <v>None_16h</v>
      </c>
      <c r="K1311">
        <v>2</v>
      </c>
      <c r="L1311">
        <v>10</v>
      </c>
      <c r="M1311">
        <v>7</v>
      </c>
      <c r="N1311">
        <v>8</v>
      </c>
      <c r="O1311">
        <v>130</v>
      </c>
      <c r="P1311">
        <v>290</v>
      </c>
      <c r="Q1311">
        <v>166</v>
      </c>
      <c r="R1311">
        <v>6</v>
      </c>
      <c r="S1311">
        <v>12</v>
      </c>
      <c r="U1311" t="s">
        <v>16</v>
      </c>
      <c r="V1311">
        <v>4</v>
      </c>
      <c r="W1311">
        <f>VLOOKUP(H1311&amp;"_"&amp;M1311+1,'Leaf lengths'!$J$6:$Q$104,VLOOKUP(F1311,'Leaf lengths'!$S$1:$T$6,2,FALSE),FALSE)</f>
        <v>251</v>
      </c>
      <c r="X1311">
        <f t="shared" si="78"/>
        <v>0.66135458167330674</v>
      </c>
      <c r="Y1311">
        <f t="shared" si="76"/>
        <v>7.6613545816733071</v>
      </c>
      <c r="Z1311">
        <f t="shared" si="74"/>
        <v>25</v>
      </c>
      <c r="AD1311" t="str">
        <f t="shared" si="77"/>
        <v/>
      </c>
      <c r="AE1311">
        <v>7</v>
      </c>
    </row>
    <row r="1312" spans="1:31" ht="15" hidden="1" customHeight="1" x14ac:dyDescent="0.3">
      <c r="A1312" t="s">
        <v>416</v>
      </c>
      <c r="B1312">
        <f t="shared" si="75"/>
        <v>300219</v>
      </c>
      <c r="C1312">
        <v>219</v>
      </c>
      <c r="D1312">
        <f>VLOOKUP($B1312,TrialDesign!$E$2:$I$1147,5,FALSE)</f>
        <v>16</v>
      </c>
      <c r="E1312" t="str">
        <f>VLOOKUP($B1312,TrialDesign!$E$2:$I$1147,3,FALSE)</f>
        <v>Nil</v>
      </c>
      <c r="F1312" t="str">
        <f>VLOOKUP($B1312,TrialDesign!$E$2:$I$1147,4,FALSE)</f>
        <v>BattenWinter</v>
      </c>
      <c r="G1312" s="1">
        <v>41723</v>
      </c>
      <c r="H1312" s="1" t="str">
        <f>VLOOKUP(B1312,TrialDesign!$E$2:$J$1147,6,FALSE)</f>
        <v>None_16h</v>
      </c>
      <c r="J1312">
        <v>219</v>
      </c>
      <c r="K1312">
        <v>1</v>
      </c>
      <c r="L1312">
        <v>4</v>
      </c>
      <c r="M1312">
        <v>8</v>
      </c>
      <c r="N1312">
        <v>9</v>
      </c>
      <c r="O1312">
        <v>115</v>
      </c>
      <c r="Q1312">
        <v>96</v>
      </c>
      <c r="R1312">
        <v>5</v>
      </c>
      <c r="S1312">
        <v>10</v>
      </c>
      <c r="U1312" t="s">
        <v>16</v>
      </c>
      <c r="V1312">
        <v>4</v>
      </c>
      <c r="W1312">
        <f>VLOOKUP(H1312&amp;"_"&amp;M1312+1,'Leaf lengths'!$J$6:$Q$104,VLOOKUP(F1312,'Leaf lengths'!$S$1:$T$6,2,FALSE),FALSE)</f>
        <v>254.33333333333334</v>
      </c>
      <c r="X1312">
        <f t="shared" si="78"/>
        <v>0.37745740498034075</v>
      </c>
      <c r="Y1312">
        <f t="shared" si="76"/>
        <v>8.3774574049803405</v>
      </c>
      <c r="Z1312">
        <f t="shared" si="74"/>
        <v>23</v>
      </c>
      <c r="AD1312" t="str">
        <f t="shared" si="77"/>
        <v/>
      </c>
      <c r="AE1312">
        <v>8</v>
      </c>
    </row>
    <row r="1313" spans="1:31" ht="15" hidden="1" customHeight="1" x14ac:dyDescent="0.3">
      <c r="A1313" t="s">
        <v>416</v>
      </c>
      <c r="B1313">
        <f t="shared" si="75"/>
        <v>300219</v>
      </c>
      <c r="C1313">
        <v>219</v>
      </c>
      <c r="D1313">
        <f>VLOOKUP($B1313,TrialDesign!$E$2:$I$1147,5,FALSE)</f>
        <v>16</v>
      </c>
      <c r="E1313" t="str">
        <f>VLOOKUP($B1313,TrialDesign!$E$2:$I$1147,3,FALSE)</f>
        <v>Nil</v>
      </c>
      <c r="F1313" t="str">
        <f>VLOOKUP($B1313,TrialDesign!$E$2:$I$1147,4,FALSE)</f>
        <v>BattenWinter</v>
      </c>
      <c r="G1313" s="1">
        <v>41723</v>
      </c>
      <c r="H1313" s="1" t="str">
        <f>VLOOKUP(B1313,TrialDesign!$E$2:$J$1147,6,FALSE)</f>
        <v>None_16h</v>
      </c>
      <c r="K1313">
        <v>2</v>
      </c>
      <c r="L1313">
        <v>4</v>
      </c>
      <c r="M1313">
        <v>7</v>
      </c>
      <c r="N1313">
        <v>8</v>
      </c>
      <c r="O1313">
        <v>127</v>
      </c>
      <c r="P1313">
        <v>254</v>
      </c>
      <c r="Q1313">
        <v>57</v>
      </c>
      <c r="R1313">
        <v>5</v>
      </c>
      <c r="S1313">
        <v>9</v>
      </c>
      <c r="U1313" t="s">
        <v>16</v>
      </c>
      <c r="V1313">
        <v>4</v>
      </c>
      <c r="W1313">
        <f>VLOOKUP(H1313&amp;"_"&amp;M1313+1,'Leaf lengths'!$J$6:$Q$104,VLOOKUP(F1313,'Leaf lengths'!$S$1:$T$6,2,FALSE),FALSE)</f>
        <v>251</v>
      </c>
      <c r="X1313">
        <f t="shared" si="78"/>
        <v>0.22709163346613545</v>
      </c>
      <c r="Y1313">
        <f t="shared" si="76"/>
        <v>7.2270916334661353</v>
      </c>
      <c r="Z1313">
        <f t="shared" si="74"/>
        <v>21</v>
      </c>
      <c r="AD1313" t="str">
        <f t="shared" si="77"/>
        <v/>
      </c>
      <c r="AE1313">
        <v>7</v>
      </c>
    </row>
    <row r="1314" spans="1:31" ht="15" hidden="1" customHeight="1" x14ac:dyDescent="0.3">
      <c r="A1314" t="s">
        <v>416</v>
      </c>
      <c r="B1314">
        <f t="shared" si="75"/>
        <v>300219</v>
      </c>
      <c r="C1314">
        <v>219</v>
      </c>
      <c r="D1314">
        <f>VLOOKUP($B1314,TrialDesign!$E$2:$I$1147,5,FALSE)</f>
        <v>16</v>
      </c>
      <c r="E1314" t="str">
        <f>VLOOKUP($B1314,TrialDesign!$E$2:$I$1147,3,FALSE)</f>
        <v>Nil</v>
      </c>
      <c r="F1314" t="str">
        <f>VLOOKUP($B1314,TrialDesign!$E$2:$I$1147,4,FALSE)</f>
        <v>BattenWinter</v>
      </c>
      <c r="G1314" s="1">
        <v>41723</v>
      </c>
      <c r="H1314" s="1" t="str">
        <f>VLOOKUP(B1314,TrialDesign!$E$2:$J$1147,6,FALSE)</f>
        <v>None_16h</v>
      </c>
      <c r="K1314">
        <v>3</v>
      </c>
      <c r="L1314">
        <v>3</v>
      </c>
      <c r="M1314">
        <v>7</v>
      </c>
      <c r="N1314">
        <v>8</v>
      </c>
      <c r="O1314">
        <v>128</v>
      </c>
      <c r="P1314">
        <v>266</v>
      </c>
      <c r="Q1314">
        <v>127</v>
      </c>
      <c r="R1314">
        <v>5</v>
      </c>
      <c r="S1314">
        <v>10</v>
      </c>
      <c r="U1314" t="s">
        <v>16</v>
      </c>
      <c r="V1314">
        <v>4</v>
      </c>
      <c r="W1314">
        <f>VLOOKUP(H1314&amp;"_"&amp;M1314+1,'Leaf lengths'!$J$6:$Q$104,VLOOKUP(F1314,'Leaf lengths'!$S$1:$T$6,2,FALSE),FALSE)</f>
        <v>251</v>
      </c>
      <c r="X1314">
        <f t="shared" si="78"/>
        <v>0.50597609561752988</v>
      </c>
      <c r="Y1314">
        <f t="shared" si="76"/>
        <v>7.5059760956175303</v>
      </c>
      <c r="Z1314">
        <f t="shared" si="74"/>
        <v>22</v>
      </c>
      <c r="AD1314" t="str">
        <f t="shared" si="77"/>
        <v/>
      </c>
      <c r="AE1314">
        <v>7</v>
      </c>
    </row>
    <row r="1315" spans="1:31" ht="15" hidden="1" customHeight="1" x14ac:dyDescent="0.3">
      <c r="A1315" t="s">
        <v>416</v>
      </c>
      <c r="B1315">
        <f t="shared" si="75"/>
        <v>300219</v>
      </c>
      <c r="C1315">
        <v>219</v>
      </c>
      <c r="D1315">
        <f>VLOOKUP($B1315,TrialDesign!$E$2:$I$1147,5,FALSE)</f>
        <v>16</v>
      </c>
      <c r="E1315" t="str">
        <f>VLOOKUP($B1315,TrialDesign!$E$2:$I$1147,3,FALSE)</f>
        <v>Nil</v>
      </c>
      <c r="F1315" t="str">
        <f>VLOOKUP($B1315,TrialDesign!$E$2:$I$1147,4,FALSE)</f>
        <v>BattenWinter</v>
      </c>
      <c r="G1315" s="1">
        <v>41723</v>
      </c>
      <c r="H1315" s="1" t="str">
        <f>VLOOKUP(B1315,TrialDesign!$E$2:$J$1147,6,FALSE)</f>
        <v>None_16h</v>
      </c>
      <c r="K1315">
        <v>4</v>
      </c>
      <c r="L1315">
        <v>2</v>
      </c>
      <c r="M1315">
        <v>8</v>
      </c>
      <c r="N1315">
        <v>9</v>
      </c>
      <c r="O1315">
        <v>117</v>
      </c>
      <c r="P1315">
        <v>241</v>
      </c>
      <c r="Q1315">
        <v>64</v>
      </c>
      <c r="R1315">
        <v>5</v>
      </c>
      <c r="S1315">
        <v>10</v>
      </c>
      <c r="U1315" t="s">
        <v>16</v>
      </c>
      <c r="V1315">
        <v>4</v>
      </c>
      <c r="W1315">
        <f>VLOOKUP(H1315&amp;"_"&amp;M1315+1,'Leaf lengths'!$J$6:$Q$104,VLOOKUP(F1315,'Leaf lengths'!$S$1:$T$6,2,FALSE),FALSE)</f>
        <v>254.33333333333334</v>
      </c>
      <c r="X1315">
        <f t="shared" si="78"/>
        <v>0.25163826998689381</v>
      </c>
      <c r="Y1315">
        <f t="shared" si="76"/>
        <v>8.2516382699868931</v>
      </c>
      <c r="Z1315">
        <f t="shared" si="74"/>
        <v>23</v>
      </c>
      <c r="AD1315" t="str">
        <f t="shared" si="77"/>
        <v/>
      </c>
      <c r="AE1315">
        <v>8</v>
      </c>
    </row>
    <row r="1316" spans="1:31" ht="15" hidden="1" customHeight="1" x14ac:dyDescent="0.3">
      <c r="A1316" t="s">
        <v>416</v>
      </c>
      <c r="B1316">
        <f t="shared" si="75"/>
        <v>300256</v>
      </c>
      <c r="C1316">
        <v>256</v>
      </c>
      <c r="D1316">
        <f>VLOOKUP($B1316,TrialDesign!$E$2:$I$1147,5,FALSE)</f>
        <v>16</v>
      </c>
      <c r="E1316" t="str">
        <f>VLOOKUP($B1316,TrialDesign!$E$2:$I$1147,3,FALSE)</f>
        <v>Nil</v>
      </c>
      <c r="F1316" t="str">
        <f>VLOOKUP($B1316,TrialDesign!$E$2:$I$1147,4,FALSE)</f>
        <v>BattenWinter</v>
      </c>
      <c r="G1316" s="1">
        <v>41723</v>
      </c>
      <c r="H1316" s="1" t="str">
        <f>VLOOKUP(B1316,TrialDesign!$E$2:$J$1147,6,FALSE)</f>
        <v>None_16h</v>
      </c>
      <c r="J1316">
        <v>256</v>
      </c>
      <c r="K1316">
        <v>1</v>
      </c>
      <c r="L1316">
        <v>6</v>
      </c>
      <c r="M1316">
        <v>8</v>
      </c>
      <c r="N1316">
        <v>9</v>
      </c>
      <c r="O1316">
        <v>133</v>
      </c>
      <c r="Q1316">
        <v>160</v>
      </c>
      <c r="R1316">
        <v>7</v>
      </c>
      <c r="S1316">
        <v>10</v>
      </c>
      <c r="U1316" t="s">
        <v>16</v>
      </c>
      <c r="V1316">
        <v>4</v>
      </c>
      <c r="W1316">
        <f>VLOOKUP(H1316&amp;"_"&amp;M1316+1,'Leaf lengths'!$J$6:$Q$104,VLOOKUP(F1316,'Leaf lengths'!$S$1:$T$6,2,FALSE),FALSE)</f>
        <v>254.33333333333334</v>
      </c>
      <c r="X1316">
        <f t="shared" si="78"/>
        <v>0.62909567496723462</v>
      </c>
      <c r="Y1316">
        <f t="shared" si="76"/>
        <v>8.6290956749672354</v>
      </c>
      <c r="Z1316">
        <f t="shared" si="74"/>
        <v>25</v>
      </c>
      <c r="AD1316" t="str">
        <f t="shared" si="77"/>
        <v/>
      </c>
      <c r="AE1316">
        <v>8</v>
      </c>
    </row>
    <row r="1317" spans="1:31" ht="15" hidden="1" customHeight="1" x14ac:dyDescent="0.3">
      <c r="A1317" t="s">
        <v>416</v>
      </c>
      <c r="B1317">
        <f t="shared" si="75"/>
        <v>300256</v>
      </c>
      <c r="C1317">
        <v>256</v>
      </c>
      <c r="D1317">
        <f>VLOOKUP($B1317,TrialDesign!$E$2:$I$1147,5,FALSE)</f>
        <v>16</v>
      </c>
      <c r="E1317" t="str">
        <f>VLOOKUP($B1317,TrialDesign!$E$2:$I$1147,3,FALSE)</f>
        <v>Nil</v>
      </c>
      <c r="F1317" t="str">
        <f>VLOOKUP($B1317,TrialDesign!$E$2:$I$1147,4,FALSE)</f>
        <v>BattenWinter</v>
      </c>
      <c r="G1317" s="1">
        <v>41723</v>
      </c>
      <c r="H1317" s="1" t="str">
        <f>VLOOKUP(B1317,TrialDesign!$E$2:$J$1147,6,FALSE)</f>
        <v>None_16h</v>
      </c>
      <c r="K1317">
        <v>2</v>
      </c>
      <c r="L1317">
        <v>2</v>
      </c>
      <c r="M1317">
        <v>8</v>
      </c>
      <c r="N1317">
        <v>9</v>
      </c>
      <c r="O1317">
        <v>123</v>
      </c>
      <c r="P1317">
        <v>262</v>
      </c>
      <c r="Q1317">
        <v>170</v>
      </c>
      <c r="R1317">
        <v>6</v>
      </c>
      <c r="S1317">
        <v>8</v>
      </c>
      <c r="U1317" t="s">
        <v>16</v>
      </c>
      <c r="V1317">
        <v>4</v>
      </c>
      <c r="W1317">
        <f>VLOOKUP(H1317&amp;"_"&amp;M1317+1,'Leaf lengths'!$J$6:$Q$104,VLOOKUP(F1317,'Leaf lengths'!$S$1:$T$6,2,FALSE),FALSE)</f>
        <v>254.33333333333334</v>
      </c>
      <c r="X1317">
        <f t="shared" si="78"/>
        <v>0.66841415465268672</v>
      </c>
      <c r="Y1317">
        <f t="shared" si="76"/>
        <v>8.6684141546526874</v>
      </c>
      <c r="Z1317">
        <f t="shared" si="74"/>
        <v>22</v>
      </c>
      <c r="AD1317" t="str">
        <f t="shared" si="77"/>
        <v/>
      </c>
      <c r="AE1317">
        <v>8</v>
      </c>
    </row>
    <row r="1318" spans="1:31" ht="15" hidden="1" customHeight="1" x14ac:dyDescent="0.3">
      <c r="A1318" t="s">
        <v>416</v>
      </c>
      <c r="B1318">
        <f t="shared" si="75"/>
        <v>300256</v>
      </c>
      <c r="C1318">
        <v>256</v>
      </c>
      <c r="D1318">
        <f>VLOOKUP($B1318,TrialDesign!$E$2:$I$1147,5,FALSE)</f>
        <v>16</v>
      </c>
      <c r="E1318" t="str">
        <f>VLOOKUP($B1318,TrialDesign!$E$2:$I$1147,3,FALSE)</f>
        <v>Nil</v>
      </c>
      <c r="F1318" t="str">
        <f>VLOOKUP($B1318,TrialDesign!$E$2:$I$1147,4,FALSE)</f>
        <v>BattenWinter</v>
      </c>
      <c r="G1318" s="1">
        <v>41723</v>
      </c>
      <c r="H1318" s="1" t="str">
        <f>VLOOKUP(B1318,TrialDesign!$E$2:$J$1147,6,FALSE)</f>
        <v>None_16h</v>
      </c>
      <c r="K1318">
        <v>3</v>
      </c>
      <c r="L1318">
        <v>2</v>
      </c>
      <c r="M1318">
        <v>7</v>
      </c>
      <c r="N1318">
        <v>8</v>
      </c>
      <c r="O1318">
        <v>137</v>
      </c>
      <c r="P1318">
        <v>267</v>
      </c>
      <c r="Q1318">
        <v>113</v>
      </c>
      <c r="R1318">
        <v>6</v>
      </c>
      <c r="S1318">
        <v>8</v>
      </c>
      <c r="U1318" t="s">
        <v>16</v>
      </c>
      <c r="V1318">
        <v>4</v>
      </c>
      <c r="W1318">
        <f>VLOOKUP(H1318&amp;"_"&amp;M1318+1,'Leaf lengths'!$J$6:$Q$104,VLOOKUP(F1318,'Leaf lengths'!$S$1:$T$6,2,FALSE),FALSE)</f>
        <v>251</v>
      </c>
      <c r="X1318">
        <f t="shared" si="78"/>
        <v>0.45019920318725098</v>
      </c>
      <c r="Y1318">
        <f t="shared" si="76"/>
        <v>7.4501992031872506</v>
      </c>
      <c r="Z1318">
        <f t="shared" si="74"/>
        <v>21</v>
      </c>
      <c r="AD1318" t="str">
        <f t="shared" si="77"/>
        <v/>
      </c>
      <c r="AE1318">
        <v>7</v>
      </c>
    </row>
    <row r="1319" spans="1:31" ht="15" hidden="1" customHeight="1" x14ac:dyDescent="0.3">
      <c r="A1319" t="s">
        <v>416</v>
      </c>
      <c r="B1319">
        <f t="shared" si="75"/>
        <v>300256</v>
      </c>
      <c r="C1319">
        <v>256</v>
      </c>
      <c r="D1319">
        <f>VLOOKUP($B1319,TrialDesign!$E$2:$I$1147,5,FALSE)</f>
        <v>16</v>
      </c>
      <c r="E1319" t="str">
        <f>VLOOKUP($B1319,TrialDesign!$E$2:$I$1147,3,FALSE)</f>
        <v>Nil</v>
      </c>
      <c r="F1319" t="str">
        <f>VLOOKUP($B1319,TrialDesign!$E$2:$I$1147,4,FALSE)</f>
        <v>BattenWinter</v>
      </c>
      <c r="G1319" s="1">
        <v>41723</v>
      </c>
      <c r="H1319" s="1" t="str">
        <f>VLOOKUP(B1319,TrialDesign!$E$2:$J$1147,6,FALSE)</f>
        <v>None_16h</v>
      </c>
      <c r="K1319">
        <v>4</v>
      </c>
      <c r="L1319">
        <v>2</v>
      </c>
      <c r="M1319">
        <v>7</v>
      </c>
      <c r="N1319">
        <v>9</v>
      </c>
      <c r="O1319">
        <v>116</v>
      </c>
      <c r="P1319">
        <v>251</v>
      </c>
      <c r="Q1319">
        <v>20</v>
      </c>
      <c r="R1319">
        <v>5</v>
      </c>
      <c r="S1319">
        <v>8</v>
      </c>
      <c r="U1319" t="s">
        <v>16</v>
      </c>
      <c r="V1319">
        <v>4</v>
      </c>
      <c r="W1319">
        <f>VLOOKUP(H1319&amp;"_"&amp;M1319+1,'Leaf lengths'!$J$6:$Q$104,VLOOKUP(F1319,'Leaf lengths'!$S$1:$T$6,2,FALSE),FALSE)</f>
        <v>251</v>
      </c>
      <c r="X1319">
        <f t="shared" si="78"/>
        <v>7.9681274900398405E-2</v>
      </c>
      <c r="Y1319">
        <f t="shared" si="76"/>
        <v>7.0796812749003983</v>
      </c>
      <c r="Z1319">
        <f t="shared" si="74"/>
        <v>20</v>
      </c>
      <c r="AD1319" t="str">
        <f t="shared" si="77"/>
        <v/>
      </c>
      <c r="AE1319">
        <v>7</v>
      </c>
    </row>
    <row r="1320" spans="1:31" ht="15" hidden="1" customHeight="1" x14ac:dyDescent="0.3">
      <c r="A1320" t="s">
        <v>416</v>
      </c>
      <c r="B1320">
        <f t="shared" si="75"/>
        <v>300033</v>
      </c>
      <c r="C1320">
        <v>33</v>
      </c>
      <c r="D1320">
        <f>VLOOKUP($B1320,TrialDesign!$E$2:$I$1147,5,FALSE)</f>
        <v>16</v>
      </c>
      <c r="E1320" t="str">
        <f>VLOOKUP($B1320,TrialDesign!$E$2:$I$1147,3,FALSE)</f>
        <v>Nil</v>
      </c>
      <c r="F1320" t="str">
        <f>VLOOKUP($B1320,TrialDesign!$E$2:$I$1147,4,FALSE)</f>
        <v>BattenWinter</v>
      </c>
      <c r="G1320" s="1">
        <v>41738</v>
      </c>
      <c r="H1320" s="1" t="str">
        <f>VLOOKUP(B1320,TrialDesign!$E$2:$J$1147,6,FALSE)</f>
        <v>None_16h</v>
      </c>
      <c r="I1320" s="10">
        <v>41738</v>
      </c>
      <c r="J1320">
        <v>33</v>
      </c>
      <c r="K1320">
        <v>1</v>
      </c>
      <c r="L1320">
        <v>2</v>
      </c>
      <c r="M1320">
        <v>9</v>
      </c>
      <c r="N1320">
        <v>10</v>
      </c>
      <c r="O1320">
        <v>137</v>
      </c>
      <c r="Q1320">
        <v>184</v>
      </c>
      <c r="R1320">
        <v>5</v>
      </c>
      <c r="S1320">
        <v>11</v>
      </c>
      <c r="U1320" t="s">
        <v>71</v>
      </c>
      <c r="W1320">
        <f>VLOOKUP(H1320&amp;"_"&amp;M1320+1,'Leaf lengths'!$J$6:$Q$104,VLOOKUP(F1320,'Leaf lengths'!$S$1:$T$6,2,FALSE),FALSE)</f>
        <v>220</v>
      </c>
      <c r="X1320">
        <f t="shared" ref="X1320:X1351" si="79">IF(OR(N1320="",M1320=N1320),0,Q1320/W1320)</f>
        <v>0.83636363636363631</v>
      </c>
      <c r="Y1320">
        <f t="shared" si="76"/>
        <v>9.836363636363636</v>
      </c>
      <c r="Z1320">
        <f t="shared" si="74"/>
        <v>25</v>
      </c>
      <c r="AD1320" t="str">
        <f t="shared" si="77"/>
        <v/>
      </c>
      <c r="AE1320">
        <v>9</v>
      </c>
    </row>
    <row r="1321" spans="1:31" ht="15" hidden="1" customHeight="1" x14ac:dyDescent="0.3">
      <c r="A1321" t="s">
        <v>416</v>
      </c>
      <c r="B1321">
        <f t="shared" si="75"/>
        <v>300033</v>
      </c>
      <c r="C1321">
        <v>33</v>
      </c>
      <c r="D1321">
        <f>VLOOKUP($B1321,TrialDesign!$E$2:$I$1147,5,FALSE)</f>
        <v>16</v>
      </c>
      <c r="E1321" t="str">
        <f>VLOOKUP($B1321,TrialDesign!$E$2:$I$1147,3,FALSE)</f>
        <v>Nil</v>
      </c>
      <c r="F1321" t="str">
        <f>VLOOKUP($B1321,TrialDesign!$E$2:$I$1147,4,FALSE)</f>
        <v>BattenWinter</v>
      </c>
      <c r="G1321" s="1">
        <v>41738</v>
      </c>
      <c r="H1321" s="1" t="str">
        <f>VLOOKUP(B1321,TrialDesign!$E$2:$J$1147,6,FALSE)</f>
        <v>None_16h</v>
      </c>
      <c r="K1321">
        <v>2</v>
      </c>
      <c r="L1321">
        <v>3</v>
      </c>
      <c r="M1321">
        <v>9</v>
      </c>
      <c r="N1321">
        <v>10</v>
      </c>
      <c r="O1321">
        <v>136</v>
      </c>
      <c r="P1321">
        <v>270</v>
      </c>
      <c r="Q1321">
        <v>174</v>
      </c>
      <c r="R1321">
        <v>5</v>
      </c>
      <c r="S1321">
        <v>11</v>
      </c>
      <c r="U1321" t="s">
        <v>71</v>
      </c>
      <c r="W1321">
        <f>VLOOKUP(H1321&amp;"_"&amp;M1321+1,'Leaf lengths'!$J$6:$Q$104,VLOOKUP(F1321,'Leaf lengths'!$S$1:$T$6,2,FALSE),FALSE)</f>
        <v>220</v>
      </c>
      <c r="X1321">
        <f t="shared" si="79"/>
        <v>0.79090909090909089</v>
      </c>
      <c r="Y1321">
        <f t="shared" si="76"/>
        <v>9.790909090909091</v>
      </c>
      <c r="Z1321">
        <f t="shared" si="74"/>
        <v>25</v>
      </c>
      <c r="AD1321" t="str">
        <f t="shared" si="77"/>
        <v/>
      </c>
      <c r="AE1321">
        <v>9</v>
      </c>
    </row>
    <row r="1322" spans="1:31" ht="15" hidden="1" customHeight="1" x14ac:dyDescent="0.3">
      <c r="A1322" t="s">
        <v>416</v>
      </c>
      <c r="B1322">
        <f t="shared" si="75"/>
        <v>300033</v>
      </c>
      <c r="C1322">
        <v>33</v>
      </c>
      <c r="D1322">
        <f>VLOOKUP($B1322,TrialDesign!$E$2:$I$1147,5,FALSE)</f>
        <v>16</v>
      </c>
      <c r="E1322" t="str">
        <f>VLOOKUP($B1322,TrialDesign!$E$2:$I$1147,3,FALSE)</f>
        <v>Nil</v>
      </c>
      <c r="F1322" t="str">
        <f>VLOOKUP($B1322,TrialDesign!$E$2:$I$1147,4,FALSE)</f>
        <v>BattenWinter</v>
      </c>
      <c r="G1322" s="1">
        <v>41738</v>
      </c>
      <c r="H1322" s="1" t="str">
        <f>VLOOKUP(B1322,TrialDesign!$E$2:$J$1147,6,FALSE)</f>
        <v>None_16h</v>
      </c>
      <c r="K1322">
        <v>3</v>
      </c>
      <c r="L1322">
        <v>4</v>
      </c>
      <c r="M1322">
        <v>8</v>
      </c>
      <c r="N1322">
        <v>10</v>
      </c>
      <c r="O1322">
        <v>145</v>
      </c>
      <c r="P1322">
        <v>268</v>
      </c>
      <c r="Q1322">
        <v>171</v>
      </c>
      <c r="R1322">
        <v>5</v>
      </c>
      <c r="S1322">
        <v>13</v>
      </c>
      <c r="U1322" t="s">
        <v>71</v>
      </c>
      <c r="W1322">
        <f>VLOOKUP(H1322&amp;"_"&amp;M1322+1,'Leaf lengths'!$J$6:$Q$104,VLOOKUP(F1322,'Leaf lengths'!$S$1:$T$6,2,FALSE),FALSE)</f>
        <v>254.33333333333334</v>
      </c>
      <c r="X1322">
        <f t="shared" si="79"/>
        <v>0.67234600262123201</v>
      </c>
      <c r="Y1322">
        <f t="shared" si="76"/>
        <v>8.6723460026212322</v>
      </c>
      <c r="Z1322">
        <f t="shared" si="74"/>
        <v>26</v>
      </c>
      <c r="AD1322" t="str">
        <f t="shared" si="77"/>
        <v/>
      </c>
      <c r="AE1322">
        <v>8</v>
      </c>
    </row>
    <row r="1323" spans="1:31" ht="15" hidden="1" customHeight="1" x14ac:dyDescent="0.3">
      <c r="A1323" t="s">
        <v>416</v>
      </c>
      <c r="B1323">
        <f t="shared" si="75"/>
        <v>300033</v>
      </c>
      <c r="C1323">
        <v>33</v>
      </c>
      <c r="D1323">
        <f>VLOOKUP($B1323,TrialDesign!$E$2:$I$1147,5,FALSE)</f>
        <v>16</v>
      </c>
      <c r="E1323" t="str">
        <f>VLOOKUP($B1323,TrialDesign!$E$2:$I$1147,3,FALSE)</f>
        <v>Nil</v>
      </c>
      <c r="F1323" t="str">
        <f>VLOOKUP($B1323,TrialDesign!$E$2:$I$1147,4,FALSE)</f>
        <v>BattenWinter</v>
      </c>
      <c r="G1323" s="1">
        <v>41738</v>
      </c>
      <c r="H1323" s="1" t="str">
        <f>VLOOKUP(B1323,TrialDesign!$E$2:$J$1147,6,FALSE)</f>
        <v>None_16h</v>
      </c>
      <c r="K1323">
        <v>4</v>
      </c>
      <c r="L1323">
        <v>6</v>
      </c>
      <c r="M1323">
        <v>9</v>
      </c>
      <c r="N1323">
        <v>10</v>
      </c>
      <c r="O1323">
        <v>138</v>
      </c>
      <c r="P1323">
        <v>258</v>
      </c>
      <c r="Q1323">
        <v>221</v>
      </c>
      <c r="R1323">
        <v>4</v>
      </c>
      <c r="S1323">
        <v>14</v>
      </c>
      <c r="U1323" t="s">
        <v>71</v>
      </c>
      <c r="W1323">
        <f>VLOOKUP(H1323&amp;"_"&amp;M1323+1,'Leaf lengths'!$J$6:$Q$104,VLOOKUP(F1323,'Leaf lengths'!$S$1:$T$6,2,FALSE),FALSE)</f>
        <v>220</v>
      </c>
      <c r="X1323">
        <f t="shared" si="79"/>
        <v>1.0045454545454546</v>
      </c>
      <c r="Y1323">
        <f t="shared" si="76"/>
        <v>10.004545454545454</v>
      </c>
      <c r="Z1323">
        <f t="shared" si="74"/>
        <v>27</v>
      </c>
      <c r="AD1323" t="str">
        <f t="shared" si="77"/>
        <v/>
      </c>
      <c r="AE1323">
        <v>9</v>
      </c>
    </row>
    <row r="1324" spans="1:31" ht="15" hidden="1" customHeight="1" x14ac:dyDescent="0.3">
      <c r="A1324" t="s">
        <v>416</v>
      </c>
      <c r="B1324">
        <f t="shared" si="75"/>
        <v>300214</v>
      </c>
      <c r="C1324">
        <v>214</v>
      </c>
      <c r="D1324">
        <f>VLOOKUP($B1324,TrialDesign!$E$2:$I$1147,5,FALSE)</f>
        <v>16</v>
      </c>
      <c r="E1324" t="str">
        <f>VLOOKUP($B1324,TrialDesign!$E$2:$I$1147,3,FALSE)</f>
        <v>Nil</v>
      </c>
      <c r="F1324" t="str">
        <f>VLOOKUP($B1324,TrialDesign!$E$2:$I$1147,4,FALSE)</f>
        <v>BattenWinter</v>
      </c>
      <c r="G1324" s="1">
        <v>41738</v>
      </c>
      <c r="H1324" s="1" t="str">
        <f>VLOOKUP(B1324,TrialDesign!$E$2:$J$1147,6,FALSE)</f>
        <v>None_16h</v>
      </c>
      <c r="J1324">
        <v>214</v>
      </c>
      <c r="K1324">
        <v>1</v>
      </c>
      <c r="L1324">
        <v>6</v>
      </c>
      <c r="M1324">
        <v>9</v>
      </c>
      <c r="N1324">
        <v>10</v>
      </c>
      <c r="O1324">
        <v>140</v>
      </c>
      <c r="Q1324">
        <v>96</v>
      </c>
      <c r="R1324">
        <v>5</v>
      </c>
      <c r="S1324">
        <v>13</v>
      </c>
      <c r="U1324" t="s">
        <v>71</v>
      </c>
      <c r="W1324">
        <f>VLOOKUP(H1324&amp;"_"&amp;M1324+1,'Leaf lengths'!$J$6:$Q$104,VLOOKUP(F1324,'Leaf lengths'!$S$1:$T$6,2,FALSE),FALSE)</f>
        <v>220</v>
      </c>
      <c r="X1324">
        <f t="shared" si="79"/>
        <v>0.43636363636363634</v>
      </c>
      <c r="Y1324">
        <f t="shared" si="76"/>
        <v>9.4363636363636356</v>
      </c>
      <c r="Z1324">
        <f t="shared" si="74"/>
        <v>27</v>
      </c>
      <c r="AD1324" t="str">
        <f t="shared" si="77"/>
        <v/>
      </c>
      <c r="AE1324">
        <v>9</v>
      </c>
    </row>
    <row r="1325" spans="1:31" ht="15" hidden="1" customHeight="1" x14ac:dyDescent="0.3">
      <c r="A1325" t="s">
        <v>416</v>
      </c>
      <c r="B1325">
        <f t="shared" si="75"/>
        <v>300214</v>
      </c>
      <c r="C1325">
        <v>214</v>
      </c>
      <c r="D1325">
        <f>VLOOKUP($B1325,TrialDesign!$E$2:$I$1147,5,FALSE)</f>
        <v>16</v>
      </c>
      <c r="E1325" t="str">
        <f>VLOOKUP($B1325,TrialDesign!$E$2:$I$1147,3,FALSE)</f>
        <v>Nil</v>
      </c>
      <c r="F1325" t="str">
        <f>VLOOKUP($B1325,TrialDesign!$E$2:$I$1147,4,FALSE)</f>
        <v>BattenWinter</v>
      </c>
      <c r="G1325" s="1">
        <v>41738</v>
      </c>
      <c r="H1325" s="1" t="str">
        <f>VLOOKUP(B1325,TrialDesign!$E$2:$J$1147,6,FALSE)</f>
        <v>None_16h</v>
      </c>
      <c r="K1325">
        <v>2</v>
      </c>
      <c r="L1325">
        <v>7</v>
      </c>
      <c r="M1325">
        <v>8</v>
      </c>
      <c r="N1325">
        <v>9</v>
      </c>
      <c r="O1325">
        <v>144</v>
      </c>
      <c r="P1325">
        <v>245</v>
      </c>
      <c r="Q1325">
        <v>67</v>
      </c>
      <c r="R1325">
        <v>4</v>
      </c>
      <c r="S1325">
        <v>15</v>
      </c>
      <c r="T1325">
        <v>10</v>
      </c>
      <c r="U1325" t="s">
        <v>71</v>
      </c>
      <c r="W1325">
        <f>VLOOKUP(H1325&amp;"_"&amp;M1325+1,'Leaf lengths'!$J$6:$Q$104,VLOOKUP(F1325,'Leaf lengths'!$S$1:$T$6,2,FALSE),FALSE)</f>
        <v>254.33333333333334</v>
      </c>
      <c r="X1325">
        <f t="shared" si="79"/>
        <v>0.26343381389252946</v>
      </c>
      <c r="Y1325">
        <f t="shared" si="76"/>
        <v>8.2634338138925294</v>
      </c>
      <c r="Z1325">
        <f t="shared" si="74"/>
        <v>27</v>
      </c>
      <c r="AD1325" t="str">
        <f t="shared" si="77"/>
        <v/>
      </c>
      <c r="AE1325">
        <v>8</v>
      </c>
    </row>
    <row r="1326" spans="1:31" ht="15" hidden="1" customHeight="1" x14ac:dyDescent="0.3">
      <c r="A1326" t="s">
        <v>416</v>
      </c>
      <c r="B1326">
        <f t="shared" si="75"/>
        <v>300214</v>
      </c>
      <c r="C1326">
        <v>214</v>
      </c>
      <c r="D1326">
        <f>VLOOKUP($B1326,TrialDesign!$E$2:$I$1147,5,FALSE)</f>
        <v>16</v>
      </c>
      <c r="E1326" t="str">
        <f>VLOOKUP($B1326,TrialDesign!$E$2:$I$1147,3,FALSE)</f>
        <v>Nil</v>
      </c>
      <c r="F1326" t="str">
        <f>VLOOKUP($B1326,TrialDesign!$E$2:$I$1147,4,FALSE)</f>
        <v>BattenWinter</v>
      </c>
      <c r="G1326" s="1">
        <v>41738</v>
      </c>
      <c r="H1326" s="1" t="str">
        <f>VLOOKUP(B1326,TrialDesign!$E$2:$J$1147,6,FALSE)</f>
        <v>None_16h</v>
      </c>
      <c r="K1326">
        <v>3</v>
      </c>
      <c r="L1326">
        <v>6</v>
      </c>
      <c r="M1326">
        <v>9</v>
      </c>
      <c r="N1326">
        <v>10</v>
      </c>
      <c r="O1326">
        <v>137</v>
      </c>
      <c r="P1326">
        <v>235</v>
      </c>
      <c r="Q1326">
        <v>125</v>
      </c>
      <c r="R1326">
        <v>5</v>
      </c>
      <c r="S1326">
        <v>13</v>
      </c>
      <c r="U1326" t="s">
        <v>71</v>
      </c>
      <c r="W1326">
        <f>VLOOKUP(H1326&amp;"_"&amp;M1326+1,'Leaf lengths'!$J$6:$Q$104,VLOOKUP(F1326,'Leaf lengths'!$S$1:$T$6,2,FALSE),FALSE)</f>
        <v>220</v>
      </c>
      <c r="X1326">
        <f t="shared" si="79"/>
        <v>0.56818181818181823</v>
      </c>
      <c r="Y1326">
        <f t="shared" si="76"/>
        <v>9.5681818181818183</v>
      </c>
      <c r="Z1326">
        <f t="shared" si="74"/>
        <v>27</v>
      </c>
      <c r="AD1326" t="str">
        <f t="shared" si="77"/>
        <v/>
      </c>
      <c r="AE1326">
        <v>9</v>
      </c>
    </row>
    <row r="1327" spans="1:31" ht="15" hidden="1" customHeight="1" x14ac:dyDescent="0.3">
      <c r="A1327" t="s">
        <v>416</v>
      </c>
      <c r="B1327">
        <f t="shared" si="75"/>
        <v>300214</v>
      </c>
      <c r="C1327">
        <v>214</v>
      </c>
      <c r="D1327">
        <f>VLOOKUP($B1327,TrialDesign!$E$2:$I$1147,5,FALSE)</f>
        <v>16</v>
      </c>
      <c r="E1327" t="str">
        <f>VLOOKUP($B1327,TrialDesign!$E$2:$I$1147,3,FALSE)</f>
        <v>Nil</v>
      </c>
      <c r="F1327" t="str">
        <f>VLOOKUP($B1327,TrialDesign!$E$2:$I$1147,4,FALSE)</f>
        <v>BattenWinter</v>
      </c>
      <c r="G1327" s="1">
        <v>41738</v>
      </c>
      <c r="H1327" s="1" t="str">
        <f>VLOOKUP(B1327,TrialDesign!$E$2:$J$1147,6,FALSE)</f>
        <v>None_16h</v>
      </c>
      <c r="K1327">
        <v>4</v>
      </c>
      <c r="L1327">
        <v>3</v>
      </c>
      <c r="M1327">
        <v>8</v>
      </c>
      <c r="N1327">
        <v>9</v>
      </c>
      <c r="O1327">
        <v>125</v>
      </c>
      <c r="P1327">
        <v>232</v>
      </c>
      <c r="Q1327">
        <v>69</v>
      </c>
      <c r="R1327">
        <v>5</v>
      </c>
      <c r="S1327">
        <v>9</v>
      </c>
      <c r="U1327" t="s">
        <v>71</v>
      </c>
      <c r="W1327">
        <f>VLOOKUP(H1327&amp;"_"&amp;M1327+1,'Leaf lengths'!$J$6:$Q$104,VLOOKUP(F1327,'Leaf lengths'!$S$1:$T$6,2,FALSE),FALSE)</f>
        <v>254.33333333333334</v>
      </c>
      <c r="X1327">
        <f t="shared" si="79"/>
        <v>0.27129750982961992</v>
      </c>
      <c r="Y1327">
        <f t="shared" si="76"/>
        <v>8.2712975098296191</v>
      </c>
      <c r="Z1327">
        <f t="shared" si="74"/>
        <v>22</v>
      </c>
      <c r="AD1327" t="str">
        <f t="shared" si="77"/>
        <v/>
      </c>
      <c r="AE1327">
        <v>8</v>
      </c>
    </row>
    <row r="1328" spans="1:31" ht="15" hidden="1" customHeight="1" x14ac:dyDescent="0.3">
      <c r="A1328" t="s">
        <v>416</v>
      </c>
      <c r="B1328">
        <f t="shared" si="75"/>
        <v>300279</v>
      </c>
      <c r="C1328">
        <v>279</v>
      </c>
      <c r="D1328">
        <f>VLOOKUP($B1328,TrialDesign!$E$2:$I$1147,5,FALSE)</f>
        <v>16</v>
      </c>
      <c r="E1328" t="str">
        <f>VLOOKUP($B1328,TrialDesign!$E$2:$I$1147,3,FALSE)</f>
        <v>Nil</v>
      </c>
      <c r="F1328" t="str">
        <f>VLOOKUP($B1328,TrialDesign!$E$2:$I$1147,4,FALSE)</f>
        <v>BattenWinter</v>
      </c>
      <c r="G1328" s="1">
        <v>41738</v>
      </c>
      <c r="H1328" s="1" t="str">
        <f>VLOOKUP(B1328,TrialDesign!$E$2:$J$1147,6,FALSE)</f>
        <v>None_16h</v>
      </c>
      <c r="J1328">
        <v>279</v>
      </c>
      <c r="K1328">
        <v>1</v>
      </c>
      <c r="L1328">
        <v>8</v>
      </c>
      <c r="M1328">
        <v>8</v>
      </c>
      <c r="N1328">
        <v>9</v>
      </c>
      <c r="O1328">
        <v>145</v>
      </c>
      <c r="Q1328">
        <v>196</v>
      </c>
      <c r="R1328">
        <v>5</v>
      </c>
      <c r="S1328">
        <v>17</v>
      </c>
      <c r="U1328" t="s">
        <v>18</v>
      </c>
      <c r="W1328">
        <f>VLOOKUP(H1328&amp;"_"&amp;M1328+1,'Leaf lengths'!$J$6:$Q$104,VLOOKUP(F1328,'Leaf lengths'!$S$1:$T$6,2,FALSE),FALSE)</f>
        <v>254.33333333333334</v>
      </c>
      <c r="X1328">
        <f t="shared" si="79"/>
        <v>0.77064220183486232</v>
      </c>
      <c r="Y1328">
        <f t="shared" si="76"/>
        <v>8.7706422018348622</v>
      </c>
      <c r="Z1328">
        <f t="shared" si="74"/>
        <v>30</v>
      </c>
      <c r="AD1328" t="str">
        <f t="shared" si="77"/>
        <v/>
      </c>
      <c r="AE1328">
        <v>8</v>
      </c>
    </row>
    <row r="1329" spans="1:31" ht="15" hidden="1" customHeight="1" x14ac:dyDescent="0.3">
      <c r="A1329" t="s">
        <v>416</v>
      </c>
      <c r="B1329">
        <f t="shared" si="75"/>
        <v>300279</v>
      </c>
      <c r="C1329">
        <v>279</v>
      </c>
      <c r="D1329">
        <f>VLOOKUP($B1329,TrialDesign!$E$2:$I$1147,5,FALSE)</f>
        <v>16</v>
      </c>
      <c r="E1329" t="str">
        <f>VLOOKUP($B1329,TrialDesign!$E$2:$I$1147,3,FALSE)</f>
        <v>Nil</v>
      </c>
      <c r="F1329" t="str">
        <f>VLOOKUP($B1329,TrialDesign!$E$2:$I$1147,4,FALSE)</f>
        <v>BattenWinter</v>
      </c>
      <c r="G1329" s="1">
        <v>41738</v>
      </c>
      <c r="H1329" s="1" t="str">
        <f>VLOOKUP(B1329,TrialDesign!$E$2:$J$1147,6,FALSE)</f>
        <v>None_16h</v>
      </c>
      <c r="K1329">
        <v>2</v>
      </c>
      <c r="L1329">
        <v>5</v>
      </c>
      <c r="M1329">
        <v>8</v>
      </c>
      <c r="N1329">
        <v>9</v>
      </c>
      <c r="O1329">
        <v>157</v>
      </c>
      <c r="P1329">
        <v>258</v>
      </c>
      <c r="Q1329">
        <v>141</v>
      </c>
      <c r="R1329">
        <v>6</v>
      </c>
      <c r="S1329">
        <v>10</v>
      </c>
      <c r="U1329" t="s">
        <v>71</v>
      </c>
      <c r="W1329">
        <f>VLOOKUP(H1329&amp;"_"&amp;M1329+1,'Leaf lengths'!$J$6:$Q$104,VLOOKUP(F1329,'Leaf lengths'!$S$1:$T$6,2,FALSE),FALSE)</f>
        <v>254.33333333333334</v>
      </c>
      <c r="X1329">
        <f t="shared" si="79"/>
        <v>0.55439056356487548</v>
      </c>
      <c r="Y1329">
        <f t="shared" si="76"/>
        <v>8.5543905635648763</v>
      </c>
      <c r="Z1329">
        <f t="shared" si="74"/>
        <v>24</v>
      </c>
      <c r="AD1329" t="str">
        <f t="shared" si="77"/>
        <v/>
      </c>
      <c r="AE1329">
        <v>8</v>
      </c>
    </row>
    <row r="1330" spans="1:31" ht="15" hidden="1" customHeight="1" x14ac:dyDescent="0.3">
      <c r="A1330" t="s">
        <v>416</v>
      </c>
      <c r="B1330">
        <f t="shared" si="75"/>
        <v>300279</v>
      </c>
      <c r="C1330">
        <v>279</v>
      </c>
      <c r="D1330">
        <f>VLOOKUP($B1330,TrialDesign!$E$2:$I$1147,5,FALSE)</f>
        <v>16</v>
      </c>
      <c r="E1330" t="str">
        <f>VLOOKUP($B1330,TrialDesign!$E$2:$I$1147,3,FALSE)</f>
        <v>Nil</v>
      </c>
      <c r="F1330" t="str">
        <f>VLOOKUP($B1330,TrialDesign!$E$2:$I$1147,4,FALSE)</f>
        <v>BattenWinter</v>
      </c>
      <c r="G1330" s="1">
        <v>41738</v>
      </c>
      <c r="H1330" s="1" t="str">
        <f>VLOOKUP(B1330,TrialDesign!$E$2:$J$1147,6,FALSE)</f>
        <v>None_16h</v>
      </c>
      <c r="K1330">
        <v>3</v>
      </c>
      <c r="L1330">
        <v>2</v>
      </c>
      <c r="M1330">
        <v>6</v>
      </c>
      <c r="N1330">
        <v>7</v>
      </c>
      <c r="O1330">
        <v>127</v>
      </c>
      <c r="P1330">
        <v>232</v>
      </c>
      <c r="Q1330">
        <v>218</v>
      </c>
      <c r="R1330">
        <v>5</v>
      </c>
      <c r="S1330">
        <v>18</v>
      </c>
      <c r="U1330" t="s">
        <v>21</v>
      </c>
      <c r="W1330">
        <f>VLOOKUP(H1330&amp;"_"&amp;M1330+1,'Leaf lengths'!$J$6:$Q$104,VLOOKUP(F1330,'Leaf lengths'!$S$1:$T$6,2,FALSE),FALSE)</f>
        <v>269.66666666666669</v>
      </c>
      <c r="X1330">
        <f t="shared" si="79"/>
        <v>0.80840543881334981</v>
      </c>
      <c r="Y1330">
        <f t="shared" si="76"/>
        <v>6.8084054388133497</v>
      </c>
      <c r="Z1330">
        <f t="shared" ref="Z1330:Z1393" si="80">IF(S1330="","",SUM(M1330+R1330+S1330))</f>
        <v>29</v>
      </c>
      <c r="AD1330" t="str">
        <f t="shared" si="77"/>
        <v/>
      </c>
      <c r="AE1330">
        <v>6</v>
      </c>
    </row>
    <row r="1331" spans="1:31" ht="15" hidden="1" customHeight="1" x14ac:dyDescent="0.3">
      <c r="A1331" t="s">
        <v>416</v>
      </c>
      <c r="B1331">
        <f t="shared" si="75"/>
        <v>300092</v>
      </c>
      <c r="C1331">
        <v>92</v>
      </c>
      <c r="D1331">
        <f>VLOOKUP($B1331,TrialDesign!$E$2:$I$1147,5,FALSE)</f>
        <v>16</v>
      </c>
      <c r="E1331" t="str">
        <f>VLOOKUP($B1331,TrialDesign!$E$2:$I$1147,3,FALSE)</f>
        <v>Nil</v>
      </c>
      <c r="F1331" t="str">
        <f>VLOOKUP($B1331,TrialDesign!$E$2:$I$1147,4,FALSE)</f>
        <v>BattenWinter</v>
      </c>
      <c r="G1331" s="1">
        <v>41765</v>
      </c>
      <c r="H1331" s="1" t="str">
        <f>VLOOKUP(B1331,TrialDesign!$E$2:$J$1147,6,FALSE)</f>
        <v>None_16h</v>
      </c>
      <c r="I1331" s="10">
        <v>41765</v>
      </c>
      <c r="J1331">
        <v>92</v>
      </c>
      <c r="K1331">
        <v>1</v>
      </c>
      <c r="L1331">
        <v>3</v>
      </c>
      <c r="M1331">
        <v>13</v>
      </c>
      <c r="N1331">
        <v>14</v>
      </c>
      <c r="O1331">
        <v>140</v>
      </c>
      <c r="P1331">
        <v>240</v>
      </c>
      <c r="Q1331">
        <v>40</v>
      </c>
      <c r="R1331">
        <v>3</v>
      </c>
      <c r="S1331">
        <v>15</v>
      </c>
      <c r="U1331" t="s">
        <v>18</v>
      </c>
      <c r="V1331">
        <v>0</v>
      </c>
      <c r="W1331">
        <f>VLOOKUP(H1331&amp;"_"&amp;M1331+1,'Leaf lengths'!$J$6:$Q$104,VLOOKUP(F1331,'Leaf lengths'!$S$1:$T$6,2,FALSE),FALSE)</f>
        <v>250</v>
      </c>
      <c r="X1331">
        <f t="shared" si="79"/>
        <v>0.16</v>
      </c>
      <c r="Y1331">
        <f t="shared" si="76"/>
        <v>13.16</v>
      </c>
      <c r="Z1331">
        <f t="shared" si="80"/>
        <v>31</v>
      </c>
      <c r="AA1331">
        <v>230</v>
      </c>
      <c r="AB1331">
        <v>260</v>
      </c>
      <c r="AC1331">
        <v>260</v>
      </c>
      <c r="AD1331" t="str">
        <f t="shared" si="77"/>
        <v/>
      </c>
      <c r="AE1331">
        <v>13</v>
      </c>
    </row>
    <row r="1332" spans="1:31" ht="15" hidden="1" customHeight="1" x14ac:dyDescent="0.3">
      <c r="A1332" t="s">
        <v>416</v>
      </c>
      <c r="B1332">
        <f t="shared" si="75"/>
        <v>300092</v>
      </c>
      <c r="C1332">
        <v>92</v>
      </c>
      <c r="D1332">
        <f>VLOOKUP($B1332,TrialDesign!$E$2:$I$1147,5,FALSE)</f>
        <v>16</v>
      </c>
      <c r="E1332" t="str">
        <f>VLOOKUP($B1332,TrialDesign!$E$2:$I$1147,3,FALSE)</f>
        <v>Nil</v>
      </c>
      <c r="F1332" t="str">
        <f>VLOOKUP($B1332,TrialDesign!$E$2:$I$1147,4,FALSE)</f>
        <v>BattenWinter</v>
      </c>
      <c r="G1332" s="1">
        <v>41765</v>
      </c>
      <c r="H1332" s="1" t="str">
        <f>VLOOKUP(B1332,TrialDesign!$E$2:$J$1147,6,FALSE)</f>
        <v>None_16h</v>
      </c>
      <c r="K1332">
        <v>2</v>
      </c>
      <c r="L1332">
        <v>4</v>
      </c>
      <c r="M1332">
        <v>13</v>
      </c>
      <c r="N1332">
        <v>14</v>
      </c>
      <c r="O1332">
        <v>150</v>
      </c>
      <c r="P1332">
        <v>260</v>
      </c>
      <c r="Q1332">
        <v>30</v>
      </c>
      <c r="R1332">
        <v>4</v>
      </c>
      <c r="S1332">
        <v>14</v>
      </c>
      <c r="U1332" t="s">
        <v>18</v>
      </c>
      <c r="V1332">
        <v>0</v>
      </c>
      <c r="W1332">
        <f>VLOOKUP(H1332&amp;"_"&amp;M1332+1,'Leaf lengths'!$J$6:$Q$104,VLOOKUP(F1332,'Leaf lengths'!$S$1:$T$6,2,FALSE),FALSE)</f>
        <v>250</v>
      </c>
      <c r="X1332">
        <f t="shared" si="79"/>
        <v>0.12</v>
      </c>
      <c r="Y1332">
        <f t="shared" si="76"/>
        <v>13.12</v>
      </c>
      <c r="Z1332">
        <f t="shared" si="80"/>
        <v>31</v>
      </c>
      <c r="AA1332">
        <v>260</v>
      </c>
      <c r="AB1332">
        <v>280</v>
      </c>
      <c r="AC1332">
        <v>280</v>
      </c>
      <c r="AD1332" t="str">
        <f t="shared" si="77"/>
        <v/>
      </c>
      <c r="AE1332">
        <v>13</v>
      </c>
    </row>
    <row r="1333" spans="1:31" ht="15" hidden="1" customHeight="1" x14ac:dyDescent="0.3">
      <c r="A1333" t="s">
        <v>416</v>
      </c>
      <c r="B1333">
        <f t="shared" ref="B1333:B1396" si="81">300000+C1333</f>
        <v>300092</v>
      </c>
      <c r="C1333">
        <v>92</v>
      </c>
      <c r="D1333">
        <f>VLOOKUP($B1333,TrialDesign!$E$2:$I$1147,5,FALSE)</f>
        <v>16</v>
      </c>
      <c r="E1333" t="str">
        <f>VLOOKUP($B1333,TrialDesign!$E$2:$I$1147,3,FALSE)</f>
        <v>Nil</v>
      </c>
      <c r="F1333" t="str">
        <f>VLOOKUP($B1333,TrialDesign!$E$2:$I$1147,4,FALSE)</f>
        <v>BattenWinter</v>
      </c>
      <c r="G1333" s="1">
        <v>41765</v>
      </c>
      <c r="H1333" s="1" t="str">
        <f>VLOOKUP(B1333,TrialDesign!$E$2:$J$1147,6,FALSE)</f>
        <v>None_16h</v>
      </c>
      <c r="K1333">
        <v>3</v>
      </c>
      <c r="L1333">
        <v>3</v>
      </c>
      <c r="M1333">
        <v>12</v>
      </c>
      <c r="N1333">
        <v>13</v>
      </c>
      <c r="O1333">
        <v>160</v>
      </c>
      <c r="P1333">
        <v>270</v>
      </c>
      <c r="Q1333">
        <v>90</v>
      </c>
      <c r="R1333">
        <v>4</v>
      </c>
      <c r="S1333">
        <v>18</v>
      </c>
      <c r="T1333">
        <v>15</v>
      </c>
      <c r="U1333" t="s">
        <v>21</v>
      </c>
      <c r="V1333">
        <v>1</v>
      </c>
      <c r="W1333">
        <f>VLOOKUP(H1333&amp;"_"&amp;M1333+1,'Leaf lengths'!$J$6:$Q$104,VLOOKUP(F1333,'Leaf lengths'!$S$1:$T$6,2,FALSE),FALSE)</f>
        <v>250</v>
      </c>
      <c r="X1333">
        <f t="shared" si="79"/>
        <v>0.36</v>
      </c>
      <c r="Y1333">
        <f t="shared" si="76"/>
        <v>12.36</v>
      </c>
      <c r="Z1333">
        <f t="shared" si="80"/>
        <v>34</v>
      </c>
      <c r="AA1333">
        <v>266</v>
      </c>
      <c r="AB1333">
        <v>270</v>
      </c>
      <c r="AC1333">
        <v>280</v>
      </c>
      <c r="AD1333" t="str">
        <f t="shared" si="77"/>
        <v/>
      </c>
      <c r="AE1333">
        <v>12</v>
      </c>
    </row>
    <row r="1334" spans="1:31" ht="15" hidden="1" customHeight="1" x14ac:dyDescent="0.3">
      <c r="A1334" t="s">
        <v>416</v>
      </c>
      <c r="B1334">
        <f t="shared" si="81"/>
        <v>300092</v>
      </c>
      <c r="C1334">
        <v>92</v>
      </c>
      <c r="D1334">
        <f>VLOOKUP($B1334,TrialDesign!$E$2:$I$1147,5,FALSE)</f>
        <v>16</v>
      </c>
      <c r="E1334" t="str">
        <f>VLOOKUP($B1334,TrialDesign!$E$2:$I$1147,3,FALSE)</f>
        <v>Nil</v>
      </c>
      <c r="F1334" t="str">
        <f>VLOOKUP($B1334,TrialDesign!$E$2:$I$1147,4,FALSE)</f>
        <v>BattenWinter</v>
      </c>
      <c r="G1334" s="1">
        <v>41765</v>
      </c>
      <c r="H1334" s="1" t="str">
        <f>VLOOKUP(B1334,TrialDesign!$E$2:$J$1147,6,FALSE)</f>
        <v>None_16h</v>
      </c>
      <c r="K1334">
        <v>4</v>
      </c>
      <c r="L1334">
        <v>3</v>
      </c>
      <c r="M1334">
        <v>13</v>
      </c>
      <c r="N1334">
        <v>14</v>
      </c>
      <c r="O1334">
        <v>160</v>
      </c>
      <c r="P1334">
        <v>260</v>
      </c>
      <c r="Q1334">
        <v>50</v>
      </c>
      <c r="R1334">
        <v>3</v>
      </c>
      <c r="S1334">
        <v>17</v>
      </c>
      <c r="T1334">
        <v>15</v>
      </c>
      <c r="U1334" t="s">
        <v>21</v>
      </c>
      <c r="V1334">
        <v>1</v>
      </c>
      <c r="W1334">
        <f>VLOOKUP(H1334&amp;"_"&amp;M1334+1,'Leaf lengths'!$J$6:$Q$104,VLOOKUP(F1334,'Leaf lengths'!$S$1:$T$6,2,FALSE),FALSE)</f>
        <v>250</v>
      </c>
      <c r="X1334">
        <f t="shared" si="79"/>
        <v>0.2</v>
      </c>
      <c r="Y1334">
        <f t="shared" ref="Y1334:Y1397" si="82">X1334+M1334</f>
        <v>13.2</v>
      </c>
      <c r="Z1334">
        <f t="shared" si="80"/>
        <v>33</v>
      </c>
      <c r="AA1334">
        <v>280</v>
      </c>
      <c r="AB1334">
        <v>270</v>
      </c>
      <c r="AC1334">
        <v>290</v>
      </c>
      <c r="AD1334" t="str">
        <f t="shared" si="77"/>
        <v/>
      </c>
      <c r="AE1334">
        <v>13</v>
      </c>
    </row>
    <row r="1335" spans="1:31" ht="15" hidden="1" customHeight="1" x14ac:dyDescent="0.3">
      <c r="A1335" t="s">
        <v>416</v>
      </c>
      <c r="B1335">
        <f t="shared" si="81"/>
        <v>300156</v>
      </c>
      <c r="C1335">
        <v>156</v>
      </c>
      <c r="D1335">
        <f>VLOOKUP($B1335,TrialDesign!$E$2:$I$1147,5,FALSE)</f>
        <v>16</v>
      </c>
      <c r="E1335" t="str">
        <f>VLOOKUP($B1335,TrialDesign!$E$2:$I$1147,3,FALSE)</f>
        <v>Nil</v>
      </c>
      <c r="F1335" t="str">
        <f>VLOOKUP($B1335,TrialDesign!$E$2:$I$1147,4,FALSE)</f>
        <v>BattenWinter</v>
      </c>
      <c r="G1335" s="1">
        <v>41765</v>
      </c>
      <c r="H1335" s="1" t="str">
        <f>VLOOKUP(B1335,TrialDesign!$E$2:$J$1147,6,FALSE)</f>
        <v>None_16h</v>
      </c>
      <c r="J1335">
        <v>156</v>
      </c>
      <c r="K1335">
        <v>1</v>
      </c>
      <c r="L1335">
        <v>3</v>
      </c>
      <c r="M1335">
        <v>12</v>
      </c>
      <c r="N1335">
        <v>13</v>
      </c>
      <c r="O1335">
        <v>170</v>
      </c>
      <c r="Q1335">
        <v>170</v>
      </c>
      <c r="U1335" t="s">
        <v>18</v>
      </c>
      <c r="V1335">
        <v>0</v>
      </c>
      <c r="W1335">
        <f>VLOOKUP(H1335&amp;"_"&amp;M1335+1,'Leaf lengths'!$J$6:$Q$104,VLOOKUP(F1335,'Leaf lengths'!$S$1:$T$6,2,FALSE),FALSE)</f>
        <v>250</v>
      </c>
      <c r="X1335">
        <f t="shared" si="79"/>
        <v>0.68</v>
      </c>
      <c r="Y1335">
        <f t="shared" si="82"/>
        <v>12.68</v>
      </c>
      <c r="Z1335" t="str">
        <f t="shared" si="80"/>
        <v/>
      </c>
      <c r="AA1335">
        <v>250</v>
      </c>
      <c r="AB1335">
        <v>250</v>
      </c>
      <c r="AC1335">
        <v>280</v>
      </c>
      <c r="AD1335" t="str">
        <f t="shared" si="77"/>
        <v/>
      </c>
      <c r="AE1335">
        <v>12</v>
      </c>
    </row>
    <row r="1336" spans="1:31" ht="15" hidden="1" customHeight="1" x14ac:dyDescent="0.3">
      <c r="A1336" t="s">
        <v>416</v>
      </c>
      <c r="B1336">
        <f t="shared" si="81"/>
        <v>300156</v>
      </c>
      <c r="C1336">
        <v>156</v>
      </c>
      <c r="D1336">
        <f>VLOOKUP($B1336,TrialDesign!$E$2:$I$1147,5,FALSE)</f>
        <v>16</v>
      </c>
      <c r="E1336" t="str">
        <f>VLOOKUP($B1336,TrialDesign!$E$2:$I$1147,3,FALSE)</f>
        <v>Nil</v>
      </c>
      <c r="F1336" t="str">
        <f>VLOOKUP($B1336,TrialDesign!$E$2:$I$1147,4,FALSE)</f>
        <v>BattenWinter</v>
      </c>
      <c r="G1336" s="1">
        <v>41765</v>
      </c>
      <c r="H1336" s="1" t="str">
        <f>VLOOKUP(B1336,TrialDesign!$E$2:$J$1147,6,FALSE)</f>
        <v>None_16h</v>
      </c>
      <c r="K1336">
        <v>2</v>
      </c>
      <c r="L1336">
        <v>3</v>
      </c>
      <c r="M1336">
        <v>13</v>
      </c>
      <c r="N1336">
        <v>14</v>
      </c>
      <c r="O1336">
        <v>150</v>
      </c>
      <c r="P1336">
        <v>230</v>
      </c>
      <c r="Q1336">
        <v>160</v>
      </c>
      <c r="R1336">
        <v>5</v>
      </c>
      <c r="S1336">
        <v>15</v>
      </c>
      <c r="U1336" t="s">
        <v>72</v>
      </c>
      <c r="V1336">
        <v>0</v>
      </c>
      <c r="W1336">
        <f>VLOOKUP(H1336&amp;"_"&amp;M1336+1,'Leaf lengths'!$J$6:$Q$104,VLOOKUP(F1336,'Leaf lengths'!$S$1:$T$6,2,FALSE),FALSE)</f>
        <v>250</v>
      </c>
      <c r="X1336">
        <f t="shared" si="79"/>
        <v>0.64</v>
      </c>
      <c r="Y1336">
        <f t="shared" si="82"/>
        <v>13.64</v>
      </c>
      <c r="Z1336">
        <f t="shared" si="80"/>
        <v>33</v>
      </c>
      <c r="AA1336">
        <v>230</v>
      </c>
      <c r="AB1336">
        <v>260</v>
      </c>
      <c r="AC1336">
        <v>270</v>
      </c>
      <c r="AD1336" t="str">
        <f t="shared" si="77"/>
        <v/>
      </c>
      <c r="AE1336">
        <v>13</v>
      </c>
    </row>
    <row r="1337" spans="1:31" ht="15" hidden="1" customHeight="1" x14ac:dyDescent="0.3">
      <c r="A1337" t="s">
        <v>416</v>
      </c>
      <c r="B1337">
        <f t="shared" si="81"/>
        <v>300156</v>
      </c>
      <c r="C1337">
        <v>156</v>
      </c>
      <c r="D1337">
        <f>VLOOKUP($B1337,TrialDesign!$E$2:$I$1147,5,FALSE)</f>
        <v>16</v>
      </c>
      <c r="E1337" t="str">
        <f>VLOOKUP($B1337,TrialDesign!$E$2:$I$1147,3,FALSE)</f>
        <v>Nil</v>
      </c>
      <c r="F1337" t="str">
        <f>VLOOKUP($B1337,TrialDesign!$E$2:$I$1147,4,FALSE)</f>
        <v>BattenWinter</v>
      </c>
      <c r="G1337" s="1">
        <v>41765</v>
      </c>
      <c r="H1337" s="1" t="str">
        <f>VLOOKUP(B1337,TrialDesign!$E$2:$J$1147,6,FALSE)</f>
        <v>None_16h</v>
      </c>
      <c r="K1337">
        <v>3</v>
      </c>
      <c r="L1337">
        <v>3</v>
      </c>
      <c r="M1337">
        <v>13</v>
      </c>
      <c r="N1337">
        <v>14</v>
      </c>
      <c r="O1337">
        <v>130</v>
      </c>
      <c r="P1337">
        <v>220</v>
      </c>
      <c r="Q1337">
        <v>200</v>
      </c>
      <c r="R1337">
        <v>4</v>
      </c>
      <c r="S1337">
        <v>17</v>
      </c>
      <c r="U1337" t="s">
        <v>21</v>
      </c>
      <c r="V1337">
        <v>0</v>
      </c>
      <c r="W1337">
        <f>VLOOKUP(H1337&amp;"_"&amp;M1337+1,'Leaf lengths'!$J$6:$Q$104,VLOOKUP(F1337,'Leaf lengths'!$S$1:$T$6,2,FALSE),FALSE)</f>
        <v>250</v>
      </c>
      <c r="X1337">
        <f t="shared" si="79"/>
        <v>0.8</v>
      </c>
      <c r="Y1337">
        <f t="shared" si="82"/>
        <v>13.8</v>
      </c>
      <c r="Z1337">
        <f t="shared" si="80"/>
        <v>34</v>
      </c>
      <c r="AA1337">
        <v>240</v>
      </c>
      <c r="AB1337">
        <v>240</v>
      </c>
      <c r="AC1337">
        <v>240</v>
      </c>
      <c r="AD1337" t="str">
        <f t="shared" si="77"/>
        <v/>
      </c>
      <c r="AE1337">
        <v>13</v>
      </c>
    </row>
    <row r="1338" spans="1:31" ht="15" hidden="1" customHeight="1" x14ac:dyDescent="0.3">
      <c r="A1338" t="s">
        <v>416</v>
      </c>
      <c r="B1338">
        <f t="shared" si="81"/>
        <v>300156</v>
      </c>
      <c r="C1338">
        <v>156</v>
      </c>
      <c r="D1338">
        <f>VLOOKUP($B1338,TrialDesign!$E$2:$I$1147,5,FALSE)</f>
        <v>16</v>
      </c>
      <c r="E1338" t="str">
        <f>VLOOKUP($B1338,TrialDesign!$E$2:$I$1147,3,FALSE)</f>
        <v>Nil</v>
      </c>
      <c r="F1338" t="str">
        <f>VLOOKUP($B1338,TrialDesign!$E$2:$I$1147,4,FALSE)</f>
        <v>BattenWinter</v>
      </c>
      <c r="G1338" s="1">
        <v>41765</v>
      </c>
      <c r="H1338" s="1" t="str">
        <f>VLOOKUP(B1338,TrialDesign!$E$2:$J$1147,6,FALSE)</f>
        <v>None_16h</v>
      </c>
      <c r="K1338">
        <v>4</v>
      </c>
      <c r="L1338">
        <v>3</v>
      </c>
      <c r="M1338">
        <v>11</v>
      </c>
      <c r="N1338">
        <v>12</v>
      </c>
      <c r="O1338">
        <v>160</v>
      </c>
      <c r="P1338">
        <v>200</v>
      </c>
      <c r="Q1338">
        <v>260</v>
      </c>
      <c r="R1338">
        <v>4</v>
      </c>
      <c r="S1338">
        <v>10</v>
      </c>
      <c r="U1338" t="s">
        <v>74</v>
      </c>
      <c r="V1338">
        <v>0</v>
      </c>
      <c r="W1338">
        <f>VLOOKUP(H1338&amp;"_"&amp;M1338+1,'Leaf lengths'!$J$6:$Q$104,VLOOKUP(F1338,'Leaf lengths'!$S$1:$T$6,2,FALSE),FALSE)</f>
        <v>238.33333333333334</v>
      </c>
      <c r="X1338">
        <f t="shared" si="79"/>
        <v>1.0909090909090908</v>
      </c>
      <c r="Y1338">
        <f t="shared" si="82"/>
        <v>12.09090909090909</v>
      </c>
      <c r="Z1338">
        <f t="shared" si="80"/>
        <v>25</v>
      </c>
      <c r="AD1338" t="str">
        <f t="shared" si="77"/>
        <v/>
      </c>
      <c r="AE1338">
        <v>11</v>
      </c>
    </row>
    <row r="1339" spans="1:31" ht="15" hidden="1" customHeight="1" x14ac:dyDescent="0.3">
      <c r="A1339" t="s">
        <v>416</v>
      </c>
      <c r="B1339">
        <f t="shared" si="81"/>
        <v>300174</v>
      </c>
      <c r="C1339">
        <v>174</v>
      </c>
      <c r="D1339">
        <f>VLOOKUP($B1339,TrialDesign!$E$2:$I$1147,5,FALSE)</f>
        <v>16</v>
      </c>
      <c r="E1339" t="str">
        <f>VLOOKUP($B1339,TrialDesign!$E$2:$I$1147,3,FALSE)</f>
        <v>Nil</v>
      </c>
      <c r="F1339" t="str">
        <f>VLOOKUP($B1339,TrialDesign!$E$2:$I$1147,4,FALSE)</f>
        <v>BattenWinter</v>
      </c>
      <c r="G1339" s="1">
        <v>41765</v>
      </c>
      <c r="H1339" s="1" t="str">
        <f>VLOOKUP(B1339,TrialDesign!$E$2:$J$1147,6,FALSE)</f>
        <v>None_16h</v>
      </c>
      <c r="J1339">
        <v>174</v>
      </c>
      <c r="K1339">
        <v>1</v>
      </c>
      <c r="L1339">
        <v>5</v>
      </c>
      <c r="M1339">
        <v>13</v>
      </c>
      <c r="N1339">
        <v>14</v>
      </c>
      <c r="O1339">
        <v>150</v>
      </c>
      <c r="P1339">
        <v>220</v>
      </c>
      <c r="Q1339">
        <v>220</v>
      </c>
      <c r="R1339">
        <v>4</v>
      </c>
      <c r="S1339">
        <v>17</v>
      </c>
      <c r="T1339">
        <v>15</v>
      </c>
      <c r="U1339" t="s">
        <v>21</v>
      </c>
      <c r="V1339">
        <v>1</v>
      </c>
      <c r="W1339">
        <f>VLOOKUP(H1339&amp;"_"&amp;M1339+1,'Leaf lengths'!$J$6:$Q$104,VLOOKUP(F1339,'Leaf lengths'!$S$1:$T$6,2,FALSE),FALSE)</f>
        <v>250</v>
      </c>
      <c r="X1339">
        <f t="shared" si="79"/>
        <v>0.88</v>
      </c>
      <c r="Y1339">
        <f t="shared" si="82"/>
        <v>13.88</v>
      </c>
      <c r="Z1339">
        <f t="shared" si="80"/>
        <v>34</v>
      </c>
      <c r="AD1339" t="str">
        <f t="shared" si="77"/>
        <v/>
      </c>
      <c r="AE1339">
        <v>13</v>
      </c>
    </row>
    <row r="1340" spans="1:31" ht="15" hidden="1" customHeight="1" x14ac:dyDescent="0.3">
      <c r="A1340" t="s">
        <v>416</v>
      </c>
      <c r="B1340">
        <f t="shared" si="81"/>
        <v>300174</v>
      </c>
      <c r="C1340">
        <v>174</v>
      </c>
      <c r="D1340">
        <f>VLOOKUP($B1340,TrialDesign!$E$2:$I$1147,5,FALSE)</f>
        <v>16</v>
      </c>
      <c r="E1340" t="str">
        <f>VLOOKUP($B1340,TrialDesign!$E$2:$I$1147,3,FALSE)</f>
        <v>Nil</v>
      </c>
      <c r="F1340" t="str">
        <f>VLOOKUP($B1340,TrialDesign!$E$2:$I$1147,4,FALSE)</f>
        <v>BattenWinter</v>
      </c>
      <c r="G1340" s="1">
        <v>41765</v>
      </c>
      <c r="H1340" s="1" t="str">
        <f>VLOOKUP(B1340,TrialDesign!$E$2:$J$1147,6,FALSE)</f>
        <v>None_16h</v>
      </c>
      <c r="K1340">
        <v>2</v>
      </c>
      <c r="L1340">
        <v>6</v>
      </c>
      <c r="M1340">
        <v>12</v>
      </c>
      <c r="N1340">
        <v>13</v>
      </c>
      <c r="O1340">
        <v>160</v>
      </c>
      <c r="Q1340">
        <v>180</v>
      </c>
      <c r="R1340">
        <v>4</v>
      </c>
      <c r="S1340">
        <v>17</v>
      </c>
      <c r="T1340">
        <v>15</v>
      </c>
      <c r="U1340" t="s">
        <v>21</v>
      </c>
      <c r="V1340">
        <v>1</v>
      </c>
      <c r="W1340">
        <f>VLOOKUP(H1340&amp;"_"&amp;M1340+1,'Leaf lengths'!$J$6:$Q$104,VLOOKUP(F1340,'Leaf lengths'!$S$1:$T$6,2,FALSE),FALSE)</f>
        <v>250</v>
      </c>
      <c r="X1340">
        <f t="shared" si="79"/>
        <v>0.72</v>
      </c>
      <c r="Y1340">
        <f t="shared" si="82"/>
        <v>12.72</v>
      </c>
      <c r="Z1340">
        <f t="shared" si="80"/>
        <v>33</v>
      </c>
      <c r="AD1340" t="str">
        <f t="shared" si="77"/>
        <v/>
      </c>
      <c r="AE1340">
        <v>12</v>
      </c>
    </row>
    <row r="1341" spans="1:31" ht="15" hidden="1" customHeight="1" x14ac:dyDescent="0.3">
      <c r="A1341" t="s">
        <v>416</v>
      </c>
      <c r="B1341">
        <f t="shared" si="81"/>
        <v>300174</v>
      </c>
      <c r="C1341">
        <v>174</v>
      </c>
      <c r="D1341">
        <f>VLOOKUP($B1341,TrialDesign!$E$2:$I$1147,5,FALSE)</f>
        <v>16</v>
      </c>
      <c r="E1341" t="str">
        <f>VLOOKUP($B1341,TrialDesign!$E$2:$I$1147,3,FALSE)</f>
        <v>Nil</v>
      </c>
      <c r="F1341" t="str">
        <f>VLOOKUP($B1341,TrialDesign!$E$2:$I$1147,4,FALSE)</f>
        <v>BattenWinter</v>
      </c>
      <c r="G1341" s="1">
        <v>41765</v>
      </c>
      <c r="H1341" s="1" t="str">
        <f>VLOOKUP(B1341,TrialDesign!$E$2:$J$1147,6,FALSE)</f>
        <v>None_16h</v>
      </c>
      <c r="K1341">
        <v>3</v>
      </c>
      <c r="L1341">
        <v>4</v>
      </c>
      <c r="M1341">
        <v>12</v>
      </c>
      <c r="N1341">
        <v>13</v>
      </c>
      <c r="O1341">
        <v>160</v>
      </c>
      <c r="P1341">
        <v>230</v>
      </c>
      <c r="Q1341">
        <v>150</v>
      </c>
      <c r="R1341">
        <v>3</v>
      </c>
      <c r="S1341">
        <v>18</v>
      </c>
      <c r="T1341">
        <v>20</v>
      </c>
      <c r="U1341" t="s">
        <v>21</v>
      </c>
      <c r="V1341">
        <v>1</v>
      </c>
      <c r="W1341">
        <f>VLOOKUP(H1341&amp;"_"&amp;M1341+1,'Leaf lengths'!$J$6:$Q$104,VLOOKUP(F1341,'Leaf lengths'!$S$1:$T$6,2,FALSE),FALSE)</f>
        <v>250</v>
      </c>
      <c r="X1341">
        <f t="shared" si="79"/>
        <v>0.6</v>
      </c>
      <c r="Y1341">
        <f t="shared" si="82"/>
        <v>12.6</v>
      </c>
      <c r="Z1341">
        <f t="shared" si="80"/>
        <v>33</v>
      </c>
      <c r="AA1341">
        <v>230</v>
      </c>
      <c r="AB1341">
        <v>230</v>
      </c>
      <c r="AD1341" t="str">
        <f t="shared" si="77"/>
        <v/>
      </c>
      <c r="AE1341">
        <v>12</v>
      </c>
    </row>
    <row r="1342" spans="1:31" ht="15" hidden="1" customHeight="1" x14ac:dyDescent="0.3">
      <c r="A1342" t="s">
        <v>416</v>
      </c>
      <c r="B1342">
        <f t="shared" si="81"/>
        <v>300058</v>
      </c>
      <c r="C1342">
        <v>58</v>
      </c>
      <c r="D1342">
        <f>VLOOKUP($B1342,TrialDesign!$E$2:$I$1147,5,FALSE)</f>
        <v>16</v>
      </c>
      <c r="E1342" t="str">
        <f>VLOOKUP($B1342,TrialDesign!$E$2:$I$1147,3,FALSE)</f>
        <v>Nil</v>
      </c>
      <c r="F1342" t="str">
        <f>VLOOKUP($B1342,TrialDesign!$E$2:$I$1147,4,FALSE)</f>
        <v>BattenWinter</v>
      </c>
      <c r="G1342" s="1">
        <v>41793</v>
      </c>
      <c r="H1342" s="1" t="str">
        <f>VLOOKUP(B1342,TrialDesign!$E$2:$J$1147,6,FALSE)</f>
        <v>None_16h</v>
      </c>
      <c r="I1342" s="10">
        <v>41793</v>
      </c>
      <c r="J1342">
        <v>58</v>
      </c>
      <c r="K1342">
        <v>1</v>
      </c>
      <c r="M1342">
        <v>14</v>
      </c>
      <c r="N1342">
        <v>15</v>
      </c>
      <c r="R1342" s="2" t="s">
        <v>104</v>
      </c>
      <c r="W1342">
        <f>VLOOKUP(H1342&amp;"_"&amp;M1342+1,'Leaf lengths'!$J$6:$Q$104,VLOOKUP(F1342,'Leaf lengths'!$S$1:$T$6,2,FALSE),FALSE)</f>
        <v>250</v>
      </c>
      <c r="X1342">
        <f t="shared" si="79"/>
        <v>0</v>
      </c>
      <c r="Y1342">
        <f t="shared" si="82"/>
        <v>14</v>
      </c>
      <c r="Z1342" t="str">
        <f t="shared" si="80"/>
        <v/>
      </c>
      <c r="AD1342" t="str">
        <f t="shared" si="77"/>
        <v/>
      </c>
      <c r="AE1342">
        <v>14</v>
      </c>
    </row>
    <row r="1343" spans="1:31" ht="15" hidden="1" customHeight="1" x14ac:dyDescent="0.3">
      <c r="A1343" t="s">
        <v>416</v>
      </c>
      <c r="B1343">
        <f t="shared" si="81"/>
        <v>300058</v>
      </c>
      <c r="C1343">
        <v>58</v>
      </c>
      <c r="D1343">
        <f>VLOOKUP($B1343,TrialDesign!$E$2:$I$1147,5,FALSE)</f>
        <v>16</v>
      </c>
      <c r="E1343" t="str">
        <f>VLOOKUP($B1343,TrialDesign!$E$2:$I$1147,3,FALSE)</f>
        <v>Nil</v>
      </c>
      <c r="F1343" t="str">
        <f>VLOOKUP($B1343,TrialDesign!$E$2:$I$1147,4,FALSE)</f>
        <v>BattenWinter</v>
      </c>
      <c r="G1343" s="1">
        <v>41793</v>
      </c>
      <c r="H1343" s="1" t="str">
        <f>VLOOKUP(B1343,TrialDesign!$E$2:$J$1147,6,FALSE)</f>
        <v>None_16h</v>
      </c>
      <c r="K1343">
        <v>2</v>
      </c>
      <c r="M1343">
        <v>13</v>
      </c>
      <c r="N1343">
        <v>14</v>
      </c>
      <c r="R1343" t="s">
        <v>105</v>
      </c>
      <c r="W1343">
        <f>VLOOKUP(H1343&amp;"_"&amp;M1343+1,'Leaf lengths'!$J$6:$Q$104,VLOOKUP(F1343,'Leaf lengths'!$S$1:$T$6,2,FALSE),FALSE)</f>
        <v>250</v>
      </c>
      <c r="X1343">
        <f t="shared" si="79"/>
        <v>0</v>
      </c>
      <c r="Y1343">
        <f t="shared" si="82"/>
        <v>13</v>
      </c>
      <c r="Z1343" t="str">
        <f t="shared" si="80"/>
        <v/>
      </c>
      <c r="AD1343" t="str">
        <f t="shared" si="77"/>
        <v/>
      </c>
      <c r="AE1343">
        <v>13</v>
      </c>
    </row>
    <row r="1344" spans="1:31" ht="15" hidden="1" customHeight="1" x14ac:dyDescent="0.3">
      <c r="A1344" t="s">
        <v>416</v>
      </c>
      <c r="B1344">
        <f t="shared" si="81"/>
        <v>300058</v>
      </c>
      <c r="C1344">
        <v>58</v>
      </c>
      <c r="D1344">
        <f>VLOOKUP($B1344,TrialDesign!$E$2:$I$1147,5,FALSE)</f>
        <v>16</v>
      </c>
      <c r="E1344" t="str">
        <f>VLOOKUP($B1344,TrialDesign!$E$2:$I$1147,3,FALSE)</f>
        <v>Nil</v>
      </c>
      <c r="F1344" t="str">
        <f>VLOOKUP($B1344,TrialDesign!$E$2:$I$1147,4,FALSE)</f>
        <v>BattenWinter</v>
      </c>
      <c r="G1344" s="1">
        <v>41793</v>
      </c>
      <c r="H1344" s="1" t="str">
        <f>VLOOKUP(B1344,TrialDesign!$E$2:$J$1147,6,FALSE)</f>
        <v>None_16h</v>
      </c>
      <c r="K1344">
        <v>3</v>
      </c>
      <c r="M1344">
        <v>13</v>
      </c>
      <c r="N1344">
        <v>14</v>
      </c>
      <c r="R1344" t="s">
        <v>105</v>
      </c>
      <c r="W1344">
        <f>VLOOKUP(H1344&amp;"_"&amp;M1344+1,'Leaf lengths'!$J$6:$Q$104,VLOOKUP(F1344,'Leaf lengths'!$S$1:$T$6,2,FALSE),FALSE)</f>
        <v>250</v>
      </c>
      <c r="X1344">
        <f t="shared" si="79"/>
        <v>0</v>
      </c>
      <c r="Y1344">
        <f t="shared" si="82"/>
        <v>13</v>
      </c>
      <c r="Z1344" t="str">
        <f t="shared" si="80"/>
        <v/>
      </c>
      <c r="AD1344" t="str">
        <f t="shared" si="77"/>
        <v/>
      </c>
      <c r="AE1344">
        <v>13</v>
      </c>
    </row>
    <row r="1345" spans="1:31" ht="15" hidden="1" customHeight="1" x14ac:dyDescent="0.3">
      <c r="A1345" t="s">
        <v>416</v>
      </c>
      <c r="B1345">
        <f t="shared" si="81"/>
        <v>300058</v>
      </c>
      <c r="C1345">
        <v>58</v>
      </c>
      <c r="D1345">
        <f>VLOOKUP($B1345,TrialDesign!$E$2:$I$1147,5,FALSE)</f>
        <v>16</v>
      </c>
      <c r="E1345" t="str">
        <f>VLOOKUP($B1345,TrialDesign!$E$2:$I$1147,3,FALSE)</f>
        <v>Nil</v>
      </c>
      <c r="F1345" t="str">
        <f>VLOOKUP($B1345,TrialDesign!$E$2:$I$1147,4,FALSE)</f>
        <v>BattenWinter</v>
      </c>
      <c r="G1345" s="1">
        <v>41793</v>
      </c>
      <c r="H1345" s="1" t="str">
        <f>VLOOKUP(B1345,TrialDesign!$E$2:$J$1147,6,FALSE)</f>
        <v>None_16h</v>
      </c>
      <c r="K1345">
        <v>4</v>
      </c>
      <c r="M1345">
        <v>13</v>
      </c>
      <c r="N1345">
        <v>14</v>
      </c>
      <c r="R1345" t="s">
        <v>105</v>
      </c>
      <c r="W1345">
        <f>VLOOKUP(H1345&amp;"_"&amp;M1345+1,'Leaf lengths'!$J$6:$Q$104,VLOOKUP(F1345,'Leaf lengths'!$S$1:$T$6,2,FALSE),FALSE)</f>
        <v>250</v>
      </c>
      <c r="X1345">
        <f t="shared" si="79"/>
        <v>0</v>
      </c>
      <c r="Y1345">
        <f t="shared" si="82"/>
        <v>13</v>
      </c>
      <c r="Z1345" t="str">
        <f t="shared" si="80"/>
        <v/>
      </c>
      <c r="AD1345" t="str">
        <f t="shared" si="77"/>
        <v/>
      </c>
      <c r="AE1345">
        <v>13</v>
      </c>
    </row>
    <row r="1346" spans="1:31" ht="15" hidden="1" customHeight="1" x14ac:dyDescent="0.3">
      <c r="A1346" t="s">
        <v>416</v>
      </c>
      <c r="B1346">
        <f t="shared" si="81"/>
        <v>300061</v>
      </c>
      <c r="C1346">
        <v>61</v>
      </c>
      <c r="D1346">
        <f>VLOOKUP($B1346,TrialDesign!$E$2:$I$1147,5,FALSE)</f>
        <v>16</v>
      </c>
      <c r="E1346" t="str">
        <f>VLOOKUP($B1346,TrialDesign!$E$2:$I$1147,3,FALSE)</f>
        <v>Nil</v>
      </c>
      <c r="F1346" t="str">
        <f>VLOOKUP($B1346,TrialDesign!$E$2:$I$1147,4,FALSE)</f>
        <v>BattenWinter</v>
      </c>
      <c r="G1346" s="1">
        <v>41793</v>
      </c>
      <c r="H1346" s="1" t="str">
        <f>VLOOKUP(B1346,TrialDesign!$E$2:$J$1147,6,FALSE)</f>
        <v>None_16h</v>
      </c>
      <c r="J1346">
        <v>61</v>
      </c>
      <c r="K1346">
        <v>1</v>
      </c>
      <c r="M1346">
        <v>14</v>
      </c>
      <c r="N1346">
        <v>15</v>
      </c>
      <c r="R1346" t="s">
        <v>105</v>
      </c>
      <c r="W1346">
        <f>VLOOKUP(H1346&amp;"_"&amp;M1346+1,'Leaf lengths'!$J$6:$Q$104,VLOOKUP(F1346,'Leaf lengths'!$S$1:$T$6,2,FALSE),FALSE)</f>
        <v>250</v>
      </c>
      <c r="X1346">
        <f t="shared" si="79"/>
        <v>0</v>
      </c>
      <c r="Y1346">
        <f t="shared" si="82"/>
        <v>14</v>
      </c>
      <c r="Z1346" t="str">
        <f t="shared" si="80"/>
        <v/>
      </c>
      <c r="AD1346" t="str">
        <f t="shared" ref="AD1346:AD1409" si="83">IF(OR(M1346=N1346,N1346=""),"FLN","")</f>
        <v/>
      </c>
      <c r="AE1346">
        <v>14</v>
      </c>
    </row>
    <row r="1347" spans="1:31" ht="15" hidden="1" customHeight="1" x14ac:dyDescent="0.3">
      <c r="A1347" t="s">
        <v>416</v>
      </c>
      <c r="B1347">
        <f t="shared" si="81"/>
        <v>300061</v>
      </c>
      <c r="C1347">
        <v>61</v>
      </c>
      <c r="D1347">
        <f>VLOOKUP($B1347,TrialDesign!$E$2:$I$1147,5,FALSE)</f>
        <v>16</v>
      </c>
      <c r="E1347" t="str">
        <f>VLOOKUP($B1347,TrialDesign!$E$2:$I$1147,3,FALSE)</f>
        <v>Nil</v>
      </c>
      <c r="F1347" t="str">
        <f>VLOOKUP($B1347,TrialDesign!$E$2:$I$1147,4,FALSE)</f>
        <v>BattenWinter</v>
      </c>
      <c r="G1347" s="1">
        <v>41793</v>
      </c>
      <c r="H1347" s="1" t="str">
        <f>VLOOKUP(B1347,TrialDesign!$E$2:$J$1147,6,FALSE)</f>
        <v>None_16h</v>
      </c>
      <c r="K1347">
        <v>2</v>
      </c>
      <c r="M1347">
        <v>13</v>
      </c>
      <c r="N1347">
        <v>14</v>
      </c>
      <c r="R1347" t="s">
        <v>105</v>
      </c>
      <c r="W1347">
        <f>VLOOKUP(H1347&amp;"_"&amp;M1347+1,'Leaf lengths'!$J$6:$Q$104,VLOOKUP(F1347,'Leaf lengths'!$S$1:$T$6,2,FALSE),FALSE)</f>
        <v>250</v>
      </c>
      <c r="X1347">
        <f t="shared" si="79"/>
        <v>0</v>
      </c>
      <c r="Y1347">
        <f t="shared" si="82"/>
        <v>13</v>
      </c>
      <c r="Z1347" t="str">
        <f t="shared" si="80"/>
        <v/>
      </c>
      <c r="AD1347" t="str">
        <f t="shared" si="83"/>
        <v/>
      </c>
      <c r="AE1347">
        <v>13</v>
      </c>
    </row>
    <row r="1348" spans="1:31" ht="15" hidden="1" customHeight="1" x14ac:dyDescent="0.3">
      <c r="A1348" t="s">
        <v>416</v>
      </c>
      <c r="B1348">
        <f t="shared" si="81"/>
        <v>300061</v>
      </c>
      <c r="C1348">
        <v>61</v>
      </c>
      <c r="D1348">
        <f>VLOOKUP($B1348,TrialDesign!$E$2:$I$1147,5,FALSE)</f>
        <v>16</v>
      </c>
      <c r="E1348" t="str">
        <f>VLOOKUP($B1348,TrialDesign!$E$2:$I$1147,3,FALSE)</f>
        <v>Nil</v>
      </c>
      <c r="F1348" t="str">
        <f>VLOOKUP($B1348,TrialDesign!$E$2:$I$1147,4,FALSE)</f>
        <v>BattenWinter</v>
      </c>
      <c r="G1348" s="1">
        <v>41793</v>
      </c>
      <c r="H1348" s="1" t="str">
        <f>VLOOKUP(B1348,TrialDesign!$E$2:$J$1147,6,FALSE)</f>
        <v>None_16h</v>
      </c>
      <c r="K1348">
        <v>3</v>
      </c>
      <c r="M1348">
        <v>13</v>
      </c>
      <c r="N1348">
        <v>14</v>
      </c>
      <c r="R1348" t="s">
        <v>105</v>
      </c>
      <c r="W1348">
        <f>VLOOKUP(H1348&amp;"_"&amp;M1348+1,'Leaf lengths'!$J$6:$Q$104,VLOOKUP(F1348,'Leaf lengths'!$S$1:$T$6,2,FALSE),FALSE)</f>
        <v>250</v>
      </c>
      <c r="X1348">
        <f t="shared" si="79"/>
        <v>0</v>
      </c>
      <c r="Y1348">
        <f t="shared" si="82"/>
        <v>13</v>
      </c>
      <c r="Z1348" t="str">
        <f t="shared" si="80"/>
        <v/>
      </c>
      <c r="AD1348" t="str">
        <f t="shared" si="83"/>
        <v/>
      </c>
      <c r="AE1348">
        <v>13</v>
      </c>
    </row>
    <row r="1349" spans="1:31" ht="15" hidden="1" customHeight="1" x14ac:dyDescent="0.3">
      <c r="A1349" t="s">
        <v>416</v>
      </c>
      <c r="B1349">
        <f t="shared" si="81"/>
        <v>300061</v>
      </c>
      <c r="C1349">
        <v>61</v>
      </c>
      <c r="D1349">
        <f>VLOOKUP($B1349,TrialDesign!$E$2:$I$1147,5,FALSE)</f>
        <v>16</v>
      </c>
      <c r="E1349" t="str">
        <f>VLOOKUP($B1349,TrialDesign!$E$2:$I$1147,3,FALSE)</f>
        <v>Nil</v>
      </c>
      <c r="F1349" t="str">
        <f>VLOOKUP($B1349,TrialDesign!$E$2:$I$1147,4,FALSE)</f>
        <v>BattenWinter</v>
      </c>
      <c r="G1349" s="1">
        <v>41793</v>
      </c>
      <c r="H1349" s="1" t="str">
        <f>VLOOKUP(B1349,TrialDesign!$E$2:$J$1147,6,FALSE)</f>
        <v>None_16h</v>
      </c>
      <c r="K1349">
        <v>4</v>
      </c>
      <c r="M1349">
        <v>13</v>
      </c>
      <c r="N1349">
        <v>14</v>
      </c>
      <c r="R1349" t="s">
        <v>105</v>
      </c>
      <c r="W1349">
        <f>VLOOKUP(H1349&amp;"_"&amp;M1349+1,'Leaf lengths'!$J$6:$Q$104,VLOOKUP(F1349,'Leaf lengths'!$S$1:$T$6,2,FALSE),FALSE)</f>
        <v>250</v>
      </c>
      <c r="X1349">
        <f t="shared" si="79"/>
        <v>0</v>
      </c>
      <c r="Y1349">
        <f t="shared" si="82"/>
        <v>13</v>
      </c>
      <c r="Z1349" t="str">
        <f t="shared" si="80"/>
        <v/>
      </c>
      <c r="AD1349" t="str">
        <f t="shared" si="83"/>
        <v/>
      </c>
      <c r="AE1349">
        <v>13</v>
      </c>
    </row>
    <row r="1350" spans="1:31" ht="15" hidden="1" customHeight="1" x14ac:dyDescent="0.3">
      <c r="A1350" t="s">
        <v>416</v>
      </c>
      <c r="B1350">
        <f t="shared" si="81"/>
        <v>300073</v>
      </c>
      <c r="C1350">
        <v>73</v>
      </c>
      <c r="D1350">
        <f>VLOOKUP($B1350,TrialDesign!$E$2:$I$1147,5,FALSE)</f>
        <v>16</v>
      </c>
      <c r="E1350" t="str">
        <f>VLOOKUP($B1350,TrialDesign!$E$2:$I$1147,3,FALSE)</f>
        <v>Nil</v>
      </c>
      <c r="F1350" t="str">
        <f>VLOOKUP($B1350,TrialDesign!$E$2:$I$1147,4,FALSE)</f>
        <v>BattenWinter</v>
      </c>
      <c r="G1350" s="10">
        <v>41842</v>
      </c>
      <c r="H1350" s="1" t="str">
        <f>VLOOKUP(B1350,TrialDesign!$E$2:$J$1147,6,FALSE)</f>
        <v>None_16h</v>
      </c>
      <c r="J1350">
        <v>73</v>
      </c>
      <c r="K1350">
        <v>1</v>
      </c>
      <c r="M1350">
        <v>16</v>
      </c>
      <c r="O1350">
        <v>455</v>
      </c>
      <c r="S1350">
        <v>12</v>
      </c>
      <c r="V1350">
        <v>4</v>
      </c>
      <c r="W1350">
        <f>VLOOKUP(H1350&amp;"_"&amp;M1350+1,'Leaf lengths'!$J$6:$Q$104,VLOOKUP(F1350,'Leaf lengths'!$S$1:$T$6,2,FALSE),FALSE)</f>
        <v>250</v>
      </c>
      <c r="X1350">
        <f t="shared" si="79"/>
        <v>0</v>
      </c>
      <c r="Y1350">
        <f t="shared" si="82"/>
        <v>16</v>
      </c>
      <c r="Z1350">
        <f t="shared" si="80"/>
        <v>28</v>
      </c>
      <c r="AD1350" t="str">
        <f t="shared" si="83"/>
        <v>FLN</v>
      </c>
      <c r="AE1350">
        <v>16</v>
      </c>
    </row>
    <row r="1351" spans="1:31" ht="15" hidden="1" customHeight="1" x14ac:dyDescent="0.3">
      <c r="A1351" t="s">
        <v>416</v>
      </c>
      <c r="B1351">
        <f t="shared" si="81"/>
        <v>300073</v>
      </c>
      <c r="C1351">
        <v>73</v>
      </c>
      <c r="D1351">
        <f>VLOOKUP($B1351,TrialDesign!$E$2:$I$1147,5,FALSE)</f>
        <v>16</v>
      </c>
      <c r="E1351" t="str">
        <f>VLOOKUP($B1351,TrialDesign!$E$2:$I$1147,3,FALSE)</f>
        <v>Nil</v>
      </c>
      <c r="F1351" t="str">
        <f>VLOOKUP($B1351,TrialDesign!$E$2:$I$1147,4,FALSE)</f>
        <v>BattenWinter</v>
      </c>
      <c r="G1351" s="10">
        <v>41842</v>
      </c>
      <c r="H1351" s="1" t="str">
        <f>VLOOKUP(B1351,TrialDesign!$E$2:$J$1147,6,FALSE)</f>
        <v>None_16h</v>
      </c>
      <c r="K1351">
        <v>2</v>
      </c>
      <c r="M1351">
        <v>17</v>
      </c>
      <c r="O1351">
        <v>410</v>
      </c>
      <c r="S1351">
        <v>21</v>
      </c>
      <c r="V1351">
        <v>5</v>
      </c>
      <c r="W1351">
        <f>VLOOKUP(H1351&amp;"_"&amp;M1351+1,'Leaf lengths'!$J$6:$Q$104,VLOOKUP(F1351,'Leaf lengths'!$S$1:$T$6,2,FALSE),FALSE)</f>
        <v>250</v>
      </c>
      <c r="X1351">
        <f t="shared" si="79"/>
        <v>0</v>
      </c>
      <c r="Y1351">
        <f t="shared" si="82"/>
        <v>17</v>
      </c>
      <c r="Z1351">
        <f t="shared" si="80"/>
        <v>38</v>
      </c>
      <c r="AD1351" t="str">
        <f t="shared" si="83"/>
        <v>FLN</v>
      </c>
      <c r="AE1351">
        <v>17</v>
      </c>
    </row>
    <row r="1352" spans="1:31" ht="15" hidden="1" customHeight="1" x14ac:dyDescent="0.3">
      <c r="A1352" t="s">
        <v>416</v>
      </c>
      <c r="B1352">
        <f t="shared" si="81"/>
        <v>300073</v>
      </c>
      <c r="C1352">
        <v>73</v>
      </c>
      <c r="D1352">
        <f>VLOOKUP($B1352,TrialDesign!$E$2:$I$1147,5,FALSE)</f>
        <v>16</v>
      </c>
      <c r="E1352" t="str">
        <f>VLOOKUP($B1352,TrialDesign!$E$2:$I$1147,3,FALSE)</f>
        <v>Nil</v>
      </c>
      <c r="F1352" t="str">
        <f>VLOOKUP($B1352,TrialDesign!$E$2:$I$1147,4,FALSE)</f>
        <v>BattenWinter</v>
      </c>
      <c r="G1352" s="10">
        <v>41842</v>
      </c>
      <c r="H1352" s="1" t="str">
        <f>VLOOKUP(B1352,TrialDesign!$E$2:$J$1147,6,FALSE)</f>
        <v>None_16h</v>
      </c>
      <c r="K1352">
        <v>3</v>
      </c>
      <c r="M1352">
        <v>17</v>
      </c>
      <c r="W1352">
        <f>VLOOKUP(H1352&amp;"_"&amp;M1352+1,'Leaf lengths'!$J$6:$Q$104,VLOOKUP(F1352,'Leaf lengths'!$S$1:$T$6,2,FALSE),FALSE)</f>
        <v>250</v>
      </c>
      <c r="X1352">
        <f t="shared" ref="X1352:X1375" si="84">IF(OR(N1352="",M1352=N1352),0,Q1352/W1352)</f>
        <v>0</v>
      </c>
      <c r="Y1352">
        <f t="shared" si="82"/>
        <v>17</v>
      </c>
      <c r="Z1352" t="str">
        <f t="shared" si="80"/>
        <v/>
      </c>
      <c r="AD1352" t="str">
        <f t="shared" si="83"/>
        <v>FLN</v>
      </c>
      <c r="AE1352">
        <v>17</v>
      </c>
    </row>
    <row r="1353" spans="1:31" ht="15" hidden="1" customHeight="1" x14ac:dyDescent="0.3">
      <c r="A1353" t="s">
        <v>416</v>
      </c>
      <c r="B1353">
        <f t="shared" si="81"/>
        <v>300073</v>
      </c>
      <c r="C1353">
        <v>73</v>
      </c>
      <c r="D1353">
        <f>VLOOKUP($B1353,TrialDesign!$E$2:$I$1147,5,FALSE)</f>
        <v>16</v>
      </c>
      <c r="E1353" t="str">
        <f>VLOOKUP($B1353,TrialDesign!$E$2:$I$1147,3,FALSE)</f>
        <v>Nil</v>
      </c>
      <c r="F1353" t="str">
        <f>VLOOKUP($B1353,TrialDesign!$E$2:$I$1147,4,FALSE)</f>
        <v>BattenWinter</v>
      </c>
      <c r="G1353" s="10">
        <v>41842</v>
      </c>
      <c r="H1353" s="1" t="str">
        <f>VLOOKUP(B1353,TrialDesign!$E$2:$J$1147,6,FALSE)</f>
        <v>None_16h</v>
      </c>
      <c r="K1353">
        <v>4</v>
      </c>
      <c r="M1353">
        <v>14</v>
      </c>
      <c r="W1353">
        <f>VLOOKUP(H1353&amp;"_"&amp;M1353+1,'Leaf lengths'!$J$6:$Q$104,VLOOKUP(F1353,'Leaf lengths'!$S$1:$T$6,2,FALSE),FALSE)</f>
        <v>250</v>
      </c>
      <c r="X1353">
        <f t="shared" si="84"/>
        <v>0</v>
      </c>
      <c r="Y1353">
        <f t="shared" si="82"/>
        <v>14</v>
      </c>
      <c r="Z1353" t="str">
        <f t="shared" si="80"/>
        <v/>
      </c>
      <c r="AD1353" t="str">
        <f t="shared" si="83"/>
        <v>FLN</v>
      </c>
      <c r="AE1353">
        <v>14</v>
      </c>
    </row>
    <row r="1354" spans="1:31" ht="15" hidden="1" customHeight="1" x14ac:dyDescent="0.3">
      <c r="A1354" t="s">
        <v>416</v>
      </c>
      <c r="B1354">
        <f t="shared" si="81"/>
        <v>300119</v>
      </c>
      <c r="C1354">
        <v>119</v>
      </c>
      <c r="D1354">
        <f>VLOOKUP($B1354,TrialDesign!$E$2:$I$1147,5,FALSE)</f>
        <v>16</v>
      </c>
      <c r="E1354" t="str">
        <f>VLOOKUP($B1354,TrialDesign!$E$2:$I$1147,3,FALSE)</f>
        <v>Nil</v>
      </c>
      <c r="F1354" t="str">
        <f>VLOOKUP($B1354,TrialDesign!$E$2:$I$1147,4,FALSE)</f>
        <v>BattenWinter</v>
      </c>
      <c r="G1354" s="10">
        <v>41842</v>
      </c>
      <c r="H1354" s="1" t="str">
        <f>VLOOKUP(B1354,TrialDesign!$E$2:$J$1147,6,FALSE)</f>
        <v>None_16h</v>
      </c>
      <c r="J1354">
        <v>119</v>
      </c>
      <c r="K1354">
        <v>1</v>
      </c>
      <c r="M1354">
        <v>15</v>
      </c>
      <c r="W1354">
        <f>VLOOKUP(H1354&amp;"_"&amp;M1354+1,'Leaf lengths'!$J$6:$Q$104,VLOOKUP(F1354,'Leaf lengths'!$S$1:$T$6,2,FALSE),FALSE)</f>
        <v>250</v>
      </c>
      <c r="X1354">
        <f t="shared" si="84"/>
        <v>0</v>
      </c>
      <c r="Y1354">
        <f t="shared" si="82"/>
        <v>15</v>
      </c>
      <c r="Z1354" t="str">
        <f t="shared" si="80"/>
        <v/>
      </c>
      <c r="AD1354" t="str">
        <f t="shared" si="83"/>
        <v>FLN</v>
      </c>
      <c r="AE1354">
        <v>15</v>
      </c>
    </row>
    <row r="1355" spans="1:31" ht="15" hidden="1" customHeight="1" x14ac:dyDescent="0.3">
      <c r="A1355" t="s">
        <v>416</v>
      </c>
      <c r="B1355">
        <f t="shared" si="81"/>
        <v>300119</v>
      </c>
      <c r="C1355">
        <v>119</v>
      </c>
      <c r="D1355">
        <f>VLOOKUP($B1355,TrialDesign!$E$2:$I$1147,5,FALSE)</f>
        <v>16</v>
      </c>
      <c r="E1355" t="str">
        <f>VLOOKUP($B1355,TrialDesign!$E$2:$I$1147,3,FALSE)</f>
        <v>Nil</v>
      </c>
      <c r="F1355" t="str">
        <f>VLOOKUP($B1355,TrialDesign!$E$2:$I$1147,4,FALSE)</f>
        <v>BattenWinter</v>
      </c>
      <c r="G1355" s="10">
        <v>41842</v>
      </c>
      <c r="H1355" s="1" t="str">
        <f>VLOOKUP(B1355,TrialDesign!$E$2:$J$1147,6,FALSE)</f>
        <v>None_16h</v>
      </c>
      <c r="K1355">
        <v>2</v>
      </c>
      <c r="M1355">
        <v>15</v>
      </c>
      <c r="W1355">
        <f>VLOOKUP(H1355&amp;"_"&amp;M1355+1,'Leaf lengths'!$J$6:$Q$104,VLOOKUP(F1355,'Leaf lengths'!$S$1:$T$6,2,FALSE),FALSE)</f>
        <v>250</v>
      </c>
      <c r="X1355">
        <f t="shared" si="84"/>
        <v>0</v>
      </c>
      <c r="Y1355">
        <f t="shared" si="82"/>
        <v>15</v>
      </c>
      <c r="Z1355" t="str">
        <f t="shared" si="80"/>
        <v/>
      </c>
      <c r="AD1355" t="str">
        <f t="shared" si="83"/>
        <v>FLN</v>
      </c>
      <c r="AE1355">
        <v>15</v>
      </c>
    </row>
    <row r="1356" spans="1:31" ht="15" hidden="1" customHeight="1" x14ac:dyDescent="0.3">
      <c r="A1356" t="s">
        <v>416</v>
      </c>
      <c r="B1356">
        <f t="shared" si="81"/>
        <v>300155</v>
      </c>
      <c r="C1356">
        <v>155</v>
      </c>
      <c r="D1356">
        <f>VLOOKUP($B1356,TrialDesign!$E$2:$I$1147,5,FALSE)</f>
        <v>16</v>
      </c>
      <c r="E1356" t="str">
        <f>VLOOKUP($B1356,TrialDesign!$E$2:$I$1147,3,FALSE)</f>
        <v>Nil</v>
      </c>
      <c r="F1356" t="str">
        <f>VLOOKUP($B1356,TrialDesign!$E$2:$I$1147,4,FALSE)</f>
        <v>BattenWinter</v>
      </c>
      <c r="G1356" s="10">
        <v>41842</v>
      </c>
      <c r="H1356" s="1" t="str">
        <f>VLOOKUP(B1356,TrialDesign!$E$2:$J$1147,6,FALSE)</f>
        <v>None_16h</v>
      </c>
      <c r="J1356">
        <v>155</v>
      </c>
      <c r="K1356">
        <v>1</v>
      </c>
      <c r="M1356">
        <v>14</v>
      </c>
      <c r="O1356">
        <v>284</v>
      </c>
      <c r="S1356">
        <v>20</v>
      </c>
      <c r="V1356">
        <v>5</v>
      </c>
      <c r="W1356">
        <f>VLOOKUP(H1356&amp;"_"&amp;M1356+1,'Leaf lengths'!$J$6:$Q$104,VLOOKUP(F1356,'Leaf lengths'!$S$1:$T$6,2,FALSE),FALSE)</f>
        <v>250</v>
      </c>
      <c r="X1356">
        <f t="shared" si="84"/>
        <v>0</v>
      </c>
      <c r="Y1356">
        <f t="shared" si="82"/>
        <v>14</v>
      </c>
      <c r="Z1356">
        <f t="shared" si="80"/>
        <v>34</v>
      </c>
      <c r="AD1356" t="str">
        <f t="shared" si="83"/>
        <v>FLN</v>
      </c>
      <c r="AE1356">
        <v>14</v>
      </c>
    </row>
    <row r="1357" spans="1:31" ht="15" hidden="1" customHeight="1" x14ac:dyDescent="0.3">
      <c r="A1357" t="s">
        <v>416</v>
      </c>
      <c r="B1357">
        <f t="shared" si="81"/>
        <v>300155</v>
      </c>
      <c r="C1357">
        <v>155</v>
      </c>
      <c r="D1357">
        <f>VLOOKUP($B1357,TrialDesign!$E$2:$I$1147,5,FALSE)</f>
        <v>16</v>
      </c>
      <c r="E1357" t="str">
        <f>VLOOKUP($B1357,TrialDesign!$E$2:$I$1147,3,FALSE)</f>
        <v>Nil</v>
      </c>
      <c r="F1357" t="str">
        <f>VLOOKUP($B1357,TrialDesign!$E$2:$I$1147,4,FALSE)</f>
        <v>BattenWinter</v>
      </c>
      <c r="G1357" s="10">
        <v>41842</v>
      </c>
      <c r="H1357" s="1" t="str">
        <f>VLOOKUP(B1357,TrialDesign!$E$2:$J$1147,6,FALSE)</f>
        <v>None_16h</v>
      </c>
      <c r="K1357">
        <v>2</v>
      </c>
      <c r="M1357">
        <v>14</v>
      </c>
      <c r="O1357">
        <v>145</v>
      </c>
      <c r="S1357">
        <v>14</v>
      </c>
      <c r="V1357">
        <v>5</v>
      </c>
      <c r="W1357">
        <f>VLOOKUP(H1357&amp;"_"&amp;M1357+1,'Leaf lengths'!$J$6:$Q$104,VLOOKUP(F1357,'Leaf lengths'!$S$1:$T$6,2,FALSE),FALSE)</f>
        <v>250</v>
      </c>
      <c r="X1357">
        <f t="shared" si="84"/>
        <v>0</v>
      </c>
      <c r="Y1357">
        <f t="shared" si="82"/>
        <v>14</v>
      </c>
      <c r="Z1357">
        <f t="shared" si="80"/>
        <v>28</v>
      </c>
      <c r="AD1357" t="str">
        <f t="shared" si="83"/>
        <v>FLN</v>
      </c>
      <c r="AE1357">
        <v>14</v>
      </c>
    </row>
    <row r="1358" spans="1:31" ht="15" hidden="1" customHeight="1" x14ac:dyDescent="0.3">
      <c r="A1358" t="s">
        <v>416</v>
      </c>
      <c r="B1358">
        <f t="shared" si="81"/>
        <v>300155</v>
      </c>
      <c r="C1358">
        <v>155</v>
      </c>
      <c r="D1358">
        <f>VLOOKUP($B1358,TrialDesign!$E$2:$I$1147,5,FALSE)</f>
        <v>16</v>
      </c>
      <c r="E1358" t="str">
        <f>VLOOKUP($B1358,TrialDesign!$E$2:$I$1147,3,FALSE)</f>
        <v>Nil</v>
      </c>
      <c r="F1358" t="str">
        <f>VLOOKUP($B1358,TrialDesign!$E$2:$I$1147,4,FALSE)</f>
        <v>BattenWinter</v>
      </c>
      <c r="G1358" s="10">
        <v>41842</v>
      </c>
      <c r="H1358" s="1" t="str">
        <f>VLOOKUP(B1358,TrialDesign!$E$2:$J$1147,6,FALSE)</f>
        <v>None_16h</v>
      </c>
      <c r="K1358">
        <v>3</v>
      </c>
      <c r="M1358">
        <v>16</v>
      </c>
      <c r="O1358">
        <v>204</v>
      </c>
      <c r="S1358">
        <v>18</v>
      </c>
      <c r="V1358">
        <v>3</v>
      </c>
      <c r="W1358">
        <f>VLOOKUP(H1358&amp;"_"&amp;M1358+1,'Leaf lengths'!$J$6:$Q$104,VLOOKUP(F1358,'Leaf lengths'!$S$1:$T$6,2,FALSE),FALSE)</f>
        <v>250</v>
      </c>
      <c r="X1358">
        <f t="shared" si="84"/>
        <v>0</v>
      </c>
      <c r="Y1358">
        <f t="shared" si="82"/>
        <v>16</v>
      </c>
      <c r="Z1358">
        <f t="shared" si="80"/>
        <v>34</v>
      </c>
      <c r="AD1358" t="str">
        <f t="shared" si="83"/>
        <v>FLN</v>
      </c>
      <c r="AE1358">
        <v>16</v>
      </c>
    </row>
    <row r="1359" spans="1:31" ht="15" hidden="1" customHeight="1" x14ac:dyDescent="0.3">
      <c r="A1359" t="s">
        <v>416</v>
      </c>
      <c r="B1359">
        <f t="shared" si="81"/>
        <v>300287</v>
      </c>
      <c r="C1359">
        <v>287</v>
      </c>
      <c r="D1359">
        <f>VLOOKUP($B1359,TrialDesign!$E$2:$I$1147,5,FALSE)</f>
        <v>16</v>
      </c>
      <c r="E1359" t="str">
        <f>VLOOKUP($B1359,TrialDesign!$E$2:$I$1147,3,FALSE)</f>
        <v>Nil</v>
      </c>
      <c r="F1359" t="str">
        <f>VLOOKUP($B1359,TrialDesign!$E$2:$I$1147,4,FALSE)</f>
        <v>BattenWinter</v>
      </c>
      <c r="G1359" s="10">
        <v>41842</v>
      </c>
      <c r="H1359" s="1" t="str">
        <f>VLOOKUP(B1359,TrialDesign!$E$2:$J$1147,6,FALSE)</f>
        <v>None_16h</v>
      </c>
      <c r="I1359" s="10">
        <v>41842</v>
      </c>
      <c r="J1359">
        <v>287</v>
      </c>
      <c r="K1359">
        <v>1</v>
      </c>
      <c r="M1359">
        <v>14</v>
      </c>
      <c r="O1359">
        <v>240</v>
      </c>
      <c r="S1359">
        <v>18</v>
      </c>
      <c r="V1359">
        <v>5</v>
      </c>
      <c r="W1359">
        <f>VLOOKUP(H1359&amp;"_"&amp;M1359+1,'Leaf lengths'!$J$6:$Q$104,VLOOKUP(F1359,'Leaf lengths'!$S$1:$T$6,2,FALSE),FALSE)</f>
        <v>250</v>
      </c>
      <c r="X1359">
        <f t="shared" si="84"/>
        <v>0</v>
      </c>
      <c r="Y1359">
        <f t="shared" si="82"/>
        <v>14</v>
      </c>
      <c r="Z1359">
        <f t="shared" si="80"/>
        <v>32</v>
      </c>
      <c r="AD1359" t="str">
        <f t="shared" si="83"/>
        <v>FLN</v>
      </c>
      <c r="AE1359">
        <v>14</v>
      </c>
    </row>
    <row r="1360" spans="1:31" ht="15" hidden="1" customHeight="1" x14ac:dyDescent="0.3">
      <c r="A1360" t="s">
        <v>416</v>
      </c>
      <c r="B1360">
        <f t="shared" si="81"/>
        <v>300287</v>
      </c>
      <c r="C1360">
        <v>287</v>
      </c>
      <c r="D1360">
        <f>VLOOKUP($B1360,TrialDesign!$E$2:$I$1147,5,FALSE)</f>
        <v>16</v>
      </c>
      <c r="E1360" t="str">
        <f>VLOOKUP($B1360,TrialDesign!$E$2:$I$1147,3,FALSE)</f>
        <v>Nil</v>
      </c>
      <c r="F1360" t="str">
        <f>VLOOKUP($B1360,TrialDesign!$E$2:$I$1147,4,FALSE)</f>
        <v>BattenWinter</v>
      </c>
      <c r="G1360" s="10">
        <v>41842</v>
      </c>
      <c r="H1360" s="1" t="str">
        <f>VLOOKUP(B1360,TrialDesign!$E$2:$J$1147,6,FALSE)</f>
        <v>None_16h</v>
      </c>
      <c r="K1360">
        <v>2</v>
      </c>
      <c r="M1360">
        <v>16</v>
      </c>
      <c r="O1360">
        <v>316</v>
      </c>
      <c r="S1360">
        <v>19</v>
      </c>
      <c r="V1360">
        <v>6</v>
      </c>
      <c r="W1360">
        <f>VLOOKUP(H1360&amp;"_"&amp;M1360+1,'Leaf lengths'!$J$6:$Q$104,VLOOKUP(F1360,'Leaf lengths'!$S$1:$T$6,2,FALSE),FALSE)</f>
        <v>250</v>
      </c>
      <c r="X1360">
        <f t="shared" si="84"/>
        <v>0</v>
      </c>
      <c r="Y1360">
        <f t="shared" si="82"/>
        <v>16</v>
      </c>
      <c r="Z1360">
        <f t="shared" si="80"/>
        <v>35</v>
      </c>
      <c r="AD1360" t="str">
        <f t="shared" si="83"/>
        <v>FLN</v>
      </c>
      <c r="AE1360">
        <v>16</v>
      </c>
    </row>
    <row r="1361" spans="1:31" ht="15" hidden="1" customHeight="1" x14ac:dyDescent="0.3">
      <c r="A1361" t="s">
        <v>416</v>
      </c>
      <c r="B1361">
        <f t="shared" si="81"/>
        <v>300287</v>
      </c>
      <c r="C1361">
        <v>287</v>
      </c>
      <c r="D1361">
        <f>VLOOKUP($B1361,TrialDesign!$E$2:$I$1147,5,FALSE)</f>
        <v>16</v>
      </c>
      <c r="E1361" t="str">
        <f>VLOOKUP($B1361,TrialDesign!$E$2:$I$1147,3,FALSE)</f>
        <v>Nil</v>
      </c>
      <c r="F1361" t="str">
        <f>VLOOKUP($B1361,TrialDesign!$E$2:$I$1147,4,FALSE)</f>
        <v>BattenWinter</v>
      </c>
      <c r="G1361" s="10">
        <v>41842</v>
      </c>
      <c r="H1361" s="1" t="str">
        <f>VLOOKUP(B1361,TrialDesign!$E$2:$J$1147,6,FALSE)</f>
        <v>None_16h</v>
      </c>
      <c r="K1361">
        <v>3</v>
      </c>
      <c r="M1361">
        <v>14</v>
      </c>
      <c r="O1361">
        <v>287</v>
      </c>
      <c r="S1361">
        <v>17</v>
      </c>
      <c r="V1361">
        <v>5</v>
      </c>
      <c r="W1361">
        <f>VLOOKUP(H1361&amp;"_"&amp;M1361+1,'Leaf lengths'!$J$6:$Q$104,VLOOKUP(F1361,'Leaf lengths'!$S$1:$T$6,2,FALSE),FALSE)</f>
        <v>250</v>
      </c>
      <c r="X1361">
        <f t="shared" si="84"/>
        <v>0</v>
      </c>
      <c r="Y1361">
        <f t="shared" si="82"/>
        <v>14</v>
      </c>
      <c r="Z1361">
        <f t="shared" si="80"/>
        <v>31</v>
      </c>
      <c r="AD1361" t="str">
        <f t="shared" si="83"/>
        <v>FLN</v>
      </c>
      <c r="AE1361">
        <v>14</v>
      </c>
    </row>
    <row r="1362" spans="1:31" ht="15" hidden="1" customHeight="1" x14ac:dyDescent="0.3">
      <c r="A1362" t="s">
        <v>416</v>
      </c>
      <c r="B1362">
        <f t="shared" si="81"/>
        <v>300288</v>
      </c>
      <c r="C1362">
        <v>288</v>
      </c>
      <c r="D1362">
        <f>VLOOKUP($B1362,TrialDesign!$E$2:$I$1147,5,FALSE)</f>
        <v>16</v>
      </c>
      <c r="E1362" t="str">
        <f>VLOOKUP($B1362,TrialDesign!$E$2:$I$1147,3,FALSE)</f>
        <v>Nil</v>
      </c>
      <c r="F1362" t="str">
        <f>VLOOKUP($B1362,TrialDesign!$E$2:$I$1147,4,FALSE)</f>
        <v>BattenWinter</v>
      </c>
      <c r="G1362" s="10">
        <v>41842</v>
      </c>
      <c r="H1362" s="1" t="str">
        <f>VLOOKUP(B1362,TrialDesign!$E$2:$J$1147,6,FALSE)</f>
        <v>None_16h</v>
      </c>
      <c r="J1362">
        <v>288</v>
      </c>
      <c r="K1362">
        <v>1</v>
      </c>
      <c r="M1362">
        <v>17</v>
      </c>
      <c r="S1362">
        <v>19</v>
      </c>
      <c r="V1362">
        <v>6</v>
      </c>
      <c r="W1362">
        <f>VLOOKUP(H1362&amp;"_"&amp;M1362+1,'Leaf lengths'!$J$6:$Q$104,VLOOKUP(F1362,'Leaf lengths'!$S$1:$T$6,2,FALSE),FALSE)</f>
        <v>250</v>
      </c>
      <c r="X1362">
        <f t="shared" si="84"/>
        <v>0</v>
      </c>
      <c r="Y1362">
        <f t="shared" si="82"/>
        <v>17</v>
      </c>
      <c r="Z1362">
        <f t="shared" si="80"/>
        <v>36</v>
      </c>
      <c r="AD1362" t="str">
        <f t="shared" si="83"/>
        <v>FLN</v>
      </c>
      <c r="AE1362">
        <v>17</v>
      </c>
    </row>
    <row r="1363" spans="1:31" ht="15" hidden="1" customHeight="1" x14ac:dyDescent="0.3">
      <c r="A1363" t="s">
        <v>416</v>
      </c>
      <c r="B1363">
        <f t="shared" si="81"/>
        <v>300288</v>
      </c>
      <c r="C1363">
        <v>288</v>
      </c>
      <c r="D1363">
        <f>VLOOKUP($B1363,TrialDesign!$E$2:$I$1147,5,FALSE)</f>
        <v>16</v>
      </c>
      <c r="E1363" t="str">
        <f>VLOOKUP($B1363,TrialDesign!$E$2:$I$1147,3,FALSE)</f>
        <v>Nil</v>
      </c>
      <c r="F1363" t="str">
        <f>VLOOKUP($B1363,TrialDesign!$E$2:$I$1147,4,FALSE)</f>
        <v>BattenWinter</v>
      </c>
      <c r="G1363" s="10">
        <v>41842</v>
      </c>
      <c r="H1363" s="1" t="str">
        <f>VLOOKUP(B1363,TrialDesign!$E$2:$J$1147,6,FALSE)</f>
        <v>None_16h</v>
      </c>
      <c r="K1363">
        <v>2</v>
      </c>
      <c r="M1363">
        <v>15</v>
      </c>
      <c r="O1363">
        <v>333</v>
      </c>
      <c r="S1363">
        <v>21</v>
      </c>
      <c r="V1363">
        <v>5</v>
      </c>
      <c r="W1363">
        <f>VLOOKUP(H1363&amp;"_"&amp;M1363+1,'Leaf lengths'!$J$6:$Q$104,VLOOKUP(F1363,'Leaf lengths'!$S$1:$T$6,2,FALSE),FALSE)</f>
        <v>250</v>
      </c>
      <c r="X1363">
        <f t="shared" si="84"/>
        <v>0</v>
      </c>
      <c r="Y1363">
        <f t="shared" si="82"/>
        <v>15</v>
      </c>
      <c r="Z1363">
        <f t="shared" si="80"/>
        <v>36</v>
      </c>
      <c r="AD1363" t="str">
        <f t="shared" si="83"/>
        <v>FLN</v>
      </c>
      <c r="AE1363">
        <v>15</v>
      </c>
    </row>
    <row r="1364" spans="1:31" ht="15" hidden="1" customHeight="1" x14ac:dyDescent="0.3">
      <c r="A1364" t="s">
        <v>416</v>
      </c>
      <c r="B1364">
        <f t="shared" si="81"/>
        <v>300288</v>
      </c>
      <c r="C1364">
        <v>288</v>
      </c>
      <c r="D1364">
        <f>VLOOKUP($B1364,TrialDesign!$E$2:$I$1147,5,FALSE)</f>
        <v>16</v>
      </c>
      <c r="E1364" t="str">
        <f>VLOOKUP($B1364,TrialDesign!$E$2:$I$1147,3,FALSE)</f>
        <v>Nil</v>
      </c>
      <c r="F1364" t="str">
        <f>VLOOKUP($B1364,TrialDesign!$E$2:$I$1147,4,FALSE)</f>
        <v>BattenWinter</v>
      </c>
      <c r="G1364" s="10">
        <v>41842</v>
      </c>
      <c r="H1364" s="1" t="str">
        <f>VLOOKUP(B1364,TrialDesign!$E$2:$J$1147,6,FALSE)</f>
        <v>None_16h</v>
      </c>
      <c r="K1364">
        <v>3</v>
      </c>
      <c r="M1364">
        <v>16</v>
      </c>
      <c r="O1364">
        <v>270</v>
      </c>
      <c r="S1364">
        <v>18</v>
      </c>
      <c r="V1364">
        <v>6</v>
      </c>
      <c r="W1364">
        <f>VLOOKUP(H1364&amp;"_"&amp;M1364+1,'Leaf lengths'!$J$6:$Q$104,VLOOKUP(F1364,'Leaf lengths'!$S$1:$T$6,2,FALSE),FALSE)</f>
        <v>250</v>
      </c>
      <c r="X1364">
        <f t="shared" si="84"/>
        <v>0</v>
      </c>
      <c r="Y1364">
        <f t="shared" si="82"/>
        <v>16</v>
      </c>
      <c r="Z1364">
        <f t="shared" si="80"/>
        <v>34</v>
      </c>
      <c r="AD1364" t="str">
        <f t="shared" si="83"/>
        <v>FLN</v>
      </c>
      <c r="AE1364">
        <v>16</v>
      </c>
    </row>
    <row r="1365" spans="1:31" ht="15" hidden="1" customHeight="1" x14ac:dyDescent="0.3">
      <c r="A1365" t="s">
        <v>416</v>
      </c>
      <c r="B1365">
        <f t="shared" si="81"/>
        <v>300301</v>
      </c>
      <c r="C1365">
        <v>301</v>
      </c>
      <c r="D1365">
        <f>VLOOKUP($B1365,TrialDesign!$E$2:$I$1147,5,FALSE)</f>
        <v>16</v>
      </c>
      <c r="E1365" t="str">
        <f>VLOOKUP($B1365,TrialDesign!$E$2:$I$1147,3,FALSE)</f>
        <v>Nil</v>
      </c>
      <c r="F1365" t="str">
        <f>VLOOKUP($B1365,TrialDesign!$E$2:$I$1147,4,FALSE)</f>
        <v>BattenWinter</v>
      </c>
      <c r="G1365" s="10">
        <v>41842</v>
      </c>
      <c r="H1365" s="1" t="str">
        <f>VLOOKUP(B1365,TrialDesign!$E$2:$J$1147,6,FALSE)</f>
        <v>None_16h</v>
      </c>
      <c r="J1365">
        <v>301</v>
      </c>
      <c r="K1365">
        <v>1</v>
      </c>
      <c r="M1365">
        <v>14</v>
      </c>
      <c r="O1365">
        <v>245</v>
      </c>
      <c r="W1365">
        <f>VLOOKUP(H1365&amp;"_"&amp;M1365+1,'Leaf lengths'!$J$6:$Q$104,VLOOKUP(F1365,'Leaf lengths'!$S$1:$T$6,2,FALSE),FALSE)</f>
        <v>250</v>
      </c>
      <c r="X1365">
        <f t="shared" si="84"/>
        <v>0</v>
      </c>
      <c r="Y1365">
        <f t="shared" si="82"/>
        <v>14</v>
      </c>
      <c r="Z1365" t="str">
        <f t="shared" si="80"/>
        <v/>
      </c>
      <c r="AD1365" t="str">
        <f t="shared" si="83"/>
        <v>FLN</v>
      </c>
      <c r="AE1365">
        <v>14</v>
      </c>
    </row>
    <row r="1366" spans="1:31" ht="15" hidden="1" customHeight="1" x14ac:dyDescent="0.3">
      <c r="A1366" t="s">
        <v>416</v>
      </c>
      <c r="B1366">
        <f t="shared" si="81"/>
        <v>300301</v>
      </c>
      <c r="C1366">
        <v>301</v>
      </c>
      <c r="D1366">
        <f>VLOOKUP($B1366,TrialDesign!$E$2:$I$1147,5,FALSE)</f>
        <v>16</v>
      </c>
      <c r="E1366" t="str">
        <f>VLOOKUP($B1366,TrialDesign!$E$2:$I$1147,3,FALSE)</f>
        <v>Nil</v>
      </c>
      <c r="F1366" t="str">
        <f>VLOOKUP($B1366,TrialDesign!$E$2:$I$1147,4,FALSE)</f>
        <v>BattenWinter</v>
      </c>
      <c r="G1366" s="10">
        <v>41842</v>
      </c>
      <c r="H1366" s="1" t="str">
        <f>VLOOKUP(B1366,TrialDesign!$E$2:$J$1147,6,FALSE)</f>
        <v>None_16h</v>
      </c>
      <c r="K1366">
        <v>2</v>
      </c>
      <c r="M1366">
        <v>16</v>
      </c>
      <c r="W1366">
        <f>VLOOKUP(H1366&amp;"_"&amp;M1366+1,'Leaf lengths'!$J$6:$Q$104,VLOOKUP(F1366,'Leaf lengths'!$S$1:$T$6,2,FALSE),FALSE)</f>
        <v>250</v>
      </c>
      <c r="X1366">
        <f t="shared" si="84"/>
        <v>0</v>
      </c>
      <c r="Y1366">
        <f t="shared" si="82"/>
        <v>16</v>
      </c>
      <c r="Z1366" t="str">
        <f t="shared" si="80"/>
        <v/>
      </c>
      <c r="AD1366" t="str">
        <f t="shared" si="83"/>
        <v>FLN</v>
      </c>
      <c r="AE1366">
        <v>16</v>
      </c>
    </row>
    <row r="1367" spans="1:31" ht="15" hidden="1" customHeight="1" x14ac:dyDescent="0.3">
      <c r="A1367" t="s">
        <v>416</v>
      </c>
      <c r="B1367">
        <f t="shared" si="81"/>
        <v>300301</v>
      </c>
      <c r="C1367">
        <v>301</v>
      </c>
      <c r="D1367">
        <f>VLOOKUP($B1367,TrialDesign!$E$2:$I$1147,5,FALSE)</f>
        <v>16</v>
      </c>
      <c r="E1367" t="str">
        <f>VLOOKUP($B1367,TrialDesign!$E$2:$I$1147,3,FALSE)</f>
        <v>Nil</v>
      </c>
      <c r="F1367" t="str">
        <f>VLOOKUP($B1367,TrialDesign!$E$2:$I$1147,4,FALSE)</f>
        <v>BattenWinter</v>
      </c>
      <c r="G1367" s="10">
        <v>41842</v>
      </c>
      <c r="H1367" s="1" t="str">
        <f>VLOOKUP(B1367,TrialDesign!$E$2:$J$1147,6,FALSE)</f>
        <v>None_16h</v>
      </c>
      <c r="K1367">
        <v>3</v>
      </c>
      <c r="M1367">
        <v>17</v>
      </c>
      <c r="W1367">
        <f>VLOOKUP(H1367&amp;"_"&amp;M1367+1,'Leaf lengths'!$J$6:$Q$104,VLOOKUP(F1367,'Leaf lengths'!$S$1:$T$6,2,FALSE),FALSE)</f>
        <v>250</v>
      </c>
      <c r="X1367">
        <f t="shared" si="84"/>
        <v>0</v>
      </c>
      <c r="Y1367">
        <f t="shared" si="82"/>
        <v>17</v>
      </c>
      <c r="Z1367" t="str">
        <f t="shared" si="80"/>
        <v/>
      </c>
      <c r="AD1367" t="str">
        <f t="shared" si="83"/>
        <v>FLN</v>
      </c>
      <c r="AE1367">
        <v>17</v>
      </c>
    </row>
    <row r="1368" spans="1:31" ht="15" hidden="1" customHeight="1" x14ac:dyDescent="0.3">
      <c r="A1368" t="s">
        <v>416</v>
      </c>
      <c r="B1368">
        <f t="shared" si="81"/>
        <v>300301</v>
      </c>
      <c r="C1368">
        <v>301</v>
      </c>
      <c r="D1368">
        <f>VLOOKUP($B1368,TrialDesign!$E$2:$I$1147,5,FALSE)</f>
        <v>16</v>
      </c>
      <c r="E1368" t="str">
        <f>VLOOKUP($B1368,TrialDesign!$E$2:$I$1147,3,FALSE)</f>
        <v>Nil</v>
      </c>
      <c r="F1368" t="str">
        <f>VLOOKUP($B1368,TrialDesign!$E$2:$I$1147,4,FALSE)</f>
        <v>BattenWinter</v>
      </c>
      <c r="G1368" s="10">
        <v>41842</v>
      </c>
      <c r="H1368" s="1" t="str">
        <f>VLOOKUP(B1368,TrialDesign!$E$2:$J$1147,6,FALSE)</f>
        <v>None_16h</v>
      </c>
      <c r="K1368">
        <v>4</v>
      </c>
      <c r="M1368">
        <v>15</v>
      </c>
      <c r="W1368">
        <f>VLOOKUP(H1368&amp;"_"&amp;M1368+1,'Leaf lengths'!$J$6:$Q$104,VLOOKUP(F1368,'Leaf lengths'!$S$1:$T$6,2,FALSE),FALSE)</f>
        <v>250</v>
      </c>
      <c r="X1368">
        <f t="shared" si="84"/>
        <v>0</v>
      </c>
      <c r="Y1368">
        <f t="shared" si="82"/>
        <v>15</v>
      </c>
      <c r="Z1368" t="str">
        <f t="shared" si="80"/>
        <v/>
      </c>
      <c r="AD1368" t="str">
        <f t="shared" si="83"/>
        <v>FLN</v>
      </c>
      <c r="AE1368">
        <v>15</v>
      </c>
    </row>
    <row r="1369" spans="1:31" ht="15" hidden="1" customHeight="1" x14ac:dyDescent="0.3">
      <c r="A1369" t="s">
        <v>416</v>
      </c>
      <c r="B1369">
        <f t="shared" si="81"/>
        <v>300206</v>
      </c>
      <c r="C1369">
        <v>206</v>
      </c>
      <c r="D1369">
        <f>VLOOKUP($B1369,TrialDesign!$E$2:$I$1147,5,FALSE)</f>
        <v>16</v>
      </c>
      <c r="E1369" t="str">
        <f>VLOOKUP($B1369,TrialDesign!$E$2:$I$1147,3,FALSE)</f>
        <v>Nil</v>
      </c>
      <c r="F1369" t="str">
        <f>VLOOKUP($B1369,TrialDesign!$E$2:$I$1147,4,FALSE)</f>
        <v>BattenWinter</v>
      </c>
      <c r="G1369" s="1">
        <v>41843</v>
      </c>
      <c r="H1369" s="1" t="str">
        <f>VLOOKUP(B1369,TrialDesign!$E$2:$J$1147,6,FALSE)</f>
        <v>None_16h</v>
      </c>
      <c r="J1369">
        <v>206</v>
      </c>
      <c r="K1369">
        <v>1</v>
      </c>
      <c r="M1369">
        <v>16</v>
      </c>
      <c r="O1369">
        <v>275</v>
      </c>
      <c r="S1369">
        <v>20</v>
      </c>
      <c r="V1369">
        <v>5</v>
      </c>
      <c r="W1369">
        <f>VLOOKUP(H1369&amp;"_"&amp;M1369+1,'Leaf lengths'!$J$6:$Q$104,VLOOKUP(F1369,'Leaf lengths'!$S$1:$T$6,2,FALSE),FALSE)</f>
        <v>250</v>
      </c>
      <c r="X1369">
        <f t="shared" si="84"/>
        <v>0</v>
      </c>
      <c r="Y1369">
        <f t="shared" si="82"/>
        <v>16</v>
      </c>
      <c r="Z1369">
        <f t="shared" si="80"/>
        <v>36</v>
      </c>
      <c r="AD1369" t="str">
        <f t="shared" si="83"/>
        <v>FLN</v>
      </c>
      <c r="AE1369">
        <v>16</v>
      </c>
    </row>
    <row r="1370" spans="1:31" ht="15" hidden="1" customHeight="1" x14ac:dyDescent="0.3">
      <c r="A1370" t="s">
        <v>416</v>
      </c>
      <c r="B1370">
        <f t="shared" si="81"/>
        <v>300206</v>
      </c>
      <c r="C1370">
        <v>206</v>
      </c>
      <c r="D1370">
        <f>VLOOKUP($B1370,TrialDesign!$E$2:$I$1147,5,FALSE)</f>
        <v>16</v>
      </c>
      <c r="E1370" t="str">
        <f>VLOOKUP($B1370,TrialDesign!$E$2:$I$1147,3,FALSE)</f>
        <v>Nil</v>
      </c>
      <c r="F1370" t="str">
        <f>VLOOKUP($B1370,TrialDesign!$E$2:$I$1147,4,FALSE)</f>
        <v>BattenWinter</v>
      </c>
      <c r="G1370" s="1">
        <v>41843</v>
      </c>
      <c r="H1370" s="1" t="str">
        <f>VLOOKUP(B1370,TrialDesign!$E$2:$J$1147,6,FALSE)</f>
        <v>None_16h</v>
      </c>
      <c r="K1370">
        <v>2</v>
      </c>
      <c r="M1370">
        <v>18</v>
      </c>
      <c r="O1370">
        <v>250</v>
      </c>
      <c r="S1370">
        <v>18</v>
      </c>
      <c r="V1370">
        <v>6</v>
      </c>
      <c r="W1370">
        <f>VLOOKUP(H1370&amp;"_"&amp;M1370+1,'Leaf lengths'!$J$6:$Q$104,VLOOKUP(F1370,'Leaf lengths'!$S$1:$T$6,2,FALSE),FALSE)</f>
        <v>250</v>
      </c>
      <c r="X1370">
        <f t="shared" si="84"/>
        <v>0</v>
      </c>
      <c r="Y1370">
        <f t="shared" si="82"/>
        <v>18</v>
      </c>
      <c r="Z1370">
        <f t="shared" si="80"/>
        <v>36</v>
      </c>
      <c r="AD1370" t="str">
        <f t="shared" si="83"/>
        <v>FLN</v>
      </c>
      <c r="AE1370">
        <v>18</v>
      </c>
    </row>
    <row r="1371" spans="1:31" ht="15" hidden="1" customHeight="1" x14ac:dyDescent="0.3">
      <c r="A1371" t="s">
        <v>416</v>
      </c>
      <c r="B1371">
        <f t="shared" si="81"/>
        <v>300206</v>
      </c>
      <c r="C1371">
        <v>206</v>
      </c>
      <c r="D1371">
        <f>VLOOKUP($B1371,TrialDesign!$E$2:$I$1147,5,FALSE)</f>
        <v>16</v>
      </c>
      <c r="E1371" t="str">
        <f>VLOOKUP($B1371,TrialDesign!$E$2:$I$1147,3,FALSE)</f>
        <v>Nil</v>
      </c>
      <c r="F1371" t="str">
        <f>VLOOKUP($B1371,TrialDesign!$E$2:$I$1147,4,FALSE)</f>
        <v>BattenWinter</v>
      </c>
      <c r="G1371" s="1">
        <v>41843</v>
      </c>
      <c r="H1371" s="1" t="str">
        <f>VLOOKUP(B1371,TrialDesign!$E$2:$J$1147,6,FALSE)</f>
        <v>None_16h</v>
      </c>
      <c r="K1371">
        <v>3</v>
      </c>
      <c r="M1371">
        <v>16</v>
      </c>
      <c r="O1371">
        <v>280</v>
      </c>
      <c r="S1371">
        <v>14</v>
      </c>
      <c r="V1371">
        <v>6</v>
      </c>
      <c r="W1371">
        <f>VLOOKUP(H1371&amp;"_"&amp;M1371+1,'Leaf lengths'!$J$6:$Q$104,VLOOKUP(F1371,'Leaf lengths'!$S$1:$T$6,2,FALSE),FALSE)</f>
        <v>250</v>
      </c>
      <c r="X1371">
        <f t="shared" si="84"/>
        <v>0</v>
      </c>
      <c r="Y1371">
        <f t="shared" si="82"/>
        <v>16</v>
      </c>
      <c r="Z1371">
        <f t="shared" si="80"/>
        <v>30</v>
      </c>
      <c r="AD1371" t="str">
        <f t="shared" si="83"/>
        <v>FLN</v>
      </c>
      <c r="AE1371">
        <v>16</v>
      </c>
    </row>
    <row r="1372" spans="1:31" ht="15" hidden="1" customHeight="1" x14ac:dyDescent="0.3">
      <c r="A1372" t="s">
        <v>416</v>
      </c>
      <c r="B1372">
        <f t="shared" si="81"/>
        <v>300263</v>
      </c>
      <c r="C1372">
        <v>263</v>
      </c>
      <c r="D1372">
        <f>VLOOKUP($B1372,TrialDesign!$E$2:$I$1147,5,FALSE)</f>
        <v>16</v>
      </c>
      <c r="E1372" t="str">
        <f>VLOOKUP($B1372,TrialDesign!$E$2:$I$1147,3,FALSE)</f>
        <v>Nil</v>
      </c>
      <c r="F1372" t="str">
        <f>VLOOKUP($B1372,TrialDesign!$E$2:$I$1147,4,FALSE)</f>
        <v>BattenWinter</v>
      </c>
      <c r="G1372" s="1">
        <v>41843</v>
      </c>
      <c r="H1372" s="1" t="str">
        <f>VLOOKUP(B1372,TrialDesign!$E$2:$J$1147,6,FALSE)</f>
        <v>None_16h</v>
      </c>
      <c r="J1372">
        <v>263</v>
      </c>
      <c r="K1372">
        <v>1</v>
      </c>
      <c r="M1372">
        <v>17</v>
      </c>
      <c r="O1372">
        <v>310</v>
      </c>
      <c r="S1372">
        <v>16</v>
      </c>
      <c r="V1372">
        <v>6</v>
      </c>
      <c r="W1372">
        <f>VLOOKUP(H1372&amp;"_"&amp;M1372+1,'Leaf lengths'!$J$6:$Q$104,VLOOKUP(F1372,'Leaf lengths'!$S$1:$T$6,2,FALSE),FALSE)</f>
        <v>250</v>
      </c>
      <c r="X1372">
        <f t="shared" si="84"/>
        <v>0</v>
      </c>
      <c r="Y1372">
        <f t="shared" si="82"/>
        <v>17</v>
      </c>
      <c r="Z1372">
        <f t="shared" si="80"/>
        <v>33</v>
      </c>
      <c r="AD1372" t="str">
        <f t="shared" si="83"/>
        <v>FLN</v>
      </c>
      <c r="AE1372">
        <v>17</v>
      </c>
    </row>
    <row r="1373" spans="1:31" ht="15" hidden="1" customHeight="1" x14ac:dyDescent="0.3">
      <c r="A1373" t="s">
        <v>416</v>
      </c>
      <c r="B1373">
        <f t="shared" si="81"/>
        <v>300263</v>
      </c>
      <c r="C1373">
        <v>263</v>
      </c>
      <c r="D1373">
        <f>VLOOKUP($B1373,TrialDesign!$E$2:$I$1147,5,FALSE)</f>
        <v>16</v>
      </c>
      <c r="E1373" t="str">
        <f>VLOOKUP($B1373,TrialDesign!$E$2:$I$1147,3,FALSE)</f>
        <v>Nil</v>
      </c>
      <c r="F1373" t="str">
        <f>VLOOKUP($B1373,TrialDesign!$E$2:$I$1147,4,FALSE)</f>
        <v>BattenWinter</v>
      </c>
      <c r="G1373" s="1">
        <v>41843</v>
      </c>
      <c r="H1373" s="1" t="str">
        <f>VLOOKUP(B1373,TrialDesign!$E$2:$J$1147,6,FALSE)</f>
        <v>None_16h</v>
      </c>
      <c r="K1373">
        <v>2</v>
      </c>
      <c r="M1373">
        <v>17</v>
      </c>
      <c r="O1373">
        <v>267</v>
      </c>
      <c r="S1373">
        <v>22</v>
      </c>
      <c r="V1373">
        <v>6</v>
      </c>
      <c r="W1373">
        <f>VLOOKUP(H1373&amp;"_"&amp;M1373+1,'Leaf lengths'!$J$6:$Q$104,VLOOKUP(F1373,'Leaf lengths'!$S$1:$T$6,2,FALSE),FALSE)</f>
        <v>250</v>
      </c>
      <c r="X1373">
        <f t="shared" si="84"/>
        <v>0</v>
      </c>
      <c r="Y1373">
        <f t="shared" si="82"/>
        <v>17</v>
      </c>
      <c r="Z1373">
        <f t="shared" si="80"/>
        <v>39</v>
      </c>
      <c r="AD1373" t="str">
        <f t="shared" si="83"/>
        <v>FLN</v>
      </c>
      <c r="AE1373">
        <v>17</v>
      </c>
    </row>
    <row r="1374" spans="1:31" ht="15" hidden="1" customHeight="1" x14ac:dyDescent="0.3">
      <c r="A1374" t="s">
        <v>416</v>
      </c>
      <c r="B1374">
        <f t="shared" si="81"/>
        <v>300263</v>
      </c>
      <c r="C1374">
        <v>263</v>
      </c>
      <c r="D1374">
        <f>VLOOKUP($B1374,TrialDesign!$E$2:$I$1147,5,FALSE)</f>
        <v>16</v>
      </c>
      <c r="E1374" t="str">
        <f>VLOOKUP($B1374,TrialDesign!$E$2:$I$1147,3,FALSE)</f>
        <v>Nil</v>
      </c>
      <c r="F1374" t="str">
        <f>VLOOKUP($B1374,TrialDesign!$E$2:$I$1147,4,FALSE)</f>
        <v>BattenWinter</v>
      </c>
      <c r="G1374" s="1">
        <v>41843</v>
      </c>
      <c r="H1374" s="1" t="str">
        <f>VLOOKUP(B1374,TrialDesign!$E$2:$J$1147,6,FALSE)</f>
        <v>None_16h</v>
      </c>
      <c r="K1374">
        <v>3</v>
      </c>
      <c r="M1374">
        <v>14</v>
      </c>
      <c r="O1374">
        <v>255</v>
      </c>
      <c r="S1374">
        <v>19</v>
      </c>
      <c r="V1374">
        <v>6</v>
      </c>
      <c r="W1374">
        <f>VLOOKUP(H1374&amp;"_"&amp;M1374+1,'Leaf lengths'!$J$6:$Q$104,VLOOKUP(F1374,'Leaf lengths'!$S$1:$T$6,2,FALSE),FALSE)</f>
        <v>250</v>
      </c>
      <c r="X1374">
        <f t="shared" si="84"/>
        <v>0</v>
      </c>
      <c r="Y1374">
        <f t="shared" si="82"/>
        <v>14</v>
      </c>
      <c r="Z1374">
        <f t="shared" si="80"/>
        <v>33</v>
      </c>
      <c r="AD1374" t="str">
        <f t="shared" si="83"/>
        <v>FLN</v>
      </c>
      <c r="AE1374">
        <v>14</v>
      </c>
    </row>
    <row r="1375" spans="1:31" ht="15" hidden="1" customHeight="1" x14ac:dyDescent="0.3">
      <c r="A1375" t="s">
        <v>416</v>
      </c>
      <c r="B1375">
        <f t="shared" si="81"/>
        <v>300263</v>
      </c>
      <c r="C1375">
        <v>263</v>
      </c>
      <c r="D1375">
        <f>VLOOKUP($B1375,TrialDesign!$E$2:$I$1147,5,FALSE)</f>
        <v>16</v>
      </c>
      <c r="E1375" t="str">
        <f>VLOOKUP($B1375,TrialDesign!$E$2:$I$1147,3,FALSE)</f>
        <v>Nil</v>
      </c>
      <c r="F1375" t="str">
        <f>VLOOKUP($B1375,TrialDesign!$E$2:$I$1147,4,FALSE)</f>
        <v>BattenWinter</v>
      </c>
      <c r="G1375" s="1">
        <v>41843</v>
      </c>
      <c r="H1375" s="1" t="str">
        <f>VLOOKUP(B1375,TrialDesign!$E$2:$J$1147,6,FALSE)</f>
        <v>None_16h</v>
      </c>
      <c r="K1375">
        <v>4</v>
      </c>
      <c r="M1375">
        <v>13</v>
      </c>
      <c r="O1375">
        <v>250</v>
      </c>
      <c r="W1375">
        <f>VLOOKUP(H1375&amp;"_"&amp;M1375+1,'Leaf lengths'!$J$6:$Q$104,VLOOKUP(F1375,'Leaf lengths'!$S$1:$T$6,2,FALSE),FALSE)</f>
        <v>250</v>
      </c>
      <c r="X1375">
        <f t="shared" si="84"/>
        <v>0</v>
      </c>
      <c r="Y1375">
        <f t="shared" si="82"/>
        <v>13</v>
      </c>
      <c r="Z1375" t="str">
        <f t="shared" si="80"/>
        <v/>
      </c>
      <c r="AD1375" t="str">
        <f t="shared" si="83"/>
        <v>FLN</v>
      </c>
      <c r="AE1375">
        <v>13</v>
      </c>
    </row>
    <row r="1376" spans="1:31" ht="15" hidden="1" customHeight="1" x14ac:dyDescent="0.3">
      <c r="A1376" t="s">
        <v>416</v>
      </c>
      <c r="B1376">
        <f t="shared" si="81"/>
        <v>300064</v>
      </c>
      <c r="C1376">
        <v>64</v>
      </c>
      <c r="D1376">
        <f>VLOOKUP($B1376,TrialDesign!$E$2:$I$1147,5,FALSE)</f>
        <v>16</v>
      </c>
      <c r="E1376" t="str">
        <f>VLOOKUP($B1376,TrialDesign!$E$2:$I$1147,3,FALSE)</f>
        <v>Nil</v>
      </c>
      <c r="F1376" t="str">
        <f>VLOOKUP($B1376,TrialDesign!$E$2:$I$1147,4,FALSE)</f>
        <v>CRWT153</v>
      </c>
      <c r="G1376" s="1">
        <v>41674</v>
      </c>
      <c r="H1376" s="1" t="str">
        <f>VLOOKUP(B1376,TrialDesign!$E$2:$J$1147,6,FALSE)</f>
        <v>None_16h</v>
      </c>
      <c r="J1376">
        <v>64</v>
      </c>
      <c r="K1376">
        <v>1</v>
      </c>
      <c r="L1376">
        <v>0</v>
      </c>
      <c r="M1376">
        <v>1</v>
      </c>
      <c r="N1376">
        <v>2</v>
      </c>
      <c r="R1376">
        <v>3</v>
      </c>
      <c r="S1376">
        <v>3</v>
      </c>
      <c r="U1376" t="s">
        <v>16</v>
      </c>
      <c r="W1376">
        <f>VLOOKUP(H1376&amp;"_"&amp;M1376+1,'Leaf lengths'!$J$6:$Q$104,VLOOKUP(F1376,'Leaf lengths'!$S$1:$T$6,2,FALSE),FALSE)</f>
        <v>171.22222222222223</v>
      </c>
      <c r="X1376">
        <f>AVERAGE(X1377:X1379)</f>
        <v>0.66068724699483949</v>
      </c>
      <c r="Y1376">
        <f t="shared" si="82"/>
        <v>1.6606872469948395</v>
      </c>
      <c r="Z1376">
        <f t="shared" si="80"/>
        <v>7</v>
      </c>
      <c r="AD1376" t="str">
        <f t="shared" si="83"/>
        <v/>
      </c>
      <c r="AE1376">
        <v>1</v>
      </c>
    </row>
    <row r="1377" spans="1:31" ht="15" hidden="1" customHeight="1" x14ac:dyDescent="0.3">
      <c r="A1377" t="s">
        <v>416</v>
      </c>
      <c r="B1377">
        <f t="shared" si="81"/>
        <v>300064</v>
      </c>
      <c r="C1377">
        <v>64</v>
      </c>
      <c r="D1377">
        <f>VLOOKUP($B1377,TrialDesign!$E$2:$I$1147,5,FALSE)</f>
        <v>16</v>
      </c>
      <c r="E1377" t="str">
        <f>VLOOKUP($B1377,TrialDesign!$E$2:$I$1147,3,FALSE)</f>
        <v>Nil</v>
      </c>
      <c r="F1377" t="str">
        <f>VLOOKUP($B1377,TrialDesign!$E$2:$I$1147,4,FALSE)</f>
        <v>CRWT153</v>
      </c>
      <c r="G1377" s="1">
        <v>41674</v>
      </c>
      <c r="H1377" s="1" t="str">
        <f>VLOOKUP(B1377,TrialDesign!$E$2:$J$1147,6,FALSE)</f>
        <v>None_16h</v>
      </c>
      <c r="K1377">
        <v>2</v>
      </c>
      <c r="L1377">
        <v>0</v>
      </c>
      <c r="M1377">
        <v>0</v>
      </c>
      <c r="N1377">
        <v>2</v>
      </c>
      <c r="Q1377">
        <v>115</v>
      </c>
      <c r="R1377">
        <v>4</v>
      </c>
      <c r="S1377">
        <v>3</v>
      </c>
      <c r="U1377" t="s">
        <v>16</v>
      </c>
      <c r="W1377">
        <f>VLOOKUP(H1377&amp;"_"&amp;M1377+1,'Leaf lengths'!$J$6:$Q$104,VLOOKUP(F1377,'Leaf lengths'!$S$1:$T$6,2,FALSE),FALSE)</f>
        <v>154</v>
      </c>
      <c r="X1377">
        <f>IF(N1377="",0,Q1377/W1377)</f>
        <v>0.74675324675324672</v>
      </c>
      <c r="Y1377">
        <f t="shared" si="82"/>
        <v>0.74675324675324672</v>
      </c>
      <c r="Z1377">
        <f t="shared" si="80"/>
        <v>7</v>
      </c>
      <c r="AD1377" t="str">
        <f t="shared" si="83"/>
        <v/>
      </c>
      <c r="AE1377">
        <v>0</v>
      </c>
    </row>
    <row r="1378" spans="1:31" ht="15" hidden="1" customHeight="1" x14ac:dyDescent="0.3">
      <c r="A1378" t="s">
        <v>416</v>
      </c>
      <c r="B1378">
        <f t="shared" si="81"/>
        <v>300064</v>
      </c>
      <c r="C1378">
        <v>64</v>
      </c>
      <c r="D1378">
        <f>VLOOKUP($B1378,TrialDesign!$E$2:$I$1147,5,FALSE)</f>
        <v>16</v>
      </c>
      <c r="E1378" t="str">
        <f>VLOOKUP($B1378,TrialDesign!$E$2:$I$1147,3,FALSE)</f>
        <v>Nil</v>
      </c>
      <c r="F1378" t="str">
        <f>VLOOKUP($B1378,TrialDesign!$E$2:$I$1147,4,FALSE)</f>
        <v>CRWT153</v>
      </c>
      <c r="G1378" s="1">
        <v>41674</v>
      </c>
      <c r="H1378" s="1" t="str">
        <f>VLOOKUP(B1378,TrialDesign!$E$2:$J$1147,6,FALSE)</f>
        <v>None_16h</v>
      </c>
      <c r="K1378">
        <v>3</v>
      </c>
      <c r="L1378">
        <v>0</v>
      </c>
      <c r="M1378">
        <v>1</v>
      </c>
      <c r="N1378">
        <v>2</v>
      </c>
      <c r="Q1378">
        <v>107</v>
      </c>
      <c r="W1378">
        <f>VLOOKUP(H1378&amp;"_"&amp;M1378+1,'Leaf lengths'!$J$6:$Q$104,VLOOKUP(F1378,'Leaf lengths'!$S$1:$T$6,2,FALSE),FALSE)</f>
        <v>171.22222222222223</v>
      </c>
      <c r="X1378">
        <f>IF(N1378="",0,Q1378/W1378)</f>
        <v>0.62491888384166128</v>
      </c>
      <c r="Y1378">
        <f t="shared" si="82"/>
        <v>1.6249188838416613</v>
      </c>
      <c r="Z1378" t="str">
        <f t="shared" si="80"/>
        <v/>
      </c>
      <c r="AD1378" t="str">
        <f t="shared" si="83"/>
        <v/>
      </c>
      <c r="AE1378">
        <v>1</v>
      </c>
    </row>
    <row r="1379" spans="1:31" ht="15" hidden="1" customHeight="1" x14ac:dyDescent="0.3">
      <c r="A1379" t="s">
        <v>416</v>
      </c>
      <c r="B1379">
        <f t="shared" si="81"/>
        <v>300064</v>
      </c>
      <c r="C1379">
        <v>64</v>
      </c>
      <c r="D1379">
        <f>VLOOKUP($B1379,TrialDesign!$E$2:$I$1147,5,FALSE)</f>
        <v>16</v>
      </c>
      <c r="E1379" t="str">
        <f>VLOOKUP($B1379,TrialDesign!$E$2:$I$1147,3,FALSE)</f>
        <v>Nil</v>
      </c>
      <c r="F1379" t="str">
        <f>VLOOKUP($B1379,TrialDesign!$E$2:$I$1147,4,FALSE)</f>
        <v>CRWT153</v>
      </c>
      <c r="G1379" s="1">
        <v>41674</v>
      </c>
      <c r="H1379" s="1" t="str">
        <f>VLOOKUP(B1379,TrialDesign!$E$2:$J$1147,6,FALSE)</f>
        <v>None_16h</v>
      </c>
      <c r="K1379">
        <v>4</v>
      </c>
      <c r="L1379">
        <v>0</v>
      </c>
      <c r="M1379">
        <v>0</v>
      </c>
      <c r="N1379">
        <v>2</v>
      </c>
      <c r="Q1379">
        <v>94</v>
      </c>
      <c r="W1379">
        <f>VLOOKUP(H1379&amp;"_"&amp;M1379+1,'Leaf lengths'!$J$6:$Q$104,VLOOKUP(F1379,'Leaf lengths'!$S$1:$T$6,2,FALSE),FALSE)</f>
        <v>154</v>
      </c>
      <c r="X1379">
        <f>IF(N1379="",0,Q1379/W1379)</f>
        <v>0.61038961038961037</v>
      </c>
      <c r="Y1379">
        <f t="shared" si="82"/>
        <v>0.61038961038961037</v>
      </c>
      <c r="Z1379" t="str">
        <f t="shared" si="80"/>
        <v/>
      </c>
      <c r="AD1379" t="str">
        <f t="shared" si="83"/>
        <v/>
      </c>
      <c r="AE1379">
        <v>0</v>
      </c>
    </row>
    <row r="1380" spans="1:31" ht="15" hidden="1" customHeight="1" x14ac:dyDescent="0.3">
      <c r="A1380" t="s">
        <v>416</v>
      </c>
      <c r="B1380">
        <f t="shared" si="81"/>
        <v>300140</v>
      </c>
      <c r="C1380">
        <v>140</v>
      </c>
      <c r="D1380">
        <f>VLOOKUP($B1380,TrialDesign!$E$2:$I$1147,5,FALSE)</f>
        <v>16</v>
      </c>
      <c r="E1380" t="str">
        <f>VLOOKUP($B1380,TrialDesign!$E$2:$I$1147,3,FALSE)</f>
        <v>Nil</v>
      </c>
      <c r="F1380" t="str">
        <f>VLOOKUP($B1380,TrialDesign!$E$2:$I$1147,4,FALSE)</f>
        <v>CRWT153</v>
      </c>
      <c r="G1380" s="1">
        <v>41674</v>
      </c>
      <c r="H1380" s="1" t="str">
        <f>VLOOKUP(B1380,TrialDesign!$E$2:$J$1147,6,FALSE)</f>
        <v>None_16h</v>
      </c>
      <c r="J1380">
        <v>140</v>
      </c>
      <c r="K1380">
        <v>1</v>
      </c>
      <c r="L1380">
        <v>0</v>
      </c>
      <c r="M1380">
        <v>0</v>
      </c>
      <c r="N1380">
        <v>2</v>
      </c>
      <c r="R1380">
        <v>3</v>
      </c>
      <c r="S1380">
        <v>2</v>
      </c>
      <c r="U1380" t="s">
        <v>16</v>
      </c>
      <c r="W1380">
        <f>VLOOKUP(H1380&amp;"_"&amp;M1380+1,'Leaf lengths'!$J$6:$Q$104,VLOOKUP(F1380,'Leaf lengths'!$S$1:$T$6,2,FALSE),FALSE)</f>
        <v>154</v>
      </c>
      <c r="X1380">
        <f>AVERAGE(X1381:X1382)</f>
        <v>0.59090909090909094</v>
      </c>
      <c r="Y1380">
        <f t="shared" si="82"/>
        <v>0.59090909090909094</v>
      </c>
      <c r="Z1380">
        <f t="shared" si="80"/>
        <v>5</v>
      </c>
      <c r="AD1380" t="str">
        <f t="shared" si="83"/>
        <v/>
      </c>
      <c r="AE1380">
        <v>0</v>
      </c>
    </row>
    <row r="1381" spans="1:31" ht="15" hidden="1" customHeight="1" x14ac:dyDescent="0.3">
      <c r="A1381" t="s">
        <v>416</v>
      </c>
      <c r="B1381">
        <f t="shared" si="81"/>
        <v>300140</v>
      </c>
      <c r="C1381">
        <v>140</v>
      </c>
      <c r="D1381">
        <f>VLOOKUP($B1381,TrialDesign!$E$2:$I$1147,5,FALSE)</f>
        <v>16</v>
      </c>
      <c r="E1381" t="str">
        <f>VLOOKUP($B1381,TrialDesign!$E$2:$I$1147,3,FALSE)</f>
        <v>Nil</v>
      </c>
      <c r="F1381" t="str">
        <f>VLOOKUP($B1381,TrialDesign!$E$2:$I$1147,4,FALSE)</f>
        <v>CRWT153</v>
      </c>
      <c r="G1381" s="1">
        <v>41674</v>
      </c>
      <c r="H1381" s="1" t="str">
        <f>VLOOKUP(B1381,TrialDesign!$E$2:$J$1147,6,FALSE)</f>
        <v>None_16h</v>
      </c>
      <c r="K1381">
        <v>2</v>
      </c>
      <c r="L1381">
        <v>0</v>
      </c>
      <c r="M1381">
        <v>0</v>
      </c>
      <c r="N1381">
        <v>2</v>
      </c>
      <c r="Q1381">
        <v>95</v>
      </c>
      <c r="W1381">
        <f>VLOOKUP(H1381&amp;"_"&amp;M1381+1,'Leaf lengths'!$J$6:$Q$104,VLOOKUP(F1381,'Leaf lengths'!$S$1:$T$6,2,FALSE),FALSE)</f>
        <v>154</v>
      </c>
      <c r="X1381">
        <f>IF(N1381="",0,Q1381/W1381)</f>
        <v>0.61688311688311692</v>
      </c>
      <c r="Y1381">
        <f t="shared" si="82"/>
        <v>0.61688311688311692</v>
      </c>
      <c r="Z1381" t="str">
        <f t="shared" si="80"/>
        <v/>
      </c>
      <c r="AD1381" t="str">
        <f t="shared" si="83"/>
        <v/>
      </c>
      <c r="AE1381">
        <v>0</v>
      </c>
    </row>
    <row r="1382" spans="1:31" ht="15" hidden="1" customHeight="1" x14ac:dyDescent="0.3">
      <c r="A1382" t="s">
        <v>416</v>
      </c>
      <c r="B1382">
        <f t="shared" si="81"/>
        <v>300140</v>
      </c>
      <c r="C1382">
        <v>140</v>
      </c>
      <c r="D1382">
        <f>VLOOKUP($B1382,TrialDesign!$E$2:$I$1147,5,FALSE)</f>
        <v>16</v>
      </c>
      <c r="E1382" t="str">
        <f>VLOOKUP($B1382,TrialDesign!$E$2:$I$1147,3,FALSE)</f>
        <v>Nil</v>
      </c>
      <c r="F1382" t="str">
        <f>VLOOKUP($B1382,TrialDesign!$E$2:$I$1147,4,FALSE)</f>
        <v>CRWT153</v>
      </c>
      <c r="G1382" s="1">
        <v>41674</v>
      </c>
      <c r="H1382" s="1" t="str">
        <f>VLOOKUP(B1382,TrialDesign!$E$2:$J$1147,6,FALSE)</f>
        <v>None_16h</v>
      </c>
      <c r="K1382">
        <v>3</v>
      </c>
      <c r="L1382">
        <v>0</v>
      </c>
      <c r="M1382">
        <v>0</v>
      </c>
      <c r="N1382">
        <v>2</v>
      </c>
      <c r="Q1382">
        <v>87</v>
      </c>
      <c r="R1382">
        <v>3</v>
      </c>
      <c r="S1382">
        <v>2</v>
      </c>
      <c r="U1382" t="s">
        <v>16</v>
      </c>
      <c r="W1382">
        <f>VLOOKUP(H1382&amp;"_"&amp;M1382+1,'Leaf lengths'!$J$6:$Q$104,VLOOKUP(F1382,'Leaf lengths'!$S$1:$T$6,2,FALSE),FALSE)</f>
        <v>154</v>
      </c>
      <c r="X1382">
        <f>IF(N1382="",0,Q1382/W1382)</f>
        <v>0.56493506493506496</v>
      </c>
      <c r="Y1382">
        <f t="shared" si="82"/>
        <v>0.56493506493506496</v>
      </c>
      <c r="Z1382">
        <f t="shared" si="80"/>
        <v>5</v>
      </c>
      <c r="AD1382" t="str">
        <f t="shared" si="83"/>
        <v/>
      </c>
      <c r="AE1382">
        <v>0</v>
      </c>
    </row>
    <row r="1383" spans="1:31" ht="15" hidden="1" customHeight="1" x14ac:dyDescent="0.3">
      <c r="A1383" t="s">
        <v>416</v>
      </c>
      <c r="B1383">
        <f t="shared" si="81"/>
        <v>300262</v>
      </c>
      <c r="C1383">
        <v>262</v>
      </c>
      <c r="D1383">
        <f>VLOOKUP($B1383,TrialDesign!$E$2:$I$1147,5,FALSE)</f>
        <v>16</v>
      </c>
      <c r="E1383" t="str">
        <f>VLOOKUP($B1383,TrialDesign!$E$2:$I$1147,3,FALSE)</f>
        <v>Nil</v>
      </c>
      <c r="F1383" t="str">
        <f>VLOOKUP($B1383,TrialDesign!$E$2:$I$1147,4,FALSE)</f>
        <v>CRWT153</v>
      </c>
      <c r="G1383" s="1">
        <v>41674</v>
      </c>
      <c r="H1383" s="1" t="str">
        <f>VLOOKUP(B1383,TrialDesign!$E$2:$J$1147,6,FALSE)</f>
        <v>None_16h</v>
      </c>
      <c r="J1383">
        <v>262</v>
      </c>
      <c r="K1383">
        <v>1</v>
      </c>
      <c r="L1383">
        <v>0</v>
      </c>
      <c r="M1383">
        <v>0</v>
      </c>
      <c r="N1383">
        <v>2</v>
      </c>
      <c r="R1383">
        <v>3</v>
      </c>
      <c r="S1383">
        <v>2</v>
      </c>
      <c r="U1383" t="s">
        <v>16</v>
      </c>
      <c r="W1383">
        <f>VLOOKUP(H1383&amp;"_"&amp;M1383+1,'Leaf lengths'!$J$6:$Q$104,VLOOKUP(F1383,'Leaf lengths'!$S$1:$T$6,2,FALSE),FALSE)</f>
        <v>154</v>
      </c>
      <c r="X1383">
        <f>AVERAGE(X1384:X1386)</f>
        <v>0.49494200370254876</v>
      </c>
      <c r="Y1383">
        <f t="shared" si="82"/>
        <v>0.49494200370254876</v>
      </c>
      <c r="Z1383">
        <f t="shared" si="80"/>
        <v>5</v>
      </c>
      <c r="AD1383" t="str">
        <f t="shared" si="83"/>
        <v/>
      </c>
      <c r="AE1383">
        <v>0</v>
      </c>
    </row>
    <row r="1384" spans="1:31" ht="15" hidden="1" customHeight="1" x14ac:dyDescent="0.3">
      <c r="A1384" t="s">
        <v>416</v>
      </c>
      <c r="B1384">
        <f t="shared" si="81"/>
        <v>300262</v>
      </c>
      <c r="C1384">
        <v>262</v>
      </c>
      <c r="D1384">
        <f>VLOOKUP($B1384,TrialDesign!$E$2:$I$1147,5,FALSE)</f>
        <v>16</v>
      </c>
      <c r="E1384" t="str">
        <f>VLOOKUP($B1384,TrialDesign!$E$2:$I$1147,3,FALSE)</f>
        <v>Nil</v>
      </c>
      <c r="F1384" t="str">
        <f>VLOOKUP($B1384,TrialDesign!$E$2:$I$1147,4,FALSE)</f>
        <v>CRWT153</v>
      </c>
      <c r="G1384" s="1">
        <v>41674</v>
      </c>
      <c r="H1384" s="1" t="str">
        <f>VLOOKUP(B1384,TrialDesign!$E$2:$J$1147,6,FALSE)</f>
        <v>None_16h</v>
      </c>
      <c r="K1384">
        <v>2</v>
      </c>
      <c r="L1384">
        <v>0</v>
      </c>
      <c r="M1384">
        <v>0</v>
      </c>
      <c r="N1384">
        <v>2</v>
      </c>
      <c r="Q1384">
        <v>96</v>
      </c>
      <c r="R1384">
        <v>3</v>
      </c>
      <c r="S1384">
        <v>3</v>
      </c>
      <c r="U1384" t="s">
        <v>16</v>
      </c>
      <c r="W1384">
        <f>VLOOKUP(H1384&amp;"_"&amp;M1384+1,'Leaf lengths'!$J$6:$Q$104,VLOOKUP(F1384,'Leaf lengths'!$S$1:$T$6,2,FALSE),FALSE)</f>
        <v>154</v>
      </c>
      <c r="X1384">
        <f>IF(N1384="",0,Q1384/W1384)</f>
        <v>0.62337662337662336</v>
      </c>
      <c r="Y1384">
        <f t="shared" si="82"/>
        <v>0.62337662337662336</v>
      </c>
      <c r="Z1384">
        <f t="shared" si="80"/>
        <v>6</v>
      </c>
      <c r="AD1384" t="str">
        <f t="shared" si="83"/>
        <v/>
      </c>
      <c r="AE1384">
        <v>0</v>
      </c>
    </row>
    <row r="1385" spans="1:31" ht="15" hidden="1" customHeight="1" x14ac:dyDescent="0.3">
      <c r="A1385" t="s">
        <v>416</v>
      </c>
      <c r="B1385">
        <f t="shared" si="81"/>
        <v>300262</v>
      </c>
      <c r="C1385">
        <v>262</v>
      </c>
      <c r="D1385">
        <f>VLOOKUP($B1385,TrialDesign!$E$2:$I$1147,5,FALSE)</f>
        <v>16</v>
      </c>
      <c r="E1385" t="str">
        <f>VLOOKUP($B1385,TrialDesign!$E$2:$I$1147,3,FALSE)</f>
        <v>Nil</v>
      </c>
      <c r="F1385" t="str">
        <f>VLOOKUP($B1385,TrialDesign!$E$2:$I$1147,4,FALSE)</f>
        <v>CRWT153</v>
      </c>
      <c r="G1385" s="1">
        <v>41674</v>
      </c>
      <c r="H1385" s="1" t="str">
        <f>VLOOKUP(B1385,TrialDesign!$E$2:$J$1147,6,FALSE)</f>
        <v>None_16h</v>
      </c>
      <c r="K1385">
        <v>3</v>
      </c>
      <c r="L1385">
        <v>0</v>
      </c>
      <c r="M1385">
        <v>1</v>
      </c>
      <c r="N1385">
        <v>2</v>
      </c>
      <c r="Q1385">
        <v>63</v>
      </c>
      <c r="W1385">
        <f>VLOOKUP(H1385&amp;"_"&amp;M1385+1,'Leaf lengths'!$J$6:$Q$104,VLOOKUP(F1385,'Leaf lengths'!$S$1:$T$6,2,FALSE),FALSE)</f>
        <v>171.22222222222223</v>
      </c>
      <c r="X1385">
        <f>IF(N1385="",0,Q1385/W1385)</f>
        <v>0.36794289422452953</v>
      </c>
      <c r="Y1385">
        <f t="shared" si="82"/>
        <v>1.3679428942245295</v>
      </c>
      <c r="Z1385" t="str">
        <f t="shared" si="80"/>
        <v/>
      </c>
      <c r="AD1385" t="str">
        <f t="shared" si="83"/>
        <v/>
      </c>
      <c r="AE1385">
        <v>1</v>
      </c>
    </row>
    <row r="1386" spans="1:31" ht="15" hidden="1" customHeight="1" x14ac:dyDescent="0.3">
      <c r="A1386" t="s">
        <v>416</v>
      </c>
      <c r="B1386">
        <f t="shared" si="81"/>
        <v>300262</v>
      </c>
      <c r="C1386">
        <v>262</v>
      </c>
      <c r="D1386">
        <f>VLOOKUP($B1386,TrialDesign!$E$2:$I$1147,5,FALSE)</f>
        <v>16</v>
      </c>
      <c r="E1386" t="str">
        <f>VLOOKUP($B1386,TrialDesign!$E$2:$I$1147,3,FALSE)</f>
        <v>Nil</v>
      </c>
      <c r="F1386" t="str">
        <f>VLOOKUP($B1386,TrialDesign!$E$2:$I$1147,4,FALSE)</f>
        <v>CRWT153</v>
      </c>
      <c r="G1386" s="1">
        <v>41674</v>
      </c>
      <c r="H1386" s="1" t="str">
        <f>VLOOKUP(B1386,TrialDesign!$E$2:$J$1147,6,FALSE)</f>
        <v>None_16h</v>
      </c>
      <c r="K1386">
        <v>4</v>
      </c>
      <c r="L1386">
        <v>0</v>
      </c>
      <c r="M1386">
        <v>0</v>
      </c>
      <c r="N1386">
        <v>2</v>
      </c>
      <c r="Q1386">
        <v>76</v>
      </c>
      <c r="W1386">
        <f>VLOOKUP(H1386&amp;"_"&amp;M1386+1,'Leaf lengths'!$J$6:$Q$104,VLOOKUP(F1386,'Leaf lengths'!$S$1:$T$6,2,FALSE),FALSE)</f>
        <v>154</v>
      </c>
      <c r="X1386">
        <f>IF(N1386="",0,Q1386/W1386)</f>
        <v>0.4935064935064935</v>
      </c>
      <c r="Y1386">
        <f t="shared" si="82"/>
        <v>0.4935064935064935</v>
      </c>
      <c r="Z1386" t="str">
        <f t="shared" si="80"/>
        <v/>
      </c>
      <c r="AD1386" t="str">
        <f t="shared" si="83"/>
        <v/>
      </c>
      <c r="AE1386">
        <v>0</v>
      </c>
    </row>
    <row r="1387" spans="1:31" ht="15" hidden="1" customHeight="1" x14ac:dyDescent="0.3">
      <c r="A1387" t="s">
        <v>416</v>
      </c>
      <c r="B1387">
        <f t="shared" si="81"/>
        <v>300098</v>
      </c>
      <c r="C1387">
        <v>98</v>
      </c>
      <c r="D1387">
        <f>VLOOKUP($B1387,TrialDesign!$E$2:$I$1147,5,FALSE)</f>
        <v>16</v>
      </c>
      <c r="E1387" t="str">
        <f>VLOOKUP($B1387,TrialDesign!$E$2:$I$1147,3,FALSE)</f>
        <v>Nil</v>
      </c>
      <c r="F1387" t="str">
        <f>VLOOKUP($B1387,TrialDesign!$E$2:$I$1147,4,FALSE)</f>
        <v>CRWT153</v>
      </c>
      <c r="G1387" s="1">
        <v>41681</v>
      </c>
      <c r="H1387" s="1" t="str">
        <f>VLOOKUP(B1387,TrialDesign!$E$2:$J$1147,6,FALSE)</f>
        <v>None_16h</v>
      </c>
      <c r="J1387">
        <v>98</v>
      </c>
      <c r="K1387">
        <v>1</v>
      </c>
      <c r="L1387">
        <v>1</v>
      </c>
      <c r="M1387">
        <v>2</v>
      </c>
      <c r="N1387">
        <v>3</v>
      </c>
      <c r="O1387">
        <v>61</v>
      </c>
      <c r="Q1387">
        <v>204</v>
      </c>
      <c r="R1387">
        <v>4</v>
      </c>
      <c r="S1387">
        <v>4</v>
      </c>
      <c r="U1387" t="s">
        <v>16</v>
      </c>
      <c r="W1387">
        <f>VLOOKUP(H1387&amp;"_"&amp;M1387+1,'Leaf lengths'!$J$6:$Q$104,VLOOKUP(F1387,'Leaf lengths'!$S$1:$T$6,2,FALSE),FALSE)</f>
        <v>244.25</v>
      </c>
      <c r="X1387">
        <f t="shared" ref="X1387:X1418" si="85">IF(OR(N1387="",M1387=N1387),0,Q1387/W1387)</f>
        <v>0.8352098259979529</v>
      </c>
      <c r="Y1387">
        <f t="shared" si="82"/>
        <v>2.835209825997953</v>
      </c>
      <c r="Z1387">
        <f t="shared" si="80"/>
        <v>10</v>
      </c>
      <c r="AD1387" t="str">
        <f t="shared" si="83"/>
        <v/>
      </c>
      <c r="AE1387">
        <v>2</v>
      </c>
    </row>
    <row r="1388" spans="1:31" ht="15" hidden="1" customHeight="1" x14ac:dyDescent="0.3">
      <c r="A1388" t="s">
        <v>416</v>
      </c>
      <c r="B1388">
        <f t="shared" si="81"/>
        <v>300098</v>
      </c>
      <c r="C1388">
        <v>98</v>
      </c>
      <c r="D1388">
        <f>VLOOKUP($B1388,TrialDesign!$E$2:$I$1147,5,FALSE)</f>
        <v>16</v>
      </c>
      <c r="E1388" t="str">
        <f>VLOOKUP($B1388,TrialDesign!$E$2:$I$1147,3,FALSE)</f>
        <v>Nil</v>
      </c>
      <c r="F1388" t="str">
        <f>VLOOKUP($B1388,TrialDesign!$E$2:$I$1147,4,FALSE)</f>
        <v>CRWT153</v>
      </c>
      <c r="G1388" s="1">
        <v>41681</v>
      </c>
      <c r="H1388" s="1" t="str">
        <f>VLOOKUP(B1388,TrialDesign!$E$2:$J$1147,6,FALSE)</f>
        <v>None_16h</v>
      </c>
      <c r="K1388">
        <v>2</v>
      </c>
      <c r="L1388">
        <v>2</v>
      </c>
      <c r="M1388">
        <v>2</v>
      </c>
      <c r="N1388">
        <v>3</v>
      </c>
      <c r="O1388">
        <v>62</v>
      </c>
      <c r="P1388">
        <v>175</v>
      </c>
      <c r="Q1388">
        <v>166</v>
      </c>
      <c r="R1388">
        <v>4</v>
      </c>
      <c r="S1388">
        <v>3</v>
      </c>
      <c r="U1388" t="s">
        <v>16</v>
      </c>
      <c r="W1388">
        <f>VLOOKUP(H1388&amp;"_"&amp;M1388+1,'Leaf lengths'!$J$6:$Q$104,VLOOKUP(F1388,'Leaf lengths'!$S$1:$T$6,2,FALSE),FALSE)</f>
        <v>244.25</v>
      </c>
      <c r="X1388">
        <f t="shared" si="85"/>
        <v>0.67963152507676561</v>
      </c>
      <c r="Y1388">
        <f t="shared" si="82"/>
        <v>2.6796315250767657</v>
      </c>
      <c r="Z1388">
        <f t="shared" si="80"/>
        <v>9</v>
      </c>
      <c r="AD1388" t="str">
        <f t="shared" si="83"/>
        <v/>
      </c>
      <c r="AE1388">
        <v>2</v>
      </c>
    </row>
    <row r="1389" spans="1:31" ht="15" hidden="1" customHeight="1" x14ac:dyDescent="0.3">
      <c r="A1389" t="s">
        <v>416</v>
      </c>
      <c r="B1389">
        <f t="shared" si="81"/>
        <v>300098</v>
      </c>
      <c r="C1389">
        <v>98</v>
      </c>
      <c r="D1389">
        <f>VLOOKUP($B1389,TrialDesign!$E$2:$I$1147,5,FALSE)</f>
        <v>16</v>
      </c>
      <c r="E1389" t="str">
        <f>VLOOKUP($B1389,TrialDesign!$E$2:$I$1147,3,FALSE)</f>
        <v>Nil</v>
      </c>
      <c r="F1389" t="str">
        <f>VLOOKUP($B1389,TrialDesign!$E$2:$I$1147,4,FALSE)</f>
        <v>CRWT153</v>
      </c>
      <c r="G1389" s="1">
        <v>41681</v>
      </c>
      <c r="H1389" s="1" t="str">
        <f>VLOOKUP(B1389,TrialDesign!$E$2:$J$1147,6,FALSE)</f>
        <v>None_16h</v>
      </c>
      <c r="K1389">
        <v>3</v>
      </c>
      <c r="L1389">
        <v>1</v>
      </c>
      <c r="M1389">
        <v>2</v>
      </c>
      <c r="N1389">
        <v>3</v>
      </c>
      <c r="O1389">
        <v>60</v>
      </c>
      <c r="P1389">
        <v>168</v>
      </c>
      <c r="Q1389">
        <v>167</v>
      </c>
      <c r="R1389">
        <v>4</v>
      </c>
      <c r="S1389">
        <v>3</v>
      </c>
      <c r="U1389" t="s">
        <v>16</v>
      </c>
      <c r="W1389">
        <f>VLOOKUP(H1389&amp;"_"&amp;M1389+1,'Leaf lengths'!$J$6:$Q$104,VLOOKUP(F1389,'Leaf lengths'!$S$1:$T$6,2,FALSE),FALSE)</f>
        <v>244.25</v>
      </c>
      <c r="X1389">
        <f t="shared" si="85"/>
        <v>0.68372569089048107</v>
      </c>
      <c r="Y1389">
        <f t="shared" si="82"/>
        <v>2.6837256908904812</v>
      </c>
      <c r="Z1389">
        <f t="shared" si="80"/>
        <v>9</v>
      </c>
      <c r="AD1389" t="str">
        <f t="shared" si="83"/>
        <v/>
      </c>
      <c r="AE1389">
        <v>2</v>
      </c>
    </row>
    <row r="1390" spans="1:31" ht="15" hidden="1" customHeight="1" x14ac:dyDescent="0.3">
      <c r="A1390" t="s">
        <v>416</v>
      </c>
      <c r="B1390">
        <f t="shared" si="81"/>
        <v>300184</v>
      </c>
      <c r="C1390">
        <v>184</v>
      </c>
      <c r="D1390">
        <f>VLOOKUP($B1390,TrialDesign!$E$2:$I$1147,5,FALSE)</f>
        <v>16</v>
      </c>
      <c r="E1390" t="str">
        <f>VLOOKUP($B1390,TrialDesign!$E$2:$I$1147,3,FALSE)</f>
        <v>Nil</v>
      </c>
      <c r="F1390" t="str">
        <f>VLOOKUP($B1390,TrialDesign!$E$2:$I$1147,4,FALSE)</f>
        <v>CRWT153</v>
      </c>
      <c r="G1390" s="1">
        <v>41681</v>
      </c>
      <c r="H1390" s="1" t="str">
        <f>VLOOKUP(B1390,TrialDesign!$E$2:$J$1147,6,FALSE)</f>
        <v>None_16h</v>
      </c>
      <c r="J1390">
        <v>184</v>
      </c>
      <c r="K1390">
        <v>1</v>
      </c>
      <c r="L1390">
        <v>1</v>
      </c>
      <c r="M1390">
        <v>2</v>
      </c>
      <c r="N1390">
        <v>3</v>
      </c>
      <c r="O1390">
        <v>62</v>
      </c>
      <c r="Q1390">
        <v>180</v>
      </c>
      <c r="R1390">
        <v>4</v>
      </c>
      <c r="S1390">
        <v>4</v>
      </c>
      <c r="U1390" t="s">
        <v>16</v>
      </c>
      <c r="W1390">
        <f>VLOOKUP(H1390&amp;"_"&amp;M1390+1,'Leaf lengths'!$J$6:$Q$104,VLOOKUP(F1390,'Leaf lengths'!$S$1:$T$6,2,FALSE),FALSE)</f>
        <v>244.25</v>
      </c>
      <c r="X1390">
        <f t="shared" si="85"/>
        <v>0.73694984646878203</v>
      </c>
      <c r="Y1390">
        <f t="shared" si="82"/>
        <v>2.7369498464687823</v>
      </c>
      <c r="Z1390">
        <f t="shared" si="80"/>
        <v>10</v>
      </c>
      <c r="AD1390" t="str">
        <f t="shared" si="83"/>
        <v/>
      </c>
      <c r="AE1390">
        <v>2</v>
      </c>
    </row>
    <row r="1391" spans="1:31" ht="15" hidden="1" customHeight="1" x14ac:dyDescent="0.3">
      <c r="A1391" t="s">
        <v>416</v>
      </c>
      <c r="B1391">
        <f t="shared" si="81"/>
        <v>300184</v>
      </c>
      <c r="C1391">
        <v>184</v>
      </c>
      <c r="D1391">
        <f>VLOOKUP($B1391,TrialDesign!$E$2:$I$1147,5,FALSE)</f>
        <v>16</v>
      </c>
      <c r="E1391" t="str">
        <f>VLOOKUP($B1391,TrialDesign!$E$2:$I$1147,3,FALSE)</f>
        <v>Nil</v>
      </c>
      <c r="F1391" t="str">
        <f>VLOOKUP($B1391,TrialDesign!$E$2:$I$1147,4,FALSE)</f>
        <v>CRWT153</v>
      </c>
      <c r="G1391" s="1">
        <v>41681</v>
      </c>
      <c r="H1391" s="1" t="str">
        <f>VLOOKUP(B1391,TrialDesign!$E$2:$J$1147,6,FALSE)</f>
        <v>None_16h</v>
      </c>
      <c r="K1391">
        <v>2</v>
      </c>
      <c r="L1391">
        <v>1</v>
      </c>
      <c r="M1391">
        <v>2</v>
      </c>
      <c r="N1391">
        <v>3</v>
      </c>
      <c r="O1391">
        <v>62</v>
      </c>
      <c r="P1391">
        <v>195</v>
      </c>
      <c r="Q1391">
        <v>193</v>
      </c>
      <c r="R1391">
        <v>3</v>
      </c>
      <c r="S1391">
        <v>4</v>
      </c>
      <c r="U1391" t="s">
        <v>16</v>
      </c>
      <c r="W1391">
        <f>VLOOKUP(H1391&amp;"_"&amp;M1391+1,'Leaf lengths'!$J$6:$Q$104,VLOOKUP(F1391,'Leaf lengths'!$S$1:$T$6,2,FALSE),FALSE)</f>
        <v>244.25</v>
      </c>
      <c r="X1391">
        <f t="shared" si="85"/>
        <v>0.79017400204708288</v>
      </c>
      <c r="Y1391">
        <f t="shared" si="82"/>
        <v>2.7901740020470829</v>
      </c>
      <c r="Z1391">
        <f t="shared" si="80"/>
        <v>9</v>
      </c>
      <c r="AD1391" t="str">
        <f t="shared" si="83"/>
        <v/>
      </c>
      <c r="AE1391">
        <v>2</v>
      </c>
    </row>
    <row r="1392" spans="1:31" ht="15" hidden="1" customHeight="1" x14ac:dyDescent="0.3">
      <c r="A1392" t="s">
        <v>416</v>
      </c>
      <c r="B1392">
        <f t="shared" si="81"/>
        <v>300184</v>
      </c>
      <c r="C1392">
        <v>184</v>
      </c>
      <c r="D1392">
        <f>VLOOKUP($B1392,TrialDesign!$E$2:$I$1147,5,FALSE)</f>
        <v>16</v>
      </c>
      <c r="E1392" t="str">
        <f>VLOOKUP($B1392,TrialDesign!$E$2:$I$1147,3,FALSE)</f>
        <v>Nil</v>
      </c>
      <c r="F1392" t="str">
        <f>VLOOKUP($B1392,TrialDesign!$E$2:$I$1147,4,FALSE)</f>
        <v>CRWT153</v>
      </c>
      <c r="G1392" s="1">
        <v>41681</v>
      </c>
      <c r="H1392" s="1" t="str">
        <f>VLOOKUP(B1392,TrialDesign!$E$2:$J$1147,6,FALSE)</f>
        <v>None_16h</v>
      </c>
      <c r="K1392">
        <v>3</v>
      </c>
      <c r="L1392">
        <v>0</v>
      </c>
      <c r="M1392">
        <v>1</v>
      </c>
      <c r="N1392">
        <v>3</v>
      </c>
      <c r="O1392">
        <v>51</v>
      </c>
      <c r="P1392">
        <v>154</v>
      </c>
      <c r="Q1392">
        <v>152</v>
      </c>
      <c r="R1392">
        <v>4</v>
      </c>
      <c r="S1392">
        <v>3</v>
      </c>
      <c r="U1392" t="s">
        <v>16</v>
      </c>
      <c r="W1392">
        <f>VLOOKUP(H1392&amp;"_"&amp;M1392+1,'Leaf lengths'!$J$6:$Q$104,VLOOKUP(F1392,'Leaf lengths'!$S$1:$T$6,2,FALSE),FALSE)</f>
        <v>171.22222222222223</v>
      </c>
      <c r="X1392">
        <f t="shared" si="85"/>
        <v>0.88773523685918232</v>
      </c>
      <c r="Y1392">
        <f t="shared" si="82"/>
        <v>1.8877352368591822</v>
      </c>
      <c r="Z1392">
        <f t="shared" si="80"/>
        <v>8</v>
      </c>
      <c r="AD1392" t="str">
        <f t="shared" si="83"/>
        <v/>
      </c>
      <c r="AE1392">
        <v>1</v>
      </c>
    </row>
    <row r="1393" spans="1:31" ht="15" hidden="1" customHeight="1" x14ac:dyDescent="0.3">
      <c r="A1393" t="s">
        <v>416</v>
      </c>
      <c r="B1393">
        <f t="shared" si="81"/>
        <v>300261</v>
      </c>
      <c r="C1393">
        <v>261</v>
      </c>
      <c r="D1393">
        <f>VLOOKUP($B1393,TrialDesign!$E$2:$I$1147,5,FALSE)</f>
        <v>16</v>
      </c>
      <c r="E1393" t="str">
        <f>VLOOKUP($B1393,TrialDesign!$E$2:$I$1147,3,FALSE)</f>
        <v>Nil</v>
      </c>
      <c r="F1393" t="str">
        <f>VLOOKUP($B1393,TrialDesign!$E$2:$I$1147,4,FALSE)</f>
        <v>CRWT153</v>
      </c>
      <c r="G1393" s="1">
        <v>41681</v>
      </c>
      <c r="H1393" s="1" t="str">
        <f>VLOOKUP(B1393,TrialDesign!$E$2:$J$1147,6,FALSE)</f>
        <v>None_16h</v>
      </c>
      <c r="J1393">
        <v>261</v>
      </c>
      <c r="K1393">
        <v>1</v>
      </c>
      <c r="L1393">
        <v>1</v>
      </c>
      <c r="M1393">
        <v>2</v>
      </c>
      <c r="N1393">
        <v>3</v>
      </c>
      <c r="O1393">
        <v>68</v>
      </c>
      <c r="Q1393">
        <v>200</v>
      </c>
      <c r="R1393">
        <v>4</v>
      </c>
      <c r="S1393">
        <v>3</v>
      </c>
      <c r="U1393" t="s">
        <v>16</v>
      </c>
      <c r="W1393">
        <f>VLOOKUP(H1393&amp;"_"&amp;M1393+1,'Leaf lengths'!$J$6:$Q$104,VLOOKUP(F1393,'Leaf lengths'!$S$1:$T$6,2,FALSE),FALSE)</f>
        <v>244.25</v>
      </c>
      <c r="X1393">
        <f t="shared" si="85"/>
        <v>0.81883316274309115</v>
      </c>
      <c r="Y1393">
        <f t="shared" si="82"/>
        <v>2.8188331627430911</v>
      </c>
      <c r="Z1393">
        <f t="shared" si="80"/>
        <v>9</v>
      </c>
      <c r="AD1393" t="str">
        <f t="shared" si="83"/>
        <v/>
      </c>
      <c r="AE1393">
        <v>2</v>
      </c>
    </row>
    <row r="1394" spans="1:31" ht="15" hidden="1" customHeight="1" x14ac:dyDescent="0.3">
      <c r="A1394" t="s">
        <v>416</v>
      </c>
      <c r="B1394">
        <f t="shared" si="81"/>
        <v>300261</v>
      </c>
      <c r="C1394">
        <v>261</v>
      </c>
      <c r="D1394">
        <f>VLOOKUP($B1394,TrialDesign!$E$2:$I$1147,5,FALSE)</f>
        <v>16</v>
      </c>
      <c r="E1394" t="str">
        <f>VLOOKUP($B1394,TrialDesign!$E$2:$I$1147,3,FALSE)</f>
        <v>Nil</v>
      </c>
      <c r="F1394" t="str">
        <f>VLOOKUP($B1394,TrialDesign!$E$2:$I$1147,4,FALSE)</f>
        <v>CRWT153</v>
      </c>
      <c r="G1394" s="1">
        <v>41681</v>
      </c>
      <c r="H1394" s="1" t="str">
        <f>VLOOKUP(B1394,TrialDesign!$E$2:$J$1147,6,FALSE)</f>
        <v>None_16h</v>
      </c>
      <c r="K1394">
        <v>2</v>
      </c>
      <c r="L1394">
        <v>1</v>
      </c>
      <c r="M1394">
        <v>2</v>
      </c>
      <c r="N1394">
        <v>3</v>
      </c>
      <c r="O1394">
        <v>56</v>
      </c>
      <c r="P1394">
        <v>174</v>
      </c>
      <c r="Q1394">
        <v>224</v>
      </c>
      <c r="R1394">
        <v>4</v>
      </c>
      <c r="S1394">
        <v>3</v>
      </c>
      <c r="U1394" t="s">
        <v>16</v>
      </c>
      <c r="W1394">
        <f>VLOOKUP(H1394&amp;"_"&amp;M1394+1,'Leaf lengths'!$J$6:$Q$104,VLOOKUP(F1394,'Leaf lengths'!$S$1:$T$6,2,FALSE),FALSE)</f>
        <v>244.25</v>
      </c>
      <c r="X1394">
        <f t="shared" si="85"/>
        <v>0.91709314227226202</v>
      </c>
      <c r="Y1394">
        <f t="shared" si="82"/>
        <v>2.9170931422722619</v>
      </c>
      <c r="Z1394">
        <f t="shared" ref="Z1394:Z1457" si="86">IF(S1394="","",SUM(M1394+R1394+S1394))</f>
        <v>9</v>
      </c>
      <c r="AD1394" t="str">
        <f t="shared" si="83"/>
        <v/>
      </c>
      <c r="AE1394">
        <v>2</v>
      </c>
    </row>
    <row r="1395" spans="1:31" ht="15" hidden="1" customHeight="1" x14ac:dyDescent="0.3">
      <c r="A1395" t="s">
        <v>416</v>
      </c>
      <c r="B1395">
        <f t="shared" si="81"/>
        <v>300261</v>
      </c>
      <c r="C1395">
        <v>261</v>
      </c>
      <c r="D1395">
        <f>VLOOKUP($B1395,TrialDesign!$E$2:$I$1147,5,FALSE)</f>
        <v>16</v>
      </c>
      <c r="E1395" t="str">
        <f>VLOOKUP($B1395,TrialDesign!$E$2:$I$1147,3,FALSE)</f>
        <v>Nil</v>
      </c>
      <c r="F1395" t="str">
        <f>VLOOKUP($B1395,TrialDesign!$E$2:$I$1147,4,FALSE)</f>
        <v>CRWT153</v>
      </c>
      <c r="G1395" s="1">
        <v>41681</v>
      </c>
      <c r="H1395" s="1" t="str">
        <f>VLOOKUP(B1395,TrialDesign!$E$2:$J$1147,6,FALSE)</f>
        <v>None_16h</v>
      </c>
      <c r="K1395">
        <v>3</v>
      </c>
      <c r="L1395">
        <v>1</v>
      </c>
      <c r="M1395">
        <v>2</v>
      </c>
      <c r="N1395">
        <v>4</v>
      </c>
      <c r="O1395">
        <v>55</v>
      </c>
      <c r="P1395">
        <v>170</v>
      </c>
      <c r="Q1395">
        <v>207</v>
      </c>
      <c r="R1395">
        <v>4</v>
      </c>
      <c r="S1395">
        <v>3</v>
      </c>
      <c r="U1395" t="s">
        <v>16</v>
      </c>
      <c r="W1395">
        <f>VLOOKUP(H1395&amp;"_"&amp;M1395+1,'Leaf lengths'!$J$6:$Q$104,VLOOKUP(F1395,'Leaf lengths'!$S$1:$T$6,2,FALSE),FALSE)</f>
        <v>244.25</v>
      </c>
      <c r="X1395">
        <f t="shared" si="85"/>
        <v>0.8474923234390993</v>
      </c>
      <c r="Y1395">
        <f t="shared" si="82"/>
        <v>2.8474923234390994</v>
      </c>
      <c r="Z1395">
        <f t="shared" si="86"/>
        <v>9</v>
      </c>
      <c r="AD1395" t="str">
        <f t="shared" si="83"/>
        <v/>
      </c>
      <c r="AE1395">
        <v>2</v>
      </c>
    </row>
    <row r="1396" spans="1:31" ht="15" hidden="1" customHeight="1" x14ac:dyDescent="0.3">
      <c r="A1396" t="s">
        <v>416</v>
      </c>
      <c r="B1396">
        <f t="shared" si="81"/>
        <v>300261</v>
      </c>
      <c r="C1396">
        <v>261</v>
      </c>
      <c r="D1396">
        <f>VLOOKUP($B1396,TrialDesign!$E$2:$I$1147,5,FALSE)</f>
        <v>16</v>
      </c>
      <c r="E1396" t="str">
        <f>VLOOKUP($B1396,TrialDesign!$E$2:$I$1147,3,FALSE)</f>
        <v>Nil</v>
      </c>
      <c r="F1396" t="str">
        <f>VLOOKUP($B1396,TrialDesign!$E$2:$I$1147,4,FALSE)</f>
        <v>CRWT153</v>
      </c>
      <c r="G1396" s="1">
        <v>41681</v>
      </c>
      <c r="H1396" s="1" t="str">
        <f>VLOOKUP(B1396,TrialDesign!$E$2:$J$1147,6,FALSE)</f>
        <v>None_16h</v>
      </c>
      <c r="K1396">
        <v>4</v>
      </c>
      <c r="L1396">
        <v>1</v>
      </c>
      <c r="M1396">
        <v>2</v>
      </c>
      <c r="N1396">
        <v>3</v>
      </c>
      <c r="O1396">
        <v>63</v>
      </c>
      <c r="P1396">
        <v>192</v>
      </c>
      <c r="Q1396">
        <v>192</v>
      </c>
      <c r="W1396">
        <f>VLOOKUP(H1396&amp;"_"&amp;M1396+1,'Leaf lengths'!$J$6:$Q$104,VLOOKUP(F1396,'Leaf lengths'!$S$1:$T$6,2,FALSE),FALSE)</f>
        <v>244.25</v>
      </c>
      <c r="X1396">
        <f t="shared" si="85"/>
        <v>0.78607983623336741</v>
      </c>
      <c r="Y1396">
        <f t="shared" si="82"/>
        <v>2.7860798362333674</v>
      </c>
      <c r="Z1396" t="str">
        <f t="shared" si="86"/>
        <v/>
      </c>
      <c r="AD1396" t="str">
        <f t="shared" si="83"/>
        <v/>
      </c>
      <c r="AE1396">
        <v>2</v>
      </c>
    </row>
    <row r="1397" spans="1:31" ht="15" hidden="1" customHeight="1" x14ac:dyDescent="0.3">
      <c r="A1397" t="s">
        <v>416</v>
      </c>
      <c r="B1397">
        <f t="shared" ref="B1397:B1460" si="87">300000+C1397</f>
        <v>300032</v>
      </c>
      <c r="C1397">
        <v>32</v>
      </c>
      <c r="D1397">
        <f>VLOOKUP($B1397,TrialDesign!$E$2:$I$1147,5,FALSE)</f>
        <v>16</v>
      </c>
      <c r="E1397" t="str">
        <f>VLOOKUP($B1397,TrialDesign!$E$2:$I$1147,3,FALSE)</f>
        <v>Nil</v>
      </c>
      <c r="F1397" t="str">
        <f>VLOOKUP($B1397,TrialDesign!$E$2:$I$1147,4,FALSE)</f>
        <v>CRWT153</v>
      </c>
      <c r="G1397" s="1">
        <v>41688</v>
      </c>
      <c r="H1397" s="1" t="str">
        <f>VLOOKUP(B1397,TrialDesign!$E$2:$J$1147,6,FALSE)</f>
        <v>None_16h</v>
      </c>
      <c r="J1397">
        <v>32</v>
      </c>
      <c r="K1397">
        <v>1</v>
      </c>
      <c r="L1397">
        <v>2</v>
      </c>
      <c r="M1397">
        <v>4</v>
      </c>
      <c r="N1397">
        <v>5</v>
      </c>
      <c r="O1397">
        <v>70</v>
      </c>
      <c r="Q1397">
        <v>270</v>
      </c>
      <c r="R1397">
        <v>4</v>
      </c>
      <c r="S1397">
        <v>4</v>
      </c>
      <c r="U1397" t="s">
        <v>16</v>
      </c>
      <c r="W1397">
        <f>VLOOKUP(H1397&amp;"_"&amp;M1397+1,'Leaf lengths'!$J$6:$Q$104,VLOOKUP(F1397,'Leaf lengths'!$S$1:$T$6,2,FALSE),FALSE)</f>
        <v>223</v>
      </c>
      <c r="X1397">
        <f t="shared" si="85"/>
        <v>1.210762331838565</v>
      </c>
      <c r="Y1397">
        <f t="shared" si="82"/>
        <v>5.2107623318385645</v>
      </c>
      <c r="Z1397">
        <f t="shared" si="86"/>
        <v>12</v>
      </c>
      <c r="AD1397" t="str">
        <f t="shared" si="83"/>
        <v/>
      </c>
      <c r="AE1397">
        <v>4</v>
      </c>
    </row>
    <row r="1398" spans="1:31" ht="15" hidden="1" customHeight="1" x14ac:dyDescent="0.3">
      <c r="A1398" t="s">
        <v>416</v>
      </c>
      <c r="B1398">
        <f t="shared" si="87"/>
        <v>300032</v>
      </c>
      <c r="C1398">
        <v>32</v>
      </c>
      <c r="D1398">
        <f>VLOOKUP($B1398,TrialDesign!$E$2:$I$1147,5,FALSE)</f>
        <v>16</v>
      </c>
      <c r="E1398" t="str">
        <f>VLOOKUP($B1398,TrialDesign!$E$2:$I$1147,3,FALSE)</f>
        <v>Nil</v>
      </c>
      <c r="F1398" t="str">
        <f>VLOOKUP($B1398,TrialDesign!$E$2:$I$1147,4,FALSE)</f>
        <v>CRWT153</v>
      </c>
      <c r="G1398" s="1">
        <v>41688</v>
      </c>
      <c r="H1398" s="1" t="str">
        <f>VLOOKUP(B1398,TrialDesign!$E$2:$J$1147,6,FALSE)</f>
        <v>None_16h</v>
      </c>
      <c r="K1398">
        <v>2</v>
      </c>
      <c r="L1398">
        <v>2</v>
      </c>
      <c r="M1398">
        <v>4</v>
      </c>
      <c r="N1398">
        <v>5</v>
      </c>
      <c r="O1398">
        <v>75</v>
      </c>
      <c r="P1398">
        <v>265</v>
      </c>
      <c r="Q1398">
        <v>265</v>
      </c>
      <c r="R1398">
        <v>4</v>
      </c>
      <c r="S1398">
        <v>4</v>
      </c>
      <c r="U1398" t="s">
        <v>16</v>
      </c>
      <c r="W1398">
        <f>VLOOKUP(H1398&amp;"_"&amp;M1398+1,'Leaf lengths'!$J$6:$Q$104,VLOOKUP(F1398,'Leaf lengths'!$S$1:$T$6,2,FALSE),FALSE)</f>
        <v>223</v>
      </c>
      <c r="X1398">
        <f t="shared" si="85"/>
        <v>1.188340807174888</v>
      </c>
      <c r="Y1398">
        <f t="shared" ref="Y1398:Y1461" si="88">X1398+M1398</f>
        <v>5.188340807174888</v>
      </c>
      <c r="Z1398">
        <f t="shared" si="86"/>
        <v>12</v>
      </c>
      <c r="AD1398" t="str">
        <f t="shared" si="83"/>
        <v/>
      </c>
      <c r="AE1398">
        <v>4</v>
      </c>
    </row>
    <row r="1399" spans="1:31" ht="15" hidden="1" customHeight="1" x14ac:dyDescent="0.3">
      <c r="A1399" t="s">
        <v>416</v>
      </c>
      <c r="B1399">
        <f t="shared" si="87"/>
        <v>300032</v>
      </c>
      <c r="C1399">
        <v>32</v>
      </c>
      <c r="D1399">
        <f>VLOOKUP($B1399,TrialDesign!$E$2:$I$1147,5,FALSE)</f>
        <v>16</v>
      </c>
      <c r="E1399" t="str">
        <f>VLOOKUP($B1399,TrialDesign!$E$2:$I$1147,3,FALSE)</f>
        <v>Nil</v>
      </c>
      <c r="F1399" t="str">
        <f>VLOOKUP($B1399,TrialDesign!$E$2:$I$1147,4,FALSE)</f>
        <v>CRWT153</v>
      </c>
      <c r="G1399" s="1">
        <v>41688</v>
      </c>
      <c r="H1399" s="1" t="str">
        <f>VLOOKUP(B1399,TrialDesign!$E$2:$J$1147,6,FALSE)</f>
        <v>None_16h</v>
      </c>
      <c r="K1399">
        <v>3</v>
      </c>
      <c r="L1399">
        <v>1</v>
      </c>
      <c r="M1399">
        <v>3</v>
      </c>
      <c r="N1399">
        <v>4</v>
      </c>
      <c r="O1399">
        <v>77</v>
      </c>
      <c r="P1399">
        <v>215</v>
      </c>
      <c r="Q1399">
        <v>248</v>
      </c>
      <c r="R1399">
        <v>4</v>
      </c>
      <c r="S1399">
        <v>4</v>
      </c>
      <c r="U1399" t="s">
        <v>16</v>
      </c>
      <c r="W1399">
        <f>VLOOKUP(H1399&amp;"_"&amp;M1399+1,'Leaf lengths'!$J$6:$Q$104,VLOOKUP(F1399,'Leaf lengths'!$S$1:$T$6,2,FALSE),FALSE)</f>
        <v>258.8</v>
      </c>
      <c r="X1399">
        <f t="shared" si="85"/>
        <v>0.95826893353941267</v>
      </c>
      <c r="Y1399">
        <f t="shared" si="88"/>
        <v>3.9582689335394128</v>
      </c>
      <c r="Z1399">
        <f t="shared" si="86"/>
        <v>11</v>
      </c>
      <c r="AD1399" t="str">
        <f t="shared" si="83"/>
        <v/>
      </c>
      <c r="AE1399">
        <v>3</v>
      </c>
    </row>
    <row r="1400" spans="1:31" ht="15" hidden="1" customHeight="1" x14ac:dyDescent="0.3">
      <c r="A1400" t="s">
        <v>416</v>
      </c>
      <c r="B1400">
        <f t="shared" si="87"/>
        <v>300032</v>
      </c>
      <c r="C1400">
        <v>32</v>
      </c>
      <c r="D1400">
        <f>VLOOKUP($B1400,TrialDesign!$E$2:$I$1147,5,FALSE)</f>
        <v>16</v>
      </c>
      <c r="E1400" t="str">
        <f>VLOOKUP($B1400,TrialDesign!$E$2:$I$1147,3,FALSE)</f>
        <v>Nil</v>
      </c>
      <c r="F1400" t="str">
        <f>VLOOKUP($B1400,TrialDesign!$E$2:$I$1147,4,FALSE)</f>
        <v>CRWT153</v>
      </c>
      <c r="G1400" s="1">
        <v>41688</v>
      </c>
      <c r="H1400" s="1" t="str">
        <f>VLOOKUP(B1400,TrialDesign!$E$2:$J$1147,6,FALSE)</f>
        <v>None_16h</v>
      </c>
      <c r="K1400">
        <v>4</v>
      </c>
      <c r="L1400">
        <v>2</v>
      </c>
      <c r="M1400">
        <v>4</v>
      </c>
      <c r="N1400">
        <v>5</v>
      </c>
      <c r="O1400">
        <v>72</v>
      </c>
      <c r="P1400">
        <v>216</v>
      </c>
      <c r="Q1400">
        <v>215</v>
      </c>
      <c r="R1400">
        <v>4</v>
      </c>
      <c r="S1400">
        <v>4</v>
      </c>
      <c r="U1400" t="s">
        <v>16</v>
      </c>
      <c r="W1400">
        <f>VLOOKUP(H1400&amp;"_"&amp;M1400+1,'Leaf lengths'!$J$6:$Q$104,VLOOKUP(F1400,'Leaf lengths'!$S$1:$T$6,2,FALSE),FALSE)</f>
        <v>223</v>
      </c>
      <c r="X1400">
        <f t="shared" si="85"/>
        <v>0.9641255605381166</v>
      </c>
      <c r="Y1400">
        <f t="shared" si="88"/>
        <v>4.9641255605381165</v>
      </c>
      <c r="Z1400">
        <f t="shared" si="86"/>
        <v>12</v>
      </c>
      <c r="AD1400" t="str">
        <f t="shared" si="83"/>
        <v/>
      </c>
      <c r="AE1400">
        <v>4</v>
      </c>
    </row>
    <row r="1401" spans="1:31" ht="15" hidden="1" customHeight="1" x14ac:dyDescent="0.3">
      <c r="A1401" t="s">
        <v>416</v>
      </c>
      <c r="B1401">
        <f t="shared" si="87"/>
        <v>300175</v>
      </c>
      <c r="C1401">
        <v>175</v>
      </c>
      <c r="D1401">
        <f>VLOOKUP($B1401,TrialDesign!$E$2:$I$1147,5,FALSE)</f>
        <v>16</v>
      </c>
      <c r="E1401" t="str">
        <f>VLOOKUP($B1401,TrialDesign!$E$2:$I$1147,3,FALSE)</f>
        <v>Nil</v>
      </c>
      <c r="F1401" t="str">
        <f>VLOOKUP($B1401,TrialDesign!$E$2:$I$1147,4,FALSE)</f>
        <v>CRWT153</v>
      </c>
      <c r="G1401" s="1">
        <v>41688</v>
      </c>
      <c r="H1401" s="1" t="str">
        <f>VLOOKUP(B1401,TrialDesign!$E$2:$J$1147,6,FALSE)</f>
        <v>None_16h</v>
      </c>
      <c r="J1401">
        <v>175</v>
      </c>
      <c r="K1401">
        <v>1</v>
      </c>
      <c r="L1401">
        <v>2</v>
      </c>
      <c r="M1401">
        <v>4</v>
      </c>
      <c r="N1401">
        <v>5</v>
      </c>
      <c r="O1401">
        <v>86</v>
      </c>
      <c r="Q1401">
        <v>228</v>
      </c>
      <c r="R1401">
        <v>3</v>
      </c>
      <c r="S1401">
        <v>5</v>
      </c>
      <c r="U1401" t="s">
        <v>16</v>
      </c>
      <c r="W1401">
        <f>VLOOKUP(H1401&amp;"_"&amp;M1401+1,'Leaf lengths'!$J$6:$Q$104,VLOOKUP(F1401,'Leaf lengths'!$S$1:$T$6,2,FALSE),FALSE)</f>
        <v>223</v>
      </c>
      <c r="X1401">
        <f t="shared" si="85"/>
        <v>1.0224215246636772</v>
      </c>
      <c r="Y1401">
        <f t="shared" si="88"/>
        <v>5.0224215246636774</v>
      </c>
      <c r="Z1401">
        <f t="shared" si="86"/>
        <v>12</v>
      </c>
      <c r="AD1401" t="str">
        <f t="shared" si="83"/>
        <v/>
      </c>
      <c r="AE1401">
        <v>4</v>
      </c>
    </row>
    <row r="1402" spans="1:31" ht="15" hidden="1" customHeight="1" x14ac:dyDescent="0.3">
      <c r="A1402" t="s">
        <v>416</v>
      </c>
      <c r="B1402">
        <f t="shared" si="87"/>
        <v>300175</v>
      </c>
      <c r="C1402">
        <v>175</v>
      </c>
      <c r="D1402">
        <f>VLOOKUP($B1402,TrialDesign!$E$2:$I$1147,5,FALSE)</f>
        <v>16</v>
      </c>
      <c r="E1402" t="str">
        <f>VLOOKUP($B1402,TrialDesign!$E$2:$I$1147,3,FALSE)</f>
        <v>Nil</v>
      </c>
      <c r="F1402" t="str">
        <f>VLOOKUP($B1402,TrialDesign!$E$2:$I$1147,4,FALSE)</f>
        <v>CRWT153</v>
      </c>
      <c r="G1402" s="1">
        <v>41688</v>
      </c>
      <c r="H1402" s="1" t="str">
        <f>VLOOKUP(B1402,TrialDesign!$E$2:$J$1147,6,FALSE)</f>
        <v>None_16h</v>
      </c>
      <c r="K1402">
        <v>2</v>
      </c>
      <c r="L1402">
        <v>1</v>
      </c>
      <c r="M1402">
        <v>3</v>
      </c>
      <c r="N1402">
        <v>5</v>
      </c>
      <c r="O1402">
        <v>82</v>
      </c>
      <c r="P1402">
        <v>277</v>
      </c>
      <c r="Q1402">
        <v>277</v>
      </c>
      <c r="R1402">
        <v>4</v>
      </c>
      <c r="S1402">
        <v>3</v>
      </c>
      <c r="U1402" t="s">
        <v>16</v>
      </c>
      <c r="W1402">
        <f>VLOOKUP(H1402&amp;"_"&amp;M1402+1,'Leaf lengths'!$J$6:$Q$104,VLOOKUP(F1402,'Leaf lengths'!$S$1:$T$6,2,FALSE),FALSE)</f>
        <v>258.8</v>
      </c>
      <c r="X1402">
        <f t="shared" si="85"/>
        <v>1.0703245749613601</v>
      </c>
      <c r="Y1402">
        <f t="shared" si="88"/>
        <v>4.0703245749613597</v>
      </c>
      <c r="Z1402">
        <f t="shared" si="86"/>
        <v>10</v>
      </c>
      <c r="AD1402" t="str">
        <f t="shared" si="83"/>
        <v/>
      </c>
      <c r="AE1402">
        <v>3</v>
      </c>
    </row>
    <row r="1403" spans="1:31" ht="15" hidden="1" customHeight="1" x14ac:dyDescent="0.3">
      <c r="A1403" t="s">
        <v>416</v>
      </c>
      <c r="B1403">
        <f t="shared" si="87"/>
        <v>300175</v>
      </c>
      <c r="C1403">
        <v>175</v>
      </c>
      <c r="D1403">
        <f>VLOOKUP($B1403,TrialDesign!$E$2:$I$1147,5,FALSE)</f>
        <v>16</v>
      </c>
      <c r="E1403" t="str">
        <f>VLOOKUP($B1403,TrialDesign!$E$2:$I$1147,3,FALSE)</f>
        <v>Nil</v>
      </c>
      <c r="F1403" t="str">
        <f>VLOOKUP($B1403,TrialDesign!$E$2:$I$1147,4,FALSE)</f>
        <v>CRWT153</v>
      </c>
      <c r="G1403" s="1">
        <v>41688</v>
      </c>
      <c r="H1403" s="1" t="str">
        <f>VLOOKUP(B1403,TrialDesign!$E$2:$J$1147,6,FALSE)</f>
        <v>None_16h</v>
      </c>
      <c r="K1403">
        <v>3</v>
      </c>
      <c r="L1403">
        <v>1</v>
      </c>
      <c r="M1403">
        <v>2</v>
      </c>
      <c r="N1403">
        <v>5</v>
      </c>
      <c r="O1403">
        <v>61</v>
      </c>
      <c r="P1403">
        <v>215</v>
      </c>
      <c r="Q1403">
        <v>215</v>
      </c>
      <c r="R1403">
        <v>4</v>
      </c>
      <c r="S1403">
        <v>3</v>
      </c>
      <c r="U1403" t="s">
        <v>16</v>
      </c>
      <c r="W1403">
        <f>VLOOKUP(H1403&amp;"_"&amp;M1403+1,'Leaf lengths'!$J$6:$Q$104,VLOOKUP(F1403,'Leaf lengths'!$S$1:$T$6,2,FALSE),FALSE)</f>
        <v>244.25</v>
      </c>
      <c r="X1403">
        <f t="shared" si="85"/>
        <v>0.88024564994882293</v>
      </c>
      <c r="Y1403">
        <f t="shared" si="88"/>
        <v>2.8802456499488232</v>
      </c>
      <c r="Z1403">
        <f t="shared" si="86"/>
        <v>9</v>
      </c>
      <c r="AD1403" t="str">
        <f t="shared" si="83"/>
        <v/>
      </c>
      <c r="AE1403">
        <v>2</v>
      </c>
    </row>
    <row r="1404" spans="1:31" ht="15" hidden="1" customHeight="1" x14ac:dyDescent="0.3">
      <c r="A1404" t="s">
        <v>416</v>
      </c>
      <c r="B1404">
        <f t="shared" si="87"/>
        <v>300175</v>
      </c>
      <c r="C1404">
        <v>175</v>
      </c>
      <c r="D1404">
        <f>VLOOKUP($B1404,TrialDesign!$E$2:$I$1147,5,FALSE)</f>
        <v>16</v>
      </c>
      <c r="E1404" t="str">
        <f>VLOOKUP($B1404,TrialDesign!$E$2:$I$1147,3,FALSE)</f>
        <v>Nil</v>
      </c>
      <c r="F1404" t="str">
        <f>VLOOKUP($B1404,TrialDesign!$E$2:$I$1147,4,FALSE)</f>
        <v>CRWT153</v>
      </c>
      <c r="G1404" s="1">
        <v>41688</v>
      </c>
      <c r="H1404" s="1" t="str">
        <f>VLOOKUP(B1404,TrialDesign!$E$2:$J$1147,6,FALSE)</f>
        <v>None_16h</v>
      </c>
      <c r="K1404">
        <v>4</v>
      </c>
      <c r="L1404">
        <v>0</v>
      </c>
      <c r="M1404">
        <v>2</v>
      </c>
      <c r="N1404">
        <v>4</v>
      </c>
      <c r="O1404">
        <v>57</v>
      </c>
      <c r="P1404">
        <v>170</v>
      </c>
      <c r="Q1404">
        <v>169</v>
      </c>
      <c r="R1404">
        <v>3</v>
      </c>
      <c r="S1404">
        <v>3</v>
      </c>
      <c r="U1404" t="s">
        <v>16</v>
      </c>
      <c r="W1404">
        <f>VLOOKUP(H1404&amp;"_"&amp;M1404+1,'Leaf lengths'!$J$6:$Q$104,VLOOKUP(F1404,'Leaf lengths'!$S$1:$T$6,2,FALSE),FALSE)</f>
        <v>244.25</v>
      </c>
      <c r="X1404">
        <f t="shared" si="85"/>
        <v>0.69191402251791201</v>
      </c>
      <c r="Y1404">
        <f t="shared" si="88"/>
        <v>2.6919140225179121</v>
      </c>
      <c r="Z1404">
        <f t="shared" si="86"/>
        <v>8</v>
      </c>
      <c r="AD1404" t="str">
        <f t="shared" si="83"/>
        <v/>
      </c>
      <c r="AE1404">
        <v>2</v>
      </c>
    </row>
    <row r="1405" spans="1:31" ht="15" hidden="1" customHeight="1" x14ac:dyDescent="0.3">
      <c r="A1405" t="s">
        <v>416</v>
      </c>
      <c r="B1405">
        <f t="shared" si="87"/>
        <v>300230</v>
      </c>
      <c r="C1405">
        <v>230</v>
      </c>
      <c r="D1405">
        <f>VLOOKUP($B1405,TrialDesign!$E$2:$I$1147,5,FALSE)</f>
        <v>16</v>
      </c>
      <c r="E1405" t="str">
        <f>VLOOKUP($B1405,TrialDesign!$E$2:$I$1147,3,FALSE)</f>
        <v>Nil</v>
      </c>
      <c r="F1405" t="str">
        <f>VLOOKUP($B1405,TrialDesign!$E$2:$I$1147,4,FALSE)</f>
        <v>CRWT153</v>
      </c>
      <c r="G1405" s="1">
        <v>41688</v>
      </c>
      <c r="H1405" s="1" t="str">
        <f>VLOOKUP(B1405,TrialDesign!$E$2:$J$1147,6,FALSE)</f>
        <v>None_16h</v>
      </c>
      <c r="J1405">
        <v>230</v>
      </c>
      <c r="K1405">
        <v>1</v>
      </c>
      <c r="L1405">
        <v>1</v>
      </c>
      <c r="M1405">
        <v>3</v>
      </c>
      <c r="N1405">
        <v>5</v>
      </c>
      <c r="O1405">
        <v>68</v>
      </c>
      <c r="Q1405">
        <v>264</v>
      </c>
      <c r="R1405">
        <v>4</v>
      </c>
      <c r="S1405">
        <v>4</v>
      </c>
      <c r="U1405" t="s">
        <v>16</v>
      </c>
      <c r="W1405">
        <f>VLOOKUP(H1405&amp;"_"&amp;M1405+1,'Leaf lengths'!$J$6:$Q$104,VLOOKUP(F1405,'Leaf lengths'!$S$1:$T$6,2,FALSE),FALSE)</f>
        <v>258.8</v>
      </c>
      <c r="X1405">
        <f t="shared" si="85"/>
        <v>1.0200927357032457</v>
      </c>
      <c r="Y1405">
        <f t="shared" si="88"/>
        <v>4.0200927357032459</v>
      </c>
      <c r="Z1405">
        <f t="shared" si="86"/>
        <v>11</v>
      </c>
      <c r="AD1405" t="str">
        <f t="shared" si="83"/>
        <v/>
      </c>
      <c r="AE1405">
        <v>3</v>
      </c>
    </row>
    <row r="1406" spans="1:31" ht="15" hidden="1" customHeight="1" x14ac:dyDescent="0.3">
      <c r="A1406" t="s">
        <v>416</v>
      </c>
      <c r="B1406">
        <f t="shared" si="87"/>
        <v>300230</v>
      </c>
      <c r="C1406">
        <v>230</v>
      </c>
      <c r="D1406">
        <f>VLOOKUP($B1406,TrialDesign!$E$2:$I$1147,5,FALSE)</f>
        <v>16</v>
      </c>
      <c r="E1406" t="str">
        <f>VLOOKUP($B1406,TrialDesign!$E$2:$I$1147,3,FALSE)</f>
        <v>Nil</v>
      </c>
      <c r="F1406" t="str">
        <f>VLOOKUP($B1406,TrialDesign!$E$2:$I$1147,4,FALSE)</f>
        <v>CRWT153</v>
      </c>
      <c r="G1406" s="1">
        <v>41688</v>
      </c>
      <c r="H1406" s="1" t="str">
        <f>VLOOKUP(B1406,TrialDesign!$E$2:$J$1147,6,FALSE)</f>
        <v>None_16h</v>
      </c>
      <c r="K1406">
        <v>2</v>
      </c>
      <c r="L1406">
        <v>2</v>
      </c>
      <c r="M1406">
        <v>3</v>
      </c>
      <c r="N1406">
        <v>5</v>
      </c>
      <c r="O1406">
        <v>77</v>
      </c>
      <c r="P1406">
        <v>239</v>
      </c>
      <c r="Q1406">
        <v>272</v>
      </c>
      <c r="R1406">
        <v>4</v>
      </c>
      <c r="S1406">
        <v>4</v>
      </c>
      <c r="U1406" t="s">
        <v>16</v>
      </c>
      <c r="W1406">
        <f>VLOOKUP(H1406&amp;"_"&amp;M1406+1,'Leaf lengths'!$J$6:$Q$104,VLOOKUP(F1406,'Leaf lengths'!$S$1:$T$6,2,FALSE),FALSE)</f>
        <v>258.8</v>
      </c>
      <c r="X1406">
        <f t="shared" si="85"/>
        <v>1.0510046367851622</v>
      </c>
      <c r="Y1406">
        <f t="shared" si="88"/>
        <v>4.0510046367851622</v>
      </c>
      <c r="Z1406">
        <f t="shared" si="86"/>
        <v>11</v>
      </c>
      <c r="AD1406" t="str">
        <f t="shared" si="83"/>
        <v/>
      </c>
      <c r="AE1406">
        <v>3</v>
      </c>
    </row>
    <row r="1407" spans="1:31" ht="15" hidden="1" customHeight="1" x14ac:dyDescent="0.3">
      <c r="A1407" t="s">
        <v>416</v>
      </c>
      <c r="B1407">
        <f t="shared" si="87"/>
        <v>300230</v>
      </c>
      <c r="C1407">
        <v>230</v>
      </c>
      <c r="D1407">
        <f>VLOOKUP($B1407,TrialDesign!$E$2:$I$1147,5,FALSE)</f>
        <v>16</v>
      </c>
      <c r="E1407" t="str">
        <f>VLOOKUP($B1407,TrialDesign!$E$2:$I$1147,3,FALSE)</f>
        <v>Nil</v>
      </c>
      <c r="F1407" t="str">
        <f>VLOOKUP($B1407,TrialDesign!$E$2:$I$1147,4,FALSE)</f>
        <v>CRWT153</v>
      </c>
      <c r="G1407" s="1">
        <v>41688</v>
      </c>
      <c r="H1407" s="1" t="str">
        <f>VLOOKUP(B1407,TrialDesign!$E$2:$J$1147,6,FALSE)</f>
        <v>None_16h</v>
      </c>
      <c r="K1407">
        <v>3</v>
      </c>
      <c r="L1407">
        <v>2</v>
      </c>
      <c r="M1407">
        <v>3</v>
      </c>
      <c r="N1407">
        <v>4</v>
      </c>
      <c r="O1407">
        <v>75</v>
      </c>
      <c r="P1407">
        <v>246</v>
      </c>
      <c r="Q1407">
        <v>279</v>
      </c>
      <c r="R1407">
        <v>4</v>
      </c>
      <c r="S1407">
        <v>5</v>
      </c>
      <c r="U1407" t="s">
        <v>16</v>
      </c>
      <c r="W1407">
        <f>VLOOKUP(H1407&amp;"_"&amp;M1407+1,'Leaf lengths'!$J$6:$Q$104,VLOOKUP(F1407,'Leaf lengths'!$S$1:$T$6,2,FALSE),FALSE)</f>
        <v>258.8</v>
      </c>
      <c r="X1407">
        <f t="shared" si="85"/>
        <v>1.0780525502318392</v>
      </c>
      <c r="Y1407">
        <f t="shared" si="88"/>
        <v>4.0780525502318392</v>
      </c>
      <c r="Z1407">
        <f t="shared" si="86"/>
        <v>12</v>
      </c>
      <c r="AD1407" t="str">
        <f t="shared" si="83"/>
        <v/>
      </c>
      <c r="AE1407">
        <v>3</v>
      </c>
    </row>
    <row r="1408" spans="1:31" ht="15" hidden="1" customHeight="1" x14ac:dyDescent="0.3">
      <c r="A1408" t="s">
        <v>416</v>
      </c>
      <c r="B1408">
        <f t="shared" si="87"/>
        <v>300230</v>
      </c>
      <c r="C1408">
        <v>230</v>
      </c>
      <c r="D1408">
        <f>VLOOKUP($B1408,TrialDesign!$E$2:$I$1147,5,FALSE)</f>
        <v>16</v>
      </c>
      <c r="E1408" t="str">
        <f>VLOOKUP($B1408,TrialDesign!$E$2:$I$1147,3,FALSE)</f>
        <v>Nil</v>
      </c>
      <c r="F1408" t="str">
        <f>VLOOKUP($B1408,TrialDesign!$E$2:$I$1147,4,FALSE)</f>
        <v>CRWT153</v>
      </c>
      <c r="G1408" s="1">
        <v>41688</v>
      </c>
      <c r="H1408" s="1" t="str">
        <f>VLOOKUP(B1408,TrialDesign!$E$2:$J$1147,6,FALSE)</f>
        <v>None_16h</v>
      </c>
      <c r="K1408">
        <v>4</v>
      </c>
      <c r="L1408">
        <v>0</v>
      </c>
      <c r="M1408">
        <v>2</v>
      </c>
      <c r="N1408">
        <v>5</v>
      </c>
      <c r="O1408">
        <v>43</v>
      </c>
      <c r="P1408">
        <v>82</v>
      </c>
      <c r="Q1408">
        <v>151</v>
      </c>
      <c r="R1408">
        <v>4</v>
      </c>
      <c r="S1408">
        <v>4</v>
      </c>
      <c r="U1408" t="s">
        <v>16</v>
      </c>
      <c r="W1408">
        <f>VLOOKUP(H1408&amp;"_"&amp;M1408+1,'Leaf lengths'!$J$6:$Q$104,VLOOKUP(F1408,'Leaf lengths'!$S$1:$T$6,2,FALSE),FALSE)</f>
        <v>244.25</v>
      </c>
      <c r="X1408">
        <f t="shared" si="85"/>
        <v>0.61821903787103383</v>
      </c>
      <c r="Y1408">
        <f t="shared" si="88"/>
        <v>2.6182190378710337</v>
      </c>
      <c r="Z1408">
        <f t="shared" si="86"/>
        <v>10</v>
      </c>
      <c r="AD1408" t="str">
        <f t="shared" si="83"/>
        <v/>
      </c>
      <c r="AE1408">
        <v>2</v>
      </c>
    </row>
    <row r="1409" spans="1:31" ht="15" hidden="1" customHeight="1" x14ac:dyDescent="0.3">
      <c r="A1409" t="s">
        <v>416</v>
      </c>
      <c r="B1409">
        <f t="shared" si="87"/>
        <v>300037</v>
      </c>
      <c r="C1409">
        <v>37</v>
      </c>
      <c r="D1409">
        <f>VLOOKUP($B1409,TrialDesign!$E$2:$I$1147,5,FALSE)</f>
        <v>16</v>
      </c>
      <c r="E1409" t="str">
        <f>VLOOKUP($B1409,TrialDesign!$E$2:$I$1147,3,FALSE)</f>
        <v>Nil</v>
      </c>
      <c r="F1409" t="str">
        <f>VLOOKUP($B1409,TrialDesign!$E$2:$I$1147,4,FALSE)</f>
        <v>CRWT153</v>
      </c>
      <c r="G1409" s="1">
        <v>41695</v>
      </c>
      <c r="H1409" s="1" t="str">
        <f>VLOOKUP(B1409,TrialDesign!$E$2:$J$1147,6,FALSE)</f>
        <v>None_16h</v>
      </c>
      <c r="J1409">
        <v>37</v>
      </c>
      <c r="K1409">
        <v>1</v>
      </c>
      <c r="L1409">
        <v>2</v>
      </c>
      <c r="M1409">
        <v>4</v>
      </c>
      <c r="N1409">
        <v>5</v>
      </c>
      <c r="O1409">
        <v>76</v>
      </c>
      <c r="Q1409">
        <v>260</v>
      </c>
      <c r="R1409">
        <v>5</v>
      </c>
      <c r="S1409">
        <v>6</v>
      </c>
      <c r="U1409" t="s">
        <v>16</v>
      </c>
      <c r="W1409">
        <f>VLOOKUP(H1409&amp;"_"&amp;M1409+1,'Leaf lengths'!$J$6:$Q$104,VLOOKUP(F1409,'Leaf lengths'!$S$1:$T$6,2,FALSE),FALSE)</f>
        <v>223</v>
      </c>
      <c r="X1409">
        <f t="shared" si="85"/>
        <v>1.1659192825112108</v>
      </c>
      <c r="Y1409">
        <f t="shared" si="88"/>
        <v>5.1659192825112106</v>
      </c>
      <c r="Z1409">
        <f t="shared" si="86"/>
        <v>15</v>
      </c>
      <c r="AD1409" t="str">
        <f t="shared" si="83"/>
        <v/>
      </c>
      <c r="AE1409">
        <v>4</v>
      </c>
    </row>
    <row r="1410" spans="1:31" ht="15" hidden="1" customHeight="1" x14ac:dyDescent="0.3">
      <c r="A1410" t="s">
        <v>416</v>
      </c>
      <c r="B1410">
        <f t="shared" si="87"/>
        <v>300037</v>
      </c>
      <c r="C1410">
        <v>37</v>
      </c>
      <c r="D1410">
        <f>VLOOKUP($B1410,TrialDesign!$E$2:$I$1147,5,FALSE)</f>
        <v>16</v>
      </c>
      <c r="E1410" t="str">
        <f>VLOOKUP($B1410,TrialDesign!$E$2:$I$1147,3,FALSE)</f>
        <v>Nil</v>
      </c>
      <c r="F1410" t="str">
        <f>VLOOKUP($B1410,TrialDesign!$E$2:$I$1147,4,FALSE)</f>
        <v>CRWT153</v>
      </c>
      <c r="G1410" s="1">
        <v>41695</v>
      </c>
      <c r="H1410" s="1" t="str">
        <f>VLOOKUP(B1410,TrialDesign!$E$2:$J$1147,6,FALSE)</f>
        <v>None_16h</v>
      </c>
      <c r="K1410">
        <v>2</v>
      </c>
      <c r="L1410">
        <v>2</v>
      </c>
      <c r="M1410">
        <v>4</v>
      </c>
      <c r="N1410">
        <v>5</v>
      </c>
      <c r="O1410">
        <v>84</v>
      </c>
      <c r="P1410">
        <v>288</v>
      </c>
      <c r="Q1410">
        <v>297</v>
      </c>
      <c r="R1410">
        <v>5</v>
      </c>
      <c r="S1410">
        <v>6</v>
      </c>
      <c r="U1410" t="s">
        <v>16</v>
      </c>
      <c r="W1410">
        <f>VLOOKUP(H1410&amp;"_"&amp;M1410+1,'Leaf lengths'!$J$6:$Q$104,VLOOKUP(F1410,'Leaf lengths'!$S$1:$T$6,2,FALSE),FALSE)</f>
        <v>223</v>
      </c>
      <c r="X1410">
        <f t="shared" si="85"/>
        <v>1.3318385650224216</v>
      </c>
      <c r="Y1410">
        <f t="shared" si="88"/>
        <v>5.3318385650224212</v>
      </c>
      <c r="Z1410">
        <f t="shared" si="86"/>
        <v>15</v>
      </c>
      <c r="AD1410" t="str">
        <f t="shared" ref="AD1410:AD1473" si="89">IF(OR(M1410=N1410,N1410=""),"FLN","")</f>
        <v/>
      </c>
      <c r="AE1410">
        <v>4</v>
      </c>
    </row>
    <row r="1411" spans="1:31" ht="15" hidden="1" customHeight="1" x14ac:dyDescent="0.3">
      <c r="A1411" t="s">
        <v>416</v>
      </c>
      <c r="B1411">
        <f t="shared" si="87"/>
        <v>300037</v>
      </c>
      <c r="C1411">
        <v>37</v>
      </c>
      <c r="D1411">
        <f>VLOOKUP($B1411,TrialDesign!$E$2:$I$1147,5,FALSE)</f>
        <v>16</v>
      </c>
      <c r="E1411" t="str">
        <f>VLOOKUP($B1411,TrialDesign!$E$2:$I$1147,3,FALSE)</f>
        <v>Nil</v>
      </c>
      <c r="F1411" t="str">
        <f>VLOOKUP($B1411,TrialDesign!$E$2:$I$1147,4,FALSE)</f>
        <v>CRWT153</v>
      </c>
      <c r="G1411" s="1">
        <v>41695</v>
      </c>
      <c r="H1411" s="1" t="str">
        <f>VLOOKUP(B1411,TrialDesign!$E$2:$J$1147,6,FALSE)</f>
        <v>None_16h</v>
      </c>
      <c r="K1411">
        <v>3</v>
      </c>
      <c r="L1411">
        <v>2</v>
      </c>
      <c r="M1411">
        <v>4</v>
      </c>
      <c r="N1411">
        <v>5</v>
      </c>
      <c r="O1411">
        <v>85</v>
      </c>
      <c r="P1411">
        <v>290</v>
      </c>
      <c r="Q1411">
        <v>280</v>
      </c>
      <c r="R1411">
        <v>5</v>
      </c>
      <c r="S1411">
        <v>5</v>
      </c>
      <c r="U1411" t="s">
        <v>16</v>
      </c>
      <c r="W1411">
        <f>VLOOKUP(H1411&amp;"_"&amp;M1411+1,'Leaf lengths'!$J$6:$Q$104,VLOOKUP(F1411,'Leaf lengths'!$S$1:$T$6,2,FALSE),FALSE)</f>
        <v>223</v>
      </c>
      <c r="X1411">
        <f t="shared" si="85"/>
        <v>1.2556053811659194</v>
      </c>
      <c r="Y1411">
        <f t="shared" si="88"/>
        <v>5.2556053811659194</v>
      </c>
      <c r="Z1411">
        <f t="shared" si="86"/>
        <v>14</v>
      </c>
      <c r="AD1411" t="str">
        <f t="shared" si="89"/>
        <v/>
      </c>
      <c r="AE1411">
        <v>4</v>
      </c>
    </row>
    <row r="1412" spans="1:31" ht="15" hidden="1" customHeight="1" x14ac:dyDescent="0.3">
      <c r="A1412" t="s">
        <v>416</v>
      </c>
      <c r="B1412">
        <f t="shared" si="87"/>
        <v>300133</v>
      </c>
      <c r="C1412">
        <v>133</v>
      </c>
      <c r="D1412">
        <f>VLOOKUP($B1412,TrialDesign!$E$2:$I$1147,5,FALSE)</f>
        <v>16</v>
      </c>
      <c r="E1412" t="str">
        <f>VLOOKUP($B1412,TrialDesign!$E$2:$I$1147,3,FALSE)</f>
        <v>Nil</v>
      </c>
      <c r="F1412" t="str">
        <f>VLOOKUP($B1412,TrialDesign!$E$2:$I$1147,4,FALSE)</f>
        <v>CRWT153</v>
      </c>
      <c r="G1412" s="1">
        <v>41695</v>
      </c>
      <c r="H1412" s="1" t="str">
        <f>VLOOKUP(B1412,TrialDesign!$E$2:$J$1147,6,FALSE)</f>
        <v>None_16h</v>
      </c>
      <c r="J1412">
        <v>133</v>
      </c>
      <c r="K1412">
        <v>1</v>
      </c>
      <c r="L1412">
        <v>4</v>
      </c>
      <c r="M1412">
        <v>5</v>
      </c>
      <c r="N1412">
        <v>6</v>
      </c>
      <c r="O1412">
        <v>68</v>
      </c>
      <c r="Q1412">
        <v>220</v>
      </c>
      <c r="R1412">
        <v>5</v>
      </c>
      <c r="S1412">
        <v>4</v>
      </c>
      <c r="U1412" t="s">
        <v>16</v>
      </c>
      <c r="W1412">
        <f>VLOOKUP(H1412&amp;"_"&amp;M1412+1,'Leaf lengths'!$J$6:$Q$104,VLOOKUP(F1412,'Leaf lengths'!$S$1:$T$6,2,FALSE),FALSE)</f>
        <v>256.16666666666669</v>
      </c>
      <c r="X1412">
        <f t="shared" si="85"/>
        <v>0.85881587508132717</v>
      </c>
      <c r="Y1412">
        <f t="shared" si="88"/>
        <v>5.8588158750813273</v>
      </c>
      <c r="Z1412">
        <f t="shared" si="86"/>
        <v>14</v>
      </c>
      <c r="AD1412" t="str">
        <f t="shared" si="89"/>
        <v/>
      </c>
      <c r="AE1412">
        <v>5</v>
      </c>
    </row>
    <row r="1413" spans="1:31" ht="15" hidden="1" customHeight="1" x14ac:dyDescent="0.3">
      <c r="A1413" t="s">
        <v>416</v>
      </c>
      <c r="B1413">
        <f t="shared" si="87"/>
        <v>300133</v>
      </c>
      <c r="C1413">
        <v>133</v>
      </c>
      <c r="D1413">
        <f>VLOOKUP($B1413,TrialDesign!$E$2:$I$1147,5,FALSE)</f>
        <v>16</v>
      </c>
      <c r="E1413" t="str">
        <f>VLOOKUP($B1413,TrialDesign!$E$2:$I$1147,3,FALSE)</f>
        <v>Nil</v>
      </c>
      <c r="F1413" t="str">
        <f>VLOOKUP($B1413,TrialDesign!$E$2:$I$1147,4,FALSE)</f>
        <v>CRWT153</v>
      </c>
      <c r="G1413" s="1">
        <v>41695</v>
      </c>
      <c r="H1413" s="1" t="str">
        <f>VLOOKUP(B1413,TrialDesign!$E$2:$J$1147,6,FALSE)</f>
        <v>None_16h</v>
      </c>
      <c r="K1413">
        <v>2</v>
      </c>
      <c r="L1413">
        <v>4</v>
      </c>
      <c r="M1413">
        <v>5</v>
      </c>
      <c r="N1413">
        <v>6</v>
      </c>
      <c r="O1413">
        <v>80</v>
      </c>
      <c r="P1413">
        <v>120</v>
      </c>
      <c r="Q1413">
        <v>270</v>
      </c>
      <c r="R1413">
        <v>5</v>
      </c>
      <c r="S1413">
        <v>4</v>
      </c>
      <c r="U1413" t="s">
        <v>16</v>
      </c>
      <c r="W1413">
        <f>VLOOKUP(H1413&amp;"_"&amp;M1413+1,'Leaf lengths'!$J$6:$Q$104,VLOOKUP(F1413,'Leaf lengths'!$S$1:$T$6,2,FALSE),FALSE)</f>
        <v>256.16666666666669</v>
      </c>
      <c r="X1413">
        <f t="shared" si="85"/>
        <v>1.0540013012361742</v>
      </c>
      <c r="Y1413">
        <f t="shared" si="88"/>
        <v>6.0540013012361742</v>
      </c>
      <c r="Z1413">
        <f t="shared" si="86"/>
        <v>14</v>
      </c>
      <c r="AD1413" t="str">
        <f t="shared" si="89"/>
        <v/>
      </c>
      <c r="AE1413">
        <v>5</v>
      </c>
    </row>
    <row r="1414" spans="1:31" ht="15" hidden="1" customHeight="1" x14ac:dyDescent="0.3">
      <c r="A1414" t="s">
        <v>416</v>
      </c>
      <c r="B1414">
        <f t="shared" si="87"/>
        <v>300133</v>
      </c>
      <c r="C1414">
        <v>133</v>
      </c>
      <c r="D1414">
        <f>VLOOKUP($B1414,TrialDesign!$E$2:$I$1147,5,FALSE)</f>
        <v>16</v>
      </c>
      <c r="E1414" t="str">
        <f>VLOOKUP($B1414,TrialDesign!$E$2:$I$1147,3,FALSE)</f>
        <v>Nil</v>
      </c>
      <c r="F1414" t="str">
        <f>VLOOKUP($B1414,TrialDesign!$E$2:$I$1147,4,FALSE)</f>
        <v>CRWT153</v>
      </c>
      <c r="G1414" s="1">
        <v>41695</v>
      </c>
      <c r="H1414" s="1" t="str">
        <f>VLOOKUP(B1414,TrialDesign!$E$2:$J$1147,6,FALSE)</f>
        <v>None_16h</v>
      </c>
      <c r="K1414">
        <v>3</v>
      </c>
      <c r="L1414">
        <v>3</v>
      </c>
      <c r="M1414">
        <v>5</v>
      </c>
      <c r="N1414">
        <v>6</v>
      </c>
      <c r="O1414">
        <v>90</v>
      </c>
      <c r="P1414">
        <v>107</v>
      </c>
      <c r="Q1414">
        <v>270</v>
      </c>
      <c r="R1414">
        <v>4</v>
      </c>
      <c r="S1414">
        <v>6</v>
      </c>
      <c r="U1414" t="s">
        <v>16</v>
      </c>
      <c r="W1414">
        <f>VLOOKUP(H1414&amp;"_"&amp;M1414+1,'Leaf lengths'!$J$6:$Q$104,VLOOKUP(F1414,'Leaf lengths'!$S$1:$T$6,2,FALSE),FALSE)</f>
        <v>256.16666666666669</v>
      </c>
      <c r="X1414">
        <f t="shared" si="85"/>
        <v>1.0540013012361742</v>
      </c>
      <c r="Y1414">
        <f t="shared" si="88"/>
        <v>6.0540013012361742</v>
      </c>
      <c r="Z1414">
        <f t="shared" si="86"/>
        <v>15</v>
      </c>
      <c r="AD1414" t="str">
        <f t="shared" si="89"/>
        <v/>
      </c>
      <c r="AE1414">
        <v>5</v>
      </c>
    </row>
    <row r="1415" spans="1:31" ht="15" hidden="1" customHeight="1" x14ac:dyDescent="0.3">
      <c r="A1415" t="s">
        <v>416</v>
      </c>
      <c r="B1415">
        <f t="shared" si="87"/>
        <v>300253</v>
      </c>
      <c r="C1415">
        <v>253</v>
      </c>
      <c r="D1415">
        <f>VLOOKUP($B1415,TrialDesign!$E$2:$I$1147,5,FALSE)</f>
        <v>16</v>
      </c>
      <c r="E1415" t="str">
        <f>VLOOKUP($B1415,TrialDesign!$E$2:$I$1147,3,FALSE)</f>
        <v>Nil</v>
      </c>
      <c r="F1415" t="str">
        <f>VLOOKUP($B1415,TrialDesign!$E$2:$I$1147,4,FALSE)</f>
        <v>CRWT153</v>
      </c>
      <c r="G1415" s="1">
        <v>41695</v>
      </c>
      <c r="H1415" s="1" t="str">
        <f>VLOOKUP(B1415,TrialDesign!$E$2:$J$1147,6,FALSE)</f>
        <v>None_16h</v>
      </c>
      <c r="J1415">
        <v>253</v>
      </c>
      <c r="K1415">
        <v>1</v>
      </c>
      <c r="L1415">
        <v>2</v>
      </c>
      <c r="M1415">
        <v>5</v>
      </c>
      <c r="N1415">
        <v>6</v>
      </c>
      <c r="O1415">
        <v>85</v>
      </c>
      <c r="Q1415">
        <v>65</v>
      </c>
      <c r="R1415">
        <v>5</v>
      </c>
      <c r="S1415">
        <v>6</v>
      </c>
      <c r="U1415" t="s">
        <v>16</v>
      </c>
      <c r="W1415">
        <f>VLOOKUP(H1415&amp;"_"&amp;M1415+1,'Leaf lengths'!$J$6:$Q$104,VLOOKUP(F1415,'Leaf lengths'!$S$1:$T$6,2,FALSE),FALSE)</f>
        <v>256.16666666666669</v>
      </c>
      <c r="X1415">
        <f t="shared" si="85"/>
        <v>0.2537410540013012</v>
      </c>
      <c r="Y1415">
        <f t="shared" si="88"/>
        <v>5.253741054001301</v>
      </c>
      <c r="Z1415">
        <f t="shared" si="86"/>
        <v>16</v>
      </c>
      <c r="AD1415" t="str">
        <f t="shared" si="89"/>
        <v/>
      </c>
      <c r="AE1415">
        <v>5</v>
      </c>
    </row>
    <row r="1416" spans="1:31" ht="15" hidden="1" customHeight="1" x14ac:dyDescent="0.3">
      <c r="A1416" t="s">
        <v>416</v>
      </c>
      <c r="B1416">
        <f t="shared" si="87"/>
        <v>300253</v>
      </c>
      <c r="C1416">
        <v>253</v>
      </c>
      <c r="D1416">
        <f>VLOOKUP($B1416,TrialDesign!$E$2:$I$1147,5,FALSE)</f>
        <v>16</v>
      </c>
      <c r="E1416" t="str">
        <f>VLOOKUP($B1416,TrialDesign!$E$2:$I$1147,3,FALSE)</f>
        <v>Nil</v>
      </c>
      <c r="F1416" t="str">
        <f>VLOOKUP($B1416,TrialDesign!$E$2:$I$1147,4,FALSE)</f>
        <v>CRWT153</v>
      </c>
      <c r="G1416" s="1">
        <v>41695</v>
      </c>
      <c r="H1416" s="1" t="str">
        <f>VLOOKUP(B1416,TrialDesign!$E$2:$J$1147,6,FALSE)</f>
        <v>None_16h</v>
      </c>
      <c r="K1416">
        <v>2</v>
      </c>
      <c r="L1416">
        <v>4</v>
      </c>
      <c r="M1416">
        <v>5</v>
      </c>
      <c r="N1416">
        <v>6</v>
      </c>
      <c r="O1416">
        <v>85</v>
      </c>
      <c r="P1416">
        <v>275</v>
      </c>
      <c r="Q1416">
        <v>110</v>
      </c>
      <c r="R1416">
        <v>5</v>
      </c>
      <c r="S1416">
        <v>6</v>
      </c>
      <c r="U1416" t="s">
        <v>16</v>
      </c>
      <c r="W1416">
        <f>VLOOKUP(H1416&amp;"_"&amp;M1416+1,'Leaf lengths'!$J$6:$Q$104,VLOOKUP(F1416,'Leaf lengths'!$S$1:$T$6,2,FALSE),FALSE)</f>
        <v>256.16666666666669</v>
      </c>
      <c r="X1416">
        <f t="shared" si="85"/>
        <v>0.42940793754066359</v>
      </c>
      <c r="Y1416">
        <f t="shared" si="88"/>
        <v>5.4294079375406632</v>
      </c>
      <c r="Z1416">
        <f t="shared" si="86"/>
        <v>16</v>
      </c>
      <c r="AD1416" t="str">
        <f t="shared" si="89"/>
        <v/>
      </c>
      <c r="AE1416">
        <v>5</v>
      </c>
    </row>
    <row r="1417" spans="1:31" ht="15" hidden="1" customHeight="1" x14ac:dyDescent="0.3">
      <c r="A1417" t="s">
        <v>416</v>
      </c>
      <c r="B1417">
        <f t="shared" si="87"/>
        <v>300253</v>
      </c>
      <c r="C1417">
        <v>253</v>
      </c>
      <c r="D1417">
        <f>VLOOKUP($B1417,TrialDesign!$E$2:$I$1147,5,FALSE)</f>
        <v>16</v>
      </c>
      <c r="E1417" t="str">
        <f>VLOOKUP($B1417,TrialDesign!$E$2:$I$1147,3,FALSE)</f>
        <v>Nil</v>
      </c>
      <c r="F1417" t="str">
        <f>VLOOKUP($B1417,TrialDesign!$E$2:$I$1147,4,FALSE)</f>
        <v>CRWT153</v>
      </c>
      <c r="G1417" s="1">
        <v>41695</v>
      </c>
      <c r="H1417" s="1" t="str">
        <f>VLOOKUP(B1417,TrialDesign!$E$2:$J$1147,6,FALSE)</f>
        <v>None_16h</v>
      </c>
      <c r="K1417">
        <v>3</v>
      </c>
      <c r="L1417">
        <v>4</v>
      </c>
      <c r="M1417">
        <v>5</v>
      </c>
      <c r="N1417">
        <v>6</v>
      </c>
      <c r="O1417">
        <v>83</v>
      </c>
      <c r="P1417">
        <v>255</v>
      </c>
      <c r="Q1417">
        <v>109</v>
      </c>
      <c r="R1417">
        <v>4</v>
      </c>
      <c r="S1417">
        <v>6</v>
      </c>
      <c r="U1417" t="s">
        <v>16</v>
      </c>
      <c r="W1417">
        <f>VLOOKUP(H1417&amp;"_"&amp;M1417+1,'Leaf lengths'!$J$6:$Q$104,VLOOKUP(F1417,'Leaf lengths'!$S$1:$T$6,2,FALSE),FALSE)</f>
        <v>256.16666666666669</v>
      </c>
      <c r="X1417">
        <f t="shared" si="85"/>
        <v>0.42550422901756668</v>
      </c>
      <c r="Y1417">
        <f t="shared" si="88"/>
        <v>5.4255042290175668</v>
      </c>
      <c r="Z1417">
        <f t="shared" si="86"/>
        <v>15</v>
      </c>
      <c r="AD1417" t="str">
        <f t="shared" si="89"/>
        <v/>
      </c>
      <c r="AE1417">
        <v>5</v>
      </c>
    </row>
    <row r="1418" spans="1:31" ht="15" hidden="1" customHeight="1" x14ac:dyDescent="0.3">
      <c r="A1418" t="s">
        <v>416</v>
      </c>
      <c r="B1418">
        <f t="shared" si="87"/>
        <v>300253</v>
      </c>
      <c r="C1418">
        <v>253</v>
      </c>
      <c r="D1418">
        <f>VLOOKUP($B1418,TrialDesign!$E$2:$I$1147,5,FALSE)</f>
        <v>16</v>
      </c>
      <c r="E1418" t="str">
        <f>VLOOKUP($B1418,TrialDesign!$E$2:$I$1147,3,FALSE)</f>
        <v>Nil</v>
      </c>
      <c r="F1418" t="str">
        <f>VLOOKUP($B1418,TrialDesign!$E$2:$I$1147,4,FALSE)</f>
        <v>CRWT153</v>
      </c>
      <c r="G1418" s="1">
        <v>41695</v>
      </c>
      <c r="H1418" s="1" t="str">
        <f>VLOOKUP(B1418,TrialDesign!$E$2:$J$1147,6,FALSE)</f>
        <v>None_16h</v>
      </c>
      <c r="K1418">
        <v>4</v>
      </c>
      <c r="L1418">
        <v>0</v>
      </c>
      <c r="M1418">
        <v>4</v>
      </c>
      <c r="N1418">
        <v>5</v>
      </c>
      <c r="O1418">
        <v>70</v>
      </c>
      <c r="P1418">
        <v>235</v>
      </c>
      <c r="Q1418">
        <v>61</v>
      </c>
      <c r="R1418">
        <v>4</v>
      </c>
      <c r="S1418">
        <v>5</v>
      </c>
      <c r="U1418" t="s">
        <v>16</v>
      </c>
      <c r="W1418">
        <f>VLOOKUP(H1418&amp;"_"&amp;M1418+1,'Leaf lengths'!$J$6:$Q$104,VLOOKUP(F1418,'Leaf lengths'!$S$1:$T$6,2,FALSE),FALSE)</f>
        <v>223</v>
      </c>
      <c r="X1418">
        <f t="shared" si="85"/>
        <v>0.273542600896861</v>
      </c>
      <c r="Y1418">
        <f t="shared" si="88"/>
        <v>4.2735426008968611</v>
      </c>
      <c r="Z1418">
        <f t="shared" si="86"/>
        <v>13</v>
      </c>
      <c r="AD1418" t="str">
        <f t="shared" si="89"/>
        <v/>
      </c>
      <c r="AE1418">
        <v>4</v>
      </c>
    </row>
    <row r="1419" spans="1:31" ht="15" hidden="1" customHeight="1" x14ac:dyDescent="0.3">
      <c r="A1419" t="s">
        <v>416</v>
      </c>
      <c r="B1419">
        <f t="shared" si="87"/>
        <v>300008</v>
      </c>
      <c r="C1419">
        <v>8</v>
      </c>
      <c r="D1419">
        <f>VLOOKUP($B1419,TrialDesign!$E$2:$I$1147,5,FALSE)</f>
        <v>16</v>
      </c>
      <c r="E1419" t="str">
        <f>VLOOKUP($B1419,TrialDesign!$E$2:$I$1147,3,FALSE)</f>
        <v>Nil</v>
      </c>
      <c r="F1419" t="str">
        <f>VLOOKUP($B1419,TrialDesign!$E$2:$I$1147,4,FALSE)</f>
        <v>CRWT153</v>
      </c>
      <c r="G1419" s="1">
        <v>41702</v>
      </c>
      <c r="H1419" s="1" t="str">
        <f>VLOOKUP(B1419,TrialDesign!$E$2:$J$1147,6,FALSE)</f>
        <v>None_16h</v>
      </c>
      <c r="J1419">
        <v>8</v>
      </c>
      <c r="K1419">
        <v>1</v>
      </c>
      <c r="L1419">
        <v>3</v>
      </c>
      <c r="M1419">
        <v>6</v>
      </c>
      <c r="N1419">
        <v>7</v>
      </c>
      <c r="O1419">
        <v>81</v>
      </c>
      <c r="Q1419">
        <v>66</v>
      </c>
      <c r="R1419">
        <v>4</v>
      </c>
      <c r="S1419">
        <v>8</v>
      </c>
      <c r="U1419" t="s">
        <v>16</v>
      </c>
      <c r="W1419">
        <f>VLOOKUP(H1419&amp;"_"&amp;M1419+1,'Leaf lengths'!$J$6:$Q$104,VLOOKUP(F1419,'Leaf lengths'!$S$1:$T$6,2,FALSE),FALSE)</f>
        <v>209.33333333333334</v>
      </c>
      <c r="X1419">
        <f t="shared" ref="X1419:X1450" si="90">IF(OR(N1419="",M1419=N1419),0,Q1419/W1419)</f>
        <v>0.31528662420382164</v>
      </c>
      <c r="Y1419">
        <f t="shared" si="88"/>
        <v>6.3152866242038215</v>
      </c>
      <c r="Z1419">
        <f t="shared" si="86"/>
        <v>18</v>
      </c>
      <c r="AD1419" t="str">
        <f t="shared" si="89"/>
        <v/>
      </c>
      <c r="AE1419">
        <v>6</v>
      </c>
    </row>
    <row r="1420" spans="1:31" ht="15" hidden="1" customHeight="1" x14ac:dyDescent="0.3">
      <c r="A1420" t="s">
        <v>416</v>
      </c>
      <c r="B1420">
        <f t="shared" si="87"/>
        <v>300008</v>
      </c>
      <c r="C1420">
        <v>8</v>
      </c>
      <c r="D1420">
        <f>VLOOKUP($B1420,TrialDesign!$E$2:$I$1147,5,FALSE)</f>
        <v>16</v>
      </c>
      <c r="E1420" t="str">
        <f>VLOOKUP($B1420,TrialDesign!$E$2:$I$1147,3,FALSE)</f>
        <v>Nil</v>
      </c>
      <c r="F1420" t="str">
        <f>VLOOKUP($B1420,TrialDesign!$E$2:$I$1147,4,FALSE)</f>
        <v>CRWT153</v>
      </c>
      <c r="G1420" s="1">
        <v>41702</v>
      </c>
      <c r="H1420" s="1" t="str">
        <f>VLOOKUP(B1420,TrialDesign!$E$2:$J$1147,6,FALSE)</f>
        <v>None_16h</v>
      </c>
      <c r="K1420">
        <v>2</v>
      </c>
      <c r="L1420">
        <v>1</v>
      </c>
      <c r="M1420">
        <v>5</v>
      </c>
      <c r="N1420">
        <v>6</v>
      </c>
      <c r="O1420">
        <v>75</v>
      </c>
      <c r="P1420">
        <v>270</v>
      </c>
      <c r="Q1420">
        <v>232</v>
      </c>
      <c r="R1420">
        <v>4</v>
      </c>
      <c r="S1420">
        <v>7</v>
      </c>
      <c r="U1420" t="s">
        <v>16</v>
      </c>
      <c r="W1420">
        <f>VLOOKUP(H1420&amp;"_"&amp;M1420+1,'Leaf lengths'!$J$6:$Q$104,VLOOKUP(F1420,'Leaf lengths'!$S$1:$T$6,2,FALSE),FALSE)</f>
        <v>256.16666666666669</v>
      </c>
      <c r="X1420">
        <f t="shared" si="90"/>
        <v>0.90566037735849048</v>
      </c>
      <c r="Y1420">
        <f t="shared" si="88"/>
        <v>5.9056603773584904</v>
      </c>
      <c r="Z1420">
        <f t="shared" si="86"/>
        <v>16</v>
      </c>
      <c r="AD1420" t="str">
        <f t="shared" si="89"/>
        <v/>
      </c>
      <c r="AE1420">
        <v>5</v>
      </c>
    </row>
    <row r="1421" spans="1:31" ht="15" hidden="1" customHeight="1" x14ac:dyDescent="0.3">
      <c r="A1421" t="s">
        <v>416</v>
      </c>
      <c r="B1421">
        <f t="shared" si="87"/>
        <v>300008</v>
      </c>
      <c r="C1421">
        <v>8</v>
      </c>
      <c r="D1421">
        <f>VLOOKUP($B1421,TrialDesign!$E$2:$I$1147,5,FALSE)</f>
        <v>16</v>
      </c>
      <c r="E1421" t="str">
        <f>VLOOKUP($B1421,TrialDesign!$E$2:$I$1147,3,FALSE)</f>
        <v>Nil</v>
      </c>
      <c r="F1421" t="str">
        <f>VLOOKUP($B1421,TrialDesign!$E$2:$I$1147,4,FALSE)</f>
        <v>CRWT153</v>
      </c>
      <c r="G1421" s="1">
        <v>41702</v>
      </c>
      <c r="H1421" s="1" t="str">
        <f>VLOOKUP(B1421,TrialDesign!$E$2:$J$1147,6,FALSE)</f>
        <v>None_16h</v>
      </c>
      <c r="K1421">
        <v>3</v>
      </c>
      <c r="L1421">
        <v>4</v>
      </c>
      <c r="M1421">
        <v>6</v>
      </c>
      <c r="N1421">
        <v>7</v>
      </c>
      <c r="O1421">
        <v>93</v>
      </c>
      <c r="P1421">
        <v>242</v>
      </c>
      <c r="Q1421">
        <v>60</v>
      </c>
      <c r="R1421">
        <v>5</v>
      </c>
      <c r="S1421">
        <v>6</v>
      </c>
      <c r="U1421" t="s">
        <v>16</v>
      </c>
      <c r="W1421">
        <f>VLOOKUP(H1421&amp;"_"&amp;M1421+1,'Leaf lengths'!$J$6:$Q$104,VLOOKUP(F1421,'Leaf lengths'!$S$1:$T$6,2,FALSE),FALSE)</f>
        <v>209.33333333333334</v>
      </c>
      <c r="X1421">
        <f t="shared" si="90"/>
        <v>0.28662420382165604</v>
      </c>
      <c r="Y1421">
        <f t="shared" si="88"/>
        <v>6.2866242038216562</v>
      </c>
      <c r="Z1421">
        <f t="shared" si="86"/>
        <v>17</v>
      </c>
      <c r="AD1421" t="str">
        <f t="shared" si="89"/>
        <v/>
      </c>
      <c r="AE1421">
        <v>6</v>
      </c>
    </row>
    <row r="1422" spans="1:31" ht="15" hidden="1" customHeight="1" x14ac:dyDescent="0.3">
      <c r="A1422" t="s">
        <v>416</v>
      </c>
      <c r="B1422">
        <f t="shared" si="87"/>
        <v>300008</v>
      </c>
      <c r="C1422">
        <v>8</v>
      </c>
      <c r="D1422">
        <f>VLOOKUP($B1422,TrialDesign!$E$2:$I$1147,5,FALSE)</f>
        <v>16</v>
      </c>
      <c r="E1422" t="str">
        <f>VLOOKUP($B1422,TrialDesign!$E$2:$I$1147,3,FALSE)</f>
        <v>Nil</v>
      </c>
      <c r="F1422" t="str">
        <f>VLOOKUP($B1422,TrialDesign!$E$2:$I$1147,4,FALSE)</f>
        <v>CRWT153</v>
      </c>
      <c r="G1422" s="1">
        <v>41702</v>
      </c>
      <c r="H1422" s="1" t="str">
        <f>VLOOKUP(B1422,TrialDesign!$E$2:$J$1147,6,FALSE)</f>
        <v>None_16h</v>
      </c>
      <c r="K1422">
        <v>4</v>
      </c>
      <c r="L1422">
        <v>3</v>
      </c>
      <c r="M1422">
        <v>6</v>
      </c>
      <c r="N1422">
        <v>7</v>
      </c>
      <c r="O1422">
        <v>86</v>
      </c>
      <c r="P1422">
        <v>254</v>
      </c>
      <c r="Q1422">
        <v>84</v>
      </c>
      <c r="R1422">
        <v>4</v>
      </c>
      <c r="S1422">
        <v>7</v>
      </c>
      <c r="U1422" t="s">
        <v>16</v>
      </c>
      <c r="W1422">
        <f>VLOOKUP(H1422&amp;"_"&amp;M1422+1,'Leaf lengths'!$J$6:$Q$104,VLOOKUP(F1422,'Leaf lengths'!$S$1:$T$6,2,FALSE),FALSE)</f>
        <v>209.33333333333334</v>
      </c>
      <c r="X1422">
        <f t="shared" si="90"/>
        <v>0.40127388535031844</v>
      </c>
      <c r="Y1422">
        <f t="shared" si="88"/>
        <v>6.4012738853503182</v>
      </c>
      <c r="Z1422">
        <f t="shared" si="86"/>
        <v>17</v>
      </c>
      <c r="AD1422" t="str">
        <f t="shared" si="89"/>
        <v/>
      </c>
      <c r="AE1422">
        <v>6</v>
      </c>
    </row>
    <row r="1423" spans="1:31" ht="15" hidden="1" customHeight="1" x14ac:dyDescent="0.3">
      <c r="A1423" t="s">
        <v>416</v>
      </c>
      <c r="B1423">
        <f t="shared" si="87"/>
        <v>300186</v>
      </c>
      <c r="C1423">
        <v>186</v>
      </c>
      <c r="D1423">
        <f>VLOOKUP($B1423,TrialDesign!$E$2:$I$1147,5,FALSE)</f>
        <v>16</v>
      </c>
      <c r="E1423" t="str">
        <f>VLOOKUP($B1423,TrialDesign!$E$2:$I$1147,3,FALSE)</f>
        <v>Nil</v>
      </c>
      <c r="F1423" t="str">
        <f>VLOOKUP($B1423,TrialDesign!$E$2:$I$1147,4,FALSE)</f>
        <v>CRWT153</v>
      </c>
      <c r="G1423" s="1">
        <v>41702</v>
      </c>
      <c r="H1423" s="1" t="str">
        <f>VLOOKUP(B1423,TrialDesign!$E$2:$J$1147,6,FALSE)</f>
        <v>None_16h</v>
      </c>
      <c r="J1423">
        <v>186</v>
      </c>
      <c r="K1423">
        <v>1</v>
      </c>
      <c r="L1423">
        <v>5</v>
      </c>
      <c r="M1423">
        <v>5</v>
      </c>
      <c r="N1423">
        <v>6</v>
      </c>
      <c r="O1423">
        <v>87</v>
      </c>
      <c r="Q1423">
        <v>156</v>
      </c>
      <c r="R1423">
        <v>5</v>
      </c>
      <c r="S1423">
        <v>6</v>
      </c>
      <c r="U1423" t="s">
        <v>16</v>
      </c>
      <c r="W1423">
        <f>VLOOKUP(H1423&amp;"_"&amp;M1423+1,'Leaf lengths'!$J$6:$Q$104,VLOOKUP(F1423,'Leaf lengths'!$S$1:$T$6,2,FALSE),FALSE)</f>
        <v>256.16666666666669</v>
      </c>
      <c r="X1423">
        <f t="shared" si="90"/>
        <v>0.60897852960312293</v>
      </c>
      <c r="Y1423">
        <f t="shared" si="88"/>
        <v>5.6089785296031227</v>
      </c>
      <c r="Z1423">
        <f t="shared" si="86"/>
        <v>16</v>
      </c>
      <c r="AD1423" t="str">
        <f t="shared" si="89"/>
        <v/>
      </c>
      <c r="AE1423">
        <v>5</v>
      </c>
    </row>
    <row r="1424" spans="1:31" ht="15" hidden="1" customHeight="1" x14ac:dyDescent="0.3">
      <c r="A1424" t="s">
        <v>416</v>
      </c>
      <c r="B1424">
        <f t="shared" si="87"/>
        <v>300186</v>
      </c>
      <c r="C1424">
        <v>186</v>
      </c>
      <c r="D1424">
        <f>VLOOKUP($B1424,TrialDesign!$E$2:$I$1147,5,FALSE)</f>
        <v>16</v>
      </c>
      <c r="E1424" t="str">
        <f>VLOOKUP($B1424,TrialDesign!$E$2:$I$1147,3,FALSE)</f>
        <v>Nil</v>
      </c>
      <c r="F1424" t="str">
        <f>VLOOKUP($B1424,TrialDesign!$E$2:$I$1147,4,FALSE)</f>
        <v>CRWT153</v>
      </c>
      <c r="G1424" s="1">
        <v>41702</v>
      </c>
      <c r="H1424" s="1" t="str">
        <f>VLOOKUP(B1424,TrialDesign!$E$2:$J$1147,6,FALSE)</f>
        <v>None_16h</v>
      </c>
      <c r="K1424">
        <v>2</v>
      </c>
      <c r="L1424">
        <v>6</v>
      </c>
      <c r="M1424">
        <v>6</v>
      </c>
      <c r="N1424">
        <v>7</v>
      </c>
      <c r="O1424">
        <v>85</v>
      </c>
      <c r="P1424">
        <v>240</v>
      </c>
      <c r="Q1424">
        <v>55</v>
      </c>
      <c r="R1424">
        <v>4</v>
      </c>
      <c r="S1424">
        <v>8</v>
      </c>
      <c r="U1424" t="s">
        <v>16</v>
      </c>
      <c r="W1424">
        <f>VLOOKUP(H1424&amp;"_"&amp;M1424+1,'Leaf lengths'!$J$6:$Q$104,VLOOKUP(F1424,'Leaf lengths'!$S$1:$T$6,2,FALSE),FALSE)</f>
        <v>209.33333333333334</v>
      </c>
      <c r="X1424">
        <f t="shared" si="90"/>
        <v>0.26273885350318471</v>
      </c>
      <c r="Y1424">
        <f t="shared" si="88"/>
        <v>6.2627388535031852</v>
      </c>
      <c r="Z1424">
        <f t="shared" si="86"/>
        <v>18</v>
      </c>
      <c r="AD1424" t="str">
        <f t="shared" si="89"/>
        <v/>
      </c>
      <c r="AE1424">
        <v>6</v>
      </c>
    </row>
    <row r="1425" spans="1:31" ht="15" hidden="1" customHeight="1" x14ac:dyDescent="0.3">
      <c r="A1425" t="s">
        <v>416</v>
      </c>
      <c r="B1425">
        <f t="shared" si="87"/>
        <v>300186</v>
      </c>
      <c r="C1425">
        <v>186</v>
      </c>
      <c r="D1425">
        <f>VLOOKUP($B1425,TrialDesign!$E$2:$I$1147,5,FALSE)</f>
        <v>16</v>
      </c>
      <c r="E1425" t="str">
        <f>VLOOKUP($B1425,TrialDesign!$E$2:$I$1147,3,FALSE)</f>
        <v>Nil</v>
      </c>
      <c r="F1425" t="str">
        <f>VLOOKUP($B1425,TrialDesign!$E$2:$I$1147,4,FALSE)</f>
        <v>CRWT153</v>
      </c>
      <c r="G1425" s="1">
        <v>41702</v>
      </c>
      <c r="H1425" s="1" t="str">
        <f>VLOOKUP(B1425,TrialDesign!$E$2:$J$1147,6,FALSE)</f>
        <v>None_16h</v>
      </c>
      <c r="K1425">
        <v>3</v>
      </c>
      <c r="L1425">
        <v>4</v>
      </c>
      <c r="M1425">
        <v>6</v>
      </c>
      <c r="N1425">
        <v>7</v>
      </c>
      <c r="O1425">
        <v>85</v>
      </c>
      <c r="P1425">
        <v>263</v>
      </c>
      <c r="Q1425">
        <v>45</v>
      </c>
      <c r="R1425">
        <v>5</v>
      </c>
      <c r="S1425">
        <v>6</v>
      </c>
      <c r="U1425" t="s">
        <v>16</v>
      </c>
      <c r="W1425">
        <f>VLOOKUP(H1425&amp;"_"&amp;M1425+1,'Leaf lengths'!$J$6:$Q$104,VLOOKUP(F1425,'Leaf lengths'!$S$1:$T$6,2,FALSE),FALSE)</f>
        <v>209.33333333333334</v>
      </c>
      <c r="X1425">
        <f t="shared" si="90"/>
        <v>0.21496815286624202</v>
      </c>
      <c r="Y1425">
        <f t="shared" si="88"/>
        <v>6.2149681528662422</v>
      </c>
      <c r="Z1425">
        <f t="shared" si="86"/>
        <v>17</v>
      </c>
      <c r="AD1425" t="str">
        <f t="shared" si="89"/>
        <v/>
      </c>
      <c r="AE1425">
        <v>6</v>
      </c>
    </row>
    <row r="1426" spans="1:31" ht="15" hidden="1" customHeight="1" x14ac:dyDescent="0.3">
      <c r="A1426" t="s">
        <v>416</v>
      </c>
      <c r="B1426">
        <f t="shared" si="87"/>
        <v>300186</v>
      </c>
      <c r="C1426">
        <v>186</v>
      </c>
      <c r="D1426">
        <f>VLOOKUP($B1426,TrialDesign!$E$2:$I$1147,5,FALSE)</f>
        <v>16</v>
      </c>
      <c r="E1426" t="str">
        <f>VLOOKUP($B1426,TrialDesign!$E$2:$I$1147,3,FALSE)</f>
        <v>Nil</v>
      </c>
      <c r="F1426" t="str">
        <f>VLOOKUP($B1426,TrialDesign!$E$2:$I$1147,4,FALSE)</f>
        <v>CRWT153</v>
      </c>
      <c r="G1426" s="1">
        <v>41702</v>
      </c>
      <c r="H1426" s="1" t="str">
        <f>VLOOKUP(B1426,TrialDesign!$E$2:$J$1147,6,FALSE)</f>
        <v>None_16h</v>
      </c>
      <c r="K1426">
        <v>4</v>
      </c>
      <c r="L1426">
        <v>2</v>
      </c>
      <c r="M1426">
        <v>5</v>
      </c>
      <c r="N1426">
        <v>6</v>
      </c>
      <c r="O1426">
        <v>76</v>
      </c>
      <c r="P1426">
        <v>269</v>
      </c>
      <c r="Q1426">
        <v>177</v>
      </c>
      <c r="R1426">
        <v>4</v>
      </c>
      <c r="S1426">
        <v>8</v>
      </c>
      <c r="U1426" t="s">
        <v>16</v>
      </c>
      <c r="W1426">
        <f>VLOOKUP(H1426&amp;"_"&amp;M1426+1,'Leaf lengths'!$J$6:$Q$104,VLOOKUP(F1426,'Leaf lengths'!$S$1:$T$6,2,FALSE),FALSE)</f>
        <v>256.16666666666669</v>
      </c>
      <c r="X1426">
        <f t="shared" si="90"/>
        <v>0.69095640858815865</v>
      </c>
      <c r="Y1426">
        <f t="shared" si="88"/>
        <v>5.6909564085881588</v>
      </c>
      <c r="Z1426">
        <f t="shared" si="86"/>
        <v>17</v>
      </c>
      <c r="AD1426" t="str">
        <f t="shared" si="89"/>
        <v/>
      </c>
      <c r="AE1426">
        <v>5</v>
      </c>
    </row>
    <row r="1427" spans="1:31" ht="15" hidden="1" customHeight="1" x14ac:dyDescent="0.3">
      <c r="A1427" t="s">
        <v>416</v>
      </c>
      <c r="B1427">
        <f t="shared" si="87"/>
        <v>300244</v>
      </c>
      <c r="C1427">
        <v>244</v>
      </c>
      <c r="D1427">
        <f>VLOOKUP($B1427,TrialDesign!$E$2:$I$1147,5,FALSE)</f>
        <v>16</v>
      </c>
      <c r="E1427" t="str">
        <f>VLOOKUP($B1427,TrialDesign!$E$2:$I$1147,3,FALSE)</f>
        <v>Nil</v>
      </c>
      <c r="F1427" t="str">
        <f>VLOOKUP($B1427,TrialDesign!$E$2:$I$1147,4,FALSE)</f>
        <v>CRWT153</v>
      </c>
      <c r="G1427" s="1">
        <v>41702</v>
      </c>
      <c r="H1427" s="1" t="str">
        <f>VLOOKUP(B1427,TrialDesign!$E$2:$J$1147,6,FALSE)</f>
        <v>None_16h</v>
      </c>
      <c r="J1427">
        <v>244</v>
      </c>
      <c r="K1427">
        <v>1</v>
      </c>
      <c r="L1427">
        <v>4</v>
      </c>
      <c r="M1427">
        <v>5</v>
      </c>
      <c r="N1427">
        <v>6</v>
      </c>
      <c r="O1427">
        <v>88</v>
      </c>
      <c r="Q1427">
        <v>200</v>
      </c>
      <c r="R1427">
        <v>4</v>
      </c>
      <c r="S1427">
        <v>6</v>
      </c>
      <c r="U1427" t="s">
        <v>16</v>
      </c>
      <c r="W1427">
        <f>VLOOKUP(H1427&amp;"_"&amp;M1427+1,'Leaf lengths'!$J$6:$Q$104,VLOOKUP(F1427,'Leaf lengths'!$S$1:$T$6,2,FALSE),FALSE)</f>
        <v>256.16666666666669</v>
      </c>
      <c r="X1427">
        <f t="shared" si="90"/>
        <v>0.78074170461938841</v>
      </c>
      <c r="Y1427">
        <f t="shared" si="88"/>
        <v>5.7807417046193885</v>
      </c>
      <c r="Z1427">
        <f t="shared" si="86"/>
        <v>15</v>
      </c>
      <c r="AD1427" t="str">
        <f t="shared" si="89"/>
        <v/>
      </c>
      <c r="AE1427">
        <v>5</v>
      </c>
    </row>
    <row r="1428" spans="1:31" ht="15" hidden="1" customHeight="1" x14ac:dyDescent="0.3">
      <c r="A1428" t="s">
        <v>416</v>
      </c>
      <c r="B1428">
        <f t="shared" si="87"/>
        <v>300244</v>
      </c>
      <c r="C1428">
        <v>244</v>
      </c>
      <c r="D1428">
        <f>VLOOKUP($B1428,TrialDesign!$E$2:$I$1147,5,FALSE)</f>
        <v>16</v>
      </c>
      <c r="E1428" t="str">
        <f>VLOOKUP($B1428,TrialDesign!$E$2:$I$1147,3,FALSE)</f>
        <v>Nil</v>
      </c>
      <c r="F1428" t="str">
        <f>VLOOKUP($B1428,TrialDesign!$E$2:$I$1147,4,FALSE)</f>
        <v>CRWT153</v>
      </c>
      <c r="G1428" s="1">
        <v>41702</v>
      </c>
      <c r="H1428" s="1" t="str">
        <f>VLOOKUP(B1428,TrialDesign!$E$2:$J$1147,6,FALSE)</f>
        <v>None_16h</v>
      </c>
      <c r="K1428">
        <v>2</v>
      </c>
      <c r="L1428">
        <v>5</v>
      </c>
      <c r="M1428">
        <v>5</v>
      </c>
      <c r="N1428">
        <v>6</v>
      </c>
      <c r="O1428">
        <v>79</v>
      </c>
      <c r="P1428">
        <v>265</v>
      </c>
      <c r="Q1428">
        <v>204</v>
      </c>
      <c r="R1428">
        <v>5</v>
      </c>
      <c r="S1428">
        <v>7</v>
      </c>
      <c r="U1428" t="s">
        <v>16</v>
      </c>
      <c r="W1428">
        <f>VLOOKUP(H1428&amp;"_"&amp;M1428+1,'Leaf lengths'!$J$6:$Q$104,VLOOKUP(F1428,'Leaf lengths'!$S$1:$T$6,2,FALSE),FALSE)</f>
        <v>256.16666666666669</v>
      </c>
      <c r="X1428">
        <f t="shared" si="90"/>
        <v>0.79635653871177614</v>
      </c>
      <c r="Y1428">
        <f t="shared" si="88"/>
        <v>5.7963565387117759</v>
      </c>
      <c r="Z1428">
        <f t="shared" si="86"/>
        <v>17</v>
      </c>
      <c r="AD1428" t="str">
        <f t="shared" si="89"/>
        <v/>
      </c>
      <c r="AE1428">
        <v>5</v>
      </c>
    </row>
    <row r="1429" spans="1:31" ht="15" hidden="1" customHeight="1" x14ac:dyDescent="0.3">
      <c r="A1429" t="s">
        <v>416</v>
      </c>
      <c r="B1429">
        <f t="shared" si="87"/>
        <v>300023</v>
      </c>
      <c r="C1429">
        <v>23</v>
      </c>
      <c r="D1429">
        <f>VLOOKUP($B1429,TrialDesign!$E$2:$I$1147,5,FALSE)</f>
        <v>16</v>
      </c>
      <c r="E1429" t="str">
        <f>VLOOKUP($B1429,TrialDesign!$E$2:$I$1147,3,FALSE)</f>
        <v>Nil</v>
      </c>
      <c r="F1429" t="str">
        <f>VLOOKUP($B1429,TrialDesign!$E$2:$I$1147,4,FALSE)</f>
        <v>CRWT153</v>
      </c>
      <c r="G1429" s="1">
        <v>41709</v>
      </c>
      <c r="H1429" s="1" t="str">
        <f>VLOOKUP(B1429,TrialDesign!$E$2:$J$1147,6,FALSE)</f>
        <v>None_16h</v>
      </c>
      <c r="J1429">
        <v>23</v>
      </c>
      <c r="K1429">
        <v>1</v>
      </c>
      <c r="L1429">
        <v>1</v>
      </c>
      <c r="M1429">
        <v>6</v>
      </c>
      <c r="N1429">
        <v>7</v>
      </c>
      <c r="O1429">
        <v>92</v>
      </c>
      <c r="Q1429">
        <v>198</v>
      </c>
      <c r="R1429">
        <v>5</v>
      </c>
      <c r="S1429">
        <v>8</v>
      </c>
      <c r="U1429" t="s">
        <v>16</v>
      </c>
      <c r="V1429">
        <v>4</v>
      </c>
      <c r="W1429">
        <f>VLOOKUP(H1429&amp;"_"&amp;M1429+1,'Leaf lengths'!$J$6:$Q$104,VLOOKUP(F1429,'Leaf lengths'!$S$1:$T$6,2,FALSE),FALSE)</f>
        <v>209.33333333333334</v>
      </c>
      <c r="X1429">
        <f t="shared" si="90"/>
        <v>0.94585987261146498</v>
      </c>
      <c r="Y1429">
        <f t="shared" si="88"/>
        <v>6.9458598726114653</v>
      </c>
      <c r="Z1429">
        <f t="shared" si="86"/>
        <v>19</v>
      </c>
      <c r="AD1429" t="str">
        <f t="shared" si="89"/>
        <v/>
      </c>
      <c r="AE1429">
        <v>6</v>
      </c>
    </row>
    <row r="1430" spans="1:31" ht="15" hidden="1" customHeight="1" x14ac:dyDescent="0.3">
      <c r="A1430" t="s">
        <v>416</v>
      </c>
      <c r="B1430">
        <f t="shared" si="87"/>
        <v>300023</v>
      </c>
      <c r="C1430">
        <v>23</v>
      </c>
      <c r="D1430">
        <f>VLOOKUP($B1430,TrialDesign!$E$2:$I$1147,5,FALSE)</f>
        <v>16</v>
      </c>
      <c r="E1430" t="str">
        <f>VLOOKUP($B1430,TrialDesign!$E$2:$I$1147,3,FALSE)</f>
        <v>Nil</v>
      </c>
      <c r="F1430" t="str">
        <f>VLOOKUP($B1430,TrialDesign!$E$2:$I$1147,4,FALSE)</f>
        <v>CRWT153</v>
      </c>
      <c r="G1430" s="1">
        <v>41709</v>
      </c>
      <c r="H1430" s="1" t="str">
        <f>VLOOKUP(B1430,TrialDesign!$E$2:$J$1147,6,FALSE)</f>
        <v>None_16h</v>
      </c>
      <c r="K1430">
        <v>2</v>
      </c>
      <c r="L1430">
        <v>3</v>
      </c>
      <c r="M1430">
        <v>6</v>
      </c>
      <c r="N1430">
        <v>7</v>
      </c>
      <c r="O1430">
        <v>95</v>
      </c>
      <c r="P1430">
        <v>269</v>
      </c>
      <c r="Q1430">
        <v>216</v>
      </c>
      <c r="R1430">
        <v>6</v>
      </c>
      <c r="S1430">
        <v>8</v>
      </c>
      <c r="U1430" t="s">
        <v>16</v>
      </c>
      <c r="V1430">
        <v>4</v>
      </c>
      <c r="W1430">
        <f>VLOOKUP(H1430&amp;"_"&amp;M1430+1,'Leaf lengths'!$J$6:$Q$104,VLOOKUP(F1430,'Leaf lengths'!$S$1:$T$6,2,FALSE),FALSE)</f>
        <v>209.33333333333334</v>
      </c>
      <c r="X1430">
        <f t="shared" si="90"/>
        <v>1.0318471337579618</v>
      </c>
      <c r="Y1430">
        <f t="shared" si="88"/>
        <v>7.031847133757962</v>
      </c>
      <c r="Z1430">
        <f t="shared" si="86"/>
        <v>20</v>
      </c>
      <c r="AD1430" t="str">
        <f t="shared" si="89"/>
        <v/>
      </c>
      <c r="AE1430">
        <v>6</v>
      </c>
    </row>
    <row r="1431" spans="1:31" ht="15" hidden="1" customHeight="1" x14ac:dyDescent="0.3">
      <c r="A1431" t="s">
        <v>416</v>
      </c>
      <c r="B1431">
        <f t="shared" si="87"/>
        <v>300023</v>
      </c>
      <c r="C1431">
        <v>23</v>
      </c>
      <c r="D1431">
        <f>VLOOKUP($B1431,TrialDesign!$E$2:$I$1147,5,FALSE)</f>
        <v>16</v>
      </c>
      <c r="E1431" t="str">
        <f>VLOOKUP($B1431,TrialDesign!$E$2:$I$1147,3,FALSE)</f>
        <v>Nil</v>
      </c>
      <c r="F1431" t="str">
        <f>VLOOKUP($B1431,TrialDesign!$E$2:$I$1147,4,FALSE)</f>
        <v>CRWT153</v>
      </c>
      <c r="G1431" s="1">
        <v>41709</v>
      </c>
      <c r="H1431" s="1" t="str">
        <f>VLOOKUP(B1431,TrialDesign!$E$2:$J$1147,6,FALSE)</f>
        <v>None_16h</v>
      </c>
      <c r="K1431">
        <v>3</v>
      </c>
      <c r="L1431">
        <v>3</v>
      </c>
      <c r="M1431">
        <v>6</v>
      </c>
      <c r="N1431">
        <v>7</v>
      </c>
      <c r="O1431">
        <v>91</v>
      </c>
      <c r="P1431">
        <v>270</v>
      </c>
      <c r="Q1431">
        <v>220</v>
      </c>
      <c r="R1431">
        <v>6</v>
      </c>
      <c r="S1431">
        <v>7</v>
      </c>
      <c r="U1431" t="s">
        <v>16</v>
      </c>
      <c r="V1431">
        <v>4</v>
      </c>
      <c r="W1431">
        <f>VLOOKUP(H1431&amp;"_"&amp;M1431+1,'Leaf lengths'!$J$6:$Q$104,VLOOKUP(F1431,'Leaf lengths'!$S$1:$T$6,2,FALSE),FALSE)</f>
        <v>209.33333333333334</v>
      </c>
      <c r="X1431">
        <f t="shared" si="90"/>
        <v>1.0509554140127388</v>
      </c>
      <c r="Y1431">
        <f t="shared" si="88"/>
        <v>7.0509554140127388</v>
      </c>
      <c r="Z1431">
        <f t="shared" si="86"/>
        <v>19</v>
      </c>
      <c r="AD1431" t="str">
        <f t="shared" si="89"/>
        <v/>
      </c>
      <c r="AE1431">
        <v>6</v>
      </c>
    </row>
    <row r="1432" spans="1:31" ht="15" hidden="1" customHeight="1" x14ac:dyDescent="0.3">
      <c r="A1432" t="s">
        <v>416</v>
      </c>
      <c r="B1432">
        <f t="shared" si="87"/>
        <v>300023</v>
      </c>
      <c r="C1432">
        <v>23</v>
      </c>
      <c r="D1432">
        <f>VLOOKUP($B1432,TrialDesign!$E$2:$I$1147,5,FALSE)</f>
        <v>16</v>
      </c>
      <c r="E1432" t="str">
        <f>VLOOKUP($B1432,TrialDesign!$E$2:$I$1147,3,FALSE)</f>
        <v>Nil</v>
      </c>
      <c r="F1432" t="str">
        <f>VLOOKUP($B1432,TrialDesign!$E$2:$I$1147,4,FALSE)</f>
        <v>CRWT153</v>
      </c>
      <c r="G1432" s="1">
        <v>41709</v>
      </c>
      <c r="H1432" s="1" t="str">
        <f>VLOOKUP(B1432,TrialDesign!$E$2:$J$1147,6,FALSE)</f>
        <v>None_16h</v>
      </c>
      <c r="K1432">
        <v>4</v>
      </c>
      <c r="L1432">
        <v>5</v>
      </c>
      <c r="M1432">
        <v>6</v>
      </c>
      <c r="N1432">
        <v>7</v>
      </c>
      <c r="O1432">
        <v>89</v>
      </c>
      <c r="P1432">
        <v>271</v>
      </c>
      <c r="Q1432">
        <v>179</v>
      </c>
      <c r="R1432">
        <v>6</v>
      </c>
      <c r="S1432">
        <v>8</v>
      </c>
      <c r="U1432" t="s">
        <v>16</v>
      </c>
      <c r="V1432">
        <v>4</v>
      </c>
      <c r="W1432">
        <f>VLOOKUP(H1432&amp;"_"&amp;M1432+1,'Leaf lengths'!$J$6:$Q$104,VLOOKUP(F1432,'Leaf lengths'!$S$1:$T$6,2,FALSE),FALSE)</f>
        <v>209.33333333333334</v>
      </c>
      <c r="X1432">
        <f t="shared" si="90"/>
        <v>0.85509554140127386</v>
      </c>
      <c r="Y1432">
        <f t="shared" si="88"/>
        <v>6.8550955414012735</v>
      </c>
      <c r="Z1432">
        <f t="shared" si="86"/>
        <v>20</v>
      </c>
      <c r="AD1432" t="str">
        <f t="shared" si="89"/>
        <v/>
      </c>
      <c r="AE1432">
        <v>6</v>
      </c>
    </row>
    <row r="1433" spans="1:31" ht="15" hidden="1" customHeight="1" x14ac:dyDescent="0.3">
      <c r="A1433" t="s">
        <v>416</v>
      </c>
      <c r="B1433">
        <f t="shared" si="87"/>
        <v>300125</v>
      </c>
      <c r="C1433">
        <v>125</v>
      </c>
      <c r="D1433">
        <f>VLOOKUP($B1433,TrialDesign!$E$2:$I$1147,5,FALSE)</f>
        <v>16</v>
      </c>
      <c r="E1433" t="str">
        <f>VLOOKUP($B1433,TrialDesign!$E$2:$I$1147,3,FALSE)</f>
        <v>Nil</v>
      </c>
      <c r="F1433" t="str">
        <f>VLOOKUP($B1433,TrialDesign!$E$2:$I$1147,4,FALSE)</f>
        <v>CRWT153</v>
      </c>
      <c r="G1433" s="1">
        <v>41709</v>
      </c>
      <c r="H1433" s="1" t="str">
        <f>VLOOKUP(B1433,TrialDesign!$E$2:$J$1147,6,FALSE)</f>
        <v>None_16h</v>
      </c>
      <c r="J1433">
        <v>125</v>
      </c>
      <c r="K1433">
        <v>1</v>
      </c>
      <c r="L1433">
        <v>1</v>
      </c>
      <c r="M1433">
        <v>6</v>
      </c>
      <c r="N1433">
        <v>7</v>
      </c>
      <c r="O1433">
        <v>95</v>
      </c>
      <c r="Q1433">
        <v>206</v>
      </c>
      <c r="R1433">
        <v>6</v>
      </c>
      <c r="S1433">
        <v>6</v>
      </c>
      <c r="U1433" t="s">
        <v>16</v>
      </c>
      <c r="V1433">
        <v>4</v>
      </c>
      <c r="W1433">
        <f>VLOOKUP(H1433&amp;"_"&amp;M1433+1,'Leaf lengths'!$J$6:$Q$104,VLOOKUP(F1433,'Leaf lengths'!$S$1:$T$6,2,FALSE),FALSE)</f>
        <v>209.33333333333334</v>
      </c>
      <c r="X1433">
        <f t="shared" si="90"/>
        <v>0.98407643312101911</v>
      </c>
      <c r="Y1433">
        <f t="shared" si="88"/>
        <v>6.984076433121019</v>
      </c>
      <c r="Z1433">
        <f t="shared" si="86"/>
        <v>18</v>
      </c>
      <c r="AD1433" t="str">
        <f t="shared" si="89"/>
        <v/>
      </c>
      <c r="AE1433">
        <v>6</v>
      </c>
    </row>
    <row r="1434" spans="1:31" ht="15" hidden="1" customHeight="1" x14ac:dyDescent="0.3">
      <c r="A1434" t="s">
        <v>416</v>
      </c>
      <c r="B1434">
        <f t="shared" si="87"/>
        <v>300125</v>
      </c>
      <c r="C1434">
        <v>125</v>
      </c>
      <c r="D1434">
        <f>VLOOKUP($B1434,TrialDesign!$E$2:$I$1147,5,FALSE)</f>
        <v>16</v>
      </c>
      <c r="E1434" t="str">
        <f>VLOOKUP($B1434,TrialDesign!$E$2:$I$1147,3,FALSE)</f>
        <v>Nil</v>
      </c>
      <c r="F1434" t="str">
        <f>VLOOKUP($B1434,TrialDesign!$E$2:$I$1147,4,FALSE)</f>
        <v>CRWT153</v>
      </c>
      <c r="G1434" s="1">
        <v>41709</v>
      </c>
      <c r="H1434" s="1" t="str">
        <f>VLOOKUP(B1434,TrialDesign!$E$2:$J$1147,6,FALSE)</f>
        <v>None_16h</v>
      </c>
      <c r="K1434">
        <v>2</v>
      </c>
      <c r="L1434">
        <v>2</v>
      </c>
      <c r="M1434">
        <v>6</v>
      </c>
      <c r="N1434">
        <v>7</v>
      </c>
      <c r="O1434">
        <v>90</v>
      </c>
      <c r="P1434">
        <v>256</v>
      </c>
      <c r="Q1434">
        <v>132</v>
      </c>
      <c r="R1434">
        <v>5</v>
      </c>
      <c r="S1434">
        <v>7</v>
      </c>
      <c r="U1434" t="s">
        <v>16</v>
      </c>
      <c r="V1434">
        <v>4</v>
      </c>
      <c r="W1434">
        <f>VLOOKUP(H1434&amp;"_"&amp;M1434+1,'Leaf lengths'!$J$6:$Q$104,VLOOKUP(F1434,'Leaf lengths'!$S$1:$T$6,2,FALSE),FALSE)</f>
        <v>209.33333333333334</v>
      </c>
      <c r="X1434">
        <f t="shared" si="90"/>
        <v>0.63057324840764328</v>
      </c>
      <c r="Y1434">
        <f t="shared" si="88"/>
        <v>6.630573248407643</v>
      </c>
      <c r="Z1434">
        <f t="shared" si="86"/>
        <v>18</v>
      </c>
      <c r="AD1434" t="str">
        <f t="shared" si="89"/>
        <v/>
      </c>
      <c r="AE1434">
        <v>6</v>
      </c>
    </row>
    <row r="1435" spans="1:31" ht="15" hidden="1" customHeight="1" x14ac:dyDescent="0.3">
      <c r="A1435" t="s">
        <v>416</v>
      </c>
      <c r="B1435">
        <f t="shared" si="87"/>
        <v>300125</v>
      </c>
      <c r="C1435">
        <v>125</v>
      </c>
      <c r="D1435">
        <f>VLOOKUP($B1435,TrialDesign!$E$2:$I$1147,5,FALSE)</f>
        <v>16</v>
      </c>
      <c r="E1435" t="str">
        <f>VLOOKUP($B1435,TrialDesign!$E$2:$I$1147,3,FALSE)</f>
        <v>Nil</v>
      </c>
      <c r="F1435" t="str">
        <f>VLOOKUP($B1435,TrialDesign!$E$2:$I$1147,4,FALSE)</f>
        <v>CRWT153</v>
      </c>
      <c r="G1435" s="1">
        <v>41709</v>
      </c>
      <c r="H1435" s="1" t="str">
        <f>VLOOKUP(B1435,TrialDesign!$E$2:$J$1147,6,FALSE)</f>
        <v>None_16h</v>
      </c>
      <c r="K1435">
        <v>3</v>
      </c>
      <c r="L1435">
        <v>3</v>
      </c>
      <c r="M1435">
        <v>6</v>
      </c>
      <c r="N1435">
        <v>7</v>
      </c>
      <c r="O1435">
        <v>98</v>
      </c>
      <c r="P1435">
        <v>272</v>
      </c>
      <c r="Q1435">
        <v>235</v>
      </c>
      <c r="R1435">
        <v>5</v>
      </c>
      <c r="S1435">
        <v>8</v>
      </c>
      <c r="U1435" t="s">
        <v>16</v>
      </c>
      <c r="V1435">
        <v>4</v>
      </c>
      <c r="W1435">
        <f>VLOOKUP(H1435&amp;"_"&amp;M1435+1,'Leaf lengths'!$J$6:$Q$104,VLOOKUP(F1435,'Leaf lengths'!$S$1:$T$6,2,FALSE),FALSE)</f>
        <v>209.33333333333334</v>
      </c>
      <c r="X1435">
        <f t="shared" si="90"/>
        <v>1.1226114649681529</v>
      </c>
      <c r="Y1435">
        <f t="shared" si="88"/>
        <v>7.1226114649681529</v>
      </c>
      <c r="Z1435">
        <f t="shared" si="86"/>
        <v>19</v>
      </c>
      <c r="AD1435" t="str">
        <f t="shared" si="89"/>
        <v/>
      </c>
      <c r="AE1435">
        <v>6</v>
      </c>
    </row>
    <row r="1436" spans="1:31" ht="15" hidden="1" customHeight="1" x14ac:dyDescent="0.3">
      <c r="A1436" t="s">
        <v>416</v>
      </c>
      <c r="B1436">
        <f t="shared" si="87"/>
        <v>300125</v>
      </c>
      <c r="C1436">
        <v>125</v>
      </c>
      <c r="D1436">
        <f>VLOOKUP($B1436,TrialDesign!$E$2:$I$1147,5,FALSE)</f>
        <v>16</v>
      </c>
      <c r="E1436" t="str">
        <f>VLOOKUP($B1436,TrialDesign!$E$2:$I$1147,3,FALSE)</f>
        <v>Nil</v>
      </c>
      <c r="F1436" t="str">
        <f>VLOOKUP($B1436,TrialDesign!$E$2:$I$1147,4,FALSE)</f>
        <v>CRWT153</v>
      </c>
      <c r="G1436" s="1">
        <v>41709</v>
      </c>
      <c r="H1436" s="1" t="str">
        <f>VLOOKUP(B1436,TrialDesign!$E$2:$J$1147,6,FALSE)</f>
        <v>None_16h</v>
      </c>
      <c r="K1436">
        <v>4</v>
      </c>
      <c r="L1436">
        <v>3</v>
      </c>
      <c r="M1436">
        <v>6</v>
      </c>
      <c r="N1436">
        <v>7</v>
      </c>
      <c r="O1436">
        <v>97</v>
      </c>
      <c r="P1436">
        <v>285</v>
      </c>
      <c r="Q1436">
        <v>201</v>
      </c>
      <c r="R1436">
        <v>7</v>
      </c>
      <c r="S1436">
        <v>7</v>
      </c>
      <c r="U1436" t="s">
        <v>16</v>
      </c>
      <c r="V1436">
        <v>4</v>
      </c>
      <c r="W1436">
        <f>VLOOKUP(H1436&amp;"_"&amp;M1436+1,'Leaf lengths'!$J$6:$Q$104,VLOOKUP(F1436,'Leaf lengths'!$S$1:$T$6,2,FALSE),FALSE)</f>
        <v>209.33333333333334</v>
      </c>
      <c r="X1436">
        <f t="shared" si="90"/>
        <v>0.96019108280254772</v>
      </c>
      <c r="Y1436">
        <f t="shared" si="88"/>
        <v>6.9601910828025479</v>
      </c>
      <c r="Z1436">
        <f t="shared" si="86"/>
        <v>20</v>
      </c>
      <c r="AD1436" t="str">
        <f t="shared" si="89"/>
        <v/>
      </c>
      <c r="AE1436">
        <v>6</v>
      </c>
    </row>
    <row r="1437" spans="1:31" ht="15" hidden="1" customHeight="1" x14ac:dyDescent="0.3">
      <c r="A1437" t="s">
        <v>416</v>
      </c>
      <c r="B1437">
        <f t="shared" si="87"/>
        <v>300223</v>
      </c>
      <c r="C1437">
        <v>223</v>
      </c>
      <c r="D1437">
        <f>VLOOKUP($B1437,TrialDesign!$E$2:$I$1147,5,FALSE)</f>
        <v>16</v>
      </c>
      <c r="E1437" t="str">
        <f>VLOOKUP($B1437,TrialDesign!$E$2:$I$1147,3,FALSE)</f>
        <v>Nil</v>
      </c>
      <c r="F1437" t="str">
        <f>VLOOKUP($B1437,TrialDesign!$E$2:$I$1147,4,FALSE)</f>
        <v>CRWT153</v>
      </c>
      <c r="G1437" s="1">
        <v>41709</v>
      </c>
      <c r="H1437" s="1" t="str">
        <f>VLOOKUP(B1437,TrialDesign!$E$2:$J$1147,6,FALSE)</f>
        <v>None_16h</v>
      </c>
      <c r="J1437">
        <v>223</v>
      </c>
      <c r="K1437">
        <v>1</v>
      </c>
      <c r="L1437">
        <v>4</v>
      </c>
      <c r="M1437">
        <v>5</v>
      </c>
      <c r="N1437">
        <v>6</v>
      </c>
      <c r="O1437">
        <v>80</v>
      </c>
      <c r="Q1437">
        <v>184</v>
      </c>
      <c r="R1437">
        <v>6</v>
      </c>
      <c r="S1437">
        <v>8</v>
      </c>
      <c r="U1437" t="s">
        <v>16</v>
      </c>
      <c r="V1437">
        <v>4</v>
      </c>
      <c r="W1437">
        <f>VLOOKUP(H1437&amp;"_"&amp;M1437+1,'Leaf lengths'!$J$6:$Q$104,VLOOKUP(F1437,'Leaf lengths'!$S$1:$T$6,2,FALSE),FALSE)</f>
        <v>256.16666666666669</v>
      </c>
      <c r="X1437">
        <f t="shared" si="90"/>
        <v>0.71828236824983727</v>
      </c>
      <c r="Y1437">
        <f t="shared" si="88"/>
        <v>5.7182823682498372</v>
      </c>
      <c r="Z1437">
        <f t="shared" si="86"/>
        <v>19</v>
      </c>
      <c r="AD1437" t="str">
        <f t="shared" si="89"/>
        <v/>
      </c>
      <c r="AE1437">
        <v>5</v>
      </c>
    </row>
    <row r="1438" spans="1:31" ht="15" hidden="1" customHeight="1" x14ac:dyDescent="0.3">
      <c r="A1438" t="s">
        <v>416</v>
      </c>
      <c r="B1438">
        <f t="shared" si="87"/>
        <v>300223</v>
      </c>
      <c r="C1438">
        <v>223</v>
      </c>
      <c r="D1438">
        <f>VLOOKUP($B1438,TrialDesign!$E$2:$I$1147,5,FALSE)</f>
        <v>16</v>
      </c>
      <c r="E1438" t="str">
        <f>VLOOKUP($B1438,TrialDesign!$E$2:$I$1147,3,FALSE)</f>
        <v>Nil</v>
      </c>
      <c r="F1438" t="str">
        <f>VLOOKUP($B1438,TrialDesign!$E$2:$I$1147,4,FALSE)</f>
        <v>CRWT153</v>
      </c>
      <c r="G1438" s="1">
        <v>41709</v>
      </c>
      <c r="H1438" s="1" t="str">
        <f>VLOOKUP(B1438,TrialDesign!$E$2:$J$1147,6,FALSE)</f>
        <v>None_16h</v>
      </c>
      <c r="K1438">
        <v>2</v>
      </c>
      <c r="L1438">
        <v>1</v>
      </c>
      <c r="M1438">
        <v>6</v>
      </c>
      <c r="N1438">
        <v>7</v>
      </c>
      <c r="O1438">
        <v>80</v>
      </c>
      <c r="P1438">
        <v>227</v>
      </c>
      <c r="Q1438">
        <v>115</v>
      </c>
      <c r="R1438">
        <v>7</v>
      </c>
      <c r="S1438">
        <v>5</v>
      </c>
      <c r="U1438" t="s">
        <v>16</v>
      </c>
      <c r="V1438">
        <v>4</v>
      </c>
      <c r="W1438">
        <f>VLOOKUP(H1438&amp;"_"&amp;M1438+1,'Leaf lengths'!$J$6:$Q$104,VLOOKUP(F1438,'Leaf lengths'!$S$1:$T$6,2,FALSE),FALSE)</f>
        <v>209.33333333333334</v>
      </c>
      <c r="X1438">
        <f t="shared" si="90"/>
        <v>0.5493630573248407</v>
      </c>
      <c r="Y1438">
        <f t="shared" si="88"/>
        <v>6.5493630573248405</v>
      </c>
      <c r="Z1438">
        <f t="shared" si="86"/>
        <v>18</v>
      </c>
      <c r="AD1438" t="str">
        <f t="shared" si="89"/>
        <v/>
      </c>
      <c r="AE1438">
        <v>6</v>
      </c>
    </row>
    <row r="1439" spans="1:31" ht="15" hidden="1" customHeight="1" x14ac:dyDescent="0.3">
      <c r="A1439" t="s">
        <v>416</v>
      </c>
      <c r="B1439">
        <f t="shared" si="87"/>
        <v>300223</v>
      </c>
      <c r="C1439">
        <v>223</v>
      </c>
      <c r="D1439">
        <f>VLOOKUP($B1439,TrialDesign!$E$2:$I$1147,5,FALSE)</f>
        <v>16</v>
      </c>
      <c r="E1439" t="str">
        <f>VLOOKUP($B1439,TrialDesign!$E$2:$I$1147,3,FALSE)</f>
        <v>Nil</v>
      </c>
      <c r="F1439" t="str">
        <f>VLOOKUP($B1439,TrialDesign!$E$2:$I$1147,4,FALSE)</f>
        <v>CRWT153</v>
      </c>
      <c r="G1439" s="1">
        <v>41709</v>
      </c>
      <c r="H1439" s="1" t="str">
        <f>VLOOKUP(B1439,TrialDesign!$E$2:$J$1147,6,FALSE)</f>
        <v>None_16h</v>
      </c>
      <c r="K1439">
        <v>3</v>
      </c>
      <c r="L1439">
        <v>2</v>
      </c>
      <c r="M1439">
        <v>6</v>
      </c>
      <c r="N1439">
        <v>7</v>
      </c>
      <c r="O1439">
        <v>83</v>
      </c>
      <c r="P1439">
        <v>225</v>
      </c>
      <c r="Q1439">
        <v>165</v>
      </c>
      <c r="R1439">
        <v>6</v>
      </c>
      <c r="S1439">
        <v>6</v>
      </c>
      <c r="U1439" t="s">
        <v>16</v>
      </c>
      <c r="V1439">
        <v>4</v>
      </c>
      <c r="W1439">
        <f>VLOOKUP(H1439&amp;"_"&amp;M1439+1,'Leaf lengths'!$J$6:$Q$104,VLOOKUP(F1439,'Leaf lengths'!$S$1:$T$6,2,FALSE),FALSE)</f>
        <v>209.33333333333334</v>
      </c>
      <c r="X1439">
        <f t="shared" si="90"/>
        <v>0.78821656050955413</v>
      </c>
      <c r="Y1439">
        <f t="shared" si="88"/>
        <v>6.7882165605095537</v>
      </c>
      <c r="Z1439">
        <f t="shared" si="86"/>
        <v>18</v>
      </c>
      <c r="AD1439" t="str">
        <f t="shared" si="89"/>
        <v/>
      </c>
      <c r="AE1439">
        <v>6</v>
      </c>
    </row>
    <row r="1440" spans="1:31" ht="15" hidden="1" customHeight="1" x14ac:dyDescent="0.3">
      <c r="A1440" t="s">
        <v>416</v>
      </c>
      <c r="B1440">
        <f t="shared" si="87"/>
        <v>300223</v>
      </c>
      <c r="C1440">
        <v>223</v>
      </c>
      <c r="D1440">
        <f>VLOOKUP($B1440,TrialDesign!$E$2:$I$1147,5,FALSE)</f>
        <v>16</v>
      </c>
      <c r="E1440" t="str">
        <f>VLOOKUP($B1440,TrialDesign!$E$2:$I$1147,3,FALSE)</f>
        <v>Nil</v>
      </c>
      <c r="F1440" t="str">
        <f>VLOOKUP($B1440,TrialDesign!$E$2:$I$1147,4,FALSE)</f>
        <v>CRWT153</v>
      </c>
      <c r="G1440" s="1">
        <v>41709</v>
      </c>
      <c r="H1440" s="1" t="str">
        <f>VLOOKUP(B1440,TrialDesign!$E$2:$J$1147,6,FALSE)</f>
        <v>None_16h</v>
      </c>
      <c r="K1440">
        <v>4</v>
      </c>
      <c r="L1440">
        <v>6</v>
      </c>
      <c r="M1440">
        <v>7</v>
      </c>
      <c r="N1440">
        <v>8</v>
      </c>
      <c r="O1440">
        <v>90</v>
      </c>
      <c r="P1440">
        <v>247</v>
      </c>
      <c r="Q1440">
        <v>125</v>
      </c>
      <c r="R1440">
        <v>5</v>
      </c>
      <c r="S1440">
        <v>10</v>
      </c>
      <c r="U1440" t="s">
        <v>16</v>
      </c>
      <c r="V1440">
        <v>4</v>
      </c>
      <c r="W1440">
        <f>VLOOKUP(H1440&amp;"_"&amp;M1440+1,'Leaf lengths'!$J$6:$Q$104,VLOOKUP(F1440,'Leaf lengths'!$S$1:$T$6,2,FALSE),FALSE)</f>
        <v>192.125</v>
      </c>
      <c r="X1440">
        <f t="shared" si="90"/>
        <v>0.65061808718282366</v>
      </c>
      <c r="Y1440">
        <f t="shared" si="88"/>
        <v>7.6506180871828233</v>
      </c>
      <c r="Z1440">
        <f t="shared" si="86"/>
        <v>22</v>
      </c>
      <c r="AD1440" t="str">
        <f t="shared" si="89"/>
        <v/>
      </c>
      <c r="AE1440">
        <v>7</v>
      </c>
    </row>
    <row r="1441" spans="1:31" ht="15" hidden="1" customHeight="1" x14ac:dyDescent="0.3">
      <c r="A1441" t="s">
        <v>416</v>
      </c>
      <c r="B1441">
        <f t="shared" si="87"/>
        <v>300038</v>
      </c>
      <c r="C1441">
        <v>38</v>
      </c>
      <c r="D1441">
        <f>VLOOKUP($B1441,TrialDesign!$E$2:$I$1147,5,FALSE)</f>
        <v>16</v>
      </c>
      <c r="E1441" t="str">
        <f>VLOOKUP($B1441,TrialDesign!$E$2:$I$1147,3,FALSE)</f>
        <v>Nil</v>
      </c>
      <c r="F1441" t="str">
        <f>VLOOKUP($B1441,TrialDesign!$E$2:$I$1147,4,FALSE)</f>
        <v>CRWT153</v>
      </c>
      <c r="G1441" s="1">
        <v>41723</v>
      </c>
      <c r="H1441" s="1" t="str">
        <f>VLOOKUP(B1441,TrialDesign!$E$2:$J$1147,6,FALSE)</f>
        <v>None_16h</v>
      </c>
      <c r="I1441" s="1">
        <v>41723</v>
      </c>
      <c r="J1441">
        <v>38</v>
      </c>
      <c r="K1441">
        <v>1</v>
      </c>
      <c r="L1441">
        <v>2</v>
      </c>
      <c r="M1441">
        <v>8</v>
      </c>
      <c r="N1441">
        <v>9</v>
      </c>
      <c r="O1441">
        <v>98</v>
      </c>
      <c r="Q1441">
        <v>98</v>
      </c>
      <c r="R1441">
        <v>5</v>
      </c>
      <c r="S1441">
        <v>9</v>
      </c>
      <c r="U1441" t="s">
        <v>16</v>
      </c>
      <c r="V1441">
        <v>4</v>
      </c>
      <c r="W1441">
        <f>VLOOKUP(H1441&amp;"_"&amp;M1441+1,'Leaf lengths'!$J$6:$Q$104,VLOOKUP(F1441,'Leaf lengths'!$S$1:$T$6,2,FALSE),FALSE)</f>
        <v>184.33333333333334</v>
      </c>
      <c r="X1441">
        <f t="shared" si="90"/>
        <v>0.53164556962025311</v>
      </c>
      <c r="Y1441">
        <f t="shared" si="88"/>
        <v>8.5316455696202524</v>
      </c>
      <c r="Z1441">
        <f t="shared" si="86"/>
        <v>22</v>
      </c>
      <c r="AD1441" t="str">
        <f t="shared" si="89"/>
        <v/>
      </c>
      <c r="AE1441">
        <v>8</v>
      </c>
    </row>
    <row r="1442" spans="1:31" ht="15" hidden="1" customHeight="1" x14ac:dyDescent="0.3">
      <c r="A1442" t="s">
        <v>416</v>
      </c>
      <c r="B1442">
        <f t="shared" si="87"/>
        <v>300038</v>
      </c>
      <c r="C1442">
        <v>38</v>
      </c>
      <c r="D1442">
        <f>VLOOKUP($B1442,TrialDesign!$E$2:$I$1147,5,FALSE)</f>
        <v>16</v>
      </c>
      <c r="E1442" t="str">
        <f>VLOOKUP($B1442,TrialDesign!$E$2:$I$1147,3,FALSE)</f>
        <v>Nil</v>
      </c>
      <c r="F1442" t="str">
        <f>VLOOKUP($B1442,TrialDesign!$E$2:$I$1147,4,FALSE)</f>
        <v>CRWT153</v>
      </c>
      <c r="G1442" s="1">
        <v>41723</v>
      </c>
      <c r="H1442" s="1" t="str">
        <f>VLOOKUP(B1442,TrialDesign!$E$2:$J$1147,6,FALSE)</f>
        <v>None_16h</v>
      </c>
      <c r="K1442">
        <v>2</v>
      </c>
      <c r="L1442">
        <v>3</v>
      </c>
      <c r="M1442">
        <v>9</v>
      </c>
      <c r="N1442">
        <v>10</v>
      </c>
      <c r="O1442">
        <v>103</v>
      </c>
      <c r="P1442">
        <v>190</v>
      </c>
      <c r="Q1442">
        <v>32</v>
      </c>
      <c r="R1442">
        <v>6</v>
      </c>
      <c r="S1442">
        <v>11</v>
      </c>
      <c r="U1442" t="s">
        <v>17</v>
      </c>
      <c r="V1442">
        <v>4</v>
      </c>
      <c r="W1442">
        <f>VLOOKUP(H1442&amp;"_"&amp;M1442+1,'Leaf lengths'!$J$6:$Q$104,VLOOKUP(F1442,'Leaf lengths'!$S$1:$T$6,2,FALSE),FALSE)</f>
        <v>170.33333333333334</v>
      </c>
      <c r="X1442">
        <f t="shared" si="90"/>
        <v>0.18786692759295498</v>
      </c>
      <c r="Y1442">
        <f t="shared" si="88"/>
        <v>9.187866927592955</v>
      </c>
      <c r="Z1442">
        <f t="shared" si="86"/>
        <v>26</v>
      </c>
      <c r="AD1442" t="str">
        <f t="shared" si="89"/>
        <v/>
      </c>
      <c r="AE1442">
        <v>9</v>
      </c>
    </row>
    <row r="1443" spans="1:31" ht="15" hidden="1" customHeight="1" x14ac:dyDescent="0.3">
      <c r="A1443" t="s">
        <v>416</v>
      </c>
      <c r="B1443">
        <f t="shared" si="87"/>
        <v>300038</v>
      </c>
      <c r="C1443">
        <v>38</v>
      </c>
      <c r="D1443">
        <f>VLOOKUP($B1443,TrialDesign!$E$2:$I$1147,5,FALSE)</f>
        <v>16</v>
      </c>
      <c r="E1443" t="str">
        <f>VLOOKUP($B1443,TrialDesign!$E$2:$I$1147,3,FALSE)</f>
        <v>Nil</v>
      </c>
      <c r="F1443" t="str">
        <f>VLOOKUP($B1443,TrialDesign!$E$2:$I$1147,4,FALSE)</f>
        <v>CRWT153</v>
      </c>
      <c r="G1443" s="1">
        <v>41723</v>
      </c>
      <c r="H1443" s="1" t="str">
        <f>VLOOKUP(B1443,TrialDesign!$E$2:$J$1147,6,FALSE)</f>
        <v>None_16h</v>
      </c>
      <c r="K1443">
        <v>3</v>
      </c>
      <c r="L1443">
        <v>2</v>
      </c>
      <c r="M1443">
        <v>8</v>
      </c>
      <c r="N1443" s="4">
        <v>9</v>
      </c>
      <c r="O1443">
        <v>111</v>
      </c>
      <c r="P1443">
        <v>219</v>
      </c>
      <c r="Q1443">
        <v>169</v>
      </c>
      <c r="R1443">
        <v>6</v>
      </c>
      <c r="S1443">
        <v>11</v>
      </c>
      <c r="U1443" t="s">
        <v>17</v>
      </c>
      <c r="V1443">
        <v>4</v>
      </c>
      <c r="W1443">
        <f>VLOOKUP(H1443&amp;"_"&amp;M1443+1,'Leaf lengths'!$J$6:$Q$104,VLOOKUP(F1443,'Leaf lengths'!$S$1:$T$6,2,FALSE),FALSE)</f>
        <v>184.33333333333334</v>
      </c>
      <c r="X1443">
        <f t="shared" si="90"/>
        <v>0.91681735985533452</v>
      </c>
      <c r="Y1443">
        <f t="shared" si="88"/>
        <v>8.9168173598553349</v>
      </c>
      <c r="Z1443">
        <f t="shared" si="86"/>
        <v>25</v>
      </c>
      <c r="AD1443" t="str">
        <f t="shared" si="89"/>
        <v/>
      </c>
      <c r="AE1443">
        <v>8</v>
      </c>
    </row>
    <row r="1444" spans="1:31" ht="15" hidden="1" customHeight="1" x14ac:dyDescent="0.3">
      <c r="A1444" t="s">
        <v>416</v>
      </c>
      <c r="B1444">
        <f t="shared" si="87"/>
        <v>300038</v>
      </c>
      <c r="C1444">
        <v>38</v>
      </c>
      <c r="D1444">
        <f>VLOOKUP($B1444,TrialDesign!$E$2:$I$1147,5,FALSE)</f>
        <v>16</v>
      </c>
      <c r="E1444" t="str">
        <f>VLOOKUP($B1444,TrialDesign!$E$2:$I$1147,3,FALSE)</f>
        <v>Nil</v>
      </c>
      <c r="F1444" t="str">
        <f>VLOOKUP($B1444,TrialDesign!$E$2:$I$1147,4,FALSE)</f>
        <v>CRWT153</v>
      </c>
      <c r="G1444" s="1">
        <v>41723</v>
      </c>
      <c r="H1444" s="1" t="str">
        <f>VLOOKUP(B1444,TrialDesign!$E$2:$J$1147,6,FALSE)</f>
        <v>None_16h</v>
      </c>
      <c r="K1444">
        <v>4</v>
      </c>
      <c r="L1444">
        <v>2</v>
      </c>
      <c r="M1444">
        <v>8</v>
      </c>
      <c r="N1444">
        <v>10</v>
      </c>
      <c r="O1444">
        <v>102</v>
      </c>
      <c r="P1444">
        <v>176</v>
      </c>
      <c r="Q1444">
        <v>34</v>
      </c>
      <c r="R1444">
        <v>5</v>
      </c>
      <c r="S1444">
        <v>11</v>
      </c>
      <c r="U1444" t="s">
        <v>17</v>
      </c>
      <c r="V1444">
        <v>4</v>
      </c>
      <c r="W1444">
        <f>VLOOKUP(H1444&amp;"_"&amp;M1444+1,'Leaf lengths'!$J$6:$Q$104,VLOOKUP(F1444,'Leaf lengths'!$S$1:$T$6,2,FALSE),FALSE)</f>
        <v>184.33333333333334</v>
      </c>
      <c r="X1444">
        <f t="shared" si="90"/>
        <v>0.18444846292947559</v>
      </c>
      <c r="Y1444">
        <f t="shared" si="88"/>
        <v>8.1844484629294758</v>
      </c>
      <c r="Z1444">
        <f t="shared" si="86"/>
        <v>24</v>
      </c>
      <c r="AD1444" t="str">
        <f t="shared" si="89"/>
        <v/>
      </c>
      <c r="AE1444">
        <v>8</v>
      </c>
    </row>
    <row r="1445" spans="1:31" ht="15" hidden="1" customHeight="1" x14ac:dyDescent="0.3">
      <c r="A1445" t="s">
        <v>416</v>
      </c>
      <c r="B1445">
        <f t="shared" si="87"/>
        <v>300145</v>
      </c>
      <c r="C1445">
        <v>145</v>
      </c>
      <c r="D1445">
        <f>VLOOKUP($B1445,TrialDesign!$E$2:$I$1147,5,FALSE)</f>
        <v>16</v>
      </c>
      <c r="E1445" t="str">
        <f>VLOOKUP($B1445,TrialDesign!$E$2:$I$1147,3,FALSE)</f>
        <v>Nil</v>
      </c>
      <c r="F1445" t="str">
        <f>VLOOKUP($B1445,TrialDesign!$E$2:$I$1147,4,FALSE)</f>
        <v>CRWT153</v>
      </c>
      <c r="G1445" s="1">
        <v>41723</v>
      </c>
      <c r="H1445" s="1" t="str">
        <f>VLOOKUP(B1445,TrialDesign!$E$2:$J$1147,6,FALSE)</f>
        <v>None_16h</v>
      </c>
      <c r="J1445">
        <v>145</v>
      </c>
      <c r="K1445">
        <v>1</v>
      </c>
      <c r="L1445">
        <v>4</v>
      </c>
      <c r="M1445">
        <v>7</v>
      </c>
      <c r="N1445">
        <v>8</v>
      </c>
      <c r="O1445">
        <v>110</v>
      </c>
      <c r="P1445">
        <v>205</v>
      </c>
      <c r="Q1445">
        <v>75</v>
      </c>
      <c r="R1445">
        <v>6</v>
      </c>
      <c r="S1445">
        <v>11</v>
      </c>
      <c r="U1445" t="s">
        <v>16</v>
      </c>
      <c r="V1445">
        <v>4</v>
      </c>
      <c r="W1445">
        <f>VLOOKUP(H1445&amp;"_"&amp;M1445+1,'Leaf lengths'!$J$6:$Q$104,VLOOKUP(F1445,'Leaf lengths'!$S$1:$T$6,2,FALSE),FALSE)</f>
        <v>192.125</v>
      </c>
      <c r="X1445">
        <f t="shared" si="90"/>
        <v>0.39037085230969421</v>
      </c>
      <c r="Y1445">
        <f t="shared" si="88"/>
        <v>7.3903708523096938</v>
      </c>
      <c r="Z1445">
        <f t="shared" si="86"/>
        <v>24</v>
      </c>
      <c r="AD1445" t="str">
        <f t="shared" si="89"/>
        <v/>
      </c>
      <c r="AE1445">
        <v>7</v>
      </c>
    </row>
    <row r="1446" spans="1:31" ht="15" hidden="1" customHeight="1" x14ac:dyDescent="0.3">
      <c r="A1446" t="s">
        <v>416</v>
      </c>
      <c r="B1446">
        <f t="shared" si="87"/>
        <v>300145</v>
      </c>
      <c r="C1446">
        <v>145</v>
      </c>
      <c r="D1446">
        <f>VLOOKUP($B1446,TrialDesign!$E$2:$I$1147,5,FALSE)</f>
        <v>16</v>
      </c>
      <c r="E1446" t="str">
        <f>VLOOKUP($B1446,TrialDesign!$E$2:$I$1147,3,FALSE)</f>
        <v>Nil</v>
      </c>
      <c r="F1446" t="str">
        <f>VLOOKUP($B1446,TrialDesign!$E$2:$I$1147,4,FALSE)</f>
        <v>CRWT153</v>
      </c>
      <c r="G1446" s="1">
        <v>41723</v>
      </c>
      <c r="H1446" s="1" t="str">
        <f>VLOOKUP(B1446,TrialDesign!$E$2:$J$1147,6,FALSE)</f>
        <v>None_16h</v>
      </c>
      <c r="K1446">
        <v>2</v>
      </c>
      <c r="L1446">
        <v>5</v>
      </c>
      <c r="M1446">
        <v>8</v>
      </c>
      <c r="N1446">
        <v>9</v>
      </c>
      <c r="O1446">
        <v>102</v>
      </c>
      <c r="P1446">
        <v>210</v>
      </c>
      <c r="Q1446">
        <v>119</v>
      </c>
      <c r="R1446">
        <v>4</v>
      </c>
      <c r="S1446">
        <v>13</v>
      </c>
      <c r="U1446" t="s">
        <v>16</v>
      </c>
      <c r="V1446">
        <v>4</v>
      </c>
      <c r="W1446">
        <f>VLOOKUP(H1446&amp;"_"&amp;M1446+1,'Leaf lengths'!$J$6:$Q$104,VLOOKUP(F1446,'Leaf lengths'!$S$1:$T$6,2,FALSE),FALSE)</f>
        <v>184.33333333333334</v>
      </c>
      <c r="X1446">
        <f t="shared" si="90"/>
        <v>0.64556962025316456</v>
      </c>
      <c r="Y1446">
        <f t="shared" si="88"/>
        <v>8.6455696202531644</v>
      </c>
      <c r="Z1446">
        <f t="shared" si="86"/>
        <v>25</v>
      </c>
      <c r="AD1446" t="str">
        <f t="shared" si="89"/>
        <v/>
      </c>
      <c r="AE1446">
        <v>8</v>
      </c>
    </row>
    <row r="1447" spans="1:31" ht="15" hidden="1" customHeight="1" x14ac:dyDescent="0.3">
      <c r="A1447" t="s">
        <v>416</v>
      </c>
      <c r="B1447">
        <f t="shared" si="87"/>
        <v>300145</v>
      </c>
      <c r="C1447">
        <v>145</v>
      </c>
      <c r="D1447">
        <f>VLOOKUP($B1447,TrialDesign!$E$2:$I$1147,5,FALSE)</f>
        <v>16</v>
      </c>
      <c r="E1447" t="str">
        <f>VLOOKUP($B1447,TrialDesign!$E$2:$I$1147,3,FALSE)</f>
        <v>Nil</v>
      </c>
      <c r="F1447" t="str">
        <f>VLOOKUP($B1447,TrialDesign!$E$2:$I$1147,4,FALSE)</f>
        <v>CRWT153</v>
      </c>
      <c r="G1447" s="1">
        <v>41723</v>
      </c>
      <c r="H1447" s="1" t="str">
        <f>VLOOKUP(B1447,TrialDesign!$E$2:$J$1147,6,FALSE)</f>
        <v>None_16h</v>
      </c>
      <c r="K1447">
        <v>3</v>
      </c>
      <c r="L1447">
        <v>2</v>
      </c>
      <c r="M1447">
        <v>8</v>
      </c>
      <c r="N1447">
        <v>9</v>
      </c>
      <c r="O1447">
        <v>101</v>
      </c>
      <c r="P1447">
        <v>222</v>
      </c>
      <c r="Q1447">
        <v>182</v>
      </c>
      <c r="R1447">
        <v>5</v>
      </c>
      <c r="S1447">
        <v>11</v>
      </c>
      <c r="U1447" t="s">
        <v>16</v>
      </c>
      <c r="V1447">
        <v>4</v>
      </c>
      <c r="W1447">
        <f>VLOOKUP(H1447&amp;"_"&amp;M1447+1,'Leaf lengths'!$J$6:$Q$104,VLOOKUP(F1447,'Leaf lengths'!$S$1:$T$6,2,FALSE),FALSE)</f>
        <v>184.33333333333334</v>
      </c>
      <c r="X1447">
        <f t="shared" si="90"/>
        <v>0.98734177215189867</v>
      </c>
      <c r="Y1447">
        <f t="shared" si="88"/>
        <v>8.9873417721518987</v>
      </c>
      <c r="Z1447">
        <f t="shared" si="86"/>
        <v>24</v>
      </c>
      <c r="AD1447" t="str">
        <f t="shared" si="89"/>
        <v/>
      </c>
      <c r="AE1447">
        <v>8</v>
      </c>
    </row>
    <row r="1448" spans="1:31" ht="15" hidden="1" customHeight="1" x14ac:dyDescent="0.3">
      <c r="A1448" t="s">
        <v>416</v>
      </c>
      <c r="B1448">
        <f t="shared" si="87"/>
        <v>300145</v>
      </c>
      <c r="C1448">
        <v>145</v>
      </c>
      <c r="D1448">
        <f>VLOOKUP($B1448,TrialDesign!$E$2:$I$1147,5,FALSE)</f>
        <v>16</v>
      </c>
      <c r="E1448" t="str">
        <f>VLOOKUP($B1448,TrialDesign!$E$2:$I$1147,3,FALSE)</f>
        <v>Nil</v>
      </c>
      <c r="F1448" t="str">
        <f>VLOOKUP($B1448,TrialDesign!$E$2:$I$1147,4,FALSE)</f>
        <v>CRWT153</v>
      </c>
      <c r="G1448" s="1">
        <v>41723</v>
      </c>
      <c r="H1448" s="1" t="str">
        <f>VLOOKUP(B1448,TrialDesign!$E$2:$J$1147,6,FALSE)</f>
        <v>None_16h</v>
      </c>
      <c r="K1448">
        <v>4</v>
      </c>
      <c r="L1448">
        <v>9</v>
      </c>
      <c r="M1448">
        <v>7</v>
      </c>
      <c r="N1448">
        <v>8</v>
      </c>
      <c r="O1448">
        <v>91</v>
      </c>
      <c r="P1448">
        <v>176</v>
      </c>
      <c r="Q1448">
        <v>141</v>
      </c>
      <c r="R1448">
        <v>5</v>
      </c>
      <c r="S1448">
        <v>12</v>
      </c>
      <c r="U1448" t="s">
        <v>16</v>
      </c>
      <c r="V1448">
        <v>4</v>
      </c>
      <c r="W1448">
        <f>VLOOKUP(H1448&amp;"_"&amp;M1448+1,'Leaf lengths'!$J$6:$Q$104,VLOOKUP(F1448,'Leaf lengths'!$S$1:$T$6,2,FALSE),FALSE)</f>
        <v>192.125</v>
      </c>
      <c r="X1448">
        <f t="shared" si="90"/>
        <v>0.73389720234222511</v>
      </c>
      <c r="Y1448">
        <f t="shared" si="88"/>
        <v>7.7338972023422254</v>
      </c>
      <c r="Z1448">
        <f t="shared" si="86"/>
        <v>24</v>
      </c>
      <c r="AD1448" t="str">
        <f t="shared" si="89"/>
        <v/>
      </c>
      <c r="AE1448">
        <v>7</v>
      </c>
    </row>
    <row r="1449" spans="1:31" ht="15" hidden="1" customHeight="1" x14ac:dyDescent="0.3">
      <c r="A1449" t="s">
        <v>416</v>
      </c>
      <c r="B1449">
        <f t="shared" si="87"/>
        <v>300232</v>
      </c>
      <c r="C1449">
        <v>232</v>
      </c>
      <c r="D1449">
        <f>VLOOKUP($B1449,TrialDesign!$E$2:$I$1147,5,FALSE)</f>
        <v>16</v>
      </c>
      <c r="E1449" t="str">
        <f>VLOOKUP($B1449,TrialDesign!$E$2:$I$1147,3,FALSE)</f>
        <v>Nil</v>
      </c>
      <c r="F1449" t="str">
        <f>VLOOKUP($B1449,TrialDesign!$E$2:$I$1147,4,FALSE)</f>
        <v>CRWT153</v>
      </c>
      <c r="G1449" s="1">
        <v>41723</v>
      </c>
      <c r="H1449" s="1" t="str">
        <f>VLOOKUP(B1449,TrialDesign!$E$2:$J$1147,6,FALSE)</f>
        <v>None_16h</v>
      </c>
      <c r="J1449">
        <v>232</v>
      </c>
      <c r="K1449">
        <v>1</v>
      </c>
      <c r="L1449">
        <v>4</v>
      </c>
      <c r="M1449">
        <v>9</v>
      </c>
      <c r="N1449">
        <v>10</v>
      </c>
      <c r="O1449">
        <v>110</v>
      </c>
      <c r="Q1449">
        <v>94</v>
      </c>
      <c r="R1449">
        <v>5</v>
      </c>
      <c r="S1449">
        <v>10</v>
      </c>
      <c r="U1449" t="s">
        <v>16</v>
      </c>
      <c r="V1449">
        <v>4</v>
      </c>
      <c r="W1449">
        <f>VLOOKUP(H1449&amp;"_"&amp;M1449+1,'Leaf lengths'!$J$6:$Q$104,VLOOKUP(F1449,'Leaf lengths'!$S$1:$T$6,2,FALSE),FALSE)</f>
        <v>170.33333333333334</v>
      </c>
      <c r="X1449">
        <f t="shared" si="90"/>
        <v>0.55185909980430525</v>
      </c>
      <c r="Y1449">
        <f t="shared" si="88"/>
        <v>9.5518590998043056</v>
      </c>
      <c r="Z1449">
        <f t="shared" si="86"/>
        <v>24</v>
      </c>
      <c r="AD1449" t="str">
        <f t="shared" si="89"/>
        <v/>
      </c>
      <c r="AE1449">
        <v>9</v>
      </c>
    </row>
    <row r="1450" spans="1:31" ht="15" hidden="1" customHeight="1" x14ac:dyDescent="0.3">
      <c r="A1450" t="s">
        <v>416</v>
      </c>
      <c r="B1450">
        <f t="shared" si="87"/>
        <v>300232</v>
      </c>
      <c r="C1450">
        <v>232</v>
      </c>
      <c r="D1450">
        <f>VLOOKUP($B1450,TrialDesign!$E$2:$I$1147,5,FALSE)</f>
        <v>16</v>
      </c>
      <c r="E1450" t="str">
        <f>VLOOKUP($B1450,TrialDesign!$E$2:$I$1147,3,FALSE)</f>
        <v>Nil</v>
      </c>
      <c r="F1450" t="str">
        <f>VLOOKUP($B1450,TrialDesign!$E$2:$I$1147,4,FALSE)</f>
        <v>CRWT153</v>
      </c>
      <c r="G1450" s="1">
        <v>41723</v>
      </c>
      <c r="H1450" s="1" t="str">
        <f>VLOOKUP(B1450,TrialDesign!$E$2:$J$1147,6,FALSE)</f>
        <v>None_16h</v>
      </c>
      <c r="K1450">
        <v>2</v>
      </c>
      <c r="L1450">
        <v>4</v>
      </c>
      <c r="M1450">
        <v>8</v>
      </c>
      <c r="N1450">
        <v>9</v>
      </c>
      <c r="O1450">
        <v>92</v>
      </c>
      <c r="P1450">
        <v>196</v>
      </c>
      <c r="Q1450">
        <v>139</v>
      </c>
      <c r="R1450">
        <v>6</v>
      </c>
      <c r="S1450">
        <v>11</v>
      </c>
      <c r="U1450" t="s">
        <v>16</v>
      </c>
      <c r="V1450">
        <v>4</v>
      </c>
      <c r="W1450">
        <f>VLOOKUP(H1450&amp;"_"&amp;M1450+1,'Leaf lengths'!$J$6:$Q$104,VLOOKUP(F1450,'Leaf lengths'!$S$1:$T$6,2,FALSE),FALSE)</f>
        <v>184.33333333333334</v>
      </c>
      <c r="X1450">
        <f t="shared" si="90"/>
        <v>0.75406871609403248</v>
      </c>
      <c r="Y1450">
        <f t="shared" si="88"/>
        <v>8.7540687160940323</v>
      </c>
      <c r="Z1450">
        <f t="shared" si="86"/>
        <v>25</v>
      </c>
      <c r="AD1450" t="str">
        <f t="shared" si="89"/>
        <v/>
      </c>
      <c r="AE1450">
        <v>8</v>
      </c>
    </row>
    <row r="1451" spans="1:31" ht="15" hidden="1" customHeight="1" x14ac:dyDescent="0.3">
      <c r="A1451" t="s">
        <v>416</v>
      </c>
      <c r="B1451">
        <f t="shared" si="87"/>
        <v>300232</v>
      </c>
      <c r="C1451">
        <v>232</v>
      </c>
      <c r="D1451">
        <f>VLOOKUP($B1451,TrialDesign!$E$2:$I$1147,5,FALSE)</f>
        <v>16</v>
      </c>
      <c r="E1451" t="str">
        <f>VLOOKUP($B1451,TrialDesign!$E$2:$I$1147,3,FALSE)</f>
        <v>Nil</v>
      </c>
      <c r="F1451" t="str">
        <f>VLOOKUP($B1451,TrialDesign!$E$2:$I$1147,4,FALSE)</f>
        <v>CRWT153</v>
      </c>
      <c r="G1451" s="1">
        <v>41723</v>
      </c>
      <c r="H1451" s="1" t="str">
        <f>VLOOKUP(B1451,TrialDesign!$E$2:$J$1147,6,FALSE)</f>
        <v>None_16h</v>
      </c>
      <c r="K1451">
        <v>3</v>
      </c>
      <c r="L1451">
        <v>5</v>
      </c>
      <c r="M1451">
        <v>9</v>
      </c>
      <c r="N1451">
        <v>10</v>
      </c>
      <c r="O1451">
        <v>98</v>
      </c>
      <c r="P1451">
        <v>200</v>
      </c>
      <c r="Q1451">
        <v>64</v>
      </c>
      <c r="R1451">
        <v>5</v>
      </c>
      <c r="S1451">
        <v>12</v>
      </c>
      <c r="U1451" t="s">
        <v>16</v>
      </c>
      <c r="V1451">
        <v>4</v>
      </c>
      <c r="W1451">
        <f>VLOOKUP(H1451&amp;"_"&amp;M1451+1,'Leaf lengths'!$J$6:$Q$104,VLOOKUP(F1451,'Leaf lengths'!$S$1:$T$6,2,FALSE),FALSE)</f>
        <v>170.33333333333334</v>
      </c>
      <c r="X1451">
        <f t="shared" ref="X1451:X1482" si="91">IF(OR(N1451="",M1451=N1451),0,Q1451/W1451)</f>
        <v>0.37573385518590996</v>
      </c>
      <c r="Y1451">
        <f t="shared" si="88"/>
        <v>9.37573385518591</v>
      </c>
      <c r="Z1451">
        <f t="shared" si="86"/>
        <v>26</v>
      </c>
      <c r="AD1451" t="str">
        <f t="shared" si="89"/>
        <v/>
      </c>
      <c r="AE1451">
        <v>9</v>
      </c>
    </row>
    <row r="1452" spans="1:31" ht="15" hidden="1" customHeight="1" x14ac:dyDescent="0.3">
      <c r="A1452" t="s">
        <v>416</v>
      </c>
      <c r="B1452">
        <f t="shared" si="87"/>
        <v>300232</v>
      </c>
      <c r="C1452">
        <v>232</v>
      </c>
      <c r="D1452">
        <f>VLOOKUP($B1452,TrialDesign!$E$2:$I$1147,5,FALSE)</f>
        <v>16</v>
      </c>
      <c r="E1452" t="str">
        <f>VLOOKUP($B1452,TrialDesign!$E$2:$I$1147,3,FALSE)</f>
        <v>Nil</v>
      </c>
      <c r="F1452" t="str">
        <f>VLOOKUP($B1452,TrialDesign!$E$2:$I$1147,4,FALSE)</f>
        <v>CRWT153</v>
      </c>
      <c r="G1452" s="1">
        <v>41723</v>
      </c>
      <c r="H1452" s="1" t="str">
        <f>VLOOKUP(B1452,TrialDesign!$E$2:$J$1147,6,FALSE)</f>
        <v>None_16h</v>
      </c>
      <c r="K1452">
        <v>4</v>
      </c>
      <c r="L1452">
        <v>2</v>
      </c>
      <c r="M1452">
        <v>8</v>
      </c>
      <c r="N1452">
        <v>9</v>
      </c>
      <c r="O1452">
        <v>95</v>
      </c>
      <c r="P1452">
        <v>190</v>
      </c>
      <c r="Q1452">
        <v>78</v>
      </c>
      <c r="R1452">
        <v>4</v>
      </c>
      <c r="S1452">
        <v>8</v>
      </c>
      <c r="U1452" t="s">
        <v>16</v>
      </c>
      <c r="V1452">
        <v>4</v>
      </c>
      <c r="W1452">
        <f>VLOOKUP(H1452&amp;"_"&amp;M1452+1,'Leaf lengths'!$J$6:$Q$104,VLOOKUP(F1452,'Leaf lengths'!$S$1:$T$6,2,FALSE),FALSE)</f>
        <v>184.33333333333334</v>
      </c>
      <c r="X1452">
        <f t="shared" si="91"/>
        <v>0.42314647377938513</v>
      </c>
      <c r="Y1452">
        <f t="shared" si="88"/>
        <v>8.4231464737793846</v>
      </c>
      <c r="Z1452">
        <f t="shared" si="86"/>
        <v>20</v>
      </c>
      <c r="AD1452" t="str">
        <f t="shared" si="89"/>
        <v/>
      </c>
      <c r="AE1452">
        <v>8</v>
      </c>
    </row>
    <row r="1453" spans="1:31" ht="15" hidden="1" customHeight="1" x14ac:dyDescent="0.3">
      <c r="A1453" t="s">
        <v>416</v>
      </c>
      <c r="B1453">
        <f t="shared" si="87"/>
        <v>300042</v>
      </c>
      <c r="C1453">
        <v>42</v>
      </c>
      <c r="D1453">
        <f>VLOOKUP($B1453,TrialDesign!$E$2:$I$1147,5,FALSE)</f>
        <v>16</v>
      </c>
      <c r="E1453" t="str">
        <f>VLOOKUP($B1453,TrialDesign!$E$2:$I$1147,3,FALSE)</f>
        <v>Nil</v>
      </c>
      <c r="F1453" t="str">
        <f>VLOOKUP($B1453,TrialDesign!$E$2:$I$1147,4,FALSE)</f>
        <v>CRWT153</v>
      </c>
      <c r="G1453" s="1">
        <v>41738</v>
      </c>
      <c r="H1453" s="1" t="str">
        <f>VLOOKUP(B1453,TrialDesign!$E$2:$J$1147,6,FALSE)</f>
        <v>None_16h</v>
      </c>
      <c r="J1453">
        <v>42</v>
      </c>
      <c r="K1453">
        <v>1</v>
      </c>
      <c r="L1453">
        <v>8</v>
      </c>
      <c r="M1453">
        <v>9</v>
      </c>
      <c r="N1453">
        <v>10</v>
      </c>
      <c r="O1453">
        <v>117</v>
      </c>
      <c r="Q1453">
        <v>173</v>
      </c>
      <c r="R1453">
        <v>5</v>
      </c>
      <c r="S1453">
        <v>12</v>
      </c>
      <c r="U1453" t="s">
        <v>71</v>
      </c>
      <c r="W1453">
        <f>VLOOKUP(H1453&amp;"_"&amp;M1453+1,'Leaf lengths'!$J$6:$Q$104,VLOOKUP(F1453,'Leaf lengths'!$S$1:$T$6,2,FALSE),FALSE)</f>
        <v>170.33333333333334</v>
      </c>
      <c r="X1453">
        <f t="shared" si="91"/>
        <v>1.0156555772994129</v>
      </c>
      <c r="Y1453">
        <f t="shared" si="88"/>
        <v>10.015655577299412</v>
      </c>
      <c r="Z1453">
        <f t="shared" si="86"/>
        <v>26</v>
      </c>
      <c r="AD1453" t="str">
        <f t="shared" si="89"/>
        <v/>
      </c>
      <c r="AE1453">
        <v>9</v>
      </c>
    </row>
    <row r="1454" spans="1:31" ht="15" hidden="1" customHeight="1" x14ac:dyDescent="0.3">
      <c r="A1454" t="s">
        <v>416</v>
      </c>
      <c r="B1454">
        <f t="shared" si="87"/>
        <v>300042</v>
      </c>
      <c r="C1454">
        <v>42</v>
      </c>
      <c r="D1454">
        <f>VLOOKUP($B1454,TrialDesign!$E$2:$I$1147,5,FALSE)</f>
        <v>16</v>
      </c>
      <c r="E1454" t="str">
        <f>VLOOKUP($B1454,TrialDesign!$E$2:$I$1147,3,FALSE)</f>
        <v>Nil</v>
      </c>
      <c r="F1454" t="str">
        <f>VLOOKUP($B1454,TrialDesign!$E$2:$I$1147,4,FALSE)</f>
        <v>CRWT153</v>
      </c>
      <c r="G1454" s="1">
        <v>41738</v>
      </c>
      <c r="H1454" s="1" t="str">
        <f>VLOOKUP(B1454,TrialDesign!$E$2:$J$1147,6,FALSE)</f>
        <v>None_16h</v>
      </c>
      <c r="K1454">
        <v>2</v>
      </c>
      <c r="L1454">
        <v>5</v>
      </c>
      <c r="M1454">
        <v>10</v>
      </c>
      <c r="N1454">
        <v>11</v>
      </c>
      <c r="O1454">
        <v>120</v>
      </c>
      <c r="P1454">
        <v>198</v>
      </c>
      <c r="Q1454">
        <v>133</v>
      </c>
      <c r="R1454">
        <v>5</v>
      </c>
      <c r="S1454">
        <v>14</v>
      </c>
      <c r="U1454" t="s">
        <v>71</v>
      </c>
      <c r="W1454">
        <f>VLOOKUP(H1454&amp;"_"&amp;M1454+1,'Leaf lengths'!$J$6:$Q$104,VLOOKUP(F1454,'Leaf lengths'!$S$1:$T$6,2,FALSE),FALSE)</f>
        <v>200</v>
      </c>
      <c r="X1454">
        <f t="shared" si="91"/>
        <v>0.66500000000000004</v>
      </c>
      <c r="Y1454">
        <f t="shared" si="88"/>
        <v>10.664999999999999</v>
      </c>
      <c r="Z1454">
        <f t="shared" si="86"/>
        <v>29</v>
      </c>
      <c r="AD1454" t="str">
        <f t="shared" si="89"/>
        <v/>
      </c>
      <c r="AE1454">
        <v>10</v>
      </c>
    </row>
    <row r="1455" spans="1:31" ht="15" hidden="1" customHeight="1" x14ac:dyDescent="0.3">
      <c r="A1455" t="s">
        <v>416</v>
      </c>
      <c r="B1455">
        <f t="shared" si="87"/>
        <v>300042</v>
      </c>
      <c r="C1455">
        <v>42</v>
      </c>
      <c r="D1455">
        <f>VLOOKUP($B1455,TrialDesign!$E$2:$I$1147,5,FALSE)</f>
        <v>16</v>
      </c>
      <c r="E1455" t="str">
        <f>VLOOKUP($B1455,TrialDesign!$E$2:$I$1147,3,FALSE)</f>
        <v>Nil</v>
      </c>
      <c r="F1455" t="str">
        <f>VLOOKUP($B1455,TrialDesign!$E$2:$I$1147,4,FALSE)</f>
        <v>CRWT153</v>
      </c>
      <c r="G1455" s="1">
        <v>41738</v>
      </c>
      <c r="H1455" s="1" t="str">
        <f>VLOOKUP(B1455,TrialDesign!$E$2:$J$1147,6,FALSE)</f>
        <v>None_16h</v>
      </c>
      <c r="K1455">
        <v>3</v>
      </c>
      <c r="L1455">
        <v>6</v>
      </c>
      <c r="M1455">
        <v>10</v>
      </c>
      <c r="N1455">
        <v>11</v>
      </c>
      <c r="O1455">
        <v>127</v>
      </c>
      <c r="P1455">
        <v>187</v>
      </c>
      <c r="Q1455">
        <v>70</v>
      </c>
      <c r="R1455">
        <v>5</v>
      </c>
      <c r="S1455">
        <v>11</v>
      </c>
      <c r="U1455" t="s">
        <v>71</v>
      </c>
      <c r="W1455">
        <f>VLOOKUP(H1455&amp;"_"&amp;M1455+1,'Leaf lengths'!$J$6:$Q$104,VLOOKUP(F1455,'Leaf lengths'!$S$1:$T$6,2,FALSE),FALSE)</f>
        <v>200</v>
      </c>
      <c r="X1455">
        <f t="shared" si="91"/>
        <v>0.35</v>
      </c>
      <c r="Y1455">
        <f t="shared" si="88"/>
        <v>10.35</v>
      </c>
      <c r="Z1455">
        <f t="shared" si="86"/>
        <v>26</v>
      </c>
      <c r="AD1455" t="str">
        <f t="shared" si="89"/>
        <v/>
      </c>
      <c r="AE1455">
        <v>10</v>
      </c>
    </row>
    <row r="1456" spans="1:31" ht="15" hidden="1" customHeight="1" x14ac:dyDescent="0.3">
      <c r="A1456" t="s">
        <v>416</v>
      </c>
      <c r="B1456">
        <f t="shared" si="87"/>
        <v>300042</v>
      </c>
      <c r="C1456">
        <v>42</v>
      </c>
      <c r="D1456">
        <f>VLOOKUP($B1456,TrialDesign!$E$2:$I$1147,5,FALSE)</f>
        <v>16</v>
      </c>
      <c r="E1456" t="str">
        <f>VLOOKUP($B1456,TrialDesign!$E$2:$I$1147,3,FALSE)</f>
        <v>Nil</v>
      </c>
      <c r="F1456" t="str">
        <f>VLOOKUP($B1456,TrialDesign!$E$2:$I$1147,4,FALSE)</f>
        <v>CRWT153</v>
      </c>
      <c r="G1456" s="1">
        <v>41738</v>
      </c>
      <c r="H1456" s="1" t="str">
        <f>VLOOKUP(B1456,TrialDesign!$E$2:$J$1147,6,FALSE)</f>
        <v>None_16h</v>
      </c>
      <c r="K1456">
        <v>4</v>
      </c>
      <c r="L1456">
        <v>5</v>
      </c>
      <c r="M1456">
        <v>8</v>
      </c>
      <c r="N1456">
        <v>9</v>
      </c>
      <c r="O1456">
        <v>115</v>
      </c>
      <c r="P1456">
        <v>142</v>
      </c>
      <c r="Q1456">
        <v>108</v>
      </c>
      <c r="R1456">
        <v>5</v>
      </c>
      <c r="S1456">
        <v>12</v>
      </c>
      <c r="U1456" t="s">
        <v>71</v>
      </c>
      <c r="W1456">
        <f>VLOOKUP(H1456&amp;"_"&amp;M1456+1,'Leaf lengths'!$J$6:$Q$104,VLOOKUP(F1456,'Leaf lengths'!$S$1:$T$6,2,FALSE),FALSE)</f>
        <v>184.33333333333334</v>
      </c>
      <c r="X1456">
        <f t="shared" si="91"/>
        <v>0.58589511754068713</v>
      </c>
      <c r="Y1456">
        <f t="shared" si="88"/>
        <v>8.5858951175406872</v>
      </c>
      <c r="Z1456">
        <f t="shared" si="86"/>
        <v>25</v>
      </c>
      <c r="AD1456" t="str">
        <f t="shared" si="89"/>
        <v/>
      </c>
      <c r="AE1456">
        <v>8</v>
      </c>
    </row>
    <row r="1457" spans="1:31" ht="15" hidden="1" customHeight="1" x14ac:dyDescent="0.3">
      <c r="A1457" t="s">
        <v>416</v>
      </c>
      <c r="B1457">
        <f t="shared" si="87"/>
        <v>300151</v>
      </c>
      <c r="C1457">
        <v>151</v>
      </c>
      <c r="D1457">
        <f>VLOOKUP($B1457,TrialDesign!$E$2:$I$1147,5,FALSE)</f>
        <v>16</v>
      </c>
      <c r="E1457" t="str">
        <f>VLOOKUP($B1457,TrialDesign!$E$2:$I$1147,3,FALSE)</f>
        <v>Nil</v>
      </c>
      <c r="F1457" t="str">
        <f>VLOOKUP($B1457,TrialDesign!$E$2:$I$1147,4,FALSE)</f>
        <v>CRWT153</v>
      </c>
      <c r="G1457" s="1">
        <v>41738</v>
      </c>
      <c r="H1457" s="1" t="str">
        <f>VLOOKUP(B1457,TrialDesign!$E$2:$J$1147,6,FALSE)</f>
        <v>None_16h</v>
      </c>
      <c r="J1457">
        <v>151</v>
      </c>
      <c r="K1457">
        <v>1</v>
      </c>
      <c r="L1457">
        <v>7</v>
      </c>
      <c r="M1457">
        <v>9</v>
      </c>
      <c r="N1457">
        <v>10</v>
      </c>
      <c r="O1457">
        <v>122</v>
      </c>
      <c r="Q1457">
        <v>170</v>
      </c>
      <c r="R1457">
        <v>5</v>
      </c>
      <c r="S1457">
        <v>12</v>
      </c>
      <c r="U1457" t="s">
        <v>71</v>
      </c>
      <c r="W1457">
        <f>VLOOKUP(H1457&amp;"_"&amp;M1457+1,'Leaf lengths'!$J$6:$Q$104,VLOOKUP(F1457,'Leaf lengths'!$S$1:$T$6,2,FALSE),FALSE)</f>
        <v>170.33333333333334</v>
      </c>
      <c r="X1457">
        <f t="shared" si="91"/>
        <v>0.99804305283757333</v>
      </c>
      <c r="Y1457">
        <f t="shared" si="88"/>
        <v>9.9980430528375734</v>
      </c>
      <c r="Z1457">
        <f t="shared" si="86"/>
        <v>26</v>
      </c>
      <c r="AD1457" t="str">
        <f t="shared" si="89"/>
        <v/>
      </c>
      <c r="AE1457">
        <v>9</v>
      </c>
    </row>
    <row r="1458" spans="1:31" ht="15" hidden="1" customHeight="1" x14ac:dyDescent="0.3">
      <c r="A1458" t="s">
        <v>416</v>
      </c>
      <c r="B1458">
        <f t="shared" si="87"/>
        <v>300151</v>
      </c>
      <c r="C1458">
        <v>151</v>
      </c>
      <c r="D1458">
        <f>VLOOKUP($B1458,TrialDesign!$E$2:$I$1147,5,FALSE)</f>
        <v>16</v>
      </c>
      <c r="E1458" t="str">
        <f>VLOOKUP($B1458,TrialDesign!$E$2:$I$1147,3,FALSE)</f>
        <v>Nil</v>
      </c>
      <c r="F1458" t="str">
        <f>VLOOKUP($B1458,TrialDesign!$E$2:$I$1147,4,FALSE)</f>
        <v>CRWT153</v>
      </c>
      <c r="G1458" s="1">
        <v>41738</v>
      </c>
      <c r="H1458" s="1" t="str">
        <f>VLOOKUP(B1458,TrialDesign!$E$2:$J$1147,6,FALSE)</f>
        <v>None_16h</v>
      </c>
      <c r="K1458">
        <v>2</v>
      </c>
      <c r="L1458">
        <v>14</v>
      </c>
      <c r="M1458">
        <v>10</v>
      </c>
      <c r="N1458">
        <v>11</v>
      </c>
      <c r="O1458">
        <v>128</v>
      </c>
      <c r="P1458">
        <v>126</v>
      </c>
      <c r="Q1458">
        <v>78</v>
      </c>
      <c r="R1458">
        <v>4</v>
      </c>
      <c r="S1458">
        <v>14</v>
      </c>
      <c r="U1458" t="s">
        <v>71</v>
      </c>
      <c r="W1458">
        <f>VLOOKUP(H1458&amp;"_"&amp;M1458+1,'Leaf lengths'!$J$6:$Q$104,VLOOKUP(F1458,'Leaf lengths'!$S$1:$T$6,2,FALSE),FALSE)</f>
        <v>200</v>
      </c>
      <c r="X1458">
        <f t="shared" si="91"/>
        <v>0.39</v>
      </c>
      <c r="Y1458">
        <f t="shared" si="88"/>
        <v>10.39</v>
      </c>
      <c r="Z1458">
        <f t="shared" ref="Z1458:Z1521" si="92">IF(S1458="","",SUM(M1458+R1458+S1458))</f>
        <v>28</v>
      </c>
      <c r="AD1458" t="str">
        <f t="shared" si="89"/>
        <v/>
      </c>
      <c r="AE1458">
        <v>10</v>
      </c>
    </row>
    <row r="1459" spans="1:31" ht="15" hidden="1" customHeight="1" x14ac:dyDescent="0.3">
      <c r="A1459" t="s">
        <v>416</v>
      </c>
      <c r="B1459">
        <f t="shared" si="87"/>
        <v>300151</v>
      </c>
      <c r="C1459">
        <v>151</v>
      </c>
      <c r="D1459">
        <f>VLOOKUP($B1459,TrialDesign!$E$2:$I$1147,5,FALSE)</f>
        <v>16</v>
      </c>
      <c r="E1459" t="str">
        <f>VLOOKUP($B1459,TrialDesign!$E$2:$I$1147,3,FALSE)</f>
        <v>Nil</v>
      </c>
      <c r="F1459" t="str">
        <f>VLOOKUP($B1459,TrialDesign!$E$2:$I$1147,4,FALSE)</f>
        <v>CRWT153</v>
      </c>
      <c r="G1459" s="1">
        <v>41738</v>
      </c>
      <c r="H1459" s="1" t="str">
        <f>VLOOKUP(B1459,TrialDesign!$E$2:$J$1147,6,FALSE)</f>
        <v>None_16h</v>
      </c>
      <c r="K1459">
        <v>3</v>
      </c>
      <c r="L1459">
        <v>6</v>
      </c>
      <c r="M1459">
        <v>9</v>
      </c>
      <c r="N1459">
        <v>10</v>
      </c>
      <c r="O1459">
        <v>120</v>
      </c>
      <c r="P1459">
        <v>220</v>
      </c>
      <c r="Q1459">
        <v>171</v>
      </c>
      <c r="R1459">
        <v>5</v>
      </c>
      <c r="S1459">
        <v>10</v>
      </c>
      <c r="U1459" t="s">
        <v>71</v>
      </c>
      <c r="W1459">
        <f>VLOOKUP(H1459&amp;"_"&amp;M1459+1,'Leaf lengths'!$J$6:$Q$104,VLOOKUP(F1459,'Leaf lengths'!$S$1:$T$6,2,FALSE),FALSE)</f>
        <v>170.33333333333334</v>
      </c>
      <c r="X1459">
        <f t="shared" si="91"/>
        <v>1.0039138943248531</v>
      </c>
      <c r="Y1459">
        <f t="shared" si="88"/>
        <v>10.003913894324853</v>
      </c>
      <c r="Z1459">
        <f t="shared" si="92"/>
        <v>24</v>
      </c>
      <c r="AD1459" t="str">
        <f t="shared" si="89"/>
        <v/>
      </c>
      <c r="AE1459">
        <v>9</v>
      </c>
    </row>
    <row r="1460" spans="1:31" ht="15" hidden="1" customHeight="1" x14ac:dyDescent="0.3">
      <c r="A1460" t="s">
        <v>416</v>
      </c>
      <c r="B1460">
        <f t="shared" si="87"/>
        <v>300151</v>
      </c>
      <c r="C1460">
        <v>151</v>
      </c>
      <c r="D1460">
        <f>VLOOKUP($B1460,TrialDesign!$E$2:$I$1147,5,FALSE)</f>
        <v>16</v>
      </c>
      <c r="E1460" t="str">
        <f>VLOOKUP($B1460,TrialDesign!$E$2:$I$1147,3,FALSE)</f>
        <v>Nil</v>
      </c>
      <c r="F1460" t="str">
        <f>VLOOKUP($B1460,TrialDesign!$E$2:$I$1147,4,FALSE)</f>
        <v>CRWT153</v>
      </c>
      <c r="G1460" s="1">
        <v>41738</v>
      </c>
      <c r="H1460" s="1" t="str">
        <f>VLOOKUP(B1460,TrialDesign!$E$2:$J$1147,6,FALSE)</f>
        <v>None_16h</v>
      </c>
      <c r="K1460">
        <v>4</v>
      </c>
      <c r="L1460">
        <v>2</v>
      </c>
      <c r="M1460">
        <v>9</v>
      </c>
      <c r="N1460">
        <v>10</v>
      </c>
      <c r="O1460">
        <v>115</v>
      </c>
      <c r="P1460">
        <v>153</v>
      </c>
      <c r="Q1460">
        <v>171</v>
      </c>
      <c r="R1460">
        <v>6</v>
      </c>
      <c r="S1460">
        <v>10</v>
      </c>
      <c r="U1460" t="s">
        <v>71</v>
      </c>
      <c r="W1460">
        <f>VLOOKUP(H1460&amp;"_"&amp;M1460+1,'Leaf lengths'!$J$6:$Q$104,VLOOKUP(F1460,'Leaf lengths'!$S$1:$T$6,2,FALSE),FALSE)</f>
        <v>170.33333333333334</v>
      </c>
      <c r="X1460">
        <f t="shared" si="91"/>
        <v>1.0039138943248531</v>
      </c>
      <c r="Y1460">
        <f t="shared" si="88"/>
        <v>10.003913894324853</v>
      </c>
      <c r="Z1460">
        <f t="shared" si="92"/>
        <v>25</v>
      </c>
      <c r="AD1460" t="str">
        <f t="shared" si="89"/>
        <v/>
      </c>
      <c r="AE1460">
        <v>9</v>
      </c>
    </row>
    <row r="1461" spans="1:31" ht="15" hidden="1" customHeight="1" x14ac:dyDescent="0.3">
      <c r="A1461" t="s">
        <v>416</v>
      </c>
      <c r="B1461">
        <f t="shared" ref="B1461:B1524" si="93">300000+C1461</f>
        <v>300271</v>
      </c>
      <c r="C1461">
        <v>271</v>
      </c>
      <c r="D1461">
        <f>VLOOKUP($B1461,TrialDesign!$E$2:$I$1147,5,FALSE)</f>
        <v>16</v>
      </c>
      <c r="E1461" t="str">
        <f>VLOOKUP($B1461,TrialDesign!$E$2:$I$1147,3,FALSE)</f>
        <v>Nil</v>
      </c>
      <c r="F1461" t="str">
        <f>VLOOKUP($B1461,TrialDesign!$E$2:$I$1147,4,FALSE)</f>
        <v>CRWT153</v>
      </c>
      <c r="G1461" s="1">
        <v>41738</v>
      </c>
      <c r="H1461" s="1" t="str">
        <f>VLOOKUP(B1461,TrialDesign!$E$2:$J$1147,6,FALSE)</f>
        <v>None_16h</v>
      </c>
      <c r="J1461">
        <v>271</v>
      </c>
      <c r="K1461">
        <v>1</v>
      </c>
      <c r="L1461">
        <v>8</v>
      </c>
      <c r="M1461">
        <v>8</v>
      </c>
      <c r="N1461">
        <v>9</v>
      </c>
      <c r="O1461">
        <v>125</v>
      </c>
      <c r="Q1461">
        <v>180</v>
      </c>
      <c r="R1461">
        <v>5</v>
      </c>
      <c r="S1461">
        <v>13</v>
      </c>
      <c r="U1461" t="s">
        <v>71</v>
      </c>
      <c r="W1461">
        <f>VLOOKUP(H1461&amp;"_"&amp;M1461+1,'Leaf lengths'!$J$6:$Q$104,VLOOKUP(F1461,'Leaf lengths'!$S$1:$T$6,2,FALSE),FALSE)</f>
        <v>184.33333333333334</v>
      </c>
      <c r="X1461">
        <f t="shared" si="91"/>
        <v>0.97649186256781184</v>
      </c>
      <c r="Y1461">
        <f t="shared" si="88"/>
        <v>8.9764918625678121</v>
      </c>
      <c r="Z1461">
        <f t="shared" si="92"/>
        <v>26</v>
      </c>
      <c r="AD1461" t="str">
        <f t="shared" si="89"/>
        <v/>
      </c>
      <c r="AE1461">
        <v>8</v>
      </c>
    </row>
    <row r="1462" spans="1:31" ht="15" hidden="1" customHeight="1" x14ac:dyDescent="0.3">
      <c r="A1462" t="s">
        <v>416</v>
      </c>
      <c r="B1462">
        <f t="shared" si="93"/>
        <v>300271</v>
      </c>
      <c r="C1462">
        <v>271</v>
      </c>
      <c r="D1462">
        <f>VLOOKUP($B1462,TrialDesign!$E$2:$I$1147,5,FALSE)</f>
        <v>16</v>
      </c>
      <c r="E1462" t="str">
        <f>VLOOKUP($B1462,TrialDesign!$E$2:$I$1147,3,FALSE)</f>
        <v>Nil</v>
      </c>
      <c r="F1462" t="str">
        <f>VLOOKUP($B1462,TrialDesign!$E$2:$I$1147,4,FALSE)</f>
        <v>CRWT153</v>
      </c>
      <c r="G1462" s="1">
        <v>41738</v>
      </c>
      <c r="H1462" s="1" t="str">
        <f>VLOOKUP(B1462,TrialDesign!$E$2:$J$1147,6,FALSE)</f>
        <v>None_16h</v>
      </c>
      <c r="K1462">
        <v>2</v>
      </c>
      <c r="L1462">
        <v>9</v>
      </c>
      <c r="M1462">
        <v>9</v>
      </c>
      <c r="N1462">
        <v>10</v>
      </c>
      <c r="O1462">
        <v>97</v>
      </c>
      <c r="P1462">
        <v>163</v>
      </c>
      <c r="Q1462">
        <v>158</v>
      </c>
      <c r="R1462">
        <v>4</v>
      </c>
      <c r="S1462">
        <v>12</v>
      </c>
      <c r="U1462" t="s">
        <v>71</v>
      </c>
      <c r="W1462">
        <f>VLOOKUP(H1462&amp;"_"&amp;M1462+1,'Leaf lengths'!$J$6:$Q$104,VLOOKUP(F1462,'Leaf lengths'!$S$1:$T$6,2,FALSE),FALSE)</f>
        <v>170.33333333333334</v>
      </c>
      <c r="X1462">
        <f t="shared" si="91"/>
        <v>0.92759295499021521</v>
      </c>
      <c r="Y1462">
        <f t="shared" ref="Y1462:Y1525" si="94">X1462+M1462</f>
        <v>9.9275929549902155</v>
      </c>
      <c r="Z1462">
        <f t="shared" si="92"/>
        <v>25</v>
      </c>
      <c r="AD1462" t="str">
        <f t="shared" si="89"/>
        <v/>
      </c>
      <c r="AE1462">
        <v>9</v>
      </c>
    </row>
    <row r="1463" spans="1:31" ht="15" hidden="1" customHeight="1" x14ac:dyDescent="0.3">
      <c r="A1463" t="s">
        <v>416</v>
      </c>
      <c r="B1463">
        <f t="shared" si="93"/>
        <v>300271</v>
      </c>
      <c r="C1463">
        <v>271</v>
      </c>
      <c r="D1463">
        <f>VLOOKUP($B1463,TrialDesign!$E$2:$I$1147,5,FALSE)</f>
        <v>16</v>
      </c>
      <c r="E1463" t="str">
        <f>VLOOKUP($B1463,TrialDesign!$E$2:$I$1147,3,FALSE)</f>
        <v>Nil</v>
      </c>
      <c r="F1463" t="str">
        <f>VLOOKUP($B1463,TrialDesign!$E$2:$I$1147,4,FALSE)</f>
        <v>CRWT153</v>
      </c>
      <c r="G1463" s="1">
        <v>41738</v>
      </c>
      <c r="H1463" s="1" t="str">
        <f>VLOOKUP(B1463,TrialDesign!$E$2:$J$1147,6,FALSE)</f>
        <v>None_16h</v>
      </c>
      <c r="K1463">
        <v>3</v>
      </c>
      <c r="L1463">
        <v>8</v>
      </c>
      <c r="M1463">
        <v>9</v>
      </c>
      <c r="N1463">
        <v>10</v>
      </c>
      <c r="O1463">
        <v>115</v>
      </c>
      <c r="P1463">
        <v>180</v>
      </c>
      <c r="Q1463">
        <v>72</v>
      </c>
      <c r="R1463">
        <v>6</v>
      </c>
      <c r="S1463">
        <v>10</v>
      </c>
      <c r="U1463" t="s">
        <v>71</v>
      </c>
      <c r="W1463">
        <f>VLOOKUP(H1463&amp;"_"&amp;M1463+1,'Leaf lengths'!$J$6:$Q$104,VLOOKUP(F1463,'Leaf lengths'!$S$1:$T$6,2,FALSE),FALSE)</f>
        <v>170.33333333333334</v>
      </c>
      <c r="X1463">
        <f t="shared" si="91"/>
        <v>0.4227005870841487</v>
      </c>
      <c r="Y1463">
        <f t="shared" si="94"/>
        <v>9.4227005870841491</v>
      </c>
      <c r="Z1463">
        <f t="shared" si="92"/>
        <v>25</v>
      </c>
      <c r="AD1463" t="str">
        <f t="shared" si="89"/>
        <v/>
      </c>
      <c r="AE1463">
        <v>9</v>
      </c>
    </row>
    <row r="1464" spans="1:31" ht="15" hidden="1" customHeight="1" x14ac:dyDescent="0.3">
      <c r="A1464" t="s">
        <v>416</v>
      </c>
      <c r="B1464">
        <f t="shared" si="93"/>
        <v>300271</v>
      </c>
      <c r="C1464">
        <v>271</v>
      </c>
      <c r="D1464">
        <f>VLOOKUP($B1464,TrialDesign!$E$2:$I$1147,5,FALSE)</f>
        <v>16</v>
      </c>
      <c r="E1464" t="str">
        <f>VLOOKUP($B1464,TrialDesign!$E$2:$I$1147,3,FALSE)</f>
        <v>Nil</v>
      </c>
      <c r="F1464" t="str">
        <f>VLOOKUP($B1464,TrialDesign!$E$2:$I$1147,4,FALSE)</f>
        <v>CRWT153</v>
      </c>
      <c r="G1464" s="1">
        <v>41738</v>
      </c>
      <c r="H1464" s="1" t="str">
        <f>VLOOKUP(B1464,TrialDesign!$E$2:$J$1147,6,FALSE)</f>
        <v>None_16h</v>
      </c>
      <c r="K1464">
        <v>4</v>
      </c>
      <c r="L1464">
        <v>3</v>
      </c>
      <c r="M1464">
        <v>8</v>
      </c>
      <c r="N1464">
        <v>9</v>
      </c>
      <c r="O1464">
        <v>118</v>
      </c>
      <c r="P1464">
        <v>182</v>
      </c>
      <c r="Q1464">
        <v>155</v>
      </c>
      <c r="R1464">
        <v>5</v>
      </c>
      <c r="S1464">
        <v>10</v>
      </c>
      <c r="U1464" t="s">
        <v>71</v>
      </c>
      <c r="W1464">
        <f>VLOOKUP(H1464&amp;"_"&amp;M1464+1,'Leaf lengths'!$J$6:$Q$104,VLOOKUP(F1464,'Leaf lengths'!$S$1:$T$6,2,FALSE),FALSE)</f>
        <v>184.33333333333334</v>
      </c>
      <c r="X1464">
        <f t="shared" si="91"/>
        <v>0.84086799276672686</v>
      </c>
      <c r="Y1464">
        <f t="shared" si="94"/>
        <v>8.8408679927667269</v>
      </c>
      <c r="Z1464">
        <f t="shared" si="92"/>
        <v>23</v>
      </c>
      <c r="AD1464" t="str">
        <f t="shared" si="89"/>
        <v/>
      </c>
      <c r="AE1464">
        <v>8</v>
      </c>
    </row>
    <row r="1465" spans="1:31" ht="15" hidden="1" customHeight="1" x14ac:dyDescent="0.3">
      <c r="A1465" t="s">
        <v>416</v>
      </c>
      <c r="B1465">
        <f t="shared" si="93"/>
        <v>300012</v>
      </c>
      <c r="C1465">
        <v>12</v>
      </c>
      <c r="D1465">
        <f>VLOOKUP($B1465,TrialDesign!$E$2:$I$1147,5,FALSE)</f>
        <v>16</v>
      </c>
      <c r="E1465" t="str">
        <f>VLOOKUP($B1465,TrialDesign!$E$2:$I$1147,3,FALSE)</f>
        <v>Nil</v>
      </c>
      <c r="F1465" t="str">
        <f>VLOOKUP($B1465,TrialDesign!$E$2:$I$1147,4,FALSE)</f>
        <v>CRWT153</v>
      </c>
      <c r="G1465" s="1">
        <v>41765</v>
      </c>
      <c r="H1465" s="1" t="str">
        <f>VLOOKUP(B1465,TrialDesign!$E$2:$J$1147,6,FALSE)</f>
        <v>None_16h</v>
      </c>
      <c r="J1465">
        <v>12</v>
      </c>
      <c r="K1465">
        <v>1</v>
      </c>
      <c r="L1465">
        <v>2</v>
      </c>
      <c r="M1465">
        <v>12</v>
      </c>
      <c r="N1465">
        <v>13</v>
      </c>
      <c r="R1465">
        <v>4</v>
      </c>
      <c r="S1465">
        <v>16</v>
      </c>
      <c r="T1465">
        <v>10</v>
      </c>
      <c r="U1465" t="s">
        <v>72</v>
      </c>
      <c r="V1465">
        <v>1</v>
      </c>
      <c r="W1465">
        <f>VLOOKUP(H1465&amp;"_"&amp;M1465+1,'Leaf lengths'!$J$6:$Q$104,VLOOKUP(F1465,'Leaf lengths'!$S$1:$T$6,2,FALSE),FALSE)</f>
        <v>180</v>
      </c>
      <c r="X1465">
        <f t="shared" si="91"/>
        <v>0</v>
      </c>
      <c r="Y1465">
        <f t="shared" si="94"/>
        <v>12</v>
      </c>
      <c r="Z1465">
        <f t="shared" si="92"/>
        <v>32</v>
      </c>
      <c r="AD1465" t="str">
        <f t="shared" si="89"/>
        <v/>
      </c>
      <c r="AE1465">
        <v>12</v>
      </c>
    </row>
    <row r="1466" spans="1:31" ht="15" hidden="1" customHeight="1" x14ac:dyDescent="0.3">
      <c r="A1466" t="s">
        <v>416</v>
      </c>
      <c r="B1466">
        <f t="shared" si="93"/>
        <v>300012</v>
      </c>
      <c r="C1466">
        <v>12</v>
      </c>
      <c r="D1466">
        <f>VLOOKUP($B1466,TrialDesign!$E$2:$I$1147,5,FALSE)</f>
        <v>16</v>
      </c>
      <c r="E1466" t="str">
        <f>VLOOKUP($B1466,TrialDesign!$E$2:$I$1147,3,FALSE)</f>
        <v>Nil</v>
      </c>
      <c r="F1466" t="str">
        <f>VLOOKUP($B1466,TrialDesign!$E$2:$I$1147,4,FALSE)</f>
        <v>CRWT153</v>
      </c>
      <c r="G1466" s="1">
        <v>41765</v>
      </c>
      <c r="H1466" s="1" t="str">
        <f>VLOOKUP(B1466,TrialDesign!$E$2:$J$1147,6,FALSE)</f>
        <v>None_16h</v>
      </c>
      <c r="K1466">
        <v>2</v>
      </c>
      <c r="L1466" t="s">
        <v>73</v>
      </c>
      <c r="M1466">
        <v>13</v>
      </c>
      <c r="N1466">
        <v>14</v>
      </c>
      <c r="O1466">
        <v>150</v>
      </c>
      <c r="P1466">
        <v>180</v>
      </c>
      <c r="Q1466">
        <v>80</v>
      </c>
      <c r="R1466">
        <v>3</v>
      </c>
      <c r="S1466">
        <v>16</v>
      </c>
      <c r="T1466">
        <v>30</v>
      </c>
      <c r="U1466" t="s">
        <v>21</v>
      </c>
      <c r="V1466">
        <v>2</v>
      </c>
      <c r="W1466">
        <f>VLOOKUP(H1466&amp;"_"&amp;M1466+1,'Leaf lengths'!$J$6:$Q$104,VLOOKUP(F1466,'Leaf lengths'!$S$1:$T$6,2,FALSE),FALSE)</f>
        <v>220</v>
      </c>
      <c r="X1466">
        <f t="shared" si="91"/>
        <v>0.36363636363636365</v>
      </c>
      <c r="Y1466">
        <f t="shared" si="94"/>
        <v>13.363636363636363</v>
      </c>
      <c r="Z1466">
        <f t="shared" si="92"/>
        <v>32</v>
      </c>
      <c r="AA1466">
        <v>200</v>
      </c>
      <c r="AB1466">
        <v>200</v>
      </c>
      <c r="AC1466">
        <v>210</v>
      </c>
      <c r="AD1466" t="str">
        <f t="shared" si="89"/>
        <v/>
      </c>
      <c r="AE1466">
        <v>13</v>
      </c>
    </row>
    <row r="1467" spans="1:31" ht="15" hidden="1" customHeight="1" x14ac:dyDescent="0.3">
      <c r="A1467" t="s">
        <v>416</v>
      </c>
      <c r="B1467">
        <f t="shared" si="93"/>
        <v>300012</v>
      </c>
      <c r="C1467">
        <v>12</v>
      </c>
      <c r="D1467">
        <f>VLOOKUP($B1467,TrialDesign!$E$2:$I$1147,5,FALSE)</f>
        <v>16</v>
      </c>
      <c r="E1467" t="str">
        <f>VLOOKUP($B1467,TrialDesign!$E$2:$I$1147,3,FALSE)</f>
        <v>Nil</v>
      </c>
      <c r="F1467" t="str">
        <f>VLOOKUP($B1467,TrialDesign!$E$2:$I$1147,4,FALSE)</f>
        <v>CRWT153</v>
      </c>
      <c r="G1467" s="1">
        <v>41765</v>
      </c>
      <c r="H1467" s="1" t="str">
        <f>VLOOKUP(B1467,TrialDesign!$E$2:$J$1147,6,FALSE)</f>
        <v>None_16h</v>
      </c>
      <c r="K1467">
        <v>3</v>
      </c>
      <c r="M1467">
        <v>13</v>
      </c>
      <c r="N1467">
        <v>14</v>
      </c>
      <c r="O1467">
        <v>120</v>
      </c>
      <c r="P1467">
        <v>170</v>
      </c>
      <c r="Q1467">
        <v>60</v>
      </c>
      <c r="R1467">
        <v>4</v>
      </c>
      <c r="S1467">
        <v>15</v>
      </c>
      <c r="U1467" t="s">
        <v>72</v>
      </c>
      <c r="V1467">
        <v>0</v>
      </c>
      <c r="W1467">
        <f>VLOOKUP(H1467&amp;"_"&amp;M1467+1,'Leaf lengths'!$J$6:$Q$104,VLOOKUP(F1467,'Leaf lengths'!$S$1:$T$6,2,FALSE),FALSE)</f>
        <v>220</v>
      </c>
      <c r="X1467">
        <f t="shared" si="91"/>
        <v>0.27272727272727271</v>
      </c>
      <c r="Y1467">
        <f t="shared" si="94"/>
        <v>13.272727272727273</v>
      </c>
      <c r="Z1467">
        <f t="shared" si="92"/>
        <v>32</v>
      </c>
      <c r="AA1467">
        <v>180</v>
      </c>
      <c r="AD1467" t="str">
        <f t="shared" si="89"/>
        <v/>
      </c>
      <c r="AE1467">
        <v>13</v>
      </c>
    </row>
    <row r="1468" spans="1:31" ht="15" hidden="1" customHeight="1" x14ac:dyDescent="0.3">
      <c r="A1468" t="s">
        <v>416</v>
      </c>
      <c r="B1468">
        <f t="shared" si="93"/>
        <v>300027</v>
      </c>
      <c r="C1468">
        <v>27</v>
      </c>
      <c r="D1468">
        <f>VLOOKUP($B1468,TrialDesign!$E$2:$I$1147,5,FALSE)</f>
        <v>16</v>
      </c>
      <c r="E1468" t="str">
        <f>VLOOKUP($B1468,TrialDesign!$E$2:$I$1147,3,FALSE)</f>
        <v>Nil</v>
      </c>
      <c r="F1468" t="str">
        <f>VLOOKUP($B1468,TrialDesign!$E$2:$I$1147,4,FALSE)</f>
        <v>CRWT153</v>
      </c>
      <c r="G1468" s="1">
        <v>41765</v>
      </c>
      <c r="H1468" s="1" t="str">
        <f>VLOOKUP(B1468,TrialDesign!$E$2:$J$1147,6,FALSE)</f>
        <v>None_16h</v>
      </c>
      <c r="J1468">
        <v>27</v>
      </c>
      <c r="K1468">
        <v>1</v>
      </c>
      <c r="L1468">
        <v>7</v>
      </c>
      <c r="M1468">
        <v>14</v>
      </c>
      <c r="N1468">
        <v>15</v>
      </c>
      <c r="O1468">
        <v>150</v>
      </c>
      <c r="P1468">
        <v>220</v>
      </c>
      <c r="Q1468">
        <v>20</v>
      </c>
      <c r="R1468">
        <v>3</v>
      </c>
      <c r="S1468">
        <v>21</v>
      </c>
      <c r="T1468">
        <v>20</v>
      </c>
      <c r="U1468" t="s">
        <v>75</v>
      </c>
      <c r="V1468">
        <v>1</v>
      </c>
      <c r="W1468">
        <f>VLOOKUP(H1468&amp;"_"&amp;M1468+1,'Leaf lengths'!$J$6:$Q$104,VLOOKUP(F1468,'Leaf lengths'!$S$1:$T$6,2,FALSE),FALSE)</f>
        <v>220</v>
      </c>
      <c r="X1468">
        <f t="shared" si="91"/>
        <v>9.0909090909090912E-2</v>
      </c>
      <c r="Y1468">
        <f t="shared" si="94"/>
        <v>14.090909090909092</v>
      </c>
      <c r="Z1468">
        <f t="shared" si="92"/>
        <v>38</v>
      </c>
      <c r="AA1468">
        <v>220</v>
      </c>
      <c r="AB1468">
        <v>230</v>
      </c>
      <c r="AC1468">
        <v>210</v>
      </c>
      <c r="AD1468" t="str">
        <f t="shared" si="89"/>
        <v/>
      </c>
      <c r="AE1468">
        <v>14</v>
      </c>
    </row>
    <row r="1469" spans="1:31" ht="15" hidden="1" customHeight="1" x14ac:dyDescent="0.3">
      <c r="A1469" t="s">
        <v>416</v>
      </c>
      <c r="B1469">
        <f t="shared" si="93"/>
        <v>300027</v>
      </c>
      <c r="C1469">
        <v>27</v>
      </c>
      <c r="D1469">
        <f>VLOOKUP($B1469,TrialDesign!$E$2:$I$1147,5,FALSE)</f>
        <v>16</v>
      </c>
      <c r="E1469" t="str">
        <f>VLOOKUP($B1469,TrialDesign!$E$2:$I$1147,3,FALSE)</f>
        <v>Nil</v>
      </c>
      <c r="F1469" t="str">
        <f>VLOOKUP($B1469,TrialDesign!$E$2:$I$1147,4,FALSE)</f>
        <v>CRWT153</v>
      </c>
      <c r="G1469" s="1">
        <v>41765</v>
      </c>
      <c r="H1469" s="1" t="str">
        <f>VLOOKUP(B1469,TrialDesign!$E$2:$J$1147,6,FALSE)</f>
        <v>None_16h</v>
      </c>
      <c r="K1469">
        <v>2</v>
      </c>
      <c r="L1469">
        <v>5</v>
      </c>
      <c r="M1469">
        <v>13</v>
      </c>
      <c r="N1469">
        <v>14</v>
      </c>
      <c r="O1469">
        <v>150</v>
      </c>
      <c r="Q1469">
        <v>210</v>
      </c>
      <c r="R1469">
        <v>3</v>
      </c>
      <c r="S1469">
        <v>16</v>
      </c>
      <c r="T1469">
        <v>20</v>
      </c>
      <c r="U1469" t="s">
        <v>75</v>
      </c>
      <c r="V1469">
        <v>1</v>
      </c>
      <c r="W1469">
        <f>VLOOKUP(H1469&amp;"_"&amp;M1469+1,'Leaf lengths'!$J$6:$Q$104,VLOOKUP(F1469,'Leaf lengths'!$S$1:$T$6,2,FALSE),FALSE)</f>
        <v>220</v>
      </c>
      <c r="X1469">
        <f t="shared" si="91"/>
        <v>0.95454545454545459</v>
      </c>
      <c r="Y1469">
        <f t="shared" si="94"/>
        <v>13.954545454545455</v>
      </c>
      <c r="Z1469">
        <f t="shared" si="92"/>
        <v>32</v>
      </c>
      <c r="AA1469">
        <v>230</v>
      </c>
      <c r="AB1469">
        <v>220</v>
      </c>
      <c r="AC1469">
        <v>230</v>
      </c>
      <c r="AD1469" t="str">
        <f t="shared" si="89"/>
        <v/>
      </c>
      <c r="AE1469">
        <v>13</v>
      </c>
    </row>
    <row r="1470" spans="1:31" ht="15" hidden="1" customHeight="1" x14ac:dyDescent="0.3">
      <c r="A1470" t="s">
        <v>416</v>
      </c>
      <c r="B1470">
        <f t="shared" si="93"/>
        <v>300027</v>
      </c>
      <c r="C1470">
        <v>27</v>
      </c>
      <c r="D1470">
        <f>VLOOKUP($B1470,TrialDesign!$E$2:$I$1147,5,FALSE)</f>
        <v>16</v>
      </c>
      <c r="E1470" t="str">
        <f>VLOOKUP($B1470,TrialDesign!$E$2:$I$1147,3,FALSE)</f>
        <v>Nil</v>
      </c>
      <c r="F1470" t="str">
        <f>VLOOKUP($B1470,TrialDesign!$E$2:$I$1147,4,FALSE)</f>
        <v>CRWT153</v>
      </c>
      <c r="G1470" s="1">
        <v>41765</v>
      </c>
      <c r="H1470" s="1" t="str">
        <f>VLOOKUP(B1470,TrialDesign!$E$2:$J$1147,6,FALSE)</f>
        <v>None_16h</v>
      </c>
      <c r="K1470">
        <v>3</v>
      </c>
      <c r="L1470">
        <v>4</v>
      </c>
      <c r="M1470">
        <v>13</v>
      </c>
      <c r="N1470">
        <v>14</v>
      </c>
      <c r="O1470">
        <v>150</v>
      </c>
      <c r="P1470">
        <v>240</v>
      </c>
      <c r="Q1470">
        <v>70</v>
      </c>
      <c r="R1470">
        <v>4</v>
      </c>
      <c r="S1470">
        <v>16</v>
      </c>
      <c r="T1470">
        <v>20</v>
      </c>
      <c r="U1470" t="s">
        <v>75</v>
      </c>
      <c r="V1470">
        <v>1</v>
      </c>
      <c r="W1470">
        <f>VLOOKUP(H1470&amp;"_"&amp;M1470+1,'Leaf lengths'!$J$6:$Q$104,VLOOKUP(F1470,'Leaf lengths'!$S$1:$T$6,2,FALSE),FALSE)</f>
        <v>220</v>
      </c>
      <c r="X1470">
        <f t="shared" si="91"/>
        <v>0.31818181818181818</v>
      </c>
      <c r="Y1470">
        <f t="shared" si="94"/>
        <v>13.318181818181818</v>
      </c>
      <c r="Z1470">
        <f t="shared" si="92"/>
        <v>33</v>
      </c>
      <c r="AA1470">
        <v>240</v>
      </c>
      <c r="AB1470">
        <v>230</v>
      </c>
      <c r="AC1470">
        <v>240</v>
      </c>
      <c r="AD1470" t="str">
        <f t="shared" si="89"/>
        <v/>
      </c>
      <c r="AE1470">
        <v>13</v>
      </c>
    </row>
    <row r="1471" spans="1:31" ht="15" hidden="1" customHeight="1" x14ac:dyDescent="0.3">
      <c r="A1471" t="s">
        <v>416</v>
      </c>
      <c r="B1471">
        <f t="shared" si="93"/>
        <v>300027</v>
      </c>
      <c r="C1471">
        <v>27</v>
      </c>
      <c r="D1471">
        <f>VLOOKUP($B1471,TrialDesign!$E$2:$I$1147,5,FALSE)</f>
        <v>16</v>
      </c>
      <c r="E1471" t="str">
        <f>VLOOKUP($B1471,TrialDesign!$E$2:$I$1147,3,FALSE)</f>
        <v>Nil</v>
      </c>
      <c r="F1471" t="str">
        <f>VLOOKUP($B1471,TrialDesign!$E$2:$I$1147,4,FALSE)</f>
        <v>CRWT153</v>
      </c>
      <c r="G1471" s="1">
        <v>41765</v>
      </c>
      <c r="H1471" s="1" t="str">
        <f>VLOOKUP(B1471,TrialDesign!$E$2:$J$1147,6,FALSE)</f>
        <v>None_16h</v>
      </c>
      <c r="K1471">
        <v>4</v>
      </c>
      <c r="L1471">
        <v>5</v>
      </c>
      <c r="M1471">
        <v>13</v>
      </c>
      <c r="N1471">
        <v>14</v>
      </c>
      <c r="O1471">
        <v>150</v>
      </c>
      <c r="P1471">
        <v>240</v>
      </c>
      <c r="Q1471">
        <v>120</v>
      </c>
      <c r="R1471">
        <v>4</v>
      </c>
      <c r="S1471">
        <v>18</v>
      </c>
      <c r="T1471">
        <v>30</v>
      </c>
      <c r="U1471" t="s">
        <v>75</v>
      </c>
      <c r="V1471">
        <v>2</v>
      </c>
      <c r="W1471">
        <f>VLOOKUP(H1471&amp;"_"&amp;M1471+1,'Leaf lengths'!$J$6:$Q$104,VLOOKUP(F1471,'Leaf lengths'!$S$1:$T$6,2,FALSE),FALSE)</f>
        <v>220</v>
      </c>
      <c r="X1471">
        <f t="shared" si="91"/>
        <v>0.54545454545454541</v>
      </c>
      <c r="Y1471">
        <f t="shared" si="94"/>
        <v>13.545454545454545</v>
      </c>
      <c r="Z1471">
        <f t="shared" si="92"/>
        <v>35</v>
      </c>
      <c r="AA1471">
        <v>240</v>
      </c>
      <c r="AB1471">
        <v>250</v>
      </c>
      <c r="AD1471" t="str">
        <f t="shared" si="89"/>
        <v/>
      </c>
      <c r="AE1471">
        <v>13</v>
      </c>
    </row>
    <row r="1472" spans="1:31" ht="15" hidden="1" customHeight="1" x14ac:dyDescent="0.3">
      <c r="A1472" t="s">
        <v>416</v>
      </c>
      <c r="B1472">
        <f t="shared" si="93"/>
        <v>300318</v>
      </c>
      <c r="C1472">
        <v>318</v>
      </c>
      <c r="D1472">
        <f>VLOOKUP($B1472,TrialDesign!$E$2:$I$1147,5,FALSE)</f>
        <v>16</v>
      </c>
      <c r="E1472" t="str">
        <f>VLOOKUP($B1472,TrialDesign!$E$2:$I$1147,3,FALSE)</f>
        <v>Nil</v>
      </c>
      <c r="F1472" t="str">
        <f>VLOOKUP($B1472,TrialDesign!$E$2:$I$1147,4,FALSE)</f>
        <v>CRWT153</v>
      </c>
      <c r="G1472" s="1">
        <v>41765</v>
      </c>
      <c r="H1472" s="1" t="str">
        <f>VLOOKUP(B1472,TrialDesign!$E$2:$J$1147,6,FALSE)</f>
        <v>None_16h</v>
      </c>
      <c r="J1472">
        <v>318</v>
      </c>
      <c r="K1472">
        <v>1</v>
      </c>
      <c r="L1472">
        <v>5</v>
      </c>
      <c r="M1472">
        <v>12</v>
      </c>
      <c r="N1472">
        <v>13</v>
      </c>
      <c r="O1472">
        <v>160</v>
      </c>
      <c r="P1472">
        <v>180</v>
      </c>
      <c r="Q1472">
        <v>45</v>
      </c>
      <c r="R1472">
        <v>4</v>
      </c>
      <c r="S1472">
        <v>17</v>
      </c>
      <c r="T1472">
        <v>15</v>
      </c>
      <c r="U1472" t="s">
        <v>21</v>
      </c>
      <c r="V1472">
        <v>1</v>
      </c>
      <c r="W1472">
        <f>VLOOKUP(H1472&amp;"_"&amp;M1472+1,'Leaf lengths'!$J$6:$Q$104,VLOOKUP(F1472,'Leaf lengths'!$S$1:$T$6,2,FALSE),FALSE)</f>
        <v>180</v>
      </c>
      <c r="X1472">
        <f t="shared" si="91"/>
        <v>0.25</v>
      </c>
      <c r="Y1472">
        <f t="shared" si="94"/>
        <v>12.25</v>
      </c>
      <c r="Z1472">
        <f t="shared" si="92"/>
        <v>33</v>
      </c>
      <c r="AA1472">
        <v>170</v>
      </c>
      <c r="AB1472">
        <v>170</v>
      </c>
      <c r="AC1472">
        <v>190</v>
      </c>
      <c r="AD1472" t="str">
        <f t="shared" si="89"/>
        <v/>
      </c>
      <c r="AE1472">
        <v>12</v>
      </c>
    </row>
    <row r="1473" spans="1:31" ht="15" hidden="1" customHeight="1" x14ac:dyDescent="0.3">
      <c r="A1473" t="s">
        <v>416</v>
      </c>
      <c r="B1473">
        <f t="shared" si="93"/>
        <v>300318</v>
      </c>
      <c r="C1473">
        <v>318</v>
      </c>
      <c r="D1473">
        <f>VLOOKUP($B1473,TrialDesign!$E$2:$I$1147,5,FALSE)</f>
        <v>16</v>
      </c>
      <c r="E1473" t="str">
        <f>VLOOKUP($B1473,TrialDesign!$E$2:$I$1147,3,FALSE)</f>
        <v>Nil</v>
      </c>
      <c r="F1473" t="str">
        <f>VLOOKUP($B1473,TrialDesign!$E$2:$I$1147,4,FALSE)</f>
        <v>CRWT153</v>
      </c>
      <c r="G1473" s="1">
        <v>41765</v>
      </c>
      <c r="H1473" s="1" t="str">
        <f>VLOOKUP(B1473,TrialDesign!$E$2:$J$1147,6,FALSE)</f>
        <v>None_16h</v>
      </c>
      <c r="K1473">
        <v>2</v>
      </c>
      <c r="L1473">
        <v>3</v>
      </c>
      <c r="M1473">
        <v>13</v>
      </c>
      <c r="N1473">
        <v>14</v>
      </c>
      <c r="O1473">
        <v>130</v>
      </c>
      <c r="P1473">
        <v>210</v>
      </c>
      <c r="Q1473">
        <v>110</v>
      </c>
      <c r="R1473">
        <v>3</v>
      </c>
      <c r="S1473">
        <v>19</v>
      </c>
      <c r="T1473">
        <v>20</v>
      </c>
      <c r="U1473" t="s">
        <v>21</v>
      </c>
      <c r="V1473">
        <v>1</v>
      </c>
      <c r="W1473">
        <f>VLOOKUP(H1473&amp;"_"&amp;M1473+1,'Leaf lengths'!$J$6:$Q$104,VLOOKUP(F1473,'Leaf lengths'!$S$1:$T$6,2,FALSE),FALSE)</f>
        <v>220</v>
      </c>
      <c r="X1473">
        <f t="shared" si="91"/>
        <v>0.5</v>
      </c>
      <c r="Y1473">
        <f t="shared" si="94"/>
        <v>13.5</v>
      </c>
      <c r="Z1473">
        <f t="shared" si="92"/>
        <v>35</v>
      </c>
      <c r="AA1473">
        <v>180</v>
      </c>
      <c r="AB1473">
        <v>190</v>
      </c>
      <c r="AC1473">
        <v>190</v>
      </c>
      <c r="AD1473" t="str">
        <f t="shared" si="89"/>
        <v/>
      </c>
      <c r="AE1473">
        <v>13</v>
      </c>
    </row>
    <row r="1474" spans="1:31" ht="15" hidden="1" customHeight="1" x14ac:dyDescent="0.3">
      <c r="A1474" t="s">
        <v>416</v>
      </c>
      <c r="B1474">
        <f t="shared" si="93"/>
        <v>300318</v>
      </c>
      <c r="C1474">
        <v>318</v>
      </c>
      <c r="D1474">
        <f>VLOOKUP($B1474,TrialDesign!$E$2:$I$1147,5,FALSE)</f>
        <v>16</v>
      </c>
      <c r="E1474" t="str">
        <f>VLOOKUP($B1474,TrialDesign!$E$2:$I$1147,3,FALSE)</f>
        <v>Nil</v>
      </c>
      <c r="F1474" t="str">
        <f>VLOOKUP($B1474,TrialDesign!$E$2:$I$1147,4,FALSE)</f>
        <v>CRWT153</v>
      </c>
      <c r="G1474" s="1">
        <v>41765</v>
      </c>
      <c r="H1474" s="1" t="str">
        <f>VLOOKUP(B1474,TrialDesign!$E$2:$J$1147,6,FALSE)</f>
        <v>None_16h</v>
      </c>
      <c r="K1474">
        <v>3</v>
      </c>
      <c r="L1474">
        <v>3</v>
      </c>
      <c r="M1474">
        <v>12</v>
      </c>
      <c r="N1474">
        <v>13</v>
      </c>
      <c r="O1474">
        <v>150</v>
      </c>
      <c r="P1474">
        <v>180</v>
      </c>
      <c r="Q1474">
        <v>130</v>
      </c>
      <c r="R1474">
        <v>3</v>
      </c>
      <c r="S1474">
        <v>17</v>
      </c>
      <c r="T1474">
        <v>20</v>
      </c>
      <c r="U1474" t="s">
        <v>21</v>
      </c>
      <c r="V1474">
        <v>1</v>
      </c>
      <c r="W1474">
        <f>VLOOKUP(H1474&amp;"_"&amp;M1474+1,'Leaf lengths'!$J$6:$Q$104,VLOOKUP(F1474,'Leaf lengths'!$S$1:$T$6,2,FALSE),FALSE)</f>
        <v>180</v>
      </c>
      <c r="X1474">
        <f t="shared" si="91"/>
        <v>0.72222222222222221</v>
      </c>
      <c r="Y1474">
        <f t="shared" si="94"/>
        <v>12.722222222222221</v>
      </c>
      <c r="Z1474">
        <f t="shared" si="92"/>
        <v>32</v>
      </c>
      <c r="AA1474">
        <v>180</v>
      </c>
      <c r="AB1474">
        <v>180</v>
      </c>
      <c r="AC1474">
        <v>170</v>
      </c>
      <c r="AD1474" t="str">
        <f t="shared" ref="AD1474:AD1537" si="95">IF(OR(M1474=N1474,N1474=""),"FLN","")</f>
        <v/>
      </c>
      <c r="AE1474">
        <v>12</v>
      </c>
    </row>
    <row r="1475" spans="1:31" ht="15" hidden="1" customHeight="1" x14ac:dyDescent="0.3">
      <c r="A1475" t="s">
        <v>416</v>
      </c>
      <c r="B1475">
        <f t="shared" si="93"/>
        <v>300065</v>
      </c>
      <c r="C1475">
        <v>65</v>
      </c>
      <c r="D1475">
        <f>VLOOKUP($B1475,TrialDesign!$E$2:$I$1147,5,FALSE)</f>
        <v>16</v>
      </c>
      <c r="E1475" t="str">
        <f>VLOOKUP($B1475,TrialDesign!$E$2:$I$1147,3,FALSE)</f>
        <v>Nil</v>
      </c>
      <c r="F1475" t="str">
        <f>VLOOKUP($B1475,TrialDesign!$E$2:$I$1147,4,FALSE)</f>
        <v>CRWT153</v>
      </c>
      <c r="G1475" s="10">
        <v>41842</v>
      </c>
      <c r="H1475" s="1" t="str">
        <f>VLOOKUP(B1475,TrialDesign!$E$2:$J$1147,6,FALSE)</f>
        <v>None_16h</v>
      </c>
      <c r="J1475">
        <v>65</v>
      </c>
      <c r="K1475">
        <v>1</v>
      </c>
      <c r="M1475">
        <v>19</v>
      </c>
      <c r="W1475">
        <f>VLOOKUP(H1475&amp;"_"&amp;M1475+1,'Leaf lengths'!$J$6:$Q$104,VLOOKUP(F1475,'Leaf lengths'!$S$1:$T$6,2,FALSE),FALSE)</f>
        <v>220</v>
      </c>
      <c r="X1475">
        <f t="shared" si="91"/>
        <v>0</v>
      </c>
      <c r="Y1475">
        <f t="shared" si="94"/>
        <v>19</v>
      </c>
      <c r="Z1475" t="str">
        <f t="shared" si="92"/>
        <v/>
      </c>
      <c r="AD1475" t="str">
        <f t="shared" si="95"/>
        <v>FLN</v>
      </c>
      <c r="AE1475">
        <v>19</v>
      </c>
    </row>
    <row r="1476" spans="1:31" ht="15" hidden="1" customHeight="1" x14ac:dyDescent="0.3">
      <c r="A1476" t="s">
        <v>416</v>
      </c>
      <c r="B1476">
        <f t="shared" si="93"/>
        <v>300065</v>
      </c>
      <c r="C1476">
        <v>65</v>
      </c>
      <c r="D1476">
        <f>VLOOKUP($B1476,TrialDesign!$E$2:$I$1147,5,FALSE)</f>
        <v>16</v>
      </c>
      <c r="E1476" t="str">
        <f>VLOOKUP($B1476,TrialDesign!$E$2:$I$1147,3,FALSE)</f>
        <v>Nil</v>
      </c>
      <c r="F1476" t="str">
        <f>VLOOKUP($B1476,TrialDesign!$E$2:$I$1147,4,FALSE)</f>
        <v>CRWT153</v>
      </c>
      <c r="G1476" s="10">
        <v>41842</v>
      </c>
      <c r="H1476" s="1" t="str">
        <f>VLOOKUP(B1476,TrialDesign!$E$2:$J$1147,6,FALSE)</f>
        <v>None_16h</v>
      </c>
      <c r="K1476">
        <v>2</v>
      </c>
      <c r="M1476">
        <v>16</v>
      </c>
      <c r="W1476">
        <f>VLOOKUP(H1476&amp;"_"&amp;M1476+1,'Leaf lengths'!$J$6:$Q$104,VLOOKUP(F1476,'Leaf lengths'!$S$1:$T$6,2,FALSE),FALSE)</f>
        <v>220</v>
      </c>
      <c r="X1476">
        <f t="shared" si="91"/>
        <v>0</v>
      </c>
      <c r="Y1476">
        <f t="shared" si="94"/>
        <v>16</v>
      </c>
      <c r="Z1476" t="str">
        <f t="shared" si="92"/>
        <v/>
      </c>
      <c r="AD1476" t="str">
        <f t="shared" si="95"/>
        <v>FLN</v>
      </c>
      <c r="AE1476">
        <v>16</v>
      </c>
    </row>
    <row r="1477" spans="1:31" ht="15" hidden="1" customHeight="1" x14ac:dyDescent="0.3">
      <c r="A1477" t="s">
        <v>416</v>
      </c>
      <c r="B1477">
        <f t="shared" si="93"/>
        <v>300065</v>
      </c>
      <c r="C1477">
        <v>65</v>
      </c>
      <c r="D1477">
        <f>VLOOKUP($B1477,TrialDesign!$E$2:$I$1147,5,FALSE)</f>
        <v>16</v>
      </c>
      <c r="E1477" t="str">
        <f>VLOOKUP($B1477,TrialDesign!$E$2:$I$1147,3,FALSE)</f>
        <v>Nil</v>
      </c>
      <c r="F1477" t="str">
        <f>VLOOKUP($B1477,TrialDesign!$E$2:$I$1147,4,FALSE)</f>
        <v>CRWT153</v>
      </c>
      <c r="G1477" s="10">
        <v>41842</v>
      </c>
      <c r="H1477" s="1" t="str">
        <f>VLOOKUP(B1477,TrialDesign!$E$2:$J$1147,6,FALSE)</f>
        <v>None_16h</v>
      </c>
      <c r="K1477">
        <v>3</v>
      </c>
      <c r="M1477">
        <v>16</v>
      </c>
      <c r="W1477">
        <f>VLOOKUP(H1477&amp;"_"&amp;M1477+1,'Leaf lengths'!$J$6:$Q$104,VLOOKUP(F1477,'Leaf lengths'!$S$1:$T$6,2,FALSE),FALSE)</f>
        <v>220</v>
      </c>
      <c r="X1477">
        <f t="shared" si="91"/>
        <v>0</v>
      </c>
      <c r="Y1477">
        <f t="shared" si="94"/>
        <v>16</v>
      </c>
      <c r="Z1477" t="str">
        <f t="shared" si="92"/>
        <v/>
      </c>
      <c r="AD1477" t="str">
        <f t="shared" si="95"/>
        <v>FLN</v>
      </c>
      <c r="AE1477">
        <v>16</v>
      </c>
    </row>
    <row r="1478" spans="1:31" ht="15" hidden="1" customHeight="1" x14ac:dyDescent="0.3">
      <c r="A1478" t="s">
        <v>416</v>
      </c>
      <c r="B1478">
        <f t="shared" si="93"/>
        <v>300090</v>
      </c>
      <c r="C1478">
        <v>90</v>
      </c>
      <c r="D1478">
        <f>VLOOKUP($B1478,TrialDesign!$E$2:$I$1147,5,FALSE)</f>
        <v>16</v>
      </c>
      <c r="E1478" t="str">
        <f>VLOOKUP($B1478,TrialDesign!$E$2:$I$1147,3,FALSE)</f>
        <v>Nil</v>
      </c>
      <c r="F1478" t="str">
        <f>VLOOKUP($B1478,TrialDesign!$E$2:$I$1147,4,FALSE)</f>
        <v>CRWT153</v>
      </c>
      <c r="G1478" s="10">
        <v>41842</v>
      </c>
      <c r="H1478" s="1" t="str">
        <f>VLOOKUP(B1478,TrialDesign!$E$2:$J$1147,6,FALSE)</f>
        <v>None_16h</v>
      </c>
      <c r="J1478">
        <v>90</v>
      </c>
      <c r="K1478">
        <v>1</v>
      </c>
      <c r="M1478">
        <v>16</v>
      </c>
      <c r="O1478">
        <v>280</v>
      </c>
      <c r="S1478">
        <v>27</v>
      </c>
      <c r="V1478">
        <v>5</v>
      </c>
      <c r="W1478">
        <f>VLOOKUP(H1478&amp;"_"&amp;M1478+1,'Leaf lengths'!$J$6:$Q$104,VLOOKUP(F1478,'Leaf lengths'!$S$1:$T$6,2,FALSE),FALSE)</f>
        <v>220</v>
      </c>
      <c r="X1478">
        <f t="shared" si="91"/>
        <v>0</v>
      </c>
      <c r="Y1478">
        <f t="shared" si="94"/>
        <v>16</v>
      </c>
      <c r="Z1478">
        <f t="shared" si="92"/>
        <v>43</v>
      </c>
      <c r="AD1478" t="str">
        <f t="shared" si="95"/>
        <v>FLN</v>
      </c>
      <c r="AE1478">
        <v>16</v>
      </c>
    </row>
    <row r="1479" spans="1:31" ht="15" hidden="1" customHeight="1" x14ac:dyDescent="0.3">
      <c r="A1479" t="s">
        <v>416</v>
      </c>
      <c r="B1479">
        <f t="shared" si="93"/>
        <v>300090</v>
      </c>
      <c r="C1479">
        <v>90</v>
      </c>
      <c r="D1479">
        <f>VLOOKUP($B1479,TrialDesign!$E$2:$I$1147,5,FALSE)</f>
        <v>16</v>
      </c>
      <c r="E1479" t="str">
        <f>VLOOKUP($B1479,TrialDesign!$E$2:$I$1147,3,FALSE)</f>
        <v>Nil</v>
      </c>
      <c r="F1479" t="str">
        <f>VLOOKUP($B1479,TrialDesign!$E$2:$I$1147,4,FALSE)</f>
        <v>CRWT153</v>
      </c>
      <c r="G1479" s="10">
        <v>41842</v>
      </c>
      <c r="H1479" s="1" t="str">
        <f>VLOOKUP(B1479,TrialDesign!$E$2:$J$1147,6,FALSE)</f>
        <v>None_16h</v>
      </c>
      <c r="K1479">
        <v>2</v>
      </c>
      <c r="M1479">
        <v>14</v>
      </c>
      <c r="O1479">
        <v>175</v>
      </c>
      <c r="W1479">
        <f>VLOOKUP(H1479&amp;"_"&amp;M1479+1,'Leaf lengths'!$J$6:$Q$104,VLOOKUP(F1479,'Leaf lengths'!$S$1:$T$6,2,FALSE),FALSE)</f>
        <v>220</v>
      </c>
      <c r="X1479">
        <f t="shared" si="91"/>
        <v>0</v>
      </c>
      <c r="Y1479">
        <f t="shared" si="94"/>
        <v>14</v>
      </c>
      <c r="Z1479" t="str">
        <f t="shared" si="92"/>
        <v/>
      </c>
      <c r="AD1479" t="str">
        <f t="shared" si="95"/>
        <v>FLN</v>
      </c>
      <c r="AE1479">
        <v>14</v>
      </c>
    </row>
    <row r="1480" spans="1:31" ht="15" hidden="1" customHeight="1" x14ac:dyDescent="0.3">
      <c r="A1480" t="s">
        <v>416</v>
      </c>
      <c r="B1480">
        <f t="shared" si="93"/>
        <v>300090</v>
      </c>
      <c r="C1480">
        <v>90</v>
      </c>
      <c r="D1480">
        <f>VLOOKUP($B1480,TrialDesign!$E$2:$I$1147,5,FALSE)</f>
        <v>16</v>
      </c>
      <c r="E1480" t="str">
        <f>VLOOKUP($B1480,TrialDesign!$E$2:$I$1147,3,FALSE)</f>
        <v>Nil</v>
      </c>
      <c r="F1480" t="str">
        <f>VLOOKUP($B1480,TrialDesign!$E$2:$I$1147,4,FALSE)</f>
        <v>CRWT153</v>
      </c>
      <c r="G1480" s="10">
        <v>41842</v>
      </c>
      <c r="H1480" s="1" t="str">
        <f>VLOOKUP(B1480,TrialDesign!$E$2:$J$1147,6,FALSE)</f>
        <v>None_16h</v>
      </c>
      <c r="K1480">
        <v>3</v>
      </c>
      <c r="M1480">
        <v>17</v>
      </c>
      <c r="O1480">
        <v>245</v>
      </c>
      <c r="S1480">
        <v>21</v>
      </c>
      <c r="W1480">
        <f>VLOOKUP(H1480&amp;"_"&amp;M1480+1,'Leaf lengths'!$J$6:$Q$104,VLOOKUP(F1480,'Leaf lengths'!$S$1:$T$6,2,FALSE),FALSE)</f>
        <v>220</v>
      </c>
      <c r="X1480">
        <f t="shared" si="91"/>
        <v>0</v>
      </c>
      <c r="Y1480">
        <f t="shared" si="94"/>
        <v>17</v>
      </c>
      <c r="Z1480">
        <f t="shared" si="92"/>
        <v>38</v>
      </c>
      <c r="AD1480" t="str">
        <f t="shared" si="95"/>
        <v>FLN</v>
      </c>
      <c r="AE1480">
        <v>17</v>
      </c>
    </row>
    <row r="1481" spans="1:31" ht="15" hidden="1" customHeight="1" x14ac:dyDescent="0.3">
      <c r="A1481" t="s">
        <v>416</v>
      </c>
      <c r="B1481">
        <f t="shared" si="93"/>
        <v>300135</v>
      </c>
      <c r="C1481">
        <v>135</v>
      </c>
      <c r="D1481">
        <f>VLOOKUP($B1481,TrialDesign!$E$2:$I$1147,5,FALSE)</f>
        <v>16</v>
      </c>
      <c r="E1481" t="str">
        <f>VLOOKUP($B1481,TrialDesign!$E$2:$I$1147,3,FALSE)</f>
        <v>Nil</v>
      </c>
      <c r="F1481" t="str">
        <f>VLOOKUP($B1481,TrialDesign!$E$2:$I$1147,4,FALSE)</f>
        <v>CRWT153</v>
      </c>
      <c r="G1481" s="10">
        <v>41842</v>
      </c>
      <c r="H1481" s="1" t="str">
        <f>VLOOKUP(B1481,TrialDesign!$E$2:$J$1147,6,FALSE)</f>
        <v>None_16h</v>
      </c>
      <c r="J1481">
        <v>135</v>
      </c>
      <c r="K1481">
        <v>1</v>
      </c>
      <c r="M1481">
        <v>14</v>
      </c>
      <c r="W1481">
        <f>VLOOKUP(H1481&amp;"_"&amp;M1481+1,'Leaf lengths'!$J$6:$Q$104,VLOOKUP(F1481,'Leaf lengths'!$S$1:$T$6,2,FALSE),FALSE)</f>
        <v>220</v>
      </c>
      <c r="X1481">
        <f t="shared" si="91"/>
        <v>0</v>
      </c>
      <c r="Y1481">
        <f t="shared" si="94"/>
        <v>14</v>
      </c>
      <c r="Z1481" t="str">
        <f t="shared" si="92"/>
        <v/>
      </c>
      <c r="AD1481" t="str">
        <f t="shared" si="95"/>
        <v>FLN</v>
      </c>
      <c r="AE1481">
        <v>14</v>
      </c>
    </row>
    <row r="1482" spans="1:31" ht="15" hidden="1" customHeight="1" x14ac:dyDescent="0.3">
      <c r="A1482" t="s">
        <v>416</v>
      </c>
      <c r="B1482">
        <f t="shared" si="93"/>
        <v>300135</v>
      </c>
      <c r="C1482">
        <v>135</v>
      </c>
      <c r="D1482">
        <f>VLOOKUP($B1482,TrialDesign!$E$2:$I$1147,5,FALSE)</f>
        <v>16</v>
      </c>
      <c r="E1482" t="str">
        <f>VLOOKUP($B1482,TrialDesign!$E$2:$I$1147,3,FALSE)</f>
        <v>Nil</v>
      </c>
      <c r="F1482" t="str">
        <f>VLOOKUP($B1482,TrialDesign!$E$2:$I$1147,4,FALSE)</f>
        <v>CRWT153</v>
      </c>
      <c r="G1482" s="10">
        <v>41842</v>
      </c>
      <c r="H1482" s="1" t="str">
        <f>VLOOKUP(B1482,TrialDesign!$E$2:$J$1147,6,FALSE)</f>
        <v>None_16h</v>
      </c>
      <c r="K1482">
        <v>2</v>
      </c>
      <c r="M1482">
        <v>14</v>
      </c>
      <c r="W1482">
        <f>VLOOKUP(H1482&amp;"_"&amp;M1482+1,'Leaf lengths'!$J$6:$Q$104,VLOOKUP(F1482,'Leaf lengths'!$S$1:$T$6,2,FALSE),FALSE)</f>
        <v>220</v>
      </c>
      <c r="X1482">
        <f t="shared" si="91"/>
        <v>0</v>
      </c>
      <c r="Y1482">
        <f t="shared" si="94"/>
        <v>14</v>
      </c>
      <c r="Z1482" t="str">
        <f t="shared" si="92"/>
        <v/>
      </c>
      <c r="AD1482" t="str">
        <f t="shared" si="95"/>
        <v>FLN</v>
      </c>
      <c r="AE1482">
        <v>14</v>
      </c>
    </row>
    <row r="1483" spans="1:31" ht="15" hidden="1" customHeight="1" x14ac:dyDescent="0.3">
      <c r="A1483" t="s">
        <v>416</v>
      </c>
      <c r="B1483">
        <f t="shared" si="93"/>
        <v>300135</v>
      </c>
      <c r="C1483">
        <v>135</v>
      </c>
      <c r="D1483">
        <f>VLOOKUP($B1483,TrialDesign!$E$2:$I$1147,5,FALSE)</f>
        <v>16</v>
      </c>
      <c r="E1483" t="str">
        <f>VLOOKUP($B1483,TrialDesign!$E$2:$I$1147,3,FALSE)</f>
        <v>Nil</v>
      </c>
      <c r="F1483" t="str">
        <f>VLOOKUP($B1483,TrialDesign!$E$2:$I$1147,4,FALSE)</f>
        <v>CRWT153</v>
      </c>
      <c r="G1483" s="10">
        <v>41842</v>
      </c>
      <c r="H1483" s="1" t="str">
        <f>VLOOKUP(B1483,TrialDesign!$E$2:$J$1147,6,FALSE)</f>
        <v>None_16h</v>
      </c>
      <c r="K1483">
        <v>3</v>
      </c>
      <c r="M1483">
        <v>13</v>
      </c>
      <c r="W1483">
        <f>VLOOKUP(H1483&amp;"_"&amp;M1483+1,'Leaf lengths'!$J$6:$Q$104,VLOOKUP(F1483,'Leaf lengths'!$S$1:$T$6,2,FALSE),FALSE)</f>
        <v>220</v>
      </c>
      <c r="X1483">
        <f t="shared" ref="X1483:X1501" si="96">IF(OR(N1483="",M1483=N1483),0,Q1483/W1483)</f>
        <v>0</v>
      </c>
      <c r="Y1483">
        <f t="shared" si="94"/>
        <v>13</v>
      </c>
      <c r="Z1483" t="str">
        <f t="shared" si="92"/>
        <v/>
      </c>
      <c r="AD1483" t="str">
        <f t="shared" si="95"/>
        <v>FLN</v>
      </c>
      <c r="AE1483">
        <v>13</v>
      </c>
    </row>
    <row r="1484" spans="1:31" ht="15" hidden="1" customHeight="1" x14ac:dyDescent="0.3">
      <c r="A1484" t="s">
        <v>416</v>
      </c>
      <c r="B1484">
        <f t="shared" si="93"/>
        <v>300135</v>
      </c>
      <c r="C1484">
        <v>135</v>
      </c>
      <c r="D1484">
        <f>VLOOKUP($B1484,TrialDesign!$E$2:$I$1147,5,FALSE)</f>
        <v>16</v>
      </c>
      <c r="E1484" t="str">
        <f>VLOOKUP($B1484,TrialDesign!$E$2:$I$1147,3,FALSE)</f>
        <v>Nil</v>
      </c>
      <c r="F1484" t="str">
        <f>VLOOKUP($B1484,TrialDesign!$E$2:$I$1147,4,FALSE)</f>
        <v>CRWT153</v>
      </c>
      <c r="G1484" s="10">
        <v>41842</v>
      </c>
      <c r="H1484" s="1" t="str">
        <f>VLOOKUP(B1484,TrialDesign!$E$2:$J$1147,6,FALSE)</f>
        <v>None_16h</v>
      </c>
      <c r="K1484">
        <v>4</v>
      </c>
      <c r="M1484">
        <v>18</v>
      </c>
      <c r="W1484">
        <f>VLOOKUP(H1484&amp;"_"&amp;M1484+1,'Leaf lengths'!$J$6:$Q$104,VLOOKUP(F1484,'Leaf lengths'!$S$1:$T$6,2,FALSE),FALSE)</f>
        <v>220</v>
      </c>
      <c r="X1484">
        <f t="shared" si="96"/>
        <v>0</v>
      </c>
      <c r="Y1484">
        <f t="shared" si="94"/>
        <v>18</v>
      </c>
      <c r="Z1484" t="str">
        <f t="shared" si="92"/>
        <v/>
      </c>
      <c r="AD1484" t="str">
        <f t="shared" si="95"/>
        <v>FLN</v>
      </c>
      <c r="AE1484">
        <v>18</v>
      </c>
    </row>
    <row r="1485" spans="1:31" ht="15" hidden="1" customHeight="1" x14ac:dyDescent="0.3">
      <c r="A1485" t="s">
        <v>416</v>
      </c>
      <c r="B1485">
        <f t="shared" si="93"/>
        <v>300172</v>
      </c>
      <c r="C1485">
        <v>172</v>
      </c>
      <c r="D1485">
        <f>VLOOKUP($B1485,TrialDesign!$E$2:$I$1147,5,FALSE)</f>
        <v>16</v>
      </c>
      <c r="E1485" t="str">
        <f>VLOOKUP($B1485,TrialDesign!$E$2:$I$1147,3,FALSE)</f>
        <v>Nil</v>
      </c>
      <c r="F1485" t="str">
        <f>VLOOKUP($B1485,TrialDesign!$E$2:$I$1147,4,FALSE)</f>
        <v>CRWT153</v>
      </c>
      <c r="G1485" s="10">
        <v>41842</v>
      </c>
      <c r="H1485" s="1" t="str">
        <f>VLOOKUP(B1485,TrialDesign!$E$2:$J$1147,6,FALSE)</f>
        <v>None_16h</v>
      </c>
      <c r="J1485">
        <v>172</v>
      </c>
      <c r="K1485">
        <v>1</v>
      </c>
      <c r="M1485">
        <v>16</v>
      </c>
      <c r="O1485">
        <v>267</v>
      </c>
      <c r="S1485">
        <v>25</v>
      </c>
      <c r="V1485">
        <v>6</v>
      </c>
      <c r="W1485">
        <f>VLOOKUP(H1485&amp;"_"&amp;M1485+1,'Leaf lengths'!$J$6:$Q$104,VLOOKUP(F1485,'Leaf lengths'!$S$1:$T$6,2,FALSE),FALSE)</f>
        <v>220</v>
      </c>
      <c r="X1485">
        <f t="shared" si="96"/>
        <v>0</v>
      </c>
      <c r="Y1485">
        <f t="shared" si="94"/>
        <v>16</v>
      </c>
      <c r="Z1485">
        <f t="shared" si="92"/>
        <v>41</v>
      </c>
      <c r="AD1485" t="str">
        <f t="shared" si="95"/>
        <v>FLN</v>
      </c>
      <c r="AE1485">
        <v>16</v>
      </c>
    </row>
    <row r="1486" spans="1:31" ht="15" hidden="1" customHeight="1" x14ac:dyDescent="0.3">
      <c r="A1486" t="s">
        <v>416</v>
      </c>
      <c r="B1486">
        <f t="shared" si="93"/>
        <v>300172</v>
      </c>
      <c r="C1486">
        <v>172</v>
      </c>
      <c r="D1486">
        <f>VLOOKUP($B1486,TrialDesign!$E$2:$I$1147,5,FALSE)</f>
        <v>16</v>
      </c>
      <c r="E1486" t="str">
        <f>VLOOKUP($B1486,TrialDesign!$E$2:$I$1147,3,FALSE)</f>
        <v>Nil</v>
      </c>
      <c r="F1486" t="str">
        <f>VLOOKUP($B1486,TrialDesign!$E$2:$I$1147,4,FALSE)</f>
        <v>CRWT153</v>
      </c>
      <c r="G1486" s="10">
        <v>41842</v>
      </c>
      <c r="H1486" s="1" t="str">
        <f>VLOOKUP(B1486,TrialDesign!$E$2:$J$1147,6,FALSE)</f>
        <v>None_16h</v>
      </c>
      <c r="K1486">
        <v>2</v>
      </c>
      <c r="M1486">
        <v>17</v>
      </c>
      <c r="W1486">
        <f>VLOOKUP(H1486&amp;"_"&amp;M1486+1,'Leaf lengths'!$J$6:$Q$104,VLOOKUP(F1486,'Leaf lengths'!$S$1:$T$6,2,FALSE),FALSE)</f>
        <v>220</v>
      </c>
      <c r="X1486">
        <f t="shared" si="96"/>
        <v>0</v>
      </c>
      <c r="Y1486">
        <f t="shared" si="94"/>
        <v>17</v>
      </c>
      <c r="Z1486" t="str">
        <f t="shared" si="92"/>
        <v/>
      </c>
      <c r="AD1486" t="str">
        <f t="shared" si="95"/>
        <v>FLN</v>
      </c>
      <c r="AE1486">
        <v>17</v>
      </c>
    </row>
    <row r="1487" spans="1:31" ht="15" hidden="1" customHeight="1" x14ac:dyDescent="0.3">
      <c r="A1487" t="s">
        <v>416</v>
      </c>
      <c r="B1487">
        <f t="shared" si="93"/>
        <v>300172</v>
      </c>
      <c r="C1487">
        <v>172</v>
      </c>
      <c r="D1487">
        <f>VLOOKUP($B1487,TrialDesign!$E$2:$I$1147,5,FALSE)</f>
        <v>16</v>
      </c>
      <c r="E1487" t="str">
        <f>VLOOKUP($B1487,TrialDesign!$E$2:$I$1147,3,FALSE)</f>
        <v>Nil</v>
      </c>
      <c r="F1487" t="str">
        <f>VLOOKUP($B1487,TrialDesign!$E$2:$I$1147,4,FALSE)</f>
        <v>CRWT153</v>
      </c>
      <c r="G1487" s="10">
        <v>41842</v>
      </c>
      <c r="H1487" s="1" t="str">
        <f>VLOOKUP(B1487,TrialDesign!$E$2:$J$1147,6,FALSE)</f>
        <v>None_16h</v>
      </c>
      <c r="K1487">
        <v>3</v>
      </c>
      <c r="M1487">
        <v>13</v>
      </c>
      <c r="W1487">
        <f>VLOOKUP(H1487&amp;"_"&amp;M1487+1,'Leaf lengths'!$J$6:$Q$104,VLOOKUP(F1487,'Leaf lengths'!$S$1:$T$6,2,FALSE),FALSE)</f>
        <v>220</v>
      </c>
      <c r="X1487">
        <f t="shared" si="96"/>
        <v>0</v>
      </c>
      <c r="Y1487">
        <f t="shared" si="94"/>
        <v>13</v>
      </c>
      <c r="Z1487" t="str">
        <f t="shared" si="92"/>
        <v/>
      </c>
      <c r="AD1487" t="str">
        <f t="shared" si="95"/>
        <v>FLN</v>
      </c>
      <c r="AE1487">
        <v>13</v>
      </c>
    </row>
    <row r="1488" spans="1:31" ht="15" hidden="1" customHeight="1" x14ac:dyDescent="0.3">
      <c r="A1488" t="s">
        <v>416</v>
      </c>
      <c r="B1488">
        <f t="shared" si="93"/>
        <v>300196</v>
      </c>
      <c r="C1488">
        <v>196</v>
      </c>
      <c r="D1488">
        <f>VLOOKUP($B1488,TrialDesign!$E$2:$I$1147,5,FALSE)</f>
        <v>16</v>
      </c>
      <c r="E1488" t="str">
        <f>VLOOKUP($B1488,TrialDesign!$E$2:$I$1147,3,FALSE)</f>
        <v>Nil</v>
      </c>
      <c r="F1488" t="str">
        <f>VLOOKUP($B1488,TrialDesign!$E$2:$I$1147,4,FALSE)</f>
        <v>CRWT153</v>
      </c>
      <c r="G1488" s="10">
        <v>41842</v>
      </c>
      <c r="H1488" s="1" t="str">
        <f>VLOOKUP(B1488,TrialDesign!$E$2:$J$1147,6,FALSE)</f>
        <v>None_16h</v>
      </c>
      <c r="J1488">
        <v>196</v>
      </c>
      <c r="K1488">
        <v>1</v>
      </c>
      <c r="M1488">
        <v>12</v>
      </c>
      <c r="W1488">
        <f>VLOOKUP(H1488&amp;"_"&amp;M1488+1,'Leaf lengths'!$J$6:$Q$104,VLOOKUP(F1488,'Leaf lengths'!$S$1:$T$6,2,FALSE),FALSE)</f>
        <v>180</v>
      </c>
      <c r="X1488">
        <f t="shared" si="96"/>
        <v>0</v>
      </c>
      <c r="Y1488">
        <f t="shared" si="94"/>
        <v>12</v>
      </c>
      <c r="Z1488" t="str">
        <f t="shared" si="92"/>
        <v/>
      </c>
      <c r="AD1488" t="str">
        <f t="shared" si="95"/>
        <v>FLN</v>
      </c>
      <c r="AE1488">
        <v>12</v>
      </c>
    </row>
    <row r="1489" spans="1:31" ht="15" hidden="1" customHeight="1" x14ac:dyDescent="0.3">
      <c r="A1489" t="s">
        <v>416</v>
      </c>
      <c r="B1489">
        <f t="shared" si="93"/>
        <v>300196</v>
      </c>
      <c r="C1489">
        <v>196</v>
      </c>
      <c r="D1489">
        <f>VLOOKUP($B1489,TrialDesign!$E$2:$I$1147,5,FALSE)</f>
        <v>16</v>
      </c>
      <c r="E1489" t="str">
        <f>VLOOKUP($B1489,TrialDesign!$E$2:$I$1147,3,FALSE)</f>
        <v>Nil</v>
      </c>
      <c r="F1489" t="str">
        <f>VLOOKUP($B1489,TrialDesign!$E$2:$I$1147,4,FALSE)</f>
        <v>CRWT153</v>
      </c>
      <c r="G1489" s="10">
        <v>41842</v>
      </c>
      <c r="H1489" s="1" t="str">
        <f>VLOOKUP(B1489,TrialDesign!$E$2:$J$1147,6,FALSE)</f>
        <v>None_16h</v>
      </c>
      <c r="K1489">
        <v>2</v>
      </c>
      <c r="M1489">
        <v>17</v>
      </c>
      <c r="O1489">
        <v>340</v>
      </c>
      <c r="S1489">
        <v>18</v>
      </c>
      <c r="V1489">
        <v>6</v>
      </c>
      <c r="W1489">
        <f>VLOOKUP(H1489&amp;"_"&amp;M1489+1,'Leaf lengths'!$J$6:$Q$104,VLOOKUP(F1489,'Leaf lengths'!$S$1:$T$6,2,FALSE),FALSE)</f>
        <v>220</v>
      </c>
      <c r="X1489">
        <f t="shared" si="96"/>
        <v>0</v>
      </c>
      <c r="Y1489">
        <f t="shared" si="94"/>
        <v>17</v>
      </c>
      <c r="Z1489">
        <f t="shared" si="92"/>
        <v>35</v>
      </c>
      <c r="AD1489" t="str">
        <f t="shared" si="95"/>
        <v>FLN</v>
      </c>
      <c r="AE1489">
        <v>17</v>
      </c>
    </row>
    <row r="1490" spans="1:31" ht="15" hidden="1" customHeight="1" x14ac:dyDescent="0.3">
      <c r="A1490" t="s">
        <v>416</v>
      </c>
      <c r="B1490">
        <f t="shared" si="93"/>
        <v>300196</v>
      </c>
      <c r="C1490">
        <v>196</v>
      </c>
      <c r="D1490">
        <f>VLOOKUP($B1490,TrialDesign!$E$2:$I$1147,5,FALSE)</f>
        <v>16</v>
      </c>
      <c r="E1490" t="str">
        <f>VLOOKUP($B1490,TrialDesign!$E$2:$I$1147,3,FALSE)</f>
        <v>Nil</v>
      </c>
      <c r="F1490" t="str">
        <f>VLOOKUP($B1490,TrialDesign!$E$2:$I$1147,4,FALSE)</f>
        <v>CRWT153</v>
      </c>
      <c r="G1490" s="10">
        <v>41842</v>
      </c>
      <c r="H1490" s="1" t="str">
        <f>VLOOKUP(B1490,TrialDesign!$E$2:$J$1147,6,FALSE)</f>
        <v>None_16h</v>
      </c>
      <c r="K1490">
        <v>3</v>
      </c>
      <c r="M1490">
        <v>10</v>
      </c>
      <c r="O1490">
        <v>260</v>
      </c>
      <c r="S1490">
        <v>14</v>
      </c>
      <c r="V1490">
        <v>4</v>
      </c>
      <c r="W1490">
        <f>VLOOKUP(H1490&amp;"_"&amp;M1490+1,'Leaf lengths'!$J$6:$Q$104,VLOOKUP(F1490,'Leaf lengths'!$S$1:$T$6,2,FALSE),FALSE)</f>
        <v>200</v>
      </c>
      <c r="X1490">
        <f t="shared" si="96"/>
        <v>0</v>
      </c>
      <c r="Y1490">
        <f t="shared" si="94"/>
        <v>10</v>
      </c>
      <c r="Z1490">
        <f t="shared" si="92"/>
        <v>24</v>
      </c>
      <c r="AD1490" t="str">
        <f t="shared" si="95"/>
        <v>FLN</v>
      </c>
      <c r="AE1490">
        <v>10</v>
      </c>
    </row>
    <row r="1491" spans="1:31" ht="15" hidden="1" customHeight="1" x14ac:dyDescent="0.3">
      <c r="A1491" t="s">
        <v>416</v>
      </c>
      <c r="B1491">
        <f t="shared" si="93"/>
        <v>300240</v>
      </c>
      <c r="C1491">
        <v>240</v>
      </c>
      <c r="D1491">
        <f>VLOOKUP($B1491,TrialDesign!$E$2:$I$1147,5,FALSE)</f>
        <v>16</v>
      </c>
      <c r="E1491" t="str">
        <f>VLOOKUP($B1491,TrialDesign!$E$2:$I$1147,3,FALSE)</f>
        <v>Nil</v>
      </c>
      <c r="F1491" t="str">
        <f>VLOOKUP($B1491,TrialDesign!$E$2:$I$1147,4,FALSE)</f>
        <v>CRWT153</v>
      </c>
      <c r="G1491" s="10">
        <v>41842</v>
      </c>
      <c r="H1491" s="1" t="str">
        <f>VLOOKUP(B1491,TrialDesign!$E$2:$J$1147,6,FALSE)</f>
        <v>None_16h</v>
      </c>
      <c r="J1491">
        <v>240</v>
      </c>
      <c r="K1491">
        <v>1</v>
      </c>
      <c r="M1491">
        <v>15</v>
      </c>
      <c r="O1491">
        <v>370</v>
      </c>
      <c r="S1491">
        <v>22</v>
      </c>
      <c r="V1491">
        <v>5</v>
      </c>
      <c r="W1491">
        <f>VLOOKUP(H1491&amp;"_"&amp;M1491+1,'Leaf lengths'!$J$6:$Q$104,VLOOKUP(F1491,'Leaf lengths'!$S$1:$T$6,2,FALSE),FALSE)</f>
        <v>220</v>
      </c>
      <c r="X1491">
        <f t="shared" si="96"/>
        <v>0</v>
      </c>
      <c r="Y1491">
        <f t="shared" si="94"/>
        <v>15</v>
      </c>
      <c r="Z1491">
        <f t="shared" si="92"/>
        <v>37</v>
      </c>
      <c r="AD1491" t="str">
        <f t="shared" si="95"/>
        <v>FLN</v>
      </c>
      <c r="AE1491">
        <v>15</v>
      </c>
    </row>
    <row r="1492" spans="1:31" ht="15" hidden="1" customHeight="1" x14ac:dyDescent="0.3">
      <c r="A1492" t="s">
        <v>416</v>
      </c>
      <c r="B1492">
        <f t="shared" si="93"/>
        <v>300240</v>
      </c>
      <c r="C1492">
        <v>240</v>
      </c>
      <c r="D1492">
        <f>VLOOKUP($B1492,TrialDesign!$E$2:$I$1147,5,FALSE)</f>
        <v>16</v>
      </c>
      <c r="E1492" t="str">
        <f>VLOOKUP($B1492,TrialDesign!$E$2:$I$1147,3,FALSE)</f>
        <v>Nil</v>
      </c>
      <c r="F1492" t="str">
        <f>VLOOKUP($B1492,TrialDesign!$E$2:$I$1147,4,FALSE)</f>
        <v>CRWT153</v>
      </c>
      <c r="G1492" s="10">
        <v>41842</v>
      </c>
      <c r="H1492" s="1" t="str">
        <f>VLOOKUP(B1492,TrialDesign!$E$2:$J$1147,6,FALSE)</f>
        <v>None_16h</v>
      </c>
      <c r="K1492">
        <v>2</v>
      </c>
      <c r="M1492">
        <v>9</v>
      </c>
      <c r="O1492">
        <v>223</v>
      </c>
      <c r="S1492">
        <v>13</v>
      </c>
      <c r="W1492">
        <f>VLOOKUP(H1492&amp;"_"&amp;M1492+1,'Leaf lengths'!$J$6:$Q$104,VLOOKUP(F1492,'Leaf lengths'!$S$1:$T$6,2,FALSE),FALSE)</f>
        <v>170.33333333333334</v>
      </c>
      <c r="X1492">
        <f t="shared" si="96"/>
        <v>0</v>
      </c>
      <c r="Y1492">
        <f t="shared" si="94"/>
        <v>9</v>
      </c>
      <c r="Z1492">
        <f t="shared" si="92"/>
        <v>22</v>
      </c>
      <c r="AD1492" t="str">
        <f t="shared" si="95"/>
        <v>FLN</v>
      </c>
      <c r="AE1492">
        <v>9</v>
      </c>
    </row>
    <row r="1493" spans="1:31" ht="15" hidden="1" customHeight="1" x14ac:dyDescent="0.3">
      <c r="A1493" t="s">
        <v>416</v>
      </c>
      <c r="B1493">
        <f t="shared" si="93"/>
        <v>300240</v>
      </c>
      <c r="C1493">
        <v>240</v>
      </c>
      <c r="D1493">
        <f>VLOOKUP($B1493,TrialDesign!$E$2:$I$1147,5,FALSE)</f>
        <v>16</v>
      </c>
      <c r="E1493" t="str">
        <f>VLOOKUP($B1493,TrialDesign!$E$2:$I$1147,3,FALSE)</f>
        <v>Nil</v>
      </c>
      <c r="F1493" t="str">
        <f>VLOOKUP($B1493,TrialDesign!$E$2:$I$1147,4,FALSE)</f>
        <v>CRWT153</v>
      </c>
      <c r="G1493" s="10">
        <v>41842</v>
      </c>
      <c r="H1493" s="1" t="str">
        <f>VLOOKUP(B1493,TrialDesign!$E$2:$J$1147,6,FALSE)</f>
        <v>None_16h</v>
      </c>
      <c r="K1493">
        <v>3</v>
      </c>
      <c r="M1493">
        <v>8</v>
      </c>
      <c r="W1493">
        <f>VLOOKUP(H1493&amp;"_"&amp;M1493+1,'Leaf lengths'!$J$6:$Q$104,VLOOKUP(F1493,'Leaf lengths'!$S$1:$T$6,2,FALSE),FALSE)</f>
        <v>184.33333333333334</v>
      </c>
      <c r="X1493">
        <f t="shared" si="96"/>
        <v>0</v>
      </c>
      <c r="Y1493">
        <f t="shared" si="94"/>
        <v>8</v>
      </c>
      <c r="Z1493" t="str">
        <f t="shared" si="92"/>
        <v/>
      </c>
      <c r="AD1493" t="str">
        <f t="shared" si="95"/>
        <v>FLN</v>
      </c>
      <c r="AE1493">
        <v>8</v>
      </c>
    </row>
    <row r="1494" spans="1:31" ht="15" hidden="1" customHeight="1" x14ac:dyDescent="0.3">
      <c r="A1494" t="s">
        <v>416</v>
      </c>
      <c r="B1494">
        <f t="shared" si="93"/>
        <v>300333</v>
      </c>
      <c r="C1494">
        <v>333</v>
      </c>
      <c r="D1494">
        <f>VLOOKUP($B1494,TrialDesign!$E$2:$I$1147,5,FALSE)</f>
        <v>16</v>
      </c>
      <c r="E1494" t="str">
        <f>VLOOKUP($B1494,TrialDesign!$E$2:$I$1147,3,FALSE)</f>
        <v>Nil</v>
      </c>
      <c r="F1494" t="str">
        <f>VLOOKUP($B1494,TrialDesign!$E$2:$I$1147,4,FALSE)</f>
        <v>CRWT153</v>
      </c>
      <c r="G1494" s="10">
        <v>41842</v>
      </c>
      <c r="H1494" s="1" t="str">
        <f>VLOOKUP(B1494,TrialDesign!$E$2:$J$1147,6,FALSE)</f>
        <v>None_16h</v>
      </c>
      <c r="J1494">
        <v>333</v>
      </c>
      <c r="K1494">
        <v>1</v>
      </c>
      <c r="M1494">
        <v>15</v>
      </c>
      <c r="O1494">
        <v>335</v>
      </c>
      <c r="S1494">
        <v>15</v>
      </c>
      <c r="V1494">
        <v>5</v>
      </c>
      <c r="W1494">
        <f>VLOOKUP(H1494&amp;"_"&amp;M1494+1,'Leaf lengths'!$J$6:$Q$104,VLOOKUP(F1494,'Leaf lengths'!$S$1:$T$6,2,FALSE),FALSE)</f>
        <v>220</v>
      </c>
      <c r="X1494">
        <f t="shared" si="96"/>
        <v>0</v>
      </c>
      <c r="Y1494">
        <f t="shared" si="94"/>
        <v>15</v>
      </c>
      <c r="Z1494">
        <f t="shared" si="92"/>
        <v>30</v>
      </c>
      <c r="AD1494" t="str">
        <f t="shared" si="95"/>
        <v>FLN</v>
      </c>
      <c r="AE1494">
        <v>15</v>
      </c>
    </row>
    <row r="1495" spans="1:31" ht="15" hidden="1" customHeight="1" x14ac:dyDescent="0.3">
      <c r="A1495" t="s">
        <v>416</v>
      </c>
      <c r="B1495">
        <f t="shared" si="93"/>
        <v>300333</v>
      </c>
      <c r="C1495">
        <v>333</v>
      </c>
      <c r="D1495">
        <f>VLOOKUP($B1495,TrialDesign!$E$2:$I$1147,5,FALSE)</f>
        <v>16</v>
      </c>
      <c r="E1495" t="str">
        <f>VLOOKUP($B1495,TrialDesign!$E$2:$I$1147,3,FALSE)</f>
        <v>Nil</v>
      </c>
      <c r="F1495" t="str">
        <f>VLOOKUP($B1495,TrialDesign!$E$2:$I$1147,4,FALSE)</f>
        <v>CRWT153</v>
      </c>
      <c r="G1495" s="10">
        <v>41842</v>
      </c>
      <c r="H1495" s="1" t="str">
        <f>VLOOKUP(B1495,TrialDesign!$E$2:$J$1147,6,FALSE)</f>
        <v>None_16h</v>
      </c>
      <c r="K1495">
        <v>2</v>
      </c>
      <c r="M1495">
        <v>14</v>
      </c>
      <c r="W1495">
        <f>VLOOKUP(H1495&amp;"_"&amp;M1495+1,'Leaf lengths'!$J$6:$Q$104,VLOOKUP(F1495,'Leaf lengths'!$S$1:$T$6,2,FALSE),FALSE)</f>
        <v>220</v>
      </c>
      <c r="X1495">
        <f t="shared" si="96"/>
        <v>0</v>
      </c>
      <c r="Y1495">
        <f t="shared" si="94"/>
        <v>14</v>
      </c>
      <c r="Z1495" t="str">
        <f t="shared" si="92"/>
        <v/>
      </c>
      <c r="AD1495" t="str">
        <f t="shared" si="95"/>
        <v>FLN</v>
      </c>
      <c r="AE1495">
        <v>14</v>
      </c>
    </row>
    <row r="1496" spans="1:31" ht="15" hidden="1" customHeight="1" x14ac:dyDescent="0.3">
      <c r="A1496" t="s">
        <v>416</v>
      </c>
      <c r="B1496">
        <f t="shared" si="93"/>
        <v>300333</v>
      </c>
      <c r="C1496">
        <v>333</v>
      </c>
      <c r="D1496">
        <f>VLOOKUP($B1496,TrialDesign!$E$2:$I$1147,5,FALSE)</f>
        <v>16</v>
      </c>
      <c r="E1496" t="str">
        <f>VLOOKUP($B1496,TrialDesign!$E$2:$I$1147,3,FALSE)</f>
        <v>Nil</v>
      </c>
      <c r="F1496" t="str">
        <f>VLOOKUP($B1496,TrialDesign!$E$2:$I$1147,4,FALSE)</f>
        <v>CRWT153</v>
      </c>
      <c r="G1496" s="10">
        <v>41842</v>
      </c>
      <c r="H1496" s="1" t="str">
        <f>VLOOKUP(B1496,TrialDesign!$E$2:$J$1147,6,FALSE)</f>
        <v>None_16h</v>
      </c>
      <c r="K1496">
        <v>3</v>
      </c>
      <c r="M1496">
        <v>19</v>
      </c>
      <c r="O1496">
        <v>318</v>
      </c>
      <c r="S1496">
        <v>27</v>
      </c>
      <c r="W1496">
        <f>VLOOKUP(H1496&amp;"_"&amp;M1496+1,'Leaf lengths'!$J$6:$Q$104,VLOOKUP(F1496,'Leaf lengths'!$S$1:$T$6,2,FALSE),FALSE)</f>
        <v>220</v>
      </c>
      <c r="X1496">
        <f t="shared" si="96"/>
        <v>0</v>
      </c>
      <c r="Y1496">
        <f t="shared" si="94"/>
        <v>19</v>
      </c>
      <c r="Z1496">
        <f t="shared" si="92"/>
        <v>46</v>
      </c>
      <c r="AD1496" t="str">
        <f t="shared" si="95"/>
        <v>FLN</v>
      </c>
      <c r="AE1496">
        <v>19</v>
      </c>
    </row>
    <row r="1497" spans="1:31" ht="15" hidden="1" customHeight="1" x14ac:dyDescent="0.3">
      <c r="A1497" t="s">
        <v>416</v>
      </c>
      <c r="B1497">
        <f t="shared" si="93"/>
        <v>300195</v>
      </c>
      <c r="C1497">
        <v>195</v>
      </c>
      <c r="D1497">
        <f>VLOOKUP($B1497,TrialDesign!$E$2:$I$1147,5,FALSE)</f>
        <v>16</v>
      </c>
      <c r="E1497" t="str">
        <f>VLOOKUP($B1497,TrialDesign!$E$2:$I$1147,3,FALSE)</f>
        <v>Nil</v>
      </c>
      <c r="F1497" t="str">
        <f>VLOOKUP($B1497,TrialDesign!$E$2:$I$1147,4,FALSE)</f>
        <v>CRWT153</v>
      </c>
      <c r="G1497" s="1">
        <v>41848</v>
      </c>
      <c r="H1497" s="1" t="str">
        <f>VLOOKUP(B1497,TrialDesign!$E$2:$J$1147,6,FALSE)</f>
        <v>None_16h</v>
      </c>
      <c r="J1497">
        <v>195</v>
      </c>
      <c r="K1497">
        <v>1</v>
      </c>
      <c r="M1497">
        <v>13</v>
      </c>
      <c r="O1497">
        <v>250</v>
      </c>
      <c r="S1497">
        <v>16</v>
      </c>
      <c r="V1497">
        <v>6</v>
      </c>
      <c r="W1497">
        <f>VLOOKUP(H1497&amp;"_"&amp;M1497+1,'Leaf lengths'!$J$6:$Q$104,VLOOKUP(F1497,'Leaf lengths'!$S$1:$T$6,2,FALSE),FALSE)</f>
        <v>220</v>
      </c>
      <c r="X1497">
        <f t="shared" si="96"/>
        <v>0</v>
      </c>
      <c r="Y1497">
        <f t="shared" si="94"/>
        <v>13</v>
      </c>
      <c r="Z1497">
        <f t="shared" si="92"/>
        <v>29</v>
      </c>
      <c r="AD1497" t="str">
        <f t="shared" si="95"/>
        <v>FLN</v>
      </c>
      <c r="AE1497">
        <v>13</v>
      </c>
    </row>
    <row r="1498" spans="1:31" ht="15" hidden="1" customHeight="1" x14ac:dyDescent="0.3">
      <c r="A1498" t="s">
        <v>416</v>
      </c>
      <c r="B1498">
        <f t="shared" si="93"/>
        <v>300195</v>
      </c>
      <c r="C1498">
        <v>195</v>
      </c>
      <c r="D1498">
        <f>VLOOKUP($B1498,TrialDesign!$E$2:$I$1147,5,FALSE)</f>
        <v>16</v>
      </c>
      <c r="E1498" t="str">
        <f>VLOOKUP($B1498,TrialDesign!$E$2:$I$1147,3,FALSE)</f>
        <v>Nil</v>
      </c>
      <c r="F1498" t="str">
        <f>VLOOKUP($B1498,TrialDesign!$E$2:$I$1147,4,FALSE)</f>
        <v>CRWT153</v>
      </c>
      <c r="G1498" s="1">
        <v>41848</v>
      </c>
      <c r="H1498" s="1" t="str">
        <f>VLOOKUP(B1498,TrialDesign!$E$2:$J$1147,6,FALSE)</f>
        <v>None_16h</v>
      </c>
      <c r="K1498">
        <v>2</v>
      </c>
      <c r="M1498">
        <v>17</v>
      </c>
      <c r="W1498">
        <f>VLOOKUP(H1498&amp;"_"&amp;M1498+1,'Leaf lengths'!$J$6:$Q$104,VLOOKUP(F1498,'Leaf lengths'!$S$1:$T$6,2,FALSE),FALSE)</f>
        <v>220</v>
      </c>
      <c r="X1498">
        <f t="shared" si="96"/>
        <v>0</v>
      </c>
      <c r="Y1498">
        <f t="shared" si="94"/>
        <v>17</v>
      </c>
      <c r="Z1498" t="str">
        <f t="shared" si="92"/>
        <v/>
      </c>
      <c r="AD1498" t="str">
        <f t="shared" si="95"/>
        <v>FLN</v>
      </c>
      <c r="AE1498">
        <v>17</v>
      </c>
    </row>
    <row r="1499" spans="1:31" ht="15" hidden="1" customHeight="1" x14ac:dyDescent="0.3">
      <c r="A1499" t="s">
        <v>416</v>
      </c>
      <c r="B1499">
        <f t="shared" si="93"/>
        <v>300228</v>
      </c>
      <c r="C1499">
        <v>228</v>
      </c>
      <c r="D1499">
        <f>VLOOKUP($B1499,TrialDesign!$E$2:$I$1147,5,FALSE)</f>
        <v>16</v>
      </c>
      <c r="E1499" t="str">
        <f>VLOOKUP($B1499,TrialDesign!$E$2:$I$1147,3,FALSE)</f>
        <v>Nil</v>
      </c>
      <c r="F1499" t="str">
        <f>VLOOKUP($B1499,TrialDesign!$E$2:$I$1147,4,FALSE)</f>
        <v>CRWT153</v>
      </c>
      <c r="G1499" s="1">
        <v>41848</v>
      </c>
      <c r="H1499" s="1" t="str">
        <f>VLOOKUP(B1499,TrialDesign!$E$2:$J$1147,6,FALSE)</f>
        <v>None_16h</v>
      </c>
      <c r="J1499">
        <v>228</v>
      </c>
      <c r="K1499">
        <v>1</v>
      </c>
      <c r="M1499">
        <v>16</v>
      </c>
      <c r="O1499">
        <v>265</v>
      </c>
      <c r="S1499">
        <v>17</v>
      </c>
      <c r="V1499">
        <v>6</v>
      </c>
      <c r="W1499">
        <f>VLOOKUP(H1499&amp;"_"&amp;M1499+1,'Leaf lengths'!$J$6:$Q$104,VLOOKUP(F1499,'Leaf lengths'!$S$1:$T$6,2,FALSE),FALSE)</f>
        <v>220</v>
      </c>
      <c r="X1499">
        <f t="shared" si="96"/>
        <v>0</v>
      </c>
      <c r="Y1499">
        <f t="shared" si="94"/>
        <v>16</v>
      </c>
      <c r="Z1499">
        <f t="shared" si="92"/>
        <v>33</v>
      </c>
      <c r="AD1499" t="str">
        <f t="shared" si="95"/>
        <v>FLN</v>
      </c>
      <c r="AE1499">
        <v>16</v>
      </c>
    </row>
    <row r="1500" spans="1:31" ht="15" hidden="1" customHeight="1" x14ac:dyDescent="0.3">
      <c r="A1500" t="s">
        <v>416</v>
      </c>
      <c r="B1500">
        <f t="shared" si="93"/>
        <v>300228</v>
      </c>
      <c r="C1500">
        <v>228</v>
      </c>
      <c r="D1500">
        <f>VLOOKUP($B1500,TrialDesign!$E$2:$I$1147,5,FALSE)</f>
        <v>16</v>
      </c>
      <c r="E1500" t="str">
        <f>VLOOKUP($B1500,TrialDesign!$E$2:$I$1147,3,FALSE)</f>
        <v>Nil</v>
      </c>
      <c r="F1500" t="str">
        <f>VLOOKUP($B1500,TrialDesign!$E$2:$I$1147,4,FALSE)</f>
        <v>CRWT153</v>
      </c>
      <c r="G1500" s="1">
        <v>41848</v>
      </c>
      <c r="H1500" s="1" t="str">
        <f>VLOOKUP(B1500,TrialDesign!$E$2:$J$1147,6,FALSE)</f>
        <v>None_16h</v>
      </c>
      <c r="K1500">
        <v>2</v>
      </c>
      <c r="M1500">
        <v>15</v>
      </c>
      <c r="O1500">
        <v>245</v>
      </c>
      <c r="S1500">
        <v>23</v>
      </c>
      <c r="V1500">
        <v>5</v>
      </c>
      <c r="W1500">
        <f>VLOOKUP(H1500&amp;"_"&amp;M1500+1,'Leaf lengths'!$J$6:$Q$104,VLOOKUP(F1500,'Leaf lengths'!$S$1:$T$6,2,FALSE),FALSE)</f>
        <v>220</v>
      </c>
      <c r="X1500">
        <f t="shared" si="96"/>
        <v>0</v>
      </c>
      <c r="Y1500">
        <f t="shared" si="94"/>
        <v>15</v>
      </c>
      <c r="Z1500">
        <f t="shared" si="92"/>
        <v>38</v>
      </c>
      <c r="AD1500" t="str">
        <f t="shared" si="95"/>
        <v>FLN</v>
      </c>
      <c r="AE1500">
        <v>15</v>
      </c>
    </row>
    <row r="1501" spans="1:31" ht="15" hidden="1" customHeight="1" x14ac:dyDescent="0.3">
      <c r="A1501" t="s">
        <v>416</v>
      </c>
      <c r="B1501">
        <f t="shared" si="93"/>
        <v>300228</v>
      </c>
      <c r="C1501">
        <v>228</v>
      </c>
      <c r="D1501">
        <f>VLOOKUP($B1501,TrialDesign!$E$2:$I$1147,5,FALSE)</f>
        <v>16</v>
      </c>
      <c r="E1501" t="str">
        <f>VLOOKUP($B1501,TrialDesign!$E$2:$I$1147,3,FALSE)</f>
        <v>Nil</v>
      </c>
      <c r="F1501" t="str">
        <f>VLOOKUP($B1501,TrialDesign!$E$2:$I$1147,4,FALSE)</f>
        <v>CRWT153</v>
      </c>
      <c r="G1501" s="1">
        <v>41848</v>
      </c>
      <c r="H1501" s="1" t="str">
        <f>VLOOKUP(B1501,TrialDesign!$E$2:$J$1147,6,FALSE)</f>
        <v>None_16h</v>
      </c>
      <c r="K1501">
        <v>3</v>
      </c>
      <c r="M1501" s="4">
        <v>19</v>
      </c>
      <c r="W1501">
        <f>VLOOKUP(H1501&amp;"_"&amp;M1501+1,'Leaf lengths'!$J$6:$Q$104,VLOOKUP(F1501,'Leaf lengths'!$S$1:$T$6,2,FALSE),FALSE)</f>
        <v>220</v>
      </c>
      <c r="X1501">
        <f t="shared" si="96"/>
        <v>0</v>
      </c>
      <c r="Y1501">
        <f t="shared" si="94"/>
        <v>19</v>
      </c>
      <c r="Z1501" t="str">
        <f t="shared" si="92"/>
        <v/>
      </c>
      <c r="AD1501" t="str">
        <f t="shared" si="95"/>
        <v>FLN</v>
      </c>
      <c r="AE1501" t="s">
        <v>204</v>
      </c>
    </row>
    <row r="1502" spans="1:31" ht="15" hidden="1" customHeight="1" x14ac:dyDescent="0.3">
      <c r="A1502" t="s">
        <v>416</v>
      </c>
      <c r="B1502">
        <f t="shared" si="93"/>
        <v>300031</v>
      </c>
      <c r="C1502">
        <v>31</v>
      </c>
      <c r="D1502">
        <f>VLOOKUP($B1502,TrialDesign!$E$2:$I$1147,5,FALSE)</f>
        <v>16</v>
      </c>
      <c r="E1502" t="str">
        <f>VLOOKUP($B1502,TrialDesign!$E$2:$I$1147,3,FALSE)</f>
        <v>Nil</v>
      </c>
      <c r="F1502" t="str">
        <f>VLOOKUP($B1502,TrialDesign!$E$2:$I$1147,4,FALSE)</f>
        <v>Otane</v>
      </c>
      <c r="G1502" s="1">
        <v>41674</v>
      </c>
      <c r="H1502" s="1" t="str">
        <f>VLOOKUP(B1502,TrialDesign!$E$2:$J$1147,6,FALSE)</f>
        <v>None_16h</v>
      </c>
      <c r="J1502">
        <v>31</v>
      </c>
      <c r="K1502">
        <v>1</v>
      </c>
      <c r="L1502">
        <v>0</v>
      </c>
      <c r="M1502">
        <v>1</v>
      </c>
      <c r="N1502">
        <v>2</v>
      </c>
      <c r="R1502">
        <v>3</v>
      </c>
      <c r="S1502">
        <v>5</v>
      </c>
      <c r="U1502" t="s">
        <v>16</v>
      </c>
      <c r="W1502">
        <f>VLOOKUP(H1502&amp;"_"&amp;M1502+1,'Leaf lengths'!$J$6:$Q$104,VLOOKUP(F1502,'Leaf lengths'!$S$1:$T$6,2,FALSE),FALSE)</f>
        <v>172</v>
      </c>
      <c r="X1502">
        <f>AVERAGE(X1503:X1505)</f>
        <v>0.78394409208362692</v>
      </c>
      <c r="Y1502">
        <f t="shared" si="94"/>
        <v>1.7839440920836269</v>
      </c>
      <c r="Z1502">
        <f t="shared" si="92"/>
        <v>9</v>
      </c>
      <c r="AD1502" t="str">
        <f t="shared" si="95"/>
        <v/>
      </c>
      <c r="AE1502">
        <v>1</v>
      </c>
    </row>
    <row r="1503" spans="1:31" ht="15" hidden="1" customHeight="1" x14ac:dyDescent="0.3">
      <c r="A1503" t="s">
        <v>416</v>
      </c>
      <c r="B1503">
        <f t="shared" si="93"/>
        <v>300031</v>
      </c>
      <c r="C1503">
        <v>31</v>
      </c>
      <c r="D1503">
        <f>VLOOKUP($B1503,TrialDesign!$E$2:$I$1147,5,FALSE)</f>
        <v>16</v>
      </c>
      <c r="E1503" t="str">
        <f>VLOOKUP($B1503,TrialDesign!$E$2:$I$1147,3,FALSE)</f>
        <v>Nil</v>
      </c>
      <c r="F1503" t="str">
        <f>VLOOKUP($B1503,TrialDesign!$E$2:$I$1147,4,FALSE)</f>
        <v>Otane</v>
      </c>
      <c r="G1503" s="1">
        <v>41674</v>
      </c>
      <c r="H1503" s="1" t="str">
        <f>VLOOKUP(B1503,TrialDesign!$E$2:$J$1147,6,FALSE)</f>
        <v>None_16h</v>
      </c>
      <c r="K1503">
        <v>2</v>
      </c>
      <c r="L1503">
        <v>0</v>
      </c>
      <c r="M1503">
        <v>0</v>
      </c>
      <c r="N1503">
        <v>2</v>
      </c>
      <c r="Q1503">
        <v>130</v>
      </c>
      <c r="R1503">
        <v>4</v>
      </c>
      <c r="S1503">
        <v>5</v>
      </c>
      <c r="U1503" t="s">
        <v>16</v>
      </c>
      <c r="W1503">
        <f>VLOOKUP(H1503&amp;"_"&amp;M1503+1,'Leaf lengths'!$J$6:$Q$104,VLOOKUP(F1503,'Leaf lengths'!$S$1:$T$6,2,FALSE),FALSE)</f>
        <v>165</v>
      </c>
      <c r="X1503">
        <f>IF(N1503="",0,Q1503/W1503)</f>
        <v>0.78787878787878785</v>
      </c>
      <c r="Y1503">
        <f t="shared" si="94"/>
        <v>0.78787878787878785</v>
      </c>
      <c r="Z1503">
        <f t="shared" si="92"/>
        <v>9</v>
      </c>
      <c r="AD1503" t="str">
        <f t="shared" si="95"/>
        <v/>
      </c>
      <c r="AE1503">
        <v>0</v>
      </c>
    </row>
    <row r="1504" spans="1:31" ht="15" hidden="1" customHeight="1" x14ac:dyDescent="0.3">
      <c r="A1504" t="s">
        <v>416</v>
      </c>
      <c r="B1504">
        <f t="shared" si="93"/>
        <v>300031</v>
      </c>
      <c r="C1504">
        <v>31</v>
      </c>
      <c r="D1504">
        <f>VLOOKUP($B1504,TrialDesign!$E$2:$I$1147,5,FALSE)</f>
        <v>16</v>
      </c>
      <c r="E1504" t="str">
        <f>VLOOKUP($B1504,TrialDesign!$E$2:$I$1147,3,FALSE)</f>
        <v>Nil</v>
      </c>
      <c r="F1504" t="str">
        <f>VLOOKUP($B1504,TrialDesign!$E$2:$I$1147,4,FALSE)</f>
        <v>Otane</v>
      </c>
      <c r="G1504" s="1">
        <v>41674</v>
      </c>
      <c r="H1504" s="1" t="str">
        <f>VLOOKUP(B1504,TrialDesign!$E$2:$J$1147,6,FALSE)</f>
        <v>None_16h</v>
      </c>
      <c r="K1504">
        <v>3</v>
      </c>
      <c r="L1504">
        <v>0</v>
      </c>
      <c r="M1504">
        <v>1</v>
      </c>
      <c r="N1504">
        <v>2</v>
      </c>
      <c r="Q1504">
        <v>132</v>
      </c>
      <c r="W1504">
        <f>VLOOKUP(H1504&amp;"_"&amp;M1504+1,'Leaf lengths'!$J$6:$Q$104,VLOOKUP(F1504,'Leaf lengths'!$S$1:$T$6,2,FALSE),FALSE)</f>
        <v>172</v>
      </c>
      <c r="X1504">
        <f>IF(N1504="",0,Q1504/W1504)</f>
        <v>0.76744186046511631</v>
      </c>
      <c r="Y1504">
        <f t="shared" si="94"/>
        <v>1.7674418604651163</v>
      </c>
      <c r="Z1504" t="str">
        <f t="shared" si="92"/>
        <v/>
      </c>
      <c r="AD1504" t="str">
        <f t="shared" si="95"/>
        <v/>
      </c>
      <c r="AE1504">
        <v>1</v>
      </c>
    </row>
    <row r="1505" spans="1:31" ht="15" hidden="1" customHeight="1" x14ac:dyDescent="0.3">
      <c r="A1505" t="s">
        <v>416</v>
      </c>
      <c r="B1505">
        <f t="shared" si="93"/>
        <v>300031</v>
      </c>
      <c r="C1505">
        <v>31</v>
      </c>
      <c r="D1505">
        <f>VLOOKUP($B1505,TrialDesign!$E$2:$I$1147,5,FALSE)</f>
        <v>16</v>
      </c>
      <c r="E1505" t="str">
        <f>VLOOKUP($B1505,TrialDesign!$E$2:$I$1147,3,FALSE)</f>
        <v>Nil</v>
      </c>
      <c r="F1505" t="str">
        <f>VLOOKUP($B1505,TrialDesign!$E$2:$I$1147,4,FALSE)</f>
        <v>Otane</v>
      </c>
      <c r="G1505" s="1">
        <v>41674</v>
      </c>
      <c r="H1505" s="1" t="str">
        <f>VLOOKUP(B1505,TrialDesign!$E$2:$J$1147,6,FALSE)</f>
        <v>None_16h</v>
      </c>
      <c r="K1505">
        <v>4</v>
      </c>
      <c r="L1505">
        <v>0</v>
      </c>
      <c r="M1505">
        <v>1</v>
      </c>
      <c r="N1505">
        <v>2</v>
      </c>
      <c r="Q1505">
        <v>137</v>
      </c>
      <c r="W1505">
        <f>VLOOKUP(H1505&amp;"_"&amp;M1505+1,'Leaf lengths'!$J$6:$Q$104,VLOOKUP(F1505,'Leaf lengths'!$S$1:$T$6,2,FALSE),FALSE)</f>
        <v>172</v>
      </c>
      <c r="X1505">
        <f>IF(N1505="",0,Q1505/W1505)</f>
        <v>0.79651162790697672</v>
      </c>
      <c r="Y1505">
        <f t="shared" si="94"/>
        <v>1.7965116279069768</v>
      </c>
      <c r="Z1505" t="str">
        <f t="shared" si="92"/>
        <v/>
      </c>
      <c r="AD1505" t="str">
        <f t="shared" si="95"/>
        <v/>
      </c>
      <c r="AE1505">
        <v>1</v>
      </c>
    </row>
    <row r="1506" spans="1:31" ht="15" hidden="1" customHeight="1" x14ac:dyDescent="0.3">
      <c r="A1506" t="s">
        <v>416</v>
      </c>
      <c r="B1506">
        <f t="shared" si="93"/>
        <v>300211</v>
      </c>
      <c r="C1506">
        <v>211</v>
      </c>
      <c r="D1506">
        <f>VLOOKUP($B1506,TrialDesign!$E$2:$I$1147,5,FALSE)</f>
        <v>16</v>
      </c>
      <c r="E1506" t="str">
        <f>VLOOKUP($B1506,TrialDesign!$E$2:$I$1147,3,FALSE)</f>
        <v>Nil</v>
      </c>
      <c r="F1506" t="str">
        <f>VLOOKUP($B1506,TrialDesign!$E$2:$I$1147,4,FALSE)</f>
        <v>Otane</v>
      </c>
      <c r="G1506" s="1">
        <v>41674</v>
      </c>
      <c r="H1506" s="1" t="str">
        <f>VLOOKUP(B1506,TrialDesign!$E$2:$J$1147,6,FALSE)</f>
        <v>None_16h</v>
      </c>
      <c r="J1506">
        <v>211</v>
      </c>
      <c r="K1506">
        <v>1</v>
      </c>
      <c r="L1506">
        <v>0</v>
      </c>
      <c r="M1506">
        <v>1</v>
      </c>
      <c r="N1506">
        <v>2</v>
      </c>
      <c r="R1506">
        <v>3</v>
      </c>
      <c r="S1506">
        <v>3</v>
      </c>
      <c r="U1506" t="s">
        <v>16</v>
      </c>
      <c r="W1506">
        <f>VLOOKUP(H1506&amp;"_"&amp;M1506+1,'Leaf lengths'!$J$6:$Q$104,VLOOKUP(F1506,'Leaf lengths'!$S$1:$T$6,2,FALSE),FALSE)</f>
        <v>172</v>
      </c>
      <c r="X1506">
        <f>AVERAGE(X1507:X1509)</f>
        <v>0.72371388301620865</v>
      </c>
      <c r="Y1506">
        <f t="shared" si="94"/>
        <v>1.7237138830162086</v>
      </c>
      <c r="Z1506">
        <f t="shared" si="92"/>
        <v>7</v>
      </c>
      <c r="AD1506" t="str">
        <f t="shared" si="95"/>
        <v/>
      </c>
      <c r="AE1506">
        <v>1</v>
      </c>
    </row>
    <row r="1507" spans="1:31" ht="15" hidden="1" customHeight="1" x14ac:dyDescent="0.3">
      <c r="A1507" t="s">
        <v>416</v>
      </c>
      <c r="B1507">
        <f t="shared" si="93"/>
        <v>300211</v>
      </c>
      <c r="C1507">
        <v>211</v>
      </c>
      <c r="D1507">
        <f>VLOOKUP($B1507,TrialDesign!$E$2:$I$1147,5,FALSE)</f>
        <v>16</v>
      </c>
      <c r="E1507" t="str">
        <f>VLOOKUP($B1507,TrialDesign!$E$2:$I$1147,3,FALSE)</f>
        <v>Nil</v>
      </c>
      <c r="F1507" t="str">
        <f>VLOOKUP($B1507,TrialDesign!$E$2:$I$1147,4,FALSE)</f>
        <v>Otane</v>
      </c>
      <c r="G1507" s="1">
        <v>41674</v>
      </c>
      <c r="H1507" s="1" t="str">
        <f>VLOOKUP(B1507,TrialDesign!$E$2:$J$1147,6,FALSE)</f>
        <v>None_16h</v>
      </c>
      <c r="K1507">
        <v>2</v>
      </c>
      <c r="L1507">
        <v>0</v>
      </c>
      <c r="M1507">
        <v>1</v>
      </c>
      <c r="N1507">
        <v>2</v>
      </c>
      <c r="Q1507">
        <v>117</v>
      </c>
      <c r="R1507">
        <v>3</v>
      </c>
      <c r="S1507">
        <v>3</v>
      </c>
      <c r="U1507" t="s">
        <v>16</v>
      </c>
      <c r="W1507">
        <f>VLOOKUP(H1507&amp;"_"&amp;M1507+1,'Leaf lengths'!$J$6:$Q$104,VLOOKUP(F1507,'Leaf lengths'!$S$1:$T$6,2,FALSE),FALSE)</f>
        <v>172</v>
      </c>
      <c r="X1507">
        <f>IF(N1507="",0,Q1507/W1507)</f>
        <v>0.68023255813953487</v>
      </c>
      <c r="Y1507">
        <f t="shared" si="94"/>
        <v>1.6802325581395348</v>
      </c>
      <c r="Z1507">
        <f t="shared" si="92"/>
        <v>7</v>
      </c>
      <c r="AD1507" t="str">
        <f t="shared" si="95"/>
        <v/>
      </c>
      <c r="AE1507">
        <v>1</v>
      </c>
    </row>
    <row r="1508" spans="1:31" ht="15" hidden="1" customHeight="1" x14ac:dyDescent="0.3">
      <c r="A1508" t="s">
        <v>416</v>
      </c>
      <c r="B1508">
        <f t="shared" si="93"/>
        <v>300211</v>
      </c>
      <c r="C1508">
        <v>211</v>
      </c>
      <c r="D1508">
        <f>VLOOKUP($B1508,TrialDesign!$E$2:$I$1147,5,FALSE)</f>
        <v>16</v>
      </c>
      <c r="E1508" t="str">
        <f>VLOOKUP($B1508,TrialDesign!$E$2:$I$1147,3,FALSE)</f>
        <v>Nil</v>
      </c>
      <c r="F1508" t="str">
        <f>VLOOKUP($B1508,TrialDesign!$E$2:$I$1147,4,FALSE)</f>
        <v>Otane</v>
      </c>
      <c r="G1508" s="1">
        <v>41674</v>
      </c>
      <c r="H1508" s="1" t="str">
        <f>VLOOKUP(B1508,TrialDesign!$E$2:$J$1147,6,FALSE)</f>
        <v>None_16h</v>
      </c>
      <c r="K1508">
        <v>3</v>
      </c>
      <c r="L1508">
        <v>0</v>
      </c>
      <c r="M1508">
        <v>0</v>
      </c>
      <c r="N1508">
        <v>2</v>
      </c>
      <c r="Q1508">
        <v>120</v>
      </c>
      <c r="W1508">
        <f>VLOOKUP(H1508&amp;"_"&amp;M1508+1,'Leaf lengths'!$J$6:$Q$104,VLOOKUP(F1508,'Leaf lengths'!$S$1:$T$6,2,FALSE),FALSE)</f>
        <v>165</v>
      </c>
      <c r="X1508">
        <f>IF(N1508="",0,Q1508/W1508)</f>
        <v>0.72727272727272729</v>
      </c>
      <c r="Y1508">
        <f t="shared" si="94"/>
        <v>0.72727272727272729</v>
      </c>
      <c r="Z1508" t="str">
        <f t="shared" si="92"/>
        <v/>
      </c>
      <c r="AD1508" t="str">
        <f t="shared" si="95"/>
        <v/>
      </c>
      <c r="AE1508">
        <v>0</v>
      </c>
    </row>
    <row r="1509" spans="1:31" ht="15" hidden="1" customHeight="1" x14ac:dyDescent="0.3">
      <c r="A1509" t="s">
        <v>416</v>
      </c>
      <c r="B1509">
        <f t="shared" si="93"/>
        <v>300211</v>
      </c>
      <c r="C1509">
        <v>211</v>
      </c>
      <c r="D1509">
        <f>VLOOKUP($B1509,TrialDesign!$E$2:$I$1147,5,FALSE)</f>
        <v>16</v>
      </c>
      <c r="E1509" t="str">
        <f>VLOOKUP($B1509,TrialDesign!$E$2:$I$1147,3,FALSE)</f>
        <v>Nil</v>
      </c>
      <c r="F1509" t="str">
        <f>VLOOKUP($B1509,TrialDesign!$E$2:$I$1147,4,FALSE)</f>
        <v>Otane</v>
      </c>
      <c r="G1509" s="1">
        <v>41674</v>
      </c>
      <c r="H1509" s="1" t="str">
        <f>VLOOKUP(B1509,TrialDesign!$E$2:$J$1147,6,FALSE)</f>
        <v>None_16h</v>
      </c>
      <c r="K1509">
        <v>4</v>
      </c>
      <c r="L1509">
        <v>0</v>
      </c>
      <c r="M1509">
        <v>0</v>
      </c>
      <c r="N1509">
        <v>2</v>
      </c>
      <c r="Q1509">
        <v>126</v>
      </c>
      <c r="W1509">
        <f>VLOOKUP(H1509&amp;"_"&amp;M1509+1,'Leaf lengths'!$J$6:$Q$104,VLOOKUP(F1509,'Leaf lengths'!$S$1:$T$6,2,FALSE),FALSE)</f>
        <v>165</v>
      </c>
      <c r="X1509">
        <f>IF(N1509="",0,Q1509/W1509)</f>
        <v>0.76363636363636367</v>
      </c>
      <c r="Y1509">
        <f t="shared" si="94"/>
        <v>0.76363636363636367</v>
      </c>
      <c r="Z1509" t="str">
        <f t="shared" si="92"/>
        <v/>
      </c>
      <c r="AD1509" t="str">
        <f t="shared" si="95"/>
        <v/>
      </c>
      <c r="AE1509">
        <v>0</v>
      </c>
    </row>
    <row r="1510" spans="1:31" ht="15" hidden="1" customHeight="1" x14ac:dyDescent="0.3">
      <c r="A1510" t="s">
        <v>416</v>
      </c>
      <c r="B1510">
        <f t="shared" si="93"/>
        <v>300235</v>
      </c>
      <c r="C1510">
        <v>235</v>
      </c>
      <c r="D1510">
        <f>VLOOKUP($B1510,TrialDesign!$E$2:$I$1147,5,FALSE)</f>
        <v>16</v>
      </c>
      <c r="E1510" t="str">
        <f>VLOOKUP($B1510,TrialDesign!$E$2:$I$1147,3,FALSE)</f>
        <v>Nil</v>
      </c>
      <c r="F1510" t="str">
        <f>VLOOKUP($B1510,TrialDesign!$E$2:$I$1147,4,FALSE)</f>
        <v>Otane</v>
      </c>
      <c r="G1510" s="1">
        <v>41674</v>
      </c>
      <c r="H1510" s="1" t="str">
        <f>VLOOKUP(B1510,TrialDesign!$E$2:$J$1147,6,FALSE)</f>
        <v>None_16h</v>
      </c>
      <c r="J1510">
        <v>235</v>
      </c>
      <c r="K1510">
        <v>1</v>
      </c>
      <c r="L1510">
        <v>0</v>
      </c>
      <c r="M1510">
        <v>1</v>
      </c>
      <c r="N1510">
        <v>2</v>
      </c>
      <c r="R1510">
        <v>3</v>
      </c>
      <c r="S1510">
        <v>3</v>
      </c>
      <c r="U1510" t="s">
        <v>16</v>
      </c>
      <c r="W1510">
        <f>VLOOKUP(H1510&amp;"_"&amp;M1510+1,'Leaf lengths'!$J$6:$Q$104,VLOOKUP(F1510,'Leaf lengths'!$S$1:$T$6,2,FALSE),FALSE)</f>
        <v>172</v>
      </c>
      <c r="X1510">
        <f>AVERAGE(X1511:X1513)</f>
        <v>0.73255813953488369</v>
      </c>
      <c r="Y1510">
        <f t="shared" si="94"/>
        <v>1.7325581395348837</v>
      </c>
      <c r="Z1510">
        <f t="shared" si="92"/>
        <v>7</v>
      </c>
      <c r="AD1510" t="str">
        <f t="shared" si="95"/>
        <v/>
      </c>
      <c r="AE1510">
        <v>1</v>
      </c>
    </row>
    <row r="1511" spans="1:31" ht="15" hidden="1" customHeight="1" x14ac:dyDescent="0.3">
      <c r="A1511" t="s">
        <v>416</v>
      </c>
      <c r="B1511">
        <f t="shared" si="93"/>
        <v>300235</v>
      </c>
      <c r="C1511">
        <v>235</v>
      </c>
      <c r="D1511">
        <f>VLOOKUP($B1511,TrialDesign!$E$2:$I$1147,5,FALSE)</f>
        <v>16</v>
      </c>
      <c r="E1511" t="str">
        <f>VLOOKUP($B1511,TrialDesign!$E$2:$I$1147,3,FALSE)</f>
        <v>Nil</v>
      </c>
      <c r="F1511" t="str">
        <f>VLOOKUP($B1511,TrialDesign!$E$2:$I$1147,4,FALSE)</f>
        <v>Otane</v>
      </c>
      <c r="G1511" s="1">
        <v>41674</v>
      </c>
      <c r="H1511" s="1" t="str">
        <f>VLOOKUP(B1511,TrialDesign!$E$2:$J$1147,6,FALSE)</f>
        <v>None_16h</v>
      </c>
      <c r="K1511">
        <v>2</v>
      </c>
      <c r="L1511">
        <v>0</v>
      </c>
      <c r="M1511">
        <v>1</v>
      </c>
      <c r="N1511">
        <v>2</v>
      </c>
      <c r="Q1511">
        <v>128</v>
      </c>
      <c r="R1511">
        <v>3</v>
      </c>
      <c r="S1511">
        <v>2</v>
      </c>
      <c r="U1511" t="s">
        <v>16</v>
      </c>
      <c r="W1511">
        <f>VLOOKUP(H1511&amp;"_"&amp;M1511+1,'Leaf lengths'!$J$6:$Q$104,VLOOKUP(F1511,'Leaf lengths'!$S$1:$T$6,2,FALSE),FALSE)</f>
        <v>172</v>
      </c>
      <c r="X1511">
        <f>IF(N1511="",0,Q1511/W1511)</f>
        <v>0.7441860465116279</v>
      </c>
      <c r="Y1511">
        <f t="shared" si="94"/>
        <v>1.7441860465116279</v>
      </c>
      <c r="Z1511">
        <f t="shared" si="92"/>
        <v>6</v>
      </c>
      <c r="AD1511" t="str">
        <f t="shared" si="95"/>
        <v/>
      </c>
      <c r="AE1511">
        <v>1</v>
      </c>
    </row>
    <row r="1512" spans="1:31" ht="15" hidden="1" customHeight="1" x14ac:dyDescent="0.3">
      <c r="A1512" t="s">
        <v>416</v>
      </c>
      <c r="B1512">
        <f t="shared" si="93"/>
        <v>300235</v>
      </c>
      <c r="C1512">
        <v>235</v>
      </c>
      <c r="D1512">
        <f>VLOOKUP($B1512,TrialDesign!$E$2:$I$1147,5,FALSE)</f>
        <v>16</v>
      </c>
      <c r="E1512" t="str">
        <f>VLOOKUP($B1512,TrialDesign!$E$2:$I$1147,3,FALSE)</f>
        <v>Nil</v>
      </c>
      <c r="F1512" t="str">
        <f>VLOOKUP($B1512,TrialDesign!$E$2:$I$1147,4,FALSE)</f>
        <v>Otane</v>
      </c>
      <c r="G1512" s="1">
        <v>41674</v>
      </c>
      <c r="H1512" s="1" t="str">
        <f>VLOOKUP(B1512,TrialDesign!$E$2:$J$1147,6,FALSE)</f>
        <v>None_16h</v>
      </c>
      <c r="K1512">
        <v>3</v>
      </c>
      <c r="L1512">
        <v>0</v>
      </c>
      <c r="M1512">
        <v>1</v>
      </c>
      <c r="N1512">
        <v>2</v>
      </c>
      <c r="Q1512">
        <v>123</v>
      </c>
      <c r="W1512">
        <f>VLOOKUP(H1512&amp;"_"&amp;M1512+1,'Leaf lengths'!$J$6:$Q$104,VLOOKUP(F1512,'Leaf lengths'!$S$1:$T$6,2,FALSE),FALSE)</f>
        <v>172</v>
      </c>
      <c r="X1512">
        <f>IF(N1512="",0,Q1512/W1512)</f>
        <v>0.71511627906976749</v>
      </c>
      <c r="Y1512">
        <f t="shared" si="94"/>
        <v>1.7151162790697674</v>
      </c>
      <c r="Z1512" t="str">
        <f t="shared" si="92"/>
        <v/>
      </c>
      <c r="AD1512" t="str">
        <f t="shared" si="95"/>
        <v/>
      </c>
      <c r="AE1512">
        <v>1</v>
      </c>
    </row>
    <row r="1513" spans="1:31" ht="15" hidden="1" customHeight="1" x14ac:dyDescent="0.3">
      <c r="A1513" t="s">
        <v>416</v>
      </c>
      <c r="B1513">
        <f t="shared" si="93"/>
        <v>300235</v>
      </c>
      <c r="C1513">
        <v>235</v>
      </c>
      <c r="D1513">
        <f>VLOOKUP($B1513,TrialDesign!$E$2:$I$1147,5,FALSE)</f>
        <v>16</v>
      </c>
      <c r="E1513" t="str">
        <f>VLOOKUP($B1513,TrialDesign!$E$2:$I$1147,3,FALSE)</f>
        <v>Nil</v>
      </c>
      <c r="F1513" t="str">
        <f>VLOOKUP($B1513,TrialDesign!$E$2:$I$1147,4,FALSE)</f>
        <v>Otane</v>
      </c>
      <c r="G1513" s="1">
        <v>41674</v>
      </c>
      <c r="H1513" s="1" t="str">
        <f>VLOOKUP(B1513,TrialDesign!$E$2:$J$1147,6,FALSE)</f>
        <v>None_16h</v>
      </c>
      <c r="K1513">
        <v>4</v>
      </c>
      <c r="L1513">
        <v>0</v>
      </c>
      <c r="M1513">
        <v>1</v>
      </c>
      <c r="N1513">
        <v>2</v>
      </c>
      <c r="Q1513">
        <v>127</v>
      </c>
      <c r="W1513">
        <f>VLOOKUP(H1513&amp;"_"&amp;M1513+1,'Leaf lengths'!$J$6:$Q$104,VLOOKUP(F1513,'Leaf lengths'!$S$1:$T$6,2,FALSE),FALSE)</f>
        <v>172</v>
      </c>
      <c r="X1513">
        <f>IF(N1513="",0,Q1513/W1513)</f>
        <v>0.73837209302325579</v>
      </c>
      <c r="Y1513">
        <f t="shared" si="94"/>
        <v>1.7383720930232558</v>
      </c>
      <c r="Z1513" t="str">
        <f t="shared" si="92"/>
        <v/>
      </c>
      <c r="AD1513" t="str">
        <f t="shared" si="95"/>
        <v/>
      </c>
      <c r="AE1513">
        <v>1</v>
      </c>
    </row>
    <row r="1514" spans="1:31" ht="15" hidden="1" customHeight="1" x14ac:dyDescent="0.3">
      <c r="A1514" t="s">
        <v>416</v>
      </c>
      <c r="B1514">
        <f t="shared" si="93"/>
        <v>300055</v>
      </c>
      <c r="C1514">
        <v>55</v>
      </c>
      <c r="D1514">
        <f>VLOOKUP($B1514,TrialDesign!$E$2:$I$1147,5,FALSE)</f>
        <v>16</v>
      </c>
      <c r="E1514" t="str">
        <f>VLOOKUP($B1514,TrialDesign!$E$2:$I$1147,3,FALSE)</f>
        <v>Nil</v>
      </c>
      <c r="F1514" t="str">
        <f>VLOOKUP($B1514,TrialDesign!$E$2:$I$1147,4,FALSE)</f>
        <v>Otane</v>
      </c>
      <c r="G1514" s="1">
        <v>41681</v>
      </c>
      <c r="H1514" s="1" t="str">
        <f>VLOOKUP(B1514,TrialDesign!$E$2:$J$1147,6,FALSE)</f>
        <v>None_16h</v>
      </c>
      <c r="J1514">
        <v>55</v>
      </c>
      <c r="K1514">
        <v>1</v>
      </c>
      <c r="L1514">
        <v>1</v>
      </c>
      <c r="M1514">
        <v>2</v>
      </c>
      <c r="N1514">
        <v>3</v>
      </c>
      <c r="O1514">
        <v>70</v>
      </c>
      <c r="R1514">
        <v>5</v>
      </c>
      <c r="S1514">
        <v>4</v>
      </c>
      <c r="U1514" t="s">
        <v>17</v>
      </c>
      <c r="W1514">
        <f>VLOOKUP(H1514&amp;"_"&amp;M1514+1,'Leaf lengths'!$J$6:$Q$104,VLOOKUP(F1514,'Leaf lengths'!$S$1:$T$6,2,FALSE),FALSE)</f>
        <v>200</v>
      </c>
      <c r="X1514">
        <f>AVERAGE(X1515:X1517)</f>
        <v>0.92833333333333334</v>
      </c>
      <c r="Y1514">
        <f t="shared" si="94"/>
        <v>2.9283333333333332</v>
      </c>
      <c r="Z1514">
        <f t="shared" si="92"/>
        <v>11</v>
      </c>
      <c r="AD1514" t="str">
        <f t="shared" si="95"/>
        <v/>
      </c>
      <c r="AE1514">
        <v>2</v>
      </c>
    </row>
    <row r="1515" spans="1:31" ht="15" hidden="1" customHeight="1" x14ac:dyDescent="0.3">
      <c r="A1515" t="s">
        <v>416</v>
      </c>
      <c r="B1515">
        <f t="shared" si="93"/>
        <v>300055</v>
      </c>
      <c r="C1515">
        <v>55</v>
      </c>
      <c r="D1515">
        <f>VLOOKUP($B1515,TrialDesign!$E$2:$I$1147,5,FALSE)</f>
        <v>16</v>
      </c>
      <c r="E1515" t="str">
        <f>VLOOKUP($B1515,TrialDesign!$E$2:$I$1147,3,FALSE)</f>
        <v>Nil</v>
      </c>
      <c r="F1515" t="str">
        <f>VLOOKUP($B1515,TrialDesign!$E$2:$I$1147,4,FALSE)</f>
        <v>Otane</v>
      </c>
      <c r="G1515" s="1">
        <v>41681</v>
      </c>
      <c r="H1515" s="1" t="str">
        <f>VLOOKUP(B1515,TrialDesign!$E$2:$J$1147,6,FALSE)</f>
        <v>None_16h</v>
      </c>
      <c r="K1515">
        <v>2</v>
      </c>
      <c r="L1515">
        <v>1</v>
      </c>
      <c r="M1515">
        <v>2</v>
      </c>
      <c r="N1515">
        <v>3</v>
      </c>
      <c r="O1515">
        <v>57</v>
      </c>
      <c r="P1515">
        <v>165</v>
      </c>
      <c r="Q1515">
        <v>168</v>
      </c>
      <c r="R1515">
        <v>4</v>
      </c>
      <c r="S1515">
        <v>6</v>
      </c>
      <c r="U1515" t="s">
        <v>17</v>
      </c>
      <c r="W1515">
        <f>VLOOKUP(H1515&amp;"_"&amp;M1515+1,'Leaf lengths'!$J$6:$Q$104,VLOOKUP(F1515,'Leaf lengths'!$S$1:$T$6,2,FALSE),FALSE)</f>
        <v>200</v>
      </c>
      <c r="X1515">
        <f>IF(N1515="",0,Q1515/W1515)</f>
        <v>0.84</v>
      </c>
      <c r="Y1515">
        <f t="shared" si="94"/>
        <v>2.84</v>
      </c>
      <c r="Z1515">
        <f t="shared" si="92"/>
        <v>12</v>
      </c>
      <c r="AD1515" t="str">
        <f t="shared" si="95"/>
        <v/>
      </c>
      <c r="AE1515">
        <v>2</v>
      </c>
    </row>
    <row r="1516" spans="1:31" ht="15" hidden="1" customHeight="1" x14ac:dyDescent="0.3">
      <c r="A1516" t="s">
        <v>416</v>
      </c>
      <c r="B1516">
        <f t="shared" si="93"/>
        <v>300055</v>
      </c>
      <c r="C1516">
        <v>55</v>
      </c>
      <c r="D1516">
        <f>VLOOKUP($B1516,TrialDesign!$E$2:$I$1147,5,FALSE)</f>
        <v>16</v>
      </c>
      <c r="E1516" t="str">
        <f>VLOOKUP($B1516,TrialDesign!$E$2:$I$1147,3,FALSE)</f>
        <v>Nil</v>
      </c>
      <c r="F1516" t="str">
        <f>VLOOKUP($B1516,TrialDesign!$E$2:$I$1147,4,FALSE)</f>
        <v>Otane</v>
      </c>
      <c r="G1516" s="1">
        <v>41681</v>
      </c>
      <c r="H1516" s="1" t="str">
        <f>VLOOKUP(B1516,TrialDesign!$E$2:$J$1147,6,FALSE)</f>
        <v>None_16h</v>
      </c>
      <c r="K1516">
        <v>3</v>
      </c>
      <c r="L1516">
        <v>2</v>
      </c>
      <c r="M1516">
        <v>2</v>
      </c>
      <c r="N1516">
        <v>3</v>
      </c>
      <c r="O1516">
        <v>68</v>
      </c>
      <c r="P1516">
        <v>195</v>
      </c>
      <c r="Q1516">
        <v>198</v>
      </c>
      <c r="R1516">
        <v>4</v>
      </c>
      <c r="S1516">
        <v>7</v>
      </c>
      <c r="U1516" t="s">
        <v>18</v>
      </c>
      <c r="W1516">
        <f>VLOOKUP(H1516&amp;"_"&amp;M1516+1,'Leaf lengths'!$J$6:$Q$104,VLOOKUP(F1516,'Leaf lengths'!$S$1:$T$6,2,FALSE),FALSE)</f>
        <v>200</v>
      </c>
      <c r="X1516">
        <f>IF(N1516="",0,Q1516/W1516)</f>
        <v>0.99</v>
      </c>
      <c r="Y1516">
        <f t="shared" si="94"/>
        <v>2.99</v>
      </c>
      <c r="Z1516">
        <f t="shared" si="92"/>
        <v>13</v>
      </c>
      <c r="AD1516" t="str">
        <f t="shared" si="95"/>
        <v/>
      </c>
      <c r="AE1516">
        <v>2</v>
      </c>
    </row>
    <row r="1517" spans="1:31" ht="15" hidden="1" customHeight="1" x14ac:dyDescent="0.3">
      <c r="A1517" t="s">
        <v>416</v>
      </c>
      <c r="B1517">
        <f t="shared" si="93"/>
        <v>300055</v>
      </c>
      <c r="C1517">
        <v>55</v>
      </c>
      <c r="D1517">
        <f>VLOOKUP($B1517,TrialDesign!$E$2:$I$1147,5,FALSE)</f>
        <v>16</v>
      </c>
      <c r="E1517" t="str">
        <f>VLOOKUP($B1517,TrialDesign!$E$2:$I$1147,3,FALSE)</f>
        <v>Nil</v>
      </c>
      <c r="F1517" t="str">
        <f>VLOOKUP($B1517,TrialDesign!$E$2:$I$1147,4,FALSE)</f>
        <v>Otane</v>
      </c>
      <c r="G1517" s="1">
        <v>41681</v>
      </c>
      <c r="H1517" s="1" t="str">
        <f>VLOOKUP(B1517,TrialDesign!$E$2:$J$1147,6,FALSE)</f>
        <v>None_16h</v>
      </c>
      <c r="K1517">
        <v>4</v>
      </c>
      <c r="L1517">
        <v>1</v>
      </c>
      <c r="M1517">
        <v>2</v>
      </c>
      <c r="N1517">
        <v>3</v>
      </c>
      <c r="O1517">
        <v>57</v>
      </c>
      <c r="P1517">
        <v>171</v>
      </c>
      <c r="Q1517">
        <v>191</v>
      </c>
      <c r="W1517">
        <f>VLOOKUP(H1517&amp;"_"&amp;M1517+1,'Leaf lengths'!$J$6:$Q$104,VLOOKUP(F1517,'Leaf lengths'!$S$1:$T$6,2,FALSE),FALSE)</f>
        <v>200</v>
      </c>
      <c r="X1517">
        <f>IF(N1517="",0,Q1517/W1517)</f>
        <v>0.95499999999999996</v>
      </c>
      <c r="Y1517">
        <f t="shared" si="94"/>
        <v>2.9550000000000001</v>
      </c>
      <c r="Z1517" t="str">
        <f t="shared" si="92"/>
        <v/>
      </c>
      <c r="AD1517" t="str">
        <f t="shared" si="95"/>
        <v/>
      </c>
      <c r="AE1517">
        <v>2</v>
      </c>
    </row>
    <row r="1518" spans="1:31" ht="15" hidden="1" customHeight="1" x14ac:dyDescent="0.3">
      <c r="A1518" t="s">
        <v>416</v>
      </c>
      <c r="B1518">
        <f t="shared" si="93"/>
        <v>300213</v>
      </c>
      <c r="C1518">
        <v>213</v>
      </c>
      <c r="D1518">
        <f>VLOOKUP($B1518,TrialDesign!$E$2:$I$1147,5,FALSE)</f>
        <v>16</v>
      </c>
      <c r="E1518" t="str">
        <f>VLOOKUP($B1518,TrialDesign!$E$2:$I$1147,3,FALSE)</f>
        <v>Nil</v>
      </c>
      <c r="F1518" t="str">
        <f>VLOOKUP($B1518,TrialDesign!$E$2:$I$1147,4,FALSE)</f>
        <v>Otane</v>
      </c>
      <c r="G1518" s="1">
        <v>41681</v>
      </c>
      <c r="H1518" s="1" t="str">
        <f>VLOOKUP(B1518,TrialDesign!$E$2:$J$1147,6,FALSE)</f>
        <v>None_16h</v>
      </c>
      <c r="J1518">
        <v>213</v>
      </c>
      <c r="K1518">
        <v>1</v>
      </c>
      <c r="L1518">
        <v>0</v>
      </c>
      <c r="M1518">
        <v>1</v>
      </c>
      <c r="N1518">
        <v>3</v>
      </c>
      <c r="O1518">
        <v>72</v>
      </c>
      <c r="Q1518">
        <v>141</v>
      </c>
      <c r="R1518">
        <v>4</v>
      </c>
      <c r="U1518" t="s">
        <v>17</v>
      </c>
      <c r="W1518">
        <f>VLOOKUP(H1518&amp;"_"&amp;M1518+1,'Leaf lengths'!$J$6:$Q$104,VLOOKUP(F1518,'Leaf lengths'!$S$1:$T$6,2,FALSE),FALSE)</f>
        <v>172</v>
      </c>
      <c r="X1518">
        <f t="shared" ref="X1518:X1549" si="97">IF(OR(N1518="",M1518=N1518),0,Q1518/W1518)</f>
        <v>0.81976744186046513</v>
      </c>
      <c r="Y1518">
        <f t="shared" si="94"/>
        <v>1.8197674418604652</v>
      </c>
      <c r="Z1518" t="str">
        <f t="shared" si="92"/>
        <v/>
      </c>
      <c r="AD1518" t="str">
        <f t="shared" si="95"/>
        <v/>
      </c>
      <c r="AE1518">
        <v>1</v>
      </c>
    </row>
    <row r="1519" spans="1:31" ht="15" hidden="1" customHeight="1" x14ac:dyDescent="0.3">
      <c r="A1519" t="s">
        <v>416</v>
      </c>
      <c r="B1519">
        <f t="shared" si="93"/>
        <v>300213</v>
      </c>
      <c r="C1519">
        <v>213</v>
      </c>
      <c r="D1519">
        <f>VLOOKUP($B1519,TrialDesign!$E$2:$I$1147,5,FALSE)</f>
        <v>16</v>
      </c>
      <c r="E1519" t="str">
        <f>VLOOKUP($B1519,TrialDesign!$E$2:$I$1147,3,FALSE)</f>
        <v>Nil</v>
      </c>
      <c r="F1519" t="str">
        <f>VLOOKUP($B1519,TrialDesign!$E$2:$I$1147,4,FALSE)</f>
        <v>Otane</v>
      </c>
      <c r="G1519" s="1">
        <v>41681</v>
      </c>
      <c r="H1519" s="1" t="str">
        <f>VLOOKUP(B1519,TrialDesign!$E$2:$J$1147,6,FALSE)</f>
        <v>None_16h</v>
      </c>
      <c r="K1519">
        <v>2</v>
      </c>
      <c r="L1519">
        <v>1</v>
      </c>
      <c r="M1519">
        <v>2</v>
      </c>
      <c r="N1519">
        <v>3</v>
      </c>
      <c r="O1519">
        <v>65</v>
      </c>
      <c r="P1519">
        <v>185</v>
      </c>
      <c r="Q1519">
        <v>184</v>
      </c>
      <c r="R1519">
        <v>4</v>
      </c>
      <c r="S1519">
        <v>7</v>
      </c>
      <c r="U1519" t="s">
        <v>17</v>
      </c>
      <c r="W1519">
        <f>VLOOKUP(H1519&amp;"_"&amp;M1519+1,'Leaf lengths'!$J$6:$Q$104,VLOOKUP(F1519,'Leaf lengths'!$S$1:$T$6,2,FALSE),FALSE)</f>
        <v>200</v>
      </c>
      <c r="X1519">
        <f t="shared" si="97"/>
        <v>0.92</v>
      </c>
      <c r="Y1519">
        <f t="shared" si="94"/>
        <v>2.92</v>
      </c>
      <c r="Z1519">
        <f t="shared" si="92"/>
        <v>13</v>
      </c>
      <c r="AD1519" t="str">
        <f t="shared" si="95"/>
        <v/>
      </c>
      <c r="AE1519">
        <v>2</v>
      </c>
    </row>
    <row r="1520" spans="1:31" ht="15" hidden="1" customHeight="1" x14ac:dyDescent="0.3">
      <c r="A1520" t="s">
        <v>416</v>
      </c>
      <c r="B1520">
        <f t="shared" si="93"/>
        <v>300213</v>
      </c>
      <c r="C1520">
        <v>213</v>
      </c>
      <c r="D1520">
        <f>VLOOKUP($B1520,TrialDesign!$E$2:$I$1147,5,FALSE)</f>
        <v>16</v>
      </c>
      <c r="E1520" t="str">
        <f>VLOOKUP($B1520,TrialDesign!$E$2:$I$1147,3,FALSE)</f>
        <v>Nil</v>
      </c>
      <c r="F1520" t="str">
        <f>VLOOKUP($B1520,TrialDesign!$E$2:$I$1147,4,FALSE)</f>
        <v>Otane</v>
      </c>
      <c r="G1520" s="1">
        <v>41681</v>
      </c>
      <c r="H1520" s="1" t="str">
        <f>VLOOKUP(B1520,TrialDesign!$E$2:$J$1147,6,FALSE)</f>
        <v>None_16h</v>
      </c>
      <c r="K1520">
        <v>3</v>
      </c>
      <c r="L1520">
        <v>1</v>
      </c>
      <c r="M1520">
        <v>2</v>
      </c>
      <c r="N1520">
        <v>3</v>
      </c>
      <c r="O1520">
        <v>56</v>
      </c>
      <c r="P1520">
        <v>173</v>
      </c>
      <c r="Q1520">
        <v>174</v>
      </c>
      <c r="R1520">
        <v>4</v>
      </c>
      <c r="S1520">
        <v>7</v>
      </c>
      <c r="U1520" t="s">
        <v>18</v>
      </c>
      <c r="W1520">
        <f>VLOOKUP(H1520&amp;"_"&amp;M1520+1,'Leaf lengths'!$J$6:$Q$104,VLOOKUP(F1520,'Leaf lengths'!$S$1:$T$6,2,FALSE),FALSE)</f>
        <v>200</v>
      </c>
      <c r="X1520">
        <f t="shared" si="97"/>
        <v>0.87</v>
      </c>
      <c r="Y1520">
        <f t="shared" si="94"/>
        <v>2.87</v>
      </c>
      <c r="Z1520">
        <f t="shared" si="92"/>
        <v>13</v>
      </c>
      <c r="AD1520" t="str">
        <f t="shared" si="95"/>
        <v/>
      </c>
      <c r="AE1520">
        <v>2</v>
      </c>
    </row>
    <row r="1521" spans="1:31" ht="15" hidden="1" customHeight="1" x14ac:dyDescent="0.3">
      <c r="A1521" t="s">
        <v>416</v>
      </c>
      <c r="B1521">
        <f t="shared" si="93"/>
        <v>300213</v>
      </c>
      <c r="C1521">
        <v>213</v>
      </c>
      <c r="D1521">
        <f>VLOOKUP($B1521,TrialDesign!$E$2:$I$1147,5,FALSE)</f>
        <v>16</v>
      </c>
      <c r="E1521" t="str">
        <f>VLOOKUP($B1521,TrialDesign!$E$2:$I$1147,3,FALSE)</f>
        <v>Nil</v>
      </c>
      <c r="F1521" t="str">
        <f>VLOOKUP($B1521,TrialDesign!$E$2:$I$1147,4,FALSE)</f>
        <v>Otane</v>
      </c>
      <c r="G1521" s="1">
        <v>41681</v>
      </c>
      <c r="H1521" s="1" t="str">
        <f>VLOOKUP(B1521,TrialDesign!$E$2:$J$1147,6,FALSE)</f>
        <v>None_16h</v>
      </c>
      <c r="K1521">
        <v>4</v>
      </c>
      <c r="L1521">
        <v>0</v>
      </c>
      <c r="M1521">
        <v>1</v>
      </c>
      <c r="N1521">
        <v>3</v>
      </c>
      <c r="O1521">
        <v>62</v>
      </c>
      <c r="P1521">
        <v>184</v>
      </c>
      <c r="Q1521">
        <v>183</v>
      </c>
      <c r="W1521">
        <f>VLOOKUP(H1521&amp;"_"&amp;M1521+1,'Leaf lengths'!$J$6:$Q$104,VLOOKUP(F1521,'Leaf lengths'!$S$1:$T$6,2,FALSE),FALSE)</f>
        <v>172</v>
      </c>
      <c r="X1521">
        <f t="shared" si="97"/>
        <v>1.0639534883720929</v>
      </c>
      <c r="Y1521">
        <f t="shared" si="94"/>
        <v>2.0639534883720927</v>
      </c>
      <c r="Z1521" t="str">
        <f t="shared" si="92"/>
        <v/>
      </c>
      <c r="AD1521" t="str">
        <f t="shared" si="95"/>
        <v/>
      </c>
      <c r="AE1521">
        <v>1</v>
      </c>
    </row>
    <row r="1522" spans="1:31" ht="15" hidden="1" customHeight="1" x14ac:dyDescent="0.3">
      <c r="A1522" t="s">
        <v>416</v>
      </c>
      <c r="B1522">
        <f t="shared" si="93"/>
        <v>300241</v>
      </c>
      <c r="C1522">
        <v>241</v>
      </c>
      <c r="D1522">
        <f>VLOOKUP($B1522,TrialDesign!$E$2:$I$1147,5,FALSE)</f>
        <v>16</v>
      </c>
      <c r="E1522" t="str">
        <f>VLOOKUP($B1522,TrialDesign!$E$2:$I$1147,3,FALSE)</f>
        <v>Nil</v>
      </c>
      <c r="F1522" t="str">
        <f>VLOOKUP($B1522,TrialDesign!$E$2:$I$1147,4,FALSE)</f>
        <v>Otane</v>
      </c>
      <c r="G1522" s="1">
        <v>41681</v>
      </c>
      <c r="H1522" s="1" t="str">
        <f>VLOOKUP(B1522,TrialDesign!$E$2:$J$1147,6,FALSE)</f>
        <v>None_16h</v>
      </c>
      <c r="J1522">
        <v>241</v>
      </c>
      <c r="K1522">
        <v>1</v>
      </c>
      <c r="L1522">
        <v>0</v>
      </c>
      <c r="M1522">
        <v>1</v>
      </c>
      <c r="N1522">
        <v>3</v>
      </c>
      <c r="O1522">
        <v>69</v>
      </c>
      <c r="Q1522">
        <v>144</v>
      </c>
      <c r="W1522">
        <f>VLOOKUP(H1522&amp;"_"&amp;M1522+1,'Leaf lengths'!$J$6:$Q$104,VLOOKUP(F1522,'Leaf lengths'!$S$1:$T$6,2,FALSE),FALSE)</f>
        <v>172</v>
      </c>
      <c r="X1522">
        <f t="shared" si="97"/>
        <v>0.83720930232558144</v>
      </c>
      <c r="Y1522">
        <f t="shared" si="94"/>
        <v>1.8372093023255816</v>
      </c>
      <c r="Z1522" t="str">
        <f t="shared" ref="Z1522:Z1585" si="98">IF(S1522="","",SUM(M1522+R1522+S1522))</f>
        <v/>
      </c>
      <c r="AD1522" t="str">
        <f t="shared" si="95"/>
        <v/>
      </c>
      <c r="AE1522">
        <v>1</v>
      </c>
    </row>
    <row r="1523" spans="1:31" ht="15" hidden="1" customHeight="1" x14ac:dyDescent="0.3">
      <c r="A1523" t="s">
        <v>416</v>
      </c>
      <c r="B1523">
        <f t="shared" si="93"/>
        <v>300241</v>
      </c>
      <c r="C1523">
        <v>241</v>
      </c>
      <c r="D1523">
        <f>VLOOKUP($B1523,TrialDesign!$E$2:$I$1147,5,FALSE)</f>
        <v>16</v>
      </c>
      <c r="E1523" t="str">
        <f>VLOOKUP($B1523,TrialDesign!$E$2:$I$1147,3,FALSE)</f>
        <v>Nil</v>
      </c>
      <c r="F1523" t="str">
        <f>VLOOKUP($B1523,TrialDesign!$E$2:$I$1147,4,FALSE)</f>
        <v>Otane</v>
      </c>
      <c r="G1523" s="1">
        <v>41681</v>
      </c>
      <c r="H1523" s="1" t="str">
        <f>VLOOKUP(B1523,TrialDesign!$E$2:$J$1147,6,FALSE)</f>
        <v>None_16h</v>
      </c>
      <c r="K1523">
        <v>2</v>
      </c>
      <c r="L1523">
        <v>2</v>
      </c>
      <c r="M1523">
        <v>2</v>
      </c>
      <c r="N1523">
        <v>3</v>
      </c>
      <c r="O1523">
        <v>53</v>
      </c>
      <c r="P1523">
        <v>150</v>
      </c>
      <c r="Q1523">
        <v>198</v>
      </c>
      <c r="R1523">
        <v>4</v>
      </c>
      <c r="S1523">
        <v>7</v>
      </c>
      <c r="U1523" t="s">
        <v>18</v>
      </c>
      <c r="W1523">
        <f>VLOOKUP(H1523&amp;"_"&amp;M1523+1,'Leaf lengths'!$J$6:$Q$104,VLOOKUP(F1523,'Leaf lengths'!$S$1:$T$6,2,FALSE),FALSE)</f>
        <v>200</v>
      </c>
      <c r="X1523">
        <f t="shared" si="97"/>
        <v>0.99</v>
      </c>
      <c r="Y1523">
        <f t="shared" si="94"/>
        <v>2.99</v>
      </c>
      <c r="Z1523">
        <f t="shared" si="98"/>
        <v>13</v>
      </c>
      <c r="AD1523" t="str">
        <f t="shared" si="95"/>
        <v/>
      </c>
      <c r="AE1523">
        <v>2</v>
      </c>
    </row>
    <row r="1524" spans="1:31" ht="15" hidden="1" customHeight="1" x14ac:dyDescent="0.3">
      <c r="A1524" t="s">
        <v>416</v>
      </c>
      <c r="B1524">
        <f t="shared" si="93"/>
        <v>300241</v>
      </c>
      <c r="C1524">
        <v>241</v>
      </c>
      <c r="D1524">
        <f>VLOOKUP($B1524,TrialDesign!$E$2:$I$1147,5,FALSE)</f>
        <v>16</v>
      </c>
      <c r="E1524" t="str">
        <f>VLOOKUP($B1524,TrialDesign!$E$2:$I$1147,3,FALSE)</f>
        <v>Nil</v>
      </c>
      <c r="F1524" t="str">
        <f>VLOOKUP($B1524,TrialDesign!$E$2:$I$1147,4,FALSE)</f>
        <v>Otane</v>
      </c>
      <c r="G1524" s="1">
        <v>41681</v>
      </c>
      <c r="H1524" s="1" t="str">
        <f>VLOOKUP(B1524,TrialDesign!$E$2:$J$1147,6,FALSE)</f>
        <v>None_16h</v>
      </c>
      <c r="K1524">
        <v>3</v>
      </c>
      <c r="L1524">
        <v>1</v>
      </c>
      <c r="M1524">
        <v>2</v>
      </c>
      <c r="N1524">
        <v>3</v>
      </c>
      <c r="O1524">
        <v>58</v>
      </c>
      <c r="P1524">
        <v>165</v>
      </c>
      <c r="Q1524">
        <v>182</v>
      </c>
      <c r="R1524">
        <v>4</v>
      </c>
      <c r="S1524">
        <v>6</v>
      </c>
      <c r="U1524" t="s">
        <v>17</v>
      </c>
      <c r="W1524">
        <f>VLOOKUP(H1524&amp;"_"&amp;M1524+1,'Leaf lengths'!$J$6:$Q$104,VLOOKUP(F1524,'Leaf lengths'!$S$1:$T$6,2,FALSE),FALSE)</f>
        <v>200</v>
      </c>
      <c r="X1524">
        <f t="shared" si="97"/>
        <v>0.91</v>
      </c>
      <c r="Y1524">
        <f t="shared" si="94"/>
        <v>2.91</v>
      </c>
      <c r="Z1524">
        <f t="shared" si="98"/>
        <v>12</v>
      </c>
      <c r="AD1524" t="str">
        <f t="shared" si="95"/>
        <v/>
      </c>
      <c r="AE1524">
        <v>2</v>
      </c>
    </row>
    <row r="1525" spans="1:31" ht="15" hidden="1" customHeight="1" x14ac:dyDescent="0.3">
      <c r="A1525" t="s">
        <v>416</v>
      </c>
      <c r="B1525">
        <f t="shared" ref="B1525:B1588" si="99">300000+C1525</f>
        <v>300241</v>
      </c>
      <c r="C1525">
        <v>241</v>
      </c>
      <c r="D1525">
        <f>VLOOKUP($B1525,TrialDesign!$E$2:$I$1147,5,FALSE)</f>
        <v>16</v>
      </c>
      <c r="E1525" t="str">
        <f>VLOOKUP($B1525,TrialDesign!$E$2:$I$1147,3,FALSE)</f>
        <v>Nil</v>
      </c>
      <c r="F1525" t="str">
        <f>VLOOKUP($B1525,TrialDesign!$E$2:$I$1147,4,FALSE)</f>
        <v>Otane</v>
      </c>
      <c r="G1525" s="1">
        <v>41681</v>
      </c>
      <c r="H1525" s="1" t="str">
        <f>VLOOKUP(B1525,TrialDesign!$E$2:$J$1147,6,FALSE)</f>
        <v>None_16h</v>
      </c>
      <c r="K1525">
        <v>4</v>
      </c>
      <c r="L1525">
        <v>1</v>
      </c>
      <c r="M1525">
        <v>1</v>
      </c>
      <c r="N1525">
        <v>3</v>
      </c>
      <c r="O1525">
        <v>51</v>
      </c>
      <c r="P1525">
        <v>146</v>
      </c>
      <c r="Q1525">
        <v>158</v>
      </c>
      <c r="R1525">
        <v>4</v>
      </c>
      <c r="S1525">
        <v>7</v>
      </c>
      <c r="U1525" t="s">
        <v>18</v>
      </c>
      <c r="W1525">
        <f>VLOOKUP(H1525&amp;"_"&amp;M1525+1,'Leaf lengths'!$J$6:$Q$104,VLOOKUP(F1525,'Leaf lengths'!$S$1:$T$6,2,FALSE),FALSE)</f>
        <v>172</v>
      </c>
      <c r="X1525">
        <f t="shared" si="97"/>
        <v>0.91860465116279066</v>
      </c>
      <c r="Y1525">
        <f t="shared" si="94"/>
        <v>1.9186046511627906</v>
      </c>
      <c r="Z1525">
        <f t="shared" si="98"/>
        <v>12</v>
      </c>
      <c r="AD1525" t="str">
        <f t="shared" si="95"/>
        <v/>
      </c>
      <c r="AE1525">
        <v>1</v>
      </c>
    </row>
    <row r="1526" spans="1:31" ht="15" hidden="1" customHeight="1" x14ac:dyDescent="0.3">
      <c r="A1526" t="s">
        <v>416</v>
      </c>
      <c r="B1526">
        <f t="shared" si="99"/>
        <v>300048</v>
      </c>
      <c r="C1526">
        <v>48</v>
      </c>
      <c r="D1526">
        <f>VLOOKUP($B1526,TrialDesign!$E$2:$I$1147,5,FALSE)</f>
        <v>16</v>
      </c>
      <c r="E1526" t="str">
        <f>VLOOKUP($B1526,TrialDesign!$E$2:$I$1147,3,FALSE)</f>
        <v>Nil</v>
      </c>
      <c r="F1526" t="str">
        <f>VLOOKUP($B1526,TrialDesign!$E$2:$I$1147,4,FALSE)</f>
        <v>Otane</v>
      </c>
      <c r="G1526" s="1">
        <v>41688</v>
      </c>
      <c r="H1526" s="1" t="str">
        <f>VLOOKUP(B1526,TrialDesign!$E$2:$J$1147,6,FALSE)</f>
        <v>None_16h</v>
      </c>
      <c r="J1526">
        <v>48</v>
      </c>
      <c r="K1526">
        <v>1</v>
      </c>
      <c r="L1526">
        <v>2</v>
      </c>
      <c r="M1526">
        <v>4</v>
      </c>
      <c r="N1526">
        <v>5</v>
      </c>
      <c r="O1526">
        <v>98</v>
      </c>
      <c r="Q1526">
        <v>207</v>
      </c>
      <c r="R1526">
        <v>3</v>
      </c>
      <c r="S1526">
        <v>18</v>
      </c>
      <c r="T1526">
        <v>29</v>
      </c>
      <c r="U1526" t="s">
        <v>21</v>
      </c>
      <c r="V1526">
        <v>1</v>
      </c>
      <c r="W1526">
        <f>VLOOKUP(H1526&amp;"_"&amp;M1526+1,'Leaf lengths'!$J$6:$Q$104,VLOOKUP(F1526,'Leaf lengths'!$S$1:$T$6,2,FALSE),FALSE)</f>
        <v>208.57142857142858</v>
      </c>
      <c r="X1526">
        <f t="shared" si="97"/>
        <v>0.99246575342465748</v>
      </c>
      <c r="Y1526">
        <f t="shared" ref="Y1526:Y1589" si="100">X1526+M1526</f>
        <v>4.992465753424657</v>
      </c>
      <c r="Z1526">
        <f t="shared" si="98"/>
        <v>25</v>
      </c>
      <c r="AD1526" t="str">
        <f t="shared" si="95"/>
        <v/>
      </c>
      <c r="AE1526">
        <v>4</v>
      </c>
    </row>
    <row r="1527" spans="1:31" ht="15" hidden="1" customHeight="1" x14ac:dyDescent="0.3">
      <c r="A1527" t="s">
        <v>416</v>
      </c>
      <c r="B1527">
        <f t="shared" si="99"/>
        <v>300048</v>
      </c>
      <c r="C1527">
        <v>48</v>
      </c>
      <c r="D1527">
        <f>VLOOKUP($B1527,TrialDesign!$E$2:$I$1147,5,FALSE)</f>
        <v>16</v>
      </c>
      <c r="E1527" t="str">
        <f>VLOOKUP($B1527,TrialDesign!$E$2:$I$1147,3,FALSE)</f>
        <v>Nil</v>
      </c>
      <c r="F1527" t="str">
        <f>VLOOKUP($B1527,TrialDesign!$E$2:$I$1147,4,FALSE)</f>
        <v>Otane</v>
      </c>
      <c r="G1527" s="1">
        <v>41688</v>
      </c>
      <c r="H1527" s="1" t="str">
        <f>VLOOKUP(B1527,TrialDesign!$E$2:$J$1147,6,FALSE)</f>
        <v>None_16h</v>
      </c>
      <c r="K1527">
        <v>2</v>
      </c>
      <c r="L1527">
        <v>1</v>
      </c>
      <c r="M1527">
        <v>4</v>
      </c>
      <c r="N1527">
        <v>5</v>
      </c>
      <c r="O1527">
        <v>110</v>
      </c>
      <c r="P1527">
        <v>229</v>
      </c>
      <c r="Q1527">
        <v>226</v>
      </c>
      <c r="R1527">
        <v>3</v>
      </c>
      <c r="S1527">
        <v>17</v>
      </c>
      <c r="T1527">
        <v>30</v>
      </c>
      <c r="U1527" t="s">
        <v>21</v>
      </c>
      <c r="V1527">
        <v>1</v>
      </c>
      <c r="W1527">
        <f>VLOOKUP(H1527&amp;"_"&amp;M1527+1,'Leaf lengths'!$J$6:$Q$104,VLOOKUP(F1527,'Leaf lengths'!$S$1:$T$6,2,FALSE),FALSE)</f>
        <v>208.57142857142858</v>
      </c>
      <c r="X1527">
        <f t="shared" si="97"/>
        <v>1.0835616438356164</v>
      </c>
      <c r="Y1527">
        <f t="shared" si="100"/>
        <v>5.0835616438356164</v>
      </c>
      <c r="Z1527">
        <f t="shared" si="98"/>
        <v>24</v>
      </c>
      <c r="AD1527" t="str">
        <f t="shared" si="95"/>
        <v/>
      </c>
      <c r="AE1527">
        <v>4</v>
      </c>
    </row>
    <row r="1528" spans="1:31" ht="15" hidden="1" customHeight="1" x14ac:dyDescent="0.3">
      <c r="A1528" t="s">
        <v>416</v>
      </c>
      <c r="B1528">
        <f t="shared" si="99"/>
        <v>300048</v>
      </c>
      <c r="C1528">
        <v>48</v>
      </c>
      <c r="D1528">
        <f>VLOOKUP($B1528,TrialDesign!$E$2:$I$1147,5,FALSE)</f>
        <v>16</v>
      </c>
      <c r="E1528" t="str">
        <f>VLOOKUP($B1528,TrialDesign!$E$2:$I$1147,3,FALSE)</f>
        <v>Nil</v>
      </c>
      <c r="F1528" t="str">
        <f>VLOOKUP($B1528,TrialDesign!$E$2:$I$1147,4,FALSE)</f>
        <v>Otane</v>
      </c>
      <c r="G1528" s="1">
        <v>41688</v>
      </c>
      <c r="H1528" s="1" t="str">
        <f>VLOOKUP(B1528,TrialDesign!$E$2:$J$1147,6,FALSE)</f>
        <v>None_16h</v>
      </c>
      <c r="K1528">
        <v>3</v>
      </c>
      <c r="L1528">
        <v>1</v>
      </c>
      <c r="M1528">
        <v>4</v>
      </c>
      <c r="N1528">
        <v>5</v>
      </c>
      <c r="O1528">
        <v>103</v>
      </c>
      <c r="P1528">
        <v>211</v>
      </c>
      <c r="Q1528">
        <v>211</v>
      </c>
      <c r="R1528">
        <v>3</v>
      </c>
      <c r="S1528">
        <v>19</v>
      </c>
      <c r="T1528">
        <v>30</v>
      </c>
      <c r="U1528" t="s">
        <v>21</v>
      </c>
      <c r="V1528">
        <v>1</v>
      </c>
      <c r="W1528">
        <f>VLOOKUP(H1528&amp;"_"&amp;M1528+1,'Leaf lengths'!$J$6:$Q$104,VLOOKUP(F1528,'Leaf lengths'!$S$1:$T$6,2,FALSE),FALSE)</f>
        <v>208.57142857142858</v>
      </c>
      <c r="X1528">
        <f t="shared" si="97"/>
        <v>1.0116438356164383</v>
      </c>
      <c r="Y1528">
        <f t="shared" si="100"/>
        <v>5.0116438356164386</v>
      </c>
      <c r="Z1528">
        <f t="shared" si="98"/>
        <v>26</v>
      </c>
      <c r="AD1528" t="str">
        <f t="shared" si="95"/>
        <v/>
      </c>
      <c r="AE1528">
        <v>4</v>
      </c>
    </row>
    <row r="1529" spans="1:31" ht="15" hidden="1" customHeight="1" x14ac:dyDescent="0.3">
      <c r="A1529" t="s">
        <v>416</v>
      </c>
      <c r="B1529">
        <f t="shared" si="99"/>
        <v>300048</v>
      </c>
      <c r="C1529">
        <v>48</v>
      </c>
      <c r="D1529">
        <f>VLOOKUP($B1529,TrialDesign!$E$2:$I$1147,5,FALSE)</f>
        <v>16</v>
      </c>
      <c r="E1529" t="str">
        <f>VLOOKUP($B1529,TrialDesign!$E$2:$I$1147,3,FALSE)</f>
        <v>Nil</v>
      </c>
      <c r="F1529" t="str">
        <f>VLOOKUP($B1529,TrialDesign!$E$2:$I$1147,4,FALSE)</f>
        <v>Otane</v>
      </c>
      <c r="G1529" s="1">
        <v>41688</v>
      </c>
      <c r="H1529" s="1" t="str">
        <f>VLOOKUP(B1529,TrialDesign!$E$2:$J$1147,6,FALSE)</f>
        <v>None_16h</v>
      </c>
      <c r="K1529">
        <v>4</v>
      </c>
      <c r="L1529">
        <v>2</v>
      </c>
      <c r="M1529">
        <v>5</v>
      </c>
      <c r="N1529">
        <v>6</v>
      </c>
      <c r="O1529">
        <v>106</v>
      </c>
      <c r="P1529">
        <v>229</v>
      </c>
      <c r="Q1529">
        <v>229</v>
      </c>
      <c r="R1529">
        <v>3</v>
      </c>
      <c r="S1529">
        <v>17</v>
      </c>
      <c r="T1529">
        <v>37</v>
      </c>
      <c r="U1529" t="s">
        <v>21</v>
      </c>
      <c r="V1529">
        <v>1</v>
      </c>
      <c r="W1529">
        <f>VLOOKUP(H1529&amp;"_"&amp;M1529+1,'Leaf lengths'!$J$6:$Q$104,VLOOKUP(F1529,'Leaf lengths'!$S$1:$T$6,2,FALSE),FALSE)</f>
        <v>106.66666666666667</v>
      </c>
      <c r="X1529">
        <f t="shared" si="97"/>
        <v>2.1468750000000001</v>
      </c>
      <c r="Y1529">
        <f t="shared" si="100"/>
        <v>7.1468749999999996</v>
      </c>
      <c r="Z1529">
        <f t="shared" si="98"/>
        <v>25</v>
      </c>
      <c r="AD1529" t="str">
        <f t="shared" si="95"/>
        <v/>
      </c>
      <c r="AE1529">
        <v>5</v>
      </c>
    </row>
    <row r="1530" spans="1:31" ht="15" hidden="1" customHeight="1" x14ac:dyDescent="0.3">
      <c r="A1530" t="s">
        <v>416</v>
      </c>
      <c r="B1530">
        <f t="shared" si="99"/>
        <v>300220</v>
      </c>
      <c r="C1530">
        <v>220</v>
      </c>
      <c r="D1530">
        <f>VLOOKUP($B1530,TrialDesign!$E$2:$I$1147,5,FALSE)</f>
        <v>16</v>
      </c>
      <c r="E1530" t="str">
        <f>VLOOKUP($B1530,TrialDesign!$E$2:$I$1147,3,FALSE)</f>
        <v>Nil</v>
      </c>
      <c r="F1530" t="str">
        <f>VLOOKUP($B1530,TrialDesign!$E$2:$I$1147,4,FALSE)</f>
        <v>Otane</v>
      </c>
      <c r="G1530" s="1">
        <v>41688</v>
      </c>
      <c r="H1530" s="1" t="str">
        <f>VLOOKUP(B1530,TrialDesign!$E$2:$J$1147,6,FALSE)</f>
        <v>None_16h</v>
      </c>
      <c r="J1530">
        <v>220</v>
      </c>
      <c r="K1530">
        <v>1</v>
      </c>
      <c r="L1530">
        <v>1</v>
      </c>
      <c r="M1530">
        <v>4</v>
      </c>
      <c r="N1530">
        <v>5</v>
      </c>
      <c r="O1530">
        <v>102</v>
      </c>
      <c r="Q1530">
        <v>297</v>
      </c>
      <c r="R1530">
        <v>3</v>
      </c>
      <c r="S1530">
        <v>7</v>
      </c>
      <c r="U1530" t="s">
        <v>16</v>
      </c>
      <c r="W1530">
        <f>VLOOKUP(H1530&amp;"_"&amp;M1530+1,'Leaf lengths'!$J$6:$Q$104,VLOOKUP(F1530,'Leaf lengths'!$S$1:$T$6,2,FALSE),FALSE)</f>
        <v>208.57142857142858</v>
      </c>
      <c r="X1530">
        <f t="shared" si="97"/>
        <v>1.4239726027397259</v>
      </c>
      <c r="Y1530">
        <f t="shared" si="100"/>
        <v>5.4239726027397257</v>
      </c>
      <c r="Z1530">
        <f t="shared" si="98"/>
        <v>14</v>
      </c>
      <c r="AD1530" t="str">
        <f t="shared" si="95"/>
        <v/>
      </c>
      <c r="AE1530">
        <v>4</v>
      </c>
    </row>
    <row r="1531" spans="1:31" ht="15" hidden="1" customHeight="1" x14ac:dyDescent="0.3">
      <c r="A1531" t="s">
        <v>416</v>
      </c>
      <c r="B1531">
        <f t="shared" si="99"/>
        <v>300220</v>
      </c>
      <c r="C1531">
        <v>220</v>
      </c>
      <c r="D1531">
        <f>VLOOKUP($B1531,TrialDesign!$E$2:$I$1147,5,FALSE)</f>
        <v>16</v>
      </c>
      <c r="E1531" t="str">
        <f>VLOOKUP($B1531,TrialDesign!$E$2:$I$1147,3,FALSE)</f>
        <v>Nil</v>
      </c>
      <c r="F1531" t="str">
        <f>VLOOKUP($B1531,TrialDesign!$E$2:$I$1147,4,FALSE)</f>
        <v>Otane</v>
      </c>
      <c r="G1531" s="1">
        <v>41688</v>
      </c>
      <c r="H1531" s="1" t="str">
        <f>VLOOKUP(B1531,TrialDesign!$E$2:$J$1147,6,FALSE)</f>
        <v>None_16h</v>
      </c>
      <c r="K1531">
        <v>2</v>
      </c>
      <c r="L1531">
        <v>2</v>
      </c>
      <c r="M1531">
        <v>5</v>
      </c>
      <c r="N1531">
        <v>6</v>
      </c>
      <c r="O1531">
        <v>88</v>
      </c>
      <c r="P1531">
        <v>206</v>
      </c>
      <c r="Q1531">
        <v>206</v>
      </c>
      <c r="R1531">
        <v>3</v>
      </c>
      <c r="S1531">
        <v>17</v>
      </c>
      <c r="T1531">
        <v>20</v>
      </c>
      <c r="U1531" t="s">
        <v>21</v>
      </c>
      <c r="V1531">
        <v>1</v>
      </c>
      <c r="W1531">
        <f>VLOOKUP(H1531&amp;"_"&amp;M1531+1,'Leaf lengths'!$J$6:$Q$104,VLOOKUP(F1531,'Leaf lengths'!$S$1:$T$6,2,FALSE),FALSE)</f>
        <v>106.66666666666667</v>
      </c>
      <c r="X1531">
        <f t="shared" si="97"/>
        <v>1.9312499999999999</v>
      </c>
      <c r="Y1531">
        <f t="shared" si="100"/>
        <v>6.9312500000000004</v>
      </c>
      <c r="Z1531">
        <f t="shared" si="98"/>
        <v>25</v>
      </c>
      <c r="AD1531" t="str">
        <f t="shared" si="95"/>
        <v/>
      </c>
      <c r="AE1531">
        <v>5</v>
      </c>
    </row>
    <row r="1532" spans="1:31" ht="15" hidden="1" customHeight="1" x14ac:dyDescent="0.3">
      <c r="A1532" t="s">
        <v>416</v>
      </c>
      <c r="B1532">
        <f t="shared" si="99"/>
        <v>300220</v>
      </c>
      <c r="C1532">
        <v>220</v>
      </c>
      <c r="D1532">
        <f>VLOOKUP($B1532,TrialDesign!$E$2:$I$1147,5,FALSE)</f>
        <v>16</v>
      </c>
      <c r="E1532" t="str">
        <f>VLOOKUP($B1532,TrialDesign!$E$2:$I$1147,3,FALSE)</f>
        <v>Nil</v>
      </c>
      <c r="F1532" t="str">
        <f>VLOOKUP($B1532,TrialDesign!$E$2:$I$1147,4,FALSE)</f>
        <v>Otane</v>
      </c>
      <c r="G1532" s="1">
        <v>41688</v>
      </c>
      <c r="H1532" s="1" t="str">
        <f>VLOOKUP(B1532,TrialDesign!$E$2:$J$1147,6,FALSE)</f>
        <v>None_16h</v>
      </c>
      <c r="K1532">
        <v>3</v>
      </c>
      <c r="L1532">
        <v>2</v>
      </c>
      <c r="M1532">
        <v>5</v>
      </c>
      <c r="N1532">
        <v>6</v>
      </c>
      <c r="O1532">
        <v>95</v>
      </c>
      <c r="P1532">
        <v>229</v>
      </c>
      <c r="Q1532">
        <v>230</v>
      </c>
      <c r="R1532">
        <v>3</v>
      </c>
      <c r="S1532">
        <v>19</v>
      </c>
      <c r="T1532">
        <v>29</v>
      </c>
      <c r="U1532" t="s">
        <v>21</v>
      </c>
      <c r="V1532">
        <v>1</v>
      </c>
      <c r="W1532">
        <f>VLOOKUP(H1532&amp;"_"&amp;M1532+1,'Leaf lengths'!$J$6:$Q$104,VLOOKUP(F1532,'Leaf lengths'!$S$1:$T$6,2,FALSE),FALSE)</f>
        <v>106.66666666666667</v>
      </c>
      <c r="X1532">
        <f t="shared" si="97"/>
        <v>2.15625</v>
      </c>
      <c r="Y1532">
        <f t="shared" si="100"/>
        <v>7.15625</v>
      </c>
      <c r="Z1532">
        <f t="shared" si="98"/>
        <v>27</v>
      </c>
      <c r="AD1532" t="str">
        <f t="shared" si="95"/>
        <v/>
      </c>
      <c r="AE1532">
        <v>5</v>
      </c>
    </row>
    <row r="1533" spans="1:31" ht="15" hidden="1" customHeight="1" x14ac:dyDescent="0.3">
      <c r="A1533" t="s">
        <v>416</v>
      </c>
      <c r="B1533">
        <f t="shared" si="99"/>
        <v>300220</v>
      </c>
      <c r="C1533">
        <v>220</v>
      </c>
      <c r="D1533">
        <f>VLOOKUP($B1533,TrialDesign!$E$2:$I$1147,5,FALSE)</f>
        <v>16</v>
      </c>
      <c r="E1533" t="str">
        <f>VLOOKUP($B1533,TrialDesign!$E$2:$I$1147,3,FALSE)</f>
        <v>Nil</v>
      </c>
      <c r="F1533" t="str">
        <f>VLOOKUP($B1533,TrialDesign!$E$2:$I$1147,4,FALSE)</f>
        <v>Otane</v>
      </c>
      <c r="G1533" s="1">
        <v>41688</v>
      </c>
      <c r="H1533" s="1" t="str">
        <f>VLOOKUP(B1533,TrialDesign!$E$2:$J$1147,6,FALSE)</f>
        <v>None_16h</v>
      </c>
      <c r="K1533">
        <v>4</v>
      </c>
      <c r="L1533">
        <v>2</v>
      </c>
      <c r="M1533">
        <v>5</v>
      </c>
      <c r="N1533">
        <v>6</v>
      </c>
      <c r="O1533">
        <v>101</v>
      </c>
      <c r="P1533">
        <v>199</v>
      </c>
      <c r="Q1533">
        <v>199</v>
      </c>
      <c r="R1533">
        <v>3</v>
      </c>
      <c r="S1533">
        <v>18</v>
      </c>
      <c r="T1533">
        <v>36</v>
      </c>
      <c r="U1533" t="s">
        <v>21</v>
      </c>
      <c r="V1533">
        <v>1</v>
      </c>
      <c r="W1533">
        <f>VLOOKUP(H1533&amp;"_"&amp;M1533+1,'Leaf lengths'!$J$6:$Q$104,VLOOKUP(F1533,'Leaf lengths'!$S$1:$T$6,2,FALSE),FALSE)</f>
        <v>106.66666666666667</v>
      </c>
      <c r="X1533">
        <f t="shared" si="97"/>
        <v>1.8656249999999999</v>
      </c>
      <c r="Y1533">
        <f t="shared" si="100"/>
        <v>6.8656249999999996</v>
      </c>
      <c r="Z1533">
        <f t="shared" si="98"/>
        <v>26</v>
      </c>
      <c r="AD1533" t="str">
        <f t="shared" si="95"/>
        <v/>
      </c>
      <c r="AE1533">
        <v>5</v>
      </c>
    </row>
    <row r="1534" spans="1:31" ht="15" hidden="1" customHeight="1" x14ac:dyDescent="0.3">
      <c r="A1534" t="s">
        <v>416</v>
      </c>
      <c r="B1534">
        <f t="shared" si="99"/>
        <v>300242</v>
      </c>
      <c r="C1534">
        <v>242</v>
      </c>
      <c r="D1534">
        <f>VLOOKUP($B1534,TrialDesign!$E$2:$I$1147,5,FALSE)</f>
        <v>16</v>
      </c>
      <c r="E1534" t="str">
        <f>VLOOKUP($B1534,TrialDesign!$E$2:$I$1147,3,FALSE)</f>
        <v>Nil</v>
      </c>
      <c r="F1534" t="str">
        <f>VLOOKUP($B1534,TrialDesign!$E$2:$I$1147,4,FALSE)</f>
        <v>Otane</v>
      </c>
      <c r="G1534" s="1">
        <v>41688</v>
      </c>
      <c r="H1534" s="1" t="str">
        <f>VLOOKUP(B1534,TrialDesign!$E$2:$J$1147,6,FALSE)</f>
        <v>None_16h</v>
      </c>
      <c r="J1534">
        <v>242</v>
      </c>
      <c r="K1534">
        <v>1</v>
      </c>
      <c r="L1534">
        <v>2</v>
      </c>
      <c r="M1534">
        <v>5</v>
      </c>
      <c r="N1534">
        <v>6</v>
      </c>
      <c r="O1534">
        <v>105</v>
      </c>
      <c r="Q1534">
        <v>157</v>
      </c>
      <c r="R1534">
        <v>3</v>
      </c>
      <c r="S1534">
        <v>18</v>
      </c>
      <c r="T1534">
        <v>35</v>
      </c>
      <c r="U1534" t="s">
        <v>21</v>
      </c>
      <c r="V1534">
        <v>1</v>
      </c>
      <c r="W1534">
        <f>VLOOKUP(H1534&amp;"_"&amp;M1534+1,'Leaf lengths'!$J$6:$Q$104,VLOOKUP(F1534,'Leaf lengths'!$S$1:$T$6,2,FALSE),FALSE)</f>
        <v>106.66666666666667</v>
      </c>
      <c r="X1534">
        <f t="shared" si="97"/>
        <v>1.471875</v>
      </c>
      <c r="Y1534">
        <f t="shared" si="100"/>
        <v>6.4718749999999998</v>
      </c>
      <c r="Z1534">
        <f t="shared" si="98"/>
        <v>26</v>
      </c>
      <c r="AD1534" t="str">
        <f t="shared" si="95"/>
        <v/>
      </c>
      <c r="AE1534">
        <v>5</v>
      </c>
    </row>
    <row r="1535" spans="1:31" ht="15" hidden="1" customHeight="1" x14ac:dyDescent="0.3">
      <c r="A1535" t="s">
        <v>416</v>
      </c>
      <c r="B1535">
        <f t="shared" si="99"/>
        <v>300242</v>
      </c>
      <c r="C1535">
        <v>242</v>
      </c>
      <c r="D1535">
        <f>VLOOKUP($B1535,TrialDesign!$E$2:$I$1147,5,FALSE)</f>
        <v>16</v>
      </c>
      <c r="E1535" t="str">
        <f>VLOOKUP($B1535,TrialDesign!$E$2:$I$1147,3,FALSE)</f>
        <v>Nil</v>
      </c>
      <c r="F1535" t="str">
        <f>VLOOKUP($B1535,TrialDesign!$E$2:$I$1147,4,FALSE)</f>
        <v>Otane</v>
      </c>
      <c r="G1535" s="1">
        <v>41688</v>
      </c>
      <c r="H1535" s="1" t="str">
        <f>VLOOKUP(B1535,TrialDesign!$E$2:$J$1147,6,FALSE)</f>
        <v>None_16h</v>
      </c>
      <c r="K1535">
        <v>2</v>
      </c>
      <c r="L1535">
        <v>2</v>
      </c>
      <c r="M1535">
        <v>5</v>
      </c>
      <c r="N1535">
        <v>6</v>
      </c>
      <c r="O1535">
        <v>89</v>
      </c>
      <c r="P1535">
        <v>210</v>
      </c>
      <c r="Q1535">
        <v>211</v>
      </c>
      <c r="R1535">
        <v>3</v>
      </c>
      <c r="S1535">
        <v>18</v>
      </c>
      <c r="T1535">
        <v>18</v>
      </c>
      <c r="U1535" t="s">
        <v>21</v>
      </c>
      <c r="V1535">
        <v>1</v>
      </c>
      <c r="W1535">
        <f>VLOOKUP(H1535&amp;"_"&amp;M1535+1,'Leaf lengths'!$J$6:$Q$104,VLOOKUP(F1535,'Leaf lengths'!$S$1:$T$6,2,FALSE),FALSE)</f>
        <v>106.66666666666667</v>
      </c>
      <c r="X1535">
        <f t="shared" si="97"/>
        <v>1.9781249999999999</v>
      </c>
      <c r="Y1535">
        <f t="shared" si="100"/>
        <v>6.9781250000000004</v>
      </c>
      <c r="Z1535">
        <f t="shared" si="98"/>
        <v>26</v>
      </c>
      <c r="AD1535" t="str">
        <f t="shared" si="95"/>
        <v/>
      </c>
      <c r="AE1535">
        <v>5</v>
      </c>
    </row>
    <row r="1536" spans="1:31" ht="15" hidden="1" customHeight="1" x14ac:dyDescent="0.3">
      <c r="A1536" t="s">
        <v>416</v>
      </c>
      <c r="B1536">
        <f t="shared" si="99"/>
        <v>300242</v>
      </c>
      <c r="C1536">
        <v>242</v>
      </c>
      <c r="D1536">
        <f>VLOOKUP($B1536,TrialDesign!$E$2:$I$1147,5,FALSE)</f>
        <v>16</v>
      </c>
      <c r="E1536" t="str">
        <f>VLOOKUP($B1536,TrialDesign!$E$2:$I$1147,3,FALSE)</f>
        <v>Nil</v>
      </c>
      <c r="F1536" t="str">
        <f>VLOOKUP($B1536,TrialDesign!$E$2:$I$1147,4,FALSE)</f>
        <v>Otane</v>
      </c>
      <c r="G1536" s="1">
        <v>41688</v>
      </c>
      <c r="H1536" s="1" t="str">
        <f>VLOOKUP(B1536,TrialDesign!$E$2:$J$1147,6,FALSE)</f>
        <v>None_16h</v>
      </c>
      <c r="K1536">
        <v>3</v>
      </c>
      <c r="L1536">
        <v>2</v>
      </c>
      <c r="M1536">
        <v>5</v>
      </c>
      <c r="N1536">
        <v>6</v>
      </c>
      <c r="O1536">
        <v>94</v>
      </c>
      <c r="P1536">
        <v>212</v>
      </c>
      <c r="Q1536">
        <v>212</v>
      </c>
      <c r="R1536">
        <v>3</v>
      </c>
      <c r="S1536">
        <v>18</v>
      </c>
      <c r="T1536">
        <v>23</v>
      </c>
      <c r="U1536" t="s">
        <v>21</v>
      </c>
      <c r="V1536">
        <v>1</v>
      </c>
      <c r="W1536">
        <f>VLOOKUP(H1536&amp;"_"&amp;M1536+1,'Leaf lengths'!$J$6:$Q$104,VLOOKUP(F1536,'Leaf lengths'!$S$1:$T$6,2,FALSE),FALSE)</f>
        <v>106.66666666666667</v>
      </c>
      <c r="X1536">
        <f t="shared" si="97"/>
        <v>1.9874999999999998</v>
      </c>
      <c r="Y1536">
        <f t="shared" si="100"/>
        <v>6.9874999999999998</v>
      </c>
      <c r="Z1536">
        <f t="shared" si="98"/>
        <v>26</v>
      </c>
      <c r="AD1536" t="str">
        <f t="shared" si="95"/>
        <v/>
      </c>
      <c r="AE1536">
        <v>5</v>
      </c>
    </row>
    <row r="1537" spans="1:31" ht="15" hidden="1" customHeight="1" x14ac:dyDescent="0.3">
      <c r="A1537" t="s">
        <v>416</v>
      </c>
      <c r="B1537">
        <f t="shared" si="99"/>
        <v>300242</v>
      </c>
      <c r="C1537">
        <v>242</v>
      </c>
      <c r="D1537">
        <f>VLOOKUP($B1537,TrialDesign!$E$2:$I$1147,5,FALSE)</f>
        <v>16</v>
      </c>
      <c r="E1537" t="str">
        <f>VLOOKUP($B1537,TrialDesign!$E$2:$I$1147,3,FALSE)</f>
        <v>Nil</v>
      </c>
      <c r="F1537" t="str">
        <f>VLOOKUP($B1537,TrialDesign!$E$2:$I$1147,4,FALSE)</f>
        <v>Otane</v>
      </c>
      <c r="G1537" s="1">
        <v>41688</v>
      </c>
      <c r="H1537" s="1" t="str">
        <f>VLOOKUP(B1537,TrialDesign!$E$2:$J$1147,6,FALSE)</f>
        <v>None_16h</v>
      </c>
      <c r="K1537">
        <v>4</v>
      </c>
      <c r="L1537">
        <v>2</v>
      </c>
      <c r="M1537">
        <v>5</v>
      </c>
      <c r="N1537">
        <v>6</v>
      </c>
      <c r="O1537">
        <v>91</v>
      </c>
      <c r="P1537">
        <v>175</v>
      </c>
      <c r="Q1537">
        <v>184</v>
      </c>
      <c r="R1537">
        <v>3</v>
      </c>
      <c r="S1537">
        <v>18</v>
      </c>
      <c r="T1537">
        <v>24</v>
      </c>
      <c r="U1537" t="s">
        <v>21</v>
      </c>
      <c r="V1537">
        <v>1</v>
      </c>
      <c r="W1537">
        <f>VLOOKUP(H1537&amp;"_"&amp;M1537+1,'Leaf lengths'!$J$6:$Q$104,VLOOKUP(F1537,'Leaf lengths'!$S$1:$T$6,2,FALSE),FALSE)</f>
        <v>106.66666666666667</v>
      </c>
      <c r="X1537">
        <f t="shared" si="97"/>
        <v>1.7249999999999999</v>
      </c>
      <c r="Y1537">
        <f t="shared" si="100"/>
        <v>6.7249999999999996</v>
      </c>
      <c r="Z1537">
        <f t="shared" si="98"/>
        <v>26</v>
      </c>
      <c r="AD1537" t="str">
        <f t="shared" si="95"/>
        <v/>
      </c>
      <c r="AE1537">
        <v>5</v>
      </c>
    </row>
    <row r="1538" spans="1:31" ht="15" hidden="1" customHeight="1" x14ac:dyDescent="0.3">
      <c r="A1538" t="s">
        <v>416</v>
      </c>
      <c r="B1538">
        <f t="shared" si="99"/>
        <v>300084</v>
      </c>
      <c r="C1538">
        <v>84</v>
      </c>
      <c r="D1538">
        <f>VLOOKUP($B1538,TrialDesign!$E$2:$I$1147,5,FALSE)</f>
        <v>16</v>
      </c>
      <c r="E1538" t="str">
        <f>VLOOKUP($B1538,TrialDesign!$E$2:$I$1147,3,FALSE)</f>
        <v>Nil</v>
      </c>
      <c r="F1538" t="str">
        <f>VLOOKUP($B1538,TrialDesign!$E$2:$I$1147,4,FALSE)</f>
        <v>Otane</v>
      </c>
      <c r="G1538" s="1">
        <v>41695</v>
      </c>
      <c r="H1538" s="1" t="str">
        <f>VLOOKUP(B1538,TrialDesign!$E$2:$J$1147,6,FALSE)</f>
        <v>None_16h</v>
      </c>
      <c r="I1538" s="1">
        <v>41695</v>
      </c>
      <c r="J1538">
        <v>84</v>
      </c>
      <c r="K1538">
        <v>1</v>
      </c>
      <c r="L1538">
        <v>1</v>
      </c>
      <c r="M1538">
        <v>6</v>
      </c>
      <c r="N1538">
        <v>7</v>
      </c>
      <c r="O1538">
        <v>200</v>
      </c>
      <c r="Q1538">
        <v>65</v>
      </c>
      <c r="R1538">
        <v>1</v>
      </c>
      <c r="S1538">
        <v>18</v>
      </c>
      <c r="T1538">
        <v>140</v>
      </c>
      <c r="U1538" t="s">
        <v>26</v>
      </c>
      <c r="V1538">
        <v>3</v>
      </c>
      <c r="W1538">
        <f>VLOOKUP(H1538&amp;"_"&amp;M1538+1,'Leaf lengths'!$J$6:$Q$104,VLOOKUP(F1538,'Leaf lengths'!$S$1:$T$6,2,FALSE),FALSE)</f>
        <v>78.129032258064512</v>
      </c>
      <c r="X1538">
        <f t="shared" si="97"/>
        <v>0.83195706028075977</v>
      </c>
      <c r="Y1538">
        <f t="shared" si="100"/>
        <v>6.83195706028076</v>
      </c>
      <c r="Z1538">
        <f t="shared" si="98"/>
        <v>25</v>
      </c>
      <c r="AD1538" t="str">
        <f t="shared" ref="AD1538:AD1601" si="101">IF(OR(M1538=N1538,N1538=""),"FLN","")</f>
        <v/>
      </c>
      <c r="AE1538">
        <v>6</v>
      </c>
    </row>
    <row r="1539" spans="1:31" ht="15" hidden="1" customHeight="1" x14ac:dyDescent="0.3">
      <c r="A1539" t="s">
        <v>416</v>
      </c>
      <c r="B1539">
        <f t="shared" si="99"/>
        <v>300084</v>
      </c>
      <c r="C1539">
        <v>84</v>
      </c>
      <c r="D1539">
        <f>VLOOKUP($B1539,TrialDesign!$E$2:$I$1147,5,FALSE)</f>
        <v>16</v>
      </c>
      <c r="E1539" t="str">
        <f>VLOOKUP($B1539,TrialDesign!$E$2:$I$1147,3,FALSE)</f>
        <v>Nil</v>
      </c>
      <c r="F1539" t="str">
        <f>VLOOKUP($B1539,TrialDesign!$E$2:$I$1147,4,FALSE)</f>
        <v>Otane</v>
      </c>
      <c r="G1539" s="1">
        <v>41695</v>
      </c>
      <c r="H1539" s="1" t="str">
        <f>VLOOKUP(B1539,TrialDesign!$E$2:$J$1147,6,FALSE)</f>
        <v>None_16h</v>
      </c>
      <c r="K1539">
        <v>2</v>
      </c>
      <c r="L1539">
        <v>2</v>
      </c>
      <c r="M1539">
        <v>7</v>
      </c>
      <c r="N1539">
        <v>8</v>
      </c>
      <c r="O1539">
        <v>190</v>
      </c>
      <c r="P1539">
        <v>130</v>
      </c>
      <c r="Q1539">
        <v>55</v>
      </c>
      <c r="R1539">
        <v>1</v>
      </c>
      <c r="S1539">
        <v>17</v>
      </c>
      <c r="T1539">
        <v>110</v>
      </c>
      <c r="U1539" t="s">
        <v>25</v>
      </c>
      <c r="V1539">
        <v>3</v>
      </c>
      <c r="W1539">
        <f>VLOOKUP(H1539&amp;"_"&amp;M1539+1,'Leaf lengths'!$J$6:$Q$104,VLOOKUP(F1539,'Leaf lengths'!$S$1:$T$6,2,FALSE),FALSE)</f>
        <v>75.5</v>
      </c>
      <c r="X1539">
        <f t="shared" si="97"/>
        <v>0.72847682119205293</v>
      </c>
      <c r="Y1539">
        <f t="shared" si="100"/>
        <v>7.7284768211920527</v>
      </c>
      <c r="Z1539">
        <f t="shared" si="98"/>
        <v>25</v>
      </c>
      <c r="AD1539" t="str">
        <f t="shared" si="101"/>
        <v/>
      </c>
      <c r="AE1539">
        <v>7</v>
      </c>
    </row>
    <row r="1540" spans="1:31" ht="15" hidden="1" customHeight="1" x14ac:dyDescent="0.3">
      <c r="A1540" t="s">
        <v>416</v>
      </c>
      <c r="B1540">
        <f t="shared" si="99"/>
        <v>300084</v>
      </c>
      <c r="C1540">
        <v>84</v>
      </c>
      <c r="D1540">
        <f>VLOOKUP($B1540,TrialDesign!$E$2:$I$1147,5,FALSE)</f>
        <v>16</v>
      </c>
      <c r="E1540" t="str">
        <f>VLOOKUP($B1540,TrialDesign!$E$2:$I$1147,3,FALSE)</f>
        <v>Nil</v>
      </c>
      <c r="F1540" t="str">
        <f>VLOOKUP($B1540,TrialDesign!$E$2:$I$1147,4,FALSE)</f>
        <v>Otane</v>
      </c>
      <c r="G1540" s="1">
        <v>41695</v>
      </c>
      <c r="H1540" s="1" t="str">
        <f>VLOOKUP(B1540,TrialDesign!$E$2:$J$1147,6,FALSE)</f>
        <v>None_16h</v>
      </c>
      <c r="K1540">
        <v>3</v>
      </c>
      <c r="L1540">
        <v>2</v>
      </c>
      <c r="M1540">
        <v>7</v>
      </c>
      <c r="N1540">
        <v>8</v>
      </c>
      <c r="O1540">
        <v>165</v>
      </c>
      <c r="P1540">
        <v>121</v>
      </c>
      <c r="Q1540">
        <v>22</v>
      </c>
      <c r="R1540">
        <v>1</v>
      </c>
      <c r="S1540">
        <v>16</v>
      </c>
      <c r="T1540">
        <v>90</v>
      </c>
      <c r="U1540" t="s">
        <v>25</v>
      </c>
      <c r="V1540">
        <v>3</v>
      </c>
      <c r="W1540">
        <f>VLOOKUP(H1540&amp;"_"&amp;M1540+1,'Leaf lengths'!$J$6:$Q$104,VLOOKUP(F1540,'Leaf lengths'!$S$1:$T$6,2,FALSE),FALSE)</f>
        <v>75.5</v>
      </c>
      <c r="X1540">
        <f t="shared" si="97"/>
        <v>0.29139072847682118</v>
      </c>
      <c r="Y1540">
        <f t="shared" si="100"/>
        <v>7.2913907284768209</v>
      </c>
      <c r="Z1540">
        <f t="shared" si="98"/>
        <v>24</v>
      </c>
      <c r="AD1540" t="str">
        <f t="shared" si="101"/>
        <v/>
      </c>
      <c r="AE1540">
        <v>7</v>
      </c>
    </row>
    <row r="1541" spans="1:31" ht="15" hidden="1" customHeight="1" x14ac:dyDescent="0.3">
      <c r="A1541" t="s">
        <v>416</v>
      </c>
      <c r="B1541">
        <f t="shared" si="99"/>
        <v>300084</v>
      </c>
      <c r="C1541">
        <v>84</v>
      </c>
      <c r="D1541">
        <f>VLOOKUP($B1541,TrialDesign!$E$2:$I$1147,5,FALSE)</f>
        <v>16</v>
      </c>
      <c r="E1541" t="str">
        <f>VLOOKUP($B1541,TrialDesign!$E$2:$I$1147,3,FALSE)</f>
        <v>Nil</v>
      </c>
      <c r="F1541" t="str">
        <f>VLOOKUP($B1541,TrialDesign!$E$2:$I$1147,4,FALSE)</f>
        <v>Otane</v>
      </c>
      <c r="G1541" s="1">
        <v>41695</v>
      </c>
      <c r="H1541" s="1" t="str">
        <f>VLOOKUP(B1541,TrialDesign!$E$2:$J$1147,6,FALSE)</f>
        <v>None_16h</v>
      </c>
      <c r="K1541">
        <v>4</v>
      </c>
      <c r="L1541">
        <v>1</v>
      </c>
      <c r="M1541">
        <v>6</v>
      </c>
      <c r="N1541">
        <v>7</v>
      </c>
      <c r="O1541">
        <v>188</v>
      </c>
      <c r="P1541">
        <v>129</v>
      </c>
      <c r="Q1541">
        <v>47</v>
      </c>
      <c r="R1541">
        <v>1</v>
      </c>
      <c r="S1541">
        <v>16</v>
      </c>
      <c r="T1541">
        <v>114</v>
      </c>
      <c r="U1541" t="s">
        <v>25</v>
      </c>
      <c r="V1541">
        <v>3</v>
      </c>
      <c r="W1541">
        <f>VLOOKUP(H1541&amp;"_"&amp;M1541+1,'Leaf lengths'!$J$6:$Q$104,VLOOKUP(F1541,'Leaf lengths'!$S$1:$T$6,2,FALSE),FALSE)</f>
        <v>78.129032258064512</v>
      </c>
      <c r="X1541">
        <f t="shared" si="97"/>
        <v>0.60156895127993393</v>
      </c>
      <c r="Y1541">
        <f t="shared" si="100"/>
        <v>6.6015689512799343</v>
      </c>
      <c r="Z1541">
        <f t="shared" si="98"/>
        <v>23</v>
      </c>
      <c r="AD1541" t="str">
        <f t="shared" si="101"/>
        <v/>
      </c>
      <c r="AE1541">
        <v>6</v>
      </c>
    </row>
    <row r="1542" spans="1:31" ht="15" hidden="1" customHeight="1" x14ac:dyDescent="0.3">
      <c r="A1542" t="s">
        <v>416</v>
      </c>
      <c r="B1542">
        <f t="shared" si="99"/>
        <v>300202</v>
      </c>
      <c r="C1542">
        <v>202</v>
      </c>
      <c r="D1542">
        <f>VLOOKUP($B1542,TrialDesign!$E$2:$I$1147,5,FALSE)</f>
        <v>16</v>
      </c>
      <c r="E1542" t="str">
        <f>VLOOKUP($B1542,TrialDesign!$E$2:$I$1147,3,FALSE)</f>
        <v>Nil</v>
      </c>
      <c r="F1542" t="str">
        <f>VLOOKUP($B1542,TrialDesign!$E$2:$I$1147,4,FALSE)</f>
        <v>Otane</v>
      </c>
      <c r="G1542" s="1">
        <v>41695</v>
      </c>
      <c r="H1542" s="1" t="str">
        <f>VLOOKUP(B1542,TrialDesign!$E$2:$J$1147,6,FALSE)</f>
        <v>None_16h</v>
      </c>
      <c r="J1542">
        <v>202</v>
      </c>
      <c r="K1542">
        <v>1</v>
      </c>
      <c r="L1542">
        <v>1</v>
      </c>
      <c r="M1542">
        <v>6</v>
      </c>
      <c r="N1542">
        <v>7</v>
      </c>
      <c r="O1542">
        <v>150</v>
      </c>
      <c r="Q1542">
        <v>15</v>
      </c>
      <c r="R1542">
        <v>1</v>
      </c>
      <c r="S1542">
        <v>12</v>
      </c>
      <c r="T1542">
        <v>82</v>
      </c>
      <c r="U1542" t="s">
        <v>25</v>
      </c>
      <c r="V1542">
        <v>3</v>
      </c>
      <c r="W1542">
        <f>VLOOKUP(H1542&amp;"_"&amp;M1542+1,'Leaf lengths'!$J$6:$Q$104,VLOOKUP(F1542,'Leaf lengths'!$S$1:$T$6,2,FALSE),FALSE)</f>
        <v>78.129032258064512</v>
      </c>
      <c r="X1542">
        <f t="shared" si="97"/>
        <v>0.19199009083402147</v>
      </c>
      <c r="Y1542">
        <f t="shared" si="100"/>
        <v>6.1919900908340217</v>
      </c>
      <c r="Z1542">
        <f t="shared" si="98"/>
        <v>19</v>
      </c>
      <c r="AD1542" t="str">
        <f t="shared" si="101"/>
        <v/>
      </c>
      <c r="AE1542">
        <v>6</v>
      </c>
    </row>
    <row r="1543" spans="1:31" ht="15" hidden="1" customHeight="1" x14ac:dyDescent="0.3">
      <c r="A1543" t="s">
        <v>416</v>
      </c>
      <c r="B1543">
        <f t="shared" si="99"/>
        <v>300202</v>
      </c>
      <c r="C1543">
        <v>202</v>
      </c>
      <c r="D1543">
        <f>VLOOKUP($B1543,TrialDesign!$E$2:$I$1147,5,FALSE)</f>
        <v>16</v>
      </c>
      <c r="E1543" t="str">
        <f>VLOOKUP($B1543,TrialDesign!$E$2:$I$1147,3,FALSE)</f>
        <v>Nil</v>
      </c>
      <c r="F1543" t="str">
        <f>VLOOKUP($B1543,TrialDesign!$E$2:$I$1147,4,FALSE)</f>
        <v>Otane</v>
      </c>
      <c r="G1543" s="1">
        <v>41695</v>
      </c>
      <c r="H1543" s="1" t="str">
        <f>VLOOKUP(B1543,TrialDesign!$E$2:$J$1147,6,FALSE)</f>
        <v>None_16h</v>
      </c>
      <c r="K1543">
        <v>2</v>
      </c>
      <c r="L1543">
        <v>1</v>
      </c>
      <c r="M1543">
        <v>7</v>
      </c>
      <c r="N1543">
        <v>7</v>
      </c>
      <c r="O1543">
        <v>230</v>
      </c>
      <c r="P1543">
        <v>59</v>
      </c>
      <c r="R1543">
        <v>1</v>
      </c>
      <c r="S1543">
        <v>16</v>
      </c>
      <c r="T1543">
        <v>148</v>
      </c>
      <c r="U1543" t="s">
        <v>23</v>
      </c>
      <c r="V1543">
        <v>3</v>
      </c>
      <c r="W1543">
        <f>VLOOKUP(H1543&amp;"_"&amp;M1543+1,'Leaf lengths'!$J$6:$Q$104,VLOOKUP(F1543,'Leaf lengths'!$S$1:$T$6,2,FALSE),FALSE)</f>
        <v>75.5</v>
      </c>
      <c r="X1543">
        <f t="shared" si="97"/>
        <v>0</v>
      </c>
      <c r="Y1543">
        <f t="shared" si="100"/>
        <v>7</v>
      </c>
      <c r="Z1543">
        <f t="shared" si="98"/>
        <v>24</v>
      </c>
      <c r="AD1543" t="str">
        <f t="shared" si="101"/>
        <v>FLN</v>
      </c>
      <c r="AE1543">
        <v>7</v>
      </c>
    </row>
    <row r="1544" spans="1:31" ht="15" hidden="1" customHeight="1" x14ac:dyDescent="0.3">
      <c r="A1544" t="s">
        <v>416</v>
      </c>
      <c r="B1544">
        <f t="shared" si="99"/>
        <v>300202</v>
      </c>
      <c r="C1544">
        <v>202</v>
      </c>
      <c r="D1544">
        <f>VLOOKUP($B1544,TrialDesign!$E$2:$I$1147,5,FALSE)</f>
        <v>16</v>
      </c>
      <c r="E1544" t="str">
        <f>VLOOKUP($B1544,TrialDesign!$E$2:$I$1147,3,FALSE)</f>
        <v>Nil</v>
      </c>
      <c r="F1544" t="str">
        <f>VLOOKUP($B1544,TrialDesign!$E$2:$I$1147,4,FALSE)</f>
        <v>Otane</v>
      </c>
      <c r="G1544" s="1">
        <v>41695</v>
      </c>
      <c r="H1544" s="1" t="str">
        <f>VLOOKUP(B1544,TrialDesign!$E$2:$J$1147,6,FALSE)</f>
        <v>None_16h</v>
      </c>
      <c r="K1544">
        <v>3</v>
      </c>
      <c r="L1544">
        <v>2</v>
      </c>
      <c r="M1544">
        <v>8</v>
      </c>
      <c r="N1544">
        <v>7</v>
      </c>
      <c r="O1544">
        <v>210</v>
      </c>
      <c r="P1544">
        <v>75</v>
      </c>
      <c r="R1544">
        <v>1</v>
      </c>
      <c r="S1544">
        <v>16</v>
      </c>
      <c r="T1544">
        <v>170</v>
      </c>
      <c r="U1544" t="s">
        <v>20</v>
      </c>
      <c r="V1544">
        <v>3</v>
      </c>
      <c r="W1544">
        <f>VLOOKUP(H1544&amp;"_"&amp;M1544+1,'Leaf lengths'!$J$6:$Q$104,VLOOKUP(F1544,'Leaf lengths'!$S$1:$T$6,2,FALSE),FALSE)</f>
        <v>75.5</v>
      </c>
      <c r="X1544">
        <f t="shared" si="97"/>
        <v>0</v>
      </c>
      <c r="Y1544">
        <f t="shared" si="100"/>
        <v>8</v>
      </c>
      <c r="Z1544">
        <f t="shared" si="98"/>
        <v>25</v>
      </c>
      <c r="AD1544" t="str">
        <f t="shared" si="101"/>
        <v/>
      </c>
      <c r="AE1544">
        <v>8</v>
      </c>
    </row>
    <row r="1545" spans="1:31" ht="15" hidden="1" customHeight="1" x14ac:dyDescent="0.3">
      <c r="A1545" t="s">
        <v>416</v>
      </c>
      <c r="B1545">
        <f t="shared" si="99"/>
        <v>300202</v>
      </c>
      <c r="C1545">
        <v>202</v>
      </c>
      <c r="D1545">
        <f>VLOOKUP($B1545,TrialDesign!$E$2:$I$1147,5,FALSE)</f>
        <v>16</v>
      </c>
      <c r="E1545" t="str">
        <f>VLOOKUP($B1545,TrialDesign!$E$2:$I$1147,3,FALSE)</f>
        <v>Nil</v>
      </c>
      <c r="F1545" t="str">
        <f>VLOOKUP($B1545,TrialDesign!$E$2:$I$1147,4,FALSE)</f>
        <v>Otane</v>
      </c>
      <c r="G1545" s="1">
        <v>41695</v>
      </c>
      <c r="H1545" s="1" t="str">
        <f>VLOOKUP(B1545,TrialDesign!$E$2:$J$1147,6,FALSE)</f>
        <v>None_16h</v>
      </c>
      <c r="K1545">
        <v>4</v>
      </c>
      <c r="L1545">
        <v>2</v>
      </c>
      <c r="M1545">
        <v>8</v>
      </c>
      <c r="N1545">
        <v>7</v>
      </c>
      <c r="O1545">
        <v>250</v>
      </c>
      <c r="P1545">
        <v>76</v>
      </c>
      <c r="R1545">
        <v>1</v>
      </c>
      <c r="S1545">
        <v>15</v>
      </c>
      <c r="T1545">
        <v>178</v>
      </c>
      <c r="U1545" t="s">
        <v>20</v>
      </c>
      <c r="V1545">
        <v>3</v>
      </c>
      <c r="W1545">
        <f>VLOOKUP(H1545&amp;"_"&amp;M1545+1,'Leaf lengths'!$J$6:$Q$104,VLOOKUP(F1545,'Leaf lengths'!$S$1:$T$6,2,FALSE),FALSE)</f>
        <v>75.5</v>
      </c>
      <c r="X1545">
        <f t="shared" si="97"/>
        <v>0</v>
      </c>
      <c r="Y1545">
        <f t="shared" si="100"/>
        <v>8</v>
      </c>
      <c r="Z1545">
        <f t="shared" si="98"/>
        <v>24</v>
      </c>
      <c r="AD1545" t="str">
        <f t="shared" si="101"/>
        <v/>
      </c>
      <c r="AE1545">
        <v>8</v>
      </c>
    </row>
    <row r="1546" spans="1:31" ht="15" hidden="1" customHeight="1" x14ac:dyDescent="0.3">
      <c r="A1546" t="s">
        <v>416</v>
      </c>
      <c r="B1546">
        <f t="shared" si="99"/>
        <v>300251</v>
      </c>
      <c r="C1546">
        <v>251</v>
      </c>
      <c r="D1546">
        <f>VLOOKUP($B1546,TrialDesign!$E$2:$I$1147,5,FALSE)</f>
        <v>16</v>
      </c>
      <c r="E1546" t="str">
        <f>VLOOKUP($B1546,TrialDesign!$E$2:$I$1147,3,FALSE)</f>
        <v>Nil</v>
      </c>
      <c r="F1546" t="str">
        <f>VLOOKUP($B1546,TrialDesign!$E$2:$I$1147,4,FALSE)</f>
        <v>Otane</v>
      </c>
      <c r="G1546" s="1">
        <v>41695</v>
      </c>
      <c r="H1546" s="1" t="str">
        <f>VLOOKUP(B1546,TrialDesign!$E$2:$J$1147,6,FALSE)</f>
        <v>None_16h</v>
      </c>
      <c r="J1546">
        <v>251</v>
      </c>
      <c r="K1546">
        <v>1</v>
      </c>
      <c r="L1546">
        <v>1</v>
      </c>
      <c r="M1546">
        <v>6</v>
      </c>
      <c r="N1546">
        <v>7</v>
      </c>
      <c r="O1546">
        <v>225</v>
      </c>
      <c r="Q1546">
        <v>83</v>
      </c>
      <c r="R1546">
        <v>1</v>
      </c>
      <c r="S1546">
        <v>17</v>
      </c>
      <c r="T1546">
        <v>143</v>
      </c>
      <c r="U1546" t="s">
        <v>20</v>
      </c>
      <c r="V1546">
        <v>3</v>
      </c>
      <c r="W1546">
        <f>VLOOKUP(H1546&amp;"_"&amp;M1546+1,'Leaf lengths'!$J$6:$Q$104,VLOOKUP(F1546,'Leaf lengths'!$S$1:$T$6,2,FALSE),FALSE)</f>
        <v>78.129032258064512</v>
      </c>
      <c r="X1546">
        <f t="shared" si="97"/>
        <v>1.0623451692815855</v>
      </c>
      <c r="Y1546">
        <f t="shared" si="100"/>
        <v>7.0623451692815857</v>
      </c>
      <c r="Z1546">
        <f t="shared" si="98"/>
        <v>24</v>
      </c>
      <c r="AD1546" t="str">
        <f t="shared" si="101"/>
        <v/>
      </c>
      <c r="AE1546">
        <v>6</v>
      </c>
    </row>
    <row r="1547" spans="1:31" ht="15" hidden="1" customHeight="1" x14ac:dyDescent="0.3">
      <c r="A1547" t="s">
        <v>416</v>
      </c>
      <c r="B1547">
        <f t="shared" si="99"/>
        <v>300251</v>
      </c>
      <c r="C1547">
        <v>251</v>
      </c>
      <c r="D1547">
        <f>VLOOKUP($B1547,TrialDesign!$E$2:$I$1147,5,FALSE)</f>
        <v>16</v>
      </c>
      <c r="E1547" t="str">
        <f>VLOOKUP($B1547,TrialDesign!$E$2:$I$1147,3,FALSE)</f>
        <v>Nil</v>
      </c>
      <c r="F1547" t="str">
        <f>VLOOKUP($B1547,TrialDesign!$E$2:$I$1147,4,FALSE)</f>
        <v>Otane</v>
      </c>
      <c r="G1547" s="1">
        <v>41695</v>
      </c>
      <c r="H1547" s="1" t="str">
        <f>VLOOKUP(B1547,TrialDesign!$E$2:$J$1147,6,FALSE)</f>
        <v>None_16h</v>
      </c>
      <c r="K1547">
        <v>2</v>
      </c>
      <c r="L1547">
        <v>2</v>
      </c>
      <c r="M1547">
        <v>6</v>
      </c>
      <c r="N1547">
        <v>7</v>
      </c>
      <c r="O1547">
        <v>200</v>
      </c>
      <c r="P1547">
        <v>120</v>
      </c>
      <c r="Q1547">
        <v>67</v>
      </c>
      <c r="R1547">
        <v>1</v>
      </c>
      <c r="S1547">
        <v>17</v>
      </c>
      <c r="T1547">
        <v>145</v>
      </c>
      <c r="U1547" t="s">
        <v>20</v>
      </c>
      <c r="V1547">
        <v>3</v>
      </c>
      <c r="W1547">
        <f>VLOOKUP(H1547&amp;"_"&amp;M1547+1,'Leaf lengths'!$J$6:$Q$104,VLOOKUP(F1547,'Leaf lengths'!$S$1:$T$6,2,FALSE),FALSE)</f>
        <v>78.129032258064512</v>
      </c>
      <c r="X1547">
        <f t="shared" si="97"/>
        <v>0.85755573905862925</v>
      </c>
      <c r="Y1547">
        <f t="shared" si="100"/>
        <v>6.857555739058629</v>
      </c>
      <c r="Z1547">
        <f t="shared" si="98"/>
        <v>24</v>
      </c>
      <c r="AD1547" t="str">
        <f t="shared" si="101"/>
        <v/>
      </c>
      <c r="AE1547">
        <v>6</v>
      </c>
    </row>
    <row r="1548" spans="1:31" ht="15" hidden="1" customHeight="1" x14ac:dyDescent="0.3">
      <c r="A1548" t="s">
        <v>416</v>
      </c>
      <c r="B1548">
        <f t="shared" si="99"/>
        <v>300251</v>
      </c>
      <c r="C1548">
        <v>251</v>
      </c>
      <c r="D1548">
        <f>VLOOKUP($B1548,TrialDesign!$E$2:$I$1147,5,FALSE)</f>
        <v>16</v>
      </c>
      <c r="E1548" t="str">
        <f>VLOOKUP($B1548,TrialDesign!$E$2:$I$1147,3,FALSE)</f>
        <v>Nil</v>
      </c>
      <c r="F1548" t="str">
        <f>VLOOKUP($B1548,TrialDesign!$E$2:$I$1147,4,FALSE)</f>
        <v>Otane</v>
      </c>
      <c r="G1548" s="1">
        <v>41695</v>
      </c>
      <c r="H1548" s="1" t="str">
        <f>VLOOKUP(B1548,TrialDesign!$E$2:$J$1147,6,FALSE)</f>
        <v>None_16h</v>
      </c>
      <c r="K1548">
        <v>3</v>
      </c>
      <c r="L1548">
        <v>1</v>
      </c>
      <c r="M1548">
        <v>6</v>
      </c>
      <c r="N1548">
        <v>7</v>
      </c>
      <c r="O1548">
        <v>168</v>
      </c>
      <c r="P1548">
        <v>106</v>
      </c>
      <c r="Q1548">
        <v>64</v>
      </c>
      <c r="R1548">
        <v>1</v>
      </c>
      <c r="S1548">
        <v>16</v>
      </c>
      <c r="T1548">
        <v>143</v>
      </c>
      <c r="U1548" t="s">
        <v>20</v>
      </c>
      <c r="V1548">
        <v>3</v>
      </c>
      <c r="W1548">
        <f>VLOOKUP(H1548&amp;"_"&amp;M1548+1,'Leaf lengths'!$J$6:$Q$104,VLOOKUP(F1548,'Leaf lengths'!$S$1:$T$6,2,FALSE),FALSE)</f>
        <v>78.129032258064512</v>
      </c>
      <c r="X1548">
        <f t="shared" si="97"/>
        <v>0.81915772089182493</v>
      </c>
      <c r="Y1548">
        <f t="shared" si="100"/>
        <v>6.819157720891825</v>
      </c>
      <c r="Z1548">
        <f t="shared" si="98"/>
        <v>23</v>
      </c>
      <c r="AD1548" t="str">
        <f t="shared" si="101"/>
        <v/>
      </c>
      <c r="AE1548">
        <v>6</v>
      </c>
    </row>
    <row r="1549" spans="1:31" ht="15" hidden="1" customHeight="1" x14ac:dyDescent="0.3">
      <c r="A1549" t="s">
        <v>416</v>
      </c>
      <c r="B1549">
        <f t="shared" si="99"/>
        <v>300251</v>
      </c>
      <c r="C1549">
        <v>251</v>
      </c>
      <c r="D1549">
        <f>VLOOKUP($B1549,TrialDesign!$E$2:$I$1147,5,FALSE)</f>
        <v>16</v>
      </c>
      <c r="E1549" t="str">
        <f>VLOOKUP($B1549,TrialDesign!$E$2:$I$1147,3,FALSE)</f>
        <v>Nil</v>
      </c>
      <c r="F1549" t="str">
        <f>VLOOKUP($B1549,TrialDesign!$E$2:$I$1147,4,FALSE)</f>
        <v>Otane</v>
      </c>
      <c r="G1549" s="1">
        <v>41695</v>
      </c>
      <c r="H1549" s="1" t="str">
        <f>VLOOKUP(B1549,TrialDesign!$E$2:$J$1147,6,FALSE)</f>
        <v>None_16h</v>
      </c>
      <c r="K1549">
        <v>4</v>
      </c>
      <c r="L1549">
        <v>1</v>
      </c>
      <c r="M1549">
        <v>6</v>
      </c>
      <c r="N1549">
        <v>7</v>
      </c>
      <c r="O1549">
        <v>205</v>
      </c>
      <c r="P1549">
        <v>120</v>
      </c>
      <c r="Q1549">
        <v>66</v>
      </c>
      <c r="R1549">
        <v>1</v>
      </c>
      <c r="S1549">
        <v>18</v>
      </c>
      <c r="T1549">
        <v>141</v>
      </c>
      <c r="U1549" t="s">
        <v>24</v>
      </c>
      <c r="V1549">
        <v>3</v>
      </c>
      <c r="W1549">
        <f>VLOOKUP(H1549&amp;"_"&amp;M1549+1,'Leaf lengths'!$J$6:$Q$104,VLOOKUP(F1549,'Leaf lengths'!$S$1:$T$6,2,FALSE),FALSE)</f>
        <v>78.129032258064512</v>
      </c>
      <c r="X1549">
        <f t="shared" si="97"/>
        <v>0.84475639966969451</v>
      </c>
      <c r="Y1549">
        <f t="shared" si="100"/>
        <v>6.844756399669695</v>
      </c>
      <c r="Z1549">
        <f t="shared" si="98"/>
        <v>25</v>
      </c>
      <c r="AD1549" t="str">
        <f t="shared" si="101"/>
        <v/>
      </c>
      <c r="AE1549">
        <v>6</v>
      </c>
    </row>
    <row r="1550" spans="1:31" ht="15" hidden="1" customHeight="1" x14ac:dyDescent="0.3">
      <c r="A1550" t="s">
        <v>416</v>
      </c>
      <c r="B1550">
        <f t="shared" si="99"/>
        <v>300062</v>
      </c>
      <c r="C1550">
        <v>62</v>
      </c>
      <c r="D1550">
        <f>VLOOKUP($B1550,TrialDesign!$E$2:$I$1147,5,FALSE)</f>
        <v>16</v>
      </c>
      <c r="E1550" t="str">
        <f>VLOOKUP($B1550,TrialDesign!$E$2:$I$1147,3,FALSE)</f>
        <v>Nil</v>
      </c>
      <c r="F1550" t="str">
        <f>VLOOKUP($B1550,TrialDesign!$E$2:$I$1147,4,FALSE)</f>
        <v>Otane</v>
      </c>
      <c r="G1550" s="1">
        <v>41702</v>
      </c>
      <c r="H1550" s="1" t="str">
        <f>VLOOKUP(B1550,TrialDesign!$E$2:$J$1147,6,FALSE)</f>
        <v>None_16h</v>
      </c>
      <c r="J1550">
        <v>62</v>
      </c>
      <c r="K1550">
        <v>1</v>
      </c>
      <c r="L1550">
        <v>1</v>
      </c>
      <c r="M1550">
        <v>7</v>
      </c>
      <c r="O1550">
        <v>350</v>
      </c>
      <c r="P1550">
        <v>80</v>
      </c>
      <c r="S1550">
        <v>15</v>
      </c>
      <c r="U1550" t="s">
        <v>28</v>
      </c>
      <c r="V1550">
        <v>4</v>
      </c>
      <c r="W1550">
        <f>VLOOKUP(H1550&amp;"_"&amp;M1550+1,'Leaf lengths'!$J$6:$Q$104,VLOOKUP(F1550,'Leaf lengths'!$S$1:$T$6,2,FALSE),FALSE)</f>
        <v>75.5</v>
      </c>
      <c r="X1550">
        <f t="shared" ref="X1550:X1579" si="102">IF(OR(N1550="",M1550=N1550),0,Q1550/W1550)</f>
        <v>0</v>
      </c>
      <c r="Y1550">
        <f t="shared" si="100"/>
        <v>7</v>
      </c>
      <c r="Z1550">
        <f t="shared" si="98"/>
        <v>22</v>
      </c>
      <c r="AD1550" t="str">
        <f t="shared" si="101"/>
        <v>FLN</v>
      </c>
      <c r="AE1550">
        <v>7</v>
      </c>
    </row>
    <row r="1551" spans="1:31" ht="15" hidden="1" customHeight="1" x14ac:dyDescent="0.3">
      <c r="A1551" t="s">
        <v>416</v>
      </c>
      <c r="B1551">
        <f t="shared" si="99"/>
        <v>300062</v>
      </c>
      <c r="C1551">
        <v>62</v>
      </c>
      <c r="D1551">
        <f>VLOOKUP($B1551,TrialDesign!$E$2:$I$1147,5,FALSE)</f>
        <v>16</v>
      </c>
      <c r="E1551" t="str">
        <f>VLOOKUP($B1551,TrialDesign!$E$2:$I$1147,3,FALSE)</f>
        <v>Nil</v>
      </c>
      <c r="F1551" t="str">
        <f>VLOOKUP($B1551,TrialDesign!$E$2:$I$1147,4,FALSE)</f>
        <v>Otane</v>
      </c>
      <c r="G1551" s="1">
        <v>41702</v>
      </c>
      <c r="H1551" s="1" t="str">
        <f>VLOOKUP(B1551,TrialDesign!$E$2:$J$1147,6,FALSE)</f>
        <v>None_16h</v>
      </c>
      <c r="K1551">
        <v>2</v>
      </c>
      <c r="L1551">
        <v>1</v>
      </c>
      <c r="M1551">
        <v>7</v>
      </c>
      <c r="O1551">
        <v>380</v>
      </c>
      <c r="P1551">
        <v>90</v>
      </c>
      <c r="S1551">
        <v>14</v>
      </c>
      <c r="U1551" t="s">
        <v>28</v>
      </c>
      <c r="V1551">
        <v>3</v>
      </c>
      <c r="W1551">
        <f>VLOOKUP(H1551&amp;"_"&amp;M1551+1,'Leaf lengths'!$J$6:$Q$104,VLOOKUP(F1551,'Leaf lengths'!$S$1:$T$6,2,FALSE),FALSE)</f>
        <v>75.5</v>
      </c>
      <c r="X1551">
        <f t="shared" si="102"/>
        <v>0</v>
      </c>
      <c r="Y1551">
        <f t="shared" si="100"/>
        <v>7</v>
      </c>
      <c r="Z1551">
        <f t="shared" si="98"/>
        <v>21</v>
      </c>
      <c r="AD1551" t="str">
        <f t="shared" si="101"/>
        <v>FLN</v>
      </c>
      <c r="AE1551">
        <v>7</v>
      </c>
    </row>
    <row r="1552" spans="1:31" ht="15" hidden="1" customHeight="1" x14ac:dyDescent="0.3">
      <c r="A1552" t="s">
        <v>416</v>
      </c>
      <c r="B1552">
        <f t="shared" si="99"/>
        <v>300062</v>
      </c>
      <c r="C1552">
        <v>62</v>
      </c>
      <c r="D1552">
        <f>VLOOKUP($B1552,TrialDesign!$E$2:$I$1147,5,FALSE)</f>
        <v>16</v>
      </c>
      <c r="E1552" t="str">
        <f>VLOOKUP($B1552,TrialDesign!$E$2:$I$1147,3,FALSE)</f>
        <v>Nil</v>
      </c>
      <c r="F1552" t="str">
        <f>VLOOKUP($B1552,TrialDesign!$E$2:$I$1147,4,FALSE)</f>
        <v>Otane</v>
      </c>
      <c r="G1552" s="1">
        <v>41702</v>
      </c>
      <c r="H1552" s="1" t="str">
        <f>VLOOKUP(B1552,TrialDesign!$E$2:$J$1147,6,FALSE)</f>
        <v>None_16h</v>
      </c>
      <c r="K1552">
        <v>3</v>
      </c>
      <c r="L1552">
        <v>2</v>
      </c>
      <c r="M1552">
        <v>7</v>
      </c>
      <c r="O1552">
        <v>380</v>
      </c>
      <c r="P1552">
        <v>90</v>
      </c>
      <c r="S1552">
        <v>16</v>
      </c>
      <c r="U1552" t="s">
        <v>28</v>
      </c>
      <c r="V1552">
        <v>4</v>
      </c>
      <c r="W1552">
        <f>VLOOKUP(H1552&amp;"_"&amp;M1552+1,'Leaf lengths'!$J$6:$Q$104,VLOOKUP(F1552,'Leaf lengths'!$S$1:$T$6,2,FALSE),FALSE)</f>
        <v>75.5</v>
      </c>
      <c r="X1552">
        <f t="shared" si="102"/>
        <v>0</v>
      </c>
      <c r="Y1552">
        <f t="shared" si="100"/>
        <v>7</v>
      </c>
      <c r="Z1552">
        <f t="shared" si="98"/>
        <v>23</v>
      </c>
      <c r="AD1552" t="str">
        <f t="shared" si="101"/>
        <v>FLN</v>
      </c>
      <c r="AE1552">
        <v>7</v>
      </c>
    </row>
    <row r="1553" spans="1:31" ht="15" hidden="1" customHeight="1" x14ac:dyDescent="0.3">
      <c r="A1553" t="s">
        <v>416</v>
      </c>
      <c r="B1553">
        <f t="shared" si="99"/>
        <v>300062</v>
      </c>
      <c r="C1553">
        <v>62</v>
      </c>
      <c r="D1553">
        <f>VLOOKUP($B1553,TrialDesign!$E$2:$I$1147,5,FALSE)</f>
        <v>16</v>
      </c>
      <c r="E1553" t="str">
        <f>VLOOKUP($B1553,TrialDesign!$E$2:$I$1147,3,FALSE)</f>
        <v>Nil</v>
      </c>
      <c r="F1553" t="str">
        <f>VLOOKUP($B1553,TrialDesign!$E$2:$I$1147,4,FALSE)</f>
        <v>Otane</v>
      </c>
      <c r="G1553" s="1">
        <v>41702</v>
      </c>
      <c r="H1553" s="1" t="str">
        <f>VLOOKUP(B1553,TrialDesign!$E$2:$J$1147,6,FALSE)</f>
        <v>None_16h</v>
      </c>
      <c r="K1553">
        <v>4</v>
      </c>
      <c r="L1553">
        <v>2</v>
      </c>
      <c r="M1553">
        <v>7</v>
      </c>
      <c r="O1553">
        <v>390</v>
      </c>
      <c r="P1553">
        <v>95</v>
      </c>
      <c r="S1553">
        <v>16</v>
      </c>
      <c r="U1553" t="s">
        <v>28</v>
      </c>
      <c r="V1553">
        <v>4</v>
      </c>
      <c r="W1553">
        <f>VLOOKUP(H1553&amp;"_"&amp;M1553+1,'Leaf lengths'!$J$6:$Q$104,VLOOKUP(F1553,'Leaf lengths'!$S$1:$T$6,2,FALSE),FALSE)</f>
        <v>75.5</v>
      </c>
      <c r="X1553">
        <f t="shared" si="102"/>
        <v>0</v>
      </c>
      <c r="Y1553">
        <f t="shared" si="100"/>
        <v>7</v>
      </c>
      <c r="Z1553">
        <f t="shared" si="98"/>
        <v>23</v>
      </c>
      <c r="AD1553" t="str">
        <f t="shared" si="101"/>
        <v>FLN</v>
      </c>
      <c r="AE1553">
        <v>7</v>
      </c>
    </row>
    <row r="1554" spans="1:31" ht="15" hidden="1" customHeight="1" x14ac:dyDescent="0.3">
      <c r="A1554" t="s">
        <v>416</v>
      </c>
      <c r="B1554">
        <f t="shared" si="99"/>
        <v>300062</v>
      </c>
      <c r="C1554">
        <v>62</v>
      </c>
      <c r="D1554">
        <f>VLOOKUP($B1554,TrialDesign!$E$2:$I$1147,5,FALSE)</f>
        <v>16</v>
      </c>
      <c r="E1554" t="str">
        <f>VLOOKUP($B1554,TrialDesign!$E$2:$I$1147,3,FALSE)</f>
        <v>Nil</v>
      </c>
      <c r="F1554" t="str">
        <f>VLOOKUP($B1554,TrialDesign!$E$2:$I$1147,4,FALSE)</f>
        <v>Otane</v>
      </c>
      <c r="G1554" s="1">
        <v>41702</v>
      </c>
      <c r="H1554" s="1" t="str">
        <f>VLOOKUP(B1554,TrialDesign!$E$2:$J$1147,6,FALSE)</f>
        <v>None_16h</v>
      </c>
      <c r="K1554">
        <v>5</v>
      </c>
      <c r="L1554">
        <v>1</v>
      </c>
      <c r="M1554">
        <v>7</v>
      </c>
      <c r="O1554">
        <v>345</v>
      </c>
      <c r="P1554">
        <v>88</v>
      </c>
      <c r="S1554">
        <v>15</v>
      </c>
      <c r="U1554" t="s">
        <v>28</v>
      </c>
      <c r="V1554">
        <v>4</v>
      </c>
      <c r="W1554">
        <f>VLOOKUP(H1554&amp;"_"&amp;M1554+1,'Leaf lengths'!$J$6:$Q$104,VLOOKUP(F1554,'Leaf lengths'!$S$1:$T$6,2,FALSE),FALSE)</f>
        <v>75.5</v>
      </c>
      <c r="X1554">
        <f t="shared" si="102"/>
        <v>0</v>
      </c>
      <c r="Y1554">
        <f t="shared" si="100"/>
        <v>7</v>
      </c>
      <c r="Z1554">
        <f t="shared" si="98"/>
        <v>22</v>
      </c>
      <c r="AD1554" t="str">
        <f t="shared" si="101"/>
        <v>FLN</v>
      </c>
      <c r="AE1554">
        <v>7</v>
      </c>
    </row>
    <row r="1555" spans="1:31" ht="15" hidden="1" customHeight="1" x14ac:dyDescent="0.3">
      <c r="A1555" t="s">
        <v>416</v>
      </c>
      <c r="B1555">
        <f t="shared" si="99"/>
        <v>300083</v>
      </c>
      <c r="C1555">
        <v>83</v>
      </c>
      <c r="D1555">
        <f>VLOOKUP($B1555,TrialDesign!$E$2:$I$1147,5,FALSE)</f>
        <v>16</v>
      </c>
      <c r="E1555" t="str">
        <f>VLOOKUP($B1555,TrialDesign!$E$2:$I$1147,3,FALSE)</f>
        <v>Nil</v>
      </c>
      <c r="F1555" t="str">
        <f>VLOOKUP($B1555,TrialDesign!$E$2:$I$1147,4,FALSE)</f>
        <v>Otane</v>
      </c>
      <c r="G1555" s="1">
        <v>41702</v>
      </c>
      <c r="H1555" s="1" t="str">
        <f>VLOOKUP(B1555,TrialDesign!$E$2:$J$1147,6,FALSE)</f>
        <v>None_16h</v>
      </c>
      <c r="J1555">
        <v>83</v>
      </c>
      <c r="K1555">
        <v>1</v>
      </c>
      <c r="L1555">
        <v>2</v>
      </c>
      <c r="M1555">
        <v>7</v>
      </c>
      <c r="O1555">
        <v>355</v>
      </c>
      <c r="P1555">
        <v>80</v>
      </c>
      <c r="S1555">
        <v>17</v>
      </c>
      <c r="U1555" t="s">
        <v>28</v>
      </c>
      <c r="V1555">
        <v>4</v>
      </c>
      <c r="W1555">
        <f>VLOOKUP(H1555&amp;"_"&amp;M1555+1,'Leaf lengths'!$J$6:$Q$104,VLOOKUP(F1555,'Leaf lengths'!$S$1:$T$6,2,FALSE),FALSE)</f>
        <v>75.5</v>
      </c>
      <c r="X1555">
        <f t="shared" si="102"/>
        <v>0</v>
      </c>
      <c r="Y1555">
        <f t="shared" si="100"/>
        <v>7</v>
      </c>
      <c r="Z1555">
        <f t="shared" si="98"/>
        <v>24</v>
      </c>
      <c r="AD1555" t="str">
        <f t="shared" si="101"/>
        <v>FLN</v>
      </c>
      <c r="AE1555">
        <v>7</v>
      </c>
    </row>
    <row r="1556" spans="1:31" ht="15" hidden="1" customHeight="1" x14ac:dyDescent="0.3">
      <c r="A1556" t="s">
        <v>416</v>
      </c>
      <c r="B1556">
        <f t="shared" si="99"/>
        <v>300083</v>
      </c>
      <c r="C1556">
        <v>83</v>
      </c>
      <c r="D1556">
        <f>VLOOKUP($B1556,TrialDesign!$E$2:$I$1147,5,FALSE)</f>
        <v>16</v>
      </c>
      <c r="E1556" t="str">
        <f>VLOOKUP($B1556,TrialDesign!$E$2:$I$1147,3,FALSE)</f>
        <v>Nil</v>
      </c>
      <c r="F1556" t="str">
        <f>VLOOKUP($B1556,TrialDesign!$E$2:$I$1147,4,FALSE)</f>
        <v>Otane</v>
      </c>
      <c r="G1556" s="1">
        <v>41702</v>
      </c>
      <c r="H1556" s="1" t="str">
        <f>VLOOKUP(B1556,TrialDesign!$E$2:$J$1147,6,FALSE)</f>
        <v>None_16h</v>
      </c>
      <c r="K1556">
        <v>2</v>
      </c>
      <c r="L1556">
        <v>2</v>
      </c>
      <c r="M1556">
        <v>7</v>
      </c>
      <c r="O1556">
        <v>350</v>
      </c>
      <c r="P1556">
        <v>90</v>
      </c>
      <c r="S1556">
        <v>17</v>
      </c>
      <c r="U1556" t="s">
        <v>28</v>
      </c>
      <c r="V1556">
        <v>4</v>
      </c>
      <c r="W1556">
        <f>VLOOKUP(H1556&amp;"_"&amp;M1556+1,'Leaf lengths'!$J$6:$Q$104,VLOOKUP(F1556,'Leaf lengths'!$S$1:$T$6,2,FALSE),FALSE)</f>
        <v>75.5</v>
      </c>
      <c r="X1556">
        <f t="shared" si="102"/>
        <v>0</v>
      </c>
      <c r="Y1556">
        <f t="shared" si="100"/>
        <v>7</v>
      </c>
      <c r="Z1556">
        <f t="shared" si="98"/>
        <v>24</v>
      </c>
      <c r="AD1556" t="str">
        <f t="shared" si="101"/>
        <v>FLN</v>
      </c>
      <c r="AE1556">
        <v>7</v>
      </c>
    </row>
    <row r="1557" spans="1:31" ht="15" hidden="1" customHeight="1" x14ac:dyDescent="0.3">
      <c r="A1557" t="s">
        <v>416</v>
      </c>
      <c r="B1557">
        <f t="shared" si="99"/>
        <v>300083</v>
      </c>
      <c r="C1557">
        <v>83</v>
      </c>
      <c r="D1557">
        <f>VLOOKUP($B1557,TrialDesign!$E$2:$I$1147,5,FALSE)</f>
        <v>16</v>
      </c>
      <c r="E1557" t="str">
        <f>VLOOKUP($B1557,TrialDesign!$E$2:$I$1147,3,FALSE)</f>
        <v>Nil</v>
      </c>
      <c r="F1557" t="str">
        <f>VLOOKUP($B1557,TrialDesign!$E$2:$I$1147,4,FALSE)</f>
        <v>Otane</v>
      </c>
      <c r="G1557" s="1">
        <v>41702</v>
      </c>
      <c r="H1557" s="1" t="str">
        <f>VLOOKUP(B1557,TrialDesign!$E$2:$J$1147,6,FALSE)</f>
        <v>None_16h</v>
      </c>
      <c r="K1557">
        <v>3</v>
      </c>
      <c r="L1557">
        <v>1</v>
      </c>
      <c r="M1557">
        <v>7</v>
      </c>
      <c r="O1557">
        <v>340</v>
      </c>
      <c r="P1557">
        <v>72</v>
      </c>
      <c r="S1557">
        <v>15</v>
      </c>
      <c r="U1557" t="s">
        <v>28</v>
      </c>
      <c r="V1557">
        <v>4</v>
      </c>
      <c r="W1557">
        <f>VLOOKUP(H1557&amp;"_"&amp;M1557+1,'Leaf lengths'!$J$6:$Q$104,VLOOKUP(F1557,'Leaf lengths'!$S$1:$T$6,2,FALSE),FALSE)</f>
        <v>75.5</v>
      </c>
      <c r="X1557">
        <f t="shared" si="102"/>
        <v>0</v>
      </c>
      <c r="Y1557">
        <f t="shared" si="100"/>
        <v>7</v>
      </c>
      <c r="Z1557">
        <f t="shared" si="98"/>
        <v>22</v>
      </c>
      <c r="AD1557" t="str">
        <f t="shared" si="101"/>
        <v>FLN</v>
      </c>
      <c r="AE1557">
        <v>7</v>
      </c>
    </row>
    <row r="1558" spans="1:31" ht="15" hidden="1" customHeight="1" x14ac:dyDescent="0.3">
      <c r="A1558" t="s">
        <v>416</v>
      </c>
      <c r="B1558">
        <f t="shared" si="99"/>
        <v>300083</v>
      </c>
      <c r="C1558">
        <v>83</v>
      </c>
      <c r="D1558">
        <f>VLOOKUP($B1558,TrialDesign!$E$2:$I$1147,5,FALSE)</f>
        <v>16</v>
      </c>
      <c r="E1558" t="str">
        <f>VLOOKUP($B1558,TrialDesign!$E$2:$I$1147,3,FALSE)</f>
        <v>Nil</v>
      </c>
      <c r="F1558" t="str">
        <f>VLOOKUP($B1558,TrialDesign!$E$2:$I$1147,4,FALSE)</f>
        <v>Otane</v>
      </c>
      <c r="G1558" s="1">
        <v>41702</v>
      </c>
      <c r="H1558" s="1" t="str">
        <f>VLOOKUP(B1558,TrialDesign!$E$2:$J$1147,6,FALSE)</f>
        <v>None_16h</v>
      </c>
      <c r="K1558">
        <v>4</v>
      </c>
      <c r="L1558">
        <v>2</v>
      </c>
      <c r="M1558">
        <v>7</v>
      </c>
      <c r="O1558">
        <v>330</v>
      </c>
      <c r="P1558">
        <v>90</v>
      </c>
      <c r="S1558">
        <v>18</v>
      </c>
      <c r="U1558" t="s">
        <v>28</v>
      </c>
      <c r="V1558">
        <v>4</v>
      </c>
      <c r="W1558">
        <f>VLOOKUP(H1558&amp;"_"&amp;M1558+1,'Leaf lengths'!$J$6:$Q$104,VLOOKUP(F1558,'Leaf lengths'!$S$1:$T$6,2,FALSE),FALSE)</f>
        <v>75.5</v>
      </c>
      <c r="X1558">
        <f t="shared" si="102"/>
        <v>0</v>
      </c>
      <c r="Y1558">
        <f t="shared" si="100"/>
        <v>7</v>
      </c>
      <c r="Z1558">
        <f t="shared" si="98"/>
        <v>25</v>
      </c>
      <c r="AD1558" t="str">
        <f t="shared" si="101"/>
        <v>FLN</v>
      </c>
      <c r="AE1558">
        <v>7</v>
      </c>
    </row>
    <row r="1559" spans="1:31" ht="15" hidden="1" customHeight="1" x14ac:dyDescent="0.3">
      <c r="A1559" t="s">
        <v>416</v>
      </c>
      <c r="B1559">
        <f t="shared" si="99"/>
        <v>300083</v>
      </c>
      <c r="C1559">
        <v>83</v>
      </c>
      <c r="D1559">
        <f>VLOOKUP($B1559,TrialDesign!$E$2:$I$1147,5,FALSE)</f>
        <v>16</v>
      </c>
      <c r="E1559" t="str">
        <f>VLOOKUP($B1559,TrialDesign!$E$2:$I$1147,3,FALSE)</f>
        <v>Nil</v>
      </c>
      <c r="F1559" t="str">
        <f>VLOOKUP($B1559,TrialDesign!$E$2:$I$1147,4,FALSE)</f>
        <v>Otane</v>
      </c>
      <c r="G1559" s="1">
        <v>41702</v>
      </c>
      <c r="H1559" s="1" t="str">
        <f>VLOOKUP(B1559,TrialDesign!$E$2:$J$1147,6,FALSE)</f>
        <v>None_16h</v>
      </c>
      <c r="K1559">
        <v>5</v>
      </c>
      <c r="L1559">
        <v>2</v>
      </c>
      <c r="M1559">
        <v>7</v>
      </c>
      <c r="O1559">
        <v>330</v>
      </c>
      <c r="P1559">
        <v>80</v>
      </c>
      <c r="S1559">
        <v>17</v>
      </c>
      <c r="U1559" t="s">
        <v>28</v>
      </c>
      <c r="V1559">
        <v>4</v>
      </c>
      <c r="W1559">
        <f>VLOOKUP(H1559&amp;"_"&amp;M1559+1,'Leaf lengths'!$J$6:$Q$104,VLOOKUP(F1559,'Leaf lengths'!$S$1:$T$6,2,FALSE),FALSE)</f>
        <v>75.5</v>
      </c>
      <c r="X1559">
        <f t="shared" si="102"/>
        <v>0</v>
      </c>
      <c r="Y1559">
        <f t="shared" si="100"/>
        <v>7</v>
      </c>
      <c r="Z1559">
        <f t="shared" si="98"/>
        <v>24</v>
      </c>
      <c r="AD1559" t="str">
        <f t="shared" si="101"/>
        <v>FLN</v>
      </c>
      <c r="AE1559">
        <v>7</v>
      </c>
    </row>
    <row r="1560" spans="1:31" ht="15" hidden="1" customHeight="1" x14ac:dyDescent="0.3">
      <c r="A1560" t="s">
        <v>416</v>
      </c>
      <c r="B1560">
        <f t="shared" si="99"/>
        <v>300089</v>
      </c>
      <c r="C1560">
        <v>89</v>
      </c>
      <c r="D1560">
        <f>VLOOKUP($B1560,TrialDesign!$E$2:$I$1147,5,FALSE)</f>
        <v>16</v>
      </c>
      <c r="E1560" t="str">
        <f>VLOOKUP($B1560,TrialDesign!$E$2:$I$1147,3,FALSE)</f>
        <v>Nil</v>
      </c>
      <c r="F1560" t="str">
        <f>VLOOKUP($B1560,TrialDesign!$E$2:$I$1147,4,FALSE)</f>
        <v>Otane</v>
      </c>
      <c r="G1560" s="1">
        <v>41702</v>
      </c>
      <c r="H1560" s="1" t="str">
        <f>VLOOKUP(B1560,TrialDesign!$E$2:$J$1147,6,FALSE)</f>
        <v>None_16h</v>
      </c>
      <c r="J1560">
        <v>89</v>
      </c>
      <c r="K1560">
        <v>1</v>
      </c>
      <c r="L1560">
        <v>0</v>
      </c>
      <c r="M1560">
        <v>7</v>
      </c>
      <c r="O1560">
        <v>370</v>
      </c>
      <c r="P1560">
        <v>50</v>
      </c>
      <c r="S1560">
        <v>14</v>
      </c>
      <c r="U1560" t="s">
        <v>28</v>
      </c>
      <c r="V1560">
        <v>4</v>
      </c>
      <c r="W1560">
        <f>VLOOKUP(H1560&amp;"_"&amp;M1560+1,'Leaf lengths'!$J$6:$Q$104,VLOOKUP(F1560,'Leaf lengths'!$S$1:$T$6,2,FALSE),FALSE)</f>
        <v>75.5</v>
      </c>
      <c r="X1560">
        <f t="shared" si="102"/>
        <v>0</v>
      </c>
      <c r="Y1560">
        <f t="shared" si="100"/>
        <v>7</v>
      </c>
      <c r="Z1560">
        <f t="shared" si="98"/>
        <v>21</v>
      </c>
      <c r="AD1560" t="str">
        <f t="shared" si="101"/>
        <v>FLN</v>
      </c>
      <c r="AE1560">
        <v>7</v>
      </c>
    </row>
    <row r="1561" spans="1:31" ht="15" hidden="1" customHeight="1" x14ac:dyDescent="0.3">
      <c r="A1561" t="s">
        <v>416</v>
      </c>
      <c r="B1561">
        <f t="shared" si="99"/>
        <v>300089</v>
      </c>
      <c r="C1561">
        <v>89</v>
      </c>
      <c r="D1561">
        <f>VLOOKUP($B1561,TrialDesign!$E$2:$I$1147,5,FALSE)</f>
        <v>16</v>
      </c>
      <c r="E1561" t="str">
        <f>VLOOKUP($B1561,TrialDesign!$E$2:$I$1147,3,FALSE)</f>
        <v>Nil</v>
      </c>
      <c r="F1561" t="str">
        <f>VLOOKUP($B1561,TrialDesign!$E$2:$I$1147,4,FALSE)</f>
        <v>Otane</v>
      </c>
      <c r="G1561" s="1">
        <v>41702</v>
      </c>
      <c r="H1561" s="1" t="str">
        <f>VLOOKUP(B1561,TrialDesign!$E$2:$J$1147,6,FALSE)</f>
        <v>None_16h</v>
      </c>
      <c r="K1561">
        <v>2</v>
      </c>
      <c r="L1561">
        <v>2</v>
      </c>
      <c r="M1561">
        <v>7</v>
      </c>
      <c r="O1561">
        <v>350</v>
      </c>
      <c r="P1561">
        <v>65</v>
      </c>
      <c r="S1561">
        <v>13</v>
      </c>
      <c r="U1561" t="s">
        <v>28</v>
      </c>
      <c r="V1561">
        <v>4</v>
      </c>
      <c r="W1561">
        <f>VLOOKUP(H1561&amp;"_"&amp;M1561+1,'Leaf lengths'!$J$6:$Q$104,VLOOKUP(F1561,'Leaf lengths'!$S$1:$T$6,2,FALSE),FALSE)</f>
        <v>75.5</v>
      </c>
      <c r="X1561">
        <f t="shared" si="102"/>
        <v>0</v>
      </c>
      <c r="Y1561">
        <f t="shared" si="100"/>
        <v>7</v>
      </c>
      <c r="Z1561">
        <f t="shared" si="98"/>
        <v>20</v>
      </c>
      <c r="AD1561" t="str">
        <f t="shared" si="101"/>
        <v>FLN</v>
      </c>
      <c r="AE1561">
        <v>7</v>
      </c>
    </row>
    <row r="1562" spans="1:31" ht="15" hidden="1" customHeight="1" x14ac:dyDescent="0.3">
      <c r="A1562" t="s">
        <v>416</v>
      </c>
      <c r="B1562">
        <f t="shared" si="99"/>
        <v>300089</v>
      </c>
      <c r="C1562">
        <v>89</v>
      </c>
      <c r="D1562">
        <f>VLOOKUP($B1562,TrialDesign!$E$2:$I$1147,5,FALSE)</f>
        <v>16</v>
      </c>
      <c r="E1562" t="str">
        <f>VLOOKUP($B1562,TrialDesign!$E$2:$I$1147,3,FALSE)</f>
        <v>Nil</v>
      </c>
      <c r="F1562" t="str">
        <f>VLOOKUP($B1562,TrialDesign!$E$2:$I$1147,4,FALSE)</f>
        <v>Otane</v>
      </c>
      <c r="G1562" s="1">
        <v>41702</v>
      </c>
      <c r="H1562" s="1" t="str">
        <f>VLOOKUP(B1562,TrialDesign!$E$2:$J$1147,6,FALSE)</f>
        <v>None_16h</v>
      </c>
      <c r="K1562">
        <v>3</v>
      </c>
      <c r="L1562">
        <v>0</v>
      </c>
      <c r="M1562">
        <v>7</v>
      </c>
      <c r="O1562">
        <v>355</v>
      </c>
      <c r="P1562">
        <v>60</v>
      </c>
      <c r="S1562">
        <v>14</v>
      </c>
      <c r="U1562" t="s">
        <v>28</v>
      </c>
      <c r="V1562">
        <v>4</v>
      </c>
      <c r="W1562">
        <f>VLOOKUP(H1562&amp;"_"&amp;M1562+1,'Leaf lengths'!$J$6:$Q$104,VLOOKUP(F1562,'Leaf lengths'!$S$1:$T$6,2,FALSE),FALSE)</f>
        <v>75.5</v>
      </c>
      <c r="X1562">
        <f t="shared" si="102"/>
        <v>0</v>
      </c>
      <c r="Y1562">
        <f t="shared" si="100"/>
        <v>7</v>
      </c>
      <c r="Z1562">
        <f t="shared" si="98"/>
        <v>21</v>
      </c>
      <c r="AD1562" t="str">
        <f t="shared" si="101"/>
        <v>FLN</v>
      </c>
      <c r="AE1562">
        <v>7</v>
      </c>
    </row>
    <row r="1563" spans="1:31" ht="15" hidden="1" customHeight="1" x14ac:dyDescent="0.3">
      <c r="A1563" t="s">
        <v>416</v>
      </c>
      <c r="B1563">
        <f t="shared" si="99"/>
        <v>300089</v>
      </c>
      <c r="C1563">
        <v>89</v>
      </c>
      <c r="D1563">
        <f>VLOOKUP($B1563,TrialDesign!$E$2:$I$1147,5,FALSE)</f>
        <v>16</v>
      </c>
      <c r="E1563" t="str">
        <f>VLOOKUP($B1563,TrialDesign!$E$2:$I$1147,3,FALSE)</f>
        <v>Nil</v>
      </c>
      <c r="F1563" t="str">
        <f>VLOOKUP($B1563,TrialDesign!$E$2:$I$1147,4,FALSE)</f>
        <v>Otane</v>
      </c>
      <c r="G1563" s="1">
        <v>41702</v>
      </c>
      <c r="H1563" s="1" t="str">
        <f>VLOOKUP(B1563,TrialDesign!$E$2:$J$1147,6,FALSE)</f>
        <v>None_16h</v>
      </c>
      <c r="K1563">
        <v>4</v>
      </c>
      <c r="L1563">
        <v>0</v>
      </c>
      <c r="M1563">
        <v>6</v>
      </c>
      <c r="O1563">
        <v>330</v>
      </c>
      <c r="P1563">
        <v>60</v>
      </c>
      <c r="S1563">
        <v>12</v>
      </c>
      <c r="U1563" t="s">
        <v>28</v>
      </c>
      <c r="V1563">
        <v>3</v>
      </c>
      <c r="W1563">
        <f>VLOOKUP(H1563&amp;"_"&amp;M1563+1,'Leaf lengths'!$J$6:$Q$104,VLOOKUP(F1563,'Leaf lengths'!$S$1:$T$6,2,FALSE),FALSE)</f>
        <v>78.129032258064512</v>
      </c>
      <c r="X1563">
        <f t="shared" si="102"/>
        <v>0</v>
      </c>
      <c r="Y1563">
        <f t="shared" si="100"/>
        <v>6</v>
      </c>
      <c r="Z1563">
        <f t="shared" si="98"/>
        <v>18</v>
      </c>
      <c r="AD1563" t="str">
        <f t="shared" si="101"/>
        <v>FLN</v>
      </c>
      <c r="AE1563">
        <v>6</v>
      </c>
    </row>
    <row r="1564" spans="1:31" ht="15" hidden="1" customHeight="1" x14ac:dyDescent="0.3">
      <c r="A1564" t="s">
        <v>416</v>
      </c>
      <c r="B1564">
        <f t="shared" si="99"/>
        <v>300089</v>
      </c>
      <c r="C1564">
        <v>89</v>
      </c>
      <c r="D1564">
        <f>VLOOKUP($B1564,TrialDesign!$E$2:$I$1147,5,FALSE)</f>
        <v>16</v>
      </c>
      <c r="E1564" t="str">
        <f>VLOOKUP($B1564,TrialDesign!$E$2:$I$1147,3,FALSE)</f>
        <v>Nil</v>
      </c>
      <c r="F1564" t="str">
        <f>VLOOKUP($B1564,TrialDesign!$E$2:$I$1147,4,FALSE)</f>
        <v>Otane</v>
      </c>
      <c r="G1564" s="1">
        <v>41702</v>
      </c>
      <c r="H1564" s="1" t="str">
        <f>VLOOKUP(B1564,TrialDesign!$E$2:$J$1147,6,FALSE)</f>
        <v>None_16h</v>
      </c>
      <c r="K1564">
        <v>5</v>
      </c>
      <c r="L1564">
        <v>1</v>
      </c>
      <c r="M1564">
        <v>7</v>
      </c>
      <c r="O1564">
        <v>370</v>
      </c>
      <c r="P1564">
        <v>60</v>
      </c>
      <c r="S1564">
        <v>14</v>
      </c>
      <c r="U1564" t="s">
        <v>28</v>
      </c>
      <c r="V1564">
        <v>4</v>
      </c>
      <c r="W1564">
        <f>VLOOKUP(H1564&amp;"_"&amp;M1564+1,'Leaf lengths'!$J$6:$Q$104,VLOOKUP(F1564,'Leaf lengths'!$S$1:$T$6,2,FALSE),FALSE)</f>
        <v>75.5</v>
      </c>
      <c r="X1564">
        <f t="shared" si="102"/>
        <v>0</v>
      </c>
      <c r="Y1564">
        <f t="shared" si="100"/>
        <v>7</v>
      </c>
      <c r="Z1564">
        <f t="shared" si="98"/>
        <v>21</v>
      </c>
      <c r="AD1564" t="str">
        <f t="shared" si="101"/>
        <v>FLN</v>
      </c>
      <c r="AE1564">
        <v>7</v>
      </c>
    </row>
    <row r="1565" spans="1:31" ht="15" hidden="1" customHeight="1" x14ac:dyDescent="0.3">
      <c r="A1565" t="s">
        <v>416</v>
      </c>
      <c r="B1565">
        <f t="shared" si="99"/>
        <v>300112</v>
      </c>
      <c r="C1565">
        <v>112</v>
      </c>
      <c r="D1565">
        <f>VLOOKUP($B1565,TrialDesign!$E$2:$I$1147,5,FALSE)</f>
        <v>16</v>
      </c>
      <c r="E1565" t="str">
        <f>VLOOKUP($B1565,TrialDesign!$E$2:$I$1147,3,FALSE)</f>
        <v>Nil</v>
      </c>
      <c r="F1565" t="str">
        <f>VLOOKUP($B1565,TrialDesign!$E$2:$I$1147,4,FALSE)</f>
        <v>Otane</v>
      </c>
      <c r="G1565" s="1">
        <v>41702</v>
      </c>
      <c r="H1565" s="1" t="str">
        <f>VLOOKUP(B1565,TrialDesign!$E$2:$J$1147,6,FALSE)</f>
        <v>None_16h</v>
      </c>
      <c r="J1565">
        <v>112</v>
      </c>
      <c r="K1565">
        <v>1</v>
      </c>
      <c r="L1565">
        <v>0</v>
      </c>
      <c r="M1565">
        <v>7</v>
      </c>
      <c r="O1565">
        <v>350</v>
      </c>
      <c r="P1565">
        <v>80</v>
      </c>
      <c r="S1565">
        <v>16</v>
      </c>
      <c r="U1565" t="s">
        <v>28</v>
      </c>
      <c r="V1565">
        <v>4</v>
      </c>
      <c r="W1565">
        <f>VLOOKUP(H1565&amp;"_"&amp;M1565+1,'Leaf lengths'!$J$6:$Q$104,VLOOKUP(F1565,'Leaf lengths'!$S$1:$T$6,2,FALSE),FALSE)</f>
        <v>75.5</v>
      </c>
      <c r="X1565">
        <f t="shared" si="102"/>
        <v>0</v>
      </c>
      <c r="Y1565">
        <f t="shared" si="100"/>
        <v>7</v>
      </c>
      <c r="Z1565">
        <f t="shared" si="98"/>
        <v>23</v>
      </c>
      <c r="AD1565" t="str">
        <f t="shared" si="101"/>
        <v>FLN</v>
      </c>
      <c r="AE1565">
        <v>7</v>
      </c>
    </row>
    <row r="1566" spans="1:31" ht="15" hidden="1" customHeight="1" x14ac:dyDescent="0.3">
      <c r="A1566" t="s">
        <v>416</v>
      </c>
      <c r="B1566">
        <f t="shared" si="99"/>
        <v>300112</v>
      </c>
      <c r="C1566">
        <v>112</v>
      </c>
      <c r="D1566">
        <f>VLOOKUP($B1566,TrialDesign!$E$2:$I$1147,5,FALSE)</f>
        <v>16</v>
      </c>
      <c r="E1566" t="str">
        <f>VLOOKUP($B1566,TrialDesign!$E$2:$I$1147,3,FALSE)</f>
        <v>Nil</v>
      </c>
      <c r="F1566" t="str">
        <f>VLOOKUP($B1566,TrialDesign!$E$2:$I$1147,4,FALSE)</f>
        <v>Otane</v>
      </c>
      <c r="G1566" s="1">
        <v>41702</v>
      </c>
      <c r="H1566" s="1" t="str">
        <f>VLOOKUP(B1566,TrialDesign!$E$2:$J$1147,6,FALSE)</f>
        <v>None_16h</v>
      </c>
      <c r="K1566">
        <v>2</v>
      </c>
      <c r="L1566">
        <v>1</v>
      </c>
      <c r="M1566">
        <v>7</v>
      </c>
      <c r="O1566">
        <v>350</v>
      </c>
      <c r="P1566">
        <v>80</v>
      </c>
      <c r="S1566">
        <v>15</v>
      </c>
      <c r="U1566" t="s">
        <v>28</v>
      </c>
      <c r="V1566">
        <v>4</v>
      </c>
      <c r="W1566">
        <f>VLOOKUP(H1566&amp;"_"&amp;M1566+1,'Leaf lengths'!$J$6:$Q$104,VLOOKUP(F1566,'Leaf lengths'!$S$1:$T$6,2,FALSE),FALSE)</f>
        <v>75.5</v>
      </c>
      <c r="X1566">
        <f t="shared" si="102"/>
        <v>0</v>
      </c>
      <c r="Y1566">
        <f t="shared" si="100"/>
        <v>7</v>
      </c>
      <c r="Z1566">
        <f t="shared" si="98"/>
        <v>22</v>
      </c>
      <c r="AD1566" t="str">
        <f t="shared" si="101"/>
        <v>FLN</v>
      </c>
      <c r="AE1566">
        <v>7</v>
      </c>
    </row>
    <row r="1567" spans="1:31" ht="15" hidden="1" customHeight="1" x14ac:dyDescent="0.3">
      <c r="A1567" t="s">
        <v>416</v>
      </c>
      <c r="B1567">
        <f t="shared" si="99"/>
        <v>300112</v>
      </c>
      <c r="C1567">
        <v>112</v>
      </c>
      <c r="D1567">
        <f>VLOOKUP($B1567,TrialDesign!$E$2:$I$1147,5,FALSE)</f>
        <v>16</v>
      </c>
      <c r="E1567" t="str">
        <f>VLOOKUP($B1567,TrialDesign!$E$2:$I$1147,3,FALSE)</f>
        <v>Nil</v>
      </c>
      <c r="F1567" t="str">
        <f>VLOOKUP($B1567,TrialDesign!$E$2:$I$1147,4,FALSE)</f>
        <v>Otane</v>
      </c>
      <c r="G1567" s="1">
        <v>41702</v>
      </c>
      <c r="H1567" s="1" t="str">
        <f>VLOOKUP(B1567,TrialDesign!$E$2:$J$1147,6,FALSE)</f>
        <v>None_16h</v>
      </c>
      <c r="K1567">
        <v>3</v>
      </c>
      <c r="L1567">
        <v>1</v>
      </c>
      <c r="M1567">
        <v>7</v>
      </c>
      <c r="O1567">
        <v>345</v>
      </c>
      <c r="P1567">
        <v>75</v>
      </c>
      <c r="S1567">
        <v>13</v>
      </c>
      <c r="U1567" t="s">
        <v>28</v>
      </c>
      <c r="V1567">
        <v>4</v>
      </c>
      <c r="W1567">
        <f>VLOOKUP(H1567&amp;"_"&amp;M1567+1,'Leaf lengths'!$J$6:$Q$104,VLOOKUP(F1567,'Leaf lengths'!$S$1:$T$6,2,FALSE),FALSE)</f>
        <v>75.5</v>
      </c>
      <c r="X1567">
        <f t="shared" si="102"/>
        <v>0</v>
      </c>
      <c r="Y1567">
        <f t="shared" si="100"/>
        <v>7</v>
      </c>
      <c r="Z1567">
        <f t="shared" si="98"/>
        <v>20</v>
      </c>
      <c r="AD1567" t="str">
        <f t="shared" si="101"/>
        <v>FLN</v>
      </c>
      <c r="AE1567">
        <v>7</v>
      </c>
    </row>
    <row r="1568" spans="1:31" ht="15" hidden="1" customHeight="1" x14ac:dyDescent="0.3">
      <c r="A1568" t="s">
        <v>416</v>
      </c>
      <c r="B1568">
        <f t="shared" si="99"/>
        <v>300112</v>
      </c>
      <c r="C1568">
        <v>112</v>
      </c>
      <c r="D1568">
        <f>VLOOKUP($B1568,TrialDesign!$E$2:$I$1147,5,FALSE)</f>
        <v>16</v>
      </c>
      <c r="E1568" t="str">
        <f>VLOOKUP($B1568,TrialDesign!$E$2:$I$1147,3,FALSE)</f>
        <v>Nil</v>
      </c>
      <c r="F1568" t="str">
        <f>VLOOKUP($B1568,TrialDesign!$E$2:$I$1147,4,FALSE)</f>
        <v>Otane</v>
      </c>
      <c r="G1568" s="1">
        <v>41702</v>
      </c>
      <c r="H1568" s="1" t="str">
        <f>VLOOKUP(B1568,TrialDesign!$E$2:$J$1147,6,FALSE)</f>
        <v>None_16h</v>
      </c>
      <c r="K1568">
        <v>4</v>
      </c>
      <c r="L1568">
        <v>0</v>
      </c>
      <c r="M1568">
        <v>7</v>
      </c>
      <c r="O1568">
        <v>360</v>
      </c>
      <c r="P1568">
        <v>60</v>
      </c>
      <c r="S1568">
        <v>15</v>
      </c>
      <c r="U1568" t="s">
        <v>28</v>
      </c>
      <c r="V1568">
        <v>4</v>
      </c>
      <c r="W1568">
        <f>VLOOKUP(H1568&amp;"_"&amp;M1568+1,'Leaf lengths'!$J$6:$Q$104,VLOOKUP(F1568,'Leaf lengths'!$S$1:$T$6,2,FALSE),FALSE)</f>
        <v>75.5</v>
      </c>
      <c r="X1568">
        <f t="shared" si="102"/>
        <v>0</v>
      </c>
      <c r="Y1568">
        <f t="shared" si="100"/>
        <v>7</v>
      </c>
      <c r="Z1568">
        <f t="shared" si="98"/>
        <v>22</v>
      </c>
      <c r="AD1568" t="str">
        <f t="shared" si="101"/>
        <v>FLN</v>
      </c>
      <c r="AE1568">
        <v>7</v>
      </c>
    </row>
    <row r="1569" spans="1:31" ht="15" hidden="1" customHeight="1" x14ac:dyDescent="0.3">
      <c r="A1569" t="s">
        <v>416</v>
      </c>
      <c r="B1569">
        <f t="shared" si="99"/>
        <v>300150</v>
      </c>
      <c r="C1569">
        <v>150</v>
      </c>
      <c r="D1569">
        <f>VLOOKUP($B1569,TrialDesign!$E$2:$I$1147,5,FALSE)</f>
        <v>16</v>
      </c>
      <c r="E1569" t="str">
        <f>VLOOKUP($B1569,TrialDesign!$E$2:$I$1147,3,FALSE)</f>
        <v>Nil</v>
      </c>
      <c r="F1569" t="str">
        <f>VLOOKUP($B1569,TrialDesign!$E$2:$I$1147,4,FALSE)</f>
        <v>Otane</v>
      </c>
      <c r="G1569" s="1">
        <v>41702</v>
      </c>
      <c r="H1569" s="1" t="str">
        <f>VLOOKUP(B1569,TrialDesign!$E$2:$J$1147,6,FALSE)</f>
        <v>None_16h</v>
      </c>
      <c r="J1569">
        <v>150</v>
      </c>
      <c r="K1569">
        <v>1</v>
      </c>
      <c r="L1569">
        <v>1</v>
      </c>
      <c r="M1569">
        <v>7</v>
      </c>
      <c r="O1569">
        <v>315</v>
      </c>
      <c r="P1569">
        <v>55</v>
      </c>
      <c r="S1569">
        <v>14</v>
      </c>
      <c r="U1569" t="s">
        <v>28</v>
      </c>
      <c r="V1569">
        <v>4</v>
      </c>
      <c r="W1569">
        <f>VLOOKUP(H1569&amp;"_"&amp;M1569+1,'Leaf lengths'!$J$6:$Q$104,VLOOKUP(F1569,'Leaf lengths'!$S$1:$T$6,2,FALSE),FALSE)</f>
        <v>75.5</v>
      </c>
      <c r="X1569">
        <f t="shared" si="102"/>
        <v>0</v>
      </c>
      <c r="Y1569">
        <f t="shared" si="100"/>
        <v>7</v>
      </c>
      <c r="Z1569">
        <f t="shared" si="98"/>
        <v>21</v>
      </c>
      <c r="AD1569" t="str">
        <f t="shared" si="101"/>
        <v>FLN</v>
      </c>
      <c r="AE1569">
        <v>7</v>
      </c>
    </row>
    <row r="1570" spans="1:31" ht="15" hidden="1" customHeight="1" x14ac:dyDescent="0.3">
      <c r="A1570" t="s">
        <v>416</v>
      </c>
      <c r="B1570">
        <f t="shared" si="99"/>
        <v>300150</v>
      </c>
      <c r="C1570">
        <v>150</v>
      </c>
      <c r="D1570">
        <f>VLOOKUP($B1570,TrialDesign!$E$2:$I$1147,5,FALSE)</f>
        <v>16</v>
      </c>
      <c r="E1570" t="str">
        <f>VLOOKUP($B1570,TrialDesign!$E$2:$I$1147,3,FALSE)</f>
        <v>Nil</v>
      </c>
      <c r="F1570" t="str">
        <f>VLOOKUP($B1570,TrialDesign!$E$2:$I$1147,4,FALSE)</f>
        <v>Otane</v>
      </c>
      <c r="G1570" s="1">
        <v>41702</v>
      </c>
      <c r="H1570" s="1" t="str">
        <f>VLOOKUP(B1570,TrialDesign!$E$2:$J$1147,6,FALSE)</f>
        <v>None_16h</v>
      </c>
      <c r="K1570">
        <v>2</v>
      </c>
      <c r="L1570">
        <v>1</v>
      </c>
      <c r="M1570">
        <v>7</v>
      </c>
      <c r="O1570">
        <v>350</v>
      </c>
      <c r="P1570">
        <v>74</v>
      </c>
      <c r="S1570">
        <v>16</v>
      </c>
      <c r="U1570" t="s">
        <v>28</v>
      </c>
      <c r="V1570">
        <v>4</v>
      </c>
      <c r="W1570">
        <f>VLOOKUP(H1570&amp;"_"&amp;M1570+1,'Leaf lengths'!$J$6:$Q$104,VLOOKUP(F1570,'Leaf lengths'!$S$1:$T$6,2,FALSE),FALSE)</f>
        <v>75.5</v>
      </c>
      <c r="X1570">
        <f t="shared" si="102"/>
        <v>0</v>
      </c>
      <c r="Y1570">
        <f t="shared" si="100"/>
        <v>7</v>
      </c>
      <c r="Z1570">
        <f t="shared" si="98"/>
        <v>23</v>
      </c>
      <c r="AD1570" t="str">
        <f t="shared" si="101"/>
        <v>FLN</v>
      </c>
      <c r="AE1570">
        <v>7</v>
      </c>
    </row>
    <row r="1571" spans="1:31" ht="15" hidden="1" customHeight="1" x14ac:dyDescent="0.3">
      <c r="A1571" t="s">
        <v>416</v>
      </c>
      <c r="B1571">
        <f t="shared" si="99"/>
        <v>300150</v>
      </c>
      <c r="C1571">
        <v>150</v>
      </c>
      <c r="D1571">
        <f>VLOOKUP($B1571,TrialDesign!$E$2:$I$1147,5,FALSE)</f>
        <v>16</v>
      </c>
      <c r="E1571" t="str">
        <f>VLOOKUP($B1571,TrialDesign!$E$2:$I$1147,3,FALSE)</f>
        <v>Nil</v>
      </c>
      <c r="F1571" t="str">
        <f>VLOOKUP($B1571,TrialDesign!$E$2:$I$1147,4,FALSE)</f>
        <v>Otane</v>
      </c>
      <c r="G1571" s="1">
        <v>41702</v>
      </c>
      <c r="H1571" s="1" t="str">
        <f>VLOOKUP(B1571,TrialDesign!$E$2:$J$1147,6,FALSE)</f>
        <v>None_16h</v>
      </c>
      <c r="K1571">
        <v>3</v>
      </c>
      <c r="L1571">
        <v>0</v>
      </c>
      <c r="M1571">
        <v>7</v>
      </c>
      <c r="O1571">
        <v>320</v>
      </c>
      <c r="P1571">
        <v>65</v>
      </c>
      <c r="S1571">
        <v>15</v>
      </c>
      <c r="U1571" t="s">
        <v>28</v>
      </c>
      <c r="V1571">
        <v>4</v>
      </c>
      <c r="W1571">
        <f>VLOOKUP(H1571&amp;"_"&amp;M1571+1,'Leaf lengths'!$J$6:$Q$104,VLOOKUP(F1571,'Leaf lengths'!$S$1:$T$6,2,FALSE),FALSE)</f>
        <v>75.5</v>
      </c>
      <c r="X1571">
        <f t="shared" si="102"/>
        <v>0</v>
      </c>
      <c r="Y1571">
        <f t="shared" si="100"/>
        <v>7</v>
      </c>
      <c r="Z1571">
        <f t="shared" si="98"/>
        <v>22</v>
      </c>
      <c r="AD1571" t="str">
        <f t="shared" si="101"/>
        <v>FLN</v>
      </c>
      <c r="AE1571">
        <v>7</v>
      </c>
    </row>
    <row r="1572" spans="1:31" ht="15" hidden="1" customHeight="1" x14ac:dyDescent="0.3">
      <c r="A1572" t="s">
        <v>416</v>
      </c>
      <c r="B1572">
        <f t="shared" si="99"/>
        <v>300150</v>
      </c>
      <c r="C1572">
        <v>150</v>
      </c>
      <c r="D1572">
        <f>VLOOKUP($B1572,TrialDesign!$E$2:$I$1147,5,FALSE)</f>
        <v>16</v>
      </c>
      <c r="E1572" t="str">
        <f>VLOOKUP($B1572,TrialDesign!$E$2:$I$1147,3,FALSE)</f>
        <v>Nil</v>
      </c>
      <c r="F1572" t="str">
        <f>VLOOKUP($B1572,TrialDesign!$E$2:$I$1147,4,FALSE)</f>
        <v>Otane</v>
      </c>
      <c r="G1572" s="1">
        <v>41702</v>
      </c>
      <c r="H1572" s="1" t="str">
        <f>VLOOKUP(B1572,TrialDesign!$E$2:$J$1147,6,FALSE)</f>
        <v>None_16h</v>
      </c>
      <c r="K1572">
        <v>4</v>
      </c>
      <c r="L1572">
        <v>0</v>
      </c>
      <c r="M1572">
        <v>6</v>
      </c>
      <c r="O1572">
        <v>330</v>
      </c>
      <c r="P1572">
        <v>105</v>
      </c>
      <c r="S1572">
        <v>15</v>
      </c>
      <c r="U1572" t="s">
        <v>28</v>
      </c>
      <c r="V1572">
        <v>4</v>
      </c>
      <c r="W1572">
        <f>VLOOKUP(H1572&amp;"_"&amp;M1572+1,'Leaf lengths'!$J$6:$Q$104,VLOOKUP(F1572,'Leaf lengths'!$S$1:$T$6,2,FALSE),FALSE)</f>
        <v>78.129032258064512</v>
      </c>
      <c r="X1572">
        <f t="shared" si="102"/>
        <v>0</v>
      </c>
      <c r="Y1572">
        <f t="shared" si="100"/>
        <v>6</v>
      </c>
      <c r="Z1572">
        <f t="shared" si="98"/>
        <v>21</v>
      </c>
      <c r="AD1572" t="str">
        <f t="shared" si="101"/>
        <v>FLN</v>
      </c>
      <c r="AE1572">
        <v>6</v>
      </c>
    </row>
    <row r="1573" spans="1:31" ht="15" hidden="1" customHeight="1" x14ac:dyDescent="0.3">
      <c r="A1573" t="s">
        <v>416</v>
      </c>
      <c r="B1573">
        <f t="shared" si="99"/>
        <v>300150</v>
      </c>
      <c r="C1573">
        <v>150</v>
      </c>
      <c r="D1573">
        <f>VLOOKUP($B1573,TrialDesign!$E$2:$I$1147,5,FALSE)</f>
        <v>16</v>
      </c>
      <c r="E1573" t="str">
        <f>VLOOKUP($B1573,TrialDesign!$E$2:$I$1147,3,FALSE)</f>
        <v>Nil</v>
      </c>
      <c r="F1573" t="str">
        <f>VLOOKUP($B1573,TrialDesign!$E$2:$I$1147,4,FALSE)</f>
        <v>Otane</v>
      </c>
      <c r="G1573" s="1">
        <v>41702</v>
      </c>
      <c r="H1573" s="1" t="str">
        <f>VLOOKUP(B1573,TrialDesign!$E$2:$J$1147,6,FALSE)</f>
        <v>None_16h</v>
      </c>
      <c r="K1573">
        <v>5</v>
      </c>
      <c r="L1573">
        <v>0</v>
      </c>
      <c r="M1573">
        <v>7</v>
      </c>
      <c r="O1573">
        <v>320</v>
      </c>
      <c r="P1573">
        <v>58</v>
      </c>
      <c r="S1573">
        <v>17</v>
      </c>
      <c r="U1573" t="s">
        <v>28</v>
      </c>
      <c r="V1573">
        <v>4</v>
      </c>
      <c r="W1573">
        <f>VLOOKUP(H1573&amp;"_"&amp;M1573+1,'Leaf lengths'!$J$6:$Q$104,VLOOKUP(F1573,'Leaf lengths'!$S$1:$T$6,2,FALSE),FALSE)</f>
        <v>75.5</v>
      </c>
      <c r="X1573">
        <f t="shared" si="102"/>
        <v>0</v>
      </c>
      <c r="Y1573">
        <f t="shared" si="100"/>
        <v>7</v>
      </c>
      <c r="Z1573">
        <f t="shared" si="98"/>
        <v>24</v>
      </c>
      <c r="AD1573" t="str">
        <f t="shared" si="101"/>
        <v>FLN</v>
      </c>
      <c r="AE1573">
        <v>7</v>
      </c>
    </row>
    <row r="1574" spans="1:31" ht="15" hidden="1" customHeight="1" x14ac:dyDescent="0.3">
      <c r="A1574" t="s">
        <v>416</v>
      </c>
      <c r="B1574">
        <f t="shared" si="99"/>
        <v>300150</v>
      </c>
      <c r="C1574">
        <v>150</v>
      </c>
      <c r="D1574">
        <f>VLOOKUP($B1574,TrialDesign!$E$2:$I$1147,5,FALSE)</f>
        <v>16</v>
      </c>
      <c r="E1574" t="str">
        <f>VLOOKUP($B1574,TrialDesign!$E$2:$I$1147,3,FALSE)</f>
        <v>Nil</v>
      </c>
      <c r="F1574" t="str">
        <f>VLOOKUP($B1574,TrialDesign!$E$2:$I$1147,4,FALSE)</f>
        <v>Otane</v>
      </c>
      <c r="G1574" s="1">
        <v>41702</v>
      </c>
      <c r="H1574" s="1" t="str">
        <f>VLOOKUP(B1574,TrialDesign!$E$2:$J$1147,6,FALSE)</f>
        <v>None_16h</v>
      </c>
      <c r="K1574">
        <v>6</v>
      </c>
      <c r="L1574">
        <v>1</v>
      </c>
      <c r="M1574">
        <v>7</v>
      </c>
      <c r="O1574">
        <v>315</v>
      </c>
      <c r="P1574">
        <v>60</v>
      </c>
      <c r="S1574">
        <v>15</v>
      </c>
      <c r="U1574" t="s">
        <v>28</v>
      </c>
      <c r="V1574">
        <v>4</v>
      </c>
      <c r="W1574">
        <f>VLOOKUP(H1574&amp;"_"&amp;M1574+1,'Leaf lengths'!$J$6:$Q$104,VLOOKUP(F1574,'Leaf lengths'!$S$1:$T$6,2,FALSE),FALSE)</f>
        <v>75.5</v>
      </c>
      <c r="X1574">
        <f t="shared" si="102"/>
        <v>0</v>
      </c>
      <c r="Y1574">
        <f t="shared" si="100"/>
        <v>7</v>
      </c>
      <c r="Z1574">
        <f t="shared" si="98"/>
        <v>22</v>
      </c>
      <c r="AD1574" t="str">
        <f t="shared" si="101"/>
        <v>FLN</v>
      </c>
      <c r="AE1574">
        <v>7</v>
      </c>
    </row>
    <row r="1575" spans="1:31" ht="15" hidden="1" customHeight="1" x14ac:dyDescent="0.3">
      <c r="A1575" t="s">
        <v>416</v>
      </c>
      <c r="B1575">
        <f t="shared" si="99"/>
        <v>300298</v>
      </c>
      <c r="C1575">
        <v>298</v>
      </c>
      <c r="D1575">
        <f>VLOOKUP($B1575,TrialDesign!$E$2:$I$1147,5,FALSE)</f>
        <v>16</v>
      </c>
      <c r="E1575" t="str">
        <f>VLOOKUP($B1575,TrialDesign!$E$2:$I$1147,3,FALSE)</f>
        <v>Nil</v>
      </c>
      <c r="F1575" t="str">
        <f>VLOOKUP($B1575,TrialDesign!$E$2:$I$1147,4,FALSE)</f>
        <v>Otane</v>
      </c>
      <c r="G1575" s="1">
        <v>41702</v>
      </c>
      <c r="H1575" s="1" t="str">
        <f>VLOOKUP(B1575,TrialDesign!$E$2:$J$1147,6,FALSE)</f>
        <v>None_16h</v>
      </c>
      <c r="J1575">
        <v>298</v>
      </c>
      <c r="K1575">
        <v>1</v>
      </c>
      <c r="L1575">
        <v>1</v>
      </c>
      <c r="M1575">
        <v>7</v>
      </c>
      <c r="O1575">
        <v>370</v>
      </c>
      <c r="P1575">
        <v>85</v>
      </c>
      <c r="S1575">
        <v>16</v>
      </c>
      <c r="U1575" t="s">
        <v>28</v>
      </c>
      <c r="V1575">
        <v>4</v>
      </c>
      <c r="W1575">
        <f>VLOOKUP(H1575&amp;"_"&amp;M1575+1,'Leaf lengths'!$J$6:$Q$104,VLOOKUP(F1575,'Leaf lengths'!$S$1:$T$6,2,FALSE),FALSE)</f>
        <v>75.5</v>
      </c>
      <c r="X1575">
        <f t="shared" si="102"/>
        <v>0</v>
      </c>
      <c r="Y1575">
        <f t="shared" si="100"/>
        <v>7</v>
      </c>
      <c r="Z1575">
        <f t="shared" si="98"/>
        <v>23</v>
      </c>
      <c r="AD1575" t="str">
        <f t="shared" si="101"/>
        <v>FLN</v>
      </c>
      <c r="AE1575">
        <v>7</v>
      </c>
    </row>
    <row r="1576" spans="1:31" ht="15" hidden="1" customHeight="1" x14ac:dyDescent="0.3">
      <c r="A1576" t="s">
        <v>416</v>
      </c>
      <c r="B1576">
        <f t="shared" si="99"/>
        <v>300298</v>
      </c>
      <c r="C1576">
        <v>298</v>
      </c>
      <c r="D1576">
        <f>VLOOKUP($B1576,TrialDesign!$E$2:$I$1147,5,FALSE)</f>
        <v>16</v>
      </c>
      <c r="E1576" t="str">
        <f>VLOOKUP($B1576,TrialDesign!$E$2:$I$1147,3,FALSE)</f>
        <v>Nil</v>
      </c>
      <c r="F1576" t="str">
        <f>VLOOKUP($B1576,TrialDesign!$E$2:$I$1147,4,FALSE)</f>
        <v>Otane</v>
      </c>
      <c r="G1576" s="1">
        <v>41702</v>
      </c>
      <c r="H1576" s="1" t="str">
        <f>VLOOKUP(B1576,TrialDesign!$E$2:$J$1147,6,FALSE)</f>
        <v>None_16h</v>
      </c>
      <c r="K1576">
        <v>2</v>
      </c>
      <c r="L1576">
        <v>1</v>
      </c>
      <c r="M1576">
        <v>7</v>
      </c>
      <c r="O1576">
        <v>360</v>
      </c>
      <c r="P1576">
        <v>85</v>
      </c>
      <c r="S1576">
        <v>16</v>
      </c>
      <c r="U1576" t="s">
        <v>28</v>
      </c>
      <c r="V1576">
        <v>4</v>
      </c>
      <c r="W1576">
        <f>VLOOKUP(H1576&amp;"_"&amp;M1576+1,'Leaf lengths'!$J$6:$Q$104,VLOOKUP(F1576,'Leaf lengths'!$S$1:$T$6,2,FALSE),FALSE)</f>
        <v>75.5</v>
      </c>
      <c r="X1576">
        <f t="shared" si="102"/>
        <v>0</v>
      </c>
      <c r="Y1576">
        <f t="shared" si="100"/>
        <v>7</v>
      </c>
      <c r="Z1576">
        <f t="shared" si="98"/>
        <v>23</v>
      </c>
      <c r="AD1576" t="str">
        <f t="shared" si="101"/>
        <v>FLN</v>
      </c>
      <c r="AE1576">
        <v>7</v>
      </c>
    </row>
    <row r="1577" spans="1:31" ht="15" hidden="1" customHeight="1" x14ac:dyDescent="0.3">
      <c r="A1577" t="s">
        <v>416</v>
      </c>
      <c r="B1577">
        <f t="shared" si="99"/>
        <v>300298</v>
      </c>
      <c r="C1577">
        <v>298</v>
      </c>
      <c r="D1577">
        <f>VLOOKUP($B1577,TrialDesign!$E$2:$I$1147,5,FALSE)</f>
        <v>16</v>
      </c>
      <c r="E1577" t="str">
        <f>VLOOKUP($B1577,TrialDesign!$E$2:$I$1147,3,FALSE)</f>
        <v>Nil</v>
      </c>
      <c r="F1577" t="str">
        <f>VLOOKUP($B1577,TrialDesign!$E$2:$I$1147,4,FALSE)</f>
        <v>Otane</v>
      </c>
      <c r="G1577" s="1">
        <v>41702</v>
      </c>
      <c r="H1577" s="1" t="str">
        <f>VLOOKUP(B1577,TrialDesign!$E$2:$J$1147,6,FALSE)</f>
        <v>None_16h</v>
      </c>
      <c r="K1577">
        <v>3</v>
      </c>
      <c r="L1577">
        <v>0</v>
      </c>
      <c r="M1577">
        <v>7</v>
      </c>
      <c r="O1577">
        <v>340</v>
      </c>
      <c r="P1577">
        <v>75</v>
      </c>
      <c r="S1577">
        <v>15</v>
      </c>
      <c r="U1577" t="s">
        <v>28</v>
      </c>
      <c r="V1577">
        <v>4</v>
      </c>
      <c r="W1577">
        <f>VLOOKUP(H1577&amp;"_"&amp;M1577+1,'Leaf lengths'!$J$6:$Q$104,VLOOKUP(F1577,'Leaf lengths'!$S$1:$T$6,2,FALSE),FALSE)</f>
        <v>75.5</v>
      </c>
      <c r="X1577">
        <f t="shared" si="102"/>
        <v>0</v>
      </c>
      <c r="Y1577">
        <f t="shared" si="100"/>
        <v>7</v>
      </c>
      <c r="Z1577">
        <f t="shared" si="98"/>
        <v>22</v>
      </c>
      <c r="AD1577" t="str">
        <f t="shared" si="101"/>
        <v>FLN</v>
      </c>
      <c r="AE1577">
        <v>7</v>
      </c>
    </row>
    <row r="1578" spans="1:31" ht="15" hidden="1" customHeight="1" x14ac:dyDescent="0.3">
      <c r="A1578" t="s">
        <v>416</v>
      </c>
      <c r="B1578">
        <f t="shared" si="99"/>
        <v>300298</v>
      </c>
      <c r="C1578">
        <v>298</v>
      </c>
      <c r="D1578">
        <f>VLOOKUP($B1578,TrialDesign!$E$2:$I$1147,5,FALSE)</f>
        <v>16</v>
      </c>
      <c r="E1578" t="str">
        <f>VLOOKUP($B1578,TrialDesign!$E$2:$I$1147,3,FALSE)</f>
        <v>Nil</v>
      </c>
      <c r="F1578" t="str">
        <f>VLOOKUP($B1578,TrialDesign!$E$2:$I$1147,4,FALSE)</f>
        <v>Otane</v>
      </c>
      <c r="G1578" s="1">
        <v>41702</v>
      </c>
      <c r="H1578" s="1" t="str">
        <f>VLOOKUP(B1578,TrialDesign!$E$2:$J$1147,6,FALSE)</f>
        <v>None_16h</v>
      </c>
      <c r="K1578">
        <v>4</v>
      </c>
      <c r="L1578">
        <v>1</v>
      </c>
      <c r="M1578">
        <v>7</v>
      </c>
      <c r="O1578">
        <v>345</v>
      </c>
      <c r="P1578">
        <v>85</v>
      </c>
      <c r="S1578">
        <v>17</v>
      </c>
      <c r="U1578" t="s">
        <v>28</v>
      </c>
      <c r="V1578">
        <v>4</v>
      </c>
      <c r="W1578">
        <f>VLOOKUP(H1578&amp;"_"&amp;M1578+1,'Leaf lengths'!$J$6:$Q$104,VLOOKUP(F1578,'Leaf lengths'!$S$1:$T$6,2,FALSE),FALSE)</f>
        <v>75.5</v>
      </c>
      <c r="X1578">
        <f t="shared" si="102"/>
        <v>0</v>
      </c>
      <c r="Y1578">
        <f t="shared" si="100"/>
        <v>7</v>
      </c>
      <c r="Z1578">
        <f t="shared" si="98"/>
        <v>24</v>
      </c>
      <c r="AD1578" t="str">
        <f t="shared" si="101"/>
        <v>FLN</v>
      </c>
      <c r="AE1578">
        <v>7</v>
      </c>
    </row>
    <row r="1579" spans="1:31" ht="15" hidden="1" customHeight="1" x14ac:dyDescent="0.3">
      <c r="A1579" t="s">
        <v>416</v>
      </c>
      <c r="B1579">
        <f t="shared" si="99"/>
        <v>300298</v>
      </c>
      <c r="C1579">
        <v>298</v>
      </c>
      <c r="D1579">
        <f>VLOOKUP($B1579,TrialDesign!$E$2:$I$1147,5,FALSE)</f>
        <v>16</v>
      </c>
      <c r="E1579" t="str">
        <f>VLOOKUP($B1579,TrialDesign!$E$2:$I$1147,3,FALSE)</f>
        <v>Nil</v>
      </c>
      <c r="F1579" t="str">
        <f>VLOOKUP($B1579,TrialDesign!$E$2:$I$1147,4,FALSE)</f>
        <v>Otane</v>
      </c>
      <c r="G1579" s="1">
        <v>41702</v>
      </c>
      <c r="H1579" s="1" t="str">
        <f>VLOOKUP(B1579,TrialDesign!$E$2:$J$1147,6,FALSE)</f>
        <v>None_16h</v>
      </c>
      <c r="K1579">
        <v>5</v>
      </c>
      <c r="L1579">
        <v>1</v>
      </c>
      <c r="M1579">
        <v>7</v>
      </c>
      <c r="O1579">
        <v>360</v>
      </c>
      <c r="P1579">
        <v>85</v>
      </c>
      <c r="S1579">
        <v>16</v>
      </c>
      <c r="U1579" t="s">
        <v>28</v>
      </c>
      <c r="V1579">
        <v>4</v>
      </c>
      <c r="W1579">
        <f>VLOOKUP(H1579&amp;"_"&amp;M1579+1,'Leaf lengths'!$J$6:$Q$104,VLOOKUP(F1579,'Leaf lengths'!$S$1:$T$6,2,FALSE),FALSE)</f>
        <v>75.5</v>
      </c>
      <c r="X1579">
        <f t="shared" si="102"/>
        <v>0</v>
      </c>
      <c r="Y1579">
        <f t="shared" si="100"/>
        <v>7</v>
      </c>
      <c r="Z1579">
        <f t="shared" si="98"/>
        <v>23</v>
      </c>
      <c r="AD1579" t="str">
        <f t="shared" si="101"/>
        <v>FLN</v>
      </c>
      <c r="AE1579">
        <v>7</v>
      </c>
    </row>
    <row r="1580" spans="1:31" ht="15" hidden="1" customHeight="1" x14ac:dyDescent="0.3">
      <c r="A1580" t="s">
        <v>416</v>
      </c>
      <c r="B1580">
        <f t="shared" si="99"/>
        <v>300267</v>
      </c>
      <c r="C1580">
        <v>267</v>
      </c>
      <c r="D1580">
        <f>VLOOKUP($B1580,TrialDesign!$E$2:$I$1147,5,FALSE)</f>
        <v>16</v>
      </c>
      <c r="E1580" t="str">
        <f>VLOOKUP($B1580,TrialDesign!$E$2:$I$1147,3,FALSE)</f>
        <v>Nil</v>
      </c>
      <c r="F1580" t="str">
        <f>VLOOKUP($B1580,TrialDesign!$E$2:$I$1147,4,FALSE)</f>
        <v>Saracen</v>
      </c>
      <c r="G1580" s="1">
        <v>41674</v>
      </c>
      <c r="H1580" s="1" t="str">
        <f>VLOOKUP(B1580,TrialDesign!$E$2:$J$1147,6,FALSE)</f>
        <v>None_16h</v>
      </c>
      <c r="J1580">
        <v>267</v>
      </c>
      <c r="K1580">
        <v>1</v>
      </c>
      <c r="L1580">
        <v>0</v>
      </c>
      <c r="M1580">
        <v>0</v>
      </c>
      <c r="N1580">
        <v>2</v>
      </c>
      <c r="R1580">
        <v>3</v>
      </c>
      <c r="S1580">
        <v>2</v>
      </c>
      <c r="U1580" t="s">
        <v>16</v>
      </c>
      <c r="W1580">
        <f>VLOOKUP(H1580&amp;"_"&amp;M1580+1,'Leaf lengths'!$J$6:$Q$104,VLOOKUP(F1580,'Leaf lengths'!$S$1:$T$6,2,FALSE),FALSE)</f>
        <v>160</v>
      </c>
      <c r="X1580" s="4">
        <f>AVERAGE(X1581:X1583)</f>
        <v>0.62518939393939399</v>
      </c>
      <c r="Y1580">
        <f t="shared" si="100"/>
        <v>0.62518939393939399</v>
      </c>
      <c r="Z1580">
        <f t="shared" si="98"/>
        <v>5</v>
      </c>
      <c r="AD1580" t="str">
        <f t="shared" si="101"/>
        <v/>
      </c>
      <c r="AE1580">
        <v>0</v>
      </c>
    </row>
    <row r="1581" spans="1:31" ht="15" hidden="1" customHeight="1" x14ac:dyDescent="0.3">
      <c r="A1581" t="s">
        <v>416</v>
      </c>
      <c r="B1581">
        <f t="shared" si="99"/>
        <v>300267</v>
      </c>
      <c r="C1581">
        <v>267</v>
      </c>
      <c r="D1581">
        <f>VLOOKUP($B1581,TrialDesign!$E$2:$I$1147,5,FALSE)</f>
        <v>16</v>
      </c>
      <c r="E1581" t="str">
        <f>VLOOKUP($B1581,TrialDesign!$E$2:$I$1147,3,FALSE)</f>
        <v>Nil</v>
      </c>
      <c r="F1581" t="str">
        <f>VLOOKUP($B1581,TrialDesign!$E$2:$I$1147,4,FALSE)</f>
        <v>Saracen</v>
      </c>
      <c r="G1581" s="1">
        <v>41674</v>
      </c>
      <c r="H1581" s="1" t="str">
        <f>VLOOKUP(B1581,TrialDesign!$E$2:$J$1147,6,FALSE)</f>
        <v>None_16h</v>
      </c>
      <c r="K1581">
        <v>2</v>
      </c>
      <c r="L1581">
        <v>0</v>
      </c>
      <c r="M1581">
        <v>0</v>
      </c>
      <c r="N1581">
        <v>2</v>
      </c>
      <c r="Q1581">
        <v>108</v>
      </c>
      <c r="R1581">
        <v>3</v>
      </c>
      <c r="S1581">
        <v>2</v>
      </c>
      <c r="U1581" t="s">
        <v>16</v>
      </c>
      <c r="W1581">
        <f>VLOOKUP(H1581&amp;"_"&amp;M1581+1,'Leaf lengths'!$J$6:$Q$104,VLOOKUP(F1581,'Leaf lengths'!$S$1:$T$6,2,FALSE),FALSE)</f>
        <v>160</v>
      </c>
      <c r="X1581">
        <f>IF(N1581="",0,Q1581/W1581)</f>
        <v>0.67500000000000004</v>
      </c>
      <c r="Y1581">
        <f t="shared" si="100"/>
        <v>0.67500000000000004</v>
      </c>
      <c r="Z1581">
        <f t="shared" si="98"/>
        <v>5</v>
      </c>
      <c r="AD1581" t="str">
        <f t="shared" si="101"/>
        <v/>
      </c>
      <c r="AE1581">
        <v>0</v>
      </c>
    </row>
    <row r="1582" spans="1:31" ht="15" hidden="1" customHeight="1" x14ac:dyDescent="0.3">
      <c r="A1582" t="s">
        <v>416</v>
      </c>
      <c r="B1582">
        <f t="shared" si="99"/>
        <v>300267</v>
      </c>
      <c r="C1582">
        <v>267</v>
      </c>
      <c r="D1582">
        <f>VLOOKUP($B1582,TrialDesign!$E$2:$I$1147,5,FALSE)</f>
        <v>16</v>
      </c>
      <c r="E1582" t="str">
        <f>VLOOKUP($B1582,TrialDesign!$E$2:$I$1147,3,FALSE)</f>
        <v>Nil</v>
      </c>
      <c r="F1582" t="str">
        <f>VLOOKUP($B1582,TrialDesign!$E$2:$I$1147,4,FALSE)</f>
        <v>Saracen</v>
      </c>
      <c r="G1582" s="1">
        <v>41674</v>
      </c>
      <c r="H1582" s="1" t="str">
        <f>VLOOKUP(B1582,TrialDesign!$E$2:$J$1147,6,FALSE)</f>
        <v>None_16h</v>
      </c>
      <c r="K1582">
        <v>3</v>
      </c>
      <c r="L1582">
        <v>0</v>
      </c>
      <c r="M1582">
        <v>1</v>
      </c>
      <c r="N1582">
        <v>2</v>
      </c>
      <c r="Q1582">
        <v>115</v>
      </c>
      <c r="W1582">
        <f>VLOOKUP(H1582&amp;"_"&amp;M1582+1,'Leaf lengths'!$J$6:$Q$104,VLOOKUP(F1582,'Leaf lengths'!$S$1:$T$6,2,FALSE),FALSE)</f>
        <v>168.66666666666666</v>
      </c>
      <c r="X1582">
        <f>IF(N1582="",0,Q1582/W1582)</f>
        <v>0.68181818181818188</v>
      </c>
      <c r="Y1582">
        <f t="shared" si="100"/>
        <v>1.6818181818181819</v>
      </c>
      <c r="Z1582" t="str">
        <f t="shared" si="98"/>
        <v/>
      </c>
      <c r="AD1582" t="str">
        <f t="shared" si="101"/>
        <v/>
      </c>
      <c r="AE1582">
        <v>1</v>
      </c>
    </row>
    <row r="1583" spans="1:31" ht="15" hidden="1" customHeight="1" x14ac:dyDescent="0.3">
      <c r="A1583" t="s">
        <v>416</v>
      </c>
      <c r="B1583">
        <f t="shared" si="99"/>
        <v>300267</v>
      </c>
      <c r="C1583">
        <v>267</v>
      </c>
      <c r="D1583">
        <f>VLOOKUP($B1583,TrialDesign!$E$2:$I$1147,5,FALSE)</f>
        <v>16</v>
      </c>
      <c r="E1583" t="str">
        <f>VLOOKUP($B1583,TrialDesign!$E$2:$I$1147,3,FALSE)</f>
        <v>Nil</v>
      </c>
      <c r="F1583" t="str">
        <f>VLOOKUP($B1583,TrialDesign!$E$2:$I$1147,4,FALSE)</f>
        <v>Saracen</v>
      </c>
      <c r="G1583" s="1">
        <v>41674</v>
      </c>
      <c r="H1583" s="1" t="str">
        <f>VLOOKUP(B1583,TrialDesign!$E$2:$J$1147,6,FALSE)</f>
        <v>None_16h</v>
      </c>
      <c r="K1583">
        <v>4</v>
      </c>
      <c r="L1583">
        <v>0</v>
      </c>
      <c r="M1583">
        <v>0</v>
      </c>
      <c r="N1583">
        <v>2</v>
      </c>
      <c r="Q1583">
        <v>83</v>
      </c>
      <c r="W1583">
        <f>VLOOKUP(H1583&amp;"_"&amp;M1583+1,'Leaf lengths'!$J$6:$Q$104,VLOOKUP(F1583,'Leaf lengths'!$S$1:$T$6,2,FALSE),FALSE)</f>
        <v>160</v>
      </c>
      <c r="X1583">
        <f>IF(N1583="",0,Q1583/W1583)</f>
        <v>0.51875000000000004</v>
      </c>
      <c r="Y1583">
        <f t="shared" si="100"/>
        <v>0.51875000000000004</v>
      </c>
      <c r="Z1583" t="str">
        <f t="shared" si="98"/>
        <v/>
      </c>
      <c r="AD1583" t="str">
        <f t="shared" si="101"/>
        <v/>
      </c>
      <c r="AE1583">
        <v>0</v>
      </c>
    </row>
    <row r="1584" spans="1:31" ht="15" hidden="1" customHeight="1" x14ac:dyDescent="0.3">
      <c r="A1584" t="s">
        <v>416</v>
      </c>
      <c r="B1584">
        <f t="shared" si="99"/>
        <v>300291</v>
      </c>
      <c r="C1584">
        <v>291</v>
      </c>
      <c r="D1584">
        <f>VLOOKUP($B1584,TrialDesign!$E$2:$I$1147,5,FALSE)</f>
        <v>16</v>
      </c>
      <c r="E1584" t="str">
        <f>VLOOKUP($B1584,TrialDesign!$E$2:$I$1147,3,FALSE)</f>
        <v>Nil</v>
      </c>
      <c r="F1584" t="str">
        <f>VLOOKUP($B1584,TrialDesign!$E$2:$I$1147,4,FALSE)</f>
        <v>Saracen</v>
      </c>
      <c r="G1584" s="1">
        <v>41674</v>
      </c>
      <c r="H1584" s="1" t="str">
        <f>VLOOKUP(B1584,TrialDesign!$E$2:$J$1147,6,FALSE)</f>
        <v>None_16h</v>
      </c>
      <c r="J1584">
        <v>291</v>
      </c>
      <c r="K1584">
        <v>1</v>
      </c>
      <c r="L1584">
        <v>0</v>
      </c>
      <c r="M1584">
        <v>1</v>
      </c>
      <c r="N1584">
        <v>2</v>
      </c>
      <c r="R1584">
        <v>3</v>
      </c>
      <c r="S1584">
        <v>2</v>
      </c>
      <c r="U1584" t="s">
        <v>16</v>
      </c>
      <c r="W1584">
        <f>VLOOKUP(H1584&amp;"_"&amp;M1584+1,'Leaf lengths'!$J$6:$Q$104,VLOOKUP(F1584,'Leaf lengths'!$S$1:$T$6,2,FALSE),FALSE)</f>
        <v>168.66666666666666</v>
      </c>
      <c r="X1584">
        <f>AVERAGE(X1585:X1587)</f>
        <v>0.65171277997364963</v>
      </c>
      <c r="Y1584">
        <f t="shared" si="100"/>
        <v>1.6517127799736495</v>
      </c>
      <c r="Z1584">
        <f t="shared" si="98"/>
        <v>6</v>
      </c>
      <c r="AD1584" t="str">
        <f t="shared" si="101"/>
        <v/>
      </c>
      <c r="AE1584">
        <v>1</v>
      </c>
    </row>
    <row r="1585" spans="1:31" ht="15" hidden="1" customHeight="1" x14ac:dyDescent="0.3">
      <c r="A1585" t="s">
        <v>416</v>
      </c>
      <c r="B1585">
        <f t="shared" si="99"/>
        <v>300291</v>
      </c>
      <c r="C1585">
        <v>291</v>
      </c>
      <c r="D1585">
        <f>VLOOKUP($B1585,TrialDesign!$E$2:$I$1147,5,FALSE)</f>
        <v>16</v>
      </c>
      <c r="E1585" t="str">
        <f>VLOOKUP($B1585,TrialDesign!$E$2:$I$1147,3,FALSE)</f>
        <v>Nil</v>
      </c>
      <c r="F1585" t="str">
        <f>VLOOKUP($B1585,TrialDesign!$E$2:$I$1147,4,FALSE)</f>
        <v>Saracen</v>
      </c>
      <c r="G1585" s="1">
        <v>41674</v>
      </c>
      <c r="H1585" s="1" t="str">
        <f>VLOOKUP(B1585,TrialDesign!$E$2:$J$1147,6,FALSE)</f>
        <v>None_16h</v>
      </c>
      <c r="K1585">
        <v>2</v>
      </c>
      <c r="L1585">
        <v>0</v>
      </c>
      <c r="M1585">
        <v>1</v>
      </c>
      <c r="N1585">
        <v>2</v>
      </c>
      <c r="Q1585">
        <v>133</v>
      </c>
      <c r="R1585">
        <v>3</v>
      </c>
      <c r="S1585">
        <v>2</v>
      </c>
      <c r="U1585" t="s">
        <v>16</v>
      </c>
      <c r="W1585">
        <f>VLOOKUP(H1585&amp;"_"&amp;M1585+1,'Leaf lengths'!$J$6:$Q$104,VLOOKUP(F1585,'Leaf lengths'!$S$1:$T$6,2,FALSE),FALSE)</f>
        <v>168.66666666666666</v>
      </c>
      <c r="X1585">
        <f>IF(N1585="",0,Q1585/W1585)</f>
        <v>0.78853754940711462</v>
      </c>
      <c r="Y1585">
        <f t="shared" si="100"/>
        <v>1.7885375494071147</v>
      </c>
      <c r="Z1585">
        <f t="shared" si="98"/>
        <v>6</v>
      </c>
      <c r="AD1585" t="str">
        <f t="shared" si="101"/>
        <v/>
      </c>
      <c r="AE1585">
        <v>1</v>
      </c>
    </row>
    <row r="1586" spans="1:31" ht="15" hidden="1" customHeight="1" x14ac:dyDescent="0.3">
      <c r="A1586" t="s">
        <v>416</v>
      </c>
      <c r="B1586">
        <f t="shared" si="99"/>
        <v>300291</v>
      </c>
      <c r="C1586">
        <v>291</v>
      </c>
      <c r="D1586">
        <f>VLOOKUP($B1586,TrialDesign!$E$2:$I$1147,5,FALSE)</f>
        <v>16</v>
      </c>
      <c r="E1586" t="str">
        <f>VLOOKUP($B1586,TrialDesign!$E$2:$I$1147,3,FALSE)</f>
        <v>Nil</v>
      </c>
      <c r="F1586" t="str">
        <f>VLOOKUP($B1586,TrialDesign!$E$2:$I$1147,4,FALSE)</f>
        <v>Saracen</v>
      </c>
      <c r="G1586" s="1">
        <v>41674</v>
      </c>
      <c r="H1586" s="1" t="str">
        <f>VLOOKUP(B1586,TrialDesign!$E$2:$J$1147,6,FALSE)</f>
        <v>None_16h</v>
      </c>
      <c r="K1586">
        <v>3</v>
      </c>
      <c r="L1586">
        <v>0</v>
      </c>
      <c r="M1586">
        <v>1</v>
      </c>
      <c r="N1586">
        <v>2</v>
      </c>
      <c r="Q1586">
        <v>104</v>
      </c>
      <c r="W1586">
        <f>VLOOKUP(H1586&amp;"_"&amp;M1586+1,'Leaf lengths'!$J$6:$Q$104,VLOOKUP(F1586,'Leaf lengths'!$S$1:$T$6,2,FALSE),FALSE)</f>
        <v>168.66666666666666</v>
      </c>
      <c r="X1586">
        <f>IF(N1586="",0,Q1586/W1586)</f>
        <v>0.61660079051383399</v>
      </c>
      <c r="Y1586">
        <f t="shared" si="100"/>
        <v>1.616600790513834</v>
      </c>
      <c r="Z1586" t="str">
        <f t="shared" ref="Z1586:Z1649" si="103">IF(S1586="","",SUM(M1586+R1586+S1586))</f>
        <v/>
      </c>
      <c r="AD1586" t="str">
        <f t="shared" si="101"/>
        <v/>
      </c>
      <c r="AE1586">
        <v>1</v>
      </c>
    </row>
    <row r="1587" spans="1:31" ht="15" hidden="1" customHeight="1" x14ac:dyDescent="0.3">
      <c r="A1587" t="s">
        <v>416</v>
      </c>
      <c r="B1587">
        <f t="shared" si="99"/>
        <v>300291</v>
      </c>
      <c r="C1587">
        <v>291</v>
      </c>
      <c r="D1587">
        <f>VLOOKUP($B1587,TrialDesign!$E$2:$I$1147,5,FALSE)</f>
        <v>16</v>
      </c>
      <c r="E1587" t="str">
        <f>VLOOKUP($B1587,TrialDesign!$E$2:$I$1147,3,FALSE)</f>
        <v>Nil</v>
      </c>
      <c r="F1587" t="str">
        <f>VLOOKUP($B1587,TrialDesign!$E$2:$I$1147,4,FALSE)</f>
        <v>Saracen</v>
      </c>
      <c r="G1587" s="1">
        <v>41674</v>
      </c>
      <c r="H1587" s="1" t="str">
        <f>VLOOKUP(B1587,TrialDesign!$E$2:$J$1147,6,FALSE)</f>
        <v>None_16h</v>
      </c>
      <c r="K1587">
        <v>4</v>
      </c>
      <c r="L1587">
        <v>0</v>
      </c>
      <c r="M1587">
        <v>0</v>
      </c>
      <c r="N1587">
        <v>2</v>
      </c>
      <c r="Q1587">
        <v>88</v>
      </c>
      <c r="W1587">
        <f>VLOOKUP(H1587&amp;"_"&amp;M1587+1,'Leaf lengths'!$J$6:$Q$104,VLOOKUP(F1587,'Leaf lengths'!$S$1:$T$6,2,FALSE),FALSE)</f>
        <v>160</v>
      </c>
      <c r="X1587">
        <f>IF(N1587="",0,Q1587/W1587)</f>
        <v>0.55000000000000004</v>
      </c>
      <c r="Y1587">
        <f t="shared" si="100"/>
        <v>0.55000000000000004</v>
      </c>
      <c r="Z1587" t="str">
        <f t="shared" si="103"/>
        <v/>
      </c>
      <c r="AD1587" t="str">
        <f t="shared" si="101"/>
        <v/>
      </c>
      <c r="AE1587">
        <v>0</v>
      </c>
    </row>
    <row r="1588" spans="1:31" ht="15" hidden="1" customHeight="1" x14ac:dyDescent="0.3">
      <c r="A1588" t="s">
        <v>416</v>
      </c>
      <c r="B1588">
        <f t="shared" si="99"/>
        <v>300053</v>
      </c>
      <c r="C1588">
        <v>53</v>
      </c>
      <c r="D1588">
        <f>VLOOKUP($B1588,TrialDesign!$E$2:$I$1147,5,FALSE)</f>
        <v>16</v>
      </c>
      <c r="E1588" t="str">
        <f>VLOOKUP($B1588,TrialDesign!$E$2:$I$1147,3,FALSE)</f>
        <v>Nil</v>
      </c>
      <c r="F1588" t="str">
        <f>VLOOKUP($B1588,TrialDesign!$E$2:$I$1147,4,FALSE)</f>
        <v>Saracen</v>
      </c>
      <c r="G1588" s="1">
        <v>41681</v>
      </c>
      <c r="H1588" s="1" t="str">
        <f>VLOOKUP(B1588,TrialDesign!$E$2:$J$1147,6,FALSE)</f>
        <v>None_16h</v>
      </c>
      <c r="J1588">
        <v>53</v>
      </c>
      <c r="K1588">
        <v>1</v>
      </c>
      <c r="L1588">
        <v>1</v>
      </c>
      <c r="M1588">
        <v>2</v>
      </c>
      <c r="N1588">
        <v>3</v>
      </c>
      <c r="O1588">
        <v>51</v>
      </c>
      <c r="Q1588">
        <v>156</v>
      </c>
      <c r="R1588">
        <v>4</v>
      </c>
      <c r="S1588">
        <v>3</v>
      </c>
      <c r="U1588" t="s">
        <v>16</v>
      </c>
      <c r="W1588">
        <f>VLOOKUP(H1588&amp;"_"&amp;M1588+1,'Leaf lengths'!$J$6:$Q$104,VLOOKUP(F1588,'Leaf lengths'!$S$1:$T$6,2,FALSE),FALSE)</f>
        <v>226</v>
      </c>
      <c r="X1588">
        <f t="shared" ref="X1588:X1595" si="104">IF(OR(N1588="",M1588=N1588),0,Q1588/W1588)</f>
        <v>0.69026548672566368</v>
      </c>
      <c r="Y1588">
        <f t="shared" si="100"/>
        <v>2.6902654867256635</v>
      </c>
      <c r="Z1588">
        <f t="shared" si="103"/>
        <v>9</v>
      </c>
      <c r="AD1588" t="str">
        <f t="shared" si="101"/>
        <v/>
      </c>
      <c r="AE1588">
        <v>2</v>
      </c>
    </row>
    <row r="1589" spans="1:31" ht="15" hidden="1" customHeight="1" x14ac:dyDescent="0.3">
      <c r="A1589" t="s">
        <v>416</v>
      </c>
      <c r="B1589">
        <f t="shared" ref="B1589:B1652" si="105">300000+C1589</f>
        <v>300053</v>
      </c>
      <c r="C1589">
        <v>53</v>
      </c>
      <c r="D1589">
        <f>VLOOKUP($B1589,TrialDesign!$E$2:$I$1147,5,FALSE)</f>
        <v>16</v>
      </c>
      <c r="E1589" t="str">
        <f>VLOOKUP($B1589,TrialDesign!$E$2:$I$1147,3,FALSE)</f>
        <v>Nil</v>
      </c>
      <c r="F1589" t="str">
        <f>VLOOKUP($B1589,TrialDesign!$E$2:$I$1147,4,FALSE)</f>
        <v>Saracen</v>
      </c>
      <c r="G1589" s="1">
        <v>41681</v>
      </c>
      <c r="H1589" s="1" t="str">
        <f>VLOOKUP(B1589,TrialDesign!$E$2:$J$1147,6,FALSE)</f>
        <v>None_16h</v>
      </c>
      <c r="K1589">
        <v>2</v>
      </c>
      <c r="L1589">
        <v>1</v>
      </c>
      <c r="M1589">
        <v>2</v>
      </c>
      <c r="N1589">
        <v>4</v>
      </c>
      <c r="O1589">
        <v>47</v>
      </c>
      <c r="P1589">
        <v>154</v>
      </c>
      <c r="Q1589">
        <v>207</v>
      </c>
      <c r="W1589">
        <f>VLOOKUP(H1589&amp;"_"&amp;M1589+1,'Leaf lengths'!$J$6:$Q$104,VLOOKUP(F1589,'Leaf lengths'!$S$1:$T$6,2,FALSE),FALSE)</f>
        <v>226</v>
      </c>
      <c r="X1589">
        <f t="shared" si="104"/>
        <v>0.91592920353982299</v>
      </c>
      <c r="Y1589">
        <f t="shared" si="100"/>
        <v>2.915929203539823</v>
      </c>
      <c r="Z1589" t="str">
        <f t="shared" si="103"/>
        <v/>
      </c>
      <c r="AD1589" t="str">
        <f t="shared" si="101"/>
        <v/>
      </c>
      <c r="AE1589">
        <v>2</v>
      </c>
    </row>
    <row r="1590" spans="1:31" ht="15" hidden="1" customHeight="1" x14ac:dyDescent="0.3">
      <c r="A1590" t="s">
        <v>416</v>
      </c>
      <c r="B1590">
        <f t="shared" si="105"/>
        <v>300053</v>
      </c>
      <c r="C1590">
        <v>53</v>
      </c>
      <c r="D1590">
        <f>VLOOKUP($B1590,TrialDesign!$E$2:$I$1147,5,FALSE)</f>
        <v>16</v>
      </c>
      <c r="E1590" t="str">
        <f>VLOOKUP($B1590,TrialDesign!$E$2:$I$1147,3,FALSE)</f>
        <v>Nil</v>
      </c>
      <c r="F1590" t="str">
        <f>VLOOKUP($B1590,TrialDesign!$E$2:$I$1147,4,FALSE)</f>
        <v>Saracen</v>
      </c>
      <c r="G1590" s="1">
        <v>41681</v>
      </c>
      <c r="H1590" s="1" t="str">
        <f>VLOOKUP(B1590,TrialDesign!$E$2:$J$1147,6,FALSE)</f>
        <v>None_16h</v>
      </c>
      <c r="K1590">
        <v>3</v>
      </c>
      <c r="L1590">
        <v>1</v>
      </c>
      <c r="M1590">
        <v>2</v>
      </c>
      <c r="N1590">
        <v>3</v>
      </c>
      <c r="O1590">
        <v>50</v>
      </c>
      <c r="P1590">
        <v>165</v>
      </c>
      <c r="Q1590">
        <v>175</v>
      </c>
      <c r="R1590">
        <v>4</v>
      </c>
      <c r="S1590">
        <v>3</v>
      </c>
      <c r="U1590" t="s">
        <v>16</v>
      </c>
      <c r="W1590">
        <f>VLOOKUP(H1590&amp;"_"&amp;M1590+1,'Leaf lengths'!$J$6:$Q$104,VLOOKUP(F1590,'Leaf lengths'!$S$1:$T$6,2,FALSE),FALSE)</f>
        <v>226</v>
      </c>
      <c r="X1590">
        <f t="shared" si="104"/>
        <v>0.77433628318584069</v>
      </c>
      <c r="Y1590">
        <f t="shared" ref="Y1590:Y1653" si="106">X1590+M1590</f>
        <v>2.7743362831858409</v>
      </c>
      <c r="Z1590">
        <f t="shared" si="103"/>
        <v>9</v>
      </c>
      <c r="AD1590" t="str">
        <f t="shared" si="101"/>
        <v/>
      </c>
      <c r="AE1590">
        <v>2</v>
      </c>
    </row>
    <row r="1591" spans="1:31" ht="15" hidden="1" customHeight="1" x14ac:dyDescent="0.3">
      <c r="A1591" t="s">
        <v>416</v>
      </c>
      <c r="B1591">
        <f t="shared" si="105"/>
        <v>300053</v>
      </c>
      <c r="C1591">
        <v>53</v>
      </c>
      <c r="D1591">
        <f>VLOOKUP($B1591,TrialDesign!$E$2:$I$1147,5,FALSE)</f>
        <v>16</v>
      </c>
      <c r="E1591" t="str">
        <f>VLOOKUP($B1591,TrialDesign!$E$2:$I$1147,3,FALSE)</f>
        <v>Nil</v>
      </c>
      <c r="F1591" t="str">
        <f>VLOOKUP($B1591,TrialDesign!$E$2:$I$1147,4,FALSE)</f>
        <v>Saracen</v>
      </c>
      <c r="G1591" s="1">
        <v>41681</v>
      </c>
      <c r="H1591" s="1" t="str">
        <f>VLOOKUP(B1591,TrialDesign!$E$2:$J$1147,6,FALSE)</f>
        <v>None_16h</v>
      </c>
      <c r="K1591">
        <v>4</v>
      </c>
      <c r="L1591">
        <v>1</v>
      </c>
      <c r="M1591">
        <v>2</v>
      </c>
      <c r="N1591">
        <v>3</v>
      </c>
      <c r="O1591">
        <v>49</v>
      </c>
      <c r="P1591">
        <v>166</v>
      </c>
      <c r="Q1591">
        <v>205</v>
      </c>
      <c r="W1591">
        <f>VLOOKUP(H1591&amp;"_"&amp;M1591+1,'Leaf lengths'!$J$6:$Q$104,VLOOKUP(F1591,'Leaf lengths'!$S$1:$T$6,2,FALSE),FALSE)</f>
        <v>226</v>
      </c>
      <c r="X1591">
        <f t="shared" si="104"/>
        <v>0.90707964601769908</v>
      </c>
      <c r="Y1591">
        <f t="shared" si="106"/>
        <v>2.9070796460176993</v>
      </c>
      <c r="Z1591" t="str">
        <f t="shared" si="103"/>
        <v/>
      </c>
      <c r="AD1591" t="str">
        <f t="shared" si="101"/>
        <v/>
      </c>
      <c r="AE1591">
        <v>2</v>
      </c>
    </row>
    <row r="1592" spans="1:31" ht="15" hidden="1" customHeight="1" x14ac:dyDescent="0.3">
      <c r="A1592" t="s">
        <v>416</v>
      </c>
      <c r="B1592">
        <f t="shared" si="105"/>
        <v>300118</v>
      </c>
      <c r="C1592">
        <v>118</v>
      </c>
      <c r="D1592">
        <f>VLOOKUP($B1592,TrialDesign!$E$2:$I$1147,5,FALSE)</f>
        <v>16</v>
      </c>
      <c r="E1592" t="str">
        <f>VLOOKUP($B1592,TrialDesign!$E$2:$I$1147,3,FALSE)</f>
        <v>Nil</v>
      </c>
      <c r="F1592" t="str">
        <f>VLOOKUP($B1592,TrialDesign!$E$2:$I$1147,4,FALSE)</f>
        <v>Saracen</v>
      </c>
      <c r="G1592" s="1">
        <v>41681</v>
      </c>
      <c r="H1592" s="1" t="str">
        <f>VLOOKUP(B1592,TrialDesign!$E$2:$J$1147,6,FALSE)</f>
        <v>None_16h</v>
      </c>
      <c r="J1592">
        <v>118</v>
      </c>
      <c r="K1592">
        <v>1</v>
      </c>
      <c r="L1592">
        <v>1</v>
      </c>
      <c r="M1592">
        <v>2</v>
      </c>
      <c r="N1592">
        <v>3</v>
      </c>
      <c r="O1592">
        <v>53</v>
      </c>
      <c r="Q1592">
        <v>187</v>
      </c>
      <c r="R1592">
        <v>4</v>
      </c>
      <c r="S1592">
        <v>4</v>
      </c>
      <c r="U1592" t="s">
        <v>16</v>
      </c>
      <c r="W1592">
        <f>VLOOKUP(H1592&amp;"_"&amp;M1592+1,'Leaf lengths'!$J$6:$Q$104,VLOOKUP(F1592,'Leaf lengths'!$S$1:$T$6,2,FALSE),FALSE)</f>
        <v>226</v>
      </c>
      <c r="X1592">
        <f t="shared" si="104"/>
        <v>0.82743362831858402</v>
      </c>
      <c r="Y1592">
        <f t="shared" si="106"/>
        <v>2.8274336283185839</v>
      </c>
      <c r="Z1592">
        <f t="shared" si="103"/>
        <v>10</v>
      </c>
      <c r="AD1592" t="str">
        <f t="shared" si="101"/>
        <v/>
      </c>
      <c r="AE1592">
        <v>2</v>
      </c>
    </row>
    <row r="1593" spans="1:31" ht="15" hidden="1" customHeight="1" x14ac:dyDescent="0.3">
      <c r="A1593" t="s">
        <v>416</v>
      </c>
      <c r="B1593">
        <f t="shared" si="105"/>
        <v>300118</v>
      </c>
      <c r="C1593">
        <v>118</v>
      </c>
      <c r="D1593">
        <f>VLOOKUP($B1593,TrialDesign!$E$2:$I$1147,5,FALSE)</f>
        <v>16</v>
      </c>
      <c r="E1593" t="str">
        <f>VLOOKUP($B1593,TrialDesign!$E$2:$I$1147,3,FALSE)</f>
        <v>Nil</v>
      </c>
      <c r="F1593" t="str">
        <f>VLOOKUP($B1593,TrialDesign!$E$2:$I$1147,4,FALSE)</f>
        <v>Saracen</v>
      </c>
      <c r="G1593" s="1">
        <v>41681</v>
      </c>
      <c r="H1593" s="1" t="str">
        <f>VLOOKUP(B1593,TrialDesign!$E$2:$J$1147,6,FALSE)</f>
        <v>None_16h</v>
      </c>
      <c r="K1593">
        <v>2</v>
      </c>
      <c r="L1593">
        <v>1</v>
      </c>
      <c r="M1593">
        <v>2</v>
      </c>
      <c r="N1593">
        <v>3</v>
      </c>
      <c r="O1593">
        <v>52</v>
      </c>
      <c r="P1593">
        <v>184</v>
      </c>
      <c r="Q1593">
        <v>184</v>
      </c>
      <c r="R1593">
        <v>4</v>
      </c>
      <c r="S1593">
        <v>4</v>
      </c>
      <c r="U1593" t="s">
        <v>16</v>
      </c>
      <c r="W1593">
        <f>VLOOKUP(H1593&amp;"_"&amp;M1593+1,'Leaf lengths'!$J$6:$Q$104,VLOOKUP(F1593,'Leaf lengths'!$S$1:$T$6,2,FALSE),FALSE)</f>
        <v>226</v>
      </c>
      <c r="X1593">
        <f t="shared" si="104"/>
        <v>0.81415929203539827</v>
      </c>
      <c r="Y1593">
        <f t="shared" si="106"/>
        <v>2.8141592920353982</v>
      </c>
      <c r="Z1593">
        <f t="shared" si="103"/>
        <v>10</v>
      </c>
      <c r="AD1593" t="str">
        <f t="shared" si="101"/>
        <v/>
      </c>
      <c r="AE1593">
        <v>2</v>
      </c>
    </row>
    <row r="1594" spans="1:31" ht="15" hidden="1" customHeight="1" x14ac:dyDescent="0.3">
      <c r="A1594" t="s">
        <v>416</v>
      </c>
      <c r="B1594">
        <f t="shared" si="105"/>
        <v>300118</v>
      </c>
      <c r="C1594">
        <v>118</v>
      </c>
      <c r="D1594">
        <f>VLOOKUP($B1594,TrialDesign!$E$2:$I$1147,5,FALSE)</f>
        <v>16</v>
      </c>
      <c r="E1594" t="str">
        <f>VLOOKUP($B1594,TrialDesign!$E$2:$I$1147,3,FALSE)</f>
        <v>Nil</v>
      </c>
      <c r="F1594" t="str">
        <f>VLOOKUP($B1594,TrialDesign!$E$2:$I$1147,4,FALSE)</f>
        <v>Saracen</v>
      </c>
      <c r="G1594" s="1">
        <v>41681</v>
      </c>
      <c r="H1594" s="1" t="str">
        <f>VLOOKUP(B1594,TrialDesign!$E$2:$J$1147,6,FALSE)</f>
        <v>None_16h</v>
      </c>
      <c r="K1594">
        <v>3</v>
      </c>
      <c r="L1594">
        <v>1</v>
      </c>
      <c r="M1594">
        <v>2</v>
      </c>
      <c r="N1594">
        <v>3</v>
      </c>
      <c r="O1594">
        <v>52</v>
      </c>
      <c r="P1594">
        <v>172</v>
      </c>
      <c r="Q1594">
        <v>188</v>
      </c>
      <c r="R1594">
        <v>4</v>
      </c>
      <c r="S1594">
        <v>3</v>
      </c>
      <c r="U1594" t="s">
        <v>16</v>
      </c>
      <c r="W1594">
        <f>VLOOKUP(H1594&amp;"_"&amp;M1594+1,'Leaf lengths'!$J$6:$Q$104,VLOOKUP(F1594,'Leaf lengths'!$S$1:$T$6,2,FALSE),FALSE)</f>
        <v>226</v>
      </c>
      <c r="X1594">
        <f t="shared" si="104"/>
        <v>0.83185840707964598</v>
      </c>
      <c r="Y1594">
        <f t="shared" si="106"/>
        <v>2.831858407079646</v>
      </c>
      <c r="Z1594">
        <f t="shared" si="103"/>
        <v>9</v>
      </c>
      <c r="AD1594" t="str">
        <f t="shared" si="101"/>
        <v/>
      </c>
      <c r="AE1594">
        <v>2</v>
      </c>
    </row>
    <row r="1595" spans="1:31" ht="15" hidden="1" customHeight="1" x14ac:dyDescent="0.3">
      <c r="A1595" t="s">
        <v>416</v>
      </c>
      <c r="B1595">
        <f t="shared" si="105"/>
        <v>300118</v>
      </c>
      <c r="C1595">
        <v>118</v>
      </c>
      <c r="D1595">
        <f>VLOOKUP($B1595,TrialDesign!$E$2:$I$1147,5,FALSE)</f>
        <v>16</v>
      </c>
      <c r="E1595" t="str">
        <f>VLOOKUP($B1595,TrialDesign!$E$2:$I$1147,3,FALSE)</f>
        <v>Nil</v>
      </c>
      <c r="F1595" t="str">
        <f>VLOOKUP($B1595,TrialDesign!$E$2:$I$1147,4,FALSE)</f>
        <v>Saracen</v>
      </c>
      <c r="G1595" s="1">
        <v>41681</v>
      </c>
      <c r="H1595" s="1" t="str">
        <f>VLOOKUP(B1595,TrialDesign!$E$2:$J$1147,6,FALSE)</f>
        <v>None_16h</v>
      </c>
      <c r="K1595">
        <v>4</v>
      </c>
      <c r="L1595">
        <v>0</v>
      </c>
      <c r="M1595">
        <v>2</v>
      </c>
      <c r="N1595">
        <v>3</v>
      </c>
      <c r="O1595">
        <v>56</v>
      </c>
      <c r="P1595">
        <v>181</v>
      </c>
      <c r="Q1595">
        <v>181</v>
      </c>
      <c r="W1595">
        <f>VLOOKUP(H1595&amp;"_"&amp;M1595+1,'Leaf lengths'!$J$6:$Q$104,VLOOKUP(F1595,'Leaf lengths'!$S$1:$T$6,2,FALSE),FALSE)</f>
        <v>226</v>
      </c>
      <c r="X1595">
        <f t="shared" si="104"/>
        <v>0.80088495575221241</v>
      </c>
      <c r="Y1595">
        <f t="shared" si="106"/>
        <v>2.8008849557522124</v>
      </c>
      <c r="Z1595" t="str">
        <f t="shared" si="103"/>
        <v/>
      </c>
      <c r="AD1595" t="str">
        <f t="shared" si="101"/>
        <v/>
      </c>
      <c r="AE1595">
        <v>2</v>
      </c>
    </row>
    <row r="1596" spans="1:31" ht="15" hidden="1" customHeight="1" x14ac:dyDescent="0.3">
      <c r="A1596" t="s">
        <v>416</v>
      </c>
      <c r="B1596">
        <f t="shared" si="105"/>
        <v>300326</v>
      </c>
      <c r="C1596">
        <v>326</v>
      </c>
      <c r="D1596">
        <f>VLOOKUP($B1596,TrialDesign!$E$2:$I$1147,5,FALSE)</f>
        <v>16</v>
      </c>
      <c r="E1596" t="str">
        <f>VLOOKUP($B1596,TrialDesign!$E$2:$I$1147,3,FALSE)</f>
        <v>Nil</v>
      </c>
      <c r="F1596" t="str">
        <f>VLOOKUP($B1596,TrialDesign!$E$2:$I$1147,4,FALSE)</f>
        <v>Saracen</v>
      </c>
      <c r="G1596" s="1">
        <v>41681</v>
      </c>
      <c r="H1596" s="1" t="str">
        <f>VLOOKUP(B1596,TrialDesign!$E$2:$J$1147,6,FALSE)</f>
        <v>None_16h</v>
      </c>
      <c r="J1596">
        <v>326</v>
      </c>
      <c r="K1596">
        <v>1</v>
      </c>
      <c r="L1596">
        <v>1</v>
      </c>
      <c r="M1596">
        <v>2</v>
      </c>
      <c r="N1596">
        <v>3</v>
      </c>
      <c r="O1596">
        <v>52</v>
      </c>
      <c r="R1596">
        <v>4</v>
      </c>
      <c r="S1596">
        <v>4</v>
      </c>
      <c r="U1596" t="s">
        <v>16</v>
      </c>
      <c r="W1596">
        <f>VLOOKUP(H1596&amp;"_"&amp;M1596+1,'Leaf lengths'!$J$6:$Q$104,VLOOKUP(F1596,'Leaf lengths'!$S$1:$T$6,2,FALSE),FALSE)</f>
        <v>226</v>
      </c>
      <c r="X1596">
        <f>AVERAGE(X1597:X1599)</f>
        <v>0.77138643067846602</v>
      </c>
      <c r="Y1596">
        <f t="shared" si="106"/>
        <v>2.7713864306784659</v>
      </c>
      <c r="Z1596">
        <f t="shared" si="103"/>
        <v>10</v>
      </c>
      <c r="AD1596" t="str">
        <f t="shared" si="101"/>
        <v/>
      </c>
      <c r="AE1596">
        <v>2</v>
      </c>
    </row>
    <row r="1597" spans="1:31" ht="15" hidden="1" customHeight="1" x14ac:dyDescent="0.3">
      <c r="A1597" t="s">
        <v>416</v>
      </c>
      <c r="B1597">
        <f t="shared" si="105"/>
        <v>300326</v>
      </c>
      <c r="C1597">
        <v>326</v>
      </c>
      <c r="D1597">
        <f>VLOOKUP($B1597,TrialDesign!$E$2:$I$1147,5,FALSE)</f>
        <v>16</v>
      </c>
      <c r="E1597" t="str">
        <f>VLOOKUP($B1597,TrialDesign!$E$2:$I$1147,3,FALSE)</f>
        <v>Nil</v>
      </c>
      <c r="F1597" t="str">
        <f>VLOOKUP($B1597,TrialDesign!$E$2:$I$1147,4,FALSE)</f>
        <v>Saracen</v>
      </c>
      <c r="G1597" s="1">
        <v>41681</v>
      </c>
      <c r="H1597" s="1" t="str">
        <f>VLOOKUP(B1597,TrialDesign!$E$2:$J$1147,6,FALSE)</f>
        <v>None_16h</v>
      </c>
      <c r="K1597">
        <v>2</v>
      </c>
      <c r="L1597">
        <v>1</v>
      </c>
      <c r="M1597">
        <v>2</v>
      </c>
      <c r="N1597">
        <v>3</v>
      </c>
      <c r="O1597">
        <v>44</v>
      </c>
      <c r="P1597">
        <v>158</v>
      </c>
      <c r="Q1597">
        <v>187</v>
      </c>
      <c r="R1597">
        <v>4</v>
      </c>
      <c r="S1597">
        <v>4</v>
      </c>
      <c r="U1597" t="s">
        <v>16</v>
      </c>
      <c r="W1597">
        <f>VLOOKUP(H1597&amp;"_"&amp;M1597+1,'Leaf lengths'!$J$6:$Q$104,VLOOKUP(F1597,'Leaf lengths'!$S$1:$T$6,2,FALSE),FALSE)</f>
        <v>226</v>
      </c>
      <c r="X1597">
        <f t="shared" ref="X1597:X1660" si="107">IF(OR(N1597="",M1597=N1597),0,Q1597/W1597)</f>
        <v>0.82743362831858402</v>
      </c>
      <c r="Y1597">
        <f t="shared" si="106"/>
        <v>2.8274336283185839</v>
      </c>
      <c r="Z1597">
        <f t="shared" si="103"/>
        <v>10</v>
      </c>
      <c r="AD1597" t="str">
        <f t="shared" si="101"/>
        <v/>
      </c>
      <c r="AE1597">
        <v>2</v>
      </c>
    </row>
    <row r="1598" spans="1:31" ht="15" hidden="1" customHeight="1" x14ac:dyDescent="0.3">
      <c r="A1598" t="s">
        <v>416</v>
      </c>
      <c r="B1598">
        <f t="shared" si="105"/>
        <v>300326</v>
      </c>
      <c r="C1598">
        <v>326</v>
      </c>
      <c r="D1598">
        <f>VLOOKUP($B1598,TrialDesign!$E$2:$I$1147,5,FALSE)</f>
        <v>16</v>
      </c>
      <c r="E1598" t="str">
        <f>VLOOKUP($B1598,TrialDesign!$E$2:$I$1147,3,FALSE)</f>
        <v>Nil</v>
      </c>
      <c r="F1598" t="str">
        <f>VLOOKUP($B1598,TrialDesign!$E$2:$I$1147,4,FALSE)</f>
        <v>Saracen</v>
      </c>
      <c r="G1598" s="1">
        <v>41681</v>
      </c>
      <c r="H1598" s="1" t="str">
        <f>VLOOKUP(B1598,TrialDesign!$E$2:$J$1147,6,FALSE)</f>
        <v>None_16h</v>
      </c>
      <c r="K1598">
        <v>3</v>
      </c>
      <c r="L1598">
        <v>1</v>
      </c>
      <c r="M1598">
        <v>2</v>
      </c>
      <c r="N1598">
        <v>3</v>
      </c>
      <c r="O1598">
        <v>47</v>
      </c>
      <c r="P1598">
        <v>165</v>
      </c>
      <c r="Q1598">
        <v>165</v>
      </c>
      <c r="R1598">
        <v>4</v>
      </c>
      <c r="S1598">
        <v>3</v>
      </c>
      <c r="U1598" t="s">
        <v>16</v>
      </c>
      <c r="W1598">
        <f>VLOOKUP(H1598&amp;"_"&amp;M1598+1,'Leaf lengths'!$J$6:$Q$104,VLOOKUP(F1598,'Leaf lengths'!$S$1:$T$6,2,FALSE),FALSE)</f>
        <v>226</v>
      </c>
      <c r="X1598">
        <f t="shared" si="107"/>
        <v>0.73008849557522126</v>
      </c>
      <c r="Y1598">
        <f t="shared" si="106"/>
        <v>2.7300884955752212</v>
      </c>
      <c r="Z1598">
        <f t="shared" si="103"/>
        <v>9</v>
      </c>
      <c r="AD1598" t="str">
        <f t="shared" si="101"/>
        <v/>
      </c>
      <c r="AE1598">
        <v>2</v>
      </c>
    </row>
    <row r="1599" spans="1:31" ht="15" hidden="1" customHeight="1" x14ac:dyDescent="0.3">
      <c r="A1599" t="s">
        <v>416</v>
      </c>
      <c r="B1599">
        <f t="shared" si="105"/>
        <v>300326</v>
      </c>
      <c r="C1599">
        <v>326</v>
      </c>
      <c r="D1599">
        <f>VLOOKUP($B1599,TrialDesign!$E$2:$I$1147,5,FALSE)</f>
        <v>16</v>
      </c>
      <c r="E1599" t="str">
        <f>VLOOKUP($B1599,TrialDesign!$E$2:$I$1147,3,FALSE)</f>
        <v>Nil</v>
      </c>
      <c r="F1599" t="str">
        <f>VLOOKUP($B1599,TrialDesign!$E$2:$I$1147,4,FALSE)</f>
        <v>Saracen</v>
      </c>
      <c r="G1599" s="1">
        <v>41681</v>
      </c>
      <c r="H1599" s="1" t="str">
        <f>VLOOKUP(B1599,TrialDesign!$E$2:$J$1147,6,FALSE)</f>
        <v>None_16h</v>
      </c>
      <c r="K1599">
        <v>4</v>
      </c>
      <c r="L1599">
        <v>1</v>
      </c>
      <c r="M1599">
        <v>2</v>
      </c>
      <c r="N1599">
        <v>3</v>
      </c>
      <c r="O1599">
        <v>52</v>
      </c>
      <c r="P1599">
        <v>173</v>
      </c>
      <c r="Q1599">
        <v>171</v>
      </c>
      <c r="W1599">
        <f>VLOOKUP(H1599&amp;"_"&amp;M1599+1,'Leaf lengths'!$J$6:$Q$104,VLOOKUP(F1599,'Leaf lengths'!$S$1:$T$6,2,FALSE),FALSE)</f>
        <v>226</v>
      </c>
      <c r="X1599">
        <f t="shared" si="107"/>
        <v>0.75663716814159288</v>
      </c>
      <c r="Y1599">
        <f t="shared" si="106"/>
        <v>2.7566371681415927</v>
      </c>
      <c r="Z1599" t="str">
        <f t="shared" si="103"/>
        <v/>
      </c>
      <c r="AD1599" t="str">
        <f t="shared" si="101"/>
        <v/>
      </c>
      <c r="AE1599">
        <v>2</v>
      </c>
    </row>
    <row r="1600" spans="1:31" ht="15" hidden="1" customHeight="1" x14ac:dyDescent="0.3">
      <c r="A1600" t="s">
        <v>416</v>
      </c>
      <c r="B1600">
        <f t="shared" si="105"/>
        <v>300101</v>
      </c>
      <c r="C1600">
        <v>101</v>
      </c>
      <c r="D1600">
        <f>VLOOKUP($B1600,TrialDesign!$E$2:$I$1147,5,FALSE)</f>
        <v>16</v>
      </c>
      <c r="E1600" t="str">
        <f>VLOOKUP($B1600,TrialDesign!$E$2:$I$1147,3,FALSE)</f>
        <v>Nil</v>
      </c>
      <c r="F1600" t="str">
        <f>VLOOKUP($B1600,TrialDesign!$E$2:$I$1147,4,FALSE)</f>
        <v>Saracen</v>
      </c>
      <c r="G1600" s="1">
        <v>41688</v>
      </c>
      <c r="H1600" s="1" t="str">
        <f>VLOOKUP(B1600,TrialDesign!$E$2:$J$1147,6,FALSE)</f>
        <v>None_16h</v>
      </c>
      <c r="J1600">
        <v>101</v>
      </c>
      <c r="K1600">
        <v>1</v>
      </c>
      <c r="L1600">
        <v>2</v>
      </c>
      <c r="M1600">
        <v>3</v>
      </c>
      <c r="N1600">
        <v>4</v>
      </c>
      <c r="O1600">
        <v>67</v>
      </c>
      <c r="Q1600">
        <v>210</v>
      </c>
      <c r="R1600">
        <v>3</v>
      </c>
      <c r="S1600">
        <v>4</v>
      </c>
      <c r="U1600" t="s">
        <v>16</v>
      </c>
      <c r="W1600">
        <f>VLOOKUP(H1600&amp;"_"&amp;M1600+1,'Leaf lengths'!$J$6:$Q$104,VLOOKUP(F1600,'Leaf lengths'!$S$1:$T$6,2,FALSE),FALSE)</f>
        <v>264.33333333333331</v>
      </c>
      <c r="X1600">
        <f t="shared" si="107"/>
        <v>0.79445145018915519</v>
      </c>
      <c r="Y1600">
        <f t="shared" si="106"/>
        <v>3.7944514501891553</v>
      </c>
      <c r="Z1600">
        <f t="shared" si="103"/>
        <v>10</v>
      </c>
      <c r="AD1600" t="str">
        <f t="shared" si="101"/>
        <v/>
      </c>
      <c r="AE1600">
        <v>3</v>
      </c>
    </row>
    <row r="1601" spans="1:31" ht="15" hidden="1" customHeight="1" x14ac:dyDescent="0.3">
      <c r="A1601" t="s">
        <v>416</v>
      </c>
      <c r="B1601">
        <f t="shared" si="105"/>
        <v>300101</v>
      </c>
      <c r="C1601">
        <v>101</v>
      </c>
      <c r="D1601">
        <f>VLOOKUP($B1601,TrialDesign!$E$2:$I$1147,5,FALSE)</f>
        <v>16</v>
      </c>
      <c r="E1601" t="str">
        <f>VLOOKUP($B1601,TrialDesign!$E$2:$I$1147,3,FALSE)</f>
        <v>Nil</v>
      </c>
      <c r="F1601" t="str">
        <f>VLOOKUP($B1601,TrialDesign!$E$2:$I$1147,4,FALSE)</f>
        <v>Saracen</v>
      </c>
      <c r="G1601" s="1">
        <v>41688</v>
      </c>
      <c r="H1601" s="1" t="str">
        <f>VLOOKUP(B1601,TrialDesign!$E$2:$J$1147,6,FALSE)</f>
        <v>None_16h</v>
      </c>
      <c r="K1601">
        <v>2</v>
      </c>
      <c r="L1601">
        <v>2</v>
      </c>
      <c r="M1601">
        <v>4</v>
      </c>
      <c r="N1601">
        <v>5</v>
      </c>
      <c r="O1601">
        <v>72</v>
      </c>
      <c r="P1601">
        <v>265</v>
      </c>
      <c r="Q1601">
        <v>267</v>
      </c>
      <c r="R1601">
        <v>4</v>
      </c>
      <c r="S1601">
        <v>4</v>
      </c>
      <c r="U1601" t="s">
        <v>16</v>
      </c>
      <c r="W1601">
        <f>VLOOKUP(H1601&amp;"_"&amp;M1601+1,'Leaf lengths'!$J$6:$Q$104,VLOOKUP(F1601,'Leaf lengths'!$S$1:$T$6,2,FALSE),FALSE)</f>
        <v>258.625</v>
      </c>
      <c r="X1601">
        <f t="shared" si="107"/>
        <v>1.0323827936201064</v>
      </c>
      <c r="Y1601">
        <f t="shared" si="106"/>
        <v>5.0323827936201067</v>
      </c>
      <c r="Z1601">
        <f t="shared" si="103"/>
        <v>12</v>
      </c>
      <c r="AD1601" t="str">
        <f t="shared" si="101"/>
        <v/>
      </c>
      <c r="AE1601">
        <v>4</v>
      </c>
    </row>
    <row r="1602" spans="1:31" ht="15" hidden="1" customHeight="1" x14ac:dyDescent="0.3">
      <c r="A1602" t="s">
        <v>416</v>
      </c>
      <c r="B1602">
        <f t="shared" si="105"/>
        <v>300101</v>
      </c>
      <c r="C1602">
        <v>101</v>
      </c>
      <c r="D1602">
        <f>VLOOKUP($B1602,TrialDesign!$E$2:$I$1147,5,FALSE)</f>
        <v>16</v>
      </c>
      <c r="E1602" t="str">
        <f>VLOOKUP($B1602,TrialDesign!$E$2:$I$1147,3,FALSE)</f>
        <v>Nil</v>
      </c>
      <c r="F1602" t="str">
        <f>VLOOKUP($B1602,TrialDesign!$E$2:$I$1147,4,FALSE)</f>
        <v>Saracen</v>
      </c>
      <c r="G1602" s="1">
        <v>41688</v>
      </c>
      <c r="H1602" s="1" t="str">
        <f>VLOOKUP(B1602,TrialDesign!$E$2:$J$1147,6,FALSE)</f>
        <v>None_16h</v>
      </c>
      <c r="K1602">
        <v>3</v>
      </c>
      <c r="L1602">
        <v>2</v>
      </c>
      <c r="M1602">
        <v>4</v>
      </c>
      <c r="N1602">
        <v>5</v>
      </c>
      <c r="O1602">
        <v>74</v>
      </c>
      <c r="P1602">
        <v>270</v>
      </c>
      <c r="Q1602">
        <v>271</v>
      </c>
      <c r="R1602">
        <v>3</v>
      </c>
      <c r="S1602">
        <v>5</v>
      </c>
      <c r="U1602" t="s">
        <v>16</v>
      </c>
      <c r="W1602">
        <f>VLOOKUP(H1602&amp;"_"&amp;M1602+1,'Leaf lengths'!$J$6:$Q$104,VLOOKUP(F1602,'Leaf lengths'!$S$1:$T$6,2,FALSE),FALSE)</f>
        <v>258.625</v>
      </c>
      <c r="X1602">
        <f t="shared" si="107"/>
        <v>1.0478492025132915</v>
      </c>
      <c r="Y1602">
        <f t="shared" si="106"/>
        <v>5.0478492025132917</v>
      </c>
      <c r="Z1602">
        <f t="shared" si="103"/>
        <v>12</v>
      </c>
      <c r="AD1602" t="str">
        <f t="shared" ref="AD1602:AD1665" si="108">IF(OR(M1602=N1602,N1602=""),"FLN","")</f>
        <v/>
      </c>
      <c r="AE1602">
        <v>4</v>
      </c>
    </row>
    <row r="1603" spans="1:31" ht="15" hidden="1" customHeight="1" x14ac:dyDescent="0.3">
      <c r="A1603" t="s">
        <v>416</v>
      </c>
      <c r="B1603">
        <f t="shared" si="105"/>
        <v>300101</v>
      </c>
      <c r="C1603">
        <v>101</v>
      </c>
      <c r="D1603">
        <f>VLOOKUP($B1603,TrialDesign!$E$2:$I$1147,5,FALSE)</f>
        <v>16</v>
      </c>
      <c r="E1603" t="str">
        <f>VLOOKUP($B1603,TrialDesign!$E$2:$I$1147,3,FALSE)</f>
        <v>Nil</v>
      </c>
      <c r="F1603" t="str">
        <f>VLOOKUP($B1603,TrialDesign!$E$2:$I$1147,4,FALSE)</f>
        <v>Saracen</v>
      </c>
      <c r="G1603" s="1">
        <v>41688</v>
      </c>
      <c r="H1603" s="1" t="str">
        <f>VLOOKUP(B1603,TrialDesign!$E$2:$J$1147,6,FALSE)</f>
        <v>None_16h</v>
      </c>
      <c r="K1603">
        <v>4</v>
      </c>
      <c r="L1603">
        <v>2</v>
      </c>
      <c r="M1603">
        <v>3</v>
      </c>
      <c r="N1603">
        <v>4</v>
      </c>
      <c r="O1603">
        <v>60</v>
      </c>
      <c r="P1603">
        <v>213</v>
      </c>
      <c r="Q1603">
        <v>212</v>
      </c>
      <c r="R1603">
        <v>3</v>
      </c>
      <c r="S1603">
        <v>5</v>
      </c>
      <c r="U1603" t="s">
        <v>16</v>
      </c>
      <c r="W1603">
        <f>VLOOKUP(H1603&amp;"_"&amp;M1603+1,'Leaf lengths'!$J$6:$Q$104,VLOOKUP(F1603,'Leaf lengths'!$S$1:$T$6,2,FALSE),FALSE)</f>
        <v>264.33333333333331</v>
      </c>
      <c r="X1603">
        <f t="shared" si="107"/>
        <v>0.80201765447667095</v>
      </c>
      <c r="Y1603">
        <f t="shared" si="106"/>
        <v>3.8020176544766708</v>
      </c>
      <c r="Z1603">
        <f t="shared" si="103"/>
        <v>11</v>
      </c>
      <c r="AD1603" t="str">
        <f t="shared" si="108"/>
        <v/>
      </c>
      <c r="AE1603">
        <v>3</v>
      </c>
    </row>
    <row r="1604" spans="1:31" ht="15" hidden="1" customHeight="1" x14ac:dyDescent="0.3">
      <c r="A1604" t="s">
        <v>416</v>
      </c>
      <c r="B1604">
        <f t="shared" si="105"/>
        <v>300130</v>
      </c>
      <c r="C1604">
        <v>130</v>
      </c>
      <c r="D1604">
        <f>VLOOKUP($B1604,TrialDesign!$E$2:$I$1147,5,FALSE)</f>
        <v>16</v>
      </c>
      <c r="E1604" t="str">
        <f>VLOOKUP($B1604,TrialDesign!$E$2:$I$1147,3,FALSE)</f>
        <v>Nil</v>
      </c>
      <c r="F1604" t="str">
        <f>VLOOKUP($B1604,TrialDesign!$E$2:$I$1147,4,FALSE)</f>
        <v>Saracen</v>
      </c>
      <c r="G1604" s="1">
        <v>41688</v>
      </c>
      <c r="H1604" s="1" t="str">
        <f>VLOOKUP(B1604,TrialDesign!$E$2:$J$1147,6,FALSE)</f>
        <v>None_16h</v>
      </c>
      <c r="J1604">
        <v>130</v>
      </c>
      <c r="K1604">
        <v>1</v>
      </c>
      <c r="L1604">
        <v>2</v>
      </c>
      <c r="M1604">
        <v>3</v>
      </c>
      <c r="N1604">
        <v>4</v>
      </c>
      <c r="O1604">
        <v>65</v>
      </c>
      <c r="Q1604">
        <v>241</v>
      </c>
      <c r="R1604">
        <v>4</v>
      </c>
      <c r="S1604">
        <v>4</v>
      </c>
      <c r="U1604" t="s">
        <v>16</v>
      </c>
      <c r="W1604">
        <f>VLOOKUP(H1604&amp;"_"&amp;M1604+1,'Leaf lengths'!$J$6:$Q$104,VLOOKUP(F1604,'Leaf lengths'!$S$1:$T$6,2,FALSE),FALSE)</f>
        <v>264.33333333333331</v>
      </c>
      <c r="X1604">
        <f t="shared" si="107"/>
        <v>0.9117276166456495</v>
      </c>
      <c r="Y1604">
        <f t="shared" si="106"/>
        <v>3.9117276166456496</v>
      </c>
      <c r="Z1604">
        <f t="shared" si="103"/>
        <v>11</v>
      </c>
      <c r="AD1604" t="str">
        <f t="shared" si="108"/>
        <v/>
      </c>
      <c r="AE1604">
        <v>3</v>
      </c>
    </row>
    <row r="1605" spans="1:31" ht="15" hidden="1" customHeight="1" x14ac:dyDescent="0.3">
      <c r="A1605" t="s">
        <v>416</v>
      </c>
      <c r="B1605">
        <f t="shared" si="105"/>
        <v>300130</v>
      </c>
      <c r="C1605">
        <v>130</v>
      </c>
      <c r="D1605">
        <f>VLOOKUP($B1605,TrialDesign!$E$2:$I$1147,5,FALSE)</f>
        <v>16</v>
      </c>
      <c r="E1605" t="str">
        <f>VLOOKUP($B1605,TrialDesign!$E$2:$I$1147,3,FALSE)</f>
        <v>Nil</v>
      </c>
      <c r="F1605" t="str">
        <f>VLOOKUP($B1605,TrialDesign!$E$2:$I$1147,4,FALSE)</f>
        <v>Saracen</v>
      </c>
      <c r="G1605" s="1">
        <v>41688</v>
      </c>
      <c r="H1605" s="1" t="str">
        <f>VLOOKUP(B1605,TrialDesign!$E$2:$J$1147,6,FALSE)</f>
        <v>None_16h</v>
      </c>
      <c r="K1605">
        <v>2</v>
      </c>
      <c r="L1605">
        <v>2</v>
      </c>
      <c r="M1605">
        <v>4</v>
      </c>
      <c r="N1605">
        <v>5</v>
      </c>
      <c r="O1605">
        <v>70</v>
      </c>
      <c r="P1605">
        <v>281</v>
      </c>
      <c r="Q1605">
        <v>289</v>
      </c>
      <c r="R1605">
        <v>4</v>
      </c>
      <c r="S1605">
        <v>6</v>
      </c>
      <c r="U1605" t="s">
        <v>16</v>
      </c>
      <c r="W1605">
        <f>VLOOKUP(H1605&amp;"_"&amp;M1605+1,'Leaf lengths'!$J$6:$Q$104,VLOOKUP(F1605,'Leaf lengths'!$S$1:$T$6,2,FALSE),FALSE)</f>
        <v>258.625</v>
      </c>
      <c r="X1605">
        <f t="shared" si="107"/>
        <v>1.1174480425326245</v>
      </c>
      <c r="Y1605">
        <f t="shared" si="106"/>
        <v>5.1174480425326241</v>
      </c>
      <c r="Z1605">
        <f t="shared" si="103"/>
        <v>14</v>
      </c>
      <c r="AD1605" t="str">
        <f t="shared" si="108"/>
        <v/>
      </c>
      <c r="AE1605">
        <v>4</v>
      </c>
    </row>
    <row r="1606" spans="1:31" ht="15" hidden="1" customHeight="1" x14ac:dyDescent="0.3">
      <c r="A1606" t="s">
        <v>416</v>
      </c>
      <c r="B1606">
        <f t="shared" si="105"/>
        <v>300130</v>
      </c>
      <c r="C1606">
        <v>130</v>
      </c>
      <c r="D1606">
        <f>VLOOKUP($B1606,TrialDesign!$E$2:$I$1147,5,FALSE)</f>
        <v>16</v>
      </c>
      <c r="E1606" t="str">
        <f>VLOOKUP($B1606,TrialDesign!$E$2:$I$1147,3,FALSE)</f>
        <v>Nil</v>
      </c>
      <c r="F1606" t="str">
        <f>VLOOKUP($B1606,TrialDesign!$E$2:$I$1147,4,FALSE)</f>
        <v>Saracen</v>
      </c>
      <c r="G1606" s="1">
        <v>41688</v>
      </c>
      <c r="H1606" s="1" t="str">
        <f>VLOOKUP(B1606,TrialDesign!$E$2:$J$1147,6,FALSE)</f>
        <v>None_16h</v>
      </c>
      <c r="K1606">
        <v>3</v>
      </c>
      <c r="L1606">
        <v>2</v>
      </c>
      <c r="M1606">
        <v>4</v>
      </c>
      <c r="N1606">
        <v>5</v>
      </c>
      <c r="O1606">
        <v>67</v>
      </c>
      <c r="P1606">
        <v>276</v>
      </c>
      <c r="Q1606">
        <v>283</v>
      </c>
      <c r="R1606">
        <v>3</v>
      </c>
      <c r="S1606">
        <v>5</v>
      </c>
      <c r="U1606" t="s">
        <v>16</v>
      </c>
      <c r="W1606">
        <f>VLOOKUP(H1606&amp;"_"&amp;M1606+1,'Leaf lengths'!$J$6:$Q$104,VLOOKUP(F1606,'Leaf lengths'!$S$1:$T$6,2,FALSE),FALSE)</f>
        <v>258.625</v>
      </c>
      <c r="X1606">
        <f t="shared" si="107"/>
        <v>1.0942484291928467</v>
      </c>
      <c r="Y1606">
        <f t="shared" si="106"/>
        <v>5.0942484291928469</v>
      </c>
      <c r="Z1606">
        <f t="shared" si="103"/>
        <v>12</v>
      </c>
      <c r="AD1606" t="str">
        <f t="shared" si="108"/>
        <v/>
      </c>
      <c r="AE1606">
        <v>4</v>
      </c>
    </row>
    <row r="1607" spans="1:31" ht="15" hidden="1" customHeight="1" x14ac:dyDescent="0.3">
      <c r="A1607" t="s">
        <v>416</v>
      </c>
      <c r="B1607">
        <f t="shared" si="105"/>
        <v>300130</v>
      </c>
      <c r="C1607">
        <v>130</v>
      </c>
      <c r="D1607">
        <f>VLOOKUP($B1607,TrialDesign!$E$2:$I$1147,5,FALSE)</f>
        <v>16</v>
      </c>
      <c r="E1607" t="str">
        <f>VLOOKUP($B1607,TrialDesign!$E$2:$I$1147,3,FALSE)</f>
        <v>Nil</v>
      </c>
      <c r="F1607" t="str">
        <f>VLOOKUP($B1607,TrialDesign!$E$2:$I$1147,4,FALSE)</f>
        <v>Saracen</v>
      </c>
      <c r="G1607" s="1">
        <v>41688</v>
      </c>
      <c r="H1607" s="1" t="str">
        <f>VLOOKUP(B1607,TrialDesign!$E$2:$J$1147,6,FALSE)</f>
        <v>None_16h</v>
      </c>
      <c r="K1607">
        <v>4</v>
      </c>
      <c r="L1607">
        <v>2</v>
      </c>
      <c r="M1607">
        <v>4</v>
      </c>
      <c r="N1607">
        <v>5</v>
      </c>
      <c r="O1607">
        <v>77</v>
      </c>
      <c r="P1607">
        <v>277</v>
      </c>
      <c r="Q1607">
        <v>272</v>
      </c>
      <c r="R1607">
        <v>3</v>
      </c>
      <c r="S1607">
        <v>4</v>
      </c>
      <c r="U1607" t="s">
        <v>16</v>
      </c>
      <c r="W1607">
        <f>VLOOKUP(H1607&amp;"_"&amp;M1607+1,'Leaf lengths'!$J$6:$Q$104,VLOOKUP(F1607,'Leaf lengths'!$S$1:$T$6,2,FALSE),FALSE)</f>
        <v>258.625</v>
      </c>
      <c r="X1607">
        <f t="shared" si="107"/>
        <v>1.0517158047365878</v>
      </c>
      <c r="Y1607">
        <f t="shared" si="106"/>
        <v>5.0517158047365882</v>
      </c>
      <c r="Z1607">
        <f t="shared" si="103"/>
        <v>11</v>
      </c>
      <c r="AD1607" t="str">
        <f t="shared" si="108"/>
        <v/>
      </c>
      <c r="AE1607">
        <v>4</v>
      </c>
    </row>
    <row r="1608" spans="1:31" ht="15" hidden="1" customHeight="1" x14ac:dyDescent="0.3">
      <c r="A1608" t="s">
        <v>416</v>
      </c>
      <c r="B1608">
        <f t="shared" si="105"/>
        <v>300312</v>
      </c>
      <c r="C1608">
        <v>312</v>
      </c>
      <c r="D1608">
        <f>VLOOKUP($B1608,TrialDesign!$E$2:$I$1147,5,FALSE)</f>
        <v>16</v>
      </c>
      <c r="E1608" t="str">
        <f>VLOOKUP($B1608,TrialDesign!$E$2:$I$1147,3,FALSE)</f>
        <v>Nil</v>
      </c>
      <c r="F1608" t="str">
        <f>VLOOKUP($B1608,TrialDesign!$E$2:$I$1147,4,FALSE)</f>
        <v>Saracen</v>
      </c>
      <c r="G1608" s="1">
        <v>41688</v>
      </c>
      <c r="H1608" s="1" t="str">
        <f>VLOOKUP(B1608,TrialDesign!$E$2:$J$1147,6,FALSE)</f>
        <v>None_16h</v>
      </c>
      <c r="J1608">
        <v>312</v>
      </c>
      <c r="K1608">
        <v>1</v>
      </c>
      <c r="L1608">
        <v>2</v>
      </c>
      <c r="M1608">
        <v>3</v>
      </c>
      <c r="N1608">
        <v>5</v>
      </c>
      <c r="O1608">
        <v>66</v>
      </c>
      <c r="Q1608">
        <v>279</v>
      </c>
      <c r="R1608">
        <v>4</v>
      </c>
      <c r="S1608">
        <v>5</v>
      </c>
      <c r="U1608" t="s">
        <v>16</v>
      </c>
      <c r="W1608">
        <f>VLOOKUP(H1608&amp;"_"&amp;M1608+1,'Leaf lengths'!$J$6:$Q$104,VLOOKUP(F1608,'Leaf lengths'!$S$1:$T$6,2,FALSE),FALSE)</f>
        <v>264.33333333333331</v>
      </c>
      <c r="X1608">
        <f t="shared" si="107"/>
        <v>1.0554854981084489</v>
      </c>
      <c r="Y1608">
        <f t="shared" si="106"/>
        <v>4.0554854981084487</v>
      </c>
      <c r="Z1608">
        <f t="shared" si="103"/>
        <v>12</v>
      </c>
      <c r="AD1608" t="str">
        <f t="shared" si="108"/>
        <v/>
      </c>
      <c r="AE1608">
        <v>3</v>
      </c>
    </row>
    <row r="1609" spans="1:31" ht="15" hidden="1" customHeight="1" x14ac:dyDescent="0.3">
      <c r="A1609" t="s">
        <v>416</v>
      </c>
      <c r="B1609">
        <f t="shared" si="105"/>
        <v>300312</v>
      </c>
      <c r="C1609">
        <v>312</v>
      </c>
      <c r="D1609">
        <f>VLOOKUP($B1609,TrialDesign!$E$2:$I$1147,5,FALSE)</f>
        <v>16</v>
      </c>
      <c r="E1609" t="str">
        <f>VLOOKUP($B1609,TrialDesign!$E$2:$I$1147,3,FALSE)</f>
        <v>Nil</v>
      </c>
      <c r="F1609" t="str">
        <f>VLOOKUP($B1609,TrialDesign!$E$2:$I$1147,4,FALSE)</f>
        <v>Saracen</v>
      </c>
      <c r="G1609" s="1">
        <v>41688</v>
      </c>
      <c r="H1609" s="1" t="str">
        <f>VLOOKUP(B1609,TrialDesign!$E$2:$J$1147,6,FALSE)</f>
        <v>None_16h</v>
      </c>
      <c r="K1609">
        <v>2</v>
      </c>
      <c r="L1609">
        <v>2</v>
      </c>
      <c r="M1609">
        <v>3</v>
      </c>
      <c r="N1609">
        <v>5</v>
      </c>
      <c r="O1609">
        <v>66</v>
      </c>
      <c r="P1609">
        <v>239</v>
      </c>
      <c r="Q1609">
        <v>249</v>
      </c>
      <c r="R1609">
        <v>4</v>
      </c>
      <c r="S1609">
        <v>5</v>
      </c>
      <c r="U1609" t="s">
        <v>16</v>
      </c>
      <c r="W1609">
        <f>VLOOKUP(H1609&amp;"_"&amp;M1609+1,'Leaf lengths'!$J$6:$Q$104,VLOOKUP(F1609,'Leaf lengths'!$S$1:$T$6,2,FALSE),FALSE)</f>
        <v>264.33333333333331</v>
      </c>
      <c r="X1609">
        <f t="shared" si="107"/>
        <v>0.94199243379571251</v>
      </c>
      <c r="Y1609">
        <f t="shared" si="106"/>
        <v>3.9419924337957126</v>
      </c>
      <c r="Z1609">
        <f t="shared" si="103"/>
        <v>12</v>
      </c>
      <c r="AD1609" t="str">
        <f t="shared" si="108"/>
        <v/>
      </c>
      <c r="AE1609">
        <v>3</v>
      </c>
    </row>
    <row r="1610" spans="1:31" ht="15" hidden="1" customHeight="1" x14ac:dyDescent="0.3">
      <c r="A1610" t="s">
        <v>416</v>
      </c>
      <c r="B1610">
        <f t="shared" si="105"/>
        <v>300312</v>
      </c>
      <c r="C1610">
        <v>312</v>
      </c>
      <c r="D1610">
        <f>VLOOKUP($B1610,TrialDesign!$E$2:$I$1147,5,FALSE)</f>
        <v>16</v>
      </c>
      <c r="E1610" t="str">
        <f>VLOOKUP($B1610,TrialDesign!$E$2:$I$1147,3,FALSE)</f>
        <v>Nil</v>
      </c>
      <c r="F1610" t="str">
        <f>VLOOKUP($B1610,TrialDesign!$E$2:$I$1147,4,FALSE)</f>
        <v>Saracen</v>
      </c>
      <c r="G1610" s="1">
        <v>41688</v>
      </c>
      <c r="H1610" s="1" t="str">
        <f>VLOOKUP(B1610,TrialDesign!$E$2:$J$1147,6,FALSE)</f>
        <v>None_16h</v>
      </c>
      <c r="K1610">
        <v>3</v>
      </c>
      <c r="L1610">
        <v>2</v>
      </c>
      <c r="M1610">
        <v>4</v>
      </c>
      <c r="N1610">
        <v>5</v>
      </c>
      <c r="O1610">
        <v>72</v>
      </c>
      <c r="P1610">
        <v>266</v>
      </c>
      <c r="Q1610">
        <v>266</v>
      </c>
      <c r="R1610">
        <v>4</v>
      </c>
      <c r="S1610">
        <v>5</v>
      </c>
      <c r="U1610" t="s">
        <v>16</v>
      </c>
      <c r="W1610">
        <f>VLOOKUP(H1610&amp;"_"&amp;M1610+1,'Leaf lengths'!$J$6:$Q$104,VLOOKUP(F1610,'Leaf lengths'!$S$1:$T$6,2,FALSE),FALSE)</f>
        <v>258.625</v>
      </c>
      <c r="X1610">
        <f t="shared" si="107"/>
        <v>1.0285161913968099</v>
      </c>
      <c r="Y1610">
        <f t="shared" si="106"/>
        <v>5.0285161913968102</v>
      </c>
      <c r="Z1610">
        <f t="shared" si="103"/>
        <v>13</v>
      </c>
      <c r="AD1610" t="str">
        <f t="shared" si="108"/>
        <v/>
      </c>
      <c r="AE1610">
        <v>4</v>
      </c>
    </row>
    <row r="1611" spans="1:31" ht="15" hidden="1" customHeight="1" x14ac:dyDescent="0.3">
      <c r="A1611" t="s">
        <v>416</v>
      </c>
      <c r="B1611">
        <f t="shared" si="105"/>
        <v>300103</v>
      </c>
      <c r="C1611">
        <v>103</v>
      </c>
      <c r="D1611">
        <f>VLOOKUP($B1611,TrialDesign!$E$2:$I$1147,5,FALSE)</f>
        <v>16</v>
      </c>
      <c r="E1611" t="str">
        <f>VLOOKUP($B1611,TrialDesign!$E$2:$I$1147,3,FALSE)</f>
        <v>Nil</v>
      </c>
      <c r="F1611" t="str">
        <f>VLOOKUP($B1611,TrialDesign!$E$2:$I$1147,4,FALSE)</f>
        <v>Saracen</v>
      </c>
      <c r="G1611" s="1">
        <v>41695</v>
      </c>
      <c r="H1611" s="1" t="str">
        <f>VLOOKUP(B1611,TrialDesign!$E$2:$J$1147,6,FALSE)</f>
        <v>None_16h</v>
      </c>
      <c r="J1611">
        <v>103</v>
      </c>
      <c r="K1611">
        <v>1</v>
      </c>
      <c r="L1611">
        <v>4</v>
      </c>
      <c r="M1611">
        <v>5</v>
      </c>
      <c r="N1611">
        <v>6</v>
      </c>
      <c r="O1611">
        <v>81</v>
      </c>
      <c r="Q1611">
        <v>56</v>
      </c>
      <c r="R1611">
        <v>5</v>
      </c>
      <c r="S1611">
        <v>6</v>
      </c>
      <c r="U1611" t="s">
        <v>16</v>
      </c>
      <c r="W1611">
        <f>VLOOKUP(H1611&amp;"_"&amp;M1611+1,'Leaf lengths'!$J$6:$Q$104,VLOOKUP(F1611,'Leaf lengths'!$S$1:$T$6,2,FALSE),FALSE)</f>
        <v>233.8</v>
      </c>
      <c r="X1611">
        <f t="shared" si="107"/>
        <v>0.23952095808383234</v>
      </c>
      <c r="Y1611">
        <f t="shared" si="106"/>
        <v>5.2395209580838324</v>
      </c>
      <c r="Z1611">
        <f t="shared" si="103"/>
        <v>16</v>
      </c>
      <c r="AD1611" t="str">
        <f t="shared" si="108"/>
        <v/>
      </c>
      <c r="AE1611">
        <v>5</v>
      </c>
    </row>
    <row r="1612" spans="1:31" ht="15" hidden="1" customHeight="1" x14ac:dyDescent="0.3">
      <c r="A1612" t="s">
        <v>416</v>
      </c>
      <c r="B1612">
        <f t="shared" si="105"/>
        <v>300103</v>
      </c>
      <c r="C1612">
        <v>103</v>
      </c>
      <c r="D1612">
        <f>VLOOKUP($B1612,TrialDesign!$E$2:$I$1147,5,FALSE)</f>
        <v>16</v>
      </c>
      <c r="E1612" t="str">
        <f>VLOOKUP($B1612,TrialDesign!$E$2:$I$1147,3,FALSE)</f>
        <v>Nil</v>
      </c>
      <c r="F1612" t="str">
        <f>VLOOKUP($B1612,TrialDesign!$E$2:$I$1147,4,FALSE)</f>
        <v>Saracen</v>
      </c>
      <c r="G1612" s="1">
        <v>41695</v>
      </c>
      <c r="H1612" s="1" t="str">
        <f>VLOOKUP(B1612,TrialDesign!$E$2:$J$1147,6,FALSE)</f>
        <v>None_16h</v>
      </c>
      <c r="K1612">
        <v>2</v>
      </c>
      <c r="L1612">
        <v>3</v>
      </c>
      <c r="M1612">
        <v>4</v>
      </c>
      <c r="N1612">
        <v>5</v>
      </c>
      <c r="O1612">
        <v>76</v>
      </c>
      <c r="P1612">
        <v>265</v>
      </c>
      <c r="Q1612">
        <v>225</v>
      </c>
      <c r="R1612">
        <v>4</v>
      </c>
      <c r="S1612">
        <v>6</v>
      </c>
      <c r="U1612" t="s">
        <v>16</v>
      </c>
      <c r="W1612">
        <f>VLOOKUP(H1612&amp;"_"&amp;M1612+1,'Leaf lengths'!$J$6:$Q$104,VLOOKUP(F1612,'Leaf lengths'!$S$1:$T$6,2,FALSE),FALSE)</f>
        <v>258.625</v>
      </c>
      <c r="X1612">
        <f t="shared" si="107"/>
        <v>0.86998550024166266</v>
      </c>
      <c r="Y1612">
        <f t="shared" si="106"/>
        <v>4.869985500241663</v>
      </c>
      <c r="Z1612">
        <f t="shared" si="103"/>
        <v>14</v>
      </c>
      <c r="AD1612" t="str">
        <f t="shared" si="108"/>
        <v/>
      </c>
      <c r="AE1612">
        <v>4</v>
      </c>
    </row>
    <row r="1613" spans="1:31" ht="15" hidden="1" customHeight="1" x14ac:dyDescent="0.3">
      <c r="A1613" t="s">
        <v>416</v>
      </c>
      <c r="B1613">
        <f t="shared" si="105"/>
        <v>300103</v>
      </c>
      <c r="C1613">
        <v>103</v>
      </c>
      <c r="D1613">
        <f>VLOOKUP($B1613,TrialDesign!$E$2:$I$1147,5,FALSE)</f>
        <v>16</v>
      </c>
      <c r="E1613" t="str">
        <f>VLOOKUP($B1613,TrialDesign!$E$2:$I$1147,3,FALSE)</f>
        <v>Nil</v>
      </c>
      <c r="F1613" t="str">
        <f>VLOOKUP($B1613,TrialDesign!$E$2:$I$1147,4,FALSE)</f>
        <v>Saracen</v>
      </c>
      <c r="G1613" s="1">
        <v>41695</v>
      </c>
      <c r="H1613" s="1" t="str">
        <f>VLOOKUP(B1613,TrialDesign!$E$2:$J$1147,6,FALSE)</f>
        <v>None_16h</v>
      </c>
      <c r="K1613">
        <v>3</v>
      </c>
      <c r="L1613">
        <v>2</v>
      </c>
      <c r="M1613">
        <v>4</v>
      </c>
      <c r="N1613">
        <v>5</v>
      </c>
      <c r="O1613">
        <v>71</v>
      </c>
      <c r="P1613">
        <v>261</v>
      </c>
      <c r="Q1613">
        <v>209</v>
      </c>
      <c r="R1613">
        <v>3</v>
      </c>
      <c r="S1613">
        <v>7</v>
      </c>
      <c r="U1613" t="s">
        <v>16</v>
      </c>
      <c r="W1613">
        <f>VLOOKUP(H1613&amp;"_"&amp;M1613+1,'Leaf lengths'!$J$6:$Q$104,VLOOKUP(F1613,'Leaf lengths'!$S$1:$T$6,2,FALSE),FALSE)</f>
        <v>258.625</v>
      </c>
      <c r="X1613">
        <f t="shared" si="107"/>
        <v>0.80811986466892216</v>
      </c>
      <c r="Y1613">
        <f t="shared" si="106"/>
        <v>4.8081198646689218</v>
      </c>
      <c r="Z1613">
        <f t="shared" si="103"/>
        <v>14</v>
      </c>
      <c r="AD1613" t="str">
        <f t="shared" si="108"/>
        <v/>
      </c>
      <c r="AE1613">
        <v>4</v>
      </c>
    </row>
    <row r="1614" spans="1:31" ht="15" hidden="1" customHeight="1" x14ac:dyDescent="0.3">
      <c r="A1614" t="s">
        <v>416</v>
      </c>
      <c r="B1614">
        <f t="shared" si="105"/>
        <v>300103</v>
      </c>
      <c r="C1614">
        <v>103</v>
      </c>
      <c r="D1614">
        <f>VLOOKUP($B1614,TrialDesign!$E$2:$I$1147,5,FALSE)</f>
        <v>16</v>
      </c>
      <c r="E1614" t="str">
        <f>VLOOKUP($B1614,TrialDesign!$E$2:$I$1147,3,FALSE)</f>
        <v>Nil</v>
      </c>
      <c r="F1614" t="str">
        <f>VLOOKUP($B1614,TrialDesign!$E$2:$I$1147,4,FALSE)</f>
        <v>Saracen</v>
      </c>
      <c r="G1614" s="1">
        <v>41695</v>
      </c>
      <c r="H1614" s="1" t="str">
        <f>VLOOKUP(B1614,TrialDesign!$E$2:$J$1147,6,FALSE)</f>
        <v>None_16h</v>
      </c>
      <c r="K1614">
        <v>4</v>
      </c>
      <c r="L1614">
        <v>2</v>
      </c>
      <c r="M1614">
        <v>4</v>
      </c>
      <c r="N1614">
        <v>5</v>
      </c>
      <c r="O1614">
        <v>80</v>
      </c>
      <c r="P1614">
        <v>286</v>
      </c>
      <c r="Q1614">
        <v>155</v>
      </c>
      <c r="R1614">
        <v>4</v>
      </c>
      <c r="S1614">
        <v>6</v>
      </c>
      <c r="U1614" t="s">
        <v>16</v>
      </c>
      <c r="W1614">
        <f>VLOOKUP(H1614&amp;"_"&amp;M1614+1,'Leaf lengths'!$J$6:$Q$104,VLOOKUP(F1614,'Leaf lengths'!$S$1:$T$6,2,FALSE),FALSE)</f>
        <v>258.625</v>
      </c>
      <c r="X1614">
        <f t="shared" si="107"/>
        <v>0.59932334461092318</v>
      </c>
      <c r="Y1614">
        <f t="shared" si="106"/>
        <v>4.599323344610923</v>
      </c>
      <c r="Z1614">
        <f t="shared" si="103"/>
        <v>14</v>
      </c>
      <c r="AD1614" t="str">
        <f t="shared" si="108"/>
        <v/>
      </c>
      <c r="AE1614">
        <v>4</v>
      </c>
    </row>
    <row r="1615" spans="1:31" ht="15" hidden="1" customHeight="1" x14ac:dyDescent="0.3">
      <c r="A1615" t="s">
        <v>416</v>
      </c>
      <c r="B1615">
        <f t="shared" si="105"/>
        <v>300180</v>
      </c>
      <c r="C1615">
        <v>180</v>
      </c>
      <c r="D1615">
        <f>VLOOKUP($B1615,TrialDesign!$E$2:$I$1147,5,FALSE)</f>
        <v>16</v>
      </c>
      <c r="E1615" t="str">
        <f>VLOOKUP($B1615,TrialDesign!$E$2:$I$1147,3,FALSE)</f>
        <v>Nil</v>
      </c>
      <c r="F1615" t="str">
        <f>VLOOKUP($B1615,TrialDesign!$E$2:$I$1147,4,FALSE)</f>
        <v>Saracen</v>
      </c>
      <c r="G1615" s="1">
        <v>41695</v>
      </c>
      <c r="H1615" s="1" t="str">
        <f>VLOOKUP(B1615,TrialDesign!$E$2:$J$1147,6,FALSE)</f>
        <v>None_16h</v>
      </c>
      <c r="J1615">
        <v>180</v>
      </c>
      <c r="K1615">
        <v>1</v>
      </c>
      <c r="L1615">
        <v>4</v>
      </c>
      <c r="M1615">
        <v>4</v>
      </c>
      <c r="N1615">
        <v>6</v>
      </c>
      <c r="O1615">
        <v>65</v>
      </c>
      <c r="Q1615">
        <v>240</v>
      </c>
      <c r="R1615">
        <v>5</v>
      </c>
      <c r="S1615">
        <v>6</v>
      </c>
      <c r="U1615" t="s">
        <v>16</v>
      </c>
      <c r="W1615">
        <f>VLOOKUP(H1615&amp;"_"&amp;M1615+1,'Leaf lengths'!$J$6:$Q$104,VLOOKUP(F1615,'Leaf lengths'!$S$1:$T$6,2,FALSE),FALSE)</f>
        <v>258.625</v>
      </c>
      <c r="X1615">
        <f t="shared" si="107"/>
        <v>0.92798453359110677</v>
      </c>
      <c r="Y1615">
        <f t="shared" si="106"/>
        <v>4.9279845335911068</v>
      </c>
      <c r="Z1615">
        <f t="shared" si="103"/>
        <v>15</v>
      </c>
      <c r="AD1615" t="str">
        <f t="shared" si="108"/>
        <v/>
      </c>
      <c r="AE1615">
        <v>4</v>
      </c>
    </row>
    <row r="1616" spans="1:31" ht="15" hidden="1" customHeight="1" x14ac:dyDescent="0.3">
      <c r="A1616" t="s">
        <v>416</v>
      </c>
      <c r="B1616">
        <f t="shared" si="105"/>
        <v>300180</v>
      </c>
      <c r="C1616">
        <v>180</v>
      </c>
      <c r="D1616">
        <f>VLOOKUP($B1616,TrialDesign!$E$2:$I$1147,5,FALSE)</f>
        <v>16</v>
      </c>
      <c r="E1616" t="str">
        <f>VLOOKUP($B1616,TrialDesign!$E$2:$I$1147,3,FALSE)</f>
        <v>Nil</v>
      </c>
      <c r="F1616" t="str">
        <f>VLOOKUP($B1616,TrialDesign!$E$2:$I$1147,4,FALSE)</f>
        <v>Saracen</v>
      </c>
      <c r="G1616" s="1">
        <v>41695</v>
      </c>
      <c r="H1616" s="1" t="str">
        <f>VLOOKUP(B1616,TrialDesign!$E$2:$J$1147,6,FALSE)</f>
        <v>None_16h</v>
      </c>
      <c r="K1616">
        <v>2</v>
      </c>
      <c r="L1616">
        <v>2</v>
      </c>
      <c r="M1616">
        <v>4</v>
      </c>
      <c r="N1616">
        <v>5</v>
      </c>
      <c r="O1616">
        <v>68</v>
      </c>
      <c r="P1616">
        <v>236</v>
      </c>
      <c r="Q1616">
        <v>190</v>
      </c>
      <c r="R1616">
        <v>4</v>
      </c>
      <c r="S1616">
        <v>6</v>
      </c>
      <c r="U1616" t="s">
        <v>16</v>
      </c>
      <c r="W1616">
        <f>VLOOKUP(H1616&amp;"_"&amp;M1616+1,'Leaf lengths'!$J$6:$Q$104,VLOOKUP(F1616,'Leaf lengths'!$S$1:$T$6,2,FALSE),FALSE)</f>
        <v>258.625</v>
      </c>
      <c r="X1616">
        <f t="shared" si="107"/>
        <v>0.73465442242629286</v>
      </c>
      <c r="Y1616">
        <f t="shared" si="106"/>
        <v>4.734654422426293</v>
      </c>
      <c r="Z1616">
        <f t="shared" si="103"/>
        <v>14</v>
      </c>
      <c r="AD1616" t="str">
        <f t="shared" si="108"/>
        <v/>
      </c>
      <c r="AE1616">
        <v>4</v>
      </c>
    </row>
    <row r="1617" spans="1:31" ht="15" hidden="1" customHeight="1" x14ac:dyDescent="0.3">
      <c r="A1617" t="s">
        <v>416</v>
      </c>
      <c r="B1617">
        <f t="shared" si="105"/>
        <v>300180</v>
      </c>
      <c r="C1617">
        <v>180</v>
      </c>
      <c r="D1617">
        <f>VLOOKUP($B1617,TrialDesign!$E$2:$I$1147,5,FALSE)</f>
        <v>16</v>
      </c>
      <c r="E1617" t="str">
        <f>VLOOKUP($B1617,TrialDesign!$E$2:$I$1147,3,FALSE)</f>
        <v>Nil</v>
      </c>
      <c r="F1617" t="str">
        <f>VLOOKUP($B1617,TrialDesign!$E$2:$I$1147,4,FALSE)</f>
        <v>Saracen</v>
      </c>
      <c r="G1617" s="1">
        <v>41695</v>
      </c>
      <c r="H1617" s="1" t="str">
        <f>VLOOKUP(B1617,TrialDesign!$E$2:$J$1147,6,FALSE)</f>
        <v>None_16h</v>
      </c>
      <c r="K1617">
        <v>3</v>
      </c>
      <c r="L1617">
        <v>2</v>
      </c>
      <c r="M1617">
        <v>4</v>
      </c>
      <c r="N1617">
        <v>5</v>
      </c>
      <c r="O1617">
        <v>66</v>
      </c>
      <c r="P1617">
        <v>235</v>
      </c>
      <c r="Q1617">
        <v>221</v>
      </c>
      <c r="R1617">
        <v>4</v>
      </c>
      <c r="S1617">
        <v>6</v>
      </c>
      <c r="U1617" t="s">
        <v>16</v>
      </c>
      <c r="W1617">
        <f>VLOOKUP(H1617&amp;"_"&amp;M1617+1,'Leaf lengths'!$J$6:$Q$104,VLOOKUP(F1617,'Leaf lengths'!$S$1:$T$6,2,FALSE),FALSE)</f>
        <v>258.625</v>
      </c>
      <c r="X1617">
        <f t="shared" si="107"/>
        <v>0.85451909134847748</v>
      </c>
      <c r="Y1617">
        <f t="shared" si="106"/>
        <v>4.854519091348477</v>
      </c>
      <c r="Z1617">
        <f t="shared" si="103"/>
        <v>14</v>
      </c>
      <c r="AD1617" t="str">
        <f t="shared" si="108"/>
        <v/>
      </c>
      <c r="AE1617">
        <v>4</v>
      </c>
    </row>
    <row r="1618" spans="1:31" ht="15" hidden="1" customHeight="1" x14ac:dyDescent="0.3">
      <c r="A1618" t="s">
        <v>416</v>
      </c>
      <c r="B1618">
        <f t="shared" si="105"/>
        <v>300286</v>
      </c>
      <c r="C1618">
        <v>286</v>
      </c>
      <c r="D1618">
        <f>VLOOKUP($B1618,TrialDesign!$E$2:$I$1147,5,FALSE)</f>
        <v>16</v>
      </c>
      <c r="E1618" t="str">
        <f>VLOOKUP($B1618,TrialDesign!$E$2:$I$1147,3,FALSE)</f>
        <v>Nil</v>
      </c>
      <c r="F1618" t="str">
        <f>VLOOKUP($B1618,TrialDesign!$E$2:$I$1147,4,FALSE)</f>
        <v>Saracen</v>
      </c>
      <c r="G1618" s="1">
        <v>41695</v>
      </c>
      <c r="H1618" s="1" t="str">
        <f>VLOOKUP(B1618,TrialDesign!$E$2:$J$1147,6,FALSE)</f>
        <v>None_16h</v>
      </c>
      <c r="J1618">
        <v>286</v>
      </c>
      <c r="K1618">
        <v>1</v>
      </c>
      <c r="L1618">
        <v>4</v>
      </c>
      <c r="M1618">
        <v>4</v>
      </c>
      <c r="N1618">
        <v>6</v>
      </c>
      <c r="O1618">
        <v>79</v>
      </c>
      <c r="Q1618">
        <v>35</v>
      </c>
      <c r="R1618">
        <v>4</v>
      </c>
      <c r="S1618">
        <v>6</v>
      </c>
      <c r="U1618" t="s">
        <v>16</v>
      </c>
      <c r="W1618">
        <f>VLOOKUP(H1618&amp;"_"&amp;M1618+1,'Leaf lengths'!$J$6:$Q$104,VLOOKUP(F1618,'Leaf lengths'!$S$1:$T$6,2,FALSE),FALSE)</f>
        <v>258.625</v>
      </c>
      <c r="X1618">
        <f t="shared" si="107"/>
        <v>0.13533107781536974</v>
      </c>
      <c r="Y1618">
        <f t="shared" si="106"/>
        <v>4.13533107781537</v>
      </c>
      <c r="Z1618">
        <f t="shared" si="103"/>
        <v>14</v>
      </c>
      <c r="AD1618" t="str">
        <f t="shared" si="108"/>
        <v/>
      </c>
      <c r="AE1618">
        <v>4</v>
      </c>
    </row>
    <row r="1619" spans="1:31" ht="15" hidden="1" customHeight="1" x14ac:dyDescent="0.3">
      <c r="A1619" t="s">
        <v>416</v>
      </c>
      <c r="B1619">
        <f t="shared" si="105"/>
        <v>300286</v>
      </c>
      <c r="C1619">
        <v>286</v>
      </c>
      <c r="D1619">
        <f>VLOOKUP($B1619,TrialDesign!$E$2:$I$1147,5,FALSE)</f>
        <v>16</v>
      </c>
      <c r="E1619" t="str">
        <f>VLOOKUP($B1619,TrialDesign!$E$2:$I$1147,3,FALSE)</f>
        <v>Nil</v>
      </c>
      <c r="F1619" t="str">
        <f>VLOOKUP($B1619,TrialDesign!$E$2:$I$1147,4,FALSE)</f>
        <v>Saracen</v>
      </c>
      <c r="G1619" s="1">
        <v>41695</v>
      </c>
      <c r="H1619" s="1" t="str">
        <f>VLOOKUP(B1619,TrialDesign!$E$2:$J$1147,6,FALSE)</f>
        <v>None_16h</v>
      </c>
      <c r="K1619">
        <v>2</v>
      </c>
      <c r="L1619">
        <v>4</v>
      </c>
      <c r="M1619">
        <v>5</v>
      </c>
      <c r="N1619">
        <v>6</v>
      </c>
      <c r="O1619">
        <v>80</v>
      </c>
      <c r="P1619">
        <v>292</v>
      </c>
      <c r="Q1619">
        <v>55</v>
      </c>
      <c r="R1619">
        <v>4</v>
      </c>
      <c r="S1619">
        <v>7</v>
      </c>
      <c r="U1619" t="s">
        <v>16</v>
      </c>
      <c r="W1619">
        <f>VLOOKUP(H1619&amp;"_"&amp;M1619+1,'Leaf lengths'!$J$6:$Q$104,VLOOKUP(F1619,'Leaf lengths'!$S$1:$T$6,2,FALSE),FALSE)</f>
        <v>233.8</v>
      </c>
      <c r="X1619">
        <f t="shared" si="107"/>
        <v>0.2352437981180496</v>
      </c>
      <c r="Y1619">
        <f t="shared" si="106"/>
        <v>5.2352437981180495</v>
      </c>
      <c r="Z1619">
        <f t="shared" si="103"/>
        <v>16</v>
      </c>
      <c r="AD1619" t="str">
        <f t="shared" si="108"/>
        <v/>
      </c>
      <c r="AE1619">
        <v>5</v>
      </c>
    </row>
    <row r="1620" spans="1:31" ht="15" hidden="1" customHeight="1" x14ac:dyDescent="0.3">
      <c r="A1620" t="s">
        <v>416</v>
      </c>
      <c r="B1620">
        <f t="shared" si="105"/>
        <v>300286</v>
      </c>
      <c r="C1620">
        <v>286</v>
      </c>
      <c r="D1620">
        <f>VLOOKUP($B1620,TrialDesign!$E$2:$I$1147,5,FALSE)</f>
        <v>16</v>
      </c>
      <c r="E1620" t="str">
        <f>VLOOKUP($B1620,TrialDesign!$E$2:$I$1147,3,FALSE)</f>
        <v>Nil</v>
      </c>
      <c r="F1620" t="str">
        <f>VLOOKUP($B1620,TrialDesign!$E$2:$I$1147,4,FALSE)</f>
        <v>Saracen</v>
      </c>
      <c r="G1620" s="1">
        <v>41695</v>
      </c>
      <c r="H1620" s="1" t="str">
        <f>VLOOKUP(B1620,TrialDesign!$E$2:$J$1147,6,FALSE)</f>
        <v>None_16h</v>
      </c>
      <c r="K1620">
        <v>3</v>
      </c>
      <c r="L1620">
        <v>3</v>
      </c>
      <c r="M1620">
        <v>4</v>
      </c>
      <c r="N1620">
        <v>5</v>
      </c>
      <c r="O1620">
        <v>68</v>
      </c>
      <c r="P1620">
        <v>254</v>
      </c>
      <c r="Q1620">
        <v>215</v>
      </c>
      <c r="R1620">
        <v>4</v>
      </c>
      <c r="S1620">
        <v>6</v>
      </c>
      <c r="U1620" t="s">
        <v>16</v>
      </c>
      <c r="W1620">
        <f>VLOOKUP(H1620&amp;"_"&amp;M1620+1,'Leaf lengths'!$J$6:$Q$104,VLOOKUP(F1620,'Leaf lengths'!$S$1:$T$6,2,FALSE),FALSE)</f>
        <v>258.625</v>
      </c>
      <c r="X1620">
        <f t="shared" si="107"/>
        <v>0.83131947800869987</v>
      </c>
      <c r="Y1620">
        <f t="shared" si="106"/>
        <v>4.8313194780086999</v>
      </c>
      <c r="Z1620">
        <f t="shared" si="103"/>
        <v>14</v>
      </c>
      <c r="AD1620" t="str">
        <f t="shared" si="108"/>
        <v/>
      </c>
      <c r="AE1620">
        <v>4</v>
      </c>
    </row>
    <row r="1621" spans="1:31" ht="15" hidden="1" customHeight="1" x14ac:dyDescent="0.3">
      <c r="A1621" t="s">
        <v>416</v>
      </c>
      <c r="B1621">
        <f t="shared" si="105"/>
        <v>300002</v>
      </c>
      <c r="C1621">
        <v>2</v>
      </c>
      <c r="D1621">
        <f>VLOOKUP($B1621,TrialDesign!$E$2:$I$1147,5,FALSE)</f>
        <v>16</v>
      </c>
      <c r="E1621" t="str">
        <f>VLOOKUP($B1621,TrialDesign!$E$2:$I$1147,3,FALSE)</f>
        <v>Nil</v>
      </c>
      <c r="F1621" t="str">
        <f>VLOOKUP($B1621,TrialDesign!$E$2:$I$1147,4,FALSE)</f>
        <v>Saracen</v>
      </c>
      <c r="G1621" s="1">
        <v>41702</v>
      </c>
      <c r="H1621" s="1" t="str">
        <f>VLOOKUP(B1621,TrialDesign!$E$2:$J$1147,6,FALSE)</f>
        <v>None_16h</v>
      </c>
      <c r="J1621">
        <v>2</v>
      </c>
      <c r="K1621">
        <v>1</v>
      </c>
      <c r="L1621">
        <v>4</v>
      </c>
      <c r="M1621">
        <v>5</v>
      </c>
      <c r="N1621">
        <v>6</v>
      </c>
      <c r="O1621">
        <v>75</v>
      </c>
      <c r="Q1621">
        <v>179</v>
      </c>
      <c r="R1621">
        <v>4</v>
      </c>
      <c r="S1621">
        <v>7</v>
      </c>
      <c r="U1621" t="s">
        <v>16</v>
      </c>
      <c r="W1621">
        <f>VLOOKUP(H1621&amp;"_"&amp;M1621+1,'Leaf lengths'!$J$6:$Q$104,VLOOKUP(F1621,'Leaf lengths'!$S$1:$T$6,2,FALSE),FALSE)</f>
        <v>233.8</v>
      </c>
      <c r="X1621">
        <f t="shared" si="107"/>
        <v>0.76561163387510689</v>
      </c>
      <c r="Y1621">
        <f t="shared" si="106"/>
        <v>5.7656116338751069</v>
      </c>
      <c r="Z1621">
        <f t="shared" si="103"/>
        <v>16</v>
      </c>
      <c r="AD1621" t="str">
        <f t="shared" si="108"/>
        <v/>
      </c>
      <c r="AE1621">
        <v>5</v>
      </c>
    </row>
    <row r="1622" spans="1:31" ht="15" hidden="1" customHeight="1" x14ac:dyDescent="0.3">
      <c r="A1622" t="s">
        <v>416</v>
      </c>
      <c r="B1622">
        <f t="shared" si="105"/>
        <v>300002</v>
      </c>
      <c r="C1622">
        <v>2</v>
      </c>
      <c r="D1622">
        <f>VLOOKUP($B1622,TrialDesign!$E$2:$I$1147,5,FALSE)</f>
        <v>16</v>
      </c>
      <c r="E1622" t="str">
        <f>VLOOKUP($B1622,TrialDesign!$E$2:$I$1147,3,FALSE)</f>
        <v>Nil</v>
      </c>
      <c r="F1622" t="str">
        <f>VLOOKUP($B1622,TrialDesign!$E$2:$I$1147,4,FALSE)</f>
        <v>Saracen</v>
      </c>
      <c r="G1622" s="1">
        <v>41702</v>
      </c>
      <c r="H1622" s="1" t="str">
        <f>VLOOKUP(B1622,TrialDesign!$E$2:$J$1147,6,FALSE)</f>
        <v>None_16h</v>
      </c>
      <c r="K1622">
        <v>2</v>
      </c>
      <c r="L1622">
        <v>5</v>
      </c>
      <c r="M1622">
        <v>5</v>
      </c>
      <c r="N1622">
        <v>6</v>
      </c>
      <c r="O1622">
        <v>79</v>
      </c>
      <c r="P1622">
        <v>257</v>
      </c>
      <c r="Q1622">
        <v>150</v>
      </c>
      <c r="R1622">
        <v>4</v>
      </c>
      <c r="S1622">
        <v>7</v>
      </c>
      <c r="U1622" t="s">
        <v>16</v>
      </c>
      <c r="W1622">
        <f>VLOOKUP(H1622&amp;"_"&amp;M1622+1,'Leaf lengths'!$J$6:$Q$104,VLOOKUP(F1622,'Leaf lengths'!$S$1:$T$6,2,FALSE),FALSE)</f>
        <v>233.8</v>
      </c>
      <c r="X1622">
        <f t="shared" si="107"/>
        <v>0.64157399486740796</v>
      </c>
      <c r="Y1622">
        <f t="shared" si="106"/>
        <v>5.6415739948674082</v>
      </c>
      <c r="Z1622">
        <f t="shared" si="103"/>
        <v>16</v>
      </c>
      <c r="AD1622" t="str">
        <f t="shared" si="108"/>
        <v/>
      </c>
      <c r="AE1622">
        <v>5</v>
      </c>
    </row>
    <row r="1623" spans="1:31" ht="15" hidden="1" customHeight="1" x14ac:dyDescent="0.3">
      <c r="A1623" t="s">
        <v>416</v>
      </c>
      <c r="B1623">
        <f t="shared" si="105"/>
        <v>300002</v>
      </c>
      <c r="C1623">
        <v>2</v>
      </c>
      <c r="D1623">
        <f>VLOOKUP($B1623,TrialDesign!$E$2:$I$1147,5,FALSE)</f>
        <v>16</v>
      </c>
      <c r="E1623" t="str">
        <f>VLOOKUP($B1623,TrialDesign!$E$2:$I$1147,3,FALSE)</f>
        <v>Nil</v>
      </c>
      <c r="F1623" t="str">
        <f>VLOOKUP($B1623,TrialDesign!$E$2:$I$1147,4,FALSE)</f>
        <v>Saracen</v>
      </c>
      <c r="G1623" s="1">
        <v>41702</v>
      </c>
      <c r="H1623" s="1" t="str">
        <f>VLOOKUP(B1623,TrialDesign!$E$2:$J$1147,6,FALSE)</f>
        <v>None_16h</v>
      </c>
      <c r="K1623">
        <v>3</v>
      </c>
      <c r="L1623">
        <v>5</v>
      </c>
      <c r="M1623">
        <v>5</v>
      </c>
      <c r="N1623">
        <v>6</v>
      </c>
      <c r="O1623">
        <v>82</v>
      </c>
      <c r="P1623">
        <v>271</v>
      </c>
      <c r="Q1623">
        <v>185</v>
      </c>
      <c r="R1623">
        <v>5</v>
      </c>
      <c r="S1623">
        <v>8</v>
      </c>
      <c r="U1623" t="s">
        <v>16</v>
      </c>
      <c r="W1623">
        <f>VLOOKUP(H1623&amp;"_"&amp;M1623+1,'Leaf lengths'!$J$6:$Q$104,VLOOKUP(F1623,'Leaf lengths'!$S$1:$T$6,2,FALSE),FALSE)</f>
        <v>233.8</v>
      </c>
      <c r="X1623">
        <f t="shared" si="107"/>
        <v>0.79127459366980324</v>
      </c>
      <c r="Y1623">
        <f t="shared" si="106"/>
        <v>5.7912745936698036</v>
      </c>
      <c r="Z1623">
        <f t="shared" si="103"/>
        <v>18</v>
      </c>
      <c r="AD1623" t="str">
        <f t="shared" si="108"/>
        <v/>
      </c>
      <c r="AE1623">
        <v>5</v>
      </c>
    </row>
    <row r="1624" spans="1:31" ht="15" hidden="1" customHeight="1" x14ac:dyDescent="0.3">
      <c r="A1624" t="s">
        <v>416</v>
      </c>
      <c r="B1624">
        <f t="shared" si="105"/>
        <v>300199</v>
      </c>
      <c r="C1624">
        <v>199</v>
      </c>
      <c r="D1624">
        <f>VLOOKUP($B1624,TrialDesign!$E$2:$I$1147,5,FALSE)</f>
        <v>16</v>
      </c>
      <c r="E1624" t="str">
        <f>VLOOKUP($B1624,TrialDesign!$E$2:$I$1147,3,FALSE)</f>
        <v>Nil</v>
      </c>
      <c r="F1624" t="str">
        <f>VLOOKUP($B1624,TrialDesign!$E$2:$I$1147,4,FALSE)</f>
        <v>Saracen</v>
      </c>
      <c r="G1624" s="1">
        <v>41702</v>
      </c>
      <c r="H1624" s="1" t="str">
        <f>VLOOKUP(B1624,TrialDesign!$E$2:$J$1147,6,FALSE)</f>
        <v>None_16h</v>
      </c>
      <c r="J1624">
        <v>199</v>
      </c>
      <c r="K1624">
        <v>1</v>
      </c>
      <c r="L1624">
        <v>4</v>
      </c>
      <c r="M1624">
        <v>5</v>
      </c>
      <c r="N1624">
        <v>6</v>
      </c>
      <c r="O1624">
        <v>69</v>
      </c>
      <c r="Q1624">
        <v>132</v>
      </c>
      <c r="R1624">
        <v>4</v>
      </c>
      <c r="S1624">
        <v>8</v>
      </c>
      <c r="U1624" t="s">
        <v>16</v>
      </c>
      <c r="W1624">
        <f>VLOOKUP(H1624&amp;"_"&amp;M1624+1,'Leaf lengths'!$J$6:$Q$104,VLOOKUP(F1624,'Leaf lengths'!$S$1:$T$6,2,FALSE),FALSE)</f>
        <v>233.8</v>
      </c>
      <c r="X1624">
        <f t="shared" si="107"/>
        <v>0.56458511548331902</v>
      </c>
      <c r="Y1624">
        <f t="shared" si="106"/>
        <v>5.564585115483319</v>
      </c>
      <c r="Z1624">
        <f t="shared" si="103"/>
        <v>17</v>
      </c>
      <c r="AD1624" t="str">
        <f t="shared" si="108"/>
        <v/>
      </c>
      <c r="AE1624">
        <v>5</v>
      </c>
    </row>
    <row r="1625" spans="1:31" ht="15" hidden="1" customHeight="1" x14ac:dyDescent="0.3">
      <c r="A1625" t="s">
        <v>416</v>
      </c>
      <c r="B1625">
        <f t="shared" si="105"/>
        <v>300199</v>
      </c>
      <c r="C1625">
        <v>199</v>
      </c>
      <c r="D1625">
        <f>VLOOKUP($B1625,TrialDesign!$E$2:$I$1147,5,FALSE)</f>
        <v>16</v>
      </c>
      <c r="E1625" t="str">
        <f>VLOOKUP($B1625,TrialDesign!$E$2:$I$1147,3,FALSE)</f>
        <v>Nil</v>
      </c>
      <c r="F1625" t="str">
        <f>VLOOKUP($B1625,TrialDesign!$E$2:$I$1147,4,FALSE)</f>
        <v>Saracen</v>
      </c>
      <c r="G1625" s="1">
        <v>41702</v>
      </c>
      <c r="H1625" s="1" t="str">
        <f>VLOOKUP(B1625,TrialDesign!$E$2:$J$1147,6,FALSE)</f>
        <v>None_16h</v>
      </c>
      <c r="K1625">
        <v>2</v>
      </c>
      <c r="L1625">
        <v>4</v>
      </c>
      <c r="M1625">
        <v>5</v>
      </c>
      <c r="N1625">
        <v>6</v>
      </c>
      <c r="O1625">
        <v>68</v>
      </c>
      <c r="P1625">
        <v>236</v>
      </c>
      <c r="Q1625">
        <v>150</v>
      </c>
      <c r="R1625">
        <v>5</v>
      </c>
      <c r="S1625">
        <v>7</v>
      </c>
      <c r="U1625" t="s">
        <v>16</v>
      </c>
      <c r="W1625">
        <f>VLOOKUP(H1625&amp;"_"&amp;M1625+1,'Leaf lengths'!$J$6:$Q$104,VLOOKUP(F1625,'Leaf lengths'!$S$1:$T$6,2,FALSE),FALSE)</f>
        <v>233.8</v>
      </c>
      <c r="X1625">
        <f t="shared" si="107"/>
        <v>0.64157399486740796</v>
      </c>
      <c r="Y1625">
        <f t="shared" si="106"/>
        <v>5.6415739948674082</v>
      </c>
      <c r="Z1625">
        <f t="shared" si="103"/>
        <v>17</v>
      </c>
      <c r="AD1625" t="str">
        <f t="shared" si="108"/>
        <v/>
      </c>
      <c r="AE1625">
        <v>5</v>
      </c>
    </row>
    <row r="1626" spans="1:31" ht="15" hidden="1" customHeight="1" x14ac:dyDescent="0.3">
      <c r="A1626" t="s">
        <v>416</v>
      </c>
      <c r="B1626">
        <f t="shared" si="105"/>
        <v>300199</v>
      </c>
      <c r="C1626">
        <v>199</v>
      </c>
      <c r="D1626">
        <f>VLOOKUP($B1626,TrialDesign!$E$2:$I$1147,5,FALSE)</f>
        <v>16</v>
      </c>
      <c r="E1626" t="str">
        <f>VLOOKUP($B1626,TrialDesign!$E$2:$I$1147,3,FALSE)</f>
        <v>Nil</v>
      </c>
      <c r="F1626" t="str">
        <f>VLOOKUP($B1626,TrialDesign!$E$2:$I$1147,4,FALSE)</f>
        <v>Saracen</v>
      </c>
      <c r="G1626" s="1">
        <v>41702</v>
      </c>
      <c r="H1626" s="1" t="str">
        <f>VLOOKUP(B1626,TrialDesign!$E$2:$J$1147,6,FALSE)</f>
        <v>None_16h</v>
      </c>
      <c r="K1626">
        <v>3</v>
      </c>
      <c r="L1626">
        <v>5</v>
      </c>
      <c r="M1626">
        <v>5</v>
      </c>
      <c r="N1626">
        <v>6</v>
      </c>
      <c r="O1626">
        <v>78</v>
      </c>
      <c r="P1626">
        <v>260</v>
      </c>
      <c r="Q1626">
        <v>176</v>
      </c>
      <c r="R1626">
        <v>4</v>
      </c>
      <c r="S1626">
        <v>8</v>
      </c>
      <c r="U1626" t="s">
        <v>16</v>
      </c>
      <c r="W1626">
        <f>VLOOKUP(H1626&amp;"_"&amp;M1626+1,'Leaf lengths'!$J$6:$Q$104,VLOOKUP(F1626,'Leaf lengths'!$S$1:$T$6,2,FALSE),FALSE)</f>
        <v>233.8</v>
      </c>
      <c r="X1626">
        <f t="shared" si="107"/>
        <v>0.75278015397775877</v>
      </c>
      <c r="Y1626">
        <f t="shared" si="106"/>
        <v>5.752780153977759</v>
      </c>
      <c r="Z1626">
        <f t="shared" si="103"/>
        <v>17</v>
      </c>
      <c r="AD1626" t="str">
        <f t="shared" si="108"/>
        <v/>
      </c>
      <c r="AE1626">
        <v>5</v>
      </c>
    </row>
    <row r="1627" spans="1:31" ht="15" hidden="1" customHeight="1" x14ac:dyDescent="0.3">
      <c r="A1627" t="s">
        <v>416</v>
      </c>
      <c r="B1627">
        <f t="shared" si="105"/>
        <v>300199</v>
      </c>
      <c r="C1627">
        <v>199</v>
      </c>
      <c r="D1627">
        <f>VLOOKUP($B1627,TrialDesign!$E$2:$I$1147,5,FALSE)</f>
        <v>16</v>
      </c>
      <c r="E1627" t="str">
        <f>VLOOKUP($B1627,TrialDesign!$E$2:$I$1147,3,FALSE)</f>
        <v>Nil</v>
      </c>
      <c r="F1627" t="str">
        <f>VLOOKUP($B1627,TrialDesign!$E$2:$I$1147,4,FALSE)</f>
        <v>Saracen</v>
      </c>
      <c r="G1627" s="1">
        <v>41702</v>
      </c>
      <c r="H1627" s="1" t="str">
        <f>VLOOKUP(B1627,TrialDesign!$E$2:$J$1147,6,FALSE)</f>
        <v>None_16h</v>
      </c>
      <c r="K1627">
        <v>4</v>
      </c>
      <c r="L1627">
        <v>4</v>
      </c>
      <c r="M1627">
        <v>5</v>
      </c>
      <c r="N1627">
        <v>6</v>
      </c>
      <c r="O1627">
        <v>60</v>
      </c>
      <c r="P1627">
        <v>235</v>
      </c>
      <c r="Q1627">
        <v>156</v>
      </c>
      <c r="R1627">
        <v>5</v>
      </c>
      <c r="S1627">
        <v>6</v>
      </c>
      <c r="U1627" t="s">
        <v>16</v>
      </c>
      <c r="W1627">
        <f>VLOOKUP(H1627&amp;"_"&amp;M1627+1,'Leaf lengths'!$J$6:$Q$104,VLOOKUP(F1627,'Leaf lengths'!$S$1:$T$6,2,FALSE),FALSE)</f>
        <v>233.8</v>
      </c>
      <c r="X1627">
        <f t="shared" si="107"/>
        <v>0.66723695466210431</v>
      </c>
      <c r="Y1627">
        <f t="shared" si="106"/>
        <v>5.667236954662104</v>
      </c>
      <c r="Z1627">
        <f t="shared" si="103"/>
        <v>16</v>
      </c>
      <c r="AD1627" t="str">
        <f t="shared" si="108"/>
        <v/>
      </c>
      <c r="AE1627">
        <v>5</v>
      </c>
    </row>
    <row r="1628" spans="1:31" ht="15" hidden="1" customHeight="1" x14ac:dyDescent="0.3">
      <c r="A1628" t="s">
        <v>416</v>
      </c>
      <c r="B1628">
        <f t="shared" si="105"/>
        <v>300309</v>
      </c>
      <c r="C1628">
        <v>309</v>
      </c>
      <c r="D1628">
        <f>VLOOKUP($B1628,TrialDesign!$E$2:$I$1147,5,FALSE)</f>
        <v>16</v>
      </c>
      <c r="E1628" t="str">
        <f>VLOOKUP($B1628,TrialDesign!$E$2:$I$1147,3,FALSE)</f>
        <v>Nil</v>
      </c>
      <c r="F1628" t="str">
        <f>VLOOKUP($B1628,TrialDesign!$E$2:$I$1147,4,FALSE)</f>
        <v>Saracen</v>
      </c>
      <c r="G1628" s="1">
        <v>41702</v>
      </c>
      <c r="H1628" s="1" t="str">
        <f>VLOOKUP(B1628,TrialDesign!$E$2:$J$1147,6,FALSE)</f>
        <v>None_16h</v>
      </c>
      <c r="J1628">
        <v>309</v>
      </c>
      <c r="K1628">
        <v>1</v>
      </c>
      <c r="L1628">
        <v>2</v>
      </c>
      <c r="M1628">
        <v>5</v>
      </c>
      <c r="N1628">
        <v>6</v>
      </c>
      <c r="O1628">
        <v>68</v>
      </c>
      <c r="Q1628">
        <v>81</v>
      </c>
      <c r="R1628">
        <v>4</v>
      </c>
      <c r="S1628">
        <v>8</v>
      </c>
      <c r="U1628" t="s">
        <v>16</v>
      </c>
      <c r="W1628">
        <f>VLOOKUP(H1628&amp;"_"&amp;M1628+1,'Leaf lengths'!$J$6:$Q$104,VLOOKUP(F1628,'Leaf lengths'!$S$1:$T$6,2,FALSE),FALSE)</f>
        <v>233.8</v>
      </c>
      <c r="X1628">
        <f t="shared" si="107"/>
        <v>0.34644995722840033</v>
      </c>
      <c r="Y1628">
        <f t="shared" si="106"/>
        <v>5.3464499572284003</v>
      </c>
      <c r="Z1628">
        <f t="shared" si="103"/>
        <v>17</v>
      </c>
      <c r="AD1628" t="str">
        <f t="shared" si="108"/>
        <v/>
      </c>
      <c r="AE1628">
        <v>5</v>
      </c>
    </row>
    <row r="1629" spans="1:31" ht="15" hidden="1" customHeight="1" x14ac:dyDescent="0.3">
      <c r="A1629" t="s">
        <v>416</v>
      </c>
      <c r="B1629">
        <f t="shared" si="105"/>
        <v>300309</v>
      </c>
      <c r="C1629">
        <v>309</v>
      </c>
      <c r="D1629">
        <f>VLOOKUP($B1629,TrialDesign!$E$2:$I$1147,5,FALSE)</f>
        <v>16</v>
      </c>
      <c r="E1629" t="str">
        <f>VLOOKUP($B1629,TrialDesign!$E$2:$I$1147,3,FALSE)</f>
        <v>Nil</v>
      </c>
      <c r="F1629" t="str">
        <f>VLOOKUP($B1629,TrialDesign!$E$2:$I$1147,4,FALSE)</f>
        <v>Saracen</v>
      </c>
      <c r="G1629" s="1">
        <v>41702</v>
      </c>
      <c r="H1629" s="1" t="str">
        <f>VLOOKUP(B1629,TrialDesign!$E$2:$J$1147,6,FALSE)</f>
        <v>None_16h</v>
      </c>
      <c r="K1629">
        <v>2</v>
      </c>
      <c r="L1629">
        <v>2</v>
      </c>
      <c r="M1629">
        <v>5</v>
      </c>
      <c r="N1629">
        <v>6</v>
      </c>
      <c r="O1629">
        <v>75</v>
      </c>
      <c r="P1629">
        <v>268</v>
      </c>
      <c r="Q1629">
        <v>141</v>
      </c>
      <c r="R1629">
        <v>5</v>
      </c>
      <c r="S1629">
        <v>6</v>
      </c>
      <c r="U1629" t="s">
        <v>16</v>
      </c>
      <c r="W1629">
        <f>VLOOKUP(H1629&amp;"_"&amp;M1629+1,'Leaf lengths'!$J$6:$Q$104,VLOOKUP(F1629,'Leaf lengths'!$S$1:$T$6,2,FALSE),FALSE)</f>
        <v>233.8</v>
      </c>
      <c r="X1629">
        <f t="shared" si="107"/>
        <v>0.60307955517536349</v>
      </c>
      <c r="Y1629">
        <f t="shared" si="106"/>
        <v>5.6030795551753636</v>
      </c>
      <c r="Z1629">
        <f t="shared" si="103"/>
        <v>16</v>
      </c>
      <c r="AD1629" t="str">
        <f t="shared" si="108"/>
        <v/>
      </c>
      <c r="AE1629">
        <v>5</v>
      </c>
    </row>
    <row r="1630" spans="1:31" ht="15" hidden="1" customHeight="1" x14ac:dyDescent="0.3">
      <c r="A1630" t="s">
        <v>416</v>
      </c>
      <c r="B1630">
        <f t="shared" si="105"/>
        <v>300309</v>
      </c>
      <c r="C1630">
        <v>309</v>
      </c>
      <c r="D1630">
        <f>VLOOKUP($B1630,TrialDesign!$E$2:$I$1147,5,FALSE)</f>
        <v>16</v>
      </c>
      <c r="E1630" t="str">
        <f>VLOOKUP($B1630,TrialDesign!$E$2:$I$1147,3,FALSE)</f>
        <v>Nil</v>
      </c>
      <c r="F1630" t="str">
        <f>VLOOKUP($B1630,TrialDesign!$E$2:$I$1147,4,FALSE)</f>
        <v>Saracen</v>
      </c>
      <c r="G1630" s="1">
        <v>41702</v>
      </c>
      <c r="H1630" s="1" t="str">
        <f>VLOOKUP(B1630,TrialDesign!$E$2:$J$1147,6,FALSE)</f>
        <v>None_16h</v>
      </c>
      <c r="K1630">
        <v>3</v>
      </c>
      <c r="L1630">
        <v>3</v>
      </c>
      <c r="M1630">
        <v>5</v>
      </c>
      <c r="N1630">
        <v>6</v>
      </c>
      <c r="O1630">
        <v>82</v>
      </c>
      <c r="P1630">
        <v>250</v>
      </c>
      <c r="Q1630">
        <v>90</v>
      </c>
      <c r="R1630">
        <v>4</v>
      </c>
      <c r="S1630">
        <v>7</v>
      </c>
      <c r="U1630" t="s">
        <v>16</v>
      </c>
      <c r="W1630">
        <f>VLOOKUP(H1630&amp;"_"&amp;M1630+1,'Leaf lengths'!$J$6:$Q$104,VLOOKUP(F1630,'Leaf lengths'!$S$1:$T$6,2,FALSE),FALSE)</f>
        <v>233.8</v>
      </c>
      <c r="X1630">
        <f t="shared" si="107"/>
        <v>0.3849443969204448</v>
      </c>
      <c r="Y1630">
        <f t="shared" si="106"/>
        <v>5.3849443969204449</v>
      </c>
      <c r="Z1630">
        <f t="shared" si="103"/>
        <v>16</v>
      </c>
      <c r="AD1630" t="str">
        <f t="shared" si="108"/>
        <v/>
      </c>
      <c r="AE1630">
        <v>5</v>
      </c>
    </row>
    <row r="1631" spans="1:31" ht="15" hidden="1" customHeight="1" x14ac:dyDescent="0.3">
      <c r="A1631" t="s">
        <v>416</v>
      </c>
      <c r="B1631">
        <f t="shared" si="105"/>
        <v>300309</v>
      </c>
      <c r="C1631">
        <v>309</v>
      </c>
      <c r="D1631">
        <f>VLOOKUP($B1631,TrialDesign!$E$2:$I$1147,5,FALSE)</f>
        <v>16</v>
      </c>
      <c r="E1631" t="str">
        <f>VLOOKUP($B1631,TrialDesign!$E$2:$I$1147,3,FALSE)</f>
        <v>Nil</v>
      </c>
      <c r="F1631" t="str">
        <f>VLOOKUP($B1631,TrialDesign!$E$2:$I$1147,4,FALSE)</f>
        <v>Saracen</v>
      </c>
      <c r="G1631" s="1">
        <v>41702</v>
      </c>
      <c r="H1631" s="1" t="str">
        <f>VLOOKUP(B1631,TrialDesign!$E$2:$J$1147,6,FALSE)</f>
        <v>None_16h</v>
      </c>
      <c r="K1631">
        <v>4</v>
      </c>
      <c r="L1631">
        <v>3</v>
      </c>
      <c r="M1631">
        <v>6</v>
      </c>
      <c r="N1631">
        <v>7</v>
      </c>
      <c r="O1631">
        <v>102</v>
      </c>
      <c r="P1631">
        <v>227</v>
      </c>
      <c r="Q1631">
        <v>115</v>
      </c>
      <c r="R1631">
        <v>2</v>
      </c>
      <c r="S1631">
        <v>19</v>
      </c>
      <c r="T1631">
        <v>14</v>
      </c>
      <c r="U1631" t="s">
        <v>21</v>
      </c>
      <c r="W1631">
        <f>VLOOKUP(H1631&amp;"_"&amp;M1631+1,'Leaf lengths'!$J$6:$Q$104,VLOOKUP(F1631,'Leaf lengths'!$S$1:$T$6,2,FALSE),FALSE)</f>
        <v>215.42857142857142</v>
      </c>
      <c r="X1631">
        <f t="shared" si="107"/>
        <v>0.53381962864721488</v>
      </c>
      <c r="Y1631">
        <f t="shared" si="106"/>
        <v>6.5338196286472146</v>
      </c>
      <c r="Z1631">
        <f t="shared" si="103"/>
        <v>27</v>
      </c>
      <c r="AD1631" t="str">
        <f t="shared" si="108"/>
        <v/>
      </c>
      <c r="AE1631">
        <v>6</v>
      </c>
    </row>
    <row r="1632" spans="1:31" ht="15" hidden="1" customHeight="1" x14ac:dyDescent="0.3">
      <c r="A1632" t="s">
        <v>416</v>
      </c>
      <c r="B1632">
        <f t="shared" si="105"/>
        <v>300095</v>
      </c>
      <c r="C1632">
        <v>95</v>
      </c>
      <c r="D1632">
        <f>VLOOKUP($B1632,TrialDesign!$E$2:$I$1147,5,FALSE)</f>
        <v>16</v>
      </c>
      <c r="E1632" t="str">
        <f>VLOOKUP($B1632,TrialDesign!$E$2:$I$1147,3,FALSE)</f>
        <v>Nil</v>
      </c>
      <c r="F1632" t="str">
        <f>VLOOKUP($B1632,TrialDesign!$E$2:$I$1147,4,FALSE)</f>
        <v>Saracen</v>
      </c>
      <c r="G1632" s="1">
        <v>41709</v>
      </c>
      <c r="H1632" s="1" t="str">
        <f>VLOOKUP(B1632,TrialDesign!$E$2:$J$1147,6,FALSE)</f>
        <v>None_16h</v>
      </c>
      <c r="J1632">
        <v>95</v>
      </c>
      <c r="K1632">
        <v>1</v>
      </c>
      <c r="L1632">
        <v>2</v>
      </c>
      <c r="M1632">
        <v>5</v>
      </c>
      <c r="N1632">
        <v>6</v>
      </c>
      <c r="O1632">
        <v>90</v>
      </c>
      <c r="Q1632">
        <v>260</v>
      </c>
      <c r="R1632">
        <v>5</v>
      </c>
      <c r="S1632">
        <v>9</v>
      </c>
      <c r="U1632" t="s">
        <v>16</v>
      </c>
      <c r="V1632">
        <v>4</v>
      </c>
      <c r="W1632">
        <f>VLOOKUP(H1632&amp;"_"&amp;M1632+1,'Leaf lengths'!$J$6:$Q$104,VLOOKUP(F1632,'Leaf lengths'!$S$1:$T$6,2,FALSE),FALSE)</f>
        <v>233.8</v>
      </c>
      <c r="X1632">
        <f t="shared" si="107"/>
        <v>1.1120615911035072</v>
      </c>
      <c r="Y1632">
        <f t="shared" si="106"/>
        <v>6.1120615911035072</v>
      </c>
      <c r="Z1632">
        <f t="shared" si="103"/>
        <v>19</v>
      </c>
      <c r="AD1632" t="str">
        <f t="shared" si="108"/>
        <v/>
      </c>
      <c r="AE1632">
        <v>5</v>
      </c>
    </row>
    <row r="1633" spans="1:31" ht="15" hidden="1" customHeight="1" x14ac:dyDescent="0.3">
      <c r="A1633" t="s">
        <v>416</v>
      </c>
      <c r="B1633">
        <f t="shared" si="105"/>
        <v>300095</v>
      </c>
      <c r="C1633">
        <v>95</v>
      </c>
      <c r="D1633">
        <f>VLOOKUP($B1633,TrialDesign!$E$2:$I$1147,5,FALSE)</f>
        <v>16</v>
      </c>
      <c r="E1633" t="str">
        <f>VLOOKUP($B1633,TrialDesign!$E$2:$I$1147,3,FALSE)</f>
        <v>Nil</v>
      </c>
      <c r="F1633" t="str">
        <f>VLOOKUP($B1633,TrialDesign!$E$2:$I$1147,4,FALSE)</f>
        <v>Saracen</v>
      </c>
      <c r="G1633" s="1">
        <v>41709</v>
      </c>
      <c r="H1633" s="1" t="str">
        <f>VLOOKUP(B1633,TrialDesign!$E$2:$J$1147,6,FALSE)</f>
        <v>None_16h</v>
      </c>
      <c r="K1633">
        <v>2</v>
      </c>
      <c r="L1633">
        <v>5</v>
      </c>
      <c r="M1633">
        <v>6</v>
      </c>
      <c r="N1633">
        <v>7</v>
      </c>
      <c r="O1633">
        <v>98</v>
      </c>
      <c r="P1633">
        <v>250</v>
      </c>
      <c r="Q1633">
        <v>122</v>
      </c>
      <c r="R1633">
        <v>6</v>
      </c>
      <c r="S1633">
        <v>11</v>
      </c>
      <c r="U1633" t="s">
        <v>17</v>
      </c>
      <c r="V1633">
        <v>4</v>
      </c>
      <c r="W1633">
        <f>VLOOKUP(H1633&amp;"_"&amp;M1633+1,'Leaf lengths'!$J$6:$Q$104,VLOOKUP(F1633,'Leaf lengths'!$S$1:$T$6,2,FALSE),FALSE)</f>
        <v>215.42857142857142</v>
      </c>
      <c r="X1633">
        <f t="shared" si="107"/>
        <v>0.56631299734748008</v>
      </c>
      <c r="Y1633">
        <f t="shared" si="106"/>
        <v>6.5663129973474801</v>
      </c>
      <c r="Z1633">
        <f t="shared" si="103"/>
        <v>23</v>
      </c>
      <c r="AD1633" t="str">
        <f t="shared" si="108"/>
        <v/>
      </c>
      <c r="AE1633">
        <v>6</v>
      </c>
    </row>
    <row r="1634" spans="1:31" ht="15" hidden="1" customHeight="1" x14ac:dyDescent="0.3">
      <c r="A1634" t="s">
        <v>416</v>
      </c>
      <c r="B1634">
        <f t="shared" si="105"/>
        <v>300095</v>
      </c>
      <c r="C1634">
        <v>95</v>
      </c>
      <c r="D1634">
        <f>VLOOKUP($B1634,TrialDesign!$E$2:$I$1147,5,FALSE)</f>
        <v>16</v>
      </c>
      <c r="E1634" t="str">
        <f>VLOOKUP($B1634,TrialDesign!$E$2:$I$1147,3,FALSE)</f>
        <v>Nil</v>
      </c>
      <c r="F1634" t="str">
        <f>VLOOKUP($B1634,TrialDesign!$E$2:$I$1147,4,FALSE)</f>
        <v>Saracen</v>
      </c>
      <c r="G1634" s="1">
        <v>41709</v>
      </c>
      <c r="H1634" s="1" t="str">
        <f>VLOOKUP(B1634,TrialDesign!$E$2:$J$1147,6,FALSE)</f>
        <v>None_16h</v>
      </c>
      <c r="K1634">
        <v>3</v>
      </c>
      <c r="L1634">
        <v>4</v>
      </c>
      <c r="M1634">
        <v>6</v>
      </c>
      <c r="N1634">
        <v>7</v>
      </c>
      <c r="O1634">
        <v>87</v>
      </c>
      <c r="P1634">
        <v>245</v>
      </c>
      <c r="Q1634">
        <v>28</v>
      </c>
      <c r="R1634">
        <v>5</v>
      </c>
      <c r="S1634">
        <v>9</v>
      </c>
      <c r="U1634" t="s">
        <v>16</v>
      </c>
      <c r="V1634">
        <v>4</v>
      </c>
      <c r="W1634">
        <f>VLOOKUP(H1634&amp;"_"&amp;M1634+1,'Leaf lengths'!$J$6:$Q$104,VLOOKUP(F1634,'Leaf lengths'!$S$1:$T$6,2,FALSE),FALSE)</f>
        <v>215.42857142857142</v>
      </c>
      <c r="X1634">
        <f t="shared" si="107"/>
        <v>0.12997347480106103</v>
      </c>
      <c r="Y1634">
        <f t="shared" si="106"/>
        <v>6.1299734748010613</v>
      </c>
      <c r="Z1634">
        <f t="shared" si="103"/>
        <v>20</v>
      </c>
      <c r="AD1634" t="str">
        <f t="shared" si="108"/>
        <v/>
      </c>
      <c r="AE1634">
        <v>6</v>
      </c>
    </row>
    <row r="1635" spans="1:31" ht="15" hidden="1" customHeight="1" x14ac:dyDescent="0.3">
      <c r="A1635" t="s">
        <v>416</v>
      </c>
      <c r="B1635">
        <f t="shared" si="105"/>
        <v>300095</v>
      </c>
      <c r="C1635">
        <v>95</v>
      </c>
      <c r="D1635">
        <f>VLOOKUP($B1635,TrialDesign!$E$2:$I$1147,5,FALSE)</f>
        <v>16</v>
      </c>
      <c r="E1635" t="str">
        <f>VLOOKUP($B1635,TrialDesign!$E$2:$I$1147,3,FALSE)</f>
        <v>Nil</v>
      </c>
      <c r="F1635" t="str">
        <f>VLOOKUP($B1635,TrialDesign!$E$2:$I$1147,4,FALSE)</f>
        <v>Saracen</v>
      </c>
      <c r="G1635" s="1">
        <v>41709</v>
      </c>
      <c r="H1635" s="1" t="str">
        <f>VLOOKUP(B1635,TrialDesign!$E$2:$J$1147,6,FALSE)</f>
        <v>None_16h</v>
      </c>
      <c r="K1635">
        <v>4</v>
      </c>
      <c r="L1635">
        <v>4</v>
      </c>
      <c r="M1635">
        <v>6</v>
      </c>
      <c r="N1635">
        <v>7</v>
      </c>
      <c r="O1635">
        <v>98</v>
      </c>
      <c r="P1635">
        <v>262</v>
      </c>
      <c r="Q1635">
        <v>153</v>
      </c>
      <c r="R1635">
        <v>5</v>
      </c>
      <c r="S1635">
        <v>12</v>
      </c>
      <c r="U1635" t="s">
        <v>17</v>
      </c>
      <c r="V1635">
        <v>4</v>
      </c>
      <c r="W1635">
        <f>VLOOKUP(H1635&amp;"_"&amp;M1635+1,'Leaf lengths'!$J$6:$Q$104,VLOOKUP(F1635,'Leaf lengths'!$S$1:$T$6,2,FALSE),FALSE)</f>
        <v>215.42857142857142</v>
      </c>
      <c r="X1635">
        <f t="shared" si="107"/>
        <v>0.71021220159151199</v>
      </c>
      <c r="Y1635">
        <f t="shared" si="106"/>
        <v>6.7102122015915118</v>
      </c>
      <c r="Z1635">
        <f t="shared" si="103"/>
        <v>23</v>
      </c>
      <c r="AD1635" t="str">
        <f t="shared" si="108"/>
        <v/>
      </c>
      <c r="AE1635">
        <v>6</v>
      </c>
    </row>
    <row r="1636" spans="1:31" ht="15" hidden="1" customHeight="1" x14ac:dyDescent="0.3">
      <c r="A1636" t="s">
        <v>416</v>
      </c>
      <c r="B1636">
        <f t="shared" si="105"/>
        <v>300123</v>
      </c>
      <c r="C1636">
        <v>123</v>
      </c>
      <c r="D1636">
        <f>VLOOKUP($B1636,TrialDesign!$E$2:$I$1147,5,FALSE)</f>
        <v>16</v>
      </c>
      <c r="E1636" t="str">
        <f>VLOOKUP($B1636,TrialDesign!$E$2:$I$1147,3,FALSE)</f>
        <v>Nil</v>
      </c>
      <c r="F1636" t="str">
        <f>VLOOKUP($B1636,TrialDesign!$E$2:$I$1147,4,FALSE)</f>
        <v>Saracen</v>
      </c>
      <c r="G1636" s="1">
        <v>41709</v>
      </c>
      <c r="H1636" s="1" t="str">
        <f>VLOOKUP(B1636,TrialDesign!$E$2:$J$1147,6,FALSE)</f>
        <v>None_16h</v>
      </c>
      <c r="J1636">
        <v>123</v>
      </c>
      <c r="K1636">
        <v>1</v>
      </c>
      <c r="L1636">
        <v>2</v>
      </c>
      <c r="M1636">
        <v>5</v>
      </c>
      <c r="N1636">
        <v>6</v>
      </c>
      <c r="O1636">
        <v>87</v>
      </c>
      <c r="Q1636">
        <v>260</v>
      </c>
      <c r="R1636">
        <v>5</v>
      </c>
      <c r="S1636">
        <v>7</v>
      </c>
      <c r="U1636" t="s">
        <v>16</v>
      </c>
      <c r="V1636">
        <v>4</v>
      </c>
      <c r="W1636">
        <f>VLOOKUP(H1636&amp;"_"&amp;M1636+1,'Leaf lengths'!$J$6:$Q$104,VLOOKUP(F1636,'Leaf lengths'!$S$1:$T$6,2,FALSE),FALSE)</f>
        <v>233.8</v>
      </c>
      <c r="X1636">
        <f t="shared" si="107"/>
        <v>1.1120615911035072</v>
      </c>
      <c r="Y1636">
        <f t="shared" si="106"/>
        <v>6.1120615911035072</v>
      </c>
      <c r="Z1636">
        <f t="shared" si="103"/>
        <v>17</v>
      </c>
      <c r="AD1636" t="str">
        <f t="shared" si="108"/>
        <v/>
      </c>
      <c r="AE1636">
        <v>5</v>
      </c>
    </row>
    <row r="1637" spans="1:31" ht="15" hidden="1" customHeight="1" x14ac:dyDescent="0.3">
      <c r="A1637" t="s">
        <v>416</v>
      </c>
      <c r="B1637">
        <f t="shared" si="105"/>
        <v>300123</v>
      </c>
      <c r="C1637">
        <v>123</v>
      </c>
      <c r="D1637">
        <f>VLOOKUP($B1637,TrialDesign!$E$2:$I$1147,5,FALSE)</f>
        <v>16</v>
      </c>
      <c r="E1637" t="str">
        <f>VLOOKUP($B1637,TrialDesign!$E$2:$I$1147,3,FALSE)</f>
        <v>Nil</v>
      </c>
      <c r="F1637" t="str">
        <f>VLOOKUP($B1637,TrialDesign!$E$2:$I$1147,4,FALSE)</f>
        <v>Saracen</v>
      </c>
      <c r="G1637" s="1">
        <v>41709</v>
      </c>
      <c r="H1637" s="1" t="str">
        <f>VLOOKUP(B1637,TrialDesign!$E$2:$J$1147,6,FALSE)</f>
        <v>None_16h</v>
      </c>
      <c r="K1637">
        <v>2</v>
      </c>
      <c r="L1637">
        <v>2</v>
      </c>
      <c r="M1637">
        <v>6</v>
      </c>
      <c r="N1637">
        <v>7</v>
      </c>
      <c r="O1637">
        <v>101</v>
      </c>
      <c r="P1637">
        <v>236</v>
      </c>
      <c r="Q1637">
        <v>71</v>
      </c>
      <c r="R1637">
        <v>4</v>
      </c>
      <c r="S1637">
        <v>10</v>
      </c>
      <c r="U1637" t="s">
        <v>16</v>
      </c>
      <c r="V1637">
        <v>4</v>
      </c>
      <c r="W1637">
        <f>VLOOKUP(H1637&amp;"_"&amp;M1637+1,'Leaf lengths'!$J$6:$Q$104,VLOOKUP(F1637,'Leaf lengths'!$S$1:$T$6,2,FALSE),FALSE)</f>
        <v>215.42857142857142</v>
      </c>
      <c r="X1637">
        <f t="shared" si="107"/>
        <v>0.32957559681697612</v>
      </c>
      <c r="Y1637">
        <f t="shared" si="106"/>
        <v>6.3295755968169765</v>
      </c>
      <c r="Z1637">
        <f t="shared" si="103"/>
        <v>20</v>
      </c>
      <c r="AD1637" t="str">
        <f t="shared" si="108"/>
        <v/>
      </c>
      <c r="AE1637">
        <v>6</v>
      </c>
    </row>
    <row r="1638" spans="1:31" ht="15" hidden="1" customHeight="1" x14ac:dyDescent="0.3">
      <c r="A1638" t="s">
        <v>416</v>
      </c>
      <c r="B1638">
        <f t="shared" si="105"/>
        <v>300123</v>
      </c>
      <c r="C1638">
        <v>123</v>
      </c>
      <c r="D1638">
        <f>VLOOKUP($B1638,TrialDesign!$E$2:$I$1147,5,FALSE)</f>
        <v>16</v>
      </c>
      <c r="E1638" t="str">
        <f>VLOOKUP($B1638,TrialDesign!$E$2:$I$1147,3,FALSE)</f>
        <v>Nil</v>
      </c>
      <c r="F1638" t="str">
        <f>VLOOKUP($B1638,TrialDesign!$E$2:$I$1147,4,FALSE)</f>
        <v>Saracen</v>
      </c>
      <c r="G1638" s="1">
        <v>41709</v>
      </c>
      <c r="H1638" s="1" t="str">
        <f>VLOOKUP(B1638,TrialDesign!$E$2:$J$1147,6,FALSE)</f>
        <v>None_16h</v>
      </c>
      <c r="K1638">
        <v>3</v>
      </c>
      <c r="L1638">
        <v>2</v>
      </c>
      <c r="M1638">
        <v>6</v>
      </c>
      <c r="N1638">
        <v>7</v>
      </c>
      <c r="O1638">
        <v>102</v>
      </c>
      <c r="P1638">
        <v>228</v>
      </c>
      <c r="Q1638">
        <v>91</v>
      </c>
      <c r="R1638">
        <v>6</v>
      </c>
      <c r="S1638">
        <v>14</v>
      </c>
      <c r="U1638" t="s">
        <v>18</v>
      </c>
      <c r="V1638">
        <v>4</v>
      </c>
      <c r="W1638">
        <f>VLOOKUP(H1638&amp;"_"&amp;M1638+1,'Leaf lengths'!$J$6:$Q$104,VLOOKUP(F1638,'Leaf lengths'!$S$1:$T$6,2,FALSE),FALSE)</f>
        <v>215.42857142857142</v>
      </c>
      <c r="X1638">
        <f t="shared" si="107"/>
        <v>0.42241379310344829</v>
      </c>
      <c r="Y1638">
        <f t="shared" si="106"/>
        <v>6.4224137931034484</v>
      </c>
      <c r="Z1638">
        <f t="shared" si="103"/>
        <v>26</v>
      </c>
      <c r="AD1638" t="str">
        <f t="shared" si="108"/>
        <v/>
      </c>
      <c r="AE1638">
        <v>6</v>
      </c>
    </row>
    <row r="1639" spans="1:31" ht="15" hidden="1" customHeight="1" x14ac:dyDescent="0.3">
      <c r="A1639" t="s">
        <v>416</v>
      </c>
      <c r="B1639">
        <f t="shared" si="105"/>
        <v>300123</v>
      </c>
      <c r="C1639">
        <v>123</v>
      </c>
      <c r="D1639">
        <f>VLOOKUP($B1639,TrialDesign!$E$2:$I$1147,5,FALSE)</f>
        <v>16</v>
      </c>
      <c r="E1639" t="str">
        <f>VLOOKUP($B1639,TrialDesign!$E$2:$I$1147,3,FALSE)</f>
        <v>Nil</v>
      </c>
      <c r="F1639" t="str">
        <f>VLOOKUP($B1639,TrialDesign!$E$2:$I$1147,4,FALSE)</f>
        <v>Saracen</v>
      </c>
      <c r="G1639" s="1">
        <v>41709</v>
      </c>
      <c r="H1639" s="1" t="str">
        <f>VLOOKUP(B1639,TrialDesign!$E$2:$J$1147,6,FALSE)</f>
        <v>None_16h</v>
      </c>
      <c r="K1639">
        <v>4</v>
      </c>
      <c r="L1639">
        <v>4</v>
      </c>
      <c r="M1639">
        <v>6</v>
      </c>
      <c r="N1639">
        <v>7</v>
      </c>
      <c r="O1639">
        <v>95</v>
      </c>
      <c r="P1639">
        <v>235</v>
      </c>
      <c r="Q1639">
        <v>94</v>
      </c>
      <c r="R1639">
        <v>6</v>
      </c>
      <c r="S1639">
        <v>8</v>
      </c>
      <c r="U1639" t="s">
        <v>16</v>
      </c>
      <c r="V1639">
        <v>4</v>
      </c>
      <c r="W1639">
        <f>VLOOKUP(H1639&amp;"_"&amp;M1639+1,'Leaf lengths'!$J$6:$Q$104,VLOOKUP(F1639,'Leaf lengths'!$S$1:$T$6,2,FALSE),FALSE)</f>
        <v>215.42857142857142</v>
      </c>
      <c r="X1639">
        <f t="shared" si="107"/>
        <v>0.43633952254641911</v>
      </c>
      <c r="Y1639">
        <f t="shared" si="106"/>
        <v>6.4363395225464188</v>
      </c>
      <c r="Z1639">
        <f t="shared" si="103"/>
        <v>20</v>
      </c>
      <c r="AD1639" t="str">
        <f t="shared" si="108"/>
        <v/>
      </c>
      <c r="AE1639">
        <v>6</v>
      </c>
    </row>
    <row r="1640" spans="1:31" ht="15" hidden="1" customHeight="1" x14ac:dyDescent="0.3">
      <c r="A1640" t="s">
        <v>416</v>
      </c>
      <c r="B1640">
        <f t="shared" si="105"/>
        <v>300226</v>
      </c>
      <c r="C1640">
        <v>226</v>
      </c>
      <c r="D1640">
        <f>VLOOKUP($B1640,TrialDesign!$E$2:$I$1147,5,FALSE)</f>
        <v>16</v>
      </c>
      <c r="E1640" t="str">
        <f>VLOOKUP($B1640,TrialDesign!$E$2:$I$1147,3,FALSE)</f>
        <v>Nil</v>
      </c>
      <c r="F1640" t="str">
        <f>VLOOKUP($B1640,TrialDesign!$E$2:$I$1147,4,FALSE)</f>
        <v>Saracen</v>
      </c>
      <c r="G1640" s="1">
        <v>41709</v>
      </c>
      <c r="H1640" s="1" t="str">
        <f>VLOOKUP(B1640,TrialDesign!$E$2:$J$1147,6,FALSE)</f>
        <v>None_16h</v>
      </c>
      <c r="J1640">
        <v>226</v>
      </c>
      <c r="K1640">
        <v>1</v>
      </c>
      <c r="L1640">
        <v>4</v>
      </c>
      <c r="M1640">
        <v>6</v>
      </c>
      <c r="N1640">
        <v>7</v>
      </c>
      <c r="O1640">
        <v>91</v>
      </c>
      <c r="Q1640">
        <v>81</v>
      </c>
      <c r="R1640">
        <v>5</v>
      </c>
      <c r="S1640">
        <v>11</v>
      </c>
      <c r="U1640" t="s">
        <v>17</v>
      </c>
      <c r="V1640">
        <v>4</v>
      </c>
      <c r="W1640">
        <f>VLOOKUP(H1640&amp;"_"&amp;M1640+1,'Leaf lengths'!$J$6:$Q$104,VLOOKUP(F1640,'Leaf lengths'!$S$1:$T$6,2,FALSE),FALSE)</f>
        <v>215.42857142857142</v>
      </c>
      <c r="X1640">
        <f t="shared" si="107"/>
        <v>0.37599469496021221</v>
      </c>
      <c r="Y1640">
        <f t="shared" si="106"/>
        <v>6.3759946949602124</v>
      </c>
      <c r="Z1640">
        <f t="shared" si="103"/>
        <v>22</v>
      </c>
      <c r="AD1640" t="str">
        <f t="shared" si="108"/>
        <v/>
      </c>
      <c r="AE1640">
        <v>6</v>
      </c>
    </row>
    <row r="1641" spans="1:31" ht="15" hidden="1" customHeight="1" x14ac:dyDescent="0.3">
      <c r="A1641" t="s">
        <v>416</v>
      </c>
      <c r="B1641">
        <f t="shared" si="105"/>
        <v>300226</v>
      </c>
      <c r="C1641">
        <v>226</v>
      </c>
      <c r="D1641">
        <f>VLOOKUP($B1641,TrialDesign!$E$2:$I$1147,5,FALSE)</f>
        <v>16</v>
      </c>
      <c r="E1641" t="str">
        <f>VLOOKUP($B1641,TrialDesign!$E$2:$I$1147,3,FALSE)</f>
        <v>Nil</v>
      </c>
      <c r="F1641" t="str">
        <f>VLOOKUP($B1641,TrialDesign!$E$2:$I$1147,4,FALSE)</f>
        <v>Saracen</v>
      </c>
      <c r="G1641" s="1">
        <v>41709</v>
      </c>
      <c r="H1641" s="1" t="str">
        <f>VLOOKUP(B1641,TrialDesign!$E$2:$J$1147,6,FALSE)</f>
        <v>None_16h</v>
      </c>
      <c r="K1641">
        <v>2</v>
      </c>
      <c r="L1641">
        <v>4</v>
      </c>
      <c r="M1641">
        <v>6</v>
      </c>
      <c r="N1641">
        <v>7</v>
      </c>
      <c r="O1641">
        <v>93</v>
      </c>
      <c r="P1641">
        <v>220</v>
      </c>
      <c r="Q1641">
        <v>93</v>
      </c>
      <c r="R1641">
        <v>6</v>
      </c>
      <c r="S1641">
        <v>11</v>
      </c>
      <c r="U1641" t="s">
        <v>17</v>
      </c>
      <c r="V1641">
        <v>4</v>
      </c>
      <c r="W1641">
        <f>VLOOKUP(H1641&amp;"_"&amp;M1641+1,'Leaf lengths'!$J$6:$Q$104,VLOOKUP(F1641,'Leaf lengths'!$S$1:$T$6,2,FALSE),FALSE)</f>
        <v>215.42857142857142</v>
      </c>
      <c r="X1641">
        <f t="shared" si="107"/>
        <v>0.4316976127320955</v>
      </c>
      <c r="Y1641">
        <f t="shared" si="106"/>
        <v>6.4316976127320959</v>
      </c>
      <c r="Z1641">
        <f t="shared" si="103"/>
        <v>23</v>
      </c>
      <c r="AD1641" t="str">
        <f t="shared" si="108"/>
        <v/>
      </c>
      <c r="AE1641">
        <v>6</v>
      </c>
    </row>
    <row r="1642" spans="1:31" ht="15" hidden="1" customHeight="1" x14ac:dyDescent="0.3">
      <c r="A1642" t="s">
        <v>416</v>
      </c>
      <c r="B1642">
        <f t="shared" si="105"/>
        <v>300226</v>
      </c>
      <c r="C1642">
        <v>226</v>
      </c>
      <c r="D1642">
        <f>VLOOKUP($B1642,TrialDesign!$E$2:$I$1147,5,FALSE)</f>
        <v>16</v>
      </c>
      <c r="E1642" t="str">
        <f>VLOOKUP($B1642,TrialDesign!$E$2:$I$1147,3,FALSE)</f>
        <v>Nil</v>
      </c>
      <c r="F1642" t="str">
        <f>VLOOKUP($B1642,TrialDesign!$E$2:$I$1147,4,FALSE)</f>
        <v>Saracen</v>
      </c>
      <c r="G1642" s="1">
        <v>41709</v>
      </c>
      <c r="H1642" s="1" t="str">
        <f>VLOOKUP(B1642,TrialDesign!$E$2:$J$1147,6,FALSE)</f>
        <v>None_16h</v>
      </c>
      <c r="K1642">
        <v>3</v>
      </c>
      <c r="L1642">
        <v>3</v>
      </c>
      <c r="M1642">
        <v>6</v>
      </c>
      <c r="N1642">
        <v>7</v>
      </c>
      <c r="O1642">
        <v>98</v>
      </c>
      <c r="P1642">
        <v>227</v>
      </c>
      <c r="Q1642">
        <v>55</v>
      </c>
      <c r="R1642">
        <v>5</v>
      </c>
      <c r="S1642">
        <v>10</v>
      </c>
      <c r="U1642" t="s">
        <v>16</v>
      </c>
      <c r="V1642">
        <v>4</v>
      </c>
      <c r="W1642">
        <f>VLOOKUP(H1642&amp;"_"&amp;M1642+1,'Leaf lengths'!$J$6:$Q$104,VLOOKUP(F1642,'Leaf lengths'!$S$1:$T$6,2,FALSE),FALSE)</f>
        <v>215.42857142857142</v>
      </c>
      <c r="X1642">
        <f t="shared" si="107"/>
        <v>0.25530503978779845</v>
      </c>
      <c r="Y1642">
        <f t="shared" si="106"/>
        <v>6.2553050397877987</v>
      </c>
      <c r="Z1642">
        <f t="shared" si="103"/>
        <v>21</v>
      </c>
      <c r="AD1642" t="str">
        <f t="shared" si="108"/>
        <v/>
      </c>
      <c r="AE1642">
        <v>6</v>
      </c>
    </row>
    <row r="1643" spans="1:31" ht="15" hidden="1" customHeight="1" x14ac:dyDescent="0.3">
      <c r="A1643" t="s">
        <v>416</v>
      </c>
      <c r="B1643">
        <f t="shared" si="105"/>
        <v>300226</v>
      </c>
      <c r="C1643">
        <v>226</v>
      </c>
      <c r="D1643">
        <f>VLOOKUP($B1643,TrialDesign!$E$2:$I$1147,5,FALSE)</f>
        <v>16</v>
      </c>
      <c r="E1643" t="str">
        <f>VLOOKUP($B1643,TrialDesign!$E$2:$I$1147,3,FALSE)</f>
        <v>Nil</v>
      </c>
      <c r="F1643" t="str">
        <f>VLOOKUP($B1643,TrialDesign!$E$2:$I$1147,4,FALSE)</f>
        <v>Saracen</v>
      </c>
      <c r="G1643" s="1">
        <v>41709</v>
      </c>
      <c r="H1643" s="1" t="str">
        <f>VLOOKUP(B1643,TrialDesign!$E$2:$J$1147,6,FALSE)</f>
        <v>None_16h</v>
      </c>
      <c r="K1643">
        <v>4</v>
      </c>
      <c r="L1643">
        <v>3</v>
      </c>
      <c r="M1643">
        <v>6</v>
      </c>
      <c r="N1643">
        <v>7</v>
      </c>
      <c r="O1643">
        <v>101</v>
      </c>
      <c r="P1643">
        <v>234</v>
      </c>
      <c r="Q1643">
        <v>85</v>
      </c>
      <c r="R1643">
        <v>5</v>
      </c>
      <c r="S1643">
        <v>8</v>
      </c>
      <c r="U1643" t="s">
        <v>16</v>
      </c>
      <c r="V1643">
        <v>4</v>
      </c>
      <c r="W1643">
        <f>VLOOKUP(H1643&amp;"_"&amp;M1643+1,'Leaf lengths'!$J$6:$Q$104,VLOOKUP(F1643,'Leaf lengths'!$S$1:$T$6,2,FALSE),FALSE)</f>
        <v>215.42857142857142</v>
      </c>
      <c r="X1643">
        <f t="shared" si="107"/>
        <v>0.39456233421750664</v>
      </c>
      <c r="Y1643">
        <f t="shared" si="106"/>
        <v>6.3945623342175066</v>
      </c>
      <c r="Z1643">
        <f t="shared" si="103"/>
        <v>19</v>
      </c>
      <c r="AD1643" t="str">
        <f t="shared" si="108"/>
        <v/>
      </c>
      <c r="AE1643">
        <v>6</v>
      </c>
    </row>
    <row r="1644" spans="1:31" ht="15" hidden="1" customHeight="1" x14ac:dyDescent="0.3">
      <c r="A1644" t="s">
        <v>416</v>
      </c>
      <c r="B1644">
        <f t="shared" si="105"/>
        <v>300013</v>
      </c>
      <c r="C1644">
        <v>13</v>
      </c>
      <c r="D1644">
        <f>VLOOKUP($B1644,TrialDesign!$E$2:$I$1147,5,FALSE)</f>
        <v>16</v>
      </c>
      <c r="E1644" t="str">
        <f>VLOOKUP($B1644,TrialDesign!$E$2:$I$1147,3,FALSE)</f>
        <v>Nil</v>
      </c>
      <c r="F1644" t="str">
        <f>VLOOKUP($B1644,TrialDesign!$E$2:$I$1147,4,FALSE)</f>
        <v>Saracen</v>
      </c>
      <c r="G1644" s="1">
        <v>41716</v>
      </c>
      <c r="H1644" s="1" t="str">
        <f>VLOOKUP(B1644,TrialDesign!$E$2:$J$1147,6,FALSE)</f>
        <v>None_16h</v>
      </c>
      <c r="J1644">
        <v>13</v>
      </c>
      <c r="K1644">
        <v>1</v>
      </c>
      <c r="L1644">
        <v>2</v>
      </c>
      <c r="M1644">
        <v>7</v>
      </c>
      <c r="N1644">
        <v>8</v>
      </c>
      <c r="O1644">
        <v>102</v>
      </c>
      <c r="Q1644">
        <v>30</v>
      </c>
      <c r="R1644">
        <v>5</v>
      </c>
      <c r="S1644">
        <v>8</v>
      </c>
      <c r="U1644" t="s">
        <v>16</v>
      </c>
      <c r="V1644">
        <v>4</v>
      </c>
      <c r="W1644">
        <f>VLOOKUP(H1644&amp;"_"&amp;M1644+1,'Leaf lengths'!$J$6:$Q$104,VLOOKUP(F1644,'Leaf lengths'!$S$1:$T$6,2,FALSE),FALSE)</f>
        <v>204.66666666666666</v>
      </c>
      <c r="X1644">
        <f t="shared" si="107"/>
        <v>0.1465798045602606</v>
      </c>
      <c r="Y1644">
        <f t="shared" si="106"/>
        <v>7.1465798045602602</v>
      </c>
      <c r="Z1644">
        <f t="shared" si="103"/>
        <v>20</v>
      </c>
      <c r="AD1644" t="str">
        <f t="shared" si="108"/>
        <v/>
      </c>
      <c r="AE1644">
        <v>7</v>
      </c>
    </row>
    <row r="1645" spans="1:31" ht="15" hidden="1" customHeight="1" x14ac:dyDescent="0.3">
      <c r="A1645" t="s">
        <v>416</v>
      </c>
      <c r="B1645">
        <f t="shared" si="105"/>
        <v>300013</v>
      </c>
      <c r="C1645">
        <v>13</v>
      </c>
      <c r="D1645">
        <f>VLOOKUP($B1645,TrialDesign!$E$2:$I$1147,5,FALSE)</f>
        <v>16</v>
      </c>
      <c r="E1645" t="str">
        <f>VLOOKUP($B1645,TrialDesign!$E$2:$I$1147,3,FALSE)</f>
        <v>Nil</v>
      </c>
      <c r="F1645" t="str">
        <f>VLOOKUP($B1645,TrialDesign!$E$2:$I$1147,4,FALSE)</f>
        <v>Saracen</v>
      </c>
      <c r="G1645" s="1">
        <v>41716</v>
      </c>
      <c r="H1645" s="1" t="str">
        <f>VLOOKUP(B1645,TrialDesign!$E$2:$J$1147,6,FALSE)</f>
        <v>None_16h</v>
      </c>
      <c r="K1645">
        <v>2</v>
      </c>
      <c r="L1645">
        <v>3</v>
      </c>
      <c r="M1645">
        <v>7</v>
      </c>
      <c r="N1645">
        <v>8</v>
      </c>
      <c r="O1645">
        <v>102</v>
      </c>
      <c r="P1645">
        <v>244</v>
      </c>
      <c r="Q1645">
        <v>42</v>
      </c>
      <c r="R1645">
        <v>5</v>
      </c>
      <c r="S1645">
        <v>10</v>
      </c>
      <c r="U1645" t="s">
        <v>16</v>
      </c>
      <c r="V1645">
        <v>4</v>
      </c>
      <c r="W1645">
        <f>VLOOKUP(H1645&amp;"_"&amp;M1645+1,'Leaf lengths'!$J$6:$Q$104,VLOOKUP(F1645,'Leaf lengths'!$S$1:$T$6,2,FALSE),FALSE)</f>
        <v>204.66666666666666</v>
      </c>
      <c r="X1645">
        <f t="shared" si="107"/>
        <v>0.20521172638436483</v>
      </c>
      <c r="Y1645">
        <f t="shared" si="106"/>
        <v>7.2052117263843645</v>
      </c>
      <c r="Z1645">
        <f t="shared" si="103"/>
        <v>22</v>
      </c>
      <c r="AD1645" t="str">
        <f t="shared" si="108"/>
        <v/>
      </c>
      <c r="AE1645">
        <v>7</v>
      </c>
    </row>
    <row r="1646" spans="1:31" ht="15" hidden="1" customHeight="1" x14ac:dyDescent="0.3">
      <c r="A1646" t="s">
        <v>416</v>
      </c>
      <c r="B1646">
        <f t="shared" si="105"/>
        <v>300013</v>
      </c>
      <c r="C1646">
        <v>13</v>
      </c>
      <c r="D1646">
        <f>VLOOKUP($B1646,TrialDesign!$E$2:$I$1147,5,FALSE)</f>
        <v>16</v>
      </c>
      <c r="E1646" t="str">
        <f>VLOOKUP($B1646,TrialDesign!$E$2:$I$1147,3,FALSE)</f>
        <v>Nil</v>
      </c>
      <c r="F1646" t="str">
        <f>VLOOKUP($B1646,TrialDesign!$E$2:$I$1147,4,FALSE)</f>
        <v>Saracen</v>
      </c>
      <c r="G1646" s="1">
        <v>41716</v>
      </c>
      <c r="H1646" s="1" t="str">
        <f>VLOOKUP(B1646,TrialDesign!$E$2:$J$1147,6,FALSE)</f>
        <v>None_16h</v>
      </c>
      <c r="K1646">
        <v>3</v>
      </c>
      <c r="L1646">
        <v>4</v>
      </c>
      <c r="M1646">
        <v>7</v>
      </c>
      <c r="N1646">
        <v>8</v>
      </c>
      <c r="O1646">
        <v>119</v>
      </c>
      <c r="P1646">
        <v>242</v>
      </c>
      <c r="Q1646">
        <v>44</v>
      </c>
      <c r="R1646">
        <v>3</v>
      </c>
      <c r="S1646">
        <v>18</v>
      </c>
      <c r="U1646" t="s">
        <v>18</v>
      </c>
      <c r="V1646">
        <v>4</v>
      </c>
      <c r="W1646">
        <f>VLOOKUP(H1646&amp;"_"&amp;M1646+1,'Leaf lengths'!$J$6:$Q$104,VLOOKUP(F1646,'Leaf lengths'!$S$1:$T$6,2,FALSE),FALSE)</f>
        <v>204.66666666666666</v>
      </c>
      <c r="X1646">
        <f t="shared" si="107"/>
        <v>0.21498371335504887</v>
      </c>
      <c r="Y1646">
        <f t="shared" si="106"/>
        <v>7.214983713355049</v>
      </c>
      <c r="Z1646">
        <f t="shared" si="103"/>
        <v>28</v>
      </c>
      <c r="AD1646" t="str">
        <f t="shared" si="108"/>
        <v/>
      </c>
      <c r="AE1646">
        <v>7</v>
      </c>
    </row>
    <row r="1647" spans="1:31" ht="15" hidden="1" customHeight="1" x14ac:dyDescent="0.3">
      <c r="A1647" t="s">
        <v>416</v>
      </c>
      <c r="B1647">
        <f t="shared" si="105"/>
        <v>300013</v>
      </c>
      <c r="C1647">
        <v>13</v>
      </c>
      <c r="D1647">
        <f>VLOOKUP($B1647,TrialDesign!$E$2:$I$1147,5,FALSE)</f>
        <v>16</v>
      </c>
      <c r="E1647" t="str">
        <f>VLOOKUP($B1647,TrialDesign!$E$2:$I$1147,3,FALSE)</f>
        <v>Nil</v>
      </c>
      <c r="F1647" t="str">
        <f>VLOOKUP($B1647,TrialDesign!$E$2:$I$1147,4,FALSE)</f>
        <v>Saracen</v>
      </c>
      <c r="G1647" s="1">
        <v>41716</v>
      </c>
      <c r="H1647" s="1" t="str">
        <f>VLOOKUP(B1647,TrialDesign!$E$2:$J$1147,6,FALSE)</f>
        <v>None_16h</v>
      </c>
      <c r="K1647">
        <v>4</v>
      </c>
      <c r="L1647">
        <v>2</v>
      </c>
      <c r="M1647">
        <v>6</v>
      </c>
      <c r="N1647">
        <v>7</v>
      </c>
      <c r="O1647">
        <v>91</v>
      </c>
      <c r="P1647">
        <v>239</v>
      </c>
      <c r="Q1647">
        <v>192</v>
      </c>
      <c r="R1647">
        <v>4</v>
      </c>
      <c r="S1647">
        <v>10</v>
      </c>
      <c r="U1647" t="s">
        <v>16</v>
      </c>
      <c r="V1647">
        <v>4</v>
      </c>
      <c r="W1647">
        <f>VLOOKUP(H1647&amp;"_"&amp;M1647+1,'Leaf lengths'!$J$6:$Q$104,VLOOKUP(F1647,'Leaf lengths'!$S$1:$T$6,2,FALSE),FALSE)</f>
        <v>215.42857142857142</v>
      </c>
      <c r="X1647">
        <f t="shared" si="107"/>
        <v>0.89124668435013266</v>
      </c>
      <c r="Y1647">
        <f t="shared" si="106"/>
        <v>6.8912466843501328</v>
      </c>
      <c r="Z1647">
        <f t="shared" si="103"/>
        <v>20</v>
      </c>
      <c r="AD1647" t="str">
        <f t="shared" si="108"/>
        <v/>
      </c>
      <c r="AE1647">
        <v>6</v>
      </c>
    </row>
    <row r="1648" spans="1:31" ht="15" hidden="1" customHeight="1" x14ac:dyDescent="0.3">
      <c r="A1648" t="s">
        <v>416</v>
      </c>
      <c r="B1648">
        <f t="shared" si="105"/>
        <v>300170</v>
      </c>
      <c r="C1648">
        <v>170</v>
      </c>
      <c r="D1648">
        <f>VLOOKUP($B1648,TrialDesign!$E$2:$I$1147,5,FALSE)</f>
        <v>16</v>
      </c>
      <c r="E1648" t="str">
        <f>VLOOKUP($B1648,TrialDesign!$E$2:$I$1147,3,FALSE)</f>
        <v>Nil</v>
      </c>
      <c r="F1648" t="str">
        <f>VLOOKUP($B1648,TrialDesign!$E$2:$I$1147,4,FALSE)</f>
        <v>Saracen</v>
      </c>
      <c r="G1648" s="1">
        <v>41716</v>
      </c>
      <c r="H1648" s="1" t="str">
        <f>VLOOKUP(B1648,TrialDesign!$E$2:$J$1147,6,FALSE)</f>
        <v>None_16h</v>
      </c>
      <c r="I1648" s="1">
        <v>41716</v>
      </c>
      <c r="J1648">
        <v>170</v>
      </c>
      <c r="K1648">
        <v>1</v>
      </c>
      <c r="L1648">
        <v>6</v>
      </c>
      <c r="M1648">
        <v>7</v>
      </c>
      <c r="N1648">
        <v>8</v>
      </c>
      <c r="O1648">
        <v>104</v>
      </c>
      <c r="Q1648">
        <v>54</v>
      </c>
      <c r="R1648">
        <v>4</v>
      </c>
      <c r="S1648">
        <v>12</v>
      </c>
      <c r="U1648" t="s">
        <v>17</v>
      </c>
      <c r="V1648">
        <v>4</v>
      </c>
      <c r="W1648">
        <f>VLOOKUP(H1648&amp;"_"&amp;M1648+1,'Leaf lengths'!$J$6:$Q$104,VLOOKUP(F1648,'Leaf lengths'!$S$1:$T$6,2,FALSE),FALSE)</f>
        <v>204.66666666666666</v>
      </c>
      <c r="X1648">
        <f t="shared" si="107"/>
        <v>0.26384364820846906</v>
      </c>
      <c r="Y1648">
        <f t="shared" si="106"/>
        <v>7.2638436482084687</v>
      </c>
      <c r="Z1648">
        <f t="shared" si="103"/>
        <v>23</v>
      </c>
      <c r="AD1648" t="str">
        <f t="shared" si="108"/>
        <v/>
      </c>
      <c r="AE1648">
        <v>7</v>
      </c>
    </row>
    <row r="1649" spans="1:31" ht="15" hidden="1" customHeight="1" x14ac:dyDescent="0.3">
      <c r="A1649" t="s">
        <v>416</v>
      </c>
      <c r="B1649">
        <f t="shared" si="105"/>
        <v>300170</v>
      </c>
      <c r="C1649">
        <v>170</v>
      </c>
      <c r="D1649">
        <f>VLOOKUP($B1649,TrialDesign!$E$2:$I$1147,5,FALSE)</f>
        <v>16</v>
      </c>
      <c r="E1649" t="str">
        <f>VLOOKUP($B1649,TrialDesign!$E$2:$I$1147,3,FALSE)</f>
        <v>Nil</v>
      </c>
      <c r="F1649" t="str">
        <f>VLOOKUP($B1649,TrialDesign!$E$2:$I$1147,4,FALSE)</f>
        <v>Saracen</v>
      </c>
      <c r="G1649" s="1">
        <v>41716</v>
      </c>
      <c r="H1649" s="1" t="str">
        <f>VLOOKUP(B1649,TrialDesign!$E$2:$J$1147,6,FALSE)</f>
        <v>None_16h</v>
      </c>
      <c r="I1649" s="1"/>
      <c r="K1649">
        <v>2</v>
      </c>
      <c r="L1649">
        <v>3</v>
      </c>
      <c r="M1649">
        <v>7</v>
      </c>
      <c r="N1649">
        <v>8</v>
      </c>
      <c r="O1649">
        <v>98</v>
      </c>
      <c r="P1649">
        <v>210</v>
      </c>
      <c r="Q1649">
        <v>29</v>
      </c>
      <c r="R1649">
        <v>4</v>
      </c>
      <c r="S1649">
        <v>11</v>
      </c>
      <c r="U1649" t="s">
        <v>16</v>
      </c>
      <c r="V1649">
        <v>4</v>
      </c>
      <c r="W1649">
        <f>VLOOKUP(H1649&amp;"_"&amp;M1649+1,'Leaf lengths'!$J$6:$Q$104,VLOOKUP(F1649,'Leaf lengths'!$S$1:$T$6,2,FALSE),FALSE)</f>
        <v>204.66666666666666</v>
      </c>
      <c r="X1649">
        <f t="shared" si="107"/>
        <v>0.14169381107491857</v>
      </c>
      <c r="Y1649">
        <f t="shared" si="106"/>
        <v>7.1416938110749184</v>
      </c>
      <c r="Z1649">
        <f t="shared" si="103"/>
        <v>22</v>
      </c>
      <c r="AD1649" t="str">
        <f t="shared" si="108"/>
        <v/>
      </c>
      <c r="AE1649">
        <v>7</v>
      </c>
    </row>
    <row r="1650" spans="1:31" ht="15" hidden="1" customHeight="1" x14ac:dyDescent="0.3">
      <c r="A1650" t="s">
        <v>416</v>
      </c>
      <c r="B1650">
        <f t="shared" si="105"/>
        <v>300170</v>
      </c>
      <c r="C1650">
        <v>170</v>
      </c>
      <c r="D1650">
        <f>VLOOKUP($B1650,TrialDesign!$E$2:$I$1147,5,FALSE)</f>
        <v>16</v>
      </c>
      <c r="E1650" t="str">
        <f>VLOOKUP($B1650,TrialDesign!$E$2:$I$1147,3,FALSE)</f>
        <v>Nil</v>
      </c>
      <c r="F1650" t="str">
        <f>VLOOKUP($B1650,TrialDesign!$E$2:$I$1147,4,FALSE)</f>
        <v>Saracen</v>
      </c>
      <c r="G1650" s="1">
        <v>41716</v>
      </c>
      <c r="H1650" s="1" t="str">
        <f>VLOOKUP(B1650,TrialDesign!$E$2:$J$1147,6,FALSE)</f>
        <v>None_16h</v>
      </c>
      <c r="K1650">
        <v>3</v>
      </c>
      <c r="L1650">
        <v>5</v>
      </c>
      <c r="M1650">
        <v>6</v>
      </c>
      <c r="N1650">
        <v>8</v>
      </c>
      <c r="O1650">
        <v>92</v>
      </c>
      <c r="P1650">
        <v>215</v>
      </c>
      <c r="Q1650">
        <v>15</v>
      </c>
      <c r="R1650">
        <v>4</v>
      </c>
      <c r="S1650">
        <v>11</v>
      </c>
      <c r="U1650" t="s">
        <v>17</v>
      </c>
      <c r="V1650">
        <v>4</v>
      </c>
      <c r="W1650">
        <f>VLOOKUP(H1650&amp;"_"&amp;M1650+1,'Leaf lengths'!$J$6:$Q$104,VLOOKUP(F1650,'Leaf lengths'!$S$1:$T$6,2,FALSE),FALSE)</f>
        <v>215.42857142857142</v>
      </c>
      <c r="X1650">
        <f t="shared" si="107"/>
        <v>6.9628647214854109E-2</v>
      </c>
      <c r="Y1650">
        <f t="shared" si="106"/>
        <v>6.069628647214854</v>
      </c>
      <c r="Z1650">
        <f t="shared" ref="Z1650:Z1713" si="109">IF(S1650="","",SUM(M1650+R1650+S1650))</f>
        <v>21</v>
      </c>
      <c r="AD1650" t="str">
        <f t="shared" si="108"/>
        <v/>
      </c>
      <c r="AE1650">
        <v>6</v>
      </c>
    </row>
    <row r="1651" spans="1:31" ht="15" hidden="1" customHeight="1" x14ac:dyDescent="0.3">
      <c r="A1651" t="s">
        <v>416</v>
      </c>
      <c r="B1651">
        <f t="shared" si="105"/>
        <v>300170</v>
      </c>
      <c r="C1651">
        <v>170</v>
      </c>
      <c r="D1651">
        <f>VLOOKUP($B1651,TrialDesign!$E$2:$I$1147,5,FALSE)</f>
        <v>16</v>
      </c>
      <c r="E1651" t="str">
        <f>VLOOKUP($B1651,TrialDesign!$E$2:$I$1147,3,FALSE)</f>
        <v>Nil</v>
      </c>
      <c r="F1651" t="str">
        <f>VLOOKUP($B1651,TrialDesign!$E$2:$I$1147,4,FALSE)</f>
        <v>Saracen</v>
      </c>
      <c r="G1651" s="1">
        <v>41716</v>
      </c>
      <c r="H1651" s="1" t="str">
        <f>VLOOKUP(B1651,TrialDesign!$E$2:$J$1147,6,FALSE)</f>
        <v>None_16h</v>
      </c>
      <c r="K1651">
        <v>4</v>
      </c>
      <c r="L1651">
        <v>2</v>
      </c>
      <c r="M1651">
        <v>6</v>
      </c>
      <c r="N1651">
        <v>7</v>
      </c>
      <c r="O1651">
        <v>82</v>
      </c>
      <c r="P1651">
        <v>219</v>
      </c>
      <c r="Q1651">
        <v>154</v>
      </c>
      <c r="R1651">
        <v>5</v>
      </c>
      <c r="S1651">
        <v>8</v>
      </c>
      <c r="U1651" t="s">
        <v>16</v>
      </c>
      <c r="V1651">
        <v>4</v>
      </c>
      <c r="W1651">
        <f>VLOOKUP(H1651&amp;"_"&amp;M1651+1,'Leaf lengths'!$J$6:$Q$104,VLOOKUP(F1651,'Leaf lengths'!$S$1:$T$6,2,FALSE),FALSE)</f>
        <v>215.42857142857142</v>
      </c>
      <c r="X1651">
        <f t="shared" si="107"/>
        <v>0.71485411140583555</v>
      </c>
      <c r="Y1651">
        <f t="shared" si="106"/>
        <v>6.7148541114058355</v>
      </c>
      <c r="Z1651">
        <f t="shared" si="109"/>
        <v>19</v>
      </c>
      <c r="AD1651" t="str">
        <f t="shared" si="108"/>
        <v/>
      </c>
      <c r="AE1651">
        <v>6</v>
      </c>
    </row>
    <row r="1652" spans="1:31" ht="15" hidden="1" customHeight="1" x14ac:dyDescent="0.3">
      <c r="A1652" t="s">
        <v>416</v>
      </c>
      <c r="B1652">
        <f t="shared" si="105"/>
        <v>300265</v>
      </c>
      <c r="C1652">
        <v>265</v>
      </c>
      <c r="D1652">
        <f>VLOOKUP($B1652,TrialDesign!$E$2:$I$1147,5,FALSE)</f>
        <v>16</v>
      </c>
      <c r="E1652" t="str">
        <f>VLOOKUP($B1652,TrialDesign!$E$2:$I$1147,3,FALSE)</f>
        <v>Nil</v>
      </c>
      <c r="F1652" t="str">
        <f>VLOOKUP($B1652,TrialDesign!$E$2:$I$1147,4,FALSE)</f>
        <v>Saracen</v>
      </c>
      <c r="G1652" s="1">
        <v>41716</v>
      </c>
      <c r="H1652" s="1" t="str">
        <f>VLOOKUP(B1652,TrialDesign!$E$2:$J$1147,6,FALSE)</f>
        <v>None_16h</v>
      </c>
      <c r="J1652">
        <v>265</v>
      </c>
      <c r="K1652">
        <v>1</v>
      </c>
      <c r="L1652">
        <v>7</v>
      </c>
      <c r="M1652">
        <v>7</v>
      </c>
      <c r="N1652">
        <v>8</v>
      </c>
      <c r="O1652">
        <v>98</v>
      </c>
      <c r="Q1652">
        <v>41</v>
      </c>
      <c r="R1652">
        <v>5</v>
      </c>
      <c r="S1652">
        <v>11</v>
      </c>
      <c r="U1652" t="s">
        <v>17</v>
      </c>
      <c r="V1652">
        <v>4</v>
      </c>
      <c r="W1652">
        <f>VLOOKUP(H1652&amp;"_"&amp;M1652+1,'Leaf lengths'!$J$6:$Q$104,VLOOKUP(F1652,'Leaf lengths'!$S$1:$T$6,2,FALSE),FALSE)</f>
        <v>204.66666666666666</v>
      </c>
      <c r="X1652">
        <f t="shared" si="107"/>
        <v>0.20032573289902281</v>
      </c>
      <c r="Y1652">
        <f t="shared" si="106"/>
        <v>7.2003257328990227</v>
      </c>
      <c r="Z1652">
        <f t="shared" si="109"/>
        <v>23</v>
      </c>
      <c r="AD1652" t="str">
        <f t="shared" si="108"/>
        <v/>
      </c>
      <c r="AE1652">
        <v>7</v>
      </c>
    </row>
    <row r="1653" spans="1:31" ht="15" hidden="1" customHeight="1" x14ac:dyDescent="0.3">
      <c r="A1653" t="s">
        <v>416</v>
      </c>
      <c r="B1653">
        <f t="shared" ref="B1653:B1697" si="110">300000+C1653</f>
        <v>300265</v>
      </c>
      <c r="C1653">
        <v>265</v>
      </c>
      <c r="D1653">
        <f>VLOOKUP($B1653,TrialDesign!$E$2:$I$1147,5,FALSE)</f>
        <v>16</v>
      </c>
      <c r="E1653" t="str">
        <f>VLOOKUP($B1653,TrialDesign!$E$2:$I$1147,3,FALSE)</f>
        <v>Nil</v>
      </c>
      <c r="F1653" t="str">
        <f>VLOOKUP($B1653,TrialDesign!$E$2:$I$1147,4,FALSE)</f>
        <v>Saracen</v>
      </c>
      <c r="G1653" s="1">
        <v>41716</v>
      </c>
      <c r="H1653" s="1" t="str">
        <f>VLOOKUP(B1653,TrialDesign!$E$2:$J$1147,6,FALSE)</f>
        <v>None_16h</v>
      </c>
      <c r="K1653">
        <v>2</v>
      </c>
      <c r="L1653">
        <v>6</v>
      </c>
      <c r="M1653">
        <v>7</v>
      </c>
      <c r="N1653">
        <v>8</v>
      </c>
      <c r="O1653">
        <v>97</v>
      </c>
      <c r="P1653">
        <v>228</v>
      </c>
      <c r="Q1653">
        <v>171</v>
      </c>
      <c r="R1653">
        <v>5</v>
      </c>
      <c r="S1653">
        <v>15</v>
      </c>
      <c r="U1653" t="s">
        <v>17</v>
      </c>
      <c r="V1653">
        <v>4</v>
      </c>
      <c r="W1653">
        <f>VLOOKUP(H1653&amp;"_"&amp;M1653+1,'Leaf lengths'!$J$6:$Q$104,VLOOKUP(F1653,'Leaf lengths'!$S$1:$T$6,2,FALSE),FALSE)</f>
        <v>204.66666666666666</v>
      </c>
      <c r="X1653">
        <f t="shared" si="107"/>
        <v>0.83550488599348538</v>
      </c>
      <c r="Y1653">
        <f t="shared" si="106"/>
        <v>7.835504885993485</v>
      </c>
      <c r="Z1653">
        <f t="shared" si="109"/>
        <v>27</v>
      </c>
      <c r="AD1653" t="str">
        <f t="shared" si="108"/>
        <v/>
      </c>
      <c r="AE1653">
        <v>7</v>
      </c>
    </row>
    <row r="1654" spans="1:31" ht="15" hidden="1" customHeight="1" x14ac:dyDescent="0.3">
      <c r="A1654" t="s">
        <v>416</v>
      </c>
      <c r="B1654">
        <f t="shared" si="110"/>
        <v>300265</v>
      </c>
      <c r="C1654">
        <v>265</v>
      </c>
      <c r="D1654">
        <f>VLOOKUP($B1654,TrialDesign!$E$2:$I$1147,5,FALSE)</f>
        <v>16</v>
      </c>
      <c r="E1654" t="str">
        <f>VLOOKUP($B1654,TrialDesign!$E$2:$I$1147,3,FALSE)</f>
        <v>Nil</v>
      </c>
      <c r="F1654" t="str">
        <f>VLOOKUP($B1654,TrialDesign!$E$2:$I$1147,4,FALSE)</f>
        <v>Saracen</v>
      </c>
      <c r="G1654" s="1">
        <v>41716</v>
      </c>
      <c r="H1654" s="1" t="str">
        <f>VLOOKUP(B1654,TrialDesign!$E$2:$J$1147,6,FALSE)</f>
        <v>None_16h</v>
      </c>
      <c r="K1654">
        <v>3</v>
      </c>
      <c r="L1654">
        <v>5</v>
      </c>
      <c r="M1654">
        <v>7</v>
      </c>
      <c r="N1654">
        <v>8</v>
      </c>
      <c r="O1654">
        <v>99</v>
      </c>
      <c r="P1654">
        <v>209</v>
      </c>
      <c r="Q1654">
        <v>44</v>
      </c>
      <c r="R1654">
        <v>4</v>
      </c>
      <c r="S1654">
        <v>11</v>
      </c>
      <c r="U1654" t="s">
        <v>17</v>
      </c>
      <c r="V1654">
        <v>4</v>
      </c>
      <c r="W1654">
        <f>VLOOKUP(H1654&amp;"_"&amp;M1654+1,'Leaf lengths'!$J$6:$Q$104,VLOOKUP(F1654,'Leaf lengths'!$S$1:$T$6,2,FALSE),FALSE)</f>
        <v>204.66666666666666</v>
      </c>
      <c r="X1654">
        <f t="shared" si="107"/>
        <v>0.21498371335504887</v>
      </c>
      <c r="Y1654">
        <f t="shared" ref="Y1654:Y1717" si="111">X1654+M1654</f>
        <v>7.214983713355049</v>
      </c>
      <c r="Z1654">
        <f t="shared" si="109"/>
        <v>22</v>
      </c>
      <c r="AD1654" t="str">
        <f t="shared" si="108"/>
        <v/>
      </c>
      <c r="AE1654">
        <v>7</v>
      </c>
    </row>
    <row r="1655" spans="1:31" ht="15" hidden="1" customHeight="1" x14ac:dyDescent="0.3">
      <c r="A1655" t="s">
        <v>416</v>
      </c>
      <c r="B1655">
        <f t="shared" si="110"/>
        <v>300265</v>
      </c>
      <c r="C1655">
        <v>265</v>
      </c>
      <c r="D1655">
        <f>VLOOKUP($B1655,TrialDesign!$E$2:$I$1147,5,FALSE)</f>
        <v>16</v>
      </c>
      <c r="E1655" t="str">
        <f>VLOOKUP($B1655,TrialDesign!$E$2:$I$1147,3,FALSE)</f>
        <v>Nil</v>
      </c>
      <c r="F1655" t="str">
        <f>VLOOKUP($B1655,TrialDesign!$E$2:$I$1147,4,FALSE)</f>
        <v>Saracen</v>
      </c>
      <c r="G1655" s="1">
        <v>41716</v>
      </c>
      <c r="H1655" s="1" t="str">
        <f>VLOOKUP(B1655,TrialDesign!$E$2:$J$1147,6,FALSE)</f>
        <v>None_16h</v>
      </c>
      <c r="K1655">
        <v>4</v>
      </c>
      <c r="L1655">
        <v>2</v>
      </c>
      <c r="M1655">
        <v>6</v>
      </c>
      <c r="N1655">
        <v>7</v>
      </c>
      <c r="O1655">
        <v>89</v>
      </c>
      <c r="P1655">
        <v>226</v>
      </c>
      <c r="Q1655">
        <v>172</v>
      </c>
      <c r="R1655">
        <v>4</v>
      </c>
      <c r="S1655">
        <v>15</v>
      </c>
      <c r="U1655" t="s">
        <v>18</v>
      </c>
      <c r="V1655">
        <v>4</v>
      </c>
      <c r="W1655">
        <f>VLOOKUP(H1655&amp;"_"&amp;M1655+1,'Leaf lengths'!$J$6:$Q$104,VLOOKUP(F1655,'Leaf lengths'!$S$1:$T$6,2,FALSE),FALSE)</f>
        <v>215.42857142857142</v>
      </c>
      <c r="X1655">
        <f t="shared" si="107"/>
        <v>0.79840848806366049</v>
      </c>
      <c r="Y1655">
        <f t="shared" si="111"/>
        <v>6.7984084880636608</v>
      </c>
      <c r="Z1655">
        <f t="shared" si="109"/>
        <v>25</v>
      </c>
      <c r="AD1655" t="str">
        <f t="shared" si="108"/>
        <v/>
      </c>
      <c r="AE1655">
        <v>6</v>
      </c>
    </row>
    <row r="1656" spans="1:31" ht="15" hidden="1" customHeight="1" x14ac:dyDescent="0.3">
      <c r="A1656" t="s">
        <v>416</v>
      </c>
      <c r="B1656">
        <f t="shared" si="110"/>
        <v>300034</v>
      </c>
      <c r="C1656">
        <v>34</v>
      </c>
      <c r="D1656">
        <f>VLOOKUP($B1656,TrialDesign!$E$2:$I$1147,5,FALSE)</f>
        <v>16</v>
      </c>
      <c r="E1656" t="str">
        <f>VLOOKUP($B1656,TrialDesign!$E$2:$I$1147,3,FALSE)</f>
        <v>Nil</v>
      </c>
      <c r="F1656" t="str">
        <f>VLOOKUP($B1656,TrialDesign!$E$2:$I$1147,4,FALSE)</f>
        <v>Saracen</v>
      </c>
      <c r="G1656" s="1">
        <v>41723</v>
      </c>
      <c r="H1656" s="1" t="str">
        <f>VLOOKUP(B1656,TrialDesign!$E$2:$J$1147,6,FALSE)</f>
        <v>None_16h</v>
      </c>
      <c r="J1656">
        <v>34</v>
      </c>
      <c r="K1656">
        <v>1</v>
      </c>
      <c r="L1656">
        <v>5</v>
      </c>
      <c r="M1656">
        <v>7</v>
      </c>
      <c r="N1656">
        <v>8</v>
      </c>
      <c r="O1656">
        <v>103</v>
      </c>
      <c r="Q1656">
        <v>188</v>
      </c>
      <c r="R1656">
        <v>4</v>
      </c>
      <c r="S1656">
        <v>18</v>
      </c>
      <c r="U1656" t="s">
        <v>17</v>
      </c>
      <c r="V1656">
        <v>4</v>
      </c>
      <c r="W1656">
        <f>VLOOKUP(H1656&amp;"_"&amp;M1656+1,'Leaf lengths'!$J$6:$Q$104,VLOOKUP(F1656,'Leaf lengths'!$S$1:$T$6,2,FALSE),FALSE)</f>
        <v>204.66666666666666</v>
      </c>
      <c r="X1656">
        <f t="shared" si="107"/>
        <v>0.91856677524429975</v>
      </c>
      <c r="Y1656">
        <f t="shared" si="111"/>
        <v>7.9185667752443001</v>
      </c>
      <c r="Z1656">
        <f t="shared" si="109"/>
        <v>29</v>
      </c>
      <c r="AD1656" t="str">
        <f t="shared" si="108"/>
        <v/>
      </c>
      <c r="AE1656">
        <v>7</v>
      </c>
    </row>
    <row r="1657" spans="1:31" ht="15" hidden="1" customHeight="1" x14ac:dyDescent="0.3">
      <c r="A1657" t="s">
        <v>416</v>
      </c>
      <c r="B1657">
        <f t="shared" si="110"/>
        <v>300034</v>
      </c>
      <c r="C1657">
        <v>34</v>
      </c>
      <c r="D1657">
        <f>VLOOKUP($B1657,TrialDesign!$E$2:$I$1147,5,FALSE)</f>
        <v>16</v>
      </c>
      <c r="E1657" t="str">
        <f>VLOOKUP($B1657,TrialDesign!$E$2:$I$1147,3,FALSE)</f>
        <v>Nil</v>
      </c>
      <c r="F1657" t="str">
        <f>VLOOKUP($B1657,TrialDesign!$E$2:$I$1147,4,FALSE)</f>
        <v>Saracen</v>
      </c>
      <c r="G1657" s="1">
        <v>41723</v>
      </c>
      <c r="H1657" s="1" t="str">
        <f>VLOOKUP(B1657,TrialDesign!$E$2:$J$1147,6,FALSE)</f>
        <v>None_16h</v>
      </c>
      <c r="K1657">
        <v>2</v>
      </c>
      <c r="L1657">
        <v>5</v>
      </c>
      <c r="M1657">
        <v>7</v>
      </c>
      <c r="N1657">
        <v>8</v>
      </c>
      <c r="O1657">
        <v>106</v>
      </c>
      <c r="P1657">
        <v>229</v>
      </c>
      <c r="Q1657">
        <v>184</v>
      </c>
      <c r="R1657">
        <v>5</v>
      </c>
      <c r="S1657">
        <v>12</v>
      </c>
      <c r="U1657" t="s">
        <v>17</v>
      </c>
      <c r="V1657">
        <v>4</v>
      </c>
      <c r="W1657">
        <f>VLOOKUP(H1657&amp;"_"&amp;M1657+1,'Leaf lengths'!$J$6:$Q$104,VLOOKUP(F1657,'Leaf lengths'!$S$1:$T$6,2,FALSE),FALSE)</f>
        <v>204.66666666666666</v>
      </c>
      <c r="X1657">
        <f t="shared" si="107"/>
        <v>0.89902280130293166</v>
      </c>
      <c r="Y1657">
        <f t="shared" si="111"/>
        <v>7.899022801302932</v>
      </c>
      <c r="Z1657">
        <f t="shared" si="109"/>
        <v>24</v>
      </c>
      <c r="AD1657" t="str">
        <f t="shared" si="108"/>
        <v/>
      </c>
      <c r="AE1657">
        <v>7</v>
      </c>
    </row>
    <row r="1658" spans="1:31" ht="15" hidden="1" customHeight="1" x14ac:dyDescent="0.3">
      <c r="A1658" t="s">
        <v>416</v>
      </c>
      <c r="B1658">
        <f t="shared" si="110"/>
        <v>300034</v>
      </c>
      <c r="C1658">
        <v>34</v>
      </c>
      <c r="D1658">
        <f>VLOOKUP($B1658,TrialDesign!$E$2:$I$1147,5,FALSE)</f>
        <v>16</v>
      </c>
      <c r="E1658" t="str">
        <f>VLOOKUP($B1658,TrialDesign!$E$2:$I$1147,3,FALSE)</f>
        <v>Nil</v>
      </c>
      <c r="F1658" t="str">
        <f>VLOOKUP($B1658,TrialDesign!$E$2:$I$1147,4,FALSE)</f>
        <v>Saracen</v>
      </c>
      <c r="G1658" s="1">
        <v>41723</v>
      </c>
      <c r="H1658" s="1" t="str">
        <f>VLOOKUP(B1658,TrialDesign!$E$2:$J$1147,6,FALSE)</f>
        <v>None_16h</v>
      </c>
      <c r="K1658">
        <v>3</v>
      </c>
      <c r="L1658">
        <v>4</v>
      </c>
      <c r="M1658">
        <v>9</v>
      </c>
      <c r="N1658">
        <v>9</v>
      </c>
      <c r="O1658">
        <v>126</v>
      </c>
      <c r="P1658">
        <v>149</v>
      </c>
      <c r="Q1658">
        <v>0</v>
      </c>
      <c r="R1658">
        <v>1</v>
      </c>
      <c r="S1658">
        <v>17</v>
      </c>
      <c r="T1658">
        <v>30</v>
      </c>
      <c r="U1658" t="s">
        <v>21</v>
      </c>
      <c r="V1658">
        <v>4</v>
      </c>
      <c r="W1658">
        <f>VLOOKUP(H1658&amp;"_"&amp;M1658+1,'Leaf lengths'!$J$6:$Q$104,VLOOKUP(F1658,'Leaf lengths'!$S$1:$T$6,2,FALSE),FALSE)</f>
        <v>196.83333333333334</v>
      </c>
      <c r="X1658">
        <f t="shared" si="107"/>
        <v>0</v>
      </c>
      <c r="Y1658">
        <f t="shared" si="111"/>
        <v>9</v>
      </c>
      <c r="Z1658">
        <f t="shared" si="109"/>
        <v>27</v>
      </c>
      <c r="AD1658" t="str">
        <f t="shared" si="108"/>
        <v>FLN</v>
      </c>
      <c r="AE1658">
        <v>9</v>
      </c>
    </row>
    <row r="1659" spans="1:31" ht="15" hidden="1" customHeight="1" x14ac:dyDescent="0.3">
      <c r="A1659" t="s">
        <v>416</v>
      </c>
      <c r="B1659">
        <f t="shared" si="110"/>
        <v>300034</v>
      </c>
      <c r="C1659">
        <v>34</v>
      </c>
      <c r="D1659">
        <f>VLOOKUP($B1659,TrialDesign!$E$2:$I$1147,5,FALSE)</f>
        <v>16</v>
      </c>
      <c r="E1659" t="str">
        <f>VLOOKUP($B1659,TrialDesign!$E$2:$I$1147,3,FALSE)</f>
        <v>Nil</v>
      </c>
      <c r="F1659" t="str">
        <f>VLOOKUP($B1659,TrialDesign!$E$2:$I$1147,4,FALSE)</f>
        <v>Saracen</v>
      </c>
      <c r="G1659" s="1">
        <v>41723</v>
      </c>
      <c r="H1659" s="1" t="str">
        <f>VLOOKUP(B1659,TrialDesign!$E$2:$J$1147,6,FALSE)</f>
        <v>None_16h</v>
      </c>
      <c r="K1659">
        <v>4</v>
      </c>
      <c r="L1659">
        <v>2</v>
      </c>
      <c r="M1659">
        <v>7</v>
      </c>
      <c r="N1659">
        <v>8</v>
      </c>
      <c r="O1659">
        <v>98</v>
      </c>
      <c r="P1659">
        <v>227</v>
      </c>
      <c r="Q1659">
        <v>42</v>
      </c>
      <c r="V1659">
        <v>4</v>
      </c>
      <c r="W1659">
        <f>VLOOKUP(H1659&amp;"_"&amp;M1659+1,'Leaf lengths'!$J$6:$Q$104,VLOOKUP(F1659,'Leaf lengths'!$S$1:$T$6,2,FALSE),FALSE)</f>
        <v>204.66666666666666</v>
      </c>
      <c r="X1659">
        <f t="shared" si="107"/>
        <v>0.20521172638436483</v>
      </c>
      <c r="Y1659">
        <f t="shared" si="111"/>
        <v>7.2052117263843645</v>
      </c>
      <c r="Z1659" t="str">
        <f t="shared" si="109"/>
        <v/>
      </c>
      <c r="AD1659" t="str">
        <f t="shared" si="108"/>
        <v/>
      </c>
      <c r="AE1659">
        <v>7</v>
      </c>
    </row>
    <row r="1660" spans="1:31" ht="15" hidden="1" customHeight="1" x14ac:dyDescent="0.3">
      <c r="A1660" t="s">
        <v>416</v>
      </c>
      <c r="B1660">
        <f t="shared" si="110"/>
        <v>300142</v>
      </c>
      <c r="C1660">
        <v>142</v>
      </c>
      <c r="D1660">
        <f>VLOOKUP($B1660,TrialDesign!$E$2:$I$1147,5,FALSE)</f>
        <v>16</v>
      </c>
      <c r="E1660" t="str">
        <f>VLOOKUP($B1660,TrialDesign!$E$2:$I$1147,3,FALSE)</f>
        <v>Nil</v>
      </c>
      <c r="F1660" t="str">
        <f>VLOOKUP($B1660,TrialDesign!$E$2:$I$1147,4,FALSE)</f>
        <v>Saracen</v>
      </c>
      <c r="G1660" s="1">
        <v>41723</v>
      </c>
      <c r="H1660" s="1" t="str">
        <f>VLOOKUP(B1660,TrialDesign!$E$2:$J$1147,6,FALSE)</f>
        <v>None_16h</v>
      </c>
      <c r="J1660">
        <v>142</v>
      </c>
      <c r="K1660">
        <v>1</v>
      </c>
      <c r="L1660">
        <v>5</v>
      </c>
      <c r="M1660">
        <v>7</v>
      </c>
      <c r="N1660">
        <v>8</v>
      </c>
      <c r="O1660">
        <v>110</v>
      </c>
      <c r="Q1660">
        <v>167</v>
      </c>
      <c r="R1660">
        <v>5</v>
      </c>
      <c r="S1660">
        <v>11</v>
      </c>
      <c r="U1660" t="s">
        <v>17</v>
      </c>
      <c r="V1660">
        <v>4</v>
      </c>
      <c r="W1660">
        <f>VLOOKUP(H1660&amp;"_"&amp;M1660+1,'Leaf lengths'!$J$6:$Q$104,VLOOKUP(F1660,'Leaf lengths'!$S$1:$T$6,2,FALSE),FALSE)</f>
        <v>204.66666666666666</v>
      </c>
      <c r="X1660">
        <f t="shared" si="107"/>
        <v>0.81596091205211729</v>
      </c>
      <c r="Y1660">
        <f t="shared" si="111"/>
        <v>7.815960912052117</v>
      </c>
      <c r="Z1660">
        <f t="shared" si="109"/>
        <v>23</v>
      </c>
      <c r="AD1660" t="str">
        <f t="shared" si="108"/>
        <v/>
      </c>
      <c r="AE1660">
        <v>7</v>
      </c>
    </row>
    <row r="1661" spans="1:31" ht="15" hidden="1" customHeight="1" x14ac:dyDescent="0.3">
      <c r="A1661" t="s">
        <v>416</v>
      </c>
      <c r="B1661">
        <f t="shared" si="110"/>
        <v>300142</v>
      </c>
      <c r="C1661">
        <v>142</v>
      </c>
      <c r="D1661">
        <f>VLOOKUP($B1661,TrialDesign!$E$2:$I$1147,5,FALSE)</f>
        <v>16</v>
      </c>
      <c r="E1661" t="str">
        <f>VLOOKUP($B1661,TrialDesign!$E$2:$I$1147,3,FALSE)</f>
        <v>Nil</v>
      </c>
      <c r="F1661" t="str">
        <f>VLOOKUP($B1661,TrialDesign!$E$2:$I$1147,4,FALSE)</f>
        <v>Saracen</v>
      </c>
      <c r="G1661" s="1">
        <v>41723</v>
      </c>
      <c r="H1661" s="1" t="str">
        <f>VLOOKUP(B1661,TrialDesign!$E$2:$J$1147,6,FALSE)</f>
        <v>None_16h</v>
      </c>
      <c r="K1661">
        <v>2</v>
      </c>
      <c r="L1661">
        <v>4</v>
      </c>
      <c r="M1661">
        <v>6</v>
      </c>
      <c r="N1661">
        <v>7</v>
      </c>
      <c r="O1661">
        <v>113</v>
      </c>
      <c r="P1661">
        <v>244</v>
      </c>
      <c r="Q1661">
        <v>194</v>
      </c>
      <c r="R1661">
        <v>4</v>
      </c>
      <c r="S1661">
        <v>15</v>
      </c>
      <c r="U1661" t="s">
        <v>17</v>
      </c>
      <c r="V1661">
        <v>4</v>
      </c>
      <c r="W1661">
        <f>VLOOKUP(H1661&amp;"_"&amp;M1661+1,'Leaf lengths'!$J$6:$Q$104,VLOOKUP(F1661,'Leaf lengths'!$S$1:$T$6,2,FALSE),FALSE)</f>
        <v>215.42857142857142</v>
      </c>
      <c r="X1661">
        <f t="shared" ref="X1661:X1724" si="112">IF(OR(N1661="",M1661=N1661),0,Q1661/W1661)</f>
        <v>0.90053050397877987</v>
      </c>
      <c r="Y1661">
        <f t="shared" si="111"/>
        <v>6.9005305039787803</v>
      </c>
      <c r="Z1661">
        <f t="shared" si="109"/>
        <v>25</v>
      </c>
      <c r="AD1661" t="str">
        <f t="shared" si="108"/>
        <v/>
      </c>
      <c r="AE1661">
        <v>6</v>
      </c>
    </row>
    <row r="1662" spans="1:31" ht="15" hidden="1" customHeight="1" x14ac:dyDescent="0.3">
      <c r="A1662" t="s">
        <v>416</v>
      </c>
      <c r="B1662">
        <f t="shared" si="110"/>
        <v>300142</v>
      </c>
      <c r="C1662">
        <v>142</v>
      </c>
      <c r="D1662">
        <f>VLOOKUP($B1662,TrialDesign!$E$2:$I$1147,5,FALSE)</f>
        <v>16</v>
      </c>
      <c r="E1662" t="str">
        <f>VLOOKUP($B1662,TrialDesign!$E$2:$I$1147,3,FALSE)</f>
        <v>Nil</v>
      </c>
      <c r="F1662" t="str">
        <f>VLOOKUP($B1662,TrialDesign!$E$2:$I$1147,4,FALSE)</f>
        <v>Saracen</v>
      </c>
      <c r="G1662" s="1">
        <v>41723</v>
      </c>
      <c r="H1662" s="1" t="str">
        <f>VLOOKUP(B1662,TrialDesign!$E$2:$J$1147,6,FALSE)</f>
        <v>None_16h</v>
      </c>
      <c r="K1662">
        <v>3</v>
      </c>
      <c r="L1662">
        <v>3</v>
      </c>
      <c r="M1662">
        <v>8</v>
      </c>
      <c r="N1662">
        <v>9</v>
      </c>
      <c r="O1662">
        <v>122</v>
      </c>
      <c r="P1662">
        <v>197</v>
      </c>
      <c r="Q1662">
        <v>64</v>
      </c>
      <c r="R1662">
        <v>2</v>
      </c>
      <c r="S1662">
        <v>19</v>
      </c>
      <c r="U1662" t="s">
        <v>21</v>
      </c>
      <c r="V1662">
        <v>4</v>
      </c>
      <c r="W1662">
        <f>VLOOKUP(H1662&amp;"_"&amp;M1662+1,'Leaf lengths'!$J$6:$Q$104,VLOOKUP(F1662,'Leaf lengths'!$S$1:$T$6,2,FALSE),FALSE)</f>
        <v>196.83333333333334</v>
      </c>
      <c r="X1662">
        <f t="shared" si="112"/>
        <v>0.32514817950889074</v>
      </c>
      <c r="Y1662">
        <f t="shared" si="111"/>
        <v>8.32514817950889</v>
      </c>
      <c r="Z1662">
        <f t="shared" si="109"/>
        <v>29</v>
      </c>
      <c r="AD1662" t="str">
        <f t="shared" si="108"/>
        <v/>
      </c>
      <c r="AE1662">
        <v>8</v>
      </c>
    </row>
    <row r="1663" spans="1:31" ht="15" hidden="1" customHeight="1" x14ac:dyDescent="0.3">
      <c r="A1663" t="s">
        <v>416</v>
      </c>
      <c r="B1663">
        <f t="shared" si="110"/>
        <v>300142</v>
      </c>
      <c r="C1663">
        <v>142</v>
      </c>
      <c r="D1663">
        <f>VLOOKUP($B1663,TrialDesign!$E$2:$I$1147,5,FALSE)</f>
        <v>16</v>
      </c>
      <c r="E1663" t="str">
        <f>VLOOKUP($B1663,TrialDesign!$E$2:$I$1147,3,FALSE)</f>
        <v>Nil</v>
      </c>
      <c r="F1663" t="str">
        <f>VLOOKUP($B1663,TrialDesign!$E$2:$I$1147,4,FALSE)</f>
        <v>Saracen</v>
      </c>
      <c r="G1663" s="1">
        <v>41723</v>
      </c>
      <c r="H1663" s="1" t="str">
        <f>VLOOKUP(B1663,TrialDesign!$E$2:$J$1147,6,FALSE)</f>
        <v>None_16h</v>
      </c>
      <c r="K1663">
        <v>4</v>
      </c>
      <c r="L1663">
        <v>1</v>
      </c>
      <c r="M1663">
        <v>7</v>
      </c>
      <c r="N1663">
        <v>8</v>
      </c>
      <c r="O1663">
        <v>98</v>
      </c>
      <c r="P1663">
        <v>234</v>
      </c>
      <c r="Q1663">
        <v>145</v>
      </c>
      <c r="R1663">
        <v>4</v>
      </c>
      <c r="S1663">
        <v>12</v>
      </c>
      <c r="U1663" t="s">
        <v>16</v>
      </c>
      <c r="V1663">
        <v>4</v>
      </c>
      <c r="W1663">
        <f>VLOOKUP(H1663&amp;"_"&amp;M1663+1,'Leaf lengths'!$J$6:$Q$104,VLOOKUP(F1663,'Leaf lengths'!$S$1:$T$6,2,FALSE),FALSE)</f>
        <v>204.66666666666666</v>
      </c>
      <c r="X1663">
        <f t="shared" si="112"/>
        <v>0.70846905537459282</v>
      </c>
      <c r="Y1663">
        <f t="shared" si="111"/>
        <v>7.7084690553745929</v>
      </c>
      <c r="Z1663">
        <f t="shared" si="109"/>
        <v>23</v>
      </c>
      <c r="AD1663" t="str">
        <f t="shared" si="108"/>
        <v/>
      </c>
      <c r="AE1663">
        <v>7</v>
      </c>
    </row>
    <row r="1664" spans="1:31" ht="15" hidden="1" customHeight="1" x14ac:dyDescent="0.3">
      <c r="A1664" t="s">
        <v>416</v>
      </c>
      <c r="B1664">
        <f t="shared" si="110"/>
        <v>300292</v>
      </c>
      <c r="C1664">
        <v>292</v>
      </c>
      <c r="D1664">
        <f>VLOOKUP($B1664,TrialDesign!$E$2:$I$1147,5,FALSE)</f>
        <v>16</v>
      </c>
      <c r="E1664" t="str">
        <f>VLOOKUP($B1664,TrialDesign!$E$2:$I$1147,3,FALSE)</f>
        <v>Nil</v>
      </c>
      <c r="F1664" t="str">
        <f>VLOOKUP($B1664,TrialDesign!$E$2:$I$1147,4,FALSE)</f>
        <v>Saracen</v>
      </c>
      <c r="G1664" s="1">
        <v>41723</v>
      </c>
      <c r="H1664" s="1" t="str">
        <f>VLOOKUP(B1664,TrialDesign!$E$2:$J$1147,6,FALSE)</f>
        <v>None_16h</v>
      </c>
      <c r="J1664">
        <v>292</v>
      </c>
      <c r="K1664">
        <v>1</v>
      </c>
      <c r="L1664">
        <v>4</v>
      </c>
      <c r="M1664">
        <v>8</v>
      </c>
      <c r="N1664">
        <v>9</v>
      </c>
      <c r="O1664">
        <v>100</v>
      </c>
      <c r="P1664">
        <v>211</v>
      </c>
      <c r="Q1664">
        <v>126</v>
      </c>
      <c r="R1664">
        <v>6</v>
      </c>
      <c r="S1664">
        <v>12</v>
      </c>
      <c r="U1664" t="s">
        <v>17</v>
      </c>
      <c r="V1664">
        <v>4</v>
      </c>
      <c r="W1664">
        <f>VLOOKUP(H1664&amp;"_"&amp;M1664+1,'Leaf lengths'!$J$6:$Q$104,VLOOKUP(F1664,'Leaf lengths'!$S$1:$T$6,2,FALSE),FALSE)</f>
        <v>196.83333333333334</v>
      </c>
      <c r="X1664">
        <f t="shared" si="112"/>
        <v>0.64013547840812868</v>
      </c>
      <c r="Y1664">
        <f t="shared" si="111"/>
        <v>8.6401354784081281</v>
      </c>
      <c r="Z1664">
        <f t="shared" si="109"/>
        <v>26</v>
      </c>
      <c r="AD1664" t="str">
        <f t="shared" si="108"/>
        <v/>
      </c>
      <c r="AE1664">
        <v>8</v>
      </c>
    </row>
    <row r="1665" spans="1:31" ht="15" hidden="1" customHeight="1" x14ac:dyDescent="0.3">
      <c r="A1665" t="s">
        <v>416</v>
      </c>
      <c r="B1665">
        <f t="shared" si="110"/>
        <v>300292</v>
      </c>
      <c r="C1665">
        <v>292</v>
      </c>
      <c r="D1665">
        <f>VLOOKUP($B1665,TrialDesign!$E$2:$I$1147,5,FALSE)</f>
        <v>16</v>
      </c>
      <c r="E1665" t="str">
        <f>VLOOKUP($B1665,TrialDesign!$E$2:$I$1147,3,FALSE)</f>
        <v>Nil</v>
      </c>
      <c r="F1665" t="str">
        <f>VLOOKUP($B1665,TrialDesign!$E$2:$I$1147,4,FALSE)</f>
        <v>Saracen</v>
      </c>
      <c r="G1665" s="1">
        <v>41723</v>
      </c>
      <c r="H1665" s="1" t="str">
        <f>VLOOKUP(B1665,TrialDesign!$E$2:$J$1147,6,FALSE)</f>
        <v>None_16h</v>
      </c>
      <c r="K1665">
        <v>2</v>
      </c>
      <c r="L1665">
        <v>8</v>
      </c>
      <c r="M1665">
        <v>8</v>
      </c>
      <c r="N1665">
        <v>9</v>
      </c>
      <c r="O1665">
        <v>111</v>
      </c>
      <c r="P1665">
        <v>206</v>
      </c>
      <c r="Q1665">
        <v>130</v>
      </c>
      <c r="R1665">
        <v>4</v>
      </c>
      <c r="S1665">
        <v>14</v>
      </c>
      <c r="U1665" t="s">
        <v>17</v>
      </c>
      <c r="V1665">
        <v>4</v>
      </c>
      <c r="W1665">
        <f>VLOOKUP(H1665&amp;"_"&amp;M1665+1,'Leaf lengths'!$J$6:$Q$104,VLOOKUP(F1665,'Leaf lengths'!$S$1:$T$6,2,FALSE),FALSE)</f>
        <v>196.83333333333334</v>
      </c>
      <c r="X1665">
        <f t="shared" si="112"/>
        <v>0.6604572396274343</v>
      </c>
      <c r="Y1665">
        <f t="shared" si="111"/>
        <v>8.6604572396274335</v>
      </c>
      <c r="Z1665">
        <f t="shared" si="109"/>
        <v>26</v>
      </c>
      <c r="AD1665" t="str">
        <f t="shared" si="108"/>
        <v/>
      </c>
      <c r="AE1665">
        <v>8</v>
      </c>
    </row>
    <row r="1666" spans="1:31" ht="15" hidden="1" customHeight="1" x14ac:dyDescent="0.3">
      <c r="A1666" t="s">
        <v>416</v>
      </c>
      <c r="B1666">
        <f t="shared" si="110"/>
        <v>300292</v>
      </c>
      <c r="C1666">
        <v>292</v>
      </c>
      <c r="D1666">
        <f>VLOOKUP($B1666,TrialDesign!$E$2:$I$1147,5,FALSE)</f>
        <v>16</v>
      </c>
      <c r="E1666" t="str">
        <f>VLOOKUP($B1666,TrialDesign!$E$2:$I$1147,3,FALSE)</f>
        <v>Nil</v>
      </c>
      <c r="F1666" t="str">
        <f>VLOOKUP($B1666,TrialDesign!$E$2:$I$1147,4,FALSE)</f>
        <v>Saracen</v>
      </c>
      <c r="G1666" s="1">
        <v>41723</v>
      </c>
      <c r="H1666" s="1" t="str">
        <f>VLOOKUP(B1666,TrialDesign!$E$2:$J$1147,6,FALSE)</f>
        <v>None_16h</v>
      </c>
      <c r="K1666">
        <v>3</v>
      </c>
      <c r="L1666">
        <v>4</v>
      </c>
      <c r="M1666">
        <v>7</v>
      </c>
      <c r="N1666">
        <v>8</v>
      </c>
      <c r="O1666">
        <v>106</v>
      </c>
      <c r="P1666">
        <v>216</v>
      </c>
      <c r="Q1666">
        <v>202</v>
      </c>
      <c r="R1666">
        <v>4</v>
      </c>
      <c r="S1666">
        <v>18</v>
      </c>
      <c r="U1666" t="s">
        <v>18</v>
      </c>
      <c r="V1666">
        <v>4</v>
      </c>
      <c r="W1666">
        <f>VLOOKUP(H1666&amp;"_"&amp;M1666+1,'Leaf lengths'!$J$6:$Q$104,VLOOKUP(F1666,'Leaf lengths'!$S$1:$T$6,2,FALSE),FALSE)</f>
        <v>204.66666666666666</v>
      </c>
      <c r="X1666">
        <f t="shared" si="112"/>
        <v>0.98697068403908794</v>
      </c>
      <c r="Y1666">
        <f t="shared" si="111"/>
        <v>7.9869706840390879</v>
      </c>
      <c r="Z1666">
        <f t="shared" si="109"/>
        <v>29</v>
      </c>
      <c r="AD1666" t="str">
        <f t="shared" ref="AD1666:AD1729" si="113">IF(OR(M1666=N1666,N1666=""),"FLN","")</f>
        <v/>
      </c>
      <c r="AE1666">
        <v>7</v>
      </c>
    </row>
    <row r="1667" spans="1:31" ht="15" hidden="1" customHeight="1" x14ac:dyDescent="0.3">
      <c r="A1667" t="s">
        <v>416</v>
      </c>
      <c r="B1667">
        <f t="shared" si="110"/>
        <v>300292</v>
      </c>
      <c r="C1667">
        <v>292</v>
      </c>
      <c r="D1667">
        <f>VLOOKUP($B1667,TrialDesign!$E$2:$I$1147,5,FALSE)</f>
        <v>16</v>
      </c>
      <c r="E1667" t="str">
        <f>VLOOKUP($B1667,TrialDesign!$E$2:$I$1147,3,FALSE)</f>
        <v>Nil</v>
      </c>
      <c r="F1667" t="str">
        <f>VLOOKUP($B1667,TrialDesign!$E$2:$I$1147,4,FALSE)</f>
        <v>Saracen</v>
      </c>
      <c r="G1667" s="1">
        <v>41723</v>
      </c>
      <c r="H1667" s="1" t="str">
        <f>VLOOKUP(B1667,TrialDesign!$E$2:$J$1147,6,FALSE)</f>
        <v>None_16h</v>
      </c>
      <c r="K1667">
        <v>4</v>
      </c>
      <c r="L1667">
        <v>5</v>
      </c>
      <c r="M1667">
        <v>7</v>
      </c>
      <c r="N1667">
        <v>9</v>
      </c>
      <c r="O1667">
        <v>106</v>
      </c>
      <c r="P1667">
        <v>195</v>
      </c>
      <c r="Q1667">
        <v>11</v>
      </c>
      <c r="R1667">
        <v>5</v>
      </c>
      <c r="S1667">
        <v>16</v>
      </c>
      <c r="U1667" t="s">
        <v>17</v>
      </c>
      <c r="V1667">
        <v>4</v>
      </c>
      <c r="W1667">
        <f>VLOOKUP(H1667&amp;"_"&amp;M1667+1,'Leaf lengths'!$J$6:$Q$104,VLOOKUP(F1667,'Leaf lengths'!$S$1:$T$6,2,FALSE),FALSE)</f>
        <v>204.66666666666666</v>
      </c>
      <c r="X1667">
        <f t="shared" si="112"/>
        <v>5.3745928338762218E-2</v>
      </c>
      <c r="Y1667">
        <f t="shared" si="111"/>
        <v>7.0537459283387625</v>
      </c>
      <c r="Z1667">
        <f t="shared" si="109"/>
        <v>28</v>
      </c>
      <c r="AD1667" t="str">
        <f t="shared" si="113"/>
        <v/>
      </c>
      <c r="AE1667">
        <v>7</v>
      </c>
    </row>
    <row r="1668" spans="1:31" ht="15" hidden="1" customHeight="1" x14ac:dyDescent="0.3">
      <c r="A1668" t="s">
        <v>416</v>
      </c>
      <c r="B1668">
        <f t="shared" si="110"/>
        <v>300071</v>
      </c>
      <c r="C1668">
        <v>71</v>
      </c>
      <c r="D1668">
        <f>VLOOKUP($B1668,TrialDesign!$E$2:$I$1147,5,FALSE)</f>
        <v>16</v>
      </c>
      <c r="E1668" t="str">
        <f>VLOOKUP($B1668,TrialDesign!$E$2:$I$1147,3,FALSE)</f>
        <v>Nil</v>
      </c>
      <c r="F1668" t="str">
        <f>VLOOKUP($B1668,TrialDesign!$E$2:$I$1147,4,FALSE)</f>
        <v>Saracen</v>
      </c>
      <c r="G1668" s="1">
        <v>41738</v>
      </c>
      <c r="H1668" s="1" t="str">
        <f>VLOOKUP(B1668,TrialDesign!$E$2:$J$1147,6,FALSE)</f>
        <v>None_16h</v>
      </c>
      <c r="J1668">
        <v>71</v>
      </c>
      <c r="K1668">
        <v>1</v>
      </c>
      <c r="L1668">
        <v>4</v>
      </c>
      <c r="M1668">
        <v>8</v>
      </c>
      <c r="N1668">
        <v>9</v>
      </c>
      <c r="O1668">
        <v>130</v>
      </c>
      <c r="Q1668">
        <v>91</v>
      </c>
      <c r="R1668">
        <v>3</v>
      </c>
      <c r="S1668">
        <v>20</v>
      </c>
      <c r="U1668" t="s">
        <v>18</v>
      </c>
      <c r="W1668">
        <f>VLOOKUP(H1668&amp;"_"&amp;M1668+1,'Leaf lengths'!$J$6:$Q$104,VLOOKUP(F1668,'Leaf lengths'!$S$1:$T$6,2,FALSE),FALSE)</f>
        <v>196.83333333333334</v>
      </c>
      <c r="X1668">
        <f t="shared" si="112"/>
        <v>0.46232006773920403</v>
      </c>
      <c r="Y1668">
        <f t="shared" si="111"/>
        <v>8.4623200677392045</v>
      </c>
      <c r="Z1668">
        <f t="shared" si="109"/>
        <v>31</v>
      </c>
      <c r="AD1668" t="str">
        <f t="shared" si="113"/>
        <v/>
      </c>
      <c r="AE1668">
        <v>8</v>
      </c>
    </row>
    <row r="1669" spans="1:31" ht="15" hidden="1" customHeight="1" x14ac:dyDescent="0.3">
      <c r="A1669" t="s">
        <v>416</v>
      </c>
      <c r="B1669">
        <f t="shared" si="110"/>
        <v>300071</v>
      </c>
      <c r="C1669">
        <v>71</v>
      </c>
      <c r="D1669">
        <f>VLOOKUP($B1669,TrialDesign!$E$2:$I$1147,5,FALSE)</f>
        <v>16</v>
      </c>
      <c r="E1669" t="str">
        <f>VLOOKUP($B1669,TrialDesign!$E$2:$I$1147,3,FALSE)</f>
        <v>Nil</v>
      </c>
      <c r="F1669" t="str">
        <f>VLOOKUP($B1669,TrialDesign!$E$2:$I$1147,4,FALSE)</f>
        <v>Saracen</v>
      </c>
      <c r="G1669" s="1">
        <v>41738</v>
      </c>
      <c r="H1669" s="1" t="str">
        <f>VLOOKUP(B1669,TrialDesign!$E$2:$J$1147,6,FALSE)</f>
        <v>None_16h</v>
      </c>
      <c r="K1669">
        <v>2</v>
      </c>
      <c r="L1669">
        <v>7</v>
      </c>
      <c r="M1669">
        <v>9</v>
      </c>
      <c r="N1669">
        <v>10</v>
      </c>
      <c r="O1669">
        <v>131</v>
      </c>
      <c r="P1669">
        <v>229</v>
      </c>
      <c r="Q1669">
        <v>135</v>
      </c>
      <c r="R1669">
        <v>4</v>
      </c>
      <c r="S1669">
        <v>20</v>
      </c>
      <c r="U1669" t="s">
        <v>18</v>
      </c>
      <c r="W1669">
        <f>VLOOKUP(H1669&amp;"_"&amp;M1669+1,'Leaf lengths'!$J$6:$Q$104,VLOOKUP(F1669,'Leaf lengths'!$S$1:$T$6,2,FALSE),FALSE)</f>
        <v>196.83333333333334</v>
      </c>
      <c r="X1669">
        <f t="shared" si="112"/>
        <v>0.68585944115156638</v>
      </c>
      <c r="Y1669">
        <f t="shared" si="111"/>
        <v>9.6858594411515657</v>
      </c>
      <c r="Z1669">
        <f t="shared" si="109"/>
        <v>33</v>
      </c>
      <c r="AD1669" t="str">
        <f t="shared" si="113"/>
        <v/>
      </c>
      <c r="AE1669">
        <v>9</v>
      </c>
    </row>
    <row r="1670" spans="1:31" ht="15" hidden="1" customHeight="1" x14ac:dyDescent="0.3">
      <c r="A1670" t="s">
        <v>416</v>
      </c>
      <c r="B1670">
        <f t="shared" si="110"/>
        <v>300071</v>
      </c>
      <c r="C1670">
        <v>71</v>
      </c>
      <c r="D1670">
        <f>VLOOKUP($B1670,TrialDesign!$E$2:$I$1147,5,FALSE)</f>
        <v>16</v>
      </c>
      <c r="E1670" t="str">
        <f>VLOOKUP($B1670,TrialDesign!$E$2:$I$1147,3,FALSE)</f>
        <v>Nil</v>
      </c>
      <c r="F1670" t="str">
        <f>VLOOKUP($B1670,TrialDesign!$E$2:$I$1147,4,FALSE)</f>
        <v>Saracen</v>
      </c>
      <c r="G1670" s="1">
        <v>41738</v>
      </c>
      <c r="H1670" s="1" t="str">
        <f>VLOOKUP(B1670,TrialDesign!$E$2:$J$1147,6,FALSE)</f>
        <v>None_16h</v>
      </c>
      <c r="K1670">
        <v>3</v>
      </c>
      <c r="L1670">
        <v>7</v>
      </c>
      <c r="M1670">
        <v>7</v>
      </c>
      <c r="N1670">
        <v>8</v>
      </c>
      <c r="O1670">
        <v>120</v>
      </c>
      <c r="P1670">
        <v>225</v>
      </c>
      <c r="Q1670">
        <v>210</v>
      </c>
      <c r="R1670">
        <v>4</v>
      </c>
      <c r="S1670">
        <v>18</v>
      </c>
      <c r="U1670" t="s">
        <v>18</v>
      </c>
      <c r="W1670">
        <f>VLOOKUP(H1670&amp;"_"&amp;M1670+1,'Leaf lengths'!$J$6:$Q$104,VLOOKUP(F1670,'Leaf lengths'!$S$1:$T$6,2,FALSE),FALSE)</f>
        <v>204.66666666666666</v>
      </c>
      <c r="X1670">
        <f t="shared" si="112"/>
        <v>1.0260586319218241</v>
      </c>
      <c r="Y1670">
        <f t="shared" si="111"/>
        <v>8.0260586319218241</v>
      </c>
      <c r="Z1670">
        <f t="shared" si="109"/>
        <v>29</v>
      </c>
      <c r="AD1670" t="str">
        <f t="shared" si="113"/>
        <v/>
      </c>
      <c r="AE1670">
        <v>7</v>
      </c>
    </row>
    <row r="1671" spans="1:31" ht="15" hidden="1" customHeight="1" x14ac:dyDescent="0.3">
      <c r="A1671" t="s">
        <v>416</v>
      </c>
      <c r="B1671">
        <f t="shared" si="110"/>
        <v>300071</v>
      </c>
      <c r="C1671">
        <v>71</v>
      </c>
      <c r="D1671">
        <f>VLOOKUP($B1671,TrialDesign!$E$2:$I$1147,5,FALSE)</f>
        <v>16</v>
      </c>
      <c r="E1671" t="str">
        <f>VLOOKUP($B1671,TrialDesign!$E$2:$I$1147,3,FALSE)</f>
        <v>Nil</v>
      </c>
      <c r="F1671" t="str">
        <f>VLOOKUP($B1671,TrialDesign!$E$2:$I$1147,4,FALSE)</f>
        <v>Saracen</v>
      </c>
      <c r="G1671" s="1">
        <v>41738</v>
      </c>
      <c r="H1671" s="1" t="str">
        <f>VLOOKUP(B1671,TrialDesign!$E$2:$J$1147,6,FALSE)</f>
        <v>None_16h</v>
      </c>
      <c r="K1671">
        <v>4</v>
      </c>
      <c r="L1671">
        <v>2</v>
      </c>
      <c r="M1671">
        <v>9</v>
      </c>
      <c r="N1671">
        <v>10</v>
      </c>
      <c r="O1671">
        <v>123</v>
      </c>
      <c r="P1671">
        <v>235</v>
      </c>
      <c r="Q1671">
        <v>70</v>
      </c>
      <c r="R1671">
        <v>4</v>
      </c>
      <c r="S1671">
        <v>17</v>
      </c>
      <c r="U1671" t="s">
        <v>18</v>
      </c>
      <c r="W1671">
        <f>VLOOKUP(H1671&amp;"_"&amp;M1671+1,'Leaf lengths'!$J$6:$Q$104,VLOOKUP(F1671,'Leaf lengths'!$S$1:$T$6,2,FALSE),FALSE)</f>
        <v>196.83333333333334</v>
      </c>
      <c r="X1671">
        <f t="shared" si="112"/>
        <v>0.35563082133784929</v>
      </c>
      <c r="Y1671">
        <f t="shared" si="111"/>
        <v>9.355630821337849</v>
      </c>
      <c r="Z1671">
        <f t="shared" si="109"/>
        <v>30</v>
      </c>
      <c r="AD1671" t="str">
        <f t="shared" si="113"/>
        <v/>
      </c>
      <c r="AE1671">
        <v>9</v>
      </c>
    </row>
    <row r="1672" spans="1:31" ht="15" hidden="1" customHeight="1" x14ac:dyDescent="0.3">
      <c r="A1672" t="s">
        <v>416</v>
      </c>
      <c r="B1672">
        <f t="shared" si="110"/>
        <v>300131</v>
      </c>
      <c r="C1672">
        <v>131</v>
      </c>
      <c r="D1672">
        <f>VLOOKUP($B1672,TrialDesign!$E$2:$I$1147,5,FALSE)</f>
        <v>16</v>
      </c>
      <c r="E1672" t="str">
        <f>VLOOKUP($B1672,TrialDesign!$E$2:$I$1147,3,FALSE)</f>
        <v>Nil</v>
      </c>
      <c r="F1672" t="str">
        <f>VLOOKUP($B1672,TrialDesign!$E$2:$I$1147,4,FALSE)</f>
        <v>Saracen</v>
      </c>
      <c r="G1672" s="1">
        <v>41738</v>
      </c>
      <c r="H1672" s="1" t="str">
        <f>VLOOKUP(B1672,TrialDesign!$E$2:$J$1147,6,FALSE)</f>
        <v>None_16h</v>
      </c>
      <c r="J1672">
        <v>131</v>
      </c>
      <c r="K1672">
        <v>1</v>
      </c>
      <c r="L1672">
        <v>12</v>
      </c>
      <c r="M1672">
        <v>8</v>
      </c>
      <c r="N1672">
        <v>9</v>
      </c>
      <c r="O1672">
        <v>130</v>
      </c>
      <c r="Q1672">
        <v>216</v>
      </c>
      <c r="R1672">
        <v>5</v>
      </c>
      <c r="S1672">
        <v>21</v>
      </c>
      <c r="U1672" t="s">
        <v>71</v>
      </c>
      <c r="W1672">
        <f>VLOOKUP(H1672&amp;"_"&amp;M1672+1,'Leaf lengths'!$J$6:$Q$104,VLOOKUP(F1672,'Leaf lengths'!$S$1:$T$6,2,FALSE),FALSE)</f>
        <v>196.83333333333334</v>
      </c>
      <c r="X1672">
        <f t="shared" si="112"/>
        <v>1.0973751058425063</v>
      </c>
      <c r="Y1672">
        <f t="shared" si="111"/>
        <v>9.0973751058425059</v>
      </c>
      <c r="Z1672">
        <f t="shared" si="109"/>
        <v>34</v>
      </c>
      <c r="AD1672" t="str">
        <f t="shared" si="113"/>
        <v/>
      </c>
      <c r="AE1672">
        <v>8</v>
      </c>
    </row>
    <row r="1673" spans="1:31" ht="15" hidden="1" customHeight="1" x14ac:dyDescent="0.3">
      <c r="A1673" t="s">
        <v>416</v>
      </c>
      <c r="B1673">
        <f t="shared" si="110"/>
        <v>300131</v>
      </c>
      <c r="C1673">
        <v>131</v>
      </c>
      <c r="D1673">
        <f>VLOOKUP($B1673,TrialDesign!$E$2:$I$1147,5,FALSE)</f>
        <v>16</v>
      </c>
      <c r="E1673" t="str">
        <f>VLOOKUP($B1673,TrialDesign!$E$2:$I$1147,3,FALSE)</f>
        <v>Nil</v>
      </c>
      <c r="F1673" t="str">
        <f>VLOOKUP($B1673,TrialDesign!$E$2:$I$1147,4,FALSE)</f>
        <v>Saracen</v>
      </c>
      <c r="G1673" s="1">
        <v>41738</v>
      </c>
      <c r="H1673" s="1" t="str">
        <f>VLOOKUP(B1673,TrialDesign!$E$2:$J$1147,6,FALSE)</f>
        <v>None_16h</v>
      </c>
      <c r="K1673">
        <v>2</v>
      </c>
      <c r="L1673">
        <v>6</v>
      </c>
      <c r="M1673">
        <v>7</v>
      </c>
      <c r="N1673">
        <v>8</v>
      </c>
      <c r="O1673">
        <v>125</v>
      </c>
      <c r="P1673">
        <v>234</v>
      </c>
      <c r="Q1673">
        <v>86</v>
      </c>
      <c r="R1673">
        <v>4</v>
      </c>
      <c r="S1673">
        <v>19</v>
      </c>
      <c r="U1673" t="s">
        <v>21</v>
      </c>
      <c r="W1673">
        <f>VLOOKUP(H1673&amp;"_"&amp;M1673+1,'Leaf lengths'!$J$6:$Q$104,VLOOKUP(F1673,'Leaf lengths'!$S$1:$T$6,2,FALSE),FALSE)</f>
        <v>204.66666666666666</v>
      </c>
      <c r="X1673">
        <f t="shared" si="112"/>
        <v>0.4201954397394137</v>
      </c>
      <c r="Y1673">
        <f t="shared" si="111"/>
        <v>7.4201954397394134</v>
      </c>
      <c r="Z1673">
        <f t="shared" si="109"/>
        <v>30</v>
      </c>
      <c r="AD1673" t="str">
        <f t="shared" si="113"/>
        <v/>
      </c>
      <c r="AE1673">
        <v>7</v>
      </c>
    </row>
    <row r="1674" spans="1:31" ht="15" hidden="1" customHeight="1" x14ac:dyDescent="0.3">
      <c r="A1674" t="s">
        <v>416</v>
      </c>
      <c r="B1674">
        <f t="shared" si="110"/>
        <v>300131</v>
      </c>
      <c r="C1674">
        <v>131</v>
      </c>
      <c r="D1674">
        <f>VLOOKUP($B1674,TrialDesign!$E$2:$I$1147,5,FALSE)</f>
        <v>16</v>
      </c>
      <c r="E1674" t="str">
        <f>VLOOKUP($B1674,TrialDesign!$E$2:$I$1147,3,FALSE)</f>
        <v>Nil</v>
      </c>
      <c r="F1674" t="str">
        <f>VLOOKUP($B1674,TrialDesign!$E$2:$I$1147,4,FALSE)</f>
        <v>Saracen</v>
      </c>
      <c r="G1674" s="1">
        <v>41738</v>
      </c>
      <c r="H1674" s="1" t="str">
        <f>VLOOKUP(B1674,TrialDesign!$E$2:$J$1147,6,FALSE)</f>
        <v>None_16h</v>
      </c>
      <c r="K1674">
        <v>3</v>
      </c>
      <c r="L1674">
        <v>3</v>
      </c>
      <c r="M1674">
        <v>7</v>
      </c>
      <c r="N1674">
        <v>8</v>
      </c>
      <c r="O1674">
        <v>102</v>
      </c>
      <c r="P1674">
        <v>182</v>
      </c>
      <c r="Q1674">
        <v>44</v>
      </c>
      <c r="R1674">
        <v>6</v>
      </c>
      <c r="S1674">
        <v>16</v>
      </c>
      <c r="U1674" t="s">
        <v>18</v>
      </c>
      <c r="W1674">
        <f>VLOOKUP(H1674&amp;"_"&amp;M1674+1,'Leaf lengths'!$J$6:$Q$104,VLOOKUP(F1674,'Leaf lengths'!$S$1:$T$6,2,FALSE),FALSE)</f>
        <v>204.66666666666666</v>
      </c>
      <c r="X1674">
        <f t="shared" si="112"/>
        <v>0.21498371335504887</v>
      </c>
      <c r="Y1674">
        <f t="shared" si="111"/>
        <v>7.214983713355049</v>
      </c>
      <c r="Z1674">
        <f t="shared" si="109"/>
        <v>29</v>
      </c>
      <c r="AD1674" t="str">
        <f t="shared" si="113"/>
        <v/>
      </c>
      <c r="AE1674">
        <v>7</v>
      </c>
    </row>
    <row r="1675" spans="1:31" ht="15" hidden="1" customHeight="1" x14ac:dyDescent="0.3">
      <c r="A1675" t="s">
        <v>416</v>
      </c>
      <c r="B1675">
        <f t="shared" si="110"/>
        <v>300131</v>
      </c>
      <c r="C1675">
        <v>131</v>
      </c>
      <c r="D1675">
        <f>VLOOKUP($B1675,TrialDesign!$E$2:$I$1147,5,FALSE)</f>
        <v>16</v>
      </c>
      <c r="E1675" t="str">
        <f>VLOOKUP($B1675,TrialDesign!$E$2:$I$1147,3,FALSE)</f>
        <v>Nil</v>
      </c>
      <c r="F1675" t="str">
        <f>VLOOKUP($B1675,TrialDesign!$E$2:$I$1147,4,FALSE)</f>
        <v>Saracen</v>
      </c>
      <c r="G1675" s="1">
        <v>41738</v>
      </c>
      <c r="H1675" s="1" t="str">
        <f>VLOOKUP(B1675,TrialDesign!$E$2:$J$1147,6,FALSE)</f>
        <v>None_16h</v>
      </c>
      <c r="K1675">
        <v>4</v>
      </c>
      <c r="L1675">
        <v>10</v>
      </c>
      <c r="M1675">
        <v>7</v>
      </c>
      <c r="N1675">
        <v>7</v>
      </c>
      <c r="O1675">
        <v>360</v>
      </c>
      <c r="P1675">
        <v>141</v>
      </c>
      <c r="S1675">
        <v>17</v>
      </c>
      <c r="U1675" t="s">
        <v>20</v>
      </c>
      <c r="W1675">
        <f>VLOOKUP(H1675&amp;"_"&amp;M1675+1,'Leaf lengths'!$J$6:$Q$104,VLOOKUP(F1675,'Leaf lengths'!$S$1:$T$6,2,FALSE),FALSE)</f>
        <v>204.66666666666666</v>
      </c>
      <c r="X1675">
        <f t="shared" si="112"/>
        <v>0</v>
      </c>
      <c r="Y1675">
        <f t="shared" si="111"/>
        <v>7</v>
      </c>
      <c r="Z1675">
        <f t="shared" si="109"/>
        <v>24</v>
      </c>
      <c r="AD1675" t="str">
        <f t="shared" si="113"/>
        <v>FLN</v>
      </c>
      <c r="AE1675">
        <v>7</v>
      </c>
    </row>
    <row r="1676" spans="1:31" ht="15" hidden="1" customHeight="1" x14ac:dyDescent="0.3">
      <c r="A1676" t="s">
        <v>416</v>
      </c>
      <c r="B1676">
        <f t="shared" si="110"/>
        <v>300310</v>
      </c>
      <c r="C1676">
        <v>310</v>
      </c>
      <c r="D1676">
        <f>VLOOKUP($B1676,TrialDesign!$E$2:$I$1147,5,FALSE)</f>
        <v>16</v>
      </c>
      <c r="E1676" t="str">
        <f>VLOOKUP($B1676,TrialDesign!$E$2:$I$1147,3,FALSE)</f>
        <v>Nil</v>
      </c>
      <c r="F1676" t="str">
        <f>VLOOKUP($B1676,TrialDesign!$E$2:$I$1147,4,FALSE)</f>
        <v>Saracen</v>
      </c>
      <c r="G1676" s="1">
        <v>41738</v>
      </c>
      <c r="H1676" s="1" t="str">
        <f>VLOOKUP(B1676,TrialDesign!$E$2:$J$1147,6,FALSE)</f>
        <v>None_16h</v>
      </c>
      <c r="J1676">
        <v>310</v>
      </c>
      <c r="K1676">
        <v>1</v>
      </c>
      <c r="L1676">
        <v>5</v>
      </c>
      <c r="M1676">
        <v>8</v>
      </c>
      <c r="N1676">
        <v>8</v>
      </c>
      <c r="O1676">
        <v>365</v>
      </c>
      <c r="S1676">
        <v>18</v>
      </c>
      <c r="U1676" t="s">
        <v>20</v>
      </c>
      <c r="W1676">
        <f>VLOOKUP(H1676&amp;"_"&amp;M1676+1,'Leaf lengths'!$J$6:$Q$104,VLOOKUP(F1676,'Leaf lengths'!$S$1:$T$6,2,FALSE),FALSE)</f>
        <v>196.83333333333334</v>
      </c>
      <c r="X1676">
        <f t="shared" si="112"/>
        <v>0</v>
      </c>
      <c r="Y1676">
        <f t="shared" si="111"/>
        <v>8</v>
      </c>
      <c r="Z1676">
        <f t="shared" si="109"/>
        <v>26</v>
      </c>
      <c r="AD1676" t="str">
        <f t="shared" si="113"/>
        <v>FLN</v>
      </c>
      <c r="AE1676">
        <v>8</v>
      </c>
    </row>
    <row r="1677" spans="1:31" ht="15" hidden="1" customHeight="1" x14ac:dyDescent="0.3">
      <c r="A1677" t="s">
        <v>416</v>
      </c>
      <c r="B1677">
        <f t="shared" si="110"/>
        <v>300310</v>
      </c>
      <c r="C1677">
        <v>310</v>
      </c>
      <c r="D1677">
        <f>VLOOKUP($B1677,TrialDesign!$E$2:$I$1147,5,FALSE)</f>
        <v>16</v>
      </c>
      <c r="E1677" t="str">
        <f>VLOOKUP($B1677,TrialDesign!$E$2:$I$1147,3,FALSE)</f>
        <v>Nil</v>
      </c>
      <c r="F1677" t="str">
        <f>VLOOKUP($B1677,TrialDesign!$E$2:$I$1147,4,FALSE)</f>
        <v>Saracen</v>
      </c>
      <c r="G1677" s="1">
        <v>41738</v>
      </c>
      <c r="H1677" s="1" t="str">
        <f>VLOOKUP(B1677,TrialDesign!$E$2:$J$1147,6,FALSE)</f>
        <v>None_16h</v>
      </c>
      <c r="K1677">
        <v>2</v>
      </c>
      <c r="L1677">
        <v>8</v>
      </c>
      <c r="M1677">
        <v>9</v>
      </c>
      <c r="N1677">
        <v>10</v>
      </c>
      <c r="O1677">
        <v>115</v>
      </c>
      <c r="P1677">
        <v>183</v>
      </c>
      <c r="Q1677">
        <v>188</v>
      </c>
      <c r="R1677">
        <v>5</v>
      </c>
      <c r="S1677">
        <v>18</v>
      </c>
      <c r="U1677" t="s">
        <v>71</v>
      </c>
      <c r="W1677">
        <f>VLOOKUP(H1677&amp;"_"&amp;M1677+1,'Leaf lengths'!$J$6:$Q$104,VLOOKUP(F1677,'Leaf lengths'!$S$1:$T$6,2,FALSE),FALSE)</f>
        <v>196.83333333333334</v>
      </c>
      <c r="X1677">
        <f t="shared" si="112"/>
        <v>0.95512277730736661</v>
      </c>
      <c r="Y1677">
        <f t="shared" si="111"/>
        <v>9.9551227773073663</v>
      </c>
      <c r="Z1677">
        <f t="shared" si="109"/>
        <v>32</v>
      </c>
      <c r="AD1677" t="str">
        <f t="shared" si="113"/>
        <v/>
      </c>
      <c r="AE1677">
        <v>9</v>
      </c>
    </row>
    <row r="1678" spans="1:31" ht="15" hidden="1" customHeight="1" x14ac:dyDescent="0.3">
      <c r="A1678" t="s">
        <v>416</v>
      </c>
      <c r="B1678">
        <f t="shared" si="110"/>
        <v>300310</v>
      </c>
      <c r="C1678">
        <v>310</v>
      </c>
      <c r="D1678">
        <f>VLOOKUP($B1678,TrialDesign!$E$2:$I$1147,5,FALSE)</f>
        <v>16</v>
      </c>
      <c r="E1678" t="str">
        <f>VLOOKUP($B1678,TrialDesign!$E$2:$I$1147,3,FALSE)</f>
        <v>Nil</v>
      </c>
      <c r="F1678" t="str">
        <f>VLOOKUP($B1678,TrialDesign!$E$2:$I$1147,4,FALSE)</f>
        <v>Saracen</v>
      </c>
      <c r="G1678" s="1">
        <v>41738</v>
      </c>
      <c r="H1678" s="1" t="str">
        <f>VLOOKUP(B1678,TrialDesign!$E$2:$J$1147,6,FALSE)</f>
        <v>None_16h</v>
      </c>
      <c r="K1678">
        <v>3</v>
      </c>
      <c r="L1678">
        <v>10</v>
      </c>
      <c r="M1678">
        <v>9</v>
      </c>
      <c r="N1678">
        <v>10</v>
      </c>
      <c r="O1678">
        <v>114</v>
      </c>
      <c r="P1678">
        <v>193</v>
      </c>
      <c r="Q1678">
        <v>166</v>
      </c>
      <c r="R1678">
        <v>4</v>
      </c>
      <c r="S1678">
        <v>20</v>
      </c>
      <c r="U1678" t="s">
        <v>18</v>
      </c>
      <c r="W1678">
        <f>VLOOKUP(H1678&amp;"_"&amp;M1678+1,'Leaf lengths'!$J$6:$Q$104,VLOOKUP(F1678,'Leaf lengths'!$S$1:$T$6,2,FALSE),FALSE)</f>
        <v>196.83333333333334</v>
      </c>
      <c r="X1678">
        <f t="shared" si="112"/>
        <v>0.84335309060118535</v>
      </c>
      <c r="Y1678">
        <f t="shared" si="111"/>
        <v>9.8433530906011857</v>
      </c>
      <c r="Z1678">
        <f t="shared" si="109"/>
        <v>33</v>
      </c>
      <c r="AD1678" t="str">
        <f t="shared" si="113"/>
        <v/>
      </c>
      <c r="AE1678">
        <v>9</v>
      </c>
    </row>
    <row r="1679" spans="1:31" ht="15" hidden="1" customHeight="1" x14ac:dyDescent="0.3">
      <c r="A1679" t="s">
        <v>416</v>
      </c>
      <c r="B1679">
        <f t="shared" si="110"/>
        <v>300310</v>
      </c>
      <c r="C1679">
        <v>310</v>
      </c>
      <c r="D1679">
        <f>VLOOKUP($B1679,TrialDesign!$E$2:$I$1147,5,FALSE)</f>
        <v>16</v>
      </c>
      <c r="E1679" t="str">
        <f>VLOOKUP($B1679,TrialDesign!$E$2:$I$1147,3,FALSE)</f>
        <v>Nil</v>
      </c>
      <c r="F1679" t="str">
        <f>VLOOKUP($B1679,TrialDesign!$E$2:$I$1147,4,FALSE)</f>
        <v>Saracen</v>
      </c>
      <c r="G1679" s="1">
        <v>41738</v>
      </c>
      <c r="H1679" s="1" t="str">
        <f>VLOOKUP(B1679,TrialDesign!$E$2:$J$1147,6,FALSE)</f>
        <v>None_16h</v>
      </c>
      <c r="K1679">
        <v>4</v>
      </c>
      <c r="L1679">
        <v>12</v>
      </c>
      <c r="M1679">
        <v>9</v>
      </c>
      <c r="N1679">
        <v>10</v>
      </c>
      <c r="O1679">
        <v>112</v>
      </c>
      <c r="P1679">
        <v>192</v>
      </c>
      <c r="Q1679">
        <v>157</v>
      </c>
      <c r="R1679">
        <v>4</v>
      </c>
      <c r="S1679">
        <v>17</v>
      </c>
      <c r="U1679" t="s">
        <v>71</v>
      </c>
      <c r="W1679">
        <f>VLOOKUP(H1679&amp;"_"&amp;M1679+1,'Leaf lengths'!$J$6:$Q$104,VLOOKUP(F1679,'Leaf lengths'!$S$1:$T$6,2,FALSE),FALSE)</f>
        <v>196.83333333333334</v>
      </c>
      <c r="X1679">
        <f t="shared" si="112"/>
        <v>0.79762912785774764</v>
      </c>
      <c r="Y1679">
        <f t="shared" si="111"/>
        <v>9.7976291278577481</v>
      </c>
      <c r="Z1679">
        <f t="shared" si="109"/>
        <v>30</v>
      </c>
      <c r="AD1679" t="str">
        <f t="shared" si="113"/>
        <v/>
      </c>
      <c r="AE1679">
        <v>9</v>
      </c>
    </row>
    <row r="1680" spans="1:31" ht="15" hidden="1" customHeight="1" x14ac:dyDescent="0.3">
      <c r="A1680" t="s">
        <v>416</v>
      </c>
      <c r="B1680">
        <f t="shared" si="110"/>
        <v>300116</v>
      </c>
      <c r="C1680">
        <v>116</v>
      </c>
      <c r="D1680">
        <f>VLOOKUP($B1680,TrialDesign!$E$2:$I$1147,5,FALSE)</f>
        <v>16</v>
      </c>
      <c r="E1680" t="str">
        <f>VLOOKUP($B1680,TrialDesign!$E$2:$I$1147,3,FALSE)</f>
        <v>Nil</v>
      </c>
      <c r="F1680" t="str">
        <f>VLOOKUP($B1680,TrialDesign!$E$2:$I$1147,4,FALSE)</f>
        <v>Saracen</v>
      </c>
      <c r="G1680" s="1">
        <v>41775</v>
      </c>
      <c r="H1680" s="1" t="str">
        <f>VLOOKUP(B1680,TrialDesign!$E$2:$J$1147,6,FALSE)</f>
        <v>None_16h</v>
      </c>
      <c r="J1680">
        <v>116</v>
      </c>
      <c r="K1680">
        <v>1</v>
      </c>
      <c r="M1680">
        <v>12</v>
      </c>
      <c r="O1680">
        <v>430</v>
      </c>
      <c r="Q1680">
        <v>120</v>
      </c>
      <c r="S1680">
        <v>25</v>
      </c>
      <c r="W1680">
        <f>VLOOKUP(H1680&amp;"_"&amp;M1680+1,'Leaf lengths'!$J$6:$Q$104,VLOOKUP(F1680,'Leaf lengths'!$S$1:$T$6,2,FALSE),FALSE)</f>
        <v>196.83333333333334</v>
      </c>
      <c r="X1680">
        <f t="shared" si="112"/>
        <v>0</v>
      </c>
      <c r="Y1680">
        <f t="shared" si="111"/>
        <v>12</v>
      </c>
      <c r="Z1680">
        <f t="shared" si="109"/>
        <v>37</v>
      </c>
      <c r="AA1680">
        <v>161</v>
      </c>
      <c r="AB1680">
        <v>203</v>
      </c>
      <c r="AD1680" t="str">
        <f t="shared" si="113"/>
        <v>FLN</v>
      </c>
      <c r="AE1680">
        <v>12</v>
      </c>
    </row>
    <row r="1681" spans="1:31" ht="15" hidden="1" customHeight="1" x14ac:dyDescent="0.3">
      <c r="A1681" t="s">
        <v>416</v>
      </c>
      <c r="B1681">
        <f t="shared" si="110"/>
        <v>300116</v>
      </c>
      <c r="C1681">
        <v>116</v>
      </c>
      <c r="D1681">
        <f>VLOOKUP($B1681,TrialDesign!$E$2:$I$1147,5,FALSE)</f>
        <v>16</v>
      </c>
      <c r="E1681" t="str">
        <f>VLOOKUP($B1681,TrialDesign!$E$2:$I$1147,3,FALSE)</f>
        <v>Nil</v>
      </c>
      <c r="F1681" t="str">
        <f>VLOOKUP($B1681,TrialDesign!$E$2:$I$1147,4,FALSE)</f>
        <v>Saracen</v>
      </c>
      <c r="G1681" s="1">
        <v>41775</v>
      </c>
      <c r="H1681" s="1" t="str">
        <f>VLOOKUP(B1681,TrialDesign!$E$2:$J$1147,6,FALSE)</f>
        <v>None_16h</v>
      </c>
      <c r="K1681">
        <v>2</v>
      </c>
      <c r="M1681">
        <v>11</v>
      </c>
      <c r="O1681">
        <v>368</v>
      </c>
      <c r="Q1681">
        <v>133</v>
      </c>
      <c r="S1681">
        <v>24</v>
      </c>
      <c r="W1681">
        <f>VLOOKUP(H1681&amp;"_"&amp;M1681+1,'Leaf lengths'!$J$6:$Q$104,VLOOKUP(F1681,'Leaf lengths'!$S$1:$T$6,2,FALSE),FALSE)</f>
        <v>196.83333333333334</v>
      </c>
      <c r="X1681">
        <f t="shared" si="112"/>
        <v>0</v>
      </c>
      <c r="Y1681">
        <f t="shared" si="111"/>
        <v>11</v>
      </c>
      <c r="Z1681">
        <f t="shared" si="109"/>
        <v>35</v>
      </c>
      <c r="AA1681">
        <v>156</v>
      </c>
      <c r="AB1681">
        <v>185</v>
      </c>
      <c r="AD1681" t="str">
        <f t="shared" si="113"/>
        <v>FLN</v>
      </c>
      <c r="AE1681">
        <v>11</v>
      </c>
    </row>
    <row r="1682" spans="1:31" ht="15" hidden="1" customHeight="1" x14ac:dyDescent="0.3">
      <c r="A1682" t="s">
        <v>416</v>
      </c>
      <c r="B1682">
        <f t="shared" si="110"/>
        <v>300116</v>
      </c>
      <c r="C1682">
        <v>116</v>
      </c>
      <c r="D1682">
        <f>VLOOKUP($B1682,TrialDesign!$E$2:$I$1147,5,FALSE)</f>
        <v>16</v>
      </c>
      <c r="E1682" t="str">
        <f>VLOOKUP($B1682,TrialDesign!$E$2:$I$1147,3,FALSE)</f>
        <v>Nil</v>
      </c>
      <c r="F1682" t="str">
        <f>VLOOKUP($B1682,TrialDesign!$E$2:$I$1147,4,FALSE)</f>
        <v>Saracen</v>
      </c>
      <c r="G1682" s="1">
        <v>41775</v>
      </c>
      <c r="H1682" s="1" t="str">
        <f>VLOOKUP(B1682,TrialDesign!$E$2:$J$1147,6,FALSE)</f>
        <v>None_16h</v>
      </c>
      <c r="K1682">
        <v>3</v>
      </c>
      <c r="M1682">
        <v>11</v>
      </c>
      <c r="O1682">
        <v>365</v>
      </c>
      <c r="Q1682">
        <v>124</v>
      </c>
      <c r="S1682">
        <v>21</v>
      </c>
      <c r="W1682">
        <f>VLOOKUP(H1682&amp;"_"&amp;M1682+1,'Leaf lengths'!$J$6:$Q$104,VLOOKUP(F1682,'Leaf lengths'!$S$1:$T$6,2,FALSE),FALSE)</f>
        <v>196.83333333333334</v>
      </c>
      <c r="X1682">
        <f t="shared" si="112"/>
        <v>0</v>
      </c>
      <c r="Y1682">
        <f t="shared" si="111"/>
        <v>11</v>
      </c>
      <c r="Z1682">
        <f t="shared" si="109"/>
        <v>32</v>
      </c>
      <c r="AA1682">
        <v>152</v>
      </c>
      <c r="AB1682">
        <v>185</v>
      </c>
      <c r="AD1682" t="str">
        <f t="shared" si="113"/>
        <v>FLN</v>
      </c>
      <c r="AE1682">
        <v>11</v>
      </c>
    </row>
    <row r="1683" spans="1:31" ht="15" hidden="1" customHeight="1" x14ac:dyDescent="0.3">
      <c r="A1683" t="s">
        <v>416</v>
      </c>
      <c r="B1683">
        <f t="shared" si="110"/>
        <v>300068</v>
      </c>
      <c r="C1683">
        <v>68</v>
      </c>
      <c r="D1683">
        <f>VLOOKUP($B1683,TrialDesign!$E$2:$I$1147,5,FALSE)</f>
        <v>16</v>
      </c>
      <c r="E1683" t="str">
        <f>VLOOKUP($B1683,TrialDesign!$E$2:$I$1147,3,FALSE)</f>
        <v>Nil</v>
      </c>
      <c r="F1683" t="str">
        <f>VLOOKUP($B1683,TrialDesign!$E$2:$I$1147,4,FALSE)</f>
        <v>Saracen</v>
      </c>
      <c r="G1683" s="1">
        <v>41779</v>
      </c>
      <c r="H1683" s="1" t="str">
        <f>VLOOKUP(B1683,TrialDesign!$E$2:$J$1147,6,FALSE)</f>
        <v>None_16h</v>
      </c>
      <c r="J1683">
        <v>68</v>
      </c>
      <c r="K1683">
        <v>1</v>
      </c>
      <c r="M1683">
        <v>11</v>
      </c>
      <c r="O1683">
        <v>440</v>
      </c>
      <c r="S1683">
        <v>24</v>
      </c>
      <c r="W1683">
        <f>VLOOKUP(H1683&amp;"_"&amp;M1683+1,'Leaf lengths'!$J$6:$Q$104,VLOOKUP(F1683,'Leaf lengths'!$S$1:$T$6,2,FALSE),FALSE)</f>
        <v>196.83333333333334</v>
      </c>
      <c r="X1683">
        <f t="shared" si="112"/>
        <v>0</v>
      </c>
      <c r="Y1683">
        <f t="shared" si="111"/>
        <v>11</v>
      </c>
      <c r="Z1683">
        <f t="shared" si="109"/>
        <v>35</v>
      </c>
      <c r="AD1683" t="str">
        <f t="shared" si="113"/>
        <v>FLN</v>
      </c>
      <c r="AE1683">
        <v>11</v>
      </c>
    </row>
    <row r="1684" spans="1:31" ht="15" hidden="1" customHeight="1" x14ac:dyDescent="0.3">
      <c r="A1684" t="s">
        <v>416</v>
      </c>
      <c r="B1684">
        <f t="shared" si="110"/>
        <v>300068</v>
      </c>
      <c r="C1684">
        <v>68</v>
      </c>
      <c r="D1684">
        <f>VLOOKUP($B1684,TrialDesign!$E$2:$I$1147,5,FALSE)</f>
        <v>16</v>
      </c>
      <c r="E1684" t="str">
        <f>VLOOKUP($B1684,TrialDesign!$E$2:$I$1147,3,FALSE)</f>
        <v>Nil</v>
      </c>
      <c r="F1684" t="str">
        <f>VLOOKUP($B1684,TrialDesign!$E$2:$I$1147,4,FALSE)</f>
        <v>Saracen</v>
      </c>
      <c r="G1684" s="1">
        <v>41779</v>
      </c>
      <c r="H1684" s="1" t="str">
        <f>VLOOKUP(B1684,TrialDesign!$E$2:$J$1147,6,FALSE)</f>
        <v>None_16h</v>
      </c>
      <c r="K1684">
        <v>2</v>
      </c>
      <c r="M1684">
        <v>12</v>
      </c>
      <c r="O1684">
        <v>387</v>
      </c>
      <c r="S1684">
        <v>21</v>
      </c>
      <c r="W1684">
        <f>VLOOKUP(H1684&amp;"_"&amp;M1684+1,'Leaf lengths'!$J$6:$Q$104,VLOOKUP(F1684,'Leaf lengths'!$S$1:$T$6,2,FALSE),FALSE)</f>
        <v>196.83333333333334</v>
      </c>
      <c r="X1684">
        <f t="shared" si="112"/>
        <v>0</v>
      </c>
      <c r="Y1684">
        <f t="shared" si="111"/>
        <v>12</v>
      </c>
      <c r="Z1684">
        <f t="shared" si="109"/>
        <v>33</v>
      </c>
      <c r="AD1684" t="str">
        <f t="shared" si="113"/>
        <v>FLN</v>
      </c>
      <c r="AE1684">
        <v>12</v>
      </c>
    </row>
    <row r="1685" spans="1:31" ht="15" hidden="1" customHeight="1" x14ac:dyDescent="0.3">
      <c r="A1685" t="s">
        <v>416</v>
      </c>
      <c r="B1685">
        <f t="shared" si="110"/>
        <v>300068</v>
      </c>
      <c r="C1685">
        <v>68</v>
      </c>
      <c r="D1685">
        <f>VLOOKUP($B1685,TrialDesign!$E$2:$I$1147,5,FALSE)</f>
        <v>16</v>
      </c>
      <c r="E1685" t="str">
        <f>VLOOKUP($B1685,TrialDesign!$E$2:$I$1147,3,FALSE)</f>
        <v>Nil</v>
      </c>
      <c r="F1685" t="str">
        <f>VLOOKUP($B1685,TrialDesign!$E$2:$I$1147,4,FALSE)</f>
        <v>Saracen</v>
      </c>
      <c r="G1685" s="1">
        <v>41779</v>
      </c>
      <c r="H1685" s="1" t="str">
        <f>VLOOKUP(B1685,TrialDesign!$E$2:$J$1147,6,FALSE)</f>
        <v>None_16h</v>
      </c>
      <c r="K1685">
        <v>3</v>
      </c>
      <c r="M1685">
        <v>9</v>
      </c>
      <c r="O1685">
        <v>400</v>
      </c>
      <c r="S1685">
        <v>23</v>
      </c>
      <c r="W1685">
        <f>VLOOKUP(H1685&amp;"_"&amp;M1685+1,'Leaf lengths'!$J$6:$Q$104,VLOOKUP(F1685,'Leaf lengths'!$S$1:$T$6,2,FALSE),FALSE)</f>
        <v>196.83333333333334</v>
      </c>
      <c r="X1685">
        <f t="shared" si="112"/>
        <v>0</v>
      </c>
      <c r="Y1685">
        <f t="shared" si="111"/>
        <v>9</v>
      </c>
      <c r="Z1685">
        <f t="shared" si="109"/>
        <v>32</v>
      </c>
      <c r="AD1685" t="str">
        <f t="shared" si="113"/>
        <v>FLN</v>
      </c>
      <c r="AE1685">
        <v>9</v>
      </c>
    </row>
    <row r="1686" spans="1:31" ht="15" hidden="1" customHeight="1" x14ac:dyDescent="0.3">
      <c r="A1686" t="s">
        <v>416</v>
      </c>
      <c r="B1686">
        <f t="shared" si="110"/>
        <v>300068</v>
      </c>
      <c r="C1686">
        <v>68</v>
      </c>
      <c r="D1686">
        <f>VLOOKUP($B1686,TrialDesign!$E$2:$I$1147,5,FALSE)</f>
        <v>16</v>
      </c>
      <c r="E1686" t="str">
        <f>VLOOKUP($B1686,TrialDesign!$E$2:$I$1147,3,FALSE)</f>
        <v>Nil</v>
      </c>
      <c r="F1686" t="str">
        <f>VLOOKUP($B1686,TrialDesign!$E$2:$I$1147,4,FALSE)</f>
        <v>Saracen</v>
      </c>
      <c r="G1686" s="1">
        <v>41779</v>
      </c>
      <c r="H1686" s="1" t="str">
        <f>VLOOKUP(B1686,TrialDesign!$E$2:$J$1147,6,FALSE)</f>
        <v>None_16h</v>
      </c>
      <c r="K1686">
        <v>4</v>
      </c>
      <c r="M1686">
        <v>12</v>
      </c>
      <c r="O1686">
        <v>375</v>
      </c>
      <c r="S1686">
        <v>24</v>
      </c>
      <c r="W1686">
        <f>VLOOKUP(H1686&amp;"_"&amp;M1686+1,'Leaf lengths'!$J$6:$Q$104,VLOOKUP(F1686,'Leaf lengths'!$S$1:$T$6,2,FALSE),FALSE)</f>
        <v>196.83333333333334</v>
      </c>
      <c r="X1686">
        <f t="shared" si="112"/>
        <v>0</v>
      </c>
      <c r="Y1686">
        <f t="shared" si="111"/>
        <v>12</v>
      </c>
      <c r="Z1686">
        <f t="shared" si="109"/>
        <v>36</v>
      </c>
      <c r="AD1686" t="str">
        <f t="shared" si="113"/>
        <v>FLN</v>
      </c>
      <c r="AE1686">
        <v>12</v>
      </c>
    </row>
    <row r="1687" spans="1:31" ht="15" hidden="1" customHeight="1" x14ac:dyDescent="0.3">
      <c r="A1687" t="s">
        <v>416</v>
      </c>
      <c r="B1687">
        <f t="shared" si="110"/>
        <v>300082</v>
      </c>
      <c r="C1687">
        <v>82</v>
      </c>
      <c r="D1687">
        <f>VLOOKUP($B1687,TrialDesign!$E$2:$I$1147,5,FALSE)</f>
        <v>16</v>
      </c>
      <c r="E1687" t="str">
        <f>VLOOKUP($B1687,TrialDesign!$E$2:$I$1147,3,FALSE)</f>
        <v>Nil</v>
      </c>
      <c r="F1687" t="str">
        <f>VLOOKUP($B1687,TrialDesign!$E$2:$I$1147,4,FALSE)</f>
        <v>Saracen</v>
      </c>
      <c r="G1687" s="1">
        <v>41780</v>
      </c>
      <c r="H1687" s="1" t="str">
        <f>VLOOKUP(B1687,TrialDesign!$E$2:$J$1147,6,FALSE)</f>
        <v>None_16h</v>
      </c>
      <c r="J1687">
        <v>82</v>
      </c>
      <c r="K1687">
        <v>1</v>
      </c>
      <c r="M1687">
        <v>11</v>
      </c>
      <c r="O1687">
        <v>365</v>
      </c>
      <c r="S1687">
        <v>21</v>
      </c>
      <c r="V1687">
        <v>3</v>
      </c>
      <c r="W1687">
        <f>VLOOKUP(H1687&amp;"_"&amp;M1687+1,'Leaf lengths'!$J$6:$Q$104,VLOOKUP(F1687,'Leaf lengths'!$S$1:$T$6,2,FALSE),FALSE)</f>
        <v>196.83333333333334</v>
      </c>
      <c r="X1687">
        <f t="shared" si="112"/>
        <v>0</v>
      </c>
      <c r="Y1687">
        <f t="shared" si="111"/>
        <v>11</v>
      </c>
      <c r="Z1687">
        <f t="shared" si="109"/>
        <v>32</v>
      </c>
      <c r="AD1687" t="str">
        <f t="shared" si="113"/>
        <v>FLN</v>
      </c>
      <c r="AE1687">
        <v>11</v>
      </c>
    </row>
    <row r="1688" spans="1:31" ht="15" hidden="1" customHeight="1" x14ac:dyDescent="0.3">
      <c r="A1688" t="s">
        <v>416</v>
      </c>
      <c r="B1688">
        <f t="shared" si="110"/>
        <v>300082</v>
      </c>
      <c r="C1688">
        <v>82</v>
      </c>
      <c r="D1688">
        <f>VLOOKUP($B1688,TrialDesign!$E$2:$I$1147,5,FALSE)</f>
        <v>16</v>
      </c>
      <c r="E1688" t="str">
        <f>VLOOKUP($B1688,TrialDesign!$E$2:$I$1147,3,FALSE)</f>
        <v>Nil</v>
      </c>
      <c r="F1688" t="str">
        <f>VLOOKUP($B1688,TrialDesign!$E$2:$I$1147,4,FALSE)</f>
        <v>Saracen</v>
      </c>
      <c r="G1688" s="1">
        <v>41780</v>
      </c>
      <c r="H1688" s="1" t="str">
        <f>VLOOKUP(B1688,TrialDesign!$E$2:$J$1147,6,FALSE)</f>
        <v>None_16h</v>
      </c>
      <c r="K1688">
        <v>2</v>
      </c>
      <c r="M1688">
        <v>12</v>
      </c>
      <c r="O1688">
        <v>320</v>
      </c>
      <c r="S1688">
        <v>24</v>
      </c>
      <c r="V1688">
        <v>3</v>
      </c>
      <c r="W1688">
        <f>VLOOKUP(H1688&amp;"_"&amp;M1688+1,'Leaf lengths'!$J$6:$Q$104,VLOOKUP(F1688,'Leaf lengths'!$S$1:$T$6,2,FALSE),FALSE)</f>
        <v>196.83333333333334</v>
      </c>
      <c r="X1688">
        <f t="shared" si="112"/>
        <v>0</v>
      </c>
      <c r="Y1688">
        <f t="shared" si="111"/>
        <v>12</v>
      </c>
      <c r="Z1688">
        <f t="shared" si="109"/>
        <v>36</v>
      </c>
      <c r="AD1688" t="str">
        <f t="shared" si="113"/>
        <v>FLN</v>
      </c>
      <c r="AE1688">
        <v>12</v>
      </c>
    </row>
    <row r="1689" spans="1:31" ht="15" hidden="1" customHeight="1" x14ac:dyDescent="0.3">
      <c r="A1689" t="s">
        <v>416</v>
      </c>
      <c r="B1689">
        <f t="shared" si="110"/>
        <v>300082</v>
      </c>
      <c r="C1689">
        <v>82</v>
      </c>
      <c r="D1689">
        <f>VLOOKUP($B1689,TrialDesign!$E$2:$I$1147,5,FALSE)</f>
        <v>16</v>
      </c>
      <c r="E1689" t="str">
        <f>VLOOKUP($B1689,TrialDesign!$E$2:$I$1147,3,FALSE)</f>
        <v>Nil</v>
      </c>
      <c r="F1689" t="str">
        <f>VLOOKUP($B1689,TrialDesign!$E$2:$I$1147,4,FALSE)</f>
        <v>Saracen</v>
      </c>
      <c r="G1689" s="1">
        <v>41780</v>
      </c>
      <c r="H1689" s="1" t="str">
        <f>VLOOKUP(B1689,TrialDesign!$E$2:$J$1147,6,FALSE)</f>
        <v>None_16h</v>
      </c>
      <c r="K1689">
        <v>3</v>
      </c>
      <c r="M1689">
        <v>11</v>
      </c>
      <c r="O1689">
        <v>305</v>
      </c>
      <c r="S1689">
        <v>28</v>
      </c>
      <c r="V1689">
        <v>2</v>
      </c>
      <c r="W1689">
        <f>VLOOKUP(H1689&amp;"_"&amp;M1689+1,'Leaf lengths'!$J$6:$Q$104,VLOOKUP(F1689,'Leaf lengths'!$S$1:$T$6,2,FALSE),FALSE)</f>
        <v>196.83333333333334</v>
      </c>
      <c r="X1689">
        <f t="shared" si="112"/>
        <v>0</v>
      </c>
      <c r="Y1689">
        <f t="shared" si="111"/>
        <v>11</v>
      </c>
      <c r="Z1689">
        <f t="shared" si="109"/>
        <v>39</v>
      </c>
      <c r="AD1689" t="str">
        <f t="shared" si="113"/>
        <v>FLN</v>
      </c>
      <c r="AE1689">
        <v>11</v>
      </c>
    </row>
    <row r="1690" spans="1:31" ht="15" hidden="1" customHeight="1" x14ac:dyDescent="0.3">
      <c r="A1690" t="s">
        <v>416</v>
      </c>
      <c r="B1690">
        <f t="shared" si="110"/>
        <v>300166</v>
      </c>
      <c r="C1690">
        <v>166</v>
      </c>
      <c r="D1690">
        <f>VLOOKUP($B1690,TrialDesign!$E$2:$I$1147,5,FALSE)</f>
        <v>16</v>
      </c>
      <c r="E1690" t="str">
        <f>VLOOKUP($B1690,TrialDesign!$E$2:$I$1147,3,FALSE)</f>
        <v>Nil</v>
      </c>
      <c r="F1690" t="str">
        <f>VLOOKUP($B1690,TrialDesign!$E$2:$I$1147,4,FALSE)</f>
        <v>Saracen</v>
      </c>
      <c r="G1690" s="1">
        <v>41780</v>
      </c>
      <c r="H1690" s="1" t="str">
        <f>VLOOKUP(B1690,TrialDesign!$E$2:$J$1147,6,FALSE)</f>
        <v>None_16h</v>
      </c>
      <c r="J1690">
        <v>166</v>
      </c>
      <c r="K1690">
        <v>1</v>
      </c>
      <c r="M1690">
        <v>10</v>
      </c>
      <c r="O1690">
        <v>360</v>
      </c>
      <c r="S1690">
        <v>15</v>
      </c>
      <c r="V1690">
        <v>3</v>
      </c>
      <c r="W1690">
        <f>VLOOKUP(H1690&amp;"_"&amp;M1690+1,'Leaf lengths'!$J$6:$Q$104,VLOOKUP(F1690,'Leaf lengths'!$S$1:$T$6,2,FALSE),FALSE)</f>
        <v>196.83333333333334</v>
      </c>
      <c r="X1690">
        <f t="shared" si="112"/>
        <v>0</v>
      </c>
      <c r="Y1690">
        <f t="shared" si="111"/>
        <v>10</v>
      </c>
      <c r="Z1690">
        <f t="shared" si="109"/>
        <v>25</v>
      </c>
      <c r="AD1690" t="str">
        <f t="shared" si="113"/>
        <v>FLN</v>
      </c>
      <c r="AE1690">
        <v>10</v>
      </c>
    </row>
    <row r="1691" spans="1:31" ht="15" hidden="1" customHeight="1" x14ac:dyDescent="0.3">
      <c r="A1691" t="s">
        <v>416</v>
      </c>
      <c r="B1691">
        <f t="shared" si="110"/>
        <v>300166</v>
      </c>
      <c r="C1691">
        <v>166</v>
      </c>
      <c r="D1691">
        <f>VLOOKUP($B1691,TrialDesign!$E$2:$I$1147,5,FALSE)</f>
        <v>16</v>
      </c>
      <c r="E1691" t="str">
        <f>VLOOKUP($B1691,TrialDesign!$E$2:$I$1147,3,FALSE)</f>
        <v>Nil</v>
      </c>
      <c r="F1691" t="str">
        <f>VLOOKUP($B1691,TrialDesign!$E$2:$I$1147,4,FALSE)</f>
        <v>Saracen</v>
      </c>
      <c r="G1691" s="1">
        <v>41780</v>
      </c>
      <c r="H1691" s="1" t="str">
        <f>VLOOKUP(B1691,TrialDesign!$E$2:$J$1147,6,FALSE)</f>
        <v>None_16h</v>
      </c>
      <c r="K1691">
        <v>2</v>
      </c>
      <c r="M1691">
        <v>10</v>
      </c>
      <c r="O1691">
        <v>177</v>
      </c>
      <c r="V1691">
        <v>1</v>
      </c>
      <c r="W1691">
        <f>VLOOKUP(H1691&amp;"_"&amp;M1691+1,'Leaf lengths'!$J$6:$Q$104,VLOOKUP(F1691,'Leaf lengths'!$S$1:$T$6,2,FALSE),FALSE)</f>
        <v>196.83333333333334</v>
      </c>
      <c r="X1691">
        <f t="shared" si="112"/>
        <v>0</v>
      </c>
      <c r="Y1691">
        <f t="shared" si="111"/>
        <v>10</v>
      </c>
      <c r="Z1691" t="str">
        <f t="shared" si="109"/>
        <v/>
      </c>
      <c r="AD1691" t="str">
        <f t="shared" si="113"/>
        <v>FLN</v>
      </c>
      <c r="AE1691">
        <v>10</v>
      </c>
    </row>
    <row r="1692" spans="1:31" ht="15" hidden="1" customHeight="1" x14ac:dyDescent="0.3">
      <c r="A1692" t="s">
        <v>416</v>
      </c>
      <c r="B1692">
        <f t="shared" si="110"/>
        <v>300166</v>
      </c>
      <c r="C1692">
        <v>166</v>
      </c>
      <c r="D1692">
        <f>VLOOKUP($B1692,TrialDesign!$E$2:$I$1147,5,FALSE)</f>
        <v>16</v>
      </c>
      <c r="E1692" t="str">
        <f>VLOOKUP($B1692,TrialDesign!$E$2:$I$1147,3,FALSE)</f>
        <v>Nil</v>
      </c>
      <c r="F1692" t="str">
        <f>VLOOKUP($B1692,TrialDesign!$E$2:$I$1147,4,FALSE)</f>
        <v>Saracen</v>
      </c>
      <c r="G1692" s="1">
        <v>41780</v>
      </c>
      <c r="H1692" s="1" t="str">
        <f>VLOOKUP(B1692,TrialDesign!$E$2:$J$1147,6,FALSE)</f>
        <v>None_16h</v>
      </c>
      <c r="K1692">
        <v>3</v>
      </c>
      <c r="M1692">
        <v>11</v>
      </c>
      <c r="O1692">
        <v>275</v>
      </c>
      <c r="S1692">
        <v>26</v>
      </c>
      <c r="V1692">
        <v>2</v>
      </c>
      <c r="W1692">
        <f>VLOOKUP(H1692&amp;"_"&amp;M1692+1,'Leaf lengths'!$J$6:$Q$104,VLOOKUP(F1692,'Leaf lengths'!$S$1:$T$6,2,FALSE),FALSE)</f>
        <v>196.83333333333334</v>
      </c>
      <c r="X1692">
        <f t="shared" si="112"/>
        <v>0</v>
      </c>
      <c r="Y1692">
        <f t="shared" si="111"/>
        <v>11</v>
      </c>
      <c r="Z1692">
        <f t="shared" si="109"/>
        <v>37</v>
      </c>
      <c r="AD1692" t="str">
        <f t="shared" si="113"/>
        <v>FLN</v>
      </c>
      <c r="AE1692">
        <v>11</v>
      </c>
    </row>
    <row r="1693" spans="1:31" ht="15" hidden="1" customHeight="1" x14ac:dyDescent="0.3">
      <c r="A1693" t="s">
        <v>416</v>
      </c>
      <c r="B1693">
        <f t="shared" si="110"/>
        <v>300166</v>
      </c>
      <c r="C1693">
        <v>166</v>
      </c>
      <c r="D1693">
        <f>VLOOKUP($B1693,TrialDesign!$E$2:$I$1147,5,FALSE)</f>
        <v>16</v>
      </c>
      <c r="E1693" t="str">
        <f>VLOOKUP($B1693,TrialDesign!$E$2:$I$1147,3,FALSE)</f>
        <v>Nil</v>
      </c>
      <c r="F1693" t="str">
        <f>VLOOKUP($B1693,TrialDesign!$E$2:$I$1147,4,FALSE)</f>
        <v>Saracen</v>
      </c>
      <c r="G1693" s="1">
        <v>41780</v>
      </c>
      <c r="H1693" s="1" t="str">
        <f>VLOOKUP(B1693,TrialDesign!$E$2:$J$1147,6,FALSE)</f>
        <v>None_16h</v>
      </c>
      <c r="K1693">
        <v>4</v>
      </c>
      <c r="M1693">
        <v>13</v>
      </c>
      <c r="O1693">
        <v>290</v>
      </c>
      <c r="S1693">
        <v>23</v>
      </c>
      <c r="V1693">
        <v>2</v>
      </c>
      <c r="W1693">
        <f>VLOOKUP(H1693&amp;"_"&amp;M1693+1,'Leaf lengths'!$J$6:$Q$104,VLOOKUP(F1693,'Leaf lengths'!$S$1:$T$6,2,FALSE),FALSE)</f>
        <v>196.83333333333334</v>
      </c>
      <c r="X1693">
        <f t="shared" si="112"/>
        <v>0</v>
      </c>
      <c r="Y1693">
        <f t="shared" si="111"/>
        <v>13</v>
      </c>
      <c r="Z1693">
        <f t="shared" si="109"/>
        <v>36</v>
      </c>
      <c r="AD1693" t="str">
        <f t="shared" si="113"/>
        <v>FLN</v>
      </c>
      <c r="AE1693">
        <v>13</v>
      </c>
    </row>
    <row r="1694" spans="1:31" ht="15" hidden="1" customHeight="1" x14ac:dyDescent="0.3">
      <c r="A1694" t="s">
        <v>416</v>
      </c>
      <c r="B1694">
        <f t="shared" si="110"/>
        <v>300254</v>
      </c>
      <c r="C1694">
        <v>254</v>
      </c>
      <c r="D1694">
        <f>VLOOKUP($B1694,TrialDesign!$E$2:$I$1147,5,FALSE)</f>
        <v>16</v>
      </c>
      <c r="E1694" t="str">
        <f>VLOOKUP($B1694,TrialDesign!$E$2:$I$1147,3,FALSE)</f>
        <v>Nil</v>
      </c>
      <c r="F1694" t="str">
        <f>VLOOKUP($B1694,TrialDesign!$E$2:$I$1147,4,FALSE)</f>
        <v>Saracen</v>
      </c>
      <c r="G1694" s="1">
        <v>41780</v>
      </c>
      <c r="H1694" s="1" t="str">
        <f>VLOOKUP(B1694,TrialDesign!$E$2:$J$1147,6,FALSE)</f>
        <v>None_16h</v>
      </c>
      <c r="J1694">
        <v>254</v>
      </c>
      <c r="K1694">
        <v>1</v>
      </c>
      <c r="M1694">
        <v>12</v>
      </c>
      <c r="O1694">
        <v>325</v>
      </c>
      <c r="S1694">
        <v>23</v>
      </c>
      <c r="V1694">
        <v>3</v>
      </c>
      <c r="W1694">
        <f>VLOOKUP(H1694&amp;"_"&amp;M1694+1,'Leaf lengths'!$J$6:$Q$104,VLOOKUP(F1694,'Leaf lengths'!$S$1:$T$6,2,FALSE),FALSE)</f>
        <v>196.83333333333334</v>
      </c>
      <c r="X1694">
        <f t="shared" si="112"/>
        <v>0</v>
      </c>
      <c r="Y1694">
        <f t="shared" si="111"/>
        <v>12</v>
      </c>
      <c r="Z1694">
        <f t="shared" si="109"/>
        <v>35</v>
      </c>
      <c r="AD1694" t="str">
        <f t="shared" si="113"/>
        <v>FLN</v>
      </c>
      <c r="AE1694">
        <v>12</v>
      </c>
    </row>
    <row r="1695" spans="1:31" ht="15" hidden="1" customHeight="1" x14ac:dyDescent="0.3">
      <c r="A1695" t="s">
        <v>416</v>
      </c>
      <c r="B1695">
        <f t="shared" si="110"/>
        <v>300254</v>
      </c>
      <c r="C1695">
        <v>254</v>
      </c>
      <c r="D1695">
        <f>VLOOKUP($B1695,TrialDesign!$E$2:$I$1147,5,FALSE)</f>
        <v>16</v>
      </c>
      <c r="E1695" t="str">
        <f>VLOOKUP($B1695,TrialDesign!$E$2:$I$1147,3,FALSE)</f>
        <v>Nil</v>
      </c>
      <c r="F1695" t="str">
        <f>VLOOKUP($B1695,TrialDesign!$E$2:$I$1147,4,FALSE)</f>
        <v>Saracen</v>
      </c>
      <c r="G1695" s="1">
        <v>41780</v>
      </c>
      <c r="H1695" s="1" t="str">
        <f>VLOOKUP(B1695,TrialDesign!$E$2:$J$1147,6,FALSE)</f>
        <v>None_16h</v>
      </c>
      <c r="K1695">
        <v>2</v>
      </c>
      <c r="M1695">
        <v>11</v>
      </c>
      <c r="O1695">
        <v>410</v>
      </c>
      <c r="S1695">
        <v>22</v>
      </c>
      <c r="V1695">
        <v>3</v>
      </c>
      <c r="W1695">
        <f>VLOOKUP(H1695&amp;"_"&amp;M1695+1,'Leaf lengths'!$J$6:$Q$104,VLOOKUP(F1695,'Leaf lengths'!$S$1:$T$6,2,FALSE),FALSE)</f>
        <v>196.83333333333334</v>
      </c>
      <c r="X1695">
        <f t="shared" si="112"/>
        <v>0</v>
      </c>
      <c r="Y1695">
        <f t="shared" si="111"/>
        <v>11</v>
      </c>
      <c r="Z1695">
        <f t="shared" si="109"/>
        <v>33</v>
      </c>
      <c r="AD1695" t="str">
        <f t="shared" si="113"/>
        <v>FLN</v>
      </c>
      <c r="AE1695">
        <v>11</v>
      </c>
    </row>
    <row r="1696" spans="1:31" ht="15" hidden="1" customHeight="1" x14ac:dyDescent="0.3">
      <c r="A1696" t="s">
        <v>416</v>
      </c>
      <c r="B1696">
        <f t="shared" si="110"/>
        <v>300254</v>
      </c>
      <c r="C1696">
        <v>254</v>
      </c>
      <c r="D1696">
        <f>VLOOKUP($B1696,TrialDesign!$E$2:$I$1147,5,FALSE)</f>
        <v>16</v>
      </c>
      <c r="E1696" t="str">
        <f>VLOOKUP($B1696,TrialDesign!$E$2:$I$1147,3,FALSE)</f>
        <v>Nil</v>
      </c>
      <c r="F1696" t="str">
        <f>VLOOKUP($B1696,TrialDesign!$E$2:$I$1147,4,FALSE)</f>
        <v>Saracen</v>
      </c>
      <c r="G1696" s="1">
        <v>41780</v>
      </c>
      <c r="H1696" s="1" t="str">
        <f>VLOOKUP(B1696,TrialDesign!$E$2:$J$1147,6,FALSE)</f>
        <v>None_16h</v>
      </c>
      <c r="K1696">
        <v>3</v>
      </c>
      <c r="M1696">
        <v>11</v>
      </c>
      <c r="O1696">
        <v>397</v>
      </c>
      <c r="S1696">
        <v>23</v>
      </c>
      <c r="V1696">
        <v>3</v>
      </c>
      <c r="W1696">
        <f>VLOOKUP(H1696&amp;"_"&amp;M1696+1,'Leaf lengths'!$J$6:$Q$104,VLOOKUP(F1696,'Leaf lengths'!$S$1:$T$6,2,FALSE),FALSE)</f>
        <v>196.83333333333334</v>
      </c>
      <c r="X1696">
        <f t="shared" si="112"/>
        <v>0</v>
      </c>
      <c r="Y1696">
        <f t="shared" si="111"/>
        <v>11</v>
      </c>
      <c r="Z1696">
        <f t="shared" si="109"/>
        <v>34</v>
      </c>
      <c r="AD1696" t="str">
        <f t="shared" si="113"/>
        <v>FLN</v>
      </c>
      <c r="AE1696">
        <v>11</v>
      </c>
    </row>
    <row r="1697" spans="1:31" ht="15" hidden="1" customHeight="1" x14ac:dyDescent="0.3">
      <c r="A1697" t="s">
        <v>416</v>
      </c>
      <c r="B1697">
        <f t="shared" si="110"/>
        <v>300254</v>
      </c>
      <c r="C1697">
        <v>254</v>
      </c>
      <c r="D1697">
        <f>VLOOKUP($B1697,TrialDesign!$E$2:$I$1147,5,FALSE)</f>
        <v>16</v>
      </c>
      <c r="E1697" t="str">
        <f>VLOOKUP($B1697,TrialDesign!$E$2:$I$1147,3,FALSE)</f>
        <v>Nil</v>
      </c>
      <c r="F1697" t="str">
        <f>VLOOKUP($B1697,TrialDesign!$E$2:$I$1147,4,FALSE)</f>
        <v>Saracen</v>
      </c>
      <c r="G1697" s="1">
        <v>41780</v>
      </c>
      <c r="H1697" s="1" t="str">
        <f>VLOOKUP(B1697,TrialDesign!$E$2:$J$1147,6,FALSE)</f>
        <v>None_16h</v>
      </c>
      <c r="K1697">
        <v>4</v>
      </c>
      <c r="M1697">
        <v>11</v>
      </c>
      <c r="O1697">
        <v>380</v>
      </c>
      <c r="S1697">
        <v>20</v>
      </c>
      <c r="V1697">
        <v>3</v>
      </c>
      <c r="W1697">
        <f>VLOOKUP(H1697&amp;"_"&amp;M1697+1,'Leaf lengths'!$J$6:$Q$104,VLOOKUP(F1697,'Leaf lengths'!$S$1:$T$6,2,FALSE),FALSE)</f>
        <v>196.83333333333334</v>
      </c>
      <c r="X1697">
        <f t="shared" si="112"/>
        <v>0</v>
      </c>
      <c r="Y1697">
        <f t="shared" si="111"/>
        <v>11</v>
      </c>
      <c r="Z1697">
        <f t="shared" si="109"/>
        <v>31</v>
      </c>
      <c r="AD1697" t="str">
        <f t="shared" si="113"/>
        <v>FLN</v>
      </c>
      <c r="AE1697">
        <v>11</v>
      </c>
    </row>
    <row r="1698" spans="1:31" ht="15" hidden="1" customHeight="1" x14ac:dyDescent="0.3">
      <c r="A1698" t="s">
        <v>417</v>
      </c>
      <c r="B1698">
        <f t="shared" ref="B1698:B1761" si="114">400000+C1698</f>
        <v>401150</v>
      </c>
      <c r="C1698">
        <v>1150</v>
      </c>
      <c r="D1698">
        <f>VLOOKUP($B1698,TrialDesign!$E$2:$I$1147,5,FALSE)</f>
        <v>8</v>
      </c>
      <c r="E1698" t="str">
        <f>VLOOKUP($B1698,TrialDesign!$E$2:$I$1147,3,FALSE)</f>
        <v>Full</v>
      </c>
      <c r="F1698" t="str">
        <f>VLOOKUP($B1698,TrialDesign!$E$2:$I$1147,4,FALSE)</f>
        <v>Amarok</v>
      </c>
      <c r="G1698" s="1">
        <v>41905</v>
      </c>
      <c r="H1698" s="1" t="str">
        <f>VLOOKUP(B1698,TrialDesign!$E$2:$J$1147,6,FALSE)</f>
        <v>Full_8h</v>
      </c>
      <c r="J1698">
        <v>1150</v>
      </c>
      <c r="K1698">
        <v>1</v>
      </c>
      <c r="L1698">
        <v>0</v>
      </c>
      <c r="M1698">
        <v>2</v>
      </c>
      <c r="N1698">
        <v>3</v>
      </c>
      <c r="O1698">
        <v>40</v>
      </c>
      <c r="P1698">
        <v>120</v>
      </c>
      <c r="Q1698">
        <v>30</v>
      </c>
      <c r="R1698">
        <v>3</v>
      </c>
      <c r="S1698">
        <v>4</v>
      </c>
      <c r="U1698" t="s">
        <v>71</v>
      </c>
      <c r="W1698">
        <f>VLOOKUP(H1698&amp;"_"&amp;M1698+1,'Leaf lengths'!$J$6:$Q$104,VLOOKUP(F1698,'Leaf lengths'!$S$1:$T$6,2,FALSE),FALSE)</f>
        <v>120</v>
      </c>
      <c r="X1698">
        <f t="shared" si="112"/>
        <v>0.25</v>
      </c>
      <c r="Y1698">
        <f t="shared" si="111"/>
        <v>2.25</v>
      </c>
      <c r="Z1698">
        <f t="shared" si="109"/>
        <v>9</v>
      </c>
      <c r="AD1698" t="str">
        <f t="shared" si="113"/>
        <v/>
      </c>
    </row>
    <row r="1699" spans="1:31" ht="15" hidden="1" customHeight="1" x14ac:dyDescent="0.3">
      <c r="A1699" t="s">
        <v>417</v>
      </c>
      <c r="B1699">
        <f t="shared" si="114"/>
        <v>401150</v>
      </c>
      <c r="C1699">
        <v>1150</v>
      </c>
      <c r="D1699">
        <f>VLOOKUP($B1699,TrialDesign!$E$2:$I$1147,5,FALSE)</f>
        <v>8</v>
      </c>
      <c r="E1699" t="str">
        <f>VLOOKUP($B1699,TrialDesign!$E$2:$I$1147,3,FALSE)</f>
        <v>Full</v>
      </c>
      <c r="F1699" t="str">
        <f>VLOOKUP($B1699,TrialDesign!$E$2:$I$1147,4,FALSE)</f>
        <v>Amarok</v>
      </c>
      <c r="G1699" s="1">
        <v>41905</v>
      </c>
      <c r="H1699" s="1" t="str">
        <f>VLOOKUP(B1699,TrialDesign!$E$2:$J$1147,6,FALSE)</f>
        <v>Full_8h</v>
      </c>
      <c r="K1699">
        <v>2</v>
      </c>
      <c r="L1699">
        <v>0</v>
      </c>
      <c r="M1699">
        <v>2</v>
      </c>
      <c r="N1699">
        <v>3</v>
      </c>
      <c r="O1699">
        <v>37</v>
      </c>
      <c r="P1699">
        <v>47</v>
      </c>
      <c r="Q1699">
        <v>39</v>
      </c>
      <c r="R1699">
        <v>4</v>
      </c>
      <c r="S1699">
        <v>2</v>
      </c>
      <c r="U1699" t="s">
        <v>71</v>
      </c>
      <c r="W1699">
        <f>VLOOKUP(H1699&amp;"_"&amp;M1699+1,'Leaf lengths'!$J$6:$Q$104,VLOOKUP(F1699,'Leaf lengths'!$S$1:$T$6,2,FALSE),FALSE)</f>
        <v>120</v>
      </c>
      <c r="X1699">
        <f t="shared" si="112"/>
        <v>0.32500000000000001</v>
      </c>
      <c r="Y1699">
        <f t="shared" si="111"/>
        <v>2.3250000000000002</v>
      </c>
      <c r="Z1699">
        <f t="shared" si="109"/>
        <v>8</v>
      </c>
      <c r="AD1699" t="str">
        <f t="shared" si="113"/>
        <v/>
      </c>
    </row>
    <row r="1700" spans="1:31" ht="15" hidden="1" customHeight="1" x14ac:dyDescent="0.3">
      <c r="A1700" t="s">
        <v>417</v>
      </c>
      <c r="B1700">
        <f t="shared" si="114"/>
        <v>401150</v>
      </c>
      <c r="C1700">
        <v>1150</v>
      </c>
      <c r="D1700">
        <f>VLOOKUP($B1700,TrialDesign!$E$2:$I$1147,5,FALSE)</f>
        <v>8</v>
      </c>
      <c r="E1700" t="str">
        <f>VLOOKUP($B1700,TrialDesign!$E$2:$I$1147,3,FALSE)</f>
        <v>Full</v>
      </c>
      <c r="F1700" t="str">
        <f>VLOOKUP($B1700,TrialDesign!$E$2:$I$1147,4,FALSE)</f>
        <v>Amarok</v>
      </c>
      <c r="G1700" s="1">
        <v>41905</v>
      </c>
      <c r="H1700" s="1" t="str">
        <f>VLOOKUP(B1700,TrialDesign!$E$2:$J$1147,6,FALSE)</f>
        <v>Full_8h</v>
      </c>
      <c r="K1700">
        <v>3</v>
      </c>
      <c r="L1700">
        <v>0</v>
      </c>
      <c r="M1700">
        <v>2</v>
      </c>
      <c r="N1700">
        <v>4</v>
      </c>
      <c r="O1700">
        <v>27</v>
      </c>
      <c r="P1700">
        <v>81</v>
      </c>
      <c r="Q1700">
        <v>34</v>
      </c>
      <c r="R1700">
        <v>3</v>
      </c>
      <c r="S1700">
        <v>2</v>
      </c>
      <c r="U1700" t="s">
        <v>71</v>
      </c>
      <c r="W1700">
        <f>VLOOKUP(H1700&amp;"_"&amp;M1700+1,'Leaf lengths'!$J$6:$Q$104,VLOOKUP(F1700,'Leaf lengths'!$S$1:$T$6,2,FALSE),FALSE)</f>
        <v>120</v>
      </c>
      <c r="X1700">
        <f t="shared" si="112"/>
        <v>0.28333333333333333</v>
      </c>
      <c r="Y1700">
        <f t="shared" si="111"/>
        <v>2.2833333333333332</v>
      </c>
      <c r="Z1700">
        <f t="shared" si="109"/>
        <v>7</v>
      </c>
      <c r="AD1700" t="str">
        <f t="shared" si="113"/>
        <v/>
      </c>
    </row>
    <row r="1701" spans="1:31" ht="15" hidden="1" customHeight="1" x14ac:dyDescent="0.3">
      <c r="A1701" t="s">
        <v>417</v>
      </c>
      <c r="B1701">
        <f t="shared" si="114"/>
        <v>401150</v>
      </c>
      <c r="C1701">
        <v>1150</v>
      </c>
      <c r="D1701">
        <f>VLOOKUP($B1701,TrialDesign!$E$2:$I$1147,5,FALSE)</f>
        <v>8</v>
      </c>
      <c r="E1701" t="str">
        <f>VLOOKUP($B1701,TrialDesign!$E$2:$I$1147,3,FALSE)</f>
        <v>Full</v>
      </c>
      <c r="F1701" t="str">
        <f>VLOOKUP($B1701,TrialDesign!$E$2:$I$1147,4,FALSE)</f>
        <v>Amarok</v>
      </c>
      <c r="G1701" s="1">
        <v>41905</v>
      </c>
      <c r="H1701" s="1" t="str">
        <f>VLOOKUP(B1701,TrialDesign!$E$2:$J$1147,6,FALSE)</f>
        <v>Full_8h</v>
      </c>
      <c r="K1701">
        <v>4</v>
      </c>
      <c r="L1701">
        <v>0</v>
      </c>
      <c r="M1701">
        <v>2</v>
      </c>
      <c r="N1701">
        <v>3</v>
      </c>
      <c r="O1701">
        <v>37</v>
      </c>
      <c r="Q1701">
        <v>75</v>
      </c>
      <c r="R1701">
        <v>3</v>
      </c>
      <c r="S1701">
        <v>2</v>
      </c>
      <c r="U1701" t="s">
        <v>71</v>
      </c>
      <c r="W1701">
        <f>VLOOKUP(H1701&amp;"_"&amp;M1701+1,'Leaf lengths'!$J$6:$Q$104,VLOOKUP(F1701,'Leaf lengths'!$S$1:$T$6,2,FALSE),FALSE)</f>
        <v>120</v>
      </c>
      <c r="X1701">
        <f t="shared" si="112"/>
        <v>0.625</v>
      </c>
      <c r="Y1701">
        <f t="shared" si="111"/>
        <v>2.625</v>
      </c>
      <c r="Z1701">
        <f t="shared" si="109"/>
        <v>7</v>
      </c>
      <c r="AD1701" t="str">
        <f t="shared" si="113"/>
        <v/>
      </c>
    </row>
    <row r="1702" spans="1:31" ht="15" hidden="1" customHeight="1" x14ac:dyDescent="0.3">
      <c r="A1702" t="s">
        <v>417</v>
      </c>
      <c r="B1702">
        <f t="shared" si="114"/>
        <v>401154</v>
      </c>
      <c r="C1702">
        <v>1154</v>
      </c>
      <c r="D1702">
        <f>VLOOKUP($B1702,TrialDesign!$E$2:$I$1147,5,FALSE)</f>
        <v>8</v>
      </c>
      <c r="E1702" t="str">
        <f>VLOOKUP($B1702,TrialDesign!$E$2:$I$1147,3,FALSE)</f>
        <v>Full</v>
      </c>
      <c r="F1702" t="str">
        <f>VLOOKUP($B1702,TrialDesign!$E$2:$I$1147,4,FALSE)</f>
        <v>Amarok</v>
      </c>
      <c r="G1702" s="1">
        <v>41905</v>
      </c>
      <c r="H1702" s="1" t="str">
        <f>VLOOKUP(B1702,TrialDesign!$E$2:$J$1147,6,FALSE)</f>
        <v>Full_8h</v>
      </c>
      <c r="I1702" s="10">
        <v>41905</v>
      </c>
      <c r="J1702">
        <v>1154</v>
      </c>
      <c r="K1702">
        <v>1</v>
      </c>
      <c r="L1702">
        <v>0</v>
      </c>
      <c r="M1702">
        <v>2</v>
      </c>
      <c r="N1702">
        <v>3</v>
      </c>
      <c r="O1702">
        <v>39</v>
      </c>
      <c r="Q1702">
        <v>98</v>
      </c>
      <c r="R1702">
        <v>3</v>
      </c>
      <c r="S1702">
        <v>2</v>
      </c>
      <c r="U1702" t="s">
        <v>71</v>
      </c>
      <c r="W1702">
        <f>VLOOKUP(H1702&amp;"_"&amp;M1702+1,'Leaf lengths'!$J$6:$Q$104,VLOOKUP(F1702,'Leaf lengths'!$S$1:$T$6,2,FALSE),FALSE)</f>
        <v>120</v>
      </c>
      <c r="X1702">
        <f t="shared" si="112"/>
        <v>0.81666666666666665</v>
      </c>
      <c r="Y1702">
        <f t="shared" si="111"/>
        <v>2.8166666666666664</v>
      </c>
      <c r="Z1702">
        <f t="shared" si="109"/>
        <v>7</v>
      </c>
      <c r="AD1702" t="str">
        <f t="shared" si="113"/>
        <v/>
      </c>
    </row>
    <row r="1703" spans="1:31" ht="15" hidden="1" customHeight="1" x14ac:dyDescent="0.3">
      <c r="A1703" t="s">
        <v>417</v>
      </c>
      <c r="B1703">
        <f t="shared" si="114"/>
        <v>401154</v>
      </c>
      <c r="C1703">
        <v>1154</v>
      </c>
      <c r="D1703">
        <f>VLOOKUP($B1703,TrialDesign!$E$2:$I$1147,5,FALSE)</f>
        <v>8</v>
      </c>
      <c r="E1703" t="str">
        <f>VLOOKUP($B1703,TrialDesign!$E$2:$I$1147,3,FALSE)</f>
        <v>Full</v>
      </c>
      <c r="F1703" t="str">
        <f>VLOOKUP($B1703,TrialDesign!$E$2:$I$1147,4,FALSE)</f>
        <v>Amarok</v>
      </c>
      <c r="G1703" s="1">
        <v>41905</v>
      </c>
      <c r="H1703" s="1" t="str">
        <f>VLOOKUP(B1703,TrialDesign!$E$2:$J$1147,6,FALSE)</f>
        <v>Full_8h</v>
      </c>
      <c r="K1703">
        <v>2</v>
      </c>
      <c r="L1703">
        <v>0</v>
      </c>
      <c r="M1703">
        <v>2</v>
      </c>
      <c r="N1703">
        <v>3</v>
      </c>
      <c r="O1703">
        <v>45</v>
      </c>
      <c r="P1703">
        <v>77</v>
      </c>
      <c r="Q1703">
        <v>83</v>
      </c>
      <c r="R1703">
        <v>4</v>
      </c>
      <c r="S1703">
        <v>2</v>
      </c>
      <c r="U1703" t="s">
        <v>71</v>
      </c>
      <c r="W1703">
        <f>VLOOKUP(H1703&amp;"_"&amp;M1703+1,'Leaf lengths'!$J$6:$Q$104,VLOOKUP(F1703,'Leaf lengths'!$S$1:$T$6,2,FALSE),FALSE)</f>
        <v>120</v>
      </c>
      <c r="X1703">
        <f t="shared" si="112"/>
        <v>0.69166666666666665</v>
      </c>
      <c r="Y1703">
        <f t="shared" si="111"/>
        <v>2.6916666666666664</v>
      </c>
      <c r="Z1703">
        <f t="shared" si="109"/>
        <v>8</v>
      </c>
      <c r="AD1703" t="str">
        <f t="shared" si="113"/>
        <v/>
      </c>
    </row>
    <row r="1704" spans="1:31" ht="15" hidden="1" customHeight="1" x14ac:dyDescent="0.3">
      <c r="A1704" t="s">
        <v>417</v>
      </c>
      <c r="B1704">
        <f t="shared" si="114"/>
        <v>401154</v>
      </c>
      <c r="C1704">
        <v>1154</v>
      </c>
      <c r="D1704">
        <f>VLOOKUP($B1704,TrialDesign!$E$2:$I$1147,5,FALSE)</f>
        <v>8</v>
      </c>
      <c r="E1704" t="str">
        <f>VLOOKUP($B1704,TrialDesign!$E$2:$I$1147,3,FALSE)</f>
        <v>Full</v>
      </c>
      <c r="F1704" t="str">
        <f>VLOOKUP($B1704,TrialDesign!$E$2:$I$1147,4,FALSE)</f>
        <v>Amarok</v>
      </c>
      <c r="G1704" s="1">
        <v>41905</v>
      </c>
      <c r="H1704" s="1" t="str">
        <f>VLOOKUP(B1704,TrialDesign!$E$2:$J$1147,6,FALSE)</f>
        <v>Full_8h</v>
      </c>
      <c r="K1704">
        <v>3</v>
      </c>
      <c r="L1704">
        <v>0</v>
      </c>
      <c r="M1704">
        <v>2</v>
      </c>
      <c r="N1704">
        <v>3</v>
      </c>
      <c r="R1704">
        <v>3</v>
      </c>
      <c r="S1704">
        <v>2</v>
      </c>
      <c r="U1704" t="s">
        <v>71</v>
      </c>
      <c r="W1704">
        <f>VLOOKUP(H1704&amp;"_"&amp;M1704+1,'Leaf lengths'!$J$6:$Q$104,VLOOKUP(F1704,'Leaf lengths'!$S$1:$T$6,2,FALSE),FALSE)</f>
        <v>120</v>
      </c>
      <c r="X1704">
        <f t="shared" si="112"/>
        <v>0</v>
      </c>
      <c r="Y1704">
        <f t="shared" si="111"/>
        <v>2</v>
      </c>
      <c r="Z1704">
        <f t="shared" si="109"/>
        <v>7</v>
      </c>
      <c r="AD1704" t="str">
        <f t="shared" si="113"/>
        <v/>
      </c>
    </row>
    <row r="1705" spans="1:31" ht="15" hidden="1" customHeight="1" x14ac:dyDescent="0.3">
      <c r="A1705" t="s">
        <v>417</v>
      </c>
      <c r="B1705">
        <f t="shared" si="114"/>
        <v>401155</v>
      </c>
      <c r="C1705">
        <v>1155</v>
      </c>
      <c r="D1705">
        <f>VLOOKUP($B1705,TrialDesign!$E$2:$I$1147,5,FALSE)</f>
        <v>8</v>
      </c>
      <c r="E1705" t="str">
        <f>VLOOKUP($B1705,TrialDesign!$E$2:$I$1147,3,FALSE)</f>
        <v>Full</v>
      </c>
      <c r="F1705" t="str">
        <f>VLOOKUP($B1705,TrialDesign!$E$2:$I$1147,4,FALSE)</f>
        <v>Amarok</v>
      </c>
      <c r="G1705" s="1">
        <v>41905</v>
      </c>
      <c r="H1705" s="1" t="str">
        <f>VLOOKUP(B1705,TrialDesign!$E$2:$J$1147,6,FALSE)</f>
        <v>Full_8h</v>
      </c>
      <c r="J1705">
        <v>1155</v>
      </c>
      <c r="K1705">
        <v>1</v>
      </c>
      <c r="L1705">
        <v>0</v>
      </c>
      <c r="M1705">
        <v>2</v>
      </c>
      <c r="N1705">
        <v>3</v>
      </c>
      <c r="O1705">
        <v>45</v>
      </c>
      <c r="Q1705">
        <v>81</v>
      </c>
      <c r="R1705">
        <v>3</v>
      </c>
      <c r="S1705">
        <v>3</v>
      </c>
      <c r="U1705" t="s">
        <v>71</v>
      </c>
      <c r="W1705">
        <f>VLOOKUP(H1705&amp;"_"&amp;M1705+1,'Leaf lengths'!$J$6:$Q$104,VLOOKUP(F1705,'Leaf lengths'!$S$1:$T$6,2,FALSE),FALSE)</f>
        <v>120</v>
      </c>
      <c r="X1705">
        <f t="shared" si="112"/>
        <v>0.67500000000000004</v>
      </c>
      <c r="Y1705">
        <f t="shared" si="111"/>
        <v>2.6749999999999998</v>
      </c>
      <c r="Z1705">
        <f t="shared" si="109"/>
        <v>8</v>
      </c>
      <c r="AD1705" t="str">
        <f t="shared" si="113"/>
        <v/>
      </c>
    </row>
    <row r="1706" spans="1:31" ht="15" hidden="1" customHeight="1" x14ac:dyDescent="0.3">
      <c r="A1706" t="s">
        <v>417</v>
      </c>
      <c r="B1706">
        <f t="shared" si="114"/>
        <v>401155</v>
      </c>
      <c r="C1706">
        <v>1155</v>
      </c>
      <c r="D1706">
        <f>VLOOKUP($B1706,TrialDesign!$E$2:$I$1147,5,FALSE)</f>
        <v>8</v>
      </c>
      <c r="E1706" t="str">
        <f>VLOOKUP($B1706,TrialDesign!$E$2:$I$1147,3,FALSE)</f>
        <v>Full</v>
      </c>
      <c r="F1706" t="str">
        <f>VLOOKUP($B1706,TrialDesign!$E$2:$I$1147,4,FALSE)</f>
        <v>Amarok</v>
      </c>
      <c r="G1706" s="1">
        <v>41905</v>
      </c>
      <c r="H1706" s="1" t="str">
        <f>VLOOKUP(B1706,TrialDesign!$E$2:$J$1147,6,FALSE)</f>
        <v>Full_8h</v>
      </c>
      <c r="K1706">
        <v>2</v>
      </c>
      <c r="L1706">
        <v>0</v>
      </c>
      <c r="M1706">
        <v>2</v>
      </c>
      <c r="N1706">
        <v>3</v>
      </c>
      <c r="O1706">
        <v>43</v>
      </c>
      <c r="P1706">
        <v>59</v>
      </c>
      <c r="Q1706">
        <v>145</v>
      </c>
      <c r="R1706">
        <v>3</v>
      </c>
      <c r="S1706">
        <v>3</v>
      </c>
      <c r="U1706" t="s">
        <v>71</v>
      </c>
      <c r="W1706">
        <f>VLOOKUP(H1706&amp;"_"&amp;M1706+1,'Leaf lengths'!$J$6:$Q$104,VLOOKUP(F1706,'Leaf lengths'!$S$1:$T$6,2,FALSE),FALSE)</f>
        <v>120</v>
      </c>
      <c r="X1706">
        <f t="shared" si="112"/>
        <v>1.2083333333333333</v>
      </c>
      <c r="Y1706">
        <f t="shared" si="111"/>
        <v>3.208333333333333</v>
      </c>
      <c r="Z1706">
        <f t="shared" si="109"/>
        <v>8</v>
      </c>
      <c r="AD1706" t="str">
        <f t="shared" si="113"/>
        <v/>
      </c>
    </row>
    <row r="1707" spans="1:31" ht="15" hidden="1" customHeight="1" x14ac:dyDescent="0.3">
      <c r="A1707" t="s">
        <v>417</v>
      </c>
      <c r="B1707">
        <f t="shared" si="114"/>
        <v>401155</v>
      </c>
      <c r="C1707">
        <v>1155</v>
      </c>
      <c r="D1707">
        <f>VLOOKUP($B1707,TrialDesign!$E$2:$I$1147,5,FALSE)</f>
        <v>8</v>
      </c>
      <c r="E1707" t="str">
        <f>VLOOKUP($B1707,TrialDesign!$E$2:$I$1147,3,FALSE)</f>
        <v>Full</v>
      </c>
      <c r="F1707" t="str">
        <f>VLOOKUP($B1707,TrialDesign!$E$2:$I$1147,4,FALSE)</f>
        <v>Amarok</v>
      </c>
      <c r="G1707" s="1">
        <v>41905</v>
      </c>
      <c r="H1707" s="1" t="str">
        <f>VLOOKUP(B1707,TrialDesign!$E$2:$J$1147,6,FALSE)</f>
        <v>Full_8h</v>
      </c>
      <c r="K1707">
        <v>3</v>
      </c>
      <c r="L1707">
        <v>0</v>
      </c>
      <c r="M1707">
        <v>2</v>
      </c>
      <c r="N1707">
        <v>3</v>
      </c>
      <c r="O1707">
        <v>35</v>
      </c>
      <c r="P1707">
        <v>51</v>
      </c>
      <c r="Q1707">
        <v>73</v>
      </c>
      <c r="R1707">
        <v>3</v>
      </c>
      <c r="S1707">
        <v>2</v>
      </c>
      <c r="U1707" t="s">
        <v>71</v>
      </c>
      <c r="W1707">
        <f>VLOOKUP(H1707&amp;"_"&amp;M1707+1,'Leaf lengths'!$J$6:$Q$104,VLOOKUP(F1707,'Leaf lengths'!$S$1:$T$6,2,FALSE),FALSE)</f>
        <v>120</v>
      </c>
      <c r="X1707">
        <f t="shared" si="112"/>
        <v>0.60833333333333328</v>
      </c>
      <c r="Y1707">
        <f t="shared" si="111"/>
        <v>2.6083333333333334</v>
      </c>
      <c r="Z1707">
        <f t="shared" si="109"/>
        <v>7</v>
      </c>
      <c r="AD1707" t="str">
        <f t="shared" si="113"/>
        <v/>
      </c>
    </row>
    <row r="1708" spans="1:31" ht="15" hidden="1" customHeight="1" x14ac:dyDescent="0.3">
      <c r="A1708" t="s">
        <v>417</v>
      </c>
      <c r="B1708">
        <f t="shared" si="114"/>
        <v>401141</v>
      </c>
      <c r="C1708">
        <v>1141</v>
      </c>
      <c r="D1708">
        <f>VLOOKUP($B1708,TrialDesign!$E$2:$I$1147,5,FALSE)</f>
        <v>8</v>
      </c>
      <c r="E1708" t="str">
        <f>VLOOKUP($B1708,TrialDesign!$E$2:$I$1147,3,FALSE)</f>
        <v>Full</v>
      </c>
      <c r="F1708" t="str">
        <f>VLOOKUP($B1708,TrialDesign!$E$2:$I$1147,4,FALSE)</f>
        <v>Amarok</v>
      </c>
      <c r="G1708" s="1">
        <v>41912</v>
      </c>
      <c r="H1708" s="1" t="str">
        <f>VLOOKUP(B1708,TrialDesign!$E$2:$J$1147,6,FALSE)</f>
        <v>Full_8h</v>
      </c>
      <c r="J1708">
        <v>1141</v>
      </c>
      <c r="K1708">
        <v>1</v>
      </c>
      <c r="L1708">
        <v>0</v>
      </c>
      <c r="M1708">
        <v>4</v>
      </c>
      <c r="N1708">
        <v>5</v>
      </c>
      <c r="O1708">
        <v>44</v>
      </c>
      <c r="Q1708">
        <v>47</v>
      </c>
      <c r="R1708">
        <v>4</v>
      </c>
      <c r="S1708">
        <v>4</v>
      </c>
      <c r="U1708" t="s">
        <v>71</v>
      </c>
      <c r="W1708">
        <f>VLOOKUP(H1708&amp;"_"&amp;M1708+1,'Leaf lengths'!$J$6:$Q$104,VLOOKUP(F1708,'Leaf lengths'!$S$1:$T$6,2,FALSE),FALSE)</f>
        <v>220.85714285714286</v>
      </c>
      <c r="X1708">
        <f t="shared" si="112"/>
        <v>0.2128072445019405</v>
      </c>
      <c r="Y1708">
        <f t="shared" si="111"/>
        <v>4.2128072445019402</v>
      </c>
      <c r="Z1708">
        <f t="shared" si="109"/>
        <v>12</v>
      </c>
      <c r="AD1708" t="str">
        <f t="shared" si="113"/>
        <v/>
      </c>
    </row>
    <row r="1709" spans="1:31" ht="15" hidden="1" customHeight="1" x14ac:dyDescent="0.3">
      <c r="A1709" t="s">
        <v>417</v>
      </c>
      <c r="B1709">
        <f t="shared" si="114"/>
        <v>401141</v>
      </c>
      <c r="C1709">
        <v>1141</v>
      </c>
      <c r="D1709">
        <f>VLOOKUP($B1709,TrialDesign!$E$2:$I$1147,5,FALSE)</f>
        <v>8</v>
      </c>
      <c r="E1709" t="str">
        <f>VLOOKUP($B1709,TrialDesign!$E$2:$I$1147,3,FALSE)</f>
        <v>Full</v>
      </c>
      <c r="F1709" t="str">
        <f>VLOOKUP($B1709,TrialDesign!$E$2:$I$1147,4,FALSE)</f>
        <v>Amarok</v>
      </c>
      <c r="G1709" s="1">
        <v>41912</v>
      </c>
      <c r="H1709" s="1" t="str">
        <f>VLOOKUP(B1709,TrialDesign!$E$2:$J$1147,6,FALSE)</f>
        <v>Full_8h</v>
      </c>
      <c r="K1709">
        <v>2</v>
      </c>
      <c r="L1709">
        <v>0</v>
      </c>
      <c r="M1709">
        <v>4</v>
      </c>
      <c r="N1709">
        <v>5</v>
      </c>
      <c r="O1709">
        <v>44</v>
      </c>
      <c r="P1709">
        <v>166</v>
      </c>
      <c r="Q1709">
        <v>25</v>
      </c>
      <c r="R1709">
        <v>4</v>
      </c>
      <c r="S1709">
        <v>4</v>
      </c>
      <c r="U1709" t="s">
        <v>71</v>
      </c>
      <c r="W1709">
        <f>VLOOKUP(H1709&amp;"_"&amp;M1709+1,'Leaf lengths'!$J$6:$Q$104,VLOOKUP(F1709,'Leaf lengths'!$S$1:$T$6,2,FALSE),FALSE)</f>
        <v>220.85714285714286</v>
      </c>
      <c r="X1709">
        <f t="shared" si="112"/>
        <v>0.11319534282018111</v>
      </c>
      <c r="Y1709">
        <f t="shared" si="111"/>
        <v>4.1131953428201813</v>
      </c>
      <c r="Z1709">
        <f t="shared" si="109"/>
        <v>12</v>
      </c>
      <c r="AD1709" t="str">
        <f t="shared" si="113"/>
        <v/>
      </c>
    </row>
    <row r="1710" spans="1:31" ht="15" hidden="1" customHeight="1" x14ac:dyDescent="0.3">
      <c r="A1710" t="s">
        <v>417</v>
      </c>
      <c r="B1710">
        <f t="shared" si="114"/>
        <v>401141</v>
      </c>
      <c r="C1710">
        <v>1141</v>
      </c>
      <c r="D1710">
        <f>VLOOKUP($B1710,TrialDesign!$E$2:$I$1147,5,FALSE)</f>
        <v>8</v>
      </c>
      <c r="E1710" t="str">
        <f>VLOOKUP($B1710,TrialDesign!$E$2:$I$1147,3,FALSE)</f>
        <v>Full</v>
      </c>
      <c r="F1710" t="str">
        <f>VLOOKUP($B1710,TrialDesign!$E$2:$I$1147,4,FALSE)</f>
        <v>Amarok</v>
      </c>
      <c r="G1710" s="1">
        <v>41912</v>
      </c>
      <c r="H1710" s="1" t="str">
        <f>VLOOKUP(B1710,TrialDesign!$E$2:$J$1147,6,FALSE)</f>
        <v>Full_8h</v>
      </c>
      <c r="K1710">
        <v>3</v>
      </c>
      <c r="L1710">
        <v>1</v>
      </c>
      <c r="M1710">
        <v>4</v>
      </c>
      <c r="N1710">
        <v>5</v>
      </c>
      <c r="O1710">
        <v>47</v>
      </c>
      <c r="P1710">
        <v>183</v>
      </c>
      <c r="Q1710">
        <v>69</v>
      </c>
      <c r="R1710">
        <v>4</v>
      </c>
      <c r="S1710">
        <v>5</v>
      </c>
      <c r="U1710" t="s">
        <v>71</v>
      </c>
      <c r="W1710">
        <f>VLOOKUP(H1710&amp;"_"&amp;M1710+1,'Leaf lengths'!$J$6:$Q$104,VLOOKUP(F1710,'Leaf lengths'!$S$1:$T$6,2,FALSE),FALSE)</f>
        <v>220.85714285714286</v>
      </c>
      <c r="X1710">
        <f t="shared" si="112"/>
        <v>0.31241914618369987</v>
      </c>
      <c r="Y1710">
        <f t="shared" si="111"/>
        <v>4.3124191461837</v>
      </c>
      <c r="Z1710">
        <f t="shared" si="109"/>
        <v>13</v>
      </c>
      <c r="AD1710" t="str">
        <f t="shared" si="113"/>
        <v/>
      </c>
    </row>
    <row r="1711" spans="1:31" ht="15" hidden="1" customHeight="1" x14ac:dyDescent="0.3">
      <c r="A1711" t="s">
        <v>417</v>
      </c>
      <c r="B1711">
        <f t="shared" si="114"/>
        <v>401141</v>
      </c>
      <c r="C1711">
        <v>1141</v>
      </c>
      <c r="D1711">
        <f>VLOOKUP($B1711,TrialDesign!$E$2:$I$1147,5,FALSE)</f>
        <v>8</v>
      </c>
      <c r="E1711" t="str">
        <f>VLOOKUP($B1711,TrialDesign!$E$2:$I$1147,3,FALSE)</f>
        <v>Full</v>
      </c>
      <c r="F1711" t="str">
        <f>VLOOKUP($B1711,TrialDesign!$E$2:$I$1147,4,FALSE)</f>
        <v>Amarok</v>
      </c>
      <c r="G1711" s="1">
        <v>41912</v>
      </c>
      <c r="H1711" s="1" t="str">
        <f>VLOOKUP(B1711,TrialDesign!$E$2:$J$1147,6,FALSE)</f>
        <v>Full_8h</v>
      </c>
      <c r="K1711">
        <v>4</v>
      </c>
      <c r="L1711">
        <v>0</v>
      </c>
      <c r="M1711">
        <v>4</v>
      </c>
      <c r="N1711">
        <v>5</v>
      </c>
      <c r="O1711">
        <v>47</v>
      </c>
      <c r="P1711">
        <v>167</v>
      </c>
      <c r="Q1711">
        <v>31</v>
      </c>
      <c r="R1711">
        <v>4</v>
      </c>
      <c r="S1711">
        <v>5</v>
      </c>
      <c r="U1711" t="s">
        <v>71</v>
      </c>
      <c r="W1711">
        <f>VLOOKUP(H1711&amp;"_"&amp;M1711+1,'Leaf lengths'!$J$6:$Q$104,VLOOKUP(F1711,'Leaf lengths'!$S$1:$T$6,2,FALSE),FALSE)</f>
        <v>220.85714285714286</v>
      </c>
      <c r="X1711">
        <f t="shared" si="112"/>
        <v>0.14036222509702459</v>
      </c>
      <c r="Y1711">
        <f t="shared" si="111"/>
        <v>4.1403622250970242</v>
      </c>
      <c r="Z1711">
        <f t="shared" si="109"/>
        <v>13</v>
      </c>
      <c r="AD1711" t="str">
        <f t="shared" si="113"/>
        <v/>
      </c>
    </row>
    <row r="1712" spans="1:31" ht="15" hidden="1" customHeight="1" x14ac:dyDescent="0.3">
      <c r="A1712" t="s">
        <v>417</v>
      </c>
      <c r="B1712">
        <f t="shared" si="114"/>
        <v>401152</v>
      </c>
      <c r="C1712">
        <v>1152</v>
      </c>
      <c r="D1712">
        <f>VLOOKUP($B1712,TrialDesign!$E$2:$I$1147,5,FALSE)</f>
        <v>8</v>
      </c>
      <c r="E1712" t="str">
        <f>VLOOKUP($B1712,TrialDesign!$E$2:$I$1147,3,FALSE)</f>
        <v>Full</v>
      </c>
      <c r="F1712" t="str">
        <f>VLOOKUP($B1712,TrialDesign!$E$2:$I$1147,4,FALSE)</f>
        <v>Amarok</v>
      </c>
      <c r="G1712" s="1">
        <v>41912</v>
      </c>
      <c r="H1712" s="1" t="str">
        <f>VLOOKUP(B1712,TrialDesign!$E$2:$J$1147,6,FALSE)</f>
        <v>Full_8h</v>
      </c>
      <c r="J1712">
        <v>1152</v>
      </c>
      <c r="K1712">
        <v>1</v>
      </c>
      <c r="L1712">
        <v>0</v>
      </c>
      <c r="M1712">
        <v>4</v>
      </c>
      <c r="N1712">
        <v>5</v>
      </c>
      <c r="O1712">
        <v>47</v>
      </c>
      <c r="Q1712">
        <v>44</v>
      </c>
      <c r="R1712">
        <v>4</v>
      </c>
      <c r="S1712">
        <v>5</v>
      </c>
      <c r="U1712" t="s">
        <v>71</v>
      </c>
      <c r="W1712">
        <f>VLOOKUP(H1712&amp;"_"&amp;M1712+1,'Leaf lengths'!$J$6:$Q$104,VLOOKUP(F1712,'Leaf lengths'!$S$1:$T$6,2,FALSE),FALSE)</f>
        <v>220.85714285714286</v>
      </c>
      <c r="X1712">
        <f t="shared" si="112"/>
        <v>0.19922380336351875</v>
      </c>
      <c r="Y1712">
        <f t="shared" si="111"/>
        <v>4.1992238033635187</v>
      </c>
      <c r="Z1712">
        <f t="shared" si="109"/>
        <v>13</v>
      </c>
      <c r="AD1712" t="str">
        <f t="shared" si="113"/>
        <v/>
      </c>
    </row>
    <row r="1713" spans="1:30" ht="15" hidden="1" customHeight="1" x14ac:dyDescent="0.3">
      <c r="A1713" t="s">
        <v>417</v>
      </c>
      <c r="B1713">
        <f t="shared" si="114"/>
        <v>401152</v>
      </c>
      <c r="C1713">
        <v>1152</v>
      </c>
      <c r="D1713">
        <f>VLOOKUP($B1713,TrialDesign!$E$2:$I$1147,5,FALSE)</f>
        <v>8</v>
      </c>
      <c r="E1713" t="str">
        <f>VLOOKUP($B1713,TrialDesign!$E$2:$I$1147,3,FALSE)</f>
        <v>Full</v>
      </c>
      <c r="F1713" t="str">
        <f>VLOOKUP($B1713,TrialDesign!$E$2:$I$1147,4,FALSE)</f>
        <v>Amarok</v>
      </c>
      <c r="G1713" s="1">
        <v>41912</v>
      </c>
      <c r="H1713" s="1" t="str">
        <f>VLOOKUP(B1713,TrialDesign!$E$2:$J$1147,6,FALSE)</f>
        <v>Full_8h</v>
      </c>
      <c r="K1713">
        <v>2</v>
      </c>
      <c r="L1713">
        <v>1</v>
      </c>
      <c r="M1713">
        <v>4</v>
      </c>
      <c r="N1713">
        <v>6</v>
      </c>
      <c r="O1713">
        <v>43</v>
      </c>
      <c r="P1713">
        <v>138</v>
      </c>
      <c r="Q1713">
        <v>25</v>
      </c>
      <c r="R1713">
        <v>5</v>
      </c>
      <c r="S1713">
        <v>5</v>
      </c>
      <c r="U1713" t="s">
        <v>71</v>
      </c>
      <c r="W1713">
        <f>VLOOKUP(H1713&amp;"_"&amp;M1713+1,'Leaf lengths'!$J$6:$Q$104,VLOOKUP(F1713,'Leaf lengths'!$S$1:$T$6,2,FALSE),FALSE)</f>
        <v>220.85714285714286</v>
      </c>
      <c r="X1713">
        <f t="shared" si="112"/>
        <v>0.11319534282018111</v>
      </c>
      <c r="Y1713">
        <f t="shared" si="111"/>
        <v>4.1131953428201813</v>
      </c>
      <c r="Z1713">
        <f t="shared" si="109"/>
        <v>14</v>
      </c>
      <c r="AD1713" t="str">
        <f t="shared" si="113"/>
        <v/>
      </c>
    </row>
    <row r="1714" spans="1:30" ht="15" hidden="1" customHeight="1" x14ac:dyDescent="0.3">
      <c r="A1714" t="s">
        <v>417</v>
      </c>
      <c r="B1714">
        <f t="shared" si="114"/>
        <v>401152</v>
      </c>
      <c r="C1714">
        <v>1152</v>
      </c>
      <c r="D1714">
        <f>VLOOKUP($B1714,TrialDesign!$E$2:$I$1147,5,FALSE)</f>
        <v>8</v>
      </c>
      <c r="E1714" t="str">
        <f>VLOOKUP($B1714,TrialDesign!$E$2:$I$1147,3,FALSE)</f>
        <v>Full</v>
      </c>
      <c r="F1714" t="str">
        <f>VLOOKUP($B1714,TrialDesign!$E$2:$I$1147,4,FALSE)</f>
        <v>Amarok</v>
      </c>
      <c r="G1714" s="1">
        <v>41912</v>
      </c>
      <c r="H1714" s="1" t="str">
        <f>VLOOKUP(B1714,TrialDesign!$E$2:$J$1147,6,FALSE)</f>
        <v>Full_8h</v>
      </c>
      <c r="K1714">
        <v>3</v>
      </c>
      <c r="L1714">
        <v>1</v>
      </c>
      <c r="M1714">
        <v>4</v>
      </c>
      <c r="N1714">
        <v>5</v>
      </c>
      <c r="O1714">
        <v>58</v>
      </c>
      <c r="P1714">
        <v>198</v>
      </c>
      <c r="Q1714">
        <v>111</v>
      </c>
      <c r="R1714">
        <v>5</v>
      </c>
      <c r="S1714">
        <v>5</v>
      </c>
      <c r="U1714" t="s">
        <v>71</v>
      </c>
      <c r="W1714">
        <f>VLOOKUP(H1714&amp;"_"&amp;M1714+1,'Leaf lengths'!$J$6:$Q$104,VLOOKUP(F1714,'Leaf lengths'!$S$1:$T$6,2,FALSE),FALSE)</f>
        <v>220.85714285714286</v>
      </c>
      <c r="X1714">
        <f t="shared" si="112"/>
        <v>0.50258732212160417</v>
      </c>
      <c r="Y1714">
        <f t="shared" si="111"/>
        <v>4.5025873221216042</v>
      </c>
      <c r="Z1714">
        <f t="shared" ref="Z1714:Z1777" si="115">IF(S1714="","",SUM(M1714+R1714+S1714))</f>
        <v>14</v>
      </c>
      <c r="AD1714" t="str">
        <f t="shared" si="113"/>
        <v/>
      </c>
    </row>
    <row r="1715" spans="1:30" ht="15" hidden="1" customHeight="1" x14ac:dyDescent="0.3">
      <c r="A1715" t="s">
        <v>417</v>
      </c>
      <c r="B1715">
        <f t="shared" si="114"/>
        <v>401152</v>
      </c>
      <c r="C1715">
        <v>1152</v>
      </c>
      <c r="D1715">
        <f>VLOOKUP($B1715,TrialDesign!$E$2:$I$1147,5,FALSE)</f>
        <v>8</v>
      </c>
      <c r="E1715" t="str">
        <f>VLOOKUP($B1715,TrialDesign!$E$2:$I$1147,3,FALSE)</f>
        <v>Full</v>
      </c>
      <c r="F1715" t="str">
        <f>VLOOKUP($B1715,TrialDesign!$E$2:$I$1147,4,FALSE)</f>
        <v>Amarok</v>
      </c>
      <c r="G1715" s="1">
        <v>41912</v>
      </c>
      <c r="H1715" s="1" t="str">
        <f>VLOOKUP(B1715,TrialDesign!$E$2:$J$1147,6,FALSE)</f>
        <v>Full_8h</v>
      </c>
      <c r="K1715">
        <v>4</v>
      </c>
      <c r="L1715">
        <v>0</v>
      </c>
      <c r="M1715">
        <v>4</v>
      </c>
      <c r="N1715">
        <v>5</v>
      </c>
      <c r="O1715">
        <v>41</v>
      </c>
      <c r="P1715">
        <v>120</v>
      </c>
      <c r="Q1715">
        <v>84</v>
      </c>
      <c r="R1715">
        <v>5</v>
      </c>
      <c r="S1715">
        <v>3</v>
      </c>
      <c r="U1715" t="s">
        <v>71</v>
      </c>
      <c r="W1715">
        <f>VLOOKUP(H1715&amp;"_"&amp;M1715+1,'Leaf lengths'!$J$6:$Q$104,VLOOKUP(F1715,'Leaf lengths'!$S$1:$T$6,2,FALSE),FALSE)</f>
        <v>220.85714285714286</v>
      </c>
      <c r="X1715">
        <f t="shared" si="112"/>
        <v>0.38033635187580855</v>
      </c>
      <c r="Y1715">
        <f t="shared" si="111"/>
        <v>4.3803363518758083</v>
      </c>
      <c r="Z1715">
        <f t="shared" si="115"/>
        <v>12</v>
      </c>
      <c r="AD1715" t="str">
        <f t="shared" si="113"/>
        <v/>
      </c>
    </row>
    <row r="1716" spans="1:30" ht="15" hidden="1" customHeight="1" x14ac:dyDescent="0.3">
      <c r="A1716" t="s">
        <v>417</v>
      </c>
      <c r="B1716">
        <f t="shared" si="114"/>
        <v>401153</v>
      </c>
      <c r="C1716">
        <v>1153</v>
      </c>
      <c r="D1716">
        <f>VLOOKUP($B1716,TrialDesign!$E$2:$I$1147,5,FALSE)</f>
        <v>8</v>
      </c>
      <c r="E1716" t="str">
        <f>VLOOKUP($B1716,TrialDesign!$E$2:$I$1147,3,FALSE)</f>
        <v>Full</v>
      </c>
      <c r="F1716" t="str">
        <f>VLOOKUP($B1716,TrialDesign!$E$2:$I$1147,4,FALSE)</f>
        <v>Amarok</v>
      </c>
      <c r="G1716" s="1">
        <v>41912</v>
      </c>
      <c r="H1716" s="1" t="str">
        <f>VLOOKUP(B1716,TrialDesign!$E$2:$J$1147,6,FALSE)</f>
        <v>Full_8h</v>
      </c>
      <c r="J1716">
        <v>1153</v>
      </c>
      <c r="K1716">
        <v>1</v>
      </c>
      <c r="L1716">
        <v>0</v>
      </c>
      <c r="M1716">
        <v>4</v>
      </c>
      <c r="N1716">
        <v>5</v>
      </c>
      <c r="O1716">
        <v>47</v>
      </c>
      <c r="Q1716">
        <v>61</v>
      </c>
      <c r="R1716">
        <v>4</v>
      </c>
      <c r="S1716">
        <v>5</v>
      </c>
      <c r="U1716" t="s">
        <v>71</v>
      </c>
      <c r="W1716">
        <f>VLOOKUP(H1716&amp;"_"&amp;M1716+1,'Leaf lengths'!$J$6:$Q$104,VLOOKUP(F1716,'Leaf lengths'!$S$1:$T$6,2,FALSE),FALSE)</f>
        <v>220.85714285714286</v>
      </c>
      <c r="X1716">
        <f t="shared" si="112"/>
        <v>0.27619663648124193</v>
      </c>
      <c r="Y1716">
        <f t="shared" si="111"/>
        <v>4.2761966364812416</v>
      </c>
      <c r="Z1716">
        <f t="shared" si="115"/>
        <v>13</v>
      </c>
      <c r="AD1716" t="str">
        <f t="shared" si="113"/>
        <v/>
      </c>
    </row>
    <row r="1717" spans="1:30" ht="15" hidden="1" customHeight="1" x14ac:dyDescent="0.3">
      <c r="A1717" t="s">
        <v>417</v>
      </c>
      <c r="B1717">
        <f t="shared" si="114"/>
        <v>401153</v>
      </c>
      <c r="C1717">
        <v>1153</v>
      </c>
      <c r="D1717">
        <f>VLOOKUP($B1717,TrialDesign!$E$2:$I$1147,5,FALSE)</f>
        <v>8</v>
      </c>
      <c r="E1717" t="str">
        <f>VLOOKUP($B1717,TrialDesign!$E$2:$I$1147,3,FALSE)</f>
        <v>Full</v>
      </c>
      <c r="F1717" t="str">
        <f>VLOOKUP($B1717,TrialDesign!$E$2:$I$1147,4,FALSE)</f>
        <v>Amarok</v>
      </c>
      <c r="G1717" s="1">
        <v>41912</v>
      </c>
      <c r="H1717" s="1" t="str">
        <f>VLOOKUP(B1717,TrialDesign!$E$2:$J$1147,6,FALSE)</f>
        <v>Full_8h</v>
      </c>
      <c r="K1717">
        <v>2</v>
      </c>
      <c r="L1717">
        <v>1</v>
      </c>
      <c r="M1717">
        <v>4</v>
      </c>
      <c r="N1717">
        <v>5</v>
      </c>
      <c r="O1717">
        <v>47</v>
      </c>
      <c r="P1717">
        <v>176</v>
      </c>
      <c r="Q1717">
        <v>104</v>
      </c>
      <c r="R1717">
        <v>5</v>
      </c>
      <c r="S1717">
        <v>4</v>
      </c>
      <c r="U1717" t="s">
        <v>71</v>
      </c>
      <c r="W1717">
        <f>VLOOKUP(H1717&amp;"_"&amp;M1717+1,'Leaf lengths'!$J$6:$Q$104,VLOOKUP(F1717,'Leaf lengths'!$S$1:$T$6,2,FALSE),FALSE)</f>
        <v>220.85714285714286</v>
      </c>
      <c r="X1717">
        <f t="shared" si="112"/>
        <v>0.47089262613195343</v>
      </c>
      <c r="Y1717">
        <f t="shared" si="111"/>
        <v>4.4708926261319535</v>
      </c>
      <c r="Z1717">
        <f t="shared" si="115"/>
        <v>13</v>
      </c>
      <c r="AD1717" t="str">
        <f t="shared" si="113"/>
        <v/>
      </c>
    </row>
    <row r="1718" spans="1:30" ht="15" hidden="1" customHeight="1" x14ac:dyDescent="0.3">
      <c r="A1718" t="s">
        <v>417</v>
      </c>
      <c r="B1718">
        <f t="shared" si="114"/>
        <v>401153</v>
      </c>
      <c r="C1718">
        <v>1153</v>
      </c>
      <c r="D1718">
        <f>VLOOKUP($B1718,TrialDesign!$E$2:$I$1147,5,FALSE)</f>
        <v>8</v>
      </c>
      <c r="E1718" t="str">
        <f>VLOOKUP($B1718,TrialDesign!$E$2:$I$1147,3,FALSE)</f>
        <v>Full</v>
      </c>
      <c r="F1718" t="str">
        <f>VLOOKUP($B1718,TrialDesign!$E$2:$I$1147,4,FALSE)</f>
        <v>Amarok</v>
      </c>
      <c r="G1718" s="1">
        <v>41912</v>
      </c>
      <c r="H1718" s="1" t="str">
        <f>VLOOKUP(B1718,TrialDesign!$E$2:$J$1147,6,FALSE)</f>
        <v>Full_8h</v>
      </c>
      <c r="K1718">
        <v>3</v>
      </c>
      <c r="L1718">
        <v>1</v>
      </c>
      <c r="M1718">
        <v>4</v>
      </c>
      <c r="N1718">
        <v>5</v>
      </c>
      <c r="O1718">
        <v>50</v>
      </c>
      <c r="P1718">
        <v>180</v>
      </c>
      <c r="Q1718">
        <v>89</v>
      </c>
      <c r="R1718">
        <v>4</v>
      </c>
      <c r="S1718">
        <v>5</v>
      </c>
      <c r="U1718" t="s">
        <v>71</v>
      </c>
      <c r="W1718">
        <f>VLOOKUP(H1718&amp;"_"&amp;M1718+1,'Leaf lengths'!$J$6:$Q$104,VLOOKUP(F1718,'Leaf lengths'!$S$1:$T$6,2,FALSE),FALSE)</f>
        <v>220.85714285714286</v>
      </c>
      <c r="X1718">
        <f t="shared" si="112"/>
        <v>0.40297542043984474</v>
      </c>
      <c r="Y1718">
        <f t="shared" ref="Y1718:Y1781" si="116">X1718+M1718</f>
        <v>4.4029754204398444</v>
      </c>
      <c r="Z1718">
        <f t="shared" si="115"/>
        <v>13</v>
      </c>
      <c r="AD1718" t="str">
        <f t="shared" si="113"/>
        <v/>
      </c>
    </row>
    <row r="1719" spans="1:30" ht="15" hidden="1" customHeight="1" x14ac:dyDescent="0.3">
      <c r="A1719" t="s">
        <v>417</v>
      </c>
      <c r="B1719">
        <f t="shared" si="114"/>
        <v>401153</v>
      </c>
      <c r="C1719">
        <v>1153</v>
      </c>
      <c r="D1719">
        <f>VLOOKUP($B1719,TrialDesign!$E$2:$I$1147,5,FALSE)</f>
        <v>8</v>
      </c>
      <c r="E1719" t="str">
        <f>VLOOKUP($B1719,TrialDesign!$E$2:$I$1147,3,FALSE)</f>
        <v>Full</v>
      </c>
      <c r="F1719" t="str">
        <f>VLOOKUP($B1719,TrialDesign!$E$2:$I$1147,4,FALSE)</f>
        <v>Amarok</v>
      </c>
      <c r="G1719" s="1">
        <v>41912</v>
      </c>
      <c r="H1719" s="1" t="str">
        <f>VLOOKUP(B1719,TrialDesign!$E$2:$J$1147,6,FALSE)</f>
        <v>Full_8h</v>
      </c>
      <c r="K1719">
        <v>4</v>
      </c>
      <c r="L1719">
        <v>0</v>
      </c>
      <c r="M1719">
        <v>4</v>
      </c>
      <c r="N1719">
        <v>5</v>
      </c>
      <c r="O1719">
        <v>51</v>
      </c>
      <c r="P1719">
        <v>177</v>
      </c>
      <c r="Q1719">
        <v>64</v>
      </c>
      <c r="R1719">
        <v>4</v>
      </c>
      <c r="S1719">
        <v>5</v>
      </c>
      <c r="U1719" t="s">
        <v>71</v>
      </c>
      <c r="W1719">
        <f>VLOOKUP(H1719&amp;"_"&amp;M1719+1,'Leaf lengths'!$J$6:$Q$104,VLOOKUP(F1719,'Leaf lengths'!$S$1:$T$6,2,FALSE),FALSE)</f>
        <v>220.85714285714286</v>
      </c>
      <c r="X1719">
        <f t="shared" si="112"/>
        <v>0.28978007761966362</v>
      </c>
      <c r="Y1719">
        <f t="shared" si="116"/>
        <v>4.289780077619664</v>
      </c>
      <c r="Z1719">
        <f t="shared" si="115"/>
        <v>13</v>
      </c>
      <c r="AD1719" t="str">
        <f t="shared" si="113"/>
        <v/>
      </c>
    </row>
    <row r="1720" spans="1:30" ht="15" hidden="1" customHeight="1" x14ac:dyDescent="0.3">
      <c r="A1720" t="s">
        <v>417</v>
      </c>
      <c r="B1720">
        <f t="shared" si="114"/>
        <v>401147</v>
      </c>
      <c r="C1720">
        <v>1147</v>
      </c>
      <c r="D1720">
        <f>VLOOKUP($B1720,TrialDesign!$E$2:$I$1147,5,FALSE)</f>
        <v>8</v>
      </c>
      <c r="E1720" t="str">
        <f>VLOOKUP($B1720,TrialDesign!$E$2:$I$1147,3,FALSE)</f>
        <v>Full</v>
      </c>
      <c r="F1720" t="str">
        <f>VLOOKUP($B1720,TrialDesign!$E$2:$I$1147,4,FALSE)</f>
        <v>Amarok</v>
      </c>
      <c r="G1720" s="1">
        <v>41919</v>
      </c>
      <c r="H1720" s="1" t="str">
        <f>VLOOKUP(B1720,TrialDesign!$E$2:$J$1147,6,FALSE)</f>
        <v>Full_8h</v>
      </c>
      <c r="J1720">
        <v>1147</v>
      </c>
      <c r="K1720">
        <v>1</v>
      </c>
      <c r="L1720">
        <v>2</v>
      </c>
      <c r="M1720">
        <v>5</v>
      </c>
      <c r="N1720">
        <v>7</v>
      </c>
      <c r="O1720">
        <v>56</v>
      </c>
      <c r="Q1720">
        <v>52</v>
      </c>
      <c r="R1720">
        <v>5</v>
      </c>
      <c r="S1720">
        <v>8</v>
      </c>
      <c r="U1720" t="s">
        <v>71</v>
      </c>
      <c r="W1720">
        <f>VLOOKUP(H1720&amp;"_"&amp;M1720+1,'Leaf lengths'!$J$6:$Q$104,VLOOKUP(F1720,'Leaf lengths'!$S$1:$T$6,2,FALSE),FALSE)</f>
        <v>270.5</v>
      </c>
      <c r="X1720">
        <f t="shared" si="112"/>
        <v>0.19223659889094269</v>
      </c>
      <c r="Y1720">
        <f t="shared" si="116"/>
        <v>5.1922365988909425</v>
      </c>
      <c r="Z1720">
        <f t="shared" si="115"/>
        <v>18</v>
      </c>
      <c r="AD1720" t="str">
        <f t="shared" si="113"/>
        <v/>
      </c>
    </row>
    <row r="1721" spans="1:30" ht="15" hidden="1" customHeight="1" x14ac:dyDescent="0.3">
      <c r="A1721" t="s">
        <v>417</v>
      </c>
      <c r="B1721">
        <f t="shared" si="114"/>
        <v>401147</v>
      </c>
      <c r="C1721">
        <v>1147</v>
      </c>
      <c r="D1721">
        <f>VLOOKUP($B1721,TrialDesign!$E$2:$I$1147,5,FALSE)</f>
        <v>8</v>
      </c>
      <c r="E1721" t="str">
        <f>VLOOKUP($B1721,TrialDesign!$E$2:$I$1147,3,FALSE)</f>
        <v>Full</v>
      </c>
      <c r="F1721" t="str">
        <f>VLOOKUP($B1721,TrialDesign!$E$2:$I$1147,4,FALSE)</f>
        <v>Amarok</v>
      </c>
      <c r="G1721" s="1">
        <v>41919</v>
      </c>
      <c r="H1721" s="1" t="str">
        <f>VLOOKUP(B1721,TrialDesign!$E$2:$J$1147,6,FALSE)</f>
        <v>Full_8h</v>
      </c>
      <c r="K1721">
        <v>2</v>
      </c>
      <c r="L1721">
        <v>2</v>
      </c>
      <c r="M1721">
        <v>5</v>
      </c>
      <c r="N1721">
        <v>6</v>
      </c>
      <c r="O1721">
        <v>60</v>
      </c>
      <c r="P1721">
        <v>206</v>
      </c>
      <c r="Q1721">
        <v>160</v>
      </c>
      <c r="R1721">
        <v>5</v>
      </c>
      <c r="S1721">
        <v>10</v>
      </c>
      <c r="U1721" t="s">
        <v>71</v>
      </c>
      <c r="W1721">
        <f>VLOOKUP(H1721&amp;"_"&amp;M1721+1,'Leaf lengths'!$J$6:$Q$104,VLOOKUP(F1721,'Leaf lengths'!$S$1:$T$6,2,FALSE),FALSE)</f>
        <v>270.5</v>
      </c>
      <c r="X1721">
        <f t="shared" si="112"/>
        <v>0.59149722735674681</v>
      </c>
      <c r="Y1721">
        <f t="shared" si="116"/>
        <v>5.5914972273567471</v>
      </c>
      <c r="Z1721">
        <f t="shared" si="115"/>
        <v>20</v>
      </c>
      <c r="AD1721" t="str">
        <f t="shared" si="113"/>
        <v/>
      </c>
    </row>
    <row r="1722" spans="1:30" ht="15" hidden="1" customHeight="1" x14ac:dyDescent="0.3">
      <c r="A1722" t="s">
        <v>417</v>
      </c>
      <c r="B1722">
        <f t="shared" si="114"/>
        <v>401147</v>
      </c>
      <c r="C1722">
        <v>1147</v>
      </c>
      <c r="D1722">
        <f>VLOOKUP($B1722,TrialDesign!$E$2:$I$1147,5,FALSE)</f>
        <v>8</v>
      </c>
      <c r="E1722" t="str">
        <f>VLOOKUP($B1722,TrialDesign!$E$2:$I$1147,3,FALSE)</f>
        <v>Full</v>
      </c>
      <c r="F1722" t="str">
        <f>VLOOKUP($B1722,TrialDesign!$E$2:$I$1147,4,FALSE)</f>
        <v>Amarok</v>
      </c>
      <c r="G1722" s="1">
        <v>41919</v>
      </c>
      <c r="H1722" s="1" t="str">
        <f>VLOOKUP(B1722,TrialDesign!$E$2:$J$1147,6,FALSE)</f>
        <v>Full_8h</v>
      </c>
      <c r="K1722">
        <v>3</v>
      </c>
      <c r="L1722">
        <v>2</v>
      </c>
      <c r="M1722">
        <v>5</v>
      </c>
      <c r="N1722">
        <v>6</v>
      </c>
      <c r="O1722">
        <v>60</v>
      </c>
      <c r="P1722">
        <v>217</v>
      </c>
      <c r="Q1722">
        <v>119</v>
      </c>
      <c r="R1722">
        <v>6</v>
      </c>
      <c r="S1722">
        <v>8</v>
      </c>
      <c r="U1722" t="s">
        <v>71</v>
      </c>
      <c r="W1722">
        <f>VLOOKUP(H1722&amp;"_"&amp;M1722+1,'Leaf lengths'!$J$6:$Q$104,VLOOKUP(F1722,'Leaf lengths'!$S$1:$T$6,2,FALSE),FALSE)</f>
        <v>270.5</v>
      </c>
      <c r="X1722">
        <f t="shared" si="112"/>
        <v>0.43992606284658042</v>
      </c>
      <c r="Y1722">
        <f t="shared" si="116"/>
        <v>5.4399260628465802</v>
      </c>
      <c r="Z1722">
        <f t="shared" si="115"/>
        <v>19</v>
      </c>
      <c r="AD1722" t="str">
        <f t="shared" si="113"/>
        <v/>
      </c>
    </row>
    <row r="1723" spans="1:30" ht="15" hidden="1" customHeight="1" x14ac:dyDescent="0.3">
      <c r="A1723" t="s">
        <v>417</v>
      </c>
      <c r="B1723">
        <f t="shared" si="114"/>
        <v>401147</v>
      </c>
      <c r="C1723">
        <v>1147</v>
      </c>
      <c r="D1723">
        <f>VLOOKUP($B1723,TrialDesign!$E$2:$I$1147,5,FALSE)</f>
        <v>8</v>
      </c>
      <c r="E1723" t="str">
        <f>VLOOKUP($B1723,TrialDesign!$E$2:$I$1147,3,FALSE)</f>
        <v>Full</v>
      </c>
      <c r="F1723" t="str">
        <f>VLOOKUP($B1723,TrialDesign!$E$2:$I$1147,4,FALSE)</f>
        <v>Amarok</v>
      </c>
      <c r="G1723" s="1">
        <v>41919</v>
      </c>
      <c r="H1723" s="1" t="str">
        <f>VLOOKUP(B1723,TrialDesign!$E$2:$J$1147,6,FALSE)</f>
        <v>Full_8h</v>
      </c>
      <c r="K1723">
        <v>4</v>
      </c>
      <c r="L1723">
        <v>2</v>
      </c>
      <c r="M1723">
        <v>5</v>
      </c>
      <c r="N1723">
        <v>6</v>
      </c>
      <c r="O1723">
        <v>60</v>
      </c>
      <c r="P1723">
        <v>211</v>
      </c>
      <c r="Q1723">
        <v>119</v>
      </c>
      <c r="R1723">
        <v>5</v>
      </c>
      <c r="S1723">
        <v>10</v>
      </c>
      <c r="U1723" t="s">
        <v>71</v>
      </c>
      <c r="W1723">
        <f>VLOOKUP(H1723&amp;"_"&amp;M1723+1,'Leaf lengths'!$J$6:$Q$104,VLOOKUP(F1723,'Leaf lengths'!$S$1:$T$6,2,FALSE),FALSE)</f>
        <v>270.5</v>
      </c>
      <c r="X1723">
        <f t="shared" si="112"/>
        <v>0.43992606284658042</v>
      </c>
      <c r="Y1723">
        <f t="shared" si="116"/>
        <v>5.4399260628465802</v>
      </c>
      <c r="Z1723">
        <f t="shared" si="115"/>
        <v>20</v>
      </c>
      <c r="AD1723" t="str">
        <f t="shared" si="113"/>
        <v/>
      </c>
    </row>
    <row r="1724" spans="1:30" ht="15" hidden="1" customHeight="1" x14ac:dyDescent="0.3">
      <c r="A1724" t="s">
        <v>417</v>
      </c>
      <c r="B1724">
        <f t="shared" si="114"/>
        <v>401148</v>
      </c>
      <c r="C1724">
        <v>1148</v>
      </c>
      <c r="D1724">
        <f>VLOOKUP($B1724,TrialDesign!$E$2:$I$1147,5,FALSE)</f>
        <v>8</v>
      </c>
      <c r="E1724" t="str">
        <f>VLOOKUP($B1724,TrialDesign!$E$2:$I$1147,3,FALSE)</f>
        <v>Full</v>
      </c>
      <c r="F1724" t="str">
        <f>VLOOKUP($B1724,TrialDesign!$E$2:$I$1147,4,FALSE)</f>
        <v>Amarok</v>
      </c>
      <c r="G1724" s="1">
        <v>41919</v>
      </c>
      <c r="H1724" s="1" t="str">
        <f>VLOOKUP(B1724,TrialDesign!$E$2:$J$1147,6,FALSE)</f>
        <v>Full_8h</v>
      </c>
      <c r="J1724">
        <v>1148</v>
      </c>
      <c r="K1724">
        <v>1</v>
      </c>
      <c r="L1724">
        <v>3</v>
      </c>
      <c r="M1724">
        <v>5</v>
      </c>
      <c r="N1724">
        <v>7</v>
      </c>
      <c r="O1724">
        <v>62</v>
      </c>
      <c r="Q1724">
        <v>48</v>
      </c>
      <c r="R1724">
        <v>5</v>
      </c>
      <c r="S1724">
        <v>9</v>
      </c>
      <c r="U1724" t="s">
        <v>71</v>
      </c>
      <c r="W1724">
        <f>VLOOKUP(H1724&amp;"_"&amp;M1724+1,'Leaf lengths'!$J$6:$Q$104,VLOOKUP(F1724,'Leaf lengths'!$S$1:$T$6,2,FALSE),FALSE)</f>
        <v>270.5</v>
      </c>
      <c r="X1724">
        <f t="shared" si="112"/>
        <v>0.17744916820702403</v>
      </c>
      <c r="Y1724">
        <f t="shared" si="116"/>
        <v>5.1774491682070236</v>
      </c>
      <c r="Z1724">
        <f t="shared" si="115"/>
        <v>19</v>
      </c>
      <c r="AD1724" t="str">
        <f t="shared" si="113"/>
        <v/>
      </c>
    </row>
    <row r="1725" spans="1:30" ht="15" hidden="1" customHeight="1" x14ac:dyDescent="0.3">
      <c r="A1725" t="s">
        <v>417</v>
      </c>
      <c r="B1725">
        <f t="shared" si="114"/>
        <v>401148</v>
      </c>
      <c r="C1725">
        <v>1148</v>
      </c>
      <c r="D1725">
        <f>VLOOKUP($B1725,TrialDesign!$E$2:$I$1147,5,FALSE)</f>
        <v>8</v>
      </c>
      <c r="E1725" t="str">
        <f>VLOOKUP($B1725,TrialDesign!$E$2:$I$1147,3,FALSE)</f>
        <v>Full</v>
      </c>
      <c r="F1725" t="str">
        <f>VLOOKUP($B1725,TrialDesign!$E$2:$I$1147,4,FALSE)</f>
        <v>Amarok</v>
      </c>
      <c r="G1725" s="1">
        <v>41919</v>
      </c>
      <c r="H1725" s="1" t="str">
        <f>VLOOKUP(B1725,TrialDesign!$E$2:$J$1147,6,FALSE)</f>
        <v>Full_8h</v>
      </c>
      <c r="K1725">
        <v>2</v>
      </c>
      <c r="L1725">
        <v>2</v>
      </c>
      <c r="M1725">
        <v>5</v>
      </c>
      <c r="N1725">
        <v>6</v>
      </c>
      <c r="O1725">
        <v>58</v>
      </c>
      <c r="P1725">
        <v>217</v>
      </c>
      <c r="Q1725">
        <v>73</v>
      </c>
      <c r="R1725">
        <v>5</v>
      </c>
      <c r="S1725">
        <v>6</v>
      </c>
      <c r="U1725" t="s">
        <v>71</v>
      </c>
      <c r="W1725">
        <f>VLOOKUP(H1725&amp;"_"&amp;M1725+1,'Leaf lengths'!$J$6:$Q$104,VLOOKUP(F1725,'Leaf lengths'!$S$1:$T$6,2,FALSE),FALSE)</f>
        <v>270.5</v>
      </c>
      <c r="X1725">
        <f t="shared" ref="X1725:X1788" si="117">IF(OR(N1725="",M1725=N1725),0,Q1725/W1725)</f>
        <v>0.26987060998151569</v>
      </c>
      <c r="Y1725">
        <f t="shared" si="116"/>
        <v>5.269870609981516</v>
      </c>
      <c r="Z1725">
        <f t="shared" si="115"/>
        <v>16</v>
      </c>
      <c r="AD1725" t="str">
        <f t="shared" si="113"/>
        <v/>
      </c>
    </row>
    <row r="1726" spans="1:30" ht="15" hidden="1" customHeight="1" x14ac:dyDescent="0.3">
      <c r="A1726" t="s">
        <v>417</v>
      </c>
      <c r="B1726">
        <f t="shared" si="114"/>
        <v>401148</v>
      </c>
      <c r="C1726">
        <v>1148</v>
      </c>
      <c r="D1726">
        <f>VLOOKUP($B1726,TrialDesign!$E$2:$I$1147,5,FALSE)</f>
        <v>8</v>
      </c>
      <c r="E1726" t="str">
        <f>VLOOKUP($B1726,TrialDesign!$E$2:$I$1147,3,FALSE)</f>
        <v>Full</v>
      </c>
      <c r="F1726" t="str">
        <f>VLOOKUP($B1726,TrialDesign!$E$2:$I$1147,4,FALSE)</f>
        <v>Amarok</v>
      </c>
      <c r="G1726" s="1">
        <v>41919</v>
      </c>
      <c r="H1726" s="1" t="str">
        <f>VLOOKUP(B1726,TrialDesign!$E$2:$J$1147,6,FALSE)</f>
        <v>Full_8h</v>
      </c>
      <c r="K1726">
        <v>3</v>
      </c>
      <c r="L1726">
        <v>0</v>
      </c>
      <c r="M1726">
        <v>4</v>
      </c>
      <c r="N1726">
        <v>6</v>
      </c>
      <c r="O1726">
        <v>55</v>
      </c>
      <c r="P1726">
        <v>165</v>
      </c>
      <c r="Q1726">
        <v>28</v>
      </c>
      <c r="R1726">
        <v>5</v>
      </c>
      <c r="S1726">
        <v>7</v>
      </c>
      <c r="U1726" t="s">
        <v>71</v>
      </c>
      <c r="W1726">
        <f>VLOOKUP(H1726&amp;"_"&amp;M1726+1,'Leaf lengths'!$J$6:$Q$104,VLOOKUP(F1726,'Leaf lengths'!$S$1:$T$6,2,FALSE),FALSE)</f>
        <v>220.85714285714286</v>
      </c>
      <c r="X1726">
        <f t="shared" si="117"/>
        <v>0.12677878395860284</v>
      </c>
      <c r="Y1726">
        <f t="shared" si="116"/>
        <v>4.1267787839586028</v>
      </c>
      <c r="Z1726">
        <f t="shared" si="115"/>
        <v>16</v>
      </c>
      <c r="AD1726" t="str">
        <f t="shared" si="113"/>
        <v/>
      </c>
    </row>
    <row r="1727" spans="1:30" ht="15" hidden="1" customHeight="1" x14ac:dyDescent="0.3">
      <c r="A1727" t="s">
        <v>417</v>
      </c>
      <c r="B1727">
        <f t="shared" si="114"/>
        <v>401148</v>
      </c>
      <c r="C1727">
        <v>1148</v>
      </c>
      <c r="D1727">
        <f>VLOOKUP($B1727,TrialDesign!$E$2:$I$1147,5,FALSE)</f>
        <v>8</v>
      </c>
      <c r="E1727" t="str">
        <f>VLOOKUP($B1727,TrialDesign!$E$2:$I$1147,3,FALSE)</f>
        <v>Full</v>
      </c>
      <c r="F1727" t="str">
        <f>VLOOKUP($B1727,TrialDesign!$E$2:$I$1147,4,FALSE)</f>
        <v>Amarok</v>
      </c>
      <c r="G1727" s="1">
        <v>41919</v>
      </c>
      <c r="H1727" s="1" t="str">
        <f>VLOOKUP(B1727,TrialDesign!$E$2:$J$1147,6,FALSE)</f>
        <v>Full_8h</v>
      </c>
      <c r="K1727">
        <v>4</v>
      </c>
      <c r="L1727">
        <v>2</v>
      </c>
      <c r="M1727">
        <v>4</v>
      </c>
      <c r="N1727">
        <v>5</v>
      </c>
      <c r="O1727">
        <v>40</v>
      </c>
      <c r="P1727">
        <v>115</v>
      </c>
      <c r="Q1727">
        <v>62</v>
      </c>
      <c r="R1727">
        <v>3</v>
      </c>
      <c r="S1727">
        <v>5</v>
      </c>
      <c r="U1727" t="s">
        <v>71</v>
      </c>
      <c r="W1727">
        <f>VLOOKUP(H1727&amp;"_"&amp;M1727+1,'Leaf lengths'!$J$6:$Q$104,VLOOKUP(F1727,'Leaf lengths'!$S$1:$T$6,2,FALSE),FALSE)</f>
        <v>220.85714285714286</v>
      </c>
      <c r="X1727">
        <f t="shared" si="117"/>
        <v>0.28072445019404918</v>
      </c>
      <c r="Y1727">
        <f t="shared" si="116"/>
        <v>4.2807244501940493</v>
      </c>
      <c r="Z1727">
        <f t="shared" si="115"/>
        <v>12</v>
      </c>
      <c r="AD1727" t="str">
        <f t="shared" si="113"/>
        <v/>
      </c>
    </row>
    <row r="1728" spans="1:30" ht="15" hidden="1" customHeight="1" x14ac:dyDescent="0.3">
      <c r="A1728" t="s">
        <v>417</v>
      </c>
      <c r="B1728">
        <f t="shared" si="114"/>
        <v>401149</v>
      </c>
      <c r="C1728">
        <v>1149</v>
      </c>
      <c r="D1728">
        <f>VLOOKUP($B1728,TrialDesign!$E$2:$I$1147,5,FALSE)</f>
        <v>8</v>
      </c>
      <c r="E1728" t="str">
        <f>VLOOKUP($B1728,TrialDesign!$E$2:$I$1147,3,FALSE)</f>
        <v>Full</v>
      </c>
      <c r="F1728" t="str">
        <f>VLOOKUP($B1728,TrialDesign!$E$2:$I$1147,4,FALSE)</f>
        <v>Amarok</v>
      </c>
      <c r="G1728" s="1">
        <v>41919</v>
      </c>
      <c r="H1728" s="1" t="str">
        <f>VLOOKUP(B1728,TrialDesign!$E$2:$J$1147,6,FALSE)</f>
        <v>Full_8h</v>
      </c>
      <c r="J1728">
        <v>1149</v>
      </c>
      <c r="K1728">
        <v>1</v>
      </c>
      <c r="L1728">
        <v>2</v>
      </c>
      <c r="M1728">
        <v>5</v>
      </c>
      <c r="N1728">
        <v>6</v>
      </c>
      <c r="O1728">
        <v>56</v>
      </c>
      <c r="Q1728">
        <v>35</v>
      </c>
      <c r="R1728">
        <v>4</v>
      </c>
      <c r="S1728">
        <v>7</v>
      </c>
      <c r="U1728" t="s">
        <v>71</v>
      </c>
      <c r="W1728">
        <f>VLOOKUP(H1728&amp;"_"&amp;M1728+1,'Leaf lengths'!$J$6:$Q$104,VLOOKUP(F1728,'Leaf lengths'!$S$1:$T$6,2,FALSE),FALSE)</f>
        <v>270.5</v>
      </c>
      <c r="X1728">
        <f t="shared" si="117"/>
        <v>0.12939001848428835</v>
      </c>
      <c r="Y1728">
        <f t="shared" si="116"/>
        <v>5.1293900184842887</v>
      </c>
      <c r="Z1728">
        <f t="shared" si="115"/>
        <v>16</v>
      </c>
      <c r="AD1728" t="str">
        <f t="shared" si="113"/>
        <v/>
      </c>
    </row>
    <row r="1729" spans="1:30" ht="15" hidden="1" customHeight="1" x14ac:dyDescent="0.3">
      <c r="A1729" t="s">
        <v>417</v>
      </c>
      <c r="B1729">
        <f t="shared" si="114"/>
        <v>401149</v>
      </c>
      <c r="C1729">
        <v>1149</v>
      </c>
      <c r="D1729">
        <f>VLOOKUP($B1729,TrialDesign!$E$2:$I$1147,5,FALSE)</f>
        <v>8</v>
      </c>
      <c r="E1729" t="str">
        <f>VLOOKUP($B1729,TrialDesign!$E$2:$I$1147,3,FALSE)</f>
        <v>Full</v>
      </c>
      <c r="F1729" t="str">
        <f>VLOOKUP($B1729,TrialDesign!$E$2:$I$1147,4,FALSE)</f>
        <v>Amarok</v>
      </c>
      <c r="G1729" s="1">
        <v>41919</v>
      </c>
      <c r="H1729" s="1" t="str">
        <f>VLOOKUP(B1729,TrialDesign!$E$2:$J$1147,6,FALSE)</f>
        <v>Full_8h</v>
      </c>
      <c r="K1729">
        <v>2</v>
      </c>
      <c r="L1729">
        <v>2</v>
      </c>
      <c r="M1729">
        <v>5</v>
      </c>
      <c r="N1729">
        <v>6</v>
      </c>
      <c r="O1729">
        <v>62</v>
      </c>
      <c r="P1729">
        <v>225</v>
      </c>
      <c r="Q1729">
        <v>143</v>
      </c>
      <c r="R1729">
        <v>4</v>
      </c>
      <c r="S1729">
        <v>9</v>
      </c>
      <c r="U1729" t="s">
        <v>71</v>
      </c>
      <c r="W1729">
        <f>VLOOKUP(H1729&amp;"_"&amp;M1729+1,'Leaf lengths'!$J$6:$Q$104,VLOOKUP(F1729,'Leaf lengths'!$S$1:$T$6,2,FALSE),FALSE)</f>
        <v>270.5</v>
      </c>
      <c r="X1729">
        <f t="shared" si="117"/>
        <v>0.52865064695009245</v>
      </c>
      <c r="Y1729">
        <f t="shared" si="116"/>
        <v>5.5286506469500925</v>
      </c>
      <c r="Z1729">
        <f t="shared" si="115"/>
        <v>18</v>
      </c>
      <c r="AD1729" t="str">
        <f t="shared" si="113"/>
        <v/>
      </c>
    </row>
    <row r="1730" spans="1:30" ht="15" hidden="1" customHeight="1" x14ac:dyDescent="0.3">
      <c r="A1730" t="s">
        <v>417</v>
      </c>
      <c r="B1730">
        <f t="shared" si="114"/>
        <v>401149</v>
      </c>
      <c r="C1730">
        <v>1149</v>
      </c>
      <c r="D1730">
        <f>VLOOKUP($B1730,TrialDesign!$E$2:$I$1147,5,FALSE)</f>
        <v>8</v>
      </c>
      <c r="E1730" t="str">
        <f>VLOOKUP($B1730,TrialDesign!$E$2:$I$1147,3,FALSE)</f>
        <v>Full</v>
      </c>
      <c r="F1730" t="str">
        <f>VLOOKUP($B1730,TrialDesign!$E$2:$I$1147,4,FALSE)</f>
        <v>Amarok</v>
      </c>
      <c r="G1730" s="1">
        <v>41919</v>
      </c>
      <c r="H1730" s="1" t="str">
        <f>VLOOKUP(B1730,TrialDesign!$E$2:$J$1147,6,FALSE)</f>
        <v>Full_8h</v>
      </c>
      <c r="K1730">
        <v>3</v>
      </c>
      <c r="L1730">
        <v>2</v>
      </c>
      <c r="M1730">
        <v>4</v>
      </c>
      <c r="N1730">
        <v>6</v>
      </c>
      <c r="O1730">
        <v>50</v>
      </c>
      <c r="P1730">
        <v>194</v>
      </c>
      <c r="Q1730">
        <v>51</v>
      </c>
      <c r="R1730">
        <v>5</v>
      </c>
      <c r="S1730">
        <v>7</v>
      </c>
      <c r="U1730" t="s">
        <v>71</v>
      </c>
      <c r="W1730">
        <f>VLOOKUP(H1730&amp;"_"&amp;M1730+1,'Leaf lengths'!$J$6:$Q$104,VLOOKUP(F1730,'Leaf lengths'!$S$1:$T$6,2,FALSE),FALSE)</f>
        <v>220.85714285714286</v>
      </c>
      <c r="X1730">
        <f t="shared" si="117"/>
        <v>0.23091849935316947</v>
      </c>
      <c r="Y1730">
        <f t="shared" si="116"/>
        <v>4.2309184993531694</v>
      </c>
      <c r="Z1730">
        <f t="shared" si="115"/>
        <v>16</v>
      </c>
      <c r="AD1730" t="str">
        <f t="shared" ref="AD1730:AD1793" si="118">IF(OR(M1730=N1730,N1730=""),"FLN","")</f>
        <v/>
      </c>
    </row>
    <row r="1731" spans="1:30" ht="15" hidden="1" customHeight="1" x14ac:dyDescent="0.3">
      <c r="A1731" t="s">
        <v>417</v>
      </c>
      <c r="B1731">
        <f t="shared" si="114"/>
        <v>401149</v>
      </c>
      <c r="C1731">
        <v>1149</v>
      </c>
      <c r="D1731">
        <f>VLOOKUP($B1731,TrialDesign!$E$2:$I$1147,5,FALSE)</f>
        <v>8</v>
      </c>
      <c r="E1731" t="str">
        <f>VLOOKUP($B1731,TrialDesign!$E$2:$I$1147,3,FALSE)</f>
        <v>Full</v>
      </c>
      <c r="F1731" t="str">
        <f>VLOOKUP($B1731,TrialDesign!$E$2:$I$1147,4,FALSE)</f>
        <v>Amarok</v>
      </c>
      <c r="G1731" s="1">
        <v>41919</v>
      </c>
      <c r="H1731" s="1" t="str">
        <f>VLOOKUP(B1731,TrialDesign!$E$2:$J$1147,6,FALSE)</f>
        <v>Full_8h</v>
      </c>
      <c r="K1731">
        <v>4</v>
      </c>
      <c r="L1731">
        <v>2</v>
      </c>
      <c r="M1731">
        <v>5</v>
      </c>
      <c r="N1731">
        <v>6</v>
      </c>
      <c r="O1731">
        <v>51</v>
      </c>
      <c r="P1731">
        <v>207</v>
      </c>
      <c r="Q1731">
        <v>124</v>
      </c>
      <c r="R1731">
        <v>5</v>
      </c>
      <c r="S1731">
        <v>6</v>
      </c>
      <c r="U1731" t="s">
        <v>71</v>
      </c>
      <c r="W1731">
        <f>VLOOKUP(H1731&amp;"_"&amp;M1731+1,'Leaf lengths'!$J$6:$Q$104,VLOOKUP(F1731,'Leaf lengths'!$S$1:$T$6,2,FALSE),FALSE)</f>
        <v>270.5</v>
      </c>
      <c r="X1731">
        <f t="shared" si="117"/>
        <v>0.45841035120147872</v>
      </c>
      <c r="Y1731">
        <f t="shared" si="116"/>
        <v>5.4584103512014783</v>
      </c>
      <c r="Z1731">
        <f t="shared" si="115"/>
        <v>16</v>
      </c>
      <c r="AD1731" t="str">
        <f t="shared" si="118"/>
        <v/>
      </c>
    </row>
    <row r="1732" spans="1:30" ht="15" hidden="1" customHeight="1" x14ac:dyDescent="0.3">
      <c r="A1732" t="s">
        <v>417</v>
      </c>
      <c r="B1732">
        <f t="shared" si="114"/>
        <v>401144</v>
      </c>
      <c r="C1732">
        <v>1144</v>
      </c>
      <c r="D1732">
        <f>VLOOKUP($B1732,TrialDesign!$E$2:$I$1147,5,FALSE)</f>
        <v>8</v>
      </c>
      <c r="E1732" t="str">
        <f>VLOOKUP($B1732,TrialDesign!$E$2:$I$1147,3,FALSE)</f>
        <v>Full</v>
      </c>
      <c r="F1732" t="str">
        <f>VLOOKUP($B1732,TrialDesign!$E$2:$I$1147,4,FALSE)</f>
        <v>Amarok</v>
      </c>
      <c r="G1732" s="1">
        <v>41927</v>
      </c>
      <c r="H1732" s="1" t="str">
        <f>VLOOKUP(B1732,TrialDesign!$E$2:$J$1147,6,FALSE)</f>
        <v>Full_8h</v>
      </c>
      <c r="J1732">
        <v>1144</v>
      </c>
      <c r="K1732">
        <v>1</v>
      </c>
      <c r="L1732">
        <v>2</v>
      </c>
      <c r="M1732">
        <v>6</v>
      </c>
      <c r="N1732">
        <v>7</v>
      </c>
      <c r="O1732">
        <v>73</v>
      </c>
      <c r="Q1732">
        <v>175</v>
      </c>
      <c r="R1732">
        <v>5</v>
      </c>
      <c r="S1732">
        <v>10</v>
      </c>
      <c r="U1732" t="s">
        <v>17</v>
      </c>
      <c r="W1732">
        <f>VLOOKUP(H1732&amp;"_"&amp;M1732+1,'Leaf lengths'!$J$6:$Q$104,VLOOKUP(F1732,'Leaf lengths'!$S$1:$T$6,2,FALSE),FALSE)</f>
        <v>265.89999999999998</v>
      </c>
      <c r="X1732">
        <f t="shared" si="117"/>
        <v>0.65814215870628057</v>
      </c>
      <c r="Y1732">
        <f t="shared" si="116"/>
        <v>6.6581421587062808</v>
      </c>
      <c r="Z1732">
        <f t="shared" si="115"/>
        <v>21</v>
      </c>
      <c r="AD1732" t="str">
        <f t="shared" si="118"/>
        <v/>
      </c>
    </row>
    <row r="1733" spans="1:30" ht="15" hidden="1" customHeight="1" x14ac:dyDescent="0.3">
      <c r="A1733" t="s">
        <v>417</v>
      </c>
      <c r="B1733">
        <f t="shared" si="114"/>
        <v>401144</v>
      </c>
      <c r="C1733">
        <v>1144</v>
      </c>
      <c r="D1733">
        <f>VLOOKUP($B1733,TrialDesign!$E$2:$I$1147,5,FALSE)</f>
        <v>8</v>
      </c>
      <c r="E1733" t="str">
        <f>VLOOKUP($B1733,TrialDesign!$E$2:$I$1147,3,FALSE)</f>
        <v>Full</v>
      </c>
      <c r="F1733" t="str">
        <f>VLOOKUP($B1733,TrialDesign!$E$2:$I$1147,4,FALSE)</f>
        <v>Amarok</v>
      </c>
      <c r="G1733" s="1">
        <v>41927</v>
      </c>
      <c r="H1733" s="1" t="str">
        <f>VLOOKUP(B1733,TrialDesign!$E$2:$J$1147,6,FALSE)</f>
        <v>Full_8h</v>
      </c>
      <c r="K1733">
        <v>2</v>
      </c>
      <c r="L1733">
        <v>1</v>
      </c>
      <c r="M1733">
        <v>7</v>
      </c>
      <c r="N1733">
        <v>8</v>
      </c>
      <c r="O1733">
        <v>70</v>
      </c>
      <c r="P1733">
        <v>276</v>
      </c>
      <c r="Q1733">
        <v>70</v>
      </c>
      <c r="R1733">
        <v>5</v>
      </c>
      <c r="S1733">
        <v>13</v>
      </c>
      <c r="U1733" t="s">
        <v>18</v>
      </c>
      <c r="W1733">
        <f>VLOOKUP(H1733&amp;"_"&amp;M1733+1,'Leaf lengths'!$J$6:$Q$104,VLOOKUP(F1733,'Leaf lengths'!$S$1:$T$6,2,FALSE),FALSE)</f>
        <v>279.3</v>
      </c>
      <c r="X1733">
        <f t="shared" si="117"/>
        <v>0.25062656641604009</v>
      </c>
      <c r="Y1733">
        <f t="shared" si="116"/>
        <v>7.2506265664160399</v>
      </c>
      <c r="Z1733">
        <f t="shared" si="115"/>
        <v>25</v>
      </c>
      <c r="AD1733" t="str">
        <f t="shared" si="118"/>
        <v/>
      </c>
    </row>
    <row r="1734" spans="1:30" ht="15" hidden="1" customHeight="1" x14ac:dyDescent="0.3">
      <c r="A1734" t="s">
        <v>417</v>
      </c>
      <c r="B1734">
        <f t="shared" si="114"/>
        <v>401144</v>
      </c>
      <c r="C1734">
        <v>1144</v>
      </c>
      <c r="D1734">
        <f>VLOOKUP($B1734,TrialDesign!$E$2:$I$1147,5,FALSE)</f>
        <v>8</v>
      </c>
      <c r="E1734" t="str">
        <f>VLOOKUP($B1734,TrialDesign!$E$2:$I$1147,3,FALSE)</f>
        <v>Full</v>
      </c>
      <c r="F1734" t="str">
        <f>VLOOKUP($B1734,TrialDesign!$E$2:$I$1147,4,FALSE)</f>
        <v>Amarok</v>
      </c>
      <c r="G1734" s="1">
        <v>41927</v>
      </c>
      <c r="H1734" s="1" t="str">
        <f>VLOOKUP(B1734,TrialDesign!$E$2:$J$1147,6,FALSE)</f>
        <v>Full_8h</v>
      </c>
      <c r="K1734">
        <v>3</v>
      </c>
      <c r="L1734">
        <v>3</v>
      </c>
      <c r="M1734">
        <v>7</v>
      </c>
      <c r="N1734">
        <v>8</v>
      </c>
      <c r="O1734">
        <v>81</v>
      </c>
      <c r="P1734">
        <v>271</v>
      </c>
      <c r="Q1734">
        <v>124</v>
      </c>
      <c r="R1734">
        <v>5</v>
      </c>
      <c r="S1734">
        <v>16</v>
      </c>
      <c r="U1734" t="s">
        <v>18</v>
      </c>
      <c r="W1734">
        <f>VLOOKUP(H1734&amp;"_"&amp;M1734+1,'Leaf lengths'!$J$6:$Q$104,VLOOKUP(F1734,'Leaf lengths'!$S$1:$T$6,2,FALSE),FALSE)</f>
        <v>279.3</v>
      </c>
      <c r="X1734">
        <f t="shared" si="117"/>
        <v>0.44396706050841389</v>
      </c>
      <c r="Y1734">
        <f t="shared" si="116"/>
        <v>7.4439670605084141</v>
      </c>
      <c r="Z1734">
        <f t="shared" si="115"/>
        <v>28</v>
      </c>
      <c r="AD1734" t="str">
        <f t="shared" si="118"/>
        <v/>
      </c>
    </row>
    <row r="1735" spans="1:30" ht="15" hidden="1" customHeight="1" x14ac:dyDescent="0.3">
      <c r="A1735" t="s">
        <v>417</v>
      </c>
      <c r="B1735">
        <f t="shared" si="114"/>
        <v>401144</v>
      </c>
      <c r="C1735">
        <v>1144</v>
      </c>
      <c r="D1735">
        <f>VLOOKUP($B1735,TrialDesign!$E$2:$I$1147,5,FALSE)</f>
        <v>8</v>
      </c>
      <c r="E1735" t="str">
        <f>VLOOKUP($B1735,TrialDesign!$E$2:$I$1147,3,FALSE)</f>
        <v>Full</v>
      </c>
      <c r="F1735" t="str">
        <f>VLOOKUP($B1735,TrialDesign!$E$2:$I$1147,4,FALSE)</f>
        <v>Amarok</v>
      </c>
      <c r="G1735" s="1">
        <v>41927</v>
      </c>
      <c r="H1735" s="1" t="str">
        <f>VLOOKUP(B1735,TrialDesign!$E$2:$J$1147,6,FALSE)</f>
        <v>Full_8h</v>
      </c>
      <c r="K1735">
        <v>4</v>
      </c>
      <c r="L1735">
        <v>1</v>
      </c>
      <c r="M1735">
        <v>6</v>
      </c>
      <c r="N1735">
        <v>7</v>
      </c>
      <c r="O1735">
        <v>77</v>
      </c>
      <c r="P1735">
        <v>249</v>
      </c>
      <c r="Q1735">
        <v>233</v>
      </c>
      <c r="R1735">
        <v>5</v>
      </c>
      <c r="S1735">
        <v>12</v>
      </c>
      <c r="U1735" t="s">
        <v>17</v>
      </c>
      <c r="W1735">
        <f>VLOOKUP(H1735&amp;"_"&amp;M1735+1,'Leaf lengths'!$J$6:$Q$104,VLOOKUP(F1735,'Leaf lengths'!$S$1:$T$6,2,FALSE),FALSE)</f>
        <v>265.89999999999998</v>
      </c>
      <c r="X1735">
        <f t="shared" si="117"/>
        <v>0.87626927416321931</v>
      </c>
      <c r="Y1735">
        <f t="shared" si="116"/>
        <v>6.876269274163219</v>
      </c>
      <c r="Z1735">
        <f t="shared" si="115"/>
        <v>23</v>
      </c>
      <c r="AD1735" t="str">
        <f t="shared" si="118"/>
        <v/>
      </c>
    </row>
    <row r="1736" spans="1:30" ht="15" hidden="1" customHeight="1" x14ac:dyDescent="0.3">
      <c r="A1736" t="s">
        <v>417</v>
      </c>
      <c r="B1736">
        <f t="shared" si="114"/>
        <v>401145</v>
      </c>
      <c r="C1736">
        <v>1145</v>
      </c>
      <c r="D1736">
        <f>VLOOKUP($B1736,TrialDesign!$E$2:$I$1147,5,FALSE)</f>
        <v>8</v>
      </c>
      <c r="E1736" t="str">
        <f>VLOOKUP($B1736,TrialDesign!$E$2:$I$1147,3,FALSE)</f>
        <v>Full</v>
      </c>
      <c r="F1736" t="str">
        <f>VLOOKUP($B1736,TrialDesign!$E$2:$I$1147,4,FALSE)</f>
        <v>Amarok</v>
      </c>
      <c r="G1736" s="1">
        <v>41927</v>
      </c>
      <c r="H1736" s="1" t="str">
        <f>VLOOKUP(B1736,TrialDesign!$E$2:$J$1147,6,FALSE)</f>
        <v>Full_8h</v>
      </c>
      <c r="J1736">
        <v>1145</v>
      </c>
      <c r="K1736">
        <v>1</v>
      </c>
      <c r="L1736">
        <v>1</v>
      </c>
      <c r="M1736">
        <v>6</v>
      </c>
      <c r="N1736">
        <v>7</v>
      </c>
      <c r="O1736">
        <v>79</v>
      </c>
      <c r="Q1736">
        <v>98</v>
      </c>
      <c r="R1736">
        <v>5</v>
      </c>
      <c r="S1736">
        <v>15</v>
      </c>
      <c r="U1736" t="s">
        <v>18</v>
      </c>
      <c r="W1736">
        <f>VLOOKUP(H1736&amp;"_"&amp;M1736+1,'Leaf lengths'!$J$6:$Q$104,VLOOKUP(F1736,'Leaf lengths'!$S$1:$T$6,2,FALSE),FALSE)</f>
        <v>265.89999999999998</v>
      </c>
      <c r="X1736">
        <f t="shared" si="117"/>
        <v>0.36855960887551714</v>
      </c>
      <c r="Y1736">
        <f t="shared" si="116"/>
        <v>6.3685596088755174</v>
      </c>
      <c r="Z1736">
        <f t="shared" si="115"/>
        <v>26</v>
      </c>
      <c r="AD1736" t="str">
        <f t="shared" si="118"/>
        <v/>
      </c>
    </row>
    <row r="1737" spans="1:30" ht="15" hidden="1" customHeight="1" x14ac:dyDescent="0.3">
      <c r="A1737" t="s">
        <v>417</v>
      </c>
      <c r="B1737">
        <f t="shared" si="114"/>
        <v>401145</v>
      </c>
      <c r="C1737">
        <v>1145</v>
      </c>
      <c r="D1737">
        <f>VLOOKUP($B1737,TrialDesign!$E$2:$I$1147,5,FALSE)</f>
        <v>8</v>
      </c>
      <c r="E1737" t="str">
        <f>VLOOKUP($B1737,TrialDesign!$E$2:$I$1147,3,FALSE)</f>
        <v>Full</v>
      </c>
      <c r="F1737" t="str">
        <f>VLOOKUP($B1737,TrialDesign!$E$2:$I$1147,4,FALSE)</f>
        <v>Amarok</v>
      </c>
      <c r="G1737" s="1">
        <v>41927</v>
      </c>
      <c r="H1737" s="1" t="str">
        <f>VLOOKUP(B1737,TrialDesign!$E$2:$J$1147,6,FALSE)</f>
        <v>Full_8h</v>
      </c>
      <c r="K1737">
        <v>2</v>
      </c>
      <c r="L1737">
        <v>1</v>
      </c>
      <c r="M1737">
        <v>7</v>
      </c>
      <c r="N1737">
        <v>8</v>
      </c>
      <c r="O1737">
        <v>63</v>
      </c>
      <c r="P1737">
        <v>221</v>
      </c>
      <c r="Q1737">
        <v>145</v>
      </c>
      <c r="R1737">
        <v>5</v>
      </c>
      <c r="S1737">
        <v>8</v>
      </c>
      <c r="U1737" t="s">
        <v>71</v>
      </c>
      <c r="W1737">
        <f>VLOOKUP(H1737&amp;"_"&amp;M1737+1,'Leaf lengths'!$J$6:$Q$104,VLOOKUP(F1737,'Leaf lengths'!$S$1:$T$6,2,FALSE),FALSE)</f>
        <v>279.3</v>
      </c>
      <c r="X1737">
        <f t="shared" si="117"/>
        <v>0.51915503043322586</v>
      </c>
      <c r="Y1737">
        <f t="shared" si="116"/>
        <v>7.5191550304332262</v>
      </c>
      <c r="Z1737">
        <f t="shared" si="115"/>
        <v>20</v>
      </c>
      <c r="AD1737" t="str">
        <f t="shared" si="118"/>
        <v/>
      </c>
    </row>
    <row r="1738" spans="1:30" ht="15" hidden="1" customHeight="1" x14ac:dyDescent="0.3">
      <c r="A1738" t="s">
        <v>417</v>
      </c>
      <c r="B1738">
        <f t="shared" si="114"/>
        <v>401145</v>
      </c>
      <c r="C1738">
        <v>1145</v>
      </c>
      <c r="D1738">
        <f>VLOOKUP($B1738,TrialDesign!$E$2:$I$1147,5,FALSE)</f>
        <v>8</v>
      </c>
      <c r="E1738" t="str">
        <f>VLOOKUP($B1738,TrialDesign!$E$2:$I$1147,3,FALSE)</f>
        <v>Full</v>
      </c>
      <c r="F1738" t="str">
        <f>VLOOKUP($B1738,TrialDesign!$E$2:$I$1147,4,FALSE)</f>
        <v>Amarok</v>
      </c>
      <c r="G1738" s="1">
        <v>41927</v>
      </c>
      <c r="H1738" s="1" t="str">
        <f>VLOOKUP(B1738,TrialDesign!$E$2:$J$1147,6,FALSE)</f>
        <v>Full_8h</v>
      </c>
      <c r="K1738">
        <v>3</v>
      </c>
      <c r="L1738">
        <v>2</v>
      </c>
      <c r="M1738">
        <v>7</v>
      </c>
      <c r="N1738">
        <v>8</v>
      </c>
      <c r="O1738">
        <v>78</v>
      </c>
      <c r="P1738">
        <v>251</v>
      </c>
      <c r="Q1738">
        <v>81</v>
      </c>
      <c r="R1738">
        <v>5</v>
      </c>
      <c r="S1738">
        <v>17</v>
      </c>
      <c r="U1738" t="s">
        <v>18</v>
      </c>
      <c r="W1738">
        <f>VLOOKUP(H1738&amp;"_"&amp;M1738+1,'Leaf lengths'!$J$6:$Q$104,VLOOKUP(F1738,'Leaf lengths'!$S$1:$T$6,2,FALSE),FALSE)</f>
        <v>279.3</v>
      </c>
      <c r="X1738">
        <f t="shared" si="117"/>
        <v>0.29001074113856068</v>
      </c>
      <c r="Y1738">
        <f t="shared" si="116"/>
        <v>7.2900107411385608</v>
      </c>
      <c r="Z1738">
        <f t="shared" si="115"/>
        <v>29</v>
      </c>
      <c r="AD1738" t="str">
        <f t="shared" si="118"/>
        <v/>
      </c>
    </row>
    <row r="1739" spans="1:30" ht="15" hidden="1" customHeight="1" x14ac:dyDescent="0.3">
      <c r="A1739" t="s">
        <v>417</v>
      </c>
      <c r="B1739">
        <f t="shared" si="114"/>
        <v>401145</v>
      </c>
      <c r="C1739">
        <v>1145</v>
      </c>
      <c r="D1739">
        <f>VLOOKUP($B1739,TrialDesign!$E$2:$I$1147,5,FALSE)</f>
        <v>8</v>
      </c>
      <c r="E1739" t="str">
        <f>VLOOKUP($B1739,TrialDesign!$E$2:$I$1147,3,FALSE)</f>
        <v>Full</v>
      </c>
      <c r="F1739" t="str">
        <f>VLOOKUP($B1739,TrialDesign!$E$2:$I$1147,4,FALSE)</f>
        <v>Amarok</v>
      </c>
      <c r="G1739" s="1">
        <v>41927</v>
      </c>
      <c r="H1739" s="1" t="str">
        <f>VLOOKUP(B1739,TrialDesign!$E$2:$J$1147,6,FALSE)</f>
        <v>Full_8h</v>
      </c>
      <c r="K1739">
        <v>4</v>
      </c>
      <c r="L1739">
        <v>1</v>
      </c>
      <c r="M1739">
        <v>6</v>
      </c>
      <c r="N1739">
        <v>7</v>
      </c>
      <c r="O1739">
        <v>64</v>
      </c>
      <c r="P1739">
        <v>245</v>
      </c>
      <c r="Q1739">
        <v>76</v>
      </c>
      <c r="R1739">
        <v>5</v>
      </c>
      <c r="S1739">
        <v>10</v>
      </c>
      <c r="U1739" t="s">
        <v>71</v>
      </c>
      <c r="W1739">
        <f>VLOOKUP(H1739&amp;"_"&amp;M1739+1,'Leaf lengths'!$J$6:$Q$104,VLOOKUP(F1739,'Leaf lengths'!$S$1:$T$6,2,FALSE),FALSE)</f>
        <v>265.89999999999998</v>
      </c>
      <c r="X1739">
        <f t="shared" si="117"/>
        <v>0.28582173749529899</v>
      </c>
      <c r="Y1739">
        <f t="shared" si="116"/>
        <v>6.2858217374952989</v>
      </c>
      <c r="Z1739">
        <f t="shared" si="115"/>
        <v>21</v>
      </c>
      <c r="AD1739" t="str">
        <f t="shared" si="118"/>
        <v/>
      </c>
    </row>
    <row r="1740" spans="1:30" ht="15" hidden="1" customHeight="1" x14ac:dyDescent="0.3">
      <c r="A1740" t="s">
        <v>417</v>
      </c>
      <c r="B1740">
        <f t="shared" si="114"/>
        <v>401146</v>
      </c>
      <c r="C1740">
        <v>1146</v>
      </c>
      <c r="D1740">
        <f>VLOOKUP($B1740,TrialDesign!$E$2:$I$1147,5,FALSE)</f>
        <v>8</v>
      </c>
      <c r="E1740" t="str">
        <f>VLOOKUP($B1740,TrialDesign!$E$2:$I$1147,3,FALSE)</f>
        <v>Full</v>
      </c>
      <c r="F1740" t="str">
        <f>VLOOKUP($B1740,TrialDesign!$E$2:$I$1147,4,FALSE)</f>
        <v>Amarok</v>
      </c>
      <c r="G1740" s="1">
        <v>41927</v>
      </c>
      <c r="H1740" s="1" t="str">
        <f>VLOOKUP(B1740,TrialDesign!$E$2:$J$1147,6,FALSE)</f>
        <v>Full_8h</v>
      </c>
      <c r="J1740">
        <v>1146</v>
      </c>
      <c r="K1740">
        <v>1</v>
      </c>
      <c r="L1740">
        <v>1</v>
      </c>
      <c r="M1740">
        <v>6</v>
      </c>
      <c r="N1740">
        <v>7</v>
      </c>
      <c r="O1740">
        <v>81</v>
      </c>
      <c r="Q1740">
        <v>229</v>
      </c>
      <c r="R1740">
        <v>5</v>
      </c>
      <c r="S1740">
        <v>12</v>
      </c>
      <c r="U1740" t="s">
        <v>71</v>
      </c>
      <c r="W1740">
        <f>VLOOKUP(H1740&amp;"_"&amp;M1740+1,'Leaf lengths'!$J$6:$Q$104,VLOOKUP(F1740,'Leaf lengths'!$S$1:$T$6,2,FALSE),FALSE)</f>
        <v>265.89999999999998</v>
      </c>
      <c r="X1740">
        <f t="shared" si="117"/>
        <v>0.86122602482136146</v>
      </c>
      <c r="Y1740">
        <f t="shared" si="116"/>
        <v>6.8612260248213612</v>
      </c>
      <c r="Z1740">
        <f t="shared" si="115"/>
        <v>23</v>
      </c>
      <c r="AD1740" t="str">
        <f t="shared" si="118"/>
        <v/>
      </c>
    </row>
    <row r="1741" spans="1:30" hidden="1" x14ac:dyDescent="0.3">
      <c r="A1741" t="s">
        <v>417</v>
      </c>
      <c r="B1741">
        <f t="shared" si="114"/>
        <v>401146</v>
      </c>
      <c r="C1741">
        <v>1146</v>
      </c>
      <c r="D1741">
        <f>VLOOKUP($B1741,TrialDesign!$E$2:$I$1147,5,FALSE)</f>
        <v>8</v>
      </c>
      <c r="E1741" t="str">
        <f>VLOOKUP($B1741,TrialDesign!$E$2:$I$1147,3,FALSE)</f>
        <v>Full</v>
      </c>
      <c r="F1741" t="str">
        <f>VLOOKUP($B1741,TrialDesign!$E$2:$I$1147,4,FALSE)</f>
        <v>Amarok</v>
      </c>
      <c r="G1741" s="1">
        <v>41927</v>
      </c>
      <c r="H1741" s="1" t="str">
        <f>VLOOKUP(B1741,TrialDesign!$E$2:$J$1147,6,FALSE)</f>
        <v>Full_8h</v>
      </c>
      <c r="K1741">
        <v>2</v>
      </c>
      <c r="L1741">
        <v>3</v>
      </c>
      <c r="M1741">
        <v>5</v>
      </c>
      <c r="N1741">
        <v>6</v>
      </c>
      <c r="O1741">
        <v>79</v>
      </c>
      <c r="P1741">
        <v>263</v>
      </c>
      <c r="Q1741">
        <v>92</v>
      </c>
      <c r="R1741">
        <v>5</v>
      </c>
      <c r="S1741">
        <v>11</v>
      </c>
      <c r="U1741" t="s">
        <v>71</v>
      </c>
      <c r="W1741">
        <f>VLOOKUP(H1741&amp;"_"&amp;M1741+1,'Leaf lengths'!$J$6:$Q$104,VLOOKUP(F1741,'Leaf lengths'!$S$1:$T$6,2,FALSE),FALSE)</f>
        <v>270.5</v>
      </c>
      <c r="X1741">
        <f t="shared" si="117"/>
        <v>0.34011090573012936</v>
      </c>
      <c r="Y1741">
        <f t="shared" si="116"/>
        <v>5.3401109057301293</v>
      </c>
      <c r="Z1741">
        <f t="shared" si="115"/>
        <v>21</v>
      </c>
      <c r="AD1741" t="str">
        <f t="shared" si="118"/>
        <v/>
      </c>
    </row>
    <row r="1742" spans="1:30" hidden="1" x14ac:dyDescent="0.3">
      <c r="A1742" t="s">
        <v>417</v>
      </c>
      <c r="B1742">
        <f t="shared" si="114"/>
        <v>401146</v>
      </c>
      <c r="C1742">
        <v>1146</v>
      </c>
      <c r="D1742">
        <f>VLOOKUP($B1742,TrialDesign!$E$2:$I$1147,5,FALSE)</f>
        <v>8</v>
      </c>
      <c r="E1742" t="str">
        <f>VLOOKUP($B1742,TrialDesign!$E$2:$I$1147,3,FALSE)</f>
        <v>Full</v>
      </c>
      <c r="F1742" t="str">
        <f>VLOOKUP($B1742,TrialDesign!$E$2:$I$1147,4,FALSE)</f>
        <v>Amarok</v>
      </c>
      <c r="G1742" s="1">
        <v>41927</v>
      </c>
      <c r="H1742" s="1" t="str">
        <f>VLOOKUP(B1742,TrialDesign!$E$2:$J$1147,6,FALSE)</f>
        <v>Full_8h</v>
      </c>
      <c r="K1742">
        <v>3</v>
      </c>
      <c r="L1742">
        <v>4</v>
      </c>
      <c r="M1742">
        <v>6</v>
      </c>
      <c r="N1742">
        <v>8</v>
      </c>
      <c r="O1742">
        <v>82</v>
      </c>
      <c r="P1742">
        <v>278</v>
      </c>
      <c r="Q1742">
        <v>281</v>
      </c>
      <c r="R1742">
        <v>5</v>
      </c>
      <c r="S1742">
        <v>18</v>
      </c>
      <c r="U1742" t="s">
        <v>18</v>
      </c>
      <c r="W1742">
        <f>VLOOKUP(H1742&amp;"_"&amp;M1742+1,'Leaf lengths'!$J$6:$Q$104,VLOOKUP(F1742,'Leaf lengths'!$S$1:$T$6,2,FALSE),FALSE)</f>
        <v>265.89999999999998</v>
      </c>
      <c r="X1742">
        <f t="shared" si="117"/>
        <v>1.0567882662655135</v>
      </c>
      <c r="Y1742">
        <f t="shared" si="116"/>
        <v>7.0567882662655137</v>
      </c>
      <c r="Z1742">
        <f t="shared" si="115"/>
        <v>29</v>
      </c>
      <c r="AD1742" t="str">
        <f t="shared" si="118"/>
        <v/>
      </c>
    </row>
    <row r="1743" spans="1:30" hidden="1" x14ac:dyDescent="0.3">
      <c r="A1743" t="s">
        <v>417</v>
      </c>
      <c r="B1743">
        <f t="shared" si="114"/>
        <v>401146</v>
      </c>
      <c r="C1743">
        <v>1146</v>
      </c>
      <c r="D1743">
        <f>VLOOKUP($B1743,TrialDesign!$E$2:$I$1147,5,FALSE)</f>
        <v>8</v>
      </c>
      <c r="E1743" t="str">
        <f>VLOOKUP($B1743,TrialDesign!$E$2:$I$1147,3,FALSE)</f>
        <v>Full</v>
      </c>
      <c r="F1743" t="str">
        <f>VLOOKUP($B1743,TrialDesign!$E$2:$I$1147,4,FALSE)</f>
        <v>Amarok</v>
      </c>
      <c r="G1743" s="1">
        <v>41927</v>
      </c>
      <c r="H1743" s="1" t="str">
        <f>VLOOKUP(B1743,TrialDesign!$E$2:$J$1147,6,FALSE)</f>
        <v>Full_8h</v>
      </c>
      <c r="K1743">
        <v>4</v>
      </c>
      <c r="L1743">
        <v>2</v>
      </c>
      <c r="M1743">
        <v>7</v>
      </c>
      <c r="N1743">
        <v>8</v>
      </c>
      <c r="O1743">
        <v>67</v>
      </c>
      <c r="P1743">
        <v>275</v>
      </c>
      <c r="Q1743">
        <v>68</v>
      </c>
      <c r="R1743">
        <v>5</v>
      </c>
      <c r="S1743">
        <v>8</v>
      </c>
      <c r="U1743" t="s">
        <v>71</v>
      </c>
      <c r="W1743">
        <f>VLOOKUP(H1743&amp;"_"&amp;M1743+1,'Leaf lengths'!$J$6:$Q$104,VLOOKUP(F1743,'Leaf lengths'!$S$1:$T$6,2,FALSE),FALSE)</f>
        <v>279.3</v>
      </c>
      <c r="X1743">
        <f t="shared" si="117"/>
        <v>0.24346580737558179</v>
      </c>
      <c r="Y1743">
        <f t="shared" si="116"/>
        <v>7.243465807375582</v>
      </c>
      <c r="Z1743">
        <f t="shared" si="115"/>
        <v>20</v>
      </c>
      <c r="AD1743" t="str">
        <f t="shared" si="118"/>
        <v/>
      </c>
    </row>
    <row r="1744" spans="1:30" hidden="1" x14ac:dyDescent="0.3">
      <c r="A1744" t="s">
        <v>417</v>
      </c>
      <c r="B1744">
        <f t="shared" si="114"/>
        <v>401139</v>
      </c>
      <c r="C1744">
        <v>1139</v>
      </c>
      <c r="D1744">
        <f>VLOOKUP($B1744,TrialDesign!$E$2:$I$1147,5,FALSE)</f>
        <v>8</v>
      </c>
      <c r="E1744" t="str">
        <f>VLOOKUP($B1744,TrialDesign!$E$2:$I$1147,3,FALSE)</f>
        <v>Full</v>
      </c>
      <c r="F1744" t="str">
        <f>VLOOKUP($B1744,TrialDesign!$E$2:$I$1147,4,FALSE)</f>
        <v>Amarok</v>
      </c>
      <c r="G1744" s="1">
        <v>41933</v>
      </c>
      <c r="H1744" s="1" t="str">
        <f>VLOOKUP(B1744,TrialDesign!$E$2:$J$1147,6,FALSE)</f>
        <v>Full_8h</v>
      </c>
      <c r="J1744">
        <v>1139</v>
      </c>
      <c r="K1744">
        <v>1</v>
      </c>
      <c r="L1744">
        <v>2</v>
      </c>
      <c r="M1744">
        <v>7</v>
      </c>
      <c r="N1744">
        <v>8</v>
      </c>
      <c r="O1744">
        <v>80</v>
      </c>
      <c r="Q1744">
        <v>49</v>
      </c>
      <c r="R1744">
        <v>4</v>
      </c>
      <c r="S1744">
        <v>15</v>
      </c>
      <c r="U1744" t="s">
        <v>18</v>
      </c>
      <c r="W1744">
        <f>VLOOKUP(H1744&amp;"_"&amp;M1744+1,'Leaf lengths'!$J$6:$Q$104,VLOOKUP(F1744,'Leaf lengths'!$S$1:$T$6,2,FALSE),FALSE)</f>
        <v>279.3</v>
      </c>
      <c r="X1744">
        <f t="shared" si="117"/>
        <v>0.17543859649122806</v>
      </c>
      <c r="Y1744">
        <f t="shared" si="116"/>
        <v>7.1754385964912277</v>
      </c>
      <c r="Z1744">
        <f t="shared" si="115"/>
        <v>26</v>
      </c>
      <c r="AD1744" t="str">
        <f t="shared" si="118"/>
        <v/>
      </c>
    </row>
    <row r="1745" spans="1:30" hidden="1" x14ac:dyDescent="0.3">
      <c r="A1745" t="s">
        <v>417</v>
      </c>
      <c r="B1745">
        <f t="shared" si="114"/>
        <v>401139</v>
      </c>
      <c r="C1745">
        <v>1139</v>
      </c>
      <c r="D1745">
        <f>VLOOKUP($B1745,TrialDesign!$E$2:$I$1147,5,FALSE)</f>
        <v>8</v>
      </c>
      <c r="E1745" t="str">
        <f>VLOOKUP($B1745,TrialDesign!$E$2:$I$1147,3,FALSE)</f>
        <v>Full</v>
      </c>
      <c r="F1745" t="str">
        <f>VLOOKUP($B1745,TrialDesign!$E$2:$I$1147,4,FALSE)</f>
        <v>Amarok</v>
      </c>
      <c r="G1745" s="1">
        <v>41933</v>
      </c>
      <c r="H1745" s="1" t="str">
        <f>VLOOKUP(B1745,TrialDesign!$E$2:$J$1147,6,FALSE)</f>
        <v>Full_8h</v>
      </c>
      <c r="K1745">
        <v>2</v>
      </c>
      <c r="L1745">
        <v>2</v>
      </c>
      <c r="M1745">
        <v>6</v>
      </c>
      <c r="N1745">
        <v>7</v>
      </c>
      <c r="O1745">
        <v>83</v>
      </c>
      <c r="P1745">
        <v>262</v>
      </c>
      <c r="Q1745">
        <v>164</v>
      </c>
      <c r="R1745">
        <v>5</v>
      </c>
      <c r="S1745">
        <v>14</v>
      </c>
      <c r="U1745" t="s">
        <v>18</v>
      </c>
      <c r="W1745">
        <f>VLOOKUP(H1745&amp;"_"&amp;M1745+1,'Leaf lengths'!$J$6:$Q$104,VLOOKUP(F1745,'Leaf lengths'!$S$1:$T$6,2,FALSE),FALSE)</f>
        <v>265.89999999999998</v>
      </c>
      <c r="X1745">
        <f t="shared" si="117"/>
        <v>0.61677322301617155</v>
      </c>
      <c r="Y1745">
        <f t="shared" si="116"/>
        <v>6.6167732230161711</v>
      </c>
      <c r="Z1745">
        <f t="shared" si="115"/>
        <v>25</v>
      </c>
      <c r="AD1745" t="str">
        <f t="shared" si="118"/>
        <v/>
      </c>
    </row>
    <row r="1746" spans="1:30" hidden="1" x14ac:dyDescent="0.3">
      <c r="A1746" t="s">
        <v>417</v>
      </c>
      <c r="B1746">
        <f t="shared" si="114"/>
        <v>401139</v>
      </c>
      <c r="C1746">
        <v>1139</v>
      </c>
      <c r="D1746">
        <f>VLOOKUP($B1746,TrialDesign!$E$2:$I$1147,5,FALSE)</f>
        <v>8</v>
      </c>
      <c r="E1746" t="str">
        <f>VLOOKUP($B1746,TrialDesign!$E$2:$I$1147,3,FALSE)</f>
        <v>Full</v>
      </c>
      <c r="F1746" t="str">
        <f>VLOOKUP($B1746,TrialDesign!$E$2:$I$1147,4,FALSE)</f>
        <v>Amarok</v>
      </c>
      <c r="G1746" s="1">
        <v>41933</v>
      </c>
      <c r="H1746" s="1" t="str">
        <f>VLOOKUP(B1746,TrialDesign!$E$2:$J$1147,6,FALSE)</f>
        <v>Full_8h</v>
      </c>
      <c r="K1746">
        <v>3</v>
      </c>
      <c r="L1746">
        <v>1</v>
      </c>
      <c r="M1746">
        <v>7</v>
      </c>
      <c r="N1746">
        <v>8</v>
      </c>
      <c r="O1746">
        <v>90</v>
      </c>
      <c r="P1746">
        <v>261</v>
      </c>
      <c r="Q1746">
        <v>173</v>
      </c>
      <c r="R1746">
        <v>5</v>
      </c>
      <c r="S1746">
        <v>14</v>
      </c>
      <c r="U1746" t="s">
        <v>18</v>
      </c>
      <c r="W1746">
        <f>VLOOKUP(H1746&amp;"_"&amp;M1746+1,'Leaf lengths'!$J$6:$Q$104,VLOOKUP(F1746,'Leaf lengths'!$S$1:$T$6,2,FALSE),FALSE)</f>
        <v>279.3</v>
      </c>
      <c r="X1746">
        <f t="shared" si="117"/>
        <v>0.6194056569996419</v>
      </c>
      <c r="Y1746">
        <f t="shared" si="116"/>
        <v>7.6194056569996418</v>
      </c>
      <c r="Z1746">
        <f t="shared" si="115"/>
        <v>26</v>
      </c>
      <c r="AD1746" t="str">
        <f t="shared" si="118"/>
        <v/>
      </c>
    </row>
    <row r="1747" spans="1:30" hidden="1" x14ac:dyDescent="0.3">
      <c r="A1747" t="s">
        <v>417</v>
      </c>
      <c r="B1747">
        <f t="shared" si="114"/>
        <v>401139</v>
      </c>
      <c r="C1747">
        <v>1139</v>
      </c>
      <c r="D1747">
        <f>VLOOKUP($B1747,TrialDesign!$E$2:$I$1147,5,FALSE)</f>
        <v>8</v>
      </c>
      <c r="E1747" t="str">
        <f>VLOOKUP($B1747,TrialDesign!$E$2:$I$1147,3,FALSE)</f>
        <v>Full</v>
      </c>
      <c r="F1747" t="str">
        <f>VLOOKUP($B1747,TrialDesign!$E$2:$I$1147,4,FALSE)</f>
        <v>Amarok</v>
      </c>
      <c r="G1747" s="1">
        <v>41933</v>
      </c>
      <c r="H1747" s="1" t="str">
        <f>VLOOKUP(B1747,TrialDesign!$E$2:$J$1147,6,FALSE)</f>
        <v>Full_8h</v>
      </c>
      <c r="K1747">
        <v>4</v>
      </c>
      <c r="L1747">
        <v>2</v>
      </c>
      <c r="M1747">
        <v>7</v>
      </c>
      <c r="N1747">
        <v>8</v>
      </c>
      <c r="O1747">
        <v>92</v>
      </c>
      <c r="P1747">
        <v>253</v>
      </c>
      <c r="Q1747">
        <v>172</v>
      </c>
      <c r="R1747">
        <v>5</v>
      </c>
      <c r="S1747">
        <v>19</v>
      </c>
      <c r="U1747" t="s">
        <v>18</v>
      </c>
      <c r="W1747">
        <f>VLOOKUP(H1747&amp;"_"&amp;M1747+1,'Leaf lengths'!$J$6:$Q$104,VLOOKUP(F1747,'Leaf lengths'!$S$1:$T$6,2,FALSE),FALSE)</f>
        <v>279.3</v>
      </c>
      <c r="X1747">
        <f t="shared" si="117"/>
        <v>0.61582527747941285</v>
      </c>
      <c r="Y1747">
        <f t="shared" si="116"/>
        <v>7.6158252774794128</v>
      </c>
      <c r="Z1747">
        <f t="shared" si="115"/>
        <v>31</v>
      </c>
      <c r="AD1747" t="str">
        <f t="shared" si="118"/>
        <v/>
      </c>
    </row>
    <row r="1748" spans="1:30" hidden="1" x14ac:dyDescent="0.3">
      <c r="A1748" t="s">
        <v>417</v>
      </c>
      <c r="B1748">
        <f t="shared" si="114"/>
        <v>401140</v>
      </c>
      <c r="C1748">
        <v>1140</v>
      </c>
      <c r="D1748">
        <f>VLOOKUP($B1748,TrialDesign!$E$2:$I$1147,5,FALSE)</f>
        <v>8</v>
      </c>
      <c r="E1748" t="str">
        <f>VLOOKUP($B1748,TrialDesign!$E$2:$I$1147,3,FALSE)</f>
        <v>Full</v>
      </c>
      <c r="F1748" t="str">
        <f>VLOOKUP($B1748,TrialDesign!$E$2:$I$1147,4,FALSE)</f>
        <v>Amarok</v>
      </c>
      <c r="G1748" s="1">
        <v>41933</v>
      </c>
      <c r="H1748" s="1" t="str">
        <f>VLOOKUP(B1748,TrialDesign!$E$2:$J$1147,6,FALSE)</f>
        <v>Full_8h</v>
      </c>
      <c r="J1748">
        <v>1140</v>
      </c>
      <c r="K1748">
        <v>1</v>
      </c>
      <c r="L1748">
        <v>2</v>
      </c>
      <c r="M1748">
        <v>7</v>
      </c>
      <c r="N1748">
        <v>8</v>
      </c>
      <c r="O1748">
        <v>80</v>
      </c>
      <c r="Q1748">
        <v>230</v>
      </c>
      <c r="R1748">
        <v>5</v>
      </c>
      <c r="S1748">
        <v>12</v>
      </c>
      <c r="U1748" t="s">
        <v>329</v>
      </c>
      <c r="W1748">
        <f>VLOOKUP(H1748&amp;"_"&amp;M1748+1,'Leaf lengths'!$J$6:$Q$104,VLOOKUP(F1748,'Leaf lengths'!$S$1:$T$6,2,FALSE),FALSE)</f>
        <v>279.3</v>
      </c>
      <c r="X1748">
        <f t="shared" si="117"/>
        <v>0.82348728965270312</v>
      </c>
      <c r="Y1748">
        <f t="shared" si="116"/>
        <v>7.8234872896527028</v>
      </c>
      <c r="Z1748">
        <f t="shared" si="115"/>
        <v>24</v>
      </c>
      <c r="AD1748" t="str">
        <f t="shared" si="118"/>
        <v/>
      </c>
    </row>
    <row r="1749" spans="1:30" hidden="1" x14ac:dyDescent="0.3">
      <c r="A1749" t="s">
        <v>417</v>
      </c>
      <c r="B1749">
        <f t="shared" si="114"/>
        <v>401140</v>
      </c>
      <c r="C1749">
        <v>1140</v>
      </c>
      <c r="D1749">
        <f>VLOOKUP($B1749,TrialDesign!$E$2:$I$1147,5,FALSE)</f>
        <v>8</v>
      </c>
      <c r="E1749" t="str">
        <f>VLOOKUP($B1749,TrialDesign!$E$2:$I$1147,3,FALSE)</f>
        <v>Full</v>
      </c>
      <c r="F1749" t="str">
        <f>VLOOKUP($B1749,TrialDesign!$E$2:$I$1147,4,FALSE)</f>
        <v>Amarok</v>
      </c>
      <c r="G1749" s="1">
        <v>41933</v>
      </c>
      <c r="H1749" s="1" t="str">
        <f>VLOOKUP(B1749,TrialDesign!$E$2:$J$1147,6,FALSE)</f>
        <v>Full_8h</v>
      </c>
      <c r="K1749">
        <v>2</v>
      </c>
      <c r="L1749">
        <v>1</v>
      </c>
      <c r="M1749">
        <v>8</v>
      </c>
      <c r="N1749">
        <v>9</v>
      </c>
      <c r="O1749">
        <v>95</v>
      </c>
      <c r="P1749">
        <v>260</v>
      </c>
      <c r="Q1749">
        <v>84</v>
      </c>
      <c r="R1749">
        <v>4</v>
      </c>
      <c r="S1749">
        <v>21</v>
      </c>
      <c r="U1749" t="s">
        <v>18</v>
      </c>
      <c r="W1749">
        <f>VLOOKUP(H1749&amp;"_"&amp;M1749+1,'Leaf lengths'!$J$6:$Q$104,VLOOKUP(F1749,'Leaf lengths'!$S$1:$T$6,2,FALSE),FALSE)</f>
        <v>257.25</v>
      </c>
      <c r="X1749">
        <f t="shared" si="117"/>
        <v>0.32653061224489793</v>
      </c>
      <c r="Y1749">
        <f t="shared" si="116"/>
        <v>8.3265306122448983</v>
      </c>
      <c r="Z1749">
        <f t="shared" si="115"/>
        <v>33</v>
      </c>
      <c r="AD1749" t="str">
        <f t="shared" si="118"/>
        <v/>
      </c>
    </row>
    <row r="1750" spans="1:30" hidden="1" x14ac:dyDescent="0.3">
      <c r="A1750" t="s">
        <v>417</v>
      </c>
      <c r="B1750">
        <f t="shared" si="114"/>
        <v>401140</v>
      </c>
      <c r="C1750">
        <v>1140</v>
      </c>
      <c r="D1750">
        <f>VLOOKUP($B1750,TrialDesign!$E$2:$I$1147,5,FALSE)</f>
        <v>8</v>
      </c>
      <c r="E1750" t="str">
        <f>VLOOKUP($B1750,TrialDesign!$E$2:$I$1147,3,FALSE)</f>
        <v>Full</v>
      </c>
      <c r="F1750" t="str">
        <f>VLOOKUP($B1750,TrialDesign!$E$2:$I$1147,4,FALSE)</f>
        <v>Amarok</v>
      </c>
      <c r="G1750" s="1">
        <v>41933</v>
      </c>
      <c r="H1750" s="1" t="str">
        <f>VLOOKUP(B1750,TrialDesign!$E$2:$J$1147,6,FALSE)</f>
        <v>Full_8h</v>
      </c>
      <c r="K1750">
        <v>3</v>
      </c>
      <c r="L1750">
        <v>1</v>
      </c>
      <c r="M1750">
        <v>8</v>
      </c>
      <c r="N1750">
        <v>9</v>
      </c>
      <c r="O1750">
        <v>90</v>
      </c>
      <c r="P1750">
        <v>241</v>
      </c>
      <c r="Q1750">
        <v>93</v>
      </c>
      <c r="R1750">
        <v>3</v>
      </c>
      <c r="S1750">
        <v>20</v>
      </c>
      <c r="U1750" t="s">
        <v>18</v>
      </c>
      <c r="W1750">
        <f>VLOOKUP(H1750&amp;"_"&amp;M1750+1,'Leaf lengths'!$J$6:$Q$104,VLOOKUP(F1750,'Leaf lengths'!$S$1:$T$6,2,FALSE),FALSE)</f>
        <v>257.25</v>
      </c>
      <c r="X1750">
        <f t="shared" si="117"/>
        <v>0.36151603498542273</v>
      </c>
      <c r="Y1750">
        <f t="shared" si="116"/>
        <v>8.3615160349854225</v>
      </c>
      <c r="Z1750">
        <f t="shared" si="115"/>
        <v>31</v>
      </c>
      <c r="AD1750" t="str">
        <f t="shared" si="118"/>
        <v/>
      </c>
    </row>
    <row r="1751" spans="1:30" hidden="1" x14ac:dyDescent="0.3">
      <c r="A1751" t="s">
        <v>417</v>
      </c>
      <c r="B1751">
        <f t="shared" si="114"/>
        <v>401140</v>
      </c>
      <c r="C1751">
        <v>1140</v>
      </c>
      <c r="D1751">
        <f>VLOOKUP($B1751,TrialDesign!$E$2:$I$1147,5,FALSE)</f>
        <v>8</v>
      </c>
      <c r="E1751" t="str">
        <f>VLOOKUP($B1751,TrialDesign!$E$2:$I$1147,3,FALSE)</f>
        <v>Full</v>
      </c>
      <c r="F1751" t="str">
        <f>VLOOKUP($B1751,TrialDesign!$E$2:$I$1147,4,FALSE)</f>
        <v>Amarok</v>
      </c>
      <c r="G1751" s="1">
        <v>41933</v>
      </c>
      <c r="H1751" s="1" t="str">
        <f>VLOOKUP(B1751,TrialDesign!$E$2:$J$1147,6,FALSE)</f>
        <v>Full_8h</v>
      </c>
      <c r="K1751">
        <v>4</v>
      </c>
      <c r="L1751">
        <v>1</v>
      </c>
      <c r="M1751">
        <v>7</v>
      </c>
      <c r="N1751">
        <v>8</v>
      </c>
      <c r="O1751">
        <v>86</v>
      </c>
      <c r="P1751">
        <v>251</v>
      </c>
      <c r="Q1751">
        <v>192</v>
      </c>
      <c r="R1751">
        <v>4</v>
      </c>
      <c r="S1751">
        <v>10</v>
      </c>
      <c r="U1751" t="s">
        <v>18</v>
      </c>
      <c r="W1751">
        <f>VLOOKUP(H1751&amp;"_"&amp;M1751+1,'Leaf lengths'!$J$6:$Q$104,VLOOKUP(F1751,'Leaf lengths'!$S$1:$T$6,2,FALSE),FALSE)</f>
        <v>279.3</v>
      </c>
      <c r="X1751">
        <f t="shared" si="117"/>
        <v>0.68743286788399571</v>
      </c>
      <c r="Y1751">
        <f t="shared" si="116"/>
        <v>7.687432867883996</v>
      </c>
      <c r="Z1751">
        <f t="shared" si="115"/>
        <v>21</v>
      </c>
      <c r="AD1751" t="str">
        <f t="shared" si="118"/>
        <v/>
      </c>
    </row>
    <row r="1752" spans="1:30" hidden="1" x14ac:dyDescent="0.3">
      <c r="A1752" t="s">
        <v>417</v>
      </c>
      <c r="B1752">
        <f t="shared" si="114"/>
        <v>401143</v>
      </c>
      <c r="C1752">
        <v>1143</v>
      </c>
      <c r="D1752">
        <f>VLOOKUP($B1752,TrialDesign!$E$2:$I$1147,5,FALSE)</f>
        <v>8</v>
      </c>
      <c r="E1752" t="str">
        <f>VLOOKUP($B1752,TrialDesign!$E$2:$I$1147,3,FALSE)</f>
        <v>Full</v>
      </c>
      <c r="F1752" t="str">
        <f>VLOOKUP($B1752,TrialDesign!$E$2:$I$1147,4,FALSE)</f>
        <v>Amarok</v>
      </c>
      <c r="G1752" s="1">
        <v>41933</v>
      </c>
      <c r="H1752" s="1" t="str">
        <f>VLOOKUP(B1752,TrialDesign!$E$2:$J$1147,6,FALSE)</f>
        <v>Full_8h</v>
      </c>
      <c r="J1752">
        <v>1143</v>
      </c>
      <c r="K1752">
        <v>1</v>
      </c>
      <c r="L1752">
        <v>2</v>
      </c>
      <c r="M1752">
        <v>6</v>
      </c>
      <c r="N1752">
        <v>7</v>
      </c>
      <c r="O1752">
        <v>95</v>
      </c>
      <c r="P1752">
        <v>303</v>
      </c>
      <c r="Q1752">
        <v>236</v>
      </c>
      <c r="R1752">
        <v>5</v>
      </c>
      <c r="S1752">
        <v>15</v>
      </c>
      <c r="U1752" t="s">
        <v>18</v>
      </c>
      <c r="W1752">
        <f>VLOOKUP(H1752&amp;"_"&amp;M1752+1,'Leaf lengths'!$J$6:$Q$104,VLOOKUP(F1752,'Leaf lengths'!$S$1:$T$6,2,FALSE),FALSE)</f>
        <v>265.89999999999998</v>
      </c>
      <c r="X1752">
        <f t="shared" si="117"/>
        <v>0.88755171116961273</v>
      </c>
      <c r="Y1752">
        <f t="shared" si="116"/>
        <v>6.8875517111696123</v>
      </c>
      <c r="Z1752">
        <f t="shared" si="115"/>
        <v>26</v>
      </c>
      <c r="AD1752" t="str">
        <f t="shared" si="118"/>
        <v/>
      </c>
    </row>
    <row r="1753" spans="1:30" hidden="1" x14ac:dyDescent="0.3">
      <c r="A1753" t="s">
        <v>417</v>
      </c>
      <c r="B1753">
        <f t="shared" si="114"/>
        <v>401143</v>
      </c>
      <c r="C1753">
        <v>1143</v>
      </c>
      <c r="D1753">
        <f>VLOOKUP($B1753,TrialDesign!$E$2:$I$1147,5,FALSE)</f>
        <v>8</v>
      </c>
      <c r="E1753" t="str">
        <f>VLOOKUP($B1753,TrialDesign!$E$2:$I$1147,3,FALSE)</f>
        <v>Full</v>
      </c>
      <c r="F1753" t="str">
        <f>VLOOKUP($B1753,TrialDesign!$E$2:$I$1147,4,FALSE)</f>
        <v>Amarok</v>
      </c>
      <c r="G1753" s="1">
        <v>41933</v>
      </c>
      <c r="H1753" s="1" t="str">
        <f>VLOOKUP(B1753,TrialDesign!$E$2:$J$1147,6,FALSE)</f>
        <v>Full_8h</v>
      </c>
      <c r="K1753">
        <v>2</v>
      </c>
      <c r="L1753">
        <v>1</v>
      </c>
      <c r="M1753">
        <v>8</v>
      </c>
      <c r="N1753">
        <v>9</v>
      </c>
      <c r="O1753">
        <v>85</v>
      </c>
      <c r="P1753">
        <v>274</v>
      </c>
      <c r="Q1753">
        <v>48</v>
      </c>
      <c r="R1753">
        <v>5</v>
      </c>
      <c r="S1753">
        <v>20</v>
      </c>
      <c r="U1753" t="s">
        <v>18</v>
      </c>
      <c r="W1753">
        <f>VLOOKUP(H1753&amp;"_"&amp;M1753+1,'Leaf lengths'!$J$6:$Q$104,VLOOKUP(F1753,'Leaf lengths'!$S$1:$T$6,2,FALSE),FALSE)</f>
        <v>257.25</v>
      </c>
      <c r="X1753">
        <f t="shared" si="117"/>
        <v>0.18658892128279883</v>
      </c>
      <c r="Y1753">
        <f t="shared" si="116"/>
        <v>8.186588921282798</v>
      </c>
      <c r="Z1753">
        <f t="shared" si="115"/>
        <v>33</v>
      </c>
      <c r="AD1753" t="str">
        <f t="shared" si="118"/>
        <v/>
      </c>
    </row>
    <row r="1754" spans="1:30" hidden="1" x14ac:dyDescent="0.3">
      <c r="A1754" t="s">
        <v>417</v>
      </c>
      <c r="B1754">
        <f t="shared" si="114"/>
        <v>401143</v>
      </c>
      <c r="C1754">
        <v>1143</v>
      </c>
      <c r="D1754">
        <f>VLOOKUP($B1754,TrialDesign!$E$2:$I$1147,5,FALSE)</f>
        <v>8</v>
      </c>
      <c r="E1754" t="str">
        <f>VLOOKUP($B1754,TrialDesign!$E$2:$I$1147,3,FALSE)</f>
        <v>Full</v>
      </c>
      <c r="F1754" t="str">
        <f>VLOOKUP($B1754,TrialDesign!$E$2:$I$1147,4,FALSE)</f>
        <v>Amarok</v>
      </c>
      <c r="G1754" s="1">
        <v>41933</v>
      </c>
      <c r="H1754" s="1" t="str">
        <f>VLOOKUP(B1754,TrialDesign!$E$2:$J$1147,6,FALSE)</f>
        <v>Full_8h</v>
      </c>
      <c r="K1754">
        <v>3</v>
      </c>
      <c r="L1754">
        <v>1</v>
      </c>
      <c r="M1754">
        <v>7</v>
      </c>
      <c r="N1754">
        <v>8</v>
      </c>
      <c r="O1754">
        <v>95</v>
      </c>
      <c r="P1754">
        <v>302</v>
      </c>
      <c r="Q1754">
        <v>204</v>
      </c>
      <c r="R1754">
        <v>5</v>
      </c>
      <c r="S1754">
        <v>13</v>
      </c>
      <c r="U1754" t="s">
        <v>71</v>
      </c>
      <c r="W1754">
        <f>VLOOKUP(H1754&amp;"_"&amp;M1754+1,'Leaf lengths'!$J$6:$Q$104,VLOOKUP(F1754,'Leaf lengths'!$S$1:$T$6,2,FALSE),FALSE)</f>
        <v>279.3</v>
      </c>
      <c r="X1754">
        <f t="shared" si="117"/>
        <v>0.73039742212674541</v>
      </c>
      <c r="Y1754">
        <f t="shared" si="116"/>
        <v>7.7303974221267451</v>
      </c>
      <c r="Z1754">
        <f t="shared" si="115"/>
        <v>25</v>
      </c>
      <c r="AD1754" t="str">
        <f t="shared" si="118"/>
        <v/>
      </c>
    </row>
    <row r="1755" spans="1:30" hidden="1" x14ac:dyDescent="0.3">
      <c r="A1755" t="s">
        <v>417</v>
      </c>
      <c r="B1755">
        <f t="shared" si="114"/>
        <v>401143</v>
      </c>
      <c r="C1755">
        <v>1143</v>
      </c>
      <c r="D1755">
        <f>VLOOKUP($B1755,TrialDesign!$E$2:$I$1147,5,FALSE)</f>
        <v>8</v>
      </c>
      <c r="E1755" t="str">
        <f>VLOOKUP($B1755,TrialDesign!$E$2:$I$1147,3,FALSE)</f>
        <v>Full</v>
      </c>
      <c r="F1755" t="str">
        <f>VLOOKUP($B1755,TrialDesign!$E$2:$I$1147,4,FALSE)</f>
        <v>Amarok</v>
      </c>
      <c r="G1755" s="1">
        <v>41933</v>
      </c>
      <c r="H1755" s="1" t="str">
        <f>VLOOKUP(B1755,TrialDesign!$E$2:$J$1147,6,FALSE)</f>
        <v>Full_8h</v>
      </c>
      <c r="K1755">
        <v>4</v>
      </c>
      <c r="L1755">
        <v>1</v>
      </c>
      <c r="M1755">
        <v>6</v>
      </c>
      <c r="N1755">
        <v>7</v>
      </c>
      <c r="O1755">
        <v>82</v>
      </c>
      <c r="P1755">
        <v>286</v>
      </c>
      <c r="Q1755">
        <v>55</v>
      </c>
      <c r="R1755">
        <v>5</v>
      </c>
      <c r="S1755">
        <v>11</v>
      </c>
      <c r="U1755" t="s">
        <v>71</v>
      </c>
      <c r="W1755">
        <f>VLOOKUP(H1755&amp;"_"&amp;M1755+1,'Leaf lengths'!$J$6:$Q$104,VLOOKUP(F1755,'Leaf lengths'!$S$1:$T$6,2,FALSE),FALSE)</f>
        <v>265.89999999999998</v>
      </c>
      <c r="X1755">
        <f t="shared" si="117"/>
        <v>0.20684467845054533</v>
      </c>
      <c r="Y1755">
        <f t="shared" si="116"/>
        <v>6.2068446784505458</v>
      </c>
      <c r="Z1755">
        <f t="shared" si="115"/>
        <v>22</v>
      </c>
      <c r="AD1755" t="str">
        <f t="shared" si="118"/>
        <v/>
      </c>
    </row>
    <row r="1756" spans="1:30" hidden="1" x14ac:dyDescent="0.3">
      <c r="A1756" t="s">
        <v>417</v>
      </c>
      <c r="B1756">
        <f t="shared" si="114"/>
        <v>401136</v>
      </c>
      <c r="C1756">
        <v>1136</v>
      </c>
      <c r="D1756">
        <f>VLOOKUP($B1756,TrialDesign!$E$2:$I$1147,5,FALSE)</f>
        <v>8</v>
      </c>
      <c r="E1756" t="str">
        <f>VLOOKUP($B1756,TrialDesign!$E$2:$I$1147,3,FALSE)</f>
        <v>Full</v>
      </c>
      <c r="F1756" t="str">
        <f>VLOOKUP($B1756,TrialDesign!$E$2:$I$1147,4,FALSE)</f>
        <v>Amarok</v>
      </c>
      <c r="G1756" s="1">
        <v>41940</v>
      </c>
      <c r="H1756" s="1" t="str">
        <f>VLOOKUP(B1756,TrialDesign!$E$2:$J$1147,6,FALSE)</f>
        <v>Full_8h</v>
      </c>
      <c r="J1756">
        <v>1136</v>
      </c>
      <c r="K1756">
        <v>1</v>
      </c>
      <c r="L1756">
        <v>1</v>
      </c>
      <c r="M1756">
        <v>7</v>
      </c>
      <c r="N1756">
        <v>8</v>
      </c>
      <c r="O1756">
        <v>88</v>
      </c>
      <c r="Q1756">
        <v>140</v>
      </c>
      <c r="R1756">
        <v>3</v>
      </c>
      <c r="S1756">
        <v>18</v>
      </c>
      <c r="T1756">
        <v>11</v>
      </c>
      <c r="U1756" t="s">
        <v>21</v>
      </c>
      <c r="V1756">
        <v>1</v>
      </c>
      <c r="W1756">
        <f>VLOOKUP(H1756&amp;"_"&amp;M1756+1,'Leaf lengths'!$J$6:$Q$104,VLOOKUP(F1756,'Leaf lengths'!$S$1:$T$6,2,FALSE),FALSE)</f>
        <v>279.3</v>
      </c>
      <c r="X1756">
        <f t="shared" si="117"/>
        <v>0.50125313283208017</v>
      </c>
      <c r="Y1756">
        <f t="shared" si="116"/>
        <v>7.5012531328320797</v>
      </c>
      <c r="Z1756">
        <f t="shared" si="115"/>
        <v>28</v>
      </c>
      <c r="AD1756" t="str">
        <f t="shared" si="118"/>
        <v/>
      </c>
    </row>
    <row r="1757" spans="1:30" hidden="1" x14ac:dyDescent="0.3">
      <c r="A1757" t="s">
        <v>417</v>
      </c>
      <c r="B1757">
        <f t="shared" si="114"/>
        <v>401136</v>
      </c>
      <c r="C1757">
        <v>1136</v>
      </c>
      <c r="D1757">
        <f>VLOOKUP($B1757,TrialDesign!$E$2:$I$1147,5,FALSE)</f>
        <v>8</v>
      </c>
      <c r="E1757" t="str">
        <f>VLOOKUP($B1757,TrialDesign!$E$2:$I$1147,3,FALSE)</f>
        <v>Full</v>
      </c>
      <c r="F1757" t="str">
        <f>VLOOKUP($B1757,TrialDesign!$E$2:$I$1147,4,FALSE)</f>
        <v>Amarok</v>
      </c>
      <c r="G1757" s="1">
        <v>41940</v>
      </c>
      <c r="H1757" s="1" t="str">
        <f>VLOOKUP(B1757,TrialDesign!$E$2:$J$1147,6,FALSE)</f>
        <v>Full_8h</v>
      </c>
      <c r="K1757">
        <v>2</v>
      </c>
      <c r="L1757">
        <v>2</v>
      </c>
      <c r="M1757">
        <v>8</v>
      </c>
      <c r="N1757">
        <v>9</v>
      </c>
      <c r="O1757">
        <v>94</v>
      </c>
      <c r="P1757">
        <v>295</v>
      </c>
      <c r="Q1757">
        <v>199</v>
      </c>
      <c r="R1757">
        <v>4</v>
      </c>
      <c r="S1757">
        <v>17</v>
      </c>
      <c r="U1757" t="s">
        <v>18</v>
      </c>
      <c r="W1757">
        <f>VLOOKUP(H1757&amp;"_"&amp;M1757+1,'Leaf lengths'!$J$6:$Q$104,VLOOKUP(F1757,'Leaf lengths'!$S$1:$T$6,2,FALSE),FALSE)</f>
        <v>257.25</v>
      </c>
      <c r="X1757">
        <f t="shared" si="117"/>
        <v>0.77356656948493685</v>
      </c>
      <c r="Y1757">
        <f t="shared" si="116"/>
        <v>8.7735665694849363</v>
      </c>
      <c r="Z1757">
        <f t="shared" si="115"/>
        <v>29</v>
      </c>
      <c r="AD1757" t="str">
        <f t="shared" si="118"/>
        <v/>
      </c>
    </row>
    <row r="1758" spans="1:30" hidden="1" x14ac:dyDescent="0.3">
      <c r="A1758" t="s">
        <v>417</v>
      </c>
      <c r="B1758">
        <f t="shared" si="114"/>
        <v>401136</v>
      </c>
      <c r="C1758">
        <v>1136</v>
      </c>
      <c r="D1758">
        <f>VLOOKUP($B1758,TrialDesign!$E$2:$I$1147,5,FALSE)</f>
        <v>8</v>
      </c>
      <c r="E1758" t="str">
        <f>VLOOKUP($B1758,TrialDesign!$E$2:$I$1147,3,FALSE)</f>
        <v>Full</v>
      </c>
      <c r="F1758" t="str">
        <f>VLOOKUP($B1758,TrialDesign!$E$2:$I$1147,4,FALSE)</f>
        <v>Amarok</v>
      </c>
      <c r="G1758" s="1">
        <v>41940</v>
      </c>
      <c r="H1758" s="1" t="str">
        <f>VLOOKUP(B1758,TrialDesign!$E$2:$J$1147,6,FALSE)</f>
        <v>Full_8h</v>
      </c>
      <c r="K1758">
        <v>3</v>
      </c>
      <c r="L1758">
        <v>2</v>
      </c>
      <c r="M1758">
        <v>8</v>
      </c>
      <c r="N1758">
        <v>9</v>
      </c>
      <c r="O1758">
        <v>87</v>
      </c>
      <c r="P1758">
        <v>244</v>
      </c>
      <c r="Q1758">
        <v>103</v>
      </c>
      <c r="R1758">
        <v>3</v>
      </c>
      <c r="S1758">
        <v>17</v>
      </c>
      <c r="T1758">
        <v>17</v>
      </c>
      <c r="U1758" t="s">
        <v>21</v>
      </c>
      <c r="V1758">
        <v>2</v>
      </c>
      <c r="W1758">
        <f>VLOOKUP(H1758&amp;"_"&amp;M1758+1,'Leaf lengths'!$J$6:$Q$104,VLOOKUP(F1758,'Leaf lengths'!$S$1:$T$6,2,FALSE),FALSE)</f>
        <v>257.25</v>
      </c>
      <c r="X1758">
        <f t="shared" si="117"/>
        <v>0.40038872691933919</v>
      </c>
      <c r="Y1758">
        <f t="shared" si="116"/>
        <v>8.4003887269193385</v>
      </c>
      <c r="Z1758">
        <f t="shared" si="115"/>
        <v>28</v>
      </c>
      <c r="AD1758" t="str">
        <f t="shared" si="118"/>
        <v/>
      </c>
    </row>
    <row r="1759" spans="1:30" hidden="1" x14ac:dyDescent="0.3">
      <c r="A1759" t="s">
        <v>417</v>
      </c>
      <c r="B1759">
        <f t="shared" si="114"/>
        <v>401136</v>
      </c>
      <c r="C1759">
        <v>1136</v>
      </c>
      <c r="D1759">
        <f>VLOOKUP($B1759,TrialDesign!$E$2:$I$1147,5,FALSE)</f>
        <v>8</v>
      </c>
      <c r="E1759" t="str">
        <f>VLOOKUP($B1759,TrialDesign!$E$2:$I$1147,3,FALSE)</f>
        <v>Full</v>
      </c>
      <c r="F1759" t="str">
        <f>VLOOKUP($B1759,TrialDesign!$E$2:$I$1147,4,FALSE)</f>
        <v>Amarok</v>
      </c>
      <c r="G1759" s="1">
        <v>41940</v>
      </c>
      <c r="H1759" s="1" t="str">
        <f>VLOOKUP(B1759,TrialDesign!$E$2:$J$1147,6,FALSE)</f>
        <v>Full_8h</v>
      </c>
      <c r="K1759">
        <v>4</v>
      </c>
      <c r="L1759">
        <v>2</v>
      </c>
      <c r="M1759">
        <v>9</v>
      </c>
      <c r="N1759">
        <v>10</v>
      </c>
      <c r="O1759">
        <v>120</v>
      </c>
      <c r="P1759">
        <v>244</v>
      </c>
      <c r="Q1759">
        <v>136</v>
      </c>
      <c r="R1759">
        <v>3</v>
      </c>
      <c r="S1759">
        <v>22</v>
      </c>
      <c r="T1759">
        <v>45</v>
      </c>
      <c r="U1759" t="s">
        <v>21</v>
      </c>
      <c r="V1759">
        <v>2</v>
      </c>
      <c r="W1759">
        <f>VLOOKUP(H1759&amp;"_"&amp;M1759+1,'Leaf lengths'!$J$6:$Q$104,VLOOKUP(F1759,'Leaf lengths'!$S$1:$T$6,2,FALSE),FALSE)</f>
        <v>207.25</v>
      </c>
      <c r="X1759">
        <f t="shared" si="117"/>
        <v>0.65621230398069963</v>
      </c>
      <c r="Y1759">
        <f t="shared" si="116"/>
        <v>9.6562123039807002</v>
      </c>
      <c r="Z1759">
        <f t="shared" si="115"/>
        <v>34</v>
      </c>
      <c r="AD1759" t="str">
        <f t="shared" si="118"/>
        <v/>
      </c>
    </row>
    <row r="1760" spans="1:30" hidden="1" x14ac:dyDescent="0.3">
      <c r="A1760" t="s">
        <v>417</v>
      </c>
      <c r="B1760">
        <f t="shared" si="114"/>
        <v>401142</v>
      </c>
      <c r="C1760">
        <v>1142</v>
      </c>
      <c r="D1760">
        <f>VLOOKUP($B1760,TrialDesign!$E$2:$I$1147,5,FALSE)</f>
        <v>8</v>
      </c>
      <c r="E1760" t="str">
        <f>VLOOKUP($B1760,TrialDesign!$E$2:$I$1147,3,FALSE)</f>
        <v>Full</v>
      </c>
      <c r="F1760" t="str">
        <f>VLOOKUP($B1760,TrialDesign!$E$2:$I$1147,4,FALSE)</f>
        <v>Amarok</v>
      </c>
      <c r="G1760" s="1">
        <v>41940</v>
      </c>
      <c r="H1760" s="1" t="str">
        <f>VLOOKUP(B1760,TrialDesign!$E$2:$J$1147,6,FALSE)</f>
        <v>Full_8h</v>
      </c>
      <c r="J1760">
        <v>1142</v>
      </c>
      <c r="K1760">
        <v>1</v>
      </c>
      <c r="L1760">
        <v>2</v>
      </c>
      <c r="M1760">
        <v>8</v>
      </c>
      <c r="N1760">
        <v>9</v>
      </c>
      <c r="O1760">
        <v>103</v>
      </c>
      <c r="Q1760">
        <v>137</v>
      </c>
      <c r="R1760">
        <v>3</v>
      </c>
      <c r="S1760">
        <v>21</v>
      </c>
      <c r="T1760">
        <v>10</v>
      </c>
      <c r="U1760" t="s">
        <v>21</v>
      </c>
      <c r="V1760">
        <v>1</v>
      </c>
      <c r="W1760">
        <f>VLOOKUP(H1760&amp;"_"&amp;M1760+1,'Leaf lengths'!$J$6:$Q$104,VLOOKUP(F1760,'Leaf lengths'!$S$1:$T$6,2,FALSE),FALSE)</f>
        <v>257.25</v>
      </c>
      <c r="X1760">
        <f t="shared" si="117"/>
        <v>0.53255587949465499</v>
      </c>
      <c r="Y1760">
        <f t="shared" si="116"/>
        <v>8.5325558794946552</v>
      </c>
      <c r="Z1760">
        <f t="shared" si="115"/>
        <v>32</v>
      </c>
      <c r="AD1760" t="str">
        <f t="shared" si="118"/>
        <v/>
      </c>
    </row>
    <row r="1761" spans="1:30" hidden="1" x14ac:dyDescent="0.3">
      <c r="A1761" t="s">
        <v>417</v>
      </c>
      <c r="B1761">
        <f t="shared" si="114"/>
        <v>401142</v>
      </c>
      <c r="C1761">
        <v>1142</v>
      </c>
      <c r="D1761">
        <f>VLOOKUP($B1761,TrialDesign!$E$2:$I$1147,5,FALSE)</f>
        <v>8</v>
      </c>
      <c r="E1761" t="str">
        <f>VLOOKUP($B1761,TrialDesign!$E$2:$I$1147,3,FALSE)</f>
        <v>Full</v>
      </c>
      <c r="F1761" t="str">
        <f>VLOOKUP($B1761,TrialDesign!$E$2:$I$1147,4,FALSE)</f>
        <v>Amarok</v>
      </c>
      <c r="G1761" s="1">
        <v>41940</v>
      </c>
      <c r="H1761" s="1" t="str">
        <f>VLOOKUP(B1761,TrialDesign!$E$2:$J$1147,6,FALSE)</f>
        <v>Full_8h</v>
      </c>
      <c r="K1761">
        <v>2</v>
      </c>
      <c r="L1761">
        <v>2</v>
      </c>
      <c r="M1761">
        <v>7</v>
      </c>
      <c r="N1761">
        <v>8</v>
      </c>
      <c r="O1761">
        <v>101</v>
      </c>
      <c r="P1761">
        <v>298</v>
      </c>
      <c r="Q1761">
        <v>119</v>
      </c>
      <c r="R1761">
        <v>3</v>
      </c>
      <c r="S1761">
        <v>18</v>
      </c>
      <c r="T1761">
        <v>10</v>
      </c>
      <c r="U1761" t="s">
        <v>21</v>
      </c>
      <c r="V1761">
        <v>1</v>
      </c>
      <c r="W1761">
        <f>VLOOKUP(H1761&amp;"_"&amp;M1761+1,'Leaf lengths'!$J$6:$Q$104,VLOOKUP(F1761,'Leaf lengths'!$S$1:$T$6,2,FALSE),FALSE)</f>
        <v>279.3</v>
      </c>
      <c r="X1761">
        <f t="shared" si="117"/>
        <v>0.42606516290726815</v>
      </c>
      <c r="Y1761">
        <f t="shared" si="116"/>
        <v>7.4260651629072685</v>
      </c>
      <c r="Z1761">
        <f t="shared" si="115"/>
        <v>28</v>
      </c>
      <c r="AD1761" t="str">
        <f t="shared" si="118"/>
        <v/>
      </c>
    </row>
    <row r="1762" spans="1:30" hidden="1" x14ac:dyDescent="0.3">
      <c r="A1762" t="s">
        <v>417</v>
      </c>
      <c r="B1762">
        <f t="shared" ref="B1762:B1825" si="119">400000+C1762</f>
        <v>401142</v>
      </c>
      <c r="C1762">
        <v>1142</v>
      </c>
      <c r="D1762">
        <f>VLOOKUP($B1762,TrialDesign!$E$2:$I$1147,5,FALSE)</f>
        <v>8</v>
      </c>
      <c r="E1762" t="str">
        <f>VLOOKUP($B1762,TrialDesign!$E$2:$I$1147,3,FALSE)</f>
        <v>Full</v>
      </c>
      <c r="F1762" t="str">
        <f>VLOOKUP($B1762,TrialDesign!$E$2:$I$1147,4,FALSE)</f>
        <v>Amarok</v>
      </c>
      <c r="G1762" s="1">
        <v>41940</v>
      </c>
      <c r="H1762" s="1" t="str">
        <f>VLOOKUP(B1762,TrialDesign!$E$2:$J$1147,6,FALSE)</f>
        <v>Full_8h</v>
      </c>
      <c r="K1762">
        <v>3</v>
      </c>
      <c r="L1762">
        <v>1</v>
      </c>
      <c r="M1762">
        <v>9</v>
      </c>
      <c r="N1762">
        <v>10</v>
      </c>
      <c r="O1762">
        <v>102</v>
      </c>
      <c r="P1762">
        <v>319</v>
      </c>
      <c r="Q1762">
        <v>86</v>
      </c>
      <c r="R1762">
        <v>4</v>
      </c>
      <c r="S1762">
        <v>18</v>
      </c>
      <c r="U1762" t="s">
        <v>18</v>
      </c>
      <c r="W1762">
        <f>VLOOKUP(H1762&amp;"_"&amp;M1762+1,'Leaf lengths'!$J$6:$Q$104,VLOOKUP(F1762,'Leaf lengths'!$S$1:$T$6,2,FALSE),FALSE)</f>
        <v>207.25</v>
      </c>
      <c r="X1762">
        <f t="shared" si="117"/>
        <v>0.41495778045838361</v>
      </c>
      <c r="Y1762">
        <f t="shared" si="116"/>
        <v>9.4149577804583835</v>
      </c>
      <c r="Z1762">
        <f t="shared" si="115"/>
        <v>31</v>
      </c>
      <c r="AD1762" t="str">
        <f t="shared" si="118"/>
        <v/>
      </c>
    </row>
    <row r="1763" spans="1:30" hidden="1" x14ac:dyDescent="0.3">
      <c r="A1763" t="s">
        <v>417</v>
      </c>
      <c r="B1763">
        <f t="shared" si="119"/>
        <v>401142</v>
      </c>
      <c r="C1763">
        <v>1142</v>
      </c>
      <c r="D1763">
        <f>VLOOKUP($B1763,TrialDesign!$E$2:$I$1147,5,FALSE)</f>
        <v>8</v>
      </c>
      <c r="E1763" t="str">
        <f>VLOOKUP($B1763,TrialDesign!$E$2:$I$1147,3,FALSE)</f>
        <v>Full</v>
      </c>
      <c r="F1763" t="str">
        <f>VLOOKUP($B1763,TrialDesign!$E$2:$I$1147,4,FALSE)</f>
        <v>Amarok</v>
      </c>
      <c r="G1763" s="1">
        <v>41940</v>
      </c>
      <c r="H1763" s="1" t="str">
        <f>VLOOKUP(B1763,TrialDesign!$E$2:$J$1147,6,FALSE)</f>
        <v>Full_8h</v>
      </c>
      <c r="K1763">
        <v>4</v>
      </c>
      <c r="L1763">
        <v>1</v>
      </c>
      <c r="M1763">
        <v>8</v>
      </c>
      <c r="N1763">
        <v>9</v>
      </c>
      <c r="O1763">
        <v>110</v>
      </c>
      <c r="P1763">
        <v>303</v>
      </c>
      <c r="Q1763">
        <v>248</v>
      </c>
      <c r="R1763">
        <v>3</v>
      </c>
      <c r="S1763">
        <v>21</v>
      </c>
      <c r="T1763">
        <v>19</v>
      </c>
      <c r="U1763" t="s">
        <v>21</v>
      </c>
      <c r="V1763">
        <v>1</v>
      </c>
      <c r="W1763">
        <f>VLOOKUP(H1763&amp;"_"&amp;M1763+1,'Leaf lengths'!$J$6:$Q$104,VLOOKUP(F1763,'Leaf lengths'!$S$1:$T$6,2,FALSE),FALSE)</f>
        <v>257.25</v>
      </c>
      <c r="X1763">
        <f t="shared" si="117"/>
        <v>0.96404275996112732</v>
      </c>
      <c r="Y1763">
        <f t="shared" si="116"/>
        <v>8.9640427599611279</v>
      </c>
      <c r="Z1763">
        <f t="shared" si="115"/>
        <v>32</v>
      </c>
      <c r="AD1763" t="str">
        <f t="shared" si="118"/>
        <v/>
      </c>
    </row>
    <row r="1764" spans="1:30" hidden="1" x14ac:dyDescent="0.3">
      <c r="A1764" t="s">
        <v>417</v>
      </c>
      <c r="B1764">
        <f t="shared" si="119"/>
        <v>401158</v>
      </c>
      <c r="C1764">
        <v>1158</v>
      </c>
      <c r="D1764">
        <f>VLOOKUP($B1764,TrialDesign!$E$2:$I$1147,5,FALSE)</f>
        <v>8</v>
      </c>
      <c r="E1764" t="str">
        <f>VLOOKUP($B1764,TrialDesign!$E$2:$I$1147,3,FALSE)</f>
        <v>Full</v>
      </c>
      <c r="F1764" t="str">
        <f>VLOOKUP($B1764,TrialDesign!$E$2:$I$1147,4,FALSE)</f>
        <v>Amarok</v>
      </c>
      <c r="G1764" s="1">
        <v>41940</v>
      </c>
      <c r="H1764" s="1" t="str">
        <f>VLOOKUP(B1764,TrialDesign!$E$2:$J$1147,6,FALSE)</f>
        <v>Full_8h</v>
      </c>
      <c r="J1764">
        <v>1158</v>
      </c>
      <c r="K1764">
        <v>1</v>
      </c>
      <c r="L1764">
        <v>1</v>
      </c>
      <c r="M1764">
        <v>8</v>
      </c>
      <c r="N1764">
        <v>9</v>
      </c>
      <c r="O1764">
        <v>105</v>
      </c>
      <c r="Q1764">
        <v>232</v>
      </c>
      <c r="R1764">
        <v>4</v>
      </c>
      <c r="S1764">
        <v>20</v>
      </c>
      <c r="T1764">
        <v>11</v>
      </c>
      <c r="U1764" t="s">
        <v>21</v>
      </c>
      <c r="V1764">
        <v>1</v>
      </c>
      <c r="W1764">
        <f>VLOOKUP(H1764&amp;"_"&amp;M1764+1,'Leaf lengths'!$J$6:$Q$104,VLOOKUP(F1764,'Leaf lengths'!$S$1:$T$6,2,FALSE),FALSE)</f>
        <v>257.25</v>
      </c>
      <c r="X1764">
        <f t="shared" si="117"/>
        <v>0.90184645286686105</v>
      </c>
      <c r="Y1764">
        <f t="shared" si="116"/>
        <v>8.9018464528668613</v>
      </c>
      <c r="Z1764">
        <f t="shared" si="115"/>
        <v>32</v>
      </c>
      <c r="AD1764" t="str">
        <f t="shared" si="118"/>
        <v/>
      </c>
    </row>
    <row r="1765" spans="1:30" hidden="1" x14ac:dyDescent="0.3">
      <c r="A1765" t="s">
        <v>417</v>
      </c>
      <c r="B1765">
        <f t="shared" si="119"/>
        <v>401158</v>
      </c>
      <c r="C1765">
        <v>1158</v>
      </c>
      <c r="D1765">
        <f>VLOOKUP($B1765,TrialDesign!$E$2:$I$1147,5,FALSE)</f>
        <v>8</v>
      </c>
      <c r="E1765" t="str">
        <f>VLOOKUP($B1765,TrialDesign!$E$2:$I$1147,3,FALSE)</f>
        <v>Full</v>
      </c>
      <c r="F1765" t="str">
        <f>VLOOKUP($B1765,TrialDesign!$E$2:$I$1147,4,FALSE)</f>
        <v>Amarok</v>
      </c>
      <c r="G1765" s="1">
        <v>41940</v>
      </c>
      <c r="H1765" s="1" t="str">
        <f>VLOOKUP(B1765,TrialDesign!$E$2:$J$1147,6,FALSE)</f>
        <v>Full_8h</v>
      </c>
      <c r="K1765">
        <v>2</v>
      </c>
      <c r="L1765">
        <v>2</v>
      </c>
      <c r="M1765">
        <v>9</v>
      </c>
      <c r="N1765">
        <v>10</v>
      </c>
      <c r="O1765">
        <v>102</v>
      </c>
      <c r="P1765">
        <v>290</v>
      </c>
      <c r="Q1765">
        <v>45</v>
      </c>
      <c r="R1765">
        <v>4</v>
      </c>
      <c r="S1765">
        <v>22</v>
      </c>
      <c r="T1765">
        <v>11</v>
      </c>
      <c r="U1765" t="s">
        <v>21</v>
      </c>
      <c r="V1765">
        <v>1</v>
      </c>
      <c r="W1765">
        <f>VLOOKUP(H1765&amp;"_"&amp;M1765+1,'Leaf lengths'!$J$6:$Q$104,VLOOKUP(F1765,'Leaf lengths'!$S$1:$T$6,2,FALSE),FALSE)</f>
        <v>207.25</v>
      </c>
      <c r="X1765">
        <f t="shared" si="117"/>
        <v>0.21712907117008443</v>
      </c>
      <c r="Y1765">
        <f t="shared" si="116"/>
        <v>9.2171290711700848</v>
      </c>
      <c r="Z1765">
        <f t="shared" si="115"/>
        <v>35</v>
      </c>
      <c r="AD1765" t="str">
        <f t="shared" si="118"/>
        <v/>
      </c>
    </row>
    <row r="1766" spans="1:30" hidden="1" x14ac:dyDescent="0.3">
      <c r="A1766" t="s">
        <v>417</v>
      </c>
      <c r="B1766">
        <f t="shared" si="119"/>
        <v>401158</v>
      </c>
      <c r="C1766">
        <v>1158</v>
      </c>
      <c r="D1766">
        <f>VLOOKUP($B1766,TrialDesign!$E$2:$I$1147,5,FALSE)</f>
        <v>8</v>
      </c>
      <c r="E1766" t="str">
        <f>VLOOKUP($B1766,TrialDesign!$E$2:$I$1147,3,FALSE)</f>
        <v>Full</v>
      </c>
      <c r="F1766" t="str">
        <f>VLOOKUP($B1766,TrialDesign!$E$2:$I$1147,4,FALSE)</f>
        <v>Amarok</v>
      </c>
      <c r="G1766" s="1">
        <v>41940</v>
      </c>
      <c r="H1766" s="1" t="str">
        <f>VLOOKUP(B1766,TrialDesign!$E$2:$J$1147,6,FALSE)</f>
        <v>Full_8h</v>
      </c>
      <c r="K1766">
        <v>3</v>
      </c>
      <c r="L1766">
        <v>1</v>
      </c>
      <c r="M1766">
        <v>9</v>
      </c>
      <c r="N1766">
        <v>10</v>
      </c>
      <c r="O1766">
        <v>105</v>
      </c>
      <c r="P1766">
        <v>261</v>
      </c>
      <c r="Q1766">
        <v>162</v>
      </c>
      <c r="R1766">
        <v>3</v>
      </c>
      <c r="S1766">
        <v>19</v>
      </c>
      <c r="T1766">
        <v>15</v>
      </c>
      <c r="U1766" t="s">
        <v>21</v>
      </c>
      <c r="V1766">
        <v>1</v>
      </c>
      <c r="W1766">
        <f>VLOOKUP(H1766&amp;"_"&amp;M1766+1,'Leaf lengths'!$J$6:$Q$104,VLOOKUP(F1766,'Leaf lengths'!$S$1:$T$6,2,FALSE),FALSE)</f>
        <v>207.25</v>
      </c>
      <c r="X1766">
        <f t="shared" si="117"/>
        <v>0.78166465621230397</v>
      </c>
      <c r="Y1766">
        <f t="shared" si="116"/>
        <v>9.7816646562123033</v>
      </c>
      <c r="Z1766">
        <f t="shared" si="115"/>
        <v>31</v>
      </c>
      <c r="AD1766" t="str">
        <f t="shared" si="118"/>
        <v/>
      </c>
    </row>
    <row r="1767" spans="1:30" hidden="1" x14ac:dyDescent="0.3">
      <c r="A1767" t="s">
        <v>417</v>
      </c>
      <c r="B1767">
        <f t="shared" si="119"/>
        <v>401158</v>
      </c>
      <c r="C1767">
        <v>1158</v>
      </c>
      <c r="D1767">
        <f>VLOOKUP($B1767,TrialDesign!$E$2:$I$1147,5,FALSE)</f>
        <v>8</v>
      </c>
      <c r="E1767" t="str">
        <f>VLOOKUP($B1767,TrialDesign!$E$2:$I$1147,3,FALSE)</f>
        <v>Full</v>
      </c>
      <c r="F1767" t="str">
        <f>VLOOKUP($B1767,TrialDesign!$E$2:$I$1147,4,FALSE)</f>
        <v>Amarok</v>
      </c>
      <c r="G1767" s="1">
        <v>41940</v>
      </c>
      <c r="H1767" s="1" t="str">
        <f>VLOOKUP(B1767,TrialDesign!$E$2:$J$1147,6,FALSE)</f>
        <v>Full_8h</v>
      </c>
      <c r="K1767">
        <v>4</v>
      </c>
      <c r="L1767">
        <v>1</v>
      </c>
      <c r="M1767">
        <v>9</v>
      </c>
      <c r="N1767">
        <v>10</v>
      </c>
      <c r="O1767">
        <v>102</v>
      </c>
      <c r="P1767">
        <v>233</v>
      </c>
      <c r="Q1767">
        <v>56</v>
      </c>
      <c r="R1767">
        <v>3</v>
      </c>
      <c r="S1767">
        <v>22</v>
      </c>
      <c r="T1767">
        <v>21</v>
      </c>
      <c r="U1767" t="s">
        <v>21</v>
      </c>
      <c r="V1767">
        <v>2</v>
      </c>
      <c r="W1767">
        <f>VLOOKUP(H1767&amp;"_"&amp;M1767+1,'Leaf lengths'!$J$6:$Q$104,VLOOKUP(F1767,'Leaf lengths'!$S$1:$T$6,2,FALSE),FALSE)</f>
        <v>207.25</v>
      </c>
      <c r="X1767">
        <f t="shared" si="117"/>
        <v>0.27020506634499397</v>
      </c>
      <c r="Y1767">
        <f t="shared" si="116"/>
        <v>9.2702050663449942</v>
      </c>
      <c r="Z1767">
        <f t="shared" si="115"/>
        <v>34</v>
      </c>
      <c r="AD1767" t="str">
        <f t="shared" si="118"/>
        <v/>
      </c>
    </row>
    <row r="1768" spans="1:30" hidden="1" x14ac:dyDescent="0.3">
      <c r="A1768" t="s">
        <v>417</v>
      </c>
      <c r="B1768">
        <f t="shared" si="119"/>
        <v>401156</v>
      </c>
      <c r="C1768">
        <v>1156</v>
      </c>
      <c r="D1768">
        <f>VLOOKUP($B1768,TrialDesign!$E$2:$I$1147,5,FALSE)</f>
        <v>8</v>
      </c>
      <c r="E1768" t="str">
        <f>VLOOKUP($B1768,TrialDesign!$E$2:$I$1147,3,FALSE)</f>
        <v>Full</v>
      </c>
      <c r="F1768" t="str">
        <f>VLOOKUP($B1768,TrialDesign!$E$2:$I$1147,4,FALSE)</f>
        <v>Amarok</v>
      </c>
      <c r="G1768" s="1">
        <v>41947</v>
      </c>
      <c r="H1768" s="1" t="str">
        <f>VLOOKUP(B1768,TrialDesign!$E$2:$J$1147,6,FALSE)</f>
        <v>Full_8h</v>
      </c>
      <c r="J1768">
        <v>1156</v>
      </c>
      <c r="K1768">
        <v>1</v>
      </c>
      <c r="L1768">
        <v>2</v>
      </c>
      <c r="M1768">
        <v>9</v>
      </c>
      <c r="N1768">
        <v>10</v>
      </c>
      <c r="O1768">
        <v>125</v>
      </c>
      <c r="Q1768">
        <v>230</v>
      </c>
      <c r="R1768">
        <v>4</v>
      </c>
      <c r="S1768">
        <v>23</v>
      </c>
      <c r="T1768">
        <v>10</v>
      </c>
      <c r="U1768" t="s">
        <v>21</v>
      </c>
      <c r="V1768">
        <v>1</v>
      </c>
      <c r="W1768">
        <f>VLOOKUP(H1768&amp;"_"&amp;M1768+1,'Leaf lengths'!$J$6:$Q$104,VLOOKUP(F1768,'Leaf lengths'!$S$1:$T$6,2,FALSE),FALSE)</f>
        <v>207.25</v>
      </c>
      <c r="X1768">
        <f t="shared" si="117"/>
        <v>1.1097708082026538</v>
      </c>
      <c r="Y1768">
        <f t="shared" si="116"/>
        <v>10.109770808202654</v>
      </c>
      <c r="Z1768">
        <f t="shared" si="115"/>
        <v>36</v>
      </c>
      <c r="AD1768" t="str">
        <f t="shared" si="118"/>
        <v/>
      </c>
    </row>
    <row r="1769" spans="1:30" hidden="1" x14ac:dyDescent="0.3">
      <c r="A1769" t="s">
        <v>417</v>
      </c>
      <c r="B1769">
        <f t="shared" si="119"/>
        <v>401156</v>
      </c>
      <c r="C1769">
        <v>1156</v>
      </c>
      <c r="D1769">
        <f>VLOOKUP($B1769,TrialDesign!$E$2:$I$1147,5,FALSE)</f>
        <v>8</v>
      </c>
      <c r="E1769" t="str">
        <f>VLOOKUP($B1769,TrialDesign!$E$2:$I$1147,3,FALSE)</f>
        <v>Full</v>
      </c>
      <c r="F1769" t="str">
        <f>VLOOKUP($B1769,TrialDesign!$E$2:$I$1147,4,FALSE)</f>
        <v>Amarok</v>
      </c>
      <c r="G1769" s="1">
        <v>41947</v>
      </c>
      <c r="H1769" s="1" t="str">
        <f>VLOOKUP(B1769,TrialDesign!$E$2:$J$1147,6,FALSE)</f>
        <v>Full_8h</v>
      </c>
      <c r="K1769">
        <v>2</v>
      </c>
      <c r="L1769">
        <v>1</v>
      </c>
      <c r="M1769">
        <v>9</v>
      </c>
      <c r="N1769">
        <v>10</v>
      </c>
      <c r="O1769">
        <v>121</v>
      </c>
      <c r="P1769">
        <v>258</v>
      </c>
      <c r="Q1769">
        <v>155</v>
      </c>
      <c r="R1769">
        <v>3</v>
      </c>
      <c r="S1769">
        <v>20</v>
      </c>
      <c r="T1769">
        <v>30</v>
      </c>
      <c r="U1769" t="s">
        <v>21</v>
      </c>
      <c r="V1769">
        <v>2</v>
      </c>
      <c r="W1769">
        <f>VLOOKUP(H1769&amp;"_"&amp;M1769+1,'Leaf lengths'!$J$6:$Q$104,VLOOKUP(F1769,'Leaf lengths'!$S$1:$T$6,2,FALSE),FALSE)</f>
        <v>207.25</v>
      </c>
      <c r="X1769">
        <f t="shared" si="117"/>
        <v>0.74788902291917969</v>
      </c>
      <c r="Y1769">
        <f t="shared" si="116"/>
        <v>9.7478890229191801</v>
      </c>
      <c r="Z1769">
        <f t="shared" si="115"/>
        <v>32</v>
      </c>
      <c r="AD1769" t="str">
        <f t="shared" si="118"/>
        <v/>
      </c>
    </row>
    <row r="1770" spans="1:30" hidden="1" x14ac:dyDescent="0.3">
      <c r="A1770" t="s">
        <v>417</v>
      </c>
      <c r="B1770">
        <f t="shared" si="119"/>
        <v>401156</v>
      </c>
      <c r="C1770">
        <v>1156</v>
      </c>
      <c r="D1770">
        <f>VLOOKUP($B1770,TrialDesign!$E$2:$I$1147,5,FALSE)</f>
        <v>8</v>
      </c>
      <c r="E1770" t="str">
        <f>VLOOKUP($B1770,TrialDesign!$E$2:$I$1147,3,FALSE)</f>
        <v>Full</v>
      </c>
      <c r="F1770" t="str">
        <f>VLOOKUP($B1770,TrialDesign!$E$2:$I$1147,4,FALSE)</f>
        <v>Amarok</v>
      </c>
      <c r="G1770" s="1">
        <v>41947</v>
      </c>
      <c r="H1770" s="1" t="str">
        <f>VLOOKUP(B1770,TrialDesign!$E$2:$J$1147,6,FALSE)</f>
        <v>Full_8h</v>
      </c>
      <c r="K1770">
        <v>3</v>
      </c>
      <c r="L1770">
        <v>0</v>
      </c>
      <c r="M1770">
        <v>9</v>
      </c>
      <c r="N1770">
        <v>10</v>
      </c>
      <c r="O1770">
        <v>125</v>
      </c>
      <c r="P1770">
        <v>265</v>
      </c>
      <c r="Q1770">
        <v>166</v>
      </c>
      <c r="R1770">
        <v>3</v>
      </c>
      <c r="S1770">
        <v>21</v>
      </c>
      <c r="T1770">
        <v>35</v>
      </c>
      <c r="U1770" t="s">
        <v>21</v>
      </c>
      <c r="V1770">
        <v>2</v>
      </c>
      <c r="W1770">
        <f>VLOOKUP(H1770&amp;"_"&amp;M1770+1,'Leaf lengths'!$J$6:$Q$104,VLOOKUP(F1770,'Leaf lengths'!$S$1:$T$6,2,FALSE),FALSE)</f>
        <v>207.25</v>
      </c>
      <c r="X1770">
        <f t="shared" si="117"/>
        <v>0.80096501809408926</v>
      </c>
      <c r="Y1770">
        <f t="shared" si="116"/>
        <v>9.8009650180940895</v>
      </c>
      <c r="Z1770">
        <f t="shared" si="115"/>
        <v>33</v>
      </c>
      <c r="AD1770" t="str">
        <f t="shared" si="118"/>
        <v/>
      </c>
    </row>
    <row r="1771" spans="1:30" hidden="1" x14ac:dyDescent="0.3">
      <c r="A1771" t="s">
        <v>417</v>
      </c>
      <c r="B1771">
        <f t="shared" si="119"/>
        <v>401156</v>
      </c>
      <c r="C1771">
        <v>1156</v>
      </c>
      <c r="D1771">
        <f>VLOOKUP($B1771,TrialDesign!$E$2:$I$1147,5,FALSE)</f>
        <v>8</v>
      </c>
      <c r="E1771" t="str">
        <f>VLOOKUP($B1771,TrialDesign!$E$2:$I$1147,3,FALSE)</f>
        <v>Full</v>
      </c>
      <c r="F1771" t="str">
        <f>VLOOKUP($B1771,TrialDesign!$E$2:$I$1147,4,FALSE)</f>
        <v>Amarok</v>
      </c>
      <c r="G1771" s="1">
        <v>41947</v>
      </c>
      <c r="H1771" s="1" t="str">
        <f>VLOOKUP(B1771,TrialDesign!$E$2:$J$1147,6,FALSE)</f>
        <v>Full_8h</v>
      </c>
      <c r="K1771">
        <v>4</v>
      </c>
      <c r="L1771">
        <v>1</v>
      </c>
      <c r="M1771">
        <v>8</v>
      </c>
      <c r="N1771">
        <v>9</v>
      </c>
      <c r="O1771">
        <v>107</v>
      </c>
      <c r="P1771">
        <v>338</v>
      </c>
      <c r="Q1771">
        <v>188</v>
      </c>
      <c r="R1771">
        <v>3</v>
      </c>
      <c r="S1771">
        <v>17</v>
      </c>
      <c r="T1771">
        <v>7</v>
      </c>
      <c r="U1771" t="s">
        <v>21</v>
      </c>
      <c r="W1771">
        <f>VLOOKUP(H1771&amp;"_"&amp;M1771+1,'Leaf lengths'!$J$6:$Q$104,VLOOKUP(F1771,'Leaf lengths'!$S$1:$T$6,2,FALSE),FALSE)</f>
        <v>257.25</v>
      </c>
      <c r="X1771">
        <f t="shared" si="117"/>
        <v>0.73080660835762878</v>
      </c>
      <c r="Y1771">
        <f t="shared" si="116"/>
        <v>8.7308066083576286</v>
      </c>
      <c r="Z1771">
        <f t="shared" si="115"/>
        <v>28</v>
      </c>
      <c r="AD1771" t="str">
        <f t="shared" si="118"/>
        <v/>
      </c>
    </row>
    <row r="1772" spans="1:30" hidden="1" x14ac:dyDescent="0.3">
      <c r="A1772" t="s">
        <v>417</v>
      </c>
      <c r="B1772">
        <f t="shared" si="119"/>
        <v>401157</v>
      </c>
      <c r="C1772">
        <v>1157</v>
      </c>
      <c r="D1772">
        <f>VLOOKUP($B1772,TrialDesign!$E$2:$I$1147,5,FALSE)</f>
        <v>8</v>
      </c>
      <c r="E1772" t="str">
        <f>VLOOKUP($B1772,TrialDesign!$E$2:$I$1147,3,FALSE)</f>
        <v>Full</v>
      </c>
      <c r="F1772" t="str">
        <f>VLOOKUP($B1772,TrialDesign!$E$2:$I$1147,4,FALSE)</f>
        <v>Amarok</v>
      </c>
      <c r="G1772" s="1">
        <v>41947</v>
      </c>
      <c r="H1772" s="1" t="str">
        <f>VLOOKUP(B1772,TrialDesign!$E$2:$J$1147,6,FALSE)</f>
        <v>Full_8h</v>
      </c>
      <c r="J1772">
        <v>1157</v>
      </c>
      <c r="K1772">
        <v>1</v>
      </c>
      <c r="L1772">
        <v>3</v>
      </c>
      <c r="M1772">
        <v>9</v>
      </c>
      <c r="N1772">
        <v>10</v>
      </c>
      <c r="O1772">
        <v>118</v>
      </c>
      <c r="Q1772">
        <v>160</v>
      </c>
      <c r="R1772">
        <v>2</v>
      </c>
      <c r="S1772">
        <v>21</v>
      </c>
      <c r="T1772">
        <v>40</v>
      </c>
      <c r="U1772" t="s">
        <v>21</v>
      </c>
      <c r="V1772">
        <v>2</v>
      </c>
      <c r="W1772">
        <f>VLOOKUP(H1772&amp;"_"&amp;M1772+1,'Leaf lengths'!$J$6:$Q$104,VLOOKUP(F1772,'Leaf lengths'!$S$1:$T$6,2,FALSE),FALSE)</f>
        <v>207.25</v>
      </c>
      <c r="X1772">
        <f t="shared" si="117"/>
        <v>0.77201447527141132</v>
      </c>
      <c r="Y1772">
        <f t="shared" si="116"/>
        <v>9.772014475271412</v>
      </c>
      <c r="Z1772">
        <f t="shared" si="115"/>
        <v>32</v>
      </c>
      <c r="AD1772" t="str">
        <f t="shared" si="118"/>
        <v/>
      </c>
    </row>
    <row r="1773" spans="1:30" hidden="1" x14ac:dyDescent="0.3">
      <c r="A1773" t="s">
        <v>417</v>
      </c>
      <c r="B1773">
        <f t="shared" si="119"/>
        <v>401157</v>
      </c>
      <c r="C1773">
        <v>1157</v>
      </c>
      <c r="D1773">
        <f>VLOOKUP($B1773,TrialDesign!$E$2:$I$1147,5,FALSE)</f>
        <v>8</v>
      </c>
      <c r="E1773" t="str">
        <f>VLOOKUP($B1773,TrialDesign!$E$2:$I$1147,3,FALSE)</f>
        <v>Full</v>
      </c>
      <c r="F1773" t="str">
        <f>VLOOKUP($B1773,TrialDesign!$E$2:$I$1147,4,FALSE)</f>
        <v>Amarok</v>
      </c>
      <c r="G1773" s="1">
        <v>41947</v>
      </c>
      <c r="H1773" s="1" t="str">
        <f>VLOOKUP(B1773,TrialDesign!$E$2:$J$1147,6,FALSE)</f>
        <v>Full_8h</v>
      </c>
      <c r="K1773">
        <v>2</v>
      </c>
      <c r="L1773">
        <v>3</v>
      </c>
      <c r="M1773">
        <v>10</v>
      </c>
      <c r="N1773">
        <v>11</v>
      </c>
      <c r="O1773">
        <v>113</v>
      </c>
      <c r="P1773">
        <v>201</v>
      </c>
      <c r="Q1773">
        <v>88</v>
      </c>
      <c r="R1773">
        <v>2</v>
      </c>
      <c r="S1773">
        <v>24</v>
      </c>
      <c r="T1773">
        <v>24</v>
      </c>
      <c r="U1773" t="s">
        <v>21</v>
      </c>
      <c r="V1773">
        <v>3</v>
      </c>
      <c r="W1773">
        <f>VLOOKUP(H1773&amp;"_"&amp;M1773+1,'Leaf lengths'!$J$6:$Q$104,VLOOKUP(F1773,'Leaf lengths'!$S$1:$T$6,2,FALSE),FALSE)</f>
        <v>207.25</v>
      </c>
      <c r="X1773">
        <f t="shared" si="117"/>
        <v>0.42460796139927626</v>
      </c>
      <c r="Y1773">
        <f t="shared" si="116"/>
        <v>10.424607961399277</v>
      </c>
      <c r="Z1773">
        <f t="shared" si="115"/>
        <v>36</v>
      </c>
      <c r="AD1773" t="str">
        <f t="shared" si="118"/>
        <v/>
      </c>
    </row>
    <row r="1774" spans="1:30" hidden="1" x14ac:dyDescent="0.3">
      <c r="A1774" t="s">
        <v>417</v>
      </c>
      <c r="B1774">
        <f t="shared" si="119"/>
        <v>401157</v>
      </c>
      <c r="C1774">
        <v>1157</v>
      </c>
      <c r="D1774">
        <f>VLOOKUP($B1774,TrialDesign!$E$2:$I$1147,5,FALSE)</f>
        <v>8</v>
      </c>
      <c r="E1774" t="str">
        <f>VLOOKUP($B1774,TrialDesign!$E$2:$I$1147,3,FALSE)</f>
        <v>Full</v>
      </c>
      <c r="F1774" t="str">
        <f>VLOOKUP($B1774,TrialDesign!$E$2:$I$1147,4,FALSE)</f>
        <v>Amarok</v>
      </c>
      <c r="G1774" s="1">
        <v>41947</v>
      </c>
      <c r="H1774" s="1" t="str">
        <f>VLOOKUP(B1774,TrialDesign!$E$2:$J$1147,6,FALSE)</f>
        <v>Full_8h</v>
      </c>
      <c r="K1774">
        <v>3</v>
      </c>
      <c r="L1774">
        <v>2</v>
      </c>
      <c r="M1774">
        <v>10</v>
      </c>
      <c r="N1774">
        <v>11</v>
      </c>
      <c r="O1774">
        <v>123</v>
      </c>
      <c r="P1774">
        <v>196</v>
      </c>
      <c r="Q1774">
        <v>105</v>
      </c>
      <c r="R1774">
        <v>2</v>
      </c>
      <c r="S1774">
        <v>22</v>
      </c>
      <c r="T1774">
        <v>35</v>
      </c>
      <c r="U1774" t="s">
        <v>21</v>
      </c>
      <c r="V1774">
        <v>3</v>
      </c>
      <c r="W1774">
        <f>VLOOKUP(H1774&amp;"_"&amp;M1774+1,'Leaf lengths'!$J$6:$Q$104,VLOOKUP(F1774,'Leaf lengths'!$S$1:$T$6,2,FALSE),FALSE)</f>
        <v>207.25</v>
      </c>
      <c r="X1774">
        <f t="shared" si="117"/>
        <v>0.50663449939686367</v>
      </c>
      <c r="Y1774">
        <f t="shared" si="116"/>
        <v>10.506634499396863</v>
      </c>
      <c r="Z1774">
        <f t="shared" si="115"/>
        <v>34</v>
      </c>
      <c r="AD1774" t="str">
        <f t="shared" si="118"/>
        <v/>
      </c>
    </row>
    <row r="1775" spans="1:30" hidden="1" x14ac:dyDescent="0.3">
      <c r="A1775" t="s">
        <v>417</v>
      </c>
      <c r="B1775">
        <f t="shared" si="119"/>
        <v>401157</v>
      </c>
      <c r="C1775">
        <v>1157</v>
      </c>
      <c r="D1775">
        <f>VLOOKUP($B1775,TrialDesign!$E$2:$I$1147,5,FALSE)</f>
        <v>8</v>
      </c>
      <c r="E1775" t="str">
        <f>VLOOKUP($B1775,TrialDesign!$E$2:$I$1147,3,FALSE)</f>
        <v>Full</v>
      </c>
      <c r="F1775" t="str">
        <f>VLOOKUP($B1775,TrialDesign!$E$2:$I$1147,4,FALSE)</f>
        <v>Amarok</v>
      </c>
      <c r="G1775" s="1">
        <v>41947</v>
      </c>
      <c r="H1775" s="1" t="str">
        <f>VLOOKUP(B1775,TrialDesign!$E$2:$J$1147,6,FALSE)</f>
        <v>Full_8h</v>
      </c>
      <c r="K1775">
        <v>4</v>
      </c>
      <c r="L1775">
        <v>1</v>
      </c>
      <c r="M1775">
        <v>8</v>
      </c>
      <c r="N1775">
        <v>10</v>
      </c>
      <c r="O1775">
        <v>91</v>
      </c>
      <c r="P1775">
        <v>291</v>
      </c>
      <c r="Q1775">
        <v>210</v>
      </c>
      <c r="R1775">
        <v>4</v>
      </c>
      <c r="S1775">
        <v>19</v>
      </c>
      <c r="T1775">
        <v>12</v>
      </c>
      <c r="U1775" t="s">
        <v>21</v>
      </c>
      <c r="V1775">
        <v>2</v>
      </c>
      <c r="W1775">
        <f>VLOOKUP(H1775&amp;"_"&amp;M1775+1,'Leaf lengths'!$J$6:$Q$104,VLOOKUP(F1775,'Leaf lengths'!$S$1:$T$6,2,FALSE),FALSE)</f>
        <v>257.25</v>
      </c>
      <c r="X1775">
        <f t="shared" si="117"/>
        <v>0.81632653061224492</v>
      </c>
      <c r="Y1775">
        <f t="shared" si="116"/>
        <v>8.816326530612244</v>
      </c>
      <c r="Z1775">
        <f t="shared" si="115"/>
        <v>31</v>
      </c>
      <c r="AD1775" t="str">
        <f t="shared" si="118"/>
        <v/>
      </c>
    </row>
    <row r="1776" spans="1:30" hidden="1" x14ac:dyDescent="0.3">
      <c r="A1776" t="s">
        <v>417</v>
      </c>
      <c r="B1776">
        <f t="shared" si="119"/>
        <v>401160</v>
      </c>
      <c r="C1776">
        <v>1160</v>
      </c>
      <c r="D1776">
        <f>VLOOKUP($B1776,TrialDesign!$E$2:$I$1147,5,FALSE)</f>
        <v>8</v>
      </c>
      <c r="E1776" t="str">
        <f>VLOOKUP($B1776,TrialDesign!$E$2:$I$1147,3,FALSE)</f>
        <v>Full</v>
      </c>
      <c r="F1776" t="str">
        <f>VLOOKUP($B1776,TrialDesign!$E$2:$I$1147,4,FALSE)</f>
        <v>Amarok</v>
      </c>
      <c r="G1776" s="1">
        <v>41947</v>
      </c>
      <c r="H1776" s="1" t="str">
        <f>VLOOKUP(B1776,TrialDesign!$E$2:$J$1147,6,FALSE)</f>
        <v>Full_8h</v>
      </c>
      <c r="J1776">
        <v>1160</v>
      </c>
      <c r="K1776">
        <v>1</v>
      </c>
      <c r="L1776">
        <v>2</v>
      </c>
      <c r="M1776">
        <v>9</v>
      </c>
      <c r="N1776">
        <v>10</v>
      </c>
      <c r="O1776">
        <v>117</v>
      </c>
      <c r="Q1776">
        <v>66</v>
      </c>
      <c r="R1776">
        <v>2</v>
      </c>
      <c r="S1776">
        <v>23</v>
      </c>
      <c r="T1776">
        <v>29</v>
      </c>
      <c r="U1776" t="s">
        <v>21</v>
      </c>
      <c r="V1776">
        <v>3</v>
      </c>
      <c r="W1776">
        <f>VLOOKUP(H1776&amp;"_"&amp;M1776+1,'Leaf lengths'!$J$6:$Q$104,VLOOKUP(F1776,'Leaf lengths'!$S$1:$T$6,2,FALSE),FALSE)</f>
        <v>207.25</v>
      </c>
      <c r="X1776">
        <f t="shared" si="117"/>
        <v>0.31845597104945716</v>
      </c>
      <c r="Y1776">
        <f t="shared" si="116"/>
        <v>9.3184559710494579</v>
      </c>
      <c r="Z1776">
        <f t="shared" si="115"/>
        <v>34</v>
      </c>
      <c r="AD1776" t="str">
        <f t="shared" si="118"/>
        <v/>
      </c>
    </row>
    <row r="1777" spans="1:30" hidden="1" x14ac:dyDescent="0.3">
      <c r="A1777" t="s">
        <v>417</v>
      </c>
      <c r="B1777">
        <f t="shared" si="119"/>
        <v>401160</v>
      </c>
      <c r="C1777">
        <v>1160</v>
      </c>
      <c r="D1777">
        <f>VLOOKUP($B1777,TrialDesign!$E$2:$I$1147,5,FALSE)</f>
        <v>8</v>
      </c>
      <c r="E1777" t="str">
        <f>VLOOKUP($B1777,TrialDesign!$E$2:$I$1147,3,FALSE)</f>
        <v>Full</v>
      </c>
      <c r="F1777" t="str">
        <f>VLOOKUP($B1777,TrialDesign!$E$2:$I$1147,4,FALSE)</f>
        <v>Amarok</v>
      </c>
      <c r="G1777" s="1">
        <v>41947</v>
      </c>
      <c r="H1777" s="1" t="str">
        <f>VLOOKUP(B1777,TrialDesign!$E$2:$J$1147,6,FALSE)</f>
        <v>Full_8h</v>
      </c>
      <c r="K1777">
        <v>2</v>
      </c>
      <c r="L1777">
        <v>2</v>
      </c>
      <c r="M1777">
        <v>8</v>
      </c>
      <c r="N1777">
        <v>9</v>
      </c>
      <c r="O1777">
        <v>130</v>
      </c>
      <c r="P1777">
        <v>270</v>
      </c>
      <c r="Q1777">
        <v>220</v>
      </c>
      <c r="R1777">
        <v>3</v>
      </c>
      <c r="S1777">
        <v>23</v>
      </c>
      <c r="T1777">
        <v>42</v>
      </c>
      <c r="U1777" t="s">
        <v>21</v>
      </c>
      <c r="V1777">
        <v>2</v>
      </c>
      <c r="W1777">
        <f>VLOOKUP(H1777&amp;"_"&amp;M1777+1,'Leaf lengths'!$J$6:$Q$104,VLOOKUP(F1777,'Leaf lengths'!$S$1:$T$6,2,FALSE),FALSE)</f>
        <v>257.25</v>
      </c>
      <c r="X1777">
        <f t="shared" si="117"/>
        <v>0.85519922254616132</v>
      </c>
      <c r="Y1777">
        <f t="shared" si="116"/>
        <v>8.8551992225461618</v>
      </c>
      <c r="Z1777">
        <f t="shared" si="115"/>
        <v>34</v>
      </c>
      <c r="AD1777" t="str">
        <f t="shared" si="118"/>
        <v/>
      </c>
    </row>
    <row r="1778" spans="1:30" hidden="1" x14ac:dyDescent="0.3">
      <c r="A1778" t="s">
        <v>417</v>
      </c>
      <c r="B1778">
        <f t="shared" si="119"/>
        <v>401160</v>
      </c>
      <c r="C1778">
        <v>1160</v>
      </c>
      <c r="D1778">
        <f>VLOOKUP($B1778,TrialDesign!$E$2:$I$1147,5,FALSE)</f>
        <v>8</v>
      </c>
      <c r="E1778" t="str">
        <f>VLOOKUP($B1778,TrialDesign!$E$2:$I$1147,3,FALSE)</f>
        <v>Full</v>
      </c>
      <c r="F1778" t="str">
        <f>VLOOKUP($B1778,TrialDesign!$E$2:$I$1147,4,FALSE)</f>
        <v>Amarok</v>
      </c>
      <c r="G1778" s="1">
        <v>41947</v>
      </c>
      <c r="H1778" s="1" t="str">
        <f>VLOOKUP(B1778,TrialDesign!$E$2:$J$1147,6,FALSE)</f>
        <v>Full_8h</v>
      </c>
      <c r="K1778">
        <v>3</v>
      </c>
      <c r="L1778">
        <v>0</v>
      </c>
      <c r="M1778">
        <v>9</v>
      </c>
      <c r="N1778">
        <v>10</v>
      </c>
      <c r="O1778">
        <v>180</v>
      </c>
      <c r="P1778">
        <v>188</v>
      </c>
      <c r="Q1778">
        <v>34</v>
      </c>
      <c r="R1778">
        <v>2</v>
      </c>
      <c r="S1778">
        <v>21</v>
      </c>
      <c r="T1778">
        <v>84</v>
      </c>
      <c r="U1778" t="s">
        <v>21</v>
      </c>
      <c r="V1778">
        <v>3</v>
      </c>
      <c r="W1778">
        <f>VLOOKUP(H1778&amp;"_"&amp;M1778+1,'Leaf lengths'!$J$6:$Q$104,VLOOKUP(F1778,'Leaf lengths'!$S$1:$T$6,2,FALSE),FALSE)</f>
        <v>207.25</v>
      </c>
      <c r="X1778">
        <f t="shared" si="117"/>
        <v>0.16405307599517491</v>
      </c>
      <c r="Y1778">
        <f t="shared" si="116"/>
        <v>9.1640530759951755</v>
      </c>
      <c r="Z1778">
        <f t="shared" ref="Z1778:Z1841" si="120">IF(S1778="","",SUM(M1778+R1778+S1778))</f>
        <v>32</v>
      </c>
      <c r="AD1778" t="str">
        <f t="shared" si="118"/>
        <v/>
      </c>
    </row>
    <row r="1779" spans="1:30" hidden="1" x14ac:dyDescent="0.3">
      <c r="A1779" t="s">
        <v>417</v>
      </c>
      <c r="B1779">
        <f t="shared" si="119"/>
        <v>401160</v>
      </c>
      <c r="C1779">
        <v>1160</v>
      </c>
      <c r="D1779">
        <f>VLOOKUP($B1779,TrialDesign!$E$2:$I$1147,5,FALSE)</f>
        <v>8</v>
      </c>
      <c r="E1779" t="str">
        <f>VLOOKUP($B1779,TrialDesign!$E$2:$I$1147,3,FALSE)</f>
        <v>Full</v>
      </c>
      <c r="F1779" t="str">
        <f>VLOOKUP($B1779,TrialDesign!$E$2:$I$1147,4,FALSE)</f>
        <v>Amarok</v>
      </c>
      <c r="G1779" s="1">
        <v>41947</v>
      </c>
      <c r="H1779" s="1" t="str">
        <f>VLOOKUP(B1779,TrialDesign!$E$2:$J$1147,6,FALSE)</f>
        <v>Full_8h</v>
      </c>
      <c r="K1779">
        <v>4</v>
      </c>
      <c r="L1779">
        <v>0</v>
      </c>
      <c r="M1779">
        <v>8</v>
      </c>
      <c r="N1779">
        <v>9</v>
      </c>
      <c r="O1779">
        <v>106</v>
      </c>
      <c r="P1779">
        <v>277</v>
      </c>
      <c r="Q1779">
        <v>83</v>
      </c>
      <c r="R1779">
        <v>5</v>
      </c>
      <c r="S1779">
        <v>17</v>
      </c>
      <c r="U1779" t="s">
        <v>18</v>
      </c>
      <c r="W1779">
        <f>VLOOKUP(H1779&amp;"_"&amp;M1779+1,'Leaf lengths'!$J$6:$Q$104,VLOOKUP(F1779,'Leaf lengths'!$S$1:$T$6,2,FALSE),FALSE)</f>
        <v>257.25</v>
      </c>
      <c r="X1779">
        <f t="shared" si="117"/>
        <v>0.32264334305150633</v>
      </c>
      <c r="Y1779">
        <f t="shared" si="116"/>
        <v>8.3226433430515065</v>
      </c>
      <c r="Z1779">
        <f t="shared" si="120"/>
        <v>30</v>
      </c>
      <c r="AD1779" t="str">
        <f t="shared" si="118"/>
        <v/>
      </c>
    </row>
    <row r="1780" spans="1:30" hidden="1" x14ac:dyDescent="0.3">
      <c r="A1780" t="s">
        <v>417</v>
      </c>
      <c r="B1780">
        <f t="shared" si="119"/>
        <v>401121</v>
      </c>
      <c r="C1780">
        <v>1121</v>
      </c>
      <c r="D1780">
        <f>VLOOKUP($B1780,TrialDesign!$E$2:$I$1147,5,FALSE)</f>
        <v>8</v>
      </c>
      <c r="E1780" t="str">
        <f>VLOOKUP($B1780,TrialDesign!$E$2:$I$1147,3,FALSE)</f>
        <v>Full</v>
      </c>
      <c r="F1780" t="str">
        <f>VLOOKUP($B1780,TrialDesign!$E$2:$I$1147,4,FALSE)</f>
        <v>Amarok</v>
      </c>
      <c r="G1780" s="1">
        <v>41974</v>
      </c>
      <c r="H1780" s="1" t="str">
        <f>VLOOKUP(B1780,TrialDesign!$E$2:$J$1147,6,FALSE)</f>
        <v>Full_8h</v>
      </c>
      <c r="I1780" s="10">
        <v>41974</v>
      </c>
      <c r="J1780">
        <v>1121</v>
      </c>
      <c r="K1780">
        <v>1</v>
      </c>
      <c r="M1780">
        <v>11</v>
      </c>
      <c r="O1780">
        <v>325</v>
      </c>
      <c r="S1780">
        <v>20</v>
      </c>
      <c r="V1780">
        <v>3</v>
      </c>
      <c r="W1780">
        <f>VLOOKUP(H1780&amp;"_"&amp;M1780+1,'Leaf lengths'!$J$6:$Q$104,VLOOKUP(F1780,'Leaf lengths'!$S$1:$T$6,2,FALSE),FALSE)</f>
        <v>207.25</v>
      </c>
      <c r="X1780">
        <f t="shared" si="117"/>
        <v>0</v>
      </c>
      <c r="Y1780">
        <f t="shared" si="116"/>
        <v>11</v>
      </c>
      <c r="Z1780">
        <f t="shared" si="120"/>
        <v>31</v>
      </c>
      <c r="AD1780" t="str">
        <f t="shared" si="118"/>
        <v>FLN</v>
      </c>
    </row>
    <row r="1781" spans="1:30" hidden="1" x14ac:dyDescent="0.3">
      <c r="A1781" t="s">
        <v>417</v>
      </c>
      <c r="B1781">
        <f t="shared" si="119"/>
        <v>401121</v>
      </c>
      <c r="C1781">
        <v>1121</v>
      </c>
      <c r="D1781">
        <f>VLOOKUP($B1781,TrialDesign!$E$2:$I$1147,5,FALSE)</f>
        <v>8</v>
      </c>
      <c r="E1781" t="str">
        <f>VLOOKUP($B1781,TrialDesign!$E$2:$I$1147,3,FALSE)</f>
        <v>Full</v>
      </c>
      <c r="F1781" t="str">
        <f>VLOOKUP($B1781,TrialDesign!$E$2:$I$1147,4,FALSE)</f>
        <v>Amarok</v>
      </c>
      <c r="G1781" s="1">
        <v>41974</v>
      </c>
      <c r="H1781" s="1" t="str">
        <f>VLOOKUP(B1781,TrialDesign!$E$2:$J$1147,6,FALSE)</f>
        <v>Full_8h</v>
      </c>
      <c r="K1781">
        <v>2</v>
      </c>
      <c r="M1781">
        <v>11</v>
      </c>
      <c r="O1781">
        <v>347</v>
      </c>
      <c r="S1781">
        <v>20</v>
      </c>
      <c r="V1781">
        <v>4</v>
      </c>
      <c r="W1781">
        <f>VLOOKUP(H1781&amp;"_"&amp;M1781+1,'Leaf lengths'!$J$6:$Q$104,VLOOKUP(F1781,'Leaf lengths'!$S$1:$T$6,2,FALSE),FALSE)</f>
        <v>207.25</v>
      </c>
      <c r="X1781">
        <f t="shared" si="117"/>
        <v>0</v>
      </c>
      <c r="Y1781">
        <f t="shared" si="116"/>
        <v>11</v>
      </c>
      <c r="Z1781">
        <f t="shared" si="120"/>
        <v>31</v>
      </c>
      <c r="AD1781" t="str">
        <f t="shared" si="118"/>
        <v>FLN</v>
      </c>
    </row>
    <row r="1782" spans="1:30" hidden="1" x14ac:dyDescent="0.3">
      <c r="A1782" t="s">
        <v>417</v>
      </c>
      <c r="B1782">
        <f t="shared" si="119"/>
        <v>401121</v>
      </c>
      <c r="C1782">
        <v>1121</v>
      </c>
      <c r="D1782">
        <f>VLOOKUP($B1782,TrialDesign!$E$2:$I$1147,5,FALSE)</f>
        <v>8</v>
      </c>
      <c r="E1782" t="str">
        <f>VLOOKUP($B1782,TrialDesign!$E$2:$I$1147,3,FALSE)</f>
        <v>Full</v>
      </c>
      <c r="F1782" t="str">
        <f>VLOOKUP($B1782,TrialDesign!$E$2:$I$1147,4,FALSE)</f>
        <v>Amarok</v>
      </c>
      <c r="G1782" s="1">
        <v>41974</v>
      </c>
      <c r="H1782" s="1" t="str">
        <f>VLOOKUP(B1782,TrialDesign!$E$2:$J$1147,6,FALSE)</f>
        <v>Full_8h</v>
      </c>
      <c r="K1782">
        <v>3</v>
      </c>
      <c r="M1782">
        <v>10</v>
      </c>
      <c r="O1782">
        <v>335</v>
      </c>
      <c r="S1782">
        <v>19</v>
      </c>
      <c r="V1782">
        <v>3</v>
      </c>
      <c r="W1782">
        <f>VLOOKUP(H1782&amp;"_"&amp;M1782+1,'Leaf lengths'!$J$6:$Q$104,VLOOKUP(F1782,'Leaf lengths'!$S$1:$T$6,2,FALSE),FALSE)</f>
        <v>207.25</v>
      </c>
      <c r="X1782">
        <f t="shared" si="117"/>
        <v>0</v>
      </c>
      <c r="Y1782">
        <f t="shared" ref="Y1782:Y1845" si="121">X1782+M1782</f>
        <v>10</v>
      </c>
      <c r="Z1782">
        <f t="shared" si="120"/>
        <v>29</v>
      </c>
      <c r="AD1782" t="str">
        <f t="shared" si="118"/>
        <v>FLN</v>
      </c>
    </row>
    <row r="1783" spans="1:30" hidden="1" x14ac:dyDescent="0.3">
      <c r="A1783" t="s">
        <v>417</v>
      </c>
      <c r="B1783">
        <f t="shared" si="119"/>
        <v>401121</v>
      </c>
      <c r="C1783">
        <v>1121</v>
      </c>
      <c r="D1783">
        <f>VLOOKUP($B1783,TrialDesign!$E$2:$I$1147,5,FALSE)</f>
        <v>8</v>
      </c>
      <c r="E1783" t="str">
        <f>VLOOKUP($B1783,TrialDesign!$E$2:$I$1147,3,FALSE)</f>
        <v>Full</v>
      </c>
      <c r="F1783" t="str">
        <f>VLOOKUP($B1783,TrialDesign!$E$2:$I$1147,4,FALSE)</f>
        <v>Amarok</v>
      </c>
      <c r="G1783" s="1">
        <v>41974</v>
      </c>
      <c r="H1783" s="1" t="str">
        <f>VLOOKUP(B1783,TrialDesign!$E$2:$J$1147,6,FALSE)</f>
        <v>Full_8h</v>
      </c>
      <c r="K1783">
        <v>4</v>
      </c>
      <c r="M1783">
        <v>10</v>
      </c>
      <c r="O1783">
        <v>320</v>
      </c>
      <c r="V1783">
        <v>3</v>
      </c>
      <c r="W1783">
        <f>VLOOKUP(H1783&amp;"_"&amp;M1783+1,'Leaf lengths'!$J$6:$Q$104,VLOOKUP(F1783,'Leaf lengths'!$S$1:$T$6,2,FALSE),FALSE)</f>
        <v>207.25</v>
      </c>
      <c r="X1783">
        <f t="shared" si="117"/>
        <v>0</v>
      </c>
      <c r="Y1783">
        <f t="shared" si="121"/>
        <v>10</v>
      </c>
      <c r="Z1783" t="str">
        <f t="shared" si="120"/>
        <v/>
      </c>
      <c r="AD1783" t="str">
        <f t="shared" si="118"/>
        <v>FLN</v>
      </c>
    </row>
    <row r="1784" spans="1:30" hidden="1" x14ac:dyDescent="0.3">
      <c r="A1784" t="s">
        <v>417</v>
      </c>
      <c r="B1784">
        <f t="shared" si="119"/>
        <v>401124</v>
      </c>
      <c r="C1784">
        <v>1124</v>
      </c>
      <c r="D1784">
        <f>VLOOKUP($B1784,TrialDesign!$E$2:$I$1147,5,FALSE)</f>
        <v>8</v>
      </c>
      <c r="E1784" t="str">
        <f>VLOOKUP($B1784,TrialDesign!$E$2:$I$1147,3,FALSE)</f>
        <v>Full</v>
      </c>
      <c r="F1784" t="str">
        <f>VLOOKUP($B1784,TrialDesign!$E$2:$I$1147,4,FALSE)</f>
        <v>Amarok</v>
      </c>
      <c r="G1784" s="1">
        <v>41974</v>
      </c>
      <c r="H1784" s="1" t="str">
        <f>VLOOKUP(B1784,TrialDesign!$E$2:$J$1147,6,FALSE)</f>
        <v>Full_8h</v>
      </c>
      <c r="J1784">
        <v>1124</v>
      </c>
      <c r="K1784">
        <v>1</v>
      </c>
      <c r="M1784">
        <v>10</v>
      </c>
      <c r="O1784">
        <v>355</v>
      </c>
      <c r="S1784">
        <v>20</v>
      </c>
      <c r="V1784">
        <v>4</v>
      </c>
      <c r="W1784">
        <f>VLOOKUP(H1784&amp;"_"&amp;M1784+1,'Leaf lengths'!$J$6:$Q$104,VLOOKUP(F1784,'Leaf lengths'!$S$1:$T$6,2,FALSE),FALSE)</f>
        <v>207.25</v>
      </c>
      <c r="X1784">
        <f t="shared" si="117"/>
        <v>0</v>
      </c>
      <c r="Y1784">
        <f t="shared" si="121"/>
        <v>10</v>
      </c>
      <c r="Z1784">
        <f t="shared" si="120"/>
        <v>30</v>
      </c>
      <c r="AD1784" t="str">
        <f t="shared" si="118"/>
        <v>FLN</v>
      </c>
    </row>
    <row r="1785" spans="1:30" hidden="1" x14ac:dyDescent="0.3">
      <c r="A1785" t="s">
        <v>417</v>
      </c>
      <c r="B1785">
        <f t="shared" si="119"/>
        <v>401124</v>
      </c>
      <c r="C1785">
        <v>1124</v>
      </c>
      <c r="D1785">
        <f>VLOOKUP($B1785,TrialDesign!$E$2:$I$1147,5,FALSE)</f>
        <v>8</v>
      </c>
      <c r="E1785" t="str">
        <f>VLOOKUP($B1785,TrialDesign!$E$2:$I$1147,3,FALSE)</f>
        <v>Full</v>
      </c>
      <c r="F1785" t="str">
        <f>VLOOKUP($B1785,TrialDesign!$E$2:$I$1147,4,FALSE)</f>
        <v>Amarok</v>
      </c>
      <c r="G1785" s="1">
        <v>41974</v>
      </c>
      <c r="H1785" s="1" t="str">
        <f>VLOOKUP(B1785,TrialDesign!$E$2:$J$1147,6,FALSE)</f>
        <v>Full_8h</v>
      </c>
      <c r="K1785">
        <v>2</v>
      </c>
      <c r="M1785">
        <v>12</v>
      </c>
      <c r="O1785">
        <v>293</v>
      </c>
      <c r="S1785">
        <v>19</v>
      </c>
      <c r="V1785">
        <v>3</v>
      </c>
      <c r="W1785">
        <f>VLOOKUP(H1785&amp;"_"&amp;M1785+1,'Leaf lengths'!$J$6:$Q$104,VLOOKUP(F1785,'Leaf lengths'!$S$1:$T$6,2,FALSE),FALSE)</f>
        <v>207.25</v>
      </c>
      <c r="X1785">
        <f t="shared" si="117"/>
        <v>0</v>
      </c>
      <c r="Y1785">
        <f t="shared" si="121"/>
        <v>12</v>
      </c>
      <c r="Z1785">
        <f t="shared" si="120"/>
        <v>31</v>
      </c>
      <c r="AD1785" t="str">
        <f t="shared" si="118"/>
        <v>FLN</v>
      </c>
    </row>
    <row r="1786" spans="1:30" hidden="1" x14ac:dyDescent="0.3">
      <c r="A1786" t="s">
        <v>417</v>
      </c>
      <c r="B1786">
        <f t="shared" si="119"/>
        <v>401124</v>
      </c>
      <c r="C1786">
        <v>1124</v>
      </c>
      <c r="D1786">
        <f>VLOOKUP($B1786,TrialDesign!$E$2:$I$1147,5,FALSE)</f>
        <v>8</v>
      </c>
      <c r="E1786" t="str">
        <f>VLOOKUP($B1786,TrialDesign!$E$2:$I$1147,3,FALSE)</f>
        <v>Full</v>
      </c>
      <c r="F1786" t="str">
        <f>VLOOKUP($B1786,TrialDesign!$E$2:$I$1147,4,FALSE)</f>
        <v>Amarok</v>
      </c>
      <c r="G1786" s="1">
        <v>41974</v>
      </c>
      <c r="H1786" s="1" t="str">
        <f>VLOOKUP(B1786,TrialDesign!$E$2:$J$1147,6,FALSE)</f>
        <v>Full_8h</v>
      </c>
      <c r="K1786">
        <v>3</v>
      </c>
      <c r="M1786">
        <v>12</v>
      </c>
      <c r="O1786">
        <v>358</v>
      </c>
      <c r="S1786">
        <v>19</v>
      </c>
      <c r="V1786">
        <v>4</v>
      </c>
      <c r="W1786">
        <f>VLOOKUP(H1786&amp;"_"&amp;M1786+1,'Leaf lengths'!$J$6:$Q$104,VLOOKUP(F1786,'Leaf lengths'!$S$1:$T$6,2,FALSE),FALSE)</f>
        <v>207.25</v>
      </c>
      <c r="X1786">
        <f t="shared" si="117"/>
        <v>0</v>
      </c>
      <c r="Y1786">
        <f t="shared" si="121"/>
        <v>12</v>
      </c>
      <c r="Z1786">
        <f t="shared" si="120"/>
        <v>31</v>
      </c>
      <c r="AD1786" t="str">
        <f t="shared" si="118"/>
        <v>FLN</v>
      </c>
    </row>
    <row r="1787" spans="1:30" hidden="1" x14ac:dyDescent="0.3">
      <c r="A1787" t="s">
        <v>417</v>
      </c>
      <c r="B1787">
        <f t="shared" si="119"/>
        <v>401124</v>
      </c>
      <c r="C1787">
        <v>1124</v>
      </c>
      <c r="D1787">
        <f>VLOOKUP($B1787,TrialDesign!$E$2:$I$1147,5,FALSE)</f>
        <v>8</v>
      </c>
      <c r="E1787" t="str">
        <f>VLOOKUP($B1787,TrialDesign!$E$2:$I$1147,3,FALSE)</f>
        <v>Full</v>
      </c>
      <c r="F1787" t="str">
        <f>VLOOKUP($B1787,TrialDesign!$E$2:$I$1147,4,FALSE)</f>
        <v>Amarok</v>
      </c>
      <c r="G1787" s="1">
        <v>41974</v>
      </c>
      <c r="H1787" s="1" t="str">
        <f>VLOOKUP(B1787,TrialDesign!$E$2:$J$1147,6,FALSE)</f>
        <v>Full_8h</v>
      </c>
      <c r="K1787">
        <v>4</v>
      </c>
      <c r="M1787">
        <v>11</v>
      </c>
      <c r="O1787">
        <v>320</v>
      </c>
      <c r="S1787">
        <v>18</v>
      </c>
      <c r="V1787">
        <v>4</v>
      </c>
      <c r="W1787">
        <f>VLOOKUP(H1787&amp;"_"&amp;M1787+1,'Leaf lengths'!$J$6:$Q$104,VLOOKUP(F1787,'Leaf lengths'!$S$1:$T$6,2,FALSE),FALSE)</f>
        <v>207.25</v>
      </c>
      <c r="X1787">
        <f t="shared" si="117"/>
        <v>0</v>
      </c>
      <c r="Y1787">
        <f t="shared" si="121"/>
        <v>11</v>
      </c>
      <c r="Z1787">
        <f t="shared" si="120"/>
        <v>29</v>
      </c>
      <c r="AD1787" t="str">
        <f t="shared" si="118"/>
        <v>FLN</v>
      </c>
    </row>
    <row r="1788" spans="1:30" hidden="1" x14ac:dyDescent="0.3">
      <c r="A1788" t="s">
        <v>417</v>
      </c>
      <c r="B1788">
        <f t="shared" si="119"/>
        <v>401125</v>
      </c>
      <c r="C1788">
        <v>1125</v>
      </c>
      <c r="D1788">
        <f>VLOOKUP($B1788,TrialDesign!$E$2:$I$1147,5,FALSE)</f>
        <v>8</v>
      </c>
      <c r="E1788" t="str">
        <f>VLOOKUP($B1788,TrialDesign!$E$2:$I$1147,3,FALSE)</f>
        <v>Full</v>
      </c>
      <c r="F1788" t="str">
        <f>VLOOKUP($B1788,TrialDesign!$E$2:$I$1147,4,FALSE)</f>
        <v>Amarok</v>
      </c>
      <c r="G1788" s="1">
        <v>41974</v>
      </c>
      <c r="H1788" s="1" t="str">
        <f>VLOOKUP(B1788,TrialDesign!$E$2:$J$1147,6,FALSE)</f>
        <v>Full_8h</v>
      </c>
      <c r="J1788">
        <v>1125</v>
      </c>
      <c r="K1788">
        <v>1</v>
      </c>
      <c r="M1788">
        <v>12</v>
      </c>
      <c r="O1788">
        <v>350</v>
      </c>
      <c r="S1788">
        <v>23</v>
      </c>
      <c r="V1788">
        <v>4</v>
      </c>
      <c r="W1788">
        <f>VLOOKUP(H1788&amp;"_"&amp;M1788+1,'Leaf lengths'!$J$6:$Q$104,VLOOKUP(F1788,'Leaf lengths'!$S$1:$T$6,2,FALSE),FALSE)</f>
        <v>207.25</v>
      </c>
      <c r="X1788">
        <f t="shared" si="117"/>
        <v>0</v>
      </c>
      <c r="Y1788">
        <f t="shared" si="121"/>
        <v>12</v>
      </c>
      <c r="Z1788">
        <f t="shared" si="120"/>
        <v>35</v>
      </c>
      <c r="AD1788" t="str">
        <f t="shared" si="118"/>
        <v>FLN</v>
      </c>
    </row>
    <row r="1789" spans="1:30" hidden="1" x14ac:dyDescent="0.3">
      <c r="A1789" t="s">
        <v>417</v>
      </c>
      <c r="B1789">
        <f t="shared" si="119"/>
        <v>401125</v>
      </c>
      <c r="C1789">
        <v>1125</v>
      </c>
      <c r="D1789">
        <f>VLOOKUP($B1789,TrialDesign!$E$2:$I$1147,5,FALSE)</f>
        <v>8</v>
      </c>
      <c r="E1789" t="str">
        <f>VLOOKUP($B1789,TrialDesign!$E$2:$I$1147,3,FALSE)</f>
        <v>Full</v>
      </c>
      <c r="F1789" t="str">
        <f>VLOOKUP($B1789,TrialDesign!$E$2:$I$1147,4,FALSE)</f>
        <v>Amarok</v>
      </c>
      <c r="G1789" s="1">
        <v>41974</v>
      </c>
      <c r="H1789" s="1" t="str">
        <f>VLOOKUP(B1789,TrialDesign!$E$2:$J$1147,6,FALSE)</f>
        <v>Full_8h</v>
      </c>
      <c r="K1789">
        <v>2</v>
      </c>
      <c r="M1789">
        <v>12</v>
      </c>
      <c r="O1789">
        <v>375</v>
      </c>
      <c r="S1789">
        <v>21</v>
      </c>
      <c r="V1789">
        <v>4</v>
      </c>
      <c r="W1789">
        <f>VLOOKUP(H1789&amp;"_"&amp;M1789+1,'Leaf lengths'!$J$6:$Q$104,VLOOKUP(F1789,'Leaf lengths'!$S$1:$T$6,2,FALSE),FALSE)</f>
        <v>207.25</v>
      </c>
      <c r="X1789">
        <f t="shared" ref="X1789:X1852" si="122">IF(OR(N1789="",M1789=N1789),0,Q1789/W1789)</f>
        <v>0</v>
      </c>
      <c r="Y1789">
        <f t="shared" si="121"/>
        <v>12</v>
      </c>
      <c r="Z1789">
        <f t="shared" si="120"/>
        <v>33</v>
      </c>
      <c r="AD1789" t="str">
        <f t="shared" si="118"/>
        <v>FLN</v>
      </c>
    </row>
    <row r="1790" spans="1:30" hidden="1" x14ac:dyDescent="0.3">
      <c r="A1790" t="s">
        <v>417</v>
      </c>
      <c r="B1790">
        <f t="shared" si="119"/>
        <v>401125</v>
      </c>
      <c r="C1790">
        <v>1125</v>
      </c>
      <c r="D1790">
        <f>VLOOKUP($B1790,TrialDesign!$E$2:$I$1147,5,FALSE)</f>
        <v>8</v>
      </c>
      <c r="E1790" t="str">
        <f>VLOOKUP($B1790,TrialDesign!$E$2:$I$1147,3,FALSE)</f>
        <v>Full</v>
      </c>
      <c r="F1790" t="str">
        <f>VLOOKUP($B1790,TrialDesign!$E$2:$I$1147,4,FALSE)</f>
        <v>Amarok</v>
      </c>
      <c r="G1790" s="1">
        <v>41974</v>
      </c>
      <c r="H1790" s="1" t="str">
        <f>VLOOKUP(B1790,TrialDesign!$E$2:$J$1147,6,FALSE)</f>
        <v>Full_8h</v>
      </c>
      <c r="K1790">
        <v>3</v>
      </c>
      <c r="M1790">
        <v>12</v>
      </c>
      <c r="O1790">
        <v>370</v>
      </c>
      <c r="S1790">
        <v>24</v>
      </c>
      <c r="V1790">
        <v>4</v>
      </c>
      <c r="W1790">
        <f>VLOOKUP(H1790&amp;"_"&amp;M1790+1,'Leaf lengths'!$J$6:$Q$104,VLOOKUP(F1790,'Leaf lengths'!$S$1:$T$6,2,FALSE),FALSE)</f>
        <v>207.25</v>
      </c>
      <c r="X1790">
        <f t="shared" si="122"/>
        <v>0</v>
      </c>
      <c r="Y1790">
        <f t="shared" si="121"/>
        <v>12</v>
      </c>
      <c r="Z1790">
        <f t="shared" si="120"/>
        <v>36</v>
      </c>
      <c r="AD1790" t="str">
        <f t="shared" si="118"/>
        <v>FLN</v>
      </c>
    </row>
    <row r="1791" spans="1:30" hidden="1" x14ac:dyDescent="0.3">
      <c r="A1791" t="s">
        <v>417</v>
      </c>
      <c r="B1791">
        <f t="shared" si="119"/>
        <v>401125</v>
      </c>
      <c r="C1791">
        <v>1125</v>
      </c>
      <c r="D1791">
        <f>VLOOKUP($B1791,TrialDesign!$E$2:$I$1147,5,FALSE)</f>
        <v>8</v>
      </c>
      <c r="E1791" t="str">
        <f>VLOOKUP($B1791,TrialDesign!$E$2:$I$1147,3,FALSE)</f>
        <v>Full</v>
      </c>
      <c r="F1791" t="str">
        <f>VLOOKUP($B1791,TrialDesign!$E$2:$I$1147,4,FALSE)</f>
        <v>Amarok</v>
      </c>
      <c r="G1791" s="1">
        <v>41974</v>
      </c>
      <c r="H1791" s="1" t="str">
        <f>VLOOKUP(B1791,TrialDesign!$E$2:$J$1147,6,FALSE)</f>
        <v>Full_8h</v>
      </c>
      <c r="K1791">
        <v>4</v>
      </c>
      <c r="M1791">
        <v>12</v>
      </c>
      <c r="O1791">
        <v>290</v>
      </c>
      <c r="V1791">
        <v>4</v>
      </c>
      <c r="W1791">
        <f>VLOOKUP(H1791&amp;"_"&amp;M1791+1,'Leaf lengths'!$J$6:$Q$104,VLOOKUP(F1791,'Leaf lengths'!$S$1:$T$6,2,FALSE),FALSE)</f>
        <v>207.25</v>
      </c>
      <c r="X1791">
        <f t="shared" si="122"/>
        <v>0</v>
      </c>
      <c r="Y1791">
        <f t="shared" si="121"/>
        <v>12</v>
      </c>
      <c r="Z1791" t="str">
        <f t="shared" si="120"/>
        <v/>
      </c>
      <c r="AD1791" t="str">
        <f t="shared" si="118"/>
        <v>FLN</v>
      </c>
    </row>
    <row r="1792" spans="1:30" hidden="1" x14ac:dyDescent="0.3">
      <c r="A1792" t="s">
        <v>417</v>
      </c>
      <c r="B1792">
        <f t="shared" si="119"/>
        <v>401126</v>
      </c>
      <c r="C1792">
        <v>1126</v>
      </c>
      <c r="D1792">
        <f>VLOOKUP($B1792,TrialDesign!$E$2:$I$1147,5,FALSE)</f>
        <v>8</v>
      </c>
      <c r="E1792" t="str">
        <f>VLOOKUP($B1792,TrialDesign!$E$2:$I$1147,3,FALSE)</f>
        <v>Full</v>
      </c>
      <c r="F1792" t="str">
        <f>VLOOKUP($B1792,TrialDesign!$E$2:$I$1147,4,FALSE)</f>
        <v>Amarok</v>
      </c>
      <c r="G1792" s="1">
        <v>41974</v>
      </c>
      <c r="H1792" s="1" t="str">
        <f>VLOOKUP(B1792,TrialDesign!$E$2:$J$1147,6,FALSE)</f>
        <v>Full_8h</v>
      </c>
      <c r="J1792">
        <v>1126</v>
      </c>
      <c r="K1792">
        <v>1</v>
      </c>
      <c r="M1792">
        <v>11</v>
      </c>
      <c r="O1792">
        <v>360</v>
      </c>
      <c r="S1792">
        <v>21</v>
      </c>
      <c r="V1792">
        <v>4</v>
      </c>
      <c r="W1792">
        <f>VLOOKUP(H1792&amp;"_"&amp;M1792+1,'Leaf lengths'!$J$6:$Q$104,VLOOKUP(F1792,'Leaf lengths'!$S$1:$T$6,2,FALSE),FALSE)</f>
        <v>207.25</v>
      </c>
      <c r="X1792">
        <f t="shared" si="122"/>
        <v>0</v>
      </c>
      <c r="Y1792">
        <f t="shared" si="121"/>
        <v>11</v>
      </c>
      <c r="Z1792">
        <f t="shared" si="120"/>
        <v>32</v>
      </c>
      <c r="AD1792" t="str">
        <f t="shared" si="118"/>
        <v>FLN</v>
      </c>
    </row>
    <row r="1793" spans="1:30" hidden="1" x14ac:dyDescent="0.3">
      <c r="A1793" t="s">
        <v>417</v>
      </c>
      <c r="B1793">
        <f t="shared" si="119"/>
        <v>401126</v>
      </c>
      <c r="C1793">
        <v>1126</v>
      </c>
      <c r="D1793">
        <f>VLOOKUP($B1793,TrialDesign!$E$2:$I$1147,5,FALSE)</f>
        <v>8</v>
      </c>
      <c r="E1793" t="str">
        <f>VLOOKUP($B1793,TrialDesign!$E$2:$I$1147,3,FALSE)</f>
        <v>Full</v>
      </c>
      <c r="F1793" t="str">
        <f>VLOOKUP($B1793,TrialDesign!$E$2:$I$1147,4,FALSE)</f>
        <v>Amarok</v>
      </c>
      <c r="G1793" s="1">
        <v>41974</v>
      </c>
      <c r="H1793" s="1" t="str">
        <f>VLOOKUP(B1793,TrialDesign!$E$2:$J$1147,6,FALSE)</f>
        <v>Full_8h</v>
      </c>
      <c r="K1793">
        <v>2</v>
      </c>
      <c r="M1793">
        <v>11</v>
      </c>
      <c r="O1793">
        <v>405</v>
      </c>
      <c r="S1793">
        <v>19</v>
      </c>
      <c r="V1793">
        <v>4</v>
      </c>
      <c r="W1793">
        <f>VLOOKUP(H1793&amp;"_"&amp;M1793+1,'Leaf lengths'!$J$6:$Q$104,VLOOKUP(F1793,'Leaf lengths'!$S$1:$T$6,2,FALSE),FALSE)</f>
        <v>207.25</v>
      </c>
      <c r="X1793">
        <f t="shared" si="122"/>
        <v>0</v>
      </c>
      <c r="Y1793">
        <f t="shared" si="121"/>
        <v>11</v>
      </c>
      <c r="Z1793">
        <f t="shared" si="120"/>
        <v>30</v>
      </c>
      <c r="AD1793" t="str">
        <f t="shared" si="118"/>
        <v>FLN</v>
      </c>
    </row>
    <row r="1794" spans="1:30" hidden="1" x14ac:dyDescent="0.3">
      <c r="A1794" t="s">
        <v>417</v>
      </c>
      <c r="B1794">
        <f t="shared" si="119"/>
        <v>401126</v>
      </c>
      <c r="C1794">
        <v>1126</v>
      </c>
      <c r="D1794">
        <f>VLOOKUP($B1794,TrialDesign!$E$2:$I$1147,5,FALSE)</f>
        <v>8</v>
      </c>
      <c r="E1794" t="str">
        <f>VLOOKUP($B1794,TrialDesign!$E$2:$I$1147,3,FALSE)</f>
        <v>Full</v>
      </c>
      <c r="F1794" t="str">
        <f>VLOOKUP($B1794,TrialDesign!$E$2:$I$1147,4,FALSE)</f>
        <v>Amarok</v>
      </c>
      <c r="G1794" s="1">
        <v>41974</v>
      </c>
      <c r="H1794" s="1" t="str">
        <f>VLOOKUP(B1794,TrialDesign!$E$2:$J$1147,6,FALSE)</f>
        <v>Full_8h</v>
      </c>
      <c r="K1794">
        <v>3</v>
      </c>
      <c r="M1794">
        <v>11</v>
      </c>
      <c r="O1794">
        <v>387</v>
      </c>
      <c r="S1794">
        <v>20</v>
      </c>
      <c r="V1794">
        <v>4</v>
      </c>
      <c r="W1794">
        <f>VLOOKUP(H1794&amp;"_"&amp;M1794+1,'Leaf lengths'!$J$6:$Q$104,VLOOKUP(F1794,'Leaf lengths'!$S$1:$T$6,2,FALSE),FALSE)</f>
        <v>207.25</v>
      </c>
      <c r="X1794">
        <f t="shared" si="122"/>
        <v>0</v>
      </c>
      <c r="Y1794">
        <f t="shared" si="121"/>
        <v>11</v>
      </c>
      <c r="Z1794">
        <f t="shared" si="120"/>
        <v>31</v>
      </c>
      <c r="AD1794" t="str">
        <f t="shared" ref="AD1794:AD1857" si="123">IF(OR(M1794=N1794,N1794=""),"FLN","")</f>
        <v>FLN</v>
      </c>
    </row>
    <row r="1795" spans="1:30" hidden="1" x14ac:dyDescent="0.3">
      <c r="A1795" t="s">
        <v>417</v>
      </c>
      <c r="B1795">
        <f t="shared" si="119"/>
        <v>401126</v>
      </c>
      <c r="C1795">
        <v>1126</v>
      </c>
      <c r="D1795">
        <f>VLOOKUP($B1795,TrialDesign!$E$2:$I$1147,5,FALSE)</f>
        <v>8</v>
      </c>
      <c r="E1795" t="str">
        <f>VLOOKUP($B1795,TrialDesign!$E$2:$I$1147,3,FALSE)</f>
        <v>Full</v>
      </c>
      <c r="F1795" t="str">
        <f>VLOOKUP($B1795,TrialDesign!$E$2:$I$1147,4,FALSE)</f>
        <v>Amarok</v>
      </c>
      <c r="G1795" s="1">
        <v>41974</v>
      </c>
      <c r="H1795" s="1" t="str">
        <f>VLOOKUP(B1795,TrialDesign!$E$2:$J$1147,6,FALSE)</f>
        <v>Full_8h</v>
      </c>
      <c r="K1795">
        <v>4</v>
      </c>
      <c r="M1795">
        <v>10</v>
      </c>
      <c r="O1795">
        <v>350</v>
      </c>
      <c r="S1795">
        <v>20</v>
      </c>
      <c r="V1795">
        <v>3</v>
      </c>
      <c r="W1795">
        <f>VLOOKUP(H1795&amp;"_"&amp;M1795+1,'Leaf lengths'!$J$6:$Q$104,VLOOKUP(F1795,'Leaf lengths'!$S$1:$T$6,2,FALSE),FALSE)</f>
        <v>207.25</v>
      </c>
      <c r="X1795">
        <f t="shared" si="122"/>
        <v>0</v>
      </c>
      <c r="Y1795">
        <f t="shared" si="121"/>
        <v>10</v>
      </c>
      <c r="Z1795">
        <f t="shared" si="120"/>
        <v>30</v>
      </c>
      <c r="AD1795" t="str">
        <f t="shared" si="123"/>
        <v>FLN</v>
      </c>
    </row>
    <row r="1796" spans="1:30" hidden="1" x14ac:dyDescent="0.3">
      <c r="A1796" t="s">
        <v>417</v>
      </c>
      <c r="B1796">
        <f t="shared" si="119"/>
        <v>401128</v>
      </c>
      <c r="C1796">
        <v>1128</v>
      </c>
      <c r="D1796">
        <f>VLOOKUP($B1796,TrialDesign!$E$2:$I$1147,5,FALSE)</f>
        <v>8</v>
      </c>
      <c r="E1796" t="str">
        <f>VLOOKUP($B1796,TrialDesign!$E$2:$I$1147,3,FALSE)</f>
        <v>Full</v>
      </c>
      <c r="F1796" t="str">
        <f>VLOOKUP($B1796,TrialDesign!$E$2:$I$1147,4,FALSE)</f>
        <v>Amarok</v>
      </c>
      <c r="G1796" s="1">
        <v>41974</v>
      </c>
      <c r="H1796" s="1" t="str">
        <f>VLOOKUP(B1796,TrialDesign!$E$2:$J$1147,6,FALSE)</f>
        <v>Full_8h</v>
      </c>
      <c r="J1796">
        <v>1128</v>
      </c>
      <c r="K1796">
        <v>1</v>
      </c>
      <c r="M1796">
        <v>11</v>
      </c>
      <c r="O1796">
        <v>390</v>
      </c>
      <c r="S1796">
        <v>24</v>
      </c>
      <c r="V1796">
        <v>4</v>
      </c>
      <c r="W1796">
        <f>VLOOKUP(H1796&amp;"_"&amp;M1796+1,'Leaf lengths'!$J$6:$Q$104,VLOOKUP(F1796,'Leaf lengths'!$S$1:$T$6,2,FALSE),FALSE)</f>
        <v>207.25</v>
      </c>
      <c r="X1796">
        <f t="shared" si="122"/>
        <v>0</v>
      </c>
      <c r="Y1796">
        <f t="shared" si="121"/>
        <v>11</v>
      </c>
      <c r="Z1796">
        <f t="shared" si="120"/>
        <v>35</v>
      </c>
      <c r="AD1796" t="str">
        <f t="shared" si="123"/>
        <v>FLN</v>
      </c>
    </row>
    <row r="1797" spans="1:30" hidden="1" x14ac:dyDescent="0.3">
      <c r="A1797" t="s">
        <v>417</v>
      </c>
      <c r="B1797">
        <f t="shared" si="119"/>
        <v>401128</v>
      </c>
      <c r="C1797">
        <v>1128</v>
      </c>
      <c r="D1797">
        <f>VLOOKUP($B1797,TrialDesign!$E$2:$I$1147,5,FALSE)</f>
        <v>8</v>
      </c>
      <c r="E1797" t="str">
        <f>VLOOKUP($B1797,TrialDesign!$E$2:$I$1147,3,FALSE)</f>
        <v>Full</v>
      </c>
      <c r="F1797" t="str">
        <f>VLOOKUP($B1797,TrialDesign!$E$2:$I$1147,4,FALSE)</f>
        <v>Amarok</v>
      </c>
      <c r="G1797" s="1">
        <v>41974</v>
      </c>
      <c r="H1797" s="1" t="str">
        <f>VLOOKUP(B1797,TrialDesign!$E$2:$J$1147,6,FALSE)</f>
        <v>Full_8h</v>
      </c>
      <c r="K1797">
        <v>2</v>
      </c>
      <c r="M1797">
        <v>11</v>
      </c>
      <c r="O1797">
        <v>405</v>
      </c>
      <c r="S1797">
        <v>23</v>
      </c>
      <c r="V1797">
        <v>4</v>
      </c>
      <c r="W1797">
        <f>VLOOKUP(H1797&amp;"_"&amp;M1797+1,'Leaf lengths'!$J$6:$Q$104,VLOOKUP(F1797,'Leaf lengths'!$S$1:$T$6,2,FALSE),FALSE)</f>
        <v>207.25</v>
      </c>
      <c r="X1797">
        <f t="shared" si="122"/>
        <v>0</v>
      </c>
      <c r="Y1797">
        <f t="shared" si="121"/>
        <v>11</v>
      </c>
      <c r="Z1797">
        <f t="shared" si="120"/>
        <v>34</v>
      </c>
      <c r="AD1797" t="str">
        <f t="shared" si="123"/>
        <v>FLN</v>
      </c>
    </row>
    <row r="1798" spans="1:30" hidden="1" x14ac:dyDescent="0.3">
      <c r="A1798" t="s">
        <v>417</v>
      </c>
      <c r="B1798">
        <f t="shared" si="119"/>
        <v>401128</v>
      </c>
      <c r="C1798">
        <v>1128</v>
      </c>
      <c r="D1798">
        <f>VLOOKUP($B1798,TrialDesign!$E$2:$I$1147,5,FALSE)</f>
        <v>8</v>
      </c>
      <c r="E1798" t="str">
        <f>VLOOKUP($B1798,TrialDesign!$E$2:$I$1147,3,FALSE)</f>
        <v>Full</v>
      </c>
      <c r="F1798" t="str">
        <f>VLOOKUP($B1798,TrialDesign!$E$2:$I$1147,4,FALSE)</f>
        <v>Amarok</v>
      </c>
      <c r="G1798" s="1">
        <v>41974</v>
      </c>
      <c r="H1798" s="1" t="str">
        <f>VLOOKUP(B1798,TrialDesign!$E$2:$J$1147,6,FALSE)</f>
        <v>Full_8h</v>
      </c>
      <c r="K1798">
        <v>3</v>
      </c>
      <c r="M1798">
        <v>11</v>
      </c>
      <c r="O1798">
        <v>320</v>
      </c>
      <c r="S1798">
        <v>19</v>
      </c>
      <c r="V1798">
        <v>4</v>
      </c>
      <c r="W1798">
        <f>VLOOKUP(H1798&amp;"_"&amp;M1798+1,'Leaf lengths'!$J$6:$Q$104,VLOOKUP(F1798,'Leaf lengths'!$S$1:$T$6,2,FALSE),FALSE)</f>
        <v>207.25</v>
      </c>
      <c r="X1798">
        <f t="shared" si="122"/>
        <v>0</v>
      </c>
      <c r="Y1798">
        <f t="shared" si="121"/>
        <v>11</v>
      </c>
      <c r="Z1798">
        <f t="shared" si="120"/>
        <v>30</v>
      </c>
      <c r="AD1798" t="str">
        <f t="shared" si="123"/>
        <v>FLN</v>
      </c>
    </row>
    <row r="1799" spans="1:30" hidden="1" x14ac:dyDescent="0.3">
      <c r="A1799" t="s">
        <v>417</v>
      </c>
      <c r="B1799">
        <f t="shared" si="119"/>
        <v>401128</v>
      </c>
      <c r="C1799">
        <v>1128</v>
      </c>
      <c r="D1799">
        <f>VLOOKUP($B1799,TrialDesign!$E$2:$I$1147,5,FALSE)</f>
        <v>8</v>
      </c>
      <c r="E1799" t="str">
        <f>VLOOKUP($B1799,TrialDesign!$E$2:$I$1147,3,FALSE)</f>
        <v>Full</v>
      </c>
      <c r="F1799" t="str">
        <f>VLOOKUP($B1799,TrialDesign!$E$2:$I$1147,4,FALSE)</f>
        <v>Amarok</v>
      </c>
      <c r="G1799" s="1">
        <v>41974</v>
      </c>
      <c r="H1799" s="1" t="str">
        <f>VLOOKUP(B1799,TrialDesign!$E$2:$J$1147,6,FALSE)</f>
        <v>Full_8h</v>
      </c>
      <c r="K1799">
        <v>4</v>
      </c>
      <c r="M1799">
        <v>11</v>
      </c>
      <c r="O1799">
        <v>276</v>
      </c>
      <c r="V1799">
        <v>3</v>
      </c>
      <c r="W1799">
        <f>VLOOKUP(H1799&amp;"_"&amp;M1799+1,'Leaf lengths'!$J$6:$Q$104,VLOOKUP(F1799,'Leaf lengths'!$S$1:$T$6,2,FALSE),FALSE)</f>
        <v>207.25</v>
      </c>
      <c r="X1799">
        <f t="shared" si="122"/>
        <v>0</v>
      </c>
      <c r="Y1799">
        <f t="shared" si="121"/>
        <v>11</v>
      </c>
      <c r="Z1799" t="str">
        <f t="shared" si="120"/>
        <v/>
      </c>
      <c r="AD1799" t="str">
        <f t="shared" si="123"/>
        <v>FLN</v>
      </c>
    </row>
    <row r="1800" spans="1:30" hidden="1" x14ac:dyDescent="0.3">
      <c r="A1800" t="s">
        <v>417</v>
      </c>
      <c r="B1800">
        <f t="shared" si="119"/>
        <v>401137</v>
      </c>
      <c r="C1800">
        <v>1137</v>
      </c>
      <c r="D1800">
        <f>VLOOKUP($B1800,TrialDesign!$E$2:$I$1147,5,FALSE)</f>
        <v>8</v>
      </c>
      <c r="E1800" t="str">
        <f>VLOOKUP($B1800,TrialDesign!$E$2:$I$1147,3,FALSE)</f>
        <v>Full</v>
      </c>
      <c r="F1800" t="str">
        <f>VLOOKUP($B1800,TrialDesign!$E$2:$I$1147,4,FALSE)</f>
        <v>Amarok</v>
      </c>
      <c r="G1800" s="1">
        <v>41974</v>
      </c>
      <c r="H1800" s="1" t="str">
        <f>VLOOKUP(B1800,TrialDesign!$E$2:$J$1147,6,FALSE)</f>
        <v>Full_8h</v>
      </c>
      <c r="J1800">
        <v>1137</v>
      </c>
      <c r="K1800">
        <v>1</v>
      </c>
      <c r="M1800">
        <v>11</v>
      </c>
      <c r="O1800">
        <v>355</v>
      </c>
      <c r="S1800">
        <v>20</v>
      </c>
      <c r="V1800">
        <v>4</v>
      </c>
      <c r="W1800">
        <f>VLOOKUP(H1800&amp;"_"&amp;M1800+1,'Leaf lengths'!$J$6:$Q$104,VLOOKUP(F1800,'Leaf lengths'!$S$1:$T$6,2,FALSE),FALSE)</f>
        <v>207.25</v>
      </c>
      <c r="X1800">
        <f t="shared" si="122"/>
        <v>0</v>
      </c>
      <c r="Y1800">
        <f t="shared" si="121"/>
        <v>11</v>
      </c>
      <c r="Z1800">
        <f t="shared" si="120"/>
        <v>31</v>
      </c>
      <c r="AD1800" t="str">
        <f t="shared" si="123"/>
        <v>FLN</v>
      </c>
    </row>
    <row r="1801" spans="1:30" hidden="1" x14ac:dyDescent="0.3">
      <c r="A1801" t="s">
        <v>417</v>
      </c>
      <c r="B1801">
        <f t="shared" si="119"/>
        <v>401137</v>
      </c>
      <c r="C1801">
        <v>1137</v>
      </c>
      <c r="D1801">
        <f>VLOOKUP($B1801,TrialDesign!$E$2:$I$1147,5,FALSE)</f>
        <v>8</v>
      </c>
      <c r="E1801" t="str">
        <f>VLOOKUP($B1801,TrialDesign!$E$2:$I$1147,3,FALSE)</f>
        <v>Full</v>
      </c>
      <c r="F1801" t="str">
        <f>VLOOKUP($B1801,TrialDesign!$E$2:$I$1147,4,FALSE)</f>
        <v>Amarok</v>
      </c>
      <c r="G1801" s="1">
        <v>41974</v>
      </c>
      <c r="H1801" s="1" t="str">
        <f>VLOOKUP(B1801,TrialDesign!$E$2:$J$1147,6,FALSE)</f>
        <v>Full_8h</v>
      </c>
      <c r="K1801">
        <v>2</v>
      </c>
      <c r="M1801">
        <v>10</v>
      </c>
      <c r="O1801">
        <v>375</v>
      </c>
      <c r="S1801">
        <v>22</v>
      </c>
      <c r="V1801">
        <v>4</v>
      </c>
      <c r="W1801">
        <f>VLOOKUP(H1801&amp;"_"&amp;M1801+1,'Leaf lengths'!$J$6:$Q$104,VLOOKUP(F1801,'Leaf lengths'!$S$1:$T$6,2,FALSE),FALSE)</f>
        <v>207.25</v>
      </c>
      <c r="X1801">
        <f t="shared" si="122"/>
        <v>0</v>
      </c>
      <c r="Y1801">
        <f t="shared" si="121"/>
        <v>10</v>
      </c>
      <c r="Z1801">
        <f t="shared" si="120"/>
        <v>32</v>
      </c>
      <c r="AD1801" t="str">
        <f t="shared" si="123"/>
        <v>FLN</v>
      </c>
    </row>
    <row r="1802" spans="1:30" hidden="1" x14ac:dyDescent="0.3">
      <c r="A1802" t="s">
        <v>417</v>
      </c>
      <c r="B1802">
        <f t="shared" si="119"/>
        <v>401137</v>
      </c>
      <c r="C1802">
        <v>1137</v>
      </c>
      <c r="D1802">
        <f>VLOOKUP($B1802,TrialDesign!$E$2:$I$1147,5,FALSE)</f>
        <v>8</v>
      </c>
      <c r="E1802" t="str">
        <f>VLOOKUP($B1802,TrialDesign!$E$2:$I$1147,3,FALSE)</f>
        <v>Full</v>
      </c>
      <c r="F1802" t="str">
        <f>VLOOKUP($B1802,TrialDesign!$E$2:$I$1147,4,FALSE)</f>
        <v>Amarok</v>
      </c>
      <c r="G1802" s="1">
        <v>41974</v>
      </c>
      <c r="H1802" s="1" t="str">
        <f>VLOOKUP(B1802,TrialDesign!$E$2:$J$1147,6,FALSE)</f>
        <v>Full_8h</v>
      </c>
      <c r="K1802">
        <v>3</v>
      </c>
      <c r="M1802">
        <v>11</v>
      </c>
      <c r="O1802">
        <v>350</v>
      </c>
      <c r="S1802">
        <v>20</v>
      </c>
      <c r="V1802">
        <v>4</v>
      </c>
      <c r="W1802">
        <f>VLOOKUP(H1802&amp;"_"&amp;M1802+1,'Leaf lengths'!$J$6:$Q$104,VLOOKUP(F1802,'Leaf lengths'!$S$1:$T$6,2,FALSE),FALSE)</f>
        <v>207.25</v>
      </c>
      <c r="X1802">
        <f t="shared" si="122"/>
        <v>0</v>
      </c>
      <c r="Y1802">
        <f t="shared" si="121"/>
        <v>11</v>
      </c>
      <c r="Z1802">
        <f t="shared" si="120"/>
        <v>31</v>
      </c>
      <c r="AD1802" t="str">
        <f t="shared" si="123"/>
        <v>FLN</v>
      </c>
    </row>
    <row r="1803" spans="1:30" hidden="1" x14ac:dyDescent="0.3">
      <c r="A1803" t="s">
        <v>417</v>
      </c>
      <c r="B1803">
        <f t="shared" si="119"/>
        <v>401137</v>
      </c>
      <c r="C1803">
        <v>1137</v>
      </c>
      <c r="D1803">
        <f>VLOOKUP($B1803,TrialDesign!$E$2:$I$1147,5,FALSE)</f>
        <v>8</v>
      </c>
      <c r="E1803" t="str">
        <f>VLOOKUP($B1803,TrialDesign!$E$2:$I$1147,3,FALSE)</f>
        <v>Full</v>
      </c>
      <c r="F1803" t="str">
        <f>VLOOKUP($B1803,TrialDesign!$E$2:$I$1147,4,FALSE)</f>
        <v>Amarok</v>
      </c>
      <c r="G1803" s="1">
        <v>41974</v>
      </c>
      <c r="H1803" s="1" t="str">
        <f>VLOOKUP(B1803,TrialDesign!$E$2:$J$1147,6,FALSE)</f>
        <v>Full_8h</v>
      </c>
      <c r="K1803">
        <v>4</v>
      </c>
      <c r="M1803">
        <v>11</v>
      </c>
      <c r="O1803">
        <v>260</v>
      </c>
      <c r="S1803">
        <v>16</v>
      </c>
      <c r="V1803">
        <v>3</v>
      </c>
      <c r="W1803">
        <f>VLOOKUP(H1803&amp;"_"&amp;M1803+1,'Leaf lengths'!$J$6:$Q$104,VLOOKUP(F1803,'Leaf lengths'!$S$1:$T$6,2,FALSE),FALSE)</f>
        <v>207.25</v>
      </c>
      <c r="X1803">
        <f t="shared" si="122"/>
        <v>0</v>
      </c>
      <c r="Y1803">
        <f t="shared" si="121"/>
        <v>11</v>
      </c>
      <c r="Z1803">
        <f t="shared" si="120"/>
        <v>27</v>
      </c>
      <c r="AD1803" t="str">
        <f t="shared" si="123"/>
        <v>FLN</v>
      </c>
    </row>
    <row r="1804" spans="1:30" hidden="1" x14ac:dyDescent="0.3">
      <c r="A1804" t="s">
        <v>417</v>
      </c>
      <c r="B1804">
        <f t="shared" si="119"/>
        <v>401161</v>
      </c>
      <c r="C1804">
        <v>1161</v>
      </c>
      <c r="D1804">
        <f>VLOOKUP($B1804,TrialDesign!$E$2:$I$1147,5,FALSE)</f>
        <v>8</v>
      </c>
      <c r="E1804" t="str">
        <f>VLOOKUP($B1804,TrialDesign!$E$2:$I$1147,3,FALSE)</f>
        <v>Full</v>
      </c>
      <c r="F1804" t="str">
        <f>VLOOKUP($B1804,TrialDesign!$E$2:$I$1147,4,FALSE)</f>
        <v>Amarok</v>
      </c>
      <c r="G1804" s="1">
        <v>41974</v>
      </c>
      <c r="H1804" s="1" t="str">
        <f>VLOOKUP(B1804,TrialDesign!$E$2:$J$1147,6,FALSE)</f>
        <v>Full_8h</v>
      </c>
      <c r="J1804">
        <v>1161</v>
      </c>
      <c r="K1804">
        <v>1</v>
      </c>
      <c r="M1804">
        <v>11</v>
      </c>
      <c r="O1804">
        <v>390</v>
      </c>
      <c r="S1804">
        <v>19</v>
      </c>
      <c r="V1804">
        <v>4</v>
      </c>
      <c r="W1804">
        <f>VLOOKUP(H1804&amp;"_"&amp;M1804+1,'Leaf lengths'!$J$6:$Q$104,VLOOKUP(F1804,'Leaf lengths'!$S$1:$T$6,2,FALSE),FALSE)</f>
        <v>207.25</v>
      </c>
      <c r="X1804">
        <f t="shared" si="122"/>
        <v>0</v>
      </c>
      <c r="Y1804">
        <f t="shared" si="121"/>
        <v>11</v>
      </c>
      <c r="Z1804">
        <f t="shared" si="120"/>
        <v>30</v>
      </c>
      <c r="AD1804" t="str">
        <f t="shared" si="123"/>
        <v>FLN</v>
      </c>
    </row>
    <row r="1805" spans="1:30" hidden="1" x14ac:dyDescent="0.3">
      <c r="A1805" t="s">
        <v>417</v>
      </c>
      <c r="B1805">
        <f t="shared" si="119"/>
        <v>401161</v>
      </c>
      <c r="C1805">
        <v>1161</v>
      </c>
      <c r="D1805">
        <f>VLOOKUP($B1805,TrialDesign!$E$2:$I$1147,5,FALSE)</f>
        <v>8</v>
      </c>
      <c r="E1805" t="str">
        <f>VLOOKUP($B1805,TrialDesign!$E$2:$I$1147,3,FALSE)</f>
        <v>Full</v>
      </c>
      <c r="F1805" t="str">
        <f>VLOOKUP($B1805,TrialDesign!$E$2:$I$1147,4,FALSE)</f>
        <v>Amarok</v>
      </c>
      <c r="G1805" s="1">
        <v>41974</v>
      </c>
      <c r="H1805" s="1" t="str">
        <f>VLOOKUP(B1805,TrialDesign!$E$2:$J$1147,6,FALSE)</f>
        <v>Full_8h</v>
      </c>
      <c r="K1805">
        <v>2</v>
      </c>
      <c r="M1805">
        <v>12</v>
      </c>
      <c r="O1805">
        <v>333</v>
      </c>
      <c r="V1805">
        <v>4</v>
      </c>
      <c r="W1805">
        <f>VLOOKUP(H1805&amp;"_"&amp;M1805+1,'Leaf lengths'!$J$6:$Q$104,VLOOKUP(F1805,'Leaf lengths'!$S$1:$T$6,2,FALSE),FALSE)</f>
        <v>207.25</v>
      </c>
      <c r="X1805">
        <f t="shared" si="122"/>
        <v>0</v>
      </c>
      <c r="Y1805">
        <f t="shared" si="121"/>
        <v>12</v>
      </c>
      <c r="Z1805" t="str">
        <f t="shared" si="120"/>
        <v/>
      </c>
      <c r="AD1805" t="str">
        <f t="shared" si="123"/>
        <v>FLN</v>
      </c>
    </row>
    <row r="1806" spans="1:30" hidden="1" x14ac:dyDescent="0.3">
      <c r="A1806" t="s">
        <v>417</v>
      </c>
      <c r="B1806">
        <f t="shared" si="119"/>
        <v>401161</v>
      </c>
      <c r="C1806">
        <v>1161</v>
      </c>
      <c r="D1806">
        <f>VLOOKUP($B1806,TrialDesign!$E$2:$I$1147,5,FALSE)</f>
        <v>8</v>
      </c>
      <c r="E1806" t="str">
        <f>VLOOKUP($B1806,TrialDesign!$E$2:$I$1147,3,FALSE)</f>
        <v>Full</v>
      </c>
      <c r="F1806" t="str">
        <f>VLOOKUP($B1806,TrialDesign!$E$2:$I$1147,4,FALSE)</f>
        <v>Amarok</v>
      </c>
      <c r="G1806" s="1">
        <v>41974</v>
      </c>
      <c r="H1806" s="1" t="str">
        <f>VLOOKUP(B1806,TrialDesign!$E$2:$J$1147,6,FALSE)</f>
        <v>Full_8h</v>
      </c>
      <c r="K1806">
        <v>3</v>
      </c>
      <c r="M1806">
        <v>14</v>
      </c>
      <c r="O1806">
        <v>293</v>
      </c>
      <c r="V1806">
        <v>3</v>
      </c>
      <c r="W1806">
        <f>VLOOKUP(H1806&amp;"_"&amp;M1806+1,'Leaf lengths'!$J$6:$Q$104,VLOOKUP(F1806,'Leaf lengths'!$S$1:$T$6,2,FALSE),FALSE)</f>
        <v>207.25</v>
      </c>
      <c r="X1806">
        <f t="shared" si="122"/>
        <v>0</v>
      </c>
      <c r="Y1806">
        <f t="shared" si="121"/>
        <v>14</v>
      </c>
      <c r="Z1806" t="str">
        <f t="shared" si="120"/>
        <v/>
      </c>
      <c r="AD1806" t="str">
        <f t="shared" si="123"/>
        <v>FLN</v>
      </c>
    </row>
    <row r="1807" spans="1:30" hidden="1" x14ac:dyDescent="0.3">
      <c r="A1807" t="s">
        <v>417</v>
      </c>
      <c r="B1807">
        <f t="shared" si="119"/>
        <v>401161</v>
      </c>
      <c r="C1807">
        <v>1161</v>
      </c>
      <c r="D1807">
        <f>VLOOKUP($B1807,TrialDesign!$E$2:$I$1147,5,FALSE)</f>
        <v>8</v>
      </c>
      <c r="E1807" t="str">
        <f>VLOOKUP($B1807,TrialDesign!$E$2:$I$1147,3,FALSE)</f>
        <v>Full</v>
      </c>
      <c r="F1807" t="str">
        <f>VLOOKUP($B1807,TrialDesign!$E$2:$I$1147,4,FALSE)</f>
        <v>Amarok</v>
      </c>
      <c r="G1807" s="1">
        <v>41974</v>
      </c>
      <c r="H1807" s="1" t="str">
        <f>VLOOKUP(B1807,TrialDesign!$E$2:$J$1147,6,FALSE)</f>
        <v>Full_8h</v>
      </c>
      <c r="K1807">
        <v>4</v>
      </c>
      <c r="M1807">
        <v>13</v>
      </c>
      <c r="O1807">
        <v>215</v>
      </c>
      <c r="V1807">
        <v>3</v>
      </c>
      <c r="W1807">
        <f>VLOOKUP(H1807&amp;"_"&amp;M1807+1,'Leaf lengths'!$J$6:$Q$104,VLOOKUP(F1807,'Leaf lengths'!$S$1:$T$6,2,FALSE),FALSE)</f>
        <v>207.25</v>
      </c>
      <c r="X1807">
        <f t="shared" si="122"/>
        <v>0</v>
      </c>
      <c r="Y1807">
        <f t="shared" si="121"/>
        <v>13</v>
      </c>
      <c r="Z1807" t="str">
        <f t="shared" si="120"/>
        <v/>
      </c>
      <c r="AD1807" t="str">
        <f t="shared" si="123"/>
        <v>FLN</v>
      </c>
    </row>
    <row r="1808" spans="1:30" hidden="1" x14ac:dyDescent="0.3">
      <c r="A1808" t="s">
        <v>417</v>
      </c>
      <c r="B1808">
        <f t="shared" si="119"/>
        <v>401164</v>
      </c>
      <c r="C1808">
        <v>1164</v>
      </c>
      <c r="D1808">
        <f>VLOOKUP($B1808,TrialDesign!$E$2:$I$1147,5,FALSE)</f>
        <v>8</v>
      </c>
      <c r="E1808" t="str">
        <f>VLOOKUP($B1808,TrialDesign!$E$2:$I$1147,3,FALSE)</f>
        <v>Full</v>
      </c>
      <c r="F1808" t="str">
        <f>VLOOKUP($B1808,TrialDesign!$E$2:$I$1147,4,FALSE)</f>
        <v>Amarok</v>
      </c>
      <c r="G1808" s="1">
        <v>41974</v>
      </c>
      <c r="H1808" s="1" t="str">
        <f>VLOOKUP(B1808,TrialDesign!$E$2:$J$1147,6,FALSE)</f>
        <v>Full_8h</v>
      </c>
      <c r="J1808">
        <v>1164</v>
      </c>
      <c r="K1808">
        <v>1</v>
      </c>
      <c r="M1808">
        <v>11</v>
      </c>
      <c r="O1808">
        <v>355</v>
      </c>
      <c r="S1808">
        <v>17</v>
      </c>
      <c r="V1808">
        <v>4</v>
      </c>
      <c r="W1808">
        <f>VLOOKUP(H1808&amp;"_"&amp;M1808+1,'Leaf lengths'!$J$6:$Q$104,VLOOKUP(F1808,'Leaf lengths'!$S$1:$T$6,2,FALSE),FALSE)</f>
        <v>207.25</v>
      </c>
      <c r="X1808">
        <f t="shared" si="122"/>
        <v>0</v>
      </c>
      <c r="Y1808">
        <f t="shared" si="121"/>
        <v>11</v>
      </c>
      <c r="Z1808">
        <f t="shared" si="120"/>
        <v>28</v>
      </c>
      <c r="AD1808" t="str">
        <f t="shared" si="123"/>
        <v>FLN</v>
      </c>
    </row>
    <row r="1809" spans="1:30" hidden="1" x14ac:dyDescent="0.3">
      <c r="A1809" t="s">
        <v>417</v>
      </c>
      <c r="B1809">
        <f t="shared" si="119"/>
        <v>401164</v>
      </c>
      <c r="C1809">
        <v>1164</v>
      </c>
      <c r="D1809">
        <f>VLOOKUP($B1809,TrialDesign!$E$2:$I$1147,5,FALSE)</f>
        <v>8</v>
      </c>
      <c r="E1809" t="str">
        <f>VLOOKUP($B1809,TrialDesign!$E$2:$I$1147,3,FALSE)</f>
        <v>Full</v>
      </c>
      <c r="F1809" t="str">
        <f>VLOOKUP($B1809,TrialDesign!$E$2:$I$1147,4,FALSE)</f>
        <v>Amarok</v>
      </c>
      <c r="G1809" s="1">
        <v>41974</v>
      </c>
      <c r="H1809" s="1" t="str">
        <f>VLOOKUP(B1809,TrialDesign!$E$2:$J$1147,6,FALSE)</f>
        <v>Full_8h</v>
      </c>
      <c r="K1809">
        <v>2</v>
      </c>
      <c r="M1809">
        <v>11</v>
      </c>
      <c r="O1809">
        <v>360</v>
      </c>
      <c r="S1809">
        <v>20</v>
      </c>
      <c r="V1809">
        <v>4</v>
      </c>
      <c r="W1809">
        <f>VLOOKUP(H1809&amp;"_"&amp;M1809+1,'Leaf lengths'!$J$6:$Q$104,VLOOKUP(F1809,'Leaf lengths'!$S$1:$T$6,2,FALSE),FALSE)</f>
        <v>207.25</v>
      </c>
      <c r="X1809">
        <f t="shared" si="122"/>
        <v>0</v>
      </c>
      <c r="Y1809">
        <f t="shared" si="121"/>
        <v>11</v>
      </c>
      <c r="Z1809">
        <f t="shared" si="120"/>
        <v>31</v>
      </c>
      <c r="AD1809" t="str">
        <f t="shared" si="123"/>
        <v>FLN</v>
      </c>
    </row>
    <row r="1810" spans="1:30" hidden="1" x14ac:dyDescent="0.3">
      <c r="A1810" t="s">
        <v>417</v>
      </c>
      <c r="B1810">
        <f t="shared" si="119"/>
        <v>401164</v>
      </c>
      <c r="C1810">
        <v>1164</v>
      </c>
      <c r="D1810">
        <f>VLOOKUP($B1810,TrialDesign!$E$2:$I$1147,5,FALSE)</f>
        <v>8</v>
      </c>
      <c r="E1810" t="str">
        <f>VLOOKUP($B1810,TrialDesign!$E$2:$I$1147,3,FALSE)</f>
        <v>Full</v>
      </c>
      <c r="F1810" t="str">
        <f>VLOOKUP($B1810,TrialDesign!$E$2:$I$1147,4,FALSE)</f>
        <v>Amarok</v>
      </c>
      <c r="G1810" s="1">
        <v>41974</v>
      </c>
      <c r="H1810" s="1" t="str">
        <f>VLOOKUP(B1810,TrialDesign!$E$2:$J$1147,6,FALSE)</f>
        <v>Full_8h</v>
      </c>
      <c r="K1810">
        <v>3</v>
      </c>
      <c r="M1810">
        <v>11</v>
      </c>
      <c r="O1810">
        <v>334</v>
      </c>
      <c r="S1810">
        <v>19</v>
      </c>
      <c r="V1810">
        <v>4</v>
      </c>
      <c r="W1810">
        <f>VLOOKUP(H1810&amp;"_"&amp;M1810+1,'Leaf lengths'!$J$6:$Q$104,VLOOKUP(F1810,'Leaf lengths'!$S$1:$T$6,2,FALSE),FALSE)</f>
        <v>207.25</v>
      </c>
      <c r="X1810">
        <f t="shared" si="122"/>
        <v>0</v>
      </c>
      <c r="Y1810">
        <f t="shared" si="121"/>
        <v>11</v>
      </c>
      <c r="Z1810">
        <f t="shared" si="120"/>
        <v>30</v>
      </c>
      <c r="AD1810" t="str">
        <f t="shared" si="123"/>
        <v>FLN</v>
      </c>
    </row>
    <row r="1811" spans="1:30" hidden="1" x14ac:dyDescent="0.3">
      <c r="A1811" t="s">
        <v>417</v>
      </c>
      <c r="B1811">
        <f t="shared" si="119"/>
        <v>401164</v>
      </c>
      <c r="C1811">
        <v>1164</v>
      </c>
      <c r="D1811">
        <f>VLOOKUP($B1811,TrialDesign!$E$2:$I$1147,5,FALSE)</f>
        <v>8</v>
      </c>
      <c r="E1811" t="str">
        <f>VLOOKUP($B1811,TrialDesign!$E$2:$I$1147,3,FALSE)</f>
        <v>Full</v>
      </c>
      <c r="F1811" t="str">
        <f>VLOOKUP($B1811,TrialDesign!$E$2:$I$1147,4,FALSE)</f>
        <v>Amarok</v>
      </c>
      <c r="G1811" s="1">
        <v>41974</v>
      </c>
      <c r="H1811" s="1" t="str">
        <f>VLOOKUP(B1811,TrialDesign!$E$2:$J$1147,6,FALSE)</f>
        <v>Full_8h</v>
      </c>
      <c r="K1811">
        <v>4</v>
      </c>
      <c r="M1811">
        <v>12</v>
      </c>
      <c r="O1811">
        <v>260</v>
      </c>
      <c r="V1811">
        <v>3</v>
      </c>
      <c r="W1811">
        <f>VLOOKUP(H1811&amp;"_"&amp;M1811+1,'Leaf lengths'!$J$6:$Q$104,VLOOKUP(F1811,'Leaf lengths'!$S$1:$T$6,2,FALSE),FALSE)</f>
        <v>207.25</v>
      </c>
      <c r="X1811">
        <f t="shared" si="122"/>
        <v>0</v>
      </c>
      <c r="Y1811">
        <f t="shared" si="121"/>
        <v>12</v>
      </c>
      <c r="Z1811" t="str">
        <f t="shared" si="120"/>
        <v/>
      </c>
      <c r="AD1811" t="str">
        <f t="shared" si="123"/>
        <v>FLN</v>
      </c>
    </row>
    <row r="1812" spans="1:30" hidden="1" x14ac:dyDescent="0.3">
      <c r="A1812" t="s">
        <v>417</v>
      </c>
      <c r="B1812">
        <f t="shared" si="119"/>
        <v>401127</v>
      </c>
      <c r="C1812">
        <v>1127</v>
      </c>
      <c r="D1812">
        <f>VLOOKUP($B1812,TrialDesign!$E$2:$I$1147,5,FALSE)</f>
        <v>8</v>
      </c>
      <c r="E1812" t="str">
        <f>VLOOKUP($B1812,TrialDesign!$E$2:$I$1147,3,FALSE)</f>
        <v>Full</v>
      </c>
      <c r="F1812" t="str">
        <f>VLOOKUP($B1812,TrialDesign!$E$2:$I$1147,4,FALSE)</f>
        <v>Amarok</v>
      </c>
      <c r="G1812" s="1">
        <v>41984</v>
      </c>
      <c r="H1812" s="1" t="str">
        <f>VLOOKUP(B1812,TrialDesign!$E$2:$J$1147,6,FALSE)</f>
        <v>Full_8h</v>
      </c>
      <c r="J1812" t="s">
        <v>383</v>
      </c>
      <c r="K1812">
        <v>1</v>
      </c>
      <c r="M1812">
        <v>12</v>
      </c>
      <c r="O1812">
        <v>336</v>
      </c>
      <c r="S1812">
        <v>25</v>
      </c>
      <c r="V1812">
        <v>3</v>
      </c>
      <c r="W1812">
        <f>VLOOKUP(H1812&amp;"_"&amp;M1812+1,'Leaf lengths'!$J$6:$Q$104,VLOOKUP(F1812,'Leaf lengths'!$S$1:$T$6,2,FALSE),FALSE)</f>
        <v>207.25</v>
      </c>
      <c r="X1812">
        <f t="shared" si="122"/>
        <v>0</v>
      </c>
      <c r="Y1812">
        <f t="shared" si="121"/>
        <v>12</v>
      </c>
      <c r="Z1812">
        <f t="shared" si="120"/>
        <v>37</v>
      </c>
      <c r="AD1812" t="str">
        <f t="shared" si="123"/>
        <v>FLN</v>
      </c>
    </row>
    <row r="1813" spans="1:30" ht="15" hidden="1" customHeight="1" x14ac:dyDescent="0.3">
      <c r="A1813" t="s">
        <v>417</v>
      </c>
      <c r="B1813">
        <f t="shared" si="119"/>
        <v>401127</v>
      </c>
      <c r="C1813">
        <v>1127</v>
      </c>
      <c r="D1813">
        <f>VLOOKUP($B1813,TrialDesign!$E$2:$I$1147,5,FALSE)</f>
        <v>8</v>
      </c>
      <c r="E1813" t="str">
        <f>VLOOKUP($B1813,TrialDesign!$E$2:$I$1147,3,FALSE)</f>
        <v>Full</v>
      </c>
      <c r="F1813" t="str">
        <f>VLOOKUP($B1813,TrialDesign!$E$2:$I$1147,4,FALSE)</f>
        <v>Amarok</v>
      </c>
      <c r="G1813" s="1">
        <v>41984</v>
      </c>
      <c r="H1813" s="1" t="str">
        <f>VLOOKUP(B1813,TrialDesign!$E$2:$J$1147,6,FALSE)</f>
        <v>Full_8h</v>
      </c>
      <c r="K1813">
        <v>2</v>
      </c>
      <c r="M1813">
        <v>12</v>
      </c>
      <c r="O1813">
        <v>298</v>
      </c>
      <c r="S1813">
        <v>24</v>
      </c>
      <c r="V1813">
        <v>3</v>
      </c>
      <c r="W1813">
        <f>VLOOKUP(H1813&amp;"_"&amp;M1813+1,'Leaf lengths'!$J$6:$Q$104,VLOOKUP(F1813,'Leaf lengths'!$S$1:$T$6,2,FALSE),FALSE)</f>
        <v>207.25</v>
      </c>
      <c r="X1813">
        <f t="shared" si="122"/>
        <v>0</v>
      </c>
      <c r="Y1813">
        <f t="shared" si="121"/>
        <v>12</v>
      </c>
      <c r="Z1813">
        <f t="shared" si="120"/>
        <v>36</v>
      </c>
      <c r="AD1813" t="str">
        <f t="shared" si="123"/>
        <v>FLN</v>
      </c>
    </row>
    <row r="1814" spans="1:30" ht="15" hidden="1" customHeight="1" x14ac:dyDescent="0.3">
      <c r="A1814" t="s">
        <v>417</v>
      </c>
      <c r="B1814">
        <f t="shared" si="119"/>
        <v>401127</v>
      </c>
      <c r="C1814">
        <v>1127</v>
      </c>
      <c r="D1814">
        <f>VLOOKUP($B1814,TrialDesign!$E$2:$I$1147,5,FALSE)</f>
        <v>8</v>
      </c>
      <c r="E1814" t="str">
        <f>VLOOKUP($B1814,TrialDesign!$E$2:$I$1147,3,FALSE)</f>
        <v>Full</v>
      </c>
      <c r="F1814" t="str">
        <f>VLOOKUP($B1814,TrialDesign!$E$2:$I$1147,4,FALSE)</f>
        <v>Amarok</v>
      </c>
      <c r="G1814" s="1">
        <v>41984</v>
      </c>
      <c r="H1814" s="1" t="str">
        <f>VLOOKUP(B1814,TrialDesign!$E$2:$J$1147,6,FALSE)</f>
        <v>Full_8h</v>
      </c>
      <c r="K1814">
        <v>3</v>
      </c>
      <c r="M1814">
        <v>13</v>
      </c>
      <c r="O1814">
        <v>365</v>
      </c>
      <c r="V1814">
        <v>4</v>
      </c>
      <c r="W1814">
        <f>VLOOKUP(H1814&amp;"_"&amp;M1814+1,'Leaf lengths'!$J$6:$Q$104,VLOOKUP(F1814,'Leaf lengths'!$S$1:$T$6,2,FALSE),FALSE)</f>
        <v>207.25</v>
      </c>
      <c r="X1814">
        <f t="shared" si="122"/>
        <v>0</v>
      </c>
      <c r="Y1814">
        <f t="shared" si="121"/>
        <v>13</v>
      </c>
      <c r="Z1814" t="str">
        <f t="shared" si="120"/>
        <v/>
      </c>
      <c r="AD1814" t="str">
        <f t="shared" si="123"/>
        <v>FLN</v>
      </c>
    </row>
    <row r="1815" spans="1:30" ht="15" hidden="1" customHeight="1" x14ac:dyDescent="0.3">
      <c r="A1815" t="s">
        <v>417</v>
      </c>
      <c r="B1815">
        <f t="shared" si="119"/>
        <v>401059</v>
      </c>
      <c r="C1815">
        <v>1059</v>
      </c>
      <c r="D1815">
        <f>VLOOKUP($B1815,TrialDesign!$E$2:$I$1147,5,FALSE)</f>
        <v>8</v>
      </c>
      <c r="E1815" t="str">
        <f>VLOOKUP($B1815,TrialDesign!$E$2:$I$1147,3,FALSE)</f>
        <v>Full</v>
      </c>
      <c r="F1815" t="str">
        <f>VLOOKUP($B1815,TrialDesign!$E$2:$I$1147,4,FALSE)</f>
        <v>BattenSpring</v>
      </c>
      <c r="G1815" s="1">
        <v>41905</v>
      </c>
      <c r="H1815" s="1" t="str">
        <f>VLOOKUP(B1815,TrialDesign!$E$2:$J$1147,6,FALSE)</f>
        <v>Full_8h</v>
      </c>
      <c r="J1815">
        <v>1059</v>
      </c>
      <c r="K1815">
        <v>1</v>
      </c>
      <c r="L1815">
        <v>0</v>
      </c>
      <c r="M1815">
        <v>2</v>
      </c>
      <c r="N1815">
        <v>3</v>
      </c>
      <c r="O1815">
        <v>37</v>
      </c>
      <c r="Q1815">
        <v>52</v>
      </c>
      <c r="R1815">
        <v>3</v>
      </c>
      <c r="S1815">
        <v>2</v>
      </c>
      <c r="U1815" t="s">
        <v>71</v>
      </c>
      <c r="W1815">
        <f>VLOOKUP(H1815&amp;"_"&amp;M1815+1,'Leaf lengths'!$J$6:$Q$104,VLOOKUP(F1815,'Leaf lengths'!$S$1:$T$6,2,FALSE),FALSE)</f>
        <v>212.25</v>
      </c>
      <c r="X1815">
        <f t="shared" si="122"/>
        <v>0.24499411071849234</v>
      </c>
      <c r="Y1815">
        <f t="shared" si="121"/>
        <v>2.2449941107184923</v>
      </c>
      <c r="Z1815">
        <f t="shared" si="120"/>
        <v>7</v>
      </c>
      <c r="AD1815" t="str">
        <f t="shared" si="123"/>
        <v/>
      </c>
    </row>
    <row r="1816" spans="1:30" ht="15" hidden="1" customHeight="1" x14ac:dyDescent="0.3">
      <c r="A1816" t="s">
        <v>417</v>
      </c>
      <c r="B1816">
        <f t="shared" si="119"/>
        <v>401059</v>
      </c>
      <c r="C1816">
        <v>1059</v>
      </c>
      <c r="D1816">
        <f>VLOOKUP($B1816,TrialDesign!$E$2:$I$1147,5,FALSE)</f>
        <v>8</v>
      </c>
      <c r="E1816" t="str">
        <f>VLOOKUP($B1816,TrialDesign!$E$2:$I$1147,3,FALSE)</f>
        <v>Full</v>
      </c>
      <c r="F1816" t="str">
        <f>VLOOKUP($B1816,TrialDesign!$E$2:$I$1147,4,FALSE)</f>
        <v>BattenSpring</v>
      </c>
      <c r="G1816" s="1">
        <v>41905</v>
      </c>
      <c r="H1816" s="1" t="str">
        <f>VLOOKUP(B1816,TrialDesign!$E$2:$J$1147,6,FALSE)</f>
        <v>Full_8h</v>
      </c>
      <c r="K1816">
        <v>2</v>
      </c>
      <c r="L1816">
        <v>0</v>
      </c>
      <c r="M1816">
        <v>2</v>
      </c>
      <c r="N1816">
        <v>3</v>
      </c>
      <c r="O1816">
        <v>44</v>
      </c>
      <c r="P1816">
        <v>127</v>
      </c>
      <c r="Q1816">
        <v>47</v>
      </c>
      <c r="R1816">
        <v>2</v>
      </c>
      <c r="S1816">
        <v>3</v>
      </c>
      <c r="U1816" t="s">
        <v>71</v>
      </c>
      <c r="W1816">
        <f>VLOOKUP(H1816&amp;"_"&amp;M1816+1,'Leaf lengths'!$J$6:$Q$104,VLOOKUP(F1816,'Leaf lengths'!$S$1:$T$6,2,FALSE),FALSE)</f>
        <v>212.25</v>
      </c>
      <c r="X1816">
        <f t="shared" si="122"/>
        <v>0.22143698468786807</v>
      </c>
      <c r="Y1816">
        <f t="shared" si="121"/>
        <v>2.2214369846878679</v>
      </c>
      <c r="Z1816">
        <f t="shared" si="120"/>
        <v>7</v>
      </c>
      <c r="AD1816" t="str">
        <f t="shared" si="123"/>
        <v/>
      </c>
    </row>
    <row r="1817" spans="1:30" ht="15" hidden="1" customHeight="1" x14ac:dyDescent="0.3">
      <c r="A1817" t="s">
        <v>417</v>
      </c>
      <c r="B1817">
        <f t="shared" si="119"/>
        <v>401059</v>
      </c>
      <c r="C1817">
        <v>1059</v>
      </c>
      <c r="D1817">
        <f>VLOOKUP($B1817,TrialDesign!$E$2:$I$1147,5,FALSE)</f>
        <v>8</v>
      </c>
      <c r="E1817" t="str">
        <f>VLOOKUP($B1817,TrialDesign!$E$2:$I$1147,3,FALSE)</f>
        <v>Full</v>
      </c>
      <c r="F1817" t="str">
        <f>VLOOKUP($B1817,TrialDesign!$E$2:$I$1147,4,FALSE)</f>
        <v>BattenSpring</v>
      </c>
      <c r="G1817" s="1">
        <v>41905</v>
      </c>
      <c r="H1817" s="1" t="str">
        <f>VLOOKUP(B1817,TrialDesign!$E$2:$J$1147,6,FALSE)</f>
        <v>Full_8h</v>
      </c>
      <c r="K1817">
        <v>3</v>
      </c>
      <c r="L1817">
        <v>0</v>
      </c>
      <c r="M1817">
        <v>2</v>
      </c>
      <c r="N1817">
        <v>3</v>
      </c>
      <c r="O1817">
        <v>37</v>
      </c>
      <c r="P1817">
        <v>104</v>
      </c>
      <c r="Q1817">
        <v>24</v>
      </c>
      <c r="R1817">
        <v>3</v>
      </c>
      <c r="S1817">
        <v>3</v>
      </c>
      <c r="U1817" t="s">
        <v>71</v>
      </c>
      <c r="W1817">
        <f>VLOOKUP(H1817&amp;"_"&amp;M1817+1,'Leaf lengths'!$J$6:$Q$104,VLOOKUP(F1817,'Leaf lengths'!$S$1:$T$6,2,FALSE),FALSE)</f>
        <v>212.25</v>
      </c>
      <c r="X1817">
        <f t="shared" si="122"/>
        <v>0.11307420494699646</v>
      </c>
      <c r="Y1817">
        <f t="shared" si="121"/>
        <v>2.1130742049469964</v>
      </c>
      <c r="Z1817">
        <f t="shared" si="120"/>
        <v>8</v>
      </c>
      <c r="AD1817" t="str">
        <f t="shared" si="123"/>
        <v/>
      </c>
    </row>
    <row r="1818" spans="1:30" ht="15" hidden="1" customHeight="1" x14ac:dyDescent="0.3">
      <c r="A1818" t="s">
        <v>417</v>
      </c>
      <c r="B1818">
        <f t="shared" si="119"/>
        <v>401059</v>
      </c>
      <c r="C1818">
        <v>1059</v>
      </c>
      <c r="D1818">
        <f>VLOOKUP($B1818,TrialDesign!$E$2:$I$1147,5,FALSE)</f>
        <v>8</v>
      </c>
      <c r="E1818" t="str">
        <f>VLOOKUP($B1818,TrialDesign!$E$2:$I$1147,3,FALSE)</f>
        <v>Full</v>
      </c>
      <c r="F1818" t="str">
        <f>VLOOKUP($B1818,TrialDesign!$E$2:$I$1147,4,FALSE)</f>
        <v>BattenSpring</v>
      </c>
      <c r="G1818" s="1">
        <v>41905</v>
      </c>
      <c r="H1818" s="1" t="str">
        <f>VLOOKUP(B1818,TrialDesign!$E$2:$J$1147,6,FALSE)</f>
        <v>Full_8h</v>
      </c>
      <c r="K1818">
        <v>4</v>
      </c>
      <c r="L1818">
        <v>0</v>
      </c>
      <c r="M1818">
        <v>1</v>
      </c>
      <c r="N1818">
        <v>2</v>
      </c>
      <c r="O1818">
        <v>36</v>
      </c>
      <c r="P1818">
        <v>40</v>
      </c>
      <c r="Q1818">
        <v>88</v>
      </c>
      <c r="R1818">
        <v>3</v>
      </c>
      <c r="S1818">
        <v>2</v>
      </c>
      <c r="U1818" t="s">
        <v>71</v>
      </c>
      <c r="W1818">
        <f>VLOOKUP(H1818&amp;"_"&amp;M1818+1,'Leaf lengths'!$J$6:$Q$104,VLOOKUP(F1818,'Leaf lengths'!$S$1:$T$6,2,FALSE),FALSE)</f>
        <v>160</v>
      </c>
      <c r="X1818">
        <f t="shared" si="122"/>
        <v>0.55000000000000004</v>
      </c>
      <c r="Y1818">
        <f t="shared" si="121"/>
        <v>1.55</v>
      </c>
      <c r="Z1818">
        <f t="shared" si="120"/>
        <v>6</v>
      </c>
      <c r="AD1818" t="str">
        <f t="shared" si="123"/>
        <v/>
      </c>
    </row>
    <row r="1819" spans="1:30" ht="15" hidden="1" customHeight="1" x14ac:dyDescent="0.3">
      <c r="A1819" t="s">
        <v>417</v>
      </c>
      <c r="B1819">
        <f t="shared" si="119"/>
        <v>401064</v>
      </c>
      <c r="C1819">
        <v>1064</v>
      </c>
      <c r="D1819">
        <f>VLOOKUP($B1819,TrialDesign!$E$2:$I$1147,5,FALSE)</f>
        <v>8</v>
      </c>
      <c r="E1819" t="str">
        <f>VLOOKUP($B1819,TrialDesign!$E$2:$I$1147,3,FALSE)</f>
        <v>Full</v>
      </c>
      <c r="F1819" t="str">
        <f>VLOOKUP($B1819,TrialDesign!$E$2:$I$1147,4,FALSE)</f>
        <v>BattenSpring</v>
      </c>
      <c r="G1819" s="1">
        <v>41905</v>
      </c>
      <c r="H1819" s="1" t="str">
        <f>VLOOKUP(B1819,TrialDesign!$E$2:$J$1147,6,FALSE)</f>
        <v>Full_8h</v>
      </c>
      <c r="J1819">
        <v>1064</v>
      </c>
      <c r="K1819">
        <v>1</v>
      </c>
      <c r="L1819">
        <v>0</v>
      </c>
      <c r="M1819">
        <v>2</v>
      </c>
      <c r="N1819">
        <v>3</v>
      </c>
      <c r="O1819">
        <v>35</v>
      </c>
      <c r="Q1819">
        <v>69</v>
      </c>
      <c r="R1819">
        <v>3</v>
      </c>
      <c r="S1819">
        <v>3</v>
      </c>
      <c r="U1819" t="s">
        <v>71</v>
      </c>
      <c r="W1819">
        <f>VLOOKUP(H1819&amp;"_"&amp;M1819+1,'Leaf lengths'!$J$6:$Q$104,VLOOKUP(F1819,'Leaf lengths'!$S$1:$T$6,2,FALSE),FALSE)</f>
        <v>212.25</v>
      </c>
      <c r="X1819">
        <f t="shared" si="122"/>
        <v>0.32508833922261482</v>
      </c>
      <c r="Y1819">
        <f t="shared" si="121"/>
        <v>2.3250883392226149</v>
      </c>
      <c r="Z1819">
        <f t="shared" si="120"/>
        <v>8</v>
      </c>
      <c r="AD1819" t="str">
        <f t="shared" si="123"/>
        <v/>
      </c>
    </row>
    <row r="1820" spans="1:30" ht="15" hidden="1" customHeight="1" x14ac:dyDescent="0.3">
      <c r="A1820" t="s">
        <v>417</v>
      </c>
      <c r="B1820">
        <f t="shared" si="119"/>
        <v>401064</v>
      </c>
      <c r="C1820">
        <v>1064</v>
      </c>
      <c r="D1820">
        <f>VLOOKUP($B1820,TrialDesign!$E$2:$I$1147,5,FALSE)</f>
        <v>8</v>
      </c>
      <c r="E1820" t="str">
        <f>VLOOKUP($B1820,TrialDesign!$E$2:$I$1147,3,FALSE)</f>
        <v>Full</v>
      </c>
      <c r="F1820" t="str">
        <f>VLOOKUP($B1820,TrialDesign!$E$2:$I$1147,4,FALSE)</f>
        <v>BattenSpring</v>
      </c>
      <c r="G1820" s="1">
        <v>41905</v>
      </c>
      <c r="H1820" s="1" t="str">
        <f>VLOOKUP(B1820,TrialDesign!$E$2:$J$1147,6,FALSE)</f>
        <v>Full_8h</v>
      </c>
      <c r="K1820">
        <v>2</v>
      </c>
      <c r="L1820">
        <v>0</v>
      </c>
      <c r="M1820">
        <v>2</v>
      </c>
      <c r="N1820">
        <v>3</v>
      </c>
      <c r="O1820">
        <v>45</v>
      </c>
      <c r="P1820">
        <v>132</v>
      </c>
      <c r="Q1820">
        <v>47</v>
      </c>
      <c r="R1820">
        <v>2</v>
      </c>
      <c r="S1820">
        <v>3</v>
      </c>
      <c r="U1820" t="s">
        <v>71</v>
      </c>
      <c r="W1820">
        <f>VLOOKUP(H1820&amp;"_"&amp;M1820+1,'Leaf lengths'!$J$6:$Q$104,VLOOKUP(F1820,'Leaf lengths'!$S$1:$T$6,2,FALSE),FALSE)</f>
        <v>212.25</v>
      </c>
      <c r="X1820">
        <f t="shared" si="122"/>
        <v>0.22143698468786807</v>
      </c>
      <c r="Y1820">
        <f t="shared" si="121"/>
        <v>2.2214369846878679</v>
      </c>
      <c r="Z1820">
        <f t="shared" si="120"/>
        <v>7</v>
      </c>
      <c r="AD1820" t="str">
        <f t="shared" si="123"/>
        <v/>
      </c>
    </row>
    <row r="1821" spans="1:30" ht="15" hidden="1" customHeight="1" x14ac:dyDescent="0.3">
      <c r="A1821" t="s">
        <v>417</v>
      </c>
      <c r="B1821">
        <f t="shared" si="119"/>
        <v>401064</v>
      </c>
      <c r="C1821">
        <v>1064</v>
      </c>
      <c r="D1821">
        <f>VLOOKUP($B1821,TrialDesign!$E$2:$I$1147,5,FALSE)</f>
        <v>8</v>
      </c>
      <c r="E1821" t="str">
        <f>VLOOKUP($B1821,TrialDesign!$E$2:$I$1147,3,FALSE)</f>
        <v>Full</v>
      </c>
      <c r="F1821" t="str">
        <f>VLOOKUP($B1821,TrialDesign!$E$2:$I$1147,4,FALSE)</f>
        <v>BattenSpring</v>
      </c>
      <c r="G1821" s="1">
        <v>41905</v>
      </c>
      <c r="H1821" s="1" t="str">
        <f>VLOOKUP(B1821,TrialDesign!$E$2:$J$1147,6,FALSE)</f>
        <v>Full_8h</v>
      </c>
      <c r="K1821">
        <v>3</v>
      </c>
      <c r="L1821">
        <v>0</v>
      </c>
      <c r="M1821">
        <v>1</v>
      </c>
      <c r="N1821">
        <v>2</v>
      </c>
      <c r="O1821">
        <v>64</v>
      </c>
      <c r="P1821">
        <v>65</v>
      </c>
      <c r="Q1821">
        <v>93</v>
      </c>
      <c r="R1821">
        <v>3</v>
      </c>
      <c r="S1821">
        <v>2</v>
      </c>
      <c r="U1821" t="s">
        <v>71</v>
      </c>
      <c r="W1821">
        <f>VLOOKUP(H1821&amp;"_"&amp;M1821+1,'Leaf lengths'!$J$6:$Q$104,VLOOKUP(F1821,'Leaf lengths'!$S$1:$T$6,2,FALSE),FALSE)</f>
        <v>160</v>
      </c>
      <c r="X1821">
        <f t="shared" si="122"/>
        <v>0.58125000000000004</v>
      </c>
      <c r="Y1821">
        <f t="shared" si="121"/>
        <v>1.58125</v>
      </c>
      <c r="Z1821">
        <f t="shared" si="120"/>
        <v>6</v>
      </c>
      <c r="AD1821" t="str">
        <f t="shared" si="123"/>
        <v/>
      </c>
    </row>
    <row r="1822" spans="1:30" ht="15" hidden="1" customHeight="1" x14ac:dyDescent="0.3">
      <c r="A1822" t="s">
        <v>417</v>
      </c>
      <c r="B1822">
        <f t="shared" si="119"/>
        <v>401064</v>
      </c>
      <c r="C1822">
        <v>1064</v>
      </c>
      <c r="D1822">
        <f>VLOOKUP($B1822,TrialDesign!$E$2:$I$1147,5,FALSE)</f>
        <v>8</v>
      </c>
      <c r="E1822" t="str">
        <f>VLOOKUP($B1822,TrialDesign!$E$2:$I$1147,3,FALSE)</f>
        <v>Full</v>
      </c>
      <c r="F1822" t="str">
        <f>VLOOKUP($B1822,TrialDesign!$E$2:$I$1147,4,FALSE)</f>
        <v>BattenSpring</v>
      </c>
      <c r="G1822" s="1">
        <v>41905</v>
      </c>
      <c r="H1822" s="1" t="str">
        <f>VLOOKUP(B1822,TrialDesign!$E$2:$J$1147,6,FALSE)</f>
        <v>Full_8h</v>
      </c>
      <c r="K1822">
        <v>4</v>
      </c>
      <c r="L1822">
        <v>0</v>
      </c>
      <c r="M1822">
        <v>2</v>
      </c>
      <c r="N1822">
        <v>3</v>
      </c>
      <c r="O1822">
        <v>40</v>
      </c>
      <c r="P1822">
        <v>117</v>
      </c>
      <c r="Q1822">
        <v>56</v>
      </c>
      <c r="R1822">
        <v>2</v>
      </c>
      <c r="S1822">
        <v>2</v>
      </c>
      <c r="U1822" t="s">
        <v>71</v>
      </c>
      <c r="W1822">
        <f>VLOOKUP(H1822&amp;"_"&amp;M1822+1,'Leaf lengths'!$J$6:$Q$104,VLOOKUP(F1822,'Leaf lengths'!$S$1:$T$6,2,FALSE),FALSE)</f>
        <v>212.25</v>
      </c>
      <c r="X1822">
        <f t="shared" si="122"/>
        <v>0.26383981154299174</v>
      </c>
      <c r="Y1822">
        <f t="shared" si="121"/>
        <v>2.2638398115429919</v>
      </c>
      <c r="Z1822">
        <f t="shared" si="120"/>
        <v>6</v>
      </c>
      <c r="AD1822" t="str">
        <f t="shared" si="123"/>
        <v/>
      </c>
    </row>
    <row r="1823" spans="1:30" ht="15" hidden="1" customHeight="1" x14ac:dyDescent="0.3">
      <c r="A1823" t="s">
        <v>417</v>
      </c>
      <c r="B1823">
        <f t="shared" si="119"/>
        <v>401069</v>
      </c>
      <c r="C1823">
        <v>1069</v>
      </c>
      <c r="D1823">
        <f>VLOOKUP($B1823,TrialDesign!$E$2:$I$1147,5,FALSE)</f>
        <v>8</v>
      </c>
      <c r="E1823" t="str">
        <f>VLOOKUP($B1823,TrialDesign!$E$2:$I$1147,3,FALSE)</f>
        <v>Full</v>
      </c>
      <c r="F1823" t="str">
        <f>VLOOKUP($B1823,TrialDesign!$E$2:$I$1147,4,FALSE)</f>
        <v>BattenSpring</v>
      </c>
      <c r="G1823" s="1">
        <v>41905</v>
      </c>
      <c r="H1823" s="1" t="str">
        <f>VLOOKUP(B1823,TrialDesign!$E$2:$J$1147,6,FALSE)</f>
        <v>Full_8h</v>
      </c>
      <c r="J1823">
        <v>1069</v>
      </c>
      <c r="K1823">
        <v>1</v>
      </c>
      <c r="L1823">
        <v>0</v>
      </c>
      <c r="M1823">
        <v>2</v>
      </c>
      <c r="N1823">
        <v>3</v>
      </c>
      <c r="O1823">
        <v>34</v>
      </c>
      <c r="Q1823">
        <v>43</v>
      </c>
      <c r="R1823">
        <v>3</v>
      </c>
      <c r="S1823">
        <v>2</v>
      </c>
      <c r="U1823" t="s">
        <v>71</v>
      </c>
      <c r="W1823">
        <f>VLOOKUP(H1823&amp;"_"&amp;M1823+1,'Leaf lengths'!$J$6:$Q$104,VLOOKUP(F1823,'Leaf lengths'!$S$1:$T$6,2,FALSE),FALSE)</f>
        <v>212.25</v>
      </c>
      <c r="X1823">
        <f t="shared" si="122"/>
        <v>0.20259128386336867</v>
      </c>
      <c r="Y1823">
        <f t="shared" si="121"/>
        <v>2.2025912838633688</v>
      </c>
      <c r="Z1823">
        <f t="shared" si="120"/>
        <v>7</v>
      </c>
      <c r="AD1823" t="str">
        <f t="shared" si="123"/>
        <v/>
      </c>
    </row>
    <row r="1824" spans="1:30" ht="15" hidden="1" customHeight="1" x14ac:dyDescent="0.3">
      <c r="A1824" t="s">
        <v>417</v>
      </c>
      <c r="B1824">
        <f t="shared" si="119"/>
        <v>401069</v>
      </c>
      <c r="C1824">
        <v>1069</v>
      </c>
      <c r="D1824">
        <f>VLOOKUP($B1824,TrialDesign!$E$2:$I$1147,5,FALSE)</f>
        <v>8</v>
      </c>
      <c r="E1824" t="str">
        <f>VLOOKUP($B1824,TrialDesign!$E$2:$I$1147,3,FALSE)</f>
        <v>Full</v>
      </c>
      <c r="F1824" t="str">
        <f>VLOOKUP($B1824,TrialDesign!$E$2:$I$1147,4,FALSE)</f>
        <v>BattenSpring</v>
      </c>
      <c r="G1824" s="1">
        <v>41905</v>
      </c>
      <c r="H1824" s="1" t="str">
        <f>VLOOKUP(B1824,TrialDesign!$E$2:$J$1147,6,FALSE)</f>
        <v>Full_8h</v>
      </c>
      <c r="K1824">
        <v>2</v>
      </c>
      <c r="L1824">
        <v>0</v>
      </c>
      <c r="M1824">
        <v>2</v>
      </c>
      <c r="N1824">
        <v>3</v>
      </c>
      <c r="O1824">
        <v>41</v>
      </c>
      <c r="P1824">
        <v>98</v>
      </c>
      <c r="Q1824">
        <v>55</v>
      </c>
      <c r="R1824">
        <v>3</v>
      </c>
      <c r="S1824">
        <v>2</v>
      </c>
      <c r="U1824" t="s">
        <v>71</v>
      </c>
      <c r="W1824">
        <f>VLOOKUP(H1824&amp;"_"&amp;M1824+1,'Leaf lengths'!$J$6:$Q$104,VLOOKUP(F1824,'Leaf lengths'!$S$1:$T$6,2,FALSE),FALSE)</f>
        <v>212.25</v>
      </c>
      <c r="X1824">
        <f t="shared" si="122"/>
        <v>0.25912838633686691</v>
      </c>
      <c r="Y1824">
        <f t="shared" si="121"/>
        <v>2.259128386336867</v>
      </c>
      <c r="Z1824">
        <f t="shared" si="120"/>
        <v>7</v>
      </c>
      <c r="AD1824" t="str">
        <f t="shared" si="123"/>
        <v/>
      </c>
    </row>
    <row r="1825" spans="1:30" ht="15" hidden="1" customHeight="1" x14ac:dyDescent="0.3">
      <c r="A1825" t="s">
        <v>417</v>
      </c>
      <c r="B1825">
        <f t="shared" si="119"/>
        <v>401069</v>
      </c>
      <c r="C1825">
        <v>1069</v>
      </c>
      <c r="D1825">
        <f>VLOOKUP($B1825,TrialDesign!$E$2:$I$1147,5,FALSE)</f>
        <v>8</v>
      </c>
      <c r="E1825" t="str">
        <f>VLOOKUP($B1825,TrialDesign!$E$2:$I$1147,3,FALSE)</f>
        <v>Full</v>
      </c>
      <c r="F1825" t="str">
        <f>VLOOKUP($B1825,TrialDesign!$E$2:$I$1147,4,FALSE)</f>
        <v>BattenSpring</v>
      </c>
      <c r="G1825" s="1">
        <v>41905</v>
      </c>
      <c r="H1825" s="1" t="str">
        <f>VLOOKUP(B1825,TrialDesign!$E$2:$J$1147,6,FALSE)</f>
        <v>Full_8h</v>
      </c>
      <c r="K1825">
        <v>3</v>
      </c>
      <c r="L1825">
        <v>0</v>
      </c>
      <c r="M1825">
        <v>2</v>
      </c>
      <c r="N1825">
        <v>3</v>
      </c>
      <c r="O1825">
        <v>43</v>
      </c>
      <c r="P1825">
        <v>97</v>
      </c>
      <c r="Q1825">
        <v>52</v>
      </c>
      <c r="R1825">
        <v>3</v>
      </c>
      <c r="S1825">
        <v>2</v>
      </c>
      <c r="U1825" t="s">
        <v>71</v>
      </c>
      <c r="W1825">
        <f>VLOOKUP(H1825&amp;"_"&amp;M1825+1,'Leaf lengths'!$J$6:$Q$104,VLOOKUP(F1825,'Leaf lengths'!$S$1:$T$6,2,FALSE),FALSE)</f>
        <v>212.25</v>
      </c>
      <c r="X1825">
        <f t="shared" si="122"/>
        <v>0.24499411071849234</v>
      </c>
      <c r="Y1825">
        <f t="shared" si="121"/>
        <v>2.2449941107184923</v>
      </c>
      <c r="Z1825">
        <f t="shared" si="120"/>
        <v>7</v>
      </c>
      <c r="AD1825" t="str">
        <f t="shared" si="123"/>
        <v/>
      </c>
    </row>
    <row r="1826" spans="1:30" ht="15" hidden="1" customHeight="1" x14ac:dyDescent="0.3">
      <c r="A1826" t="s">
        <v>417</v>
      </c>
      <c r="B1826">
        <f t="shared" ref="B1826:B1889" si="124">400000+C1826</f>
        <v>401069</v>
      </c>
      <c r="C1826">
        <v>1069</v>
      </c>
      <c r="D1826">
        <f>VLOOKUP($B1826,TrialDesign!$E$2:$I$1147,5,FALSE)</f>
        <v>8</v>
      </c>
      <c r="E1826" t="str">
        <f>VLOOKUP($B1826,TrialDesign!$E$2:$I$1147,3,FALSE)</f>
        <v>Full</v>
      </c>
      <c r="F1826" t="str">
        <f>VLOOKUP($B1826,TrialDesign!$E$2:$I$1147,4,FALSE)</f>
        <v>BattenSpring</v>
      </c>
      <c r="G1826" s="1">
        <v>41905</v>
      </c>
      <c r="H1826" s="1" t="str">
        <f>VLOOKUP(B1826,TrialDesign!$E$2:$J$1147,6,FALSE)</f>
        <v>Full_8h</v>
      </c>
      <c r="K1826">
        <v>4</v>
      </c>
      <c r="L1826">
        <v>0</v>
      </c>
      <c r="M1826">
        <v>1</v>
      </c>
      <c r="N1826">
        <v>3</v>
      </c>
      <c r="O1826">
        <v>45</v>
      </c>
      <c r="P1826">
        <v>125</v>
      </c>
      <c r="Q1826">
        <v>17</v>
      </c>
      <c r="R1826">
        <v>3</v>
      </c>
      <c r="S1826">
        <v>2</v>
      </c>
      <c r="U1826" t="s">
        <v>71</v>
      </c>
      <c r="W1826">
        <f>VLOOKUP(H1826&amp;"_"&amp;M1826+1,'Leaf lengths'!$J$6:$Q$104,VLOOKUP(F1826,'Leaf lengths'!$S$1:$T$6,2,FALSE),FALSE)</f>
        <v>160</v>
      </c>
      <c r="X1826">
        <f t="shared" si="122"/>
        <v>0.10625</v>
      </c>
      <c r="Y1826">
        <f t="shared" si="121"/>
        <v>1.10625</v>
      </c>
      <c r="Z1826">
        <f t="shared" si="120"/>
        <v>6</v>
      </c>
      <c r="AD1826" t="str">
        <f t="shared" si="123"/>
        <v/>
      </c>
    </row>
    <row r="1827" spans="1:30" ht="15" hidden="1" customHeight="1" x14ac:dyDescent="0.3">
      <c r="A1827" t="s">
        <v>417</v>
      </c>
      <c r="B1827">
        <f t="shared" si="124"/>
        <v>401060</v>
      </c>
      <c r="C1827">
        <v>1060</v>
      </c>
      <c r="D1827">
        <f>VLOOKUP($B1827,TrialDesign!$E$2:$I$1147,5,FALSE)</f>
        <v>8</v>
      </c>
      <c r="E1827" t="str">
        <f>VLOOKUP($B1827,TrialDesign!$E$2:$I$1147,3,FALSE)</f>
        <v>Full</v>
      </c>
      <c r="F1827" t="str">
        <f>VLOOKUP($B1827,TrialDesign!$E$2:$I$1147,4,FALSE)</f>
        <v>BattenSpring</v>
      </c>
      <c r="G1827" s="1">
        <v>41912</v>
      </c>
      <c r="H1827" s="1" t="str">
        <f>VLOOKUP(B1827,TrialDesign!$E$2:$J$1147,6,FALSE)</f>
        <v>Full_8h</v>
      </c>
      <c r="J1827">
        <v>1060</v>
      </c>
      <c r="K1827">
        <v>1</v>
      </c>
      <c r="L1827">
        <v>1</v>
      </c>
      <c r="M1827">
        <v>3</v>
      </c>
      <c r="N1827">
        <v>4</v>
      </c>
      <c r="O1827">
        <v>51</v>
      </c>
      <c r="Q1827">
        <v>168</v>
      </c>
      <c r="R1827">
        <v>4</v>
      </c>
      <c r="S1827">
        <v>5</v>
      </c>
      <c r="U1827" t="s">
        <v>71</v>
      </c>
      <c r="W1827">
        <f>VLOOKUP(H1827&amp;"_"&amp;M1827+1,'Leaf lengths'!$J$6:$Q$104,VLOOKUP(F1827,'Leaf lengths'!$S$1:$T$6,2,FALSE),FALSE)</f>
        <v>237.9</v>
      </c>
      <c r="X1827">
        <f t="shared" si="122"/>
        <v>0.70617906683480447</v>
      </c>
      <c r="Y1827">
        <f t="shared" si="121"/>
        <v>3.7061790668348045</v>
      </c>
      <c r="Z1827">
        <f t="shared" si="120"/>
        <v>12</v>
      </c>
      <c r="AD1827" t="str">
        <f t="shared" si="123"/>
        <v/>
      </c>
    </row>
    <row r="1828" spans="1:30" ht="15" hidden="1" customHeight="1" x14ac:dyDescent="0.3">
      <c r="A1828" t="s">
        <v>417</v>
      </c>
      <c r="B1828">
        <f t="shared" si="124"/>
        <v>401060</v>
      </c>
      <c r="C1828">
        <v>1060</v>
      </c>
      <c r="D1828">
        <f>VLOOKUP($B1828,TrialDesign!$E$2:$I$1147,5,FALSE)</f>
        <v>8</v>
      </c>
      <c r="E1828" t="str">
        <f>VLOOKUP($B1828,TrialDesign!$E$2:$I$1147,3,FALSE)</f>
        <v>Full</v>
      </c>
      <c r="F1828" t="str">
        <f>VLOOKUP($B1828,TrialDesign!$E$2:$I$1147,4,FALSE)</f>
        <v>BattenSpring</v>
      </c>
      <c r="G1828" s="1">
        <v>41912</v>
      </c>
      <c r="H1828" s="1" t="str">
        <f>VLOOKUP(B1828,TrialDesign!$E$2:$J$1147,6,FALSE)</f>
        <v>Full_8h</v>
      </c>
      <c r="K1828">
        <v>2</v>
      </c>
      <c r="L1828">
        <v>1</v>
      </c>
      <c r="M1828">
        <v>3</v>
      </c>
      <c r="N1828">
        <v>4</v>
      </c>
      <c r="O1828">
        <v>51</v>
      </c>
      <c r="P1828">
        <v>212</v>
      </c>
      <c r="Q1828">
        <v>163</v>
      </c>
      <c r="R1828">
        <v>4</v>
      </c>
      <c r="S1828">
        <v>5</v>
      </c>
      <c r="U1828" t="s">
        <v>71</v>
      </c>
      <c r="W1828">
        <f>VLOOKUP(H1828&amp;"_"&amp;M1828+1,'Leaf lengths'!$J$6:$Q$104,VLOOKUP(F1828,'Leaf lengths'!$S$1:$T$6,2,FALSE),FALSE)</f>
        <v>237.9</v>
      </c>
      <c r="X1828">
        <f t="shared" si="122"/>
        <v>0.68516183270281628</v>
      </c>
      <c r="Y1828">
        <f t="shared" si="121"/>
        <v>3.6851618327028164</v>
      </c>
      <c r="Z1828">
        <f t="shared" si="120"/>
        <v>12</v>
      </c>
      <c r="AD1828" t="str">
        <f t="shared" si="123"/>
        <v/>
      </c>
    </row>
    <row r="1829" spans="1:30" ht="15" hidden="1" customHeight="1" x14ac:dyDescent="0.3">
      <c r="A1829" t="s">
        <v>417</v>
      </c>
      <c r="B1829">
        <f t="shared" si="124"/>
        <v>401060</v>
      </c>
      <c r="C1829">
        <v>1060</v>
      </c>
      <c r="D1829">
        <f>VLOOKUP($B1829,TrialDesign!$E$2:$I$1147,5,FALSE)</f>
        <v>8</v>
      </c>
      <c r="E1829" t="str">
        <f>VLOOKUP($B1829,TrialDesign!$E$2:$I$1147,3,FALSE)</f>
        <v>Full</v>
      </c>
      <c r="F1829" t="str">
        <f>VLOOKUP($B1829,TrialDesign!$E$2:$I$1147,4,FALSE)</f>
        <v>BattenSpring</v>
      </c>
      <c r="G1829" s="1">
        <v>41912</v>
      </c>
      <c r="H1829" s="1" t="str">
        <f>VLOOKUP(B1829,TrialDesign!$E$2:$J$1147,6,FALSE)</f>
        <v>Full_8h</v>
      </c>
      <c r="K1829">
        <v>3</v>
      </c>
      <c r="L1829">
        <v>0</v>
      </c>
      <c r="M1829">
        <v>3</v>
      </c>
      <c r="N1829">
        <v>4</v>
      </c>
      <c r="O1829">
        <v>47</v>
      </c>
      <c r="P1829">
        <v>181</v>
      </c>
      <c r="Q1829">
        <v>50</v>
      </c>
      <c r="R1829">
        <v>4</v>
      </c>
      <c r="S1829">
        <v>4</v>
      </c>
      <c r="U1829" t="s">
        <v>71</v>
      </c>
      <c r="W1829">
        <f>VLOOKUP(H1829&amp;"_"&amp;M1829+1,'Leaf lengths'!$J$6:$Q$104,VLOOKUP(F1829,'Leaf lengths'!$S$1:$T$6,2,FALSE),FALSE)</f>
        <v>237.9</v>
      </c>
      <c r="X1829">
        <f t="shared" si="122"/>
        <v>0.2101723413198823</v>
      </c>
      <c r="Y1829">
        <f t="shared" si="121"/>
        <v>3.2101723413198822</v>
      </c>
      <c r="Z1829">
        <f t="shared" si="120"/>
        <v>11</v>
      </c>
      <c r="AD1829" t="str">
        <f t="shared" si="123"/>
        <v/>
      </c>
    </row>
    <row r="1830" spans="1:30" ht="15" hidden="1" customHeight="1" x14ac:dyDescent="0.3">
      <c r="A1830" t="s">
        <v>417</v>
      </c>
      <c r="B1830">
        <f t="shared" si="124"/>
        <v>401060</v>
      </c>
      <c r="C1830">
        <v>1060</v>
      </c>
      <c r="D1830">
        <f>VLOOKUP($B1830,TrialDesign!$E$2:$I$1147,5,FALSE)</f>
        <v>8</v>
      </c>
      <c r="E1830" t="str">
        <f>VLOOKUP($B1830,TrialDesign!$E$2:$I$1147,3,FALSE)</f>
        <v>Full</v>
      </c>
      <c r="F1830" t="str">
        <f>VLOOKUP($B1830,TrialDesign!$E$2:$I$1147,4,FALSE)</f>
        <v>BattenSpring</v>
      </c>
      <c r="G1830" s="1">
        <v>41912</v>
      </c>
      <c r="H1830" s="1" t="str">
        <f>VLOOKUP(B1830,TrialDesign!$E$2:$J$1147,6,FALSE)</f>
        <v>Full_8h</v>
      </c>
      <c r="K1830">
        <v>4</v>
      </c>
      <c r="L1830">
        <v>0</v>
      </c>
      <c r="M1830">
        <v>3</v>
      </c>
      <c r="N1830">
        <v>4</v>
      </c>
      <c r="O1830">
        <v>58</v>
      </c>
      <c r="P1830">
        <v>252</v>
      </c>
      <c r="Q1830">
        <v>46</v>
      </c>
      <c r="R1830">
        <v>4</v>
      </c>
      <c r="S1830">
        <v>4</v>
      </c>
      <c r="U1830" t="s">
        <v>71</v>
      </c>
      <c r="W1830">
        <f>VLOOKUP(H1830&amp;"_"&amp;M1830+1,'Leaf lengths'!$J$6:$Q$104,VLOOKUP(F1830,'Leaf lengths'!$S$1:$T$6,2,FALSE),FALSE)</f>
        <v>237.9</v>
      </c>
      <c r="X1830">
        <f t="shared" si="122"/>
        <v>0.19335855401429172</v>
      </c>
      <c r="Y1830">
        <f t="shared" si="121"/>
        <v>3.1933585540142917</v>
      </c>
      <c r="Z1830">
        <f t="shared" si="120"/>
        <v>11</v>
      </c>
      <c r="AD1830" t="str">
        <f t="shared" si="123"/>
        <v/>
      </c>
    </row>
    <row r="1831" spans="1:30" ht="15" hidden="1" customHeight="1" x14ac:dyDescent="0.3">
      <c r="A1831" t="s">
        <v>417</v>
      </c>
      <c r="B1831">
        <f t="shared" si="124"/>
        <v>401063</v>
      </c>
      <c r="C1831">
        <v>1063</v>
      </c>
      <c r="D1831">
        <f>VLOOKUP($B1831,TrialDesign!$E$2:$I$1147,5,FALSE)</f>
        <v>8</v>
      </c>
      <c r="E1831" t="str">
        <f>VLOOKUP($B1831,TrialDesign!$E$2:$I$1147,3,FALSE)</f>
        <v>Full</v>
      </c>
      <c r="F1831" t="str">
        <f>VLOOKUP($B1831,TrialDesign!$E$2:$I$1147,4,FALSE)</f>
        <v>BattenSpring</v>
      </c>
      <c r="G1831" s="1">
        <v>41912</v>
      </c>
      <c r="H1831" s="1" t="str">
        <f>VLOOKUP(B1831,TrialDesign!$E$2:$J$1147,6,FALSE)</f>
        <v>Full_8h</v>
      </c>
      <c r="J1831">
        <v>1063</v>
      </c>
      <c r="K1831">
        <v>1</v>
      </c>
      <c r="L1831">
        <v>0</v>
      </c>
      <c r="M1831">
        <v>3</v>
      </c>
      <c r="N1831">
        <v>4</v>
      </c>
      <c r="O1831">
        <v>51</v>
      </c>
      <c r="Q1831">
        <v>66</v>
      </c>
      <c r="R1831">
        <v>4</v>
      </c>
      <c r="S1831">
        <v>3</v>
      </c>
      <c r="U1831" t="s">
        <v>71</v>
      </c>
      <c r="W1831">
        <f>VLOOKUP(H1831&amp;"_"&amp;M1831+1,'Leaf lengths'!$J$6:$Q$104,VLOOKUP(F1831,'Leaf lengths'!$S$1:$T$6,2,FALSE),FALSE)</f>
        <v>237.9</v>
      </c>
      <c r="X1831">
        <f t="shared" si="122"/>
        <v>0.27742749054224464</v>
      </c>
      <c r="Y1831">
        <f t="shared" si="121"/>
        <v>3.2774274905422445</v>
      </c>
      <c r="Z1831">
        <f t="shared" si="120"/>
        <v>10</v>
      </c>
      <c r="AD1831" t="str">
        <f t="shared" si="123"/>
        <v/>
      </c>
    </row>
    <row r="1832" spans="1:30" ht="15" hidden="1" customHeight="1" x14ac:dyDescent="0.3">
      <c r="A1832" t="s">
        <v>417</v>
      </c>
      <c r="B1832">
        <f t="shared" si="124"/>
        <v>401063</v>
      </c>
      <c r="C1832">
        <v>1063</v>
      </c>
      <c r="D1832">
        <f>VLOOKUP($B1832,TrialDesign!$E$2:$I$1147,5,FALSE)</f>
        <v>8</v>
      </c>
      <c r="E1832" t="str">
        <f>VLOOKUP($B1832,TrialDesign!$E$2:$I$1147,3,FALSE)</f>
        <v>Full</v>
      </c>
      <c r="F1832" t="str">
        <f>VLOOKUP($B1832,TrialDesign!$E$2:$I$1147,4,FALSE)</f>
        <v>BattenSpring</v>
      </c>
      <c r="G1832" s="1">
        <v>41912</v>
      </c>
      <c r="H1832" s="1" t="str">
        <f>VLOOKUP(B1832,TrialDesign!$E$2:$J$1147,6,FALSE)</f>
        <v>Full_8h</v>
      </c>
      <c r="K1832">
        <v>2</v>
      </c>
      <c r="L1832">
        <v>0</v>
      </c>
      <c r="M1832">
        <v>3</v>
      </c>
      <c r="N1832">
        <v>4</v>
      </c>
      <c r="O1832">
        <v>47</v>
      </c>
      <c r="P1832">
        <v>212</v>
      </c>
      <c r="Q1832">
        <v>61</v>
      </c>
      <c r="R1832">
        <v>4</v>
      </c>
      <c r="S1832">
        <v>4</v>
      </c>
      <c r="U1832" t="s">
        <v>71</v>
      </c>
      <c r="W1832">
        <f>VLOOKUP(H1832&amp;"_"&amp;M1832+1,'Leaf lengths'!$J$6:$Q$104,VLOOKUP(F1832,'Leaf lengths'!$S$1:$T$6,2,FALSE),FALSE)</f>
        <v>237.9</v>
      </c>
      <c r="X1832">
        <f t="shared" si="122"/>
        <v>0.25641025641025639</v>
      </c>
      <c r="Y1832">
        <f t="shared" si="121"/>
        <v>3.2564102564102564</v>
      </c>
      <c r="Z1832">
        <f t="shared" si="120"/>
        <v>11</v>
      </c>
      <c r="AD1832" t="str">
        <f t="shared" si="123"/>
        <v/>
      </c>
    </row>
    <row r="1833" spans="1:30" ht="15" hidden="1" customHeight="1" x14ac:dyDescent="0.3">
      <c r="A1833" t="s">
        <v>417</v>
      </c>
      <c r="B1833">
        <f t="shared" si="124"/>
        <v>401063</v>
      </c>
      <c r="C1833">
        <v>1063</v>
      </c>
      <c r="D1833">
        <f>VLOOKUP($B1833,TrialDesign!$E$2:$I$1147,5,FALSE)</f>
        <v>8</v>
      </c>
      <c r="E1833" t="str">
        <f>VLOOKUP($B1833,TrialDesign!$E$2:$I$1147,3,FALSE)</f>
        <v>Full</v>
      </c>
      <c r="F1833" t="str">
        <f>VLOOKUP($B1833,TrialDesign!$E$2:$I$1147,4,FALSE)</f>
        <v>BattenSpring</v>
      </c>
      <c r="G1833" s="1">
        <v>41912</v>
      </c>
      <c r="H1833" s="1" t="str">
        <f>VLOOKUP(B1833,TrialDesign!$E$2:$J$1147,6,FALSE)</f>
        <v>Full_8h</v>
      </c>
      <c r="K1833">
        <v>3</v>
      </c>
      <c r="L1833">
        <v>1</v>
      </c>
      <c r="M1833">
        <v>3</v>
      </c>
      <c r="N1833">
        <v>4</v>
      </c>
      <c r="O1833">
        <v>50</v>
      </c>
      <c r="P1833">
        <v>222</v>
      </c>
      <c r="Q1833">
        <v>72</v>
      </c>
      <c r="R1833">
        <v>5</v>
      </c>
      <c r="S1833">
        <v>4</v>
      </c>
      <c r="U1833" t="s">
        <v>71</v>
      </c>
      <c r="W1833">
        <f>VLOOKUP(H1833&amp;"_"&amp;M1833+1,'Leaf lengths'!$J$6:$Q$104,VLOOKUP(F1833,'Leaf lengths'!$S$1:$T$6,2,FALSE),FALSE)</f>
        <v>237.9</v>
      </c>
      <c r="X1833">
        <f t="shared" si="122"/>
        <v>0.3026481715006305</v>
      </c>
      <c r="Y1833">
        <f t="shared" si="121"/>
        <v>3.3026481715006306</v>
      </c>
      <c r="Z1833">
        <f t="shared" si="120"/>
        <v>12</v>
      </c>
      <c r="AD1833" t="str">
        <f t="shared" si="123"/>
        <v/>
      </c>
    </row>
    <row r="1834" spans="1:30" ht="15" hidden="1" customHeight="1" x14ac:dyDescent="0.3">
      <c r="A1834" t="s">
        <v>417</v>
      </c>
      <c r="B1834">
        <f t="shared" si="124"/>
        <v>401063</v>
      </c>
      <c r="C1834">
        <v>1063</v>
      </c>
      <c r="D1834">
        <f>VLOOKUP($B1834,TrialDesign!$E$2:$I$1147,5,FALSE)</f>
        <v>8</v>
      </c>
      <c r="E1834" t="str">
        <f>VLOOKUP($B1834,TrialDesign!$E$2:$I$1147,3,FALSE)</f>
        <v>Full</v>
      </c>
      <c r="F1834" t="str">
        <f>VLOOKUP($B1834,TrialDesign!$E$2:$I$1147,4,FALSE)</f>
        <v>BattenSpring</v>
      </c>
      <c r="G1834" s="1">
        <v>41912</v>
      </c>
      <c r="H1834" s="1" t="str">
        <f>VLOOKUP(B1834,TrialDesign!$E$2:$J$1147,6,FALSE)</f>
        <v>Full_8h</v>
      </c>
      <c r="K1834">
        <v>4</v>
      </c>
      <c r="L1834">
        <v>0</v>
      </c>
      <c r="M1834">
        <v>3</v>
      </c>
      <c r="N1834">
        <v>4</v>
      </c>
      <c r="O1834">
        <v>57</v>
      </c>
      <c r="P1834">
        <v>218</v>
      </c>
      <c r="Q1834">
        <v>108</v>
      </c>
      <c r="R1834">
        <v>4</v>
      </c>
      <c r="S1834">
        <v>5</v>
      </c>
      <c r="U1834" t="s">
        <v>71</v>
      </c>
      <c r="W1834">
        <f>VLOOKUP(H1834&amp;"_"&amp;M1834+1,'Leaf lengths'!$J$6:$Q$104,VLOOKUP(F1834,'Leaf lengths'!$S$1:$T$6,2,FALSE),FALSE)</f>
        <v>237.9</v>
      </c>
      <c r="X1834">
        <f t="shared" si="122"/>
        <v>0.45397225725094575</v>
      </c>
      <c r="Y1834">
        <f t="shared" si="121"/>
        <v>3.4539722572509457</v>
      </c>
      <c r="Z1834">
        <f t="shared" si="120"/>
        <v>12</v>
      </c>
      <c r="AD1834" t="str">
        <f t="shared" si="123"/>
        <v/>
      </c>
    </row>
    <row r="1835" spans="1:30" ht="15" hidden="1" customHeight="1" x14ac:dyDescent="0.3">
      <c r="A1835" t="s">
        <v>417</v>
      </c>
      <c r="B1835">
        <f t="shared" si="124"/>
        <v>401065</v>
      </c>
      <c r="C1835">
        <v>1065</v>
      </c>
      <c r="D1835">
        <f>VLOOKUP($B1835,TrialDesign!$E$2:$I$1147,5,FALSE)</f>
        <v>8</v>
      </c>
      <c r="E1835" t="str">
        <f>VLOOKUP($B1835,TrialDesign!$E$2:$I$1147,3,FALSE)</f>
        <v>Full</v>
      </c>
      <c r="F1835" t="str">
        <f>VLOOKUP($B1835,TrialDesign!$E$2:$I$1147,4,FALSE)</f>
        <v>BattenSpring</v>
      </c>
      <c r="G1835" s="1">
        <v>41912</v>
      </c>
      <c r="H1835" s="1" t="str">
        <f>VLOOKUP(B1835,TrialDesign!$E$2:$J$1147,6,FALSE)</f>
        <v>Full_8h</v>
      </c>
      <c r="J1835">
        <v>1065</v>
      </c>
      <c r="K1835">
        <v>1</v>
      </c>
      <c r="L1835">
        <v>2</v>
      </c>
      <c r="M1835">
        <v>3</v>
      </c>
      <c r="N1835">
        <v>4</v>
      </c>
      <c r="O1835">
        <v>51</v>
      </c>
      <c r="Q1835">
        <v>105</v>
      </c>
      <c r="R1835">
        <v>5</v>
      </c>
      <c r="S1835">
        <v>5</v>
      </c>
      <c r="U1835" t="s">
        <v>71</v>
      </c>
      <c r="W1835">
        <f>VLOOKUP(H1835&amp;"_"&amp;M1835+1,'Leaf lengths'!$J$6:$Q$104,VLOOKUP(F1835,'Leaf lengths'!$S$1:$T$6,2,FALSE),FALSE)</f>
        <v>237.9</v>
      </c>
      <c r="X1835">
        <f t="shared" si="122"/>
        <v>0.44136191677175285</v>
      </c>
      <c r="Y1835">
        <f t="shared" si="121"/>
        <v>3.4413619167717528</v>
      </c>
      <c r="Z1835">
        <f t="shared" si="120"/>
        <v>13</v>
      </c>
      <c r="AD1835" t="str">
        <f t="shared" si="123"/>
        <v/>
      </c>
    </row>
    <row r="1836" spans="1:30" ht="15" hidden="1" customHeight="1" x14ac:dyDescent="0.3">
      <c r="A1836" t="s">
        <v>417</v>
      </c>
      <c r="B1836">
        <f t="shared" si="124"/>
        <v>401065</v>
      </c>
      <c r="C1836">
        <v>1065</v>
      </c>
      <c r="D1836">
        <f>VLOOKUP($B1836,TrialDesign!$E$2:$I$1147,5,FALSE)</f>
        <v>8</v>
      </c>
      <c r="E1836" t="str">
        <f>VLOOKUP($B1836,TrialDesign!$E$2:$I$1147,3,FALSE)</f>
        <v>Full</v>
      </c>
      <c r="F1836" t="str">
        <f>VLOOKUP($B1836,TrialDesign!$E$2:$I$1147,4,FALSE)</f>
        <v>BattenSpring</v>
      </c>
      <c r="G1836" s="1">
        <v>41912</v>
      </c>
      <c r="H1836" s="1" t="str">
        <f>VLOOKUP(B1836,TrialDesign!$E$2:$J$1147,6,FALSE)</f>
        <v>Full_8h</v>
      </c>
      <c r="K1836">
        <v>2</v>
      </c>
      <c r="L1836">
        <v>1</v>
      </c>
      <c r="M1836">
        <v>3</v>
      </c>
      <c r="N1836">
        <v>4</v>
      </c>
      <c r="O1836">
        <v>41</v>
      </c>
      <c r="P1836">
        <v>206</v>
      </c>
      <c r="Q1836">
        <v>170</v>
      </c>
      <c r="R1836">
        <v>5</v>
      </c>
      <c r="S1836">
        <v>4</v>
      </c>
      <c r="U1836" t="s">
        <v>71</v>
      </c>
      <c r="W1836">
        <f>VLOOKUP(H1836&amp;"_"&amp;M1836+1,'Leaf lengths'!$J$6:$Q$104,VLOOKUP(F1836,'Leaf lengths'!$S$1:$T$6,2,FALSE),FALSE)</f>
        <v>237.9</v>
      </c>
      <c r="X1836">
        <f t="shared" si="122"/>
        <v>0.71458596048759981</v>
      </c>
      <c r="Y1836">
        <f t="shared" si="121"/>
        <v>3.7145859604875997</v>
      </c>
      <c r="Z1836">
        <f t="shared" si="120"/>
        <v>12</v>
      </c>
      <c r="AD1836" t="str">
        <f t="shared" si="123"/>
        <v/>
      </c>
    </row>
    <row r="1837" spans="1:30" ht="15" hidden="1" customHeight="1" x14ac:dyDescent="0.3">
      <c r="A1837" t="s">
        <v>417</v>
      </c>
      <c r="B1837">
        <f t="shared" si="124"/>
        <v>401065</v>
      </c>
      <c r="C1837">
        <v>1065</v>
      </c>
      <c r="D1837">
        <f>VLOOKUP($B1837,TrialDesign!$E$2:$I$1147,5,FALSE)</f>
        <v>8</v>
      </c>
      <c r="E1837" t="str">
        <f>VLOOKUP($B1837,TrialDesign!$E$2:$I$1147,3,FALSE)</f>
        <v>Full</v>
      </c>
      <c r="F1837" t="str">
        <f>VLOOKUP($B1837,TrialDesign!$E$2:$I$1147,4,FALSE)</f>
        <v>BattenSpring</v>
      </c>
      <c r="G1837" s="1">
        <v>41912</v>
      </c>
      <c r="H1837" s="1" t="str">
        <f>VLOOKUP(B1837,TrialDesign!$E$2:$J$1147,6,FALSE)</f>
        <v>Full_8h</v>
      </c>
      <c r="K1837">
        <v>3</v>
      </c>
      <c r="L1837">
        <v>1</v>
      </c>
      <c r="M1837">
        <v>3</v>
      </c>
      <c r="N1837">
        <v>4</v>
      </c>
      <c r="O1837">
        <v>45</v>
      </c>
      <c r="P1837">
        <v>195</v>
      </c>
      <c r="Q1837">
        <v>65</v>
      </c>
      <c r="R1837">
        <v>5</v>
      </c>
      <c r="S1837">
        <v>3</v>
      </c>
      <c r="U1837" t="s">
        <v>71</v>
      </c>
      <c r="W1837">
        <f>VLOOKUP(H1837&amp;"_"&amp;M1837+1,'Leaf lengths'!$J$6:$Q$104,VLOOKUP(F1837,'Leaf lengths'!$S$1:$T$6,2,FALSE),FALSE)</f>
        <v>237.9</v>
      </c>
      <c r="X1837">
        <f t="shared" si="122"/>
        <v>0.27322404371584696</v>
      </c>
      <c r="Y1837">
        <f t="shared" si="121"/>
        <v>3.2732240437158469</v>
      </c>
      <c r="Z1837">
        <f t="shared" si="120"/>
        <v>11</v>
      </c>
      <c r="AD1837" t="str">
        <f t="shared" si="123"/>
        <v/>
      </c>
    </row>
    <row r="1838" spans="1:30" ht="15" hidden="1" customHeight="1" x14ac:dyDescent="0.3">
      <c r="A1838" t="s">
        <v>417</v>
      </c>
      <c r="B1838">
        <f t="shared" si="124"/>
        <v>401065</v>
      </c>
      <c r="C1838">
        <v>1065</v>
      </c>
      <c r="D1838">
        <f>VLOOKUP($B1838,TrialDesign!$E$2:$I$1147,5,FALSE)</f>
        <v>8</v>
      </c>
      <c r="E1838" t="str">
        <f>VLOOKUP($B1838,TrialDesign!$E$2:$I$1147,3,FALSE)</f>
        <v>Full</v>
      </c>
      <c r="F1838" t="str">
        <f>VLOOKUP($B1838,TrialDesign!$E$2:$I$1147,4,FALSE)</f>
        <v>BattenSpring</v>
      </c>
      <c r="G1838" s="1">
        <v>41912</v>
      </c>
      <c r="H1838" s="1" t="str">
        <f>VLOOKUP(B1838,TrialDesign!$E$2:$J$1147,6,FALSE)</f>
        <v>Full_8h</v>
      </c>
      <c r="K1838">
        <v>4</v>
      </c>
      <c r="L1838">
        <v>0</v>
      </c>
      <c r="M1838">
        <v>2</v>
      </c>
      <c r="N1838">
        <v>3</v>
      </c>
      <c r="O1838">
        <v>33</v>
      </c>
      <c r="P1838">
        <v>124</v>
      </c>
      <c r="Q1838">
        <v>155</v>
      </c>
      <c r="R1838">
        <v>5</v>
      </c>
      <c r="S1838">
        <v>3</v>
      </c>
      <c r="U1838" t="s">
        <v>71</v>
      </c>
      <c r="W1838">
        <f>VLOOKUP(H1838&amp;"_"&amp;M1838+1,'Leaf lengths'!$J$6:$Q$104,VLOOKUP(F1838,'Leaf lengths'!$S$1:$T$6,2,FALSE),FALSE)</f>
        <v>212.25</v>
      </c>
      <c r="X1838">
        <f t="shared" si="122"/>
        <v>0.73027090694935215</v>
      </c>
      <c r="Y1838">
        <f t="shared" si="121"/>
        <v>2.730270906949352</v>
      </c>
      <c r="Z1838">
        <f t="shared" si="120"/>
        <v>10</v>
      </c>
      <c r="AD1838" t="str">
        <f t="shared" si="123"/>
        <v/>
      </c>
    </row>
    <row r="1839" spans="1:30" ht="15" hidden="1" customHeight="1" x14ac:dyDescent="0.3">
      <c r="A1839" t="s">
        <v>417</v>
      </c>
      <c r="B1839">
        <f t="shared" si="124"/>
        <v>401056</v>
      </c>
      <c r="C1839">
        <v>1056</v>
      </c>
      <c r="D1839">
        <f>VLOOKUP($B1839,TrialDesign!$E$2:$I$1147,5,FALSE)</f>
        <v>8</v>
      </c>
      <c r="E1839" t="str">
        <f>VLOOKUP($B1839,TrialDesign!$E$2:$I$1147,3,FALSE)</f>
        <v>Full</v>
      </c>
      <c r="F1839" t="str">
        <f>VLOOKUP($B1839,TrialDesign!$E$2:$I$1147,4,FALSE)</f>
        <v>BattenSpring</v>
      </c>
      <c r="G1839" s="1">
        <v>41919</v>
      </c>
      <c r="H1839" s="1" t="str">
        <f>VLOOKUP(B1839,TrialDesign!$E$2:$J$1147,6,FALSE)</f>
        <v>Full_8h</v>
      </c>
      <c r="J1839">
        <v>1056</v>
      </c>
      <c r="K1839">
        <v>1</v>
      </c>
      <c r="L1839">
        <v>2</v>
      </c>
      <c r="M1839">
        <v>4</v>
      </c>
      <c r="N1839">
        <v>5</v>
      </c>
      <c r="O1839">
        <v>72</v>
      </c>
      <c r="Q1839">
        <v>208</v>
      </c>
      <c r="R1839">
        <v>4</v>
      </c>
      <c r="S1839">
        <v>9</v>
      </c>
      <c r="U1839" t="s">
        <v>71</v>
      </c>
      <c r="W1839">
        <f>VLOOKUP(H1839&amp;"_"&amp;M1839+1,'Leaf lengths'!$J$6:$Q$104,VLOOKUP(F1839,'Leaf lengths'!$S$1:$T$6,2,FALSE),FALSE)</f>
        <v>261</v>
      </c>
      <c r="X1839">
        <f t="shared" si="122"/>
        <v>0.79693486590038309</v>
      </c>
      <c r="Y1839">
        <f t="shared" si="121"/>
        <v>4.7969348659003828</v>
      </c>
      <c r="Z1839">
        <f t="shared" si="120"/>
        <v>17</v>
      </c>
      <c r="AD1839" t="str">
        <f t="shared" si="123"/>
        <v/>
      </c>
    </row>
    <row r="1840" spans="1:30" ht="15" hidden="1" customHeight="1" x14ac:dyDescent="0.3">
      <c r="A1840" t="s">
        <v>417</v>
      </c>
      <c r="B1840">
        <f t="shared" si="124"/>
        <v>401056</v>
      </c>
      <c r="C1840">
        <v>1056</v>
      </c>
      <c r="D1840">
        <f>VLOOKUP($B1840,TrialDesign!$E$2:$I$1147,5,FALSE)</f>
        <v>8</v>
      </c>
      <c r="E1840" t="str">
        <f>VLOOKUP($B1840,TrialDesign!$E$2:$I$1147,3,FALSE)</f>
        <v>Full</v>
      </c>
      <c r="F1840" t="str">
        <f>VLOOKUP($B1840,TrialDesign!$E$2:$I$1147,4,FALSE)</f>
        <v>BattenSpring</v>
      </c>
      <c r="G1840" s="1">
        <v>41919</v>
      </c>
      <c r="H1840" s="1" t="str">
        <f>VLOOKUP(B1840,TrialDesign!$E$2:$J$1147,6,FALSE)</f>
        <v>Full_8h</v>
      </c>
      <c r="K1840">
        <v>2</v>
      </c>
      <c r="L1840">
        <v>1</v>
      </c>
      <c r="M1840">
        <v>4</v>
      </c>
      <c r="N1840">
        <v>5</v>
      </c>
      <c r="O1840">
        <v>68</v>
      </c>
      <c r="P1840">
        <v>235</v>
      </c>
      <c r="Q1840">
        <v>144</v>
      </c>
      <c r="R1840">
        <v>4</v>
      </c>
      <c r="S1840">
        <v>6</v>
      </c>
      <c r="U1840" t="s">
        <v>71</v>
      </c>
      <c r="W1840">
        <f>VLOOKUP(H1840&amp;"_"&amp;M1840+1,'Leaf lengths'!$J$6:$Q$104,VLOOKUP(F1840,'Leaf lengths'!$S$1:$T$6,2,FALSE),FALSE)</f>
        <v>261</v>
      </c>
      <c r="X1840">
        <f t="shared" si="122"/>
        <v>0.55172413793103448</v>
      </c>
      <c r="Y1840">
        <f t="shared" si="121"/>
        <v>4.5517241379310347</v>
      </c>
      <c r="Z1840">
        <f t="shared" si="120"/>
        <v>14</v>
      </c>
      <c r="AD1840" t="str">
        <f t="shared" si="123"/>
        <v/>
      </c>
    </row>
    <row r="1841" spans="1:30" ht="15" hidden="1" customHeight="1" x14ac:dyDescent="0.3">
      <c r="A1841" t="s">
        <v>417</v>
      </c>
      <c r="B1841">
        <f t="shared" si="124"/>
        <v>401056</v>
      </c>
      <c r="C1841">
        <v>1056</v>
      </c>
      <c r="D1841">
        <f>VLOOKUP($B1841,TrialDesign!$E$2:$I$1147,5,FALSE)</f>
        <v>8</v>
      </c>
      <c r="E1841" t="str">
        <f>VLOOKUP($B1841,TrialDesign!$E$2:$I$1147,3,FALSE)</f>
        <v>Full</v>
      </c>
      <c r="F1841" t="str">
        <f>VLOOKUP($B1841,TrialDesign!$E$2:$I$1147,4,FALSE)</f>
        <v>BattenSpring</v>
      </c>
      <c r="G1841" s="1">
        <v>41919</v>
      </c>
      <c r="H1841" s="1" t="str">
        <f>VLOOKUP(B1841,TrialDesign!$E$2:$J$1147,6,FALSE)</f>
        <v>Full_8h</v>
      </c>
      <c r="K1841">
        <v>3</v>
      </c>
      <c r="L1841">
        <v>2</v>
      </c>
      <c r="M1841">
        <v>4</v>
      </c>
      <c r="N1841">
        <v>5</v>
      </c>
      <c r="O1841">
        <v>71</v>
      </c>
      <c r="P1841">
        <v>240</v>
      </c>
      <c r="Q1841">
        <v>183</v>
      </c>
      <c r="R1841">
        <v>5</v>
      </c>
      <c r="S1841">
        <v>7</v>
      </c>
      <c r="U1841" t="s">
        <v>71</v>
      </c>
      <c r="W1841">
        <f>VLOOKUP(H1841&amp;"_"&amp;M1841+1,'Leaf lengths'!$J$6:$Q$104,VLOOKUP(F1841,'Leaf lengths'!$S$1:$T$6,2,FALSE),FALSE)</f>
        <v>261</v>
      </c>
      <c r="X1841">
        <f t="shared" si="122"/>
        <v>0.70114942528735635</v>
      </c>
      <c r="Y1841">
        <f t="shared" si="121"/>
        <v>4.7011494252873565</v>
      </c>
      <c r="Z1841">
        <f t="shared" si="120"/>
        <v>16</v>
      </c>
      <c r="AD1841" t="str">
        <f t="shared" si="123"/>
        <v/>
      </c>
    </row>
    <row r="1842" spans="1:30" ht="15" hidden="1" customHeight="1" x14ac:dyDescent="0.3">
      <c r="A1842" t="s">
        <v>417</v>
      </c>
      <c r="B1842">
        <f t="shared" si="124"/>
        <v>401056</v>
      </c>
      <c r="C1842">
        <v>1056</v>
      </c>
      <c r="D1842">
        <f>VLOOKUP($B1842,TrialDesign!$E$2:$I$1147,5,FALSE)</f>
        <v>8</v>
      </c>
      <c r="E1842" t="str">
        <f>VLOOKUP($B1842,TrialDesign!$E$2:$I$1147,3,FALSE)</f>
        <v>Full</v>
      </c>
      <c r="F1842" t="str">
        <f>VLOOKUP($B1842,TrialDesign!$E$2:$I$1147,4,FALSE)</f>
        <v>BattenSpring</v>
      </c>
      <c r="G1842" s="1">
        <v>41919</v>
      </c>
      <c r="H1842" s="1" t="str">
        <f>VLOOKUP(B1842,TrialDesign!$E$2:$J$1147,6,FALSE)</f>
        <v>Full_8h</v>
      </c>
      <c r="K1842">
        <v>4</v>
      </c>
      <c r="L1842">
        <v>1</v>
      </c>
      <c r="M1842">
        <v>4</v>
      </c>
      <c r="N1842">
        <v>5</v>
      </c>
      <c r="O1842">
        <v>65</v>
      </c>
      <c r="P1842">
        <v>237</v>
      </c>
      <c r="Q1842">
        <v>140</v>
      </c>
      <c r="R1842">
        <v>5</v>
      </c>
      <c r="S1842">
        <v>6</v>
      </c>
      <c r="U1842" t="s">
        <v>71</v>
      </c>
      <c r="W1842">
        <f>VLOOKUP(H1842&amp;"_"&amp;M1842+1,'Leaf lengths'!$J$6:$Q$104,VLOOKUP(F1842,'Leaf lengths'!$S$1:$T$6,2,FALSE),FALSE)</f>
        <v>261</v>
      </c>
      <c r="X1842">
        <f t="shared" si="122"/>
        <v>0.53639846743295017</v>
      </c>
      <c r="Y1842">
        <f t="shared" si="121"/>
        <v>4.5363984674329503</v>
      </c>
      <c r="Z1842">
        <f t="shared" ref="Z1842:Z1905" si="125">IF(S1842="","",SUM(M1842+R1842+S1842))</f>
        <v>15</v>
      </c>
      <c r="AD1842" t="str">
        <f t="shared" si="123"/>
        <v/>
      </c>
    </row>
    <row r="1843" spans="1:30" ht="15" hidden="1" customHeight="1" x14ac:dyDescent="0.3">
      <c r="A1843" t="s">
        <v>417</v>
      </c>
      <c r="B1843">
        <f t="shared" si="124"/>
        <v>401066</v>
      </c>
      <c r="C1843">
        <v>1066</v>
      </c>
      <c r="D1843">
        <f>VLOOKUP($B1843,TrialDesign!$E$2:$I$1147,5,FALSE)</f>
        <v>8</v>
      </c>
      <c r="E1843" t="str">
        <f>VLOOKUP($B1843,TrialDesign!$E$2:$I$1147,3,FALSE)</f>
        <v>Full</v>
      </c>
      <c r="F1843" t="str">
        <f>VLOOKUP($B1843,TrialDesign!$E$2:$I$1147,4,FALSE)</f>
        <v>BattenSpring</v>
      </c>
      <c r="G1843" s="1">
        <v>41919</v>
      </c>
      <c r="H1843" s="1" t="str">
        <f>VLOOKUP(B1843,TrialDesign!$E$2:$J$1147,6,FALSE)</f>
        <v>Full_8h</v>
      </c>
      <c r="J1843">
        <v>1066</v>
      </c>
      <c r="K1843">
        <v>1</v>
      </c>
      <c r="L1843">
        <v>1</v>
      </c>
      <c r="M1843">
        <v>4</v>
      </c>
      <c r="N1843">
        <v>5</v>
      </c>
      <c r="O1843">
        <v>63</v>
      </c>
      <c r="Q1843">
        <v>163</v>
      </c>
      <c r="R1843">
        <v>5</v>
      </c>
      <c r="S1843">
        <v>6</v>
      </c>
      <c r="U1843" t="s">
        <v>71</v>
      </c>
      <c r="W1843">
        <f>VLOOKUP(H1843&amp;"_"&amp;M1843+1,'Leaf lengths'!$J$6:$Q$104,VLOOKUP(F1843,'Leaf lengths'!$S$1:$T$6,2,FALSE),FALSE)</f>
        <v>261</v>
      </c>
      <c r="X1843">
        <f t="shared" si="122"/>
        <v>0.62452107279693492</v>
      </c>
      <c r="Y1843">
        <f t="shared" si="121"/>
        <v>4.6245210727969353</v>
      </c>
      <c r="Z1843">
        <f t="shared" si="125"/>
        <v>15</v>
      </c>
      <c r="AD1843" t="str">
        <f t="shared" si="123"/>
        <v/>
      </c>
    </row>
    <row r="1844" spans="1:30" ht="15" hidden="1" customHeight="1" x14ac:dyDescent="0.3">
      <c r="A1844" t="s">
        <v>417</v>
      </c>
      <c r="B1844">
        <f t="shared" si="124"/>
        <v>401066</v>
      </c>
      <c r="C1844">
        <v>1066</v>
      </c>
      <c r="D1844">
        <f>VLOOKUP($B1844,TrialDesign!$E$2:$I$1147,5,FALSE)</f>
        <v>8</v>
      </c>
      <c r="E1844" t="str">
        <f>VLOOKUP($B1844,TrialDesign!$E$2:$I$1147,3,FALSE)</f>
        <v>Full</v>
      </c>
      <c r="F1844" t="str">
        <f>VLOOKUP($B1844,TrialDesign!$E$2:$I$1147,4,FALSE)</f>
        <v>BattenSpring</v>
      </c>
      <c r="G1844" s="1">
        <v>41919</v>
      </c>
      <c r="H1844" s="1" t="str">
        <f>VLOOKUP(B1844,TrialDesign!$E$2:$J$1147,6,FALSE)</f>
        <v>Full_8h</v>
      </c>
      <c r="K1844">
        <v>2</v>
      </c>
      <c r="L1844">
        <v>2</v>
      </c>
      <c r="M1844">
        <v>4</v>
      </c>
      <c r="N1844">
        <v>5</v>
      </c>
      <c r="O1844">
        <v>65</v>
      </c>
      <c r="P1844">
        <v>233</v>
      </c>
      <c r="Q1844">
        <v>191</v>
      </c>
      <c r="R1844">
        <v>5</v>
      </c>
      <c r="S1844">
        <v>7</v>
      </c>
      <c r="U1844" t="s">
        <v>71</v>
      </c>
      <c r="W1844">
        <f>VLOOKUP(H1844&amp;"_"&amp;M1844+1,'Leaf lengths'!$J$6:$Q$104,VLOOKUP(F1844,'Leaf lengths'!$S$1:$T$6,2,FALSE),FALSE)</f>
        <v>261</v>
      </c>
      <c r="X1844">
        <f t="shared" si="122"/>
        <v>0.73180076628352486</v>
      </c>
      <c r="Y1844">
        <f t="shared" si="121"/>
        <v>4.7318007662835253</v>
      </c>
      <c r="Z1844">
        <f t="shared" si="125"/>
        <v>16</v>
      </c>
      <c r="AD1844" t="str">
        <f t="shared" si="123"/>
        <v/>
      </c>
    </row>
    <row r="1845" spans="1:30" ht="15" hidden="1" customHeight="1" x14ac:dyDescent="0.3">
      <c r="A1845" t="s">
        <v>417</v>
      </c>
      <c r="B1845">
        <f t="shared" si="124"/>
        <v>401066</v>
      </c>
      <c r="C1845">
        <v>1066</v>
      </c>
      <c r="D1845">
        <f>VLOOKUP($B1845,TrialDesign!$E$2:$I$1147,5,FALSE)</f>
        <v>8</v>
      </c>
      <c r="E1845" t="str">
        <f>VLOOKUP($B1845,TrialDesign!$E$2:$I$1147,3,FALSE)</f>
        <v>Full</v>
      </c>
      <c r="F1845" t="str">
        <f>VLOOKUP($B1845,TrialDesign!$E$2:$I$1147,4,FALSE)</f>
        <v>BattenSpring</v>
      </c>
      <c r="G1845" s="1">
        <v>41919</v>
      </c>
      <c r="H1845" s="1" t="str">
        <f>VLOOKUP(B1845,TrialDesign!$E$2:$J$1147,6,FALSE)</f>
        <v>Full_8h</v>
      </c>
      <c r="K1845">
        <v>3</v>
      </c>
      <c r="L1845">
        <v>2</v>
      </c>
      <c r="M1845">
        <v>4</v>
      </c>
      <c r="N1845">
        <v>5</v>
      </c>
      <c r="O1845">
        <v>54</v>
      </c>
      <c r="P1845">
        <v>220</v>
      </c>
      <c r="Q1845">
        <v>194</v>
      </c>
      <c r="R1845">
        <v>4</v>
      </c>
      <c r="S1845">
        <v>7</v>
      </c>
      <c r="U1845" t="s">
        <v>71</v>
      </c>
      <c r="W1845">
        <f>VLOOKUP(H1845&amp;"_"&amp;M1845+1,'Leaf lengths'!$J$6:$Q$104,VLOOKUP(F1845,'Leaf lengths'!$S$1:$T$6,2,FALSE),FALSE)</f>
        <v>261</v>
      </c>
      <c r="X1845">
        <f t="shared" si="122"/>
        <v>0.74329501915708818</v>
      </c>
      <c r="Y1845">
        <f t="shared" si="121"/>
        <v>4.7432950191570882</v>
      </c>
      <c r="Z1845">
        <f t="shared" si="125"/>
        <v>15</v>
      </c>
      <c r="AD1845" t="str">
        <f t="shared" si="123"/>
        <v/>
      </c>
    </row>
    <row r="1846" spans="1:30" ht="15" hidden="1" customHeight="1" x14ac:dyDescent="0.3">
      <c r="A1846" t="s">
        <v>417</v>
      </c>
      <c r="B1846">
        <f t="shared" si="124"/>
        <v>401066</v>
      </c>
      <c r="C1846">
        <v>1066</v>
      </c>
      <c r="D1846">
        <f>VLOOKUP($B1846,TrialDesign!$E$2:$I$1147,5,FALSE)</f>
        <v>8</v>
      </c>
      <c r="E1846" t="str">
        <f>VLOOKUP($B1846,TrialDesign!$E$2:$I$1147,3,FALSE)</f>
        <v>Full</v>
      </c>
      <c r="F1846" t="str">
        <f>VLOOKUP($B1846,TrialDesign!$E$2:$I$1147,4,FALSE)</f>
        <v>BattenSpring</v>
      </c>
      <c r="G1846" s="1">
        <v>41919</v>
      </c>
      <c r="H1846" s="1" t="str">
        <f>VLOOKUP(B1846,TrialDesign!$E$2:$J$1147,6,FALSE)</f>
        <v>Full_8h</v>
      </c>
      <c r="K1846">
        <v>4</v>
      </c>
      <c r="L1846">
        <v>2</v>
      </c>
      <c r="M1846">
        <v>4</v>
      </c>
      <c r="N1846">
        <v>5</v>
      </c>
      <c r="O1846">
        <v>63</v>
      </c>
      <c r="P1846">
        <v>240</v>
      </c>
      <c r="Q1846">
        <v>218</v>
      </c>
      <c r="R1846">
        <v>4</v>
      </c>
      <c r="S1846">
        <v>7</v>
      </c>
      <c r="U1846" t="s">
        <v>71</v>
      </c>
      <c r="W1846">
        <f>VLOOKUP(H1846&amp;"_"&amp;M1846+1,'Leaf lengths'!$J$6:$Q$104,VLOOKUP(F1846,'Leaf lengths'!$S$1:$T$6,2,FALSE),FALSE)</f>
        <v>261</v>
      </c>
      <c r="X1846">
        <f t="shared" si="122"/>
        <v>0.83524904214559392</v>
      </c>
      <c r="Y1846">
        <f t="shared" ref="Y1846:Y1909" si="126">X1846+M1846</f>
        <v>4.8352490421455938</v>
      </c>
      <c r="Z1846">
        <f t="shared" si="125"/>
        <v>15</v>
      </c>
      <c r="AD1846" t="str">
        <f t="shared" si="123"/>
        <v/>
      </c>
    </row>
    <row r="1847" spans="1:30" ht="15" hidden="1" customHeight="1" x14ac:dyDescent="0.3">
      <c r="A1847" t="s">
        <v>417</v>
      </c>
      <c r="B1847">
        <f t="shared" si="124"/>
        <v>401068</v>
      </c>
      <c r="C1847">
        <v>1068</v>
      </c>
      <c r="D1847">
        <f>VLOOKUP($B1847,TrialDesign!$E$2:$I$1147,5,FALSE)</f>
        <v>8</v>
      </c>
      <c r="E1847" t="str">
        <f>VLOOKUP($B1847,TrialDesign!$E$2:$I$1147,3,FALSE)</f>
        <v>Full</v>
      </c>
      <c r="F1847" t="str">
        <f>VLOOKUP($B1847,TrialDesign!$E$2:$I$1147,4,FALSE)</f>
        <v>BattenSpring</v>
      </c>
      <c r="G1847" s="1">
        <v>41919</v>
      </c>
      <c r="H1847" s="1" t="str">
        <f>VLOOKUP(B1847,TrialDesign!$E$2:$J$1147,6,FALSE)</f>
        <v>Full_8h</v>
      </c>
      <c r="J1847">
        <v>1068</v>
      </c>
      <c r="K1847">
        <v>1</v>
      </c>
      <c r="L1847">
        <v>2</v>
      </c>
      <c r="M1847">
        <v>4</v>
      </c>
      <c r="N1847">
        <v>5</v>
      </c>
      <c r="O1847">
        <v>65</v>
      </c>
      <c r="Q1847">
        <v>231</v>
      </c>
      <c r="R1847">
        <v>5</v>
      </c>
      <c r="S1847">
        <v>8</v>
      </c>
      <c r="U1847" t="s">
        <v>71</v>
      </c>
      <c r="W1847">
        <f>VLOOKUP(H1847&amp;"_"&amp;M1847+1,'Leaf lengths'!$J$6:$Q$104,VLOOKUP(F1847,'Leaf lengths'!$S$1:$T$6,2,FALSE),FALSE)</f>
        <v>261</v>
      </c>
      <c r="X1847">
        <f t="shared" si="122"/>
        <v>0.88505747126436785</v>
      </c>
      <c r="Y1847">
        <f t="shared" si="126"/>
        <v>4.8850574712643677</v>
      </c>
      <c r="Z1847">
        <f t="shared" si="125"/>
        <v>17</v>
      </c>
      <c r="AD1847" t="str">
        <f t="shared" si="123"/>
        <v/>
      </c>
    </row>
    <row r="1848" spans="1:30" ht="15" hidden="1" customHeight="1" x14ac:dyDescent="0.3">
      <c r="A1848" t="s">
        <v>417</v>
      </c>
      <c r="B1848">
        <f t="shared" si="124"/>
        <v>401068</v>
      </c>
      <c r="C1848">
        <v>1068</v>
      </c>
      <c r="D1848">
        <f>VLOOKUP($B1848,TrialDesign!$E$2:$I$1147,5,FALSE)</f>
        <v>8</v>
      </c>
      <c r="E1848" t="str">
        <f>VLOOKUP($B1848,TrialDesign!$E$2:$I$1147,3,FALSE)</f>
        <v>Full</v>
      </c>
      <c r="F1848" t="str">
        <f>VLOOKUP($B1848,TrialDesign!$E$2:$I$1147,4,FALSE)</f>
        <v>BattenSpring</v>
      </c>
      <c r="G1848" s="1">
        <v>41919</v>
      </c>
      <c r="H1848" s="1" t="str">
        <f>VLOOKUP(B1848,TrialDesign!$E$2:$J$1147,6,FALSE)</f>
        <v>Full_8h</v>
      </c>
      <c r="K1848">
        <v>2</v>
      </c>
      <c r="L1848">
        <v>2</v>
      </c>
      <c r="M1848">
        <v>4</v>
      </c>
      <c r="N1848">
        <v>5</v>
      </c>
      <c r="O1848">
        <v>65</v>
      </c>
      <c r="P1848">
        <v>248</v>
      </c>
      <c r="Q1848">
        <v>171</v>
      </c>
      <c r="R1848">
        <v>5</v>
      </c>
      <c r="S1848">
        <v>7</v>
      </c>
      <c r="U1848" t="s">
        <v>71</v>
      </c>
      <c r="W1848">
        <f>VLOOKUP(H1848&amp;"_"&amp;M1848+1,'Leaf lengths'!$J$6:$Q$104,VLOOKUP(F1848,'Leaf lengths'!$S$1:$T$6,2,FALSE),FALSE)</f>
        <v>261</v>
      </c>
      <c r="X1848">
        <f t="shared" si="122"/>
        <v>0.65517241379310343</v>
      </c>
      <c r="Y1848">
        <f t="shared" si="126"/>
        <v>4.6551724137931032</v>
      </c>
      <c r="Z1848">
        <f t="shared" si="125"/>
        <v>16</v>
      </c>
      <c r="AD1848" t="str">
        <f t="shared" si="123"/>
        <v/>
      </c>
    </row>
    <row r="1849" spans="1:30" ht="15" hidden="1" customHeight="1" x14ac:dyDescent="0.3">
      <c r="A1849" t="s">
        <v>417</v>
      </c>
      <c r="B1849">
        <f t="shared" si="124"/>
        <v>401068</v>
      </c>
      <c r="C1849">
        <v>1068</v>
      </c>
      <c r="D1849">
        <f>VLOOKUP($B1849,TrialDesign!$E$2:$I$1147,5,FALSE)</f>
        <v>8</v>
      </c>
      <c r="E1849" t="str">
        <f>VLOOKUP($B1849,TrialDesign!$E$2:$I$1147,3,FALSE)</f>
        <v>Full</v>
      </c>
      <c r="F1849" t="str">
        <f>VLOOKUP($B1849,TrialDesign!$E$2:$I$1147,4,FALSE)</f>
        <v>BattenSpring</v>
      </c>
      <c r="G1849" s="1">
        <v>41919</v>
      </c>
      <c r="H1849" s="1" t="str">
        <f>VLOOKUP(B1849,TrialDesign!$E$2:$J$1147,6,FALSE)</f>
        <v>Full_8h</v>
      </c>
      <c r="K1849">
        <v>3</v>
      </c>
      <c r="L1849">
        <v>1</v>
      </c>
      <c r="M1849">
        <v>4</v>
      </c>
      <c r="N1849">
        <v>5</v>
      </c>
      <c r="O1849">
        <v>62</v>
      </c>
      <c r="P1849">
        <v>243</v>
      </c>
      <c r="Q1849">
        <v>189</v>
      </c>
      <c r="R1849">
        <v>5</v>
      </c>
      <c r="S1849">
        <v>7</v>
      </c>
      <c r="U1849" t="s">
        <v>71</v>
      </c>
      <c r="W1849">
        <f>VLOOKUP(H1849&amp;"_"&amp;M1849+1,'Leaf lengths'!$J$6:$Q$104,VLOOKUP(F1849,'Leaf lengths'!$S$1:$T$6,2,FALSE),FALSE)</f>
        <v>261</v>
      </c>
      <c r="X1849">
        <f t="shared" si="122"/>
        <v>0.72413793103448276</v>
      </c>
      <c r="Y1849">
        <f t="shared" si="126"/>
        <v>4.7241379310344831</v>
      </c>
      <c r="Z1849">
        <f t="shared" si="125"/>
        <v>16</v>
      </c>
      <c r="AD1849" t="str">
        <f t="shared" si="123"/>
        <v/>
      </c>
    </row>
    <row r="1850" spans="1:30" ht="15" hidden="1" customHeight="1" x14ac:dyDescent="0.3">
      <c r="A1850" t="s">
        <v>417</v>
      </c>
      <c r="B1850">
        <f t="shared" si="124"/>
        <v>401068</v>
      </c>
      <c r="C1850">
        <v>1068</v>
      </c>
      <c r="D1850">
        <f>VLOOKUP($B1850,TrialDesign!$E$2:$I$1147,5,FALSE)</f>
        <v>8</v>
      </c>
      <c r="E1850" t="str">
        <f>VLOOKUP($B1850,TrialDesign!$E$2:$I$1147,3,FALSE)</f>
        <v>Full</v>
      </c>
      <c r="F1850" t="str">
        <f>VLOOKUP($B1850,TrialDesign!$E$2:$I$1147,4,FALSE)</f>
        <v>BattenSpring</v>
      </c>
      <c r="G1850" s="1">
        <v>41919</v>
      </c>
      <c r="H1850" s="1" t="str">
        <f>VLOOKUP(B1850,TrialDesign!$E$2:$J$1147,6,FALSE)</f>
        <v>Full_8h</v>
      </c>
      <c r="K1850">
        <v>4</v>
      </c>
      <c r="L1850">
        <v>1</v>
      </c>
      <c r="M1850">
        <v>4</v>
      </c>
      <c r="N1850">
        <v>5</v>
      </c>
      <c r="O1850">
        <v>66</v>
      </c>
      <c r="P1850">
        <v>235</v>
      </c>
      <c r="Q1850">
        <v>221</v>
      </c>
      <c r="R1850">
        <v>5</v>
      </c>
      <c r="S1850">
        <v>7</v>
      </c>
      <c r="U1850" t="s">
        <v>71</v>
      </c>
      <c r="W1850">
        <f>VLOOKUP(H1850&amp;"_"&amp;M1850+1,'Leaf lengths'!$J$6:$Q$104,VLOOKUP(F1850,'Leaf lengths'!$S$1:$T$6,2,FALSE),FALSE)</f>
        <v>261</v>
      </c>
      <c r="X1850">
        <f t="shared" si="122"/>
        <v>0.84674329501915713</v>
      </c>
      <c r="Y1850">
        <f t="shared" si="126"/>
        <v>4.8467432950191576</v>
      </c>
      <c r="Z1850">
        <f t="shared" si="125"/>
        <v>16</v>
      </c>
      <c r="AD1850" t="str">
        <f t="shared" si="123"/>
        <v/>
      </c>
    </row>
    <row r="1851" spans="1:30" ht="15" hidden="1" customHeight="1" x14ac:dyDescent="0.3">
      <c r="A1851" t="s">
        <v>417</v>
      </c>
      <c r="B1851">
        <f t="shared" si="124"/>
        <v>401054</v>
      </c>
      <c r="C1851">
        <v>1054</v>
      </c>
      <c r="D1851">
        <f>VLOOKUP($B1851,TrialDesign!$E$2:$I$1147,5,FALSE)</f>
        <v>8</v>
      </c>
      <c r="E1851" t="str">
        <f>VLOOKUP($B1851,TrialDesign!$E$2:$I$1147,3,FALSE)</f>
        <v>Full</v>
      </c>
      <c r="F1851" t="str">
        <f>VLOOKUP($B1851,TrialDesign!$E$2:$I$1147,4,FALSE)</f>
        <v>BattenSpring</v>
      </c>
      <c r="G1851" s="1">
        <v>41927</v>
      </c>
      <c r="H1851" s="1" t="str">
        <f>VLOOKUP(B1851,TrialDesign!$E$2:$J$1147,6,FALSE)</f>
        <v>Full_8h</v>
      </c>
      <c r="J1851">
        <v>1054</v>
      </c>
      <c r="K1851">
        <v>1</v>
      </c>
      <c r="L1851">
        <v>3</v>
      </c>
      <c r="M1851">
        <v>5</v>
      </c>
      <c r="N1851">
        <v>6</v>
      </c>
      <c r="O1851">
        <v>63</v>
      </c>
      <c r="Q1851">
        <v>269</v>
      </c>
      <c r="R1851">
        <v>5</v>
      </c>
      <c r="S1851">
        <v>9</v>
      </c>
      <c r="U1851" t="s">
        <v>17</v>
      </c>
      <c r="W1851">
        <f>VLOOKUP(H1851&amp;"_"&amp;M1851+1,'Leaf lengths'!$J$6:$Q$104,VLOOKUP(F1851,'Leaf lengths'!$S$1:$T$6,2,FALSE),FALSE)</f>
        <v>321</v>
      </c>
      <c r="X1851">
        <f t="shared" si="122"/>
        <v>0.838006230529595</v>
      </c>
      <c r="Y1851">
        <f t="shared" si="126"/>
        <v>5.8380062305295954</v>
      </c>
      <c r="Z1851">
        <f t="shared" si="125"/>
        <v>19</v>
      </c>
      <c r="AD1851" t="str">
        <f t="shared" si="123"/>
        <v/>
      </c>
    </row>
    <row r="1852" spans="1:30" ht="15" hidden="1" customHeight="1" x14ac:dyDescent="0.3">
      <c r="A1852" t="s">
        <v>417</v>
      </c>
      <c r="B1852">
        <f t="shared" si="124"/>
        <v>401054</v>
      </c>
      <c r="C1852">
        <v>1054</v>
      </c>
      <c r="D1852">
        <f>VLOOKUP($B1852,TrialDesign!$E$2:$I$1147,5,FALSE)</f>
        <v>8</v>
      </c>
      <c r="E1852" t="str">
        <f>VLOOKUP($B1852,TrialDesign!$E$2:$I$1147,3,FALSE)</f>
        <v>Full</v>
      </c>
      <c r="F1852" t="str">
        <f>VLOOKUP($B1852,TrialDesign!$E$2:$I$1147,4,FALSE)</f>
        <v>BattenSpring</v>
      </c>
      <c r="G1852" s="1">
        <v>41927</v>
      </c>
      <c r="H1852" s="1" t="str">
        <f>VLOOKUP(B1852,TrialDesign!$E$2:$J$1147,6,FALSE)</f>
        <v>Full_8h</v>
      </c>
      <c r="K1852">
        <v>2</v>
      </c>
      <c r="L1852">
        <v>4</v>
      </c>
      <c r="M1852">
        <v>6</v>
      </c>
      <c r="N1852">
        <v>7</v>
      </c>
      <c r="O1852">
        <v>70</v>
      </c>
      <c r="P1852">
        <v>242</v>
      </c>
      <c r="Q1852">
        <v>65</v>
      </c>
      <c r="R1852">
        <v>4</v>
      </c>
      <c r="S1852">
        <v>13</v>
      </c>
      <c r="U1852" t="s">
        <v>18</v>
      </c>
      <c r="W1852">
        <f>VLOOKUP(H1852&amp;"_"&amp;M1852+1,'Leaf lengths'!$J$6:$Q$104,VLOOKUP(F1852,'Leaf lengths'!$S$1:$T$6,2,FALSE),FALSE)</f>
        <v>363</v>
      </c>
      <c r="X1852">
        <f t="shared" si="122"/>
        <v>0.1790633608815427</v>
      </c>
      <c r="Y1852">
        <f t="shared" si="126"/>
        <v>6.1790633608815426</v>
      </c>
      <c r="Z1852">
        <f t="shared" si="125"/>
        <v>23</v>
      </c>
      <c r="AD1852" t="str">
        <f t="shared" si="123"/>
        <v/>
      </c>
    </row>
    <row r="1853" spans="1:30" ht="15" hidden="1" customHeight="1" x14ac:dyDescent="0.3">
      <c r="A1853" t="s">
        <v>417</v>
      </c>
      <c r="B1853">
        <f t="shared" si="124"/>
        <v>401054</v>
      </c>
      <c r="C1853">
        <v>1054</v>
      </c>
      <c r="D1853">
        <f>VLOOKUP($B1853,TrialDesign!$E$2:$I$1147,5,FALSE)</f>
        <v>8</v>
      </c>
      <c r="E1853" t="str">
        <f>VLOOKUP($B1853,TrialDesign!$E$2:$I$1147,3,FALSE)</f>
        <v>Full</v>
      </c>
      <c r="F1853" t="str">
        <f>VLOOKUP($B1853,TrialDesign!$E$2:$I$1147,4,FALSE)</f>
        <v>BattenSpring</v>
      </c>
      <c r="G1853" s="1">
        <v>41927</v>
      </c>
      <c r="H1853" s="1" t="str">
        <f>VLOOKUP(B1853,TrialDesign!$E$2:$J$1147,6,FALSE)</f>
        <v>Full_8h</v>
      </c>
      <c r="K1853">
        <v>3</v>
      </c>
      <c r="L1853">
        <v>2</v>
      </c>
      <c r="M1853">
        <v>5</v>
      </c>
      <c r="N1853">
        <v>6</v>
      </c>
      <c r="O1853">
        <v>63</v>
      </c>
      <c r="P1853">
        <v>268</v>
      </c>
      <c r="Q1853">
        <v>231</v>
      </c>
      <c r="R1853">
        <v>5</v>
      </c>
      <c r="S1853">
        <v>11</v>
      </c>
      <c r="U1853" t="s">
        <v>17</v>
      </c>
      <c r="W1853">
        <f>VLOOKUP(H1853&amp;"_"&amp;M1853+1,'Leaf lengths'!$J$6:$Q$104,VLOOKUP(F1853,'Leaf lengths'!$S$1:$T$6,2,FALSE),FALSE)</f>
        <v>321</v>
      </c>
      <c r="X1853">
        <f t="shared" ref="X1853:X1916" si="127">IF(OR(N1853="",M1853=N1853),0,Q1853/W1853)</f>
        <v>0.71962616822429903</v>
      </c>
      <c r="Y1853">
        <f t="shared" si="126"/>
        <v>5.7196261682242993</v>
      </c>
      <c r="Z1853">
        <f t="shared" si="125"/>
        <v>21</v>
      </c>
      <c r="AD1853" t="str">
        <f t="shared" si="123"/>
        <v/>
      </c>
    </row>
    <row r="1854" spans="1:30" ht="15" hidden="1" customHeight="1" x14ac:dyDescent="0.3">
      <c r="A1854" t="s">
        <v>417</v>
      </c>
      <c r="B1854">
        <f t="shared" si="124"/>
        <v>401054</v>
      </c>
      <c r="C1854">
        <v>1054</v>
      </c>
      <c r="D1854">
        <f>VLOOKUP($B1854,TrialDesign!$E$2:$I$1147,5,FALSE)</f>
        <v>8</v>
      </c>
      <c r="E1854" t="str">
        <f>VLOOKUP($B1854,TrialDesign!$E$2:$I$1147,3,FALSE)</f>
        <v>Full</v>
      </c>
      <c r="F1854" t="str">
        <f>VLOOKUP($B1854,TrialDesign!$E$2:$I$1147,4,FALSE)</f>
        <v>BattenSpring</v>
      </c>
      <c r="G1854" s="1">
        <v>41927</v>
      </c>
      <c r="H1854" s="1" t="str">
        <f>VLOOKUP(B1854,TrialDesign!$E$2:$J$1147,6,FALSE)</f>
        <v>Full_8h</v>
      </c>
      <c r="K1854">
        <v>4</v>
      </c>
      <c r="L1854">
        <v>2</v>
      </c>
      <c r="M1854">
        <v>5</v>
      </c>
      <c r="N1854">
        <v>6</v>
      </c>
      <c r="O1854">
        <v>70</v>
      </c>
      <c r="P1854">
        <v>266</v>
      </c>
      <c r="Q1854">
        <v>264</v>
      </c>
      <c r="R1854">
        <v>5</v>
      </c>
      <c r="S1854">
        <v>11</v>
      </c>
      <c r="U1854" t="s">
        <v>17</v>
      </c>
      <c r="W1854">
        <f>VLOOKUP(H1854&amp;"_"&amp;M1854+1,'Leaf lengths'!$J$6:$Q$104,VLOOKUP(F1854,'Leaf lengths'!$S$1:$T$6,2,FALSE),FALSE)</f>
        <v>321</v>
      </c>
      <c r="X1854">
        <f t="shared" si="127"/>
        <v>0.82242990654205606</v>
      </c>
      <c r="Y1854">
        <f t="shared" si="126"/>
        <v>5.8224299065420562</v>
      </c>
      <c r="Z1854">
        <f t="shared" si="125"/>
        <v>21</v>
      </c>
      <c r="AD1854" t="str">
        <f t="shared" si="123"/>
        <v/>
      </c>
    </row>
    <row r="1855" spans="1:30" ht="15" hidden="1" customHeight="1" x14ac:dyDescent="0.3">
      <c r="A1855" t="s">
        <v>417</v>
      </c>
      <c r="B1855">
        <f t="shared" si="124"/>
        <v>401055</v>
      </c>
      <c r="C1855">
        <v>1055</v>
      </c>
      <c r="D1855">
        <f>VLOOKUP($B1855,TrialDesign!$E$2:$I$1147,5,FALSE)</f>
        <v>8</v>
      </c>
      <c r="E1855" t="str">
        <f>VLOOKUP($B1855,TrialDesign!$E$2:$I$1147,3,FALSE)</f>
        <v>Full</v>
      </c>
      <c r="F1855" t="str">
        <f>VLOOKUP($B1855,TrialDesign!$E$2:$I$1147,4,FALSE)</f>
        <v>BattenSpring</v>
      </c>
      <c r="G1855" s="1">
        <v>41927</v>
      </c>
      <c r="H1855" s="1" t="str">
        <f>VLOOKUP(B1855,TrialDesign!$E$2:$J$1147,6,FALSE)</f>
        <v>Full_8h</v>
      </c>
      <c r="J1855">
        <v>1055</v>
      </c>
      <c r="K1855">
        <v>1</v>
      </c>
      <c r="L1855">
        <v>2</v>
      </c>
      <c r="M1855">
        <v>5</v>
      </c>
      <c r="N1855">
        <v>6</v>
      </c>
      <c r="O1855">
        <v>71</v>
      </c>
      <c r="Q1855">
        <v>280</v>
      </c>
      <c r="R1855">
        <v>5</v>
      </c>
      <c r="S1855">
        <v>12</v>
      </c>
      <c r="U1855" t="s">
        <v>71</v>
      </c>
      <c r="W1855">
        <f>VLOOKUP(H1855&amp;"_"&amp;M1855+1,'Leaf lengths'!$J$6:$Q$104,VLOOKUP(F1855,'Leaf lengths'!$S$1:$T$6,2,FALSE),FALSE)</f>
        <v>321</v>
      </c>
      <c r="X1855">
        <f t="shared" si="127"/>
        <v>0.87227414330218067</v>
      </c>
      <c r="Y1855">
        <f t="shared" si="126"/>
        <v>5.8722741433021808</v>
      </c>
      <c r="Z1855">
        <f t="shared" si="125"/>
        <v>22</v>
      </c>
      <c r="AD1855" t="str">
        <f t="shared" si="123"/>
        <v/>
      </c>
    </row>
    <row r="1856" spans="1:30" ht="15" hidden="1" customHeight="1" x14ac:dyDescent="0.3">
      <c r="A1856" t="s">
        <v>417</v>
      </c>
      <c r="B1856">
        <f t="shared" si="124"/>
        <v>401055</v>
      </c>
      <c r="C1856">
        <v>1055</v>
      </c>
      <c r="D1856">
        <f>VLOOKUP($B1856,TrialDesign!$E$2:$I$1147,5,FALSE)</f>
        <v>8</v>
      </c>
      <c r="E1856" t="str">
        <f>VLOOKUP($B1856,TrialDesign!$E$2:$I$1147,3,FALSE)</f>
        <v>Full</v>
      </c>
      <c r="F1856" t="str">
        <f>VLOOKUP($B1856,TrialDesign!$E$2:$I$1147,4,FALSE)</f>
        <v>BattenSpring</v>
      </c>
      <c r="G1856" s="1">
        <v>41927</v>
      </c>
      <c r="H1856" s="1" t="str">
        <f>VLOOKUP(B1856,TrialDesign!$E$2:$J$1147,6,FALSE)</f>
        <v>Full_8h</v>
      </c>
      <c r="K1856">
        <v>2</v>
      </c>
      <c r="L1856">
        <v>2</v>
      </c>
      <c r="M1856">
        <v>5</v>
      </c>
      <c r="N1856">
        <v>6</v>
      </c>
      <c r="O1856">
        <v>77</v>
      </c>
      <c r="P1856">
        <v>282</v>
      </c>
      <c r="Q1856">
        <v>266</v>
      </c>
      <c r="R1856">
        <v>5</v>
      </c>
      <c r="S1856">
        <v>11</v>
      </c>
      <c r="U1856" t="s">
        <v>17</v>
      </c>
      <c r="W1856">
        <f>VLOOKUP(H1856&amp;"_"&amp;M1856+1,'Leaf lengths'!$J$6:$Q$104,VLOOKUP(F1856,'Leaf lengths'!$S$1:$T$6,2,FALSE),FALSE)</f>
        <v>321</v>
      </c>
      <c r="X1856">
        <f t="shared" si="127"/>
        <v>0.82866043613707163</v>
      </c>
      <c r="Y1856">
        <f t="shared" si="126"/>
        <v>5.8286604361370715</v>
      </c>
      <c r="Z1856">
        <f t="shared" si="125"/>
        <v>21</v>
      </c>
      <c r="AD1856" t="str">
        <f t="shared" si="123"/>
        <v/>
      </c>
    </row>
    <row r="1857" spans="1:30" ht="15" hidden="1" customHeight="1" x14ac:dyDescent="0.3">
      <c r="A1857" t="s">
        <v>417</v>
      </c>
      <c r="B1857">
        <f t="shared" si="124"/>
        <v>401055</v>
      </c>
      <c r="C1857">
        <v>1055</v>
      </c>
      <c r="D1857">
        <f>VLOOKUP($B1857,TrialDesign!$E$2:$I$1147,5,FALSE)</f>
        <v>8</v>
      </c>
      <c r="E1857" t="str">
        <f>VLOOKUP($B1857,TrialDesign!$E$2:$I$1147,3,FALSE)</f>
        <v>Full</v>
      </c>
      <c r="F1857" t="str">
        <f>VLOOKUP($B1857,TrialDesign!$E$2:$I$1147,4,FALSE)</f>
        <v>BattenSpring</v>
      </c>
      <c r="G1857" s="1">
        <v>41927</v>
      </c>
      <c r="H1857" s="1" t="str">
        <f>VLOOKUP(B1857,TrialDesign!$E$2:$J$1147,6,FALSE)</f>
        <v>Full_8h</v>
      </c>
      <c r="K1857">
        <v>3</v>
      </c>
      <c r="L1857">
        <v>3</v>
      </c>
      <c r="M1857">
        <v>5</v>
      </c>
      <c r="N1857">
        <v>6</v>
      </c>
      <c r="O1857">
        <v>70</v>
      </c>
      <c r="P1857">
        <v>265</v>
      </c>
      <c r="Q1857">
        <v>268</v>
      </c>
      <c r="R1857">
        <v>5</v>
      </c>
      <c r="S1857">
        <v>12</v>
      </c>
      <c r="U1857" t="s">
        <v>18</v>
      </c>
      <c r="W1857">
        <f>VLOOKUP(H1857&amp;"_"&amp;M1857+1,'Leaf lengths'!$J$6:$Q$104,VLOOKUP(F1857,'Leaf lengths'!$S$1:$T$6,2,FALSE),FALSE)</f>
        <v>321</v>
      </c>
      <c r="X1857">
        <f t="shared" si="127"/>
        <v>0.83489096573208721</v>
      </c>
      <c r="Y1857">
        <f t="shared" si="126"/>
        <v>5.8348909657320869</v>
      </c>
      <c r="Z1857">
        <f t="shared" si="125"/>
        <v>22</v>
      </c>
      <c r="AD1857" t="str">
        <f t="shared" si="123"/>
        <v/>
      </c>
    </row>
    <row r="1858" spans="1:30" ht="15" hidden="1" customHeight="1" x14ac:dyDescent="0.3">
      <c r="A1858" t="s">
        <v>417</v>
      </c>
      <c r="B1858">
        <f t="shared" si="124"/>
        <v>401055</v>
      </c>
      <c r="C1858">
        <v>1055</v>
      </c>
      <c r="D1858">
        <f>VLOOKUP($B1858,TrialDesign!$E$2:$I$1147,5,FALSE)</f>
        <v>8</v>
      </c>
      <c r="E1858" t="str">
        <f>VLOOKUP($B1858,TrialDesign!$E$2:$I$1147,3,FALSE)</f>
        <v>Full</v>
      </c>
      <c r="F1858" t="str">
        <f>VLOOKUP($B1858,TrialDesign!$E$2:$I$1147,4,FALSE)</f>
        <v>BattenSpring</v>
      </c>
      <c r="G1858" s="1">
        <v>41927</v>
      </c>
      <c r="H1858" s="1" t="str">
        <f>VLOOKUP(B1858,TrialDesign!$E$2:$J$1147,6,FALSE)</f>
        <v>Full_8h</v>
      </c>
      <c r="K1858">
        <v>4</v>
      </c>
      <c r="L1858">
        <v>3</v>
      </c>
      <c r="M1858">
        <v>5</v>
      </c>
      <c r="N1858">
        <v>6</v>
      </c>
      <c r="O1858">
        <v>72</v>
      </c>
      <c r="P1858">
        <v>247</v>
      </c>
      <c r="Q1858">
        <v>267</v>
      </c>
      <c r="R1858">
        <v>5</v>
      </c>
      <c r="S1858">
        <v>11</v>
      </c>
      <c r="U1858" t="s">
        <v>17</v>
      </c>
      <c r="W1858">
        <f>VLOOKUP(H1858&amp;"_"&amp;M1858+1,'Leaf lengths'!$J$6:$Q$104,VLOOKUP(F1858,'Leaf lengths'!$S$1:$T$6,2,FALSE),FALSE)</f>
        <v>321</v>
      </c>
      <c r="X1858">
        <f t="shared" si="127"/>
        <v>0.83177570093457942</v>
      </c>
      <c r="Y1858">
        <f t="shared" si="126"/>
        <v>5.8317757009345792</v>
      </c>
      <c r="Z1858">
        <f t="shared" si="125"/>
        <v>21</v>
      </c>
      <c r="AD1858" t="str">
        <f t="shared" ref="AD1858:AD1921" si="128">IF(OR(M1858=N1858,N1858=""),"FLN","")</f>
        <v/>
      </c>
    </row>
    <row r="1859" spans="1:30" ht="15" hidden="1" customHeight="1" x14ac:dyDescent="0.3">
      <c r="A1859" t="s">
        <v>417</v>
      </c>
      <c r="B1859">
        <f t="shared" si="124"/>
        <v>401061</v>
      </c>
      <c r="C1859">
        <v>1061</v>
      </c>
      <c r="D1859">
        <f>VLOOKUP($B1859,TrialDesign!$E$2:$I$1147,5,FALSE)</f>
        <v>8</v>
      </c>
      <c r="E1859" t="str">
        <f>VLOOKUP($B1859,TrialDesign!$E$2:$I$1147,3,FALSE)</f>
        <v>Full</v>
      </c>
      <c r="F1859" t="str">
        <f>VLOOKUP($B1859,TrialDesign!$E$2:$I$1147,4,FALSE)</f>
        <v>BattenSpring</v>
      </c>
      <c r="G1859" s="1">
        <v>41927</v>
      </c>
      <c r="H1859" s="1" t="str">
        <f>VLOOKUP(B1859,TrialDesign!$E$2:$J$1147,6,FALSE)</f>
        <v>Full_8h</v>
      </c>
      <c r="J1859">
        <v>1061</v>
      </c>
      <c r="K1859">
        <v>1</v>
      </c>
      <c r="L1859">
        <v>3</v>
      </c>
      <c r="M1859">
        <v>6</v>
      </c>
      <c r="N1859">
        <v>7</v>
      </c>
      <c r="O1859">
        <v>67</v>
      </c>
      <c r="Q1859">
        <v>38</v>
      </c>
      <c r="R1859">
        <v>5</v>
      </c>
      <c r="S1859">
        <v>10</v>
      </c>
      <c r="U1859" t="s">
        <v>17</v>
      </c>
      <c r="W1859">
        <f>VLOOKUP(H1859&amp;"_"&amp;M1859+1,'Leaf lengths'!$J$6:$Q$104,VLOOKUP(F1859,'Leaf lengths'!$S$1:$T$6,2,FALSE),FALSE)</f>
        <v>363</v>
      </c>
      <c r="X1859">
        <f t="shared" si="127"/>
        <v>0.1046831955922865</v>
      </c>
      <c r="Y1859">
        <f t="shared" si="126"/>
        <v>6.1046831955922869</v>
      </c>
      <c r="Z1859">
        <f t="shared" si="125"/>
        <v>21</v>
      </c>
      <c r="AD1859" t="str">
        <f t="shared" si="128"/>
        <v/>
      </c>
    </row>
    <row r="1860" spans="1:30" ht="15" hidden="1" customHeight="1" x14ac:dyDescent="0.3">
      <c r="A1860" t="s">
        <v>417</v>
      </c>
      <c r="B1860">
        <f t="shared" si="124"/>
        <v>401061</v>
      </c>
      <c r="C1860">
        <v>1061</v>
      </c>
      <c r="D1860">
        <f>VLOOKUP($B1860,TrialDesign!$E$2:$I$1147,5,FALSE)</f>
        <v>8</v>
      </c>
      <c r="E1860" t="str">
        <f>VLOOKUP($B1860,TrialDesign!$E$2:$I$1147,3,FALSE)</f>
        <v>Full</v>
      </c>
      <c r="F1860" t="str">
        <f>VLOOKUP($B1860,TrialDesign!$E$2:$I$1147,4,FALSE)</f>
        <v>BattenSpring</v>
      </c>
      <c r="G1860" s="1">
        <v>41927</v>
      </c>
      <c r="H1860" s="1" t="str">
        <f>VLOOKUP(B1860,TrialDesign!$E$2:$J$1147,6,FALSE)</f>
        <v>Full_8h</v>
      </c>
      <c r="K1860">
        <v>2</v>
      </c>
      <c r="L1860">
        <v>1</v>
      </c>
      <c r="M1860">
        <v>5</v>
      </c>
      <c r="N1860">
        <v>6</v>
      </c>
      <c r="O1860">
        <v>75</v>
      </c>
      <c r="P1860">
        <v>234</v>
      </c>
      <c r="Q1860">
        <v>275</v>
      </c>
      <c r="R1860">
        <v>5</v>
      </c>
      <c r="S1860">
        <v>11</v>
      </c>
      <c r="U1860" t="s">
        <v>17</v>
      </c>
      <c r="W1860">
        <f>VLOOKUP(H1860&amp;"_"&amp;M1860+1,'Leaf lengths'!$J$6:$Q$104,VLOOKUP(F1860,'Leaf lengths'!$S$1:$T$6,2,FALSE),FALSE)</f>
        <v>321</v>
      </c>
      <c r="X1860">
        <f t="shared" si="127"/>
        <v>0.85669781931464173</v>
      </c>
      <c r="Y1860">
        <f t="shared" si="126"/>
        <v>5.8566978193146415</v>
      </c>
      <c r="Z1860">
        <f t="shared" si="125"/>
        <v>21</v>
      </c>
      <c r="AD1860" t="str">
        <f t="shared" si="128"/>
        <v/>
      </c>
    </row>
    <row r="1861" spans="1:30" ht="15" hidden="1" customHeight="1" x14ac:dyDescent="0.3">
      <c r="A1861" t="s">
        <v>417</v>
      </c>
      <c r="B1861">
        <f t="shared" si="124"/>
        <v>401061</v>
      </c>
      <c r="C1861">
        <v>1061</v>
      </c>
      <c r="D1861">
        <f>VLOOKUP($B1861,TrialDesign!$E$2:$I$1147,5,FALSE)</f>
        <v>8</v>
      </c>
      <c r="E1861" t="str">
        <f>VLOOKUP($B1861,TrialDesign!$E$2:$I$1147,3,FALSE)</f>
        <v>Full</v>
      </c>
      <c r="F1861" t="str">
        <f>VLOOKUP($B1861,TrialDesign!$E$2:$I$1147,4,FALSE)</f>
        <v>BattenSpring</v>
      </c>
      <c r="G1861" s="1">
        <v>41927</v>
      </c>
      <c r="H1861" s="1" t="str">
        <f>VLOOKUP(B1861,TrialDesign!$E$2:$J$1147,6,FALSE)</f>
        <v>Full_8h</v>
      </c>
      <c r="K1861">
        <v>3</v>
      </c>
      <c r="L1861">
        <v>0</v>
      </c>
      <c r="M1861">
        <v>4</v>
      </c>
      <c r="N1861">
        <v>5</v>
      </c>
      <c r="O1861">
        <v>67</v>
      </c>
      <c r="P1861">
        <v>248</v>
      </c>
      <c r="Q1861">
        <v>173</v>
      </c>
      <c r="R1861">
        <v>5</v>
      </c>
      <c r="S1861">
        <v>9</v>
      </c>
      <c r="U1861" t="s">
        <v>71</v>
      </c>
      <c r="W1861">
        <f>VLOOKUP(H1861&amp;"_"&amp;M1861+1,'Leaf lengths'!$J$6:$Q$104,VLOOKUP(F1861,'Leaf lengths'!$S$1:$T$6,2,FALSE),FALSE)</f>
        <v>261</v>
      </c>
      <c r="X1861">
        <f t="shared" si="127"/>
        <v>0.66283524904214564</v>
      </c>
      <c r="Y1861">
        <f t="shared" si="126"/>
        <v>4.6628352490421454</v>
      </c>
      <c r="Z1861">
        <f t="shared" si="125"/>
        <v>18</v>
      </c>
      <c r="AD1861" t="str">
        <f t="shared" si="128"/>
        <v/>
      </c>
    </row>
    <row r="1862" spans="1:30" ht="15" hidden="1" customHeight="1" x14ac:dyDescent="0.3">
      <c r="A1862" t="s">
        <v>417</v>
      </c>
      <c r="B1862">
        <f t="shared" si="124"/>
        <v>401061</v>
      </c>
      <c r="C1862">
        <v>1061</v>
      </c>
      <c r="D1862">
        <f>VLOOKUP($B1862,TrialDesign!$E$2:$I$1147,5,FALSE)</f>
        <v>8</v>
      </c>
      <c r="E1862" t="str">
        <f>VLOOKUP($B1862,TrialDesign!$E$2:$I$1147,3,FALSE)</f>
        <v>Full</v>
      </c>
      <c r="F1862" t="str">
        <f>VLOOKUP($B1862,TrialDesign!$E$2:$I$1147,4,FALSE)</f>
        <v>BattenSpring</v>
      </c>
      <c r="G1862" s="1">
        <v>41927</v>
      </c>
      <c r="H1862" s="1" t="str">
        <f>VLOOKUP(B1862,TrialDesign!$E$2:$J$1147,6,FALSE)</f>
        <v>Full_8h</v>
      </c>
      <c r="K1862">
        <v>4</v>
      </c>
      <c r="L1862">
        <v>2</v>
      </c>
      <c r="M1862">
        <v>5</v>
      </c>
      <c r="N1862">
        <v>6</v>
      </c>
      <c r="O1862">
        <v>73</v>
      </c>
      <c r="P1862">
        <v>265</v>
      </c>
      <c r="Q1862">
        <v>252</v>
      </c>
      <c r="R1862">
        <v>4</v>
      </c>
      <c r="S1862">
        <v>11</v>
      </c>
      <c r="U1862" t="s">
        <v>17</v>
      </c>
      <c r="W1862">
        <f>VLOOKUP(H1862&amp;"_"&amp;M1862+1,'Leaf lengths'!$J$6:$Q$104,VLOOKUP(F1862,'Leaf lengths'!$S$1:$T$6,2,FALSE),FALSE)</f>
        <v>321</v>
      </c>
      <c r="X1862">
        <f t="shared" si="127"/>
        <v>0.78504672897196259</v>
      </c>
      <c r="Y1862">
        <f t="shared" si="126"/>
        <v>5.7850467289719623</v>
      </c>
      <c r="Z1862">
        <f t="shared" si="125"/>
        <v>20</v>
      </c>
      <c r="AD1862" t="str">
        <f t="shared" si="128"/>
        <v/>
      </c>
    </row>
    <row r="1863" spans="1:30" ht="15" hidden="1" customHeight="1" x14ac:dyDescent="0.3">
      <c r="A1863" t="s">
        <v>417</v>
      </c>
      <c r="B1863">
        <f t="shared" si="124"/>
        <v>401067</v>
      </c>
      <c r="C1863">
        <v>1067</v>
      </c>
      <c r="D1863">
        <f>VLOOKUP($B1863,TrialDesign!$E$2:$I$1147,5,FALSE)</f>
        <v>8</v>
      </c>
      <c r="E1863" t="str">
        <f>VLOOKUP($B1863,TrialDesign!$E$2:$I$1147,3,FALSE)</f>
        <v>Full</v>
      </c>
      <c r="F1863" t="str">
        <f>VLOOKUP($B1863,TrialDesign!$E$2:$I$1147,4,FALSE)</f>
        <v>BattenSpring</v>
      </c>
      <c r="G1863" s="1">
        <v>41933</v>
      </c>
      <c r="H1863" s="1" t="str">
        <f>VLOOKUP(B1863,TrialDesign!$E$2:$J$1147,6,FALSE)</f>
        <v>Full_8h</v>
      </c>
      <c r="J1863">
        <v>1067</v>
      </c>
      <c r="K1863">
        <v>1</v>
      </c>
      <c r="L1863">
        <v>3</v>
      </c>
      <c r="M1863">
        <v>6</v>
      </c>
      <c r="N1863">
        <v>7</v>
      </c>
      <c r="O1863">
        <v>89</v>
      </c>
      <c r="Q1863">
        <v>280</v>
      </c>
      <c r="R1863">
        <v>4</v>
      </c>
      <c r="S1863">
        <v>16</v>
      </c>
      <c r="U1863" t="s">
        <v>18</v>
      </c>
      <c r="W1863">
        <f>VLOOKUP(H1863&amp;"_"&amp;M1863+1,'Leaf lengths'!$J$6:$Q$104,VLOOKUP(F1863,'Leaf lengths'!$S$1:$T$6,2,FALSE),FALSE)</f>
        <v>363</v>
      </c>
      <c r="X1863">
        <f t="shared" si="127"/>
        <v>0.77134986225895319</v>
      </c>
      <c r="Y1863">
        <f t="shared" si="126"/>
        <v>6.771349862258953</v>
      </c>
      <c r="Z1863">
        <f t="shared" si="125"/>
        <v>26</v>
      </c>
      <c r="AD1863" t="str">
        <f t="shared" si="128"/>
        <v/>
      </c>
    </row>
    <row r="1864" spans="1:30" ht="15" hidden="1" customHeight="1" x14ac:dyDescent="0.3">
      <c r="A1864" t="s">
        <v>417</v>
      </c>
      <c r="B1864">
        <f t="shared" si="124"/>
        <v>401067</v>
      </c>
      <c r="C1864">
        <v>1067</v>
      </c>
      <c r="D1864">
        <f>VLOOKUP($B1864,TrialDesign!$E$2:$I$1147,5,FALSE)</f>
        <v>8</v>
      </c>
      <c r="E1864" t="str">
        <f>VLOOKUP($B1864,TrialDesign!$E$2:$I$1147,3,FALSE)</f>
        <v>Full</v>
      </c>
      <c r="F1864" t="str">
        <f>VLOOKUP($B1864,TrialDesign!$E$2:$I$1147,4,FALSE)</f>
        <v>BattenSpring</v>
      </c>
      <c r="G1864" s="1">
        <v>41933</v>
      </c>
      <c r="H1864" s="1" t="str">
        <f>VLOOKUP(B1864,TrialDesign!$E$2:$J$1147,6,FALSE)</f>
        <v>Full_8h</v>
      </c>
      <c r="K1864">
        <v>2</v>
      </c>
      <c r="L1864">
        <v>2</v>
      </c>
      <c r="M1864">
        <v>6</v>
      </c>
      <c r="N1864">
        <v>7</v>
      </c>
      <c r="O1864">
        <v>83</v>
      </c>
      <c r="P1864">
        <v>324</v>
      </c>
      <c r="Q1864">
        <v>156</v>
      </c>
      <c r="R1864">
        <v>6</v>
      </c>
      <c r="S1864">
        <v>11</v>
      </c>
      <c r="U1864" t="s">
        <v>18</v>
      </c>
      <c r="W1864">
        <f>VLOOKUP(H1864&amp;"_"&amp;M1864+1,'Leaf lengths'!$J$6:$Q$104,VLOOKUP(F1864,'Leaf lengths'!$S$1:$T$6,2,FALSE),FALSE)</f>
        <v>363</v>
      </c>
      <c r="X1864">
        <f t="shared" si="127"/>
        <v>0.42975206611570249</v>
      </c>
      <c r="Y1864">
        <f t="shared" si="126"/>
        <v>6.4297520661157028</v>
      </c>
      <c r="Z1864">
        <f t="shared" si="125"/>
        <v>23</v>
      </c>
      <c r="AD1864" t="str">
        <f t="shared" si="128"/>
        <v/>
      </c>
    </row>
    <row r="1865" spans="1:30" ht="15" hidden="1" customHeight="1" x14ac:dyDescent="0.3">
      <c r="A1865" t="s">
        <v>417</v>
      </c>
      <c r="B1865">
        <f t="shared" si="124"/>
        <v>401067</v>
      </c>
      <c r="C1865">
        <v>1067</v>
      </c>
      <c r="D1865">
        <f>VLOOKUP($B1865,TrialDesign!$E$2:$I$1147,5,FALSE)</f>
        <v>8</v>
      </c>
      <c r="E1865" t="str">
        <f>VLOOKUP($B1865,TrialDesign!$E$2:$I$1147,3,FALSE)</f>
        <v>Full</v>
      </c>
      <c r="F1865" t="str">
        <f>VLOOKUP($B1865,TrialDesign!$E$2:$I$1147,4,FALSE)</f>
        <v>BattenSpring</v>
      </c>
      <c r="G1865" s="1">
        <v>41933</v>
      </c>
      <c r="H1865" s="1" t="str">
        <f>VLOOKUP(B1865,TrialDesign!$E$2:$J$1147,6,FALSE)</f>
        <v>Full_8h</v>
      </c>
      <c r="K1865">
        <v>3</v>
      </c>
      <c r="L1865">
        <v>3</v>
      </c>
      <c r="M1865">
        <v>6</v>
      </c>
      <c r="N1865">
        <v>7</v>
      </c>
      <c r="O1865">
        <v>105</v>
      </c>
      <c r="P1865">
        <v>331</v>
      </c>
      <c r="Q1865">
        <v>209</v>
      </c>
      <c r="R1865">
        <v>5</v>
      </c>
      <c r="S1865">
        <v>16</v>
      </c>
      <c r="U1865" t="s">
        <v>18</v>
      </c>
      <c r="W1865">
        <f>VLOOKUP(H1865&amp;"_"&amp;M1865+1,'Leaf lengths'!$J$6:$Q$104,VLOOKUP(F1865,'Leaf lengths'!$S$1:$T$6,2,FALSE),FALSE)</f>
        <v>363</v>
      </c>
      <c r="X1865">
        <f t="shared" si="127"/>
        <v>0.5757575757575758</v>
      </c>
      <c r="Y1865">
        <f t="shared" si="126"/>
        <v>6.5757575757575761</v>
      </c>
      <c r="Z1865">
        <f t="shared" si="125"/>
        <v>27</v>
      </c>
      <c r="AD1865" t="str">
        <f t="shared" si="128"/>
        <v/>
      </c>
    </row>
    <row r="1866" spans="1:30" ht="15" hidden="1" customHeight="1" x14ac:dyDescent="0.3">
      <c r="A1866" t="s">
        <v>417</v>
      </c>
      <c r="B1866">
        <f t="shared" si="124"/>
        <v>401067</v>
      </c>
      <c r="C1866">
        <v>1067</v>
      </c>
      <c r="D1866">
        <f>VLOOKUP($B1866,TrialDesign!$E$2:$I$1147,5,FALSE)</f>
        <v>8</v>
      </c>
      <c r="E1866" t="str">
        <f>VLOOKUP($B1866,TrialDesign!$E$2:$I$1147,3,FALSE)</f>
        <v>Full</v>
      </c>
      <c r="F1866" t="str">
        <f>VLOOKUP($B1866,TrialDesign!$E$2:$I$1147,4,FALSE)</f>
        <v>BattenSpring</v>
      </c>
      <c r="G1866" s="1">
        <v>41933</v>
      </c>
      <c r="H1866" s="1" t="str">
        <f>VLOOKUP(B1866,TrialDesign!$E$2:$J$1147,6,FALSE)</f>
        <v>Full_8h</v>
      </c>
      <c r="K1866">
        <v>4</v>
      </c>
      <c r="L1866">
        <v>2</v>
      </c>
      <c r="M1866">
        <v>6</v>
      </c>
      <c r="N1866">
        <v>7</v>
      </c>
      <c r="O1866">
        <v>90</v>
      </c>
      <c r="P1866">
        <v>300</v>
      </c>
      <c r="Q1866">
        <v>226</v>
      </c>
      <c r="R1866">
        <v>5</v>
      </c>
      <c r="S1866">
        <v>14</v>
      </c>
      <c r="U1866" t="s">
        <v>18</v>
      </c>
      <c r="W1866">
        <f>VLOOKUP(H1866&amp;"_"&amp;M1866+1,'Leaf lengths'!$J$6:$Q$104,VLOOKUP(F1866,'Leaf lengths'!$S$1:$T$6,2,FALSE),FALSE)</f>
        <v>363</v>
      </c>
      <c r="X1866">
        <f t="shared" si="127"/>
        <v>0.62258953168044073</v>
      </c>
      <c r="Y1866">
        <f t="shared" si="126"/>
        <v>6.6225895316804406</v>
      </c>
      <c r="Z1866">
        <f t="shared" si="125"/>
        <v>25</v>
      </c>
      <c r="AD1866" t="str">
        <f t="shared" si="128"/>
        <v/>
      </c>
    </row>
    <row r="1867" spans="1:30" ht="15" hidden="1" customHeight="1" x14ac:dyDescent="0.3">
      <c r="A1867" t="s">
        <v>417</v>
      </c>
      <c r="B1867">
        <f t="shared" si="124"/>
        <v>401070</v>
      </c>
      <c r="C1867">
        <v>1070</v>
      </c>
      <c r="D1867">
        <f>VLOOKUP($B1867,TrialDesign!$E$2:$I$1147,5,FALSE)</f>
        <v>8</v>
      </c>
      <c r="E1867" t="str">
        <f>VLOOKUP($B1867,TrialDesign!$E$2:$I$1147,3,FALSE)</f>
        <v>Full</v>
      </c>
      <c r="F1867" t="str">
        <f>VLOOKUP($B1867,TrialDesign!$E$2:$I$1147,4,FALSE)</f>
        <v>BattenSpring</v>
      </c>
      <c r="G1867" s="1">
        <v>41933</v>
      </c>
      <c r="H1867" s="1" t="str">
        <f>VLOOKUP(B1867,TrialDesign!$E$2:$J$1147,6,FALSE)</f>
        <v>Full_8h</v>
      </c>
      <c r="J1867">
        <v>1070</v>
      </c>
      <c r="K1867">
        <v>1</v>
      </c>
      <c r="L1867">
        <v>2</v>
      </c>
      <c r="M1867">
        <v>6</v>
      </c>
      <c r="N1867">
        <v>7</v>
      </c>
      <c r="O1867">
        <v>80</v>
      </c>
      <c r="Q1867">
        <v>64</v>
      </c>
      <c r="R1867">
        <v>5</v>
      </c>
      <c r="S1867">
        <v>12</v>
      </c>
      <c r="U1867" t="s">
        <v>18</v>
      </c>
      <c r="W1867">
        <f>VLOOKUP(H1867&amp;"_"&amp;M1867+1,'Leaf lengths'!$J$6:$Q$104,VLOOKUP(F1867,'Leaf lengths'!$S$1:$T$6,2,FALSE),FALSE)</f>
        <v>363</v>
      </c>
      <c r="X1867">
        <f t="shared" si="127"/>
        <v>0.17630853994490359</v>
      </c>
      <c r="Y1867">
        <f t="shared" si="126"/>
        <v>6.1763085399449036</v>
      </c>
      <c r="Z1867">
        <f t="shared" si="125"/>
        <v>23</v>
      </c>
      <c r="AD1867" t="str">
        <f t="shared" si="128"/>
        <v/>
      </c>
    </row>
    <row r="1868" spans="1:30" ht="15" hidden="1" customHeight="1" x14ac:dyDescent="0.3">
      <c r="A1868" t="s">
        <v>417</v>
      </c>
      <c r="B1868">
        <f t="shared" si="124"/>
        <v>401070</v>
      </c>
      <c r="C1868">
        <v>1070</v>
      </c>
      <c r="D1868">
        <f>VLOOKUP($B1868,TrialDesign!$E$2:$I$1147,5,FALSE)</f>
        <v>8</v>
      </c>
      <c r="E1868" t="str">
        <f>VLOOKUP($B1868,TrialDesign!$E$2:$I$1147,3,FALSE)</f>
        <v>Full</v>
      </c>
      <c r="F1868" t="str">
        <f>VLOOKUP($B1868,TrialDesign!$E$2:$I$1147,4,FALSE)</f>
        <v>BattenSpring</v>
      </c>
      <c r="G1868" s="1">
        <v>41933</v>
      </c>
      <c r="H1868" s="1" t="str">
        <f>VLOOKUP(B1868,TrialDesign!$E$2:$J$1147,6,FALSE)</f>
        <v>Full_8h</v>
      </c>
      <c r="K1868">
        <v>2</v>
      </c>
      <c r="L1868">
        <v>2</v>
      </c>
      <c r="M1868">
        <v>6</v>
      </c>
      <c r="N1868">
        <v>7</v>
      </c>
      <c r="O1868">
        <v>88</v>
      </c>
      <c r="P1868">
        <v>283</v>
      </c>
      <c r="Q1868">
        <v>271</v>
      </c>
      <c r="R1868">
        <v>5</v>
      </c>
      <c r="S1868">
        <v>12</v>
      </c>
      <c r="U1868" t="s">
        <v>18</v>
      </c>
      <c r="W1868">
        <f>VLOOKUP(H1868&amp;"_"&amp;M1868+1,'Leaf lengths'!$J$6:$Q$104,VLOOKUP(F1868,'Leaf lengths'!$S$1:$T$6,2,FALSE),FALSE)</f>
        <v>363</v>
      </c>
      <c r="X1868">
        <f t="shared" si="127"/>
        <v>0.74655647382920109</v>
      </c>
      <c r="Y1868">
        <f t="shared" si="126"/>
        <v>6.7465564738292008</v>
      </c>
      <c r="Z1868">
        <f t="shared" si="125"/>
        <v>23</v>
      </c>
      <c r="AD1868" t="str">
        <f t="shared" si="128"/>
        <v/>
      </c>
    </row>
    <row r="1869" spans="1:30" ht="15" hidden="1" customHeight="1" x14ac:dyDescent="0.3">
      <c r="A1869" t="s">
        <v>417</v>
      </c>
      <c r="B1869">
        <f t="shared" si="124"/>
        <v>401070</v>
      </c>
      <c r="C1869">
        <v>1070</v>
      </c>
      <c r="D1869">
        <f>VLOOKUP($B1869,TrialDesign!$E$2:$I$1147,5,FALSE)</f>
        <v>8</v>
      </c>
      <c r="E1869" t="str">
        <f>VLOOKUP($B1869,TrialDesign!$E$2:$I$1147,3,FALSE)</f>
        <v>Full</v>
      </c>
      <c r="F1869" t="str">
        <f>VLOOKUP($B1869,TrialDesign!$E$2:$I$1147,4,FALSE)</f>
        <v>BattenSpring</v>
      </c>
      <c r="G1869" s="1">
        <v>41933</v>
      </c>
      <c r="H1869" s="1" t="str">
        <f>VLOOKUP(B1869,TrialDesign!$E$2:$J$1147,6,FALSE)</f>
        <v>Full_8h</v>
      </c>
      <c r="K1869">
        <v>3</v>
      </c>
      <c r="L1869">
        <v>2</v>
      </c>
      <c r="M1869">
        <v>6</v>
      </c>
      <c r="N1869">
        <v>7</v>
      </c>
      <c r="O1869">
        <v>93</v>
      </c>
      <c r="P1869">
        <v>350</v>
      </c>
      <c r="Q1869">
        <v>223</v>
      </c>
      <c r="R1869">
        <v>5</v>
      </c>
      <c r="S1869">
        <v>14</v>
      </c>
      <c r="U1869" t="s">
        <v>18</v>
      </c>
      <c r="W1869">
        <f>VLOOKUP(H1869&amp;"_"&amp;M1869+1,'Leaf lengths'!$J$6:$Q$104,VLOOKUP(F1869,'Leaf lengths'!$S$1:$T$6,2,FALSE),FALSE)</f>
        <v>363</v>
      </c>
      <c r="X1869">
        <f t="shared" si="127"/>
        <v>0.61432506887052341</v>
      </c>
      <c r="Y1869">
        <f t="shared" si="126"/>
        <v>6.6143250688705235</v>
      </c>
      <c r="Z1869">
        <f t="shared" si="125"/>
        <v>25</v>
      </c>
      <c r="AD1869" t="str">
        <f t="shared" si="128"/>
        <v/>
      </c>
    </row>
    <row r="1870" spans="1:30" ht="15" hidden="1" customHeight="1" x14ac:dyDescent="0.3">
      <c r="A1870" t="s">
        <v>417</v>
      </c>
      <c r="B1870">
        <f t="shared" si="124"/>
        <v>401070</v>
      </c>
      <c r="C1870">
        <v>1070</v>
      </c>
      <c r="D1870">
        <f>VLOOKUP($B1870,TrialDesign!$E$2:$I$1147,5,FALSE)</f>
        <v>8</v>
      </c>
      <c r="E1870" t="str">
        <f>VLOOKUP($B1870,TrialDesign!$E$2:$I$1147,3,FALSE)</f>
        <v>Full</v>
      </c>
      <c r="F1870" t="str">
        <f>VLOOKUP($B1870,TrialDesign!$E$2:$I$1147,4,FALSE)</f>
        <v>BattenSpring</v>
      </c>
      <c r="G1870" s="1">
        <v>41933</v>
      </c>
      <c r="H1870" s="1" t="str">
        <f>VLOOKUP(B1870,TrialDesign!$E$2:$J$1147,6,FALSE)</f>
        <v>Full_8h</v>
      </c>
      <c r="K1870">
        <v>4</v>
      </c>
      <c r="L1870">
        <v>1</v>
      </c>
      <c r="M1870">
        <v>6</v>
      </c>
      <c r="N1870">
        <v>7</v>
      </c>
      <c r="O1870">
        <v>90</v>
      </c>
      <c r="P1870">
        <v>325</v>
      </c>
      <c r="Q1870">
        <v>332</v>
      </c>
      <c r="R1870">
        <v>5</v>
      </c>
      <c r="S1870">
        <v>14</v>
      </c>
      <c r="U1870" t="s">
        <v>18</v>
      </c>
      <c r="W1870">
        <f>VLOOKUP(H1870&amp;"_"&amp;M1870+1,'Leaf lengths'!$J$6:$Q$104,VLOOKUP(F1870,'Leaf lengths'!$S$1:$T$6,2,FALSE),FALSE)</f>
        <v>363</v>
      </c>
      <c r="X1870">
        <f t="shared" si="127"/>
        <v>0.91460055096418735</v>
      </c>
      <c r="Y1870">
        <f t="shared" si="126"/>
        <v>6.9146005509641872</v>
      </c>
      <c r="Z1870">
        <f t="shared" si="125"/>
        <v>25</v>
      </c>
      <c r="AD1870" t="str">
        <f t="shared" si="128"/>
        <v/>
      </c>
    </row>
    <row r="1871" spans="1:30" ht="15" hidden="1" customHeight="1" x14ac:dyDescent="0.3">
      <c r="A1871" t="s">
        <v>417</v>
      </c>
      <c r="B1871">
        <f t="shared" si="124"/>
        <v>401074</v>
      </c>
      <c r="C1871">
        <v>1074</v>
      </c>
      <c r="D1871">
        <f>VLOOKUP($B1871,TrialDesign!$E$2:$I$1147,5,FALSE)</f>
        <v>8</v>
      </c>
      <c r="E1871" t="str">
        <f>VLOOKUP($B1871,TrialDesign!$E$2:$I$1147,3,FALSE)</f>
        <v>Full</v>
      </c>
      <c r="F1871" t="str">
        <f>VLOOKUP($B1871,TrialDesign!$E$2:$I$1147,4,FALSE)</f>
        <v>BattenSpring</v>
      </c>
      <c r="G1871" s="1">
        <v>41933</v>
      </c>
      <c r="H1871" s="1" t="str">
        <f>VLOOKUP(B1871,TrialDesign!$E$2:$J$1147,6,FALSE)</f>
        <v>Full_8h</v>
      </c>
      <c r="J1871">
        <v>1074</v>
      </c>
      <c r="K1871">
        <v>1</v>
      </c>
      <c r="L1871">
        <v>2</v>
      </c>
      <c r="M1871">
        <v>6</v>
      </c>
      <c r="N1871">
        <v>7</v>
      </c>
      <c r="O1871">
        <v>103</v>
      </c>
      <c r="Q1871">
        <v>159</v>
      </c>
      <c r="R1871">
        <v>5</v>
      </c>
      <c r="S1871">
        <v>12</v>
      </c>
      <c r="U1871" t="s">
        <v>18</v>
      </c>
      <c r="W1871">
        <f>VLOOKUP(H1871&amp;"_"&amp;M1871+1,'Leaf lengths'!$J$6:$Q$104,VLOOKUP(F1871,'Leaf lengths'!$S$1:$T$6,2,FALSE),FALSE)</f>
        <v>363</v>
      </c>
      <c r="X1871">
        <f t="shared" si="127"/>
        <v>0.43801652892561982</v>
      </c>
      <c r="Y1871">
        <f t="shared" si="126"/>
        <v>6.4380165289256199</v>
      </c>
      <c r="Z1871">
        <f t="shared" si="125"/>
        <v>23</v>
      </c>
      <c r="AD1871" t="str">
        <f t="shared" si="128"/>
        <v/>
      </c>
    </row>
    <row r="1872" spans="1:30" ht="15" hidden="1" customHeight="1" x14ac:dyDescent="0.3">
      <c r="A1872" t="s">
        <v>417</v>
      </c>
      <c r="B1872">
        <f t="shared" si="124"/>
        <v>401074</v>
      </c>
      <c r="C1872">
        <v>1074</v>
      </c>
      <c r="D1872">
        <f>VLOOKUP($B1872,TrialDesign!$E$2:$I$1147,5,FALSE)</f>
        <v>8</v>
      </c>
      <c r="E1872" t="str">
        <f>VLOOKUP($B1872,TrialDesign!$E$2:$I$1147,3,FALSE)</f>
        <v>Full</v>
      </c>
      <c r="F1872" t="str">
        <f>VLOOKUP($B1872,TrialDesign!$E$2:$I$1147,4,FALSE)</f>
        <v>BattenSpring</v>
      </c>
      <c r="G1872" s="1">
        <v>41933</v>
      </c>
      <c r="H1872" s="1" t="str">
        <f>VLOOKUP(B1872,TrialDesign!$E$2:$J$1147,6,FALSE)</f>
        <v>Full_8h</v>
      </c>
      <c r="K1872">
        <v>2</v>
      </c>
      <c r="L1872">
        <v>3</v>
      </c>
      <c r="M1872">
        <v>6</v>
      </c>
      <c r="N1872">
        <v>7</v>
      </c>
      <c r="O1872">
        <v>97</v>
      </c>
      <c r="P1872">
        <v>310</v>
      </c>
      <c r="Q1872">
        <v>334</v>
      </c>
      <c r="R1872">
        <v>5</v>
      </c>
      <c r="S1872">
        <v>14</v>
      </c>
      <c r="U1872" t="s">
        <v>18</v>
      </c>
      <c r="W1872">
        <f>VLOOKUP(H1872&amp;"_"&amp;M1872+1,'Leaf lengths'!$J$6:$Q$104,VLOOKUP(F1872,'Leaf lengths'!$S$1:$T$6,2,FALSE),FALSE)</f>
        <v>363</v>
      </c>
      <c r="X1872">
        <f t="shared" si="127"/>
        <v>0.92011019283746553</v>
      </c>
      <c r="Y1872">
        <f t="shared" si="126"/>
        <v>6.9201101928374653</v>
      </c>
      <c r="Z1872">
        <f t="shared" si="125"/>
        <v>25</v>
      </c>
      <c r="AD1872" t="str">
        <f t="shared" si="128"/>
        <v/>
      </c>
    </row>
    <row r="1873" spans="1:30" ht="15" hidden="1" customHeight="1" x14ac:dyDescent="0.3">
      <c r="A1873" t="s">
        <v>417</v>
      </c>
      <c r="B1873">
        <f t="shared" si="124"/>
        <v>401074</v>
      </c>
      <c r="C1873">
        <v>1074</v>
      </c>
      <c r="D1873">
        <f>VLOOKUP($B1873,TrialDesign!$E$2:$I$1147,5,FALSE)</f>
        <v>8</v>
      </c>
      <c r="E1873" t="str">
        <f>VLOOKUP($B1873,TrialDesign!$E$2:$I$1147,3,FALSE)</f>
        <v>Full</v>
      </c>
      <c r="F1873" t="str">
        <f>VLOOKUP($B1873,TrialDesign!$E$2:$I$1147,4,FALSE)</f>
        <v>BattenSpring</v>
      </c>
      <c r="G1873" s="1">
        <v>41933</v>
      </c>
      <c r="H1873" s="1" t="str">
        <f>VLOOKUP(B1873,TrialDesign!$E$2:$J$1147,6,FALSE)</f>
        <v>Full_8h</v>
      </c>
      <c r="K1873">
        <v>3</v>
      </c>
      <c r="L1873">
        <v>2</v>
      </c>
      <c r="M1873">
        <v>6</v>
      </c>
      <c r="N1873">
        <v>7</v>
      </c>
      <c r="O1873">
        <v>99</v>
      </c>
      <c r="P1873">
        <v>357</v>
      </c>
      <c r="Q1873">
        <v>169</v>
      </c>
      <c r="R1873">
        <v>5</v>
      </c>
      <c r="S1873">
        <v>13</v>
      </c>
      <c r="U1873" t="s">
        <v>18</v>
      </c>
      <c r="W1873">
        <f>VLOOKUP(H1873&amp;"_"&amp;M1873+1,'Leaf lengths'!$J$6:$Q$104,VLOOKUP(F1873,'Leaf lengths'!$S$1:$T$6,2,FALSE),FALSE)</f>
        <v>363</v>
      </c>
      <c r="X1873">
        <f t="shared" si="127"/>
        <v>0.465564738292011</v>
      </c>
      <c r="Y1873">
        <f t="shared" si="126"/>
        <v>6.4655647382920112</v>
      </c>
      <c r="Z1873">
        <f t="shared" si="125"/>
        <v>24</v>
      </c>
      <c r="AD1873" t="str">
        <f t="shared" si="128"/>
        <v/>
      </c>
    </row>
    <row r="1874" spans="1:30" ht="15" hidden="1" customHeight="1" x14ac:dyDescent="0.3">
      <c r="A1874" t="s">
        <v>417</v>
      </c>
      <c r="B1874">
        <f t="shared" si="124"/>
        <v>401074</v>
      </c>
      <c r="C1874">
        <v>1074</v>
      </c>
      <c r="D1874">
        <f>VLOOKUP($B1874,TrialDesign!$E$2:$I$1147,5,FALSE)</f>
        <v>8</v>
      </c>
      <c r="E1874" t="str">
        <f>VLOOKUP($B1874,TrialDesign!$E$2:$I$1147,3,FALSE)</f>
        <v>Full</v>
      </c>
      <c r="F1874" t="str">
        <f>VLOOKUP($B1874,TrialDesign!$E$2:$I$1147,4,FALSE)</f>
        <v>BattenSpring</v>
      </c>
      <c r="G1874" s="1">
        <v>41933</v>
      </c>
      <c r="H1874" s="1" t="str">
        <f>VLOOKUP(B1874,TrialDesign!$E$2:$J$1147,6,FALSE)</f>
        <v>Full_8h</v>
      </c>
      <c r="K1874">
        <v>4</v>
      </c>
      <c r="L1874">
        <v>2</v>
      </c>
      <c r="M1874">
        <v>6</v>
      </c>
      <c r="N1874">
        <v>7</v>
      </c>
      <c r="O1874">
        <v>116</v>
      </c>
      <c r="P1874">
        <v>350</v>
      </c>
      <c r="Q1874">
        <v>154</v>
      </c>
      <c r="R1874">
        <v>5</v>
      </c>
      <c r="S1874">
        <v>11</v>
      </c>
      <c r="U1874" t="s">
        <v>18</v>
      </c>
      <c r="W1874">
        <f>VLOOKUP(H1874&amp;"_"&amp;M1874+1,'Leaf lengths'!$J$6:$Q$104,VLOOKUP(F1874,'Leaf lengths'!$S$1:$T$6,2,FALSE),FALSE)</f>
        <v>363</v>
      </c>
      <c r="X1874">
        <f t="shared" si="127"/>
        <v>0.42424242424242425</v>
      </c>
      <c r="Y1874">
        <f t="shared" si="126"/>
        <v>6.4242424242424239</v>
      </c>
      <c r="Z1874">
        <f t="shared" si="125"/>
        <v>22</v>
      </c>
      <c r="AD1874" t="str">
        <f t="shared" si="128"/>
        <v/>
      </c>
    </row>
    <row r="1875" spans="1:30" ht="15" hidden="1" customHeight="1" x14ac:dyDescent="0.3">
      <c r="A1875" t="s">
        <v>417</v>
      </c>
      <c r="B1875">
        <f t="shared" si="124"/>
        <v>401048</v>
      </c>
      <c r="C1875">
        <v>1048</v>
      </c>
      <c r="D1875">
        <f>VLOOKUP($B1875,TrialDesign!$E$2:$I$1147,5,FALSE)</f>
        <v>8</v>
      </c>
      <c r="E1875" t="str">
        <f>VLOOKUP($B1875,TrialDesign!$E$2:$I$1147,3,FALSE)</f>
        <v>Full</v>
      </c>
      <c r="F1875" t="str">
        <f>VLOOKUP($B1875,TrialDesign!$E$2:$I$1147,4,FALSE)</f>
        <v>BattenSpring</v>
      </c>
      <c r="G1875" s="1">
        <v>41940</v>
      </c>
      <c r="H1875" s="1" t="str">
        <f>VLOOKUP(B1875,TrialDesign!$E$2:$J$1147,6,FALSE)</f>
        <v>Full_8h</v>
      </c>
      <c r="J1875">
        <v>1048</v>
      </c>
      <c r="K1875">
        <v>1</v>
      </c>
      <c r="L1875">
        <v>3</v>
      </c>
      <c r="M1875">
        <v>7</v>
      </c>
      <c r="N1875">
        <v>8</v>
      </c>
      <c r="O1875">
        <v>85</v>
      </c>
      <c r="Q1875">
        <v>38</v>
      </c>
      <c r="R1875">
        <v>5</v>
      </c>
      <c r="S1875">
        <v>15</v>
      </c>
      <c r="U1875" t="s">
        <v>18</v>
      </c>
      <c r="W1875">
        <f>VLOOKUP(H1875&amp;"_"&amp;M1875+1,'Leaf lengths'!$J$6:$Q$104,VLOOKUP(F1875,'Leaf lengths'!$S$1:$T$6,2,FALSE),FALSE)</f>
        <v>373</v>
      </c>
      <c r="X1875">
        <f t="shared" si="127"/>
        <v>0.10187667560321716</v>
      </c>
      <c r="Y1875">
        <f t="shared" si="126"/>
        <v>7.1018766756032168</v>
      </c>
      <c r="Z1875">
        <f t="shared" si="125"/>
        <v>27</v>
      </c>
      <c r="AD1875" t="str">
        <f t="shared" si="128"/>
        <v/>
      </c>
    </row>
    <row r="1876" spans="1:30" ht="15" hidden="1" customHeight="1" x14ac:dyDescent="0.3">
      <c r="A1876" t="s">
        <v>417</v>
      </c>
      <c r="B1876">
        <f t="shared" si="124"/>
        <v>401048</v>
      </c>
      <c r="C1876">
        <v>1048</v>
      </c>
      <c r="D1876">
        <f>VLOOKUP($B1876,TrialDesign!$E$2:$I$1147,5,FALSE)</f>
        <v>8</v>
      </c>
      <c r="E1876" t="str">
        <f>VLOOKUP($B1876,TrialDesign!$E$2:$I$1147,3,FALSE)</f>
        <v>Full</v>
      </c>
      <c r="F1876" t="str">
        <f>VLOOKUP($B1876,TrialDesign!$E$2:$I$1147,4,FALSE)</f>
        <v>BattenSpring</v>
      </c>
      <c r="G1876" s="1">
        <v>41940</v>
      </c>
      <c r="H1876" s="1" t="str">
        <f>VLOOKUP(B1876,TrialDesign!$E$2:$J$1147,6,FALSE)</f>
        <v>Full_8h</v>
      </c>
      <c r="K1876">
        <v>2</v>
      </c>
      <c r="L1876">
        <v>2</v>
      </c>
      <c r="M1876">
        <v>7</v>
      </c>
      <c r="N1876">
        <v>8</v>
      </c>
      <c r="O1876">
        <v>105</v>
      </c>
      <c r="P1876">
        <v>327</v>
      </c>
      <c r="Q1876">
        <v>60</v>
      </c>
      <c r="R1876">
        <v>5</v>
      </c>
      <c r="S1876">
        <v>18</v>
      </c>
      <c r="U1876" t="s">
        <v>18</v>
      </c>
      <c r="W1876">
        <f>VLOOKUP(H1876&amp;"_"&amp;M1876+1,'Leaf lengths'!$J$6:$Q$104,VLOOKUP(F1876,'Leaf lengths'!$S$1:$T$6,2,FALSE),FALSE)</f>
        <v>373</v>
      </c>
      <c r="X1876">
        <f t="shared" si="127"/>
        <v>0.16085790884718498</v>
      </c>
      <c r="Y1876">
        <f t="shared" si="126"/>
        <v>7.1608579088471851</v>
      </c>
      <c r="Z1876">
        <f t="shared" si="125"/>
        <v>30</v>
      </c>
      <c r="AD1876" t="str">
        <f t="shared" si="128"/>
        <v/>
      </c>
    </row>
    <row r="1877" spans="1:30" ht="15" hidden="1" customHeight="1" x14ac:dyDescent="0.3">
      <c r="A1877" t="s">
        <v>417</v>
      </c>
      <c r="B1877">
        <f t="shared" si="124"/>
        <v>401048</v>
      </c>
      <c r="C1877">
        <v>1048</v>
      </c>
      <c r="D1877">
        <f>VLOOKUP($B1877,TrialDesign!$E$2:$I$1147,5,FALSE)</f>
        <v>8</v>
      </c>
      <c r="E1877" t="str">
        <f>VLOOKUP($B1877,TrialDesign!$E$2:$I$1147,3,FALSE)</f>
        <v>Full</v>
      </c>
      <c r="F1877" t="str">
        <f>VLOOKUP($B1877,TrialDesign!$E$2:$I$1147,4,FALSE)</f>
        <v>BattenSpring</v>
      </c>
      <c r="G1877" s="1">
        <v>41940</v>
      </c>
      <c r="H1877" s="1" t="str">
        <f>VLOOKUP(B1877,TrialDesign!$E$2:$J$1147,6,FALSE)</f>
        <v>Full_8h</v>
      </c>
      <c r="K1877">
        <v>3</v>
      </c>
      <c r="L1877">
        <v>2</v>
      </c>
      <c r="M1877">
        <v>7</v>
      </c>
      <c r="N1877">
        <v>8</v>
      </c>
      <c r="O1877">
        <v>100</v>
      </c>
      <c r="P1877">
        <v>324</v>
      </c>
      <c r="Q1877">
        <v>82</v>
      </c>
      <c r="R1877">
        <v>5</v>
      </c>
      <c r="S1877">
        <v>15</v>
      </c>
      <c r="U1877" t="s">
        <v>18</v>
      </c>
      <c r="W1877">
        <f>VLOOKUP(H1877&amp;"_"&amp;M1877+1,'Leaf lengths'!$J$6:$Q$104,VLOOKUP(F1877,'Leaf lengths'!$S$1:$T$6,2,FALSE),FALSE)</f>
        <v>373</v>
      </c>
      <c r="X1877">
        <f t="shared" si="127"/>
        <v>0.21983914209115282</v>
      </c>
      <c r="Y1877">
        <f t="shared" si="126"/>
        <v>7.2198391420911525</v>
      </c>
      <c r="Z1877">
        <f t="shared" si="125"/>
        <v>27</v>
      </c>
      <c r="AD1877" t="str">
        <f t="shared" si="128"/>
        <v/>
      </c>
    </row>
    <row r="1878" spans="1:30" ht="15" hidden="1" customHeight="1" x14ac:dyDescent="0.3">
      <c r="A1878" t="s">
        <v>417</v>
      </c>
      <c r="B1878">
        <f t="shared" si="124"/>
        <v>401048</v>
      </c>
      <c r="C1878">
        <v>1048</v>
      </c>
      <c r="D1878">
        <f>VLOOKUP($B1878,TrialDesign!$E$2:$I$1147,5,FALSE)</f>
        <v>8</v>
      </c>
      <c r="E1878" t="str">
        <f>VLOOKUP($B1878,TrialDesign!$E$2:$I$1147,3,FALSE)</f>
        <v>Full</v>
      </c>
      <c r="F1878" t="str">
        <f>VLOOKUP($B1878,TrialDesign!$E$2:$I$1147,4,FALSE)</f>
        <v>BattenSpring</v>
      </c>
      <c r="G1878" s="1">
        <v>41940</v>
      </c>
      <c r="H1878" s="1" t="str">
        <f>VLOOKUP(B1878,TrialDesign!$E$2:$J$1147,6,FALSE)</f>
        <v>Full_8h</v>
      </c>
      <c r="K1878">
        <v>4</v>
      </c>
      <c r="L1878">
        <v>2</v>
      </c>
      <c r="M1878">
        <v>7</v>
      </c>
      <c r="N1878">
        <v>8</v>
      </c>
      <c r="O1878">
        <v>95</v>
      </c>
      <c r="P1878">
        <v>323</v>
      </c>
      <c r="Q1878">
        <v>52</v>
      </c>
      <c r="R1878">
        <v>5</v>
      </c>
      <c r="S1878">
        <v>15</v>
      </c>
      <c r="U1878" t="s">
        <v>18</v>
      </c>
      <c r="W1878">
        <f>VLOOKUP(H1878&amp;"_"&amp;M1878+1,'Leaf lengths'!$J$6:$Q$104,VLOOKUP(F1878,'Leaf lengths'!$S$1:$T$6,2,FALSE),FALSE)</f>
        <v>373</v>
      </c>
      <c r="X1878">
        <f t="shared" si="127"/>
        <v>0.13941018766756033</v>
      </c>
      <c r="Y1878">
        <f t="shared" si="126"/>
        <v>7.1394101876675604</v>
      </c>
      <c r="Z1878">
        <f t="shared" si="125"/>
        <v>27</v>
      </c>
      <c r="AD1878" t="str">
        <f t="shared" si="128"/>
        <v/>
      </c>
    </row>
    <row r="1879" spans="1:30" ht="15" hidden="1" customHeight="1" x14ac:dyDescent="0.3">
      <c r="A1879" t="s">
        <v>417</v>
      </c>
      <c r="B1879">
        <f t="shared" si="124"/>
        <v>401049</v>
      </c>
      <c r="C1879">
        <v>1049</v>
      </c>
      <c r="D1879">
        <f>VLOOKUP($B1879,TrialDesign!$E$2:$I$1147,5,FALSE)</f>
        <v>8</v>
      </c>
      <c r="E1879" t="str">
        <f>VLOOKUP($B1879,TrialDesign!$E$2:$I$1147,3,FALSE)</f>
        <v>Full</v>
      </c>
      <c r="F1879" t="str">
        <f>VLOOKUP($B1879,TrialDesign!$E$2:$I$1147,4,FALSE)</f>
        <v>BattenSpring</v>
      </c>
      <c r="G1879" s="1">
        <v>41940</v>
      </c>
      <c r="H1879" s="1" t="str">
        <f>VLOOKUP(B1879,TrialDesign!$E$2:$J$1147,6,FALSE)</f>
        <v>Full_8h</v>
      </c>
      <c r="J1879">
        <v>1049</v>
      </c>
      <c r="K1879">
        <v>1</v>
      </c>
      <c r="L1879">
        <v>2</v>
      </c>
      <c r="M1879">
        <v>8</v>
      </c>
      <c r="N1879">
        <v>9</v>
      </c>
      <c r="O1879">
        <v>104</v>
      </c>
      <c r="Q1879">
        <v>74</v>
      </c>
      <c r="R1879">
        <v>4</v>
      </c>
      <c r="S1879">
        <v>15</v>
      </c>
      <c r="U1879" t="s">
        <v>21</v>
      </c>
      <c r="W1879">
        <f>VLOOKUP(H1879&amp;"_"&amp;M1879+1,'Leaf lengths'!$J$6:$Q$104,VLOOKUP(F1879,'Leaf lengths'!$S$1:$T$6,2,FALSE),FALSE)</f>
        <v>323</v>
      </c>
      <c r="X1879">
        <f t="shared" si="127"/>
        <v>0.22910216718266255</v>
      </c>
      <c r="Y1879">
        <f t="shared" si="126"/>
        <v>8.2291021671826634</v>
      </c>
      <c r="Z1879">
        <f t="shared" si="125"/>
        <v>27</v>
      </c>
      <c r="AD1879" t="str">
        <f t="shared" si="128"/>
        <v/>
      </c>
    </row>
    <row r="1880" spans="1:30" ht="15" hidden="1" customHeight="1" x14ac:dyDescent="0.3">
      <c r="A1880" t="s">
        <v>417</v>
      </c>
      <c r="B1880">
        <f t="shared" si="124"/>
        <v>401049</v>
      </c>
      <c r="C1880">
        <v>1049</v>
      </c>
      <c r="D1880">
        <f>VLOOKUP($B1880,TrialDesign!$E$2:$I$1147,5,FALSE)</f>
        <v>8</v>
      </c>
      <c r="E1880" t="str">
        <f>VLOOKUP($B1880,TrialDesign!$E$2:$I$1147,3,FALSE)</f>
        <v>Full</v>
      </c>
      <c r="F1880" t="str">
        <f>VLOOKUP($B1880,TrialDesign!$E$2:$I$1147,4,FALSE)</f>
        <v>BattenSpring</v>
      </c>
      <c r="G1880" s="1">
        <v>41940</v>
      </c>
      <c r="H1880" s="1" t="str">
        <f>VLOOKUP(B1880,TrialDesign!$E$2:$J$1147,6,FALSE)</f>
        <v>Full_8h</v>
      </c>
      <c r="K1880">
        <v>2</v>
      </c>
      <c r="L1880">
        <v>2</v>
      </c>
      <c r="M1880">
        <v>7</v>
      </c>
      <c r="N1880">
        <v>8</v>
      </c>
      <c r="O1880">
        <v>112</v>
      </c>
      <c r="P1880">
        <v>361</v>
      </c>
      <c r="Q1880">
        <v>211</v>
      </c>
      <c r="R1880">
        <v>3</v>
      </c>
      <c r="S1880">
        <v>18</v>
      </c>
      <c r="U1880" t="s">
        <v>21</v>
      </c>
      <c r="W1880">
        <f>VLOOKUP(H1880&amp;"_"&amp;M1880+1,'Leaf lengths'!$J$6:$Q$104,VLOOKUP(F1880,'Leaf lengths'!$S$1:$T$6,2,FALSE),FALSE)</f>
        <v>373</v>
      </c>
      <c r="X1880">
        <f t="shared" si="127"/>
        <v>0.56568364611260058</v>
      </c>
      <c r="Y1880">
        <f t="shared" si="126"/>
        <v>7.5656836461126007</v>
      </c>
      <c r="Z1880">
        <f t="shared" si="125"/>
        <v>28</v>
      </c>
      <c r="AD1880" t="str">
        <f t="shared" si="128"/>
        <v/>
      </c>
    </row>
    <row r="1881" spans="1:30" ht="15" hidden="1" customHeight="1" x14ac:dyDescent="0.3">
      <c r="A1881" t="s">
        <v>417</v>
      </c>
      <c r="B1881">
        <f t="shared" si="124"/>
        <v>401049</v>
      </c>
      <c r="C1881">
        <v>1049</v>
      </c>
      <c r="D1881">
        <f>VLOOKUP($B1881,TrialDesign!$E$2:$I$1147,5,FALSE)</f>
        <v>8</v>
      </c>
      <c r="E1881" t="str">
        <f>VLOOKUP($B1881,TrialDesign!$E$2:$I$1147,3,FALSE)</f>
        <v>Full</v>
      </c>
      <c r="F1881" t="str">
        <f>VLOOKUP($B1881,TrialDesign!$E$2:$I$1147,4,FALSE)</f>
        <v>BattenSpring</v>
      </c>
      <c r="G1881" s="1">
        <v>41940</v>
      </c>
      <c r="H1881" s="1" t="str">
        <f>VLOOKUP(B1881,TrialDesign!$E$2:$J$1147,6,FALSE)</f>
        <v>Full_8h</v>
      </c>
      <c r="K1881">
        <v>3</v>
      </c>
      <c r="L1881">
        <v>2</v>
      </c>
      <c r="M1881">
        <v>7</v>
      </c>
      <c r="N1881">
        <v>8</v>
      </c>
      <c r="O1881">
        <v>100</v>
      </c>
      <c r="P1881">
        <v>359</v>
      </c>
      <c r="Q1881">
        <v>137</v>
      </c>
      <c r="R1881">
        <v>3</v>
      </c>
      <c r="S1881">
        <v>17</v>
      </c>
      <c r="U1881" t="s">
        <v>21</v>
      </c>
      <c r="W1881">
        <f>VLOOKUP(H1881&amp;"_"&amp;M1881+1,'Leaf lengths'!$J$6:$Q$104,VLOOKUP(F1881,'Leaf lengths'!$S$1:$T$6,2,FALSE),FALSE)</f>
        <v>373</v>
      </c>
      <c r="X1881">
        <f t="shared" si="127"/>
        <v>0.36729222520107241</v>
      </c>
      <c r="Y1881">
        <f t="shared" si="126"/>
        <v>7.3672922252010729</v>
      </c>
      <c r="Z1881">
        <f t="shared" si="125"/>
        <v>27</v>
      </c>
      <c r="AD1881" t="str">
        <f t="shared" si="128"/>
        <v/>
      </c>
    </row>
    <row r="1882" spans="1:30" ht="15" hidden="1" customHeight="1" x14ac:dyDescent="0.3">
      <c r="A1882" t="s">
        <v>417</v>
      </c>
      <c r="B1882">
        <f t="shared" si="124"/>
        <v>401049</v>
      </c>
      <c r="C1882">
        <v>1049</v>
      </c>
      <c r="D1882">
        <f>VLOOKUP($B1882,TrialDesign!$E$2:$I$1147,5,FALSE)</f>
        <v>8</v>
      </c>
      <c r="E1882" t="str">
        <f>VLOOKUP($B1882,TrialDesign!$E$2:$I$1147,3,FALSE)</f>
        <v>Full</v>
      </c>
      <c r="F1882" t="str">
        <f>VLOOKUP($B1882,TrialDesign!$E$2:$I$1147,4,FALSE)</f>
        <v>BattenSpring</v>
      </c>
      <c r="G1882" s="1">
        <v>41940</v>
      </c>
      <c r="H1882" s="1" t="str">
        <f>VLOOKUP(B1882,TrialDesign!$E$2:$J$1147,6,FALSE)</f>
        <v>Full_8h</v>
      </c>
      <c r="K1882">
        <v>4</v>
      </c>
      <c r="L1882">
        <v>3</v>
      </c>
      <c r="M1882">
        <v>7</v>
      </c>
      <c r="N1882">
        <v>8</v>
      </c>
      <c r="O1882">
        <v>115</v>
      </c>
      <c r="P1882">
        <v>394</v>
      </c>
      <c r="Q1882">
        <v>115</v>
      </c>
      <c r="R1882">
        <v>3</v>
      </c>
      <c r="S1882">
        <v>20</v>
      </c>
      <c r="U1882" t="s">
        <v>21</v>
      </c>
      <c r="W1882">
        <f>VLOOKUP(H1882&amp;"_"&amp;M1882+1,'Leaf lengths'!$J$6:$Q$104,VLOOKUP(F1882,'Leaf lengths'!$S$1:$T$6,2,FALSE),FALSE)</f>
        <v>373</v>
      </c>
      <c r="X1882">
        <f t="shared" si="127"/>
        <v>0.30831099195710454</v>
      </c>
      <c r="Y1882">
        <f t="shared" si="126"/>
        <v>7.3083109919571045</v>
      </c>
      <c r="Z1882">
        <f t="shared" si="125"/>
        <v>30</v>
      </c>
      <c r="AD1882" t="str">
        <f t="shared" si="128"/>
        <v/>
      </c>
    </row>
    <row r="1883" spans="1:30" ht="15" hidden="1" customHeight="1" x14ac:dyDescent="0.3">
      <c r="A1883" t="s">
        <v>417</v>
      </c>
      <c r="B1883">
        <f t="shared" si="124"/>
        <v>401072</v>
      </c>
      <c r="C1883">
        <v>1072</v>
      </c>
      <c r="D1883">
        <f>VLOOKUP($B1883,TrialDesign!$E$2:$I$1147,5,FALSE)</f>
        <v>8</v>
      </c>
      <c r="E1883" t="str">
        <f>VLOOKUP($B1883,TrialDesign!$E$2:$I$1147,3,FALSE)</f>
        <v>Full</v>
      </c>
      <c r="F1883" t="str">
        <f>VLOOKUP($B1883,TrialDesign!$E$2:$I$1147,4,FALSE)</f>
        <v>BattenSpring</v>
      </c>
      <c r="G1883" s="1">
        <v>41940</v>
      </c>
      <c r="H1883" s="1" t="str">
        <f>VLOOKUP(B1883,TrialDesign!$E$2:$J$1147,6,FALSE)</f>
        <v>Full_8h</v>
      </c>
      <c r="J1883">
        <v>1072</v>
      </c>
      <c r="K1883">
        <v>1</v>
      </c>
      <c r="L1883">
        <v>1</v>
      </c>
      <c r="M1883">
        <v>6</v>
      </c>
      <c r="N1883">
        <v>7</v>
      </c>
      <c r="O1883">
        <v>115</v>
      </c>
      <c r="Q1883">
        <v>337</v>
      </c>
      <c r="R1883">
        <v>4</v>
      </c>
      <c r="S1883">
        <v>15</v>
      </c>
      <c r="U1883" t="s">
        <v>18</v>
      </c>
      <c r="W1883">
        <f>VLOOKUP(H1883&amp;"_"&amp;M1883+1,'Leaf lengths'!$J$6:$Q$104,VLOOKUP(F1883,'Leaf lengths'!$S$1:$T$6,2,FALSE),FALSE)</f>
        <v>363</v>
      </c>
      <c r="X1883">
        <f t="shared" si="127"/>
        <v>0.92837465564738297</v>
      </c>
      <c r="Y1883">
        <f t="shared" si="126"/>
        <v>6.9283746556473833</v>
      </c>
      <c r="Z1883">
        <f t="shared" si="125"/>
        <v>25</v>
      </c>
      <c r="AD1883" t="str">
        <f t="shared" si="128"/>
        <v/>
      </c>
    </row>
    <row r="1884" spans="1:30" ht="15" hidden="1" customHeight="1" x14ac:dyDescent="0.3">
      <c r="A1884" t="s">
        <v>417</v>
      </c>
      <c r="B1884">
        <f t="shared" si="124"/>
        <v>401072</v>
      </c>
      <c r="C1884">
        <v>1072</v>
      </c>
      <c r="D1884">
        <f>VLOOKUP($B1884,TrialDesign!$E$2:$I$1147,5,FALSE)</f>
        <v>8</v>
      </c>
      <c r="E1884" t="str">
        <f>VLOOKUP($B1884,TrialDesign!$E$2:$I$1147,3,FALSE)</f>
        <v>Full</v>
      </c>
      <c r="F1884" t="str">
        <f>VLOOKUP($B1884,TrialDesign!$E$2:$I$1147,4,FALSE)</f>
        <v>BattenSpring</v>
      </c>
      <c r="G1884" s="1">
        <v>41940</v>
      </c>
      <c r="H1884" s="1" t="str">
        <f>VLOOKUP(B1884,TrialDesign!$E$2:$J$1147,6,FALSE)</f>
        <v>Full_8h</v>
      </c>
      <c r="K1884">
        <v>2</v>
      </c>
      <c r="L1884">
        <v>1</v>
      </c>
      <c r="M1884">
        <v>7</v>
      </c>
      <c r="N1884">
        <v>8</v>
      </c>
      <c r="O1884">
        <v>95</v>
      </c>
      <c r="P1884">
        <v>353</v>
      </c>
      <c r="Q1884">
        <v>37</v>
      </c>
      <c r="R1884">
        <v>4</v>
      </c>
      <c r="S1884">
        <v>15</v>
      </c>
      <c r="U1884" t="s">
        <v>18</v>
      </c>
      <c r="W1884">
        <f>VLOOKUP(H1884&amp;"_"&amp;M1884+1,'Leaf lengths'!$J$6:$Q$104,VLOOKUP(F1884,'Leaf lengths'!$S$1:$T$6,2,FALSE),FALSE)</f>
        <v>373</v>
      </c>
      <c r="X1884">
        <f t="shared" si="127"/>
        <v>9.9195710455764072E-2</v>
      </c>
      <c r="Y1884">
        <f t="shared" si="126"/>
        <v>7.0991957104557644</v>
      </c>
      <c r="Z1884">
        <f t="shared" si="125"/>
        <v>26</v>
      </c>
      <c r="AD1884" t="str">
        <f t="shared" si="128"/>
        <v/>
      </c>
    </row>
    <row r="1885" spans="1:30" hidden="1" x14ac:dyDescent="0.3">
      <c r="A1885" t="s">
        <v>417</v>
      </c>
      <c r="B1885">
        <f t="shared" si="124"/>
        <v>401072</v>
      </c>
      <c r="C1885">
        <v>1072</v>
      </c>
      <c r="D1885">
        <f>VLOOKUP($B1885,TrialDesign!$E$2:$I$1147,5,FALSE)</f>
        <v>8</v>
      </c>
      <c r="E1885" t="str">
        <f>VLOOKUP($B1885,TrialDesign!$E$2:$I$1147,3,FALSE)</f>
        <v>Full</v>
      </c>
      <c r="F1885" t="str">
        <f>VLOOKUP($B1885,TrialDesign!$E$2:$I$1147,4,FALSE)</f>
        <v>BattenSpring</v>
      </c>
      <c r="G1885" s="1">
        <v>41940</v>
      </c>
      <c r="H1885" s="1" t="str">
        <f>VLOOKUP(B1885,TrialDesign!$E$2:$J$1147,6,FALSE)</f>
        <v>Full_8h</v>
      </c>
      <c r="K1885">
        <v>3</v>
      </c>
      <c r="L1885">
        <v>2</v>
      </c>
      <c r="M1885">
        <v>7</v>
      </c>
      <c r="N1885">
        <v>8</v>
      </c>
      <c r="O1885">
        <v>120</v>
      </c>
      <c r="P1885">
        <v>385</v>
      </c>
      <c r="Q1885">
        <v>125</v>
      </c>
      <c r="R1885">
        <v>4</v>
      </c>
      <c r="S1885">
        <v>16</v>
      </c>
      <c r="U1885" t="s">
        <v>18</v>
      </c>
      <c r="W1885">
        <f>VLOOKUP(H1885&amp;"_"&amp;M1885+1,'Leaf lengths'!$J$6:$Q$104,VLOOKUP(F1885,'Leaf lengths'!$S$1:$T$6,2,FALSE),FALSE)</f>
        <v>373</v>
      </c>
      <c r="X1885">
        <f t="shared" si="127"/>
        <v>0.33512064343163539</v>
      </c>
      <c r="Y1885">
        <f t="shared" si="126"/>
        <v>7.3351206434316349</v>
      </c>
      <c r="Z1885">
        <f t="shared" si="125"/>
        <v>27</v>
      </c>
      <c r="AD1885" t="str">
        <f t="shared" si="128"/>
        <v/>
      </c>
    </row>
    <row r="1886" spans="1:30" hidden="1" x14ac:dyDescent="0.3">
      <c r="A1886" t="s">
        <v>417</v>
      </c>
      <c r="B1886">
        <f t="shared" si="124"/>
        <v>401072</v>
      </c>
      <c r="C1886">
        <v>1072</v>
      </c>
      <c r="D1886">
        <f>VLOOKUP($B1886,TrialDesign!$E$2:$I$1147,5,FALSE)</f>
        <v>8</v>
      </c>
      <c r="E1886" t="str">
        <f>VLOOKUP($B1886,TrialDesign!$E$2:$I$1147,3,FALSE)</f>
        <v>Full</v>
      </c>
      <c r="F1886" t="str">
        <f>VLOOKUP($B1886,TrialDesign!$E$2:$I$1147,4,FALSE)</f>
        <v>BattenSpring</v>
      </c>
      <c r="G1886" s="1">
        <v>41940</v>
      </c>
      <c r="H1886" s="1" t="str">
        <f>VLOOKUP(B1886,TrialDesign!$E$2:$J$1147,6,FALSE)</f>
        <v>Full_8h</v>
      </c>
      <c r="K1886">
        <v>4</v>
      </c>
      <c r="L1886">
        <v>2</v>
      </c>
      <c r="M1886">
        <v>6</v>
      </c>
      <c r="N1886">
        <v>7</v>
      </c>
      <c r="O1886">
        <v>113</v>
      </c>
      <c r="P1886">
        <v>359</v>
      </c>
      <c r="Q1886">
        <v>353</v>
      </c>
      <c r="R1886">
        <v>4</v>
      </c>
      <c r="S1886">
        <v>17</v>
      </c>
      <c r="U1886" t="s">
        <v>18</v>
      </c>
      <c r="W1886">
        <f>VLOOKUP(H1886&amp;"_"&amp;M1886+1,'Leaf lengths'!$J$6:$Q$104,VLOOKUP(F1886,'Leaf lengths'!$S$1:$T$6,2,FALSE),FALSE)</f>
        <v>363</v>
      </c>
      <c r="X1886">
        <f t="shared" si="127"/>
        <v>0.97245179063360887</v>
      </c>
      <c r="Y1886">
        <f t="shared" si="126"/>
        <v>6.9724517906336088</v>
      </c>
      <c r="Z1886">
        <f t="shared" si="125"/>
        <v>27</v>
      </c>
      <c r="AD1886" t="str">
        <f t="shared" si="128"/>
        <v/>
      </c>
    </row>
    <row r="1887" spans="1:30" hidden="1" x14ac:dyDescent="0.3">
      <c r="A1887" t="s">
        <v>417</v>
      </c>
      <c r="B1887">
        <f t="shared" si="124"/>
        <v>401051</v>
      </c>
      <c r="C1887">
        <v>1051</v>
      </c>
      <c r="D1887">
        <f>VLOOKUP($B1887,TrialDesign!$E$2:$I$1147,5,FALSE)</f>
        <v>8</v>
      </c>
      <c r="E1887" t="str">
        <f>VLOOKUP($B1887,TrialDesign!$E$2:$I$1147,3,FALSE)</f>
        <v>Full</v>
      </c>
      <c r="F1887" t="str">
        <f>VLOOKUP($B1887,TrialDesign!$E$2:$I$1147,4,FALSE)</f>
        <v>BattenSpring</v>
      </c>
      <c r="G1887" s="1">
        <v>41947</v>
      </c>
      <c r="H1887" s="1" t="str">
        <f>VLOOKUP(B1887,TrialDesign!$E$2:$J$1147,6,FALSE)</f>
        <v>Full_8h</v>
      </c>
      <c r="J1887">
        <v>1051</v>
      </c>
      <c r="K1887">
        <v>1</v>
      </c>
      <c r="L1887">
        <v>3</v>
      </c>
      <c r="M1887">
        <v>8</v>
      </c>
      <c r="N1887">
        <v>9</v>
      </c>
      <c r="O1887">
        <v>125</v>
      </c>
      <c r="Q1887">
        <v>80</v>
      </c>
      <c r="R1887">
        <v>3</v>
      </c>
      <c r="S1887">
        <v>17</v>
      </c>
      <c r="T1887">
        <v>15</v>
      </c>
      <c r="U1887" t="s">
        <v>21</v>
      </c>
      <c r="V1887">
        <v>2</v>
      </c>
      <c r="W1887">
        <f>VLOOKUP(H1887&amp;"_"&amp;M1887+1,'Leaf lengths'!$J$6:$Q$104,VLOOKUP(F1887,'Leaf lengths'!$S$1:$T$6,2,FALSE),FALSE)</f>
        <v>323</v>
      </c>
      <c r="X1887">
        <f t="shared" si="127"/>
        <v>0.24767801857585139</v>
      </c>
      <c r="Y1887">
        <f t="shared" si="126"/>
        <v>8.2476780185758507</v>
      </c>
      <c r="Z1887">
        <f t="shared" si="125"/>
        <v>28</v>
      </c>
      <c r="AD1887" t="str">
        <f t="shared" si="128"/>
        <v/>
      </c>
    </row>
    <row r="1888" spans="1:30" hidden="1" x14ac:dyDescent="0.3">
      <c r="A1888" t="s">
        <v>417</v>
      </c>
      <c r="B1888">
        <f t="shared" si="124"/>
        <v>401051</v>
      </c>
      <c r="C1888">
        <v>1051</v>
      </c>
      <c r="D1888">
        <f>VLOOKUP($B1888,TrialDesign!$E$2:$I$1147,5,FALSE)</f>
        <v>8</v>
      </c>
      <c r="E1888" t="str">
        <f>VLOOKUP($B1888,TrialDesign!$E$2:$I$1147,3,FALSE)</f>
        <v>Full</v>
      </c>
      <c r="F1888" t="str">
        <f>VLOOKUP($B1888,TrialDesign!$E$2:$I$1147,4,FALSE)</f>
        <v>BattenSpring</v>
      </c>
      <c r="G1888" s="1">
        <v>41947</v>
      </c>
      <c r="H1888" s="1" t="str">
        <f>VLOOKUP(B1888,TrialDesign!$E$2:$J$1147,6,FALSE)</f>
        <v>Full_8h</v>
      </c>
      <c r="K1888">
        <v>2</v>
      </c>
      <c r="L1888">
        <v>2</v>
      </c>
      <c r="M1888">
        <v>7</v>
      </c>
      <c r="N1888">
        <v>8</v>
      </c>
      <c r="O1888">
        <v>110</v>
      </c>
      <c r="P1888">
        <v>390</v>
      </c>
      <c r="Q1888">
        <v>310</v>
      </c>
      <c r="R1888">
        <v>3</v>
      </c>
      <c r="S1888">
        <v>15</v>
      </c>
      <c r="T1888">
        <v>9</v>
      </c>
      <c r="U1888" t="s">
        <v>21</v>
      </c>
      <c r="V1888">
        <v>1</v>
      </c>
      <c r="W1888">
        <f>VLOOKUP(H1888&amp;"_"&amp;M1888+1,'Leaf lengths'!$J$6:$Q$104,VLOOKUP(F1888,'Leaf lengths'!$S$1:$T$6,2,FALSE),FALSE)</f>
        <v>373</v>
      </c>
      <c r="X1888">
        <f t="shared" si="127"/>
        <v>0.83109919571045576</v>
      </c>
      <c r="Y1888">
        <f t="shared" si="126"/>
        <v>7.8310991957104559</v>
      </c>
      <c r="Z1888">
        <f t="shared" si="125"/>
        <v>25</v>
      </c>
      <c r="AD1888" t="str">
        <f t="shared" si="128"/>
        <v/>
      </c>
    </row>
    <row r="1889" spans="1:30" hidden="1" x14ac:dyDescent="0.3">
      <c r="A1889" t="s">
        <v>417</v>
      </c>
      <c r="B1889">
        <f t="shared" si="124"/>
        <v>401051</v>
      </c>
      <c r="C1889">
        <v>1051</v>
      </c>
      <c r="D1889">
        <f>VLOOKUP($B1889,TrialDesign!$E$2:$I$1147,5,FALSE)</f>
        <v>8</v>
      </c>
      <c r="E1889" t="str">
        <f>VLOOKUP($B1889,TrialDesign!$E$2:$I$1147,3,FALSE)</f>
        <v>Full</v>
      </c>
      <c r="F1889" t="str">
        <f>VLOOKUP($B1889,TrialDesign!$E$2:$I$1147,4,FALSE)</f>
        <v>BattenSpring</v>
      </c>
      <c r="G1889" s="1">
        <v>41947</v>
      </c>
      <c r="H1889" s="1" t="str">
        <f>VLOOKUP(B1889,TrialDesign!$E$2:$J$1147,6,FALSE)</f>
        <v>Full_8h</v>
      </c>
      <c r="K1889">
        <v>3</v>
      </c>
      <c r="L1889">
        <v>2</v>
      </c>
      <c r="M1889">
        <v>7</v>
      </c>
      <c r="N1889">
        <v>8</v>
      </c>
      <c r="O1889">
        <v>128</v>
      </c>
      <c r="P1889">
        <v>428</v>
      </c>
      <c r="Q1889">
        <v>284</v>
      </c>
      <c r="R1889">
        <v>4</v>
      </c>
      <c r="S1889">
        <v>16</v>
      </c>
      <c r="T1889">
        <v>8</v>
      </c>
      <c r="U1889" t="s">
        <v>21</v>
      </c>
      <c r="V1889">
        <v>1</v>
      </c>
      <c r="W1889">
        <f>VLOOKUP(H1889&amp;"_"&amp;M1889+1,'Leaf lengths'!$J$6:$Q$104,VLOOKUP(F1889,'Leaf lengths'!$S$1:$T$6,2,FALSE),FALSE)</f>
        <v>373</v>
      </c>
      <c r="X1889">
        <f t="shared" si="127"/>
        <v>0.76139410187667556</v>
      </c>
      <c r="Y1889">
        <f t="shared" si="126"/>
        <v>7.7613941018766752</v>
      </c>
      <c r="Z1889">
        <f t="shared" si="125"/>
        <v>27</v>
      </c>
      <c r="AD1889" t="str">
        <f t="shared" si="128"/>
        <v/>
      </c>
    </row>
    <row r="1890" spans="1:30" hidden="1" x14ac:dyDescent="0.3">
      <c r="A1890" t="s">
        <v>417</v>
      </c>
      <c r="B1890">
        <f t="shared" ref="B1890:B1953" si="129">400000+C1890</f>
        <v>401051</v>
      </c>
      <c r="C1890">
        <v>1051</v>
      </c>
      <c r="D1890">
        <f>VLOOKUP($B1890,TrialDesign!$E$2:$I$1147,5,FALSE)</f>
        <v>8</v>
      </c>
      <c r="E1890" t="str">
        <f>VLOOKUP($B1890,TrialDesign!$E$2:$I$1147,3,FALSE)</f>
        <v>Full</v>
      </c>
      <c r="F1890" t="str">
        <f>VLOOKUP($B1890,TrialDesign!$E$2:$I$1147,4,FALSE)</f>
        <v>BattenSpring</v>
      </c>
      <c r="G1890" s="1">
        <v>41947</v>
      </c>
      <c r="H1890" s="1" t="str">
        <f>VLOOKUP(B1890,TrialDesign!$E$2:$J$1147,6,FALSE)</f>
        <v>Full_8h</v>
      </c>
      <c r="K1890">
        <v>4</v>
      </c>
      <c r="L1890">
        <v>2</v>
      </c>
      <c r="M1890">
        <v>8</v>
      </c>
      <c r="N1890">
        <v>9</v>
      </c>
      <c r="O1890">
        <v>123</v>
      </c>
      <c r="P1890">
        <v>410</v>
      </c>
      <c r="Q1890">
        <v>301</v>
      </c>
      <c r="R1890">
        <v>4</v>
      </c>
      <c r="S1890">
        <v>16</v>
      </c>
      <c r="T1890">
        <v>10</v>
      </c>
      <c r="U1890" t="s">
        <v>21</v>
      </c>
      <c r="V1890">
        <v>1</v>
      </c>
      <c r="W1890">
        <f>VLOOKUP(H1890&amp;"_"&amp;M1890+1,'Leaf lengths'!$J$6:$Q$104,VLOOKUP(F1890,'Leaf lengths'!$S$1:$T$6,2,FALSE),FALSE)</f>
        <v>323</v>
      </c>
      <c r="X1890">
        <f t="shared" si="127"/>
        <v>0.93188854489164086</v>
      </c>
      <c r="Y1890">
        <f t="shared" si="126"/>
        <v>8.9318885448916401</v>
      </c>
      <c r="Z1890">
        <f t="shared" si="125"/>
        <v>28</v>
      </c>
      <c r="AD1890" t="str">
        <f t="shared" si="128"/>
        <v/>
      </c>
    </row>
    <row r="1891" spans="1:30" hidden="1" x14ac:dyDescent="0.3">
      <c r="A1891" t="s">
        <v>417</v>
      </c>
      <c r="B1891">
        <f t="shared" si="129"/>
        <v>401058</v>
      </c>
      <c r="C1891">
        <v>1058</v>
      </c>
      <c r="D1891">
        <f>VLOOKUP($B1891,TrialDesign!$E$2:$I$1147,5,FALSE)</f>
        <v>8</v>
      </c>
      <c r="E1891" t="str">
        <f>VLOOKUP($B1891,TrialDesign!$E$2:$I$1147,3,FALSE)</f>
        <v>Full</v>
      </c>
      <c r="F1891" t="str">
        <f>VLOOKUP($B1891,TrialDesign!$E$2:$I$1147,4,FALSE)</f>
        <v>BattenSpring</v>
      </c>
      <c r="G1891" s="1">
        <v>41947</v>
      </c>
      <c r="H1891" s="1" t="str">
        <f>VLOOKUP(B1891,TrialDesign!$E$2:$J$1147,6,FALSE)</f>
        <v>Full_8h</v>
      </c>
      <c r="I1891" s="10">
        <v>41947</v>
      </c>
      <c r="J1891">
        <v>1058</v>
      </c>
      <c r="K1891">
        <v>1</v>
      </c>
      <c r="L1891">
        <v>3</v>
      </c>
      <c r="M1891">
        <v>8</v>
      </c>
      <c r="N1891">
        <v>9</v>
      </c>
      <c r="O1891">
        <v>124</v>
      </c>
      <c r="Q1891">
        <v>62</v>
      </c>
      <c r="R1891">
        <v>4</v>
      </c>
      <c r="S1891">
        <v>17</v>
      </c>
      <c r="T1891">
        <v>12</v>
      </c>
      <c r="U1891" t="s">
        <v>21</v>
      </c>
      <c r="V1891">
        <v>1</v>
      </c>
      <c r="W1891">
        <f>VLOOKUP(H1891&amp;"_"&amp;M1891+1,'Leaf lengths'!$J$6:$Q$104,VLOOKUP(F1891,'Leaf lengths'!$S$1:$T$6,2,FALSE),FALSE)</f>
        <v>323</v>
      </c>
      <c r="X1891">
        <f t="shared" si="127"/>
        <v>0.19195046439628483</v>
      </c>
      <c r="Y1891">
        <f t="shared" si="126"/>
        <v>8.1919504643962853</v>
      </c>
      <c r="Z1891">
        <f t="shared" si="125"/>
        <v>29</v>
      </c>
      <c r="AD1891" t="str">
        <f t="shared" si="128"/>
        <v/>
      </c>
    </row>
    <row r="1892" spans="1:30" hidden="1" x14ac:dyDescent="0.3">
      <c r="A1892" t="s">
        <v>417</v>
      </c>
      <c r="B1892">
        <f t="shared" si="129"/>
        <v>401058</v>
      </c>
      <c r="C1892">
        <v>1058</v>
      </c>
      <c r="D1892">
        <f>VLOOKUP($B1892,TrialDesign!$E$2:$I$1147,5,FALSE)</f>
        <v>8</v>
      </c>
      <c r="E1892" t="str">
        <f>VLOOKUP($B1892,TrialDesign!$E$2:$I$1147,3,FALSE)</f>
        <v>Full</v>
      </c>
      <c r="F1892" t="str">
        <f>VLOOKUP($B1892,TrialDesign!$E$2:$I$1147,4,FALSE)</f>
        <v>BattenSpring</v>
      </c>
      <c r="G1892" s="1">
        <v>41947</v>
      </c>
      <c r="H1892" s="1" t="str">
        <f>VLOOKUP(B1892,TrialDesign!$E$2:$J$1147,6,FALSE)</f>
        <v>Full_8h</v>
      </c>
      <c r="K1892">
        <v>2</v>
      </c>
      <c r="L1892">
        <v>2</v>
      </c>
      <c r="M1892">
        <v>8</v>
      </c>
      <c r="N1892">
        <v>9</v>
      </c>
      <c r="O1892">
        <v>132</v>
      </c>
      <c r="P1892">
        <v>336</v>
      </c>
      <c r="Q1892">
        <v>69</v>
      </c>
      <c r="R1892">
        <v>4</v>
      </c>
      <c r="S1892">
        <v>16</v>
      </c>
      <c r="T1892">
        <v>9</v>
      </c>
      <c r="U1892" t="s">
        <v>21</v>
      </c>
      <c r="V1892">
        <v>1</v>
      </c>
      <c r="W1892">
        <f>VLOOKUP(H1892&amp;"_"&amp;M1892+1,'Leaf lengths'!$J$6:$Q$104,VLOOKUP(F1892,'Leaf lengths'!$S$1:$T$6,2,FALSE),FALSE)</f>
        <v>323</v>
      </c>
      <c r="X1892">
        <f t="shared" si="127"/>
        <v>0.21362229102167182</v>
      </c>
      <c r="Y1892">
        <f t="shared" si="126"/>
        <v>8.2136222910216716</v>
      </c>
      <c r="Z1892">
        <f t="shared" si="125"/>
        <v>28</v>
      </c>
      <c r="AD1892" t="str">
        <f t="shared" si="128"/>
        <v/>
      </c>
    </row>
    <row r="1893" spans="1:30" hidden="1" x14ac:dyDescent="0.3">
      <c r="A1893" t="s">
        <v>417</v>
      </c>
      <c r="B1893">
        <f t="shared" si="129"/>
        <v>401058</v>
      </c>
      <c r="C1893">
        <v>1058</v>
      </c>
      <c r="D1893">
        <f>VLOOKUP($B1893,TrialDesign!$E$2:$I$1147,5,FALSE)</f>
        <v>8</v>
      </c>
      <c r="E1893" t="str">
        <f>VLOOKUP($B1893,TrialDesign!$E$2:$I$1147,3,FALSE)</f>
        <v>Full</v>
      </c>
      <c r="F1893" t="str">
        <f>VLOOKUP($B1893,TrialDesign!$E$2:$I$1147,4,FALSE)</f>
        <v>BattenSpring</v>
      </c>
      <c r="G1893" s="1">
        <v>41947</v>
      </c>
      <c r="H1893" s="1" t="str">
        <f>VLOOKUP(B1893,TrialDesign!$E$2:$J$1147,6,FALSE)</f>
        <v>Full_8h</v>
      </c>
      <c r="K1893">
        <v>3</v>
      </c>
      <c r="L1893">
        <v>2</v>
      </c>
      <c r="M1893">
        <v>7</v>
      </c>
      <c r="N1893">
        <v>8</v>
      </c>
      <c r="O1893">
        <v>125</v>
      </c>
      <c r="P1893">
        <v>385</v>
      </c>
      <c r="Q1893">
        <v>136</v>
      </c>
      <c r="R1893">
        <v>4</v>
      </c>
      <c r="S1893">
        <v>15</v>
      </c>
      <c r="U1893" t="s">
        <v>21</v>
      </c>
      <c r="W1893">
        <f>VLOOKUP(H1893&amp;"_"&amp;M1893+1,'Leaf lengths'!$J$6:$Q$104,VLOOKUP(F1893,'Leaf lengths'!$S$1:$T$6,2,FALSE),FALSE)</f>
        <v>373</v>
      </c>
      <c r="X1893">
        <f t="shared" si="127"/>
        <v>0.36461126005361932</v>
      </c>
      <c r="Y1893">
        <f t="shared" si="126"/>
        <v>7.3646112600536195</v>
      </c>
      <c r="Z1893">
        <f t="shared" si="125"/>
        <v>26</v>
      </c>
      <c r="AD1893" t="str">
        <f t="shared" si="128"/>
        <v/>
      </c>
    </row>
    <row r="1894" spans="1:30" hidden="1" x14ac:dyDescent="0.3">
      <c r="A1894" t="s">
        <v>417</v>
      </c>
      <c r="B1894">
        <f t="shared" si="129"/>
        <v>401058</v>
      </c>
      <c r="C1894">
        <v>1058</v>
      </c>
      <c r="D1894">
        <f>VLOOKUP($B1894,TrialDesign!$E$2:$I$1147,5,FALSE)</f>
        <v>8</v>
      </c>
      <c r="E1894" t="str">
        <f>VLOOKUP($B1894,TrialDesign!$E$2:$I$1147,3,FALSE)</f>
        <v>Full</v>
      </c>
      <c r="F1894" t="str">
        <f>VLOOKUP($B1894,TrialDesign!$E$2:$I$1147,4,FALSE)</f>
        <v>BattenSpring</v>
      </c>
      <c r="G1894" s="1">
        <v>41947</v>
      </c>
      <c r="H1894" s="1" t="str">
        <f>VLOOKUP(B1894,TrialDesign!$E$2:$J$1147,6,FALSE)</f>
        <v>Full_8h</v>
      </c>
      <c r="K1894">
        <v>4</v>
      </c>
      <c r="L1894">
        <v>2</v>
      </c>
      <c r="M1894">
        <v>7</v>
      </c>
      <c r="N1894">
        <v>8</v>
      </c>
      <c r="O1894">
        <v>120</v>
      </c>
      <c r="P1894">
        <v>354</v>
      </c>
      <c r="Q1894">
        <v>155</v>
      </c>
      <c r="R1894">
        <v>4</v>
      </c>
      <c r="S1894">
        <v>15</v>
      </c>
      <c r="T1894">
        <v>9</v>
      </c>
      <c r="U1894" t="s">
        <v>21</v>
      </c>
      <c r="V1894">
        <v>1</v>
      </c>
      <c r="W1894">
        <f>VLOOKUP(H1894&amp;"_"&amp;M1894+1,'Leaf lengths'!$J$6:$Q$104,VLOOKUP(F1894,'Leaf lengths'!$S$1:$T$6,2,FALSE),FALSE)</f>
        <v>373</v>
      </c>
      <c r="X1894">
        <f t="shared" si="127"/>
        <v>0.41554959785522788</v>
      </c>
      <c r="Y1894">
        <f t="shared" si="126"/>
        <v>7.4155495978552279</v>
      </c>
      <c r="Z1894">
        <f t="shared" si="125"/>
        <v>26</v>
      </c>
      <c r="AD1894" t="str">
        <f t="shared" si="128"/>
        <v/>
      </c>
    </row>
    <row r="1895" spans="1:30" hidden="1" x14ac:dyDescent="0.3">
      <c r="A1895" t="s">
        <v>417</v>
      </c>
      <c r="B1895">
        <f t="shared" si="129"/>
        <v>401073</v>
      </c>
      <c r="C1895">
        <v>1073</v>
      </c>
      <c r="D1895">
        <f>VLOOKUP($B1895,TrialDesign!$E$2:$I$1147,5,FALSE)</f>
        <v>8</v>
      </c>
      <c r="E1895" t="str">
        <f>VLOOKUP($B1895,TrialDesign!$E$2:$I$1147,3,FALSE)</f>
        <v>Full</v>
      </c>
      <c r="F1895" t="str">
        <f>VLOOKUP($B1895,TrialDesign!$E$2:$I$1147,4,FALSE)</f>
        <v>BattenSpring</v>
      </c>
      <c r="G1895" s="1">
        <v>41947</v>
      </c>
      <c r="H1895" s="1" t="str">
        <f>VLOOKUP(B1895,TrialDesign!$E$2:$J$1147,6,FALSE)</f>
        <v>Full_8h</v>
      </c>
      <c r="J1895">
        <v>1073</v>
      </c>
      <c r="K1895">
        <v>1</v>
      </c>
      <c r="L1895">
        <v>2</v>
      </c>
      <c r="M1895">
        <v>8</v>
      </c>
      <c r="N1895">
        <v>9</v>
      </c>
      <c r="O1895">
        <v>125</v>
      </c>
      <c r="Q1895">
        <v>405</v>
      </c>
      <c r="R1895">
        <v>3</v>
      </c>
      <c r="S1895">
        <v>18</v>
      </c>
      <c r="T1895">
        <v>12</v>
      </c>
      <c r="U1895" t="s">
        <v>21</v>
      </c>
      <c r="V1895">
        <v>2</v>
      </c>
      <c r="W1895">
        <f>VLOOKUP(H1895&amp;"_"&amp;M1895+1,'Leaf lengths'!$J$6:$Q$104,VLOOKUP(F1895,'Leaf lengths'!$S$1:$T$6,2,FALSE),FALSE)</f>
        <v>323</v>
      </c>
      <c r="X1895">
        <f t="shared" si="127"/>
        <v>1.2538699690402477</v>
      </c>
      <c r="Y1895">
        <f t="shared" si="126"/>
        <v>9.2538699690402471</v>
      </c>
      <c r="Z1895">
        <f t="shared" si="125"/>
        <v>29</v>
      </c>
      <c r="AD1895" t="str">
        <f t="shared" si="128"/>
        <v/>
      </c>
    </row>
    <row r="1896" spans="1:30" hidden="1" x14ac:dyDescent="0.3">
      <c r="A1896" t="s">
        <v>417</v>
      </c>
      <c r="B1896">
        <f t="shared" si="129"/>
        <v>401073</v>
      </c>
      <c r="C1896">
        <v>1073</v>
      </c>
      <c r="D1896">
        <f>VLOOKUP($B1896,TrialDesign!$E$2:$I$1147,5,FALSE)</f>
        <v>8</v>
      </c>
      <c r="E1896" t="str">
        <f>VLOOKUP($B1896,TrialDesign!$E$2:$I$1147,3,FALSE)</f>
        <v>Full</v>
      </c>
      <c r="F1896" t="str">
        <f>VLOOKUP($B1896,TrialDesign!$E$2:$I$1147,4,FALSE)</f>
        <v>BattenSpring</v>
      </c>
      <c r="G1896" s="1">
        <v>41947</v>
      </c>
      <c r="H1896" s="1" t="str">
        <f>VLOOKUP(B1896,TrialDesign!$E$2:$J$1147,6,FALSE)</f>
        <v>Full_8h</v>
      </c>
      <c r="K1896">
        <v>2</v>
      </c>
      <c r="L1896">
        <v>3</v>
      </c>
      <c r="M1896">
        <v>9</v>
      </c>
      <c r="N1896">
        <v>10</v>
      </c>
      <c r="O1896">
        <v>120</v>
      </c>
      <c r="P1896">
        <v>288</v>
      </c>
      <c r="Q1896">
        <v>35</v>
      </c>
      <c r="R1896">
        <v>4</v>
      </c>
      <c r="S1896">
        <v>17</v>
      </c>
      <c r="T1896">
        <v>13</v>
      </c>
      <c r="U1896" t="s">
        <v>21</v>
      </c>
      <c r="V1896">
        <v>2</v>
      </c>
      <c r="W1896">
        <f>VLOOKUP(H1896&amp;"_"&amp;M1896+1,'Leaf lengths'!$J$6:$Q$104,VLOOKUP(F1896,'Leaf lengths'!$S$1:$T$6,2,FALSE),FALSE)</f>
        <v>323</v>
      </c>
      <c r="X1896">
        <f t="shared" si="127"/>
        <v>0.10835913312693499</v>
      </c>
      <c r="Y1896">
        <f t="shared" si="126"/>
        <v>9.1083591331269353</v>
      </c>
      <c r="Z1896">
        <f t="shared" si="125"/>
        <v>30</v>
      </c>
      <c r="AD1896" t="str">
        <f t="shared" si="128"/>
        <v/>
      </c>
    </row>
    <row r="1897" spans="1:30" hidden="1" x14ac:dyDescent="0.3">
      <c r="A1897" t="s">
        <v>417</v>
      </c>
      <c r="B1897">
        <f t="shared" si="129"/>
        <v>401073</v>
      </c>
      <c r="C1897">
        <v>1073</v>
      </c>
      <c r="D1897">
        <f>VLOOKUP($B1897,TrialDesign!$E$2:$I$1147,5,FALSE)</f>
        <v>8</v>
      </c>
      <c r="E1897" t="str">
        <f>VLOOKUP($B1897,TrialDesign!$E$2:$I$1147,3,FALSE)</f>
        <v>Full</v>
      </c>
      <c r="F1897" t="str">
        <f>VLOOKUP($B1897,TrialDesign!$E$2:$I$1147,4,FALSE)</f>
        <v>BattenSpring</v>
      </c>
      <c r="G1897" s="1">
        <v>41947</v>
      </c>
      <c r="H1897" s="1" t="str">
        <f>VLOOKUP(B1897,TrialDesign!$E$2:$J$1147,6,FALSE)</f>
        <v>Full_8h</v>
      </c>
      <c r="K1897">
        <v>3</v>
      </c>
      <c r="L1897">
        <v>3</v>
      </c>
      <c r="M1897">
        <v>7</v>
      </c>
      <c r="N1897">
        <v>9</v>
      </c>
      <c r="O1897">
        <v>127</v>
      </c>
      <c r="P1897">
        <v>412</v>
      </c>
      <c r="Q1897">
        <v>325</v>
      </c>
      <c r="R1897">
        <v>3</v>
      </c>
      <c r="S1897">
        <v>16</v>
      </c>
      <c r="T1897">
        <v>10</v>
      </c>
      <c r="U1897" t="s">
        <v>21</v>
      </c>
      <c r="V1897">
        <v>1</v>
      </c>
      <c r="W1897">
        <f>VLOOKUP(H1897&amp;"_"&amp;M1897+1,'Leaf lengths'!$J$6:$Q$104,VLOOKUP(F1897,'Leaf lengths'!$S$1:$T$6,2,FALSE),FALSE)</f>
        <v>373</v>
      </c>
      <c r="X1897">
        <f t="shared" si="127"/>
        <v>0.87131367292225204</v>
      </c>
      <c r="Y1897">
        <f t="shared" si="126"/>
        <v>7.8713136729222519</v>
      </c>
      <c r="Z1897">
        <f t="shared" si="125"/>
        <v>26</v>
      </c>
      <c r="AD1897" t="str">
        <f t="shared" si="128"/>
        <v/>
      </c>
    </row>
    <row r="1898" spans="1:30" hidden="1" x14ac:dyDescent="0.3">
      <c r="A1898" t="s">
        <v>417</v>
      </c>
      <c r="B1898">
        <f t="shared" si="129"/>
        <v>401073</v>
      </c>
      <c r="C1898">
        <v>1073</v>
      </c>
      <c r="D1898">
        <f>VLOOKUP($B1898,TrialDesign!$E$2:$I$1147,5,FALSE)</f>
        <v>8</v>
      </c>
      <c r="E1898" t="str">
        <f>VLOOKUP($B1898,TrialDesign!$E$2:$I$1147,3,FALSE)</f>
        <v>Full</v>
      </c>
      <c r="F1898" t="str">
        <f>VLOOKUP($B1898,TrialDesign!$E$2:$I$1147,4,FALSE)</f>
        <v>BattenSpring</v>
      </c>
      <c r="G1898" s="1">
        <v>41947</v>
      </c>
      <c r="H1898" s="1" t="str">
        <f>VLOOKUP(B1898,TrialDesign!$E$2:$J$1147,6,FALSE)</f>
        <v>Full_8h</v>
      </c>
      <c r="K1898">
        <v>4</v>
      </c>
      <c r="L1898">
        <v>2</v>
      </c>
      <c r="M1898">
        <v>7</v>
      </c>
      <c r="N1898">
        <v>8</v>
      </c>
      <c r="O1898">
        <v>125</v>
      </c>
      <c r="P1898">
        <v>287</v>
      </c>
      <c r="Q1898">
        <v>293</v>
      </c>
      <c r="R1898">
        <v>3</v>
      </c>
      <c r="S1898">
        <v>17</v>
      </c>
      <c r="T1898">
        <v>11</v>
      </c>
      <c r="U1898" t="s">
        <v>21</v>
      </c>
      <c r="V1898">
        <v>1</v>
      </c>
      <c r="W1898">
        <f>VLOOKUP(H1898&amp;"_"&amp;M1898+1,'Leaf lengths'!$J$6:$Q$104,VLOOKUP(F1898,'Leaf lengths'!$S$1:$T$6,2,FALSE),FALSE)</f>
        <v>373</v>
      </c>
      <c r="X1898">
        <f t="shared" si="127"/>
        <v>0.78552278820375332</v>
      </c>
      <c r="Y1898">
        <f t="shared" si="126"/>
        <v>7.7855227882037532</v>
      </c>
      <c r="Z1898">
        <f t="shared" si="125"/>
        <v>27</v>
      </c>
      <c r="AD1898" t="str">
        <f t="shared" si="128"/>
        <v/>
      </c>
    </row>
    <row r="1899" spans="1:30" hidden="1" x14ac:dyDescent="0.3">
      <c r="A1899" t="s">
        <v>417</v>
      </c>
      <c r="B1899">
        <f t="shared" si="129"/>
        <v>401035</v>
      </c>
      <c r="C1899">
        <v>1035</v>
      </c>
      <c r="D1899">
        <f>VLOOKUP($B1899,TrialDesign!$E$2:$I$1147,5,FALSE)</f>
        <v>8</v>
      </c>
      <c r="E1899" t="str">
        <f>VLOOKUP($B1899,TrialDesign!$E$2:$I$1147,3,FALSE)</f>
        <v>Full</v>
      </c>
      <c r="F1899" t="str">
        <f>VLOOKUP($B1899,TrialDesign!$E$2:$I$1147,4,FALSE)</f>
        <v>BattenSpring</v>
      </c>
      <c r="G1899" s="1">
        <v>41985</v>
      </c>
      <c r="H1899" s="1" t="str">
        <f>VLOOKUP(B1899,TrialDesign!$E$2:$J$1147,6,FALSE)</f>
        <v>Full_8h</v>
      </c>
      <c r="J1899" t="s">
        <v>375</v>
      </c>
      <c r="K1899">
        <v>1</v>
      </c>
      <c r="M1899">
        <v>11</v>
      </c>
      <c r="O1899">
        <v>215</v>
      </c>
      <c r="V1899">
        <v>3</v>
      </c>
      <c r="W1899">
        <f>VLOOKUP(H1899&amp;"_"&amp;M1899+1,'Leaf lengths'!$J$6:$Q$104,VLOOKUP(F1899,'Leaf lengths'!$S$1:$T$6,2,FALSE),FALSE)</f>
        <v>323</v>
      </c>
      <c r="X1899">
        <f t="shared" si="127"/>
        <v>0</v>
      </c>
      <c r="Y1899">
        <f t="shared" si="126"/>
        <v>11</v>
      </c>
      <c r="Z1899" t="str">
        <f t="shared" si="125"/>
        <v/>
      </c>
      <c r="AD1899" t="str">
        <f t="shared" si="128"/>
        <v>FLN</v>
      </c>
    </row>
    <row r="1900" spans="1:30" hidden="1" x14ac:dyDescent="0.3">
      <c r="A1900" t="s">
        <v>417</v>
      </c>
      <c r="B1900">
        <f t="shared" si="129"/>
        <v>401035</v>
      </c>
      <c r="C1900">
        <v>1035</v>
      </c>
      <c r="D1900">
        <f>VLOOKUP($B1900,TrialDesign!$E$2:$I$1147,5,FALSE)</f>
        <v>8</v>
      </c>
      <c r="E1900" t="str">
        <f>VLOOKUP($B1900,TrialDesign!$E$2:$I$1147,3,FALSE)</f>
        <v>Full</v>
      </c>
      <c r="F1900" t="str">
        <f>VLOOKUP($B1900,TrialDesign!$E$2:$I$1147,4,FALSE)</f>
        <v>BattenSpring</v>
      </c>
      <c r="G1900" s="1">
        <v>41985</v>
      </c>
      <c r="H1900" s="1" t="str">
        <f>VLOOKUP(B1900,TrialDesign!$E$2:$J$1147,6,FALSE)</f>
        <v>Full_8h</v>
      </c>
      <c r="K1900">
        <v>2</v>
      </c>
      <c r="M1900">
        <v>12</v>
      </c>
      <c r="O1900">
        <v>240</v>
      </c>
      <c r="V1900">
        <v>3</v>
      </c>
      <c r="W1900">
        <f>VLOOKUP(H1900&amp;"_"&amp;M1900+1,'Leaf lengths'!$J$6:$Q$104,VLOOKUP(F1900,'Leaf lengths'!$S$1:$T$6,2,FALSE),FALSE)</f>
        <v>323</v>
      </c>
      <c r="X1900">
        <f t="shared" si="127"/>
        <v>0</v>
      </c>
      <c r="Y1900">
        <f t="shared" si="126"/>
        <v>12</v>
      </c>
      <c r="Z1900" t="str">
        <f t="shared" si="125"/>
        <v/>
      </c>
      <c r="AD1900" t="str">
        <f t="shared" si="128"/>
        <v>FLN</v>
      </c>
    </row>
    <row r="1901" spans="1:30" hidden="1" x14ac:dyDescent="0.3">
      <c r="A1901" t="s">
        <v>417</v>
      </c>
      <c r="B1901">
        <f t="shared" si="129"/>
        <v>401035</v>
      </c>
      <c r="C1901">
        <v>1035</v>
      </c>
      <c r="D1901">
        <f>VLOOKUP($B1901,TrialDesign!$E$2:$I$1147,5,FALSE)</f>
        <v>8</v>
      </c>
      <c r="E1901" t="str">
        <f>VLOOKUP($B1901,TrialDesign!$E$2:$I$1147,3,FALSE)</f>
        <v>Full</v>
      </c>
      <c r="F1901" t="str">
        <f>VLOOKUP($B1901,TrialDesign!$E$2:$I$1147,4,FALSE)</f>
        <v>BattenSpring</v>
      </c>
      <c r="G1901" s="1">
        <v>41985</v>
      </c>
      <c r="H1901" s="1" t="str">
        <f>VLOOKUP(B1901,TrialDesign!$E$2:$J$1147,6,FALSE)</f>
        <v>Full_8h</v>
      </c>
      <c r="K1901">
        <v>3</v>
      </c>
      <c r="M1901">
        <v>12</v>
      </c>
      <c r="O1901">
        <v>335</v>
      </c>
      <c r="V1901">
        <v>4</v>
      </c>
      <c r="W1901">
        <f>VLOOKUP(H1901&amp;"_"&amp;M1901+1,'Leaf lengths'!$J$6:$Q$104,VLOOKUP(F1901,'Leaf lengths'!$S$1:$T$6,2,FALSE),FALSE)</f>
        <v>323</v>
      </c>
      <c r="X1901">
        <f t="shared" si="127"/>
        <v>0</v>
      </c>
      <c r="Y1901">
        <f t="shared" si="126"/>
        <v>12</v>
      </c>
      <c r="Z1901" t="str">
        <f t="shared" si="125"/>
        <v/>
      </c>
      <c r="AD1901" t="str">
        <f t="shared" si="128"/>
        <v>FLN</v>
      </c>
    </row>
    <row r="1902" spans="1:30" hidden="1" x14ac:dyDescent="0.3">
      <c r="A1902" t="s">
        <v>417</v>
      </c>
      <c r="B1902">
        <f t="shared" si="129"/>
        <v>401035</v>
      </c>
      <c r="C1902">
        <v>1035</v>
      </c>
      <c r="D1902">
        <f>VLOOKUP($B1902,TrialDesign!$E$2:$I$1147,5,FALSE)</f>
        <v>8</v>
      </c>
      <c r="E1902" t="str">
        <f>VLOOKUP($B1902,TrialDesign!$E$2:$I$1147,3,FALSE)</f>
        <v>Full</v>
      </c>
      <c r="F1902" t="str">
        <f>VLOOKUP($B1902,TrialDesign!$E$2:$I$1147,4,FALSE)</f>
        <v>BattenSpring</v>
      </c>
      <c r="G1902" s="1">
        <v>41985</v>
      </c>
      <c r="H1902" s="1" t="str">
        <f>VLOOKUP(B1902,TrialDesign!$E$2:$J$1147,6,FALSE)</f>
        <v>Full_8h</v>
      </c>
      <c r="K1902">
        <v>4</v>
      </c>
      <c r="M1902">
        <v>12</v>
      </c>
      <c r="O1902">
        <v>330</v>
      </c>
      <c r="V1902">
        <v>4</v>
      </c>
      <c r="W1902">
        <f>VLOOKUP(H1902&amp;"_"&amp;M1902+1,'Leaf lengths'!$J$6:$Q$104,VLOOKUP(F1902,'Leaf lengths'!$S$1:$T$6,2,FALSE),FALSE)</f>
        <v>323</v>
      </c>
      <c r="X1902">
        <f t="shared" si="127"/>
        <v>0</v>
      </c>
      <c r="Y1902">
        <f t="shared" si="126"/>
        <v>12</v>
      </c>
      <c r="Z1902" t="str">
        <f t="shared" si="125"/>
        <v/>
      </c>
      <c r="AD1902" t="str">
        <f t="shared" si="128"/>
        <v>FLN</v>
      </c>
    </row>
    <row r="1903" spans="1:30" hidden="1" x14ac:dyDescent="0.3">
      <c r="A1903" t="s">
        <v>417</v>
      </c>
      <c r="B1903">
        <f t="shared" si="129"/>
        <v>401042</v>
      </c>
      <c r="C1903">
        <v>1042</v>
      </c>
      <c r="D1903">
        <f>VLOOKUP($B1903,TrialDesign!$E$2:$I$1147,5,FALSE)</f>
        <v>8</v>
      </c>
      <c r="E1903" t="str">
        <f>VLOOKUP($B1903,TrialDesign!$E$2:$I$1147,3,FALSE)</f>
        <v>Full</v>
      </c>
      <c r="F1903" t="str">
        <f>VLOOKUP($B1903,TrialDesign!$E$2:$I$1147,4,FALSE)</f>
        <v>BattenSpring</v>
      </c>
      <c r="G1903" s="1">
        <v>41985</v>
      </c>
      <c r="H1903" s="1" t="str">
        <f>VLOOKUP(B1903,TrialDesign!$E$2:$J$1147,6,FALSE)</f>
        <v>Full_8h</v>
      </c>
      <c r="J1903" t="s">
        <v>382</v>
      </c>
      <c r="K1903">
        <v>1</v>
      </c>
      <c r="M1903">
        <v>12</v>
      </c>
      <c r="O1903">
        <v>250</v>
      </c>
      <c r="V1903">
        <v>3</v>
      </c>
      <c r="W1903">
        <f>VLOOKUP(H1903&amp;"_"&amp;M1903+1,'Leaf lengths'!$J$6:$Q$104,VLOOKUP(F1903,'Leaf lengths'!$S$1:$T$6,2,FALSE),FALSE)</f>
        <v>323</v>
      </c>
      <c r="X1903">
        <f t="shared" si="127"/>
        <v>0</v>
      </c>
      <c r="Y1903">
        <f t="shared" si="126"/>
        <v>12</v>
      </c>
      <c r="Z1903" t="str">
        <f t="shared" si="125"/>
        <v/>
      </c>
      <c r="AD1903" t="str">
        <f t="shared" si="128"/>
        <v>FLN</v>
      </c>
    </row>
    <row r="1904" spans="1:30" hidden="1" x14ac:dyDescent="0.3">
      <c r="A1904" t="s">
        <v>417</v>
      </c>
      <c r="B1904">
        <f t="shared" si="129"/>
        <v>401042</v>
      </c>
      <c r="C1904">
        <v>1042</v>
      </c>
      <c r="D1904">
        <f>VLOOKUP($B1904,TrialDesign!$E$2:$I$1147,5,FALSE)</f>
        <v>8</v>
      </c>
      <c r="E1904" t="str">
        <f>VLOOKUP($B1904,TrialDesign!$E$2:$I$1147,3,FALSE)</f>
        <v>Full</v>
      </c>
      <c r="F1904" t="str">
        <f>VLOOKUP($B1904,TrialDesign!$E$2:$I$1147,4,FALSE)</f>
        <v>BattenSpring</v>
      </c>
      <c r="G1904" s="1">
        <v>41985</v>
      </c>
      <c r="H1904" s="1" t="str">
        <f>VLOOKUP(B1904,TrialDesign!$E$2:$J$1147,6,FALSE)</f>
        <v>Full_8h</v>
      </c>
      <c r="K1904">
        <v>2</v>
      </c>
      <c r="M1904">
        <v>12</v>
      </c>
      <c r="O1904">
        <v>210</v>
      </c>
      <c r="V1904">
        <v>3</v>
      </c>
      <c r="W1904">
        <f>VLOOKUP(H1904&amp;"_"&amp;M1904+1,'Leaf lengths'!$J$6:$Q$104,VLOOKUP(F1904,'Leaf lengths'!$S$1:$T$6,2,FALSE),FALSE)</f>
        <v>323</v>
      </c>
      <c r="X1904">
        <f t="shared" si="127"/>
        <v>0</v>
      </c>
      <c r="Y1904">
        <f t="shared" si="126"/>
        <v>12</v>
      </c>
      <c r="Z1904" t="str">
        <f t="shared" si="125"/>
        <v/>
      </c>
      <c r="AD1904" t="str">
        <f t="shared" si="128"/>
        <v>FLN</v>
      </c>
    </row>
    <row r="1905" spans="1:30" hidden="1" x14ac:dyDescent="0.3">
      <c r="A1905" t="s">
        <v>417</v>
      </c>
      <c r="B1905">
        <f t="shared" si="129"/>
        <v>401042</v>
      </c>
      <c r="C1905">
        <v>1042</v>
      </c>
      <c r="D1905">
        <f>VLOOKUP($B1905,TrialDesign!$E$2:$I$1147,5,FALSE)</f>
        <v>8</v>
      </c>
      <c r="E1905" t="str">
        <f>VLOOKUP($B1905,TrialDesign!$E$2:$I$1147,3,FALSE)</f>
        <v>Full</v>
      </c>
      <c r="F1905" t="str">
        <f>VLOOKUP($B1905,TrialDesign!$E$2:$I$1147,4,FALSE)</f>
        <v>BattenSpring</v>
      </c>
      <c r="G1905" s="1">
        <v>41985</v>
      </c>
      <c r="H1905" s="1" t="str">
        <f>VLOOKUP(B1905,TrialDesign!$E$2:$J$1147,6,FALSE)</f>
        <v>Full_8h</v>
      </c>
      <c r="K1905">
        <v>3</v>
      </c>
      <c r="M1905">
        <v>11</v>
      </c>
      <c r="O1905">
        <v>210</v>
      </c>
      <c r="V1905">
        <v>3</v>
      </c>
      <c r="W1905">
        <f>VLOOKUP(H1905&amp;"_"&amp;M1905+1,'Leaf lengths'!$J$6:$Q$104,VLOOKUP(F1905,'Leaf lengths'!$S$1:$T$6,2,FALSE),FALSE)</f>
        <v>323</v>
      </c>
      <c r="X1905">
        <f t="shared" si="127"/>
        <v>0</v>
      </c>
      <c r="Y1905">
        <f t="shared" si="126"/>
        <v>11</v>
      </c>
      <c r="Z1905" t="str">
        <f t="shared" si="125"/>
        <v/>
      </c>
      <c r="AD1905" t="str">
        <f t="shared" si="128"/>
        <v>FLN</v>
      </c>
    </row>
    <row r="1906" spans="1:30" hidden="1" x14ac:dyDescent="0.3">
      <c r="A1906" t="s">
        <v>417</v>
      </c>
      <c r="B1906">
        <f t="shared" si="129"/>
        <v>401042</v>
      </c>
      <c r="C1906">
        <v>1042</v>
      </c>
      <c r="D1906">
        <f>VLOOKUP($B1906,TrialDesign!$E$2:$I$1147,5,FALSE)</f>
        <v>8</v>
      </c>
      <c r="E1906" t="str">
        <f>VLOOKUP($B1906,TrialDesign!$E$2:$I$1147,3,FALSE)</f>
        <v>Full</v>
      </c>
      <c r="F1906" t="str">
        <f>VLOOKUP($B1906,TrialDesign!$E$2:$I$1147,4,FALSE)</f>
        <v>BattenSpring</v>
      </c>
      <c r="G1906" s="1">
        <v>41985</v>
      </c>
      <c r="H1906" s="1" t="str">
        <f>VLOOKUP(B1906,TrialDesign!$E$2:$J$1147,6,FALSE)</f>
        <v>Full_8h</v>
      </c>
      <c r="K1906">
        <v>4</v>
      </c>
      <c r="M1906">
        <v>12</v>
      </c>
      <c r="O1906">
        <v>285</v>
      </c>
      <c r="V1906">
        <v>4</v>
      </c>
      <c r="W1906">
        <f>VLOOKUP(H1906&amp;"_"&amp;M1906+1,'Leaf lengths'!$J$6:$Q$104,VLOOKUP(F1906,'Leaf lengths'!$S$1:$T$6,2,FALSE),FALSE)</f>
        <v>323</v>
      </c>
      <c r="X1906">
        <f t="shared" si="127"/>
        <v>0</v>
      </c>
      <c r="Y1906">
        <f t="shared" si="126"/>
        <v>12</v>
      </c>
      <c r="Z1906" t="str">
        <f t="shared" ref="Z1906:Z1969" si="130">IF(S1906="","",SUM(M1906+R1906+S1906))</f>
        <v/>
      </c>
      <c r="AD1906" t="str">
        <f t="shared" si="128"/>
        <v>FLN</v>
      </c>
    </row>
    <row r="1907" spans="1:30" hidden="1" x14ac:dyDescent="0.3">
      <c r="A1907" t="s">
        <v>417</v>
      </c>
      <c r="B1907">
        <f t="shared" si="129"/>
        <v>401043</v>
      </c>
      <c r="C1907">
        <v>1043</v>
      </c>
      <c r="D1907">
        <f>VLOOKUP($B1907,TrialDesign!$E$2:$I$1147,5,FALSE)</f>
        <v>8</v>
      </c>
      <c r="E1907" t="str">
        <f>VLOOKUP($B1907,TrialDesign!$E$2:$I$1147,3,FALSE)</f>
        <v>Full</v>
      </c>
      <c r="F1907" t="str">
        <f>VLOOKUP($B1907,TrialDesign!$E$2:$I$1147,4,FALSE)</f>
        <v>BattenSpring</v>
      </c>
      <c r="G1907" s="1">
        <v>41985</v>
      </c>
      <c r="H1907" s="1" t="str">
        <f>VLOOKUP(B1907,TrialDesign!$E$2:$J$1147,6,FALSE)</f>
        <v>Full_8h</v>
      </c>
      <c r="J1907" t="s">
        <v>392</v>
      </c>
      <c r="K1907">
        <v>1</v>
      </c>
      <c r="M1907">
        <v>12</v>
      </c>
      <c r="O1907">
        <v>403</v>
      </c>
      <c r="V1907">
        <v>5</v>
      </c>
      <c r="W1907">
        <f>VLOOKUP(H1907&amp;"_"&amp;M1907+1,'Leaf lengths'!$J$6:$Q$104,VLOOKUP(F1907,'Leaf lengths'!$S$1:$T$6,2,FALSE),FALSE)</f>
        <v>323</v>
      </c>
      <c r="X1907">
        <f t="shared" si="127"/>
        <v>0</v>
      </c>
      <c r="Y1907">
        <f t="shared" si="126"/>
        <v>12</v>
      </c>
      <c r="Z1907" t="str">
        <f t="shared" si="130"/>
        <v/>
      </c>
      <c r="AD1907" t="str">
        <f t="shared" si="128"/>
        <v>FLN</v>
      </c>
    </row>
    <row r="1908" spans="1:30" hidden="1" x14ac:dyDescent="0.3">
      <c r="A1908" t="s">
        <v>417</v>
      </c>
      <c r="B1908">
        <f t="shared" si="129"/>
        <v>401043</v>
      </c>
      <c r="C1908">
        <v>1043</v>
      </c>
      <c r="D1908">
        <f>VLOOKUP($B1908,TrialDesign!$E$2:$I$1147,5,FALSE)</f>
        <v>8</v>
      </c>
      <c r="E1908" t="str">
        <f>VLOOKUP($B1908,TrialDesign!$E$2:$I$1147,3,FALSE)</f>
        <v>Full</v>
      </c>
      <c r="F1908" t="str">
        <f>VLOOKUP($B1908,TrialDesign!$E$2:$I$1147,4,FALSE)</f>
        <v>BattenSpring</v>
      </c>
      <c r="G1908" s="1">
        <v>41985</v>
      </c>
      <c r="H1908" s="1" t="str">
        <f>VLOOKUP(B1908,TrialDesign!$E$2:$J$1147,6,FALSE)</f>
        <v>Full_8h</v>
      </c>
      <c r="K1908">
        <v>2</v>
      </c>
      <c r="M1908">
        <v>12</v>
      </c>
      <c r="O1908">
        <v>375</v>
      </c>
      <c r="V1908">
        <v>4</v>
      </c>
      <c r="W1908">
        <f>VLOOKUP(H1908&amp;"_"&amp;M1908+1,'Leaf lengths'!$J$6:$Q$104,VLOOKUP(F1908,'Leaf lengths'!$S$1:$T$6,2,FALSE),FALSE)</f>
        <v>323</v>
      </c>
      <c r="X1908">
        <f t="shared" si="127"/>
        <v>0</v>
      </c>
      <c r="Y1908">
        <f t="shared" si="126"/>
        <v>12</v>
      </c>
      <c r="Z1908" t="str">
        <f t="shared" si="130"/>
        <v/>
      </c>
      <c r="AD1908" t="str">
        <f t="shared" si="128"/>
        <v>FLN</v>
      </c>
    </row>
    <row r="1909" spans="1:30" hidden="1" x14ac:dyDescent="0.3">
      <c r="A1909" t="s">
        <v>417</v>
      </c>
      <c r="B1909">
        <f t="shared" si="129"/>
        <v>401043</v>
      </c>
      <c r="C1909">
        <v>1043</v>
      </c>
      <c r="D1909">
        <f>VLOOKUP($B1909,TrialDesign!$E$2:$I$1147,5,FALSE)</f>
        <v>8</v>
      </c>
      <c r="E1909" t="str">
        <f>VLOOKUP($B1909,TrialDesign!$E$2:$I$1147,3,FALSE)</f>
        <v>Full</v>
      </c>
      <c r="F1909" t="str">
        <f>VLOOKUP($B1909,TrialDesign!$E$2:$I$1147,4,FALSE)</f>
        <v>BattenSpring</v>
      </c>
      <c r="G1909" s="1">
        <v>41985</v>
      </c>
      <c r="H1909" s="1" t="str">
        <f>VLOOKUP(B1909,TrialDesign!$E$2:$J$1147,6,FALSE)</f>
        <v>Full_8h</v>
      </c>
      <c r="K1909">
        <v>3</v>
      </c>
      <c r="M1909">
        <v>12</v>
      </c>
      <c r="O1909">
        <v>340</v>
      </c>
      <c r="V1909">
        <v>5</v>
      </c>
      <c r="W1909">
        <f>VLOOKUP(H1909&amp;"_"&amp;M1909+1,'Leaf lengths'!$J$6:$Q$104,VLOOKUP(F1909,'Leaf lengths'!$S$1:$T$6,2,FALSE),FALSE)</f>
        <v>323</v>
      </c>
      <c r="X1909">
        <f t="shared" si="127"/>
        <v>0</v>
      </c>
      <c r="Y1909">
        <f t="shared" si="126"/>
        <v>12</v>
      </c>
      <c r="Z1909" t="str">
        <f t="shared" si="130"/>
        <v/>
      </c>
      <c r="AD1909" t="str">
        <f t="shared" si="128"/>
        <v>FLN</v>
      </c>
    </row>
    <row r="1910" spans="1:30" hidden="1" x14ac:dyDescent="0.3">
      <c r="A1910" t="s">
        <v>417</v>
      </c>
      <c r="B1910">
        <f t="shared" si="129"/>
        <v>401043</v>
      </c>
      <c r="C1910">
        <v>1043</v>
      </c>
      <c r="D1910">
        <f>VLOOKUP($B1910,TrialDesign!$E$2:$I$1147,5,FALSE)</f>
        <v>8</v>
      </c>
      <c r="E1910" t="str">
        <f>VLOOKUP($B1910,TrialDesign!$E$2:$I$1147,3,FALSE)</f>
        <v>Full</v>
      </c>
      <c r="F1910" t="str">
        <f>VLOOKUP($B1910,TrialDesign!$E$2:$I$1147,4,FALSE)</f>
        <v>BattenSpring</v>
      </c>
      <c r="G1910" s="1">
        <v>41985</v>
      </c>
      <c r="H1910" s="1" t="str">
        <f>VLOOKUP(B1910,TrialDesign!$E$2:$J$1147,6,FALSE)</f>
        <v>Full_8h</v>
      </c>
      <c r="K1910">
        <v>4</v>
      </c>
      <c r="M1910">
        <v>12</v>
      </c>
      <c r="O1910">
        <v>315</v>
      </c>
      <c r="V1910">
        <v>3</v>
      </c>
      <c r="W1910">
        <f>VLOOKUP(H1910&amp;"_"&amp;M1910+1,'Leaf lengths'!$J$6:$Q$104,VLOOKUP(F1910,'Leaf lengths'!$S$1:$T$6,2,FALSE),FALSE)</f>
        <v>323</v>
      </c>
      <c r="X1910">
        <f t="shared" si="127"/>
        <v>0</v>
      </c>
      <c r="Y1910">
        <f t="shared" ref="Y1910:Y1973" si="131">X1910+M1910</f>
        <v>12</v>
      </c>
      <c r="Z1910" t="str">
        <f t="shared" si="130"/>
        <v/>
      </c>
      <c r="AD1910" t="str">
        <f t="shared" si="128"/>
        <v>FLN</v>
      </c>
    </row>
    <row r="1911" spans="1:30" hidden="1" x14ac:dyDescent="0.3">
      <c r="A1911" t="s">
        <v>417</v>
      </c>
      <c r="B1911">
        <f t="shared" si="129"/>
        <v>401045</v>
      </c>
      <c r="C1911">
        <v>1045</v>
      </c>
      <c r="D1911">
        <f>VLOOKUP($B1911,TrialDesign!$E$2:$I$1147,5,FALSE)</f>
        <v>8</v>
      </c>
      <c r="E1911" t="str">
        <f>VLOOKUP($B1911,TrialDesign!$E$2:$I$1147,3,FALSE)</f>
        <v>Full</v>
      </c>
      <c r="F1911" t="str">
        <f>VLOOKUP($B1911,TrialDesign!$E$2:$I$1147,4,FALSE)</f>
        <v>BattenSpring</v>
      </c>
      <c r="G1911" s="1">
        <v>41985</v>
      </c>
      <c r="H1911" s="1" t="str">
        <f>VLOOKUP(B1911,TrialDesign!$E$2:$J$1147,6,FALSE)</f>
        <v>Full_8h</v>
      </c>
      <c r="I1911" s="10">
        <v>41985</v>
      </c>
      <c r="J1911" t="s">
        <v>369</v>
      </c>
      <c r="K1911">
        <v>1</v>
      </c>
      <c r="M1911">
        <v>11</v>
      </c>
      <c r="O1911">
        <v>270</v>
      </c>
      <c r="V1911">
        <v>4</v>
      </c>
      <c r="W1911">
        <f>VLOOKUP(H1911&amp;"_"&amp;M1911+1,'Leaf lengths'!$J$6:$Q$104,VLOOKUP(F1911,'Leaf lengths'!$S$1:$T$6,2,FALSE),FALSE)</f>
        <v>323</v>
      </c>
      <c r="X1911">
        <f t="shared" si="127"/>
        <v>0</v>
      </c>
      <c r="Y1911">
        <f t="shared" si="131"/>
        <v>11</v>
      </c>
      <c r="Z1911" t="str">
        <f t="shared" si="130"/>
        <v/>
      </c>
      <c r="AD1911" t="str">
        <f t="shared" si="128"/>
        <v>FLN</v>
      </c>
    </row>
    <row r="1912" spans="1:30" hidden="1" x14ac:dyDescent="0.3">
      <c r="A1912" t="s">
        <v>417</v>
      </c>
      <c r="B1912">
        <f t="shared" si="129"/>
        <v>401045</v>
      </c>
      <c r="C1912">
        <v>1045</v>
      </c>
      <c r="D1912">
        <f>VLOOKUP($B1912,TrialDesign!$E$2:$I$1147,5,FALSE)</f>
        <v>8</v>
      </c>
      <c r="E1912" t="str">
        <f>VLOOKUP($B1912,TrialDesign!$E$2:$I$1147,3,FALSE)</f>
        <v>Full</v>
      </c>
      <c r="F1912" t="str">
        <f>VLOOKUP($B1912,TrialDesign!$E$2:$I$1147,4,FALSE)</f>
        <v>BattenSpring</v>
      </c>
      <c r="G1912" s="1">
        <v>41985</v>
      </c>
      <c r="H1912" s="1" t="str">
        <f>VLOOKUP(B1912,TrialDesign!$E$2:$J$1147,6,FALSE)</f>
        <v>Full_8h</v>
      </c>
      <c r="K1912">
        <v>2</v>
      </c>
      <c r="M1912">
        <v>12</v>
      </c>
      <c r="O1912">
        <v>292</v>
      </c>
      <c r="V1912">
        <v>3</v>
      </c>
      <c r="W1912">
        <f>VLOOKUP(H1912&amp;"_"&amp;M1912+1,'Leaf lengths'!$J$6:$Q$104,VLOOKUP(F1912,'Leaf lengths'!$S$1:$T$6,2,FALSE),FALSE)</f>
        <v>323</v>
      </c>
      <c r="X1912">
        <f t="shared" si="127"/>
        <v>0</v>
      </c>
      <c r="Y1912">
        <f t="shared" si="131"/>
        <v>12</v>
      </c>
      <c r="Z1912" t="str">
        <f t="shared" si="130"/>
        <v/>
      </c>
      <c r="AD1912" t="str">
        <f t="shared" si="128"/>
        <v>FLN</v>
      </c>
    </row>
    <row r="1913" spans="1:30" hidden="1" x14ac:dyDescent="0.3">
      <c r="A1913" t="s">
        <v>417</v>
      </c>
      <c r="B1913">
        <f t="shared" si="129"/>
        <v>401045</v>
      </c>
      <c r="C1913">
        <v>1045</v>
      </c>
      <c r="D1913">
        <f>VLOOKUP($B1913,TrialDesign!$E$2:$I$1147,5,FALSE)</f>
        <v>8</v>
      </c>
      <c r="E1913" t="str">
        <f>VLOOKUP($B1913,TrialDesign!$E$2:$I$1147,3,FALSE)</f>
        <v>Full</v>
      </c>
      <c r="F1913" t="str">
        <f>VLOOKUP($B1913,TrialDesign!$E$2:$I$1147,4,FALSE)</f>
        <v>BattenSpring</v>
      </c>
      <c r="G1913" s="1">
        <v>41985</v>
      </c>
      <c r="H1913" s="1" t="str">
        <f>VLOOKUP(B1913,TrialDesign!$E$2:$J$1147,6,FALSE)</f>
        <v>Full_8h</v>
      </c>
      <c r="K1913">
        <v>3</v>
      </c>
      <c r="M1913">
        <v>12</v>
      </c>
      <c r="O1913">
        <v>250</v>
      </c>
      <c r="V1913">
        <v>4</v>
      </c>
      <c r="W1913">
        <f>VLOOKUP(H1913&amp;"_"&amp;M1913+1,'Leaf lengths'!$J$6:$Q$104,VLOOKUP(F1913,'Leaf lengths'!$S$1:$T$6,2,FALSE),FALSE)</f>
        <v>323</v>
      </c>
      <c r="X1913">
        <f t="shared" si="127"/>
        <v>0</v>
      </c>
      <c r="Y1913">
        <f t="shared" si="131"/>
        <v>12</v>
      </c>
      <c r="Z1913" t="str">
        <f t="shared" si="130"/>
        <v/>
      </c>
      <c r="AD1913" t="str">
        <f t="shared" si="128"/>
        <v>FLN</v>
      </c>
    </row>
    <row r="1914" spans="1:30" hidden="1" x14ac:dyDescent="0.3">
      <c r="A1914" t="s">
        <v>417</v>
      </c>
      <c r="B1914">
        <f t="shared" si="129"/>
        <v>401045</v>
      </c>
      <c r="C1914">
        <v>1045</v>
      </c>
      <c r="D1914">
        <f>VLOOKUP($B1914,TrialDesign!$E$2:$I$1147,5,FALSE)</f>
        <v>8</v>
      </c>
      <c r="E1914" t="str">
        <f>VLOOKUP($B1914,TrialDesign!$E$2:$I$1147,3,FALSE)</f>
        <v>Full</v>
      </c>
      <c r="F1914" t="str">
        <f>VLOOKUP($B1914,TrialDesign!$E$2:$I$1147,4,FALSE)</f>
        <v>BattenSpring</v>
      </c>
      <c r="G1914" s="1">
        <v>41985</v>
      </c>
      <c r="H1914" s="1" t="str">
        <f>VLOOKUP(B1914,TrialDesign!$E$2:$J$1147,6,FALSE)</f>
        <v>Full_8h</v>
      </c>
      <c r="K1914">
        <v>4</v>
      </c>
      <c r="M1914">
        <v>12</v>
      </c>
      <c r="O1914">
        <v>290</v>
      </c>
      <c r="V1914">
        <v>4</v>
      </c>
      <c r="W1914">
        <f>VLOOKUP(H1914&amp;"_"&amp;M1914+1,'Leaf lengths'!$J$6:$Q$104,VLOOKUP(F1914,'Leaf lengths'!$S$1:$T$6,2,FALSE),FALSE)</f>
        <v>323</v>
      </c>
      <c r="X1914">
        <f t="shared" si="127"/>
        <v>0</v>
      </c>
      <c r="Y1914">
        <f t="shared" si="131"/>
        <v>12</v>
      </c>
      <c r="Z1914" t="str">
        <f t="shared" si="130"/>
        <v/>
      </c>
      <c r="AD1914" t="str">
        <f t="shared" si="128"/>
        <v>FLN</v>
      </c>
    </row>
    <row r="1915" spans="1:30" hidden="1" x14ac:dyDescent="0.3">
      <c r="A1915" t="s">
        <v>417</v>
      </c>
      <c r="B1915">
        <f t="shared" si="129"/>
        <v>401057</v>
      </c>
      <c r="C1915">
        <v>1057</v>
      </c>
      <c r="D1915">
        <f>VLOOKUP($B1915,TrialDesign!$E$2:$I$1147,5,FALSE)</f>
        <v>8</v>
      </c>
      <c r="E1915" t="str">
        <f>VLOOKUP($B1915,TrialDesign!$E$2:$I$1147,3,FALSE)</f>
        <v>Full</v>
      </c>
      <c r="F1915" t="str">
        <f>VLOOKUP($B1915,TrialDesign!$E$2:$I$1147,4,FALSE)</f>
        <v>BattenSpring</v>
      </c>
      <c r="G1915" s="1">
        <v>41985</v>
      </c>
      <c r="H1915" s="1" t="str">
        <f>VLOOKUP(B1915,TrialDesign!$E$2:$J$1147,6,FALSE)</f>
        <v>Full_8h</v>
      </c>
      <c r="J1915" t="s">
        <v>391</v>
      </c>
      <c r="K1915">
        <v>1</v>
      </c>
      <c r="M1915">
        <v>12</v>
      </c>
      <c r="O1915">
        <v>310</v>
      </c>
      <c r="V1915">
        <v>4</v>
      </c>
      <c r="W1915">
        <f>VLOOKUP(H1915&amp;"_"&amp;M1915+1,'Leaf lengths'!$J$6:$Q$104,VLOOKUP(F1915,'Leaf lengths'!$S$1:$T$6,2,FALSE),FALSE)</f>
        <v>323</v>
      </c>
      <c r="X1915">
        <f t="shared" si="127"/>
        <v>0</v>
      </c>
      <c r="Y1915">
        <f t="shared" si="131"/>
        <v>12</v>
      </c>
      <c r="Z1915" t="str">
        <f t="shared" si="130"/>
        <v/>
      </c>
      <c r="AD1915" t="str">
        <f t="shared" si="128"/>
        <v>FLN</v>
      </c>
    </row>
    <row r="1916" spans="1:30" hidden="1" x14ac:dyDescent="0.3">
      <c r="A1916" t="s">
        <v>417</v>
      </c>
      <c r="B1916">
        <f t="shared" si="129"/>
        <v>401057</v>
      </c>
      <c r="C1916">
        <v>1057</v>
      </c>
      <c r="D1916">
        <f>VLOOKUP($B1916,TrialDesign!$E$2:$I$1147,5,FALSE)</f>
        <v>8</v>
      </c>
      <c r="E1916" t="str">
        <f>VLOOKUP($B1916,TrialDesign!$E$2:$I$1147,3,FALSE)</f>
        <v>Full</v>
      </c>
      <c r="F1916" t="str">
        <f>VLOOKUP($B1916,TrialDesign!$E$2:$I$1147,4,FALSE)</f>
        <v>BattenSpring</v>
      </c>
      <c r="G1916" s="1">
        <v>41985</v>
      </c>
      <c r="H1916" s="1" t="str">
        <f>VLOOKUP(B1916,TrialDesign!$E$2:$J$1147,6,FALSE)</f>
        <v>Full_8h</v>
      </c>
      <c r="K1916">
        <v>2</v>
      </c>
      <c r="M1916">
        <v>13</v>
      </c>
      <c r="O1916">
        <v>283</v>
      </c>
      <c r="V1916">
        <v>4</v>
      </c>
      <c r="W1916">
        <f>VLOOKUP(H1916&amp;"_"&amp;M1916+1,'Leaf lengths'!$J$6:$Q$104,VLOOKUP(F1916,'Leaf lengths'!$S$1:$T$6,2,FALSE),FALSE)</f>
        <v>323</v>
      </c>
      <c r="X1916">
        <f t="shared" si="127"/>
        <v>0</v>
      </c>
      <c r="Y1916">
        <f t="shared" si="131"/>
        <v>13</v>
      </c>
      <c r="Z1916" t="str">
        <f t="shared" si="130"/>
        <v/>
      </c>
      <c r="AD1916" t="str">
        <f t="shared" si="128"/>
        <v>FLN</v>
      </c>
    </row>
    <row r="1917" spans="1:30" hidden="1" x14ac:dyDescent="0.3">
      <c r="A1917" t="s">
        <v>417</v>
      </c>
      <c r="B1917">
        <f t="shared" si="129"/>
        <v>401057</v>
      </c>
      <c r="C1917">
        <v>1057</v>
      </c>
      <c r="D1917">
        <f>VLOOKUP($B1917,TrialDesign!$E$2:$I$1147,5,FALSE)</f>
        <v>8</v>
      </c>
      <c r="E1917" t="str">
        <f>VLOOKUP($B1917,TrialDesign!$E$2:$I$1147,3,FALSE)</f>
        <v>Full</v>
      </c>
      <c r="F1917" t="str">
        <f>VLOOKUP($B1917,TrialDesign!$E$2:$I$1147,4,FALSE)</f>
        <v>BattenSpring</v>
      </c>
      <c r="G1917" s="1">
        <v>41985</v>
      </c>
      <c r="H1917" s="1" t="str">
        <f>VLOOKUP(B1917,TrialDesign!$E$2:$J$1147,6,FALSE)</f>
        <v>Full_8h</v>
      </c>
      <c r="K1917">
        <v>3</v>
      </c>
      <c r="M1917">
        <v>13</v>
      </c>
      <c r="O1917">
        <v>290</v>
      </c>
      <c r="V1917">
        <v>4</v>
      </c>
      <c r="W1917">
        <f>VLOOKUP(H1917&amp;"_"&amp;M1917+1,'Leaf lengths'!$J$6:$Q$104,VLOOKUP(F1917,'Leaf lengths'!$S$1:$T$6,2,FALSE),FALSE)</f>
        <v>323</v>
      </c>
      <c r="X1917">
        <f t="shared" ref="X1917:X1980" si="132">IF(OR(N1917="",M1917=N1917),0,Q1917/W1917)</f>
        <v>0</v>
      </c>
      <c r="Y1917">
        <f t="shared" si="131"/>
        <v>13</v>
      </c>
      <c r="Z1917" t="str">
        <f t="shared" si="130"/>
        <v/>
      </c>
      <c r="AD1917" t="str">
        <f t="shared" si="128"/>
        <v>FLN</v>
      </c>
    </row>
    <row r="1918" spans="1:30" hidden="1" x14ac:dyDescent="0.3">
      <c r="A1918" t="s">
        <v>417</v>
      </c>
      <c r="B1918">
        <f t="shared" si="129"/>
        <v>401057</v>
      </c>
      <c r="C1918">
        <v>1057</v>
      </c>
      <c r="D1918">
        <f>VLOOKUP($B1918,TrialDesign!$E$2:$I$1147,5,FALSE)</f>
        <v>8</v>
      </c>
      <c r="E1918" t="str">
        <f>VLOOKUP($B1918,TrialDesign!$E$2:$I$1147,3,FALSE)</f>
        <v>Full</v>
      </c>
      <c r="F1918" t="str">
        <f>VLOOKUP($B1918,TrialDesign!$E$2:$I$1147,4,FALSE)</f>
        <v>BattenSpring</v>
      </c>
      <c r="G1918" s="1">
        <v>41985</v>
      </c>
      <c r="H1918" s="1" t="str">
        <f>VLOOKUP(B1918,TrialDesign!$E$2:$J$1147,6,FALSE)</f>
        <v>Full_8h</v>
      </c>
      <c r="K1918">
        <v>4</v>
      </c>
      <c r="M1918">
        <v>12</v>
      </c>
      <c r="O1918">
        <v>390</v>
      </c>
      <c r="V1918">
        <v>5</v>
      </c>
      <c r="W1918">
        <f>VLOOKUP(H1918&amp;"_"&amp;M1918+1,'Leaf lengths'!$J$6:$Q$104,VLOOKUP(F1918,'Leaf lengths'!$S$1:$T$6,2,FALSE),FALSE)</f>
        <v>323</v>
      </c>
      <c r="X1918">
        <f t="shared" si="132"/>
        <v>0</v>
      </c>
      <c r="Y1918">
        <f t="shared" si="131"/>
        <v>12</v>
      </c>
      <c r="Z1918" t="str">
        <f t="shared" si="130"/>
        <v/>
      </c>
      <c r="AD1918" t="str">
        <f t="shared" si="128"/>
        <v>FLN</v>
      </c>
    </row>
    <row r="1919" spans="1:30" hidden="1" x14ac:dyDescent="0.3">
      <c r="A1919" t="s">
        <v>417</v>
      </c>
      <c r="B1919">
        <f t="shared" si="129"/>
        <v>401037</v>
      </c>
      <c r="C1919">
        <v>1037</v>
      </c>
      <c r="D1919">
        <f>VLOOKUP($B1919,TrialDesign!$E$2:$I$1147,5,FALSE)</f>
        <v>8</v>
      </c>
      <c r="E1919" t="str">
        <f>VLOOKUP($B1919,TrialDesign!$E$2:$I$1147,3,FALSE)</f>
        <v>Full</v>
      </c>
      <c r="F1919" t="str">
        <f>VLOOKUP($B1919,TrialDesign!$E$2:$I$1147,4,FALSE)</f>
        <v>BattenSpring</v>
      </c>
      <c r="G1919" s="1">
        <v>41988</v>
      </c>
      <c r="H1919" s="1" t="str">
        <f>VLOOKUP(B1919,TrialDesign!$E$2:$J$1147,6,FALSE)</f>
        <v>Full_8h</v>
      </c>
      <c r="I1919" s="10">
        <v>41988</v>
      </c>
      <c r="J1919" t="s">
        <v>393</v>
      </c>
      <c r="K1919">
        <v>1</v>
      </c>
      <c r="M1919">
        <v>10</v>
      </c>
      <c r="O1919">
        <v>380</v>
      </c>
      <c r="V1919">
        <v>4</v>
      </c>
      <c r="W1919">
        <f>VLOOKUP(H1919&amp;"_"&amp;M1919+1,'Leaf lengths'!$J$6:$Q$104,VLOOKUP(F1919,'Leaf lengths'!$S$1:$T$6,2,FALSE),FALSE)</f>
        <v>323</v>
      </c>
      <c r="X1919">
        <f t="shared" si="132"/>
        <v>0</v>
      </c>
      <c r="Y1919">
        <f t="shared" si="131"/>
        <v>10</v>
      </c>
      <c r="Z1919" t="str">
        <f t="shared" si="130"/>
        <v/>
      </c>
      <c r="AD1919" t="str">
        <f t="shared" si="128"/>
        <v>FLN</v>
      </c>
    </row>
    <row r="1920" spans="1:30" hidden="1" x14ac:dyDescent="0.3">
      <c r="A1920" t="s">
        <v>417</v>
      </c>
      <c r="B1920">
        <f t="shared" si="129"/>
        <v>401037</v>
      </c>
      <c r="C1920">
        <v>1037</v>
      </c>
      <c r="D1920">
        <f>VLOOKUP($B1920,TrialDesign!$E$2:$I$1147,5,FALSE)</f>
        <v>8</v>
      </c>
      <c r="E1920" t="str">
        <f>VLOOKUP($B1920,TrialDesign!$E$2:$I$1147,3,FALSE)</f>
        <v>Full</v>
      </c>
      <c r="F1920" t="str">
        <f>VLOOKUP($B1920,TrialDesign!$E$2:$I$1147,4,FALSE)</f>
        <v>BattenSpring</v>
      </c>
      <c r="G1920" s="1">
        <v>41988</v>
      </c>
      <c r="H1920" s="1" t="str">
        <f>VLOOKUP(B1920,TrialDesign!$E$2:$J$1147,6,FALSE)</f>
        <v>Full_8h</v>
      </c>
      <c r="K1920">
        <v>2</v>
      </c>
      <c r="M1920">
        <v>11</v>
      </c>
      <c r="O1920">
        <v>405</v>
      </c>
      <c r="V1920">
        <v>5</v>
      </c>
      <c r="W1920">
        <f>VLOOKUP(H1920&amp;"_"&amp;M1920+1,'Leaf lengths'!$J$6:$Q$104,VLOOKUP(F1920,'Leaf lengths'!$S$1:$T$6,2,FALSE),FALSE)</f>
        <v>323</v>
      </c>
      <c r="X1920">
        <f t="shared" si="132"/>
        <v>0</v>
      </c>
      <c r="Y1920">
        <f t="shared" si="131"/>
        <v>11</v>
      </c>
      <c r="Z1920" t="str">
        <f t="shared" si="130"/>
        <v/>
      </c>
      <c r="AD1920" t="str">
        <f t="shared" si="128"/>
        <v>FLN</v>
      </c>
    </row>
    <row r="1921" spans="1:30" hidden="1" x14ac:dyDescent="0.3">
      <c r="A1921" t="s">
        <v>417</v>
      </c>
      <c r="B1921">
        <f t="shared" si="129"/>
        <v>401037</v>
      </c>
      <c r="C1921">
        <v>1037</v>
      </c>
      <c r="D1921">
        <f>VLOOKUP($B1921,TrialDesign!$E$2:$I$1147,5,FALSE)</f>
        <v>8</v>
      </c>
      <c r="E1921" t="str">
        <f>VLOOKUP($B1921,TrialDesign!$E$2:$I$1147,3,FALSE)</f>
        <v>Full</v>
      </c>
      <c r="F1921" t="str">
        <f>VLOOKUP($B1921,TrialDesign!$E$2:$I$1147,4,FALSE)</f>
        <v>BattenSpring</v>
      </c>
      <c r="G1921" s="1">
        <v>41988</v>
      </c>
      <c r="H1921" s="1" t="str">
        <f>VLOOKUP(B1921,TrialDesign!$E$2:$J$1147,6,FALSE)</f>
        <v>Full_8h</v>
      </c>
      <c r="K1921">
        <v>3</v>
      </c>
      <c r="M1921">
        <v>11</v>
      </c>
      <c r="O1921">
        <v>384</v>
      </c>
      <c r="V1921">
        <v>5</v>
      </c>
      <c r="W1921">
        <f>VLOOKUP(H1921&amp;"_"&amp;M1921+1,'Leaf lengths'!$J$6:$Q$104,VLOOKUP(F1921,'Leaf lengths'!$S$1:$T$6,2,FALSE),FALSE)</f>
        <v>323</v>
      </c>
      <c r="X1921">
        <f t="shared" si="132"/>
        <v>0</v>
      </c>
      <c r="Y1921">
        <f t="shared" si="131"/>
        <v>11</v>
      </c>
      <c r="Z1921" t="str">
        <f t="shared" si="130"/>
        <v/>
      </c>
      <c r="AD1921" t="str">
        <f t="shared" si="128"/>
        <v>FLN</v>
      </c>
    </row>
    <row r="1922" spans="1:30" hidden="1" x14ac:dyDescent="0.3">
      <c r="A1922" t="s">
        <v>417</v>
      </c>
      <c r="B1922">
        <f t="shared" si="129"/>
        <v>401037</v>
      </c>
      <c r="C1922">
        <v>1037</v>
      </c>
      <c r="D1922">
        <f>VLOOKUP($B1922,TrialDesign!$E$2:$I$1147,5,FALSE)</f>
        <v>8</v>
      </c>
      <c r="E1922" t="str">
        <f>VLOOKUP($B1922,TrialDesign!$E$2:$I$1147,3,FALSE)</f>
        <v>Full</v>
      </c>
      <c r="F1922" t="str">
        <f>VLOOKUP($B1922,TrialDesign!$E$2:$I$1147,4,FALSE)</f>
        <v>BattenSpring</v>
      </c>
      <c r="G1922" s="1">
        <v>41988</v>
      </c>
      <c r="H1922" s="1" t="str">
        <f>VLOOKUP(B1922,TrialDesign!$E$2:$J$1147,6,FALSE)</f>
        <v>Full_8h</v>
      </c>
      <c r="K1922">
        <v>4</v>
      </c>
      <c r="M1922">
        <v>11</v>
      </c>
      <c r="O1922">
        <v>385</v>
      </c>
      <c r="V1922">
        <v>4</v>
      </c>
      <c r="W1922">
        <f>VLOOKUP(H1922&amp;"_"&amp;M1922+1,'Leaf lengths'!$J$6:$Q$104,VLOOKUP(F1922,'Leaf lengths'!$S$1:$T$6,2,FALSE),FALSE)</f>
        <v>323</v>
      </c>
      <c r="X1922">
        <f t="shared" si="132"/>
        <v>0</v>
      </c>
      <c r="Y1922">
        <f t="shared" si="131"/>
        <v>11</v>
      </c>
      <c r="Z1922" t="str">
        <f t="shared" si="130"/>
        <v/>
      </c>
      <c r="AD1922" t="str">
        <f t="shared" ref="AD1922:AD1985" si="133">IF(OR(M1922=N1922,N1922=""),"FLN","")</f>
        <v>FLN</v>
      </c>
    </row>
    <row r="1923" spans="1:30" hidden="1" x14ac:dyDescent="0.3">
      <c r="A1923" t="s">
        <v>417</v>
      </c>
      <c r="B1923">
        <f t="shared" si="129"/>
        <v>401044</v>
      </c>
      <c r="C1923">
        <v>1044</v>
      </c>
      <c r="D1923">
        <f>VLOOKUP($B1923,TrialDesign!$E$2:$I$1147,5,FALSE)</f>
        <v>8</v>
      </c>
      <c r="E1923" t="str">
        <f>VLOOKUP($B1923,TrialDesign!$E$2:$I$1147,3,FALSE)</f>
        <v>Full</v>
      </c>
      <c r="F1923" t="str">
        <f>VLOOKUP($B1923,TrialDesign!$E$2:$I$1147,4,FALSE)</f>
        <v>BattenSpring</v>
      </c>
      <c r="G1923" s="1">
        <v>41988</v>
      </c>
      <c r="H1923" s="1" t="str">
        <f>VLOOKUP(B1923,TrialDesign!$E$2:$J$1147,6,FALSE)</f>
        <v>Full_8h</v>
      </c>
      <c r="J1923" t="s">
        <v>395</v>
      </c>
      <c r="K1923">
        <v>1</v>
      </c>
      <c r="M1923">
        <v>13</v>
      </c>
      <c r="O1923">
        <v>395</v>
      </c>
      <c r="V1923">
        <v>4</v>
      </c>
      <c r="W1923">
        <f>VLOOKUP(H1923&amp;"_"&amp;M1923+1,'Leaf lengths'!$J$6:$Q$104,VLOOKUP(F1923,'Leaf lengths'!$S$1:$T$6,2,FALSE),FALSE)</f>
        <v>323</v>
      </c>
      <c r="X1923">
        <f t="shared" si="132"/>
        <v>0</v>
      </c>
      <c r="Y1923">
        <f t="shared" si="131"/>
        <v>13</v>
      </c>
      <c r="Z1923" t="str">
        <f t="shared" si="130"/>
        <v/>
      </c>
      <c r="AD1923" t="str">
        <f t="shared" si="133"/>
        <v>FLN</v>
      </c>
    </row>
    <row r="1924" spans="1:30" hidden="1" x14ac:dyDescent="0.3">
      <c r="A1924" t="s">
        <v>417</v>
      </c>
      <c r="B1924">
        <f t="shared" si="129"/>
        <v>401044</v>
      </c>
      <c r="C1924">
        <v>1044</v>
      </c>
      <c r="D1924">
        <f>VLOOKUP($B1924,TrialDesign!$E$2:$I$1147,5,FALSE)</f>
        <v>8</v>
      </c>
      <c r="E1924" t="str">
        <f>VLOOKUP($B1924,TrialDesign!$E$2:$I$1147,3,FALSE)</f>
        <v>Full</v>
      </c>
      <c r="F1924" t="str">
        <f>VLOOKUP($B1924,TrialDesign!$E$2:$I$1147,4,FALSE)</f>
        <v>BattenSpring</v>
      </c>
      <c r="G1924" s="1">
        <v>41988</v>
      </c>
      <c r="H1924" s="1" t="str">
        <f>VLOOKUP(B1924,TrialDesign!$E$2:$J$1147,6,FALSE)</f>
        <v>Full_8h</v>
      </c>
      <c r="K1924">
        <v>2</v>
      </c>
      <c r="M1924">
        <v>12</v>
      </c>
      <c r="O1924">
        <v>420</v>
      </c>
      <c r="V1924">
        <v>4</v>
      </c>
      <c r="W1924">
        <f>VLOOKUP(H1924&amp;"_"&amp;M1924+1,'Leaf lengths'!$J$6:$Q$104,VLOOKUP(F1924,'Leaf lengths'!$S$1:$T$6,2,FALSE),FALSE)</f>
        <v>323</v>
      </c>
      <c r="X1924">
        <f t="shared" si="132"/>
        <v>0</v>
      </c>
      <c r="Y1924">
        <f t="shared" si="131"/>
        <v>12</v>
      </c>
      <c r="Z1924" t="str">
        <f t="shared" si="130"/>
        <v/>
      </c>
      <c r="AD1924" t="str">
        <f t="shared" si="133"/>
        <v>FLN</v>
      </c>
    </row>
    <row r="1925" spans="1:30" hidden="1" x14ac:dyDescent="0.3">
      <c r="A1925" t="s">
        <v>417</v>
      </c>
      <c r="B1925">
        <f t="shared" si="129"/>
        <v>401044</v>
      </c>
      <c r="C1925">
        <v>1044</v>
      </c>
      <c r="D1925">
        <f>VLOOKUP($B1925,TrialDesign!$E$2:$I$1147,5,FALSE)</f>
        <v>8</v>
      </c>
      <c r="E1925" t="str">
        <f>VLOOKUP($B1925,TrialDesign!$E$2:$I$1147,3,FALSE)</f>
        <v>Full</v>
      </c>
      <c r="F1925" t="str">
        <f>VLOOKUP($B1925,TrialDesign!$E$2:$I$1147,4,FALSE)</f>
        <v>BattenSpring</v>
      </c>
      <c r="G1925" s="1">
        <v>41988</v>
      </c>
      <c r="H1925" s="1" t="str">
        <f>VLOOKUP(B1925,TrialDesign!$E$2:$J$1147,6,FALSE)</f>
        <v>Full_8h</v>
      </c>
      <c r="K1925">
        <v>3</v>
      </c>
      <c r="M1925">
        <v>12</v>
      </c>
      <c r="O1925">
        <v>390</v>
      </c>
      <c r="V1925">
        <v>4</v>
      </c>
      <c r="W1925">
        <f>VLOOKUP(H1925&amp;"_"&amp;M1925+1,'Leaf lengths'!$J$6:$Q$104,VLOOKUP(F1925,'Leaf lengths'!$S$1:$T$6,2,FALSE),FALSE)</f>
        <v>323</v>
      </c>
      <c r="X1925">
        <f t="shared" si="132"/>
        <v>0</v>
      </c>
      <c r="Y1925">
        <f t="shared" si="131"/>
        <v>12</v>
      </c>
      <c r="Z1925" t="str">
        <f t="shared" si="130"/>
        <v/>
      </c>
      <c r="AD1925" t="str">
        <f t="shared" si="133"/>
        <v>FLN</v>
      </c>
    </row>
    <row r="1926" spans="1:30" hidden="1" x14ac:dyDescent="0.3">
      <c r="A1926" t="s">
        <v>417</v>
      </c>
      <c r="B1926">
        <f t="shared" si="129"/>
        <v>401044</v>
      </c>
      <c r="C1926">
        <v>1044</v>
      </c>
      <c r="D1926">
        <f>VLOOKUP($B1926,TrialDesign!$E$2:$I$1147,5,FALSE)</f>
        <v>8</v>
      </c>
      <c r="E1926" t="str">
        <f>VLOOKUP($B1926,TrialDesign!$E$2:$I$1147,3,FALSE)</f>
        <v>Full</v>
      </c>
      <c r="F1926" t="str">
        <f>VLOOKUP($B1926,TrialDesign!$E$2:$I$1147,4,FALSE)</f>
        <v>BattenSpring</v>
      </c>
      <c r="G1926" s="1">
        <v>41988</v>
      </c>
      <c r="H1926" s="1" t="str">
        <f>VLOOKUP(B1926,TrialDesign!$E$2:$J$1147,6,FALSE)</f>
        <v>Full_8h</v>
      </c>
      <c r="K1926">
        <v>4</v>
      </c>
      <c r="M1926">
        <v>12</v>
      </c>
      <c r="O1926">
        <v>430</v>
      </c>
      <c r="V1926">
        <v>4</v>
      </c>
      <c r="W1926">
        <f>VLOOKUP(H1926&amp;"_"&amp;M1926+1,'Leaf lengths'!$J$6:$Q$104,VLOOKUP(F1926,'Leaf lengths'!$S$1:$T$6,2,FALSE),FALSE)</f>
        <v>323</v>
      </c>
      <c r="X1926">
        <f t="shared" si="132"/>
        <v>0</v>
      </c>
      <c r="Y1926">
        <f t="shared" si="131"/>
        <v>12</v>
      </c>
      <c r="Z1926" t="str">
        <f t="shared" si="130"/>
        <v/>
      </c>
      <c r="AD1926" t="str">
        <f t="shared" si="133"/>
        <v>FLN</v>
      </c>
    </row>
    <row r="1927" spans="1:30" hidden="1" x14ac:dyDescent="0.3">
      <c r="A1927" t="s">
        <v>417</v>
      </c>
      <c r="B1927">
        <f t="shared" si="129"/>
        <v>401047</v>
      </c>
      <c r="C1927">
        <v>1047</v>
      </c>
      <c r="D1927">
        <f>VLOOKUP($B1927,TrialDesign!$E$2:$I$1147,5,FALSE)</f>
        <v>8</v>
      </c>
      <c r="E1927" t="str">
        <f>VLOOKUP($B1927,TrialDesign!$E$2:$I$1147,3,FALSE)</f>
        <v>Full</v>
      </c>
      <c r="F1927" t="str">
        <f>VLOOKUP($B1927,TrialDesign!$E$2:$I$1147,4,FALSE)</f>
        <v>BattenSpring</v>
      </c>
      <c r="G1927" s="1">
        <v>41988</v>
      </c>
      <c r="H1927" s="1" t="str">
        <f>VLOOKUP(B1927,TrialDesign!$E$2:$J$1147,6,FALSE)</f>
        <v>Full_8h</v>
      </c>
      <c r="J1927" t="s">
        <v>398</v>
      </c>
      <c r="K1927">
        <v>1</v>
      </c>
      <c r="M1927">
        <v>13</v>
      </c>
      <c r="O1927">
        <v>333</v>
      </c>
      <c r="V1927">
        <v>4</v>
      </c>
      <c r="W1927">
        <f>VLOOKUP(H1927&amp;"_"&amp;M1927+1,'Leaf lengths'!$J$6:$Q$104,VLOOKUP(F1927,'Leaf lengths'!$S$1:$T$6,2,FALSE),FALSE)</f>
        <v>323</v>
      </c>
      <c r="X1927">
        <f t="shared" si="132"/>
        <v>0</v>
      </c>
      <c r="Y1927">
        <f t="shared" si="131"/>
        <v>13</v>
      </c>
      <c r="Z1927" t="str">
        <f t="shared" si="130"/>
        <v/>
      </c>
      <c r="AD1927" t="str">
        <f t="shared" si="133"/>
        <v>FLN</v>
      </c>
    </row>
    <row r="1928" spans="1:30" hidden="1" x14ac:dyDescent="0.3">
      <c r="A1928" t="s">
        <v>417</v>
      </c>
      <c r="B1928">
        <f t="shared" si="129"/>
        <v>401047</v>
      </c>
      <c r="C1928">
        <v>1047</v>
      </c>
      <c r="D1928">
        <f>VLOOKUP($B1928,TrialDesign!$E$2:$I$1147,5,FALSE)</f>
        <v>8</v>
      </c>
      <c r="E1928" t="str">
        <f>VLOOKUP($B1928,TrialDesign!$E$2:$I$1147,3,FALSE)</f>
        <v>Full</v>
      </c>
      <c r="F1928" t="str">
        <f>VLOOKUP($B1928,TrialDesign!$E$2:$I$1147,4,FALSE)</f>
        <v>BattenSpring</v>
      </c>
      <c r="G1928" s="1">
        <v>41988</v>
      </c>
      <c r="H1928" s="1" t="str">
        <f>VLOOKUP(B1928,TrialDesign!$E$2:$J$1147,6,FALSE)</f>
        <v>Full_8h</v>
      </c>
      <c r="K1928">
        <v>2</v>
      </c>
      <c r="M1928">
        <v>12</v>
      </c>
      <c r="O1928">
        <v>330</v>
      </c>
      <c r="V1928">
        <v>4</v>
      </c>
      <c r="W1928">
        <f>VLOOKUP(H1928&amp;"_"&amp;M1928+1,'Leaf lengths'!$J$6:$Q$104,VLOOKUP(F1928,'Leaf lengths'!$S$1:$T$6,2,FALSE),FALSE)</f>
        <v>323</v>
      </c>
      <c r="X1928">
        <f t="shared" si="132"/>
        <v>0</v>
      </c>
      <c r="Y1928">
        <f t="shared" si="131"/>
        <v>12</v>
      </c>
      <c r="Z1928" t="str">
        <f t="shared" si="130"/>
        <v/>
      </c>
      <c r="AD1928" t="str">
        <f t="shared" si="133"/>
        <v>FLN</v>
      </c>
    </row>
    <row r="1929" spans="1:30" hidden="1" x14ac:dyDescent="0.3">
      <c r="A1929" t="s">
        <v>417</v>
      </c>
      <c r="B1929">
        <f t="shared" si="129"/>
        <v>401047</v>
      </c>
      <c r="C1929">
        <v>1047</v>
      </c>
      <c r="D1929">
        <f>VLOOKUP($B1929,TrialDesign!$E$2:$I$1147,5,FALSE)</f>
        <v>8</v>
      </c>
      <c r="E1929" t="str">
        <f>VLOOKUP($B1929,TrialDesign!$E$2:$I$1147,3,FALSE)</f>
        <v>Full</v>
      </c>
      <c r="F1929" t="str">
        <f>VLOOKUP($B1929,TrialDesign!$E$2:$I$1147,4,FALSE)</f>
        <v>BattenSpring</v>
      </c>
      <c r="G1929" s="1">
        <v>41988</v>
      </c>
      <c r="H1929" s="1" t="str">
        <f>VLOOKUP(B1929,TrialDesign!$E$2:$J$1147,6,FALSE)</f>
        <v>Full_8h</v>
      </c>
      <c r="K1929">
        <v>3</v>
      </c>
      <c r="M1929">
        <v>11</v>
      </c>
      <c r="O1929">
        <v>335</v>
      </c>
      <c r="V1929">
        <v>4</v>
      </c>
      <c r="W1929">
        <f>VLOOKUP(H1929&amp;"_"&amp;M1929+1,'Leaf lengths'!$J$6:$Q$104,VLOOKUP(F1929,'Leaf lengths'!$S$1:$T$6,2,FALSE),FALSE)</f>
        <v>323</v>
      </c>
      <c r="X1929">
        <f t="shared" si="132"/>
        <v>0</v>
      </c>
      <c r="Y1929">
        <f t="shared" si="131"/>
        <v>11</v>
      </c>
      <c r="Z1929" t="str">
        <f t="shared" si="130"/>
        <v/>
      </c>
      <c r="AD1929" t="str">
        <f t="shared" si="133"/>
        <v>FLN</v>
      </c>
    </row>
    <row r="1930" spans="1:30" hidden="1" x14ac:dyDescent="0.3">
      <c r="A1930" t="s">
        <v>417</v>
      </c>
      <c r="B1930">
        <f t="shared" si="129"/>
        <v>401047</v>
      </c>
      <c r="C1930">
        <v>1047</v>
      </c>
      <c r="D1930">
        <f>VLOOKUP($B1930,TrialDesign!$E$2:$I$1147,5,FALSE)</f>
        <v>8</v>
      </c>
      <c r="E1930" t="str">
        <f>VLOOKUP($B1930,TrialDesign!$E$2:$I$1147,3,FALSE)</f>
        <v>Full</v>
      </c>
      <c r="F1930" t="str">
        <f>VLOOKUP($B1930,TrialDesign!$E$2:$I$1147,4,FALSE)</f>
        <v>BattenSpring</v>
      </c>
      <c r="G1930" s="1">
        <v>41988</v>
      </c>
      <c r="H1930" s="1" t="str">
        <f>VLOOKUP(B1930,TrialDesign!$E$2:$J$1147,6,FALSE)</f>
        <v>Full_8h</v>
      </c>
      <c r="K1930">
        <v>4</v>
      </c>
      <c r="M1930">
        <v>12</v>
      </c>
      <c r="O1930">
        <v>315</v>
      </c>
      <c r="V1930">
        <v>4</v>
      </c>
      <c r="W1930">
        <f>VLOOKUP(H1930&amp;"_"&amp;M1930+1,'Leaf lengths'!$J$6:$Q$104,VLOOKUP(F1930,'Leaf lengths'!$S$1:$T$6,2,FALSE),FALSE)</f>
        <v>323</v>
      </c>
      <c r="X1930">
        <f t="shared" si="132"/>
        <v>0</v>
      </c>
      <c r="Y1930">
        <f t="shared" si="131"/>
        <v>12</v>
      </c>
      <c r="Z1930" t="str">
        <f t="shared" si="130"/>
        <v/>
      </c>
      <c r="AD1930" t="str">
        <f t="shared" si="133"/>
        <v>FLN</v>
      </c>
    </row>
    <row r="1931" spans="1:30" hidden="1" x14ac:dyDescent="0.3">
      <c r="A1931" t="s">
        <v>417</v>
      </c>
      <c r="B1931">
        <f t="shared" si="129"/>
        <v>401050</v>
      </c>
      <c r="C1931">
        <v>1050</v>
      </c>
      <c r="D1931">
        <f>VLOOKUP($B1931,TrialDesign!$E$2:$I$1147,5,FALSE)</f>
        <v>8</v>
      </c>
      <c r="E1931" t="str">
        <f>VLOOKUP($B1931,TrialDesign!$E$2:$I$1147,3,FALSE)</f>
        <v>Full</v>
      </c>
      <c r="F1931" t="str">
        <f>VLOOKUP($B1931,TrialDesign!$E$2:$I$1147,4,FALSE)</f>
        <v>BattenSpring</v>
      </c>
      <c r="G1931" s="1">
        <v>41988</v>
      </c>
      <c r="H1931" s="1" t="str">
        <f>VLOOKUP(B1931,TrialDesign!$E$2:$J$1147,6,FALSE)</f>
        <v>Full_8h</v>
      </c>
      <c r="J1931" t="s">
        <v>399</v>
      </c>
      <c r="K1931">
        <v>1</v>
      </c>
      <c r="M1931">
        <v>12</v>
      </c>
      <c r="O1931">
        <v>380</v>
      </c>
      <c r="V1931">
        <v>5</v>
      </c>
      <c r="W1931">
        <f>VLOOKUP(H1931&amp;"_"&amp;M1931+1,'Leaf lengths'!$J$6:$Q$104,VLOOKUP(F1931,'Leaf lengths'!$S$1:$T$6,2,FALSE),FALSE)</f>
        <v>323</v>
      </c>
      <c r="X1931">
        <f t="shared" si="132"/>
        <v>0</v>
      </c>
      <c r="Y1931">
        <f t="shared" si="131"/>
        <v>12</v>
      </c>
      <c r="Z1931" t="str">
        <f t="shared" si="130"/>
        <v/>
      </c>
      <c r="AD1931" t="str">
        <f t="shared" si="133"/>
        <v>FLN</v>
      </c>
    </row>
    <row r="1932" spans="1:30" hidden="1" x14ac:dyDescent="0.3">
      <c r="A1932" t="s">
        <v>417</v>
      </c>
      <c r="B1932">
        <f t="shared" si="129"/>
        <v>401050</v>
      </c>
      <c r="C1932">
        <v>1050</v>
      </c>
      <c r="D1932">
        <f>VLOOKUP($B1932,TrialDesign!$E$2:$I$1147,5,FALSE)</f>
        <v>8</v>
      </c>
      <c r="E1932" t="str">
        <f>VLOOKUP($B1932,TrialDesign!$E$2:$I$1147,3,FALSE)</f>
        <v>Full</v>
      </c>
      <c r="F1932" t="str">
        <f>VLOOKUP($B1932,TrialDesign!$E$2:$I$1147,4,FALSE)</f>
        <v>BattenSpring</v>
      </c>
      <c r="G1932" s="1">
        <v>41988</v>
      </c>
      <c r="H1932" s="1" t="str">
        <f>VLOOKUP(B1932,TrialDesign!$E$2:$J$1147,6,FALSE)</f>
        <v>Full_8h</v>
      </c>
      <c r="K1932">
        <v>2</v>
      </c>
      <c r="M1932">
        <v>10</v>
      </c>
      <c r="O1932">
        <v>355</v>
      </c>
      <c r="V1932">
        <v>4</v>
      </c>
      <c r="W1932">
        <f>VLOOKUP(H1932&amp;"_"&amp;M1932+1,'Leaf lengths'!$J$6:$Q$104,VLOOKUP(F1932,'Leaf lengths'!$S$1:$T$6,2,FALSE),FALSE)</f>
        <v>323</v>
      </c>
      <c r="X1932">
        <f t="shared" si="132"/>
        <v>0</v>
      </c>
      <c r="Y1932">
        <f t="shared" si="131"/>
        <v>10</v>
      </c>
      <c r="Z1932" t="str">
        <f t="shared" si="130"/>
        <v/>
      </c>
      <c r="AD1932" t="str">
        <f t="shared" si="133"/>
        <v>FLN</v>
      </c>
    </row>
    <row r="1933" spans="1:30" hidden="1" x14ac:dyDescent="0.3">
      <c r="A1933" t="s">
        <v>417</v>
      </c>
      <c r="B1933">
        <f t="shared" si="129"/>
        <v>401050</v>
      </c>
      <c r="C1933">
        <v>1050</v>
      </c>
      <c r="D1933">
        <f>VLOOKUP($B1933,TrialDesign!$E$2:$I$1147,5,FALSE)</f>
        <v>8</v>
      </c>
      <c r="E1933" t="str">
        <f>VLOOKUP($B1933,TrialDesign!$E$2:$I$1147,3,FALSE)</f>
        <v>Full</v>
      </c>
      <c r="F1933" t="str">
        <f>VLOOKUP($B1933,TrialDesign!$E$2:$I$1147,4,FALSE)</f>
        <v>BattenSpring</v>
      </c>
      <c r="G1933" s="1">
        <v>41988</v>
      </c>
      <c r="H1933" s="1" t="str">
        <f>VLOOKUP(B1933,TrialDesign!$E$2:$J$1147,6,FALSE)</f>
        <v>Full_8h</v>
      </c>
      <c r="K1933">
        <v>3</v>
      </c>
      <c r="M1933">
        <v>12</v>
      </c>
      <c r="O1933">
        <v>440</v>
      </c>
      <c r="V1933">
        <v>4</v>
      </c>
      <c r="W1933">
        <f>VLOOKUP(H1933&amp;"_"&amp;M1933+1,'Leaf lengths'!$J$6:$Q$104,VLOOKUP(F1933,'Leaf lengths'!$S$1:$T$6,2,FALSE),FALSE)</f>
        <v>323</v>
      </c>
      <c r="X1933">
        <f t="shared" si="132"/>
        <v>0</v>
      </c>
      <c r="Y1933">
        <f t="shared" si="131"/>
        <v>12</v>
      </c>
      <c r="Z1933" t="str">
        <f t="shared" si="130"/>
        <v/>
      </c>
      <c r="AD1933" t="str">
        <f t="shared" si="133"/>
        <v>FLN</v>
      </c>
    </row>
    <row r="1934" spans="1:30" hidden="1" x14ac:dyDescent="0.3">
      <c r="A1934" t="s">
        <v>417</v>
      </c>
      <c r="B1934">
        <f t="shared" si="129"/>
        <v>401050</v>
      </c>
      <c r="C1934">
        <v>1050</v>
      </c>
      <c r="D1934">
        <f>VLOOKUP($B1934,TrialDesign!$E$2:$I$1147,5,FALSE)</f>
        <v>8</v>
      </c>
      <c r="E1934" t="str">
        <f>VLOOKUP($B1934,TrialDesign!$E$2:$I$1147,3,FALSE)</f>
        <v>Full</v>
      </c>
      <c r="F1934" t="str">
        <f>VLOOKUP($B1934,TrialDesign!$E$2:$I$1147,4,FALSE)</f>
        <v>BattenSpring</v>
      </c>
      <c r="G1934" s="1">
        <v>41988</v>
      </c>
      <c r="H1934" s="1" t="str">
        <f>VLOOKUP(B1934,TrialDesign!$E$2:$J$1147,6,FALSE)</f>
        <v>Full_8h</v>
      </c>
      <c r="K1934">
        <v>4</v>
      </c>
      <c r="M1934">
        <v>12</v>
      </c>
      <c r="O1934">
        <v>385</v>
      </c>
      <c r="V1934">
        <v>4</v>
      </c>
      <c r="W1934">
        <f>VLOOKUP(H1934&amp;"_"&amp;M1934+1,'Leaf lengths'!$J$6:$Q$104,VLOOKUP(F1934,'Leaf lengths'!$S$1:$T$6,2,FALSE),FALSE)</f>
        <v>323</v>
      </c>
      <c r="X1934">
        <f t="shared" si="132"/>
        <v>0</v>
      </c>
      <c r="Y1934">
        <f t="shared" si="131"/>
        <v>12</v>
      </c>
      <c r="Z1934" t="str">
        <f t="shared" si="130"/>
        <v/>
      </c>
      <c r="AD1934" t="str">
        <f t="shared" si="133"/>
        <v>FLN</v>
      </c>
    </row>
    <row r="1935" spans="1:30" hidden="1" x14ac:dyDescent="0.3">
      <c r="A1935" t="s">
        <v>417</v>
      </c>
      <c r="B1935">
        <f t="shared" si="129"/>
        <v>401053</v>
      </c>
      <c r="C1935">
        <v>1053</v>
      </c>
      <c r="D1935">
        <f>VLOOKUP($B1935,TrialDesign!$E$2:$I$1147,5,FALSE)</f>
        <v>8</v>
      </c>
      <c r="E1935" t="str">
        <f>VLOOKUP($B1935,TrialDesign!$E$2:$I$1147,3,FALSE)</f>
        <v>Full</v>
      </c>
      <c r="F1935" t="str">
        <f>VLOOKUP($B1935,TrialDesign!$E$2:$I$1147,4,FALSE)</f>
        <v>BattenSpring</v>
      </c>
      <c r="G1935" s="1">
        <v>41988</v>
      </c>
      <c r="H1935" s="1" t="str">
        <f>VLOOKUP(B1935,TrialDesign!$E$2:$J$1147,6,FALSE)</f>
        <v>Full_8h</v>
      </c>
      <c r="J1935" t="s">
        <v>396</v>
      </c>
      <c r="K1935">
        <v>1</v>
      </c>
      <c r="M1935">
        <v>12</v>
      </c>
      <c r="O1935">
        <v>390</v>
      </c>
      <c r="V1935">
        <v>4</v>
      </c>
      <c r="W1935">
        <f>VLOOKUP(H1935&amp;"_"&amp;M1935+1,'Leaf lengths'!$J$6:$Q$104,VLOOKUP(F1935,'Leaf lengths'!$S$1:$T$6,2,FALSE),FALSE)</f>
        <v>323</v>
      </c>
      <c r="X1935">
        <f t="shared" si="132"/>
        <v>0</v>
      </c>
      <c r="Y1935">
        <f t="shared" si="131"/>
        <v>12</v>
      </c>
      <c r="Z1935" t="str">
        <f t="shared" si="130"/>
        <v/>
      </c>
      <c r="AD1935" t="str">
        <f t="shared" si="133"/>
        <v>FLN</v>
      </c>
    </row>
    <row r="1936" spans="1:30" hidden="1" x14ac:dyDescent="0.3">
      <c r="A1936" t="s">
        <v>417</v>
      </c>
      <c r="B1936">
        <f t="shared" si="129"/>
        <v>401053</v>
      </c>
      <c r="C1936">
        <v>1053</v>
      </c>
      <c r="D1936">
        <f>VLOOKUP($B1936,TrialDesign!$E$2:$I$1147,5,FALSE)</f>
        <v>8</v>
      </c>
      <c r="E1936" t="str">
        <f>VLOOKUP($B1936,TrialDesign!$E$2:$I$1147,3,FALSE)</f>
        <v>Full</v>
      </c>
      <c r="F1936" t="str">
        <f>VLOOKUP($B1936,TrialDesign!$E$2:$I$1147,4,FALSE)</f>
        <v>BattenSpring</v>
      </c>
      <c r="G1936" s="1">
        <v>41988</v>
      </c>
      <c r="H1936" s="1" t="str">
        <f>VLOOKUP(B1936,TrialDesign!$E$2:$J$1147,6,FALSE)</f>
        <v>Full_8h</v>
      </c>
      <c r="K1936">
        <v>2</v>
      </c>
      <c r="M1936">
        <v>10</v>
      </c>
      <c r="O1936">
        <v>330</v>
      </c>
      <c r="V1936">
        <v>5</v>
      </c>
      <c r="W1936">
        <f>VLOOKUP(H1936&amp;"_"&amp;M1936+1,'Leaf lengths'!$J$6:$Q$104,VLOOKUP(F1936,'Leaf lengths'!$S$1:$T$6,2,FALSE),FALSE)</f>
        <v>323</v>
      </c>
      <c r="X1936">
        <f t="shared" si="132"/>
        <v>0</v>
      </c>
      <c r="Y1936">
        <f t="shared" si="131"/>
        <v>10</v>
      </c>
      <c r="Z1936" t="str">
        <f t="shared" si="130"/>
        <v/>
      </c>
      <c r="AD1936" t="str">
        <f t="shared" si="133"/>
        <v>FLN</v>
      </c>
    </row>
    <row r="1937" spans="1:30" hidden="1" x14ac:dyDescent="0.3">
      <c r="A1937" t="s">
        <v>417</v>
      </c>
      <c r="B1937">
        <f t="shared" si="129"/>
        <v>401053</v>
      </c>
      <c r="C1937">
        <v>1053</v>
      </c>
      <c r="D1937">
        <f>VLOOKUP($B1937,TrialDesign!$E$2:$I$1147,5,FALSE)</f>
        <v>8</v>
      </c>
      <c r="E1937" t="str">
        <f>VLOOKUP($B1937,TrialDesign!$E$2:$I$1147,3,FALSE)</f>
        <v>Full</v>
      </c>
      <c r="F1937" t="str">
        <f>VLOOKUP($B1937,TrialDesign!$E$2:$I$1147,4,FALSE)</f>
        <v>BattenSpring</v>
      </c>
      <c r="G1937" s="1">
        <v>41988</v>
      </c>
      <c r="H1937" s="1" t="str">
        <f>VLOOKUP(B1937,TrialDesign!$E$2:$J$1147,6,FALSE)</f>
        <v>Full_8h</v>
      </c>
      <c r="K1937">
        <v>3</v>
      </c>
      <c r="M1937">
        <v>11</v>
      </c>
      <c r="O1937">
        <v>390</v>
      </c>
      <c r="V1937">
        <v>4</v>
      </c>
      <c r="W1937">
        <f>VLOOKUP(H1937&amp;"_"&amp;M1937+1,'Leaf lengths'!$J$6:$Q$104,VLOOKUP(F1937,'Leaf lengths'!$S$1:$T$6,2,FALSE),FALSE)</f>
        <v>323</v>
      </c>
      <c r="X1937">
        <f t="shared" si="132"/>
        <v>0</v>
      </c>
      <c r="Y1937">
        <f t="shared" si="131"/>
        <v>11</v>
      </c>
      <c r="Z1937" t="str">
        <f t="shared" si="130"/>
        <v/>
      </c>
      <c r="AD1937" t="str">
        <f t="shared" si="133"/>
        <v>FLN</v>
      </c>
    </row>
    <row r="1938" spans="1:30" hidden="1" x14ac:dyDescent="0.3">
      <c r="A1938" t="s">
        <v>417</v>
      </c>
      <c r="B1938">
        <f t="shared" si="129"/>
        <v>401053</v>
      </c>
      <c r="C1938">
        <v>1053</v>
      </c>
      <c r="D1938">
        <f>VLOOKUP($B1938,TrialDesign!$E$2:$I$1147,5,FALSE)</f>
        <v>8</v>
      </c>
      <c r="E1938" t="str">
        <f>VLOOKUP($B1938,TrialDesign!$E$2:$I$1147,3,FALSE)</f>
        <v>Full</v>
      </c>
      <c r="F1938" t="str">
        <f>VLOOKUP($B1938,TrialDesign!$E$2:$I$1147,4,FALSE)</f>
        <v>BattenSpring</v>
      </c>
      <c r="G1938" s="1">
        <v>41988</v>
      </c>
      <c r="H1938" s="1" t="str">
        <f>VLOOKUP(B1938,TrialDesign!$E$2:$J$1147,6,FALSE)</f>
        <v>Full_8h</v>
      </c>
      <c r="K1938">
        <v>4</v>
      </c>
      <c r="M1938">
        <v>12</v>
      </c>
      <c r="O1938">
        <v>368</v>
      </c>
      <c r="V1938">
        <v>5</v>
      </c>
      <c r="W1938">
        <f>VLOOKUP(H1938&amp;"_"&amp;M1938+1,'Leaf lengths'!$J$6:$Q$104,VLOOKUP(F1938,'Leaf lengths'!$S$1:$T$6,2,FALSE),FALSE)</f>
        <v>323</v>
      </c>
      <c r="X1938">
        <f t="shared" si="132"/>
        <v>0</v>
      </c>
      <c r="Y1938">
        <f t="shared" si="131"/>
        <v>12</v>
      </c>
      <c r="Z1938" t="str">
        <f t="shared" si="130"/>
        <v/>
      </c>
      <c r="AD1938" t="str">
        <f t="shared" si="133"/>
        <v>FLN</v>
      </c>
    </row>
    <row r="1939" spans="1:30" hidden="1" x14ac:dyDescent="0.3">
      <c r="A1939" t="s">
        <v>417</v>
      </c>
      <c r="B1939">
        <f t="shared" si="129"/>
        <v>401170</v>
      </c>
      <c r="C1939">
        <v>1170</v>
      </c>
      <c r="D1939">
        <f>VLOOKUP($B1939,TrialDesign!$E$2:$I$1147,5,FALSE)</f>
        <v>8</v>
      </c>
      <c r="E1939" t="str">
        <f>VLOOKUP($B1939,TrialDesign!$E$2:$I$1147,3,FALSE)</f>
        <v>Full</v>
      </c>
      <c r="F1939" t="str">
        <f>VLOOKUP($B1939,TrialDesign!$E$2:$I$1147,4,FALSE)</f>
        <v>BattenWinter</v>
      </c>
      <c r="G1939" s="1">
        <v>41905</v>
      </c>
      <c r="H1939" s="1" t="str">
        <f>VLOOKUP(B1939,TrialDesign!$E$2:$J$1147,6,FALSE)</f>
        <v>Full_8h</v>
      </c>
      <c r="J1939">
        <v>1170</v>
      </c>
      <c r="K1939">
        <v>1</v>
      </c>
      <c r="L1939">
        <v>0</v>
      </c>
      <c r="M1939">
        <v>2</v>
      </c>
      <c r="N1939">
        <v>3</v>
      </c>
      <c r="O1939">
        <v>38</v>
      </c>
      <c r="Q1939">
        <v>52</v>
      </c>
      <c r="R1939">
        <v>2</v>
      </c>
      <c r="S1939">
        <v>3</v>
      </c>
      <c r="U1939" t="s">
        <v>71</v>
      </c>
      <c r="W1939">
        <f>VLOOKUP(H1939&amp;"_"&amp;M1939+1,'Leaf lengths'!$J$6:$Q$104,VLOOKUP(F1939,'Leaf lengths'!$S$1:$T$6,2,FALSE),FALSE)</f>
        <v>227.11111111111111</v>
      </c>
      <c r="X1939">
        <f t="shared" si="132"/>
        <v>0.22896281800391388</v>
      </c>
      <c r="Y1939">
        <f t="shared" si="131"/>
        <v>2.228962818003914</v>
      </c>
      <c r="Z1939">
        <f t="shared" si="130"/>
        <v>7</v>
      </c>
      <c r="AD1939" t="str">
        <f t="shared" si="133"/>
        <v/>
      </c>
    </row>
    <row r="1940" spans="1:30" hidden="1" x14ac:dyDescent="0.3">
      <c r="A1940" t="s">
        <v>417</v>
      </c>
      <c r="B1940">
        <f t="shared" si="129"/>
        <v>401170</v>
      </c>
      <c r="C1940">
        <v>1170</v>
      </c>
      <c r="D1940">
        <f>VLOOKUP($B1940,TrialDesign!$E$2:$I$1147,5,FALSE)</f>
        <v>8</v>
      </c>
      <c r="E1940" t="str">
        <f>VLOOKUP($B1940,TrialDesign!$E$2:$I$1147,3,FALSE)</f>
        <v>Full</v>
      </c>
      <c r="F1940" t="str">
        <f>VLOOKUP($B1940,TrialDesign!$E$2:$I$1147,4,FALSE)</f>
        <v>BattenWinter</v>
      </c>
      <c r="G1940" s="1">
        <v>41905</v>
      </c>
      <c r="H1940" s="1" t="str">
        <f>VLOOKUP(B1940,TrialDesign!$E$2:$J$1147,6,FALSE)</f>
        <v>Full_8h</v>
      </c>
      <c r="K1940">
        <v>2</v>
      </c>
      <c r="L1940">
        <v>0</v>
      </c>
      <c r="M1940">
        <v>2</v>
      </c>
      <c r="N1940">
        <v>3</v>
      </c>
      <c r="O1940">
        <v>48</v>
      </c>
      <c r="P1940">
        <v>124</v>
      </c>
      <c r="Q1940">
        <v>62</v>
      </c>
      <c r="R1940">
        <v>3</v>
      </c>
      <c r="S1940">
        <v>3</v>
      </c>
      <c r="U1940" t="s">
        <v>71</v>
      </c>
      <c r="W1940">
        <f>VLOOKUP(H1940&amp;"_"&amp;M1940+1,'Leaf lengths'!$J$6:$Q$104,VLOOKUP(F1940,'Leaf lengths'!$S$1:$T$6,2,FALSE),FALSE)</f>
        <v>227.11111111111111</v>
      </c>
      <c r="X1940">
        <f t="shared" si="132"/>
        <v>0.27299412915851273</v>
      </c>
      <c r="Y1940">
        <f t="shared" si="131"/>
        <v>2.272994129158513</v>
      </c>
      <c r="Z1940">
        <f t="shared" si="130"/>
        <v>8</v>
      </c>
      <c r="AD1940" t="str">
        <f t="shared" si="133"/>
        <v/>
      </c>
    </row>
    <row r="1941" spans="1:30" hidden="1" x14ac:dyDescent="0.3">
      <c r="A1941" t="s">
        <v>417</v>
      </c>
      <c r="B1941">
        <f t="shared" si="129"/>
        <v>401170</v>
      </c>
      <c r="C1941">
        <v>1170</v>
      </c>
      <c r="D1941">
        <f>VLOOKUP($B1941,TrialDesign!$E$2:$I$1147,5,FALSE)</f>
        <v>8</v>
      </c>
      <c r="E1941" t="str">
        <f>VLOOKUP($B1941,TrialDesign!$E$2:$I$1147,3,FALSE)</f>
        <v>Full</v>
      </c>
      <c r="F1941" t="str">
        <f>VLOOKUP($B1941,TrialDesign!$E$2:$I$1147,4,FALSE)</f>
        <v>BattenWinter</v>
      </c>
      <c r="G1941" s="1">
        <v>41905</v>
      </c>
      <c r="H1941" s="1" t="str">
        <f>VLOOKUP(B1941,TrialDesign!$E$2:$J$1147,6,FALSE)</f>
        <v>Full_8h</v>
      </c>
      <c r="K1941">
        <v>3</v>
      </c>
      <c r="L1941">
        <v>0</v>
      </c>
      <c r="M1941">
        <v>2</v>
      </c>
      <c r="N1941">
        <v>3</v>
      </c>
      <c r="O1941">
        <v>33</v>
      </c>
      <c r="P1941">
        <v>119</v>
      </c>
      <c r="Q1941">
        <v>63</v>
      </c>
      <c r="R1941">
        <v>3</v>
      </c>
      <c r="S1941">
        <v>2</v>
      </c>
      <c r="U1941" t="s">
        <v>71</v>
      </c>
      <c r="W1941">
        <f>VLOOKUP(H1941&amp;"_"&amp;M1941+1,'Leaf lengths'!$J$6:$Q$104,VLOOKUP(F1941,'Leaf lengths'!$S$1:$T$6,2,FALSE),FALSE)</f>
        <v>227.11111111111111</v>
      </c>
      <c r="X1941">
        <f t="shared" si="132"/>
        <v>0.2773972602739726</v>
      </c>
      <c r="Y1941">
        <f t="shared" si="131"/>
        <v>2.2773972602739727</v>
      </c>
      <c r="Z1941">
        <f t="shared" si="130"/>
        <v>7</v>
      </c>
      <c r="AD1941" t="str">
        <f t="shared" si="133"/>
        <v/>
      </c>
    </row>
    <row r="1942" spans="1:30" hidden="1" x14ac:dyDescent="0.3">
      <c r="A1942" t="s">
        <v>417</v>
      </c>
      <c r="B1942">
        <f t="shared" si="129"/>
        <v>401170</v>
      </c>
      <c r="C1942">
        <v>1170</v>
      </c>
      <c r="D1942">
        <f>VLOOKUP($B1942,TrialDesign!$E$2:$I$1147,5,FALSE)</f>
        <v>8</v>
      </c>
      <c r="E1942" t="str">
        <f>VLOOKUP($B1942,TrialDesign!$E$2:$I$1147,3,FALSE)</f>
        <v>Full</v>
      </c>
      <c r="F1942" t="str">
        <f>VLOOKUP($B1942,TrialDesign!$E$2:$I$1147,4,FALSE)</f>
        <v>BattenWinter</v>
      </c>
      <c r="G1942" s="1">
        <v>41905</v>
      </c>
      <c r="H1942" s="1" t="str">
        <f>VLOOKUP(B1942,TrialDesign!$E$2:$J$1147,6,FALSE)</f>
        <v>Full_8h</v>
      </c>
      <c r="K1942">
        <v>4</v>
      </c>
      <c r="L1942">
        <v>0</v>
      </c>
      <c r="M1942">
        <v>2</v>
      </c>
      <c r="N1942">
        <v>3</v>
      </c>
      <c r="O1942">
        <v>42</v>
      </c>
      <c r="P1942">
        <v>120</v>
      </c>
      <c r="Q1942">
        <v>78</v>
      </c>
      <c r="R1942">
        <v>4</v>
      </c>
      <c r="S1942">
        <v>3</v>
      </c>
      <c r="U1942" t="s">
        <v>71</v>
      </c>
      <c r="W1942">
        <f>VLOOKUP(H1942&amp;"_"&amp;M1942+1,'Leaf lengths'!$J$6:$Q$104,VLOOKUP(F1942,'Leaf lengths'!$S$1:$T$6,2,FALSE),FALSE)</f>
        <v>227.11111111111111</v>
      </c>
      <c r="X1942">
        <f t="shared" si="132"/>
        <v>0.34344422700587085</v>
      </c>
      <c r="Y1942">
        <f t="shared" si="131"/>
        <v>2.3434442270058709</v>
      </c>
      <c r="Z1942">
        <f t="shared" si="130"/>
        <v>9</v>
      </c>
      <c r="AD1942" t="str">
        <f t="shared" si="133"/>
        <v/>
      </c>
    </row>
    <row r="1943" spans="1:30" hidden="1" x14ac:dyDescent="0.3">
      <c r="A1943" t="s">
        <v>417</v>
      </c>
      <c r="B1943">
        <f t="shared" si="129"/>
        <v>401175</v>
      </c>
      <c r="C1943">
        <v>1175</v>
      </c>
      <c r="D1943">
        <f>VLOOKUP($B1943,TrialDesign!$E$2:$I$1147,5,FALSE)</f>
        <v>8</v>
      </c>
      <c r="E1943" t="str">
        <f>VLOOKUP($B1943,TrialDesign!$E$2:$I$1147,3,FALSE)</f>
        <v>Full</v>
      </c>
      <c r="F1943" t="str">
        <f>VLOOKUP($B1943,TrialDesign!$E$2:$I$1147,4,FALSE)</f>
        <v>BattenWinter</v>
      </c>
      <c r="G1943" s="1">
        <v>41905</v>
      </c>
      <c r="H1943" s="1" t="str">
        <f>VLOOKUP(B1943,TrialDesign!$E$2:$J$1147,6,FALSE)</f>
        <v>Full_8h</v>
      </c>
      <c r="J1943">
        <v>1175</v>
      </c>
      <c r="K1943">
        <v>1</v>
      </c>
      <c r="L1943">
        <v>0</v>
      </c>
      <c r="M1943">
        <v>2</v>
      </c>
      <c r="N1943">
        <v>3</v>
      </c>
      <c r="O1943">
        <v>35</v>
      </c>
      <c r="Q1943">
        <v>60</v>
      </c>
      <c r="R1943">
        <v>3</v>
      </c>
      <c r="S1943">
        <v>3</v>
      </c>
      <c r="U1943" t="s">
        <v>71</v>
      </c>
      <c r="W1943">
        <f>VLOOKUP(H1943&amp;"_"&amp;M1943+1,'Leaf lengths'!$J$6:$Q$104,VLOOKUP(F1943,'Leaf lengths'!$S$1:$T$6,2,FALSE),FALSE)</f>
        <v>227.11111111111111</v>
      </c>
      <c r="X1943">
        <f t="shared" si="132"/>
        <v>0.26418786692759294</v>
      </c>
      <c r="Y1943">
        <f t="shared" si="131"/>
        <v>2.264187866927593</v>
      </c>
      <c r="Z1943">
        <f t="shared" si="130"/>
        <v>8</v>
      </c>
      <c r="AD1943" t="str">
        <f t="shared" si="133"/>
        <v/>
      </c>
    </row>
    <row r="1944" spans="1:30" hidden="1" x14ac:dyDescent="0.3">
      <c r="A1944" t="s">
        <v>417</v>
      </c>
      <c r="B1944">
        <f t="shared" si="129"/>
        <v>401175</v>
      </c>
      <c r="C1944">
        <v>1175</v>
      </c>
      <c r="D1944">
        <f>VLOOKUP($B1944,TrialDesign!$E$2:$I$1147,5,FALSE)</f>
        <v>8</v>
      </c>
      <c r="E1944" t="str">
        <f>VLOOKUP($B1944,TrialDesign!$E$2:$I$1147,3,FALSE)</f>
        <v>Full</v>
      </c>
      <c r="F1944" t="str">
        <f>VLOOKUP($B1944,TrialDesign!$E$2:$I$1147,4,FALSE)</f>
        <v>BattenWinter</v>
      </c>
      <c r="G1944" s="1">
        <v>41905</v>
      </c>
      <c r="H1944" s="1" t="str">
        <f>VLOOKUP(B1944,TrialDesign!$E$2:$J$1147,6,FALSE)</f>
        <v>Full_8h</v>
      </c>
      <c r="K1944">
        <v>2</v>
      </c>
      <c r="L1944">
        <v>0</v>
      </c>
      <c r="M1944">
        <v>2</v>
      </c>
      <c r="N1944">
        <v>3</v>
      </c>
      <c r="O1944">
        <v>40</v>
      </c>
      <c r="P1944">
        <v>137</v>
      </c>
      <c r="Q1944">
        <v>45</v>
      </c>
      <c r="R1944">
        <v>3</v>
      </c>
      <c r="S1944">
        <v>3</v>
      </c>
      <c r="U1944" t="s">
        <v>71</v>
      </c>
      <c r="W1944">
        <f>VLOOKUP(H1944&amp;"_"&amp;M1944+1,'Leaf lengths'!$J$6:$Q$104,VLOOKUP(F1944,'Leaf lengths'!$S$1:$T$6,2,FALSE),FALSE)</f>
        <v>227.11111111111111</v>
      </c>
      <c r="X1944">
        <f t="shared" si="132"/>
        <v>0.19814090019569472</v>
      </c>
      <c r="Y1944">
        <f t="shared" si="131"/>
        <v>2.1981409001956949</v>
      </c>
      <c r="Z1944">
        <f t="shared" si="130"/>
        <v>8</v>
      </c>
      <c r="AD1944" t="str">
        <f t="shared" si="133"/>
        <v/>
      </c>
    </row>
    <row r="1945" spans="1:30" hidden="1" x14ac:dyDescent="0.3">
      <c r="A1945" t="s">
        <v>417</v>
      </c>
      <c r="B1945">
        <f t="shared" si="129"/>
        <v>401175</v>
      </c>
      <c r="C1945">
        <v>1175</v>
      </c>
      <c r="D1945">
        <f>VLOOKUP($B1945,TrialDesign!$E$2:$I$1147,5,FALSE)</f>
        <v>8</v>
      </c>
      <c r="E1945" t="str">
        <f>VLOOKUP($B1945,TrialDesign!$E$2:$I$1147,3,FALSE)</f>
        <v>Full</v>
      </c>
      <c r="F1945" t="str">
        <f>VLOOKUP($B1945,TrialDesign!$E$2:$I$1147,4,FALSE)</f>
        <v>BattenWinter</v>
      </c>
      <c r="G1945" s="1">
        <v>41905</v>
      </c>
      <c r="H1945" s="1" t="str">
        <f>VLOOKUP(B1945,TrialDesign!$E$2:$J$1147,6,FALSE)</f>
        <v>Full_8h</v>
      </c>
      <c r="K1945">
        <v>3</v>
      </c>
      <c r="L1945">
        <v>0</v>
      </c>
      <c r="M1945">
        <v>2</v>
      </c>
      <c r="N1945">
        <v>3</v>
      </c>
      <c r="O1945">
        <v>40</v>
      </c>
      <c r="P1945">
        <v>140</v>
      </c>
      <c r="Q1945">
        <v>46</v>
      </c>
      <c r="R1945">
        <v>2</v>
      </c>
      <c r="S1945">
        <v>3</v>
      </c>
      <c r="U1945" t="s">
        <v>71</v>
      </c>
      <c r="W1945">
        <f>VLOOKUP(H1945&amp;"_"&amp;M1945+1,'Leaf lengths'!$J$6:$Q$104,VLOOKUP(F1945,'Leaf lengths'!$S$1:$T$6,2,FALSE),FALSE)</f>
        <v>227.11111111111111</v>
      </c>
      <c r="X1945">
        <f t="shared" si="132"/>
        <v>0.20254403131115459</v>
      </c>
      <c r="Y1945">
        <f t="shared" si="131"/>
        <v>2.2025440313111546</v>
      </c>
      <c r="Z1945">
        <f t="shared" si="130"/>
        <v>7</v>
      </c>
      <c r="AD1945" t="str">
        <f t="shared" si="133"/>
        <v/>
      </c>
    </row>
    <row r="1946" spans="1:30" hidden="1" x14ac:dyDescent="0.3">
      <c r="A1946" t="s">
        <v>417</v>
      </c>
      <c r="B1946">
        <f t="shared" si="129"/>
        <v>401175</v>
      </c>
      <c r="C1946">
        <v>1175</v>
      </c>
      <c r="D1946">
        <f>VLOOKUP($B1946,TrialDesign!$E$2:$I$1147,5,FALSE)</f>
        <v>8</v>
      </c>
      <c r="E1946" t="str">
        <f>VLOOKUP($B1946,TrialDesign!$E$2:$I$1147,3,FALSE)</f>
        <v>Full</v>
      </c>
      <c r="F1946" t="str">
        <f>VLOOKUP($B1946,TrialDesign!$E$2:$I$1147,4,FALSE)</f>
        <v>BattenWinter</v>
      </c>
      <c r="G1946" s="1">
        <v>41905</v>
      </c>
      <c r="H1946" s="1" t="str">
        <f>VLOOKUP(B1946,TrialDesign!$E$2:$J$1147,6,FALSE)</f>
        <v>Full_8h</v>
      </c>
      <c r="K1946">
        <v>4</v>
      </c>
      <c r="L1946">
        <v>0</v>
      </c>
      <c r="M1946">
        <v>2</v>
      </c>
      <c r="N1946">
        <v>3</v>
      </c>
      <c r="O1946">
        <v>38</v>
      </c>
      <c r="P1946">
        <v>149</v>
      </c>
      <c r="Q1946">
        <v>70</v>
      </c>
      <c r="R1946">
        <v>3</v>
      </c>
      <c r="S1946">
        <v>2</v>
      </c>
      <c r="U1946" t="s">
        <v>71</v>
      </c>
      <c r="W1946">
        <f>VLOOKUP(H1946&amp;"_"&amp;M1946+1,'Leaf lengths'!$J$6:$Q$104,VLOOKUP(F1946,'Leaf lengths'!$S$1:$T$6,2,FALSE),FALSE)</f>
        <v>227.11111111111111</v>
      </c>
      <c r="X1946">
        <f t="shared" si="132"/>
        <v>0.30821917808219179</v>
      </c>
      <c r="Y1946">
        <f t="shared" si="131"/>
        <v>2.3082191780821919</v>
      </c>
      <c r="Z1946">
        <f t="shared" si="130"/>
        <v>7</v>
      </c>
      <c r="AD1946" t="str">
        <f t="shared" si="133"/>
        <v/>
      </c>
    </row>
    <row r="1947" spans="1:30" hidden="1" x14ac:dyDescent="0.3">
      <c r="A1947" t="s">
        <v>417</v>
      </c>
      <c r="B1947">
        <f t="shared" si="129"/>
        <v>401180</v>
      </c>
      <c r="C1947">
        <v>1180</v>
      </c>
      <c r="D1947">
        <f>VLOOKUP($B1947,TrialDesign!$E$2:$I$1147,5,FALSE)</f>
        <v>8</v>
      </c>
      <c r="E1947" t="str">
        <f>VLOOKUP($B1947,TrialDesign!$E$2:$I$1147,3,FALSE)</f>
        <v>Full</v>
      </c>
      <c r="F1947" t="str">
        <f>VLOOKUP($B1947,TrialDesign!$E$2:$I$1147,4,FALSE)</f>
        <v>BattenWinter</v>
      </c>
      <c r="G1947" s="1">
        <v>41905</v>
      </c>
      <c r="H1947" s="1" t="str">
        <f>VLOOKUP(B1947,TrialDesign!$E$2:$J$1147,6,FALSE)</f>
        <v>Full_8h</v>
      </c>
      <c r="J1947">
        <v>1180</v>
      </c>
      <c r="K1947">
        <v>1</v>
      </c>
      <c r="L1947">
        <v>0</v>
      </c>
      <c r="M1947">
        <v>2</v>
      </c>
      <c r="N1947">
        <v>3</v>
      </c>
      <c r="O1947">
        <v>46</v>
      </c>
      <c r="P1947">
        <v>152</v>
      </c>
      <c r="Q1947">
        <v>64</v>
      </c>
      <c r="R1947">
        <v>3</v>
      </c>
      <c r="S1947">
        <v>4</v>
      </c>
      <c r="U1947" t="s">
        <v>71</v>
      </c>
      <c r="W1947">
        <f>VLOOKUP(H1947&amp;"_"&amp;M1947+1,'Leaf lengths'!$J$6:$Q$104,VLOOKUP(F1947,'Leaf lengths'!$S$1:$T$6,2,FALSE),FALSE)</f>
        <v>227.11111111111111</v>
      </c>
      <c r="X1947">
        <f t="shared" si="132"/>
        <v>0.28180039138943247</v>
      </c>
      <c r="Y1947">
        <f t="shared" si="131"/>
        <v>2.2818003913894325</v>
      </c>
      <c r="Z1947">
        <f t="shared" si="130"/>
        <v>9</v>
      </c>
      <c r="AD1947" t="str">
        <f t="shared" si="133"/>
        <v/>
      </c>
    </row>
    <row r="1948" spans="1:30" hidden="1" x14ac:dyDescent="0.3">
      <c r="A1948" t="s">
        <v>417</v>
      </c>
      <c r="B1948">
        <f t="shared" si="129"/>
        <v>401180</v>
      </c>
      <c r="C1948">
        <v>1180</v>
      </c>
      <c r="D1948">
        <f>VLOOKUP($B1948,TrialDesign!$E$2:$I$1147,5,FALSE)</f>
        <v>8</v>
      </c>
      <c r="E1948" t="str">
        <f>VLOOKUP($B1948,TrialDesign!$E$2:$I$1147,3,FALSE)</f>
        <v>Full</v>
      </c>
      <c r="F1948" t="str">
        <f>VLOOKUP($B1948,TrialDesign!$E$2:$I$1147,4,FALSE)</f>
        <v>BattenWinter</v>
      </c>
      <c r="G1948" s="1">
        <v>41905</v>
      </c>
      <c r="H1948" s="1" t="str">
        <f>VLOOKUP(B1948,TrialDesign!$E$2:$J$1147,6,FALSE)</f>
        <v>Full_8h</v>
      </c>
      <c r="K1948">
        <v>2</v>
      </c>
      <c r="L1948">
        <v>0</v>
      </c>
      <c r="M1948">
        <v>2</v>
      </c>
      <c r="N1948">
        <v>3</v>
      </c>
      <c r="O1948">
        <v>41</v>
      </c>
      <c r="P1948">
        <v>137</v>
      </c>
      <c r="Q1948">
        <v>40</v>
      </c>
      <c r="R1948">
        <v>3</v>
      </c>
      <c r="S1948">
        <v>3</v>
      </c>
      <c r="U1948" t="s">
        <v>71</v>
      </c>
      <c r="W1948">
        <f>VLOOKUP(H1948&amp;"_"&amp;M1948+1,'Leaf lengths'!$J$6:$Q$104,VLOOKUP(F1948,'Leaf lengths'!$S$1:$T$6,2,FALSE),FALSE)</f>
        <v>227.11111111111111</v>
      </c>
      <c r="X1948">
        <f t="shared" si="132"/>
        <v>0.17612524461839529</v>
      </c>
      <c r="Y1948">
        <f t="shared" si="131"/>
        <v>2.1761252446183952</v>
      </c>
      <c r="Z1948">
        <f t="shared" si="130"/>
        <v>8</v>
      </c>
      <c r="AD1948" t="str">
        <f t="shared" si="133"/>
        <v/>
      </c>
    </row>
    <row r="1949" spans="1:30" hidden="1" x14ac:dyDescent="0.3">
      <c r="A1949" t="s">
        <v>417</v>
      </c>
      <c r="B1949">
        <f t="shared" si="129"/>
        <v>401180</v>
      </c>
      <c r="C1949">
        <v>1180</v>
      </c>
      <c r="D1949">
        <f>VLOOKUP($B1949,TrialDesign!$E$2:$I$1147,5,FALSE)</f>
        <v>8</v>
      </c>
      <c r="E1949" t="str">
        <f>VLOOKUP($B1949,TrialDesign!$E$2:$I$1147,3,FALSE)</f>
        <v>Full</v>
      </c>
      <c r="F1949" t="str">
        <f>VLOOKUP($B1949,TrialDesign!$E$2:$I$1147,4,FALSE)</f>
        <v>BattenWinter</v>
      </c>
      <c r="G1949" s="1">
        <v>41905</v>
      </c>
      <c r="H1949" s="1" t="str">
        <f>VLOOKUP(B1949,TrialDesign!$E$2:$J$1147,6,FALSE)</f>
        <v>Full_8h</v>
      </c>
      <c r="K1949">
        <v>3</v>
      </c>
      <c r="L1949">
        <v>0</v>
      </c>
      <c r="M1949">
        <v>2</v>
      </c>
      <c r="N1949">
        <v>3</v>
      </c>
      <c r="O1949">
        <v>46</v>
      </c>
      <c r="P1949">
        <v>141</v>
      </c>
      <c r="Q1949">
        <v>64</v>
      </c>
      <c r="R1949">
        <v>3</v>
      </c>
      <c r="S1949">
        <v>3</v>
      </c>
      <c r="U1949" t="s">
        <v>71</v>
      </c>
      <c r="W1949">
        <f>VLOOKUP(H1949&amp;"_"&amp;M1949+1,'Leaf lengths'!$J$6:$Q$104,VLOOKUP(F1949,'Leaf lengths'!$S$1:$T$6,2,FALSE),FALSE)</f>
        <v>227.11111111111111</v>
      </c>
      <c r="X1949">
        <f t="shared" si="132"/>
        <v>0.28180039138943247</v>
      </c>
      <c r="Y1949">
        <f t="shared" si="131"/>
        <v>2.2818003913894325</v>
      </c>
      <c r="Z1949">
        <f t="shared" si="130"/>
        <v>8</v>
      </c>
      <c r="AD1949" t="str">
        <f t="shared" si="133"/>
        <v/>
      </c>
    </row>
    <row r="1950" spans="1:30" hidden="1" x14ac:dyDescent="0.3">
      <c r="A1950" t="s">
        <v>417</v>
      </c>
      <c r="B1950">
        <f t="shared" si="129"/>
        <v>401180</v>
      </c>
      <c r="C1950">
        <v>1180</v>
      </c>
      <c r="D1950">
        <f>VLOOKUP($B1950,TrialDesign!$E$2:$I$1147,5,FALSE)</f>
        <v>8</v>
      </c>
      <c r="E1950" t="str">
        <f>VLOOKUP($B1950,TrialDesign!$E$2:$I$1147,3,FALSE)</f>
        <v>Full</v>
      </c>
      <c r="F1950" t="str">
        <f>VLOOKUP($B1950,TrialDesign!$E$2:$I$1147,4,FALSE)</f>
        <v>BattenWinter</v>
      </c>
      <c r="G1950" s="1">
        <v>41905</v>
      </c>
      <c r="H1950" s="1" t="str">
        <f>VLOOKUP(B1950,TrialDesign!$E$2:$J$1147,6,FALSE)</f>
        <v>Full_8h</v>
      </c>
      <c r="K1950">
        <v>4</v>
      </c>
      <c r="L1950">
        <v>0</v>
      </c>
      <c r="M1950">
        <v>2</v>
      </c>
      <c r="N1950">
        <v>3</v>
      </c>
      <c r="O1950">
        <v>46</v>
      </c>
      <c r="P1950">
        <v>140</v>
      </c>
      <c r="Q1950">
        <v>40</v>
      </c>
      <c r="R1950">
        <v>2</v>
      </c>
      <c r="S1950">
        <v>3</v>
      </c>
      <c r="U1950" t="s">
        <v>71</v>
      </c>
      <c r="W1950">
        <f>VLOOKUP(H1950&amp;"_"&amp;M1950+1,'Leaf lengths'!$J$6:$Q$104,VLOOKUP(F1950,'Leaf lengths'!$S$1:$T$6,2,FALSE),FALSE)</f>
        <v>227.11111111111111</v>
      </c>
      <c r="X1950">
        <f t="shared" si="132"/>
        <v>0.17612524461839529</v>
      </c>
      <c r="Y1950">
        <f t="shared" si="131"/>
        <v>2.1761252446183952</v>
      </c>
      <c r="Z1950">
        <f t="shared" si="130"/>
        <v>7</v>
      </c>
      <c r="AD1950" t="str">
        <f t="shared" si="133"/>
        <v/>
      </c>
    </row>
    <row r="1951" spans="1:30" hidden="1" x14ac:dyDescent="0.3">
      <c r="A1951" t="s">
        <v>417</v>
      </c>
      <c r="B1951">
        <f t="shared" si="129"/>
        <v>401183</v>
      </c>
      <c r="C1951">
        <v>1183</v>
      </c>
      <c r="D1951">
        <f>VLOOKUP($B1951,TrialDesign!$E$2:$I$1147,5,FALSE)</f>
        <v>8</v>
      </c>
      <c r="E1951" t="str">
        <f>VLOOKUP($B1951,TrialDesign!$E$2:$I$1147,3,FALSE)</f>
        <v>Full</v>
      </c>
      <c r="F1951" t="str">
        <f>VLOOKUP($B1951,TrialDesign!$E$2:$I$1147,4,FALSE)</f>
        <v>BattenWinter</v>
      </c>
      <c r="G1951" s="1">
        <v>41912</v>
      </c>
      <c r="H1951" s="1" t="str">
        <f>VLOOKUP(B1951,TrialDesign!$E$2:$J$1147,6,FALSE)</f>
        <v>Full_8h</v>
      </c>
      <c r="J1951">
        <v>1183</v>
      </c>
      <c r="K1951">
        <v>1</v>
      </c>
      <c r="L1951">
        <v>1</v>
      </c>
      <c r="M1951">
        <v>3</v>
      </c>
      <c r="N1951">
        <v>4</v>
      </c>
      <c r="O1951">
        <v>55</v>
      </c>
      <c r="Q1951">
        <v>131</v>
      </c>
      <c r="R1951">
        <v>4</v>
      </c>
      <c r="S1951">
        <v>5</v>
      </c>
      <c r="U1951" t="s">
        <v>71</v>
      </c>
      <c r="W1951">
        <f>VLOOKUP(H1951&amp;"_"&amp;M1951+1,'Leaf lengths'!$J$6:$Q$104,VLOOKUP(F1951,'Leaf lengths'!$S$1:$T$6,2,FALSE),FALSE)</f>
        <v>226.77777777777777</v>
      </c>
      <c r="X1951">
        <f t="shared" si="132"/>
        <v>0.5776580107790299</v>
      </c>
      <c r="Y1951">
        <f t="shared" si="131"/>
        <v>3.5776580107790297</v>
      </c>
      <c r="Z1951">
        <f t="shared" si="130"/>
        <v>12</v>
      </c>
      <c r="AD1951" t="str">
        <f t="shared" si="133"/>
        <v/>
      </c>
    </row>
    <row r="1952" spans="1:30" hidden="1" x14ac:dyDescent="0.3">
      <c r="A1952" t="s">
        <v>417</v>
      </c>
      <c r="B1952">
        <f t="shared" si="129"/>
        <v>401183</v>
      </c>
      <c r="C1952">
        <v>1183</v>
      </c>
      <c r="D1952">
        <f>VLOOKUP($B1952,TrialDesign!$E$2:$I$1147,5,FALSE)</f>
        <v>8</v>
      </c>
      <c r="E1952" t="str">
        <f>VLOOKUP($B1952,TrialDesign!$E$2:$I$1147,3,FALSE)</f>
        <v>Full</v>
      </c>
      <c r="F1952" t="str">
        <f>VLOOKUP($B1952,TrialDesign!$E$2:$I$1147,4,FALSE)</f>
        <v>BattenWinter</v>
      </c>
      <c r="G1952" s="1">
        <v>41912</v>
      </c>
      <c r="H1952" s="1" t="str">
        <f>VLOOKUP(B1952,TrialDesign!$E$2:$J$1147,6,FALSE)</f>
        <v>Full_8h</v>
      </c>
      <c r="K1952">
        <v>2</v>
      </c>
      <c r="L1952">
        <v>2</v>
      </c>
      <c r="M1952">
        <v>3</v>
      </c>
      <c r="N1952">
        <v>4</v>
      </c>
      <c r="O1952">
        <v>56</v>
      </c>
      <c r="P1952">
        <v>240</v>
      </c>
      <c r="Q1952">
        <v>89</v>
      </c>
      <c r="R1952">
        <v>4</v>
      </c>
      <c r="S1952">
        <v>5</v>
      </c>
      <c r="U1952" t="s">
        <v>71</v>
      </c>
      <c r="W1952">
        <f>VLOOKUP(H1952&amp;"_"&amp;M1952+1,'Leaf lengths'!$J$6:$Q$104,VLOOKUP(F1952,'Leaf lengths'!$S$1:$T$6,2,FALSE),FALSE)</f>
        <v>226.77777777777777</v>
      </c>
      <c r="X1952">
        <f t="shared" si="132"/>
        <v>0.39245467907888293</v>
      </c>
      <c r="Y1952">
        <f t="shared" si="131"/>
        <v>3.3924546790788828</v>
      </c>
      <c r="Z1952">
        <f t="shared" si="130"/>
        <v>12</v>
      </c>
      <c r="AD1952" t="str">
        <f t="shared" si="133"/>
        <v/>
      </c>
    </row>
    <row r="1953" spans="1:30" hidden="1" x14ac:dyDescent="0.3">
      <c r="A1953" t="s">
        <v>417</v>
      </c>
      <c r="B1953">
        <f t="shared" si="129"/>
        <v>401183</v>
      </c>
      <c r="C1953">
        <v>1183</v>
      </c>
      <c r="D1953">
        <f>VLOOKUP($B1953,TrialDesign!$E$2:$I$1147,5,FALSE)</f>
        <v>8</v>
      </c>
      <c r="E1953" t="str">
        <f>VLOOKUP($B1953,TrialDesign!$E$2:$I$1147,3,FALSE)</f>
        <v>Full</v>
      </c>
      <c r="F1953" t="str">
        <f>VLOOKUP($B1953,TrialDesign!$E$2:$I$1147,4,FALSE)</f>
        <v>BattenWinter</v>
      </c>
      <c r="G1953" s="1">
        <v>41912</v>
      </c>
      <c r="H1953" s="1" t="str">
        <f>VLOOKUP(B1953,TrialDesign!$E$2:$J$1147,6,FALSE)</f>
        <v>Full_8h</v>
      </c>
      <c r="K1953">
        <v>3</v>
      </c>
      <c r="L1953">
        <v>1</v>
      </c>
      <c r="M1953">
        <v>3</v>
      </c>
      <c r="N1953">
        <v>4</v>
      </c>
      <c r="O1953">
        <v>54</v>
      </c>
      <c r="P1953">
        <v>253</v>
      </c>
      <c r="Q1953">
        <v>173</v>
      </c>
      <c r="R1953">
        <v>4</v>
      </c>
      <c r="S1953">
        <v>6</v>
      </c>
      <c r="U1953" t="s">
        <v>71</v>
      </c>
      <c r="W1953">
        <f>VLOOKUP(H1953&amp;"_"&amp;M1953+1,'Leaf lengths'!$J$6:$Q$104,VLOOKUP(F1953,'Leaf lengths'!$S$1:$T$6,2,FALSE),FALSE)</f>
        <v>226.77777777777777</v>
      </c>
      <c r="X1953">
        <f t="shared" si="132"/>
        <v>0.76286134247917692</v>
      </c>
      <c r="Y1953">
        <f t="shared" si="131"/>
        <v>3.762861342479177</v>
      </c>
      <c r="Z1953">
        <f t="shared" si="130"/>
        <v>13</v>
      </c>
      <c r="AD1953" t="str">
        <f t="shared" si="133"/>
        <v/>
      </c>
    </row>
    <row r="1954" spans="1:30" hidden="1" x14ac:dyDescent="0.3">
      <c r="A1954" t="s">
        <v>417</v>
      </c>
      <c r="B1954">
        <f t="shared" ref="B1954:B2017" si="134">400000+C1954</f>
        <v>401183</v>
      </c>
      <c r="C1954">
        <v>1183</v>
      </c>
      <c r="D1954">
        <f>VLOOKUP($B1954,TrialDesign!$E$2:$I$1147,5,FALSE)</f>
        <v>8</v>
      </c>
      <c r="E1954" t="str">
        <f>VLOOKUP($B1954,TrialDesign!$E$2:$I$1147,3,FALSE)</f>
        <v>Full</v>
      </c>
      <c r="F1954" t="str">
        <f>VLOOKUP($B1954,TrialDesign!$E$2:$I$1147,4,FALSE)</f>
        <v>BattenWinter</v>
      </c>
      <c r="G1954" s="1">
        <v>41912</v>
      </c>
      <c r="H1954" s="1" t="str">
        <f>VLOOKUP(B1954,TrialDesign!$E$2:$J$1147,6,FALSE)</f>
        <v>Full_8h</v>
      </c>
      <c r="K1954">
        <v>4</v>
      </c>
      <c r="L1954">
        <v>2</v>
      </c>
      <c r="M1954">
        <v>3</v>
      </c>
      <c r="N1954">
        <v>4</v>
      </c>
      <c r="O1954">
        <v>52</v>
      </c>
      <c r="P1954">
        <v>220</v>
      </c>
      <c r="Q1954">
        <v>172</v>
      </c>
      <c r="R1954">
        <v>4</v>
      </c>
      <c r="S1954">
        <v>5</v>
      </c>
      <c r="U1954" t="s">
        <v>71</v>
      </c>
      <c r="W1954">
        <f>VLOOKUP(H1954&amp;"_"&amp;M1954+1,'Leaf lengths'!$J$6:$Q$104,VLOOKUP(F1954,'Leaf lengths'!$S$1:$T$6,2,FALSE),FALSE)</f>
        <v>226.77777777777777</v>
      </c>
      <c r="X1954">
        <f t="shared" si="132"/>
        <v>0.75845173934345911</v>
      </c>
      <c r="Y1954">
        <f t="shared" si="131"/>
        <v>3.7584517393434593</v>
      </c>
      <c r="Z1954">
        <f t="shared" si="130"/>
        <v>12</v>
      </c>
      <c r="AD1954" t="str">
        <f t="shared" si="133"/>
        <v/>
      </c>
    </row>
    <row r="1955" spans="1:30" hidden="1" x14ac:dyDescent="0.3">
      <c r="A1955" t="s">
        <v>417</v>
      </c>
      <c r="B1955">
        <f t="shared" si="134"/>
        <v>401184</v>
      </c>
      <c r="C1955">
        <v>1184</v>
      </c>
      <c r="D1955">
        <f>VLOOKUP($B1955,TrialDesign!$E$2:$I$1147,5,FALSE)</f>
        <v>8</v>
      </c>
      <c r="E1955" t="str">
        <f>VLOOKUP($B1955,TrialDesign!$E$2:$I$1147,3,FALSE)</f>
        <v>Full</v>
      </c>
      <c r="F1955" t="str">
        <f>VLOOKUP($B1955,TrialDesign!$E$2:$I$1147,4,FALSE)</f>
        <v>BattenWinter</v>
      </c>
      <c r="G1955" s="1">
        <v>41912</v>
      </c>
      <c r="H1955" s="1" t="str">
        <f>VLOOKUP(B1955,TrialDesign!$E$2:$J$1147,6,FALSE)</f>
        <v>Full_8h</v>
      </c>
      <c r="J1955">
        <v>1184</v>
      </c>
      <c r="K1955">
        <v>1</v>
      </c>
      <c r="L1955">
        <v>2</v>
      </c>
      <c r="M1955">
        <v>3</v>
      </c>
      <c r="N1955">
        <v>4</v>
      </c>
      <c r="O1955">
        <v>39</v>
      </c>
      <c r="Q1955">
        <v>159</v>
      </c>
      <c r="R1955">
        <v>4</v>
      </c>
      <c r="S1955">
        <v>5</v>
      </c>
      <c r="U1955" t="s">
        <v>71</v>
      </c>
      <c r="W1955">
        <f>VLOOKUP(H1955&amp;"_"&amp;M1955+1,'Leaf lengths'!$J$6:$Q$104,VLOOKUP(F1955,'Leaf lengths'!$S$1:$T$6,2,FALSE),FALSE)</f>
        <v>226.77777777777777</v>
      </c>
      <c r="X1955">
        <f t="shared" si="132"/>
        <v>0.70112689857912791</v>
      </c>
      <c r="Y1955">
        <f t="shared" si="131"/>
        <v>3.7011268985791279</v>
      </c>
      <c r="Z1955">
        <f t="shared" si="130"/>
        <v>12</v>
      </c>
      <c r="AD1955" t="str">
        <f t="shared" si="133"/>
        <v/>
      </c>
    </row>
    <row r="1956" spans="1:30" hidden="1" x14ac:dyDescent="0.3">
      <c r="A1956" t="s">
        <v>417</v>
      </c>
      <c r="B1956">
        <f t="shared" si="134"/>
        <v>401184</v>
      </c>
      <c r="C1956">
        <v>1184</v>
      </c>
      <c r="D1956">
        <f>VLOOKUP($B1956,TrialDesign!$E$2:$I$1147,5,FALSE)</f>
        <v>8</v>
      </c>
      <c r="E1956" t="str">
        <f>VLOOKUP($B1956,TrialDesign!$E$2:$I$1147,3,FALSE)</f>
        <v>Full</v>
      </c>
      <c r="F1956" t="str">
        <f>VLOOKUP($B1956,TrialDesign!$E$2:$I$1147,4,FALSE)</f>
        <v>BattenWinter</v>
      </c>
      <c r="G1956" s="1">
        <v>41912</v>
      </c>
      <c r="H1956" s="1" t="str">
        <f>VLOOKUP(B1956,TrialDesign!$E$2:$J$1147,6,FALSE)</f>
        <v>Full_8h</v>
      </c>
      <c r="K1956">
        <v>2</v>
      </c>
      <c r="L1956">
        <v>2</v>
      </c>
      <c r="M1956">
        <v>3</v>
      </c>
      <c r="N1956">
        <v>4</v>
      </c>
      <c r="O1956">
        <v>48</v>
      </c>
      <c r="P1956">
        <v>220</v>
      </c>
      <c r="Q1956">
        <v>117</v>
      </c>
      <c r="R1956">
        <v>4</v>
      </c>
      <c r="S1956">
        <v>6</v>
      </c>
      <c r="U1956" t="s">
        <v>71</v>
      </c>
      <c r="W1956">
        <f>VLOOKUP(H1956&amp;"_"&amp;M1956+1,'Leaf lengths'!$J$6:$Q$104,VLOOKUP(F1956,'Leaf lengths'!$S$1:$T$6,2,FALSE),FALSE)</f>
        <v>226.77777777777777</v>
      </c>
      <c r="X1956">
        <f t="shared" si="132"/>
        <v>0.51592356687898089</v>
      </c>
      <c r="Y1956">
        <f t="shared" si="131"/>
        <v>3.515923566878981</v>
      </c>
      <c r="Z1956">
        <f t="shared" si="130"/>
        <v>13</v>
      </c>
      <c r="AD1956" t="str">
        <f t="shared" si="133"/>
        <v/>
      </c>
    </row>
    <row r="1957" spans="1:30" hidden="1" x14ac:dyDescent="0.3">
      <c r="A1957" t="s">
        <v>417</v>
      </c>
      <c r="B1957">
        <f t="shared" si="134"/>
        <v>401184</v>
      </c>
      <c r="C1957">
        <v>1184</v>
      </c>
      <c r="D1957">
        <f>VLOOKUP($B1957,TrialDesign!$E$2:$I$1147,5,FALSE)</f>
        <v>8</v>
      </c>
      <c r="E1957" t="str">
        <f>VLOOKUP($B1957,TrialDesign!$E$2:$I$1147,3,FALSE)</f>
        <v>Full</v>
      </c>
      <c r="F1957" t="str">
        <f>VLOOKUP($B1957,TrialDesign!$E$2:$I$1147,4,FALSE)</f>
        <v>BattenWinter</v>
      </c>
      <c r="G1957" s="1">
        <v>41912</v>
      </c>
      <c r="H1957" s="1" t="str">
        <f>VLOOKUP(B1957,TrialDesign!$E$2:$J$1147,6,FALSE)</f>
        <v>Full_8h</v>
      </c>
      <c r="K1957">
        <v>3</v>
      </c>
      <c r="L1957">
        <v>1</v>
      </c>
      <c r="M1957">
        <v>3</v>
      </c>
      <c r="N1957">
        <v>4</v>
      </c>
      <c r="O1957">
        <v>50</v>
      </c>
      <c r="P1957">
        <v>219</v>
      </c>
      <c r="Q1957">
        <v>101</v>
      </c>
      <c r="R1957">
        <v>4</v>
      </c>
      <c r="S1957">
        <v>5</v>
      </c>
      <c r="U1957" t="s">
        <v>71</v>
      </c>
      <c r="W1957">
        <f>VLOOKUP(H1957&amp;"_"&amp;M1957+1,'Leaf lengths'!$J$6:$Q$104,VLOOKUP(F1957,'Leaf lengths'!$S$1:$T$6,2,FALSE),FALSE)</f>
        <v>226.77777777777777</v>
      </c>
      <c r="X1957">
        <f t="shared" si="132"/>
        <v>0.44536991670749632</v>
      </c>
      <c r="Y1957">
        <f t="shared" si="131"/>
        <v>3.4453699167074965</v>
      </c>
      <c r="Z1957">
        <f t="shared" si="130"/>
        <v>12</v>
      </c>
      <c r="AD1957" t="str">
        <f t="shared" si="133"/>
        <v/>
      </c>
    </row>
    <row r="1958" spans="1:30" hidden="1" x14ac:dyDescent="0.3">
      <c r="A1958" t="s">
        <v>417</v>
      </c>
      <c r="B1958">
        <f t="shared" si="134"/>
        <v>401184</v>
      </c>
      <c r="C1958">
        <v>1184</v>
      </c>
      <c r="D1958">
        <f>VLOOKUP($B1958,TrialDesign!$E$2:$I$1147,5,FALSE)</f>
        <v>8</v>
      </c>
      <c r="E1958" t="str">
        <f>VLOOKUP($B1958,TrialDesign!$E$2:$I$1147,3,FALSE)</f>
        <v>Full</v>
      </c>
      <c r="F1958" t="str">
        <f>VLOOKUP($B1958,TrialDesign!$E$2:$I$1147,4,FALSE)</f>
        <v>BattenWinter</v>
      </c>
      <c r="G1958" s="1">
        <v>41912</v>
      </c>
      <c r="H1958" s="1" t="str">
        <f>VLOOKUP(B1958,TrialDesign!$E$2:$J$1147,6,FALSE)</f>
        <v>Full_8h</v>
      </c>
      <c r="K1958">
        <v>4</v>
      </c>
      <c r="L1958">
        <v>2</v>
      </c>
      <c r="M1958">
        <v>3</v>
      </c>
      <c r="N1958">
        <v>4</v>
      </c>
      <c r="O1958">
        <v>45</v>
      </c>
      <c r="P1958">
        <v>224</v>
      </c>
      <c r="Q1958">
        <v>119</v>
      </c>
      <c r="R1958">
        <v>4</v>
      </c>
      <c r="S1958">
        <v>4</v>
      </c>
      <c r="U1958" t="s">
        <v>71</v>
      </c>
      <c r="W1958">
        <f>VLOOKUP(H1958&amp;"_"&amp;M1958+1,'Leaf lengths'!$J$6:$Q$104,VLOOKUP(F1958,'Leaf lengths'!$S$1:$T$6,2,FALSE),FALSE)</f>
        <v>226.77777777777777</v>
      </c>
      <c r="X1958">
        <f t="shared" si="132"/>
        <v>0.52474277315041651</v>
      </c>
      <c r="Y1958">
        <f t="shared" si="131"/>
        <v>3.5247427731504164</v>
      </c>
      <c r="Z1958">
        <f t="shared" si="130"/>
        <v>11</v>
      </c>
      <c r="AD1958" t="str">
        <f t="shared" si="133"/>
        <v/>
      </c>
    </row>
    <row r="1959" spans="1:30" hidden="1" x14ac:dyDescent="0.3">
      <c r="A1959" t="s">
        <v>417</v>
      </c>
      <c r="B1959">
        <f t="shared" si="134"/>
        <v>401190</v>
      </c>
      <c r="C1959">
        <v>1190</v>
      </c>
      <c r="D1959">
        <f>VLOOKUP($B1959,TrialDesign!$E$2:$I$1147,5,FALSE)</f>
        <v>8</v>
      </c>
      <c r="E1959" t="str">
        <f>VLOOKUP($B1959,TrialDesign!$E$2:$I$1147,3,FALSE)</f>
        <v>Full</v>
      </c>
      <c r="F1959" t="str">
        <f>VLOOKUP($B1959,TrialDesign!$E$2:$I$1147,4,FALSE)</f>
        <v>BattenWinter</v>
      </c>
      <c r="G1959" s="1">
        <v>41912</v>
      </c>
      <c r="H1959" s="1" t="str">
        <f>VLOOKUP(B1959,TrialDesign!$E$2:$J$1147,6,FALSE)</f>
        <v>Full_8h</v>
      </c>
      <c r="J1959">
        <v>1190</v>
      </c>
      <c r="K1959">
        <v>1</v>
      </c>
      <c r="L1959">
        <v>2</v>
      </c>
      <c r="M1959">
        <v>3</v>
      </c>
      <c r="N1959">
        <v>4</v>
      </c>
      <c r="O1959">
        <v>42</v>
      </c>
      <c r="Q1959">
        <v>105</v>
      </c>
      <c r="R1959">
        <v>4</v>
      </c>
      <c r="S1959">
        <v>5</v>
      </c>
      <c r="U1959" t="s">
        <v>71</v>
      </c>
      <c r="W1959">
        <f>VLOOKUP(H1959&amp;"_"&amp;M1959+1,'Leaf lengths'!$J$6:$Q$104,VLOOKUP(F1959,'Leaf lengths'!$S$1:$T$6,2,FALSE),FALSE)</f>
        <v>226.77777777777777</v>
      </c>
      <c r="X1959">
        <f t="shared" si="132"/>
        <v>0.4630083292503675</v>
      </c>
      <c r="Y1959">
        <f t="shared" si="131"/>
        <v>3.4630083292503677</v>
      </c>
      <c r="Z1959">
        <f t="shared" si="130"/>
        <v>12</v>
      </c>
      <c r="AD1959" t="str">
        <f t="shared" si="133"/>
        <v/>
      </c>
    </row>
    <row r="1960" spans="1:30" hidden="1" x14ac:dyDescent="0.3">
      <c r="A1960" t="s">
        <v>417</v>
      </c>
      <c r="B1960">
        <f t="shared" si="134"/>
        <v>401190</v>
      </c>
      <c r="C1960">
        <v>1190</v>
      </c>
      <c r="D1960">
        <f>VLOOKUP($B1960,TrialDesign!$E$2:$I$1147,5,FALSE)</f>
        <v>8</v>
      </c>
      <c r="E1960" t="str">
        <f>VLOOKUP($B1960,TrialDesign!$E$2:$I$1147,3,FALSE)</f>
        <v>Full</v>
      </c>
      <c r="F1960" t="str">
        <f>VLOOKUP($B1960,TrialDesign!$E$2:$I$1147,4,FALSE)</f>
        <v>BattenWinter</v>
      </c>
      <c r="G1960" s="1">
        <v>41912</v>
      </c>
      <c r="H1960" s="1" t="str">
        <f>VLOOKUP(B1960,TrialDesign!$E$2:$J$1147,6,FALSE)</f>
        <v>Full_8h</v>
      </c>
      <c r="K1960">
        <v>2</v>
      </c>
      <c r="L1960">
        <v>1</v>
      </c>
      <c r="M1960">
        <v>3</v>
      </c>
      <c r="N1960">
        <v>4</v>
      </c>
      <c r="O1960">
        <v>55</v>
      </c>
      <c r="P1960">
        <v>214</v>
      </c>
      <c r="Q1960">
        <v>91</v>
      </c>
      <c r="R1960">
        <v>5</v>
      </c>
      <c r="S1960">
        <v>3</v>
      </c>
      <c r="U1960" t="s">
        <v>71</v>
      </c>
      <c r="W1960">
        <f>VLOOKUP(H1960&amp;"_"&amp;M1960+1,'Leaf lengths'!$J$6:$Q$104,VLOOKUP(F1960,'Leaf lengths'!$S$1:$T$6,2,FALSE),FALSE)</f>
        <v>226.77777777777777</v>
      </c>
      <c r="X1960">
        <f t="shared" si="132"/>
        <v>0.40127388535031849</v>
      </c>
      <c r="Y1960">
        <f t="shared" si="131"/>
        <v>3.4012738853503186</v>
      </c>
      <c r="Z1960">
        <f t="shared" si="130"/>
        <v>11</v>
      </c>
      <c r="AD1960" t="str">
        <f t="shared" si="133"/>
        <v/>
      </c>
    </row>
    <row r="1961" spans="1:30" hidden="1" x14ac:dyDescent="0.3">
      <c r="A1961" t="s">
        <v>417</v>
      </c>
      <c r="B1961">
        <f t="shared" si="134"/>
        <v>401190</v>
      </c>
      <c r="C1961">
        <v>1190</v>
      </c>
      <c r="D1961">
        <f>VLOOKUP($B1961,TrialDesign!$E$2:$I$1147,5,FALSE)</f>
        <v>8</v>
      </c>
      <c r="E1961" t="str">
        <f>VLOOKUP($B1961,TrialDesign!$E$2:$I$1147,3,FALSE)</f>
        <v>Full</v>
      </c>
      <c r="F1961" t="str">
        <f>VLOOKUP($B1961,TrialDesign!$E$2:$I$1147,4,FALSE)</f>
        <v>BattenWinter</v>
      </c>
      <c r="G1961" s="1">
        <v>41912</v>
      </c>
      <c r="H1961" s="1" t="str">
        <f>VLOOKUP(B1961,TrialDesign!$E$2:$J$1147,6,FALSE)</f>
        <v>Full_8h</v>
      </c>
      <c r="K1961">
        <v>3</v>
      </c>
      <c r="L1961">
        <v>1</v>
      </c>
      <c r="M1961">
        <v>3</v>
      </c>
      <c r="N1961">
        <v>4</v>
      </c>
      <c r="O1961">
        <v>57</v>
      </c>
      <c r="P1961">
        <v>230</v>
      </c>
      <c r="Q1961">
        <v>102</v>
      </c>
      <c r="R1961">
        <v>4</v>
      </c>
      <c r="S1961">
        <v>5</v>
      </c>
      <c r="U1961" t="s">
        <v>71</v>
      </c>
      <c r="W1961">
        <f>VLOOKUP(H1961&amp;"_"&amp;M1961+1,'Leaf lengths'!$J$6:$Q$104,VLOOKUP(F1961,'Leaf lengths'!$S$1:$T$6,2,FALSE),FALSE)</f>
        <v>226.77777777777777</v>
      </c>
      <c r="X1961">
        <f t="shared" si="132"/>
        <v>0.44977951984321413</v>
      </c>
      <c r="Y1961">
        <f t="shared" si="131"/>
        <v>3.4497795198432142</v>
      </c>
      <c r="Z1961">
        <f t="shared" si="130"/>
        <v>12</v>
      </c>
      <c r="AD1961" t="str">
        <f t="shared" si="133"/>
        <v/>
      </c>
    </row>
    <row r="1962" spans="1:30" hidden="1" x14ac:dyDescent="0.3">
      <c r="A1962" t="s">
        <v>417</v>
      </c>
      <c r="B1962">
        <f t="shared" si="134"/>
        <v>401190</v>
      </c>
      <c r="C1962">
        <v>1190</v>
      </c>
      <c r="D1962">
        <f>VLOOKUP($B1962,TrialDesign!$E$2:$I$1147,5,FALSE)</f>
        <v>8</v>
      </c>
      <c r="E1962" t="str">
        <f>VLOOKUP($B1962,TrialDesign!$E$2:$I$1147,3,FALSE)</f>
        <v>Full</v>
      </c>
      <c r="F1962" t="str">
        <f>VLOOKUP($B1962,TrialDesign!$E$2:$I$1147,4,FALSE)</f>
        <v>BattenWinter</v>
      </c>
      <c r="G1962" s="1">
        <v>41912</v>
      </c>
      <c r="H1962" s="1" t="str">
        <f>VLOOKUP(B1962,TrialDesign!$E$2:$J$1147,6,FALSE)</f>
        <v>Full_8h</v>
      </c>
      <c r="K1962">
        <v>4</v>
      </c>
      <c r="L1962">
        <v>1</v>
      </c>
      <c r="M1962">
        <v>3</v>
      </c>
      <c r="N1962">
        <v>4</v>
      </c>
      <c r="O1962">
        <v>51</v>
      </c>
      <c r="P1962">
        <v>224</v>
      </c>
      <c r="Q1962">
        <v>63</v>
      </c>
      <c r="R1962">
        <v>5</v>
      </c>
      <c r="S1962">
        <v>3</v>
      </c>
      <c r="U1962" t="s">
        <v>71</v>
      </c>
      <c r="W1962">
        <f>VLOOKUP(H1962&amp;"_"&amp;M1962+1,'Leaf lengths'!$J$6:$Q$104,VLOOKUP(F1962,'Leaf lengths'!$S$1:$T$6,2,FALSE),FALSE)</f>
        <v>226.77777777777777</v>
      </c>
      <c r="X1962">
        <f t="shared" si="132"/>
        <v>0.27780499755022048</v>
      </c>
      <c r="Y1962">
        <f t="shared" si="131"/>
        <v>3.2778049975502204</v>
      </c>
      <c r="Z1962">
        <f t="shared" si="130"/>
        <v>11</v>
      </c>
      <c r="AD1962" t="str">
        <f t="shared" si="133"/>
        <v/>
      </c>
    </row>
    <row r="1963" spans="1:30" hidden="1" x14ac:dyDescent="0.3">
      <c r="A1963" t="s">
        <v>417</v>
      </c>
      <c r="B1963">
        <f t="shared" si="134"/>
        <v>401176</v>
      </c>
      <c r="C1963">
        <v>1176</v>
      </c>
      <c r="D1963">
        <f>VLOOKUP($B1963,TrialDesign!$E$2:$I$1147,5,FALSE)</f>
        <v>8</v>
      </c>
      <c r="E1963" t="str">
        <f>VLOOKUP($B1963,TrialDesign!$E$2:$I$1147,3,FALSE)</f>
        <v>Full</v>
      </c>
      <c r="F1963" t="str">
        <f>VLOOKUP($B1963,TrialDesign!$E$2:$I$1147,4,FALSE)</f>
        <v>BattenWinter</v>
      </c>
      <c r="G1963" s="1">
        <v>41919</v>
      </c>
      <c r="H1963" s="1" t="str">
        <f>VLOOKUP(B1963,TrialDesign!$E$2:$J$1147,6,FALSE)</f>
        <v>Full_8h</v>
      </c>
      <c r="J1963">
        <v>1176</v>
      </c>
      <c r="K1963">
        <v>1</v>
      </c>
      <c r="L1963">
        <v>2</v>
      </c>
      <c r="M1963">
        <v>4</v>
      </c>
      <c r="N1963">
        <v>5</v>
      </c>
      <c r="O1963">
        <v>52</v>
      </c>
      <c r="Q1963">
        <v>146</v>
      </c>
      <c r="R1963">
        <v>5</v>
      </c>
      <c r="S1963">
        <v>6</v>
      </c>
      <c r="U1963" t="s">
        <v>71</v>
      </c>
      <c r="W1963">
        <f>VLOOKUP(H1963&amp;"_"&amp;M1963+1,'Leaf lengths'!$J$6:$Q$104,VLOOKUP(F1963,'Leaf lengths'!$S$1:$T$6,2,FALSE),FALSE)</f>
        <v>269.44444444444446</v>
      </c>
      <c r="X1963">
        <f t="shared" si="132"/>
        <v>0.54185567010309277</v>
      </c>
      <c r="Y1963">
        <f t="shared" si="131"/>
        <v>4.541855670103093</v>
      </c>
      <c r="Z1963">
        <f t="shared" si="130"/>
        <v>15</v>
      </c>
      <c r="AD1963" t="str">
        <f t="shared" si="133"/>
        <v/>
      </c>
    </row>
    <row r="1964" spans="1:30" hidden="1" x14ac:dyDescent="0.3">
      <c r="A1964" t="s">
        <v>417</v>
      </c>
      <c r="B1964">
        <f t="shared" si="134"/>
        <v>401176</v>
      </c>
      <c r="C1964">
        <v>1176</v>
      </c>
      <c r="D1964">
        <f>VLOOKUP($B1964,TrialDesign!$E$2:$I$1147,5,FALSE)</f>
        <v>8</v>
      </c>
      <c r="E1964" t="str">
        <f>VLOOKUP($B1964,TrialDesign!$E$2:$I$1147,3,FALSE)</f>
        <v>Full</v>
      </c>
      <c r="F1964" t="str">
        <f>VLOOKUP($B1964,TrialDesign!$E$2:$I$1147,4,FALSE)</f>
        <v>BattenWinter</v>
      </c>
      <c r="G1964" s="1">
        <v>41919</v>
      </c>
      <c r="H1964" s="1" t="str">
        <f>VLOOKUP(B1964,TrialDesign!$E$2:$J$1147,6,FALSE)</f>
        <v>Full_8h</v>
      </c>
      <c r="K1964">
        <v>2</v>
      </c>
      <c r="L1964">
        <v>4</v>
      </c>
      <c r="M1964">
        <v>4</v>
      </c>
      <c r="N1964">
        <v>5</v>
      </c>
      <c r="O1964">
        <v>60</v>
      </c>
      <c r="P1964">
        <v>237</v>
      </c>
      <c r="Q1964">
        <v>165</v>
      </c>
      <c r="R1964">
        <v>6</v>
      </c>
      <c r="S1964">
        <v>7</v>
      </c>
      <c r="U1964" t="s">
        <v>71</v>
      </c>
      <c r="W1964">
        <f>VLOOKUP(H1964&amp;"_"&amp;M1964+1,'Leaf lengths'!$J$6:$Q$104,VLOOKUP(F1964,'Leaf lengths'!$S$1:$T$6,2,FALSE),FALSE)</f>
        <v>269.44444444444446</v>
      </c>
      <c r="X1964">
        <f t="shared" si="132"/>
        <v>0.61237113402061849</v>
      </c>
      <c r="Y1964">
        <f t="shared" si="131"/>
        <v>4.6123711340206182</v>
      </c>
      <c r="Z1964">
        <f t="shared" si="130"/>
        <v>17</v>
      </c>
      <c r="AD1964" t="str">
        <f t="shared" si="133"/>
        <v/>
      </c>
    </row>
    <row r="1965" spans="1:30" hidden="1" x14ac:dyDescent="0.3">
      <c r="A1965" t="s">
        <v>417</v>
      </c>
      <c r="B1965">
        <f t="shared" si="134"/>
        <v>401176</v>
      </c>
      <c r="C1965">
        <v>1176</v>
      </c>
      <c r="D1965">
        <f>VLOOKUP($B1965,TrialDesign!$E$2:$I$1147,5,FALSE)</f>
        <v>8</v>
      </c>
      <c r="E1965" t="str">
        <f>VLOOKUP($B1965,TrialDesign!$E$2:$I$1147,3,FALSE)</f>
        <v>Full</v>
      </c>
      <c r="F1965" t="str">
        <f>VLOOKUP($B1965,TrialDesign!$E$2:$I$1147,4,FALSE)</f>
        <v>BattenWinter</v>
      </c>
      <c r="G1965" s="1">
        <v>41919</v>
      </c>
      <c r="H1965" s="1" t="str">
        <f>VLOOKUP(B1965,TrialDesign!$E$2:$J$1147,6,FALSE)</f>
        <v>Full_8h</v>
      </c>
      <c r="K1965">
        <v>3</v>
      </c>
      <c r="L1965">
        <v>2</v>
      </c>
      <c r="M1965">
        <v>4</v>
      </c>
      <c r="N1965">
        <v>5</v>
      </c>
      <c r="O1965">
        <v>59</v>
      </c>
      <c r="P1965">
        <v>237</v>
      </c>
      <c r="Q1965">
        <v>194</v>
      </c>
      <c r="R1965">
        <v>6</v>
      </c>
      <c r="S1965">
        <v>7</v>
      </c>
      <c r="U1965" t="s">
        <v>71</v>
      </c>
      <c r="W1965">
        <f>VLOOKUP(H1965&amp;"_"&amp;M1965+1,'Leaf lengths'!$J$6:$Q$104,VLOOKUP(F1965,'Leaf lengths'!$S$1:$T$6,2,FALSE),FALSE)</f>
        <v>269.44444444444446</v>
      </c>
      <c r="X1965">
        <f t="shared" si="132"/>
        <v>0.72</v>
      </c>
      <c r="Y1965">
        <f t="shared" si="131"/>
        <v>4.72</v>
      </c>
      <c r="Z1965">
        <f t="shared" si="130"/>
        <v>17</v>
      </c>
      <c r="AD1965" t="str">
        <f t="shared" si="133"/>
        <v/>
      </c>
    </row>
    <row r="1966" spans="1:30" hidden="1" x14ac:dyDescent="0.3">
      <c r="A1966" t="s">
        <v>417</v>
      </c>
      <c r="B1966">
        <f t="shared" si="134"/>
        <v>401176</v>
      </c>
      <c r="C1966">
        <v>1176</v>
      </c>
      <c r="D1966">
        <f>VLOOKUP($B1966,TrialDesign!$E$2:$I$1147,5,FALSE)</f>
        <v>8</v>
      </c>
      <c r="E1966" t="str">
        <f>VLOOKUP($B1966,TrialDesign!$E$2:$I$1147,3,FALSE)</f>
        <v>Full</v>
      </c>
      <c r="F1966" t="str">
        <f>VLOOKUP($B1966,TrialDesign!$E$2:$I$1147,4,FALSE)</f>
        <v>BattenWinter</v>
      </c>
      <c r="G1966" s="1">
        <v>41919</v>
      </c>
      <c r="H1966" s="1" t="str">
        <f>VLOOKUP(B1966,TrialDesign!$E$2:$J$1147,6,FALSE)</f>
        <v>Full_8h</v>
      </c>
      <c r="K1966">
        <v>4</v>
      </c>
      <c r="L1966">
        <v>2</v>
      </c>
      <c r="M1966">
        <v>4</v>
      </c>
      <c r="N1966">
        <v>5</v>
      </c>
      <c r="O1966">
        <v>65</v>
      </c>
      <c r="P1966">
        <v>232</v>
      </c>
      <c r="Q1966">
        <v>176</v>
      </c>
      <c r="R1966">
        <v>5</v>
      </c>
      <c r="S1966">
        <v>8</v>
      </c>
      <c r="U1966" t="s">
        <v>71</v>
      </c>
      <c r="W1966">
        <f>VLOOKUP(H1966&amp;"_"&amp;M1966+1,'Leaf lengths'!$J$6:$Q$104,VLOOKUP(F1966,'Leaf lengths'!$S$1:$T$6,2,FALSE),FALSE)</f>
        <v>269.44444444444446</v>
      </c>
      <c r="X1966">
        <f t="shared" si="132"/>
        <v>0.65319587628865972</v>
      </c>
      <c r="Y1966">
        <f t="shared" si="131"/>
        <v>4.6531958762886596</v>
      </c>
      <c r="Z1966">
        <f t="shared" si="130"/>
        <v>17</v>
      </c>
      <c r="AD1966" t="str">
        <f t="shared" si="133"/>
        <v/>
      </c>
    </row>
    <row r="1967" spans="1:30" hidden="1" x14ac:dyDescent="0.3">
      <c r="A1967" t="s">
        <v>417</v>
      </c>
      <c r="B1967">
        <f t="shared" si="134"/>
        <v>401181</v>
      </c>
      <c r="C1967">
        <v>1181</v>
      </c>
      <c r="D1967">
        <f>VLOOKUP($B1967,TrialDesign!$E$2:$I$1147,5,FALSE)</f>
        <v>8</v>
      </c>
      <c r="E1967" t="str">
        <f>VLOOKUP($B1967,TrialDesign!$E$2:$I$1147,3,FALSE)</f>
        <v>Full</v>
      </c>
      <c r="F1967" t="str">
        <f>VLOOKUP($B1967,TrialDesign!$E$2:$I$1147,4,FALSE)</f>
        <v>BattenWinter</v>
      </c>
      <c r="G1967" s="1">
        <v>41919</v>
      </c>
      <c r="H1967" s="1" t="str">
        <f>VLOOKUP(B1967,TrialDesign!$E$2:$J$1147,6,FALSE)</f>
        <v>Full_8h</v>
      </c>
      <c r="J1967">
        <v>1181</v>
      </c>
      <c r="K1967">
        <v>1</v>
      </c>
      <c r="L1967">
        <v>2</v>
      </c>
      <c r="M1967">
        <v>4</v>
      </c>
      <c r="N1967">
        <v>5</v>
      </c>
      <c r="O1967">
        <v>58</v>
      </c>
      <c r="Q1967">
        <v>132</v>
      </c>
      <c r="R1967">
        <v>5</v>
      </c>
      <c r="S1967">
        <v>5</v>
      </c>
      <c r="U1967" t="s">
        <v>71</v>
      </c>
      <c r="W1967">
        <f>VLOOKUP(H1967&amp;"_"&amp;M1967+1,'Leaf lengths'!$J$6:$Q$104,VLOOKUP(F1967,'Leaf lengths'!$S$1:$T$6,2,FALSE),FALSE)</f>
        <v>269.44444444444446</v>
      </c>
      <c r="X1967">
        <f t="shared" si="132"/>
        <v>0.48989690721649481</v>
      </c>
      <c r="Y1967">
        <f t="shared" si="131"/>
        <v>4.4898969072164947</v>
      </c>
      <c r="Z1967">
        <f t="shared" si="130"/>
        <v>14</v>
      </c>
      <c r="AD1967" t="str">
        <f t="shared" si="133"/>
        <v/>
      </c>
    </row>
    <row r="1968" spans="1:30" hidden="1" x14ac:dyDescent="0.3">
      <c r="A1968" t="s">
        <v>417</v>
      </c>
      <c r="B1968">
        <f t="shared" si="134"/>
        <v>401181</v>
      </c>
      <c r="C1968">
        <v>1181</v>
      </c>
      <c r="D1968">
        <f>VLOOKUP($B1968,TrialDesign!$E$2:$I$1147,5,FALSE)</f>
        <v>8</v>
      </c>
      <c r="E1968" t="str">
        <f>VLOOKUP($B1968,TrialDesign!$E$2:$I$1147,3,FALSE)</f>
        <v>Full</v>
      </c>
      <c r="F1968" t="str">
        <f>VLOOKUP($B1968,TrialDesign!$E$2:$I$1147,4,FALSE)</f>
        <v>BattenWinter</v>
      </c>
      <c r="G1968" s="1">
        <v>41919</v>
      </c>
      <c r="H1968" s="1" t="str">
        <f>VLOOKUP(B1968,TrialDesign!$E$2:$J$1147,6,FALSE)</f>
        <v>Full_8h</v>
      </c>
      <c r="K1968">
        <v>2</v>
      </c>
      <c r="L1968">
        <v>3</v>
      </c>
      <c r="M1968">
        <v>4</v>
      </c>
      <c r="N1968">
        <v>5</v>
      </c>
      <c r="O1968">
        <v>59</v>
      </c>
      <c r="P1968">
        <v>222</v>
      </c>
      <c r="Q1968">
        <v>154</v>
      </c>
      <c r="R1968">
        <v>4</v>
      </c>
      <c r="S1968">
        <v>8</v>
      </c>
      <c r="U1968" t="s">
        <v>71</v>
      </c>
      <c r="W1968">
        <f>VLOOKUP(H1968&amp;"_"&amp;M1968+1,'Leaf lengths'!$J$6:$Q$104,VLOOKUP(F1968,'Leaf lengths'!$S$1:$T$6,2,FALSE),FALSE)</f>
        <v>269.44444444444446</v>
      </c>
      <c r="X1968">
        <f t="shared" si="132"/>
        <v>0.57154639175257727</v>
      </c>
      <c r="Y1968">
        <f t="shared" si="131"/>
        <v>4.5715463917525776</v>
      </c>
      <c r="Z1968">
        <f t="shared" si="130"/>
        <v>16</v>
      </c>
      <c r="AD1968" t="str">
        <f t="shared" si="133"/>
        <v/>
      </c>
    </row>
    <row r="1969" spans="1:30" hidden="1" x14ac:dyDescent="0.3">
      <c r="A1969" t="s">
        <v>417</v>
      </c>
      <c r="B1969">
        <f t="shared" si="134"/>
        <v>401181</v>
      </c>
      <c r="C1969">
        <v>1181</v>
      </c>
      <c r="D1969">
        <f>VLOOKUP($B1969,TrialDesign!$E$2:$I$1147,5,FALSE)</f>
        <v>8</v>
      </c>
      <c r="E1969" t="str">
        <f>VLOOKUP($B1969,TrialDesign!$E$2:$I$1147,3,FALSE)</f>
        <v>Full</v>
      </c>
      <c r="F1969" t="str">
        <f>VLOOKUP($B1969,TrialDesign!$E$2:$I$1147,4,FALSE)</f>
        <v>BattenWinter</v>
      </c>
      <c r="G1969" s="1">
        <v>41919</v>
      </c>
      <c r="H1969" s="1" t="str">
        <f>VLOOKUP(B1969,TrialDesign!$E$2:$J$1147,6,FALSE)</f>
        <v>Full_8h</v>
      </c>
      <c r="K1969">
        <v>3</v>
      </c>
      <c r="L1969">
        <v>2</v>
      </c>
      <c r="M1969">
        <v>4</v>
      </c>
      <c r="N1969">
        <v>5</v>
      </c>
      <c r="O1969">
        <v>62</v>
      </c>
      <c r="P1969">
        <v>232</v>
      </c>
      <c r="Q1969">
        <v>185</v>
      </c>
      <c r="R1969">
        <v>4</v>
      </c>
      <c r="S1969">
        <v>7</v>
      </c>
      <c r="U1969" t="s">
        <v>71</v>
      </c>
      <c r="W1969">
        <f>VLOOKUP(H1969&amp;"_"&amp;M1969+1,'Leaf lengths'!$J$6:$Q$104,VLOOKUP(F1969,'Leaf lengths'!$S$1:$T$6,2,FALSE),FALSE)</f>
        <v>269.44444444444446</v>
      </c>
      <c r="X1969">
        <f t="shared" si="132"/>
        <v>0.6865979381443299</v>
      </c>
      <c r="Y1969">
        <f t="shared" si="131"/>
        <v>4.6865979381443301</v>
      </c>
      <c r="Z1969">
        <f t="shared" si="130"/>
        <v>15</v>
      </c>
      <c r="AD1969" t="str">
        <f t="shared" si="133"/>
        <v/>
      </c>
    </row>
    <row r="1970" spans="1:30" hidden="1" x14ac:dyDescent="0.3">
      <c r="A1970" t="s">
        <v>417</v>
      </c>
      <c r="B1970">
        <f t="shared" si="134"/>
        <v>401181</v>
      </c>
      <c r="C1970">
        <v>1181</v>
      </c>
      <c r="D1970">
        <f>VLOOKUP($B1970,TrialDesign!$E$2:$I$1147,5,FALSE)</f>
        <v>8</v>
      </c>
      <c r="E1970" t="str">
        <f>VLOOKUP($B1970,TrialDesign!$E$2:$I$1147,3,FALSE)</f>
        <v>Full</v>
      </c>
      <c r="F1970" t="str">
        <f>VLOOKUP($B1970,TrialDesign!$E$2:$I$1147,4,FALSE)</f>
        <v>BattenWinter</v>
      </c>
      <c r="G1970" s="1">
        <v>41919</v>
      </c>
      <c r="H1970" s="1" t="str">
        <f>VLOOKUP(B1970,TrialDesign!$E$2:$J$1147,6,FALSE)</f>
        <v>Full_8h</v>
      </c>
      <c r="K1970">
        <v>4</v>
      </c>
      <c r="L1970">
        <v>1</v>
      </c>
      <c r="M1970">
        <v>4</v>
      </c>
      <c r="N1970">
        <v>5</v>
      </c>
      <c r="O1970">
        <v>55</v>
      </c>
      <c r="P1970">
        <v>215</v>
      </c>
      <c r="Q1970">
        <v>184</v>
      </c>
      <c r="R1970">
        <v>4</v>
      </c>
      <c r="S1970">
        <v>7</v>
      </c>
      <c r="U1970" t="s">
        <v>71</v>
      </c>
      <c r="W1970">
        <f>VLOOKUP(H1970&amp;"_"&amp;M1970+1,'Leaf lengths'!$J$6:$Q$104,VLOOKUP(F1970,'Leaf lengths'!$S$1:$T$6,2,FALSE),FALSE)</f>
        <v>269.44444444444446</v>
      </c>
      <c r="X1970">
        <f t="shared" si="132"/>
        <v>0.68288659793814432</v>
      </c>
      <c r="Y1970">
        <f t="shared" si="131"/>
        <v>4.6828865979381442</v>
      </c>
      <c r="Z1970">
        <f t="shared" ref="Z1970:Z2033" si="135">IF(S1970="","",SUM(M1970+R1970+S1970))</f>
        <v>15</v>
      </c>
      <c r="AD1970" t="str">
        <f t="shared" si="133"/>
        <v/>
      </c>
    </row>
    <row r="1971" spans="1:30" hidden="1" x14ac:dyDescent="0.3">
      <c r="A1971" t="s">
        <v>417</v>
      </c>
      <c r="B1971">
        <f t="shared" si="134"/>
        <v>401186</v>
      </c>
      <c r="C1971">
        <v>1186</v>
      </c>
      <c r="D1971">
        <f>VLOOKUP($B1971,TrialDesign!$E$2:$I$1147,5,FALSE)</f>
        <v>8</v>
      </c>
      <c r="E1971" t="str">
        <f>VLOOKUP($B1971,TrialDesign!$E$2:$I$1147,3,FALSE)</f>
        <v>Full</v>
      </c>
      <c r="F1971" t="str">
        <f>VLOOKUP($B1971,TrialDesign!$E$2:$I$1147,4,FALSE)</f>
        <v>BattenWinter</v>
      </c>
      <c r="G1971" s="1">
        <v>41919</v>
      </c>
      <c r="H1971" s="1" t="str">
        <f>VLOOKUP(B1971,TrialDesign!$E$2:$J$1147,6,FALSE)</f>
        <v>Full_8h</v>
      </c>
      <c r="J1971">
        <v>1186</v>
      </c>
      <c r="K1971">
        <v>1</v>
      </c>
      <c r="L1971">
        <v>2</v>
      </c>
      <c r="M1971">
        <v>4</v>
      </c>
      <c r="N1971">
        <v>5</v>
      </c>
      <c r="O1971">
        <v>54</v>
      </c>
      <c r="Q1971">
        <v>165</v>
      </c>
      <c r="R1971">
        <v>5</v>
      </c>
      <c r="S1971">
        <v>7</v>
      </c>
      <c r="U1971" t="s">
        <v>71</v>
      </c>
      <c r="W1971">
        <f>VLOOKUP(H1971&amp;"_"&amp;M1971+1,'Leaf lengths'!$J$6:$Q$104,VLOOKUP(F1971,'Leaf lengths'!$S$1:$T$6,2,FALSE),FALSE)</f>
        <v>269.44444444444446</v>
      </c>
      <c r="X1971">
        <f t="shared" si="132"/>
        <v>0.61237113402061849</v>
      </c>
      <c r="Y1971">
        <f t="shared" si="131"/>
        <v>4.6123711340206182</v>
      </c>
      <c r="Z1971">
        <f t="shared" si="135"/>
        <v>16</v>
      </c>
      <c r="AD1971" t="str">
        <f t="shared" si="133"/>
        <v/>
      </c>
    </row>
    <row r="1972" spans="1:30" hidden="1" x14ac:dyDescent="0.3">
      <c r="A1972" t="s">
        <v>417</v>
      </c>
      <c r="B1972">
        <f t="shared" si="134"/>
        <v>401186</v>
      </c>
      <c r="C1972">
        <v>1186</v>
      </c>
      <c r="D1972">
        <f>VLOOKUP($B1972,TrialDesign!$E$2:$I$1147,5,FALSE)</f>
        <v>8</v>
      </c>
      <c r="E1972" t="str">
        <f>VLOOKUP($B1972,TrialDesign!$E$2:$I$1147,3,FALSE)</f>
        <v>Full</v>
      </c>
      <c r="F1972" t="str">
        <f>VLOOKUP($B1972,TrialDesign!$E$2:$I$1147,4,FALSE)</f>
        <v>BattenWinter</v>
      </c>
      <c r="G1972" s="1">
        <v>41919</v>
      </c>
      <c r="H1972" s="1" t="str">
        <f>VLOOKUP(B1972,TrialDesign!$E$2:$J$1147,6,FALSE)</f>
        <v>Full_8h</v>
      </c>
      <c r="K1972">
        <v>2</v>
      </c>
      <c r="L1972">
        <v>1</v>
      </c>
      <c r="M1972">
        <v>4</v>
      </c>
      <c r="N1972">
        <v>5</v>
      </c>
      <c r="O1972">
        <v>51</v>
      </c>
      <c r="P1972">
        <v>216</v>
      </c>
      <c r="Q1972">
        <v>160</v>
      </c>
      <c r="R1972">
        <v>4</v>
      </c>
      <c r="S1972">
        <v>7</v>
      </c>
      <c r="U1972" t="s">
        <v>71</v>
      </c>
      <c r="W1972">
        <f>VLOOKUP(H1972&amp;"_"&amp;M1972+1,'Leaf lengths'!$J$6:$Q$104,VLOOKUP(F1972,'Leaf lengths'!$S$1:$T$6,2,FALSE),FALSE)</f>
        <v>269.44444444444446</v>
      </c>
      <c r="X1972">
        <f t="shared" si="132"/>
        <v>0.59381443298969072</v>
      </c>
      <c r="Y1972">
        <f t="shared" si="131"/>
        <v>4.5938144329896904</v>
      </c>
      <c r="Z1972">
        <f t="shared" si="135"/>
        <v>15</v>
      </c>
      <c r="AD1972" t="str">
        <f t="shared" si="133"/>
        <v/>
      </c>
    </row>
    <row r="1973" spans="1:30" hidden="1" x14ac:dyDescent="0.3">
      <c r="A1973" t="s">
        <v>417</v>
      </c>
      <c r="B1973">
        <f t="shared" si="134"/>
        <v>401186</v>
      </c>
      <c r="C1973">
        <v>1186</v>
      </c>
      <c r="D1973">
        <f>VLOOKUP($B1973,TrialDesign!$E$2:$I$1147,5,FALSE)</f>
        <v>8</v>
      </c>
      <c r="E1973" t="str">
        <f>VLOOKUP($B1973,TrialDesign!$E$2:$I$1147,3,FALSE)</f>
        <v>Full</v>
      </c>
      <c r="F1973" t="str">
        <f>VLOOKUP($B1973,TrialDesign!$E$2:$I$1147,4,FALSE)</f>
        <v>BattenWinter</v>
      </c>
      <c r="G1973" s="1">
        <v>41919</v>
      </c>
      <c r="H1973" s="1" t="str">
        <f>VLOOKUP(B1973,TrialDesign!$E$2:$J$1147,6,FALSE)</f>
        <v>Full_8h</v>
      </c>
      <c r="K1973">
        <v>3</v>
      </c>
      <c r="L1973">
        <v>2</v>
      </c>
      <c r="M1973">
        <v>4</v>
      </c>
      <c r="N1973">
        <v>5</v>
      </c>
      <c r="O1973">
        <v>48</v>
      </c>
      <c r="P1973">
        <v>218</v>
      </c>
      <c r="Q1973">
        <v>137</v>
      </c>
      <c r="R1973">
        <v>4</v>
      </c>
      <c r="S1973">
        <v>8</v>
      </c>
      <c r="U1973" t="s">
        <v>71</v>
      </c>
      <c r="W1973">
        <f>VLOOKUP(H1973&amp;"_"&amp;M1973+1,'Leaf lengths'!$J$6:$Q$104,VLOOKUP(F1973,'Leaf lengths'!$S$1:$T$6,2,FALSE),FALSE)</f>
        <v>269.44444444444446</v>
      </c>
      <c r="X1973">
        <f t="shared" si="132"/>
        <v>0.50845360824742269</v>
      </c>
      <c r="Y1973">
        <f t="shared" si="131"/>
        <v>4.5084536082474225</v>
      </c>
      <c r="Z1973">
        <f t="shared" si="135"/>
        <v>16</v>
      </c>
      <c r="AD1973" t="str">
        <f t="shared" si="133"/>
        <v/>
      </c>
    </row>
    <row r="1974" spans="1:30" hidden="1" x14ac:dyDescent="0.3">
      <c r="A1974" t="s">
        <v>417</v>
      </c>
      <c r="B1974">
        <f t="shared" si="134"/>
        <v>401186</v>
      </c>
      <c r="C1974">
        <v>1186</v>
      </c>
      <c r="D1974">
        <f>VLOOKUP($B1974,TrialDesign!$E$2:$I$1147,5,FALSE)</f>
        <v>8</v>
      </c>
      <c r="E1974" t="str">
        <f>VLOOKUP($B1974,TrialDesign!$E$2:$I$1147,3,FALSE)</f>
        <v>Full</v>
      </c>
      <c r="F1974" t="str">
        <f>VLOOKUP($B1974,TrialDesign!$E$2:$I$1147,4,FALSE)</f>
        <v>BattenWinter</v>
      </c>
      <c r="G1974" s="1">
        <v>41919</v>
      </c>
      <c r="H1974" s="1" t="str">
        <f>VLOOKUP(B1974,TrialDesign!$E$2:$J$1147,6,FALSE)</f>
        <v>Full_8h</v>
      </c>
      <c r="K1974">
        <v>4</v>
      </c>
      <c r="L1974">
        <v>3</v>
      </c>
      <c r="M1974">
        <v>4</v>
      </c>
      <c r="N1974">
        <v>5</v>
      </c>
      <c r="O1974">
        <v>52</v>
      </c>
      <c r="P1974">
        <v>232</v>
      </c>
      <c r="Q1974">
        <v>150</v>
      </c>
      <c r="R1974">
        <v>5</v>
      </c>
      <c r="S1974">
        <v>7</v>
      </c>
      <c r="U1974" t="s">
        <v>71</v>
      </c>
      <c r="W1974">
        <f>VLOOKUP(H1974&amp;"_"&amp;M1974+1,'Leaf lengths'!$J$6:$Q$104,VLOOKUP(F1974,'Leaf lengths'!$S$1:$T$6,2,FALSE),FALSE)</f>
        <v>269.44444444444446</v>
      </c>
      <c r="X1974">
        <f t="shared" si="132"/>
        <v>0.55670103092783507</v>
      </c>
      <c r="Y1974">
        <f t="shared" ref="Y1974:Y2037" si="136">X1974+M1974</f>
        <v>4.5567010309278349</v>
      </c>
      <c r="Z1974">
        <f t="shared" si="135"/>
        <v>16</v>
      </c>
      <c r="AD1974" t="str">
        <f t="shared" si="133"/>
        <v/>
      </c>
    </row>
    <row r="1975" spans="1:30" hidden="1" x14ac:dyDescent="0.3">
      <c r="A1975" t="s">
        <v>417</v>
      </c>
      <c r="B1975">
        <f t="shared" si="134"/>
        <v>401171</v>
      </c>
      <c r="C1975">
        <v>1171</v>
      </c>
      <c r="D1975">
        <f>VLOOKUP($B1975,TrialDesign!$E$2:$I$1147,5,FALSE)</f>
        <v>8</v>
      </c>
      <c r="E1975" t="str">
        <f>VLOOKUP($B1975,TrialDesign!$E$2:$I$1147,3,FALSE)</f>
        <v>Full</v>
      </c>
      <c r="F1975" t="str">
        <f>VLOOKUP($B1975,TrialDesign!$E$2:$I$1147,4,FALSE)</f>
        <v>BattenWinter</v>
      </c>
      <c r="G1975" s="1">
        <v>41927</v>
      </c>
      <c r="H1975" s="1" t="str">
        <f>VLOOKUP(B1975,TrialDesign!$E$2:$J$1147,6,FALSE)</f>
        <v>Full_8h</v>
      </c>
      <c r="J1975">
        <v>1171</v>
      </c>
      <c r="K1975">
        <v>1</v>
      </c>
      <c r="L1975">
        <v>3</v>
      </c>
      <c r="M1975">
        <v>5</v>
      </c>
      <c r="N1975">
        <v>6</v>
      </c>
      <c r="O1975">
        <v>74</v>
      </c>
      <c r="Q1975">
        <v>202</v>
      </c>
      <c r="R1975">
        <v>5</v>
      </c>
      <c r="S1975">
        <v>10</v>
      </c>
      <c r="U1975" t="s">
        <v>71</v>
      </c>
      <c r="W1975">
        <f>VLOOKUP(H1975&amp;"_"&amp;M1975+1,'Leaf lengths'!$J$6:$Q$104,VLOOKUP(F1975,'Leaf lengths'!$S$1:$T$6,2,FALSE),FALSE)</f>
        <v>329.42857142857144</v>
      </c>
      <c r="X1975">
        <f t="shared" si="132"/>
        <v>0.61318300086730271</v>
      </c>
      <c r="Y1975">
        <f t="shared" si="136"/>
        <v>5.6131830008673029</v>
      </c>
      <c r="Z1975">
        <f t="shared" si="135"/>
        <v>20</v>
      </c>
      <c r="AD1975" t="str">
        <f t="shared" si="133"/>
        <v/>
      </c>
    </row>
    <row r="1976" spans="1:30" hidden="1" x14ac:dyDescent="0.3">
      <c r="A1976" t="s">
        <v>417</v>
      </c>
      <c r="B1976">
        <f t="shared" si="134"/>
        <v>401171</v>
      </c>
      <c r="C1976">
        <v>1171</v>
      </c>
      <c r="D1976">
        <f>VLOOKUP($B1976,TrialDesign!$E$2:$I$1147,5,FALSE)</f>
        <v>8</v>
      </c>
      <c r="E1976" t="str">
        <f>VLOOKUP($B1976,TrialDesign!$E$2:$I$1147,3,FALSE)</f>
        <v>Full</v>
      </c>
      <c r="F1976" t="str">
        <f>VLOOKUP($B1976,TrialDesign!$E$2:$I$1147,4,FALSE)</f>
        <v>BattenWinter</v>
      </c>
      <c r="G1976" s="1">
        <v>41927</v>
      </c>
      <c r="H1976" s="1" t="str">
        <f>VLOOKUP(B1976,TrialDesign!$E$2:$J$1147,6,FALSE)</f>
        <v>Full_8h</v>
      </c>
      <c r="K1976">
        <v>2</v>
      </c>
      <c r="L1976">
        <v>2</v>
      </c>
      <c r="M1976">
        <v>5</v>
      </c>
      <c r="N1976">
        <v>6</v>
      </c>
      <c r="O1976">
        <v>78</v>
      </c>
      <c r="P1976">
        <v>257</v>
      </c>
      <c r="Q1976">
        <v>233</v>
      </c>
      <c r="R1976">
        <v>5</v>
      </c>
      <c r="S1976">
        <v>10</v>
      </c>
      <c r="U1976" t="s">
        <v>71</v>
      </c>
      <c r="W1976">
        <f>VLOOKUP(H1976&amp;"_"&amp;M1976+1,'Leaf lengths'!$J$6:$Q$104,VLOOKUP(F1976,'Leaf lengths'!$S$1:$T$6,2,FALSE),FALSE)</f>
        <v>329.42857142857144</v>
      </c>
      <c r="X1976">
        <f t="shared" si="132"/>
        <v>0.70728534258456199</v>
      </c>
      <c r="Y1976">
        <f t="shared" si="136"/>
        <v>5.7072853425845622</v>
      </c>
      <c r="Z1976">
        <f t="shared" si="135"/>
        <v>20</v>
      </c>
      <c r="AD1976" t="str">
        <f t="shared" si="133"/>
        <v/>
      </c>
    </row>
    <row r="1977" spans="1:30" hidden="1" x14ac:dyDescent="0.3">
      <c r="A1977" t="s">
        <v>417</v>
      </c>
      <c r="B1977">
        <f t="shared" si="134"/>
        <v>401171</v>
      </c>
      <c r="C1977">
        <v>1171</v>
      </c>
      <c r="D1977">
        <f>VLOOKUP($B1977,TrialDesign!$E$2:$I$1147,5,FALSE)</f>
        <v>8</v>
      </c>
      <c r="E1977" t="str">
        <f>VLOOKUP($B1977,TrialDesign!$E$2:$I$1147,3,FALSE)</f>
        <v>Full</v>
      </c>
      <c r="F1977" t="str">
        <f>VLOOKUP($B1977,TrialDesign!$E$2:$I$1147,4,FALSE)</f>
        <v>BattenWinter</v>
      </c>
      <c r="G1977" s="1">
        <v>41927</v>
      </c>
      <c r="H1977" s="1" t="str">
        <f>VLOOKUP(B1977,TrialDesign!$E$2:$J$1147,6,FALSE)</f>
        <v>Full_8h</v>
      </c>
      <c r="K1977">
        <v>3</v>
      </c>
      <c r="L1977">
        <v>2</v>
      </c>
      <c r="M1977">
        <v>5</v>
      </c>
      <c r="N1977">
        <v>6</v>
      </c>
      <c r="O1977">
        <v>88</v>
      </c>
      <c r="P1977">
        <v>303</v>
      </c>
      <c r="Q1977">
        <v>263</v>
      </c>
      <c r="R1977">
        <v>5</v>
      </c>
      <c r="S1977">
        <v>13</v>
      </c>
      <c r="U1977" t="s">
        <v>18</v>
      </c>
      <c r="W1977">
        <f>VLOOKUP(H1977&amp;"_"&amp;M1977+1,'Leaf lengths'!$J$6:$Q$104,VLOOKUP(F1977,'Leaf lengths'!$S$1:$T$6,2,FALSE),FALSE)</f>
        <v>329.42857142857144</v>
      </c>
      <c r="X1977">
        <f t="shared" si="132"/>
        <v>0.79835212489158713</v>
      </c>
      <c r="Y1977">
        <f t="shared" si="136"/>
        <v>5.7983521248915872</v>
      </c>
      <c r="Z1977">
        <f t="shared" si="135"/>
        <v>23</v>
      </c>
      <c r="AD1977" t="str">
        <f t="shared" si="133"/>
        <v/>
      </c>
    </row>
    <row r="1978" spans="1:30" hidden="1" x14ac:dyDescent="0.3">
      <c r="A1978" t="s">
        <v>417</v>
      </c>
      <c r="B1978">
        <f t="shared" si="134"/>
        <v>401171</v>
      </c>
      <c r="C1978">
        <v>1171</v>
      </c>
      <c r="D1978">
        <f>VLOOKUP($B1978,TrialDesign!$E$2:$I$1147,5,FALSE)</f>
        <v>8</v>
      </c>
      <c r="E1978" t="str">
        <f>VLOOKUP($B1978,TrialDesign!$E$2:$I$1147,3,FALSE)</f>
        <v>Full</v>
      </c>
      <c r="F1978" t="str">
        <f>VLOOKUP($B1978,TrialDesign!$E$2:$I$1147,4,FALSE)</f>
        <v>BattenWinter</v>
      </c>
      <c r="G1978" s="1">
        <v>41927</v>
      </c>
      <c r="H1978" s="1" t="str">
        <f>VLOOKUP(B1978,TrialDesign!$E$2:$J$1147,6,FALSE)</f>
        <v>Full_8h</v>
      </c>
      <c r="K1978">
        <v>4</v>
      </c>
      <c r="L1978">
        <v>2</v>
      </c>
      <c r="M1978">
        <v>5</v>
      </c>
      <c r="N1978">
        <v>6</v>
      </c>
      <c r="O1978">
        <v>71</v>
      </c>
      <c r="P1978">
        <v>259</v>
      </c>
      <c r="Q1978">
        <v>262</v>
      </c>
      <c r="R1978">
        <v>5</v>
      </c>
      <c r="S1978">
        <v>11</v>
      </c>
      <c r="U1978" t="s">
        <v>71</v>
      </c>
      <c r="W1978">
        <f>VLOOKUP(H1978&amp;"_"&amp;M1978+1,'Leaf lengths'!$J$6:$Q$104,VLOOKUP(F1978,'Leaf lengths'!$S$1:$T$6,2,FALSE),FALSE)</f>
        <v>329.42857142857144</v>
      </c>
      <c r="X1978">
        <f t="shared" si="132"/>
        <v>0.79531656548135299</v>
      </c>
      <c r="Y1978">
        <f t="shared" si="136"/>
        <v>5.795316565481353</v>
      </c>
      <c r="Z1978">
        <f t="shared" si="135"/>
        <v>21</v>
      </c>
      <c r="AD1978" t="str">
        <f t="shared" si="133"/>
        <v/>
      </c>
    </row>
    <row r="1979" spans="1:30" hidden="1" x14ac:dyDescent="0.3">
      <c r="A1979" t="s">
        <v>417</v>
      </c>
      <c r="B1979">
        <f t="shared" si="134"/>
        <v>401182</v>
      </c>
      <c r="C1979">
        <v>1182</v>
      </c>
      <c r="D1979">
        <f>VLOOKUP($B1979,TrialDesign!$E$2:$I$1147,5,FALSE)</f>
        <v>8</v>
      </c>
      <c r="E1979" t="str">
        <f>VLOOKUP($B1979,TrialDesign!$E$2:$I$1147,3,FALSE)</f>
        <v>Full</v>
      </c>
      <c r="F1979" t="str">
        <f>VLOOKUP($B1979,TrialDesign!$E$2:$I$1147,4,FALSE)</f>
        <v>BattenWinter</v>
      </c>
      <c r="G1979" s="1">
        <v>41927</v>
      </c>
      <c r="H1979" s="1" t="str">
        <f>VLOOKUP(B1979,TrialDesign!$E$2:$J$1147,6,FALSE)</f>
        <v>Full_8h</v>
      </c>
      <c r="J1979">
        <v>1182</v>
      </c>
      <c r="K1979">
        <v>1</v>
      </c>
      <c r="L1979">
        <v>4</v>
      </c>
      <c r="M1979">
        <v>5</v>
      </c>
      <c r="N1979">
        <v>6</v>
      </c>
      <c r="O1979">
        <v>70</v>
      </c>
      <c r="Q1979">
        <v>210</v>
      </c>
      <c r="R1979">
        <v>5</v>
      </c>
      <c r="S1979">
        <v>11</v>
      </c>
      <c r="U1979" t="s">
        <v>71</v>
      </c>
      <c r="W1979">
        <f>VLOOKUP(H1979&amp;"_"&amp;M1979+1,'Leaf lengths'!$J$6:$Q$104,VLOOKUP(F1979,'Leaf lengths'!$S$1:$T$6,2,FALSE),FALSE)</f>
        <v>329.42857142857144</v>
      </c>
      <c r="X1979">
        <f t="shared" si="132"/>
        <v>0.63746747614917598</v>
      </c>
      <c r="Y1979">
        <f t="shared" si="136"/>
        <v>5.6374674761491761</v>
      </c>
      <c r="Z1979">
        <f t="shared" si="135"/>
        <v>21</v>
      </c>
      <c r="AD1979" t="str">
        <f t="shared" si="133"/>
        <v/>
      </c>
    </row>
    <row r="1980" spans="1:30" hidden="1" x14ac:dyDescent="0.3">
      <c r="A1980" t="s">
        <v>417</v>
      </c>
      <c r="B1980">
        <f t="shared" si="134"/>
        <v>401182</v>
      </c>
      <c r="C1980">
        <v>1182</v>
      </c>
      <c r="D1980">
        <f>VLOOKUP($B1980,TrialDesign!$E$2:$I$1147,5,FALSE)</f>
        <v>8</v>
      </c>
      <c r="E1980" t="str">
        <f>VLOOKUP($B1980,TrialDesign!$E$2:$I$1147,3,FALSE)</f>
        <v>Full</v>
      </c>
      <c r="F1980" t="str">
        <f>VLOOKUP($B1980,TrialDesign!$E$2:$I$1147,4,FALSE)</f>
        <v>BattenWinter</v>
      </c>
      <c r="G1980" s="1">
        <v>41927</v>
      </c>
      <c r="H1980" s="1" t="str">
        <f>VLOOKUP(B1980,TrialDesign!$E$2:$J$1147,6,FALSE)</f>
        <v>Full_8h</v>
      </c>
      <c r="K1980">
        <v>2</v>
      </c>
      <c r="L1980">
        <v>5</v>
      </c>
      <c r="M1980">
        <v>5</v>
      </c>
      <c r="N1980">
        <v>6</v>
      </c>
      <c r="O1980">
        <v>75</v>
      </c>
      <c r="P1980">
        <v>245</v>
      </c>
      <c r="Q1980">
        <v>265</v>
      </c>
      <c r="R1980">
        <v>5</v>
      </c>
      <c r="S1980">
        <v>11</v>
      </c>
      <c r="U1980" t="s">
        <v>71</v>
      </c>
      <c r="W1980">
        <f>VLOOKUP(H1980&amp;"_"&amp;M1980+1,'Leaf lengths'!$J$6:$Q$104,VLOOKUP(F1980,'Leaf lengths'!$S$1:$T$6,2,FALSE),FALSE)</f>
        <v>329.42857142857144</v>
      </c>
      <c r="X1980">
        <f t="shared" si="132"/>
        <v>0.80442324371205542</v>
      </c>
      <c r="Y1980">
        <f t="shared" si="136"/>
        <v>5.8044232437120558</v>
      </c>
      <c r="Z1980">
        <f t="shared" si="135"/>
        <v>21</v>
      </c>
      <c r="AD1980" t="str">
        <f t="shared" si="133"/>
        <v/>
      </c>
    </row>
    <row r="1981" spans="1:30" hidden="1" x14ac:dyDescent="0.3">
      <c r="A1981" t="s">
        <v>417</v>
      </c>
      <c r="B1981">
        <f t="shared" si="134"/>
        <v>401182</v>
      </c>
      <c r="C1981">
        <v>1182</v>
      </c>
      <c r="D1981">
        <f>VLOOKUP($B1981,TrialDesign!$E$2:$I$1147,5,FALSE)</f>
        <v>8</v>
      </c>
      <c r="E1981" t="str">
        <f>VLOOKUP($B1981,TrialDesign!$E$2:$I$1147,3,FALSE)</f>
        <v>Full</v>
      </c>
      <c r="F1981" t="str">
        <f>VLOOKUP($B1981,TrialDesign!$E$2:$I$1147,4,FALSE)</f>
        <v>BattenWinter</v>
      </c>
      <c r="G1981" s="1">
        <v>41927</v>
      </c>
      <c r="H1981" s="1" t="str">
        <f>VLOOKUP(B1981,TrialDesign!$E$2:$J$1147,6,FALSE)</f>
        <v>Full_8h</v>
      </c>
      <c r="K1981">
        <v>3</v>
      </c>
      <c r="L1981">
        <v>3</v>
      </c>
      <c r="M1981">
        <v>5</v>
      </c>
      <c r="N1981">
        <v>6</v>
      </c>
      <c r="O1981">
        <v>75</v>
      </c>
      <c r="P1981">
        <v>246</v>
      </c>
      <c r="Q1981">
        <v>94</v>
      </c>
      <c r="R1981">
        <v>5</v>
      </c>
      <c r="S1981">
        <v>10</v>
      </c>
      <c r="U1981" t="s">
        <v>71</v>
      </c>
      <c r="W1981">
        <f>VLOOKUP(H1981&amp;"_"&amp;M1981+1,'Leaf lengths'!$J$6:$Q$104,VLOOKUP(F1981,'Leaf lengths'!$S$1:$T$6,2,FALSE),FALSE)</f>
        <v>329.42857142857144</v>
      </c>
      <c r="X1981">
        <f t="shared" ref="X1981:X2044" si="137">IF(OR(N1981="",M1981=N1981),0,Q1981/W1981)</f>
        <v>0.28534258456201211</v>
      </c>
      <c r="Y1981">
        <f t="shared" si="136"/>
        <v>5.2853425845620121</v>
      </c>
      <c r="Z1981">
        <f t="shared" si="135"/>
        <v>20</v>
      </c>
      <c r="AD1981" t="str">
        <f t="shared" si="133"/>
        <v/>
      </c>
    </row>
    <row r="1982" spans="1:30" hidden="1" x14ac:dyDescent="0.3">
      <c r="A1982" t="s">
        <v>417</v>
      </c>
      <c r="B1982">
        <f t="shared" si="134"/>
        <v>401182</v>
      </c>
      <c r="C1982">
        <v>1182</v>
      </c>
      <c r="D1982">
        <f>VLOOKUP($B1982,TrialDesign!$E$2:$I$1147,5,FALSE)</f>
        <v>8</v>
      </c>
      <c r="E1982" t="str">
        <f>VLOOKUP($B1982,TrialDesign!$E$2:$I$1147,3,FALSE)</f>
        <v>Full</v>
      </c>
      <c r="F1982" t="str">
        <f>VLOOKUP($B1982,TrialDesign!$E$2:$I$1147,4,FALSE)</f>
        <v>BattenWinter</v>
      </c>
      <c r="G1982" s="1">
        <v>41927</v>
      </c>
      <c r="H1982" s="1" t="str">
        <f>VLOOKUP(B1982,TrialDesign!$E$2:$J$1147,6,FALSE)</f>
        <v>Full_8h</v>
      </c>
      <c r="K1982">
        <v>4</v>
      </c>
      <c r="L1982">
        <v>4</v>
      </c>
      <c r="M1982">
        <v>5</v>
      </c>
      <c r="N1982">
        <v>6</v>
      </c>
      <c r="O1982">
        <v>75</v>
      </c>
      <c r="P1982">
        <v>266</v>
      </c>
      <c r="Q1982">
        <v>175</v>
      </c>
      <c r="R1982">
        <v>5</v>
      </c>
      <c r="S1982">
        <v>10</v>
      </c>
      <c r="U1982" t="s">
        <v>71</v>
      </c>
      <c r="W1982">
        <f>VLOOKUP(H1982&amp;"_"&amp;M1982+1,'Leaf lengths'!$J$6:$Q$104,VLOOKUP(F1982,'Leaf lengths'!$S$1:$T$6,2,FALSE),FALSE)</f>
        <v>329.42857142857144</v>
      </c>
      <c r="X1982">
        <f t="shared" si="137"/>
        <v>0.53122289679098</v>
      </c>
      <c r="Y1982">
        <f t="shared" si="136"/>
        <v>5.5312228967909798</v>
      </c>
      <c r="Z1982">
        <f t="shared" si="135"/>
        <v>20</v>
      </c>
      <c r="AD1982" t="str">
        <f t="shared" si="133"/>
        <v/>
      </c>
    </row>
    <row r="1983" spans="1:30" hidden="1" x14ac:dyDescent="0.3">
      <c r="A1983" t="s">
        <v>417</v>
      </c>
      <c r="B1983">
        <f t="shared" si="134"/>
        <v>401185</v>
      </c>
      <c r="C1983">
        <v>1185</v>
      </c>
      <c r="D1983">
        <f>VLOOKUP($B1983,TrialDesign!$E$2:$I$1147,5,FALSE)</f>
        <v>8</v>
      </c>
      <c r="E1983" t="str">
        <f>VLOOKUP($B1983,TrialDesign!$E$2:$I$1147,3,FALSE)</f>
        <v>Full</v>
      </c>
      <c r="F1983" t="str">
        <f>VLOOKUP($B1983,TrialDesign!$E$2:$I$1147,4,FALSE)</f>
        <v>BattenWinter</v>
      </c>
      <c r="G1983" s="1">
        <v>41927</v>
      </c>
      <c r="H1983" s="1" t="str">
        <f>VLOOKUP(B1983,TrialDesign!$E$2:$J$1147,6,FALSE)</f>
        <v>Full_8h</v>
      </c>
      <c r="J1983">
        <v>1185</v>
      </c>
      <c r="K1983">
        <v>1</v>
      </c>
      <c r="L1983">
        <v>2</v>
      </c>
      <c r="M1983">
        <v>5</v>
      </c>
      <c r="N1983">
        <v>6</v>
      </c>
      <c r="O1983">
        <v>83</v>
      </c>
      <c r="Q1983">
        <v>209</v>
      </c>
      <c r="R1983">
        <v>5</v>
      </c>
      <c r="S1983">
        <v>12</v>
      </c>
      <c r="U1983" t="s">
        <v>18</v>
      </c>
      <c r="W1983">
        <f>VLOOKUP(H1983&amp;"_"&amp;M1983+1,'Leaf lengths'!$J$6:$Q$104,VLOOKUP(F1983,'Leaf lengths'!$S$1:$T$6,2,FALSE),FALSE)</f>
        <v>329.42857142857144</v>
      </c>
      <c r="X1983">
        <f t="shared" si="137"/>
        <v>0.63443191673894184</v>
      </c>
      <c r="Y1983">
        <f t="shared" si="136"/>
        <v>5.6344319167389418</v>
      </c>
      <c r="Z1983">
        <f t="shared" si="135"/>
        <v>22</v>
      </c>
      <c r="AD1983" t="str">
        <f t="shared" si="133"/>
        <v/>
      </c>
    </row>
    <row r="1984" spans="1:30" hidden="1" x14ac:dyDescent="0.3">
      <c r="A1984" t="s">
        <v>417</v>
      </c>
      <c r="B1984">
        <f t="shared" si="134"/>
        <v>401185</v>
      </c>
      <c r="C1984">
        <v>1185</v>
      </c>
      <c r="D1984">
        <f>VLOOKUP($B1984,TrialDesign!$E$2:$I$1147,5,FALSE)</f>
        <v>8</v>
      </c>
      <c r="E1984" t="str">
        <f>VLOOKUP($B1984,TrialDesign!$E$2:$I$1147,3,FALSE)</f>
        <v>Full</v>
      </c>
      <c r="F1984" t="str">
        <f>VLOOKUP($B1984,TrialDesign!$E$2:$I$1147,4,FALSE)</f>
        <v>BattenWinter</v>
      </c>
      <c r="G1984" s="1">
        <v>41927</v>
      </c>
      <c r="H1984" s="1" t="str">
        <f>VLOOKUP(B1984,TrialDesign!$E$2:$J$1147,6,FALSE)</f>
        <v>Full_8h</v>
      </c>
      <c r="K1984">
        <v>2</v>
      </c>
      <c r="L1984">
        <v>2</v>
      </c>
      <c r="M1984">
        <v>5</v>
      </c>
      <c r="N1984">
        <v>6</v>
      </c>
      <c r="O1984">
        <v>80</v>
      </c>
      <c r="P1984">
        <v>275</v>
      </c>
      <c r="Q1984">
        <v>209</v>
      </c>
      <c r="R1984">
        <v>5</v>
      </c>
      <c r="S1984">
        <v>11</v>
      </c>
      <c r="U1984" t="s">
        <v>17</v>
      </c>
      <c r="W1984">
        <f>VLOOKUP(H1984&amp;"_"&amp;M1984+1,'Leaf lengths'!$J$6:$Q$104,VLOOKUP(F1984,'Leaf lengths'!$S$1:$T$6,2,FALSE),FALSE)</f>
        <v>329.42857142857144</v>
      </c>
      <c r="X1984">
        <f t="shared" si="137"/>
        <v>0.63443191673894184</v>
      </c>
      <c r="Y1984">
        <f t="shared" si="136"/>
        <v>5.6344319167389418</v>
      </c>
      <c r="Z1984">
        <f t="shared" si="135"/>
        <v>21</v>
      </c>
      <c r="AD1984" t="str">
        <f t="shared" si="133"/>
        <v/>
      </c>
    </row>
    <row r="1985" spans="1:30" hidden="1" x14ac:dyDescent="0.3">
      <c r="A1985" t="s">
        <v>417</v>
      </c>
      <c r="B1985">
        <f t="shared" si="134"/>
        <v>401185</v>
      </c>
      <c r="C1985">
        <v>1185</v>
      </c>
      <c r="D1985">
        <f>VLOOKUP($B1985,TrialDesign!$E$2:$I$1147,5,FALSE)</f>
        <v>8</v>
      </c>
      <c r="E1985" t="str">
        <f>VLOOKUP($B1985,TrialDesign!$E$2:$I$1147,3,FALSE)</f>
        <v>Full</v>
      </c>
      <c r="F1985" t="str">
        <f>VLOOKUP($B1985,TrialDesign!$E$2:$I$1147,4,FALSE)</f>
        <v>BattenWinter</v>
      </c>
      <c r="G1985" s="1">
        <v>41927</v>
      </c>
      <c r="H1985" s="1" t="str">
        <f>VLOOKUP(B1985,TrialDesign!$E$2:$J$1147,6,FALSE)</f>
        <v>Full_8h</v>
      </c>
      <c r="K1985">
        <v>3</v>
      </c>
      <c r="L1985">
        <v>2</v>
      </c>
      <c r="M1985">
        <v>5</v>
      </c>
      <c r="N1985">
        <v>6</v>
      </c>
      <c r="O1985">
        <v>68</v>
      </c>
      <c r="P1985">
        <v>275</v>
      </c>
      <c r="Q1985">
        <v>273</v>
      </c>
      <c r="R1985">
        <v>5</v>
      </c>
      <c r="S1985">
        <v>10</v>
      </c>
      <c r="U1985" t="s">
        <v>17</v>
      </c>
      <c r="W1985">
        <f>VLOOKUP(H1985&amp;"_"&amp;M1985+1,'Leaf lengths'!$J$6:$Q$104,VLOOKUP(F1985,'Leaf lengths'!$S$1:$T$6,2,FALSE),FALSE)</f>
        <v>329.42857142857144</v>
      </c>
      <c r="X1985">
        <f t="shared" si="137"/>
        <v>0.82870771899392881</v>
      </c>
      <c r="Y1985">
        <f t="shared" si="136"/>
        <v>5.8287077189939289</v>
      </c>
      <c r="Z1985">
        <f t="shared" si="135"/>
        <v>20</v>
      </c>
      <c r="AD1985" t="str">
        <f t="shared" si="133"/>
        <v/>
      </c>
    </row>
    <row r="1986" spans="1:30" hidden="1" x14ac:dyDescent="0.3">
      <c r="A1986" t="s">
        <v>417</v>
      </c>
      <c r="B1986">
        <f t="shared" si="134"/>
        <v>401185</v>
      </c>
      <c r="C1986">
        <v>1185</v>
      </c>
      <c r="D1986">
        <f>VLOOKUP($B1986,TrialDesign!$E$2:$I$1147,5,FALSE)</f>
        <v>8</v>
      </c>
      <c r="E1986" t="str">
        <f>VLOOKUP($B1986,TrialDesign!$E$2:$I$1147,3,FALSE)</f>
        <v>Full</v>
      </c>
      <c r="F1986" t="str">
        <f>VLOOKUP($B1986,TrialDesign!$E$2:$I$1147,4,FALSE)</f>
        <v>BattenWinter</v>
      </c>
      <c r="G1986" s="1">
        <v>41927</v>
      </c>
      <c r="H1986" s="1" t="str">
        <f>VLOOKUP(B1986,TrialDesign!$E$2:$J$1147,6,FALSE)</f>
        <v>Full_8h</v>
      </c>
      <c r="K1986">
        <v>4</v>
      </c>
      <c r="L1986">
        <v>2</v>
      </c>
      <c r="M1986">
        <v>5</v>
      </c>
      <c r="N1986">
        <v>6</v>
      </c>
      <c r="O1986">
        <v>83</v>
      </c>
      <c r="P1986">
        <v>299</v>
      </c>
      <c r="Q1986">
        <v>222</v>
      </c>
      <c r="R1986">
        <v>5</v>
      </c>
      <c r="S1986">
        <v>8</v>
      </c>
      <c r="U1986" t="s">
        <v>71</v>
      </c>
      <c r="W1986">
        <f>VLOOKUP(H1986&amp;"_"&amp;M1986+1,'Leaf lengths'!$J$6:$Q$104,VLOOKUP(F1986,'Leaf lengths'!$S$1:$T$6,2,FALSE),FALSE)</f>
        <v>329.42857142857144</v>
      </c>
      <c r="X1986">
        <f t="shared" si="137"/>
        <v>0.67389418907198606</v>
      </c>
      <c r="Y1986">
        <f t="shared" si="136"/>
        <v>5.6738941890719863</v>
      </c>
      <c r="Z1986">
        <f t="shared" si="135"/>
        <v>18</v>
      </c>
      <c r="AD1986" t="str">
        <f t="shared" ref="AD1986:AD2049" si="138">IF(OR(M1986=N1986,N1986=""),"FLN","")</f>
        <v/>
      </c>
    </row>
    <row r="1987" spans="1:30" hidden="1" x14ac:dyDescent="0.3">
      <c r="A1987" t="s">
        <v>417</v>
      </c>
      <c r="B1987">
        <f t="shared" si="134"/>
        <v>401211</v>
      </c>
      <c r="C1987">
        <v>1211</v>
      </c>
      <c r="D1987">
        <f>VLOOKUP($B1987,TrialDesign!$E$2:$I$1147,5,FALSE)</f>
        <v>8</v>
      </c>
      <c r="E1987" t="str">
        <f>VLOOKUP($B1987,TrialDesign!$E$2:$I$1147,3,FALSE)</f>
        <v>Full</v>
      </c>
      <c r="F1987" t="str">
        <f>VLOOKUP($B1987,TrialDesign!$E$2:$I$1147,4,FALSE)</f>
        <v>BattenWinter</v>
      </c>
      <c r="G1987" s="1">
        <v>41933</v>
      </c>
      <c r="H1987" s="1" t="str">
        <f>VLOOKUP(B1987,TrialDesign!$E$2:$J$1147,6,FALSE)</f>
        <v>Full_8h</v>
      </c>
      <c r="J1987">
        <v>1211</v>
      </c>
      <c r="K1987">
        <v>1</v>
      </c>
      <c r="L1987">
        <v>1</v>
      </c>
      <c r="M1987">
        <v>6</v>
      </c>
      <c r="N1987">
        <v>7</v>
      </c>
      <c r="O1987">
        <v>95</v>
      </c>
      <c r="Q1987">
        <v>80</v>
      </c>
      <c r="R1987">
        <v>5</v>
      </c>
      <c r="S1987">
        <v>12</v>
      </c>
      <c r="U1987" t="s">
        <v>18</v>
      </c>
      <c r="W1987">
        <f>VLOOKUP(H1987&amp;"_"&amp;M1987+1,'Leaf lengths'!$J$6:$Q$104,VLOOKUP(F1987,'Leaf lengths'!$S$1:$T$6,2,FALSE),FALSE)</f>
        <v>374.9</v>
      </c>
      <c r="X1987">
        <f t="shared" si="137"/>
        <v>0.21339023739663912</v>
      </c>
      <c r="Y1987">
        <f t="shared" si="136"/>
        <v>6.2133902373966388</v>
      </c>
      <c r="Z1987">
        <f t="shared" si="135"/>
        <v>23</v>
      </c>
      <c r="AD1987" t="str">
        <f t="shared" si="138"/>
        <v/>
      </c>
    </row>
    <row r="1988" spans="1:30" hidden="1" x14ac:dyDescent="0.3">
      <c r="A1988" t="s">
        <v>417</v>
      </c>
      <c r="B1988">
        <f t="shared" si="134"/>
        <v>401211</v>
      </c>
      <c r="C1988">
        <v>1211</v>
      </c>
      <c r="D1988">
        <f>VLOOKUP($B1988,TrialDesign!$E$2:$I$1147,5,FALSE)</f>
        <v>8</v>
      </c>
      <c r="E1988" t="str">
        <f>VLOOKUP($B1988,TrialDesign!$E$2:$I$1147,3,FALSE)</f>
        <v>Full</v>
      </c>
      <c r="F1988" t="str">
        <f>VLOOKUP($B1988,TrialDesign!$E$2:$I$1147,4,FALSE)</f>
        <v>BattenWinter</v>
      </c>
      <c r="G1988" s="1">
        <v>41933</v>
      </c>
      <c r="H1988" s="1" t="str">
        <f>VLOOKUP(B1988,TrialDesign!$E$2:$J$1147,6,FALSE)</f>
        <v>Full_8h</v>
      </c>
      <c r="K1988">
        <v>2</v>
      </c>
      <c r="L1988">
        <v>2</v>
      </c>
      <c r="M1988">
        <v>6</v>
      </c>
      <c r="N1988">
        <v>7</v>
      </c>
      <c r="O1988">
        <v>92</v>
      </c>
      <c r="P1988">
        <v>349</v>
      </c>
      <c r="Q1988">
        <v>63</v>
      </c>
      <c r="R1988">
        <v>4</v>
      </c>
      <c r="S1988">
        <v>12</v>
      </c>
      <c r="U1988" t="s">
        <v>18</v>
      </c>
      <c r="W1988">
        <f>VLOOKUP(H1988&amp;"_"&amp;M1988+1,'Leaf lengths'!$J$6:$Q$104,VLOOKUP(F1988,'Leaf lengths'!$S$1:$T$6,2,FALSE),FALSE)</f>
        <v>374.9</v>
      </c>
      <c r="X1988">
        <f t="shared" si="137"/>
        <v>0.1680448119498533</v>
      </c>
      <c r="Y1988">
        <f t="shared" si="136"/>
        <v>6.1680448119498532</v>
      </c>
      <c r="Z1988">
        <f t="shared" si="135"/>
        <v>22</v>
      </c>
      <c r="AD1988" t="str">
        <f t="shared" si="138"/>
        <v/>
      </c>
    </row>
    <row r="1989" spans="1:30" hidden="1" x14ac:dyDescent="0.3">
      <c r="A1989" t="s">
        <v>417</v>
      </c>
      <c r="B1989">
        <f t="shared" si="134"/>
        <v>401211</v>
      </c>
      <c r="C1989">
        <v>1211</v>
      </c>
      <c r="D1989">
        <f>VLOOKUP($B1989,TrialDesign!$E$2:$I$1147,5,FALSE)</f>
        <v>8</v>
      </c>
      <c r="E1989" t="str">
        <f>VLOOKUP($B1989,TrialDesign!$E$2:$I$1147,3,FALSE)</f>
        <v>Full</v>
      </c>
      <c r="F1989" t="str">
        <f>VLOOKUP($B1989,TrialDesign!$E$2:$I$1147,4,FALSE)</f>
        <v>BattenWinter</v>
      </c>
      <c r="G1989" s="1">
        <v>41933</v>
      </c>
      <c r="H1989" s="1" t="str">
        <f>VLOOKUP(B1989,TrialDesign!$E$2:$J$1147,6,FALSE)</f>
        <v>Full_8h</v>
      </c>
      <c r="K1989">
        <v>3</v>
      </c>
      <c r="L1989">
        <v>4</v>
      </c>
      <c r="M1989">
        <v>7</v>
      </c>
      <c r="N1989">
        <v>8</v>
      </c>
      <c r="O1989">
        <v>98</v>
      </c>
      <c r="P1989">
        <v>358</v>
      </c>
      <c r="Q1989">
        <v>67</v>
      </c>
      <c r="R1989">
        <v>5</v>
      </c>
      <c r="S1989">
        <v>13</v>
      </c>
      <c r="U1989" t="s">
        <v>18</v>
      </c>
      <c r="W1989">
        <f>VLOOKUP(H1989&amp;"_"&amp;M1989+1,'Leaf lengths'!$J$6:$Q$104,VLOOKUP(F1989,'Leaf lengths'!$S$1:$T$6,2,FALSE),FALSE)</f>
        <v>324.89999999999998</v>
      </c>
      <c r="X1989">
        <f t="shared" si="137"/>
        <v>0.20621729763004001</v>
      </c>
      <c r="Y1989">
        <f t="shared" si="136"/>
        <v>7.2062172976300403</v>
      </c>
      <c r="Z1989">
        <f t="shared" si="135"/>
        <v>25</v>
      </c>
      <c r="AD1989" t="str">
        <f t="shared" si="138"/>
        <v/>
      </c>
    </row>
    <row r="1990" spans="1:30" hidden="1" x14ac:dyDescent="0.3">
      <c r="A1990" t="s">
        <v>417</v>
      </c>
      <c r="B1990">
        <f t="shared" si="134"/>
        <v>401211</v>
      </c>
      <c r="C1990">
        <v>1211</v>
      </c>
      <c r="D1990">
        <f>VLOOKUP($B1990,TrialDesign!$E$2:$I$1147,5,FALSE)</f>
        <v>8</v>
      </c>
      <c r="E1990" t="str">
        <f>VLOOKUP($B1990,TrialDesign!$E$2:$I$1147,3,FALSE)</f>
        <v>Full</v>
      </c>
      <c r="F1990" t="str">
        <f>VLOOKUP($B1990,TrialDesign!$E$2:$I$1147,4,FALSE)</f>
        <v>BattenWinter</v>
      </c>
      <c r="G1990" s="1">
        <v>41933</v>
      </c>
      <c r="H1990" s="1" t="str">
        <f>VLOOKUP(B1990,TrialDesign!$E$2:$J$1147,6,FALSE)</f>
        <v>Full_8h</v>
      </c>
      <c r="K1990">
        <v>4</v>
      </c>
      <c r="L1990">
        <v>3</v>
      </c>
      <c r="M1990">
        <v>6</v>
      </c>
      <c r="N1990">
        <v>7</v>
      </c>
      <c r="O1990">
        <v>102</v>
      </c>
      <c r="P1990">
        <v>363</v>
      </c>
      <c r="Q1990">
        <v>68</v>
      </c>
      <c r="R1990">
        <v>5</v>
      </c>
      <c r="S1990">
        <v>13</v>
      </c>
      <c r="U1990" t="s">
        <v>18</v>
      </c>
      <c r="W1990">
        <f>VLOOKUP(H1990&amp;"_"&amp;M1990+1,'Leaf lengths'!$J$6:$Q$104,VLOOKUP(F1990,'Leaf lengths'!$S$1:$T$6,2,FALSE),FALSE)</f>
        <v>374.9</v>
      </c>
      <c r="X1990">
        <f t="shared" si="137"/>
        <v>0.18138170178714325</v>
      </c>
      <c r="Y1990">
        <f t="shared" si="136"/>
        <v>6.1813817017871431</v>
      </c>
      <c r="Z1990">
        <f t="shared" si="135"/>
        <v>24</v>
      </c>
      <c r="AD1990" t="str">
        <f t="shared" si="138"/>
        <v/>
      </c>
    </row>
    <row r="1991" spans="1:30" hidden="1" x14ac:dyDescent="0.3">
      <c r="A1991" t="s">
        <v>417</v>
      </c>
      <c r="B1991">
        <f t="shared" si="134"/>
        <v>401214</v>
      </c>
      <c r="C1991">
        <v>1214</v>
      </c>
      <c r="D1991">
        <f>VLOOKUP($B1991,TrialDesign!$E$2:$I$1147,5,FALSE)</f>
        <v>8</v>
      </c>
      <c r="E1991" t="str">
        <f>VLOOKUP($B1991,TrialDesign!$E$2:$I$1147,3,FALSE)</f>
        <v>Full</v>
      </c>
      <c r="F1991" t="str">
        <f>VLOOKUP($B1991,TrialDesign!$E$2:$I$1147,4,FALSE)</f>
        <v>BattenWinter</v>
      </c>
      <c r="G1991" s="1">
        <v>41933</v>
      </c>
      <c r="H1991" s="1" t="str">
        <f>VLOOKUP(B1991,TrialDesign!$E$2:$J$1147,6,FALSE)</f>
        <v>Full_8h</v>
      </c>
      <c r="J1991">
        <v>1214</v>
      </c>
      <c r="K1991">
        <v>1</v>
      </c>
      <c r="L1991">
        <v>4</v>
      </c>
      <c r="M1991">
        <v>6</v>
      </c>
      <c r="N1991">
        <v>7</v>
      </c>
      <c r="O1991">
        <v>83</v>
      </c>
      <c r="Q1991">
        <v>179</v>
      </c>
      <c r="R1991">
        <v>5</v>
      </c>
      <c r="S1991">
        <v>13</v>
      </c>
      <c r="U1991" t="s">
        <v>18</v>
      </c>
      <c r="W1991">
        <f>VLOOKUP(H1991&amp;"_"&amp;M1991+1,'Leaf lengths'!$J$6:$Q$104,VLOOKUP(F1991,'Leaf lengths'!$S$1:$T$6,2,FALSE),FALSE)</f>
        <v>374.9</v>
      </c>
      <c r="X1991">
        <f t="shared" si="137"/>
        <v>0.47746065617498001</v>
      </c>
      <c r="Y1991">
        <f t="shared" si="136"/>
        <v>6.4774606561749799</v>
      </c>
      <c r="Z1991">
        <f t="shared" si="135"/>
        <v>24</v>
      </c>
      <c r="AD1991" t="str">
        <f t="shared" si="138"/>
        <v/>
      </c>
    </row>
    <row r="1992" spans="1:30" hidden="1" x14ac:dyDescent="0.3">
      <c r="A1992" t="s">
        <v>417</v>
      </c>
      <c r="B1992">
        <f t="shared" si="134"/>
        <v>401214</v>
      </c>
      <c r="C1992">
        <v>1214</v>
      </c>
      <c r="D1992">
        <f>VLOOKUP($B1992,TrialDesign!$E$2:$I$1147,5,FALSE)</f>
        <v>8</v>
      </c>
      <c r="E1992" t="str">
        <f>VLOOKUP($B1992,TrialDesign!$E$2:$I$1147,3,FALSE)</f>
        <v>Full</v>
      </c>
      <c r="F1992" t="str">
        <f>VLOOKUP($B1992,TrialDesign!$E$2:$I$1147,4,FALSE)</f>
        <v>BattenWinter</v>
      </c>
      <c r="G1992" s="1">
        <v>41933</v>
      </c>
      <c r="H1992" s="1" t="str">
        <f>VLOOKUP(B1992,TrialDesign!$E$2:$J$1147,6,FALSE)</f>
        <v>Full_8h</v>
      </c>
      <c r="K1992">
        <v>2</v>
      </c>
      <c r="L1992">
        <v>4</v>
      </c>
      <c r="M1992">
        <v>6</v>
      </c>
      <c r="N1992">
        <v>7</v>
      </c>
      <c r="O1992">
        <v>68</v>
      </c>
      <c r="P1992">
        <v>235</v>
      </c>
      <c r="Q1992">
        <v>179</v>
      </c>
      <c r="R1992">
        <v>4</v>
      </c>
      <c r="S1992">
        <v>12</v>
      </c>
      <c r="U1992" t="s">
        <v>18</v>
      </c>
      <c r="W1992">
        <f>VLOOKUP(H1992&amp;"_"&amp;M1992+1,'Leaf lengths'!$J$6:$Q$104,VLOOKUP(F1992,'Leaf lengths'!$S$1:$T$6,2,FALSE),FALSE)</f>
        <v>374.9</v>
      </c>
      <c r="X1992">
        <f t="shared" si="137"/>
        <v>0.47746065617498001</v>
      </c>
      <c r="Y1992">
        <f t="shared" si="136"/>
        <v>6.4774606561749799</v>
      </c>
      <c r="Z1992">
        <f t="shared" si="135"/>
        <v>22</v>
      </c>
      <c r="AD1992" t="str">
        <f t="shared" si="138"/>
        <v/>
      </c>
    </row>
    <row r="1993" spans="1:30" hidden="1" x14ac:dyDescent="0.3">
      <c r="A1993" t="s">
        <v>417</v>
      </c>
      <c r="B1993">
        <f t="shared" si="134"/>
        <v>401214</v>
      </c>
      <c r="C1993">
        <v>1214</v>
      </c>
      <c r="D1993">
        <f>VLOOKUP($B1993,TrialDesign!$E$2:$I$1147,5,FALSE)</f>
        <v>8</v>
      </c>
      <c r="E1993" t="str">
        <f>VLOOKUP($B1993,TrialDesign!$E$2:$I$1147,3,FALSE)</f>
        <v>Full</v>
      </c>
      <c r="F1993" t="str">
        <f>VLOOKUP($B1993,TrialDesign!$E$2:$I$1147,4,FALSE)</f>
        <v>BattenWinter</v>
      </c>
      <c r="G1993" s="1">
        <v>41933</v>
      </c>
      <c r="H1993" s="1" t="str">
        <f>VLOOKUP(B1993,TrialDesign!$E$2:$J$1147,6,FALSE)</f>
        <v>Full_8h</v>
      </c>
      <c r="K1993">
        <v>3</v>
      </c>
      <c r="L1993">
        <v>4</v>
      </c>
      <c r="M1993">
        <v>6</v>
      </c>
      <c r="N1993">
        <v>7</v>
      </c>
      <c r="O1993">
        <v>78</v>
      </c>
      <c r="P1993">
        <v>290</v>
      </c>
      <c r="Q1993">
        <v>105</v>
      </c>
      <c r="R1993">
        <v>4</v>
      </c>
      <c r="S1993">
        <v>12</v>
      </c>
      <c r="U1993" t="s">
        <v>18</v>
      </c>
      <c r="W1993">
        <f>VLOOKUP(H1993&amp;"_"&amp;M1993+1,'Leaf lengths'!$J$6:$Q$104,VLOOKUP(F1993,'Leaf lengths'!$S$1:$T$6,2,FALSE),FALSE)</f>
        <v>374.9</v>
      </c>
      <c r="X1993">
        <f t="shared" si="137"/>
        <v>0.28007468658308882</v>
      </c>
      <c r="Y1993">
        <f t="shared" si="136"/>
        <v>6.280074686583089</v>
      </c>
      <c r="Z1993">
        <f t="shared" si="135"/>
        <v>22</v>
      </c>
      <c r="AD1993" t="str">
        <f t="shared" si="138"/>
        <v/>
      </c>
    </row>
    <row r="1994" spans="1:30" hidden="1" x14ac:dyDescent="0.3">
      <c r="A1994" t="s">
        <v>417</v>
      </c>
      <c r="B1994">
        <f t="shared" si="134"/>
        <v>401214</v>
      </c>
      <c r="C1994">
        <v>1214</v>
      </c>
      <c r="D1994">
        <f>VLOOKUP($B1994,TrialDesign!$E$2:$I$1147,5,FALSE)</f>
        <v>8</v>
      </c>
      <c r="E1994" t="str">
        <f>VLOOKUP($B1994,TrialDesign!$E$2:$I$1147,3,FALSE)</f>
        <v>Full</v>
      </c>
      <c r="F1994" t="str">
        <f>VLOOKUP($B1994,TrialDesign!$E$2:$I$1147,4,FALSE)</f>
        <v>BattenWinter</v>
      </c>
      <c r="G1994" s="1">
        <v>41933</v>
      </c>
      <c r="H1994" s="1" t="str">
        <f>VLOOKUP(B1994,TrialDesign!$E$2:$J$1147,6,FALSE)</f>
        <v>Full_8h</v>
      </c>
      <c r="K1994">
        <v>4</v>
      </c>
      <c r="L1994">
        <v>3</v>
      </c>
      <c r="M1994">
        <v>6</v>
      </c>
      <c r="N1994">
        <v>7</v>
      </c>
      <c r="O1994">
        <v>67</v>
      </c>
      <c r="P1994">
        <v>229</v>
      </c>
      <c r="Q1994">
        <v>264</v>
      </c>
      <c r="R1994">
        <v>5</v>
      </c>
      <c r="S1994">
        <v>11</v>
      </c>
      <c r="U1994" t="s">
        <v>18</v>
      </c>
      <c r="W1994">
        <f>VLOOKUP(H1994&amp;"_"&amp;M1994+1,'Leaf lengths'!$J$6:$Q$104,VLOOKUP(F1994,'Leaf lengths'!$S$1:$T$6,2,FALSE),FALSE)</f>
        <v>374.9</v>
      </c>
      <c r="X1994">
        <f t="shared" si="137"/>
        <v>0.70418778340890908</v>
      </c>
      <c r="Y1994">
        <f t="shared" si="136"/>
        <v>6.7041877834089094</v>
      </c>
      <c r="Z1994">
        <f t="shared" si="135"/>
        <v>22</v>
      </c>
      <c r="AD1994" t="str">
        <f t="shared" si="138"/>
        <v/>
      </c>
    </row>
    <row r="1995" spans="1:30" hidden="1" x14ac:dyDescent="0.3">
      <c r="A1995" t="s">
        <v>417</v>
      </c>
      <c r="B1995">
        <f t="shared" si="134"/>
        <v>401215</v>
      </c>
      <c r="C1995">
        <v>1215</v>
      </c>
      <c r="D1995">
        <f>VLOOKUP($B1995,TrialDesign!$E$2:$I$1147,5,FALSE)</f>
        <v>8</v>
      </c>
      <c r="E1995" t="str">
        <f>VLOOKUP($B1995,TrialDesign!$E$2:$I$1147,3,FALSE)</f>
        <v>Full</v>
      </c>
      <c r="F1995" t="str">
        <f>VLOOKUP($B1995,TrialDesign!$E$2:$I$1147,4,FALSE)</f>
        <v>BattenWinter</v>
      </c>
      <c r="G1995" s="1">
        <v>41933</v>
      </c>
      <c r="H1995" s="1" t="str">
        <f>VLOOKUP(B1995,TrialDesign!$E$2:$J$1147,6,FALSE)</f>
        <v>Full_8h</v>
      </c>
      <c r="J1995">
        <v>1215</v>
      </c>
      <c r="K1995">
        <v>1</v>
      </c>
      <c r="L1995">
        <v>2</v>
      </c>
      <c r="M1995">
        <v>6</v>
      </c>
      <c r="N1995">
        <v>7</v>
      </c>
      <c r="O1995">
        <v>78</v>
      </c>
      <c r="Q1995">
        <v>47</v>
      </c>
      <c r="R1995">
        <v>5</v>
      </c>
      <c r="S1995">
        <v>12</v>
      </c>
      <c r="U1995" t="s">
        <v>18</v>
      </c>
      <c r="W1995">
        <f>VLOOKUP(H1995&amp;"_"&amp;M1995+1,'Leaf lengths'!$J$6:$Q$104,VLOOKUP(F1995,'Leaf lengths'!$S$1:$T$6,2,FALSE),FALSE)</f>
        <v>374.9</v>
      </c>
      <c r="X1995">
        <f t="shared" si="137"/>
        <v>0.12536676447052547</v>
      </c>
      <c r="Y1995">
        <f t="shared" si="136"/>
        <v>6.1253667644705256</v>
      </c>
      <c r="Z1995">
        <f t="shared" si="135"/>
        <v>23</v>
      </c>
      <c r="AD1995" t="str">
        <f t="shared" si="138"/>
        <v/>
      </c>
    </row>
    <row r="1996" spans="1:30" hidden="1" x14ac:dyDescent="0.3">
      <c r="A1996" t="s">
        <v>417</v>
      </c>
      <c r="B1996">
        <f t="shared" si="134"/>
        <v>401215</v>
      </c>
      <c r="C1996">
        <v>1215</v>
      </c>
      <c r="D1996">
        <f>VLOOKUP($B1996,TrialDesign!$E$2:$I$1147,5,FALSE)</f>
        <v>8</v>
      </c>
      <c r="E1996" t="str">
        <f>VLOOKUP($B1996,TrialDesign!$E$2:$I$1147,3,FALSE)</f>
        <v>Full</v>
      </c>
      <c r="F1996" t="str">
        <f>VLOOKUP($B1996,TrialDesign!$E$2:$I$1147,4,FALSE)</f>
        <v>BattenWinter</v>
      </c>
      <c r="G1996" s="1">
        <v>41933</v>
      </c>
      <c r="H1996" s="1" t="str">
        <f>VLOOKUP(B1996,TrialDesign!$E$2:$J$1147,6,FALSE)</f>
        <v>Full_8h</v>
      </c>
      <c r="K1996">
        <v>2</v>
      </c>
      <c r="L1996">
        <v>3</v>
      </c>
      <c r="M1996">
        <v>6</v>
      </c>
      <c r="N1996">
        <v>7</v>
      </c>
      <c r="O1996">
        <v>88</v>
      </c>
      <c r="P1996">
        <v>332</v>
      </c>
      <c r="Q1996">
        <v>58</v>
      </c>
      <c r="R1996">
        <v>5</v>
      </c>
      <c r="S1996">
        <v>13</v>
      </c>
      <c r="U1996" t="s">
        <v>18</v>
      </c>
      <c r="W1996">
        <f>VLOOKUP(H1996&amp;"_"&amp;M1996+1,'Leaf lengths'!$J$6:$Q$104,VLOOKUP(F1996,'Leaf lengths'!$S$1:$T$6,2,FALSE),FALSE)</f>
        <v>374.9</v>
      </c>
      <c r="X1996">
        <f t="shared" si="137"/>
        <v>0.15470792211256337</v>
      </c>
      <c r="Y1996">
        <f t="shared" si="136"/>
        <v>6.1547079221125633</v>
      </c>
      <c r="Z1996">
        <f t="shared" si="135"/>
        <v>24</v>
      </c>
      <c r="AD1996" t="str">
        <f t="shared" si="138"/>
        <v/>
      </c>
    </row>
    <row r="1997" spans="1:30" hidden="1" x14ac:dyDescent="0.3">
      <c r="A1997" t="s">
        <v>417</v>
      </c>
      <c r="B1997">
        <f t="shared" si="134"/>
        <v>401215</v>
      </c>
      <c r="C1997">
        <v>1215</v>
      </c>
      <c r="D1997">
        <f>VLOOKUP($B1997,TrialDesign!$E$2:$I$1147,5,FALSE)</f>
        <v>8</v>
      </c>
      <c r="E1997" t="str">
        <f>VLOOKUP($B1997,TrialDesign!$E$2:$I$1147,3,FALSE)</f>
        <v>Full</v>
      </c>
      <c r="F1997" t="str">
        <f>VLOOKUP($B1997,TrialDesign!$E$2:$I$1147,4,FALSE)</f>
        <v>BattenWinter</v>
      </c>
      <c r="G1997" s="1">
        <v>41933</v>
      </c>
      <c r="H1997" s="1" t="str">
        <f>VLOOKUP(B1997,TrialDesign!$E$2:$J$1147,6,FALSE)</f>
        <v>Full_8h</v>
      </c>
      <c r="K1997">
        <v>3</v>
      </c>
      <c r="L1997">
        <v>3</v>
      </c>
      <c r="M1997">
        <v>6</v>
      </c>
      <c r="N1997">
        <v>7</v>
      </c>
      <c r="O1997">
        <v>88</v>
      </c>
      <c r="P1997">
        <v>310</v>
      </c>
      <c r="Q1997">
        <v>197</v>
      </c>
      <c r="R1997">
        <v>5</v>
      </c>
      <c r="S1997">
        <v>11</v>
      </c>
      <c r="U1997" t="s">
        <v>18</v>
      </c>
      <c r="W1997">
        <f>VLOOKUP(H1997&amp;"_"&amp;M1997+1,'Leaf lengths'!$J$6:$Q$104,VLOOKUP(F1997,'Leaf lengths'!$S$1:$T$6,2,FALSE),FALSE)</f>
        <v>374.9</v>
      </c>
      <c r="X1997">
        <f t="shared" si="137"/>
        <v>0.52547345958922387</v>
      </c>
      <c r="Y1997">
        <f t="shared" si="136"/>
        <v>6.5254734595892234</v>
      </c>
      <c r="Z1997">
        <f t="shared" si="135"/>
        <v>22</v>
      </c>
      <c r="AD1997" t="str">
        <f t="shared" si="138"/>
        <v/>
      </c>
    </row>
    <row r="1998" spans="1:30" hidden="1" x14ac:dyDescent="0.3">
      <c r="A1998" t="s">
        <v>417</v>
      </c>
      <c r="B1998">
        <f t="shared" si="134"/>
        <v>401215</v>
      </c>
      <c r="C1998">
        <v>1215</v>
      </c>
      <c r="D1998">
        <f>VLOOKUP($B1998,TrialDesign!$E$2:$I$1147,5,FALSE)</f>
        <v>8</v>
      </c>
      <c r="E1998" t="str">
        <f>VLOOKUP($B1998,TrialDesign!$E$2:$I$1147,3,FALSE)</f>
        <v>Full</v>
      </c>
      <c r="F1998" t="str">
        <f>VLOOKUP($B1998,TrialDesign!$E$2:$I$1147,4,FALSE)</f>
        <v>BattenWinter</v>
      </c>
      <c r="G1998" s="1">
        <v>41933</v>
      </c>
      <c r="H1998" s="1" t="str">
        <f>VLOOKUP(B1998,TrialDesign!$E$2:$J$1147,6,FALSE)</f>
        <v>Full_8h</v>
      </c>
      <c r="K1998">
        <v>4</v>
      </c>
      <c r="L1998">
        <v>2</v>
      </c>
      <c r="M1998">
        <v>6</v>
      </c>
      <c r="N1998">
        <v>7</v>
      </c>
      <c r="O1998">
        <v>96</v>
      </c>
      <c r="P1998">
        <v>359</v>
      </c>
      <c r="Q1998">
        <v>80</v>
      </c>
      <c r="R1998">
        <v>5</v>
      </c>
      <c r="S1998">
        <v>12</v>
      </c>
      <c r="U1998" t="s">
        <v>18</v>
      </c>
      <c r="W1998">
        <f>VLOOKUP(H1998&amp;"_"&amp;M1998+1,'Leaf lengths'!$J$6:$Q$104,VLOOKUP(F1998,'Leaf lengths'!$S$1:$T$6,2,FALSE),FALSE)</f>
        <v>374.9</v>
      </c>
      <c r="X1998">
        <f t="shared" si="137"/>
        <v>0.21339023739663912</v>
      </c>
      <c r="Y1998">
        <f t="shared" si="136"/>
        <v>6.2133902373966388</v>
      </c>
      <c r="Z1998">
        <f t="shared" si="135"/>
        <v>23</v>
      </c>
      <c r="AD1998" t="str">
        <f t="shared" si="138"/>
        <v/>
      </c>
    </row>
    <row r="1999" spans="1:30" hidden="1" x14ac:dyDescent="0.3">
      <c r="A1999" t="s">
        <v>417</v>
      </c>
      <c r="B1999">
        <f t="shared" si="134"/>
        <v>401165</v>
      </c>
      <c r="C1999">
        <v>1165</v>
      </c>
      <c r="D1999">
        <f>VLOOKUP($B1999,TrialDesign!$E$2:$I$1147,5,FALSE)</f>
        <v>8</v>
      </c>
      <c r="E1999" t="str">
        <f>VLOOKUP($B1999,TrialDesign!$E$2:$I$1147,3,FALSE)</f>
        <v>Full</v>
      </c>
      <c r="F1999" t="str">
        <f>VLOOKUP($B1999,TrialDesign!$E$2:$I$1147,4,FALSE)</f>
        <v>BattenWinter</v>
      </c>
      <c r="G1999" s="1">
        <v>41940</v>
      </c>
      <c r="H1999" s="1" t="str">
        <f>VLOOKUP(B1999,TrialDesign!$E$2:$J$1147,6,FALSE)</f>
        <v>Full_8h</v>
      </c>
      <c r="J1999">
        <v>1165</v>
      </c>
      <c r="K1999">
        <v>1</v>
      </c>
      <c r="L1999">
        <v>3</v>
      </c>
      <c r="M1999">
        <v>6</v>
      </c>
      <c r="N1999">
        <v>7</v>
      </c>
      <c r="O1999">
        <v>105</v>
      </c>
      <c r="Q1999">
        <v>317</v>
      </c>
      <c r="R1999">
        <v>4</v>
      </c>
      <c r="S1999">
        <v>16</v>
      </c>
      <c r="U1999" t="s">
        <v>18</v>
      </c>
      <c r="W1999">
        <f>VLOOKUP(H1999&amp;"_"&amp;M1999+1,'Leaf lengths'!$J$6:$Q$104,VLOOKUP(F1999,'Leaf lengths'!$S$1:$T$6,2,FALSE),FALSE)</f>
        <v>374.9</v>
      </c>
      <c r="X1999">
        <f t="shared" si="137"/>
        <v>0.84555881568418245</v>
      </c>
      <c r="Y1999">
        <f t="shared" si="136"/>
        <v>6.845558815684182</v>
      </c>
      <c r="Z1999">
        <f t="shared" si="135"/>
        <v>26</v>
      </c>
      <c r="AD1999" t="str">
        <f t="shared" si="138"/>
        <v/>
      </c>
    </row>
    <row r="2000" spans="1:30" hidden="1" x14ac:dyDescent="0.3">
      <c r="A2000" t="s">
        <v>417</v>
      </c>
      <c r="B2000">
        <f t="shared" si="134"/>
        <v>401165</v>
      </c>
      <c r="C2000">
        <v>1165</v>
      </c>
      <c r="D2000">
        <f>VLOOKUP($B2000,TrialDesign!$E$2:$I$1147,5,FALSE)</f>
        <v>8</v>
      </c>
      <c r="E2000" t="str">
        <f>VLOOKUP($B2000,TrialDesign!$E$2:$I$1147,3,FALSE)</f>
        <v>Full</v>
      </c>
      <c r="F2000" t="str">
        <f>VLOOKUP($B2000,TrialDesign!$E$2:$I$1147,4,FALSE)</f>
        <v>BattenWinter</v>
      </c>
      <c r="G2000" s="1">
        <v>41940</v>
      </c>
      <c r="H2000" s="1" t="str">
        <f>VLOOKUP(B2000,TrialDesign!$E$2:$J$1147,6,FALSE)</f>
        <v>Full_8h</v>
      </c>
      <c r="K2000">
        <v>2</v>
      </c>
      <c r="L2000">
        <v>2</v>
      </c>
      <c r="M2000">
        <v>6</v>
      </c>
      <c r="N2000">
        <v>7</v>
      </c>
      <c r="O2000">
        <v>100</v>
      </c>
      <c r="P2000">
        <v>341</v>
      </c>
      <c r="Q2000">
        <v>364</v>
      </c>
      <c r="R2000">
        <v>4</v>
      </c>
      <c r="S2000">
        <v>15</v>
      </c>
      <c r="U2000" t="s">
        <v>18</v>
      </c>
      <c r="W2000">
        <f>VLOOKUP(H2000&amp;"_"&amp;M2000+1,'Leaf lengths'!$J$6:$Q$104,VLOOKUP(F2000,'Leaf lengths'!$S$1:$T$6,2,FALSE),FALSE)</f>
        <v>374.9</v>
      </c>
      <c r="X2000">
        <f t="shared" si="137"/>
        <v>0.97092558015470798</v>
      </c>
      <c r="Y2000">
        <f t="shared" si="136"/>
        <v>6.9709255801547076</v>
      </c>
      <c r="Z2000">
        <f t="shared" si="135"/>
        <v>25</v>
      </c>
      <c r="AD2000" t="str">
        <f t="shared" si="138"/>
        <v/>
      </c>
    </row>
    <row r="2001" spans="1:30" hidden="1" x14ac:dyDescent="0.3">
      <c r="A2001" t="s">
        <v>417</v>
      </c>
      <c r="B2001">
        <f t="shared" si="134"/>
        <v>401165</v>
      </c>
      <c r="C2001">
        <v>1165</v>
      </c>
      <c r="D2001">
        <f>VLOOKUP($B2001,TrialDesign!$E$2:$I$1147,5,FALSE)</f>
        <v>8</v>
      </c>
      <c r="E2001" t="str">
        <f>VLOOKUP($B2001,TrialDesign!$E$2:$I$1147,3,FALSE)</f>
        <v>Full</v>
      </c>
      <c r="F2001" t="str">
        <f>VLOOKUP($B2001,TrialDesign!$E$2:$I$1147,4,FALSE)</f>
        <v>BattenWinter</v>
      </c>
      <c r="G2001" s="1">
        <v>41940</v>
      </c>
      <c r="H2001" s="1" t="str">
        <f>VLOOKUP(B2001,TrialDesign!$E$2:$J$1147,6,FALSE)</f>
        <v>Full_8h</v>
      </c>
      <c r="K2001">
        <v>3</v>
      </c>
      <c r="L2001">
        <v>3</v>
      </c>
      <c r="M2001">
        <v>6</v>
      </c>
      <c r="N2001">
        <v>7</v>
      </c>
      <c r="O2001">
        <v>105</v>
      </c>
      <c r="P2001">
        <v>371</v>
      </c>
      <c r="Q2001">
        <v>347</v>
      </c>
      <c r="R2001">
        <v>5</v>
      </c>
      <c r="S2001">
        <v>15</v>
      </c>
      <c r="U2001" t="s">
        <v>18</v>
      </c>
      <c r="W2001">
        <f>VLOOKUP(H2001&amp;"_"&amp;M2001+1,'Leaf lengths'!$J$6:$Q$104,VLOOKUP(F2001,'Leaf lengths'!$S$1:$T$6,2,FALSE),FALSE)</f>
        <v>374.9</v>
      </c>
      <c r="X2001">
        <f t="shared" si="137"/>
        <v>0.92558015470792221</v>
      </c>
      <c r="Y2001">
        <f t="shared" si="136"/>
        <v>6.9255801547079221</v>
      </c>
      <c r="Z2001">
        <f t="shared" si="135"/>
        <v>26</v>
      </c>
      <c r="AD2001" t="str">
        <f t="shared" si="138"/>
        <v/>
      </c>
    </row>
    <row r="2002" spans="1:30" hidden="1" x14ac:dyDescent="0.3">
      <c r="A2002" t="s">
        <v>417</v>
      </c>
      <c r="B2002">
        <f t="shared" si="134"/>
        <v>401165</v>
      </c>
      <c r="C2002">
        <v>1165</v>
      </c>
      <c r="D2002">
        <f>VLOOKUP($B2002,TrialDesign!$E$2:$I$1147,5,FALSE)</f>
        <v>8</v>
      </c>
      <c r="E2002" t="str">
        <f>VLOOKUP($B2002,TrialDesign!$E$2:$I$1147,3,FALSE)</f>
        <v>Full</v>
      </c>
      <c r="F2002" t="str">
        <f>VLOOKUP($B2002,TrialDesign!$E$2:$I$1147,4,FALSE)</f>
        <v>BattenWinter</v>
      </c>
      <c r="G2002" s="1">
        <v>41940</v>
      </c>
      <c r="H2002" s="1" t="str">
        <f>VLOOKUP(B2002,TrialDesign!$E$2:$J$1147,6,FALSE)</f>
        <v>Full_8h</v>
      </c>
      <c r="K2002">
        <v>4</v>
      </c>
      <c r="L2002">
        <v>4</v>
      </c>
      <c r="M2002">
        <v>7</v>
      </c>
      <c r="N2002">
        <v>8</v>
      </c>
      <c r="O2002">
        <v>105</v>
      </c>
      <c r="P2002">
        <v>365</v>
      </c>
      <c r="Q2002">
        <v>336</v>
      </c>
      <c r="R2002">
        <v>5</v>
      </c>
      <c r="S2002">
        <v>15</v>
      </c>
      <c r="U2002" t="s">
        <v>18</v>
      </c>
      <c r="W2002">
        <f>VLOOKUP(H2002&amp;"_"&amp;M2002+1,'Leaf lengths'!$J$6:$Q$104,VLOOKUP(F2002,'Leaf lengths'!$S$1:$T$6,2,FALSE),FALSE)</f>
        <v>324.89999999999998</v>
      </c>
      <c r="X2002">
        <f t="shared" si="137"/>
        <v>1.0341643582640814</v>
      </c>
      <c r="Y2002">
        <f t="shared" si="136"/>
        <v>8.034164358264082</v>
      </c>
      <c r="Z2002">
        <f t="shared" si="135"/>
        <v>27</v>
      </c>
      <c r="AD2002" t="str">
        <f t="shared" si="138"/>
        <v/>
      </c>
    </row>
    <row r="2003" spans="1:30" hidden="1" x14ac:dyDescent="0.3">
      <c r="A2003" t="s">
        <v>417</v>
      </c>
      <c r="B2003">
        <f t="shared" si="134"/>
        <v>401172</v>
      </c>
      <c r="C2003">
        <v>1172</v>
      </c>
      <c r="D2003">
        <f>VLOOKUP($B2003,TrialDesign!$E$2:$I$1147,5,FALSE)</f>
        <v>8</v>
      </c>
      <c r="E2003" t="str">
        <f>VLOOKUP($B2003,TrialDesign!$E$2:$I$1147,3,FALSE)</f>
        <v>Full</v>
      </c>
      <c r="F2003" t="str">
        <f>VLOOKUP($B2003,TrialDesign!$E$2:$I$1147,4,FALSE)</f>
        <v>BattenWinter</v>
      </c>
      <c r="G2003" s="1">
        <v>41940</v>
      </c>
      <c r="H2003" s="1" t="str">
        <f>VLOOKUP(B2003,TrialDesign!$E$2:$J$1147,6,FALSE)</f>
        <v>Full_8h</v>
      </c>
      <c r="J2003">
        <v>1172</v>
      </c>
      <c r="K2003">
        <v>1</v>
      </c>
      <c r="L2003">
        <v>5</v>
      </c>
      <c r="M2003">
        <v>7</v>
      </c>
      <c r="N2003">
        <v>8</v>
      </c>
      <c r="O2003">
        <v>71</v>
      </c>
      <c r="Q2003">
        <v>47</v>
      </c>
      <c r="R2003">
        <v>5</v>
      </c>
      <c r="S2003">
        <v>14</v>
      </c>
      <c r="U2003" t="s">
        <v>18</v>
      </c>
      <c r="W2003">
        <f>VLOOKUP(H2003&amp;"_"&amp;M2003+1,'Leaf lengths'!$J$6:$Q$104,VLOOKUP(F2003,'Leaf lengths'!$S$1:$T$6,2,FALSE),FALSE)</f>
        <v>324.89999999999998</v>
      </c>
      <c r="X2003">
        <f t="shared" si="137"/>
        <v>0.14465989535241613</v>
      </c>
      <c r="Y2003">
        <f t="shared" si="136"/>
        <v>7.1446598953524161</v>
      </c>
      <c r="Z2003">
        <f t="shared" si="135"/>
        <v>26</v>
      </c>
      <c r="AD2003" t="str">
        <f t="shared" si="138"/>
        <v/>
      </c>
    </row>
    <row r="2004" spans="1:30" hidden="1" x14ac:dyDescent="0.3">
      <c r="A2004" t="s">
        <v>417</v>
      </c>
      <c r="B2004">
        <f t="shared" si="134"/>
        <v>401172</v>
      </c>
      <c r="C2004">
        <v>1172</v>
      </c>
      <c r="D2004">
        <f>VLOOKUP($B2004,TrialDesign!$E$2:$I$1147,5,FALSE)</f>
        <v>8</v>
      </c>
      <c r="E2004" t="str">
        <f>VLOOKUP($B2004,TrialDesign!$E$2:$I$1147,3,FALSE)</f>
        <v>Full</v>
      </c>
      <c r="F2004" t="str">
        <f>VLOOKUP($B2004,TrialDesign!$E$2:$I$1147,4,FALSE)</f>
        <v>BattenWinter</v>
      </c>
      <c r="G2004" s="1">
        <v>41940</v>
      </c>
      <c r="H2004" s="1" t="str">
        <f>VLOOKUP(B2004,TrialDesign!$E$2:$J$1147,6,FALSE)</f>
        <v>Full_8h</v>
      </c>
      <c r="K2004">
        <v>2</v>
      </c>
      <c r="L2004">
        <v>3</v>
      </c>
      <c r="M2004">
        <v>7</v>
      </c>
      <c r="N2004">
        <v>8</v>
      </c>
      <c r="O2004">
        <v>79</v>
      </c>
      <c r="P2004">
        <v>293</v>
      </c>
      <c r="Q2004">
        <v>57</v>
      </c>
      <c r="R2004">
        <v>5</v>
      </c>
      <c r="S2004">
        <v>14</v>
      </c>
      <c r="U2004" t="s">
        <v>18</v>
      </c>
      <c r="W2004">
        <f>VLOOKUP(H2004&amp;"_"&amp;M2004+1,'Leaf lengths'!$J$6:$Q$104,VLOOKUP(F2004,'Leaf lengths'!$S$1:$T$6,2,FALSE),FALSE)</f>
        <v>324.89999999999998</v>
      </c>
      <c r="X2004">
        <f t="shared" si="137"/>
        <v>0.17543859649122809</v>
      </c>
      <c r="Y2004">
        <f t="shared" si="136"/>
        <v>7.1754385964912277</v>
      </c>
      <c r="Z2004">
        <f t="shared" si="135"/>
        <v>26</v>
      </c>
      <c r="AD2004" t="str">
        <f t="shared" si="138"/>
        <v/>
      </c>
    </row>
    <row r="2005" spans="1:30" hidden="1" x14ac:dyDescent="0.3">
      <c r="A2005" t="s">
        <v>417</v>
      </c>
      <c r="B2005">
        <f t="shared" si="134"/>
        <v>401172</v>
      </c>
      <c r="C2005">
        <v>1172</v>
      </c>
      <c r="D2005">
        <f>VLOOKUP($B2005,TrialDesign!$E$2:$I$1147,5,FALSE)</f>
        <v>8</v>
      </c>
      <c r="E2005" t="str">
        <f>VLOOKUP($B2005,TrialDesign!$E$2:$I$1147,3,FALSE)</f>
        <v>Full</v>
      </c>
      <c r="F2005" t="str">
        <f>VLOOKUP($B2005,TrialDesign!$E$2:$I$1147,4,FALSE)</f>
        <v>BattenWinter</v>
      </c>
      <c r="G2005" s="1">
        <v>41940</v>
      </c>
      <c r="H2005" s="1" t="str">
        <f>VLOOKUP(B2005,TrialDesign!$E$2:$J$1147,6,FALSE)</f>
        <v>Full_8h</v>
      </c>
      <c r="K2005">
        <v>3</v>
      </c>
      <c r="L2005">
        <v>2</v>
      </c>
      <c r="M2005">
        <v>6</v>
      </c>
      <c r="N2005">
        <v>7</v>
      </c>
      <c r="O2005">
        <v>91</v>
      </c>
      <c r="P2005">
        <v>302</v>
      </c>
      <c r="Q2005">
        <v>317</v>
      </c>
      <c r="R2005">
        <v>5</v>
      </c>
      <c r="S2005">
        <v>15</v>
      </c>
      <c r="U2005" t="s">
        <v>18</v>
      </c>
      <c r="W2005">
        <f>VLOOKUP(H2005&amp;"_"&amp;M2005+1,'Leaf lengths'!$J$6:$Q$104,VLOOKUP(F2005,'Leaf lengths'!$S$1:$T$6,2,FALSE),FALSE)</f>
        <v>374.9</v>
      </c>
      <c r="X2005">
        <f t="shared" si="137"/>
        <v>0.84555881568418245</v>
      </c>
      <c r="Y2005">
        <f t="shared" si="136"/>
        <v>6.845558815684182</v>
      </c>
      <c r="Z2005">
        <f t="shared" si="135"/>
        <v>26</v>
      </c>
      <c r="AD2005" t="str">
        <f t="shared" si="138"/>
        <v/>
      </c>
    </row>
    <row r="2006" spans="1:30" hidden="1" x14ac:dyDescent="0.3">
      <c r="A2006" t="s">
        <v>417</v>
      </c>
      <c r="B2006">
        <f t="shared" si="134"/>
        <v>401172</v>
      </c>
      <c r="C2006">
        <v>1172</v>
      </c>
      <c r="D2006">
        <f>VLOOKUP($B2006,TrialDesign!$E$2:$I$1147,5,FALSE)</f>
        <v>8</v>
      </c>
      <c r="E2006" t="str">
        <f>VLOOKUP($B2006,TrialDesign!$E$2:$I$1147,3,FALSE)</f>
        <v>Full</v>
      </c>
      <c r="F2006" t="str">
        <f>VLOOKUP($B2006,TrialDesign!$E$2:$I$1147,4,FALSE)</f>
        <v>BattenWinter</v>
      </c>
      <c r="G2006" s="1">
        <v>41940</v>
      </c>
      <c r="H2006" s="1" t="str">
        <f>VLOOKUP(B2006,TrialDesign!$E$2:$J$1147,6,FALSE)</f>
        <v>Full_8h</v>
      </c>
      <c r="K2006">
        <v>4</v>
      </c>
      <c r="L2006">
        <v>5</v>
      </c>
      <c r="M2006">
        <v>7</v>
      </c>
      <c r="N2006">
        <v>8</v>
      </c>
      <c r="O2006">
        <v>100</v>
      </c>
      <c r="P2006">
        <v>334</v>
      </c>
      <c r="Q2006">
        <v>90</v>
      </c>
      <c r="R2006">
        <v>5</v>
      </c>
      <c r="S2006">
        <v>17</v>
      </c>
      <c r="U2006" t="s">
        <v>18</v>
      </c>
      <c r="W2006">
        <f>VLOOKUP(H2006&amp;"_"&amp;M2006+1,'Leaf lengths'!$J$6:$Q$104,VLOOKUP(F2006,'Leaf lengths'!$S$1:$T$6,2,FALSE),FALSE)</f>
        <v>324.89999999999998</v>
      </c>
      <c r="X2006">
        <f t="shared" si="137"/>
        <v>0.2770083102493075</v>
      </c>
      <c r="Y2006">
        <f t="shared" si="136"/>
        <v>7.2770083102493075</v>
      </c>
      <c r="Z2006">
        <f t="shared" si="135"/>
        <v>29</v>
      </c>
      <c r="AD2006" t="str">
        <f t="shared" si="138"/>
        <v/>
      </c>
    </row>
    <row r="2007" spans="1:30" hidden="1" x14ac:dyDescent="0.3">
      <c r="A2007" t="s">
        <v>417</v>
      </c>
      <c r="B2007">
        <f t="shared" si="134"/>
        <v>401177</v>
      </c>
      <c r="C2007">
        <v>1177</v>
      </c>
      <c r="D2007">
        <f>VLOOKUP($B2007,TrialDesign!$E$2:$I$1147,5,FALSE)</f>
        <v>8</v>
      </c>
      <c r="E2007" t="str">
        <f>VLOOKUP($B2007,TrialDesign!$E$2:$I$1147,3,FALSE)</f>
        <v>Full</v>
      </c>
      <c r="F2007" t="str">
        <f>VLOOKUP($B2007,TrialDesign!$E$2:$I$1147,4,FALSE)</f>
        <v>BattenWinter</v>
      </c>
      <c r="G2007" s="1">
        <v>41940</v>
      </c>
      <c r="H2007" s="1" t="str">
        <f>VLOOKUP(B2007,TrialDesign!$E$2:$J$1147,6,FALSE)</f>
        <v>Full_8h</v>
      </c>
      <c r="J2007">
        <v>1177</v>
      </c>
      <c r="K2007">
        <v>1</v>
      </c>
      <c r="L2007">
        <v>2</v>
      </c>
      <c r="M2007">
        <v>6</v>
      </c>
      <c r="N2007">
        <v>7</v>
      </c>
      <c r="O2007">
        <v>105</v>
      </c>
      <c r="Q2007">
        <v>327</v>
      </c>
      <c r="R2007">
        <v>5</v>
      </c>
      <c r="S2007">
        <v>15</v>
      </c>
      <c r="U2007" t="s">
        <v>18</v>
      </c>
      <c r="W2007">
        <f>VLOOKUP(H2007&amp;"_"&amp;M2007+1,'Leaf lengths'!$J$6:$Q$104,VLOOKUP(F2007,'Leaf lengths'!$S$1:$T$6,2,FALSE),FALSE)</f>
        <v>374.9</v>
      </c>
      <c r="X2007">
        <f t="shared" si="137"/>
        <v>0.87223259535876241</v>
      </c>
      <c r="Y2007">
        <f t="shared" si="136"/>
        <v>6.8722325953587626</v>
      </c>
      <c r="Z2007">
        <f t="shared" si="135"/>
        <v>26</v>
      </c>
      <c r="AD2007" t="str">
        <f t="shared" si="138"/>
        <v/>
      </c>
    </row>
    <row r="2008" spans="1:30" hidden="1" x14ac:dyDescent="0.3">
      <c r="A2008" t="s">
        <v>417</v>
      </c>
      <c r="B2008">
        <f t="shared" si="134"/>
        <v>401177</v>
      </c>
      <c r="C2008">
        <v>1177</v>
      </c>
      <c r="D2008">
        <f>VLOOKUP($B2008,TrialDesign!$E$2:$I$1147,5,FALSE)</f>
        <v>8</v>
      </c>
      <c r="E2008" t="str">
        <f>VLOOKUP($B2008,TrialDesign!$E$2:$I$1147,3,FALSE)</f>
        <v>Full</v>
      </c>
      <c r="F2008" t="str">
        <f>VLOOKUP($B2008,TrialDesign!$E$2:$I$1147,4,FALSE)</f>
        <v>BattenWinter</v>
      </c>
      <c r="G2008" s="1">
        <v>41940</v>
      </c>
      <c r="H2008" s="1" t="str">
        <f>VLOOKUP(B2008,TrialDesign!$E$2:$J$1147,6,FALSE)</f>
        <v>Full_8h</v>
      </c>
      <c r="K2008">
        <v>2</v>
      </c>
      <c r="L2008">
        <v>3</v>
      </c>
      <c r="M2008">
        <v>7</v>
      </c>
      <c r="N2008">
        <v>8</v>
      </c>
      <c r="O2008">
        <v>107</v>
      </c>
      <c r="P2008">
        <v>388</v>
      </c>
      <c r="Q2008">
        <v>299</v>
      </c>
      <c r="R2008">
        <v>4</v>
      </c>
      <c r="S2008">
        <v>14</v>
      </c>
      <c r="U2008" t="s">
        <v>18</v>
      </c>
      <c r="W2008">
        <f>VLOOKUP(H2008&amp;"_"&amp;M2008+1,'Leaf lengths'!$J$6:$Q$104,VLOOKUP(F2008,'Leaf lengths'!$S$1:$T$6,2,FALSE),FALSE)</f>
        <v>324.89999999999998</v>
      </c>
      <c r="X2008">
        <f t="shared" si="137"/>
        <v>0.92028316405047716</v>
      </c>
      <c r="Y2008">
        <f t="shared" si="136"/>
        <v>7.9202831640504776</v>
      </c>
      <c r="Z2008">
        <f t="shared" si="135"/>
        <v>25</v>
      </c>
      <c r="AD2008" t="str">
        <f t="shared" si="138"/>
        <v/>
      </c>
    </row>
    <row r="2009" spans="1:30" hidden="1" x14ac:dyDescent="0.3">
      <c r="A2009" t="s">
        <v>417</v>
      </c>
      <c r="B2009">
        <f t="shared" si="134"/>
        <v>401177</v>
      </c>
      <c r="C2009">
        <v>1177</v>
      </c>
      <c r="D2009">
        <f>VLOOKUP($B2009,TrialDesign!$E$2:$I$1147,5,FALSE)</f>
        <v>8</v>
      </c>
      <c r="E2009" t="str">
        <f>VLOOKUP($B2009,TrialDesign!$E$2:$I$1147,3,FALSE)</f>
        <v>Full</v>
      </c>
      <c r="F2009" t="str">
        <f>VLOOKUP($B2009,TrialDesign!$E$2:$I$1147,4,FALSE)</f>
        <v>BattenWinter</v>
      </c>
      <c r="G2009" s="1">
        <v>41940</v>
      </c>
      <c r="H2009" s="1" t="str">
        <f>VLOOKUP(B2009,TrialDesign!$E$2:$J$1147,6,FALSE)</f>
        <v>Full_8h</v>
      </c>
      <c r="K2009">
        <v>3</v>
      </c>
      <c r="L2009">
        <v>3</v>
      </c>
      <c r="M2009">
        <v>6</v>
      </c>
      <c r="N2009">
        <v>7</v>
      </c>
      <c r="O2009">
        <v>114</v>
      </c>
      <c r="P2009">
        <v>383</v>
      </c>
      <c r="Q2009">
        <v>382</v>
      </c>
      <c r="R2009">
        <v>5</v>
      </c>
      <c r="S2009">
        <v>15</v>
      </c>
      <c r="U2009" t="s">
        <v>18</v>
      </c>
      <c r="W2009">
        <f>VLOOKUP(H2009&amp;"_"&amp;M2009+1,'Leaf lengths'!$J$6:$Q$104,VLOOKUP(F2009,'Leaf lengths'!$S$1:$T$6,2,FALSE),FALSE)</f>
        <v>374.9</v>
      </c>
      <c r="X2009">
        <f t="shared" si="137"/>
        <v>1.0189383835689518</v>
      </c>
      <c r="Y2009">
        <f t="shared" si="136"/>
        <v>7.0189383835689521</v>
      </c>
      <c r="Z2009">
        <f t="shared" si="135"/>
        <v>26</v>
      </c>
      <c r="AD2009" t="str">
        <f t="shared" si="138"/>
        <v/>
      </c>
    </row>
    <row r="2010" spans="1:30" hidden="1" x14ac:dyDescent="0.3">
      <c r="A2010" t="s">
        <v>417</v>
      </c>
      <c r="B2010">
        <f t="shared" si="134"/>
        <v>401177</v>
      </c>
      <c r="C2010">
        <v>1177</v>
      </c>
      <c r="D2010">
        <f>VLOOKUP($B2010,TrialDesign!$E$2:$I$1147,5,FALSE)</f>
        <v>8</v>
      </c>
      <c r="E2010" t="str">
        <f>VLOOKUP($B2010,TrialDesign!$E$2:$I$1147,3,FALSE)</f>
        <v>Full</v>
      </c>
      <c r="F2010" t="str">
        <f>VLOOKUP($B2010,TrialDesign!$E$2:$I$1147,4,FALSE)</f>
        <v>BattenWinter</v>
      </c>
      <c r="G2010" s="1">
        <v>41940</v>
      </c>
      <c r="H2010" s="1" t="str">
        <f>VLOOKUP(B2010,TrialDesign!$E$2:$J$1147,6,FALSE)</f>
        <v>Full_8h</v>
      </c>
      <c r="K2010">
        <v>4</v>
      </c>
      <c r="L2010">
        <v>3</v>
      </c>
      <c r="M2010">
        <v>6</v>
      </c>
      <c r="N2010">
        <v>7</v>
      </c>
      <c r="O2010">
        <v>105</v>
      </c>
      <c r="P2010">
        <v>350</v>
      </c>
      <c r="Q2010">
        <v>372</v>
      </c>
      <c r="R2010">
        <v>5</v>
      </c>
      <c r="S2010">
        <v>14</v>
      </c>
      <c r="U2010" t="s">
        <v>18</v>
      </c>
      <c r="W2010">
        <f>VLOOKUP(H2010&amp;"_"&amp;M2010+1,'Leaf lengths'!$J$6:$Q$104,VLOOKUP(F2010,'Leaf lengths'!$S$1:$T$6,2,FALSE),FALSE)</f>
        <v>374.9</v>
      </c>
      <c r="X2010">
        <f t="shared" si="137"/>
        <v>0.99226460389437188</v>
      </c>
      <c r="Y2010">
        <f t="shared" si="136"/>
        <v>6.9922646038943714</v>
      </c>
      <c r="Z2010">
        <f t="shared" si="135"/>
        <v>25</v>
      </c>
      <c r="AD2010" t="str">
        <f t="shared" si="138"/>
        <v/>
      </c>
    </row>
    <row r="2011" spans="1:30" hidden="1" x14ac:dyDescent="0.3">
      <c r="A2011" t="s">
        <v>417</v>
      </c>
      <c r="B2011">
        <f t="shared" si="134"/>
        <v>401166</v>
      </c>
      <c r="C2011">
        <v>1166</v>
      </c>
      <c r="D2011">
        <f>VLOOKUP($B2011,TrialDesign!$E$2:$I$1147,5,FALSE)</f>
        <v>8</v>
      </c>
      <c r="E2011" t="str">
        <f>VLOOKUP($B2011,TrialDesign!$E$2:$I$1147,3,FALSE)</f>
        <v>Full</v>
      </c>
      <c r="F2011" t="str">
        <f>VLOOKUP($B2011,TrialDesign!$E$2:$I$1147,4,FALSE)</f>
        <v>BattenWinter</v>
      </c>
      <c r="G2011" s="1">
        <v>41947</v>
      </c>
      <c r="H2011" s="1" t="str">
        <f>VLOOKUP(B2011,TrialDesign!$E$2:$J$1147,6,FALSE)</f>
        <v>Full_8h</v>
      </c>
      <c r="J2011">
        <v>1166</v>
      </c>
      <c r="K2011">
        <v>1</v>
      </c>
      <c r="L2011">
        <v>2</v>
      </c>
      <c r="M2011">
        <v>7</v>
      </c>
      <c r="N2011">
        <v>8</v>
      </c>
      <c r="O2011">
        <v>114</v>
      </c>
      <c r="Q2011">
        <v>268</v>
      </c>
      <c r="R2011">
        <v>4</v>
      </c>
      <c r="S2011">
        <v>16</v>
      </c>
      <c r="T2011">
        <v>9</v>
      </c>
      <c r="U2011" t="s">
        <v>21</v>
      </c>
      <c r="V2011">
        <v>1</v>
      </c>
      <c r="W2011">
        <f>VLOOKUP(H2011&amp;"_"&amp;M2011+1,'Leaf lengths'!$J$6:$Q$104,VLOOKUP(F2011,'Leaf lengths'!$S$1:$T$6,2,FALSE),FALSE)</f>
        <v>324.89999999999998</v>
      </c>
      <c r="X2011">
        <f t="shared" si="137"/>
        <v>0.82486919052016006</v>
      </c>
      <c r="Y2011">
        <f t="shared" si="136"/>
        <v>7.8248691905201602</v>
      </c>
      <c r="Z2011">
        <f t="shared" si="135"/>
        <v>27</v>
      </c>
      <c r="AD2011" t="str">
        <f t="shared" si="138"/>
        <v/>
      </c>
    </row>
    <row r="2012" spans="1:30" hidden="1" x14ac:dyDescent="0.3">
      <c r="A2012" t="s">
        <v>417</v>
      </c>
      <c r="B2012">
        <f t="shared" si="134"/>
        <v>401166</v>
      </c>
      <c r="C2012">
        <v>1166</v>
      </c>
      <c r="D2012">
        <f>VLOOKUP($B2012,TrialDesign!$E$2:$I$1147,5,FALSE)</f>
        <v>8</v>
      </c>
      <c r="E2012" t="str">
        <f>VLOOKUP($B2012,TrialDesign!$E$2:$I$1147,3,FALSE)</f>
        <v>Full</v>
      </c>
      <c r="F2012" t="str">
        <f>VLOOKUP($B2012,TrialDesign!$E$2:$I$1147,4,FALSE)</f>
        <v>BattenWinter</v>
      </c>
      <c r="G2012" s="1">
        <v>41947</v>
      </c>
      <c r="H2012" s="1" t="str">
        <f>VLOOKUP(B2012,TrialDesign!$E$2:$J$1147,6,FALSE)</f>
        <v>Full_8h</v>
      </c>
      <c r="K2012">
        <v>2</v>
      </c>
      <c r="L2012">
        <v>5</v>
      </c>
      <c r="M2012">
        <v>7</v>
      </c>
      <c r="N2012">
        <v>9</v>
      </c>
      <c r="O2012">
        <v>115</v>
      </c>
      <c r="P2012">
        <v>383</v>
      </c>
      <c r="Q2012">
        <v>313</v>
      </c>
      <c r="R2012">
        <v>4</v>
      </c>
      <c r="S2012">
        <v>17</v>
      </c>
      <c r="T2012">
        <v>9</v>
      </c>
      <c r="U2012" t="s">
        <v>21</v>
      </c>
      <c r="V2012">
        <v>1</v>
      </c>
      <c r="W2012">
        <f>VLOOKUP(H2012&amp;"_"&amp;M2012+1,'Leaf lengths'!$J$6:$Q$104,VLOOKUP(F2012,'Leaf lengths'!$S$1:$T$6,2,FALSE),FALSE)</f>
        <v>324.89999999999998</v>
      </c>
      <c r="X2012">
        <f t="shared" si="137"/>
        <v>0.96337334564481381</v>
      </c>
      <c r="Y2012">
        <f t="shared" si="136"/>
        <v>7.9633733456448139</v>
      </c>
      <c r="Z2012">
        <f t="shared" si="135"/>
        <v>28</v>
      </c>
      <c r="AD2012" t="str">
        <f t="shared" si="138"/>
        <v/>
      </c>
    </row>
    <row r="2013" spans="1:30" hidden="1" x14ac:dyDescent="0.3">
      <c r="A2013" t="s">
        <v>417</v>
      </c>
      <c r="B2013">
        <f t="shared" si="134"/>
        <v>401166</v>
      </c>
      <c r="C2013">
        <v>1166</v>
      </c>
      <c r="D2013">
        <f>VLOOKUP($B2013,TrialDesign!$E$2:$I$1147,5,FALSE)</f>
        <v>8</v>
      </c>
      <c r="E2013" t="str">
        <f>VLOOKUP($B2013,TrialDesign!$E$2:$I$1147,3,FALSE)</f>
        <v>Full</v>
      </c>
      <c r="F2013" t="str">
        <f>VLOOKUP($B2013,TrialDesign!$E$2:$I$1147,4,FALSE)</f>
        <v>BattenWinter</v>
      </c>
      <c r="G2013" s="1">
        <v>41947</v>
      </c>
      <c r="H2013" s="1" t="str">
        <f>VLOOKUP(B2013,TrialDesign!$E$2:$J$1147,6,FALSE)</f>
        <v>Full_8h</v>
      </c>
      <c r="K2013">
        <v>3</v>
      </c>
      <c r="L2013">
        <v>3</v>
      </c>
      <c r="M2013">
        <v>7</v>
      </c>
      <c r="N2013">
        <v>9</v>
      </c>
      <c r="O2013">
        <v>122</v>
      </c>
      <c r="P2013">
        <v>413</v>
      </c>
      <c r="Q2013">
        <v>350</v>
      </c>
      <c r="R2013">
        <v>4</v>
      </c>
      <c r="S2013">
        <v>17</v>
      </c>
      <c r="T2013">
        <v>12</v>
      </c>
      <c r="U2013" t="s">
        <v>21</v>
      </c>
      <c r="V2013">
        <v>1</v>
      </c>
      <c r="W2013">
        <f>VLOOKUP(H2013&amp;"_"&amp;M2013+1,'Leaf lengths'!$J$6:$Q$104,VLOOKUP(F2013,'Leaf lengths'!$S$1:$T$6,2,FALSE),FALSE)</f>
        <v>324.89999999999998</v>
      </c>
      <c r="X2013">
        <f t="shared" si="137"/>
        <v>1.0772545398584181</v>
      </c>
      <c r="Y2013">
        <f t="shared" si="136"/>
        <v>8.0772545398584175</v>
      </c>
      <c r="Z2013">
        <f t="shared" si="135"/>
        <v>28</v>
      </c>
      <c r="AD2013" t="str">
        <f t="shared" si="138"/>
        <v/>
      </c>
    </row>
    <row r="2014" spans="1:30" hidden="1" x14ac:dyDescent="0.3">
      <c r="A2014" t="s">
        <v>417</v>
      </c>
      <c r="B2014">
        <f t="shared" si="134"/>
        <v>401166</v>
      </c>
      <c r="C2014">
        <v>1166</v>
      </c>
      <c r="D2014">
        <f>VLOOKUP($B2014,TrialDesign!$E$2:$I$1147,5,FALSE)</f>
        <v>8</v>
      </c>
      <c r="E2014" t="str">
        <f>VLOOKUP($B2014,TrialDesign!$E$2:$I$1147,3,FALSE)</f>
        <v>Full</v>
      </c>
      <c r="F2014" t="str">
        <f>VLOOKUP($B2014,TrialDesign!$E$2:$I$1147,4,FALSE)</f>
        <v>BattenWinter</v>
      </c>
      <c r="G2014" s="1">
        <v>41947</v>
      </c>
      <c r="H2014" s="1" t="str">
        <f>VLOOKUP(B2014,TrialDesign!$E$2:$J$1147,6,FALSE)</f>
        <v>Full_8h</v>
      </c>
      <c r="K2014">
        <v>4</v>
      </c>
      <c r="L2014">
        <v>2</v>
      </c>
      <c r="M2014">
        <v>8</v>
      </c>
      <c r="N2014">
        <v>9</v>
      </c>
      <c r="O2014">
        <v>130</v>
      </c>
      <c r="P2014">
        <v>355</v>
      </c>
      <c r="Q2014">
        <v>89</v>
      </c>
      <c r="R2014">
        <v>3</v>
      </c>
      <c r="S2014">
        <v>17</v>
      </c>
      <c r="T2014">
        <v>10</v>
      </c>
      <c r="U2014" t="s">
        <v>21</v>
      </c>
      <c r="V2014">
        <v>1</v>
      </c>
      <c r="W2014">
        <f>VLOOKUP(H2014&amp;"_"&amp;M2014+1,'Leaf lengths'!$J$6:$Q$104,VLOOKUP(F2014,'Leaf lengths'!$S$1:$T$6,2,FALSE),FALSE)</f>
        <v>324.89999999999998</v>
      </c>
      <c r="X2014">
        <f t="shared" si="137"/>
        <v>0.27393044013542628</v>
      </c>
      <c r="Y2014">
        <f t="shared" si="136"/>
        <v>8.2739304401354268</v>
      </c>
      <c r="Z2014">
        <f t="shared" si="135"/>
        <v>28</v>
      </c>
      <c r="AD2014" t="str">
        <f t="shared" si="138"/>
        <v/>
      </c>
    </row>
    <row r="2015" spans="1:30" hidden="1" x14ac:dyDescent="0.3">
      <c r="A2015" t="s">
        <v>417</v>
      </c>
      <c r="B2015">
        <f t="shared" si="134"/>
        <v>401178</v>
      </c>
      <c r="C2015">
        <v>1178</v>
      </c>
      <c r="D2015">
        <f>VLOOKUP($B2015,TrialDesign!$E$2:$I$1147,5,FALSE)</f>
        <v>8</v>
      </c>
      <c r="E2015" t="str">
        <f>VLOOKUP($B2015,TrialDesign!$E$2:$I$1147,3,FALSE)</f>
        <v>Full</v>
      </c>
      <c r="F2015" t="str">
        <f>VLOOKUP($B2015,TrialDesign!$E$2:$I$1147,4,FALSE)</f>
        <v>BattenWinter</v>
      </c>
      <c r="G2015" s="1">
        <v>41947</v>
      </c>
      <c r="H2015" s="1" t="str">
        <f>VLOOKUP(B2015,TrialDesign!$E$2:$J$1147,6,FALSE)</f>
        <v>Full_8h</v>
      </c>
      <c r="J2015">
        <v>1178</v>
      </c>
      <c r="K2015">
        <v>1</v>
      </c>
      <c r="L2015">
        <v>1</v>
      </c>
      <c r="M2015">
        <v>9</v>
      </c>
      <c r="N2015">
        <v>10</v>
      </c>
      <c r="O2015">
        <v>122</v>
      </c>
      <c r="Q2015">
        <v>106</v>
      </c>
      <c r="R2015">
        <v>2</v>
      </c>
      <c r="S2015">
        <v>18</v>
      </c>
      <c r="T2015">
        <v>42</v>
      </c>
      <c r="U2015" t="s">
        <v>21</v>
      </c>
      <c r="V2015">
        <v>3</v>
      </c>
      <c r="W2015">
        <f>VLOOKUP(H2015&amp;"_"&amp;M2015+1,'Leaf lengths'!$J$6:$Q$104,VLOOKUP(F2015,'Leaf lengths'!$S$1:$T$6,2,FALSE),FALSE)</f>
        <v>324.89999999999998</v>
      </c>
      <c r="X2015">
        <f t="shared" si="137"/>
        <v>0.32625423207140664</v>
      </c>
      <c r="Y2015">
        <f t="shared" si="136"/>
        <v>9.3262542320714061</v>
      </c>
      <c r="Z2015">
        <f t="shared" si="135"/>
        <v>29</v>
      </c>
      <c r="AD2015" t="str">
        <f t="shared" si="138"/>
        <v/>
      </c>
    </row>
    <row r="2016" spans="1:30" hidden="1" x14ac:dyDescent="0.3">
      <c r="A2016" t="s">
        <v>417</v>
      </c>
      <c r="B2016">
        <f t="shared" si="134"/>
        <v>401178</v>
      </c>
      <c r="C2016">
        <v>1178</v>
      </c>
      <c r="D2016">
        <f>VLOOKUP($B2016,TrialDesign!$E$2:$I$1147,5,FALSE)</f>
        <v>8</v>
      </c>
      <c r="E2016" t="str">
        <f>VLOOKUP($B2016,TrialDesign!$E$2:$I$1147,3,FALSE)</f>
        <v>Full</v>
      </c>
      <c r="F2016" t="str">
        <f>VLOOKUP($B2016,TrialDesign!$E$2:$I$1147,4,FALSE)</f>
        <v>BattenWinter</v>
      </c>
      <c r="G2016" s="1">
        <v>41947</v>
      </c>
      <c r="H2016" s="1" t="str">
        <f>VLOOKUP(B2016,TrialDesign!$E$2:$J$1147,6,FALSE)</f>
        <v>Full_8h</v>
      </c>
      <c r="K2016">
        <v>2</v>
      </c>
      <c r="L2016">
        <v>3</v>
      </c>
      <c r="M2016">
        <v>7</v>
      </c>
      <c r="N2016">
        <v>8</v>
      </c>
      <c r="O2016">
        <v>130</v>
      </c>
      <c r="P2016">
        <v>405</v>
      </c>
      <c r="Q2016">
        <v>333</v>
      </c>
      <c r="R2016">
        <v>4</v>
      </c>
      <c r="S2016">
        <v>16</v>
      </c>
      <c r="T2016">
        <v>11</v>
      </c>
      <c r="U2016" t="s">
        <v>21</v>
      </c>
      <c r="V2016">
        <v>1</v>
      </c>
      <c r="W2016">
        <f>VLOOKUP(H2016&amp;"_"&amp;M2016+1,'Leaf lengths'!$J$6:$Q$104,VLOOKUP(F2016,'Leaf lengths'!$S$1:$T$6,2,FALSE),FALSE)</f>
        <v>324.89999999999998</v>
      </c>
      <c r="X2016">
        <f t="shared" si="137"/>
        <v>1.0249307479224377</v>
      </c>
      <c r="Y2016">
        <f t="shared" si="136"/>
        <v>8.0249307479224381</v>
      </c>
      <c r="Z2016">
        <f t="shared" si="135"/>
        <v>27</v>
      </c>
      <c r="AD2016" t="str">
        <f t="shared" si="138"/>
        <v/>
      </c>
    </row>
    <row r="2017" spans="1:30" hidden="1" x14ac:dyDescent="0.3">
      <c r="A2017" t="s">
        <v>417</v>
      </c>
      <c r="B2017">
        <f t="shared" si="134"/>
        <v>401178</v>
      </c>
      <c r="C2017">
        <v>1178</v>
      </c>
      <c r="D2017">
        <f>VLOOKUP($B2017,TrialDesign!$E$2:$I$1147,5,FALSE)</f>
        <v>8</v>
      </c>
      <c r="E2017" t="str">
        <f>VLOOKUP($B2017,TrialDesign!$E$2:$I$1147,3,FALSE)</f>
        <v>Full</v>
      </c>
      <c r="F2017" t="str">
        <f>VLOOKUP($B2017,TrialDesign!$E$2:$I$1147,4,FALSE)</f>
        <v>BattenWinter</v>
      </c>
      <c r="G2017" s="1">
        <v>41947</v>
      </c>
      <c r="H2017" s="1" t="str">
        <f>VLOOKUP(B2017,TrialDesign!$E$2:$J$1147,6,FALSE)</f>
        <v>Full_8h</v>
      </c>
      <c r="K2017">
        <v>3</v>
      </c>
      <c r="L2017">
        <v>3</v>
      </c>
      <c r="M2017">
        <v>7</v>
      </c>
      <c r="N2017">
        <v>9</v>
      </c>
      <c r="O2017">
        <v>115</v>
      </c>
      <c r="P2017">
        <v>412</v>
      </c>
      <c r="Q2017">
        <v>342</v>
      </c>
      <c r="R2017">
        <v>4</v>
      </c>
      <c r="S2017">
        <v>15</v>
      </c>
      <c r="T2017">
        <v>8</v>
      </c>
      <c r="U2017" t="s">
        <v>21</v>
      </c>
      <c r="V2017">
        <v>1</v>
      </c>
      <c r="W2017">
        <f>VLOOKUP(H2017&amp;"_"&amp;M2017+1,'Leaf lengths'!$J$6:$Q$104,VLOOKUP(F2017,'Leaf lengths'!$S$1:$T$6,2,FALSE),FALSE)</f>
        <v>324.89999999999998</v>
      </c>
      <c r="X2017">
        <f t="shared" si="137"/>
        <v>1.0526315789473686</v>
      </c>
      <c r="Y2017">
        <f t="shared" si="136"/>
        <v>8.0526315789473681</v>
      </c>
      <c r="Z2017">
        <f t="shared" si="135"/>
        <v>26</v>
      </c>
      <c r="AD2017" t="str">
        <f t="shared" si="138"/>
        <v/>
      </c>
    </row>
    <row r="2018" spans="1:30" hidden="1" x14ac:dyDescent="0.3">
      <c r="A2018" t="s">
        <v>417</v>
      </c>
      <c r="B2018">
        <f t="shared" ref="B2018:B2081" si="139">400000+C2018</f>
        <v>401178</v>
      </c>
      <c r="C2018">
        <v>1178</v>
      </c>
      <c r="D2018">
        <f>VLOOKUP($B2018,TrialDesign!$E$2:$I$1147,5,FALSE)</f>
        <v>8</v>
      </c>
      <c r="E2018" t="str">
        <f>VLOOKUP($B2018,TrialDesign!$E$2:$I$1147,3,FALSE)</f>
        <v>Full</v>
      </c>
      <c r="F2018" t="str">
        <f>VLOOKUP($B2018,TrialDesign!$E$2:$I$1147,4,FALSE)</f>
        <v>BattenWinter</v>
      </c>
      <c r="G2018" s="1">
        <v>41947</v>
      </c>
      <c r="H2018" s="1" t="str">
        <f>VLOOKUP(B2018,TrialDesign!$E$2:$J$1147,6,FALSE)</f>
        <v>Full_8h</v>
      </c>
      <c r="K2018">
        <v>4</v>
      </c>
      <c r="L2018">
        <v>2</v>
      </c>
      <c r="M2018">
        <v>6</v>
      </c>
      <c r="N2018">
        <v>7</v>
      </c>
      <c r="O2018">
        <v>140</v>
      </c>
      <c r="P2018">
        <v>398</v>
      </c>
      <c r="Q2018">
        <v>164</v>
      </c>
      <c r="R2018">
        <v>4</v>
      </c>
      <c r="S2018">
        <v>15</v>
      </c>
      <c r="U2018" t="s">
        <v>21</v>
      </c>
      <c r="W2018">
        <f>VLOOKUP(H2018&amp;"_"&amp;M2018+1,'Leaf lengths'!$J$6:$Q$104,VLOOKUP(F2018,'Leaf lengths'!$S$1:$T$6,2,FALSE),FALSE)</f>
        <v>374.9</v>
      </c>
      <c r="X2018">
        <f t="shared" si="137"/>
        <v>0.43744998666311019</v>
      </c>
      <c r="Y2018">
        <f t="shared" si="136"/>
        <v>6.4374499866631103</v>
      </c>
      <c r="Z2018">
        <f t="shared" si="135"/>
        <v>25</v>
      </c>
      <c r="AD2018" t="str">
        <f t="shared" si="138"/>
        <v/>
      </c>
    </row>
    <row r="2019" spans="1:30" hidden="1" x14ac:dyDescent="0.3">
      <c r="A2019" t="s">
        <v>417</v>
      </c>
      <c r="B2019">
        <f t="shared" si="139"/>
        <v>401187</v>
      </c>
      <c r="C2019">
        <v>1187</v>
      </c>
      <c r="D2019">
        <f>VLOOKUP($B2019,TrialDesign!$E$2:$I$1147,5,FALSE)</f>
        <v>8</v>
      </c>
      <c r="E2019" t="str">
        <f>VLOOKUP($B2019,TrialDesign!$E$2:$I$1147,3,FALSE)</f>
        <v>Full</v>
      </c>
      <c r="F2019" t="str">
        <f>VLOOKUP($B2019,TrialDesign!$E$2:$I$1147,4,FALSE)</f>
        <v>BattenWinter</v>
      </c>
      <c r="G2019" s="1">
        <v>41947</v>
      </c>
      <c r="H2019" s="1" t="str">
        <f>VLOOKUP(B2019,TrialDesign!$E$2:$J$1147,6,FALSE)</f>
        <v>Full_8h</v>
      </c>
      <c r="J2019">
        <v>1187</v>
      </c>
      <c r="K2019">
        <v>1</v>
      </c>
      <c r="L2019">
        <v>5</v>
      </c>
      <c r="M2019">
        <v>7</v>
      </c>
      <c r="N2019">
        <v>8</v>
      </c>
      <c r="O2019">
        <v>117</v>
      </c>
      <c r="Q2019">
        <v>82</v>
      </c>
      <c r="R2019">
        <v>4</v>
      </c>
      <c r="S2019">
        <v>15</v>
      </c>
      <c r="U2019" t="s">
        <v>18</v>
      </c>
      <c r="W2019">
        <f>VLOOKUP(H2019&amp;"_"&amp;M2019+1,'Leaf lengths'!$J$6:$Q$104,VLOOKUP(F2019,'Leaf lengths'!$S$1:$T$6,2,FALSE),FALSE)</f>
        <v>324.89999999999998</v>
      </c>
      <c r="X2019">
        <f t="shared" si="137"/>
        <v>0.25238534933825796</v>
      </c>
      <c r="Y2019">
        <f t="shared" si="136"/>
        <v>7.2523853493382582</v>
      </c>
      <c r="Z2019">
        <f t="shared" si="135"/>
        <v>26</v>
      </c>
      <c r="AD2019" t="str">
        <f t="shared" si="138"/>
        <v/>
      </c>
    </row>
    <row r="2020" spans="1:30" hidden="1" x14ac:dyDescent="0.3">
      <c r="A2020" t="s">
        <v>417</v>
      </c>
      <c r="B2020">
        <f t="shared" si="139"/>
        <v>401187</v>
      </c>
      <c r="C2020">
        <v>1187</v>
      </c>
      <c r="D2020">
        <f>VLOOKUP($B2020,TrialDesign!$E$2:$I$1147,5,FALSE)</f>
        <v>8</v>
      </c>
      <c r="E2020" t="str">
        <f>VLOOKUP($B2020,TrialDesign!$E$2:$I$1147,3,FALSE)</f>
        <v>Full</v>
      </c>
      <c r="F2020" t="str">
        <f>VLOOKUP($B2020,TrialDesign!$E$2:$I$1147,4,FALSE)</f>
        <v>BattenWinter</v>
      </c>
      <c r="G2020" s="1">
        <v>41947</v>
      </c>
      <c r="H2020" s="1" t="str">
        <f>VLOOKUP(B2020,TrialDesign!$E$2:$J$1147,6,FALSE)</f>
        <v>Full_8h</v>
      </c>
      <c r="K2020">
        <v>2</v>
      </c>
      <c r="L2020">
        <v>3</v>
      </c>
      <c r="M2020">
        <v>8</v>
      </c>
      <c r="N2020">
        <v>9</v>
      </c>
      <c r="O2020">
        <v>120</v>
      </c>
      <c r="P2020">
        <v>400</v>
      </c>
      <c r="Q2020">
        <v>280</v>
      </c>
      <c r="R2020">
        <v>3</v>
      </c>
      <c r="S2020">
        <v>17</v>
      </c>
      <c r="T2020">
        <v>8</v>
      </c>
      <c r="U2020" t="s">
        <v>21</v>
      </c>
      <c r="V2020">
        <v>1</v>
      </c>
      <c r="W2020">
        <f>VLOOKUP(H2020&amp;"_"&amp;M2020+1,'Leaf lengths'!$J$6:$Q$104,VLOOKUP(F2020,'Leaf lengths'!$S$1:$T$6,2,FALSE),FALSE)</f>
        <v>324.89999999999998</v>
      </c>
      <c r="X2020">
        <f t="shared" si="137"/>
        <v>0.86180363188673448</v>
      </c>
      <c r="Y2020">
        <f t="shared" si="136"/>
        <v>8.861803631886735</v>
      </c>
      <c r="Z2020">
        <f t="shared" si="135"/>
        <v>28</v>
      </c>
      <c r="AD2020" t="str">
        <f t="shared" si="138"/>
        <v/>
      </c>
    </row>
    <row r="2021" spans="1:30" hidden="1" x14ac:dyDescent="0.3">
      <c r="A2021" t="s">
        <v>417</v>
      </c>
      <c r="B2021">
        <f t="shared" si="139"/>
        <v>401187</v>
      </c>
      <c r="C2021">
        <v>1187</v>
      </c>
      <c r="D2021">
        <f>VLOOKUP($B2021,TrialDesign!$E$2:$I$1147,5,FALSE)</f>
        <v>8</v>
      </c>
      <c r="E2021" t="str">
        <f>VLOOKUP($B2021,TrialDesign!$E$2:$I$1147,3,FALSE)</f>
        <v>Full</v>
      </c>
      <c r="F2021" t="str">
        <f>VLOOKUP($B2021,TrialDesign!$E$2:$I$1147,4,FALSE)</f>
        <v>BattenWinter</v>
      </c>
      <c r="G2021" s="1">
        <v>41947</v>
      </c>
      <c r="H2021" s="1" t="str">
        <f>VLOOKUP(B2021,TrialDesign!$E$2:$J$1147,6,FALSE)</f>
        <v>Full_8h</v>
      </c>
      <c r="K2021">
        <v>3</v>
      </c>
      <c r="L2021">
        <v>4</v>
      </c>
      <c r="M2021">
        <v>7</v>
      </c>
      <c r="N2021">
        <v>8</v>
      </c>
      <c r="O2021">
        <v>118</v>
      </c>
      <c r="P2021">
        <v>398</v>
      </c>
      <c r="Q2021">
        <v>298</v>
      </c>
      <c r="R2021">
        <v>3</v>
      </c>
      <c r="S2021">
        <v>16</v>
      </c>
      <c r="T2021">
        <v>9</v>
      </c>
      <c r="U2021" t="s">
        <v>21</v>
      </c>
      <c r="V2021">
        <v>1</v>
      </c>
      <c r="W2021">
        <f>VLOOKUP(H2021&amp;"_"&amp;M2021+1,'Leaf lengths'!$J$6:$Q$104,VLOOKUP(F2021,'Leaf lengths'!$S$1:$T$6,2,FALSE),FALSE)</f>
        <v>324.89999999999998</v>
      </c>
      <c r="X2021">
        <f t="shared" si="137"/>
        <v>0.91720529393659589</v>
      </c>
      <c r="Y2021">
        <f t="shared" si="136"/>
        <v>7.917205293936596</v>
      </c>
      <c r="Z2021">
        <f t="shared" si="135"/>
        <v>26</v>
      </c>
      <c r="AD2021" t="str">
        <f t="shared" si="138"/>
        <v/>
      </c>
    </row>
    <row r="2022" spans="1:30" hidden="1" x14ac:dyDescent="0.3">
      <c r="A2022" t="s">
        <v>417</v>
      </c>
      <c r="B2022">
        <f t="shared" si="139"/>
        <v>401187</v>
      </c>
      <c r="C2022">
        <v>1187</v>
      </c>
      <c r="D2022">
        <f>VLOOKUP($B2022,TrialDesign!$E$2:$I$1147,5,FALSE)</f>
        <v>8</v>
      </c>
      <c r="E2022" t="str">
        <f>VLOOKUP($B2022,TrialDesign!$E$2:$I$1147,3,FALSE)</f>
        <v>Full</v>
      </c>
      <c r="F2022" t="str">
        <f>VLOOKUP($B2022,TrialDesign!$E$2:$I$1147,4,FALSE)</f>
        <v>BattenWinter</v>
      </c>
      <c r="G2022" s="1">
        <v>41947</v>
      </c>
      <c r="H2022" s="1" t="str">
        <f>VLOOKUP(B2022,TrialDesign!$E$2:$J$1147,6,FALSE)</f>
        <v>Full_8h</v>
      </c>
      <c r="K2022">
        <v>4</v>
      </c>
      <c r="L2022">
        <v>4</v>
      </c>
      <c r="M2022">
        <v>8</v>
      </c>
      <c r="N2022">
        <v>9</v>
      </c>
      <c r="O2022">
        <v>113</v>
      </c>
      <c r="P2022">
        <v>330</v>
      </c>
      <c r="Q2022">
        <v>59</v>
      </c>
      <c r="R2022">
        <v>4</v>
      </c>
      <c r="S2022">
        <v>16</v>
      </c>
      <c r="T2022">
        <v>7</v>
      </c>
      <c r="U2022" t="s">
        <v>21</v>
      </c>
      <c r="V2022">
        <v>1</v>
      </c>
      <c r="W2022">
        <f>VLOOKUP(H2022&amp;"_"&amp;M2022+1,'Leaf lengths'!$J$6:$Q$104,VLOOKUP(F2022,'Leaf lengths'!$S$1:$T$6,2,FALSE),FALSE)</f>
        <v>324.89999999999998</v>
      </c>
      <c r="X2022">
        <f t="shared" si="137"/>
        <v>0.18159433671899047</v>
      </c>
      <c r="Y2022">
        <f t="shared" si="136"/>
        <v>8.1815943367189909</v>
      </c>
      <c r="Z2022">
        <f t="shared" si="135"/>
        <v>28</v>
      </c>
      <c r="AD2022" t="str">
        <f t="shared" si="138"/>
        <v/>
      </c>
    </row>
    <row r="2023" spans="1:30" hidden="1" x14ac:dyDescent="0.3">
      <c r="A2023" t="s">
        <v>417</v>
      </c>
      <c r="B2023">
        <f t="shared" si="139"/>
        <v>401167</v>
      </c>
      <c r="C2023">
        <v>1167</v>
      </c>
      <c r="D2023">
        <f>VLOOKUP($B2023,TrialDesign!$E$2:$I$1147,5,FALSE)</f>
        <v>8</v>
      </c>
      <c r="E2023" t="str">
        <f>VLOOKUP($B2023,TrialDesign!$E$2:$I$1147,3,FALSE)</f>
        <v>Full</v>
      </c>
      <c r="F2023" t="str">
        <f>VLOOKUP($B2023,TrialDesign!$E$2:$I$1147,4,FALSE)</f>
        <v>BattenWinter</v>
      </c>
      <c r="G2023" s="1">
        <v>41988</v>
      </c>
      <c r="H2023" s="1" t="str">
        <f>VLOOKUP(B2023,TrialDesign!$E$2:$J$1147,6,FALSE)</f>
        <v>Full_8h</v>
      </c>
      <c r="J2023" t="s">
        <v>326</v>
      </c>
      <c r="K2023">
        <v>1</v>
      </c>
      <c r="M2023">
        <v>12</v>
      </c>
      <c r="O2023">
        <v>345</v>
      </c>
      <c r="V2023">
        <v>5</v>
      </c>
      <c r="W2023">
        <f>VLOOKUP(H2023&amp;"_"&amp;M2023+1,'Leaf lengths'!$J$6:$Q$104,VLOOKUP(F2023,'Leaf lengths'!$S$1:$T$6,2,FALSE),FALSE)</f>
        <v>324.89999999999998</v>
      </c>
      <c r="X2023">
        <f t="shared" si="137"/>
        <v>0</v>
      </c>
      <c r="Y2023">
        <f t="shared" si="136"/>
        <v>12</v>
      </c>
      <c r="Z2023" t="str">
        <f t="shared" si="135"/>
        <v/>
      </c>
      <c r="AD2023" t="str">
        <f t="shared" si="138"/>
        <v>FLN</v>
      </c>
    </row>
    <row r="2024" spans="1:30" hidden="1" x14ac:dyDescent="0.3">
      <c r="A2024" t="s">
        <v>417</v>
      </c>
      <c r="B2024">
        <f t="shared" si="139"/>
        <v>401167</v>
      </c>
      <c r="C2024">
        <v>1167</v>
      </c>
      <c r="D2024">
        <f>VLOOKUP($B2024,TrialDesign!$E$2:$I$1147,5,FALSE)</f>
        <v>8</v>
      </c>
      <c r="E2024" t="str">
        <f>VLOOKUP($B2024,TrialDesign!$E$2:$I$1147,3,FALSE)</f>
        <v>Full</v>
      </c>
      <c r="F2024" t="str">
        <f>VLOOKUP($B2024,TrialDesign!$E$2:$I$1147,4,FALSE)</f>
        <v>BattenWinter</v>
      </c>
      <c r="G2024" s="1">
        <v>41988</v>
      </c>
      <c r="H2024" s="1" t="str">
        <f>VLOOKUP(B2024,TrialDesign!$E$2:$J$1147,6,FALSE)</f>
        <v>Full_8h</v>
      </c>
      <c r="K2024">
        <v>2</v>
      </c>
      <c r="M2024">
        <v>11</v>
      </c>
      <c r="O2024">
        <v>370</v>
      </c>
      <c r="V2024">
        <v>5</v>
      </c>
      <c r="W2024">
        <f>VLOOKUP(H2024&amp;"_"&amp;M2024+1,'Leaf lengths'!$J$6:$Q$104,VLOOKUP(F2024,'Leaf lengths'!$S$1:$T$6,2,FALSE),FALSE)</f>
        <v>324.89999999999998</v>
      </c>
      <c r="X2024">
        <f t="shared" si="137"/>
        <v>0</v>
      </c>
      <c r="Y2024">
        <f t="shared" si="136"/>
        <v>11</v>
      </c>
      <c r="Z2024" t="str">
        <f t="shared" si="135"/>
        <v/>
      </c>
      <c r="AD2024" t="str">
        <f t="shared" si="138"/>
        <v>FLN</v>
      </c>
    </row>
    <row r="2025" spans="1:30" hidden="1" x14ac:dyDescent="0.3">
      <c r="A2025" t="s">
        <v>417</v>
      </c>
      <c r="B2025">
        <f t="shared" si="139"/>
        <v>401167</v>
      </c>
      <c r="C2025">
        <v>1167</v>
      </c>
      <c r="D2025">
        <f>VLOOKUP($B2025,TrialDesign!$E$2:$I$1147,5,FALSE)</f>
        <v>8</v>
      </c>
      <c r="E2025" t="str">
        <f>VLOOKUP($B2025,TrialDesign!$E$2:$I$1147,3,FALSE)</f>
        <v>Full</v>
      </c>
      <c r="F2025" t="str">
        <f>VLOOKUP($B2025,TrialDesign!$E$2:$I$1147,4,FALSE)</f>
        <v>BattenWinter</v>
      </c>
      <c r="G2025" s="1">
        <v>41988</v>
      </c>
      <c r="H2025" s="1" t="str">
        <f>VLOOKUP(B2025,TrialDesign!$E$2:$J$1147,6,FALSE)</f>
        <v>Full_8h</v>
      </c>
      <c r="K2025">
        <v>3</v>
      </c>
      <c r="M2025">
        <v>13</v>
      </c>
      <c r="O2025">
        <v>315</v>
      </c>
      <c r="V2025">
        <v>4</v>
      </c>
      <c r="W2025">
        <f>VLOOKUP(H2025&amp;"_"&amp;M2025+1,'Leaf lengths'!$J$6:$Q$104,VLOOKUP(F2025,'Leaf lengths'!$S$1:$T$6,2,FALSE),FALSE)</f>
        <v>324.89999999999998</v>
      </c>
      <c r="X2025">
        <f t="shared" si="137"/>
        <v>0</v>
      </c>
      <c r="Y2025">
        <f t="shared" si="136"/>
        <v>13</v>
      </c>
      <c r="Z2025" t="str">
        <f t="shared" si="135"/>
        <v/>
      </c>
      <c r="AD2025" t="str">
        <f t="shared" si="138"/>
        <v>FLN</v>
      </c>
    </row>
    <row r="2026" spans="1:30" hidden="1" x14ac:dyDescent="0.3">
      <c r="A2026" t="s">
        <v>417</v>
      </c>
      <c r="B2026">
        <f t="shared" si="139"/>
        <v>401167</v>
      </c>
      <c r="C2026">
        <v>1167</v>
      </c>
      <c r="D2026">
        <f>VLOOKUP($B2026,TrialDesign!$E$2:$I$1147,5,FALSE)</f>
        <v>8</v>
      </c>
      <c r="E2026" t="str">
        <f>VLOOKUP($B2026,TrialDesign!$E$2:$I$1147,3,FALSE)</f>
        <v>Full</v>
      </c>
      <c r="F2026" t="str">
        <f>VLOOKUP($B2026,TrialDesign!$E$2:$I$1147,4,FALSE)</f>
        <v>BattenWinter</v>
      </c>
      <c r="G2026" s="1">
        <v>41988</v>
      </c>
      <c r="H2026" s="1" t="str">
        <f>VLOOKUP(B2026,TrialDesign!$E$2:$J$1147,6,FALSE)</f>
        <v>Full_8h</v>
      </c>
      <c r="K2026">
        <v>4</v>
      </c>
      <c r="M2026">
        <v>12</v>
      </c>
      <c r="O2026">
        <v>395</v>
      </c>
      <c r="V2026">
        <v>4</v>
      </c>
      <c r="W2026">
        <f>VLOOKUP(H2026&amp;"_"&amp;M2026+1,'Leaf lengths'!$J$6:$Q$104,VLOOKUP(F2026,'Leaf lengths'!$S$1:$T$6,2,FALSE),FALSE)</f>
        <v>324.89999999999998</v>
      </c>
      <c r="X2026">
        <f t="shared" si="137"/>
        <v>0</v>
      </c>
      <c r="Y2026">
        <f t="shared" si="136"/>
        <v>12</v>
      </c>
      <c r="Z2026" t="str">
        <f t="shared" si="135"/>
        <v/>
      </c>
      <c r="AD2026" t="str">
        <f t="shared" si="138"/>
        <v>FLN</v>
      </c>
    </row>
    <row r="2027" spans="1:30" hidden="1" x14ac:dyDescent="0.3">
      <c r="A2027" t="s">
        <v>417</v>
      </c>
      <c r="B2027">
        <f t="shared" si="139"/>
        <v>401169</v>
      </c>
      <c r="C2027">
        <v>1169</v>
      </c>
      <c r="D2027">
        <f>VLOOKUP($B2027,TrialDesign!$E$2:$I$1147,5,FALSE)</f>
        <v>8</v>
      </c>
      <c r="E2027" t="str">
        <f>VLOOKUP($B2027,TrialDesign!$E$2:$I$1147,3,FALSE)</f>
        <v>Full</v>
      </c>
      <c r="F2027" t="str">
        <f>VLOOKUP($B2027,TrialDesign!$E$2:$I$1147,4,FALSE)</f>
        <v>BattenWinter</v>
      </c>
      <c r="G2027" s="1">
        <v>41988</v>
      </c>
      <c r="H2027" s="1" t="str">
        <f>VLOOKUP(B2027,TrialDesign!$E$2:$J$1147,6,FALSE)</f>
        <v>Full_8h</v>
      </c>
      <c r="J2027" t="s">
        <v>316</v>
      </c>
      <c r="K2027">
        <v>1</v>
      </c>
      <c r="M2027">
        <v>12</v>
      </c>
      <c r="O2027">
        <v>333</v>
      </c>
      <c r="V2027">
        <v>4</v>
      </c>
      <c r="W2027">
        <f>VLOOKUP(H2027&amp;"_"&amp;M2027+1,'Leaf lengths'!$J$6:$Q$104,VLOOKUP(F2027,'Leaf lengths'!$S$1:$T$6,2,FALSE),FALSE)</f>
        <v>324.89999999999998</v>
      </c>
      <c r="X2027">
        <f t="shared" si="137"/>
        <v>0</v>
      </c>
      <c r="Y2027">
        <f t="shared" si="136"/>
        <v>12</v>
      </c>
      <c r="Z2027" t="str">
        <f t="shared" si="135"/>
        <v/>
      </c>
      <c r="AD2027" t="str">
        <f t="shared" si="138"/>
        <v>FLN</v>
      </c>
    </row>
    <row r="2028" spans="1:30" hidden="1" x14ac:dyDescent="0.3">
      <c r="A2028" t="s">
        <v>417</v>
      </c>
      <c r="B2028">
        <f t="shared" si="139"/>
        <v>401169</v>
      </c>
      <c r="C2028">
        <v>1169</v>
      </c>
      <c r="D2028">
        <f>VLOOKUP($B2028,TrialDesign!$E$2:$I$1147,5,FALSE)</f>
        <v>8</v>
      </c>
      <c r="E2028" t="str">
        <f>VLOOKUP($B2028,TrialDesign!$E$2:$I$1147,3,FALSE)</f>
        <v>Full</v>
      </c>
      <c r="F2028" t="str">
        <f>VLOOKUP($B2028,TrialDesign!$E$2:$I$1147,4,FALSE)</f>
        <v>BattenWinter</v>
      </c>
      <c r="G2028" s="1">
        <v>41988</v>
      </c>
      <c r="H2028" s="1" t="str">
        <f>VLOOKUP(B2028,TrialDesign!$E$2:$J$1147,6,FALSE)</f>
        <v>Full_8h</v>
      </c>
      <c r="K2028">
        <v>2</v>
      </c>
      <c r="M2028">
        <v>12</v>
      </c>
      <c r="O2028">
        <v>350</v>
      </c>
      <c r="V2028">
        <v>4</v>
      </c>
      <c r="W2028">
        <f>VLOOKUP(H2028&amp;"_"&amp;M2028+1,'Leaf lengths'!$J$6:$Q$104,VLOOKUP(F2028,'Leaf lengths'!$S$1:$T$6,2,FALSE),FALSE)</f>
        <v>324.89999999999998</v>
      </c>
      <c r="X2028">
        <f t="shared" si="137"/>
        <v>0</v>
      </c>
      <c r="Y2028">
        <f t="shared" si="136"/>
        <v>12</v>
      </c>
      <c r="Z2028" t="str">
        <f t="shared" si="135"/>
        <v/>
      </c>
      <c r="AD2028" t="str">
        <f t="shared" si="138"/>
        <v>FLN</v>
      </c>
    </row>
    <row r="2029" spans="1:30" hidden="1" x14ac:dyDescent="0.3">
      <c r="A2029" t="s">
        <v>417</v>
      </c>
      <c r="B2029">
        <f t="shared" si="139"/>
        <v>401169</v>
      </c>
      <c r="C2029">
        <v>1169</v>
      </c>
      <c r="D2029">
        <f>VLOOKUP($B2029,TrialDesign!$E$2:$I$1147,5,FALSE)</f>
        <v>8</v>
      </c>
      <c r="E2029" t="str">
        <f>VLOOKUP($B2029,TrialDesign!$E$2:$I$1147,3,FALSE)</f>
        <v>Full</v>
      </c>
      <c r="F2029" t="str">
        <f>VLOOKUP($B2029,TrialDesign!$E$2:$I$1147,4,FALSE)</f>
        <v>BattenWinter</v>
      </c>
      <c r="G2029" s="1">
        <v>41988</v>
      </c>
      <c r="H2029" s="1" t="str">
        <f>VLOOKUP(B2029,TrialDesign!$E$2:$J$1147,6,FALSE)</f>
        <v>Full_8h</v>
      </c>
      <c r="K2029">
        <v>3</v>
      </c>
      <c r="M2029">
        <v>12</v>
      </c>
      <c r="O2029">
        <v>350</v>
      </c>
      <c r="V2029">
        <v>4</v>
      </c>
      <c r="W2029">
        <f>VLOOKUP(H2029&amp;"_"&amp;M2029+1,'Leaf lengths'!$J$6:$Q$104,VLOOKUP(F2029,'Leaf lengths'!$S$1:$T$6,2,FALSE),FALSE)</f>
        <v>324.89999999999998</v>
      </c>
      <c r="X2029">
        <f t="shared" si="137"/>
        <v>0</v>
      </c>
      <c r="Y2029">
        <f t="shared" si="136"/>
        <v>12</v>
      </c>
      <c r="Z2029" t="str">
        <f t="shared" si="135"/>
        <v/>
      </c>
      <c r="AD2029" t="str">
        <f t="shared" si="138"/>
        <v>FLN</v>
      </c>
    </row>
    <row r="2030" spans="1:30" hidden="1" x14ac:dyDescent="0.3">
      <c r="A2030" t="s">
        <v>417</v>
      </c>
      <c r="B2030">
        <f t="shared" si="139"/>
        <v>401169</v>
      </c>
      <c r="C2030">
        <v>1169</v>
      </c>
      <c r="D2030">
        <f>VLOOKUP($B2030,TrialDesign!$E$2:$I$1147,5,FALSE)</f>
        <v>8</v>
      </c>
      <c r="E2030" t="str">
        <f>VLOOKUP($B2030,TrialDesign!$E$2:$I$1147,3,FALSE)</f>
        <v>Full</v>
      </c>
      <c r="F2030" t="str">
        <f>VLOOKUP($B2030,TrialDesign!$E$2:$I$1147,4,FALSE)</f>
        <v>BattenWinter</v>
      </c>
      <c r="G2030" s="1">
        <v>41988</v>
      </c>
      <c r="H2030" s="1" t="str">
        <f>VLOOKUP(B2030,TrialDesign!$E$2:$J$1147,6,FALSE)</f>
        <v>Full_8h</v>
      </c>
      <c r="K2030">
        <v>4</v>
      </c>
      <c r="M2030">
        <v>11</v>
      </c>
      <c r="O2030">
        <v>350</v>
      </c>
      <c r="V2030">
        <v>3</v>
      </c>
      <c r="W2030">
        <f>VLOOKUP(H2030&amp;"_"&amp;M2030+1,'Leaf lengths'!$J$6:$Q$104,VLOOKUP(F2030,'Leaf lengths'!$S$1:$T$6,2,FALSE),FALSE)</f>
        <v>324.89999999999998</v>
      </c>
      <c r="X2030">
        <f t="shared" si="137"/>
        <v>0</v>
      </c>
      <c r="Y2030">
        <f t="shared" si="136"/>
        <v>11</v>
      </c>
      <c r="Z2030" t="str">
        <f t="shared" si="135"/>
        <v/>
      </c>
      <c r="AD2030" t="str">
        <f t="shared" si="138"/>
        <v>FLN</v>
      </c>
    </row>
    <row r="2031" spans="1:30" hidden="1" x14ac:dyDescent="0.3">
      <c r="A2031" t="s">
        <v>417</v>
      </c>
      <c r="B2031">
        <f t="shared" si="139"/>
        <v>401191</v>
      </c>
      <c r="C2031">
        <v>1191</v>
      </c>
      <c r="D2031">
        <f>VLOOKUP($B2031,TrialDesign!$E$2:$I$1147,5,FALSE)</f>
        <v>8</v>
      </c>
      <c r="E2031" t="str">
        <f>VLOOKUP($B2031,TrialDesign!$E$2:$I$1147,3,FALSE)</f>
        <v>Full</v>
      </c>
      <c r="F2031" t="str">
        <f>VLOOKUP($B2031,TrialDesign!$E$2:$I$1147,4,FALSE)</f>
        <v>BattenWinter</v>
      </c>
      <c r="G2031" s="1">
        <v>41988</v>
      </c>
      <c r="H2031" s="1" t="str">
        <f>VLOOKUP(B2031,TrialDesign!$E$2:$J$1147,6,FALSE)</f>
        <v>Full_8h</v>
      </c>
      <c r="J2031" t="s">
        <v>321</v>
      </c>
      <c r="K2031">
        <v>1</v>
      </c>
      <c r="M2031">
        <v>12</v>
      </c>
      <c r="O2031">
        <v>450</v>
      </c>
      <c r="S2031">
        <v>17</v>
      </c>
      <c r="V2031">
        <v>4</v>
      </c>
      <c r="W2031">
        <f>VLOOKUP(H2031&amp;"_"&amp;M2031+1,'Leaf lengths'!$J$6:$Q$104,VLOOKUP(F2031,'Leaf lengths'!$S$1:$T$6,2,FALSE),FALSE)</f>
        <v>324.89999999999998</v>
      </c>
      <c r="X2031">
        <f t="shared" si="137"/>
        <v>0</v>
      </c>
      <c r="Y2031">
        <f t="shared" si="136"/>
        <v>12</v>
      </c>
      <c r="Z2031">
        <f t="shared" si="135"/>
        <v>29</v>
      </c>
      <c r="AD2031" t="str">
        <f t="shared" si="138"/>
        <v>FLN</v>
      </c>
    </row>
    <row r="2032" spans="1:30" hidden="1" x14ac:dyDescent="0.3">
      <c r="A2032" t="s">
        <v>417</v>
      </c>
      <c r="B2032">
        <f t="shared" si="139"/>
        <v>401191</v>
      </c>
      <c r="C2032">
        <v>1191</v>
      </c>
      <c r="D2032">
        <f>VLOOKUP($B2032,TrialDesign!$E$2:$I$1147,5,FALSE)</f>
        <v>8</v>
      </c>
      <c r="E2032" t="str">
        <f>VLOOKUP($B2032,TrialDesign!$E$2:$I$1147,3,FALSE)</f>
        <v>Full</v>
      </c>
      <c r="F2032" t="str">
        <f>VLOOKUP($B2032,TrialDesign!$E$2:$I$1147,4,FALSE)</f>
        <v>BattenWinter</v>
      </c>
      <c r="G2032" s="1">
        <v>41988</v>
      </c>
      <c r="H2032" s="1" t="str">
        <f>VLOOKUP(B2032,TrialDesign!$E$2:$J$1147,6,FALSE)</f>
        <v>Full_8h</v>
      </c>
      <c r="K2032">
        <v>2</v>
      </c>
      <c r="M2032">
        <v>12</v>
      </c>
      <c r="O2032">
        <v>337</v>
      </c>
      <c r="V2032">
        <v>5</v>
      </c>
      <c r="W2032">
        <f>VLOOKUP(H2032&amp;"_"&amp;M2032+1,'Leaf lengths'!$J$6:$Q$104,VLOOKUP(F2032,'Leaf lengths'!$S$1:$T$6,2,FALSE),FALSE)</f>
        <v>324.89999999999998</v>
      </c>
      <c r="X2032">
        <f t="shared" si="137"/>
        <v>0</v>
      </c>
      <c r="Y2032">
        <f t="shared" si="136"/>
        <v>12</v>
      </c>
      <c r="Z2032" t="str">
        <f t="shared" si="135"/>
        <v/>
      </c>
      <c r="AD2032" t="str">
        <f t="shared" si="138"/>
        <v>FLN</v>
      </c>
    </row>
    <row r="2033" spans="1:30" hidden="1" x14ac:dyDescent="0.3">
      <c r="A2033" t="s">
        <v>417</v>
      </c>
      <c r="B2033">
        <f t="shared" si="139"/>
        <v>401191</v>
      </c>
      <c r="C2033">
        <v>1191</v>
      </c>
      <c r="D2033">
        <f>VLOOKUP($B2033,TrialDesign!$E$2:$I$1147,5,FALSE)</f>
        <v>8</v>
      </c>
      <c r="E2033" t="str">
        <f>VLOOKUP($B2033,TrialDesign!$E$2:$I$1147,3,FALSE)</f>
        <v>Full</v>
      </c>
      <c r="F2033" t="str">
        <f>VLOOKUP($B2033,TrialDesign!$E$2:$I$1147,4,FALSE)</f>
        <v>BattenWinter</v>
      </c>
      <c r="G2033" s="1">
        <v>41988</v>
      </c>
      <c r="H2033" s="1" t="str">
        <f>VLOOKUP(B2033,TrialDesign!$E$2:$J$1147,6,FALSE)</f>
        <v>Full_8h</v>
      </c>
      <c r="K2033">
        <v>3</v>
      </c>
      <c r="M2033">
        <v>11</v>
      </c>
      <c r="O2033">
        <v>350</v>
      </c>
      <c r="V2033">
        <v>4</v>
      </c>
      <c r="W2033">
        <f>VLOOKUP(H2033&amp;"_"&amp;M2033+1,'Leaf lengths'!$J$6:$Q$104,VLOOKUP(F2033,'Leaf lengths'!$S$1:$T$6,2,FALSE),FALSE)</f>
        <v>324.89999999999998</v>
      </c>
      <c r="X2033">
        <f t="shared" si="137"/>
        <v>0</v>
      </c>
      <c r="Y2033">
        <f t="shared" si="136"/>
        <v>11</v>
      </c>
      <c r="Z2033" t="str">
        <f t="shared" si="135"/>
        <v/>
      </c>
      <c r="AD2033" t="str">
        <f t="shared" si="138"/>
        <v>FLN</v>
      </c>
    </row>
    <row r="2034" spans="1:30" ht="15" hidden="1" customHeight="1" x14ac:dyDescent="0.3">
      <c r="A2034" t="s">
        <v>417</v>
      </c>
      <c r="B2034">
        <f t="shared" si="139"/>
        <v>401191</v>
      </c>
      <c r="C2034">
        <v>1191</v>
      </c>
      <c r="D2034">
        <f>VLOOKUP($B2034,TrialDesign!$E$2:$I$1147,5,FALSE)</f>
        <v>8</v>
      </c>
      <c r="E2034" t="str">
        <f>VLOOKUP($B2034,TrialDesign!$E$2:$I$1147,3,FALSE)</f>
        <v>Full</v>
      </c>
      <c r="F2034" t="str">
        <f>VLOOKUP($B2034,TrialDesign!$E$2:$I$1147,4,FALSE)</f>
        <v>BattenWinter</v>
      </c>
      <c r="G2034" s="1">
        <v>41988</v>
      </c>
      <c r="H2034" s="1" t="str">
        <f>VLOOKUP(B2034,TrialDesign!$E$2:$J$1147,6,FALSE)</f>
        <v>Full_8h</v>
      </c>
      <c r="K2034">
        <v>4</v>
      </c>
      <c r="M2034">
        <v>12</v>
      </c>
      <c r="O2034">
        <v>315</v>
      </c>
      <c r="V2034">
        <v>4</v>
      </c>
      <c r="W2034">
        <f>VLOOKUP(H2034&amp;"_"&amp;M2034+1,'Leaf lengths'!$J$6:$Q$104,VLOOKUP(F2034,'Leaf lengths'!$S$1:$T$6,2,FALSE),FALSE)</f>
        <v>324.89999999999998</v>
      </c>
      <c r="X2034">
        <f t="shared" si="137"/>
        <v>0</v>
      </c>
      <c r="Y2034">
        <f t="shared" si="136"/>
        <v>12</v>
      </c>
      <c r="Z2034" t="str">
        <f t="shared" ref="Z2034:Z2097" si="140">IF(S2034="","",SUM(M2034+R2034+S2034))</f>
        <v/>
      </c>
      <c r="AD2034" t="str">
        <f t="shared" si="138"/>
        <v>FLN</v>
      </c>
    </row>
    <row r="2035" spans="1:30" ht="15" hidden="1" customHeight="1" x14ac:dyDescent="0.3">
      <c r="A2035" t="s">
        <v>417</v>
      </c>
      <c r="B2035">
        <f t="shared" si="139"/>
        <v>401192</v>
      </c>
      <c r="C2035">
        <v>1192</v>
      </c>
      <c r="D2035">
        <f>VLOOKUP($B2035,TrialDesign!$E$2:$I$1147,5,FALSE)</f>
        <v>8</v>
      </c>
      <c r="E2035" t="str">
        <f>VLOOKUP($B2035,TrialDesign!$E$2:$I$1147,3,FALSE)</f>
        <v>Full</v>
      </c>
      <c r="F2035" t="str">
        <f>VLOOKUP($B2035,TrialDesign!$E$2:$I$1147,4,FALSE)</f>
        <v>BattenWinter</v>
      </c>
      <c r="G2035" s="1">
        <v>41988</v>
      </c>
      <c r="H2035" s="1" t="str">
        <f>VLOOKUP(B2035,TrialDesign!$E$2:$J$1147,6,FALSE)</f>
        <v>Full_8h</v>
      </c>
      <c r="J2035" t="s">
        <v>322</v>
      </c>
      <c r="K2035">
        <v>1</v>
      </c>
      <c r="M2035">
        <v>12</v>
      </c>
      <c r="O2035">
        <v>285</v>
      </c>
      <c r="V2035">
        <v>4</v>
      </c>
      <c r="W2035">
        <f>VLOOKUP(H2035&amp;"_"&amp;M2035+1,'Leaf lengths'!$J$6:$Q$104,VLOOKUP(F2035,'Leaf lengths'!$S$1:$T$6,2,FALSE),FALSE)</f>
        <v>324.89999999999998</v>
      </c>
      <c r="X2035">
        <f t="shared" si="137"/>
        <v>0</v>
      </c>
      <c r="Y2035">
        <f t="shared" si="136"/>
        <v>12</v>
      </c>
      <c r="Z2035" t="str">
        <f t="shared" si="140"/>
        <v/>
      </c>
      <c r="AD2035" t="str">
        <f t="shared" si="138"/>
        <v>FLN</v>
      </c>
    </row>
    <row r="2036" spans="1:30" ht="15" hidden="1" customHeight="1" x14ac:dyDescent="0.3">
      <c r="A2036" t="s">
        <v>417</v>
      </c>
      <c r="B2036">
        <f t="shared" si="139"/>
        <v>401192</v>
      </c>
      <c r="C2036">
        <v>1192</v>
      </c>
      <c r="D2036">
        <f>VLOOKUP($B2036,TrialDesign!$E$2:$I$1147,5,FALSE)</f>
        <v>8</v>
      </c>
      <c r="E2036" t="str">
        <f>VLOOKUP($B2036,TrialDesign!$E$2:$I$1147,3,FALSE)</f>
        <v>Full</v>
      </c>
      <c r="F2036" t="str">
        <f>VLOOKUP($B2036,TrialDesign!$E$2:$I$1147,4,FALSE)</f>
        <v>BattenWinter</v>
      </c>
      <c r="G2036" s="1">
        <v>41988</v>
      </c>
      <c r="H2036" s="1" t="str">
        <f>VLOOKUP(B2036,TrialDesign!$E$2:$J$1147,6,FALSE)</f>
        <v>Full_8h</v>
      </c>
      <c r="K2036">
        <v>2</v>
      </c>
      <c r="M2036">
        <v>12</v>
      </c>
      <c r="O2036">
        <v>270</v>
      </c>
      <c r="V2036">
        <v>4</v>
      </c>
      <c r="W2036">
        <f>VLOOKUP(H2036&amp;"_"&amp;M2036+1,'Leaf lengths'!$J$6:$Q$104,VLOOKUP(F2036,'Leaf lengths'!$S$1:$T$6,2,FALSE),FALSE)</f>
        <v>324.89999999999998</v>
      </c>
      <c r="X2036">
        <f t="shared" si="137"/>
        <v>0</v>
      </c>
      <c r="Y2036">
        <f t="shared" si="136"/>
        <v>12</v>
      </c>
      <c r="Z2036" t="str">
        <f t="shared" si="140"/>
        <v/>
      </c>
      <c r="AD2036" t="str">
        <f t="shared" si="138"/>
        <v>FLN</v>
      </c>
    </row>
    <row r="2037" spans="1:30" ht="15" hidden="1" customHeight="1" x14ac:dyDescent="0.3">
      <c r="A2037" t="s">
        <v>417</v>
      </c>
      <c r="B2037">
        <f t="shared" si="139"/>
        <v>401192</v>
      </c>
      <c r="C2037">
        <v>1192</v>
      </c>
      <c r="D2037">
        <f>VLOOKUP($B2037,TrialDesign!$E$2:$I$1147,5,FALSE)</f>
        <v>8</v>
      </c>
      <c r="E2037" t="str">
        <f>VLOOKUP($B2037,TrialDesign!$E$2:$I$1147,3,FALSE)</f>
        <v>Full</v>
      </c>
      <c r="F2037" t="str">
        <f>VLOOKUP($B2037,TrialDesign!$E$2:$I$1147,4,FALSE)</f>
        <v>BattenWinter</v>
      </c>
      <c r="G2037" s="1">
        <v>41988</v>
      </c>
      <c r="H2037" s="1" t="str">
        <f>VLOOKUP(B2037,TrialDesign!$E$2:$J$1147,6,FALSE)</f>
        <v>Full_8h</v>
      </c>
      <c r="K2037">
        <v>3</v>
      </c>
      <c r="M2037">
        <v>12</v>
      </c>
      <c r="O2037">
        <v>270</v>
      </c>
      <c r="V2037">
        <v>4</v>
      </c>
      <c r="W2037">
        <f>VLOOKUP(H2037&amp;"_"&amp;M2037+1,'Leaf lengths'!$J$6:$Q$104,VLOOKUP(F2037,'Leaf lengths'!$S$1:$T$6,2,FALSE),FALSE)</f>
        <v>324.89999999999998</v>
      </c>
      <c r="X2037">
        <f t="shared" si="137"/>
        <v>0</v>
      </c>
      <c r="Y2037">
        <f t="shared" si="136"/>
        <v>12</v>
      </c>
      <c r="Z2037" t="str">
        <f t="shared" si="140"/>
        <v/>
      </c>
      <c r="AD2037" t="str">
        <f t="shared" si="138"/>
        <v>FLN</v>
      </c>
    </row>
    <row r="2038" spans="1:30" ht="15" hidden="1" customHeight="1" x14ac:dyDescent="0.3">
      <c r="A2038" t="s">
        <v>417</v>
      </c>
      <c r="B2038">
        <f t="shared" si="139"/>
        <v>401192</v>
      </c>
      <c r="C2038">
        <v>1192</v>
      </c>
      <c r="D2038">
        <f>VLOOKUP($B2038,TrialDesign!$E$2:$I$1147,5,FALSE)</f>
        <v>8</v>
      </c>
      <c r="E2038" t="str">
        <f>VLOOKUP($B2038,TrialDesign!$E$2:$I$1147,3,FALSE)</f>
        <v>Full</v>
      </c>
      <c r="F2038" t="str">
        <f>VLOOKUP($B2038,TrialDesign!$E$2:$I$1147,4,FALSE)</f>
        <v>BattenWinter</v>
      </c>
      <c r="G2038" s="1">
        <v>41988</v>
      </c>
      <c r="H2038" s="1" t="str">
        <f>VLOOKUP(B2038,TrialDesign!$E$2:$J$1147,6,FALSE)</f>
        <v>Full_8h</v>
      </c>
      <c r="K2038">
        <v>4</v>
      </c>
      <c r="M2038">
        <v>11</v>
      </c>
      <c r="O2038">
        <v>277</v>
      </c>
      <c r="V2038">
        <v>4</v>
      </c>
      <c r="W2038">
        <f>VLOOKUP(H2038&amp;"_"&amp;M2038+1,'Leaf lengths'!$J$6:$Q$104,VLOOKUP(F2038,'Leaf lengths'!$S$1:$T$6,2,FALSE),FALSE)</f>
        <v>324.89999999999998</v>
      </c>
      <c r="X2038">
        <f t="shared" si="137"/>
        <v>0</v>
      </c>
      <c r="Y2038">
        <f t="shared" ref="Y2038:Y2101" si="141">X2038+M2038</f>
        <v>11</v>
      </c>
      <c r="Z2038" t="str">
        <f t="shared" si="140"/>
        <v/>
      </c>
      <c r="AD2038" t="str">
        <f t="shared" si="138"/>
        <v>FLN</v>
      </c>
    </row>
    <row r="2039" spans="1:30" ht="15" hidden="1" customHeight="1" x14ac:dyDescent="0.3">
      <c r="A2039" t="s">
        <v>417</v>
      </c>
      <c r="B2039">
        <f t="shared" si="139"/>
        <v>401195</v>
      </c>
      <c r="C2039">
        <v>1195</v>
      </c>
      <c r="D2039">
        <f>VLOOKUP($B2039,TrialDesign!$E$2:$I$1147,5,FALSE)</f>
        <v>8</v>
      </c>
      <c r="E2039" t="str">
        <f>VLOOKUP($B2039,TrialDesign!$E$2:$I$1147,3,FALSE)</f>
        <v>Full</v>
      </c>
      <c r="F2039" t="str">
        <f>VLOOKUP($B2039,TrialDesign!$E$2:$I$1147,4,FALSE)</f>
        <v>BattenWinter</v>
      </c>
      <c r="G2039" s="1">
        <v>41988</v>
      </c>
      <c r="H2039" s="1" t="str">
        <f>VLOOKUP(B2039,TrialDesign!$E$2:$J$1147,6,FALSE)</f>
        <v>Full_8h</v>
      </c>
      <c r="J2039" t="s">
        <v>323</v>
      </c>
      <c r="K2039">
        <v>1</v>
      </c>
      <c r="M2039">
        <v>12</v>
      </c>
      <c r="O2039">
        <v>330</v>
      </c>
      <c r="V2039">
        <v>4</v>
      </c>
      <c r="W2039">
        <f>VLOOKUP(H2039&amp;"_"&amp;M2039+1,'Leaf lengths'!$J$6:$Q$104,VLOOKUP(F2039,'Leaf lengths'!$S$1:$T$6,2,FALSE),FALSE)</f>
        <v>324.89999999999998</v>
      </c>
      <c r="X2039">
        <f t="shared" si="137"/>
        <v>0</v>
      </c>
      <c r="Y2039">
        <f t="shared" si="141"/>
        <v>12</v>
      </c>
      <c r="Z2039" t="str">
        <f t="shared" si="140"/>
        <v/>
      </c>
      <c r="AD2039" t="str">
        <f t="shared" si="138"/>
        <v>FLN</v>
      </c>
    </row>
    <row r="2040" spans="1:30" ht="15" hidden="1" customHeight="1" x14ac:dyDescent="0.3">
      <c r="A2040" t="s">
        <v>417</v>
      </c>
      <c r="B2040">
        <f t="shared" si="139"/>
        <v>401195</v>
      </c>
      <c r="C2040">
        <v>1195</v>
      </c>
      <c r="D2040">
        <f>VLOOKUP($B2040,TrialDesign!$E$2:$I$1147,5,FALSE)</f>
        <v>8</v>
      </c>
      <c r="E2040" t="str">
        <f>VLOOKUP($B2040,TrialDesign!$E$2:$I$1147,3,FALSE)</f>
        <v>Full</v>
      </c>
      <c r="F2040" t="str">
        <f>VLOOKUP($B2040,TrialDesign!$E$2:$I$1147,4,FALSE)</f>
        <v>BattenWinter</v>
      </c>
      <c r="G2040" s="1">
        <v>41988</v>
      </c>
      <c r="H2040" s="1" t="str">
        <f>VLOOKUP(B2040,TrialDesign!$E$2:$J$1147,6,FALSE)</f>
        <v>Full_8h</v>
      </c>
      <c r="K2040">
        <v>2</v>
      </c>
      <c r="M2040">
        <v>12</v>
      </c>
      <c r="O2040">
        <v>355</v>
      </c>
      <c r="V2040">
        <v>4</v>
      </c>
      <c r="W2040">
        <f>VLOOKUP(H2040&amp;"_"&amp;M2040+1,'Leaf lengths'!$J$6:$Q$104,VLOOKUP(F2040,'Leaf lengths'!$S$1:$T$6,2,FALSE),FALSE)</f>
        <v>324.89999999999998</v>
      </c>
      <c r="X2040">
        <f t="shared" si="137"/>
        <v>0</v>
      </c>
      <c r="Y2040">
        <f t="shared" si="141"/>
        <v>12</v>
      </c>
      <c r="Z2040" t="str">
        <f t="shared" si="140"/>
        <v/>
      </c>
      <c r="AD2040" t="str">
        <f t="shared" si="138"/>
        <v>FLN</v>
      </c>
    </row>
    <row r="2041" spans="1:30" ht="15" hidden="1" customHeight="1" x14ac:dyDescent="0.3">
      <c r="A2041" t="s">
        <v>417</v>
      </c>
      <c r="B2041">
        <f t="shared" si="139"/>
        <v>401195</v>
      </c>
      <c r="C2041">
        <v>1195</v>
      </c>
      <c r="D2041">
        <f>VLOOKUP($B2041,TrialDesign!$E$2:$I$1147,5,FALSE)</f>
        <v>8</v>
      </c>
      <c r="E2041" t="str">
        <f>VLOOKUP($B2041,TrialDesign!$E$2:$I$1147,3,FALSE)</f>
        <v>Full</v>
      </c>
      <c r="F2041" t="str">
        <f>VLOOKUP($B2041,TrialDesign!$E$2:$I$1147,4,FALSE)</f>
        <v>BattenWinter</v>
      </c>
      <c r="G2041" s="1">
        <v>41988</v>
      </c>
      <c r="H2041" s="1" t="str">
        <f>VLOOKUP(B2041,TrialDesign!$E$2:$J$1147,6,FALSE)</f>
        <v>Full_8h</v>
      </c>
      <c r="K2041">
        <v>3</v>
      </c>
      <c r="M2041">
        <v>12</v>
      </c>
      <c r="O2041">
        <v>338</v>
      </c>
      <c r="V2041">
        <v>5</v>
      </c>
      <c r="W2041">
        <f>VLOOKUP(H2041&amp;"_"&amp;M2041+1,'Leaf lengths'!$J$6:$Q$104,VLOOKUP(F2041,'Leaf lengths'!$S$1:$T$6,2,FALSE),FALSE)</f>
        <v>324.89999999999998</v>
      </c>
      <c r="X2041">
        <f t="shared" si="137"/>
        <v>0</v>
      </c>
      <c r="Y2041">
        <f t="shared" si="141"/>
        <v>12</v>
      </c>
      <c r="Z2041" t="str">
        <f t="shared" si="140"/>
        <v/>
      </c>
      <c r="AD2041" t="str">
        <f t="shared" si="138"/>
        <v>FLN</v>
      </c>
    </row>
    <row r="2042" spans="1:30" ht="15" hidden="1" customHeight="1" x14ac:dyDescent="0.3">
      <c r="A2042" t="s">
        <v>417</v>
      </c>
      <c r="B2042">
        <f t="shared" si="139"/>
        <v>401195</v>
      </c>
      <c r="C2042">
        <v>1195</v>
      </c>
      <c r="D2042">
        <f>VLOOKUP($B2042,TrialDesign!$E$2:$I$1147,5,FALSE)</f>
        <v>8</v>
      </c>
      <c r="E2042" t="str">
        <f>VLOOKUP($B2042,TrialDesign!$E$2:$I$1147,3,FALSE)</f>
        <v>Full</v>
      </c>
      <c r="F2042" t="str">
        <f>VLOOKUP($B2042,TrialDesign!$E$2:$I$1147,4,FALSE)</f>
        <v>BattenWinter</v>
      </c>
      <c r="G2042" s="1">
        <v>41988</v>
      </c>
      <c r="H2042" s="1" t="str">
        <f>VLOOKUP(B2042,TrialDesign!$E$2:$J$1147,6,FALSE)</f>
        <v>Full_8h</v>
      </c>
      <c r="K2042">
        <v>4</v>
      </c>
      <c r="M2042">
        <v>12</v>
      </c>
      <c r="O2042">
        <v>315</v>
      </c>
      <c r="V2042">
        <v>5</v>
      </c>
      <c r="W2042">
        <f>VLOOKUP(H2042&amp;"_"&amp;M2042+1,'Leaf lengths'!$J$6:$Q$104,VLOOKUP(F2042,'Leaf lengths'!$S$1:$T$6,2,FALSE),FALSE)</f>
        <v>324.89999999999998</v>
      </c>
      <c r="X2042">
        <f t="shared" si="137"/>
        <v>0</v>
      </c>
      <c r="Y2042">
        <f t="shared" si="141"/>
        <v>12</v>
      </c>
      <c r="Z2042" t="str">
        <f t="shared" si="140"/>
        <v/>
      </c>
      <c r="AD2042" t="str">
        <f t="shared" si="138"/>
        <v>FLN</v>
      </c>
    </row>
    <row r="2043" spans="1:30" ht="15" hidden="1" customHeight="1" x14ac:dyDescent="0.3">
      <c r="A2043" t="s">
        <v>417</v>
      </c>
      <c r="B2043">
        <f t="shared" si="139"/>
        <v>401198</v>
      </c>
      <c r="C2043">
        <v>1198</v>
      </c>
      <c r="D2043">
        <f>VLOOKUP($B2043,TrialDesign!$E$2:$I$1147,5,FALSE)</f>
        <v>8</v>
      </c>
      <c r="E2043" t="str">
        <f>VLOOKUP($B2043,TrialDesign!$E$2:$I$1147,3,FALSE)</f>
        <v>Full</v>
      </c>
      <c r="F2043" t="str">
        <f>VLOOKUP($B2043,TrialDesign!$E$2:$I$1147,4,FALSE)</f>
        <v>BattenWinter</v>
      </c>
      <c r="G2043" s="1">
        <v>41988</v>
      </c>
      <c r="H2043" s="1" t="str">
        <f>VLOOKUP(B2043,TrialDesign!$E$2:$J$1147,6,FALSE)</f>
        <v>Full_8h</v>
      </c>
      <c r="J2043" t="s">
        <v>320</v>
      </c>
      <c r="K2043">
        <v>1</v>
      </c>
      <c r="M2043">
        <v>12</v>
      </c>
      <c r="O2043">
        <v>355</v>
      </c>
      <c r="V2043">
        <v>4</v>
      </c>
      <c r="W2043">
        <f>VLOOKUP(H2043&amp;"_"&amp;M2043+1,'Leaf lengths'!$J$6:$Q$104,VLOOKUP(F2043,'Leaf lengths'!$S$1:$T$6,2,FALSE),FALSE)</f>
        <v>324.89999999999998</v>
      </c>
      <c r="X2043">
        <f t="shared" si="137"/>
        <v>0</v>
      </c>
      <c r="Y2043">
        <f t="shared" si="141"/>
        <v>12</v>
      </c>
      <c r="Z2043" t="str">
        <f t="shared" si="140"/>
        <v/>
      </c>
      <c r="AD2043" t="str">
        <f t="shared" si="138"/>
        <v>FLN</v>
      </c>
    </row>
    <row r="2044" spans="1:30" ht="15" hidden="1" customHeight="1" x14ac:dyDescent="0.3">
      <c r="A2044" t="s">
        <v>417</v>
      </c>
      <c r="B2044">
        <f t="shared" si="139"/>
        <v>401198</v>
      </c>
      <c r="C2044">
        <v>1198</v>
      </c>
      <c r="D2044">
        <f>VLOOKUP($B2044,TrialDesign!$E$2:$I$1147,5,FALSE)</f>
        <v>8</v>
      </c>
      <c r="E2044" t="str">
        <f>VLOOKUP($B2044,TrialDesign!$E$2:$I$1147,3,FALSE)</f>
        <v>Full</v>
      </c>
      <c r="F2044" t="str">
        <f>VLOOKUP($B2044,TrialDesign!$E$2:$I$1147,4,FALSE)</f>
        <v>BattenWinter</v>
      </c>
      <c r="G2044" s="1">
        <v>41988</v>
      </c>
      <c r="H2044" s="1" t="str">
        <f>VLOOKUP(B2044,TrialDesign!$E$2:$J$1147,6,FALSE)</f>
        <v>Full_8h</v>
      </c>
      <c r="K2044">
        <v>2</v>
      </c>
      <c r="M2044">
        <v>12</v>
      </c>
      <c r="O2044">
        <v>316</v>
      </c>
      <c r="V2044">
        <v>4</v>
      </c>
      <c r="W2044">
        <f>VLOOKUP(H2044&amp;"_"&amp;M2044+1,'Leaf lengths'!$J$6:$Q$104,VLOOKUP(F2044,'Leaf lengths'!$S$1:$T$6,2,FALSE),FALSE)</f>
        <v>324.89999999999998</v>
      </c>
      <c r="X2044">
        <f t="shared" si="137"/>
        <v>0</v>
      </c>
      <c r="Y2044">
        <f t="shared" si="141"/>
        <v>12</v>
      </c>
      <c r="Z2044" t="str">
        <f t="shared" si="140"/>
        <v/>
      </c>
      <c r="AD2044" t="str">
        <f t="shared" si="138"/>
        <v>FLN</v>
      </c>
    </row>
    <row r="2045" spans="1:30" hidden="1" x14ac:dyDescent="0.3">
      <c r="A2045" t="s">
        <v>417</v>
      </c>
      <c r="B2045">
        <f t="shared" si="139"/>
        <v>401198</v>
      </c>
      <c r="C2045">
        <v>1198</v>
      </c>
      <c r="D2045">
        <f>VLOOKUP($B2045,TrialDesign!$E$2:$I$1147,5,FALSE)</f>
        <v>8</v>
      </c>
      <c r="E2045" t="str">
        <f>VLOOKUP($B2045,TrialDesign!$E$2:$I$1147,3,FALSE)</f>
        <v>Full</v>
      </c>
      <c r="F2045" t="str">
        <f>VLOOKUP($B2045,TrialDesign!$E$2:$I$1147,4,FALSE)</f>
        <v>BattenWinter</v>
      </c>
      <c r="G2045" s="1">
        <v>41988</v>
      </c>
      <c r="H2045" s="1" t="str">
        <f>VLOOKUP(B2045,TrialDesign!$E$2:$J$1147,6,FALSE)</f>
        <v>Full_8h</v>
      </c>
      <c r="K2045">
        <v>3</v>
      </c>
      <c r="M2045">
        <v>13</v>
      </c>
      <c r="O2045">
        <v>323</v>
      </c>
      <c r="V2045">
        <v>4</v>
      </c>
      <c r="W2045">
        <f>VLOOKUP(H2045&amp;"_"&amp;M2045+1,'Leaf lengths'!$J$6:$Q$104,VLOOKUP(F2045,'Leaf lengths'!$S$1:$T$6,2,FALSE),FALSE)</f>
        <v>324.89999999999998</v>
      </c>
      <c r="X2045">
        <f t="shared" ref="X2045:X2108" si="142">IF(OR(N2045="",M2045=N2045),0,Q2045/W2045)</f>
        <v>0</v>
      </c>
      <c r="Y2045">
        <f t="shared" si="141"/>
        <v>13</v>
      </c>
      <c r="Z2045" t="str">
        <f t="shared" si="140"/>
        <v/>
      </c>
      <c r="AD2045" t="str">
        <f t="shared" si="138"/>
        <v>FLN</v>
      </c>
    </row>
    <row r="2046" spans="1:30" hidden="1" x14ac:dyDescent="0.3">
      <c r="A2046" t="s">
        <v>417</v>
      </c>
      <c r="B2046">
        <f t="shared" si="139"/>
        <v>401198</v>
      </c>
      <c r="C2046">
        <v>1198</v>
      </c>
      <c r="D2046">
        <f>VLOOKUP($B2046,TrialDesign!$E$2:$I$1147,5,FALSE)</f>
        <v>8</v>
      </c>
      <c r="E2046" t="str">
        <f>VLOOKUP($B2046,TrialDesign!$E$2:$I$1147,3,FALSE)</f>
        <v>Full</v>
      </c>
      <c r="F2046" t="str">
        <f>VLOOKUP($B2046,TrialDesign!$E$2:$I$1147,4,FALSE)</f>
        <v>BattenWinter</v>
      </c>
      <c r="G2046" s="1">
        <v>41988</v>
      </c>
      <c r="H2046" s="1" t="str">
        <f>VLOOKUP(B2046,TrialDesign!$E$2:$J$1147,6,FALSE)</f>
        <v>Full_8h</v>
      </c>
      <c r="K2046">
        <v>4</v>
      </c>
      <c r="M2046">
        <v>12</v>
      </c>
      <c r="O2046">
        <v>370</v>
      </c>
      <c r="V2046">
        <v>5</v>
      </c>
      <c r="W2046">
        <f>VLOOKUP(H2046&amp;"_"&amp;M2046+1,'Leaf lengths'!$J$6:$Q$104,VLOOKUP(F2046,'Leaf lengths'!$S$1:$T$6,2,FALSE),FALSE)</f>
        <v>324.89999999999998</v>
      </c>
      <c r="X2046">
        <f t="shared" si="142"/>
        <v>0</v>
      </c>
      <c r="Y2046">
        <f t="shared" si="141"/>
        <v>12</v>
      </c>
      <c r="Z2046" t="str">
        <f t="shared" si="140"/>
        <v/>
      </c>
      <c r="AD2046" t="str">
        <f t="shared" si="138"/>
        <v>FLN</v>
      </c>
    </row>
    <row r="2047" spans="1:30" hidden="1" x14ac:dyDescent="0.3">
      <c r="A2047" t="s">
        <v>417</v>
      </c>
      <c r="B2047">
        <f t="shared" si="139"/>
        <v>401199</v>
      </c>
      <c r="C2047">
        <v>1199</v>
      </c>
      <c r="D2047">
        <f>VLOOKUP($B2047,TrialDesign!$E$2:$I$1147,5,FALSE)</f>
        <v>8</v>
      </c>
      <c r="E2047" t="str">
        <f>VLOOKUP($B2047,TrialDesign!$E$2:$I$1147,3,FALSE)</f>
        <v>Full</v>
      </c>
      <c r="F2047" t="str">
        <f>VLOOKUP($B2047,TrialDesign!$E$2:$I$1147,4,FALSE)</f>
        <v>BattenWinter</v>
      </c>
      <c r="G2047" s="1">
        <v>41988</v>
      </c>
      <c r="H2047" s="1" t="str">
        <f>VLOOKUP(B2047,TrialDesign!$E$2:$J$1147,6,FALSE)</f>
        <v>Full_8h</v>
      </c>
      <c r="J2047" t="s">
        <v>325</v>
      </c>
      <c r="K2047">
        <v>1</v>
      </c>
      <c r="M2047">
        <v>12</v>
      </c>
      <c r="O2047">
        <v>395</v>
      </c>
      <c r="V2047">
        <v>4</v>
      </c>
      <c r="W2047">
        <f>VLOOKUP(H2047&amp;"_"&amp;M2047+1,'Leaf lengths'!$J$6:$Q$104,VLOOKUP(F2047,'Leaf lengths'!$S$1:$T$6,2,FALSE),FALSE)</f>
        <v>324.89999999999998</v>
      </c>
      <c r="X2047">
        <f t="shared" si="142"/>
        <v>0</v>
      </c>
      <c r="Y2047">
        <f t="shared" si="141"/>
        <v>12</v>
      </c>
      <c r="Z2047" t="str">
        <f t="shared" si="140"/>
        <v/>
      </c>
      <c r="AD2047" t="str">
        <f t="shared" si="138"/>
        <v>FLN</v>
      </c>
    </row>
    <row r="2048" spans="1:30" hidden="1" x14ac:dyDescent="0.3">
      <c r="A2048" t="s">
        <v>417</v>
      </c>
      <c r="B2048">
        <f t="shared" si="139"/>
        <v>401199</v>
      </c>
      <c r="C2048">
        <v>1199</v>
      </c>
      <c r="D2048">
        <f>VLOOKUP($B2048,TrialDesign!$E$2:$I$1147,5,FALSE)</f>
        <v>8</v>
      </c>
      <c r="E2048" t="str">
        <f>VLOOKUP($B2048,TrialDesign!$E$2:$I$1147,3,FALSE)</f>
        <v>Full</v>
      </c>
      <c r="F2048" t="str">
        <f>VLOOKUP($B2048,TrialDesign!$E$2:$I$1147,4,FALSE)</f>
        <v>BattenWinter</v>
      </c>
      <c r="G2048" s="1">
        <v>41988</v>
      </c>
      <c r="H2048" s="1" t="str">
        <f>VLOOKUP(B2048,TrialDesign!$E$2:$J$1147,6,FALSE)</f>
        <v>Full_8h</v>
      </c>
      <c r="K2048">
        <v>2</v>
      </c>
      <c r="M2048">
        <v>12</v>
      </c>
      <c r="O2048">
        <v>355</v>
      </c>
      <c r="V2048">
        <v>4</v>
      </c>
      <c r="W2048">
        <f>VLOOKUP(H2048&amp;"_"&amp;M2048+1,'Leaf lengths'!$J$6:$Q$104,VLOOKUP(F2048,'Leaf lengths'!$S$1:$T$6,2,FALSE),FALSE)</f>
        <v>324.89999999999998</v>
      </c>
      <c r="X2048">
        <f t="shared" si="142"/>
        <v>0</v>
      </c>
      <c r="Y2048">
        <f t="shared" si="141"/>
        <v>12</v>
      </c>
      <c r="Z2048" t="str">
        <f t="shared" si="140"/>
        <v/>
      </c>
      <c r="AD2048" t="str">
        <f t="shared" si="138"/>
        <v>FLN</v>
      </c>
    </row>
    <row r="2049" spans="1:30" hidden="1" x14ac:dyDescent="0.3">
      <c r="A2049" t="s">
        <v>417</v>
      </c>
      <c r="B2049">
        <f t="shared" si="139"/>
        <v>401199</v>
      </c>
      <c r="C2049">
        <v>1199</v>
      </c>
      <c r="D2049">
        <f>VLOOKUP($B2049,TrialDesign!$E$2:$I$1147,5,FALSE)</f>
        <v>8</v>
      </c>
      <c r="E2049" t="str">
        <f>VLOOKUP($B2049,TrialDesign!$E$2:$I$1147,3,FALSE)</f>
        <v>Full</v>
      </c>
      <c r="F2049" t="str">
        <f>VLOOKUP($B2049,TrialDesign!$E$2:$I$1147,4,FALSE)</f>
        <v>BattenWinter</v>
      </c>
      <c r="G2049" s="1">
        <v>41988</v>
      </c>
      <c r="H2049" s="1" t="str">
        <f>VLOOKUP(B2049,TrialDesign!$E$2:$J$1147,6,FALSE)</f>
        <v>Full_8h</v>
      </c>
      <c r="K2049">
        <v>3</v>
      </c>
      <c r="M2049">
        <v>12</v>
      </c>
      <c r="O2049">
        <v>325</v>
      </c>
      <c r="V2049">
        <v>4</v>
      </c>
      <c r="W2049">
        <f>VLOOKUP(H2049&amp;"_"&amp;M2049+1,'Leaf lengths'!$J$6:$Q$104,VLOOKUP(F2049,'Leaf lengths'!$S$1:$T$6,2,FALSE),FALSE)</f>
        <v>324.89999999999998</v>
      </c>
      <c r="X2049">
        <f t="shared" si="142"/>
        <v>0</v>
      </c>
      <c r="Y2049">
        <f t="shared" si="141"/>
        <v>12</v>
      </c>
      <c r="Z2049" t="str">
        <f t="shared" si="140"/>
        <v/>
      </c>
      <c r="AD2049" t="str">
        <f t="shared" si="138"/>
        <v>FLN</v>
      </c>
    </row>
    <row r="2050" spans="1:30" hidden="1" x14ac:dyDescent="0.3">
      <c r="A2050" t="s">
        <v>417</v>
      </c>
      <c r="B2050">
        <f t="shared" si="139"/>
        <v>401199</v>
      </c>
      <c r="C2050">
        <v>1199</v>
      </c>
      <c r="D2050">
        <f>VLOOKUP($B2050,TrialDesign!$E$2:$I$1147,5,FALSE)</f>
        <v>8</v>
      </c>
      <c r="E2050" t="str">
        <f>VLOOKUP($B2050,TrialDesign!$E$2:$I$1147,3,FALSE)</f>
        <v>Full</v>
      </c>
      <c r="F2050" t="str">
        <f>VLOOKUP($B2050,TrialDesign!$E$2:$I$1147,4,FALSE)</f>
        <v>BattenWinter</v>
      </c>
      <c r="G2050" s="1">
        <v>41988</v>
      </c>
      <c r="H2050" s="1" t="str">
        <f>VLOOKUP(B2050,TrialDesign!$E$2:$J$1147,6,FALSE)</f>
        <v>Full_8h</v>
      </c>
      <c r="K2050">
        <v>4</v>
      </c>
      <c r="M2050">
        <v>12</v>
      </c>
      <c r="O2050">
        <v>355</v>
      </c>
      <c r="V2050">
        <v>4</v>
      </c>
      <c r="W2050">
        <f>VLOOKUP(H2050&amp;"_"&amp;M2050+1,'Leaf lengths'!$J$6:$Q$104,VLOOKUP(F2050,'Leaf lengths'!$S$1:$T$6,2,FALSE),FALSE)</f>
        <v>324.89999999999998</v>
      </c>
      <c r="X2050">
        <f t="shared" si="142"/>
        <v>0</v>
      </c>
      <c r="Y2050">
        <f t="shared" si="141"/>
        <v>12</v>
      </c>
      <c r="Z2050" t="str">
        <f t="shared" si="140"/>
        <v/>
      </c>
      <c r="AD2050" t="str">
        <f t="shared" ref="AD2050:AD2113" si="143">IF(OR(M2050=N2050,N2050=""),"FLN","")</f>
        <v>FLN</v>
      </c>
    </row>
    <row r="2051" spans="1:30" hidden="1" x14ac:dyDescent="0.3">
      <c r="A2051" t="s">
        <v>417</v>
      </c>
      <c r="B2051">
        <f t="shared" si="139"/>
        <v>401202</v>
      </c>
      <c r="C2051">
        <v>1202</v>
      </c>
      <c r="D2051">
        <f>VLOOKUP($B2051,TrialDesign!$E$2:$I$1147,5,FALSE)</f>
        <v>8</v>
      </c>
      <c r="E2051" t="str">
        <f>VLOOKUP($B2051,TrialDesign!$E$2:$I$1147,3,FALSE)</f>
        <v>Full</v>
      </c>
      <c r="F2051" t="str">
        <f>VLOOKUP($B2051,TrialDesign!$E$2:$I$1147,4,FALSE)</f>
        <v>BattenWinter</v>
      </c>
      <c r="G2051" s="1">
        <v>41988</v>
      </c>
      <c r="H2051" s="1" t="str">
        <f>VLOOKUP(B2051,TrialDesign!$E$2:$J$1147,6,FALSE)</f>
        <v>Full_8h</v>
      </c>
      <c r="J2051" t="s">
        <v>324</v>
      </c>
      <c r="K2051">
        <v>1</v>
      </c>
      <c r="M2051">
        <v>13</v>
      </c>
      <c r="O2051">
        <v>295</v>
      </c>
      <c r="V2051">
        <v>4</v>
      </c>
      <c r="W2051">
        <f>VLOOKUP(H2051&amp;"_"&amp;M2051+1,'Leaf lengths'!$J$6:$Q$104,VLOOKUP(F2051,'Leaf lengths'!$S$1:$T$6,2,FALSE),FALSE)</f>
        <v>324.89999999999998</v>
      </c>
      <c r="X2051">
        <f t="shared" si="142"/>
        <v>0</v>
      </c>
      <c r="Y2051">
        <f t="shared" si="141"/>
        <v>13</v>
      </c>
      <c r="Z2051" t="str">
        <f t="shared" si="140"/>
        <v/>
      </c>
      <c r="AD2051" t="str">
        <f t="shared" si="143"/>
        <v>FLN</v>
      </c>
    </row>
    <row r="2052" spans="1:30" hidden="1" x14ac:dyDescent="0.3">
      <c r="A2052" t="s">
        <v>417</v>
      </c>
      <c r="B2052">
        <f t="shared" si="139"/>
        <v>401202</v>
      </c>
      <c r="C2052">
        <v>1202</v>
      </c>
      <c r="D2052">
        <f>VLOOKUP($B2052,TrialDesign!$E$2:$I$1147,5,FALSE)</f>
        <v>8</v>
      </c>
      <c r="E2052" t="str">
        <f>VLOOKUP($B2052,TrialDesign!$E$2:$I$1147,3,FALSE)</f>
        <v>Full</v>
      </c>
      <c r="F2052" t="str">
        <f>VLOOKUP($B2052,TrialDesign!$E$2:$I$1147,4,FALSE)</f>
        <v>BattenWinter</v>
      </c>
      <c r="G2052" s="1">
        <v>41988</v>
      </c>
      <c r="H2052" s="1" t="str">
        <f>VLOOKUP(B2052,TrialDesign!$E$2:$J$1147,6,FALSE)</f>
        <v>Full_8h</v>
      </c>
      <c r="K2052">
        <v>2</v>
      </c>
      <c r="M2052">
        <v>13</v>
      </c>
      <c r="O2052">
        <v>285</v>
      </c>
      <c r="V2052">
        <v>3</v>
      </c>
      <c r="W2052">
        <f>VLOOKUP(H2052&amp;"_"&amp;M2052+1,'Leaf lengths'!$J$6:$Q$104,VLOOKUP(F2052,'Leaf lengths'!$S$1:$T$6,2,FALSE),FALSE)</f>
        <v>324.89999999999998</v>
      </c>
      <c r="X2052">
        <f t="shared" si="142"/>
        <v>0</v>
      </c>
      <c r="Y2052">
        <f t="shared" si="141"/>
        <v>13</v>
      </c>
      <c r="Z2052" t="str">
        <f t="shared" si="140"/>
        <v/>
      </c>
      <c r="AD2052" t="str">
        <f t="shared" si="143"/>
        <v>FLN</v>
      </c>
    </row>
    <row r="2053" spans="1:30" hidden="1" x14ac:dyDescent="0.3">
      <c r="A2053" t="s">
        <v>417</v>
      </c>
      <c r="B2053">
        <f t="shared" si="139"/>
        <v>401202</v>
      </c>
      <c r="C2053">
        <v>1202</v>
      </c>
      <c r="D2053">
        <f>VLOOKUP($B2053,TrialDesign!$E$2:$I$1147,5,FALSE)</f>
        <v>8</v>
      </c>
      <c r="E2053" t="str">
        <f>VLOOKUP($B2053,TrialDesign!$E$2:$I$1147,3,FALSE)</f>
        <v>Full</v>
      </c>
      <c r="F2053" t="str">
        <f>VLOOKUP($B2053,TrialDesign!$E$2:$I$1147,4,FALSE)</f>
        <v>BattenWinter</v>
      </c>
      <c r="G2053" s="1">
        <v>41988</v>
      </c>
      <c r="H2053" s="1" t="str">
        <f>VLOOKUP(B2053,TrialDesign!$E$2:$J$1147,6,FALSE)</f>
        <v>Full_8h</v>
      </c>
      <c r="K2053">
        <v>3</v>
      </c>
      <c r="M2053">
        <v>12</v>
      </c>
      <c r="O2053">
        <v>300</v>
      </c>
      <c r="V2053">
        <v>4</v>
      </c>
      <c r="W2053">
        <f>VLOOKUP(H2053&amp;"_"&amp;M2053+1,'Leaf lengths'!$J$6:$Q$104,VLOOKUP(F2053,'Leaf lengths'!$S$1:$T$6,2,FALSE),FALSE)</f>
        <v>324.89999999999998</v>
      </c>
      <c r="X2053">
        <f t="shared" si="142"/>
        <v>0</v>
      </c>
      <c r="Y2053">
        <f t="shared" si="141"/>
        <v>12</v>
      </c>
      <c r="Z2053" t="str">
        <f t="shared" si="140"/>
        <v/>
      </c>
      <c r="AD2053" t="str">
        <f t="shared" si="143"/>
        <v>FLN</v>
      </c>
    </row>
    <row r="2054" spans="1:30" hidden="1" x14ac:dyDescent="0.3">
      <c r="A2054" t="s">
        <v>417</v>
      </c>
      <c r="B2054">
        <f t="shared" si="139"/>
        <v>401202</v>
      </c>
      <c r="C2054">
        <v>1202</v>
      </c>
      <c r="D2054">
        <f>VLOOKUP($B2054,TrialDesign!$E$2:$I$1147,5,FALSE)</f>
        <v>8</v>
      </c>
      <c r="E2054" t="str">
        <f>VLOOKUP($B2054,TrialDesign!$E$2:$I$1147,3,FALSE)</f>
        <v>Full</v>
      </c>
      <c r="F2054" t="str">
        <f>VLOOKUP($B2054,TrialDesign!$E$2:$I$1147,4,FALSE)</f>
        <v>BattenWinter</v>
      </c>
      <c r="G2054" s="1">
        <v>41988</v>
      </c>
      <c r="H2054" s="1" t="str">
        <f>VLOOKUP(B2054,TrialDesign!$E$2:$J$1147,6,FALSE)</f>
        <v>Full_8h</v>
      </c>
      <c r="K2054">
        <v>4</v>
      </c>
      <c r="M2054">
        <v>13</v>
      </c>
      <c r="O2054">
        <v>330</v>
      </c>
      <c r="V2054">
        <v>4</v>
      </c>
      <c r="W2054">
        <f>VLOOKUP(H2054&amp;"_"&amp;M2054+1,'Leaf lengths'!$J$6:$Q$104,VLOOKUP(F2054,'Leaf lengths'!$S$1:$T$6,2,FALSE),FALSE)</f>
        <v>324.89999999999998</v>
      </c>
      <c r="X2054">
        <f t="shared" si="142"/>
        <v>0</v>
      </c>
      <c r="Y2054">
        <f t="shared" si="141"/>
        <v>13</v>
      </c>
      <c r="Z2054" t="str">
        <f t="shared" si="140"/>
        <v/>
      </c>
      <c r="AD2054" t="str">
        <f t="shared" si="143"/>
        <v>FLN</v>
      </c>
    </row>
    <row r="2055" spans="1:30" hidden="1" x14ac:dyDescent="0.3">
      <c r="A2055" t="s">
        <v>417</v>
      </c>
      <c r="B2055">
        <f t="shared" si="139"/>
        <v>401209</v>
      </c>
      <c r="C2055">
        <v>1209</v>
      </c>
      <c r="D2055">
        <f>VLOOKUP($B2055,TrialDesign!$E$2:$I$1147,5,FALSE)</f>
        <v>8</v>
      </c>
      <c r="E2055" t="str">
        <f>VLOOKUP($B2055,TrialDesign!$E$2:$I$1147,3,FALSE)</f>
        <v>Full</v>
      </c>
      <c r="F2055" t="str">
        <f>VLOOKUP($B2055,TrialDesign!$E$2:$I$1147,4,FALSE)</f>
        <v>BattenWinter</v>
      </c>
      <c r="G2055" s="1">
        <v>41988</v>
      </c>
      <c r="H2055" s="1" t="str">
        <f>VLOOKUP(B2055,TrialDesign!$E$2:$J$1147,6,FALSE)</f>
        <v>Full_8h</v>
      </c>
      <c r="J2055" t="s">
        <v>317</v>
      </c>
      <c r="K2055">
        <v>1</v>
      </c>
      <c r="M2055">
        <v>12</v>
      </c>
      <c r="O2055">
        <v>215</v>
      </c>
      <c r="V2055">
        <v>3</v>
      </c>
      <c r="W2055">
        <f>VLOOKUP(H2055&amp;"_"&amp;M2055+1,'Leaf lengths'!$J$6:$Q$104,VLOOKUP(F2055,'Leaf lengths'!$S$1:$T$6,2,FALSE),FALSE)</f>
        <v>324.89999999999998</v>
      </c>
      <c r="X2055">
        <f t="shared" si="142"/>
        <v>0</v>
      </c>
      <c r="Y2055">
        <f t="shared" si="141"/>
        <v>12</v>
      </c>
      <c r="Z2055" t="str">
        <f t="shared" si="140"/>
        <v/>
      </c>
      <c r="AD2055" t="str">
        <f t="shared" si="143"/>
        <v>FLN</v>
      </c>
    </row>
    <row r="2056" spans="1:30" hidden="1" x14ac:dyDescent="0.3">
      <c r="A2056" t="s">
        <v>417</v>
      </c>
      <c r="B2056">
        <f t="shared" si="139"/>
        <v>401209</v>
      </c>
      <c r="C2056">
        <v>1209</v>
      </c>
      <c r="D2056">
        <f>VLOOKUP($B2056,TrialDesign!$E$2:$I$1147,5,FALSE)</f>
        <v>8</v>
      </c>
      <c r="E2056" t="str">
        <f>VLOOKUP($B2056,TrialDesign!$E$2:$I$1147,3,FALSE)</f>
        <v>Full</v>
      </c>
      <c r="F2056" t="str">
        <f>VLOOKUP($B2056,TrialDesign!$E$2:$I$1147,4,FALSE)</f>
        <v>BattenWinter</v>
      </c>
      <c r="G2056" s="1">
        <v>41988</v>
      </c>
      <c r="H2056" s="1" t="str">
        <f>VLOOKUP(B2056,TrialDesign!$E$2:$J$1147,6,FALSE)</f>
        <v>Full_8h</v>
      </c>
      <c r="K2056">
        <v>2</v>
      </c>
      <c r="M2056">
        <v>12</v>
      </c>
      <c r="O2056">
        <v>292</v>
      </c>
      <c r="V2056">
        <v>4</v>
      </c>
      <c r="W2056">
        <f>VLOOKUP(H2056&amp;"_"&amp;M2056+1,'Leaf lengths'!$J$6:$Q$104,VLOOKUP(F2056,'Leaf lengths'!$S$1:$T$6,2,FALSE),FALSE)</f>
        <v>324.89999999999998</v>
      </c>
      <c r="X2056">
        <f t="shared" si="142"/>
        <v>0</v>
      </c>
      <c r="Y2056">
        <f t="shared" si="141"/>
        <v>12</v>
      </c>
      <c r="Z2056" t="str">
        <f t="shared" si="140"/>
        <v/>
      </c>
      <c r="AD2056" t="str">
        <f t="shared" si="143"/>
        <v>FLN</v>
      </c>
    </row>
    <row r="2057" spans="1:30" hidden="1" x14ac:dyDescent="0.3">
      <c r="A2057" t="s">
        <v>417</v>
      </c>
      <c r="B2057">
        <f t="shared" si="139"/>
        <v>401209</v>
      </c>
      <c r="C2057">
        <v>1209</v>
      </c>
      <c r="D2057">
        <f>VLOOKUP($B2057,TrialDesign!$E$2:$I$1147,5,FALSE)</f>
        <v>8</v>
      </c>
      <c r="E2057" t="str">
        <f>VLOOKUP($B2057,TrialDesign!$E$2:$I$1147,3,FALSE)</f>
        <v>Full</v>
      </c>
      <c r="F2057" t="str">
        <f>VLOOKUP($B2057,TrialDesign!$E$2:$I$1147,4,FALSE)</f>
        <v>BattenWinter</v>
      </c>
      <c r="G2057" s="1">
        <v>41988</v>
      </c>
      <c r="H2057" s="1" t="str">
        <f>VLOOKUP(B2057,TrialDesign!$E$2:$J$1147,6,FALSE)</f>
        <v>Full_8h</v>
      </c>
      <c r="K2057">
        <v>3</v>
      </c>
      <c r="M2057">
        <v>12</v>
      </c>
      <c r="O2057">
        <v>258</v>
      </c>
      <c r="V2057">
        <v>3</v>
      </c>
      <c r="W2057">
        <f>VLOOKUP(H2057&amp;"_"&amp;M2057+1,'Leaf lengths'!$J$6:$Q$104,VLOOKUP(F2057,'Leaf lengths'!$S$1:$T$6,2,FALSE),FALSE)</f>
        <v>324.89999999999998</v>
      </c>
      <c r="X2057">
        <f t="shared" si="142"/>
        <v>0</v>
      </c>
      <c r="Y2057">
        <f t="shared" si="141"/>
        <v>12</v>
      </c>
      <c r="Z2057" t="str">
        <f t="shared" si="140"/>
        <v/>
      </c>
      <c r="AD2057" t="str">
        <f t="shared" si="143"/>
        <v>FLN</v>
      </c>
    </row>
    <row r="2058" spans="1:30" hidden="1" x14ac:dyDescent="0.3">
      <c r="A2058" t="s">
        <v>417</v>
      </c>
      <c r="B2058">
        <f t="shared" si="139"/>
        <v>401209</v>
      </c>
      <c r="C2058">
        <v>1209</v>
      </c>
      <c r="D2058">
        <f>VLOOKUP($B2058,TrialDesign!$E$2:$I$1147,5,FALSE)</f>
        <v>8</v>
      </c>
      <c r="E2058" t="str">
        <f>VLOOKUP($B2058,TrialDesign!$E$2:$I$1147,3,FALSE)</f>
        <v>Full</v>
      </c>
      <c r="F2058" t="str">
        <f>VLOOKUP($B2058,TrialDesign!$E$2:$I$1147,4,FALSE)</f>
        <v>BattenWinter</v>
      </c>
      <c r="G2058" s="1">
        <v>41988</v>
      </c>
      <c r="H2058" s="1" t="str">
        <f>VLOOKUP(B2058,TrialDesign!$E$2:$J$1147,6,FALSE)</f>
        <v>Full_8h</v>
      </c>
      <c r="K2058">
        <v>4</v>
      </c>
      <c r="M2058">
        <v>12</v>
      </c>
      <c r="O2058">
        <v>292</v>
      </c>
      <c r="V2058">
        <v>3</v>
      </c>
      <c r="W2058">
        <f>VLOOKUP(H2058&amp;"_"&amp;M2058+1,'Leaf lengths'!$J$6:$Q$104,VLOOKUP(F2058,'Leaf lengths'!$S$1:$T$6,2,FALSE),FALSE)</f>
        <v>324.89999999999998</v>
      </c>
      <c r="X2058">
        <f t="shared" si="142"/>
        <v>0</v>
      </c>
      <c r="Y2058">
        <f t="shared" si="141"/>
        <v>12</v>
      </c>
      <c r="Z2058" t="str">
        <f t="shared" si="140"/>
        <v/>
      </c>
      <c r="AD2058" t="str">
        <f t="shared" si="143"/>
        <v>FLN</v>
      </c>
    </row>
    <row r="2059" spans="1:30" hidden="1" x14ac:dyDescent="0.3">
      <c r="A2059" t="s">
        <v>417</v>
      </c>
      <c r="B2059">
        <f t="shared" si="139"/>
        <v>401210</v>
      </c>
      <c r="C2059">
        <v>1210</v>
      </c>
      <c r="D2059">
        <f>VLOOKUP($B2059,TrialDesign!$E$2:$I$1147,5,FALSE)</f>
        <v>8</v>
      </c>
      <c r="E2059" t="str">
        <f>VLOOKUP($B2059,TrialDesign!$E$2:$I$1147,3,FALSE)</f>
        <v>Full</v>
      </c>
      <c r="F2059" t="str">
        <f>VLOOKUP($B2059,TrialDesign!$E$2:$I$1147,4,FALSE)</f>
        <v>BattenWinter</v>
      </c>
      <c r="G2059" s="1">
        <v>41988</v>
      </c>
      <c r="H2059" s="1" t="str">
        <f>VLOOKUP(B2059,TrialDesign!$E$2:$J$1147,6,FALSE)</f>
        <v>Full_8h</v>
      </c>
      <c r="J2059" t="s">
        <v>319</v>
      </c>
      <c r="K2059">
        <v>1</v>
      </c>
      <c r="M2059">
        <v>12</v>
      </c>
      <c r="O2059">
        <v>315</v>
      </c>
      <c r="V2059">
        <v>4</v>
      </c>
      <c r="W2059">
        <f>VLOOKUP(H2059&amp;"_"&amp;M2059+1,'Leaf lengths'!$J$6:$Q$104,VLOOKUP(F2059,'Leaf lengths'!$S$1:$T$6,2,FALSE),FALSE)</f>
        <v>324.89999999999998</v>
      </c>
      <c r="X2059">
        <f t="shared" si="142"/>
        <v>0</v>
      </c>
      <c r="Y2059">
        <f t="shared" si="141"/>
        <v>12</v>
      </c>
      <c r="Z2059" t="str">
        <f t="shared" si="140"/>
        <v/>
      </c>
      <c r="AD2059" t="str">
        <f t="shared" si="143"/>
        <v>FLN</v>
      </c>
    </row>
    <row r="2060" spans="1:30" hidden="1" x14ac:dyDescent="0.3">
      <c r="A2060" t="s">
        <v>417</v>
      </c>
      <c r="B2060">
        <f t="shared" si="139"/>
        <v>401210</v>
      </c>
      <c r="C2060">
        <v>1210</v>
      </c>
      <c r="D2060">
        <f>VLOOKUP($B2060,TrialDesign!$E$2:$I$1147,5,FALSE)</f>
        <v>8</v>
      </c>
      <c r="E2060" t="str">
        <f>VLOOKUP($B2060,TrialDesign!$E$2:$I$1147,3,FALSE)</f>
        <v>Full</v>
      </c>
      <c r="F2060" t="str">
        <f>VLOOKUP($B2060,TrialDesign!$E$2:$I$1147,4,FALSE)</f>
        <v>BattenWinter</v>
      </c>
      <c r="G2060" s="1">
        <v>41988</v>
      </c>
      <c r="H2060" s="1" t="str">
        <f>VLOOKUP(B2060,TrialDesign!$E$2:$J$1147,6,FALSE)</f>
        <v>Full_8h</v>
      </c>
      <c r="K2060">
        <v>2</v>
      </c>
      <c r="M2060">
        <v>12</v>
      </c>
      <c r="O2060">
        <v>290</v>
      </c>
      <c r="V2060">
        <v>3</v>
      </c>
      <c r="W2060">
        <f>VLOOKUP(H2060&amp;"_"&amp;M2060+1,'Leaf lengths'!$J$6:$Q$104,VLOOKUP(F2060,'Leaf lengths'!$S$1:$T$6,2,FALSE),FALSE)</f>
        <v>324.89999999999998</v>
      </c>
      <c r="X2060">
        <f t="shared" si="142"/>
        <v>0</v>
      </c>
      <c r="Y2060">
        <f t="shared" si="141"/>
        <v>12</v>
      </c>
      <c r="Z2060" t="str">
        <f t="shared" si="140"/>
        <v/>
      </c>
      <c r="AD2060" t="str">
        <f t="shared" si="143"/>
        <v>FLN</v>
      </c>
    </row>
    <row r="2061" spans="1:30" hidden="1" x14ac:dyDescent="0.3">
      <c r="A2061" t="s">
        <v>417</v>
      </c>
      <c r="B2061">
        <f t="shared" si="139"/>
        <v>401210</v>
      </c>
      <c r="C2061">
        <v>1210</v>
      </c>
      <c r="D2061">
        <f>VLOOKUP($B2061,TrialDesign!$E$2:$I$1147,5,FALSE)</f>
        <v>8</v>
      </c>
      <c r="E2061" t="str">
        <f>VLOOKUP($B2061,TrialDesign!$E$2:$I$1147,3,FALSE)</f>
        <v>Full</v>
      </c>
      <c r="F2061" t="str">
        <f>VLOOKUP($B2061,TrialDesign!$E$2:$I$1147,4,FALSE)</f>
        <v>BattenWinter</v>
      </c>
      <c r="G2061" s="1">
        <v>41988</v>
      </c>
      <c r="H2061" s="1" t="str">
        <f>VLOOKUP(B2061,TrialDesign!$E$2:$J$1147,6,FALSE)</f>
        <v>Full_8h</v>
      </c>
      <c r="K2061">
        <v>3</v>
      </c>
      <c r="M2061">
        <v>12</v>
      </c>
      <c r="O2061">
        <v>307</v>
      </c>
      <c r="V2061">
        <v>4</v>
      </c>
      <c r="W2061">
        <f>VLOOKUP(H2061&amp;"_"&amp;M2061+1,'Leaf lengths'!$J$6:$Q$104,VLOOKUP(F2061,'Leaf lengths'!$S$1:$T$6,2,FALSE),FALSE)</f>
        <v>324.89999999999998</v>
      </c>
      <c r="X2061">
        <f t="shared" si="142"/>
        <v>0</v>
      </c>
      <c r="Y2061">
        <f t="shared" si="141"/>
        <v>12</v>
      </c>
      <c r="Z2061" t="str">
        <f t="shared" si="140"/>
        <v/>
      </c>
      <c r="AD2061" t="str">
        <f t="shared" si="143"/>
        <v>FLN</v>
      </c>
    </row>
    <row r="2062" spans="1:30" hidden="1" x14ac:dyDescent="0.3">
      <c r="A2062" t="s">
        <v>417</v>
      </c>
      <c r="B2062">
        <f t="shared" si="139"/>
        <v>401210</v>
      </c>
      <c r="C2062">
        <v>1210</v>
      </c>
      <c r="D2062">
        <f>VLOOKUP($B2062,TrialDesign!$E$2:$I$1147,5,FALSE)</f>
        <v>8</v>
      </c>
      <c r="E2062" t="str">
        <f>VLOOKUP($B2062,TrialDesign!$E$2:$I$1147,3,FALSE)</f>
        <v>Full</v>
      </c>
      <c r="F2062" t="str">
        <f>VLOOKUP($B2062,TrialDesign!$E$2:$I$1147,4,FALSE)</f>
        <v>BattenWinter</v>
      </c>
      <c r="G2062" s="1">
        <v>41988</v>
      </c>
      <c r="H2062" s="1" t="str">
        <f>VLOOKUP(B2062,TrialDesign!$E$2:$J$1147,6,FALSE)</f>
        <v>Full_8h</v>
      </c>
      <c r="K2062">
        <v>4</v>
      </c>
      <c r="M2062">
        <v>12</v>
      </c>
      <c r="O2062">
        <v>310</v>
      </c>
      <c r="V2062">
        <v>4</v>
      </c>
      <c r="W2062">
        <f>VLOOKUP(H2062&amp;"_"&amp;M2062+1,'Leaf lengths'!$J$6:$Q$104,VLOOKUP(F2062,'Leaf lengths'!$S$1:$T$6,2,FALSE),FALSE)</f>
        <v>324.89999999999998</v>
      </c>
      <c r="X2062">
        <f t="shared" si="142"/>
        <v>0</v>
      </c>
      <c r="Y2062">
        <f t="shared" si="141"/>
        <v>12</v>
      </c>
      <c r="Z2062" t="str">
        <f t="shared" si="140"/>
        <v/>
      </c>
      <c r="AD2062" t="str">
        <f t="shared" si="143"/>
        <v>FLN</v>
      </c>
    </row>
    <row r="2063" spans="1:30" hidden="1" x14ac:dyDescent="0.3">
      <c r="A2063" t="s">
        <v>417</v>
      </c>
      <c r="B2063">
        <f t="shared" si="139"/>
        <v>401255</v>
      </c>
      <c r="C2063">
        <v>1255</v>
      </c>
      <c r="D2063">
        <f>VLOOKUP($B2063,TrialDesign!$E$2:$I$1147,5,FALSE)</f>
        <v>8</v>
      </c>
      <c r="E2063" t="str">
        <f>VLOOKUP($B2063,TrialDesign!$E$2:$I$1147,3,FALSE)</f>
        <v>Full</v>
      </c>
      <c r="F2063" t="str">
        <f>VLOOKUP($B2063,TrialDesign!$E$2:$I$1147,4,FALSE)</f>
        <v>CRWT153</v>
      </c>
      <c r="G2063" s="1">
        <v>41905</v>
      </c>
      <c r="H2063" s="1" t="str">
        <f>VLOOKUP(B2063,TrialDesign!$E$2:$J$1147,6,FALSE)</f>
        <v>Full_8h</v>
      </c>
      <c r="J2063">
        <v>1255</v>
      </c>
      <c r="K2063">
        <v>1</v>
      </c>
      <c r="L2063">
        <v>0</v>
      </c>
      <c r="M2063">
        <v>3</v>
      </c>
      <c r="N2063">
        <v>4</v>
      </c>
      <c r="O2063">
        <v>33</v>
      </c>
      <c r="Q2063">
        <v>37</v>
      </c>
      <c r="R2063">
        <v>3</v>
      </c>
      <c r="S2063">
        <v>2</v>
      </c>
      <c r="U2063" t="s">
        <v>71</v>
      </c>
      <c r="W2063">
        <f>VLOOKUP(H2063&amp;"_"&amp;M2063+1,'Leaf lengths'!$J$6:$Q$104,VLOOKUP(F2063,'Leaf lengths'!$S$1:$T$6,2,FALSE),FALSE)</f>
        <v>184.85714285714286</v>
      </c>
      <c r="X2063">
        <f t="shared" si="142"/>
        <v>0.20015455950540958</v>
      </c>
      <c r="Y2063">
        <f t="shared" si="141"/>
        <v>3.2001545595054095</v>
      </c>
      <c r="Z2063">
        <f t="shared" si="140"/>
        <v>8</v>
      </c>
      <c r="AD2063" t="str">
        <f t="shared" si="143"/>
        <v/>
      </c>
    </row>
    <row r="2064" spans="1:30" ht="15" hidden="1" customHeight="1" x14ac:dyDescent="0.3">
      <c r="A2064" t="s">
        <v>417</v>
      </c>
      <c r="B2064">
        <f t="shared" si="139"/>
        <v>401255</v>
      </c>
      <c r="C2064">
        <v>1255</v>
      </c>
      <c r="D2064">
        <f>VLOOKUP($B2064,TrialDesign!$E$2:$I$1147,5,FALSE)</f>
        <v>8</v>
      </c>
      <c r="E2064" t="str">
        <f>VLOOKUP($B2064,TrialDesign!$E$2:$I$1147,3,FALSE)</f>
        <v>Full</v>
      </c>
      <c r="F2064" t="str">
        <f>VLOOKUP($B2064,TrialDesign!$E$2:$I$1147,4,FALSE)</f>
        <v>CRWT153</v>
      </c>
      <c r="G2064" s="1">
        <v>41905</v>
      </c>
      <c r="H2064" s="1" t="str">
        <f>VLOOKUP(B2064,TrialDesign!$E$2:$J$1147,6,FALSE)</f>
        <v>Full_8h</v>
      </c>
      <c r="K2064">
        <v>2</v>
      </c>
      <c r="L2064">
        <v>0</v>
      </c>
      <c r="M2064">
        <v>3</v>
      </c>
      <c r="N2064">
        <v>4</v>
      </c>
      <c r="O2064">
        <v>30</v>
      </c>
      <c r="P2064">
        <v>33</v>
      </c>
      <c r="Q2064">
        <v>45</v>
      </c>
      <c r="R2064">
        <v>3</v>
      </c>
      <c r="S2064">
        <v>2</v>
      </c>
      <c r="U2064" t="s">
        <v>71</v>
      </c>
      <c r="W2064">
        <f>VLOOKUP(H2064&amp;"_"&amp;M2064+1,'Leaf lengths'!$J$6:$Q$104,VLOOKUP(F2064,'Leaf lengths'!$S$1:$T$6,2,FALSE),FALSE)</f>
        <v>184.85714285714286</v>
      </c>
      <c r="X2064">
        <f t="shared" si="142"/>
        <v>0.24343122102009274</v>
      </c>
      <c r="Y2064">
        <f t="shared" si="141"/>
        <v>3.2434312210200926</v>
      </c>
      <c r="Z2064">
        <f t="shared" si="140"/>
        <v>8</v>
      </c>
      <c r="AD2064" t="str">
        <f t="shared" si="143"/>
        <v/>
      </c>
    </row>
    <row r="2065" spans="1:30" ht="15" hidden="1" customHeight="1" x14ac:dyDescent="0.3">
      <c r="A2065" t="s">
        <v>417</v>
      </c>
      <c r="B2065">
        <f t="shared" si="139"/>
        <v>401255</v>
      </c>
      <c r="C2065">
        <v>1255</v>
      </c>
      <c r="D2065">
        <f>VLOOKUP($B2065,TrialDesign!$E$2:$I$1147,5,FALSE)</f>
        <v>8</v>
      </c>
      <c r="E2065" t="str">
        <f>VLOOKUP($B2065,TrialDesign!$E$2:$I$1147,3,FALSE)</f>
        <v>Full</v>
      </c>
      <c r="F2065" t="str">
        <f>VLOOKUP($B2065,TrialDesign!$E$2:$I$1147,4,FALSE)</f>
        <v>CRWT153</v>
      </c>
      <c r="G2065" s="1">
        <v>41905</v>
      </c>
      <c r="H2065" s="1" t="str">
        <f>VLOOKUP(B2065,TrialDesign!$E$2:$J$1147,6,FALSE)</f>
        <v>Full_8h</v>
      </c>
      <c r="K2065">
        <v>3</v>
      </c>
      <c r="L2065">
        <v>0</v>
      </c>
      <c r="M2065">
        <v>3</v>
      </c>
      <c r="N2065">
        <v>4</v>
      </c>
      <c r="O2065">
        <v>27</v>
      </c>
      <c r="P2065">
        <v>38</v>
      </c>
      <c r="Q2065">
        <v>9</v>
      </c>
      <c r="R2065">
        <v>3</v>
      </c>
      <c r="S2065">
        <v>2</v>
      </c>
      <c r="U2065" t="s">
        <v>71</v>
      </c>
      <c r="W2065">
        <f>VLOOKUP(H2065&amp;"_"&amp;M2065+1,'Leaf lengths'!$J$6:$Q$104,VLOOKUP(F2065,'Leaf lengths'!$S$1:$T$6,2,FALSE),FALSE)</f>
        <v>184.85714285714286</v>
      </c>
      <c r="X2065">
        <f t="shared" si="142"/>
        <v>4.8686244204018549E-2</v>
      </c>
      <c r="Y2065">
        <f t="shared" si="141"/>
        <v>3.0486862442040183</v>
      </c>
      <c r="Z2065">
        <f t="shared" si="140"/>
        <v>8</v>
      </c>
      <c r="AD2065" t="str">
        <f t="shared" si="143"/>
        <v/>
      </c>
    </row>
    <row r="2066" spans="1:30" ht="15" hidden="1" customHeight="1" x14ac:dyDescent="0.3">
      <c r="A2066" t="s">
        <v>417</v>
      </c>
      <c r="B2066">
        <f t="shared" si="139"/>
        <v>401255</v>
      </c>
      <c r="C2066">
        <v>1255</v>
      </c>
      <c r="D2066">
        <f>VLOOKUP($B2066,TrialDesign!$E$2:$I$1147,5,FALSE)</f>
        <v>8</v>
      </c>
      <c r="E2066" t="str">
        <f>VLOOKUP($B2066,TrialDesign!$E$2:$I$1147,3,FALSE)</f>
        <v>Full</v>
      </c>
      <c r="F2066" t="str">
        <f>VLOOKUP($B2066,TrialDesign!$E$2:$I$1147,4,FALSE)</f>
        <v>CRWT153</v>
      </c>
      <c r="G2066" s="1">
        <v>41905</v>
      </c>
      <c r="H2066" s="1" t="str">
        <f>VLOOKUP(B2066,TrialDesign!$E$2:$J$1147,6,FALSE)</f>
        <v>Full_8h</v>
      </c>
      <c r="K2066">
        <v>4</v>
      </c>
      <c r="L2066">
        <v>0</v>
      </c>
      <c r="M2066">
        <v>3</v>
      </c>
      <c r="N2066">
        <v>4</v>
      </c>
      <c r="O2066">
        <v>34</v>
      </c>
      <c r="P2066">
        <v>14</v>
      </c>
      <c r="Q2066">
        <v>47</v>
      </c>
      <c r="R2066">
        <v>3</v>
      </c>
      <c r="S2066">
        <v>2</v>
      </c>
      <c r="U2066" t="s">
        <v>71</v>
      </c>
      <c r="W2066">
        <f>VLOOKUP(H2066&amp;"_"&amp;M2066+1,'Leaf lengths'!$J$6:$Q$104,VLOOKUP(F2066,'Leaf lengths'!$S$1:$T$6,2,FALSE),FALSE)</f>
        <v>184.85714285714286</v>
      </c>
      <c r="X2066">
        <f t="shared" si="142"/>
        <v>0.25425038639876352</v>
      </c>
      <c r="Y2066">
        <f t="shared" si="141"/>
        <v>3.2542503863987635</v>
      </c>
      <c r="Z2066">
        <f t="shared" si="140"/>
        <v>8</v>
      </c>
      <c r="AD2066" t="str">
        <f t="shared" si="143"/>
        <v/>
      </c>
    </row>
    <row r="2067" spans="1:30" ht="15" hidden="1" customHeight="1" x14ac:dyDescent="0.3">
      <c r="A2067" t="s">
        <v>417</v>
      </c>
      <c r="B2067">
        <f t="shared" si="139"/>
        <v>401259</v>
      </c>
      <c r="C2067">
        <v>1259</v>
      </c>
      <c r="D2067">
        <f>VLOOKUP($B2067,TrialDesign!$E$2:$I$1147,5,FALSE)</f>
        <v>8</v>
      </c>
      <c r="E2067" t="str">
        <f>VLOOKUP($B2067,TrialDesign!$E$2:$I$1147,3,FALSE)</f>
        <v>Full</v>
      </c>
      <c r="F2067" t="str">
        <f>VLOOKUP($B2067,TrialDesign!$E$2:$I$1147,4,FALSE)</f>
        <v>CRWT153</v>
      </c>
      <c r="G2067" s="1">
        <v>41905</v>
      </c>
      <c r="H2067" s="1" t="str">
        <f>VLOOKUP(B2067,TrialDesign!$E$2:$J$1147,6,FALSE)</f>
        <v>Full_8h</v>
      </c>
      <c r="J2067">
        <v>1259</v>
      </c>
      <c r="K2067">
        <v>1</v>
      </c>
      <c r="L2067">
        <v>0</v>
      </c>
      <c r="M2067">
        <v>2</v>
      </c>
      <c r="N2067">
        <v>3</v>
      </c>
      <c r="O2067">
        <v>34</v>
      </c>
      <c r="Q2067">
        <v>57</v>
      </c>
      <c r="R2067">
        <v>3</v>
      </c>
      <c r="S2067">
        <v>3</v>
      </c>
      <c r="U2067" t="s">
        <v>71</v>
      </c>
      <c r="W2067">
        <f>VLOOKUP(H2067&amp;"_"&amp;M2067+1,'Leaf lengths'!$J$6:$Q$104,VLOOKUP(F2067,'Leaf lengths'!$S$1:$T$6,2,FALSE),FALSE)</f>
        <v>64.5</v>
      </c>
      <c r="X2067">
        <f t="shared" si="142"/>
        <v>0.88372093023255816</v>
      </c>
      <c r="Y2067">
        <f t="shared" si="141"/>
        <v>2.8837209302325579</v>
      </c>
      <c r="Z2067">
        <f t="shared" si="140"/>
        <v>8</v>
      </c>
      <c r="AD2067" t="str">
        <f t="shared" si="143"/>
        <v/>
      </c>
    </row>
    <row r="2068" spans="1:30" ht="15" hidden="1" customHeight="1" x14ac:dyDescent="0.3">
      <c r="A2068" t="s">
        <v>417</v>
      </c>
      <c r="B2068">
        <f t="shared" si="139"/>
        <v>401259</v>
      </c>
      <c r="C2068">
        <v>1259</v>
      </c>
      <c r="D2068">
        <f>VLOOKUP($B2068,TrialDesign!$E$2:$I$1147,5,FALSE)</f>
        <v>8</v>
      </c>
      <c r="E2068" t="str">
        <f>VLOOKUP($B2068,TrialDesign!$E$2:$I$1147,3,FALSE)</f>
        <v>Full</v>
      </c>
      <c r="F2068" t="str">
        <f>VLOOKUP($B2068,TrialDesign!$E$2:$I$1147,4,FALSE)</f>
        <v>CRWT153</v>
      </c>
      <c r="G2068" s="1">
        <v>41905</v>
      </c>
      <c r="H2068" s="1" t="str">
        <f>VLOOKUP(B2068,TrialDesign!$E$2:$J$1147,6,FALSE)</f>
        <v>Full_8h</v>
      </c>
      <c r="K2068">
        <v>2</v>
      </c>
      <c r="L2068">
        <v>0</v>
      </c>
      <c r="M2068">
        <v>2</v>
      </c>
      <c r="N2068">
        <v>3</v>
      </c>
      <c r="O2068">
        <v>42</v>
      </c>
      <c r="P2068">
        <v>52</v>
      </c>
      <c r="Q2068">
        <v>105</v>
      </c>
      <c r="R2068">
        <v>3</v>
      </c>
      <c r="S2068">
        <v>3</v>
      </c>
      <c r="U2068" t="s">
        <v>71</v>
      </c>
      <c r="W2068">
        <f>VLOOKUP(H2068&amp;"_"&amp;M2068+1,'Leaf lengths'!$J$6:$Q$104,VLOOKUP(F2068,'Leaf lengths'!$S$1:$T$6,2,FALSE),FALSE)</f>
        <v>64.5</v>
      </c>
      <c r="X2068">
        <f t="shared" si="142"/>
        <v>1.6279069767441861</v>
      </c>
      <c r="Y2068">
        <f t="shared" si="141"/>
        <v>3.6279069767441863</v>
      </c>
      <c r="Z2068">
        <f t="shared" si="140"/>
        <v>8</v>
      </c>
      <c r="AD2068" t="str">
        <f t="shared" si="143"/>
        <v/>
      </c>
    </row>
    <row r="2069" spans="1:30" ht="15" hidden="1" customHeight="1" x14ac:dyDescent="0.3">
      <c r="A2069" t="s">
        <v>417</v>
      </c>
      <c r="B2069">
        <f t="shared" si="139"/>
        <v>401259</v>
      </c>
      <c r="C2069">
        <v>1259</v>
      </c>
      <c r="D2069">
        <f>VLOOKUP($B2069,TrialDesign!$E$2:$I$1147,5,FALSE)</f>
        <v>8</v>
      </c>
      <c r="E2069" t="str">
        <f>VLOOKUP($B2069,TrialDesign!$E$2:$I$1147,3,FALSE)</f>
        <v>Full</v>
      </c>
      <c r="F2069" t="str">
        <f>VLOOKUP($B2069,TrialDesign!$E$2:$I$1147,4,FALSE)</f>
        <v>CRWT153</v>
      </c>
      <c r="G2069" s="1">
        <v>41905</v>
      </c>
      <c r="H2069" s="1" t="str">
        <f>VLOOKUP(B2069,TrialDesign!$E$2:$J$1147,6,FALSE)</f>
        <v>Full_8h</v>
      </c>
      <c r="K2069">
        <v>3</v>
      </c>
      <c r="L2069">
        <v>0</v>
      </c>
      <c r="M2069">
        <v>3</v>
      </c>
      <c r="N2069">
        <v>4</v>
      </c>
      <c r="O2069">
        <v>28</v>
      </c>
      <c r="P2069">
        <v>53</v>
      </c>
      <c r="Q2069">
        <v>32</v>
      </c>
      <c r="R2069">
        <v>4</v>
      </c>
      <c r="S2069">
        <v>1</v>
      </c>
      <c r="U2069" t="s">
        <v>71</v>
      </c>
      <c r="W2069">
        <f>VLOOKUP(H2069&amp;"_"&amp;M2069+1,'Leaf lengths'!$J$6:$Q$104,VLOOKUP(F2069,'Leaf lengths'!$S$1:$T$6,2,FALSE),FALSE)</f>
        <v>184.85714285714286</v>
      </c>
      <c r="X2069">
        <f t="shared" si="142"/>
        <v>0.17310664605873261</v>
      </c>
      <c r="Y2069">
        <f t="shared" si="141"/>
        <v>3.1731066460587325</v>
      </c>
      <c r="Z2069">
        <f t="shared" si="140"/>
        <v>8</v>
      </c>
      <c r="AD2069" t="str">
        <f t="shared" si="143"/>
        <v/>
      </c>
    </row>
    <row r="2070" spans="1:30" ht="15" hidden="1" customHeight="1" x14ac:dyDescent="0.3">
      <c r="A2070" t="s">
        <v>417</v>
      </c>
      <c r="B2070">
        <f t="shared" si="139"/>
        <v>401259</v>
      </c>
      <c r="C2070">
        <v>1259</v>
      </c>
      <c r="D2070">
        <f>VLOOKUP($B2070,TrialDesign!$E$2:$I$1147,5,FALSE)</f>
        <v>8</v>
      </c>
      <c r="E2070" t="str">
        <f>VLOOKUP($B2070,TrialDesign!$E$2:$I$1147,3,FALSE)</f>
        <v>Full</v>
      </c>
      <c r="F2070" t="str">
        <f>VLOOKUP($B2070,TrialDesign!$E$2:$I$1147,4,FALSE)</f>
        <v>CRWT153</v>
      </c>
      <c r="G2070" s="1">
        <v>41905</v>
      </c>
      <c r="H2070" s="1" t="str">
        <f>VLOOKUP(B2070,TrialDesign!$E$2:$J$1147,6,FALSE)</f>
        <v>Full_8h</v>
      </c>
      <c r="K2070">
        <v>4</v>
      </c>
      <c r="L2070">
        <v>0</v>
      </c>
      <c r="M2070">
        <v>2</v>
      </c>
      <c r="N2070">
        <v>3</v>
      </c>
      <c r="O2070">
        <v>25</v>
      </c>
      <c r="P2070">
        <v>20</v>
      </c>
      <c r="Q2070">
        <v>63</v>
      </c>
      <c r="R2070">
        <v>3</v>
      </c>
      <c r="S2070">
        <v>2</v>
      </c>
      <c r="U2070" t="s">
        <v>71</v>
      </c>
      <c r="W2070">
        <f>VLOOKUP(H2070&amp;"_"&amp;M2070+1,'Leaf lengths'!$J$6:$Q$104,VLOOKUP(F2070,'Leaf lengths'!$S$1:$T$6,2,FALSE),FALSE)</f>
        <v>64.5</v>
      </c>
      <c r="X2070">
        <f t="shared" si="142"/>
        <v>0.97674418604651159</v>
      </c>
      <c r="Y2070">
        <f t="shared" si="141"/>
        <v>2.9767441860465116</v>
      </c>
      <c r="Z2070">
        <f t="shared" si="140"/>
        <v>7</v>
      </c>
      <c r="AD2070" t="str">
        <f t="shared" si="143"/>
        <v/>
      </c>
    </row>
    <row r="2071" spans="1:30" ht="15" hidden="1" customHeight="1" x14ac:dyDescent="0.3">
      <c r="A2071" t="s">
        <v>417</v>
      </c>
      <c r="B2071">
        <f t="shared" si="139"/>
        <v>401260</v>
      </c>
      <c r="C2071">
        <v>1260</v>
      </c>
      <c r="D2071">
        <f>VLOOKUP($B2071,TrialDesign!$E$2:$I$1147,5,FALSE)</f>
        <v>8</v>
      </c>
      <c r="E2071" t="str">
        <f>VLOOKUP($B2071,TrialDesign!$E$2:$I$1147,3,FALSE)</f>
        <v>Full</v>
      </c>
      <c r="F2071" t="str">
        <f>VLOOKUP($B2071,TrialDesign!$E$2:$I$1147,4,FALSE)</f>
        <v>CRWT153</v>
      </c>
      <c r="G2071" s="1">
        <v>41905</v>
      </c>
      <c r="H2071" s="1" t="str">
        <f>VLOOKUP(B2071,TrialDesign!$E$2:$J$1147,6,FALSE)</f>
        <v>Full_8h</v>
      </c>
      <c r="J2071">
        <v>1260</v>
      </c>
      <c r="K2071">
        <v>1</v>
      </c>
      <c r="L2071">
        <v>0</v>
      </c>
      <c r="M2071">
        <v>2</v>
      </c>
      <c r="N2071">
        <v>3</v>
      </c>
      <c r="O2071">
        <v>23</v>
      </c>
      <c r="Q2071">
        <v>55</v>
      </c>
      <c r="R2071">
        <v>3</v>
      </c>
      <c r="S2071">
        <v>2</v>
      </c>
      <c r="U2071" t="s">
        <v>71</v>
      </c>
      <c r="W2071">
        <f>VLOOKUP(H2071&amp;"_"&amp;M2071+1,'Leaf lengths'!$J$6:$Q$104,VLOOKUP(F2071,'Leaf lengths'!$S$1:$T$6,2,FALSE),FALSE)</f>
        <v>64.5</v>
      </c>
      <c r="X2071">
        <f t="shared" si="142"/>
        <v>0.8527131782945736</v>
      </c>
      <c r="Y2071">
        <f t="shared" si="141"/>
        <v>2.8527131782945734</v>
      </c>
      <c r="Z2071">
        <f t="shared" si="140"/>
        <v>7</v>
      </c>
      <c r="AD2071" t="str">
        <f t="shared" si="143"/>
        <v/>
      </c>
    </row>
    <row r="2072" spans="1:30" ht="15" hidden="1" customHeight="1" x14ac:dyDescent="0.3">
      <c r="A2072" t="s">
        <v>417</v>
      </c>
      <c r="B2072">
        <f t="shared" si="139"/>
        <v>401260</v>
      </c>
      <c r="C2072">
        <v>1260</v>
      </c>
      <c r="D2072">
        <f>VLOOKUP($B2072,TrialDesign!$E$2:$I$1147,5,FALSE)</f>
        <v>8</v>
      </c>
      <c r="E2072" t="str">
        <f>VLOOKUP($B2072,TrialDesign!$E$2:$I$1147,3,FALSE)</f>
        <v>Full</v>
      </c>
      <c r="F2072" t="str">
        <f>VLOOKUP($B2072,TrialDesign!$E$2:$I$1147,4,FALSE)</f>
        <v>CRWT153</v>
      </c>
      <c r="G2072" s="1">
        <v>41905</v>
      </c>
      <c r="H2072" s="1" t="str">
        <f>VLOOKUP(B2072,TrialDesign!$E$2:$J$1147,6,FALSE)</f>
        <v>Full_8h</v>
      </c>
      <c r="K2072">
        <v>2</v>
      </c>
      <c r="L2072">
        <v>1</v>
      </c>
      <c r="M2072">
        <v>2</v>
      </c>
      <c r="N2072">
        <v>3</v>
      </c>
      <c r="O2072">
        <v>37</v>
      </c>
      <c r="P2072">
        <v>26</v>
      </c>
      <c r="Q2072">
        <v>71</v>
      </c>
      <c r="R2072">
        <v>3</v>
      </c>
      <c r="S2072">
        <v>2</v>
      </c>
      <c r="U2072" t="s">
        <v>71</v>
      </c>
      <c r="W2072">
        <f>VLOOKUP(H2072&amp;"_"&amp;M2072+1,'Leaf lengths'!$J$6:$Q$104,VLOOKUP(F2072,'Leaf lengths'!$S$1:$T$6,2,FALSE),FALSE)</f>
        <v>64.5</v>
      </c>
      <c r="X2072">
        <f t="shared" si="142"/>
        <v>1.1007751937984496</v>
      </c>
      <c r="Y2072">
        <f t="shared" si="141"/>
        <v>3.1007751937984498</v>
      </c>
      <c r="Z2072">
        <f t="shared" si="140"/>
        <v>7</v>
      </c>
      <c r="AD2072" t="str">
        <f t="shared" si="143"/>
        <v/>
      </c>
    </row>
    <row r="2073" spans="1:30" ht="15" hidden="1" customHeight="1" x14ac:dyDescent="0.3">
      <c r="A2073" t="s">
        <v>417</v>
      </c>
      <c r="B2073">
        <f t="shared" si="139"/>
        <v>401260</v>
      </c>
      <c r="C2073">
        <v>1260</v>
      </c>
      <c r="D2073">
        <f>VLOOKUP($B2073,TrialDesign!$E$2:$I$1147,5,FALSE)</f>
        <v>8</v>
      </c>
      <c r="E2073" t="str">
        <f>VLOOKUP($B2073,TrialDesign!$E$2:$I$1147,3,FALSE)</f>
        <v>Full</v>
      </c>
      <c r="F2073" t="str">
        <f>VLOOKUP($B2073,TrialDesign!$E$2:$I$1147,4,FALSE)</f>
        <v>CRWT153</v>
      </c>
      <c r="G2073" s="1">
        <v>41905</v>
      </c>
      <c r="H2073" s="1" t="str">
        <f>VLOOKUP(B2073,TrialDesign!$E$2:$J$1147,6,FALSE)</f>
        <v>Full_8h</v>
      </c>
      <c r="K2073">
        <v>3</v>
      </c>
      <c r="L2073">
        <v>0</v>
      </c>
      <c r="M2073">
        <v>2</v>
      </c>
      <c r="N2073">
        <v>3</v>
      </c>
      <c r="O2073">
        <v>20</v>
      </c>
      <c r="P2073">
        <v>21</v>
      </c>
      <c r="Q2073">
        <v>62</v>
      </c>
      <c r="R2073">
        <v>4</v>
      </c>
      <c r="S2073">
        <v>2</v>
      </c>
      <c r="U2073" t="s">
        <v>71</v>
      </c>
      <c r="W2073">
        <f>VLOOKUP(H2073&amp;"_"&amp;M2073+1,'Leaf lengths'!$J$6:$Q$104,VLOOKUP(F2073,'Leaf lengths'!$S$1:$T$6,2,FALSE),FALSE)</f>
        <v>64.5</v>
      </c>
      <c r="X2073">
        <f t="shared" si="142"/>
        <v>0.96124031007751942</v>
      </c>
      <c r="Y2073">
        <f t="shared" si="141"/>
        <v>2.9612403100775193</v>
      </c>
      <c r="Z2073">
        <f t="shared" si="140"/>
        <v>8</v>
      </c>
      <c r="AD2073" t="str">
        <f t="shared" si="143"/>
        <v/>
      </c>
    </row>
    <row r="2074" spans="1:30" ht="15" hidden="1" customHeight="1" x14ac:dyDescent="0.3">
      <c r="A2074" t="s">
        <v>417</v>
      </c>
      <c r="B2074">
        <f t="shared" si="139"/>
        <v>401256</v>
      </c>
      <c r="C2074">
        <v>1256</v>
      </c>
      <c r="D2074">
        <f>VLOOKUP($B2074,TrialDesign!$E$2:$I$1147,5,FALSE)</f>
        <v>8</v>
      </c>
      <c r="E2074" t="str">
        <f>VLOOKUP($B2074,TrialDesign!$E$2:$I$1147,3,FALSE)</f>
        <v>Full</v>
      </c>
      <c r="F2074" t="str">
        <f>VLOOKUP($B2074,TrialDesign!$E$2:$I$1147,4,FALSE)</f>
        <v>CRWT153</v>
      </c>
      <c r="G2074" s="1">
        <v>41912</v>
      </c>
      <c r="H2074" s="1" t="str">
        <f>VLOOKUP(B2074,TrialDesign!$E$2:$J$1147,6,FALSE)</f>
        <v>Full_8h</v>
      </c>
      <c r="J2074">
        <v>1256</v>
      </c>
      <c r="K2074">
        <v>1</v>
      </c>
      <c r="L2074">
        <v>1</v>
      </c>
      <c r="M2074">
        <v>3</v>
      </c>
      <c r="N2074">
        <v>4</v>
      </c>
      <c r="O2074">
        <v>42</v>
      </c>
      <c r="Q2074">
        <v>83</v>
      </c>
      <c r="R2074">
        <v>4</v>
      </c>
      <c r="S2074">
        <v>4</v>
      </c>
      <c r="U2074" t="s">
        <v>71</v>
      </c>
      <c r="W2074">
        <f>VLOOKUP(H2074&amp;"_"&amp;M2074+1,'Leaf lengths'!$J$6:$Q$104,VLOOKUP(F2074,'Leaf lengths'!$S$1:$T$6,2,FALSE),FALSE)</f>
        <v>184.85714285714286</v>
      </c>
      <c r="X2074">
        <f t="shared" si="142"/>
        <v>0.44899536321483768</v>
      </c>
      <c r="Y2074">
        <f t="shared" si="141"/>
        <v>3.4489953632148378</v>
      </c>
      <c r="Z2074">
        <f t="shared" si="140"/>
        <v>11</v>
      </c>
      <c r="AD2074" t="str">
        <f t="shared" si="143"/>
        <v/>
      </c>
    </row>
    <row r="2075" spans="1:30" ht="15" hidden="1" customHeight="1" x14ac:dyDescent="0.3">
      <c r="A2075" t="s">
        <v>417</v>
      </c>
      <c r="B2075">
        <f t="shared" si="139"/>
        <v>401256</v>
      </c>
      <c r="C2075">
        <v>1256</v>
      </c>
      <c r="D2075">
        <f>VLOOKUP($B2075,TrialDesign!$E$2:$I$1147,5,FALSE)</f>
        <v>8</v>
      </c>
      <c r="E2075" t="str">
        <f>VLOOKUP($B2075,TrialDesign!$E$2:$I$1147,3,FALSE)</f>
        <v>Full</v>
      </c>
      <c r="F2075" t="str">
        <f>VLOOKUP($B2075,TrialDesign!$E$2:$I$1147,4,FALSE)</f>
        <v>CRWT153</v>
      </c>
      <c r="G2075" s="1">
        <v>41912</v>
      </c>
      <c r="H2075" s="1" t="str">
        <f>VLOOKUP(B2075,TrialDesign!$E$2:$J$1147,6,FALSE)</f>
        <v>Full_8h</v>
      </c>
      <c r="K2075">
        <v>2</v>
      </c>
      <c r="L2075">
        <v>1</v>
      </c>
      <c r="M2075">
        <v>4</v>
      </c>
      <c r="N2075">
        <v>5</v>
      </c>
      <c r="O2075">
        <v>58</v>
      </c>
      <c r="P2075">
        <v>166</v>
      </c>
      <c r="Q2075">
        <v>65</v>
      </c>
      <c r="R2075">
        <v>3</v>
      </c>
      <c r="S2075">
        <v>5</v>
      </c>
      <c r="U2075" t="s">
        <v>71</v>
      </c>
      <c r="W2075">
        <f>VLOOKUP(H2075&amp;"_"&amp;M2075+1,'Leaf lengths'!$J$6:$Q$104,VLOOKUP(F2075,'Leaf lengths'!$S$1:$T$6,2,FALSE),FALSE)</f>
        <v>205.23529411764707</v>
      </c>
      <c r="X2075">
        <f t="shared" si="142"/>
        <v>0.31670965892805958</v>
      </c>
      <c r="Y2075">
        <f t="shared" si="141"/>
        <v>4.31670965892806</v>
      </c>
      <c r="Z2075">
        <f t="shared" si="140"/>
        <v>12</v>
      </c>
      <c r="AD2075" t="str">
        <f t="shared" si="143"/>
        <v/>
      </c>
    </row>
    <row r="2076" spans="1:30" ht="15" hidden="1" customHeight="1" x14ac:dyDescent="0.3">
      <c r="A2076" t="s">
        <v>417</v>
      </c>
      <c r="B2076">
        <f t="shared" si="139"/>
        <v>401256</v>
      </c>
      <c r="C2076">
        <v>1256</v>
      </c>
      <c r="D2076">
        <f>VLOOKUP($B2076,TrialDesign!$E$2:$I$1147,5,FALSE)</f>
        <v>8</v>
      </c>
      <c r="E2076" t="str">
        <f>VLOOKUP($B2076,TrialDesign!$E$2:$I$1147,3,FALSE)</f>
        <v>Full</v>
      </c>
      <c r="F2076" t="str">
        <f>VLOOKUP($B2076,TrialDesign!$E$2:$I$1147,4,FALSE)</f>
        <v>CRWT153</v>
      </c>
      <c r="G2076" s="1">
        <v>41912</v>
      </c>
      <c r="H2076" s="1" t="str">
        <f>VLOOKUP(B2076,TrialDesign!$E$2:$J$1147,6,FALSE)</f>
        <v>Full_8h</v>
      </c>
      <c r="K2076">
        <v>3</v>
      </c>
      <c r="L2076">
        <v>0</v>
      </c>
      <c r="M2076">
        <v>4</v>
      </c>
      <c r="N2076">
        <v>5</v>
      </c>
      <c r="O2076">
        <v>43</v>
      </c>
      <c r="P2076">
        <v>197</v>
      </c>
      <c r="Q2076">
        <v>67</v>
      </c>
      <c r="R2076">
        <v>4</v>
      </c>
      <c r="S2076">
        <v>4</v>
      </c>
      <c r="U2076" t="s">
        <v>71</v>
      </c>
      <c r="W2076">
        <f>VLOOKUP(H2076&amp;"_"&amp;M2076+1,'Leaf lengths'!$J$6:$Q$104,VLOOKUP(F2076,'Leaf lengths'!$S$1:$T$6,2,FALSE),FALSE)</f>
        <v>205.23529411764707</v>
      </c>
      <c r="X2076">
        <f t="shared" si="142"/>
        <v>0.32645457151046142</v>
      </c>
      <c r="Y2076">
        <f t="shared" si="141"/>
        <v>4.3264545715104612</v>
      </c>
      <c r="Z2076">
        <f t="shared" si="140"/>
        <v>12</v>
      </c>
      <c r="AD2076" t="str">
        <f t="shared" si="143"/>
        <v/>
      </c>
    </row>
    <row r="2077" spans="1:30" ht="15" hidden="1" customHeight="1" x14ac:dyDescent="0.3">
      <c r="A2077" t="s">
        <v>417</v>
      </c>
      <c r="B2077">
        <f t="shared" si="139"/>
        <v>401256</v>
      </c>
      <c r="C2077">
        <v>1256</v>
      </c>
      <c r="D2077">
        <f>VLOOKUP($B2077,TrialDesign!$E$2:$I$1147,5,FALSE)</f>
        <v>8</v>
      </c>
      <c r="E2077" t="str">
        <f>VLOOKUP($B2077,TrialDesign!$E$2:$I$1147,3,FALSE)</f>
        <v>Full</v>
      </c>
      <c r="F2077" t="str">
        <f>VLOOKUP($B2077,TrialDesign!$E$2:$I$1147,4,FALSE)</f>
        <v>CRWT153</v>
      </c>
      <c r="G2077" s="1">
        <v>41912</v>
      </c>
      <c r="H2077" s="1" t="str">
        <f>VLOOKUP(B2077,TrialDesign!$E$2:$J$1147,6,FALSE)</f>
        <v>Full_8h</v>
      </c>
      <c r="K2077">
        <v>4</v>
      </c>
      <c r="L2077">
        <v>0</v>
      </c>
      <c r="M2077">
        <v>3</v>
      </c>
      <c r="N2077">
        <v>5</v>
      </c>
      <c r="O2077">
        <v>35</v>
      </c>
      <c r="P2077">
        <v>149</v>
      </c>
      <c r="Q2077">
        <v>25</v>
      </c>
      <c r="R2077">
        <v>4</v>
      </c>
      <c r="S2077">
        <v>4</v>
      </c>
      <c r="U2077" t="s">
        <v>71</v>
      </c>
      <c r="W2077">
        <f>VLOOKUP(H2077&amp;"_"&amp;M2077+1,'Leaf lengths'!$J$6:$Q$104,VLOOKUP(F2077,'Leaf lengths'!$S$1:$T$6,2,FALSE),FALSE)</f>
        <v>184.85714285714286</v>
      </c>
      <c r="X2077">
        <f t="shared" si="142"/>
        <v>0.13523956723338484</v>
      </c>
      <c r="Y2077">
        <f t="shared" si="141"/>
        <v>3.135239567233385</v>
      </c>
      <c r="Z2077">
        <f t="shared" si="140"/>
        <v>11</v>
      </c>
      <c r="AD2077" t="str">
        <f t="shared" si="143"/>
        <v/>
      </c>
    </row>
    <row r="2078" spans="1:30" ht="15" hidden="1" customHeight="1" x14ac:dyDescent="0.3">
      <c r="A2078" t="s">
        <v>417</v>
      </c>
      <c r="B2078">
        <f t="shared" si="139"/>
        <v>401257</v>
      </c>
      <c r="C2078">
        <v>1257</v>
      </c>
      <c r="D2078">
        <f>VLOOKUP($B2078,TrialDesign!$E$2:$I$1147,5,FALSE)</f>
        <v>8</v>
      </c>
      <c r="E2078" t="str">
        <f>VLOOKUP($B2078,TrialDesign!$E$2:$I$1147,3,FALSE)</f>
        <v>Full</v>
      </c>
      <c r="F2078" t="str">
        <f>VLOOKUP($B2078,TrialDesign!$E$2:$I$1147,4,FALSE)</f>
        <v>CRWT153</v>
      </c>
      <c r="G2078" s="1">
        <v>41912</v>
      </c>
      <c r="H2078" s="1" t="str">
        <f>VLOOKUP(B2078,TrialDesign!$E$2:$J$1147,6,FALSE)</f>
        <v>Full_8h</v>
      </c>
      <c r="J2078">
        <v>1257</v>
      </c>
      <c r="K2078">
        <v>1</v>
      </c>
      <c r="L2078">
        <v>1</v>
      </c>
      <c r="M2078">
        <v>4</v>
      </c>
      <c r="N2078">
        <v>5</v>
      </c>
      <c r="O2078">
        <v>31</v>
      </c>
      <c r="P2078">
        <v>146</v>
      </c>
      <c r="Q2078">
        <v>98</v>
      </c>
      <c r="R2078">
        <v>4</v>
      </c>
      <c r="S2078">
        <v>3</v>
      </c>
      <c r="U2078" t="s">
        <v>71</v>
      </c>
      <c r="W2078">
        <f>VLOOKUP(H2078&amp;"_"&amp;M2078+1,'Leaf lengths'!$J$6:$Q$104,VLOOKUP(F2078,'Leaf lengths'!$S$1:$T$6,2,FALSE),FALSE)</f>
        <v>205.23529411764707</v>
      </c>
      <c r="X2078">
        <f t="shared" si="142"/>
        <v>0.47750071653768983</v>
      </c>
      <c r="Y2078">
        <f t="shared" si="141"/>
        <v>4.4775007165376897</v>
      </c>
      <c r="Z2078">
        <f t="shared" si="140"/>
        <v>11</v>
      </c>
      <c r="AD2078" t="str">
        <f t="shared" si="143"/>
        <v/>
      </c>
    </row>
    <row r="2079" spans="1:30" ht="15" hidden="1" customHeight="1" x14ac:dyDescent="0.3">
      <c r="A2079" t="s">
        <v>417</v>
      </c>
      <c r="B2079">
        <f t="shared" si="139"/>
        <v>401257</v>
      </c>
      <c r="C2079">
        <v>1257</v>
      </c>
      <c r="D2079">
        <f>VLOOKUP($B2079,TrialDesign!$E$2:$I$1147,5,FALSE)</f>
        <v>8</v>
      </c>
      <c r="E2079" t="str">
        <f>VLOOKUP($B2079,TrialDesign!$E$2:$I$1147,3,FALSE)</f>
        <v>Full</v>
      </c>
      <c r="F2079" t="str">
        <f>VLOOKUP($B2079,TrialDesign!$E$2:$I$1147,4,FALSE)</f>
        <v>CRWT153</v>
      </c>
      <c r="G2079" s="1">
        <v>41912</v>
      </c>
      <c r="H2079" s="1" t="str">
        <f>VLOOKUP(B2079,TrialDesign!$E$2:$J$1147,6,FALSE)</f>
        <v>Full_8h</v>
      </c>
      <c r="K2079">
        <v>2</v>
      </c>
      <c r="L2079">
        <v>0</v>
      </c>
      <c r="M2079">
        <v>5</v>
      </c>
      <c r="N2079">
        <v>6</v>
      </c>
      <c r="O2079">
        <v>35</v>
      </c>
      <c r="P2079">
        <v>166</v>
      </c>
      <c r="Q2079">
        <v>45</v>
      </c>
      <c r="R2079">
        <v>4</v>
      </c>
      <c r="S2079">
        <v>3</v>
      </c>
      <c r="U2079" t="s">
        <v>71</v>
      </c>
      <c r="W2079">
        <f>VLOOKUP(H2079&amp;"_"&amp;M2079+1,'Leaf lengths'!$J$6:$Q$104,VLOOKUP(F2079,'Leaf lengths'!$S$1:$T$6,2,FALSE),FALSE)</f>
        <v>249.33333333333334</v>
      </c>
      <c r="X2079">
        <f t="shared" si="142"/>
        <v>0.18048128342245989</v>
      </c>
      <c r="Y2079">
        <f t="shared" si="141"/>
        <v>5.1804812834224601</v>
      </c>
      <c r="Z2079">
        <f t="shared" si="140"/>
        <v>12</v>
      </c>
      <c r="AD2079" t="str">
        <f t="shared" si="143"/>
        <v/>
      </c>
    </row>
    <row r="2080" spans="1:30" ht="15" hidden="1" customHeight="1" x14ac:dyDescent="0.3">
      <c r="A2080" t="s">
        <v>417</v>
      </c>
      <c r="B2080">
        <f t="shared" si="139"/>
        <v>401257</v>
      </c>
      <c r="C2080">
        <v>1257</v>
      </c>
      <c r="D2080">
        <f>VLOOKUP($B2080,TrialDesign!$E$2:$I$1147,5,FALSE)</f>
        <v>8</v>
      </c>
      <c r="E2080" t="str">
        <f>VLOOKUP($B2080,TrialDesign!$E$2:$I$1147,3,FALSE)</f>
        <v>Full</v>
      </c>
      <c r="F2080" t="str">
        <f>VLOOKUP($B2080,TrialDesign!$E$2:$I$1147,4,FALSE)</f>
        <v>CRWT153</v>
      </c>
      <c r="G2080" s="1">
        <v>41912</v>
      </c>
      <c r="H2080" s="1" t="str">
        <f>VLOOKUP(B2080,TrialDesign!$E$2:$J$1147,6,FALSE)</f>
        <v>Full_8h</v>
      </c>
      <c r="K2080">
        <v>3</v>
      </c>
      <c r="L2080">
        <v>1</v>
      </c>
      <c r="M2080">
        <v>4</v>
      </c>
      <c r="N2080">
        <v>5</v>
      </c>
      <c r="O2080">
        <v>50</v>
      </c>
      <c r="P2080">
        <v>137</v>
      </c>
      <c r="Q2080">
        <v>36</v>
      </c>
      <c r="R2080">
        <v>3</v>
      </c>
      <c r="S2080">
        <v>4</v>
      </c>
      <c r="U2080" t="s">
        <v>71</v>
      </c>
      <c r="W2080">
        <f>VLOOKUP(H2080&amp;"_"&amp;M2080+1,'Leaf lengths'!$J$6:$Q$104,VLOOKUP(F2080,'Leaf lengths'!$S$1:$T$6,2,FALSE),FALSE)</f>
        <v>205.23529411764707</v>
      </c>
      <c r="X2080">
        <f t="shared" si="142"/>
        <v>0.17540842648323302</v>
      </c>
      <c r="Y2080">
        <f t="shared" si="141"/>
        <v>4.1754084264832327</v>
      </c>
      <c r="Z2080">
        <f t="shared" si="140"/>
        <v>11</v>
      </c>
      <c r="AD2080" t="str">
        <f t="shared" si="143"/>
        <v/>
      </c>
    </row>
    <row r="2081" spans="1:30" ht="15" hidden="1" customHeight="1" x14ac:dyDescent="0.3">
      <c r="A2081" t="s">
        <v>417</v>
      </c>
      <c r="B2081">
        <f t="shared" si="139"/>
        <v>401257</v>
      </c>
      <c r="C2081">
        <v>1257</v>
      </c>
      <c r="D2081">
        <f>VLOOKUP($B2081,TrialDesign!$E$2:$I$1147,5,FALSE)</f>
        <v>8</v>
      </c>
      <c r="E2081" t="str">
        <f>VLOOKUP($B2081,TrialDesign!$E$2:$I$1147,3,FALSE)</f>
        <v>Full</v>
      </c>
      <c r="F2081" t="str">
        <f>VLOOKUP($B2081,TrialDesign!$E$2:$I$1147,4,FALSE)</f>
        <v>CRWT153</v>
      </c>
      <c r="G2081" s="1">
        <v>41912</v>
      </c>
      <c r="H2081" s="1" t="str">
        <f>VLOOKUP(B2081,TrialDesign!$E$2:$J$1147,6,FALSE)</f>
        <v>Full_8h</v>
      </c>
      <c r="K2081">
        <v>4</v>
      </c>
      <c r="L2081">
        <v>1</v>
      </c>
      <c r="M2081">
        <v>5</v>
      </c>
      <c r="N2081">
        <v>6</v>
      </c>
      <c r="O2081">
        <v>29</v>
      </c>
      <c r="P2081">
        <v>131</v>
      </c>
      <c r="Q2081">
        <v>81</v>
      </c>
      <c r="R2081">
        <v>3</v>
      </c>
      <c r="S2081">
        <v>4</v>
      </c>
      <c r="U2081" t="s">
        <v>71</v>
      </c>
      <c r="W2081">
        <f>VLOOKUP(H2081&amp;"_"&amp;M2081+1,'Leaf lengths'!$J$6:$Q$104,VLOOKUP(F2081,'Leaf lengths'!$S$1:$T$6,2,FALSE),FALSE)</f>
        <v>249.33333333333334</v>
      </c>
      <c r="X2081">
        <f t="shared" si="142"/>
        <v>0.32486631016042777</v>
      </c>
      <c r="Y2081">
        <f t="shared" si="141"/>
        <v>5.3248663101604281</v>
      </c>
      <c r="Z2081">
        <f t="shared" si="140"/>
        <v>12</v>
      </c>
      <c r="AD2081" t="str">
        <f t="shared" si="143"/>
        <v/>
      </c>
    </row>
    <row r="2082" spans="1:30" ht="15" hidden="1" customHeight="1" x14ac:dyDescent="0.3">
      <c r="A2082" t="s">
        <v>417</v>
      </c>
      <c r="B2082">
        <f t="shared" ref="B2082:B2145" si="144">400000+C2082</f>
        <v>401269</v>
      </c>
      <c r="C2082">
        <v>1269</v>
      </c>
      <c r="D2082">
        <f>VLOOKUP($B2082,TrialDesign!$E$2:$I$1147,5,FALSE)</f>
        <v>8</v>
      </c>
      <c r="E2082" t="str">
        <f>VLOOKUP($B2082,TrialDesign!$E$2:$I$1147,3,FALSE)</f>
        <v>Full</v>
      </c>
      <c r="F2082" t="str">
        <f>VLOOKUP($B2082,TrialDesign!$E$2:$I$1147,4,FALSE)</f>
        <v>CRWT153</v>
      </c>
      <c r="G2082" s="1">
        <v>41912</v>
      </c>
      <c r="H2082" s="1" t="str">
        <f>VLOOKUP(B2082,TrialDesign!$E$2:$J$1147,6,FALSE)</f>
        <v>Full_8h</v>
      </c>
      <c r="J2082">
        <v>1269</v>
      </c>
      <c r="K2082">
        <v>1</v>
      </c>
      <c r="L2082">
        <v>0</v>
      </c>
      <c r="M2082">
        <v>3</v>
      </c>
      <c r="N2082">
        <v>4</v>
      </c>
      <c r="O2082">
        <v>57</v>
      </c>
      <c r="Q2082">
        <v>139</v>
      </c>
      <c r="R2082">
        <v>3</v>
      </c>
      <c r="S2082">
        <v>4</v>
      </c>
      <c r="U2082" t="s">
        <v>71</v>
      </c>
      <c r="W2082">
        <f>VLOOKUP(H2082&amp;"_"&amp;M2082+1,'Leaf lengths'!$J$6:$Q$104,VLOOKUP(F2082,'Leaf lengths'!$S$1:$T$6,2,FALSE),FALSE)</f>
        <v>184.85714285714286</v>
      </c>
      <c r="X2082">
        <f t="shared" si="142"/>
        <v>0.75193199381761977</v>
      </c>
      <c r="Y2082">
        <f t="shared" si="141"/>
        <v>3.7519319938176197</v>
      </c>
      <c r="Z2082">
        <f t="shared" si="140"/>
        <v>10</v>
      </c>
      <c r="AD2082" t="str">
        <f t="shared" si="143"/>
        <v/>
      </c>
    </row>
    <row r="2083" spans="1:30" ht="15" hidden="1" customHeight="1" x14ac:dyDescent="0.3">
      <c r="A2083" t="s">
        <v>417</v>
      </c>
      <c r="B2083">
        <f t="shared" si="144"/>
        <v>401269</v>
      </c>
      <c r="C2083">
        <v>1269</v>
      </c>
      <c r="D2083">
        <f>VLOOKUP($B2083,TrialDesign!$E$2:$I$1147,5,FALSE)</f>
        <v>8</v>
      </c>
      <c r="E2083" t="str">
        <f>VLOOKUP($B2083,TrialDesign!$E$2:$I$1147,3,FALSE)</f>
        <v>Full</v>
      </c>
      <c r="F2083" t="str">
        <f>VLOOKUP($B2083,TrialDesign!$E$2:$I$1147,4,FALSE)</f>
        <v>CRWT153</v>
      </c>
      <c r="G2083" s="1">
        <v>41912</v>
      </c>
      <c r="H2083" s="1" t="str">
        <f>VLOOKUP(B2083,TrialDesign!$E$2:$J$1147,6,FALSE)</f>
        <v>Full_8h</v>
      </c>
      <c r="K2083">
        <v>2</v>
      </c>
      <c r="L2083">
        <v>1</v>
      </c>
      <c r="M2083">
        <v>4</v>
      </c>
      <c r="N2083">
        <v>5</v>
      </c>
      <c r="O2083">
        <v>61</v>
      </c>
      <c r="P2083">
        <v>181</v>
      </c>
      <c r="Q2083">
        <v>107</v>
      </c>
      <c r="R2083">
        <v>4</v>
      </c>
      <c r="S2083">
        <v>4</v>
      </c>
      <c r="U2083" t="s">
        <v>71</v>
      </c>
      <c r="W2083">
        <f>VLOOKUP(H2083&amp;"_"&amp;M2083+1,'Leaf lengths'!$J$6:$Q$104,VLOOKUP(F2083,'Leaf lengths'!$S$1:$T$6,2,FALSE),FALSE)</f>
        <v>205.23529411764707</v>
      </c>
      <c r="X2083">
        <f t="shared" si="142"/>
        <v>0.52135282315849807</v>
      </c>
      <c r="Y2083">
        <f t="shared" si="141"/>
        <v>4.5213528231584981</v>
      </c>
      <c r="Z2083">
        <f t="shared" si="140"/>
        <v>12</v>
      </c>
      <c r="AD2083" t="str">
        <f t="shared" si="143"/>
        <v/>
      </c>
    </row>
    <row r="2084" spans="1:30" ht="15" hidden="1" customHeight="1" x14ac:dyDescent="0.3">
      <c r="A2084" t="s">
        <v>417</v>
      </c>
      <c r="B2084">
        <f t="shared" si="144"/>
        <v>401269</v>
      </c>
      <c r="C2084">
        <v>1269</v>
      </c>
      <c r="D2084">
        <f>VLOOKUP($B2084,TrialDesign!$E$2:$I$1147,5,FALSE)</f>
        <v>8</v>
      </c>
      <c r="E2084" t="str">
        <f>VLOOKUP($B2084,TrialDesign!$E$2:$I$1147,3,FALSE)</f>
        <v>Full</v>
      </c>
      <c r="F2084" t="str">
        <f>VLOOKUP($B2084,TrialDesign!$E$2:$I$1147,4,FALSE)</f>
        <v>CRWT153</v>
      </c>
      <c r="G2084" s="1">
        <v>41912</v>
      </c>
      <c r="H2084" s="1" t="str">
        <f>VLOOKUP(B2084,TrialDesign!$E$2:$J$1147,6,FALSE)</f>
        <v>Full_8h</v>
      </c>
      <c r="K2084">
        <v>3</v>
      </c>
      <c r="L2084">
        <v>1</v>
      </c>
      <c r="M2084">
        <v>3</v>
      </c>
      <c r="N2084">
        <v>4</v>
      </c>
      <c r="O2084">
        <v>41</v>
      </c>
      <c r="P2084">
        <v>100</v>
      </c>
      <c r="Q2084">
        <v>92</v>
      </c>
      <c r="R2084">
        <v>4</v>
      </c>
      <c r="S2084">
        <v>3</v>
      </c>
      <c r="U2084" t="s">
        <v>71</v>
      </c>
      <c r="W2084">
        <f>VLOOKUP(H2084&amp;"_"&amp;M2084+1,'Leaf lengths'!$J$6:$Q$104,VLOOKUP(F2084,'Leaf lengths'!$S$1:$T$6,2,FALSE),FALSE)</f>
        <v>184.85714285714286</v>
      </c>
      <c r="X2084">
        <f t="shared" si="142"/>
        <v>0.49768160741885625</v>
      </c>
      <c r="Y2084">
        <f t="shared" si="141"/>
        <v>3.4976816074188561</v>
      </c>
      <c r="Z2084">
        <f t="shared" si="140"/>
        <v>10</v>
      </c>
      <c r="AD2084" t="str">
        <f t="shared" si="143"/>
        <v/>
      </c>
    </row>
    <row r="2085" spans="1:30" ht="15" hidden="1" customHeight="1" x14ac:dyDescent="0.3">
      <c r="A2085" t="s">
        <v>417</v>
      </c>
      <c r="B2085">
        <f t="shared" si="144"/>
        <v>401269</v>
      </c>
      <c r="C2085">
        <v>1269</v>
      </c>
      <c r="D2085">
        <f>VLOOKUP($B2085,TrialDesign!$E$2:$I$1147,5,FALSE)</f>
        <v>8</v>
      </c>
      <c r="E2085" t="str">
        <f>VLOOKUP($B2085,TrialDesign!$E$2:$I$1147,3,FALSE)</f>
        <v>Full</v>
      </c>
      <c r="F2085" t="str">
        <f>VLOOKUP($B2085,TrialDesign!$E$2:$I$1147,4,FALSE)</f>
        <v>CRWT153</v>
      </c>
      <c r="G2085" s="1">
        <v>41912</v>
      </c>
      <c r="H2085" s="1" t="str">
        <f>VLOOKUP(B2085,TrialDesign!$E$2:$J$1147,6,FALSE)</f>
        <v>Full_8h</v>
      </c>
      <c r="K2085">
        <v>4</v>
      </c>
      <c r="L2085">
        <v>1</v>
      </c>
      <c r="M2085">
        <v>5</v>
      </c>
      <c r="N2085">
        <v>6</v>
      </c>
      <c r="O2085">
        <v>42</v>
      </c>
      <c r="P2085">
        <v>162</v>
      </c>
      <c r="Q2085">
        <v>52</v>
      </c>
      <c r="R2085">
        <v>3</v>
      </c>
      <c r="S2085">
        <v>4</v>
      </c>
      <c r="U2085" t="s">
        <v>71</v>
      </c>
      <c r="W2085">
        <f>VLOOKUP(H2085&amp;"_"&amp;M2085+1,'Leaf lengths'!$J$6:$Q$104,VLOOKUP(F2085,'Leaf lengths'!$S$1:$T$6,2,FALSE),FALSE)</f>
        <v>249.33333333333334</v>
      </c>
      <c r="X2085">
        <f t="shared" si="142"/>
        <v>0.20855614973262032</v>
      </c>
      <c r="Y2085">
        <f t="shared" si="141"/>
        <v>5.2085561497326207</v>
      </c>
      <c r="Z2085">
        <f t="shared" si="140"/>
        <v>12</v>
      </c>
      <c r="AD2085" t="str">
        <f t="shared" si="143"/>
        <v/>
      </c>
    </row>
    <row r="2086" spans="1:30" ht="15" hidden="1" customHeight="1" x14ac:dyDescent="0.3">
      <c r="A2086" t="s">
        <v>417</v>
      </c>
      <c r="B2086">
        <f t="shared" si="144"/>
        <v>401246</v>
      </c>
      <c r="C2086">
        <v>1246</v>
      </c>
      <c r="D2086">
        <f>VLOOKUP($B2086,TrialDesign!$E$2:$I$1147,5,FALSE)</f>
        <v>8</v>
      </c>
      <c r="E2086" t="str">
        <f>VLOOKUP($B2086,TrialDesign!$E$2:$I$1147,3,FALSE)</f>
        <v>Full</v>
      </c>
      <c r="F2086" t="str">
        <f>VLOOKUP($B2086,TrialDesign!$E$2:$I$1147,4,FALSE)</f>
        <v>CRWT153</v>
      </c>
      <c r="G2086" s="1">
        <v>41919</v>
      </c>
      <c r="H2086" s="1" t="str">
        <f>VLOOKUP(B2086,TrialDesign!$E$2:$J$1147,6,FALSE)</f>
        <v>Full_8h</v>
      </c>
      <c r="J2086">
        <v>1246</v>
      </c>
      <c r="K2086">
        <v>1</v>
      </c>
      <c r="L2086">
        <v>2</v>
      </c>
      <c r="M2086">
        <v>5</v>
      </c>
      <c r="N2086">
        <v>6</v>
      </c>
      <c r="O2086">
        <v>49</v>
      </c>
      <c r="Q2086">
        <v>75</v>
      </c>
      <c r="R2086">
        <v>5</v>
      </c>
      <c r="S2086">
        <v>5</v>
      </c>
      <c r="U2086" t="s">
        <v>71</v>
      </c>
      <c r="W2086">
        <f>VLOOKUP(H2086&amp;"_"&amp;M2086+1,'Leaf lengths'!$J$6:$Q$104,VLOOKUP(F2086,'Leaf lengths'!$S$1:$T$6,2,FALSE),FALSE)</f>
        <v>249.33333333333334</v>
      </c>
      <c r="X2086">
        <f t="shared" si="142"/>
        <v>0.30080213903743314</v>
      </c>
      <c r="Y2086">
        <f t="shared" si="141"/>
        <v>5.3008021390374331</v>
      </c>
      <c r="Z2086">
        <f t="shared" si="140"/>
        <v>15</v>
      </c>
      <c r="AD2086" t="str">
        <f t="shared" si="143"/>
        <v/>
      </c>
    </row>
    <row r="2087" spans="1:30" ht="15" hidden="1" customHeight="1" x14ac:dyDescent="0.3">
      <c r="A2087" t="s">
        <v>417</v>
      </c>
      <c r="B2087">
        <f t="shared" si="144"/>
        <v>401246</v>
      </c>
      <c r="C2087">
        <v>1246</v>
      </c>
      <c r="D2087">
        <f>VLOOKUP($B2087,TrialDesign!$E$2:$I$1147,5,FALSE)</f>
        <v>8</v>
      </c>
      <c r="E2087" t="str">
        <f>VLOOKUP($B2087,TrialDesign!$E$2:$I$1147,3,FALSE)</f>
        <v>Full</v>
      </c>
      <c r="F2087" t="str">
        <f>VLOOKUP($B2087,TrialDesign!$E$2:$I$1147,4,FALSE)</f>
        <v>CRWT153</v>
      </c>
      <c r="G2087" s="1">
        <v>41919</v>
      </c>
      <c r="H2087" s="1" t="str">
        <f>VLOOKUP(B2087,TrialDesign!$E$2:$J$1147,6,FALSE)</f>
        <v>Full_8h</v>
      </c>
      <c r="K2087">
        <v>2</v>
      </c>
      <c r="L2087">
        <v>2</v>
      </c>
      <c r="M2087">
        <v>4</v>
      </c>
      <c r="N2087">
        <v>5</v>
      </c>
      <c r="O2087">
        <v>55</v>
      </c>
      <c r="P2087">
        <v>238</v>
      </c>
      <c r="Q2087">
        <v>93</v>
      </c>
      <c r="R2087">
        <v>5</v>
      </c>
      <c r="S2087">
        <v>5</v>
      </c>
      <c r="U2087" t="s">
        <v>71</v>
      </c>
      <c r="W2087">
        <f>VLOOKUP(H2087&amp;"_"&amp;M2087+1,'Leaf lengths'!$J$6:$Q$104,VLOOKUP(F2087,'Leaf lengths'!$S$1:$T$6,2,FALSE),FALSE)</f>
        <v>205.23529411764707</v>
      </c>
      <c r="X2087">
        <f t="shared" si="142"/>
        <v>0.45313843508168528</v>
      </c>
      <c r="Y2087">
        <f t="shared" si="141"/>
        <v>4.4531384350816854</v>
      </c>
      <c r="Z2087">
        <f t="shared" si="140"/>
        <v>14</v>
      </c>
      <c r="AD2087" t="str">
        <f t="shared" si="143"/>
        <v/>
      </c>
    </row>
    <row r="2088" spans="1:30" ht="15" hidden="1" customHeight="1" x14ac:dyDescent="0.3">
      <c r="A2088" t="s">
        <v>417</v>
      </c>
      <c r="B2088">
        <f t="shared" si="144"/>
        <v>401246</v>
      </c>
      <c r="C2088">
        <v>1246</v>
      </c>
      <c r="D2088">
        <f>VLOOKUP($B2088,TrialDesign!$E$2:$I$1147,5,FALSE)</f>
        <v>8</v>
      </c>
      <c r="E2088" t="str">
        <f>VLOOKUP($B2088,TrialDesign!$E$2:$I$1147,3,FALSE)</f>
        <v>Full</v>
      </c>
      <c r="F2088" t="str">
        <f>VLOOKUP($B2088,TrialDesign!$E$2:$I$1147,4,FALSE)</f>
        <v>CRWT153</v>
      </c>
      <c r="G2088" s="1">
        <v>41919</v>
      </c>
      <c r="H2088" s="1" t="str">
        <f>VLOOKUP(B2088,TrialDesign!$E$2:$J$1147,6,FALSE)</f>
        <v>Full_8h</v>
      </c>
      <c r="K2088">
        <v>3</v>
      </c>
      <c r="L2088">
        <v>4</v>
      </c>
      <c r="M2088">
        <v>4</v>
      </c>
      <c r="N2088">
        <v>5</v>
      </c>
      <c r="O2088">
        <v>56</v>
      </c>
      <c r="P2088">
        <v>229</v>
      </c>
      <c r="Q2088">
        <v>175</v>
      </c>
      <c r="R2088">
        <v>4</v>
      </c>
      <c r="S2088">
        <v>6</v>
      </c>
      <c r="U2088" t="s">
        <v>71</v>
      </c>
      <c r="W2088">
        <f>VLOOKUP(H2088&amp;"_"&amp;M2088+1,'Leaf lengths'!$J$6:$Q$104,VLOOKUP(F2088,'Leaf lengths'!$S$1:$T$6,2,FALSE),FALSE)</f>
        <v>205.23529411764707</v>
      </c>
      <c r="X2088">
        <f t="shared" si="142"/>
        <v>0.85267985096016041</v>
      </c>
      <c r="Y2088">
        <f t="shared" si="141"/>
        <v>4.8526798509601603</v>
      </c>
      <c r="Z2088">
        <f t="shared" si="140"/>
        <v>14</v>
      </c>
      <c r="AD2088" t="str">
        <f t="shared" si="143"/>
        <v/>
      </c>
    </row>
    <row r="2089" spans="1:30" ht="15" hidden="1" customHeight="1" x14ac:dyDescent="0.3">
      <c r="A2089" t="s">
        <v>417</v>
      </c>
      <c r="B2089">
        <f t="shared" si="144"/>
        <v>401246</v>
      </c>
      <c r="C2089">
        <v>1246</v>
      </c>
      <c r="D2089">
        <f>VLOOKUP($B2089,TrialDesign!$E$2:$I$1147,5,FALSE)</f>
        <v>8</v>
      </c>
      <c r="E2089" t="str">
        <f>VLOOKUP($B2089,TrialDesign!$E$2:$I$1147,3,FALSE)</f>
        <v>Full</v>
      </c>
      <c r="F2089" t="str">
        <f>VLOOKUP($B2089,TrialDesign!$E$2:$I$1147,4,FALSE)</f>
        <v>CRWT153</v>
      </c>
      <c r="G2089" s="1">
        <v>41919</v>
      </c>
      <c r="H2089" s="1" t="str">
        <f>VLOOKUP(B2089,TrialDesign!$E$2:$J$1147,6,FALSE)</f>
        <v>Full_8h</v>
      </c>
      <c r="K2089">
        <v>4</v>
      </c>
      <c r="L2089">
        <v>1</v>
      </c>
      <c r="M2089">
        <v>5</v>
      </c>
      <c r="N2089">
        <v>6</v>
      </c>
      <c r="O2089">
        <v>50</v>
      </c>
      <c r="P2089">
        <v>175</v>
      </c>
      <c r="Q2089">
        <v>40</v>
      </c>
      <c r="R2089">
        <v>5</v>
      </c>
      <c r="S2089">
        <v>4</v>
      </c>
      <c r="U2089" t="s">
        <v>71</v>
      </c>
      <c r="W2089">
        <f>VLOOKUP(H2089&amp;"_"&amp;M2089+1,'Leaf lengths'!$J$6:$Q$104,VLOOKUP(F2089,'Leaf lengths'!$S$1:$T$6,2,FALSE),FALSE)</f>
        <v>249.33333333333334</v>
      </c>
      <c r="X2089">
        <f t="shared" si="142"/>
        <v>0.16042780748663102</v>
      </c>
      <c r="Y2089">
        <f t="shared" si="141"/>
        <v>5.1604278074866308</v>
      </c>
      <c r="Z2089">
        <f t="shared" si="140"/>
        <v>14</v>
      </c>
      <c r="AD2089" t="str">
        <f t="shared" si="143"/>
        <v/>
      </c>
    </row>
    <row r="2090" spans="1:30" ht="15" hidden="1" customHeight="1" x14ac:dyDescent="0.3">
      <c r="A2090" t="s">
        <v>417</v>
      </c>
      <c r="B2090">
        <f t="shared" si="144"/>
        <v>401253</v>
      </c>
      <c r="C2090">
        <v>1253</v>
      </c>
      <c r="D2090">
        <f>VLOOKUP($B2090,TrialDesign!$E$2:$I$1147,5,FALSE)</f>
        <v>8</v>
      </c>
      <c r="E2090" t="str">
        <f>VLOOKUP($B2090,TrialDesign!$E$2:$I$1147,3,FALSE)</f>
        <v>Full</v>
      </c>
      <c r="F2090" t="str">
        <f>VLOOKUP($B2090,TrialDesign!$E$2:$I$1147,4,FALSE)</f>
        <v>CRWT153</v>
      </c>
      <c r="G2090" s="1">
        <v>41919</v>
      </c>
      <c r="H2090" s="1" t="str">
        <f>VLOOKUP(B2090,TrialDesign!$E$2:$J$1147,6,FALSE)</f>
        <v>Full_8h</v>
      </c>
      <c r="J2090">
        <v>1253</v>
      </c>
      <c r="K2090">
        <v>1</v>
      </c>
      <c r="L2090">
        <v>3</v>
      </c>
      <c r="M2090">
        <v>5</v>
      </c>
      <c r="N2090">
        <v>6</v>
      </c>
      <c r="O2090">
        <v>52</v>
      </c>
      <c r="Q2090">
        <v>166</v>
      </c>
      <c r="R2090">
        <v>5</v>
      </c>
      <c r="S2090">
        <v>5</v>
      </c>
      <c r="U2090" t="s">
        <v>71</v>
      </c>
      <c r="W2090">
        <f>VLOOKUP(H2090&amp;"_"&amp;M2090+1,'Leaf lengths'!$J$6:$Q$104,VLOOKUP(F2090,'Leaf lengths'!$S$1:$T$6,2,FALSE),FALSE)</f>
        <v>249.33333333333334</v>
      </c>
      <c r="X2090">
        <f t="shared" si="142"/>
        <v>0.66577540106951871</v>
      </c>
      <c r="Y2090">
        <f t="shared" si="141"/>
        <v>5.6657754010695189</v>
      </c>
      <c r="Z2090">
        <f t="shared" si="140"/>
        <v>15</v>
      </c>
      <c r="AD2090" t="str">
        <f t="shared" si="143"/>
        <v/>
      </c>
    </row>
    <row r="2091" spans="1:30" ht="15" hidden="1" customHeight="1" x14ac:dyDescent="0.3">
      <c r="A2091" t="s">
        <v>417</v>
      </c>
      <c r="B2091">
        <f t="shared" si="144"/>
        <v>401253</v>
      </c>
      <c r="C2091">
        <v>1253</v>
      </c>
      <c r="D2091">
        <f>VLOOKUP($B2091,TrialDesign!$E$2:$I$1147,5,FALSE)</f>
        <v>8</v>
      </c>
      <c r="E2091" t="str">
        <f>VLOOKUP($B2091,TrialDesign!$E$2:$I$1147,3,FALSE)</f>
        <v>Full</v>
      </c>
      <c r="F2091" t="str">
        <f>VLOOKUP($B2091,TrialDesign!$E$2:$I$1147,4,FALSE)</f>
        <v>CRWT153</v>
      </c>
      <c r="G2091" s="1">
        <v>41919</v>
      </c>
      <c r="H2091" s="1" t="str">
        <f>VLOOKUP(B2091,TrialDesign!$E$2:$J$1147,6,FALSE)</f>
        <v>Full_8h</v>
      </c>
      <c r="K2091">
        <v>2</v>
      </c>
      <c r="L2091">
        <v>2</v>
      </c>
      <c r="M2091">
        <v>5</v>
      </c>
      <c r="N2091">
        <v>6</v>
      </c>
      <c r="O2091">
        <v>51</v>
      </c>
      <c r="P2091">
        <v>215</v>
      </c>
      <c r="Q2091">
        <v>156</v>
      </c>
      <c r="R2091">
        <v>5</v>
      </c>
      <c r="S2091">
        <v>5</v>
      </c>
      <c r="U2091" t="s">
        <v>71</v>
      </c>
      <c r="W2091">
        <f>VLOOKUP(H2091&amp;"_"&amp;M2091+1,'Leaf lengths'!$J$6:$Q$104,VLOOKUP(F2091,'Leaf lengths'!$S$1:$T$6,2,FALSE),FALSE)</f>
        <v>249.33333333333334</v>
      </c>
      <c r="X2091">
        <f t="shared" si="142"/>
        <v>0.62566844919786091</v>
      </c>
      <c r="Y2091">
        <f t="shared" si="141"/>
        <v>5.6256684491978612</v>
      </c>
      <c r="Z2091">
        <f t="shared" si="140"/>
        <v>15</v>
      </c>
      <c r="AD2091" t="str">
        <f t="shared" si="143"/>
        <v/>
      </c>
    </row>
    <row r="2092" spans="1:30" ht="15" hidden="1" customHeight="1" x14ac:dyDescent="0.3">
      <c r="A2092" t="s">
        <v>417</v>
      </c>
      <c r="B2092">
        <f t="shared" si="144"/>
        <v>401253</v>
      </c>
      <c r="C2092">
        <v>1253</v>
      </c>
      <c r="D2092">
        <f>VLOOKUP($B2092,TrialDesign!$E$2:$I$1147,5,FALSE)</f>
        <v>8</v>
      </c>
      <c r="E2092" t="str">
        <f>VLOOKUP($B2092,TrialDesign!$E$2:$I$1147,3,FALSE)</f>
        <v>Full</v>
      </c>
      <c r="F2092" t="str">
        <f>VLOOKUP($B2092,TrialDesign!$E$2:$I$1147,4,FALSE)</f>
        <v>CRWT153</v>
      </c>
      <c r="G2092" s="1">
        <v>41919</v>
      </c>
      <c r="H2092" s="1" t="str">
        <f>VLOOKUP(B2092,TrialDesign!$E$2:$J$1147,6,FALSE)</f>
        <v>Full_8h</v>
      </c>
      <c r="K2092">
        <v>3</v>
      </c>
      <c r="L2092">
        <v>1</v>
      </c>
      <c r="M2092">
        <v>5</v>
      </c>
      <c r="N2092">
        <v>6</v>
      </c>
      <c r="O2092">
        <v>54</v>
      </c>
      <c r="P2092">
        <v>202</v>
      </c>
      <c r="Q2092">
        <v>146</v>
      </c>
      <c r="R2092">
        <v>5</v>
      </c>
      <c r="S2092">
        <v>4</v>
      </c>
      <c r="U2092" t="s">
        <v>71</v>
      </c>
      <c r="W2092">
        <f>VLOOKUP(H2092&amp;"_"&amp;M2092+1,'Leaf lengths'!$J$6:$Q$104,VLOOKUP(F2092,'Leaf lengths'!$S$1:$T$6,2,FALSE),FALSE)</f>
        <v>249.33333333333334</v>
      </c>
      <c r="X2092">
        <f t="shared" si="142"/>
        <v>0.58556149732620322</v>
      </c>
      <c r="Y2092">
        <f t="shared" si="141"/>
        <v>5.5855614973262036</v>
      </c>
      <c r="Z2092">
        <f t="shared" si="140"/>
        <v>14</v>
      </c>
      <c r="AD2092" t="str">
        <f t="shared" si="143"/>
        <v/>
      </c>
    </row>
    <row r="2093" spans="1:30" ht="15" hidden="1" customHeight="1" x14ac:dyDescent="0.3">
      <c r="A2093" t="s">
        <v>417</v>
      </c>
      <c r="B2093">
        <f t="shared" si="144"/>
        <v>401253</v>
      </c>
      <c r="C2093">
        <v>1253</v>
      </c>
      <c r="D2093">
        <f>VLOOKUP($B2093,TrialDesign!$E$2:$I$1147,5,FALSE)</f>
        <v>8</v>
      </c>
      <c r="E2093" t="str">
        <f>VLOOKUP($B2093,TrialDesign!$E$2:$I$1147,3,FALSE)</f>
        <v>Full</v>
      </c>
      <c r="F2093" t="str">
        <f>VLOOKUP($B2093,TrialDesign!$E$2:$I$1147,4,FALSE)</f>
        <v>CRWT153</v>
      </c>
      <c r="G2093" s="1">
        <v>41919</v>
      </c>
      <c r="H2093" s="1" t="str">
        <f>VLOOKUP(B2093,TrialDesign!$E$2:$J$1147,6,FALSE)</f>
        <v>Full_8h</v>
      </c>
      <c r="K2093">
        <v>4</v>
      </c>
      <c r="L2093">
        <v>1</v>
      </c>
      <c r="M2093">
        <v>5</v>
      </c>
      <c r="N2093">
        <v>6</v>
      </c>
      <c r="O2093">
        <v>45</v>
      </c>
      <c r="P2093">
        <v>165</v>
      </c>
      <c r="Q2093">
        <v>156</v>
      </c>
      <c r="R2093">
        <v>5</v>
      </c>
      <c r="S2093">
        <v>4</v>
      </c>
      <c r="U2093" t="s">
        <v>71</v>
      </c>
      <c r="W2093">
        <f>VLOOKUP(H2093&amp;"_"&amp;M2093+1,'Leaf lengths'!$J$6:$Q$104,VLOOKUP(F2093,'Leaf lengths'!$S$1:$T$6,2,FALSE),FALSE)</f>
        <v>249.33333333333334</v>
      </c>
      <c r="X2093">
        <f t="shared" si="142"/>
        <v>0.62566844919786091</v>
      </c>
      <c r="Y2093">
        <f t="shared" si="141"/>
        <v>5.6256684491978612</v>
      </c>
      <c r="Z2093">
        <f t="shared" si="140"/>
        <v>14</v>
      </c>
      <c r="AD2093" t="str">
        <f t="shared" si="143"/>
        <v/>
      </c>
    </row>
    <row r="2094" spans="1:30" ht="15" hidden="1" customHeight="1" x14ac:dyDescent="0.3">
      <c r="A2094" t="s">
        <v>417</v>
      </c>
      <c r="B2094">
        <f t="shared" si="144"/>
        <v>401258</v>
      </c>
      <c r="C2094">
        <v>1258</v>
      </c>
      <c r="D2094">
        <f>VLOOKUP($B2094,TrialDesign!$E$2:$I$1147,5,FALSE)</f>
        <v>8</v>
      </c>
      <c r="E2094" t="str">
        <f>VLOOKUP($B2094,TrialDesign!$E$2:$I$1147,3,FALSE)</f>
        <v>Full</v>
      </c>
      <c r="F2094" t="str">
        <f>VLOOKUP($B2094,TrialDesign!$E$2:$I$1147,4,FALSE)</f>
        <v>CRWT153</v>
      </c>
      <c r="G2094" s="1">
        <v>41919</v>
      </c>
      <c r="H2094" s="1" t="str">
        <f>VLOOKUP(B2094,TrialDesign!$E$2:$J$1147,6,FALSE)</f>
        <v>Full_8h</v>
      </c>
      <c r="J2094">
        <v>1258</v>
      </c>
      <c r="K2094">
        <v>1</v>
      </c>
      <c r="L2094">
        <v>3</v>
      </c>
      <c r="M2094">
        <v>5</v>
      </c>
      <c r="N2094">
        <v>6</v>
      </c>
      <c r="O2094">
        <v>55</v>
      </c>
      <c r="Q2094">
        <v>164</v>
      </c>
      <c r="R2094">
        <v>5</v>
      </c>
      <c r="S2094">
        <v>5</v>
      </c>
      <c r="U2094" t="s">
        <v>71</v>
      </c>
      <c r="W2094">
        <f>VLOOKUP(H2094&amp;"_"&amp;M2094+1,'Leaf lengths'!$J$6:$Q$104,VLOOKUP(F2094,'Leaf lengths'!$S$1:$T$6,2,FALSE),FALSE)</f>
        <v>249.33333333333334</v>
      </c>
      <c r="X2094">
        <f t="shared" si="142"/>
        <v>0.65775401069518713</v>
      </c>
      <c r="Y2094">
        <f t="shared" si="141"/>
        <v>5.6577540106951876</v>
      </c>
      <c r="Z2094">
        <f t="shared" si="140"/>
        <v>15</v>
      </c>
      <c r="AD2094" t="str">
        <f t="shared" si="143"/>
        <v/>
      </c>
    </row>
    <row r="2095" spans="1:30" ht="15" hidden="1" customHeight="1" x14ac:dyDescent="0.3">
      <c r="A2095" t="s">
        <v>417</v>
      </c>
      <c r="B2095">
        <f t="shared" si="144"/>
        <v>401258</v>
      </c>
      <c r="C2095">
        <v>1258</v>
      </c>
      <c r="D2095">
        <f>VLOOKUP($B2095,TrialDesign!$E$2:$I$1147,5,FALSE)</f>
        <v>8</v>
      </c>
      <c r="E2095" t="str">
        <f>VLOOKUP($B2095,TrialDesign!$E$2:$I$1147,3,FALSE)</f>
        <v>Full</v>
      </c>
      <c r="F2095" t="str">
        <f>VLOOKUP($B2095,TrialDesign!$E$2:$I$1147,4,FALSE)</f>
        <v>CRWT153</v>
      </c>
      <c r="G2095" s="1">
        <v>41919</v>
      </c>
      <c r="H2095" s="1" t="str">
        <f>VLOOKUP(B2095,TrialDesign!$E$2:$J$1147,6,FALSE)</f>
        <v>Full_8h</v>
      </c>
      <c r="K2095">
        <v>2</v>
      </c>
      <c r="L2095">
        <v>2</v>
      </c>
      <c r="M2095">
        <v>5</v>
      </c>
      <c r="N2095">
        <v>6</v>
      </c>
      <c r="O2095">
        <v>53</v>
      </c>
      <c r="P2095">
        <v>207</v>
      </c>
      <c r="Q2095">
        <v>156</v>
      </c>
      <c r="R2095">
        <v>5</v>
      </c>
      <c r="S2095">
        <v>6</v>
      </c>
      <c r="U2095" t="s">
        <v>71</v>
      </c>
      <c r="W2095">
        <f>VLOOKUP(H2095&amp;"_"&amp;M2095+1,'Leaf lengths'!$J$6:$Q$104,VLOOKUP(F2095,'Leaf lengths'!$S$1:$T$6,2,FALSE),FALSE)</f>
        <v>249.33333333333334</v>
      </c>
      <c r="X2095">
        <f t="shared" si="142"/>
        <v>0.62566844919786091</v>
      </c>
      <c r="Y2095">
        <f t="shared" si="141"/>
        <v>5.6256684491978612</v>
      </c>
      <c r="Z2095">
        <f t="shared" si="140"/>
        <v>16</v>
      </c>
      <c r="AD2095" t="str">
        <f t="shared" si="143"/>
        <v/>
      </c>
    </row>
    <row r="2096" spans="1:30" ht="15" hidden="1" customHeight="1" x14ac:dyDescent="0.3">
      <c r="A2096" t="s">
        <v>417</v>
      </c>
      <c r="B2096">
        <f t="shared" si="144"/>
        <v>401258</v>
      </c>
      <c r="C2096">
        <v>1258</v>
      </c>
      <c r="D2096">
        <f>VLOOKUP($B2096,TrialDesign!$E$2:$I$1147,5,FALSE)</f>
        <v>8</v>
      </c>
      <c r="E2096" t="str">
        <f>VLOOKUP($B2096,TrialDesign!$E$2:$I$1147,3,FALSE)</f>
        <v>Full</v>
      </c>
      <c r="F2096" t="str">
        <f>VLOOKUP($B2096,TrialDesign!$E$2:$I$1147,4,FALSE)</f>
        <v>CRWT153</v>
      </c>
      <c r="G2096" s="1">
        <v>41919</v>
      </c>
      <c r="H2096" s="1" t="str">
        <f>VLOOKUP(B2096,TrialDesign!$E$2:$J$1147,6,FALSE)</f>
        <v>Full_8h</v>
      </c>
      <c r="K2096">
        <v>3</v>
      </c>
      <c r="L2096">
        <v>3</v>
      </c>
      <c r="M2096">
        <v>5</v>
      </c>
      <c r="N2096">
        <v>6</v>
      </c>
      <c r="O2096">
        <v>50</v>
      </c>
      <c r="P2096">
        <v>208</v>
      </c>
      <c r="Q2096">
        <v>85</v>
      </c>
      <c r="R2096">
        <v>4</v>
      </c>
      <c r="S2096">
        <v>6</v>
      </c>
      <c r="U2096" t="s">
        <v>71</v>
      </c>
      <c r="W2096">
        <f>VLOOKUP(H2096&amp;"_"&amp;M2096+1,'Leaf lengths'!$J$6:$Q$104,VLOOKUP(F2096,'Leaf lengths'!$S$1:$T$6,2,FALSE),FALSE)</f>
        <v>249.33333333333334</v>
      </c>
      <c r="X2096">
        <f t="shared" si="142"/>
        <v>0.34090909090909088</v>
      </c>
      <c r="Y2096">
        <f t="shared" si="141"/>
        <v>5.3409090909090908</v>
      </c>
      <c r="Z2096">
        <f t="shared" si="140"/>
        <v>15</v>
      </c>
      <c r="AD2096" t="str">
        <f t="shared" si="143"/>
        <v/>
      </c>
    </row>
    <row r="2097" spans="1:30" ht="15" hidden="1" customHeight="1" x14ac:dyDescent="0.3">
      <c r="A2097" t="s">
        <v>417</v>
      </c>
      <c r="B2097">
        <f t="shared" si="144"/>
        <v>401258</v>
      </c>
      <c r="C2097">
        <v>1258</v>
      </c>
      <c r="D2097">
        <f>VLOOKUP($B2097,TrialDesign!$E$2:$I$1147,5,FALSE)</f>
        <v>8</v>
      </c>
      <c r="E2097" t="str">
        <f>VLOOKUP($B2097,TrialDesign!$E$2:$I$1147,3,FALSE)</f>
        <v>Full</v>
      </c>
      <c r="F2097" t="str">
        <f>VLOOKUP($B2097,TrialDesign!$E$2:$I$1147,4,FALSE)</f>
        <v>CRWT153</v>
      </c>
      <c r="G2097" s="1">
        <v>41919</v>
      </c>
      <c r="H2097" s="1" t="str">
        <f>VLOOKUP(B2097,TrialDesign!$E$2:$J$1147,6,FALSE)</f>
        <v>Full_8h</v>
      </c>
      <c r="K2097">
        <v>4</v>
      </c>
      <c r="L2097">
        <v>2</v>
      </c>
      <c r="M2097">
        <v>5</v>
      </c>
      <c r="N2097">
        <v>6</v>
      </c>
      <c r="O2097">
        <v>45</v>
      </c>
      <c r="P2097">
        <v>173</v>
      </c>
      <c r="Q2097">
        <v>103</v>
      </c>
      <c r="R2097">
        <v>5</v>
      </c>
      <c r="S2097">
        <v>5</v>
      </c>
      <c r="U2097" t="s">
        <v>71</v>
      </c>
      <c r="W2097">
        <f>VLOOKUP(H2097&amp;"_"&amp;M2097+1,'Leaf lengths'!$J$6:$Q$104,VLOOKUP(F2097,'Leaf lengths'!$S$1:$T$6,2,FALSE),FALSE)</f>
        <v>249.33333333333334</v>
      </c>
      <c r="X2097">
        <f t="shared" si="142"/>
        <v>0.41310160427807485</v>
      </c>
      <c r="Y2097">
        <f t="shared" si="141"/>
        <v>5.4131016042780749</v>
      </c>
      <c r="Z2097">
        <f t="shared" si="140"/>
        <v>15</v>
      </c>
      <c r="AD2097" t="str">
        <f t="shared" si="143"/>
        <v/>
      </c>
    </row>
    <row r="2098" spans="1:30" ht="15" hidden="1" customHeight="1" x14ac:dyDescent="0.3">
      <c r="A2098" t="s">
        <v>417</v>
      </c>
      <c r="B2098">
        <f t="shared" si="144"/>
        <v>401245</v>
      </c>
      <c r="C2098">
        <v>1245</v>
      </c>
      <c r="D2098">
        <f>VLOOKUP($B2098,TrialDesign!$E$2:$I$1147,5,FALSE)</f>
        <v>8</v>
      </c>
      <c r="E2098" t="str">
        <f>VLOOKUP($B2098,TrialDesign!$E$2:$I$1147,3,FALSE)</f>
        <v>Full</v>
      </c>
      <c r="F2098" t="str">
        <f>VLOOKUP($B2098,TrialDesign!$E$2:$I$1147,4,FALSE)</f>
        <v>CRWT153</v>
      </c>
      <c r="G2098" s="1">
        <v>41927</v>
      </c>
      <c r="H2098" s="1" t="str">
        <f>VLOOKUP(B2098,TrialDesign!$E$2:$J$1147,6,FALSE)</f>
        <v>Full_8h</v>
      </c>
      <c r="J2098">
        <v>1245</v>
      </c>
      <c r="K2098">
        <v>1</v>
      </c>
      <c r="L2098">
        <v>3</v>
      </c>
      <c r="M2098">
        <v>5</v>
      </c>
      <c r="N2098">
        <v>6</v>
      </c>
      <c r="O2098">
        <v>62</v>
      </c>
      <c r="Q2098">
        <v>193</v>
      </c>
      <c r="R2098">
        <v>5</v>
      </c>
      <c r="S2098">
        <v>6</v>
      </c>
      <c r="U2098" t="s">
        <v>71</v>
      </c>
      <c r="W2098">
        <f>VLOOKUP(H2098&amp;"_"&amp;M2098+1,'Leaf lengths'!$J$6:$Q$104,VLOOKUP(F2098,'Leaf lengths'!$S$1:$T$6,2,FALSE),FALSE)</f>
        <v>249.33333333333334</v>
      </c>
      <c r="X2098">
        <f t="shared" si="142"/>
        <v>0.77406417112299464</v>
      </c>
      <c r="Y2098">
        <f t="shared" si="141"/>
        <v>5.774064171122995</v>
      </c>
      <c r="Z2098">
        <f t="shared" ref="Z2098:Z2161" si="145">IF(S2098="","",SUM(M2098+R2098+S2098))</f>
        <v>16</v>
      </c>
      <c r="AD2098" t="str">
        <f t="shared" si="143"/>
        <v/>
      </c>
    </row>
    <row r="2099" spans="1:30" ht="15" hidden="1" customHeight="1" x14ac:dyDescent="0.3">
      <c r="A2099" t="s">
        <v>417</v>
      </c>
      <c r="B2099">
        <f t="shared" si="144"/>
        <v>401245</v>
      </c>
      <c r="C2099">
        <v>1245</v>
      </c>
      <c r="D2099">
        <f>VLOOKUP($B2099,TrialDesign!$E$2:$I$1147,5,FALSE)</f>
        <v>8</v>
      </c>
      <c r="E2099" t="str">
        <f>VLOOKUP($B2099,TrialDesign!$E$2:$I$1147,3,FALSE)</f>
        <v>Full</v>
      </c>
      <c r="F2099" t="str">
        <f>VLOOKUP($B2099,TrialDesign!$E$2:$I$1147,4,FALSE)</f>
        <v>CRWT153</v>
      </c>
      <c r="G2099" s="1">
        <v>41927</v>
      </c>
      <c r="H2099" s="1" t="str">
        <f>VLOOKUP(B2099,TrialDesign!$E$2:$J$1147,6,FALSE)</f>
        <v>Full_8h</v>
      </c>
      <c r="K2099">
        <v>2</v>
      </c>
      <c r="L2099">
        <v>2</v>
      </c>
      <c r="M2099">
        <v>5</v>
      </c>
      <c r="N2099">
        <v>6</v>
      </c>
      <c r="O2099">
        <v>70</v>
      </c>
      <c r="P2099">
        <v>251</v>
      </c>
      <c r="Q2099">
        <v>186</v>
      </c>
      <c r="R2099">
        <v>5</v>
      </c>
      <c r="S2099">
        <v>8</v>
      </c>
      <c r="U2099" t="s">
        <v>71</v>
      </c>
      <c r="W2099">
        <f>VLOOKUP(H2099&amp;"_"&amp;M2099+1,'Leaf lengths'!$J$6:$Q$104,VLOOKUP(F2099,'Leaf lengths'!$S$1:$T$6,2,FALSE),FALSE)</f>
        <v>249.33333333333334</v>
      </c>
      <c r="X2099">
        <f t="shared" si="142"/>
        <v>0.74598930481283421</v>
      </c>
      <c r="Y2099">
        <f t="shared" si="141"/>
        <v>5.7459893048128343</v>
      </c>
      <c r="Z2099">
        <f t="shared" si="145"/>
        <v>18</v>
      </c>
      <c r="AD2099" t="str">
        <f t="shared" si="143"/>
        <v/>
      </c>
    </row>
    <row r="2100" spans="1:30" ht="15" hidden="1" customHeight="1" x14ac:dyDescent="0.3">
      <c r="A2100" t="s">
        <v>417</v>
      </c>
      <c r="B2100">
        <f t="shared" si="144"/>
        <v>401245</v>
      </c>
      <c r="C2100">
        <v>1245</v>
      </c>
      <c r="D2100">
        <f>VLOOKUP($B2100,TrialDesign!$E$2:$I$1147,5,FALSE)</f>
        <v>8</v>
      </c>
      <c r="E2100" t="str">
        <f>VLOOKUP($B2100,TrialDesign!$E$2:$I$1147,3,FALSE)</f>
        <v>Full</v>
      </c>
      <c r="F2100" t="str">
        <f>VLOOKUP($B2100,TrialDesign!$E$2:$I$1147,4,FALSE)</f>
        <v>CRWT153</v>
      </c>
      <c r="G2100" s="1">
        <v>41927</v>
      </c>
      <c r="H2100" s="1" t="str">
        <f>VLOOKUP(B2100,TrialDesign!$E$2:$J$1147,6,FALSE)</f>
        <v>Full_8h</v>
      </c>
      <c r="K2100">
        <v>3</v>
      </c>
      <c r="L2100">
        <v>4</v>
      </c>
      <c r="M2100">
        <v>5</v>
      </c>
      <c r="N2100">
        <v>6</v>
      </c>
      <c r="O2100">
        <v>65</v>
      </c>
      <c r="P2100">
        <v>259</v>
      </c>
      <c r="Q2100">
        <v>217</v>
      </c>
      <c r="R2100">
        <v>4</v>
      </c>
      <c r="S2100">
        <v>8</v>
      </c>
      <c r="U2100" t="s">
        <v>71</v>
      </c>
      <c r="W2100">
        <f>VLOOKUP(H2100&amp;"_"&amp;M2100+1,'Leaf lengths'!$J$6:$Q$104,VLOOKUP(F2100,'Leaf lengths'!$S$1:$T$6,2,FALSE),FALSE)</f>
        <v>249.33333333333334</v>
      </c>
      <c r="X2100">
        <f t="shared" si="142"/>
        <v>0.87032085561497319</v>
      </c>
      <c r="Y2100">
        <f t="shared" si="141"/>
        <v>5.8703208556149731</v>
      </c>
      <c r="Z2100">
        <f t="shared" si="145"/>
        <v>17</v>
      </c>
      <c r="AD2100" t="str">
        <f t="shared" si="143"/>
        <v/>
      </c>
    </row>
    <row r="2101" spans="1:30" ht="15" hidden="1" customHeight="1" x14ac:dyDescent="0.3">
      <c r="A2101" t="s">
        <v>417</v>
      </c>
      <c r="B2101">
        <f t="shared" si="144"/>
        <v>401245</v>
      </c>
      <c r="C2101">
        <v>1245</v>
      </c>
      <c r="D2101">
        <f>VLOOKUP($B2101,TrialDesign!$E$2:$I$1147,5,FALSE)</f>
        <v>8</v>
      </c>
      <c r="E2101" t="str">
        <f>VLOOKUP($B2101,TrialDesign!$E$2:$I$1147,3,FALSE)</f>
        <v>Full</v>
      </c>
      <c r="F2101" t="str">
        <f>VLOOKUP($B2101,TrialDesign!$E$2:$I$1147,4,FALSE)</f>
        <v>CRWT153</v>
      </c>
      <c r="G2101" s="1">
        <v>41927</v>
      </c>
      <c r="H2101" s="1" t="str">
        <f>VLOOKUP(B2101,TrialDesign!$E$2:$J$1147,6,FALSE)</f>
        <v>Full_8h</v>
      </c>
      <c r="K2101">
        <v>4</v>
      </c>
      <c r="L2101">
        <v>2</v>
      </c>
      <c r="M2101">
        <v>5</v>
      </c>
      <c r="N2101">
        <v>6</v>
      </c>
      <c r="O2101">
        <v>71</v>
      </c>
      <c r="P2101">
        <v>263</v>
      </c>
      <c r="Q2101">
        <v>246</v>
      </c>
      <c r="R2101">
        <v>5</v>
      </c>
      <c r="S2101">
        <v>8</v>
      </c>
      <c r="U2101" t="s">
        <v>71</v>
      </c>
      <c r="W2101">
        <f>VLOOKUP(H2101&amp;"_"&amp;M2101+1,'Leaf lengths'!$J$6:$Q$104,VLOOKUP(F2101,'Leaf lengths'!$S$1:$T$6,2,FALSE),FALSE)</f>
        <v>249.33333333333334</v>
      </c>
      <c r="X2101">
        <f t="shared" si="142"/>
        <v>0.9866310160427807</v>
      </c>
      <c r="Y2101">
        <f t="shared" si="141"/>
        <v>5.9866310160427805</v>
      </c>
      <c r="Z2101">
        <f t="shared" si="145"/>
        <v>18</v>
      </c>
      <c r="AD2101" t="str">
        <f t="shared" si="143"/>
        <v/>
      </c>
    </row>
    <row r="2102" spans="1:30" ht="15" hidden="1" customHeight="1" x14ac:dyDescent="0.3">
      <c r="A2102" t="s">
        <v>417</v>
      </c>
      <c r="B2102">
        <f t="shared" si="144"/>
        <v>401262</v>
      </c>
      <c r="C2102">
        <v>1262</v>
      </c>
      <c r="D2102">
        <f>VLOOKUP($B2102,TrialDesign!$E$2:$I$1147,5,FALSE)</f>
        <v>8</v>
      </c>
      <c r="E2102" t="str">
        <f>VLOOKUP($B2102,TrialDesign!$E$2:$I$1147,3,FALSE)</f>
        <v>Full</v>
      </c>
      <c r="F2102" t="str">
        <f>VLOOKUP($B2102,TrialDesign!$E$2:$I$1147,4,FALSE)</f>
        <v>CRWT153</v>
      </c>
      <c r="G2102" s="1">
        <v>41927</v>
      </c>
      <c r="H2102" s="1" t="str">
        <f>VLOOKUP(B2102,TrialDesign!$E$2:$J$1147,6,FALSE)</f>
        <v>Full_8h</v>
      </c>
      <c r="J2102">
        <v>1262</v>
      </c>
      <c r="K2102">
        <v>1</v>
      </c>
      <c r="L2102">
        <v>2</v>
      </c>
      <c r="M2102">
        <v>5</v>
      </c>
      <c r="N2102">
        <v>6</v>
      </c>
      <c r="O2102">
        <v>65</v>
      </c>
      <c r="P2102">
        <v>217</v>
      </c>
      <c r="Q2102">
        <v>143</v>
      </c>
      <c r="R2102">
        <v>5</v>
      </c>
      <c r="S2102">
        <v>9</v>
      </c>
      <c r="U2102" t="s">
        <v>71</v>
      </c>
      <c r="W2102">
        <f>VLOOKUP(H2102&amp;"_"&amp;M2102+1,'Leaf lengths'!$J$6:$Q$104,VLOOKUP(F2102,'Leaf lengths'!$S$1:$T$6,2,FALSE),FALSE)</f>
        <v>249.33333333333334</v>
      </c>
      <c r="X2102">
        <f t="shared" si="142"/>
        <v>0.57352941176470584</v>
      </c>
      <c r="Y2102">
        <f t="shared" ref="Y2102:Y2165" si="146">X2102+M2102</f>
        <v>5.5735294117647056</v>
      </c>
      <c r="Z2102">
        <f t="shared" si="145"/>
        <v>19</v>
      </c>
      <c r="AD2102" t="str">
        <f t="shared" si="143"/>
        <v/>
      </c>
    </row>
    <row r="2103" spans="1:30" ht="15" hidden="1" customHeight="1" x14ac:dyDescent="0.3">
      <c r="A2103" t="s">
        <v>417</v>
      </c>
      <c r="B2103">
        <f t="shared" si="144"/>
        <v>401262</v>
      </c>
      <c r="C2103">
        <v>1262</v>
      </c>
      <c r="D2103">
        <f>VLOOKUP($B2103,TrialDesign!$E$2:$I$1147,5,FALSE)</f>
        <v>8</v>
      </c>
      <c r="E2103" t="str">
        <f>VLOOKUP($B2103,TrialDesign!$E$2:$I$1147,3,FALSE)</f>
        <v>Full</v>
      </c>
      <c r="F2103" t="str">
        <f>VLOOKUP($B2103,TrialDesign!$E$2:$I$1147,4,FALSE)</f>
        <v>CRWT153</v>
      </c>
      <c r="G2103" s="1">
        <v>41927</v>
      </c>
      <c r="H2103" s="1" t="str">
        <f>VLOOKUP(B2103,TrialDesign!$E$2:$J$1147,6,FALSE)</f>
        <v>Full_8h</v>
      </c>
      <c r="K2103">
        <v>2</v>
      </c>
      <c r="L2103">
        <v>2</v>
      </c>
      <c r="M2103">
        <v>6</v>
      </c>
      <c r="N2103">
        <v>7</v>
      </c>
      <c r="O2103">
        <v>57</v>
      </c>
      <c r="P2103">
        <v>213</v>
      </c>
      <c r="Q2103">
        <v>182</v>
      </c>
      <c r="R2103">
        <v>4</v>
      </c>
      <c r="S2103">
        <v>9</v>
      </c>
      <c r="U2103" t="s">
        <v>71</v>
      </c>
      <c r="W2103">
        <f>VLOOKUP(H2103&amp;"_"&amp;M2103+1,'Leaf lengths'!$J$6:$Q$104,VLOOKUP(F2103,'Leaf lengths'!$S$1:$T$6,2,FALSE),FALSE)</f>
        <v>304.46153846153845</v>
      </c>
      <c r="X2103">
        <f t="shared" si="142"/>
        <v>0.59777665487620013</v>
      </c>
      <c r="Y2103">
        <f t="shared" si="146"/>
        <v>6.5977766548762</v>
      </c>
      <c r="Z2103">
        <f t="shared" si="145"/>
        <v>19</v>
      </c>
      <c r="AD2103" t="str">
        <f t="shared" si="143"/>
        <v/>
      </c>
    </row>
    <row r="2104" spans="1:30" ht="15" hidden="1" customHeight="1" x14ac:dyDescent="0.3">
      <c r="A2104" t="s">
        <v>417</v>
      </c>
      <c r="B2104">
        <f t="shared" si="144"/>
        <v>401262</v>
      </c>
      <c r="C2104">
        <v>1262</v>
      </c>
      <c r="D2104">
        <f>VLOOKUP($B2104,TrialDesign!$E$2:$I$1147,5,FALSE)</f>
        <v>8</v>
      </c>
      <c r="E2104" t="str">
        <f>VLOOKUP($B2104,TrialDesign!$E$2:$I$1147,3,FALSE)</f>
        <v>Full</v>
      </c>
      <c r="F2104" t="str">
        <f>VLOOKUP($B2104,TrialDesign!$E$2:$I$1147,4,FALSE)</f>
        <v>CRWT153</v>
      </c>
      <c r="G2104" s="1">
        <v>41927</v>
      </c>
      <c r="H2104" s="1" t="str">
        <f>VLOOKUP(B2104,TrialDesign!$E$2:$J$1147,6,FALSE)</f>
        <v>Full_8h</v>
      </c>
      <c r="K2104">
        <v>3</v>
      </c>
      <c r="L2104">
        <v>1</v>
      </c>
      <c r="M2104">
        <v>5</v>
      </c>
      <c r="N2104">
        <v>6</v>
      </c>
      <c r="O2104">
        <v>58</v>
      </c>
      <c r="P2104">
        <v>204</v>
      </c>
      <c r="Q2104">
        <v>141</v>
      </c>
      <c r="R2104">
        <v>5</v>
      </c>
      <c r="S2104">
        <v>7</v>
      </c>
      <c r="U2104" t="s">
        <v>71</v>
      </c>
      <c r="W2104">
        <f>VLOOKUP(H2104&amp;"_"&amp;M2104+1,'Leaf lengths'!$J$6:$Q$104,VLOOKUP(F2104,'Leaf lengths'!$S$1:$T$6,2,FALSE),FALSE)</f>
        <v>249.33333333333334</v>
      </c>
      <c r="X2104">
        <f t="shared" si="142"/>
        <v>0.56550802139037426</v>
      </c>
      <c r="Y2104">
        <f t="shared" si="146"/>
        <v>5.5655080213903743</v>
      </c>
      <c r="Z2104">
        <f t="shared" si="145"/>
        <v>17</v>
      </c>
      <c r="AD2104" t="str">
        <f t="shared" si="143"/>
        <v/>
      </c>
    </row>
    <row r="2105" spans="1:30" ht="15" hidden="1" customHeight="1" x14ac:dyDescent="0.3">
      <c r="A2105" t="s">
        <v>417</v>
      </c>
      <c r="B2105">
        <f t="shared" si="144"/>
        <v>401262</v>
      </c>
      <c r="C2105">
        <v>1262</v>
      </c>
      <c r="D2105">
        <f>VLOOKUP($B2105,TrialDesign!$E$2:$I$1147,5,FALSE)</f>
        <v>8</v>
      </c>
      <c r="E2105" t="str">
        <f>VLOOKUP($B2105,TrialDesign!$E$2:$I$1147,3,FALSE)</f>
        <v>Full</v>
      </c>
      <c r="F2105" t="str">
        <f>VLOOKUP($B2105,TrialDesign!$E$2:$I$1147,4,FALSE)</f>
        <v>CRWT153</v>
      </c>
      <c r="G2105" s="1">
        <v>41927</v>
      </c>
      <c r="H2105" s="1" t="str">
        <f>VLOOKUP(B2105,TrialDesign!$E$2:$J$1147,6,FALSE)</f>
        <v>Full_8h</v>
      </c>
      <c r="K2105">
        <v>4</v>
      </c>
      <c r="L2105">
        <v>2</v>
      </c>
      <c r="M2105">
        <v>5</v>
      </c>
      <c r="N2105">
        <v>6</v>
      </c>
      <c r="O2105">
        <v>60</v>
      </c>
      <c r="P2105">
        <v>231</v>
      </c>
      <c r="Q2105">
        <v>171</v>
      </c>
      <c r="R2105">
        <v>5</v>
      </c>
      <c r="S2105">
        <v>7</v>
      </c>
      <c r="U2105" t="s">
        <v>71</v>
      </c>
      <c r="W2105">
        <f>VLOOKUP(H2105&amp;"_"&amp;M2105+1,'Leaf lengths'!$J$6:$Q$104,VLOOKUP(F2105,'Leaf lengths'!$S$1:$T$6,2,FALSE),FALSE)</f>
        <v>249.33333333333334</v>
      </c>
      <c r="X2105">
        <f t="shared" si="142"/>
        <v>0.68582887700534756</v>
      </c>
      <c r="Y2105">
        <f t="shared" si="146"/>
        <v>5.6858288770053473</v>
      </c>
      <c r="Z2105">
        <f t="shared" si="145"/>
        <v>17</v>
      </c>
      <c r="AD2105" t="str">
        <f t="shared" si="143"/>
        <v/>
      </c>
    </row>
    <row r="2106" spans="1:30" ht="15" hidden="1" customHeight="1" x14ac:dyDescent="0.3">
      <c r="A2106" t="s">
        <v>417</v>
      </c>
      <c r="B2106">
        <f t="shared" si="144"/>
        <v>401267</v>
      </c>
      <c r="C2106">
        <v>1267</v>
      </c>
      <c r="D2106">
        <f>VLOOKUP($B2106,TrialDesign!$E$2:$I$1147,5,FALSE)</f>
        <v>8</v>
      </c>
      <c r="E2106" t="str">
        <f>VLOOKUP($B2106,TrialDesign!$E$2:$I$1147,3,FALSE)</f>
        <v>Full</v>
      </c>
      <c r="F2106" t="str">
        <f>VLOOKUP($B2106,TrialDesign!$E$2:$I$1147,4,FALSE)</f>
        <v>CRWT153</v>
      </c>
      <c r="G2106" s="1">
        <v>41927</v>
      </c>
      <c r="H2106" s="1" t="str">
        <f>VLOOKUP(B2106,TrialDesign!$E$2:$J$1147,6,FALSE)</f>
        <v>Full_8h</v>
      </c>
      <c r="J2106">
        <v>1267</v>
      </c>
      <c r="K2106">
        <v>1</v>
      </c>
      <c r="L2106">
        <v>3</v>
      </c>
      <c r="M2106">
        <v>6</v>
      </c>
      <c r="N2106">
        <v>7</v>
      </c>
      <c r="O2106">
        <v>72</v>
      </c>
      <c r="Q2106">
        <v>143</v>
      </c>
      <c r="R2106">
        <v>5</v>
      </c>
      <c r="S2106">
        <v>8</v>
      </c>
      <c r="U2106" t="s">
        <v>71</v>
      </c>
      <c r="W2106">
        <f>VLOOKUP(H2106&amp;"_"&amp;M2106+1,'Leaf lengths'!$J$6:$Q$104,VLOOKUP(F2106,'Leaf lengths'!$S$1:$T$6,2,FALSE),FALSE)</f>
        <v>304.46153846153845</v>
      </c>
      <c r="X2106">
        <f t="shared" si="142"/>
        <v>0.46968165740272866</v>
      </c>
      <c r="Y2106">
        <f t="shared" si="146"/>
        <v>6.4696816574027283</v>
      </c>
      <c r="Z2106">
        <f t="shared" si="145"/>
        <v>19</v>
      </c>
      <c r="AD2106" t="str">
        <f t="shared" si="143"/>
        <v/>
      </c>
    </row>
    <row r="2107" spans="1:30" ht="15" hidden="1" customHeight="1" x14ac:dyDescent="0.3">
      <c r="A2107" t="s">
        <v>417</v>
      </c>
      <c r="B2107">
        <f t="shared" si="144"/>
        <v>401267</v>
      </c>
      <c r="C2107">
        <v>1267</v>
      </c>
      <c r="D2107">
        <f>VLOOKUP($B2107,TrialDesign!$E$2:$I$1147,5,FALSE)</f>
        <v>8</v>
      </c>
      <c r="E2107" t="str">
        <f>VLOOKUP($B2107,TrialDesign!$E$2:$I$1147,3,FALSE)</f>
        <v>Full</v>
      </c>
      <c r="F2107" t="str">
        <f>VLOOKUP($B2107,TrialDesign!$E$2:$I$1147,4,FALSE)</f>
        <v>CRWT153</v>
      </c>
      <c r="G2107" s="1">
        <v>41927</v>
      </c>
      <c r="H2107" s="1" t="str">
        <f>VLOOKUP(B2107,TrialDesign!$E$2:$J$1147,6,FALSE)</f>
        <v>Full_8h</v>
      </c>
      <c r="K2107">
        <v>2</v>
      </c>
      <c r="L2107">
        <v>3</v>
      </c>
      <c r="M2107">
        <v>6</v>
      </c>
      <c r="N2107">
        <v>7</v>
      </c>
      <c r="O2107">
        <v>75</v>
      </c>
      <c r="P2107">
        <v>263</v>
      </c>
      <c r="Q2107">
        <v>59</v>
      </c>
      <c r="R2107">
        <v>5</v>
      </c>
      <c r="S2107">
        <v>7</v>
      </c>
      <c r="U2107" t="s">
        <v>71</v>
      </c>
      <c r="W2107">
        <f>VLOOKUP(H2107&amp;"_"&amp;M2107+1,'Leaf lengths'!$J$6:$Q$104,VLOOKUP(F2107,'Leaf lengths'!$S$1:$T$6,2,FALSE),FALSE)</f>
        <v>304.46153846153845</v>
      </c>
      <c r="X2107">
        <f t="shared" si="142"/>
        <v>0.19378473976755939</v>
      </c>
      <c r="Y2107">
        <f t="shared" si="146"/>
        <v>6.1937847397675592</v>
      </c>
      <c r="Z2107">
        <f t="shared" si="145"/>
        <v>18</v>
      </c>
      <c r="AD2107" t="str">
        <f t="shared" si="143"/>
        <v/>
      </c>
    </row>
    <row r="2108" spans="1:30" ht="15" hidden="1" customHeight="1" x14ac:dyDescent="0.3">
      <c r="A2108" t="s">
        <v>417</v>
      </c>
      <c r="B2108">
        <f t="shared" si="144"/>
        <v>401267</v>
      </c>
      <c r="C2108">
        <v>1267</v>
      </c>
      <c r="D2108">
        <f>VLOOKUP($B2108,TrialDesign!$E$2:$I$1147,5,FALSE)</f>
        <v>8</v>
      </c>
      <c r="E2108" t="str">
        <f>VLOOKUP($B2108,TrialDesign!$E$2:$I$1147,3,FALSE)</f>
        <v>Full</v>
      </c>
      <c r="F2108" t="str">
        <f>VLOOKUP($B2108,TrialDesign!$E$2:$I$1147,4,FALSE)</f>
        <v>CRWT153</v>
      </c>
      <c r="G2108" s="1">
        <v>41927</v>
      </c>
      <c r="H2108" s="1" t="str">
        <f>VLOOKUP(B2108,TrialDesign!$E$2:$J$1147,6,FALSE)</f>
        <v>Full_8h</v>
      </c>
      <c r="K2108">
        <v>3</v>
      </c>
      <c r="L2108">
        <v>4</v>
      </c>
      <c r="M2108">
        <v>5</v>
      </c>
      <c r="N2108">
        <v>6</v>
      </c>
      <c r="O2108">
        <v>72</v>
      </c>
      <c r="P2108">
        <v>260</v>
      </c>
      <c r="Q2108">
        <v>198</v>
      </c>
      <c r="R2108">
        <v>5</v>
      </c>
      <c r="S2108">
        <v>7</v>
      </c>
      <c r="U2108" t="s">
        <v>71</v>
      </c>
      <c r="W2108">
        <f>VLOOKUP(H2108&amp;"_"&amp;M2108+1,'Leaf lengths'!$J$6:$Q$104,VLOOKUP(F2108,'Leaf lengths'!$S$1:$T$6,2,FALSE),FALSE)</f>
        <v>249.33333333333334</v>
      </c>
      <c r="X2108">
        <f t="shared" si="142"/>
        <v>0.79411764705882348</v>
      </c>
      <c r="Y2108">
        <f t="shared" si="146"/>
        <v>5.7941176470588234</v>
      </c>
      <c r="Z2108">
        <f t="shared" si="145"/>
        <v>17</v>
      </c>
      <c r="AD2108" t="str">
        <f t="shared" si="143"/>
        <v/>
      </c>
    </row>
    <row r="2109" spans="1:30" ht="15" hidden="1" customHeight="1" x14ac:dyDescent="0.3">
      <c r="A2109" t="s">
        <v>417</v>
      </c>
      <c r="B2109">
        <f t="shared" si="144"/>
        <v>401267</v>
      </c>
      <c r="C2109">
        <v>1267</v>
      </c>
      <c r="D2109">
        <f>VLOOKUP($B2109,TrialDesign!$E$2:$I$1147,5,FALSE)</f>
        <v>8</v>
      </c>
      <c r="E2109" t="str">
        <f>VLOOKUP($B2109,TrialDesign!$E$2:$I$1147,3,FALSE)</f>
        <v>Full</v>
      </c>
      <c r="F2109" t="str">
        <f>VLOOKUP($B2109,TrialDesign!$E$2:$I$1147,4,FALSE)</f>
        <v>CRWT153</v>
      </c>
      <c r="G2109" s="1">
        <v>41927</v>
      </c>
      <c r="H2109" s="1" t="str">
        <f>VLOOKUP(B2109,TrialDesign!$E$2:$J$1147,6,FALSE)</f>
        <v>Full_8h</v>
      </c>
      <c r="K2109">
        <v>4</v>
      </c>
      <c r="L2109">
        <v>2</v>
      </c>
      <c r="M2109">
        <v>6</v>
      </c>
      <c r="N2109">
        <v>7</v>
      </c>
      <c r="O2109">
        <v>72</v>
      </c>
      <c r="P2109">
        <v>231</v>
      </c>
      <c r="Q2109">
        <v>119</v>
      </c>
      <c r="R2109">
        <v>5</v>
      </c>
      <c r="S2109">
        <v>8</v>
      </c>
      <c r="U2109" t="s">
        <v>71</v>
      </c>
      <c r="W2109">
        <f>VLOOKUP(H2109&amp;"_"&amp;M2109+1,'Leaf lengths'!$J$6:$Q$104,VLOOKUP(F2109,'Leaf lengths'!$S$1:$T$6,2,FALSE),FALSE)</f>
        <v>304.46153846153845</v>
      </c>
      <c r="X2109">
        <f t="shared" ref="X2109:X2172" si="147">IF(OR(N2109="",M2109=N2109),0,Q2109/W2109)</f>
        <v>0.39085396664982314</v>
      </c>
      <c r="Y2109">
        <f t="shared" si="146"/>
        <v>6.3908539666498232</v>
      </c>
      <c r="Z2109">
        <f t="shared" si="145"/>
        <v>19</v>
      </c>
      <c r="AD2109" t="str">
        <f t="shared" si="143"/>
        <v/>
      </c>
    </row>
    <row r="2110" spans="1:30" ht="15" hidden="1" customHeight="1" x14ac:dyDescent="0.3">
      <c r="A2110" t="s">
        <v>417</v>
      </c>
      <c r="B2110">
        <f t="shared" si="144"/>
        <v>401238</v>
      </c>
      <c r="C2110">
        <v>1238</v>
      </c>
      <c r="D2110">
        <f>VLOOKUP($B2110,TrialDesign!$E$2:$I$1147,5,FALSE)</f>
        <v>8</v>
      </c>
      <c r="E2110" t="str">
        <f>VLOOKUP($B2110,TrialDesign!$E$2:$I$1147,3,FALSE)</f>
        <v>Full</v>
      </c>
      <c r="F2110" t="str">
        <f>VLOOKUP($B2110,TrialDesign!$E$2:$I$1147,4,FALSE)</f>
        <v>CRWT153</v>
      </c>
      <c r="G2110" s="1">
        <v>41933</v>
      </c>
      <c r="H2110" s="1" t="str">
        <f>VLOOKUP(B2110,TrialDesign!$E$2:$J$1147,6,FALSE)</f>
        <v>Full_8h</v>
      </c>
      <c r="J2110">
        <v>1238</v>
      </c>
      <c r="K2110">
        <v>1</v>
      </c>
      <c r="L2110">
        <v>2</v>
      </c>
      <c r="M2110">
        <v>7</v>
      </c>
      <c r="N2110">
        <v>8</v>
      </c>
      <c r="O2110">
        <v>77</v>
      </c>
      <c r="Q2110">
        <v>181</v>
      </c>
      <c r="R2110">
        <v>5</v>
      </c>
      <c r="S2110">
        <v>9</v>
      </c>
      <c r="U2110" t="s">
        <v>18</v>
      </c>
      <c r="W2110">
        <f>VLOOKUP(H2110&amp;"_"&amp;M2110+1,'Leaf lengths'!$J$6:$Q$104,VLOOKUP(F2110,'Leaf lengths'!$S$1:$T$6,2,FALSE),FALSE)</f>
        <v>281.75</v>
      </c>
      <c r="X2110">
        <f t="shared" si="147"/>
        <v>0.64241348713398405</v>
      </c>
      <c r="Y2110">
        <f t="shared" si="146"/>
        <v>7.6424134871339842</v>
      </c>
      <c r="Z2110">
        <f t="shared" si="145"/>
        <v>21</v>
      </c>
      <c r="AD2110" t="str">
        <f t="shared" si="143"/>
        <v/>
      </c>
    </row>
    <row r="2111" spans="1:30" ht="15" hidden="1" customHeight="1" x14ac:dyDescent="0.3">
      <c r="A2111" t="s">
        <v>417</v>
      </c>
      <c r="B2111">
        <f t="shared" si="144"/>
        <v>401238</v>
      </c>
      <c r="C2111">
        <v>1238</v>
      </c>
      <c r="D2111">
        <f>VLOOKUP($B2111,TrialDesign!$E$2:$I$1147,5,FALSE)</f>
        <v>8</v>
      </c>
      <c r="E2111" t="str">
        <f>VLOOKUP($B2111,TrialDesign!$E$2:$I$1147,3,FALSE)</f>
        <v>Full</v>
      </c>
      <c r="F2111" t="str">
        <f>VLOOKUP($B2111,TrialDesign!$E$2:$I$1147,4,FALSE)</f>
        <v>CRWT153</v>
      </c>
      <c r="G2111" s="1">
        <v>41933</v>
      </c>
      <c r="H2111" s="1" t="str">
        <f>VLOOKUP(B2111,TrialDesign!$E$2:$J$1147,6,FALSE)</f>
        <v>Full_8h</v>
      </c>
      <c r="K2111">
        <v>2</v>
      </c>
      <c r="L2111">
        <v>1</v>
      </c>
      <c r="M2111">
        <v>6</v>
      </c>
      <c r="N2111">
        <v>8</v>
      </c>
      <c r="O2111">
        <v>71</v>
      </c>
      <c r="P2111">
        <v>249</v>
      </c>
      <c r="Q2111">
        <v>245</v>
      </c>
      <c r="R2111">
        <v>5</v>
      </c>
      <c r="S2111">
        <v>10</v>
      </c>
      <c r="U2111" t="s">
        <v>71</v>
      </c>
      <c r="W2111">
        <f>VLOOKUP(H2111&amp;"_"&amp;M2111+1,'Leaf lengths'!$J$6:$Q$104,VLOOKUP(F2111,'Leaf lengths'!$S$1:$T$6,2,FALSE),FALSE)</f>
        <v>304.46153846153845</v>
      </c>
      <c r="X2111">
        <f t="shared" si="147"/>
        <v>0.80469934310257707</v>
      </c>
      <c r="Y2111">
        <f t="shared" si="146"/>
        <v>6.8046993431025768</v>
      </c>
      <c r="Z2111">
        <f t="shared" si="145"/>
        <v>21</v>
      </c>
      <c r="AD2111" t="str">
        <f t="shared" si="143"/>
        <v/>
      </c>
    </row>
    <row r="2112" spans="1:30" ht="15" hidden="1" customHeight="1" x14ac:dyDescent="0.3">
      <c r="A2112" t="s">
        <v>417</v>
      </c>
      <c r="B2112">
        <f t="shared" si="144"/>
        <v>401238</v>
      </c>
      <c r="C2112">
        <v>1238</v>
      </c>
      <c r="D2112">
        <f>VLOOKUP($B2112,TrialDesign!$E$2:$I$1147,5,FALSE)</f>
        <v>8</v>
      </c>
      <c r="E2112" t="str">
        <f>VLOOKUP($B2112,TrialDesign!$E$2:$I$1147,3,FALSE)</f>
        <v>Full</v>
      </c>
      <c r="F2112" t="str">
        <f>VLOOKUP($B2112,TrialDesign!$E$2:$I$1147,4,FALSE)</f>
        <v>CRWT153</v>
      </c>
      <c r="G2112" s="1">
        <v>41933</v>
      </c>
      <c r="H2112" s="1" t="str">
        <f>VLOOKUP(B2112,TrialDesign!$E$2:$J$1147,6,FALSE)</f>
        <v>Full_8h</v>
      </c>
      <c r="K2112">
        <v>3</v>
      </c>
      <c r="L2112">
        <v>4</v>
      </c>
      <c r="M2112">
        <v>7</v>
      </c>
      <c r="N2112">
        <v>8</v>
      </c>
      <c r="O2112">
        <v>82</v>
      </c>
      <c r="P2112">
        <v>266</v>
      </c>
      <c r="Q2112">
        <v>96</v>
      </c>
      <c r="R2112">
        <v>5</v>
      </c>
      <c r="S2112">
        <v>10</v>
      </c>
      <c r="U2112" t="s">
        <v>71</v>
      </c>
      <c r="W2112">
        <f>VLOOKUP(H2112&amp;"_"&amp;M2112+1,'Leaf lengths'!$J$6:$Q$104,VLOOKUP(F2112,'Leaf lengths'!$S$1:$T$6,2,FALSE),FALSE)</f>
        <v>281.75</v>
      </c>
      <c r="X2112">
        <f t="shared" si="147"/>
        <v>0.34072759538598046</v>
      </c>
      <c r="Y2112">
        <f t="shared" si="146"/>
        <v>7.3407275953859807</v>
      </c>
      <c r="Z2112">
        <f t="shared" si="145"/>
        <v>22</v>
      </c>
      <c r="AD2112" t="str">
        <f t="shared" si="143"/>
        <v/>
      </c>
    </row>
    <row r="2113" spans="1:30" ht="15" hidden="1" customHeight="1" x14ac:dyDescent="0.3">
      <c r="A2113" t="s">
        <v>417</v>
      </c>
      <c r="B2113">
        <f t="shared" si="144"/>
        <v>401238</v>
      </c>
      <c r="C2113">
        <v>1238</v>
      </c>
      <c r="D2113">
        <f>VLOOKUP($B2113,TrialDesign!$E$2:$I$1147,5,FALSE)</f>
        <v>8</v>
      </c>
      <c r="E2113" t="str">
        <f>VLOOKUP($B2113,TrialDesign!$E$2:$I$1147,3,FALSE)</f>
        <v>Full</v>
      </c>
      <c r="F2113" t="str">
        <f>VLOOKUP($B2113,TrialDesign!$E$2:$I$1147,4,FALSE)</f>
        <v>CRWT153</v>
      </c>
      <c r="G2113" s="1">
        <v>41933</v>
      </c>
      <c r="H2113" s="1" t="str">
        <f>VLOOKUP(B2113,TrialDesign!$E$2:$J$1147,6,FALSE)</f>
        <v>Full_8h</v>
      </c>
      <c r="K2113">
        <v>4</v>
      </c>
      <c r="L2113">
        <v>5</v>
      </c>
      <c r="M2113">
        <v>7</v>
      </c>
      <c r="N2113">
        <v>8</v>
      </c>
      <c r="O2113">
        <v>78</v>
      </c>
      <c r="P2113">
        <v>290</v>
      </c>
      <c r="Q2113">
        <v>94</v>
      </c>
      <c r="R2113">
        <v>5</v>
      </c>
      <c r="S2113">
        <v>8</v>
      </c>
      <c r="U2113" t="s">
        <v>71</v>
      </c>
      <c r="W2113">
        <f>VLOOKUP(H2113&amp;"_"&amp;M2113+1,'Leaf lengths'!$J$6:$Q$104,VLOOKUP(F2113,'Leaf lengths'!$S$1:$T$6,2,FALSE),FALSE)</f>
        <v>281.75</v>
      </c>
      <c r="X2113">
        <f t="shared" si="147"/>
        <v>0.3336291038154392</v>
      </c>
      <c r="Y2113">
        <f t="shared" si="146"/>
        <v>7.3336291038154391</v>
      </c>
      <c r="Z2113">
        <f t="shared" si="145"/>
        <v>20</v>
      </c>
      <c r="AD2113" t="str">
        <f t="shared" si="143"/>
        <v/>
      </c>
    </row>
    <row r="2114" spans="1:30" ht="15" hidden="1" customHeight="1" x14ac:dyDescent="0.3">
      <c r="A2114" t="s">
        <v>417</v>
      </c>
      <c r="B2114">
        <f t="shared" si="144"/>
        <v>401252</v>
      </c>
      <c r="C2114">
        <v>1252</v>
      </c>
      <c r="D2114">
        <f>VLOOKUP($B2114,TrialDesign!$E$2:$I$1147,5,FALSE)</f>
        <v>8</v>
      </c>
      <c r="E2114" t="str">
        <f>VLOOKUP($B2114,TrialDesign!$E$2:$I$1147,3,FALSE)</f>
        <v>Full</v>
      </c>
      <c r="F2114" t="str">
        <f>VLOOKUP($B2114,TrialDesign!$E$2:$I$1147,4,FALSE)</f>
        <v>CRWT153</v>
      </c>
      <c r="G2114" s="1">
        <v>41933</v>
      </c>
      <c r="H2114" s="1" t="str">
        <f>VLOOKUP(B2114,TrialDesign!$E$2:$J$1147,6,FALSE)</f>
        <v>Full_8h</v>
      </c>
      <c r="J2114">
        <v>1252</v>
      </c>
      <c r="K2114">
        <v>1</v>
      </c>
      <c r="L2114">
        <v>6</v>
      </c>
      <c r="M2114">
        <v>7</v>
      </c>
      <c r="N2114">
        <v>8</v>
      </c>
      <c r="O2114">
        <v>82</v>
      </c>
      <c r="Q2114">
        <v>147</v>
      </c>
      <c r="R2114">
        <v>5</v>
      </c>
      <c r="S2114">
        <v>12</v>
      </c>
      <c r="U2114" t="s">
        <v>328</v>
      </c>
      <c r="W2114">
        <f>VLOOKUP(H2114&amp;"_"&amp;M2114+1,'Leaf lengths'!$J$6:$Q$104,VLOOKUP(F2114,'Leaf lengths'!$S$1:$T$6,2,FALSE),FALSE)</f>
        <v>281.75</v>
      </c>
      <c r="X2114">
        <f t="shared" si="147"/>
        <v>0.52173913043478259</v>
      </c>
      <c r="Y2114">
        <f t="shared" si="146"/>
        <v>7.5217391304347823</v>
      </c>
      <c r="Z2114">
        <f t="shared" si="145"/>
        <v>24</v>
      </c>
      <c r="AD2114" t="str">
        <f t="shared" ref="AD2114:AD2177" si="148">IF(OR(M2114=N2114,N2114=""),"FLN","")</f>
        <v/>
      </c>
    </row>
    <row r="2115" spans="1:30" ht="15" hidden="1" customHeight="1" x14ac:dyDescent="0.3">
      <c r="A2115" t="s">
        <v>417</v>
      </c>
      <c r="B2115">
        <f t="shared" si="144"/>
        <v>401252</v>
      </c>
      <c r="C2115">
        <v>1252</v>
      </c>
      <c r="D2115">
        <f>VLOOKUP($B2115,TrialDesign!$E$2:$I$1147,5,FALSE)</f>
        <v>8</v>
      </c>
      <c r="E2115" t="str">
        <f>VLOOKUP($B2115,TrialDesign!$E$2:$I$1147,3,FALSE)</f>
        <v>Full</v>
      </c>
      <c r="F2115" t="str">
        <f>VLOOKUP($B2115,TrialDesign!$E$2:$I$1147,4,FALSE)</f>
        <v>CRWT153</v>
      </c>
      <c r="G2115" s="1">
        <v>41933</v>
      </c>
      <c r="H2115" s="1" t="str">
        <f>VLOOKUP(B2115,TrialDesign!$E$2:$J$1147,6,FALSE)</f>
        <v>Full_8h</v>
      </c>
      <c r="K2115">
        <v>2</v>
      </c>
      <c r="L2115">
        <v>2</v>
      </c>
      <c r="M2115">
        <v>7</v>
      </c>
      <c r="N2115">
        <v>8</v>
      </c>
      <c r="O2115">
        <v>73</v>
      </c>
      <c r="P2115">
        <v>247</v>
      </c>
      <c r="Q2115">
        <v>166</v>
      </c>
      <c r="R2115">
        <v>4</v>
      </c>
      <c r="S2115">
        <v>10</v>
      </c>
      <c r="U2115" t="s">
        <v>71</v>
      </c>
      <c r="W2115">
        <f>VLOOKUP(H2115&amp;"_"&amp;M2115+1,'Leaf lengths'!$J$6:$Q$104,VLOOKUP(F2115,'Leaf lengths'!$S$1:$T$6,2,FALSE),FALSE)</f>
        <v>281.75</v>
      </c>
      <c r="X2115">
        <f t="shared" si="147"/>
        <v>0.58917480035492453</v>
      </c>
      <c r="Y2115">
        <f t="shared" si="146"/>
        <v>7.5891748003549244</v>
      </c>
      <c r="Z2115">
        <f t="shared" si="145"/>
        <v>21</v>
      </c>
      <c r="AD2115" t="str">
        <f t="shared" si="148"/>
        <v/>
      </c>
    </row>
    <row r="2116" spans="1:30" ht="15" hidden="1" customHeight="1" x14ac:dyDescent="0.3">
      <c r="A2116" t="s">
        <v>417</v>
      </c>
      <c r="B2116">
        <f t="shared" si="144"/>
        <v>401252</v>
      </c>
      <c r="C2116">
        <v>1252</v>
      </c>
      <c r="D2116">
        <f>VLOOKUP($B2116,TrialDesign!$E$2:$I$1147,5,FALSE)</f>
        <v>8</v>
      </c>
      <c r="E2116" t="str">
        <f>VLOOKUP($B2116,TrialDesign!$E$2:$I$1147,3,FALSE)</f>
        <v>Full</v>
      </c>
      <c r="F2116" t="str">
        <f>VLOOKUP($B2116,TrialDesign!$E$2:$I$1147,4,FALSE)</f>
        <v>CRWT153</v>
      </c>
      <c r="G2116" s="1">
        <v>41933</v>
      </c>
      <c r="H2116" s="1" t="str">
        <f>VLOOKUP(B2116,TrialDesign!$E$2:$J$1147,6,FALSE)</f>
        <v>Full_8h</v>
      </c>
      <c r="K2116">
        <v>3</v>
      </c>
      <c r="L2116">
        <v>2</v>
      </c>
      <c r="M2116">
        <v>6</v>
      </c>
      <c r="N2116">
        <v>7</v>
      </c>
      <c r="O2116">
        <v>73</v>
      </c>
      <c r="P2116">
        <v>272</v>
      </c>
      <c r="Q2116">
        <v>83</v>
      </c>
      <c r="R2116">
        <v>4</v>
      </c>
      <c r="S2116">
        <v>8</v>
      </c>
      <c r="U2116" t="s">
        <v>71</v>
      </c>
      <c r="W2116">
        <f>VLOOKUP(H2116&amp;"_"&amp;M2116+1,'Leaf lengths'!$J$6:$Q$104,VLOOKUP(F2116,'Leaf lengths'!$S$1:$T$6,2,FALSE),FALSE)</f>
        <v>304.46153846153845</v>
      </c>
      <c r="X2116">
        <f t="shared" si="147"/>
        <v>0.27261243052046491</v>
      </c>
      <c r="Y2116">
        <f t="shared" si="146"/>
        <v>6.2726124305204651</v>
      </c>
      <c r="Z2116">
        <f t="shared" si="145"/>
        <v>18</v>
      </c>
      <c r="AD2116" t="str">
        <f t="shared" si="148"/>
        <v/>
      </c>
    </row>
    <row r="2117" spans="1:30" ht="15" hidden="1" customHeight="1" x14ac:dyDescent="0.3">
      <c r="A2117" t="s">
        <v>417</v>
      </c>
      <c r="B2117">
        <f t="shared" si="144"/>
        <v>401252</v>
      </c>
      <c r="C2117">
        <v>1252</v>
      </c>
      <c r="D2117">
        <f>VLOOKUP($B2117,TrialDesign!$E$2:$I$1147,5,FALSE)</f>
        <v>8</v>
      </c>
      <c r="E2117" t="str">
        <f>VLOOKUP($B2117,TrialDesign!$E$2:$I$1147,3,FALSE)</f>
        <v>Full</v>
      </c>
      <c r="F2117" t="str">
        <f>VLOOKUP($B2117,TrialDesign!$E$2:$I$1147,4,FALSE)</f>
        <v>CRWT153</v>
      </c>
      <c r="G2117" s="1">
        <v>41933</v>
      </c>
      <c r="H2117" s="1" t="str">
        <f>VLOOKUP(B2117,TrialDesign!$E$2:$J$1147,6,FALSE)</f>
        <v>Full_8h</v>
      </c>
      <c r="K2117">
        <v>4</v>
      </c>
      <c r="L2117">
        <v>3</v>
      </c>
      <c r="M2117">
        <v>7</v>
      </c>
      <c r="N2117">
        <v>8</v>
      </c>
      <c r="O2117">
        <v>65</v>
      </c>
      <c r="P2117">
        <v>284</v>
      </c>
      <c r="Q2117">
        <v>56</v>
      </c>
      <c r="R2117">
        <v>4</v>
      </c>
      <c r="S2117">
        <v>9</v>
      </c>
      <c r="U2117" t="s">
        <v>71</v>
      </c>
      <c r="W2117">
        <f>VLOOKUP(H2117&amp;"_"&amp;M2117+1,'Leaf lengths'!$J$6:$Q$104,VLOOKUP(F2117,'Leaf lengths'!$S$1:$T$6,2,FALSE),FALSE)</f>
        <v>281.75</v>
      </c>
      <c r="X2117">
        <f t="shared" si="147"/>
        <v>0.19875776397515527</v>
      </c>
      <c r="Y2117">
        <f t="shared" si="146"/>
        <v>7.1987577639751557</v>
      </c>
      <c r="Z2117">
        <f t="shared" si="145"/>
        <v>20</v>
      </c>
      <c r="AD2117" t="str">
        <f t="shared" si="148"/>
        <v/>
      </c>
    </row>
    <row r="2118" spans="1:30" ht="15" hidden="1" customHeight="1" x14ac:dyDescent="0.3">
      <c r="A2118" t="s">
        <v>417</v>
      </c>
      <c r="B2118">
        <f t="shared" si="144"/>
        <v>401254</v>
      </c>
      <c r="C2118">
        <v>1254</v>
      </c>
      <c r="D2118">
        <f>VLOOKUP($B2118,TrialDesign!$E$2:$I$1147,5,FALSE)</f>
        <v>8</v>
      </c>
      <c r="E2118" t="str">
        <f>VLOOKUP($B2118,TrialDesign!$E$2:$I$1147,3,FALSE)</f>
        <v>Full</v>
      </c>
      <c r="F2118" t="str">
        <f>VLOOKUP($B2118,TrialDesign!$E$2:$I$1147,4,FALSE)</f>
        <v>CRWT153</v>
      </c>
      <c r="G2118" s="1">
        <v>41933</v>
      </c>
      <c r="H2118" s="1" t="str">
        <f>VLOOKUP(B2118,TrialDesign!$E$2:$J$1147,6,FALSE)</f>
        <v>Full_8h</v>
      </c>
      <c r="J2118">
        <v>1254</v>
      </c>
      <c r="K2118">
        <v>1</v>
      </c>
      <c r="L2118">
        <v>3</v>
      </c>
      <c r="M2118">
        <v>7</v>
      </c>
      <c r="N2118">
        <v>8</v>
      </c>
      <c r="O2118">
        <v>82</v>
      </c>
      <c r="Q2118">
        <v>110</v>
      </c>
      <c r="R2118">
        <v>5</v>
      </c>
      <c r="S2118">
        <v>9</v>
      </c>
      <c r="U2118" t="s">
        <v>71</v>
      </c>
      <c r="W2118">
        <f>VLOOKUP(H2118&amp;"_"&amp;M2118+1,'Leaf lengths'!$J$6:$Q$104,VLOOKUP(F2118,'Leaf lengths'!$S$1:$T$6,2,FALSE),FALSE)</f>
        <v>281.75</v>
      </c>
      <c r="X2118">
        <f t="shared" si="147"/>
        <v>0.39041703637976932</v>
      </c>
      <c r="Y2118">
        <f t="shared" si="146"/>
        <v>7.3904170363797697</v>
      </c>
      <c r="Z2118">
        <f t="shared" si="145"/>
        <v>21</v>
      </c>
      <c r="AD2118" t="str">
        <f t="shared" si="148"/>
        <v/>
      </c>
    </row>
    <row r="2119" spans="1:30" ht="15" hidden="1" customHeight="1" x14ac:dyDescent="0.3">
      <c r="A2119" t="s">
        <v>417</v>
      </c>
      <c r="B2119">
        <f t="shared" si="144"/>
        <v>401254</v>
      </c>
      <c r="C2119">
        <v>1254</v>
      </c>
      <c r="D2119">
        <f>VLOOKUP($B2119,TrialDesign!$E$2:$I$1147,5,FALSE)</f>
        <v>8</v>
      </c>
      <c r="E2119" t="str">
        <f>VLOOKUP($B2119,TrialDesign!$E$2:$I$1147,3,FALSE)</f>
        <v>Full</v>
      </c>
      <c r="F2119" t="str">
        <f>VLOOKUP($B2119,TrialDesign!$E$2:$I$1147,4,FALSE)</f>
        <v>CRWT153</v>
      </c>
      <c r="G2119" s="1">
        <v>41933</v>
      </c>
      <c r="H2119" s="1" t="str">
        <f>VLOOKUP(B2119,TrialDesign!$E$2:$J$1147,6,FALSE)</f>
        <v>Full_8h</v>
      </c>
      <c r="K2119">
        <v>2</v>
      </c>
      <c r="L2119">
        <v>2</v>
      </c>
      <c r="M2119">
        <v>7</v>
      </c>
      <c r="N2119">
        <v>8</v>
      </c>
      <c r="O2119">
        <v>90</v>
      </c>
      <c r="P2119">
        <v>301</v>
      </c>
      <c r="Q2119">
        <v>130</v>
      </c>
      <c r="R2119">
        <v>5</v>
      </c>
      <c r="S2119">
        <v>11</v>
      </c>
      <c r="U2119" t="s">
        <v>71</v>
      </c>
      <c r="W2119">
        <f>VLOOKUP(H2119&amp;"_"&amp;M2119+1,'Leaf lengths'!$J$6:$Q$104,VLOOKUP(F2119,'Leaf lengths'!$S$1:$T$6,2,FALSE),FALSE)</f>
        <v>281.75</v>
      </c>
      <c r="X2119">
        <f t="shared" si="147"/>
        <v>0.46140195208518192</v>
      </c>
      <c r="Y2119">
        <f t="shared" si="146"/>
        <v>7.4614019520851818</v>
      </c>
      <c r="Z2119">
        <f t="shared" si="145"/>
        <v>23</v>
      </c>
      <c r="AD2119" t="str">
        <f t="shared" si="148"/>
        <v/>
      </c>
    </row>
    <row r="2120" spans="1:30" ht="15" hidden="1" customHeight="1" x14ac:dyDescent="0.3">
      <c r="A2120" t="s">
        <v>417</v>
      </c>
      <c r="B2120">
        <f t="shared" si="144"/>
        <v>401254</v>
      </c>
      <c r="C2120">
        <v>1254</v>
      </c>
      <c r="D2120">
        <f>VLOOKUP($B2120,TrialDesign!$E$2:$I$1147,5,FALSE)</f>
        <v>8</v>
      </c>
      <c r="E2120" t="str">
        <f>VLOOKUP($B2120,TrialDesign!$E$2:$I$1147,3,FALSE)</f>
        <v>Full</v>
      </c>
      <c r="F2120" t="str">
        <f>VLOOKUP($B2120,TrialDesign!$E$2:$I$1147,4,FALSE)</f>
        <v>CRWT153</v>
      </c>
      <c r="G2120" s="1">
        <v>41933</v>
      </c>
      <c r="H2120" s="1" t="str">
        <f>VLOOKUP(B2120,TrialDesign!$E$2:$J$1147,6,FALSE)</f>
        <v>Full_8h</v>
      </c>
      <c r="K2120">
        <v>3</v>
      </c>
      <c r="L2120">
        <v>3</v>
      </c>
      <c r="M2120">
        <v>7</v>
      </c>
      <c r="N2120">
        <v>8</v>
      </c>
      <c r="O2120">
        <v>79</v>
      </c>
      <c r="P2120">
        <v>269</v>
      </c>
      <c r="Q2120">
        <v>241</v>
      </c>
      <c r="R2120">
        <v>4</v>
      </c>
      <c r="S2120">
        <v>9</v>
      </c>
      <c r="U2120" t="s">
        <v>71</v>
      </c>
      <c r="W2120">
        <f>VLOOKUP(H2120&amp;"_"&amp;M2120+1,'Leaf lengths'!$J$6:$Q$104,VLOOKUP(F2120,'Leaf lengths'!$S$1:$T$6,2,FALSE),FALSE)</f>
        <v>281.75</v>
      </c>
      <c r="X2120">
        <f t="shared" si="147"/>
        <v>0.85536823425022179</v>
      </c>
      <c r="Y2120">
        <f t="shared" si="146"/>
        <v>7.8553682342502213</v>
      </c>
      <c r="Z2120">
        <f t="shared" si="145"/>
        <v>20</v>
      </c>
      <c r="AD2120" t="str">
        <f t="shared" si="148"/>
        <v/>
      </c>
    </row>
    <row r="2121" spans="1:30" ht="15" hidden="1" customHeight="1" x14ac:dyDescent="0.3">
      <c r="A2121" t="s">
        <v>417</v>
      </c>
      <c r="B2121">
        <f t="shared" si="144"/>
        <v>401254</v>
      </c>
      <c r="C2121">
        <v>1254</v>
      </c>
      <c r="D2121">
        <f>VLOOKUP($B2121,TrialDesign!$E$2:$I$1147,5,FALSE)</f>
        <v>8</v>
      </c>
      <c r="E2121" t="str">
        <f>VLOOKUP($B2121,TrialDesign!$E$2:$I$1147,3,FALSE)</f>
        <v>Full</v>
      </c>
      <c r="F2121" t="str">
        <f>VLOOKUP($B2121,TrialDesign!$E$2:$I$1147,4,FALSE)</f>
        <v>CRWT153</v>
      </c>
      <c r="G2121" s="1">
        <v>41933</v>
      </c>
      <c r="H2121" s="1" t="str">
        <f>VLOOKUP(B2121,TrialDesign!$E$2:$J$1147,6,FALSE)</f>
        <v>Full_8h</v>
      </c>
      <c r="K2121">
        <v>4</v>
      </c>
      <c r="L2121">
        <v>2</v>
      </c>
      <c r="M2121">
        <v>7</v>
      </c>
      <c r="N2121">
        <v>8</v>
      </c>
      <c r="O2121">
        <v>94</v>
      </c>
      <c r="P2121">
        <v>304</v>
      </c>
      <c r="Q2121">
        <v>167</v>
      </c>
      <c r="R2121">
        <v>5</v>
      </c>
      <c r="S2121">
        <v>11</v>
      </c>
      <c r="U2121" t="s">
        <v>71</v>
      </c>
      <c r="W2121">
        <f>VLOOKUP(H2121&amp;"_"&amp;M2121+1,'Leaf lengths'!$J$6:$Q$104,VLOOKUP(F2121,'Leaf lengths'!$S$1:$T$6,2,FALSE),FALSE)</f>
        <v>281.75</v>
      </c>
      <c r="X2121">
        <f t="shared" si="147"/>
        <v>0.59272404614019525</v>
      </c>
      <c r="Y2121">
        <f t="shared" si="146"/>
        <v>7.5927240461401952</v>
      </c>
      <c r="Z2121">
        <f t="shared" si="145"/>
        <v>23</v>
      </c>
      <c r="AD2121" t="str">
        <f t="shared" si="148"/>
        <v/>
      </c>
    </row>
    <row r="2122" spans="1:30" ht="15" hidden="1" customHeight="1" x14ac:dyDescent="0.3">
      <c r="A2122" t="s">
        <v>417</v>
      </c>
      <c r="B2122">
        <f t="shared" si="144"/>
        <v>401241</v>
      </c>
      <c r="C2122">
        <v>1241</v>
      </c>
      <c r="D2122">
        <f>VLOOKUP($B2122,TrialDesign!$E$2:$I$1147,5,FALSE)</f>
        <v>8</v>
      </c>
      <c r="E2122" t="str">
        <f>VLOOKUP($B2122,TrialDesign!$E$2:$I$1147,3,FALSE)</f>
        <v>Full</v>
      </c>
      <c r="F2122" t="str">
        <f>VLOOKUP($B2122,TrialDesign!$E$2:$I$1147,4,FALSE)</f>
        <v>CRWT153</v>
      </c>
      <c r="G2122" s="1">
        <v>41940</v>
      </c>
      <c r="H2122" s="1" t="str">
        <f>VLOOKUP(B2122,TrialDesign!$E$2:$J$1147,6,FALSE)</f>
        <v>Full_8h</v>
      </c>
      <c r="J2122">
        <v>1241</v>
      </c>
      <c r="K2122">
        <v>1</v>
      </c>
      <c r="L2122">
        <v>3</v>
      </c>
      <c r="M2122">
        <v>8</v>
      </c>
      <c r="N2122">
        <v>9</v>
      </c>
      <c r="O2122">
        <v>88</v>
      </c>
      <c r="Q2122">
        <v>90</v>
      </c>
      <c r="R2122">
        <v>5</v>
      </c>
      <c r="S2122">
        <v>12</v>
      </c>
      <c r="U2122" t="s">
        <v>18</v>
      </c>
      <c r="W2122">
        <f>VLOOKUP(H2122&amp;"_"&amp;M2122+1,'Leaf lengths'!$J$6:$Q$104,VLOOKUP(F2122,'Leaf lengths'!$S$1:$T$6,2,FALSE),FALSE)</f>
        <v>242</v>
      </c>
      <c r="X2122">
        <f t="shared" si="147"/>
        <v>0.37190082644628097</v>
      </c>
      <c r="Y2122">
        <f t="shared" si="146"/>
        <v>8.3719008264462804</v>
      </c>
      <c r="Z2122">
        <f t="shared" si="145"/>
        <v>25</v>
      </c>
      <c r="AD2122" t="str">
        <f t="shared" si="148"/>
        <v/>
      </c>
    </row>
    <row r="2123" spans="1:30" ht="15" hidden="1" customHeight="1" x14ac:dyDescent="0.3">
      <c r="A2123" t="s">
        <v>417</v>
      </c>
      <c r="B2123">
        <f t="shared" si="144"/>
        <v>401241</v>
      </c>
      <c r="C2123">
        <v>1241</v>
      </c>
      <c r="D2123">
        <f>VLOOKUP($B2123,TrialDesign!$E$2:$I$1147,5,FALSE)</f>
        <v>8</v>
      </c>
      <c r="E2123" t="str">
        <f>VLOOKUP($B2123,TrialDesign!$E$2:$I$1147,3,FALSE)</f>
        <v>Full</v>
      </c>
      <c r="F2123" t="str">
        <f>VLOOKUP($B2123,TrialDesign!$E$2:$I$1147,4,FALSE)</f>
        <v>CRWT153</v>
      </c>
      <c r="G2123" s="1">
        <v>41940</v>
      </c>
      <c r="H2123" s="1" t="str">
        <f>VLOOKUP(B2123,TrialDesign!$E$2:$J$1147,6,FALSE)</f>
        <v>Full_8h</v>
      </c>
      <c r="K2123">
        <v>2</v>
      </c>
      <c r="L2123">
        <v>4</v>
      </c>
      <c r="M2123">
        <v>8</v>
      </c>
      <c r="N2123">
        <v>9</v>
      </c>
      <c r="O2123">
        <v>70</v>
      </c>
      <c r="P2123">
        <v>304</v>
      </c>
      <c r="Q2123">
        <v>57</v>
      </c>
      <c r="R2123">
        <v>5</v>
      </c>
      <c r="S2123">
        <v>14</v>
      </c>
      <c r="U2123" t="s">
        <v>18</v>
      </c>
      <c r="W2123">
        <f>VLOOKUP(H2123&amp;"_"&amp;M2123+1,'Leaf lengths'!$J$6:$Q$104,VLOOKUP(F2123,'Leaf lengths'!$S$1:$T$6,2,FALSE),FALSE)</f>
        <v>242</v>
      </c>
      <c r="X2123">
        <f t="shared" si="147"/>
        <v>0.23553719008264462</v>
      </c>
      <c r="Y2123">
        <f t="shared" si="146"/>
        <v>8.2355371900826455</v>
      </c>
      <c r="Z2123">
        <f t="shared" si="145"/>
        <v>27</v>
      </c>
      <c r="AD2123" t="str">
        <f t="shared" si="148"/>
        <v/>
      </c>
    </row>
    <row r="2124" spans="1:30" ht="15" hidden="1" customHeight="1" x14ac:dyDescent="0.3">
      <c r="A2124" t="s">
        <v>417</v>
      </c>
      <c r="B2124">
        <f t="shared" si="144"/>
        <v>401241</v>
      </c>
      <c r="C2124">
        <v>1241</v>
      </c>
      <c r="D2124">
        <f>VLOOKUP($B2124,TrialDesign!$E$2:$I$1147,5,FALSE)</f>
        <v>8</v>
      </c>
      <c r="E2124" t="str">
        <f>VLOOKUP($B2124,TrialDesign!$E$2:$I$1147,3,FALSE)</f>
        <v>Full</v>
      </c>
      <c r="F2124" t="str">
        <f>VLOOKUP($B2124,TrialDesign!$E$2:$I$1147,4,FALSE)</f>
        <v>CRWT153</v>
      </c>
      <c r="G2124" s="1">
        <v>41940</v>
      </c>
      <c r="H2124" s="1" t="str">
        <f>VLOOKUP(B2124,TrialDesign!$E$2:$J$1147,6,FALSE)</f>
        <v>Full_8h</v>
      </c>
      <c r="K2124">
        <v>3</v>
      </c>
      <c r="L2124">
        <v>2</v>
      </c>
      <c r="M2124">
        <v>7</v>
      </c>
      <c r="N2124">
        <v>8</v>
      </c>
      <c r="O2124">
        <v>83</v>
      </c>
      <c r="P2124">
        <v>311</v>
      </c>
      <c r="Q2124">
        <v>235</v>
      </c>
      <c r="R2124">
        <v>5</v>
      </c>
      <c r="S2124">
        <v>10</v>
      </c>
      <c r="U2124" t="s">
        <v>329</v>
      </c>
      <c r="W2124">
        <f>VLOOKUP(H2124&amp;"_"&amp;M2124+1,'Leaf lengths'!$J$6:$Q$104,VLOOKUP(F2124,'Leaf lengths'!$S$1:$T$6,2,FALSE),FALSE)</f>
        <v>281.75</v>
      </c>
      <c r="X2124">
        <f t="shared" si="147"/>
        <v>0.83407275953859805</v>
      </c>
      <c r="Y2124">
        <f t="shared" si="146"/>
        <v>7.8340727595385982</v>
      </c>
      <c r="Z2124">
        <f t="shared" si="145"/>
        <v>22</v>
      </c>
      <c r="AD2124" t="str">
        <f t="shared" si="148"/>
        <v/>
      </c>
    </row>
    <row r="2125" spans="1:30" ht="15" hidden="1" customHeight="1" x14ac:dyDescent="0.3">
      <c r="A2125" t="s">
        <v>417</v>
      </c>
      <c r="B2125">
        <f t="shared" si="144"/>
        <v>401241</v>
      </c>
      <c r="C2125">
        <v>1241</v>
      </c>
      <c r="D2125">
        <f>VLOOKUP($B2125,TrialDesign!$E$2:$I$1147,5,FALSE)</f>
        <v>8</v>
      </c>
      <c r="E2125" t="str">
        <f>VLOOKUP($B2125,TrialDesign!$E$2:$I$1147,3,FALSE)</f>
        <v>Full</v>
      </c>
      <c r="F2125" t="str">
        <f>VLOOKUP($B2125,TrialDesign!$E$2:$I$1147,4,FALSE)</f>
        <v>CRWT153</v>
      </c>
      <c r="G2125" s="1">
        <v>41940</v>
      </c>
      <c r="H2125" s="1" t="str">
        <f>VLOOKUP(B2125,TrialDesign!$E$2:$J$1147,6,FALSE)</f>
        <v>Full_8h</v>
      </c>
      <c r="K2125">
        <v>4</v>
      </c>
      <c r="L2125">
        <v>2</v>
      </c>
      <c r="M2125">
        <v>7</v>
      </c>
      <c r="N2125">
        <v>8</v>
      </c>
      <c r="O2125">
        <v>88</v>
      </c>
      <c r="P2125">
        <v>305</v>
      </c>
      <c r="Q2125">
        <v>270</v>
      </c>
      <c r="R2125">
        <v>6</v>
      </c>
      <c r="S2125">
        <v>11</v>
      </c>
      <c r="U2125" t="s">
        <v>71</v>
      </c>
      <c r="W2125">
        <f>VLOOKUP(H2125&amp;"_"&amp;M2125+1,'Leaf lengths'!$J$6:$Q$104,VLOOKUP(F2125,'Leaf lengths'!$S$1:$T$6,2,FALSE),FALSE)</f>
        <v>281.75</v>
      </c>
      <c r="X2125">
        <f t="shared" si="147"/>
        <v>0.95829636202307011</v>
      </c>
      <c r="Y2125">
        <f t="shared" si="146"/>
        <v>7.95829636202307</v>
      </c>
      <c r="Z2125">
        <f t="shared" si="145"/>
        <v>24</v>
      </c>
      <c r="AD2125" t="str">
        <f t="shared" si="148"/>
        <v/>
      </c>
    </row>
    <row r="2126" spans="1:30" ht="15" hidden="1" customHeight="1" x14ac:dyDescent="0.3">
      <c r="A2126" t="s">
        <v>417</v>
      </c>
      <c r="B2126">
        <f t="shared" si="144"/>
        <v>401247</v>
      </c>
      <c r="C2126">
        <v>1247</v>
      </c>
      <c r="D2126">
        <f>VLOOKUP($B2126,TrialDesign!$E$2:$I$1147,5,FALSE)</f>
        <v>8</v>
      </c>
      <c r="E2126" t="str">
        <f>VLOOKUP($B2126,TrialDesign!$E$2:$I$1147,3,FALSE)</f>
        <v>Full</v>
      </c>
      <c r="F2126" t="str">
        <f>VLOOKUP($B2126,TrialDesign!$E$2:$I$1147,4,FALSE)</f>
        <v>CRWT153</v>
      </c>
      <c r="G2126" s="1">
        <v>41940</v>
      </c>
      <c r="H2126" s="1" t="str">
        <f>VLOOKUP(B2126,TrialDesign!$E$2:$J$1147,6,FALSE)</f>
        <v>Full_8h</v>
      </c>
      <c r="I2126" s="10">
        <v>41940</v>
      </c>
      <c r="J2126">
        <v>1247</v>
      </c>
      <c r="K2126">
        <v>1</v>
      </c>
      <c r="L2126">
        <v>3</v>
      </c>
      <c r="M2126">
        <v>7</v>
      </c>
      <c r="N2126">
        <v>8</v>
      </c>
      <c r="O2126">
        <v>80</v>
      </c>
      <c r="Q2126">
        <v>270</v>
      </c>
      <c r="R2126">
        <v>5</v>
      </c>
      <c r="S2126">
        <v>10</v>
      </c>
      <c r="U2126" t="s">
        <v>71</v>
      </c>
      <c r="W2126">
        <f>VLOOKUP(H2126&amp;"_"&amp;M2126+1,'Leaf lengths'!$J$6:$Q$104,VLOOKUP(F2126,'Leaf lengths'!$S$1:$T$6,2,FALSE),FALSE)</f>
        <v>281.75</v>
      </c>
      <c r="X2126">
        <f t="shared" si="147"/>
        <v>0.95829636202307011</v>
      </c>
      <c r="Y2126">
        <f t="shared" si="146"/>
        <v>7.95829636202307</v>
      </c>
      <c r="Z2126">
        <f t="shared" si="145"/>
        <v>22</v>
      </c>
      <c r="AD2126" t="str">
        <f t="shared" si="148"/>
        <v/>
      </c>
    </row>
    <row r="2127" spans="1:30" ht="15" hidden="1" customHeight="1" x14ac:dyDescent="0.3">
      <c r="A2127" t="s">
        <v>417</v>
      </c>
      <c r="B2127">
        <f t="shared" si="144"/>
        <v>401247</v>
      </c>
      <c r="C2127">
        <v>1247</v>
      </c>
      <c r="D2127">
        <f>VLOOKUP($B2127,TrialDesign!$E$2:$I$1147,5,FALSE)</f>
        <v>8</v>
      </c>
      <c r="E2127" t="str">
        <f>VLOOKUP($B2127,TrialDesign!$E$2:$I$1147,3,FALSE)</f>
        <v>Full</v>
      </c>
      <c r="F2127" t="str">
        <f>VLOOKUP($B2127,TrialDesign!$E$2:$I$1147,4,FALSE)</f>
        <v>CRWT153</v>
      </c>
      <c r="G2127" s="1">
        <v>41940</v>
      </c>
      <c r="H2127" s="1" t="str">
        <f>VLOOKUP(B2127,TrialDesign!$E$2:$J$1147,6,FALSE)</f>
        <v>Full_8h</v>
      </c>
      <c r="K2127">
        <v>2</v>
      </c>
      <c r="L2127">
        <v>5</v>
      </c>
      <c r="M2127">
        <v>7</v>
      </c>
      <c r="N2127">
        <v>8</v>
      </c>
      <c r="O2127">
        <v>90</v>
      </c>
      <c r="P2127">
        <v>334</v>
      </c>
      <c r="Q2127">
        <v>252</v>
      </c>
      <c r="R2127">
        <v>6</v>
      </c>
      <c r="S2127">
        <v>10</v>
      </c>
      <c r="U2127" t="s">
        <v>71</v>
      </c>
      <c r="W2127">
        <f>VLOOKUP(H2127&amp;"_"&amp;M2127+1,'Leaf lengths'!$J$6:$Q$104,VLOOKUP(F2127,'Leaf lengths'!$S$1:$T$6,2,FALSE),FALSE)</f>
        <v>281.75</v>
      </c>
      <c r="X2127">
        <f t="shared" si="147"/>
        <v>0.89440993788819878</v>
      </c>
      <c r="Y2127">
        <f t="shared" si="146"/>
        <v>7.8944099378881987</v>
      </c>
      <c r="Z2127">
        <f t="shared" si="145"/>
        <v>23</v>
      </c>
      <c r="AD2127" t="str">
        <f t="shared" si="148"/>
        <v/>
      </c>
    </row>
    <row r="2128" spans="1:30" ht="15" hidden="1" customHeight="1" x14ac:dyDescent="0.3">
      <c r="A2128" t="s">
        <v>417</v>
      </c>
      <c r="B2128">
        <f t="shared" si="144"/>
        <v>401247</v>
      </c>
      <c r="C2128">
        <v>1247</v>
      </c>
      <c r="D2128">
        <f>VLOOKUP($B2128,TrialDesign!$E$2:$I$1147,5,FALSE)</f>
        <v>8</v>
      </c>
      <c r="E2128" t="str">
        <f>VLOOKUP($B2128,TrialDesign!$E$2:$I$1147,3,FALSE)</f>
        <v>Full</v>
      </c>
      <c r="F2128" t="str">
        <f>VLOOKUP($B2128,TrialDesign!$E$2:$I$1147,4,FALSE)</f>
        <v>CRWT153</v>
      </c>
      <c r="G2128" s="1">
        <v>41940</v>
      </c>
      <c r="H2128" s="1" t="str">
        <f>VLOOKUP(B2128,TrialDesign!$E$2:$J$1147,6,FALSE)</f>
        <v>Full_8h</v>
      </c>
      <c r="K2128">
        <v>3</v>
      </c>
      <c r="L2128">
        <v>5</v>
      </c>
      <c r="M2128">
        <v>7</v>
      </c>
      <c r="N2128">
        <v>8</v>
      </c>
      <c r="O2128">
        <v>105</v>
      </c>
      <c r="P2128">
        <v>363</v>
      </c>
      <c r="Q2128">
        <v>222</v>
      </c>
      <c r="R2128">
        <v>5</v>
      </c>
      <c r="S2128">
        <v>15</v>
      </c>
      <c r="U2128" t="s">
        <v>18</v>
      </c>
      <c r="W2128">
        <f>VLOOKUP(H2128&amp;"_"&amp;M2128+1,'Leaf lengths'!$J$6:$Q$104,VLOOKUP(F2128,'Leaf lengths'!$S$1:$T$6,2,FALSE),FALSE)</f>
        <v>281.75</v>
      </c>
      <c r="X2128">
        <f t="shared" si="147"/>
        <v>0.78793256433007985</v>
      </c>
      <c r="Y2128">
        <f t="shared" si="146"/>
        <v>7.7879325643300801</v>
      </c>
      <c r="Z2128">
        <f t="shared" si="145"/>
        <v>27</v>
      </c>
      <c r="AD2128" t="str">
        <f t="shared" si="148"/>
        <v/>
      </c>
    </row>
    <row r="2129" spans="1:30" ht="15" hidden="1" customHeight="1" x14ac:dyDescent="0.3">
      <c r="A2129" t="s">
        <v>417</v>
      </c>
      <c r="B2129">
        <f t="shared" si="144"/>
        <v>401247</v>
      </c>
      <c r="C2129">
        <v>1247</v>
      </c>
      <c r="D2129">
        <f>VLOOKUP($B2129,TrialDesign!$E$2:$I$1147,5,FALSE)</f>
        <v>8</v>
      </c>
      <c r="E2129" t="str">
        <f>VLOOKUP($B2129,TrialDesign!$E$2:$I$1147,3,FALSE)</f>
        <v>Full</v>
      </c>
      <c r="F2129" t="str">
        <f>VLOOKUP($B2129,TrialDesign!$E$2:$I$1147,4,FALSE)</f>
        <v>CRWT153</v>
      </c>
      <c r="G2129" s="1">
        <v>41940</v>
      </c>
      <c r="H2129" s="1" t="str">
        <f>VLOOKUP(B2129,TrialDesign!$E$2:$J$1147,6,FALSE)</f>
        <v>Full_8h</v>
      </c>
      <c r="K2129">
        <v>4</v>
      </c>
      <c r="L2129">
        <v>4</v>
      </c>
      <c r="M2129">
        <v>8</v>
      </c>
      <c r="N2129">
        <v>9</v>
      </c>
      <c r="O2129">
        <v>83</v>
      </c>
      <c r="P2129">
        <v>320</v>
      </c>
      <c r="Q2129">
        <v>227</v>
      </c>
      <c r="R2129">
        <v>4</v>
      </c>
      <c r="S2129">
        <v>8</v>
      </c>
      <c r="U2129" t="s">
        <v>71</v>
      </c>
      <c r="W2129">
        <f>VLOOKUP(H2129&amp;"_"&amp;M2129+1,'Leaf lengths'!$J$6:$Q$104,VLOOKUP(F2129,'Leaf lengths'!$S$1:$T$6,2,FALSE),FALSE)</f>
        <v>242</v>
      </c>
      <c r="X2129">
        <f t="shared" si="147"/>
        <v>0.93801652892561982</v>
      </c>
      <c r="Y2129">
        <f t="shared" si="146"/>
        <v>8.938016528925619</v>
      </c>
      <c r="Z2129">
        <f t="shared" si="145"/>
        <v>20</v>
      </c>
      <c r="AD2129" t="str">
        <f t="shared" si="148"/>
        <v/>
      </c>
    </row>
    <row r="2130" spans="1:30" ht="15" hidden="1" customHeight="1" x14ac:dyDescent="0.3">
      <c r="A2130" t="s">
        <v>417</v>
      </c>
      <c r="B2130">
        <f t="shared" si="144"/>
        <v>401265</v>
      </c>
      <c r="C2130">
        <v>1265</v>
      </c>
      <c r="D2130">
        <f>VLOOKUP($B2130,TrialDesign!$E$2:$I$1147,5,FALSE)</f>
        <v>8</v>
      </c>
      <c r="E2130" t="str">
        <f>VLOOKUP($B2130,TrialDesign!$E$2:$I$1147,3,FALSE)</f>
        <v>Full</v>
      </c>
      <c r="F2130" t="str">
        <f>VLOOKUP($B2130,TrialDesign!$E$2:$I$1147,4,FALSE)</f>
        <v>CRWT153</v>
      </c>
      <c r="G2130" s="1">
        <v>41940</v>
      </c>
      <c r="H2130" s="1" t="str">
        <f>VLOOKUP(B2130,TrialDesign!$E$2:$J$1147,6,FALSE)</f>
        <v>Full_8h</v>
      </c>
      <c r="J2130">
        <v>1265</v>
      </c>
      <c r="K2130">
        <v>1</v>
      </c>
      <c r="L2130">
        <v>4</v>
      </c>
      <c r="M2130">
        <v>7</v>
      </c>
      <c r="N2130">
        <v>8</v>
      </c>
      <c r="O2130">
        <v>83</v>
      </c>
      <c r="Q2130">
        <v>201</v>
      </c>
      <c r="R2130">
        <v>5</v>
      </c>
      <c r="S2130">
        <v>11</v>
      </c>
      <c r="U2130" t="s">
        <v>71</v>
      </c>
      <c r="W2130">
        <f>VLOOKUP(H2130&amp;"_"&amp;M2130+1,'Leaf lengths'!$J$6:$Q$104,VLOOKUP(F2130,'Leaf lengths'!$S$1:$T$6,2,FALSE),FALSE)</f>
        <v>281.75</v>
      </c>
      <c r="X2130">
        <f t="shared" si="147"/>
        <v>0.71339840283939659</v>
      </c>
      <c r="Y2130">
        <f t="shared" si="146"/>
        <v>7.7133984028393963</v>
      </c>
      <c r="Z2130">
        <f t="shared" si="145"/>
        <v>23</v>
      </c>
      <c r="AD2130" t="str">
        <f t="shared" si="148"/>
        <v/>
      </c>
    </row>
    <row r="2131" spans="1:30" ht="15" hidden="1" customHeight="1" x14ac:dyDescent="0.3">
      <c r="A2131" t="s">
        <v>417</v>
      </c>
      <c r="B2131">
        <f t="shared" si="144"/>
        <v>401265</v>
      </c>
      <c r="C2131">
        <v>1265</v>
      </c>
      <c r="D2131">
        <f>VLOOKUP($B2131,TrialDesign!$E$2:$I$1147,5,FALSE)</f>
        <v>8</v>
      </c>
      <c r="E2131" t="str">
        <f>VLOOKUP($B2131,TrialDesign!$E$2:$I$1147,3,FALSE)</f>
        <v>Full</v>
      </c>
      <c r="F2131" t="str">
        <f>VLOOKUP($B2131,TrialDesign!$E$2:$I$1147,4,FALSE)</f>
        <v>CRWT153</v>
      </c>
      <c r="G2131" s="1">
        <v>41940</v>
      </c>
      <c r="H2131" s="1" t="str">
        <f>VLOOKUP(B2131,TrialDesign!$E$2:$J$1147,6,FALSE)</f>
        <v>Full_8h</v>
      </c>
      <c r="K2131">
        <v>2</v>
      </c>
      <c r="L2131">
        <v>2</v>
      </c>
      <c r="M2131">
        <v>6</v>
      </c>
      <c r="N2131">
        <v>7</v>
      </c>
      <c r="O2131">
        <v>74</v>
      </c>
      <c r="P2131">
        <v>268</v>
      </c>
      <c r="Q2131">
        <v>226</v>
      </c>
      <c r="R2131">
        <v>5</v>
      </c>
      <c r="S2131">
        <v>10</v>
      </c>
      <c r="U2131" t="s">
        <v>71</v>
      </c>
      <c r="W2131">
        <f>VLOOKUP(H2131&amp;"_"&amp;M2131+1,'Leaf lengths'!$J$6:$Q$104,VLOOKUP(F2131,'Leaf lengths'!$S$1:$T$6,2,FALSE),FALSE)</f>
        <v>304.46153846153845</v>
      </c>
      <c r="X2131">
        <f t="shared" si="147"/>
        <v>0.74229408792319351</v>
      </c>
      <c r="Y2131">
        <f t="shared" si="146"/>
        <v>6.7422940879231934</v>
      </c>
      <c r="Z2131">
        <f t="shared" si="145"/>
        <v>21</v>
      </c>
      <c r="AD2131" t="str">
        <f t="shared" si="148"/>
        <v/>
      </c>
    </row>
    <row r="2132" spans="1:30" ht="15" hidden="1" customHeight="1" x14ac:dyDescent="0.3">
      <c r="A2132" t="s">
        <v>417</v>
      </c>
      <c r="B2132">
        <f t="shared" si="144"/>
        <v>401265</v>
      </c>
      <c r="C2132">
        <v>1265</v>
      </c>
      <c r="D2132">
        <f>VLOOKUP($B2132,TrialDesign!$E$2:$I$1147,5,FALSE)</f>
        <v>8</v>
      </c>
      <c r="E2132" t="str">
        <f>VLOOKUP($B2132,TrialDesign!$E$2:$I$1147,3,FALSE)</f>
        <v>Full</v>
      </c>
      <c r="F2132" t="str">
        <f>VLOOKUP($B2132,TrialDesign!$E$2:$I$1147,4,FALSE)</f>
        <v>CRWT153</v>
      </c>
      <c r="G2132" s="1">
        <v>41940</v>
      </c>
      <c r="H2132" s="1" t="str">
        <f>VLOOKUP(B2132,TrialDesign!$E$2:$J$1147,6,FALSE)</f>
        <v>Full_8h</v>
      </c>
      <c r="K2132">
        <v>3</v>
      </c>
      <c r="L2132">
        <v>3</v>
      </c>
      <c r="M2132">
        <v>7</v>
      </c>
      <c r="N2132">
        <v>8</v>
      </c>
      <c r="O2132">
        <v>85</v>
      </c>
      <c r="P2132">
        <v>315</v>
      </c>
      <c r="Q2132">
        <v>103</v>
      </c>
      <c r="R2132">
        <v>4</v>
      </c>
      <c r="S2132">
        <v>16</v>
      </c>
      <c r="U2132" t="s">
        <v>71</v>
      </c>
      <c r="W2132">
        <f>VLOOKUP(H2132&amp;"_"&amp;M2132+1,'Leaf lengths'!$J$6:$Q$104,VLOOKUP(F2132,'Leaf lengths'!$S$1:$T$6,2,FALSE),FALSE)</f>
        <v>281.75</v>
      </c>
      <c r="X2132">
        <f t="shared" si="147"/>
        <v>0.36557231588287487</v>
      </c>
      <c r="Y2132">
        <f t="shared" si="146"/>
        <v>7.3655723158828748</v>
      </c>
      <c r="Z2132">
        <f t="shared" si="145"/>
        <v>27</v>
      </c>
      <c r="AD2132" t="str">
        <f t="shared" si="148"/>
        <v/>
      </c>
    </row>
    <row r="2133" spans="1:30" ht="15" hidden="1" customHeight="1" x14ac:dyDescent="0.3">
      <c r="A2133" t="s">
        <v>417</v>
      </c>
      <c r="B2133">
        <f t="shared" si="144"/>
        <v>401265</v>
      </c>
      <c r="C2133">
        <v>1265</v>
      </c>
      <c r="D2133">
        <f>VLOOKUP($B2133,TrialDesign!$E$2:$I$1147,5,FALSE)</f>
        <v>8</v>
      </c>
      <c r="E2133" t="str">
        <f>VLOOKUP($B2133,TrialDesign!$E$2:$I$1147,3,FALSE)</f>
        <v>Full</v>
      </c>
      <c r="F2133" t="str">
        <f>VLOOKUP($B2133,TrialDesign!$E$2:$I$1147,4,FALSE)</f>
        <v>CRWT153</v>
      </c>
      <c r="G2133" s="1">
        <v>41940</v>
      </c>
      <c r="H2133" s="1" t="str">
        <f>VLOOKUP(B2133,TrialDesign!$E$2:$J$1147,6,FALSE)</f>
        <v>Full_8h</v>
      </c>
      <c r="K2133">
        <v>4</v>
      </c>
      <c r="L2133">
        <v>2</v>
      </c>
      <c r="M2133">
        <v>8</v>
      </c>
      <c r="N2133">
        <v>9</v>
      </c>
      <c r="O2133">
        <v>74</v>
      </c>
      <c r="P2133">
        <v>306</v>
      </c>
      <c r="Q2133">
        <v>113</v>
      </c>
      <c r="R2133">
        <v>5</v>
      </c>
      <c r="S2133">
        <v>11</v>
      </c>
      <c r="U2133" t="s">
        <v>71</v>
      </c>
      <c r="W2133">
        <f>VLOOKUP(H2133&amp;"_"&amp;M2133+1,'Leaf lengths'!$J$6:$Q$104,VLOOKUP(F2133,'Leaf lengths'!$S$1:$T$6,2,FALSE),FALSE)</f>
        <v>242</v>
      </c>
      <c r="X2133">
        <f t="shared" si="147"/>
        <v>0.46694214876033058</v>
      </c>
      <c r="Y2133">
        <f t="shared" si="146"/>
        <v>8.4669421487603298</v>
      </c>
      <c r="Z2133">
        <f t="shared" si="145"/>
        <v>24</v>
      </c>
      <c r="AD2133" t="str">
        <f t="shared" si="148"/>
        <v/>
      </c>
    </row>
    <row r="2134" spans="1:30" ht="15" hidden="1" customHeight="1" x14ac:dyDescent="0.3">
      <c r="A2134" t="s">
        <v>417</v>
      </c>
      <c r="B2134">
        <f t="shared" si="144"/>
        <v>401242</v>
      </c>
      <c r="C2134">
        <v>1242</v>
      </c>
      <c r="D2134">
        <f>VLOOKUP($B2134,TrialDesign!$E$2:$I$1147,5,FALSE)</f>
        <v>8</v>
      </c>
      <c r="E2134" t="str">
        <f>VLOOKUP($B2134,TrialDesign!$E$2:$I$1147,3,FALSE)</f>
        <v>Full</v>
      </c>
      <c r="F2134" t="str">
        <f>VLOOKUP($B2134,TrialDesign!$E$2:$I$1147,4,FALSE)</f>
        <v>CRWT153</v>
      </c>
      <c r="G2134" s="1">
        <v>41947</v>
      </c>
      <c r="H2134" s="1" t="str">
        <f>VLOOKUP(B2134,TrialDesign!$E$2:$J$1147,6,FALSE)</f>
        <v>Full_8h</v>
      </c>
      <c r="J2134">
        <v>1242</v>
      </c>
      <c r="K2134">
        <v>1</v>
      </c>
      <c r="L2134">
        <v>2</v>
      </c>
      <c r="M2134">
        <v>8</v>
      </c>
      <c r="N2134">
        <v>9</v>
      </c>
      <c r="O2134">
        <v>84</v>
      </c>
      <c r="P2134">
        <v>294</v>
      </c>
      <c r="Q2134">
        <v>96</v>
      </c>
      <c r="R2134">
        <v>5</v>
      </c>
      <c r="S2134">
        <v>12</v>
      </c>
      <c r="U2134" t="s">
        <v>18</v>
      </c>
      <c r="W2134">
        <f>VLOOKUP(H2134&amp;"_"&amp;M2134+1,'Leaf lengths'!$J$6:$Q$104,VLOOKUP(F2134,'Leaf lengths'!$S$1:$T$6,2,FALSE),FALSE)</f>
        <v>242</v>
      </c>
      <c r="X2134">
        <f t="shared" si="147"/>
        <v>0.39669421487603307</v>
      </c>
      <c r="Y2134">
        <f t="shared" si="146"/>
        <v>8.3966942148760335</v>
      </c>
      <c r="Z2134">
        <f t="shared" si="145"/>
        <v>25</v>
      </c>
      <c r="AD2134" t="str">
        <f t="shared" si="148"/>
        <v/>
      </c>
    </row>
    <row r="2135" spans="1:30" ht="15" hidden="1" customHeight="1" x14ac:dyDescent="0.3">
      <c r="A2135" t="s">
        <v>417</v>
      </c>
      <c r="B2135">
        <f t="shared" si="144"/>
        <v>401242</v>
      </c>
      <c r="C2135">
        <v>1242</v>
      </c>
      <c r="D2135">
        <f>VLOOKUP($B2135,TrialDesign!$E$2:$I$1147,5,FALSE)</f>
        <v>8</v>
      </c>
      <c r="E2135" t="str">
        <f>VLOOKUP($B2135,TrialDesign!$E$2:$I$1147,3,FALSE)</f>
        <v>Full</v>
      </c>
      <c r="F2135" t="str">
        <f>VLOOKUP($B2135,TrialDesign!$E$2:$I$1147,4,FALSE)</f>
        <v>CRWT153</v>
      </c>
      <c r="G2135" s="1">
        <v>41947</v>
      </c>
      <c r="H2135" s="1" t="str">
        <f>VLOOKUP(B2135,TrialDesign!$E$2:$J$1147,6,FALSE)</f>
        <v>Full_8h</v>
      </c>
      <c r="K2135">
        <v>2</v>
      </c>
      <c r="L2135">
        <v>2</v>
      </c>
      <c r="M2135">
        <v>8</v>
      </c>
      <c r="N2135">
        <v>9</v>
      </c>
      <c r="O2135">
        <v>86</v>
      </c>
      <c r="P2135">
        <v>259</v>
      </c>
      <c r="Q2135">
        <v>71</v>
      </c>
      <c r="R2135">
        <v>5</v>
      </c>
      <c r="S2135">
        <v>15</v>
      </c>
      <c r="U2135" t="s">
        <v>18</v>
      </c>
      <c r="W2135">
        <f>VLOOKUP(H2135&amp;"_"&amp;M2135+1,'Leaf lengths'!$J$6:$Q$104,VLOOKUP(F2135,'Leaf lengths'!$S$1:$T$6,2,FALSE),FALSE)</f>
        <v>242</v>
      </c>
      <c r="X2135">
        <f t="shared" si="147"/>
        <v>0.29338842975206614</v>
      </c>
      <c r="Y2135">
        <f t="shared" si="146"/>
        <v>8.293388429752067</v>
      </c>
      <c r="Z2135">
        <f t="shared" si="145"/>
        <v>28</v>
      </c>
      <c r="AD2135" t="str">
        <f t="shared" si="148"/>
        <v/>
      </c>
    </row>
    <row r="2136" spans="1:30" ht="15" hidden="1" customHeight="1" x14ac:dyDescent="0.3">
      <c r="A2136" t="s">
        <v>417</v>
      </c>
      <c r="B2136">
        <f t="shared" si="144"/>
        <v>401242</v>
      </c>
      <c r="C2136">
        <v>1242</v>
      </c>
      <c r="D2136">
        <f>VLOOKUP($B2136,TrialDesign!$E$2:$I$1147,5,FALSE)</f>
        <v>8</v>
      </c>
      <c r="E2136" t="str">
        <f>VLOOKUP($B2136,TrialDesign!$E$2:$I$1147,3,FALSE)</f>
        <v>Full</v>
      </c>
      <c r="F2136" t="str">
        <f>VLOOKUP($B2136,TrialDesign!$E$2:$I$1147,4,FALSE)</f>
        <v>CRWT153</v>
      </c>
      <c r="G2136" s="1">
        <v>41947</v>
      </c>
      <c r="H2136" s="1" t="str">
        <f>VLOOKUP(B2136,TrialDesign!$E$2:$J$1147,6,FALSE)</f>
        <v>Full_8h</v>
      </c>
      <c r="K2136">
        <v>3</v>
      </c>
      <c r="L2136">
        <v>2</v>
      </c>
      <c r="M2136">
        <v>7</v>
      </c>
      <c r="N2136">
        <v>9</v>
      </c>
      <c r="O2136">
        <v>92</v>
      </c>
      <c r="P2136">
        <v>369</v>
      </c>
      <c r="Q2136">
        <v>229</v>
      </c>
      <c r="R2136">
        <v>5</v>
      </c>
      <c r="S2136">
        <v>11</v>
      </c>
      <c r="U2136" t="s">
        <v>18</v>
      </c>
      <c r="W2136">
        <f>VLOOKUP(H2136&amp;"_"&amp;M2136+1,'Leaf lengths'!$J$6:$Q$104,VLOOKUP(F2136,'Leaf lengths'!$S$1:$T$6,2,FALSE),FALSE)</f>
        <v>281.75</v>
      </c>
      <c r="X2136">
        <f t="shared" si="147"/>
        <v>0.81277728482697431</v>
      </c>
      <c r="Y2136">
        <f t="shared" si="146"/>
        <v>7.8127772848269741</v>
      </c>
      <c r="Z2136">
        <f t="shared" si="145"/>
        <v>23</v>
      </c>
      <c r="AD2136" t="str">
        <f t="shared" si="148"/>
        <v/>
      </c>
    </row>
    <row r="2137" spans="1:30" ht="15" hidden="1" customHeight="1" x14ac:dyDescent="0.3">
      <c r="A2137" t="s">
        <v>417</v>
      </c>
      <c r="B2137">
        <f t="shared" si="144"/>
        <v>401242</v>
      </c>
      <c r="C2137">
        <v>1242</v>
      </c>
      <c r="D2137">
        <f>VLOOKUP($B2137,TrialDesign!$E$2:$I$1147,5,FALSE)</f>
        <v>8</v>
      </c>
      <c r="E2137" t="str">
        <f>VLOOKUP($B2137,TrialDesign!$E$2:$I$1147,3,FALSE)</f>
        <v>Full</v>
      </c>
      <c r="F2137" t="str">
        <f>VLOOKUP($B2137,TrialDesign!$E$2:$I$1147,4,FALSE)</f>
        <v>CRWT153</v>
      </c>
      <c r="G2137" s="1">
        <v>41947</v>
      </c>
      <c r="H2137" s="1" t="str">
        <f>VLOOKUP(B2137,TrialDesign!$E$2:$J$1147,6,FALSE)</f>
        <v>Full_8h</v>
      </c>
      <c r="K2137">
        <v>4</v>
      </c>
      <c r="L2137">
        <v>4</v>
      </c>
      <c r="M2137">
        <v>9</v>
      </c>
      <c r="N2137">
        <v>10</v>
      </c>
      <c r="O2137">
        <v>90</v>
      </c>
      <c r="P2137">
        <v>297</v>
      </c>
      <c r="Q2137">
        <v>160</v>
      </c>
      <c r="R2137">
        <v>5</v>
      </c>
      <c r="S2137">
        <v>16</v>
      </c>
      <c r="U2137" t="s">
        <v>18</v>
      </c>
      <c r="W2137">
        <f>VLOOKUP(H2137&amp;"_"&amp;M2137+1,'Leaf lengths'!$J$6:$Q$104,VLOOKUP(F2137,'Leaf lengths'!$S$1:$T$6,2,FALSE),FALSE)</f>
        <v>192</v>
      </c>
      <c r="X2137">
        <f t="shared" si="147"/>
        <v>0.83333333333333337</v>
      </c>
      <c r="Y2137">
        <f t="shared" si="146"/>
        <v>9.8333333333333339</v>
      </c>
      <c r="Z2137">
        <f t="shared" si="145"/>
        <v>30</v>
      </c>
      <c r="AD2137" t="str">
        <f t="shared" si="148"/>
        <v/>
      </c>
    </row>
    <row r="2138" spans="1:30" ht="15" hidden="1" customHeight="1" x14ac:dyDescent="0.3">
      <c r="A2138" t="s">
        <v>417</v>
      </c>
      <c r="B2138">
        <f t="shared" si="144"/>
        <v>401244</v>
      </c>
      <c r="C2138">
        <v>1244</v>
      </c>
      <c r="D2138">
        <f>VLOOKUP($B2138,TrialDesign!$E$2:$I$1147,5,FALSE)</f>
        <v>8</v>
      </c>
      <c r="E2138" t="str">
        <f>VLOOKUP($B2138,TrialDesign!$E$2:$I$1147,3,FALSE)</f>
        <v>Full</v>
      </c>
      <c r="F2138" t="str">
        <f>VLOOKUP($B2138,TrialDesign!$E$2:$I$1147,4,FALSE)</f>
        <v>CRWT153</v>
      </c>
      <c r="G2138" s="1">
        <v>41947</v>
      </c>
      <c r="H2138" s="1" t="str">
        <f>VLOOKUP(B2138,TrialDesign!$E$2:$J$1147,6,FALSE)</f>
        <v>Full_8h</v>
      </c>
      <c r="J2138">
        <v>1244</v>
      </c>
      <c r="K2138">
        <v>1</v>
      </c>
      <c r="L2138">
        <v>4</v>
      </c>
      <c r="M2138">
        <v>8</v>
      </c>
      <c r="N2138">
        <v>9</v>
      </c>
      <c r="O2138">
        <v>95</v>
      </c>
      <c r="Q2138">
        <v>200</v>
      </c>
      <c r="R2138">
        <v>5</v>
      </c>
      <c r="S2138">
        <v>16</v>
      </c>
      <c r="U2138" t="s">
        <v>18</v>
      </c>
      <c r="W2138">
        <f>VLOOKUP(H2138&amp;"_"&amp;M2138+1,'Leaf lengths'!$J$6:$Q$104,VLOOKUP(F2138,'Leaf lengths'!$S$1:$T$6,2,FALSE),FALSE)</f>
        <v>242</v>
      </c>
      <c r="X2138">
        <f t="shared" si="147"/>
        <v>0.82644628099173556</v>
      </c>
      <c r="Y2138">
        <f t="shared" si="146"/>
        <v>8.8264462809917354</v>
      </c>
      <c r="Z2138">
        <f t="shared" si="145"/>
        <v>29</v>
      </c>
      <c r="AD2138" t="str">
        <f t="shared" si="148"/>
        <v/>
      </c>
    </row>
    <row r="2139" spans="1:30" ht="15" hidden="1" customHeight="1" x14ac:dyDescent="0.3">
      <c r="A2139" t="s">
        <v>417</v>
      </c>
      <c r="B2139">
        <f t="shared" si="144"/>
        <v>401244</v>
      </c>
      <c r="C2139">
        <v>1244</v>
      </c>
      <c r="D2139">
        <f>VLOOKUP($B2139,TrialDesign!$E$2:$I$1147,5,FALSE)</f>
        <v>8</v>
      </c>
      <c r="E2139" t="str">
        <f>VLOOKUP($B2139,TrialDesign!$E$2:$I$1147,3,FALSE)</f>
        <v>Full</v>
      </c>
      <c r="F2139" t="str">
        <f>VLOOKUP($B2139,TrialDesign!$E$2:$I$1147,4,FALSE)</f>
        <v>CRWT153</v>
      </c>
      <c r="G2139" s="1">
        <v>41947</v>
      </c>
      <c r="H2139" s="1" t="str">
        <f>VLOOKUP(B2139,TrialDesign!$E$2:$J$1147,6,FALSE)</f>
        <v>Full_8h</v>
      </c>
      <c r="K2139">
        <v>2</v>
      </c>
      <c r="L2139">
        <v>5</v>
      </c>
      <c r="M2139">
        <v>9</v>
      </c>
      <c r="N2139">
        <v>10</v>
      </c>
      <c r="O2139">
        <v>91</v>
      </c>
      <c r="P2139">
        <v>230</v>
      </c>
      <c r="Q2139">
        <v>58</v>
      </c>
      <c r="R2139">
        <v>5</v>
      </c>
      <c r="S2139">
        <v>15</v>
      </c>
      <c r="U2139" t="s">
        <v>18</v>
      </c>
      <c r="W2139">
        <f>VLOOKUP(H2139&amp;"_"&amp;M2139+1,'Leaf lengths'!$J$6:$Q$104,VLOOKUP(F2139,'Leaf lengths'!$S$1:$T$6,2,FALSE),FALSE)</f>
        <v>192</v>
      </c>
      <c r="X2139">
        <f t="shared" si="147"/>
        <v>0.30208333333333331</v>
      </c>
      <c r="Y2139">
        <f t="shared" si="146"/>
        <v>9.3020833333333339</v>
      </c>
      <c r="Z2139">
        <f t="shared" si="145"/>
        <v>29</v>
      </c>
      <c r="AD2139" t="str">
        <f t="shared" si="148"/>
        <v/>
      </c>
    </row>
    <row r="2140" spans="1:30" ht="15" hidden="1" customHeight="1" x14ac:dyDescent="0.3">
      <c r="A2140" t="s">
        <v>417</v>
      </c>
      <c r="B2140">
        <f t="shared" si="144"/>
        <v>401244</v>
      </c>
      <c r="C2140">
        <v>1244</v>
      </c>
      <c r="D2140">
        <f>VLOOKUP($B2140,TrialDesign!$E$2:$I$1147,5,FALSE)</f>
        <v>8</v>
      </c>
      <c r="E2140" t="str">
        <f>VLOOKUP($B2140,TrialDesign!$E$2:$I$1147,3,FALSE)</f>
        <v>Full</v>
      </c>
      <c r="F2140" t="str">
        <f>VLOOKUP($B2140,TrialDesign!$E$2:$I$1147,4,FALSE)</f>
        <v>CRWT153</v>
      </c>
      <c r="G2140" s="1">
        <v>41947</v>
      </c>
      <c r="H2140" s="1" t="str">
        <f>VLOOKUP(B2140,TrialDesign!$E$2:$J$1147,6,FALSE)</f>
        <v>Full_8h</v>
      </c>
      <c r="K2140">
        <v>3</v>
      </c>
      <c r="L2140">
        <v>3</v>
      </c>
      <c r="M2140">
        <v>8</v>
      </c>
      <c r="N2140">
        <v>9</v>
      </c>
      <c r="O2140">
        <v>100</v>
      </c>
      <c r="P2140">
        <v>292</v>
      </c>
      <c r="Q2140">
        <v>175</v>
      </c>
      <c r="R2140">
        <v>5</v>
      </c>
      <c r="S2140">
        <v>17</v>
      </c>
      <c r="U2140" t="s">
        <v>18</v>
      </c>
      <c r="W2140">
        <f>VLOOKUP(H2140&amp;"_"&amp;M2140+1,'Leaf lengths'!$J$6:$Q$104,VLOOKUP(F2140,'Leaf lengths'!$S$1:$T$6,2,FALSE),FALSE)</f>
        <v>242</v>
      </c>
      <c r="X2140">
        <f t="shared" si="147"/>
        <v>0.72314049586776863</v>
      </c>
      <c r="Y2140">
        <f t="shared" si="146"/>
        <v>8.723140495867769</v>
      </c>
      <c r="Z2140">
        <f t="shared" si="145"/>
        <v>30</v>
      </c>
      <c r="AD2140" t="str">
        <f t="shared" si="148"/>
        <v/>
      </c>
    </row>
    <row r="2141" spans="1:30" ht="15" hidden="1" customHeight="1" x14ac:dyDescent="0.3">
      <c r="A2141" t="s">
        <v>417</v>
      </c>
      <c r="B2141">
        <f t="shared" si="144"/>
        <v>401244</v>
      </c>
      <c r="C2141">
        <v>1244</v>
      </c>
      <c r="D2141">
        <f>VLOOKUP($B2141,TrialDesign!$E$2:$I$1147,5,FALSE)</f>
        <v>8</v>
      </c>
      <c r="E2141" t="str">
        <f>VLOOKUP($B2141,TrialDesign!$E$2:$I$1147,3,FALSE)</f>
        <v>Full</v>
      </c>
      <c r="F2141" t="str">
        <f>VLOOKUP($B2141,TrialDesign!$E$2:$I$1147,4,FALSE)</f>
        <v>CRWT153</v>
      </c>
      <c r="G2141" s="1">
        <v>41947</v>
      </c>
      <c r="H2141" s="1" t="str">
        <f>VLOOKUP(B2141,TrialDesign!$E$2:$J$1147,6,FALSE)</f>
        <v>Full_8h</v>
      </c>
      <c r="K2141">
        <v>4</v>
      </c>
      <c r="L2141">
        <v>2</v>
      </c>
      <c r="M2141">
        <v>8</v>
      </c>
      <c r="N2141">
        <v>9</v>
      </c>
      <c r="O2141">
        <v>91</v>
      </c>
      <c r="P2141">
        <v>302</v>
      </c>
      <c r="Q2141">
        <v>127</v>
      </c>
      <c r="R2141">
        <v>5</v>
      </c>
      <c r="S2141">
        <v>11</v>
      </c>
      <c r="U2141" t="s">
        <v>18</v>
      </c>
      <c r="W2141">
        <f>VLOOKUP(H2141&amp;"_"&amp;M2141+1,'Leaf lengths'!$J$6:$Q$104,VLOOKUP(F2141,'Leaf lengths'!$S$1:$T$6,2,FALSE),FALSE)</f>
        <v>242</v>
      </c>
      <c r="X2141">
        <f t="shared" si="147"/>
        <v>0.52479338842975209</v>
      </c>
      <c r="Y2141">
        <f t="shared" si="146"/>
        <v>8.5247933884297513</v>
      </c>
      <c r="Z2141">
        <f t="shared" si="145"/>
        <v>24</v>
      </c>
      <c r="AD2141" t="str">
        <f t="shared" si="148"/>
        <v/>
      </c>
    </row>
    <row r="2142" spans="1:30" ht="15" hidden="1" customHeight="1" x14ac:dyDescent="0.3">
      <c r="A2142" t="s">
        <v>417</v>
      </c>
      <c r="B2142">
        <f t="shared" si="144"/>
        <v>401251</v>
      </c>
      <c r="C2142">
        <v>1251</v>
      </c>
      <c r="D2142">
        <f>VLOOKUP($B2142,TrialDesign!$E$2:$I$1147,5,FALSE)</f>
        <v>8</v>
      </c>
      <c r="E2142" t="str">
        <f>VLOOKUP($B2142,TrialDesign!$E$2:$I$1147,3,FALSE)</f>
        <v>Full</v>
      </c>
      <c r="F2142" t="str">
        <f>VLOOKUP($B2142,TrialDesign!$E$2:$I$1147,4,FALSE)</f>
        <v>CRWT153</v>
      </c>
      <c r="G2142" s="1">
        <v>41947</v>
      </c>
      <c r="H2142" s="1" t="str">
        <f>VLOOKUP(B2142,TrialDesign!$E$2:$J$1147,6,FALSE)</f>
        <v>Full_8h</v>
      </c>
      <c r="J2142">
        <v>1251</v>
      </c>
      <c r="K2142">
        <v>1</v>
      </c>
      <c r="L2142">
        <v>3</v>
      </c>
      <c r="M2142">
        <v>9</v>
      </c>
      <c r="N2142">
        <v>10</v>
      </c>
      <c r="O2142">
        <v>95</v>
      </c>
      <c r="Q2142">
        <v>290</v>
      </c>
      <c r="R2142">
        <v>4</v>
      </c>
      <c r="S2142">
        <v>18</v>
      </c>
      <c r="U2142" t="s">
        <v>18</v>
      </c>
      <c r="W2142">
        <f>VLOOKUP(H2142&amp;"_"&amp;M2142+1,'Leaf lengths'!$J$6:$Q$104,VLOOKUP(F2142,'Leaf lengths'!$S$1:$T$6,2,FALSE),FALSE)</f>
        <v>192</v>
      </c>
      <c r="X2142">
        <f t="shared" si="147"/>
        <v>1.5104166666666667</v>
      </c>
      <c r="Y2142">
        <f t="shared" si="146"/>
        <v>10.510416666666666</v>
      </c>
      <c r="Z2142">
        <f t="shared" si="145"/>
        <v>31</v>
      </c>
      <c r="AD2142" t="str">
        <f t="shared" si="148"/>
        <v/>
      </c>
    </row>
    <row r="2143" spans="1:30" ht="15" hidden="1" customHeight="1" x14ac:dyDescent="0.3">
      <c r="A2143" t="s">
        <v>417</v>
      </c>
      <c r="B2143">
        <f t="shared" si="144"/>
        <v>401251</v>
      </c>
      <c r="C2143">
        <v>1251</v>
      </c>
      <c r="D2143">
        <f>VLOOKUP($B2143,TrialDesign!$E$2:$I$1147,5,FALSE)</f>
        <v>8</v>
      </c>
      <c r="E2143" t="str">
        <f>VLOOKUP($B2143,TrialDesign!$E$2:$I$1147,3,FALSE)</f>
        <v>Full</v>
      </c>
      <c r="F2143" t="str">
        <f>VLOOKUP($B2143,TrialDesign!$E$2:$I$1147,4,FALSE)</f>
        <v>CRWT153</v>
      </c>
      <c r="G2143" s="1">
        <v>41947</v>
      </c>
      <c r="H2143" s="1" t="str">
        <f>VLOOKUP(B2143,TrialDesign!$E$2:$J$1147,6,FALSE)</f>
        <v>Full_8h</v>
      </c>
      <c r="K2143">
        <v>2</v>
      </c>
      <c r="L2143">
        <v>3</v>
      </c>
      <c r="M2143">
        <v>9</v>
      </c>
      <c r="N2143">
        <v>10</v>
      </c>
      <c r="O2143">
        <v>110</v>
      </c>
      <c r="P2143">
        <v>257</v>
      </c>
      <c r="Q2143">
        <v>111</v>
      </c>
      <c r="R2143">
        <v>4</v>
      </c>
      <c r="S2143">
        <v>19</v>
      </c>
      <c r="U2143" t="s">
        <v>18</v>
      </c>
      <c r="W2143">
        <f>VLOOKUP(H2143&amp;"_"&amp;M2143+1,'Leaf lengths'!$J$6:$Q$104,VLOOKUP(F2143,'Leaf lengths'!$S$1:$T$6,2,FALSE),FALSE)</f>
        <v>192</v>
      </c>
      <c r="X2143">
        <f t="shared" si="147"/>
        <v>0.578125</v>
      </c>
      <c r="Y2143">
        <f t="shared" si="146"/>
        <v>9.578125</v>
      </c>
      <c r="Z2143">
        <f t="shared" si="145"/>
        <v>32</v>
      </c>
      <c r="AD2143" t="str">
        <f t="shared" si="148"/>
        <v/>
      </c>
    </row>
    <row r="2144" spans="1:30" ht="15" hidden="1" customHeight="1" x14ac:dyDescent="0.3">
      <c r="A2144" t="s">
        <v>417</v>
      </c>
      <c r="B2144">
        <f t="shared" si="144"/>
        <v>401251</v>
      </c>
      <c r="C2144">
        <v>1251</v>
      </c>
      <c r="D2144">
        <f>VLOOKUP($B2144,TrialDesign!$E$2:$I$1147,5,FALSE)</f>
        <v>8</v>
      </c>
      <c r="E2144" t="str">
        <f>VLOOKUP($B2144,TrialDesign!$E$2:$I$1147,3,FALSE)</f>
        <v>Full</v>
      </c>
      <c r="F2144" t="str">
        <f>VLOOKUP($B2144,TrialDesign!$E$2:$I$1147,4,FALSE)</f>
        <v>CRWT153</v>
      </c>
      <c r="G2144" s="1">
        <v>41947</v>
      </c>
      <c r="H2144" s="1" t="str">
        <f>VLOOKUP(B2144,TrialDesign!$E$2:$J$1147,6,FALSE)</f>
        <v>Full_8h</v>
      </c>
      <c r="K2144">
        <v>3</v>
      </c>
      <c r="L2144">
        <v>3</v>
      </c>
      <c r="M2144">
        <v>8</v>
      </c>
      <c r="N2144">
        <v>9</v>
      </c>
      <c r="O2144">
        <v>94</v>
      </c>
      <c r="P2144">
        <v>280</v>
      </c>
      <c r="Q2144">
        <v>172</v>
      </c>
      <c r="R2144">
        <v>5</v>
      </c>
      <c r="S2144">
        <v>14</v>
      </c>
      <c r="U2144" t="s">
        <v>18</v>
      </c>
      <c r="W2144">
        <f>VLOOKUP(H2144&amp;"_"&amp;M2144+1,'Leaf lengths'!$J$6:$Q$104,VLOOKUP(F2144,'Leaf lengths'!$S$1:$T$6,2,FALSE),FALSE)</f>
        <v>242</v>
      </c>
      <c r="X2144">
        <f t="shared" si="147"/>
        <v>0.71074380165289253</v>
      </c>
      <c r="Y2144">
        <f t="shared" si="146"/>
        <v>8.7107438016528924</v>
      </c>
      <c r="Z2144">
        <f t="shared" si="145"/>
        <v>27</v>
      </c>
      <c r="AD2144" t="str">
        <f t="shared" si="148"/>
        <v/>
      </c>
    </row>
    <row r="2145" spans="1:30" ht="15" hidden="1" customHeight="1" x14ac:dyDescent="0.3">
      <c r="A2145" t="s">
        <v>417</v>
      </c>
      <c r="B2145">
        <f t="shared" si="144"/>
        <v>401251</v>
      </c>
      <c r="C2145">
        <v>1251</v>
      </c>
      <c r="D2145">
        <f>VLOOKUP($B2145,TrialDesign!$E$2:$I$1147,5,FALSE)</f>
        <v>8</v>
      </c>
      <c r="E2145" t="str">
        <f>VLOOKUP($B2145,TrialDesign!$E$2:$I$1147,3,FALSE)</f>
        <v>Full</v>
      </c>
      <c r="F2145" t="str">
        <f>VLOOKUP($B2145,TrialDesign!$E$2:$I$1147,4,FALSE)</f>
        <v>CRWT153</v>
      </c>
      <c r="G2145" s="1">
        <v>41947</v>
      </c>
      <c r="H2145" s="1" t="str">
        <f>VLOOKUP(B2145,TrialDesign!$E$2:$J$1147,6,FALSE)</f>
        <v>Full_8h</v>
      </c>
      <c r="K2145">
        <v>4</v>
      </c>
      <c r="L2145">
        <v>2</v>
      </c>
      <c r="M2145">
        <v>8</v>
      </c>
      <c r="N2145">
        <v>9</v>
      </c>
      <c r="O2145">
        <v>87</v>
      </c>
      <c r="P2145">
        <v>272</v>
      </c>
      <c r="Q2145">
        <v>143</v>
      </c>
      <c r="R2145">
        <v>5</v>
      </c>
      <c r="S2145">
        <v>13</v>
      </c>
      <c r="U2145" t="s">
        <v>18</v>
      </c>
      <c r="W2145">
        <f>VLOOKUP(H2145&amp;"_"&amp;M2145+1,'Leaf lengths'!$J$6:$Q$104,VLOOKUP(F2145,'Leaf lengths'!$S$1:$T$6,2,FALSE),FALSE)</f>
        <v>242</v>
      </c>
      <c r="X2145">
        <f t="shared" si="147"/>
        <v>0.59090909090909094</v>
      </c>
      <c r="Y2145">
        <f t="shared" si="146"/>
        <v>8.5909090909090917</v>
      </c>
      <c r="Z2145">
        <f t="shared" si="145"/>
        <v>26</v>
      </c>
      <c r="AD2145" t="str">
        <f t="shared" si="148"/>
        <v/>
      </c>
    </row>
    <row r="2146" spans="1:30" ht="15" hidden="1" customHeight="1" x14ac:dyDescent="0.3">
      <c r="A2146" t="s">
        <v>417</v>
      </c>
      <c r="B2146">
        <f t="shared" ref="B2146:B2253" si="149">400000+C2146</f>
        <v>401240</v>
      </c>
      <c r="C2146">
        <v>1240</v>
      </c>
      <c r="D2146">
        <f>VLOOKUP($B2146,TrialDesign!$E$2:$I$1147,5,FALSE)</f>
        <v>8</v>
      </c>
      <c r="E2146" t="str">
        <f>VLOOKUP($B2146,TrialDesign!$E$2:$I$1147,3,FALSE)</f>
        <v>Full</v>
      </c>
      <c r="F2146" t="str">
        <f>VLOOKUP($B2146,TrialDesign!$E$2:$I$1147,4,FALSE)</f>
        <v>CRWT153</v>
      </c>
      <c r="G2146" s="1">
        <v>41954</v>
      </c>
      <c r="H2146" s="1" t="str">
        <f>VLOOKUP(B2146,TrialDesign!$E$2:$J$1147,6,FALSE)</f>
        <v>Full_8h</v>
      </c>
      <c r="I2146" s="10">
        <v>41954</v>
      </c>
      <c r="J2146">
        <v>1240</v>
      </c>
      <c r="K2146">
        <v>1</v>
      </c>
      <c r="L2146">
        <v>1</v>
      </c>
      <c r="M2146">
        <v>8</v>
      </c>
      <c r="N2146">
        <v>9</v>
      </c>
      <c r="O2146">
        <v>108</v>
      </c>
      <c r="Q2146">
        <v>222</v>
      </c>
      <c r="R2146">
        <v>5</v>
      </c>
      <c r="S2146">
        <v>13</v>
      </c>
      <c r="U2146" t="s">
        <v>18</v>
      </c>
      <c r="W2146">
        <f>VLOOKUP(H2146&amp;"_"&amp;M2146+1,'Leaf lengths'!$J$6:$Q$104,VLOOKUP(F2146,'Leaf lengths'!$S$1:$T$6,2,FALSE),FALSE)</f>
        <v>242</v>
      </c>
      <c r="X2146">
        <f t="shared" si="147"/>
        <v>0.9173553719008265</v>
      </c>
      <c r="Y2146">
        <f t="shared" si="146"/>
        <v>8.9173553719008272</v>
      </c>
      <c r="Z2146">
        <f t="shared" si="145"/>
        <v>26</v>
      </c>
      <c r="AD2146" t="str">
        <f t="shared" si="148"/>
        <v/>
      </c>
    </row>
    <row r="2147" spans="1:30" ht="15" hidden="1" customHeight="1" x14ac:dyDescent="0.3">
      <c r="A2147" t="s">
        <v>417</v>
      </c>
      <c r="B2147">
        <f t="shared" si="149"/>
        <v>401240</v>
      </c>
      <c r="C2147">
        <v>1240</v>
      </c>
      <c r="D2147">
        <f>VLOOKUP($B2147,TrialDesign!$E$2:$I$1147,5,FALSE)</f>
        <v>8</v>
      </c>
      <c r="E2147" t="str">
        <f>VLOOKUP($B2147,TrialDesign!$E$2:$I$1147,3,FALSE)</f>
        <v>Full</v>
      </c>
      <c r="F2147" t="str">
        <f>VLOOKUP($B2147,TrialDesign!$E$2:$I$1147,4,FALSE)</f>
        <v>CRWT153</v>
      </c>
      <c r="G2147" s="1">
        <v>41954</v>
      </c>
      <c r="H2147" s="1" t="str">
        <f>VLOOKUP(B2147,TrialDesign!$E$2:$J$1147,6,FALSE)</f>
        <v>Full_8h</v>
      </c>
      <c r="K2147">
        <v>2</v>
      </c>
      <c r="L2147">
        <v>5</v>
      </c>
      <c r="M2147">
        <v>10</v>
      </c>
      <c r="N2147">
        <v>11</v>
      </c>
      <c r="O2147">
        <v>115</v>
      </c>
      <c r="P2147">
        <v>314</v>
      </c>
      <c r="Q2147">
        <v>64</v>
      </c>
      <c r="R2147">
        <v>4</v>
      </c>
      <c r="S2147">
        <v>17</v>
      </c>
      <c r="U2147" t="s">
        <v>18</v>
      </c>
      <c r="W2147">
        <f>VLOOKUP(H2147&amp;"_"&amp;M2147+1,'Leaf lengths'!$J$6:$Q$104,VLOOKUP(F2147,'Leaf lengths'!$S$1:$T$6,2,FALSE),FALSE)</f>
        <v>192</v>
      </c>
      <c r="X2147">
        <f t="shared" si="147"/>
        <v>0.33333333333333331</v>
      </c>
      <c r="Y2147">
        <f t="shared" si="146"/>
        <v>10.333333333333334</v>
      </c>
      <c r="Z2147">
        <f t="shared" si="145"/>
        <v>31</v>
      </c>
      <c r="AD2147" t="str">
        <f t="shared" si="148"/>
        <v/>
      </c>
    </row>
    <row r="2148" spans="1:30" ht="15" hidden="1" customHeight="1" x14ac:dyDescent="0.3">
      <c r="A2148" t="s">
        <v>417</v>
      </c>
      <c r="B2148">
        <f t="shared" si="149"/>
        <v>401240</v>
      </c>
      <c r="C2148">
        <v>1240</v>
      </c>
      <c r="D2148">
        <f>VLOOKUP($B2148,TrialDesign!$E$2:$I$1147,5,FALSE)</f>
        <v>8</v>
      </c>
      <c r="E2148" t="str">
        <f>VLOOKUP($B2148,TrialDesign!$E$2:$I$1147,3,FALSE)</f>
        <v>Full</v>
      </c>
      <c r="F2148" t="str">
        <f>VLOOKUP($B2148,TrialDesign!$E$2:$I$1147,4,FALSE)</f>
        <v>CRWT153</v>
      </c>
      <c r="G2148" s="1">
        <v>41954</v>
      </c>
      <c r="H2148" s="1" t="str">
        <f>VLOOKUP(B2148,TrialDesign!$E$2:$J$1147,6,FALSE)</f>
        <v>Full_8h</v>
      </c>
      <c r="K2148">
        <v>3</v>
      </c>
      <c r="L2148">
        <v>3</v>
      </c>
      <c r="M2148">
        <v>9</v>
      </c>
      <c r="N2148">
        <v>10</v>
      </c>
      <c r="O2148">
        <v>106</v>
      </c>
      <c r="P2148">
        <v>316</v>
      </c>
      <c r="Q2148">
        <v>160</v>
      </c>
      <c r="R2148">
        <v>4</v>
      </c>
      <c r="S2148">
        <v>13</v>
      </c>
      <c r="U2148" t="s">
        <v>18</v>
      </c>
      <c r="W2148">
        <f>VLOOKUP(H2148&amp;"_"&amp;M2148+1,'Leaf lengths'!$J$6:$Q$104,VLOOKUP(F2148,'Leaf lengths'!$S$1:$T$6,2,FALSE),FALSE)</f>
        <v>192</v>
      </c>
      <c r="X2148">
        <f t="shared" si="147"/>
        <v>0.83333333333333337</v>
      </c>
      <c r="Y2148">
        <f t="shared" si="146"/>
        <v>9.8333333333333339</v>
      </c>
      <c r="Z2148">
        <f t="shared" si="145"/>
        <v>26</v>
      </c>
      <c r="AD2148" t="str">
        <f t="shared" si="148"/>
        <v/>
      </c>
    </row>
    <row r="2149" spans="1:30" ht="15" hidden="1" customHeight="1" x14ac:dyDescent="0.3">
      <c r="A2149" t="s">
        <v>417</v>
      </c>
      <c r="B2149">
        <f t="shared" si="149"/>
        <v>401240</v>
      </c>
      <c r="C2149">
        <v>1240</v>
      </c>
      <c r="D2149">
        <f>VLOOKUP($B2149,TrialDesign!$E$2:$I$1147,5,FALSE)</f>
        <v>8</v>
      </c>
      <c r="E2149" t="str">
        <f>VLOOKUP($B2149,TrialDesign!$E$2:$I$1147,3,FALSE)</f>
        <v>Full</v>
      </c>
      <c r="F2149" t="str">
        <f>VLOOKUP($B2149,TrialDesign!$E$2:$I$1147,4,FALSE)</f>
        <v>CRWT153</v>
      </c>
      <c r="G2149" s="1">
        <v>41954</v>
      </c>
      <c r="H2149" s="1" t="str">
        <f>VLOOKUP(B2149,TrialDesign!$E$2:$J$1147,6,FALSE)</f>
        <v>Full_8h</v>
      </c>
      <c r="K2149">
        <v>4</v>
      </c>
      <c r="L2149">
        <v>1</v>
      </c>
      <c r="M2149">
        <v>8</v>
      </c>
      <c r="N2149">
        <v>9</v>
      </c>
      <c r="O2149">
        <v>99</v>
      </c>
      <c r="P2149">
        <v>334</v>
      </c>
      <c r="Q2149">
        <v>253</v>
      </c>
      <c r="R2149">
        <v>5</v>
      </c>
      <c r="S2149">
        <v>10</v>
      </c>
      <c r="U2149" t="s">
        <v>71</v>
      </c>
      <c r="W2149">
        <f>VLOOKUP(H2149&amp;"_"&amp;M2149+1,'Leaf lengths'!$J$6:$Q$104,VLOOKUP(F2149,'Leaf lengths'!$S$1:$T$6,2,FALSE),FALSE)</f>
        <v>242</v>
      </c>
      <c r="X2149">
        <f t="shared" si="147"/>
        <v>1.0454545454545454</v>
      </c>
      <c r="Y2149">
        <f t="shared" si="146"/>
        <v>9.045454545454545</v>
      </c>
      <c r="Z2149">
        <f t="shared" si="145"/>
        <v>23</v>
      </c>
      <c r="AD2149" t="str">
        <f t="shared" si="148"/>
        <v/>
      </c>
    </row>
    <row r="2150" spans="1:30" ht="15" hidden="1" customHeight="1" x14ac:dyDescent="0.3">
      <c r="A2150" t="s">
        <v>417</v>
      </c>
      <c r="B2150">
        <f t="shared" si="149"/>
        <v>401263</v>
      </c>
      <c r="C2150">
        <v>1263</v>
      </c>
      <c r="D2150">
        <f>VLOOKUP($B2150,TrialDesign!$E$2:$I$1147,5,FALSE)</f>
        <v>8</v>
      </c>
      <c r="E2150" t="str">
        <f>VLOOKUP($B2150,TrialDesign!$E$2:$I$1147,3,FALSE)</f>
        <v>Full</v>
      </c>
      <c r="F2150" t="str">
        <f>VLOOKUP($B2150,TrialDesign!$E$2:$I$1147,4,FALSE)</f>
        <v>CRWT153</v>
      </c>
      <c r="G2150" s="1">
        <v>41954</v>
      </c>
      <c r="H2150" s="1" t="str">
        <f>VLOOKUP(B2150,TrialDesign!$E$2:$J$1147,6,FALSE)</f>
        <v>Full_8h</v>
      </c>
      <c r="J2150">
        <v>1263</v>
      </c>
      <c r="K2150">
        <v>1</v>
      </c>
      <c r="L2150">
        <v>6</v>
      </c>
      <c r="M2150">
        <v>8</v>
      </c>
      <c r="N2150">
        <v>9</v>
      </c>
      <c r="O2150">
        <v>105</v>
      </c>
      <c r="Q2150">
        <v>120</v>
      </c>
      <c r="R2150">
        <v>4</v>
      </c>
      <c r="S2150">
        <v>16</v>
      </c>
      <c r="U2150" t="s">
        <v>18</v>
      </c>
      <c r="W2150">
        <f>VLOOKUP(H2150&amp;"_"&amp;M2150+1,'Leaf lengths'!$J$6:$Q$104,VLOOKUP(F2150,'Leaf lengths'!$S$1:$T$6,2,FALSE),FALSE)</f>
        <v>242</v>
      </c>
      <c r="X2150">
        <f t="shared" si="147"/>
        <v>0.49586776859504134</v>
      </c>
      <c r="Y2150">
        <f t="shared" si="146"/>
        <v>8.4958677685950406</v>
      </c>
      <c r="Z2150">
        <f t="shared" si="145"/>
        <v>28</v>
      </c>
      <c r="AD2150" t="str">
        <f t="shared" si="148"/>
        <v/>
      </c>
    </row>
    <row r="2151" spans="1:30" ht="15" hidden="1" customHeight="1" x14ac:dyDescent="0.3">
      <c r="A2151" t="s">
        <v>417</v>
      </c>
      <c r="B2151">
        <f t="shared" si="149"/>
        <v>401263</v>
      </c>
      <c r="C2151">
        <v>1263</v>
      </c>
      <c r="D2151">
        <f>VLOOKUP($B2151,TrialDesign!$E$2:$I$1147,5,FALSE)</f>
        <v>8</v>
      </c>
      <c r="E2151" t="str">
        <f>VLOOKUP($B2151,TrialDesign!$E$2:$I$1147,3,FALSE)</f>
        <v>Full</v>
      </c>
      <c r="F2151" t="str">
        <f>VLOOKUP($B2151,TrialDesign!$E$2:$I$1147,4,FALSE)</f>
        <v>CRWT153</v>
      </c>
      <c r="G2151" s="1">
        <v>41954</v>
      </c>
      <c r="H2151" s="1" t="str">
        <f>VLOOKUP(B2151,TrialDesign!$E$2:$J$1147,6,FALSE)</f>
        <v>Full_8h</v>
      </c>
      <c r="K2151">
        <v>2</v>
      </c>
      <c r="L2151">
        <v>4</v>
      </c>
      <c r="M2151">
        <v>9</v>
      </c>
      <c r="N2151">
        <v>10</v>
      </c>
      <c r="O2151">
        <v>84</v>
      </c>
      <c r="P2151">
        <v>203</v>
      </c>
      <c r="Q2151">
        <v>186</v>
      </c>
      <c r="R2151">
        <v>5</v>
      </c>
      <c r="S2151">
        <v>13</v>
      </c>
      <c r="U2151" t="s">
        <v>18</v>
      </c>
      <c r="W2151">
        <f>VLOOKUP(H2151&amp;"_"&amp;M2151+1,'Leaf lengths'!$J$6:$Q$104,VLOOKUP(F2151,'Leaf lengths'!$S$1:$T$6,2,FALSE),FALSE)</f>
        <v>192</v>
      </c>
      <c r="X2151">
        <f t="shared" si="147"/>
        <v>0.96875</v>
      </c>
      <c r="Y2151">
        <f t="shared" si="146"/>
        <v>9.96875</v>
      </c>
      <c r="Z2151">
        <f t="shared" si="145"/>
        <v>27</v>
      </c>
      <c r="AD2151" t="str">
        <f t="shared" si="148"/>
        <v/>
      </c>
    </row>
    <row r="2152" spans="1:30" ht="15" hidden="1" customHeight="1" x14ac:dyDescent="0.3">
      <c r="A2152" t="s">
        <v>417</v>
      </c>
      <c r="B2152">
        <f t="shared" si="149"/>
        <v>401263</v>
      </c>
      <c r="C2152">
        <v>1263</v>
      </c>
      <c r="D2152">
        <f>VLOOKUP($B2152,TrialDesign!$E$2:$I$1147,5,FALSE)</f>
        <v>8</v>
      </c>
      <c r="E2152" t="str">
        <f>VLOOKUP($B2152,TrialDesign!$E$2:$I$1147,3,FALSE)</f>
        <v>Full</v>
      </c>
      <c r="F2152" t="str">
        <f>VLOOKUP($B2152,TrialDesign!$E$2:$I$1147,4,FALSE)</f>
        <v>CRWT153</v>
      </c>
      <c r="G2152" s="1">
        <v>41954</v>
      </c>
      <c r="H2152" s="1" t="str">
        <f>VLOOKUP(B2152,TrialDesign!$E$2:$J$1147,6,FALSE)</f>
        <v>Full_8h</v>
      </c>
      <c r="K2152">
        <v>3</v>
      </c>
      <c r="L2152">
        <v>3</v>
      </c>
      <c r="M2152">
        <v>8</v>
      </c>
      <c r="N2152">
        <v>9</v>
      </c>
      <c r="O2152">
        <v>92</v>
      </c>
      <c r="P2152">
        <v>201</v>
      </c>
      <c r="Q2152">
        <v>185</v>
      </c>
      <c r="R2152">
        <v>4</v>
      </c>
      <c r="S2152">
        <v>15</v>
      </c>
      <c r="U2152" t="s">
        <v>18</v>
      </c>
      <c r="W2152">
        <f>VLOOKUP(H2152&amp;"_"&amp;M2152+1,'Leaf lengths'!$J$6:$Q$104,VLOOKUP(F2152,'Leaf lengths'!$S$1:$T$6,2,FALSE),FALSE)</f>
        <v>242</v>
      </c>
      <c r="X2152">
        <f t="shared" si="147"/>
        <v>0.76446280991735538</v>
      </c>
      <c r="Y2152">
        <f t="shared" si="146"/>
        <v>8.7644628099173545</v>
      </c>
      <c r="Z2152">
        <f t="shared" si="145"/>
        <v>27</v>
      </c>
      <c r="AD2152" t="str">
        <f t="shared" si="148"/>
        <v/>
      </c>
    </row>
    <row r="2153" spans="1:30" ht="15" hidden="1" customHeight="1" x14ac:dyDescent="0.3">
      <c r="A2153" t="s">
        <v>417</v>
      </c>
      <c r="B2153">
        <f t="shared" si="149"/>
        <v>401263</v>
      </c>
      <c r="C2153">
        <v>1263</v>
      </c>
      <c r="D2153">
        <f>VLOOKUP($B2153,TrialDesign!$E$2:$I$1147,5,FALSE)</f>
        <v>8</v>
      </c>
      <c r="E2153" t="str">
        <f>VLOOKUP($B2153,TrialDesign!$E$2:$I$1147,3,FALSE)</f>
        <v>Full</v>
      </c>
      <c r="F2153" t="str">
        <f>VLOOKUP($B2153,TrialDesign!$E$2:$I$1147,4,FALSE)</f>
        <v>CRWT153</v>
      </c>
      <c r="G2153" s="1">
        <v>41954</v>
      </c>
      <c r="H2153" s="1" t="str">
        <f>VLOOKUP(B2153,TrialDesign!$E$2:$J$1147,6,FALSE)</f>
        <v>Full_8h</v>
      </c>
      <c r="K2153">
        <v>4</v>
      </c>
      <c r="L2153">
        <v>2</v>
      </c>
      <c r="M2153">
        <v>10</v>
      </c>
      <c r="N2153">
        <v>11</v>
      </c>
      <c r="O2153">
        <v>100</v>
      </c>
      <c r="P2153">
        <v>216</v>
      </c>
      <c r="Q2153">
        <v>52</v>
      </c>
      <c r="R2153">
        <v>4</v>
      </c>
      <c r="S2153">
        <v>15</v>
      </c>
      <c r="U2153" t="s">
        <v>18</v>
      </c>
      <c r="W2153">
        <f>VLOOKUP(H2153&amp;"_"&amp;M2153+1,'Leaf lengths'!$J$6:$Q$104,VLOOKUP(F2153,'Leaf lengths'!$S$1:$T$6,2,FALSE),FALSE)</f>
        <v>192</v>
      </c>
      <c r="X2153">
        <f t="shared" si="147"/>
        <v>0.27083333333333331</v>
      </c>
      <c r="Y2153">
        <f t="shared" si="146"/>
        <v>10.270833333333334</v>
      </c>
      <c r="Z2153">
        <f t="shared" si="145"/>
        <v>29</v>
      </c>
      <c r="AD2153" t="str">
        <f t="shared" si="148"/>
        <v/>
      </c>
    </row>
    <row r="2154" spans="1:30" ht="15" hidden="1" customHeight="1" x14ac:dyDescent="0.3">
      <c r="A2154" t="s">
        <v>417</v>
      </c>
      <c r="B2154">
        <f t="shared" si="149"/>
        <v>401268</v>
      </c>
      <c r="C2154">
        <v>1268</v>
      </c>
      <c r="D2154">
        <f>VLOOKUP($B2154,TrialDesign!$E$2:$I$1147,5,FALSE)</f>
        <v>8</v>
      </c>
      <c r="E2154" t="str">
        <f>VLOOKUP($B2154,TrialDesign!$E$2:$I$1147,3,FALSE)</f>
        <v>Full</v>
      </c>
      <c r="F2154" t="str">
        <f>VLOOKUP($B2154,TrialDesign!$E$2:$I$1147,4,FALSE)</f>
        <v>CRWT153</v>
      </c>
      <c r="G2154" s="1">
        <v>41954</v>
      </c>
      <c r="H2154" s="1" t="str">
        <f>VLOOKUP(B2154,TrialDesign!$E$2:$J$1147,6,FALSE)</f>
        <v>Full_8h</v>
      </c>
      <c r="J2154">
        <v>1268</v>
      </c>
      <c r="K2154">
        <v>1</v>
      </c>
      <c r="L2154">
        <v>4</v>
      </c>
      <c r="M2154">
        <v>9</v>
      </c>
      <c r="N2154">
        <v>10</v>
      </c>
      <c r="O2154">
        <v>94</v>
      </c>
      <c r="Q2154">
        <v>76</v>
      </c>
      <c r="R2154">
        <v>4</v>
      </c>
      <c r="S2154">
        <v>13</v>
      </c>
      <c r="U2154" t="s">
        <v>18</v>
      </c>
      <c r="W2154">
        <f>VLOOKUP(H2154&amp;"_"&amp;M2154+1,'Leaf lengths'!$J$6:$Q$104,VLOOKUP(F2154,'Leaf lengths'!$S$1:$T$6,2,FALSE),FALSE)</f>
        <v>192</v>
      </c>
      <c r="X2154">
        <f t="shared" si="147"/>
        <v>0.39583333333333331</v>
      </c>
      <c r="Y2154">
        <f t="shared" si="146"/>
        <v>9.3958333333333339</v>
      </c>
      <c r="Z2154">
        <f t="shared" si="145"/>
        <v>26</v>
      </c>
      <c r="AD2154" t="str">
        <f t="shared" si="148"/>
        <v/>
      </c>
    </row>
    <row r="2155" spans="1:30" ht="15" hidden="1" customHeight="1" x14ac:dyDescent="0.3">
      <c r="A2155" t="s">
        <v>417</v>
      </c>
      <c r="B2155">
        <f t="shared" si="149"/>
        <v>401268</v>
      </c>
      <c r="C2155">
        <v>1268</v>
      </c>
      <c r="D2155">
        <f>VLOOKUP($B2155,TrialDesign!$E$2:$I$1147,5,FALSE)</f>
        <v>8</v>
      </c>
      <c r="E2155" t="str">
        <f>VLOOKUP($B2155,TrialDesign!$E$2:$I$1147,3,FALSE)</f>
        <v>Full</v>
      </c>
      <c r="F2155" t="str">
        <f>VLOOKUP($B2155,TrialDesign!$E$2:$I$1147,4,FALSE)</f>
        <v>CRWT153</v>
      </c>
      <c r="G2155" s="1">
        <v>41954</v>
      </c>
      <c r="H2155" s="1" t="str">
        <f>VLOOKUP(B2155,TrialDesign!$E$2:$J$1147,6,FALSE)</f>
        <v>Full_8h</v>
      </c>
      <c r="K2155">
        <v>2</v>
      </c>
      <c r="L2155">
        <v>5</v>
      </c>
      <c r="M2155">
        <v>9</v>
      </c>
      <c r="N2155">
        <v>10</v>
      </c>
      <c r="O2155">
        <v>100</v>
      </c>
      <c r="P2155">
        <v>206</v>
      </c>
      <c r="Q2155">
        <v>196</v>
      </c>
      <c r="R2155">
        <v>4</v>
      </c>
      <c r="S2155">
        <v>16</v>
      </c>
      <c r="U2155" t="s">
        <v>21</v>
      </c>
      <c r="W2155">
        <f>VLOOKUP(H2155&amp;"_"&amp;M2155+1,'Leaf lengths'!$J$6:$Q$104,VLOOKUP(F2155,'Leaf lengths'!$S$1:$T$6,2,FALSE),FALSE)</f>
        <v>192</v>
      </c>
      <c r="X2155">
        <f t="shared" si="147"/>
        <v>1.0208333333333333</v>
      </c>
      <c r="Y2155">
        <f t="shared" si="146"/>
        <v>10.020833333333334</v>
      </c>
      <c r="Z2155">
        <f t="shared" si="145"/>
        <v>29</v>
      </c>
      <c r="AD2155" t="str">
        <f t="shared" si="148"/>
        <v/>
      </c>
    </row>
    <row r="2156" spans="1:30" ht="15" hidden="1" customHeight="1" x14ac:dyDescent="0.3">
      <c r="A2156" t="s">
        <v>417</v>
      </c>
      <c r="B2156">
        <f t="shared" si="149"/>
        <v>401268</v>
      </c>
      <c r="C2156">
        <v>1268</v>
      </c>
      <c r="D2156">
        <f>VLOOKUP($B2156,TrialDesign!$E$2:$I$1147,5,FALSE)</f>
        <v>8</v>
      </c>
      <c r="E2156" t="str">
        <f>VLOOKUP($B2156,TrialDesign!$E$2:$I$1147,3,FALSE)</f>
        <v>Full</v>
      </c>
      <c r="F2156" t="str">
        <f>VLOOKUP($B2156,TrialDesign!$E$2:$I$1147,4,FALSE)</f>
        <v>CRWT153</v>
      </c>
      <c r="G2156" s="1">
        <v>41954</v>
      </c>
      <c r="H2156" s="1" t="str">
        <f>VLOOKUP(B2156,TrialDesign!$E$2:$J$1147,6,FALSE)</f>
        <v>Full_8h</v>
      </c>
      <c r="K2156">
        <v>3</v>
      </c>
      <c r="L2156">
        <v>2</v>
      </c>
      <c r="M2156">
        <v>9</v>
      </c>
      <c r="N2156">
        <v>11</v>
      </c>
      <c r="O2156">
        <v>89</v>
      </c>
      <c r="P2156">
        <v>185</v>
      </c>
      <c r="Q2156">
        <v>176</v>
      </c>
      <c r="R2156">
        <v>5</v>
      </c>
      <c r="S2156">
        <v>12</v>
      </c>
      <c r="U2156" t="s">
        <v>18</v>
      </c>
      <c r="W2156">
        <f>VLOOKUP(H2156&amp;"_"&amp;M2156+1,'Leaf lengths'!$J$6:$Q$104,VLOOKUP(F2156,'Leaf lengths'!$S$1:$T$6,2,FALSE),FALSE)</f>
        <v>192</v>
      </c>
      <c r="X2156">
        <f t="shared" si="147"/>
        <v>0.91666666666666663</v>
      </c>
      <c r="Y2156">
        <f t="shared" si="146"/>
        <v>9.9166666666666661</v>
      </c>
      <c r="Z2156">
        <f t="shared" si="145"/>
        <v>26</v>
      </c>
      <c r="AD2156" t="str">
        <f t="shared" si="148"/>
        <v/>
      </c>
    </row>
    <row r="2157" spans="1:30" ht="15" hidden="1" customHeight="1" x14ac:dyDescent="0.3">
      <c r="A2157" t="s">
        <v>417</v>
      </c>
      <c r="B2157">
        <f t="shared" si="149"/>
        <v>401268</v>
      </c>
      <c r="C2157">
        <v>1268</v>
      </c>
      <c r="D2157">
        <f>VLOOKUP($B2157,TrialDesign!$E$2:$I$1147,5,FALSE)</f>
        <v>8</v>
      </c>
      <c r="E2157" t="str">
        <f>VLOOKUP($B2157,TrialDesign!$E$2:$I$1147,3,FALSE)</f>
        <v>Full</v>
      </c>
      <c r="F2157" t="str">
        <f>VLOOKUP($B2157,TrialDesign!$E$2:$I$1147,4,FALSE)</f>
        <v>CRWT153</v>
      </c>
      <c r="G2157" s="1">
        <v>41954</v>
      </c>
      <c r="H2157" s="1" t="str">
        <f>VLOOKUP(B2157,TrialDesign!$E$2:$J$1147,6,FALSE)</f>
        <v>Full_8h</v>
      </c>
      <c r="K2157">
        <v>4</v>
      </c>
      <c r="L2157">
        <v>8</v>
      </c>
      <c r="M2157">
        <v>8</v>
      </c>
      <c r="N2157">
        <v>9</v>
      </c>
      <c r="O2157">
        <v>85</v>
      </c>
      <c r="P2157">
        <v>217</v>
      </c>
      <c r="Q2157">
        <v>166</v>
      </c>
      <c r="R2157">
        <v>5</v>
      </c>
      <c r="S2157">
        <v>11</v>
      </c>
      <c r="U2157" t="s">
        <v>18</v>
      </c>
      <c r="W2157">
        <f>VLOOKUP(H2157&amp;"_"&amp;M2157+1,'Leaf lengths'!$J$6:$Q$104,VLOOKUP(F2157,'Leaf lengths'!$S$1:$T$6,2,FALSE),FALSE)</f>
        <v>242</v>
      </c>
      <c r="X2157">
        <f t="shared" si="147"/>
        <v>0.68595041322314054</v>
      </c>
      <c r="Y2157">
        <f t="shared" si="146"/>
        <v>8.6859504132231411</v>
      </c>
      <c r="Z2157">
        <f t="shared" si="145"/>
        <v>24</v>
      </c>
      <c r="AD2157" t="str">
        <f t="shared" si="148"/>
        <v/>
      </c>
    </row>
    <row r="2158" spans="1:30" ht="15" hidden="1" customHeight="1" x14ac:dyDescent="0.3">
      <c r="A2158" t="s">
        <v>417</v>
      </c>
      <c r="B2158">
        <f t="shared" si="149"/>
        <v>401217</v>
      </c>
      <c r="C2158">
        <v>1217</v>
      </c>
      <c r="D2158">
        <f>VLOOKUP($B2158,TrialDesign!$E$2:$I$1147,5,FALSE)</f>
        <v>8</v>
      </c>
      <c r="E2158" t="str">
        <f>VLOOKUP($B2158,TrialDesign!$E$2:$I$1147,3,FALSE)</f>
        <v>Full</v>
      </c>
      <c r="F2158" t="str">
        <f>VLOOKUP($B2158,TrialDesign!$E$2:$I$1147,4,FALSE)</f>
        <v>CRWT153</v>
      </c>
      <c r="G2158" s="1">
        <v>41990</v>
      </c>
      <c r="H2158" s="1" t="str">
        <f>VLOOKUP(B2158,TrialDesign!$E$2:$J$1147,6,FALSE)</f>
        <v>Full_8h</v>
      </c>
      <c r="J2158">
        <v>1217</v>
      </c>
      <c r="K2158">
        <v>1</v>
      </c>
      <c r="M2158">
        <v>11</v>
      </c>
      <c r="N2158">
        <v>13</v>
      </c>
      <c r="R2158">
        <v>1</v>
      </c>
      <c r="W2158">
        <f>VLOOKUP(H2158&amp;"_"&amp;M2158+1,'Leaf lengths'!$J$6:$Q$104,VLOOKUP(F2158,'Leaf lengths'!$S$1:$T$6,2,FALSE),FALSE)</f>
        <v>192</v>
      </c>
      <c r="X2158">
        <f t="shared" si="147"/>
        <v>0</v>
      </c>
      <c r="Y2158">
        <f t="shared" si="146"/>
        <v>11</v>
      </c>
      <c r="Z2158" t="str">
        <f t="shared" si="145"/>
        <v/>
      </c>
      <c r="AD2158" t="str">
        <f t="shared" si="148"/>
        <v/>
      </c>
    </row>
    <row r="2159" spans="1:30" ht="15" hidden="1" customHeight="1" x14ac:dyDescent="0.3">
      <c r="A2159" t="s">
        <v>417</v>
      </c>
      <c r="B2159">
        <f t="shared" si="149"/>
        <v>401217</v>
      </c>
      <c r="C2159">
        <v>1217</v>
      </c>
      <c r="D2159">
        <f>VLOOKUP($B2159,TrialDesign!$E$2:$I$1147,5,FALSE)</f>
        <v>8</v>
      </c>
      <c r="E2159" t="str">
        <f>VLOOKUP($B2159,TrialDesign!$E$2:$I$1147,3,FALSE)</f>
        <v>Full</v>
      </c>
      <c r="F2159" t="str">
        <f>VLOOKUP($B2159,TrialDesign!$E$2:$I$1147,4,FALSE)</f>
        <v>CRWT153</v>
      </c>
      <c r="G2159" s="1">
        <v>41990</v>
      </c>
      <c r="H2159" s="1" t="str">
        <f>VLOOKUP(B2159,TrialDesign!$E$2:$J$1147,6,FALSE)</f>
        <v>Full_8h</v>
      </c>
      <c r="K2159">
        <v>2</v>
      </c>
      <c r="M2159">
        <v>13</v>
      </c>
      <c r="N2159">
        <v>14</v>
      </c>
      <c r="W2159">
        <f>VLOOKUP(H2159&amp;"_"&amp;M2159+1,'Leaf lengths'!$J$6:$Q$104,VLOOKUP(F2159,'Leaf lengths'!$S$1:$T$6,2,FALSE),FALSE)</f>
        <v>192</v>
      </c>
      <c r="X2159">
        <f t="shared" si="147"/>
        <v>0</v>
      </c>
      <c r="Y2159">
        <f t="shared" si="146"/>
        <v>13</v>
      </c>
      <c r="Z2159" t="str">
        <f t="shared" si="145"/>
        <v/>
      </c>
      <c r="AD2159" t="str">
        <f t="shared" si="148"/>
        <v/>
      </c>
    </row>
    <row r="2160" spans="1:30" ht="15" hidden="1" customHeight="1" x14ac:dyDescent="0.3">
      <c r="A2160" t="s">
        <v>417</v>
      </c>
      <c r="B2160">
        <f t="shared" si="149"/>
        <v>401217</v>
      </c>
      <c r="C2160">
        <v>1217</v>
      </c>
      <c r="D2160">
        <f>VLOOKUP($B2160,TrialDesign!$E$2:$I$1147,5,FALSE)</f>
        <v>8</v>
      </c>
      <c r="E2160" t="str">
        <f>VLOOKUP($B2160,TrialDesign!$E$2:$I$1147,3,FALSE)</f>
        <v>Full</v>
      </c>
      <c r="F2160" t="str">
        <f>VLOOKUP($B2160,TrialDesign!$E$2:$I$1147,4,FALSE)</f>
        <v>CRWT153</v>
      </c>
      <c r="G2160" s="1">
        <v>41990</v>
      </c>
      <c r="H2160" s="1" t="str">
        <f>VLOOKUP(B2160,TrialDesign!$E$2:$J$1147,6,FALSE)</f>
        <v>Full_8h</v>
      </c>
      <c r="K2160">
        <v>3</v>
      </c>
      <c r="M2160">
        <v>13</v>
      </c>
      <c r="N2160">
        <v>14</v>
      </c>
      <c r="W2160">
        <f>VLOOKUP(H2160&amp;"_"&amp;M2160+1,'Leaf lengths'!$J$6:$Q$104,VLOOKUP(F2160,'Leaf lengths'!$S$1:$T$6,2,FALSE),FALSE)</f>
        <v>192</v>
      </c>
      <c r="X2160">
        <f t="shared" si="147"/>
        <v>0</v>
      </c>
      <c r="Y2160">
        <f t="shared" si="146"/>
        <v>13</v>
      </c>
      <c r="Z2160" t="str">
        <f t="shared" si="145"/>
        <v/>
      </c>
      <c r="AD2160" t="str">
        <f t="shared" si="148"/>
        <v/>
      </c>
    </row>
    <row r="2161" spans="1:30" ht="15" hidden="1" customHeight="1" x14ac:dyDescent="0.3">
      <c r="A2161" t="s">
        <v>417</v>
      </c>
      <c r="B2161">
        <f t="shared" si="149"/>
        <v>401217</v>
      </c>
      <c r="C2161">
        <v>1217</v>
      </c>
      <c r="D2161">
        <f>VLOOKUP($B2161,TrialDesign!$E$2:$I$1147,5,FALSE)</f>
        <v>8</v>
      </c>
      <c r="E2161" t="str">
        <f>VLOOKUP($B2161,TrialDesign!$E$2:$I$1147,3,FALSE)</f>
        <v>Full</v>
      </c>
      <c r="F2161" t="str">
        <f>VLOOKUP($B2161,TrialDesign!$E$2:$I$1147,4,FALSE)</f>
        <v>CRWT153</v>
      </c>
      <c r="G2161" s="1">
        <v>41990</v>
      </c>
      <c r="H2161" s="1" t="str">
        <f>VLOOKUP(B2161,TrialDesign!$E$2:$J$1147,6,FALSE)</f>
        <v>Full_8h</v>
      </c>
      <c r="K2161">
        <v>4</v>
      </c>
      <c r="M2161">
        <v>13</v>
      </c>
      <c r="N2161">
        <v>14</v>
      </c>
      <c r="R2161">
        <v>1</v>
      </c>
      <c r="W2161">
        <f>VLOOKUP(H2161&amp;"_"&amp;M2161+1,'Leaf lengths'!$J$6:$Q$104,VLOOKUP(F2161,'Leaf lengths'!$S$1:$T$6,2,FALSE),FALSE)</f>
        <v>192</v>
      </c>
      <c r="X2161">
        <f t="shared" si="147"/>
        <v>0</v>
      </c>
      <c r="Y2161">
        <f t="shared" si="146"/>
        <v>13</v>
      </c>
      <c r="Z2161" t="str">
        <f t="shared" si="145"/>
        <v/>
      </c>
      <c r="AD2161" t="str">
        <f t="shared" si="148"/>
        <v/>
      </c>
    </row>
    <row r="2162" spans="1:30" ht="15" hidden="1" customHeight="1" x14ac:dyDescent="0.3">
      <c r="A2162" t="s">
        <v>417</v>
      </c>
      <c r="B2162">
        <f t="shared" si="149"/>
        <v>401220</v>
      </c>
      <c r="C2162">
        <v>1220</v>
      </c>
      <c r="D2162">
        <f>VLOOKUP($B2162,TrialDesign!$E$2:$I$1147,5,FALSE)</f>
        <v>8</v>
      </c>
      <c r="E2162" t="str">
        <f>VLOOKUP($B2162,TrialDesign!$E$2:$I$1147,3,FALSE)</f>
        <v>Full</v>
      </c>
      <c r="F2162" t="str">
        <f>VLOOKUP($B2162,TrialDesign!$E$2:$I$1147,4,FALSE)</f>
        <v>CRWT153</v>
      </c>
      <c r="G2162" s="1">
        <v>41990</v>
      </c>
      <c r="H2162" s="1" t="str">
        <f>VLOOKUP(B2162,TrialDesign!$E$2:$J$1147,6,FALSE)</f>
        <v>Full_8h</v>
      </c>
      <c r="J2162">
        <v>1220</v>
      </c>
      <c r="K2162">
        <v>1</v>
      </c>
      <c r="M2162">
        <v>12</v>
      </c>
      <c r="N2162">
        <v>13</v>
      </c>
      <c r="R2162">
        <v>3</v>
      </c>
      <c r="W2162">
        <f>VLOOKUP(H2162&amp;"_"&amp;M2162+1,'Leaf lengths'!$J$6:$Q$104,VLOOKUP(F2162,'Leaf lengths'!$S$1:$T$6,2,FALSE),FALSE)</f>
        <v>192</v>
      </c>
      <c r="X2162">
        <f t="shared" si="147"/>
        <v>0</v>
      </c>
      <c r="Y2162">
        <f t="shared" si="146"/>
        <v>12</v>
      </c>
      <c r="Z2162" t="str">
        <f t="shared" ref="Z2162:Z2269" si="150">IF(S2162="","",SUM(M2162+R2162+S2162))</f>
        <v/>
      </c>
      <c r="AD2162" t="str">
        <f t="shared" si="148"/>
        <v/>
      </c>
    </row>
    <row r="2163" spans="1:30" ht="15" hidden="1" customHeight="1" x14ac:dyDescent="0.3">
      <c r="A2163" t="s">
        <v>417</v>
      </c>
      <c r="B2163">
        <f t="shared" si="149"/>
        <v>401220</v>
      </c>
      <c r="C2163">
        <v>1220</v>
      </c>
      <c r="D2163">
        <f>VLOOKUP($B2163,TrialDesign!$E$2:$I$1147,5,FALSE)</f>
        <v>8</v>
      </c>
      <c r="E2163" t="str">
        <f>VLOOKUP($B2163,TrialDesign!$E$2:$I$1147,3,FALSE)</f>
        <v>Full</v>
      </c>
      <c r="F2163" t="str">
        <f>VLOOKUP($B2163,TrialDesign!$E$2:$I$1147,4,FALSE)</f>
        <v>CRWT153</v>
      </c>
      <c r="G2163" s="1">
        <v>41990</v>
      </c>
      <c r="H2163" s="1" t="str">
        <f>VLOOKUP(B2163,TrialDesign!$E$2:$J$1147,6,FALSE)</f>
        <v>Full_8h</v>
      </c>
      <c r="K2163">
        <v>2</v>
      </c>
      <c r="M2163">
        <v>13</v>
      </c>
      <c r="N2163">
        <v>14</v>
      </c>
      <c r="W2163">
        <f>VLOOKUP(H2163&amp;"_"&amp;M2163+1,'Leaf lengths'!$J$6:$Q$104,VLOOKUP(F2163,'Leaf lengths'!$S$1:$T$6,2,FALSE),FALSE)</f>
        <v>192</v>
      </c>
      <c r="X2163">
        <f t="shared" si="147"/>
        <v>0</v>
      </c>
      <c r="Y2163">
        <f t="shared" si="146"/>
        <v>13</v>
      </c>
      <c r="Z2163" t="str">
        <f t="shared" si="150"/>
        <v/>
      </c>
      <c r="AD2163" t="str">
        <f t="shared" si="148"/>
        <v/>
      </c>
    </row>
    <row r="2164" spans="1:30" ht="15" hidden="1" customHeight="1" x14ac:dyDescent="0.3">
      <c r="A2164" t="s">
        <v>417</v>
      </c>
      <c r="B2164">
        <f t="shared" si="149"/>
        <v>401220</v>
      </c>
      <c r="C2164">
        <v>1220</v>
      </c>
      <c r="D2164">
        <f>VLOOKUP($B2164,TrialDesign!$E$2:$I$1147,5,FALSE)</f>
        <v>8</v>
      </c>
      <c r="E2164" t="str">
        <f>VLOOKUP($B2164,TrialDesign!$E$2:$I$1147,3,FALSE)</f>
        <v>Full</v>
      </c>
      <c r="F2164" t="str">
        <f>VLOOKUP($B2164,TrialDesign!$E$2:$I$1147,4,FALSE)</f>
        <v>CRWT153</v>
      </c>
      <c r="G2164" s="1">
        <v>41990</v>
      </c>
      <c r="H2164" s="1" t="str">
        <f>VLOOKUP(B2164,TrialDesign!$E$2:$J$1147,6,FALSE)</f>
        <v>Full_8h</v>
      </c>
      <c r="K2164">
        <v>3</v>
      </c>
      <c r="M2164">
        <v>14</v>
      </c>
      <c r="N2164">
        <v>16</v>
      </c>
      <c r="R2164">
        <v>2</v>
      </c>
      <c r="W2164">
        <f>VLOOKUP(H2164&amp;"_"&amp;M2164+1,'Leaf lengths'!$J$6:$Q$104,VLOOKUP(F2164,'Leaf lengths'!$S$1:$T$6,2,FALSE),FALSE)</f>
        <v>192</v>
      </c>
      <c r="X2164">
        <f t="shared" si="147"/>
        <v>0</v>
      </c>
      <c r="Y2164">
        <f t="shared" si="146"/>
        <v>14</v>
      </c>
      <c r="Z2164" t="str">
        <f t="shared" si="150"/>
        <v/>
      </c>
      <c r="AD2164" t="str">
        <f t="shared" si="148"/>
        <v/>
      </c>
    </row>
    <row r="2165" spans="1:30" ht="15" hidden="1" customHeight="1" x14ac:dyDescent="0.3">
      <c r="A2165" t="s">
        <v>417</v>
      </c>
      <c r="B2165">
        <f t="shared" si="149"/>
        <v>401220</v>
      </c>
      <c r="C2165">
        <v>1220</v>
      </c>
      <c r="D2165">
        <f>VLOOKUP($B2165,TrialDesign!$E$2:$I$1147,5,FALSE)</f>
        <v>8</v>
      </c>
      <c r="E2165" t="str">
        <f>VLOOKUP($B2165,TrialDesign!$E$2:$I$1147,3,FALSE)</f>
        <v>Full</v>
      </c>
      <c r="F2165" t="str">
        <f>VLOOKUP($B2165,TrialDesign!$E$2:$I$1147,4,FALSE)</f>
        <v>CRWT153</v>
      </c>
      <c r="G2165" s="1">
        <v>41990</v>
      </c>
      <c r="H2165" s="1" t="str">
        <f>VLOOKUP(B2165,TrialDesign!$E$2:$J$1147,6,FALSE)</f>
        <v>Full_8h</v>
      </c>
      <c r="K2165">
        <v>4</v>
      </c>
      <c r="M2165">
        <v>10</v>
      </c>
      <c r="N2165">
        <v>11</v>
      </c>
      <c r="R2165">
        <v>3</v>
      </c>
      <c r="W2165">
        <f>VLOOKUP(H2165&amp;"_"&amp;M2165+1,'Leaf lengths'!$J$6:$Q$104,VLOOKUP(F2165,'Leaf lengths'!$S$1:$T$6,2,FALSE),FALSE)</f>
        <v>192</v>
      </c>
      <c r="X2165">
        <f t="shared" si="147"/>
        <v>0</v>
      </c>
      <c r="Y2165">
        <f t="shared" si="146"/>
        <v>10</v>
      </c>
      <c r="Z2165" t="str">
        <f t="shared" si="150"/>
        <v/>
      </c>
      <c r="AD2165" t="str">
        <f t="shared" si="148"/>
        <v/>
      </c>
    </row>
    <row r="2166" spans="1:30" ht="15" hidden="1" customHeight="1" x14ac:dyDescent="0.3">
      <c r="A2166" t="s">
        <v>417</v>
      </c>
      <c r="B2166">
        <f t="shared" si="149"/>
        <v>401221</v>
      </c>
      <c r="C2166">
        <v>1221</v>
      </c>
      <c r="D2166">
        <f>VLOOKUP($B2166,TrialDesign!$E$2:$I$1147,5,FALSE)</f>
        <v>8</v>
      </c>
      <c r="E2166" t="str">
        <f>VLOOKUP($B2166,TrialDesign!$E$2:$I$1147,3,FALSE)</f>
        <v>Full</v>
      </c>
      <c r="F2166" t="str">
        <f>VLOOKUP($B2166,TrialDesign!$E$2:$I$1147,4,FALSE)</f>
        <v>CRWT153</v>
      </c>
      <c r="G2166" s="1">
        <v>41990</v>
      </c>
      <c r="H2166" s="1" t="str">
        <f>VLOOKUP(B2166,TrialDesign!$E$2:$J$1147,6,FALSE)</f>
        <v>Full_8h</v>
      </c>
      <c r="J2166">
        <v>1221</v>
      </c>
      <c r="K2166">
        <v>1</v>
      </c>
      <c r="M2166">
        <v>12</v>
      </c>
      <c r="N2166">
        <v>13</v>
      </c>
      <c r="W2166">
        <f>VLOOKUP(H2166&amp;"_"&amp;M2166+1,'Leaf lengths'!$J$6:$Q$104,VLOOKUP(F2166,'Leaf lengths'!$S$1:$T$6,2,FALSE),FALSE)</f>
        <v>192</v>
      </c>
      <c r="X2166">
        <f t="shared" si="147"/>
        <v>0</v>
      </c>
      <c r="Y2166">
        <f t="shared" ref="Y2166:Y2273" si="151">X2166+M2166</f>
        <v>12</v>
      </c>
      <c r="Z2166" t="str">
        <f t="shared" si="150"/>
        <v/>
      </c>
      <c r="AD2166" t="str">
        <f t="shared" si="148"/>
        <v/>
      </c>
    </row>
    <row r="2167" spans="1:30" ht="15" hidden="1" customHeight="1" x14ac:dyDescent="0.3">
      <c r="A2167" t="s">
        <v>417</v>
      </c>
      <c r="B2167">
        <f t="shared" si="149"/>
        <v>401221</v>
      </c>
      <c r="C2167">
        <v>1221</v>
      </c>
      <c r="D2167">
        <f>VLOOKUP($B2167,TrialDesign!$E$2:$I$1147,5,FALSE)</f>
        <v>8</v>
      </c>
      <c r="E2167" t="str">
        <f>VLOOKUP($B2167,TrialDesign!$E$2:$I$1147,3,FALSE)</f>
        <v>Full</v>
      </c>
      <c r="F2167" t="str">
        <f>VLOOKUP($B2167,TrialDesign!$E$2:$I$1147,4,FALSE)</f>
        <v>CRWT153</v>
      </c>
      <c r="G2167" s="1">
        <v>41990</v>
      </c>
      <c r="H2167" s="1" t="str">
        <f>VLOOKUP(B2167,TrialDesign!$E$2:$J$1147,6,FALSE)</f>
        <v>Full_8h</v>
      </c>
      <c r="K2167">
        <v>2</v>
      </c>
      <c r="M2167">
        <v>12</v>
      </c>
      <c r="N2167">
        <v>14</v>
      </c>
      <c r="R2167">
        <v>1</v>
      </c>
      <c r="W2167">
        <f>VLOOKUP(H2167&amp;"_"&amp;M2167+1,'Leaf lengths'!$J$6:$Q$104,VLOOKUP(F2167,'Leaf lengths'!$S$1:$T$6,2,FALSE),FALSE)</f>
        <v>192</v>
      </c>
      <c r="X2167">
        <f t="shared" si="147"/>
        <v>0</v>
      </c>
      <c r="Y2167">
        <f t="shared" si="151"/>
        <v>12</v>
      </c>
      <c r="Z2167" t="str">
        <f t="shared" si="150"/>
        <v/>
      </c>
      <c r="AD2167" t="str">
        <f t="shared" si="148"/>
        <v/>
      </c>
    </row>
    <row r="2168" spans="1:30" ht="15" hidden="1" customHeight="1" x14ac:dyDescent="0.3">
      <c r="A2168" t="s">
        <v>417</v>
      </c>
      <c r="B2168">
        <f t="shared" si="149"/>
        <v>401221</v>
      </c>
      <c r="C2168">
        <v>1221</v>
      </c>
      <c r="D2168">
        <f>VLOOKUP($B2168,TrialDesign!$E$2:$I$1147,5,FALSE)</f>
        <v>8</v>
      </c>
      <c r="E2168" t="str">
        <f>VLOOKUP($B2168,TrialDesign!$E$2:$I$1147,3,FALSE)</f>
        <v>Full</v>
      </c>
      <c r="F2168" t="str">
        <f>VLOOKUP($B2168,TrialDesign!$E$2:$I$1147,4,FALSE)</f>
        <v>CRWT153</v>
      </c>
      <c r="G2168" s="1">
        <v>41990</v>
      </c>
      <c r="H2168" s="1" t="str">
        <f>VLOOKUP(B2168,TrialDesign!$E$2:$J$1147,6,FALSE)</f>
        <v>Full_8h</v>
      </c>
      <c r="K2168">
        <v>3</v>
      </c>
      <c r="M2168">
        <v>12</v>
      </c>
      <c r="N2168">
        <v>13</v>
      </c>
      <c r="R2168">
        <v>1</v>
      </c>
      <c r="W2168">
        <f>VLOOKUP(H2168&amp;"_"&amp;M2168+1,'Leaf lengths'!$J$6:$Q$104,VLOOKUP(F2168,'Leaf lengths'!$S$1:$T$6,2,FALSE),FALSE)</f>
        <v>192</v>
      </c>
      <c r="X2168">
        <f t="shared" si="147"/>
        <v>0</v>
      </c>
      <c r="Y2168">
        <f t="shared" si="151"/>
        <v>12</v>
      </c>
      <c r="Z2168" t="str">
        <f t="shared" si="150"/>
        <v/>
      </c>
      <c r="AD2168" t="str">
        <f t="shared" si="148"/>
        <v/>
      </c>
    </row>
    <row r="2169" spans="1:30" ht="15" hidden="1" customHeight="1" x14ac:dyDescent="0.3">
      <c r="A2169" t="s">
        <v>417</v>
      </c>
      <c r="B2169">
        <f t="shared" si="149"/>
        <v>401221</v>
      </c>
      <c r="C2169">
        <v>1221</v>
      </c>
      <c r="D2169">
        <f>VLOOKUP($B2169,TrialDesign!$E$2:$I$1147,5,FALSE)</f>
        <v>8</v>
      </c>
      <c r="E2169" t="str">
        <f>VLOOKUP($B2169,TrialDesign!$E$2:$I$1147,3,FALSE)</f>
        <v>Full</v>
      </c>
      <c r="F2169" t="str">
        <f>VLOOKUP($B2169,TrialDesign!$E$2:$I$1147,4,FALSE)</f>
        <v>CRWT153</v>
      </c>
      <c r="G2169" s="1">
        <v>41990</v>
      </c>
      <c r="H2169" s="1" t="str">
        <f>VLOOKUP(B2169,TrialDesign!$E$2:$J$1147,6,FALSE)</f>
        <v>Full_8h</v>
      </c>
      <c r="K2169">
        <v>4</v>
      </c>
      <c r="M2169">
        <v>13</v>
      </c>
      <c r="N2169">
        <v>14</v>
      </c>
      <c r="W2169">
        <f>VLOOKUP(H2169&amp;"_"&amp;M2169+1,'Leaf lengths'!$J$6:$Q$104,VLOOKUP(F2169,'Leaf lengths'!$S$1:$T$6,2,FALSE),FALSE)</f>
        <v>192</v>
      </c>
      <c r="X2169">
        <f t="shared" si="147"/>
        <v>0</v>
      </c>
      <c r="Y2169">
        <f t="shared" si="151"/>
        <v>13</v>
      </c>
      <c r="Z2169" t="str">
        <f t="shared" si="150"/>
        <v/>
      </c>
      <c r="AD2169" t="str">
        <f t="shared" si="148"/>
        <v/>
      </c>
    </row>
    <row r="2170" spans="1:30" ht="15" hidden="1" customHeight="1" x14ac:dyDescent="0.3">
      <c r="A2170" t="s">
        <v>417</v>
      </c>
      <c r="B2170">
        <f t="shared" si="149"/>
        <v>401225</v>
      </c>
      <c r="C2170">
        <v>1225</v>
      </c>
      <c r="D2170">
        <f>VLOOKUP($B2170,TrialDesign!$E$2:$I$1147,5,FALSE)</f>
        <v>8</v>
      </c>
      <c r="E2170" t="str">
        <f>VLOOKUP($B2170,TrialDesign!$E$2:$I$1147,3,FALSE)</f>
        <v>Full</v>
      </c>
      <c r="F2170" t="str">
        <f>VLOOKUP($B2170,TrialDesign!$E$2:$I$1147,4,FALSE)</f>
        <v>CRWT153</v>
      </c>
      <c r="G2170" s="1">
        <v>41990</v>
      </c>
      <c r="H2170" s="1" t="str">
        <f>VLOOKUP(B2170,TrialDesign!$E$2:$J$1147,6,FALSE)</f>
        <v>Full_8h</v>
      </c>
      <c r="I2170" s="10">
        <v>41990</v>
      </c>
      <c r="J2170">
        <v>1225</v>
      </c>
      <c r="K2170">
        <v>1</v>
      </c>
      <c r="M2170">
        <v>12</v>
      </c>
      <c r="N2170">
        <v>13</v>
      </c>
      <c r="R2170">
        <v>1</v>
      </c>
      <c r="W2170">
        <f>VLOOKUP(H2170&amp;"_"&amp;M2170+1,'Leaf lengths'!$J$6:$Q$104,VLOOKUP(F2170,'Leaf lengths'!$S$1:$T$6,2,FALSE),FALSE)</f>
        <v>192</v>
      </c>
      <c r="X2170">
        <f t="shared" si="147"/>
        <v>0</v>
      </c>
      <c r="Y2170">
        <f t="shared" si="151"/>
        <v>12</v>
      </c>
      <c r="Z2170" t="str">
        <f t="shared" si="150"/>
        <v/>
      </c>
      <c r="AD2170" t="str">
        <f t="shared" si="148"/>
        <v/>
      </c>
    </row>
    <row r="2171" spans="1:30" hidden="1" x14ac:dyDescent="0.3">
      <c r="A2171" t="s">
        <v>417</v>
      </c>
      <c r="B2171">
        <f t="shared" si="149"/>
        <v>401225</v>
      </c>
      <c r="C2171">
        <v>1225</v>
      </c>
      <c r="D2171">
        <f>VLOOKUP($B2171,TrialDesign!$E$2:$I$1147,5,FALSE)</f>
        <v>8</v>
      </c>
      <c r="E2171" t="str">
        <f>VLOOKUP($B2171,TrialDesign!$E$2:$I$1147,3,FALSE)</f>
        <v>Full</v>
      </c>
      <c r="F2171" t="str">
        <f>VLOOKUP($B2171,TrialDesign!$E$2:$I$1147,4,FALSE)</f>
        <v>CRWT153</v>
      </c>
      <c r="G2171" s="1">
        <v>41990</v>
      </c>
      <c r="H2171" s="1" t="str">
        <f>VLOOKUP(B2171,TrialDesign!$E$2:$J$1147,6,FALSE)</f>
        <v>Full_8h</v>
      </c>
      <c r="K2171">
        <v>2</v>
      </c>
      <c r="M2171">
        <v>11</v>
      </c>
      <c r="N2171">
        <v>12</v>
      </c>
      <c r="W2171">
        <f>VLOOKUP(H2171&amp;"_"&amp;M2171+1,'Leaf lengths'!$J$6:$Q$104,VLOOKUP(F2171,'Leaf lengths'!$S$1:$T$6,2,FALSE),FALSE)</f>
        <v>192</v>
      </c>
      <c r="X2171">
        <f t="shared" si="147"/>
        <v>0</v>
      </c>
      <c r="Y2171">
        <f t="shared" si="151"/>
        <v>11</v>
      </c>
      <c r="Z2171" t="str">
        <f t="shared" si="150"/>
        <v/>
      </c>
      <c r="AD2171" t="str">
        <f t="shared" si="148"/>
        <v/>
      </c>
    </row>
    <row r="2172" spans="1:30" hidden="1" x14ac:dyDescent="0.3">
      <c r="A2172" t="s">
        <v>417</v>
      </c>
      <c r="B2172">
        <f t="shared" si="149"/>
        <v>401225</v>
      </c>
      <c r="C2172">
        <v>1225</v>
      </c>
      <c r="D2172">
        <f>VLOOKUP($B2172,TrialDesign!$E$2:$I$1147,5,FALSE)</f>
        <v>8</v>
      </c>
      <c r="E2172" t="str">
        <f>VLOOKUP($B2172,TrialDesign!$E$2:$I$1147,3,FALSE)</f>
        <v>Full</v>
      </c>
      <c r="F2172" t="str">
        <f>VLOOKUP($B2172,TrialDesign!$E$2:$I$1147,4,FALSE)</f>
        <v>CRWT153</v>
      </c>
      <c r="G2172" s="1">
        <v>41990</v>
      </c>
      <c r="H2172" s="1" t="str">
        <f>VLOOKUP(B2172,TrialDesign!$E$2:$J$1147,6,FALSE)</f>
        <v>Full_8h</v>
      </c>
      <c r="K2172">
        <v>3</v>
      </c>
      <c r="M2172">
        <v>11</v>
      </c>
      <c r="N2172">
        <v>12</v>
      </c>
      <c r="R2172">
        <v>2</v>
      </c>
      <c r="W2172">
        <f>VLOOKUP(H2172&amp;"_"&amp;M2172+1,'Leaf lengths'!$J$6:$Q$104,VLOOKUP(F2172,'Leaf lengths'!$S$1:$T$6,2,FALSE),FALSE)</f>
        <v>192</v>
      </c>
      <c r="X2172">
        <f t="shared" si="147"/>
        <v>0</v>
      </c>
      <c r="Y2172">
        <f t="shared" si="151"/>
        <v>11</v>
      </c>
      <c r="Z2172" t="str">
        <f t="shared" si="150"/>
        <v/>
      </c>
      <c r="AD2172" t="str">
        <f t="shared" si="148"/>
        <v/>
      </c>
    </row>
    <row r="2173" spans="1:30" hidden="1" x14ac:dyDescent="0.3">
      <c r="A2173" t="s">
        <v>417</v>
      </c>
      <c r="B2173">
        <f t="shared" si="149"/>
        <v>401225</v>
      </c>
      <c r="C2173">
        <v>1225</v>
      </c>
      <c r="D2173">
        <f>VLOOKUP($B2173,TrialDesign!$E$2:$I$1147,5,FALSE)</f>
        <v>8</v>
      </c>
      <c r="E2173" t="str">
        <f>VLOOKUP($B2173,TrialDesign!$E$2:$I$1147,3,FALSE)</f>
        <v>Full</v>
      </c>
      <c r="F2173" t="str">
        <f>VLOOKUP($B2173,TrialDesign!$E$2:$I$1147,4,FALSE)</f>
        <v>CRWT153</v>
      </c>
      <c r="G2173" s="1">
        <v>41990</v>
      </c>
      <c r="H2173" s="1" t="str">
        <f>VLOOKUP(B2173,TrialDesign!$E$2:$J$1147,6,FALSE)</f>
        <v>Full_8h</v>
      </c>
      <c r="K2173">
        <v>4</v>
      </c>
      <c r="M2173">
        <v>11</v>
      </c>
      <c r="N2173">
        <v>13</v>
      </c>
      <c r="W2173">
        <f>VLOOKUP(H2173&amp;"_"&amp;M2173+1,'Leaf lengths'!$J$6:$Q$104,VLOOKUP(F2173,'Leaf lengths'!$S$1:$T$6,2,FALSE),FALSE)</f>
        <v>192</v>
      </c>
      <c r="X2173">
        <f t="shared" ref="X2173:X2280" si="152">IF(OR(N2173="",M2173=N2173),0,Q2173/W2173)</f>
        <v>0</v>
      </c>
      <c r="Y2173">
        <f t="shared" si="151"/>
        <v>11</v>
      </c>
      <c r="Z2173" t="str">
        <f t="shared" si="150"/>
        <v/>
      </c>
      <c r="AD2173" t="str">
        <f t="shared" si="148"/>
        <v/>
      </c>
    </row>
    <row r="2174" spans="1:30" hidden="1" x14ac:dyDescent="0.3">
      <c r="A2174" t="s">
        <v>417</v>
      </c>
      <c r="B2174">
        <f t="shared" si="149"/>
        <v>401227</v>
      </c>
      <c r="C2174">
        <v>1227</v>
      </c>
      <c r="D2174">
        <f>VLOOKUP($B2174,TrialDesign!$E$2:$I$1147,5,FALSE)</f>
        <v>8</v>
      </c>
      <c r="E2174" t="str">
        <f>VLOOKUP($B2174,TrialDesign!$E$2:$I$1147,3,FALSE)</f>
        <v>Full</v>
      </c>
      <c r="F2174" t="str">
        <f>VLOOKUP($B2174,TrialDesign!$E$2:$I$1147,4,FALSE)</f>
        <v>CRWT153</v>
      </c>
      <c r="G2174" s="1">
        <v>41990</v>
      </c>
      <c r="H2174" s="1" t="str">
        <f>VLOOKUP(B2174,TrialDesign!$E$2:$J$1147,6,FALSE)</f>
        <v>Full_8h</v>
      </c>
      <c r="J2174">
        <v>1227</v>
      </c>
      <c r="K2174">
        <v>1</v>
      </c>
      <c r="M2174">
        <v>11</v>
      </c>
      <c r="N2174">
        <v>13</v>
      </c>
      <c r="W2174">
        <f>VLOOKUP(H2174&amp;"_"&amp;M2174+1,'Leaf lengths'!$J$6:$Q$104,VLOOKUP(F2174,'Leaf lengths'!$S$1:$T$6,2,FALSE),FALSE)</f>
        <v>192</v>
      </c>
      <c r="X2174">
        <f t="shared" si="152"/>
        <v>0</v>
      </c>
      <c r="Y2174">
        <f t="shared" si="151"/>
        <v>11</v>
      </c>
      <c r="Z2174" t="str">
        <f t="shared" si="150"/>
        <v/>
      </c>
      <c r="AD2174" t="str">
        <f t="shared" si="148"/>
        <v/>
      </c>
    </row>
    <row r="2175" spans="1:30" hidden="1" x14ac:dyDescent="0.3">
      <c r="A2175" t="s">
        <v>417</v>
      </c>
      <c r="B2175">
        <f t="shared" si="149"/>
        <v>401227</v>
      </c>
      <c r="C2175">
        <v>1227</v>
      </c>
      <c r="D2175">
        <f>VLOOKUP($B2175,TrialDesign!$E$2:$I$1147,5,FALSE)</f>
        <v>8</v>
      </c>
      <c r="E2175" t="str">
        <f>VLOOKUP($B2175,TrialDesign!$E$2:$I$1147,3,FALSE)</f>
        <v>Full</v>
      </c>
      <c r="F2175" t="str">
        <f>VLOOKUP($B2175,TrialDesign!$E$2:$I$1147,4,FALSE)</f>
        <v>CRWT153</v>
      </c>
      <c r="G2175" s="1">
        <v>41990</v>
      </c>
      <c r="H2175" s="1" t="str">
        <f>VLOOKUP(B2175,TrialDesign!$E$2:$J$1147,6,FALSE)</f>
        <v>Full_8h</v>
      </c>
      <c r="K2175">
        <v>2</v>
      </c>
      <c r="M2175">
        <v>11</v>
      </c>
      <c r="N2175">
        <v>12</v>
      </c>
      <c r="R2175">
        <v>1</v>
      </c>
      <c r="W2175">
        <f>VLOOKUP(H2175&amp;"_"&amp;M2175+1,'Leaf lengths'!$J$6:$Q$104,VLOOKUP(F2175,'Leaf lengths'!$S$1:$T$6,2,FALSE),FALSE)</f>
        <v>192</v>
      </c>
      <c r="X2175">
        <f t="shared" si="152"/>
        <v>0</v>
      </c>
      <c r="Y2175">
        <f t="shared" si="151"/>
        <v>11</v>
      </c>
      <c r="Z2175" t="str">
        <f t="shared" si="150"/>
        <v/>
      </c>
      <c r="AD2175" t="str">
        <f t="shared" si="148"/>
        <v/>
      </c>
    </row>
    <row r="2176" spans="1:30" hidden="1" x14ac:dyDescent="0.3">
      <c r="A2176" t="s">
        <v>417</v>
      </c>
      <c r="B2176">
        <f t="shared" si="149"/>
        <v>401227</v>
      </c>
      <c r="C2176">
        <v>1227</v>
      </c>
      <c r="D2176">
        <f>VLOOKUP($B2176,TrialDesign!$E$2:$I$1147,5,FALSE)</f>
        <v>8</v>
      </c>
      <c r="E2176" t="str">
        <f>VLOOKUP($B2176,TrialDesign!$E$2:$I$1147,3,FALSE)</f>
        <v>Full</v>
      </c>
      <c r="F2176" t="str">
        <f>VLOOKUP($B2176,TrialDesign!$E$2:$I$1147,4,FALSE)</f>
        <v>CRWT153</v>
      </c>
      <c r="G2176" s="1">
        <v>41990</v>
      </c>
      <c r="H2176" s="1" t="str">
        <f>VLOOKUP(B2176,TrialDesign!$E$2:$J$1147,6,FALSE)</f>
        <v>Full_8h</v>
      </c>
      <c r="K2176">
        <v>3</v>
      </c>
      <c r="M2176">
        <v>13</v>
      </c>
      <c r="N2176">
        <v>14</v>
      </c>
      <c r="W2176">
        <f>VLOOKUP(H2176&amp;"_"&amp;M2176+1,'Leaf lengths'!$J$6:$Q$104,VLOOKUP(F2176,'Leaf lengths'!$S$1:$T$6,2,FALSE),FALSE)</f>
        <v>192</v>
      </c>
      <c r="X2176">
        <f t="shared" si="152"/>
        <v>0</v>
      </c>
      <c r="Y2176">
        <f t="shared" si="151"/>
        <v>13</v>
      </c>
      <c r="Z2176" t="str">
        <f t="shared" si="150"/>
        <v/>
      </c>
      <c r="AD2176" t="str">
        <f t="shared" si="148"/>
        <v/>
      </c>
    </row>
    <row r="2177" spans="1:30" hidden="1" x14ac:dyDescent="0.3">
      <c r="A2177" t="s">
        <v>417</v>
      </c>
      <c r="B2177">
        <f t="shared" si="149"/>
        <v>401227</v>
      </c>
      <c r="C2177">
        <v>1227</v>
      </c>
      <c r="D2177">
        <f>VLOOKUP($B2177,TrialDesign!$E$2:$I$1147,5,FALSE)</f>
        <v>8</v>
      </c>
      <c r="E2177" t="str">
        <f>VLOOKUP($B2177,TrialDesign!$E$2:$I$1147,3,FALSE)</f>
        <v>Full</v>
      </c>
      <c r="F2177" t="str">
        <f>VLOOKUP($B2177,TrialDesign!$E$2:$I$1147,4,FALSE)</f>
        <v>CRWT153</v>
      </c>
      <c r="G2177" s="1">
        <v>41990</v>
      </c>
      <c r="H2177" s="1" t="str">
        <f>VLOOKUP(B2177,TrialDesign!$E$2:$J$1147,6,FALSE)</f>
        <v>Full_8h</v>
      </c>
      <c r="K2177">
        <v>4</v>
      </c>
      <c r="M2177">
        <v>13</v>
      </c>
      <c r="N2177">
        <v>14</v>
      </c>
      <c r="R2177">
        <v>1</v>
      </c>
      <c r="W2177">
        <f>VLOOKUP(H2177&amp;"_"&amp;M2177+1,'Leaf lengths'!$J$6:$Q$104,VLOOKUP(F2177,'Leaf lengths'!$S$1:$T$6,2,FALSE),FALSE)</f>
        <v>192</v>
      </c>
      <c r="X2177">
        <f t="shared" si="152"/>
        <v>0</v>
      </c>
      <c r="Y2177">
        <f t="shared" si="151"/>
        <v>13</v>
      </c>
      <c r="Z2177" t="str">
        <f t="shared" si="150"/>
        <v/>
      </c>
      <c r="AD2177" t="str">
        <f t="shared" si="148"/>
        <v/>
      </c>
    </row>
    <row r="2178" spans="1:30" hidden="1" x14ac:dyDescent="0.3">
      <c r="A2178" t="s">
        <v>417</v>
      </c>
      <c r="B2178">
        <f t="shared" si="149"/>
        <v>401228</v>
      </c>
      <c r="C2178">
        <v>1228</v>
      </c>
      <c r="D2178">
        <f>VLOOKUP($B2178,TrialDesign!$E$2:$I$1147,5,FALSE)</f>
        <v>8</v>
      </c>
      <c r="E2178" t="str">
        <f>VLOOKUP($B2178,TrialDesign!$E$2:$I$1147,3,FALSE)</f>
        <v>Full</v>
      </c>
      <c r="F2178" t="str">
        <f>VLOOKUP($B2178,TrialDesign!$E$2:$I$1147,4,FALSE)</f>
        <v>CRWT153</v>
      </c>
      <c r="G2178" s="1">
        <v>41990</v>
      </c>
      <c r="H2178" s="1" t="str">
        <f>VLOOKUP(B2178,TrialDesign!$E$2:$J$1147,6,FALSE)</f>
        <v>Full_8h</v>
      </c>
      <c r="J2178">
        <v>1228</v>
      </c>
      <c r="K2178">
        <v>1</v>
      </c>
      <c r="M2178">
        <v>13</v>
      </c>
      <c r="N2178">
        <v>14</v>
      </c>
      <c r="R2178">
        <v>2</v>
      </c>
      <c r="W2178">
        <f>VLOOKUP(H2178&amp;"_"&amp;M2178+1,'Leaf lengths'!$J$6:$Q$104,VLOOKUP(F2178,'Leaf lengths'!$S$1:$T$6,2,FALSE),FALSE)</f>
        <v>192</v>
      </c>
      <c r="X2178">
        <f t="shared" si="152"/>
        <v>0</v>
      </c>
      <c r="Y2178">
        <f t="shared" si="151"/>
        <v>13</v>
      </c>
      <c r="Z2178" t="str">
        <f t="shared" si="150"/>
        <v/>
      </c>
      <c r="AD2178" t="str">
        <f t="shared" ref="AD2178:AD2285" si="153">IF(OR(M2178=N2178,N2178=""),"FLN","")</f>
        <v/>
      </c>
    </row>
    <row r="2179" spans="1:30" hidden="1" x14ac:dyDescent="0.3">
      <c r="A2179" t="s">
        <v>417</v>
      </c>
      <c r="B2179">
        <f t="shared" si="149"/>
        <v>401228</v>
      </c>
      <c r="C2179">
        <v>1228</v>
      </c>
      <c r="D2179">
        <f>VLOOKUP($B2179,TrialDesign!$E$2:$I$1147,5,FALSE)</f>
        <v>8</v>
      </c>
      <c r="E2179" t="str">
        <f>VLOOKUP($B2179,TrialDesign!$E$2:$I$1147,3,FALSE)</f>
        <v>Full</v>
      </c>
      <c r="F2179" t="str">
        <f>VLOOKUP($B2179,TrialDesign!$E$2:$I$1147,4,FALSE)</f>
        <v>CRWT153</v>
      </c>
      <c r="G2179" s="1">
        <v>41990</v>
      </c>
      <c r="H2179" s="1" t="str">
        <f>VLOOKUP(B2179,TrialDesign!$E$2:$J$1147,6,FALSE)</f>
        <v>Full_8h</v>
      </c>
      <c r="K2179">
        <v>2</v>
      </c>
      <c r="M2179">
        <v>11</v>
      </c>
      <c r="N2179">
        <v>12</v>
      </c>
      <c r="R2179">
        <v>1</v>
      </c>
      <c r="W2179">
        <f>VLOOKUP(H2179&amp;"_"&amp;M2179+1,'Leaf lengths'!$J$6:$Q$104,VLOOKUP(F2179,'Leaf lengths'!$S$1:$T$6,2,FALSE),FALSE)</f>
        <v>192</v>
      </c>
      <c r="X2179">
        <f t="shared" si="152"/>
        <v>0</v>
      </c>
      <c r="Y2179">
        <f t="shared" si="151"/>
        <v>11</v>
      </c>
      <c r="Z2179" t="str">
        <f t="shared" si="150"/>
        <v/>
      </c>
      <c r="AD2179" t="str">
        <f t="shared" si="153"/>
        <v/>
      </c>
    </row>
    <row r="2180" spans="1:30" hidden="1" x14ac:dyDescent="0.3">
      <c r="A2180" t="s">
        <v>417</v>
      </c>
      <c r="B2180">
        <f t="shared" si="149"/>
        <v>401228</v>
      </c>
      <c r="C2180">
        <v>1228</v>
      </c>
      <c r="D2180">
        <f>VLOOKUP($B2180,TrialDesign!$E$2:$I$1147,5,FALSE)</f>
        <v>8</v>
      </c>
      <c r="E2180" t="str">
        <f>VLOOKUP($B2180,TrialDesign!$E$2:$I$1147,3,FALSE)</f>
        <v>Full</v>
      </c>
      <c r="F2180" t="str">
        <f>VLOOKUP($B2180,TrialDesign!$E$2:$I$1147,4,FALSE)</f>
        <v>CRWT153</v>
      </c>
      <c r="G2180" s="1">
        <v>41990</v>
      </c>
      <c r="H2180" s="1" t="str">
        <f>VLOOKUP(B2180,TrialDesign!$E$2:$J$1147,6,FALSE)</f>
        <v>Full_8h</v>
      </c>
      <c r="K2180">
        <v>3</v>
      </c>
      <c r="M2180">
        <v>13</v>
      </c>
      <c r="N2180">
        <v>14</v>
      </c>
      <c r="W2180">
        <f>VLOOKUP(H2180&amp;"_"&amp;M2180+1,'Leaf lengths'!$J$6:$Q$104,VLOOKUP(F2180,'Leaf lengths'!$S$1:$T$6,2,FALSE),FALSE)</f>
        <v>192</v>
      </c>
      <c r="X2180">
        <f t="shared" si="152"/>
        <v>0</v>
      </c>
      <c r="Y2180">
        <f t="shared" si="151"/>
        <v>13</v>
      </c>
      <c r="Z2180" t="str">
        <f t="shared" si="150"/>
        <v/>
      </c>
      <c r="AD2180" t="str">
        <f t="shared" si="153"/>
        <v/>
      </c>
    </row>
    <row r="2181" spans="1:30" hidden="1" x14ac:dyDescent="0.3">
      <c r="A2181" t="s">
        <v>417</v>
      </c>
      <c r="B2181">
        <f t="shared" si="149"/>
        <v>401228</v>
      </c>
      <c r="C2181">
        <v>1228</v>
      </c>
      <c r="D2181">
        <f>VLOOKUP($B2181,TrialDesign!$E$2:$I$1147,5,FALSE)</f>
        <v>8</v>
      </c>
      <c r="E2181" t="str">
        <f>VLOOKUP($B2181,TrialDesign!$E$2:$I$1147,3,FALSE)</f>
        <v>Full</v>
      </c>
      <c r="F2181" t="str">
        <f>VLOOKUP($B2181,TrialDesign!$E$2:$I$1147,4,FALSE)</f>
        <v>CRWT153</v>
      </c>
      <c r="G2181" s="1">
        <v>41990</v>
      </c>
      <c r="H2181" s="1" t="str">
        <f>VLOOKUP(B2181,TrialDesign!$E$2:$J$1147,6,FALSE)</f>
        <v>Full_8h</v>
      </c>
      <c r="K2181">
        <v>4</v>
      </c>
      <c r="M2181">
        <v>12</v>
      </c>
      <c r="N2181">
        <v>14</v>
      </c>
      <c r="R2181">
        <v>1</v>
      </c>
      <c r="W2181">
        <f>VLOOKUP(H2181&amp;"_"&amp;M2181+1,'Leaf lengths'!$J$6:$Q$104,VLOOKUP(F2181,'Leaf lengths'!$S$1:$T$6,2,FALSE),FALSE)</f>
        <v>192</v>
      </c>
      <c r="X2181">
        <f t="shared" si="152"/>
        <v>0</v>
      </c>
      <c r="Y2181">
        <f t="shared" si="151"/>
        <v>12</v>
      </c>
      <c r="Z2181" t="str">
        <f t="shared" si="150"/>
        <v/>
      </c>
      <c r="AD2181" t="str">
        <f t="shared" si="153"/>
        <v/>
      </c>
    </row>
    <row r="2182" spans="1:30" hidden="1" x14ac:dyDescent="0.3">
      <c r="A2182" t="s">
        <v>417</v>
      </c>
      <c r="B2182">
        <f t="shared" si="149"/>
        <v>401230</v>
      </c>
      <c r="C2182">
        <v>1230</v>
      </c>
      <c r="D2182">
        <f>VLOOKUP($B2182,TrialDesign!$E$2:$I$1147,5,FALSE)</f>
        <v>8</v>
      </c>
      <c r="E2182" t="str">
        <f>VLOOKUP($B2182,TrialDesign!$E$2:$I$1147,3,FALSE)</f>
        <v>Full</v>
      </c>
      <c r="F2182" t="str">
        <f>VLOOKUP($B2182,TrialDesign!$E$2:$I$1147,4,FALSE)</f>
        <v>CRWT153</v>
      </c>
      <c r="G2182" s="1">
        <v>41990</v>
      </c>
      <c r="H2182" s="1" t="str">
        <f>VLOOKUP(B2182,TrialDesign!$E$2:$J$1147,6,FALSE)</f>
        <v>Full_8h</v>
      </c>
      <c r="J2182">
        <v>1230</v>
      </c>
      <c r="K2182">
        <v>1</v>
      </c>
      <c r="M2182">
        <v>13</v>
      </c>
      <c r="N2182">
        <v>14</v>
      </c>
      <c r="R2182">
        <v>1</v>
      </c>
      <c r="W2182">
        <f>VLOOKUP(H2182&amp;"_"&amp;M2182+1,'Leaf lengths'!$J$6:$Q$104,VLOOKUP(F2182,'Leaf lengths'!$S$1:$T$6,2,FALSE),FALSE)</f>
        <v>192</v>
      </c>
      <c r="X2182">
        <f t="shared" si="152"/>
        <v>0</v>
      </c>
      <c r="Y2182">
        <f t="shared" si="151"/>
        <v>13</v>
      </c>
      <c r="Z2182" t="str">
        <f t="shared" si="150"/>
        <v/>
      </c>
      <c r="AD2182" t="str">
        <f t="shared" si="153"/>
        <v/>
      </c>
    </row>
    <row r="2183" spans="1:30" hidden="1" x14ac:dyDescent="0.3">
      <c r="A2183" t="s">
        <v>417</v>
      </c>
      <c r="B2183">
        <f t="shared" si="149"/>
        <v>401230</v>
      </c>
      <c r="C2183">
        <v>1230</v>
      </c>
      <c r="D2183">
        <f>VLOOKUP($B2183,TrialDesign!$E$2:$I$1147,5,FALSE)</f>
        <v>8</v>
      </c>
      <c r="E2183" t="str">
        <f>VLOOKUP($B2183,TrialDesign!$E$2:$I$1147,3,FALSE)</f>
        <v>Full</v>
      </c>
      <c r="F2183" t="str">
        <f>VLOOKUP($B2183,TrialDesign!$E$2:$I$1147,4,FALSE)</f>
        <v>CRWT153</v>
      </c>
      <c r="G2183" s="1">
        <v>41990</v>
      </c>
      <c r="H2183" s="1" t="str">
        <f>VLOOKUP(B2183,TrialDesign!$E$2:$J$1147,6,FALSE)</f>
        <v>Full_8h</v>
      </c>
      <c r="K2183">
        <v>2</v>
      </c>
      <c r="M2183">
        <v>12</v>
      </c>
      <c r="N2183">
        <v>13</v>
      </c>
      <c r="R2183">
        <v>2</v>
      </c>
      <c r="W2183">
        <f>VLOOKUP(H2183&amp;"_"&amp;M2183+1,'Leaf lengths'!$J$6:$Q$104,VLOOKUP(F2183,'Leaf lengths'!$S$1:$T$6,2,FALSE),FALSE)</f>
        <v>192</v>
      </c>
      <c r="X2183">
        <f t="shared" si="152"/>
        <v>0</v>
      </c>
      <c r="Y2183">
        <f t="shared" si="151"/>
        <v>12</v>
      </c>
      <c r="Z2183" t="str">
        <f t="shared" si="150"/>
        <v/>
      </c>
      <c r="AD2183" t="str">
        <f t="shared" si="153"/>
        <v/>
      </c>
    </row>
    <row r="2184" spans="1:30" hidden="1" x14ac:dyDescent="0.3">
      <c r="A2184" t="s">
        <v>417</v>
      </c>
      <c r="B2184">
        <f t="shared" si="149"/>
        <v>401230</v>
      </c>
      <c r="C2184">
        <v>1230</v>
      </c>
      <c r="D2184">
        <f>VLOOKUP($B2184,TrialDesign!$E$2:$I$1147,5,FALSE)</f>
        <v>8</v>
      </c>
      <c r="E2184" t="str">
        <f>VLOOKUP($B2184,TrialDesign!$E$2:$I$1147,3,FALSE)</f>
        <v>Full</v>
      </c>
      <c r="F2184" t="str">
        <f>VLOOKUP($B2184,TrialDesign!$E$2:$I$1147,4,FALSE)</f>
        <v>CRWT153</v>
      </c>
      <c r="G2184" s="1">
        <v>41990</v>
      </c>
      <c r="H2184" s="1" t="str">
        <f>VLOOKUP(B2184,TrialDesign!$E$2:$J$1147,6,FALSE)</f>
        <v>Full_8h</v>
      </c>
      <c r="K2184">
        <v>3</v>
      </c>
      <c r="M2184">
        <v>11</v>
      </c>
      <c r="N2184">
        <v>12</v>
      </c>
      <c r="R2184">
        <v>3</v>
      </c>
      <c r="W2184">
        <f>VLOOKUP(H2184&amp;"_"&amp;M2184+1,'Leaf lengths'!$J$6:$Q$104,VLOOKUP(F2184,'Leaf lengths'!$S$1:$T$6,2,FALSE),FALSE)</f>
        <v>192</v>
      </c>
      <c r="X2184">
        <f t="shared" si="152"/>
        <v>0</v>
      </c>
      <c r="Y2184">
        <f t="shared" si="151"/>
        <v>11</v>
      </c>
      <c r="Z2184" t="str">
        <f t="shared" si="150"/>
        <v/>
      </c>
      <c r="AD2184" t="str">
        <f t="shared" si="153"/>
        <v/>
      </c>
    </row>
    <row r="2185" spans="1:30" hidden="1" x14ac:dyDescent="0.3">
      <c r="A2185" t="s">
        <v>417</v>
      </c>
      <c r="B2185">
        <f t="shared" si="149"/>
        <v>401230</v>
      </c>
      <c r="C2185">
        <v>1230</v>
      </c>
      <c r="D2185">
        <f>VLOOKUP($B2185,TrialDesign!$E$2:$I$1147,5,FALSE)</f>
        <v>8</v>
      </c>
      <c r="E2185" t="str">
        <f>VLOOKUP($B2185,TrialDesign!$E$2:$I$1147,3,FALSE)</f>
        <v>Full</v>
      </c>
      <c r="F2185" t="str">
        <f>VLOOKUP($B2185,TrialDesign!$E$2:$I$1147,4,FALSE)</f>
        <v>CRWT153</v>
      </c>
      <c r="G2185" s="1">
        <v>41990</v>
      </c>
      <c r="H2185" s="1" t="str">
        <f>VLOOKUP(B2185,TrialDesign!$E$2:$J$1147,6,FALSE)</f>
        <v>Full_8h</v>
      </c>
      <c r="K2185">
        <v>4</v>
      </c>
      <c r="M2185">
        <v>12</v>
      </c>
      <c r="N2185">
        <v>13</v>
      </c>
      <c r="R2185">
        <v>1</v>
      </c>
      <c r="W2185">
        <f>VLOOKUP(H2185&amp;"_"&amp;M2185+1,'Leaf lengths'!$J$6:$Q$104,VLOOKUP(F2185,'Leaf lengths'!$S$1:$T$6,2,FALSE),FALSE)</f>
        <v>192</v>
      </c>
      <c r="X2185">
        <f t="shared" si="152"/>
        <v>0</v>
      </c>
      <c r="Y2185">
        <f t="shared" si="151"/>
        <v>12</v>
      </c>
      <c r="Z2185" t="str">
        <f t="shared" si="150"/>
        <v/>
      </c>
      <c r="AD2185" t="str">
        <f t="shared" si="153"/>
        <v/>
      </c>
    </row>
    <row r="2186" spans="1:30" hidden="1" x14ac:dyDescent="0.3">
      <c r="A2186" t="s">
        <v>417</v>
      </c>
      <c r="B2186">
        <f t="shared" si="149"/>
        <v>401232</v>
      </c>
      <c r="C2186">
        <v>1232</v>
      </c>
      <c r="D2186">
        <f>VLOOKUP($B2186,TrialDesign!$E$2:$I$1147,5,FALSE)</f>
        <v>8</v>
      </c>
      <c r="E2186" t="str">
        <f>VLOOKUP($B2186,TrialDesign!$E$2:$I$1147,3,FALSE)</f>
        <v>Full</v>
      </c>
      <c r="F2186" t="str">
        <f>VLOOKUP($B2186,TrialDesign!$E$2:$I$1147,4,FALSE)</f>
        <v>CRWT153</v>
      </c>
      <c r="G2186" s="1">
        <v>41990</v>
      </c>
      <c r="H2186" s="1" t="str">
        <f>VLOOKUP(B2186,TrialDesign!$E$2:$J$1147,6,FALSE)</f>
        <v>Full_8h</v>
      </c>
      <c r="J2186">
        <v>1232</v>
      </c>
      <c r="K2186">
        <v>1</v>
      </c>
      <c r="M2186">
        <v>13</v>
      </c>
      <c r="N2186">
        <v>14</v>
      </c>
      <c r="R2186">
        <v>2</v>
      </c>
      <c r="W2186">
        <f>VLOOKUP(H2186&amp;"_"&amp;M2186+1,'Leaf lengths'!$J$6:$Q$104,VLOOKUP(F2186,'Leaf lengths'!$S$1:$T$6,2,FALSE),FALSE)</f>
        <v>192</v>
      </c>
      <c r="X2186">
        <f t="shared" si="152"/>
        <v>0</v>
      </c>
      <c r="Y2186">
        <f t="shared" si="151"/>
        <v>13</v>
      </c>
      <c r="Z2186" t="str">
        <f t="shared" si="150"/>
        <v/>
      </c>
      <c r="AD2186" t="str">
        <f t="shared" si="153"/>
        <v/>
      </c>
    </row>
    <row r="2187" spans="1:30" hidden="1" x14ac:dyDescent="0.3">
      <c r="A2187" t="s">
        <v>417</v>
      </c>
      <c r="B2187">
        <f t="shared" si="149"/>
        <v>401232</v>
      </c>
      <c r="C2187">
        <v>1232</v>
      </c>
      <c r="D2187">
        <f>VLOOKUP($B2187,TrialDesign!$E$2:$I$1147,5,FALSE)</f>
        <v>8</v>
      </c>
      <c r="E2187" t="str">
        <f>VLOOKUP($B2187,TrialDesign!$E$2:$I$1147,3,FALSE)</f>
        <v>Full</v>
      </c>
      <c r="F2187" t="str">
        <f>VLOOKUP($B2187,TrialDesign!$E$2:$I$1147,4,FALSE)</f>
        <v>CRWT153</v>
      </c>
      <c r="G2187" s="1">
        <v>41990</v>
      </c>
      <c r="H2187" s="1" t="str">
        <f>VLOOKUP(B2187,TrialDesign!$E$2:$J$1147,6,FALSE)</f>
        <v>Full_8h</v>
      </c>
      <c r="K2187">
        <v>2</v>
      </c>
      <c r="M2187">
        <v>11</v>
      </c>
      <c r="N2187">
        <v>12</v>
      </c>
      <c r="R2187">
        <v>2</v>
      </c>
      <c r="W2187">
        <f>VLOOKUP(H2187&amp;"_"&amp;M2187+1,'Leaf lengths'!$J$6:$Q$104,VLOOKUP(F2187,'Leaf lengths'!$S$1:$T$6,2,FALSE),FALSE)</f>
        <v>192</v>
      </c>
      <c r="X2187">
        <f t="shared" si="152"/>
        <v>0</v>
      </c>
      <c r="Y2187">
        <f t="shared" si="151"/>
        <v>11</v>
      </c>
      <c r="Z2187" t="str">
        <f t="shared" si="150"/>
        <v/>
      </c>
      <c r="AD2187" t="str">
        <f t="shared" si="153"/>
        <v/>
      </c>
    </row>
    <row r="2188" spans="1:30" hidden="1" x14ac:dyDescent="0.3">
      <c r="A2188" t="s">
        <v>417</v>
      </c>
      <c r="B2188">
        <f t="shared" si="149"/>
        <v>401232</v>
      </c>
      <c r="C2188">
        <v>1232</v>
      </c>
      <c r="D2188">
        <f>VLOOKUP($B2188,TrialDesign!$E$2:$I$1147,5,FALSE)</f>
        <v>8</v>
      </c>
      <c r="E2188" t="str">
        <f>VLOOKUP($B2188,TrialDesign!$E$2:$I$1147,3,FALSE)</f>
        <v>Full</v>
      </c>
      <c r="F2188" t="str">
        <f>VLOOKUP($B2188,TrialDesign!$E$2:$I$1147,4,FALSE)</f>
        <v>CRWT153</v>
      </c>
      <c r="G2188" s="1">
        <v>41990</v>
      </c>
      <c r="H2188" s="1" t="str">
        <f>VLOOKUP(B2188,TrialDesign!$E$2:$J$1147,6,FALSE)</f>
        <v>Full_8h</v>
      </c>
      <c r="K2188">
        <v>3</v>
      </c>
      <c r="M2188">
        <v>11</v>
      </c>
      <c r="N2188">
        <v>12</v>
      </c>
      <c r="R2188">
        <v>1</v>
      </c>
      <c r="W2188">
        <f>VLOOKUP(H2188&amp;"_"&amp;M2188+1,'Leaf lengths'!$J$6:$Q$104,VLOOKUP(F2188,'Leaf lengths'!$S$1:$T$6,2,FALSE),FALSE)</f>
        <v>192</v>
      </c>
      <c r="X2188">
        <f t="shared" si="152"/>
        <v>0</v>
      </c>
      <c r="Y2188">
        <f t="shared" si="151"/>
        <v>11</v>
      </c>
      <c r="Z2188" t="str">
        <f t="shared" si="150"/>
        <v/>
      </c>
      <c r="AD2188" t="str">
        <f t="shared" si="153"/>
        <v/>
      </c>
    </row>
    <row r="2189" spans="1:30" hidden="1" x14ac:dyDescent="0.3">
      <c r="A2189" t="s">
        <v>417</v>
      </c>
      <c r="B2189">
        <f t="shared" si="149"/>
        <v>401235</v>
      </c>
      <c r="C2189">
        <v>1235</v>
      </c>
      <c r="D2189">
        <f>VLOOKUP($B2189,TrialDesign!$E$2:$I$1147,5,FALSE)</f>
        <v>8</v>
      </c>
      <c r="E2189" t="str">
        <f>VLOOKUP($B2189,TrialDesign!$E$2:$I$1147,3,FALSE)</f>
        <v>Full</v>
      </c>
      <c r="F2189" t="str">
        <f>VLOOKUP($B2189,TrialDesign!$E$2:$I$1147,4,FALSE)</f>
        <v>CRWT153</v>
      </c>
      <c r="G2189" s="1">
        <v>41990</v>
      </c>
      <c r="H2189" s="1" t="str">
        <f>VLOOKUP(B2189,TrialDesign!$E$2:$J$1147,6,FALSE)</f>
        <v>Full_8h</v>
      </c>
      <c r="J2189">
        <v>1235</v>
      </c>
      <c r="K2189">
        <v>1</v>
      </c>
      <c r="M2189">
        <v>11</v>
      </c>
      <c r="N2189">
        <v>12</v>
      </c>
      <c r="R2189">
        <v>1</v>
      </c>
      <c r="W2189">
        <f>VLOOKUP(H2189&amp;"_"&amp;M2189+1,'Leaf lengths'!$J$6:$Q$104,VLOOKUP(F2189,'Leaf lengths'!$S$1:$T$6,2,FALSE),FALSE)</f>
        <v>192</v>
      </c>
      <c r="X2189">
        <f t="shared" si="152"/>
        <v>0</v>
      </c>
      <c r="Y2189">
        <f t="shared" si="151"/>
        <v>11</v>
      </c>
      <c r="Z2189" t="str">
        <f t="shared" si="150"/>
        <v/>
      </c>
      <c r="AD2189" t="str">
        <f t="shared" si="153"/>
        <v/>
      </c>
    </row>
    <row r="2190" spans="1:30" hidden="1" x14ac:dyDescent="0.3">
      <c r="A2190" t="s">
        <v>417</v>
      </c>
      <c r="B2190">
        <f t="shared" si="149"/>
        <v>401235</v>
      </c>
      <c r="C2190">
        <v>1235</v>
      </c>
      <c r="D2190">
        <f>VLOOKUP($B2190,TrialDesign!$E$2:$I$1147,5,FALSE)</f>
        <v>8</v>
      </c>
      <c r="E2190" t="str">
        <f>VLOOKUP($B2190,TrialDesign!$E$2:$I$1147,3,FALSE)</f>
        <v>Full</v>
      </c>
      <c r="F2190" t="str">
        <f>VLOOKUP($B2190,TrialDesign!$E$2:$I$1147,4,FALSE)</f>
        <v>CRWT153</v>
      </c>
      <c r="G2190" s="1">
        <v>41990</v>
      </c>
      <c r="H2190" s="1" t="str">
        <f>VLOOKUP(B2190,TrialDesign!$E$2:$J$1147,6,FALSE)</f>
        <v>Full_8h</v>
      </c>
      <c r="K2190">
        <v>2</v>
      </c>
      <c r="M2190">
        <v>10</v>
      </c>
      <c r="N2190">
        <v>14</v>
      </c>
      <c r="R2190">
        <v>2</v>
      </c>
      <c r="W2190">
        <f>VLOOKUP(H2190&amp;"_"&amp;M2190+1,'Leaf lengths'!$J$6:$Q$104,VLOOKUP(F2190,'Leaf lengths'!$S$1:$T$6,2,FALSE),FALSE)</f>
        <v>192</v>
      </c>
      <c r="X2190">
        <f t="shared" si="152"/>
        <v>0</v>
      </c>
      <c r="Y2190">
        <f t="shared" si="151"/>
        <v>10</v>
      </c>
      <c r="Z2190" t="str">
        <f t="shared" si="150"/>
        <v/>
      </c>
      <c r="AD2190" t="str">
        <f t="shared" si="153"/>
        <v/>
      </c>
    </row>
    <row r="2191" spans="1:30" hidden="1" x14ac:dyDescent="0.3">
      <c r="A2191" t="s">
        <v>417</v>
      </c>
      <c r="B2191">
        <f t="shared" si="149"/>
        <v>401235</v>
      </c>
      <c r="C2191">
        <v>1235</v>
      </c>
      <c r="D2191">
        <f>VLOOKUP($B2191,TrialDesign!$E$2:$I$1147,5,FALSE)</f>
        <v>8</v>
      </c>
      <c r="E2191" t="str">
        <f>VLOOKUP($B2191,TrialDesign!$E$2:$I$1147,3,FALSE)</f>
        <v>Full</v>
      </c>
      <c r="F2191" t="str">
        <f>VLOOKUP($B2191,TrialDesign!$E$2:$I$1147,4,FALSE)</f>
        <v>CRWT153</v>
      </c>
      <c r="G2191" s="1">
        <v>41990</v>
      </c>
      <c r="H2191" s="1" t="str">
        <f>VLOOKUP(B2191,TrialDesign!$E$2:$J$1147,6,FALSE)</f>
        <v>Full_8h</v>
      </c>
      <c r="K2191">
        <v>3</v>
      </c>
      <c r="M2191">
        <v>12</v>
      </c>
      <c r="N2191">
        <v>13</v>
      </c>
      <c r="R2191">
        <v>1</v>
      </c>
      <c r="W2191">
        <f>VLOOKUP(H2191&amp;"_"&amp;M2191+1,'Leaf lengths'!$J$6:$Q$104,VLOOKUP(F2191,'Leaf lengths'!$S$1:$T$6,2,FALSE),FALSE)</f>
        <v>192</v>
      </c>
      <c r="X2191">
        <f t="shared" si="152"/>
        <v>0</v>
      </c>
      <c r="Y2191">
        <f t="shared" si="151"/>
        <v>12</v>
      </c>
      <c r="Z2191" t="str">
        <f t="shared" si="150"/>
        <v/>
      </c>
      <c r="AD2191" t="str">
        <f t="shared" si="153"/>
        <v/>
      </c>
    </row>
    <row r="2192" spans="1:30" hidden="1" x14ac:dyDescent="0.3">
      <c r="A2192" t="s">
        <v>417</v>
      </c>
      <c r="B2192">
        <f t="shared" si="149"/>
        <v>401236</v>
      </c>
      <c r="C2192">
        <v>1236</v>
      </c>
      <c r="D2192">
        <f>VLOOKUP($B2192,TrialDesign!$E$2:$I$1147,5,FALSE)</f>
        <v>8</v>
      </c>
      <c r="E2192" t="str">
        <f>VLOOKUP($B2192,TrialDesign!$E$2:$I$1147,3,FALSE)</f>
        <v>Full</v>
      </c>
      <c r="F2192" t="str">
        <f>VLOOKUP($B2192,TrialDesign!$E$2:$I$1147,4,FALSE)</f>
        <v>CRWT153</v>
      </c>
      <c r="G2192" s="1">
        <v>41990</v>
      </c>
      <c r="H2192" s="1" t="str">
        <f>VLOOKUP(B2192,TrialDesign!$E$2:$J$1147,6,FALSE)</f>
        <v>Full_8h</v>
      </c>
      <c r="J2192">
        <v>1236</v>
      </c>
      <c r="K2192">
        <v>1</v>
      </c>
      <c r="M2192">
        <v>13</v>
      </c>
      <c r="N2192">
        <v>14</v>
      </c>
      <c r="W2192">
        <f>VLOOKUP(H2192&amp;"_"&amp;M2192+1,'Leaf lengths'!$J$6:$Q$104,VLOOKUP(F2192,'Leaf lengths'!$S$1:$T$6,2,FALSE),FALSE)</f>
        <v>192</v>
      </c>
      <c r="X2192">
        <f t="shared" si="152"/>
        <v>0</v>
      </c>
      <c r="Y2192">
        <f t="shared" si="151"/>
        <v>13</v>
      </c>
      <c r="Z2192" t="str">
        <f t="shared" si="150"/>
        <v/>
      </c>
      <c r="AD2192" t="str">
        <f t="shared" si="153"/>
        <v/>
      </c>
    </row>
    <row r="2193" spans="1:30" hidden="1" x14ac:dyDescent="0.3">
      <c r="A2193" t="s">
        <v>417</v>
      </c>
      <c r="B2193">
        <f t="shared" si="149"/>
        <v>401236</v>
      </c>
      <c r="C2193">
        <v>1236</v>
      </c>
      <c r="D2193">
        <f>VLOOKUP($B2193,TrialDesign!$E$2:$I$1147,5,FALSE)</f>
        <v>8</v>
      </c>
      <c r="E2193" t="str">
        <f>VLOOKUP($B2193,TrialDesign!$E$2:$I$1147,3,FALSE)</f>
        <v>Full</v>
      </c>
      <c r="F2193" t="str">
        <f>VLOOKUP($B2193,TrialDesign!$E$2:$I$1147,4,FALSE)</f>
        <v>CRWT153</v>
      </c>
      <c r="G2193" s="1">
        <v>41990</v>
      </c>
      <c r="H2193" s="1" t="str">
        <f>VLOOKUP(B2193,TrialDesign!$E$2:$J$1147,6,FALSE)</f>
        <v>Full_8h</v>
      </c>
      <c r="K2193">
        <v>2</v>
      </c>
      <c r="M2193">
        <v>13</v>
      </c>
      <c r="N2193">
        <v>14</v>
      </c>
      <c r="W2193">
        <f>VLOOKUP(H2193&amp;"_"&amp;M2193+1,'Leaf lengths'!$J$6:$Q$104,VLOOKUP(F2193,'Leaf lengths'!$S$1:$T$6,2,FALSE),FALSE)</f>
        <v>192</v>
      </c>
      <c r="X2193">
        <f t="shared" si="152"/>
        <v>0</v>
      </c>
      <c r="Y2193">
        <f t="shared" si="151"/>
        <v>13</v>
      </c>
      <c r="Z2193" t="str">
        <f t="shared" si="150"/>
        <v/>
      </c>
      <c r="AD2193" t="str">
        <f t="shared" si="153"/>
        <v/>
      </c>
    </row>
    <row r="2194" spans="1:30" hidden="1" x14ac:dyDescent="0.3">
      <c r="A2194" t="s">
        <v>417</v>
      </c>
      <c r="B2194">
        <f t="shared" si="149"/>
        <v>401236</v>
      </c>
      <c r="C2194">
        <v>1236</v>
      </c>
      <c r="D2194">
        <f>VLOOKUP($B2194,TrialDesign!$E$2:$I$1147,5,FALSE)</f>
        <v>8</v>
      </c>
      <c r="E2194" t="str">
        <f>VLOOKUP($B2194,TrialDesign!$E$2:$I$1147,3,FALSE)</f>
        <v>Full</v>
      </c>
      <c r="F2194" t="str">
        <f>VLOOKUP($B2194,TrialDesign!$E$2:$I$1147,4,FALSE)</f>
        <v>CRWT153</v>
      </c>
      <c r="G2194" s="1">
        <v>41990</v>
      </c>
      <c r="H2194" s="1" t="str">
        <f>VLOOKUP(B2194,TrialDesign!$E$2:$J$1147,6,FALSE)</f>
        <v>Full_8h</v>
      </c>
      <c r="K2194">
        <v>3</v>
      </c>
      <c r="M2194">
        <v>13</v>
      </c>
      <c r="W2194">
        <f>VLOOKUP(H2194&amp;"_"&amp;M2194+1,'Leaf lengths'!$J$6:$Q$104,VLOOKUP(F2194,'Leaf lengths'!$S$1:$T$6,2,FALSE),FALSE)</f>
        <v>192</v>
      </c>
      <c r="X2194">
        <f t="shared" si="152"/>
        <v>0</v>
      </c>
      <c r="Y2194">
        <f t="shared" si="151"/>
        <v>13</v>
      </c>
      <c r="Z2194" t="str">
        <f t="shared" si="150"/>
        <v/>
      </c>
      <c r="AD2194" t="str">
        <f t="shared" si="153"/>
        <v>FLN</v>
      </c>
    </row>
    <row r="2195" spans="1:30" hidden="1" x14ac:dyDescent="0.3">
      <c r="A2195" t="s">
        <v>417</v>
      </c>
      <c r="B2195">
        <f t="shared" si="149"/>
        <v>401236</v>
      </c>
      <c r="C2195">
        <v>1236</v>
      </c>
      <c r="D2195">
        <f>VLOOKUP($B2195,TrialDesign!$E$2:$I$1147,5,FALSE)</f>
        <v>8</v>
      </c>
      <c r="E2195" t="str">
        <f>VLOOKUP($B2195,TrialDesign!$E$2:$I$1147,3,FALSE)</f>
        <v>Full</v>
      </c>
      <c r="F2195" t="str">
        <f>VLOOKUP($B2195,TrialDesign!$E$2:$I$1147,4,FALSE)</f>
        <v>CRWT153</v>
      </c>
      <c r="G2195" s="1">
        <v>41990</v>
      </c>
      <c r="H2195" s="1" t="str">
        <f>VLOOKUP(B2195,TrialDesign!$E$2:$J$1147,6,FALSE)</f>
        <v>Full_8h</v>
      </c>
      <c r="K2195">
        <v>4</v>
      </c>
      <c r="M2195">
        <v>13</v>
      </c>
      <c r="N2195">
        <v>14</v>
      </c>
      <c r="W2195">
        <f>VLOOKUP(H2195&amp;"_"&amp;M2195+1,'Leaf lengths'!$J$6:$Q$104,VLOOKUP(F2195,'Leaf lengths'!$S$1:$T$6,2,FALSE),FALSE)</f>
        <v>192</v>
      </c>
      <c r="X2195">
        <f t="shared" si="152"/>
        <v>0</v>
      </c>
      <c r="Y2195">
        <f t="shared" si="151"/>
        <v>13</v>
      </c>
      <c r="Z2195" t="str">
        <f t="shared" si="150"/>
        <v/>
      </c>
      <c r="AD2195" t="str">
        <f t="shared" si="153"/>
        <v/>
      </c>
    </row>
    <row r="2196" spans="1:30" hidden="1" x14ac:dyDescent="0.3">
      <c r="A2196" t="s">
        <v>417</v>
      </c>
      <c r="B2196">
        <f t="shared" si="149"/>
        <v>401248</v>
      </c>
      <c r="C2196">
        <v>1248</v>
      </c>
      <c r="D2196">
        <f>VLOOKUP($B2196,TrialDesign!$E$2:$I$1147,5,FALSE)</f>
        <v>8</v>
      </c>
      <c r="E2196" t="str">
        <f>VLOOKUP($B2196,TrialDesign!$E$2:$I$1147,3,FALSE)</f>
        <v>Full</v>
      </c>
      <c r="F2196" t="str">
        <f>VLOOKUP($B2196,TrialDesign!$E$2:$I$1147,4,FALSE)</f>
        <v>CRWT153</v>
      </c>
      <c r="G2196" s="1">
        <v>41990</v>
      </c>
      <c r="H2196" s="1" t="str">
        <f>VLOOKUP(B2196,TrialDesign!$E$2:$J$1147,6,FALSE)</f>
        <v>Full_8h</v>
      </c>
      <c r="J2196">
        <v>1248</v>
      </c>
      <c r="K2196">
        <v>1</v>
      </c>
      <c r="M2196">
        <v>12</v>
      </c>
      <c r="N2196">
        <v>14</v>
      </c>
      <c r="R2196">
        <v>1</v>
      </c>
      <c r="W2196">
        <f>VLOOKUP(H2196&amp;"_"&amp;M2196+1,'Leaf lengths'!$J$6:$Q$104,VLOOKUP(F2196,'Leaf lengths'!$S$1:$T$6,2,FALSE),FALSE)</f>
        <v>192</v>
      </c>
      <c r="X2196">
        <f t="shared" si="152"/>
        <v>0</v>
      </c>
      <c r="Y2196">
        <f t="shared" si="151"/>
        <v>12</v>
      </c>
      <c r="Z2196" t="str">
        <f t="shared" si="150"/>
        <v/>
      </c>
      <c r="AD2196" t="str">
        <f t="shared" si="153"/>
        <v/>
      </c>
    </row>
    <row r="2197" spans="1:30" hidden="1" x14ac:dyDescent="0.3">
      <c r="A2197" t="s">
        <v>417</v>
      </c>
      <c r="B2197">
        <f t="shared" si="149"/>
        <v>401248</v>
      </c>
      <c r="C2197">
        <v>1248</v>
      </c>
      <c r="D2197">
        <f>VLOOKUP($B2197,TrialDesign!$E$2:$I$1147,5,FALSE)</f>
        <v>8</v>
      </c>
      <c r="E2197" t="str">
        <f>VLOOKUP($B2197,TrialDesign!$E$2:$I$1147,3,FALSE)</f>
        <v>Full</v>
      </c>
      <c r="F2197" t="str">
        <f>VLOOKUP($B2197,TrialDesign!$E$2:$I$1147,4,FALSE)</f>
        <v>CRWT153</v>
      </c>
      <c r="G2197" s="1">
        <v>41990</v>
      </c>
      <c r="H2197" s="1" t="str">
        <f>VLOOKUP(B2197,TrialDesign!$E$2:$J$1147,6,FALSE)</f>
        <v>Full_8h</v>
      </c>
      <c r="K2197">
        <v>2</v>
      </c>
      <c r="M2197">
        <v>14</v>
      </c>
      <c r="N2197">
        <v>15</v>
      </c>
      <c r="R2197">
        <v>1</v>
      </c>
      <c r="W2197">
        <f>VLOOKUP(H2197&amp;"_"&amp;M2197+1,'Leaf lengths'!$J$6:$Q$104,VLOOKUP(F2197,'Leaf lengths'!$S$1:$T$6,2,FALSE),FALSE)</f>
        <v>192</v>
      </c>
      <c r="X2197">
        <f t="shared" si="152"/>
        <v>0</v>
      </c>
      <c r="Y2197">
        <f t="shared" si="151"/>
        <v>14</v>
      </c>
      <c r="Z2197" t="str">
        <f t="shared" si="150"/>
        <v/>
      </c>
      <c r="AD2197" t="str">
        <f t="shared" si="153"/>
        <v/>
      </c>
    </row>
    <row r="2198" spans="1:30" hidden="1" x14ac:dyDescent="0.3">
      <c r="A2198" t="s">
        <v>417</v>
      </c>
      <c r="B2198">
        <f t="shared" si="149"/>
        <v>401248</v>
      </c>
      <c r="C2198">
        <v>1248</v>
      </c>
      <c r="D2198">
        <f>VLOOKUP($B2198,TrialDesign!$E$2:$I$1147,5,FALSE)</f>
        <v>8</v>
      </c>
      <c r="E2198" t="str">
        <f>VLOOKUP($B2198,TrialDesign!$E$2:$I$1147,3,FALSE)</f>
        <v>Full</v>
      </c>
      <c r="F2198" t="str">
        <f>VLOOKUP($B2198,TrialDesign!$E$2:$I$1147,4,FALSE)</f>
        <v>CRWT153</v>
      </c>
      <c r="G2198" s="1">
        <v>41990</v>
      </c>
      <c r="H2198" s="1" t="str">
        <f>VLOOKUP(B2198,TrialDesign!$E$2:$J$1147,6,FALSE)</f>
        <v>Full_8h</v>
      </c>
      <c r="K2198">
        <v>3</v>
      </c>
      <c r="M2198">
        <v>12</v>
      </c>
      <c r="N2198">
        <v>13</v>
      </c>
      <c r="R2198">
        <v>2</v>
      </c>
      <c r="W2198">
        <f>VLOOKUP(H2198&amp;"_"&amp;M2198+1,'Leaf lengths'!$J$6:$Q$104,VLOOKUP(F2198,'Leaf lengths'!$S$1:$T$6,2,FALSE),FALSE)</f>
        <v>192</v>
      </c>
      <c r="X2198">
        <f t="shared" si="152"/>
        <v>0</v>
      </c>
      <c r="Y2198">
        <f t="shared" si="151"/>
        <v>12</v>
      </c>
      <c r="Z2198" t="str">
        <f t="shared" si="150"/>
        <v/>
      </c>
      <c r="AD2198" t="str">
        <f t="shared" si="153"/>
        <v/>
      </c>
    </row>
    <row r="2199" spans="1:30" hidden="1" x14ac:dyDescent="0.3">
      <c r="A2199" t="s">
        <v>417</v>
      </c>
      <c r="B2199">
        <f t="shared" si="149"/>
        <v>401248</v>
      </c>
      <c r="C2199">
        <v>1248</v>
      </c>
      <c r="D2199">
        <f>VLOOKUP($B2199,TrialDesign!$E$2:$I$1147,5,FALSE)</f>
        <v>8</v>
      </c>
      <c r="E2199" t="str">
        <f>VLOOKUP($B2199,TrialDesign!$E$2:$I$1147,3,FALSE)</f>
        <v>Full</v>
      </c>
      <c r="F2199" t="str">
        <f>VLOOKUP($B2199,TrialDesign!$E$2:$I$1147,4,FALSE)</f>
        <v>CRWT153</v>
      </c>
      <c r="G2199" s="1">
        <v>41990</v>
      </c>
      <c r="H2199" s="1" t="str">
        <f>VLOOKUP(B2199,TrialDesign!$E$2:$J$1147,6,FALSE)</f>
        <v>Full_8h</v>
      </c>
      <c r="K2199">
        <v>4</v>
      </c>
      <c r="M2199">
        <v>13</v>
      </c>
      <c r="N2199">
        <v>14</v>
      </c>
      <c r="W2199">
        <f>VLOOKUP(H2199&amp;"_"&amp;M2199+1,'Leaf lengths'!$J$6:$Q$104,VLOOKUP(F2199,'Leaf lengths'!$S$1:$T$6,2,FALSE),FALSE)</f>
        <v>192</v>
      </c>
      <c r="X2199">
        <f t="shared" si="152"/>
        <v>0</v>
      </c>
      <c r="Y2199">
        <f t="shared" si="151"/>
        <v>13</v>
      </c>
      <c r="Z2199" t="str">
        <f t="shared" si="150"/>
        <v/>
      </c>
      <c r="AD2199" t="str">
        <f t="shared" si="153"/>
        <v/>
      </c>
    </row>
    <row r="2200" spans="1:30" hidden="1" x14ac:dyDescent="0.3">
      <c r="A2200" t="s">
        <v>417</v>
      </c>
      <c r="B2200">
        <f t="shared" si="149"/>
        <v>401261</v>
      </c>
      <c r="C2200">
        <v>1261</v>
      </c>
      <c r="D2200">
        <f>VLOOKUP($B2200,TrialDesign!$E$2:$I$1147,5,FALSE)</f>
        <v>8</v>
      </c>
      <c r="E2200" t="str">
        <f>VLOOKUP($B2200,TrialDesign!$E$2:$I$1147,3,FALSE)</f>
        <v>Full</v>
      </c>
      <c r="F2200" t="str">
        <f>VLOOKUP($B2200,TrialDesign!$E$2:$I$1147,4,FALSE)</f>
        <v>CRWT153</v>
      </c>
      <c r="G2200" s="1">
        <v>41990</v>
      </c>
      <c r="H2200" s="1" t="str">
        <f>VLOOKUP(B2200,TrialDesign!$E$2:$J$1147,6,FALSE)</f>
        <v>Full_8h</v>
      </c>
      <c r="J2200">
        <v>1261</v>
      </c>
      <c r="K2200">
        <v>1</v>
      </c>
      <c r="M2200">
        <v>13</v>
      </c>
      <c r="N2200">
        <v>14</v>
      </c>
      <c r="W2200">
        <f>VLOOKUP(H2200&amp;"_"&amp;M2200+1,'Leaf lengths'!$J$6:$Q$104,VLOOKUP(F2200,'Leaf lengths'!$S$1:$T$6,2,FALSE),FALSE)</f>
        <v>192</v>
      </c>
      <c r="X2200">
        <f t="shared" si="152"/>
        <v>0</v>
      </c>
      <c r="Y2200">
        <f t="shared" si="151"/>
        <v>13</v>
      </c>
      <c r="Z2200" t="str">
        <f t="shared" si="150"/>
        <v/>
      </c>
      <c r="AD2200" t="str">
        <f t="shared" si="153"/>
        <v/>
      </c>
    </row>
    <row r="2201" spans="1:30" hidden="1" x14ac:dyDescent="0.3">
      <c r="A2201" t="s">
        <v>417</v>
      </c>
      <c r="B2201">
        <f t="shared" si="149"/>
        <v>401261</v>
      </c>
      <c r="C2201">
        <v>1261</v>
      </c>
      <c r="D2201">
        <f>VLOOKUP($B2201,TrialDesign!$E$2:$I$1147,5,FALSE)</f>
        <v>8</v>
      </c>
      <c r="E2201" t="str">
        <f>VLOOKUP($B2201,TrialDesign!$E$2:$I$1147,3,FALSE)</f>
        <v>Full</v>
      </c>
      <c r="F2201" t="str">
        <f>VLOOKUP($B2201,TrialDesign!$E$2:$I$1147,4,FALSE)</f>
        <v>CRWT153</v>
      </c>
      <c r="G2201" s="1">
        <v>41990</v>
      </c>
      <c r="H2201" s="1" t="str">
        <f>VLOOKUP(B2201,TrialDesign!$E$2:$J$1147,6,FALSE)</f>
        <v>Full_8h</v>
      </c>
      <c r="K2201">
        <v>2</v>
      </c>
      <c r="M2201">
        <v>12</v>
      </c>
      <c r="N2201">
        <v>13</v>
      </c>
      <c r="W2201">
        <f>VLOOKUP(H2201&amp;"_"&amp;M2201+1,'Leaf lengths'!$J$6:$Q$104,VLOOKUP(F2201,'Leaf lengths'!$S$1:$T$6,2,FALSE),FALSE)</f>
        <v>192</v>
      </c>
      <c r="X2201">
        <f t="shared" si="152"/>
        <v>0</v>
      </c>
      <c r="Y2201">
        <f t="shared" si="151"/>
        <v>12</v>
      </c>
      <c r="Z2201" t="str">
        <f t="shared" si="150"/>
        <v/>
      </c>
      <c r="AD2201" t="str">
        <f t="shared" si="153"/>
        <v/>
      </c>
    </row>
    <row r="2202" spans="1:30" hidden="1" x14ac:dyDescent="0.3">
      <c r="A2202" t="s">
        <v>417</v>
      </c>
      <c r="B2202">
        <f t="shared" si="149"/>
        <v>401261</v>
      </c>
      <c r="C2202">
        <v>1261</v>
      </c>
      <c r="D2202">
        <f>VLOOKUP($B2202,TrialDesign!$E$2:$I$1147,5,FALSE)</f>
        <v>8</v>
      </c>
      <c r="E2202" t="str">
        <f>VLOOKUP($B2202,TrialDesign!$E$2:$I$1147,3,FALSE)</f>
        <v>Full</v>
      </c>
      <c r="F2202" t="str">
        <f>VLOOKUP($B2202,TrialDesign!$E$2:$I$1147,4,FALSE)</f>
        <v>CRWT153</v>
      </c>
      <c r="G2202" s="1">
        <v>41990</v>
      </c>
      <c r="H2202" s="1" t="str">
        <f>VLOOKUP(B2202,TrialDesign!$E$2:$J$1147,6,FALSE)</f>
        <v>Full_8h</v>
      </c>
      <c r="K2202">
        <v>3</v>
      </c>
      <c r="M2202">
        <v>12</v>
      </c>
      <c r="N2202">
        <v>13</v>
      </c>
      <c r="W2202">
        <f>VLOOKUP(H2202&amp;"_"&amp;M2202+1,'Leaf lengths'!$J$6:$Q$104,VLOOKUP(F2202,'Leaf lengths'!$S$1:$T$6,2,FALSE),FALSE)</f>
        <v>192</v>
      </c>
      <c r="X2202">
        <f t="shared" si="152"/>
        <v>0</v>
      </c>
      <c r="Y2202">
        <f t="shared" si="151"/>
        <v>12</v>
      </c>
      <c r="Z2202" t="str">
        <f t="shared" si="150"/>
        <v/>
      </c>
      <c r="AD2202" t="str">
        <f t="shared" si="153"/>
        <v/>
      </c>
    </row>
    <row r="2203" spans="1:30" ht="15" hidden="1" customHeight="1" x14ac:dyDescent="0.3">
      <c r="A2203" t="s">
        <v>417</v>
      </c>
      <c r="B2203">
        <f t="shared" ref="B2203:B2246" si="154">400000+C2203</f>
        <v>401217</v>
      </c>
      <c r="C2203">
        <v>1217</v>
      </c>
      <c r="D2203">
        <f>VLOOKUP($B2203,TrialDesign!$E$2:$I$1147,5,FALSE)</f>
        <v>8</v>
      </c>
      <c r="E2203" t="str">
        <f>VLOOKUP($B2203,TrialDesign!$E$2:$I$1147,3,FALSE)</f>
        <v>Full</v>
      </c>
      <c r="F2203" t="str">
        <f>VLOOKUP($B2203,TrialDesign!$E$2:$I$1147,4,FALSE)</f>
        <v>CRWT153</v>
      </c>
      <c r="G2203" s="19">
        <f t="shared" ref="G2203:G2238" si="155">G2158+(Y2203-M2158)*7</f>
        <v>42011</v>
      </c>
      <c r="H2203" s="1" t="str">
        <f>VLOOKUP(B2203,TrialDesign!$E$2:$J$1147,6,FALSE)</f>
        <v>Full_8h</v>
      </c>
      <c r="J2203">
        <v>1217</v>
      </c>
      <c r="K2203">
        <v>1</v>
      </c>
      <c r="Y2203" s="4">
        <f t="shared" ref="Y2203:Y2238" si="156">N2158+R2158</f>
        <v>14</v>
      </c>
      <c r="AD2203" t="s">
        <v>170</v>
      </c>
    </row>
    <row r="2204" spans="1:30" ht="15" hidden="1" customHeight="1" x14ac:dyDescent="0.3">
      <c r="A2204" t="s">
        <v>417</v>
      </c>
      <c r="B2204">
        <f t="shared" si="154"/>
        <v>401217</v>
      </c>
      <c r="C2204">
        <v>1217</v>
      </c>
      <c r="D2204">
        <f>VLOOKUP($B2204,TrialDesign!$E$2:$I$1147,5,FALSE)</f>
        <v>8</v>
      </c>
      <c r="E2204" t="str">
        <f>VLOOKUP($B2204,TrialDesign!$E$2:$I$1147,3,FALSE)</f>
        <v>Full</v>
      </c>
      <c r="F2204" t="str">
        <f>VLOOKUP($B2204,TrialDesign!$E$2:$I$1147,4,FALSE)</f>
        <v>CRWT153</v>
      </c>
      <c r="G2204" s="19">
        <f t="shared" si="155"/>
        <v>41997</v>
      </c>
      <c r="H2204" s="1" t="str">
        <f>VLOOKUP(B2204,TrialDesign!$E$2:$J$1147,6,FALSE)</f>
        <v>Full_8h</v>
      </c>
      <c r="K2204">
        <v>2</v>
      </c>
      <c r="Y2204" s="4">
        <f t="shared" si="156"/>
        <v>14</v>
      </c>
      <c r="AD2204" t="s">
        <v>170</v>
      </c>
    </row>
    <row r="2205" spans="1:30" ht="15" hidden="1" customHeight="1" x14ac:dyDescent="0.3">
      <c r="A2205" t="s">
        <v>417</v>
      </c>
      <c r="B2205">
        <f t="shared" si="154"/>
        <v>401217</v>
      </c>
      <c r="C2205">
        <v>1217</v>
      </c>
      <c r="D2205">
        <f>VLOOKUP($B2205,TrialDesign!$E$2:$I$1147,5,FALSE)</f>
        <v>8</v>
      </c>
      <c r="E2205" t="str">
        <f>VLOOKUP($B2205,TrialDesign!$E$2:$I$1147,3,FALSE)</f>
        <v>Full</v>
      </c>
      <c r="F2205" t="str">
        <f>VLOOKUP($B2205,TrialDesign!$E$2:$I$1147,4,FALSE)</f>
        <v>CRWT153</v>
      </c>
      <c r="G2205" s="19">
        <f t="shared" si="155"/>
        <v>41997</v>
      </c>
      <c r="H2205" s="1" t="str">
        <f>VLOOKUP(B2205,TrialDesign!$E$2:$J$1147,6,FALSE)</f>
        <v>Full_8h</v>
      </c>
      <c r="K2205">
        <v>3</v>
      </c>
      <c r="Y2205" s="4">
        <f t="shared" si="156"/>
        <v>14</v>
      </c>
      <c r="AD2205" t="s">
        <v>170</v>
      </c>
    </row>
    <row r="2206" spans="1:30" ht="15" hidden="1" customHeight="1" x14ac:dyDescent="0.3">
      <c r="A2206" t="s">
        <v>417</v>
      </c>
      <c r="B2206">
        <f t="shared" si="154"/>
        <v>401217</v>
      </c>
      <c r="C2206">
        <v>1217</v>
      </c>
      <c r="D2206">
        <f>VLOOKUP($B2206,TrialDesign!$E$2:$I$1147,5,FALSE)</f>
        <v>8</v>
      </c>
      <c r="E2206" t="str">
        <f>VLOOKUP($B2206,TrialDesign!$E$2:$I$1147,3,FALSE)</f>
        <v>Full</v>
      </c>
      <c r="F2206" t="str">
        <f>VLOOKUP($B2206,TrialDesign!$E$2:$I$1147,4,FALSE)</f>
        <v>CRWT153</v>
      </c>
      <c r="G2206" s="19">
        <f t="shared" si="155"/>
        <v>42004</v>
      </c>
      <c r="H2206" s="1" t="str">
        <f>VLOOKUP(B2206,TrialDesign!$E$2:$J$1147,6,FALSE)</f>
        <v>Full_8h</v>
      </c>
      <c r="K2206">
        <v>4</v>
      </c>
      <c r="Y2206" s="4">
        <f t="shared" si="156"/>
        <v>15</v>
      </c>
      <c r="AD2206" t="s">
        <v>170</v>
      </c>
    </row>
    <row r="2207" spans="1:30" ht="15" hidden="1" customHeight="1" x14ac:dyDescent="0.3">
      <c r="A2207" t="s">
        <v>417</v>
      </c>
      <c r="B2207">
        <f t="shared" si="154"/>
        <v>401220</v>
      </c>
      <c r="C2207">
        <v>1220</v>
      </c>
      <c r="D2207">
        <f>VLOOKUP($B2207,TrialDesign!$E$2:$I$1147,5,FALSE)</f>
        <v>8</v>
      </c>
      <c r="E2207" t="str">
        <f>VLOOKUP($B2207,TrialDesign!$E$2:$I$1147,3,FALSE)</f>
        <v>Full</v>
      </c>
      <c r="F2207" t="str">
        <f>VLOOKUP($B2207,TrialDesign!$E$2:$I$1147,4,FALSE)</f>
        <v>CRWT153</v>
      </c>
      <c r="G2207" s="19">
        <f t="shared" si="155"/>
        <v>42018</v>
      </c>
      <c r="H2207" s="1" t="str">
        <f>VLOOKUP(B2207,TrialDesign!$E$2:$J$1147,6,FALSE)</f>
        <v>Full_8h</v>
      </c>
      <c r="J2207">
        <v>1220</v>
      </c>
      <c r="K2207">
        <v>1</v>
      </c>
      <c r="Y2207" s="4">
        <f t="shared" si="156"/>
        <v>16</v>
      </c>
      <c r="AD2207" t="s">
        <v>170</v>
      </c>
    </row>
    <row r="2208" spans="1:30" ht="15" hidden="1" customHeight="1" x14ac:dyDescent="0.3">
      <c r="A2208" t="s">
        <v>417</v>
      </c>
      <c r="B2208">
        <f t="shared" si="154"/>
        <v>401220</v>
      </c>
      <c r="C2208">
        <v>1220</v>
      </c>
      <c r="D2208">
        <f>VLOOKUP($B2208,TrialDesign!$E$2:$I$1147,5,FALSE)</f>
        <v>8</v>
      </c>
      <c r="E2208" t="str">
        <f>VLOOKUP($B2208,TrialDesign!$E$2:$I$1147,3,FALSE)</f>
        <v>Full</v>
      </c>
      <c r="F2208" t="str">
        <f>VLOOKUP($B2208,TrialDesign!$E$2:$I$1147,4,FALSE)</f>
        <v>CRWT153</v>
      </c>
      <c r="G2208" s="19">
        <f t="shared" si="155"/>
        <v>41997</v>
      </c>
      <c r="H2208" s="1" t="str">
        <f>VLOOKUP(B2208,TrialDesign!$E$2:$J$1147,6,FALSE)</f>
        <v>Full_8h</v>
      </c>
      <c r="K2208">
        <v>2</v>
      </c>
      <c r="Y2208" s="4">
        <f t="shared" si="156"/>
        <v>14</v>
      </c>
      <c r="AD2208" t="s">
        <v>170</v>
      </c>
    </row>
    <row r="2209" spans="1:30" ht="15" hidden="1" customHeight="1" x14ac:dyDescent="0.3">
      <c r="A2209" t="s">
        <v>417</v>
      </c>
      <c r="B2209">
        <f t="shared" si="154"/>
        <v>401220</v>
      </c>
      <c r="C2209">
        <v>1220</v>
      </c>
      <c r="D2209">
        <f>VLOOKUP($B2209,TrialDesign!$E$2:$I$1147,5,FALSE)</f>
        <v>8</v>
      </c>
      <c r="E2209" t="str">
        <f>VLOOKUP($B2209,TrialDesign!$E$2:$I$1147,3,FALSE)</f>
        <v>Full</v>
      </c>
      <c r="F2209" t="str">
        <f>VLOOKUP($B2209,TrialDesign!$E$2:$I$1147,4,FALSE)</f>
        <v>CRWT153</v>
      </c>
      <c r="G2209" s="19">
        <f t="shared" si="155"/>
        <v>42018</v>
      </c>
      <c r="H2209" s="1" t="str">
        <f>VLOOKUP(B2209,TrialDesign!$E$2:$J$1147,6,FALSE)</f>
        <v>Full_8h</v>
      </c>
      <c r="K2209">
        <v>3</v>
      </c>
      <c r="Y2209" s="4">
        <f t="shared" si="156"/>
        <v>18</v>
      </c>
      <c r="AD2209" t="s">
        <v>170</v>
      </c>
    </row>
    <row r="2210" spans="1:30" ht="15" hidden="1" customHeight="1" x14ac:dyDescent="0.3">
      <c r="A2210" t="s">
        <v>417</v>
      </c>
      <c r="B2210">
        <f t="shared" si="154"/>
        <v>401220</v>
      </c>
      <c r="C2210">
        <v>1220</v>
      </c>
      <c r="D2210">
        <f>VLOOKUP($B2210,TrialDesign!$E$2:$I$1147,5,FALSE)</f>
        <v>8</v>
      </c>
      <c r="E2210" t="str">
        <f>VLOOKUP($B2210,TrialDesign!$E$2:$I$1147,3,FALSE)</f>
        <v>Full</v>
      </c>
      <c r="F2210" t="str">
        <f>VLOOKUP($B2210,TrialDesign!$E$2:$I$1147,4,FALSE)</f>
        <v>CRWT153</v>
      </c>
      <c r="G2210" s="19">
        <f t="shared" si="155"/>
        <v>42018</v>
      </c>
      <c r="H2210" s="1" t="str">
        <f>VLOOKUP(B2210,TrialDesign!$E$2:$J$1147,6,FALSE)</f>
        <v>Full_8h</v>
      </c>
      <c r="K2210">
        <v>4</v>
      </c>
      <c r="Y2210" s="4">
        <f t="shared" si="156"/>
        <v>14</v>
      </c>
      <c r="AD2210" t="s">
        <v>170</v>
      </c>
    </row>
    <row r="2211" spans="1:30" ht="15" hidden="1" customHeight="1" x14ac:dyDescent="0.3">
      <c r="A2211" t="s">
        <v>417</v>
      </c>
      <c r="B2211">
        <f t="shared" si="154"/>
        <v>401221</v>
      </c>
      <c r="C2211">
        <v>1221</v>
      </c>
      <c r="D2211">
        <f>VLOOKUP($B2211,TrialDesign!$E$2:$I$1147,5,FALSE)</f>
        <v>8</v>
      </c>
      <c r="E2211" t="str">
        <f>VLOOKUP($B2211,TrialDesign!$E$2:$I$1147,3,FALSE)</f>
        <v>Full</v>
      </c>
      <c r="F2211" t="str">
        <f>VLOOKUP($B2211,TrialDesign!$E$2:$I$1147,4,FALSE)</f>
        <v>CRWT153</v>
      </c>
      <c r="G2211" s="19">
        <f t="shared" si="155"/>
        <v>41997</v>
      </c>
      <c r="H2211" s="1" t="str">
        <f>VLOOKUP(B2211,TrialDesign!$E$2:$J$1147,6,FALSE)</f>
        <v>Full_8h</v>
      </c>
      <c r="J2211">
        <v>1221</v>
      </c>
      <c r="K2211">
        <v>1</v>
      </c>
      <c r="Y2211" s="4">
        <f t="shared" si="156"/>
        <v>13</v>
      </c>
      <c r="AD2211" t="s">
        <v>170</v>
      </c>
    </row>
    <row r="2212" spans="1:30" ht="15" hidden="1" customHeight="1" x14ac:dyDescent="0.3">
      <c r="A2212" t="s">
        <v>417</v>
      </c>
      <c r="B2212">
        <f t="shared" si="154"/>
        <v>401221</v>
      </c>
      <c r="C2212">
        <v>1221</v>
      </c>
      <c r="D2212">
        <f>VLOOKUP($B2212,TrialDesign!$E$2:$I$1147,5,FALSE)</f>
        <v>8</v>
      </c>
      <c r="E2212" t="str">
        <f>VLOOKUP($B2212,TrialDesign!$E$2:$I$1147,3,FALSE)</f>
        <v>Full</v>
      </c>
      <c r="F2212" t="str">
        <f>VLOOKUP($B2212,TrialDesign!$E$2:$I$1147,4,FALSE)</f>
        <v>CRWT153</v>
      </c>
      <c r="G2212" s="19">
        <f t="shared" si="155"/>
        <v>42011</v>
      </c>
      <c r="H2212" s="1" t="str">
        <f>VLOOKUP(B2212,TrialDesign!$E$2:$J$1147,6,FALSE)</f>
        <v>Full_8h</v>
      </c>
      <c r="K2212">
        <v>2</v>
      </c>
      <c r="Y2212" s="4">
        <f t="shared" si="156"/>
        <v>15</v>
      </c>
      <c r="AD2212" t="s">
        <v>170</v>
      </c>
    </row>
    <row r="2213" spans="1:30" ht="15" hidden="1" customHeight="1" x14ac:dyDescent="0.3">
      <c r="A2213" t="s">
        <v>417</v>
      </c>
      <c r="B2213">
        <f t="shared" si="154"/>
        <v>401221</v>
      </c>
      <c r="C2213">
        <v>1221</v>
      </c>
      <c r="D2213">
        <f>VLOOKUP($B2213,TrialDesign!$E$2:$I$1147,5,FALSE)</f>
        <v>8</v>
      </c>
      <c r="E2213" t="str">
        <f>VLOOKUP($B2213,TrialDesign!$E$2:$I$1147,3,FALSE)</f>
        <v>Full</v>
      </c>
      <c r="F2213" t="str">
        <f>VLOOKUP($B2213,TrialDesign!$E$2:$I$1147,4,FALSE)</f>
        <v>CRWT153</v>
      </c>
      <c r="G2213" s="19">
        <f t="shared" si="155"/>
        <v>42004</v>
      </c>
      <c r="H2213" s="1" t="str">
        <f>VLOOKUP(B2213,TrialDesign!$E$2:$J$1147,6,FALSE)</f>
        <v>Full_8h</v>
      </c>
      <c r="K2213">
        <v>3</v>
      </c>
      <c r="Y2213" s="4">
        <f t="shared" si="156"/>
        <v>14</v>
      </c>
      <c r="AD2213" t="s">
        <v>170</v>
      </c>
    </row>
    <row r="2214" spans="1:30" ht="15" hidden="1" customHeight="1" x14ac:dyDescent="0.3">
      <c r="A2214" t="s">
        <v>417</v>
      </c>
      <c r="B2214">
        <f t="shared" si="154"/>
        <v>401221</v>
      </c>
      <c r="C2214">
        <v>1221</v>
      </c>
      <c r="D2214">
        <f>VLOOKUP($B2214,TrialDesign!$E$2:$I$1147,5,FALSE)</f>
        <v>8</v>
      </c>
      <c r="E2214" t="str">
        <f>VLOOKUP($B2214,TrialDesign!$E$2:$I$1147,3,FALSE)</f>
        <v>Full</v>
      </c>
      <c r="F2214" t="str">
        <f>VLOOKUP($B2214,TrialDesign!$E$2:$I$1147,4,FALSE)</f>
        <v>CRWT153</v>
      </c>
      <c r="G2214" s="19">
        <f t="shared" si="155"/>
        <v>41997</v>
      </c>
      <c r="H2214" s="1" t="str">
        <f>VLOOKUP(B2214,TrialDesign!$E$2:$J$1147,6,FALSE)</f>
        <v>Full_8h</v>
      </c>
      <c r="K2214">
        <v>4</v>
      </c>
      <c r="Y2214" s="4">
        <f t="shared" si="156"/>
        <v>14</v>
      </c>
      <c r="AD2214" t="s">
        <v>170</v>
      </c>
    </row>
    <row r="2215" spans="1:30" ht="15" hidden="1" customHeight="1" x14ac:dyDescent="0.3">
      <c r="A2215" t="s">
        <v>417</v>
      </c>
      <c r="B2215">
        <f t="shared" si="154"/>
        <v>401225</v>
      </c>
      <c r="C2215">
        <v>1225</v>
      </c>
      <c r="D2215">
        <f>VLOOKUP($B2215,TrialDesign!$E$2:$I$1147,5,FALSE)</f>
        <v>8</v>
      </c>
      <c r="E2215" t="str">
        <f>VLOOKUP($B2215,TrialDesign!$E$2:$I$1147,3,FALSE)</f>
        <v>Full</v>
      </c>
      <c r="F2215" t="str">
        <f>VLOOKUP($B2215,TrialDesign!$E$2:$I$1147,4,FALSE)</f>
        <v>CRWT153</v>
      </c>
      <c r="G2215" s="19">
        <f t="shared" si="155"/>
        <v>42004</v>
      </c>
      <c r="H2215" s="1" t="str">
        <f>VLOOKUP(B2215,TrialDesign!$E$2:$J$1147,6,FALSE)</f>
        <v>Full_8h</v>
      </c>
      <c r="I2215" s="10">
        <v>41990</v>
      </c>
      <c r="J2215">
        <v>1225</v>
      </c>
      <c r="K2215">
        <v>1</v>
      </c>
      <c r="Y2215" s="4">
        <f t="shared" si="156"/>
        <v>14</v>
      </c>
      <c r="AD2215" t="s">
        <v>170</v>
      </c>
    </row>
    <row r="2216" spans="1:30" hidden="1" x14ac:dyDescent="0.3">
      <c r="A2216" t="s">
        <v>417</v>
      </c>
      <c r="B2216">
        <f t="shared" si="154"/>
        <v>401225</v>
      </c>
      <c r="C2216">
        <v>1225</v>
      </c>
      <c r="D2216">
        <f>VLOOKUP($B2216,TrialDesign!$E$2:$I$1147,5,FALSE)</f>
        <v>8</v>
      </c>
      <c r="E2216" t="str">
        <f>VLOOKUP($B2216,TrialDesign!$E$2:$I$1147,3,FALSE)</f>
        <v>Full</v>
      </c>
      <c r="F2216" t="str">
        <f>VLOOKUP($B2216,TrialDesign!$E$2:$I$1147,4,FALSE)</f>
        <v>CRWT153</v>
      </c>
      <c r="G2216" s="19">
        <f t="shared" si="155"/>
        <v>41997</v>
      </c>
      <c r="H2216" s="1" t="str">
        <f>VLOOKUP(B2216,TrialDesign!$E$2:$J$1147,6,FALSE)</f>
        <v>Full_8h</v>
      </c>
      <c r="K2216">
        <v>2</v>
      </c>
      <c r="Y2216" s="4">
        <f t="shared" si="156"/>
        <v>12</v>
      </c>
      <c r="AD2216" t="s">
        <v>170</v>
      </c>
    </row>
    <row r="2217" spans="1:30" hidden="1" x14ac:dyDescent="0.3">
      <c r="A2217" t="s">
        <v>417</v>
      </c>
      <c r="B2217">
        <f t="shared" si="154"/>
        <v>401225</v>
      </c>
      <c r="C2217">
        <v>1225</v>
      </c>
      <c r="D2217">
        <f>VLOOKUP($B2217,TrialDesign!$E$2:$I$1147,5,FALSE)</f>
        <v>8</v>
      </c>
      <c r="E2217" t="str">
        <f>VLOOKUP($B2217,TrialDesign!$E$2:$I$1147,3,FALSE)</f>
        <v>Full</v>
      </c>
      <c r="F2217" t="str">
        <f>VLOOKUP($B2217,TrialDesign!$E$2:$I$1147,4,FALSE)</f>
        <v>CRWT153</v>
      </c>
      <c r="G2217" s="19">
        <f t="shared" si="155"/>
        <v>42011</v>
      </c>
      <c r="H2217" s="1" t="str">
        <f>VLOOKUP(B2217,TrialDesign!$E$2:$J$1147,6,FALSE)</f>
        <v>Full_8h</v>
      </c>
      <c r="K2217">
        <v>3</v>
      </c>
      <c r="Y2217" s="4">
        <f t="shared" si="156"/>
        <v>14</v>
      </c>
      <c r="AD2217" t="s">
        <v>170</v>
      </c>
    </row>
    <row r="2218" spans="1:30" hidden="1" x14ac:dyDescent="0.3">
      <c r="A2218" t="s">
        <v>417</v>
      </c>
      <c r="B2218">
        <f t="shared" si="154"/>
        <v>401225</v>
      </c>
      <c r="C2218">
        <v>1225</v>
      </c>
      <c r="D2218">
        <f>VLOOKUP($B2218,TrialDesign!$E$2:$I$1147,5,FALSE)</f>
        <v>8</v>
      </c>
      <c r="E2218" t="str">
        <f>VLOOKUP($B2218,TrialDesign!$E$2:$I$1147,3,FALSE)</f>
        <v>Full</v>
      </c>
      <c r="F2218" t="str">
        <f>VLOOKUP($B2218,TrialDesign!$E$2:$I$1147,4,FALSE)</f>
        <v>CRWT153</v>
      </c>
      <c r="G2218" s="19">
        <f t="shared" si="155"/>
        <v>42004</v>
      </c>
      <c r="H2218" s="1" t="str">
        <f>VLOOKUP(B2218,TrialDesign!$E$2:$J$1147,6,FALSE)</f>
        <v>Full_8h</v>
      </c>
      <c r="K2218">
        <v>4</v>
      </c>
      <c r="Y2218" s="4">
        <f t="shared" si="156"/>
        <v>13</v>
      </c>
      <c r="AD2218" t="s">
        <v>170</v>
      </c>
    </row>
    <row r="2219" spans="1:30" hidden="1" x14ac:dyDescent="0.3">
      <c r="A2219" t="s">
        <v>417</v>
      </c>
      <c r="B2219">
        <f t="shared" si="154"/>
        <v>401227</v>
      </c>
      <c r="C2219">
        <v>1227</v>
      </c>
      <c r="D2219">
        <f>VLOOKUP($B2219,TrialDesign!$E$2:$I$1147,5,FALSE)</f>
        <v>8</v>
      </c>
      <c r="E2219" t="str">
        <f>VLOOKUP($B2219,TrialDesign!$E$2:$I$1147,3,FALSE)</f>
        <v>Full</v>
      </c>
      <c r="F2219" t="str">
        <f>VLOOKUP($B2219,TrialDesign!$E$2:$I$1147,4,FALSE)</f>
        <v>CRWT153</v>
      </c>
      <c r="G2219" s="19">
        <f t="shared" si="155"/>
        <v>42004</v>
      </c>
      <c r="H2219" s="1" t="str">
        <f>VLOOKUP(B2219,TrialDesign!$E$2:$J$1147,6,FALSE)</f>
        <v>Full_8h</v>
      </c>
      <c r="J2219">
        <v>1227</v>
      </c>
      <c r="K2219">
        <v>1</v>
      </c>
      <c r="Y2219" s="4">
        <f t="shared" si="156"/>
        <v>13</v>
      </c>
      <c r="AD2219" t="s">
        <v>170</v>
      </c>
    </row>
    <row r="2220" spans="1:30" hidden="1" x14ac:dyDescent="0.3">
      <c r="A2220" t="s">
        <v>417</v>
      </c>
      <c r="B2220">
        <f t="shared" si="154"/>
        <v>401227</v>
      </c>
      <c r="C2220">
        <v>1227</v>
      </c>
      <c r="D2220">
        <f>VLOOKUP($B2220,TrialDesign!$E$2:$I$1147,5,FALSE)</f>
        <v>8</v>
      </c>
      <c r="E2220" t="str">
        <f>VLOOKUP($B2220,TrialDesign!$E$2:$I$1147,3,FALSE)</f>
        <v>Full</v>
      </c>
      <c r="F2220" t="str">
        <f>VLOOKUP($B2220,TrialDesign!$E$2:$I$1147,4,FALSE)</f>
        <v>CRWT153</v>
      </c>
      <c r="G2220" s="19">
        <f t="shared" si="155"/>
        <v>42004</v>
      </c>
      <c r="H2220" s="1" t="str">
        <f>VLOOKUP(B2220,TrialDesign!$E$2:$J$1147,6,FALSE)</f>
        <v>Full_8h</v>
      </c>
      <c r="K2220">
        <v>2</v>
      </c>
      <c r="Y2220" s="4">
        <f t="shared" si="156"/>
        <v>13</v>
      </c>
      <c r="AD2220" t="s">
        <v>170</v>
      </c>
    </row>
    <row r="2221" spans="1:30" hidden="1" x14ac:dyDescent="0.3">
      <c r="A2221" t="s">
        <v>417</v>
      </c>
      <c r="B2221">
        <f t="shared" si="154"/>
        <v>401227</v>
      </c>
      <c r="C2221">
        <v>1227</v>
      </c>
      <c r="D2221">
        <f>VLOOKUP($B2221,TrialDesign!$E$2:$I$1147,5,FALSE)</f>
        <v>8</v>
      </c>
      <c r="E2221" t="str">
        <f>VLOOKUP($B2221,TrialDesign!$E$2:$I$1147,3,FALSE)</f>
        <v>Full</v>
      </c>
      <c r="F2221" t="str">
        <f>VLOOKUP($B2221,TrialDesign!$E$2:$I$1147,4,FALSE)</f>
        <v>CRWT153</v>
      </c>
      <c r="G2221" s="19">
        <f t="shared" si="155"/>
        <v>41997</v>
      </c>
      <c r="H2221" s="1" t="str">
        <f>VLOOKUP(B2221,TrialDesign!$E$2:$J$1147,6,FALSE)</f>
        <v>Full_8h</v>
      </c>
      <c r="K2221">
        <v>3</v>
      </c>
      <c r="Y2221" s="4">
        <f t="shared" si="156"/>
        <v>14</v>
      </c>
      <c r="AD2221" t="s">
        <v>170</v>
      </c>
    </row>
    <row r="2222" spans="1:30" hidden="1" x14ac:dyDescent="0.3">
      <c r="A2222" t="s">
        <v>417</v>
      </c>
      <c r="B2222">
        <f t="shared" si="154"/>
        <v>401227</v>
      </c>
      <c r="C2222">
        <v>1227</v>
      </c>
      <c r="D2222">
        <f>VLOOKUP($B2222,TrialDesign!$E$2:$I$1147,5,FALSE)</f>
        <v>8</v>
      </c>
      <c r="E2222" t="str">
        <f>VLOOKUP($B2222,TrialDesign!$E$2:$I$1147,3,FALSE)</f>
        <v>Full</v>
      </c>
      <c r="F2222" t="str">
        <f>VLOOKUP($B2222,TrialDesign!$E$2:$I$1147,4,FALSE)</f>
        <v>CRWT153</v>
      </c>
      <c r="G2222" s="19">
        <f t="shared" si="155"/>
        <v>42004</v>
      </c>
      <c r="H2222" s="1" t="str">
        <f>VLOOKUP(B2222,TrialDesign!$E$2:$J$1147,6,FALSE)</f>
        <v>Full_8h</v>
      </c>
      <c r="K2222">
        <v>4</v>
      </c>
      <c r="Y2222" s="4">
        <f t="shared" si="156"/>
        <v>15</v>
      </c>
      <c r="AD2222" t="s">
        <v>170</v>
      </c>
    </row>
    <row r="2223" spans="1:30" hidden="1" x14ac:dyDescent="0.3">
      <c r="A2223" t="s">
        <v>417</v>
      </c>
      <c r="B2223">
        <f t="shared" si="154"/>
        <v>401228</v>
      </c>
      <c r="C2223">
        <v>1228</v>
      </c>
      <c r="D2223">
        <f>VLOOKUP($B2223,TrialDesign!$E$2:$I$1147,5,FALSE)</f>
        <v>8</v>
      </c>
      <c r="E2223" t="str">
        <f>VLOOKUP($B2223,TrialDesign!$E$2:$I$1147,3,FALSE)</f>
        <v>Full</v>
      </c>
      <c r="F2223" t="str">
        <f>VLOOKUP($B2223,TrialDesign!$E$2:$I$1147,4,FALSE)</f>
        <v>CRWT153</v>
      </c>
      <c r="G2223" s="19">
        <f t="shared" si="155"/>
        <v>42011</v>
      </c>
      <c r="H2223" s="1" t="str">
        <f>VLOOKUP(B2223,TrialDesign!$E$2:$J$1147,6,FALSE)</f>
        <v>Full_8h</v>
      </c>
      <c r="J2223">
        <v>1228</v>
      </c>
      <c r="K2223">
        <v>1</v>
      </c>
      <c r="Y2223" s="4">
        <f t="shared" si="156"/>
        <v>16</v>
      </c>
      <c r="AD2223" t="s">
        <v>170</v>
      </c>
    </row>
    <row r="2224" spans="1:30" hidden="1" x14ac:dyDescent="0.3">
      <c r="A2224" t="s">
        <v>417</v>
      </c>
      <c r="B2224">
        <f t="shared" si="154"/>
        <v>401228</v>
      </c>
      <c r="C2224">
        <v>1228</v>
      </c>
      <c r="D2224">
        <f>VLOOKUP($B2224,TrialDesign!$E$2:$I$1147,5,FALSE)</f>
        <v>8</v>
      </c>
      <c r="E2224" t="str">
        <f>VLOOKUP($B2224,TrialDesign!$E$2:$I$1147,3,FALSE)</f>
        <v>Full</v>
      </c>
      <c r="F2224" t="str">
        <f>VLOOKUP($B2224,TrialDesign!$E$2:$I$1147,4,FALSE)</f>
        <v>CRWT153</v>
      </c>
      <c r="G2224" s="19">
        <f t="shared" si="155"/>
        <v>42004</v>
      </c>
      <c r="H2224" s="1" t="str">
        <f>VLOOKUP(B2224,TrialDesign!$E$2:$J$1147,6,FALSE)</f>
        <v>Full_8h</v>
      </c>
      <c r="K2224">
        <v>2</v>
      </c>
      <c r="Y2224" s="4">
        <f t="shared" si="156"/>
        <v>13</v>
      </c>
      <c r="AD2224" t="s">
        <v>170</v>
      </c>
    </row>
    <row r="2225" spans="1:30" hidden="1" x14ac:dyDescent="0.3">
      <c r="A2225" t="s">
        <v>417</v>
      </c>
      <c r="B2225">
        <f t="shared" si="154"/>
        <v>401228</v>
      </c>
      <c r="C2225">
        <v>1228</v>
      </c>
      <c r="D2225">
        <f>VLOOKUP($B2225,TrialDesign!$E$2:$I$1147,5,FALSE)</f>
        <v>8</v>
      </c>
      <c r="E2225" t="str">
        <f>VLOOKUP($B2225,TrialDesign!$E$2:$I$1147,3,FALSE)</f>
        <v>Full</v>
      </c>
      <c r="F2225" t="str">
        <f>VLOOKUP($B2225,TrialDesign!$E$2:$I$1147,4,FALSE)</f>
        <v>CRWT153</v>
      </c>
      <c r="G2225" s="19">
        <f t="shared" si="155"/>
        <v>41997</v>
      </c>
      <c r="H2225" s="1" t="str">
        <f>VLOOKUP(B2225,TrialDesign!$E$2:$J$1147,6,FALSE)</f>
        <v>Full_8h</v>
      </c>
      <c r="K2225">
        <v>3</v>
      </c>
      <c r="Y2225" s="4">
        <f t="shared" si="156"/>
        <v>14</v>
      </c>
      <c r="AD2225" t="s">
        <v>170</v>
      </c>
    </row>
    <row r="2226" spans="1:30" hidden="1" x14ac:dyDescent="0.3">
      <c r="A2226" t="s">
        <v>417</v>
      </c>
      <c r="B2226">
        <f t="shared" si="154"/>
        <v>401228</v>
      </c>
      <c r="C2226">
        <v>1228</v>
      </c>
      <c r="D2226">
        <f>VLOOKUP($B2226,TrialDesign!$E$2:$I$1147,5,FALSE)</f>
        <v>8</v>
      </c>
      <c r="E2226" t="str">
        <f>VLOOKUP($B2226,TrialDesign!$E$2:$I$1147,3,FALSE)</f>
        <v>Full</v>
      </c>
      <c r="F2226" t="str">
        <f>VLOOKUP($B2226,TrialDesign!$E$2:$I$1147,4,FALSE)</f>
        <v>CRWT153</v>
      </c>
      <c r="G2226" s="19">
        <f t="shared" si="155"/>
        <v>42011</v>
      </c>
      <c r="H2226" s="1" t="str">
        <f>VLOOKUP(B2226,TrialDesign!$E$2:$J$1147,6,FALSE)</f>
        <v>Full_8h</v>
      </c>
      <c r="K2226">
        <v>4</v>
      </c>
      <c r="Y2226" s="4">
        <f t="shared" si="156"/>
        <v>15</v>
      </c>
      <c r="AD2226" t="s">
        <v>170</v>
      </c>
    </row>
    <row r="2227" spans="1:30" hidden="1" x14ac:dyDescent="0.3">
      <c r="A2227" t="s">
        <v>417</v>
      </c>
      <c r="B2227">
        <f t="shared" si="154"/>
        <v>401230</v>
      </c>
      <c r="C2227">
        <v>1230</v>
      </c>
      <c r="D2227">
        <f>VLOOKUP($B2227,TrialDesign!$E$2:$I$1147,5,FALSE)</f>
        <v>8</v>
      </c>
      <c r="E2227" t="str">
        <f>VLOOKUP($B2227,TrialDesign!$E$2:$I$1147,3,FALSE)</f>
        <v>Full</v>
      </c>
      <c r="F2227" t="str">
        <f>VLOOKUP($B2227,TrialDesign!$E$2:$I$1147,4,FALSE)</f>
        <v>CRWT153</v>
      </c>
      <c r="G2227" s="19">
        <f t="shared" si="155"/>
        <v>42004</v>
      </c>
      <c r="H2227" s="1" t="str">
        <f>VLOOKUP(B2227,TrialDesign!$E$2:$J$1147,6,FALSE)</f>
        <v>Full_8h</v>
      </c>
      <c r="J2227">
        <v>1230</v>
      </c>
      <c r="K2227">
        <v>1</v>
      </c>
      <c r="Y2227" s="4">
        <f t="shared" si="156"/>
        <v>15</v>
      </c>
      <c r="AD2227" t="s">
        <v>170</v>
      </c>
    </row>
    <row r="2228" spans="1:30" hidden="1" x14ac:dyDescent="0.3">
      <c r="A2228" t="s">
        <v>417</v>
      </c>
      <c r="B2228">
        <f t="shared" si="154"/>
        <v>401230</v>
      </c>
      <c r="C2228">
        <v>1230</v>
      </c>
      <c r="D2228">
        <f>VLOOKUP($B2228,TrialDesign!$E$2:$I$1147,5,FALSE)</f>
        <v>8</v>
      </c>
      <c r="E2228" t="str">
        <f>VLOOKUP($B2228,TrialDesign!$E$2:$I$1147,3,FALSE)</f>
        <v>Full</v>
      </c>
      <c r="F2228" t="str">
        <f>VLOOKUP($B2228,TrialDesign!$E$2:$I$1147,4,FALSE)</f>
        <v>CRWT153</v>
      </c>
      <c r="G2228" s="19">
        <f t="shared" si="155"/>
        <v>42011</v>
      </c>
      <c r="H2228" s="1" t="str">
        <f>VLOOKUP(B2228,TrialDesign!$E$2:$J$1147,6,FALSE)</f>
        <v>Full_8h</v>
      </c>
      <c r="K2228">
        <v>2</v>
      </c>
      <c r="Y2228" s="4">
        <f t="shared" si="156"/>
        <v>15</v>
      </c>
      <c r="AD2228" t="s">
        <v>170</v>
      </c>
    </row>
    <row r="2229" spans="1:30" hidden="1" x14ac:dyDescent="0.3">
      <c r="A2229" t="s">
        <v>417</v>
      </c>
      <c r="B2229">
        <f t="shared" si="154"/>
        <v>401230</v>
      </c>
      <c r="C2229">
        <v>1230</v>
      </c>
      <c r="D2229">
        <f>VLOOKUP($B2229,TrialDesign!$E$2:$I$1147,5,FALSE)</f>
        <v>8</v>
      </c>
      <c r="E2229" t="str">
        <f>VLOOKUP($B2229,TrialDesign!$E$2:$I$1147,3,FALSE)</f>
        <v>Full</v>
      </c>
      <c r="F2229" t="str">
        <f>VLOOKUP($B2229,TrialDesign!$E$2:$I$1147,4,FALSE)</f>
        <v>CRWT153</v>
      </c>
      <c r="G2229" s="19">
        <f t="shared" si="155"/>
        <v>42018</v>
      </c>
      <c r="H2229" s="1" t="str">
        <f>VLOOKUP(B2229,TrialDesign!$E$2:$J$1147,6,FALSE)</f>
        <v>Full_8h</v>
      </c>
      <c r="K2229">
        <v>3</v>
      </c>
      <c r="Y2229" s="4">
        <f t="shared" si="156"/>
        <v>15</v>
      </c>
      <c r="AD2229" t="s">
        <v>170</v>
      </c>
    </row>
    <row r="2230" spans="1:30" hidden="1" x14ac:dyDescent="0.3">
      <c r="A2230" t="s">
        <v>417</v>
      </c>
      <c r="B2230">
        <f t="shared" si="154"/>
        <v>401230</v>
      </c>
      <c r="C2230">
        <v>1230</v>
      </c>
      <c r="D2230">
        <f>VLOOKUP($B2230,TrialDesign!$E$2:$I$1147,5,FALSE)</f>
        <v>8</v>
      </c>
      <c r="E2230" t="str">
        <f>VLOOKUP($B2230,TrialDesign!$E$2:$I$1147,3,FALSE)</f>
        <v>Full</v>
      </c>
      <c r="F2230" t="str">
        <f>VLOOKUP($B2230,TrialDesign!$E$2:$I$1147,4,FALSE)</f>
        <v>CRWT153</v>
      </c>
      <c r="G2230" s="19">
        <f t="shared" si="155"/>
        <v>42004</v>
      </c>
      <c r="H2230" s="1" t="str">
        <f>VLOOKUP(B2230,TrialDesign!$E$2:$J$1147,6,FALSE)</f>
        <v>Full_8h</v>
      </c>
      <c r="K2230">
        <v>4</v>
      </c>
      <c r="Y2230" s="4">
        <f t="shared" si="156"/>
        <v>14</v>
      </c>
      <c r="AD2230" t="s">
        <v>170</v>
      </c>
    </row>
    <row r="2231" spans="1:30" hidden="1" x14ac:dyDescent="0.3">
      <c r="A2231" t="s">
        <v>417</v>
      </c>
      <c r="B2231">
        <f t="shared" si="154"/>
        <v>401232</v>
      </c>
      <c r="C2231">
        <v>1232</v>
      </c>
      <c r="D2231">
        <f>VLOOKUP($B2231,TrialDesign!$E$2:$I$1147,5,FALSE)</f>
        <v>8</v>
      </c>
      <c r="E2231" t="str">
        <f>VLOOKUP($B2231,TrialDesign!$E$2:$I$1147,3,FALSE)</f>
        <v>Full</v>
      </c>
      <c r="F2231" t="str">
        <f>VLOOKUP($B2231,TrialDesign!$E$2:$I$1147,4,FALSE)</f>
        <v>CRWT153</v>
      </c>
      <c r="G2231" s="19">
        <f t="shared" si="155"/>
        <v>42011</v>
      </c>
      <c r="H2231" s="1" t="str">
        <f>VLOOKUP(B2231,TrialDesign!$E$2:$J$1147,6,FALSE)</f>
        <v>Full_8h</v>
      </c>
      <c r="J2231">
        <v>1232</v>
      </c>
      <c r="K2231">
        <v>1</v>
      </c>
      <c r="Y2231" s="4">
        <f t="shared" si="156"/>
        <v>16</v>
      </c>
      <c r="AD2231" t="s">
        <v>170</v>
      </c>
    </row>
    <row r="2232" spans="1:30" hidden="1" x14ac:dyDescent="0.3">
      <c r="A2232" t="s">
        <v>417</v>
      </c>
      <c r="B2232">
        <f t="shared" si="154"/>
        <v>401232</v>
      </c>
      <c r="C2232">
        <v>1232</v>
      </c>
      <c r="D2232">
        <f>VLOOKUP($B2232,TrialDesign!$E$2:$I$1147,5,FALSE)</f>
        <v>8</v>
      </c>
      <c r="E2232" t="str">
        <f>VLOOKUP($B2232,TrialDesign!$E$2:$I$1147,3,FALSE)</f>
        <v>Full</v>
      </c>
      <c r="F2232" t="str">
        <f>VLOOKUP($B2232,TrialDesign!$E$2:$I$1147,4,FALSE)</f>
        <v>CRWT153</v>
      </c>
      <c r="G2232" s="19">
        <f t="shared" si="155"/>
        <v>42011</v>
      </c>
      <c r="H2232" s="1" t="str">
        <f>VLOOKUP(B2232,TrialDesign!$E$2:$J$1147,6,FALSE)</f>
        <v>Full_8h</v>
      </c>
      <c r="K2232">
        <v>2</v>
      </c>
      <c r="Y2232" s="4">
        <f t="shared" si="156"/>
        <v>14</v>
      </c>
      <c r="AD2232" t="s">
        <v>170</v>
      </c>
    </row>
    <row r="2233" spans="1:30" hidden="1" x14ac:dyDescent="0.3">
      <c r="A2233" t="s">
        <v>417</v>
      </c>
      <c r="B2233">
        <f t="shared" si="154"/>
        <v>401232</v>
      </c>
      <c r="C2233">
        <v>1232</v>
      </c>
      <c r="D2233">
        <f>VLOOKUP($B2233,TrialDesign!$E$2:$I$1147,5,FALSE)</f>
        <v>8</v>
      </c>
      <c r="E2233" t="str">
        <f>VLOOKUP($B2233,TrialDesign!$E$2:$I$1147,3,FALSE)</f>
        <v>Full</v>
      </c>
      <c r="F2233" t="str">
        <f>VLOOKUP($B2233,TrialDesign!$E$2:$I$1147,4,FALSE)</f>
        <v>CRWT153</v>
      </c>
      <c r="G2233" s="19">
        <f t="shared" si="155"/>
        <v>42004</v>
      </c>
      <c r="H2233" s="1" t="str">
        <f>VLOOKUP(B2233,TrialDesign!$E$2:$J$1147,6,FALSE)</f>
        <v>Full_8h</v>
      </c>
      <c r="K2233">
        <v>3</v>
      </c>
      <c r="Y2233" s="4">
        <f t="shared" si="156"/>
        <v>13</v>
      </c>
      <c r="AD2233" t="s">
        <v>170</v>
      </c>
    </row>
    <row r="2234" spans="1:30" hidden="1" x14ac:dyDescent="0.3">
      <c r="A2234" t="s">
        <v>417</v>
      </c>
      <c r="B2234">
        <f t="shared" si="154"/>
        <v>401235</v>
      </c>
      <c r="C2234">
        <v>1235</v>
      </c>
      <c r="D2234">
        <f>VLOOKUP($B2234,TrialDesign!$E$2:$I$1147,5,FALSE)</f>
        <v>8</v>
      </c>
      <c r="E2234" t="str">
        <f>VLOOKUP($B2234,TrialDesign!$E$2:$I$1147,3,FALSE)</f>
        <v>Full</v>
      </c>
      <c r="F2234" t="str">
        <f>VLOOKUP($B2234,TrialDesign!$E$2:$I$1147,4,FALSE)</f>
        <v>CRWT153</v>
      </c>
      <c r="G2234" s="19">
        <f t="shared" si="155"/>
        <v>42004</v>
      </c>
      <c r="H2234" s="1" t="str">
        <f>VLOOKUP(B2234,TrialDesign!$E$2:$J$1147,6,FALSE)</f>
        <v>Full_8h</v>
      </c>
      <c r="J2234">
        <v>1235</v>
      </c>
      <c r="K2234">
        <v>1</v>
      </c>
      <c r="Y2234" s="4">
        <f t="shared" si="156"/>
        <v>13</v>
      </c>
      <c r="AD2234" t="s">
        <v>170</v>
      </c>
    </row>
    <row r="2235" spans="1:30" hidden="1" x14ac:dyDescent="0.3">
      <c r="A2235" t="s">
        <v>417</v>
      </c>
      <c r="B2235">
        <f t="shared" si="154"/>
        <v>401235</v>
      </c>
      <c r="C2235">
        <v>1235</v>
      </c>
      <c r="D2235">
        <f>VLOOKUP($B2235,TrialDesign!$E$2:$I$1147,5,FALSE)</f>
        <v>8</v>
      </c>
      <c r="E2235" t="str">
        <f>VLOOKUP($B2235,TrialDesign!$E$2:$I$1147,3,FALSE)</f>
        <v>Full</v>
      </c>
      <c r="F2235" t="str">
        <f>VLOOKUP($B2235,TrialDesign!$E$2:$I$1147,4,FALSE)</f>
        <v>CRWT153</v>
      </c>
      <c r="G2235" s="19">
        <f t="shared" si="155"/>
        <v>42032</v>
      </c>
      <c r="H2235" s="1" t="str">
        <f>VLOOKUP(B2235,TrialDesign!$E$2:$J$1147,6,FALSE)</f>
        <v>Full_8h</v>
      </c>
      <c r="K2235">
        <v>2</v>
      </c>
      <c r="Y2235" s="4">
        <f t="shared" si="156"/>
        <v>16</v>
      </c>
      <c r="AD2235" t="s">
        <v>170</v>
      </c>
    </row>
    <row r="2236" spans="1:30" hidden="1" x14ac:dyDescent="0.3">
      <c r="A2236" t="s">
        <v>417</v>
      </c>
      <c r="B2236">
        <f t="shared" si="154"/>
        <v>401235</v>
      </c>
      <c r="C2236">
        <v>1235</v>
      </c>
      <c r="D2236">
        <f>VLOOKUP($B2236,TrialDesign!$E$2:$I$1147,5,FALSE)</f>
        <v>8</v>
      </c>
      <c r="E2236" t="str">
        <f>VLOOKUP($B2236,TrialDesign!$E$2:$I$1147,3,FALSE)</f>
        <v>Full</v>
      </c>
      <c r="F2236" t="str">
        <f>VLOOKUP($B2236,TrialDesign!$E$2:$I$1147,4,FALSE)</f>
        <v>CRWT153</v>
      </c>
      <c r="G2236" s="19">
        <f t="shared" si="155"/>
        <v>42004</v>
      </c>
      <c r="H2236" s="1" t="str">
        <f>VLOOKUP(B2236,TrialDesign!$E$2:$J$1147,6,FALSE)</f>
        <v>Full_8h</v>
      </c>
      <c r="K2236">
        <v>3</v>
      </c>
      <c r="Y2236" s="4">
        <f t="shared" si="156"/>
        <v>14</v>
      </c>
      <c r="AD2236" t="s">
        <v>170</v>
      </c>
    </row>
    <row r="2237" spans="1:30" hidden="1" x14ac:dyDescent="0.3">
      <c r="A2237" t="s">
        <v>417</v>
      </c>
      <c r="B2237">
        <f t="shared" si="154"/>
        <v>401236</v>
      </c>
      <c r="C2237">
        <v>1236</v>
      </c>
      <c r="D2237">
        <f>VLOOKUP($B2237,TrialDesign!$E$2:$I$1147,5,FALSE)</f>
        <v>8</v>
      </c>
      <c r="E2237" t="str">
        <f>VLOOKUP($B2237,TrialDesign!$E$2:$I$1147,3,FALSE)</f>
        <v>Full</v>
      </c>
      <c r="F2237" t="str">
        <f>VLOOKUP($B2237,TrialDesign!$E$2:$I$1147,4,FALSE)</f>
        <v>CRWT153</v>
      </c>
      <c r="G2237" s="19">
        <f t="shared" si="155"/>
        <v>41997</v>
      </c>
      <c r="H2237" s="1" t="str">
        <f>VLOOKUP(B2237,TrialDesign!$E$2:$J$1147,6,FALSE)</f>
        <v>Full_8h</v>
      </c>
      <c r="J2237">
        <v>1236</v>
      </c>
      <c r="K2237">
        <v>1</v>
      </c>
      <c r="Y2237" s="4">
        <f t="shared" si="156"/>
        <v>14</v>
      </c>
      <c r="AD2237" t="s">
        <v>170</v>
      </c>
    </row>
    <row r="2238" spans="1:30" hidden="1" x14ac:dyDescent="0.3">
      <c r="A2238" t="s">
        <v>417</v>
      </c>
      <c r="B2238">
        <f t="shared" si="154"/>
        <v>401236</v>
      </c>
      <c r="C2238">
        <v>1236</v>
      </c>
      <c r="D2238">
        <f>VLOOKUP($B2238,TrialDesign!$E$2:$I$1147,5,FALSE)</f>
        <v>8</v>
      </c>
      <c r="E2238" t="str">
        <f>VLOOKUP($B2238,TrialDesign!$E$2:$I$1147,3,FALSE)</f>
        <v>Full</v>
      </c>
      <c r="F2238" t="str">
        <f>VLOOKUP($B2238,TrialDesign!$E$2:$I$1147,4,FALSE)</f>
        <v>CRWT153</v>
      </c>
      <c r="G2238" s="19">
        <f t="shared" si="155"/>
        <v>41997</v>
      </c>
      <c r="H2238" s="1" t="str">
        <f>VLOOKUP(B2238,TrialDesign!$E$2:$J$1147,6,FALSE)</f>
        <v>Full_8h</v>
      </c>
      <c r="K2238">
        <v>2</v>
      </c>
      <c r="Y2238" s="4">
        <f t="shared" si="156"/>
        <v>14</v>
      </c>
      <c r="AD2238" t="s">
        <v>170</v>
      </c>
    </row>
    <row r="2239" spans="1:30" hidden="1" x14ac:dyDescent="0.3">
      <c r="A2239" t="s">
        <v>417</v>
      </c>
      <c r="B2239">
        <f t="shared" si="154"/>
        <v>401236</v>
      </c>
      <c r="C2239">
        <v>1236</v>
      </c>
      <c r="D2239">
        <f>VLOOKUP($B2239,TrialDesign!$E$2:$I$1147,5,FALSE)</f>
        <v>8</v>
      </c>
      <c r="E2239" t="str">
        <f>VLOOKUP($B2239,TrialDesign!$E$2:$I$1147,3,FALSE)</f>
        <v>Full</v>
      </c>
      <c r="F2239" t="str">
        <f>VLOOKUP($B2239,TrialDesign!$E$2:$I$1147,4,FALSE)</f>
        <v>CRWT153</v>
      </c>
      <c r="G2239" s="19">
        <f t="shared" ref="G2239:G2246" si="157">G2195+(Y2239-M2195)*7</f>
        <v>41997</v>
      </c>
      <c r="H2239" s="1" t="str">
        <f>VLOOKUP(B2239,TrialDesign!$E$2:$J$1147,6,FALSE)</f>
        <v>Full_8h</v>
      </c>
      <c r="K2239">
        <v>4</v>
      </c>
      <c r="Y2239" s="4">
        <f t="shared" ref="Y2239:Y2246" si="158">N2195+R2195</f>
        <v>14</v>
      </c>
      <c r="AD2239" t="s">
        <v>170</v>
      </c>
    </row>
    <row r="2240" spans="1:30" hidden="1" x14ac:dyDescent="0.3">
      <c r="A2240" t="s">
        <v>417</v>
      </c>
      <c r="B2240">
        <f t="shared" si="154"/>
        <v>401248</v>
      </c>
      <c r="C2240">
        <v>1248</v>
      </c>
      <c r="D2240">
        <f>VLOOKUP($B2240,TrialDesign!$E$2:$I$1147,5,FALSE)</f>
        <v>8</v>
      </c>
      <c r="E2240" t="str">
        <f>VLOOKUP($B2240,TrialDesign!$E$2:$I$1147,3,FALSE)</f>
        <v>Full</v>
      </c>
      <c r="F2240" t="str">
        <f>VLOOKUP($B2240,TrialDesign!$E$2:$I$1147,4,FALSE)</f>
        <v>CRWT153</v>
      </c>
      <c r="G2240" s="19">
        <f t="shared" si="157"/>
        <v>42011</v>
      </c>
      <c r="H2240" s="1" t="str">
        <f>VLOOKUP(B2240,TrialDesign!$E$2:$J$1147,6,FALSE)</f>
        <v>Full_8h</v>
      </c>
      <c r="J2240">
        <v>1248</v>
      </c>
      <c r="K2240">
        <v>1</v>
      </c>
      <c r="Y2240" s="4">
        <f t="shared" si="158"/>
        <v>15</v>
      </c>
      <c r="AD2240" t="s">
        <v>170</v>
      </c>
    </row>
    <row r="2241" spans="1:30" hidden="1" x14ac:dyDescent="0.3">
      <c r="A2241" t="s">
        <v>417</v>
      </c>
      <c r="B2241">
        <f t="shared" si="154"/>
        <v>401248</v>
      </c>
      <c r="C2241">
        <v>1248</v>
      </c>
      <c r="D2241">
        <f>VLOOKUP($B2241,TrialDesign!$E$2:$I$1147,5,FALSE)</f>
        <v>8</v>
      </c>
      <c r="E2241" t="str">
        <f>VLOOKUP($B2241,TrialDesign!$E$2:$I$1147,3,FALSE)</f>
        <v>Full</v>
      </c>
      <c r="F2241" t="str">
        <f>VLOOKUP($B2241,TrialDesign!$E$2:$I$1147,4,FALSE)</f>
        <v>CRWT153</v>
      </c>
      <c r="G2241" s="19">
        <f t="shared" si="157"/>
        <v>42004</v>
      </c>
      <c r="H2241" s="1" t="str">
        <f>VLOOKUP(B2241,TrialDesign!$E$2:$J$1147,6,FALSE)</f>
        <v>Full_8h</v>
      </c>
      <c r="K2241">
        <v>2</v>
      </c>
      <c r="Y2241" s="4">
        <f t="shared" si="158"/>
        <v>16</v>
      </c>
      <c r="AD2241" t="s">
        <v>170</v>
      </c>
    </row>
    <row r="2242" spans="1:30" hidden="1" x14ac:dyDescent="0.3">
      <c r="A2242" t="s">
        <v>417</v>
      </c>
      <c r="B2242">
        <f t="shared" si="154"/>
        <v>401248</v>
      </c>
      <c r="C2242">
        <v>1248</v>
      </c>
      <c r="D2242">
        <f>VLOOKUP($B2242,TrialDesign!$E$2:$I$1147,5,FALSE)</f>
        <v>8</v>
      </c>
      <c r="E2242" t="str">
        <f>VLOOKUP($B2242,TrialDesign!$E$2:$I$1147,3,FALSE)</f>
        <v>Full</v>
      </c>
      <c r="F2242" t="str">
        <f>VLOOKUP($B2242,TrialDesign!$E$2:$I$1147,4,FALSE)</f>
        <v>CRWT153</v>
      </c>
      <c r="G2242" s="19">
        <f t="shared" si="157"/>
        <v>42011</v>
      </c>
      <c r="H2242" s="1" t="str">
        <f>VLOOKUP(B2242,TrialDesign!$E$2:$J$1147,6,FALSE)</f>
        <v>Full_8h</v>
      </c>
      <c r="K2242">
        <v>3</v>
      </c>
      <c r="Y2242" s="4">
        <f t="shared" si="158"/>
        <v>15</v>
      </c>
      <c r="AD2242" t="s">
        <v>170</v>
      </c>
    </row>
    <row r="2243" spans="1:30" hidden="1" x14ac:dyDescent="0.3">
      <c r="A2243" t="s">
        <v>417</v>
      </c>
      <c r="B2243">
        <f t="shared" si="154"/>
        <v>401248</v>
      </c>
      <c r="C2243">
        <v>1248</v>
      </c>
      <c r="D2243">
        <f>VLOOKUP($B2243,TrialDesign!$E$2:$I$1147,5,FALSE)</f>
        <v>8</v>
      </c>
      <c r="E2243" t="str">
        <f>VLOOKUP($B2243,TrialDesign!$E$2:$I$1147,3,FALSE)</f>
        <v>Full</v>
      </c>
      <c r="F2243" t="str">
        <f>VLOOKUP($B2243,TrialDesign!$E$2:$I$1147,4,FALSE)</f>
        <v>CRWT153</v>
      </c>
      <c r="G2243" s="19">
        <f t="shared" si="157"/>
        <v>41997</v>
      </c>
      <c r="H2243" s="1" t="str">
        <f>VLOOKUP(B2243,TrialDesign!$E$2:$J$1147,6,FALSE)</f>
        <v>Full_8h</v>
      </c>
      <c r="K2243">
        <v>4</v>
      </c>
      <c r="Y2243" s="4">
        <f t="shared" si="158"/>
        <v>14</v>
      </c>
      <c r="AD2243" t="s">
        <v>170</v>
      </c>
    </row>
    <row r="2244" spans="1:30" hidden="1" x14ac:dyDescent="0.3">
      <c r="A2244" t="s">
        <v>417</v>
      </c>
      <c r="B2244">
        <f t="shared" si="154"/>
        <v>401261</v>
      </c>
      <c r="C2244">
        <v>1261</v>
      </c>
      <c r="D2244">
        <f>VLOOKUP($B2244,TrialDesign!$E$2:$I$1147,5,FALSE)</f>
        <v>8</v>
      </c>
      <c r="E2244" t="str">
        <f>VLOOKUP($B2244,TrialDesign!$E$2:$I$1147,3,FALSE)</f>
        <v>Full</v>
      </c>
      <c r="F2244" t="str">
        <f>VLOOKUP($B2244,TrialDesign!$E$2:$I$1147,4,FALSE)</f>
        <v>CRWT153</v>
      </c>
      <c r="G2244" s="19">
        <f t="shared" si="157"/>
        <v>41997</v>
      </c>
      <c r="H2244" s="1" t="str">
        <f>VLOOKUP(B2244,TrialDesign!$E$2:$J$1147,6,FALSE)</f>
        <v>Full_8h</v>
      </c>
      <c r="J2244">
        <v>1261</v>
      </c>
      <c r="K2244">
        <v>1</v>
      </c>
      <c r="Y2244" s="4">
        <f t="shared" si="158"/>
        <v>14</v>
      </c>
      <c r="AD2244" t="s">
        <v>170</v>
      </c>
    </row>
    <row r="2245" spans="1:30" hidden="1" x14ac:dyDescent="0.3">
      <c r="A2245" t="s">
        <v>417</v>
      </c>
      <c r="B2245">
        <f t="shared" si="154"/>
        <v>401261</v>
      </c>
      <c r="C2245">
        <v>1261</v>
      </c>
      <c r="D2245">
        <f>VLOOKUP($B2245,TrialDesign!$E$2:$I$1147,5,FALSE)</f>
        <v>8</v>
      </c>
      <c r="E2245" t="str">
        <f>VLOOKUP($B2245,TrialDesign!$E$2:$I$1147,3,FALSE)</f>
        <v>Full</v>
      </c>
      <c r="F2245" t="str">
        <f>VLOOKUP($B2245,TrialDesign!$E$2:$I$1147,4,FALSE)</f>
        <v>CRWT153</v>
      </c>
      <c r="G2245" s="19">
        <f t="shared" si="157"/>
        <v>41997</v>
      </c>
      <c r="H2245" s="1" t="str">
        <f>VLOOKUP(B2245,TrialDesign!$E$2:$J$1147,6,FALSE)</f>
        <v>Full_8h</v>
      </c>
      <c r="K2245">
        <v>2</v>
      </c>
      <c r="Y2245" s="4">
        <f t="shared" si="158"/>
        <v>13</v>
      </c>
      <c r="AD2245" t="s">
        <v>170</v>
      </c>
    </row>
    <row r="2246" spans="1:30" hidden="1" x14ac:dyDescent="0.3">
      <c r="A2246" t="s">
        <v>417</v>
      </c>
      <c r="B2246">
        <f t="shared" si="154"/>
        <v>401261</v>
      </c>
      <c r="C2246">
        <v>1261</v>
      </c>
      <c r="D2246">
        <f>VLOOKUP($B2246,TrialDesign!$E$2:$I$1147,5,FALSE)</f>
        <v>8</v>
      </c>
      <c r="E2246" t="str">
        <f>VLOOKUP($B2246,TrialDesign!$E$2:$I$1147,3,FALSE)</f>
        <v>Full</v>
      </c>
      <c r="F2246" t="str">
        <f>VLOOKUP($B2246,TrialDesign!$E$2:$I$1147,4,FALSE)</f>
        <v>CRWT153</v>
      </c>
      <c r="G2246" s="19">
        <f t="shared" si="157"/>
        <v>41997</v>
      </c>
      <c r="H2246" s="1" t="str">
        <f>VLOOKUP(B2246,TrialDesign!$E$2:$J$1147,6,FALSE)</f>
        <v>Full_8h</v>
      </c>
      <c r="K2246">
        <v>3</v>
      </c>
      <c r="Y2246" s="4">
        <f t="shared" si="158"/>
        <v>13</v>
      </c>
      <c r="AD2246" t="s">
        <v>170</v>
      </c>
    </row>
    <row r="2247" spans="1:30" hidden="1" x14ac:dyDescent="0.3">
      <c r="A2247" t="s">
        <v>417</v>
      </c>
      <c r="B2247">
        <f t="shared" si="149"/>
        <v>401011</v>
      </c>
      <c r="C2247">
        <v>1011</v>
      </c>
      <c r="D2247">
        <f>VLOOKUP($B2247,TrialDesign!$E$2:$I$1147,5,FALSE)</f>
        <v>8</v>
      </c>
      <c r="E2247" t="str">
        <f>VLOOKUP($B2247,TrialDesign!$E$2:$I$1147,3,FALSE)</f>
        <v>Full</v>
      </c>
      <c r="F2247" t="str">
        <f>VLOOKUP($B2247,TrialDesign!$E$2:$I$1147,4,FALSE)</f>
        <v>Otane</v>
      </c>
      <c r="G2247" s="1">
        <v>41905</v>
      </c>
      <c r="H2247" s="1" t="str">
        <f>VLOOKUP(B2247,TrialDesign!$E$2:$J$1147,6,FALSE)</f>
        <v>Full_8h</v>
      </c>
      <c r="J2247">
        <v>1011</v>
      </c>
      <c r="K2247">
        <v>1</v>
      </c>
      <c r="L2247">
        <v>0</v>
      </c>
      <c r="M2247">
        <v>2</v>
      </c>
      <c r="N2247">
        <v>3</v>
      </c>
      <c r="O2247">
        <v>40</v>
      </c>
      <c r="Q2247">
        <v>74</v>
      </c>
      <c r="R2247">
        <v>3</v>
      </c>
      <c r="S2247">
        <v>4</v>
      </c>
      <c r="U2247" t="s">
        <v>71</v>
      </c>
      <c r="W2247">
        <f>VLOOKUP(H2247&amp;"_"&amp;M2247+1,'Leaf lengths'!$J$6:$Q$104,VLOOKUP(F2247,'Leaf lengths'!$S$1:$T$6,2,FALSE),FALSE)</f>
        <v>200</v>
      </c>
      <c r="X2247">
        <f t="shared" si="152"/>
        <v>0.37</v>
      </c>
      <c r="Y2247">
        <f t="shared" si="151"/>
        <v>2.37</v>
      </c>
      <c r="Z2247">
        <f t="shared" si="150"/>
        <v>9</v>
      </c>
      <c r="AD2247" t="str">
        <f t="shared" si="153"/>
        <v/>
      </c>
    </row>
    <row r="2248" spans="1:30" hidden="1" x14ac:dyDescent="0.3">
      <c r="A2248" t="s">
        <v>417</v>
      </c>
      <c r="B2248">
        <f t="shared" si="149"/>
        <v>401011</v>
      </c>
      <c r="C2248">
        <v>1011</v>
      </c>
      <c r="D2248">
        <f>VLOOKUP($B2248,TrialDesign!$E$2:$I$1147,5,FALSE)</f>
        <v>8</v>
      </c>
      <c r="E2248" t="str">
        <f>VLOOKUP($B2248,TrialDesign!$E$2:$I$1147,3,FALSE)</f>
        <v>Full</v>
      </c>
      <c r="F2248" t="str">
        <f>VLOOKUP($B2248,TrialDesign!$E$2:$I$1147,4,FALSE)</f>
        <v>Otane</v>
      </c>
      <c r="G2248" s="1">
        <v>41905</v>
      </c>
      <c r="H2248" s="1" t="str">
        <f>VLOOKUP(B2248,TrialDesign!$E$2:$J$1147,6,FALSE)</f>
        <v>Full_8h</v>
      </c>
      <c r="K2248">
        <v>2</v>
      </c>
      <c r="L2248">
        <v>0</v>
      </c>
      <c r="M2248">
        <v>2</v>
      </c>
      <c r="N2248">
        <v>3</v>
      </c>
      <c r="O2248">
        <v>33</v>
      </c>
      <c r="P2248">
        <v>81</v>
      </c>
      <c r="Q2248">
        <v>58</v>
      </c>
      <c r="R2248">
        <v>3</v>
      </c>
      <c r="S2248">
        <v>4</v>
      </c>
      <c r="U2248" t="s">
        <v>71</v>
      </c>
      <c r="W2248">
        <f>VLOOKUP(H2248&amp;"_"&amp;M2248+1,'Leaf lengths'!$J$6:$Q$104,VLOOKUP(F2248,'Leaf lengths'!$S$1:$T$6,2,FALSE),FALSE)</f>
        <v>200</v>
      </c>
      <c r="X2248">
        <f t="shared" si="152"/>
        <v>0.28999999999999998</v>
      </c>
      <c r="Y2248">
        <f t="shared" si="151"/>
        <v>2.29</v>
      </c>
      <c r="Z2248">
        <f t="shared" si="150"/>
        <v>9</v>
      </c>
      <c r="AD2248" t="str">
        <f t="shared" si="153"/>
        <v/>
      </c>
    </row>
    <row r="2249" spans="1:30" hidden="1" x14ac:dyDescent="0.3">
      <c r="A2249" t="s">
        <v>417</v>
      </c>
      <c r="B2249">
        <f t="shared" si="149"/>
        <v>401011</v>
      </c>
      <c r="C2249">
        <v>1011</v>
      </c>
      <c r="D2249">
        <f>VLOOKUP($B2249,TrialDesign!$E$2:$I$1147,5,FALSE)</f>
        <v>8</v>
      </c>
      <c r="E2249" t="str">
        <f>VLOOKUP($B2249,TrialDesign!$E$2:$I$1147,3,FALSE)</f>
        <v>Full</v>
      </c>
      <c r="F2249" t="str">
        <f>VLOOKUP($B2249,TrialDesign!$E$2:$I$1147,4,FALSE)</f>
        <v>Otane</v>
      </c>
      <c r="G2249" s="1">
        <v>41905</v>
      </c>
      <c r="H2249" s="1" t="str">
        <f>VLOOKUP(B2249,TrialDesign!$E$2:$J$1147,6,FALSE)</f>
        <v>Full_8h</v>
      </c>
      <c r="K2249">
        <v>3</v>
      </c>
      <c r="L2249">
        <v>0</v>
      </c>
      <c r="M2249">
        <v>1</v>
      </c>
      <c r="N2249">
        <v>2</v>
      </c>
      <c r="O2249">
        <v>39</v>
      </c>
      <c r="P2249">
        <v>48</v>
      </c>
      <c r="Q2249">
        <v>101</v>
      </c>
      <c r="R2249">
        <v>4</v>
      </c>
      <c r="S2249">
        <v>3</v>
      </c>
      <c r="U2249" t="s">
        <v>71</v>
      </c>
      <c r="W2249">
        <f>VLOOKUP(H2249&amp;"_"&amp;M2249+1,'Leaf lengths'!$J$6:$Q$104,VLOOKUP(F2249,'Leaf lengths'!$S$1:$T$6,2,FALSE),FALSE)</f>
        <v>90.285714285714292</v>
      </c>
      <c r="X2249">
        <f t="shared" si="152"/>
        <v>1.1186708860759493</v>
      </c>
      <c r="Y2249">
        <f t="shared" si="151"/>
        <v>2.1186708860759493</v>
      </c>
      <c r="Z2249">
        <f t="shared" si="150"/>
        <v>8</v>
      </c>
      <c r="AD2249" t="str">
        <f t="shared" si="153"/>
        <v/>
      </c>
    </row>
    <row r="2250" spans="1:30" hidden="1" x14ac:dyDescent="0.3">
      <c r="A2250" t="s">
        <v>417</v>
      </c>
      <c r="B2250">
        <f t="shared" si="149"/>
        <v>401011</v>
      </c>
      <c r="C2250">
        <v>1011</v>
      </c>
      <c r="D2250">
        <f>VLOOKUP($B2250,TrialDesign!$E$2:$I$1147,5,FALSE)</f>
        <v>8</v>
      </c>
      <c r="E2250" t="str">
        <f>VLOOKUP($B2250,TrialDesign!$E$2:$I$1147,3,FALSE)</f>
        <v>Full</v>
      </c>
      <c r="F2250" t="str">
        <f>VLOOKUP($B2250,TrialDesign!$E$2:$I$1147,4,FALSE)</f>
        <v>Otane</v>
      </c>
      <c r="G2250" s="1">
        <v>41905</v>
      </c>
      <c r="H2250" s="1" t="str">
        <f>VLOOKUP(B2250,TrialDesign!$E$2:$J$1147,6,FALSE)</f>
        <v>Full_8h</v>
      </c>
      <c r="K2250">
        <v>4</v>
      </c>
      <c r="L2250">
        <v>0</v>
      </c>
      <c r="M2250">
        <v>2</v>
      </c>
      <c r="N2250">
        <v>3</v>
      </c>
      <c r="O2250">
        <v>27</v>
      </c>
      <c r="P2250">
        <v>85</v>
      </c>
      <c r="Q2250">
        <v>38</v>
      </c>
      <c r="R2250">
        <v>4</v>
      </c>
      <c r="S2250">
        <v>3</v>
      </c>
      <c r="U2250" t="s">
        <v>71</v>
      </c>
      <c r="W2250">
        <f>VLOOKUP(H2250&amp;"_"&amp;M2250+1,'Leaf lengths'!$J$6:$Q$104,VLOOKUP(F2250,'Leaf lengths'!$S$1:$T$6,2,FALSE),FALSE)</f>
        <v>200</v>
      </c>
      <c r="X2250">
        <f t="shared" si="152"/>
        <v>0.19</v>
      </c>
      <c r="Y2250">
        <f t="shared" si="151"/>
        <v>2.19</v>
      </c>
      <c r="Z2250">
        <f t="shared" si="150"/>
        <v>9</v>
      </c>
      <c r="AD2250" t="str">
        <f t="shared" si="153"/>
        <v/>
      </c>
    </row>
    <row r="2251" spans="1:30" hidden="1" x14ac:dyDescent="0.3">
      <c r="A2251" t="s">
        <v>417</v>
      </c>
      <c r="B2251">
        <f t="shared" si="149"/>
        <v>401017</v>
      </c>
      <c r="C2251">
        <v>1017</v>
      </c>
      <c r="D2251">
        <f>VLOOKUP($B2251,TrialDesign!$E$2:$I$1147,5,FALSE)</f>
        <v>8</v>
      </c>
      <c r="E2251" t="str">
        <f>VLOOKUP($B2251,TrialDesign!$E$2:$I$1147,3,FALSE)</f>
        <v>Full</v>
      </c>
      <c r="F2251" t="str">
        <f>VLOOKUP($B2251,TrialDesign!$E$2:$I$1147,4,FALSE)</f>
        <v>Otane</v>
      </c>
      <c r="G2251" s="1">
        <v>41905</v>
      </c>
      <c r="H2251" s="1" t="str">
        <f>VLOOKUP(B2251,TrialDesign!$E$2:$J$1147,6,FALSE)</f>
        <v>Full_8h</v>
      </c>
      <c r="J2251">
        <v>1017</v>
      </c>
      <c r="K2251">
        <v>1</v>
      </c>
      <c r="L2251">
        <v>0</v>
      </c>
      <c r="M2251">
        <v>2</v>
      </c>
      <c r="N2251">
        <v>3</v>
      </c>
      <c r="O2251">
        <v>38</v>
      </c>
      <c r="Q2251">
        <v>38</v>
      </c>
      <c r="R2251">
        <v>3</v>
      </c>
      <c r="S2251">
        <v>4</v>
      </c>
      <c r="U2251" t="s">
        <v>71</v>
      </c>
      <c r="W2251">
        <f>VLOOKUP(H2251&amp;"_"&amp;M2251+1,'Leaf lengths'!$J$6:$Q$104,VLOOKUP(F2251,'Leaf lengths'!$S$1:$T$6,2,FALSE),FALSE)</f>
        <v>200</v>
      </c>
      <c r="X2251">
        <f t="shared" si="152"/>
        <v>0.19</v>
      </c>
      <c r="Y2251">
        <f t="shared" si="151"/>
        <v>2.19</v>
      </c>
      <c r="Z2251">
        <f t="shared" si="150"/>
        <v>9</v>
      </c>
      <c r="AD2251" t="str">
        <f t="shared" si="153"/>
        <v/>
      </c>
    </row>
    <row r="2252" spans="1:30" hidden="1" x14ac:dyDescent="0.3">
      <c r="A2252" t="s">
        <v>417</v>
      </c>
      <c r="B2252">
        <f t="shared" si="149"/>
        <v>401017</v>
      </c>
      <c r="C2252">
        <v>1017</v>
      </c>
      <c r="D2252">
        <f>VLOOKUP($B2252,TrialDesign!$E$2:$I$1147,5,FALSE)</f>
        <v>8</v>
      </c>
      <c r="E2252" t="str">
        <f>VLOOKUP($B2252,TrialDesign!$E$2:$I$1147,3,FALSE)</f>
        <v>Full</v>
      </c>
      <c r="F2252" t="str">
        <f>VLOOKUP($B2252,TrialDesign!$E$2:$I$1147,4,FALSE)</f>
        <v>Otane</v>
      </c>
      <c r="G2252" s="1">
        <v>41905</v>
      </c>
      <c r="H2252" s="1" t="str">
        <f>VLOOKUP(B2252,TrialDesign!$E$2:$J$1147,6,FALSE)</f>
        <v>Full_8h</v>
      </c>
      <c r="K2252">
        <v>2</v>
      </c>
      <c r="L2252">
        <v>0</v>
      </c>
      <c r="M2252">
        <v>2</v>
      </c>
      <c r="N2252">
        <v>3</v>
      </c>
      <c r="O2252">
        <v>35</v>
      </c>
      <c r="P2252">
        <v>132</v>
      </c>
      <c r="Q2252">
        <v>56</v>
      </c>
      <c r="R2252">
        <v>3</v>
      </c>
      <c r="S2252">
        <v>5</v>
      </c>
      <c r="U2252" t="s">
        <v>71</v>
      </c>
      <c r="W2252">
        <f>VLOOKUP(H2252&amp;"_"&amp;M2252+1,'Leaf lengths'!$J$6:$Q$104,VLOOKUP(F2252,'Leaf lengths'!$S$1:$T$6,2,FALSE),FALSE)</f>
        <v>200</v>
      </c>
      <c r="X2252">
        <f t="shared" si="152"/>
        <v>0.28000000000000003</v>
      </c>
      <c r="Y2252">
        <f t="shared" si="151"/>
        <v>2.2800000000000002</v>
      </c>
      <c r="Z2252">
        <f t="shared" si="150"/>
        <v>10</v>
      </c>
      <c r="AD2252" t="str">
        <f t="shared" si="153"/>
        <v/>
      </c>
    </row>
    <row r="2253" spans="1:30" hidden="1" x14ac:dyDescent="0.3">
      <c r="A2253" t="s">
        <v>417</v>
      </c>
      <c r="B2253">
        <f t="shared" si="149"/>
        <v>401017</v>
      </c>
      <c r="C2253">
        <v>1017</v>
      </c>
      <c r="D2253">
        <f>VLOOKUP($B2253,TrialDesign!$E$2:$I$1147,5,FALSE)</f>
        <v>8</v>
      </c>
      <c r="E2253" t="str">
        <f>VLOOKUP($B2253,TrialDesign!$E$2:$I$1147,3,FALSE)</f>
        <v>Full</v>
      </c>
      <c r="F2253" t="str">
        <f>VLOOKUP($B2253,TrialDesign!$E$2:$I$1147,4,FALSE)</f>
        <v>Otane</v>
      </c>
      <c r="G2253" s="1">
        <v>41905</v>
      </c>
      <c r="H2253" s="1" t="str">
        <f>VLOOKUP(B2253,TrialDesign!$E$2:$J$1147,6,FALSE)</f>
        <v>Full_8h</v>
      </c>
      <c r="K2253">
        <v>3</v>
      </c>
      <c r="L2253">
        <v>0</v>
      </c>
      <c r="M2253">
        <v>2</v>
      </c>
      <c r="N2253">
        <v>3</v>
      </c>
      <c r="O2253">
        <v>43</v>
      </c>
      <c r="P2253">
        <v>107</v>
      </c>
      <c r="Q2253">
        <v>60</v>
      </c>
      <c r="R2253">
        <v>3</v>
      </c>
      <c r="S2253">
        <v>4</v>
      </c>
      <c r="U2253" t="s">
        <v>71</v>
      </c>
      <c r="W2253">
        <f>VLOOKUP(H2253&amp;"_"&amp;M2253+1,'Leaf lengths'!$J$6:$Q$104,VLOOKUP(F2253,'Leaf lengths'!$S$1:$T$6,2,FALSE),FALSE)</f>
        <v>200</v>
      </c>
      <c r="X2253">
        <f t="shared" si="152"/>
        <v>0.3</v>
      </c>
      <c r="Y2253">
        <f t="shared" si="151"/>
        <v>2.2999999999999998</v>
      </c>
      <c r="Z2253">
        <f t="shared" si="150"/>
        <v>9</v>
      </c>
      <c r="AD2253" t="str">
        <f t="shared" si="153"/>
        <v/>
      </c>
    </row>
    <row r="2254" spans="1:30" hidden="1" x14ac:dyDescent="0.3">
      <c r="A2254" t="s">
        <v>417</v>
      </c>
      <c r="B2254">
        <f t="shared" ref="B2254:B2317" si="159">400000+C2254</f>
        <v>401017</v>
      </c>
      <c r="C2254">
        <v>1017</v>
      </c>
      <c r="D2254">
        <f>VLOOKUP($B2254,TrialDesign!$E$2:$I$1147,5,FALSE)</f>
        <v>8</v>
      </c>
      <c r="E2254" t="str">
        <f>VLOOKUP($B2254,TrialDesign!$E$2:$I$1147,3,FALSE)</f>
        <v>Full</v>
      </c>
      <c r="F2254" t="str">
        <f>VLOOKUP($B2254,TrialDesign!$E$2:$I$1147,4,FALSE)</f>
        <v>Otane</v>
      </c>
      <c r="G2254" s="1">
        <v>41905</v>
      </c>
      <c r="H2254" s="1" t="str">
        <f>VLOOKUP(B2254,TrialDesign!$E$2:$J$1147,6,FALSE)</f>
        <v>Full_8h</v>
      </c>
      <c r="K2254">
        <v>4</v>
      </c>
      <c r="L2254">
        <v>0</v>
      </c>
      <c r="M2254">
        <v>2</v>
      </c>
      <c r="N2254">
        <v>3</v>
      </c>
      <c r="O2254">
        <v>25</v>
      </c>
      <c r="P2254">
        <v>39</v>
      </c>
      <c r="Q2254">
        <v>49</v>
      </c>
      <c r="R2254">
        <v>3</v>
      </c>
      <c r="S2254">
        <v>3</v>
      </c>
      <c r="U2254" t="s">
        <v>71</v>
      </c>
      <c r="W2254">
        <f>VLOOKUP(H2254&amp;"_"&amp;M2254+1,'Leaf lengths'!$J$6:$Q$104,VLOOKUP(F2254,'Leaf lengths'!$S$1:$T$6,2,FALSE),FALSE)</f>
        <v>200</v>
      </c>
      <c r="X2254">
        <f t="shared" si="152"/>
        <v>0.245</v>
      </c>
      <c r="Y2254">
        <f t="shared" si="151"/>
        <v>2.2450000000000001</v>
      </c>
      <c r="Z2254">
        <f t="shared" si="150"/>
        <v>8</v>
      </c>
      <c r="AD2254" t="str">
        <f t="shared" si="153"/>
        <v/>
      </c>
    </row>
    <row r="2255" spans="1:30" hidden="1" x14ac:dyDescent="0.3">
      <c r="A2255" t="s">
        <v>417</v>
      </c>
      <c r="B2255">
        <f t="shared" si="159"/>
        <v>401025</v>
      </c>
      <c r="C2255">
        <v>1025</v>
      </c>
      <c r="D2255">
        <f>VLOOKUP($B2255,TrialDesign!$E$2:$I$1147,5,FALSE)</f>
        <v>8</v>
      </c>
      <c r="E2255" t="str">
        <f>VLOOKUP($B2255,TrialDesign!$E$2:$I$1147,3,FALSE)</f>
        <v>Full</v>
      </c>
      <c r="F2255" t="str">
        <f>VLOOKUP($B2255,TrialDesign!$E$2:$I$1147,4,FALSE)</f>
        <v>Otane</v>
      </c>
      <c r="G2255" s="1">
        <v>41905</v>
      </c>
      <c r="H2255" s="1" t="str">
        <f>VLOOKUP(B2255,TrialDesign!$E$2:$J$1147,6,FALSE)</f>
        <v>Full_8h</v>
      </c>
      <c r="J2255">
        <v>1025</v>
      </c>
      <c r="K2255">
        <v>1</v>
      </c>
      <c r="L2255">
        <v>0</v>
      </c>
      <c r="M2255">
        <v>2</v>
      </c>
      <c r="N2255">
        <v>3</v>
      </c>
      <c r="O2255">
        <v>50</v>
      </c>
      <c r="Q2255">
        <v>96</v>
      </c>
      <c r="R2255">
        <v>3</v>
      </c>
      <c r="S2255">
        <v>3</v>
      </c>
      <c r="U2255" t="s">
        <v>71</v>
      </c>
      <c r="W2255">
        <f>VLOOKUP(H2255&amp;"_"&amp;M2255+1,'Leaf lengths'!$J$6:$Q$104,VLOOKUP(F2255,'Leaf lengths'!$S$1:$T$6,2,FALSE),FALSE)</f>
        <v>200</v>
      </c>
      <c r="X2255">
        <f t="shared" si="152"/>
        <v>0.48</v>
      </c>
      <c r="Y2255">
        <f t="shared" si="151"/>
        <v>2.48</v>
      </c>
      <c r="Z2255">
        <f t="shared" si="150"/>
        <v>8</v>
      </c>
      <c r="AD2255" t="str">
        <f t="shared" si="153"/>
        <v/>
      </c>
    </row>
    <row r="2256" spans="1:30" hidden="1" x14ac:dyDescent="0.3">
      <c r="A2256" t="s">
        <v>417</v>
      </c>
      <c r="B2256">
        <f t="shared" si="159"/>
        <v>401025</v>
      </c>
      <c r="C2256">
        <v>1025</v>
      </c>
      <c r="D2256">
        <f>VLOOKUP($B2256,TrialDesign!$E$2:$I$1147,5,FALSE)</f>
        <v>8</v>
      </c>
      <c r="E2256" t="str">
        <f>VLOOKUP($B2256,TrialDesign!$E$2:$I$1147,3,FALSE)</f>
        <v>Full</v>
      </c>
      <c r="F2256" t="str">
        <f>VLOOKUP($B2256,TrialDesign!$E$2:$I$1147,4,FALSE)</f>
        <v>Otane</v>
      </c>
      <c r="G2256" s="1">
        <v>41905</v>
      </c>
      <c r="H2256" s="1" t="str">
        <f>VLOOKUP(B2256,TrialDesign!$E$2:$J$1147,6,FALSE)</f>
        <v>Full_8h</v>
      </c>
      <c r="K2256">
        <v>2</v>
      </c>
      <c r="L2256">
        <v>0</v>
      </c>
      <c r="M2256">
        <v>1</v>
      </c>
      <c r="N2256">
        <v>3</v>
      </c>
      <c r="O2256">
        <v>33</v>
      </c>
      <c r="P2256">
        <v>108</v>
      </c>
      <c r="Q2256">
        <v>24</v>
      </c>
      <c r="R2256">
        <v>3</v>
      </c>
      <c r="S2256">
        <v>4</v>
      </c>
      <c r="U2256" t="s">
        <v>71</v>
      </c>
      <c r="W2256">
        <f>VLOOKUP(H2256&amp;"_"&amp;M2256+1,'Leaf lengths'!$J$6:$Q$104,VLOOKUP(F2256,'Leaf lengths'!$S$1:$T$6,2,FALSE),FALSE)</f>
        <v>90.285714285714292</v>
      </c>
      <c r="X2256">
        <f t="shared" si="152"/>
        <v>0.26582278481012656</v>
      </c>
      <c r="Y2256">
        <f t="shared" si="151"/>
        <v>1.2658227848101267</v>
      </c>
      <c r="Z2256">
        <f t="shared" si="150"/>
        <v>8</v>
      </c>
      <c r="AD2256" t="str">
        <f t="shared" si="153"/>
        <v/>
      </c>
    </row>
    <row r="2257" spans="1:30" hidden="1" x14ac:dyDescent="0.3">
      <c r="A2257" t="s">
        <v>417</v>
      </c>
      <c r="B2257">
        <f t="shared" si="159"/>
        <v>401025</v>
      </c>
      <c r="C2257">
        <v>1025</v>
      </c>
      <c r="D2257">
        <f>VLOOKUP($B2257,TrialDesign!$E$2:$I$1147,5,FALSE)</f>
        <v>8</v>
      </c>
      <c r="E2257" t="str">
        <f>VLOOKUP($B2257,TrialDesign!$E$2:$I$1147,3,FALSE)</f>
        <v>Full</v>
      </c>
      <c r="F2257" t="str">
        <f>VLOOKUP($B2257,TrialDesign!$E$2:$I$1147,4,FALSE)</f>
        <v>Otane</v>
      </c>
      <c r="G2257" s="1">
        <v>41905</v>
      </c>
      <c r="H2257" s="1" t="str">
        <f>VLOOKUP(B2257,TrialDesign!$E$2:$J$1147,6,FALSE)</f>
        <v>Full_8h</v>
      </c>
      <c r="K2257">
        <v>3</v>
      </c>
      <c r="L2257">
        <v>0</v>
      </c>
      <c r="M2257">
        <v>2</v>
      </c>
      <c r="N2257">
        <v>3</v>
      </c>
      <c r="O2257">
        <v>39</v>
      </c>
      <c r="P2257">
        <v>118</v>
      </c>
      <c r="Q2257">
        <v>71</v>
      </c>
      <c r="R2257">
        <v>4</v>
      </c>
      <c r="S2257">
        <v>3</v>
      </c>
      <c r="U2257" t="s">
        <v>71</v>
      </c>
      <c r="W2257">
        <f>VLOOKUP(H2257&amp;"_"&amp;M2257+1,'Leaf lengths'!$J$6:$Q$104,VLOOKUP(F2257,'Leaf lengths'!$S$1:$T$6,2,FALSE),FALSE)</f>
        <v>200</v>
      </c>
      <c r="X2257">
        <f t="shared" si="152"/>
        <v>0.35499999999999998</v>
      </c>
      <c r="Y2257">
        <f t="shared" si="151"/>
        <v>2.355</v>
      </c>
      <c r="Z2257">
        <f t="shared" si="150"/>
        <v>9</v>
      </c>
      <c r="AD2257" t="str">
        <f t="shared" si="153"/>
        <v/>
      </c>
    </row>
    <row r="2258" spans="1:30" hidden="1" x14ac:dyDescent="0.3">
      <c r="A2258" t="s">
        <v>417</v>
      </c>
      <c r="B2258">
        <f t="shared" si="159"/>
        <v>401025</v>
      </c>
      <c r="C2258">
        <v>1025</v>
      </c>
      <c r="D2258">
        <f>VLOOKUP($B2258,TrialDesign!$E$2:$I$1147,5,FALSE)</f>
        <v>8</v>
      </c>
      <c r="E2258" t="str">
        <f>VLOOKUP($B2258,TrialDesign!$E$2:$I$1147,3,FALSE)</f>
        <v>Full</v>
      </c>
      <c r="F2258" t="str">
        <f>VLOOKUP($B2258,TrialDesign!$E$2:$I$1147,4,FALSE)</f>
        <v>Otane</v>
      </c>
      <c r="G2258" s="1">
        <v>41905</v>
      </c>
      <c r="H2258" s="1" t="str">
        <f>VLOOKUP(B2258,TrialDesign!$E$2:$J$1147,6,FALSE)</f>
        <v>Full_8h</v>
      </c>
      <c r="K2258">
        <v>4</v>
      </c>
      <c r="L2258">
        <v>0</v>
      </c>
      <c r="M2258">
        <v>2</v>
      </c>
      <c r="N2258">
        <v>3</v>
      </c>
      <c r="O2258">
        <v>22</v>
      </c>
      <c r="P2258">
        <v>70</v>
      </c>
      <c r="Q2258">
        <v>37</v>
      </c>
      <c r="R2258">
        <v>3</v>
      </c>
      <c r="S2258">
        <v>3</v>
      </c>
      <c r="U2258" t="s">
        <v>71</v>
      </c>
      <c r="W2258">
        <f>VLOOKUP(H2258&amp;"_"&amp;M2258+1,'Leaf lengths'!$J$6:$Q$104,VLOOKUP(F2258,'Leaf lengths'!$S$1:$T$6,2,FALSE),FALSE)</f>
        <v>200</v>
      </c>
      <c r="X2258">
        <f t="shared" si="152"/>
        <v>0.185</v>
      </c>
      <c r="Y2258">
        <f t="shared" si="151"/>
        <v>2.1850000000000001</v>
      </c>
      <c r="Z2258">
        <f t="shared" si="150"/>
        <v>8</v>
      </c>
      <c r="AD2258" t="str">
        <f t="shared" si="153"/>
        <v/>
      </c>
    </row>
    <row r="2259" spans="1:30" hidden="1" x14ac:dyDescent="0.3">
      <c r="A2259" t="s">
        <v>417</v>
      </c>
      <c r="B2259">
        <f t="shared" si="159"/>
        <v>401012</v>
      </c>
      <c r="C2259">
        <v>1012</v>
      </c>
      <c r="D2259">
        <f>VLOOKUP($B2259,TrialDesign!$E$2:$I$1147,5,FALSE)</f>
        <v>8</v>
      </c>
      <c r="E2259" t="str">
        <f>VLOOKUP($B2259,TrialDesign!$E$2:$I$1147,3,FALSE)</f>
        <v>Full</v>
      </c>
      <c r="F2259" t="str">
        <f>VLOOKUP($B2259,TrialDesign!$E$2:$I$1147,4,FALSE)</f>
        <v>Otane</v>
      </c>
      <c r="G2259" s="1">
        <v>41912</v>
      </c>
      <c r="H2259" s="1" t="str">
        <f>VLOOKUP(B2259,TrialDesign!$E$2:$J$1147,6,FALSE)</f>
        <v>Full_8h</v>
      </c>
      <c r="J2259">
        <v>1012</v>
      </c>
      <c r="K2259">
        <v>1</v>
      </c>
      <c r="L2259">
        <v>1</v>
      </c>
      <c r="M2259">
        <v>3</v>
      </c>
      <c r="N2259">
        <v>4</v>
      </c>
      <c r="O2259">
        <v>60</v>
      </c>
      <c r="Q2259">
        <v>85</v>
      </c>
      <c r="R2259">
        <v>5</v>
      </c>
      <c r="S2259">
        <v>5</v>
      </c>
      <c r="U2259" t="s">
        <v>71</v>
      </c>
      <c r="W2259">
        <f>VLOOKUP(H2259&amp;"_"&amp;M2259+1,'Leaf lengths'!$J$6:$Q$104,VLOOKUP(F2259,'Leaf lengths'!$S$1:$T$6,2,FALSE),FALSE)</f>
        <v>204.42857142857142</v>
      </c>
      <c r="X2259">
        <f t="shared" si="152"/>
        <v>0.41579315164220826</v>
      </c>
      <c r="Y2259">
        <f t="shared" si="151"/>
        <v>3.4157931516422084</v>
      </c>
      <c r="Z2259">
        <f t="shared" si="150"/>
        <v>13</v>
      </c>
      <c r="AD2259" t="str">
        <f t="shared" si="153"/>
        <v/>
      </c>
    </row>
    <row r="2260" spans="1:30" hidden="1" x14ac:dyDescent="0.3">
      <c r="A2260" t="s">
        <v>417</v>
      </c>
      <c r="B2260">
        <f t="shared" si="159"/>
        <v>401012</v>
      </c>
      <c r="C2260">
        <v>1012</v>
      </c>
      <c r="D2260">
        <f>VLOOKUP($B2260,TrialDesign!$E$2:$I$1147,5,FALSE)</f>
        <v>8</v>
      </c>
      <c r="E2260" t="str">
        <f>VLOOKUP($B2260,TrialDesign!$E$2:$I$1147,3,FALSE)</f>
        <v>Full</v>
      </c>
      <c r="F2260" t="str">
        <f>VLOOKUP($B2260,TrialDesign!$E$2:$I$1147,4,FALSE)</f>
        <v>Otane</v>
      </c>
      <c r="G2260" s="1">
        <v>41912</v>
      </c>
      <c r="H2260" s="1" t="str">
        <f>VLOOKUP(B2260,TrialDesign!$E$2:$J$1147,6,FALSE)</f>
        <v>Full_8h</v>
      </c>
      <c r="K2260">
        <v>2</v>
      </c>
      <c r="L2260">
        <v>1</v>
      </c>
      <c r="M2260">
        <v>3</v>
      </c>
      <c r="N2260">
        <v>4</v>
      </c>
      <c r="O2260">
        <v>58</v>
      </c>
      <c r="P2260">
        <v>209</v>
      </c>
      <c r="Q2260">
        <v>93</v>
      </c>
      <c r="R2260">
        <v>5</v>
      </c>
      <c r="S2260">
        <v>6</v>
      </c>
      <c r="U2260" t="s">
        <v>71</v>
      </c>
      <c r="W2260">
        <f>VLOOKUP(H2260&amp;"_"&amp;M2260+1,'Leaf lengths'!$J$6:$Q$104,VLOOKUP(F2260,'Leaf lengths'!$S$1:$T$6,2,FALSE),FALSE)</f>
        <v>204.42857142857142</v>
      </c>
      <c r="X2260">
        <f t="shared" si="152"/>
        <v>0.45492662473794554</v>
      </c>
      <c r="Y2260">
        <f t="shared" si="151"/>
        <v>3.4549266247379453</v>
      </c>
      <c r="Z2260">
        <f t="shared" si="150"/>
        <v>14</v>
      </c>
      <c r="AD2260" t="str">
        <f t="shared" si="153"/>
        <v/>
      </c>
    </row>
    <row r="2261" spans="1:30" hidden="1" x14ac:dyDescent="0.3">
      <c r="A2261" t="s">
        <v>417</v>
      </c>
      <c r="B2261">
        <f t="shared" si="159"/>
        <v>401012</v>
      </c>
      <c r="C2261">
        <v>1012</v>
      </c>
      <c r="D2261">
        <f>VLOOKUP($B2261,TrialDesign!$E$2:$I$1147,5,FALSE)</f>
        <v>8</v>
      </c>
      <c r="E2261" t="str">
        <f>VLOOKUP($B2261,TrialDesign!$E$2:$I$1147,3,FALSE)</f>
        <v>Full</v>
      </c>
      <c r="F2261" t="str">
        <f>VLOOKUP($B2261,TrialDesign!$E$2:$I$1147,4,FALSE)</f>
        <v>Otane</v>
      </c>
      <c r="G2261" s="1">
        <v>41912</v>
      </c>
      <c r="H2261" s="1" t="str">
        <f>VLOOKUP(B2261,TrialDesign!$E$2:$J$1147,6,FALSE)</f>
        <v>Full_8h</v>
      </c>
      <c r="K2261">
        <v>3</v>
      </c>
      <c r="L2261">
        <v>1</v>
      </c>
      <c r="M2261">
        <v>3</v>
      </c>
      <c r="N2261">
        <v>4</v>
      </c>
      <c r="O2261">
        <v>52</v>
      </c>
      <c r="P2261">
        <v>182</v>
      </c>
      <c r="Q2261">
        <v>44</v>
      </c>
      <c r="R2261">
        <v>4</v>
      </c>
      <c r="S2261">
        <v>5</v>
      </c>
      <c r="U2261" t="s">
        <v>71</v>
      </c>
      <c r="W2261">
        <f>VLOOKUP(H2261&amp;"_"&amp;M2261+1,'Leaf lengths'!$J$6:$Q$104,VLOOKUP(F2261,'Leaf lengths'!$S$1:$T$6,2,FALSE),FALSE)</f>
        <v>204.42857142857142</v>
      </c>
      <c r="X2261">
        <f t="shared" si="152"/>
        <v>0.21523410202655488</v>
      </c>
      <c r="Y2261">
        <f t="shared" si="151"/>
        <v>3.2152341020265549</v>
      </c>
      <c r="Z2261">
        <f t="shared" si="150"/>
        <v>12</v>
      </c>
      <c r="AD2261" t="str">
        <f t="shared" si="153"/>
        <v/>
      </c>
    </row>
    <row r="2262" spans="1:30" hidden="1" x14ac:dyDescent="0.3">
      <c r="A2262" t="s">
        <v>417</v>
      </c>
      <c r="B2262">
        <f t="shared" si="159"/>
        <v>401012</v>
      </c>
      <c r="C2262">
        <v>1012</v>
      </c>
      <c r="D2262">
        <f>VLOOKUP($B2262,TrialDesign!$E$2:$I$1147,5,FALSE)</f>
        <v>8</v>
      </c>
      <c r="E2262" t="str">
        <f>VLOOKUP($B2262,TrialDesign!$E$2:$I$1147,3,FALSE)</f>
        <v>Full</v>
      </c>
      <c r="F2262" t="str">
        <f>VLOOKUP($B2262,TrialDesign!$E$2:$I$1147,4,FALSE)</f>
        <v>Otane</v>
      </c>
      <c r="G2262" s="1">
        <v>41912</v>
      </c>
      <c r="H2262" s="1" t="str">
        <f>VLOOKUP(B2262,TrialDesign!$E$2:$J$1147,6,FALSE)</f>
        <v>Full_8h</v>
      </c>
      <c r="K2262">
        <v>4</v>
      </c>
      <c r="L2262">
        <v>1</v>
      </c>
      <c r="M2262">
        <v>3</v>
      </c>
      <c r="N2262">
        <v>4</v>
      </c>
      <c r="O2262">
        <v>46</v>
      </c>
      <c r="P2262">
        <v>176</v>
      </c>
      <c r="Q2262">
        <v>36</v>
      </c>
      <c r="R2262">
        <v>4</v>
      </c>
      <c r="S2262">
        <v>6</v>
      </c>
      <c r="U2262" t="s">
        <v>71</v>
      </c>
      <c r="W2262">
        <f>VLOOKUP(H2262&amp;"_"&amp;M2262+1,'Leaf lengths'!$J$6:$Q$104,VLOOKUP(F2262,'Leaf lengths'!$S$1:$T$6,2,FALSE),FALSE)</f>
        <v>204.42857142857142</v>
      </c>
      <c r="X2262">
        <f t="shared" si="152"/>
        <v>0.17610062893081763</v>
      </c>
      <c r="Y2262">
        <f t="shared" si="151"/>
        <v>3.1761006289308176</v>
      </c>
      <c r="Z2262">
        <f t="shared" si="150"/>
        <v>13</v>
      </c>
      <c r="AD2262" t="str">
        <f t="shared" si="153"/>
        <v/>
      </c>
    </row>
    <row r="2263" spans="1:30" hidden="1" x14ac:dyDescent="0.3">
      <c r="A2263" t="s">
        <v>417</v>
      </c>
      <c r="B2263">
        <f t="shared" si="159"/>
        <v>401013</v>
      </c>
      <c r="C2263">
        <v>1013</v>
      </c>
      <c r="D2263">
        <f>VLOOKUP($B2263,TrialDesign!$E$2:$I$1147,5,FALSE)</f>
        <v>8</v>
      </c>
      <c r="E2263" t="str">
        <f>VLOOKUP($B2263,TrialDesign!$E$2:$I$1147,3,FALSE)</f>
        <v>Full</v>
      </c>
      <c r="F2263" t="str">
        <f>VLOOKUP($B2263,TrialDesign!$E$2:$I$1147,4,FALSE)</f>
        <v>Otane</v>
      </c>
      <c r="G2263" s="1">
        <v>41912</v>
      </c>
      <c r="H2263" s="1" t="str">
        <f>VLOOKUP(B2263,TrialDesign!$E$2:$J$1147,6,FALSE)</f>
        <v>Full_8h</v>
      </c>
      <c r="J2263">
        <v>1013</v>
      </c>
      <c r="K2263">
        <v>1</v>
      </c>
      <c r="L2263">
        <v>1</v>
      </c>
      <c r="M2263">
        <v>3</v>
      </c>
      <c r="N2263">
        <v>4</v>
      </c>
      <c r="O2263">
        <v>60</v>
      </c>
      <c r="Q2263">
        <v>93</v>
      </c>
      <c r="R2263">
        <v>5</v>
      </c>
      <c r="S2263">
        <v>5</v>
      </c>
      <c r="U2263" t="s">
        <v>71</v>
      </c>
      <c r="W2263">
        <f>VLOOKUP(H2263&amp;"_"&amp;M2263+1,'Leaf lengths'!$J$6:$Q$104,VLOOKUP(F2263,'Leaf lengths'!$S$1:$T$6,2,FALSE),FALSE)</f>
        <v>204.42857142857142</v>
      </c>
      <c r="X2263">
        <f t="shared" si="152"/>
        <v>0.45492662473794554</v>
      </c>
      <c r="Y2263">
        <f t="shared" si="151"/>
        <v>3.4549266247379453</v>
      </c>
      <c r="Z2263">
        <f t="shared" si="150"/>
        <v>13</v>
      </c>
      <c r="AD2263" t="str">
        <f t="shared" si="153"/>
        <v/>
      </c>
    </row>
    <row r="2264" spans="1:30" hidden="1" x14ac:dyDescent="0.3">
      <c r="A2264" t="s">
        <v>417</v>
      </c>
      <c r="B2264">
        <f t="shared" si="159"/>
        <v>401013</v>
      </c>
      <c r="C2264">
        <v>1013</v>
      </c>
      <c r="D2264">
        <f>VLOOKUP($B2264,TrialDesign!$E$2:$I$1147,5,FALSE)</f>
        <v>8</v>
      </c>
      <c r="E2264" t="str">
        <f>VLOOKUP($B2264,TrialDesign!$E$2:$I$1147,3,FALSE)</f>
        <v>Full</v>
      </c>
      <c r="F2264" t="str">
        <f>VLOOKUP($B2264,TrialDesign!$E$2:$I$1147,4,FALSE)</f>
        <v>Otane</v>
      </c>
      <c r="G2264" s="1">
        <v>41912</v>
      </c>
      <c r="H2264" s="1" t="str">
        <f>VLOOKUP(B2264,TrialDesign!$E$2:$J$1147,6,FALSE)</f>
        <v>Full_8h</v>
      </c>
      <c r="K2264">
        <v>2</v>
      </c>
      <c r="L2264">
        <v>0</v>
      </c>
      <c r="M2264">
        <v>3</v>
      </c>
      <c r="N2264">
        <v>4</v>
      </c>
      <c r="O2264">
        <v>60</v>
      </c>
      <c r="P2264">
        <v>189</v>
      </c>
      <c r="Q2264">
        <v>100</v>
      </c>
      <c r="R2264">
        <v>5</v>
      </c>
      <c r="S2264">
        <v>5</v>
      </c>
      <c r="U2264" t="s">
        <v>71</v>
      </c>
      <c r="W2264">
        <f>VLOOKUP(H2264&amp;"_"&amp;M2264+1,'Leaf lengths'!$J$6:$Q$104,VLOOKUP(F2264,'Leaf lengths'!$S$1:$T$6,2,FALSE),FALSE)</f>
        <v>204.42857142857142</v>
      </c>
      <c r="X2264">
        <f t="shared" si="152"/>
        <v>0.4891684136967156</v>
      </c>
      <c r="Y2264">
        <f t="shared" si="151"/>
        <v>3.4891684136967154</v>
      </c>
      <c r="Z2264">
        <f t="shared" si="150"/>
        <v>13</v>
      </c>
      <c r="AD2264" t="str">
        <f t="shared" si="153"/>
        <v/>
      </c>
    </row>
    <row r="2265" spans="1:30" hidden="1" x14ac:dyDescent="0.3">
      <c r="A2265" t="s">
        <v>417</v>
      </c>
      <c r="B2265">
        <f t="shared" si="159"/>
        <v>401013</v>
      </c>
      <c r="C2265">
        <v>1013</v>
      </c>
      <c r="D2265">
        <f>VLOOKUP($B2265,TrialDesign!$E$2:$I$1147,5,FALSE)</f>
        <v>8</v>
      </c>
      <c r="E2265" t="str">
        <f>VLOOKUP($B2265,TrialDesign!$E$2:$I$1147,3,FALSE)</f>
        <v>Full</v>
      </c>
      <c r="F2265" t="str">
        <f>VLOOKUP($B2265,TrialDesign!$E$2:$I$1147,4,FALSE)</f>
        <v>Otane</v>
      </c>
      <c r="G2265" s="1">
        <v>41912</v>
      </c>
      <c r="H2265" s="1" t="str">
        <f>VLOOKUP(B2265,TrialDesign!$E$2:$J$1147,6,FALSE)</f>
        <v>Full_8h</v>
      </c>
      <c r="K2265">
        <v>3</v>
      </c>
      <c r="L2265">
        <v>1</v>
      </c>
      <c r="M2265">
        <v>3</v>
      </c>
      <c r="N2265">
        <v>4</v>
      </c>
      <c r="O2265">
        <v>61</v>
      </c>
      <c r="P2265">
        <v>224</v>
      </c>
      <c r="Q2265">
        <v>81</v>
      </c>
      <c r="R2265">
        <v>4</v>
      </c>
      <c r="S2265">
        <v>6</v>
      </c>
      <c r="U2265" t="s">
        <v>71</v>
      </c>
      <c r="W2265">
        <f>VLOOKUP(H2265&amp;"_"&amp;M2265+1,'Leaf lengths'!$J$6:$Q$104,VLOOKUP(F2265,'Leaf lengths'!$S$1:$T$6,2,FALSE),FALSE)</f>
        <v>204.42857142857142</v>
      </c>
      <c r="X2265">
        <f t="shared" si="152"/>
        <v>0.39622641509433965</v>
      </c>
      <c r="Y2265">
        <f t="shared" si="151"/>
        <v>3.3962264150943398</v>
      </c>
      <c r="Z2265">
        <f t="shared" si="150"/>
        <v>13</v>
      </c>
      <c r="AD2265" t="str">
        <f t="shared" si="153"/>
        <v/>
      </c>
    </row>
    <row r="2266" spans="1:30" hidden="1" x14ac:dyDescent="0.3">
      <c r="A2266" t="s">
        <v>417</v>
      </c>
      <c r="B2266">
        <f t="shared" si="159"/>
        <v>401013</v>
      </c>
      <c r="C2266">
        <v>1013</v>
      </c>
      <c r="D2266">
        <f>VLOOKUP($B2266,TrialDesign!$E$2:$I$1147,5,FALSE)</f>
        <v>8</v>
      </c>
      <c r="E2266" t="str">
        <f>VLOOKUP($B2266,TrialDesign!$E$2:$I$1147,3,FALSE)</f>
        <v>Full</v>
      </c>
      <c r="F2266" t="str">
        <f>VLOOKUP($B2266,TrialDesign!$E$2:$I$1147,4,FALSE)</f>
        <v>Otane</v>
      </c>
      <c r="G2266" s="1">
        <v>41912</v>
      </c>
      <c r="H2266" s="1" t="str">
        <f>VLOOKUP(B2266,TrialDesign!$E$2:$J$1147,6,FALSE)</f>
        <v>Full_8h</v>
      </c>
      <c r="K2266">
        <v>4</v>
      </c>
      <c r="L2266">
        <v>1</v>
      </c>
      <c r="M2266">
        <v>3</v>
      </c>
      <c r="N2266">
        <v>4</v>
      </c>
      <c r="O2266">
        <v>61</v>
      </c>
      <c r="P2266">
        <v>210</v>
      </c>
      <c r="Q2266">
        <v>93</v>
      </c>
      <c r="R2266">
        <v>4</v>
      </c>
      <c r="S2266">
        <v>7</v>
      </c>
      <c r="U2266" t="s">
        <v>71</v>
      </c>
      <c r="W2266">
        <f>VLOOKUP(H2266&amp;"_"&amp;M2266+1,'Leaf lengths'!$J$6:$Q$104,VLOOKUP(F2266,'Leaf lengths'!$S$1:$T$6,2,FALSE),FALSE)</f>
        <v>204.42857142857142</v>
      </c>
      <c r="X2266">
        <f t="shared" si="152"/>
        <v>0.45492662473794554</v>
      </c>
      <c r="Y2266">
        <f t="shared" si="151"/>
        <v>3.4549266247379453</v>
      </c>
      <c r="Z2266">
        <f t="shared" si="150"/>
        <v>14</v>
      </c>
      <c r="AD2266" t="str">
        <f t="shared" si="153"/>
        <v/>
      </c>
    </row>
    <row r="2267" spans="1:30" hidden="1" x14ac:dyDescent="0.3">
      <c r="A2267" t="s">
        <v>417</v>
      </c>
      <c r="B2267">
        <f t="shared" si="159"/>
        <v>401015</v>
      </c>
      <c r="C2267">
        <v>1015</v>
      </c>
      <c r="D2267">
        <f>VLOOKUP($B2267,TrialDesign!$E$2:$I$1147,5,FALSE)</f>
        <v>8</v>
      </c>
      <c r="E2267" t="str">
        <f>VLOOKUP($B2267,TrialDesign!$E$2:$I$1147,3,FALSE)</f>
        <v>Full</v>
      </c>
      <c r="F2267" t="str">
        <f>VLOOKUP($B2267,TrialDesign!$E$2:$I$1147,4,FALSE)</f>
        <v>Otane</v>
      </c>
      <c r="G2267" s="1">
        <v>41912</v>
      </c>
      <c r="H2267" s="1" t="str">
        <f>VLOOKUP(B2267,TrialDesign!$E$2:$J$1147,6,FALSE)</f>
        <v>Full_8h</v>
      </c>
      <c r="I2267" s="10">
        <v>41912</v>
      </c>
      <c r="J2267">
        <v>1015</v>
      </c>
      <c r="K2267">
        <v>1</v>
      </c>
      <c r="L2267">
        <v>2</v>
      </c>
      <c r="M2267">
        <v>3</v>
      </c>
      <c r="N2267">
        <v>4</v>
      </c>
      <c r="O2267">
        <v>57</v>
      </c>
      <c r="Q2267">
        <v>133</v>
      </c>
      <c r="R2267">
        <v>4</v>
      </c>
      <c r="S2267">
        <v>8</v>
      </c>
      <c r="U2267" t="s">
        <v>71</v>
      </c>
      <c r="W2267">
        <f>VLOOKUP(H2267&amp;"_"&amp;M2267+1,'Leaf lengths'!$J$6:$Q$104,VLOOKUP(F2267,'Leaf lengths'!$S$1:$T$6,2,FALSE),FALSE)</f>
        <v>204.42857142857142</v>
      </c>
      <c r="X2267">
        <f t="shared" si="152"/>
        <v>0.65059399021663178</v>
      </c>
      <c r="Y2267">
        <f t="shared" si="151"/>
        <v>3.650593990216632</v>
      </c>
      <c r="Z2267">
        <f t="shared" si="150"/>
        <v>15</v>
      </c>
      <c r="AD2267" t="str">
        <f t="shared" si="153"/>
        <v/>
      </c>
    </row>
    <row r="2268" spans="1:30" hidden="1" x14ac:dyDescent="0.3">
      <c r="A2268" t="s">
        <v>417</v>
      </c>
      <c r="B2268">
        <f t="shared" si="159"/>
        <v>401015</v>
      </c>
      <c r="C2268">
        <v>1015</v>
      </c>
      <c r="D2268">
        <f>VLOOKUP($B2268,TrialDesign!$E$2:$I$1147,5,FALSE)</f>
        <v>8</v>
      </c>
      <c r="E2268" t="str">
        <f>VLOOKUP($B2268,TrialDesign!$E$2:$I$1147,3,FALSE)</f>
        <v>Full</v>
      </c>
      <c r="F2268" t="str">
        <f>VLOOKUP($B2268,TrialDesign!$E$2:$I$1147,4,FALSE)</f>
        <v>Otane</v>
      </c>
      <c r="G2268" s="1">
        <v>41912</v>
      </c>
      <c r="H2268" s="1" t="str">
        <f>VLOOKUP(B2268,TrialDesign!$E$2:$J$1147,6,FALSE)</f>
        <v>Full_8h</v>
      </c>
      <c r="K2268">
        <v>2</v>
      </c>
      <c r="L2268">
        <v>1</v>
      </c>
      <c r="M2268">
        <v>3</v>
      </c>
      <c r="N2268">
        <v>4</v>
      </c>
      <c r="O2268">
        <v>54</v>
      </c>
      <c r="P2268">
        <v>186</v>
      </c>
      <c r="Q2268">
        <v>111</v>
      </c>
      <c r="R2268">
        <v>5</v>
      </c>
      <c r="S2268">
        <v>5</v>
      </c>
      <c r="U2268" t="s">
        <v>71</v>
      </c>
      <c r="W2268">
        <f>VLOOKUP(H2268&amp;"_"&amp;M2268+1,'Leaf lengths'!$J$6:$Q$104,VLOOKUP(F2268,'Leaf lengths'!$S$1:$T$6,2,FALSE),FALSE)</f>
        <v>204.42857142857142</v>
      </c>
      <c r="X2268">
        <f t="shared" si="152"/>
        <v>0.54297693920335433</v>
      </c>
      <c r="Y2268">
        <f t="shared" si="151"/>
        <v>3.5429769392033545</v>
      </c>
      <c r="Z2268">
        <f t="shared" si="150"/>
        <v>13</v>
      </c>
      <c r="AD2268" t="str">
        <f t="shared" si="153"/>
        <v/>
      </c>
    </row>
    <row r="2269" spans="1:30" hidden="1" x14ac:dyDescent="0.3">
      <c r="A2269" t="s">
        <v>417</v>
      </c>
      <c r="B2269">
        <f t="shared" si="159"/>
        <v>401015</v>
      </c>
      <c r="C2269">
        <v>1015</v>
      </c>
      <c r="D2269">
        <f>VLOOKUP($B2269,TrialDesign!$E$2:$I$1147,5,FALSE)</f>
        <v>8</v>
      </c>
      <c r="E2269" t="str">
        <f>VLOOKUP($B2269,TrialDesign!$E$2:$I$1147,3,FALSE)</f>
        <v>Full</v>
      </c>
      <c r="F2269" t="str">
        <f>VLOOKUP($B2269,TrialDesign!$E$2:$I$1147,4,FALSE)</f>
        <v>Otane</v>
      </c>
      <c r="G2269" s="1">
        <v>41912</v>
      </c>
      <c r="H2269" s="1" t="str">
        <f>VLOOKUP(B2269,TrialDesign!$E$2:$J$1147,6,FALSE)</f>
        <v>Full_8h</v>
      </c>
      <c r="K2269">
        <v>3</v>
      </c>
      <c r="L2269">
        <v>1</v>
      </c>
      <c r="M2269">
        <v>3</v>
      </c>
      <c r="N2269">
        <v>4</v>
      </c>
      <c r="O2269">
        <v>57</v>
      </c>
      <c r="P2269">
        <v>214</v>
      </c>
      <c r="Q2269">
        <v>106</v>
      </c>
      <c r="R2269">
        <v>5</v>
      </c>
      <c r="S2269">
        <v>6</v>
      </c>
      <c r="U2269" t="s">
        <v>71</v>
      </c>
      <c r="W2269">
        <f>VLOOKUP(H2269&amp;"_"&amp;M2269+1,'Leaf lengths'!$J$6:$Q$104,VLOOKUP(F2269,'Leaf lengths'!$S$1:$T$6,2,FALSE),FALSE)</f>
        <v>204.42857142857142</v>
      </c>
      <c r="X2269">
        <f t="shared" si="152"/>
        <v>0.5185185185185186</v>
      </c>
      <c r="Y2269">
        <f t="shared" si="151"/>
        <v>3.5185185185185186</v>
      </c>
      <c r="Z2269">
        <f t="shared" si="150"/>
        <v>14</v>
      </c>
      <c r="AD2269" t="str">
        <f t="shared" si="153"/>
        <v/>
      </c>
    </row>
    <row r="2270" spans="1:30" hidden="1" x14ac:dyDescent="0.3">
      <c r="A2270" t="s">
        <v>417</v>
      </c>
      <c r="B2270">
        <f t="shared" si="159"/>
        <v>401015</v>
      </c>
      <c r="C2270">
        <v>1015</v>
      </c>
      <c r="D2270">
        <f>VLOOKUP($B2270,TrialDesign!$E$2:$I$1147,5,FALSE)</f>
        <v>8</v>
      </c>
      <c r="E2270" t="str">
        <f>VLOOKUP($B2270,TrialDesign!$E$2:$I$1147,3,FALSE)</f>
        <v>Full</v>
      </c>
      <c r="F2270" t="str">
        <f>VLOOKUP($B2270,TrialDesign!$E$2:$I$1147,4,FALSE)</f>
        <v>Otane</v>
      </c>
      <c r="G2270" s="1">
        <v>41912</v>
      </c>
      <c r="H2270" s="1" t="str">
        <f>VLOOKUP(B2270,TrialDesign!$E$2:$J$1147,6,FALSE)</f>
        <v>Full_8h</v>
      </c>
      <c r="K2270">
        <v>4</v>
      </c>
      <c r="L2270">
        <v>1</v>
      </c>
      <c r="M2270">
        <v>3</v>
      </c>
      <c r="N2270">
        <v>4</v>
      </c>
      <c r="O2270">
        <v>58</v>
      </c>
      <c r="P2270">
        <v>210</v>
      </c>
      <c r="Q2270">
        <v>78</v>
      </c>
      <c r="R2270">
        <v>4</v>
      </c>
      <c r="S2270">
        <v>7</v>
      </c>
      <c r="U2270" t="s">
        <v>71</v>
      </c>
      <c r="W2270">
        <f>VLOOKUP(H2270&amp;"_"&amp;M2270+1,'Leaf lengths'!$J$6:$Q$104,VLOOKUP(F2270,'Leaf lengths'!$S$1:$T$6,2,FALSE),FALSE)</f>
        <v>204.42857142857142</v>
      </c>
      <c r="X2270">
        <f t="shared" si="152"/>
        <v>0.3815513626834382</v>
      </c>
      <c r="Y2270">
        <f t="shared" si="151"/>
        <v>3.3815513626834384</v>
      </c>
      <c r="Z2270">
        <f t="shared" ref="Z2270:Z2333" si="160">IF(S2270="","",SUM(M2270+R2270+S2270))</f>
        <v>14</v>
      </c>
      <c r="AD2270" t="str">
        <f t="shared" si="153"/>
        <v/>
      </c>
    </row>
    <row r="2271" spans="1:30" hidden="1" x14ac:dyDescent="0.3">
      <c r="A2271" t="s">
        <v>417</v>
      </c>
      <c r="B2271">
        <f t="shared" si="159"/>
        <v>401019</v>
      </c>
      <c r="C2271">
        <v>1019</v>
      </c>
      <c r="D2271">
        <f>VLOOKUP($B2271,TrialDesign!$E$2:$I$1147,5,FALSE)</f>
        <v>8</v>
      </c>
      <c r="E2271" t="str">
        <f>VLOOKUP($B2271,TrialDesign!$E$2:$I$1147,3,FALSE)</f>
        <v>Full</v>
      </c>
      <c r="F2271" t="str">
        <f>VLOOKUP($B2271,TrialDesign!$E$2:$I$1147,4,FALSE)</f>
        <v>Otane</v>
      </c>
      <c r="G2271" s="1">
        <v>41919</v>
      </c>
      <c r="H2271" s="1" t="str">
        <f>VLOOKUP(B2271,TrialDesign!$E$2:$J$1147,6,FALSE)</f>
        <v>Full_8h</v>
      </c>
      <c r="J2271">
        <v>1019</v>
      </c>
      <c r="K2271">
        <v>1</v>
      </c>
      <c r="L2271">
        <v>2</v>
      </c>
      <c r="M2271">
        <v>4</v>
      </c>
      <c r="N2271">
        <v>5</v>
      </c>
      <c r="O2271">
        <v>70</v>
      </c>
      <c r="Q2271">
        <v>177</v>
      </c>
      <c r="R2271">
        <v>5</v>
      </c>
      <c r="S2271">
        <v>13</v>
      </c>
      <c r="U2271" t="s">
        <v>17</v>
      </c>
      <c r="W2271">
        <f>VLOOKUP(H2271&amp;"_"&amp;M2271+1,'Leaf lengths'!$J$6:$Q$104,VLOOKUP(F2271,'Leaf lengths'!$S$1:$T$6,2,FALSE),FALSE)</f>
        <v>220.57142857142858</v>
      </c>
      <c r="X2271">
        <f t="shared" si="152"/>
        <v>0.80246113989637302</v>
      </c>
      <c r="Y2271">
        <f t="shared" si="151"/>
        <v>4.8024611398963728</v>
      </c>
      <c r="Z2271">
        <f t="shared" si="160"/>
        <v>22</v>
      </c>
      <c r="AD2271" t="str">
        <f t="shared" si="153"/>
        <v/>
      </c>
    </row>
    <row r="2272" spans="1:30" hidden="1" x14ac:dyDescent="0.3">
      <c r="A2272" t="s">
        <v>417</v>
      </c>
      <c r="B2272">
        <f t="shared" si="159"/>
        <v>401019</v>
      </c>
      <c r="C2272">
        <v>1019</v>
      </c>
      <c r="D2272">
        <f>VLOOKUP($B2272,TrialDesign!$E$2:$I$1147,5,FALSE)</f>
        <v>8</v>
      </c>
      <c r="E2272" t="str">
        <f>VLOOKUP($B2272,TrialDesign!$E$2:$I$1147,3,FALSE)</f>
        <v>Full</v>
      </c>
      <c r="F2272" t="str">
        <f>VLOOKUP($B2272,TrialDesign!$E$2:$I$1147,4,FALSE)</f>
        <v>Otane</v>
      </c>
      <c r="G2272" s="1">
        <v>41919</v>
      </c>
      <c r="H2272" s="1" t="str">
        <f>VLOOKUP(B2272,TrialDesign!$E$2:$J$1147,6,FALSE)</f>
        <v>Full_8h</v>
      </c>
      <c r="K2272">
        <v>2</v>
      </c>
      <c r="L2272">
        <v>2</v>
      </c>
      <c r="M2272">
        <v>4</v>
      </c>
      <c r="N2272">
        <v>5</v>
      </c>
      <c r="O2272">
        <v>67</v>
      </c>
      <c r="P2272">
        <v>213</v>
      </c>
      <c r="Q2272">
        <v>177</v>
      </c>
      <c r="R2272">
        <v>5</v>
      </c>
      <c r="S2272">
        <v>13</v>
      </c>
      <c r="U2272" t="s">
        <v>17</v>
      </c>
      <c r="W2272">
        <f>VLOOKUP(H2272&amp;"_"&amp;M2272+1,'Leaf lengths'!$J$6:$Q$104,VLOOKUP(F2272,'Leaf lengths'!$S$1:$T$6,2,FALSE),FALSE)</f>
        <v>220.57142857142858</v>
      </c>
      <c r="X2272">
        <f t="shared" si="152"/>
        <v>0.80246113989637302</v>
      </c>
      <c r="Y2272">
        <f t="shared" si="151"/>
        <v>4.8024611398963728</v>
      </c>
      <c r="Z2272">
        <f t="shared" si="160"/>
        <v>22</v>
      </c>
      <c r="AD2272" t="str">
        <f t="shared" si="153"/>
        <v/>
      </c>
    </row>
    <row r="2273" spans="1:30" hidden="1" x14ac:dyDescent="0.3">
      <c r="A2273" t="s">
        <v>417</v>
      </c>
      <c r="B2273">
        <f t="shared" si="159"/>
        <v>401019</v>
      </c>
      <c r="C2273">
        <v>1019</v>
      </c>
      <c r="D2273">
        <f>VLOOKUP($B2273,TrialDesign!$E$2:$I$1147,5,FALSE)</f>
        <v>8</v>
      </c>
      <c r="E2273" t="str">
        <f>VLOOKUP($B2273,TrialDesign!$E$2:$I$1147,3,FALSE)</f>
        <v>Full</v>
      </c>
      <c r="F2273" t="str">
        <f>VLOOKUP($B2273,TrialDesign!$E$2:$I$1147,4,FALSE)</f>
        <v>Otane</v>
      </c>
      <c r="G2273" s="1">
        <v>41919</v>
      </c>
      <c r="H2273" s="1" t="str">
        <f>VLOOKUP(B2273,TrialDesign!$E$2:$J$1147,6,FALSE)</f>
        <v>Full_8h</v>
      </c>
      <c r="K2273">
        <v>3</v>
      </c>
      <c r="L2273">
        <v>2</v>
      </c>
      <c r="M2273">
        <v>4</v>
      </c>
      <c r="N2273">
        <v>5</v>
      </c>
      <c r="O2273">
        <v>65</v>
      </c>
      <c r="P2273">
        <v>216</v>
      </c>
      <c r="Q2273">
        <v>171</v>
      </c>
      <c r="R2273">
        <v>5</v>
      </c>
      <c r="S2273">
        <v>13</v>
      </c>
      <c r="U2273" t="s">
        <v>17</v>
      </c>
      <c r="W2273">
        <f>VLOOKUP(H2273&amp;"_"&amp;M2273+1,'Leaf lengths'!$J$6:$Q$104,VLOOKUP(F2273,'Leaf lengths'!$S$1:$T$6,2,FALSE),FALSE)</f>
        <v>220.57142857142858</v>
      </c>
      <c r="X2273">
        <f t="shared" si="152"/>
        <v>0.77525906735751293</v>
      </c>
      <c r="Y2273">
        <f t="shared" si="151"/>
        <v>4.7752590673575126</v>
      </c>
      <c r="Z2273">
        <f t="shared" si="160"/>
        <v>22</v>
      </c>
      <c r="AD2273" t="str">
        <f t="shared" si="153"/>
        <v/>
      </c>
    </row>
    <row r="2274" spans="1:30" hidden="1" x14ac:dyDescent="0.3">
      <c r="A2274" t="s">
        <v>417</v>
      </c>
      <c r="B2274">
        <f t="shared" si="159"/>
        <v>401019</v>
      </c>
      <c r="C2274">
        <v>1019</v>
      </c>
      <c r="D2274">
        <f>VLOOKUP($B2274,TrialDesign!$E$2:$I$1147,5,FALSE)</f>
        <v>8</v>
      </c>
      <c r="E2274" t="str">
        <f>VLOOKUP($B2274,TrialDesign!$E$2:$I$1147,3,FALSE)</f>
        <v>Full</v>
      </c>
      <c r="F2274" t="str">
        <f>VLOOKUP($B2274,TrialDesign!$E$2:$I$1147,4,FALSE)</f>
        <v>Otane</v>
      </c>
      <c r="G2274" s="1">
        <v>41919</v>
      </c>
      <c r="H2274" s="1" t="str">
        <f>VLOOKUP(B2274,TrialDesign!$E$2:$J$1147,6,FALSE)</f>
        <v>Full_8h</v>
      </c>
      <c r="K2274">
        <v>4</v>
      </c>
      <c r="L2274">
        <v>2</v>
      </c>
      <c r="M2274">
        <v>4</v>
      </c>
      <c r="N2274">
        <v>5</v>
      </c>
      <c r="O2274">
        <v>61</v>
      </c>
      <c r="P2274">
        <v>200</v>
      </c>
      <c r="Q2274">
        <v>159</v>
      </c>
      <c r="R2274">
        <v>5</v>
      </c>
      <c r="S2274">
        <v>11</v>
      </c>
      <c r="U2274" t="s">
        <v>17</v>
      </c>
      <c r="W2274">
        <f>VLOOKUP(H2274&amp;"_"&amp;M2274+1,'Leaf lengths'!$J$6:$Q$104,VLOOKUP(F2274,'Leaf lengths'!$S$1:$T$6,2,FALSE),FALSE)</f>
        <v>220.57142857142858</v>
      </c>
      <c r="X2274">
        <f t="shared" si="152"/>
        <v>0.72085492227979275</v>
      </c>
      <c r="Y2274">
        <f t="shared" ref="Y2274:Y2337" si="161">X2274+M2274</f>
        <v>4.7208549222797931</v>
      </c>
      <c r="Z2274">
        <f t="shared" si="160"/>
        <v>20</v>
      </c>
      <c r="AD2274" t="str">
        <f t="shared" si="153"/>
        <v/>
      </c>
    </row>
    <row r="2275" spans="1:30" hidden="1" x14ac:dyDescent="0.3">
      <c r="A2275" t="s">
        <v>417</v>
      </c>
      <c r="B2275">
        <f t="shared" si="159"/>
        <v>401024</v>
      </c>
      <c r="C2275">
        <v>1024</v>
      </c>
      <c r="D2275">
        <f>VLOOKUP($B2275,TrialDesign!$E$2:$I$1147,5,FALSE)</f>
        <v>8</v>
      </c>
      <c r="E2275" t="str">
        <f>VLOOKUP($B2275,TrialDesign!$E$2:$I$1147,3,FALSE)</f>
        <v>Full</v>
      </c>
      <c r="F2275" t="str">
        <f>VLOOKUP($B2275,TrialDesign!$E$2:$I$1147,4,FALSE)</f>
        <v>Otane</v>
      </c>
      <c r="G2275" s="1">
        <v>41919</v>
      </c>
      <c r="H2275" s="1" t="str">
        <f>VLOOKUP(B2275,TrialDesign!$E$2:$J$1147,6,FALSE)</f>
        <v>Full_8h</v>
      </c>
      <c r="I2275" s="10">
        <v>41919</v>
      </c>
      <c r="J2275">
        <v>1024</v>
      </c>
      <c r="K2275">
        <v>1</v>
      </c>
      <c r="L2275">
        <v>1</v>
      </c>
      <c r="M2275">
        <v>4</v>
      </c>
      <c r="N2275">
        <v>5</v>
      </c>
      <c r="O2275">
        <v>64</v>
      </c>
      <c r="Q2275">
        <v>163</v>
      </c>
      <c r="R2275">
        <v>5</v>
      </c>
      <c r="S2275">
        <v>16</v>
      </c>
      <c r="U2275" t="s">
        <v>17</v>
      </c>
      <c r="W2275">
        <f>VLOOKUP(H2275&amp;"_"&amp;M2275+1,'Leaf lengths'!$J$6:$Q$104,VLOOKUP(F2275,'Leaf lengths'!$S$1:$T$6,2,FALSE),FALSE)</f>
        <v>220.57142857142858</v>
      </c>
      <c r="X2275">
        <f t="shared" si="152"/>
        <v>0.73898963730569944</v>
      </c>
      <c r="Y2275">
        <f t="shared" si="161"/>
        <v>4.7389896373056999</v>
      </c>
      <c r="Z2275">
        <f t="shared" si="160"/>
        <v>25</v>
      </c>
      <c r="AD2275" t="str">
        <f t="shared" si="153"/>
        <v/>
      </c>
    </row>
    <row r="2276" spans="1:30" hidden="1" x14ac:dyDescent="0.3">
      <c r="A2276" t="s">
        <v>417</v>
      </c>
      <c r="B2276">
        <f t="shared" si="159"/>
        <v>401024</v>
      </c>
      <c r="C2276">
        <v>1024</v>
      </c>
      <c r="D2276">
        <f>VLOOKUP($B2276,TrialDesign!$E$2:$I$1147,5,FALSE)</f>
        <v>8</v>
      </c>
      <c r="E2276" t="str">
        <f>VLOOKUP($B2276,TrialDesign!$E$2:$I$1147,3,FALSE)</f>
        <v>Full</v>
      </c>
      <c r="F2276" t="str">
        <f>VLOOKUP($B2276,TrialDesign!$E$2:$I$1147,4,FALSE)</f>
        <v>Otane</v>
      </c>
      <c r="G2276" s="1">
        <v>41919</v>
      </c>
      <c r="H2276" s="1" t="str">
        <f>VLOOKUP(B2276,TrialDesign!$E$2:$J$1147,6,FALSE)</f>
        <v>Full_8h</v>
      </c>
      <c r="K2276">
        <v>2</v>
      </c>
      <c r="L2276">
        <v>3</v>
      </c>
      <c r="M2276">
        <v>5</v>
      </c>
      <c r="N2276">
        <v>6</v>
      </c>
      <c r="O2276">
        <v>75</v>
      </c>
      <c r="P2276">
        <v>216</v>
      </c>
      <c r="Q2276">
        <v>205</v>
      </c>
      <c r="R2276">
        <v>5</v>
      </c>
      <c r="S2276">
        <v>11</v>
      </c>
      <c r="U2276" t="s">
        <v>17</v>
      </c>
      <c r="V2276">
        <v>1</v>
      </c>
      <c r="W2276">
        <f>VLOOKUP(H2276&amp;"_"&amp;M2276+1,'Leaf lengths'!$J$6:$Q$104,VLOOKUP(F2276,'Leaf lengths'!$S$1:$T$6,2,FALSE),FALSE)</f>
        <v>234.66666666666666</v>
      </c>
      <c r="X2276">
        <f t="shared" si="152"/>
        <v>0.87357954545454553</v>
      </c>
      <c r="Y2276">
        <f t="shared" si="161"/>
        <v>5.8735795454545459</v>
      </c>
      <c r="Z2276">
        <f t="shared" si="160"/>
        <v>21</v>
      </c>
      <c r="AD2276" t="str">
        <f t="shared" si="153"/>
        <v/>
      </c>
    </row>
    <row r="2277" spans="1:30" hidden="1" x14ac:dyDescent="0.3">
      <c r="A2277" t="s">
        <v>417</v>
      </c>
      <c r="B2277">
        <f t="shared" si="159"/>
        <v>401024</v>
      </c>
      <c r="C2277">
        <v>1024</v>
      </c>
      <c r="D2277">
        <f>VLOOKUP($B2277,TrialDesign!$E$2:$I$1147,5,FALSE)</f>
        <v>8</v>
      </c>
      <c r="E2277" t="str">
        <f>VLOOKUP($B2277,TrialDesign!$E$2:$I$1147,3,FALSE)</f>
        <v>Full</v>
      </c>
      <c r="F2277" t="str">
        <f>VLOOKUP($B2277,TrialDesign!$E$2:$I$1147,4,FALSE)</f>
        <v>Otane</v>
      </c>
      <c r="G2277" s="1">
        <v>41919</v>
      </c>
      <c r="H2277" s="1" t="str">
        <f>VLOOKUP(B2277,TrialDesign!$E$2:$J$1147,6,FALSE)</f>
        <v>Full_8h</v>
      </c>
      <c r="K2277">
        <v>3</v>
      </c>
      <c r="L2277">
        <v>2</v>
      </c>
      <c r="M2277">
        <v>5</v>
      </c>
      <c r="N2277">
        <v>6</v>
      </c>
      <c r="O2277">
        <v>71</v>
      </c>
      <c r="P2277">
        <v>207</v>
      </c>
      <c r="Q2277">
        <v>71</v>
      </c>
      <c r="R2277">
        <v>5</v>
      </c>
      <c r="S2277">
        <v>14</v>
      </c>
      <c r="U2277" t="s">
        <v>17</v>
      </c>
      <c r="W2277">
        <f>VLOOKUP(H2277&amp;"_"&amp;M2277+1,'Leaf lengths'!$J$6:$Q$104,VLOOKUP(F2277,'Leaf lengths'!$S$1:$T$6,2,FALSE),FALSE)</f>
        <v>234.66666666666666</v>
      </c>
      <c r="X2277">
        <f t="shared" si="152"/>
        <v>0.30255681818181818</v>
      </c>
      <c r="Y2277">
        <f t="shared" si="161"/>
        <v>5.3025568181818183</v>
      </c>
      <c r="Z2277">
        <f t="shared" si="160"/>
        <v>24</v>
      </c>
      <c r="AD2277" t="str">
        <f t="shared" si="153"/>
        <v/>
      </c>
    </row>
    <row r="2278" spans="1:30" hidden="1" x14ac:dyDescent="0.3">
      <c r="A2278" t="s">
        <v>417</v>
      </c>
      <c r="B2278">
        <f t="shared" si="159"/>
        <v>401024</v>
      </c>
      <c r="C2278">
        <v>1024</v>
      </c>
      <c r="D2278">
        <f>VLOOKUP($B2278,TrialDesign!$E$2:$I$1147,5,FALSE)</f>
        <v>8</v>
      </c>
      <c r="E2278" t="str">
        <f>VLOOKUP($B2278,TrialDesign!$E$2:$I$1147,3,FALSE)</f>
        <v>Full</v>
      </c>
      <c r="F2278" t="str">
        <f>VLOOKUP($B2278,TrialDesign!$E$2:$I$1147,4,FALSE)</f>
        <v>Otane</v>
      </c>
      <c r="G2278" s="1">
        <v>41919</v>
      </c>
      <c r="H2278" s="1" t="str">
        <f>VLOOKUP(B2278,TrialDesign!$E$2:$J$1147,6,FALSE)</f>
        <v>Full_8h</v>
      </c>
      <c r="K2278">
        <v>4</v>
      </c>
      <c r="L2278">
        <v>2</v>
      </c>
      <c r="M2278">
        <v>4</v>
      </c>
      <c r="N2278">
        <v>5</v>
      </c>
      <c r="O2278">
        <v>61</v>
      </c>
      <c r="P2278">
        <v>194</v>
      </c>
      <c r="Q2278">
        <v>170</v>
      </c>
      <c r="R2278">
        <v>5</v>
      </c>
      <c r="S2278">
        <v>11</v>
      </c>
      <c r="U2278" t="s">
        <v>17</v>
      </c>
      <c r="W2278">
        <f>VLOOKUP(H2278&amp;"_"&amp;M2278+1,'Leaf lengths'!$J$6:$Q$104,VLOOKUP(F2278,'Leaf lengths'!$S$1:$T$6,2,FALSE),FALSE)</f>
        <v>220.57142857142858</v>
      </c>
      <c r="X2278">
        <f t="shared" si="152"/>
        <v>0.77072538860103623</v>
      </c>
      <c r="Y2278">
        <f t="shared" si="161"/>
        <v>4.7707253886010363</v>
      </c>
      <c r="Z2278">
        <f t="shared" si="160"/>
        <v>20</v>
      </c>
      <c r="AD2278" t="str">
        <f t="shared" si="153"/>
        <v/>
      </c>
    </row>
    <row r="2279" spans="1:30" hidden="1" x14ac:dyDescent="0.3">
      <c r="A2279" t="s">
        <v>417</v>
      </c>
      <c r="B2279">
        <f t="shared" si="159"/>
        <v>401027</v>
      </c>
      <c r="C2279">
        <v>1027</v>
      </c>
      <c r="D2279">
        <f>VLOOKUP($B2279,TrialDesign!$E$2:$I$1147,5,FALSE)</f>
        <v>8</v>
      </c>
      <c r="E2279" t="str">
        <f>VLOOKUP($B2279,TrialDesign!$E$2:$I$1147,3,FALSE)</f>
        <v>Full</v>
      </c>
      <c r="F2279" t="str">
        <f>VLOOKUP($B2279,TrialDesign!$E$2:$I$1147,4,FALSE)</f>
        <v>Otane</v>
      </c>
      <c r="G2279" s="1">
        <v>41919</v>
      </c>
      <c r="H2279" s="1" t="str">
        <f>VLOOKUP(B2279,TrialDesign!$E$2:$J$1147,6,FALSE)</f>
        <v>Full_8h</v>
      </c>
      <c r="J2279">
        <v>1027</v>
      </c>
      <c r="K2279">
        <v>1</v>
      </c>
      <c r="L2279">
        <v>2</v>
      </c>
      <c r="M2279">
        <v>5</v>
      </c>
      <c r="N2279">
        <v>7</v>
      </c>
      <c r="O2279">
        <v>67</v>
      </c>
      <c r="P2279">
        <v>219</v>
      </c>
      <c r="Q2279">
        <v>43</v>
      </c>
      <c r="R2279">
        <v>5</v>
      </c>
      <c r="S2279">
        <v>12</v>
      </c>
      <c r="U2279" t="s">
        <v>17</v>
      </c>
      <c r="W2279">
        <f>VLOOKUP(H2279&amp;"_"&amp;M2279+1,'Leaf lengths'!$J$6:$Q$104,VLOOKUP(F2279,'Leaf lengths'!$S$1:$T$6,2,FALSE),FALSE)</f>
        <v>234.66666666666666</v>
      </c>
      <c r="X2279">
        <f t="shared" si="152"/>
        <v>0.18323863636363638</v>
      </c>
      <c r="Y2279">
        <f t="shared" si="161"/>
        <v>5.1832386363636367</v>
      </c>
      <c r="Z2279">
        <f t="shared" si="160"/>
        <v>22</v>
      </c>
      <c r="AD2279" t="str">
        <f t="shared" si="153"/>
        <v/>
      </c>
    </row>
    <row r="2280" spans="1:30" hidden="1" x14ac:dyDescent="0.3">
      <c r="A2280" t="s">
        <v>417</v>
      </c>
      <c r="B2280">
        <f t="shared" si="159"/>
        <v>401027</v>
      </c>
      <c r="C2280">
        <v>1027</v>
      </c>
      <c r="D2280">
        <f>VLOOKUP($B2280,TrialDesign!$E$2:$I$1147,5,FALSE)</f>
        <v>8</v>
      </c>
      <c r="E2280" t="str">
        <f>VLOOKUP($B2280,TrialDesign!$E$2:$I$1147,3,FALSE)</f>
        <v>Full</v>
      </c>
      <c r="F2280" t="str">
        <f>VLOOKUP($B2280,TrialDesign!$E$2:$I$1147,4,FALSE)</f>
        <v>Otane</v>
      </c>
      <c r="G2280" s="1">
        <v>41919</v>
      </c>
      <c r="H2280" s="1" t="str">
        <f>VLOOKUP(B2280,TrialDesign!$E$2:$J$1147,6,FALSE)</f>
        <v>Full_8h</v>
      </c>
      <c r="K2280">
        <v>2</v>
      </c>
      <c r="L2280">
        <v>2</v>
      </c>
      <c r="M2280">
        <v>4</v>
      </c>
      <c r="N2280">
        <v>5</v>
      </c>
      <c r="O2280">
        <v>65</v>
      </c>
      <c r="P2280">
        <v>198</v>
      </c>
      <c r="Q2280">
        <v>202</v>
      </c>
      <c r="R2280">
        <v>5</v>
      </c>
      <c r="S2280">
        <v>12</v>
      </c>
      <c r="U2280" t="s">
        <v>17</v>
      </c>
      <c r="W2280">
        <f>VLOOKUP(H2280&amp;"_"&amp;M2280+1,'Leaf lengths'!$J$6:$Q$104,VLOOKUP(F2280,'Leaf lengths'!$S$1:$T$6,2,FALSE),FALSE)</f>
        <v>220.57142857142858</v>
      </c>
      <c r="X2280">
        <f t="shared" si="152"/>
        <v>0.91580310880829008</v>
      </c>
      <c r="Y2280">
        <f t="shared" si="161"/>
        <v>4.9158031088082899</v>
      </c>
      <c r="Z2280">
        <f t="shared" si="160"/>
        <v>21</v>
      </c>
      <c r="AD2280" t="str">
        <f t="shared" si="153"/>
        <v/>
      </c>
    </row>
    <row r="2281" spans="1:30" hidden="1" x14ac:dyDescent="0.3">
      <c r="A2281" t="s">
        <v>417</v>
      </c>
      <c r="B2281">
        <f t="shared" si="159"/>
        <v>401027</v>
      </c>
      <c r="C2281">
        <v>1027</v>
      </c>
      <c r="D2281">
        <f>VLOOKUP($B2281,TrialDesign!$E$2:$I$1147,5,FALSE)</f>
        <v>8</v>
      </c>
      <c r="E2281" t="str">
        <f>VLOOKUP($B2281,TrialDesign!$E$2:$I$1147,3,FALSE)</f>
        <v>Full</v>
      </c>
      <c r="F2281" t="str">
        <f>VLOOKUP($B2281,TrialDesign!$E$2:$I$1147,4,FALSE)</f>
        <v>Otane</v>
      </c>
      <c r="G2281" s="1">
        <v>41919</v>
      </c>
      <c r="H2281" s="1" t="str">
        <f>VLOOKUP(B2281,TrialDesign!$E$2:$J$1147,6,FALSE)</f>
        <v>Full_8h</v>
      </c>
      <c r="K2281">
        <v>3</v>
      </c>
      <c r="L2281">
        <v>2</v>
      </c>
      <c r="M2281">
        <v>4</v>
      </c>
      <c r="N2281">
        <v>5</v>
      </c>
      <c r="O2281">
        <v>72</v>
      </c>
      <c r="P2281">
        <v>219</v>
      </c>
      <c r="Q2281">
        <v>177</v>
      </c>
      <c r="R2281">
        <v>5</v>
      </c>
      <c r="S2281">
        <v>11</v>
      </c>
      <c r="U2281" t="s">
        <v>17</v>
      </c>
      <c r="W2281">
        <f>VLOOKUP(H2281&amp;"_"&amp;M2281+1,'Leaf lengths'!$J$6:$Q$104,VLOOKUP(F2281,'Leaf lengths'!$S$1:$T$6,2,FALSE),FALSE)</f>
        <v>220.57142857142858</v>
      </c>
      <c r="X2281">
        <f t="shared" ref="X2281:X2344" si="162">IF(OR(N2281="",M2281=N2281),0,Q2281/W2281)</f>
        <v>0.80246113989637302</v>
      </c>
      <c r="Y2281">
        <f t="shared" si="161"/>
        <v>4.8024611398963728</v>
      </c>
      <c r="Z2281">
        <f t="shared" si="160"/>
        <v>20</v>
      </c>
      <c r="AD2281" t="str">
        <f t="shared" si="153"/>
        <v/>
      </c>
    </row>
    <row r="2282" spans="1:30" hidden="1" x14ac:dyDescent="0.3">
      <c r="A2282" t="s">
        <v>417</v>
      </c>
      <c r="B2282">
        <f t="shared" si="159"/>
        <v>401027</v>
      </c>
      <c r="C2282">
        <v>1027</v>
      </c>
      <c r="D2282">
        <f>VLOOKUP($B2282,TrialDesign!$E$2:$I$1147,5,FALSE)</f>
        <v>8</v>
      </c>
      <c r="E2282" t="str">
        <f>VLOOKUP($B2282,TrialDesign!$E$2:$I$1147,3,FALSE)</f>
        <v>Full</v>
      </c>
      <c r="F2282" t="str">
        <f>VLOOKUP($B2282,TrialDesign!$E$2:$I$1147,4,FALSE)</f>
        <v>Otane</v>
      </c>
      <c r="G2282" s="1">
        <v>41919</v>
      </c>
      <c r="H2282" s="1" t="str">
        <f>VLOOKUP(B2282,TrialDesign!$E$2:$J$1147,6,FALSE)</f>
        <v>Full_8h</v>
      </c>
      <c r="K2282">
        <v>4</v>
      </c>
      <c r="L2282">
        <v>0</v>
      </c>
      <c r="M2282">
        <v>4</v>
      </c>
      <c r="N2282">
        <v>5</v>
      </c>
      <c r="O2282">
        <v>62</v>
      </c>
      <c r="P2282">
        <v>191</v>
      </c>
      <c r="Q2282">
        <v>122</v>
      </c>
      <c r="R2282">
        <v>5</v>
      </c>
      <c r="S2282">
        <v>9</v>
      </c>
      <c r="U2282" t="s">
        <v>17</v>
      </c>
      <c r="W2282">
        <f>VLOOKUP(H2282&amp;"_"&amp;M2282+1,'Leaf lengths'!$J$6:$Q$104,VLOOKUP(F2282,'Leaf lengths'!$S$1:$T$6,2,FALSE),FALSE)</f>
        <v>220.57142857142858</v>
      </c>
      <c r="X2282">
        <f t="shared" si="162"/>
        <v>0.55310880829015541</v>
      </c>
      <c r="Y2282">
        <f t="shared" si="161"/>
        <v>4.5531088082901556</v>
      </c>
      <c r="Z2282">
        <f t="shared" si="160"/>
        <v>18</v>
      </c>
      <c r="AD2282" t="str">
        <f t="shared" si="153"/>
        <v/>
      </c>
    </row>
    <row r="2283" spans="1:30" hidden="1" x14ac:dyDescent="0.3">
      <c r="A2283" t="s">
        <v>417</v>
      </c>
      <c r="B2283">
        <f t="shared" si="159"/>
        <v>401028</v>
      </c>
      <c r="C2283">
        <v>1028</v>
      </c>
      <c r="D2283">
        <f>VLOOKUP($B2283,TrialDesign!$E$2:$I$1147,5,FALSE)</f>
        <v>8</v>
      </c>
      <c r="E2283" t="str">
        <f>VLOOKUP($B2283,TrialDesign!$E$2:$I$1147,3,FALSE)</f>
        <v>Full</v>
      </c>
      <c r="F2283" t="str">
        <f>VLOOKUP($B2283,TrialDesign!$E$2:$I$1147,4,FALSE)</f>
        <v>Otane</v>
      </c>
      <c r="G2283" s="1">
        <v>41927</v>
      </c>
      <c r="H2283" s="1" t="str">
        <f>VLOOKUP(B2283,TrialDesign!$E$2:$J$1147,6,FALSE)</f>
        <v>Full_8h</v>
      </c>
      <c r="J2283">
        <v>1028</v>
      </c>
      <c r="K2283">
        <v>1</v>
      </c>
      <c r="L2283">
        <v>2</v>
      </c>
      <c r="M2283">
        <v>6</v>
      </c>
      <c r="N2283">
        <v>7</v>
      </c>
      <c r="O2283">
        <v>99</v>
      </c>
      <c r="Q2283">
        <v>57</v>
      </c>
      <c r="R2283">
        <v>4</v>
      </c>
      <c r="S2283">
        <v>18</v>
      </c>
      <c r="T2283">
        <v>10</v>
      </c>
      <c r="U2283" t="s">
        <v>21</v>
      </c>
      <c r="V2283">
        <v>2</v>
      </c>
      <c r="W2283">
        <f>VLOOKUP(H2283&amp;"_"&amp;M2283+1,'Leaf lengths'!$J$6:$Q$104,VLOOKUP(F2283,'Leaf lengths'!$S$1:$T$6,2,FALSE),FALSE)</f>
        <v>225</v>
      </c>
      <c r="X2283">
        <f t="shared" si="162"/>
        <v>0.25333333333333335</v>
      </c>
      <c r="Y2283">
        <f t="shared" si="161"/>
        <v>6.253333333333333</v>
      </c>
      <c r="Z2283">
        <f t="shared" si="160"/>
        <v>28</v>
      </c>
      <c r="AD2283" t="str">
        <f t="shared" si="153"/>
        <v/>
      </c>
    </row>
    <row r="2284" spans="1:30" hidden="1" x14ac:dyDescent="0.3">
      <c r="A2284" t="s">
        <v>417</v>
      </c>
      <c r="B2284">
        <f t="shared" si="159"/>
        <v>401028</v>
      </c>
      <c r="C2284">
        <v>1028</v>
      </c>
      <c r="D2284">
        <f>VLOOKUP($B2284,TrialDesign!$E$2:$I$1147,5,FALSE)</f>
        <v>8</v>
      </c>
      <c r="E2284" t="str">
        <f>VLOOKUP($B2284,TrialDesign!$E$2:$I$1147,3,FALSE)</f>
        <v>Full</v>
      </c>
      <c r="F2284" t="str">
        <f>VLOOKUP($B2284,TrialDesign!$E$2:$I$1147,4,FALSE)</f>
        <v>Otane</v>
      </c>
      <c r="G2284" s="1">
        <v>41927</v>
      </c>
      <c r="H2284" s="1" t="str">
        <f>VLOOKUP(B2284,TrialDesign!$E$2:$J$1147,6,FALSE)</f>
        <v>Full_8h</v>
      </c>
      <c r="K2284">
        <v>2</v>
      </c>
      <c r="L2284">
        <v>1</v>
      </c>
      <c r="M2284">
        <v>6</v>
      </c>
      <c r="N2284">
        <v>7</v>
      </c>
      <c r="O2284">
        <v>102</v>
      </c>
      <c r="P2284">
        <v>229</v>
      </c>
      <c r="Q2284">
        <v>139</v>
      </c>
      <c r="R2284">
        <v>3</v>
      </c>
      <c r="S2284">
        <v>19</v>
      </c>
      <c r="T2284">
        <v>20</v>
      </c>
      <c r="U2284" t="s">
        <v>21</v>
      </c>
      <c r="V2284">
        <v>2</v>
      </c>
      <c r="W2284">
        <f>VLOOKUP(H2284&amp;"_"&amp;M2284+1,'Leaf lengths'!$J$6:$Q$104,VLOOKUP(F2284,'Leaf lengths'!$S$1:$T$6,2,FALSE),FALSE)</f>
        <v>225</v>
      </c>
      <c r="X2284">
        <f t="shared" si="162"/>
        <v>0.61777777777777776</v>
      </c>
      <c r="Y2284">
        <f t="shared" si="161"/>
        <v>6.6177777777777775</v>
      </c>
      <c r="Z2284">
        <f t="shared" si="160"/>
        <v>28</v>
      </c>
      <c r="AD2284" t="str">
        <f t="shared" si="153"/>
        <v/>
      </c>
    </row>
    <row r="2285" spans="1:30" hidden="1" x14ac:dyDescent="0.3">
      <c r="A2285" t="s">
        <v>417</v>
      </c>
      <c r="B2285">
        <f t="shared" si="159"/>
        <v>401028</v>
      </c>
      <c r="C2285">
        <v>1028</v>
      </c>
      <c r="D2285">
        <f>VLOOKUP($B2285,TrialDesign!$E$2:$I$1147,5,FALSE)</f>
        <v>8</v>
      </c>
      <c r="E2285" t="str">
        <f>VLOOKUP($B2285,TrialDesign!$E$2:$I$1147,3,FALSE)</f>
        <v>Full</v>
      </c>
      <c r="F2285" t="str">
        <f>VLOOKUP($B2285,TrialDesign!$E$2:$I$1147,4,FALSE)</f>
        <v>Otane</v>
      </c>
      <c r="G2285" s="1">
        <v>41927</v>
      </c>
      <c r="H2285" s="1" t="str">
        <f>VLOOKUP(B2285,TrialDesign!$E$2:$J$1147,6,FALSE)</f>
        <v>Full_8h</v>
      </c>
      <c r="K2285">
        <v>3</v>
      </c>
      <c r="L2285">
        <v>1</v>
      </c>
      <c r="M2285">
        <v>5</v>
      </c>
      <c r="N2285">
        <v>6</v>
      </c>
      <c r="O2285">
        <v>73</v>
      </c>
      <c r="P2285">
        <v>205</v>
      </c>
      <c r="Q2285">
        <v>214</v>
      </c>
      <c r="R2285">
        <v>4</v>
      </c>
      <c r="S2285">
        <v>16</v>
      </c>
      <c r="U2285" t="s">
        <v>21</v>
      </c>
      <c r="V2285">
        <v>2</v>
      </c>
      <c r="W2285">
        <f>VLOOKUP(H2285&amp;"_"&amp;M2285+1,'Leaf lengths'!$J$6:$Q$104,VLOOKUP(F2285,'Leaf lengths'!$S$1:$T$6,2,FALSE),FALSE)</f>
        <v>234.66666666666666</v>
      </c>
      <c r="X2285">
        <f t="shared" si="162"/>
        <v>0.91193181818181823</v>
      </c>
      <c r="Y2285">
        <f t="shared" si="161"/>
        <v>5.9119318181818183</v>
      </c>
      <c r="Z2285">
        <f t="shared" si="160"/>
        <v>25</v>
      </c>
      <c r="AD2285" t="str">
        <f t="shared" si="153"/>
        <v/>
      </c>
    </row>
    <row r="2286" spans="1:30" hidden="1" x14ac:dyDescent="0.3">
      <c r="A2286" t="s">
        <v>417</v>
      </c>
      <c r="B2286">
        <f t="shared" si="159"/>
        <v>401028</v>
      </c>
      <c r="C2286">
        <v>1028</v>
      </c>
      <c r="D2286">
        <f>VLOOKUP($B2286,TrialDesign!$E$2:$I$1147,5,FALSE)</f>
        <v>8</v>
      </c>
      <c r="E2286" t="str">
        <f>VLOOKUP($B2286,TrialDesign!$E$2:$I$1147,3,FALSE)</f>
        <v>Full</v>
      </c>
      <c r="F2286" t="str">
        <f>VLOOKUP($B2286,TrialDesign!$E$2:$I$1147,4,FALSE)</f>
        <v>Otane</v>
      </c>
      <c r="G2286" s="1">
        <v>41927</v>
      </c>
      <c r="H2286" s="1" t="str">
        <f>VLOOKUP(B2286,TrialDesign!$E$2:$J$1147,6,FALSE)</f>
        <v>Full_8h</v>
      </c>
      <c r="K2286">
        <v>4</v>
      </c>
      <c r="L2286">
        <v>1</v>
      </c>
      <c r="M2286">
        <v>5</v>
      </c>
      <c r="N2286">
        <v>6</v>
      </c>
      <c r="O2286">
        <v>80</v>
      </c>
      <c r="P2286">
        <v>213</v>
      </c>
      <c r="Q2286">
        <v>217</v>
      </c>
      <c r="R2286">
        <v>3</v>
      </c>
      <c r="S2286">
        <v>16</v>
      </c>
      <c r="U2286" t="s">
        <v>18</v>
      </c>
      <c r="V2286">
        <v>1</v>
      </c>
      <c r="W2286">
        <f>VLOOKUP(H2286&amp;"_"&amp;M2286+1,'Leaf lengths'!$J$6:$Q$104,VLOOKUP(F2286,'Leaf lengths'!$S$1:$T$6,2,FALSE),FALSE)</f>
        <v>234.66666666666666</v>
      </c>
      <c r="X2286">
        <f t="shared" si="162"/>
        <v>0.92471590909090917</v>
      </c>
      <c r="Y2286">
        <f t="shared" si="161"/>
        <v>5.9247159090909092</v>
      </c>
      <c r="Z2286">
        <f t="shared" si="160"/>
        <v>24</v>
      </c>
      <c r="AD2286" t="str">
        <f t="shared" ref="AD2286:AD2349" si="163">IF(OR(M2286=N2286,N2286=""),"FLN","")</f>
        <v/>
      </c>
    </row>
    <row r="2287" spans="1:30" hidden="1" x14ac:dyDescent="0.3">
      <c r="A2287" t="s">
        <v>417</v>
      </c>
      <c r="B2287">
        <f t="shared" si="159"/>
        <v>401029</v>
      </c>
      <c r="C2287">
        <v>1029</v>
      </c>
      <c r="D2287">
        <f>VLOOKUP($B2287,TrialDesign!$E$2:$I$1147,5,FALSE)</f>
        <v>8</v>
      </c>
      <c r="E2287" t="str">
        <f>VLOOKUP($B2287,TrialDesign!$E$2:$I$1147,3,FALSE)</f>
        <v>Full</v>
      </c>
      <c r="F2287" t="str">
        <f>VLOOKUP($B2287,TrialDesign!$E$2:$I$1147,4,FALSE)</f>
        <v>Otane</v>
      </c>
      <c r="G2287" s="1">
        <v>41927</v>
      </c>
      <c r="H2287" s="1" t="str">
        <f>VLOOKUP(B2287,TrialDesign!$E$2:$J$1147,6,FALSE)</f>
        <v>Full_8h</v>
      </c>
      <c r="I2287" s="10">
        <v>41927</v>
      </c>
      <c r="J2287">
        <v>1029</v>
      </c>
      <c r="K2287">
        <v>1</v>
      </c>
      <c r="L2287">
        <v>2</v>
      </c>
      <c r="M2287">
        <v>5</v>
      </c>
      <c r="N2287">
        <v>6</v>
      </c>
      <c r="O2287">
        <v>93</v>
      </c>
      <c r="Q2287">
        <v>237</v>
      </c>
      <c r="R2287">
        <v>4</v>
      </c>
      <c r="S2287">
        <v>18</v>
      </c>
      <c r="T2287">
        <v>12</v>
      </c>
      <c r="U2287" t="s">
        <v>21</v>
      </c>
      <c r="V2287">
        <v>2</v>
      </c>
      <c r="W2287">
        <f>VLOOKUP(H2287&amp;"_"&amp;M2287+1,'Leaf lengths'!$J$6:$Q$104,VLOOKUP(F2287,'Leaf lengths'!$S$1:$T$6,2,FALSE),FALSE)</f>
        <v>234.66666666666666</v>
      </c>
      <c r="X2287">
        <f t="shared" si="162"/>
        <v>1.0099431818181819</v>
      </c>
      <c r="Y2287">
        <f t="shared" si="161"/>
        <v>6.0099431818181817</v>
      </c>
      <c r="Z2287">
        <f t="shared" si="160"/>
        <v>27</v>
      </c>
      <c r="AD2287" t="str">
        <f t="shared" si="163"/>
        <v/>
      </c>
    </row>
    <row r="2288" spans="1:30" hidden="1" x14ac:dyDescent="0.3">
      <c r="A2288" t="s">
        <v>417</v>
      </c>
      <c r="B2288">
        <f t="shared" si="159"/>
        <v>401029</v>
      </c>
      <c r="C2288">
        <v>1029</v>
      </c>
      <c r="D2288">
        <f>VLOOKUP($B2288,TrialDesign!$E$2:$I$1147,5,FALSE)</f>
        <v>8</v>
      </c>
      <c r="E2288" t="str">
        <f>VLOOKUP($B2288,TrialDesign!$E$2:$I$1147,3,FALSE)</f>
        <v>Full</v>
      </c>
      <c r="F2288" t="str">
        <f>VLOOKUP($B2288,TrialDesign!$E$2:$I$1147,4,FALSE)</f>
        <v>Otane</v>
      </c>
      <c r="G2288" s="1">
        <v>41927</v>
      </c>
      <c r="H2288" s="1" t="str">
        <f>VLOOKUP(B2288,TrialDesign!$E$2:$J$1147,6,FALSE)</f>
        <v>Full_8h</v>
      </c>
      <c r="K2288">
        <v>2</v>
      </c>
      <c r="L2288">
        <v>2</v>
      </c>
      <c r="M2288">
        <v>5</v>
      </c>
      <c r="N2288">
        <v>6</v>
      </c>
      <c r="O2288">
        <v>97</v>
      </c>
      <c r="P2288">
        <v>257</v>
      </c>
      <c r="Q2288">
        <v>231</v>
      </c>
      <c r="R2288">
        <v>3</v>
      </c>
      <c r="S2288">
        <v>18</v>
      </c>
      <c r="T2288">
        <v>10</v>
      </c>
      <c r="U2288" t="s">
        <v>21</v>
      </c>
      <c r="V2288">
        <v>1</v>
      </c>
      <c r="W2288">
        <f>VLOOKUP(H2288&amp;"_"&amp;M2288+1,'Leaf lengths'!$J$6:$Q$104,VLOOKUP(F2288,'Leaf lengths'!$S$1:$T$6,2,FALSE),FALSE)</f>
        <v>234.66666666666666</v>
      </c>
      <c r="X2288">
        <f t="shared" si="162"/>
        <v>0.984375</v>
      </c>
      <c r="Y2288">
        <f t="shared" si="161"/>
        <v>5.984375</v>
      </c>
      <c r="Z2288">
        <f t="shared" si="160"/>
        <v>26</v>
      </c>
      <c r="AD2288" t="str">
        <f t="shared" si="163"/>
        <v/>
      </c>
    </row>
    <row r="2289" spans="1:30" hidden="1" x14ac:dyDescent="0.3">
      <c r="A2289" t="s">
        <v>417</v>
      </c>
      <c r="B2289">
        <f t="shared" si="159"/>
        <v>401029</v>
      </c>
      <c r="C2289">
        <v>1029</v>
      </c>
      <c r="D2289">
        <f>VLOOKUP($B2289,TrialDesign!$E$2:$I$1147,5,FALSE)</f>
        <v>8</v>
      </c>
      <c r="E2289" t="str">
        <f>VLOOKUP($B2289,TrialDesign!$E$2:$I$1147,3,FALSE)</f>
        <v>Full</v>
      </c>
      <c r="F2289" t="str">
        <f>VLOOKUP($B2289,TrialDesign!$E$2:$I$1147,4,FALSE)</f>
        <v>Otane</v>
      </c>
      <c r="G2289" s="1">
        <v>41927</v>
      </c>
      <c r="H2289" s="1" t="str">
        <f>VLOOKUP(B2289,TrialDesign!$E$2:$J$1147,6,FALSE)</f>
        <v>Full_8h</v>
      </c>
      <c r="K2289">
        <v>3</v>
      </c>
      <c r="L2289">
        <v>2</v>
      </c>
      <c r="M2289">
        <v>6</v>
      </c>
      <c r="N2289">
        <v>7</v>
      </c>
      <c r="O2289">
        <v>75</v>
      </c>
      <c r="P2289">
        <v>222</v>
      </c>
      <c r="Q2289">
        <v>164</v>
      </c>
      <c r="R2289">
        <v>4</v>
      </c>
      <c r="S2289">
        <v>18</v>
      </c>
      <c r="T2289">
        <v>8</v>
      </c>
      <c r="U2289" t="s">
        <v>21</v>
      </c>
      <c r="V2289">
        <v>1</v>
      </c>
      <c r="W2289">
        <f>VLOOKUP(H2289&amp;"_"&amp;M2289+1,'Leaf lengths'!$J$6:$Q$104,VLOOKUP(F2289,'Leaf lengths'!$S$1:$T$6,2,FALSE),FALSE)</f>
        <v>225</v>
      </c>
      <c r="X2289">
        <f t="shared" si="162"/>
        <v>0.72888888888888892</v>
      </c>
      <c r="Y2289">
        <f t="shared" si="161"/>
        <v>6.7288888888888891</v>
      </c>
      <c r="Z2289">
        <f t="shared" si="160"/>
        <v>28</v>
      </c>
      <c r="AD2289" t="str">
        <f t="shared" si="163"/>
        <v/>
      </c>
    </row>
    <row r="2290" spans="1:30" hidden="1" x14ac:dyDescent="0.3">
      <c r="A2290" t="s">
        <v>417</v>
      </c>
      <c r="B2290">
        <f t="shared" si="159"/>
        <v>401029</v>
      </c>
      <c r="C2290">
        <v>1029</v>
      </c>
      <c r="D2290">
        <f>VLOOKUP($B2290,TrialDesign!$E$2:$I$1147,5,FALSE)</f>
        <v>8</v>
      </c>
      <c r="E2290" t="str">
        <f>VLOOKUP($B2290,TrialDesign!$E$2:$I$1147,3,FALSE)</f>
        <v>Full</v>
      </c>
      <c r="F2290" t="str">
        <f>VLOOKUP($B2290,TrialDesign!$E$2:$I$1147,4,FALSE)</f>
        <v>Otane</v>
      </c>
      <c r="G2290" s="1">
        <v>41927</v>
      </c>
      <c r="H2290" s="1" t="str">
        <f>VLOOKUP(B2290,TrialDesign!$E$2:$J$1147,6,FALSE)</f>
        <v>Full_8h</v>
      </c>
      <c r="K2290">
        <v>4</v>
      </c>
      <c r="L2290">
        <v>3</v>
      </c>
      <c r="M2290">
        <v>6</v>
      </c>
      <c r="N2290">
        <v>7</v>
      </c>
      <c r="O2290">
        <v>92</v>
      </c>
      <c r="P2290">
        <v>227</v>
      </c>
      <c r="Q2290">
        <v>93</v>
      </c>
      <c r="R2290">
        <v>3</v>
      </c>
      <c r="S2290">
        <v>18</v>
      </c>
      <c r="T2290">
        <v>18</v>
      </c>
      <c r="U2290" t="s">
        <v>21</v>
      </c>
      <c r="V2290">
        <v>2</v>
      </c>
      <c r="W2290">
        <f>VLOOKUP(H2290&amp;"_"&amp;M2290+1,'Leaf lengths'!$J$6:$Q$104,VLOOKUP(F2290,'Leaf lengths'!$S$1:$T$6,2,FALSE),FALSE)</f>
        <v>225</v>
      </c>
      <c r="X2290">
        <f t="shared" si="162"/>
        <v>0.41333333333333333</v>
      </c>
      <c r="Y2290">
        <f t="shared" si="161"/>
        <v>6.4133333333333331</v>
      </c>
      <c r="Z2290">
        <f t="shared" si="160"/>
        <v>27</v>
      </c>
      <c r="AD2290" t="str">
        <f t="shared" si="163"/>
        <v/>
      </c>
    </row>
    <row r="2291" spans="1:30" hidden="1" x14ac:dyDescent="0.3">
      <c r="A2291" t="s">
        <v>417</v>
      </c>
      <c r="B2291">
        <f t="shared" si="159"/>
        <v>401032</v>
      </c>
      <c r="C2291">
        <v>1032</v>
      </c>
      <c r="D2291">
        <f>VLOOKUP($B2291,TrialDesign!$E$2:$I$1147,5,FALSE)</f>
        <v>8</v>
      </c>
      <c r="E2291" t="str">
        <f>VLOOKUP($B2291,TrialDesign!$E$2:$I$1147,3,FALSE)</f>
        <v>Full</v>
      </c>
      <c r="F2291" t="str">
        <f>VLOOKUP($B2291,TrialDesign!$E$2:$I$1147,4,FALSE)</f>
        <v>Otane</v>
      </c>
      <c r="G2291" s="1">
        <v>41927</v>
      </c>
      <c r="H2291" s="1" t="str">
        <f>VLOOKUP(B2291,TrialDesign!$E$2:$J$1147,6,FALSE)</f>
        <v>Full_8h</v>
      </c>
      <c r="J2291">
        <v>1032</v>
      </c>
      <c r="K2291">
        <v>1</v>
      </c>
      <c r="L2291">
        <v>2</v>
      </c>
      <c r="M2291">
        <v>6</v>
      </c>
      <c r="N2291">
        <v>7</v>
      </c>
      <c r="O2291">
        <v>93</v>
      </c>
      <c r="Q2291">
        <v>82</v>
      </c>
      <c r="R2291">
        <v>4</v>
      </c>
      <c r="S2291">
        <v>17</v>
      </c>
      <c r="T2291">
        <v>12</v>
      </c>
      <c r="U2291" t="s">
        <v>21</v>
      </c>
      <c r="V2291">
        <v>2</v>
      </c>
      <c r="W2291">
        <f>VLOOKUP(H2291&amp;"_"&amp;M2291+1,'Leaf lengths'!$J$6:$Q$104,VLOOKUP(F2291,'Leaf lengths'!$S$1:$T$6,2,FALSE),FALSE)</f>
        <v>225</v>
      </c>
      <c r="X2291">
        <f t="shared" si="162"/>
        <v>0.36444444444444446</v>
      </c>
      <c r="Y2291">
        <f t="shared" si="161"/>
        <v>6.3644444444444446</v>
      </c>
      <c r="Z2291">
        <f t="shared" si="160"/>
        <v>27</v>
      </c>
      <c r="AD2291" t="str">
        <f t="shared" si="163"/>
        <v/>
      </c>
    </row>
    <row r="2292" spans="1:30" hidden="1" x14ac:dyDescent="0.3">
      <c r="A2292" t="s">
        <v>417</v>
      </c>
      <c r="B2292">
        <f t="shared" si="159"/>
        <v>401032</v>
      </c>
      <c r="C2292">
        <v>1032</v>
      </c>
      <c r="D2292">
        <f>VLOOKUP($B2292,TrialDesign!$E$2:$I$1147,5,FALSE)</f>
        <v>8</v>
      </c>
      <c r="E2292" t="str">
        <f>VLOOKUP($B2292,TrialDesign!$E$2:$I$1147,3,FALSE)</f>
        <v>Full</v>
      </c>
      <c r="F2292" t="str">
        <f>VLOOKUP($B2292,TrialDesign!$E$2:$I$1147,4,FALSE)</f>
        <v>Otane</v>
      </c>
      <c r="G2292" s="1">
        <v>41927</v>
      </c>
      <c r="H2292" s="1" t="str">
        <f>VLOOKUP(B2292,TrialDesign!$E$2:$J$1147,6,FALSE)</f>
        <v>Full_8h</v>
      </c>
      <c r="K2292">
        <v>2</v>
      </c>
      <c r="L2292">
        <v>1</v>
      </c>
      <c r="M2292">
        <v>6</v>
      </c>
      <c r="N2292">
        <v>7</v>
      </c>
      <c r="O2292">
        <v>92</v>
      </c>
      <c r="P2292">
        <v>241</v>
      </c>
      <c r="Q2292">
        <v>69</v>
      </c>
      <c r="R2292">
        <v>3</v>
      </c>
      <c r="S2292">
        <v>17</v>
      </c>
      <c r="T2292">
        <v>10</v>
      </c>
      <c r="U2292" t="s">
        <v>21</v>
      </c>
      <c r="V2292">
        <v>1</v>
      </c>
      <c r="W2292">
        <f>VLOOKUP(H2292&amp;"_"&amp;M2292+1,'Leaf lengths'!$J$6:$Q$104,VLOOKUP(F2292,'Leaf lengths'!$S$1:$T$6,2,FALSE),FALSE)</f>
        <v>225</v>
      </c>
      <c r="X2292">
        <f t="shared" si="162"/>
        <v>0.30666666666666664</v>
      </c>
      <c r="Y2292">
        <f t="shared" si="161"/>
        <v>6.3066666666666666</v>
      </c>
      <c r="Z2292">
        <f t="shared" si="160"/>
        <v>26</v>
      </c>
      <c r="AD2292" t="str">
        <f t="shared" si="163"/>
        <v/>
      </c>
    </row>
    <row r="2293" spans="1:30" hidden="1" x14ac:dyDescent="0.3">
      <c r="A2293" t="s">
        <v>417</v>
      </c>
      <c r="B2293">
        <f t="shared" si="159"/>
        <v>401032</v>
      </c>
      <c r="C2293">
        <v>1032</v>
      </c>
      <c r="D2293">
        <f>VLOOKUP($B2293,TrialDesign!$E$2:$I$1147,5,FALSE)</f>
        <v>8</v>
      </c>
      <c r="E2293" t="str">
        <f>VLOOKUP($B2293,TrialDesign!$E$2:$I$1147,3,FALSE)</f>
        <v>Full</v>
      </c>
      <c r="F2293" t="str">
        <f>VLOOKUP($B2293,TrialDesign!$E$2:$I$1147,4,FALSE)</f>
        <v>Otane</v>
      </c>
      <c r="G2293" s="1">
        <v>41927</v>
      </c>
      <c r="H2293" s="1" t="str">
        <f>VLOOKUP(B2293,TrialDesign!$E$2:$J$1147,6,FALSE)</f>
        <v>Full_8h</v>
      </c>
      <c r="K2293">
        <v>3</v>
      </c>
      <c r="L2293">
        <v>2</v>
      </c>
      <c r="M2293">
        <v>6</v>
      </c>
      <c r="N2293">
        <v>7</v>
      </c>
      <c r="O2293">
        <v>100</v>
      </c>
      <c r="P2293">
        <v>234</v>
      </c>
      <c r="Q2293">
        <v>110</v>
      </c>
      <c r="R2293">
        <v>3</v>
      </c>
      <c r="S2293">
        <v>19</v>
      </c>
      <c r="T2293">
        <v>15</v>
      </c>
      <c r="U2293" t="s">
        <v>21</v>
      </c>
      <c r="V2293">
        <v>1</v>
      </c>
      <c r="W2293">
        <f>VLOOKUP(H2293&amp;"_"&amp;M2293+1,'Leaf lengths'!$J$6:$Q$104,VLOOKUP(F2293,'Leaf lengths'!$S$1:$T$6,2,FALSE),FALSE)</f>
        <v>225</v>
      </c>
      <c r="X2293">
        <f t="shared" si="162"/>
        <v>0.48888888888888887</v>
      </c>
      <c r="Y2293">
        <f t="shared" si="161"/>
        <v>6.4888888888888889</v>
      </c>
      <c r="Z2293">
        <f t="shared" si="160"/>
        <v>28</v>
      </c>
      <c r="AD2293" t="str">
        <f t="shared" si="163"/>
        <v/>
      </c>
    </row>
    <row r="2294" spans="1:30" hidden="1" x14ac:dyDescent="0.3">
      <c r="A2294" t="s">
        <v>417</v>
      </c>
      <c r="B2294">
        <f t="shared" si="159"/>
        <v>401032</v>
      </c>
      <c r="C2294">
        <v>1032</v>
      </c>
      <c r="D2294">
        <f>VLOOKUP($B2294,TrialDesign!$E$2:$I$1147,5,FALSE)</f>
        <v>8</v>
      </c>
      <c r="E2294" t="str">
        <f>VLOOKUP($B2294,TrialDesign!$E$2:$I$1147,3,FALSE)</f>
        <v>Full</v>
      </c>
      <c r="F2294" t="str">
        <f>VLOOKUP($B2294,TrialDesign!$E$2:$I$1147,4,FALSE)</f>
        <v>Otane</v>
      </c>
      <c r="G2294" s="1">
        <v>41927</v>
      </c>
      <c r="H2294" s="1" t="str">
        <f>VLOOKUP(B2294,TrialDesign!$E$2:$J$1147,6,FALSE)</f>
        <v>Full_8h</v>
      </c>
      <c r="K2294">
        <v>4</v>
      </c>
      <c r="L2294">
        <v>2</v>
      </c>
      <c r="M2294">
        <v>5</v>
      </c>
      <c r="N2294">
        <v>6</v>
      </c>
      <c r="O2294">
        <v>90</v>
      </c>
      <c r="P2294">
        <v>227</v>
      </c>
      <c r="Q2294">
        <v>231</v>
      </c>
      <c r="R2294">
        <v>3</v>
      </c>
      <c r="S2294">
        <v>16</v>
      </c>
      <c r="T2294">
        <v>8</v>
      </c>
      <c r="U2294" t="s">
        <v>21</v>
      </c>
      <c r="V2294">
        <v>1</v>
      </c>
      <c r="W2294">
        <f>VLOOKUP(H2294&amp;"_"&amp;M2294+1,'Leaf lengths'!$J$6:$Q$104,VLOOKUP(F2294,'Leaf lengths'!$S$1:$T$6,2,FALSE),FALSE)</f>
        <v>234.66666666666666</v>
      </c>
      <c r="X2294">
        <f t="shared" si="162"/>
        <v>0.984375</v>
      </c>
      <c r="Y2294">
        <f t="shared" si="161"/>
        <v>5.984375</v>
      </c>
      <c r="Z2294">
        <f t="shared" si="160"/>
        <v>24</v>
      </c>
      <c r="AD2294" t="str">
        <f t="shared" si="163"/>
        <v/>
      </c>
    </row>
    <row r="2295" spans="1:30" hidden="1" x14ac:dyDescent="0.3">
      <c r="A2295" t="s">
        <v>417</v>
      </c>
      <c r="B2295">
        <f t="shared" si="159"/>
        <v>401016</v>
      </c>
      <c r="C2295">
        <v>1016</v>
      </c>
      <c r="D2295">
        <f>VLOOKUP($B2295,TrialDesign!$E$2:$I$1147,5,FALSE)</f>
        <v>8</v>
      </c>
      <c r="E2295" t="str">
        <f>VLOOKUP($B2295,TrialDesign!$E$2:$I$1147,3,FALSE)</f>
        <v>Full</v>
      </c>
      <c r="F2295" t="str">
        <f>VLOOKUP($B2295,TrialDesign!$E$2:$I$1147,4,FALSE)</f>
        <v>Otane</v>
      </c>
      <c r="G2295" s="1">
        <v>41933</v>
      </c>
      <c r="H2295" s="1" t="str">
        <f>VLOOKUP(B2295,TrialDesign!$E$2:$J$1147,6,FALSE)</f>
        <v>Full_8h</v>
      </c>
      <c r="J2295">
        <v>1016</v>
      </c>
      <c r="K2295">
        <v>1</v>
      </c>
      <c r="L2295">
        <v>2</v>
      </c>
      <c r="M2295">
        <v>7</v>
      </c>
      <c r="N2295">
        <v>8</v>
      </c>
      <c r="O2295">
        <v>131</v>
      </c>
      <c r="Q2295">
        <v>26</v>
      </c>
      <c r="R2295">
        <v>2</v>
      </c>
      <c r="S2295">
        <v>19</v>
      </c>
      <c r="T2295">
        <v>43</v>
      </c>
      <c r="U2295" t="s">
        <v>21</v>
      </c>
      <c r="V2295">
        <v>3</v>
      </c>
      <c r="W2295">
        <f>VLOOKUP(H2295&amp;"_"&amp;M2295+1,'Leaf lengths'!$J$6:$Q$104,VLOOKUP(F2295,'Leaf lengths'!$S$1:$T$6,2,FALSE),FALSE)</f>
        <v>175</v>
      </c>
      <c r="X2295">
        <f t="shared" si="162"/>
        <v>0.14857142857142858</v>
      </c>
      <c r="Y2295">
        <f t="shared" si="161"/>
        <v>7.1485714285714286</v>
      </c>
      <c r="Z2295">
        <f t="shared" si="160"/>
        <v>28</v>
      </c>
      <c r="AD2295" t="str">
        <f t="shared" si="163"/>
        <v/>
      </c>
    </row>
    <row r="2296" spans="1:30" hidden="1" x14ac:dyDescent="0.3">
      <c r="A2296" t="s">
        <v>417</v>
      </c>
      <c r="B2296">
        <f t="shared" si="159"/>
        <v>401016</v>
      </c>
      <c r="C2296">
        <v>1016</v>
      </c>
      <c r="D2296">
        <f>VLOOKUP($B2296,TrialDesign!$E$2:$I$1147,5,FALSE)</f>
        <v>8</v>
      </c>
      <c r="E2296" t="str">
        <f>VLOOKUP($B2296,TrialDesign!$E$2:$I$1147,3,FALSE)</f>
        <v>Full</v>
      </c>
      <c r="F2296" t="str">
        <f>VLOOKUP($B2296,TrialDesign!$E$2:$I$1147,4,FALSE)</f>
        <v>Otane</v>
      </c>
      <c r="G2296" s="1">
        <v>41933</v>
      </c>
      <c r="H2296" s="1" t="str">
        <f>VLOOKUP(B2296,TrialDesign!$E$2:$J$1147,6,FALSE)</f>
        <v>Full_8h</v>
      </c>
      <c r="K2296">
        <v>2</v>
      </c>
      <c r="L2296">
        <v>2</v>
      </c>
      <c r="M2296">
        <v>7</v>
      </c>
      <c r="N2296">
        <v>8</v>
      </c>
      <c r="O2296">
        <v>141</v>
      </c>
      <c r="P2296">
        <v>211</v>
      </c>
      <c r="Q2296">
        <v>56</v>
      </c>
      <c r="R2296">
        <v>2</v>
      </c>
      <c r="S2296">
        <v>18</v>
      </c>
      <c r="T2296">
        <v>60</v>
      </c>
      <c r="U2296" t="s">
        <v>21</v>
      </c>
      <c r="V2296">
        <v>2</v>
      </c>
      <c r="W2296">
        <f>VLOOKUP(H2296&amp;"_"&amp;M2296+1,'Leaf lengths'!$J$6:$Q$104,VLOOKUP(F2296,'Leaf lengths'!$S$1:$T$6,2,FALSE),FALSE)</f>
        <v>175</v>
      </c>
      <c r="X2296">
        <f t="shared" si="162"/>
        <v>0.32</v>
      </c>
      <c r="Y2296">
        <f t="shared" si="161"/>
        <v>7.32</v>
      </c>
      <c r="Z2296">
        <f t="shared" si="160"/>
        <v>27</v>
      </c>
      <c r="AD2296" t="str">
        <f t="shared" si="163"/>
        <v/>
      </c>
    </row>
    <row r="2297" spans="1:30" hidden="1" x14ac:dyDescent="0.3">
      <c r="A2297" t="s">
        <v>417</v>
      </c>
      <c r="B2297">
        <f t="shared" si="159"/>
        <v>401016</v>
      </c>
      <c r="C2297">
        <v>1016</v>
      </c>
      <c r="D2297">
        <f>VLOOKUP($B2297,TrialDesign!$E$2:$I$1147,5,FALSE)</f>
        <v>8</v>
      </c>
      <c r="E2297" t="str">
        <f>VLOOKUP($B2297,TrialDesign!$E$2:$I$1147,3,FALSE)</f>
        <v>Full</v>
      </c>
      <c r="F2297" t="str">
        <f>VLOOKUP($B2297,TrialDesign!$E$2:$I$1147,4,FALSE)</f>
        <v>Otane</v>
      </c>
      <c r="G2297" s="1">
        <v>41933</v>
      </c>
      <c r="H2297" s="1" t="str">
        <f>VLOOKUP(B2297,TrialDesign!$E$2:$J$1147,6,FALSE)</f>
        <v>Full_8h</v>
      </c>
      <c r="K2297">
        <v>3</v>
      </c>
      <c r="L2297">
        <v>2</v>
      </c>
      <c r="M2297">
        <v>6</v>
      </c>
      <c r="N2297">
        <v>7</v>
      </c>
      <c r="O2297">
        <v>118</v>
      </c>
      <c r="P2297">
        <v>264</v>
      </c>
      <c r="Q2297">
        <v>169</v>
      </c>
      <c r="R2297">
        <v>3</v>
      </c>
      <c r="S2297">
        <v>17</v>
      </c>
      <c r="T2297">
        <v>30</v>
      </c>
      <c r="U2297" t="s">
        <v>21</v>
      </c>
      <c r="V2297">
        <v>2</v>
      </c>
      <c r="W2297">
        <f>VLOOKUP(H2297&amp;"_"&amp;M2297+1,'Leaf lengths'!$J$6:$Q$104,VLOOKUP(F2297,'Leaf lengths'!$S$1:$T$6,2,FALSE),FALSE)</f>
        <v>225</v>
      </c>
      <c r="X2297">
        <f t="shared" si="162"/>
        <v>0.75111111111111106</v>
      </c>
      <c r="Y2297">
        <f t="shared" si="161"/>
        <v>6.7511111111111113</v>
      </c>
      <c r="Z2297">
        <f t="shared" si="160"/>
        <v>26</v>
      </c>
      <c r="AD2297" t="str">
        <f t="shared" si="163"/>
        <v/>
      </c>
    </row>
    <row r="2298" spans="1:30" hidden="1" x14ac:dyDescent="0.3">
      <c r="A2298" t="s">
        <v>417</v>
      </c>
      <c r="B2298">
        <f t="shared" si="159"/>
        <v>401016</v>
      </c>
      <c r="C2298">
        <v>1016</v>
      </c>
      <c r="D2298">
        <f>VLOOKUP($B2298,TrialDesign!$E$2:$I$1147,5,FALSE)</f>
        <v>8</v>
      </c>
      <c r="E2298" t="str">
        <f>VLOOKUP($B2298,TrialDesign!$E$2:$I$1147,3,FALSE)</f>
        <v>Full</v>
      </c>
      <c r="F2298" t="str">
        <f>VLOOKUP($B2298,TrialDesign!$E$2:$I$1147,4,FALSE)</f>
        <v>Otane</v>
      </c>
      <c r="G2298" s="1">
        <v>41933</v>
      </c>
      <c r="H2298" s="1" t="str">
        <f>VLOOKUP(B2298,TrialDesign!$E$2:$J$1147,6,FALSE)</f>
        <v>Full_8h</v>
      </c>
      <c r="K2298">
        <v>4</v>
      </c>
      <c r="L2298">
        <v>2</v>
      </c>
      <c r="M2298">
        <v>6</v>
      </c>
      <c r="N2298">
        <v>7</v>
      </c>
      <c r="O2298">
        <v>152</v>
      </c>
      <c r="P2298">
        <v>253</v>
      </c>
      <c r="Q2298">
        <v>212</v>
      </c>
      <c r="R2298">
        <v>2</v>
      </c>
      <c r="S2298">
        <v>18</v>
      </c>
      <c r="T2298">
        <v>65</v>
      </c>
      <c r="U2298" t="s">
        <v>21</v>
      </c>
      <c r="V2298">
        <v>2</v>
      </c>
      <c r="W2298">
        <f>VLOOKUP(H2298&amp;"_"&amp;M2298+1,'Leaf lengths'!$J$6:$Q$104,VLOOKUP(F2298,'Leaf lengths'!$S$1:$T$6,2,FALSE),FALSE)</f>
        <v>225</v>
      </c>
      <c r="X2298">
        <f t="shared" si="162"/>
        <v>0.94222222222222218</v>
      </c>
      <c r="Y2298">
        <f t="shared" si="161"/>
        <v>6.9422222222222221</v>
      </c>
      <c r="Z2298">
        <f t="shared" si="160"/>
        <v>26</v>
      </c>
      <c r="AD2298" t="str">
        <f t="shared" si="163"/>
        <v/>
      </c>
    </row>
    <row r="2299" spans="1:30" hidden="1" x14ac:dyDescent="0.3">
      <c r="A2299" t="s">
        <v>417</v>
      </c>
      <c r="B2299">
        <f t="shared" si="159"/>
        <v>401026</v>
      </c>
      <c r="C2299">
        <v>1026</v>
      </c>
      <c r="D2299">
        <f>VLOOKUP($B2299,TrialDesign!$E$2:$I$1147,5,FALSE)</f>
        <v>8</v>
      </c>
      <c r="E2299" t="str">
        <f>VLOOKUP($B2299,TrialDesign!$E$2:$I$1147,3,FALSE)</f>
        <v>Full</v>
      </c>
      <c r="F2299" t="str">
        <f>VLOOKUP($B2299,TrialDesign!$E$2:$I$1147,4,FALSE)</f>
        <v>Otane</v>
      </c>
      <c r="G2299" s="1">
        <v>41933</v>
      </c>
      <c r="H2299" s="1" t="str">
        <f>VLOOKUP(B2299,TrialDesign!$E$2:$J$1147,6,FALSE)</f>
        <v>Full_8h</v>
      </c>
      <c r="J2299">
        <v>1026</v>
      </c>
      <c r="K2299">
        <v>1</v>
      </c>
      <c r="L2299">
        <v>3</v>
      </c>
      <c r="M2299">
        <v>7</v>
      </c>
      <c r="N2299">
        <v>8</v>
      </c>
      <c r="O2299">
        <v>135</v>
      </c>
      <c r="Q2299">
        <v>115</v>
      </c>
      <c r="R2299">
        <v>3</v>
      </c>
      <c r="S2299">
        <v>20</v>
      </c>
      <c r="U2299" t="s">
        <v>21</v>
      </c>
      <c r="W2299">
        <f>VLOOKUP(H2299&amp;"_"&amp;M2299+1,'Leaf lengths'!$J$6:$Q$104,VLOOKUP(F2299,'Leaf lengths'!$S$1:$T$6,2,FALSE),FALSE)</f>
        <v>175</v>
      </c>
      <c r="X2299">
        <f t="shared" si="162"/>
        <v>0.65714285714285714</v>
      </c>
      <c r="Y2299">
        <f t="shared" si="161"/>
        <v>7.6571428571428575</v>
      </c>
      <c r="Z2299">
        <f t="shared" si="160"/>
        <v>30</v>
      </c>
      <c r="AD2299" t="str">
        <f t="shared" si="163"/>
        <v/>
      </c>
    </row>
    <row r="2300" spans="1:30" hidden="1" x14ac:dyDescent="0.3">
      <c r="A2300" t="s">
        <v>417</v>
      </c>
      <c r="B2300">
        <f t="shared" si="159"/>
        <v>401026</v>
      </c>
      <c r="C2300">
        <v>1026</v>
      </c>
      <c r="D2300">
        <f>VLOOKUP($B2300,TrialDesign!$E$2:$I$1147,5,FALSE)</f>
        <v>8</v>
      </c>
      <c r="E2300" t="str">
        <f>VLOOKUP($B2300,TrialDesign!$E$2:$I$1147,3,FALSE)</f>
        <v>Full</v>
      </c>
      <c r="F2300" t="str">
        <f>VLOOKUP($B2300,TrialDesign!$E$2:$I$1147,4,FALSE)</f>
        <v>Otane</v>
      </c>
      <c r="G2300" s="1">
        <v>41933</v>
      </c>
      <c r="H2300" s="1" t="str">
        <f>VLOOKUP(B2300,TrialDesign!$E$2:$J$1147,6,FALSE)</f>
        <v>Full_8h</v>
      </c>
      <c r="K2300">
        <v>2</v>
      </c>
      <c r="L2300">
        <v>2</v>
      </c>
      <c r="M2300">
        <v>7</v>
      </c>
      <c r="N2300">
        <v>8</v>
      </c>
      <c r="O2300">
        <v>145</v>
      </c>
      <c r="P2300">
        <v>221</v>
      </c>
      <c r="Q2300">
        <v>138</v>
      </c>
      <c r="R2300">
        <v>2</v>
      </c>
      <c r="S2300">
        <v>20</v>
      </c>
      <c r="T2300">
        <v>55</v>
      </c>
      <c r="U2300" t="s">
        <v>21</v>
      </c>
      <c r="V2300">
        <v>3</v>
      </c>
      <c r="W2300">
        <f>VLOOKUP(H2300&amp;"_"&amp;M2300+1,'Leaf lengths'!$J$6:$Q$104,VLOOKUP(F2300,'Leaf lengths'!$S$1:$T$6,2,FALSE),FALSE)</f>
        <v>175</v>
      </c>
      <c r="X2300">
        <f t="shared" si="162"/>
        <v>0.78857142857142859</v>
      </c>
      <c r="Y2300">
        <f t="shared" si="161"/>
        <v>7.7885714285714283</v>
      </c>
      <c r="Z2300">
        <f t="shared" si="160"/>
        <v>29</v>
      </c>
      <c r="AD2300" t="str">
        <f t="shared" si="163"/>
        <v/>
      </c>
    </row>
    <row r="2301" spans="1:30" hidden="1" x14ac:dyDescent="0.3">
      <c r="A2301" t="s">
        <v>417</v>
      </c>
      <c r="B2301">
        <f t="shared" si="159"/>
        <v>401026</v>
      </c>
      <c r="C2301">
        <v>1026</v>
      </c>
      <c r="D2301">
        <f>VLOOKUP($B2301,TrialDesign!$E$2:$I$1147,5,FALSE)</f>
        <v>8</v>
      </c>
      <c r="E2301" t="str">
        <f>VLOOKUP($B2301,TrialDesign!$E$2:$I$1147,3,FALSE)</f>
        <v>Full</v>
      </c>
      <c r="F2301" t="str">
        <f>VLOOKUP($B2301,TrialDesign!$E$2:$I$1147,4,FALSE)</f>
        <v>Otane</v>
      </c>
      <c r="G2301" s="1">
        <v>41933</v>
      </c>
      <c r="H2301" s="1" t="str">
        <f>VLOOKUP(B2301,TrialDesign!$E$2:$J$1147,6,FALSE)</f>
        <v>Full_8h</v>
      </c>
      <c r="K2301">
        <v>3</v>
      </c>
      <c r="L2301">
        <v>2</v>
      </c>
      <c r="M2301">
        <v>7</v>
      </c>
      <c r="N2301">
        <v>8</v>
      </c>
      <c r="O2301">
        <v>120</v>
      </c>
      <c r="P2301">
        <v>226</v>
      </c>
      <c r="Q2301">
        <v>74</v>
      </c>
      <c r="R2301">
        <v>2</v>
      </c>
      <c r="S2301">
        <v>18</v>
      </c>
      <c r="T2301">
        <v>35</v>
      </c>
      <c r="U2301" t="s">
        <v>21</v>
      </c>
      <c r="V2301">
        <v>2</v>
      </c>
      <c r="W2301">
        <f>VLOOKUP(H2301&amp;"_"&amp;M2301+1,'Leaf lengths'!$J$6:$Q$104,VLOOKUP(F2301,'Leaf lengths'!$S$1:$T$6,2,FALSE),FALSE)</f>
        <v>175</v>
      </c>
      <c r="X2301">
        <f t="shared" si="162"/>
        <v>0.42285714285714288</v>
      </c>
      <c r="Y2301">
        <f t="shared" si="161"/>
        <v>7.4228571428571426</v>
      </c>
      <c r="Z2301">
        <f t="shared" si="160"/>
        <v>27</v>
      </c>
      <c r="AD2301" t="str">
        <f t="shared" si="163"/>
        <v/>
      </c>
    </row>
    <row r="2302" spans="1:30" hidden="1" x14ac:dyDescent="0.3">
      <c r="A2302" t="s">
        <v>417</v>
      </c>
      <c r="B2302">
        <f t="shared" si="159"/>
        <v>401026</v>
      </c>
      <c r="C2302">
        <v>1026</v>
      </c>
      <c r="D2302">
        <f>VLOOKUP($B2302,TrialDesign!$E$2:$I$1147,5,FALSE)</f>
        <v>8</v>
      </c>
      <c r="E2302" t="str">
        <f>VLOOKUP($B2302,TrialDesign!$E$2:$I$1147,3,FALSE)</f>
        <v>Full</v>
      </c>
      <c r="F2302" t="str">
        <f>VLOOKUP($B2302,TrialDesign!$E$2:$I$1147,4,FALSE)</f>
        <v>Otane</v>
      </c>
      <c r="G2302" s="1">
        <v>41933</v>
      </c>
      <c r="H2302" s="1" t="str">
        <f>VLOOKUP(B2302,TrialDesign!$E$2:$J$1147,6,FALSE)</f>
        <v>Full_8h</v>
      </c>
      <c r="K2302">
        <v>4</v>
      </c>
      <c r="L2302">
        <v>1</v>
      </c>
      <c r="M2302">
        <v>6</v>
      </c>
      <c r="N2302">
        <v>7</v>
      </c>
      <c r="O2302">
        <v>110</v>
      </c>
      <c r="P2302">
        <v>169</v>
      </c>
      <c r="Q2302">
        <v>144</v>
      </c>
      <c r="R2302">
        <v>3</v>
      </c>
      <c r="S2302">
        <v>19</v>
      </c>
      <c r="T2302">
        <v>15</v>
      </c>
      <c r="U2302" t="s">
        <v>21</v>
      </c>
      <c r="V2302">
        <v>2</v>
      </c>
      <c r="W2302">
        <f>VLOOKUP(H2302&amp;"_"&amp;M2302+1,'Leaf lengths'!$J$6:$Q$104,VLOOKUP(F2302,'Leaf lengths'!$S$1:$T$6,2,FALSE),FALSE)</f>
        <v>225</v>
      </c>
      <c r="X2302">
        <f t="shared" si="162"/>
        <v>0.64</v>
      </c>
      <c r="Y2302">
        <f t="shared" si="161"/>
        <v>6.64</v>
      </c>
      <c r="Z2302">
        <f t="shared" si="160"/>
        <v>28</v>
      </c>
      <c r="AD2302" t="str">
        <f t="shared" si="163"/>
        <v/>
      </c>
    </row>
    <row r="2303" spans="1:30" hidden="1" x14ac:dyDescent="0.3">
      <c r="A2303" t="s">
        <v>417</v>
      </c>
      <c r="B2303">
        <f t="shared" si="159"/>
        <v>401031</v>
      </c>
      <c r="C2303">
        <v>1031</v>
      </c>
      <c r="D2303">
        <f>VLOOKUP($B2303,TrialDesign!$E$2:$I$1147,5,FALSE)</f>
        <v>8</v>
      </c>
      <c r="E2303" t="str">
        <f>VLOOKUP($B2303,TrialDesign!$E$2:$I$1147,3,FALSE)</f>
        <v>Full</v>
      </c>
      <c r="F2303" t="str">
        <f>VLOOKUP($B2303,TrialDesign!$E$2:$I$1147,4,FALSE)</f>
        <v>Otane</v>
      </c>
      <c r="G2303" s="1">
        <v>41933</v>
      </c>
      <c r="H2303" s="1" t="str">
        <f>VLOOKUP(B2303,TrialDesign!$E$2:$J$1147,6,FALSE)</f>
        <v>Full_8h</v>
      </c>
      <c r="J2303">
        <v>1031</v>
      </c>
      <c r="K2303">
        <v>1</v>
      </c>
      <c r="L2303">
        <v>2</v>
      </c>
      <c r="M2303">
        <v>7</v>
      </c>
      <c r="N2303">
        <v>8</v>
      </c>
      <c r="O2303">
        <v>115</v>
      </c>
      <c r="Q2303">
        <v>66</v>
      </c>
      <c r="R2303">
        <v>3</v>
      </c>
      <c r="S2303">
        <v>19</v>
      </c>
      <c r="T2303">
        <v>25</v>
      </c>
      <c r="U2303" t="s">
        <v>21</v>
      </c>
      <c r="V2303">
        <v>3</v>
      </c>
      <c r="W2303">
        <f>VLOOKUP(H2303&amp;"_"&amp;M2303+1,'Leaf lengths'!$J$6:$Q$104,VLOOKUP(F2303,'Leaf lengths'!$S$1:$T$6,2,FALSE),FALSE)</f>
        <v>175</v>
      </c>
      <c r="X2303">
        <f t="shared" si="162"/>
        <v>0.37714285714285717</v>
      </c>
      <c r="Y2303">
        <f t="shared" si="161"/>
        <v>7.3771428571428572</v>
      </c>
      <c r="Z2303">
        <f t="shared" si="160"/>
        <v>29</v>
      </c>
      <c r="AD2303" t="str">
        <f t="shared" si="163"/>
        <v/>
      </c>
    </row>
    <row r="2304" spans="1:30" hidden="1" x14ac:dyDescent="0.3">
      <c r="A2304" t="s">
        <v>417</v>
      </c>
      <c r="B2304">
        <f t="shared" si="159"/>
        <v>401031</v>
      </c>
      <c r="C2304">
        <v>1031</v>
      </c>
      <c r="D2304">
        <f>VLOOKUP($B2304,TrialDesign!$E$2:$I$1147,5,FALSE)</f>
        <v>8</v>
      </c>
      <c r="E2304" t="str">
        <f>VLOOKUP($B2304,TrialDesign!$E$2:$I$1147,3,FALSE)</f>
        <v>Full</v>
      </c>
      <c r="F2304" t="str">
        <f>VLOOKUP($B2304,TrialDesign!$E$2:$I$1147,4,FALSE)</f>
        <v>Otane</v>
      </c>
      <c r="G2304" s="1">
        <v>41933</v>
      </c>
      <c r="H2304" s="1" t="str">
        <f>VLOOKUP(B2304,TrialDesign!$E$2:$J$1147,6,FALSE)</f>
        <v>Full_8h</v>
      </c>
      <c r="K2304">
        <v>2</v>
      </c>
      <c r="L2304">
        <v>2</v>
      </c>
      <c r="M2304">
        <v>7</v>
      </c>
      <c r="N2304">
        <v>8</v>
      </c>
      <c r="O2304">
        <v>110</v>
      </c>
      <c r="P2304">
        <v>262</v>
      </c>
      <c r="Q2304">
        <v>39</v>
      </c>
      <c r="R2304">
        <v>2</v>
      </c>
      <c r="S2304">
        <v>19</v>
      </c>
      <c r="T2304">
        <v>15</v>
      </c>
      <c r="U2304" t="s">
        <v>21</v>
      </c>
      <c r="V2304">
        <v>2</v>
      </c>
      <c r="W2304">
        <f>VLOOKUP(H2304&amp;"_"&amp;M2304+1,'Leaf lengths'!$J$6:$Q$104,VLOOKUP(F2304,'Leaf lengths'!$S$1:$T$6,2,FALSE),FALSE)</f>
        <v>175</v>
      </c>
      <c r="X2304">
        <f t="shared" si="162"/>
        <v>0.22285714285714286</v>
      </c>
      <c r="Y2304">
        <f t="shared" si="161"/>
        <v>7.2228571428571424</v>
      </c>
      <c r="Z2304">
        <f t="shared" si="160"/>
        <v>28</v>
      </c>
      <c r="AD2304" t="str">
        <f t="shared" si="163"/>
        <v/>
      </c>
    </row>
    <row r="2305" spans="1:30" hidden="1" x14ac:dyDescent="0.3">
      <c r="A2305" t="s">
        <v>417</v>
      </c>
      <c r="B2305">
        <f t="shared" si="159"/>
        <v>401031</v>
      </c>
      <c r="C2305">
        <v>1031</v>
      </c>
      <c r="D2305">
        <f>VLOOKUP($B2305,TrialDesign!$E$2:$I$1147,5,FALSE)</f>
        <v>8</v>
      </c>
      <c r="E2305" t="str">
        <f>VLOOKUP($B2305,TrialDesign!$E$2:$I$1147,3,FALSE)</f>
        <v>Full</v>
      </c>
      <c r="F2305" t="str">
        <f>VLOOKUP($B2305,TrialDesign!$E$2:$I$1147,4,FALSE)</f>
        <v>Otane</v>
      </c>
      <c r="G2305" s="1">
        <v>41933</v>
      </c>
      <c r="H2305" s="1" t="str">
        <f>VLOOKUP(B2305,TrialDesign!$E$2:$J$1147,6,FALSE)</f>
        <v>Full_8h</v>
      </c>
      <c r="K2305">
        <v>3</v>
      </c>
      <c r="L2305">
        <v>2</v>
      </c>
      <c r="M2305">
        <v>7</v>
      </c>
      <c r="N2305">
        <v>8</v>
      </c>
      <c r="O2305">
        <v>141</v>
      </c>
      <c r="P2305">
        <v>205</v>
      </c>
      <c r="Q2305">
        <v>31</v>
      </c>
      <c r="R2305">
        <v>2</v>
      </c>
      <c r="S2305">
        <v>19</v>
      </c>
      <c r="T2305">
        <v>55</v>
      </c>
      <c r="U2305" t="s">
        <v>21</v>
      </c>
      <c r="V2305">
        <v>2</v>
      </c>
      <c r="W2305">
        <f>VLOOKUP(H2305&amp;"_"&amp;M2305+1,'Leaf lengths'!$J$6:$Q$104,VLOOKUP(F2305,'Leaf lengths'!$S$1:$T$6,2,FALSE),FALSE)</f>
        <v>175</v>
      </c>
      <c r="X2305">
        <f t="shared" si="162"/>
        <v>0.17714285714285713</v>
      </c>
      <c r="Y2305">
        <f t="shared" si="161"/>
        <v>7.177142857142857</v>
      </c>
      <c r="Z2305">
        <f t="shared" si="160"/>
        <v>28</v>
      </c>
      <c r="AD2305" t="str">
        <f t="shared" si="163"/>
        <v/>
      </c>
    </row>
    <row r="2306" spans="1:30" hidden="1" x14ac:dyDescent="0.3">
      <c r="A2306" t="s">
        <v>417</v>
      </c>
      <c r="B2306">
        <f t="shared" si="159"/>
        <v>401031</v>
      </c>
      <c r="C2306">
        <v>1031</v>
      </c>
      <c r="D2306">
        <f>VLOOKUP($B2306,TrialDesign!$E$2:$I$1147,5,FALSE)</f>
        <v>8</v>
      </c>
      <c r="E2306" t="str">
        <f>VLOOKUP($B2306,TrialDesign!$E$2:$I$1147,3,FALSE)</f>
        <v>Full</v>
      </c>
      <c r="F2306" t="str">
        <f>VLOOKUP($B2306,TrialDesign!$E$2:$I$1147,4,FALSE)</f>
        <v>Otane</v>
      </c>
      <c r="G2306" s="1">
        <v>41933</v>
      </c>
      <c r="H2306" s="1" t="str">
        <f>VLOOKUP(B2306,TrialDesign!$E$2:$J$1147,6,FALSE)</f>
        <v>Full_8h</v>
      </c>
      <c r="K2306">
        <v>4</v>
      </c>
      <c r="L2306">
        <v>1</v>
      </c>
      <c r="M2306">
        <v>6</v>
      </c>
      <c r="N2306">
        <v>7</v>
      </c>
      <c r="O2306">
        <v>108</v>
      </c>
      <c r="P2306">
        <v>273</v>
      </c>
      <c r="Q2306">
        <v>150</v>
      </c>
      <c r="R2306">
        <v>2</v>
      </c>
      <c r="S2306">
        <v>18</v>
      </c>
      <c r="T2306">
        <v>20</v>
      </c>
      <c r="U2306" t="s">
        <v>21</v>
      </c>
      <c r="V2306">
        <v>2</v>
      </c>
      <c r="W2306">
        <f>VLOOKUP(H2306&amp;"_"&amp;M2306+1,'Leaf lengths'!$J$6:$Q$104,VLOOKUP(F2306,'Leaf lengths'!$S$1:$T$6,2,FALSE),FALSE)</f>
        <v>225</v>
      </c>
      <c r="X2306">
        <f t="shared" si="162"/>
        <v>0.66666666666666663</v>
      </c>
      <c r="Y2306">
        <f t="shared" si="161"/>
        <v>6.666666666666667</v>
      </c>
      <c r="Z2306">
        <f t="shared" si="160"/>
        <v>26</v>
      </c>
      <c r="AD2306" t="str">
        <f t="shared" si="163"/>
        <v/>
      </c>
    </row>
    <row r="2307" spans="1:30" hidden="1" x14ac:dyDescent="0.3">
      <c r="A2307" t="s">
        <v>417</v>
      </c>
      <c r="B2307">
        <f t="shared" si="159"/>
        <v>401021</v>
      </c>
      <c r="C2307">
        <v>1021</v>
      </c>
      <c r="D2307">
        <f>VLOOKUP($B2307,TrialDesign!$E$2:$I$1147,5,FALSE)</f>
        <v>8</v>
      </c>
      <c r="E2307" t="str">
        <f>VLOOKUP($B2307,TrialDesign!$E$2:$I$1147,3,FALSE)</f>
        <v>Full</v>
      </c>
      <c r="F2307" t="str">
        <f>VLOOKUP($B2307,TrialDesign!$E$2:$I$1147,4,FALSE)</f>
        <v>Otane</v>
      </c>
      <c r="G2307" s="1">
        <v>41940</v>
      </c>
      <c r="H2307" s="1" t="str">
        <f>VLOOKUP(B2307,TrialDesign!$E$2:$J$1147,6,FALSE)</f>
        <v>Full_8h</v>
      </c>
      <c r="J2307">
        <v>1021</v>
      </c>
      <c r="K2307">
        <v>1</v>
      </c>
      <c r="L2307">
        <v>2</v>
      </c>
      <c r="M2307">
        <v>8</v>
      </c>
      <c r="N2307">
        <v>9</v>
      </c>
      <c r="O2307">
        <v>222</v>
      </c>
      <c r="Q2307">
        <v>85</v>
      </c>
      <c r="R2307">
        <v>1</v>
      </c>
      <c r="S2307">
        <v>18</v>
      </c>
      <c r="T2307">
        <v>130</v>
      </c>
      <c r="U2307" t="s">
        <v>21</v>
      </c>
      <c r="V2307">
        <v>4</v>
      </c>
      <c r="W2307">
        <f>VLOOKUP(H2307&amp;"_"&amp;M2307+1,'Leaf lengths'!$J$6:$Q$104,VLOOKUP(F2307,'Leaf lengths'!$S$1:$T$6,2,FALSE),FALSE)</f>
        <v>175</v>
      </c>
      <c r="X2307">
        <f t="shared" si="162"/>
        <v>0.48571428571428571</v>
      </c>
      <c r="Y2307">
        <f t="shared" si="161"/>
        <v>8.4857142857142858</v>
      </c>
      <c r="Z2307">
        <f t="shared" si="160"/>
        <v>27</v>
      </c>
      <c r="AD2307" t="str">
        <f t="shared" si="163"/>
        <v/>
      </c>
    </row>
    <row r="2308" spans="1:30" hidden="1" x14ac:dyDescent="0.3">
      <c r="A2308" t="s">
        <v>417</v>
      </c>
      <c r="B2308">
        <f t="shared" si="159"/>
        <v>401021</v>
      </c>
      <c r="C2308">
        <v>1021</v>
      </c>
      <c r="D2308">
        <f>VLOOKUP($B2308,TrialDesign!$E$2:$I$1147,5,FALSE)</f>
        <v>8</v>
      </c>
      <c r="E2308" t="str">
        <f>VLOOKUP($B2308,TrialDesign!$E$2:$I$1147,3,FALSE)</f>
        <v>Full</v>
      </c>
      <c r="F2308" t="str">
        <f>VLOOKUP($B2308,TrialDesign!$E$2:$I$1147,4,FALSE)</f>
        <v>Otane</v>
      </c>
      <c r="G2308" s="1">
        <v>41940</v>
      </c>
      <c r="H2308" s="1" t="str">
        <f>VLOOKUP(B2308,TrialDesign!$E$2:$J$1147,6,FALSE)</f>
        <v>Full_8h</v>
      </c>
      <c r="K2308">
        <v>2</v>
      </c>
      <c r="L2308">
        <v>1</v>
      </c>
      <c r="M2308">
        <v>8</v>
      </c>
      <c r="N2308">
        <v>9</v>
      </c>
      <c r="O2308">
        <v>167</v>
      </c>
      <c r="P2308">
        <v>175</v>
      </c>
      <c r="Q2308">
        <v>42</v>
      </c>
      <c r="R2308">
        <v>2</v>
      </c>
      <c r="S2308">
        <v>17</v>
      </c>
      <c r="T2308">
        <v>95</v>
      </c>
      <c r="U2308" t="s">
        <v>21</v>
      </c>
      <c r="V2308">
        <v>3</v>
      </c>
      <c r="W2308">
        <f>VLOOKUP(H2308&amp;"_"&amp;M2308+1,'Leaf lengths'!$J$6:$Q$104,VLOOKUP(F2308,'Leaf lengths'!$S$1:$T$6,2,FALSE),FALSE)</f>
        <v>175</v>
      </c>
      <c r="X2308">
        <f t="shared" si="162"/>
        <v>0.24</v>
      </c>
      <c r="Y2308">
        <f t="shared" si="161"/>
        <v>8.24</v>
      </c>
      <c r="Z2308">
        <f t="shared" si="160"/>
        <v>27</v>
      </c>
      <c r="AD2308" t="str">
        <f t="shared" si="163"/>
        <v/>
      </c>
    </row>
    <row r="2309" spans="1:30" hidden="1" x14ac:dyDescent="0.3">
      <c r="A2309" t="s">
        <v>417</v>
      </c>
      <c r="B2309">
        <f t="shared" si="159"/>
        <v>401021</v>
      </c>
      <c r="C2309">
        <v>1021</v>
      </c>
      <c r="D2309">
        <f>VLOOKUP($B2309,TrialDesign!$E$2:$I$1147,5,FALSE)</f>
        <v>8</v>
      </c>
      <c r="E2309" t="str">
        <f>VLOOKUP($B2309,TrialDesign!$E$2:$I$1147,3,FALSE)</f>
        <v>Full</v>
      </c>
      <c r="F2309" t="str">
        <f>VLOOKUP($B2309,TrialDesign!$E$2:$I$1147,4,FALSE)</f>
        <v>Otane</v>
      </c>
      <c r="G2309" s="1">
        <v>41940</v>
      </c>
      <c r="H2309" s="1" t="str">
        <f>VLOOKUP(B2309,TrialDesign!$E$2:$J$1147,6,FALSE)</f>
        <v>Full_8h</v>
      </c>
      <c r="K2309">
        <v>3</v>
      </c>
      <c r="L2309">
        <v>2</v>
      </c>
      <c r="M2309">
        <v>8</v>
      </c>
      <c r="N2309">
        <v>9</v>
      </c>
      <c r="O2309">
        <v>228</v>
      </c>
      <c r="P2309">
        <v>172</v>
      </c>
      <c r="Q2309">
        <v>118</v>
      </c>
      <c r="R2309">
        <v>1</v>
      </c>
      <c r="S2309">
        <v>18</v>
      </c>
      <c r="T2309">
        <v>120</v>
      </c>
      <c r="U2309" t="s">
        <v>21</v>
      </c>
      <c r="V2309">
        <v>4</v>
      </c>
      <c r="W2309">
        <f>VLOOKUP(H2309&amp;"_"&amp;M2309+1,'Leaf lengths'!$J$6:$Q$104,VLOOKUP(F2309,'Leaf lengths'!$S$1:$T$6,2,FALSE),FALSE)</f>
        <v>175</v>
      </c>
      <c r="X2309">
        <f t="shared" si="162"/>
        <v>0.67428571428571427</v>
      </c>
      <c r="Y2309">
        <f t="shared" si="161"/>
        <v>8.6742857142857144</v>
      </c>
      <c r="Z2309">
        <f t="shared" si="160"/>
        <v>27</v>
      </c>
      <c r="AD2309" t="str">
        <f t="shared" si="163"/>
        <v/>
      </c>
    </row>
    <row r="2310" spans="1:30" hidden="1" x14ac:dyDescent="0.3">
      <c r="A2310" t="s">
        <v>417</v>
      </c>
      <c r="B2310">
        <f t="shared" si="159"/>
        <v>401021</v>
      </c>
      <c r="C2310">
        <v>1021</v>
      </c>
      <c r="D2310">
        <f>VLOOKUP($B2310,TrialDesign!$E$2:$I$1147,5,FALSE)</f>
        <v>8</v>
      </c>
      <c r="E2310" t="str">
        <f>VLOOKUP($B2310,TrialDesign!$E$2:$I$1147,3,FALSE)</f>
        <v>Full</v>
      </c>
      <c r="F2310" t="str">
        <f>VLOOKUP($B2310,TrialDesign!$E$2:$I$1147,4,FALSE)</f>
        <v>Otane</v>
      </c>
      <c r="G2310" s="1">
        <v>41940</v>
      </c>
      <c r="H2310" s="1" t="str">
        <f>VLOOKUP(B2310,TrialDesign!$E$2:$J$1147,6,FALSE)</f>
        <v>Full_8h</v>
      </c>
      <c r="K2310">
        <v>4</v>
      </c>
      <c r="L2310">
        <v>2</v>
      </c>
      <c r="M2310">
        <v>8</v>
      </c>
      <c r="N2310">
        <v>9</v>
      </c>
      <c r="O2310">
        <v>230</v>
      </c>
      <c r="P2310">
        <v>177</v>
      </c>
      <c r="Q2310">
        <v>95</v>
      </c>
      <c r="R2310">
        <v>1</v>
      </c>
      <c r="S2310">
        <v>18</v>
      </c>
      <c r="T2310">
        <v>130</v>
      </c>
      <c r="U2310" t="s">
        <v>21</v>
      </c>
      <c r="V2310">
        <v>4</v>
      </c>
      <c r="W2310">
        <f>VLOOKUP(H2310&amp;"_"&amp;M2310+1,'Leaf lengths'!$J$6:$Q$104,VLOOKUP(F2310,'Leaf lengths'!$S$1:$T$6,2,FALSE),FALSE)</f>
        <v>175</v>
      </c>
      <c r="X2310">
        <f t="shared" si="162"/>
        <v>0.54285714285714282</v>
      </c>
      <c r="Y2310">
        <f t="shared" si="161"/>
        <v>8.5428571428571427</v>
      </c>
      <c r="Z2310">
        <f t="shared" si="160"/>
        <v>27</v>
      </c>
      <c r="AD2310" t="str">
        <f t="shared" si="163"/>
        <v/>
      </c>
    </row>
    <row r="2311" spans="1:30" hidden="1" x14ac:dyDescent="0.3">
      <c r="A2311" t="s">
        <v>417</v>
      </c>
      <c r="B2311">
        <f t="shared" si="159"/>
        <v>401023</v>
      </c>
      <c r="C2311">
        <v>1023</v>
      </c>
      <c r="D2311">
        <f>VLOOKUP($B2311,TrialDesign!$E$2:$I$1147,5,FALSE)</f>
        <v>8</v>
      </c>
      <c r="E2311" t="str">
        <f>VLOOKUP($B2311,TrialDesign!$E$2:$I$1147,3,FALSE)</f>
        <v>Full</v>
      </c>
      <c r="F2311" t="str">
        <f>VLOOKUP($B2311,TrialDesign!$E$2:$I$1147,4,FALSE)</f>
        <v>Otane</v>
      </c>
      <c r="G2311" s="1">
        <v>41940</v>
      </c>
      <c r="H2311" s="1" t="str">
        <f>VLOOKUP(B2311,TrialDesign!$E$2:$J$1147,6,FALSE)</f>
        <v>Full_8h</v>
      </c>
      <c r="J2311">
        <v>1023</v>
      </c>
      <c r="K2311">
        <v>1</v>
      </c>
      <c r="L2311">
        <v>2</v>
      </c>
      <c r="M2311">
        <v>8</v>
      </c>
      <c r="N2311">
        <v>9</v>
      </c>
      <c r="O2311">
        <v>237</v>
      </c>
      <c r="Q2311">
        <v>85</v>
      </c>
      <c r="R2311">
        <v>1</v>
      </c>
      <c r="S2311">
        <v>20</v>
      </c>
      <c r="T2311">
        <v>150</v>
      </c>
      <c r="U2311" t="s">
        <v>21</v>
      </c>
      <c r="V2311">
        <v>4</v>
      </c>
      <c r="W2311">
        <f>VLOOKUP(H2311&amp;"_"&amp;M2311+1,'Leaf lengths'!$J$6:$Q$104,VLOOKUP(F2311,'Leaf lengths'!$S$1:$T$6,2,FALSE),FALSE)</f>
        <v>175</v>
      </c>
      <c r="X2311">
        <f t="shared" si="162"/>
        <v>0.48571428571428571</v>
      </c>
      <c r="Y2311">
        <f t="shared" si="161"/>
        <v>8.4857142857142858</v>
      </c>
      <c r="Z2311">
        <f t="shared" si="160"/>
        <v>29</v>
      </c>
      <c r="AD2311" t="str">
        <f t="shared" si="163"/>
        <v/>
      </c>
    </row>
    <row r="2312" spans="1:30" hidden="1" x14ac:dyDescent="0.3">
      <c r="A2312" t="s">
        <v>417</v>
      </c>
      <c r="B2312">
        <f t="shared" si="159"/>
        <v>401023</v>
      </c>
      <c r="C2312">
        <v>1023</v>
      </c>
      <c r="D2312">
        <f>VLOOKUP($B2312,TrialDesign!$E$2:$I$1147,5,FALSE)</f>
        <v>8</v>
      </c>
      <c r="E2312" t="str">
        <f>VLOOKUP($B2312,TrialDesign!$E$2:$I$1147,3,FALSE)</f>
        <v>Full</v>
      </c>
      <c r="F2312" t="str">
        <f>VLOOKUP($B2312,TrialDesign!$E$2:$I$1147,4,FALSE)</f>
        <v>Otane</v>
      </c>
      <c r="G2312" s="1">
        <v>41940</v>
      </c>
      <c r="H2312" s="1" t="str">
        <f>VLOOKUP(B2312,TrialDesign!$E$2:$J$1147,6,FALSE)</f>
        <v>Full_8h</v>
      </c>
      <c r="K2312">
        <v>2</v>
      </c>
      <c r="L2312">
        <v>2</v>
      </c>
      <c r="M2312">
        <v>8</v>
      </c>
      <c r="N2312">
        <v>9</v>
      </c>
      <c r="O2312">
        <v>208</v>
      </c>
      <c r="P2312">
        <v>230</v>
      </c>
      <c r="Q2312">
        <v>45</v>
      </c>
      <c r="R2312">
        <v>1</v>
      </c>
      <c r="S2312">
        <v>20</v>
      </c>
      <c r="T2312">
        <v>125</v>
      </c>
      <c r="U2312" t="s">
        <v>21</v>
      </c>
      <c r="V2312">
        <v>4</v>
      </c>
      <c r="W2312">
        <f>VLOOKUP(H2312&amp;"_"&amp;M2312+1,'Leaf lengths'!$J$6:$Q$104,VLOOKUP(F2312,'Leaf lengths'!$S$1:$T$6,2,FALSE),FALSE)</f>
        <v>175</v>
      </c>
      <c r="X2312">
        <f t="shared" si="162"/>
        <v>0.25714285714285712</v>
      </c>
      <c r="Y2312">
        <f t="shared" si="161"/>
        <v>8.2571428571428562</v>
      </c>
      <c r="Z2312">
        <f t="shared" si="160"/>
        <v>29</v>
      </c>
      <c r="AD2312" t="str">
        <f t="shared" si="163"/>
        <v/>
      </c>
    </row>
    <row r="2313" spans="1:30" hidden="1" x14ac:dyDescent="0.3">
      <c r="A2313" t="s">
        <v>417</v>
      </c>
      <c r="B2313">
        <f t="shared" si="159"/>
        <v>401023</v>
      </c>
      <c r="C2313">
        <v>1023</v>
      </c>
      <c r="D2313">
        <f>VLOOKUP($B2313,TrialDesign!$E$2:$I$1147,5,FALSE)</f>
        <v>8</v>
      </c>
      <c r="E2313" t="str">
        <f>VLOOKUP($B2313,TrialDesign!$E$2:$I$1147,3,FALSE)</f>
        <v>Full</v>
      </c>
      <c r="F2313" t="str">
        <f>VLOOKUP($B2313,TrialDesign!$E$2:$I$1147,4,FALSE)</f>
        <v>Otane</v>
      </c>
      <c r="G2313" s="1">
        <v>41940</v>
      </c>
      <c r="H2313" s="1" t="str">
        <f>VLOOKUP(B2313,TrialDesign!$E$2:$J$1147,6,FALSE)</f>
        <v>Full_8h</v>
      </c>
      <c r="K2313">
        <v>3</v>
      </c>
      <c r="L2313">
        <v>2</v>
      </c>
      <c r="M2313">
        <v>8</v>
      </c>
      <c r="N2313">
        <v>9</v>
      </c>
      <c r="O2313">
        <v>230</v>
      </c>
      <c r="P2313">
        <v>231</v>
      </c>
      <c r="Q2313">
        <v>91</v>
      </c>
      <c r="R2313">
        <v>1</v>
      </c>
      <c r="S2313">
        <v>19</v>
      </c>
      <c r="T2313">
        <v>150</v>
      </c>
      <c r="U2313" t="s">
        <v>21</v>
      </c>
      <c r="V2313">
        <v>4</v>
      </c>
      <c r="W2313">
        <f>VLOOKUP(H2313&amp;"_"&amp;M2313+1,'Leaf lengths'!$J$6:$Q$104,VLOOKUP(F2313,'Leaf lengths'!$S$1:$T$6,2,FALSE),FALSE)</f>
        <v>175</v>
      </c>
      <c r="X2313">
        <f t="shared" si="162"/>
        <v>0.52</v>
      </c>
      <c r="Y2313">
        <f t="shared" si="161"/>
        <v>8.52</v>
      </c>
      <c r="Z2313">
        <f t="shared" si="160"/>
        <v>28</v>
      </c>
      <c r="AD2313" t="str">
        <f t="shared" si="163"/>
        <v/>
      </c>
    </row>
    <row r="2314" spans="1:30" hidden="1" x14ac:dyDescent="0.3">
      <c r="A2314" t="s">
        <v>417</v>
      </c>
      <c r="B2314">
        <f t="shared" si="159"/>
        <v>401023</v>
      </c>
      <c r="C2314">
        <v>1023</v>
      </c>
      <c r="D2314">
        <f>VLOOKUP($B2314,TrialDesign!$E$2:$I$1147,5,FALSE)</f>
        <v>8</v>
      </c>
      <c r="E2314" t="str">
        <f>VLOOKUP($B2314,TrialDesign!$E$2:$I$1147,3,FALSE)</f>
        <v>Full</v>
      </c>
      <c r="F2314" t="str">
        <f>VLOOKUP($B2314,TrialDesign!$E$2:$I$1147,4,FALSE)</f>
        <v>Otane</v>
      </c>
      <c r="G2314" s="1">
        <v>41940</v>
      </c>
      <c r="H2314" s="1" t="str">
        <f>VLOOKUP(B2314,TrialDesign!$E$2:$J$1147,6,FALSE)</f>
        <v>Full_8h</v>
      </c>
      <c r="K2314">
        <v>4</v>
      </c>
      <c r="L2314">
        <v>2</v>
      </c>
      <c r="M2314">
        <v>8</v>
      </c>
      <c r="N2314">
        <v>9</v>
      </c>
      <c r="O2314">
        <v>385</v>
      </c>
      <c r="P2314">
        <v>232</v>
      </c>
      <c r="Q2314">
        <v>139</v>
      </c>
      <c r="R2314">
        <v>1</v>
      </c>
      <c r="S2314">
        <v>19</v>
      </c>
      <c r="T2314">
        <v>250</v>
      </c>
      <c r="U2314" t="s">
        <v>21</v>
      </c>
      <c r="V2314">
        <v>4</v>
      </c>
      <c r="W2314">
        <f>VLOOKUP(H2314&amp;"_"&amp;M2314+1,'Leaf lengths'!$J$6:$Q$104,VLOOKUP(F2314,'Leaf lengths'!$S$1:$T$6,2,FALSE),FALSE)</f>
        <v>175</v>
      </c>
      <c r="X2314">
        <f t="shared" si="162"/>
        <v>0.79428571428571426</v>
      </c>
      <c r="Y2314">
        <f t="shared" si="161"/>
        <v>8.7942857142857136</v>
      </c>
      <c r="Z2314">
        <f t="shared" si="160"/>
        <v>28</v>
      </c>
      <c r="AD2314" t="str">
        <f t="shared" si="163"/>
        <v/>
      </c>
    </row>
    <row r="2315" spans="1:30" hidden="1" x14ac:dyDescent="0.3">
      <c r="A2315" t="s">
        <v>417</v>
      </c>
      <c r="B2315">
        <f t="shared" si="159"/>
        <v>401030</v>
      </c>
      <c r="C2315">
        <v>1030</v>
      </c>
      <c r="D2315">
        <f>VLOOKUP($B2315,TrialDesign!$E$2:$I$1147,5,FALSE)</f>
        <v>8</v>
      </c>
      <c r="E2315" t="str">
        <f>VLOOKUP($B2315,TrialDesign!$E$2:$I$1147,3,FALSE)</f>
        <v>Full</v>
      </c>
      <c r="F2315" t="str">
        <f>VLOOKUP($B2315,TrialDesign!$E$2:$I$1147,4,FALSE)</f>
        <v>Otane</v>
      </c>
      <c r="G2315" s="1">
        <v>41940</v>
      </c>
      <c r="H2315" s="1" t="str">
        <f>VLOOKUP(B2315,TrialDesign!$E$2:$J$1147,6,FALSE)</f>
        <v>Full_8h</v>
      </c>
      <c r="J2315">
        <v>1030</v>
      </c>
      <c r="K2315">
        <v>1</v>
      </c>
      <c r="L2315">
        <v>2</v>
      </c>
      <c r="M2315">
        <v>8</v>
      </c>
      <c r="N2315">
        <v>8</v>
      </c>
      <c r="O2315">
        <v>225</v>
      </c>
      <c r="Q2315">
        <v>186</v>
      </c>
      <c r="S2315">
        <v>18</v>
      </c>
      <c r="T2315">
        <v>130</v>
      </c>
      <c r="U2315" t="s">
        <v>20</v>
      </c>
      <c r="V2315">
        <v>3</v>
      </c>
      <c r="W2315">
        <f>VLOOKUP(H2315&amp;"_"&amp;M2315+1,'Leaf lengths'!$J$6:$Q$104,VLOOKUP(F2315,'Leaf lengths'!$S$1:$T$6,2,FALSE),FALSE)</f>
        <v>175</v>
      </c>
      <c r="X2315">
        <f t="shared" si="162"/>
        <v>0</v>
      </c>
      <c r="Y2315">
        <f t="shared" si="161"/>
        <v>8</v>
      </c>
      <c r="Z2315">
        <f t="shared" si="160"/>
        <v>26</v>
      </c>
      <c r="AD2315" t="str">
        <f t="shared" si="163"/>
        <v>FLN</v>
      </c>
    </row>
    <row r="2316" spans="1:30" hidden="1" x14ac:dyDescent="0.3">
      <c r="A2316" t="s">
        <v>417</v>
      </c>
      <c r="B2316">
        <f t="shared" si="159"/>
        <v>401030</v>
      </c>
      <c r="C2316">
        <v>1030</v>
      </c>
      <c r="D2316">
        <f>VLOOKUP($B2316,TrialDesign!$E$2:$I$1147,5,FALSE)</f>
        <v>8</v>
      </c>
      <c r="E2316" t="str">
        <f>VLOOKUP($B2316,TrialDesign!$E$2:$I$1147,3,FALSE)</f>
        <v>Full</v>
      </c>
      <c r="F2316" t="str">
        <f>VLOOKUP($B2316,TrialDesign!$E$2:$I$1147,4,FALSE)</f>
        <v>Otane</v>
      </c>
      <c r="G2316" s="1">
        <v>41940</v>
      </c>
      <c r="H2316" s="1" t="str">
        <f>VLOOKUP(B2316,TrialDesign!$E$2:$J$1147,6,FALSE)</f>
        <v>Full_8h</v>
      </c>
      <c r="K2316">
        <v>2</v>
      </c>
      <c r="L2316">
        <v>2</v>
      </c>
      <c r="M2316">
        <v>8</v>
      </c>
      <c r="N2316">
        <v>9</v>
      </c>
      <c r="O2316">
        <v>217</v>
      </c>
      <c r="P2316">
        <v>192</v>
      </c>
      <c r="Q2316">
        <v>45</v>
      </c>
      <c r="R2316">
        <v>2</v>
      </c>
      <c r="S2316">
        <v>18</v>
      </c>
      <c r="T2316">
        <v>130</v>
      </c>
      <c r="U2316" t="s">
        <v>21</v>
      </c>
      <c r="V2316">
        <v>3</v>
      </c>
      <c r="W2316">
        <f>VLOOKUP(H2316&amp;"_"&amp;M2316+1,'Leaf lengths'!$J$6:$Q$104,VLOOKUP(F2316,'Leaf lengths'!$S$1:$T$6,2,FALSE),FALSE)</f>
        <v>175</v>
      </c>
      <c r="X2316">
        <f t="shared" si="162"/>
        <v>0.25714285714285712</v>
      </c>
      <c r="Y2316">
        <f t="shared" si="161"/>
        <v>8.2571428571428562</v>
      </c>
      <c r="Z2316">
        <f t="shared" si="160"/>
        <v>28</v>
      </c>
      <c r="AD2316" t="str">
        <f t="shared" si="163"/>
        <v/>
      </c>
    </row>
    <row r="2317" spans="1:30" hidden="1" x14ac:dyDescent="0.3">
      <c r="A2317" t="s">
        <v>417</v>
      </c>
      <c r="B2317">
        <f t="shared" si="159"/>
        <v>401030</v>
      </c>
      <c r="C2317">
        <v>1030</v>
      </c>
      <c r="D2317">
        <f>VLOOKUP($B2317,TrialDesign!$E$2:$I$1147,5,FALSE)</f>
        <v>8</v>
      </c>
      <c r="E2317" t="str">
        <f>VLOOKUP($B2317,TrialDesign!$E$2:$I$1147,3,FALSE)</f>
        <v>Full</v>
      </c>
      <c r="F2317" t="str">
        <f>VLOOKUP($B2317,TrialDesign!$E$2:$I$1147,4,FALSE)</f>
        <v>Otane</v>
      </c>
      <c r="G2317" s="1">
        <v>41940</v>
      </c>
      <c r="H2317" s="1" t="str">
        <f>VLOOKUP(B2317,TrialDesign!$E$2:$J$1147,6,FALSE)</f>
        <v>Full_8h</v>
      </c>
      <c r="K2317">
        <v>3</v>
      </c>
      <c r="L2317">
        <v>2</v>
      </c>
      <c r="M2317">
        <v>8</v>
      </c>
      <c r="N2317">
        <v>9</v>
      </c>
      <c r="O2317">
        <v>221</v>
      </c>
      <c r="P2317">
        <v>191</v>
      </c>
      <c r="Q2317">
        <v>96</v>
      </c>
      <c r="R2317">
        <v>1</v>
      </c>
      <c r="S2317">
        <v>17</v>
      </c>
      <c r="T2317">
        <v>130</v>
      </c>
      <c r="U2317" t="s">
        <v>21</v>
      </c>
      <c r="V2317">
        <v>4</v>
      </c>
      <c r="W2317">
        <f>VLOOKUP(H2317&amp;"_"&amp;M2317+1,'Leaf lengths'!$J$6:$Q$104,VLOOKUP(F2317,'Leaf lengths'!$S$1:$T$6,2,FALSE),FALSE)</f>
        <v>175</v>
      </c>
      <c r="X2317">
        <f t="shared" si="162"/>
        <v>0.5485714285714286</v>
      </c>
      <c r="Y2317">
        <f t="shared" si="161"/>
        <v>8.548571428571428</v>
      </c>
      <c r="Z2317">
        <f t="shared" si="160"/>
        <v>26</v>
      </c>
      <c r="AD2317" t="str">
        <f t="shared" si="163"/>
        <v/>
      </c>
    </row>
    <row r="2318" spans="1:30" hidden="1" x14ac:dyDescent="0.3">
      <c r="A2318" t="s">
        <v>417</v>
      </c>
      <c r="B2318">
        <f t="shared" ref="B2318:B2381" si="164">400000+C2318</f>
        <v>401030</v>
      </c>
      <c r="C2318">
        <v>1030</v>
      </c>
      <c r="D2318">
        <f>VLOOKUP($B2318,TrialDesign!$E$2:$I$1147,5,FALSE)</f>
        <v>8</v>
      </c>
      <c r="E2318" t="str">
        <f>VLOOKUP($B2318,TrialDesign!$E$2:$I$1147,3,FALSE)</f>
        <v>Full</v>
      </c>
      <c r="F2318" t="str">
        <f>VLOOKUP($B2318,TrialDesign!$E$2:$I$1147,4,FALSE)</f>
        <v>Otane</v>
      </c>
      <c r="G2318" s="1">
        <v>41940</v>
      </c>
      <c r="H2318" s="1" t="str">
        <f>VLOOKUP(B2318,TrialDesign!$E$2:$J$1147,6,FALSE)</f>
        <v>Full_8h</v>
      </c>
      <c r="K2318">
        <v>4</v>
      </c>
      <c r="L2318">
        <v>1</v>
      </c>
      <c r="M2318">
        <v>8</v>
      </c>
      <c r="N2318">
        <v>9</v>
      </c>
      <c r="O2318">
        <v>180</v>
      </c>
      <c r="P2318">
        <v>226</v>
      </c>
      <c r="Q2318">
        <v>49</v>
      </c>
      <c r="R2318">
        <v>1</v>
      </c>
      <c r="S2318">
        <v>17</v>
      </c>
      <c r="T2318">
        <v>110</v>
      </c>
      <c r="U2318" t="s">
        <v>21</v>
      </c>
      <c r="V2318">
        <v>3</v>
      </c>
      <c r="W2318">
        <f>VLOOKUP(H2318&amp;"_"&amp;M2318+1,'Leaf lengths'!$J$6:$Q$104,VLOOKUP(F2318,'Leaf lengths'!$S$1:$T$6,2,FALSE),FALSE)</f>
        <v>175</v>
      </c>
      <c r="X2318">
        <f t="shared" si="162"/>
        <v>0.28000000000000003</v>
      </c>
      <c r="Y2318">
        <f t="shared" si="161"/>
        <v>8.2799999999999994</v>
      </c>
      <c r="Z2318">
        <f t="shared" si="160"/>
        <v>26</v>
      </c>
      <c r="AD2318" t="str">
        <f t="shared" si="163"/>
        <v/>
      </c>
    </row>
    <row r="2319" spans="1:30" hidden="1" x14ac:dyDescent="0.3">
      <c r="A2319" t="s">
        <v>417</v>
      </c>
      <c r="B2319">
        <f t="shared" si="164"/>
        <v>401014</v>
      </c>
      <c r="C2319">
        <v>1014</v>
      </c>
      <c r="D2319">
        <f>VLOOKUP($B2319,TrialDesign!$E$2:$I$1147,5,FALSE)</f>
        <v>8</v>
      </c>
      <c r="E2319" t="str">
        <f>VLOOKUP($B2319,TrialDesign!$E$2:$I$1147,3,FALSE)</f>
        <v>Full</v>
      </c>
      <c r="F2319" t="str">
        <f>VLOOKUP($B2319,TrialDesign!$E$2:$I$1147,4,FALSE)</f>
        <v>Otane</v>
      </c>
      <c r="G2319" s="1">
        <v>41947</v>
      </c>
      <c r="H2319" s="1" t="str">
        <f>VLOOKUP(B2319,TrialDesign!$E$2:$J$1147,6,FALSE)</f>
        <v>Full_8h</v>
      </c>
      <c r="J2319">
        <v>1014</v>
      </c>
      <c r="K2319">
        <v>1</v>
      </c>
      <c r="L2319">
        <v>2</v>
      </c>
      <c r="M2319">
        <v>8</v>
      </c>
      <c r="N2319">
        <v>9</v>
      </c>
      <c r="O2319">
        <v>110</v>
      </c>
      <c r="R2319">
        <v>2</v>
      </c>
      <c r="T2319">
        <v>45</v>
      </c>
      <c r="U2319" t="s">
        <v>21</v>
      </c>
      <c r="V2319">
        <v>2</v>
      </c>
      <c r="W2319">
        <f>VLOOKUP(H2319&amp;"_"&amp;M2319+1,'Leaf lengths'!$J$6:$Q$104,VLOOKUP(F2319,'Leaf lengths'!$S$1:$T$6,2,FALSE),FALSE)</f>
        <v>175</v>
      </c>
      <c r="X2319">
        <f t="shared" si="162"/>
        <v>0</v>
      </c>
      <c r="Y2319">
        <f t="shared" si="161"/>
        <v>8</v>
      </c>
      <c r="Z2319" t="str">
        <f t="shared" si="160"/>
        <v/>
      </c>
      <c r="AD2319" t="str">
        <f t="shared" si="163"/>
        <v/>
      </c>
    </row>
    <row r="2320" spans="1:30" hidden="1" x14ac:dyDescent="0.3">
      <c r="A2320" t="s">
        <v>417</v>
      </c>
      <c r="B2320">
        <f t="shared" si="164"/>
        <v>401014</v>
      </c>
      <c r="C2320">
        <v>1014</v>
      </c>
      <c r="D2320">
        <f>VLOOKUP($B2320,TrialDesign!$E$2:$I$1147,5,FALSE)</f>
        <v>8</v>
      </c>
      <c r="E2320" t="str">
        <f>VLOOKUP($B2320,TrialDesign!$E$2:$I$1147,3,FALSE)</f>
        <v>Full</v>
      </c>
      <c r="F2320" t="str">
        <f>VLOOKUP($B2320,TrialDesign!$E$2:$I$1147,4,FALSE)</f>
        <v>Otane</v>
      </c>
      <c r="G2320" s="1">
        <v>41947</v>
      </c>
      <c r="H2320" s="1" t="str">
        <f>VLOOKUP(B2320,TrialDesign!$E$2:$J$1147,6,FALSE)</f>
        <v>Full_8h</v>
      </c>
      <c r="K2320">
        <v>2</v>
      </c>
      <c r="M2320">
        <v>9</v>
      </c>
      <c r="U2320" t="s">
        <v>333</v>
      </c>
      <c r="V2320">
        <v>3</v>
      </c>
      <c r="W2320">
        <f>VLOOKUP(H2320&amp;"_"&amp;M2320+1,'Leaf lengths'!$J$6:$Q$104,VLOOKUP(F2320,'Leaf lengths'!$S$1:$T$6,2,FALSE),FALSE)</f>
        <v>175</v>
      </c>
      <c r="X2320">
        <f t="shared" si="162"/>
        <v>0</v>
      </c>
      <c r="Y2320">
        <f t="shared" si="161"/>
        <v>9</v>
      </c>
      <c r="Z2320" t="str">
        <f t="shared" si="160"/>
        <v/>
      </c>
      <c r="AD2320" t="str">
        <f t="shared" si="163"/>
        <v>FLN</v>
      </c>
    </row>
    <row r="2321" spans="1:30" hidden="1" x14ac:dyDescent="0.3">
      <c r="A2321" t="s">
        <v>417</v>
      </c>
      <c r="B2321">
        <f t="shared" si="164"/>
        <v>401014</v>
      </c>
      <c r="C2321">
        <v>1014</v>
      </c>
      <c r="D2321">
        <f>VLOOKUP($B2321,TrialDesign!$E$2:$I$1147,5,FALSE)</f>
        <v>8</v>
      </c>
      <c r="E2321" t="str">
        <f>VLOOKUP($B2321,TrialDesign!$E$2:$I$1147,3,FALSE)</f>
        <v>Full</v>
      </c>
      <c r="F2321" t="str">
        <f>VLOOKUP($B2321,TrialDesign!$E$2:$I$1147,4,FALSE)</f>
        <v>Otane</v>
      </c>
      <c r="G2321" s="1">
        <v>41947</v>
      </c>
      <c r="H2321" s="1" t="str">
        <f>VLOOKUP(B2321,TrialDesign!$E$2:$J$1147,6,FALSE)</f>
        <v>Full_8h</v>
      </c>
      <c r="K2321">
        <v>3</v>
      </c>
      <c r="M2321">
        <v>10</v>
      </c>
      <c r="U2321" t="s">
        <v>334</v>
      </c>
      <c r="V2321">
        <v>5</v>
      </c>
      <c r="W2321">
        <f>VLOOKUP(H2321&amp;"_"&amp;M2321+1,'Leaf lengths'!$J$6:$Q$104,VLOOKUP(F2321,'Leaf lengths'!$S$1:$T$6,2,FALSE),FALSE)</f>
        <v>175</v>
      </c>
      <c r="X2321">
        <f t="shared" si="162"/>
        <v>0</v>
      </c>
      <c r="Y2321">
        <f t="shared" si="161"/>
        <v>10</v>
      </c>
      <c r="Z2321" t="str">
        <f t="shared" si="160"/>
        <v/>
      </c>
      <c r="AD2321" t="str">
        <f t="shared" si="163"/>
        <v>FLN</v>
      </c>
    </row>
    <row r="2322" spans="1:30" hidden="1" x14ac:dyDescent="0.3">
      <c r="A2322" t="s">
        <v>417</v>
      </c>
      <c r="B2322">
        <f t="shared" si="164"/>
        <v>401014</v>
      </c>
      <c r="C2322">
        <v>1014</v>
      </c>
      <c r="D2322">
        <f>VLOOKUP($B2322,TrialDesign!$E$2:$I$1147,5,FALSE)</f>
        <v>8</v>
      </c>
      <c r="E2322" t="str">
        <f>VLOOKUP($B2322,TrialDesign!$E$2:$I$1147,3,FALSE)</f>
        <v>Full</v>
      </c>
      <c r="F2322" t="str">
        <f>VLOOKUP($B2322,TrialDesign!$E$2:$I$1147,4,FALSE)</f>
        <v>Otane</v>
      </c>
      <c r="G2322" s="1">
        <v>41947</v>
      </c>
      <c r="H2322" s="1" t="str">
        <f>VLOOKUP(B2322,TrialDesign!$E$2:$J$1147,6,FALSE)</f>
        <v>Full_8h</v>
      </c>
      <c r="K2322">
        <v>4</v>
      </c>
      <c r="M2322">
        <v>9</v>
      </c>
      <c r="U2322" t="s">
        <v>333</v>
      </c>
      <c r="V2322">
        <v>3</v>
      </c>
      <c r="W2322">
        <f>VLOOKUP(H2322&amp;"_"&amp;M2322+1,'Leaf lengths'!$J$6:$Q$104,VLOOKUP(F2322,'Leaf lengths'!$S$1:$T$6,2,FALSE),FALSE)</f>
        <v>175</v>
      </c>
      <c r="X2322">
        <f t="shared" si="162"/>
        <v>0</v>
      </c>
      <c r="Y2322">
        <f t="shared" si="161"/>
        <v>9</v>
      </c>
      <c r="Z2322" t="str">
        <f t="shared" si="160"/>
        <v/>
      </c>
      <c r="AD2322" t="str">
        <f t="shared" si="163"/>
        <v>FLN</v>
      </c>
    </row>
    <row r="2323" spans="1:30" hidden="1" x14ac:dyDescent="0.3">
      <c r="A2323" t="s">
        <v>417</v>
      </c>
      <c r="B2323">
        <f t="shared" si="164"/>
        <v>401018</v>
      </c>
      <c r="C2323">
        <v>1018</v>
      </c>
      <c r="D2323">
        <f>VLOOKUP($B2323,TrialDesign!$E$2:$I$1147,5,FALSE)</f>
        <v>8</v>
      </c>
      <c r="E2323" t="str">
        <f>VLOOKUP($B2323,TrialDesign!$E$2:$I$1147,3,FALSE)</f>
        <v>Full</v>
      </c>
      <c r="F2323" t="str">
        <f>VLOOKUP($B2323,TrialDesign!$E$2:$I$1147,4,FALSE)</f>
        <v>Otane</v>
      </c>
      <c r="G2323" s="1">
        <v>41947</v>
      </c>
      <c r="H2323" s="1" t="str">
        <f>VLOOKUP(B2323,TrialDesign!$E$2:$J$1147,6,FALSE)</f>
        <v>Full_8h</v>
      </c>
      <c r="J2323">
        <v>1018</v>
      </c>
      <c r="K2323">
        <v>1</v>
      </c>
      <c r="M2323">
        <v>10</v>
      </c>
      <c r="S2323">
        <v>18</v>
      </c>
      <c r="U2323" t="s">
        <v>332</v>
      </c>
      <c r="V2323">
        <v>4</v>
      </c>
      <c r="W2323">
        <f>VLOOKUP(H2323&amp;"_"&amp;M2323+1,'Leaf lengths'!$J$6:$Q$104,VLOOKUP(F2323,'Leaf lengths'!$S$1:$T$6,2,FALSE),FALSE)</f>
        <v>175</v>
      </c>
      <c r="X2323">
        <f t="shared" si="162"/>
        <v>0</v>
      </c>
      <c r="Y2323">
        <f t="shared" si="161"/>
        <v>10</v>
      </c>
      <c r="Z2323">
        <f t="shared" si="160"/>
        <v>28</v>
      </c>
      <c r="AD2323" t="str">
        <f t="shared" si="163"/>
        <v>FLN</v>
      </c>
    </row>
    <row r="2324" spans="1:30" hidden="1" x14ac:dyDescent="0.3">
      <c r="A2324" t="s">
        <v>417</v>
      </c>
      <c r="B2324">
        <f t="shared" si="164"/>
        <v>401018</v>
      </c>
      <c r="C2324">
        <v>1018</v>
      </c>
      <c r="D2324">
        <f>VLOOKUP($B2324,TrialDesign!$E$2:$I$1147,5,FALSE)</f>
        <v>8</v>
      </c>
      <c r="E2324" t="str">
        <f>VLOOKUP($B2324,TrialDesign!$E$2:$I$1147,3,FALSE)</f>
        <v>Full</v>
      </c>
      <c r="F2324" t="str">
        <f>VLOOKUP($B2324,TrialDesign!$E$2:$I$1147,4,FALSE)</f>
        <v>Otane</v>
      </c>
      <c r="G2324" s="1">
        <v>41947</v>
      </c>
      <c r="H2324" s="1" t="str">
        <f>VLOOKUP(B2324,TrialDesign!$E$2:$J$1147,6,FALSE)</f>
        <v>Full_8h</v>
      </c>
      <c r="K2324">
        <v>2</v>
      </c>
      <c r="M2324">
        <v>10</v>
      </c>
      <c r="U2324" t="s">
        <v>333</v>
      </c>
      <c r="V2324">
        <v>4</v>
      </c>
      <c r="W2324">
        <f>VLOOKUP(H2324&amp;"_"&amp;M2324+1,'Leaf lengths'!$J$6:$Q$104,VLOOKUP(F2324,'Leaf lengths'!$S$1:$T$6,2,FALSE),FALSE)</f>
        <v>175</v>
      </c>
      <c r="X2324">
        <f t="shared" si="162"/>
        <v>0</v>
      </c>
      <c r="Y2324">
        <f t="shared" si="161"/>
        <v>10</v>
      </c>
      <c r="Z2324" t="str">
        <f t="shared" si="160"/>
        <v/>
      </c>
      <c r="AD2324" t="str">
        <f t="shared" si="163"/>
        <v>FLN</v>
      </c>
    </row>
    <row r="2325" spans="1:30" hidden="1" x14ac:dyDescent="0.3">
      <c r="A2325" t="s">
        <v>417</v>
      </c>
      <c r="B2325">
        <f t="shared" si="164"/>
        <v>401018</v>
      </c>
      <c r="C2325">
        <v>1018</v>
      </c>
      <c r="D2325">
        <f>VLOOKUP($B2325,TrialDesign!$E$2:$I$1147,5,FALSE)</f>
        <v>8</v>
      </c>
      <c r="E2325" t="str">
        <f>VLOOKUP($B2325,TrialDesign!$E$2:$I$1147,3,FALSE)</f>
        <v>Full</v>
      </c>
      <c r="F2325" t="str">
        <f>VLOOKUP($B2325,TrialDesign!$E$2:$I$1147,4,FALSE)</f>
        <v>Otane</v>
      </c>
      <c r="G2325" s="1">
        <v>41947</v>
      </c>
      <c r="H2325" s="1" t="str">
        <f>VLOOKUP(B2325,TrialDesign!$E$2:$J$1147,6,FALSE)</f>
        <v>Full_8h</v>
      </c>
      <c r="K2325">
        <v>3</v>
      </c>
      <c r="M2325">
        <v>10</v>
      </c>
      <c r="U2325" t="s">
        <v>333</v>
      </c>
      <c r="V2325">
        <v>4</v>
      </c>
      <c r="W2325">
        <f>VLOOKUP(H2325&amp;"_"&amp;M2325+1,'Leaf lengths'!$J$6:$Q$104,VLOOKUP(F2325,'Leaf lengths'!$S$1:$T$6,2,FALSE),FALSE)</f>
        <v>175</v>
      </c>
      <c r="X2325">
        <f t="shared" si="162"/>
        <v>0</v>
      </c>
      <c r="Y2325">
        <f t="shared" si="161"/>
        <v>10</v>
      </c>
      <c r="Z2325" t="str">
        <f t="shared" si="160"/>
        <v/>
      </c>
      <c r="AD2325" t="str">
        <f t="shared" si="163"/>
        <v>FLN</v>
      </c>
    </row>
    <row r="2326" spans="1:30" hidden="1" x14ac:dyDescent="0.3">
      <c r="A2326" t="s">
        <v>417</v>
      </c>
      <c r="B2326">
        <f t="shared" si="164"/>
        <v>401018</v>
      </c>
      <c r="C2326">
        <v>1018</v>
      </c>
      <c r="D2326">
        <f>VLOOKUP($B2326,TrialDesign!$E$2:$I$1147,5,FALSE)</f>
        <v>8</v>
      </c>
      <c r="E2326" t="str">
        <f>VLOOKUP($B2326,TrialDesign!$E$2:$I$1147,3,FALSE)</f>
        <v>Full</v>
      </c>
      <c r="F2326" t="str">
        <f>VLOOKUP($B2326,TrialDesign!$E$2:$I$1147,4,FALSE)</f>
        <v>Otane</v>
      </c>
      <c r="G2326" s="1">
        <v>41947</v>
      </c>
      <c r="H2326" s="1" t="str">
        <f>VLOOKUP(B2326,TrialDesign!$E$2:$J$1147,6,FALSE)</f>
        <v>Full_8h</v>
      </c>
      <c r="K2326">
        <v>4</v>
      </c>
      <c r="M2326">
        <v>9</v>
      </c>
      <c r="U2326" t="s">
        <v>333</v>
      </c>
      <c r="V2326">
        <v>4</v>
      </c>
      <c r="W2326">
        <f>VLOOKUP(H2326&amp;"_"&amp;M2326+1,'Leaf lengths'!$J$6:$Q$104,VLOOKUP(F2326,'Leaf lengths'!$S$1:$T$6,2,FALSE),FALSE)</f>
        <v>175</v>
      </c>
      <c r="X2326">
        <f t="shared" si="162"/>
        <v>0</v>
      </c>
      <c r="Y2326">
        <f t="shared" si="161"/>
        <v>9</v>
      </c>
      <c r="Z2326" t="str">
        <f t="shared" si="160"/>
        <v/>
      </c>
      <c r="AD2326" t="str">
        <f t="shared" si="163"/>
        <v>FLN</v>
      </c>
    </row>
    <row r="2327" spans="1:30" hidden="1" x14ac:dyDescent="0.3">
      <c r="A2327" t="s">
        <v>417</v>
      </c>
      <c r="B2327">
        <f t="shared" si="164"/>
        <v>401022</v>
      </c>
      <c r="C2327">
        <v>1022</v>
      </c>
      <c r="D2327">
        <f>VLOOKUP($B2327,TrialDesign!$E$2:$I$1147,5,FALSE)</f>
        <v>8</v>
      </c>
      <c r="E2327" t="str">
        <f>VLOOKUP($B2327,TrialDesign!$E$2:$I$1147,3,FALSE)</f>
        <v>Full</v>
      </c>
      <c r="F2327" t="str">
        <f>VLOOKUP($B2327,TrialDesign!$E$2:$I$1147,4,FALSE)</f>
        <v>Otane</v>
      </c>
      <c r="G2327" s="1">
        <v>41947</v>
      </c>
      <c r="H2327" s="1" t="str">
        <f>VLOOKUP(B2327,TrialDesign!$E$2:$J$1147,6,FALSE)</f>
        <v>Full_8h</v>
      </c>
      <c r="J2327">
        <v>1022</v>
      </c>
      <c r="K2327">
        <v>1</v>
      </c>
      <c r="M2327">
        <v>9</v>
      </c>
      <c r="U2327" t="s">
        <v>335</v>
      </c>
      <c r="V2327">
        <v>4</v>
      </c>
      <c r="W2327">
        <f>VLOOKUP(H2327&amp;"_"&amp;M2327+1,'Leaf lengths'!$J$6:$Q$104,VLOOKUP(F2327,'Leaf lengths'!$S$1:$T$6,2,FALSE),FALSE)</f>
        <v>175</v>
      </c>
      <c r="X2327">
        <f t="shared" si="162"/>
        <v>0</v>
      </c>
      <c r="Y2327">
        <f t="shared" si="161"/>
        <v>9</v>
      </c>
      <c r="Z2327" t="str">
        <f t="shared" si="160"/>
        <v/>
      </c>
      <c r="AD2327" t="str">
        <f t="shared" si="163"/>
        <v>FLN</v>
      </c>
    </row>
    <row r="2328" spans="1:30" hidden="1" x14ac:dyDescent="0.3">
      <c r="A2328" t="s">
        <v>417</v>
      </c>
      <c r="B2328">
        <f t="shared" si="164"/>
        <v>401022</v>
      </c>
      <c r="C2328">
        <v>1022</v>
      </c>
      <c r="D2328">
        <f>VLOOKUP($B2328,TrialDesign!$E$2:$I$1147,5,FALSE)</f>
        <v>8</v>
      </c>
      <c r="E2328" t="str">
        <f>VLOOKUP($B2328,TrialDesign!$E$2:$I$1147,3,FALSE)</f>
        <v>Full</v>
      </c>
      <c r="F2328" t="str">
        <f>VLOOKUP($B2328,TrialDesign!$E$2:$I$1147,4,FALSE)</f>
        <v>Otane</v>
      </c>
      <c r="G2328" s="1">
        <v>41947</v>
      </c>
      <c r="H2328" s="1" t="str">
        <f>VLOOKUP(B2328,TrialDesign!$E$2:$J$1147,6,FALSE)</f>
        <v>Full_8h</v>
      </c>
      <c r="K2328">
        <v>2</v>
      </c>
      <c r="M2328">
        <v>9</v>
      </c>
      <c r="U2328" t="s">
        <v>335</v>
      </c>
      <c r="V2328">
        <v>4</v>
      </c>
      <c r="W2328">
        <f>VLOOKUP(H2328&amp;"_"&amp;M2328+1,'Leaf lengths'!$J$6:$Q$104,VLOOKUP(F2328,'Leaf lengths'!$S$1:$T$6,2,FALSE),FALSE)</f>
        <v>175</v>
      </c>
      <c r="X2328">
        <f t="shared" si="162"/>
        <v>0</v>
      </c>
      <c r="Y2328">
        <f t="shared" si="161"/>
        <v>9</v>
      </c>
      <c r="Z2328" t="str">
        <f t="shared" si="160"/>
        <v/>
      </c>
      <c r="AD2328" t="str">
        <f t="shared" si="163"/>
        <v>FLN</v>
      </c>
    </row>
    <row r="2329" spans="1:30" hidden="1" x14ac:dyDescent="0.3">
      <c r="A2329" t="s">
        <v>417</v>
      </c>
      <c r="B2329">
        <f t="shared" si="164"/>
        <v>401022</v>
      </c>
      <c r="C2329">
        <v>1022</v>
      </c>
      <c r="D2329">
        <f>VLOOKUP($B2329,TrialDesign!$E$2:$I$1147,5,FALSE)</f>
        <v>8</v>
      </c>
      <c r="E2329" t="str">
        <f>VLOOKUP($B2329,TrialDesign!$E$2:$I$1147,3,FALSE)</f>
        <v>Full</v>
      </c>
      <c r="F2329" t="str">
        <f>VLOOKUP($B2329,TrialDesign!$E$2:$I$1147,4,FALSE)</f>
        <v>Otane</v>
      </c>
      <c r="G2329" s="1">
        <v>41947</v>
      </c>
      <c r="H2329" s="1" t="str">
        <f>VLOOKUP(B2329,TrialDesign!$E$2:$J$1147,6,FALSE)</f>
        <v>Full_8h</v>
      </c>
      <c r="K2329">
        <v>3</v>
      </c>
      <c r="M2329">
        <v>9</v>
      </c>
      <c r="U2329" t="s">
        <v>335</v>
      </c>
      <c r="V2329">
        <v>4</v>
      </c>
      <c r="W2329">
        <f>VLOOKUP(H2329&amp;"_"&amp;M2329+1,'Leaf lengths'!$J$6:$Q$104,VLOOKUP(F2329,'Leaf lengths'!$S$1:$T$6,2,FALSE),FALSE)</f>
        <v>175</v>
      </c>
      <c r="X2329">
        <f t="shared" si="162"/>
        <v>0</v>
      </c>
      <c r="Y2329">
        <f t="shared" si="161"/>
        <v>9</v>
      </c>
      <c r="Z2329" t="str">
        <f t="shared" si="160"/>
        <v/>
      </c>
      <c r="AD2329" t="str">
        <f t="shared" si="163"/>
        <v>FLN</v>
      </c>
    </row>
    <row r="2330" spans="1:30" hidden="1" x14ac:dyDescent="0.3">
      <c r="A2330" t="s">
        <v>417</v>
      </c>
      <c r="B2330">
        <f t="shared" si="164"/>
        <v>401022</v>
      </c>
      <c r="C2330">
        <v>1022</v>
      </c>
      <c r="D2330">
        <f>VLOOKUP($B2330,TrialDesign!$E$2:$I$1147,5,FALSE)</f>
        <v>8</v>
      </c>
      <c r="E2330" t="str">
        <f>VLOOKUP($B2330,TrialDesign!$E$2:$I$1147,3,FALSE)</f>
        <v>Full</v>
      </c>
      <c r="F2330" t="str">
        <f>VLOOKUP($B2330,TrialDesign!$E$2:$I$1147,4,FALSE)</f>
        <v>Otane</v>
      </c>
      <c r="G2330" s="1">
        <v>41947</v>
      </c>
      <c r="H2330" s="1" t="str">
        <f>VLOOKUP(B2330,TrialDesign!$E$2:$J$1147,6,FALSE)</f>
        <v>Full_8h</v>
      </c>
      <c r="K2330">
        <v>4</v>
      </c>
      <c r="M2330">
        <v>10</v>
      </c>
      <c r="U2330" t="s">
        <v>333</v>
      </c>
      <c r="V2330">
        <v>4</v>
      </c>
      <c r="W2330">
        <f>VLOOKUP(H2330&amp;"_"&amp;M2330+1,'Leaf lengths'!$J$6:$Q$104,VLOOKUP(F2330,'Leaf lengths'!$S$1:$T$6,2,FALSE),FALSE)</f>
        <v>175</v>
      </c>
      <c r="X2330">
        <f t="shared" si="162"/>
        <v>0</v>
      </c>
      <c r="Y2330">
        <f t="shared" si="161"/>
        <v>10</v>
      </c>
      <c r="Z2330" t="str">
        <f t="shared" si="160"/>
        <v/>
      </c>
      <c r="AD2330" t="str">
        <f t="shared" si="163"/>
        <v>FLN</v>
      </c>
    </row>
    <row r="2331" spans="1:30" hidden="1" x14ac:dyDescent="0.3">
      <c r="A2331" t="s">
        <v>417</v>
      </c>
      <c r="B2331">
        <f t="shared" si="164"/>
        <v>401003</v>
      </c>
      <c r="C2331">
        <v>1003</v>
      </c>
      <c r="D2331">
        <f>VLOOKUP($B2331,TrialDesign!$E$2:$I$1147,5,FALSE)</f>
        <v>8</v>
      </c>
      <c r="E2331" t="str">
        <f>VLOOKUP($B2331,TrialDesign!$E$2:$I$1147,3,FALSE)</f>
        <v>Full</v>
      </c>
      <c r="F2331" t="str">
        <f>VLOOKUP($B2331,TrialDesign!$E$2:$I$1147,4,FALSE)</f>
        <v>Otane</v>
      </c>
      <c r="G2331" s="1">
        <v>41974</v>
      </c>
      <c r="H2331" s="1" t="str">
        <f>VLOOKUP(B2331,TrialDesign!$E$2:$J$1147,6,FALSE)</f>
        <v>Full_8h</v>
      </c>
      <c r="J2331">
        <v>1003</v>
      </c>
      <c r="K2331">
        <v>1</v>
      </c>
      <c r="M2331">
        <v>10</v>
      </c>
      <c r="O2331">
        <v>480</v>
      </c>
      <c r="S2331">
        <v>21</v>
      </c>
      <c r="V2331">
        <v>5</v>
      </c>
      <c r="W2331">
        <f>VLOOKUP(H2331&amp;"_"&amp;M2331+1,'Leaf lengths'!$J$6:$Q$104,VLOOKUP(F2331,'Leaf lengths'!$S$1:$T$6,2,FALSE),FALSE)</f>
        <v>175</v>
      </c>
      <c r="X2331">
        <f t="shared" si="162"/>
        <v>0</v>
      </c>
      <c r="Y2331">
        <f t="shared" si="161"/>
        <v>10</v>
      </c>
      <c r="Z2331">
        <f t="shared" si="160"/>
        <v>31</v>
      </c>
      <c r="AD2331" t="str">
        <f t="shared" si="163"/>
        <v>FLN</v>
      </c>
    </row>
    <row r="2332" spans="1:30" hidden="1" x14ac:dyDescent="0.3">
      <c r="A2332" t="s">
        <v>417</v>
      </c>
      <c r="B2332">
        <f t="shared" si="164"/>
        <v>401003</v>
      </c>
      <c r="C2332">
        <v>1003</v>
      </c>
      <c r="D2332">
        <f>VLOOKUP($B2332,TrialDesign!$E$2:$I$1147,5,FALSE)</f>
        <v>8</v>
      </c>
      <c r="E2332" t="str">
        <f>VLOOKUP($B2332,TrialDesign!$E$2:$I$1147,3,FALSE)</f>
        <v>Full</v>
      </c>
      <c r="F2332" t="str">
        <f>VLOOKUP($B2332,TrialDesign!$E$2:$I$1147,4,FALSE)</f>
        <v>Otane</v>
      </c>
      <c r="G2332" s="1">
        <v>41974</v>
      </c>
      <c r="H2332" s="1" t="str">
        <f>VLOOKUP(B2332,TrialDesign!$E$2:$J$1147,6,FALSE)</f>
        <v>Full_8h</v>
      </c>
      <c r="K2332">
        <v>2</v>
      </c>
      <c r="M2332">
        <v>9</v>
      </c>
      <c r="O2332">
        <v>435</v>
      </c>
      <c r="S2332">
        <v>20</v>
      </c>
      <c r="V2332">
        <v>4</v>
      </c>
      <c r="W2332">
        <f>VLOOKUP(H2332&amp;"_"&amp;M2332+1,'Leaf lengths'!$J$6:$Q$104,VLOOKUP(F2332,'Leaf lengths'!$S$1:$T$6,2,FALSE),FALSE)</f>
        <v>175</v>
      </c>
      <c r="X2332">
        <f t="shared" si="162"/>
        <v>0</v>
      </c>
      <c r="Y2332">
        <f t="shared" si="161"/>
        <v>9</v>
      </c>
      <c r="Z2332">
        <f t="shared" si="160"/>
        <v>29</v>
      </c>
      <c r="AD2332" t="str">
        <f t="shared" si="163"/>
        <v>FLN</v>
      </c>
    </row>
    <row r="2333" spans="1:30" hidden="1" x14ac:dyDescent="0.3">
      <c r="A2333" t="s">
        <v>417</v>
      </c>
      <c r="B2333">
        <f t="shared" si="164"/>
        <v>401003</v>
      </c>
      <c r="C2333">
        <v>1003</v>
      </c>
      <c r="D2333">
        <f>VLOOKUP($B2333,TrialDesign!$E$2:$I$1147,5,FALSE)</f>
        <v>8</v>
      </c>
      <c r="E2333" t="str">
        <f>VLOOKUP($B2333,TrialDesign!$E$2:$I$1147,3,FALSE)</f>
        <v>Full</v>
      </c>
      <c r="F2333" t="str">
        <f>VLOOKUP($B2333,TrialDesign!$E$2:$I$1147,4,FALSE)</f>
        <v>Otane</v>
      </c>
      <c r="G2333" s="1">
        <v>41974</v>
      </c>
      <c r="H2333" s="1" t="str">
        <f>VLOOKUP(B2333,TrialDesign!$E$2:$J$1147,6,FALSE)</f>
        <v>Full_8h</v>
      </c>
      <c r="K2333">
        <v>3</v>
      </c>
      <c r="M2333">
        <v>9</v>
      </c>
      <c r="O2333">
        <v>420</v>
      </c>
      <c r="S2333">
        <v>20</v>
      </c>
      <c r="V2333">
        <v>5</v>
      </c>
      <c r="W2333">
        <f>VLOOKUP(H2333&amp;"_"&amp;M2333+1,'Leaf lengths'!$J$6:$Q$104,VLOOKUP(F2333,'Leaf lengths'!$S$1:$T$6,2,FALSE),FALSE)</f>
        <v>175</v>
      </c>
      <c r="X2333">
        <f t="shared" si="162"/>
        <v>0</v>
      </c>
      <c r="Y2333">
        <f t="shared" si="161"/>
        <v>9</v>
      </c>
      <c r="Z2333">
        <f t="shared" si="160"/>
        <v>29</v>
      </c>
      <c r="AD2333" t="str">
        <f t="shared" si="163"/>
        <v>FLN</v>
      </c>
    </row>
    <row r="2334" spans="1:30" hidden="1" x14ac:dyDescent="0.3">
      <c r="A2334" t="s">
        <v>417</v>
      </c>
      <c r="B2334">
        <f t="shared" si="164"/>
        <v>401003</v>
      </c>
      <c r="C2334">
        <v>1003</v>
      </c>
      <c r="D2334">
        <f>VLOOKUP($B2334,TrialDesign!$E$2:$I$1147,5,FALSE)</f>
        <v>8</v>
      </c>
      <c r="E2334" t="str">
        <f>VLOOKUP($B2334,TrialDesign!$E$2:$I$1147,3,FALSE)</f>
        <v>Full</v>
      </c>
      <c r="F2334" t="str">
        <f>VLOOKUP($B2334,TrialDesign!$E$2:$I$1147,4,FALSE)</f>
        <v>Otane</v>
      </c>
      <c r="G2334" s="1">
        <v>41974</v>
      </c>
      <c r="H2334" s="1" t="str">
        <f>VLOOKUP(B2334,TrialDesign!$E$2:$J$1147,6,FALSE)</f>
        <v>Full_8h</v>
      </c>
      <c r="K2334">
        <v>4</v>
      </c>
      <c r="M2334">
        <v>9</v>
      </c>
      <c r="O2334">
        <v>440</v>
      </c>
      <c r="S2334">
        <v>19</v>
      </c>
      <c r="V2334">
        <v>4</v>
      </c>
      <c r="W2334">
        <f>VLOOKUP(H2334&amp;"_"&amp;M2334+1,'Leaf lengths'!$J$6:$Q$104,VLOOKUP(F2334,'Leaf lengths'!$S$1:$T$6,2,FALSE),FALSE)</f>
        <v>175</v>
      </c>
      <c r="X2334">
        <f t="shared" si="162"/>
        <v>0</v>
      </c>
      <c r="Y2334">
        <f t="shared" si="161"/>
        <v>9</v>
      </c>
      <c r="Z2334">
        <f t="shared" ref="Z2334:Z2397" si="165">IF(S2334="","",SUM(M2334+R2334+S2334))</f>
        <v>28</v>
      </c>
      <c r="AD2334" t="str">
        <f t="shared" si="163"/>
        <v>FLN</v>
      </c>
    </row>
    <row r="2335" spans="1:30" hidden="1" x14ac:dyDescent="0.3">
      <c r="A2335" t="s">
        <v>417</v>
      </c>
      <c r="B2335">
        <f t="shared" si="164"/>
        <v>401004</v>
      </c>
      <c r="C2335">
        <v>1004</v>
      </c>
      <c r="D2335">
        <f>VLOOKUP($B2335,TrialDesign!$E$2:$I$1147,5,FALSE)</f>
        <v>8</v>
      </c>
      <c r="E2335" t="str">
        <f>VLOOKUP($B2335,TrialDesign!$E$2:$I$1147,3,FALSE)</f>
        <v>Full</v>
      </c>
      <c r="F2335" t="str">
        <f>VLOOKUP($B2335,TrialDesign!$E$2:$I$1147,4,FALSE)</f>
        <v>Otane</v>
      </c>
      <c r="G2335" s="1">
        <v>41974</v>
      </c>
      <c r="H2335" s="1" t="str">
        <f>VLOOKUP(B2335,TrialDesign!$E$2:$J$1147,6,FALSE)</f>
        <v>Full_8h</v>
      </c>
      <c r="J2335">
        <v>1004</v>
      </c>
      <c r="K2335">
        <v>1</v>
      </c>
      <c r="M2335">
        <v>9</v>
      </c>
      <c r="O2335">
        <v>370</v>
      </c>
      <c r="S2335">
        <v>17</v>
      </c>
      <c r="V2335">
        <v>4</v>
      </c>
      <c r="W2335">
        <f>VLOOKUP(H2335&amp;"_"&amp;M2335+1,'Leaf lengths'!$J$6:$Q$104,VLOOKUP(F2335,'Leaf lengths'!$S$1:$T$6,2,FALSE),FALSE)</f>
        <v>175</v>
      </c>
      <c r="X2335">
        <f t="shared" si="162"/>
        <v>0</v>
      </c>
      <c r="Y2335">
        <f t="shared" si="161"/>
        <v>9</v>
      </c>
      <c r="Z2335">
        <f t="shared" si="165"/>
        <v>26</v>
      </c>
      <c r="AD2335" t="str">
        <f t="shared" si="163"/>
        <v>FLN</v>
      </c>
    </row>
    <row r="2336" spans="1:30" hidden="1" x14ac:dyDescent="0.3">
      <c r="A2336" t="s">
        <v>417</v>
      </c>
      <c r="B2336">
        <f t="shared" si="164"/>
        <v>401004</v>
      </c>
      <c r="C2336">
        <v>1004</v>
      </c>
      <c r="D2336">
        <f>VLOOKUP($B2336,TrialDesign!$E$2:$I$1147,5,FALSE)</f>
        <v>8</v>
      </c>
      <c r="E2336" t="str">
        <f>VLOOKUP($B2336,TrialDesign!$E$2:$I$1147,3,FALSE)</f>
        <v>Full</v>
      </c>
      <c r="F2336" t="str">
        <f>VLOOKUP($B2336,TrialDesign!$E$2:$I$1147,4,FALSE)</f>
        <v>Otane</v>
      </c>
      <c r="G2336" s="1">
        <v>41974</v>
      </c>
      <c r="H2336" s="1" t="str">
        <f>VLOOKUP(B2336,TrialDesign!$E$2:$J$1147,6,FALSE)</f>
        <v>Full_8h</v>
      </c>
      <c r="K2336">
        <v>2</v>
      </c>
      <c r="M2336">
        <v>9</v>
      </c>
      <c r="O2336">
        <v>360</v>
      </c>
      <c r="S2336">
        <v>18</v>
      </c>
      <c r="V2336">
        <v>4</v>
      </c>
      <c r="W2336">
        <f>VLOOKUP(H2336&amp;"_"&amp;M2336+1,'Leaf lengths'!$J$6:$Q$104,VLOOKUP(F2336,'Leaf lengths'!$S$1:$T$6,2,FALSE),FALSE)</f>
        <v>175</v>
      </c>
      <c r="X2336">
        <f t="shared" si="162"/>
        <v>0</v>
      </c>
      <c r="Y2336">
        <f t="shared" si="161"/>
        <v>9</v>
      </c>
      <c r="Z2336">
        <f t="shared" si="165"/>
        <v>27</v>
      </c>
      <c r="AD2336" t="str">
        <f t="shared" si="163"/>
        <v>FLN</v>
      </c>
    </row>
    <row r="2337" spans="1:30" hidden="1" x14ac:dyDescent="0.3">
      <c r="A2337" t="s">
        <v>417</v>
      </c>
      <c r="B2337">
        <f t="shared" si="164"/>
        <v>401004</v>
      </c>
      <c r="C2337">
        <v>1004</v>
      </c>
      <c r="D2337">
        <f>VLOOKUP($B2337,TrialDesign!$E$2:$I$1147,5,FALSE)</f>
        <v>8</v>
      </c>
      <c r="E2337" t="str">
        <f>VLOOKUP($B2337,TrialDesign!$E$2:$I$1147,3,FALSE)</f>
        <v>Full</v>
      </c>
      <c r="F2337" t="str">
        <f>VLOOKUP($B2337,TrialDesign!$E$2:$I$1147,4,FALSE)</f>
        <v>Otane</v>
      </c>
      <c r="G2337" s="1">
        <v>41974</v>
      </c>
      <c r="H2337" s="1" t="str">
        <f>VLOOKUP(B2337,TrialDesign!$E$2:$J$1147,6,FALSE)</f>
        <v>Full_8h</v>
      </c>
      <c r="K2337">
        <v>3</v>
      </c>
      <c r="M2337">
        <v>9</v>
      </c>
      <c r="O2337">
        <v>397</v>
      </c>
      <c r="S2337">
        <v>18</v>
      </c>
      <c r="V2337">
        <v>4</v>
      </c>
      <c r="W2337">
        <f>VLOOKUP(H2337&amp;"_"&amp;M2337+1,'Leaf lengths'!$J$6:$Q$104,VLOOKUP(F2337,'Leaf lengths'!$S$1:$T$6,2,FALSE),FALSE)</f>
        <v>175</v>
      </c>
      <c r="X2337">
        <f t="shared" si="162"/>
        <v>0</v>
      </c>
      <c r="Y2337">
        <f t="shared" si="161"/>
        <v>9</v>
      </c>
      <c r="Z2337">
        <f t="shared" si="165"/>
        <v>27</v>
      </c>
      <c r="AD2337" t="str">
        <f t="shared" si="163"/>
        <v>FLN</v>
      </c>
    </row>
    <row r="2338" spans="1:30" hidden="1" x14ac:dyDescent="0.3">
      <c r="A2338" t="s">
        <v>417</v>
      </c>
      <c r="B2338">
        <f t="shared" si="164"/>
        <v>401004</v>
      </c>
      <c r="C2338">
        <v>1004</v>
      </c>
      <c r="D2338">
        <f>VLOOKUP($B2338,TrialDesign!$E$2:$I$1147,5,FALSE)</f>
        <v>8</v>
      </c>
      <c r="E2338" t="str">
        <f>VLOOKUP($B2338,TrialDesign!$E$2:$I$1147,3,FALSE)</f>
        <v>Full</v>
      </c>
      <c r="F2338" t="str">
        <f>VLOOKUP($B2338,TrialDesign!$E$2:$I$1147,4,FALSE)</f>
        <v>Otane</v>
      </c>
      <c r="G2338" s="1">
        <v>41974</v>
      </c>
      <c r="H2338" s="1" t="str">
        <f>VLOOKUP(B2338,TrialDesign!$E$2:$J$1147,6,FALSE)</f>
        <v>Full_8h</v>
      </c>
      <c r="K2338">
        <v>4</v>
      </c>
      <c r="M2338">
        <v>10</v>
      </c>
      <c r="O2338">
        <v>435</v>
      </c>
      <c r="S2338">
        <v>19</v>
      </c>
      <c r="V2338">
        <v>4</v>
      </c>
      <c r="W2338">
        <f>VLOOKUP(H2338&amp;"_"&amp;M2338+1,'Leaf lengths'!$J$6:$Q$104,VLOOKUP(F2338,'Leaf lengths'!$S$1:$T$6,2,FALSE),FALSE)</f>
        <v>175</v>
      </c>
      <c r="X2338">
        <f t="shared" si="162"/>
        <v>0</v>
      </c>
      <c r="Y2338">
        <f t="shared" ref="Y2338:Y2401" si="166">X2338+M2338</f>
        <v>10</v>
      </c>
      <c r="Z2338">
        <f t="shared" si="165"/>
        <v>29</v>
      </c>
      <c r="AD2338" t="str">
        <f t="shared" si="163"/>
        <v>FLN</v>
      </c>
    </row>
    <row r="2339" spans="1:30" hidden="1" x14ac:dyDescent="0.3">
      <c r="A2339" t="s">
        <v>417</v>
      </c>
      <c r="B2339">
        <f t="shared" si="164"/>
        <v>401008</v>
      </c>
      <c r="C2339">
        <v>1008</v>
      </c>
      <c r="D2339">
        <f>VLOOKUP($B2339,TrialDesign!$E$2:$I$1147,5,FALSE)</f>
        <v>8</v>
      </c>
      <c r="E2339" t="str">
        <f>VLOOKUP($B2339,TrialDesign!$E$2:$I$1147,3,FALSE)</f>
        <v>Full</v>
      </c>
      <c r="F2339" t="str">
        <f>VLOOKUP($B2339,TrialDesign!$E$2:$I$1147,4,FALSE)</f>
        <v>Otane</v>
      </c>
      <c r="G2339" s="1">
        <v>41974</v>
      </c>
      <c r="H2339" s="1" t="str">
        <f>VLOOKUP(B2339,TrialDesign!$E$2:$J$1147,6,FALSE)</f>
        <v>Full_8h</v>
      </c>
      <c r="J2339">
        <v>1008</v>
      </c>
      <c r="K2339">
        <v>1</v>
      </c>
      <c r="M2339">
        <v>9</v>
      </c>
      <c r="O2339">
        <v>440</v>
      </c>
      <c r="S2339">
        <v>21</v>
      </c>
      <c r="V2339">
        <v>4</v>
      </c>
      <c r="W2339">
        <f>VLOOKUP(H2339&amp;"_"&amp;M2339+1,'Leaf lengths'!$J$6:$Q$104,VLOOKUP(F2339,'Leaf lengths'!$S$1:$T$6,2,FALSE),FALSE)</f>
        <v>175</v>
      </c>
      <c r="X2339">
        <f t="shared" si="162"/>
        <v>0</v>
      </c>
      <c r="Y2339">
        <f t="shared" si="166"/>
        <v>9</v>
      </c>
      <c r="Z2339">
        <f t="shared" si="165"/>
        <v>30</v>
      </c>
      <c r="AD2339" t="str">
        <f t="shared" si="163"/>
        <v>FLN</v>
      </c>
    </row>
    <row r="2340" spans="1:30" hidden="1" x14ac:dyDescent="0.3">
      <c r="A2340" t="s">
        <v>417</v>
      </c>
      <c r="B2340">
        <f t="shared" si="164"/>
        <v>401008</v>
      </c>
      <c r="C2340">
        <v>1008</v>
      </c>
      <c r="D2340">
        <f>VLOOKUP($B2340,TrialDesign!$E$2:$I$1147,5,FALSE)</f>
        <v>8</v>
      </c>
      <c r="E2340" t="str">
        <f>VLOOKUP($B2340,TrialDesign!$E$2:$I$1147,3,FALSE)</f>
        <v>Full</v>
      </c>
      <c r="F2340" t="str">
        <f>VLOOKUP($B2340,TrialDesign!$E$2:$I$1147,4,FALSE)</f>
        <v>Otane</v>
      </c>
      <c r="G2340" s="1">
        <v>41974</v>
      </c>
      <c r="H2340" s="1" t="str">
        <f>VLOOKUP(B2340,TrialDesign!$E$2:$J$1147,6,FALSE)</f>
        <v>Full_8h</v>
      </c>
      <c r="K2340">
        <v>2</v>
      </c>
      <c r="M2340">
        <v>9</v>
      </c>
      <c r="O2340">
        <v>405</v>
      </c>
      <c r="S2340">
        <v>20</v>
      </c>
      <c r="V2340">
        <v>4</v>
      </c>
      <c r="W2340">
        <f>VLOOKUP(H2340&amp;"_"&amp;M2340+1,'Leaf lengths'!$J$6:$Q$104,VLOOKUP(F2340,'Leaf lengths'!$S$1:$T$6,2,FALSE),FALSE)</f>
        <v>175</v>
      </c>
      <c r="X2340">
        <f t="shared" si="162"/>
        <v>0</v>
      </c>
      <c r="Y2340">
        <f t="shared" si="166"/>
        <v>9</v>
      </c>
      <c r="Z2340">
        <f t="shared" si="165"/>
        <v>29</v>
      </c>
      <c r="AD2340" t="str">
        <f t="shared" si="163"/>
        <v>FLN</v>
      </c>
    </row>
    <row r="2341" spans="1:30" hidden="1" x14ac:dyDescent="0.3">
      <c r="A2341" t="s">
        <v>417</v>
      </c>
      <c r="B2341">
        <f t="shared" si="164"/>
        <v>401008</v>
      </c>
      <c r="C2341">
        <v>1008</v>
      </c>
      <c r="D2341">
        <f>VLOOKUP($B2341,TrialDesign!$E$2:$I$1147,5,FALSE)</f>
        <v>8</v>
      </c>
      <c r="E2341" t="str">
        <f>VLOOKUP($B2341,TrialDesign!$E$2:$I$1147,3,FALSE)</f>
        <v>Full</v>
      </c>
      <c r="F2341" t="str">
        <f>VLOOKUP($B2341,TrialDesign!$E$2:$I$1147,4,FALSE)</f>
        <v>Otane</v>
      </c>
      <c r="G2341" s="1">
        <v>41974</v>
      </c>
      <c r="H2341" s="1" t="str">
        <f>VLOOKUP(B2341,TrialDesign!$E$2:$J$1147,6,FALSE)</f>
        <v>Full_8h</v>
      </c>
      <c r="K2341">
        <v>3</v>
      </c>
      <c r="M2341">
        <v>9</v>
      </c>
      <c r="O2341">
        <v>400</v>
      </c>
      <c r="S2341">
        <v>19</v>
      </c>
      <c r="V2341">
        <v>4</v>
      </c>
      <c r="W2341">
        <f>VLOOKUP(H2341&amp;"_"&amp;M2341+1,'Leaf lengths'!$J$6:$Q$104,VLOOKUP(F2341,'Leaf lengths'!$S$1:$T$6,2,FALSE),FALSE)</f>
        <v>175</v>
      </c>
      <c r="X2341">
        <f t="shared" si="162"/>
        <v>0</v>
      </c>
      <c r="Y2341">
        <f t="shared" si="166"/>
        <v>9</v>
      </c>
      <c r="Z2341">
        <f t="shared" si="165"/>
        <v>28</v>
      </c>
      <c r="AD2341" t="str">
        <f t="shared" si="163"/>
        <v>FLN</v>
      </c>
    </row>
    <row r="2342" spans="1:30" hidden="1" x14ac:dyDescent="0.3">
      <c r="A2342" t="s">
        <v>417</v>
      </c>
      <c r="B2342">
        <f t="shared" si="164"/>
        <v>401008</v>
      </c>
      <c r="C2342">
        <v>1008</v>
      </c>
      <c r="D2342">
        <f>VLOOKUP($B2342,TrialDesign!$E$2:$I$1147,5,FALSE)</f>
        <v>8</v>
      </c>
      <c r="E2342" t="str">
        <f>VLOOKUP($B2342,TrialDesign!$E$2:$I$1147,3,FALSE)</f>
        <v>Full</v>
      </c>
      <c r="F2342" t="str">
        <f>VLOOKUP($B2342,TrialDesign!$E$2:$I$1147,4,FALSE)</f>
        <v>Otane</v>
      </c>
      <c r="G2342" s="1">
        <v>41974</v>
      </c>
      <c r="H2342" s="1" t="str">
        <f>VLOOKUP(B2342,TrialDesign!$E$2:$J$1147,6,FALSE)</f>
        <v>Full_8h</v>
      </c>
      <c r="K2342">
        <v>4</v>
      </c>
      <c r="M2342">
        <v>8</v>
      </c>
      <c r="O2342">
        <v>435</v>
      </c>
      <c r="S2342">
        <v>21</v>
      </c>
      <c r="V2342">
        <v>4</v>
      </c>
      <c r="W2342">
        <f>VLOOKUP(H2342&amp;"_"&amp;M2342+1,'Leaf lengths'!$J$6:$Q$104,VLOOKUP(F2342,'Leaf lengths'!$S$1:$T$6,2,FALSE),FALSE)</f>
        <v>175</v>
      </c>
      <c r="X2342">
        <f t="shared" si="162"/>
        <v>0</v>
      </c>
      <c r="Y2342">
        <f t="shared" si="166"/>
        <v>8</v>
      </c>
      <c r="Z2342">
        <f t="shared" si="165"/>
        <v>29</v>
      </c>
      <c r="AD2342" t="str">
        <f t="shared" si="163"/>
        <v>FLN</v>
      </c>
    </row>
    <row r="2343" spans="1:30" hidden="1" x14ac:dyDescent="0.3">
      <c r="A2343" t="s">
        <v>417</v>
      </c>
      <c r="B2343">
        <f t="shared" si="164"/>
        <v>401009</v>
      </c>
      <c r="C2343">
        <v>1009</v>
      </c>
      <c r="D2343">
        <f>VLOOKUP($B2343,TrialDesign!$E$2:$I$1147,5,FALSE)</f>
        <v>8</v>
      </c>
      <c r="E2343" t="str">
        <f>VLOOKUP($B2343,TrialDesign!$E$2:$I$1147,3,FALSE)</f>
        <v>Full</v>
      </c>
      <c r="F2343" t="str">
        <f>VLOOKUP($B2343,TrialDesign!$E$2:$I$1147,4,FALSE)</f>
        <v>Otane</v>
      </c>
      <c r="G2343" s="1">
        <v>41974</v>
      </c>
      <c r="H2343" s="1" t="str">
        <f>VLOOKUP(B2343,TrialDesign!$E$2:$J$1147,6,FALSE)</f>
        <v>Full_8h</v>
      </c>
      <c r="J2343">
        <v>1009</v>
      </c>
      <c r="K2343">
        <v>1</v>
      </c>
      <c r="M2343">
        <v>9</v>
      </c>
      <c r="O2343">
        <v>405</v>
      </c>
      <c r="S2343">
        <v>18</v>
      </c>
      <c r="V2343">
        <v>4</v>
      </c>
      <c r="W2343">
        <f>VLOOKUP(H2343&amp;"_"&amp;M2343+1,'Leaf lengths'!$J$6:$Q$104,VLOOKUP(F2343,'Leaf lengths'!$S$1:$T$6,2,FALSE),FALSE)</f>
        <v>175</v>
      </c>
      <c r="X2343">
        <f t="shared" si="162"/>
        <v>0</v>
      </c>
      <c r="Y2343">
        <f t="shared" si="166"/>
        <v>9</v>
      </c>
      <c r="Z2343">
        <f t="shared" si="165"/>
        <v>27</v>
      </c>
      <c r="AD2343" t="str">
        <f t="shared" si="163"/>
        <v>FLN</v>
      </c>
    </row>
    <row r="2344" spans="1:30" hidden="1" x14ac:dyDescent="0.3">
      <c r="A2344" t="s">
        <v>417</v>
      </c>
      <c r="B2344">
        <f t="shared" si="164"/>
        <v>401009</v>
      </c>
      <c r="C2344">
        <v>1009</v>
      </c>
      <c r="D2344">
        <f>VLOOKUP($B2344,TrialDesign!$E$2:$I$1147,5,FALSE)</f>
        <v>8</v>
      </c>
      <c r="E2344" t="str">
        <f>VLOOKUP($B2344,TrialDesign!$E$2:$I$1147,3,FALSE)</f>
        <v>Full</v>
      </c>
      <c r="F2344" t="str">
        <f>VLOOKUP($B2344,TrialDesign!$E$2:$I$1147,4,FALSE)</f>
        <v>Otane</v>
      </c>
      <c r="G2344" s="1">
        <v>41974</v>
      </c>
      <c r="H2344" s="1" t="str">
        <f>VLOOKUP(B2344,TrialDesign!$E$2:$J$1147,6,FALSE)</f>
        <v>Full_8h</v>
      </c>
      <c r="K2344">
        <v>2</v>
      </c>
      <c r="M2344">
        <v>9</v>
      </c>
      <c r="O2344">
        <v>400</v>
      </c>
      <c r="S2344">
        <v>18</v>
      </c>
      <c r="V2344">
        <v>4</v>
      </c>
      <c r="W2344">
        <f>VLOOKUP(H2344&amp;"_"&amp;M2344+1,'Leaf lengths'!$J$6:$Q$104,VLOOKUP(F2344,'Leaf lengths'!$S$1:$T$6,2,FALSE),FALSE)</f>
        <v>175</v>
      </c>
      <c r="X2344">
        <f t="shared" si="162"/>
        <v>0</v>
      </c>
      <c r="Y2344">
        <f t="shared" si="166"/>
        <v>9</v>
      </c>
      <c r="Z2344">
        <f t="shared" si="165"/>
        <v>27</v>
      </c>
      <c r="AD2344" t="str">
        <f t="shared" si="163"/>
        <v>FLN</v>
      </c>
    </row>
    <row r="2345" spans="1:30" hidden="1" x14ac:dyDescent="0.3">
      <c r="A2345" t="s">
        <v>417</v>
      </c>
      <c r="B2345">
        <f t="shared" si="164"/>
        <v>401009</v>
      </c>
      <c r="C2345">
        <v>1009</v>
      </c>
      <c r="D2345">
        <f>VLOOKUP($B2345,TrialDesign!$E$2:$I$1147,5,FALSE)</f>
        <v>8</v>
      </c>
      <c r="E2345" t="str">
        <f>VLOOKUP($B2345,TrialDesign!$E$2:$I$1147,3,FALSE)</f>
        <v>Full</v>
      </c>
      <c r="F2345" t="str">
        <f>VLOOKUP($B2345,TrialDesign!$E$2:$I$1147,4,FALSE)</f>
        <v>Otane</v>
      </c>
      <c r="G2345" s="1">
        <v>41974</v>
      </c>
      <c r="H2345" s="1" t="str">
        <f>VLOOKUP(B2345,TrialDesign!$E$2:$J$1147,6,FALSE)</f>
        <v>Full_8h</v>
      </c>
      <c r="K2345">
        <v>3</v>
      </c>
      <c r="M2345">
        <v>9</v>
      </c>
      <c r="O2345">
        <v>395</v>
      </c>
      <c r="S2345">
        <v>17</v>
      </c>
      <c r="V2345">
        <v>4</v>
      </c>
      <c r="W2345">
        <f>VLOOKUP(H2345&amp;"_"&amp;M2345+1,'Leaf lengths'!$J$6:$Q$104,VLOOKUP(F2345,'Leaf lengths'!$S$1:$T$6,2,FALSE),FALSE)</f>
        <v>175</v>
      </c>
      <c r="X2345">
        <f t="shared" ref="X2345:X2408" si="167">IF(OR(N2345="",M2345=N2345),0,Q2345/W2345)</f>
        <v>0</v>
      </c>
      <c r="Y2345">
        <f t="shared" si="166"/>
        <v>9</v>
      </c>
      <c r="Z2345">
        <f t="shared" si="165"/>
        <v>26</v>
      </c>
      <c r="AD2345" t="str">
        <f t="shared" si="163"/>
        <v>FLN</v>
      </c>
    </row>
    <row r="2346" spans="1:30" hidden="1" x14ac:dyDescent="0.3">
      <c r="A2346" t="s">
        <v>417</v>
      </c>
      <c r="B2346">
        <f t="shared" si="164"/>
        <v>401009</v>
      </c>
      <c r="C2346">
        <v>1009</v>
      </c>
      <c r="D2346">
        <f>VLOOKUP($B2346,TrialDesign!$E$2:$I$1147,5,FALSE)</f>
        <v>8</v>
      </c>
      <c r="E2346" t="str">
        <f>VLOOKUP($B2346,TrialDesign!$E$2:$I$1147,3,FALSE)</f>
        <v>Full</v>
      </c>
      <c r="F2346" t="str">
        <f>VLOOKUP($B2346,TrialDesign!$E$2:$I$1147,4,FALSE)</f>
        <v>Otane</v>
      </c>
      <c r="G2346" s="1">
        <v>41974</v>
      </c>
      <c r="H2346" s="1" t="str">
        <f>VLOOKUP(B2346,TrialDesign!$E$2:$J$1147,6,FALSE)</f>
        <v>Full_8h</v>
      </c>
      <c r="K2346">
        <v>4</v>
      </c>
      <c r="M2346">
        <v>9</v>
      </c>
      <c r="O2346">
        <v>435</v>
      </c>
      <c r="S2346">
        <v>18</v>
      </c>
      <c r="V2346">
        <v>4</v>
      </c>
      <c r="W2346">
        <f>VLOOKUP(H2346&amp;"_"&amp;M2346+1,'Leaf lengths'!$J$6:$Q$104,VLOOKUP(F2346,'Leaf lengths'!$S$1:$T$6,2,FALSE),FALSE)</f>
        <v>175</v>
      </c>
      <c r="X2346">
        <f t="shared" si="167"/>
        <v>0</v>
      </c>
      <c r="Y2346">
        <f t="shared" si="166"/>
        <v>9</v>
      </c>
      <c r="Z2346">
        <f t="shared" si="165"/>
        <v>27</v>
      </c>
      <c r="AD2346" t="str">
        <f t="shared" si="163"/>
        <v>FLN</v>
      </c>
    </row>
    <row r="2347" spans="1:30" hidden="1" x14ac:dyDescent="0.3">
      <c r="A2347" t="s">
        <v>417</v>
      </c>
      <c r="B2347">
        <f t="shared" si="164"/>
        <v>401010</v>
      </c>
      <c r="C2347">
        <v>1010</v>
      </c>
      <c r="D2347">
        <f>VLOOKUP($B2347,TrialDesign!$E$2:$I$1147,5,FALSE)</f>
        <v>8</v>
      </c>
      <c r="E2347" t="str">
        <f>VLOOKUP($B2347,TrialDesign!$E$2:$I$1147,3,FALSE)</f>
        <v>Full</v>
      </c>
      <c r="F2347" t="str">
        <f>VLOOKUP($B2347,TrialDesign!$E$2:$I$1147,4,FALSE)</f>
        <v>Otane</v>
      </c>
      <c r="G2347" s="1">
        <v>41974</v>
      </c>
      <c r="H2347" s="1" t="str">
        <f>VLOOKUP(B2347,TrialDesign!$E$2:$J$1147,6,FALSE)</f>
        <v>Full_8h</v>
      </c>
      <c r="J2347">
        <v>1010</v>
      </c>
      <c r="K2347">
        <v>1</v>
      </c>
      <c r="M2347">
        <v>8</v>
      </c>
      <c r="O2347">
        <v>440</v>
      </c>
      <c r="S2347">
        <v>19</v>
      </c>
      <c r="V2347">
        <v>4</v>
      </c>
      <c r="W2347">
        <f>VLOOKUP(H2347&amp;"_"&amp;M2347+1,'Leaf lengths'!$J$6:$Q$104,VLOOKUP(F2347,'Leaf lengths'!$S$1:$T$6,2,FALSE),FALSE)</f>
        <v>175</v>
      </c>
      <c r="X2347">
        <f t="shared" si="167"/>
        <v>0</v>
      </c>
      <c r="Y2347">
        <f t="shared" si="166"/>
        <v>8</v>
      </c>
      <c r="Z2347">
        <f t="shared" si="165"/>
        <v>27</v>
      </c>
      <c r="AD2347" t="str">
        <f t="shared" si="163"/>
        <v>FLN</v>
      </c>
    </row>
    <row r="2348" spans="1:30" hidden="1" x14ac:dyDescent="0.3">
      <c r="A2348" t="s">
        <v>417</v>
      </c>
      <c r="B2348">
        <f t="shared" si="164"/>
        <v>401010</v>
      </c>
      <c r="C2348">
        <v>1010</v>
      </c>
      <c r="D2348">
        <f>VLOOKUP($B2348,TrialDesign!$E$2:$I$1147,5,FALSE)</f>
        <v>8</v>
      </c>
      <c r="E2348" t="str">
        <f>VLOOKUP($B2348,TrialDesign!$E$2:$I$1147,3,FALSE)</f>
        <v>Full</v>
      </c>
      <c r="F2348" t="str">
        <f>VLOOKUP($B2348,TrialDesign!$E$2:$I$1147,4,FALSE)</f>
        <v>Otane</v>
      </c>
      <c r="G2348" s="1">
        <v>41974</v>
      </c>
      <c r="H2348" s="1" t="str">
        <f>VLOOKUP(B2348,TrialDesign!$E$2:$J$1147,6,FALSE)</f>
        <v>Full_8h</v>
      </c>
      <c r="K2348">
        <v>2</v>
      </c>
      <c r="M2348">
        <v>9</v>
      </c>
      <c r="O2348">
        <v>448</v>
      </c>
      <c r="S2348">
        <v>20</v>
      </c>
      <c r="V2348">
        <v>4</v>
      </c>
      <c r="W2348">
        <f>VLOOKUP(H2348&amp;"_"&amp;M2348+1,'Leaf lengths'!$J$6:$Q$104,VLOOKUP(F2348,'Leaf lengths'!$S$1:$T$6,2,FALSE),FALSE)</f>
        <v>175</v>
      </c>
      <c r="X2348">
        <f t="shared" si="167"/>
        <v>0</v>
      </c>
      <c r="Y2348">
        <f t="shared" si="166"/>
        <v>9</v>
      </c>
      <c r="Z2348">
        <f t="shared" si="165"/>
        <v>29</v>
      </c>
      <c r="AD2348" t="str">
        <f t="shared" si="163"/>
        <v>FLN</v>
      </c>
    </row>
    <row r="2349" spans="1:30" hidden="1" x14ac:dyDescent="0.3">
      <c r="A2349" t="s">
        <v>417</v>
      </c>
      <c r="B2349">
        <f t="shared" si="164"/>
        <v>401010</v>
      </c>
      <c r="C2349">
        <v>1010</v>
      </c>
      <c r="D2349">
        <f>VLOOKUP($B2349,TrialDesign!$E$2:$I$1147,5,FALSE)</f>
        <v>8</v>
      </c>
      <c r="E2349" t="str">
        <f>VLOOKUP($B2349,TrialDesign!$E$2:$I$1147,3,FALSE)</f>
        <v>Full</v>
      </c>
      <c r="F2349" t="str">
        <f>VLOOKUP($B2349,TrialDesign!$E$2:$I$1147,4,FALSE)</f>
        <v>Otane</v>
      </c>
      <c r="G2349" s="1">
        <v>41974</v>
      </c>
      <c r="H2349" s="1" t="str">
        <f>VLOOKUP(B2349,TrialDesign!$E$2:$J$1147,6,FALSE)</f>
        <v>Full_8h</v>
      </c>
      <c r="K2349">
        <v>3</v>
      </c>
      <c r="M2349">
        <v>9</v>
      </c>
      <c r="O2349">
        <v>378</v>
      </c>
      <c r="S2349">
        <v>19</v>
      </c>
      <c r="V2349">
        <v>4</v>
      </c>
      <c r="W2349">
        <f>VLOOKUP(H2349&amp;"_"&amp;M2349+1,'Leaf lengths'!$J$6:$Q$104,VLOOKUP(F2349,'Leaf lengths'!$S$1:$T$6,2,FALSE),FALSE)</f>
        <v>175</v>
      </c>
      <c r="X2349">
        <f t="shared" si="167"/>
        <v>0</v>
      </c>
      <c r="Y2349">
        <f t="shared" si="166"/>
        <v>9</v>
      </c>
      <c r="Z2349">
        <f t="shared" si="165"/>
        <v>28</v>
      </c>
      <c r="AD2349" t="str">
        <f t="shared" si="163"/>
        <v>FLN</v>
      </c>
    </row>
    <row r="2350" spans="1:30" hidden="1" x14ac:dyDescent="0.3">
      <c r="A2350" t="s">
        <v>417</v>
      </c>
      <c r="B2350">
        <f t="shared" si="164"/>
        <v>401010</v>
      </c>
      <c r="C2350">
        <v>1010</v>
      </c>
      <c r="D2350">
        <f>VLOOKUP($B2350,TrialDesign!$E$2:$I$1147,5,FALSE)</f>
        <v>8</v>
      </c>
      <c r="E2350" t="str">
        <f>VLOOKUP($B2350,TrialDesign!$E$2:$I$1147,3,FALSE)</f>
        <v>Full</v>
      </c>
      <c r="F2350" t="str">
        <f>VLOOKUP($B2350,TrialDesign!$E$2:$I$1147,4,FALSE)</f>
        <v>Otane</v>
      </c>
      <c r="G2350" s="1">
        <v>41974</v>
      </c>
      <c r="H2350" s="1" t="str">
        <f>VLOOKUP(B2350,TrialDesign!$E$2:$J$1147,6,FALSE)</f>
        <v>Full_8h</v>
      </c>
      <c r="K2350">
        <v>4</v>
      </c>
      <c r="M2350">
        <v>9</v>
      </c>
      <c r="O2350">
        <v>465</v>
      </c>
      <c r="S2350">
        <v>19</v>
      </c>
      <c r="V2350">
        <v>4</v>
      </c>
      <c r="W2350">
        <f>VLOOKUP(H2350&amp;"_"&amp;M2350+1,'Leaf lengths'!$J$6:$Q$104,VLOOKUP(F2350,'Leaf lengths'!$S$1:$T$6,2,FALSE),FALSE)</f>
        <v>175</v>
      </c>
      <c r="X2350">
        <f t="shared" si="167"/>
        <v>0</v>
      </c>
      <c r="Y2350">
        <f t="shared" si="166"/>
        <v>9</v>
      </c>
      <c r="Z2350">
        <f t="shared" si="165"/>
        <v>28</v>
      </c>
      <c r="AD2350" t="str">
        <f t="shared" ref="AD2350:AD2413" si="168">IF(OR(M2350=N2350,N2350=""),"FLN","")</f>
        <v>FLN</v>
      </c>
    </row>
    <row r="2351" spans="1:30" hidden="1" x14ac:dyDescent="0.3">
      <c r="A2351" t="s">
        <v>417</v>
      </c>
      <c r="B2351">
        <f t="shared" si="164"/>
        <v>401020</v>
      </c>
      <c r="C2351">
        <v>1020</v>
      </c>
      <c r="D2351">
        <f>VLOOKUP($B2351,TrialDesign!$E$2:$I$1147,5,FALSE)</f>
        <v>8</v>
      </c>
      <c r="E2351" t="str">
        <f>VLOOKUP($B2351,TrialDesign!$E$2:$I$1147,3,FALSE)</f>
        <v>Full</v>
      </c>
      <c r="F2351" t="str">
        <f>VLOOKUP($B2351,TrialDesign!$E$2:$I$1147,4,FALSE)</f>
        <v>Otane</v>
      </c>
      <c r="G2351" s="1">
        <v>41974</v>
      </c>
      <c r="H2351" s="1" t="str">
        <f>VLOOKUP(B2351,TrialDesign!$E$2:$J$1147,6,FALSE)</f>
        <v>Full_8h</v>
      </c>
      <c r="J2351">
        <v>1020</v>
      </c>
      <c r="K2351">
        <v>1</v>
      </c>
      <c r="M2351">
        <v>9</v>
      </c>
      <c r="O2351">
        <v>400</v>
      </c>
      <c r="S2351">
        <v>19</v>
      </c>
      <c r="V2351">
        <v>4</v>
      </c>
      <c r="W2351">
        <f>VLOOKUP(H2351&amp;"_"&amp;M2351+1,'Leaf lengths'!$J$6:$Q$104,VLOOKUP(F2351,'Leaf lengths'!$S$1:$T$6,2,FALSE),FALSE)</f>
        <v>175</v>
      </c>
      <c r="X2351">
        <f t="shared" si="167"/>
        <v>0</v>
      </c>
      <c r="Y2351">
        <f t="shared" si="166"/>
        <v>9</v>
      </c>
      <c r="Z2351">
        <f t="shared" si="165"/>
        <v>28</v>
      </c>
      <c r="AD2351" t="str">
        <f t="shared" si="168"/>
        <v>FLN</v>
      </c>
    </row>
    <row r="2352" spans="1:30" hidden="1" x14ac:dyDescent="0.3">
      <c r="A2352" t="s">
        <v>417</v>
      </c>
      <c r="B2352">
        <f t="shared" si="164"/>
        <v>401020</v>
      </c>
      <c r="C2352">
        <v>1020</v>
      </c>
      <c r="D2352">
        <f>VLOOKUP($B2352,TrialDesign!$E$2:$I$1147,5,FALSE)</f>
        <v>8</v>
      </c>
      <c r="E2352" t="str">
        <f>VLOOKUP($B2352,TrialDesign!$E$2:$I$1147,3,FALSE)</f>
        <v>Full</v>
      </c>
      <c r="F2352" t="str">
        <f>VLOOKUP($B2352,TrialDesign!$E$2:$I$1147,4,FALSE)</f>
        <v>Otane</v>
      </c>
      <c r="G2352" s="1">
        <v>41974</v>
      </c>
      <c r="H2352" s="1" t="str">
        <f>VLOOKUP(B2352,TrialDesign!$E$2:$J$1147,6,FALSE)</f>
        <v>Full_8h</v>
      </c>
      <c r="K2352">
        <v>2</v>
      </c>
      <c r="M2352">
        <v>10</v>
      </c>
      <c r="O2352">
        <v>430</v>
      </c>
      <c r="S2352">
        <v>20</v>
      </c>
      <c r="V2352">
        <v>4</v>
      </c>
      <c r="W2352">
        <f>VLOOKUP(H2352&amp;"_"&amp;M2352+1,'Leaf lengths'!$J$6:$Q$104,VLOOKUP(F2352,'Leaf lengths'!$S$1:$T$6,2,FALSE),FALSE)</f>
        <v>175</v>
      </c>
      <c r="X2352">
        <f t="shared" si="167"/>
        <v>0</v>
      </c>
      <c r="Y2352">
        <f t="shared" si="166"/>
        <v>10</v>
      </c>
      <c r="Z2352">
        <f t="shared" si="165"/>
        <v>30</v>
      </c>
      <c r="AD2352" t="str">
        <f t="shared" si="168"/>
        <v>FLN</v>
      </c>
    </row>
    <row r="2353" spans="1:30" hidden="1" x14ac:dyDescent="0.3">
      <c r="A2353" t="s">
        <v>417</v>
      </c>
      <c r="B2353">
        <f t="shared" si="164"/>
        <v>401020</v>
      </c>
      <c r="C2353">
        <v>1020</v>
      </c>
      <c r="D2353">
        <f>VLOOKUP($B2353,TrialDesign!$E$2:$I$1147,5,FALSE)</f>
        <v>8</v>
      </c>
      <c r="E2353" t="str">
        <f>VLOOKUP($B2353,TrialDesign!$E$2:$I$1147,3,FALSE)</f>
        <v>Full</v>
      </c>
      <c r="F2353" t="str">
        <f>VLOOKUP($B2353,TrialDesign!$E$2:$I$1147,4,FALSE)</f>
        <v>Otane</v>
      </c>
      <c r="G2353" s="1">
        <v>41974</v>
      </c>
      <c r="H2353" s="1" t="str">
        <f>VLOOKUP(B2353,TrialDesign!$E$2:$J$1147,6,FALSE)</f>
        <v>Full_8h</v>
      </c>
      <c r="K2353">
        <v>3</v>
      </c>
      <c r="M2353">
        <v>9</v>
      </c>
      <c r="O2353">
        <v>395</v>
      </c>
      <c r="S2353">
        <v>19</v>
      </c>
      <c r="V2353">
        <v>4</v>
      </c>
      <c r="W2353">
        <f>VLOOKUP(H2353&amp;"_"&amp;M2353+1,'Leaf lengths'!$J$6:$Q$104,VLOOKUP(F2353,'Leaf lengths'!$S$1:$T$6,2,FALSE),FALSE)</f>
        <v>175</v>
      </c>
      <c r="X2353">
        <f t="shared" si="167"/>
        <v>0</v>
      </c>
      <c r="Y2353">
        <f t="shared" si="166"/>
        <v>9</v>
      </c>
      <c r="Z2353">
        <f t="shared" si="165"/>
        <v>28</v>
      </c>
      <c r="AD2353" t="str">
        <f t="shared" si="168"/>
        <v>FLN</v>
      </c>
    </row>
    <row r="2354" spans="1:30" hidden="1" x14ac:dyDescent="0.3">
      <c r="A2354" t="s">
        <v>417</v>
      </c>
      <c r="B2354">
        <f t="shared" si="164"/>
        <v>401020</v>
      </c>
      <c r="C2354">
        <v>1020</v>
      </c>
      <c r="D2354">
        <f>VLOOKUP($B2354,TrialDesign!$E$2:$I$1147,5,FALSE)</f>
        <v>8</v>
      </c>
      <c r="E2354" t="str">
        <f>VLOOKUP($B2354,TrialDesign!$E$2:$I$1147,3,FALSE)</f>
        <v>Full</v>
      </c>
      <c r="F2354" t="str">
        <f>VLOOKUP($B2354,TrialDesign!$E$2:$I$1147,4,FALSE)</f>
        <v>Otane</v>
      </c>
      <c r="G2354" s="1">
        <v>41974</v>
      </c>
      <c r="H2354" s="1" t="str">
        <f>VLOOKUP(B2354,TrialDesign!$E$2:$J$1147,6,FALSE)</f>
        <v>Full_8h</v>
      </c>
      <c r="K2354">
        <v>4</v>
      </c>
      <c r="M2354">
        <v>8</v>
      </c>
      <c r="O2354">
        <v>440</v>
      </c>
      <c r="S2354">
        <v>19</v>
      </c>
      <c r="V2354">
        <v>4</v>
      </c>
      <c r="W2354">
        <f>VLOOKUP(H2354&amp;"_"&amp;M2354+1,'Leaf lengths'!$J$6:$Q$104,VLOOKUP(F2354,'Leaf lengths'!$S$1:$T$6,2,FALSE),FALSE)</f>
        <v>175</v>
      </c>
      <c r="X2354">
        <f t="shared" si="167"/>
        <v>0</v>
      </c>
      <c r="Y2354">
        <f t="shared" si="166"/>
        <v>8</v>
      </c>
      <c r="Z2354">
        <f t="shared" si="165"/>
        <v>27</v>
      </c>
      <c r="AD2354" t="str">
        <f t="shared" si="168"/>
        <v>FLN</v>
      </c>
    </row>
    <row r="2355" spans="1:30" hidden="1" x14ac:dyDescent="0.3">
      <c r="A2355" t="s">
        <v>417</v>
      </c>
      <c r="B2355">
        <f t="shared" si="164"/>
        <v>401076</v>
      </c>
      <c r="C2355">
        <v>1076</v>
      </c>
      <c r="D2355">
        <f>VLOOKUP($B2355,TrialDesign!$E$2:$I$1147,5,FALSE)</f>
        <v>8</v>
      </c>
      <c r="E2355" t="str">
        <f>VLOOKUP($B2355,TrialDesign!$E$2:$I$1147,3,FALSE)</f>
        <v>Full</v>
      </c>
      <c r="F2355" t="str">
        <f>VLOOKUP($B2355,TrialDesign!$E$2:$I$1147,4,FALSE)</f>
        <v>Saracen</v>
      </c>
      <c r="G2355" s="1">
        <v>41905</v>
      </c>
      <c r="H2355" s="1" t="str">
        <f>VLOOKUP(B2355,TrialDesign!$E$2:$J$1147,6,FALSE)</f>
        <v>Full_8h</v>
      </c>
      <c r="J2355">
        <v>1076</v>
      </c>
      <c r="K2355">
        <v>1</v>
      </c>
      <c r="L2355">
        <v>0</v>
      </c>
      <c r="M2355">
        <v>2</v>
      </c>
      <c r="N2355">
        <v>3</v>
      </c>
      <c r="O2355">
        <v>35</v>
      </c>
      <c r="Q2355">
        <v>37</v>
      </c>
      <c r="R2355">
        <v>4</v>
      </c>
      <c r="S2355">
        <v>3</v>
      </c>
      <c r="U2355" t="s">
        <v>71</v>
      </c>
      <c r="W2355">
        <f>VLOOKUP(H2355&amp;"_"&amp;M2355+1,'Leaf lengths'!$J$6:$Q$104,VLOOKUP(F2355,'Leaf lengths'!$S$1:$T$6,2,FALSE),FALSE)</f>
        <v>187.44444444444446</v>
      </c>
      <c r="X2355">
        <f t="shared" si="167"/>
        <v>0.1973918197984588</v>
      </c>
      <c r="Y2355">
        <f t="shared" si="166"/>
        <v>2.197391819798459</v>
      </c>
      <c r="Z2355">
        <f t="shared" si="165"/>
        <v>9</v>
      </c>
      <c r="AD2355" t="str">
        <f t="shared" si="168"/>
        <v/>
      </c>
    </row>
    <row r="2356" spans="1:30" hidden="1" x14ac:dyDescent="0.3">
      <c r="A2356" t="s">
        <v>417</v>
      </c>
      <c r="B2356">
        <f t="shared" si="164"/>
        <v>401076</v>
      </c>
      <c r="C2356">
        <v>1076</v>
      </c>
      <c r="D2356">
        <f>VLOOKUP($B2356,TrialDesign!$E$2:$I$1147,5,FALSE)</f>
        <v>8</v>
      </c>
      <c r="E2356" t="str">
        <f>VLOOKUP($B2356,TrialDesign!$E$2:$I$1147,3,FALSE)</f>
        <v>Full</v>
      </c>
      <c r="F2356" t="str">
        <f>VLOOKUP($B2356,TrialDesign!$E$2:$I$1147,4,FALSE)</f>
        <v>Saracen</v>
      </c>
      <c r="G2356" s="1">
        <v>41905</v>
      </c>
      <c r="H2356" s="1" t="str">
        <f>VLOOKUP(B2356,TrialDesign!$E$2:$J$1147,6,FALSE)</f>
        <v>Full_8h</v>
      </c>
      <c r="K2356">
        <v>2</v>
      </c>
      <c r="L2356">
        <v>0</v>
      </c>
      <c r="M2356">
        <v>2</v>
      </c>
      <c r="N2356">
        <v>3</v>
      </c>
      <c r="O2356">
        <v>30</v>
      </c>
      <c r="P2356">
        <v>108</v>
      </c>
      <c r="Q2356">
        <v>34</v>
      </c>
      <c r="R2356">
        <v>3</v>
      </c>
      <c r="S2356">
        <v>3</v>
      </c>
      <c r="U2356" t="s">
        <v>71</v>
      </c>
      <c r="W2356">
        <f>VLOOKUP(H2356&amp;"_"&amp;M2356+1,'Leaf lengths'!$J$6:$Q$104,VLOOKUP(F2356,'Leaf lengths'!$S$1:$T$6,2,FALSE),FALSE)</f>
        <v>187.44444444444446</v>
      </c>
      <c r="X2356">
        <f t="shared" si="167"/>
        <v>0.18138707765263781</v>
      </c>
      <c r="Y2356">
        <f t="shared" si="166"/>
        <v>2.1813870776526376</v>
      </c>
      <c r="Z2356">
        <f t="shared" si="165"/>
        <v>8</v>
      </c>
      <c r="AD2356" t="str">
        <f t="shared" si="168"/>
        <v/>
      </c>
    </row>
    <row r="2357" spans="1:30" hidden="1" x14ac:dyDescent="0.3">
      <c r="A2357" t="s">
        <v>417</v>
      </c>
      <c r="B2357">
        <f t="shared" si="164"/>
        <v>401076</v>
      </c>
      <c r="C2357">
        <v>1076</v>
      </c>
      <c r="D2357">
        <f>VLOOKUP($B2357,TrialDesign!$E$2:$I$1147,5,FALSE)</f>
        <v>8</v>
      </c>
      <c r="E2357" t="str">
        <f>VLOOKUP($B2357,TrialDesign!$E$2:$I$1147,3,FALSE)</f>
        <v>Full</v>
      </c>
      <c r="F2357" t="str">
        <f>VLOOKUP($B2357,TrialDesign!$E$2:$I$1147,4,FALSE)</f>
        <v>Saracen</v>
      </c>
      <c r="G2357" s="1">
        <v>41905</v>
      </c>
      <c r="H2357" s="1" t="str">
        <f>VLOOKUP(B2357,TrialDesign!$E$2:$J$1147,6,FALSE)</f>
        <v>Full_8h</v>
      </c>
      <c r="K2357">
        <v>3</v>
      </c>
      <c r="L2357">
        <v>0</v>
      </c>
      <c r="M2357">
        <v>2</v>
      </c>
      <c r="N2357">
        <v>3</v>
      </c>
      <c r="O2357">
        <v>35</v>
      </c>
      <c r="P2357">
        <v>107</v>
      </c>
      <c r="Q2357">
        <v>21</v>
      </c>
      <c r="R2357">
        <v>3</v>
      </c>
      <c r="S2357">
        <v>3</v>
      </c>
      <c r="U2357" t="s">
        <v>71</v>
      </c>
      <c r="W2357">
        <f>VLOOKUP(H2357&amp;"_"&amp;M2357+1,'Leaf lengths'!$J$6:$Q$104,VLOOKUP(F2357,'Leaf lengths'!$S$1:$T$6,2,FALSE),FALSE)</f>
        <v>187.44444444444446</v>
      </c>
      <c r="X2357">
        <f t="shared" si="167"/>
        <v>0.11203319502074688</v>
      </c>
      <c r="Y2357">
        <f t="shared" si="166"/>
        <v>2.1120331950207469</v>
      </c>
      <c r="Z2357">
        <f t="shared" si="165"/>
        <v>8</v>
      </c>
      <c r="AD2357" t="str">
        <f t="shared" si="168"/>
        <v/>
      </c>
    </row>
    <row r="2358" spans="1:30" hidden="1" x14ac:dyDescent="0.3">
      <c r="A2358" t="s">
        <v>417</v>
      </c>
      <c r="B2358">
        <f t="shared" si="164"/>
        <v>401076</v>
      </c>
      <c r="C2358">
        <v>1076</v>
      </c>
      <c r="D2358">
        <f>VLOOKUP($B2358,TrialDesign!$E$2:$I$1147,5,FALSE)</f>
        <v>8</v>
      </c>
      <c r="E2358" t="str">
        <f>VLOOKUP($B2358,TrialDesign!$E$2:$I$1147,3,FALSE)</f>
        <v>Full</v>
      </c>
      <c r="F2358" t="str">
        <f>VLOOKUP($B2358,TrialDesign!$E$2:$I$1147,4,FALSE)</f>
        <v>Saracen</v>
      </c>
      <c r="G2358" s="1">
        <v>41905</v>
      </c>
      <c r="H2358" s="1" t="str">
        <f>VLOOKUP(B2358,TrialDesign!$E$2:$J$1147,6,FALSE)</f>
        <v>Full_8h</v>
      </c>
      <c r="K2358">
        <v>4</v>
      </c>
      <c r="L2358">
        <v>0</v>
      </c>
      <c r="M2358">
        <v>1</v>
      </c>
      <c r="N2358">
        <v>3</v>
      </c>
      <c r="O2358">
        <v>34</v>
      </c>
      <c r="P2358">
        <v>103</v>
      </c>
      <c r="Q2358">
        <v>29</v>
      </c>
      <c r="R2358">
        <v>3</v>
      </c>
      <c r="S2358">
        <v>3</v>
      </c>
      <c r="U2358" t="s">
        <v>71</v>
      </c>
      <c r="W2358">
        <f>VLOOKUP(H2358&amp;"_"&amp;M2358+1,'Leaf lengths'!$J$6:$Q$104,VLOOKUP(F2358,'Leaf lengths'!$S$1:$T$6,2,FALSE),FALSE)</f>
        <v>106</v>
      </c>
      <c r="X2358">
        <f t="shared" si="167"/>
        <v>0.27358490566037735</v>
      </c>
      <c r="Y2358">
        <f t="shared" si="166"/>
        <v>1.2735849056603774</v>
      </c>
      <c r="Z2358">
        <f t="shared" si="165"/>
        <v>7</v>
      </c>
      <c r="AD2358" t="str">
        <f t="shared" si="168"/>
        <v/>
      </c>
    </row>
    <row r="2359" spans="1:30" ht="15" hidden="1" customHeight="1" x14ac:dyDescent="0.3">
      <c r="A2359" t="s">
        <v>417</v>
      </c>
      <c r="B2359">
        <f t="shared" si="164"/>
        <v>401081</v>
      </c>
      <c r="C2359">
        <v>1081</v>
      </c>
      <c r="D2359">
        <f>VLOOKUP($B2359,TrialDesign!$E$2:$I$1147,5,FALSE)</f>
        <v>8</v>
      </c>
      <c r="E2359" t="str">
        <f>VLOOKUP($B2359,TrialDesign!$E$2:$I$1147,3,FALSE)</f>
        <v>Full</v>
      </c>
      <c r="F2359" t="str">
        <f>VLOOKUP($B2359,TrialDesign!$E$2:$I$1147,4,FALSE)</f>
        <v>Saracen</v>
      </c>
      <c r="G2359" s="1">
        <v>41905</v>
      </c>
      <c r="H2359" s="1" t="str">
        <f>VLOOKUP(B2359,TrialDesign!$E$2:$J$1147,6,FALSE)</f>
        <v>Full_8h</v>
      </c>
      <c r="J2359">
        <v>1081</v>
      </c>
      <c r="K2359">
        <v>1</v>
      </c>
      <c r="L2359">
        <v>0</v>
      </c>
      <c r="M2359">
        <v>2</v>
      </c>
      <c r="N2359">
        <v>3</v>
      </c>
      <c r="O2359">
        <v>38</v>
      </c>
      <c r="Q2359">
        <v>41</v>
      </c>
      <c r="R2359">
        <v>3</v>
      </c>
      <c r="S2359">
        <v>4</v>
      </c>
      <c r="U2359" t="s">
        <v>71</v>
      </c>
      <c r="W2359">
        <f>VLOOKUP(H2359&amp;"_"&amp;M2359+1,'Leaf lengths'!$J$6:$Q$104,VLOOKUP(F2359,'Leaf lengths'!$S$1:$T$6,2,FALSE),FALSE)</f>
        <v>187.44444444444446</v>
      </c>
      <c r="X2359">
        <f t="shared" si="167"/>
        <v>0.21873147599288675</v>
      </c>
      <c r="Y2359">
        <f t="shared" si="166"/>
        <v>2.2187314759928869</v>
      </c>
      <c r="Z2359">
        <f t="shared" si="165"/>
        <v>9</v>
      </c>
      <c r="AD2359" t="str">
        <f t="shared" si="168"/>
        <v/>
      </c>
    </row>
    <row r="2360" spans="1:30" ht="15" hidden="1" customHeight="1" x14ac:dyDescent="0.3">
      <c r="A2360" t="s">
        <v>417</v>
      </c>
      <c r="B2360">
        <f t="shared" si="164"/>
        <v>401081</v>
      </c>
      <c r="C2360">
        <v>1081</v>
      </c>
      <c r="D2360">
        <f>VLOOKUP($B2360,TrialDesign!$E$2:$I$1147,5,FALSE)</f>
        <v>8</v>
      </c>
      <c r="E2360" t="str">
        <f>VLOOKUP($B2360,TrialDesign!$E$2:$I$1147,3,FALSE)</f>
        <v>Full</v>
      </c>
      <c r="F2360" t="str">
        <f>VLOOKUP($B2360,TrialDesign!$E$2:$I$1147,4,FALSE)</f>
        <v>Saracen</v>
      </c>
      <c r="G2360" s="1">
        <v>41905</v>
      </c>
      <c r="H2360" s="1" t="str">
        <f>VLOOKUP(B2360,TrialDesign!$E$2:$J$1147,6,FALSE)</f>
        <v>Full_8h</v>
      </c>
      <c r="K2360">
        <v>2</v>
      </c>
      <c r="L2360">
        <v>0</v>
      </c>
      <c r="M2360">
        <v>2</v>
      </c>
      <c r="N2360">
        <v>3</v>
      </c>
      <c r="O2360">
        <v>36</v>
      </c>
      <c r="P2360">
        <v>121</v>
      </c>
      <c r="Q2360">
        <v>38</v>
      </c>
      <c r="R2360">
        <v>3</v>
      </c>
      <c r="S2360">
        <v>4</v>
      </c>
      <c r="U2360" t="s">
        <v>71</v>
      </c>
      <c r="W2360">
        <f>VLOOKUP(H2360&amp;"_"&amp;M2360+1,'Leaf lengths'!$J$6:$Q$104,VLOOKUP(F2360,'Leaf lengths'!$S$1:$T$6,2,FALSE),FALSE)</f>
        <v>187.44444444444446</v>
      </c>
      <c r="X2360">
        <f t="shared" si="167"/>
        <v>0.20272673384706577</v>
      </c>
      <c r="Y2360">
        <f t="shared" si="166"/>
        <v>2.202726733847066</v>
      </c>
      <c r="Z2360">
        <f t="shared" si="165"/>
        <v>9</v>
      </c>
      <c r="AD2360" t="str">
        <f t="shared" si="168"/>
        <v/>
      </c>
    </row>
    <row r="2361" spans="1:30" ht="15" hidden="1" customHeight="1" x14ac:dyDescent="0.3">
      <c r="A2361" t="s">
        <v>417</v>
      </c>
      <c r="B2361">
        <f t="shared" si="164"/>
        <v>401081</v>
      </c>
      <c r="C2361">
        <v>1081</v>
      </c>
      <c r="D2361">
        <f>VLOOKUP($B2361,TrialDesign!$E$2:$I$1147,5,FALSE)</f>
        <v>8</v>
      </c>
      <c r="E2361" t="str">
        <f>VLOOKUP($B2361,TrialDesign!$E$2:$I$1147,3,FALSE)</f>
        <v>Full</v>
      </c>
      <c r="F2361" t="str">
        <f>VLOOKUP($B2361,TrialDesign!$E$2:$I$1147,4,FALSE)</f>
        <v>Saracen</v>
      </c>
      <c r="G2361" s="1">
        <v>41905</v>
      </c>
      <c r="H2361" s="1" t="str">
        <f>VLOOKUP(B2361,TrialDesign!$E$2:$J$1147,6,FALSE)</f>
        <v>Full_8h</v>
      </c>
      <c r="K2361">
        <v>3</v>
      </c>
      <c r="L2361">
        <v>0</v>
      </c>
      <c r="M2361">
        <v>2</v>
      </c>
      <c r="N2361">
        <v>3</v>
      </c>
      <c r="O2361">
        <v>35</v>
      </c>
      <c r="P2361">
        <v>104</v>
      </c>
      <c r="Q2361">
        <v>17</v>
      </c>
      <c r="R2361">
        <v>3</v>
      </c>
      <c r="S2361">
        <v>2</v>
      </c>
      <c r="U2361" t="s">
        <v>71</v>
      </c>
      <c r="W2361">
        <f>VLOOKUP(H2361&amp;"_"&amp;M2361+1,'Leaf lengths'!$J$6:$Q$104,VLOOKUP(F2361,'Leaf lengths'!$S$1:$T$6,2,FALSE),FALSE)</f>
        <v>187.44444444444446</v>
      </c>
      <c r="X2361">
        <f t="shared" si="167"/>
        <v>9.0693538826318906E-2</v>
      </c>
      <c r="Y2361">
        <f t="shared" si="166"/>
        <v>2.090693538826319</v>
      </c>
      <c r="Z2361">
        <f t="shared" si="165"/>
        <v>7</v>
      </c>
      <c r="AD2361" t="str">
        <f t="shared" si="168"/>
        <v/>
      </c>
    </row>
    <row r="2362" spans="1:30" ht="15" hidden="1" customHeight="1" x14ac:dyDescent="0.3">
      <c r="A2362" t="s">
        <v>417</v>
      </c>
      <c r="B2362">
        <f t="shared" si="164"/>
        <v>401081</v>
      </c>
      <c r="C2362">
        <v>1081</v>
      </c>
      <c r="D2362">
        <f>VLOOKUP($B2362,TrialDesign!$E$2:$I$1147,5,FALSE)</f>
        <v>8</v>
      </c>
      <c r="E2362" t="str">
        <f>VLOOKUP($B2362,TrialDesign!$E$2:$I$1147,3,FALSE)</f>
        <v>Full</v>
      </c>
      <c r="F2362" t="str">
        <f>VLOOKUP($B2362,TrialDesign!$E$2:$I$1147,4,FALSE)</f>
        <v>Saracen</v>
      </c>
      <c r="G2362" s="1">
        <v>41905</v>
      </c>
      <c r="H2362" s="1" t="str">
        <f>VLOOKUP(B2362,TrialDesign!$E$2:$J$1147,6,FALSE)</f>
        <v>Full_8h</v>
      </c>
      <c r="K2362">
        <v>4</v>
      </c>
      <c r="L2362">
        <v>0</v>
      </c>
      <c r="M2362">
        <v>2</v>
      </c>
      <c r="N2362">
        <v>3</v>
      </c>
      <c r="O2362">
        <v>32</v>
      </c>
      <c r="P2362">
        <v>96</v>
      </c>
      <c r="Q2362">
        <v>28</v>
      </c>
      <c r="R2362">
        <v>3</v>
      </c>
      <c r="S2362">
        <v>3</v>
      </c>
      <c r="U2362" t="s">
        <v>71</v>
      </c>
      <c r="W2362">
        <f>VLOOKUP(H2362&amp;"_"&amp;M2362+1,'Leaf lengths'!$J$6:$Q$104,VLOOKUP(F2362,'Leaf lengths'!$S$1:$T$6,2,FALSE),FALSE)</f>
        <v>187.44444444444446</v>
      </c>
      <c r="X2362">
        <f t="shared" si="167"/>
        <v>0.14937759336099585</v>
      </c>
      <c r="Y2362">
        <f t="shared" si="166"/>
        <v>2.1493775933609958</v>
      </c>
      <c r="Z2362">
        <f t="shared" si="165"/>
        <v>8</v>
      </c>
      <c r="AD2362" t="str">
        <f t="shared" si="168"/>
        <v/>
      </c>
    </row>
    <row r="2363" spans="1:30" ht="15" hidden="1" customHeight="1" x14ac:dyDescent="0.3">
      <c r="A2363" t="s">
        <v>417</v>
      </c>
      <c r="B2363">
        <f t="shared" si="164"/>
        <v>401092</v>
      </c>
      <c r="C2363">
        <v>1092</v>
      </c>
      <c r="D2363">
        <f>VLOOKUP($B2363,TrialDesign!$E$2:$I$1147,5,FALSE)</f>
        <v>8</v>
      </c>
      <c r="E2363" t="str">
        <f>VLOOKUP($B2363,TrialDesign!$E$2:$I$1147,3,FALSE)</f>
        <v>Full</v>
      </c>
      <c r="F2363" t="str">
        <f>VLOOKUP($B2363,TrialDesign!$E$2:$I$1147,4,FALSE)</f>
        <v>Saracen</v>
      </c>
      <c r="G2363" s="1">
        <v>41905</v>
      </c>
      <c r="H2363" s="1" t="str">
        <f>VLOOKUP(B2363,TrialDesign!$E$2:$J$1147,6,FALSE)</f>
        <v>Full_8h</v>
      </c>
      <c r="J2363">
        <v>1092</v>
      </c>
      <c r="K2363">
        <v>1</v>
      </c>
      <c r="L2363">
        <v>0</v>
      </c>
      <c r="M2363">
        <v>1</v>
      </c>
      <c r="N2363">
        <v>2</v>
      </c>
      <c r="Q2363">
        <v>100</v>
      </c>
      <c r="R2363">
        <v>3</v>
      </c>
      <c r="S2363">
        <v>3</v>
      </c>
      <c r="U2363" t="s">
        <v>71</v>
      </c>
      <c r="W2363">
        <f>VLOOKUP(H2363&amp;"_"&amp;M2363+1,'Leaf lengths'!$J$6:$Q$104,VLOOKUP(F2363,'Leaf lengths'!$S$1:$T$6,2,FALSE),FALSE)</f>
        <v>106</v>
      </c>
      <c r="X2363">
        <f t="shared" si="167"/>
        <v>0.94339622641509435</v>
      </c>
      <c r="Y2363">
        <f t="shared" si="166"/>
        <v>1.9433962264150944</v>
      </c>
      <c r="Z2363">
        <f t="shared" si="165"/>
        <v>7</v>
      </c>
      <c r="AD2363" t="str">
        <f t="shared" si="168"/>
        <v/>
      </c>
    </row>
    <row r="2364" spans="1:30" ht="15" hidden="1" customHeight="1" x14ac:dyDescent="0.3">
      <c r="A2364" t="s">
        <v>417</v>
      </c>
      <c r="B2364">
        <f t="shared" si="164"/>
        <v>401092</v>
      </c>
      <c r="C2364">
        <v>1092</v>
      </c>
      <c r="D2364">
        <f>VLOOKUP($B2364,TrialDesign!$E$2:$I$1147,5,FALSE)</f>
        <v>8</v>
      </c>
      <c r="E2364" t="str">
        <f>VLOOKUP($B2364,TrialDesign!$E$2:$I$1147,3,FALSE)</f>
        <v>Full</v>
      </c>
      <c r="F2364" t="str">
        <f>VLOOKUP($B2364,TrialDesign!$E$2:$I$1147,4,FALSE)</f>
        <v>Saracen</v>
      </c>
      <c r="G2364" s="1">
        <v>41905</v>
      </c>
      <c r="H2364" s="1" t="str">
        <f>VLOOKUP(B2364,TrialDesign!$E$2:$J$1147,6,FALSE)</f>
        <v>Full_8h</v>
      </c>
      <c r="K2364">
        <v>2</v>
      </c>
      <c r="L2364">
        <v>0</v>
      </c>
      <c r="M2364">
        <v>2</v>
      </c>
      <c r="N2364">
        <v>3</v>
      </c>
      <c r="O2364">
        <v>35</v>
      </c>
      <c r="P2364">
        <v>111</v>
      </c>
      <c r="Q2364">
        <v>36</v>
      </c>
      <c r="R2364">
        <v>4</v>
      </c>
      <c r="S2364">
        <v>3</v>
      </c>
      <c r="U2364" t="s">
        <v>71</v>
      </c>
      <c r="W2364">
        <f>VLOOKUP(H2364&amp;"_"&amp;M2364+1,'Leaf lengths'!$J$6:$Q$104,VLOOKUP(F2364,'Leaf lengths'!$S$1:$T$6,2,FALSE),FALSE)</f>
        <v>187.44444444444446</v>
      </c>
      <c r="X2364">
        <f t="shared" si="167"/>
        <v>0.19205690574985179</v>
      </c>
      <c r="Y2364">
        <f t="shared" si="166"/>
        <v>2.192056905749852</v>
      </c>
      <c r="Z2364">
        <f t="shared" si="165"/>
        <v>9</v>
      </c>
      <c r="AD2364" t="str">
        <f t="shared" si="168"/>
        <v/>
      </c>
    </row>
    <row r="2365" spans="1:30" ht="15" hidden="1" customHeight="1" x14ac:dyDescent="0.3">
      <c r="A2365" t="s">
        <v>417</v>
      </c>
      <c r="B2365">
        <f t="shared" si="164"/>
        <v>401092</v>
      </c>
      <c r="C2365">
        <v>1092</v>
      </c>
      <c r="D2365">
        <f>VLOOKUP($B2365,TrialDesign!$E$2:$I$1147,5,FALSE)</f>
        <v>8</v>
      </c>
      <c r="E2365" t="str">
        <f>VLOOKUP($B2365,TrialDesign!$E$2:$I$1147,3,FALSE)</f>
        <v>Full</v>
      </c>
      <c r="F2365" t="str">
        <f>VLOOKUP($B2365,TrialDesign!$E$2:$I$1147,4,FALSE)</f>
        <v>Saracen</v>
      </c>
      <c r="G2365" s="1">
        <v>41905</v>
      </c>
      <c r="H2365" s="1" t="str">
        <f>VLOOKUP(B2365,TrialDesign!$E$2:$J$1147,6,FALSE)</f>
        <v>Full_8h</v>
      </c>
      <c r="K2365">
        <v>3</v>
      </c>
      <c r="L2365">
        <v>0</v>
      </c>
      <c r="M2365">
        <v>2</v>
      </c>
      <c r="N2365">
        <v>3</v>
      </c>
      <c r="O2365">
        <v>35</v>
      </c>
      <c r="P2365">
        <v>95</v>
      </c>
      <c r="Q2365">
        <v>28</v>
      </c>
      <c r="R2365">
        <v>3</v>
      </c>
      <c r="S2365">
        <v>2</v>
      </c>
      <c r="U2365" t="s">
        <v>71</v>
      </c>
      <c r="W2365">
        <f>VLOOKUP(H2365&amp;"_"&amp;M2365+1,'Leaf lengths'!$J$6:$Q$104,VLOOKUP(F2365,'Leaf lengths'!$S$1:$T$6,2,FALSE),FALSE)</f>
        <v>187.44444444444446</v>
      </c>
      <c r="X2365">
        <f t="shared" si="167"/>
        <v>0.14937759336099585</v>
      </c>
      <c r="Y2365">
        <f t="shared" si="166"/>
        <v>2.1493775933609958</v>
      </c>
      <c r="Z2365">
        <f t="shared" si="165"/>
        <v>7</v>
      </c>
      <c r="AD2365" t="str">
        <f t="shared" si="168"/>
        <v/>
      </c>
    </row>
    <row r="2366" spans="1:30" ht="15" hidden="1" customHeight="1" x14ac:dyDescent="0.3">
      <c r="A2366" t="s">
        <v>417</v>
      </c>
      <c r="B2366">
        <f t="shared" si="164"/>
        <v>401092</v>
      </c>
      <c r="C2366">
        <v>1092</v>
      </c>
      <c r="D2366">
        <f>VLOOKUP($B2366,TrialDesign!$E$2:$I$1147,5,FALSE)</f>
        <v>8</v>
      </c>
      <c r="E2366" t="str">
        <f>VLOOKUP($B2366,TrialDesign!$E$2:$I$1147,3,FALSE)</f>
        <v>Full</v>
      </c>
      <c r="F2366" t="str">
        <f>VLOOKUP($B2366,TrialDesign!$E$2:$I$1147,4,FALSE)</f>
        <v>Saracen</v>
      </c>
      <c r="G2366" s="1">
        <v>41905</v>
      </c>
      <c r="H2366" s="1" t="str">
        <f>VLOOKUP(B2366,TrialDesign!$E$2:$J$1147,6,FALSE)</f>
        <v>Full_8h</v>
      </c>
      <c r="K2366">
        <v>4</v>
      </c>
      <c r="L2366">
        <v>0</v>
      </c>
      <c r="M2366">
        <v>1</v>
      </c>
      <c r="N2366">
        <v>2</v>
      </c>
      <c r="O2366">
        <v>28</v>
      </c>
      <c r="P2366">
        <v>44</v>
      </c>
      <c r="Q2366">
        <v>98</v>
      </c>
      <c r="R2366">
        <v>3</v>
      </c>
      <c r="S2366">
        <v>2</v>
      </c>
      <c r="U2366" t="s">
        <v>71</v>
      </c>
      <c r="W2366">
        <f>VLOOKUP(H2366&amp;"_"&amp;M2366+1,'Leaf lengths'!$J$6:$Q$104,VLOOKUP(F2366,'Leaf lengths'!$S$1:$T$6,2,FALSE),FALSE)</f>
        <v>106</v>
      </c>
      <c r="X2366">
        <f t="shared" si="167"/>
        <v>0.92452830188679247</v>
      </c>
      <c r="Y2366">
        <f t="shared" si="166"/>
        <v>1.9245283018867925</v>
      </c>
      <c r="Z2366">
        <f t="shared" si="165"/>
        <v>6</v>
      </c>
      <c r="AD2366" t="str">
        <f t="shared" si="168"/>
        <v/>
      </c>
    </row>
    <row r="2367" spans="1:30" ht="15" hidden="1" customHeight="1" x14ac:dyDescent="0.3">
      <c r="A2367" t="s">
        <v>417</v>
      </c>
      <c r="B2367">
        <f t="shared" si="164"/>
        <v>401082</v>
      </c>
      <c r="C2367">
        <v>1082</v>
      </c>
      <c r="D2367">
        <f>VLOOKUP($B2367,TrialDesign!$E$2:$I$1147,5,FALSE)</f>
        <v>8</v>
      </c>
      <c r="E2367" t="str">
        <f>VLOOKUP($B2367,TrialDesign!$E$2:$I$1147,3,FALSE)</f>
        <v>Full</v>
      </c>
      <c r="F2367" t="str">
        <f>VLOOKUP($B2367,TrialDesign!$E$2:$I$1147,4,FALSE)</f>
        <v>Saracen</v>
      </c>
      <c r="G2367" s="1">
        <v>41912</v>
      </c>
      <c r="H2367" s="1" t="str">
        <f>VLOOKUP(B2367,TrialDesign!$E$2:$J$1147,6,FALSE)</f>
        <v>Full_8h</v>
      </c>
      <c r="J2367">
        <v>1082</v>
      </c>
      <c r="K2367">
        <v>1</v>
      </c>
      <c r="L2367">
        <v>1</v>
      </c>
      <c r="M2367">
        <v>3</v>
      </c>
      <c r="N2367">
        <v>4</v>
      </c>
      <c r="O2367">
        <v>40</v>
      </c>
      <c r="Q2367">
        <v>115</v>
      </c>
      <c r="R2367">
        <v>4</v>
      </c>
      <c r="S2367">
        <v>5</v>
      </c>
      <c r="U2367" t="s">
        <v>71</v>
      </c>
      <c r="W2367">
        <f>VLOOKUP(H2367&amp;"_"&amp;M2367+1,'Leaf lengths'!$J$6:$Q$104,VLOOKUP(F2367,'Leaf lengths'!$S$1:$T$6,2,FALSE),FALSE)</f>
        <v>196</v>
      </c>
      <c r="X2367">
        <f t="shared" si="167"/>
        <v>0.58673469387755106</v>
      </c>
      <c r="Y2367">
        <f t="shared" si="166"/>
        <v>3.5867346938775508</v>
      </c>
      <c r="Z2367">
        <f t="shared" si="165"/>
        <v>12</v>
      </c>
      <c r="AD2367" t="str">
        <f t="shared" si="168"/>
        <v/>
      </c>
    </row>
    <row r="2368" spans="1:30" ht="15" hidden="1" customHeight="1" x14ac:dyDescent="0.3">
      <c r="A2368" t="s">
        <v>417</v>
      </c>
      <c r="B2368">
        <f t="shared" si="164"/>
        <v>401082</v>
      </c>
      <c r="C2368">
        <v>1082</v>
      </c>
      <c r="D2368">
        <f>VLOOKUP($B2368,TrialDesign!$E$2:$I$1147,5,FALSE)</f>
        <v>8</v>
      </c>
      <c r="E2368" t="str">
        <f>VLOOKUP($B2368,TrialDesign!$E$2:$I$1147,3,FALSE)</f>
        <v>Full</v>
      </c>
      <c r="F2368" t="str">
        <f>VLOOKUP($B2368,TrialDesign!$E$2:$I$1147,4,FALSE)</f>
        <v>Saracen</v>
      </c>
      <c r="G2368" s="1">
        <v>41912</v>
      </c>
      <c r="H2368" s="1" t="str">
        <f>VLOOKUP(B2368,TrialDesign!$E$2:$J$1147,6,FALSE)</f>
        <v>Full_8h</v>
      </c>
      <c r="K2368">
        <v>2</v>
      </c>
      <c r="L2368">
        <v>2</v>
      </c>
      <c r="M2368">
        <v>3</v>
      </c>
      <c r="N2368">
        <v>4</v>
      </c>
      <c r="O2368">
        <v>41</v>
      </c>
      <c r="P2368">
        <v>184</v>
      </c>
      <c r="Q2368">
        <v>96</v>
      </c>
      <c r="R2368">
        <v>4</v>
      </c>
      <c r="S2368">
        <v>4</v>
      </c>
      <c r="U2368" t="s">
        <v>71</v>
      </c>
      <c r="W2368">
        <f>VLOOKUP(H2368&amp;"_"&amp;M2368+1,'Leaf lengths'!$J$6:$Q$104,VLOOKUP(F2368,'Leaf lengths'!$S$1:$T$6,2,FALSE),FALSE)</f>
        <v>196</v>
      </c>
      <c r="X2368">
        <f t="shared" si="167"/>
        <v>0.48979591836734693</v>
      </c>
      <c r="Y2368">
        <f t="shared" si="166"/>
        <v>3.489795918367347</v>
      </c>
      <c r="Z2368">
        <f t="shared" si="165"/>
        <v>11</v>
      </c>
      <c r="AD2368" t="str">
        <f t="shared" si="168"/>
        <v/>
      </c>
    </row>
    <row r="2369" spans="1:30" ht="15" hidden="1" customHeight="1" x14ac:dyDescent="0.3">
      <c r="A2369" t="s">
        <v>417</v>
      </c>
      <c r="B2369">
        <f t="shared" si="164"/>
        <v>401082</v>
      </c>
      <c r="C2369">
        <v>1082</v>
      </c>
      <c r="D2369">
        <f>VLOOKUP($B2369,TrialDesign!$E$2:$I$1147,5,FALSE)</f>
        <v>8</v>
      </c>
      <c r="E2369" t="str">
        <f>VLOOKUP($B2369,TrialDesign!$E$2:$I$1147,3,FALSE)</f>
        <v>Full</v>
      </c>
      <c r="F2369" t="str">
        <f>VLOOKUP($B2369,TrialDesign!$E$2:$I$1147,4,FALSE)</f>
        <v>Saracen</v>
      </c>
      <c r="G2369" s="1">
        <v>41912</v>
      </c>
      <c r="H2369" s="1" t="str">
        <f>VLOOKUP(B2369,TrialDesign!$E$2:$J$1147,6,FALSE)</f>
        <v>Full_8h</v>
      </c>
      <c r="K2369">
        <v>3</v>
      </c>
      <c r="L2369">
        <v>2</v>
      </c>
      <c r="M2369">
        <v>3</v>
      </c>
      <c r="N2369">
        <v>4</v>
      </c>
      <c r="O2369">
        <v>43</v>
      </c>
      <c r="P2369">
        <v>184</v>
      </c>
      <c r="Q2369">
        <v>106</v>
      </c>
      <c r="R2369">
        <v>4</v>
      </c>
      <c r="S2369">
        <v>4</v>
      </c>
      <c r="U2369" t="s">
        <v>71</v>
      </c>
      <c r="W2369">
        <f>VLOOKUP(H2369&amp;"_"&amp;M2369+1,'Leaf lengths'!$J$6:$Q$104,VLOOKUP(F2369,'Leaf lengths'!$S$1:$T$6,2,FALSE),FALSE)</f>
        <v>196</v>
      </c>
      <c r="X2369">
        <f t="shared" si="167"/>
        <v>0.54081632653061229</v>
      </c>
      <c r="Y2369">
        <f t="shared" si="166"/>
        <v>3.5408163265306123</v>
      </c>
      <c r="Z2369">
        <f t="shared" si="165"/>
        <v>11</v>
      </c>
      <c r="AD2369" t="str">
        <f t="shared" si="168"/>
        <v/>
      </c>
    </row>
    <row r="2370" spans="1:30" ht="15" hidden="1" customHeight="1" x14ac:dyDescent="0.3">
      <c r="A2370" t="s">
        <v>417</v>
      </c>
      <c r="B2370">
        <f t="shared" si="164"/>
        <v>401082</v>
      </c>
      <c r="C2370">
        <v>1082</v>
      </c>
      <c r="D2370">
        <f>VLOOKUP($B2370,TrialDesign!$E$2:$I$1147,5,FALSE)</f>
        <v>8</v>
      </c>
      <c r="E2370" t="str">
        <f>VLOOKUP($B2370,TrialDesign!$E$2:$I$1147,3,FALSE)</f>
        <v>Full</v>
      </c>
      <c r="F2370" t="str">
        <f>VLOOKUP($B2370,TrialDesign!$E$2:$I$1147,4,FALSE)</f>
        <v>Saracen</v>
      </c>
      <c r="G2370" s="1">
        <v>41912</v>
      </c>
      <c r="H2370" s="1" t="str">
        <f>VLOOKUP(B2370,TrialDesign!$E$2:$J$1147,6,FALSE)</f>
        <v>Full_8h</v>
      </c>
      <c r="K2370">
        <v>4</v>
      </c>
      <c r="L2370">
        <v>0</v>
      </c>
      <c r="M2370">
        <v>3</v>
      </c>
      <c r="N2370">
        <v>4</v>
      </c>
      <c r="O2370">
        <v>44</v>
      </c>
      <c r="P2370">
        <v>191</v>
      </c>
      <c r="Q2370">
        <v>114</v>
      </c>
      <c r="R2370">
        <v>4</v>
      </c>
      <c r="S2370">
        <v>5</v>
      </c>
      <c r="U2370" t="s">
        <v>71</v>
      </c>
      <c r="W2370">
        <f>VLOOKUP(H2370&amp;"_"&amp;M2370+1,'Leaf lengths'!$J$6:$Q$104,VLOOKUP(F2370,'Leaf lengths'!$S$1:$T$6,2,FALSE),FALSE)</f>
        <v>196</v>
      </c>
      <c r="X2370">
        <f t="shared" si="167"/>
        <v>0.58163265306122447</v>
      </c>
      <c r="Y2370">
        <f t="shared" si="166"/>
        <v>3.5816326530612246</v>
      </c>
      <c r="Z2370">
        <f t="shared" si="165"/>
        <v>12</v>
      </c>
      <c r="AD2370" t="str">
        <f t="shared" si="168"/>
        <v/>
      </c>
    </row>
    <row r="2371" spans="1:30" ht="15" hidden="1" customHeight="1" x14ac:dyDescent="0.3">
      <c r="A2371" t="s">
        <v>417</v>
      </c>
      <c r="B2371">
        <f t="shared" si="164"/>
        <v>401109</v>
      </c>
      <c r="C2371">
        <v>1109</v>
      </c>
      <c r="D2371">
        <f>VLOOKUP($B2371,TrialDesign!$E$2:$I$1147,5,FALSE)</f>
        <v>8</v>
      </c>
      <c r="E2371" t="str">
        <f>VLOOKUP($B2371,TrialDesign!$E$2:$I$1147,3,FALSE)</f>
        <v>Full</v>
      </c>
      <c r="F2371" t="str">
        <f>VLOOKUP($B2371,TrialDesign!$E$2:$I$1147,4,FALSE)</f>
        <v>Saracen</v>
      </c>
      <c r="G2371" s="1">
        <v>41912</v>
      </c>
      <c r="H2371" s="1" t="str">
        <f>VLOOKUP(B2371,TrialDesign!$E$2:$J$1147,6,FALSE)</f>
        <v>Full_8h</v>
      </c>
      <c r="J2371">
        <v>1109</v>
      </c>
      <c r="K2371">
        <v>1</v>
      </c>
      <c r="L2371">
        <v>1</v>
      </c>
      <c r="M2371">
        <v>3</v>
      </c>
      <c r="N2371">
        <v>4</v>
      </c>
      <c r="O2371">
        <v>46</v>
      </c>
      <c r="Q2371">
        <v>74</v>
      </c>
      <c r="R2371">
        <v>4</v>
      </c>
      <c r="S2371">
        <v>4</v>
      </c>
      <c r="U2371" t="s">
        <v>71</v>
      </c>
      <c r="W2371">
        <f>VLOOKUP(H2371&amp;"_"&amp;M2371+1,'Leaf lengths'!$J$6:$Q$104,VLOOKUP(F2371,'Leaf lengths'!$S$1:$T$6,2,FALSE),FALSE)</f>
        <v>196</v>
      </c>
      <c r="X2371">
        <f t="shared" si="167"/>
        <v>0.37755102040816324</v>
      </c>
      <c r="Y2371">
        <f t="shared" si="166"/>
        <v>3.3775510204081631</v>
      </c>
      <c r="Z2371">
        <f t="shared" si="165"/>
        <v>11</v>
      </c>
      <c r="AD2371" t="str">
        <f t="shared" si="168"/>
        <v/>
      </c>
    </row>
    <row r="2372" spans="1:30" ht="15" hidden="1" customHeight="1" x14ac:dyDescent="0.3">
      <c r="A2372" t="s">
        <v>417</v>
      </c>
      <c r="B2372">
        <f t="shared" si="164"/>
        <v>401109</v>
      </c>
      <c r="C2372">
        <v>1109</v>
      </c>
      <c r="D2372">
        <f>VLOOKUP($B2372,TrialDesign!$E$2:$I$1147,5,FALSE)</f>
        <v>8</v>
      </c>
      <c r="E2372" t="str">
        <f>VLOOKUP($B2372,TrialDesign!$E$2:$I$1147,3,FALSE)</f>
        <v>Full</v>
      </c>
      <c r="F2372" t="str">
        <f>VLOOKUP($B2372,TrialDesign!$E$2:$I$1147,4,FALSE)</f>
        <v>Saracen</v>
      </c>
      <c r="G2372" s="1">
        <v>41912</v>
      </c>
      <c r="H2372" s="1" t="str">
        <f>VLOOKUP(B2372,TrialDesign!$E$2:$J$1147,6,FALSE)</f>
        <v>Full_8h</v>
      </c>
      <c r="K2372">
        <v>2</v>
      </c>
      <c r="L2372">
        <v>1</v>
      </c>
      <c r="M2372">
        <v>3</v>
      </c>
      <c r="N2372">
        <v>4</v>
      </c>
      <c r="O2372">
        <v>47</v>
      </c>
      <c r="P2372">
        <v>205</v>
      </c>
      <c r="Q2372">
        <v>55</v>
      </c>
      <c r="R2372">
        <v>3</v>
      </c>
      <c r="S2372">
        <v>4</v>
      </c>
      <c r="U2372" t="s">
        <v>71</v>
      </c>
      <c r="W2372">
        <f>VLOOKUP(H2372&amp;"_"&amp;M2372+1,'Leaf lengths'!$J$6:$Q$104,VLOOKUP(F2372,'Leaf lengths'!$S$1:$T$6,2,FALSE),FALSE)</f>
        <v>196</v>
      </c>
      <c r="X2372">
        <f t="shared" si="167"/>
        <v>0.28061224489795916</v>
      </c>
      <c r="Y2372">
        <f t="shared" si="166"/>
        <v>3.2806122448979593</v>
      </c>
      <c r="Z2372">
        <f t="shared" si="165"/>
        <v>10</v>
      </c>
      <c r="AD2372" t="str">
        <f t="shared" si="168"/>
        <v/>
      </c>
    </row>
    <row r="2373" spans="1:30" ht="15" hidden="1" customHeight="1" x14ac:dyDescent="0.3">
      <c r="A2373" t="s">
        <v>417</v>
      </c>
      <c r="B2373">
        <f t="shared" si="164"/>
        <v>401109</v>
      </c>
      <c r="C2373">
        <v>1109</v>
      </c>
      <c r="D2373">
        <f>VLOOKUP($B2373,TrialDesign!$E$2:$I$1147,5,FALSE)</f>
        <v>8</v>
      </c>
      <c r="E2373" t="str">
        <f>VLOOKUP($B2373,TrialDesign!$E$2:$I$1147,3,FALSE)</f>
        <v>Full</v>
      </c>
      <c r="F2373" t="str">
        <f>VLOOKUP($B2373,TrialDesign!$E$2:$I$1147,4,FALSE)</f>
        <v>Saracen</v>
      </c>
      <c r="G2373" s="1">
        <v>41912</v>
      </c>
      <c r="H2373" s="1" t="str">
        <f>VLOOKUP(B2373,TrialDesign!$E$2:$J$1147,6,FALSE)</f>
        <v>Full_8h</v>
      </c>
      <c r="K2373">
        <v>3</v>
      </c>
      <c r="L2373">
        <v>0</v>
      </c>
      <c r="M2373">
        <v>3</v>
      </c>
      <c r="N2373">
        <v>4</v>
      </c>
      <c r="O2373">
        <v>47</v>
      </c>
      <c r="P2373">
        <v>179</v>
      </c>
      <c r="Q2373">
        <v>83</v>
      </c>
      <c r="R2373">
        <v>3</v>
      </c>
      <c r="S2373">
        <v>4</v>
      </c>
      <c r="U2373" t="s">
        <v>71</v>
      </c>
      <c r="W2373">
        <f>VLOOKUP(H2373&amp;"_"&amp;M2373+1,'Leaf lengths'!$J$6:$Q$104,VLOOKUP(F2373,'Leaf lengths'!$S$1:$T$6,2,FALSE),FALSE)</f>
        <v>196</v>
      </c>
      <c r="X2373">
        <f t="shared" si="167"/>
        <v>0.42346938775510207</v>
      </c>
      <c r="Y2373">
        <f t="shared" si="166"/>
        <v>3.4234693877551021</v>
      </c>
      <c r="Z2373">
        <f t="shared" si="165"/>
        <v>10</v>
      </c>
      <c r="AD2373" t="str">
        <f t="shared" si="168"/>
        <v/>
      </c>
    </row>
    <row r="2374" spans="1:30" ht="15" hidden="1" customHeight="1" x14ac:dyDescent="0.3">
      <c r="A2374" t="s">
        <v>417</v>
      </c>
      <c r="B2374">
        <f t="shared" si="164"/>
        <v>401109</v>
      </c>
      <c r="C2374">
        <v>1109</v>
      </c>
      <c r="D2374">
        <f>VLOOKUP($B2374,TrialDesign!$E$2:$I$1147,5,FALSE)</f>
        <v>8</v>
      </c>
      <c r="E2374" t="str">
        <f>VLOOKUP($B2374,TrialDesign!$E$2:$I$1147,3,FALSE)</f>
        <v>Full</v>
      </c>
      <c r="F2374" t="str">
        <f>VLOOKUP($B2374,TrialDesign!$E$2:$I$1147,4,FALSE)</f>
        <v>Saracen</v>
      </c>
      <c r="G2374" s="1">
        <v>41912</v>
      </c>
      <c r="H2374" s="1" t="str">
        <f>VLOOKUP(B2374,TrialDesign!$E$2:$J$1147,6,FALSE)</f>
        <v>Full_8h</v>
      </c>
      <c r="K2374">
        <v>4</v>
      </c>
      <c r="L2374">
        <v>2</v>
      </c>
      <c r="M2374">
        <v>3</v>
      </c>
      <c r="N2374">
        <v>4</v>
      </c>
      <c r="O2374">
        <v>49</v>
      </c>
      <c r="P2374">
        <v>207</v>
      </c>
      <c r="Q2374">
        <v>107</v>
      </c>
      <c r="R2374">
        <v>4</v>
      </c>
      <c r="S2374">
        <v>5</v>
      </c>
      <c r="U2374" t="s">
        <v>71</v>
      </c>
      <c r="W2374">
        <f>VLOOKUP(H2374&amp;"_"&amp;M2374+1,'Leaf lengths'!$J$6:$Q$104,VLOOKUP(F2374,'Leaf lengths'!$S$1:$T$6,2,FALSE),FALSE)</f>
        <v>196</v>
      </c>
      <c r="X2374">
        <f t="shared" si="167"/>
        <v>0.54591836734693877</v>
      </c>
      <c r="Y2374">
        <f t="shared" si="166"/>
        <v>3.545918367346939</v>
      </c>
      <c r="Z2374">
        <f t="shared" si="165"/>
        <v>12</v>
      </c>
      <c r="AD2374" t="str">
        <f t="shared" si="168"/>
        <v/>
      </c>
    </row>
    <row r="2375" spans="1:30" ht="15" hidden="1" customHeight="1" x14ac:dyDescent="0.3">
      <c r="A2375" t="s">
        <v>417</v>
      </c>
      <c r="B2375">
        <f t="shared" si="164"/>
        <v>401113</v>
      </c>
      <c r="C2375">
        <v>1113</v>
      </c>
      <c r="D2375">
        <f>VLOOKUP($B2375,TrialDesign!$E$2:$I$1147,5,FALSE)</f>
        <v>8</v>
      </c>
      <c r="E2375" t="str">
        <f>VLOOKUP($B2375,TrialDesign!$E$2:$I$1147,3,FALSE)</f>
        <v>Full</v>
      </c>
      <c r="F2375" t="str">
        <f>VLOOKUP($B2375,TrialDesign!$E$2:$I$1147,4,FALSE)</f>
        <v>Saracen</v>
      </c>
      <c r="G2375" s="1">
        <v>41912</v>
      </c>
      <c r="H2375" s="1" t="str">
        <f>VLOOKUP(B2375,TrialDesign!$E$2:$J$1147,6,FALSE)</f>
        <v>Full_8h</v>
      </c>
      <c r="J2375">
        <v>1113</v>
      </c>
      <c r="K2375">
        <v>1</v>
      </c>
      <c r="L2375">
        <v>2</v>
      </c>
      <c r="M2375">
        <v>3</v>
      </c>
      <c r="N2375">
        <v>4</v>
      </c>
      <c r="O2375">
        <v>46</v>
      </c>
      <c r="Q2375">
        <v>126</v>
      </c>
      <c r="R2375">
        <v>5</v>
      </c>
      <c r="S2375">
        <v>5</v>
      </c>
      <c r="U2375" t="s">
        <v>71</v>
      </c>
      <c r="W2375">
        <f>VLOOKUP(H2375&amp;"_"&amp;M2375+1,'Leaf lengths'!$J$6:$Q$104,VLOOKUP(F2375,'Leaf lengths'!$S$1:$T$6,2,FALSE),FALSE)</f>
        <v>196</v>
      </c>
      <c r="X2375">
        <f t="shared" si="167"/>
        <v>0.6428571428571429</v>
      </c>
      <c r="Y2375">
        <f t="shared" si="166"/>
        <v>3.6428571428571428</v>
      </c>
      <c r="Z2375">
        <f t="shared" si="165"/>
        <v>13</v>
      </c>
      <c r="AD2375" t="str">
        <f t="shared" si="168"/>
        <v/>
      </c>
    </row>
    <row r="2376" spans="1:30" ht="15" hidden="1" customHeight="1" x14ac:dyDescent="0.3">
      <c r="A2376" t="s">
        <v>417</v>
      </c>
      <c r="B2376">
        <f t="shared" si="164"/>
        <v>401113</v>
      </c>
      <c r="C2376">
        <v>1113</v>
      </c>
      <c r="D2376">
        <f>VLOOKUP($B2376,TrialDesign!$E$2:$I$1147,5,FALSE)</f>
        <v>8</v>
      </c>
      <c r="E2376" t="str">
        <f>VLOOKUP($B2376,TrialDesign!$E$2:$I$1147,3,FALSE)</f>
        <v>Full</v>
      </c>
      <c r="F2376" t="str">
        <f>VLOOKUP($B2376,TrialDesign!$E$2:$I$1147,4,FALSE)</f>
        <v>Saracen</v>
      </c>
      <c r="G2376" s="1">
        <v>41912</v>
      </c>
      <c r="H2376" s="1" t="str">
        <f>VLOOKUP(B2376,TrialDesign!$E$2:$J$1147,6,FALSE)</f>
        <v>Full_8h</v>
      </c>
      <c r="K2376">
        <v>2</v>
      </c>
      <c r="L2376">
        <v>1</v>
      </c>
      <c r="M2376">
        <v>3</v>
      </c>
      <c r="N2376">
        <v>4</v>
      </c>
      <c r="O2376">
        <v>50</v>
      </c>
      <c r="P2376">
        <v>186</v>
      </c>
      <c r="Q2376">
        <v>95</v>
      </c>
      <c r="R2376">
        <v>4</v>
      </c>
      <c r="S2376">
        <v>5</v>
      </c>
      <c r="U2376" t="s">
        <v>71</v>
      </c>
      <c r="W2376">
        <f>VLOOKUP(H2376&amp;"_"&amp;M2376+1,'Leaf lengths'!$J$6:$Q$104,VLOOKUP(F2376,'Leaf lengths'!$S$1:$T$6,2,FALSE),FALSE)</f>
        <v>196</v>
      </c>
      <c r="X2376">
        <f t="shared" si="167"/>
        <v>0.48469387755102039</v>
      </c>
      <c r="Y2376">
        <f t="shared" si="166"/>
        <v>3.4846938775510203</v>
      </c>
      <c r="Z2376">
        <f t="shared" si="165"/>
        <v>12</v>
      </c>
      <c r="AD2376" t="str">
        <f t="shared" si="168"/>
        <v/>
      </c>
    </row>
    <row r="2377" spans="1:30" ht="15" hidden="1" customHeight="1" x14ac:dyDescent="0.3">
      <c r="A2377" t="s">
        <v>417</v>
      </c>
      <c r="B2377">
        <f t="shared" si="164"/>
        <v>401113</v>
      </c>
      <c r="C2377">
        <v>1113</v>
      </c>
      <c r="D2377">
        <f>VLOOKUP($B2377,TrialDesign!$E$2:$I$1147,5,FALSE)</f>
        <v>8</v>
      </c>
      <c r="E2377" t="str">
        <f>VLOOKUP($B2377,TrialDesign!$E$2:$I$1147,3,FALSE)</f>
        <v>Full</v>
      </c>
      <c r="F2377" t="str">
        <f>VLOOKUP($B2377,TrialDesign!$E$2:$I$1147,4,FALSE)</f>
        <v>Saracen</v>
      </c>
      <c r="G2377" s="1">
        <v>41912</v>
      </c>
      <c r="H2377" s="1" t="str">
        <f>VLOOKUP(B2377,TrialDesign!$E$2:$J$1147,6,FALSE)</f>
        <v>Full_8h</v>
      </c>
      <c r="K2377">
        <v>3</v>
      </c>
      <c r="L2377">
        <v>2</v>
      </c>
      <c r="M2377">
        <v>3</v>
      </c>
      <c r="N2377">
        <v>4</v>
      </c>
      <c r="O2377">
        <v>45</v>
      </c>
      <c r="P2377">
        <v>159</v>
      </c>
      <c r="Q2377">
        <v>141</v>
      </c>
      <c r="R2377">
        <v>4</v>
      </c>
      <c r="S2377">
        <v>5</v>
      </c>
      <c r="U2377" t="s">
        <v>71</v>
      </c>
      <c r="W2377">
        <f>VLOOKUP(H2377&amp;"_"&amp;M2377+1,'Leaf lengths'!$J$6:$Q$104,VLOOKUP(F2377,'Leaf lengths'!$S$1:$T$6,2,FALSE),FALSE)</f>
        <v>196</v>
      </c>
      <c r="X2377">
        <f t="shared" si="167"/>
        <v>0.71938775510204078</v>
      </c>
      <c r="Y2377">
        <f t="shared" si="166"/>
        <v>3.7193877551020407</v>
      </c>
      <c r="Z2377">
        <f t="shared" si="165"/>
        <v>12</v>
      </c>
      <c r="AD2377" t="str">
        <f t="shared" si="168"/>
        <v/>
      </c>
    </row>
    <row r="2378" spans="1:30" ht="15" hidden="1" customHeight="1" x14ac:dyDescent="0.3">
      <c r="A2378" t="s">
        <v>417</v>
      </c>
      <c r="B2378">
        <f t="shared" si="164"/>
        <v>401113</v>
      </c>
      <c r="C2378">
        <v>1113</v>
      </c>
      <c r="D2378">
        <f>VLOOKUP($B2378,TrialDesign!$E$2:$I$1147,5,FALSE)</f>
        <v>8</v>
      </c>
      <c r="E2378" t="str">
        <f>VLOOKUP($B2378,TrialDesign!$E$2:$I$1147,3,FALSE)</f>
        <v>Full</v>
      </c>
      <c r="F2378" t="str">
        <f>VLOOKUP($B2378,TrialDesign!$E$2:$I$1147,4,FALSE)</f>
        <v>Saracen</v>
      </c>
      <c r="G2378" s="1">
        <v>41912</v>
      </c>
      <c r="H2378" s="1" t="str">
        <f>VLOOKUP(B2378,TrialDesign!$E$2:$J$1147,6,FALSE)</f>
        <v>Full_8h</v>
      </c>
      <c r="K2378">
        <v>4</v>
      </c>
      <c r="L2378">
        <v>1</v>
      </c>
      <c r="M2378">
        <v>3</v>
      </c>
      <c r="N2378">
        <v>4</v>
      </c>
      <c r="O2378">
        <v>57</v>
      </c>
      <c r="P2378">
        <v>192</v>
      </c>
      <c r="Q2378">
        <v>67</v>
      </c>
      <c r="R2378">
        <v>4</v>
      </c>
      <c r="S2378">
        <v>4</v>
      </c>
      <c r="U2378" t="s">
        <v>71</v>
      </c>
      <c r="W2378">
        <f>VLOOKUP(H2378&amp;"_"&amp;M2378+1,'Leaf lengths'!$J$6:$Q$104,VLOOKUP(F2378,'Leaf lengths'!$S$1:$T$6,2,FALSE),FALSE)</f>
        <v>196</v>
      </c>
      <c r="X2378">
        <f t="shared" si="167"/>
        <v>0.34183673469387754</v>
      </c>
      <c r="Y2378">
        <f t="shared" si="166"/>
        <v>3.3418367346938775</v>
      </c>
      <c r="Z2378">
        <f t="shared" si="165"/>
        <v>11</v>
      </c>
      <c r="AD2378" t="str">
        <f t="shared" si="168"/>
        <v/>
      </c>
    </row>
    <row r="2379" spans="1:30" ht="15" hidden="1" customHeight="1" x14ac:dyDescent="0.3">
      <c r="A2379" t="s">
        <v>417</v>
      </c>
      <c r="B2379">
        <f t="shared" si="164"/>
        <v>401093</v>
      </c>
      <c r="C2379">
        <v>1093</v>
      </c>
      <c r="D2379">
        <f>VLOOKUP($B2379,TrialDesign!$E$2:$I$1147,5,FALSE)</f>
        <v>8</v>
      </c>
      <c r="E2379" t="str">
        <f>VLOOKUP($B2379,TrialDesign!$E$2:$I$1147,3,FALSE)</f>
        <v>Full</v>
      </c>
      <c r="F2379" t="str">
        <f>VLOOKUP($B2379,TrialDesign!$E$2:$I$1147,4,FALSE)</f>
        <v>Saracen</v>
      </c>
      <c r="G2379" s="1">
        <v>41919</v>
      </c>
      <c r="H2379" s="1" t="str">
        <f>VLOOKUP(B2379,TrialDesign!$E$2:$J$1147,6,FALSE)</f>
        <v>Full_8h</v>
      </c>
      <c r="J2379">
        <v>1093</v>
      </c>
      <c r="K2379">
        <v>1</v>
      </c>
      <c r="L2379">
        <v>2</v>
      </c>
      <c r="M2379">
        <v>4</v>
      </c>
      <c r="N2379">
        <v>5</v>
      </c>
      <c r="O2379">
        <v>52</v>
      </c>
      <c r="Q2379">
        <v>166</v>
      </c>
      <c r="R2379">
        <v>5</v>
      </c>
      <c r="S2379">
        <v>7</v>
      </c>
      <c r="U2379" t="s">
        <v>71</v>
      </c>
      <c r="W2379">
        <f>VLOOKUP(H2379&amp;"_"&amp;M2379+1,'Leaf lengths'!$J$6:$Q$104,VLOOKUP(F2379,'Leaf lengths'!$S$1:$T$6,2,FALSE),FALSE)</f>
        <v>235.55555555555554</v>
      </c>
      <c r="X2379">
        <f t="shared" si="167"/>
        <v>0.70471698113207548</v>
      </c>
      <c r="Y2379">
        <f t="shared" si="166"/>
        <v>4.7047169811320755</v>
      </c>
      <c r="Z2379">
        <f t="shared" si="165"/>
        <v>16</v>
      </c>
      <c r="AD2379" t="str">
        <f t="shared" si="168"/>
        <v/>
      </c>
    </row>
    <row r="2380" spans="1:30" ht="15" hidden="1" customHeight="1" x14ac:dyDescent="0.3">
      <c r="A2380" t="s">
        <v>417</v>
      </c>
      <c r="B2380">
        <f t="shared" si="164"/>
        <v>401093</v>
      </c>
      <c r="C2380">
        <v>1093</v>
      </c>
      <c r="D2380">
        <f>VLOOKUP($B2380,TrialDesign!$E$2:$I$1147,5,FALSE)</f>
        <v>8</v>
      </c>
      <c r="E2380" t="str">
        <f>VLOOKUP($B2380,TrialDesign!$E$2:$I$1147,3,FALSE)</f>
        <v>Full</v>
      </c>
      <c r="F2380" t="str">
        <f>VLOOKUP($B2380,TrialDesign!$E$2:$I$1147,4,FALSE)</f>
        <v>Saracen</v>
      </c>
      <c r="G2380" s="1">
        <v>41919</v>
      </c>
      <c r="H2380" s="1" t="str">
        <f>VLOOKUP(B2380,TrialDesign!$E$2:$J$1147,6,FALSE)</f>
        <v>Full_8h</v>
      </c>
      <c r="K2380">
        <v>2</v>
      </c>
      <c r="L2380">
        <v>2</v>
      </c>
      <c r="M2380">
        <v>4</v>
      </c>
      <c r="N2380">
        <v>5</v>
      </c>
      <c r="O2380">
        <v>45</v>
      </c>
      <c r="P2380">
        <v>180</v>
      </c>
      <c r="Q2380">
        <v>141</v>
      </c>
      <c r="R2380">
        <v>5</v>
      </c>
      <c r="S2380">
        <v>7</v>
      </c>
      <c r="U2380" t="s">
        <v>71</v>
      </c>
      <c r="W2380">
        <f>VLOOKUP(H2380&amp;"_"&amp;M2380+1,'Leaf lengths'!$J$6:$Q$104,VLOOKUP(F2380,'Leaf lengths'!$S$1:$T$6,2,FALSE),FALSE)</f>
        <v>235.55555555555554</v>
      </c>
      <c r="X2380">
        <f t="shared" si="167"/>
        <v>0.59858490566037736</v>
      </c>
      <c r="Y2380">
        <f t="shared" si="166"/>
        <v>4.5985849056603776</v>
      </c>
      <c r="Z2380">
        <f t="shared" si="165"/>
        <v>16</v>
      </c>
      <c r="AD2380" t="str">
        <f t="shared" si="168"/>
        <v/>
      </c>
    </row>
    <row r="2381" spans="1:30" ht="15" hidden="1" customHeight="1" x14ac:dyDescent="0.3">
      <c r="A2381" t="s">
        <v>417</v>
      </c>
      <c r="B2381">
        <f t="shared" si="164"/>
        <v>401093</v>
      </c>
      <c r="C2381">
        <v>1093</v>
      </c>
      <c r="D2381">
        <f>VLOOKUP($B2381,TrialDesign!$E$2:$I$1147,5,FALSE)</f>
        <v>8</v>
      </c>
      <c r="E2381" t="str">
        <f>VLOOKUP($B2381,TrialDesign!$E$2:$I$1147,3,FALSE)</f>
        <v>Full</v>
      </c>
      <c r="F2381" t="str">
        <f>VLOOKUP($B2381,TrialDesign!$E$2:$I$1147,4,FALSE)</f>
        <v>Saracen</v>
      </c>
      <c r="G2381" s="1">
        <v>41919</v>
      </c>
      <c r="H2381" s="1" t="str">
        <f>VLOOKUP(B2381,TrialDesign!$E$2:$J$1147,6,FALSE)</f>
        <v>Full_8h</v>
      </c>
      <c r="K2381">
        <v>3</v>
      </c>
      <c r="L2381">
        <v>2</v>
      </c>
      <c r="M2381">
        <v>4</v>
      </c>
      <c r="N2381">
        <v>5</v>
      </c>
      <c r="O2381">
        <v>47</v>
      </c>
      <c r="P2381">
        <v>184</v>
      </c>
      <c r="Q2381">
        <v>85</v>
      </c>
      <c r="R2381">
        <v>5</v>
      </c>
      <c r="S2381">
        <v>6</v>
      </c>
      <c r="U2381" t="s">
        <v>71</v>
      </c>
      <c r="W2381">
        <f>VLOOKUP(H2381&amp;"_"&amp;M2381+1,'Leaf lengths'!$J$6:$Q$104,VLOOKUP(F2381,'Leaf lengths'!$S$1:$T$6,2,FALSE),FALSE)</f>
        <v>235.55555555555554</v>
      </c>
      <c r="X2381">
        <f t="shared" si="167"/>
        <v>0.36084905660377359</v>
      </c>
      <c r="Y2381">
        <f t="shared" si="166"/>
        <v>4.3608490566037732</v>
      </c>
      <c r="Z2381">
        <f t="shared" si="165"/>
        <v>15</v>
      </c>
      <c r="AD2381" t="str">
        <f t="shared" si="168"/>
        <v/>
      </c>
    </row>
    <row r="2382" spans="1:30" ht="15" hidden="1" customHeight="1" x14ac:dyDescent="0.3">
      <c r="A2382" t="s">
        <v>417</v>
      </c>
      <c r="B2382">
        <f t="shared" ref="B2382:B2445" si="169">400000+C2382</f>
        <v>401093</v>
      </c>
      <c r="C2382">
        <v>1093</v>
      </c>
      <c r="D2382">
        <f>VLOOKUP($B2382,TrialDesign!$E$2:$I$1147,5,FALSE)</f>
        <v>8</v>
      </c>
      <c r="E2382" t="str">
        <f>VLOOKUP($B2382,TrialDesign!$E$2:$I$1147,3,FALSE)</f>
        <v>Full</v>
      </c>
      <c r="F2382" t="str">
        <f>VLOOKUP($B2382,TrialDesign!$E$2:$I$1147,4,FALSE)</f>
        <v>Saracen</v>
      </c>
      <c r="G2382" s="1">
        <v>41919</v>
      </c>
      <c r="H2382" s="1" t="str">
        <f>VLOOKUP(B2382,TrialDesign!$E$2:$J$1147,6,FALSE)</f>
        <v>Full_8h</v>
      </c>
      <c r="K2382">
        <v>4</v>
      </c>
      <c r="L2382">
        <v>1</v>
      </c>
      <c r="M2382">
        <v>4</v>
      </c>
      <c r="N2382">
        <v>5</v>
      </c>
      <c r="O2382">
        <v>54</v>
      </c>
      <c r="P2382">
        <v>225</v>
      </c>
      <c r="Q2382">
        <v>126</v>
      </c>
      <c r="R2382">
        <v>5</v>
      </c>
      <c r="S2382">
        <v>7</v>
      </c>
      <c r="U2382" t="s">
        <v>71</v>
      </c>
      <c r="W2382">
        <f>VLOOKUP(H2382&amp;"_"&amp;M2382+1,'Leaf lengths'!$J$6:$Q$104,VLOOKUP(F2382,'Leaf lengths'!$S$1:$T$6,2,FALSE),FALSE)</f>
        <v>235.55555555555554</v>
      </c>
      <c r="X2382">
        <f t="shared" si="167"/>
        <v>0.53490566037735854</v>
      </c>
      <c r="Y2382">
        <f t="shared" si="166"/>
        <v>4.5349056603773583</v>
      </c>
      <c r="Z2382">
        <f t="shared" si="165"/>
        <v>16</v>
      </c>
      <c r="AD2382" t="str">
        <f t="shared" si="168"/>
        <v/>
      </c>
    </row>
    <row r="2383" spans="1:30" ht="15" hidden="1" customHeight="1" x14ac:dyDescent="0.3">
      <c r="A2383" t="s">
        <v>417</v>
      </c>
      <c r="B2383">
        <f t="shared" si="169"/>
        <v>401104</v>
      </c>
      <c r="C2383">
        <v>1104</v>
      </c>
      <c r="D2383">
        <f>VLOOKUP($B2383,TrialDesign!$E$2:$I$1147,5,FALSE)</f>
        <v>8</v>
      </c>
      <c r="E2383" t="str">
        <f>VLOOKUP($B2383,TrialDesign!$E$2:$I$1147,3,FALSE)</f>
        <v>Full</v>
      </c>
      <c r="F2383" t="str">
        <f>VLOOKUP($B2383,TrialDesign!$E$2:$I$1147,4,FALSE)</f>
        <v>Saracen</v>
      </c>
      <c r="G2383" s="1">
        <v>41919</v>
      </c>
      <c r="H2383" s="1" t="str">
        <f>VLOOKUP(B2383,TrialDesign!$E$2:$J$1147,6,FALSE)</f>
        <v>Full_8h</v>
      </c>
      <c r="J2383">
        <v>1104</v>
      </c>
      <c r="K2383">
        <v>1</v>
      </c>
      <c r="L2383">
        <v>1</v>
      </c>
      <c r="M2383">
        <v>4</v>
      </c>
      <c r="N2383">
        <v>5</v>
      </c>
      <c r="O2383">
        <v>48</v>
      </c>
      <c r="Q2383">
        <v>120</v>
      </c>
      <c r="R2383">
        <v>4</v>
      </c>
      <c r="S2383">
        <v>6</v>
      </c>
      <c r="U2383" t="s">
        <v>71</v>
      </c>
      <c r="W2383">
        <f>VLOOKUP(H2383&amp;"_"&amp;M2383+1,'Leaf lengths'!$J$6:$Q$104,VLOOKUP(F2383,'Leaf lengths'!$S$1:$T$6,2,FALSE),FALSE)</f>
        <v>235.55555555555554</v>
      </c>
      <c r="X2383">
        <f t="shared" si="167"/>
        <v>0.50943396226415094</v>
      </c>
      <c r="Y2383">
        <f t="shared" si="166"/>
        <v>4.5094339622641506</v>
      </c>
      <c r="Z2383">
        <f t="shared" si="165"/>
        <v>14</v>
      </c>
      <c r="AD2383" t="str">
        <f t="shared" si="168"/>
        <v/>
      </c>
    </row>
    <row r="2384" spans="1:30" ht="15" hidden="1" customHeight="1" x14ac:dyDescent="0.3">
      <c r="A2384" t="s">
        <v>417</v>
      </c>
      <c r="B2384">
        <f t="shared" si="169"/>
        <v>401104</v>
      </c>
      <c r="C2384">
        <v>1104</v>
      </c>
      <c r="D2384">
        <f>VLOOKUP($B2384,TrialDesign!$E$2:$I$1147,5,FALSE)</f>
        <v>8</v>
      </c>
      <c r="E2384" t="str">
        <f>VLOOKUP($B2384,TrialDesign!$E$2:$I$1147,3,FALSE)</f>
        <v>Full</v>
      </c>
      <c r="F2384" t="str">
        <f>VLOOKUP($B2384,TrialDesign!$E$2:$I$1147,4,FALSE)</f>
        <v>Saracen</v>
      </c>
      <c r="G2384" s="1">
        <v>41919</v>
      </c>
      <c r="H2384" s="1" t="str">
        <f>VLOOKUP(B2384,TrialDesign!$E$2:$J$1147,6,FALSE)</f>
        <v>Full_8h</v>
      </c>
      <c r="K2384">
        <v>2</v>
      </c>
      <c r="L2384">
        <v>2</v>
      </c>
      <c r="M2384">
        <v>4</v>
      </c>
      <c r="N2384">
        <v>5</v>
      </c>
      <c r="O2384">
        <v>48</v>
      </c>
      <c r="P2384">
        <v>181</v>
      </c>
      <c r="Q2384">
        <v>192</v>
      </c>
      <c r="R2384">
        <v>4</v>
      </c>
      <c r="S2384">
        <v>6</v>
      </c>
      <c r="U2384" t="s">
        <v>71</v>
      </c>
      <c r="W2384">
        <f>VLOOKUP(H2384&amp;"_"&amp;M2384+1,'Leaf lengths'!$J$6:$Q$104,VLOOKUP(F2384,'Leaf lengths'!$S$1:$T$6,2,FALSE),FALSE)</f>
        <v>235.55555555555554</v>
      </c>
      <c r="X2384">
        <f t="shared" si="167"/>
        <v>0.81509433962264155</v>
      </c>
      <c r="Y2384">
        <f t="shared" si="166"/>
        <v>4.8150943396226413</v>
      </c>
      <c r="Z2384">
        <f t="shared" si="165"/>
        <v>14</v>
      </c>
      <c r="AD2384" t="str">
        <f t="shared" si="168"/>
        <v/>
      </c>
    </row>
    <row r="2385" spans="1:30" ht="15" hidden="1" customHeight="1" x14ac:dyDescent="0.3">
      <c r="A2385" t="s">
        <v>417</v>
      </c>
      <c r="B2385">
        <f t="shared" si="169"/>
        <v>401104</v>
      </c>
      <c r="C2385">
        <v>1104</v>
      </c>
      <c r="D2385">
        <f>VLOOKUP($B2385,TrialDesign!$E$2:$I$1147,5,FALSE)</f>
        <v>8</v>
      </c>
      <c r="E2385" t="str">
        <f>VLOOKUP($B2385,TrialDesign!$E$2:$I$1147,3,FALSE)</f>
        <v>Full</v>
      </c>
      <c r="F2385" t="str">
        <f>VLOOKUP($B2385,TrialDesign!$E$2:$I$1147,4,FALSE)</f>
        <v>Saracen</v>
      </c>
      <c r="G2385" s="1">
        <v>41919</v>
      </c>
      <c r="H2385" s="1" t="str">
        <f>VLOOKUP(B2385,TrialDesign!$E$2:$J$1147,6,FALSE)</f>
        <v>Full_8h</v>
      </c>
      <c r="K2385">
        <v>3</v>
      </c>
      <c r="L2385">
        <v>2</v>
      </c>
      <c r="M2385">
        <v>4</v>
      </c>
      <c r="N2385">
        <v>5</v>
      </c>
      <c r="O2385">
        <v>51</v>
      </c>
      <c r="P2385">
        <v>195</v>
      </c>
      <c r="Q2385">
        <v>135</v>
      </c>
      <c r="R2385">
        <v>4</v>
      </c>
      <c r="S2385">
        <v>7</v>
      </c>
      <c r="U2385" t="s">
        <v>71</v>
      </c>
      <c r="W2385">
        <f>VLOOKUP(H2385&amp;"_"&amp;M2385+1,'Leaf lengths'!$J$6:$Q$104,VLOOKUP(F2385,'Leaf lengths'!$S$1:$T$6,2,FALSE),FALSE)</f>
        <v>235.55555555555554</v>
      </c>
      <c r="X2385">
        <f t="shared" si="167"/>
        <v>0.57311320754716988</v>
      </c>
      <c r="Y2385">
        <f t="shared" si="166"/>
        <v>4.5731132075471699</v>
      </c>
      <c r="Z2385">
        <f t="shared" si="165"/>
        <v>15</v>
      </c>
      <c r="AD2385" t="str">
        <f t="shared" si="168"/>
        <v/>
      </c>
    </row>
    <row r="2386" spans="1:30" ht="15" hidden="1" customHeight="1" x14ac:dyDescent="0.3">
      <c r="A2386" t="s">
        <v>417</v>
      </c>
      <c r="B2386">
        <f t="shared" si="169"/>
        <v>401104</v>
      </c>
      <c r="C2386">
        <v>1104</v>
      </c>
      <c r="D2386">
        <f>VLOOKUP($B2386,TrialDesign!$E$2:$I$1147,5,FALSE)</f>
        <v>8</v>
      </c>
      <c r="E2386" t="str">
        <f>VLOOKUP($B2386,TrialDesign!$E$2:$I$1147,3,FALSE)</f>
        <v>Full</v>
      </c>
      <c r="F2386" t="str">
        <f>VLOOKUP($B2386,TrialDesign!$E$2:$I$1147,4,FALSE)</f>
        <v>Saracen</v>
      </c>
      <c r="G2386" s="1">
        <v>41919</v>
      </c>
      <c r="H2386" s="1" t="str">
        <f>VLOOKUP(B2386,TrialDesign!$E$2:$J$1147,6,FALSE)</f>
        <v>Full_8h</v>
      </c>
      <c r="K2386">
        <v>4</v>
      </c>
      <c r="L2386">
        <v>3</v>
      </c>
      <c r="M2386">
        <v>4</v>
      </c>
      <c r="N2386">
        <v>5</v>
      </c>
      <c r="O2386">
        <v>57</v>
      </c>
      <c r="P2386">
        <v>211</v>
      </c>
      <c r="Q2386">
        <v>138</v>
      </c>
      <c r="R2386">
        <v>4</v>
      </c>
      <c r="S2386">
        <v>9</v>
      </c>
      <c r="U2386" t="s">
        <v>17</v>
      </c>
      <c r="W2386">
        <f>VLOOKUP(H2386&amp;"_"&amp;M2386+1,'Leaf lengths'!$J$6:$Q$104,VLOOKUP(F2386,'Leaf lengths'!$S$1:$T$6,2,FALSE),FALSE)</f>
        <v>235.55555555555554</v>
      </c>
      <c r="X2386">
        <f t="shared" si="167"/>
        <v>0.58584905660377362</v>
      </c>
      <c r="Y2386">
        <f t="shared" si="166"/>
        <v>4.5858490566037737</v>
      </c>
      <c r="Z2386">
        <f t="shared" si="165"/>
        <v>17</v>
      </c>
      <c r="AD2386" t="str">
        <f t="shared" si="168"/>
        <v/>
      </c>
    </row>
    <row r="2387" spans="1:30" ht="15" hidden="1" customHeight="1" x14ac:dyDescent="0.3">
      <c r="A2387" t="s">
        <v>417</v>
      </c>
      <c r="B2387">
        <f t="shared" si="169"/>
        <v>401107</v>
      </c>
      <c r="C2387">
        <v>1107</v>
      </c>
      <c r="D2387">
        <f>VLOOKUP($B2387,TrialDesign!$E$2:$I$1147,5,FALSE)</f>
        <v>8</v>
      </c>
      <c r="E2387" t="str">
        <f>VLOOKUP($B2387,TrialDesign!$E$2:$I$1147,3,FALSE)</f>
        <v>Full</v>
      </c>
      <c r="F2387" t="str">
        <f>VLOOKUP($B2387,TrialDesign!$E$2:$I$1147,4,FALSE)</f>
        <v>Saracen</v>
      </c>
      <c r="G2387" s="1">
        <v>41919</v>
      </c>
      <c r="H2387" s="1" t="str">
        <f>VLOOKUP(B2387,TrialDesign!$E$2:$J$1147,6,FALSE)</f>
        <v>Full_8h</v>
      </c>
      <c r="J2387">
        <v>1107</v>
      </c>
      <c r="K2387">
        <v>1</v>
      </c>
      <c r="L2387">
        <v>2</v>
      </c>
      <c r="M2387">
        <v>4</v>
      </c>
      <c r="N2387">
        <v>5</v>
      </c>
      <c r="O2387">
        <v>53</v>
      </c>
      <c r="Q2387">
        <v>135</v>
      </c>
      <c r="R2387">
        <v>5</v>
      </c>
      <c r="S2387">
        <v>7</v>
      </c>
      <c r="U2387" t="s">
        <v>71</v>
      </c>
      <c r="W2387">
        <f>VLOOKUP(H2387&amp;"_"&amp;M2387+1,'Leaf lengths'!$J$6:$Q$104,VLOOKUP(F2387,'Leaf lengths'!$S$1:$T$6,2,FALSE),FALSE)</f>
        <v>235.55555555555554</v>
      </c>
      <c r="X2387">
        <f t="shared" si="167"/>
        <v>0.57311320754716988</v>
      </c>
      <c r="Y2387">
        <f t="shared" si="166"/>
        <v>4.5731132075471699</v>
      </c>
      <c r="Z2387">
        <f t="shared" si="165"/>
        <v>16</v>
      </c>
      <c r="AD2387" t="str">
        <f t="shared" si="168"/>
        <v/>
      </c>
    </row>
    <row r="2388" spans="1:30" ht="15" hidden="1" customHeight="1" x14ac:dyDescent="0.3">
      <c r="A2388" t="s">
        <v>417</v>
      </c>
      <c r="B2388">
        <f t="shared" si="169"/>
        <v>401107</v>
      </c>
      <c r="C2388">
        <v>1107</v>
      </c>
      <c r="D2388">
        <f>VLOOKUP($B2388,TrialDesign!$E$2:$I$1147,5,FALSE)</f>
        <v>8</v>
      </c>
      <c r="E2388" t="str">
        <f>VLOOKUP($B2388,TrialDesign!$E$2:$I$1147,3,FALSE)</f>
        <v>Full</v>
      </c>
      <c r="F2388" t="str">
        <f>VLOOKUP($B2388,TrialDesign!$E$2:$I$1147,4,FALSE)</f>
        <v>Saracen</v>
      </c>
      <c r="G2388" s="1">
        <v>41919</v>
      </c>
      <c r="H2388" s="1" t="str">
        <f>VLOOKUP(B2388,TrialDesign!$E$2:$J$1147,6,FALSE)</f>
        <v>Full_8h</v>
      </c>
      <c r="K2388">
        <v>2</v>
      </c>
      <c r="L2388">
        <v>4</v>
      </c>
      <c r="M2388">
        <v>4</v>
      </c>
      <c r="N2388">
        <v>5</v>
      </c>
      <c r="O2388">
        <v>50</v>
      </c>
      <c r="P2388">
        <v>207</v>
      </c>
      <c r="Q2388">
        <v>157</v>
      </c>
      <c r="R2388">
        <v>5</v>
      </c>
      <c r="S2388">
        <v>7</v>
      </c>
      <c r="U2388" t="s">
        <v>71</v>
      </c>
      <c r="W2388">
        <f>VLOOKUP(H2388&amp;"_"&amp;M2388+1,'Leaf lengths'!$J$6:$Q$104,VLOOKUP(F2388,'Leaf lengths'!$S$1:$T$6,2,FALSE),FALSE)</f>
        <v>235.55555555555554</v>
      </c>
      <c r="X2388">
        <f t="shared" si="167"/>
        <v>0.66650943396226414</v>
      </c>
      <c r="Y2388">
        <f t="shared" si="166"/>
        <v>4.6665094339622639</v>
      </c>
      <c r="Z2388">
        <f t="shared" si="165"/>
        <v>16</v>
      </c>
      <c r="AD2388" t="str">
        <f t="shared" si="168"/>
        <v/>
      </c>
    </row>
    <row r="2389" spans="1:30" ht="15" hidden="1" customHeight="1" x14ac:dyDescent="0.3">
      <c r="A2389" t="s">
        <v>417</v>
      </c>
      <c r="B2389">
        <f t="shared" si="169"/>
        <v>401107</v>
      </c>
      <c r="C2389">
        <v>1107</v>
      </c>
      <c r="D2389">
        <f>VLOOKUP($B2389,TrialDesign!$E$2:$I$1147,5,FALSE)</f>
        <v>8</v>
      </c>
      <c r="E2389" t="str">
        <f>VLOOKUP($B2389,TrialDesign!$E$2:$I$1147,3,FALSE)</f>
        <v>Full</v>
      </c>
      <c r="F2389" t="str">
        <f>VLOOKUP($B2389,TrialDesign!$E$2:$I$1147,4,FALSE)</f>
        <v>Saracen</v>
      </c>
      <c r="G2389" s="1">
        <v>41919</v>
      </c>
      <c r="H2389" s="1" t="str">
        <f>VLOOKUP(B2389,TrialDesign!$E$2:$J$1147,6,FALSE)</f>
        <v>Full_8h</v>
      </c>
      <c r="K2389">
        <v>3</v>
      </c>
      <c r="L2389">
        <v>3</v>
      </c>
      <c r="M2389">
        <v>4</v>
      </c>
      <c r="N2389">
        <v>5</v>
      </c>
      <c r="O2389">
        <v>53</v>
      </c>
      <c r="P2389">
        <v>194</v>
      </c>
      <c r="Q2389">
        <v>150</v>
      </c>
      <c r="R2389">
        <v>5</v>
      </c>
      <c r="S2389">
        <v>7</v>
      </c>
      <c r="U2389" t="s">
        <v>71</v>
      </c>
      <c r="W2389">
        <f>VLOOKUP(H2389&amp;"_"&amp;M2389+1,'Leaf lengths'!$J$6:$Q$104,VLOOKUP(F2389,'Leaf lengths'!$S$1:$T$6,2,FALSE),FALSE)</f>
        <v>235.55555555555554</v>
      </c>
      <c r="X2389">
        <f t="shared" si="167"/>
        <v>0.6367924528301887</v>
      </c>
      <c r="Y2389">
        <f t="shared" si="166"/>
        <v>4.6367924528301891</v>
      </c>
      <c r="Z2389">
        <f t="shared" si="165"/>
        <v>16</v>
      </c>
      <c r="AD2389" t="str">
        <f t="shared" si="168"/>
        <v/>
      </c>
    </row>
    <row r="2390" spans="1:30" ht="15" hidden="1" customHeight="1" x14ac:dyDescent="0.3">
      <c r="A2390" t="s">
        <v>417</v>
      </c>
      <c r="B2390">
        <f t="shared" si="169"/>
        <v>401107</v>
      </c>
      <c r="C2390">
        <v>1107</v>
      </c>
      <c r="D2390">
        <f>VLOOKUP($B2390,TrialDesign!$E$2:$I$1147,5,FALSE)</f>
        <v>8</v>
      </c>
      <c r="E2390" t="str">
        <f>VLOOKUP($B2390,TrialDesign!$E$2:$I$1147,3,FALSE)</f>
        <v>Full</v>
      </c>
      <c r="F2390" t="str">
        <f>VLOOKUP($B2390,TrialDesign!$E$2:$I$1147,4,FALSE)</f>
        <v>Saracen</v>
      </c>
      <c r="G2390" s="1">
        <v>41919</v>
      </c>
      <c r="H2390" s="1" t="str">
        <f>VLOOKUP(B2390,TrialDesign!$E$2:$J$1147,6,FALSE)</f>
        <v>Full_8h</v>
      </c>
      <c r="K2390">
        <v>4</v>
      </c>
      <c r="L2390">
        <v>2</v>
      </c>
      <c r="M2390">
        <v>4</v>
      </c>
      <c r="N2390">
        <v>5</v>
      </c>
      <c r="O2390">
        <v>49</v>
      </c>
      <c r="P2390">
        <v>187</v>
      </c>
      <c r="Q2390">
        <v>135</v>
      </c>
      <c r="R2390">
        <v>5</v>
      </c>
      <c r="S2390">
        <v>8</v>
      </c>
      <c r="U2390" t="s">
        <v>71</v>
      </c>
      <c r="W2390">
        <f>VLOOKUP(H2390&amp;"_"&amp;M2390+1,'Leaf lengths'!$J$6:$Q$104,VLOOKUP(F2390,'Leaf lengths'!$S$1:$T$6,2,FALSE),FALSE)</f>
        <v>235.55555555555554</v>
      </c>
      <c r="X2390">
        <f t="shared" si="167"/>
        <v>0.57311320754716988</v>
      </c>
      <c r="Y2390">
        <f t="shared" si="166"/>
        <v>4.5731132075471699</v>
      </c>
      <c r="Z2390">
        <f t="shared" si="165"/>
        <v>17</v>
      </c>
      <c r="AD2390" t="str">
        <f t="shared" si="168"/>
        <v/>
      </c>
    </row>
    <row r="2391" spans="1:30" ht="15" hidden="1" customHeight="1" x14ac:dyDescent="0.3">
      <c r="A2391" t="s">
        <v>417</v>
      </c>
      <c r="B2391">
        <f t="shared" si="169"/>
        <v>401078</v>
      </c>
      <c r="C2391">
        <v>1078</v>
      </c>
      <c r="D2391">
        <f>VLOOKUP($B2391,TrialDesign!$E$2:$I$1147,5,FALSE)</f>
        <v>8</v>
      </c>
      <c r="E2391" t="str">
        <f>VLOOKUP($B2391,TrialDesign!$E$2:$I$1147,3,FALSE)</f>
        <v>Full</v>
      </c>
      <c r="F2391" t="str">
        <f>VLOOKUP($B2391,TrialDesign!$E$2:$I$1147,4,FALSE)</f>
        <v>Saracen</v>
      </c>
      <c r="G2391" s="1">
        <v>41927</v>
      </c>
      <c r="H2391" s="1" t="str">
        <f>VLOOKUP(B2391,TrialDesign!$E$2:$J$1147,6,FALSE)</f>
        <v>Full_8h</v>
      </c>
      <c r="J2391">
        <v>1078</v>
      </c>
      <c r="K2391">
        <v>1</v>
      </c>
      <c r="L2391">
        <v>2</v>
      </c>
      <c r="M2391">
        <v>5</v>
      </c>
      <c r="N2391">
        <v>6</v>
      </c>
      <c r="O2391">
        <v>70</v>
      </c>
      <c r="Q2391">
        <v>156</v>
      </c>
      <c r="R2391">
        <v>4</v>
      </c>
      <c r="S2391">
        <v>12</v>
      </c>
      <c r="U2391" t="s">
        <v>18</v>
      </c>
      <c r="W2391">
        <f>VLOOKUP(H2391&amp;"_"&amp;M2391+1,'Leaf lengths'!$J$6:$Q$104,VLOOKUP(F2391,'Leaf lengths'!$S$1:$T$6,2,FALSE),FALSE)</f>
        <v>275.54545454545456</v>
      </c>
      <c r="X2391">
        <f t="shared" si="167"/>
        <v>0.5661497855493236</v>
      </c>
      <c r="Y2391">
        <f t="shared" si="166"/>
        <v>5.5661497855493236</v>
      </c>
      <c r="Z2391">
        <f t="shared" si="165"/>
        <v>21</v>
      </c>
      <c r="AD2391" t="str">
        <f t="shared" si="168"/>
        <v/>
      </c>
    </row>
    <row r="2392" spans="1:30" ht="15" hidden="1" customHeight="1" x14ac:dyDescent="0.3">
      <c r="A2392" t="s">
        <v>417</v>
      </c>
      <c r="B2392">
        <f t="shared" si="169"/>
        <v>401078</v>
      </c>
      <c r="C2392">
        <v>1078</v>
      </c>
      <c r="D2392">
        <f>VLOOKUP($B2392,TrialDesign!$E$2:$I$1147,5,FALSE)</f>
        <v>8</v>
      </c>
      <c r="E2392" t="str">
        <f>VLOOKUP($B2392,TrialDesign!$E$2:$I$1147,3,FALSE)</f>
        <v>Full</v>
      </c>
      <c r="F2392" t="str">
        <f>VLOOKUP($B2392,TrialDesign!$E$2:$I$1147,4,FALSE)</f>
        <v>Saracen</v>
      </c>
      <c r="G2392" s="1">
        <v>41927</v>
      </c>
      <c r="H2392" s="1" t="str">
        <f>VLOOKUP(B2392,TrialDesign!$E$2:$J$1147,6,FALSE)</f>
        <v>Full_8h</v>
      </c>
      <c r="K2392">
        <v>2</v>
      </c>
      <c r="L2392">
        <v>3</v>
      </c>
      <c r="M2392">
        <v>5</v>
      </c>
      <c r="N2392">
        <v>6</v>
      </c>
      <c r="O2392">
        <v>76</v>
      </c>
      <c r="P2392">
        <v>248</v>
      </c>
      <c r="Q2392">
        <v>223</v>
      </c>
      <c r="R2392">
        <v>5</v>
      </c>
      <c r="S2392">
        <v>11</v>
      </c>
      <c r="U2392" t="s">
        <v>17</v>
      </c>
      <c r="W2392">
        <f>VLOOKUP(H2392&amp;"_"&amp;M2392+1,'Leaf lengths'!$J$6:$Q$104,VLOOKUP(F2392,'Leaf lengths'!$S$1:$T$6,2,FALSE),FALSE)</f>
        <v>275.54545454545456</v>
      </c>
      <c r="X2392">
        <f t="shared" si="167"/>
        <v>0.80930386011217414</v>
      </c>
      <c r="Y2392">
        <f t="shared" si="166"/>
        <v>5.8093038601121743</v>
      </c>
      <c r="Z2392">
        <f t="shared" si="165"/>
        <v>21</v>
      </c>
      <c r="AD2392" t="str">
        <f t="shared" si="168"/>
        <v/>
      </c>
    </row>
    <row r="2393" spans="1:30" ht="15" hidden="1" customHeight="1" x14ac:dyDescent="0.3">
      <c r="A2393" t="s">
        <v>417</v>
      </c>
      <c r="B2393">
        <f t="shared" si="169"/>
        <v>401078</v>
      </c>
      <c r="C2393">
        <v>1078</v>
      </c>
      <c r="D2393">
        <f>VLOOKUP($B2393,TrialDesign!$E$2:$I$1147,5,FALSE)</f>
        <v>8</v>
      </c>
      <c r="E2393" t="str">
        <f>VLOOKUP($B2393,TrialDesign!$E$2:$I$1147,3,FALSE)</f>
        <v>Full</v>
      </c>
      <c r="F2393" t="str">
        <f>VLOOKUP($B2393,TrialDesign!$E$2:$I$1147,4,FALSE)</f>
        <v>Saracen</v>
      </c>
      <c r="G2393" s="1">
        <v>41927</v>
      </c>
      <c r="H2393" s="1" t="str">
        <f>VLOOKUP(B2393,TrialDesign!$E$2:$J$1147,6,FALSE)</f>
        <v>Full_8h</v>
      </c>
      <c r="K2393">
        <v>3</v>
      </c>
      <c r="L2393">
        <v>3</v>
      </c>
      <c r="M2393">
        <v>5</v>
      </c>
      <c r="N2393">
        <v>6</v>
      </c>
      <c r="O2393">
        <v>66</v>
      </c>
      <c r="P2393">
        <v>249</v>
      </c>
      <c r="Q2393">
        <v>127</v>
      </c>
      <c r="R2393">
        <v>5</v>
      </c>
      <c r="S2393">
        <v>10</v>
      </c>
      <c r="U2393" t="s">
        <v>18</v>
      </c>
      <c r="W2393">
        <f>VLOOKUP(H2393&amp;"_"&amp;M2393+1,'Leaf lengths'!$J$6:$Q$104,VLOOKUP(F2393,'Leaf lengths'!$S$1:$T$6,2,FALSE),FALSE)</f>
        <v>275.54545454545456</v>
      </c>
      <c r="X2393">
        <f t="shared" si="167"/>
        <v>0.46090399208182115</v>
      </c>
      <c r="Y2393">
        <f t="shared" si="166"/>
        <v>5.4609039920818212</v>
      </c>
      <c r="Z2393">
        <f t="shared" si="165"/>
        <v>20</v>
      </c>
      <c r="AD2393" t="str">
        <f t="shared" si="168"/>
        <v/>
      </c>
    </row>
    <row r="2394" spans="1:30" ht="15" hidden="1" customHeight="1" x14ac:dyDescent="0.3">
      <c r="A2394" t="s">
        <v>417</v>
      </c>
      <c r="B2394">
        <f t="shared" si="169"/>
        <v>401078</v>
      </c>
      <c r="C2394">
        <v>1078</v>
      </c>
      <c r="D2394">
        <f>VLOOKUP($B2394,TrialDesign!$E$2:$I$1147,5,FALSE)</f>
        <v>8</v>
      </c>
      <c r="E2394" t="str">
        <f>VLOOKUP($B2394,TrialDesign!$E$2:$I$1147,3,FALSE)</f>
        <v>Full</v>
      </c>
      <c r="F2394" t="str">
        <f>VLOOKUP($B2394,TrialDesign!$E$2:$I$1147,4,FALSE)</f>
        <v>Saracen</v>
      </c>
      <c r="G2394" s="1">
        <v>41927</v>
      </c>
      <c r="H2394" s="1" t="str">
        <f>VLOOKUP(B2394,TrialDesign!$E$2:$J$1147,6,FALSE)</f>
        <v>Full_8h</v>
      </c>
      <c r="K2394">
        <v>4</v>
      </c>
      <c r="L2394">
        <v>3</v>
      </c>
      <c r="M2394">
        <v>5</v>
      </c>
      <c r="N2394">
        <v>6</v>
      </c>
      <c r="O2394">
        <v>73</v>
      </c>
      <c r="P2394">
        <v>236</v>
      </c>
      <c r="Q2394">
        <v>185</v>
      </c>
      <c r="R2394">
        <v>5</v>
      </c>
      <c r="S2394">
        <v>12</v>
      </c>
      <c r="U2394" t="s">
        <v>18</v>
      </c>
      <c r="W2394">
        <f>VLOOKUP(H2394&amp;"_"&amp;M2394+1,'Leaf lengths'!$J$6:$Q$104,VLOOKUP(F2394,'Leaf lengths'!$S$1:$T$6,2,FALSE),FALSE)</f>
        <v>275.54545454545456</v>
      </c>
      <c r="X2394">
        <f t="shared" si="167"/>
        <v>0.67139557901682612</v>
      </c>
      <c r="Y2394">
        <f t="shared" si="166"/>
        <v>5.671395579016826</v>
      </c>
      <c r="Z2394">
        <f t="shared" si="165"/>
        <v>22</v>
      </c>
      <c r="AD2394" t="str">
        <f t="shared" si="168"/>
        <v/>
      </c>
    </row>
    <row r="2395" spans="1:30" ht="15" hidden="1" customHeight="1" x14ac:dyDescent="0.3">
      <c r="A2395" t="s">
        <v>417</v>
      </c>
      <c r="B2395">
        <f t="shared" si="169"/>
        <v>401110</v>
      </c>
      <c r="C2395">
        <v>1110</v>
      </c>
      <c r="D2395">
        <f>VLOOKUP($B2395,TrialDesign!$E$2:$I$1147,5,FALSE)</f>
        <v>8</v>
      </c>
      <c r="E2395" t="str">
        <f>VLOOKUP($B2395,TrialDesign!$E$2:$I$1147,3,FALSE)</f>
        <v>Full</v>
      </c>
      <c r="F2395" t="str">
        <f>VLOOKUP($B2395,TrialDesign!$E$2:$I$1147,4,FALSE)</f>
        <v>Saracen</v>
      </c>
      <c r="G2395" s="1">
        <v>41927</v>
      </c>
      <c r="H2395" s="1" t="str">
        <f>VLOOKUP(B2395,TrialDesign!$E$2:$J$1147,6,FALSE)</f>
        <v>Full_8h</v>
      </c>
      <c r="J2395">
        <v>1110</v>
      </c>
      <c r="K2395">
        <v>1</v>
      </c>
      <c r="L2395">
        <v>2</v>
      </c>
      <c r="M2395">
        <v>5</v>
      </c>
      <c r="N2395">
        <v>6</v>
      </c>
      <c r="O2395">
        <v>54</v>
      </c>
      <c r="Q2395">
        <v>125</v>
      </c>
      <c r="R2395">
        <v>4</v>
      </c>
      <c r="S2395">
        <v>10</v>
      </c>
      <c r="U2395" t="s">
        <v>17</v>
      </c>
      <c r="W2395">
        <f>VLOOKUP(H2395&amp;"_"&amp;M2395+1,'Leaf lengths'!$J$6:$Q$104,VLOOKUP(F2395,'Leaf lengths'!$S$1:$T$6,2,FALSE),FALSE)</f>
        <v>275.54545454545456</v>
      </c>
      <c r="X2395">
        <f t="shared" si="167"/>
        <v>0.45364566149785546</v>
      </c>
      <c r="Y2395">
        <f t="shared" si="166"/>
        <v>5.4536456614978555</v>
      </c>
      <c r="Z2395">
        <f t="shared" si="165"/>
        <v>19</v>
      </c>
      <c r="AD2395" t="str">
        <f t="shared" si="168"/>
        <v/>
      </c>
    </row>
    <row r="2396" spans="1:30" ht="15" hidden="1" customHeight="1" x14ac:dyDescent="0.3">
      <c r="A2396" t="s">
        <v>417</v>
      </c>
      <c r="B2396">
        <f t="shared" si="169"/>
        <v>401110</v>
      </c>
      <c r="C2396">
        <v>1110</v>
      </c>
      <c r="D2396">
        <f>VLOOKUP($B2396,TrialDesign!$E$2:$I$1147,5,FALSE)</f>
        <v>8</v>
      </c>
      <c r="E2396" t="str">
        <f>VLOOKUP($B2396,TrialDesign!$E$2:$I$1147,3,FALSE)</f>
        <v>Full</v>
      </c>
      <c r="F2396" t="str">
        <f>VLOOKUP($B2396,TrialDesign!$E$2:$I$1147,4,FALSE)</f>
        <v>Saracen</v>
      </c>
      <c r="G2396" s="1">
        <v>41927</v>
      </c>
      <c r="H2396" s="1" t="str">
        <f>VLOOKUP(B2396,TrialDesign!$E$2:$J$1147,6,FALSE)</f>
        <v>Full_8h</v>
      </c>
      <c r="K2396">
        <v>2</v>
      </c>
      <c r="L2396">
        <v>2</v>
      </c>
      <c r="M2396">
        <v>5</v>
      </c>
      <c r="N2396">
        <v>6</v>
      </c>
      <c r="O2396">
        <v>59</v>
      </c>
      <c r="P2396">
        <v>221</v>
      </c>
      <c r="Q2396">
        <v>113</v>
      </c>
      <c r="R2396">
        <v>4</v>
      </c>
      <c r="S2396">
        <v>9</v>
      </c>
      <c r="U2396" t="s">
        <v>17</v>
      </c>
      <c r="W2396">
        <f>VLOOKUP(H2396&amp;"_"&amp;M2396+1,'Leaf lengths'!$J$6:$Q$104,VLOOKUP(F2396,'Leaf lengths'!$S$1:$T$6,2,FALSE),FALSE)</f>
        <v>275.54545454545456</v>
      </c>
      <c r="X2396">
        <f t="shared" si="167"/>
        <v>0.41009567799406133</v>
      </c>
      <c r="Y2396">
        <f t="shared" si="166"/>
        <v>5.410095677994061</v>
      </c>
      <c r="Z2396">
        <f t="shared" si="165"/>
        <v>18</v>
      </c>
      <c r="AD2396" t="str">
        <f t="shared" si="168"/>
        <v/>
      </c>
    </row>
    <row r="2397" spans="1:30" ht="15" hidden="1" customHeight="1" x14ac:dyDescent="0.3">
      <c r="A2397" t="s">
        <v>417</v>
      </c>
      <c r="B2397">
        <f t="shared" si="169"/>
        <v>401110</v>
      </c>
      <c r="C2397">
        <v>1110</v>
      </c>
      <c r="D2397">
        <f>VLOOKUP($B2397,TrialDesign!$E$2:$I$1147,5,FALSE)</f>
        <v>8</v>
      </c>
      <c r="E2397" t="str">
        <f>VLOOKUP($B2397,TrialDesign!$E$2:$I$1147,3,FALSE)</f>
        <v>Full</v>
      </c>
      <c r="F2397" t="str">
        <f>VLOOKUP($B2397,TrialDesign!$E$2:$I$1147,4,FALSE)</f>
        <v>Saracen</v>
      </c>
      <c r="G2397" s="1">
        <v>41927</v>
      </c>
      <c r="H2397" s="1" t="str">
        <f>VLOOKUP(B2397,TrialDesign!$E$2:$J$1147,6,FALSE)</f>
        <v>Full_8h</v>
      </c>
      <c r="K2397">
        <v>3</v>
      </c>
      <c r="L2397">
        <v>3</v>
      </c>
      <c r="M2397">
        <v>5</v>
      </c>
      <c r="N2397">
        <v>6</v>
      </c>
      <c r="O2397">
        <v>59</v>
      </c>
      <c r="P2397">
        <v>238</v>
      </c>
      <c r="Q2397">
        <v>152</v>
      </c>
      <c r="R2397">
        <v>5</v>
      </c>
      <c r="S2397">
        <v>10</v>
      </c>
      <c r="U2397" t="s">
        <v>17</v>
      </c>
      <c r="W2397">
        <f>VLOOKUP(H2397&amp;"_"&amp;M2397+1,'Leaf lengths'!$J$6:$Q$104,VLOOKUP(F2397,'Leaf lengths'!$S$1:$T$6,2,FALSE),FALSE)</f>
        <v>275.54545454545456</v>
      </c>
      <c r="X2397">
        <f t="shared" si="167"/>
        <v>0.55163312438139223</v>
      </c>
      <c r="Y2397">
        <f t="shared" si="166"/>
        <v>5.5516331243813921</v>
      </c>
      <c r="Z2397">
        <f t="shared" si="165"/>
        <v>20</v>
      </c>
      <c r="AD2397" t="str">
        <f t="shared" si="168"/>
        <v/>
      </c>
    </row>
    <row r="2398" spans="1:30" ht="15" hidden="1" customHeight="1" x14ac:dyDescent="0.3">
      <c r="A2398" t="s">
        <v>417</v>
      </c>
      <c r="B2398">
        <f t="shared" si="169"/>
        <v>401110</v>
      </c>
      <c r="C2398">
        <v>1110</v>
      </c>
      <c r="D2398">
        <f>VLOOKUP($B2398,TrialDesign!$E$2:$I$1147,5,FALSE)</f>
        <v>8</v>
      </c>
      <c r="E2398" t="str">
        <f>VLOOKUP($B2398,TrialDesign!$E$2:$I$1147,3,FALSE)</f>
        <v>Full</v>
      </c>
      <c r="F2398" t="str">
        <f>VLOOKUP($B2398,TrialDesign!$E$2:$I$1147,4,FALSE)</f>
        <v>Saracen</v>
      </c>
      <c r="G2398" s="1">
        <v>41927</v>
      </c>
      <c r="H2398" s="1" t="str">
        <f>VLOOKUP(B2398,TrialDesign!$E$2:$J$1147,6,FALSE)</f>
        <v>Full_8h</v>
      </c>
      <c r="K2398">
        <v>4</v>
      </c>
      <c r="L2398">
        <v>2</v>
      </c>
      <c r="M2398">
        <v>5</v>
      </c>
      <c r="N2398">
        <v>6</v>
      </c>
      <c r="O2398">
        <v>70</v>
      </c>
      <c r="P2398">
        <v>243</v>
      </c>
      <c r="Q2398">
        <v>132</v>
      </c>
      <c r="R2398">
        <v>4</v>
      </c>
      <c r="S2398">
        <v>14</v>
      </c>
      <c r="U2398" t="s">
        <v>17</v>
      </c>
      <c r="W2398">
        <f>VLOOKUP(H2398&amp;"_"&amp;M2398+1,'Leaf lengths'!$J$6:$Q$104,VLOOKUP(F2398,'Leaf lengths'!$S$1:$T$6,2,FALSE),FALSE)</f>
        <v>275.54545454545456</v>
      </c>
      <c r="X2398">
        <f t="shared" si="167"/>
        <v>0.47904981854173539</v>
      </c>
      <c r="Y2398">
        <f t="shared" si="166"/>
        <v>5.4790498185417356</v>
      </c>
      <c r="Z2398">
        <f t="shared" ref="Z2398:Z2461" si="170">IF(S2398="","",SUM(M2398+R2398+S2398))</f>
        <v>23</v>
      </c>
      <c r="AD2398" t="str">
        <f t="shared" si="168"/>
        <v/>
      </c>
    </row>
    <row r="2399" spans="1:30" ht="15" hidden="1" customHeight="1" x14ac:dyDescent="0.3">
      <c r="A2399" t="s">
        <v>417</v>
      </c>
      <c r="B2399">
        <f t="shared" si="169"/>
        <v>401116</v>
      </c>
      <c r="C2399">
        <v>1116</v>
      </c>
      <c r="D2399">
        <f>VLOOKUP($B2399,TrialDesign!$E$2:$I$1147,5,FALSE)</f>
        <v>8</v>
      </c>
      <c r="E2399" t="str">
        <f>VLOOKUP($B2399,TrialDesign!$E$2:$I$1147,3,FALSE)</f>
        <v>Full</v>
      </c>
      <c r="F2399" t="str">
        <f>VLOOKUP($B2399,TrialDesign!$E$2:$I$1147,4,FALSE)</f>
        <v>Saracen</v>
      </c>
      <c r="G2399" s="1">
        <v>41927</v>
      </c>
      <c r="H2399" s="1" t="str">
        <f>VLOOKUP(B2399,TrialDesign!$E$2:$J$1147,6,FALSE)</f>
        <v>Full_8h</v>
      </c>
      <c r="J2399">
        <v>1116</v>
      </c>
      <c r="K2399">
        <v>1</v>
      </c>
      <c r="L2399">
        <v>4</v>
      </c>
      <c r="M2399">
        <v>5</v>
      </c>
      <c r="N2399">
        <v>6</v>
      </c>
      <c r="O2399">
        <v>63</v>
      </c>
      <c r="Q2399">
        <v>188</v>
      </c>
      <c r="R2399">
        <v>4</v>
      </c>
      <c r="S2399">
        <v>13</v>
      </c>
      <c r="U2399" t="s">
        <v>18</v>
      </c>
      <c r="W2399">
        <f>VLOOKUP(H2399&amp;"_"&amp;M2399+1,'Leaf lengths'!$J$6:$Q$104,VLOOKUP(F2399,'Leaf lengths'!$S$1:$T$6,2,FALSE),FALSE)</f>
        <v>275.54545454545456</v>
      </c>
      <c r="X2399">
        <f t="shared" si="167"/>
        <v>0.68228307489277462</v>
      </c>
      <c r="Y2399">
        <f t="shared" si="166"/>
        <v>5.6822830748927746</v>
      </c>
      <c r="Z2399">
        <f t="shared" si="170"/>
        <v>22</v>
      </c>
      <c r="AD2399" t="str">
        <f t="shared" si="168"/>
        <v/>
      </c>
    </row>
    <row r="2400" spans="1:30" ht="15" hidden="1" customHeight="1" x14ac:dyDescent="0.3">
      <c r="A2400" t="s">
        <v>417</v>
      </c>
      <c r="B2400">
        <f t="shared" si="169"/>
        <v>401116</v>
      </c>
      <c r="C2400">
        <v>1116</v>
      </c>
      <c r="D2400">
        <f>VLOOKUP($B2400,TrialDesign!$E$2:$I$1147,5,FALSE)</f>
        <v>8</v>
      </c>
      <c r="E2400" t="str">
        <f>VLOOKUP($B2400,TrialDesign!$E$2:$I$1147,3,FALSE)</f>
        <v>Full</v>
      </c>
      <c r="F2400" t="str">
        <f>VLOOKUP($B2400,TrialDesign!$E$2:$I$1147,4,FALSE)</f>
        <v>Saracen</v>
      </c>
      <c r="G2400" s="1">
        <v>41927</v>
      </c>
      <c r="H2400" s="1" t="str">
        <f>VLOOKUP(B2400,TrialDesign!$E$2:$J$1147,6,FALSE)</f>
        <v>Full_8h</v>
      </c>
      <c r="K2400">
        <v>2</v>
      </c>
      <c r="L2400">
        <v>3</v>
      </c>
      <c r="M2400">
        <v>5</v>
      </c>
      <c r="N2400">
        <v>6</v>
      </c>
      <c r="O2400">
        <v>64</v>
      </c>
      <c r="P2400">
        <v>232</v>
      </c>
      <c r="Q2400">
        <v>172</v>
      </c>
      <c r="R2400">
        <v>5</v>
      </c>
      <c r="S2400">
        <v>12</v>
      </c>
      <c r="U2400" t="s">
        <v>18</v>
      </c>
      <c r="W2400">
        <f>VLOOKUP(H2400&amp;"_"&amp;M2400+1,'Leaf lengths'!$J$6:$Q$104,VLOOKUP(F2400,'Leaf lengths'!$S$1:$T$6,2,FALSE),FALSE)</f>
        <v>275.54545454545456</v>
      </c>
      <c r="X2400">
        <f t="shared" si="167"/>
        <v>0.62421643022104911</v>
      </c>
      <c r="Y2400">
        <f t="shared" si="166"/>
        <v>5.6242164302210487</v>
      </c>
      <c r="Z2400">
        <f t="shared" si="170"/>
        <v>22</v>
      </c>
      <c r="AD2400" t="str">
        <f t="shared" si="168"/>
        <v/>
      </c>
    </row>
    <row r="2401" spans="1:30" ht="15" hidden="1" customHeight="1" x14ac:dyDescent="0.3">
      <c r="A2401" t="s">
        <v>417</v>
      </c>
      <c r="B2401">
        <f t="shared" si="169"/>
        <v>401116</v>
      </c>
      <c r="C2401">
        <v>1116</v>
      </c>
      <c r="D2401">
        <f>VLOOKUP($B2401,TrialDesign!$E$2:$I$1147,5,FALSE)</f>
        <v>8</v>
      </c>
      <c r="E2401" t="str">
        <f>VLOOKUP($B2401,TrialDesign!$E$2:$I$1147,3,FALSE)</f>
        <v>Full</v>
      </c>
      <c r="F2401" t="str">
        <f>VLOOKUP($B2401,TrialDesign!$E$2:$I$1147,4,FALSE)</f>
        <v>Saracen</v>
      </c>
      <c r="G2401" s="1">
        <v>41927</v>
      </c>
      <c r="H2401" s="1" t="str">
        <f>VLOOKUP(B2401,TrialDesign!$E$2:$J$1147,6,FALSE)</f>
        <v>Full_8h</v>
      </c>
      <c r="K2401">
        <v>3</v>
      </c>
      <c r="L2401">
        <v>2</v>
      </c>
      <c r="M2401">
        <v>5</v>
      </c>
      <c r="N2401">
        <v>6</v>
      </c>
      <c r="O2401">
        <v>60</v>
      </c>
      <c r="P2401">
        <v>231</v>
      </c>
      <c r="Q2401">
        <v>130</v>
      </c>
      <c r="R2401">
        <v>5</v>
      </c>
      <c r="S2401">
        <v>9</v>
      </c>
      <c r="U2401" t="s">
        <v>71</v>
      </c>
      <c r="W2401">
        <f>VLOOKUP(H2401&amp;"_"&amp;M2401+1,'Leaf lengths'!$J$6:$Q$104,VLOOKUP(F2401,'Leaf lengths'!$S$1:$T$6,2,FALSE),FALSE)</f>
        <v>275.54545454545456</v>
      </c>
      <c r="X2401">
        <f t="shared" si="167"/>
        <v>0.47179148795776971</v>
      </c>
      <c r="Y2401">
        <f t="shared" si="166"/>
        <v>5.4717914879577698</v>
      </c>
      <c r="Z2401">
        <f t="shared" si="170"/>
        <v>19</v>
      </c>
      <c r="AD2401" t="str">
        <f t="shared" si="168"/>
        <v/>
      </c>
    </row>
    <row r="2402" spans="1:30" ht="15" hidden="1" customHeight="1" x14ac:dyDescent="0.3">
      <c r="A2402" t="s">
        <v>417</v>
      </c>
      <c r="B2402">
        <f t="shared" si="169"/>
        <v>401116</v>
      </c>
      <c r="C2402">
        <v>1116</v>
      </c>
      <c r="D2402">
        <f>VLOOKUP($B2402,TrialDesign!$E$2:$I$1147,5,FALSE)</f>
        <v>8</v>
      </c>
      <c r="E2402" t="str">
        <f>VLOOKUP($B2402,TrialDesign!$E$2:$I$1147,3,FALSE)</f>
        <v>Full</v>
      </c>
      <c r="F2402" t="str">
        <f>VLOOKUP($B2402,TrialDesign!$E$2:$I$1147,4,FALSE)</f>
        <v>Saracen</v>
      </c>
      <c r="G2402" s="1">
        <v>41927</v>
      </c>
      <c r="H2402" s="1" t="str">
        <f>VLOOKUP(B2402,TrialDesign!$E$2:$J$1147,6,FALSE)</f>
        <v>Full_8h</v>
      </c>
      <c r="K2402">
        <v>4</v>
      </c>
      <c r="L2402">
        <v>1</v>
      </c>
      <c r="M2402">
        <v>5</v>
      </c>
      <c r="N2402">
        <v>6</v>
      </c>
      <c r="O2402">
        <v>63</v>
      </c>
      <c r="P2402">
        <v>222</v>
      </c>
      <c r="Q2402">
        <v>64</v>
      </c>
      <c r="R2402">
        <v>5</v>
      </c>
      <c r="S2402">
        <v>9</v>
      </c>
      <c r="U2402" t="s">
        <v>71</v>
      </c>
      <c r="W2402">
        <f>VLOOKUP(H2402&amp;"_"&amp;M2402+1,'Leaf lengths'!$J$6:$Q$104,VLOOKUP(F2402,'Leaf lengths'!$S$1:$T$6,2,FALSE),FALSE)</f>
        <v>275.54545454545456</v>
      </c>
      <c r="X2402">
        <f t="shared" si="167"/>
        <v>0.23226657868690201</v>
      </c>
      <c r="Y2402">
        <f t="shared" ref="Y2402:Y2465" si="171">X2402+M2402</f>
        <v>5.232266578686902</v>
      </c>
      <c r="Z2402">
        <f t="shared" si="170"/>
        <v>19</v>
      </c>
      <c r="AD2402" t="str">
        <f t="shared" si="168"/>
        <v/>
      </c>
    </row>
    <row r="2403" spans="1:30" ht="15" hidden="1" customHeight="1" x14ac:dyDescent="0.3">
      <c r="A2403" t="s">
        <v>417</v>
      </c>
      <c r="B2403">
        <f t="shared" si="169"/>
        <v>401086</v>
      </c>
      <c r="C2403">
        <v>1086</v>
      </c>
      <c r="D2403">
        <f>VLOOKUP($B2403,TrialDesign!$E$2:$I$1147,5,FALSE)</f>
        <v>8</v>
      </c>
      <c r="E2403" t="str">
        <f>VLOOKUP($B2403,TrialDesign!$E$2:$I$1147,3,FALSE)</f>
        <v>Full</v>
      </c>
      <c r="F2403" t="str">
        <f>VLOOKUP($B2403,TrialDesign!$E$2:$I$1147,4,FALSE)</f>
        <v>Saracen</v>
      </c>
      <c r="G2403" s="1">
        <v>41933</v>
      </c>
      <c r="H2403" s="1" t="str">
        <f>VLOOKUP(B2403,TrialDesign!$E$2:$J$1147,6,FALSE)</f>
        <v>Full_8h</v>
      </c>
      <c r="J2403">
        <v>1086</v>
      </c>
      <c r="K2403">
        <v>1</v>
      </c>
      <c r="L2403">
        <v>2</v>
      </c>
      <c r="M2403">
        <v>7</v>
      </c>
      <c r="N2403">
        <v>8</v>
      </c>
      <c r="O2403">
        <v>78</v>
      </c>
      <c r="Q2403">
        <v>149</v>
      </c>
      <c r="R2403">
        <v>4</v>
      </c>
      <c r="S2403">
        <v>12</v>
      </c>
      <c r="U2403" t="s">
        <v>18</v>
      </c>
      <c r="W2403">
        <f>VLOOKUP(H2403&amp;"_"&amp;M2403+1,'Leaf lengths'!$J$6:$Q$104,VLOOKUP(F2403,'Leaf lengths'!$S$1:$T$6,2,FALSE),FALSE)</f>
        <v>254.73333333333335</v>
      </c>
      <c r="X2403">
        <f t="shared" si="167"/>
        <v>0.58492541219576022</v>
      </c>
      <c r="Y2403">
        <f t="shared" si="171"/>
        <v>7.5849254121957603</v>
      </c>
      <c r="Z2403">
        <f t="shared" si="170"/>
        <v>23</v>
      </c>
      <c r="AD2403" t="str">
        <f t="shared" si="168"/>
        <v/>
      </c>
    </row>
    <row r="2404" spans="1:30" ht="15" hidden="1" customHeight="1" x14ac:dyDescent="0.3">
      <c r="A2404" t="s">
        <v>417</v>
      </c>
      <c r="B2404">
        <f t="shared" si="169"/>
        <v>401086</v>
      </c>
      <c r="C2404">
        <v>1086</v>
      </c>
      <c r="D2404">
        <f>VLOOKUP($B2404,TrialDesign!$E$2:$I$1147,5,FALSE)</f>
        <v>8</v>
      </c>
      <c r="E2404" t="str">
        <f>VLOOKUP($B2404,TrialDesign!$E$2:$I$1147,3,FALSE)</f>
        <v>Full</v>
      </c>
      <c r="F2404" t="str">
        <f>VLOOKUP($B2404,TrialDesign!$E$2:$I$1147,4,FALSE)</f>
        <v>Saracen</v>
      </c>
      <c r="G2404" s="1">
        <v>41933</v>
      </c>
      <c r="H2404" s="1" t="str">
        <f>VLOOKUP(B2404,TrialDesign!$E$2:$J$1147,6,FALSE)</f>
        <v>Full_8h</v>
      </c>
      <c r="K2404">
        <v>2</v>
      </c>
      <c r="L2404">
        <v>3</v>
      </c>
      <c r="M2404">
        <v>8</v>
      </c>
      <c r="N2404">
        <v>9</v>
      </c>
      <c r="O2404">
        <v>70</v>
      </c>
      <c r="P2404">
        <v>241</v>
      </c>
      <c r="Q2404">
        <v>55</v>
      </c>
      <c r="R2404">
        <v>4</v>
      </c>
      <c r="S2404">
        <v>11</v>
      </c>
      <c r="U2404" t="s">
        <v>18</v>
      </c>
      <c r="W2404">
        <f>VLOOKUP(H2404&amp;"_"&amp;M2404+1,'Leaf lengths'!$J$6:$Q$104,VLOOKUP(F2404,'Leaf lengths'!$S$1:$T$6,2,FALSE),FALSE)</f>
        <v>254.73333333333335</v>
      </c>
      <c r="X2404">
        <f t="shared" si="167"/>
        <v>0.21591206490447526</v>
      </c>
      <c r="Y2404">
        <f t="shared" si="171"/>
        <v>8.2159120649044759</v>
      </c>
      <c r="Z2404">
        <f t="shared" si="170"/>
        <v>23</v>
      </c>
      <c r="AD2404" t="str">
        <f t="shared" si="168"/>
        <v/>
      </c>
    </row>
    <row r="2405" spans="1:30" ht="15" hidden="1" customHeight="1" x14ac:dyDescent="0.3">
      <c r="A2405" t="s">
        <v>417</v>
      </c>
      <c r="B2405">
        <f t="shared" si="169"/>
        <v>401086</v>
      </c>
      <c r="C2405">
        <v>1086</v>
      </c>
      <c r="D2405">
        <f>VLOOKUP($B2405,TrialDesign!$E$2:$I$1147,5,FALSE)</f>
        <v>8</v>
      </c>
      <c r="E2405" t="str">
        <f>VLOOKUP($B2405,TrialDesign!$E$2:$I$1147,3,FALSE)</f>
        <v>Full</v>
      </c>
      <c r="F2405" t="str">
        <f>VLOOKUP($B2405,TrialDesign!$E$2:$I$1147,4,FALSE)</f>
        <v>Saracen</v>
      </c>
      <c r="G2405" s="1">
        <v>41933</v>
      </c>
      <c r="H2405" s="1" t="str">
        <f>VLOOKUP(B2405,TrialDesign!$E$2:$J$1147,6,FALSE)</f>
        <v>Full_8h</v>
      </c>
      <c r="K2405">
        <v>3</v>
      </c>
      <c r="L2405">
        <v>4</v>
      </c>
      <c r="M2405">
        <v>6</v>
      </c>
      <c r="N2405">
        <v>7</v>
      </c>
      <c r="O2405">
        <v>77</v>
      </c>
      <c r="P2405">
        <v>231</v>
      </c>
      <c r="Q2405">
        <v>155</v>
      </c>
      <c r="R2405">
        <v>4</v>
      </c>
      <c r="S2405">
        <v>15</v>
      </c>
      <c r="U2405" t="s">
        <v>18</v>
      </c>
      <c r="W2405">
        <f>VLOOKUP(H2405&amp;"_"&amp;M2405+1,'Leaf lengths'!$J$6:$Q$104,VLOOKUP(F2405,'Leaf lengths'!$S$1:$T$6,2,FALSE),FALSE)</f>
        <v>304.73333333333335</v>
      </c>
      <c r="X2405">
        <f t="shared" si="167"/>
        <v>0.50864143513454385</v>
      </c>
      <c r="Y2405">
        <f t="shared" si="171"/>
        <v>6.5086414351345443</v>
      </c>
      <c r="Z2405">
        <f t="shared" si="170"/>
        <v>25</v>
      </c>
      <c r="AD2405" t="str">
        <f t="shared" si="168"/>
        <v/>
      </c>
    </row>
    <row r="2406" spans="1:30" ht="15" hidden="1" customHeight="1" x14ac:dyDescent="0.3">
      <c r="A2406" t="s">
        <v>417</v>
      </c>
      <c r="B2406">
        <f t="shared" si="169"/>
        <v>401086</v>
      </c>
      <c r="C2406">
        <v>1086</v>
      </c>
      <c r="D2406">
        <f>VLOOKUP($B2406,TrialDesign!$E$2:$I$1147,5,FALSE)</f>
        <v>8</v>
      </c>
      <c r="E2406" t="str">
        <f>VLOOKUP($B2406,TrialDesign!$E$2:$I$1147,3,FALSE)</f>
        <v>Full</v>
      </c>
      <c r="F2406" t="str">
        <f>VLOOKUP($B2406,TrialDesign!$E$2:$I$1147,4,FALSE)</f>
        <v>Saracen</v>
      </c>
      <c r="G2406" s="1">
        <v>41933</v>
      </c>
      <c r="H2406" s="1" t="str">
        <f>VLOOKUP(B2406,TrialDesign!$E$2:$J$1147,6,FALSE)</f>
        <v>Full_8h</v>
      </c>
      <c r="K2406">
        <v>4</v>
      </c>
      <c r="L2406">
        <v>2</v>
      </c>
      <c r="M2406">
        <v>8</v>
      </c>
      <c r="N2406">
        <v>9</v>
      </c>
      <c r="O2406">
        <v>80</v>
      </c>
      <c r="P2406">
        <v>251</v>
      </c>
      <c r="Q2406">
        <v>129</v>
      </c>
      <c r="R2406">
        <v>4</v>
      </c>
      <c r="S2406">
        <v>15</v>
      </c>
      <c r="U2406" t="s">
        <v>18</v>
      </c>
      <c r="W2406">
        <f>VLOOKUP(H2406&amp;"_"&amp;M2406+1,'Leaf lengths'!$J$6:$Q$104,VLOOKUP(F2406,'Leaf lengths'!$S$1:$T$6,2,FALSE),FALSE)</f>
        <v>254.73333333333335</v>
      </c>
      <c r="X2406">
        <f t="shared" si="167"/>
        <v>0.50641193404867835</v>
      </c>
      <c r="Y2406">
        <f t="shared" si="171"/>
        <v>8.5064119340486783</v>
      </c>
      <c r="Z2406">
        <f t="shared" si="170"/>
        <v>27</v>
      </c>
      <c r="AD2406" t="str">
        <f t="shared" si="168"/>
        <v/>
      </c>
    </row>
    <row r="2407" spans="1:30" ht="15" hidden="1" customHeight="1" x14ac:dyDescent="0.3">
      <c r="A2407" t="s">
        <v>417</v>
      </c>
      <c r="B2407">
        <f t="shared" si="169"/>
        <v>401105</v>
      </c>
      <c r="C2407">
        <v>1105</v>
      </c>
      <c r="D2407">
        <f>VLOOKUP($B2407,TrialDesign!$E$2:$I$1147,5,FALSE)</f>
        <v>8</v>
      </c>
      <c r="E2407" t="str">
        <f>VLOOKUP($B2407,TrialDesign!$E$2:$I$1147,3,FALSE)</f>
        <v>Full</v>
      </c>
      <c r="F2407" t="str">
        <f>VLOOKUP($B2407,TrialDesign!$E$2:$I$1147,4,FALSE)</f>
        <v>Saracen</v>
      </c>
      <c r="G2407" s="1">
        <v>41933</v>
      </c>
      <c r="H2407" s="1" t="str">
        <f>VLOOKUP(B2407,TrialDesign!$E$2:$J$1147,6,FALSE)</f>
        <v>Full_8h</v>
      </c>
      <c r="J2407">
        <v>1105</v>
      </c>
      <c r="K2407">
        <v>1</v>
      </c>
      <c r="L2407">
        <v>2</v>
      </c>
      <c r="M2407">
        <v>6</v>
      </c>
      <c r="N2407">
        <v>7</v>
      </c>
      <c r="O2407">
        <v>93</v>
      </c>
      <c r="Q2407">
        <v>112</v>
      </c>
      <c r="R2407">
        <v>4</v>
      </c>
      <c r="S2407">
        <v>12</v>
      </c>
      <c r="U2407" t="s">
        <v>18</v>
      </c>
      <c r="W2407">
        <f>VLOOKUP(H2407&amp;"_"&amp;M2407+1,'Leaf lengths'!$J$6:$Q$104,VLOOKUP(F2407,'Leaf lengths'!$S$1:$T$6,2,FALSE),FALSE)</f>
        <v>304.73333333333335</v>
      </c>
      <c r="X2407">
        <f t="shared" si="167"/>
        <v>0.36753445635528331</v>
      </c>
      <c r="Y2407">
        <f t="shared" si="171"/>
        <v>6.3675344563552834</v>
      </c>
      <c r="Z2407">
        <f t="shared" si="170"/>
        <v>22</v>
      </c>
      <c r="AD2407" t="str">
        <f t="shared" si="168"/>
        <v/>
      </c>
    </row>
    <row r="2408" spans="1:30" ht="15" hidden="1" customHeight="1" x14ac:dyDescent="0.3">
      <c r="A2408" t="s">
        <v>417</v>
      </c>
      <c r="B2408">
        <f t="shared" si="169"/>
        <v>401105</v>
      </c>
      <c r="C2408">
        <v>1105</v>
      </c>
      <c r="D2408">
        <f>VLOOKUP($B2408,TrialDesign!$E$2:$I$1147,5,FALSE)</f>
        <v>8</v>
      </c>
      <c r="E2408" t="str">
        <f>VLOOKUP($B2408,TrialDesign!$E$2:$I$1147,3,FALSE)</f>
        <v>Full</v>
      </c>
      <c r="F2408" t="str">
        <f>VLOOKUP($B2408,TrialDesign!$E$2:$I$1147,4,FALSE)</f>
        <v>Saracen</v>
      </c>
      <c r="G2408" s="1">
        <v>41933</v>
      </c>
      <c r="H2408" s="1" t="str">
        <f>VLOOKUP(B2408,TrialDesign!$E$2:$J$1147,6,FALSE)</f>
        <v>Full_8h</v>
      </c>
      <c r="K2408">
        <v>2</v>
      </c>
      <c r="L2408">
        <v>3</v>
      </c>
      <c r="M2408">
        <v>6</v>
      </c>
      <c r="N2408">
        <v>7</v>
      </c>
      <c r="O2408">
        <v>93</v>
      </c>
      <c r="P2408">
        <v>272</v>
      </c>
      <c r="Q2408">
        <v>155</v>
      </c>
      <c r="R2408">
        <v>4</v>
      </c>
      <c r="S2408">
        <v>17</v>
      </c>
      <c r="U2408" t="s">
        <v>18</v>
      </c>
      <c r="W2408">
        <f>VLOOKUP(H2408&amp;"_"&amp;M2408+1,'Leaf lengths'!$J$6:$Q$104,VLOOKUP(F2408,'Leaf lengths'!$S$1:$T$6,2,FALSE),FALSE)</f>
        <v>304.73333333333335</v>
      </c>
      <c r="X2408">
        <f t="shared" si="167"/>
        <v>0.50864143513454385</v>
      </c>
      <c r="Y2408">
        <f t="shared" si="171"/>
        <v>6.5086414351345443</v>
      </c>
      <c r="Z2408">
        <f t="shared" si="170"/>
        <v>27</v>
      </c>
      <c r="AD2408" t="str">
        <f t="shared" si="168"/>
        <v/>
      </c>
    </row>
    <row r="2409" spans="1:30" ht="15" hidden="1" customHeight="1" x14ac:dyDescent="0.3">
      <c r="A2409" t="s">
        <v>417</v>
      </c>
      <c r="B2409">
        <f t="shared" si="169"/>
        <v>401105</v>
      </c>
      <c r="C2409">
        <v>1105</v>
      </c>
      <c r="D2409">
        <f>VLOOKUP($B2409,TrialDesign!$E$2:$I$1147,5,FALSE)</f>
        <v>8</v>
      </c>
      <c r="E2409" t="str">
        <f>VLOOKUP($B2409,TrialDesign!$E$2:$I$1147,3,FALSE)</f>
        <v>Full</v>
      </c>
      <c r="F2409" t="str">
        <f>VLOOKUP($B2409,TrialDesign!$E$2:$I$1147,4,FALSE)</f>
        <v>Saracen</v>
      </c>
      <c r="G2409" s="1">
        <v>41933</v>
      </c>
      <c r="H2409" s="1" t="str">
        <f>VLOOKUP(B2409,TrialDesign!$E$2:$J$1147,6,FALSE)</f>
        <v>Full_8h</v>
      </c>
      <c r="K2409">
        <v>3</v>
      </c>
      <c r="L2409">
        <v>2</v>
      </c>
      <c r="M2409">
        <v>6</v>
      </c>
      <c r="N2409">
        <v>7</v>
      </c>
      <c r="O2409">
        <v>88</v>
      </c>
      <c r="P2409">
        <v>274</v>
      </c>
      <c r="Q2409">
        <v>65</v>
      </c>
      <c r="R2409">
        <v>3</v>
      </c>
      <c r="S2409">
        <v>15</v>
      </c>
      <c r="U2409" t="s">
        <v>18</v>
      </c>
      <c r="W2409">
        <f>VLOOKUP(H2409&amp;"_"&amp;M2409+1,'Leaf lengths'!$J$6:$Q$104,VLOOKUP(F2409,'Leaf lengths'!$S$1:$T$6,2,FALSE),FALSE)</f>
        <v>304.73333333333335</v>
      </c>
      <c r="X2409">
        <f t="shared" ref="X2409:X2472" si="172">IF(OR(N2409="",M2409=N2409),0,Q2409/W2409)</f>
        <v>0.21330124699190547</v>
      </c>
      <c r="Y2409">
        <f t="shared" si="171"/>
        <v>6.2133012469919056</v>
      </c>
      <c r="Z2409">
        <f t="shared" si="170"/>
        <v>24</v>
      </c>
      <c r="AD2409" t="str">
        <f t="shared" si="168"/>
        <v/>
      </c>
    </row>
    <row r="2410" spans="1:30" ht="15" hidden="1" customHeight="1" x14ac:dyDescent="0.3">
      <c r="A2410" t="s">
        <v>417</v>
      </c>
      <c r="B2410">
        <f t="shared" si="169"/>
        <v>401105</v>
      </c>
      <c r="C2410">
        <v>1105</v>
      </c>
      <c r="D2410">
        <f>VLOOKUP($B2410,TrialDesign!$E$2:$I$1147,5,FALSE)</f>
        <v>8</v>
      </c>
      <c r="E2410" t="str">
        <f>VLOOKUP($B2410,TrialDesign!$E$2:$I$1147,3,FALSE)</f>
        <v>Full</v>
      </c>
      <c r="F2410" t="str">
        <f>VLOOKUP($B2410,TrialDesign!$E$2:$I$1147,4,FALSE)</f>
        <v>Saracen</v>
      </c>
      <c r="G2410" s="1">
        <v>41933</v>
      </c>
      <c r="H2410" s="1" t="str">
        <f>VLOOKUP(B2410,TrialDesign!$E$2:$J$1147,6,FALSE)</f>
        <v>Full_8h</v>
      </c>
      <c r="K2410">
        <v>4</v>
      </c>
      <c r="L2410">
        <v>1</v>
      </c>
      <c r="M2410">
        <v>6</v>
      </c>
      <c r="N2410">
        <v>7</v>
      </c>
      <c r="O2410">
        <v>90</v>
      </c>
      <c r="P2410">
        <v>312</v>
      </c>
      <c r="Q2410">
        <v>42</v>
      </c>
      <c r="R2410">
        <v>4</v>
      </c>
      <c r="S2410">
        <v>14</v>
      </c>
      <c r="U2410" t="s">
        <v>18</v>
      </c>
      <c r="W2410">
        <f>VLOOKUP(H2410&amp;"_"&amp;M2410+1,'Leaf lengths'!$J$6:$Q$104,VLOOKUP(F2410,'Leaf lengths'!$S$1:$T$6,2,FALSE),FALSE)</f>
        <v>304.73333333333335</v>
      </c>
      <c r="X2410">
        <f t="shared" si="172"/>
        <v>0.13782542113323124</v>
      </c>
      <c r="Y2410">
        <f t="shared" si="171"/>
        <v>6.1378254211332308</v>
      </c>
      <c r="Z2410">
        <f t="shared" si="170"/>
        <v>24</v>
      </c>
      <c r="AD2410" t="str">
        <f t="shared" si="168"/>
        <v/>
      </c>
    </row>
    <row r="2411" spans="1:30" ht="15" hidden="1" customHeight="1" x14ac:dyDescent="0.3">
      <c r="A2411" t="s">
        <v>417</v>
      </c>
      <c r="B2411">
        <f t="shared" si="169"/>
        <v>401112</v>
      </c>
      <c r="C2411">
        <v>1112</v>
      </c>
      <c r="D2411">
        <f>VLOOKUP($B2411,TrialDesign!$E$2:$I$1147,5,FALSE)</f>
        <v>8</v>
      </c>
      <c r="E2411" t="str">
        <f>VLOOKUP($B2411,TrialDesign!$E$2:$I$1147,3,FALSE)</f>
        <v>Full</v>
      </c>
      <c r="F2411" t="str">
        <f>VLOOKUP($B2411,TrialDesign!$E$2:$I$1147,4,FALSE)</f>
        <v>Saracen</v>
      </c>
      <c r="G2411" s="1">
        <v>41933</v>
      </c>
      <c r="H2411" s="1" t="str">
        <f>VLOOKUP(B2411,TrialDesign!$E$2:$J$1147,6,FALSE)</f>
        <v>Full_8h</v>
      </c>
      <c r="I2411" s="10">
        <v>41933</v>
      </c>
      <c r="J2411">
        <v>1112</v>
      </c>
      <c r="K2411">
        <v>1</v>
      </c>
      <c r="L2411">
        <v>3</v>
      </c>
      <c r="M2411">
        <v>6</v>
      </c>
      <c r="N2411">
        <v>7</v>
      </c>
      <c r="O2411">
        <v>92</v>
      </c>
      <c r="Q2411">
        <v>90</v>
      </c>
      <c r="R2411">
        <v>4</v>
      </c>
      <c r="S2411">
        <v>15</v>
      </c>
      <c r="U2411" t="s">
        <v>18</v>
      </c>
      <c r="W2411">
        <f>VLOOKUP(H2411&amp;"_"&amp;M2411+1,'Leaf lengths'!$J$6:$Q$104,VLOOKUP(F2411,'Leaf lengths'!$S$1:$T$6,2,FALSE),FALSE)</f>
        <v>304.73333333333335</v>
      </c>
      <c r="X2411">
        <f t="shared" si="172"/>
        <v>0.29534018814263835</v>
      </c>
      <c r="Y2411">
        <f t="shared" si="171"/>
        <v>6.2953401881426387</v>
      </c>
      <c r="Z2411">
        <f t="shared" si="170"/>
        <v>25</v>
      </c>
      <c r="AD2411" t="str">
        <f t="shared" si="168"/>
        <v/>
      </c>
    </row>
    <row r="2412" spans="1:30" ht="15" hidden="1" customHeight="1" x14ac:dyDescent="0.3">
      <c r="A2412" t="s">
        <v>417</v>
      </c>
      <c r="B2412">
        <f t="shared" si="169"/>
        <v>401112</v>
      </c>
      <c r="C2412">
        <v>1112</v>
      </c>
      <c r="D2412">
        <f>VLOOKUP($B2412,TrialDesign!$E$2:$I$1147,5,FALSE)</f>
        <v>8</v>
      </c>
      <c r="E2412" t="str">
        <f>VLOOKUP($B2412,TrialDesign!$E$2:$I$1147,3,FALSE)</f>
        <v>Full</v>
      </c>
      <c r="F2412" t="str">
        <f>VLOOKUP($B2412,TrialDesign!$E$2:$I$1147,4,FALSE)</f>
        <v>Saracen</v>
      </c>
      <c r="G2412" s="1">
        <v>41933</v>
      </c>
      <c r="H2412" s="1" t="str">
        <f>VLOOKUP(B2412,TrialDesign!$E$2:$J$1147,6,FALSE)</f>
        <v>Full_8h</v>
      </c>
      <c r="K2412">
        <v>2</v>
      </c>
      <c r="L2412">
        <v>3</v>
      </c>
      <c r="M2412">
        <v>6</v>
      </c>
      <c r="N2412">
        <v>7</v>
      </c>
      <c r="O2412">
        <v>93</v>
      </c>
      <c r="P2412">
        <v>284</v>
      </c>
      <c r="Q2412">
        <v>84</v>
      </c>
      <c r="R2412">
        <v>4</v>
      </c>
      <c r="S2412">
        <v>14</v>
      </c>
      <c r="U2412" t="s">
        <v>18</v>
      </c>
      <c r="W2412">
        <f>VLOOKUP(H2412&amp;"_"&amp;M2412+1,'Leaf lengths'!$J$6:$Q$104,VLOOKUP(F2412,'Leaf lengths'!$S$1:$T$6,2,FALSE),FALSE)</f>
        <v>304.73333333333335</v>
      </c>
      <c r="X2412">
        <f t="shared" si="172"/>
        <v>0.27565084226646247</v>
      </c>
      <c r="Y2412">
        <f t="shared" si="171"/>
        <v>6.2756508422664625</v>
      </c>
      <c r="Z2412">
        <f t="shared" si="170"/>
        <v>24</v>
      </c>
      <c r="AD2412" t="str">
        <f t="shared" si="168"/>
        <v/>
      </c>
    </row>
    <row r="2413" spans="1:30" ht="15" hidden="1" customHeight="1" x14ac:dyDescent="0.3">
      <c r="A2413" t="s">
        <v>417</v>
      </c>
      <c r="B2413">
        <f t="shared" si="169"/>
        <v>401112</v>
      </c>
      <c r="C2413">
        <v>1112</v>
      </c>
      <c r="D2413">
        <f>VLOOKUP($B2413,TrialDesign!$E$2:$I$1147,5,FALSE)</f>
        <v>8</v>
      </c>
      <c r="E2413" t="str">
        <f>VLOOKUP($B2413,TrialDesign!$E$2:$I$1147,3,FALSE)</f>
        <v>Full</v>
      </c>
      <c r="F2413" t="str">
        <f>VLOOKUP($B2413,TrialDesign!$E$2:$I$1147,4,FALSE)</f>
        <v>Saracen</v>
      </c>
      <c r="G2413" s="1">
        <v>41933</v>
      </c>
      <c r="H2413" s="1" t="str">
        <f>VLOOKUP(B2413,TrialDesign!$E$2:$J$1147,6,FALSE)</f>
        <v>Full_8h</v>
      </c>
      <c r="K2413">
        <v>3</v>
      </c>
      <c r="L2413">
        <v>4</v>
      </c>
      <c r="M2413">
        <v>6</v>
      </c>
      <c r="N2413">
        <v>7</v>
      </c>
      <c r="O2413">
        <v>88</v>
      </c>
      <c r="P2413">
        <v>284</v>
      </c>
      <c r="Q2413">
        <v>50</v>
      </c>
      <c r="R2413">
        <v>4</v>
      </c>
      <c r="S2413">
        <v>16</v>
      </c>
      <c r="U2413" t="s">
        <v>18</v>
      </c>
      <c r="W2413">
        <f>VLOOKUP(H2413&amp;"_"&amp;M2413+1,'Leaf lengths'!$J$6:$Q$104,VLOOKUP(F2413,'Leaf lengths'!$S$1:$T$6,2,FALSE),FALSE)</f>
        <v>304.73333333333335</v>
      </c>
      <c r="X2413">
        <f t="shared" si="172"/>
        <v>0.16407788230146575</v>
      </c>
      <c r="Y2413">
        <f t="shared" si="171"/>
        <v>6.1640778823014655</v>
      </c>
      <c r="Z2413">
        <f t="shared" si="170"/>
        <v>26</v>
      </c>
      <c r="AD2413" t="str">
        <f t="shared" si="168"/>
        <v/>
      </c>
    </row>
    <row r="2414" spans="1:30" ht="15" hidden="1" customHeight="1" x14ac:dyDescent="0.3">
      <c r="A2414" t="s">
        <v>417</v>
      </c>
      <c r="B2414">
        <f t="shared" si="169"/>
        <v>401112</v>
      </c>
      <c r="C2414">
        <v>1112</v>
      </c>
      <c r="D2414">
        <f>VLOOKUP($B2414,TrialDesign!$E$2:$I$1147,5,FALSE)</f>
        <v>8</v>
      </c>
      <c r="E2414" t="str">
        <f>VLOOKUP($B2414,TrialDesign!$E$2:$I$1147,3,FALSE)</f>
        <v>Full</v>
      </c>
      <c r="F2414" t="str">
        <f>VLOOKUP($B2414,TrialDesign!$E$2:$I$1147,4,FALSE)</f>
        <v>Saracen</v>
      </c>
      <c r="G2414" s="1">
        <v>41933</v>
      </c>
      <c r="H2414" s="1" t="str">
        <f>VLOOKUP(B2414,TrialDesign!$E$2:$J$1147,6,FALSE)</f>
        <v>Full_8h</v>
      </c>
      <c r="K2414">
        <v>4</v>
      </c>
      <c r="L2414">
        <v>1</v>
      </c>
      <c r="M2414">
        <v>6</v>
      </c>
      <c r="N2414">
        <v>7</v>
      </c>
      <c r="O2414">
        <v>78</v>
      </c>
      <c r="P2414">
        <v>297</v>
      </c>
      <c r="Q2414">
        <v>30</v>
      </c>
      <c r="R2414">
        <v>4</v>
      </c>
      <c r="S2414">
        <v>14</v>
      </c>
      <c r="U2414" t="s">
        <v>18</v>
      </c>
      <c r="W2414">
        <f>VLOOKUP(H2414&amp;"_"&amp;M2414+1,'Leaf lengths'!$J$6:$Q$104,VLOOKUP(F2414,'Leaf lengths'!$S$1:$T$6,2,FALSE),FALSE)</f>
        <v>304.73333333333335</v>
      </c>
      <c r="X2414">
        <f t="shared" si="172"/>
        <v>9.844672938087945E-2</v>
      </c>
      <c r="Y2414">
        <f t="shared" si="171"/>
        <v>6.0984467293808793</v>
      </c>
      <c r="Z2414">
        <f t="shared" si="170"/>
        <v>24</v>
      </c>
      <c r="AD2414" t="str">
        <f t="shared" ref="AD2414:AD2477" si="173">IF(OR(M2414=N2414,N2414=""),"FLN","")</f>
        <v/>
      </c>
    </row>
    <row r="2415" spans="1:30" ht="15" hidden="1" customHeight="1" x14ac:dyDescent="0.3">
      <c r="A2415" t="s">
        <v>417</v>
      </c>
      <c r="B2415">
        <f t="shared" si="169"/>
        <v>401100</v>
      </c>
      <c r="C2415">
        <v>1100</v>
      </c>
      <c r="D2415">
        <f>VLOOKUP($B2415,TrialDesign!$E$2:$I$1147,5,FALSE)</f>
        <v>8</v>
      </c>
      <c r="E2415" t="str">
        <f>VLOOKUP($B2415,TrialDesign!$E$2:$I$1147,3,FALSE)</f>
        <v>Full</v>
      </c>
      <c r="F2415" t="str">
        <f>VLOOKUP($B2415,TrialDesign!$E$2:$I$1147,4,FALSE)</f>
        <v>Saracen</v>
      </c>
      <c r="G2415" s="1">
        <v>41940</v>
      </c>
      <c r="H2415" s="1" t="str">
        <f>VLOOKUP(B2415,TrialDesign!$E$2:$J$1147,6,FALSE)</f>
        <v>Full_8h</v>
      </c>
      <c r="J2415">
        <v>1100</v>
      </c>
      <c r="K2415">
        <v>1</v>
      </c>
      <c r="L2415">
        <v>4</v>
      </c>
      <c r="M2415">
        <v>7</v>
      </c>
      <c r="N2415">
        <v>8</v>
      </c>
      <c r="O2415">
        <v>70</v>
      </c>
      <c r="P2415">
        <v>288</v>
      </c>
      <c r="Q2415">
        <v>17</v>
      </c>
      <c r="R2415">
        <v>4</v>
      </c>
      <c r="S2415">
        <v>20</v>
      </c>
      <c r="U2415" t="s">
        <v>18</v>
      </c>
      <c r="W2415">
        <f>VLOOKUP(H2415&amp;"_"&amp;M2415+1,'Leaf lengths'!$J$6:$Q$104,VLOOKUP(F2415,'Leaf lengths'!$S$1:$T$6,2,FALSE),FALSE)</f>
        <v>254.73333333333335</v>
      </c>
      <c r="X2415">
        <f t="shared" si="172"/>
        <v>6.673645642501963E-2</v>
      </c>
      <c r="Y2415">
        <f t="shared" si="171"/>
        <v>7.0667364564250192</v>
      </c>
      <c r="Z2415">
        <f t="shared" si="170"/>
        <v>31</v>
      </c>
      <c r="AD2415" t="str">
        <f t="shared" si="173"/>
        <v/>
      </c>
    </row>
    <row r="2416" spans="1:30" ht="15" hidden="1" customHeight="1" x14ac:dyDescent="0.3">
      <c r="A2416" t="s">
        <v>417</v>
      </c>
      <c r="B2416">
        <f t="shared" si="169"/>
        <v>401100</v>
      </c>
      <c r="C2416">
        <v>1100</v>
      </c>
      <c r="D2416">
        <f>VLOOKUP($B2416,TrialDesign!$E$2:$I$1147,5,FALSE)</f>
        <v>8</v>
      </c>
      <c r="E2416" t="str">
        <f>VLOOKUP($B2416,TrialDesign!$E$2:$I$1147,3,FALSE)</f>
        <v>Full</v>
      </c>
      <c r="F2416" t="str">
        <f>VLOOKUP($B2416,TrialDesign!$E$2:$I$1147,4,FALSE)</f>
        <v>Saracen</v>
      </c>
      <c r="G2416" s="1">
        <v>41940</v>
      </c>
      <c r="H2416" s="1" t="str">
        <f>VLOOKUP(B2416,TrialDesign!$E$2:$J$1147,6,FALSE)</f>
        <v>Full_8h</v>
      </c>
      <c r="K2416">
        <v>2</v>
      </c>
      <c r="L2416">
        <v>3</v>
      </c>
      <c r="M2416">
        <v>6</v>
      </c>
      <c r="N2416">
        <v>7</v>
      </c>
      <c r="O2416">
        <v>95</v>
      </c>
      <c r="P2416">
        <v>299</v>
      </c>
      <c r="Q2416">
        <v>260</v>
      </c>
      <c r="R2416">
        <v>4</v>
      </c>
      <c r="S2416">
        <v>17</v>
      </c>
      <c r="U2416" t="s">
        <v>18</v>
      </c>
      <c r="W2416">
        <f>VLOOKUP(H2416&amp;"_"&amp;M2416+1,'Leaf lengths'!$J$6:$Q$104,VLOOKUP(F2416,'Leaf lengths'!$S$1:$T$6,2,FALSE),FALSE)</f>
        <v>304.73333333333335</v>
      </c>
      <c r="X2416">
        <f t="shared" si="172"/>
        <v>0.8532049879676219</v>
      </c>
      <c r="Y2416">
        <f t="shared" si="171"/>
        <v>6.8532049879676222</v>
      </c>
      <c r="Z2416">
        <f t="shared" si="170"/>
        <v>27</v>
      </c>
      <c r="AD2416" t="str">
        <f t="shared" si="173"/>
        <v/>
      </c>
    </row>
    <row r="2417" spans="1:30" ht="15" hidden="1" customHeight="1" x14ac:dyDescent="0.3">
      <c r="A2417" t="s">
        <v>417</v>
      </c>
      <c r="B2417">
        <f t="shared" si="169"/>
        <v>401100</v>
      </c>
      <c r="C2417">
        <v>1100</v>
      </c>
      <c r="D2417">
        <f>VLOOKUP($B2417,TrialDesign!$E$2:$I$1147,5,FALSE)</f>
        <v>8</v>
      </c>
      <c r="E2417" t="str">
        <f>VLOOKUP($B2417,TrialDesign!$E$2:$I$1147,3,FALSE)</f>
        <v>Full</v>
      </c>
      <c r="F2417" t="str">
        <f>VLOOKUP($B2417,TrialDesign!$E$2:$I$1147,4,FALSE)</f>
        <v>Saracen</v>
      </c>
      <c r="G2417" s="1">
        <v>41940</v>
      </c>
      <c r="H2417" s="1" t="str">
        <f>VLOOKUP(B2417,TrialDesign!$E$2:$J$1147,6,FALSE)</f>
        <v>Full_8h</v>
      </c>
      <c r="K2417">
        <v>3</v>
      </c>
      <c r="L2417">
        <v>3</v>
      </c>
      <c r="M2417">
        <v>7</v>
      </c>
      <c r="N2417">
        <v>8</v>
      </c>
      <c r="O2417">
        <v>90</v>
      </c>
      <c r="P2417">
        <v>332</v>
      </c>
      <c r="Q2417">
        <v>46</v>
      </c>
      <c r="R2417">
        <v>4</v>
      </c>
      <c r="S2417">
        <v>18</v>
      </c>
      <c r="U2417" t="s">
        <v>21</v>
      </c>
      <c r="W2417">
        <f>VLOOKUP(H2417&amp;"_"&amp;M2417+1,'Leaf lengths'!$J$6:$Q$104,VLOOKUP(F2417,'Leaf lengths'!$S$1:$T$6,2,FALSE),FALSE)</f>
        <v>254.73333333333335</v>
      </c>
      <c r="X2417">
        <f t="shared" si="172"/>
        <v>0.18058099973828839</v>
      </c>
      <c r="Y2417">
        <f t="shared" si="171"/>
        <v>7.1805809997382886</v>
      </c>
      <c r="Z2417">
        <f t="shared" si="170"/>
        <v>29</v>
      </c>
      <c r="AD2417" t="str">
        <f t="shared" si="173"/>
        <v/>
      </c>
    </row>
    <row r="2418" spans="1:30" ht="15" hidden="1" customHeight="1" x14ac:dyDescent="0.3">
      <c r="A2418" t="s">
        <v>417</v>
      </c>
      <c r="B2418">
        <f t="shared" si="169"/>
        <v>401100</v>
      </c>
      <c r="C2418">
        <v>1100</v>
      </c>
      <c r="D2418">
        <f>VLOOKUP($B2418,TrialDesign!$E$2:$I$1147,5,FALSE)</f>
        <v>8</v>
      </c>
      <c r="E2418" t="str">
        <f>VLOOKUP($B2418,TrialDesign!$E$2:$I$1147,3,FALSE)</f>
        <v>Full</v>
      </c>
      <c r="F2418" t="str">
        <f>VLOOKUP($B2418,TrialDesign!$E$2:$I$1147,4,FALSE)</f>
        <v>Saracen</v>
      </c>
      <c r="G2418" s="1">
        <v>41940</v>
      </c>
      <c r="H2418" s="1" t="str">
        <f>VLOOKUP(B2418,TrialDesign!$E$2:$J$1147,6,FALSE)</f>
        <v>Full_8h</v>
      </c>
      <c r="K2418">
        <v>4</v>
      </c>
      <c r="L2418">
        <v>2</v>
      </c>
      <c r="M2418">
        <v>7</v>
      </c>
      <c r="N2418">
        <v>8</v>
      </c>
      <c r="O2418">
        <v>83</v>
      </c>
      <c r="P2418">
        <v>322</v>
      </c>
      <c r="Q2418">
        <v>37</v>
      </c>
      <c r="R2418">
        <v>4</v>
      </c>
      <c r="S2418">
        <v>19</v>
      </c>
      <c r="U2418" t="s">
        <v>18</v>
      </c>
      <c r="W2418">
        <f>VLOOKUP(H2418&amp;"_"&amp;M2418+1,'Leaf lengths'!$J$6:$Q$104,VLOOKUP(F2418,'Leaf lengths'!$S$1:$T$6,2,FALSE),FALSE)</f>
        <v>254.73333333333335</v>
      </c>
      <c r="X2418">
        <f t="shared" si="172"/>
        <v>0.14524993457210153</v>
      </c>
      <c r="Y2418">
        <f t="shared" si="171"/>
        <v>7.1452499345721012</v>
      </c>
      <c r="Z2418">
        <f t="shared" si="170"/>
        <v>30</v>
      </c>
      <c r="AD2418" t="str">
        <f t="shared" si="173"/>
        <v/>
      </c>
    </row>
    <row r="2419" spans="1:30" ht="15" hidden="1" customHeight="1" x14ac:dyDescent="0.3">
      <c r="A2419" t="s">
        <v>417</v>
      </c>
      <c r="B2419">
        <f t="shared" si="169"/>
        <v>401108</v>
      </c>
      <c r="C2419">
        <v>1108</v>
      </c>
      <c r="D2419">
        <f>VLOOKUP($B2419,TrialDesign!$E$2:$I$1147,5,FALSE)</f>
        <v>8</v>
      </c>
      <c r="E2419" t="str">
        <f>VLOOKUP($B2419,TrialDesign!$E$2:$I$1147,3,FALSE)</f>
        <v>Full</v>
      </c>
      <c r="F2419" t="str">
        <f>VLOOKUP($B2419,TrialDesign!$E$2:$I$1147,4,FALSE)</f>
        <v>Saracen</v>
      </c>
      <c r="G2419" s="1">
        <v>41940</v>
      </c>
      <c r="H2419" s="1" t="str">
        <f>VLOOKUP(B2419,TrialDesign!$E$2:$J$1147,6,FALSE)</f>
        <v>Full_8h</v>
      </c>
      <c r="J2419">
        <v>1108</v>
      </c>
      <c r="K2419">
        <v>1</v>
      </c>
      <c r="L2419">
        <v>2</v>
      </c>
      <c r="M2419">
        <v>7</v>
      </c>
      <c r="N2419">
        <v>8</v>
      </c>
      <c r="O2419">
        <v>90</v>
      </c>
      <c r="Q2419">
        <v>26</v>
      </c>
      <c r="R2419">
        <v>4</v>
      </c>
      <c r="S2419">
        <v>19</v>
      </c>
      <c r="U2419" t="s">
        <v>18</v>
      </c>
      <c r="W2419">
        <f>VLOOKUP(H2419&amp;"_"&amp;M2419+1,'Leaf lengths'!$J$6:$Q$104,VLOOKUP(F2419,'Leaf lengths'!$S$1:$T$6,2,FALSE),FALSE)</f>
        <v>254.73333333333335</v>
      </c>
      <c r="X2419">
        <f t="shared" si="172"/>
        <v>0.10206752159120648</v>
      </c>
      <c r="Y2419">
        <f t="shared" si="171"/>
        <v>7.1020675215912066</v>
      </c>
      <c r="Z2419">
        <f t="shared" si="170"/>
        <v>30</v>
      </c>
      <c r="AD2419" t="str">
        <f t="shared" si="173"/>
        <v/>
      </c>
    </row>
    <row r="2420" spans="1:30" ht="15" hidden="1" customHeight="1" x14ac:dyDescent="0.3">
      <c r="A2420" t="s">
        <v>417</v>
      </c>
      <c r="B2420">
        <f t="shared" si="169"/>
        <v>401108</v>
      </c>
      <c r="C2420">
        <v>1108</v>
      </c>
      <c r="D2420">
        <f>VLOOKUP($B2420,TrialDesign!$E$2:$I$1147,5,FALSE)</f>
        <v>8</v>
      </c>
      <c r="E2420" t="str">
        <f>VLOOKUP($B2420,TrialDesign!$E$2:$I$1147,3,FALSE)</f>
        <v>Full</v>
      </c>
      <c r="F2420" t="str">
        <f>VLOOKUP($B2420,TrialDesign!$E$2:$I$1147,4,FALSE)</f>
        <v>Saracen</v>
      </c>
      <c r="G2420" s="1">
        <v>41940</v>
      </c>
      <c r="H2420" s="1" t="str">
        <f>VLOOKUP(B2420,TrialDesign!$E$2:$J$1147,6,FALSE)</f>
        <v>Full_8h</v>
      </c>
      <c r="K2420">
        <v>2</v>
      </c>
      <c r="L2420">
        <v>2</v>
      </c>
      <c r="M2420">
        <v>6</v>
      </c>
      <c r="N2420">
        <v>7</v>
      </c>
      <c r="O2420">
        <v>92</v>
      </c>
      <c r="P2420">
        <v>263</v>
      </c>
      <c r="Q2420">
        <v>207</v>
      </c>
      <c r="R2420">
        <v>4</v>
      </c>
      <c r="S2420">
        <v>17</v>
      </c>
      <c r="U2420" t="s">
        <v>18</v>
      </c>
      <c r="W2420">
        <f>VLOOKUP(H2420&amp;"_"&amp;M2420+1,'Leaf lengths'!$J$6:$Q$104,VLOOKUP(F2420,'Leaf lengths'!$S$1:$T$6,2,FALSE),FALSE)</f>
        <v>304.73333333333335</v>
      </c>
      <c r="X2420">
        <f t="shared" si="172"/>
        <v>0.67928243272806821</v>
      </c>
      <c r="Y2420">
        <f t="shared" si="171"/>
        <v>6.6792824327280682</v>
      </c>
      <c r="Z2420">
        <f t="shared" si="170"/>
        <v>27</v>
      </c>
      <c r="AD2420" t="str">
        <f t="shared" si="173"/>
        <v/>
      </c>
    </row>
    <row r="2421" spans="1:30" ht="15" hidden="1" customHeight="1" x14ac:dyDescent="0.3">
      <c r="A2421" t="s">
        <v>417</v>
      </c>
      <c r="B2421">
        <f t="shared" si="169"/>
        <v>401108</v>
      </c>
      <c r="C2421">
        <v>1108</v>
      </c>
      <c r="D2421">
        <f>VLOOKUP($B2421,TrialDesign!$E$2:$I$1147,5,FALSE)</f>
        <v>8</v>
      </c>
      <c r="E2421" t="str">
        <f>VLOOKUP($B2421,TrialDesign!$E$2:$I$1147,3,FALSE)</f>
        <v>Full</v>
      </c>
      <c r="F2421" t="str">
        <f>VLOOKUP($B2421,TrialDesign!$E$2:$I$1147,4,FALSE)</f>
        <v>Saracen</v>
      </c>
      <c r="G2421" s="1">
        <v>41940</v>
      </c>
      <c r="H2421" s="1" t="str">
        <f>VLOOKUP(B2421,TrialDesign!$E$2:$J$1147,6,FALSE)</f>
        <v>Full_8h</v>
      </c>
      <c r="K2421">
        <v>3</v>
      </c>
      <c r="L2421">
        <v>3</v>
      </c>
      <c r="M2421">
        <v>7</v>
      </c>
      <c r="N2421">
        <v>8</v>
      </c>
      <c r="O2421">
        <v>91</v>
      </c>
      <c r="P2421">
        <v>272</v>
      </c>
      <c r="Q2421">
        <v>40</v>
      </c>
      <c r="R2421">
        <v>4</v>
      </c>
      <c r="S2421">
        <v>17</v>
      </c>
      <c r="U2421" t="s">
        <v>18</v>
      </c>
      <c r="W2421">
        <f>VLOOKUP(H2421&amp;"_"&amp;M2421+1,'Leaf lengths'!$J$6:$Q$104,VLOOKUP(F2421,'Leaf lengths'!$S$1:$T$6,2,FALSE),FALSE)</f>
        <v>254.73333333333335</v>
      </c>
      <c r="X2421">
        <f t="shared" si="172"/>
        <v>0.15702695629416383</v>
      </c>
      <c r="Y2421">
        <f t="shared" si="171"/>
        <v>7.157026956294164</v>
      </c>
      <c r="Z2421">
        <f t="shared" si="170"/>
        <v>28</v>
      </c>
      <c r="AD2421" t="str">
        <f t="shared" si="173"/>
        <v/>
      </c>
    </row>
    <row r="2422" spans="1:30" ht="15" hidden="1" customHeight="1" x14ac:dyDescent="0.3">
      <c r="A2422" t="s">
        <v>417</v>
      </c>
      <c r="B2422">
        <f t="shared" si="169"/>
        <v>401108</v>
      </c>
      <c r="C2422">
        <v>1108</v>
      </c>
      <c r="D2422">
        <f>VLOOKUP($B2422,TrialDesign!$E$2:$I$1147,5,FALSE)</f>
        <v>8</v>
      </c>
      <c r="E2422" t="str">
        <f>VLOOKUP($B2422,TrialDesign!$E$2:$I$1147,3,FALSE)</f>
        <v>Full</v>
      </c>
      <c r="F2422" t="str">
        <f>VLOOKUP($B2422,TrialDesign!$E$2:$I$1147,4,FALSE)</f>
        <v>Saracen</v>
      </c>
      <c r="G2422" s="1">
        <v>41940</v>
      </c>
      <c r="H2422" s="1" t="str">
        <f>VLOOKUP(B2422,TrialDesign!$E$2:$J$1147,6,FALSE)</f>
        <v>Full_8h</v>
      </c>
      <c r="K2422">
        <v>4</v>
      </c>
      <c r="L2422">
        <v>3</v>
      </c>
      <c r="M2422">
        <v>6</v>
      </c>
      <c r="N2422">
        <v>7</v>
      </c>
      <c r="O2422">
        <v>84</v>
      </c>
      <c r="P2422">
        <v>243</v>
      </c>
      <c r="Q2422">
        <v>198</v>
      </c>
      <c r="R2422">
        <v>4</v>
      </c>
      <c r="S2422">
        <v>14</v>
      </c>
      <c r="U2422" t="s">
        <v>18</v>
      </c>
      <c r="W2422">
        <f>VLOOKUP(H2422&amp;"_"&amp;M2422+1,'Leaf lengths'!$J$6:$Q$104,VLOOKUP(F2422,'Leaf lengths'!$S$1:$T$6,2,FALSE),FALSE)</f>
        <v>304.73333333333335</v>
      </c>
      <c r="X2422">
        <f t="shared" si="172"/>
        <v>0.64974841391380433</v>
      </c>
      <c r="Y2422">
        <f t="shared" si="171"/>
        <v>6.6497484139138043</v>
      </c>
      <c r="Z2422">
        <f t="shared" si="170"/>
        <v>24</v>
      </c>
      <c r="AD2422" t="str">
        <f t="shared" si="173"/>
        <v/>
      </c>
    </row>
    <row r="2423" spans="1:30" ht="15" hidden="1" customHeight="1" x14ac:dyDescent="0.3">
      <c r="A2423" t="s">
        <v>417</v>
      </c>
      <c r="B2423">
        <f t="shared" si="169"/>
        <v>401115</v>
      </c>
      <c r="C2423">
        <v>1115</v>
      </c>
      <c r="D2423">
        <f>VLOOKUP($B2423,TrialDesign!$E$2:$I$1147,5,FALSE)</f>
        <v>8</v>
      </c>
      <c r="E2423" t="str">
        <f>VLOOKUP($B2423,TrialDesign!$E$2:$I$1147,3,FALSE)</f>
        <v>Full</v>
      </c>
      <c r="F2423" t="str">
        <f>VLOOKUP($B2423,TrialDesign!$E$2:$I$1147,4,FALSE)</f>
        <v>Saracen</v>
      </c>
      <c r="G2423" s="1">
        <v>41940</v>
      </c>
      <c r="H2423" s="1" t="str">
        <f>VLOOKUP(B2423,TrialDesign!$E$2:$J$1147,6,FALSE)</f>
        <v>Full_8h</v>
      </c>
      <c r="J2423">
        <v>1115</v>
      </c>
      <c r="K2423">
        <v>1</v>
      </c>
      <c r="L2423">
        <v>2</v>
      </c>
      <c r="M2423">
        <v>6</v>
      </c>
      <c r="N2423">
        <v>7</v>
      </c>
      <c r="O2423">
        <v>100</v>
      </c>
      <c r="Q2423">
        <v>255</v>
      </c>
      <c r="R2423">
        <v>4</v>
      </c>
      <c r="S2423">
        <v>20</v>
      </c>
      <c r="U2423" t="s">
        <v>18</v>
      </c>
      <c r="W2423">
        <f>VLOOKUP(H2423&amp;"_"&amp;M2423+1,'Leaf lengths'!$J$6:$Q$104,VLOOKUP(F2423,'Leaf lengths'!$S$1:$T$6,2,FALSE),FALSE)</f>
        <v>304.73333333333335</v>
      </c>
      <c r="X2423">
        <f t="shared" si="172"/>
        <v>0.83679719973747535</v>
      </c>
      <c r="Y2423">
        <f t="shared" si="171"/>
        <v>6.8367971997374752</v>
      </c>
      <c r="Z2423">
        <f t="shared" si="170"/>
        <v>30</v>
      </c>
      <c r="AD2423" t="str">
        <f t="shared" si="173"/>
        <v/>
      </c>
    </row>
    <row r="2424" spans="1:30" ht="15" hidden="1" customHeight="1" x14ac:dyDescent="0.3">
      <c r="A2424" t="s">
        <v>417</v>
      </c>
      <c r="B2424">
        <f t="shared" si="169"/>
        <v>401115</v>
      </c>
      <c r="C2424">
        <v>1115</v>
      </c>
      <c r="D2424">
        <f>VLOOKUP($B2424,TrialDesign!$E$2:$I$1147,5,FALSE)</f>
        <v>8</v>
      </c>
      <c r="E2424" t="str">
        <f>VLOOKUP($B2424,TrialDesign!$E$2:$I$1147,3,FALSE)</f>
        <v>Full</v>
      </c>
      <c r="F2424" t="str">
        <f>VLOOKUP($B2424,TrialDesign!$E$2:$I$1147,4,FALSE)</f>
        <v>Saracen</v>
      </c>
      <c r="G2424" s="1">
        <v>41940</v>
      </c>
      <c r="H2424" s="1" t="str">
        <f>VLOOKUP(B2424,TrialDesign!$E$2:$J$1147,6,FALSE)</f>
        <v>Full_8h</v>
      </c>
      <c r="K2424">
        <v>2</v>
      </c>
      <c r="L2424">
        <v>4</v>
      </c>
      <c r="M2424">
        <v>7</v>
      </c>
      <c r="N2424">
        <v>8</v>
      </c>
      <c r="O2424">
        <v>85</v>
      </c>
      <c r="P2424">
        <v>287</v>
      </c>
      <c r="Q2424">
        <v>40</v>
      </c>
      <c r="R2424">
        <v>3</v>
      </c>
      <c r="S2424">
        <v>17</v>
      </c>
      <c r="U2424" t="s">
        <v>21</v>
      </c>
      <c r="V2424" t="s">
        <v>330</v>
      </c>
      <c r="W2424">
        <f>VLOOKUP(H2424&amp;"_"&amp;M2424+1,'Leaf lengths'!$J$6:$Q$104,VLOOKUP(F2424,'Leaf lengths'!$S$1:$T$6,2,FALSE),FALSE)</f>
        <v>254.73333333333335</v>
      </c>
      <c r="X2424">
        <f t="shared" si="172"/>
        <v>0.15702695629416383</v>
      </c>
      <c r="Y2424">
        <f t="shared" si="171"/>
        <v>7.157026956294164</v>
      </c>
      <c r="Z2424">
        <f t="shared" si="170"/>
        <v>27</v>
      </c>
      <c r="AD2424" t="str">
        <f t="shared" si="173"/>
        <v/>
      </c>
    </row>
    <row r="2425" spans="1:30" ht="15" hidden="1" customHeight="1" x14ac:dyDescent="0.3">
      <c r="A2425" t="s">
        <v>417</v>
      </c>
      <c r="B2425">
        <f t="shared" si="169"/>
        <v>401115</v>
      </c>
      <c r="C2425">
        <v>1115</v>
      </c>
      <c r="D2425">
        <f>VLOOKUP($B2425,TrialDesign!$E$2:$I$1147,5,FALSE)</f>
        <v>8</v>
      </c>
      <c r="E2425" t="str">
        <f>VLOOKUP($B2425,TrialDesign!$E$2:$I$1147,3,FALSE)</f>
        <v>Full</v>
      </c>
      <c r="F2425" t="str">
        <f>VLOOKUP($B2425,TrialDesign!$E$2:$I$1147,4,FALSE)</f>
        <v>Saracen</v>
      </c>
      <c r="G2425" s="1">
        <v>41940</v>
      </c>
      <c r="H2425" s="1" t="str">
        <f>VLOOKUP(B2425,TrialDesign!$E$2:$J$1147,6,FALSE)</f>
        <v>Full_8h</v>
      </c>
      <c r="K2425">
        <v>3</v>
      </c>
      <c r="L2425">
        <v>4</v>
      </c>
      <c r="M2425">
        <v>6</v>
      </c>
      <c r="N2425">
        <v>7</v>
      </c>
      <c r="O2425">
        <v>92</v>
      </c>
      <c r="P2425">
        <v>272</v>
      </c>
      <c r="Q2425">
        <v>239</v>
      </c>
      <c r="R2425">
        <v>3</v>
      </c>
      <c r="S2425">
        <v>18</v>
      </c>
      <c r="U2425" t="s">
        <v>21</v>
      </c>
      <c r="W2425">
        <f>VLOOKUP(H2425&amp;"_"&amp;M2425+1,'Leaf lengths'!$J$6:$Q$104,VLOOKUP(F2425,'Leaf lengths'!$S$1:$T$6,2,FALSE),FALSE)</f>
        <v>304.73333333333335</v>
      </c>
      <c r="X2425">
        <f t="shared" si="172"/>
        <v>0.78429227740100627</v>
      </c>
      <c r="Y2425">
        <f t="shared" si="171"/>
        <v>6.7842922774010059</v>
      </c>
      <c r="Z2425">
        <f t="shared" si="170"/>
        <v>27</v>
      </c>
      <c r="AD2425" t="str">
        <f t="shared" si="173"/>
        <v/>
      </c>
    </row>
    <row r="2426" spans="1:30" ht="15" hidden="1" customHeight="1" x14ac:dyDescent="0.3">
      <c r="A2426" t="s">
        <v>417</v>
      </c>
      <c r="B2426">
        <f t="shared" si="169"/>
        <v>401115</v>
      </c>
      <c r="C2426">
        <v>1115</v>
      </c>
      <c r="D2426">
        <f>VLOOKUP($B2426,TrialDesign!$E$2:$I$1147,5,FALSE)</f>
        <v>8</v>
      </c>
      <c r="E2426" t="str">
        <f>VLOOKUP($B2426,TrialDesign!$E$2:$I$1147,3,FALSE)</f>
        <v>Full</v>
      </c>
      <c r="F2426" t="str">
        <f>VLOOKUP($B2426,TrialDesign!$E$2:$I$1147,4,FALSE)</f>
        <v>Saracen</v>
      </c>
      <c r="G2426" s="1">
        <v>41940</v>
      </c>
      <c r="H2426" s="1" t="str">
        <f>VLOOKUP(B2426,TrialDesign!$E$2:$J$1147,6,FALSE)</f>
        <v>Full_8h</v>
      </c>
      <c r="K2426">
        <v>4</v>
      </c>
      <c r="L2426">
        <v>3</v>
      </c>
      <c r="M2426">
        <v>7</v>
      </c>
      <c r="N2426">
        <v>8</v>
      </c>
      <c r="O2426">
        <v>88</v>
      </c>
      <c r="P2426">
        <v>284</v>
      </c>
      <c r="Q2426">
        <v>70</v>
      </c>
      <c r="R2426">
        <v>3</v>
      </c>
      <c r="S2426">
        <v>18</v>
      </c>
      <c r="U2426" t="s">
        <v>21</v>
      </c>
      <c r="W2426">
        <f>VLOOKUP(H2426&amp;"_"&amp;M2426+1,'Leaf lengths'!$J$6:$Q$104,VLOOKUP(F2426,'Leaf lengths'!$S$1:$T$6,2,FALSE),FALSE)</f>
        <v>254.73333333333335</v>
      </c>
      <c r="X2426">
        <f t="shared" si="172"/>
        <v>0.27479717351478666</v>
      </c>
      <c r="Y2426">
        <f t="shared" si="171"/>
        <v>7.2747971735147869</v>
      </c>
      <c r="Z2426">
        <f t="shared" si="170"/>
        <v>28</v>
      </c>
      <c r="AD2426" t="str">
        <f t="shared" si="173"/>
        <v/>
      </c>
    </row>
    <row r="2427" spans="1:30" ht="15" hidden="1" customHeight="1" x14ac:dyDescent="0.3">
      <c r="A2427" t="s">
        <v>417</v>
      </c>
      <c r="B2427">
        <f t="shared" si="169"/>
        <v>401102</v>
      </c>
      <c r="C2427">
        <v>1102</v>
      </c>
      <c r="D2427">
        <f>VLOOKUP($B2427,TrialDesign!$E$2:$I$1147,5,FALSE)</f>
        <v>8</v>
      </c>
      <c r="E2427" t="str">
        <f>VLOOKUP($B2427,TrialDesign!$E$2:$I$1147,3,FALSE)</f>
        <v>Full</v>
      </c>
      <c r="F2427" t="str">
        <f>VLOOKUP($B2427,TrialDesign!$E$2:$I$1147,4,FALSE)</f>
        <v>Saracen</v>
      </c>
      <c r="G2427" s="1">
        <v>41947</v>
      </c>
      <c r="H2427" s="1" t="str">
        <f>VLOOKUP(B2427,TrialDesign!$E$2:$J$1147,6,FALSE)</f>
        <v>Full_8h</v>
      </c>
      <c r="J2427">
        <v>1102</v>
      </c>
      <c r="K2427">
        <v>1</v>
      </c>
      <c r="L2427">
        <v>2</v>
      </c>
      <c r="M2427">
        <v>7</v>
      </c>
      <c r="N2427">
        <v>8</v>
      </c>
      <c r="O2427">
        <v>105</v>
      </c>
      <c r="Q2427">
        <v>209</v>
      </c>
      <c r="R2427">
        <v>3</v>
      </c>
      <c r="S2427">
        <v>16</v>
      </c>
      <c r="T2427">
        <v>12</v>
      </c>
      <c r="U2427" t="s">
        <v>21</v>
      </c>
      <c r="V2427">
        <v>1</v>
      </c>
      <c r="W2427">
        <f>VLOOKUP(H2427&amp;"_"&amp;M2427+1,'Leaf lengths'!$J$6:$Q$104,VLOOKUP(F2427,'Leaf lengths'!$S$1:$T$6,2,FALSE),FALSE)</f>
        <v>254.73333333333335</v>
      </c>
      <c r="X2427">
        <f t="shared" si="172"/>
        <v>0.82046584663700595</v>
      </c>
      <c r="Y2427">
        <f t="shared" si="171"/>
        <v>7.8204658466370063</v>
      </c>
      <c r="Z2427">
        <f t="shared" si="170"/>
        <v>26</v>
      </c>
      <c r="AD2427" t="str">
        <f t="shared" si="173"/>
        <v/>
      </c>
    </row>
    <row r="2428" spans="1:30" ht="15" hidden="1" customHeight="1" x14ac:dyDescent="0.3">
      <c r="A2428" t="s">
        <v>417</v>
      </c>
      <c r="B2428">
        <f t="shared" si="169"/>
        <v>401102</v>
      </c>
      <c r="C2428">
        <v>1102</v>
      </c>
      <c r="D2428">
        <f>VLOOKUP($B2428,TrialDesign!$E$2:$I$1147,5,FALSE)</f>
        <v>8</v>
      </c>
      <c r="E2428" t="str">
        <f>VLOOKUP($B2428,TrialDesign!$E$2:$I$1147,3,FALSE)</f>
        <v>Full</v>
      </c>
      <c r="F2428" t="str">
        <f>VLOOKUP($B2428,TrialDesign!$E$2:$I$1147,4,FALSE)</f>
        <v>Saracen</v>
      </c>
      <c r="G2428" s="1">
        <v>41947</v>
      </c>
      <c r="H2428" s="1" t="str">
        <f>VLOOKUP(B2428,TrialDesign!$E$2:$J$1147,6,FALSE)</f>
        <v>Full_8h</v>
      </c>
      <c r="K2428">
        <v>2</v>
      </c>
      <c r="L2428">
        <v>4</v>
      </c>
      <c r="M2428">
        <v>7</v>
      </c>
      <c r="N2428">
        <v>8</v>
      </c>
      <c r="O2428">
        <v>103</v>
      </c>
      <c r="P2428">
        <v>308</v>
      </c>
      <c r="Q2428">
        <v>208</v>
      </c>
      <c r="R2428">
        <v>3</v>
      </c>
      <c r="S2428">
        <v>16</v>
      </c>
      <c r="T2428">
        <v>9</v>
      </c>
      <c r="U2428" t="s">
        <v>21</v>
      </c>
      <c r="V2428">
        <v>1</v>
      </c>
      <c r="W2428">
        <f>VLOOKUP(H2428&amp;"_"&amp;M2428+1,'Leaf lengths'!$J$6:$Q$104,VLOOKUP(F2428,'Leaf lengths'!$S$1:$T$6,2,FALSE),FALSE)</f>
        <v>254.73333333333335</v>
      </c>
      <c r="X2428">
        <f t="shared" si="172"/>
        <v>0.81654017272965185</v>
      </c>
      <c r="Y2428">
        <f t="shared" si="171"/>
        <v>7.8165401727296517</v>
      </c>
      <c r="Z2428">
        <f t="shared" si="170"/>
        <v>26</v>
      </c>
      <c r="AD2428" t="str">
        <f t="shared" si="173"/>
        <v/>
      </c>
    </row>
    <row r="2429" spans="1:30" ht="15" hidden="1" customHeight="1" x14ac:dyDescent="0.3">
      <c r="A2429" t="s">
        <v>417</v>
      </c>
      <c r="B2429">
        <f t="shared" si="169"/>
        <v>401102</v>
      </c>
      <c r="C2429">
        <v>1102</v>
      </c>
      <c r="D2429">
        <f>VLOOKUP($B2429,TrialDesign!$E$2:$I$1147,5,FALSE)</f>
        <v>8</v>
      </c>
      <c r="E2429" t="str">
        <f>VLOOKUP($B2429,TrialDesign!$E$2:$I$1147,3,FALSE)</f>
        <v>Full</v>
      </c>
      <c r="F2429" t="str">
        <f>VLOOKUP($B2429,TrialDesign!$E$2:$I$1147,4,FALSE)</f>
        <v>Saracen</v>
      </c>
      <c r="G2429" s="1">
        <v>41947</v>
      </c>
      <c r="H2429" s="1" t="str">
        <f>VLOOKUP(B2429,TrialDesign!$E$2:$J$1147,6,FALSE)</f>
        <v>Full_8h</v>
      </c>
      <c r="K2429">
        <v>3</v>
      </c>
      <c r="L2429">
        <v>3</v>
      </c>
      <c r="M2429">
        <v>7</v>
      </c>
      <c r="N2429">
        <v>8</v>
      </c>
      <c r="O2429">
        <v>107</v>
      </c>
      <c r="P2429">
        <v>317</v>
      </c>
      <c r="Q2429">
        <v>166</v>
      </c>
      <c r="R2429">
        <v>3</v>
      </c>
      <c r="S2429">
        <v>20</v>
      </c>
      <c r="U2429" t="s">
        <v>21</v>
      </c>
      <c r="W2429">
        <f>VLOOKUP(H2429&amp;"_"&amp;M2429+1,'Leaf lengths'!$J$6:$Q$104,VLOOKUP(F2429,'Leaf lengths'!$S$1:$T$6,2,FALSE),FALSE)</f>
        <v>254.73333333333335</v>
      </c>
      <c r="X2429">
        <f t="shared" si="172"/>
        <v>0.6516618686207799</v>
      </c>
      <c r="Y2429">
        <f t="shared" si="171"/>
        <v>7.6516618686207796</v>
      </c>
      <c r="Z2429">
        <f t="shared" si="170"/>
        <v>30</v>
      </c>
      <c r="AD2429" t="str">
        <f t="shared" si="173"/>
        <v/>
      </c>
    </row>
    <row r="2430" spans="1:30" ht="15" hidden="1" customHeight="1" x14ac:dyDescent="0.3">
      <c r="A2430" t="s">
        <v>417</v>
      </c>
      <c r="B2430">
        <f t="shared" si="169"/>
        <v>401102</v>
      </c>
      <c r="C2430">
        <v>1102</v>
      </c>
      <c r="D2430">
        <f>VLOOKUP($B2430,TrialDesign!$E$2:$I$1147,5,FALSE)</f>
        <v>8</v>
      </c>
      <c r="E2430" t="str">
        <f>VLOOKUP($B2430,TrialDesign!$E$2:$I$1147,3,FALSE)</f>
        <v>Full</v>
      </c>
      <c r="F2430" t="str">
        <f>VLOOKUP($B2430,TrialDesign!$E$2:$I$1147,4,FALSE)</f>
        <v>Saracen</v>
      </c>
      <c r="G2430" s="1">
        <v>41947</v>
      </c>
      <c r="H2430" s="1" t="str">
        <f>VLOOKUP(B2430,TrialDesign!$E$2:$J$1147,6,FALSE)</f>
        <v>Full_8h</v>
      </c>
      <c r="K2430">
        <v>4</v>
      </c>
      <c r="L2430">
        <v>3</v>
      </c>
      <c r="M2430">
        <v>7</v>
      </c>
      <c r="N2430">
        <v>8</v>
      </c>
      <c r="O2430">
        <v>107</v>
      </c>
      <c r="P2430">
        <v>324</v>
      </c>
      <c r="Q2430">
        <v>283</v>
      </c>
      <c r="R2430">
        <v>2</v>
      </c>
      <c r="S2430">
        <v>21</v>
      </c>
      <c r="T2430">
        <v>12</v>
      </c>
      <c r="U2430" t="s">
        <v>21</v>
      </c>
      <c r="V2430">
        <v>2</v>
      </c>
      <c r="W2430">
        <f>VLOOKUP(H2430&amp;"_"&amp;M2430+1,'Leaf lengths'!$J$6:$Q$104,VLOOKUP(F2430,'Leaf lengths'!$S$1:$T$6,2,FALSE),FALSE)</f>
        <v>254.73333333333335</v>
      </c>
      <c r="X2430">
        <f t="shared" si="172"/>
        <v>1.110965715781209</v>
      </c>
      <c r="Y2430">
        <f t="shared" si="171"/>
        <v>8.1109657157812087</v>
      </c>
      <c r="Z2430">
        <f t="shared" si="170"/>
        <v>30</v>
      </c>
      <c r="AD2430" t="str">
        <f t="shared" si="173"/>
        <v/>
      </c>
    </row>
    <row r="2431" spans="1:30" ht="15" hidden="1" customHeight="1" x14ac:dyDescent="0.3">
      <c r="A2431" t="s">
        <v>417</v>
      </c>
      <c r="B2431">
        <f t="shared" si="169"/>
        <v>401103</v>
      </c>
      <c r="C2431">
        <v>1103</v>
      </c>
      <c r="D2431">
        <f>VLOOKUP($B2431,TrialDesign!$E$2:$I$1147,5,FALSE)</f>
        <v>8</v>
      </c>
      <c r="E2431" t="str">
        <f>VLOOKUP($B2431,TrialDesign!$E$2:$I$1147,3,FALSE)</f>
        <v>Full</v>
      </c>
      <c r="F2431" t="str">
        <f>VLOOKUP($B2431,TrialDesign!$E$2:$I$1147,4,FALSE)</f>
        <v>Saracen</v>
      </c>
      <c r="G2431" s="1">
        <v>41947</v>
      </c>
      <c r="H2431" s="1" t="str">
        <f>VLOOKUP(B2431,TrialDesign!$E$2:$J$1147,6,FALSE)</f>
        <v>Full_8h</v>
      </c>
      <c r="J2431">
        <v>1103</v>
      </c>
      <c r="K2431">
        <v>1</v>
      </c>
      <c r="L2431">
        <v>4</v>
      </c>
      <c r="M2431">
        <v>7</v>
      </c>
      <c r="N2431">
        <v>8</v>
      </c>
      <c r="O2431">
        <v>98</v>
      </c>
      <c r="Q2431">
        <v>192</v>
      </c>
      <c r="R2431">
        <v>3</v>
      </c>
      <c r="S2431">
        <v>15</v>
      </c>
      <c r="T2431">
        <v>12</v>
      </c>
      <c r="U2431" t="s">
        <v>21</v>
      </c>
      <c r="V2431">
        <v>1</v>
      </c>
      <c r="W2431">
        <f>VLOOKUP(H2431&amp;"_"&amp;M2431+1,'Leaf lengths'!$J$6:$Q$104,VLOOKUP(F2431,'Leaf lengths'!$S$1:$T$6,2,FALSE),FALSE)</f>
        <v>254.73333333333335</v>
      </c>
      <c r="X2431">
        <f t="shared" si="172"/>
        <v>0.75372939021198637</v>
      </c>
      <c r="Y2431">
        <f t="shared" si="171"/>
        <v>7.7537293902119861</v>
      </c>
      <c r="Z2431">
        <f t="shared" si="170"/>
        <v>25</v>
      </c>
      <c r="AD2431" t="str">
        <f t="shared" si="173"/>
        <v/>
      </c>
    </row>
    <row r="2432" spans="1:30" ht="15" hidden="1" customHeight="1" x14ac:dyDescent="0.3">
      <c r="A2432" t="s">
        <v>417</v>
      </c>
      <c r="B2432">
        <f t="shared" si="169"/>
        <v>401103</v>
      </c>
      <c r="C2432">
        <v>1103</v>
      </c>
      <c r="D2432">
        <f>VLOOKUP($B2432,TrialDesign!$E$2:$I$1147,5,FALSE)</f>
        <v>8</v>
      </c>
      <c r="E2432" t="str">
        <f>VLOOKUP($B2432,TrialDesign!$E$2:$I$1147,3,FALSE)</f>
        <v>Full</v>
      </c>
      <c r="F2432" t="str">
        <f>VLOOKUP($B2432,TrialDesign!$E$2:$I$1147,4,FALSE)</f>
        <v>Saracen</v>
      </c>
      <c r="G2432" s="1">
        <v>41947</v>
      </c>
      <c r="H2432" s="1" t="str">
        <f>VLOOKUP(B2432,TrialDesign!$E$2:$J$1147,6,FALSE)</f>
        <v>Full_8h</v>
      </c>
      <c r="K2432">
        <v>2</v>
      </c>
      <c r="L2432">
        <v>3</v>
      </c>
      <c r="M2432">
        <v>7</v>
      </c>
      <c r="N2432">
        <v>8</v>
      </c>
      <c r="O2432">
        <v>100</v>
      </c>
      <c r="P2432">
        <v>318</v>
      </c>
      <c r="Q2432">
        <v>152</v>
      </c>
      <c r="R2432">
        <v>3</v>
      </c>
      <c r="S2432">
        <v>15</v>
      </c>
      <c r="T2432">
        <v>10</v>
      </c>
      <c r="U2432" t="s">
        <v>21</v>
      </c>
      <c r="V2432">
        <v>1</v>
      </c>
      <c r="W2432">
        <f>VLOOKUP(H2432&amp;"_"&amp;M2432+1,'Leaf lengths'!$J$6:$Q$104,VLOOKUP(F2432,'Leaf lengths'!$S$1:$T$6,2,FALSE),FALSE)</f>
        <v>254.73333333333335</v>
      </c>
      <c r="X2432">
        <f t="shared" si="172"/>
        <v>0.59670243391782252</v>
      </c>
      <c r="Y2432">
        <f t="shared" si="171"/>
        <v>7.5967024339178222</v>
      </c>
      <c r="Z2432">
        <f t="shared" si="170"/>
        <v>25</v>
      </c>
      <c r="AD2432" t="str">
        <f t="shared" si="173"/>
        <v/>
      </c>
    </row>
    <row r="2433" spans="1:30" ht="15" hidden="1" customHeight="1" x14ac:dyDescent="0.3">
      <c r="A2433" t="s">
        <v>417</v>
      </c>
      <c r="B2433">
        <f t="shared" si="169"/>
        <v>401103</v>
      </c>
      <c r="C2433">
        <v>1103</v>
      </c>
      <c r="D2433">
        <f>VLOOKUP($B2433,TrialDesign!$E$2:$I$1147,5,FALSE)</f>
        <v>8</v>
      </c>
      <c r="E2433" t="str">
        <f>VLOOKUP($B2433,TrialDesign!$E$2:$I$1147,3,FALSE)</f>
        <v>Full</v>
      </c>
      <c r="F2433" t="str">
        <f>VLOOKUP($B2433,TrialDesign!$E$2:$I$1147,4,FALSE)</f>
        <v>Saracen</v>
      </c>
      <c r="G2433" s="1">
        <v>41947</v>
      </c>
      <c r="H2433" s="1" t="str">
        <f>VLOOKUP(B2433,TrialDesign!$E$2:$J$1147,6,FALSE)</f>
        <v>Full_8h</v>
      </c>
      <c r="K2433">
        <v>3</v>
      </c>
      <c r="L2433">
        <v>2</v>
      </c>
      <c r="M2433">
        <v>7</v>
      </c>
      <c r="N2433">
        <v>8</v>
      </c>
      <c r="O2433">
        <v>96</v>
      </c>
      <c r="P2433">
        <v>305</v>
      </c>
      <c r="Q2433">
        <v>148</v>
      </c>
      <c r="R2433">
        <v>3</v>
      </c>
      <c r="S2433">
        <v>18</v>
      </c>
      <c r="T2433">
        <v>10</v>
      </c>
      <c r="U2433" t="s">
        <v>21</v>
      </c>
      <c r="V2433">
        <v>1</v>
      </c>
      <c r="W2433">
        <f>VLOOKUP(H2433&amp;"_"&amp;M2433+1,'Leaf lengths'!$J$6:$Q$104,VLOOKUP(F2433,'Leaf lengths'!$S$1:$T$6,2,FALSE),FALSE)</f>
        <v>254.73333333333335</v>
      </c>
      <c r="X2433">
        <f t="shared" si="172"/>
        <v>0.58099973828840612</v>
      </c>
      <c r="Y2433">
        <f t="shared" si="171"/>
        <v>7.5809997382884058</v>
      </c>
      <c r="Z2433">
        <f t="shared" si="170"/>
        <v>28</v>
      </c>
      <c r="AD2433" t="str">
        <f t="shared" si="173"/>
        <v/>
      </c>
    </row>
    <row r="2434" spans="1:30" hidden="1" x14ac:dyDescent="0.3">
      <c r="A2434" t="s">
        <v>417</v>
      </c>
      <c r="B2434">
        <f t="shared" si="169"/>
        <v>401103</v>
      </c>
      <c r="C2434">
        <v>1103</v>
      </c>
      <c r="D2434">
        <f>VLOOKUP($B2434,TrialDesign!$E$2:$I$1147,5,FALSE)</f>
        <v>8</v>
      </c>
      <c r="E2434" t="str">
        <f>VLOOKUP($B2434,TrialDesign!$E$2:$I$1147,3,FALSE)</f>
        <v>Full</v>
      </c>
      <c r="F2434" t="str">
        <f>VLOOKUP($B2434,TrialDesign!$E$2:$I$1147,4,FALSE)</f>
        <v>Saracen</v>
      </c>
      <c r="G2434" s="1">
        <v>41947</v>
      </c>
      <c r="H2434" s="1" t="str">
        <f>VLOOKUP(B2434,TrialDesign!$E$2:$J$1147,6,FALSE)</f>
        <v>Full_8h</v>
      </c>
      <c r="K2434">
        <v>4</v>
      </c>
      <c r="L2434">
        <v>2</v>
      </c>
      <c r="M2434">
        <v>7</v>
      </c>
      <c r="N2434">
        <v>8</v>
      </c>
      <c r="O2434">
        <v>101</v>
      </c>
      <c r="P2434">
        <v>315</v>
      </c>
      <c r="Q2434">
        <v>150</v>
      </c>
      <c r="R2434">
        <v>3</v>
      </c>
      <c r="S2434">
        <v>19</v>
      </c>
      <c r="T2434">
        <v>9</v>
      </c>
      <c r="U2434" t="s">
        <v>21</v>
      </c>
      <c r="V2434">
        <v>1</v>
      </c>
      <c r="W2434">
        <f>VLOOKUP(H2434&amp;"_"&amp;M2434+1,'Leaf lengths'!$J$6:$Q$104,VLOOKUP(F2434,'Leaf lengths'!$S$1:$T$6,2,FALSE),FALSE)</f>
        <v>254.73333333333335</v>
      </c>
      <c r="X2434">
        <f t="shared" si="172"/>
        <v>0.58885108610311432</v>
      </c>
      <c r="Y2434">
        <f t="shared" si="171"/>
        <v>7.588851086103114</v>
      </c>
      <c r="Z2434">
        <f t="shared" si="170"/>
        <v>29</v>
      </c>
      <c r="AD2434" t="str">
        <f t="shared" si="173"/>
        <v/>
      </c>
    </row>
    <row r="2435" spans="1:30" hidden="1" x14ac:dyDescent="0.3">
      <c r="A2435" t="s">
        <v>417</v>
      </c>
      <c r="B2435">
        <f t="shared" si="169"/>
        <v>401111</v>
      </c>
      <c r="C2435">
        <v>1111</v>
      </c>
      <c r="D2435">
        <f>VLOOKUP($B2435,TrialDesign!$E$2:$I$1147,5,FALSE)</f>
        <v>8</v>
      </c>
      <c r="E2435" t="str">
        <f>VLOOKUP($B2435,TrialDesign!$E$2:$I$1147,3,FALSE)</f>
        <v>Full</v>
      </c>
      <c r="F2435" t="str">
        <f>VLOOKUP($B2435,TrialDesign!$E$2:$I$1147,4,FALSE)</f>
        <v>Saracen</v>
      </c>
      <c r="G2435" s="1">
        <v>41947</v>
      </c>
      <c r="H2435" s="1" t="str">
        <f>VLOOKUP(B2435,TrialDesign!$E$2:$J$1147,6,FALSE)</f>
        <v>Full_8h</v>
      </c>
      <c r="J2435">
        <v>1111</v>
      </c>
      <c r="K2435">
        <v>1</v>
      </c>
      <c r="L2435">
        <v>2</v>
      </c>
      <c r="M2435">
        <v>7</v>
      </c>
      <c r="N2435">
        <v>8</v>
      </c>
      <c r="O2435">
        <v>101</v>
      </c>
      <c r="Q2435">
        <v>139</v>
      </c>
      <c r="R2435">
        <v>2</v>
      </c>
      <c r="S2435">
        <v>16</v>
      </c>
      <c r="T2435">
        <v>8</v>
      </c>
      <c r="U2435" t="s">
        <v>21</v>
      </c>
      <c r="V2435">
        <v>2</v>
      </c>
      <c r="W2435">
        <f>VLOOKUP(H2435&amp;"_"&amp;M2435+1,'Leaf lengths'!$J$6:$Q$104,VLOOKUP(F2435,'Leaf lengths'!$S$1:$T$6,2,FALSE),FALSE)</f>
        <v>254.73333333333335</v>
      </c>
      <c r="X2435">
        <f t="shared" si="172"/>
        <v>0.54566867312221923</v>
      </c>
      <c r="Y2435">
        <f t="shared" si="171"/>
        <v>7.5456686731222193</v>
      </c>
      <c r="Z2435">
        <f t="shared" si="170"/>
        <v>25</v>
      </c>
      <c r="AD2435" t="str">
        <f t="shared" si="173"/>
        <v/>
      </c>
    </row>
    <row r="2436" spans="1:30" hidden="1" x14ac:dyDescent="0.3">
      <c r="A2436" t="s">
        <v>417</v>
      </c>
      <c r="B2436">
        <f t="shared" si="169"/>
        <v>401111</v>
      </c>
      <c r="C2436">
        <v>1111</v>
      </c>
      <c r="D2436">
        <f>VLOOKUP($B2436,TrialDesign!$E$2:$I$1147,5,FALSE)</f>
        <v>8</v>
      </c>
      <c r="E2436" t="str">
        <f>VLOOKUP($B2436,TrialDesign!$E$2:$I$1147,3,FALSE)</f>
        <v>Full</v>
      </c>
      <c r="F2436" t="str">
        <f>VLOOKUP($B2436,TrialDesign!$E$2:$I$1147,4,FALSE)</f>
        <v>Saracen</v>
      </c>
      <c r="G2436" s="1">
        <v>41947</v>
      </c>
      <c r="H2436" s="1" t="str">
        <f>VLOOKUP(B2436,TrialDesign!$E$2:$J$1147,6,FALSE)</f>
        <v>Full_8h</v>
      </c>
      <c r="K2436">
        <v>2</v>
      </c>
      <c r="L2436">
        <v>2</v>
      </c>
      <c r="M2436">
        <v>7</v>
      </c>
      <c r="N2436">
        <v>8</v>
      </c>
      <c r="O2436">
        <v>108</v>
      </c>
      <c r="P2436">
        <v>306</v>
      </c>
      <c r="Q2436">
        <v>230</v>
      </c>
      <c r="R2436">
        <v>3</v>
      </c>
      <c r="S2436">
        <v>19</v>
      </c>
      <c r="T2436">
        <v>9</v>
      </c>
      <c r="U2436" t="s">
        <v>21</v>
      </c>
      <c r="V2436">
        <v>1</v>
      </c>
      <c r="W2436">
        <f>VLOOKUP(H2436&amp;"_"&amp;M2436+1,'Leaf lengths'!$J$6:$Q$104,VLOOKUP(F2436,'Leaf lengths'!$S$1:$T$6,2,FALSE),FALSE)</f>
        <v>254.73333333333335</v>
      </c>
      <c r="X2436">
        <f t="shared" si="172"/>
        <v>0.90290499869144203</v>
      </c>
      <c r="Y2436">
        <f t="shared" si="171"/>
        <v>7.9029049986914419</v>
      </c>
      <c r="Z2436">
        <f t="shared" si="170"/>
        <v>29</v>
      </c>
      <c r="AD2436" t="str">
        <f t="shared" si="173"/>
        <v/>
      </c>
    </row>
    <row r="2437" spans="1:30" hidden="1" x14ac:dyDescent="0.3">
      <c r="A2437" t="s">
        <v>417</v>
      </c>
      <c r="B2437">
        <f t="shared" si="169"/>
        <v>401111</v>
      </c>
      <c r="C2437">
        <v>1111</v>
      </c>
      <c r="D2437">
        <f>VLOOKUP($B2437,TrialDesign!$E$2:$I$1147,5,FALSE)</f>
        <v>8</v>
      </c>
      <c r="E2437" t="str">
        <f>VLOOKUP($B2437,TrialDesign!$E$2:$I$1147,3,FALSE)</f>
        <v>Full</v>
      </c>
      <c r="F2437" t="str">
        <f>VLOOKUP($B2437,TrialDesign!$E$2:$I$1147,4,FALSE)</f>
        <v>Saracen</v>
      </c>
      <c r="G2437" s="1">
        <v>41947</v>
      </c>
      <c r="H2437" s="1" t="str">
        <f>VLOOKUP(B2437,TrialDesign!$E$2:$J$1147,6,FALSE)</f>
        <v>Full_8h</v>
      </c>
      <c r="K2437">
        <v>3</v>
      </c>
      <c r="L2437">
        <v>3</v>
      </c>
      <c r="M2437">
        <v>7</v>
      </c>
      <c r="N2437">
        <v>8</v>
      </c>
      <c r="O2437">
        <v>100</v>
      </c>
      <c r="P2437">
        <v>292</v>
      </c>
      <c r="Q2437">
        <v>168</v>
      </c>
      <c r="R2437">
        <v>3</v>
      </c>
      <c r="S2437">
        <v>18</v>
      </c>
      <c r="T2437">
        <v>6</v>
      </c>
      <c r="U2437" t="s">
        <v>21</v>
      </c>
      <c r="V2437">
        <v>1</v>
      </c>
      <c r="W2437">
        <f>VLOOKUP(H2437&amp;"_"&amp;M2437+1,'Leaf lengths'!$J$6:$Q$104,VLOOKUP(F2437,'Leaf lengths'!$S$1:$T$6,2,FALSE),FALSE)</f>
        <v>254.73333333333335</v>
      </c>
      <c r="X2437">
        <f t="shared" si="172"/>
        <v>0.6595132164354881</v>
      </c>
      <c r="Y2437">
        <f t="shared" si="171"/>
        <v>7.6595132164354878</v>
      </c>
      <c r="Z2437">
        <f t="shared" si="170"/>
        <v>28</v>
      </c>
      <c r="AD2437" t="str">
        <f t="shared" si="173"/>
        <v/>
      </c>
    </row>
    <row r="2438" spans="1:30" hidden="1" x14ac:dyDescent="0.3">
      <c r="A2438" t="s">
        <v>417</v>
      </c>
      <c r="B2438">
        <f t="shared" si="169"/>
        <v>401111</v>
      </c>
      <c r="C2438">
        <v>1111</v>
      </c>
      <c r="D2438">
        <f>VLOOKUP($B2438,TrialDesign!$E$2:$I$1147,5,FALSE)</f>
        <v>8</v>
      </c>
      <c r="E2438" t="str">
        <f>VLOOKUP($B2438,TrialDesign!$E$2:$I$1147,3,FALSE)</f>
        <v>Full</v>
      </c>
      <c r="F2438" t="str">
        <f>VLOOKUP($B2438,TrialDesign!$E$2:$I$1147,4,FALSE)</f>
        <v>Saracen</v>
      </c>
      <c r="G2438" s="1">
        <v>41947</v>
      </c>
      <c r="H2438" s="1" t="str">
        <f>VLOOKUP(B2438,TrialDesign!$E$2:$J$1147,6,FALSE)</f>
        <v>Full_8h</v>
      </c>
      <c r="K2438">
        <v>4</v>
      </c>
      <c r="L2438">
        <v>4</v>
      </c>
      <c r="M2438">
        <v>7</v>
      </c>
      <c r="N2438">
        <v>8</v>
      </c>
      <c r="O2438">
        <v>100</v>
      </c>
      <c r="P2438">
        <v>301</v>
      </c>
      <c r="Q2438">
        <v>199</v>
      </c>
      <c r="R2438">
        <v>3</v>
      </c>
      <c r="S2438">
        <v>17</v>
      </c>
      <c r="T2438">
        <v>10</v>
      </c>
      <c r="U2438" t="s">
        <v>21</v>
      </c>
      <c r="V2438">
        <v>1</v>
      </c>
      <c r="W2438">
        <f>VLOOKUP(H2438&amp;"_"&amp;M2438+1,'Leaf lengths'!$J$6:$Q$104,VLOOKUP(F2438,'Leaf lengths'!$S$1:$T$6,2,FALSE),FALSE)</f>
        <v>254.73333333333335</v>
      </c>
      <c r="X2438">
        <f t="shared" si="172"/>
        <v>0.78120910756346507</v>
      </c>
      <c r="Y2438">
        <f t="shared" si="171"/>
        <v>7.7812091075634653</v>
      </c>
      <c r="Z2438">
        <f t="shared" si="170"/>
        <v>27</v>
      </c>
      <c r="AD2438" t="str">
        <f t="shared" si="173"/>
        <v/>
      </c>
    </row>
    <row r="2439" spans="1:30" hidden="1" x14ac:dyDescent="0.3">
      <c r="A2439" t="s">
        <v>417</v>
      </c>
      <c r="B2439">
        <f t="shared" si="169"/>
        <v>401087</v>
      </c>
      <c r="C2439">
        <v>1087</v>
      </c>
      <c r="D2439">
        <f>VLOOKUP($B2439,TrialDesign!$E$2:$I$1147,5,FALSE)</f>
        <v>8</v>
      </c>
      <c r="E2439" t="str">
        <f>VLOOKUP($B2439,TrialDesign!$E$2:$I$1147,3,FALSE)</f>
        <v>Full</v>
      </c>
      <c r="F2439" t="str">
        <f>VLOOKUP($B2439,TrialDesign!$E$2:$I$1147,4,FALSE)</f>
        <v>Saracen</v>
      </c>
      <c r="G2439" s="1">
        <v>41985</v>
      </c>
      <c r="H2439" s="1" t="str">
        <f>VLOOKUP(B2439,TrialDesign!$E$2:$J$1147,6,FALSE)</f>
        <v>Full_8h</v>
      </c>
      <c r="J2439" t="s">
        <v>373</v>
      </c>
      <c r="K2439">
        <v>1</v>
      </c>
      <c r="M2439">
        <v>11</v>
      </c>
      <c r="O2439">
        <v>218</v>
      </c>
      <c r="V2439">
        <v>3</v>
      </c>
      <c r="W2439">
        <f>VLOOKUP(H2439&amp;"_"&amp;M2439+1,'Leaf lengths'!$J$6:$Q$104,VLOOKUP(F2439,'Leaf lengths'!$S$1:$T$6,2,FALSE),FALSE)</f>
        <v>254.73333333333335</v>
      </c>
      <c r="X2439">
        <f t="shared" si="172"/>
        <v>0</v>
      </c>
      <c r="Y2439">
        <f t="shared" si="171"/>
        <v>11</v>
      </c>
      <c r="Z2439" t="str">
        <f t="shared" si="170"/>
        <v/>
      </c>
      <c r="AD2439" t="str">
        <f t="shared" si="173"/>
        <v>FLN</v>
      </c>
    </row>
    <row r="2440" spans="1:30" hidden="1" x14ac:dyDescent="0.3">
      <c r="A2440" t="s">
        <v>417</v>
      </c>
      <c r="B2440">
        <f t="shared" si="169"/>
        <v>401087</v>
      </c>
      <c r="C2440">
        <v>1087</v>
      </c>
      <c r="D2440">
        <f>VLOOKUP($B2440,TrialDesign!$E$2:$I$1147,5,FALSE)</f>
        <v>8</v>
      </c>
      <c r="E2440" t="str">
        <f>VLOOKUP($B2440,TrialDesign!$E$2:$I$1147,3,FALSE)</f>
        <v>Full</v>
      </c>
      <c r="F2440" t="str">
        <f>VLOOKUP($B2440,TrialDesign!$E$2:$I$1147,4,FALSE)</f>
        <v>Saracen</v>
      </c>
      <c r="G2440" s="1">
        <v>41985</v>
      </c>
      <c r="H2440" s="1" t="str">
        <f>VLOOKUP(B2440,TrialDesign!$E$2:$J$1147,6,FALSE)</f>
        <v>Full_8h</v>
      </c>
      <c r="K2440">
        <v>2</v>
      </c>
      <c r="M2440">
        <v>10</v>
      </c>
      <c r="O2440">
        <v>240</v>
      </c>
      <c r="V2440">
        <v>3</v>
      </c>
      <c r="W2440">
        <f>VLOOKUP(H2440&amp;"_"&amp;M2440+1,'Leaf lengths'!$J$6:$Q$104,VLOOKUP(F2440,'Leaf lengths'!$S$1:$T$6,2,FALSE),FALSE)</f>
        <v>254.73333333333335</v>
      </c>
      <c r="X2440">
        <f t="shared" si="172"/>
        <v>0</v>
      </c>
      <c r="Y2440">
        <f t="shared" si="171"/>
        <v>10</v>
      </c>
      <c r="Z2440" t="str">
        <f t="shared" si="170"/>
        <v/>
      </c>
      <c r="AD2440" t="str">
        <f t="shared" si="173"/>
        <v>FLN</v>
      </c>
    </row>
    <row r="2441" spans="1:30" hidden="1" x14ac:dyDescent="0.3">
      <c r="A2441" t="s">
        <v>417</v>
      </c>
      <c r="B2441">
        <f t="shared" si="169"/>
        <v>401087</v>
      </c>
      <c r="C2441">
        <v>1087</v>
      </c>
      <c r="D2441">
        <f>VLOOKUP($B2441,TrialDesign!$E$2:$I$1147,5,FALSE)</f>
        <v>8</v>
      </c>
      <c r="E2441" t="str">
        <f>VLOOKUP($B2441,TrialDesign!$E$2:$I$1147,3,FALSE)</f>
        <v>Full</v>
      </c>
      <c r="F2441" t="str">
        <f>VLOOKUP($B2441,TrialDesign!$E$2:$I$1147,4,FALSE)</f>
        <v>Saracen</v>
      </c>
      <c r="G2441" s="1">
        <v>41985</v>
      </c>
      <c r="H2441" s="1" t="str">
        <f>VLOOKUP(B2441,TrialDesign!$E$2:$J$1147,6,FALSE)</f>
        <v>Full_8h</v>
      </c>
      <c r="K2441">
        <v>3</v>
      </c>
      <c r="M2441">
        <v>10</v>
      </c>
      <c r="O2441">
        <v>177</v>
      </c>
      <c r="V2441">
        <v>2</v>
      </c>
      <c r="W2441">
        <f>VLOOKUP(H2441&amp;"_"&amp;M2441+1,'Leaf lengths'!$J$6:$Q$104,VLOOKUP(F2441,'Leaf lengths'!$S$1:$T$6,2,FALSE),FALSE)</f>
        <v>254.73333333333335</v>
      </c>
      <c r="X2441">
        <f t="shared" si="172"/>
        <v>0</v>
      </c>
      <c r="Y2441">
        <f t="shared" si="171"/>
        <v>10</v>
      </c>
      <c r="Z2441" t="str">
        <f t="shared" si="170"/>
        <v/>
      </c>
      <c r="AD2441" t="str">
        <f t="shared" si="173"/>
        <v>FLN</v>
      </c>
    </row>
    <row r="2442" spans="1:30" hidden="1" x14ac:dyDescent="0.3">
      <c r="A2442" t="s">
        <v>417</v>
      </c>
      <c r="B2442">
        <f t="shared" si="169"/>
        <v>401087</v>
      </c>
      <c r="C2442">
        <v>1087</v>
      </c>
      <c r="D2442">
        <f>VLOOKUP($B2442,TrialDesign!$E$2:$I$1147,5,FALSE)</f>
        <v>8</v>
      </c>
      <c r="E2442" t="str">
        <f>VLOOKUP($B2442,TrialDesign!$E$2:$I$1147,3,FALSE)</f>
        <v>Full</v>
      </c>
      <c r="F2442" t="str">
        <f>VLOOKUP($B2442,TrialDesign!$E$2:$I$1147,4,FALSE)</f>
        <v>Saracen</v>
      </c>
      <c r="G2442" s="1">
        <v>41985</v>
      </c>
      <c r="H2442" s="1" t="str">
        <f>VLOOKUP(B2442,TrialDesign!$E$2:$J$1147,6,FALSE)</f>
        <v>Full_8h</v>
      </c>
      <c r="K2442">
        <v>4</v>
      </c>
      <c r="M2442">
        <v>11</v>
      </c>
      <c r="O2442">
        <v>210</v>
      </c>
      <c r="V2442">
        <v>4</v>
      </c>
      <c r="W2442">
        <f>VLOOKUP(H2442&amp;"_"&amp;M2442+1,'Leaf lengths'!$J$6:$Q$104,VLOOKUP(F2442,'Leaf lengths'!$S$1:$T$6,2,FALSE),FALSE)</f>
        <v>254.73333333333335</v>
      </c>
      <c r="X2442">
        <f t="shared" si="172"/>
        <v>0</v>
      </c>
      <c r="Y2442">
        <f t="shared" si="171"/>
        <v>11</v>
      </c>
      <c r="Z2442" t="str">
        <f t="shared" si="170"/>
        <v/>
      </c>
      <c r="AD2442" t="str">
        <f t="shared" si="173"/>
        <v>FLN</v>
      </c>
    </row>
    <row r="2443" spans="1:30" hidden="1" x14ac:dyDescent="0.3">
      <c r="A2443" t="s">
        <v>417</v>
      </c>
      <c r="B2443">
        <f t="shared" si="169"/>
        <v>401088</v>
      </c>
      <c r="C2443">
        <v>1088</v>
      </c>
      <c r="D2443">
        <f>VLOOKUP($B2443,TrialDesign!$E$2:$I$1147,5,FALSE)</f>
        <v>8</v>
      </c>
      <c r="E2443" t="str">
        <f>VLOOKUP($B2443,TrialDesign!$E$2:$I$1147,3,FALSE)</f>
        <v>Full</v>
      </c>
      <c r="F2443" t="str">
        <f>VLOOKUP($B2443,TrialDesign!$E$2:$I$1147,4,FALSE)</f>
        <v>Saracen</v>
      </c>
      <c r="G2443" s="1">
        <v>41985</v>
      </c>
      <c r="H2443" s="1" t="str">
        <f>VLOOKUP(B2443,TrialDesign!$E$2:$J$1147,6,FALSE)</f>
        <v>Full_8h</v>
      </c>
      <c r="J2443" t="s">
        <v>371</v>
      </c>
      <c r="K2443">
        <v>1</v>
      </c>
      <c r="M2443">
        <v>11</v>
      </c>
      <c r="O2443">
        <v>168</v>
      </c>
      <c r="V2443">
        <v>3</v>
      </c>
      <c r="W2443">
        <f>VLOOKUP(H2443&amp;"_"&amp;M2443+1,'Leaf lengths'!$J$6:$Q$104,VLOOKUP(F2443,'Leaf lengths'!$S$1:$T$6,2,FALSE),FALSE)</f>
        <v>254.73333333333335</v>
      </c>
      <c r="X2443">
        <f t="shared" si="172"/>
        <v>0</v>
      </c>
      <c r="Y2443">
        <f t="shared" si="171"/>
        <v>11</v>
      </c>
      <c r="Z2443" t="str">
        <f t="shared" si="170"/>
        <v/>
      </c>
      <c r="AD2443" t="str">
        <f t="shared" si="173"/>
        <v>FLN</v>
      </c>
    </row>
    <row r="2444" spans="1:30" hidden="1" x14ac:dyDescent="0.3">
      <c r="A2444" t="s">
        <v>417</v>
      </c>
      <c r="B2444">
        <f t="shared" si="169"/>
        <v>401088</v>
      </c>
      <c r="C2444">
        <v>1088</v>
      </c>
      <c r="D2444">
        <f>VLOOKUP($B2444,TrialDesign!$E$2:$I$1147,5,FALSE)</f>
        <v>8</v>
      </c>
      <c r="E2444" t="str">
        <f>VLOOKUP($B2444,TrialDesign!$E$2:$I$1147,3,FALSE)</f>
        <v>Full</v>
      </c>
      <c r="F2444" t="str">
        <f>VLOOKUP($B2444,TrialDesign!$E$2:$I$1147,4,FALSE)</f>
        <v>Saracen</v>
      </c>
      <c r="G2444" s="1">
        <v>41985</v>
      </c>
      <c r="H2444" s="1" t="str">
        <f>VLOOKUP(B2444,TrialDesign!$E$2:$J$1147,6,FALSE)</f>
        <v>Full_8h</v>
      </c>
      <c r="K2444">
        <v>2</v>
      </c>
      <c r="M2444">
        <v>10</v>
      </c>
      <c r="O2444">
        <v>240</v>
      </c>
      <c r="V2444">
        <v>4</v>
      </c>
      <c r="W2444">
        <f>VLOOKUP(H2444&amp;"_"&amp;M2444+1,'Leaf lengths'!$J$6:$Q$104,VLOOKUP(F2444,'Leaf lengths'!$S$1:$T$6,2,FALSE),FALSE)</f>
        <v>254.73333333333335</v>
      </c>
      <c r="X2444">
        <f t="shared" si="172"/>
        <v>0</v>
      </c>
      <c r="Y2444">
        <f t="shared" si="171"/>
        <v>10</v>
      </c>
      <c r="Z2444" t="str">
        <f t="shared" si="170"/>
        <v/>
      </c>
      <c r="AD2444" t="str">
        <f t="shared" si="173"/>
        <v>FLN</v>
      </c>
    </row>
    <row r="2445" spans="1:30" hidden="1" x14ac:dyDescent="0.3">
      <c r="A2445" t="s">
        <v>417</v>
      </c>
      <c r="B2445">
        <f t="shared" si="169"/>
        <v>401088</v>
      </c>
      <c r="C2445">
        <v>1088</v>
      </c>
      <c r="D2445">
        <f>VLOOKUP($B2445,TrialDesign!$E$2:$I$1147,5,FALSE)</f>
        <v>8</v>
      </c>
      <c r="E2445" t="str">
        <f>VLOOKUP($B2445,TrialDesign!$E$2:$I$1147,3,FALSE)</f>
        <v>Full</v>
      </c>
      <c r="F2445" t="str">
        <f>VLOOKUP($B2445,TrialDesign!$E$2:$I$1147,4,FALSE)</f>
        <v>Saracen</v>
      </c>
      <c r="G2445" s="1">
        <v>41985</v>
      </c>
      <c r="H2445" s="1" t="str">
        <f>VLOOKUP(B2445,TrialDesign!$E$2:$J$1147,6,FALSE)</f>
        <v>Full_8h</v>
      </c>
      <c r="K2445">
        <v>3</v>
      </c>
      <c r="M2445">
        <v>10</v>
      </c>
      <c r="O2445">
        <v>208</v>
      </c>
      <c r="V2445">
        <v>3</v>
      </c>
      <c r="W2445">
        <f>VLOOKUP(H2445&amp;"_"&amp;M2445+1,'Leaf lengths'!$J$6:$Q$104,VLOOKUP(F2445,'Leaf lengths'!$S$1:$T$6,2,FALSE),FALSE)</f>
        <v>254.73333333333335</v>
      </c>
      <c r="X2445">
        <f t="shared" si="172"/>
        <v>0</v>
      </c>
      <c r="Y2445">
        <f t="shared" si="171"/>
        <v>10</v>
      </c>
      <c r="Z2445" t="str">
        <f t="shared" si="170"/>
        <v/>
      </c>
      <c r="AD2445" t="str">
        <f t="shared" si="173"/>
        <v>FLN</v>
      </c>
    </row>
    <row r="2446" spans="1:30" hidden="1" x14ac:dyDescent="0.3">
      <c r="A2446" t="s">
        <v>417</v>
      </c>
      <c r="B2446">
        <f t="shared" ref="B2446:B2509" si="174">400000+C2446</f>
        <v>401088</v>
      </c>
      <c r="C2446">
        <v>1088</v>
      </c>
      <c r="D2446">
        <f>VLOOKUP($B2446,TrialDesign!$E$2:$I$1147,5,FALSE)</f>
        <v>8</v>
      </c>
      <c r="E2446" t="str">
        <f>VLOOKUP($B2446,TrialDesign!$E$2:$I$1147,3,FALSE)</f>
        <v>Full</v>
      </c>
      <c r="F2446" t="str">
        <f>VLOOKUP($B2446,TrialDesign!$E$2:$I$1147,4,FALSE)</f>
        <v>Saracen</v>
      </c>
      <c r="G2446" s="1">
        <v>41985</v>
      </c>
      <c r="H2446" s="1" t="str">
        <f>VLOOKUP(B2446,TrialDesign!$E$2:$J$1147,6,FALSE)</f>
        <v>Full_8h</v>
      </c>
      <c r="K2446">
        <v>4</v>
      </c>
      <c r="M2446">
        <v>10</v>
      </c>
      <c r="O2446">
        <v>265</v>
      </c>
      <c r="V2446">
        <v>4</v>
      </c>
      <c r="W2446">
        <f>VLOOKUP(H2446&amp;"_"&amp;M2446+1,'Leaf lengths'!$J$6:$Q$104,VLOOKUP(F2446,'Leaf lengths'!$S$1:$T$6,2,FALSE),FALSE)</f>
        <v>254.73333333333335</v>
      </c>
      <c r="X2446">
        <f t="shared" si="172"/>
        <v>0</v>
      </c>
      <c r="Y2446">
        <f t="shared" si="171"/>
        <v>10</v>
      </c>
      <c r="Z2446" t="str">
        <f t="shared" si="170"/>
        <v/>
      </c>
      <c r="AD2446" t="str">
        <f t="shared" si="173"/>
        <v>FLN</v>
      </c>
    </row>
    <row r="2447" spans="1:30" hidden="1" x14ac:dyDescent="0.3">
      <c r="A2447" t="s">
        <v>417</v>
      </c>
      <c r="B2447">
        <f t="shared" si="174"/>
        <v>401089</v>
      </c>
      <c r="C2447">
        <v>1089</v>
      </c>
      <c r="D2447">
        <f>VLOOKUP($B2447,TrialDesign!$E$2:$I$1147,5,FALSE)</f>
        <v>8</v>
      </c>
      <c r="E2447" t="str">
        <f>VLOOKUP($B2447,TrialDesign!$E$2:$I$1147,3,FALSE)</f>
        <v>Full</v>
      </c>
      <c r="F2447" t="str">
        <f>VLOOKUP($B2447,TrialDesign!$E$2:$I$1147,4,FALSE)</f>
        <v>Saracen</v>
      </c>
      <c r="G2447" s="1">
        <v>41985</v>
      </c>
      <c r="H2447" s="1" t="str">
        <f>VLOOKUP(B2447,TrialDesign!$E$2:$J$1147,6,FALSE)</f>
        <v>Full_8h</v>
      </c>
      <c r="J2447" t="s">
        <v>374</v>
      </c>
      <c r="K2447">
        <v>1</v>
      </c>
      <c r="M2447">
        <v>10</v>
      </c>
      <c r="O2447">
        <v>220</v>
      </c>
      <c r="V2447">
        <v>3</v>
      </c>
      <c r="W2447">
        <f>VLOOKUP(H2447&amp;"_"&amp;M2447+1,'Leaf lengths'!$J$6:$Q$104,VLOOKUP(F2447,'Leaf lengths'!$S$1:$T$6,2,FALSE),FALSE)</f>
        <v>254.73333333333335</v>
      </c>
      <c r="X2447">
        <f t="shared" si="172"/>
        <v>0</v>
      </c>
      <c r="Y2447">
        <f t="shared" si="171"/>
        <v>10</v>
      </c>
      <c r="Z2447" t="str">
        <f t="shared" si="170"/>
        <v/>
      </c>
      <c r="AD2447" t="str">
        <f t="shared" si="173"/>
        <v>FLN</v>
      </c>
    </row>
    <row r="2448" spans="1:30" hidden="1" x14ac:dyDescent="0.3">
      <c r="A2448" t="s">
        <v>417</v>
      </c>
      <c r="B2448">
        <f t="shared" si="174"/>
        <v>401089</v>
      </c>
      <c r="C2448">
        <v>1089</v>
      </c>
      <c r="D2448">
        <f>VLOOKUP($B2448,TrialDesign!$E$2:$I$1147,5,FALSE)</f>
        <v>8</v>
      </c>
      <c r="E2448" t="str">
        <f>VLOOKUP($B2448,TrialDesign!$E$2:$I$1147,3,FALSE)</f>
        <v>Full</v>
      </c>
      <c r="F2448" t="str">
        <f>VLOOKUP($B2448,TrialDesign!$E$2:$I$1147,4,FALSE)</f>
        <v>Saracen</v>
      </c>
      <c r="G2448" s="1">
        <v>41985</v>
      </c>
      <c r="H2448" s="1" t="str">
        <f>VLOOKUP(B2448,TrialDesign!$E$2:$J$1147,6,FALSE)</f>
        <v>Full_8h</v>
      </c>
      <c r="K2448">
        <v>2</v>
      </c>
      <c r="M2448">
        <v>10</v>
      </c>
      <c r="O2448">
        <v>225</v>
      </c>
      <c r="V2448">
        <v>3</v>
      </c>
      <c r="W2448">
        <f>VLOOKUP(H2448&amp;"_"&amp;M2448+1,'Leaf lengths'!$J$6:$Q$104,VLOOKUP(F2448,'Leaf lengths'!$S$1:$T$6,2,FALSE),FALSE)</f>
        <v>254.73333333333335</v>
      </c>
      <c r="X2448">
        <f t="shared" si="172"/>
        <v>0</v>
      </c>
      <c r="Y2448">
        <f t="shared" si="171"/>
        <v>10</v>
      </c>
      <c r="Z2448" t="str">
        <f t="shared" si="170"/>
        <v/>
      </c>
      <c r="AD2448" t="str">
        <f t="shared" si="173"/>
        <v>FLN</v>
      </c>
    </row>
    <row r="2449" spans="1:30" hidden="1" x14ac:dyDescent="0.3">
      <c r="A2449" t="s">
        <v>417</v>
      </c>
      <c r="B2449">
        <f t="shared" si="174"/>
        <v>401089</v>
      </c>
      <c r="C2449">
        <v>1089</v>
      </c>
      <c r="D2449">
        <f>VLOOKUP($B2449,TrialDesign!$E$2:$I$1147,5,FALSE)</f>
        <v>8</v>
      </c>
      <c r="E2449" t="str">
        <f>VLOOKUP($B2449,TrialDesign!$E$2:$I$1147,3,FALSE)</f>
        <v>Full</v>
      </c>
      <c r="F2449" t="str">
        <f>VLOOKUP($B2449,TrialDesign!$E$2:$I$1147,4,FALSE)</f>
        <v>Saracen</v>
      </c>
      <c r="G2449" s="1">
        <v>41985</v>
      </c>
      <c r="H2449" s="1" t="str">
        <f>VLOOKUP(B2449,TrialDesign!$E$2:$J$1147,6,FALSE)</f>
        <v>Full_8h</v>
      </c>
      <c r="K2449">
        <v>3</v>
      </c>
      <c r="M2449">
        <v>10</v>
      </c>
      <c r="O2449">
        <v>275</v>
      </c>
      <c r="V2449">
        <v>3</v>
      </c>
      <c r="W2449">
        <f>VLOOKUP(H2449&amp;"_"&amp;M2449+1,'Leaf lengths'!$J$6:$Q$104,VLOOKUP(F2449,'Leaf lengths'!$S$1:$T$6,2,FALSE),FALSE)</f>
        <v>254.73333333333335</v>
      </c>
      <c r="X2449">
        <f t="shared" si="172"/>
        <v>0</v>
      </c>
      <c r="Y2449">
        <f t="shared" si="171"/>
        <v>10</v>
      </c>
      <c r="Z2449" t="str">
        <f t="shared" si="170"/>
        <v/>
      </c>
      <c r="AD2449" t="str">
        <f t="shared" si="173"/>
        <v>FLN</v>
      </c>
    </row>
    <row r="2450" spans="1:30" hidden="1" x14ac:dyDescent="0.3">
      <c r="A2450" t="s">
        <v>417</v>
      </c>
      <c r="B2450">
        <f t="shared" si="174"/>
        <v>401089</v>
      </c>
      <c r="C2450">
        <v>1089</v>
      </c>
      <c r="D2450">
        <f>VLOOKUP($B2450,TrialDesign!$E$2:$I$1147,5,FALSE)</f>
        <v>8</v>
      </c>
      <c r="E2450" t="str">
        <f>VLOOKUP($B2450,TrialDesign!$E$2:$I$1147,3,FALSE)</f>
        <v>Full</v>
      </c>
      <c r="F2450" t="str">
        <f>VLOOKUP($B2450,TrialDesign!$E$2:$I$1147,4,FALSE)</f>
        <v>Saracen</v>
      </c>
      <c r="G2450" s="1">
        <v>41985</v>
      </c>
      <c r="H2450" s="1" t="str">
        <f>VLOOKUP(B2450,TrialDesign!$E$2:$J$1147,6,FALSE)</f>
        <v>Full_8h</v>
      </c>
      <c r="K2450">
        <v>4</v>
      </c>
      <c r="M2450">
        <v>10</v>
      </c>
      <c r="O2450">
        <v>245</v>
      </c>
      <c r="V2450">
        <v>3</v>
      </c>
      <c r="W2450">
        <f>VLOOKUP(H2450&amp;"_"&amp;M2450+1,'Leaf lengths'!$J$6:$Q$104,VLOOKUP(F2450,'Leaf lengths'!$S$1:$T$6,2,FALSE),FALSE)</f>
        <v>254.73333333333335</v>
      </c>
      <c r="X2450">
        <f t="shared" si="172"/>
        <v>0</v>
      </c>
      <c r="Y2450">
        <f t="shared" si="171"/>
        <v>10</v>
      </c>
      <c r="Z2450" t="str">
        <f t="shared" si="170"/>
        <v/>
      </c>
      <c r="AD2450" t="str">
        <f t="shared" si="173"/>
        <v>FLN</v>
      </c>
    </row>
    <row r="2451" spans="1:30" hidden="1" x14ac:dyDescent="0.3">
      <c r="A2451" t="s">
        <v>417</v>
      </c>
      <c r="B2451">
        <f t="shared" si="174"/>
        <v>401096</v>
      </c>
      <c r="C2451">
        <v>1096</v>
      </c>
      <c r="D2451">
        <f>VLOOKUP($B2451,TrialDesign!$E$2:$I$1147,5,FALSE)</f>
        <v>8</v>
      </c>
      <c r="E2451" t="str">
        <f>VLOOKUP($B2451,TrialDesign!$E$2:$I$1147,3,FALSE)</f>
        <v>Full</v>
      </c>
      <c r="F2451" t="str">
        <f>VLOOKUP($B2451,TrialDesign!$E$2:$I$1147,4,FALSE)</f>
        <v>Saracen</v>
      </c>
      <c r="G2451" s="1">
        <v>41985</v>
      </c>
      <c r="H2451" s="1" t="str">
        <f>VLOOKUP(B2451,TrialDesign!$E$2:$J$1147,6,FALSE)</f>
        <v>Full_8h</v>
      </c>
      <c r="J2451" t="s">
        <v>370</v>
      </c>
      <c r="K2451">
        <v>1</v>
      </c>
      <c r="M2451">
        <v>10</v>
      </c>
      <c r="O2451">
        <v>165</v>
      </c>
      <c r="V2451">
        <v>3</v>
      </c>
      <c r="W2451">
        <f>VLOOKUP(H2451&amp;"_"&amp;M2451+1,'Leaf lengths'!$J$6:$Q$104,VLOOKUP(F2451,'Leaf lengths'!$S$1:$T$6,2,FALSE),FALSE)</f>
        <v>254.73333333333335</v>
      </c>
      <c r="X2451">
        <f t="shared" si="172"/>
        <v>0</v>
      </c>
      <c r="Y2451">
        <f t="shared" si="171"/>
        <v>10</v>
      </c>
      <c r="Z2451" t="str">
        <f t="shared" si="170"/>
        <v/>
      </c>
      <c r="AD2451" t="str">
        <f t="shared" si="173"/>
        <v>FLN</v>
      </c>
    </row>
    <row r="2452" spans="1:30" hidden="1" x14ac:dyDescent="0.3">
      <c r="A2452" t="s">
        <v>417</v>
      </c>
      <c r="B2452">
        <f t="shared" si="174"/>
        <v>401096</v>
      </c>
      <c r="C2452">
        <v>1096</v>
      </c>
      <c r="D2452">
        <f>VLOOKUP($B2452,TrialDesign!$E$2:$I$1147,5,FALSE)</f>
        <v>8</v>
      </c>
      <c r="E2452" t="str">
        <f>VLOOKUP($B2452,TrialDesign!$E$2:$I$1147,3,FALSE)</f>
        <v>Full</v>
      </c>
      <c r="F2452" t="str">
        <f>VLOOKUP($B2452,TrialDesign!$E$2:$I$1147,4,FALSE)</f>
        <v>Saracen</v>
      </c>
      <c r="G2452" s="1">
        <v>41985</v>
      </c>
      <c r="H2452" s="1" t="str">
        <f>VLOOKUP(B2452,TrialDesign!$E$2:$J$1147,6,FALSE)</f>
        <v>Full_8h</v>
      </c>
      <c r="K2452">
        <v>2</v>
      </c>
      <c r="M2452">
        <v>10</v>
      </c>
      <c r="O2452">
        <v>198</v>
      </c>
      <c r="V2452">
        <v>3</v>
      </c>
      <c r="W2452">
        <f>VLOOKUP(H2452&amp;"_"&amp;M2452+1,'Leaf lengths'!$J$6:$Q$104,VLOOKUP(F2452,'Leaf lengths'!$S$1:$T$6,2,FALSE),FALSE)</f>
        <v>254.73333333333335</v>
      </c>
      <c r="X2452">
        <f t="shared" si="172"/>
        <v>0</v>
      </c>
      <c r="Y2452">
        <f t="shared" si="171"/>
        <v>10</v>
      </c>
      <c r="Z2452" t="str">
        <f t="shared" si="170"/>
        <v/>
      </c>
      <c r="AD2452" t="str">
        <f t="shared" si="173"/>
        <v>FLN</v>
      </c>
    </row>
    <row r="2453" spans="1:30" hidden="1" x14ac:dyDescent="0.3">
      <c r="A2453" t="s">
        <v>417</v>
      </c>
      <c r="B2453">
        <f t="shared" si="174"/>
        <v>401096</v>
      </c>
      <c r="C2453">
        <v>1096</v>
      </c>
      <c r="D2453">
        <f>VLOOKUP($B2453,TrialDesign!$E$2:$I$1147,5,FALSE)</f>
        <v>8</v>
      </c>
      <c r="E2453" t="str">
        <f>VLOOKUP($B2453,TrialDesign!$E$2:$I$1147,3,FALSE)</f>
        <v>Full</v>
      </c>
      <c r="F2453" t="str">
        <f>VLOOKUP($B2453,TrialDesign!$E$2:$I$1147,4,FALSE)</f>
        <v>Saracen</v>
      </c>
      <c r="G2453" s="1">
        <v>41985</v>
      </c>
      <c r="H2453" s="1" t="str">
        <f>VLOOKUP(B2453,TrialDesign!$E$2:$J$1147,6,FALSE)</f>
        <v>Full_8h</v>
      </c>
      <c r="K2453">
        <v>3</v>
      </c>
      <c r="M2453">
        <v>12</v>
      </c>
      <c r="O2453">
        <v>215</v>
      </c>
      <c r="V2453">
        <v>3</v>
      </c>
      <c r="W2453">
        <f>VLOOKUP(H2453&amp;"_"&amp;M2453+1,'Leaf lengths'!$J$6:$Q$104,VLOOKUP(F2453,'Leaf lengths'!$S$1:$T$6,2,FALSE),FALSE)</f>
        <v>254.73333333333335</v>
      </c>
      <c r="X2453">
        <f t="shared" si="172"/>
        <v>0</v>
      </c>
      <c r="Y2453">
        <f t="shared" si="171"/>
        <v>12</v>
      </c>
      <c r="Z2453" t="str">
        <f t="shared" si="170"/>
        <v/>
      </c>
      <c r="AD2453" t="str">
        <f t="shared" si="173"/>
        <v>FLN</v>
      </c>
    </row>
    <row r="2454" spans="1:30" hidden="1" x14ac:dyDescent="0.3">
      <c r="A2454" t="s">
        <v>417</v>
      </c>
      <c r="B2454">
        <f t="shared" si="174"/>
        <v>401096</v>
      </c>
      <c r="C2454">
        <v>1096</v>
      </c>
      <c r="D2454">
        <f>VLOOKUP($B2454,TrialDesign!$E$2:$I$1147,5,FALSE)</f>
        <v>8</v>
      </c>
      <c r="E2454" t="str">
        <f>VLOOKUP($B2454,TrialDesign!$E$2:$I$1147,3,FALSE)</f>
        <v>Full</v>
      </c>
      <c r="F2454" t="str">
        <f>VLOOKUP($B2454,TrialDesign!$E$2:$I$1147,4,FALSE)</f>
        <v>Saracen</v>
      </c>
      <c r="G2454" s="1">
        <v>41985</v>
      </c>
      <c r="H2454" s="1" t="str">
        <f>VLOOKUP(B2454,TrialDesign!$E$2:$J$1147,6,FALSE)</f>
        <v>Full_8h</v>
      </c>
      <c r="K2454">
        <v>4</v>
      </c>
      <c r="M2454">
        <v>11</v>
      </c>
      <c r="O2454">
        <v>175</v>
      </c>
      <c r="V2454">
        <v>3</v>
      </c>
      <c r="W2454">
        <f>VLOOKUP(H2454&amp;"_"&amp;M2454+1,'Leaf lengths'!$J$6:$Q$104,VLOOKUP(F2454,'Leaf lengths'!$S$1:$T$6,2,FALSE),FALSE)</f>
        <v>254.73333333333335</v>
      </c>
      <c r="X2454">
        <f t="shared" si="172"/>
        <v>0</v>
      </c>
      <c r="Y2454">
        <f t="shared" si="171"/>
        <v>11</v>
      </c>
      <c r="Z2454" t="str">
        <f t="shared" si="170"/>
        <v/>
      </c>
      <c r="AD2454" t="str">
        <f t="shared" si="173"/>
        <v>FLN</v>
      </c>
    </row>
    <row r="2455" spans="1:30" hidden="1" x14ac:dyDescent="0.3">
      <c r="A2455" t="s">
        <v>417</v>
      </c>
      <c r="B2455">
        <f t="shared" si="174"/>
        <v>401101</v>
      </c>
      <c r="C2455">
        <v>1101</v>
      </c>
      <c r="D2455">
        <f>VLOOKUP($B2455,TrialDesign!$E$2:$I$1147,5,FALSE)</f>
        <v>8</v>
      </c>
      <c r="E2455" t="str">
        <f>VLOOKUP($B2455,TrialDesign!$E$2:$I$1147,3,FALSE)</f>
        <v>Full</v>
      </c>
      <c r="F2455" t="str">
        <f>VLOOKUP($B2455,TrialDesign!$E$2:$I$1147,4,FALSE)</f>
        <v>Saracen</v>
      </c>
      <c r="G2455" s="1">
        <v>41985</v>
      </c>
      <c r="H2455" s="1" t="str">
        <f>VLOOKUP(B2455,TrialDesign!$E$2:$J$1147,6,FALSE)</f>
        <v>Full_8h</v>
      </c>
      <c r="J2455" t="s">
        <v>372</v>
      </c>
      <c r="K2455">
        <v>1</v>
      </c>
      <c r="M2455">
        <v>10</v>
      </c>
      <c r="O2455">
        <v>200</v>
      </c>
      <c r="V2455">
        <v>3</v>
      </c>
      <c r="W2455">
        <f>VLOOKUP(H2455&amp;"_"&amp;M2455+1,'Leaf lengths'!$J$6:$Q$104,VLOOKUP(F2455,'Leaf lengths'!$S$1:$T$6,2,FALSE),FALSE)</f>
        <v>254.73333333333335</v>
      </c>
      <c r="X2455">
        <f t="shared" si="172"/>
        <v>0</v>
      </c>
      <c r="Y2455">
        <f t="shared" si="171"/>
        <v>10</v>
      </c>
      <c r="Z2455" t="str">
        <f t="shared" si="170"/>
        <v/>
      </c>
      <c r="AD2455" t="str">
        <f t="shared" si="173"/>
        <v>FLN</v>
      </c>
    </row>
    <row r="2456" spans="1:30" hidden="1" x14ac:dyDescent="0.3">
      <c r="A2456" t="s">
        <v>417</v>
      </c>
      <c r="B2456">
        <f t="shared" si="174"/>
        <v>401101</v>
      </c>
      <c r="C2456">
        <v>1101</v>
      </c>
      <c r="D2456">
        <f>VLOOKUP($B2456,TrialDesign!$E$2:$I$1147,5,FALSE)</f>
        <v>8</v>
      </c>
      <c r="E2456" t="str">
        <f>VLOOKUP($B2456,TrialDesign!$E$2:$I$1147,3,FALSE)</f>
        <v>Full</v>
      </c>
      <c r="F2456" t="str">
        <f>VLOOKUP($B2456,TrialDesign!$E$2:$I$1147,4,FALSE)</f>
        <v>Saracen</v>
      </c>
      <c r="G2456" s="1">
        <v>41985</v>
      </c>
      <c r="H2456" s="1" t="str">
        <f>VLOOKUP(B2456,TrialDesign!$E$2:$J$1147,6,FALSE)</f>
        <v>Full_8h</v>
      </c>
      <c r="K2456">
        <v>2</v>
      </c>
      <c r="M2456">
        <v>11</v>
      </c>
      <c r="O2456">
        <v>240</v>
      </c>
      <c r="V2456">
        <v>3</v>
      </c>
      <c r="W2456">
        <f>VLOOKUP(H2456&amp;"_"&amp;M2456+1,'Leaf lengths'!$J$6:$Q$104,VLOOKUP(F2456,'Leaf lengths'!$S$1:$T$6,2,FALSE),FALSE)</f>
        <v>254.73333333333335</v>
      </c>
      <c r="X2456">
        <f t="shared" si="172"/>
        <v>0</v>
      </c>
      <c r="Y2456">
        <f t="shared" si="171"/>
        <v>11</v>
      </c>
      <c r="Z2456" t="str">
        <f t="shared" si="170"/>
        <v/>
      </c>
      <c r="AD2456" t="str">
        <f t="shared" si="173"/>
        <v>FLN</v>
      </c>
    </row>
    <row r="2457" spans="1:30" hidden="1" x14ac:dyDescent="0.3">
      <c r="A2457" t="s">
        <v>417</v>
      </c>
      <c r="B2457">
        <f t="shared" si="174"/>
        <v>401101</v>
      </c>
      <c r="C2457">
        <v>1101</v>
      </c>
      <c r="D2457">
        <f>VLOOKUP($B2457,TrialDesign!$E$2:$I$1147,5,FALSE)</f>
        <v>8</v>
      </c>
      <c r="E2457" t="str">
        <f>VLOOKUP($B2457,TrialDesign!$E$2:$I$1147,3,FALSE)</f>
        <v>Full</v>
      </c>
      <c r="F2457" t="str">
        <f>VLOOKUP($B2457,TrialDesign!$E$2:$I$1147,4,FALSE)</f>
        <v>Saracen</v>
      </c>
      <c r="G2457" s="1">
        <v>41985</v>
      </c>
      <c r="H2457" s="1" t="str">
        <f>VLOOKUP(B2457,TrialDesign!$E$2:$J$1147,6,FALSE)</f>
        <v>Full_8h</v>
      </c>
      <c r="K2457">
        <v>3</v>
      </c>
      <c r="M2457">
        <v>10</v>
      </c>
      <c r="O2457">
        <v>205</v>
      </c>
      <c r="V2457">
        <v>3</v>
      </c>
      <c r="W2457">
        <f>VLOOKUP(H2457&amp;"_"&amp;M2457+1,'Leaf lengths'!$J$6:$Q$104,VLOOKUP(F2457,'Leaf lengths'!$S$1:$T$6,2,FALSE),FALSE)</f>
        <v>254.73333333333335</v>
      </c>
      <c r="X2457">
        <f t="shared" si="172"/>
        <v>0</v>
      </c>
      <c r="Y2457">
        <f t="shared" si="171"/>
        <v>10</v>
      </c>
      <c r="Z2457" t="str">
        <f t="shared" si="170"/>
        <v/>
      </c>
      <c r="AD2457" t="str">
        <f t="shared" si="173"/>
        <v>FLN</v>
      </c>
    </row>
    <row r="2458" spans="1:30" hidden="1" x14ac:dyDescent="0.3">
      <c r="A2458" t="s">
        <v>417</v>
      </c>
      <c r="B2458">
        <f t="shared" si="174"/>
        <v>401101</v>
      </c>
      <c r="C2458">
        <v>1101</v>
      </c>
      <c r="D2458">
        <f>VLOOKUP($B2458,TrialDesign!$E$2:$I$1147,5,FALSE)</f>
        <v>8</v>
      </c>
      <c r="E2458" t="str">
        <f>VLOOKUP($B2458,TrialDesign!$E$2:$I$1147,3,FALSE)</f>
        <v>Full</v>
      </c>
      <c r="F2458" t="str">
        <f>VLOOKUP($B2458,TrialDesign!$E$2:$I$1147,4,FALSE)</f>
        <v>Saracen</v>
      </c>
      <c r="G2458" s="1">
        <v>41985</v>
      </c>
      <c r="H2458" s="1" t="str">
        <f>VLOOKUP(B2458,TrialDesign!$E$2:$J$1147,6,FALSE)</f>
        <v>Full_8h</v>
      </c>
      <c r="K2458">
        <v>4</v>
      </c>
      <c r="M2458">
        <v>10</v>
      </c>
      <c r="O2458">
        <v>225</v>
      </c>
      <c r="V2458">
        <v>3</v>
      </c>
      <c r="W2458">
        <f>VLOOKUP(H2458&amp;"_"&amp;M2458+1,'Leaf lengths'!$J$6:$Q$104,VLOOKUP(F2458,'Leaf lengths'!$S$1:$T$6,2,FALSE),FALSE)</f>
        <v>254.73333333333335</v>
      </c>
      <c r="X2458">
        <f t="shared" si="172"/>
        <v>0</v>
      </c>
      <c r="Y2458">
        <f t="shared" si="171"/>
        <v>10</v>
      </c>
      <c r="Z2458" t="str">
        <f t="shared" si="170"/>
        <v/>
      </c>
      <c r="AD2458" t="str">
        <f t="shared" si="173"/>
        <v>FLN</v>
      </c>
    </row>
    <row r="2459" spans="1:30" hidden="1" x14ac:dyDescent="0.3">
      <c r="A2459" t="s">
        <v>417</v>
      </c>
      <c r="B2459">
        <f t="shared" si="174"/>
        <v>401077</v>
      </c>
      <c r="C2459">
        <v>1077</v>
      </c>
      <c r="D2459">
        <f>VLOOKUP($B2459,TrialDesign!$E$2:$I$1147,5,FALSE)</f>
        <v>8</v>
      </c>
      <c r="E2459" t="str">
        <f>VLOOKUP($B2459,TrialDesign!$E$2:$I$1147,3,FALSE)</f>
        <v>Full</v>
      </c>
      <c r="F2459" t="str">
        <f>VLOOKUP($B2459,TrialDesign!$E$2:$I$1147,4,FALSE)</f>
        <v>Saracen</v>
      </c>
      <c r="G2459" s="1">
        <v>41988</v>
      </c>
      <c r="H2459" s="1" t="str">
        <f>VLOOKUP(B2459,TrialDesign!$E$2:$J$1147,6,FALSE)</f>
        <v>Full_8h</v>
      </c>
      <c r="J2459" t="s">
        <v>394</v>
      </c>
      <c r="K2459">
        <v>1</v>
      </c>
      <c r="M2459">
        <v>9</v>
      </c>
      <c r="O2459">
        <v>270</v>
      </c>
      <c r="V2459">
        <v>3</v>
      </c>
      <c r="W2459">
        <f>VLOOKUP(H2459&amp;"_"&amp;M2459+1,'Leaf lengths'!$J$6:$Q$104,VLOOKUP(F2459,'Leaf lengths'!$S$1:$T$6,2,FALSE),FALSE)</f>
        <v>254.73333333333335</v>
      </c>
      <c r="X2459">
        <f t="shared" si="172"/>
        <v>0</v>
      </c>
      <c r="Y2459">
        <f t="shared" si="171"/>
        <v>9</v>
      </c>
      <c r="Z2459" t="str">
        <f t="shared" si="170"/>
        <v/>
      </c>
      <c r="AD2459" t="str">
        <f t="shared" si="173"/>
        <v>FLN</v>
      </c>
    </row>
    <row r="2460" spans="1:30" hidden="1" x14ac:dyDescent="0.3">
      <c r="A2460" t="s">
        <v>417</v>
      </c>
      <c r="B2460">
        <f t="shared" si="174"/>
        <v>401077</v>
      </c>
      <c r="C2460">
        <v>1077</v>
      </c>
      <c r="D2460">
        <f>VLOOKUP($B2460,TrialDesign!$E$2:$I$1147,5,FALSE)</f>
        <v>8</v>
      </c>
      <c r="E2460" t="str">
        <f>VLOOKUP($B2460,TrialDesign!$E$2:$I$1147,3,FALSE)</f>
        <v>Full</v>
      </c>
      <c r="F2460" t="str">
        <f>VLOOKUP($B2460,TrialDesign!$E$2:$I$1147,4,FALSE)</f>
        <v>Saracen</v>
      </c>
      <c r="G2460" s="1">
        <v>41988</v>
      </c>
      <c r="H2460" s="1" t="str">
        <f>VLOOKUP(B2460,TrialDesign!$E$2:$J$1147,6,FALSE)</f>
        <v>Full_8h</v>
      </c>
      <c r="K2460">
        <v>2</v>
      </c>
      <c r="M2460">
        <v>10</v>
      </c>
      <c r="O2460">
        <v>285</v>
      </c>
      <c r="V2460">
        <v>3</v>
      </c>
      <c r="W2460">
        <f>VLOOKUP(H2460&amp;"_"&amp;M2460+1,'Leaf lengths'!$J$6:$Q$104,VLOOKUP(F2460,'Leaf lengths'!$S$1:$T$6,2,FALSE),FALSE)</f>
        <v>254.73333333333335</v>
      </c>
      <c r="X2460">
        <f t="shared" si="172"/>
        <v>0</v>
      </c>
      <c r="Y2460">
        <f t="shared" si="171"/>
        <v>10</v>
      </c>
      <c r="Z2460" t="str">
        <f t="shared" si="170"/>
        <v/>
      </c>
      <c r="AD2460" t="str">
        <f t="shared" si="173"/>
        <v>FLN</v>
      </c>
    </row>
    <row r="2461" spans="1:30" hidden="1" x14ac:dyDescent="0.3">
      <c r="A2461" t="s">
        <v>417</v>
      </c>
      <c r="B2461">
        <f t="shared" si="174"/>
        <v>401077</v>
      </c>
      <c r="C2461">
        <v>1077</v>
      </c>
      <c r="D2461">
        <f>VLOOKUP($B2461,TrialDesign!$E$2:$I$1147,5,FALSE)</f>
        <v>8</v>
      </c>
      <c r="E2461" t="str">
        <f>VLOOKUP($B2461,TrialDesign!$E$2:$I$1147,3,FALSE)</f>
        <v>Full</v>
      </c>
      <c r="F2461" t="str">
        <f>VLOOKUP($B2461,TrialDesign!$E$2:$I$1147,4,FALSE)</f>
        <v>Saracen</v>
      </c>
      <c r="G2461" s="1">
        <v>41988</v>
      </c>
      <c r="H2461" s="1" t="str">
        <f>VLOOKUP(B2461,TrialDesign!$E$2:$J$1147,6,FALSE)</f>
        <v>Full_8h</v>
      </c>
      <c r="K2461">
        <v>3</v>
      </c>
      <c r="M2461">
        <v>9</v>
      </c>
      <c r="O2461">
        <v>310</v>
      </c>
      <c r="V2461">
        <v>3</v>
      </c>
      <c r="W2461">
        <f>VLOOKUP(H2461&amp;"_"&amp;M2461+1,'Leaf lengths'!$J$6:$Q$104,VLOOKUP(F2461,'Leaf lengths'!$S$1:$T$6,2,FALSE),FALSE)</f>
        <v>254.73333333333335</v>
      </c>
      <c r="X2461">
        <f t="shared" si="172"/>
        <v>0</v>
      </c>
      <c r="Y2461">
        <f t="shared" si="171"/>
        <v>9</v>
      </c>
      <c r="Z2461" t="str">
        <f t="shared" si="170"/>
        <v/>
      </c>
      <c r="AD2461" t="str">
        <f t="shared" si="173"/>
        <v>FLN</v>
      </c>
    </row>
    <row r="2462" spans="1:30" hidden="1" x14ac:dyDescent="0.3">
      <c r="A2462" t="s">
        <v>417</v>
      </c>
      <c r="B2462">
        <f t="shared" si="174"/>
        <v>401077</v>
      </c>
      <c r="C2462">
        <v>1077</v>
      </c>
      <c r="D2462">
        <f>VLOOKUP($B2462,TrialDesign!$E$2:$I$1147,5,FALSE)</f>
        <v>8</v>
      </c>
      <c r="E2462" t="str">
        <f>VLOOKUP($B2462,TrialDesign!$E$2:$I$1147,3,FALSE)</f>
        <v>Full</v>
      </c>
      <c r="F2462" t="str">
        <f>VLOOKUP($B2462,TrialDesign!$E$2:$I$1147,4,FALSE)</f>
        <v>Saracen</v>
      </c>
      <c r="G2462" s="1">
        <v>41988</v>
      </c>
      <c r="H2462" s="1" t="str">
        <f>VLOOKUP(B2462,TrialDesign!$E$2:$J$1147,6,FALSE)</f>
        <v>Full_8h</v>
      </c>
      <c r="K2462">
        <v>4</v>
      </c>
      <c r="M2462">
        <v>10</v>
      </c>
      <c r="O2462">
        <v>280</v>
      </c>
      <c r="V2462">
        <v>3</v>
      </c>
      <c r="W2462">
        <f>VLOOKUP(H2462&amp;"_"&amp;M2462+1,'Leaf lengths'!$J$6:$Q$104,VLOOKUP(F2462,'Leaf lengths'!$S$1:$T$6,2,FALSE),FALSE)</f>
        <v>254.73333333333335</v>
      </c>
      <c r="X2462">
        <f t="shared" si="172"/>
        <v>0</v>
      </c>
      <c r="Y2462">
        <f t="shared" si="171"/>
        <v>10</v>
      </c>
      <c r="Z2462" t="str">
        <f t="shared" ref="Z2462:Z2525" si="175">IF(S2462="","",SUM(M2462+R2462+S2462))</f>
        <v/>
      </c>
      <c r="AD2462" t="str">
        <f t="shared" si="173"/>
        <v>FLN</v>
      </c>
    </row>
    <row r="2463" spans="1:30" hidden="1" x14ac:dyDescent="0.3">
      <c r="A2463" t="s">
        <v>417</v>
      </c>
      <c r="B2463">
        <f t="shared" si="174"/>
        <v>401091</v>
      </c>
      <c r="C2463">
        <v>1091</v>
      </c>
      <c r="D2463">
        <f>VLOOKUP($B2463,TrialDesign!$E$2:$I$1147,5,FALSE)</f>
        <v>8</v>
      </c>
      <c r="E2463" t="str">
        <f>VLOOKUP($B2463,TrialDesign!$E$2:$I$1147,3,FALSE)</f>
        <v>Full</v>
      </c>
      <c r="F2463" t="str">
        <f>VLOOKUP($B2463,TrialDesign!$E$2:$I$1147,4,FALSE)</f>
        <v>Saracen</v>
      </c>
      <c r="G2463" s="1">
        <v>41988</v>
      </c>
      <c r="H2463" s="1" t="str">
        <f>VLOOKUP(B2463,TrialDesign!$E$2:$J$1147,6,FALSE)</f>
        <v>Full_8h</v>
      </c>
      <c r="J2463" t="s">
        <v>318</v>
      </c>
      <c r="K2463">
        <v>1</v>
      </c>
      <c r="M2463">
        <v>10</v>
      </c>
      <c r="O2463">
        <v>295</v>
      </c>
      <c r="V2463">
        <v>3</v>
      </c>
      <c r="W2463">
        <f>VLOOKUP(H2463&amp;"_"&amp;M2463+1,'Leaf lengths'!$J$6:$Q$104,VLOOKUP(F2463,'Leaf lengths'!$S$1:$T$6,2,FALSE),FALSE)</f>
        <v>254.73333333333335</v>
      </c>
      <c r="X2463">
        <f t="shared" si="172"/>
        <v>0</v>
      </c>
      <c r="Y2463">
        <f t="shared" si="171"/>
        <v>10</v>
      </c>
      <c r="Z2463" t="str">
        <f t="shared" si="175"/>
        <v/>
      </c>
      <c r="AD2463" t="str">
        <f t="shared" si="173"/>
        <v>FLN</v>
      </c>
    </row>
    <row r="2464" spans="1:30" hidden="1" x14ac:dyDescent="0.3">
      <c r="A2464" t="s">
        <v>417</v>
      </c>
      <c r="B2464">
        <f t="shared" si="174"/>
        <v>401091</v>
      </c>
      <c r="C2464">
        <v>1091</v>
      </c>
      <c r="D2464">
        <f>VLOOKUP($B2464,TrialDesign!$E$2:$I$1147,5,FALSE)</f>
        <v>8</v>
      </c>
      <c r="E2464" t="str">
        <f>VLOOKUP($B2464,TrialDesign!$E$2:$I$1147,3,FALSE)</f>
        <v>Full</v>
      </c>
      <c r="F2464" t="str">
        <f>VLOOKUP($B2464,TrialDesign!$E$2:$I$1147,4,FALSE)</f>
        <v>Saracen</v>
      </c>
      <c r="G2464" s="1">
        <v>41988</v>
      </c>
      <c r="H2464" s="1" t="str">
        <f>VLOOKUP(B2464,TrialDesign!$E$2:$J$1147,6,FALSE)</f>
        <v>Full_8h</v>
      </c>
      <c r="K2464">
        <v>2</v>
      </c>
      <c r="M2464">
        <v>10</v>
      </c>
      <c r="O2464">
        <v>305</v>
      </c>
      <c r="V2464">
        <v>4</v>
      </c>
      <c r="W2464">
        <f>VLOOKUP(H2464&amp;"_"&amp;M2464+1,'Leaf lengths'!$J$6:$Q$104,VLOOKUP(F2464,'Leaf lengths'!$S$1:$T$6,2,FALSE),FALSE)</f>
        <v>254.73333333333335</v>
      </c>
      <c r="X2464">
        <f t="shared" si="172"/>
        <v>0</v>
      </c>
      <c r="Y2464">
        <f t="shared" si="171"/>
        <v>10</v>
      </c>
      <c r="Z2464" t="str">
        <f t="shared" si="175"/>
        <v/>
      </c>
      <c r="AD2464" t="str">
        <f t="shared" si="173"/>
        <v>FLN</v>
      </c>
    </row>
    <row r="2465" spans="1:30" hidden="1" x14ac:dyDescent="0.3">
      <c r="A2465" t="s">
        <v>417</v>
      </c>
      <c r="B2465">
        <f t="shared" si="174"/>
        <v>401091</v>
      </c>
      <c r="C2465">
        <v>1091</v>
      </c>
      <c r="D2465">
        <f>VLOOKUP($B2465,TrialDesign!$E$2:$I$1147,5,FALSE)</f>
        <v>8</v>
      </c>
      <c r="E2465" t="str">
        <f>VLOOKUP($B2465,TrialDesign!$E$2:$I$1147,3,FALSE)</f>
        <v>Full</v>
      </c>
      <c r="F2465" t="str">
        <f>VLOOKUP($B2465,TrialDesign!$E$2:$I$1147,4,FALSE)</f>
        <v>Saracen</v>
      </c>
      <c r="G2465" s="1">
        <v>41988</v>
      </c>
      <c r="H2465" s="1" t="str">
        <f>VLOOKUP(B2465,TrialDesign!$E$2:$J$1147,6,FALSE)</f>
        <v>Full_8h</v>
      </c>
      <c r="K2465">
        <v>3</v>
      </c>
      <c r="M2465">
        <v>9</v>
      </c>
      <c r="O2465">
        <v>242</v>
      </c>
      <c r="V2465">
        <v>3</v>
      </c>
      <c r="W2465">
        <f>VLOOKUP(H2465&amp;"_"&amp;M2465+1,'Leaf lengths'!$J$6:$Q$104,VLOOKUP(F2465,'Leaf lengths'!$S$1:$T$6,2,FALSE),FALSE)</f>
        <v>254.73333333333335</v>
      </c>
      <c r="X2465">
        <f t="shared" si="172"/>
        <v>0</v>
      </c>
      <c r="Y2465">
        <f t="shared" si="171"/>
        <v>9</v>
      </c>
      <c r="Z2465" t="str">
        <f t="shared" si="175"/>
        <v/>
      </c>
      <c r="AD2465" t="str">
        <f t="shared" si="173"/>
        <v>FLN</v>
      </c>
    </row>
    <row r="2466" spans="1:30" hidden="1" x14ac:dyDescent="0.3">
      <c r="A2466" t="s">
        <v>417</v>
      </c>
      <c r="B2466">
        <f t="shared" si="174"/>
        <v>401091</v>
      </c>
      <c r="C2466">
        <v>1091</v>
      </c>
      <c r="D2466">
        <f>VLOOKUP($B2466,TrialDesign!$E$2:$I$1147,5,FALSE)</f>
        <v>8</v>
      </c>
      <c r="E2466" t="str">
        <f>VLOOKUP($B2466,TrialDesign!$E$2:$I$1147,3,FALSE)</f>
        <v>Full</v>
      </c>
      <c r="F2466" t="str">
        <f>VLOOKUP($B2466,TrialDesign!$E$2:$I$1147,4,FALSE)</f>
        <v>Saracen</v>
      </c>
      <c r="G2466" s="1">
        <v>41988</v>
      </c>
      <c r="H2466" s="1" t="str">
        <f>VLOOKUP(B2466,TrialDesign!$E$2:$J$1147,6,FALSE)</f>
        <v>Full_8h</v>
      </c>
      <c r="K2466">
        <v>4</v>
      </c>
      <c r="M2466">
        <v>9</v>
      </c>
      <c r="O2466">
        <v>238</v>
      </c>
      <c r="V2466">
        <v>3</v>
      </c>
      <c r="W2466">
        <f>VLOOKUP(H2466&amp;"_"&amp;M2466+1,'Leaf lengths'!$J$6:$Q$104,VLOOKUP(F2466,'Leaf lengths'!$S$1:$T$6,2,FALSE),FALSE)</f>
        <v>254.73333333333335</v>
      </c>
      <c r="X2466">
        <f t="shared" si="172"/>
        <v>0</v>
      </c>
      <c r="Y2466">
        <f t="shared" ref="Y2466:Y2529" si="176">X2466+M2466</f>
        <v>9</v>
      </c>
      <c r="Z2466" t="str">
        <f t="shared" si="175"/>
        <v/>
      </c>
      <c r="AD2466" t="str">
        <f t="shared" si="173"/>
        <v>FLN</v>
      </c>
    </row>
    <row r="2467" spans="1:30" hidden="1" x14ac:dyDescent="0.3">
      <c r="A2467" t="s">
        <v>417</v>
      </c>
      <c r="B2467">
        <f t="shared" si="174"/>
        <v>401098</v>
      </c>
      <c r="C2467">
        <v>1098</v>
      </c>
      <c r="D2467">
        <f>VLOOKUP($B2467,TrialDesign!$E$2:$I$1147,5,FALSE)</f>
        <v>8</v>
      </c>
      <c r="E2467" t="str">
        <f>VLOOKUP($B2467,TrialDesign!$E$2:$I$1147,3,FALSE)</f>
        <v>Full</v>
      </c>
      <c r="F2467" t="str">
        <f>VLOOKUP($B2467,TrialDesign!$E$2:$I$1147,4,FALSE)</f>
        <v>Saracen</v>
      </c>
      <c r="G2467" s="1">
        <v>41988</v>
      </c>
      <c r="H2467" s="1" t="str">
        <f>VLOOKUP(B2467,TrialDesign!$E$2:$J$1147,6,FALSE)</f>
        <v>Full_8h</v>
      </c>
      <c r="J2467" t="s">
        <v>315</v>
      </c>
      <c r="K2467">
        <v>1</v>
      </c>
      <c r="M2467">
        <v>11</v>
      </c>
      <c r="O2467">
        <v>215</v>
      </c>
      <c r="V2467">
        <v>3</v>
      </c>
      <c r="W2467">
        <f>VLOOKUP(H2467&amp;"_"&amp;M2467+1,'Leaf lengths'!$J$6:$Q$104,VLOOKUP(F2467,'Leaf lengths'!$S$1:$T$6,2,FALSE),FALSE)</f>
        <v>254.73333333333335</v>
      </c>
      <c r="X2467">
        <f t="shared" si="172"/>
        <v>0</v>
      </c>
      <c r="Y2467">
        <f t="shared" si="176"/>
        <v>11</v>
      </c>
      <c r="Z2467" t="str">
        <f t="shared" si="175"/>
        <v/>
      </c>
      <c r="AD2467" t="str">
        <f t="shared" si="173"/>
        <v>FLN</v>
      </c>
    </row>
    <row r="2468" spans="1:30" hidden="1" x14ac:dyDescent="0.3">
      <c r="A2468" t="s">
        <v>417</v>
      </c>
      <c r="B2468">
        <f t="shared" si="174"/>
        <v>401098</v>
      </c>
      <c r="C2468">
        <v>1098</v>
      </c>
      <c r="D2468">
        <f>VLOOKUP($B2468,TrialDesign!$E$2:$I$1147,5,FALSE)</f>
        <v>8</v>
      </c>
      <c r="E2468" t="str">
        <f>VLOOKUP($B2468,TrialDesign!$E$2:$I$1147,3,FALSE)</f>
        <v>Full</v>
      </c>
      <c r="F2468" t="str">
        <f>VLOOKUP($B2468,TrialDesign!$E$2:$I$1147,4,FALSE)</f>
        <v>Saracen</v>
      </c>
      <c r="G2468" s="1">
        <v>41988</v>
      </c>
      <c r="H2468" s="1" t="str">
        <f>VLOOKUP(B2468,TrialDesign!$E$2:$J$1147,6,FALSE)</f>
        <v>Full_8h</v>
      </c>
      <c r="K2468">
        <v>2</v>
      </c>
      <c r="M2468">
        <v>11</v>
      </c>
      <c r="O2468">
        <v>233</v>
      </c>
      <c r="V2468">
        <v>3</v>
      </c>
      <c r="W2468">
        <f>VLOOKUP(H2468&amp;"_"&amp;M2468+1,'Leaf lengths'!$J$6:$Q$104,VLOOKUP(F2468,'Leaf lengths'!$S$1:$T$6,2,FALSE),FALSE)</f>
        <v>254.73333333333335</v>
      </c>
      <c r="X2468">
        <f t="shared" si="172"/>
        <v>0</v>
      </c>
      <c r="Y2468">
        <f t="shared" si="176"/>
        <v>11</v>
      </c>
      <c r="Z2468" t="str">
        <f t="shared" si="175"/>
        <v/>
      </c>
      <c r="AD2468" t="str">
        <f t="shared" si="173"/>
        <v>FLN</v>
      </c>
    </row>
    <row r="2469" spans="1:30" hidden="1" x14ac:dyDescent="0.3">
      <c r="A2469" t="s">
        <v>417</v>
      </c>
      <c r="B2469">
        <f t="shared" si="174"/>
        <v>401098</v>
      </c>
      <c r="C2469">
        <v>1098</v>
      </c>
      <c r="D2469">
        <f>VLOOKUP($B2469,TrialDesign!$E$2:$I$1147,5,FALSE)</f>
        <v>8</v>
      </c>
      <c r="E2469" t="str">
        <f>VLOOKUP($B2469,TrialDesign!$E$2:$I$1147,3,FALSE)</f>
        <v>Full</v>
      </c>
      <c r="F2469" t="str">
        <f>VLOOKUP($B2469,TrialDesign!$E$2:$I$1147,4,FALSE)</f>
        <v>Saracen</v>
      </c>
      <c r="G2469" s="1">
        <v>41988</v>
      </c>
      <c r="H2469" s="1" t="str">
        <f>VLOOKUP(B2469,TrialDesign!$E$2:$J$1147,6,FALSE)</f>
        <v>Full_8h</v>
      </c>
      <c r="K2469">
        <v>3</v>
      </c>
      <c r="M2469">
        <v>12</v>
      </c>
      <c r="O2469">
        <v>175</v>
      </c>
      <c r="V2469">
        <v>3</v>
      </c>
      <c r="W2469">
        <f>VLOOKUP(H2469&amp;"_"&amp;M2469+1,'Leaf lengths'!$J$6:$Q$104,VLOOKUP(F2469,'Leaf lengths'!$S$1:$T$6,2,FALSE),FALSE)</f>
        <v>254.73333333333335</v>
      </c>
      <c r="X2469">
        <f t="shared" si="172"/>
        <v>0</v>
      </c>
      <c r="Y2469">
        <f t="shared" si="176"/>
        <v>12</v>
      </c>
      <c r="Z2469" t="str">
        <f t="shared" si="175"/>
        <v/>
      </c>
      <c r="AD2469" t="str">
        <f t="shared" si="173"/>
        <v>FLN</v>
      </c>
    </row>
    <row r="2470" spans="1:30" hidden="1" x14ac:dyDescent="0.3">
      <c r="A2470" t="s">
        <v>417</v>
      </c>
      <c r="B2470">
        <f t="shared" si="174"/>
        <v>401099</v>
      </c>
      <c r="C2470">
        <v>1099</v>
      </c>
      <c r="D2470">
        <f>VLOOKUP($B2470,TrialDesign!$E$2:$I$1147,5,FALSE)</f>
        <v>8</v>
      </c>
      <c r="E2470" t="str">
        <f>VLOOKUP($B2470,TrialDesign!$E$2:$I$1147,3,FALSE)</f>
        <v>Full</v>
      </c>
      <c r="F2470" t="str">
        <f>VLOOKUP($B2470,TrialDesign!$E$2:$I$1147,4,FALSE)</f>
        <v>Saracen</v>
      </c>
      <c r="G2470" s="1">
        <v>41988</v>
      </c>
      <c r="H2470" s="1" t="str">
        <f>VLOOKUP(B2470,TrialDesign!$E$2:$J$1147,6,FALSE)</f>
        <v>Full_8h</v>
      </c>
      <c r="J2470" t="s">
        <v>397</v>
      </c>
      <c r="K2470">
        <v>1</v>
      </c>
      <c r="M2470">
        <v>10</v>
      </c>
      <c r="O2470">
        <v>220</v>
      </c>
      <c r="V2470">
        <v>3</v>
      </c>
      <c r="W2470">
        <f>VLOOKUP(H2470&amp;"_"&amp;M2470+1,'Leaf lengths'!$J$6:$Q$104,VLOOKUP(F2470,'Leaf lengths'!$S$1:$T$6,2,FALSE),FALSE)</f>
        <v>254.73333333333335</v>
      </c>
      <c r="X2470">
        <f t="shared" si="172"/>
        <v>0</v>
      </c>
      <c r="Y2470">
        <f t="shared" si="176"/>
        <v>10</v>
      </c>
      <c r="Z2470" t="str">
        <f t="shared" si="175"/>
        <v/>
      </c>
      <c r="AD2470" t="str">
        <f t="shared" si="173"/>
        <v>FLN</v>
      </c>
    </row>
    <row r="2471" spans="1:30" hidden="1" x14ac:dyDescent="0.3">
      <c r="A2471" t="s">
        <v>417</v>
      </c>
      <c r="B2471">
        <f t="shared" si="174"/>
        <v>401099</v>
      </c>
      <c r="C2471">
        <v>1099</v>
      </c>
      <c r="D2471">
        <f>VLOOKUP($B2471,TrialDesign!$E$2:$I$1147,5,FALSE)</f>
        <v>8</v>
      </c>
      <c r="E2471" t="str">
        <f>VLOOKUP($B2471,TrialDesign!$E$2:$I$1147,3,FALSE)</f>
        <v>Full</v>
      </c>
      <c r="F2471" t="str">
        <f>VLOOKUP($B2471,TrialDesign!$E$2:$I$1147,4,FALSE)</f>
        <v>Saracen</v>
      </c>
      <c r="G2471" s="1">
        <v>41988</v>
      </c>
      <c r="H2471" s="1" t="str">
        <f>VLOOKUP(B2471,TrialDesign!$E$2:$J$1147,6,FALSE)</f>
        <v>Full_8h</v>
      </c>
      <c r="K2471">
        <v>2</v>
      </c>
      <c r="M2471">
        <v>11</v>
      </c>
      <c r="O2471">
        <v>230</v>
      </c>
      <c r="V2471">
        <v>3</v>
      </c>
      <c r="W2471">
        <f>VLOOKUP(H2471&amp;"_"&amp;M2471+1,'Leaf lengths'!$J$6:$Q$104,VLOOKUP(F2471,'Leaf lengths'!$S$1:$T$6,2,FALSE),FALSE)</f>
        <v>254.73333333333335</v>
      </c>
      <c r="X2471">
        <f t="shared" si="172"/>
        <v>0</v>
      </c>
      <c r="Y2471">
        <f t="shared" si="176"/>
        <v>11</v>
      </c>
      <c r="Z2471" t="str">
        <f t="shared" si="175"/>
        <v/>
      </c>
      <c r="AD2471" t="str">
        <f t="shared" si="173"/>
        <v>FLN</v>
      </c>
    </row>
    <row r="2472" spans="1:30" hidden="1" x14ac:dyDescent="0.3">
      <c r="A2472" t="s">
        <v>417</v>
      </c>
      <c r="B2472">
        <f t="shared" si="174"/>
        <v>401099</v>
      </c>
      <c r="C2472">
        <v>1099</v>
      </c>
      <c r="D2472">
        <f>VLOOKUP($B2472,TrialDesign!$E$2:$I$1147,5,FALSE)</f>
        <v>8</v>
      </c>
      <c r="E2472" t="str">
        <f>VLOOKUP($B2472,TrialDesign!$E$2:$I$1147,3,FALSE)</f>
        <v>Full</v>
      </c>
      <c r="F2472" t="str">
        <f>VLOOKUP($B2472,TrialDesign!$E$2:$I$1147,4,FALSE)</f>
        <v>Saracen</v>
      </c>
      <c r="G2472" s="1">
        <v>41988</v>
      </c>
      <c r="H2472" s="1" t="str">
        <f>VLOOKUP(B2472,TrialDesign!$E$2:$J$1147,6,FALSE)</f>
        <v>Full_8h</v>
      </c>
      <c r="K2472">
        <v>3</v>
      </c>
      <c r="M2472">
        <v>10</v>
      </c>
      <c r="O2472">
        <v>210</v>
      </c>
      <c r="V2472">
        <v>3</v>
      </c>
      <c r="W2472">
        <f>VLOOKUP(H2472&amp;"_"&amp;M2472+1,'Leaf lengths'!$J$6:$Q$104,VLOOKUP(F2472,'Leaf lengths'!$S$1:$T$6,2,FALSE),FALSE)</f>
        <v>254.73333333333335</v>
      </c>
      <c r="X2472">
        <f t="shared" si="172"/>
        <v>0</v>
      </c>
      <c r="Y2472">
        <f t="shared" si="176"/>
        <v>10</v>
      </c>
      <c r="Z2472" t="str">
        <f t="shared" si="175"/>
        <v/>
      </c>
      <c r="AD2472" t="str">
        <f t="shared" si="173"/>
        <v>FLN</v>
      </c>
    </row>
    <row r="2473" spans="1:30" hidden="1" x14ac:dyDescent="0.3">
      <c r="A2473" t="s">
        <v>417</v>
      </c>
      <c r="B2473">
        <f t="shared" si="174"/>
        <v>401099</v>
      </c>
      <c r="C2473">
        <v>1099</v>
      </c>
      <c r="D2473">
        <f>VLOOKUP($B2473,TrialDesign!$E$2:$I$1147,5,FALSE)</f>
        <v>8</v>
      </c>
      <c r="E2473" t="str">
        <f>VLOOKUP($B2473,TrialDesign!$E$2:$I$1147,3,FALSE)</f>
        <v>Full</v>
      </c>
      <c r="F2473" t="str">
        <f>VLOOKUP($B2473,TrialDesign!$E$2:$I$1147,4,FALSE)</f>
        <v>Saracen</v>
      </c>
      <c r="G2473" s="1">
        <v>41988</v>
      </c>
      <c r="H2473" s="1" t="str">
        <f>VLOOKUP(B2473,TrialDesign!$E$2:$J$1147,6,FALSE)</f>
        <v>Full_8h</v>
      </c>
      <c r="K2473">
        <v>4</v>
      </c>
      <c r="M2473">
        <v>10</v>
      </c>
      <c r="O2473">
        <v>230</v>
      </c>
      <c r="V2473">
        <v>3</v>
      </c>
      <c r="W2473">
        <f>VLOOKUP(H2473&amp;"_"&amp;M2473+1,'Leaf lengths'!$J$6:$Q$104,VLOOKUP(F2473,'Leaf lengths'!$S$1:$T$6,2,FALSE),FALSE)</f>
        <v>254.73333333333335</v>
      </c>
      <c r="X2473">
        <f t="shared" ref="X2473:X2536" si="177">IF(OR(N2473="",M2473=N2473),0,Q2473/W2473)</f>
        <v>0</v>
      </c>
      <c r="Y2473">
        <f t="shared" si="176"/>
        <v>10</v>
      </c>
      <c r="Z2473" t="str">
        <f t="shared" si="175"/>
        <v/>
      </c>
      <c r="AD2473" t="str">
        <f t="shared" si="173"/>
        <v>FLN</v>
      </c>
    </row>
    <row r="2474" spans="1:30" hidden="1" x14ac:dyDescent="0.3">
      <c r="A2474" t="s">
        <v>417</v>
      </c>
      <c r="B2474">
        <f t="shared" si="174"/>
        <v>401114</v>
      </c>
      <c r="C2474">
        <v>1114</v>
      </c>
      <c r="D2474">
        <f>VLOOKUP($B2474,TrialDesign!$E$2:$I$1147,5,FALSE)</f>
        <v>8</v>
      </c>
      <c r="E2474" t="str">
        <f>VLOOKUP($B2474,TrialDesign!$E$2:$I$1147,3,FALSE)</f>
        <v>Full</v>
      </c>
      <c r="F2474" t="str">
        <f>VLOOKUP($B2474,TrialDesign!$E$2:$I$1147,4,FALSE)</f>
        <v>Saracen</v>
      </c>
      <c r="G2474" s="1">
        <v>41988</v>
      </c>
      <c r="H2474" s="1" t="str">
        <f>VLOOKUP(B2474,TrialDesign!$E$2:$J$1147,6,FALSE)</f>
        <v>Full_8h</v>
      </c>
      <c r="I2474" s="10">
        <v>41988</v>
      </c>
      <c r="J2474" t="s">
        <v>314</v>
      </c>
      <c r="K2474">
        <v>1</v>
      </c>
      <c r="M2474">
        <v>10</v>
      </c>
      <c r="O2474">
        <v>275</v>
      </c>
      <c r="V2474">
        <v>3</v>
      </c>
      <c r="W2474">
        <f>VLOOKUP(H2474&amp;"_"&amp;M2474+1,'Leaf lengths'!$J$6:$Q$104,VLOOKUP(F2474,'Leaf lengths'!$S$1:$T$6,2,FALSE),FALSE)</f>
        <v>254.73333333333335</v>
      </c>
      <c r="X2474">
        <f t="shared" si="177"/>
        <v>0</v>
      </c>
      <c r="Y2474">
        <f t="shared" si="176"/>
        <v>10</v>
      </c>
      <c r="Z2474" t="str">
        <f t="shared" si="175"/>
        <v/>
      </c>
      <c r="AD2474" t="str">
        <f t="shared" si="173"/>
        <v>FLN</v>
      </c>
    </row>
    <row r="2475" spans="1:30" hidden="1" x14ac:dyDescent="0.3">
      <c r="A2475" t="s">
        <v>417</v>
      </c>
      <c r="B2475">
        <f t="shared" si="174"/>
        <v>401114</v>
      </c>
      <c r="C2475">
        <v>1114</v>
      </c>
      <c r="D2475">
        <f>VLOOKUP($B2475,TrialDesign!$E$2:$I$1147,5,FALSE)</f>
        <v>8</v>
      </c>
      <c r="E2475" t="str">
        <f>VLOOKUP($B2475,TrialDesign!$E$2:$I$1147,3,FALSE)</f>
        <v>Full</v>
      </c>
      <c r="F2475" t="str">
        <f>VLOOKUP($B2475,TrialDesign!$E$2:$I$1147,4,FALSE)</f>
        <v>Saracen</v>
      </c>
      <c r="G2475" s="1">
        <v>41988</v>
      </c>
      <c r="H2475" s="1" t="str">
        <f>VLOOKUP(B2475,TrialDesign!$E$2:$J$1147,6,FALSE)</f>
        <v>Full_8h</v>
      </c>
      <c r="K2475">
        <v>2</v>
      </c>
      <c r="M2475">
        <v>10</v>
      </c>
      <c r="O2475">
        <v>220</v>
      </c>
      <c r="V2475">
        <v>3</v>
      </c>
      <c r="W2475">
        <f>VLOOKUP(H2475&amp;"_"&amp;M2475+1,'Leaf lengths'!$J$6:$Q$104,VLOOKUP(F2475,'Leaf lengths'!$S$1:$T$6,2,FALSE),FALSE)</f>
        <v>254.73333333333335</v>
      </c>
      <c r="X2475">
        <f t="shared" si="177"/>
        <v>0</v>
      </c>
      <c r="Y2475">
        <f t="shared" si="176"/>
        <v>10</v>
      </c>
      <c r="Z2475" t="str">
        <f t="shared" si="175"/>
        <v/>
      </c>
      <c r="AD2475" t="str">
        <f t="shared" si="173"/>
        <v>FLN</v>
      </c>
    </row>
    <row r="2476" spans="1:30" hidden="1" x14ac:dyDescent="0.3">
      <c r="A2476" t="s">
        <v>417</v>
      </c>
      <c r="B2476">
        <f t="shared" si="174"/>
        <v>401114</v>
      </c>
      <c r="C2476">
        <v>1114</v>
      </c>
      <c r="D2476">
        <f>VLOOKUP($B2476,TrialDesign!$E$2:$I$1147,5,FALSE)</f>
        <v>8</v>
      </c>
      <c r="E2476" t="str">
        <f>VLOOKUP($B2476,TrialDesign!$E$2:$I$1147,3,FALSE)</f>
        <v>Full</v>
      </c>
      <c r="F2476" t="str">
        <f>VLOOKUP($B2476,TrialDesign!$E$2:$I$1147,4,FALSE)</f>
        <v>Saracen</v>
      </c>
      <c r="G2476" s="1">
        <v>41988</v>
      </c>
      <c r="H2476" s="1" t="str">
        <f>VLOOKUP(B2476,TrialDesign!$E$2:$J$1147,6,FALSE)</f>
        <v>Full_8h</v>
      </c>
      <c r="K2476">
        <v>3</v>
      </c>
      <c r="M2476">
        <v>11</v>
      </c>
      <c r="O2476">
        <v>195</v>
      </c>
      <c r="V2476">
        <v>3</v>
      </c>
      <c r="W2476">
        <f>VLOOKUP(H2476&amp;"_"&amp;M2476+1,'Leaf lengths'!$J$6:$Q$104,VLOOKUP(F2476,'Leaf lengths'!$S$1:$T$6,2,FALSE),FALSE)</f>
        <v>254.73333333333335</v>
      </c>
      <c r="X2476">
        <f t="shared" si="177"/>
        <v>0</v>
      </c>
      <c r="Y2476">
        <f t="shared" si="176"/>
        <v>11</v>
      </c>
      <c r="Z2476" t="str">
        <f t="shared" si="175"/>
        <v/>
      </c>
      <c r="AD2476" t="str">
        <f t="shared" si="173"/>
        <v>FLN</v>
      </c>
    </row>
    <row r="2477" spans="1:30" hidden="1" x14ac:dyDescent="0.3">
      <c r="A2477" t="s">
        <v>417</v>
      </c>
      <c r="B2477">
        <f t="shared" si="174"/>
        <v>401114</v>
      </c>
      <c r="C2477">
        <v>1114</v>
      </c>
      <c r="D2477">
        <f>VLOOKUP($B2477,TrialDesign!$E$2:$I$1147,5,FALSE)</f>
        <v>8</v>
      </c>
      <c r="E2477" t="str">
        <f>VLOOKUP($B2477,TrialDesign!$E$2:$I$1147,3,FALSE)</f>
        <v>Full</v>
      </c>
      <c r="F2477" t="str">
        <f>VLOOKUP($B2477,TrialDesign!$E$2:$I$1147,4,FALSE)</f>
        <v>Saracen</v>
      </c>
      <c r="G2477" s="1">
        <v>41988</v>
      </c>
      <c r="H2477" s="1" t="str">
        <f>VLOOKUP(B2477,TrialDesign!$E$2:$J$1147,6,FALSE)</f>
        <v>Full_8h</v>
      </c>
      <c r="K2477">
        <v>4</v>
      </c>
      <c r="M2477">
        <v>11</v>
      </c>
      <c r="O2477">
        <v>225</v>
      </c>
      <c r="V2477">
        <v>3</v>
      </c>
      <c r="W2477">
        <f>VLOOKUP(H2477&amp;"_"&amp;M2477+1,'Leaf lengths'!$J$6:$Q$104,VLOOKUP(F2477,'Leaf lengths'!$S$1:$T$6,2,FALSE),FALSE)</f>
        <v>254.73333333333335</v>
      </c>
      <c r="X2477">
        <f t="shared" si="177"/>
        <v>0</v>
      </c>
      <c r="Y2477">
        <f t="shared" si="176"/>
        <v>11</v>
      </c>
      <c r="Z2477" t="str">
        <f t="shared" si="175"/>
        <v/>
      </c>
      <c r="AD2477" t="str">
        <f t="shared" si="173"/>
        <v>FLN</v>
      </c>
    </row>
    <row r="2478" spans="1:30" hidden="1" x14ac:dyDescent="0.3">
      <c r="A2478" t="s">
        <v>417</v>
      </c>
      <c r="B2478">
        <f t="shared" si="174"/>
        <v>400154</v>
      </c>
      <c r="C2478">
        <v>154</v>
      </c>
      <c r="D2478">
        <f>VLOOKUP($B2478,TrialDesign!$E$2:$I$1147,5,FALSE)</f>
        <v>8</v>
      </c>
      <c r="E2478" t="str">
        <f>VLOOKUP($B2478,TrialDesign!$E$2:$I$1147,3,FALSE)</f>
        <v>Nil</v>
      </c>
      <c r="F2478" t="str">
        <f>VLOOKUP($B2478,TrialDesign!$E$2:$I$1147,4,FALSE)</f>
        <v>Amarok</v>
      </c>
      <c r="G2478" s="1">
        <v>41862</v>
      </c>
      <c r="H2478" s="1" t="str">
        <f>VLOOKUP(B2478,TrialDesign!$E$2:$J$1147,6,FALSE)</f>
        <v>None_8h</v>
      </c>
      <c r="J2478">
        <v>154</v>
      </c>
      <c r="K2478">
        <v>1</v>
      </c>
      <c r="L2478">
        <v>1</v>
      </c>
      <c r="M2478">
        <v>2</v>
      </c>
      <c r="N2478">
        <v>4</v>
      </c>
      <c r="O2478">
        <v>48</v>
      </c>
      <c r="Q2478">
        <v>88</v>
      </c>
      <c r="R2478">
        <v>4</v>
      </c>
      <c r="S2478">
        <v>4</v>
      </c>
      <c r="U2478" t="s">
        <v>71</v>
      </c>
      <c r="W2478">
        <f>VLOOKUP(H2478&amp;"_"&amp;M2478+1,'Leaf lengths'!$J$6:$Q$104,VLOOKUP(F2478,'Leaf lengths'!$S$1:$T$6,2,FALSE),FALSE)</f>
        <v>179.9</v>
      </c>
      <c r="X2478">
        <f t="shared" si="177"/>
        <v>0.48916064480266813</v>
      </c>
      <c r="Y2478">
        <f t="shared" si="176"/>
        <v>2.4891606448026682</v>
      </c>
      <c r="Z2478">
        <f t="shared" si="175"/>
        <v>10</v>
      </c>
      <c r="AD2478" t="str">
        <f t="shared" ref="AD2478:AD2541" si="178">IF(OR(M2478=N2478,N2478=""),"FLN","")</f>
        <v/>
      </c>
    </row>
    <row r="2479" spans="1:30" hidden="1" x14ac:dyDescent="0.3">
      <c r="A2479" t="s">
        <v>417</v>
      </c>
      <c r="B2479">
        <f t="shared" si="174"/>
        <v>400154</v>
      </c>
      <c r="C2479">
        <v>154</v>
      </c>
      <c r="D2479">
        <f>VLOOKUP($B2479,TrialDesign!$E$2:$I$1147,5,FALSE)</f>
        <v>8</v>
      </c>
      <c r="E2479" t="str">
        <f>VLOOKUP($B2479,TrialDesign!$E$2:$I$1147,3,FALSE)</f>
        <v>Nil</v>
      </c>
      <c r="F2479" t="str">
        <f>VLOOKUP($B2479,TrialDesign!$E$2:$I$1147,4,FALSE)</f>
        <v>Amarok</v>
      </c>
      <c r="G2479" s="1">
        <v>41862</v>
      </c>
      <c r="H2479" s="1" t="str">
        <f>VLOOKUP(B2479,TrialDesign!$E$2:$J$1147,6,FALSE)</f>
        <v>None_8h</v>
      </c>
      <c r="K2479">
        <v>2</v>
      </c>
      <c r="L2479">
        <v>1</v>
      </c>
      <c r="M2479">
        <v>2</v>
      </c>
      <c r="N2479">
        <v>4</v>
      </c>
      <c r="O2479">
        <v>41</v>
      </c>
      <c r="P2479">
        <v>163</v>
      </c>
      <c r="Q2479">
        <v>42</v>
      </c>
      <c r="R2479">
        <v>4</v>
      </c>
      <c r="S2479">
        <v>3</v>
      </c>
      <c r="U2479" t="s">
        <v>71</v>
      </c>
      <c r="W2479">
        <f>VLOOKUP(H2479&amp;"_"&amp;M2479+1,'Leaf lengths'!$J$6:$Q$104,VLOOKUP(F2479,'Leaf lengths'!$S$1:$T$6,2,FALSE),FALSE)</f>
        <v>179.9</v>
      </c>
      <c r="X2479">
        <f t="shared" si="177"/>
        <v>0.23346303501945526</v>
      </c>
      <c r="Y2479">
        <f t="shared" si="176"/>
        <v>2.2334630350194553</v>
      </c>
      <c r="Z2479">
        <f t="shared" si="175"/>
        <v>9</v>
      </c>
      <c r="AD2479" t="str">
        <f t="shared" si="178"/>
        <v/>
      </c>
    </row>
    <row r="2480" spans="1:30" hidden="1" x14ac:dyDescent="0.3">
      <c r="A2480" t="s">
        <v>417</v>
      </c>
      <c r="B2480">
        <f t="shared" si="174"/>
        <v>400154</v>
      </c>
      <c r="C2480">
        <v>154</v>
      </c>
      <c r="D2480">
        <f>VLOOKUP($B2480,TrialDesign!$E$2:$I$1147,5,FALSE)</f>
        <v>8</v>
      </c>
      <c r="E2480" t="str">
        <f>VLOOKUP($B2480,TrialDesign!$E$2:$I$1147,3,FALSE)</f>
        <v>Nil</v>
      </c>
      <c r="F2480" t="str">
        <f>VLOOKUP($B2480,TrialDesign!$E$2:$I$1147,4,FALSE)</f>
        <v>Amarok</v>
      </c>
      <c r="G2480" s="1">
        <v>41862</v>
      </c>
      <c r="H2480" s="1" t="str">
        <f>VLOOKUP(B2480,TrialDesign!$E$2:$J$1147,6,FALSE)</f>
        <v>None_8h</v>
      </c>
      <c r="K2480">
        <v>3</v>
      </c>
      <c r="L2480">
        <v>1</v>
      </c>
      <c r="M2480">
        <v>3</v>
      </c>
      <c r="N2480">
        <v>4</v>
      </c>
      <c r="O2480">
        <v>48</v>
      </c>
      <c r="P2480">
        <v>173</v>
      </c>
      <c r="Q2480">
        <v>141</v>
      </c>
      <c r="R2480">
        <v>4</v>
      </c>
      <c r="S2480">
        <v>4</v>
      </c>
      <c r="U2480" t="s">
        <v>71</v>
      </c>
      <c r="W2480">
        <f>VLOOKUP(H2480&amp;"_"&amp;M2480+1,'Leaf lengths'!$J$6:$Q$104,VLOOKUP(F2480,'Leaf lengths'!$S$1:$T$6,2,FALSE),FALSE)</f>
        <v>197.875</v>
      </c>
      <c r="X2480">
        <f t="shared" si="177"/>
        <v>0.71257106759317757</v>
      </c>
      <c r="Y2480">
        <f t="shared" si="176"/>
        <v>3.7125710675931778</v>
      </c>
      <c r="Z2480">
        <f t="shared" si="175"/>
        <v>11</v>
      </c>
      <c r="AD2480" t="str">
        <f t="shared" si="178"/>
        <v/>
      </c>
    </row>
    <row r="2481" spans="1:30" hidden="1" x14ac:dyDescent="0.3">
      <c r="A2481" t="s">
        <v>417</v>
      </c>
      <c r="B2481">
        <f t="shared" si="174"/>
        <v>400154</v>
      </c>
      <c r="C2481">
        <v>154</v>
      </c>
      <c r="D2481">
        <f>VLOOKUP($B2481,TrialDesign!$E$2:$I$1147,5,FALSE)</f>
        <v>8</v>
      </c>
      <c r="E2481" t="str">
        <f>VLOOKUP($B2481,TrialDesign!$E$2:$I$1147,3,FALSE)</f>
        <v>Nil</v>
      </c>
      <c r="F2481" t="str">
        <f>VLOOKUP($B2481,TrialDesign!$E$2:$I$1147,4,FALSE)</f>
        <v>Amarok</v>
      </c>
      <c r="G2481" s="1">
        <v>41862</v>
      </c>
      <c r="H2481" s="1" t="str">
        <f>VLOOKUP(B2481,TrialDesign!$E$2:$J$1147,6,FALSE)</f>
        <v>None_8h</v>
      </c>
      <c r="K2481">
        <v>4</v>
      </c>
      <c r="L2481">
        <v>0</v>
      </c>
      <c r="M2481">
        <v>2</v>
      </c>
      <c r="N2481">
        <v>3</v>
      </c>
      <c r="O2481">
        <v>32</v>
      </c>
      <c r="P2481">
        <v>122</v>
      </c>
      <c r="Q2481">
        <v>116</v>
      </c>
      <c r="R2481">
        <v>4</v>
      </c>
      <c r="S2481">
        <v>4</v>
      </c>
      <c r="U2481" t="s">
        <v>71</v>
      </c>
      <c r="W2481">
        <f>VLOOKUP(H2481&amp;"_"&amp;M2481+1,'Leaf lengths'!$J$6:$Q$104,VLOOKUP(F2481,'Leaf lengths'!$S$1:$T$6,2,FALSE),FALSE)</f>
        <v>179.9</v>
      </c>
      <c r="X2481">
        <f t="shared" si="177"/>
        <v>0.64480266814897158</v>
      </c>
      <c r="Y2481">
        <f t="shared" si="176"/>
        <v>2.6448026681489716</v>
      </c>
      <c r="Z2481">
        <f t="shared" si="175"/>
        <v>10</v>
      </c>
      <c r="AD2481" t="str">
        <f t="shared" si="178"/>
        <v/>
      </c>
    </row>
    <row r="2482" spans="1:30" hidden="1" x14ac:dyDescent="0.3">
      <c r="A2482" t="s">
        <v>417</v>
      </c>
      <c r="B2482">
        <f t="shared" si="174"/>
        <v>400160</v>
      </c>
      <c r="C2482">
        <v>160</v>
      </c>
      <c r="D2482">
        <f>VLOOKUP($B2482,TrialDesign!$E$2:$I$1147,5,FALSE)</f>
        <v>8</v>
      </c>
      <c r="E2482" t="str">
        <f>VLOOKUP($B2482,TrialDesign!$E$2:$I$1147,3,FALSE)</f>
        <v>Nil</v>
      </c>
      <c r="F2482" t="str">
        <f>VLOOKUP($B2482,TrialDesign!$E$2:$I$1147,4,FALSE)</f>
        <v>Amarok</v>
      </c>
      <c r="G2482" s="1">
        <v>41862</v>
      </c>
      <c r="H2482" s="1" t="str">
        <f>VLOOKUP(B2482,TrialDesign!$E$2:$J$1147,6,FALSE)</f>
        <v>None_8h</v>
      </c>
      <c r="I2482" s="1">
        <v>41862</v>
      </c>
      <c r="J2482">
        <v>160</v>
      </c>
      <c r="K2482">
        <v>1</v>
      </c>
      <c r="L2482">
        <v>0</v>
      </c>
      <c r="M2482">
        <v>3</v>
      </c>
      <c r="N2482">
        <v>4</v>
      </c>
      <c r="O2482">
        <v>51</v>
      </c>
      <c r="Q2482">
        <v>111</v>
      </c>
      <c r="R2482">
        <v>4</v>
      </c>
      <c r="S2482">
        <v>4</v>
      </c>
      <c r="U2482" t="s">
        <v>71</v>
      </c>
      <c r="W2482">
        <f>VLOOKUP(H2482&amp;"_"&amp;M2482+1,'Leaf lengths'!$J$6:$Q$104,VLOOKUP(F2482,'Leaf lengths'!$S$1:$T$6,2,FALSE),FALSE)</f>
        <v>197.875</v>
      </c>
      <c r="X2482">
        <f t="shared" si="177"/>
        <v>0.56096020214782061</v>
      </c>
      <c r="Y2482">
        <f t="shared" si="176"/>
        <v>3.5609602021478208</v>
      </c>
      <c r="Z2482">
        <f t="shared" si="175"/>
        <v>11</v>
      </c>
      <c r="AD2482" t="str">
        <f t="shared" si="178"/>
        <v/>
      </c>
    </row>
    <row r="2483" spans="1:30" hidden="1" x14ac:dyDescent="0.3">
      <c r="A2483" t="s">
        <v>417</v>
      </c>
      <c r="B2483">
        <f t="shared" si="174"/>
        <v>400160</v>
      </c>
      <c r="C2483">
        <v>160</v>
      </c>
      <c r="D2483">
        <f>VLOOKUP($B2483,TrialDesign!$E$2:$I$1147,5,FALSE)</f>
        <v>8</v>
      </c>
      <c r="E2483" t="str">
        <f>VLOOKUP($B2483,TrialDesign!$E$2:$I$1147,3,FALSE)</f>
        <v>Nil</v>
      </c>
      <c r="F2483" t="str">
        <f>VLOOKUP($B2483,TrialDesign!$E$2:$I$1147,4,FALSE)</f>
        <v>Amarok</v>
      </c>
      <c r="G2483" s="1">
        <v>41862</v>
      </c>
      <c r="H2483" s="1" t="str">
        <f>VLOOKUP(B2483,TrialDesign!$E$2:$J$1147,6,FALSE)</f>
        <v>None_8h</v>
      </c>
      <c r="K2483">
        <v>2</v>
      </c>
      <c r="L2483">
        <v>1</v>
      </c>
      <c r="M2483">
        <v>3</v>
      </c>
      <c r="N2483">
        <v>4</v>
      </c>
      <c r="O2483">
        <v>49</v>
      </c>
      <c r="P2483">
        <v>184</v>
      </c>
      <c r="Q2483">
        <v>151</v>
      </c>
      <c r="R2483">
        <v>5</v>
      </c>
      <c r="S2483">
        <v>4</v>
      </c>
      <c r="U2483" t="s">
        <v>71</v>
      </c>
      <c r="W2483">
        <f>VLOOKUP(H2483&amp;"_"&amp;M2483+1,'Leaf lengths'!$J$6:$Q$104,VLOOKUP(F2483,'Leaf lengths'!$S$1:$T$6,2,FALSE),FALSE)</f>
        <v>197.875</v>
      </c>
      <c r="X2483">
        <f t="shared" si="177"/>
        <v>0.76310802274162981</v>
      </c>
      <c r="Y2483">
        <f t="shared" si="176"/>
        <v>3.7631080227416298</v>
      </c>
      <c r="Z2483">
        <f t="shared" si="175"/>
        <v>12</v>
      </c>
      <c r="AD2483" t="str">
        <f t="shared" si="178"/>
        <v/>
      </c>
    </row>
    <row r="2484" spans="1:30" hidden="1" x14ac:dyDescent="0.3">
      <c r="A2484" t="s">
        <v>417</v>
      </c>
      <c r="B2484">
        <f t="shared" si="174"/>
        <v>400160</v>
      </c>
      <c r="C2484">
        <v>160</v>
      </c>
      <c r="D2484">
        <f>VLOOKUP($B2484,TrialDesign!$E$2:$I$1147,5,FALSE)</f>
        <v>8</v>
      </c>
      <c r="E2484" t="str">
        <f>VLOOKUP($B2484,TrialDesign!$E$2:$I$1147,3,FALSE)</f>
        <v>Nil</v>
      </c>
      <c r="F2484" t="str">
        <f>VLOOKUP($B2484,TrialDesign!$E$2:$I$1147,4,FALSE)</f>
        <v>Amarok</v>
      </c>
      <c r="G2484" s="1">
        <v>41862</v>
      </c>
      <c r="H2484" s="1" t="str">
        <f>VLOOKUP(B2484,TrialDesign!$E$2:$J$1147,6,FALSE)</f>
        <v>None_8h</v>
      </c>
      <c r="K2484">
        <v>3</v>
      </c>
      <c r="L2484">
        <v>1</v>
      </c>
      <c r="M2484">
        <v>2</v>
      </c>
      <c r="N2484">
        <v>4</v>
      </c>
      <c r="O2484">
        <v>42</v>
      </c>
      <c r="P2484">
        <v>191</v>
      </c>
      <c r="Q2484">
        <v>76</v>
      </c>
      <c r="R2484">
        <v>3</v>
      </c>
      <c r="S2484">
        <v>4</v>
      </c>
      <c r="U2484" t="s">
        <v>71</v>
      </c>
      <c r="W2484">
        <f>VLOOKUP(H2484&amp;"_"&amp;M2484+1,'Leaf lengths'!$J$6:$Q$104,VLOOKUP(F2484,'Leaf lengths'!$S$1:$T$6,2,FALSE),FALSE)</f>
        <v>179.9</v>
      </c>
      <c r="X2484">
        <f t="shared" si="177"/>
        <v>0.42245692051139522</v>
      </c>
      <c r="Y2484">
        <f t="shared" si="176"/>
        <v>2.4224569205113951</v>
      </c>
      <c r="Z2484">
        <f t="shared" si="175"/>
        <v>9</v>
      </c>
      <c r="AD2484" t="str">
        <f t="shared" si="178"/>
        <v/>
      </c>
    </row>
    <row r="2485" spans="1:30" hidden="1" x14ac:dyDescent="0.3">
      <c r="A2485" t="s">
        <v>417</v>
      </c>
      <c r="B2485">
        <f t="shared" si="174"/>
        <v>400160</v>
      </c>
      <c r="C2485">
        <v>160</v>
      </c>
      <c r="D2485">
        <f>VLOOKUP($B2485,TrialDesign!$E$2:$I$1147,5,FALSE)</f>
        <v>8</v>
      </c>
      <c r="E2485" t="str">
        <f>VLOOKUP($B2485,TrialDesign!$E$2:$I$1147,3,FALSE)</f>
        <v>Nil</v>
      </c>
      <c r="F2485" t="str">
        <f>VLOOKUP($B2485,TrialDesign!$E$2:$I$1147,4,FALSE)</f>
        <v>Amarok</v>
      </c>
      <c r="G2485" s="1">
        <v>41862</v>
      </c>
      <c r="H2485" s="1" t="str">
        <f>VLOOKUP(B2485,TrialDesign!$E$2:$J$1147,6,FALSE)</f>
        <v>None_8h</v>
      </c>
      <c r="K2485">
        <v>4</v>
      </c>
      <c r="L2485">
        <v>2</v>
      </c>
      <c r="M2485">
        <v>3</v>
      </c>
      <c r="N2485">
        <v>4</v>
      </c>
      <c r="O2485">
        <v>54</v>
      </c>
      <c r="P2485">
        <v>187</v>
      </c>
      <c r="Q2485">
        <v>26</v>
      </c>
      <c r="R2485">
        <v>4</v>
      </c>
      <c r="S2485">
        <v>6</v>
      </c>
      <c r="U2485" t="s">
        <v>71</v>
      </c>
      <c r="W2485">
        <f>VLOOKUP(H2485&amp;"_"&amp;M2485+1,'Leaf lengths'!$J$6:$Q$104,VLOOKUP(F2485,'Leaf lengths'!$S$1:$T$6,2,FALSE),FALSE)</f>
        <v>197.875</v>
      </c>
      <c r="X2485">
        <f t="shared" si="177"/>
        <v>0.131396083385976</v>
      </c>
      <c r="Y2485">
        <f t="shared" si="176"/>
        <v>3.131396083385976</v>
      </c>
      <c r="Z2485">
        <f t="shared" si="175"/>
        <v>13</v>
      </c>
      <c r="AD2485" t="str">
        <f t="shared" si="178"/>
        <v/>
      </c>
    </row>
    <row r="2486" spans="1:30" hidden="1" x14ac:dyDescent="0.3">
      <c r="A2486" t="s">
        <v>417</v>
      </c>
      <c r="B2486">
        <f t="shared" si="174"/>
        <v>400193</v>
      </c>
      <c r="C2486">
        <v>193</v>
      </c>
      <c r="D2486">
        <f>VLOOKUP($B2486,TrialDesign!$E$2:$I$1147,5,FALSE)</f>
        <v>8</v>
      </c>
      <c r="E2486" t="str">
        <f>VLOOKUP($B2486,TrialDesign!$E$2:$I$1147,3,FALSE)</f>
        <v>Nil</v>
      </c>
      <c r="F2486" t="str">
        <f>VLOOKUP($B2486,TrialDesign!$E$2:$I$1147,4,FALSE)</f>
        <v>Amarok</v>
      </c>
      <c r="G2486" s="1">
        <v>41862</v>
      </c>
      <c r="H2486" s="1" t="str">
        <f>VLOOKUP(B2486,TrialDesign!$E$2:$J$1147,6,FALSE)</f>
        <v>None_8h</v>
      </c>
      <c r="J2486">
        <v>193</v>
      </c>
      <c r="K2486">
        <v>1</v>
      </c>
      <c r="L2486">
        <v>1</v>
      </c>
      <c r="M2486">
        <v>3</v>
      </c>
      <c r="N2486">
        <v>4</v>
      </c>
      <c r="O2486">
        <v>58</v>
      </c>
      <c r="Q2486">
        <v>121</v>
      </c>
      <c r="R2486">
        <v>4</v>
      </c>
      <c r="S2486">
        <v>4</v>
      </c>
      <c r="U2486" t="s">
        <v>71</v>
      </c>
      <c r="W2486">
        <f>VLOOKUP(H2486&amp;"_"&amp;M2486+1,'Leaf lengths'!$J$6:$Q$104,VLOOKUP(F2486,'Leaf lengths'!$S$1:$T$6,2,FALSE),FALSE)</f>
        <v>197.875</v>
      </c>
      <c r="X2486">
        <f t="shared" si="177"/>
        <v>0.61149715729627285</v>
      </c>
      <c r="Y2486">
        <f t="shared" si="176"/>
        <v>3.6114971572962729</v>
      </c>
      <c r="Z2486">
        <f t="shared" si="175"/>
        <v>11</v>
      </c>
      <c r="AD2486" t="str">
        <f t="shared" si="178"/>
        <v/>
      </c>
    </row>
    <row r="2487" spans="1:30" hidden="1" x14ac:dyDescent="0.3">
      <c r="A2487" t="s">
        <v>417</v>
      </c>
      <c r="B2487">
        <f t="shared" si="174"/>
        <v>400193</v>
      </c>
      <c r="C2487">
        <v>193</v>
      </c>
      <c r="D2487">
        <f>VLOOKUP($B2487,TrialDesign!$E$2:$I$1147,5,FALSE)</f>
        <v>8</v>
      </c>
      <c r="E2487" t="str">
        <f>VLOOKUP($B2487,TrialDesign!$E$2:$I$1147,3,FALSE)</f>
        <v>Nil</v>
      </c>
      <c r="F2487" t="str">
        <f>VLOOKUP($B2487,TrialDesign!$E$2:$I$1147,4,FALSE)</f>
        <v>Amarok</v>
      </c>
      <c r="G2487" s="1">
        <v>41862</v>
      </c>
      <c r="H2487" s="1" t="str">
        <f>VLOOKUP(B2487,TrialDesign!$E$2:$J$1147,6,FALSE)</f>
        <v>None_8h</v>
      </c>
      <c r="K2487">
        <v>2</v>
      </c>
      <c r="L2487">
        <v>0</v>
      </c>
      <c r="M2487">
        <v>3</v>
      </c>
      <c r="N2487">
        <v>4</v>
      </c>
      <c r="O2487">
        <v>48</v>
      </c>
      <c r="P2487">
        <v>194</v>
      </c>
      <c r="Q2487">
        <v>94</v>
      </c>
      <c r="R2487">
        <v>4</v>
      </c>
      <c r="S2487">
        <v>5</v>
      </c>
      <c r="U2487" t="s">
        <v>71</v>
      </c>
      <c r="W2487">
        <f>VLOOKUP(H2487&amp;"_"&amp;M2487+1,'Leaf lengths'!$J$6:$Q$104,VLOOKUP(F2487,'Leaf lengths'!$S$1:$T$6,2,FALSE),FALSE)</f>
        <v>197.875</v>
      </c>
      <c r="X2487">
        <f t="shared" si="177"/>
        <v>0.47504737839545169</v>
      </c>
      <c r="Y2487">
        <f t="shared" si="176"/>
        <v>3.4750473783954519</v>
      </c>
      <c r="Z2487">
        <f t="shared" si="175"/>
        <v>12</v>
      </c>
      <c r="AD2487" t="str">
        <f t="shared" si="178"/>
        <v/>
      </c>
    </row>
    <row r="2488" spans="1:30" hidden="1" x14ac:dyDescent="0.3">
      <c r="A2488" t="s">
        <v>417</v>
      </c>
      <c r="B2488">
        <f t="shared" si="174"/>
        <v>400193</v>
      </c>
      <c r="C2488">
        <v>193</v>
      </c>
      <c r="D2488">
        <f>VLOOKUP($B2488,TrialDesign!$E$2:$I$1147,5,FALSE)</f>
        <v>8</v>
      </c>
      <c r="E2488" t="str">
        <f>VLOOKUP($B2488,TrialDesign!$E$2:$I$1147,3,FALSE)</f>
        <v>Nil</v>
      </c>
      <c r="F2488" t="str">
        <f>VLOOKUP($B2488,TrialDesign!$E$2:$I$1147,4,FALSE)</f>
        <v>Amarok</v>
      </c>
      <c r="G2488" s="1">
        <v>41862</v>
      </c>
      <c r="H2488" s="1" t="str">
        <f>VLOOKUP(B2488,TrialDesign!$E$2:$J$1147,6,FALSE)</f>
        <v>None_8h</v>
      </c>
      <c r="K2488">
        <v>3</v>
      </c>
      <c r="L2488">
        <v>1</v>
      </c>
      <c r="M2488">
        <v>3</v>
      </c>
      <c r="N2488">
        <v>4</v>
      </c>
      <c r="O2488">
        <v>49</v>
      </c>
      <c r="P2488">
        <v>171</v>
      </c>
      <c r="Q2488">
        <v>149</v>
      </c>
      <c r="R2488">
        <v>5</v>
      </c>
      <c r="S2488">
        <v>4</v>
      </c>
      <c r="U2488" t="s">
        <v>71</v>
      </c>
      <c r="W2488">
        <f>VLOOKUP(H2488&amp;"_"&amp;M2488+1,'Leaf lengths'!$J$6:$Q$104,VLOOKUP(F2488,'Leaf lengths'!$S$1:$T$6,2,FALSE),FALSE)</f>
        <v>197.875</v>
      </c>
      <c r="X2488">
        <f t="shared" si="177"/>
        <v>0.75300063171193932</v>
      </c>
      <c r="Y2488">
        <f t="shared" si="176"/>
        <v>3.7530006317119393</v>
      </c>
      <c r="Z2488">
        <f t="shared" si="175"/>
        <v>12</v>
      </c>
      <c r="AD2488" t="str">
        <f t="shared" si="178"/>
        <v/>
      </c>
    </row>
    <row r="2489" spans="1:30" hidden="1" x14ac:dyDescent="0.3">
      <c r="A2489" t="s">
        <v>417</v>
      </c>
      <c r="B2489">
        <f t="shared" si="174"/>
        <v>400193</v>
      </c>
      <c r="C2489">
        <v>193</v>
      </c>
      <c r="D2489">
        <f>VLOOKUP($B2489,TrialDesign!$E$2:$I$1147,5,FALSE)</f>
        <v>8</v>
      </c>
      <c r="E2489" t="str">
        <f>VLOOKUP($B2489,TrialDesign!$E$2:$I$1147,3,FALSE)</f>
        <v>Nil</v>
      </c>
      <c r="F2489" t="str">
        <f>VLOOKUP($B2489,TrialDesign!$E$2:$I$1147,4,FALSE)</f>
        <v>Amarok</v>
      </c>
      <c r="G2489" s="1">
        <v>41862</v>
      </c>
      <c r="H2489" s="1" t="str">
        <f>VLOOKUP(B2489,TrialDesign!$E$2:$J$1147,6,FALSE)</f>
        <v>None_8h</v>
      </c>
      <c r="K2489">
        <v>4</v>
      </c>
      <c r="L2489">
        <v>0</v>
      </c>
      <c r="M2489">
        <v>2</v>
      </c>
      <c r="N2489">
        <v>4</v>
      </c>
      <c r="O2489">
        <v>41</v>
      </c>
      <c r="P2489">
        <v>158</v>
      </c>
      <c r="Q2489">
        <v>48</v>
      </c>
      <c r="R2489">
        <v>4</v>
      </c>
      <c r="S2489">
        <v>4</v>
      </c>
      <c r="U2489" t="s">
        <v>71</v>
      </c>
      <c r="W2489">
        <f>VLOOKUP(H2489&amp;"_"&amp;M2489+1,'Leaf lengths'!$J$6:$Q$104,VLOOKUP(F2489,'Leaf lengths'!$S$1:$T$6,2,FALSE),FALSE)</f>
        <v>179.9</v>
      </c>
      <c r="X2489">
        <f t="shared" si="177"/>
        <v>0.26681489716509171</v>
      </c>
      <c r="Y2489">
        <f t="shared" si="176"/>
        <v>2.2668148971650917</v>
      </c>
      <c r="Z2489">
        <f t="shared" si="175"/>
        <v>10</v>
      </c>
      <c r="AD2489" t="str">
        <f t="shared" si="178"/>
        <v/>
      </c>
    </row>
    <row r="2490" spans="1:30" hidden="1" x14ac:dyDescent="0.3">
      <c r="A2490" t="s">
        <v>417</v>
      </c>
      <c r="B2490">
        <f t="shared" si="174"/>
        <v>400181</v>
      </c>
      <c r="C2490">
        <v>181</v>
      </c>
      <c r="D2490">
        <f>VLOOKUP($B2490,TrialDesign!$E$2:$I$1147,5,FALSE)</f>
        <v>8</v>
      </c>
      <c r="E2490" t="str">
        <f>VLOOKUP($B2490,TrialDesign!$E$2:$I$1147,3,FALSE)</f>
        <v>Nil</v>
      </c>
      <c r="F2490" t="str">
        <f>VLOOKUP($B2490,TrialDesign!$E$2:$I$1147,4,FALSE)</f>
        <v>Amarok</v>
      </c>
      <c r="G2490" s="1">
        <v>41869</v>
      </c>
      <c r="H2490" s="1" t="str">
        <f>VLOOKUP(B2490,TrialDesign!$E$2:$J$1147,6,FALSE)</f>
        <v>None_8h</v>
      </c>
      <c r="J2490">
        <v>181</v>
      </c>
      <c r="K2490">
        <v>1</v>
      </c>
      <c r="L2490">
        <v>2</v>
      </c>
      <c r="M2490">
        <v>4</v>
      </c>
      <c r="N2490">
        <v>5</v>
      </c>
      <c r="O2490">
        <v>56</v>
      </c>
      <c r="Q2490">
        <v>172</v>
      </c>
      <c r="R2490">
        <v>5</v>
      </c>
      <c r="S2490">
        <v>6</v>
      </c>
      <c r="W2490">
        <f>VLOOKUP(H2490&amp;"_"&amp;M2490+1,'Leaf lengths'!$J$6:$Q$104,VLOOKUP(F2490,'Leaf lengths'!$S$1:$T$6,2,FALSE),FALSE)</f>
        <v>204.81818181818181</v>
      </c>
      <c r="X2490">
        <f t="shared" si="177"/>
        <v>0.83976919662672</v>
      </c>
      <c r="Y2490">
        <f t="shared" si="176"/>
        <v>4.8397691966267198</v>
      </c>
      <c r="Z2490">
        <f t="shared" si="175"/>
        <v>15</v>
      </c>
      <c r="AD2490" t="str">
        <f t="shared" si="178"/>
        <v/>
      </c>
    </row>
    <row r="2491" spans="1:30" hidden="1" x14ac:dyDescent="0.3">
      <c r="A2491" t="s">
        <v>417</v>
      </c>
      <c r="B2491">
        <f t="shared" si="174"/>
        <v>400181</v>
      </c>
      <c r="C2491">
        <v>181</v>
      </c>
      <c r="D2491">
        <f>VLOOKUP($B2491,TrialDesign!$E$2:$I$1147,5,FALSE)</f>
        <v>8</v>
      </c>
      <c r="E2491" t="str">
        <f>VLOOKUP($B2491,TrialDesign!$E$2:$I$1147,3,FALSE)</f>
        <v>Nil</v>
      </c>
      <c r="F2491" t="str">
        <f>VLOOKUP($B2491,TrialDesign!$E$2:$I$1147,4,FALSE)</f>
        <v>Amarok</v>
      </c>
      <c r="G2491" s="1">
        <v>41869</v>
      </c>
      <c r="H2491" s="1" t="str">
        <f>VLOOKUP(B2491,TrialDesign!$E$2:$J$1147,6,FALSE)</f>
        <v>None_8h</v>
      </c>
      <c r="K2491">
        <v>2</v>
      </c>
      <c r="L2491">
        <v>2</v>
      </c>
      <c r="M2491">
        <v>4</v>
      </c>
      <c r="N2491">
        <v>5</v>
      </c>
      <c r="O2491">
        <v>54</v>
      </c>
      <c r="P2491">
        <v>214</v>
      </c>
      <c r="Q2491">
        <v>151</v>
      </c>
      <c r="R2491">
        <v>5</v>
      </c>
      <c r="S2491">
        <v>6</v>
      </c>
      <c r="W2491">
        <f>VLOOKUP(H2491&amp;"_"&amp;M2491+1,'Leaf lengths'!$J$6:$Q$104,VLOOKUP(F2491,'Leaf lengths'!$S$1:$T$6,2,FALSE),FALSE)</f>
        <v>204.81818181818181</v>
      </c>
      <c r="X2491">
        <f t="shared" si="177"/>
        <v>0.73723923657345758</v>
      </c>
      <c r="Y2491">
        <f t="shared" si="176"/>
        <v>4.7372392365734575</v>
      </c>
      <c r="Z2491">
        <f t="shared" si="175"/>
        <v>15</v>
      </c>
      <c r="AD2491" t="str">
        <f t="shared" si="178"/>
        <v/>
      </c>
    </row>
    <row r="2492" spans="1:30" hidden="1" x14ac:dyDescent="0.3">
      <c r="A2492" t="s">
        <v>417</v>
      </c>
      <c r="B2492">
        <f t="shared" si="174"/>
        <v>400181</v>
      </c>
      <c r="C2492">
        <v>181</v>
      </c>
      <c r="D2492">
        <f>VLOOKUP($B2492,TrialDesign!$E$2:$I$1147,5,FALSE)</f>
        <v>8</v>
      </c>
      <c r="E2492" t="str">
        <f>VLOOKUP($B2492,TrialDesign!$E$2:$I$1147,3,FALSE)</f>
        <v>Nil</v>
      </c>
      <c r="F2492" t="str">
        <f>VLOOKUP($B2492,TrialDesign!$E$2:$I$1147,4,FALSE)</f>
        <v>Amarok</v>
      </c>
      <c r="G2492" s="1">
        <v>41869</v>
      </c>
      <c r="H2492" s="1" t="str">
        <f>VLOOKUP(B2492,TrialDesign!$E$2:$J$1147,6,FALSE)</f>
        <v>None_8h</v>
      </c>
      <c r="K2492">
        <v>3</v>
      </c>
      <c r="L2492">
        <v>0</v>
      </c>
      <c r="M2492">
        <v>4</v>
      </c>
      <c r="N2492">
        <v>5</v>
      </c>
      <c r="O2492">
        <v>55</v>
      </c>
      <c r="P2492">
        <v>196</v>
      </c>
      <c r="Q2492">
        <v>125</v>
      </c>
      <c r="R2492">
        <v>4</v>
      </c>
      <c r="S2492">
        <v>6</v>
      </c>
      <c r="W2492">
        <f>VLOOKUP(H2492&amp;"_"&amp;M2492+1,'Leaf lengths'!$J$6:$Q$104,VLOOKUP(F2492,'Leaf lengths'!$S$1:$T$6,2,FALSE),FALSE)</f>
        <v>204.81818181818181</v>
      </c>
      <c r="X2492">
        <f t="shared" si="177"/>
        <v>0.61029738126941857</v>
      </c>
      <c r="Y2492">
        <f t="shared" si="176"/>
        <v>4.6102973812694188</v>
      </c>
      <c r="Z2492">
        <f t="shared" si="175"/>
        <v>14</v>
      </c>
      <c r="AD2492" t="str">
        <f t="shared" si="178"/>
        <v/>
      </c>
    </row>
    <row r="2493" spans="1:30" hidden="1" x14ac:dyDescent="0.3">
      <c r="A2493" t="s">
        <v>417</v>
      </c>
      <c r="B2493">
        <f t="shared" si="174"/>
        <v>400181</v>
      </c>
      <c r="C2493">
        <v>181</v>
      </c>
      <c r="D2493">
        <f>VLOOKUP($B2493,TrialDesign!$E$2:$I$1147,5,FALSE)</f>
        <v>8</v>
      </c>
      <c r="E2493" t="str">
        <f>VLOOKUP($B2493,TrialDesign!$E$2:$I$1147,3,FALSE)</f>
        <v>Nil</v>
      </c>
      <c r="F2493" t="str">
        <f>VLOOKUP($B2493,TrialDesign!$E$2:$I$1147,4,FALSE)</f>
        <v>Amarok</v>
      </c>
      <c r="G2493" s="1">
        <v>41869</v>
      </c>
      <c r="H2493" s="1" t="str">
        <f>VLOOKUP(B2493,TrialDesign!$E$2:$J$1147,6,FALSE)</f>
        <v>None_8h</v>
      </c>
      <c r="K2493">
        <v>4</v>
      </c>
      <c r="L2493">
        <v>1</v>
      </c>
      <c r="M2493">
        <v>3</v>
      </c>
      <c r="N2493">
        <v>4</v>
      </c>
      <c r="O2493">
        <v>45</v>
      </c>
      <c r="P2493">
        <v>196</v>
      </c>
      <c r="Q2493">
        <v>140</v>
      </c>
      <c r="R2493">
        <v>4</v>
      </c>
      <c r="S2493">
        <v>5</v>
      </c>
      <c r="W2493">
        <f>VLOOKUP(H2493&amp;"_"&amp;M2493+1,'Leaf lengths'!$J$6:$Q$104,VLOOKUP(F2493,'Leaf lengths'!$S$1:$T$6,2,FALSE),FALSE)</f>
        <v>197.875</v>
      </c>
      <c r="X2493">
        <f t="shared" si="177"/>
        <v>0.70751737207833232</v>
      </c>
      <c r="Y2493">
        <f t="shared" si="176"/>
        <v>3.7075173720783323</v>
      </c>
      <c r="Z2493">
        <f t="shared" si="175"/>
        <v>12</v>
      </c>
      <c r="AD2493" t="str">
        <f t="shared" si="178"/>
        <v/>
      </c>
    </row>
    <row r="2494" spans="1:30" hidden="1" x14ac:dyDescent="0.3">
      <c r="A2494" t="s">
        <v>417</v>
      </c>
      <c r="B2494">
        <f t="shared" si="174"/>
        <v>400206</v>
      </c>
      <c r="C2494">
        <v>206</v>
      </c>
      <c r="D2494">
        <f>VLOOKUP($B2494,TrialDesign!$E$2:$I$1147,5,FALSE)</f>
        <v>8</v>
      </c>
      <c r="E2494" t="str">
        <f>VLOOKUP($B2494,TrialDesign!$E$2:$I$1147,3,FALSE)</f>
        <v>Nil</v>
      </c>
      <c r="F2494" t="str">
        <f>VLOOKUP($B2494,TrialDesign!$E$2:$I$1147,4,FALSE)</f>
        <v>Amarok</v>
      </c>
      <c r="G2494" s="1">
        <v>41869</v>
      </c>
      <c r="H2494" s="1" t="str">
        <f>VLOOKUP(B2494,TrialDesign!$E$2:$J$1147,6,FALSE)</f>
        <v>None_8h</v>
      </c>
      <c r="J2494">
        <v>206</v>
      </c>
      <c r="K2494">
        <v>1</v>
      </c>
      <c r="L2494">
        <v>2</v>
      </c>
      <c r="M2494">
        <v>4</v>
      </c>
      <c r="N2494">
        <v>5</v>
      </c>
      <c r="O2494">
        <v>52</v>
      </c>
      <c r="Q2494">
        <v>165</v>
      </c>
      <c r="R2494">
        <v>4</v>
      </c>
      <c r="S2494">
        <v>6</v>
      </c>
      <c r="W2494">
        <f>VLOOKUP(H2494&amp;"_"&amp;M2494+1,'Leaf lengths'!$J$6:$Q$104,VLOOKUP(F2494,'Leaf lengths'!$S$1:$T$6,2,FALSE),FALSE)</f>
        <v>204.81818181818181</v>
      </c>
      <c r="X2494">
        <f t="shared" si="177"/>
        <v>0.80559254327563246</v>
      </c>
      <c r="Y2494">
        <f t="shared" si="176"/>
        <v>4.8055925432756323</v>
      </c>
      <c r="Z2494">
        <f t="shared" si="175"/>
        <v>14</v>
      </c>
      <c r="AD2494" t="str">
        <f t="shared" si="178"/>
        <v/>
      </c>
    </row>
    <row r="2495" spans="1:30" hidden="1" x14ac:dyDescent="0.3">
      <c r="A2495" t="s">
        <v>417</v>
      </c>
      <c r="B2495">
        <f t="shared" si="174"/>
        <v>400206</v>
      </c>
      <c r="C2495">
        <v>206</v>
      </c>
      <c r="D2495">
        <f>VLOOKUP($B2495,TrialDesign!$E$2:$I$1147,5,FALSE)</f>
        <v>8</v>
      </c>
      <c r="E2495" t="str">
        <f>VLOOKUP($B2495,TrialDesign!$E$2:$I$1147,3,FALSE)</f>
        <v>Nil</v>
      </c>
      <c r="F2495" t="str">
        <f>VLOOKUP($B2495,TrialDesign!$E$2:$I$1147,4,FALSE)</f>
        <v>Amarok</v>
      </c>
      <c r="G2495" s="1">
        <v>41869</v>
      </c>
      <c r="H2495" s="1" t="str">
        <f>VLOOKUP(B2495,TrialDesign!$E$2:$J$1147,6,FALSE)</f>
        <v>None_8h</v>
      </c>
      <c r="K2495">
        <v>2</v>
      </c>
      <c r="L2495">
        <v>1</v>
      </c>
      <c r="M2495">
        <v>4</v>
      </c>
      <c r="N2495">
        <v>5</v>
      </c>
      <c r="O2495">
        <v>50</v>
      </c>
      <c r="P2495">
        <v>185</v>
      </c>
      <c r="Q2495">
        <v>159</v>
      </c>
      <c r="R2495">
        <v>4</v>
      </c>
      <c r="S2495">
        <v>6</v>
      </c>
      <c r="W2495">
        <f>VLOOKUP(H2495&amp;"_"&amp;M2495+1,'Leaf lengths'!$J$6:$Q$104,VLOOKUP(F2495,'Leaf lengths'!$S$1:$T$6,2,FALSE),FALSE)</f>
        <v>204.81818181818181</v>
      </c>
      <c r="X2495">
        <f t="shared" si="177"/>
        <v>0.77629826897470044</v>
      </c>
      <c r="Y2495">
        <f t="shared" si="176"/>
        <v>4.7762982689747009</v>
      </c>
      <c r="Z2495">
        <f t="shared" si="175"/>
        <v>14</v>
      </c>
      <c r="AD2495" t="str">
        <f t="shared" si="178"/>
        <v/>
      </c>
    </row>
    <row r="2496" spans="1:30" hidden="1" x14ac:dyDescent="0.3">
      <c r="A2496" t="s">
        <v>417</v>
      </c>
      <c r="B2496">
        <f t="shared" si="174"/>
        <v>400206</v>
      </c>
      <c r="C2496">
        <v>206</v>
      </c>
      <c r="D2496">
        <f>VLOOKUP($B2496,TrialDesign!$E$2:$I$1147,5,FALSE)</f>
        <v>8</v>
      </c>
      <c r="E2496" t="str">
        <f>VLOOKUP($B2496,TrialDesign!$E$2:$I$1147,3,FALSE)</f>
        <v>Nil</v>
      </c>
      <c r="F2496" t="str">
        <f>VLOOKUP($B2496,TrialDesign!$E$2:$I$1147,4,FALSE)</f>
        <v>Amarok</v>
      </c>
      <c r="G2496" s="1">
        <v>41869</v>
      </c>
      <c r="H2496" s="1" t="str">
        <f>VLOOKUP(B2496,TrialDesign!$E$2:$J$1147,6,FALSE)</f>
        <v>None_8h</v>
      </c>
      <c r="K2496">
        <v>3</v>
      </c>
      <c r="L2496">
        <v>0</v>
      </c>
      <c r="M2496">
        <v>3</v>
      </c>
      <c r="N2496">
        <v>4</v>
      </c>
      <c r="O2496">
        <v>37</v>
      </c>
      <c r="P2496">
        <v>172</v>
      </c>
      <c r="Q2496">
        <v>165</v>
      </c>
      <c r="R2496">
        <v>5</v>
      </c>
      <c r="S2496">
        <v>5</v>
      </c>
      <c r="W2496">
        <f>VLOOKUP(H2496&amp;"_"&amp;M2496+1,'Leaf lengths'!$J$6:$Q$104,VLOOKUP(F2496,'Leaf lengths'!$S$1:$T$6,2,FALSE),FALSE)</f>
        <v>197.875</v>
      </c>
      <c r="X2496">
        <f t="shared" si="177"/>
        <v>0.83385975994946304</v>
      </c>
      <c r="Y2496">
        <f t="shared" si="176"/>
        <v>3.8338597599494628</v>
      </c>
      <c r="Z2496">
        <f t="shared" si="175"/>
        <v>13</v>
      </c>
      <c r="AD2496" t="str">
        <f t="shared" si="178"/>
        <v/>
      </c>
    </row>
    <row r="2497" spans="1:30" hidden="1" x14ac:dyDescent="0.3">
      <c r="A2497" t="s">
        <v>417</v>
      </c>
      <c r="B2497">
        <f t="shared" si="174"/>
        <v>400206</v>
      </c>
      <c r="C2497">
        <v>206</v>
      </c>
      <c r="D2497">
        <f>VLOOKUP($B2497,TrialDesign!$E$2:$I$1147,5,FALSE)</f>
        <v>8</v>
      </c>
      <c r="E2497" t="str">
        <f>VLOOKUP($B2497,TrialDesign!$E$2:$I$1147,3,FALSE)</f>
        <v>Nil</v>
      </c>
      <c r="F2497" t="str">
        <f>VLOOKUP($B2497,TrialDesign!$E$2:$I$1147,4,FALSE)</f>
        <v>Amarok</v>
      </c>
      <c r="G2497" s="1">
        <v>41869</v>
      </c>
      <c r="H2497" s="1" t="str">
        <f>VLOOKUP(B2497,TrialDesign!$E$2:$J$1147,6,FALSE)</f>
        <v>None_8h</v>
      </c>
      <c r="K2497">
        <v>4</v>
      </c>
      <c r="L2497">
        <v>0</v>
      </c>
      <c r="M2497">
        <v>3</v>
      </c>
      <c r="N2497">
        <v>4</v>
      </c>
      <c r="O2497">
        <v>36</v>
      </c>
      <c r="P2497">
        <v>161</v>
      </c>
      <c r="Q2497">
        <v>133</v>
      </c>
      <c r="R2497">
        <v>5</v>
      </c>
      <c r="S2497">
        <v>4</v>
      </c>
      <c r="W2497">
        <f>VLOOKUP(H2497&amp;"_"&amp;M2497+1,'Leaf lengths'!$J$6:$Q$104,VLOOKUP(F2497,'Leaf lengths'!$S$1:$T$6,2,FALSE),FALSE)</f>
        <v>197.875</v>
      </c>
      <c r="X2497">
        <f t="shared" si="177"/>
        <v>0.6721415034744157</v>
      </c>
      <c r="Y2497">
        <f t="shared" si="176"/>
        <v>3.6721415034744158</v>
      </c>
      <c r="Z2497">
        <f t="shared" si="175"/>
        <v>12</v>
      </c>
      <c r="AD2497" t="str">
        <f t="shared" si="178"/>
        <v/>
      </c>
    </row>
    <row r="2498" spans="1:30" hidden="1" x14ac:dyDescent="0.3">
      <c r="A2498" t="s">
        <v>417</v>
      </c>
      <c r="B2498">
        <f t="shared" si="174"/>
        <v>400215</v>
      </c>
      <c r="C2498">
        <v>215</v>
      </c>
      <c r="D2498">
        <f>VLOOKUP($B2498,TrialDesign!$E$2:$I$1147,5,FALSE)</f>
        <v>8</v>
      </c>
      <c r="E2498" t="str">
        <f>VLOOKUP($B2498,TrialDesign!$E$2:$I$1147,3,FALSE)</f>
        <v>Nil</v>
      </c>
      <c r="F2498" t="str">
        <f>VLOOKUP($B2498,TrialDesign!$E$2:$I$1147,4,FALSE)</f>
        <v>Amarok</v>
      </c>
      <c r="G2498" s="1">
        <v>41869</v>
      </c>
      <c r="H2498" s="1" t="str">
        <f>VLOOKUP(B2498,TrialDesign!$E$2:$J$1147,6,FALSE)</f>
        <v>None_8h</v>
      </c>
      <c r="J2498">
        <v>215</v>
      </c>
      <c r="K2498">
        <v>1</v>
      </c>
      <c r="L2498">
        <v>2</v>
      </c>
      <c r="M2498">
        <v>4</v>
      </c>
      <c r="N2498">
        <v>6</v>
      </c>
      <c r="O2498">
        <v>52</v>
      </c>
      <c r="Q2498">
        <v>42</v>
      </c>
      <c r="R2498">
        <v>4</v>
      </c>
      <c r="S2498">
        <v>7</v>
      </c>
      <c r="W2498">
        <f>VLOOKUP(H2498&amp;"_"&amp;M2498+1,'Leaf lengths'!$J$6:$Q$104,VLOOKUP(F2498,'Leaf lengths'!$S$1:$T$6,2,FALSE),FALSE)</f>
        <v>204.81818181818181</v>
      </c>
      <c r="X2498">
        <f t="shared" si="177"/>
        <v>0.20505992010652463</v>
      </c>
      <c r="Y2498">
        <f t="shared" si="176"/>
        <v>4.2050599201065246</v>
      </c>
      <c r="Z2498">
        <f t="shared" si="175"/>
        <v>15</v>
      </c>
      <c r="AD2498" t="str">
        <f t="shared" si="178"/>
        <v/>
      </c>
    </row>
    <row r="2499" spans="1:30" hidden="1" x14ac:dyDescent="0.3">
      <c r="A2499" t="s">
        <v>417</v>
      </c>
      <c r="B2499">
        <f t="shared" si="174"/>
        <v>400215</v>
      </c>
      <c r="C2499">
        <v>215</v>
      </c>
      <c r="D2499">
        <f>VLOOKUP($B2499,TrialDesign!$E$2:$I$1147,5,FALSE)</f>
        <v>8</v>
      </c>
      <c r="E2499" t="str">
        <f>VLOOKUP($B2499,TrialDesign!$E$2:$I$1147,3,FALSE)</f>
        <v>Nil</v>
      </c>
      <c r="F2499" t="str">
        <f>VLOOKUP($B2499,TrialDesign!$E$2:$I$1147,4,FALSE)</f>
        <v>Amarok</v>
      </c>
      <c r="G2499" s="1">
        <v>41869</v>
      </c>
      <c r="H2499" s="1" t="str">
        <f>VLOOKUP(B2499,TrialDesign!$E$2:$J$1147,6,FALSE)</f>
        <v>None_8h</v>
      </c>
      <c r="K2499">
        <v>2</v>
      </c>
      <c r="L2499">
        <v>1</v>
      </c>
      <c r="M2499">
        <v>5</v>
      </c>
      <c r="N2499">
        <v>6</v>
      </c>
      <c r="O2499">
        <v>55</v>
      </c>
      <c r="P2499">
        <v>198</v>
      </c>
      <c r="Q2499">
        <v>89</v>
      </c>
      <c r="R2499">
        <v>4</v>
      </c>
      <c r="S2499">
        <v>4</v>
      </c>
      <c r="W2499">
        <f>VLOOKUP(H2499&amp;"_"&amp;M2499+1,'Leaf lengths'!$J$6:$Q$104,VLOOKUP(F2499,'Leaf lengths'!$S$1:$T$6,2,FALSE),FALSE)</f>
        <v>232.625</v>
      </c>
      <c r="X2499">
        <f t="shared" si="177"/>
        <v>0.38259000537345511</v>
      </c>
      <c r="Y2499">
        <f t="shared" si="176"/>
        <v>5.382590005373455</v>
      </c>
      <c r="Z2499">
        <f t="shared" si="175"/>
        <v>13</v>
      </c>
      <c r="AD2499" t="str">
        <f t="shared" si="178"/>
        <v/>
      </c>
    </row>
    <row r="2500" spans="1:30" hidden="1" x14ac:dyDescent="0.3">
      <c r="A2500" t="s">
        <v>417</v>
      </c>
      <c r="B2500">
        <f t="shared" si="174"/>
        <v>400215</v>
      </c>
      <c r="C2500">
        <v>215</v>
      </c>
      <c r="D2500">
        <f>VLOOKUP($B2500,TrialDesign!$E$2:$I$1147,5,FALSE)</f>
        <v>8</v>
      </c>
      <c r="E2500" t="str">
        <f>VLOOKUP($B2500,TrialDesign!$E$2:$I$1147,3,FALSE)</f>
        <v>Nil</v>
      </c>
      <c r="F2500" t="str">
        <f>VLOOKUP($B2500,TrialDesign!$E$2:$I$1147,4,FALSE)</f>
        <v>Amarok</v>
      </c>
      <c r="G2500" s="1">
        <v>41869</v>
      </c>
      <c r="H2500" s="1" t="str">
        <f>VLOOKUP(B2500,TrialDesign!$E$2:$J$1147,6,FALSE)</f>
        <v>None_8h</v>
      </c>
      <c r="K2500">
        <v>3</v>
      </c>
      <c r="L2500">
        <v>1</v>
      </c>
      <c r="M2500">
        <v>4</v>
      </c>
      <c r="N2500">
        <v>5</v>
      </c>
      <c r="O2500">
        <v>54</v>
      </c>
      <c r="P2500">
        <v>180</v>
      </c>
      <c r="Q2500">
        <v>140</v>
      </c>
      <c r="R2500">
        <v>4</v>
      </c>
      <c r="S2500">
        <v>5</v>
      </c>
      <c r="W2500">
        <f>VLOOKUP(H2500&amp;"_"&amp;M2500+1,'Leaf lengths'!$J$6:$Q$104,VLOOKUP(F2500,'Leaf lengths'!$S$1:$T$6,2,FALSE),FALSE)</f>
        <v>204.81818181818181</v>
      </c>
      <c r="X2500">
        <f t="shared" si="177"/>
        <v>0.68353306702174876</v>
      </c>
      <c r="Y2500">
        <f t="shared" si="176"/>
        <v>4.6835330670217488</v>
      </c>
      <c r="Z2500">
        <f t="shared" si="175"/>
        <v>13</v>
      </c>
      <c r="AD2500" t="str">
        <f t="shared" si="178"/>
        <v/>
      </c>
    </row>
    <row r="2501" spans="1:30" hidden="1" x14ac:dyDescent="0.3">
      <c r="A2501" t="s">
        <v>417</v>
      </c>
      <c r="B2501">
        <f t="shared" si="174"/>
        <v>400215</v>
      </c>
      <c r="C2501">
        <v>215</v>
      </c>
      <c r="D2501">
        <f>VLOOKUP($B2501,TrialDesign!$E$2:$I$1147,5,FALSE)</f>
        <v>8</v>
      </c>
      <c r="E2501" t="str">
        <f>VLOOKUP($B2501,TrialDesign!$E$2:$I$1147,3,FALSE)</f>
        <v>Nil</v>
      </c>
      <c r="F2501" t="str">
        <f>VLOOKUP($B2501,TrialDesign!$E$2:$I$1147,4,FALSE)</f>
        <v>Amarok</v>
      </c>
      <c r="G2501" s="1">
        <v>41869</v>
      </c>
      <c r="H2501" s="1" t="str">
        <f>VLOOKUP(B2501,TrialDesign!$E$2:$J$1147,6,FALSE)</f>
        <v>None_8h</v>
      </c>
      <c r="K2501">
        <v>4</v>
      </c>
      <c r="L2501">
        <v>0</v>
      </c>
      <c r="M2501">
        <v>3</v>
      </c>
      <c r="N2501">
        <v>5</v>
      </c>
      <c r="O2501">
        <v>40</v>
      </c>
      <c r="P2501">
        <v>171</v>
      </c>
      <c r="Q2501">
        <v>25</v>
      </c>
      <c r="R2501">
        <v>5</v>
      </c>
      <c r="S2501">
        <v>4</v>
      </c>
      <c r="W2501">
        <f>VLOOKUP(H2501&amp;"_"&amp;M2501+1,'Leaf lengths'!$J$6:$Q$104,VLOOKUP(F2501,'Leaf lengths'!$S$1:$T$6,2,FALSE),FALSE)</f>
        <v>197.875</v>
      </c>
      <c r="X2501">
        <f t="shared" si="177"/>
        <v>0.12634238787113075</v>
      </c>
      <c r="Y2501">
        <f t="shared" si="176"/>
        <v>3.1263423878711309</v>
      </c>
      <c r="Z2501">
        <f t="shared" si="175"/>
        <v>12</v>
      </c>
      <c r="AD2501" t="str">
        <f t="shared" si="178"/>
        <v/>
      </c>
    </row>
    <row r="2502" spans="1:30" hidden="1" x14ac:dyDescent="0.3">
      <c r="A2502" t="s">
        <v>417</v>
      </c>
      <c r="B2502">
        <f t="shared" si="174"/>
        <v>400164</v>
      </c>
      <c r="C2502">
        <v>164</v>
      </c>
      <c r="D2502">
        <f>VLOOKUP($B2502,TrialDesign!$E$2:$I$1147,5,FALSE)</f>
        <v>8</v>
      </c>
      <c r="E2502" t="str">
        <f>VLOOKUP($B2502,TrialDesign!$E$2:$I$1147,3,FALSE)</f>
        <v>Nil</v>
      </c>
      <c r="F2502" t="str">
        <f>VLOOKUP($B2502,TrialDesign!$E$2:$I$1147,4,FALSE)</f>
        <v>Amarok</v>
      </c>
      <c r="G2502" s="1">
        <v>41874</v>
      </c>
      <c r="H2502" s="1" t="str">
        <f>VLOOKUP(B2502,TrialDesign!$E$2:$J$1147,6,FALSE)</f>
        <v>None_8h</v>
      </c>
      <c r="J2502">
        <v>164</v>
      </c>
      <c r="K2502">
        <v>1</v>
      </c>
      <c r="L2502">
        <v>2</v>
      </c>
      <c r="M2502">
        <v>5</v>
      </c>
      <c r="N2502">
        <v>6</v>
      </c>
      <c r="O2502">
        <v>55</v>
      </c>
      <c r="Q2502">
        <v>170</v>
      </c>
      <c r="R2502">
        <v>4</v>
      </c>
      <c r="S2502">
        <v>5</v>
      </c>
      <c r="U2502" t="s">
        <v>71</v>
      </c>
      <c r="W2502">
        <f>VLOOKUP(H2502&amp;"_"&amp;M2502+1,'Leaf lengths'!$J$6:$Q$104,VLOOKUP(F2502,'Leaf lengths'!$S$1:$T$6,2,FALSE),FALSE)</f>
        <v>232.625</v>
      </c>
      <c r="X2502">
        <f t="shared" si="177"/>
        <v>0.73078989790435245</v>
      </c>
      <c r="Y2502">
        <f t="shared" si="176"/>
        <v>5.7307898979043523</v>
      </c>
      <c r="Z2502">
        <f t="shared" si="175"/>
        <v>14</v>
      </c>
      <c r="AD2502" t="str">
        <f t="shared" si="178"/>
        <v/>
      </c>
    </row>
    <row r="2503" spans="1:30" hidden="1" x14ac:dyDescent="0.3">
      <c r="A2503" t="s">
        <v>417</v>
      </c>
      <c r="B2503">
        <f t="shared" si="174"/>
        <v>400164</v>
      </c>
      <c r="C2503">
        <v>164</v>
      </c>
      <c r="D2503">
        <f>VLOOKUP($B2503,TrialDesign!$E$2:$I$1147,5,FALSE)</f>
        <v>8</v>
      </c>
      <c r="E2503" t="str">
        <f>VLOOKUP($B2503,TrialDesign!$E$2:$I$1147,3,FALSE)</f>
        <v>Nil</v>
      </c>
      <c r="F2503" t="str">
        <f>VLOOKUP($B2503,TrialDesign!$E$2:$I$1147,4,FALSE)</f>
        <v>Amarok</v>
      </c>
      <c r="G2503" s="1">
        <v>41874</v>
      </c>
      <c r="H2503" s="1" t="str">
        <f>VLOOKUP(B2503,TrialDesign!$E$2:$J$1147,6,FALSE)</f>
        <v>None_8h</v>
      </c>
      <c r="K2503">
        <v>2</v>
      </c>
      <c r="L2503">
        <v>1</v>
      </c>
      <c r="M2503">
        <v>4</v>
      </c>
      <c r="N2503">
        <v>5</v>
      </c>
      <c r="O2503">
        <v>51</v>
      </c>
      <c r="P2503">
        <v>188</v>
      </c>
      <c r="Q2503">
        <v>117</v>
      </c>
      <c r="R2503">
        <v>5</v>
      </c>
      <c r="S2503">
        <v>6</v>
      </c>
      <c r="U2503" t="s">
        <v>71</v>
      </c>
      <c r="W2503">
        <f>VLOOKUP(H2503&amp;"_"&amp;M2503+1,'Leaf lengths'!$J$6:$Q$104,VLOOKUP(F2503,'Leaf lengths'!$S$1:$T$6,2,FALSE),FALSE)</f>
        <v>204.81818181818181</v>
      </c>
      <c r="X2503">
        <f t="shared" si="177"/>
        <v>0.57123834886817582</v>
      </c>
      <c r="Y2503">
        <f t="shared" si="176"/>
        <v>4.5712383488681763</v>
      </c>
      <c r="Z2503">
        <f t="shared" si="175"/>
        <v>15</v>
      </c>
      <c r="AD2503" t="str">
        <f t="shared" si="178"/>
        <v/>
      </c>
    </row>
    <row r="2504" spans="1:30" hidden="1" x14ac:dyDescent="0.3">
      <c r="A2504" t="s">
        <v>417</v>
      </c>
      <c r="B2504">
        <f t="shared" si="174"/>
        <v>400164</v>
      </c>
      <c r="C2504">
        <v>164</v>
      </c>
      <c r="D2504">
        <f>VLOOKUP($B2504,TrialDesign!$E$2:$I$1147,5,FALSE)</f>
        <v>8</v>
      </c>
      <c r="E2504" t="str">
        <f>VLOOKUP($B2504,TrialDesign!$E$2:$I$1147,3,FALSE)</f>
        <v>Nil</v>
      </c>
      <c r="F2504" t="str">
        <f>VLOOKUP($B2504,TrialDesign!$E$2:$I$1147,4,FALSE)</f>
        <v>Amarok</v>
      </c>
      <c r="G2504" s="1">
        <v>41874</v>
      </c>
      <c r="H2504" s="1" t="str">
        <f>VLOOKUP(B2504,TrialDesign!$E$2:$J$1147,6,FALSE)</f>
        <v>None_8h</v>
      </c>
      <c r="K2504">
        <v>3</v>
      </c>
      <c r="L2504">
        <v>2</v>
      </c>
      <c r="M2504">
        <v>5</v>
      </c>
      <c r="N2504">
        <v>6</v>
      </c>
      <c r="O2504">
        <v>59</v>
      </c>
      <c r="P2504">
        <v>196</v>
      </c>
      <c r="Q2504">
        <v>70</v>
      </c>
      <c r="R2504">
        <v>5</v>
      </c>
      <c r="S2504">
        <v>6</v>
      </c>
      <c r="U2504" t="s">
        <v>71</v>
      </c>
      <c r="W2504">
        <f>VLOOKUP(H2504&amp;"_"&amp;M2504+1,'Leaf lengths'!$J$6:$Q$104,VLOOKUP(F2504,'Leaf lengths'!$S$1:$T$6,2,FALSE),FALSE)</f>
        <v>232.625</v>
      </c>
      <c r="X2504">
        <f t="shared" si="177"/>
        <v>0.30091348737238044</v>
      </c>
      <c r="Y2504">
        <f t="shared" si="176"/>
        <v>5.3009134873723802</v>
      </c>
      <c r="Z2504">
        <f t="shared" si="175"/>
        <v>16</v>
      </c>
      <c r="AD2504" t="str">
        <f t="shared" si="178"/>
        <v/>
      </c>
    </row>
    <row r="2505" spans="1:30" hidden="1" x14ac:dyDescent="0.3">
      <c r="A2505" t="s">
        <v>417</v>
      </c>
      <c r="B2505">
        <f t="shared" si="174"/>
        <v>400164</v>
      </c>
      <c r="C2505">
        <v>164</v>
      </c>
      <c r="D2505">
        <f>VLOOKUP($B2505,TrialDesign!$E$2:$I$1147,5,FALSE)</f>
        <v>8</v>
      </c>
      <c r="E2505" t="str">
        <f>VLOOKUP($B2505,TrialDesign!$E$2:$I$1147,3,FALSE)</f>
        <v>Nil</v>
      </c>
      <c r="F2505" t="str">
        <f>VLOOKUP($B2505,TrialDesign!$E$2:$I$1147,4,FALSE)</f>
        <v>Amarok</v>
      </c>
      <c r="G2505" s="1">
        <v>41874</v>
      </c>
      <c r="H2505" s="1" t="str">
        <f>VLOOKUP(B2505,TrialDesign!$E$2:$J$1147,6,FALSE)</f>
        <v>None_8h</v>
      </c>
      <c r="K2505">
        <v>4</v>
      </c>
      <c r="L2505">
        <v>0</v>
      </c>
      <c r="M2505">
        <v>4</v>
      </c>
      <c r="N2505">
        <v>5</v>
      </c>
      <c r="O2505">
        <v>50</v>
      </c>
      <c r="P2505">
        <v>196</v>
      </c>
      <c r="Q2505">
        <v>158</v>
      </c>
      <c r="R2505">
        <v>5</v>
      </c>
      <c r="S2505">
        <v>6</v>
      </c>
      <c r="T2505">
        <v>10</v>
      </c>
      <c r="U2505" t="s">
        <v>414</v>
      </c>
      <c r="V2505">
        <v>1</v>
      </c>
      <c r="W2505">
        <f>VLOOKUP(H2505&amp;"_"&amp;M2505+1,'Leaf lengths'!$J$6:$Q$104,VLOOKUP(F2505,'Leaf lengths'!$S$1:$T$6,2,FALSE),FALSE)</f>
        <v>204.81818181818181</v>
      </c>
      <c r="X2505">
        <f t="shared" si="177"/>
        <v>0.77141588992454502</v>
      </c>
      <c r="Y2505">
        <f t="shared" si="176"/>
        <v>4.7714158899245449</v>
      </c>
      <c r="Z2505">
        <f t="shared" si="175"/>
        <v>15</v>
      </c>
      <c r="AD2505" t="str">
        <f t="shared" si="178"/>
        <v/>
      </c>
    </row>
    <row r="2506" spans="1:30" hidden="1" x14ac:dyDescent="0.3">
      <c r="A2506" t="s">
        <v>417</v>
      </c>
      <c r="B2506">
        <f t="shared" si="174"/>
        <v>400183</v>
      </c>
      <c r="C2506">
        <v>183</v>
      </c>
      <c r="D2506">
        <f>VLOOKUP($B2506,TrialDesign!$E$2:$I$1147,5,FALSE)</f>
        <v>8</v>
      </c>
      <c r="E2506" t="str">
        <f>VLOOKUP($B2506,TrialDesign!$E$2:$I$1147,3,FALSE)</f>
        <v>Nil</v>
      </c>
      <c r="F2506" t="str">
        <f>VLOOKUP($B2506,TrialDesign!$E$2:$I$1147,4,FALSE)</f>
        <v>Amarok</v>
      </c>
      <c r="G2506" s="1">
        <v>41874</v>
      </c>
      <c r="H2506" s="1" t="str">
        <f>VLOOKUP(B2506,TrialDesign!$E$2:$J$1147,6,FALSE)</f>
        <v>None_8h</v>
      </c>
      <c r="J2506">
        <v>183</v>
      </c>
      <c r="K2506">
        <v>1</v>
      </c>
      <c r="L2506">
        <v>0</v>
      </c>
      <c r="M2506">
        <v>4</v>
      </c>
      <c r="N2506">
        <v>6</v>
      </c>
      <c r="O2506">
        <v>62</v>
      </c>
      <c r="Q2506">
        <v>220</v>
      </c>
      <c r="R2506">
        <v>5</v>
      </c>
      <c r="S2506">
        <v>7</v>
      </c>
      <c r="U2506" t="s">
        <v>71</v>
      </c>
      <c r="W2506">
        <f>VLOOKUP(H2506&amp;"_"&amp;M2506+1,'Leaf lengths'!$J$6:$Q$104,VLOOKUP(F2506,'Leaf lengths'!$S$1:$T$6,2,FALSE),FALSE)</f>
        <v>204.81818181818181</v>
      </c>
      <c r="X2506">
        <f t="shared" si="177"/>
        <v>1.0741233910341768</v>
      </c>
      <c r="Y2506">
        <f t="shared" si="176"/>
        <v>5.0741233910341768</v>
      </c>
      <c r="Z2506">
        <f t="shared" si="175"/>
        <v>16</v>
      </c>
      <c r="AD2506" t="str">
        <f t="shared" si="178"/>
        <v/>
      </c>
    </row>
    <row r="2507" spans="1:30" hidden="1" x14ac:dyDescent="0.3">
      <c r="A2507" t="s">
        <v>417</v>
      </c>
      <c r="B2507">
        <f t="shared" si="174"/>
        <v>400183</v>
      </c>
      <c r="C2507">
        <v>183</v>
      </c>
      <c r="D2507">
        <f>VLOOKUP($B2507,TrialDesign!$E$2:$I$1147,5,FALSE)</f>
        <v>8</v>
      </c>
      <c r="E2507" t="str">
        <f>VLOOKUP($B2507,TrialDesign!$E$2:$I$1147,3,FALSE)</f>
        <v>Nil</v>
      </c>
      <c r="F2507" t="str">
        <f>VLOOKUP($B2507,TrialDesign!$E$2:$I$1147,4,FALSE)</f>
        <v>Amarok</v>
      </c>
      <c r="G2507" s="1">
        <v>41874</v>
      </c>
      <c r="H2507" s="1" t="str">
        <f>VLOOKUP(B2507,TrialDesign!$E$2:$J$1147,6,FALSE)</f>
        <v>None_8h</v>
      </c>
      <c r="K2507">
        <v>2</v>
      </c>
      <c r="L2507">
        <v>0</v>
      </c>
      <c r="M2507">
        <v>5</v>
      </c>
      <c r="N2507">
        <v>6</v>
      </c>
      <c r="O2507">
        <v>68</v>
      </c>
      <c r="P2507">
        <v>145</v>
      </c>
      <c r="Q2507">
        <v>210</v>
      </c>
      <c r="R2507">
        <v>5</v>
      </c>
      <c r="S2507">
        <v>7</v>
      </c>
      <c r="U2507" t="s">
        <v>71</v>
      </c>
      <c r="W2507">
        <f>VLOOKUP(H2507&amp;"_"&amp;M2507+1,'Leaf lengths'!$J$6:$Q$104,VLOOKUP(F2507,'Leaf lengths'!$S$1:$T$6,2,FALSE),FALSE)</f>
        <v>232.625</v>
      </c>
      <c r="X2507">
        <f t="shared" si="177"/>
        <v>0.90274046211714132</v>
      </c>
      <c r="Y2507">
        <f t="shared" si="176"/>
        <v>5.9027404621171415</v>
      </c>
      <c r="Z2507">
        <f t="shared" si="175"/>
        <v>17</v>
      </c>
      <c r="AD2507" t="str">
        <f t="shared" si="178"/>
        <v/>
      </c>
    </row>
    <row r="2508" spans="1:30" hidden="1" x14ac:dyDescent="0.3">
      <c r="A2508" t="s">
        <v>417</v>
      </c>
      <c r="B2508">
        <f t="shared" si="174"/>
        <v>400183</v>
      </c>
      <c r="C2508">
        <v>183</v>
      </c>
      <c r="D2508">
        <f>VLOOKUP($B2508,TrialDesign!$E$2:$I$1147,5,FALSE)</f>
        <v>8</v>
      </c>
      <c r="E2508" t="str">
        <f>VLOOKUP($B2508,TrialDesign!$E$2:$I$1147,3,FALSE)</f>
        <v>Nil</v>
      </c>
      <c r="F2508" t="str">
        <f>VLOOKUP($B2508,TrialDesign!$E$2:$I$1147,4,FALSE)</f>
        <v>Amarok</v>
      </c>
      <c r="G2508" s="1">
        <v>41874</v>
      </c>
      <c r="H2508" s="1" t="str">
        <f>VLOOKUP(B2508,TrialDesign!$E$2:$J$1147,6,FALSE)</f>
        <v>None_8h</v>
      </c>
      <c r="K2508">
        <v>3</v>
      </c>
      <c r="L2508">
        <v>1</v>
      </c>
      <c r="M2508">
        <v>4</v>
      </c>
      <c r="N2508">
        <v>5</v>
      </c>
      <c r="O2508">
        <v>50</v>
      </c>
      <c r="P2508">
        <v>208</v>
      </c>
      <c r="Q2508">
        <v>85</v>
      </c>
      <c r="R2508">
        <v>4</v>
      </c>
      <c r="S2508">
        <v>6</v>
      </c>
      <c r="U2508" t="s">
        <v>71</v>
      </c>
      <c r="W2508">
        <f>VLOOKUP(H2508&amp;"_"&amp;M2508+1,'Leaf lengths'!$J$6:$Q$104,VLOOKUP(F2508,'Leaf lengths'!$S$1:$T$6,2,FALSE),FALSE)</f>
        <v>204.81818181818181</v>
      </c>
      <c r="X2508">
        <f t="shared" si="177"/>
        <v>0.41500221926320463</v>
      </c>
      <c r="Y2508">
        <f t="shared" si="176"/>
        <v>4.4150022192632044</v>
      </c>
      <c r="Z2508">
        <f t="shared" si="175"/>
        <v>14</v>
      </c>
      <c r="AD2508" t="str">
        <f t="shared" si="178"/>
        <v/>
      </c>
    </row>
    <row r="2509" spans="1:30" hidden="1" x14ac:dyDescent="0.3">
      <c r="A2509" t="s">
        <v>417</v>
      </c>
      <c r="B2509">
        <f t="shared" si="174"/>
        <v>400183</v>
      </c>
      <c r="C2509">
        <v>183</v>
      </c>
      <c r="D2509">
        <f>VLOOKUP($B2509,TrialDesign!$E$2:$I$1147,5,FALSE)</f>
        <v>8</v>
      </c>
      <c r="E2509" t="str">
        <f>VLOOKUP($B2509,TrialDesign!$E$2:$I$1147,3,FALSE)</f>
        <v>Nil</v>
      </c>
      <c r="F2509" t="str">
        <f>VLOOKUP($B2509,TrialDesign!$E$2:$I$1147,4,FALSE)</f>
        <v>Amarok</v>
      </c>
      <c r="G2509" s="1">
        <v>41874</v>
      </c>
      <c r="H2509" s="1" t="str">
        <f>VLOOKUP(B2509,TrialDesign!$E$2:$J$1147,6,FALSE)</f>
        <v>None_8h</v>
      </c>
      <c r="K2509">
        <v>4</v>
      </c>
      <c r="L2509">
        <v>1</v>
      </c>
      <c r="M2509">
        <v>4</v>
      </c>
      <c r="N2509">
        <v>5</v>
      </c>
      <c r="O2509">
        <v>56</v>
      </c>
      <c r="P2509">
        <v>216</v>
      </c>
      <c r="Q2509">
        <v>166</v>
      </c>
      <c r="R2509">
        <v>5</v>
      </c>
      <c r="S2509">
        <v>6</v>
      </c>
      <c r="U2509" t="s">
        <v>71</v>
      </c>
      <c r="W2509">
        <f>VLOOKUP(H2509&amp;"_"&amp;M2509+1,'Leaf lengths'!$J$6:$Q$104,VLOOKUP(F2509,'Leaf lengths'!$S$1:$T$6,2,FALSE),FALSE)</f>
        <v>204.81818181818181</v>
      </c>
      <c r="X2509">
        <f t="shared" si="177"/>
        <v>0.81047492232578788</v>
      </c>
      <c r="Y2509">
        <f t="shared" si="176"/>
        <v>4.8104749223257883</v>
      </c>
      <c r="Z2509">
        <f t="shared" si="175"/>
        <v>15</v>
      </c>
      <c r="AD2509" t="str">
        <f t="shared" si="178"/>
        <v/>
      </c>
    </row>
    <row r="2510" spans="1:30" hidden="1" x14ac:dyDescent="0.3">
      <c r="A2510" t="s">
        <v>417</v>
      </c>
      <c r="B2510">
        <f t="shared" ref="B2510:B2573" si="179">400000+C2510</f>
        <v>400204</v>
      </c>
      <c r="C2510">
        <v>204</v>
      </c>
      <c r="D2510">
        <f>VLOOKUP($B2510,TrialDesign!$E$2:$I$1147,5,FALSE)</f>
        <v>8</v>
      </c>
      <c r="E2510" t="str">
        <f>VLOOKUP($B2510,TrialDesign!$E$2:$I$1147,3,FALSE)</f>
        <v>Nil</v>
      </c>
      <c r="F2510" t="str">
        <f>VLOOKUP($B2510,TrialDesign!$E$2:$I$1147,4,FALSE)</f>
        <v>Amarok</v>
      </c>
      <c r="G2510" s="1">
        <v>41874</v>
      </c>
      <c r="H2510" s="1" t="str">
        <f>VLOOKUP(B2510,TrialDesign!$E$2:$J$1147,6,FALSE)</f>
        <v>None_8h</v>
      </c>
      <c r="J2510">
        <v>204</v>
      </c>
      <c r="K2510">
        <v>1</v>
      </c>
      <c r="L2510">
        <v>2</v>
      </c>
      <c r="M2510">
        <v>5</v>
      </c>
      <c r="N2510">
        <v>6</v>
      </c>
      <c r="O2510">
        <v>65</v>
      </c>
      <c r="Q2510">
        <v>71</v>
      </c>
      <c r="R2510">
        <v>4</v>
      </c>
      <c r="S2510">
        <v>6</v>
      </c>
      <c r="U2510" t="s">
        <v>71</v>
      </c>
      <c r="W2510">
        <f>VLOOKUP(H2510&amp;"_"&amp;M2510+1,'Leaf lengths'!$J$6:$Q$104,VLOOKUP(F2510,'Leaf lengths'!$S$1:$T$6,2,FALSE),FALSE)</f>
        <v>232.625</v>
      </c>
      <c r="X2510">
        <f t="shared" si="177"/>
        <v>0.30521225147770015</v>
      </c>
      <c r="Y2510">
        <f t="shared" si="176"/>
        <v>5.3052122514777</v>
      </c>
      <c r="Z2510">
        <f t="shared" si="175"/>
        <v>15</v>
      </c>
      <c r="AD2510" t="str">
        <f t="shared" si="178"/>
        <v/>
      </c>
    </row>
    <row r="2511" spans="1:30" hidden="1" x14ac:dyDescent="0.3">
      <c r="A2511" t="s">
        <v>417</v>
      </c>
      <c r="B2511">
        <f t="shared" si="179"/>
        <v>400204</v>
      </c>
      <c r="C2511">
        <v>204</v>
      </c>
      <c r="D2511">
        <f>VLOOKUP($B2511,TrialDesign!$E$2:$I$1147,5,FALSE)</f>
        <v>8</v>
      </c>
      <c r="E2511" t="str">
        <f>VLOOKUP($B2511,TrialDesign!$E$2:$I$1147,3,FALSE)</f>
        <v>Nil</v>
      </c>
      <c r="F2511" t="str">
        <f>VLOOKUP($B2511,TrialDesign!$E$2:$I$1147,4,FALSE)</f>
        <v>Amarok</v>
      </c>
      <c r="G2511" s="1">
        <v>41874</v>
      </c>
      <c r="H2511" s="1" t="str">
        <f>VLOOKUP(B2511,TrialDesign!$E$2:$J$1147,6,FALSE)</f>
        <v>None_8h</v>
      </c>
      <c r="K2511">
        <v>2</v>
      </c>
      <c r="L2511">
        <v>2</v>
      </c>
      <c r="M2511">
        <v>5</v>
      </c>
      <c r="N2511">
        <v>6</v>
      </c>
      <c r="O2511">
        <v>71</v>
      </c>
      <c r="P2511">
        <v>238</v>
      </c>
      <c r="Q2511">
        <v>101</v>
      </c>
      <c r="R2511">
        <v>5</v>
      </c>
      <c r="S2511">
        <v>7</v>
      </c>
      <c r="U2511" t="s">
        <v>71</v>
      </c>
      <c r="W2511">
        <f>VLOOKUP(H2511&amp;"_"&amp;M2511+1,'Leaf lengths'!$J$6:$Q$104,VLOOKUP(F2511,'Leaf lengths'!$S$1:$T$6,2,FALSE),FALSE)</f>
        <v>232.625</v>
      </c>
      <c r="X2511">
        <f t="shared" si="177"/>
        <v>0.43417517463729177</v>
      </c>
      <c r="Y2511">
        <f t="shared" si="176"/>
        <v>5.4341751746372919</v>
      </c>
      <c r="Z2511">
        <f t="shared" si="175"/>
        <v>17</v>
      </c>
      <c r="AD2511" t="str">
        <f t="shared" si="178"/>
        <v/>
      </c>
    </row>
    <row r="2512" spans="1:30" hidden="1" x14ac:dyDescent="0.3">
      <c r="A2512" t="s">
        <v>417</v>
      </c>
      <c r="B2512">
        <f t="shared" si="179"/>
        <v>400204</v>
      </c>
      <c r="C2512">
        <v>204</v>
      </c>
      <c r="D2512">
        <f>VLOOKUP($B2512,TrialDesign!$E$2:$I$1147,5,FALSE)</f>
        <v>8</v>
      </c>
      <c r="E2512" t="str">
        <f>VLOOKUP($B2512,TrialDesign!$E$2:$I$1147,3,FALSE)</f>
        <v>Nil</v>
      </c>
      <c r="F2512" t="str">
        <f>VLOOKUP($B2512,TrialDesign!$E$2:$I$1147,4,FALSE)</f>
        <v>Amarok</v>
      </c>
      <c r="G2512" s="1">
        <v>41874</v>
      </c>
      <c r="H2512" s="1" t="str">
        <f>VLOOKUP(B2512,TrialDesign!$E$2:$J$1147,6,FALSE)</f>
        <v>None_8h</v>
      </c>
      <c r="K2512">
        <v>3</v>
      </c>
      <c r="L2512">
        <v>0</v>
      </c>
      <c r="M2512">
        <v>3</v>
      </c>
      <c r="N2512">
        <v>4</v>
      </c>
      <c r="O2512">
        <v>50</v>
      </c>
      <c r="P2512">
        <v>190</v>
      </c>
      <c r="Q2512">
        <v>186</v>
      </c>
      <c r="R2512">
        <v>5</v>
      </c>
      <c r="S2512">
        <v>5</v>
      </c>
      <c r="U2512" t="s">
        <v>71</v>
      </c>
      <c r="W2512">
        <f>VLOOKUP(H2512&amp;"_"&amp;M2512+1,'Leaf lengths'!$J$6:$Q$104,VLOOKUP(F2512,'Leaf lengths'!$S$1:$T$6,2,FALSE),FALSE)</f>
        <v>197.875</v>
      </c>
      <c r="X2512">
        <f t="shared" si="177"/>
        <v>0.93998736576121289</v>
      </c>
      <c r="Y2512">
        <f t="shared" si="176"/>
        <v>3.9399873657612128</v>
      </c>
      <c r="Z2512">
        <f t="shared" si="175"/>
        <v>13</v>
      </c>
      <c r="AD2512" t="str">
        <f t="shared" si="178"/>
        <v/>
      </c>
    </row>
    <row r="2513" spans="1:30" hidden="1" x14ac:dyDescent="0.3">
      <c r="A2513" t="s">
        <v>417</v>
      </c>
      <c r="B2513">
        <f t="shared" si="179"/>
        <v>400163</v>
      </c>
      <c r="C2513">
        <v>163</v>
      </c>
      <c r="D2513">
        <f>VLOOKUP($B2513,TrialDesign!$E$2:$I$1147,5,FALSE)</f>
        <v>8</v>
      </c>
      <c r="E2513" t="str">
        <f>VLOOKUP($B2513,TrialDesign!$E$2:$I$1147,3,FALSE)</f>
        <v>Nil</v>
      </c>
      <c r="F2513" t="str">
        <f>VLOOKUP($B2513,TrialDesign!$E$2:$I$1147,4,FALSE)</f>
        <v>Amarok</v>
      </c>
      <c r="G2513" s="1">
        <v>41883</v>
      </c>
      <c r="H2513" s="1" t="str">
        <f>VLOOKUP(B2513,TrialDesign!$E$2:$J$1147,6,FALSE)</f>
        <v>None_8h</v>
      </c>
      <c r="I2513" s="10">
        <v>41883</v>
      </c>
      <c r="J2513">
        <v>163</v>
      </c>
      <c r="K2513">
        <v>1</v>
      </c>
      <c r="L2513">
        <v>2</v>
      </c>
      <c r="M2513">
        <v>6</v>
      </c>
      <c r="N2513">
        <v>7</v>
      </c>
      <c r="O2513">
        <v>70</v>
      </c>
      <c r="Q2513">
        <v>138</v>
      </c>
      <c r="R2513">
        <v>4</v>
      </c>
      <c r="S2513">
        <v>8</v>
      </c>
      <c r="U2513" t="s">
        <v>17</v>
      </c>
      <c r="W2513">
        <f>VLOOKUP(H2513&amp;"_"&amp;M2513+1,'Leaf lengths'!$J$6:$Q$104,VLOOKUP(F2513,'Leaf lengths'!$S$1:$T$6,2,FALSE),FALSE)</f>
        <v>238.75</v>
      </c>
      <c r="X2513">
        <f t="shared" si="177"/>
        <v>0.57801047120418847</v>
      </c>
      <c r="Y2513">
        <f t="shared" si="176"/>
        <v>6.5780104712041885</v>
      </c>
      <c r="Z2513">
        <f t="shared" si="175"/>
        <v>18</v>
      </c>
      <c r="AD2513" t="str">
        <f t="shared" si="178"/>
        <v/>
      </c>
    </row>
    <row r="2514" spans="1:30" hidden="1" x14ac:dyDescent="0.3">
      <c r="A2514" t="s">
        <v>417</v>
      </c>
      <c r="B2514">
        <f t="shared" si="179"/>
        <v>400163</v>
      </c>
      <c r="C2514">
        <v>163</v>
      </c>
      <c r="D2514">
        <f>VLOOKUP($B2514,TrialDesign!$E$2:$I$1147,5,FALSE)</f>
        <v>8</v>
      </c>
      <c r="E2514" t="str">
        <f>VLOOKUP($B2514,TrialDesign!$E$2:$I$1147,3,FALSE)</f>
        <v>Nil</v>
      </c>
      <c r="F2514" t="str">
        <f>VLOOKUP($B2514,TrialDesign!$E$2:$I$1147,4,FALSE)</f>
        <v>Amarok</v>
      </c>
      <c r="G2514" s="1">
        <v>41883</v>
      </c>
      <c r="H2514" s="1" t="str">
        <f>VLOOKUP(B2514,TrialDesign!$E$2:$J$1147,6,FALSE)</f>
        <v>None_8h</v>
      </c>
      <c r="K2514">
        <v>2</v>
      </c>
      <c r="L2514">
        <v>2</v>
      </c>
      <c r="M2514">
        <v>6</v>
      </c>
      <c r="N2514">
        <v>7</v>
      </c>
      <c r="O2514">
        <v>63</v>
      </c>
      <c r="P2514">
        <v>217</v>
      </c>
      <c r="Q2514">
        <v>114</v>
      </c>
      <c r="R2514">
        <v>4</v>
      </c>
      <c r="S2514">
        <v>7</v>
      </c>
      <c r="U2514" t="s">
        <v>71</v>
      </c>
      <c r="W2514">
        <f>VLOOKUP(H2514&amp;"_"&amp;M2514+1,'Leaf lengths'!$J$6:$Q$104,VLOOKUP(F2514,'Leaf lengths'!$S$1:$T$6,2,FALSE),FALSE)</f>
        <v>238.75</v>
      </c>
      <c r="X2514">
        <f t="shared" si="177"/>
        <v>0.47748691099476442</v>
      </c>
      <c r="Y2514">
        <f t="shared" si="176"/>
        <v>6.4774869109947648</v>
      </c>
      <c r="Z2514">
        <f t="shared" si="175"/>
        <v>17</v>
      </c>
      <c r="AD2514" t="str">
        <f t="shared" si="178"/>
        <v/>
      </c>
    </row>
    <row r="2515" spans="1:30" hidden="1" x14ac:dyDescent="0.3">
      <c r="A2515" t="s">
        <v>417</v>
      </c>
      <c r="B2515">
        <f t="shared" si="179"/>
        <v>400163</v>
      </c>
      <c r="C2515">
        <v>163</v>
      </c>
      <c r="D2515">
        <f>VLOOKUP($B2515,TrialDesign!$E$2:$I$1147,5,FALSE)</f>
        <v>8</v>
      </c>
      <c r="E2515" t="str">
        <f>VLOOKUP($B2515,TrialDesign!$E$2:$I$1147,3,FALSE)</f>
        <v>Nil</v>
      </c>
      <c r="F2515" t="str">
        <f>VLOOKUP($B2515,TrialDesign!$E$2:$I$1147,4,FALSE)</f>
        <v>Amarok</v>
      </c>
      <c r="G2515" s="1">
        <v>41883</v>
      </c>
      <c r="H2515" s="1" t="str">
        <f>VLOOKUP(B2515,TrialDesign!$E$2:$J$1147,6,FALSE)</f>
        <v>None_8h</v>
      </c>
      <c r="K2515">
        <v>3</v>
      </c>
      <c r="L2515">
        <v>1</v>
      </c>
      <c r="M2515">
        <v>5</v>
      </c>
      <c r="N2515">
        <v>6</v>
      </c>
      <c r="O2515">
        <v>61</v>
      </c>
      <c r="P2515">
        <v>206</v>
      </c>
      <c r="Q2515">
        <v>55</v>
      </c>
      <c r="R2515">
        <v>4</v>
      </c>
      <c r="S2515">
        <v>8</v>
      </c>
      <c r="U2515" t="s">
        <v>71</v>
      </c>
      <c r="W2515">
        <f>VLOOKUP(H2515&amp;"_"&amp;M2515+1,'Leaf lengths'!$J$6:$Q$104,VLOOKUP(F2515,'Leaf lengths'!$S$1:$T$6,2,FALSE),FALSE)</f>
        <v>232.625</v>
      </c>
      <c r="X2515">
        <f t="shared" si="177"/>
        <v>0.23643202579258463</v>
      </c>
      <c r="Y2515">
        <f t="shared" si="176"/>
        <v>5.2364320257925847</v>
      </c>
      <c r="Z2515">
        <f t="shared" si="175"/>
        <v>17</v>
      </c>
      <c r="AD2515" t="str">
        <f t="shared" si="178"/>
        <v/>
      </c>
    </row>
    <row r="2516" spans="1:30" hidden="1" x14ac:dyDescent="0.3">
      <c r="A2516" t="s">
        <v>417</v>
      </c>
      <c r="B2516">
        <f t="shared" si="179"/>
        <v>400163</v>
      </c>
      <c r="C2516">
        <v>163</v>
      </c>
      <c r="D2516">
        <f>VLOOKUP($B2516,TrialDesign!$E$2:$I$1147,5,FALSE)</f>
        <v>8</v>
      </c>
      <c r="E2516" t="str">
        <f>VLOOKUP($B2516,TrialDesign!$E$2:$I$1147,3,FALSE)</f>
        <v>Nil</v>
      </c>
      <c r="F2516" t="str">
        <f>VLOOKUP($B2516,TrialDesign!$E$2:$I$1147,4,FALSE)</f>
        <v>Amarok</v>
      </c>
      <c r="G2516" s="1">
        <v>41883</v>
      </c>
      <c r="H2516" s="1" t="str">
        <f>VLOOKUP(B2516,TrialDesign!$E$2:$J$1147,6,FALSE)</f>
        <v>None_8h</v>
      </c>
      <c r="K2516">
        <v>4</v>
      </c>
      <c r="L2516">
        <v>1</v>
      </c>
      <c r="M2516">
        <v>5</v>
      </c>
      <c r="N2516">
        <v>6</v>
      </c>
      <c r="O2516">
        <v>70</v>
      </c>
      <c r="P2516">
        <v>211</v>
      </c>
      <c r="Q2516">
        <v>174</v>
      </c>
      <c r="R2516">
        <v>4</v>
      </c>
      <c r="S2516">
        <v>9</v>
      </c>
      <c r="U2516" t="s">
        <v>17</v>
      </c>
      <c r="W2516">
        <f>VLOOKUP(H2516&amp;"_"&amp;M2516+1,'Leaf lengths'!$J$6:$Q$104,VLOOKUP(F2516,'Leaf lengths'!$S$1:$T$6,2,FALSE),FALSE)</f>
        <v>232.625</v>
      </c>
      <c r="X2516">
        <f t="shared" si="177"/>
        <v>0.74798495432563139</v>
      </c>
      <c r="Y2516">
        <f t="shared" si="176"/>
        <v>5.7479849543256316</v>
      </c>
      <c r="Z2516">
        <f t="shared" si="175"/>
        <v>18</v>
      </c>
      <c r="AD2516" t="str">
        <f t="shared" si="178"/>
        <v/>
      </c>
    </row>
    <row r="2517" spans="1:30" hidden="1" x14ac:dyDescent="0.3">
      <c r="A2517" t="s">
        <v>417</v>
      </c>
      <c r="B2517">
        <f t="shared" si="179"/>
        <v>400174</v>
      </c>
      <c r="C2517">
        <v>174</v>
      </c>
      <c r="D2517">
        <f>VLOOKUP($B2517,TrialDesign!$E$2:$I$1147,5,FALSE)</f>
        <v>8</v>
      </c>
      <c r="E2517" t="str">
        <f>VLOOKUP($B2517,TrialDesign!$E$2:$I$1147,3,FALSE)</f>
        <v>Nil</v>
      </c>
      <c r="F2517" t="str">
        <f>VLOOKUP($B2517,TrialDesign!$E$2:$I$1147,4,FALSE)</f>
        <v>Amarok</v>
      </c>
      <c r="G2517" s="1">
        <v>41883</v>
      </c>
      <c r="H2517" s="1" t="str">
        <f>VLOOKUP(B2517,TrialDesign!$E$2:$J$1147,6,FALSE)</f>
        <v>None_8h</v>
      </c>
      <c r="J2517">
        <v>174</v>
      </c>
      <c r="K2517">
        <v>1</v>
      </c>
      <c r="L2517">
        <v>2</v>
      </c>
      <c r="M2517">
        <v>6</v>
      </c>
      <c r="N2517">
        <v>7</v>
      </c>
      <c r="O2517">
        <v>65</v>
      </c>
      <c r="Q2517">
        <v>47</v>
      </c>
      <c r="R2517">
        <v>5</v>
      </c>
      <c r="S2517">
        <v>7</v>
      </c>
      <c r="U2517" t="s">
        <v>71</v>
      </c>
      <c r="W2517">
        <f>VLOOKUP(H2517&amp;"_"&amp;M2517+1,'Leaf lengths'!$J$6:$Q$104,VLOOKUP(F2517,'Leaf lengths'!$S$1:$T$6,2,FALSE),FALSE)</f>
        <v>238.75</v>
      </c>
      <c r="X2517">
        <f t="shared" si="177"/>
        <v>0.19685863874345549</v>
      </c>
      <c r="Y2517">
        <f t="shared" si="176"/>
        <v>6.1968586387434552</v>
      </c>
      <c r="Z2517">
        <f t="shared" si="175"/>
        <v>18</v>
      </c>
      <c r="AD2517" t="str">
        <f t="shared" si="178"/>
        <v/>
      </c>
    </row>
    <row r="2518" spans="1:30" ht="15" hidden="1" customHeight="1" x14ac:dyDescent="0.3">
      <c r="A2518" t="s">
        <v>417</v>
      </c>
      <c r="B2518">
        <f t="shared" si="179"/>
        <v>400174</v>
      </c>
      <c r="C2518">
        <v>174</v>
      </c>
      <c r="D2518">
        <f>VLOOKUP($B2518,TrialDesign!$E$2:$I$1147,5,FALSE)</f>
        <v>8</v>
      </c>
      <c r="E2518" t="str">
        <f>VLOOKUP($B2518,TrialDesign!$E$2:$I$1147,3,FALSE)</f>
        <v>Nil</v>
      </c>
      <c r="F2518" t="str">
        <f>VLOOKUP($B2518,TrialDesign!$E$2:$I$1147,4,FALSE)</f>
        <v>Amarok</v>
      </c>
      <c r="G2518" s="1">
        <v>41883</v>
      </c>
      <c r="H2518" s="1" t="str">
        <f>VLOOKUP(B2518,TrialDesign!$E$2:$J$1147,6,FALSE)</f>
        <v>None_8h</v>
      </c>
      <c r="K2518">
        <v>2</v>
      </c>
      <c r="L2518">
        <v>1</v>
      </c>
      <c r="M2518">
        <v>5</v>
      </c>
      <c r="N2518">
        <v>6</v>
      </c>
      <c r="O2518">
        <v>54</v>
      </c>
      <c r="P2518">
        <v>192</v>
      </c>
      <c r="Q2518">
        <v>130</v>
      </c>
      <c r="R2518">
        <v>4</v>
      </c>
      <c r="S2518">
        <v>7</v>
      </c>
      <c r="U2518" t="s">
        <v>71</v>
      </c>
      <c r="W2518">
        <f>VLOOKUP(H2518&amp;"_"&amp;M2518+1,'Leaf lengths'!$J$6:$Q$104,VLOOKUP(F2518,'Leaf lengths'!$S$1:$T$6,2,FALSE),FALSE)</f>
        <v>232.625</v>
      </c>
      <c r="X2518">
        <f t="shared" si="177"/>
        <v>0.55883933369156369</v>
      </c>
      <c r="Y2518">
        <f t="shared" si="176"/>
        <v>5.558839333691564</v>
      </c>
      <c r="Z2518">
        <f t="shared" si="175"/>
        <v>16</v>
      </c>
      <c r="AD2518" t="str">
        <f t="shared" si="178"/>
        <v/>
      </c>
    </row>
    <row r="2519" spans="1:30" ht="15" hidden="1" customHeight="1" x14ac:dyDescent="0.3">
      <c r="A2519" t="s">
        <v>417</v>
      </c>
      <c r="B2519">
        <f t="shared" si="179"/>
        <v>400174</v>
      </c>
      <c r="C2519">
        <v>174</v>
      </c>
      <c r="D2519">
        <f>VLOOKUP($B2519,TrialDesign!$E$2:$I$1147,5,FALSE)</f>
        <v>8</v>
      </c>
      <c r="E2519" t="str">
        <f>VLOOKUP($B2519,TrialDesign!$E$2:$I$1147,3,FALSE)</f>
        <v>Nil</v>
      </c>
      <c r="F2519" t="str">
        <f>VLOOKUP($B2519,TrialDesign!$E$2:$I$1147,4,FALSE)</f>
        <v>Amarok</v>
      </c>
      <c r="G2519" s="1">
        <v>41883</v>
      </c>
      <c r="H2519" s="1" t="str">
        <f>VLOOKUP(B2519,TrialDesign!$E$2:$J$1147,6,FALSE)</f>
        <v>None_8h</v>
      </c>
      <c r="K2519">
        <v>3</v>
      </c>
      <c r="L2519">
        <v>2</v>
      </c>
      <c r="M2519">
        <v>6</v>
      </c>
      <c r="N2519">
        <v>7</v>
      </c>
      <c r="O2519">
        <v>65</v>
      </c>
      <c r="P2519">
        <v>206</v>
      </c>
      <c r="Q2519">
        <v>63</v>
      </c>
      <c r="R2519">
        <v>5</v>
      </c>
      <c r="S2519">
        <v>6</v>
      </c>
      <c r="U2519" t="s">
        <v>71</v>
      </c>
      <c r="W2519">
        <f>VLOOKUP(H2519&amp;"_"&amp;M2519+1,'Leaf lengths'!$J$6:$Q$104,VLOOKUP(F2519,'Leaf lengths'!$S$1:$T$6,2,FALSE),FALSE)</f>
        <v>238.75</v>
      </c>
      <c r="X2519">
        <f t="shared" si="177"/>
        <v>0.26387434554973821</v>
      </c>
      <c r="Y2519">
        <f t="shared" si="176"/>
        <v>6.2638743455497385</v>
      </c>
      <c r="Z2519">
        <f t="shared" si="175"/>
        <v>17</v>
      </c>
      <c r="AD2519" t="str">
        <f t="shared" si="178"/>
        <v/>
      </c>
    </row>
    <row r="2520" spans="1:30" ht="15" hidden="1" customHeight="1" x14ac:dyDescent="0.3">
      <c r="A2520" t="s">
        <v>417</v>
      </c>
      <c r="B2520">
        <f t="shared" si="179"/>
        <v>400174</v>
      </c>
      <c r="C2520">
        <v>174</v>
      </c>
      <c r="D2520">
        <f>VLOOKUP($B2520,TrialDesign!$E$2:$I$1147,5,FALSE)</f>
        <v>8</v>
      </c>
      <c r="E2520" t="str">
        <f>VLOOKUP($B2520,TrialDesign!$E$2:$I$1147,3,FALSE)</f>
        <v>Nil</v>
      </c>
      <c r="F2520" t="str">
        <f>VLOOKUP($B2520,TrialDesign!$E$2:$I$1147,4,FALSE)</f>
        <v>Amarok</v>
      </c>
      <c r="G2520" s="1">
        <v>41883</v>
      </c>
      <c r="H2520" s="1" t="str">
        <f>VLOOKUP(B2520,TrialDesign!$E$2:$J$1147,6,FALSE)</f>
        <v>None_8h</v>
      </c>
      <c r="K2520">
        <v>4</v>
      </c>
      <c r="L2520">
        <v>2</v>
      </c>
      <c r="M2520">
        <v>5</v>
      </c>
      <c r="N2520">
        <v>6</v>
      </c>
      <c r="O2520">
        <v>52</v>
      </c>
      <c r="P2520">
        <v>203</v>
      </c>
      <c r="Q2520">
        <v>166</v>
      </c>
      <c r="R2520">
        <v>4</v>
      </c>
      <c r="S2520">
        <v>7</v>
      </c>
      <c r="U2520" t="s">
        <v>71</v>
      </c>
      <c r="W2520">
        <f>VLOOKUP(H2520&amp;"_"&amp;M2520+1,'Leaf lengths'!$J$6:$Q$104,VLOOKUP(F2520,'Leaf lengths'!$S$1:$T$6,2,FALSE),FALSE)</f>
        <v>232.625</v>
      </c>
      <c r="X2520">
        <f t="shared" si="177"/>
        <v>0.71359484148307362</v>
      </c>
      <c r="Y2520">
        <f t="shared" si="176"/>
        <v>5.7135948414830739</v>
      </c>
      <c r="Z2520">
        <f t="shared" si="175"/>
        <v>16</v>
      </c>
      <c r="AD2520" t="str">
        <f t="shared" si="178"/>
        <v/>
      </c>
    </row>
    <row r="2521" spans="1:30" ht="15" hidden="1" customHeight="1" x14ac:dyDescent="0.3">
      <c r="A2521" t="s">
        <v>417</v>
      </c>
      <c r="B2521">
        <f t="shared" si="179"/>
        <v>400191</v>
      </c>
      <c r="C2521">
        <v>191</v>
      </c>
      <c r="D2521">
        <f>VLOOKUP($B2521,TrialDesign!$E$2:$I$1147,5,FALSE)</f>
        <v>8</v>
      </c>
      <c r="E2521" t="str">
        <f>VLOOKUP($B2521,TrialDesign!$E$2:$I$1147,3,FALSE)</f>
        <v>Nil</v>
      </c>
      <c r="F2521" t="str">
        <f>VLOOKUP($B2521,TrialDesign!$E$2:$I$1147,4,FALSE)</f>
        <v>Amarok</v>
      </c>
      <c r="G2521" s="1">
        <v>41883</v>
      </c>
      <c r="H2521" s="1" t="str">
        <f>VLOOKUP(B2521,TrialDesign!$E$2:$J$1147,6,FALSE)</f>
        <v>None_8h</v>
      </c>
      <c r="J2521">
        <v>191</v>
      </c>
      <c r="K2521">
        <v>1</v>
      </c>
      <c r="L2521">
        <v>1</v>
      </c>
      <c r="M2521">
        <v>5</v>
      </c>
      <c r="N2521">
        <v>6</v>
      </c>
      <c r="O2521">
        <v>65</v>
      </c>
      <c r="Q2521">
        <v>181</v>
      </c>
      <c r="R2521">
        <v>5</v>
      </c>
      <c r="S2521">
        <v>7</v>
      </c>
      <c r="U2521" t="s">
        <v>71</v>
      </c>
      <c r="W2521">
        <f>VLOOKUP(H2521&amp;"_"&amp;M2521+1,'Leaf lengths'!$J$6:$Q$104,VLOOKUP(F2521,'Leaf lengths'!$S$1:$T$6,2,FALSE),FALSE)</f>
        <v>232.625</v>
      </c>
      <c r="X2521">
        <f t="shared" si="177"/>
        <v>0.77807630306286946</v>
      </c>
      <c r="Y2521">
        <f t="shared" si="176"/>
        <v>5.7780763030628695</v>
      </c>
      <c r="Z2521">
        <f t="shared" si="175"/>
        <v>17</v>
      </c>
      <c r="AD2521" t="str">
        <f t="shared" si="178"/>
        <v/>
      </c>
    </row>
    <row r="2522" spans="1:30" ht="15" hidden="1" customHeight="1" x14ac:dyDescent="0.3">
      <c r="A2522" t="s">
        <v>417</v>
      </c>
      <c r="B2522">
        <f t="shared" si="179"/>
        <v>400191</v>
      </c>
      <c r="C2522">
        <v>191</v>
      </c>
      <c r="D2522">
        <f>VLOOKUP($B2522,TrialDesign!$E$2:$I$1147,5,FALSE)</f>
        <v>8</v>
      </c>
      <c r="E2522" t="str">
        <f>VLOOKUP($B2522,TrialDesign!$E$2:$I$1147,3,FALSE)</f>
        <v>Nil</v>
      </c>
      <c r="F2522" t="str">
        <f>VLOOKUP($B2522,TrialDesign!$E$2:$I$1147,4,FALSE)</f>
        <v>Amarok</v>
      </c>
      <c r="G2522" s="1">
        <v>41883</v>
      </c>
      <c r="H2522" s="1" t="str">
        <f>VLOOKUP(B2522,TrialDesign!$E$2:$J$1147,6,FALSE)</f>
        <v>None_8h</v>
      </c>
      <c r="K2522">
        <v>2</v>
      </c>
      <c r="L2522">
        <v>3</v>
      </c>
      <c r="M2522">
        <v>6</v>
      </c>
      <c r="N2522">
        <v>8</v>
      </c>
      <c r="O2522">
        <v>70</v>
      </c>
      <c r="P2522">
        <v>231</v>
      </c>
      <c r="Q2522">
        <v>55</v>
      </c>
      <c r="R2522">
        <v>5</v>
      </c>
      <c r="S2522">
        <v>9</v>
      </c>
      <c r="U2522" t="s">
        <v>17</v>
      </c>
      <c r="W2522">
        <f>VLOOKUP(H2522&amp;"_"&amp;M2522+1,'Leaf lengths'!$J$6:$Q$104,VLOOKUP(F2522,'Leaf lengths'!$S$1:$T$6,2,FALSE),FALSE)</f>
        <v>238.75</v>
      </c>
      <c r="X2522">
        <f t="shared" si="177"/>
        <v>0.23036649214659685</v>
      </c>
      <c r="Y2522">
        <f t="shared" si="176"/>
        <v>6.2303664921465964</v>
      </c>
      <c r="Z2522">
        <f t="shared" si="175"/>
        <v>20</v>
      </c>
      <c r="AD2522" t="str">
        <f t="shared" si="178"/>
        <v/>
      </c>
    </row>
    <row r="2523" spans="1:30" ht="15" hidden="1" customHeight="1" x14ac:dyDescent="0.3">
      <c r="A2523" t="s">
        <v>417</v>
      </c>
      <c r="B2523">
        <f t="shared" si="179"/>
        <v>400191</v>
      </c>
      <c r="C2523">
        <v>191</v>
      </c>
      <c r="D2523">
        <f>VLOOKUP($B2523,TrialDesign!$E$2:$I$1147,5,FALSE)</f>
        <v>8</v>
      </c>
      <c r="E2523" t="str">
        <f>VLOOKUP($B2523,TrialDesign!$E$2:$I$1147,3,FALSE)</f>
        <v>Nil</v>
      </c>
      <c r="F2523" t="str">
        <f>VLOOKUP($B2523,TrialDesign!$E$2:$I$1147,4,FALSE)</f>
        <v>Amarok</v>
      </c>
      <c r="G2523" s="1">
        <v>41883</v>
      </c>
      <c r="H2523" s="1" t="str">
        <f>VLOOKUP(B2523,TrialDesign!$E$2:$J$1147,6,FALSE)</f>
        <v>None_8h</v>
      </c>
      <c r="K2523">
        <v>3</v>
      </c>
      <c r="L2523">
        <v>1</v>
      </c>
      <c r="M2523">
        <v>5</v>
      </c>
      <c r="N2523">
        <v>7</v>
      </c>
      <c r="O2523">
        <v>61</v>
      </c>
      <c r="P2523">
        <v>212</v>
      </c>
      <c r="Q2523">
        <v>23</v>
      </c>
      <c r="R2523">
        <v>4</v>
      </c>
      <c r="S2523">
        <v>8</v>
      </c>
      <c r="U2523" t="s">
        <v>71</v>
      </c>
      <c r="W2523">
        <f>VLOOKUP(H2523&amp;"_"&amp;M2523+1,'Leaf lengths'!$J$6:$Q$104,VLOOKUP(F2523,'Leaf lengths'!$S$1:$T$6,2,FALSE),FALSE)</f>
        <v>232.625</v>
      </c>
      <c r="X2523">
        <f t="shared" si="177"/>
        <v>9.8871574422353573E-2</v>
      </c>
      <c r="Y2523">
        <f t="shared" si="176"/>
        <v>5.0988715744223532</v>
      </c>
      <c r="Z2523">
        <f t="shared" si="175"/>
        <v>17</v>
      </c>
      <c r="AD2523" t="str">
        <f t="shared" si="178"/>
        <v/>
      </c>
    </row>
    <row r="2524" spans="1:30" ht="15" hidden="1" customHeight="1" x14ac:dyDescent="0.3">
      <c r="A2524" t="s">
        <v>417</v>
      </c>
      <c r="B2524">
        <f t="shared" si="179"/>
        <v>400191</v>
      </c>
      <c r="C2524">
        <v>191</v>
      </c>
      <c r="D2524">
        <f>VLOOKUP($B2524,TrialDesign!$E$2:$I$1147,5,FALSE)</f>
        <v>8</v>
      </c>
      <c r="E2524" t="str">
        <f>VLOOKUP($B2524,TrialDesign!$E$2:$I$1147,3,FALSE)</f>
        <v>Nil</v>
      </c>
      <c r="F2524" t="str">
        <f>VLOOKUP($B2524,TrialDesign!$E$2:$I$1147,4,FALSE)</f>
        <v>Amarok</v>
      </c>
      <c r="G2524" s="1">
        <v>41883</v>
      </c>
      <c r="H2524" s="1" t="str">
        <f>VLOOKUP(B2524,TrialDesign!$E$2:$J$1147,6,FALSE)</f>
        <v>None_8h</v>
      </c>
      <c r="K2524">
        <v>4</v>
      </c>
      <c r="L2524">
        <v>1</v>
      </c>
      <c r="M2524">
        <v>5</v>
      </c>
      <c r="N2524">
        <v>6</v>
      </c>
      <c r="O2524">
        <v>69</v>
      </c>
      <c r="P2524">
        <v>218</v>
      </c>
      <c r="Q2524">
        <v>50</v>
      </c>
      <c r="R2524">
        <v>5</v>
      </c>
      <c r="S2524">
        <v>6</v>
      </c>
      <c r="U2524" t="s">
        <v>71</v>
      </c>
      <c r="W2524">
        <f>VLOOKUP(H2524&amp;"_"&amp;M2524+1,'Leaf lengths'!$J$6:$Q$104,VLOOKUP(F2524,'Leaf lengths'!$S$1:$T$6,2,FALSE),FALSE)</f>
        <v>232.625</v>
      </c>
      <c r="X2524">
        <f t="shared" si="177"/>
        <v>0.21493820526598603</v>
      </c>
      <c r="Y2524">
        <f t="shared" si="176"/>
        <v>5.2149382052659856</v>
      </c>
      <c r="Z2524">
        <f t="shared" si="175"/>
        <v>16</v>
      </c>
      <c r="AD2524" t="str">
        <f t="shared" si="178"/>
        <v/>
      </c>
    </row>
    <row r="2525" spans="1:30" ht="15" hidden="1" customHeight="1" x14ac:dyDescent="0.3">
      <c r="A2525" t="s">
        <v>417</v>
      </c>
      <c r="B2525">
        <f t="shared" si="179"/>
        <v>400156</v>
      </c>
      <c r="C2525">
        <v>156</v>
      </c>
      <c r="D2525">
        <f>VLOOKUP($B2525,TrialDesign!$E$2:$I$1147,5,FALSE)</f>
        <v>8</v>
      </c>
      <c r="E2525" t="str">
        <f>VLOOKUP($B2525,TrialDesign!$E$2:$I$1147,3,FALSE)</f>
        <v>Nil</v>
      </c>
      <c r="F2525" t="str">
        <f>VLOOKUP($B2525,TrialDesign!$E$2:$I$1147,4,FALSE)</f>
        <v>Amarok</v>
      </c>
      <c r="G2525" s="1">
        <v>41890</v>
      </c>
      <c r="H2525" s="1" t="str">
        <f>VLOOKUP(B2525,TrialDesign!$E$2:$J$1147,6,FALSE)</f>
        <v>None_8h</v>
      </c>
      <c r="J2525">
        <v>156</v>
      </c>
      <c r="K2525">
        <v>1</v>
      </c>
      <c r="L2525">
        <v>1</v>
      </c>
      <c r="M2525">
        <v>7</v>
      </c>
      <c r="N2525">
        <v>8</v>
      </c>
      <c r="O2525">
        <v>84</v>
      </c>
      <c r="Q2525">
        <v>111</v>
      </c>
      <c r="R2525">
        <v>5</v>
      </c>
      <c r="S2525">
        <v>8</v>
      </c>
      <c r="U2525" t="s">
        <v>71</v>
      </c>
      <c r="W2525">
        <f>VLOOKUP(H2525&amp;"_"&amp;M2525+1,'Leaf lengths'!$J$6:$Q$104,VLOOKUP(F2525,'Leaf lengths'!$S$1:$T$6,2,FALSE),FALSE)</f>
        <v>244.25</v>
      </c>
      <c r="X2525">
        <f t="shared" si="177"/>
        <v>0.45445240532241554</v>
      </c>
      <c r="Y2525">
        <f t="shared" si="176"/>
        <v>7.4544524053224155</v>
      </c>
      <c r="Z2525">
        <f t="shared" si="175"/>
        <v>20</v>
      </c>
      <c r="AD2525" t="str">
        <f t="shared" si="178"/>
        <v/>
      </c>
    </row>
    <row r="2526" spans="1:30" ht="15" hidden="1" customHeight="1" x14ac:dyDescent="0.3">
      <c r="A2526" t="s">
        <v>417</v>
      </c>
      <c r="B2526">
        <f t="shared" si="179"/>
        <v>400156</v>
      </c>
      <c r="C2526">
        <v>156</v>
      </c>
      <c r="D2526">
        <f>VLOOKUP($B2526,TrialDesign!$E$2:$I$1147,5,FALSE)</f>
        <v>8</v>
      </c>
      <c r="E2526" t="str">
        <f>VLOOKUP($B2526,TrialDesign!$E$2:$I$1147,3,FALSE)</f>
        <v>Nil</v>
      </c>
      <c r="F2526" t="str">
        <f>VLOOKUP($B2526,TrialDesign!$E$2:$I$1147,4,FALSE)</f>
        <v>Amarok</v>
      </c>
      <c r="G2526" s="1">
        <v>41890</v>
      </c>
      <c r="H2526" s="1" t="str">
        <f>VLOOKUP(B2526,TrialDesign!$E$2:$J$1147,6,FALSE)</f>
        <v>None_8h</v>
      </c>
      <c r="K2526">
        <v>2</v>
      </c>
      <c r="L2526">
        <v>2</v>
      </c>
      <c r="M2526">
        <v>7</v>
      </c>
      <c r="N2526">
        <v>8</v>
      </c>
      <c r="O2526">
        <v>90</v>
      </c>
      <c r="P2526">
        <v>240</v>
      </c>
      <c r="Q2526">
        <v>132</v>
      </c>
      <c r="R2526">
        <v>5</v>
      </c>
      <c r="S2526">
        <v>10</v>
      </c>
      <c r="U2526" t="s">
        <v>17</v>
      </c>
      <c r="W2526">
        <f>VLOOKUP(H2526&amp;"_"&amp;M2526+1,'Leaf lengths'!$J$6:$Q$104,VLOOKUP(F2526,'Leaf lengths'!$S$1:$T$6,2,FALSE),FALSE)</f>
        <v>244.25</v>
      </c>
      <c r="X2526">
        <f t="shared" si="177"/>
        <v>0.54042988741044007</v>
      </c>
      <c r="Y2526">
        <f t="shared" si="176"/>
        <v>7.5404298874104398</v>
      </c>
      <c r="Z2526">
        <f t="shared" ref="Z2526:Z2589" si="180">IF(S2526="","",SUM(M2526+R2526+S2526))</f>
        <v>22</v>
      </c>
      <c r="AD2526" t="str">
        <f t="shared" si="178"/>
        <v/>
      </c>
    </row>
    <row r="2527" spans="1:30" ht="15" hidden="1" customHeight="1" x14ac:dyDescent="0.3">
      <c r="A2527" t="s">
        <v>417</v>
      </c>
      <c r="B2527">
        <f t="shared" si="179"/>
        <v>400156</v>
      </c>
      <c r="C2527">
        <v>156</v>
      </c>
      <c r="D2527">
        <f>VLOOKUP($B2527,TrialDesign!$E$2:$I$1147,5,FALSE)</f>
        <v>8</v>
      </c>
      <c r="E2527" t="str">
        <f>VLOOKUP($B2527,TrialDesign!$E$2:$I$1147,3,FALSE)</f>
        <v>Nil</v>
      </c>
      <c r="F2527" t="str">
        <f>VLOOKUP($B2527,TrialDesign!$E$2:$I$1147,4,FALSE)</f>
        <v>Amarok</v>
      </c>
      <c r="G2527" s="1">
        <v>41890</v>
      </c>
      <c r="H2527" s="1" t="str">
        <f>VLOOKUP(B2527,TrialDesign!$E$2:$J$1147,6,FALSE)</f>
        <v>None_8h</v>
      </c>
      <c r="K2527">
        <v>3</v>
      </c>
      <c r="L2527">
        <v>1</v>
      </c>
      <c r="M2527">
        <v>6</v>
      </c>
      <c r="N2527">
        <v>7</v>
      </c>
      <c r="O2527">
        <v>81</v>
      </c>
      <c r="P2527">
        <v>261</v>
      </c>
      <c r="Q2527">
        <v>162</v>
      </c>
      <c r="R2527">
        <v>5</v>
      </c>
      <c r="S2527">
        <v>10</v>
      </c>
      <c r="U2527" t="s">
        <v>71</v>
      </c>
      <c r="W2527">
        <f>VLOOKUP(H2527&amp;"_"&amp;M2527+1,'Leaf lengths'!$J$6:$Q$104,VLOOKUP(F2527,'Leaf lengths'!$S$1:$T$6,2,FALSE),FALSE)</f>
        <v>238.75</v>
      </c>
      <c r="X2527">
        <f t="shared" si="177"/>
        <v>0.67853403141361257</v>
      </c>
      <c r="Y2527">
        <f t="shared" si="176"/>
        <v>6.6785340314136121</v>
      </c>
      <c r="Z2527">
        <f t="shared" si="180"/>
        <v>21</v>
      </c>
      <c r="AD2527" t="str">
        <f t="shared" si="178"/>
        <v/>
      </c>
    </row>
    <row r="2528" spans="1:30" ht="15" hidden="1" customHeight="1" x14ac:dyDescent="0.3">
      <c r="A2528" t="s">
        <v>417</v>
      </c>
      <c r="B2528">
        <f t="shared" si="179"/>
        <v>400156</v>
      </c>
      <c r="C2528">
        <v>156</v>
      </c>
      <c r="D2528">
        <f>VLOOKUP($B2528,TrialDesign!$E$2:$I$1147,5,FALSE)</f>
        <v>8</v>
      </c>
      <c r="E2528" t="str">
        <f>VLOOKUP($B2528,TrialDesign!$E$2:$I$1147,3,FALSE)</f>
        <v>Nil</v>
      </c>
      <c r="F2528" t="str">
        <f>VLOOKUP($B2528,TrialDesign!$E$2:$I$1147,4,FALSE)</f>
        <v>Amarok</v>
      </c>
      <c r="G2528" s="1">
        <v>41890</v>
      </c>
      <c r="H2528" s="1" t="str">
        <f>VLOOKUP(B2528,TrialDesign!$E$2:$J$1147,6,FALSE)</f>
        <v>None_8h</v>
      </c>
      <c r="K2528">
        <v>4</v>
      </c>
      <c r="L2528">
        <v>1</v>
      </c>
      <c r="M2528">
        <v>6</v>
      </c>
      <c r="N2528">
        <v>7</v>
      </c>
      <c r="O2528">
        <v>65</v>
      </c>
      <c r="P2528">
        <v>205</v>
      </c>
      <c r="Q2528">
        <v>40</v>
      </c>
      <c r="R2528">
        <v>5</v>
      </c>
      <c r="S2528">
        <v>6</v>
      </c>
      <c r="U2528" t="s">
        <v>71</v>
      </c>
      <c r="W2528">
        <f>VLOOKUP(H2528&amp;"_"&amp;M2528+1,'Leaf lengths'!$J$6:$Q$104,VLOOKUP(F2528,'Leaf lengths'!$S$1:$T$6,2,FALSE),FALSE)</f>
        <v>238.75</v>
      </c>
      <c r="X2528">
        <f t="shared" si="177"/>
        <v>0.16753926701570682</v>
      </c>
      <c r="Y2528">
        <f t="shared" si="176"/>
        <v>6.167539267015707</v>
      </c>
      <c r="Z2528">
        <f t="shared" si="180"/>
        <v>17</v>
      </c>
      <c r="AD2528" t="str">
        <f t="shared" si="178"/>
        <v/>
      </c>
    </row>
    <row r="2529" spans="1:30" ht="15" hidden="1" customHeight="1" x14ac:dyDescent="0.3">
      <c r="A2529" t="s">
        <v>417</v>
      </c>
      <c r="B2529">
        <f t="shared" si="179"/>
        <v>400179</v>
      </c>
      <c r="C2529">
        <v>179</v>
      </c>
      <c r="D2529">
        <f>VLOOKUP($B2529,TrialDesign!$E$2:$I$1147,5,FALSE)</f>
        <v>8</v>
      </c>
      <c r="E2529" t="str">
        <f>VLOOKUP($B2529,TrialDesign!$E$2:$I$1147,3,FALSE)</f>
        <v>Nil</v>
      </c>
      <c r="F2529" t="str">
        <f>VLOOKUP($B2529,TrialDesign!$E$2:$I$1147,4,FALSE)</f>
        <v>Amarok</v>
      </c>
      <c r="G2529" s="1">
        <v>41890</v>
      </c>
      <c r="H2529" s="1" t="str">
        <f>VLOOKUP(B2529,TrialDesign!$E$2:$J$1147,6,FALSE)</f>
        <v>None_8h</v>
      </c>
      <c r="J2529">
        <v>179</v>
      </c>
      <c r="K2529">
        <v>1</v>
      </c>
      <c r="L2529">
        <v>0</v>
      </c>
      <c r="M2529">
        <v>7</v>
      </c>
      <c r="N2529">
        <v>8</v>
      </c>
      <c r="O2529">
        <v>89</v>
      </c>
      <c r="P2529">
        <v>201</v>
      </c>
      <c r="Q2529">
        <v>30</v>
      </c>
      <c r="R2529">
        <v>5</v>
      </c>
      <c r="S2529">
        <v>12</v>
      </c>
      <c r="U2529" t="s">
        <v>17</v>
      </c>
      <c r="W2529">
        <f>VLOOKUP(H2529&amp;"_"&amp;M2529+1,'Leaf lengths'!$J$6:$Q$104,VLOOKUP(F2529,'Leaf lengths'!$S$1:$T$6,2,FALSE),FALSE)</f>
        <v>244.25</v>
      </c>
      <c r="X2529">
        <f t="shared" si="177"/>
        <v>0.12282497441146366</v>
      </c>
      <c r="Y2529">
        <f t="shared" si="176"/>
        <v>7.122824974411464</v>
      </c>
      <c r="Z2529">
        <f t="shared" si="180"/>
        <v>24</v>
      </c>
      <c r="AD2529" t="str">
        <f t="shared" si="178"/>
        <v/>
      </c>
    </row>
    <row r="2530" spans="1:30" hidden="1" x14ac:dyDescent="0.3">
      <c r="A2530" t="s">
        <v>417</v>
      </c>
      <c r="B2530">
        <f t="shared" si="179"/>
        <v>400179</v>
      </c>
      <c r="C2530">
        <v>179</v>
      </c>
      <c r="D2530">
        <f>VLOOKUP($B2530,TrialDesign!$E$2:$I$1147,5,FALSE)</f>
        <v>8</v>
      </c>
      <c r="E2530" t="str">
        <f>VLOOKUP($B2530,TrialDesign!$E$2:$I$1147,3,FALSE)</f>
        <v>Nil</v>
      </c>
      <c r="F2530" t="str">
        <f>VLOOKUP($B2530,TrialDesign!$E$2:$I$1147,4,FALSE)</f>
        <v>Amarok</v>
      </c>
      <c r="G2530" s="1">
        <v>41890</v>
      </c>
      <c r="H2530" s="1" t="str">
        <f>VLOOKUP(B2530,TrialDesign!$E$2:$J$1147,6,FALSE)</f>
        <v>None_8h</v>
      </c>
      <c r="K2530">
        <v>2</v>
      </c>
      <c r="L2530">
        <v>0</v>
      </c>
      <c r="M2530">
        <v>7</v>
      </c>
      <c r="N2530">
        <v>8</v>
      </c>
      <c r="O2530">
        <v>78</v>
      </c>
      <c r="P2530">
        <v>238</v>
      </c>
      <c r="Q2530">
        <v>57</v>
      </c>
      <c r="R2530">
        <v>5</v>
      </c>
      <c r="S2530">
        <v>8</v>
      </c>
      <c r="U2530" t="s">
        <v>71</v>
      </c>
      <c r="W2530">
        <f>VLOOKUP(H2530&amp;"_"&amp;M2530+1,'Leaf lengths'!$J$6:$Q$104,VLOOKUP(F2530,'Leaf lengths'!$S$1:$T$6,2,FALSE),FALSE)</f>
        <v>244.25</v>
      </c>
      <c r="X2530">
        <f t="shared" si="177"/>
        <v>0.23336745138178097</v>
      </c>
      <c r="Y2530">
        <f t="shared" ref="Y2530:Y2593" si="181">X2530+M2530</f>
        <v>7.2333674513817812</v>
      </c>
      <c r="Z2530">
        <f t="shared" si="180"/>
        <v>20</v>
      </c>
      <c r="AD2530" t="str">
        <f t="shared" si="178"/>
        <v/>
      </c>
    </row>
    <row r="2531" spans="1:30" hidden="1" x14ac:dyDescent="0.3">
      <c r="A2531" t="s">
        <v>417</v>
      </c>
      <c r="B2531">
        <f t="shared" si="179"/>
        <v>400179</v>
      </c>
      <c r="C2531">
        <v>179</v>
      </c>
      <c r="D2531">
        <f>VLOOKUP($B2531,TrialDesign!$E$2:$I$1147,5,FALSE)</f>
        <v>8</v>
      </c>
      <c r="E2531" t="str">
        <f>VLOOKUP($B2531,TrialDesign!$E$2:$I$1147,3,FALSE)</f>
        <v>Nil</v>
      </c>
      <c r="F2531" t="str">
        <f>VLOOKUP($B2531,TrialDesign!$E$2:$I$1147,4,FALSE)</f>
        <v>Amarok</v>
      </c>
      <c r="G2531" s="1">
        <v>41890</v>
      </c>
      <c r="H2531" s="1" t="str">
        <f>VLOOKUP(B2531,TrialDesign!$E$2:$J$1147,6,FALSE)</f>
        <v>None_8h</v>
      </c>
      <c r="K2531">
        <v>3</v>
      </c>
      <c r="L2531">
        <v>0</v>
      </c>
      <c r="M2531">
        <v>7</v>
      </c>
      <c r="N2531">
        <v>8</v>
      </c>
      <c r="O2531">
        <v>80</v>
      </c>
      <c r="P2531">
        <v>240</v>
      </c>
      <c r="Q2531">
        <v>143</v>
      </c>
      <c r="R2531">
        <v>6</v>
      </c>
      <c r="S2531">
        <v>10</v>
      </c>
      <c r="U2531" t="s">
        <v>71</v>
      </c>
      <c r="W2531">
        <f>VLOOKUP(H2531&amp;"_"&amp;M2531+1,'Leaf lengths'!$J$6:$Q$104,VLOOKUP(F2531,'Leaf lengths'!$S$1:$T$6,2,FALSE),FALSE)</f>
        <v>244.25</v>
      </c>
      <c r="X2531">
        <f t="shared" si="177"/>
        <v>0.58546571136131009</v>
      </c>
      <c r="Y2531">
        <f t="shared" si="181"/>
        <v>7.5854657113613104</v>
      </c>
      <c r="Z2531">
        <f t="shared" si="180"/>
        <v>23</v>
      </c>
      <c r="AD2531" t="str">
        <f t="shared" si="178"/>
        <v/>
      </c>
    </row>
    <row r="2532" spans="1:30" hidden="1" x14ac:dyDescent="0.3">
      <c r="A2532" t="s">
        <v>417</v>
      </c>
      <c r="B2532">
        <f t="shared" si="179"/>
        <v>400179</v>
      </c>
      <c r="C2532">
        <v>179</v>
      </c>
      <c r="D2532">
        <f>VLOOKUP($B2532,TrialDesign!$E$2:$I$1147,5,FALSE)</f>
        <v>8</v>
      </c>
      <c r="E2532" t="str">
        <f>VLOOKUP($B2532,TrialDesign!$E$2:$I$1147,3,FALSE)</f>
        <v>Nil</v>
      </c>
      <c r="F2532" t="str">
        <f>VLOOKUP($B2532,TrialDesign!$E$2:$I$1147,4,FALSE)</f>
        <v>Amarok</v>
      </c>
      <c r="G2532" s="1">
        <v>41890</v>
      </c>
      <c r="H2532" s="1" t="str">
        <f>VLOOKUP(B2532,TrialDesign!$E$2:$J$1147,6,FALSE)</f>
        <v>None_8h</v>
      </c>
      <c r="K2532">
        <v>4</v>
      </c>
      <c r="L2532">
        <v>0</v>
      </c>
      <c r="M2532">
        <v>6</v>
      </c>
      <c r="N2532">
        <v>8</v>
      </c>
      <c r="O2532">
        <v>75</v>
      </c>
      <c r="P2532">
        <v>224</v>
      </c>
      <c r="Q2532">
        <v>47</v>
      </c>
      <c r="R2532">
        <v>4</v>
      </c>
      <c r="S2532">
        <v>9</v>
      </c>
      <c r="U2532" t="s">
        <v>71</v>
      </c>
      <c r="W2532">
        <f>VLOOKUP(H2532&amp;"_"&amp;M2532+1,'Leaf lengths'!$J$6:$Q$104,VLOOKUP(F2532,'Leaf lengths'!$S$1:$T$6,2,FALSE),FALSE)</f>
        <v>238.75</v>
      </c>
      <c r="X2532">
        <f t="shared" si="177"/>
        <v>0.19685863874345549</v>
      </c>
      <c r="Y2532">
        <f t="shared" si="181"/>
        <v>6.1968586387434552</v>
      </c>
      <c r="Z2532">
        <f t="shared" si="180"/>
        <v>19</v>
      </c>
      <c r="AD2532" t="str">
        <f t="shared" si="178"/>
        <v/>
      </c>
    </row>
    <row r="2533" spans="1:30" hidden="1" x14ac:dyDescent="0.3">
      <c r="A2533" t="s">
        <v>417</v>
      </c>
      <c r="B2533">
        <f t="shared" si="179"/>
        <v>400180</v>
      </c>
      <c r="C2533">
        <v>180</v>
      </c>
      <c r="D2533">
        <f>VLOOKUP($B2533,TrialDesign!$E$2:$I$1147,5,FALSE)</f>
        <v>8</v>
      </c>
      <c r="E2533" t="str">
        <f>VLOOKUP($B2533,TrialDesign!$E$2:$I$1147,3,FALSE)</f>
        <v>Nil</v>
      </c>
      <c r="F2533" t="str">
        <f>VLOOKUP($B2533,TrialDesign!$E$2:$I$1147,4,FALSE)</f>
        <v>Amarok</v>
      </c>
      <c r="G2533" s="1">
        <v>41890</v>
      </c>
      <c r="H2533" s="1" t="str">
        <f>VLOOKUP(B2533,TrialDesign!$E$2:$J$1147,6,FALSE)</f>
        <v>None_8h</v>
      </c>
      <c r="J2533">
        <v>180</v>
      </c>
      <c r="K2533">
        <v>1</v>
      </c>
      <c r="L2533">
        <v>1</v>
      </c>
      <c r="M2533">
        <v>7</v>
      </c>
      <c r="N2533">
        <v>8</v>
      </c>
      <c r="O2533">
        <v>91</v>
      </c>
      <c r="Q2533">
        <v>211</v>
      </c>
      <c r="R2533">
        <v>5</v>
      </c>
      <c r="S2533">
        <v>11</v>
      </c>
      <c r="U2533" t="s">
        <v>18</v>
      </c>
      <c r="W2533">
        <f>VLOOKUP(H2533&amp;"_"&amp;M2533+1,'Leaf lengths'!$J$6:$Q$104,VLOOKUP(F2533,'Leaf lengths'!$S$1:$T$6,2,FALSE),FALSE)</f>
        <v>244.25</v>
      </c>
      <c r="X2533">
        <f t="shared" si="177"/>
        <v>0.86386898669396106</v>
      </c>
      <c r="Y2533">
        <f t="shared" si="181"/>
        <v>7.8638689866939613</v>
      </c>
      <c r="Z2533">
        <f t="shared" si="180"/>
        <v>23</v>
      </c>
      <c r="AD2533" t="str">
        <f t="shared" si="178"/>
        <v/>
      </c>
    </row>
    <row r="2534" spans="1:30" hidden="1" x14ac:dyDescent="0.3">
      <c r="A2534" t="s">
        <v>417</v>
      </c>
      <c r="B2534">
        <f t="shared" si="179"/>
        <v>400180</v>
      </c>
      <c r="C2534">
        <v>180</v>
      </c>
      <c r="D2534">
        <f>VLOOKUP($B2534,TrialDesign!$E$2:$I$1147,5,FALSE)</f>
        <v>8</v>
      </c>
      <c r="E2534" t="str">
        <f>VLOOKUP($B2534,TrialDesign!$E$2:$I$1147,3,FALSE)</f>
        <v>Nil</v>
      </c>
      <c r="F2534" t="str">
        <f>VLOOKUP($B2534,TrialDesign!$E$2:$I$1147,4,FALSE)</f>
        <v>Amarok</v>
      </c>
      <c r="G2534" s="1">
        <v>41890</v>
      </c>
      <c r="H2534" s="1" t="str">
        <f>VLOOKUP(B2534,TrialDesign!$E$2:$J$1147,6,FALSE)</f>
        <v>None_8h</v>
      </c>
      <c r="K2534">
        <v>2</v>
      </c>
      <c r="L2534">
        <v>2</v>
      </c>
      <c r="M2534">
        <v>5</v>
      </c>
      <c r="N2534">
        <v>7</v>
      </c>
      <c r="O2534">
        <v>76</v>
      </c>
      <c r="P2534">
        <v>234</v>
      </c>
      <c r="Q2534">
        <v>48</v>
      </c>
      <c r="R2534">
        <v>5</v>
      </c>
      <c r="S2534">
        <v>9</v>
      </c>
      <c r="U2534" t="s">
        <v>17</v>
      </c>
      <c r="W2534">
        <f>VLOOKUP(H2534&amp;"_"&amp;M2534+1,'Leaf lengths'!$J$6:$Q$104,VLOOKUP(F2534,'Leaf lengths'!$S$1:$T$6,2,FALSE),FALSE)</f>
        <v>232.625</v>
      </c>
      <c r="X2534">
        <f t="shared" si="177"/>
        <v>0.20634067705534659</v>
      </c>
      <c r="Y2534">
        <f t="shared" si="181"/>
        <v>5.2063406770553469</v>
      </c>
      <c r="Z2534">
        <f t="shared" si="180"/>
        <v>19</v>
      </c>
      <c r="AD2534" t="str">
        <f t="shared" si="178"/>
        <v/>
      </c>
    </row>
    <row r="2535" spans="1:30" hidden="1" x14ac:dyDescent="0.3">
      <c r="A2535" t="s">
        <v>417</v>
      </c>
      <c r="B2535">
        <f t="shared" si="179"/>
        <v>400180</v>
      </c>
      <c r="C2535">
        <v>180</v>
      </c>
      <c r="D2535">
        <f>VLOOKUP($B2535,TrialDesign!$E$2:$I$1147,5,FALSE)</f>
        <v>8</v>
      </c>
      <c r="E2535" t="str">
        <f>VLOOKUP($B2535,TrialDesign!$E$2:$I$1147,3,FALSE)</f>
        <v>Nil</v>
      </c>
      <c r="F2535" t="str">
        <f>VLOOKUP($B2535,TrialDesign!$E$2:$I$1147,4,FALSE)</f>
        <v>Amarok</v>
      </c>
      <c r="G2535" s="1">
        <v>41890</v>
      </c>
      <c r="H2535" s="1" t="str">
        <f>VLOOKUP(B2535,TrialDesign!$E$2:$J$1147,6,FALSE)</f>
        <v>None_8h</v>
      </c>
      <c r="K2535">
        <v>3</v>
      </c>
      <c r="L2535">
        <v>2</v>
      </c>
      <c r="M2535">
        <v>7</v>
      </c>
      <c r="N2535">
        <v>8</v>
      </c>
      <c r="O2535">
        <v>80</v>
      </c>
      <c r="P2535">
        <v>230</v>
      </c>
      <c r="Q2535">
        <v>170</v>
      </c>
      <c r="R2535">
        <v>5</v>
      </c>
      <c r="S2535">
        <v>9</v>
      </c>
      <c r="U2535" t="s">
        <v>17</v>
      </c>
      <c r="W2535">
        <f>VLOOKUP(H2535&amp;"_"&amp;M2535+1,'Leaf lengths'!$J$6:$Q$104,VLOOKUP(F2535,'Leaf lengths'!$S$1:$T$6,2,FALSE),FALSE)</f>
        <v>244.25</v>
      </c>
      <c r="X2535">
        <f t="shared" si="177"/>
        <v>0.69600818833162748</v>
      </c>
      <c r="Y2535">
        <f t="shared" si="181"/>
        <v>7.6960081883316276</v>
      </c>
      <c r="Z2535">
        <f t="shared" si="180"/>
        <v>21</v>
      </c>
      <c r="AD2535" t="str">
        <f t="shared" si="178"/>
        <v/>
      </c>
    </row>
    <row r="2536" spans="1:30" hidden="1" x14ac:dyDescent="0.3">
      <c r="A2536" t="s">
        <v>417</v>
      </c>
      <c r="B2536">
        <f t="shared" si="179"/>
        <v>400180</v>
      </c>
      <c r="C2536">
        <v>180</v>
      </c>
      <c r="D2536">
        <f>VLOOKUP($B2536,TrialDesign!$E$2:$I$1147,5,FALSE)</f>
        <v>8</v>
      </c>
      <c r="E2536" t="str">
        <f>VLOOKUP($B2536,TrialDesign!$E$2:$I$1147,3,FALSE)</f>
        <v>Nil</v>
      </c>
      <c r="F2536" t="str">
        <f>VLOOKUP($B2536,TrialDesign!$E$2:$I$1147,4,FALSE)</f>
        <v>Amarok</v>
      </c>
      <c r="G2536" s="1">
        <v>41890</v>
      </c>
      <c r="H2536" s="1" t="str">
        <f>VLOOKUP(B2536,TrialDesign!$E$2:$J$1147,6,FALSE)</f>
        <v>None_8h</v>
      </c>
      <c r="K2536">
        <v>4</v>
      </c>
      <c r="L2536">
        <v>0</v>
      </c>
      <c r="M2536">
        <v>6</v>
      </c>
      <c r="N2536">
        <v>7</v>
      </c>
      <c r="O2536">
        <v>79</v>
      </c>
      <c r="P2536">
        <v>257</v>
      </c>
      <c r="Q2536">
        <v>202</v>
      </c>
      <c r="R2536">
        <v>6</v>
      </c>
      <c r="S2536">
        <v>7</v>
      </c>
      <c r="U2536" t="s">
        <v>71</v>
      </c>
      <c r="W2536">
        <f>VLOOKUP(H2536&amp;"_"&amp;M2536+1,'Leaf lengths'!$J$6:$Q$104,VLOOKUP(F2536,'Leaf lengths'!$S$1:$T$6,2,FALSE),FALSE)</f>
        <v>238.75</v>
      </c>
      <c r="X2536">
        <f t="shared" si="177"/>
        <v>0.84607329842931933</v>
      </c>
      <c r="Y2536">
        <f t="shared" si="181"/>
        <v>6.8460732984293191</v>
      </c>
      <c r="Z2536">
        <f t="shared" si="180"/>
        <v>19</v>
      </c>
      <c r="AD2536" t="str">
        <f t="shared" si="178"/>
        <v/>
      </c>
    </row>
    <row r="2537" spans="1:30" hidden="1" x14ac:dyDescent="0.3">
      <c r="A2537" t="s">
        <v>417</v>
      </c>
      <c r="B2537">
        <f t="shared" si="179"/>
        <v>400158</v>
      </c>
      <c r="C2537">
        <v>158</v>
      </c>
      <c r="D2537">
        <f>VLOOKUP($B2537,TrialDesign!$E$2:$I$1147,5,FALSE)</f>
        <v>8</v>
      </c>
      <c r="E2537" t="str">
        <f>VLOOKUP($B2537,TrialDesign!$E$2:$I$1147,3,FALSE)</f>
        <v>Nil</v>
      </c>
      <c r="F2537" t="str">
        <f>VLOOKUP($B2537,TrialDesign!$E$2:$I$1147,4,FALSE)</f>
        <v>Amarok</v>
      </c>
      <c r="G2537" s="1">
        <v>41897</v>
      </c>
      <c r="H2537" s="1" t="str">
        <f>VLOOKUP(B2537,TrialDesign!$E$2:$J$1147,6,FALSE)</f>
        <v>None_8h</v>
      </c>
      <c r="J2537">
        <v>158</v>
      </c>
      <c r="K2537">
        <v>1</v>
      </c>
      <c r="L2537">
        <v>2</v>
      </c>
      <c r="M2537">
        <v>7</v>
      </c>
      <c r="N2537">
        <v>8</v>
      </c>
      <c r="O2537">
        <v>92</v>
      </c>
      <c r="Q2537">
        <v>194</v>
      </c>
      <c r="R2537">
        <v>5</v>
      </c>
      <c r="S2537">
        <v>11</v>
      </c>
      <c r="U2537" t="s">
        <v>17</v>
      </c>
      <c r="W2537">
        <f>VLOOKUP(H2537&amp;"_"&amp;M2537+1,'Leaf lengths'!$J$6:$Q$104,VLOOKUP(F2537,'Leaf lengths'!$S$1:$T$6,2,FALSE),FALSE)</f>
        <v>244.25</v>
      </c>
      <c r="X2537">
        <f t="shared" ref="X2537:X2600" si="182">IF(OR(N2537="",M2537=N2537),0,Q2537/W2537)</f>
        <v>0.79426816786079835</v>
      </c>
      <c r="Y2537">
        <f t="shared" si="181"/>
        <v>7.7942681678607979</v>
      </c>
      <c r="Z2537">
        <f t="shared" si="180"/>
        <v>23</v>
      </c>
      <c r="AD2537" t="str">
        <f t="shared" si="178"/>
        <v/>
      </c>
    </row>
    <row r="2538" spans="1:30" hidden="1" x14ac:dyDescent="0.3">
      <c r="A2538" t="s">
        <v>417</v>
      </c>
      <c r="B2538">
        <f t="shared" si="179"/>
        <v>400158</v>
      </c>
      <c r="C2538">
        <v>158</v>
      </c>
      <c r="D2538">
        <f>VLOOKUP($B2538,TrialDesign!$E$2:$I$1147,5,FALSE)</f>
        <v>8</v>
      </c>
      <c r="E2538" t="str">
        <f>VLOOKUP($B2538,TrialDesign!$E$2:$I$1147,3,FALSE)</f>
        <v>Nil</v>
      </c>
      <c r="F2538" t="str">
        <f>VLOOKUP($B2538,TrialDesign!$E$2:$I$1147,4,FALSE)</f>
        <v>Amarok</v>
      </c>
      <c r="G2538" s="1">
        <v>41897</v>
      </c>
      <c r="H2538" s="1" t="str">
        <f>VLOOKUP(B2538,TrialDesign!$E$2:$J$1147,6,FALSE)</f>
        <v>None_8h</v>
      </c>
      <c r="K2538">
        <v>2</v>
      </c>
      <c r="L2538">
        <v>1</v>
      </c>
      <c r="M2538">
        <v>8</v>
      </c>
      <c r="N2538">
        <v>9</v>
      </c>
      <c r="O2538">
        <v>100</v>
      </c>
      <c r="P2538">
        <v>261</v>
      </c>
      <c r="Q2538">
        <v>200</v>
      </c>
      <c r="R2538">
        <v>6</v>
      </c>
      <c r="S2538">
        <v>12</v>
      </c>
      <c r="U2538" t="s">
        <v>17</v>
      </c>
      <c r="W2538">
        <f>VLOOKUP(H2538&amp;"_"&amp;M2538+1,'Leaf lengths'!$J$6:$Q$104,VLOOKUP(F2538,'Leaf lengths'!$S$1:$T$6,2,FALSE),FALSE)</f>
        <v>243.5</v>
      </c>
      <c r="X2538">
        <f t="shared" si="182"/>
        <v>0.82135523613963035</v>
      </c>
      <c r="Y2538">
        <f t="shared" si="181"/>
        <v>8.821355236139631</v>
      </c>
      <c r="Z2538">
        <f t="shared" si="180"/>
        <v>26</v>
      </c>
      <c r="AD2538" t="str">
        <f t="shared" si="178"/>
        <v/>
      </c>
    </row>
    <row r="2539" spans="1:30" hidden="1" x14ac:dyDescent="0.3">
      <c r="A2539" t="s">
        <v>417</v>
      </c>
      <c r="B2539">
        <f t="shared" si="179"/>
        <v>400158</v>
      </c>
      <c r="C2539">
        <v>158</v>
      </c>
      <c r="D2539">
        <f>VLOOKUP($B2539,TrialDesign!$E$2:$I$1147,5,FALSE)</f>
        <v>8</v>
      </c>
      <c r="E2539" t="str">
        <f>VLOOKUP($B2539,TrialDesign!$E$2:$I$1147,3,FALSE)</f>
        <v>Nil</v>
      </c>
      <c r="F2539" t="str">
        <f>VLOOKUP($B2539,TrialDesign!$E$2:$I$1147,4,FALSE)</f>
        <v>Amarok</v>
      </c>
      <c r="G2539" s="1">
        <v>41897</v>
      </c>
      <c r="H2539" s="1" t="str">
        <f>VLOOKUP(B2539,TrialDesign!$E$2:$J$1147,6,FALSE)</f>
        <v>None_8h</v>
      </c>
      <c r="K2539">
        <v>3</v>
      </c>
      <c r="L2539">
        <v>0</v>
      </c>
      <c r="M2539">
        <v>8</v>
      </c>
      <c r="N2539">
        <v>9</v>
      </c>
      <c r="O2539">
        <v>93</v>
      </c>
      <c r="P2539">
        <v>241</v>
      </c>
      <c r="Q2539">
        <v>82</v>
      </c>
      <c r="R2539">
        <v>5</v>
      </c>
      <c r="S2539">
        <v>10</v>
      </c>
      <c r="U2539" t="s">
        <v>17</v>
      </c>
      <c r="W2539">
        <f>VLOOKUP(H2539&amp;"_"&amp;M2539+1,'Leaf lengths'!$J$6:$Q$104,VLOOKUP(F2539,'Leaf lengths'!$S$1:$T$6,2,FALSE),FALSE)</f>
        <v>243.5</v>
      </c>
      <c r="X2539">
        <f t="shared" si="182"/>
        <v>0.33675564681724846</v>
      </c>
      <c r="Y2539">
        <f t="shared" si="181"/>
        <v>8.3367556468172488</v>
      </c>
      <c r="Z2539">
        <f t="shared" si="180"/>
        <v>23</v>
      </c>
      <c r="AD2539" t="str">
        <f t="shared" si="178"/>
        <v/>
      </c>
    </row>
    <row r="2540" spans="1:30" hidden="1" x14ac:dyDescent="0.3">
      <c r="A2540" t="s">
        <v>417</v>
      </c>
      <c r="B2540">
        <f t="shared" si="179"/>
        <v>400158</v>
      </c>
      <c r="C2540">
        <v>158</v>
      </c>
      <c r="D2540">
        <f>VLOOKUP($B2540,TrialDesign!$E$2:$I$1147,5,FALSE)</f>
        <v>8</v>
      </c>
      <c r="E2540" t="str">
        <f>VLOOKUP($B2540,TrialDesign!$E$2:$I$1147,3,FALSE)</f>
        <v>Nil</v>
      </c>
      <c r="F2540" t="str">
        <f>VLOOKUP($B2540,TrialDesign!$E$2:$I$1147,4,FALSE)</f>
        <v>Amarok</v>
      </c>
      <c r="G2540" s="1">
        <v>41897</v>
      </c>
      <c r="H2540" s="1" t="str">
        <f>VLOOKUP(B2540,TrialDesign!$E$2:$J$1147,6,FALSE)</f>
        <v>None_8h</v>
      </c>
      <c r="K2540">
        <v>4</v>
      </c>
      <c r="L2540">
        <v>0</v>
      </c>
      <c r="M2540">
        <v>7</v>
      </c>
      <c r="N2540">
        <v>8</v>
      </c>
      <c r="O2540">
        <v>80</v>
      </c>
      <c r="P2540">
        <v>257</v>
      </c>
      <c r="Q2540">
        <v>192</v>
      </c>
      <c r="R2540">
        <v>5</v>
      </c>
      <c r="S2540">
        <v>8</v>
      </c>
      <c r="U2540" t="s">
        <v>71</v>
      </c>
      <c r="W2540">
        <f>VLOOKUP(H2540&amp;"_"&amp;M2540+1,'Leaf lengths'!$J$6:$Q$104,VLOOKUP(F2540,'Leaf lengths'!$S$1:$T$6,2,FALSE),FALSE)</f>
        <v>244.25</v>
      </c>
      <c r="X2540">
        <f t="shared" si="182"/>
        <v>0.78607983623336741</v>
      </c>
      <c r="Y2540">
        <f t="shared" si="181"/>
        <v>7.7860798362333679</v>
      </c>
      <c r="Z2540">
        <f t="shared" si="180"/>
        <v>20</v>
      </c>
      <c r="AD2540" t="str">
        <f t="shared" si="178"/>
        <v/>
      </c>
    </row>
    <row r="2541" spans="1:30" hidden="1" x14ac:dyDescent="0.3">
      <c r="A2541" t="s">
        <v>417</v>
      </c>
      <c r="B2541">
        <f t="shared" si="179"/>
        <v>400196</v>
      </c>
      <c r="C2541">
        <v>196</v>
      </c>
      <c r="D2541">
        <f>VLOOKUP($B2541,TrialDesign!$E$2:$I$1147,5,FALSE)</f>
        <v>8</v>
      </c>
      <c r="E2541" t="str">
        <f>VLOOKUP($B2541,TrialDesign!$E$2:$I$1147,3,FALSE)</f>
        <v>Nil</v>
      </c>
      <c r="F2541" t="str">
        <f>VLOOKUP($B2541,TrialDesign!$E$2:$I$1147,4,FALSE)</f>
        <v>Amarok</v>
      </c>
      <c r="G2541" s="1">
        <v>41897</v>
      </c>
      <c r="H2541" s="1" t="str">
        <f>VLOOKUP(B2541,TrialDesign!$E$2:$J$1147,6,FALSE)</f>
        <v>None_8h</v>
      </c>
      <c r="J2541">
        <v>196</v>
      </c>
      <c r="K2541">
        <v>1</v>
      </c>
      <c r="L2541">
        <v>2</v>
      </c>
      <c r="M2541">
        <v>7</v>
      </c>
      <c r="N2541">
        <v>8</v>
      </c>
      <c r="O2541">
        <v>90</v>
      </c>
      <c r="Q2541">
        <v>205</v>
      </c>
      <c r="R2541">
        <v>4</v>
      </c>
      <c r="S2541">
        <v>11</v>
      </c>
      <c r="U2541" t="s">
        <v>17</v>
      </c>
      <c r="W2541">
        <f>VLOOKUP(H2541&amp;"_"&amp;M2541+1,'Leaf lengths'!$J$6:$Q$104,VLOOKUP(F2541,'Leaf lengths'!$S$1:$T$6,2,FALSE),FALSE)</f>
        <v>244.25</v>
      </c>
      <c r="X2541">
        <f t="shared" si="182"/>
        <v>0.83930399181166837</v>
      </c>
      <c r="Y2541">
        <f t="shared" si="181"/>
        <v>7.8393039918116685</v>
      </c>
      <c r="Z2541">
        <f t="shared" si="180"/>
        <v>22</v>
      </c>
      <c r="AD2541" t="str">
        <f t="shared" si="178"/>
        <v/>
      </c>
    </row>
    <row r="2542" spans="1:30" ht="15" hidden="1" customHeight="1" x14ac:dyDescent="0.3">
      <c r="A2542" t="s">
        <v>417</v>
      </c>
      <c r="B2542">
        <f t="shared" si="179"/>
        <v>400196</v>
      </c>
      <c r="C2542">
        <v>196</v>
      </c>
      <c r="D2542">
        <f>VLOOKUP($B2542,TrialDesign!$E$2:$I$1147,5,FALSE)</f>
        <v>8</v>
      </c>
      <c r="E2542" t="str">
        <f>VLOOKUP($B2542,TrialDesign!$E$2:$I$1147,3,FALSE)</f>
        <v>Nil</v>
      </c>
      <c r="F2542" t="str">
        <f>VLOOKUP($B2542,TrialDesign!$E$2:$I$1147,4,FALSE)</f>
        <v>Amarok</v>
      </c>
      <c r="G2542" s="1">
        <v>41897</v>
      </c>
      <c r="H2542" s="1" t="str">
        <f>VLOOKUP(B2542,TrialDesign!$E$2:$J$1147,6,FALSE)</f>
        <v>None_8h</v>
      </c>
      <c r="K2542">
        <v>2</v>
      </c>
      <c r="L2542">
        <v>2</v>
      </c>
      <c r="M2542">
        <v>8</v>
      </c>
      <c r="N2542">
        <v>9</v>
      </c>
      <c r="O2542">
        <v>94</v>
      </c>
      <c r="P2542">
        <v>264</v>
      </c>
      <c r="Q2542">
        <v>89</v>
      </c>
      <c r="R2542">
        <v>6</v>
      </c>
      <c r="S2542">
        <v>13</v>
      </c>
      <c r="U2542" t="s">
        <v>17</v>
      </c>
      <c r="W2542">
        <f>VLOOKUP(H2542&amp;"_"&amp;M2542+1,'Leaf lengths'!$J$6:$Q$104,VLOOKUP(F2542,'Leaf lengths'!$S$1:$T$6,2,FALSE),FALSE)</f>
        <v>243.5</v>
      </c>
      <c r="X2542">
        <f t="shared" si="182"/>
        <v>0.3655030800821355</v>
      </c>
      <c r="Y2542">
        <f t="shared" si="181"/>
        <v>8.3655030800821351</v>
      </c>
      <c r="Z2542">
        <f t="shared" si="180"/>
        <v>27</v>
      </c>
      <c r="AD2542" t="str">
        <f t="shared" ref="AD2542:AD2605" si="183">IF(OR(M2542=N2542,N2542=""),"FLN","")</f>
        <v/>
      </c>
    </row>
    <row r="2543" spans="1:30" ht="15" hidden="1" customHeight="1" x14ac:dyDescent="0.3">
      <c r="A2543" t="s">
        <v>417</v>
      </c>
      <c r="B2543">
        <f t="shared" si="179"/>
        <v>400196</v>
      </c>
      <c r="C2543">
        <v>196</v>
      </c>
      <c r="D2543">
        <f>VLOOKUP($B2543,TrialDesign!$E$2:$I$1147,5,FALSE)</f>
        <v>8</v>
      </c>
      <c r="E2543" t="str">
        <f>VLOOKUP($B2543,TrialDesign!$E$2:$I$1147,3,FALSE)</f>
        <v>Nil</v>
      </c>
      <c r="F2543" t="str">
        <f>VLOOKUP($B2543,TrialDesign!$E$2:$I$1147,4,FALSE)</f>
        <v>Amarok</v>
      </c>
      <c r="G2543" s="1">
        <v>41897</v>
      </c>
      <c r="H2543" s="1" t="str">
        <f>VLOOKUP(B2543,TrialDesign!$E$2:$J$1147,6,FALSE)</f>
        <v>None_8h</v>
      </c>
      <c r="K2543">
        <v>3</v>
      </c>
      <c r="L2543">
        <v>1</v>
      </c>
      <c r="M2543">
        <v>7</v>
      </c>
      <c r="N2543">
        <v>8</v>
      </c>
      <c r="O2543">
        <v>95</v>
      </c>
      <c r="P2543">
        <v>255</v>
      </c>
      <c r="Q2543">
        <v>195</v>
      </c>
      <c r="R2543">
        <v>4</v>
      </c>
      <c r="S2543">
        <v>12</v>
      </c>
      <c r="U2543" t="s">
        <v>17</v>
      </c>
      <c r="W2543">
        <f>VLOOKUP(H2543&amp;"_"&amp;M2543+1,'Leaf lengths'!$J$6:$Q$104,VLOOKUP(F2543,'Leaf lengths'!$S$1:$T$6,2,FALSE),FALSE)</f>
        <v>244.25</v>
      </c>
      <c r="X2543">
        <f t="shared" si="182"/>
        <v>0.79836233367451381</v>
      </c>
      <c r="Y2543">
        <f t="shared" si="181"/>
        <v>7.7983623336745138</v>
      </c>
      <c r="Z2543">
        <f t="shared" si="180"/>
        <v>23</v>
      </c>
      <c r="AD2543" t="str">
        <f t="shared" si="183"/>
        <v/>
      </c>
    </row>
    <row r="2544" spans="1:30" ht="15" hidden="1" customHeight="1" x14ac:dyDescent="0.3">
      <c r="A2544" t="s">
        <v>417</v>
      </c>
      <c r="B2544">
        <f t="shared" si="179"/>
        <v>400196</v>
      </c>
      <c r="C2544">
        <v>196</v>
      </c>
      <c r="D2544">
        <f>VLOOKUP($B2544,TrialDesign!$E$2:$I$1147,5,FALSE)</f>
        <v>8</v>
      </c>
      <c r="E2544" t="str">
        <f>VLOOKUP($B2544,TrialDesign!$E$2:$I$1147,3,FALSE)</f>
        <v>Nil</v>
      </c>
      <c r="F2544" t="str">
        <f>VLOOKUP($B2544,TrialDesign!$E$2:$I$1147,4,FALSE)</f>
        <v>Amarok</v>
      </c>
      <c r="G2544" s="1">
        <v>41897</v>
      </c>
      <c r="H2544" s="1" t="str">
        <f>VLOOKUP(B2544,TrialDesign!$E$2:$J$1147,6,FALSE)</f>
        <v>None_8h</v>
      </c>
      <c r="K2544">
        <v>4</v>
      </c>
      <c r="L2544">
        <v>1</v>
      </c>
      <c r="M2544">
        <v>6</v>
      </c>
      <c r="N2544">
        <v>7</v>
      </c>
      <c r="O2544">
        <v>85</v>
      </c>
      <c r="P2544">
        <v>260</v>
      </c>
      <c r="Q2544">
        <v>228</v>
      </c>
      <c r="R2544">
        <v>6</v>
      </c>
      <c r="S2544">
        <v>8</v>
      </c>
      <c r="U2544" t="s">
        <v>17</v>
      </c>
      <c r="W2544">
        <f>VLOOKUP(H2544&amp;"_"&amp;M2544+1,'Leaf lengths'!$J$6:$Q$104,VLOOKUP(F2544,'Leaf lengths'!$S$1:$T$6,2,FALSE),FALSE)</f>
        <v>238.75</v>
      </c>
      <c r="X2544">
        <f t="shared" si="182"/>
        <v>0.95497382198952885</v>
      </c>
      <c r="Y2544">
        <f t="shared" si="181"/>
        <v>6.9549738219895287</v>
      </c>
      <c r="Z2544">
        <f t="shared" si="180"/>
        <v>20</v>
      </c>
      <c r="AD2544" t="str">
        <f t="shared" si="183"/>
        <v/>
      </c>
    </row>
    <row r="2545" spans="1:30" ht="15" hidden="1" customHeight="1" x14ac:dyDescent="0.3">
      <c r="A2545" t="s">
        <v>417</v>
      </c>
      <c r="B2545">
        <f t="shared" si="179"/>
        <v>400214</v>
      </c>
      <c r="C2545">
        <v>214</v>
      </c>
      <c r="D2545">
        <f>VLOOKUP($B2545,TrialDesign!$E$2:$I$1147,5,FALSE)</f>
        <v>8</v>
      </c>
      <c r="E2545" t="str">
        <f>VLOOKUP($B2545,TrialDesign!$E$2:$I$1147,3,FALSE)</f>
        <v>Nil</v>
      </c>
      <c r="F2545" t="str">
        <f>VLOOKUP($B2545,TrialDesign!$E$2:$I$1147,4,FALSE)</f>
        <v>Amarok</v>
      </c>
      <c r="G2545" s="1">
        <v>41897</v>
      </c>
      <c r="H2545" s="1" t="str">
        <f>VLOOKUP(B2545,TrialDesign!$E$2:$J$1147,6,FALSE)</f>
        <v>None_8h</v>
      </c>
      <c r="J2545">
        <v>214</v>
      </c>
      <c r="K2545">
        <v>1</v>
      </c>
      <c r="L2545">
        <v>2</v>
      </c>
      <c r="M2545">
        <v>7</v>
      </c>
      <c r="N2545">
        <v>8</v>
      </c>
      <c r="O2545">
        <v>75</v>
      </c>
      <c r="Q2545">
        <v>181</v>
      </c>
      <c r="R2545">
        <v>6</v>
      </c>
      <c r="S2545">
        <v>10</v>
      </c>
      <c r="U2545" t="s">
        <v>17</v>
      </c>
      <c r="W2545">
        <f>VLOOKUP(H2545&amp;"_"&amp;M2545+1,'Leaf lengths'!$J$6:$Q$104,VLOOKUP(F2545,'Leaf lengths'!$S$1:$T$6,2,FALSE),FALSE)</f>
        <v>244.25</v>
      </c>
      <c r="X2545">
        <f t="shared" si="182"/>
        <v>0.74104401228249739</v>
      </c>
      <c r="Y2545">
        <f t="shared" si="181"/>
        <v>7.7410440122824973</v>
      </c>
      <c r="Z2545">
        <f t="shared" si="180"/>
        <v>23</v>
      </c>
      <c r="AD2545" t="str">
        <f t="shared" si="183"/>
        <v/>
      </c>
    </row>
    <row r="2546" spans="1:30" hidden="1" x14ac:dyDescent="0.3">
      <c r="A2546" t="s">
        <v>417</v>
      </c>
      <c r="B2546">
        <f t="shared" si="179"/>
        <v>400214</v>
      </c>
      <c r="C2546">
        <v>214</v>
      </c>
      <c r="D2546">
        <f>VLOOKUP($B2546,TrialDesign!$E$2:$I$1147,5,FALSE)</f>
        <v>8</v>
      </c>
      <c r="E2546" t="str">
        <f>VLOOKUP($B2546,TrialDesign!$E$2:$I$1147,3,FALSE)</f>
        <v>Nil</v>
      </c>
      <c r="F2546" t="str">
        <f>VLOOKUP($B2546,TrialDesign!$E$2:$I$1147,4,FALSE)</f>
        <v>Amarok</v>
      </c>
      <c r="G2546" s="1">
        <v>41897</v>
      </c>
      <c r="H2546" s="1" t="str">
        <f>VLOOKUP(B2546,TrialDesign!$E$2:$J$1147,6,FALSE)</f>
        <v>None_8h</v>
      </c>
      <c r="K2546">
        <v>2</v>
      </c>
      <c r="L2546">
        <v>1</v>
      </c>
      <c r="M2546">
        <v>7</v>
      </c>
      <c r="N2546">
        <v>8</v>
      </c>
      <c r="O2546">
        <v>82</v>
      </c>
      <c r="P2546">
        <v>216</v>
      </c>
      <c r="Q2546">
        <v>190</v>
      </c>
      <c r="R2546">
        <v>5</v>
      </c>
      <c r="S2546">
        <v>12</v>
      </c>
      <c r="U2546" t="s">
        <v>17</v>
      </c>
      <c r="W2546">
        <f>VLOOKUP(H2546&amp;"_"&amp;M2546+1,'Leaf lengths'!$J$6:$Q$104,VLOOKUP(F2546,'Leaf lengths'!$S$1:$T$6,2,FALSE),FALSE)</f>
        <v>244.25</v>
      </c>
      <c r="X2546">
        <f t="shared" si="182"/>
        <v>0.77789150460593659</v>
      </c>
      <c r="Y2546">
        <f t="shared" si="181"/>
        <v>7.7778915046059369</v>
      </c>
      <c r="Z2546">
        <f t="shared" si="180"/>
        <v>24</v>
      </c>
      <c r="AD2546" t="str">
        <f t="shared" si="183"/>
        <v/>
      </c>
    </row>
    <row r="2547" spans="1:30" hidden="1" x14ac:dyDescent="0.3">
      <c r="A2547" t="s">
        <v>417</v>
      </c>
      <c r="B2547">
        <f t="shared" si="179"/>
        <v>400214</v>
      </c>
      <c r="C2547">
        <v>214</v>
      </c>
      <c r="D2547">
        <f>VLOOKUP($B2547,TrialDesign!$E$2:$I$1147,5,FALSE)</f>
        <v>8</v>
      </c>
      <c r="E2547" t="str">
        <f>VLOOKUP($B2547,TrialDesign!$E$2:$I$1147,3,FALSE)</f>
        <v>Nil</v>
      </c>
      <c r="F2547" t="str">
        <f>VLOOKUP($B2547,TrialDesign!$E$2:$I$1147,4,FALSE)</f>
        <v>Amarok</v>
      </c>
      <c r="G2547" s="1">
        <v>41897</v>
      </c>
      <c r="H2547" s="1" t="str">
        <f>VLOOKUP(B2547,TrialDesign!$E$2:$J$1147,6,FALSE)</f>
        <v>None_8h</v>
      </c>
      <c r="K2547">
        <v>3</v>
      </c>
      <c r="L2547">
        <v>0</v>
      </c>
      <c r="M2547">
        <v>8</v>
      </c>
      <c r="N2547">
        <v>9</v>
      </c>
      <c r="O2547">
        <v>91</v>
      </c>
      <c r="P2547">
        <v>236</v>
      </c>
      <c r="Q2547">
        <v>74</v>
      </c>
      <c r="R2547">
        <v>5</v>
      </c>
      <c r="S2547">
        <v>12</v>
      </c>
      <c r="U2547" t="s">
        <v>328</v>
      </c>
      <c r="W2547">
        <f>VLOOKUP(H2547&amp;"_"&amp;M2547+1,'Leaf lengths'!$J$6:$Q$104,VLOOKUP(F2547,'Leaf lengths'!$S$1:$T$6,2,FALSE),FALSE)</f>
        <v>243.5</v>
      </c>
      <c r="X2547">
        <f t="shared" si="182"/>
        <v>0.30390143737166325</v>
      </c>
      <c r="Y2547">
        <f t="shared" si="181"/>
        <v>8.303901437371664</v>
      </c>
      <c r="Z2547">
        <f t="shared" si="180"/>
        <v>25</v>
      </c>
      <c r="AD2547" t="str">
        <f t="shared" si="183"/>
        <v/>
      </c>
    </row>
    <row r="2548" spans="1:30" hidden="1" x14ac:dyDescent="0.3">
      <c r="A2548" t="s">
        <v>417</v>
      </c>
      <c r="B2548">
        <f t="shared" si="179"/>
        <v>400214</v>
      </c>
      <c r="C2548">
        <v>214</v>
      </c>
      <c r="D2548">
        <f>VLOOKUP($B2548,TrialDesign!$E$2:$I$1147,5,FALSE)</f>
        <v>8</v>
      </c>
      <c r="E2548" t="str">
        <f>VLOOKUP($B2548,TrialDesign!$E$2:$I$1147,3,FALSE)</f>
        <v>Nil</v>
      </c>
      <c r="F2548" t="str">
        <f>VLOOKUP($B2548,TrialDesign!$E$2:$I$1147,4,FALSE)</f>
        <v>Amarok</v>
      </c>
      <c r="G2548" s="1">
        <v>41897</v>
      </c>
      <c r="H2548" s="1" t="str">
        <f>VLOOKUP(B2548,TrialDesign!$E$2:$J$1147,6,FALSE)</f>
        <v>None_8h</v>
      </c>
      <c r="K2548">
        <v>4</v>
      </c>
      <c r="L2548">
        <v>0</v>
      </c>
      <c r="M2548">
        <v>8</v>
      </c>
      <c r="N2548">
        <v>9</v>
      </c>
      <c r="O2548">
        <v>88</v>
      </c>
      <c r="P2548">
        <v>225</v>
      </c>
      <c r="Q2548">
        <v>90</v>
      </c>
      <c r="R2548">
        <v>5</v>
      </c>
      <c r="S2548">
        <v>14</v>
      </c>
      <c r="U2548" t="s">
        <v>17</v>
      </c>
      <c r="W2548">
        <f>VLOOKUP(H2548&amp;"_"&amp;M2548+1,'Leaf lengths'!$J$6:$Q$104,VLOOKUP(F2548,'Leaf lengths'!$S$1:$T$6,2,FALSE),FALSE)</f>
        <v>243.5</v>
      </c>
      <c r="X2548">
        <f t="shared" si="182"/>
        <v>0.36960985626283366</v>
      </c>
      <c r="Y2548">
        <f t="shared" si="181"/>
        <v>8.3696098562628336</v>
      </c>
      <c r="Z2548">
        <f t="shared" si="180"/>
        <v>27</v>
      </c>
      <c r="AD2548" t="str">
        <f t="shared" si="183"/>
        <v/>
      </c>
    </row>
    <row r="2549" spans="1:30" hidden="1" x14ac:dyDescent="0.3">
      <c r="A2549" t="s">
        <v>417</v>
      </c>
      <c r="B2549">
        <f t="shared" si="179"/>
        <v>400185</v>
      </c>
      <c r="C2549">
        <v>185</v>
      </c>
      <c r="D2549">
        <f>VLOOKUP($B2549,TrialDesign!$E$2:$I$1147,5,FALSE)</f>
        <v>8</v>
      </c>
      <c r="E2549" t="str">
        <f>VLOOKUP($B2549,TrialDesign!$E$2:$I$1147,3,FALSE)</f>
        <v>Nil</v>
      </c>
      <c r="F2549" t="str">
        <f>VLOOKUP($B2549,TrialDesign!$E$2:$I$1147,4,FALSE)</f>
        <v>Amarok</v>
      </c>
      <c r="G2549" s="1">
        <v>41904</v>
      </c>
      <c r="H2549" s="1" t="str">
        <f>VLOOKUP(B2549,TrialDesign!$E$2:$J$1147,6,FALSE)</f>
        <v>None_8h</v>
      </c>
      <c r="J2549">
        <v>185</v>
      </c>
      <c r="K2549">
        <v>1</v>
      </c>
      <c r="L2549">
        <v>2</v>
      </c>
      <c r="M2549">
        <v>8</v>
      </c>
      <c r="N2549">
        <v>9</v>
      </c>
      <c r="O2549">
        <v>83</v>
      </c>
      <c r="Q2549">
        <v>130</v>
      </c>
      <c r="R2549">
        <v>5</v>
      </c>
      <c r="S2549">
        <v>10</v>
      </c>
      <c r="U2549" t="s">
        <v>17</v>
      </c>
      <c r="W2549">
        <f>VLOOKUP(H2549&amp;"_"&amp;M2549+1,'Leaf lengths'!$J$6:$Q$104,VLOOKUP(F2549,'Leaf lengths'!$S$1:$T$6,2,FALSE),FALSE)</f>
        <v>243.5</v>
      </c>
      <c r="X2549">
        <f t="shared" si="182"/>
        <v>0.53388090349075978</v>
      </c>
      <c r="Y2549">
        <f t="shared" si="181"/>
        <v>8.5338809034907595</v>
      </c>
      <c r="Z2549">
        <f t="shared" si="180"/>
        <v>23</v>
      </c>
      <c r="AD2549" t="str">
        <f t="shared" si="183"/>
        <v/>
      </c>
    </row>
    <row r="2550" spans="1:30" ht="15" hidden="1" customHeight="1" x14ac:dyDescent="0.3">
      <c r="A2550" t="s">
        <v>417</v>
      </c>
      <c r="B2550">
        <f t="shared" si="179"/>
        <v>400185</v>
      </c>
      <c r="C2550">
        <v>185</v>
      </c>
      <c r="D2550">
        <f>VLOOKUP($B2550,TrialDesign!$E$2:$I$1147,5,FALSE)</f>
        <v>8</v>
      </c>
      <c r="E2550" t="str">
        <f>VLOOKUP($B2550,TrialDesign!$E$2:$I$1147,3,FALSE)</f>
        <v>Nil</v>
      </c>
      <c r="F2550" t="str">
        <f>VLOOKUP($B2550,TrialDesign!$E$2:$I$1147,4,FALSE)</f>
        <v>Amarok</v>
      </c>
      <c r="G2550" s="1">
        <v>41904</v>
      </c>
      <c r="H2550" s="1" t="str">
        <f>VLOOKUP(B2550,TrialDesign!$E$2:$J$1147,6,FALSE)</f>
        <v>None_8h</v>
      </c>
      <c r="K2550">
        <v>2</v>
      </c>
      <c r="L2550">
        <v>1</v>
      </c>
      <c r="M2550">
        <v>9</v>
      </c>
      <c r="N2550">
        <v>10</v>
      </c>
      <c r="O2550">
        <v>103</v>
      </c>
      <c r="P2550">
        <v>250</v>
      </c>
      <c r="Q2550">
        <v>79</v>
      </c>
      <c r="R2550">
        <v>5</v>
      </c>
      <c r="S2550">
        <v>15</v>
      </c>
      <c r="U2550" t="s">
        <v>413</v>
      </c>
      <c r="W2550">
        <f>VLOOKUP(H2550&amp;"_"&amp;M2550+1,'Leaf lengths'!$J$6:$Q$104,VLOOKUP(F2550,'Leaf lengths'!$S$1:$T$6,2,FALSE),FALSE)</f>
        <v>240</v>
      </c>
      <c r="X2550">
        <f t="shared" si="182"/>
        <v>0.32916666666666666</v>
      </c>
      <c r="Y2550">
        <f t="shared" si="181"/>
        <v>9.3291666666666675</v>
      </c>
      <c r="Z2550">
        <f t="shared" si="180"/>
        <v>29</v>
      </c>
      <c r="AD2550" t="str">
        <f t="shared" si="183"/>
        <v/>
      </c>
    </row>
    <row r="2551" spans="1:30" ht="15" hidden="1" customHeight="1" x14ac:dyDescent="0.3">
      <c r="A2551" t="s">
        <v>417</v>
      </c>
      <c r="B2551">
        <f t="shared" si="179"/>
        <v>400185</v>
      </c>
      <c r="C2551">
        <v>185</v>
      </c>
      <c r="D2551">
        <f>VLOOKUP($B2551,TrialDesign!$E$2:$I$1147,5,FALSE)</f>
        <v>8</v>
      </c>
      <c r="E2551" t="str">
        <f>VLOOKUP($B2551,TrialDesign!$E$2:$I$1147,3,FALSE)</f>
        <v>Nil</v>
      </c>
      <c r="F2551" t="str">
        <f>VLOOKUP($B2551,TrialDesign!$E$2:$I$1147,4,FALSE)</f>
        <v>Amarok</v>
      </c>
      <c r="G2551" s="1">
        <v>41904</v>
      </c>
      <c r="H2551" s="1" t="str">
        <f>VLOOKUP(B2551,TrialDesign!$E$2:$J$1147,6,FALSE)</f>
        <v>None_8h</v>
      </c>
      <c r="K2551">
        <v>3</v>
      </c>
      <c r="L2551">
        <v>1</v>
      </c>
      <c r="M2551">
        <v>8</v>
      </c>
      <c r="N2551">
        <v>9</v>
      </c>
      <c r="O2551">
        <v>95</v>
      </c>
      <c r="P2551">
        <v>240</v>
      </c>
      <c r="Q2551">
        <v>116</v>
      </c>
      <c r="R2551">
        <v>5</v>
      </c>
      <c r="S2551">
        <v>12</v>
      </c>
      <c r="U2551" t="s">
        <v>17</v>
      </c>
      <c r="W2551">
        <f>VLOOKUP(H2551&amp;"_"&amp;M2551+1,'Leaf lengths'!$J$6:$Q$104,VLOOKUP(F2551,'Leaf lengths'!$S$1:$T$6,2,FALSE),FALSE)</f>
        <v>243.5</v>
      </c>
      <c r="X2551">
        <f t="shared" si="182"/>
        <v>0.47638603696098564</v>
      </c>
      <c r="Y2551">
        <f t="shared" si="181"/>
        <v>8.4763860369609851</v>
      </c>
      <c r="Z2551">
        <f t="shared" si="180"/>
        <v>25</v>
      </c>
      <c r="AD2551" t="str">
        <f t="shared" si="183"/>
        <v/>
      </c>
    </row>
    <row r="2552" spans="1:30" ht="15" hidden="1" customHeight="1" x14ac:dyDescent="0.3">
      <c r="A2552" t="s">
        <v>417</v>
      </c>
      <c r="B2552">
        <f t="shared" si="179"/>
        <v>400185</v>
      </c>
      <c r="C2552">
        <v>185</v>
      </c>
      <c r="D2552">
        <f>VLOOKUP($B2552,TrialDesign!$E$2:$I$1147,5,FALSE)</f>
        <v>8</v>
      </c>
      <c r="E2552" t="str">
        <f>VLOOKUP($B2552,TrialDesign!$E$2:$I$1147,3,FALSE)</f>
        <v>Nil</v>
      </c>
      <c r="F2552" t="str">
        <f>VLOOKUP($B2552,TrialDesign!$E$2:$I$1147,4,FALSE)</f>
        <v>Amarok</v>
      </c>
      <c r="G2552" s="1">
        <v>41904</v>
      </c>
      <c r="H2552" s="1" t="str">
        <f>VLOOKUP(B2552,TrialDesign!$E$2:$J$1147,6,FALSE)</f>
        <v>None_8h</v>
      </c>
      <c r="K2552">
        <v>4</v>
      </c>
      <c r="L2552">
        <v>1</v>
      </c>
      <c r="M2552">
        <v>7</v>
      </c>
      <c r="N2552">
        <v>8</v>
      </c>
      <c r="O2552">
        <v>82</v>
      </c>
      <c r="P2552">
        <v>226</v>
      </c>
      <c r="Q2552">
        <v>218</v>
      </c>
      <c r="R2552">
        <v>5</v>
      </c>
      <c r="S2552">
        <v>10</v>
      </c>
      <c r="U2552" t="s">
        <v>328</v>
      </c>
      <c r="W2552">
        <f>VLOOKUP(H2552&amp;"_"&amp;M2552+1,'Leaf lengths'!$J$6:$Q$104,VLOOKUP(F2552,'Leaf lengths'!$S$1:$T$6,2,FALSE),FALSE)</f>
        <v>244.25</v>
      </c>
      <c r="X2552">
        <f t="shared" si="182"/>
        <v>0.89252814738996933</v>
      </c>
      <c r="Y2552">
        <f t="shared" si="181"/>
        <v>7.8925281473899691</v>
      </c>
      <c r="Z2552">
        <f t="shared" si="180"/>
        <v>22</v>
      </c>
      <c r="AD2552" t="str">
        <f t="shared" si="183"/>
        <v/>
      </c>
    </row>
    <row r="2553" spans="1:30" ht="15" hidden="1" customHeight="1" x14ac:dyDescent="0.3">
      <c r="A2553" t="s">
        <v>417</v>
      </c>
      <c r="B2553">
        <f t="shared" si="179"/>
        <v>400202</v>
      </c>
      <c r="C2553">
        <v>202</v>
      </c>
      <c r="D2553">
        <f>VLOOKUP($B2553,TrialDesign!$E$2:$I$1147,5,FALSE)</f>
        <v>8</v>
      </c>
      <c r="E2553" t="str">
        <f>VLOOKUP($B2553,TrialDesign!$E$2:$I$1147,3,FALSE)</f>
        <v>Nil</v>
      </c>
      <c r="F2553" t="str">
        <f>VLOOKUP($B2553,TrialDesign!$E$2:$I$1147,4,FALSE)</f>
        <v>Amarok</v>
      </c>
      <c r="G2553" s="1">
        <v>41904</v>
      </c>
      <c r="H2553" s="1" t="str">
        <f>VLOOKUP(B2553,TrialDesign!$E$2:$J$1147,6,FALSE)</f>
        <v>None_8h</v>
      </c>
      <c r="J2553">
        <v>202</v>
      </c>
      <c r="K2553">
        <v>1</v>
      </c>
      <c r="L2553">
        <v>1</v>
      </c>
      <c r="M2553">
        <v>8</v>
      </c>
      <c r="N2553">
        <v>9</v>
      </c>
      <c r="O2553">
        <v>92</v>
      </c>
      <c r="Q2553">
        <v>183</v>
      </c>
      <c r="R2553">
        <v>5</v>
      </c>
      <c r="S2553">
        <v>11</v>
      </c>
      <c r="U2553" t="s">
        <v>17</v>
      </c>
      <c r="W2553">
        <f>VLOOKUP(H2553&amp;"_"&amp;M2553+1,'Leaf lengths'!$J$6:$Q$104,VLOOKUP(F2553,'Leaf lengths'!$S$1:$T$6,2,FALSE),FALSE)</f>
        <v>243.5</v>
      </c>
      <c r="X2553">
        <f t="shared" si="182"/>
        <v>0.75154004106776184</v>
      </c>
      <c r="Y2553">
        <f t="shared" si="181"/>
        <v>8.7515400410677611</v>
      </c>
      <c r="Z2553">
        <f t="shared" si="180"/>
        <v>24</v>
      </c>
      <c r="AD2553" t="str">
        <f t="shared" si="183"/>
        <v/>
      </c>
    </row>
    <row r="2554" spans="1:30" ht="15" hidden="1" customHeight="1" x14ac:dyDescent="0.3">
      <c r="A2554" t="s">
        <v>417</v>
      </c>
      <c r="B2554">
        <f t="shared" si="179"/>
        <v>400202</v>
      </c>
      <c r="C2554">
        <v>202</v>
      </c>
      <c r="D2554">
        <f>VLOOKUP($B2554,TrialDesign!$E$2:$I$1147,5,FALSE)</f>
        <v>8</v>
      </c>
      <c r="E2554" t="str">
        <f>VLOOKUP($B2554,TrialDesign!$E$2:$I$1147,3,FALSE)</f>
        <v>Nil</v>
      </c>
      <c r="F2554" t="str">
        <f>VLOOKUP($B2554,TrialDesign!$E$2:$I$1147,4,FALSE)</f>
        <v>Amarok</v>
      </c>
      <c r="G2554" s="1">
        <v>41904</v>
      </c>
      <c r="H2554" s="1" t="str">
        <f>VLOOKUP(B2554,TrialDesign!$E$2:$J$1147,6,FALSE)</f>
        <v>None_8h</v>
      </c>
      <c r="K2554">
        <v>2</v>
      </c>
      <c r="L2554">
        <v>1</v>
      </c>
      <c r="M2554">
        <v>7</v>
      </c>
      <c r="N2554">
        <v>8</v>
      </c>
      <c r="O2554">
        <v>86</v>
      </c>
      <c r="P2554">
        <v>249</v>
      </c>
      <c r="Q2554">
        <v>190</v>
      </c>
      <c r="R2554">
        <v>5</v>
      </c>
      <c r="S2554">
        <v>10</v>
      </c>
      <c r="U2554" t="s">
        <v>17</v>
      </c>
      <c r="W2554">
        <f>VLOOKUP(H2554&amp;"_"&amp;M2554+1,'Leaf lengths'!$J$6:$Q$104,VLOOKUP(F2554,'Leaf lengths'!$S$1:$T$6,2,FALSE),FALSE)</f>
        <v>244.25</v>
      </c>
      <c r="X2554">
        <f t="shared" si="182"/>
        <v>0.77789150460593659</v>
      </c>
      <c r="Y2554">
        <f t="shared" si="181"/>
        <v>7.7778915046059369</v>
      </c>
      <c r="Z2554">
        <f t="shared" si="180"/>
        <v>22</v>
      </c>
      <c r="AD2554" t="str">
        <f t="shared" si="183"/>
        <v/>
      </c>
    </row>
    <row r="2555" spans="1:30" ht="15" hidden="1" customHeight="1" x14ac:dyDescent="0.3">
      <c r="A2555" t="s">
        <v>417</v>
      </c>
      <c r="B2555">
        <f t="shared" si="179"/>
        <v>400202</v>
      </c>
      <c r="C2555">
        <v>202</v>
      </c>
      <c r="D2555">
        <f>VLOOKUP($B2555,TrialDesign!$E$2:$I$1147,5,FALSE)</f>
        <v>8</v>
      </c>
      <c r="E2555" t="str">
        <f>VLOOKUP($B2555,TrialDesign!$E$2:$I$1147,3,FALSE)</f>
        <v>Nil</v>
      </c>
      <c r="F2555" t="str">
        <f>VLOOKUP($B2555,TrialDesign!$E$2:$I$1147,4,FALSE)</f>
        <v>Amarok</v>
      </c>
      <c r="G2555" s="1">
        <v>41904</v>
      </c>
      <c r="H2555" s="1" t="str">
        <f>VLOOKUP(B2555,TrialDesign!$E$2:$J$1147,6,FALSE)</f>
        <v>None_8h</v>
      </c>
      <c r="K2555">
        <v>3</v>
      </c>
      <c r="L2555">
        <v>1</v>
      </c>
      <c r="M2555">
        <v>7</v>
      </c>
      <c r="N2555">
        <v>8</v>
      </c>
      <c r="O2555">
        <v>93</v>
      </c>
      <c r="P2555">
        <v>251</v>
      </c>
      <c r="Q2555">
        <v>219</v>
      </c>
      <c r="R2555">
        <v>5</v>
      </c>
      <c r="S2555">
        <v>9</v>
      </c>
      <c r="U2555" t="s">
        <v>17</v>
      </c>
      <c r="W2555">
        <f>VLOOKUP(H2555&amp;"_"&amp;M2555+1,'Leaf lengths'!$J$6:$Q$104,VLOOKUP(F2555,'Leaf lengths'!$S$1:$T$6,2,FALSE),FALSE)</f>
        <v>244.25</v>
      </c>
      <c r="X2555">
        <f t="shared" si="182"/>
        <v>0.8966223132036848</v>
      </c>
      <c r="Y2555">
        <f t="shared" si="181"/>
        <v>7.896622313203685</v>
      </c>
      <c r="Z2555">
        <f t="shared" si="180"/>
        <v>21</v>
      </c>
      <c r="AD2555" t="str">
        <f t="shared" si="183"/>
        <v/>
      </c>
    </row>
    <row r="2556" spans="1:30" ht="15" hidden="1" customHeight="1" x14ac:dyDescent="0.3">
      <c r="A2556" t="s">
        <v>417</v>
      </c>
      <c r="B2556">
        <f t="shared" si="179"/>
        <v>400202</v>
      </c>
      <c r="C2556">
        <v>202</v>
      </c>
      <c r="D2556">
        <f>VLOOKUP($B2556,TrialDesign!$E$2:$I$1147,5,FALSE)</f>
        <v>8</v>
      </c>
      <c r="E2556" t="str">
        <f>VLOOKUP($B2556,TrialDesign!$E$2:$I$1147,3,FALSE)</f>
        <v>Nil</v>
      </c>
      <c r="F2556" t="str">
        <f>VLOOKUP($B2556,TrialDesign!$E$2:$I$1147,4,FALSE)</f>
        <v>Amarok</v>
      </c>
      <c r="G2556" s="1">
        <v>41904</v>
      </c>
      <c r="H2556" s="1" t="str">
        <f>VLOOKUP(B2556,TrialDesign!$E$2:$J$1147,6,FALSE)</f>
        <v>None_8h</v>
      </c>
      <c r="K2556">
        <v>4</v>
      </c>
      <c r="L2556">
        <v>1</v>
      </c>
      <c r="M2556">
        <v>7</v>
      </c>
      <c r="N2556">
        <v>8</v>
      </c>
      <c r="O2556">
        <v>91</v>
      </c>
      <c r="P2556">
        <v>262</v>
      </c>
      <c r="Q2556">
        <v>215</v>
      </c>
      <c r="R2556">
        <v>6</v>
      </c>
      <c r="S2556">
        <v>9</v>
      </c>
      <c r="U2556" t="s">
        <v>71</v>
      </c>
      <c r="W2556">
        <f>VLOOKUP(H2556&amp;"_"&amp;M2556+1,'Leaf lengths'!$J$6:$Q$104,VLOOKUP(F2556,'Leaf lengths'!$S$1:$T$6,2,FALSE),FALSE)</f>
        <v>244.25</v>
      </c>
      <c r="X2556">
        <f t="shared" si="182"/>
        <v>0.88024564994882293</v>
      </c>
      <c r="Y2556">
        <f t="shared" si="181"/>
        <v>7.8802456499488232</v>
      </c>
      <c r="Z2556">
        <f t="shared" si="180"/>
        <v>22</v>
      </c>
      <c r="AD2556" t="str">
        <f t="shared" si="183"/>
        <v/>
      </c>
    </row>
    <row r="2557" spans="1:30" ht="15" hidden="1" customHeight="1" x14ac:dyDescent="0.3">
      <c r="A2557" t="s">
        <v>417</v>
      </c>
      <c r="B2557">
        <f t="shared" si="179"/>
        <v>400212</v>
      </c>
      <c r="C2557">
        <v>212</v>
      </c>
      <c r="D2557">
        <f>VLOOKUP($B2557,TrialDesign!$E$2:$I$1147,5,FALSE)</f>
        <v>8</v>
      </c>
      <c r="E2557" t="str">
        <f>VLOOKUP($B2557,TrialDesign!$E$2:$I$1147,3,FALSE)</f>
        <v>Nil</v>
      </c>
      <c r="F2557" t="str">
        <f>VLOOKUP($B2557,TrialDesign!$E$2:$I$1147,4,FALSE)</f>
        <v>Amarok</v>
      </c>
      <c r="G2557" s="1">
        <v>41904</v>
      </c>
      <c r="H2557" s="1" t="str">
        <f>VLOOKUP(B2557,TrialDesign!$E$2:$J$1147,6,FALSE)</f>
        <v>None_8h</v>
      </c>
      <c r="J2557">
        <v>212</v>
      </c>
      <c r="K2557">
        <v>1</v>
      </c>
      <c r="L2557">
        <v>1</v>
      </c>
      <c r="M2557">
        <v>9</v>
      </c>
      <c r="N2557">
        <v>10</v>
      </c>
      <c r="O2557">
        <v>90</v>
      </c>
      <c r="Q2557">
        <v>85</v>
      </c>
      <c r="R2557">
        <v>4</v>
      </c>
      <c r="S2557">
        <v>15</v>
      </c>
      <c r="U2557" t="s">
        <v>18</v>
      </c>
      <c r="W2557">
        <f>VLOOKUP(H2557&amp;"_"&amp;M2557+1,'Leaf lengths'!$J$6:$Q$104,VLOOKUP(F2557,'Leaf lengths'!$S$1:$T$6,2,FALSE),FALSE)</f>
        <v>240</v>
      </c>
      <c r="X2557">
        <f t="shared" si="182"/>
        <v>0.35416666666666669</v>
      </c>
      <c r="Y2557">
        <f t="shared" si="181"/>
        <v>9.3541666666666661</v>
      </c>
      <c r="Z2557">
        <f t="shared" si="180"/>
        <v>28</v>
      </c>
      <c r="AD2557" t="str">
        <f t="shared" si="183"/>
        <v/>
      </c>
    </row>
    <row r="2558" spans="1:30" hidden="1" x14ac:dyDescent="0.3">
      <c r="A2558" t="s">
        <v>417</v>
      </c>
      <c r="B2558">
        <f t="shared" si="179"/>
        <v>400212</v>
      </c>
      <c r="C2558">
        <v>212</v>
      </c>
      <c r="D2558">
        <f>VLOOKUP($B2558,TrialDesign!$E$2:$I$1147,5,FALSE)</f>
        <v>8</v>
      </c>
      <c r="E2558" t="str">
        <f>VLOOKUP($B2558,TrialDesign!$E$2:$I$1147,3,FALSE)</f>
        <v>Nil</v>
      </c>
      <c r="F2558" t="str">
        <f>VLOOKUP($B2558,TrialDesign!$E$2:$I$1147,4,FALSE)</f>
        <v>Amarok</v>
      </c>
      <c r="G2558" s="1">
        <v>41904</v>
      </c>
      <c r="H2558" s="1" t="str">
        <f>VLOOKUP(B2558,TrialDesign!$E$2:$J$1147,6,FALSE)</f>
        <v>None_8h</v>
      </c>
      <c r="K2558">
        <v>2</v>
      </c>
      <c r="L2558">
        <v>2</v>
      </c>
      <c r="M2558">
        <v>9</v>
      </c>
      <c r="N2558">
        <v>10</v>
      </c>
      <c r="O2558">
        <v>72</v>
      </c>
      <c r="P2558">
        <v>192</v>
      </c>
      <c r="Q2558">
        <v>154</v>
      </c>
      <c r="R2558">
        <v>5</v>
      </c>
      <c r="S2558">
        <v>11</v>
      </c>
      <c r="U2558" t="s">
        <v>17</v>
      </c>
      <c r="W2558">
        <f>VLOOKUP(H2558&amp;"_"&amp;M2558+1,'Leaf lengths'!$J$6:$Q$104,VLOOKUP(F2558,'Leaf lengths'!$S$1:$T$6,2,FALSE),FALSE)</f>
        <v>240</v>
      </c>
      <c r="X2558">
        <f t="shared" si="182"/>
        <v>0.64166666666666672</v>
      </c>
      <c r="Y2558">
        <f t="shared" si="181"/>
        <v>9.6416666666666675</v>
      </c>
      <c r="Z2558">
        <f t="shared" si="180"/>
        <v>25</v>
      </c>
      <c r="AD2558" t="str">
        <f t="shared" si="183"/>
        <v/>
      </c>
    </row>
    <row r="2559" spans="1:30" hidden="1" x14ac:dyDescent="0.3">
      <c r="A2559" t="s">
        <v>417</v>
      </c>
      <c r="B2559">
        <f t="shared" si="179"/>
        <v>400212</v>
      </c>
      <c r="C2559">
        <v>212</v>
      </c>
      <c r="D2559">
        <f>VLOOKUP($B2559,TrialDesign!$E$2:$I$1147,5,FALSE)</f>
        <v>8</v>
      </c>
      <c r="E2559" t="str">
        <f>VLOOKUP($B2559,TrialDesign!$E$2:$I$1147,3,FALSE)</f>
        <v>Nil</v>
      </c>
      <c r="F2559" t="str">
        <f>VLOOKUP($B2559,TrialDesign!$E$2:$I$1147,4,FALSE)</f>
        <v>Amarok</v>
      </c>
      <c r="G2559" s="1">
        <v>41904</v>
      </c>
      <c r="H2559" s="1" t="str">
        <f>VLOOKUP(B2559,TrialDesign!$E$2:$J$1147,6,FALSE)</f>
        <v>None_8h</v>
      </c>
      <c r="K2559">
        <v>3</v>
      </c>
      <c r="L2559">
        <v>1</v>
      </c>
      <c r="M2559">
        <v>9</v>
      </c>
      <c r="N2559">
        <v>10</v>
      </c>
      <c r="O2559">
        <v>83</v>
      </c>
      <c r="P2559">
        <v>195</v>
      </c>
      <c r="Q2559">
        <v>115</v>
      </c>
      <c r="R2559">
        <v>4</v>
      </c>
      <c r="S2559">
        <v>14</v>
      </c>
      <c r="U2559" t="s">
        <v>18</v>
      </c>
      <c r="W2559">
        <f>VLOOKUP(H2559&amp;"_"&amp;M2559+1,'Leaf lengths'!$J$6:$Q$104,VLOOKUP(F2559,'Leaf lengths'!$S$1:$T$6,2,FALSE),FALSE)</f>
        <v>240</v>
      </c>
      <c r="X2559">
        <f t="shared" si="182"/>
        <v>0.47916666666666669</v>
      </c>
      <c r="Y2559">
        <f t="shared" si="181"/>
        <v>9.4791666666666661</v>
      </c>
      <c r="Z2559">
        <f t="shared" si="180"/>
        <v>27</v>
      </c>
      <c r="AD2559" t="str">
        <f t="shared" si="183"/>
        <v/>
      </c>
    </row>
    <row r="2560" spans="1:30" hidden="1" x14ac:dyDescent="0.3">
      <c r="A2560" t="s">
        <v>417</v>
      </c>
      <c r="B2560">
        <f t="shared" si="179"/>
        <v>400212</v>
      </c>
      <c r="C2560">
        <v>212</v>
      </c>
      <c r="D2560">
        <f>VLOOKUP($B2560,TrialDesign!$E$2:$I$1147,5,FALSE)</f>
        <v>8</v>
      </c>
      <c r="E2560" t="str">
        <f>VLOOKUP($B2560,TrialDesign!$E$2:$I$1147,3,FALSE)</f>
        <v>Nil</v>
      </c>
      <c r="F2560" t="str">
        <f>VLOOKUP($B2560,TrialDesign!$E$2:$I$1147,4,FALSE)</f>
        <v>Amarok</v>
      </c>
      <c r="G2560" s="1">
        <v>41904</v>
      </c>
      <c r="H2560" s="1" t="str">
        <f>VLOOKUP(B2560,TrialDesign!$E$2:$J$1147,6,FALSE)</f>
        <v>None_8h</v>
      </c>
      <c r="K2560">
        <v>4</v>
      </c>
      <c r="L2560">
        <v>1</v>
      </c>
      <c r="M2560">
        <v>8</v>
      </c>
      <c r="N2560">
        <v>9</v>
      </c>
      <c r="O2560">
        <v>75</v>
      </c>
      <c r="P2560">
        <v>222</v>
      </c>
      <c r="Q2560">
        <v>142</v>
      </c>
      <c r="R2560">
        <v>6</v>
      </c>
      <c r="S2560">
        <v>9</v>
      </c>
      <c r="U2560" t="s">
        <v>17</v>
      </c>
      <c r="W2560">
        <f>VLOOKUP(H2560&amp;"_"&amp;M2560+1,'Leaf lengths'!$J$6:$Q$104,VLOOKUP(F2560,'Leaf lengths'!$S$1:$T$6,2,FALSE),FALSE)</f>
        <v>243.5</v>
      </c>
      <c r="X2560">
        <f t="shared" si="182"/>
        <v>0.58316221765913756</v>
      </c>
      <c r="Y2560">
        <f t="shared" si="181"/>
        <v>8.5831622176591367</v>
      </c>
      <c r="Z2560">
        <f t="shared" si="180"/>
        <v>23</v>
      </c>
      <c r="AD2560" t="str">
        <f t="shared" si="183"/>
        <v/>
      </c>
    </row>
    <row r="2561" spans="1:30" hidden="1" x14ac:dyDescent="0.3">
      <c r="A2561" t="s">
        <v>417</v>
      </c>
      <c r="B2561">
        <f t="shared" si="179"/>
        <v>400188</v>
      </c>
      <c r="C2561">
        <v>188</v>
      </c>
      <c r="D2561">
        <f>VLOOKUP($B2561,TrialDesign!$E$2:$I$1147,5,FALSE)</f>
        <v>8</v>
      </c>
      <c r="E2561" t="str">
        <f>VLOOKUP($B2561,TrialDesign!$E$2:$I$1147,3,FALSE)</f>
        <v>Nil</v>
      </c>
      <c r="F2561" t="str">
        <f>VLOOKUP($B2561,TrialDesign!$E$2:$I$1147,4,FALSE)</f>
        <v>Amarok</v>
      </c>
      <c r="G2561" s="1">
        <v>41911</v>
      </c>
      <c r="H2561" s="1" t="str">
        <f>VLOOKUP(B2561,TrialDesign!$E$2:$J$1147,6,FALSE)</f>
        <v>None_8h</v>
      </c>
      <c r="J2561">
        <v>188</v>
      </c>
      <c r="K2561">
        <v>1</v>
      </c>
      <c r="L2561">
        <v>2</v>
      </c>
      <c r="M2561">
        <v>10</v>
      </c>
      <c r="N2561">
        <v>11</v>
      </c>
      <c r="O2561">
        <v>108</v>
      </c>
      <c r="Q2561">
        <v>65</v>
      </c>
      <c r="R2561">
        <v>5</v>
      </c>
      <c r="S2561">
        <v>15</v>
      </c>
      <c r="U2561" t="s">
        <v>18</v>
      </c>
      <c r="W2561">
        <f>VLOOKUP(H2561&amp;"_"&amp;M2561+1,'Leaf lengths'!$J$6:$Q$104,VLOOKUP(F2561,'Leaf lengths'!$S$1:$T$6,2,FALSE),FALSE)</f>
        <v>215.45454545454547</v>
      </c>
      <c r="X2561">
        <f t="shared" si="182"/>
        <v>0.30168776371308015</v>
      </c>
      <c r="Y2561">
        <f t="shared" si="181"/>
        <v>10.30168776371308</v>
      </c>
      <c r="Z2561">
        <f t="shared" si="180"/>
        <v>30</v>
      </c>
      <c r="AD2561" t="str">
        <f t="shared" si="183"/>
        <v/>
      </c>
    </row>
    <row r="2562" spans="1:30" hidden="1" x14ac:dyDescent="0.3">
      <c r="A2562" t="s">
        <v>417</v>
      </c>
      <c r="B2562">
        <f t="shared" si="179"/>
        <v>400188</v>
      </c>
      <c r="C2562">
        <v>188</v>
      </c>
      <c r="D2562">
        <f>VLOOKUP($B2562,TrialDesign!$E$2:$I$1147,5,FALSE)</f>
        <v>8</v>
      </c>
      <c r="E2562" t="str">
        <f>VLOOKUP($B2562,TrialDesign!$E$2:$I$1147,3,FALSE)</f>
        <v>Nil</v>
      </c>
      <c r="F2562" t="str">
        <f>VLOOKUP($B2562,TrialDesign!$E$2:$I$1147,4,FALSE)</f>
        <v>Amarok</v>
      </c>
      <c r="G2562" s="1">
        <v>41911</v>
      </c>
      <c r="H2562" s="1" t="str">
        <f>VLOOKUP(B2562,TrialDesign!$E$2:$J$1147,6,FALSE)</f>
        <v>None_8h</v>
      </c>
      <c r="K2562">
        <v>2</v>
      </c>
      <c r="L2562">
        <v>1</v>
      </c>
      <c r="M2562">
        <v>8</v>
      </c>
      <c r="N2562">
        <v>9</v>
      </c>
      <c r="O2562">
        <v>105</v>
      </c>
      <c r="P2562">
        <v>265</v>
      </c>
      <c r="Q2562">
        <v>198</v>
      </c>
      <c r="R2562">
        <v>5</v>
      </c>
      <c r="S2562">
        <v>12</v>
      </c>
      <c r="U2562" t="s">
        <v>17</v>
      </c>
      <c r="W2562">
        <f>VLOOKUP(H2562&amp;"_"&amp;M2562+1,'Leaf lengths'!$J$6:$Q$104,VLOOKUP(F2562,'Leaf lengths'!$S$1:$T$6,2,FALSE),FALSE)</f>
        <v>243.5</v>
      </c>
      <c r="X2562">
        <f t="shared" si="182"/>
        <v>0.81314168377823404</v>
      </c>
      <c r="Y2562">
        <f t="shared" si="181"/>
        <v>8.8131416837782339</v>
      </c>
      <c r="Z2562">
        <f t="shared" si="180"/>
        <v>25</v>
      </c>
      <c r="AD2562" t="str">
        <f t="shared" si="183"/>
        <v/>
      </c>
    </row>
    <row r="2563" spans="1:30" hidden="1" x14ac:dyDescent="0.3">
      <c r="A2563" t="s">
        <v>417</v>
      </c>
      <c r="B2563">
        <f t="shared" si="179"/>
        <v>400188</v>
      </c>
      <c r="C2563">
        <v>188</v>
      </c>
      <c r="D2563">
        <f>VLOOKUP($B2563,TrialDesign!$E$2:$I$1147,5,FALSE)</f>
        <v>8</v>
      </c>
      <c r="E2563" t="str">
        <f>VLOOKUP($B2563,TrialDesign!$E$2:$I$1147,3,FALSE)</f>
        <v>Nil</v>
      </c>
      <c r="F2563" t="str">
        <f>VLOOKUP($B2563,TrialDesign!$E$2:$I$1147,4,FALSE)</f>
        <v>Amarok</v>
      </c>
      <c r="G2563" s="1">
        <v>41911</v>
      </c>
      <c r="H2563" s="1" t="str">
        <f>VLOOKUP(B2563,TrialDesign!$E$2:$J$1147,6,FALSE)</f>
        <v>None_8h</v>
      </c>
      <c r="K2563">
        <v>3</v>
      </c>
      <c r="L2563">
        <v>0</v>
      </c>
      <c r="M2563">
        <v>9</v>
      </c>
      <c r="N2563">
        <v>10</v>
      </c>
      <c r="O2563">
        <v>102</v>
      </c>
      <c r="P2563">
        <v>267</v>
      </c>
      <c r="Q2563">
        <v>102</v>
      </c>
      <c r="R2563">
        <v>5</v>
      </c>
      <c r="S2563">
        <v>11</v>
      </c>
      <c r="U2563" t="s">
        <v>17</v>
      </c>
      <c r="W2563">
        <f>VLOOKUP(H2563&amp;"_"&amp;M2563+1,'Leaf lengths'!$J$6:$Q$104,VLOOKUP(F2563,'Leaf lengths'!$S$1:$T$6,2,FALSE),FALSE)</f>
        <v>240</v>
      </c>
      <c r="X2563">
        <f t="shared" si="182"/>
        <v>0.42499999999999999</v>
      </c>
      <c r="Y2563">
        <f t="shared" si="181"/>
        <v>9.4250000000000007</v>
      </c>
      <c r="Z2563">
        <f t="shared" si="180"/>
        <v>25</v>
      </c>
      <c r="AD2563" t="str">
        <f t="shared" si="183"/>
        <v/>
      </c>
    </row>
    <row r="2564" spans="1:30" hidden="1" x14ac:dyDescent="0.3">
      <c r="A2564" t="s">
        <v>417</v>
      </c>
      <c r="B2564">
        <f t="shared" si="179"/>
        <v>400188</v>
      </c>
      <c r="C2564">
        <v>188</v>
      </c>
      <c r="D2564">
        <f>VLOOKUP($B2564,TrialDesign!$E$2:$I$1147,5,FALSE)</f>
        <v>8</v>
      </c>
      <c r="E2564" t="str">
        <f>VLOOKUP($B2564,TrialDesign!$E$2:$I$1147,3,FALSE)</f>
        <v>Nil</v>
      </c>
      <c r="F2564" t="str">
        <f>VLOOKUP($B2564,TrialDesign!$E$2:$I$1147,4,FALSE)</f>
        <v>Amarok</v>
      </c>
      <c r="G2564" s="1">
        <v>41911</v>
      </c>
      <c r="H2564" s="1" t="str">
        <f>VLOOKUP(B2564,TrialDesign!$E$2:$J$1147,6,FALSE)</f>
        <v>None_8h</v>
      </c>
      <c r="K2564">
        <v>4</v>
      </c>
      <c r="L2564">
        <v>1</v>
      </c>
      <c r="M2564">
        <v>9</v>
      </c>
      <c r="N2564">
        <v>10</v>
      </c>
      <c r="O2564">
        <v>99</v>
      </c>
      <c r="P2564">
        <v>262</v>
      </c>
      <c r="Q2564">
        <v>175</v>
      </c>
      <c r="R2564">
        <v>5</v>
      </c>
      <c r="S2564">
        <v>11</v>
      </c>
      <c r="U2564" t="s">
        <v>18</v>
      </c>
      <c r="W2564">
        <f>VLOOKUP(H2564&amp;"_"&amp;M2564+1,'Leaf lengths'!$J$6:$Q$104,VLOOKUP(F2564,'Leaf lengths'!$S$1:$T$6,2,FALSE),FALSE)</f>
        <v>240</v>
      </c>
      <c r="X2564">
        <f t="shared" si="182"/>
        <v>0.72916666666666663</v>
      </c>
      <c r="Y2564">
        <f t="shared" si="181"/>
        <v>9.7291666666666661</v>
      </c>
      <c r="Z2564">
        <f t="shared" si="180"/>
        <v>25</v>
      </c>
      <c r="AD2564" t="str">
        <f t="shared" si="183"/>
        <v/>
      </c>
    </row>
    <row r="2565" spans="1:30" hidden="1" x14ac:dyDescent="0.3">
      <c r="A2565" t="s">
        <v>417</v>
      </c>
      <c r="B2565">
        <f t="shared" si="179"/>
        <v>400198</v>
      </c>
      <c r="C2565">
        <v>198</v>
      </c>
      <c r="D2565">
        <f>VLOOKUP($B2565,TrialDesign!$E$2:$I$1147,5,FALSE)</f>
        <v>8</v>
      </c>
      <c r="E2565" t="str">
        <f>VLOOKUP($B2565,TrialDesign!$E$2:$I$1147,3,FALSE)</f>
        <v>Nil</v>
      </c>
      <c r="F2565" t="str">
        <f>VLOOKUP($B2565,TrialDesign!$E$2:$I$1147,4,FALSE)</f>
        <v>Amarok</v>
      </c>
      <c r="G2565" s="1">
        <v>41911</v>
      </c>
      <c r="H2565" s="1" t="str">
        <f>VLOOKUP(B2565,TrialDesign!$E$2:$J$1147,6,FALSE)</f>
        <v>None_8h</v>
      </c>
      <c r="J2565">
        <v>198</v>
      </c>
      <c r="K2565">
        <v>1</v>
      </c>
      <c r="L2565">
        <v>2</v>
      </c>
      <c r="M2565">
        <v>10</v>
      </c>
      <c r="N2565">
        <v>11</v>
      </c>
      <c r="O2565">
        <v>95</v>
      </c>
      <c r="Q2565">
        <v>176</v>
      </c>
      <c r="R2565">
        <v>4</v>
      </c>
      <c r="S2565">
        <v>19</v>
      </c>
      <c r="T2565">
        <v>0</v>
      </c>
      <c r="U2565" t="s">
        <v>403</v>
      </c>
      <c r="W2565">
        <f>VLOOKUP(H2565&amp;"_"&amp;M2565+1,'Leaf lengths'!$J$6:$Q$104,VLOOKUP(F2565,'Leaf lengths'!$S$1:$T$6,2,FALSE),FALSE)</f>
        <v>215.45454545454547</v>
      </c>
      <c r="X2565">
        <f t="shared" si="182"/>
        <v>0.81687763713080164</v>
      </c>
      <c r="Y2565">
        <f t="shared" si="181"/>
        <v>10.816877637130801</v>
      </c>
      <c r="Z2565">
        <f t="shared" si="180"/>
        <v>33</v>
      </c>
      <c r="AD2565" t="str">
        <f t="shared" si="183"/>
        <v/>
      </c>
    </row>
    <row r="2566" spans="1:30" hidden="1" x14ac:dyDescent="0.3">
      <c r="A2566" t="s">
        <v>417</v>
      </c>
      <c r="B2566">
        <f t="shared" si="179"/>
        <v>400198</v>
      </c>
      <c r="C2566">
        <v>198</v>
      </c>
      <c r="D2566">
        <f>VLOOKUP($B2566,TrialDesign!$E$2:$I$1147,5,FALSE)</f>
        <v>8</v>
      </c>
      <c r="E2566" t="str">
        <f>VLOOKUP($B2566,TrialDesign!$E$2:$I$1147,3,FALSE)</f>
        <v>Nil</v>
      </c>
      <c r="F2566" t="str">
        <f>VLOOKUP($B2566,TrialDesign!$E$2:$I$1147,4,FALSE)</f>
        <v>Amarok</v>
      </c>
      <c r="G2566" s="1">
        <v>41911</v>
      </c>
      <c r="H2566" s="1" t="str">
        <f>VLOOKUP(B2566,TrialDesign!$E$2:$J$1147,6,FALSE)</f>
        <v>None_8h</v>
      </c>
      <c r="K2566">
        <v>2</v>
      </c>
      <c r="L2566">
        <v>1</v>
      </c>
      <c r="M2566">
        <v>10</v>
      </c>
      <c r="N2566">
        <v>11</v>
      </c>
      <c r="O2566">
        <v>95</v>
      </c>
      <c r="P2566">
        <v>202</v>
      </c>
      <c r="Q2566">
        <v>81</v>
      </c>
      <c r="R2566">
        <v>4</v>
      </c>
      <c r="S2566">
        <v>17</v>
      </c>
      <c r="T2566">
        <v>0</v>
      </c>
      <c r="U2566" t="s">
        <v>403</v>
      </c>
      <c r="W2566">
        <f>VLOOKUP(H2566&amp;"_"&amp;M2566+1,'Leaf lengths'!$J$6:$Q$104,VLOOKUP(F2566,'Leaf lengths'!$S$1:$T$6,2,FALSE),FALSE)</f>
        <v>215.45454545454547</v>
      </c>
      <c r="X2566">
        <f t="shared" si="182"/>
        <v>0.3759493670886076</v>
      </c>
      <c r="Y2566">
        <f t="shared" si="181"/>
        <v>10.375949367088607</v>
      </c>
      <c r="Z2566">
        <f t="shared" si="180"/>
        <v>31</v>
      </c>
      <c r="AD2566" t="str">
        <f t="shared" si="183"/>
        <v/>
      </c>
    </row>
    <row r="2567" spans="1:30" hidden="1" x14ac:dyDescent="0.3">
      <c r="A2567" t="s">
        <v>417</v>
      </c>
      <c r="B2567">
        <f t="shared" si="179"/>
        <v>400198</v>
      </c>
      <c r="C2567">
        <v>198</v>
      </c>
      <c r="D2567">
        <f>VLOOKUP($B2567,TrialDesign!$E$2:$I$1147,5,FALSE)</f>
        <v>8</v>
      </c>
      <c r="E2567" t="str">
        <f>VLOOKUP($B2567,TrialDesign!$E$2:$I$1147,3,FALSE)</f>
        <v>Nil</v>
      </c>
      <c r="F2567" t="str">
        <f>VLOOKUP($B2567,TrialDesign!$E$2:$I$1147,4,FALSE)</f>
        <v>Amarok</v>
      </c>
      <c r="G2567" s="1">
        <v>41911</v>
      </c>
      <c r="H2567" s="1" t="str">
        <f>VLOOKUP(B2567,TrialDesign!$E$2:$J$1147,6,FALSE)</f>
        <v>None_8h</v>
      </c>
      <c r="K2567">
        <v>3</v>
      </c>
      <c r="L2567">
        <v>1</v>
      </c>
      <c r="M2567">
        <v>10</v>
      </c>
      <c r="N2567">
        <v>11</v>
      </c>
      <c r="O2567">
        <v>65</v>
      </c>
      <c r="P2567">
        <v>150</v>
      </c>
      <c r="Q2567">
        <v>76</v>
      </c>
      <c r="R2567">
        <v>4</v>
      </c>
      <c r="S2567">
        <v>13</v>
      </c>
      <c r="U2567" t="s">
        <v>328</v>
      </c>
      <c r="W2567">
        <f>VLOOKUP(H2567&amp;"_"&amp;M2567+1,'Leaf lengths'!$J$6:$Q$104,VLOOKUP(F2567,'Leaf lengths'!$S$1:$T$6,2,FALSE),FALSE)</f>
        <v>215.45454545454547</v>
      </c>
      <c r="X2567">
        <f t="shared" si="182"/>
        <v>0.35274261603375523</v>
      </c>
      <c r="Y2567">
        <f t="shared" si="181"/>
        <v>10.352742616033755</v>
      </c>
      <c r="Z2567">
        <f t="shared" si="180"/>
        <v>27</v>
      </c>
      <c r="AD2567" t="str">
        <f t="shared" si="183"/>
        <v/>
      </c>
    </row>
    <row r="2568" spans="1:30" hidden="1" x14ac:dyDescent="0.3">
      <c r="A2568" t="s">
        <v>417</v>
      </c>
      <c r="B2568">
        <f t="shared" si="179"/>
        <v>400198</v>
      </c>
      <c r="C2568">
        <v>198</v>
      </c>
      <c r="D2568">
        <f>VLOOKUP($B2568,TrialDesign!$E$2:$I$1147,5,FALSE)</f>
        <v>8</v>
      </c>
      <c r="E2568" t="str">
        <f>VLOOKUP($B2568,TrialDesign!$E$2:$I$1147,3,FALSE)</f>
        <v>Nil</v>
      </c>
      <c r="F2568" t="str">
        <f>VLOOKUP($B2568,TrialDesign!$E$2:$I$1147,4,FALSE)</f>
        <v>Amarok</v>
      </c>
      <c r="G2568" s="1">
        <v>41911</v>
      </c>
      <c r="H2568" s="1" t="str">
        <f>VLOOKUP(B2568,TrialDesign!$E$2:$J$1147,6,FALSE)</f>
        <v>None_8h</v>
      </c>
      <c r="K2568">
        <v>4</v>
      </c>
      <c r="L2568">
        <v>2</v>
      </c>
      <c r="M2568">
        <v>10</v>
      </c>
      <c r="N2568">
        <v>11</v>
      </c>
      <c r="O2568">
        <v>85</v>
      </c>
      <c r="P2568">
        <v>174</v>
      </c>
      <c r="Q2568">
        <v>140</v>
      </c>
      <c r="R2568">
        <v>4</v>
      </c>
      <c r="S2568">
        <v>17</v>
      </c>
      <c r="U2568" t="s">
        <v>18</v>
      </c>
      <c r="W2568">
        <f>VLOOKUP(H2568&amp;"_"&amp;M2568+1,'Leaf lengths'!$J$6:$Q$104,VLOOKUP(F2568,'Leaf lengths'!$S$1:$T$6,2,FALSE),FALSE)</f>
        <v>215.45454545454547</v>
      </c>
      <c r="X2568">
        <f t="shared" si="182"/>
        <v>0.64978902953586493</v>
      </c>
      <c r="Y2568">
        <f t="shared" si="181"/>
        <v>10.649789029535865</v>
      </c>
      <c r="Z2568">
        <f t="shared" si="180"/>
        <v>31</v>
      </c>
      <c r="AD2568" t="str">
        <f t="shared" si="183"/>
        <v/>
      </c>
    </row>
    <row r="2569" spans="1:30" hidden="1" x14ac:dyDescent="0.3">
      <c r="A2569" t="s">
        <v>417</v>
      </c>
      <c r="B2569">
        <f t="shared" si="179"/>
        <v>400199</v>
      </c>
      <c r="C2569">
        <v>199</v>
      </c>
      <c r="D2569">
        <f>VLOOKUP($B2569,TrialDesign!$E$2:$I$1147,5,FALSE)</f>
        <v>8</v>
      </c>
      <c r="E2569" t="str">
        <f>VLOOKUP($B2569,TrialDesign!$E$2:$I$1147,3,FALSE)</f>
        <v>Nil</v>
      </c>
      <c r="F2569" t="str">
        <f>VLOOKUP($B2569,TrialDesign!$E$2:$I$1147,4,FALSE)</f>
        <v>Amarok</v>
      </c>
      <c r="G2569" s="1">
        <v>41911</v>
      </c>
      <c r="H2569" s="1" t="str">
        <f>VLOOKUP(B2569,TrialDesign!$E$2:$J$1147,6,FALSE)</f>
        <v>None_8h</v>
      </c>
      <c r="J2569">
        <v>199</v>
      </c>
      <c r="K2569">
        <v>1</v>
      </c>
      <c r="L2569">
        <v>1</v>
      </c>
      <c r="M2569">
        <v>9</v>
      </c>
      <c r="N2569">
        <v>10</v>
      </c>
      <c r="O2569">
        <v>124</v>
      </c>
      <c r="Q2569">
        <v>192</v>
      </c>
      <c r="R2569">
        <v>5</v>
      </c>
      <c r="S2569">
        <v>17</v>
      </c>
      <c r="U2569" t="s">
        <v>18</v>
      </c>
      <c r="W2569">
        <f>VLOOKUP(H2569&amp;"_"&amp;M2569+1,'Leaf lengths'!$J$6:$Q$104,VLOOKUP(F2569,'Leaf lengths'!$S$1:$T$6,2,FALSE),FALSE)</f>
        <v>240</v>
      </c>
      <c r="X2569">
        <f t="shared" si="182"/>
        <v>0.8</v>
      </c>
      <c r="Y2569">
        <f t="shared" si="181"/>
        <v>9.8000000000000007</v>
      </c>
      <c r="Z2569">
        <f t="shared" si="180"/>
        <v>31</v>
      </c>
      <c r="AD2569" t="str">
        <f t="shared" si="183"/>
        <v/>
      </c>
    </row>
    <row r="2570" spans="1:30" hidden="1" x14ac:dyDescent="0.3">
      <c r="A2570" t="s">
        <v>417</v>
      </c>
      <c r="B2570">
        <f t="shared" si="179"/>
        <v>400199</v>
      </c>
      <c r="C2570">
        <v>199</v>
      </c>
      <c r="D2570">
        <f>VLOOKUP($B2570,TrialDesign!$E$2:$I$1147,5,FALSE)</f>
        <v>8</v>
      </c>
      <c r="E2570" t="str">
        <f>VLOOKUP($B2570,TrialDesign!$E$2:$I$1147,3,FALSE)</f>
        <v>Nil</v>
      </c>
      <c r="F2570" t="str">
        <f>VLOOKUP($B2570,TrialDesign!$E$2:$I$1147,4,FALSE)</f>
        <v>Amarok</v>
      </c>
      <c r="G2570" s="1">
        <v>41911</v>
      </c>
      <c r="H2570" s="1" t="str">
        <f>VLOOKUP(B2570,TrialDesign!$E$2:$J$1147,6,FALSE)</f>
        <v>None_8h</v>
      </c>
      <c r="K2570">
        <v>2</v>
      </c>
      <c r="L2570">
        <v>1</v>
      </c>
      <c r="M2570">
        <v>9</v>
      </c>
      <c r="N2570">
        <v>10</v>
      </c>
      <c r="O2570">
        <v>98</v>
      </c>
      <c r="P2570">
        <v>258</v>
      </c>
      <c r="Q2570">
        <v>75</v>
      </c>
      <c r="R2570">
        <v>5</v>
      </c>
      <c r="S2570">
        <v>13</v>
      </c>
      <c r="U2570" t="s">
        <v>18</v>
      </c>
      <c r="W2570">
        <f>VLOOKUP(H2570&amp;"_"&amp;M2570+1,'Leaf lengths'!$J$6:$Q$104,VLOOKUP(F2570,'Leaf lengths'!$S$1:$T$6,2,FALSE),FALSE)</f>
        <v>240</v>
      </c>
      <c r="X2570">
        <f t="shared" si="182"/>
        <v>0.3125</v>
      </c>
      <c r="Y2570">
        <f t="shared" si="181"/>
        <v>9.3125</v>
      </c>
      <c r="Z2570">
        <f t="shared" si="180"/>
        <v>27</v>
      </c>
      <c r="AD2570" t="str">
        <f t="shared" si="183"/>
        <v/>
      </c>
    </row>
    <row r="2571" spans="1:30" hidden="1" x14ac:dyDescent="0.3">
      <c r="A2571" t="s">
        <v>417</v>
      </c>
      <c r="B2571">
        <f t="shared" si="179"/>
        <v>400199</v>
      </c>
      <c r="C2571">
        <v>199</v>
      </c>
      <c r="D2571">
        <f>VLOOKUP($B2571,TrialDesign!$E$2:$I$1147,5,FALSE)</f>
        <v>8</v>
      </c>
      <c r="E2571" t="str">
        <f>VLOOKUP($B2571,TrialDesign!$E$2:$I$1147,3,FALSE)</f>
        <v>Nil</v>
      </c>
      <c r="F2571" t="str">
        <f>VLOOKUP($B2571,TrialDesign!$E$2:$I$1147,4,FALSE)</f>
        <v>Amarok</v>
      </c>
      <c r="G2571" s="1">
        <v>41911</v>
      </c>
      <c r="H2571" s="1" t="str">
        <f>VLOOKUP(B2571,TrialDesign!$E$2:$J$1147,6,FALSE)</f>
        <v>None_8h</v>
      </c>
      <c r="K2571">
        <v>3</v>
      </c>
      <c r="L2571">
        <v>2</v>
      </c>
      <c r="M2571">
        <v>9</v>
      </c>
      <c r="N2571">
        <v>10</v>
      </c>
      <c r="O2571">
        <v>100</v>
      </c>
      <c r="P2571">
        <v>260</v>
      </c>
      <c r="Q2571">
        <v>58</v>
      </c>
      <c r="R2571">
        <v>5</v>
      </c>
      <c r="S2571">
        <v>14</v>
      </c>
      <c r="U2571" t="s">
        <v>18</v>
      </c>
      <c r="W2571">
        <f>VLOOKUP(H2571&amp;"_"&amp;M2571+1,'Leaf lengths'!$J$6:$Q$104,VLOOKUP(F2571,'Leaf lengths'!$S$1:$T$6,2,FALSE),FALSE)</f>
        <v>240</v>
      </c>
      <c r="X2571">
        <f t="shared" si="182"/>
        <v>0.24166666666666667</v>
      </c>
      <c r="Y2571">
        <f t="shared" si="181"/>
        <v>9.2416666666666671</v>
      </c>
      <c r="Z2571">
        <f t="shared" si="180"/>
        <v>28</v>
      </c>
      <c r="AD2571" t="str">
        <f t="shared" si="183"/>
        <v/>
      </c>
    </row>
    <row r="2572" spans="1:30" hidden="1" x14ac:dyDescent="0.3">
      <c r="A2572" t="s">
        <v>417</v>
      </c>
      <c r="B2572">
        <f t="shared" si="179"/>
        <v>400199</v>
      </c>
      <c r="C2572">
        <v>199</v>
      </c>
      <c r="D2572">
        <f>VLOOKUP($B2572,TrialDesign!$E$2:$I$1147,5,FALSE)</f>
        <v>8</v>
      </c>
      <c r="E2572" t="str">
        <f>VLOOKUP($B2572,TrialDesign!$E$2:$I$1147,3,FALSE)</f>
        <v>Nil</v>
      </c>
      <c r="F2572" t="str">
        <f>VLOOKUP($B2572,TrialDesign!$E$2:$I$1147,4,FALSE)</f>
        <v>Amarok</v>
      </c>
      <c r="G2572" s="1">
        <v>41911</v>
      </c>
      <c r="H2572" s="1" t="str">
        <f>VLOOKUP(B2572,TrialDesign!$E$2:$J$1147,6,FALSE)</f>
        <v>None_8h</v>
      </c>
      <c r="K2572">
        <v>4</v>
      </c>
      <c r="L2572">
        <v>1</v>
      </c>
      <c r="M2572">
        <v>9</v>
      </c>
      <c r="N2572">
        <v>10</v>
      </c>
      <c r="O2572">
        <v>105</v>
      </c>
      <c r="P2572">
        <v>264</v>
      </c>
      <c r="Q2572">
        <v>120</v>
      </c>
      <c r="R2572">
        <v>5</v>
      </c>
      <c r="S2572">
        <v>13</v>
      </c>
      <c r="U2572" t="s">
        <v>18</v>
      </c>
      <c r="W2572">
        <f>VLOOKUP(H2572&amp;"_"&amp;M2572+1,'Leaf lengths'!$J$6:$Q$104,VLOOKUP(F2572,'Leaf lengths'!$S$1:$T$6,2,FALSE),FALSE)</f>
        <v>240</v>
      </c>
      <c r="X2572">
        <f t="shared" si="182"/>
        <v>0.5</v>
      </c>
      <c r="Y2572">
        <f t="shared" si="181"/>
        <v>9.5</v>
      </c>
      <c r="Z2572">
        <f t="shared" si="180"/>
        <v>27</v>
      </c>
      <c r="AD2572" t="str">
        <f t="shared" si="183"/>
        <v/>
      </c>
    </row>
    <row r="2573" spans="1:30" hidden="1" x14ac:dyDescent="0.3">
      <c r="A2573" t="s">
        <v>417</v>
      </c>
      <c r="B2573">
        <f t="shared" si="179"/>
        <v>400176</v>
      </c>
      <c r="C2573">
        <v>176</v>
      </c>
      <c r="D2573">
        <f>VLOOKUP($B2573,TrialDesign!$E$2:$I$1147,5,FALSE)</f>
        <v>8</v>
      </c>
      <c r="E2573" t="str">
        <f>VLOOKUP($B2573,TrialDesign!$E$2:$I$1147,3,FALSE)</f>
        <v>Nil</v>
      </c>
      <c r="F2573" t="str">
        <f>VLOOKUP($B2573,TrialDesign!$E$2:$I$1147,4,FALSE)</f>
        <v>Amarok</v>
      </c>
      <c r="G2573" s="1">
        <v>41918</v>
      </c>
      <c r="H2573" s="1" t="str">
        <f>VLOOKUP(B2573,TrialDesign!$E$2:$J$1147,6,FALSE)</f>
        <v>None_8h</v>
      </c>
      <c r="J2573">
        <v>176</v>
      </c>
      <c r="K2573">
        <v>1</v>
      </c>
      <c r="L2573">
        <v>2</v>
      </c>
      <c r="M2573">
        <v>11</v>
      </c>
      <c r="N2573">
        <v>12</v>
      </c>
      <c r="O2573">
        <v>101</v>
      </c>
      <c r="Q2573">
        <v>69</v>
      </c>
      <c r="R2573">
        <v>4</v>
      </c>
      <c r="S2573">
        <v>23</v>
      </c>
      <c r="U2573" t="s">
        <v>403</v>
      </c>
      <c r="W2573">
        <f>VLOOKUP(H2573&amp;"_"&amp;M2573+1,'Leaf lengths'!$J$6:$Q$104,VLOOKUP(F2573,'Leaf lengths'!$S$1:$T$6,2,FALSE),FALSE)</f>
        <v>229.45454545454547</v>
      </c>
      <c r="X2573">
        <f t="shared" si="182"/>
        <v>0.30071315372424723</v>
      </c>
      <c r="Y2573">
        <f t="shared" si="181"/>
        <v>11.300713153724248</v>
      </c>
      <c r="Z2573">
        <f t="shared" si="180"/>
        <v>38</v>
      </c>
      <c r="AD2573" t="str">
        <f t="shared" si="183"/>
        <v/>
      </c>
    </row>
    <row r="2574" spans="1:30" ht="15" hidden="1" customHeight="1" x14ac:dyDescent="0.3">
      <c r="A2574" t="s">
        <v>417</v>
      </c>
      <c r="B2574">
        <f t="shared" ref="B2574:B2637" si="184">400000+C2574</f>
        <v>400176</v>
      </c>
      <c r="C2574">
        <v>176</v>
      </c>
      <c r="D2574">
        <f>VLOOKUP($B2574,TrialDesign!$E$2:$I$1147,5,FALSE)</f>
        <v>8</v>
      </c>
      <c r="E2574" t="str">
        <f>VLOOKUP($B2574,TrialDesign!$E$2:$I$1147,3,FALSE)</f>
        <v>Nil</v>
      </c>
      <c r="F2574" t="str">
        <f>VLOOKUP($B2574,TrialDesign!$E$2:$I$1147,4,FALSE)</f>
        <v>Amarok</v>
      </c>
      <c r="G2574" s="1">
        <v>41918</v>
      </c>
      <c r="H2574" s="1" t="str">
        <f>VLOOKUP(B2574,TrialDesign!$E$2:$J$1147,6,FALSE)</f>
        <v>None_8h</v>
      </c>
      <c r="K2574">
        <v>2</v>
      </c>
      <c r="L2574">
        <v>0</v>
      </c>
      <c r="M2574">
        <v>10</v>
      </c>
      <c r="N2574">
        <v>11</v>
      </c>
      <c r="O2574">
        <v>87</v>
      </c>
      <c r="P2574">
        <v>174</v>
      </c>
      <c r="Q2574">
        <v>68</v>
      </c>
      <c r="R2574">
        <v>5</v>
      </c>
      <c r="S2574">
        <v>14</v>
      </c>
      <c r="U2574" t="s">
        <v>18</v>
      </c>
      <c r="W2574">
        <f>VLOOKUP(H2574&amp;"_"&amp;M2574+1,'Leaf lengths'!$J$6:$Q$104,VLOOKUP(F2574,'Leaf lengths'!$S$1:$T$6,2,FALSE),FALSE)</f>
        <v>215.45454545454547</v>
      </c>
      <c r="X2574">
        <f t="shared" si="182"/>
        <v>0.31561181434599156</v>
      </c>
      <c r="Y2574">
        <f t="shared" si="181"/>
        <v>10.315611814345992</v>
      </c>
      <c r="Z2574">
        <f t="shared" si="180"/>
        <v>29</v>
      </c>
      <c r="AD2574" t="str">
        <f t="shared" si="183"/>
        <v/>
      </c>
    </row>
    <row r="2575" spans="1:30" ht="15" hidden="1" customHeight="1" x14ac:dyDescent="0.3">
      <c r="A2575" t="s">
        <v>417</v>
      </c>
      <c r="B2575">
        <f t="shared" si="184"/>
        <v>400176</v>
      </c>
      <c r="C2575">
        <v>176</v>
      </c>
      <c r="D2575">
        <f>VLOOKUP($B2575,TrialDesign!$E$2:$I$1147,5,FALSE)</f>
        <v>8</v>
      </c>
      <c r="E2575" t="str">
        <f>VLOOKUP($B2575,TrialDesign!$E$2:$I$1147,3,FALSE)</f>
        <v>Nil</v>
      </c>
      <c r="F2575" t="str">
        <f>VLOOKUP($B2575,TrialDesign!$E$2:$I$1147,4,FALSE)</f>
        <v>Amarok</v>
      </c>
      <c r="G2575" s="1">
        <v>41918</v>
      </c>
      <c r="H2575" s="1" t="str">
        <f>VLOOKUP(B2575,TrialDesign!$E$2:$J$1147,6,FALSE)</f>
        <v>None_8h</v>
      </c>
      <c r="K2575">
        <v>3</v>
      </c>
      <c r="L2575">
        <v>1</v>
      </c>
      <c r="M2575">
        <v>12</v>
      </c>
      <c r="N2575">
        <v>13</v>
      </c>
      <c r="O2575">
        <v>110</v>
      </c>
      <c r="P2575">
        <v>203</v>
      </c>
      <c r="Q2575">
        <v>65</v>
      </c>
      <c r="R2575">
        <v>4</v>
      </c>
      <c r="S2575">
        <v>22</v>
      </c>
      <c r="U2575" t="s">
        <v>18</v>
      </c>
      <c r="W2575">
        <f>VLOOKUP(H2575&amp;"_"&amp;M2575+1,'Leaf lengths'!$J$6:$Q$104,VLOOKUP(F2575,'Leaf lengths'!$S$1:$T$6,2,FALSE),FALSE)</f>
        <v>229.2</v>
      </c>
      <c r="X2575">
        <f t="shared" si="182"/>
        <v>0.28359511343804539</v>
      </c>
      <c r="Y2575">
        <f t="shared" si="181"/>
        <v>12.283595113438045</v>
      </c>
      <c r="Z2575">
        <f t="shared" si="180"/>
        <v>38</v>
      </c>
      <c r="AD2575" t="str">
        <f t="shared" si="183"/>
        <v/>
      </c>
    </row>
    <row r="2576" spans="1:30" ht="15" hidden="1" customHeight="1" x14ac:dyDescent="0.3">
      <c r="A2576" t="s">
        <v>417</v>
      </c>
      <c r="B2576">
        <f t="shared" si="184"/>
        <v>400176</v>
      </c>
      <c r="C2576">
        <v>176</v>
      </c>
      <c r="D2576">
        <f>VLOOKUP($B2576,TrialDesign!$E$2:$I$1147,5,FALSE)</f>
        <v>8</v>
      </c>
      <c r="E2576" t="str">
        <f>VLOOKUP($B2576,TrialDesign!$E$2:$I$1147,3,FALSE)</f>
        <v>Nil</v>
      </c>
      <c r="F2576" t="str">
        <f>VLOOKUP($B2576,TrialDesign!$E$2:$I$1147,4,FALSE)</f>
        <v>Amarok</v>
      </c>
      <c r="G2576" s="1">
        <v>41918</v>
      </c>
      <c r="H2576" s="1" t="str">
        <f>VLOOKUP(B2576,TrialDesign!$E$2:$J$1147,6,FALSE)</f>
        <v>None_8h</v>
      </c>
      <c r="K2576">
        <v>4</v>
      </c>
      <c r="L2576">
        <v>2</v>
      </c>
      <c r="M2576">
        <v>11</v>
      </c>
      <c r="N2576">
        <v>12</v>
      </c>
      <c r="O2576">
        <v>81</v>
      </c>
      <c r="P2576">
        <v>148</v>
      </c>
      <c r="Q2576">
        <v>93</v>
      </c>
      <c r="R2576">
        <v>5</v>
      </c>
      <c r="S2576">
        <v>19</v>
      </c>
      <c r="U2576" t="s">
        <v>18</v>
      </c>
      <c r="W2576">
        <f>VLOOKUP(H2576&amp;"_"&amp;M2576+1,'Leaf lengths'!$J$6:$Q$104,VLOOKUP(F2576,'Leaf lengths'!$S$1:$T$6,2,FALSE),FALSE)</f>
        <v>229.45454545454547</v>
      </c>
      <c r="X2576">
        <f t="shared" si="182"/>
        <v>0.4053090332805071</v>
      </c>
      <c r="Y2576">
        <f t="shared" si="181"/>
        <v>11.405309033280506</v>
      </c>
      <c r="Z2576">
        <f t="shared" si="180"/>
        <v>35</v>
      </c>
      <c r="AD2576" t="str">
        <f t="shared" si="183"/>
        <v/>
      </c>
    </row>
    <row r="2577" spans="1:30" ht="15" hidden="1" customHeight="1" x14ac:dyDescent="0.3">
      <c r="A2577" t="s">
        <v>417</v>
      </c>
      <c r="B2577">
        <f t="shared" si="184"/>
        <v>400184</v>
      </c>
      <c r="C2577">
        <v>184</v>
      </c>
      <c r="D2577">
        <f>VLOOKUP($B2577,TrialDesign!$E$2:$I$1147,5,FALSE)</f>
        <v>8</v>
      </c>
      <c r="E2577" t="str">
        <f>VLOOKUP($B2577,TrialDesign!$E$2:$I$1147,3,FALSE)</f>
        <v>Nil</v>
      </c>
      <c r="F2577" t="str">
        <f>VLOOKUP($B2577,TrialDesign!$E$2:$I$1147,4,FALSE)</f>
        <v>Amarok</v>
      </c>
      <c r="G2577" s="1">
        <v>41918</v>
      </c>
      <c r="H2577" s="1" t="str">
        <f>VLOOKUP(B2577,TrialDesign!$E$2:$J$1147,6,FALSE)</f>
        <v>None_8h</v>
      </c>
      <c r="J2577">
        <v>184</v>
      </c>
      <c r="K2577">
        <v>1</v>
      </c>
      <c r="L2577">
        <v>2</v>
      </c>
      <c r="M2577">
        <v>12</v>
      </c>
      <c r="N2577">
        <v>13</v>
      </c>
      <c r="O2577">
        <v>100</v>
      </c>
      <c r="Q2577">
        <v>101</v>
      </c>
      <c r="R2577">
        <v>4</v>
      </c>
      <c r="S2577">
        <v>24</v>
      </c>
      <c r="U2577" t="s">
        <v>403</v>
      </c>
      <c r="W2577">
        <f>VLOOKUP(H2577&amp;"_"&amp;M2577+1,'Leaf lengths'!$J$6:$Q$104,VLOOKUP(F2577,'Leaf lengths'!$S$1:$T$6,2,FALSE),FALSE)</f>
        <v>229.2</v>
      </c>
      <c r="X2577">
        <f t="shared" si="182"/>
        <v>0.44066317626527052</v>
      </c>
      <c r="Y2577">
        <f t="shared" si="181"/>
        <v>12.44066317626527</v>
      </c>
      <c r="Z2577">
        <f t="shared" si="180"/>
        <v>40</v>
      </c>
      <c r="AD2577" t="str">
        <f t="shared" si="183"/>
        <v/>
      </c>
    </row>
    <row r="2578" spans="1:30" ht="15" hidden="1" customHeight="1" x14ac:dyDescent="0.3">
      <c r="A2578" t="s">
        <v>417</v>
      </c>
      <c r="B2578">
        <f t="shared" si="184"/>
        <v>400184</v>
      </c>
      <c r="C2578">
        <v>184</v>
      </c>
      <c r="D2578">
        <f>VLOOKUP($B2578,TrialDesign!$E$2:$I$1147,5,FALSE)</f>
        <v>8</v>
      </c>
      <c r="E2578" t="str">
        <f>VLOOKUP($B2578,TrialDesign!$E$2:$I$1147,3,FALSE)</f>
        <v>Nil</v>
      </c>
      <c r="F2578" t="str">
        <f>VLOOKUP($B2578,TrialDesign!$E$2:$I$1147,4,FALSE)</f>
        <v>Amarok</v>
      </c>
      <c r="G2578" s="1">
        <v>41918</v>
      </c>
      <c r="H2578" s="1" t="str">
        <f>VLOOKUP(B2578,TrialDesign!$E$2:$J$1147,6,FALSE)</f>
        <v>None_8h</v>
      </c>
      <c r="K2578">
        <v>2</v>
      </c>
      <c r="L2578">
        <v>3</v>
      </c>
      <c r="M2578">
        <v>11</v>
      </c>
      <c r="N2578">
        <v>12</v>
      </c>
      <c r="O2578">
        <v>103</v>
      </c>
      <c r="P2578">
        <v>189</v>
      </c>
      <c r="Q2578">
        <v>142</v>
      </c>
      <c r="R2578">
        <v>4</v>
      </c>
      <c r="S2578">
        <v>20</v>
      </c>
      <c r="U2578" t="s">
        <v>403</v>
      </c>
      <c r="W2578">
        <f>VLOOKUP(H2578&amp;"_"&amp;M2578+1,'Leaf lengths'!$J$6:$Q$104,VLOOKUP(F2578,'Leaf lengths'!$S$1:$T$6,2,FALSE),FALSE)</f>
        <v>229.45454545454547</v>
      </c>
      <c r="X2578">
        <f t="shared" si="182"/>
        <v>0.61885895404120439</v>
      </c>
      <c r="Y2578">
        <f t="shared" si="181"/>
        <v>11.618858954041205</v>
      </c>
      <c r="Z2578">
        <f t="shared" si="180"/>
        <v>35</v>
      </c>
      <c r="AD2578" t="str">
        <f t="shared" si="183"/>
        <v/>
      </c>
    </row>
    <row r="2579" spans="1:30" ht="15" hidden="1" customHeight="1" x14ac:dyDescent="0.3">
      <c r="A2579" t="s">
        <v>417</v>
      </c>
      <c r="B2579">
        <f t="shared" si="184"/>
        <v>400184</v>
      </c>
      <c r="C2579">
        <v>184</v>
      </c>
      <c r="D2579">
        <f>VLOOKUP($B2579,TrialDesign!$E$2:$I$1147,5,FALSE)</f>
        <v>8</v>
      </c>
      <c r="E2579" t="str">
        <f>VLOOKUP($B2579,TrialDesign!$E$2:$I$1147,3,FALSE)</f>
        <v>Nil</v>
      </c>
      <c r="F2579" t="str">
        <f>VLOOKUP($B2579,TrialDesign!$E$2:$I$1147,4,FALSE)</f>
        <v>Amarok</v>
      </c>
      <c r="G2579" s="1">
        <v>41918</v>
      </c>
      <c r="H2579" s="1" t="str">
        <f>VLOOKUP(B2579,TrialDesign!$E$2:$J$1147,6,FALSE)</f>
        <v>None_8h</v>
      </c>
      <c r="K2579">
        <v>3</v>
      </c>
      <c r="L2579">
        <v>1</v>
      </c>
      <c r="M2579">
        <v>11</v>
      </c>
      <c r="N2579">
        <v>12</v>
      </c>
      <c r="O2579">
        <v>94</v>
      </c>
      <c r="P2579">
        <v>164</v>
      </c>
      <c r="Q2579">
        <v>89</v>
      </c>
      <c r="R2579">
        <v>4</v>
      </c>
      <c r="S2579">
        <v>19</v>
      </c>
      <c r="U2579" t="s">
        <v>403</v>
      </c>
      <c r="W2579">
        <f>VLOOKUP(H2579&amp;"_"&amp;M2579+1,'Leaf lengths'!$J$6:$Q$104,VLOOKUP(F2579,'Leaf lengths'!$S$1:$T$6,2,FALSE),FALSE)</f>
        <v>229.45454545454547</v>
      </c>
      <c r="X2579">
        <f t="shared" si="182"/>
        <v>0.38787638668779711</v>
      </c>
      <c r="Y2579">
        <f t="shared" si="181"/>
        <v>11.387876386687797</v>
      </c>
      <c r="Z2579">
        <f t="shared" si="180"/>
        <v>34</v>
      </c>
      <c r="AD2579" t="str">
        <f t="shared" si="183"/>
        <v/>
      </c>
    </row>
    <row r="2580" spans="1:30" ht="15" hidden="1" customHeight="1" x14ac:dyDescent="0.3">
      <c r="A2580" t="s">
        <v>417</v>
      </c>
      <c r="B2580">
        <f t="shared" si="184"/>
        <v>400184</v>
      </c>
      <c r="C2580">
        <v>184</v>
      </c>
      <c r="D2580">
        <f>VLOOKUP($B2580,TrialDesign!$E$2:$I$1147,5,FALSE)</f>
        <v>8</v>
      </c>
      <c r="E2580" t="str">
        <f>VLOOKUP($B2580,TrialDesign!$E$2:$I$1147,3,FALSE)</f>
        <v>Nil</v>
      </c>
      <c r="F2580" t="str">
        <f>VLOOKUP($B2580,TrialDesign!$E$2:$I$1147,4,FALSE)</f>
        <v>Amarok</v>
      </c>
      <c r="G2580" s="1">
        <v>41918</v>
      </c>
      <c r="H2580" s="1" t="str">
        <f>VLOOKUP(B2580,TrialDesign!$E$2:$J$1147,6,FALSE)</f>
        <v>None_8h</v>
      </c>
      <c r="K2580">
        <v>4</v>
      </c>
      <c r="L2580">
        <v>2</v>
      </c>
      <c r="M2580">
        <v>11</v>
      </c>
      <c r="N2580">
        <v>12</v>
      </c>
      <c r="O2580">
        <v>82</v>
      </c>
      <c r="P2580">
        <v>160</v>
      </c>
      <c r="Q2580">
        <v>85</v>
      </c>
      <c r="R2580">
        <v>4</v>
      </c>
      <c r="S2580">
        <v>20</v>
      </c>
      <c r="U2580" t="s">
        <v>403</v>
      </c>
      <c r="W2580">
        <f>VLOOKUP(H2580&amp;"_"&amp;M2580+1,'Leaf lengths'!$J$6:$Q$104,VLOOKUP(F2580,'Leaf lengths'!$S$1:$T$6,2,FALSE),FALSE)</f>
        <v>229.45454545454547</v>
      </c>
      <c r="X2580">
        <f t="shared" si="182"/>
        <v>0.37044374009508713</v>
      </c>
      <c r="Y2580">
        <f t="shared" si="181"/>
        <v>11.370443740095087</v>
      </c>
      <c r="Z2580">
        <f t="shared" si="180"/>
        <v>35</v>
      </c>
      <c r="AD2580" t="str">
        <f t="shared" si="183"/>
        <v/>
      </c>
    </row>
    <row r="2581" spans="1:30" ht="15" hidden="1" customHeight="1" x14ac:dyDescent="0.3">
      <c r="A2581" t="s">
        <v>417</v>
      </c>
      <c r="B2581">
        <f t="shared" si="184"/>
        <v>400210</v>
      </c>
      <c r="C2581">
        <v>210</v>
      </c>
      <c r="D2581">
        <f>VLOOKUP($B2581,TrialDesign!$E$2:$I$1147,5,FALSE)</f>
        <v>8</v>
      </c>
      <c r="E2581" t="str">
        <f>VLOOKUP($B2581,TrialDesign!$E$2:$I$1147,3,FALSE)</f>
        <v>Nil</v>
      </c>
      <c r="F2581" t="str">
        <f>VLOOKUP($B2581,TrialDesign!$E$2:$I$1147,4,FALSE)</f>
        <v>Amarok</v>
      </c>
      <c r="G2581" s="1">
        <v>41918</v>
      </c>
      <c r="H2581" s="1" t="str">
        <f>VLOOKUP(B2581,TrialDesign!$E$2:$J$1147,6,FALSE)</f>
        <v>None_8h</v>
      </c>
      <c r="J2581">
        <v>210</v>
      </c>
      <c r="K2581">
        <v>1</v>
      </c>
      <c r="L2581">
        <v>1</v>
      </c>
      <c r="M2581">
        <v>10</v>
      </c>
      <c r="N2581">
        <v>11</v>
      </c>
      <c r="O2581">
        <v>123</v>
      </c>
      <c r="Q2581">
        <v>146</v>
      </c>
      <c r="R2581">
        <v>4</v>
      </c>
      <c r="S2581">
        <v>21</v>
      </c>
      <c r="U2581" t="s">
        <v>18</v>
      </c>
      <c r="W2581">
        <f>VLOOKUP(H2581&amp;"_"&amp;M2581+1,'Leaf lengths'!$J$6:$Q$104,VLOOKUP(F2581,'Leaf lengths'!$S$1:$T$6,2,FALSE),FALSE)</f>
        <v>215.45454545454547</v>
      </c>
      <c r="X2581">
        <f t="shared" si="182"/>
        <v>0.67763713080168775</v>
      </c>
      <c r="Y2581">
        <f t="shared" si="181"/>
        <v>10.677637130801688</v>
      </c>
      <c r="Z2581">
        <f t="shared" si="180"/>
        <v>35</v>
      </c>
      <c r="AD2581" t="str">
        <f t="shared" si="183"/>
        <v/>
      </c>
    </row>
    <row r="2582" spans="1:30" ht="15" hidden="1" customHeight="1" x14ac:dyDescent="0.3">
      <c r="A2582" t="s">
        <v>417</v>
      </c>
      <c r="B2582">
        <f t="shared" si="184"/>
        <v>400210</v>
      </c>
      <c r="C2582">
        <v>210</v>
      </c>
      <c r="D2582">
        <f>VLOOKUP($B2582,TrialDesign!$E$2:$I$1147,5,FALSE)</f>
        <v>8</v>
      </c>
      <c r="E2582" t="str">
        <f>VLOOKUP($B2582,TrialDesign!$E$2:$I$1147,3,FALSE)</f>
        <v>Nil</v>
      </c>
      <c r="F2582" t="str">
        <f>VLOOKUP($B2582,TrialDesign!$E$2:$I$1147,4,FALSE)</f>
        <v>Amarok</v>
      </c>
      <c r="G2582" s="1">
        <v>41918</v>
      </c>
      <c r="H2582" s="1" t="str">
        <f>VLOOKUP(B2582,TrialDesign!$E$2:$J$1147,6,FALSE)</f>
        <v>None_8h</v>
      </c>
      <c r="K2582">
        <v>2</v>
      </c>
      <c r="L2582">
        <v>2</v>
      </c>
      <c r="M2582">
        <v>10</v>
      </c>
      <c r="N2582">
        <v>12</v>
      </c>
      <c r="O2582">
        <v>124</v>
      </c>
      <c r="P2582">
        <v>233</v>
      </c>
      <c r="Q2582">
        <v>40</v>
      </c>
      <c r="R2582">
        <v>5</v>
      </c>
      <c r="S2582">
        <v>21</v>
      </c>
      <c r="U2582" t="s">
        <v>18</v>
      </c>
      <c r="W2582">
        <f>VLOOKUP(H2582&amp;"_"&amp;M2582+1,'Leaf lengths'!$J$6:$Q$104,VLOOKUP(F2582,'Leaf lengths'!$S$1:$T$6,2,FALSE),FALSE)</f>
        <v>215.45454545454547</v>
      </c>
      <c r="X2582">
        <f t="shared" si="182"/>
        <v>0.18565400843881855</v>
      </c>
      <c r="Y2582">
        <f t="shared" si="181"/>
        <v>10.185654008438819</v>
      </c>
      <c r="Z2582">
        <f t="shared" si="180"/>
        <v>36</v>
      </c>
      <c r="AD2582" t="str">
        <f t="shared" si="183"/>
        <v/>
      </c>
    </row>
    <row r="2583" spans="1:30" ht="15" hidden="1" customHeight="1" x14ac:dyDescent="0.3">
      <c r="A2583" t="s">
        <v>417</v>
      </c>
      <c r="B2583">
        <f t="shared" si="184"/>
        <v>400210</v>
      </c>
      <c r="C2583">
        <v>210</v>
      </c>
      <c r="D2583">
        <f>VLOOKUP($B2583,TrialDesign!$E$2:$I$1147,5,FALSE)</f>
        <v>8</v>
      </c>
      <c r="E2583" t="str">
        <f>VLOOKUP($B2583,TrialDesign!$E$2:$I$1147,3,FALSE)</f>
        <v>Nil</v>
      </c>
      <c r="F2583" t="str">
        <f>VLOOKUP($B2583,TrialDesign!$E$2:$I$1147,4,FALSE)</f>
        <v>Amarok</v>
      </c>
      <c r="G2583" s="1">
        <v>41918</v>
      </c>
      <c r="H2583" s="1" t="str">
        <f>VLOOKUP(B2583,TrialDesign!$E$2:$J$1147,6,FALSE)</f>
        <v>None_8h</v>
      </c>
      <c r="K2583">
        <v>3</v>
      </c>
      <c r="L2583">
        <v>2</v>
      </c>
      <c r="M2583">
        <v>10</v>
      </c>
      <c r="N2583">
        <v>11</v>
      </c>
      <c r="O2583">
        <v>112</v>
      </c>
      <c r="P2583">
        <v>267</v>
      </c>
      <c r="Q2583">
        <v>144</v>
      </c>
      <c r="R2583">
        <v>4</v>
      </c>
      <c r="S2583">
        <v>16</v>
      </c>
      <c r="U2583" t="s">
        <v>18</v>
      </c>
      <c r="W2583">
        <f>VLOOKUP(H2583&amp;"_"&amp;M2583+1,'Leaf lengths'!$J$6:$Q$104,VLOOKUP(F2583,'Leaf lengths'!$S$1:$T$6,2,FALSE),FALSE)</f>
        <v>215.45454545454547</v>
      </c>
      <c r="X2583">
        <f t="shared" si="182"/>
        <v>0.66835443037974684</v>
      </c>
      <c r="Y2583">
        <f t="shared" si="181"/>
        <v>10.668354430379747</v>
      </c>
      <c r="Z2583">
        <f t="shared" si="180"/>
        <v>30</v>
      </c>
      <c r="AD2583" t="str">
        <f t="shared" si="183"/>
        <v/>
      </c>
    </row>
    <row r="2584" spans="1:30" ht="15" hidden="1" customHeight="1" x14ac:dyDescent="0.3">
      <c r="A2584" t="s">
        <v>417</v>
      </c>
      <c r="B2584">
        <f t="shared" si="184"/>
        <v>400210</v>
      </c>
      <c r="C2584">
        <v>210</v>
      </c>
      <c r="D2584">
        <f>VLOOKUP($B2584,TrialDesign!$E$2:$I$1147,5,FALSE)</f>
        <v>8</v>
      </c>
      <c r="E2584" t="str">
        <f>VLOOKUP($B2584,TrialDesign!$E$2:$I$1147,3,FALSE)</f>
        <v>Nil</v>
      </c>
      <c r="F2584" t="str">
        <f>VLOOKUP($B2584,TrialDesign!$E$2:$I$1147,4,FALSE)</f>
        <v>Amarok</v>
      </c>
      <c r="G2584" s="1">
        <v>41918</v>
      </c>
      <c r="H2584" s="1" t="str">
        <f>VLOOKUP(B2584,TrialDesign!$E$2:$J$1147,6,FALSE)</f>
        <v>None_8h</v>
      </c>
      <c r="K2584">
        <v>4</v>
      </c>
      <c r="L2584">
        <v>2</v>
      </c>
      <c r="M2584">
        <v>10</v>
      </c>
      <c r="N2584">
        <v>11</v>
      </c>
      <c r="O2584">
        <v>125</v>
      </c>
      <c r="P2584">
        <v>291</v>
      </c>
      <c r="Q2584">
        <v>234</v>
      </c>
      <c r="R2584">
        <v>4</v>
      </c>
      <c r="S2584">
        <v>19</v>
      </c>
      <c r="U2584" t="s">
        <v>18</v>
      </c>
      <c r="W2584">
        <f>VLOOKUP(H2584&amp;"_"&amp;M2584+1,'Leaf lengths'!$J$6:$Q$104,VLOOKUP(F2584,'Leaf lengths'!$S$1:$T$6,2,FALSE),FALSE)</f>
        <v>215.45454545454547</v>
      </c>
      <c r="X2584">
        <f t="shared" si="182"/>
        <v>1.0860759493670886</v>
      </c>
      <c r="Y2584">
        <f t="shared" si="181"/>
        <v>11.086075949367089</v>
      </c>
      <c r="Z2584">
        <f t="shared" si="180"/>
        <v>33</v>
      </c>
      <c r="AD2584" t="str">
        <f t="shared" si="183"/>
        <v/>
      </c>
    </row>
    <row r="2585" spans="1:30" ht="15" hidden="1" customHeight="1" x14ac:dyDescent="0.3">
      <c r="A2585" t="s">
        <v>417</v>
      </c>
      <c r="B2585">
        <f t="shared" si="184"/>
        <v>400153</v>
      </c>
      <c r="C2585">
        <v>153</v>
      </c>
      <c r="D2585">
        <f>VLOOKUP($B2585,TrialDesign!$E$2:$I$1147,5,FALSE)</f>
        <v>8</v>
      </c>
      <c r="E2585" t="str">
        <f>VLOOKUP($B2585,TrialDesign!$E$2:$I$1147,3,FALSE)</f>
        <v>Nil</v>
      </c>
      <c r="F2585" t="str">
        <f>VLOOKUP($B2585,TrialDesign!$E$2:$I$1147,4,FALSE)</f>
        <v>Amarok</v>
      </c>
      <c r="G2585" s="1">
        <v>41926</v>
      </c>
      <c r="H2585" s="1" t="str">
        <f>VLOOKUP(B2585,TrialDesign!$E$2:$J$1147,6,FALSE)</f>
        <v>None_8h</v>
      </c>
      <c r="J2585">
        <v>153</v>
      </c>
      <c r="K2585">
        <v>1</v>
      </c>
      <c r="L2585">
        <v>2</v>
      </c>
      <c r="M2585">
        <v>12</v>
      </c>
      <c r="N2585">
        <v>13</v>
      </c>
      <c r="O2585">
        <v>103</v>
      </c>
      <c r="Q2585">
        <v>142</v>
      </c>
      <c r="R2585">
        <v>4</v>
      </c>
      <c r="S2585">
        <v>23</v>
      </c>
      <c r="U2585" t="s">
        <v>21</v>
      </c>
      <c r="V2585">
        <v>0</v>
      </c>
      <c r="W2585">
        <f>VLOOKUP(H2585&amp;"_"&amp;M2585+1,'Leaf lengths'!$J$6:$Q$104,VLOOKUP(F2585,'Leaf lengths'!$S$1:$T$6,2,FALSE),FALSE)</f>
        <v>229.2</v>
      </c>
      <c r="X2585">
        <f t="shared" si="182"/>
        <v>0.61954624781849921</v>
      </c>
      <c r="Y2585">
        <f t="shared" si="181"/>
        <v>12.6195462478185</v>
      </c>
      <c r="Z2585">
        <f t="shared" si="180"/>
        <v>39</v>
      </c>
      <c r="AD2585" t="str">
        <f t="shared" si="183"/>
        <v/>
      </c>
    </row>
    <row r="2586" spans="1:30" ht="15" hidden="1" customHeight="1" x14ac:dyDescent="0.3">
      <c r="A2586" t="s">
        <v>417</v>
      </c>
      <c r="B2586">
        <f t="shared" si="184"/>
        <v>400153</v>
      </c>
      <c r="C2586">
        <v>153</v>
      </c>
      <c r="D2586">
        <f>VLOOKUP($B2586,TrialDesign!$E$2:$I$1147,5,FALSE)</f>
        <v>8</v>
      </c>
      <c r="E2586" t="str">
        <f>VLOOKUP($B2586,TrialDesign!$E$2:$I$1147,3,FALSE)</f>
        <v>Nil</v>
      </c>
      <c r="F2586" t="str">
        <f>VLOOKUP($B2586,TrialDesign!$E$2:$I$1147,4,FALSE)</f>
        <v>Amarok</v>
      </c>
      <c r="G2586" s="1">
        <v>41926</v>
      </c>
      <c r="H2586" s="1" t="str">
        <f>VLOOKUP(B2586,TrialDesign!$E$2:$J$1147,6,FALSE)</f>
        <v>None_8h</v>
      </c>
      <c r="K2586">
        <v>2</v>
      </c>
      <c r="L2586">
        <v>1</v>
      </c>
      <c r="M2586">
        <v>12</v>
      </c>
      <c r="N2586">
        <v>13</v>
      </c>
      <c r="O2586">
        <v>102</v>
      </c>
      <c r="P2586">
        <v>178</v>
      </c>
      <c r="Q2586">
        <v>95</v>
      </c>
      <c r="R2586">
        <v>5</v>
      </c>
      <c r="S2586">
        <v>19</v>
      </c>
      <c r="U2586" t="s">
        <v>18</v>
      </c>
      <c r="W2586">
        <f>VLOOKUP(H2586&amp;"_"&amp;M2586+1,'Leaf lengths'!$J$6:$Q$104,VLOOKUP(F2586,'Leaf lengths'!$S$1:$T$6,2,FALSE),FALSE)</f>
        <v>229.2</v>
      </c>
      <c r="X2586">
        <f t="shared" si="182"/>
        <v>0.41448516579406636</v>
      </c>
      <c r="Y2586">
        <f t="shared" si="181"/>
        <v>12.414485165794066</v>
      </c>
      <c r="Z2586">
        <f t="shared" si="180"/>
        <v>36</v>
      </c>
      <c r="AD2586" t="str">
        <f t="shared" si="183"/>
        <v/>
      </c>
    </row>
    <row r="2587" spans="1:30" ht="15" hidden="1" customHeight="1" x14ac:dyDescent="0.3">
      <c r="A2587" t="s">
        <v>417</v>
      </c>
      <c r="B2587">
        <f t="shared" si="184"/>
        <v>400153</v>
      </c>
      <c r="C2587">
        <v>153</v>
      </c>
      <c r="D2587">
        <f>VLOOKUP($B2587,TrialDesign!$E$2:$I$1147,5,FALSE)</f>
        <v>8</v>
      </c>
      <c r="E2587" t="str">
        <f>VLOOKUP($B2587,TrialDesign!$E$2:$I$1147,3,FALSE)</f>
        <v>Nil</v>
      </c>
      <c r="F2587" t="str">
        <f>VLOOKUP($B2587,TrialDesign!$E$2:$I$1147,4,FALSE)</f>
        <v>Amarok</v>
      </c>
      <c r="G2587" s="1">
        <v>41926</v>
      </c>
      <c r="H2587" s="1" t="str">
        <f>VLOOKUP(B2587,TrialDesign!$E$2:$J$1147,6,FALSE)</f>
        <v>None_8h</v>
      </c>
      <c r="K2587">
        <v>3</v>
      </c>
      <c r="L2587">
        <v>3</v>
      </c>
      <c r="M2587">
        <v>13</v>
      </c>
      <c r="N2587">
        <v>14</v>
      </c>
      <c r="O2587">
        <v>122</v>
      </c>
      <c r="P2587">
        <v>190</v>
      </c>
      <c r="Q2587">
        <v>98</v>
      </c>
      <c r="R2587">
        <v>4</v>
      </c>
      <c r="S2587">
        <v>24</v>
      </c>
      <c r="T2587">
        <v>10</v>
      </c>
      <c r="U2587" t="s">
        <v>21</v>
      </c>
      <c r="V2587">
        <v>1</v>
      </c>
      <c r="W2587">
        <f>VLOOKUP(H2587&amp;"_"&amp;M2587+1,'Leaf lengths'!$J$6:$Q$104,VLOOKUP(F2587,'Leaf lengths'!$S$1:$T$6,2,FALSE),FALSE)</f>
        <v>224.33333333333334</v>
      </c>
      <c r="X2587">
        <f t="shared" si="182"/>
        <v>0.43684992570579495</v>
      </c>
      <c r="Y2587">
        <f t="shared" si="181"/>
        <v>13.436849925705795</v>
      </c>
      <c r="Z2587">
        <f t="shared" si="180"/>
        <v>41</v>
      </c>
      <c r="AD2587" t="str">
        <f t="shared" si="183"/>
        <v/>
      </c>
    </row>
    <row r="2588" spans="1:30" ht="15" hidden="1" customHeight="1" x14ac:dyDescent="0.3">
      <c r="A2588" t="s">
        <v>417</v>
      </c>
      <c r="B2588">
        <f t="shared" si="184"/>
        <v>400153</v>
      </c>
      <c r="C2588">
        <v>153</v>
      </c>
      <c r="D2588">
        <f>VLOOKUP($B2588,TrialDesign!$E$2:$I$1147,5,FALSE)</f>
        <v>8</v>
      </c>
      <c r="E2588" t="str">
        <f>VLOOKUP($B2588,TrialDesign!$E$2:$I$1147,3,FALSE)</f>
        <v>Nil</v>
      </c>
      <c r="F2588" t="str">
        <f>VLOOKUP($B2588,TrialDesign!$E$2:$I$1147,4,FALSE)</f>
        <v>Amarok</v>
      </c>
      <c r="G2588" s="1">
        <v>41926</v>
      </c>
      <c r="H2588" s="1" t="str">
        <f>VLOOKUP(B2588,TrialDesign!$E$2:$J$1147,6,FALSE)</f>
        <v>None_8h</v>
      </c>
      <c r="K2588">
        <v>4</v>
      </c>
      <c r="L2588">
        <v>2</v>
      </c>
      <c r="M2588">
        <v>12</v>
      </c>
      <c r="N2588">
        <v>13</v>
      </c>
      <c r="O2588">
        <v>100</v>
      </c>
      <c r="P2588">
        <v>175</v>
      </c>
      <c r="Q2588">
        <v>127</v>
      </c>
      <c r="R2588">
        <v>5</v>
      </c>
      <c r="S2588">
        <v>17</v>
      </c>
      <c r="U2588" t="s">
        <v>18</v>
      </c>
      <c r="W2588">
        <f>VLOOKUP(H2588&amp;"_"&amp;M2588+1,'Leaf lengths'!$J$6:$Q$104,VLOOKUP(F2588,'Leaf lengths'!$S$1:$T$6,2,FALSE),FALSE)</f>
        <v>229.2</v>
      </c>
      <c r="X2588">
        <f t="shared" si="182"/>
        <v>0.55410122164048869</v>
      </c>
      <c r="Y2588">
        <f t="shared" si="181"/>
        <v>12.554101221640488</v>
      </c>
      <c r="Z2588">
        <f t="shared" si="180"/>
        <v>34</v>
      </c>
      <c r="AD2588" t="str">
        <f t="shared" si="183"/>
        <v/>
      </c>
    </row>
    <row r="2589" spans="1:30" ht="15" hidden="1" customHeight="1" x14ac:dyDescent="0.3">
      <c r="A2589" t="s">
        <v>417</v>
      </c>
      <c r="B2589">
        <f t="shared" si="184"/>
        <v>400172</v>
      </c>
      <c r="C2589">
        <v>172</v>
      </c>
      <c r="D2589">
        <f>VLOOKUP($B2589,TrialDesign!$E$2:$I$1147,5,FALSE)</f>
        <v>8</v>
      </c>
      <c r="E2589" t="str">
        <f>VLOOKUP($B2589,TrialDesign!$E$2:$I$1147,3,FALSE)</f>
        <v>Nil</v>
      </c>
      <c r="F2589" t="str">
        <f>VLOOKUP($B2589,TrialDesign!$E$2:$I$1147,4,FALSE)</f>
        <v>Amarok</v>
      </c>
      <c r="G2589" s="1">
        <v>41926</v>
      </c>
      <c r="H2589" s="1" t="str">
        <f>VLOOKUP(B2589,TrialDesign!$E$2:$J$1147,6,FALSE)</f>
        <v>None_8h</v>
      </c>
      <c r="J2589">
        <v>172</v>
      </c>
      <c r="K2589">
        <v>1</v>
      </c>
      <c r="L2589">
        <v>1</v>
      </c>
      <c r="M2589">
        <v>12</v>
      </c>
      <c r="N2589">
        <v>13</v>
      </c>
      <c r="O2589">
        <v>113</v>
      </c>
      <c r="Q2589">
        <v>88</v>
      </c>
      <c r="R2589">
        <v>5</v>
      </c>
      <c r="S2589">
        <v>20</v>
      </c>
      <c r="U2589" t="s">
        <v>18</v>
      </c>
      <c r="W2589">
        <f>VLOOKUP(H2589&amp;"_"&amp;M2589+1,'Leaf lengths'!$J$6:$Q$104,VLOOKUP(F2589,'Leaf lengths'!$S$1:$T$6,2,FALSE),FALSE)</f>
        <v>229.2</v>
      </c>
      <c r="X2589">
        <f t="shared" si="182"/>
        <v>0.38394415357766143</v>
      </c>
      <c r="Y2589">
        <f t="shared" si="181"/>
        <v>12.383944153577662</v>
      </c>
      <c r="Z2589">
        <f t="shared" si="180"/>
        <v>37</v>
      </c>
      <c r="AD2589" t="str">
        <f t="shared" si="183"/>
        <v/>
      </c>
    </row>
    <row r="2590" spans="1:30" ht="15" hidden="1" customHeight="1" x14ac:dyDescent="0.3">
      <c r="A2590" t="s">
        <v>417</v>
      </c>
      <c r="B2590">
        <f t="shared" si="184"/>
        <v>400172</v>
      </c>
      <c r="C2590">
        <v>172</v>
      </c>
      <c r="D2590">
        <f>VLOOKUP($B2590,TrialDesign!$E$2:$I$1147,5,FALSE)</f>
        <v>8</v>
      </c>
      <c r="E2590" t="str">
        <f>VLOOKUP($B2590,TrialDesign!$E$2:$I$1147,3,FALSE)</f>
        <v>Nil</v>
      </c>
      <c r="F2590" t="str">
        <f>VLOOKUP($B2590,TrialDesign!$E$2:$I$1147,4,FALSE)</f>
        <v>Amarok</v>
      </c>
      <c r="G2590" s="1">
        <v>41926</v>
      </c>
      <c r="H2590" s="1" t="str">
        <f>VLOOKUP(B2590,TrialDesign!$E$2:$J$1147,6,FALSE)</f>
        <v>None_8h</v>
      </c>
      <c r="K2590">
        <v>2</v>
      </c>
      <c r="L2590">
        <v>1</v>
      </c>
      <c r="M2590">
        <v>10</v>
      </c>
      <c r="N2590">
        <v>11</v>
      </c>
      <c r="O2590">
        <v>105</v>
      </c>
      <c r="P2590">
        <v>194</v>
      </c>
      <c r="Q2590">
        <v>40</v>
      </c>
      <c r="R2590">
        <v>5</v>
      </c>
      <c r="S2590">
        <v>17</v>
      </c>
      <c r="U2590" t="s">
        <v>18</v>
      </c>
      <c r="W2590">
        <f>VLOOKUP(H2590&amp;"_"&amp;M2590+1,'Leaf lengths'!$J$6:$Q$104,VLOOKUP(F2590,'Leaf lengths'!$S$1:$T$6,2,FALSE),FALSE)</f>
        <v>215.45454545454547</v>
      </c>
      <c r="X2590">
        <f t="shared" si="182"/>
        <v>0.18565400843881855</v>
      </c>
      <c r="Y2590">
        <f t="shared" si="181"/>
        <v>10.185654008438819</v>
      </c>
      <c r="Z2590">
        <f t="shared" ref="Z2590:Z2653" si="185">IF(S2590="","",SUM(M2590+R2590+S2590))</f>
        <v>32</v>
      </c>
      <c r="AD2590" t="str">
        <f t="shared" si="183"/>
        <v/>
      </c>
    </row>
    <row r="2591" spans="1:30" ht="15" hidden="1" customHeight="1" x14ac:dyDescent="0.3">
      <c r="A2591" t="s">
        <v>417</v>
      </c>
      <c r="B2591">
        <f t="shared" si="184"/>
        <v>400172</v>
      </c>
      <c r="C2591">
        <v>172</v>
      </c>
      <c r="D2591">
        <f>VLOOKUP($B2591,TrialDesign!$E$2:$I$1147,5,FALSE)</f>
        <v>8</v>
      </c>
      <c r="E2591" t="str">
        <f>VLOOKUP($B2591,TrialDesign!$E$2:$I$1147,3,FALSE)</f>
        <v>Nil</v>
      </c>
      <c r="F2591" t="str">
        <f>VLOOKUP($B2591,TrialDesign!$E$2:$I$1147,4,FALSE)</f>
        <v>Amarok</v>
      </c>
      <c r="G2591" s="1">
        <v>41926</v>
      </c>
      <c r="H2591" s="1" t="str">
        <f>VLOOKUP(B2591,TrialDesign!$E$2:$J$1147,6,FALSE)</f>
        <v>None_8h</v>
      </c>
      <c r="K2591">
        <v>3</v>
      </c>
      <c r="L2591">
        <v>3</v>
      </c>
      <c r="M2591">
        <v>13</v>
      </c>
      <c r="N2591">
        <v>14</v>
      </c>
      <c r="O2591">
        <v>138</v>
      </c>
      <c r="P2591">
        <v>262</v>
      </c>
      <c r="Q2591">
        <v>107</v>
      </c>
      <c r="R2591">
        <v>3</v>
      </c>
      <c r="S2591">
        <v>24</v>
      </c>
      <c r="T2591">
        <v>12</v>
      </c>
      <c r="U2591" t="s">
        <v>313</v>
      </c>
      <c r="V2591">
        <v>1</v>
      </c>
      <c r="W2591">
        <f>VLOOKUP(H2591&amp;"_"&amp;M2591+1,'Leaf lengths'!$J$6:$Q$104,VLOOKUP(F2591,'Leaf lengths'!$S$1:$T$6,2,FALSE),FALSE)</f>
        <v>224.33333333333334</v>
      </c>
      <c r="X2591">
        <f t="shared" si="182"/>
        <v>0.47696879643387813</v>
      </c>
      <c r="Y2591">
        <f t="shared" si="181"/>
        <v>13.476968796433878</v>
      </c>
      <c r="Z2591">
        <f t="shared" si="185"/>
        <v>40</v>
      </c>
      <c r="AD2591" t="str">
        <f t="shared" si="183"/>
        <v/>
      </c>
    </row>
    <row r="2592" spans="1:30" ht="15" hidden="1" customHeight="1" x14ac:dyDescent="0.3">
      <c r="A2592" t="s">
        <v>417</v>
      </c>
      <c r="B2592">
        <f t="shared" si="184"/>
        <v>400172</v>
      </c>
      <c r="C2592">
        <v>172</v>
      </c>
      <c r="D2592">
        <f>VLOOKUP($B2592,TrialDesign!$E$2:$I$1147,5,FALSE)</f>
        <v>8</v>
      </c>
      <c r="E2592" t="str">
        <f>VLOOKUP($B2592,TrialDesign!$E$2:$I$1147,3,FALSE)</f>
        <v>Nil</v>
      </c>
      <c r="F2592" t="str">
        <f>VLOOKUP($B2592,TrialDesign!$E$2:$I$1147,4,FALSE)</f>
        <v>Amarok</v>
      </c>
      <c r="G2592" s="1">
        <v>41926</v>
      </c>
      <c r="H2592" s="1" t="str">
        <f>VLOOKUP(B2592,TrialDesign!$E$2:$J$1147,6,FALSE)</f>
        <v>None_8h</v>
      </c>
      <c r="K2592">
        <v>4</v>
      </c>
      <c r="L2592">
        <v>2</v>
      </c>
      <c r="M2592">
        <v>12</v>
      </c>
      <c r="N2592">
        <v>13</v>
      </c>
      <c r="O2592">
        <v>124</v>
      </c>
      <c r="P2592">
        <v>234</v>
      </c>
      <c r="Q2592">
        <v>95</v>
      </c>
      <c r="R2592">
        <v>4</v>
      </c>
      <c r="S2592">
        <v>21</v>
      </c>
      <c r="U2592" t="s">
        <v>18</v>
      </c>
      <c r="V2592">
        <v>0</v>
      </c>
      <c r="W2592">
        <f>VLOOKUP(H2592&amp;"_"&amp;M2592+1,'Leaf lengths'!$J$6:$Q$104,VLOOKUP(F2592,'Leaf lengths'!$S$1:$T$6,2,FALSE),FALSE)</f>
        <v>229.2</v>
      </c>
      <c r="X2592">
        <f t="shared" si="182"/>
        <v>0.41448516579406636</v>
      </c>
      <c r="Y2592">
        <f t="shared" si="181"/>
        <v>12.414485165794066</v>
      </c>
      <c r="Z2592">
        <f t="shared" si="185"/>
        <v>37</v>
      </c>
      <c r="AD2592" t="str">
        <f t="shared" si="183"/>
        <v/>
      </c>
    </row>
    <row r="2593" spans="1:30" ht="15" hidden="1" customHeight="1" x14ac:dyDescent="0.3">
      <c r="A2593" t="s">
        <v>417</v>
      </c>
      <c r="B2593">
        <f t="shared" si="184"/>
        <v>400203</v>
      </c>
      <c r="C2593">
        <v>203</v>
      </c>
      <c r="D2593">
        <f>VLOOKUP($B2593,TrialDesign!$E$2:$I$1147,5,FALSE)</f>
        <v>8</v>
      </c>
      <c r="E2593" t="str">
        <f>VLOOKUP($B2593,TrialDesign!$E$2:$I$1147,3,FALSE)</f>
        <v>Nil</v>
      </c>
      <c r="F2593" t="str">
        <f>VLOOKUP($B2593,TrialDesign!$E$2:$I$1147,4,FALSE)</f>
        <v>Amarok</v>
      </c>
      <c r="G2593" s="1">
        <v>41926</v>
      </c>
      <c r="H2593" s="1" t="str">
        <f>VLOOKUP(B2593,TrialDesign!$E$2:$J$1147,6,FALSE)</f>
        <v>None_8h</v>
      </c>
      <c r="J2593">
        <v>203</v>
      </c>
      <c r="K2593">
        <v>1</v>
      </c>
      <c r="L2593">
        <v>2</v>
      </c>
      <c r="M2593">
        <v>13</v>
      </c>
      <c r="N2593">
        <v>14</v>
      </c>
      <c r="O2593">
        <v>122</v>
      </c>
      <c r="Q2593">
        <v>132</v>
      </c>
      <c r="R2593">
        <v>4</v>
      </c>
      <c r="S2593">
        <v>23</v>
      </c>
      <c r="U2593" t="s">
        <v>18</v>
      </c>
      <c r="W2593">
        <f>VLOOKUP(H2593&amp;"_"&amp;M2593+1,'Leaf lengths'!$J$6:$Q$104,VLOOKUP(F2593,'Leaf lengths'!$S$1:$T$6,2,FALSE),FALSE)</f>
        <v>224.33333333333334</v>
      </c>
      <c r="X2593">
        <f t="shared" si="182"/>
        <v>0.58841010401188709</v>
      </c>
      <c r="Y2593">
        <f t="shared" si="181"/>
        <v>13.588410104011887</v>
      </c>
      <c r="Z2593">
        <f t="shared" si="185"/>
        <v>40</v>
      </c>
      <c r="AD2593" t="str">
        <f t="shared" si="183"/>
        <v/>
      </c>
    </row>
    <row r="2594" spans="1:30" ht="15" hidden="1" customHeight="1" x14ac:dyDescent="0.3">
      <c r="A2594" t="s">
        <v>417</v>
      </c>
      <c r="B2594">
        <f t="shared" si="184"/>
        <v>400203</v>
      </c>
      <c r="C2594">
        <v>203</v>
      </c>
      <c r="D2594">
        <f>VLOOKUP($B2594,TrialDesign!$E$2:$I$1147,5,FALSE)</f>
        <v>8</v>
      </c>
      <c r="E2594" t="str">
        <f>VLOOKUP($B2594,TrialDesign!$E$2:$I$1147,3,FALSE)</f>
        <v>Nil</v>
      </c>
      <c r="F2594" t="str">
        <f>VLOOKUP($B2594,TrialDesign!$E$2:$I$1147,4,FALSE)</f>
        <v>Amarok</v>
      </c>
      <c r="G2594" s="1">
        <v>41926</v>
      </c>
      <c r="H2594" s="1" t="str">
        <f>VLOOKUP(B2594,TrialDesign!$E$2:$J$1147,6,FALSE)</f>
        <v>None_8h</v>
      </c>
      <c r="K2594">
        <v>2</v>
      </c>
      <c r="L2594">
        <v>2</v>
      </c>
      <c r="M2594">
        <v>12</v>
      </c>
      <c r="N2594">
        <v>13</v>
      </c>
      <c r="O2594">
        <v>110</v>
      </c>
      <c r="P2594">
        <v>228</v>
      </c>
      <c r="Q2594">
        <v>87</v>
      </c>
      <c r="R2594">
        <v>5</v>
      </c>
      <c r="S2594">
        <v>20</v>
      </c>
      <c r="U2594" t="s">
        <v>18</v>
      </c>
      <c r="W2594">
        <f>VLOOKUP(H2594&amp;"_"&amp;M2594+1,'Leaf lengths'!$J$6:$Q$104,VLOOKUP(F2594,'Leaf lengths'!$S$1:$T$6,2,FALSE),FALSE)</f>
        <v>229.2</v>
      </c>
      <c r="X2594">
        <f t="shared" si="182"/>
        <v>0.37958115183246077</v>
      </c>
      <c r="Y2594">
        <f t="shared" ref="Y2594:Y2657" si="186">X2594+M2594</f>
        <v>12.379581151832461</v>
      </c>
      <c r="Z2594">
        <f t="shared" si="185"/>
        <v>37</v>
      </c>
      <c r="AD2594" t="str">
        <f t="shared" si="183"/>
        <v/>
      </c>
    </row>
    <row r="2595" spans="1:30" ht="15" hidden="1" customHeight="1" x14ac:dyDescent="0.3">
      <c r="A2595" t="s">
        <v>417</v>
      </c>
      <c r="B2595">
        <f t="shared" si="184"/>
        <v>400203</v>
      </c>
      <c r="C2595">
        <v>203</v>
      </c>
      <c r="D2595">
        <f>VLOOKUP($B2595,TrialDesign!$E$2:$I$1147,5,FALSE)</f>
        <v>8</v>
      </c>
      <c r="E2595" t="str">
        <f>VLOOKUP($B2595,TrialDesign!$E$2:$I$1147,3,FALSE)</f>
        <v>Nil</v>
      </c>
      <c r="F2595" t="str">
        <f>VLOOKUP($B2595,TrialDesign!$E$2:$I$1147,4,FALSE)</f>
        <v>Amarok</v>
      </c>
      <c r="G2595" s="1">
        <v>41926</v>
      </c>
      <c r="H2595" s="1" t="str">
        <f>VLOOKUP(B2595,TrialDesign!$E$2:$J$1147,6,FALSE)</f>
        <v>None_8h</v>
      </c>
      <c r="K2595">
        <v>3</v>
      </c>
      <c r="L2595">
        <v>0</v>
      </c>
      <c r="M2595">
        <v>11</v>
      </c>
      <c r="N2595">
        <v>12</v>
      </c>
      <c r="O2595">
        <v>110</v>
      </c>
      <c r="P2595">
        <v>245</v>
      </c>
      <c r="Q2595">
        <v>198</v>
      </c>
      <c r="R2595">
        <v>5</v>
      </c>
      <c r="S2595">
        <v>20</v>
      </c>
      <c r="U2595" t="s">
        <v>18</v>
      </c>
      <c r="W2595">
        <f>VLOOKUP(H2595&amp;"_"&amp;M2595+1,'Leaf lengths'!$J$6:$Q$104,VLOOKUP(F2595,'Leaf lengths'!$S$1:$T$6,2,FALSE),FALSE)</f>
        <v>229.45454545454547</v>
      </c>
      <c r="X2595">
        <f t="shared" si="182"/>
        <v>0.86291600633914411</v>
      </c>
      <c r="Y2595">
        <f t="shared" si="186"/>
        <v>11.862916006339145</v>
      </c>
      <c r="Z2595">
        <f t="shared" si="185"/>
        <v>36</v>
      </c>
      <c r="AD2595" t="str">
        <f t="shared" si="183"/>
        <v/>
      </c>
    </row>
    <row r="2596" spans="1:30" ht="15" hidden="1" customHeight="1" x14ac:dyDescent="0.3">
      <c r="A2596" t="s">
        <v>417</v>
      </c>
      <c r="B2596">
        <f t="shared" si="184"/>
        <v>400203</v>
      </c>
      <c r="C2596">
        <v>203</v>
      </c>
      <c r="D2596">
        <f>VLOOKUP($B2596,TrialDesign!$E$2:$I$1147,5,FALSE)</f>
        <v>8</v>
      </c>
      <c r="E2596" t="str">
        <f>VLOOKUP($B2596,TrialDesign!$E$2:$I$1147,3,FALSE)</f>
        <v>Nil</v>
      </c>
      <c r="F2596" t="str">
        <f>VLOOKUP($B2596,TrialDesign!$E$2:$I$1147,4,FALSE)</f>
        <v>Amarok</v>
      </c>
      <c r="G2596" s="1">
        <v>41926</v>
      </c>
      <c r="H2596" s="1" t="str">
        <f>VLOOKUP(B2596,TrialDesign!$E$2:$J$1147,6,FALSE)</f>
        <v>None_8h</v>
      </c>
      <c r="K2596">
        <v>4</v>
      </c>
      <c r="L2596">
        <v>0</v>
      </c>
      <c r="M2596">
        <v>12</v>
      </c>
      <c r="N2596">
        <v>13</v>
      </c>
      <c r="O2596">
        <v>115</v>
      </c>
      <c r="P2596">
        <v>226</v>
      </c>
      <c r="Q2596">
        <v>187</v>
      </c>
      <c r="R2596">
        <v>4</v>
      </c>
      <c r="S2596">
        <v>21</v>
      </c>
      <c r="U2596" t="s">
        <v>18</v>
      </c>
      <c r="W2596">
        <f>VLOOKUP(H2596&amp;"_"&amp;M2596+1,'Leaf lengths'!$J$6:$Q$104,VLOOKUP(F2596,'Leaf lengths'!$S$1:$T$6,2,FALSE),FALSE)</f>
        <v>229.2</v>
      </c>
      <c r="X2596">
        <f t="shared" si="182"/>
        <v>0.81588132635253063</v>
      </c>
      <c r="Y2596">
        <f t="shared" si="186"/>
        <v>12.81588132635253</v>
      </c>
      <c r="Z2596">
        <f t="shared" si="185"/>
        <v>37</v>
      </c>
      <c r="AD2596" t="str">
        <f t="shared" si="183"/>
        <v/>
      </c>
    </row>
    <row r="2597" spans="1:30" ht="15" hidden="1" customHeight="1" x14ac:dyDescent="0.3">
      <c r="A2597" t="s">
        <v>417</v>
      </c>
      <c r="B2597">
        <f t="shared" si="184"/>
        <v>400157</v>
      </c>
      <c r="C2597">
        <v>157</v>
      </c>
      <c r="D2597">
        <f>VLOOKUP($B2597,TrialDesign!$E$2:$I$1147,5,FALSE)</f>
        <v>8</v>
      </c>
      <c r="E2597" t="str">
        <f>VLOOKUP($B2597,TrialDesign!$E$2:$I$1147,3,FALSE)</f>
        <v>Nil</v>
      </c>
      <c r="F2597" t="str">
        <f>VLOOKUP($B2597,TrialDesign!$E$2:$I$1147,4,FALSE)</f>
        <v>Amarok</v>
      </c>
      <c r="G2597" s="1">
        <v>41932</v>
      </c>
      <c r="H2597" s="1" t="str">
        <f>VLOOKUP(B2597,TrialDesign!$E$2:$J$1147,6,FALSE)</f>
        <v>None_8h</v>
      </c>
      <c r="J2597">
        <v>157</v>
      </c>
      <c r="K2597">
        <v>1</v>
      </c>
      <c r="L2597">
        <v>1</v>
      </c>
      <c r="M2597">
        <v>12</v>
      </c>
      <c r="N2597">
        <v>13</v>
      </c>
      <c r="O2597">
        <v>140</v>
      </c>
      <c r="Q2597">
        <v>154</v>
      </c>
      <c r="R2597">
        <v>4</v>
      </c>
      <c r="S2597">
        <v>20</v>
      </c>
      <c r="U2597" t="s">
        <v>18</v>
      </c>
      <c r="W2597">
        <f>VLOOKUP(H2597&amp;"_"&amp;M2597+1,'Leaf lengths'!$J$6:$Q$104,VLOOKUP(F2597,'Leaf lengths'!$S$1:$T$6,2,FALSE),FALSE)</f>
        <v>229.2</v>
      </c>
      <c r="X2597">
        <f t="shared" si="182"/>
        <v>0.67190226876090753</v>
      </c>
      <c r="Y2597">
        <f t="shared" si="186"/>
        <v>12.671902268760908</v>
      </c>
      <c r="Z2597">
        <f t="shared" si="185"/>
        <v>36</v>
      </c>
      <c r="AD2597" t="str">
        <f t="shared" si="183"/>
        <v/>
      </c>
    </row>
    <row r="2598" spans="1:30" ht="15" hidden="1" customHeight="1" x14ac:dyDescent="0.3">
      <c r="A2598" t="s">
        <v>417</v>
      </c>
      <c r="B2598">
        <f t="shared" si="184"/>
        <v>400157</v>
      </c>
      <c r="C2598">
        <v>157</v>
      </c>
      <c r="D2598">
        <f>VLOOKUP($B2598,TrialDesign!$E$2:$I$1147,5,FALSE)</f>
        <v>8</v>
      </c>
      <c r="E2598" t="str">
        <f>VLOOKUP($B2598,TrialDesign!$E$2:$I$1147,3,FALSE)</f>
        <v>Nil</v>
      </c>
      <c r="F2598" t="str">
        <f>VLOOKUP($B2598,TrialDesign!$E$2:$I$1147,4,FALSE)</f>
        <v>Amarok</v>
      </c>
      <c r="G2598" s="1">
        <v>41932</v>
      </c>
      <c r="H2598" s="1" t="str">
        <f>VLOOKUP(B2598,TrialDesign!$E$2:$J$1147,6,FALSE)</f>
        <v>None_8h</v>
      </c>
      <c r="K2598">
        <v>2</v>
      </c>
      <c r="L2598">
        <v>1</v>
      </c>
      <c r="M2598">
        <v>12</v>
      </c>
      <c r="N2598">
        <v>13</v>
      </c>
      <c r="O2598">
        <v>124</v>
      </c>
      <c r="P2598">
        <v>275</v>
      </c>
      <c r="Q2598">
        <v>80</v>
      </c>
      <c r="R2598">
        <v>4</v>
      </c>
      <c r="S2598">
        <v>19</v>
      </c>
      <c r="U2598" t="s">
        <v>18</v>
      </c>
      <c r="W2598">
        <f>VLOOKUP(H2598&amp;"_"&amp;M2598+1,'Leaf lengths'!$J$6:$Q$104,VLOOKUP(F2598,'Leaf lengths'!$S$1:$T$6,2,FALSE),FALSE)</f>
        <v>229.2</v>
      </c>
      <c r="X2598">
        <f t="shared" si="182"/>
        <v>0.34904013961605584</v>
      </c>
      <c r="Y2598">
        <f t="shared" si="186"/>
        <v>12.349040139616056</v>
      </c>
      <c r="Z2598">
        <f t="shared" si="185"/>
        <v>35</v>
      </c>
      <c r="AD2598" t="str">
        <f t="shared" si="183"/>
        <v/>
      </c>
    </row>
    <row r="2599" spans="1:30" ht="15" hidden="1" customHeight="1" x14ac:dyDescent="0.3">
      <c r="A2599" t="s">
        <v>417</v>
      </c>
      <c r="B2599">
        <f t="shared" si="184"/>
        <v>400157</v>
      </c>
      <c r="C2599">
        <v>157</v>
      </c>
      <c r="D2599">
        <f>VLOOKUP($B2599,TrialDesign!$E$2:$I$1147,5,FALSE)</f>
        <v>8</v>
      </c>
      <c r="E2599" t="str">
        <f>VLOOKUP($B2599,TrialDesign!$E$2:$I$1147,3,FALSE)</f>
        <v>Nil</v>
      </c>
      <c r="F2599" t="str">
        <f>VLOOKUP($B2599,TrialDesign!$E$2:$I$1147,4,FALSE)</f>
        <v>Amarok</v>
      </c>
      <c r="G2599" s="1">
        <v>41932</v>
      </c>
      <c r="H2599" s="1" t="str">
        <f>VLOOKUP(B2599,TrialDesign!$E$2:$J$1147,6,FALSE)</f>
        <v>None_8h</v>
      </c>
      <c r="K2599">
        <v>3</v>
      </c>
      <c r="L2599">
        <v>1</v>
      </c>
      <c r="M2599">
        <v>12</v>
      </c>
      <c r="N2599">
        <v>13</v>
      </c>
      <c r="O2599">
        <v>138</v>
      </c>
      <c r="P2599">
        <v>272</v>
      </c>
      <c r="Q2599">
        <v>74</v>
      </c>
      <c r="R2599">
        <v>4</v>
      </c>
      <c r="S2599">
        <v>21</v>
      </c>
      <c r="U2599" t="s">
        <v>18</v>
      </c>
      <c r="W2599">
        <f>VLOOKUP(H2599&amp;"_"&amp;M2599+1,'Leaf lengths'!$J$6:$Q$104,VLOOKUP(F2599,'Leaf lengths'!$S$1:$T$6,2,FALSE),FALSE)</f>
        <v>229.2</v>
      </c>
      <c r="X2599">
        <f t="shared" si="182"/>
        <v>0.32286212914485168</v>
      </c>
      <c r="Y2599">
        <f t="shared" si="186"/>
        <v>12.322862129144852</v>
      </c>
      <c r="Z2599">
        <f t="shared" si="185"/>
        <v>37</v>
      </c>
      <c r="AD2599" t="str">
        <f t="shared" si="183"/>
        <v/>
      </c>
    </row>
    <row r="2600" spans="1:30" ht="15" hidden="1" customHeight="1" x14ac:dyDescent="0.3">
      <c r="A2600" t="s">
        <v>417</v>
      </c>
      <c r="B2600">
        <f t="shared" si="184"/>
        <v>400157</v>
      </c>
      <c r="C2600">
        <v>157</v>
      </c>
      <c r="D2600">
        <f>VLOOKUP($B2600,TrialDesign!$E$2:$I$1147,5,FALSE)</f>
        <v>8</v>
      </c>
      <c r="E2600" t="str">
        <f>VLOOKUP($B2600,TrialDesign!$E$2:$I$1147,3,FALSE)</f>
        <v>Nil</v>
      </c>
      <c r="F2600" t="str">
        <f>VLOOKUP($B2600,TrialDesign!$E$2:$I$1147,4,FALSE)</f>
        <v>Amarok</v>
      </c>
      <c r="G2600" s="1">
        <v>41932</v>
      </c>
      <c r="H2600" s="1" t="str">
        <f>VLOOKUP(B2600,TrialDesign!$E$2:$J$1147,6,FALSE)</f>
        <v>None_8h</v>
      </c>
      <c r="K2600">
        <v>4</v>
      </c>
      <c r="L2600">
        <v>1</v>
      </c>
      <c r="M2600">
        <v>11</v>
      </c>
      <c r="N2600">
        <v>12</v>
      </c>
      <c r="O2600">
        <v>123</v>
      </c>
      <c r="P2600">
        <v>261</v>
      </c>
      <c r="Q2600">
        <v>221</v>
      </c>
      <c r="R2600">
        <v>4</v>
      </c>
      <c r="S2600">
        <v>16</v>
      </c>
      <c r="U2600" t="s">
        <v>18</v>
      </c>
      <c r="W2600">
        <f>VLOOKUP(H2600&amp;"_"&amp;M2600+1,'Leaf lengths'!$J$6:$Q$104,VLOOKUP(F2600,'Leaf lengths'!$S$1:$T$6,2,FALSE),FALSE)</f>
        <v>229.45454545454547</v>
      </c>
      <c r="X2600">
        <f t="shared" si="182"/>
        <v>0.96315372424722656</v>
      </c>
      <c r="Y2600">
        <f t="shared" si="186"/>
        <v>11.963153724247226</v>
      </c>
      <c r="Z2600">
        <f t="shared" si="185"/>
        <v>31</v>
      </c>
      <c r="AD2600" t="str">
        <f t="shared" si="183"/>
        <v/>
      </c>
    </row>
    <row r="2601" spans="1:30" ht="15" hidden="1" customHeight="1" x14ac:dyDescent="0.3">
      <c r="A2601" t="s">
        <v>417</v>
      </c>
      <c r="B2601">
        <f t="shared" si="184"/>
        <v>400161</v>
      </c>
      <c r="C2601">
        <v>161</v>
      </c>
      <c r="D2601">
        <f>VLOOKUP($B2601,TrialDesign!$E$2:$I$1147,5,FALSE)</f>
        <v>8</v>
      </c>
      <c r="E2601" t="str">
        <f>VLOOKUP($B2601,TrialDesign!$E$2:$I$1147,3,FALSE)</f>
        <v>Nil</v>
      </c>
      <c r="F2601" t="str">
        <f>VLOOKUP($B2601,TrialDesign!$E$2:$I$1147,4,FALSE)</f>
        <v>Amarok</v>
      </c>
      <c r="G2601" s="1">
        <v>41932</v>
      </c>
      <c r="H2601" s="1" t="str">
        <f>VLOOKUP(B2601,TrialDesign!$E$2:$J$1147,6,FALSE)</f>
        <v>None_8h</v>
      </c>
      <c r="J2601">
        <v>161</v>
      </c>
      <c r="K2601">
        <v>1</v>
      </c>
      <c r="L2601">
        <v>2</v>
      </c>
      <c r="M2601">
        <v>13</v>
      </c>
      <c r="N2601">
        <v>14</v>
      </c>
      <c r="O2601">
        <v>140</v>
      </c>
      <c r="Q2601">
        <v>115</v>
      </c>
      <c r="R2601">
        <v>4</v>
      </c>
      <c r="S2601">
        <v>20</v>
      </c>
      <c r="T2601">
        <v>12</v>
      </c>
      <c r="U2601" t="s">
        <v>21</v>
      </c>
      <c r="V2601">
        <v>1</v>
      </c>
      <c r="W2601">
        <f>VLOOKUP(H2601&amp;"_"&amp;M2601+1,'Leaf lengths'!$J$6:$Q$104,VLOOKUP(F2601,'Leaf lengths'!$S$1:$T$6,2,FALSE),FALSE)</f>
        <v>224.33333333333334</v>
      </c>
      <c r="X2601">
        <f t="shared" ref="X2601:X2664" si="187">IF(OR(N2601="",M2601=N2601),0,Q2601/W2601)</f>
        <v>0.51263001485884097</v>
      </c>
      <c r="Y2601">
        <f t="shared" si="186"/>
        <v>13.512630014858841</v>
      </c>
      <c r="Z2601">
        <f t="shared" si="185"/>
        <v>37</v>
      </c>
      <c r="AD2601" t="str">
        <f t="shared" si="183"/>
        <v/>
      </c>
    </row>
    <row r="2602" spans="1:30" ht="15" hidden="1" customHeight="1" x14ac:dyDescent="0.3">
      <c r="A2602" t="s">
        <v>417</v>
      </c>
      <c r="B2602">
        <f t="shared" si="184"/>
        <v>400161</v>
      </c>
      <c r="C2602">
        <v>161</v>
      </c>
      <c r="D2602">
        <f>VLOOKUP($B2602,TrialDesign!$E$2:$I$1147,5,FALSE)</f>
        <v>8</v>
      </c>
      <c r="E2602" t="str">
        <f>VLOOKUP($B2602,TrialDesign!$E$2:$I$1147,3,FALSE)</f>
        <v>Nil</v>
      </c>
      <c r="F2602" t="str">
        <f>VLOOKUP($B2602,TrialDesign!$E$2:$I$1147,4,FALSE)</f>
        <v>Amarok</v>
      </c>
      <c r="G2602" s="1">
        <v>41932</v>
      </c>
      <c r="H2602" s="1" t="str">
        <f>VLOOKUP(B2602,TrialDesign!$E$2:$J$1147,6,FALSE)</f>
        <v>None_8h</v>
      </c>
      <c r="K2602">
        <v>2</v>
      </c>
      <c r="L2602">
        <v>1</v>
      </c>
      <c r="M2602">
        <v>11</v>
      </c>
      <c r="N2602">
        <v>12</v>
      </c>
      <c r="O2602">
        <v>115</v>
      </c>
      <c r="P2602">
        <v>233</v>
      </c>
      <c r="Q2602">
        <v>215</v>
      </c>
      <c r="R2602">
        <v>5</v>
      </c>
      <c r="S2602">
        <v>16</v>
      </c>
      <c r="U2602" t="s">
        <v>18</v>
      </c>
      <c r="W2602">
        <f>VLOOKUP(H2602&amp;"_"&amp;M2602+1,'Leaf lengths'!$J$6:$Q$104,VLOOKUP(F2602,'Leaf lengths'!$S$1:$T$6,2,FALSE),FALSE)</f>
        <v>229.45454545454547</v>
      </c>
      <c r="X2602">
        <f t="shared" si="187"/>
        <v>0.93700475435816155</v>
      </c>
      <c r="Y2602">
        <f t="shared" si="186"/>
        <v>11.937004754358162</v>
      </c>
      <c r="Z2602">
        <f t="shared" si="185"/>
        <v>32</v>
      </c>
      <c r="AD2602" t="str">
        <f t="shared" si="183"/>
        <v/>
      </c>
    </row>
    <row r="2603" spans="1:30" ht="15" hidden="1" customHeight="1" x14ac:dyDescent="0.3">
      <c r="A2603" t="s">
        <v>417</v>
      </c>
      <c r="B2603">
        <f t="shared" si="184"/>
        <v>400161</v>
      </c>
      <c r="C2603">
        <v>161</v>
      </c>
      <c r="D2603">
        <f>VLOOKUP($B2603,TrialDesign!$E$2:$I$1147,5,FALSE)</f>
        <v>8</v>
      </c>
      <c r="E2603" t="str">
        <f>VLOOKUP($B2603,TrialDesign!$E$2:$I$1147,3,FALSE)</f>
        <v>Nil</v>
      </c>
      <c r="F2603" t="str">
        <f>VLOOKUP($B2603,TrialDesign!$E$2:$I$1147,4,FALSE)</f>
        <v>Amarok</v>
      </c>
      <c r="G2603" s="1">
        <v>41932</v>
      </c>
      <c r="H2603" s="1" t="str">
        <f>VLOOKUP(B2603,TrialDesign!$E$2:$J$1147,6,FALSE)</f>
        <v>None_8h</v>
      </c>
      <c r="K2603">
        <v>3</v>
      </c>
      <c r="L2603">
        <v>1</v>
      </c>
      <c r="M2603">
        <v>14</v>
      </c>
      <c r="N2603">
        <v>15</v>
      </c>
      <c r="O2603">
        <v>132</v>
      </c>
      <c r="P2603">
        <v>242</v>
      </c>
      <c r="Q2603">
        <v>35</v>
      </c>
      <c r="R2603">
        <v>4</v>
      </c>
      <c r="S2603">
        <v>22</v>
      </c>
      <c r="U2603" t="s">
        <v>21</v>
      </c>
      <c r="V2603">
        <v>1</v>
      </c>
      <c r="W2603">
        <f>VLOOKUP(H2603&amp;"_"&amp;M2603+1,'Leaf lengths'!$J$6:$Q$104,VLOOKUP(F2603,'Leaf lengths'!$S$1:$T$6,2,FALSE),FALSE)</f>
        <v>224.33333333333334</v>
      </c>
      <c r="X2603">
        <f t="shared" si="187"/>
        <v>0.15601783060921248</v>
      </c>
      <c r="Y2603">
        <f t="shared" si="186"/>
        <v>14.156017830609212</v>
      </c>
      <c r="Z2603">
        <f t="shared" si="185"/>
        <v>40</v>
      </c>
      <c r="AD2603" t="str">
        <f t="shared" si="183"/>
        <v/>
      </c>
    </row>
    <row r="2604" spans="1:30" ht="15" hidden="1" customHeight="1" x14ac:dyDescent="0.3">
      <c r="A2604" t="s">
        <v>417</v>
      </c>
      <c r="B2604">
        <f t="shared" si="184"/>
        <v>400161</v>
      </c>
      <c r="C2604">
        <v>161</v>
      </c>
      <c r="D2604">
        <f>VLOOKUP($B2604,TrialDesign!$E$2:$I$1147,5,FALSE)</f>
        <v>8</v>
      </c>
      <c r="E2604" t="str">
        <f>VLOOKUP($B2604,TrialDesign!$E$2:$I$1147,3,FALSE)</f>
        <v>Nil</v>
      </c>
      <c r="F2604" t="str">
        <f>VLOOKUP($B2604,TrialDesign!$E$2:$I$1147,4,FALSE)</f>
        <v>Amarok</v>
      </c>
      <c r="G2604" s="1">
        <v>41932</v>
      </c>
      <c r="H2604" s="1" t="str">
        <f>VLOOKUP(B2604,TrialDesign!$E$2:$J$1147,6,FALSE)</f>
        <v>None_8h</v>
      </c>
      <c r="K2604">
        <v>4</v>
      </c>
      <c r="L2604">
        <v>1</v>
      </c>
      <c r="M2604">
        <v>12</v>
      </c>
      <c r="N2604">
        <v>13</v>
      </c>
      <c r="O2604">
        <v>125</v>
      </c>
      <c r="P2604">
        <v>233</v>
      </c>
      <c r="Q2604">
        <v>185</v>
      </c>
      <c r="R2604">
        <v>5</v>
      </c>
      <c r="S2604">
        <v>18</v>
      </c>
      <c r="U2604" t="s">
        <v>21</v>
      </c>
      <c r="W2604">
        <f>VLOOKUP(H2604&amp;"_"&amp;M2604+1,'Leaf lengths'!$J$6:$Q$104,VLOOKUP(F2604,'Leaf lengths'!$S$1:$T$6,2,FALSE),FALSE)</f>
        <v>229.2</v>
      </c>
      <c r="X2604">
        <f t="shared" si="187"/>
        <v>0.80715532286212921</v>
      </c>
      <c r="Y2604">
        <f t="shared" si="186"/>
        <v>12.80715532286213</v>
      </c>
      <c r="Z2604">
        <f t="shared" si="185"/>
        <v>35</v>
      </c>
      <c r="AD2604" t="str">
        <f t="shared" si="183"/>
        <v/>
      </c>
    </row>
    <row r="2605" spans="1:30" ht="15" hidden="1" customHeight="1" x14ac:dyDescent="0.3">
      <c r="A2605" t="s">
        <v>417</v>
      </c>
      <c r="B2605">
        <f t="shared" si="184"/>
        <v>400209</v>
      </c>
      <c r="C2605">
        <v>209</v>
      </c>
      <c r="D2605">
        <f>VLOOKUP($B2605,TrialDesign!$E$2:$I$1147,5,FALSE)</f>
        <v>8</v>
      </c>
      <c r="E2605" t="str">
        <f>VLOOKUP($B2605,TrialDesign!$E$2:$I$1147,3,FALSE)</f>
        <v>Nil</v>
      </c>
      <c r="F2605" t="str">
        <f>VLOOKUP($B2605,TrialDesign!$E$2:$I$1147,4,FALSE)</f>
        <v>Amarok</v>
      </c>
      <c r="G2605" s="1">
        <v>41932</v>
      </c>
      <c r="H2605" s="1" t="str">
        <f>VLOOKUP(B2605,TrialDesign!$E$2:$J$1147,6,FALSE)</f>
        <v>None_8h</v>
      </c>
      <c r="J2605">
        <v>209</v>
      </c>
      <c r="K2605">
        <v>1</v>
      </c>
      <c r="L2605">
        <v>1</v>
      </c>
      <c r="M2605">
        <v>12</v>
      </c>
      <c r="N2605">
        <v>13</v>
      </c>
      <c r="O2605">
        <v>142</v>
      </c>
      <c r="Q2605">
        <v>218</v>
      </c>
      <c r="R2605">
        <v>4</v>
      </c>
      <c r="S2605">
        <v>21</v>
      </c>
      <c r="U2605" t="s">
        <v>18</v>
      </c>
      <c r="W2605">
        <f>VLOOKUP(H2605&amp;"_"&amp;M2605+1,'Leaf lengths'!$J$6:$Q$104,VLOOKUP(F2605,'Leaf lengths'!$S$1:$T$6,2,FALSE),FALSE)</f>
        <v>229.2</v>
      </c>
      <c r="X2605">
        <f t="shared" si="187"/>
        <v>0.9511343804537522</v>
      </c>
      <c r="Y2605">
        <f t="shared" si="186"/>
        <v>12.951134380453752</v>
      </c>
      <c r="Z2605">
        <f t="shared" si="185"/>
        <v>37</v>
      </c>
      <c r="AD2605" t="str">
        <f t="shared" si="183"/>
        <v/>
      </c>
    </row>
    <row r="2606" spans="1:30" ht="15" hidden="1" customHeight="1" x14ac:dyDescent="0.3">
      <c r="A2606" t="s">
        <v>417</v>
      </c>
      <c r="B2606">
        <f t="shared" si="184"/>
        <v>400209</v>
      </c>
      <c r="C2606">
        <v>209</v>
      </c>
      <c r="D2606">
        <f>VLOOKUP($B2606,TrialDesign!$E$2:$I$1147,5,FALSE)</f>
        <v>8</v>
      </c>
      <c r="E2606" t="str">
        <f>VLOOKUP($B2606,TrialDesign!$E$2:$I$1147,3,FALSE)</f>
        <v>Nil</v>
      </c>
      <c r="F2606" t="str">
        <f>VLOOKUP($B2606,TrialDesign!$E$2:$I$1147,4,FALSE)</f>
        <v>Amarok</v>
      </c>
      <c r="G2606" s="1">
        <v>41932</v>
      </c>
      <c r="H2606" s="1" t="str">
        <f>VLOOKUP(B2606,TrialDesign!$E$2:$J$1147,6,FALSE)</f>
        <v>None_8h</v>
      </c>
      <c r="K2606">
        <v>2</v>
      </c>
      <c r="L2606">
        <v>1</v>
      </c>
      <c r="M2606">
        <v>13</v>
      </c>
      <c r="N2606">
        <v>14</v>
      </c>
      <c r="O2606">
        <v>154</v>
      </c>
      <c r="P2606">
        <v>284</v>
      </c>
      <c r="Q2606">
        <v>90</v>
      </c>
      <c r="R2606">
        <v>5</v>
      </c>
      <c r="S2606">
        <v>23</v>
      </c>
      <c r="U2606" t="s">
        <v>18</v>
      </c>
      <c r="W2606">
        <f>VLOOKUP(H2606&amp;"_"&amp;M2606+1,'Leaf lengths'!$J$6:$Q$104,VLOOKUP(F2606,'Leaf lengths'!$S$1:$T$6,2,FALSE),FALSE)</f>
        <v>224.33333333333334</v>
      </c>
      <c r="X2606">
        <f t="shared" si="187"/>
        <v>0.40118870728083206</v>
      </c>
      <c r="Y2606">
        <f t="shared" si="186"/>
        <v>13.401188707280832</v>
      </c>
      <c r="Z2606">
        <f t="shared" si="185"/>
        <v>41</v>
      </c>
      <c r="AD2606" t="str">
        <f t="shared" ref="AD2606:AD2669" si="188">IF(OR(M2606=N2606,N2606=""),"FLN","")</f>
        <v/>
      </c>
    </row>
    <row r="2607" spans="1:30" ht="15" hidden="1" customHeight="1" x14ac:dyDescent="0.3">
      <c r="A2607" t="s">
        <v>417</v>
      </c>
      <c r="B2607">
        <f t="shared" si="184"/>
        <v>400209</v>
      </c>
      <c r="C2607">
        <v>209</v>
      </c>
      <c r="D2607">
        <f>VLOOKUP($B2607,TrialDesign!$E$2:$I$1147,5,FALSE)</f>
        <v>8</v>
      </c>
      <c r="E2607" t="str">
        <f>VLOOKUP($B2607,TrialDesign!$E$2:$I$1147,3,FALSE)</f>
        <v>Nil</v>
      </c>
      <c r="F2607" t="str">
        <f>VLOOKUP($B2607,TrialDesign!$E$2:$I$1147,4,FALSE)</f>
        <v>Amarok</v>
      </c>
      <c r="G2607" s="1">
        <v>41932</v>
      </c>
      <c r="H2607" s="1" t="str">
        <f>VLOOKUP(B2607,TrialDesign!$E$2:$J$1147,6,FALSE)</f>
        <v>None_8h</v>
      </c>
      <c r="K2607">
        <v>3</v>
      </c>
      <c r="L2607">
        <v>1</v>
      </c>
      <c r="M2607">
        <v>11</v>
      </c>
      <c r="N2607">
        <v>12</v>
      </c>
      <c r="O2607">
        <v>125</v>
      </c>
      <c r="P2607">
        <v>270</v>
      </c>
      <c r="Q2607">
        <v>108</v>
      </c>
      <c r="R2607">
        <v>5</v>
      </c>
      <c r="S2607">
        <v>12</v>
      </c>
      <c r="U2607" t="s">
        <v>18</v>
      </c>
      <c r="W2607">
        <f>VLOOKUP(H2607&amp;"_"&amp;M2607+1,'Leaf lengths'!$J$6:$Q$104,VLOOKUP(F2607,'Leaf lengths'!$S$1:$T$6,2,FALSE),FALSE)</f>
        <v>229.45454545454547</v>
      </c>
      <c r="X2607">
        <f t="shared" si="187"/>
        <v>0.47068145800316957</v>
      </c>
      <c r="Y2607">
        <f t="shared" si="186"/>
        <v>11.47068145800317</v>
      </c>
      <c r="Z2607">
        <f t="shared" si="185"/>
        <v>28</v>
      </c>
      <c r="AD2607" t="str">
        <f t="shared" si="188"/>
        <v/>
      </c>
    </row>
    <row r="2608" spans="1:30" ht="15" hidden="1" customHeight="1" x14ac:dyDescent="0.3">
      <c r="A2608" t="s">
        <v>417</v>
      </c>
      <c r="B2608">
        <f t="shared" si="184"/>
        <v>400209</v>
      </c>
      <c r="C2608">
        <v>209</v>
      </c>
      <c r="D2608">
        <f>VLOOKUP($B2608,TrialDesign!$E$2:$I$1147,5,FALSE)</f>
        <v>8</v>
      </c>
      <c r="E2608" t="str">
        <f>VLOOKUP($B2608,TrialDesign!$E$2:$I$1147,3,FALSE)</f>
        <v>Nil</v>
      </c>
      <c r="F2608" t="str">
        <f>VLOOKUP($B2608,TrialDesign!$E$2:$I$1147,4,FALSE)</f>
        <v>Amarok</v>
      </c>
      <c r="G2608" s="1">
        <v>41932</v>
      </c>
      <c r="H2608" s="1" t="str">
        <f>VLOOKUP(B2608,TrialDesign!$E$2:$J$1147,6,FALSE)</f>
        <v>None_8h</v>
      </c>
      <c r="K2608">
        <v>4</v>
      </c>
      <c r="L2608">
        <v>0</v>
      </c>
      <c r="M2608">
        <v>12</v>
      </c>
      <c r="N2608">
        <v>13</v>
      </c>
      <c r="O2608">
        <v>140</v>
      </c>
      <c r="P2608">
        <v>270</v>
      </c>
      <c r="Q2608">
        <v>254</v>
      </c>
      <c r="R2608">
        <v>5</v>
      </c>
      <c r="S2608">
        <v>17</v>
      </c>
      <c r="U2608" t="s">
        <v>18</v>
      </c>
      <c r="W2608">
        <f>VLOOKUP(H2608&amp;"_"&amp;M2608+1,'Leaf lengths'!$J$6:$Q$104,VLOOKUP(F2608,'Leaf lengths'!$S$1:$T$6,2,FALSE),FALSE)</f>
        <v>229.2</v>
      </c>
      <c r="X2608">
        <f t="shared" si="187"/>
        <v>1.1082024432809774</v>
      </c>
      <c r="Y2608">
        <f t="shared" si="186"/>
        <v>13.108202443280977</v>
      </c>
      <c r="Z2608">
        <f t="shared" si="185"/>
        <v>34</v>
      </c>
      <c r="AD2608" t="str">
        <f t="shared" si="188"/>
        <v/>
      </c>
    </row>
    <row r="2609" spans="1:30" ht="15" hidden="1" customHeight="1" x14ac:dyDescent="0.3">
      <c r="A2609" t="s">
        <v>417</v>
      </c>
      <c r="B2609">
        <f t="shared" si="184"/>
        <v>400182</v>
      </c>
      <c r="C2609">
        <v>182</v>
      </c>
      <c r="D2609">
        <f>VLOOKUP($B2609,TrialDesign!$E$2:$I$1147,5,FALSE)</f>
        <v>8</v>
      </c>
      <c r="E2609" t="str">
        <f>VLOOKUP($B2609,TrialDesign!$E$2:$I$1147,3,FALSE)</f>
        <v>Nil</v>
      </c>
      <c r="F2609" t="str">
        <f>VLOOKUP($B2609,TrialDesign!$E$2:$I$1147,4,FALSE)</f>
        <v>Amarok</v>
      </c>
      <c r="G2609" s="1">
        <v>41946</v>
      </c>
      <c r="H2609" s="1" t="str">
        <f>VLOOKUP(B2609,TrialDesign!$E$2:$J$1147,6,FALSE)</f>
        <v>None_8h</v>
      </c>
      <c r="J2609">
        <v>182</v>
      </c>
      <c r="K2609">
        <v>1</v>
      </c>
      <c r="L2609">
        <v>1</v>
      </c>
      <c r="M2609">
        <v>13</v>
      </c>
      <c r="N2609">
        <v>15</v>
      </c>
      <c r="O2609">
        <v>150</v>
      </c>
      <c r="Q2609">
        <v>100</v>
      </c>
      <c r="R2609">
        <v>1</v>
      </c>
      <c r="S2609">
        <v>19</v>
      </c>
      <c r="T2609">
        <v>10</v>
      </c>
      <c r="U2609" t="s">
        <v>21</v>
      </c>
      <c r="V2609">
        <v>1</v>
      </c>
      <c r="W2609">
        <f>VLOOKUP(H2609&amp;"_"&amp;M2609+1,'Leaf lengths'!$J$6:$Q$104,VLOOKUP(F2609,'Leaf lengths'!$S$1:$T$6,2,FALSE),FALSE)</f>
        <v>224.33333333333334</v>
      </c>
      <c r="X2609">
        <f t="shared" si="187"/>
        <v>0.44576523031203563</v>
      </c>
      <c r="Y2609">
        <f t="shared" si="186"/>
        <v>13.445765230312036</v>
      </c>
      <c r="Z2609">
        <f t="shared" si="185"/>
        <v>33</v>
      </c>
      <c r="AD2609" t="str">
        <f t="shared" si="188"/>
        <v/>
      </c>
    </row>
    <row r="2610" spans="1:30" ht="15" hidden="1" customHeight="1" x14ac:dyDescent="0.3">
      <c r="A2610" t="s">
        <v>417</v>
      </c>
      <c r="B2610">
        <f t="shared" si="184"/>
        <v>400182</v>
      </c>
      <c r="C2610">
        <v>182</v>
      </c>
      <c r="D2610">
        <f>VLOOKUP($B2610,TrialDesign!$E$2:$I$1147,5,FALSE)</f>
        <v>8</v>
      </c>
      <c r="E2610" t="str">
        <f>VLOOKUP($B2610,TrialDesign!$E$2:$I$1147,3,FALSE)</f>
        <v>Nil</v>
      </c>
      <c r="F2610" t="str">
        <f>VLOOKUP($B2610,TrialDesign!$E$2:$I$1147,4,FALSE)</f>
        <v>Amarok</v>
      </c>
      <c r="G2610" s="1">
        <v>41946</v>
      </c>
      <c r="H2610" s="1" t="str">
        <f>VLOOKUP(B2610,TrialDesign!$E$2:$J$1147,6,FALSE)</f>
        <v>None_8h</v>
      </c>
      <c r="K2610">
        <v>2</v>
      </c>
      <c r="L2610">
        <v>2</v>
      </c>
      <c r="M2610">
        <v>13</v>
      </c>
      <c r="N2610">
        <v>15</v>
      </c>
      <c r="O2610">
        <v>152</v>
      </c>
      <c r="P2610">
        <v>242</v>
      </c>
      <c r="Q2610">
        <v>66</v>
      </c>
      <c r="R2610">
        <v>2</v>
      </c>
      <c r="S2610">
        <v>23</v>
      </c>
      <c r="T2610">
        <v>10</v>
      </c>
      <c r="U2610" t="s">
        <v>21</v>
      </c>
      <c r="V2610">
        <v>1</v>
      </c>
      <c r="W2610">
        <f>VLOOKUP(H2610&amp;"_"&amp;M2610+1,'Leaf lengths'!$J$6:$Q$104,VLOOKUP(F2610,'Leaf lengths'!$S$1:$T$6,2,FALSE),FALSE)</f>
        <v>224.33333333333334</v>
      </c>
      <c r="X2610">
        <f t="shared" si="187"/>
        <v>0.29420505200594355</v>
      </c>
      <c r="Y2610">
        <f t="shared" si="186"/>
        <v>13.294205052005944</v>
      </c>
      <c r="Z2610">
        <f t="shared" si="185"/>
        <v>38</v>
      </c>
      <c r="AD2610" t="str">
        <f t="shared" si="188"/>
        <v/>
      </c>
    </row>
    <row r="2611" spans="1:30" ht="15" hidden="1" customHeight="1" x14ac:dyDescent="0.3">
      <c r="A2611" t="s">
        <v>417</v>
      </c>
      <c r="B2611">
        <f t="shared" si="184"/>
        <v>400182</v>
      </c>
      <c r="C2611">
        <v>182</v>
      </c>
      <c r="D2611">
        <f>VLOOKUP($B2611,TrialDesign!$E$2:$I$1147,5,FALSE)</f>
        <v>8</v>
      </c>
      <c r="E2611" t="str">
        <f>VLOOKUP($B2611,TrialDesign!$E$2:$I$1147,3,FALSE)</f>
        <v>Nil</v>
      </c>
      <c r="F2611" t="str">
        <f>VLOOKUP($B2611,TrialDesign!$E$2:$I$1147,4,FALSE)</f>
        <v>Amarok</v>
      </c>
      <c r="G2611" s="1">
        <v>41946</v>
      </c>
      <c r="H2611" s="1" t="str">
        <f>VLOOKUP(B2611,TrialDesign!$E$2:$J$1147,6,FALSE)</f>
        <v>None_8h</v>
      </c>
      <c r="K2611">
        <v>3</v>
      </c>
      <c r="L2611">
        <v>1</v>
      </c>
      <c r="M2611">
        <v>13</v>
      </c>
      <c r="N2611">
        <v>15</v>
      </c>
      <c r="O2611">
        <v>150</v>
      </c>
      <c r="P2611">
        <v>168</v>
      </c>
      <c r="Q2611">
        <v>109</v>
      </c>
      <c r="R2611">
        <v>3</v>
      </c>
      <c r="S2611">
        <v>20</v>
      </c>
      <c r="T2611">
        <v>11</v>
      </c>
      <c r="U2611" t="s">
        <v>21</v>
      </c>
      <c r="V2611">
        <v>1</v>
      </c>
      <c r="W2611">
        <f>VLOOKUP(H2611&amp;"_"&amp;M2611+1,'Leaf lengths'!$J$6:$Q$104,VLOOKUP(F2611,'Leaf lengths'!$S$1:$T$6,2,FALSE),FALSE)</f>
        <v>224.33333333333334</v>
      </c>
      <c r="X2611">
        <f t="shared" si="187"/>
        <v>0.48588410104011887</v>
      </c>
      <c r="Y2611">
        <f t="shared" si="186"/>
        <v>13.485884101040119</v>
      </c>
      <c r="Z2611">
        <f t="shared" si="185"/>
        <v>36</v>
      </c>
      <c r="AD2611" t="str">
        <f t="shared" si="188"/>
        <v/>
      </c>
    </row>
    <row r="2612" spans="1:30" ht="15" hidden="1" customHeight="1" x14ac:dyDescent="0.3">
      <c r="A2612" t="s">
        <v>417</v>
      </c>
      <c r="B2612">
        <f t="shared" si="184"/>
        <v>400182</v>
      </c>
      <c r="C2612">
        <v>182</v>
      </c>
      <c r="D2612">
        <f>VLOOKUP($B2612,TrialDesign!$E$2:$I$1147,5,FALSE)</f>
        <v>8</v>
      </c>
      <c r="E2612" t="str">
        <f>VLOOKUP($B2612,TrialDesign!$E$2:$I$1147,3,FALSE)</f>
        <v>Nil</v>
      </c>
      <c r="F2612" t="str">
        <f>VLOOKUP($B2612,TrialDesign!$E$2:$I$1147,4,FALSE)</f>
        <v>Amarok</v>
      </c>
      <c r="G2612" s="1">
        <v>41946</v>
      </c>
      <c r="H2612" s="1" t="str">
        <f>VLOOKUP(B2612,TrialDesign!$E$2:$J$1147,6,FALSE)</f>
        <v>None_8h</v>
      </c>
      <c r="K2612">
        <v>4</v>
      </c>
      <c r="M2612">
        <v>12</v>
      </c>
      <c r="N2612">
        <v>15</v>
      </c>
      <c r="O2612">
        <v>140</v>
      </c>
      <c r="R2612">
        <v>4</v>
      </c>
      <c r="S2612">
        <v>21</v>
      </c>
      <c r="T2612">
        <v>13</v>
      </c>
      <c r="U2612" t="s">
        <v>21</v>
      </c>
      <c r="V2612">
        <v>1</v>
      </c>
      <c r="W2612">
        <f>VLOOKUP(H2612&amp;"_"&amp;M2612+1,'Leaf lengths'!$J$6:$Q$104,VLOOKUP(F2612,'Leaf lengths'!$S$1:$T$6,2,FALSE),FALSE)</f>
        <v>229.2</v>
      </c>
      <c r="X2612">
        <f t="shared" si="187"/>
        <v>0</v>
      </c>
      <c r="Y2612">
        <f t="shared" si="186"/>
        <v>12</v>
      </c>
      <c r="Z2612">
        <f t="shared" si="185"/>
        <v>37</v>
      </c>
      <c r="AD2612" t="str">
        <f t="shared" si="188"/>
        <v/>
      </c>
    </row>
    <row r="2613" spans="1:30" hidden="1" x14ac:dyDescent="0.3">
      <c r="A2613" t="s">
        <v>417</v>
      </c>
      <c r="B2613">
        <f t="shared" si="184"/>
        <v>400186</v>
      </c>
      <c r="C2613">
        <v>186</v>
      </c>
      <c r="D2613">
        <f>VLOOKUP($B2613,TrialDesign!$E$2:$I$1147,5,FALSE)</f>
        <v>8</v>
      </c>
      <c r="E2613" t="str">
        <f>VLOOKUP($B2613,TrialDesign!$E$2:$I$1147,3,FALSE)</f>
        <v>Nil</v>
      </c>
      <c r="F2613" t="str">
        <f>VLOOKUP($B2613,TrialDesign!$E$2:$I$1147,4,FALSE)</f>
        <v>Amarok</v>
      </c>
      <c r="G2613" s="1">
        <v>41946</v>
      </c>
      <c r="H2613" s="1" t="str">
        <f>VLOOKUP(B2613,TrialDesign!$E$2:$J$1147,6,FALSE)</f>
        <v>None_8h</v>
      </c>
      <c r="J2613">
        <v>186</v>
      </c>
      <c r="K2613">
        <v>1</v>
      </c>
      <c r="L2613">
        <v>2</v>
      </c>
      <c r="M2613">
        <v>14</v>
      </c>
      <c r="N2613">
        <v>16</v>
      </c>
      <c r="O2613">
        <v>142</v>
      </c>
      <c r="Q2613">
        <v>15</v>
      </c>
      <c r="R2613">
        <v>2</v>
      </c>
      <c r="S2613">
        <v>23</v>
      </c>
      <c r="T2613">
        <v>14</v>
      </c>
      <c r="U2613" t="s">
        <v>21</v>
      </c>
      <c r="V2613">
        <v>1</v>
      </c>
      <c r="W2613">
        <f>VLOOKUP(H2613&amp;"_"&amp;M2613+1,'Leaf lengths'!$J$6:$Q$104,VLOOKUP(F2613,'Leaf lengths'!$S$1:$T$6,2,FALSE),FALSE)</f>
        <v>224.33333333333334</v>
      </c>
      <c r="X2613">
        <f t="shared" si="187"/>
        <v>6.6864784546805348E-2</v>
      </c>
      <c r="Y2613">
        <f t="shared" si="186"/>
        <v>14.066864784546805</v>
      </c>
      <c r="Z2613">
        <f t="shared" si="185"/>
        <v>39</v>
      </c>
      <c r="AD2613" t="str">
        <f t="shared" si="188"/>
        <v/>
      </c>
    </row>
    <row r="2614" spans="1:30" hidden="1" x14ac:dyDescent="0.3">
      <c r="A2614" t="s">
        <v>417</v>
      </c>
      <c r="B2614">
        <f t="shared" si="184"/>
        <v>400186</v>
      </c>
      <c r="C2614">
        <v>186</v>
      </c>
      <c r="D2614">
        <f>VLOOKUP($B2614,TrialDesign!$E$2:$I$1147,5,FALSE)</f>
        <v>8</v>
      </c>
      <c r="E2614" t="str">
        <f>VLOOKUP($B2614,TrialDesign!$E$2:$I$1147,3,FALSE)</f>
        <v>Nil</v>
      </c>
      <c r="F2614" t="str">
        <f>VLOOKUP($B2614,TrialDesign!$E$2:$I$1147,4,FALSE)</f>
        <v>Amarok</v>
      </c>
      <c r="G2614" s="1">
        <v>41946</v>
      </c>
      <c r="H2614" s="1" t="str">
        <f>VLOOKUP(B2614,TrialDesign!$E$2:$J$1147,6,FALSE)</f>
        <v>None_8h</v>
      </c>
      <c r="K2614">
        <v>2</v>
      </c>
      <c r="L2614">
        <v>0</v>
      </c>
      <c r="M2614">
        <v>11</v>
      </c>
      <c r="N2614">
        <v>13</v>
      </c>
      <c r="O2614">
        <v>113</v>
      </c>
      <c r="P2614">
        <v>224</v>
      </c>
      <c r="Q2614">
        <v>95</v>
      </c>
      <c r="R2614">
        <v>3</v>
      </c>
      <c r="S2614">
        <v>20</v>
      </c>
      <c r="U2614" t="s">
        <v>21</v>
      </c>
      <c r="W2614">
        <f>VLOOKUP(H2614&amp;"_"&amp;M2614+1,'Leaf lengths'!$J$6:$Q$104,VLOOKUP(F2614,'Leaf lengths'!$S$1:$T$6,2,FALSE),FALSE)</f>
        <v>229.45454545454547</v>
      </c>
      <c r="X2614">
        <f t="shared" si="187"/>
        <v>0.41402535657686212</v>
      </c>
      <c r="Y2614">
        <f t="shared" si="186"/>
        <v>11.414025356576863</v>
      </c>
      <c r="Z2614">
        <f t="shared" si="185"/>
        <v>34</v>
      </c>
      <c r="AD2614" t="str">
        <f t="shared" si="188"/>
        <v/>
      </c>
    </row>
    <row r="2615" spans="1:30" hidden="1" x14ac:dyDescent="0.3">
      <c r="A2615" t="s">
        <v>417</v>
      </c>
      <c r="B2615">
        <f t="shared" si="184"/>
        <v>400186</v>
      </c>
      <c r="C2615">
        <v>186</v>
      </c>
      <c r="D2615">
        <f>VLOOKUP($B2615,TrialDesign!$E$2:$I$1147,5,FALSE)</f>
        <v>8</v>
      </c>
      <c r="E2615" t="str">
        <f>VLOOKUP($B2615,TrialDesign!$E$2:$I$1147,3,FALSE)</f>
        <v>Nil</v>
      </c>
      <c r="F2615" t="str">
        <f>VLOOKUP($B2615,TrialDesign!$E$2:$I$1147,4,FALSE)</f>
        <v>Amarok</v>
      </c>
      <c r="G2615" s="1">
        <v>41946</v>
      </c>
      <c r="H2615" s="1" t="str">
        <f>VLOOKUP(B2615,TrialDesign!$E$2:$J$1147,6,FALSE)</f>
        <v>None_8h</v>
      </c>
      <c r="K2615">
        <v>3</v>
      </c>
      <c r="L2615">
        <v>0</v>
      </c>
      <c r="M2615">
        <v>11</v>
      </c>
      <c r="N2615">
        <v>13</v>
      </c>
      <c r="O2615">
        <v>118</v>
      </c>
      <c r="P2615">
        <v>229</v>
      </c>
      <c r="Q2615">
        <v>155</v>
      </c>
      <c r="R2615">
        <v>3</v>
      </c>
      <c r="S2615">
        <v>23</v>
      </c>
      <c r="U2615" t="s">
        <v>21</v>
      </c>
      <c r="W2615">
        <f>VLOOKUP(H2615&amp;"_"&amp;M2615+1,'Leaf lengths'!$J$6:$Q$104,VLOOKUP(F2615,'Leaf lengths'!$S$1:$T$6,2,FALSE),FALSE)</f>
        <v>229.45454545454547</v>
      </c>
      <c r="X2615">
        <f t="shared" si="187"/>
        <v>0.67551505546751189</v>
      </c>
      <c r="Y2615">
        <f t="shared" si="186"/>
        <v>11.675515055467512</v>
      </c>
      <c r="Z2615">
        <f t="shared" si="185"/>
        <v>37</v>
      </c>
      <c r="AD2615" t="str">
        <f t="shared" si="188"/>
        <v/>
      </c>
    </row>
    <row r="2616" spans="1:30" hidden="1" x14ac:dyDescent="0.3">
      <c r="A2616" t="s">
        <v>417</v>
      </c>
      <c r="B2616">
        <f t="shared" si="184"/>
        <v>400186</v>
      </c>
      <c r="C2616">
        <v>186</v>
      </c>
      <c r="D2616">
        <f>VLOOKUP($B2616,TrialDesign!$E$2:$I$1147,5,FALSE)</f>
        <v>8</v>
      </c>
      <c r="E2616" t="str">
        <f>VLOOKUP($B2616,TrialDesign!$E$2:$I$1147,3,FALSE)</f>
        <v>Nil</v>
      </c>
      <c r="F2616" t="str">
        <f>VLOOKUP($B2616,TrialDesign!$E$2:$I$1147,4,FALSE)</f>
        <v>Amarok</v>
      </c>
      <c r="G2616" s="1">
        <v>41946</v>
      </c>
      <c r="H2616" s="1" t="str">
        <f>VLOOKUP(B2616,TrialDesign!$E$2:$J$1147,6,FALSE)</f>
        <v>None_8h</v>
      </c>
      <c r="K2616">
        <v>4</v>
      </c>
      <c r="L2616">
        <v>0</v>
      </c>
      <c r="M2616">
        <v>11</v>
      </c>
      <c r="N2616">
        <v>13</v>
      </c>
      <c r="O2616">
        <v>100</v>
      </c>
      <c r="P2616">
        <v>247</v>
      </c>
      <c r="Q2616">
        <v>174</v>
      </c>
      <c r="R2616">
        <v>6</v>
      </c>
      <c r="S2616">
        <v>10</v>
      </c>
      <c r="U2616" t="s">
        <v>18</v>
      </c>
      <c r="W2616">
        <f>VLOOKUP(H2616&amp;"_"&amp;M2616+1,'Leaf lengths'!$J$6:$Q$104,VLOOKUP(F2616,'Leaf lengths'!$S$1:$T$6,2,FALSE),FALSE)</f>
        <v>229.45454545454547</v>
      </c>
      <c r="X2616">
        <f t="shared" si="187"/>
        <v>0.7583201267828843</v>
      </c>
      <c r="Y2616">
        <f t="shared" si="186"/>
        <v>11.758320126782884</v>
      </c>
      <c r="Z2616">
        <f t="shared" si="185"/>
        <v>27</v>
      </c>
      <c r="AD2616" t="str">
        <f t="shared" si="188"/>
        <v/>
      </c>
    </row>
    <row r="2617" spans="1:30" hidden="1" x14ac:dyDescent="0.3">
      <c r="A2617" t="s">
        <v>417</v>
      </c>
      <c r="B2617">
        <f t="shared" si="184"/>
        <v>400207</v>
      </c>
      <c r="C2617">
        <v>207</v>
      </c>
      <c r="D2617">
        <f>VLOOKUP($B2617,TrialDesign!$E$2:$I$1147,5,FALSE)</f>
        <v>8</v>
      </c>
      <c r="E2617" t="str">
        <f>VLOOKUP($B2617,TrialDesign!$E$2:$I$1147,3,FALSE)</f>
        <v>Nil</v>
      </c>
      <c r="F2617" t="str">
        <f>VLOOKUP($B2617,TrialDesign!$E$2:$I$1147,4,FALSE)</f>
        <v>Amarok</v>
      </c>
      <c r="G2617" s="1">
        <v>41946</v>
      </c>
      <c r="H2617" s="1" t="str">
        <f>VLOOKUP(B2617,TrialDesign!$E$2:$J$1147,6,FALSE)</f>
        <v>None_8h</v>
      </c>
      <c r="I2617" s="10">
        <v>41946</v>
      </c>
      <c r="J2617">
        <v>207</v>
      </c>
      <c r="K2617">
        <v>1</v>
      </c>
      <c r="L2617">
        <v>1</v>
      </c>
      <c r="M2617">
        <v>12</v>
      </c>
      <c r="N2617">
        <v>14</v>
      </c>
      <c r="O2617">
        <v>112</v>
      </c>
      <c r="Q2617">
        <v>142</v>
      </c>
      <c r="R2617">
        <v>5</v>
      </c>
      <c r="S2617">
        <v>20</v>
      </c>
      <c r="U2617" t="s">
        <v>21</v>
      </c>
      <c r="W2617">
        <f>VLOOKUP(H2617&amp;"_"&amp;M2617+1,'Leaf lengths'!$J$6:$Q$104,VLOOKUP(F2617,'Leaf lengths'!$S$1:$T$6,2,FALSE),FALSE)</f>
        <v>229.2</v>
      </c>
      <c r="X2617">
        <f t="shared" si="187"/>
        <v>0.61954624781849921</v>
      </c>
      <c r="Y2617">
        <f t="shared" si="186"/>
        <v>12.6195462478185</v>
      </c>
      <c r="Z2617">
        <f t="shared" si="185"/>
        <v>37</v>
      </c>
      <c r="AD2617" t="str">
        <f t="shared" si="188"/>
        <v/>
      </c>
    </row>
    <row r="2618" spans="1:30" hidden="1" x14ac:dyDescent="0.3">
      <c r="A2618" t="s">
        <v>417</v>
      </c>
      <c r="B2618">
        <f t="shared" si="184"/>
        <v>400207</v>
      </c>
      <c r="C2618">
        <v>207</v>
      </c>
      <c r="D2618">
        <f>VLOOKUP($B2618,TrialDesign!$E$2:$I$1147,5,FALSE)</f>
        <v>8</v>
      </c>
      <c r="E2618" t="str">
        <f>VLOOKUP($B2618,TrialDesign!$E$2:$I$1147,3,FALSE)</f>
        <v>Nil</v>
      </c>
      <c r="F2618" t="str">
        <f>VLOOKUP($B2618,TrialDesign!$E$2:$I$1147,4,FALSE)</f>
        <v>Amarok</v>
      </c>
      <c r="G2618" s="1">
        <v>41946</v>
      </c>
      <c r="H2618" s="1" t="str">
        <f>VLOOKUP(B2618,TrialDesign!$E$2:$J$1147,6,FALSE)</f>
        <v>None_8h</v>
      </c>
      <c r="K2618">
        <v>2</v>
      </c>
      <c r="L2618">
        <v>1</v>
      </c>
      <c r="M2618">
        <v>12</v>
      </c>
      <c r="N2618">
        <v>14</v>
      </c>
      <c r="O2618">
        <v>110</v>
      </c>
      <c r="P2618">
        <v>230</v>
      </c>
      <c r="Q2618">
        <v>140</v>
      </c>
      <c r="R2618">
        <v>4</v>
      </c>
      <c r="S2618">
        <v>21</v>
      </c>
      <c r="U2618" t="s">
        <v>21</v>
      </c>
      <c r="W2618">
        <f>VLOOKUP(H2618&amp;"_"&amp;M2618+1,'Leaf lengths'!$J$6:$Q$104,VLOOKUP(F2618,'Leaf lengths'!$S$1:$T$6,2,FALSE),FALSE)</f>
        <v>229.2</v>
      </c>
      <c r="X2618">
        <f t="shared" si="187"/>
        <v>0.61082024432809778</v>
      </c>
      <c r="Y2618">
        <f t="shared" si="186"/>
        <v>12.610820244328098</v>
      </c>
      <c r="Z2618">
        <f t="shared" si="185"/>
        <v>37</v>
      </c>
      <c r="AD2618" t="str">
        <f t="shared" si="188"/>
        <v/>
      </c>
    </row>
    <row r="2619" spans="1:30" hidden="1" x14ac:dyDescent="0.3">
      <c r="A2619" t="s">
        <v>417</v>
      </c>
      <c r="B2619">
        <f t="shared" si="184"/>
        <v>400207</v>
      </c>
      <c r="C2619">
        <v>207</v>
      </c>
      <c r="D2619">
        <f>VLOOKUP($B2619,TrialDesign!$E$2:$I$1147,5,FALSE)</f>
        <v>8</v>
      </c>
      <c r="E2619" t="str">
        <f>VLOOKUP($B2619,TrialDesign!$E$2:$I$1147,3,FALSE)</f>
        <v>Nil</v>
      </c>
      <c r="F2619" t="str">
        <f>VLOOKUP($B2619,TrialDesign!$E$2:$I$1147,4,FALSE)</f>
        <v>Amarok</v>
      </c>
      <c r="G2619" s="1">
        <v>41946</v>
      </c>
      <c r="H2619" s="1" t="str">
        <f>VLOOKUP(B2619,TrialDesign!$E$2:$J$1147,6,FALSE)</f>
        <v>None_8h</v>
      </c>
      <c r="K2619">
        <v>3</v>
      </c>
      <c r="L2619">
        <v>2</v>
      </c>
      <c r="M2619">
        <v>14</v>
      </c>
      <c r="N2619">
        <v>16</v>
      </c>
      <c r="O2619">
        <v>136</v>
      </c>
      <c r="P2619">
        <v>187</v>
      </c>
      <c r="Q2619">
        <v>44</v>
      </c>
      <c r="R2619">
        <v>3</v>
      </c>
      <c r="S2619">
        <v>22</v>
      </c>
      <c r="U2619" t="s">
        <v>21</v>
      </c>
      <c r="V2619">
        <v>1</v>
      </c>
      <c r="W2619">
        <f>VLOOKUP(H2619&amp;"_"&amp;M2619+1,'Leaf lengths'!$J$6:$Q$104,VLOOKUP(F2619,'Leaf lengths'!$S$1:$T$6,2,FALSE),FALSE)</f>
        <v>224.33333333333334</v>
      </c>
      <c r="X2619">
        <f t="shared" si="187"/>
        <v>0.19613670133729569</v>
      </c>
      <c r="Y2619">
        <f t="shared" si="186"/>
        <v>14.196136701337295</v>
      </c>
      <c r="Z2619">
        <f t="shared" si="185"/>
        <v>39</v>
      </c>
      <c r="AD2619" t="str">
        <f t="shared" si="188"/>
        <v/>
      </c>
    </row>
    <row r="2620" spans="1:30" hidden="1" x14ac:dyDescent="0.3">
      <c r="A2620" t="s">
        <v>417</v>
      </c>
      <c r="B2620">
        <f t="shared" si="184"/>
        <v>400207</v>
      </c>
      <c r="C2620">
        <v>207</v>
      </c>
      <c r="D2620">
        <f>VLOOKUP($B2620,TrialDesign!$E$2:$I$1147,5,FALSE)</f>
        <v>8</v>
      </c>
      <c r="E2620" t="str">
        <f>VLOOKUP($B2620,TrialDesign!$E$2:$I$1147,3,FALSE)</f>
        <v>Nil</v>
      </c>
      <c r="F2620" t="str">
        <f>VLOOKUP($B2620,TrialDesign!$E$2:$I$1147,4,FALSE)</f>
        <v>Amarok</v>
      </c>
      <c r="G2620" s="1">
        <v>41946</v>
      </c>
      <c r="H2620" s="1" t="str">
        <f>VLOOKUP(B2620,TrialDesign!$E$2:$J$1147,6,FALSE)</f>
        <v>None_8h</v>
      </c>
      <c r="K2620">
        <v>4</v>
      </c>
      <c r="L2620">
        <v>2</v>
      </c>
      <c r="M2620">
        <v>14</v>
      </c>
      <c r="N2620">
        <v>16</v>
      </c>
      <c r="O2620">
        <v>130</v>
      </c>
      <c r="P2620">
        <v>244</v>
      </c>
      <c r="Q2620">
        <v>166</v>
      </c>
      <c r="R2620">
        <v>3</v>
      </c>
      <c r="S2620">
        <v>23</v>
      </c>
      <c r="T2620">
        <v>11</v>
      </c>
      <c r="U2620" t="s">
        <v>21</v>
      </c>
      <c r="V2620">
        <v>1</v>
      </c>
      <c r="W2620">
        <f>VLOOKUP(H2620&amp;"_"&amp;M2620+1,'Leaf lengths'!$J$6:$Q$104,VLOOKUP(F2620,'Leaf lengths'!$S$1:$T$6,2,FALSE),FALSE)</f>
        <v>224.33333333333334</v>
      </c>
      <c r="X2620">
        <f t="shared" si="187"/>
        <v>0.73997028231797912</v>
      </c>
      <c r="Y2620">
        <f t="shared" si="186"/>
        <v>14.739970282317978</v>
      </c>
      <c r="Z2620">
        <f t="shared" si="185"/>
        <v>40</v>
      </c>
      <c r="AD2620" t="str">
        <f t="shared" si="188"/>
        <v/>
      </c>
    </row>
    <row r="2621" spans="1:30" hidden="1" x14ac:dyDescent="0.3">
      <c r="A2621" t="s">
        <v>417</v>
      </c>
      <c r="B2621">
        <f t="shared" si="184"/>
        <v>400171</v>
      </c>
      <c r="C2621">
        <v>171</v>
      </c>
      <c r="D2621">
        <f>VLOOKUP($B2621,TrialDesign!$E$2:$I$1147,5,FALSE)</f>
        <v>8</v>
      </c>
      <c r="E2621" t="str">
        <f>VLOOKUP($B2621,TrialDesign!$E$2:$I$1147,3,FALSE)</f>
        <v>Nil</v>
      </c>
      <c r="F2621" t="str">
        <f>VLOOKUP($B2621,TrialDesign!$E$2:$I$1147,4,FALSE)</f>
        <v>Amarok</v>
      </c>
      <c r="G2621" s="1">
        <v>41974</v>
      </c>
      <c r="H2621" s="1" t="str">
        <f>VLOOKUP(B2621,TrialDesign!$E$2:$J$1147,6,FALSE)</f>
        <v>None_8h</v>
      </c>
      <c r="J2621" t="s">
        <v>352</v>
      </c>
      <c r="K2621">
        <v>1</v>
      </c>
      <c r="M2621">
        <v>14</v>
      </c>
      <c r="O2621">
        <v>275</v>
      </c>
      <c r="S2621">
        <v>21</v>
      </c>
      <c r="V2621">
        <v>4</v>
      </c>
      <c r="W2621">
        <f>VLOOKUP(H2621&amp;"_"&amp;M2621+1,'Leaf lengths'!$J$6:$Q$104,VLOOKUP(F2621,'Leaf lengths'!$S$1:$T$6,2,FALSE),FALSE)</f>
        <v>224.33333333333334</v>
      </c>
      <c r="X2621">
        <f t="shared" si="187"/>
        <v>0</v>
      </c>
      <c r="Y2621">
        <f t="shared" si="186"/>
        <v>14</v>
      </c>
      <c r="Z2621">
        <f t="shared" si="185"/>
        <v>35</v>
      </c>
      <c r="AD2621" t="str">
        <f t="shared" si="188"/>
        <v>FLN</v>
      </c>
    </row>
    <row r="2622" spans="1:30" hidden="1" x14ac:dyDescent="0.3">
      <c r="A2622" t="s">
        <v>417</v>
      </c>
      <c r="B2622">
        <f t="shared" si="184"/>
        <v>400171</v>
      </c>
      <c r="C2622">
        <v>171</v>
      </c>
      <c r="D2622">
        <f>VLOOKUP($B2622,TrialDesign!$E$2:$I$1147,5,FALSE)</f>
        <v>8</v>
      </c>
      <c r="E2622" t="str">
        <f>VLOOKUP($B2622,TrialDesign!$E$2:$I$1147,3,FALSE)</f>
        <v>Nil</v>
      </c>
      <c r="F2622" t="str">
        <f>VLOOKUP($B2622,TrialDesign!$E$2:$I$1147,4,FALSE)</f>
        <v>Amarok</v>
      </c>
      <c r="G2622" s="1">
        <v>41974</v>
      </c>
      <c r="H2622" s="1" t="str">
        <f>VLOOKUP(B2622,TrialDesign!$E$2:$J$1147,6,FALSE)</f>
        <v>None_8h</v>
      </c>
      <c r="K2622">
        <v>2</v>
      </c>
      <c r="M2622">
        <v>14</v>
      </c>
      <c r="O2622">
        <v>267</v>
      </c>
      <c r="S2622">
        <v>15</v>
      </c>
      <c r="V2622">
        <v>4</v>
      </c>
      <c r="W2622">
        <f>VLOOKUP(H2622&amp;"_"&amp;M2622+1,'Leaf lengths'!$J$6:$Q$104,VLOOKUP(F2622,'Leaf lengths'!$S$1:$T$6,2,FALSE),FALSE)</f>
        <v>224.33333333333334</v>
      </c>
      <c r="X2622">
        <f t="shared" si="187"/>
        <v>0</v>
      </c>
      <c r="Y2622">
        <f t="shared" si="186"/>
        <v>14</v>
      </c>
      <c r="Z2622">
        <f t="shared" si="185"/>
        <v>29</v>
      </c>
      <c r="AD2622" t="str">
        <f t="shared" si="188"/>
        <v>FLN</v>
      </c>
    </row>
    <row r="2623" spans="1:30" hidden="1" x14ac:dyDescent="0.3">
      <c r="A2623" t="s">
        <v>417</v>
      </c>
      <c r="B2623">
        <f t="shared" si="184"/>
        <v>400171</v>
      </c>
      <c r="C2623">
        <v>171</v>
      </c>
      <c r="D2623">
        <f>VLOOKUP($B2623,TrialDesign!$E$2:$I$1147,5,FALSE)</f>
        <v>8</v>
      </c>
      <c r="E2623" t="str">
        <f>VLOOKUP($B2623,TrialDesign!$E$2:$I$1147,3,FALSE)</f>
        <v>Nil</v>
      </c>
      <c r="F2623" t="str">
        <f>VLOOKUP($B2623,TrialDesign!$E$2:$I$1147,4,FALSE)</f>
        <v>Amarok</v>
      </c>
      <c r="G2623" s="1">
        <v>41974</v>
      </c>
      <c r="H2623" s="1" t="str">
        <f>VLOOKUP(B2623,TrialDesign!$E$2:$J$1147,6,FALSE)</f>
        <v>None_8h</v>
      </c>
      <c r="K2623">
        <v>3</v>
      </c>
      <c r="M2623">
        <v>17</v>
      </c>
      <c r="O2623">
        <v>335</v>
      </c>
      <c r="V2623">
        <v>4</v>
      </c>
      <c r="W2623">
        <f>VLOOKUP(H2623&amp;"_"&amp;M2623+1,'Leaf lengths'!$J$6:$Q$104,VLOOKUP(F2623,'Leaf lengths'!$S$1:$T$6,2,FALSE),FALSE)</f>
        <v>224.33333333333334</v>
      </c>
      <c r="X2623">
        <f t="shared" si="187"/>
        <v>0</v>
      </c>
      <c r="Y2623">
        <f t="shared" si="186"/>
        <v>17</v>
      </c>
      <c r="Z2623" t="str">
        <f t="shared" si="185"/>
        <v/>
      </c>
      <c r="AD2623" t="str">
        <f t="shared" si="188"/>
        <v>FLN</v>
      </c>
    </row>
    <row r="2624" spans="1:30" hidden="1" x14ac:dyDescent="0.3">
      <c r="A2624" t="s">
        <v>417</v>
      </c>
      <c r="B2624">
        <f t="shared" si="184"/>
        <v>400171</v>
      </c>
      <c r="C2624">
        <v>171</v>
      </c>
      <c r="D2624">
        <f>VLOOKUP($B2624,TrialDesign!$E$2:$I$1147,5,FALSE)</f>
        <v>8</v>
      </c>
      <c r="E2624" t="str">
        <f>VLOOKUP($B2624,TrialDesign!$E$2:$I$1147,3,FALSE)</f>
        <v>Nil</v>
      </c>
      <c r="F2624" t="str">
        <f>VLOOKUP($B2624,TrialDesign!$E$2:$I$1147,4,FALSE)</f>
        <v>Amarok</v>
      </c>
      <c r="G2624" s="1">
        <v>41974</v>
      </c>
      <c r="H2624" s="1" t="str">
        <f>VLOOKUP(B2624,TrialDesign!$E$2:$J$1147,6,FALSE)</f>
        <v>None_8h</v>
      </c>
      <c r="K2624">
        <v>4</v>
      </c>
      <c r="M2624">
        <v>15</v>
      </c>
      <c r="O2624">
        <v>255</v>
      </c>
      <c r="V2624">
        <v>3</v>
      </c>
      <c r="W2624">
        <f>VLOOKUP(H2624&amp;"_"&amp;M2624+1,'Leaf lengths'!$J$6:$Q$104,VLOOKUP(F2624,'Leaf lengths'!$S$1:$T$6,2,FALSE),FALSE)</f>
        <v>224.33333333333334</v>
      </c>
      <c r="X2624">
        <f t="shared" si="187"/>
        <v>0</v>
      </c>
      <c r="Y2624">
        <f t="shared" si="186"/>
        <v>15</v>
      </c>
      <c r="Z2624" t="str">
        <f t="shared" si="185"/>
        <v/>
      </c>
      <c r="AD2624" t="str">
        <f t="shared" si="188"/>
        <v>FLN</v>
      </c>
    </row>
    <row r="2625" spans="1:30" hidden="1" x14ac:dyDescent="0.3">
      <c r="A2625" t="s">
        <v>417</v>
      </c>
      <c r="B2625">
        <f t="shared" si="184"/>
        <v>400205</v>
      </c>
      <c r="C2625">
        <v>205</v>
      </c>
      <c r="D2625">
        <f>VLOOKUP($B2625,TrialDesign!$E$2:$I$1147,5,FALSE)</f>
        <v>8</v>
      </c>
      <c r="E2625" t="str">
        <f>VLOOKUP($B2625,TrialDesign!$E$2:$I$1147,3,FALSE)</f>
        <v>Nil</v>
      </c>
      <c r="F2625" t="str">
        <f>VLOOKUP($B2625,TrialDesign!$E$2:$I$1147,4,FALSE)</f>
        <v>Amarok</v>
      </c>
      <c r="G2625" s="1">
        <v>41974</v>
      </c>
      <c r="H2625" s="1" t="str">
        <f>VLOOKUP(B2625,TrialDesign!$E$2:$J$1147,6,FALSE)</f>
        <v>None_8h</v>
      </c>
      <c r="J2625" t="s">
        <v>360</v>
      </c>
      <c r="K2625">
        <v>1</v>
      </c>
      <c r="M2625">
        <v>16</v>
      </c>
      <c r="O2625">
        <v>380</v>
      </c>
      <c r="S2625">
        <v>21</v>
      </c>
      <c r="V2625">
        <v>4</v>
      </c>
      <c r="W2625">
        <f>VLOOKUP(H2625&amp;"_"&amp;M2625+1,'Leaf lengths'!$J$6:$Q$104,VLOOKUP(F2625,'Leaf lengths'!$S$1:$T$6,2,FALSE),FALSE)</f>
        <v>224.33333333333334</v>
      </c>
      <c r="X2625">
        <f t="shared" si="187"/>
        <v>0</v>
      </c>
      <c r="Y2625">
        <f t="shared" si="186"/>
        <v>16</v>
      </c>
      <c r="Z2625">
        <f t="shared" si="185"/>
        <v>37</v>
      </c>
      <c r="AD2625" t="str">
        <f t="shared" si="188"/>
        <v>FLN</v>
      </c>
    </row>
    <row r="2626" spans="1:30" hidden="1" x14ac:dyDescent="0.3">
      <c r="A2626" t="s">
        <v>417</v>
      </c>
      <c r="B2626">
        <f t="shared" si="184"/>
        <v>400205</v>
      </c>
      <c r="C2626">
        <v>205</v>
      </c>
      <c r="D2626">
        <f>VLOOKUP($B2626,TrialDesign!$E$2:$I$1147,5,FALSE)</f>
        <v>8</v>
      </c>
      <c r="E2626" t="str">
        <f>VLOOKUP($B2626,TrialDesign!$E$2:$I$1147,3,FALSE)</f>
        <v>Nil</v>
      </c>
      <c r="F2626" t="str">
        <f>VLOOKUP($B2626,TrialDesign!$E$2:$I$1147,4,FALSE)</f>
        <v>Amarok</v>
      </c>
      <c r="G2626" s="1">
        <v>41974</v>
      </c>
      <c r="H2626" s="1" t="str">
        <f>VLOOKUP(B2626,TrialDesign!$E$2:$J$1147,6,FALSE)</f>
        <v>None_8h</v>
      </c>
      <c r="K2626">
        <v>2</v>
      </c>
      <c r="M2626">
        <v>17</v>
      </c>
      <c r="O2626">
        <v>324</v>
      </c>
      <c r="V2626">
        <v>5</v>
      </c>
      <c r="W2626">
        <f>VLOOKUP(H2626&amp;"_"&amp;M2626+1,'Leaf lengths'!$J$6:$Q$104,VLOOKUP(F2626,'Leaf lengths'!$S$1:$T$6,2,FALSE),FALSE)</f>
        <v>224.33333333333334</v>
      </c>
      <c r="X2626">
        <f t="shared" si="187"/>
        <v>0</v>
      </c>
      <c r="Y2626">
        <f t="shared" si="186"/>
        <v>17</v>
      </c>
      <c r="Z2626" t="str">
        <f t="shared" si="185"/>
        <v/>
      </c>
      <c r="AD2626" t="str">
        <f t="shared" si="188"/>
        <v>FLN</v>
      </c>
    </row>
    <row r="2627" spans="1:30" hidden="1" x14ac:dyDescent="0.3">
      <c r="A2627" t="s">
        <v>417</v>
      </c>
      <c r="B2627">
        <f t="shared" si="184"/>
        <v>400205</v>
      </c>
      <c r="C2627">
        <v>205</v>
      </c>
      <c r="D2627">
        <f>VLOOKUP($B2627,TrialDesign!$E$2:$I$1147,5,FALSE)</f>
        <v>8</v>
      </c>
      <c r="E2627" t="str">
        <f>VLOOKUP($B2627,TrialDesign!$E$2:$I$1147,3,FALSE)</f>
        <v>Nil</v>
      </c>
      <c r="F2627" t="str">
        <f>VLOOKUP($B2627,TrialDesign!$E$2:$I$1147,4,FALSE)</f>
        <v>Amarok</v>
      </c>
      <c r="G2627" s="1">
        <v>41974</v>
      </c>
      <c r="H2627" s="1" t="str">
        <f>VLOOKUP(B2627,TrialDesign!$E$2:$J$1147,6,FALSE)</f>
        <v>None_8h</v>
      </c>
      <c r="K2627">
        <v>3</v>
      </c>
      <c r="M2627">
        <v>18</v>
      </c>
      <c r="O2627">
        <v>271</v>
      </c>
      <c r="V2627">
        <v>3</v>
      </c>
      <c r="W2627">
        <f>VLOOKUP(H2627&amp;"_"&amp;M2627+1,'Leaf lengths'!$J$6:$Q$104,VLOOKUP(F2627,'Leaf lengths'!$S$1:$T$6,2,FALSE),FALSE)</f>
        <v>224.33333333333334</v>
      </c>
      <c r="X2627">
        <f t="shared" si="187"/>
        <v>0</v>
      </c>
      <c r="Y2627">
        <f t="shared" si="186"/>
        <v>18</v>
      </c>
      <c r="Z2627" t="str">
        <f t="shared" si="185"/>
        <v/>
      </c>
      <c r="AD2627" t="str">
        <f t="shared" si="188"/>
        <v>FLN</v>
      </c>
    </row>
    <row r="2628" spans="1:30" hidden="1" x14ac:dyDescent="0.3">
      <c r="A2628" t="s">
        <v>417</v>
      </c>
      <c r="B2628">
        <f t="shared" si="184"/>
        <v>400205</v>
      </c>
      <c r="C2628">
        <v>205</v>
      </c>
      <c r="D2628">
        <f>VLOOKUP($B2628,TrialDesign!$E$2:$I$1147,5,FALSE)</f>
        <v>8</v>
      </c>
      <c r="E2628" t="str">
        <f>VLOOKUP($B2628,TrialDesign!$E$2:$I$1147,3,FALSE)</f>
        <v>Nil</v>
      </c>
      <c r="F2628" t="str">
        <f>VLOOKUP($B2628,TrialDesign!$E$2:$I$1147,4,FALSE)</f>
        <v>Amarok</v>
      </c>
      <c r="G2628" s="1">
        <v>41974</v>
      </c>
      <c r="H2628" s="1" t="str">
        <f>VLOOKUP(B2628,TrialDesign!$E$2:$J$1147,6,FALSE)</f>
        <v>None_8h</v>
      </c>
      <c r="K2628">
        <v>4</v>
      </c>
      <c r="M2628">
        <v>16</v>
      </c>
      <c r="O2628">
        <v>198</v>
      </c>
      <c r="V2628">
        <v>3</v>
      </c>
      <c r="W2628">
        <f>VLOOKUP(H2628&amp;"_"&amp;M2628+1,'Leaf lengths'!$J$6:$Q$104,VLOOKUP(F2628,'Leaf lengths'!$S$1:$T$6,2,FALSE),FALSE)</f>
        <v>224.33333333333334</v>
      </c>
      <c r="X2628">
        <f t="shared" si="187"/>
        <v>0</v>
      </c>
      <c r="Y2628">
        <f t="shared" si="186"/>
        <v>16</v>
      </c>
      <c r="Z2628" t="str">
        <f t="shared" si="185"/>
        <v/>
      </c>
      <c r="AD2628" t="str">
        <f t="shared" si="188"/>
        <v>FLN</v>
      </c>
    </row>
    <row r="2629" spans="1:30" hidden="1" x14ac:dyDescent="0.3">
      <c r="A2629" t="s">
        <v>417</v>
      </c>
      <c r="B2629">
        <f t="shared" si="184"/>
        <v>400216</v>
      </c>
      <c r="C2629">
        <v>216</v>
      </c>
      <c r="D2629">
        <f>VLOOKUP($B2629,TrialDesign!$E$2:$I$1147,5,FALSE)</f>
        <v>8</v>
      </c>
      <c r="E2629" t="str">
        <f>VLOOKUP($B2629,TrialDesign!$E$2:$I$1147,3,FALSE)</f>
        <v>Nil</v>
      </c>
      <c r="F2629" t="str">
        <f>VLOOKUP($B2629,TrialDesign!$E$2:$I$1147,4,FALSE)</f>
        <v>Amarok</v>
      </c>
      <c r="G2629" s="1">
        <v>41974</v>
      </c>
      <c r="H2629" s="1" t="str">
        <f>VLOOKUP(B2629,TrialDesign!$E$2:$J$1147,6,FALSE)</f>
        <v>None_8h</v>
      </c>
      <c r="J2629" t="s">
        <v>353</v>
      </c>
      <c r="K2629">
        <v>1</v>
      </c>
      <c r="M2629">
        <v>16</v>
      </c>
      <c r="O2629">
        <v>270</v>
      </c>
      <c r="V2629">
        <v>4</v>
      </c>
      <c r="W2629">
        <f>VLOOKUP(H2629&amp;"_"&amp;M2629+1,'Leaf lengths'!$J$6:$Q$104,VLOOKUP(F2629,'Leaf lengths'!$S$1:$T$6,2,FALSE),FALSE)</f>
        <v>224.33333333333334</v>
      </c>
      <c r="X2629">
        <f t="shared" si="187"/>
        <v>0</v>
      </c>
      <c r="Y2629">
        <f t="shared" si="186"/>
        <v>16</v>
      </c>
      <c r="Z2629" t="str">
        <f t="shared" si="185"/>
        <v/>
      </c>
      <c r="AD2629" t="str">
        <f t="shared" si="188"/>
        <v>FLN</v>
      </c>
    </row>
    <row r="2630" spans="1:30" hidden="1" x14ac:dyDescent="0.3">
      <c r="A2630" t="s">
        <v>417</v>
      </c>
      <c r="B2630">
        <f t="shared" si="184"/>
        <v>400216</v>
      </c>
      <c r="C2630">
        <v>216</v>
      </c>
      <c r="D2630">
        <f>VLOOKUP($B2630,TrialDesign!$E$2:$I$1147,5,FALSE)</f>
        <v>8</v>
      </c>
      <c r="E2630" t="str">
        <f>VLOOKUP($B2630,TrialDesign!$E$2:$I$1147,3,FALSE)</f>
        <v>Nil</v>
      </c>
      <c r="F2630" t="str">
        <f>VLOOKUP($B2630,TrialDesign!$E$2:$I$1147,4,FALSE)</f>
        <v>Amarok</v>
      </c>
      <c r="G2630" s="1">
        <v>41974</v>
      </c>
      <c r="H2630" s="1" t="str">
        <f>VLOOKUP(B2630,TrialDesign!$E$2:$J$1147,6,FALSE)</f>
        <v>None_8h</v>
      </c>
      <c r="K2630">
        <v>2</v>
      </c>
      <c r="M2630">
        <v>16</v>
      </c>
      <c r="O2630">
        <v>300</v>
      </c>
      <c r="V2630">
        <v>4</v>
      </c>
      <c r="W2630">
        <f>VLOOKUP(H2630&amp;"_"&amp;M2630+1,'Leaf lengths'!$J$6:$Q$104,VLOOKUP(F2630,'Leaf lengths'!$S$1:$T$6,2,FALSE),FALSE)</f>
        <v>224.33333333333334</v>
      </c>
      <c r="X2630">
        <f t="shared" si="187"/>
        <v>0</v>
      </c>
      <c r="Y2630">
        <f t="shared" si="186"/>
        <v>16</v>
      </c>
      <c r="Z2630" t="str">
        <f t="shared" si="185"/>
        <v/>
      </c>
      <c r="AD2630" t="str">
        <f t="shared" si="188"/>
        <v>FLN</v>
      </c>
    </row>
    <row r="2631" spans="1:30" hidden="1" x14ac:dyDescent="0.3">
      <c r="A2631" t="s">
        <v>417</v>
      </c>
      <c r="B2631">
        <f t="shared" si="184"/>
        <v>400216</v>
      </c>
      <c r="C2631">
        <v>216</v>
      </c>
      <c r="D2631">
        <f>VLOOKUP($B2631,TrialDesign!$E$2:$I$1147,5,FALSE)</f>
        <v>8</v>
      </c>
      <c r="E2631" t="str">
        <f>VLOOKUP($B2631,TrialDesign!$E$2:$I$1147,3,FALSE)</f>
        <v>Nil</v>
      </c>
      <c r="F2631" t="str">
        <f>VLOOKUP($B2631,TrialDesign!$E$2:$I$1147,4,FALSE)</f>
        <v>Amarok</v>
      </c>
      <c r="G2631" s="1">
        <v>41974</v>
      </c>
      <c r="H2631" s="1" t="str">
        <f>VLOOKUP(B2631,TrialDesign!$E$2:$J$1147,6,FALSE)</f>
        <v>None_8h</v>
      </c>
      <c r="K2631">
        <v>3</v>
      </c>
      <c r="M2631">
        <v>13</v>
      </c>
      <c r="O2631">
        <v>353</v>
      </c>
      <c r="S2631">
        <v>18</v>
      </c>
      <c r="V2631">
        <v>4</v>
      </c>
      <c r="W2631">
        <f>VLOOKUP(H2631&amp;"_"&amp;M2631+1,'Leaf lengths'!$J$6:$Q$104,VLOOKUP(F2631,'Leaf lengths'!$S$1:$T$6,2,FALSE),FALSE)</f>
        <v>224.33333333333334</v>
      </c>
      <c r="X2631">
        <f t="shared" si="187"/>
        <v>0</v>
      </c>
      <c r="Y2631">
        <f t="shared" si="186"/>
        <v>13</v>
      </c>
      <c r="Z2631">
        <f t="shared" si="185"/>
        <v>31</v>
      </c>
      <c r="AD2631" t="str">
        <f t="shared" si="188"/>
        <v>FLN</v>
      </c>
    </row>
    <row r="2632" spans="1:30" hidden="1" x14ac:dyDescent="0.3">
      <c r="A2632" t="s">
        <v>417</v>
      </c>
      <c r="B2632">
        <f t="shared" si="184"/>
        <v>400216</v>
      </c>
      <c r="C2632">
        <v>216</v>
      </c>
      <c r="D2632">
        <f>VLOOKUP($B2632,TrialDesign!$E$2:$I$1147,5,FALSE)</f>
        <v>8</v>
      </c>
      <c r="E2632" t="str">
        <f>VLOOKUP($B2632,TrialDesign!$E$2:$I$1147,3,FALSE)</f>
        <v>Nil</v>
      </c>
      <c r="F2632" t="str">
        <f>VLOOKUP($B2632,TrialDesign!$E$2:$I$1147,4,FALSE)</f>
        <v>Amarok</v>
      </c>
      <c r="G2632" s="1">
        <v>41974</v>
      </c>
      <c r="H2632" s="1" t="str">
        <f>VLOOKUP(B2632,TrialDesign!$E$2:$J$1147,6,FALSE)</f>
        <v>None_8h</v>
      </c>
      <c r="K2632">
        <v>4</v>
      </c>
      <c r="M2632">
        <v>14</v>
      </c>
      <c r="O2632">
        <v>262</v>
      </c>
      <c r="V2632">
        <v>3</v>
      </c>
      <c r="W2632">
        <f>VLOOKUP(H2632&amp;"_"&amp;M2632+1,'Leaf lengths'!$J$6:$Q$104,VLOOKUP(F2632,'Leaf lengths'!$S$1:$T$6,2,FALSE),FALSE)</f>
        <v>224.33333333333334</v>
      </c>
      <c r="X2632">
        <f t="shared" si="187"/>
        <v>0</v>
      </c>
      <c r="Y2632">
        <f t="shared" si="186"/>
        <v>14</v>
      </c>
      <c r="Z2632" t="str">
        <f t="shared" si="185"/>
        <v/>
      </c>
      <c r="AD2632" t="str">
        <f t="shared" si="188"/>
        <v>FLN</v>
      </c>
    </row>
    <row r="2633" spans="1:30" hidden="1" x14ac:dyDescent="0.3">
      <c r="A2633" t="s">
        <v>417</v>
      </c>
      <c r="B2633">
        <f t="shared" si="184"/>
        <v>400155</v>
      </c>
      <c r="C2633">
        <v>155</v>
      </c>
      <c r="D2633">
        <f>VLOOKUP($B2633,TrialDesign!$E$2:$I$1147,5,FALSE)</f>
        <v>8</v>
      </c>
      <c r="E2633" t="str">
        <f>VLOOKUP($B2633,TrialDesign!$E$2:$I$1147,3,FALSE)</f>
        <v>Nil</v>
      </c>
      <c r="F2633" t="str">
        <f>VLOOKUP($B2633,TrialDesign!$E$2:$I$1147,4,FALSE)</f>
        <v>Amarok</v>
      </c>
      <c r="G2633" s="1">
        <v>41985</v>
      </c>
      <c r="H2633" s="1" t="str">
        <f>VLOOKUP(B2633,TrialDesign!$E$2:$J$1147,6,FALSE)</f>
        <v>None_8h</v>
      </c>
      <c r="J2633" t="s">
        <v>388</v>
      </c>
      <c r="K2633">
        <v>1</v>
      </c>
      <c r="M2633">
        <v>18</v>
      </c>
      <c r="O2633">
        <v>320</v>
      </c>
      <c r="V2633">
        <v>3</v>
      </c>
      <c r="W2633">
        <f>VLOOKUP(H2633&amp;"_"&amp;M2633+1,'Leaf lengths'!$J$6:$Q$104,VLOOKUP(F2633,'Leaf lengths'!$S$1:$T$6,2,FALSE),FALSE)</f>
        <v>224.33333333333334</v>
      </c>
      <c r="X2633">
        <f t="shared" si="187"/>
        <v>0</v>
      </c>
      <c r="Y2633">
        <f t="shared" si="186"/>
        <v>18</v>
      </c>
      <c r="Z2633" t="str">
        <f t="shared" si="185"/>
        <v/>
      </c>
      <c r="AD2633" t="str">
        <f t="shared" si="188"/>
        <v>FLN</v>
      </c>
    </row>
    <row r="2634" spans="1:30" hidden="1" x14ac:dyDescent="0.3">
      <c r="A2634" t="s">
        <v>417</v>
      </c>
      <c r="B2634">
        <f t="shared" si="184"/>
        <v>400155</v>
      </c>
      <c r="C2634">
        <v>155</v>
      </c>
      <c r="D2634">
        <f>VLOOKUP($B2634,TrialDesign!$E$2:$I$1147,5,FALSE)</f>
        <v>8</v>
      </c>
      <c r="E2634" t="str">
        <f>VLOOKUP($B2634,TrialDesign!$E$2:$I$1147,3,FALSE)</f>
        <v>Nil</v>
      </c>
      <c r="F2634" t="str">
        <f>VLOOKUP($B2634,TrialDesign!$E$2:$I$1147,4,FALSE)</f>
        <v>Amarok</v>
      </c>
      <c r="G2634" s="1">
        <v>41985</v>
      </c>
      <c r="H2634" s="1" t="str">
        <f>VLOOKUP(B2634,TrialDesign!$E$2:$J$1147,6,FALSE)</f>
        <v>None_8h</v>
      </c>
      <c r="K2634">
        <v>2</v>
      </c>
      <c r="M2634">
        <v>16</v>
      </c>
      <c r="O2634">
        <v>295</v>
      </c>
      <c r="S2634">
        <v>22</v>
      </c>
      <c r="V2634">
        <v>3</v>
      </c>
      <c r="W2634">
        <f>VLOOKUP(H2634&amp;"_"&amp;M2634+1,'Leaf lengths'!$J$6:$Q$104,VLOOKUP(F2634,'Leaf lengths'!$S$1:$T$6,2,FALSE),FALSE)</f>
        <v>224.33333333333334</v>
      </c>
      <c r="X2634">
        <f t="shared" si="187"/>
        <v>0</v>
      </c>
      <c r="Y2634">
        <f t="shared" si="186"/>
        <v>16</v>
      </c>
      <c r="Z2634">
        <f t="shared" si="185"/>
        <v>38</v>
      </c>
      <c r="AD2634" t="str">
        <f t="shared" si="188"/>
        <v>FLN</v>
      </c>
    </row>
    <row r="2635" spans="1:30" hidden="1" x14ac:dyDescent="0.3">
      <c r="A2635" t="s">
        <v>417</v>
      </c>
      <c r="B2635">
        <f t="shared" si="184"/>
        <v>400155</v>
      </c>
      <c r="C2635">
        <v>155</v>
      </c>
      <c r="D2635">
        <f>VLOOKUP($B2635,TrialDesign!$E$2:$I$1147,5,FALSE)</f>
        <v>8</v>
      </c>
      <c r="E2635" t="str">
        <f>VLOOKUP($B2635,TrialDesign!$E$2:$I$1147,3,FALSE)</f>
        <v>Nil</v>
      </c>
      <c r="F2635" t="str">
        <f>VLOOKUP($B2635,TrialDesign!$E$2:$I$1147,4,FALSE)</f>
        <v>Amarok</v>
      </c>
      <c r="G2635" s="1">
        <v>41985</v>
      </c>
      <c r="H2635" s="1" t="str">
        <f>VLOOKUP(B2635,TrialDesign!$E$2:$J$1147,6,FALSE)</f>
        <v>None_8h</v>
      </c>
      <c r="K2635">
        <v>3</v>
      </c>
      <c r="M2635">
        <v>16</v>
      </c>
      <c r="O2635">
        <v>350</v>
      </c>
      <c r="V2635">
        <v>3</v>
      </c>
      <c r="W2635">
        <f>VLOOKUP(H2635&amp;"_"&amp;M2635+1,'Leaf lengths'!$J$6:$Q$104,VLOOKUP(F2635,'Leaf lengths'!$S$1:$T$6,2,FALSE),FALSE)</f>
        <v>224.33333333333334</v>
      </c>
      <c r="X2635">
        <f t="shared" si="187"/>
        <v>0</v>
      </c>
      <c r="Y2635">
        <f t="shared" si="186"/>
        <v>16</v>
      </c>
      <c r="Z2635" t="str">
        <f t="shared" si="185"/>
        <v/>
      </c>
      <c r="AD2635" t="str">
        <f t="shared" si="188"/>
        <v>FLN</v>
      </c>
    </row>
    <row r="2636" spans="1:30" hidden="1" x14ac:dyDescent="0.3">
      <c r="A2636" t="s">
        <v>417</v>
      </c>
      <c r="B2636">
        <f t="shared" si="184"/>
        <v>400155</v>
      </c>
      <c r="C2636">
        <v>155</v>
      </c>
      <c r="D2636">
        <f>VLOOKUP($B2636,TrialDesign!$E$2:$I$1147,5,FALSE)</f>
        <v>8</v>
      </c>
      <c r="E2636" t="str">
        <f>VLOOKUP($B2636,TrialDesign!$E$2:$I$1147,3,FALSE)</f>
        <v>Nil</v>
      </c>
      <c r="F2636" t="str">
        <f>VLOOKUP($B2636,TrialDesign!$E$2:$I$1147,4,FALSE)</f>
        <v>Amarok</v>
      </c>
      <c r="G2636" s="1">
        <v>41985</v>
      </c>
      <c r="H2636" s="1" t="str">
        <f>VLOOKUP(B2636,TrialDesign!$E$2:$J$1147,6,FALSE)</f>
        <v>None_8h</v>
      </c>
      <c r="K2636">
        <v>4</v>
      </c>
      <c r="M2636">
        <v>15</v>
      </c>
      <c r="O2636">
        <v>253</v>
      </c>
      <c r="V2636">
        <v>3</v>
      </c>
      <c r="W2636">
        <f>VLOOKUP(H2636&amp;"_"&amp;M2636+1,'Leaf lengths'!$J$6:$Q$104,VLOOKUP(F2636,'Leaf lengths'!$S$1:$T$6,2,FALSE),FALSE)</f>
        <v>224.33333333333334</v>
      </c>
      <c r="X2636">
        <f t="shared" si="187"/>
        <v>0</v>
      </c>
      <c r="Y2636">
        <f t="shared" si="186"/>
        <v>15</v>
      </c>
      <c r="Z2636" t="str">
        <f t="shared" si="185"/>
        <v/>
      </c>
      <c r="AD2636" t="str">
        <f t="shared" si="188"/>
        <v>FLN</v>
      </c>
    </row>
    <row r="2637" spans="1:30" ht="15" hidden="1" customHeight="1" x14ac:dyDescent="0.3">
      <c r="A2637" t="s">
        <v>417</v>
      </c>
      <c r="B2637">
        <f t="shared" si="184"/>
        <v>400162</v>
      </c>
      <c r="C2637">
        <v>162</v>
      </c>
      <c r="D2637">
        <f>VLOOKUP($B2637,TrialDesign!$E$2:$I$1147,5,FALSE)</f>
        <v>8</v>
      </c>
      <c r="E2637" t="str">
        <f>VLOOKUP($B2637,TrialDesign!$E$2:$I$1147,3,FALSE)</f>
        <v>Nil</v>
      </c>
      <c r="F2637" t="str">
        <f>VLOOKUP($B2637,TrialDesign!$E$2:$I$1147,4,FALSE)</f>
        <v>Amarok</v>
      </c>
      <c r="G2637" s="1">
        <v>41985</v>
      </c>
      <c r="H2637" s="1" t="str">
        <f>VLOOKUP(B2637,TrialDesign!$E$2:$J$1147,6,FALSE)</f>
        <v>None_8h</v>
      </c>
      <c r="J2637" t="s">
        <v>389</v>
      </c>
      <c r="K2637">
        <v>1</v>
      </c>
      <c r="M2637">
        <v>17</v>
      </c>
      <c r="O2637">
        <v>255</v>
      </c>
      <c r="V2637">
        <v>3</v>
      </c>
      <c r="W2637">
        <f>VLOOKUP(H2637&amp;"_"&amp;M2637+1,'Leaf lengths'!$J$6:$Q$104,VLOOKUP(F2637,'Leaf lengths'!$S$1:$T$6,2,FALSE),FALSE)</f>
        <v>224.33333333333334</v>
      </c>
      <c r="X2637">
        <f t="shared" si="187"/>
        <v>0</v>
      </c>
      <c r="Y2637">
        <f t="shared" si="186"/>
        <v>17</v>
      </c>
      <c r="Z2637" t="str">
        <f t="shared" si="185"/>
        <v/>
      </c>
      <c r="AD2637" t="str">
        <f t="shared" si="188"/>
        <v>FLN</v>
      </c>
    </row>
    <row r="2638" spans="1:30" ht="15" hidden="1" customHeight="1" x14ac:dyDescent="0.3">
      <c r="A2638" t="s">
        <v>417</v>
      </c>
      <c r="B2638">
        <f t="shared" ref="B2638:B2701" si="189">400000+C2638</f>
        <v>400162</v>
      </c>
      <c r="C2638">
        <v>162</v>
      </c>
      <c r="D2638">
        <f>VLOOKUP($B2638,TrialDesign!$E$2:$I$1147,5,FALSE)</f>
        <v>8</v>
      </c>
      <c r="E2638" t="str">
        <f>VLOOKUP($B2638,TrialDesign!$E$2:$I$1147,3,FALSE)</f>
        <v>Nil</v>
      </c>
      <c r="F2638" t="str">
        <f>VLOOKUP($B2638,TrialDesign!$E$2:$I$1147,4,FALSE)</f>
        <v>Amarok</v>
      </c>
      <c r="G2638" s="1">
        <v>41985</v>
      </c>
      <c r="H2638" s="1" t="str">
        <f>VLOOKUP(B2638,TrialDesign!$E$2:$J$1147,6,FALSE)</f>
        <v>None_8h</v>
      </c>
      <c r="K2638">
        <v>2</v>
      </c>
      <c r="M2638">
        <v>18</v>
      </c>
      <c r="O2638">
        <v>310</v>
      </c>
      <c r="V2638">
        <v>3</v>
      </c>
      <c r="W2638">
        <f>VLOOKUP(H2638&amp;"_"&amp;M2638+1,'Leaf lengths'!$J$6:$Q$104,VLOOKUP(F2638,'Leaf lengths'!$S$1:$T$6,2,FALSE),FALSE)</f>
        <v>224.33333333333334</v>
      </c>
      <c r="X2638">
        <f t="shared" si="187"/>
        <v>0</v>
      </c>
      <c r="Y2638">
        <f t="shared" si="186"/>
        <v>18</v>
      </c>
      <c r="Z2638" t="str">
        <f t="shared" si="185"/>
        <v/>
      </c>
      <c r="AD2638" t="str">
        <f t="shared" si="188"/>
        <v>FLN</v>
      </c>
    </row>
    <row r="2639" spans="1:30" ht="15" hidden="1" customHeight="1" x14ac:dyDescent="0.3">
      <c r="A2639" t="s">
        <v>417</v>
      </c>
      <c r="B2639">
        <f t="shared" si="189"/>
        <v>400162</v>
      </c>
      <c r="C2639">
        <v>162</v>
      </c>
      <c r="D2639">
        <f>VLOOKUP($B2639,TrialDesign!$E$2:$I$1147,5,FALSE)</f>
        <v>8</v>
      </c>
      <c r="E2639" t="str">
        <f>VLOOKUP($B2639,TrialDesign!$E$2:$I$1147,3,FALSE)</f>
        <v>Nil</v>
      </c>
      <c r="F2639" t="str">
        <f>VLOOKUP($B2639,TrialDesign!$E$2:$I$1147,4,FALSE)</f>
        <v>Amarok</v>
      </c>
      <c r="G2639" s="1">
        <v>41985</v>
      </c>
      <c r="H2639" s="1" t="str">
        <f>VLOOKUP(B2639,TrialDesign!$E$2:$J$1147,6,FALSE)</f>
        <v>None_8h</v>
      </c>
      <c r="K2639">
        <v>3</v>
      </c>
      <c r="M2639">
        <v>17</v>
      </c>
      <c r="O2639">
        <v>295</v>
      </c>
      <c r="V2639">
        <v>3</v>
      </c>
      <c r="W2639">
        <f>VLOOKUP(H2639&amp;"_"&amp;M2639+1,'Leaf lengths'!$J$6:$Q$104,VLOOKUP(F2639,'Leaf lengths'!$S$1:$T$6,2,FALSE),FALSE)</f>
        <v>224.33333333333334</v>
      </c>
      <c r="X2639">
        <f t="shared" si="187"/>
        <v>0</v>
      </c>
      <c r="Y2639">
        <f t="shared" si="186"/>
        <v>17</v>
      </c>
      <c r="Z2639" t="str">
        <f t="shared" si="185"/>
        <v/>
      </c>
      <c r="AD2639" t="str">
        <f t="shared" si="188"/>
        <v>FLN</v>
      </c>
    </row>
    <row r="2640" spans="1:30" ht="15" hidden="1" customHeight="1" x14ac:dyDescent="0.3">
      <c r="A2640" t="s">
        <v>417</v>
      </c>
      <c r="B2640">
        <f t="shared" si="189"/>
        <v>400162</v>
      </c>
      <c r="C2640">
        <v>162</v>
      </c>
      <c r="D2640">
        <f>VLOOKUP($B2640,TrialDesign!$E$2:$I$1147,5,FALSE)</f>
        <v>8</v>
      </c>
      <c r="E2640" t="str">
        <f>VLOOKUP($B2640,TrialDesign!$E$2:$I$1147,3,FALSE)</f>
        <v>Nil</v>
      </c>
      <c r="F2640" t="str">
        <f>VLOOKUP($B2640,TrialDesign!$E$2:$I$1147,4,FALSE)</f>
        <v>Amarok</v>
      </c>
      <c r="G2640" s="1">
        <v>41985</v>
      </c>
      <c r="H2640" s="1" t="str">
        <f>VLOOKUP(B2640,TrialDesign!$E$2:$J$1147,6,FALSE)</f>
        <v>None_8h</v>
      </c>
      <c r="K2640">
        <v>4</v>
      </c>
      <c r="M2640">
        <v>17</v>
      </c>
      <c r="O2640">
        <v>230</v>
      </c>
      <c r="V2640">
        <v>3</v>
      </c>
      <c r="W2640">
        <f>VLOOKUP(H2640&amp;"_"&amp;M2640+1,'Leaf lengths'!$J$6:$Q$104,VLOOKUP(F2640,'Leaf lengths'!$S$1:$T$6,2,FALSE),FALSE)</f>
        <v>224.33333333333334</v>
      </c>
      <c r="X2640">
        <f t="shared" si="187"/>
        <v>0</v>
      </c>
      <c r="Y2640">
        <f t="shared" si="186"/>
        <v>17</v>
      </c>
      <c r="Z2640" t="str">
        <f t="shared" si="185"/>
        <v/>
      </c>
      <c r="AD2640" t="str">
        <f t="shared" si="188"/>
        <v>FLN</v>
      </c>
    </row>
    <row r="2641" spans="1:30" ht="15" hidden="1" customHeight="1" x14ac:dyDescent="0.3">
      <c r="A2641" t="s">
        <v>417</v>
      </c>
      <c r="B2641">
        <f t="shared" si="189"/>
        <v>400175</v>
      </c>
      <c r="C2641">
        <v>175</v>
      </c>
      <c r="D2641">
        <f>VLOOKUP($B2641,TrialDesign!$E$2:$I$1147,5,FALSE)</f>
        <v>8</v>
      </c>
      <c r="E2641" t="str">
        <f>VLOOKUP($B2641,TrialDesign!$E$2:$I$1147,3,FALSE)</f>
        <v>Nil</v>
      </c>
      <c r="F2641" t="str">
        <f>VLOOKUP($B2641,TrialDesign!$E$2:$I$1147,4,FALSE)</f>
        <v>Amarok</v>
      </c>
      <c r="G2641" s="1">
        <v>41985</v>
      </c>
      <c r="H2641" s="1" t="str">
        <f>VLOOKUP(B2641,TrialDesign!$E$2:$J$1147,6,FALSE)</f>
        <v>None_8h</v>
      </c>
      <c r="J2641" t="s">
        <v>386</v>
      </c>
      <c r="K2641">
        <v>1</v>
      </c>
      <c r="M2641">
        <v>16</v>
      </c>
      <c r="O2641">
        <v>227</v>
      </c>
      <c r="V2641">
        <v>3</v>
      </c>
      <c r="W2641">
        <f>VLOOKUP(H2641&amp;"_"&amp;M2641+1,'Leaf lengths'!$J$6:$Q$104,VLOOKUP(F2641,'Leaf lengths'!$S$1:$T$6,2,FALSE),FALSE)</f>
        <v>224.33333333333334</v>
      </c>
      <c r="X2641">
        <f t="shared" si="187"/>
        <v>0</v>
      </c>
      <c r="Y2641">
        <f t="shared" si="186"/>
        <v>16</v>
      </c>
      <c r="Z2641" t="str">
        <f t="shared" si="185"/>
        <v/>
      </c>
      <c r="AD2641" t="str">
        <f t="shared" si="188"/>
        <v>FLN</v>
      </c>
    </row>
    <row r="2642" spans="1:30" ht="15" hidden="1" customHeight="1" x14ac:dyDescent="0.3">
      <c r="A2642" t="s">
        <v>417</v>
      </c>
      <c r="B2642">
        <f t="shared" si="189"/>
        <v>400175</v>
      </c>
      <c r="C2642">
        <v>175</v>
      </c>
      <c r="D2642">
        <f>VLOOKUP($B2642,TrialDesign!$E$2:$I$1147,5,FALSE)</f>
        <v>8</v>
      </c>
      <c r="E2642" t="str">
        <f>VLOOKUP($B2642,TrialDesign!$E$2:$I$1147,3,FALSE)</f>
        <v>Nil</v>
      </c>
      <c r="F2642" t="str">
        <f>VLOOKUP($B2642,TrialDesign!$E$2:$I$1147,4,FALSE)</f>
        <v>Amarok</v>
      </c>
      <c r="G2642" s="1">
        <v>41985</v>
      </c>
      <c r="H2642" s="1" t="str">
        <f>VLOOKUP(B2642,TrialDesign!$E$2:$J$1147,6,FALSE)</f>
        <v>None_8h</v>
      </c>
      <c r="K2642">
        <v>2</v>
      </c>
      <c r="M2642">
        <v>16</v>
      </c>
      <c r="O2642">
        <v>210</v>
      </c>
      <c r="V2642">
        <v>3</v>
      </c>
      <c r="W2642">
        <f>VLOOKUP(H2642&amp;"_"&amp;M2642+1,'Leaf lengths'!$J$6:$Q$104,VLOOKUP(F2642,'Leaf lengths'!$S$1:$T$6,2,FALSE),FALSE)</f>
        <v>224.33333333333334</v>
      </c>
      <c r="X2642">
        <f t="shared" si="187"/>
        <v>0</v>
      </c>
      <c r="Y2642">
        <f t="shared" si="186"/>
        <v>16</v>
      </c>
      <c r="Z2642" t="str">
        <f t="shared" si="185"/>
        <v/>
      </c>
      <c r="AD2642" t="str">
        <f t="shared" si="188"/>
        <v>FLN</v>
      </c>
    </row>
    <row r="2643" spans="1:30" ht="15" hidden="1" customHeight="1" x14ac:dyDescent="0.3">
      <c r="A2643" t="s">
        <v>417</v>
      </c>
      <c r="B2643">
        <f t="shared" si="189"/>
        <v>400175</v>
      </c>
      <c r="C2643">
        <v>175</v>
      </c>
      <c r="D2643">
        <f>VLOOKUP($B2643,TrialDesign!$E$2:$I$1147,5,FALSE)</f>
        <v>8</v>
      </c>
      <c r="E2643" t="str">
        <f>VLOOKUP($B2643,TrialDesign!$E$2:$I$1147,3,FALSE)</f>
        <v>Nil</v>
      </c>
      <c r="F2643" t="str">
        <f>VLOOKUP($B2643,TrialDesign!$E$2:$I$1147,4,FALSE)</f>
        <v>Amarok</v>
      </c>
      <c r="G2643" s="1">
        <v>41985</v>
      </c>
      <c r="H2643" s="1" t="str">
        <f>VLOOKUP(B2643,TrialDesign!$E$2:$J$1147,6,FALSE)</f>
        <v>None_8h</v>
      </c>
      <c r="K2643">
        <v>3</v>
      </c>
      <c r="M2643">
        <v>16</v>
      </c>
      <c r="O2643">
        <v>290</v>
      </c>
      <c r="V2643">
        <v>3</v>
      </c>
      <c r="W2643">
        <f>VLOOKUP(H2643&amp;"_"&amp;M2643+1,'Leaf lengths'!$J$6:$Q$104,VLOOKUP(F2643,'Leaf lengths'!$S$1:$T$6,2,FALSE),FALSE)</f>
        <v>224.33333333333334</v>
      </c>
      <c r="X2643">
        <f t="shared" si="187"/>
        <v>0</v>
      </c>
      <c r="Y2643">
        <f t="shared" si="186"/>
        <v>16</v>
      </c>
      <c r="Z2643" t="str">
        <f t="shared" si="185"/>
        <v/>
      </c>
      <c r="AD2643" t="str">
        <f t="shared" si="188"/>
        <v>FLN</v>
      </c>
    </row>
    <row r="2644" spans="1:30" ht="15" hidden="1" customHeight="1" x14ac:dyDescent="0.3">
      <c r="A2644" t="s">
        <v>417</v>
      </c>
      <c r="B2644">
        <f t="shared" si="189"/>
        <v>400175</v>
      </c>
      <c r="C2644">
        <v>175</v>
      </c>
      <c r="D2644">
        <f>VLOOKUP($B2644,TrialDesign!$E$2:$I$1147,5,FALSE)</f>
        <v>8</v>
      </c>
      <c r="E2644" t="str">
        <f>VLOOKUP($B2644,TrialDesign!$E$2:$I$1147,3,FALSE)</f>
        <v>Nil</v>
      </c>
      <c r="F2644" t="str">
        <f>VLOOKUP($B2644,TrialDesign!$E$2:$I$1147,4,FALSE)</f>
        <v>Amarok</v>
      </c>
      <c r="G2644" s="1">
        <v>41985</v>
      </c>
      <c r="H2644" s="1" t="str">
        <f>VLOOKUP(B2644,TrialDesign!$E$2:$J$1147,6,FALSE)</f>
        <v>None_8h</v>
      </c>
      <c r="K2644">
        <v>4</v>
      </c>
      <c r="M2644">
        <v>14</v>
      </c>
      <c r="O2644">
        <v>240</v>
      </c>
      <c r="V2644">
        <v>3</v>
      </c>
      <c r="W2644">
        <f>VLOOKUP(H2644&amp;"_"&amp;M2644+1,'Leaf lengths'!$J$6:$Q$104,VLOOKUP(F2644,'Leaf lengths'!$S$1:$T$6,2,FALSE),FALSE)</f>
        <v>224.33333333333334</v>
      </c>
      <c r="X2644">
        <f t="shared" si="187"/>
        <v>0</v>
      </c>
      <c r="Y2644">
        <f t="shared" si="186"/>
        <v>14</v>
      </c>
      <c r="Z2644" t="str">
        <f t="shared" si="185"/>
        <v/>
      </c>
      <c r="AD2644" t="str">
        <f t="shared" si="188"/>
        <v>FLN</v>
      </c>
    </row>
    <row r="2645" spans="1:30" ht="15" hidden="1" customHeight="1" x14ac:dyDescent="0.3">
      <c r="A2645" t="s">
        <v>417</v>
      </c>
      <c r="B2645">
        <f t="shared" si="189"/>
        <v>400189</v>
      </c>
      <c r="C2645">
        <v>189</v>
      </c>
      <c r="D2645">
        <f>VLOOKUP($B2645,TrialDesign!$E$2:$I$1147,5,FALSE)</f>
        <v>8</v>
      </c>
      <c r="E2645" t="str">
        <f>VLOOKUP($B2645,TrialDesign!$E$2:$I$1147,3,FALSE)</f>
        <v>Nil</v>
      </c>
      <c r="F2645" t="str">
        <f>VLOOKUP($B2645,TrialDesign!$E$2:$I$1147,4,FALSE)</f>
        <v>Amarok</v>
      </c>
      <c r="G2645" s="1">
        <v>41985</v>
      </c>
      <c r="H2645" s="1" t="str">
        <f>VLOOKUP(B2645,TrialDesign!$E$2:$J$1147,6,FALSE)</f>
        <v>None_8h</v>
      </c>
      <c r="J2645" t="s">
        <v>379</v>
      </c>
      <c r="K2645">
        <v>1</v>
      </c>
      <c r="M2645">
        <v>18</v>
      </c>
      <c r="O2645">
        <v>190</v>
      </c>
      <c r="V2645">
        <v>3</v>
      </c>
      <c r="W2645">
        <f>VLOOKUP(H2645&amp;"_"&amp;M2645+1,'Leaf lengths'!$J$6:$Q$104,VLOOKUP(F2645,'Leaf lengths'!$S$1:$T$6,2,FALSE),FALSE)</f>
        <v>224.33333333333334</v>
      </c>
      <c r="X2645">
        <f t="shared" si="187"/>
        <v>0</v>
      </c>
      <c r="Y2645">
        <f t="shared" si="186"/>
        <v>18</v>
      </c>
      <c r="Z2645" t="str">
        <f t="shared" si="185"/>
        <v/>
      </c>
      <c r="AD2645" t="str">
        <f t="shared" si="188"/>
        <v>FLN</v>
      </c>
    </row>
    <row r="2646" spans="1:30" ht="15" hidden="1" customHeight="1" x14ac:dyDescent="0.3">
      <c r="A2646" t="s">
        <v>417</v>
      </c>
      <c r="B2646">
        <f t="shared" si="189"/>
        <v>400189</v>
      </c>
      <c r="C2646">
        <v>189</v>
      </c>
      <c r="D2646">
        <f>VLOOKUP($B2646,TrialDesign!$E$2:$I$1147,5,FALSE)</f>
        <v>8</v>
      </c>
      <c r="E2646" t="str">
        <f>VLOOKUP($B2646,TrialDesign!$E$2:$I$1147,3,FALSE)</f>
        <v>Nil</v>
      </c>
      <c r="F2646" t="str">
        <f>VLOOKUP($B2646,TrialDesign!$E$2:$I$1147,4,FALSE)</f>
        <v>Amarok</v>
      </c>
      <c r="G2646" s="1">
        <v>41985</v>
      </c>
      <c r="H2646" s="1" t="str">
        <f>VLOOKUP(B2646,TrialDesign!$E$2:$J$1147,6,FALSE)</f>
        <v>None_8h</v>
      </c>
      <c r="K2646">
        <v>2</v>
      </c>
      <c r="M2646">
        <v>18</v>
      </c>
      <c r="O2646">
        <v>245</v>
      </c>
      <c r="V2646">
        <v>4</v>
      </c>
      <c r="W2646">
        <f>VLOOKUP(H2646&amp;"_"&amp;M2646+1,'Leaf lengths'!$J$6:$Q$104,VLOOKUP(F2646,'Leaf lengths'!$S$1:$T$6,2,FALSE),FALSE)</f>
        <v>224.33333333333334</v>
      </c>
      <c r="X2646">
        <f t="shared" si="187"/>
        <v>0</v>
      </c>
      <c r="Y2646">
        <f t="shared" si="186"/>
        <v>18</v>
      </c>
      <c r="Z2646" t="str">
        <f t="shared" si="185"/>
        <v/>
      </c>
      <c r="AD2646" t="str">
        <f t="shared" si="188"/>
        <v>FLN</v>
      </c>
    </row>
    <row r="2647" spans="1:30" ht="15" hidden="1" customHeight="1" x14ac:dyDescent="0.3">
      <c r="A2647" t="s">
        <v>417</v>
      </c>
      <c r="B2647">
        <f t="shared" si="189"/>
        <v>400189</v>
      </c>
      <c r="C2647">
        <v>189</v>
      </c>
      <c r="D2647">
        <f>VLOOKUP($B2647,TrialDesign!$E$2:$I$1147,5,FALSE)</f>
        <v>8</v>
      </c>
      <c r="E2647" t="str">
        <f>VLOOKUP($B2647,TrialDesign!$E$2:$I$1147,3,FALSE)</f>
        <v>Nil</v>
      </c>
      <c r="F2647" t="str">
        <f>VLOOKUP($B2647,TrialDesign!$E$2:$I$1147,4,FALSE)</f>
        <v>Amarok</v>
      </c>
      <c r="G2647" s="1">
        <v>41985</v>
      </c>
      <c r="H2647" s="1" t="str">
        <f>VLOOKUP(B2647,TrialDesign!$E$2:$J$1147,6,FALSE)</f>
        <v>None_8h</v>
      </c>
      <c r="K2647">
        <v>3</v>
      </c>
      <c r="M2647">
        <v>18</v>
      </c>
      <c r="O2647">
        <v>255</v>
      </c>
      <c r="V2647">
        <v>2</v>
      </c>
      <c r="W2647">
        <f>VLOOKUP(H2647&amp;"_"&amp;M2647+1,'Leaf lengths'!$J$6:$Q$104,VLOOKUP(F2647,'Leaf lengths'!$S$1:$T$6,2,FALSE),FALSE)</f>
        <v>224.33333333333334</v>
      </c>
      <c r="X2647">
        <f t="shared" si="187"/>
        <v>0</v>
      </c>
      <c r="Y2647">
        <f t="shared" si="186"/>
        <v>18</v>
      </c>
      <c r="Z2647" t="str">
        <f t="shared" si="185"/>
        <v/>
      </c>
      <c r="AD2647" t="str">
        <f t="shared" si="188"/>
        <v>FLN</v>
      </c>
    </row>
    <row r="2648" spans="1:30" ht="15" hidden="1" customHeight="1" x14ac:dyDescent="0.3">
      <c r="A2648" t="s">
        <v>417</v>
      </c>
      <c r="B2648">
        <f t="shared" si="189"/>
        <v>400189</v>
      </c>
      <c r="C2648">
        <v>189</v>
      </c>
      <c r="D2648">
        <f>VLOOKUP($B2648,TrialDesign!$E$2:$I$1147,5,FALSE)</f>
        <v>8</v>
      </c>
      <c r="E2648" t="str">
        <f>VLOOKUP($B2648,TrialDesign!$E$2:$I$1147,3,FALSE)</f>
        <v>Nil</v>
      </c>
      <c r="F2648" t="str">
        <f>VLOOKUP($B2648,TrialDesign!$E$2:$I$1147,4,FALSE)</f>
        <v>Amarok</v>
      </c>
      <c r="G2648" s="1">
        <v>41985</v>
      </c>
      <c r="H2648" s="1" t="str">
        <f>VLOOKUP(B2648,TrialDesign!$E$2:$J$1147,6,FALSE)</f>
        <v>None_8h</v>
      </c>
      <c r="K2648">
        <v>4</v>
      </c>
      <c r="M2648">
        <v>17</v>
      </c>
      <c r="O2648">
        <v>285</v>
      </c>
      <c r="V2648">
        <v>3</v>
      </c>
      <c r="W2648">
        <f>VLOOKUP(H2648&amp;"_"&amp;M2648+1,'Leaf lengths'!$J$6:$Q$104,VLOOKUP(F2648,'Leaf lengths'!$S$1:$T$6,2,FALSE),FALSE)</f>
        <v>224.33333333333334</v>
      </c>
      <c r="X2648">
        <f t="shared" si="187"/>
        <v>0</v>
      </c>
      <c r="Y2648">
        <f t="shared" si="186"/>
        <v>17</v>
      </c>
      <c r="Z2648" t="str">
        <f t="shared" si="185"/>
        <v/>
      </c>
      <c r="AD2648" t="str">
        <f t="shared" si="188"/>
        <v>FLN</v>
      </c>
    </row>
    <row r="2649" spans="1:30" ht="15" hidden="1" customHeight="1" x14ac:dyDescent="0.3">
      <c r="A2649" t="s">
        <v>417</v>
      </c>
      <c r="B2649">
        <f t="shared" si="189"/>
        <v>400190</v>
      </c>
      <c r="C2649">
        <v>190</v>
      </c>
      <c r="D2649">
        <f>VLOOKUP($B2649,TrialDesign!$E$2:$I$1147,5,FALSE)</f>
        <v>8</v>
      </c>
      <c r="E2649" t="str">
        <f>VLOOKUP($B2649,TrialDesign!$E$2:$I$1147,3,FALSE)</f>
        <v>Nil</v>
      </c>
      <c r="F2649" t="str">
        <f>VLOOKUP($B2649,TrialDesign!$E$2:$I$1147,4,FALSE)</f>
        <v>Amarok</v>
      </c>
      <c r="G2649" s="1">
        <v>41985</v>
      </c>
      <c r="H2649" s="1" t="str">
        <f>VLOOKUP(B2649,TrialDesign!$E$2:$J$1147,6,FALSE)</f>
        <v>None_8h</v>
      </c>
      <c r="J2649" t="s">
        <v>378</v>
      </c>
      <c r="K2649">
        <v>1</v>
      </c>
      <c r="M2649">
        <v>17</v>
      </c>
      <c r="O2649">
        <v>250</v>
      </c>
      <c r="V2649">
        <v>3</v>
      </c>
      <c r="W2649">
        <f>VLOOKUP(H2649&amp;"_"&amp;M2649+1,'Leaf lengths'!$J$6:$Q$104,VLOOKUP(F2649,'Leaf lengths'!$S$1:$T$6,2,FALSE),FALSE)</f>
        <v>224.33333333333334</v>
      </c>
      <c r="X2649">
        <f t="shared" si="187"/>
        <v>0</v>
      </c>
      <c r="Y2649">
        <f t="shared" si="186"/>
        <v>17</v>
      </c>
      <c r="Z2649" t="str">
        <f t="shared" si="185"/>
        <v/>
      </c>
      <c r="AD2649" t="str">
        <f t="shared" si="188"/>
        <v>FLN</v>
      </c>
    </row>
    <row r="2650" spans="1:30" ht="15" hidden="1" customHeight="1" x14ac:dyDescent="0.3">
      <c r="A2650" t="s">
        <v>417</v>
      </c>
      <c r="B2650">
        <f t="shared" si="189"/>
        <v>400190</v>
      </c>
      <c r="C2650">
        <v>190</v>
      </c>
      <c r="D2650">
        <f>VLOOKUP($B2650,TrialDesign!$E$2:$I$1147,5,FALSE)</f>
        <v>8</v>
      </c>
      <c r="E2650" t="str">
        <f>VLOOKUP($B2650,TrialDesign!$E$2:$I$1147,3,FALSE)</f>
        <v>Nil</v>
      </c>
      <c r="F2650" t="str">
        <f>VLOOKUP($B2650,TrialDesign!$E$2:$I$1147,4,FALSE)</f>
        <v>Amarok</v>
      </c>
      <c r="G2650" s="1">
        <v>41985</v>
      </c>
      <c r="H2650" s="1" t="str">
        <f>VLOOKUP(B2650,TrialDesign!$E$2:$J$1147,6,FALSE)</f>
        <v>None_8h</v>
      </c>
      <c r="K2650">
        <v>2</v>
      </c>
      <c r="M2650">
        <v>16</v>
      </c>
      <c r="O2650">
        <v>270</v>
      </c>
      <c r="V2650">
        <v>3</v>
      </c>
      <c r="W2650">
        <f>VLOOKUP(H2650&amp;"_"&amp;M2650+1,'Leaf lengths'!$J$6:$Q$104,VLOOKUP(F2650,'Leaf lengths'!$S$1:$T$6,2,FALSE),FALSE)</f>
        <v>224.33333333333334</v>
      </c>
      <c r="X2650">
        <f t="shared" si="187"/>
        <v>0</v>
      </c>
      <c r="Y2650">
        <f t="shared" si="186"/>
        <v>16</v>
      </c>
      <c r="Z2650" t="str">
        <f t="shared" si="185"/>
        <v/>
      </c>
      <c r="AD2650" t="str">
        <f t="shared" si="188"/>
        <v>FLN</v>
      </c>
    </row>
    <row r="2651" spans="1:30" ht="15" hidden="1" customHeight="1" x14ac:dyDescent="0.3">
      <c r="A2651" t="s">
        <v>417</v>
      </c>
      <c r="B2651">
        <f t="shared" si="189"/>
        <v>400190</v>
      </c>
      <c r="C2651">
        <v>190</v>
      </c>
      <c r="D2651">
        <f>VLOOKUP($B2651,TrialDesign!$E$2:$I$1147,5,FALSE)</f>
        <v>8</v>
      </c>
      <c r="E2651" t="str">
        <f>VLOOKUP($B2651,TrialDesign!$E$2:$I$1147,3,FALSE)</f>
        <v>Nil</v>
      </c>
      <c r="F2651" t="str">
        <f>VLOOKUP($B2651,TrialDesign!$E$2:$I$1147,4,FALSE)</f>
        <v>Amarok</v>
      </c>
      <c r="G2651" s="1">
        <v>41985</v>
      </c>
      <c r="H2651" s="1" t="str">
        <f>VLOOKUP(B2651,TrialDesign!$E$2:$J$1147,6,FALSE)</f>
        <v>None_8h</v>
      </c>
      <c r="K2651">
        <v>3</v>
      </c>
      <c r="M2651">
        <v>17</v>
      </c>
      <c r="O2651">
        <v>325</v>
      </c>
      <c r="V2651">
        <v>3</v>
      </c>
      <c r="W2651">
        <f>VLOOKUP(H2651&amp;"_"&amp;M2651+1,'Leaf lengths'!$J$6:$Q$104,VLOOKUP(F2651,'Leaf lengths'!$S$1:$T$6,2,FALSE),FALSE)</f>
        <v>224.33333333333334</v>
      </c>
      <c r="X2651">
        <f t="shared" si="187"/>
        <v>0</v>
      </c>
      <c r="Y2651">
        <f t="shared" si="186"/>
        <v>17</v>
      </c>
      <c r="Z2651" t="str">
        <f t="shared" si="185"/>
        <v/>
      </c>
      <c r="AD2651" t="str">
        <f t="shared" si="188"/>
        <v>FLN</v>
      </c>
    </row>
    <row r="2652" spans="1:30" ht="15" hidden="1" customHeight="1" x14ac:dyDescent="0.3">
      <c r="A2652" t="s">
        <v>417</v>
      </c>
      <c r="B2652">
        <f t="shared" si="189"/>
        <v>400190</v>
      </c>
      <c r="C2652">
        <v>190</v>
      </c>
      <c r="D2652">
        <f>VLOOKUP($B2652,TrialDesign!$E$2:$I$1147,5,FALSE)</f>
        <v>8</v>
      </c>
      <c r="E2652" t="str">
        <f>VLOOKUP($B2652,TrialDesign!$E$2:$I$1147,3,FALSE)</f>
        <v>Nil</v>
      </c>
      <c r="F2652" t="str">
        <f>VLOOKUP($B2652,TrialDesign!$E$2:$I$1147,4,FALSE)</f>
        <v>Amarok</v>
      </c>
      <c r="G2652" s="1">
        <v>41985</v>
      </c>
      <c r="H2652" s="1" t="str">
        <f>VLOOKUP(B2652,TrialDesign!$E$2:$J$1147,6,FALSE)</f>
        <v>None_8h</v>
      </c>
      <c r="K2652">
        <v>4</v>
      </c>
      <c r="M2652">
        <v>18</v>
      </c>
      <c r="O2652">
        <v>210</v>
      </c>
      <c r="V2652">
        <v>3</v>
      </c>
      <c r="W2652">
        <f>VLOOKUP(H2652&amp;"_"&amp;M2652+1,'Leaf lengths'!$J$6:$Q$104,VLOOKUP(F2652,'Leaf lengths'!$S$1:$T$6,2,FALSE),FALSE)</f>
        <v>224.33333333333334</v>
      </c>
      <c r="X2652">
        <f t="shared" si="187"/>
        <v>0</v>
      </c>
      <c r="Y2652">
        <f t="shared" si="186"/>
        <v>18</v>
      </c>
      <c r="Z2652" t="str">
        <f t="shared" si="185"/>
        <v/>
      </c>
      <c r="AD2652" t="str">
        <f t="shared" si="188"/>
        <v>FLN</v>
      </c>
    </row>
    <row r="2653" spans="1:30" ht="15" hidden="1" customHeight="1" x14ac:dyDescent="0.3">
      <c r="A2653" t="s">
        <v>417</v>
      </c>
      <c r="B2653">
        <f t="shared" si="189"/>
        <v>400201</v>
      </c>
      <c r="C2653">
        <v>201</v>
      </c>
      <c r="D2653">
        <f>VLOOKUP($B2653,TrialDesign!$E$2:$I$1147,5,FALSE)</f>
        <v>8</v>
      </c>
      <c r="E2653" t="str">
        <f>VLOOKUP($B2653,TrialDesign!$E$2:$I$1147,3,FALSE)</f>
        <v>Nil</v>
      </c>
      <c r="F2653" t="str">
        <f>VLOOKUP($B2653,TrialDesign!$E$2:$I$1147,4,FALSE)</f>
        <v>Amarok</v>
      </c>
      <c r="G2653" s="1">
        <v>41985</v>
      </c>
      <c r="H2653" s="1" t="str">
        <f>VLOOKUP(B2653,TrialDesign!$E$2:$J$1147,6,FALSE)</f>
        <v>None_8h</v>
      </c>
      <c r="J2653" t="s">
        <v>390</v>
      </c>
      <c r="K2653">
        <v>1</v>
      </c>
      <c r="M2653">
        <v>16</v>
      </c>
      <c r="O2653">
        <v>277</v>
      </c>
      <c r="V2653">
        <v>3</v>
      </c>
      <c r="W2653">
        <f>VLOOKUP(H2653&amp;"_"&amp;M2653+1,'Leaf lengths'!$J$6:$Q$104,VLOOKUP(F2653,'Leaf lengths'!$S$1:$T$6,2,FALSE),FALSE)</f>
        <v>224.33333333333334</v>
      </c>
      <c r="X2653">
        <f t="shared" si="187"/>
        <v>0</v>
      </c>
      <c r="Y2653">
        <f t="shared" si="186"/>
        <v>16</v>
      </c>
      <c r="Z2653" t="str">
        <f t="shared" si="185"/>
        <v/>
      </c>
      <c r="AD2653" t="str">
        <f t="shared" si="188"/>
        <v>FLN</v>
      </c>
    </row>
    <row r="2654" spans="1:30" ht="15" hidden="1" customHeight="1" x14ac:dyDescent="0.3">
      <c r="A2654" t="s">
        <v>417</v>
      </c>
      <c r="B2654">
        <f t="shared" si="189"/>
        <v>400201</v>
      </c>
      <c r="C2654">
        <v>201</v>
      </c>
      <c r="D2654">
        <f>VLOOKUP($B2654,TrialDesign!$E$2:$I$1147,5,FALSE)</f>
        <v>8</v>
      </c>
      <c r="E2654" t="str">
        <f>VLOOKUP($B2654,TrialDesign!$E$2:$I$1147,3,FALSE)</f>
        <v>Nil</v>
      </c>
      <c r="F2654" t="str">
        <f>VLOOKUP($B2654,TrialDesign!$E$2:$I$1147,4,FALSE)</f>
        <v>Amarok</v>
      </c>
      <c r="G2654" s="1">
        <v>41985</v>
      </c>
      <c r="H2654" s="1" t="str">
        <f>VLOOKUP(B2654,TrialDesign!$E$2:$J$1147,6,FALSE)</f>
        <v>None_8h</v>
      </c>
      <c r="K2654">
        <v>2</v>
      </c>
      <c r="M2654">
        <v>15</v>
      </c>
      <c r="O2654">
        <v>263</v>
      </c>
      <c r="V2654">
        <v>3</v>
      </c>
      <c r="W2654">
        <f>VLOOKUP(H2654&amp;"_"&amp;M2654+1,'Leaf lengths'!$J$6:$Q$104,VLOOKUP(F2654,'Leaf lengths'!$S$1:$T$6,2,FALSE),FALSE)</f>
        <v>224.33333333333334</v>
      </c>
      <c r="X2654">
        <f t="shared" si="187"/>
        <v>0</v>
      </c>
      <c r="Y2654">
        <f t="shared" si="186"/>
        <v>15</v>
      </c>
      <c r="Z2654" t="str">
        <f t="shared" ref="Z2654:Z2717" si="190">IF(S2654="","",SUM(M2654+R2654+S2654))</f>
        <v/>
      </c>
      <c r="AD2654" t="str">
        <f t="shared" si="188"/>
        <v>FLN</v>
      </c>
    </row>
    <row r="2655" spans="1:30" ht="15" hidden="1" customHeight="1" x14ac:dyDescent="0.3">
      <c r="A2655" t="s">
        <v>417</v>
      </c>
      <c r="B2655">
        <f t="shared" si="189"/>
        <v>400201</v>
      </c>
      <c r="C2655">
        <v>201</v>
      </c>
      <c r="D2655">
        <f>VLOOKUP($B2655,TrialDesign!$E$2:$I$1147,5,FALSE)</f>
        <v>8</v>
      </c>
      <c r="E2655" t="str">
        <f>VLOOKUP($B2655,TrialDesign!$E$2:$I$1147,3,FALSE)</f>
        <v>Nil</v>
      </c>
      <c r="F2655" t="str">
        <f>VLOOKUP($B2655,TrialDesign!$E$2:$I$1147,4,FALSE)</f>
        <v>Amarok</v>
      </c>
      <c r="G2655" s="1">
        <v>41985</v>
      </c>
      <c r="H2655" s="1" t="str">
        <f>VLOOKUP(B2655,TrialDesign!$E$2:$J$1147,6,FALSE)</f>
        <v>None_8h</v>
      </c>
      <c r="K2655">
        <v>3</v>
      </c>
      <c r="M2655">
        <v>18</v>
      </c>
      <c r="O2655">
        <v>270</v>
      </c>
      <c r="V2655">
        <v>3</v>
      </c>
      <c r="W2655">
        <f>VLOOKUP(H2655&amp;"_"&amp;M2655+1,'Leaf lengths'!$J$6:$Q$104,VLOOKUP(F2655,'Leaf lengths'!$S$1:$T$6,2,FALSE),FALSE)</f>
        <v>224.33333333333334</v>
      </c>
      <c r="X2655">
        <f t="shared" si="187"/>
        <v>0</v>
      </c>
      <c r="Y2655">
        <f t="shared" si="186"/>
        <v>18</v>
      </c>
      <c r="Z2655" t="str">
        <f t="shared" si="190"/>
        <v/>
      </c>
      <c r="AD2655" t="str">
        <f t="shared" si="188"/>
        <v>FLN</v>
      </c>
    </row>
    <row r="2656" spans="1:30" ht="15" hidden="1" customHeight="1" x14ac:dyDescent="0.3">
      <c r="A2656" t="s">
        <v>417</v>
      </c>
      <c r="B2656">
        <f t="shared" si="189"/>
        <v>400213</v>
      </c>
      <c r="C2656">
        <v>213</v>
      </c>
      <c r="D2656">
        <f>VLOOKUP($B2656,TrialDesign!$E$2:$I$1147,5,FALSE)</f>
        <v>8</v>
      </c>
      <c r="E2656" t="str">
        <f>VLOOKUP($B2656,TrialDesign!$E$2:$I$1147,3,FALSE)</f>
        <v>Nil</v>
      </c>
      <c r="F2656" t="str">
        <f>VLOOKUP($B2656,TrialDesign!$E$2:$I$1147,4,FALSE)</f>
        <v>Amarok</v>
      </c>
      <c r="G2656" s="1">
        <v>41985</v>
      </c>
      <c r="H2656" s="1" t="str">
        <f>VLOOKUP(B2656,TrialDesign!$E$2:$J$1147,6,FALSE)</f>
        <v>None_8h</v>
      </c>
      <c r="J2656" t="s">
        <v>377</v>
      </c>
      <c r="K2656">
        <v>1</v>
      </c>
      <c r="M2656">
        <v>17</v>
      </c>
      <c r="O2656">
        <v>220</v>
      </c>
      <c r="V2656">
        <v>3</v>
      </c>
      <c r="W2656">
        <f>VLOOKUP(H2656&amp;"_"&amp;M2656+1,'Leaf lengths'!$J$6:$Q$104,VLOOKUP(F2656,'Leaf lengths'!$S$1:$T$6,2,FALSE),FALSE)</f>
        <v>224.33333333333334</v>
      </c>
      <c r="X2656">
        <f t="shared" si="187"/>
        <v>0</v>
      </c>
      <c r="Y2656">
        <f t="shared" si="186"/>
        <v>17</v>
      </c>
      <c r="Z2656" t="str">
        <f t="shared" si="190"/>
        <v/>
      </c>
      <c r="AD2656" t="str">
        <f t="shared" si="188"/>
        <v>FLN</v>
      </c>
    </row>
    <row r="2657" spans="1:30" ht="15" hidden="1" customHeight="1" x14ac:dyDescent="0.3">
      <c r="A2657" t="s">
        <v>417</v>
      </c>
      <c r="B2657">
        <f t="shared" si="189"/>
        <v>400213</v>
      </c>
      <c r="C2657">
        <v>213</v>
      </c>
      <c r="D2657">
        <f>VLOOKUP($B2657,TrialDesign!$E$2:$I$1147,5,FALSE)</f>
        <v>8</v>
      </c>
      <c r="E2657" t="str">
        <f>VLOOKUP($B2657,TrialDesign!$E$2:$I$1147,3,FALSE)</f>
        <v>Nil</v>
      </c>
      <c r="F2657" t="str">
        <f>VLOOKUP($B2657,TrialDesign!$E$2:$I$1147,4,FALSE)</f>
        <v>Amarok</v>
      </c>
      <c r="G2657" s="1">
        <v>41985</v>
      </c>
      <c r="H2657" s="1" t="str">
        <f>VLOOKUP(B2657,TrialDesign!$E$2:$J$1147,6,FALSE)</f>
        <v>None_8h</v>
      </c>
      <c r="K2657">
        <v>2</v>
      </c>
      <c r="M2657">
        <v>17</v>
      </c>
      <c r="O2657">
        <v>355</v>
      </c>
      <c r="S2657">
        <v>21</v>
      </c>
      <c r="V2657">
        <v>4</v>
      </c>
      <c r="W2657">
        <f>VLOOKUP(H2657&amp;"_"&amp;M2657+1,'Leaf lengths'!$J$6:$Q$104,VLOOKUP(F2657,'Leaf lengths'!$S$1:$T$6,2,FALSE),FALSE)</f>
        <v>224.33333333333334</v>
      </c>
      <c r="X2657">
        <f t="shared" si="187"/>
        <v>0</v>
      </c>
      <c r="Y2657">
        <f t="shared" si="186"/>
        <v>17</v>
      </c>
      <c r="Z2657">
        <f t="shared" si="190"/>
        <v>38</v>
      </c>
      <c r="AD2657" t="str">
        <f t="shared" si="188"/>
        <v>FLN</v>
      </c>
    </row>
    <row r="2658" spans="1:30" ht="15" hidden="1" customHeight="1" x14ac:dyDescent="0.3">
      <c r="A2658" t="s">
        <v>417</v>
      </c>
      <c r="B2658">
        <f t="shared" si="189"/>
        <v>400213</v>
      </c>
      <c r="C2658">
        <v>213</v>
      </c>
      <c r="D2658">
        <f>VLOOKUP($B2658,TrialDesign!$E$2:$I$1147,5,FALSE)</f>
        <v>8</v>
      </c>
      <c r="E2658" t="str">
        <f>VLOOKUP($B2658,TrialDesign!$E$2:$I$1147,3,FALSE)</f>
        <v>Nil</v>
      </c>
      <c r="F2658" t="str">
        <f>VLOOKUP($B2658,TrialDesign!$E$2:$I$1147,4,FALSE)</f>
        <v>Amarok</v>
      </c>
      <c r="G2658" s="1">
        <v>41985</v>
      </c>
      <c r="H2658" s="1" t="str">
        <f>VLOOKUP(B2658,TrialDesign!$E$2:$J$1147,6,FALSE)</f>
        <v>None_8h</v>
      </c>
      <c r="K2658">
        <v>3</v>
      </c>
      <c r="M2658">
        <v>17</v>
      </c>
      <c r="O2658">
        <v>325</v>
      </c>
      <c r="V2658">
        <v>4</v>
      </c>
      <c r="W2658">
        <f>VLOOKUP(H2658&amp;"_"&amp;M2658+1,'Leaf lengths'!$J$6:$Q$104,VLOOKUP(F2658,'Leaf lengths'!$S$1:$T$6,2,FALSE),FALSE)</f>
        <v>224.33333333333334</v>
      </c>
      <c r="X2658">
        <f t="shared" si="187"/>
        <v>0</v>
      </c>
      <c r="Y2658">
        <f t="shared" ref="Y2658:Y2721" si="191">X2658+M2658</f>
        <v>17</v>
      </c>
      <c r="Z2658" t="str">
        <f t="shared" si="190"/>
        <v/>
      </c>
      <c r="AD2658" t="str">
        <f t="shared" si="188"/>
        <v>FLN</v>
      </c>
    </row>
    <row r="2659" spans="1:30" ht="15" hidden="1" customHeight="1" x14ac:dyDescent="0.3">
      <c r="A2659" t="s">
        <v>417</v>
      </c>
      <c r="B2659">
        <f t="shared" si="189"/>
        <v>400213</v>
      </c>
      <c r="C2659">
        <v>213</v>
      </c>
      <c r="D2659">
        <f>VLOOKUP($B2659,TrialDesign!$E$2:$I$1147,5,FALSE)</f>
        <v>8</v>
      </c>
      <c r="E2659" t="str">
        <f>VLOOKUP($B2659,TrialDesign!$E$2:$I$1147,3,FALSE)</f>
        <v>Nil</v>
      </c>
      <c r="F2659" t="str">
        <f>VLOOKUP($B2659,TrialDesign!$E$2:$I$1147,4,FALSE)</f>
        <v>Amarok</v>
      </c>
      <c r="G2659" s="1">
        <v>41985</v>
      </c>
      <c r="H2659" s="1" t="str">
        <f>VLOOKUP(B2659,TrialDesign!$E$2:$J$1147,6,FALSE)</f>
        <v>None_8h</v>
      </c>
      <c r="K2659">
        <v>4</v>
      </c>
      <c r="M2659">
        <v>17</v>
      </c>
      <c r="O2659">
        <v>220</v>
      </c>
      <c r="V2659">
        <v>3</v>
      </c>
      <c r="W2659">
        <f>VLOOKUP(H2659&amp;"_"&amp;M2659+1,'Leaf lengths'!$J$6:$Q$104,VLOOKUP(F2659,'Leaf lengths'!$S$1:$T$6,2,FALSE),FALSE)</f>
        <v>224.33333333333334</v>
      </c>
      <c r="X2659">
        <f t="shared" si="187"/>
        <v>0</v>
      </c>
      <c r="Y2659">
        <f t="shared" si="191"/>
        <v>17</v>
      </c>
      <c r="Z2659" t="str">
        <f t="shared" si="190"/>
        <v/>
      </c>
      <c r="AD2659" t="str">
        <f t="shared" si="188"/>
        <v>FLN</v>
      </c>
    </row>
    <row r="2660" spans="1:30" ht="15" hidden="1" customHeight="1" x14ac:dyDescent="0.3">
      <c r="A2660" t="s">
        <v>417</v>
      </c>
      <c r="B2660">
        <f t="shared" si="189"/>
        <v>400049</v>
      </c>
      <c r="C2660">
        <v>49</v>
      </c>
      <c r="D2660">
        <f>VLOOKUP($B2660,TrialDesign!$E$2:$I$1147,5,FALSE)</f>
        <v>8</v>
      </c>
      <c r="E2660" t="str">
        <f>VLOOKUP($B2660,TrialDesign!$E$2:$I$1147,3,FALSE)</f>
        <v>Nil</v>
      </c>
      <c r="F2660" t="str">
        <f>VLOOKUP($B2660,TrialDesign!$E$2:$I$1147,4,FALSE)</f>
        <v>BattenSpring</v>
      </c>
      <c r="G2660" s="1">
        <v>41862</v>
      </c>
      <c r="H2660" s="1" t="str">
        <f>VLOOKUP(B2660,TrialDesign!$E$2:$J$1147,6,FALSE)</f>
        <v>None_8h</v>
      </c>
      <c r="J2660">
        <v>49</v>
      </c>
      <c r="K2660">
        <v>1</v>
      </c>
      <c r="L2660">
        <v>1</v>
      </c>
      <c r="M2660">
        <v>2</v>
      </c>
      <c r="N2660">
        <v>3</v>
      </c>
      <c r="O2660">
        <v>40</v>
      </c>
      <c r="Q2660">
        <v>172</v>
      </c>
      <c r="R2660">
        <v>4</v>
      </c>
      <c r="S2660">
        <v>4</v>
      </c>
      <c r="U2660" t="s">
        <v>71</v>
      </c>
      <c r="W2660">
        <f>VLOOKUP(H2660&amp;"_"&amp;M2660+1,'Leaf lengths'!$J$6:$Q$104,VLOOKUP(F2660,'Leaf lengths'!$S$1:$T$6,2,FALSE),FALSE)</f>
        <v>208.77777777777777</v>
      </c>
      <c r="X2660">
        <f t="shared" si="187"/>
        <v>0.82384246939861627</v>
      </c>
      <c r="Y2660">
        <f t="shared" si="191"/>
        <v>2.8238424693986164</v>
      </c>
      <c r="Z2660">
        <f t="shared" si="190"/>
        <v>10</v>
      </c>
      <c r="AD2660" t="str">
        <f t="shared" si="188"/>
        <v/>
      </c>
    </row>
    <row r="2661" spans="1:30" ht="15" hidden="1" customHeight="1" x14ac:dyDescent="0.3">
      <c r="A2661" t="s">
        <v>417</v>
      </c>
      <c r="B2661">
        <f t="shared" si="189"/>
        <v>400049</v>
      </c>
      <c r="C2661">
        <v>49</v>
      </c>
      <c r="D2661">
        <f>VLOOKUP($B2661,TrialDesign!$E$2:$I$1147,5,FALSE)</f>
        <v>8</v>
      </c>
      <c r="E2661" t="str">
        <f>VLOOKUP($B2661,TrialDesign!$E$2:$I$1147,3,FALSE)</f>
        <v>Nil</v>
      </c>
      <c r="F2661" t="str">
        <f>VLOOKUP($B2661,TrialDesign!$E$2:$I$1147,4,FALSE)</f>
        <v>BattenSpring</v>
      </c>
      <c r="G2661" s="1">
        <v>41862</v>
      </c>
      <c r="H2661" s="1" t="str">
        <f>VLOOKUP(B2661,TrialDesign!$E$2:$J$1147,6,FALSE)</f>
        <v>None_8h</v>
      </c>
      <c r="K2661">
        <v>2</v>
      </c>
      <c r="L2661">
        <v>1</v>
      </c>
      <c r="M2661">
        <v>2</v>
      </c>
      <c r="N2661">
        <v>3</v>
      </c>
      <c r="O2661">
        <v>42</v>
      </c>
      <c r="P2661">
        <v>180</v>
      </c>
      <c r="Q2661">
        <v>154</v>
      </c>
      <c r="R2661">
        <v>4</v>
      </c>
      <c r="S2661">
        <v>4</v>
      </c>
      <c r="U2661" t="s">
        <v>71</v>
      </c>
      <c r="W2661">
        <f>VLOOKUP(H2661&amp;"_"&amp;M2661+1,'Leaf lengths'!$J$6:$Q$104,VLOOKUP(F2661,'Leaf lengths'!$S$1:$T$6,2,FALSE),FALSE)</f>
        <v>208.77777777777777</v>
      </c>
      <c r="X2661">
        <f t="shared" si="187"/>
        <v>0.73762639701969135</v>
      </c>
      <c r="Y2661">
        <f t="shared" si="191"/>
        <v>2.7376263970196915</v>
      </c>
      <c r="Z2661">
        <f t="shared" si="190"/>
        <v>10</v>
      </c>
      <c r="AD2661" t="str">
        <f t="shared" si="188"/>
        <v/>
      </c>
    </row>
    <row r="2662" spans="1:30" ht="15" hidden="1" customHeight="1" x14ac:dyDescent="0.3">
      <c r="A2662" t="s">
        <v>417</v>
      </c>
      <c r="B2662">
        <f t="shared" si="189"/>
        <v>400049</v>
      </c>
      <c r="C2662">
        <v>49</v>
      </c>
      <c r="D2662">
        <f>VLOOKUP($B2662,TrialDesign!$E$2:$I$1147,5,FALSE)</f>
        <v>8</v>
      </c>
      <c r="E2662" t="str">
        <f>VLOOKUP($B2662,TrialDesign!$E$2:$I$1147,3,FALSE)</f>
        <v>Nil</v>
      </c>
      <c r="F2662" t="str">
        <f>VLOOKUP($B2662,TrialDesign!$E$2:$I$1147,4,FALSE)</f>
        <v>BattenSpring</v>
      </c>
      <c r="G2662" s="1">
        <v>41862</v>
      </c>
      <c r="H2662" s="1" t="str">
        <f>VLOOKUP(B2662,TrialDesign!$E$2:$J$1147,6,FALSE)</f>
        <v>None_8h</v>
      </c>
      <c r="K2662">
        <v>3</v>
      </c>
      <c r="L2662">
        <v>1</v>
      </c>
      <c r="M2662">
        <v>2</v>
      </c>
      <c r="N2662">
        <v>3</v>
      </c>
      <c r="O2662">
        <v>42</v>
      </c>
      <c r="P2662">
        <v>170</v>
      </c>
      <c r="Q2662">
        <v>160</v>
      </c>
      <c r="R2662">
        <v>4</v>
      </c>
      <c r="S2662">
        <v>4</v>
      </c>
      <c r="U2662" t="s">
        <v>71</v>
      </c>
      <c r="W2662">
        <f>VLOOKUP(H2662&amp;"_"&amp;M2662+1,'Leaf lengths'!$J$6:$Q$104,VLOOKUP(F2662,'Leaf lengths'!$S$1:$T$6,2,FALSE),FALSE)</f>
        <v>208.77777777777777</v>
      </c>
      <c r="X2662">
        <f t="shared" si="187"/>
        <v>0.76636508781266632</v>
      </c>
      <c r="Y2662">
        <f t="shared" si="191"/>
        <v>2.7663650878126664</v>
      </c>
      <c r="Z2662">
        <f t="shared" si="190"/>
        <v>10</v>
      </c>
      <c r="AD2662" t="str">
        <f t="shared" si="188"/>
        <v/>
      </c>
    </row>
    <row r="2663" spans="1:30" ht="15" hidden="1" customHeight="1" x14ac:dyDescent="0.3">
      <c r="A2663" t="s">
        <v>417</v>
      </c>
      <c r="B2663">
        <f t="shared" si="189"/>
        <v>400049</v>
      </c>
      <c r="C2663">
        <v>49</v>
      </c>
      <c r="D2663">
        <f>VLOOKUP($B2663,TrialDesign!$E$2:$I$1147,5,FALSE)</f>
        <v>8</v>
      </c>
      <c r="E2663" t="str">
        <f>VLOOKUP($B2663,TrialDesign!$E$2:$I$1147,3,FALSE)</f>
        <v>Nil</v>
      </c>
      <c r="F2663" t="str">
        <f>VLOOKUP($B2663,TrialDesign!$E$2:$I$1147,4,FALSE)</f>
        <v>BattenSpring</v>
      </c>
      <c r="G2663" s="1">
        <v>41862</v>
      </c>
      <c r="H2663" s="1" t="str">
        <f>VLOOKUP(B2663,TrialDesign!$E$2:$J$1147,6,FALSE)</f>
        <v>None_8h</v>
      </c>
      <c r="K2663">
        <v>4</v>
      </c>
      <c r="L2663">
        <v>1</v>
      </c>
      <c r="M2663">
        <v>2</v>
      </c>
      <c r="N2663">
        <v>3</v>
      </c>
      <c r="O2663">
        <v>36</v>
      </c>
      <c r="P2663">
        <v>164</v>
      </c>
      <c r="Q2663">
        <v>149</v>
      </c>
      <c r="R2663">
        <v>4</v>
      </c>
      <c r="S2663">
        <v>3</v>
      </c>
      <c r="U2663" t="s">
        <v>71</v>
      </c>
      <c r="W2663">
        <f>VLOOKUP(H2663&amp;"_"&amp;M2663+1,'Leaf lengths'!$J$6:$Q$104,VLOOKUP(F2663,'Leaf lengths'!$S$1:$T$6,2,FALSE),FALSE)</f>
        <v>208.77777777777777</v>
      </c>
      <c r="X2663">
        <f t="shared" si="187"/>
        <v>0.71367748802554554</v>
      </c>
      <c r="Y2663">
        <f t="shared" si="191"/>
        <v>2.7136774880255454</v>
      </c>
      <c r="Z2663">
        <f t="shared" si="190"/>
        <v>9</v>
      </c>
      <c r="AD2663" t="str">
        <f t="shared" si="188"/>
        <v/>
      </c>
    </row>
    <row r="2664" spans="1:30" ht="15" hidden="1" customHeight="1" x14ac:dyDescent="0.3">
      <c r="A2664" t="s">
        <v>417</v>
      </c>
      <c r="B2664">
        <f t="shared" si="189"/>
        <v>400059</v>
      </c>
      <c r="C2664">
        <v>59</v>
      </c>
      <c r="D2664">
        <f>VLOOKUP($B2664,TrialDesign!$E$2:$I$1147,5,FALSE)</f>
        <v>8</v>
      </c>
      <c r="E2664" t="str">
        <f>VLOOKUP($B2664,TrialDesign!$E$2:$I$1147,3,FALSE)</f>
        <v>Nil</v>
      </c>
      <c r="F2664" t="str">
        <f>VLOOKUP($B2664,TrialDesign!$E$2:$I$1147,4,FALSE)</f>
        <v>BattenSpring</v>
      </c>
      <c r="G2664" s="1">
        <v>41862</v>
      </c>
      <c r="H2664" s="1" t="str">
        <f>VLOOKUP(B2664,TrialDesign!$E$2:$J$1147,6,FALSE)</f>
        <v>None_8h</v>
      </c>
      <c r="J2664">
        <v>59</v>
      </c>
      <c r="K2664">
        <v>1</v>
      </c>
      <c r="L2664">
        <v>1</v>
      </c>
      <c r="M2664">
        <v>2</v>
      </c>
      <c r="N2664">
        <v>3</v>
      </c>
      <c r="O2664">
        <v>42</v>
      </c>
      <c r="Q2664">
        <v>170</v>
      </c>
      <c r="R2664">
        <v>4</v>
      </c>
      <c r="S2664">
        <v>4</v>
      </c>
      <c r="U2664" t="s">
        <v>71</v>
      </c>
      <c r="W2664">
        <f>VLOOKUP(H2664&amp;"_"&amp;M2664+1,'Leaf lengths'!$J$6:$Q$104,VLOOKUP(F2664,'Leaf lengths'!$S$1:$T$6,2,FALSE),FALSE)</f>
        <v>208.77777777777777</v>
      </c>
      <c r="X2664">
        <f t="shared" si="187"/>
        <v>0.81426290580095795</v>
      </c>
      <c r="Y2664">
        <f t="shared" si="191"/>
        <v>2.8142629058009581</v>
      </c>
      <c r="Z2664">
        <f t="shared" si="190"/>
        <v>10</v>
      </c>
      <c r="AD2664" t="str">
        <f t="shared" si="188"/>
        <v/>
      </c>
    </row>
    <row r="2665" spans="1:30" ht="15" hidden="1" customHeight="1" x14ac:dyDescent="0.3">
      <c r="A2665" t="s">
        <v>417</v>
      </c>
      <c r="B2665">
        <f t="shared" si="189"/>
        <v>400059</v>
      </c>
      <c r="C2665">
        <v>59</v>
      </c>
      <c r="D2665">
        <f>VLOOKUP($B2665,TrialDesign!$E$2:$I$1147,5,FALSE)</f>
        <v>8</v>
      </c>
      <c r="E2665" t="str">
        <f>VLOOKUP($B2665,TrialDesign!$E$2:$I$1147,3,FALSE)</f>
        <v>Nil</v>
      </c>
      <c r="F2665" t="str">
        <f>VLOOKUP($B2665,TrialDesign!$E$2:$I$1147,4,FALSE)</f>
        <v>BattenSpring</v>
      </c>
      <c r="G2665" s="1">
        <v>41862</v>
      </c>
      <c r="H2665" s="1" t="str">
        <f>VLOOKUP(B2665,TrialDesign!$E$2:$J$1147,6,FALSE)</f>
        <v>None_8h</v>
      </c>
      <c r="K2665">
        <v>2</v>
      </c>
      <c r="L2665">
        <v>1</v>
      </c>
      <c r="M2665">
        <v>2</v>
      </c>
      <c r="N2665">
        <v>3</v>
      </c>
      <c r="O2665">
        <v>43</v>
      </c>
      <c r="P2665">
        <v>176</v>
      </c>
      <c r="Q2665">
        <v>180</v>
      </c>
      <c r="R2665">
        <v>4</v>
      </c>
      <c r="S2665">
        <v>4</v>
      </c>
      <c r="U2665" t="s">
        <v>71</v>
      </c>
      <c r="W2665">
        <f>VLOOKUP(H2665&amp;"_"&amp;M2665+1,'Leaf lengths'!$J$6:$Q$104,VLOOKUP(F2665,'Leaf lengths'!$S$1:$T$6,2,FALSE),FALSE)</f>
        <v>208.77777777777777</v>
      </c>
      <c r="X2665">
        <f t="shared" ref="X2665:X2728" si="192">IF(OR(N2665="",M2665=N2665),0,Q2665/W2665)</f>
        <v>0.86216072378924957</v>
      </c>
      <c r="Y2665">
        <f t="shared" si="191"/>
        <v>2.8621607237892497</v>
      </c>
      <c r="Z2665">
        <f t="shared" si="190"/>
        <v>10</v>
      </c>
      <c r="AD2665" t="str">
        <f t="shared" si="188"/>
        <v/>
      </c>
    </row>
    <row r="2666" spans="1:30" ht="15" hidden="1" customHeight="1" x14ac:dyDescent="0.3">
      <c r="A2666" t="s">
        <v>417</v>
      </c>
      <c r="B2666">
        <f t="shared" si="189"/>
        <v>400059</v>
      </c>
      <c r="C2666">
        <v>59</v>
      </c>
      <c r="D2666">
        <f>VLOOKUP($B2666,TrialDesign!$E$2:$I$1147,5,FALSE)</f>
        <v>8</v>
      </c>
      <c r="E2666" t="str">
        <f>VLOOKUP($B2666,TrialDesign!$E$2:$I$1147,3,FALSE)</f>
        <v>Nil</v>
      </c>
      <c r="F2666" t="str">
        <f>VLOOKUP($B2666,TrialDesign!$E$2:$I$1147,4,FALSE)</f>
        <v>BattenSpring</v>
      </c>
      <c r="G2666" s="1">
        <v>41862</v>
      </c>
      <c r="H2666" s="1" t="str">
        <f>VLOOKUP(B2666,TrialDesign!$E$2:$J$1147,6,FALSE)</f>
        <v>None_8h</v>
      </c>
      <c r="K2666">
        <v>3</v>
      </c>
      <c r="L2666">
        <v>1</v>
      </c>
      <c r="M2666">
        <v>2</v>
      </c>
      <c r="N2666">
        <v>3</v>
      </c>
      <c r="O2666">
        <v>45</v>
      </c>
      <c r="P2666">
        <v>180</v>
      </c>
      <c r="Q2666">
        <v>168</v>
      </c>
      <c r="R2666">
        <v>3</v>
      </c>
      <c r="S2666">
        <v>5</v>
      </c>
      <c r="U2666" t="s">
        <v>71</v>
      </c>
      <c r="W2666">
        <f>VLOOKUP(H2666&amp;"_"&amp;M2666+1,'Leaf lengths'!$J$6:$Q$104,VLOOKUP(F2666,'Leaf lengths'!$S$1:$T$6,2,FALSE),FALSE)</f>
        <v>208.77777777777777</v>
      </c>
      <c r="X2666">
        <f t="shared" si="192"/>
        <v>0.80468334220329962</v>
      </c>
      <c r="Y2666">
        <f t="shared" si="191"/>
        <v>2.8046833422032997</v>
      </c>
      <c r="Z2666">
        <f t="shared" si="190"/>
        <v>10</v>
      </c>
      <c r="AD2666" t="str">
        <f t="shared" si="188"/>
        <v/>
      </c>
    </row>
    <row r="2667" spans="1:30" ht="15" hidden="1" customHeight="1" x14ac:dyDescent="0.3">
      <c r="A2667" t="s">
        <v>417</v>
      </c>
      <c r="B2667">
        <f t="shared" si="189"/>
        <v>400059</v>
      </c>
      <c r="C2667">
        <v>59</v>
      </c>
      <c r="D2667">
        <f>VLOOKUP($B2667,TrialDesign!$E$2:$I$1147,5,FALSE)</f>
        <v>8</v>
      </c>
      <c r="E2667" t="str">
        <f>VLOOKUP($B2667,TrialDesign!$E$2:$I$1147,3,FALSE)</f>
        <v>Nil</v>
      </c>
      <c r="F2667" t="str">
        <f>VLOOKUP($B2667,TrialDesign!$E$2:$I$1147,4,FALSE)</f>
        <v>BattenSpring</v>
      </c>
      <c r="G2667" s="1">
        <v>41862</v>
      </c>
      <c r="H2667" s="1" t="str">
        <f>VLOOKUP(B2667,TrialDesign!$E$2:$J$1147,6,FALSE)</f>
        <v>None_8h</v>
      </c>
      <c r="K2667">
        <v>4</v>
      </c>
      <c r="L2667">
        <v>1</v>
      </c>
      <c r="M2667">
        <v>2</v>
      </c>
      <c r="N2667">
        <v>3</v>
      </c>
      <c r="O2667">
        <v>45</v>
      </c>
      <c r="P2667">
        <v>197</v>
      </c>
      <c r="Q2667">
        <v>187</v>
      </c>
      <c r="R2667">
        <v>4</v>
      </c>
      <c r="S2667">
        <v>4</v>
      </c>
      <c r="U2667" t="s">
        <v>71</v>
      </c>
      <c r="W2667">
        <f>VLOOKUP(H2667&amp;"_"&amp;M2667+1,'Leaf lengths'!$J$6:$Q$104,VLOOKUP(F2667,'Leaf lengths'!$S$1:$T$6,2,FALSE),FALSE)</f>
        <v>208.77777777777777</v>
      </c>
      <c r="X2667">
        <f t="shared" si="192"/>
        <v>0.89568919638105382</v>
      </c>
      <c r="Y2667">
        <f t="shared" si="191"/>
        <v>2.8956891963810536</v>
      </c>
      <c r="Z2667">
        <f t="shared" si="190"/>
        <v>10</v>
      </c>
      <c r="AD2667" t="str">
        <f t="shared" si="188"/>
        <v/>
      </c>
    </row>
    <row r="2668" spans="1:30" ht="15" hidden="1" customHeight="1" x14ac:dyDescent="0.3">
      <c r="A2668" t="s">
        <v>417</v>
      </c>
      <c r="B2668">
        <f t="shared" si="189"/>
        <v>400065</v>
      </c>
      <c r="C2668">
        <v>65</v>
      </c>
      <c r="D2668">
        <f>VLOOKUP($B2668,TrialDesign!$E$2:$I$1147,5,FALSE)</f>
        <v>8</v>
      </c>
      <c r="E2668" t="str">
        <f>VLOOKUP($B2668,TrialDesign!$E$2:$I$1147,3,FALSE)</f>
        <v>Nil</v>
      </c>
      <c r="F2668" t="str">
        <f>VLOOKUP($B2668,TrialDesign!$E$2:$I$1147,4,FALSE)</f>
        <v>BattenSpring</v>
      </c>
      <c r="G2668" s="1">
        <v>41862</v>
      </c>
      <c r="H2668" s="1" t="str">
        <f>VLOOKUP(B2668,TrialDesign!$E$2:$J$1147,6,FALSE)</f>
        <v>None_8h</v>
      </c>
      <c r="J2668">
        <v>65</v>
      </c>
      <c r="K2668">
        <v>1</v>
      </c>
      <c r="L2668">
        <v>1</v>
      </c>
      <c r="M2668">
        <v>2</v>
      </c>
      <c r="N2668">
        <v>3</v>
      </c>
      <c r="O2668">
        <v>40</v>
      </c>
      <c r="Q2668">
        <v>137</v>
      </c>
      <c r="R2668">
        <v>4</v>
      </c>
      <c r="S2668">
        <v>4</v>
      </c>
      <c r="U2668" t="s">
        <v>71</v>
      </c>
      <c r="W2668">
        <f>VLOOKUP(H2668&amp;"_"&amp;M2668+1,'Leaf lengths'!$J$6:$Q$104,VLOOKUP(F2668,'Leaf lengths'!$S$1:$T$6,2,FALSE),FALSE)</f>
        <v>208.77777777777777</v>
      </c>
      <c r="X2668">
        <f t="shared" si="192"/>
        <v>0.65620010643959559</v>
      </c>
      <c r="Y2668">
        <f t="shared" si="191"/>
        <v>2.6562001064395955</v>
      </c>
      <c r="Z2668">
        <f t="shared" si="190"/>
        <v>10</v>
      </c>
      <c r="AD2668" t="str">
        <f t="shared" si="188"/>
        <v/>
      </c>
    </row>
    <row r="2669" spans="1:30" ht="15" hidden="1" customHeight="1" x14ac:dyDescent="0.3">
      <c r="A2669" t="s">
        <v>417</v>
      </c>
      <c r="B2669">
        <f t="shared" si="189"/>
        <v>400065</v>
      </c>
      <c r="C2669">
        <v>65</v>
      </c>
      <c r="D2669">
        <f>VLOOKUP($B2669,TrialDesign!$E$2:$I$1147,5,FALSE)</f>
        <v>8</v>
      </c>
      <c r="E2669" t="str">
        <f>VLOOKUP($B2669,TrialDesign!$E$2:$I$1147,3,FALSE)</f>
        <v>Nil</v>
      </c>
      <c r="F2669" t="str">
        <f>VLOOKUP($B2669,TrialDesign!$E$2:$I$1147,4,FALSE)</f>
        <v>BattenSpring</v>
      </c>
      <c r="G2669" s="1">
        <v>41862</v>
      </c>
      <c r="H2669" s="1" t="str">
        <f>VLOOKUP(B2669,TrialDesign!$E$2:$J$1147,6,FALSE)</f>
        <v>None_8h</v>
      </c>
      <c r="K2669">
        <v>2</v>
      </c>
      <c r="L2669">
        <v>1</v>
      </c>
      <c r="M2669">
        <v>2</v>
      </c>
      <c r="N2669">
        <v>3</v>
      </c>
      <c r="O2669">
        <v>40</v>
      </c>
      <c r="P2669">
        <v>177</v>
      </c>
      <c r="Q2669">
        <v>146</v>
      </c>
      <c r="R2669">
        <v>4</v>
      </c>
      <c r="S2669">
        <v>3</v>
      </c>
      <c r="U2669" t="s">
        <v>71</v>
      </c>
      <c r="W2669">
        <f>VLOOKUP(H2669&amp;"_"&amp;M2669+1,'Leaf lengths'!$J$6:$Q$104,VLOOKUP(F2669,'Leaf lengths'!$S$1:$T$6,2,FALSE),FALSE)</f>
        <v>208.77777777777777</v>
      </c>
      <c r="X2669">
        <f t="shared" si="192"/>
        <v>0.69930814262905805</v>
      </c>
      <c r="Y2669">
        <f t="shared" si="191"/>
        <v>2.6993081426290582</v>
      </c>
      <c r="Z2669">
        <f t="shared" si="190"/>
        <v>9</v>
      </c>
      <c r="AD2669" t="str">
        <f t="shared" si="188"/>
        <v/>
      </c>
    </row>
    <row r="2670" spans="1:30" ht="15" hidden="1" customHeight="1" x14ac:dyDescent="0.3">
      <c r="A2670" t="s">
        <v>417</v>
      </c>
      <c r="B2670">
        <f t="shared" si="189"/>
        <v>400065</v>
      </c>
      <c r="C2670">
        <v>65</v>
      </c>
      <c r="D2670">
        <f>VLOOKUP($B2670,TrialDesign!$E$2:$I$1147,5,FALSE)</f>
        <v>8</v>
      </c>
      <c r="E2670" t="str">
        <f>VLOOKUP($B2670,TrialDesign!$E$2:$I$1147,3,FALSE)</f>
        <v>Nil</v>
      </c>
      <c r="F2670" t="str">
        <f>VLOOKUP($B2670,TrialDesign!$E$2:$I$1147,4,FALSE)</f>
        <v>BattenSpring</v>
      </c>
      <c r="G2670" s="1">
        <v>41862</v>
      </c>
      <c r="H2670" s="1" t="str">
        <f>VLOOKUP(B2670,TrialDesign!$E$2:$J$1147,6,FALSE)</f>
        <v>None_8h</v>
      </c>
      <c r="K2670">
        <v>3</v>
      </c>
      <c r="L2670">
        <v>1</v>
      </c>
      <c r="M2670">
        <v>2</v>
      </c>
      <c r="N2670">
        <v>3</v>
      </c>
      <c r="O2670">
        <v>45</v>
      </c>
      <c r="P2670">
        <v>183</v>
      </c>
      <c r="Q2670">
        <v>172</v>
      </c>
      <c r="R2670">
        <v>4</v>
      </c>
      <c r="S2670">
        <v>3</v>
      </c>
      <c r="U2670" t="s">
        <v>71</v>
      </c>
      <c r="W2670">
        <f>VLOOKUP(H2670&amp;"_"&amp;M2670+1,'Leaf lengths'!$J$6:$Q$104,VLOOKUP(F2670,'Leaf lengths'!$S$1:$T$6,2,FALSE),FALSE)</f>
        <v>208.77777777777777</v>
      </c>
      <c r="X2670">
        <f t="shared" si="192"/>
        <v>0.82384246939861627</v>
      </c>
      <c r="Y2670">
        <f t="shared" si="191"/>
        <v>2.8238424693986164</v>
      </c>
      <c r="Z2670">
        <f t="shared" si="190"/>
        <v>9</v>
      </c>
      <c r="AD2670" t="str">
        <f t="shared" ref="AD2670:AD2733" si="193">IF(OR(M2670=N2670,N2670=""),"FLN","")</f>
        <v/>
      </c>
    </row>
    <row r="2671" spans="1:30" ht="15" hidden="1" customHeight="1" x14ac:dyDescent="0.3">
      <c r="A2671" t="s">
        <v>417</v>
      </c>
      <c r="B2671">
        <f t="shared" si="189"/>
        <v>400065</v>
      </c>
      <c r="C2671">
        <v>65</v>
      </c>
      <c r="D2671">
        <f>VLOOKUP($B2671,TrialDesign!$E$2:$I$1147,5,FALSE)</f>
        <v>8</v>
      </c>
      <c r="E2671" t="str">
        <f>VLOOKUP($B2671,TrialDesign!$E$2:$I$1147,3,FALSE)</f>
        <v>Nil</v>
      </c>
      <c r="F2671" t="str">
        <f>VLOOKUP($B2671,TrialDesign!$E$2:$I$1147,4,FALSE)</f>
        <v>BattenSpring</v>
      </c>
      <c r="G2671" s="1">
        <v>41862</v>
      </c>
      <c r="H2671" s="1" t="str">
        <f>VLOOKUP(B2671,TrialDesign!$E$2:$J$1147,6,FALSE)</f>
        <v>None_8h</v>
      </c>
      <c r="K2671">
        <v>4</v>
      </c>
      <c r="L2671">
        <v>1</v>
      </c>
      <c r="M2671">
        <v>2</v>
      </c>
      <c r="N2671">
        <v>3</v>
      </c>
      <c r="O2671">
        <v>45</v>
      </c>
      <c r="P2671">
        <v>197</v>
      </c>
      <c r="Q2671">
        <v>164</v>
      </c>
      <c r="R2671">
        <v>4</v>
      </c>
      <c r="S2671">
        <v>4</v>
      </c>
      <c r="U2671" t="s">
        <v>71</v>
      </c>
      <c r="W2671">
        <f>VLOOKUP(H2671&amp;"_"&amp;M2671+1,'Leaf lengths'!$J$6:$Q$104,VLOOKUP(F2671,'Leaf lengths'!$S$1:$T$6,2,FALSE),FALSE)</f>
        <v>208.77777777777777</v>
      </c>
      <c r="X2671">
        <f t="shared" si="192"/>
        <v>0.78552421500798297</v>
      </c>
      <c r="Y2671">
        <f t="shared" si="191"/>
        <v>2.7855242150079831</v>
      </c>
      <c r="Z2671">
        <f t="shared" si="190"/>
        <v>10</v>
      </c>
      <c r="AD2671" t="str">
        <f t="shared" si="193"/>
        <v/>
      </c>
    </row>
    <row r="2672" spans="1:30" ht="15" hidden="1" customHeight="1" x14ac:dyDescent="0.3">
      <c r="A2672" t="s">
        <v>417</v>
      </c>
      <c r="B2672">
        <f t="shared" si="189"/>
        <v>400072</v>
      </c>
      <c r="C2672">
        <v>72</v>
      </c>
      <c r="D2672">
        <f>VLOOKUP($B2672,TrialDesign!$E$2:$I$1147,5,FALSE)</f>
        <v>8</v>
      </c>
      <c r="E2672" t="str">
        <f>VLOOKUP($B2672,TrialDesign!$E$2:$I$1147,3,FALSE)</f>
        <v>Nil</v>
      </c>
      <c r="F2672" t="str">
        <f>VLOOKUP($B2672,TrialDesign!$E$2:$I$1147,4,FALSE)</f>
        <v>BattenSpring</v>
      </c>
      <c r="G2672" s="1">
        <v>41869</v>
      </c>
      <c r="H2672" s="1" t="str">
        <f>VLOOKUP(B2672,TrialDesign!$E$2:$J$1147,6,FALSE)</f>
        <v>None_8h</v>
      </c>
      <c r="J2672">
        <v>72</v>
      </c>
      <c r="K2672">
        <v>1</v>
      </c>
      <c r="L2672">
        <v>1</v>
      </c>
      <c r="M2672">
        <v>3</v>
      </c>
      <c r="N2672">
        <v>4</v>
      </c>
      <c r="O2672">
        <v>55</v>
      </c>
      <c r="Q2672">
        <v>140</v>
      </c>
      <c r="R2672">
        <v>4</v>
      </c>
      <c r="S2672">
        <v>6</v>
      </c>
      <c r="W2672">
        <f>VLOOKUP(H2672&amp;"_"&amp;M2672+1,'Leaf lengths'!$J$6:$Q$104,VLOOKUP(F2672,'Leaf lengths'!$S$1:$T$6,2,FALSE),FALSE)</f>
        <v>241.30769230769232</v>
      </c>
      <c r="X2672">
        <f t="shared" si="192"/>
        <v>0.58017213898629261</v>
      </c>
      <c r="Y2672">
        <f t="shared" si="191"/>
        <v>3.5801721389862928</v>
      </c>
      <c r="Z2672">
        <f t="shared" si="190"/>
        <v>13</v>
      </c>
      <c r="AD2672" t="str">
        <f t="shared" si="193"/>
        <v/>
      </c>
    </row>
    <row r="2673" spans="1:30" ht="15" hidden="1" customHeight="1" x14ac:dyDescent="0.3">
      <c r="A2673" t="s">
        <v>417</v>
      </c>
      <c r="B2673">
        <f t="shared" si="189"/>
        <v>400072</v>
      </c>
      <c r="C2673">
        <v>72</v>
      </c>
      <c r="D2673">
        <f>VLOOKUP($B2673,TrialDesign!$E$2:$I$1147,5,FALSE)</f>
        <v>8</v>
      </c>
      <c r="E2673" t="str">
        <f>VLOOKUP($B2673,TrialDesign!$E$2:$I$1147,3,FALSE)</f>
        <v>Nil</v>
      </c>
      <c r="F2673" t="str">
        <f>VLOOKUP($B2673,TrialDesign!$E$2:$I$1147,4,FALSE)</f>
        <v>BattenSpring</v>
      </c>
      <c r="G2673" s="1">
        <v>41869</v>
      </c>
      <c r="H2673" s="1" t="str">
        <f>VLOOKUP(B2673,TrialDesign!$E$2:$J$1147,6,FALSE)</f>
        <v>None_8h</v>
      </c>
      <c r="K2673">
        <v>2</v>
      </c>
      <c r="L2673">
        <v>1</v>
      </c>
      <c r="M2673">
        <v>3</v>
      </c>
      <c r="N2673">
        <v>4</v>
      </c>
      <c r="O2673">
        <v>45</v>
      </c>
      <c r="P2673">
        <v>198</v>
      </c>
      <c r="Q2673">
        <v>144</v>
      </c>
      <c r="R2673">
        <v>4</v>
      </c>
      <c r="S2673">
        <v>6</v>
      </c>
      <c r="W2673">
        <f>VLOOKUP(H2673&amp;"_"&amp;M2673+1,'Leaf lengths'!$J$6:$Q$104,VLOOKUP(F2673,'Leaf lengths'!$S$1:$T$6,2,FALSE),FALSE)</f>
        <v>241.30769230769232</v>
      </c>
      <c r="X2673">
        <f t="shared" si="192"/>
        <v>0.59674848581447237</v>
      </c>
      <c r="Y2673">
        <f t="shared" si="191"/>
        <v>3.5967484858144725</v>
      </c>
      <c r="Z2673">
        <f t="shared" si="190"/>
        <v>13</v>
      </c>
      <c r="AD2673" t="str">
        <f t="shared" si="193"/>
        <v/>
      </c>
    </row>
    <row r="2674" spans="1:30" ht="15" hidden="1" customHeight="1" x14ac:dyDescent="0.3">
      <c r="A2674" t="s">
        <v>417</v>
      </c>
      <c r="B2674">
        <f t="shared" si="189"/>
        <v>400072</v>
      </c>
      <c r="C2674">
        <v>72</v>
      </c>
      <c r="D2674">
        <f>VLOOKUP($B2674,TrialDesign!$E$2:$I$1147,5,FALSE)</f>
        <v>8</v>
      </c>
      <c r="E2674" t="str">
        <f>VLOOKUP($B2674,TrialDesign!$E$2:$I$1147,3,FALSE)</f>
        <v>Nil</v>
      </c>
      <c r="F2674" t="str">
        <f>VLOOKUP($B2674,TrialDesign!$E$2:$I$1147,4,FALSE)</f>
        <v>BattenSpring</v>
      </c>
      <c r="G2674" s="1">
        <v>41869</v>
      </c>
      <c r="H2674" s="1" t="str">
        <f>VLOOKUP(B2674,TrialDesign!$E$2:$J$1147,6,FALSE)</f>
        <v>None_8h</v>
      </c>
      <c r="K2674">
        <v>3</v>
      </c>
      <c r="L2674">
        <v>1</v>
      </c>
      <c r="M2674">
        <v>3</v>
      </c>
      <c r="N2674">
        <v>4</v>
      </c>
      <c r="O2674">
        <v>44</v>
      </c>
      <c r="P2674">
        <v>183</v>
      </c>
      <c r="Q2674">
        <v>118</v>
      </c>
      <c r="R2674">
        <v>4</v>
      </c>
      <c r="S2674">
        <v>5</v>
      </c>
      <c r="W2674">
        <f>VLOOKUP(H2674&amp;"_"&amp;M2674+1,'Leaf lengths'!$J$6:$Q$104,VLOOKUP(F2674,'Leaf lengths'!$S$1:$T$6,2,FALSE),FALSE)</f>
        <v>241.30769230769232</v>
      </c>
      <c r="X2674">
        <f t="shared" si="192"/>
        <v>0.48900223143130378</v>
      </c>
      <c r="Y2674">
        <f t="shared" si="191"/>
        <v>3.4890022314313036</v>
      </c>
      <c r="Z2674">
        <f t="shared" si="190"/>
        <v>12</v>
      </c>
      <c r="AD2674" t="str">
        <f t="shared" si="193"/>
        <v/>
      </c>
    </row>
    <row r="2675" spans="1:30" ht="15" hidden="1" customHeight="1" x14ac:dyDescent="0.3">
      <c r="A2675" t="s">
        <v>417</v>
      </c>
      <c r="B2675">
        <f t="shared" si="189"/>
        <v>400072</v>
      </c>
      <c r="C2675">
        <v>72</v>
      </c>
      <c r="D2675">
        <f>VLOOKUP($B2675,TrialDesign!$E$2:$I$1147,5,FALSE)</f>
        <v>8</v>
      </c>
      <c r="E2675" t="str">
        <f>VLOOKUP($B2675,TrialDesign!$E$2:$I$1147,3,FALSE)</f>
        <v>Nil</v>
      </c>
      <c r="F2675" t="str">
        <f>VLOOKUP($B2675,TrialDesign!$E$2:$I$1147,4,FALSE)</f>
        <v>BattenSpring</v>
      </c>
      <c r="G2675" s="1">
        <v>41869</v>
      </c>
      <c r="H2675" s="1" t="str">
        <f>VLOOKUP(B2675,TrialDesign!$E$2:$J$1147,6,FALSE)</f>
        <v>None_8h</v>
      </c>
      <c r="K2675">
        <v>4</v>
      </c>
      <c r="L2675">
        <v>1</v>
      </c>
      <c r="M2675">
        <v>3</v>
      </c>
      <c r="N2675">
        <v>4</v>
      </c>
      <c r="O2675">
        <v>47</v>
      </c>
      <c r="P2675">
        <v>219</v>
      </c>
      <c r="Q2675">
        <v>134</v>
      </c>
      <c r="R2675">
        <v>4</v>
      </c>
      <c r="S2675">
        <v>6</v>
      </c>
      <c r="W2675">
        <f>VLOOKUP(H2675&amp;"_"&amp;M2675+1,'Leaf lengths'!$J$6:$Q$104,VLOOKUP(F2675,'Leaf lengths'!$S$1:$T$6,2,FALSE),FALSE)</f>
        <v>241.30769230769232</v>
      </c>
      <c r="X2675">
        <f t="shared" si="192"/>
        <v>0.5553076187440229</v>
      </c>
      <c r="Y2675">
        <f t="shared" si="191"/>
        <v>3.5553076187440231</v>
      </c>
      <c r="Z2675">
        <f t="shared" si="190"/>
        <v>13</v>
      </c>
      <c r="AD2675" t="str">
        <f t="shared" si="193"/>
        <v/>
      </c>
    </row>
    <row r="2676" spans="1:30" ht="15" hidden="1" customHeight="1" x14ac:dyDescent="0.3">
      <c r="A2676" t="s">
        <v>417</v>
      </c>
      <c r="B2676">
        <f t="shared" si="189"/>
        <v>400077</v>
      </c>
      <c r="C2676">
        <v>77</v>
      </c>
      <c r="D2676">
        <f>VLOOKUP($B2676,TrialDesign!$E$2:$I$1147,5,FALSE)</f>
        <v>8</v>
      </c>
      <c r="E2676" t="str">
        <f>VLOOKUP($B2676,TrialDesign!$E$2:$I$1147,3,FALSE)</f>
        <v>Nil</v>
      </c>
      <c r="F2676" t="str">
        <f>VLOOKUP($B2676,TrialDesign!$E$2:$I$1147,4,FALSE)</f>
        <v>BattenSpring</v>
      </c>
      <c r="G2676" s="1">
        <v>41869</v>
      </c>
      <c r="H2676" s="1" t="str">
        <f>VLOOKUP(B2676,TrialDesign!$E$2:$J$1147,6,FALSE)</f>
        <v>None_8h</v>
      </c>
      <c r="J2676">
        <v>77</v>
      </c>
      <c r="K2676">
        <v>1</v>
      </c>
      <c r="L2676">
        <v>1</v>
      </c>
      <c r="M2676">
        <v>3</v>
      </c>
      <c r="N2676">
        <v>4</v>
      </c>
      <c r="O2676">
        <v>45</v>
      </c>
      <c r="Q2676">
        <v>117</v>
      </c>
      <c r="R2676">
        <v>4</v>
      </c>
      <c r="S2676">
        <v>5</v>
      </c>
      <c r="W2676">
        <f>VLOOKUP(H2676&amp;"_"&amp;M2676+1,'Leaf lengths'!$J$6:$Q$104,VLOOKUP(F2676,'Leaf lengths'!$S$1:$T$6,2,FALSE),FALSE)</f>
        <v>241.30769230769232</v>
      </c>
      <c r="X2676">
        <f t="shared" si="192"/>
        <v>0.48485814472425881</v>
      </c>
      <c r="Y2676">
        <f t="shared" si="191"/>
        <v>3.4848581447242588</v>
      </c>
      <c r="Z2676">
        <f t="shared" si="190"/>
        <v>12</v>
      </c>
      <c r="AD2676" t="str">
        <f t="shared" si="193"/>
        <v/>
      </c>
    </row>
    <row r="2677" spans="1:30" ht="15" hidden="1" customHeight="1" x14ac:dyDescent="0.3">
      <c r="A2677" t="s">
        <v>417</v>
      </c>
      <c r="B2677">
        <f t="shared" si="189"/>
        <v>400077</v>
      </c>
      <c r="C2677">
        <v>77</v>
      </c>
      <c r="D2677">
        <f>VLOOKUP($B2677,TrialDesign!$E$2:$I$1147,5,FALSE)</f>
        <v>8</v>
      </c>
      <c r="E2677" t="str">
        <f>VLOOKUP($B2677,TrialDesign!$E$2:$I$1147,3,FALSE)</f>
        <v>Nil</v>
      </c>
      <c r="F2677" t="str">
        <f>VLOOKUP($B2677,TrialDesign!$E$2:$I$1147,4,FALSE)</f>
        <v>BattenSpring</v>
      </c>
      <c r="G2677" s="1">
        <v>41869</v>
      </c>
      <c r="H2677" s="1" t="str">
        <f>VLOOKUP(B2677,TrialDesign!$E$2:$J$1147,6,FALSE)</f>
        <v>None_8h</v>
      </c>
      <c r="K2677">
        <v>2</v>
      </c>
      <c r="L2677">
        <v>1</v>
      </c>
      <c r="M2677">
        <v>3</v>
      </c>
      <c r="N2677">
        <v>4</v>
      </c>
      <c r="O2677">
        <v>48</v>
      </c>
      <c r="P2677">
        <v>212</v>
      </c>
      <c r="Q2677">
        <v>145</v>
      </c>
      <c r="R2677">
        <v>4</v>
      </c>
      <c r="S2677">
        <v>6</v>
      </c>
      <c r="W2677">
        <f>VLOOKUP(H2677&amp;"_"&amp;M2677+1,'Leaf lengths'!$J$6:$Q$104,VLOOKUP(F2677,'Leaf lengths'!$S$1:$T$6,2,FALSE),FALSE)</f>
        <v>241.30769230769232</v>
      </c>
      <c r="X2677">
        <f t="shared" si="192"/>
        <v>0.60089257252151729</v>
      </c>
      <c r="Y2677">
        <f t="shared" si="191"/>
        <v>3.6008925725215173</v>
      </c>
      <c r="Z2677">
        <f t="shared" si="190"/>
        <v>13</v>
      </c>
      <c r="AD2677" t="str">
        <f t="shared" si="193"/>
        <v/>
      </c>
    </row>
    <row r="2678" spans="1:30" ht="15" hidden="1" customHeight="1" x14ac:dyDescent="0.3">
      <c r="A2678" t="s">
        <v>417</v>
      </c>
      <c r="B2678">
        <f t="shared" si="189"/>
        <v>400077</v>
      </c>
      <c r="C2678">
        <v>77</v>
      </c>
      <c r="D2678">
        <f>VLOOKUP($B2678,TrialDesign!$E$2:$I$1147,5,FALSE)</f>
        <v>8</v>
      </c>
      <c r="E2678" t="str">
        <f>VLOOKUP($B2678,TrialDesign!$E$2:$I$1147,3,FALSE)</f>
        <v>Nil</v>
      </c>
      <c r="F2678" t="str">
        <f>VLOOKUP($B2678,TrialDesign!$E$2:$I$1147,4,FALSE)</f>
        <v>BattenSpring</v>
      </c>
      <c r="G2678" s="1">
        <v>41869</v>
      </c>
      <c r="H2678" s="1" t="str">
        <f>VLOOKUP(B2678,TrialDesign!$E$2:$J$1147,6,FALSE)</f>
        <v>None_8h</v>
      </c>
      <c r="K2678">
        <v>3</v>
      </c>
      <c r="L2678">
        <v>1</v>
      </c>
      <c r="M2678">
        <v>3</v>
      </c>
      <c r="N2678">
        <v>4</v>
      </c>
      <c r="O2678">
        <v>45</v>
      </c>
      <c r="P2678">
        <v>204</v>
      </c>
      <c r="Q2678">
        <v>190</v>
      </c>
      <c r="R2678">
        <v>4</v>
      </c>
      <c r="S2678">
        <v>5</v>
      </c>
      <c r="W2678">
        <f>VLOOKUP(H2678&amp;"_"&amp;M2678+1,'Leaf lengths'!$J$6:$Q$104,VLOOKUP(F2678,'Leaf lengths'!$S$1:$T$6,2,FALSE),FALSE)</f>
        <v>241.30769230769232</v>
      </c>
      <c r="X2678">
        <f t="shared" si="192"/>
        <v>0.78737647433853997</v>
      </c>
      <c r="Y2678">
        <f t="shared" si="191"/>
        <v>3.7873764743385401</v>
      </c>
      <c r="Z2678">
        <f t="shared" si="190"/>
        <v>12</v>
      </c>
      <c r="AD2678" t="str">
        <f t="shared" si="193"/>
        <v/>
      </c>
    </row>
    <row r="2679" spans="1:30" ht="15" hidden="1" customHeight="1" x14ac:dyDescent="0.3">
      <c r="A2679" t="s">
        <v>417</v>
      </c>
      <c r="B2679">
        <f t="shared" si="189"/>
        <v>400077</v>
      </c>
      <c r="C2679">
        <v>77</v>
      </c>
      <c r="D2679">
        <f>VLOOKUP($B2679,TrialDesign!$E$2:$I$1147,5,FALSE)</f>
        <v>8</v>
      </c>
      <c r="E2679" t="str">
        <f>VLOOKUP($B2679,TrialDesign!$E$2:$I$1147,3,FALSE)</f>
        <v>Nil</v>
      </c>
      <c r="F2679" t="str">
        <f>VLOOKUP($B2679,TrialDesign!$E$2:$I$1147,4,FALSE)</f>
        <v>BattenSpring</v>
      </c>
      <c r="G2679" s="1">
        <v>41869</v>
      </c>
      <c r="H2679" s="1" t="str">
        <f>VLOOKUP(B2679,TrialDesign!$E$2:$J$1147,6,FALSE)</f>
        <v>None_8h</v>
      </c>
      <c r="K2679">
        <v>4</v>
      </c>
      <c r="L2679">
        <v>2</v>
      </c>
      <c r="M2679">
        <v>4</v>
      </c>
      <c r="N2679">
        <v>5</v>
      </c>
      <c r="O2679">
        <v>55</v>
      </c>
      <c r="P2679">
        <v>232</v>
      </c>
      <c r="Q2679">
        <v>84</v>
      </c>
      <c r="R2679">
        <v>4</v>
      </c>
      <c r="S2679">
        <v>7</v>
      </c>
      <c r="W2679">
        <f>VLOOKUP(H2679&amp;"_"&amp;M2679+1,'Leaf lengths'!$J$6:$Q$104,VLOOKUP(F2679,'Leaf lengths'!$S$1:$T$6,2,FALSE),FALSE)</f>
        <v>229.42857142857142</v>
      </c>
      <c r="X2679">
        <f t="shared" si="192"/>
        <v>0.36612702366127026</v>
      </c>
      <c r="Y2679">
        <f t="shared" si="191"/>
        <v>4.3661270236612699</v>
      </c>
      <c r="Z2679">
        <f t="shared" si="190"/>
        <v>15</v>
      </c>
      <c r="AD2679" t="str">
        <f t="shared" si="193"/>
        <v/>
      </c>
    </row>
    <row r="2680" spans="1:30" ht="15" hidden="1" customHeight="1" x14ac:dyDescent="0.3">
      <c r="A2680" t="s">
        <v>417</v>
      </c>
      <c r="B2680">
        <f t="shared" si="189"/>
        <v>400094</v>
      </c>
      <c r="C2680">
        <v>94</v>
      </c>
      <c r="D2680">
        <f>VLOOKUP($B2680,TrialDesign!$E$2:$I$1147,5,FALSE)</f>
        <v>8</v>
      </c>
      <c r="E2680" t="str">
        <f>VLOOKUP($B2680,TrialDesign!$E$2:$I$1147,3,FALSE)</f>
        <v>Nil</v>
      </c>
      <c r="F2680" t="str">
        <f>VLOOKUP($B2680,TrialDesign!$E$2:$I$1147,4,FALSE)</f>
        <v>BattenSpring</v>
      </c>
      <c r="G2680" s="1">
        <v>41869</v>
      </c>
      <c r="H2680" s="1" t="str">
        <f>VLOOKUP(B2680,TrialDesign!$E$2:$J$1147,6,FALSE)</f>
        <v>None_8h</v>
      </c>
      <c r="J2680">
        <v>94</v>
      </c>
      <c r="K2680">
        <v>1</v>
      </c>
      <c r="L2680">
        <v>1</v>
      </c>
      <c r="M2680">
        <v>3</v>
      </c>
      <c r="N2680">
        <v>4</v>
      </c>
      <c r="O2680">
        <v>45</v>
      </c>
      <c r="Q2680">
        <v>135</v>
      </c>
      <c r="R2680">
        <v>4</v>
      </c>
      <c r="S2680">
        <v>6</v>
      </c>
      <c r="W2680">
        <f>VLOOKUP(H2680&amp;"_"&amp;M2680+1,'Leaf lengths'!$J$6:$Q$104,VLOOKUP(F2680,'Leaf lengths'!$S$1:$T$6,2,FALSE),FALSE)</f>
        <v>241.30769230769232</v>
      </c>
      <c r="X2680">
        <f t="shared" si="192"/>
        <v>0.55945170545106782</v>
      </c>
      <c r="Y2680">
        <f t="shared" si="191"/>
        <v>3.5594517054510679</v>
      </c>
      <c r="Z2680">
        <f t="shared" si="190"/>
        <v>13</v>
      </c>
      <c r="AD2680" t="str">
        <f t="shared" si="193"/>
        <v/>
      </c>
    </row>
    <row r="2681" spans="1:30" ht="15" hidden="1" customHeight="1" x14ac:dyDescent="0.3">
      <c r="A2681" t="s">
        <v>417</v>
      </c>
      <c r="B2681">
        <f t="shared" si="189"/>
        <v>400094</v>
      </c>
      <c r="C2681">
        <v>94</v>
      </c>
      <c r="D2681">
        <f>VLOOKUP($B2681,TrialDesign!$E$2:$I$1147,5,FALSE)</f>
        <v>8</v>
      </c>
      <c r="E2681" t="str">
        <f>VLOOKUP($B2681,TrialDesign!$E$2:$I$1147,3,FALSE)</f>
        <v>Nil</v>
      </c>
      <c r="F2681" t="str">
        <f>VLOOKUP($B2681,TrialDesign!$E$2:$I$1147,4,FALSE)</f>
        <v>BattenSpring</v>
      </c>
      <c r="G2681" s="1">
        <v>41869</v>
      </c>
      <c r="H2681" s="1" t="str">
        <f>VLOOKUP(B2681,TrialDesign!$E$2:$J$1147,6,FALSE)</f>
        <v>None_8h</v>
      </c>
      <c r="K2681">
        <v>2</v>
      </c>
      <c r="L2681">
        <v>1</v>
      </c>
      <c r="M2681">
        <v>3</v>
      </c>
      <c r="N2681">
        <v>4</v>
      </c>
      <c r="O2681">
        <v>43</v>
      </c>
      <c r="P2681">
        <v>205</v>
      </c>
      <c r="Q2681">
        <v>142</v>
      </c>
      <c r="R2681">
        <v>4</v>
      </c>
      <c r="S2681">
        <v>6</v>
      </c>
      <c r="W2681">
        <f>VLOOKUP(H2681&amp;"_"&amp;M2681+1,'Leaf lengths'!$J$6:$Q$104,VLOOKUP(F2681,'Leaf lengths'!$S$1:$T$6,2,FALSE),FALSE)</f>
        <v>241.30769230769232</v>
      </c>
      <c r="X2681">
        <f t="shared" si="192"/>
        <v>0.58846031240038255</v>
      </c>
      <c r="Y2681">
        <f t="shared" si="191"/>
        <v>3.5884603124003824</v>
      </c>
      <c r="Z2681">
        <f t="shared" si="190"/>
        <v>13</v>
      </c>
      <c r="AD2681" t="str">
        <f t="shared" si="193"/>
        <v/>
      </c>
    </row>
    <row r="2682" spans="1:30" ht="15" hidden="1" customHeight="1" x14ac:dyDescent="0.3">
      <c r="A2682" t="s">
        <v>417</v>
      </c>
      <c r="B2682">
        <f t="shared" si="189"/>
        <v>400094</v>
      </c>
      <c r="C2682">
        <v>94</v>
      </c>
      <c r="D2682">
        <f>VLOOKUP($B2682,TrialDesign!$E$2:$I$1147,5,FALSE)</f>
        <v>8</v>
      </c>
      <c r="E2682" t="str">
        <f>VLOOKUP($B2682,TrialDesign!$E$2:$I$1147,3,FALSE)</f>
        <v>Nil</v>
      </c>
      <c r="F2682" t="str">
        <f>VLOOKUP($B2682,TrialDesign!$E$2:$I$1147,4,FALSE)</f>
        <v>BattenSpring</v>
      </c>
      <c r="G2682" s="1">
        <v>41869</v>
      </c>
      <c r="H2682" s="1" t="str">
        <f>VLOOKUP(B2682,TrialDesign!$E$2:$J$1147,6,FALSE)</f>
        <v>None_8h</v>
      </c>
      <c r="K2682">
        <v>3</v>
      </c>
      <c r="L2682">
        <v>2</v>
      </c>
      <c r="M2682">
        <v>3</v>
      </c>
      <c r="N2682">
        <v>4</v>
      </c>
      <c r="O2682">
        <v>51</v>
      </c>
      <c r="P2682">
        <v>230</v>
      </c>
      <c r="Q2682">
        <v>200</v>
      </c>
      <c r="R2682">
        <v>4</v>
      </c>
      <c r="S2682">
        <v>6</v>
      </c>
      <c r="W2682">
        <f>VLOOKUP(H2682&amp;"_"&amp;M2682+1,'Leaf lengths'!$J$6:$Q$104,VLOOKUP(F2682,'Leaf lengths'!$S$1:$T$6,2,FALSE),FALSE)</f>
        <v>241.30769230769232</v>
      </c>
      <c r="X2682">
        <f t="shared" si="192"/>
        <v>0.82881734140898944</v>
      </c>
      <c r="Y2682">
        <f t="shared" si="191"/>
        <v>3.8288173414089894</v>
      </c>
      <c r="Z2682">
        <f t="shared" si="190"/>
        <v>13</v>
      </c>
      <c r="AD2682" t="str">
        <f t="shared" si="193"/>
        <v/>
      </c>
    </row>
    <row r="2683" spans="1:30" ht="15" hidden="1" customHeight="1" x14ac:dyDescent="0.3">
      <c r="A2683" t="s">
        <v>417</v>
      </c>
      <c r="B2683">
        <f t="shared" si="189"/>
        <v>400094</v>
      </c>
      <c r="C2683">
        <v>94</v>
      </c>
      <c r="D2683">
        <f>VLOOKUP($B2683,TrialDesign!$E$2:$I$1147,5,FALSE)</f>
        <v>8</v>
      </c>
      <c r="E2683" t="str">
        <f>VLOOKUP($B2683,TrialDesign!$E$2:$I$1147,3,FALSE)</f>
        <v>Nil</v>
      </c>
      <c r="F2683" t="str">
        <f>VLOOKUP($B2683,TrialDesign!$E$2:$I$1147,4,FALSE)</f>
        <v>BattenSpring</v>
      </c>
      <c r="G2683" s="1">
        <v>41869</v>
      </c>
      <c r="H2683" s="1" t="str">
        <f>VLOOKUP(B2683,TrialDesign!$E$2:$J$1147,6,FALSE)</f>
        <v>None_8h</v>
      </c>
      <c r="K2683">
        <v>4</v>
      </c>
      <c r="L2683">
        <v>2</v>
      </c>
      <c r="M2683">
        <v>3</v>
      </c>
      <c r="N2683">
        <v>4</v>
      </c>
      <c r="O2683">
        <v>50</v>
      </c>
      <c r="P2683">
        <v>208</v>
      </c>
      <c r="Q2683">
        <v>205</v>
      </c>
      <c r="R2683">
        <v>4</v>
      </c>
      <c r="S2683">
        <v>6</v>
      </c>
      <c r="W2683">
        <f>VLOOKUP(H2683&amp;"_"&amp;M2683+1,'Leaf lengths'!$J$6:$Q$104,VLOOKUP(F2683,'Leaf lengths'!$S$1:$T$6,2,FALSE),FALSE)</f>
        <v>241.30769230769232</v>
      </c>
      <c r="X2683">
        <f t="shared" si="192"/>
        <v>0.84953777494421412</v>
      </c>
      <c r="Y2683">
        <f t="shared" si="191"/>
        <v>3.8495377749442143</v>
      </c>
      <c r="Z2683">
        <f t="shared" si="190"/>
        <v>13</v>
      </c>
      <c r="AD2683" t="str">
        <f t="shared" si="193"/>
        <v/>
      </c>
    </row>
    <row r="2684" spans="1:30" ht="15" hidden="1" customHeight="1" x14ac:dyDescent="0.3">
      <c r="A2684" t="s">
        <v>417</v>
      </c>
      <c r="B2684">
        <f t="shared" si="189"/>
        <v>400050</v>
      </c>
      <c r="C2684">
        <v>50</v>
      </c>
      <c r="D2684">
        <f>VLOOKUP($B2684,TrialDesign!$E$2:$I$1147,5,FALSE)</f>
        <v>8</v>
      </c>
      <c r="E2684" t="str">
        <f>VLOOKUP($B2684,TrialDesign!$E$2:$I$1147,3,FALSE)</f>
        <v>Nil</v>
      </c>
      <c r="F2684" t="str">
        <f>VLOOKUP($B2684,TrialDesign!$E$2:$I$1147,4,FALSE)</f>
        <v>BattenSpring</v>
      </c>
      <c r="G2684" s="1">
        <v>41874</v>
      </c>
      <c r="H2684" s="1" t="str">
        <f>VLOOKUP(B2684,TrialDesign!$E$2:$J$1147,6,FALSE)</f>
        <v>None_8h</v>
      </c>
      <c r="J2684">
        <v>50</v>
      </c>
      <c r="K2684">
        <v>1</v>
      </c>
      <c r="L2684">
        <v>1</v>
      </c>
      <c r="M2684">
        <v>4</v>
      </c>
      <c r="N2684">
        <v>5</v>
      </c>
      <c r="O2684">
        <v>65</v>
      </c>
      <c r="Q2684">
        <v>58</v>
      </c>
      <c r="R2684">
        <v>5</v>
      </c>
      <c r="S2684">
        <v>7</v>
      </c>
      <c r="U2684" t="s">
        <v>17</v>
      </c>
      <c r="W2684">
        <f>VLOOKUP(H2684&amp;"_"&amp;M2684+1,'Leaf lengths'!$J$6:$Q$104,VLOOKUP(F2684,'Leaf lengths'!$S$1:$T$6,2,FALSE),FALSE)</f>
        <v>229.42857142857142</v>
      </c>
      <c r="X2684">
        <f t="shared" si="192"/>
        <v>0.25280199252801994</v>
      </c>
      <c r="Y2684">
        <f t="shared" si="191"/>
        <v>4.2528019925280196</v>
      </c>
      <c r="Z2684">
        <f t="shared" si="190"/>
        <v>16</v>
      </c>
      <c r="AD2684" t="str">
        <f t="shared" si="193"/>
        <v/>
      </c>
    </row>
    <row r="2685" spans="1:30" ht="15" hidden="1" customHeight="1" x14ac:dyDescent="0.3">
      <c r="A2685" t="s">
        <v>417</v>
      </c>
      <c r="B2685">
        <f t="shared" si="189"/>
        <v>400050</v>
      </c>
      <c r="C2685">
        <v>50</v>
      </c>
      <c r="D2685">
        <f>VLOOKUP($B2685,TrialDesign!$E$2:$I$1147,5,FALSE)</f>
        <v>8</v>
      </c>
      <c r="E2685" t="str">
        <f>VLOOKUP($B2685,TrialDesign!$E$2:$I$1147,3,FALSE)</f>
        <v>Nil</v>
      </c>
      <c r="F2685" t="str">
        <f>VLOOKUP($B2685,TrialDesign!$E$2:$I$1147,4,FALSE)</f>
        <v>BattenSpring</v>
      </c>
      <c r="G2685" s="1">
        <v>41874</v>
      </c>
      <c r="H2685" s="1" t="str">
        <f>VLOOKUP(B2685,TrialDesign!$E$2:$J$1147,6,FALSE)</f>
        <v>None_8h</v>
      </c>
      <c r="K2685">
        <v>2</v>
      </c>
      <c r="L2685">
        <v>1</v>
      </c>
      <c r="M2685">
        <v>4</v>
      </c>
      <c r="N2685">
        <v>5</v>
      </c>
      <c r="O2685">
        <v>53</v>
      </c>
      <c r="P2685">
        <v>235</v>
      </c>
      <c r="Q2685">
        <v>68</v>
      </c>
      <c r="R2685">
        <v>4</v>
      </c>
      <c r="S2685">
        <v>7</v>
      </c>
      <c r="U2685" t="s">
        <v>17</v>
      </c>
      <c r="W2685">
        <f>VLOOKUP(H2685&amp;"_"&amp;M2685+1,'Leaf lengths'!$J$6:$Q$104,VLOOKUP(F2685,'Leaf lengths'!$S$1:$T$6,2,FALSE),FALSE)</f>
        <v>229.42857142857142</v>
      </c>
      <c r="X2685">
        <f t="shared" si="192"/>
        <v>0.29638854296388545</v>
      </c>
      <c r="Y2685">
        <f t="shared" si="191"/>
        <v>4.2963885429638857</v>
      </c>
      <c r="Z2685">
        <f t="shared" si="190"/>
        <v>15</v>
      </c>
      <c r="AD2685" t="str">
        <f t="shared" si="193"/>
        <v/>
      </c>
    </row>
    <row r="2686" spans="1:30" ht="15" hidden="1" customHeight="1" x14ac:dyDescent="0.3">
      <c r="A2686" t="s">
        <v>417</v>
      </c>
      <c r="B2686">
        <f t="shared" si="189"/>
        <v>400050</v>
      </c>
      <c r="C2686">
        <v>50</v>
      </c>
      <c r="D2686">
        <f>VLOOKUP($B2686,TrialDesign!$E$2:$I$1147,5,FALSE)</f>
        <v>8</v>
      </c>
      <c r="E2686" t="str">
        <f>VLOOKUP($B2686,TrialDesign!$E$2:$I$1147,3,FALSE)</f>
        <v>Nil</v>
      </c>
      <c r="F2686" t="str">
        <f>VLOOKUP($B2686,TrialDesign!$E$2:$I$1147,4,FALSE)</f>
        <v>BattenSpring</v>
      </c>
      <c r="G2686" s="1">
        <v>41874</v>
      </c>
      <c r="H2686" s="1" t="str">
        <f>VLOOKUP(B2686,TrialDesign!$E$2:$J$1147,6,FALSE)</f>
        <v>None_8h</v>
      </c>
      <c r="K2686">
        <v>3</v>
      </c>
      <c r="L2686">
        <v>1</v>
      </c>
      <c r="M2686">
        <v>4</v>
      </c>
      <c r="N2686">
        <v>5</v>
      </c>
      <c r="O2686">
        <v>63</v>
      </c>
      <c r="P2686">
        <v>263</v>
      </c>
      <c r="Q2686">
        <v>120</v>
      </c>
      <c r="R2686">
        <v>3</v>
      </c>
      <c r="S2686">
        <v>9</v>
      </c>
      <c r="U2686" t="s">
        <v>17</v>
      </c>
      <c r="W2686">
        <f>VLOOKUP(H2686&amp;"_"&amp;M2686+1,'Leaf lengths'!$J$6:$Q$104,VLOOKUP(F2686,'Leaf lengths'!$S$1:$T$6,2,FALSE),FALSE)</f>
        <v>229.42857142857142</v>
      </c>
      <c r="X2686">
        <f t="shared" si="192"/>
        <v>0.52303860523038603</v>
      </c>
      <c r="Y2686">
        <f t="shared" si="191"/>
        <v>4.5230386052303864</v>
      </c>
      <c r="Z2686">
        <f t="shared" si="190"/>
        <v>16</v>
      </c>
      <c r="AD2686" t="str">
        <f t="shared" si="193"/>
        <v/>
      </c>
    </row>
    <row r="2687" spans="1:30" ht="15" hidden="1" customHeight="1" x14ac:dyDescent="0.3">
      <c r="A2687" t="s">
        <v>417</v>
      </c>
      <c r="B2687">
        <f t="shared" si="189"/>
        <v>400050</v>
      </c>
      <c r="C2687">
        <v>50</v>
      </c>
      <c r="D2687">
        <f>VLOOKUP($B2687,TrialDesign!$E$2:$I$1147,5,FALSE)</f>
        <v>8</v>
      </c>
      <c r="E2687" t="str">
        <f>VLOOKUP($B2687,TrialDesign!$E$2:$I$1147,3,FALSE)</f>
        <v>Nil</v>
      </c>
      <c r="F2687" t="str">
        <f>VLOOKUP($B2687,TrialDesign!$E$2:$I$1147,4,FALSE)</f>
        <v>BattenSpring</v>
      </c>
      <c r="G2687" s="1">
        <v>41874</v>
      </c>
      <c r="H2687" s="1" t="str">
        <f>VLOOKUP(B2687,TrialDesign!$E$2:$J$1147,6,FALSE)</f>
        <v>None_8h</v>
      </c>
      <c r="K2687">
        <v>4</v>
      </c>
      <c r="L2687">
        <v>1</v>
      </c>
      <c r="M2687">
        <v>4</v>
      </c>
      <c r="N2687">
        <v>5</v>
      </c>
      <c r="O2687">
        <v>55</v>
      </c>
      <c r="P2687">
        <v>227</v>
      </c>
      <c r="Q2687">
        <v>36</v>
      </c>
      <c r="R2687">
        <v>3</v>
      </c>
      <c r="S2687">
        <v>7</v>
      </c>
      <c r="U2687" t="s">
        <v>71</v>
      </c>
      <c r="W2687">
        <f>VLOOKUP(H2687&amp;"_"&amp;M2687+1,'Leaf lengths'!$J$6:$Q$104,VLOOKUP(F2687,'Leaf lengths'!$S$1:$T$6,2,FALSE),FALSE)</f>
        <v>229.42857142857142</v>
      </c>
      <c r="X2687">
        <f t="shared" si="192"/>
        <v>0.15691158156911583</v>
      </c>
      <c r="Y2687">
        <f t="shared" si="191"/>
        <v>4.1569115815691156</v>
      </c>
      <c r="Z2687">
        <f t="shared" si="190"/>
        <v>14</v>
      </c>
      <c r="AD2687" t="str">
        <f t="shared" si="193"/>
        <v/>
      </c>
    </row>
    <row r="2688" spans="1:30" ht="15" hidden="1" customHeight="1" x14ac:dyDescent="0.3">
      <c r="A2688" t="s">
        <v>417</v>
      </c>
      <c r="B2688">
        <f t="shared" si="189"/>
        <v>400071</v>
      </c>
      <c r="C2688">
        <v>71</v>
      </c>
      <c r="D2688">
        <f>VLOOKUP($B2688,TrialDesign!$E$2:$I$1147,5,FALSE)</f>
        <v>8</v>
      </c>
      <c r="E2688" t="str">
        <f>VLOOKUP($B2688,TrialDesign!$E$2:$I$1147,3,FALSE)</f>
        <v>Nil</v>
      </c>
      <c r="F2688" t="str">
        <f>VLOOKUP($B2688,TrialDesign!$E$2:$I$1147,4,FALSE)</f>
        <v>BattenSpring</v>
      </c>
      <c r="G2688" s="1">
        <v>41874</v>
      </c>
      <c r="H2688" s="1" t="str">
        <f>VLOOKUP(B2688,TrialDesign!$E$2:$J$1147,6,FALSE)</f>
        <v>None_8h</v>
      </c>
      <c r="J2688">
        <v>71</v>
      </c>
      <c r="K2688">
        <v>1</v>
      </c>
      <c r="L2688">
        <v>2</v>
      </c>
      <c r="M2688">
        <v>4</v>
      </c>
      <c r="N2688">
        <v>5</v>
      </c>
      <c r="O2688">
        <v>61</v>
      </c>
      <c r="Q2688">
        <v>211</v>
      </c>
      <c r="R2688">
        <v>3</v>
      </c>
      <c r="S2688">
        <v>10</v>
      </c>
      <c r="U2688" t="s">
        <v>71</v>
      </c>
      <c r="W2688">
        <f>VLOOKUP(H2688&amp;"_"&amp;M2688+1,'Leaf lengths'!$J$6:$Q$104,VLOOKUP(F2688,'Leaf lengths'!$S$1:$T$6,2,FALSE),FALSE)</f>
        <v>229.42857142857142</v>
      </c>
      <c r="X2688">
        <f t="shared" si="192"/>
        <v>0.91967621419676215</v>
      </c>
      <c r="Y2688">
        <f t="shared" si="191"/>
        <v>4.9196762141967625</v>
      </c>
      <c r="Z2688">
        <f t="shared" si="190"/>
        <v>17</v>
      </c>
      <c r="AD2688" t="str">
        <f t="shared" si="193"/>
        <v/>
      </c>
    </row>
    <row r="2689" spans="1:30" ht="15" hidden="1" customHeight="1" x14ac:dyDescent="0.3">
      <c r="A2689" t="s">
        <v>417</v>
      </c>
      <c r="B2689">
        <f t="shared" si="189"/>
        <v>400071</v>
      </c>
      <c r="C2689">
        <v>71</v>
      </c>
      <c r="D2689">
        <f>VLOOKUP($B2689,TrialDesign!$E$2:$I$1147,5,FALSE)</f>
        <v>8</v>
      </c>
      <c r="E2689" t="str">
        <f>VLOOKUP($B2689,TrialDesign!$E$2:$I$1147,3,FALSE)</f>
        <v>Nil</v>
      </c>
      <c r="F2689" t="str">
        <f>VLOOKUP($B2689,TrialDesign!$E$2:$I$1147,4,FALSE)</f>
        <v>BattenSpring</v>
      </c>
      <c r="G2689" s="1">
        <v>41874</v>
      </c>
      <c r="H2689" s="1" t="str">
        <f>VLOOKUP(B2689,TrialDesign!$E$2:$J$1147,6,FALSE)</f>
        <v>None_8h</v>
      </c>
      <c r="K2689">
        <v>2</v>
      </c>
      <c r="L2689">
        <v>2</v>
      </c>
      <c r="M2689">
        <v>4</v>
      </c>
      <c r="N2689">
        <v>5</v>
      </c>
      <c r="O2689">
        <v>58</v>
      </c>
      <c r="P2689">
        <v>260</v>
      </c>
      <c r="Q2689">
        <v>65</v>
      </c>
      <c r="R2689">
        <v>4</v>
      </c>
      <c r="S2689">
        <v>8</v>
      </c>
      <c r="U2689" t="s">
        <v>71</v>
      </c>
      <c r="W2689">
        <f>VLOOKUP(H2689&amp;"_"&amp;M2689+1,'Leaf lengths'!$J$6:$Q$104,VLOOKUP(F2689,'Leaf lengths'!$S$1:$T$6,2,FALSE),FALSE)</f>
        <v>229.42857142857142</v>
      </c>
      <c r="X2689">
        <f t="shared" si="192"/>
        <v>0.2833125778331258</v>
      </c>
      <c r="Y2689">
        <f t="shared" si="191"/>
        <v>4.2833125778331258</v>
      </c>
      <c r="Z2689">
        <f t="shared" si="190"/>
        <v>16</v>
      </c>
      <c r="AD2689" t="str">
        <f t="shared" si="193"/>
        <v/>
      </c>
    </row>
    <row r="2690" spans="1:30" ht="15" hidden="1" customHeight="1" x14ac:dyDescent="0.3">
      <c r="A2690" t="s">
        <v>417</v>
      </c>
      <c r="B2690">
        <f t="shared" si="189"/>
        <v>400071</v>
      </c>
      <c r="C2690">
        <v>71</v>
      </c>
      <c r="D2690">
        <f>VLOOKUP($B2690,TrialDesign!$E$2:$I$1147,5,FALSE)</f>
        <v>8</v>
      </c>
      <c r="E2690" t="str">
        <f>VLOOKUP($B2690,TrialDesign!$E$2:$I$1147,3,FALSE)</f>
        <v>Nil</v>
      </c>
      <c r="F2690" t="str">
        <f>VLOOKUP($B2690,TrialDesign!$E$2:$I$1147,4,FALSE)</f>
        <v>BattenSpring</v>
      </c>
      <c r="G2690" s="1">
        <v>41874</v>
      </c>
      <c r="H2690" s="1" t="str">
        <f>VLOOKUP(B2690,TrialDesign!$E$2:$J$1147,6,FALSE)</f>
        <v>None_8h</v>
      </c>
      <c r="K2690">
        <v>3</v>
      </c>
      <c r="L2690">
        <v>1</v>
      </c>
      <c r="M2690">
        <v>4</v>
      </c>
      <c r="N2690">
        <v>5</v>
      </c>
      <c r="O2690">
        <v>58</v>
      </c>
      <c r="P2690">
        <v>251</v>
      </c>
      <c r="Q2690">
        <v>48</v>
      </c>
      <c r="R2690">
        <v>4</v>
      </c>
      <c r="S2690">
        <v>7</v>
      </c>
      <c r="U2690" t="s">
        <v>71</v>
      </c>
      <c r="W2690">
        <f>VLOOKUP(H2690&amp;"_"&amp;M2690+1,'Leaf lengths'!$J$6:$Q$104,VLOOKUP(F2690,'Leaf lengths'!$S$1:$T$6,2,FALSE),FALSE)</f>
        <v>229.42857142857142</v>
      </c>
      <c r="X2690">
        <f t="shared" si="192"/>
        <v>0.20921544209215442</v>
      </c>
      <c r="Y2690">
        <f t="shared" si="191"/>
        <v>4.2092154420921544</v>
      </c>
      <c r="Z2690">
        <f t="shared" si="190"/>
        <v>15</v>
      </c>
      <c r="AD2690" t="str">
        <f t="shared" si="193"/>
        <v/>
      </c>
    </row>
    <row r="2691" spans="1:30" ht="15" hidden="1" customHeight="1" x14ac:dyDescent="0.3">
      <c r="A2691" t="s">
        <v>417</v>
      </c>
      <c r="B2691">
        <f t="shared" si="189"/>
        <v>400071</v>
      </c>
      <c r="C2691">
        <v>71</v>
      </c>
      <c r="D2691">
        <f>VLOOKUP($B2691,TrialDesign!$E$2:$I$1147,5,FALSE)</f>
        <v>8</v>
      </c>
      <c r="E2691" t="str">
        <f>VLOOKUP($B2691,TrialDesign!$E$2:$I$1147,3,FALSE)</f>
        <v>Nil</v>
      </c>
      <c r="F2691" t="str">
        <f>VLOOKUP($B2691,TrialDesign!$E$2:$I$1147,4,FALSE)</f>
        <v>BattenSpring</v>
      </c>
      <c r="G2691" s="1">
        <v>41874</v>
      </c>
      <c r="H2691" s="1" t="str">
        <f>VLOOKUP(B2691,TrialDesign!$E$2:$J$1147,6,FALSE)</f>
        <v>None_8h</v>
      </c>
      <c r="K2691">
        <v>4</v>
      </c>
      <c r="L2691">
        <v>2</v>
      </c>
      <c r="M2691">
        <v>4</v>
      </c>
      <c r="N2691">
        <v>5</v>
      </c>
      <c r="O2691">
        <v>60</v>
      </c>
      <c r="P2691">
        <v>238</v>
      </c>
      <c r="Q2691">
        <v>158</v>
      </c>
      <c r="R2691">
        <v>4</v>
      </c>
      <c r="S2691">
        <v>7</v>
      </c>
      <c r="U2691" t="s">
        <v>71</v>
      </c>
      <c r="W2691">
        <f>VLOOKUP(H2691&amp;"_"&amp;M2691+1,'Leaf lengths'!$J$6:$Q$104,VLOOKUP(F2691,'Leaf lengths'!$S$1:$T$6,2,FALSE),FALSE)</f>
        <v>229.42857142857142</v>
      </c>
      <c r="X2691">
        <f t="shared" si="192"/>
        <v>0.68866749688667506</v>
      </c>
      <c r="Y2691">
        <f t="shared" si="191"/>
        <v>4.6886674968866746</v>
      </c>
      <c r="Z2691">
        <f t="shared" si="190"/>
        <v>15</v>
      </c>
      <c r="AD2691" t="str">
        <f t="shared" si="193"/>
        <v/>
      </c>
    </row>
    <row r="2692" spans="1:30" ht="15" hidden="1" customHeight="1" x14ac:dyDescent="0.3">
      <c r="A2692" t="s">
        <v>417</v>
      </c>
      <c r="B2692">
        <f t="shared" si="189"/>
        <v>400089</v>
      </c>
      <c r="C2692">
        <v>89</v>
      </c>
      <c r="D2692">
        <f>VLOOKUP($B2692,TrialDesign!$E$2:$I$1147,5,FALSE)</f>
        <v>8</v>
      </c>
      <c r="E2692" t="str">
        <f>VLOOKUP($B2692,TrialDesign!$E$2:$I$1147,3,FALSE)</f>
        <v>Nil</v>
      </c>
      <c r="F2692" t="str">
        <f>VLOOKUP($B2692,TrialDesign!$E$2:$I$1147,4,FALSE)</f>
        <v>BattenSpring</v>
      </c>
      <c r="G2692" s="1">
        <v>41874</v>
      </c>
      <c r="H2692" s="1" t="str">
        <f>VLOOKUP(B2692,TrialDesign!$E$2:$J$1147,6,FALSE)</f>
        <v>None_8h</v>
      </c>
      <c r="J2692">
        <v>89</v>
      </c>
      <c r="K2692">
        <v>1</v>
      </c>
      <c r="L2692">
        <v>2</v>
      </c>
      <c r="M2692">
        <v>4</v>
      </c>
      <c r="N2692">
        <v>5</v>
      </c>
      <c r="O2692">
        <v>56</v>
      </c>
      <c r="Q2692">
        <v>154</v>
      </c>
      <c r="R2692">
        <v>4</v>
      </c>
      <c r="S2692">
        <v>9</v>
      </c>
      <c r="U2692" t="s">
        <v>17</v>
      </c>
      <c r="W2692">
        <f>VLOOKUP(H2692&amp;"_"&amp;M2692+1,'Leaf lengths'!$J$6:$Q$104,VLOOKUP(F2692,'Leaf lengths'!$S$1:$T$6,2,FALSE),FALSE)</f>
        <v>229.42857142857142</v>
      </c>
      <c r="X2692">
        <f t="shared" si="192"/>
        <v>0.67123287671232879</v>
      </c>
      <c r="Y2692">
        <f t="shared" si="191"/>
        <v>4.6712328767123292</v>
      </c>
      <c r="Z2692">
        <f t="shared" si="190"/>
        <v>17</v>
      </c>
      <c r="AD2692" t="str">
        <f t="shared" si="193"/>
        <v/>
      </c>
    </row>
    <row r="2693" spans="1:30" ht="15" hidden="1" customHeight="1" x14ac:dyDescent="0.3">
      <c r="A2693" t="s">
        <v>417</v>
      </c>
      <c r="B2693">
        <f t="shared" si="189"/>
        <v>400089</v>
      </c>
      <c r="C2693">
        <v>89</v>
      </c>
      <c r="D2693">
        <f>VLOOKUP($B2693,TrialDesign!$E$2:$I$1147,5,FALSE)</f>
        <v>8</v>
      </c>
      <c r="E2693" t="str">
        <f>VLOOKUP($B2693,TrialDesign!$E$2:$I$1147,3,FALSE)</f>
        <v>Nil</v>
      </c>
      <c r="F2693" t="str">
        <f>VLOOKUP($B2693,TrialDesign!$E$2:$I$1147,4,FALSE)</f>
        <v>BattenSpring</v>
      </c>
      <c r="G2693" s="1">
        <v>41874</v>
      </c>
      <c r="H2693" s="1" t="str">
        <f>VLOOKUP(B2693,TrialDesign!$E$2:$J$1147,6,FALSE)</f>
        <v>None_8h</v>
      </c>
      <c r="K2693">
        <v>2</v>
      </c>
      <c r="L2693">
        <v>1</v>
      </c>
      <c r="M2693">
        <v>3</v>
      </c>
      <c r="N2693">
        <v>4</v>
      </c>
      <c r="O2693">
        <v>55</v>
      </c>
      <c r="P2693">
        <v>220</v>
      </c>
      <c r="Q2693">
        <v>229</v>
      </c>
      <c r="R2693">
        <v>5</v>
      </c>
      <c r="S2693">
        <v>6</v>
      </c>
      <c r="U2693" t="s">
        <v>71</v>
      </c>
      <c r="W2693">
        <f>VLOOKUP(H2693&amp;"_"&amp;M2693+1,'Leaf lengths'!$J$6:$Q$104,VLOOKUP(F2693,'Leaf lengths'!$S$1:$T$6,2,FALSE),FALSE)</f>
        <v>241.30769230769232</v>
      </c>
      <c r="X2693">
        <f t="shared" si="192"/>
        <v>0.94899585591329294</v>
      </c>
      <c r="Y2693">
        <f t="shared" si="191"/>
        <v>3.9489958559132932</v>
      </c>
      <c r="Z2693">
        <f t="shared" si="190"/>
        <v>14</v>
      </c>
      <c r="AD2693" t="str">
        <f t="shared" si="193"/>
        <v/>
      </c>
    </row>
    <row r="2694" spans="1:30" ht="15" hidden="1" customHeight="1" x14ac:dyDescent="0.3">
      <c r="A2694" t="s">
        <v>417</v>
      </c>
      <c r="B2694">
        <f t="shared" si="189"/>
        <v>400089</v>
      </c>
      <c r="C2694">
        <v>89</v>
      </c>
      <c r="D2694">
        <f>VLOOKUP($B2694,TrialDesign!$E$2:$I$1147,5,FALSE)</f>
        <v>8</v>
      </c>
      <c r="E2694" t="str">
        <f>VLOOKUP($B2694,TrialDesign!$E$2:$I$1147,3,FALSE)</f>
        <v>Nil</v>
      </c>
      <c r="F2694" t="str">
        <f>VLOOKUP($B2694,TrialDesign!$E$2:$I$1147,4,FALSE)</f>
        <v>BattenSpring</v>
      </c>
      <c r="G2694" s="1">
        <v>41874</v>
      </c>
      <c r="H2694" s="1" t="str">
        <f>VLOOKUP(B2694,TrialDesign!$E$2:$J$1147,6,FALSE)</f>
        <v>None_8h</v>
      </c>
      <c r="K2694">
        <v>3</v>
      </c>
      <c r="L2694">
        <v>1</v>
      </c>
      <c r="M2694">
        <v>4</v>
      </c>
      <c r="N2694">
        <v>5</v>
      </c>
      <c r="O2694">
        <v>60</v>
      </c>
      <c r="P2694">
        <v>265</v>
      </c>
      <c r="Q2694">
        <v>73</v>
      </c>
      <c r="R2694">
        <v>4</v>
      </c>
      <c r="S2694">
        <v>8</v>
      </c>
      <c r="U2694" t="s">
        <v>17</v>
      </c>
      <c r="W2694">
        <f>VLOOKUP(H2694&amp;"_"&amp;M2694+1,'Leaf lengths'!$J$6:$Q$104,VLOOKUP(F2694,'Leaf lengths'!$S$1:$T$6,2,FALSE),FALSE)</f>
        <v>229.42857142857142</v>
      </c>
      <c r="X2694">
        <f t="shared" si="192"/>
        <v>0.31818181818181818</v>
      </c>
      <c r="Y2694">
        <f t="shared" si="191"/>
        <v>4.3181818181818183</v>
      </c>
      <c r="Z2694">
        <f t="shared" si="190"/>
        <v>16</v>
      </c>
      <c r="AD2694" t="str">
        <f t="shared" si="193"/>
        <v/>
      </c>
    </row>
    <row r="2695" spans="1:30" ht="15" hidden="1" customHeight="1" x14ac:dyDescent="0.3">
      <c r="A2695" t="s">
        <v>417</v>
      </c>
      <c r="B2695">
        <f t="shared" si="189"/>
        <v>400089</v>
      </c>
      <c r="C2695">
        <v>89</v>
      </c>
      <c r="D2695">
        <f>VLOOKUP($B2695,TrialDesign!$E$2:$I$1147,5,FALSE)</f>
        <v>8</v>
      </c>
      <c r="E2695" t="str">
        <f>VLOOKUP($B2695,TrialDesign!$E$2:$I$1147,3,FALSE)</f>
        <v>Nil</v>
      </c>
      <c r="F2695" t="str">
        <f>VLOOKUP($B2695,TrialDesign!$E$2:$I$1147,4,FALSE)</f>
        <v>BattenSpring</v>
      </c>
      <c r="G2695" s="1">
        <v>41874</v>
      </c>
      <c r="H2695" s="1" t="str">
        <f>VLOOKUP(B2695,TrialDesign!$E$2:$J$1147,6,FALSE)</f>
        <v>None_8h</v>
      </c>
      <c r="K2695">
        <v>4</v>
      </c>
      <c r="L2695">
        <v>1</v>
      </c>
      <c r="M2695">
        <v>4</v>
      </c>
      <c r="N2695">
        <v>5</v>
      </c>
      <c r="O2695">
        <v>50</v>
      </c>
      <c r="P2695">
        <v>234</v>
      </c>
      <c r="Q2695">
        <v>25</v>
      </c>
      <c r="R2695">
        <v>4</v>
      </c>
      <c r="S2695">
        <v>7</v>
      </c>
      <c r="U2695" t="s">
        <v>17</v>
      </c>
      <c r="W2695">
        <f>VLOOKUP(H2695&amp;"_"&amp;M2695+1,'Leaf lengths'!$J$6:$Q$104,VLOOKUP(F2695,'Leaf lengths'!$S$1:$T$6,2,FALSE),FALSE)</f>
        <v>229.42857142857142</v>
      </c>
      <c r="X2695">
        <f t="shared" si="192"/>
        <v>0.10896637608966377</v>
      </c>
      <c r="Y2695">
        <f t="shared" si="191"/>
        <v>4.108966376089664</v>
      </c>
      <c r="Z2695">
        <f t="shared" si="190"/>
        <v>15</v>
      </c>
      <c r="AD2695" t="str">
        <f t="shared" si="193"/>
        <v/>
      </c>
    </row>
    <row r="2696" spans="1:30" ht="15" hidden="1" customHeight="1" x14ac:dyDescent="0.3">
      <c r="A2696" t="s">
        <v>417</v>
      </c>
      <c r="B2696">
        <f t="shared" si="189"/>
        <v>400055</v>
      </c>
      <c r="C2696">
        <v>55</v>
      </c>
      <c r="D2696">
        <f>VLOOKUP($B2696,TrialDesign!$E$2:$I$1147,5,FALSE)</f>
        <v>8</v>
      </c>
      <c r="E2696" t="str">
        <f>VLOOKUP($B2696,TrialDesign!$E$2:$I$1147,3,FALSE)</f>
        <v>Nil</v>
      </c>
      <c r="F2696" t="str">
        <f>VLOOKUP($B2696,TrialDesign!$E$2:$I$1147,4,FALSE)</f>
        <v>BattenSpring</v>
      </c>
      <c r="G2696" s="1">
        <v>41883</v>
      </c>
      <c r="H2696" s="1" t="str">
        <f>VLOOKUP(B2696,TrialDesign!$E$2:$J$1147,6,FALSE)</f>
        <v>None_8h</v>
      </c>
      <c r="J2696">
        <v>55</v>
      </c>
      <c r="K2696">
        <v>1</v>
      </c>
      <c r="L2696">
        <v>2</v>
      </c>
      <c r="M2696">
        <v>5</v>
      </c>
      <c r="N2696">
        <v>6</v>
      </c>
      <c r="O2696">
        <v>65</v>
      </c>
      <c r="Q2696">
        <v>113</v>
      </c>
      <c r="R2696">
        <v>5</v>
      </c>
      <c r="S2696">
        <v>11</v>
      </c>
      <c r="U2696" t="s">
        <v>18</v>
      </c>
      <c r="W2696">
        <f>VLOOKUP(H2696&amp;"_"&amp;M2696+1,'Leaf lengths'!$J$6:$Q$104,VLOOKUP(F2696,'Leaf lengths'!$S$1:$T$6,2,FALSE),FALSE)</f>
        <v>272.33333333333331</v>
      </c>
      <c r="X2696">
        <f t="shared" si="192"/>
        <v>0.4149326805385557</v>
      </c>
      <c r="Y2696">
        <f t="shared" si="191"/>
        <v>5.4149326805385556</v>
      </c>
      <c r="Z2696">
        <f t="shared" si="190"/>
        <v>21</v>
      </c>
      <c r="AD2696" t="str">
        <f t="shared" si="193"/>
        <v/>
      </c>
    </row>
    <row r="2697" spans="1:30" ht="15" hidden="1" customHeight="1" x14ac:dyDescent="0.3">
      <c r="A2697" t="s">
        <v>417</v>
      </c>
      <c r="B2697">
        <f t="shared" si="189"/>
        <v>400055</v>
      </c>
      <c r="C2697">
        <v>55</v>
      </c>
      <c r="D2697">
        <f>VLOOKUP($B2697,TrialDesign!$E$2:$I$1147,5,FALSE)</f>
        <v>8</v>
      </c>
      <c r="E2697" t="str">
        <f>VLOOKUP($B2697,TrialDesign!$E$2:$I$1147,3,FALSE)</f>
        <v>Nil</v>
      </c>
      <c r="F2697" t="str">
        <f>VLOOKUP($B2697,TrialDesign!$E$2:$I$1147,4,FALSE)</f>
        <v>BattenSpring</v>
      </c>
      <c r="G2697" s="1">
        <v>41883</v>
      </c>
      <c r="H2697" s="1" t="str">
        <f>VLOOKUP(B2697,TrialDesign!$E$2:$J$1147,6,FALSE)</f>
        <v>None_8h</v>
      </c>
      <c r="K2697">
        <v>2</v>
      </c>
      <c r="L2697">
        <v>2</v>
      </c>
      <c r="M2697">
        <v>5</v>
      </c>
      <c r="N2697">
        <v>6</v>
      </c>
      <c r="O2697">
        <v>60</v>
      </c>
      <c r="P2697">
        <v>206</v>
      </c>
      <c r="Q2697">
        <v>130</v>
      </c>
      <c r="R2697">
        <v>5</v>
      </c>
      <c r="S2697">
        <v>12</v>
      </c>
      <c r="U2697" t="s">
        <v>18</v>
      </c>
      <c r="W2697">
        <f>VLOOKUP(H2697&amp;"_"&amp;M2697+1,'Leaf lengths'!$J$6:$Q$104,VLOOKUP(F2697,'Leaf lengths'!$S$1:$T$6,2,FALSE),FALSE)</f>
        <v>272.33333333333331</v>
      </c>
      <c r="X2697">
        <f t="shared" si="192"/>
        <v>0.47735618115055084</v>
      </c>
      <c r="Y2697">
        <f t="shared" si="191"/>
        <v>5.4773561811505509</v>
      </c>
      <c r="Z2697">
        <f t="shared" si="190"/>
        <v>22</v>
      </c>
      <c r="AD2697" t="str">
        <f t="shared" si="193"/>
        <v/>
      </c>
    </row>
    <row r="2698" spans="1:30" ht="15" hidden="1" customHeight="1" x14ac:dyDescent="0.3">
      <c r="A2698" t="s">
        <v>417</v>
      </c>
      <c r="B2698">
        <f t="shared" si="189"/>
        <v>400055</v>
      </c>
      <c r="C2698">
        <v>55</v>
      </c>
      <c r="D2698">
        <f>VLOOKUP($B2698,TrialDesign!$E$2:$I$1147,5,FALSE)</f>
        <v>8</v>
      </c>
      <c r="E2698" t="str">
        <f>VLOOKUP($B2698,TrialDesign!$E$2:$I$1147,3,FALSE)</f>
        <v>Nil</v>
      </c>
      <c r="F2698" t="str">
        <f>VLOOKUP($B2698,TrialDesign!$E$2:$I$1147,4,FALSE)</f>
        <v>BattenSpring</v>
      </c>
      <c r="G2698" s="1">
        <v>41883</v>
      </c>
      <c r="H2698" s="1" t="str">
        <f>VLOOKUP(B2698,TrialDesign!$E$2:$J$1147,6,FALSE)</f>
        <v>None_8h</v>
      </c>
      <c r="K2698">
        <v>3</v>
      </c>
      <c r="L2698">
        <v>2</v>
      </c>
      <c r="M2698">
        <v>5</v>
      </c>
      <c r="N2698">
        <v>6</v>
      </c>
      <c r="O2698">
        <v>65</v>
      </c>
      <c r="P2698">
        <v>220</v>
      </c>
      <c r="Q2698">
        <v>42</v>
      </c>
      <c r="R2698">
        <v>5</v>
      </c>
      <c r="S2698">
        <v>10</v>
      </c>
      <c r="U2698" t="s">
        <v>18</v>
      </c>
      <c r="W2698">
        <f>VLOOKUP(H2698&amp;"_"&amp;M2698+1,'Leaf lengths'!$J$6:$Q$104,VLOOKUP(F2698,'Leaf lengths'!$S$1:$T$6,2,FALSE),FALSE)</f>
        <v>272.33333333333331</v>
      </c>
      <c r="X2698">
        <f t="shared" si="192"/>
        <v>0.15422276621787026</v>
      </c>
      <c r="Y2698">
        <f t="shared" si="191"/>
        <v>5.1542227662178703</v>
      </c>
      <c r="Z2698">
        <f t="shared" si="190"/>
        <v>20</v>
      </c>
      <c r="AD2698" t="str">
        <f t="shared" si="193"/>
        <v/>
      </c>
    </row>
    <row r="2699" spans="1:30" ht="15" hidden="1" customHeight="1" x14ac:dyDescent="0.3">
      <c r="A2699" t="s">
        <v>417</v>
      </c>
      <c r="B2699">
        <f t="shared" si="189"/>
        <v>400055</v>
      </c>
      <c r="C2699">
        <v>55</v>
      </c>
      <c r="D2699">
        <f>VLOOKUP($B2699,TrialDesign!$E$2:$I$1147,5,FALSE)</f>
        <v>8</v>
      </c>
      <c r="E2699" t="str">
        <f>VLOOKUP($B2699,TrialDesign!$E$2:$I$1147,3,FALSE)</f>
        <v>Nil</v>
      </c>
      <c r="F2699" t="str">
        <f>VLOOKUP($B2699,TrialDesign!$E$2:$I$1147,4,FALSE)</f>
        <v>BattenSpring</v>
      </c>
      <c r="G2699" s="1">
        <v>41883</v>
      </c>
      <c r="H2699" s="1" t="str">
        <f>VLOOKUP(B2699,TrialDesign!$E$2:$J$1147,6,FALSE)</f>
        <v>None_8h</v>
      </c>
      <c r="K2699">
        <v>4</v>
      </c>
      <c r="L2699">
        <v>2</v>
      </c>
      <c r="M2699">
        <v>4</v>
      </c>
      <c r="N2699">
        <v>5</v>
      </c>
      <c r="O2699">
        <v>62</v>
      </c>
      <c r="P2699">
        <v>211</v>
      </c>
      <c r="Q2699">
        <v>21</v>
      </c>
      <c r="R2699">
        <v>5</v>
      </c>
      <c r="S2699">
        <v>12</v>
      </c>
      <c r="U2699" t="s">
        <v>18</v>
      </c>
      <c r="W2699">
        <f>VLOOKUP(H2699&amp;"_"&amp;M2699+1,'Leaf lengths'!$J$6:$Q$104,VLOOKUP(F2699,'Leaf lengths'!$S$1:$T$6,2,FALSE),FALSE)</f>
        <v>229.42857142857142</v>
      </c>
      <c r="X2699">
        <f t="shared" si="192"/>
        <v>9.1531755915317564E-2</v>
      </c>
      <c r="Y2699">
        <f t="shared" si="191"/>
        <v>4.0915317559153177</v>
      </c>
      <c r="Z2699">
        <f t="shared" si="190"/>
        <v>21</v>
      </c>
      <c r="AD2699" t="str">
        <f t="shared" si="193"/>
        <v/>
      </c>
    </row>
    <row r="2700" spans="1:30" ht="15" hidden="1" customHeight="1" x14ac:dyDescent="0.3">
      <c r="A2700" t="s">
        <v>417</v>
      </c>
      <c r="B2700">
        <f t="shared" si="189"/>
        <v>400056</v>
      </c>
      <c r="C2700">
        <v>56</v>
      </c>
      <c r="D2700">
        <f>VLOOKUP($B2700,TrialDesign!$E$2:$I$1147,5,FALSE)</f>
        <v>8</v>
      </c>
      <c r="E2700" t="str">
        <f>VLOOKUP($B2700,TrialDesign!$E$2:$I$1147,3,FALSE)</f>
        <v>Nil</v>
      </c>
      <c r="F2700" t="str">
        <f>VLOOKUP($B2700,TrialDesign!$E$2:$I$1147,4,FALSE)</f>
        <v>BattenSpring</v>
      </c>
      <c r="G2700" s="1">
        <v>41883</v>
      </c>
      <c r="H2700" s="1" t="str">
        <f>VLOOKUP(B2700,TrialDesign!$E$2:$J$1147,6,FALSE)</f>
        <v>None_8h</v>
      </c>
      <c r="J2700">
        <v>56</v>
      </c>
      <c r="K2700">
        <v>1</v>
      </c>
      <c r="L2700">
        <v>1</v>
      </c>
      <c r="M2700">
        <v>5</v>
      </c>
      <c r="N2700">
        <v>6</v>
      </c>
      <c r="O2700">
        <v>81</v>
      </c>
      <c r="Q2700">
        <v>191</v>
      </c>
      <c r="R2700">
        <v>5</v>
      </c>
      <c r="S2700">
        <v>12</v>
      </c>
      <c r="U2700" t="s">
        <v>18</v>
      </c>
      <c r="W2700">
        <f>VLOOKUP(H2700&amp;"_"&amp;M2700+1,'Leaf lengths'!$J$6:$Q$104,VLOOKUP(F2700,'Leaf lengths'!$S$1:$T$6,2,FALSE),FALSE)</f>
        <v>272.33333333333331</v>
      </c>
      <c r="X2700">
        <f t="shared" si="192"/>
        <v>0.70134638922888626</v>
      </c>
      <c r="Y2700">
        <f t="shared" si="191"/>
        <v>5.7013463892288865</v>
      </c>
      <c r="Z2700">
        <f t="shared" si="190"/>
        <v>22</v>
      </c>
      <c r="AD2700" t="str">
        <f t="shared" si="193"/>
        <v/>
      </c>
    </row>
    <row r="2701" spans="1:30" ht="15" hidden="1" customHeight="1" x14ac:dyDescent="0.3">
      <c r="A2701" t="s">
        <v>417</v>
      </c>
      <c r="B2701">
        <f t="shared" si="189"/>
        <v>400056</v>
      </c>
      <c r="C2701">
        <v>56</v>
      </c>
      <c r="D2701">
        <f>VLOOKUP($B2701,TrialDesign!$E$2:$I$1147,5,FALSE)</f>
        <v>8</v>
      </c>
      <c r="E2701" t="str">
        <f>VLOOKUP($B2701,TrialDesign!$E$2:$I$1147,3,FALSE)</f>
        <v>Nil</v>
      </c>
      <c r="F2701" t="str">
        <f>VLOOKUP($B2701,TrialDesign!$E$2:$I$1147,4,FALSE)</f>
        <v>BattenSpring</v>
      </c>
      <c r="G2701" s="1">
        <v>41883</v>
      </c>
      <c r="H2701" s="1" t="str">
        <f>VLOOKUP(B2701,TrialDesign!$E$2:$J$1147,6,FALSE)</f>
        <v>None_8h</v>
      </c>
      <c r="K2701">
        <v>2</v>
      </c>
      <c r="L2701">
        <v>1</v>
      </c>
      <c r="M2701">
        <v>4</v>
      </c>
      <c r="N2701">
        <v>5</v>
      </c>
      <c r="O2701">
        <v>65</v>
      </c>
      <c r="P2701">
        <v>235</v>
      </c>
      <c r="Q2701">
        <v>240</v>
      </c>
      <c r="R2701">
        <v>5</v>
      </c>
      <c r="S2701">
        <v>10</v>
      </c>
      <c r="U2701" t="s">
        <v>18</v>
      </c>
      <c r="W2701">
        <f>VLOOKUP(H2701&amp;"_"&amp;M2701+1,'Leaf lengths'!$J$6:$Q$104,VLOOKUP(F2701,'Leaf lengths'!$S$1:$T$6,2,FALSE),FALSE)</f>
        <v>229.42857142857142</v>
      </c>
      <c r="X2701">
        <f t="shared" si="192"/>
        <v>1.0460772104607721</v>
      </c>
      <c r="Y2701">
        <f t="shared" si="191"/>
        <v>5.0460772104607718</v>
      </c>
      <c r="Z2701">
        <f t="shared" si="190"/>
        <v>19</v>
      </c>
      <c r="AD2701" t="str">
        <f t="shared" si="193"/>
        <v/>
      </c>
    </row>
    <row r="2702" spans="1:30" ht="15" hidden="1" customHeight="1" x14ac:dyDescent="0.3">
      <c r="A2702" t="s">
        <v>417</v>
      </c>
      <c r="B2702">
        <f t="shared" ref="B2702:B2765" si="194">400000+C2702</f>
        <v>400056</v>
      </c>
      <c r="C2702">
        <v>56</v>
      </c>
      <c r="D2702">
        <f>VLOOKUP($B2702,TrialDesign!$E$2:$I$1147,5,FALSE)</f>
        <v>8</v>
      </c>
      <c r="E2702" t="str">
        <f>VLOOKUP($B2702,TrialDesign!$E$2:$I$1147,3,FALSE)</f>
        <v>Nil</v>
      </c>
      <c r="F2702" t="str">
        <f>VLOOKUP($B2702,TrialDesign!$E$2:$I$1147,4,FALSE)</f>
        <v>BattenSpring</v>
      </c>
      <c r="G2702" s="1">
        <v>41883</v>
      </c>
      <c r="H2702" s="1" t="str">
        <f>VLOOKUP(B2702,TrialDesign!$E$2:$J$1147,6,FALSE)</f>
        <v>None_8h</v>
      </c>
      <c r="K2702">
        <v>3</v>
      </c>
      <c r="L2702">
        <v>1</v>
      </c>
      <c r="M2702">
        <v>4</v>
      </c>
      <c r="N2702">
        <v>6</v>
      </c>
      <c r="O2702">
        <v>66</v>
      </c>
      <c r="P2702">
        <v>271</v>
      </c>
      <c r="Q2702">
        <v>27</v>
      </c>
      <c r="R2702">
        <v>5</v>
      </c>
      <c r="S2702">
        <v>10</v>
      </c>
      <c r="U2702" t="s">
        <v>17</v>
      </c>
      <c r="W2702">
        <f>VLOOKUP(H2702&amp;"_"&amp;M2702+1,'Leaf lengths'!$J$6:$Q$104,VLOOKUP(F2702,'Leaf lengths'!$S$1:$T$6,2,FALSE),FALSE)</f>
        <v>229.42857142857142</v>
      </c>
      <c r="X2702">
        <f t="shared" si="192"/>
        <v>0.11768368617683687</v>
      </c>
      <c r="Y2702">
        <f t="shared" si="191"/>
        <v>4.1176836861768367</v>
      </c>
      <c r="Z2702">
        <f t="shared" si="190"/>
        <v>19</v>
      </c>
      <c r="AD2702" t="str">
        <f t="shared" si="193"/>
        <v/>
      </c>
    </row>
    <row r="2703" spans="1:30" ht="15" hidden="1" customHeight="1" x14ac:dyDescent="0.3">
      <c r="A2703" t="s">
        <v>417</v>
      </c>
      <c r="B2703">
        <f t="shared" si="194"/>
        <v>400056</v>
      </c>
      <c r="C2703">
        <v>56</v>
      </c>
      <c r="D2703">
        <f>VLOOKUP($B2703,TrialDesign!$E$2:$I$1147,5,FALSE)</f>
        <v>8</v>
      </c>
      <c r="E2703" t="str">
        <f>VLOOKUP($B2703,TrialDesign!$E$2:$I$1147,3,FALSE)</f>
        <v>Nil</v>
      </c>
      <c r="F2703" t="str">
        <f>VLOOKUP($B2703,TrialDesign!$E$2:$I$1147,4,FALSE)</f>
        <v>BattenSpring</v>
      </c>
      <c r="G2703" s="1">
        <v>41883</v>
      </c>
      <c r="H2703" s="1" t="str">
        <f>VLOOKUP(B2703,TrialDesign!$E$2:$J$1147,6,FALSE)</f>
        <v>None_8h</v>
      </c>
      <c r="K2703">
        <v>4</v>
      </c>
      <c r="L2703">
        <v>1</v>
      </c>
      <c r="M2703">
        <v>5</v>
      </c>
      <c r="N2703">
        <v>6</v>
      </c>
      <c r="O2703">
        <v>70</v>
      </c>
      <c r="P2703">
        <v>251</v>
      </c>
      <c r="Q2703">
        <v>102</v>
      </c>
      <c r="R2703">
        <v>5</v>
      </c>
      <c r="S2703">
        <v>10</v>
      </c>
      <c r="U2703" t="s">
        <v>18</v>
      </c>
      <c r="W2703">
        <f>VLOOKUP(H2703&amp;"_"&amp;M2703+1,'Leaf lengths'!$J$6:$Q$104,VLOOKUP(F2703,'Leaf lengths'!$S$1:$T$6,2,FALSE),FALSE)</f>
        <v>272.33333333333331</v>
      </c>
      <c r="X2703">
        <f t="shared" si="192"/>
        <v>0.37454100367197063</v>
      </c>
      <c r="Y2703">
        <f t="shared" si="191"/>
        <v>5.374541003671971</v>
      </c>
      <c r="Z2703">
        <f t="shared" si="190"/>
        <v>20</v>
      </c>
      <c r="AD2703" t="str">
        <f t="shared" si="193"/>
        <v/>
      </c>
    </row>
    <row r="2704" spans="1:30" ht="15" hidden="1" customHeight="1" x14ac:dyDescent="0.3">
      <c r="A2704" t="s">
        <v>417</v>
      </c>
      <c r="B2704">
        <f t="shared" si="194"/>
        <v>400096</v>
      </c>
      <c r="C2704">
        <v>96</v>
      </c>
      <c r="D2704">
        <f>VLOOKUP($B2704,TrialDesign!$E$2:$I$1147,5,FALSE)</f>
        <v>8</v>
      </c>
      <c r="E2704" t="str">
        <f>VLOOKUP($B2704,TrialDesign!$E$2:$I$1147,3,FALSE)</f>
        <v>Nil</v>
      </c>
      <c r="F2704" t="str">
        <f>VLOOKUP($B2704,TrialDesign!$E$2:$I$1147,4,FALSE)</f>
        <v>BattenSpring</v>
      </c>
      <c r="G2704" s="1">
        <v>41883</v>
      </c>
      <c r="H2704" s="1" t="str">
        <f>VLOOKUP(B2704,TrialDesign!$E$2:$J$1147,6,FALSE)</f>
        <v>None_8h</v>
      </c>
      <c r="J2704">
        <v>96</v>
      </c>
      <c r="K2704">
        <v>1</v>
      </c>
      <c r="L2704">
        <v>1</v>
      </c>
      <c r="M2704">
        <v>5</v>
      </c>
      <c r="N2704">
        <v>6</v>
      </c>
      <c r="O2704">
        <v>66</v>
      </c>
      <c r="Q2704">
        <v>44</v>
      </c>
      <c r="R2704">
        <v>6</v>
      </c>
      <c r="S2704">
        <v>8</v>
      </c>
      <c r="U2704" t="s">
        <v>18</v>
      </c>
      <c r="W2704">
        <f>VLOOKUP(H2704&amp;"_"&amp;M2704+1,'Leaf lengths'!$J$6:$Q$104,VLOOKUP(F2704,'Leaf lengths'!$S$1:$T$6,2,FALSE),FALSE)</f>
        <v>272.33333333333331</v>
      </c>
      <c r="X2704">
        <f t="shared" si="192"/>
        <v>0.16156670746634028</v>
      </c>
      <c r="Y2704">
        <f t="shared" si="191"/>
        <v>5.1615667074663403</v>
      </c>
      <c r="Z2704">
        <f t="shared" si="190"/>
        <v>19</v>
      </c>
      <c r="AD2704" t="str">
        <f t="shared" si="193"/>
        <v/>
      </c>
    </row>
    <row r="2705" spans="1:30" ht="15" hidden="1" customHeight="1" x14ac:dyDescent="0.3">
      <c r="A2705" t="s">
        <v>417</v>
      </c>
      <c r="B2705">
        <f t="shared" si="194"/>
        <v>400096</v>
      </c>
      <c r="C2705">
        <v>96</v>
      </c>
      <c r="D2705">
        <f>VLOOKUP($B2705,TrialDesign!$E$2:$I$1147,5,FALSE)</f>
        <v>8</v>
      </c>
      <c r="E2705" t="str">
        <f>VLOOKUP($B2705,TrialDesign!$E$2:$I$1147,3,FALSE)</f>
        <v>Nil</v>
      </c>
      <c r="F2705" t="str">
        <f>VLOOKUP($B2705,TrialDesign!$E$2:$I$1147,4,FALSE)</f>
        <v>BattenSpring</v>
      </c>
      <c r="G2705" s="1">
        <v>41883</v>
      </c>
      <c r="H2705" s="1" t="str">
        <f>VLOOKUP(B2705,TrialDesign!$E$2:$J$1147,6,FALSE)</f>
        <v>None_8h</v>
      </c>
      <c r="K2705">
        <v>2</v>
      </c>
      <c r="L2705">
        <v>1</v>
      </c>
      <c r="M2705">
        <v>4</v>
      </c>
      <c r="N2705">
        <v>5</v>
      </c>
      <c r="O2705">
        <v>56</v>
      </c>
      <c r="P2705">
        <v>215</v>
      </c>
      <c r="Q2705">
        <v>201</v>
      </c>
      <c r="R2705">
        <v>6</v>
      </c>
      <c r="S2705">
        <v>8</v>
      </c>
      <c r="U2705" t="s">
        <v>17</v>
      </c>
      <c r="W2705">
        <f>VLOOKUP(H2705&amp;"_"&amp;M2705+1,'Leaf lengths'!$J$6:$Q$104,VLOOKUP(F2705,'Leaf lengths'!$S$1:$T$6,2,FALSE),FALSE)</f>
        <v>229.42857142857142</v>
      </c>
      <c r="X2705">
        <f t="shared" si="192"/>
        <v>0.8760896637608967</v>
      </c>
      <c r="Y2705">
        <f t="shared" si="191"/>
        <v>4.8760896637608964</v>
      </c>
      <c r="Z2705">
        <f t="shared" si="190"/>
        <v>18</v>
      </c>
      <c r="AD2705" t="str">
        <f t="shared" si="193"/>
        <v/>
      </c>
    </row>
    <row r="2706" spans="1:30" ht="15" hidden="1" customHeight="1" x14ac:dyDescent="0.3">
      <c r="A2706" t="s">
        <v>417</v>
      </c>
      <c r="B2706">
        <f t="shared" si="194"/>
        <v>400096</v>
      </c>
      <c r="C2706">
        <v>96</v>
      </c>
      <c r="D2706">
        <f>VLOOKUP($B2706,TrialDesign!$E$2:$I$1147,5,FALSE)</f>
        <v>8</v>
      </c>
      <c r="E2706" t="str">
        <f>VLOOKUP($B2706,TrialDesign!$E$2:$I$1147,3,FALSE)</f>
        <v>Nil</v>
      </c>
      <c r="F2706" t="str">
        <f>VLOOKUP($B2706,TrialDesign!$E$2:$I$1147,4,FALSE)</f>
        <v>BattenSpring</v>
      </c>
      <c r="G2706" s="1">
        <v>41883</v>
      </c>
      <c r="H2706" s="1" t="str">
        <f>VLOOKUP(B2706,TrialDesign!$E$2:$J$1147,6,FALSE)</f>
        <v>None_8h</v>
      </c>
      <c r="K2706">
        <v>3</v>
      </c>
      <c r="L2706">
        <v>1</v>
      </c>
      <c r="M2706">
        <v>5</v>
      </c>
      <c r="N2706">
        <v>6</v>
      </c>
      <c r="O2706">
        <v>72</v>
      </c>
      <c r="P2706">
        <v>240</v>
      </c>
      <c r="Q2706">
        <v>62</v>
      </c>
      <c r="R2706">
        <v>4</v>
      </c>
      <c r="S2706">
        <v>10</v>
      </c>
      <c r="U2706" t="s">
        <v>18</v>
      </c>
      <c r="W2706">
        <f>VLOOKUP(H2706&amp;"_"&amp;M2706+1,'Leaf lengths'!$J$6:$Q$104,VLOOKUP(F2706,'Leaf lengths'!$S$1:$T$6,2,FALSE),FALSE)</f>
        <v>272.33333333333331</v>
      </c>
      <c r="X2706">
        <f t="shared" si="192"/>
        <v>0.22766217870257038</v>
      </c>
      <c r="Y2706">
        <f t="shared" si="191"/>
        <v>5.2276621787025706</v>
      </c>
      <c r="Z2706">
        <f t="shared" si="190"/>
        <v>19</v>
      </c>
      <c r="AD2706" t="str">
        <f t="shared" si="193"/>
        <v/>
      </c>
    </row>
    <row r="2707" spans="1:30" ht="15" hidden="1" customHeight="1" x14ac:dyDescent="0.3">
      <c r="A2707" t="s">
        <v>417</v>
      </c>
      <c r="B2707">
        <f t="shared" si="194"/>
        <v>400096</v>
      </c>
      <c r="C2707">
        <v>96</v>
      </c>
      <c r="D2707">
        <f>VLOOKUP($B2707,TrialDesign!$E$2:$I$1147,5,FALSE)</f>
        <v>8</v>
      </c>
      <c r="E2707" t="str">
        <f>VLOOKUP($B2707,TrialDesign!$E$2:$I$1147,3,FALSE)</f>
        <v>Nil</v>
      </c>
      <c r="F2707" t="str">
        <f>VLOOKUP($B2707,TrialDesign!$E$2:$I$1147,4,FALSE)</f>
        <v>BattenSpring</v>
      </c>
      <c r="G2707" s="1">
        <v>41883</v>
      </c>
      <c r="H2707" s="1" t="str">
        <f>VLOOKUP(B2707,TrialDesign!$E$2:$J$1147,6,FALSE)</f>
        <v>None_8h</v>
      </c>
      <c r="K2707">
        <v>4</v>
      </c>
      <c r="L2707">
        <v>2</v>
      </c>
      <c r="M2707">
        <v>5</v>
      </c>
      <c r="N2707">
        <v>6</v>
      </c>
      <c r="O2707">
        <v>70</v>
      </c>
      <c r="P2707">
        <v>211</v>
      </c>
      <c r="Q2707">
        <v>95</v>
      </c>
      <c r="R2707">
        <v>4</v>
      </c>
      <c r="S2707">
        <v>11</v>
      </c>
      <c r="U2707" t="s">
        <v>18</v>
      </c>
      <c r="W2707">
        <f>VLOOKUP(H2707&amp;"_"&amp;M2707+1,'Leaf lengths'!$J$6:$Q$104,VLOOKUP(F2707,'Leaf lengths'!$S$1:$T$6,2,FALSE),FALSE)</f>
        <v>272.33333333333331</v>
      </c>
      <c r="X2707">
        <f t="shared" si="192"/>
        <v>0.34883720930232559</v>
      </c>
      <c r="Y2707">
        <f t="shared" si="191"/>
        <v>5.3488372093023253</v>
      </c>
      <c r="Z2707">
        <f t="shared" si="190"/>
        <v>20</v>
      </c>
      <c r="AD2707" t="str">
        <f t="shared" si="193"/>
        <v/>
      </c>
    </row>
    <row r="2708" spans="1:30" ht="15" hidden="1" customHeight="1" x14ac:dyDescent="0.3">
      <c r="A2708" t="s">
        <v>417</v>
      </c>
      <c r="B2708">
        <f t="shared" si="194"/>
        <v>400048</v>
      </c>
      <c r="C2708">
        <v>48</v>
      </c>
      <c r="D2708">
        <f>VLOOKUP($B2708,TrialDesign!$E$2:$I$1147,5,FALSE)</f>
        <v>8</v>
      </c>
      <c r="E2708" t="str">
        <f>VLOOKUP($B2708,TrialDesign!$E$2:$I$1147,3,FALSE)</f>
        <v>Nil</v>
      </c>
      <c r="F2708" t="str">
        <f>VLOOKUP($B2708,TrialDesign!$E$2:$I$1147,4,FALSE)</f>
        <v>BattenSpring</v>
      </c>
      <c r="G2708" s="1">
        <v>41890</v>
      </c>
      <c r="H2708" s="1" t="str">
        <f>VLOOKUP(B2708,TrialDesign!$E$2:$J$1147,6,FALSE)</f>
        <v>None_8h</v>
      </c>
      <c r="J2708">
        <v>48</v>
      </c>
      <c r="K2708">
        <v>1</v>
      </c>
      <c r="L2708">
        <v>1</v>
      </c>
      <c r="M2708">
        <v>6</v>
      </c>
      <c r="N2708">
        <v>7</v>
      </c>
      <c r="O2708">
        <v>82</v>
      </c>
      <c r="Q2708">
        <v>92</v>
      </c>
      <c r="R2708">
        <v>5</v>
      </c>
      <c r="S2708">
        <v>11</v>
      </c>
      <c r="U2708" t="s">
        <v>18</v>
      </c>
      <c r="W2708">
        <f>VLOOKUP(H2708&amp;"_"&amp;M2708+1,'Leaf lengths'!$J$6:$Q$104,VLOOKUP(F2708,'Leaf lengths'!$S$1:$T$6,2,FALSE),FALSE)</f>
        <v>287.92307692307691</v>
      </c>
      <c r="X2708">
        <f t="shared" si="192"/>
        <v>0.31952978893935347</v>
      </c>
      <c r="Y2708">
        <f t="shared" si="191"/>
        <v>6.3195297889393531</v>
      </c>
      <c r="Z2708">
        <f t="shared" si="190"/>
        <v>22</v>
      </c>
      <c r="AD2708" t="str">
        <f t="shared" si="193"/>
        <v/>
      </c>
    </row>
    <row r="2709" spans="1:30" ht="15" hidden="1" customHeight="1" x14ac:dyDescent="0.3">
      <c r="A2709" t="s">
        <v>417</v>
      </c>
      <c r="B2709">
        <f t="shared" si="194"/>
        <v>400048</v>
      </c>
      <c r="C2709">
        <v>48</v>
      </c>
      <c r="D2709">
        <f>VLOOKUP($B2709,TrialDesign!$E$2:$I$1147,5,FALSE)</f>
        <v>8</v>
      </c>
      <c r="E2709" t="str">
        <f>VLOOKUP($B2709,TrialDesign!$E$2:$I$1147,3,FALSE)</f>
        <v>Nil</v>
      </c>
      <c r="F2709" t="str">
        <f>VLOOKUP($B2709,TrialDesign!$E$2:$I$1147,4,FALSE)</f>
        <v>BattenSpring</v>
      </c>
      <c r="G2709" s="1">
        <v>41890</v>
      </c>
      <c r="H2709" s="1" t="str">
        <f>VLOOKUP(B2709,TrialDesign!$E$2:$J$1147,6,FALSE)</f>
        <v>None_8h</v>
      </c>
      <c r="K2709">
        <v>2</v>
      </c>
      <c r="L2709">
        <v>2</v>
      </c>
      <c r="M2709">
        <v>6</v>
      </c>
      <c r="N2709">
        <v>7</v>
      </c>
      <c r="O2709">
        <v>80</v>
      </c>
      <c r="P2709">
        <v>251</v>
      </c>
      <c r="Q2709">
        <v>46</v>
      </c>
      <c r="R2709">
        <v>5</v>
      </c>
      <c r="S2709">
        <v>10</v>
      </c>
      <c r="U2709" t="s">
        <v>18</v>
      </c>
      <c r="W2709">
        <f>VLOOKUP(H2709&amp;"_"&amp;M2709+1,'Leaf lengths'!$J$6:$Q$104,VLOOKUP(F2709,'Leaf lengths'!$S$1:$T$6,2,FALSE),FALSE)</f>
        <v>287.92307692307691</v>
      </c>
      <c r="X2709">
        <f t="shared" si="192"/>
        <v>0.15976489446967673</v>
      </c>
      <c r="Y2709">
        <f t="shared" si="191"/>
        <v>6.159764894469677</v>
      </c>
      <c r="Z2709">
        <f t="shared" si="190"/>
        <v>21</v>
      </c>
      <c r="AD2709" t="str">
        <f t="shared" si="193"/>
        <v/>
      </c>
    </row>
    <row r="2710" spans="1:30" ht="15" hidden="1" customHeight="1" x14ac:dyDescent="0.3">
      <c r="A2710" t="s">
        <v>417</v>
      </c>
      <c r="B2710">
        <f t="shared" si="194"/>
        <v>400048</v>
      </c>
      <c r="C2710">
        <v>48</v>
      </c>
      <c r="D2710">
        <f>VLOOKUP($B2710,TrialDesign!$E$2:$I$1147,5,FALSE)</f>
        <v>8</v>
      </c>
      <c r="E2710" t="str">
        <f>VLOOKUP($B2710,TrialDesign!$E$2:$I$1147,3,FALSE)</f>
        <v>Nil</v>
      </c>
      <c r="F2710" t="str">
        <f>VLOOKUP($B2710,TrialDesign!$E$2:$I$1147,4,FALSE)</f>
        <v>BattenSpring</v>
      </c>
      <c r="G2710" s="1">
        <v>41890</v>
      </c>
      <c r="H2710" s="1" t="str">
        <f>VLOOKUP(B2710,TrialDesign!$E$2:$J$1147,6,FALSE)</f>
        <v>None_8h</v>
      </c>
      <c r="K2710">
        <v>3</v>
      </c>
      <c r="L2710">
        <v>2</v>
      </c>
      <c r="M2710">
        <v>6</v>
      </c>
      <c r="N2710">
        <v>7</v>
      </c>
      <c r="O2710">
        <v>79</v>
      </c>
      <c r="P2710">
        <v>266</v>
      </c>
      <c r="Q2710">
        <v>56</v>
      </c>
      <c r="R2710">
        <v>5</v>
      </c>
      <c r="S2710">
        <v>11</v>
      </c>
      <c r="U2710" t="s">
        <v>18</v>
      </c>
      <c r="W2710">
        <f>VLOOKUP(H2710&amp;"_"&amp;M2710+1,'Leaf lengths'!$J$6:$Q$104,VLOOKUP(F2710,'Leaf lengths'!$S$1:$T$6,2,FALSE),FALSE)</f>
        <v>287.92307692307691</v>
      </c>
      <c r="X2710">
        <f t="shared" si="192"/>
        <v>0.19449639326743257</v>
      </c>
      <c r="Y2710">
        <f t="shared" si="191"/>
        <v>6.1944963932674328</v>
      </c>
      <c r="Z2710">
        <f t="shared" si="190"/>
        <v>22</v>
      </c>
      <c r="AD2710" t="str">
        <f t="shared" si="193"/>
        <v/>
      </c>
    </row>
    <row r="2711" spans="1:30" ht="15" hidden="1" customHeight="1" x14ac:dyDescent="0.3">
      <c r="A2711" t="s">
        <v>417</v>
      </c>
      <c r="B2711">
        <f t="shared" si="194"/>
        <v>400048</v>
      </c>
      <c r="C2711">
        <v>48</v>
      </c>
      <c r="D2711">
        <f>VLOOKUP($B2711,TrialDesign!$E$2:$I$1147,5,FALSE)</f>
        <v>8</v>
      </c>
      <c r="E2711" t="str">
        <f>VLOOKUP($B2711,TrialDesign!$E$2:$I$1147,3,FALSE)</f>
        <v>Nil</v>
      </c>
      <c r="F2711" t="str">
        <f>VLOOKUP($B2711,TrialDesign!$E$2:$I$1147,4,FALSE)</f>
        <v>BattenSpring</v>
      </c>
      <c r="G2711" s="1">
        <v>41890</v>
      </c>
      <c r="H2711" s="1" t="str">
        <f>VLOOKUP(B2711,TrialDesign!$E$2:$J$1147,6,FALSE)</f>
        <v>None_8h</v>
      </c>
      <c r="K2711">
        <v>4</v>
      </c>
      <c r="L2711">
        <v>1</v>
      </c>
      <c r="M2711">
        <v>6</v>
      </c>
      <c r="N2711">
        <v>7</v>
      </c>
      <c r="O2711">
        <v>80</v>
      </c>
      <c r="P2711">
        <v>284</v>
      </c>
      <c r="Q2711">
        <v>75</v>
      </c>
      <c r="R2711">
        <v>4</v>
      </c>
      <c r="S2711">
        <v>12</v>
      </c>
      <c r="U2711" t="s">
        <v>18</v>
      </c>
      <c r="W2711">
        <f>VLOOKUP(H2711&amp;"_"&amp;M2711+1,'Leaf lengths'!$J$6:$Q$104,VLOOKUP(F2711,'Leaf lengths'!$S$1:$T$6,2,FALSE),FALSE)</f>
        <v>287.92307692307691</v>
      </c>
      <c r="X2711">
        <f t="shared" si="192"/>
        <v>0.26048624098316858</v>
      </c>
      <c r="Y2711">
        <f t="shared" si="191"/>
        <v>6.2604862409831687</v>
      </c>
      <c r="Z2711">
        <f t="shared" si="190"/>
        <v>22</v>
      </c>
      <c r="AD2711" t="str">
        <f t="shared" si="193"/>
        <v/>
      </c>
    </row>
    <row r="2712" spans="1:30" ht="15" hidden="1" customHeight="1" x14ac:dyDescent="0.3">
      <c r="A2712" t="s">
        <v>417</v>
      </c>
      <c r="B2712">
        <f t="shared" si="194"/>
        <v>400069</v>
      </c>
      <c r="C2712">
        <v>69</v>
      </c>
      <c r="D2712">
        <f>VLOOKUP($B2712,TrialDesign!$E$2:$I$1147,5,FALSE)</f>
        <v>8</v>
      </c>
      <c r="E2712" t="str">
        <f>VLOOKUP($B2712,TrialDesign!$E$2:$I$1147,3,FALSE)</f>
        <v>Nil</v>
      </c>
      <c r="F2712" t="str">
        <f>VLOOKUP($B2712,TrialDesign!$E$2:$I$1147,4,FALSE)</f>
        <v>BattenSpring</v>
      </c>
      <c r="G2712" s="1">
        <v>41890</v>
      </c>
      <c r="H2712" s="1" t="str">
        <f>VLOOKUP(B2712,TrialDesign!$E$2:$J$1147,6,FALSE)</f>
        <v>None_8h</v>
      </c>
      <c r="J2712">
        <v>69</v>
      </c>
      <c r="K2712">
        <v>1</v>
      </c>
      <c r="L2712">
        <v>1</v>
      </c>
      <c r="M2712">
        <v>6</v>
      </c>
      <c r="N2712">
        <v>8</v>
      </c>
      <c r="O2712">
        <v>75</v>
      </c>
      <c r="P2712">
        <v>255</v>
      </c>
      <c r="Q2712">
        <v>25</v>
      </c>
      <c r="R2712">
        <v>4</v>
      </c>
      <c r="S2712">
        <v>16</v>
      </c>
      <c r="U2712" t="s">
        <v>18</v>
      </c>
      <c r="W2712">
        <f>VLOOKUP(H2712&amp;"_"&amp;M2712+1,'Leaf lengths'!$J$6:$Q$104,VLOOKUP(F2712,'Leaf lengths'!$S$1:$T$6,2,FALSE),FALSE)</f>
        <v>287.92307692307691</v>
      </c>
      <c r="X2712">
        <f t="shared" si="192"/>
        <v>8.6828746994389527E-2</v>
      </c>
      <c r="Y2712">
        <f t="shared" si="191"/>
        <v>6.0868287469943896</v>
      </c>
      <c r="Z2712">
        <f t="shared" si="190"/>
        <v>26</v>
      </c>
      <c r="AD2712" t="str">
        <f t="shared" si="193"/>
        <v/>
      </c>
    </row>
    <row r="2713" spans="1:30" ht="15" hidden="1" customHeight="1" x14ac:dyDescent="0.3">
      <c r="A2713" t="s">
        <v>417</v>
      </c>
      <c r="B2713">
        <f t="shared" si="194"/>
        <v>400069</v>
      </c>
      <c r="C2713">
        <v>69</v>
      </c>
      <c r="D2713">
        <f>VLOOKUP($B2713,TrialDesign!$E$2:$I$1147,5,FALSE)</f>
        <v>8</v>
      </c>
      <c r="E2713" t="str">
        <f>VLOOKUP($B2713,TrialDesign!$E$2:$I$1147,3,FALSE)</f>
        <v>Nil</v>
      </c>
      <c r="F2713" t="str">
        <f>VLOOKUP($B2713,TrialDesign!$E$2:$I$1147,4,FALSE)</f>
        <v>BattenSpring</v>
      </c>
      <c r="G2713" s="1">
        <v>41890</v>
      </c>
      <c r="H2713" s="1" t="str">
        <f>VLOOKUP(B2713,TrialDesign!$E$2:$J$1147,6,FALSE)</f>
        <v>None_8h</v>
      </c>
      <c r="K2713">
        <v>2</v>
      </c>
      <c r="L2713">
        <v>2</v>
      </c>
      <c r="M2713">
        <v>5</v>
      </c>
      <c r="N2713">
        <v>6</v>
      </c>
      <c r="O2713">
        <v>66</v>
      </c>
      <c r="P2713">
        <v>224</v>
      </c>
      <c r="Q2713">
        <v>229</v>
      </c>
      <c r="R2713">
        <v>5</v>
      </c>
      <c r="S2713">
        <v>12</v>
      </c>
      <c r="U2713" t="s">
        <v>18</v>
      </c>
      <c r="W2713">
        <f>VLOOKUP(H2713&amp;"_"&amp;M2713+1,'Leaf lengths'!$J$6:$Q$104,VLOOKUP(F2713,'Leaf lengths'!$S$1:$T$6,2,FALSE),FALSE)</f>
        <v>272.33333333333331</v>
      </c>
      <c r="X2713">
        <f t="shared" si="192"/>
        <v>0.84088127294981641</v>
      </c>
      <c r="Y2713">
        <f t="shared" si="191"/>
        <v>5.8408812729498161</v>
      </c>
      <c r="Z2713">
        <f t="shared" si="190"/>
        <v>22</v>
      </c>
      <c r="AD2713" t="str">
        <f t="shared" si="193"/>
        <v/>
      </c>
    </row>
    <row r="2714" spans="1:30" ht="15" hidden="1" customHeight="1" x14ac:dyDescent="0.3">
      <c r="A2714" t="s">
        <v>417</v>
      </c>
      <c r="B2714">
        <f t="shared" si="194"/>
        <v>400069</v>
      </c>
      <c r="C2714">
        <v>69</v>
      </c>
      <c r="D2714">
        <f>VLOOKUP($B2714,TrialDesign!$E$2:$I$1147,5,FALSE)</f>
        <v>8</v>
      </c>
      <c r="E2714" t="str">
        <f>VLOOKUP($B2714,TrialDesign!$E$2:$I$1147,3,FALSE)</f>
        <v>Nil</v>
      </c>
      <c r="F2714" t="str">
        <f>VLOOKUP($B2714,TrialDesign!$E$2:$I$1147,4,FALSE)</f>
        <v>BattenSpring</v>
      </c>
      <c r="G2714" s="1">
        <v>41890</v>
      </c>
      <c r="H2714" s="1" t="str">
        <f>VLOOKUP(B2714,TrialDesign!$E$2:$J$1147,6,FALSE)</f>
        <v>None_8h</v>
      </c>
      <c r="K2714">
        <v>3</v>
      </c>
      <c r="L2714">
        <v>3</v>
      </c>
      <c r="M2714">
        <v>6</v>
      </c>
      <c r="N2714">
        <v>7</v>
      </c>
      <c r="O2714">
        <v>82</v>
      </c>
      <c r="P2714">
        <v>241</v>
      </c>
      <c r="Q2714">
        <v>144</v>
      </c>
      <c r="R2714">
        <v>5</v>
      </c>
      <c r="S2714">
        <v>13</v>
      </c>
      <c r="U2714" t="s">
        <v>403</v>
      </c>
      <c r="W2714">
        <f>VLOOKUP(H2714&amp;"_"&amp;M2714+1,'Leaf lengths'!$J$6:$Q$104,VLOOKUP(F2714,'Leaf lengths'!$S$1:$T$6,2,FALSE),FALSE)</f>
        <v>287.92307692307691</v>
      </c>
      <c r="X2714">
        <f t="shared" si="192"/>
        <v>0.50013358268768371</v>
      </c>
      <c r="Y2714">
        <f t="shared" si="191"/>
        <v>6.5001335826876838</v>
      </c>
      <c r="Z2714">
        <f t="shared" si="190"/>
        <v>24</v>
      </c>
      <c r="AD2714" t="str">
        <f t="shared" si="193"/>
        <v/>
      </c>
    </row>
    <row r="2715" spans="1:30" ht="15" hidden="1" customHeight="1" x14ac:dyDescent="0.3">
      <c r="A2715" t="s">
        <v>417</v>
      </c>
      <c r="B2715">
        <f t="shared" si="194"/>
        <v>400069</v>
      </c>
      <c r="C2715">
        <v>69</v>
      </c>
      <c r="D2715">
        <f>VLOOKUP($B2715,TrialDesign!$E$2:$I$1147,5,FALSE)</f>
        <v>8</v>
      </c>
      <c r="E2715" t="str">
        <f>VLOOKUP($B2715,TrialDesign!$E$2:$I$1147,3,FALSE)</f>
        <v>Nil</v>
      </c>
      <c r="F2715" t="str">
        <f>VLOOKUP($B2715,TrialDesign!$E$2:$I$1147,4,FALSE)</f>
        <v>BattenSpring</v>
      </c>
      <c r="G2715" s="1">
        <v>41890</v>
      </c>
      <c r="H2715" s="1" t="str">
        <f>VLOOKUP(B2715,TrialDesign!$E$2:$J$1147,6,FALSE)</f>
        <v>None_8h</v>
      </c>
      <c r="K2715">
        <v>4</v>
      </c>
      <c r="L2715">
        <v>2</v>
      </c>
      <c r="M2715">
        <v>7</v>
      </c>
      <c r="N2715">
        <v>8</v>
      </c>
      <c r="O2715">
        <v>72</v>
      </c>
      <c r="P2715">
        <v>270</v>
      </c>
      <c r="Q2715">
        <v>45</v>
      </c>
      <c r="R2715">
        <v>5</v>
      </c>
      <c r="S2715">
        <v>13</v>
      </c>
      <c r="U2715" t="s">
        <v>18</v>
      </c>
      <c r="W2715">
        <f>VLOOKUP(H2715&amp;"_"&amp;M2715+1,'Leaf lengths'!$J$6:$Q$104,VLOOKUP(F2715,'Leaf lengths'!$S$1:$T$6,2,FALSE),FALSE)</f>
        <v>286.23076923076923</v>
      </c>
      <c r="X2715">
        <f t="shared" si="192"/>
        <v>0.15721580220370868</v>
      </c>
      <c r="Y2715">
        <f t="shared" si="191"/>
        <v>7.1572158022037087</v>
      </c>
      <c r="Z2715">
        <f t="shared" si="190"/>
        <v>25</v>
      </c>
      <c r="AD2715" t="str">
        <f t="shared" si="193"/>
        <v/>
      </c>
    </row>
    <row r="2716" spans="1:30" hidden="1" x14ac:dyDescent="0.3">
      <c r="A2716" t="s">
        <v>417</v>
      </c>
      <c r="B2716">
        <f t="shared" si="194"/>
        <v>400074</v>
      </c>
      <c r="C2716">
        <v>74</v>
      </c>
      <c r="D2716">
        <f>VLOOKUP($B2716,TrialDesign!$E$2:$I$1147,5,FALSE)</f>
        <v>8</v>
      </c>
      <c r="E2716" t="str">
        <f>VLOOKUP($B2716,TrialDesign!$E$2:$I$1147,3,FALSE)</f>
        <v>Nil</v>
      </c>
      <c r="F2716" t="str">
        <f>VLOOKUP($B2716,TrialDesign!$E$2:$I$1147,4,FALSE)</f>
        <v>BattenSpring</v>
      </c>
      <c r="G2716" s="1">
        <v>41890</v>
      </c>
      <c r="H2716" s="1" t="str">
        <f>VLOOKUP(B2716,TrialDesign!$E$2:$J$1147,6,FALSE)</f>
        <v>None_8h</v>
      </c>
      <c r="J2716">
        <v>74</v>
      </c>
      <c r="K2716">
        <v>1</v>
      </c>
      <c r="L2716">
        <v>3</v>
      </c>
      <c r="M2716">
        <v>6</v>
      </c>
      <c r="N2716">
        <v>7</v>
      </c>
      <c r="O2716">
        <v>65</v>
      </c>
      <c r="Q2716">
        <v>99</v>
      </c>
      <c r="R2716">
        <v>6</v>
      </c>
      <c r="S2716">
        <v>12</v>
      </c>
      <c r="U2716" t="s">
        <v>18</v>
      </c>
      <c r="W2716">
        <f>VLOOKUP(H2716&amp;"_"&amp;M2716+1,'Leaf lengths'!$J$6:$Q$104,VLOOKUP(F2716,'Leaf lengths'!$S$1:$T$6,2,FALSE),FALSE)</f>
        <v>287.92307692307691</v>
      </c>
      <c r="X2716">
        <f t="shared" si="192"/>
        <v>0.34384183809778257</v>
      </c>
      <c r="Y2716">
        <f t="shared" si="191"/>
        <v>6.3438418380977826</v>
      </c>
      <c r="Z2716">
        <f t="shared" si="190"/>
        <v>24</v>
      </c>
      <c r="AD2716" t="str">
        <f t="shared" si="193"/>
        <v/>
      </c>
    </row>
    <row r="2717" spans="1:30" hidden="1" x14ac:dyDescent="0.3">
      <c r="A2717" t="s">
        <v>417</v>
      </c>
      <c r="B2717">
        <f t="shared" si="194"/>
        <v>400074</v>
      </c>
      <c r="C2717">
        <v>74</v>
      </c>
      <c r="D2717">
        <f>VLOOKUP($B2717,TrialDesign!$E$2:$I$1147,5,FALSE)</f>
        <v>8</v>
      </c>
      <c r="E2717" t="str">
        <f>VLOOKUP($B2717,TrialDesign!$E$2:$I$1147,3,FALSE)</f>
        <v>Nil</v>
      </c>
      <c r="F2717" t="str">
        <f>VLOOKUP($B2717,TrialDesign!$E$2:$I$1147,4,FALSE)</f>
        <v>BattenSpring</v>
      </c>
      <c r="G2717" s="1">
        <v>41890</v>
      </c>
      <c r="H2717" s="1" t="str">
        <f>VLOOKUP(B2717,TrialDesign!$E$2:$J$1147,6,FALSE)</f>
        <v>None_8h</v>
      </c>
      <c r="K2717">
        <v>2</v>
      </c>
      <c r="L2717">
        <v>2</v>
      </c>
      <c r="M2717">
        <v>6</v>
      </c>
      <c r="N2717">
        <v>7</v>
      </c>
      <c r="O2717">
        <v>73</v>
      </c>
      <c r="P2717">
        <v>250</v>
      </c>
      <c r="Q2717">
        <v>136</v>
      </c>
      <c r="R2717">
        <v>5</v>
      </c>
      <c r="S2717">
        <v>12</v>
      </c>
      <c r="U2717" t="s">
        <v>18</v>
      </c>
      <c r="W2717">
        <f>VLOOKUP(H2717&amp;"_"&amp;M2717+1,'Leaf lengths'!$J$6:$Q$104,VLOOKUP(F2717,'Leaf lengths'!$S$1:$T$6,2,FALSE),FALSE)</f>
        <v>287.92307692307691</v>
      </c>
      <c r="X2717">
        <f t="shared" si="192"/>
        <v>0.47234838364947906</v>
      </c>
      <c r="Y2717">
        <f t="shared" si="191"/>
        <v>6.4723483836494786</v>
      </c>
      <c r="Z2717">
        <f t="shared" si="190"/>
        <v>23</v>
      </c>
      <c r="AD2717" t="str">
        <f t="shared" si="193"/>
        <v/>
      </c>
    </row>
    <row r="2718" spans="1:30" hidden="1" x14ac:dyDescent="0.3">
      <c r="A2718" t="s">
        <v>417</v>
      </c>
      <c r="B2718">
        <f t="shared" si="194"/>
        <v>400074</v>
      </c>
      <c r="C2718">
        <v>74</v>
      </c>
      <c r="D2718">
        <f>VLOOKUP($B2718,TrialDesign!$E$2:$I$1147,5,FALSE)</f>
        <v>8</v>
      </c>
      <c r="E2718" t="str">
        <f>VLOOKUP($B2718,TrialDesign!$E$2:$I$1147,3,FALSE)</f>
        <v>Nil</v>
      </c>
      <c r="F2718" t="str">
        <f>VLOOKUP($B2718,TrialDesign!$E$2:$I$1147,4,FALSE)</f>
        <v>BattenSpring</v>
      </c>
      <c r="G2718" s="1">
        <v>41890</v>
      </c>
      <c r="H2718" s="1" t="str">
        <f>VLOOKUP(B2718,TrialDesign!$E$2:$J$1147,6,FALSE)</f>
        <v>None_8h</v>
      </c>
      <c r="K2718">
        <v>3</v>
      </c>
      <c r="L2718">
        <v>2</v>
      </c>
      <c r="M2718">
        <v>6</v>
      </c>
      <c r="N2718">
        <v>7</v>
      </c>
      <c r="O2718">
        <v>60</v>
      </c>
      <c r="P2718">
        <v>179</v>
      </c>
      <c r="Q2718">
        <v>22</v>
      </c>
      <c r="R2718">
        <v>5</v>
      </c>
      <c r="S2718">
        <v>12</v>
      </c>
      <c r="U2718" t="s">
        <v>18</v>
      </c>
      <c r="W2718">
        <f>VLOOKUP(H2718&amp;"_"&amp;M2718+1,'Leaf lengths'!$J$6:$Q$104,VLOOKUP(F2718,'Leaf lengths'!$S$1:$T$6,2,FALSE),FALSE)</f>
        <v>287.92307692307691</v>
      </c>
      <c r="X2718">
        <f t="shared" si="192"/>
        <v>7.6409297355062786E-2</v>
      </c>
      <c r="Y2718">
        <f t="shared" si="191"/>
        <v>6.0764092973550632</v>
      </c>
      <c r="Z2718">
        <f t="shared" ref="Z2718:Z2781" si="195">IF(S2718="","",SUM(M2718+R2718+S2718))</f>
        <v>23</v>
      </c>
      <c r="AD2718" t="str">
        <f t="shared" si="193"/>
        <v/>
      </c>
    </row>
    <row r="2719" spans="1:30" hidden="1" x14ac:dyDescent="0.3">
      <c r="A2719" t="s">
        <v>417</v>
      </c>
      <c r="B2719">
        <f t="shared" si="194"/>
        <v>400074</v>
      </c>
      <c r="C2719">
        <v>74</v>
      </c>
      <c r="D2719">
        <f>VLOOKUP($B2719,TrialDesign!$E$2:$I$1147,5,FALSE)</f>
        <v>8</v>
      </c>
      <c r="E2719" t="str">
        <f>VLOOKUP($B2719,TrialDesign!$E$2:$I$1147,3,FALSE)</f>
        <v>Nil</v>
      </c>
      <c r="F2719" t="str">
        <f>VLOOKUP($B2719,TrialDesign!$E$2:$I$1147,4,FALSE)</f>
        <v>BattenSpring</v>
      </c>
      <c r="G2719" s="1">
        <v>41890</v>
      </c>
      <c r="H2719" s="1" t="str">
        <f>VLOOKUP(B2719,TrialDesign!$E$2:$J$1147,6,FALSE)</f>
        <v>None_8h</v>
      </c>
      <c r="K2719">
        <v>4</v>
      </c>
      <c r="L2719">
        <v>1</v>
      </c>
      <c r="M2719">
        <v>5</v>
      </c>
      <c r="N2719">
        <v>6</v>
      </c>
      <c r="O2719">
        <v>66</v>
      </c>
      <c r="P2719">
        <v>254</v>
      </c>
      <c r="Q2719">
        <v>123</v>
      </c>
      <c r="R2719">
        <v>5</v>
      </c>
      <c r="S2719">
        <v>12</v>
      </c>
      <c r="U2719" t="s">
        <v>18</v>
      </c>
      <c r="W2719">
        <f>VLOOKUP(H2719&amp;"_"&amp;M2719+1,'Leaf lengths'!$J$6:$Q$104,VLOOKUP(F2719,'Leaf lengths'!$S$1:$T$6,2,FALSE),FALSE)</f>
        <v>272.33333333333331</v>
      </c>
      <c r="X2719">
        <f t="shared" si="192"/>
        <v>0.4516523867809058</v>
      </c>
      <c r="Y2719">
        <f t="shared" si="191"/>
        <v>5.4516523867809061</v>
      </c>
      <c r="Z2719">
        <f t="shared" si="195"/>
        <v>22</v>
      </c>
      <c r="AD2719" t="str">
        <f t="shared" si="193"/>
        <v/>
      </c>
    </row>
    <row r="2720" spans="1:30" hidden="1" x14ac:dyDescent="0.3">
      <c r="A2720" t="s">
        <v>417</v>
      </c>
      <c r="B2720">
        <f t="shared" si="194"/>
        <v>400058</v>
      </c>
      <c r="C2720">
        <v>58</v>
      </c>
      <c r="D2720">
        <f>VLOOKUP($B2720,TrialDesign!$E$2:$I$1147,5,FALSE)</f>
        <v>8</v>
      </c>
      <c r="E2720" t="str">
        <f>VLOOKUP($B2720,TrialDesign!$E$2:$I$1147,3,FALSE)</f>
        <v>Nil</v>
      </c>
      <c r="F2720" t="str">
        <f>VLOOKUP($B2720,TrialDesign!$E$2:$I$1147,4,FALSE)</f>
        <v>BattenSpring</v>
      </c>
      <c r="G2720" s="1">
        <v>41897</v>
      </c>
      <c r="H2720" s="1" t="str">
        <f>VLOOKUP(B2720,TrialDesign!$E$2:$J$1147,6,FALSE)</f>
        <v>None_8h</v>
      </c>
      <c r="J2720">
        <v>58</v>
      </c>
      <c r="K2720">
        <v>1</v>
      </c>
      <c r="L2720">
        <v>1</v>
      </c>
      <c r="M2720">
        <v>6</v>
      </c>
      <c r="N2720">
        <v>7</v>
      </c>
      <c r="O2720">
        <v>92</v>
      </c>
      <c r="Q2720">
        <v>205</v>
      </c>
      <c r="R2720">
        <v>5</v>
      </c>
      <c r="S2720">
        <v>14</v>
      </c>
      <c r="U2720" t="s">
        <v>403</v>
      </c>
      <c r="W2720">
        <f>VLOOKUP(H2720&amp;"_"&amp;M2720+1,'Leaf lengths'!$J$6:$Q$104,VLOOKUP(F2720,'Leaf lengths'!$S$1:$T$6,2,FALSE),FALSE)</f>
        <v>287.92307692307691</v>
      </c>
      <c r="X2720">
        <f t="shared" si="192"/>
        <v>0.71199572535399414</v>
      </c>
      <c r="Y2720">
        <f t="shared" si="191"/>
        <v>6.7119957253539937</v>
      </c>
      <c r="Z2720">
        <f t="shared" si="195"/>
        <v>25</v>
      </c>
      <c r="AD2720" t="str">
        <f t="shared" si="193"/>
        <v/>
      </c>
    </row>
    <row r="2721" spans="1:30" hidden="1" x14ac:dyDescent="0.3">
      <c r="A2721" t="s">
        <v>417</v>
      </c>
      <c r="B2721">
        <f t="shared" si="194"/>
        <v>400058</v>
      </c>
      <c r="C2721">
        <v>58</v>
      </c>
      <c r="D2721">
        <f>VLOOKUP($B2721,TrialDesign!$E$2:$I$1147,5,FALSE)</f>
        <v>8</v>
      </c>
      <c r="E2721" t="str">
        <f>VLOOKUP($B2721,TrialDesign!$E$2:$I$1147,3,FALSE)</f>
        <v>Nil</v>
      </c>
      <c r="F2721" t="str">
        <f>VLOOKUP($B2721,TrialDesign!$E$2:$I$1147,4,FALSE)</f>
        <v>BattenSpring</v>
      </c>
      <c r="G2721" s="1">
        <v>41897</v>
      </c>
      <c r="H2721" s="1" t="str">
        <f>VLOOKUP(B2721,TrialDesign!$E$2:$J$1147,6,FALSE)</f>
        <v>None_8h</v>
      </c>
      <c r="K2721">
        <v>2</v>
      </c>
      <c r="L2721">
        <v>1</v>
      </c>
      <c r="M2721">
        <v>6</v>
      </c>
      <c r="N2721">
        <v>7</v>
      </c>
      <c r="O2721">
        <v>98</v>
      </c>
      <c r="P2721">
        <v>298</v>
      </c>
      <c r="Q2721">
        <v>223</v>
      </c>
      <c r="R2721">
        <v>5</v>
      </c>
      <c r="S2721">
        <v>13</v>
      </c>
      <c r="U2721" t="s">
        <v>403</v>
      </c>
      <c r="W2721">
        <f>VLOOKUP(H2721&amp;"_"&amp;M2721+1,'Leaf lengths'!$J$6:$Q$104,VLOOKUP(F2721,'Leaf lengths'!$S$1:$T$6,2,FALSE),FALSE)</f>
        <v>287.92307692307691</v>
      </c>
      <c r="X2721">
        <f t="shared" si="192"/>
        <v>0.77451242318995461</v>
      </c>
      <c r="Y2721">
        <f t="shared" si="191"/>
        <v>6.7745124231899547</v>
      </c>
      <c r="Z2721">
        <f t="shared" si="195"/>
        <v>24</v>
      </c>
      <c r="AD2721" t="str">
        <f t="shared" si="193"/>
        <v/>
      </c>
    </row>
    <row r="2722" spans="1:30" hidden="1" x14ac:dyDescent="0.3">
      <c r="A2722" t="s">
        <v>417</v>
      </c>
      <c r="B2722">
        <f t="shared" si="194"/>
        <v>400058</v>
      </c>
      <c r="C2722">
        <v>58</v>
      </c>
      <c r="D2722">
        <f>VLOOKUP($B2722,TrialDesign!$E$2:$I$1147,5,FALSE)</f>
        <v>8</v>
      </c>
      <c r="E2722" t="str">
        <f>VLOOKUP($B2722,TrialDesign!$E$2:$I$1147,3,FALSE)</f>
        <v>Nil</v>
      </c>
      <c r="F2722" t="str">
        <f>VLOOKUP($B2722,TrialDesign!$E$2:$I$1147,4,FALSE)</f>
        <v>BattenSpring</v>
      </c>
      <c r="G2722" s="1">
        <v>41897</v>
      </c>
      <c r="H2722" s="1" t="str">
        <f>VLOOKUP(B2722,TrialDesign!$E$2:$J$1147,6,FALSE)</f>
        <v>None_8h</v>
      </c>
      <c r="K2722">
        <v>3</v>
      </c>
      <c r="L2722">
        <v>1</v>
      </c>
      <c r="M2722">
        <v>6</v>
      </c>
      <c r="N2722">
        <v>7</v>
      </c>
      <c r="O2722">
        <v>95</v>
      </c>
      <c r="P2722">
        <v>296</v>
      </c>
      <c r="Q2722">
        <v>244</v>
      </c>
      <c r="R2722">
        <v>5</v>
      </c>
      <c r="S2722">
        <v>12</v>
      </c>
      <c r="U2722" t="s">
        <v>403</v>
      </c>
      <c r="W2722">
        <f>VLOOKUP(H2722&amp;"_"&amp;M2722+1,'Leaf lengths'!$J$6:$Q$104,VLOOKUP(F2722,'Leaf lengths'!$S$1:$T$6,2,FALSE),FALSE)</f>
        <v>287.92307692307691</v>
      </c>
      <c r="X2722">
        <f t="shared" si="192"/>
        <v>0.84744857066524182</v>
      </c>
      <c r="Y2722">
        <f t="shared" ref="Y2722:Y2785" si="196">X2722+M2722</f>
        <v>6.8474485706652422</v>
      </c>
      <c r="Z2722">
        <f t="shared" si="195"/>
        <v>23</v>
      </c>
      <c r="AD2722" t="str">
        <f t="shared" si="193"/>
        <v/>
      </c>
    </row>
    <row r="2723" spans="1:30" hidden="1" x14ac:dyDescent="0.3">
      <c r="A2723" t="s">
        <v>417</v>
      </c>
      <c r="B2723">
        <f t="shared" si="194"/>
        <v>400058</v>
      </c>
      <c r="C2723">
        <v>58</v>
      </c>
      <c r="D2723">
        <f>VLOOKUP($B2723,TrialDesign!$E$2:$I$1147,5,FALSE)</f>
        <v>8</v>
      </c>
      <c r="E2723" t="str">
        <f>VLOOKUP($B2723,TrialDesign!$E$2:$I$1147,3,FALSE)</f>
        <v>Nil</v>
      </c>
      <c r="F2723" t="str">
        <f>VLOOKUP($B2723,TrialDesign!$E$2:$I$1147,4,FALSE)</f>
        <v>BattenSpring</v>
      </c>
      <c r="G2723" s="1">
        <v>41897</v>
      </c>
      <c r="H2723" s="1" t="str">
        <f>VLOOKUP(B2723,TrialDesign!$E$2:$J$1147,6,FALSE)</f>
        <v>None_8h</v>
      </c>
      <c r="K2723">
        <v>4</v>
      </c>
      <c r="L2723">
        <v>1</v>
      </c>
      <c r="M2723">
        <v>6</v>
      </c>
      <c r="N2723">
        <v>7</v>
      </c>
      <c r="O2723">
        <v>93</v>
      </c>
      <c r="P2723">
        <v>309</v>
      </c>
      <c r="Q2723">
        <v>290</v>
      </c>
      <c r="R2723">
        <v>5</v>
      </c>
      <c r="S2723">
        <v>14</v>
      </c>
      <c r="U2723" t="s">
        <v>403</v>
      </c>
      <c r="W2723">
        <f>VLOOKUP(H2723&amp;"_"&amp;M2723+1,'Leaf lengths'!$J$6:$Q$104,VLOOKUP(F2723,'Leaf lengths'!$S$1:$T$6,2,FALSE),FALSE)</f>
        <v>287.92307692307691</v>
      </c>
      <c r="X2723">
        <f t="shared" si="192"/>
        <v>1.0072134651349185</v>
      </c>
      <c r="Y2723">
        <f t="shared" si="196"/>
        <v>7.0072134651349183</v>
      </c>
      <c r="Z2723">
        <f t="shared" si="195"/>
        <v>25</v>
      </c>
      <c r="AD2723" t="str">
        <f t="shared" si="193"/>
        <v/>
      </c>
    </row>
    <row r="2724" spans="1:30" hidden="1" x14ac:dyDescent="0.3">
      <c r="A2724" t="s">
        <v>417</v>
      </c>
      <c r="B2724">
        <f t="shared" si="194"/>
        <v>400066</v>
      </c>
      <c r="C2724">
        <v>66</v>
      </c>
      <c r="D2724">
        <f>VLOOKUP($B2724,TrialDesign!$E$2:$I$1147,5,FALSE)</f>
        <v>8</v>
      </c>
      <c r="E2724" t="str">
        <f>VLOOKUP($B2724,TrialDesign!$E$2:$I$1147,3,FALSE)</f>
        <v>Nil</v>
      </c>
      <c r="F2724" t="str">
        <f>VLOOKUP($B2724,TrialDesign!$E$2:$I$1147,4,FALSE)</f>
        <v>BattenSpring</v>
      </c>
      <c r="G2724" s="1">
        <v>41897</v>
      </c>
      <c r="H2724" s="1" t="str">
        <f>VLOOKUP(B2724,TrialDesign!$E$2:$J$1147,6,FALSE)</f>
        <v>None_8h</v>
      </c>
      <c r="J2724">
        <v>66</v>
      </c>
      <c r="K2724">
        <v>1</v>
      </c>
      <c r="L2724">
        <v>2</v>
      </c>
      <c r="M2724">
        <v>6</v>
      </c>
      <c r="N2724">
        <v>7</v>
      </c>
      <c r="O2724">
        <v>80</v>
      </c>
      <c r="Q2724">
        <v>220</v>
      </c>
      <c r="R2724">
        <v>5</v>
      </c>
      <c r="S2724">
        <v>13</v>
      </c>
      <c r="T2724">
        <v>5</v>
      </c>
      <c r="U2724" t="s">
        <v>403</v>
      </c>
      <c r="W2724">
        <f>VLOOKUP(H2724&amp;"_"&amp;M2724+1,'Leaf lengths'!$J$6:$Q$104,VLOOKUP(F2724,'Leaf lengths'!$S$1:$T$6,2,FALSE),FALSE)</f>
        <v>287.92307692307691</v>
      </c>
      <c r="X2724">
        <f t="shared" si="192"/>
        <v>0.76409297355062789</v>
      </c>
      <c r="Y2724">
        <f t="shared" si="196"/>
        <v>6.7640929735506283</v>
      </c>
      <c r="Z2724">
        <f t="shared" si="195"/>
        <v>24</v>
      </c>
      <c r="AD2724" t="str">
        <f t="shared" si="193"/>
        <v/>
      </c>
    </row>
    <row r="2725" spans="1:30" hidden="1" x14ac:dyDescent="0.3">
      <c r="A2725" t="s">
        <v>417</v>
      </c>
      <c r="B2725">
        <f t="shared" si="194"/>
        <v>400066</v>
      </c>
      <c r="C2725">
        <v>66</v>
      </c>
      <c r="D2725">
        <f>VLOOKUP($B2725,TrialDesign!$E$2:$I$1147,5,FALSE)</f>
        <v>8</v>
      </c>
      <c r="E2725" t="str">
        <f>VLOOKUP($B2725,TrialDesign!$E$2:$I$1147,3,FALSE)</f>
        <v>Nil</v>
      </c>
      <c r="F2725" t="str">
        <f>VLOOKUP($B2725,TrialDesign!$E$2:$I$1147,4,FALSE)</f>
        <v>BattenSpring</v>
      </c>
      <c r="G2725" s="1">
        <v>41897</v>
      </c>
      <c r="H2725" s="1" t="str">
        <f>VLOOKUP(B2725,TrialDesign!$E$2:$J$1147,6,FALSE)</f>
        <v>None_8h</v>
      </c>
      <c r="K2725">
        <v>2</v>
      </c>
      <c r="L2725">
        <v>3</v>
      </c>
      <c r="M2725">
        <v>6</v>
      </c>
      <c r="N2725">
        <v>7</v>
      </c>
      <c r="O2725">
        <v>88</v>
      </c>
      <c r="P2725">
        <v>293</v>
      </c>
      <c r="Q2725">
        <v>269</v>
      </c>
      <c r="R2725">
        <v>5</v>
      </c>
      <c r="S2725">
        <v>13</v>
      </c>
      <c r="U2725" t="s">
        <v>403</v>
      </c>
      <c r="W2725">
        <f>VLOOKUP(H2725&amp;"_"&amp;M2725+1,'Leaf lengths'!$J$6:$Q$104,VLOOKUP(F2725,'Leaf lengths'!$S$1:$T$6,2,FALSE),FALSE)</f>
        <v>287.92307692307691</v>
      </c>
      <c r="X2725">
        <f t="shared" si="192"/>
        <v>0.9342773176596314</v>
      </c>
      <c r="Y2725">
        <f t="shared" si="196"/>
        <v>6.9342773176596317</v>
      </c>
      <c r="Z2725">
        <f t="shared" si="195"/>
        <v>24</v>
      </c>
      <c r="AD2725" t="str">
        <f t="shared" si="193"/>
        <v/>
      </c>
    </row>
    <row r="2726" spans="1:30" hidden="1" x14ac:dyDescent="0.3">
      <c r="A2726" t="s">
        <v>417</v>
      </c>
      <c r="B2726">
        <f t="shared" si="194"/>
        <v>400066</v>
      </c>
      <c r="C2726">
        <v>66</v>
      </c>
      <c r="D2726">
        <f>VLOOKUP($B2726,TrialDesign!$E$2:$I$1147,5,FALSE)</f>
        <v>8</v>
      </c>
      <c r="E2726" t="str">
        <f>VLOOKUP($B2726,TrialDesign!$E$2:$I$1147,3,FALSE)</f>
        <v>Nil</v>
      </c>
      <c r="F2726" t="str">
        <f>VLOOKUP($B2726,TrialDesign!$E$2:$I$1147,4,FALSE)</f>
        <v>BattenSpring</v>
      </c>
      <c r="G2726" s="1">
        <v>41897</v>
      </c>
      <c r="H2726" s="1" t="str">
        <f>VLOOKUP(B2726,TrialDesign!$E$2:$J$1147,6,FALSE)</f>
        <v>None_8h</v>
      </c>
      <c r="K2726">
        <v>3</v>
      </c>
      <c r="L2726">
        <v>1</v>
      </c>
      <c r="M2726">
        <v>6</v>
      </c>
      <c r="N2726">
        <v>7</v>
      </c>
      <c r="O2726">
        <v>91</v>
      </c>
      <c r="P2726">
        <v>305</v>
      </c>
      <c r="Q2726">
        <v>241</v>
      </c>
      <c r="R2726">
        <v>5</v>
      </c>
      <c r="S2726">
        <v>13</v>
      </c>
      <c r="U2726" t="s">
        <v>403</v>
      </c>
      <c r="W2726">
        <f>VLOOKUP(H2726&amp;"_"&amp;M2726+1,'Leaf lengths'!$J$6:$Q$104,VLOOKUP(F2726,'Leaf lengths'!$S$1:$T$6,2,FALSE),FALSE)</f>
        <v>287.92307692307691</v>
      </c>
      <c r="X2726">
        <f t="shared" si="192"/>
        <v>0.83702912102591509</v>
      </c>
      <c r="Y2726">
        <f t="shared" si="196"/>
        <v>6.8370291210259149</v>
      </c>
      <c r="Z2726">
        <f t="shared" si="195"/>
        <v>24</v>
      </c>
      <c r="AD2726" t="str">
        <f t="shared" si="193"/>
        <v/>
      </c>
    </row>
    <row r="2727" spans="1:30" hidden="1" x14ac:dyDescent="0.3">
      <c r="A2727" t="s">
        <v>417</v>
      </c>
      <c r="B2727">
        <f t="shared" si="194"/>
        <v>400066</v>
      </c>
      <c r="C2727">
        <v>66</v>
      </c>
      <c r="D2727">
        <f>VLOOKUP($B2727,TrialDesign!$E$2:$I$1147,5,FALSE)</f>
        <v>8</v>
      </c>
      <c r="E2727" t="str">
        <f>VLOOKUP($B2727,TrialDesign!$E$2:$I$1147,3,FALSE)</f>
        <v>Nil</v>
      </c>
      <c r="F2727" t="str">
        <f>VLOOKUP($B2727,TrialDesign!$E$2:$I$1147,4,FALSE)</f>
        <v>BattenSpring</v>
      </c>
      <c r="G2727" s="1">
        <v>41897</v>
      </c>
      <c r="H2727" s="1" t="str">
        <f>VLOOKUP(B2727,TrialDesign!$E$2:$J$1147,6,FALSE)</f>
        <v>None_8h</v>
      </c>
      <c r="K2727">
        <v>4</v>
      </c>
      <c r="L2727">
        <v>1</v>
      </c>
      <c r="M2727">
        <v>6</v>
      </c>
      <c r="N2727">
        <v>7</v>
      </c>
      <c r="O2727">
        <v>90</v>
      </c>
      <c r="P2727">
        <v>307</v>
      </c>
      <c r="Q2727">
        <v>130</v>
      </c>
      <c r="R2727">
        <v>4</v>
      </c>
      <c r="S2727">
        <v>12</v>
      </c>
      <c r="U2727" t="s">
        <v>403</v>
      </c>
      <c r="W2727">
        <f>VLOOKUP(H2727&amp;"_"&amp;M2727+1,'Leaf lengths'!$J$6:$Q$104,VLOOKUP(F2727,'Leaf lengths'!$S$1:$T$6,2,FALSE),FALSE)</f>
        <v>287.92307692307691</v>
      </c>
      <c r="X2727">
        <f t="shared" si="192"/>
        <v>0.45150948437082555</v>
      </c>
      <c r="Y2727">
        <f t="shared" si="196"/>
        <v>6.4515094843708258</v>
      </c>
      <c r="Z2727">
        <f t="shared" si="195"/>
        <v>22</v>
      </c>
      <c r="AD2727" t="str">
        <f t="shared" si="193"/>
        <v/>
      </c>
    </row>
    <row r="2728" spans="1:30" hidden="1" x14ac:dyDescent="0.3">
      <c r="A2728" t="s">
        <v>417</v>
      </c>
      <c r="B2728">
        <f t="shared" si="194"/>
        <v>400090</v>
      </c>
      <c r="C2728">
        <v>90</v>
      </c>
      <c r="D2728">
        <f>VLOOKUP($B2728,TrialDesign!$E$2:$I$1147,5,FALSE)</f>
        <v>8</v>
      </c>
      <c r="E2728" t="str">
        <f>VLOOKUP($B2728,TrialDesign!$E$2:$I$1147,3,FALSE)</f>
        <v>Nil</v>
      </c>
      <c r="F2728" t="str">
        <f>VLOOKUP($B2728,TrialDesign!$E$2:$I$1147,4,FALSE)</f>
        <v>BattenSpring</v>
      </c>
      <c r="G2728" s="1">
        <v>41897</v>
      </c>
      <c r="H2728" s="1" t="str">
        <f>VLOOKUP(B2728,TrialDesign!$E$2:$J$1147,6,FALSE)</f>
        <v>None_8h</v>
      </c>
      <c r="J2728">
        <v>90</v>
      </c>
      <c r="K2728">
        <v>1</v>
      </c>
      <c r="L2728">
        <v>1</v>
      </c>
      <c r="M2728">
        <v>6</v>
      </c>
      <c r="N2728">
        <v>8</v>
      </c>
      <c r="O2728">
        <v>95</v>
      </c>
      <c r="Q2728">
        <v>31</v>
      </c>
      <c r="R2728">
        <v>5</v>
      </c>
      <c r="S2728">
        <v>13</v>
      </c>
      <c r="U2728" t="s">
        <v>403</v>
      </c>
      <c r="W2728">
        <f>VLOOKUP(H2728&amp;"_"&amp;M2728+1,'Leaf lengths'!$J$6:$Q$104,VLOOKUP(F2728,'Leaf lengths'!$S$1:$T$6,2,FALSE),FALSE)</f>
        <v>287.92307692307691</v>
      </c>
      <c r="X2728">
        <f t="shared" si="192"/>
        <v>0.10766764627304302</v>
      </c>
      <c r="Y2728">
        <f t="shared" si="196"/>
        <v>6.1076676462730433</v>
      </c>
      <c r="Z2728">
        <f t="shared" si="195"/>
        <v>24</v>
      </c>
      <c r="AD2728" t="str">
        <f t="shared" si="193"/>
        <v/>
      </c>
    </row>
    <row r="2729" spans="1:30" hidden="1" x14ac:dyDescent="0.3">
      <c r="A2729" t="s">
        <v>417</v>
      </c>
      <c r="B2729">
        <f t="shared" si="194"/>
        <v>400090</v>
      </c>
      <c r="C2729">
        <v>90</v>
      </c>
      <c r="D2729">
        <f>VLOOKUP($B2729,TrialDesign!$E$2:$I$1147,5,FALSE)</f>
        <v>8</v>
      </c>
      <c r="E2729" t="str">
        <f>VLOOKUP($B2729,TrialDesign!$E$2:$I$1147,3,FALSE)</f>
        <v>Nil</v>
      </c>
      <c r="F2729" t="str">
        <f>VLOOKUP($B2729,TrialDesign!$E$2:$I$1147,4,FALSE)</f>
        <v>BattenSpring</v>
      </c>
      <c r="G2729" s="1">
        <v>41897</v>
      </c>
      <c r="H2729" s="1" t="str">
        <f>VLOOKUP(B2729,TrialDesign!$E$2:$J$1147,6,FALSE)</f>
        <v>None_8h</v>
      </c>
      <c r="K2729">
        <v>2</v>
      </c>
      <c r="L2729">
        <v>2</v>
      </c>
      <c r="M2729">
        <v>7</v>
      </c>
      <c r="N2729">
        <v>8</v>
      </c>
      <c r="O2729">
        <v>95</v>
      </c>
      <c r="P2729">
        <v>315</v>
      </c>
      <c r="Q2729">
        <v>90</v>
      </c>
      <c r="R2729">
        <v>4</v>
      </c>
      <c r="S2729">
        <v>15</v>
      </c>
      <c r="U2729" t="s">
        <v>403</v>
      </c>
      <c r="W2729">
        <f>VLOOKUP(H2729&amp;"_"&amp;M2729+1,'Leaf lengths'!$J$6:$Q$104,VLOOKUP(F2729,'Leaf lengths'!$S$1:$T$6,2,FALSE),FALSE)</f>
        <v>286.23076923076923</v>
      </c>
      <c r="X2729">
        <f t="shared" ref="X2729:X2792" si="197">IF(OR(N2729="",M2729=N2729),0,Q2729/W2729)</f>
        <v>0.31443160440741735</v>
      </c>
      <c r="Y2729">
        <f t="shared" si="196"/>
        <v>7.3144316044074174</v>
      </c>
      <c r="Z2729">
        <f t="shared" si="195"/>
        <v>26</v>
      </c>
      <c r="AD2729" t="str">
        <f t="shared" si="193"/>
        <v/>
      </c>
    </row>
    <row r="2730" spans="1:30" hidden="1" x14ac:dyDescent="0.3">
      <c r="A2730" t="s">
        <v>417</v>
      </c>
      <c r="B2730">
        <f t="shared" si="194"/>
        <v>400090</v>
      </c>
      <c r="C2730">
        <v>90</v>
      </c>
      <c r="D2730">
        <f>VLOOKUP($B2730,TrialDesign!$E$2:$I$1147,5,FALSE)</f>
        <v>8</v>
      </c>
      <c r="E2730" t="str">
        <f>VLOOKUP($B2730,TrialDesign!$E$2:$I$1147,3,FALSE)</f>
        <v>Nil</v>
      </c>
      <c r="F2730" t="str">
        <f>VLOOKUP($B2730,TrialDesign!$E$2:$I$1147,4,FALSE)</f>
        <v>BattenSpring</v>
      </c>
      <c r="G2730" s="1">
        <v>41897</v>
      </c>
      <c r="H2730" s="1" t="str">
        <f>VLOOKUP(B2730,TrialDesign!$E$2:$J$1147,6,FALSE)</f>
        <v>None_8h</v>
      </c>
      <c r="K2730">
        <v>3</v>
      </c>
      <c r="L2730">
        <v>1</v>
      </c>
      <c r="M2730">
        <v>6</v>
      </c>
      <c r="N2730">
        <v>7</v>
      </c>
      <c r="O2730">
        <v>94</v>
      </c>
      <c r="P2730">
        <v>279</v>
      </c>
      <c r="Q2730">
        <v>232</v>
      </c>
      <c r="R2730">
        <v>4</v>
      </c>
      <c r="S2730">
        <v>13</v>
      </c>
      <c r="U2730" t="s">
        <v>403</v>
      </c>
      <c r="W2730">
        <f>VLOOKUP(H2730&amp;"_"&amp;M2730+1,'Leaf lengths'!$J$6:$Q$104,VLOOKUP(F2730,'Leaf lengths'!$S$1:$T$6,2,FALSE),FALSE)</f>
        <v>287.92307692307691</v>
      </c>
      <c r="X2730">
        <f t="shared" si="197"/>
        <v>0.80577077210793491</v>
      </c>
      <c r="Y2730">
        <f t="shared" si="196"/>
        <v>6.8057707721079348</v>
      </c>
      <c r="Z2730">
        <f t="shared" si="195"/>
        <v>23</v>
      </c>
      <c r="AD2730" t="str">
        <f t="shared" si="193"/>
        <v/>
      </c>
    </row>
    <row r="2731" spans="1:30" hidden="1" x14ac:dyDescent="0.3">
      <c r="A2731" t="s">
        <v>417</v>
      </c>
      <c r="B2731">
        <f t="shared" si="194"/>
        <v>400090</v>
      </c>
      <c r="C2731">
        <v>90</v>
      </c>
      <c r="D2731">
        <f>VLOOKUP($B2731,TrialDesign!$E$2:$I$1147,5,FALSE)</f>
        <v>8</v>
      </c>
      <c r="E2731" t="str">
        <f>VLOOKUP($B2731,TrialDesign!$E$2:$I$1147,3,FALSE)</f>
        <v>Nil</v>
      </c>
      <c r="F2731" t="str">
        <f>VLOOKUP($B2731,TrialDesign!$E$2:$I$1147,4,FALSE)</f>
        <v>BattenSpring</v>
      </c>
      <c r="G2731" s="1">
        <v>41897</v>
      </c>
      <c r="H2731" s="1" t="str">
        <f>VLOOKUP(B2731,TrialDesign!$E$2:$J$1147,6,FALSE)</f>
        <v>None_8h</v>
      </c>
      <c r="K2731">
        <v>4</v>
      </c>
      <c r="L2731">
        <v>1</v>
      </c>
      <c r="M2731">
        <v>6</v>
      </c>
      <c r="N2731">
        <v>7</v>
      </c>
      <c r="O2731">
        <v>95</v>
      </c>
      <c r="P2731">
        <v>272</v>
      </c>
      <c r="Q2731">
        <v>305</v>
      </c>
      <c r="R2731">
        <v>5</v>
      </c>
      <c r="S2731">
        <v>14</v>
      </c>
      <c r="U2731" t="s">
        <v>403</v>
      </c>
      <c r="W2731">
        <f>VLOOKUP(H2731&amp;"_"&amp;M2731+1,'Leaf lengths'!$J$6:$Q$104,VLOOKUP(F2731,'Leaf lengths'!$S$1:$T$6,2,FALSE),FALSE)</f>
        <v>287.92307692307691</v>
      </c>
      <c r="X2731">
        <f t="shared" si="197"/>
        <v>1.0593107133315522</v>
      </c>
      <c r="Y2731">
        <f t="shared" si="196"/>
        <v>7.059310713331552</v>
      </c>
      <c r="Z2731">
        <f t="shared" si="195"/>
        <v>25</v>
      </c>
      <c r="AD2731" t="str">
        <f t="shared" si="193"/>
        <v/>
      </c>
    </row>
    <row r="2732" spans="1:30" hidden="1" x14ac:dyDescent="0.3">
      <c r="A2732" t="s">
        <v>417</v>
      </c>
      <c r="B2732">
        <f t="shared" si="194"/>
        <v>400054</v>
      </c>
      <c r="C2732">
        <v>54</v>
      </c>
      <c r="D2732">
        <f>VLOOKUP($B2732,TrialDesign!$E$2:$I$1147,5,FALSE)</f>
        <v>8</v>
      </c>
      <c r="E2732" t="str">
        <f>VLOOKUP($B2732,TrialDesign!$E$2:$I$1147,3,FALSE)</f>
        <v>Nil</v>
      </c>
      <c r="F2732" t="str">
        <f>VLOOKUP($B2732,TrialDesign!$E$2:$I$1147,4,FALSE)</f>
        <v>BattenSpring</v>
      </c>
      <c r="G2732" s="1">
        <v>41904</v>
      </c>
      <c r="H2732" s="1" t="str">
        <f>VLOOKUP(B2732,TrialDesign!$E$2:$J$1147,6,FALSE)</f>
        <v>None_8h</v>
      </c>
      <c r="J2732">
        <v>54</v>
      </c>
      <c r="K2732">
        <v>1</v>
      </c>
      <c r="L2732">
        <v>1</v>
      </c>
      <c r="M2732">
        <v>7</v>
      </c>
      <c r="N2732">
        <v>8</v>
      </c>
      <c r="O2732">
        <v>110</v>
      </c>
      <c r="Q2732">
        <v>240</v>
      </c>
      <c r="R2732">
        <v>4</v>
      </c>
      <c r="S2732">
        <v>13</v>
      </c>
      <c r="U2732" t="s">
        <v>74</v>
      </c>
      <c r="W2732">
        <f>VLOOKUP(H2732&amp;"_"&amp;M2732+1,'Leaf lengths'!$J$6:$Q$104,VLOOKUP(F2732,'Leaf lengths'!$S$1:$T$6,2,FALSE),FALSE)</f>
        <v>286.23076923076923</v>
      </c>
      <c r="X2732">
        <f t="shared" si="197"/>
        <v>0.83848427841977968</v>
      </c>
      <c r="Y2732">
        <f t="shared" si="196"/>
        <v>7.8384842784197799</v>
      </c>
      <c r="Z2732">
        <f t="shared" si="195"/>
        <v>24</v>
      </c>
      <c r="AD2732" t="str">
        <f t="shared" si="193"/>
        <v/>
      </c>
    </row>
    <row r="2733" spans="1:30" hidden="1" x14ac:dyDescent="0.3">
      <c r="A2733" t="s">
        <v>417</v>
      </c>
      <c r="B2733">
        <f t="shared" si="194"/>
        <v>400054</v>
      </c>
      <c r="C2733">
        <v>54</v>
      </c>
      <c r="D2733">
        <f>VLOOKUP($B2733,TrialDesign!$E$2:$I$1147,5,FALSE)</f>
        <v>8</v>
      </c>
      <c r="E2733" t="str">
        <f>VLOOKUP($B2733,TrialDesign!$E$2:$I$1147,3,FALSE)</f>
        <v>Nil</v>
      </c>
      <c r="F2733" t="str">
        <f>VLOOKUP($B2733,TrialDesign!$E$2:$I$1147,4,FALSE)</f>
        <v>BattenSpring</v>
      </c>
      <c r="G2733" s="1">
        <v>41904</v>
      </c>
      <c r="H2733" s="1" t="str">
        <f>VLOOKUP(B2733,TrialDesign!$E$2:$J$1147,6,FALSE)</f>
        <v>None_8h</v>
      </c>
      <c r="K2733">
        <v>2</v>
      </c>
      <c r="L2733">
        <v>2</v>
      </c>
      <c r="M2733">
        <v>8</v>
      </c>
      <c r="N2733">
        <v>9</v>
      </c>
      <c r="O2733">
        <v>102</v>
      </c>
      <c r="P2733">
        <v>312</v>
      </c>
      <c r="Q2733">
        <v>55</v>
      </c>
      <c r="R2733">
        <v>4</v>
      </c>
      <c r="S2733">
        <v>15</v>
      </c>
      <c r="U2733" t="s">
        <v>21</v>
      </c>
      <c r="W2733">
        <f>VLOOKUP(H2733&amp;"_"&amp;M2733+1,'Leaf lengths'!$J$6:$Q$104,VLOOKUP(F2733,'Leaf lengths'!$S$1:$T$6,2,FALSE),FALSE)</f>
        <v>292.11111111111109</v>
      </c>
      <c r="X2733">
        <f t="shared" si="197"/>
        <v>0.1882845188284519</v>
      </c>
      <c r="Y2733">
        <f t="shared" si="196"/>
        <v>8.1882845188284517</v>
      </c>
      <c r="Z2733">
        <f t="shared" si="195"/>
        <v>27</v>
      </c>
      <c r="AD2733" t="str">
        <f t="shared" si="193"/>
        <v/>
      </c>
    </row>
    <row r="2734" spans="1:30" hidden="1" x14ac:dyDescent="0.3">
      <c r="A2734" t="s">
        <v>417</v>
      </c>
      <c r="B2734">
        <f t="shared" si="194"/>
        <v>400054</v>
      </c>
      <c r="C2734">
        <v>54</v>
      </c>
      <c r="D2734">
        <f>VLOOKUP($B2734,TrialDesign!$E$2:$I$1147,5,FALSE)</f>
        <v>8</v>
      </c>
      <c r="E2734" t="str">
        <f>VLOOKUP($B2734,TrialDesign!$E$2:$I$1147,3,FALSE)</f>
        <v>Nil</v>
      </c>
      <c r="F2734" t="str">
        <f>VLOOKUP($B2734,TrialDesign!$E$2:$I$1147,4,FALSE)</f>
        <v>BattenSpring</v>
      </c>
      <c r="G2734" s="1">
        <v>41904</v>
      </c>
      <c r="H2734" s="1" t="str">
        <f>VLOOKUP(B2734,TrialDesign!$E$2:$J$1147,6,FALSE)</f>
        <v>None_8h</v>
      </c>
      <c r="K2734">
        <v>3</v>
      </c>
      <c r="L2734">
        <v>0</v>
      </c>
      <c r="M2734">
        <v>7</v>
      </c>
      <c r="N2734">
        <v>8</v>
      </c>
      <c r="O2734">
        <v>103</v>
      </c>
      <c r="P2734">
        <v>294</v>
      </c>
      <c r="Q2734">
        <v>247</v>
      </c>
      <c r="R2734">
        <v>5</v>
      </c>
      <c r="S2734">
        <v>14</v>
      </c>
      <c r="U2734" t="s">
        <v>21</v>
      </c>
      <c r="W2734">
        <f>VLOOKUP(H2734&amp;"_"&amp;M2734+1,'Leaf lengths'!$J$6:$Q$104,VLOOKUP(F2734,'Leaf lengths'!$S$1:$T$6,2,FALSE),FALSE)</f>
        <v>286.23076923076923</v>
      </c>
      <c r="X2734">
        <f t="shared" si="197"/>
        <v>0.86294006987368987</v>
      </c>
      <c r="Y2734">
        <f t="shared" si="196"/>
        <v>7.86294006987369</v>
      </c>
      <c r="Z2734">
        <f t="shared" si="195"/>
        <v>26</v>
      </c>
      <c r="AD2734" t="str">
        <f t="shared" ref="AD2734:AD2797" si="198">IF(OR(M2734=N2734,N2734=""),"FLN","")</f>
        <v/>
      </c>
    </row>
    <row r="2735" spans="1:30" hidden="1" x14ac:dyDescent="0.3">
      <c r="A2735" t="s">
        <v>417</v>
      </c>
      <c r="B2735">
        <f t="shared" si="194"/>
        <v>400054</v>
      </c>
      <c r="C2735">
        <v>54</v>
      </c>
      <c r="D2735">
        <f>VLOOKUP($B2735,TrialDesign!$E$2:$I$1147,5,FALSE)</f>
        <v>8</v>
      </c>
      <c r="E2735" t="str">
        <f>VLOOKUP($B2735,TrialDesign!$E$2:$I$1147,3,FALSE)</f>
        <v>Nil</v>
      </c>
      <c r="F2735" t="str">
        <f>VLOOKUP($B2735,TrialDesign!$E$2:$I$1147,4,FALSE)</f>
        <v>BattenSpring</v>
      </c>
      <c r="G2735" s="1">
        <v>41904</v>
      </c>
      <c r="H2735" s="1" t="str">
        <f>VLOOKUP(B2735,TrialDesign!$E$2:$J$1147,6,FALSE)</f>
        <v>None_8h</v>
      </c>
      <c r="K2735">
        <v>4</v>
      </c>
      <c r="L2735">
        <v>0</v>
      </c>
      <c r="M2735">
        <v>7</v>
      </c>
      <c r="N2735">
        <v>8</v>
      </c>
      <c r="O2735">
        <v>116</v>
      </c>
      <c r="P2735">
        <v>337</v>
      </c>
      <c r="Q2735">
        <v>131</v>
      </c>
      <c r="R2735">
        <v>4</v>
      </c>
      <c r="S2735">
        <v>15</v>
      </c>
      <c r="U2735" t="s">
        <v>74</v>
      </c>
      <c r="W2735">
        <f>VLOOKUP(H2735&amp;"_"&amp;M2735+1,'Leaf lengths'!$J$6:$Q$104,VLOOKUP(F2735,'Leaf lengths'!$S$1:$T$6,2,FALSE),FALSE)</f>
        <v>286.23076923076923</v>
      </c>
      <c r="X2735">
        <f t="shared" si="197"/>
        <v>0.45767266863746303</v>
      </c>
      <c r="Y2735">
        <f t="shared" si="196"/>
        <v>7.4576726686374633</v>
      </c>
      <c r="Z2735">
        <f t="shared" si="195"/>
        <v>26</v>
      </c>
      <c r="AD2735" t="str">
        <f t="shared" si="198"/>
        <v/>
      </c>
    </row>
    <row r="2736" spans="1:30" hidden="1" x14ac:dyDescent="0.3">
      <c r="A2736" t="s">
        <v>417</v>
      </c>
      <c r="B2736">
        <f t="shared" si="194"/>
        <v>400073</v>
      </c>
      <c r="C2736">
        <v>73</v>
      </c>
      <c r="D2736">
        <f>VLOOKUP($B2736,TrialDesign!$E$2:$I$1147,5,FALSE)</f>
        <v>8</v>
      </c>
      <c r="E2736" t="str">
        <f>VLOOKUP($B2736,TrialDesign!$E$2:$I$1147,3,FALSE)</f>
        <v>Nil</v>
      </c>
      <c r="F2736" t="str">
        <f>VLOOKUP($B2736,TrialDesign!$E$2:$I$1147,4,FALSE)</f>
        <v>BattenSpring</v>
      </c>
      <c r="G2736" s="1">
        <v>41904</v>
      </c>
      <c r="H2736" s="1" t="str">
        <f>VLOOKUP(B2736,TrialDesign!$E$2:$J$1147,6,FALSE)</f>
        <v>None_8h</v>
      </c>
      <c r="J2736">
        <v>73</v>
      </c>
      <c r="K2736">
        <v>1</v>
      </c>
      <c r="L2736">
        <v>1</v>
      </c>
      <c r="M2736">
        <v>7</v>
      </c>
      <c r="N2736">
        <v>8</v>
      </c>
      <c r="O2736">
        <v>110</v>
      </c>
      <c r="P2736">
        <v>308</v>
      </c>
      <c r="Q2736">
        <v>45</v>
      </c>
      <c r="R2736">
        <v>4</v>
      </c>
      <c r="S2736">
        <v>14</v>
      </c>
      <c r="U2736" t="s">
        <v>21</v>
      </c>
      <c r="W2736">
        <f>VLOOKUP(H2736&amp;"_"&amp;M2736+1,'Leaf lengths'!$J$6:$Q$104,VLOOKUP(F2736,'Leaf lengths'!$S$1:$T$6,2,FALSE),FALSE)</f>
        <v>286.23076923076923</v>
      </c>
      <c r="X2736">
        <f t="shared" si="197"/>
        <v>0.15721580220370868</v>
      </c>
      <c r="Y2736">
        <f t="shared" si="196"/>
        <v>7.1572158022037087</v>
      </c>
      <c r="Z2736">
        <f t="shared" si="195"/>
        <v>25</v>
      </c>
      <c r="AD2736" t="str">
        <f t="shared" si="198"/>
        <v/>
      </c>
    </row>
    <row r="2737" spans="1:30" hidden="1" x14ac:dyDescent="0.3">
      <c r="A2737" t="s">
        <v>417</v>
      </c>
      <c r="B2737">
        <f t="shared" si="194"/>
        <v>400073</v>
      </c>
      <c r="C2737">
        <v>73</v>
      </c>
      <c r="D2737">
        <f>VLOOKUP($B2737,TrialDesign!$E$2:$I$1147,5,FALSE)</f>
        <v>8</v>
      </c>
      <c r="E2737" t="str">
        <f>VLOOKUP($B2737,TrialDesign!$E$2:$I$1147,3,FALSE)</f>
        <v>Nil</v>
      </c>
      <c r="F2737" t="str">
        <f>VLOOKUP($B2737,TrialDesign!$E$2:$I$1147,4,FALSE)</f>
        <v>BattenSpring</v>
      </c>
      <c r="G2737" s="1">
        <v>41904</v>
      </c>
      <c r="H2737" s="1" t="str">
        <f>VLOOKUP(B2737,TrialDesign!$E$2:$J$1147,6,FALSE)</f>
        <v>None_8h</v>
      </c>
      <c r="K2737">
        <v>2</v>
      </c>
      <c r="L2737">
        <v>2</v>
      </c>
      <c r="M2737">
        <v>7</v>
      </c>
      <c r="N2737">
        <v>8</v>
      </c>
      <c r="O2737">
        <v>95</v>
      </c>
      <c r="P2737">
        <v>325</v>
      </c>
      <c r="Q2737">
        <v>135</v>
      </c>
      <c r="R2737">
        <v>4</v>
      </c>
      <c r="S2737">
        <v>13</v>
      </c>
      <c r="U2737" t="s">
        <v>21</v>
      </c>
      <c r="W2737">
        <f>VLOOKUP(H2737&amp;"_"&amp;M2737+1,'Leaf lengths'!$J$6:$Q$104,VLOOKUP(F2737,'Leaf lengths'!$S$1:$T$6,2,FALSE),FALSE)</f>
        <v>286.23076923076923</v>
      </c>
      <c r="X2737">
        <f t="shared" si="197"/>
        <v>0.47164740661112603</v>
      </c>
      <c r="Y2737">
        <f t="shared" si="196"/>
        <v>7.471647406611126</v>
      </c>
      <c r="Z2737">
        <f t="shared" si="195"/>
        <v>24</v>
      </c>
      <c r="AD2737" t="str">
        <f t="shared" si="198"/>
        <v/>
      </c>
    </row>
    <row r="2738" spans="1:30" hidden="1" x14ac:dyDescent="0.3">
      <c r="A2738" t="s">
        <v>417</v>
      </c>
      <c r="B2738">
        <f t="shared" si="194"/>
        <v>400073</v>
      </c>
      <c r="C2738">
        <v>73</v>
      </c>
      <c r="D2738">
        <f>VLOOKUP($B2738,TrialDesign!$E$2:$I$1147,5,FALSE)</f>
        <v>8</v>
      </c>
      <c r="E2738" t="str">
        <f>VLOOKUP($B2738,TrialDesign!$E$2:$I$1147,3,FALSE)</f>
        <v>Nil</v>
      </c>
      <c r="F2738" t="str">
        <f>VLOOKUP($B2738,TrialDesign!$E$2:$I$1147,4,FALSE)</f>
        <v>BattenSpring</v>
      </c>
      <c r="G2738" s="1">
        <v>41904</v>
      </c>
      <c r="H2738" s="1" t="str">
        <f>VLOOKUP(B2738,TrialDesign!$E$2:$J$1147,6,FALSE)</f>
        <v>None_8h</v>
      </c>
      <c r="K2738">
        <v>3</v>
      </c>
      <c r="L2738">
        <v>1</v>
      </c>
      <c r="M2738">
        <v>7</v>
      </c>
      <c r="N2738">
        <v>8</v>
      </c>
      <c r="O2738">
        <v>95</v>
      </c>
      <c r="P2738">
        <v>335</v>
      </c>
      <c r="Q2738">
        <v>219</v>
      </c>
      <c r="R2738">
        <v>3</v>
      </c>
      <c r="S2738">
        <v>16</v>
      </c>
      <c r="U2738" t="s">
        <v>21</v>
      </c>
      <c r="W2738">
        <f>VLOOKUP(H2738&amp;"_"&amp;M2738+1,'Leaf lengths'!$J$6:$Q$104,VLOOKUP(F2738,'Leaf lengths'!$S$1:$T$6,2,FALSE),FALSE)</f>
        <v>286.23076923076923</v>
      </c>
      <c r="X2738">
        <f t="shared" si="197"/>
        <v>0.76511690405804889</v>
      </c>
      <c r="Y2738">
        <f t="shared" si="196"/>
        <v>7.7651169040580488</v>
      </c>
      <c r="Z2738">
        <f t="shared" si="195"/>
        <v>26</v>
      </c>
      <c r="AD2738" t="str">
        <f t="shared" si="198"/>
        <v/>
      </c>
    </row>
    <row r="2739" spans="1:30" hidden="1" x14ac:dyDescent="0.3">
      <c r="A2739" t="s">
        <v>417</v>
      </c>
      <c r="B2739">
        <f t="shared" si="194"/>
        <v>400073</v>
      </c>
      <c r="C2739">
        <v>73</v>
      </c>
      <c r="D2739">
        <f>VLOOKUP($B2739,TrialDesign!$E$2:$I$1147,5,FALSE)</f>
        <v>8</v>
      </c>
      <c r="E2739" t="str">
        <f>VLOOKUP($B2739,TrialDesign!$E$2:$I$1147,3,FALSE)</f>
        <v>Nil</v>
      </c>
      <c r="F2739" t="str">
        <f>VLOOKUP($B2739,TrialDesign!$E$2:$I$1147,4,FALSE)</f>
        <v>BattenSpring</v>
      </c>
      <c r="G2739" s="1">
        <v>41904</v>
      </c>
      <c r="H2739" s="1" t="str">
        <f>VLOOKUP(B2739,TrialDesign!$E$2:$J$1147,6,FALSE)</f>
        <v>None_8h</v>
      </c>
      <c r="K2739">
        <v>4</v>
      </c>
      <c r="L2739">
        <v>1</v>
      </c>
      <c r="M2739">
        <v>7</v>
      </c>
      <c r="N2739">
        <v>8</v>
      </c>
      <c r="O2739">
        <v>120</v>
      </c>
      <c r="P2739">
        <v>368</v>
      </c>
      <c r="Q2739">
        <v>215</v>
      </c>
      <c r="R2739">
        <v>4</v>
      </c>
      <c r="S2739">
        <v>14</v>
      </c>
      <c r="U2739" t="s">
        <v>21</v>
      </c>
      <c r="W2739">
        <f>VLOOKUP(H2739&amp;"_"&amp;M2739+1,'Leaf lengths'!$J$6:$Q$104,VLOOKUP(F2739,'Leaf lengths'!$S$1:$T$6,2,FALSE),FALSE)</f>
        <v>286.23076923076923</v>
      </c>
      <c r="X2739">
        <f t="shared" si="197"/>
        <v>0.75114216608438589</v>
      </c>
      <c r="Y2739">
        <f t="shared" si="196"/>
        <v>7.751142166084386</v>
      </c>
      <c r="Z2739">
        <f t="shared" si="195"/>
        <v>25</v>
      </c>
      <c r="AD2739" t="str">
        <f t="shared" si="198"/>
        <v/>
      </c>
    </row>
    <row r="2740" spans="1:30" hidden="1" x14ac:dyDescent="0.3">
      <c r="A2740" t="s">
        <v>417</v>
      </c>
      <c r="B2740">
        <f t="shared" si="194"/>
        <v>400091</v>
      </c>
      <c r="C2740">
        <v>91</v>
      </c>
      <c r="D2740">
        <f>VLOOKUP($B2740,TrialDesign!$E$2:$I$1147,5,FALSE)</f>
        <v>8</v>
      </c>
      <c r="E2740" t="str">
        <f>VLOOKUP($B2740,TrialDesign!$E$2:$I$1147,3,FALSE)</f>
        <v>Nil</v>
      </c>
      <c r="F2740" t="str">
        <f>VLOOKUP($B2740,TrialDesign!$E$2:$I$1147,4,FALSE)</f>
        <v>BattenSpring</v>
      </c>
      <c r="G2740" s="1">
        <v>41904</v>
      </c>
      <c r="H2740" s="1" t="str">
        <f>VLOOKUP(B2740,TrialDesign!$E$2:$J$1147,6,FALSE)</f>
        <v>None_8h</v>
      </c>
      <c r="J2740">
        <v>91</v>
      </c>
      <c r="K2740">
        <v>1</v>
      </c>
      <c r="L2740">
        <v>3</v>
      </c>
      <c r="M2740">
        <v>7</v>
      </c>
      <c r="N2740">
        <v>8</v>
      </c>
      <c r="O2740">
        <v>80</v>
      </c>
      <c r="Q2740">
        <v>165</v>
      </c>
      <c r="R2740">
        <v>3</v>
      </c>
      <c r="S2740">
        <v>13</v>
      </c>
      <c r="U2740" t="s">
        <v>21</v>
      </c>
      <c r="W2740">
        <f>VLOOKUP(H2740&amp;"_"&amp;M2740+1,'Leaf lengths'!$J$6:$Q$104,VLOOKUP(F2740,'Leaf lengths'!$S$1:$T$6,2,FALSE),FALSE)</f>
        <v>286.23076923076923</v>
      </c>
      <c r="X2740">
        <f t="shared" si="197"/>
        <v>0.57645794141359852</v>
      </c>
      <c r="Y2740">
        <f t="shared" si="196"/>
        <v>7.5764579414135982</v>
      </c>
      <c r="Z2740">
        <f t="shared" si="195"/>
        <v>23</v>
      </c>
      <c r="AD2740" t="str">
        <f t="shared" si="198"/>
        <v/>
      </c>
    </row>
    <row r="2741" spans="1:30" hidden="1" x14ac:dyDescent="0.3">
      <c r="A2741" t="s">
        <v>417</v>
      </c>
      <c r="B2741">
        <f t="shared" si="194"/>
        <v>400091</v>
      </c>
      <c r="C2741">
        <v>91</v>
      </c>
      <c r="D2741">
        <f>VLOOKUP($B2741,TrialDesign!$E$2:$I$1147,5,FALSE)</f>
        <v>8</v>
      </c>
      <c r="E2741" t="str">
        <f>VLOOKUP($B2741,TrialDesign!$E$2:$I$1147,3,FALSE)</f>
        <v>Nil</v>
      </c>
      <c r="F2741" t="str">
        <f>VLOOKUP($B2741,TrialDesign!$E$2:$I$1147,4,FALSE)</f>
        <v>BattenSpring</v>
      </c>
      <c r="G2741" s="1">
        <v>41904</v>
      </c>
      <c r="H2741" s="1" t="str">
        <f>VLOOKUP(B2741,TrialDesign!$E$2:$J$1147,6,FALSE)</f>
        <v>None_8h</v>
      </c>
      <c r="K2741">
        <v>2</v>
      </c>
      <c r="L2741">
        <v>2</v>
      </c>
      <c r="M2741">
        <v>7</v>
      </c>
      <c r="N2741">
        <v>8</v>
      </c>
      <c r="O2741">
        <v>85</v>
      </c>
      <c r="P2741">
        <v>211</v>
      </c>
      <c r="Q2741">
        <v>175</v>
      </c>
      <c r="R2741">
        <v>3</v>
      </c>
      <c r="S2741">
        <v>13</v>
      </c>
      <c r="U2741" t="s">
        <v>21</v>
      </c>
      <c r="W2741">
        <f>VLOOKUP(H2741&amp;"_"&amp;M2741+1,'Leaf lengths'!$J$6:$Q$104,VLOOKUP(F2741,'Leaf lengths'!$S$1:$T$6,2,FALSE),FALSE)</f>
        <v>286.23076923076923</v>
      </c>
      <c r="X2741">
        <f t="shared" si="197"/>
        <v>0.61139478634775601</v>
      </c>
      <c r="Y2741">
        <f t="shared" si="196"/>
        <v>7.6113947863477556</v>
      </c>
      <c r="Z2741">
        <f t="shared" si="195"/>
        <v>23</v>
      </c>
      <c r="AD2741" t="str">
        <f t="shared" si="198"/>
        <v/>
      </c>
    </row>
    <row r="2742" spans="1:30" hidden="1" x14ac:dyDescent="0.3">
      <c r="A2742" t="s">
        <v>417</v>
      </c>
      <c r="B2742">
        <f t="shared" si="194"/>
        <v>400091</v>
      </c>
      <c r="C2742">
        <v>91</v>
      </c>
      <c r="D2742">
        <f>VLOOKUP($B2742,TrialDesign!$E$2:$I$1147,5,FALSE)</f>
        <v>8</v>
      </c>
      <c r="E2742" t="str">
        <f>VLOOKUP($B2742,TrialDesign!$E$2:$I$1147,3,FALSE)</f>
        <v>Nil</v>
      </c>
      <c r="F2742" t="str">
        <f>VLOOKUP($B2742,TrialDesign!$E$2:$I$1147,4,FALSE)</f>
        <v>BattenSpring</v>
      </c>
      <c r="G2742" s="1">
        <v>41904</v>
      </c>
      <c r="H2742" s="1" t="str">
        <f>VLOOKUP(B2742,TrialDesign!$E$2:$J$1147,6,FALSE)</f>
        <v>None_8h</v>
      </c>
      <c r="K2742">
        <v>3</v>
      </c>
      <c r="L2742">
        <v>2</v>
      </c>
      <c r="M2742">
        <v>7</v>
      </c>
      <c r="N2742">
        <v>8</v>
      </c>
      <c r="O2742">
        <v>78</v>
      </c>
      <c r="P2742">
        <v>186</v>
      </c>
      <c r="Q2742">
        <v>45</v>
      </c>
      <c r="R2742">
        <v>4</v>
      </c>
      <c r="S2742">
        <v>13</v>
      </c>
      <c r="U2742" t="s">
        <v>403</v>
      </c>
      <c r="W2742">
        <f>VLOOKUP(H2742&amp;"_"&amp;M2742+1,'Leaf lengths'!$J$6:$Q$104,VLOOKUP(F2742,'Leaf lengths'!$S$1:$T$6,2,FALSE),FALSE)</f>
        <v>286.23076923076923</v>
      </c>
      <c r="X2742">
        <f t="shared" si="197"/>
        <v>0.15721580220370868</v>
      </c>
      <c r="Y2742">
        <f t="shared" si="196"/>
        <v>7.1572158022037087</v>
      </c>
      <c r="Z2742">
        <f t="shared" si="195"/>
        <v>24</v>
      </c>
      <c r="AD2742" t="str">
        <f t="shared" si="198"/>
        <v/>
      </c>
    </row>
    <row r="2743" spans="1:30" hidden="1" x14ac:dyDescent="0.3">
      <c r="A2743" t="s">
        <v>417</v>
      </c>
      <c r="B2743">
        <f t="shared" si="194"/>
        <v>400091</v>
      </c>
      <c r="C2743">
        <v>91</v>
      </c>
      <c r="D2743">
        <f>VLOOKUP($B2743,TrialDesign!$E$2:$I$1147,5,FALSE)</f>
        <v>8</v>
      </c>
      <c r="E2743" t="str">
        <f>VLOOKUP($B2743,TrialDesign!$E$2:$I$1147,3,FALSE)</f>
        <v>Nil</v>
      </c>
      <c r="F2743" t="str">
        <f>VLOOKUP($B2743,TrialDesign!$E$2:$I$1147,4,FALSE)</f>
        <v>BattenSpring</v>
      </c>
      <c r="G2743" s="1">
        <v>41904</v>
      </c>
      <c r="H2743" s="1" t="str">
        <f>VLOOKUP(B2743,TrialDesign!$E$2:$J$1147,6,FALSE)</f>
        <v>None_8h</v>
      </c>
      <c r="K2743">
        <v>4</v>
      </c>
      <c r="L2743">
        <v>2</v>
      </c>
      <c r="M2743">
        <v>7</v>
      </c>
      <c r="N2743">
        <v>8</v>
      </c>
      <c r="O2743">
        <v>90</v>
      </c>
      <c r="P2743">
        <v>233</v>
      </c>
      <c r="Q2743">
        <v>181</v>
      </c>
      <c r="R2743">
        <v>4</v>
      </c>
      <c r="S2743">
        <v>13</v>
      </c>
      <c r="U2743" t="s">
        <v>21</v>
      </c>
      <c r="W2743">
        <f>VLOOKUP(H2743&amp;"_"&amp;M2743+1,'Leaf lengths'!$J$6:$Q$104,VLOOKUP(F2743,'Leaf lengths'!$S$1:$T$6,2,FALSE),FALSE)</f>
        <v>286.23076923076923</v>
      </c>
      <c r="X2743">
        <f t="shared" si="197"/>
        <v>0.63235689330825051</v>
      </c>
      <c r="Y2743">
        <f t="shared" si="196"/>
        <v>7.6323568933082502</v>
      </c>
      <c r="Z2743">
        <f t="shared" si="195"/>
        <v>24</v>
      </c>
      <c r="AD2743" t="str">
        <f t="shared" si="198"/>
        <v/>
      </c>
    </row>
    <row r="2744" spans="1:30" ht="15" hidden="1" customHeight="1" x14ac:dyDescent="0.3">
      <c r="A2744" t="s">
        <v>417</v>
      </c>
      <c r="B2744">
        <f t="shared" si="194"/>
        <v>400046</v>
      </c>
      <c r="C2744">
        <v>46</v>
      </c>
      <c r="D2744">
        <f>VLOOKUP($B2744,TrialDesign!$E$2:$I$1147,5,FALSE)</f>
        <v>8</v>
      </c>
      <c r="E2744" t="str">
        <f>VLOOKUP($B2744,TrialDesign!$E$2:$I$1147,3,FALSE)</f>
        <v>Nil</v>
      </c>
      <c r="F2744" t="str">
        <f>VLOOKUP($B2744,TrialDesign!$E$2:$I$1147,4,FALSE)</f>
        <v>BattenSpring</v>
      </c>
      <c r="G2744" s="1">
        <v>41911</v>
      </c>
      <c r="H2744" s="1" t="str">
        <f>VLOOKUP(B2744,TrialDesign!$E$2:$J$1147,6,FALSE)</f>
        <v>None_8h</v>
      </c>
      <c r="J2744">
        <v>46</v>
      </c>
      <c r="K2744">
        <v>1</v>
      </c>
      <c r="L2744">
        <v>2</v>
      </c>
      <c r="M2744">
        <v>8</v>
      </c>
      <c r="N2744">
        <v>9</v>
      </c>
      <c r="O2744">
        <v>105</v>
      </c>
      <c r="Q2744">
        <v>215</v>
      </c>
      <c r="R2744">
        <v>3</v>
      </c>
      <c r="S2744">
        <v>15</v>
      </c>
      <c r="T2744">
        <v>10</v>
      </c>
      <c r="U2744" t="s">
        <v>21</v>
      </c>
      <c r="V2744">
        <v>1</v>
      </c>
      <c r="W2744">
        <f>VLOOKUP(H2744&amp;"_"&amp;M2744+1,'Leaf lengths'!$J$6:$Q$104,VLOOKUP(F2744,'Leaf lengths'!$S$1:$T$6,2,FALSE),FALSE)</f>
        <v>292.11111111111109</v>
      </c>
      <c r="X2744">
        <f t="shared" si="197"/>
        <v>0.7360213008748574</v>
      </c>
      <c r="Y2744">
        <f t="shared" si="196"/>
        <v>8.7360213008748566</v>
      </c>
      <c r="Z2744">
        <f t="shared" si="195"/>
        <v>26</v>
      </c>
      <c r="AD2744" t="str">
        <f t="shared" si="198"/>
        <v/>
      </c>
    </row>
    <row r="2745" spans="1:30" ht="15" hidden="1" customHeight="1" x14ac:dyDescent="0.3">
      <c r="A2745" t="s">
        <v>417</v>
      </c>
      <c r="B2745">
        <f t="shared" si="194"/>
        <v>400046</v>
      </c>
      <c r="C2745">
        <v>46</v>
      </c>
      <c r="D2745">
        <f>VLOOKUP($B2745,TrialDesign!$E$2:$I$1147,5,FALSE)</f>
        <v>8</v>
      </c>
      <c r="E2745" t="str">
        <f>VLOOKUP($B2745,TrialDesign!$E$2:$I$1147,3,FALSE)</f>
        <v>Nil</v>
      </c>
      <c r="F2745" t="str">
        <f>VLOOKUP($B2745,TrialDesign!$E$2:$I$1147,4,FALSE)</f>
        <v>BattenSpring</v>
      </c>
      <c r="G2745" s="1">
        <v>41911</v>
      </c>
      <c r="H2745" s="1" t="str">
        <f>VLOOKUP(B2745,TrialDesign!$E$2:$J$1147,6,FALSE)</f>
        <v>None_8h</v>
      </c>
      <c r="K2745">
        <v>2</v>
      </c>
      <c r="L2745">
        <v>1</v>
      </c>
      <c r="M2745">
        <v>7</v>
      </c>
      <c r="N2745">
        <v>8</v>
      </c>
      <c r="O2745">
        <v>108</v>
      </c>
      <c r="P2745">
        <v>271</v>
      </c>
      <c r="Q2745">
        <v>126</v>
      </c>
      <c r="R2745">
        <v>4</v>
      </c>
      <c r="S2745">
        <v>13</v>
      </c>
      <c r="T2745">
        <v>10</v>
      </c>
      <c r="U2745" t="s">
        <v>21</v>
      </c>
      <c r="V2745">
        <v>1</v>
      </c>
      <c r="W2745">
        <f>VLOOKUP(H2745&amp;"_"&amp;M2745+1,'Leaf lengths'!$J$6:$Q$104,VLOOKUP(F2745,'Leaf lengths'!$S$1:$T$6,2,FALSE),FALSE)</f>
        <v>286.23076923076923</v>
      </c>
      <c r="X2745">
        <f t="shared" si="197"/>
        <v>0.44020424617038434</v>
      </c>
      <c r="Y2745">
        <f t="shared" si="196"/>
        <v>7.4402042461703841</v>
      </c>
      <c r="Z2745">
        <f t="shared" si="195"/>
        <v>24</v>
      </c>
      <c r="AD2745" t="str">
        <f t="shared" si="198"/>
        <v/>
      </c>
    </row>
    <row r="2746" spans="1:30" ht="15" hidden="1" customHeight="1" x14ac:dyDescent="0.3">
      <c r="A2746" t="s">
        <v>417</v>
      </c>
      <c r="B2746">
        <f t="shared" si="194"/>
        <v>400046</v>
      </c>
      <c r="C2746">
        <v>46</v>
      </c>
      <c r="D2746">
        <f>VLOOKUP($B2746,TrialDesign!$E$2:$I$1147,5,FALSE)</f>
        <v>8</v>
      </c>
      <c r="E2746" t="str">
        <f>VLOOKUP($B2746,TrialDesign!$E$2:$I$1147,3,FALSE)</f>
        <v>Nil</v>
      </c>
      <c r="F2746" t="str">
        <f>VLOOKUP($B2746,TrialDesign!$E$2:$I$1147,4,FALSE)</f>
        <v>BattenSpring</v>
      </c>
      <c r="G2746" s="1">
        <v>41911</v>
      </c>
      <c r="H2746" s="1" t="str">
        <f>VLOOKUP(B2746,TrialDesign!$E$2:$J$1147,6,FALSE)</f>
        <v>None_8h</v>
      </c>
      <c r="K2746">
        <v>3</v>
      </c>
      <c r="L2746">
        <v>1</v>
      </c>
      <c r="M2746">
        <v>8</v>
      </c>
      <c r="N2746">
        <v>9</v>
      </c>
      <c r="O2746">
        <v>104</v>
      </c>
      <c r="P2746">
        <v>277</v>
      </c>
      <c r="Q2746">
        <v>237</v>
      </c>
      <c r="R2746">
        <v>3</v>
      </c>
      <c r="S2746">
        <v>16</v>
      </c>
      <c r="T2746">
        <v>10</v>
      </c>
      <c r="U2746" t="s">
        <v>21</v>
      </c>
      <c r="V2746">
        <v>1</v>
      </c>
      <c r="W2746">
        <f>VLOOKUP(H2746&amp;"_"&amp;M2746+1,'Leaf lengths'!$J$6:$Q$104,VLOOKUP(F2746,'Leaf lengths'!$S$1:$T$6,2,FALSE),FALSE)</f>
        <v>292.11111111111109</v>
      </c>
      <c r="X2746">
        <f t="shared" si="197"/>
        <v>0.81133510840623824</v>
      </c>
      <c r="Y2746">
        <f t="shared" si="196"/>
        <v>8.8113351084062383</v>
      </c>
      <c r="Z2746">
        <f t="shared" si="195"/>
        <v>27</v>
      </c>
      <c r="AD2746" t="str">
        <f t="shared" si="198"/>
        <v/>
      </c>
    </row>
    <row r="2747" spans="1:30" ht="15" hidden="1" customHeight="1" x14ac:dyDescent="0.3">
      <c r="A2747" t="s">
        <v>417</v>
      </c>
      <c r="B2747">
        <f t="shared" si="194"/>
        <v>400046</v>
      </c>
      <c r="C2747">
        <v>46</v>
      </c>
      <c r="D2747">
        <f>VLOOKUP($B2747,TrialDesign!$E$2:$I$1147,5,FALSE)</f>
        <v>8</v>
      </c>
      <c r="E2747" t="str">
        <f>VLOOKUP($B2747,TrialDesign!$E$2:$I$1147,3,FALSE)</f>
        <v>Nil</v>
      </c>
      <c r="F2747" t="str">
        <f>VLOOKUP($B2747,TrialDesign!$E$2:$I$1147,4,FALSE)</f>
        <v>BattenSpring</v>
      </c>
      <c r="G2747" s="1">
        <v>41911</v>
      </c>
      <c r="H2747" s="1" t="str">
        <f>VLOOKUP(B2747,TrialDesign!$E$2:$J$1147,6,FALSE)</f>
        <v>None_8h</v>
      </c>
      <c r="K2747">
        <v>4</v>
      </c>
      <c r="L2747">
        <v>1</v>
      </c>
      <c r="M2747">
        <v>8</v>
      </c>
      <c r="N2747">
        <v>9</v>
      </c>
      <c r="O2747">
        <v>105</v>
      </c>
      <c r="P2747">
        <v>292</v>
      </c>
      <c r="Q2747">
        <v>81</v>
      </c>
      <c r="R2747">
        <v>3</v>
      </c>
      <c r="S2747">
        <v>13</v>
      </c>
      <c r="U2747" t="s">
        <v>21</v>
      </c>
      <c r="W2747">
        <f>VLOOKUP(H2747&amp;"_"&amp;M2747+1,'Leaf lengths'!$J$6:$Q$104,VLOOKUP(F2747,'Leaf lengths'!$S$1:$T$6,2,FALSE),FALSE)</f>
        <v>292.11111111111109</v>
      </c>
      <c r="X2747">
        <f t="shared" si="197"/>
        <v>0.27729174591099282</v>
      </c>
      <c r="Y2747">
        <f t="shared" si="196"/>
        <v>8.2772917459109934</v>
      </c>
      <c r="Z2747">
        <f t="shared" si="195"/>
        <v>24</v>
      </c>
      <c r="AD2747" t="str">
        <f t="shared" si="198"/>
        <v/>
      </c>
    </row>
    <row r="2748" spans="1:30" ht="15" hidden="1" customHeight="1" x14ac:dyDescent="0.3">
      <c r="A2748" t="s">
        <v>417</v>
      </c>
      <c r="B2748">
        <f t="shared" si="194"/>
        <v>400051</v>
      </c>
      <c r="C2748">
        <v>51</v>
      </c>
      <c r="D2748">
        <f>VLOOKUP($B2748,TrialDesign!$E$2:$I$1147,5,FALSE)</f>
        <v>8</v>
      </c>
      <c r="E2748" t="str">
        <f>VLOOKUP($B2748,TrialDesign!$E$2:$I$1147,3,FALSE)</f>
        <v>Nil</v>
      </c>
      <c r="F2748" t="str">
        <f>VLOOKUP($B2748,TrialDesign!$E$2:$I$1147,4,FALSE)</f>
        <v>BattenSpring</v>
      </c>
      <c r="G2748" s="1">
        <v>41911</v>
      </c>
      <c r="H2748" s="1" t="str">
        <f>VLOOKUP(B2748,TrialDesign!$E$2:$J$1147,6,FALSE)</f>
        <v>None_8h</v>
      </c>
      <c r="J2748">
        <v>51</v>
      </c>
      <c r="K2748">
        <v>1</v>
      </c>
      <c r="L2748">
        <v>2</v>
      </c>
      <c r="M2748">
        <v>8</v>
      </c>
      <c r="N2748">
        <v>9</v>
      </c>
      <c r="O2748">
        <v>109</v>
      </c>
      <c r="Q2748">
        <v>30</v>
      </c>
      <c r="R2748">
        <v>4</v>
      </c>
      <c r="S2748">
        <v>13</v>
      </c>
      <c r="T2748">
        <v>10</v>
      </c>
      <c r="U2748" t="s">
        <v>21</v>
      </c>
      <c r="V2748">
        <v>1</v>
      </c>
      <c r="W2748">
        <f>VLOOKUP(H2748&amp;"_"&amp;M2748+1,'Leaf lengths'!$J$6:$Q$104,VLOOKUP(F2748,'Leaf lengths'!$S$1:$T$6,2,FALSE),FALSE)</f>
        <v>292.11111111111109</v>
      </c>
      <c r="X2748">
        <f t="shared" si="197"/>
        <v>0.10270064663370104</v>
      </c>
      <c r="Y2748">
        <f t="shared" si="196"/>
        <v>8.1027006466337017</v>
      </c>
      <c r="Z2748">
        <f t="shared" si="195"/>
        <v>25</v>
      </c>
      <c r="AD2748" t="str">
        <f t="shared" si="198"/>
        <v/>
      </c>
    </row>
    <row r="2749" spans="1:30" ht="15" hidden="1" customHeight="1" x14ac:dyDescent="0.3">
      <c r="A2749" t="s">
        <v>417</v>
      </c>
      <c r="B2749">
        <f t="shared" si="194"/>
        <v>400051</v>
      </c>
      <c r="C2749">
        <v>51</v>
      </c>
      <c r="D2749">
        <f>VLOOKUP($B2749,TrialDesign!$E$2:$I$1147,5,FALSE)</f>
        <v>8</v>
      </c>
      <c r="E2749" t="str">
        <f>VLOOKUP($B2749,TrialDesign!$E$2:$I$1147,3,FALSE)</f>
        <v>Nil</v>
      </c>
      <c r="F2749" t="str">
        <f>VLOOKUP($B2749,TrialDesign!$E$2:$I$1147,4,FALSE)</f>
        <v>BattenSpring</v>
      </c>
      <c r="G2749" s="1">
        <v>41911</v>
      </c>
      <c r="H2749" s="1" t="str">
        <f>VLOOKUP(B2749,TrialDesign!$E$2:$J$1147,6,FALSE)</f>
        <v>None_8h</v>
      </c>
      <c r="K2749">
        <v>2</v>
      </c>
      <c r="L2749">
        <v>1</v>
      </c>
      <c r="M2749">
        <v>8</v>
      </c>
      <c r="N2749">
        <v>9</v>
      </c>
      <c r="O2749">
        <v>124</v>
      </c>
      <c r="P2749">
        <v>318</v>
      </c>
      <c r="Q2749">
        <v>186</v>
      </c>
      <c r="R2749">
        <v>4</v>
      </c>
      <c r="S2749">
        <v>15</v>
      </c>
      <c r="T2749">
        <v>10</v>
      </c>
      <c r="U2749" t="s">
        <v>21</v>
      </c>
      <c r="V2749">
        <v>1</v>
      </c>
      <c r="W2749">
        <f>VLOOKUP(H2749&amp;"_"&amp;M2749+1,'Leaf lengths'!$J$6:$Q$104,VLOOKUP(F2749,'Leaf lengths'!$S$1:$T$6,2,FALSE),FALSE)</f>
        <v>292.11111111111109</v>
      </c>
      <c r="X2749">
        <f t="shared" si="197"/>
        <v>0.63674400912894646</v>
      </c>
      <c r="Y2749">
        <f t="shared" si="196"/>
        <v>8.6367440091289467</v>
      </c>
      <c r="Z2749">
        <f t="shared" si="195"/>
        <v>27</v>
      </c>
      <c r="AD2749" t="str">
        <f t="shared" si="198"/>
        <v/>
      </c>
    </row>
    <row r="2750" spans="1:30" ht="15" hidden="1" customHeight="1" x14ac:dyDescent="0.3">
      <c r="A2750" t="s">
        <v>417</v>
      </c>
      <c r="B2750">
        <f t="shared" si="194"/>
        <v>400051</v>
      </c>
      <c r="C2750">
        <v>51</v>
      </c>
      <c r="D2750">
        <f>VLOOKUP($B2750,TrialDesign!$E$2:$I$1147,5,FALSE)</f>
        <v>8</v>
      </c>
      <c r="E2750" t="str">
        <f>VLOOKUP($B2750,TrialDesign!$E$2:$I$1147,3,FALSE)</f>
        <v>Nil</v>
      </c>
      <c r="F2750" t="str">
        <f>VLOOKUP($B2750,TrialDesign!$E$2:$I$1147,4,FALSE)</f>
        <v>BattenSpring</v>
      </c>
      <c r="G2750" s="1">
        <v>41911</v>
      </c>
      <c r="H2750" s="1" t="str">
        <f>VLOOKUP(B2750,TrialDesign!$E$2:$J$1147,6,FALSE)</f>
        <v>None_8h</v>
      </c>
      <c r="K2750">
        <v>3</v>
      </c>
      <c r="L2750">
        <v>1</v>
      </c>
      <c r="M2750">
        <v>8</v>
      </c>
      <c r="N2750">
        <v>9</v>
      </c>
      <c r="O2750">
        <v>120</v>
      </c>
      <c r="P2750">
        <v>308</v>
      </c>
      <c r="Q2750">
        <v>257</v>
      </c>
      <c r="R2750">
        <v>4</v>
      </c>
      <c r="S2750">
        <v>14</v>
      </c>
      <c r="T2750">
        <v>10</v>
      </c>
      <c r="U2750" t="s">
        <v>21</v>
      </c>
      <c r="V2750">
        <v>1</v>
      </c>
      <c r="W2750">
        <f>VLOOKUP(H2750&amp;"_"&amp;M2750+1,'Leaf lengths'!$J$6:$Q$104,VLOOKUP(F2750,'Leaf lengths'!$S$1:$T$6,2,FALSE),FALSE)</f>
        <v>292.11111111111109</v>
      </c>
      <c r="X2750">
        <f t="shared" si="197"/>
        <v>0.87980220616203886</v>
      </c>
      <c r="Y2750">
        <f t="shared" si="196"/>
        <v>8.8798022061620383</v>
      </c>
      <c r="Z2750">
        <f t="shared" si="195"/>
        <v>26</v>
      </c>
      <c r="AD2750" t="str">
        <f t="shared" si="198"/>
        <v/>
      </c>
    </row>
    <row r="2751" spans="1:30" ht="15" hidden="1" customHeight="1" x14ac:dyDescent="0.3">
      <c r="A2751" t="s">
        <v>417</v>
      </c>
      <c r="B2751">
        <f t="shared" si="194"/>
        <v>400051</v>
      </c>
      <c r="C2751">
        <v>51</v>
      </c>
      <c r="D2751">
        <f>VLOOKUP($B2751,TrialDesign!$E$2:$I$1147,5,FALSE)</f>
        <v>8</v>
      </c>
      <c r="E2751" t="str">
        <f>VLOOKUP($B2751,TrialDesign!$E$2:$I$1147,3,FALSE)</f>
        <v>Nil</v>
      </c>
      <c r="F2751" t="str">
        <f>VLOOKUP($B2751,TrialDesign!$E$2:$I$1147,4,FALSE)</f>
        <v>BattenSpring</v>
      </c>
      <c r="G2751" s="1">
        <v>41911</v>
      </c>
      <c r="H2751" s="1" t="str">
        <f>VLOOKUP(B2751,TrialDesign!$E$2:$J$1147,6,FALSE)</f>
        <v>None_8h</v>
      </c>
      <c r="K2751">
        <v>4</v>
      </c>
      <c r="L2751">
        <v>2</v>
      </c>
      <c r="M2751">
        <v>8</v>
      </c>
      <c r="N2751">
        <v>9</v>
      </c>
      <c r="O2751">
        <v>116</v>
      </c>
      <c r="P2751">
        <v>319</v>
      </c>
      <c r="Q2751">
        <v>67</v>
      </c>
      <c r="R2751">
        <v>4</v>
      </c>
      <c r="S2751">
        <v>13</v>
      </c>
      <c r="T2751">
        <v>10</v>
      </c>
      <c r="U2751" t="s">
        <v>21</v>
      </c>
      <c r="V2751">
        <v>1</v>
      </c>
      <c r="W2751">
        <f>VLOOKUP(H2751&amp;"_"&amp;M2751+1,'Leaf lengths'!$J$6:$Q$104,VLOOKUP(F2751,'Leaf lengths'!$S$1:$T$6,2,FALSE),FALSE)</f>
        <v>292.11111111111109</v>
      </c>
      <c r="X2751">
        <f t="shared" si="197"/>
        <v>0.22936477748193232</v>
      </c>
      <c r="Y2751">
        <f t="shared" si="196"/>
        <v>8.2293647774819316</v>
      </c>
      <c r="Z2751">
        <f t="shared" si="195"/>
        <v>25</v>
      </c>
      <c r="AD2751" t="str">
        <f t="shared" si="198"/>
        <v/>
      </c>
    </row>
    <row r="2752" spans="1:30" ht="15" hidden="1" customHeight="1" x14ac:dyDescent="0.3">
      <c r="A2752" t="s">
        <v>417</v>
      </c>
      <c r="B2752">
        <f t="shared" si="194"/>
        <v>400057</v>
      </c>
      <c r="C2752">
        <v>57</v>
      </c>
      <c r="D2752">
        <f>VLOOKUP($B2752,TrialDesign!$E$2:$I$1147,5,FALSE)</f>
        <v>8</v>
      </c>
      <c r="E2752" t="str">
        <f>VLOOKUP($B2752,TrialDesign!$E$2:$I$1147,3,FALSE)</f>
        <v>Nil</v>
      </c>
      <c r="F2752" t="str">
        <f>VLOOKUP($B2752,TrialDesign!$E$2:$I$1147,4,FALSE)</f>
        <v>BattenSpring</v>
      </c>
      <c r="G2752" s="1">
        <v>41911</v>
      </c>
      <c r="H2752" s="1" t="str">
        <f>VLOOKUP(B2752,TrialDesign!$E$2:$J$1147,6,FALSE)</f>
        <v>None_8h</v>
      </c>
      <c r="J2752">
        <v>57</v>
      </c>
      <c r="K2752">
        <v>1</v>
      </c>
      <c r="L2752">
        <v>1</v>
      </c>
      <c r="M2752">
        <v>8</v>
      </c>
      <c r="N2752">
        <v>9</v>
      </c>
      <c r="O2752">
        <v>120</v>
      </c>
      <c r="Q2752">
        <v>258</v>
      </c>
      <c r="R2752">
        <v>4</v>
      </c>
      <c r="S2752">
        <v>17</v>
      </c>
      <c r="U2752" t="s">
        <v>21</v>
      </c>
      <c r="W2752">
        <f>VLOOKUP(H2752&amp;"_"&amp;M2752+1,'Leaf lengths'!$J$6:$Q$104,VLOOKUP(F2752,'Leaf lengths'!$S$1:$T$6,2,FALSE),FALSE)</f>
        <v>292.11111111111109</v>
      </c>
      <c r="X2752">
        <f t="shared" si="197"/>
        <v>0.88322556104982886</v>
      </c>
      <c r="Y2752">
        <f t="shared" si="196"/>
        <v>8.8832255610498283</v>
      </c>
      <c r="Z2752">
        <f t="shared" si="195"/>
        <v>29</v>
      </c>
      <c r="AD2752" t="str">
        <f t="shared" si="198"/>
        <v/>
      </c>
    </row>
    <row r="2753" spans="1:30" ht="15" hidden="1" customHeight="1" x14ac:dyDescent="0.3">
      <c r="A2753" t="s">
        <v>417</v>
      </c>
      <c r="B2753">
        <f t="shared" si="194"/>
        <v>400057</v>
      </c>
      <c r="C2753">
        <v>57</v>
      </c>
      <c r="D2753">
        <f>VLOOKUP($B2753,TrialDesign!$E$2:$I$1147,5,FALSE)</f>
        <v>8</v>
      </c>
      <c r="E2753" t="str">
        <f>VLOOKUP($B2753,TrialDesign!$E$2:$I$1147,3,FALSE)</f>
        <v>Nil</v>
      </c>
      <c r="F2753" t="str">
        <f>VLOOKUP($B2753,TrialDesign!$E$2:$I$1147,4,FALSE)</f>
        <v>BattenSpring</v>
      </c>
      <c r="G2753" s="1">
        <v>41911</v>
      </c>
      <c r="H2753" s="1" t="str">
        <f>VLOOKUP(B2753,TrialDesign!$E$2:$J$1147,6,FALSE)</f>
        <v>None_8h</v>
      </c>
      <c r="K2753">
        <v>2</v>
      </c>
      <c r="L2753">
        <v>1</v>
      </c>
      <c r="M2753">
        <v>7</v>
      </c>
      <c r="N2753">
        <v>8</v>
      </c>
      <c r="O2753">
        <v>105</v>
      </c>
      <c r="P2753">
        <v>290</v>
      </c>
      <c r="Q2753">
        <v>236</v>
      </c>
      <c r="R2753">
        <v>5</v>
      </c>
      <c r="S2753">
        <v>14</v>
      </c>
      <c r="U2753" t="s">
        <v>21</v>
      </c>
      <c r="W2753">
        <f>VLOOKUP(H2753&amp;"_"&amp;M2753+1,'Leaf lengths'!$J$6:$Q$104,VLOOKUP(F2753,'Leaf lengths'!$S$1:$T$6,2,FALSE),FALSE)</f>
        <v>286.23076923076923</v>
      </c>
      <c r="X2753">
        <f t="shared" si="197"/>
        <v>0.82450954044611668</v>
      </c>
      <c r="Y2753">
        <f t="shared" si="196"/>
        <v>7.8245095404461171</v>
      </c>
      <c r="Z2753">
        <f t="shared" si="195"/>
        <v>26</v>
      </c>
      <c r="AD2753" t="str">
        <f t="shared" si="198"/>
        <v/>
      </c>
    </row>
    <row r="2754" spans="1:30" ht="15" hidden="1" customHeight="1" x14ac:dyDescent="0.3">
      <c r="A2754" t="s">
        <v>417</v>
      </c>
      <c r="B2754">
        <f t="shared" si="194"/>
        <v>400057</v>
      </c>
      <c r="C2754">
        <v>57</v>
      </c>
      <c r="D2754">
        <f>VLOOKUP($B2754,TrialDesign!$E$2:$I$1147,5,FALSE)</f>
        <v>8</v>
      </c>
      <c r="E2754" t="str">
        <f>VLOOKUP($B2754,TrialDesign!$E$2:$I$1147,3,FALSE)</f>
        <v>Nil</v>
      </c>
      <c r="F2754" t="str">
        <f>VLOOKUP($B2754,TrialDesign!$E$2:$I$1147,4,FALSE)</f>
        <v>BattenSpring</v>
      </c>
      <c r="G2754" s="1">
        <v>41911</v>
      </c>
      <c r="H2754" s="1" t="str">
        <f>VLOOKUP(B2754,TrialDesign!$E$2:$J$1147,6,FALSE)</f>
        <v>None_8h</v>
      </c>
      <c r="K2754">
        <v>3</v>
      </c>
      <c r="L2754">
        <v>1</v>
      </c>
      <c r="M2754">
        <v>8</v>
      </c>
      <c r="N2754">
        <v>9</v>
      </c>
      <c r="O2754">
        <v>103</v>
      </c>
      <c r="P2754">
        <v>230</v>
      </c>
      <c r="Q2754">
        <v>63</v>
      </c>
      <c r="R2754">
        <v>4</v>
      </c>
      <c r="S2754">
        <v>14</v>
      </c>
      <c r="U2754" t="s">
        <v>403</v>
      </c>
      <c r="W2754">
        <f>VLOOKUP(H2754&amp;"_"&amp;M2754+1,'Leaf lengths'!$J$6:$Q$104,VLOOKUP(F2754,'Leaf lengths'!$S$1:$T$6,2,FALSE),FALSE)</f>
        <v>292.11111111111109</v>
      </c>
      <c r="X2754">
        <f t="shared" si="197"/>
        <v>0.21567135793077216</v>
      </c>
      <c r="Y2754">
        <f t="shared" si="196"/>
        <v>8.2156713579307716</v>
      </c>
      <c r="Z2754">
        <f t="shared" si="195"/>
        <v>26</v>
      </c>
      <c r="AD2754" t="str">
        <f t="shared" si="198"/>
        <v/>
      </c>
    </row>
    <row r="2755" spans="1:30" ht="15" hidden="1" customHeight="1" x14ac:dyDescent="0.3">
      <c r="A2755" t="s">
        <v>417</v>
      </c>
      <c r="B2755">
        <f t="shared" si="194"/>
        <v>400057</v>
      </c>
      <c r="C2755">
        <v>57</v>
      </c>
      <c r="D2755">
        <f>VLOOKUP($B2755,TrialDesign!$E$2:$I$1147,5,FALSE)</f>
        <v>8</v>
      </c>
      <c r="E2755" t="str">
        <f>VLOOKUP($B2755,TrialDesign!$E$2:$I$1147,3,FALSE)</f>
        <v>Nil</v>
      </c>
      <c r="F2755" t="str">
        <f>VLOOKUP($B2755,TrialDesign!$E$2:$I$1147,4,FALSE)</f>
        <v>BattenSpring</v>
      </c>
      <c r="G2755" s="1">
        <v>41911</v>
      </c>
      <c r="H2755" s="1" t="str">
        <f>VLOOKUP(B2755,TrialDesign!$E$2:$J$1147,6,FALSE)</f>
        <v>None_8h</v>
      </c>
      <c r="K2755">
        <v>4</v>
      </c>
      <c r="L2755">
        <v>1</v>
      </c>
      <c r="M2755">
        <v>8</v>
      </c>
      <c r="N2755">
        <v>9</v>
      </c>
      <c r="O2755">
        <v>130</v>
      </c>
      <c r="P2755">
        <v>311</v>
      </c>
      <c r="Q2755">
        <v>220</v>
      </c>
      <c r="R2755">
        <v>4</v>
      </c>
      <c r="S2755">
        <v>16</v>
      </c>
      <c r="T2755">
        <v>10</v>
      </c>
      <c r="U2755" t="s">
        <v>21</v>
      </c>
      <c r="V2755">
        <v>1</v>
      </c>
      <c r="W2755">
        <f>VLOOKUP(H2755&amp;"_"&amp;M2755+1,'Leaf lengths'!$J$6:$Q$104,VLOOKUP(F2755,'Leaf lengths'!$S$1:$T$6,2,FALSE),FALSE)</f>
        <v>292.11111111111109</v>
      </c>
      <c r="X2755">
        <f t="shared" si="197"/>
        <v>0.75313807531380761</v>
      </c>
      <c r="Y2755">
        <f t="shared" si="196"/>
        <v>8.7531380753138084</v>
      </c>
      <c r="Z2755">
        <f t="shared" si="195"/>
        <v>28</v>
      </c>
      <c r="AD2755" t="str">
        <f t="shared" si="198"/>
        <v/>
      </c>
    </row>
    <row r="2756" spans="1:30" ht="15" hidden="1" customHeight="1" x14ac:dyDescent="0.3">
      <c r="A2756" t="s">
        <v>417</v>
      </c>
      <c r="B2756">
        <f t="shared" si="194"/>
        <v>400061</v>
      </c>
      <c r="C2756">
        <v>61</v>
      </c>
      <c r="D2756">
        <f>VLOOKUP($B2756,TrialDesign!$E$2:$I$1147,5,FALSE)</f>
        <v>8</v>
      </c>
      <c r="E2756" t="str">
        <f>VLOOKUP($B2756,TrialDesign!$E$2:$I$1147,3,FALSE)</f>
        <v>Nil</v>
      </c>
      <c r="F2756" t="str">
        <f>VLOOKUP($B2756,TrialDesign!$E$2:$I$1147,4,FALSE)</f>
        <v>BattenSpring</v>
      </c>
      <c r="G2756" s="1">
        <v>41918</v>
      </c>
      <c r="H2756" s="1" t="str">
        <f>VLOOKUP(B2756,TrialDesign!$E$2:$J$1147,6,FALSE)</f>
        <v>None_8h</v>
      </c>
      <c r="J2756">
        <v>61</v>
      </c>
      <c r="K2756">
        <v>1</v>
      </c>
      <c r="L2756">
        <v>2</v>
      </c>
      <c r="M2756">
        <v>9</v>
      </c>
      <c r="N2756">
        <v>10</v>
      </c>
      <c r="O2756">
        <v>118</v>
      </c>
      <c r="Q2756">
        <v>86</v>
      </c>
      <c r="R2756">
        <v>3</v>
      </c>
      <c r="S2756">
        <v>13</v>
      </c>
      <c r="T2756">
        <v>10</v>
      </c>
      <c r="U2756" t="s">
        <v>103</v>
      </c>
      <c r="V2756">
        <v>1</v>
      </c>
      <c r="W2756">
        <f>VLOOKUP(H2756&amp;"_"&amp;M2756+1,'Leaf lengths'!$J$6:$Q$104,VLOOKUP(F2756,'Leaf lengths'!$S$1:$T$6,2,FALSE),FALSE)</f>
        <v>314.28571428571428</v>
      </c>
      <c r="X2756">
        <f t="shared" si="197"/>
        <v>0.27363636363636362</v>
      </c>
      <c r="Y2756">
        <f t="shared" si="196"/>
        <v>9.2736363636363635</v>
      </c>
      <c r="Z2756">
        <f t="shared" si="195"/>
        <v>25</v>
      </c>
      <c r="AD2756" t="str">
        <f t="shared" si="198"/>
        <v/>
      </c>
    </row>
    <row r="2757" spans="1:30" ht="15" hidden="1" customHeight="1" x14ac:dyDescent="0.3">
      <c r="A2757" t="s">
        <v>417</v>
      </c>
      <c r="B2757">
        <f t="shared" si="194"/>
        <v>400061</v>
      </c>
      <c r="C2757">
        <v>61</v>
      </c>
      <c r="D2757">
        <f>VLOOKUP($B2757,TrialDesign!$E$2:$I$1147,5,FALSE)</f>
        <v>8</v>
      </c>
      <c r="E2757" t="str">
        <f>VLOOKUP($B2757,TrialDesign!$E$2:$I$1147,3,FALSE)</f>
        <v>Nil</v>
      </c>
      <c r="F2757" t="str">
        <f>VLOOKUP($B2757,TrialDesign!$E$2:$I$1147,4,FALSE)</f>
        <v>BattenSpring</v>
      </c>
      <c r="G2757" s="1">
        <v>41918</v>
      </c>
      <c r="H2757" s="1" t="str">
        <f>VLOOKUP(B2757,TrialDesign!$E$2:$J$1147,6,FALSE)</f>
        <v>None_8h</v>
      </c>
      <c r="K2757">
        <v>2</v>
      </c>
      <c r="L2757">
        <v>2</v>
      </c>
      <c r="M2757">
        <v>9</v>
      </c>
      <c r="N2757">
        <v>10</v>
      </c>
      <c r="O2757">
        <v>115</v>
      </c>
      <c r="P2757">
        <v>260</v>
      </c>
      <c r="Q2757">
        <v>70</v>
      </c>
      <c r="R2757">
        <v>3</v>
      </c>
      <c r="S2757">
        <v>14</v>
      </c>
      <c r="T2757">
        <v>10</v>
      </c>
      <c r="U2757" t="s">
        <v>103</v>
      </c>
      <c r="V2757">
        <v>1</v>
      </c>
      <c r="W2757">
        <f>VLOOKUP(H2757&amp;"_"&amp;M2757+1,'Leaf lengths'!$J$6:$Q$104,VLOOKUP(F2757,'Leaf lengths'!$S$1:$T$6,2,FALSE),FALSE)</f>
        <v>314.28571428571428</v>
      </c>
      <c r="X2757">
        <f t="shared" si="197"/>
        <v>0.22272727272727275</v>
      </c>
      <c r="Y2757">
        <f t="shared" si="196"/>
        <v>9.2227272727272727</v>
      </c>
      <c r="Z2757">
        <f t="shared" si="195"/>
        <v>26</v>
      </c>
      <c r="AD2757" t="str">
        <f t="shared" si="198"/>
        <v/>
      </c>
    </row>
    <row r="2758" spans="1:30" ht="15" hidden="1" customHeight="1" x14ac:dyDescent="0.3">
      <c r="A2758" t="s">
        <v>417</v>
      </c>
      <c r="B2758">
        <f t="shared" si="194"/>
        <v>400061</v>
      </c>
      <c r="C2758">
        <v>61</v>
      </c>
      <c r="D2758">
        <f>VLOOKUP($B2758,TrialDesign!$E$2:$I$1147,5,FALSE)</f>
        <v>8</v>
      </c>
      <c r="E2758" t="str">
        <f>VLOOKUP($B2758,TrialDesign!$E$2:$I$1147,3,FALSE)</f>
        <v>Nil</v>
      </c>
      <c r="F2758" t="str">
        <f>VLOOKUP($B2758,TrialDesign!$E$2:$I$1147,4,FALSE)</f>
        <v>BattenSpring</v>
      </c>
      <c r="G2758" s="1">
        <v>41918</v>
      </c>
      <c r="H2758" s="1" t="str">
        <f>VLOOKUP(B2758,TrialDesign!$E$2:$J$1147,6,FALSE)</f>
        <v>None_8h</v>
      </c>
      <c r="K2758">
        <v>3</v>
      </c>
      <c r="L2758">
        <v>3</v>
      </c>
      <c r="M2758">
        <v>8</v>
      </c>
      <c r="N2758">
        <v>10</v>
      </c>
      <c r="O2758">
        <v>116</v>
      </c>
      <c r="P2758">
        <v>282</v>
      </c>
      <c r="Q2758">
        <v>21</v>
      </c>
      <c r="R2758">
        <v>3</v>
      </c>
      <c r="S2758">
        <v>14</v>
      </c>
      <c r="T2758">
        <v>15</v>
      </c>
      <c r="U2758" t="s">
        <v>103</v>
      </c>
      <c r="V2758">
        <v>2</v>
      </c>
      <c r="W2758">
        <f>VLOOKUP(H2758&amp;"_"&amp;M2758+1,'Leaf lengths'!$J$6:$Q$104,VLOOKUP(F2758,'Leaf lengths'!$S$1:$T$6,2,FALSE),FALSE)</f>
        <v>292.11111111111109</v>
      </c>
      <c r="X2758">
        <f t="shared" si="197"/>
        <v>7.189045264359073E-2</v>
      </c>
      <c r="Y2758">
        <f t="shared" si="196"/>
        <v>8.07189045264359</v>
      </c>
      <c r="Z2758">
        <f t="shared" si="195"/>
        <v>25</v>
      </c>
      <c r="AD2758" t="str">
        <f t="shared" si="198"/>
        <v/>
      </c>
    </row>
    <row r="2759" spans="1:30" ht="15" hidden="1" customHeight="1" x14ac:dyDescent="0.3">
      <c r="A2759" t="s">
        <v>417</v>
      </c>
      <c r="B2759">
        <f t="shared" si="194"/>
        <v>400061</v>
      </c>
      <c r="C2759">
        <v>61</v>
      </c>
      <c r="D2759">
        <f>VLOOKUP($B2759,TrialDesign!$E$2:$I$1147,5,FALSE)</f>
        <v>8</v>
      </c>
      <c r="E2759" t="str">
        <f>VLOOKUP($B2759,TrialDesign!$E$2:$I$1147,3,FALSE)</f>
        <v>Nil</v>
      </c>
      <c r="F2759" t="str">
        <f>VLOOKUP($B2759,TrialDesign!$E$2:$I$1147,4,FALSE)</f>
        <v>BattenSpring</v>
      </c>
      <c r="G2759" s="1">
        <v>41918</v>
      </c>
      <c r="H2759" s="1" t="str">
        <f>VLOOKUP(B2759,TrialDesign!$E$2:$J$1147,6,FALSE)</f>
        <v>None_8h</v>
      </c>
      <c r="K2759">
        <v>4</v>
      </c>
      <c r="L2759">
        <v>2</v>
      </c>
      <c r="M2759">
        <v>8</v>
      </c>
      <c r="N2759">
        <v>9</v>
      </c>
      <c r="O2759">
        <v>116</v>
      </c>
      <c r="P2759">
        <v>252</v>
      </c>
      <c r="Q2759">
        <v>64</v>
      </c>
      <c r="R2759">
        <v>4</v>
      </c>
      <c r="S2759">
        <v>13</v>
      </c>
      <c r="T2759">
        <v>10</v>
      </c>
      <c r="U2759" t="s">
        <v>103</v>
      </c>
      <c r="V2759">
        <v>2</v>
      </c>
      <c r="W2759">
        <f>VLOOKUP(H2759&amp;"_"&amp;M2759+1,'Leaf lengths'!$J$6:$Q$104,VLOOKUP(F2759,'Leaf lengths'!$S$1:$T$6,2,FALSE),FALSE)</f>
        <v>292.11111111111109</v>
      </c>
      <c r="X2759">
        <f t="shared" si="197"/>
        <v>0.21909471281856222</v>
      </c>
      <c r="Y2759">
        <f t="shared" si="196"/>
        <v>8.2190947128185616</v>
      </c>
      <c r="Z2759">
        <f t="shared" si="195"/>
        <v>25</v>
      </c>
      <c r="AD2759" t="str">
        <f t="shared" si="198"/>
        <v/>
      </c>
    </row>
    <row r="2760" spans="1:30" ht="15" hidden="1" customHeight="1" x14ac:dyDescent="0.3">
      <c r="A2760" t="s">
        <v>417</v>
      </c>
      <c r="B2760">
        <f t="shared" si="194"/>
        <v>400062</v>
      </c>
      <c r="C2760">
        <v>62</v>
      </c>
      <c r="D2760">
        <f>VLOOKUP($B2760,TrialDesign!$E$2:$I$1147,5,FALSE)</f>
        <v>8</v>
      </c>
      <c r="E2760" t="str">
        <f>VLOOKUP($B2760,TrialDesign!$E$2:$I$1147,3,FALSE)</f>
        <v>Nil</v>
      </c>
      <c r="F2760" t="str">
        <f>VLOOKUP($B2760,TrialDesign!$E$2:$I$1147,4,FALSE)</f>
        <v>BattenSpring</v>
      </c>
      <c r="G2760" s="1">
        <v>41918</v>
      </c>
      <c r="H2760" s="1" t="str">
        <f>VLOOKUP(B2760,TrialDesign!$E$2:$J$1147,6,FALSE)</f>
        <v>None_8h</v>
      </c>
      <c r="J2760">
        <v>62</v>
      </c>
      <c r="K2760">
        <v>1</v>
      </c>
      <c r="L2760">
        <v>2</v>
      </c>
      <c r="M2760">
        <v>9</v>
      </c>
      <c r="N2760">
        <v>10</v>
      </c>
      <c r="O2760">
        <v>130</v>
      </c>
      <c r="Q2760">
        <v>190</v>
      </c>
      <c r="R2760">
        <v>4</v>
      </c>
      <c r="S2760">
        <v>13</v>
      </c>
      <c r="T2760">
        <v>10</v>
      </c>
      <c r="U2760" t="s">
        <v>21</v>
      </c>
      <c r="V2760">
        <v>1</v>
      </c>
      <c r="W2760">
        <f>VLOOKUP(H2760&amp;"_"&amp;M2760+1,'Leaf lengths'!$J$6:$Q$104,VLOOKUP(F2760,'Leaf lengths'!$S$1:$T$6,2,FALSE),FALSE)</f>
        <v>314.28571428571428</v>
      </c>
      <c r="X2760">
        <f t="shared" si="197"/>
        <v>0.60454545454545461</v>
      </c>
      <c r="Y2760">
        <f t="shared" si="196"/>
        <v>9.6045454545454554</v>
      </c>
      <c r="Z2760">
        <f t="shared" si="195"/>
        <v>26</v>
      </c>
      <c r="AD2760" t="str">
        <f t="shared" si="198"/>
        <v/>
      </c>
    </row>
    <row r="2761" spans="1:30" ht="15" hidden="1" customHeight="1" x14ac:dyDescent="0.3">
      <c r="A2761" t="s">
        <v>417</v>
      </c>
      <c r="B2761">
        <f t="shared" si="194"/>
        <v>400062</v>
      </c>
      <c r="C2761">
        <v>62</v>
      </c>
      <c r="D2761">
        <f>VLOOKUP($B2761,TrialDesign!$E$2:$I$1147,5,FALSE)</f>
        <v>8</v>
      </c>
      <c r="E2761" t="str">
        <f>VLOOKUP($B2761,TrialDesign!$E$2:$I$1147,3,FALSE)</f>
        <v>Nil</v>
      </c>
      <c r="F2761" t="str">
        <f>VLOOKUP($B2761,TrialDesign!$E$2:$I$1147,4,FALSE)</f>
        <v>BattenSpring</v>
      </c>
      <c r="G2761" s="1">
        <v>41918</v>
      </c>
      <c r="H2761" s="1" t="str">
        <f>VLOOKUP(B2761,TrialDesign!$E$2:$J$1147,6,FALSE)</f>
        <v>None_8h</v>
      </c>
      <c r="K2761">
        <v>2</v>
      </c>
      <c r="L2761">
        <v>2</v>
      </c>
      <c r="M2761">
        <v>9</v>
      </c>
      <c r="N2761">
        <v>10</v>
      </c>
      <c r="O2761">
        <v>124</v>
      </c>
      <c r="P2761">
        <v>292</v>
      </c>
      <c r="Q2761">
        <v>49</v>
      </c>
      <c r="R2761">
        <v>3</v>
      </c>
      <c r="S2761">
        <v>14</v>
      </c>
      <c r="T2761">
        <v>10</v>
      </c>
      <c r="U2761" t="s">
        <v>21</v>
      </c>
      <c r="V2761">
        <v>1</v>
      </c>
      <c r="W2761">
        <f>VLOOKUP(H2761&amp;"_"&amp;M2761+1,'Leaf lengths'!$J$6:$Q$104,VLOOKUP(F2761,'Leaf lengths'!$S$1:$T$6,2,FALSE),FALSE)</f>
        <v>314.28571428571428</v>
      </c>
      <c r="X2761">
        <f t="shared" si="197"/>
        <v>0.15590909090909091</v>
      </c>
      <c r="Y2761">
        <f t="shared" si="196"/>
        <v>9.1559090909090912</v>
      </c>
      <c r="Z2761">
        <f t="shared" si="195"/>
        <v>26</v>
      </c>
      <c r="AD2761" t="str">
        <f t="shared" si="198"/>
        <v/>
      </c>
    </row>
    <row r="2762" spans="1:30" ht="15" hidden="1" customHeight="1" x14ac:dyDescent="0.3">
      <c r="A2762" t="s">
        <v>417</v>
      </c>
      <c r="B2762">
        <f t="shared" si="194"/>
        <v>400062</v>
      </c>
      <c r="C2762">
        <v>62</v>
      </c>
      <c r="D2762">
        <f>VLOOKUP($B2762,TrialDesign!$E$2:$I$1147,5,FALSE)</f>
        <v>8</v>
      </c>
      <c r="E2762" t="str">
        <f>VLOOKUP($B2762,TrialDesign!$E$2:$I$1147,3,FALSE)</f>
        <v>Nil</v>
      </c>
      <c r="F2762" t="str">
        <f>VLOOKUP($B2762,TrialDesign!$E$2:$I$1147,4,FALSE)</f>
        <v>BattenSpring</v>
      </c>
      <c r="G2762" s="1">
        <v>41918</v>
      </c>
      <c r="H2762" s="1" t="str">
        <f>VLOOKUP(B2762,TrialDesign!$E$2:$J$1147,6,FALSE)</f>
        <v>None_8h</v>
      </c>
      <c r="K2762">
        <v>3</v>
      </c>
      <c r="L2762">
        <v>1</v>
      </c>
      <c r="M2762">
        <v>8</v>
      </c>
      <c r="N2762">
        <v>9</v>
      </c>
      <c r="O2762">
        <v>120</v>
      </c>
      <c r="P2762">
        <v>299</v>
      </c>
      <c r="Q2762">
        <v>269</v>
      </c>
      <c r="R2762">
        <v>4</v>
      </c>
      <c r="S2762">
        <v>13</v>
      </c>
      <c r="T2762">
        <v>10</v>
      </c>
      <c r="U2762" t="s">
        <v>21</v>
      </c>
      <c r="V2762">
        <v>1</v>
      </c>
      <c r="W2762">
        <f>VLOOKUP(H2762&amp;"_"&amp;M2762+1,'Leaf lengths'!$J$6:$Q$104,VLOOKUP(F2762,'Leaf lengths'!$S$1:$T$6,2,FALSE),FALSE)</f>
        <v>292.11111111111109</v>
      </c>
      <c r="X2762">
        <f t="shared" si="197"/>
        <v>0.92088246481551927</v>
      </c>
      <c r="Y2762">
        <f t="shared" si="196"/>
        <v>8.9208824648155201</v>
      </c>
      <c r="Z2762">
        <f t="shared" si="195"/>
        <v>25</v>
      </c>
      <c r="AD2762" t="str">
        <f t="shared" si="198"/>
        <v/>
      </c>
    </row>
    <row r="2763" spans="1:30" ht="15" hidden="1" customHeight="1" x14ac:dyDescent="0.3">
      <c r="A2763" t="s">
        <v>417</v>
      </c>
      <c r="B2763">
        <f t="shared" si="194"/>
        <v>400062</v>
      </c>
      <c r="C2763">
        <v>62</v>
      </c>
      <c r="D2763">
        <f>VLOOKUP($B2763,TrialDesign!$E$2:$I$1147,5,FALSE)</f>
        <v>8</v>
      </c>
      <c r="E2763" t="str">
        <f>VLOOKUP($B2763,TrialDesign!$E$2:$I$1147,3,FALSE)</f>
        <v>Nil</v>
      </c>
      <c r="F2763" t="str">
        <f>VLOOKUP($B2763,TrialDesign!$E$2:$I$1147,4,FALSE)</f>
        <v>BattenSpring</v>
      </c>
      <c r="G2763" s="1">
        <v>41918</v>
      </c>
      <c r="H2763" s="1" t="str">
        <f>VLOOKUP(B2763,TrialDesign!$E$2:$J$1147,6,FALSE)</f>
        <v>None_8h</v>
      </c>
      <c r="K2763">
        <v>4</v>
      </c>
      <c r="L2763">
        <v>1</v>
      </c>
      <c r="M2763">
        <v>8</v>
      </c>
      <c r="N2763">
        <v>9</v>
      </c>
      <c r="O2763">
        <v>120</v>
      </c>
      <c r="P2763">
        <v>284</v>
      </c>
      <c r="Q2763">
        <v>201</v>
      </c>
      <c r="R2763">
        <v>4</v>
      </c>
      <c r="S2763">
        <v>12</v>
      </c>
      <c r="U2763" t="s">
        <v>21</v>
      </c>
      <c r="W2763">
        <f>VLOOKUP(H2763&amp;"_"&amp;M2763+1,'Leaf lengths'!$J$6:$Q$104,VLOOKUP(F2763,'Leaf lengths'!$S$1:$T$6,2,FALSE),FALSE)</f>
        <v>292.11111111111109</v>
      </c>
      <c r="X2763">
        <f t="shared" si="197"/>
        <v>0.68809433244579699</v>
      </c>
      <c r="Y2763">
        <f t="shared" si="196"/>
        <v>8.6880943324457967</v>
      </c>
      <c r="Z2763">
        <f t="shared" si="195"/>
        <v>24</v>
      </c>
      <c r="AD2763" t="str">
        <f t="shared" si="198"/>
        <v/>
      </c>
    </row>
    <row r="2764" spans="1:30" ht="15" hidden="1" customHeight="1" x14ac:dyDescent="0.3">
      <c r="A2764" t="s">
        <v>417</v>
      </c>
      <c r="B2764">
        <f t="shared" si="194"/>
        <v>400080</v>
      </c>
      <c r="C2764">
        <v>80</v>
      </c>
      <c r="D2764">
        <f>VLOOKUP($B2764,TrialDesign!$E$2:$I$1147,5,FALSE)</f>
        <v>8</v>
      </c>
      <c r="E2764" t="str">
        <f>VLOOKUP($B2764,TrialDesign!$E$2:$I$1147,3,FALSE)</f>
        <v>Nil</v>
      </c>
      <c r="F2764" t="str">
        <f>VLOOKUP($B2764,TrialDesign!$E$2:$I$1147,4,FALSE)</f>
        <v>BattenSpring</v>
      </c>
      <c r="G2764" s="1">
        <v>41918</v>
      </c>
      <c r="H2764" s="1" t="str">
        <f>VLOOKUP(B2764,TrialDesign!$E$2:$J$1147,6,FALSE)</f>
        <v>None_8h</v>
      </c>
      <c r="J2764">
        <v>80</v>
      </c>
      <c r="K2764">
        <v>1</v>
      </c>
      <c r="L2764">
        <v>2</v>
      </c>
      <c r="M2764">
        <v>9</v>
      </c>
      <c r="N2764">
        <v>10</v>
      </c>
      <c r="O2764">
        <v>115</v>
      </c>
      <c r="Q2764">
        <v>144</v>
      </c>
      <c r="R2764">
        <v>3</v>
      </c>
      <c r="S2764">
        <v>14</v>
      </c>
      <c r="T2764">
        <v>10</v>
      </c>
      <c r="U2764" t="s">
        <v>103</v>
      </c>
      <c r="V2764">
        <v>2</v>
      </c>
      <c r="W2764">
        <f>VLOOKUP(H2764&amp;"_"&amp;M2764+1,'Leaf lengths'!$J$6:$Q$104,VLOOKUP(F2764,'Leaf lengths'!$S$1:$T$6,2,FALSE),FALSE)</f>
        <v>314.28571428571428</v>
      </c>
      <c r="X2764">
        <f t="shared" si="197"/>
        <v>0.45818181818181819</v>
      </c>
      <c r="Y2764">
        <f t="shared" si="196"/>
        <v>9.4581818181818189</v>
      </c>
      <c r="Z2764">
        <f t="shared" si="195"/>
        <v>26</v>
      </c>
      <c r="AD2764" t="str">
        <f t="shared" si="198"/>
        <v/>
      </c>
    </row>
    <row r="2765" spans="1:30" ht="15" hidden="1" customHeight="1" x14ac:dyDescent="0.3">
      <c r="A2765" t="s">
        <v>417</v>
      </c>
      <c r="B2765">
        <f t="shared" si="194"/>
        <v>400080</v>
      </c>
      <c r="C2765">
        <v>80</v>
      </c>
      <c r="D2765">
        <f>VLOOKUP($B2765,TrialDesign!$E$2:$I$1147,5,FALSE)</f>
        <v>8</v>
      </c>
      <c r="E2765" t="str">
        <f>VLOOKUP($B2765,TrialDesign!$E$2:$I$1147,3,FALSE)</f>
        <v>Nil</v>
      </c>
      <c r="F2765" t="str">
        <f>VLOOKUP($B2765,TrialDesign!$E$2:$I$1147,4,FALSE)</f>
        <v>BattenSpring</v>
      </c>
      <c r="G2765" s="1">
        <v>41918</v>
      </c>
      <c r="H2765" s="1" t="str">
        <f>VLOOKUP(B2765,TrialDesign!$E$2:$J$1147,6,FALSE)</f>
        <v>None_8h</v>
      </c>
      <c r="K2765">
        <v>2</v>
      </c>
      <c r="L2765">
        <v>2</v>
      </c>
      <c r="M2765">
        <v>9</v>
      </c>
      <c r="N2765">
        <v>10</v>
      </c>
      <c r="O2765">
        <v>120</v>
      </c>
      <c r="P2765">
        <v>248</v>
      </c>
      <c r="Q2765">
        <v>77</v>
      </c>
      <c r="R2765">
        <v>3</v>
      </c>
      <c r="S2765">
        <v>13</v>
      </c>
      <c r="T2765">
        <v>10</v>
      </c>
      <c r="U2765" t="s">
        <v>103</v>
      </c>
      <c r="V2765">
        <v>1</v>
      </c>
      <c r="W2765">
        <f>VLOOKUP(H2765&amp;"_"&amp;M2765+1,'Leaf lengths'!$J$6:$Q$104,VLOOKUP(F2765,'Leaf lengths'!$S$1:$T$6,2,FALSE),FALSE)</f>
        <v>314.28571428571428</v>
      </c>
      <c r="X2765">
        <f t="shared" si="197"/>
        <v>0.245</v>
      </c>
      <c r="Y2765">
        <f t="shared" si="196"/>
        <v>9.2449999999999992</v>
      </c>
      <c r="Z2765">
        <f t="shared" si="195"/>
        <v>25</v>
      </c>
      <c r="AD2765" t="str">
        <f t="shared" si="198"/>
        <v/>
      </c>
    </row>
    <row r="2766" spans="1:30" ht="15" hidden="1" customHeight="1" x14ac:dyDescent="0.3">
      <c r="A2766" t="s">
        <v>417</v>
      </c>
      <c r="B2766">
        <f t="shared" ref="B2766:B2829" si="199">400000+C2766</f>
        <v>400080</v>
      </c>
      <c r="C2766">
        <v>80</v>
      </c>
      <c r="D2766">
        <f>VLOOKUP($B2766,TrialDesign!$E$2:$I$1147,5,FALSE)</f>
        <v>8</v>
      </c>
      <c r="E2766" t="str">
        <f>VLOOKUP($B2766,TrialDesign!$E$2:$I$1147,3,FALSE)</f>
        <v>Nil</v>
      </c>
      <c r="F2766" t="str">
        <f>VLOOKUP($B2766,TrialDesign!$E$2:$I$1147,4,FALSE)</f>
        <v>BattenSpring</v>
      </c>
      <c r="G2766" s="1">
        <v>41918</v>
      </c>
      <c r="H2766" s="1" t="str">
        <f>VLOOKUP(B2766,TrialDesign!$E$2:$J$1147,6,FALSE)</f>
        <v>None_8h</v>
      </c>
      <c r="K2766">
        <v>3</v>
      </c>
      <c r="L2766">
        <v>2</v>
      </c>
      <c r="M2766">
        <v>9</v>
      </c>
      <c r="N2766">
        <v>10</v>
      </c>
      <c r="O2766">
        <v>108</v>
      </c>
      <c r="P2766">
        <v>258</v>
      </c>
      <c r="Q2766">
        <v>39</v>
      </c>
      <c r="R2766">
        <v>3</v>
      </c>
      <c r="S2766">
        <v>13</v>
      </c>
      <c r="T2766">
        <v>10</v>
      </c>
      <c r="U2766" t="s">
        <v>103</v>
      </c>
      <c r="V2766">
        <v>1</v>
      </c>
      <c r="W2766">
        <f>VLOOKUP(H2766&amp;"_"&amp;M2766+1,'Leaf lengths'!$J$6:$Q$104,VLOOKUP(F2766,'Leaf lengths'!$S$1:$T$6,2,FALSE),FALSE)</f>
        <v>314.28571428571428</v>
      </c>
      <c r="X2766">
        <f t="shared" si="197"/>
        <v>0.1240909090909091</v>
      </c>
      <c r="Y2766">
        <f t="shared" si="196"/>
        <v>9.1240909090909099</v>
      </c>
      <c r="Z2766">
        <f t="shared" si="195"/>
        <v>25</v>
      </c>
      <c r="AD2766" t="str">
        <f t="shared" si="198"/>
        <v/>
      </c>
    </row>
    <row r="2767" spans="1:30" ht="15" hidden="1" customHeight="1" x14ac:dyDescent="0.3">
      <c r="A2767" t="s">
        <v>417</v>
      </c>
      <c r="B2767">
        <f t="shared" si="199"/>
        <v>400080</v>
      </c>
      <c r="C2767">
        <v>80</v>
      </c>
      <c r="D2767">
        <f>VLOOKUP($B2767,TrialDesign!$E$2:$I$1147,5,FALSE)</f>
        <v>8</v>
      </c>
      <c r="E2767" t="str">
        <f>VLOOKUP($B2767,TrialDesign!$E$2:$I$1147,3,FALSE)</f>
        <v>Nil</v>
      </c>
      <c r="F2767" t="str">
        <f>VLOOKUP($B2767,TrialDesign!$E$2:$I$1147,4,FALSE)</f>
        <v>BattenSpring</v>
      </c>
      <c r="G2767" s="1">
        <v>41918</v>
      </c>
      <c r="H2767" s="1" t="str">
        <f>VLOOKUP(B2767,TrialDesign!$E$2:$J$1147,6,FALSE)</f>
        <v>None_8h</v>
      </c>
      <c r="K2767">
        <v>4</v>
      </c>
      <c r="L2767">
        <v>1</v>
      </c>
      <c r="M2767">
        <v>8</v>
      </c>
      <c r="N2767">
        <v>9</v>
      </c>
      <c r="O2767">
        <v>118</v>
      </c>
      <c r="P2767">
        <v>237</v>
      </c>
      <c r="Q2767">
        <v>248</v>
      </c>
      <c r="R2767">
        <v>3</v>
      </c>
      <c r="S2767">
        <v>14</v>
      </c>
      <c r="T2767">
        <v>15</v>
      </c>
      <c r="U2767" t="s">
        <v>103</v>
      </c>
      <c r="V2767">
        <v>2</v>
      </c>
      <c r="W2767">
        <f>VLOOKUP(H2767&amp;"_"&amp;M2767+1,'Leaf lengths'!$J$6:$Q$104,VLOOKUP(F2767,'Leaf lengths'!$S$1:$T$6,2,FALSE),FALSE)</f>
        <v>292.11111111111109</v>
      </c>
      <c r="X2767">
        <f t="shared" si="197"/>
        <v>0.84899201217192855</v>
      </c>
      <c r="Y2767">
        <f t="shared" si="196"/>
        <v>8.8489920121719283</v>
      </c>
      <c r="Z2767">
        <f t="shared" si="195"/>
        <v>25</v>
      </c>
      <c r="AD2767" t="str">
        <f t="shared" si="198"/>
        <v/>
      </c>
    </row>
    <row r="2768" spans="1:30" hidden="1" x14ac:dyDescent="0.3">
      <c r="A2768" t="s">
        <v>417</v>
      </c>
      <c r="B2768">
        <f t="shared" si="199"/>
        <v>400045</v>
      </c>
      <c r="C2768">
        <v>45</v>
      </c>
      <c r="D2768">
        <f>VLOOKUP($B2768,TrialDesign!$E$2:$I$1147,5,FALSE)</f>
        <v>8</v>
      </c>
      <c r="E2768" t="str">
        <f>VLOOKUP($B2768,TrialDesign!$E$2:$I$1147,3,FALSE)</f>
        <v>Nil</v>
      </c>
      <c r="F2768" t="str">
        <f>VLOOKUP($B2768,TrialDesign!$E$2:$I$1147,4,FALSE)</f>
        <v>BattenSpring</v>
      </c>
      <c r="G2768" s="1">
        <v>41926</v>
      </c>
      <c r="H2768" s="1" t="str">
        <f>VLOOKUP(B2768,TrialDesign!$E$2:$J$1147,6,FALSE)</f>
        <v>None_8h</v>
      </c>
      <c r="J2768">
        <v>45</v>
      </c>
      <c r="K2768">
        <v>1</v>
      </c>
      <c r="L2768">
        <v>3</v>
      </c>
      <c r="M2768">
        <v>10</v>
      </c>
      <c r="N2768">
        <v>11</v>
      </c>
      <c r="O2768">
        <v>118</v>
      </c>
      <c r="Q2768">
        <v>74</v>
      </c>
      <c r="R2768">
        <v>3</v>
      </c>
      <c r="S2768">
        <v>12</v>
      </c>
      <c r="T2768">
        <v>20</v>
      </c>
      <c r="U2768" t="s">
        <v>21</v>
      </c>
      <c r="V2768">
        <v>2</v>
      </c>
      <c r="W2768">
        <f>VLOOKUP(H2768&amp;"_"&amp;M2768+1,'Leaf lengths'!$J$6:$Q$104,VLOOKUP(F2768,'Leaf lengths'!$S$1:$T$6,2,FALSE),FALSE)</f>
        <v>315.33333333333331</v>
      </c>
      <c r="X2768">
        <f t="shared" si="197"/>
        <v>0.23467230443974632</v>
      </c>
      <c r="Y2768">
        <f t="shared" si="196"/>
        <v>10.234672304439746</v>
      </c>
      <c r="Z2768">
        <f t="shared" si="195"/>
        <v>25</v>
      </c>
      <c r="AD2768" t="str">
        <f t="shared" si="198"/>
        <v/>
      </c>
    </row>
    <row r="2769" spans="1:30" hidden="1" x14ac:dyDescent="0.3">
      <c r="A2769" t="s">
        <v>417</v>
      </c>
      <c r="B2769">
        <f t="shared" si="199"/>
        <v>400045</v>
      </c>
      <c r="C2769">
        <v>45</v>
      </c>
      <c r="D2769">
        <f>VLOOKUP($B2769,TrialDesign!$E$2:$I$1147,5,FALSE)</f>
        <v>8</v>
      </c>
      <c r="E2769" t="str">
        <f>VLOOKUP($B2769,TrialDesign!$E$2:$I$1147,3,FALSE)</f>
        <v>Nil</v>
      </c>
      <c r="F2769" t="str">
        <f>VLOOKUP($B2769,TrialDesign!$E$2:$I$1147,4,FALSE)</f>
        <v>BattenSpring</v>
      </c>
      <c r="G2769" s="1">
        <v>41926</v>
      </c>
      <c r="H2769" s="1" t="str">
        <f>VLOOKUP(B2769,TrialDesign!$E$2:$J$1147,6,FALSE)</f>
        <v>None_8h</v>
      </c>
      <c r="K2769">
        <v>2</v>
      </c>
      <c r="L2769">
        <v>2</v>
      </c>
      <c r="M2769">
        <v>9</v>
      </c>
      <c r="N2769">
        <v>10</v>
      </c>
      <c r="O2769">
        <v>130</v>
      </c>
      <c r="P2769">
        <v>278</v>
      </c>
      <c r="Q2769">
        <v>256</v>
      </c>
      <c r="R2769">
        <v>3</v>
      </c>
      <c r="S2769">
        <v>12</v>
      </c>
      <c r="T2769">
        <v>30</v>
      </c>
      <c r="U2769" t="s">
        <v>21</v>
      </c>
      <c r="V2769">
        <v>3</v>
      </c>
      <c r="W2769">
        <f>VLOOKUP(H2769&amp;"_"&amp;M2769+1,'Leaf lengths'!$J$6:$Q$104,VLOOKUP(F2769,'Leaf lengths'!$S$1:$T$6,2,FALSE),FALSE)</f>
        <v>314.28571428571428</v>
      </c>
      <c r="X2769">
        <f t="shared" si="197"/>
        <v>0.81454545454545457</v>
      </c>
      <c r="Y2769">
        <f t="shared" si="196"/>
        <v>9.8145454545454545</v>
      </c>
      <c r="Z2769">
        <f t="shared" si="195"/>
        <v>24</v>
      </c>
      <c r="AD2769" t="str">
        <f t="shared" si="198"/>
        <v/>
      </c>
    </row>
    <row r="2770" spans="1:30" hidden="1" x14ac:dyDescent="0.3">
      <c r="A2770" t="s">
        <v>417</v>
      </c>
      <c r="B2770">
        <f t="shared" si="199"/>
        <v>400045</v>
      </c>
      <c r="C2770">
        <v>45</v>
      </c>
      <c r="D2770">
        <f>VLOOKUP($B2770,TrialDesign!$E$2:$I$1147,5,FALSE)</f>
        <v>8</v>
      </c>
      <c r="E2770" t="str">
        <f>VLOOKUP($B2770,TrialDesign!$E$2:$I$1147,3,FALSE)</f>
        <v>Nil</v>
      </c>
      <c r="F2770" t="str">
        <f>VLOOKUP($B2770,TrialDesign!$E$2:$I$1147,4,FALSE)</f>
        <v>BattenSpring</v>
      </c>
      <c r="G2770" s="1">
        <v>41926</v>
      </c>
      <c r="H2770" s="1" t="str">
        <f>VLOOKUP(B2770,TrialDesign!$E$2:$J$1147,6,FALSE)</f>
        <v>None_8h</v>
      </c>
      <c r="K2770">
        <v>3</v>
      </c>
      <c r="L2770">
        <v>1</v>
      </c>
      <c r="M2770">
        <v>10</v>
      </c>
      <c r="N2770">
        <v>11</v>
      </c>
      <c r="O2770">
        <v>137</v>
      </c>
      <c r="P2770">
        <v>264</v>
      </c>
      <c r="Q2770">
        <v>125</v>
      </c>
      <c r="R2770">
        <v>3</v>
      </c>
      <c r="S2770">
        <v>13</v>
      </c>
      <c r="T2770">
        <v>31</v>
      </c>
      <c r="U2770" t="s">
        <v>21</v>
      </c>
      <c r="V2770">
        <v>2</v>
      </c>
      <c r="W2770">
        <f>VLOOKUP(H2770&amp;"_"&amp;M2770+1,'Leaf lengths'!$J$6:$Q$104,VLOOKUP(F2770,'Leaf lengths'!$S$1:$T$6,2,FALSE),FALSE)</f>
        <v>315.33333333333331</v>
      </c>
      <c r="X2770">
        <f t="shared" si="197"/>
        <v>0.39640591966173366</v>
      </c>
      <c r="Y2770">
        <f t="shared" si="196"/>
        <v>10.396405919661733</v>
      </c>
      <c r="Z2770">
        <f t="shared" si="195"/>
        <v>26</v>
      </c>
      <c r="AD2770" t="str">
        <f t="shared" si="198"/>
        <v/>
      </c>
    </row>
    <row r="2771" spans="1:30" hidden="1" x14ac:dyDescent="0.3">
      <c r="A2771" t="s">
        <v>417</v>
      </c>
      <c r="B2771">
        <f t="shared" si="199"/>
        <v>400045</v>
      </c>
      <c r="C2771">
        <v>45</v>
      </c>
      <c r="D2771">
        <f>VLOOKUP($B2771,TrialDesign!$E$2:$I$1147,5,FALSE)</f>
        <v>8</v>
      </c>
      <c r="E2771" t="str">
        <f>VLOOKUP($B2771,TrialDesign!$E$2:$I$1147,3,FALSE)</f>
        <v>Nil</v>
      </c>
      <c r="F2771" t="str">
        <f>VLOOKUP($B2771,TrialDesign!$E$2:$I$1147,4,FALSE)</f>
        <v>BattenSpring</v>
      </c>
      <c r="G2771" s="1">
        <v>41926</v>
      </c>
      <c r="H2771" s="1" t="str">
        <f>VLOOKUP(B2771,TrialDesign!$E$2:$J$1147,6,FALSE)</f>
        <v>None_8h</v>
      </c>
      <c r="K2771">
        <v>4</v>
      </c>
      <c r="L2771">
        <v>1</v>
      </c>
      <c r="M2771">
        <v>10</v>
      </c>
      <c r="N2771">
        <v>11</v>
      </c>
      <c r="O2771">
        <v>134</v>
      </c>
      <c r="P2771">
        <v>267</v>
      </c>
      <c r="Q2771">
        <v>43</v>
      </c>
      <c r="R2771">
        <v>2</v>
      </c>
      <c r="S2771">
        <v>12</v>
      </c>
      <c r="T2771">
        <v>30</v>
      </c>
      <c r="U2771" t="s">
        <v>21</v>
      </c>
      <c r="V2771">
        <v>2</v>
      </c>
      <c r="W2771">
        <f>VLOOKUP(H2771&amp;"_"&amp;M2771+1,'Leaf lengths'!$J$6:$Q$104,VLOOKUP(F2771,'Leaf lengths'!$S$1:$T$6,2,FALSE),FALSE)</f>
        <v>315.33333333333331</v>
      </c>
      <c r="X2771">
        <f t="shared" si="197"/>
        <v>0.13636363636363638</v>
      </c>
      <c r="Y2771">
        <f t="shared" si="196"/>
        <v>10.136363636363637</v>
      </c>
      <c r="Z2771">
        <f t="shared" si="195"/>
        <v>24</v>
      </c>
      <c r="AD2771" t="str">
        <f t="shared" si="198"/>
        <v/>
      </c>
    </row>
    <row r="2772" spans="1:30" hidden="1" x14ac:dyDescent="0.3">
      <c r="A2772" t="s">
        <v>417</v>
      </c>
      <c r="B2772">
        <f t="shared" si="199"/>
        <v>400063</v>
      </c>
      <c r="C2772">
        <v>63</v>
      </c>
      <c r="D2772">
        <f>VLOOKUP($B2772,TrialDesign!$E$2:$I$1147,5,FALSE)</f>
        <v>8</v>
      </c>
      <c r="E2772" t="str">
        <f>VLOOKUP($B2772,TrialDesign!$E$2:$I$1147,3,FALSE)</f>
        <v>Nil</v>
      </c>
      <c r="F2772" t="str">
        <f>VLOOKUP($B2772,TrialDesign!$E$2:$I$1147,4,FALSE)</f>
        <v>BattenSpring</v>
      </c>
      <c r="G2772" s="1">
        <v>41926</v>
      </c>
      <c r="H2772" s="1" t="str">
        <f>VLOOKUP(B2772,TrialDesign!$E$2:$J$1147,6,FALSE)</f>
        <v>None_8h</v>
      </c>
      <c r="J2772">
        <v>63</v>
      </c>
      <c r="K2772">
        <v>1</v>
      </c>
      <c r="L2772">
        <v>1</v>
      </c>
      <c r="M2772">
        <v>9</v>
      </c>
      <c r="N2772">
        <v>10</v>
      </c>
      <c r="O2772">
        <v>145</v>
      </c>
      <c r="Q2772">
        <v>234</v>
      </c>
      <c r="R2772">
        <v>2</v>
      </c>
      <c r="S2772">
        <v>14</v>
      </c>
      <c r="T2772">
        <v>31</v>
      </c>
      <c r="U2772" t="s">
        <v>21</v>
      </c>
      <c r="V2772">
        <v>2</v>
      </c>
      <c r="W2772">
        <f>VLOOKUP(H2772&amp;"_"&amp;M2772+1,'Leaf lengths'!$J$6:$Q$104,VLOOKUP(F2772,'Leaf lengths'!$S$1:$T$6,2,FALSE),FALSE)</f>
        <v>314.28571428571428</v>
      </c>
      <c r="X2772">
        <f t="shared" si="197"/>
        <v>0.74454545454545451</v>
      </c>
      <c r="Y2772">
        <f t="shared" si="196"/>
        <v>9.7445454545454542</v>
      </c>
      <c r="Z2772">
        <f t="shared" si="195"/>
        <v>25</v>
      </c>
      <c r="AD2772" t="str">
        <f t="shared" si="198"/>
        <v/>
      </c>
    </row>
    <row r="2773" spans="1:30" hidden="1" x14ac:dyDescent="0.3">
      <c r="A2773" t="s">
        <v>417</v>
      </c>
      <c r="B2773">
        <f t="shared" si="199"/>
        <v>400063</v>
      </c>
      <c r="C2773">
        <v>63</v>
      </c>
      <c r="D2773">
        <f>VLOOKUP($B2773,TrialDesign!$E$2:$I$1147,5,FALSE)</f>
        <v>8</v>
      </c>
      <c r="E2773" t="str">
        <f>VLOOKUP($B2773,TrialDesign!$E$2:$I$1147,3,FALSE)</f>
        <v>Nil</v>
      </c>
      <c r="F2773" t="str">
        <f>VLOOKUP($B2773,TrialDesign!$E$2:$I$1147,4,FALSE)</f>
        <v>BattenSpring</v>
      </c>
      <c r="G2773" s="1">
        <v>41926</v>
      </c>
      <c r="H2773" s="1" t="str">
        <f>VLOOKUP(B2773,TrialDesign!$E$2:$J$1147,6,FALSE)</f>
        <v>None_8h</v>
      </c>
      <c r="K2773">
        <v>2</v>
      </c>
      <c r="L2773">
        <v>1</v>
      </c>
      <c r="M2773">
        <v>9</v>
      </c>
      <c r="N2773">
        <v>10</v>
      </c>
      <c r="O2773">
        <v>140</v>
      </c>
      <c r="P2773">
        <v>316</v>
      </c>
      <c r="Q2773">
        <v>191</v>
      </c>
      <c r="R2773">
        <v>3</v>
      </c>
      <c r="S2773">
        <v>13</v>
      </c>
      <c r="T2773">
        <v>33</v>
      </c>
      <c r="U2773" t="s">
        <v>21</v>
      </c>
      <c r="V2773">
        <v>2</v>
      </c>
      <c r="W2773">
        <f>VLOOKUP(H2773&amp;"_"&amp;M2773+1,'Leaf lengths'!$J$6:$Q$104,VLOOKUP(F2773,'Leaf lengths'!$S$1:$T$6,2,FALSE),FALSE)</f>
        <v>314.28571428571428</v>
      </c>
      <c r="X2773">
        <f t="shared" si="197"/>
        <v>0.60772727272727278</v>
      </c>
      <c r="Y2773">
        <f t="shared" si="196"/>
        <v>9.6077272727272724</v>
      </c>
      <c r="Z2773">
        <f t="shared" si="195"/>
        <v>25</v>
      </c>
      <c r="AD2773" t="str">
        <f t="shared" si="198"/>
        <v/>
      </c>
    </row>
    <row r="2774" spans="1:30" hidden="1" x14ac:dyDescent="0.3">
      <c r="A2774" t="s">
        <v>417</v>
      </c>
      <c r="B2774">
        <f t="shared" si="199"/>
        <v>400063</v>
      </c>
      <c r="C2774">
        <v>63</v>
      </c>
      <c r="D2774">
        <f>VLOOKUP($B2774,TrialDesign!$E$2:$I$1147,5,FALSE)</f>
        <v>8</v>
      </c>
      <c r="E2774" t="str">
        <f>VLOOKUP($B2774,TrialDesign!$E$2:$I$1147,3,FALSE)</f>
        <v>Nil</v>
      </c>
      <c r="F2774" t="str">
        <f>VLOOKUP($B2774,TrialDesign!$E$2:$I$1147,4,FALSE)</f>
        <v>BattenSpring</v>
      </c>
      <c r="G2774" s="1">
        <v>41926</v>
      </c>
      <c r="H2774" s="1" t="str">
        <f>VLOOKUP(B2774,TrialDesign!$E$2:$J$1147,6,FALSE)</f>
        <v>None_8h</v>
      </c>
      <c r="K2774">
        <v>3</v>
      </c>
      <c r="L2774">
        <v>2</v>
      </c>
      <c r="M2774">
        <v>10</v>
      </c>
      <c r="N2774">
        <v>11</v>
      </c>
      <c r="O2774">
        <v>152</v>
      </c>
      <c r="P2774">
        <v>322</v>
      </c>
      <c r="Q2774">
        <v>75</v>
      </c>
      <c r="R2774">
        <v>2</v>
      </c>
      <c r="S2774">
        <v>10</v>
      </c>
      <c r="T2774">
        <v>45</v>
      </c>
      <c r="U2774" t="s">
        <v>21</v>
      </c>
      <c r="V2774">
        <v>3</v>
      </c>
      <c r="W2774">
        <f>VLOOKUP(H2774&amp;"_"&amp;M2774+1,'Leaf lengths'!$J$6:$Q$104,VLOOKUP(F2774,'Leaf lengths'!$S$1:$T$6,2,FALSE),FALSE)</f>
        <v>315.33333333333331</v>
      </c>
      <c r="X2774">
        <f t="shared" si="197"/>
        <v>0.23784355179704017</v>
      </c>
      <c r="Y2774">
        <f t="shared" si="196"/>
        <v>10.23784355179704</v>
      </c>
      <c r="Z2774">
        <f t="shared" si="195"/>
        <v>22</v>
      </c>
      <c r="AD2774" t="str">
        <f t="shared" si="198"/>
        <v/>
      </c>
    </row>
    <row r="2775" spans="1:30" ht="15" hidden="1" customHeight="1" x14ac:dyDescent="0.3">
      <c r="A2775" t="s">
        <v>417</v>
      </c>
      <c r="B2775">
        <f t="shared" si="199"/>
        <v>400063</v>
      </c>
      <c r="C2775">
        <v>63</v>
      </c>
      <c r="D2775">
        <f>VLOOKUP($B2775,TrialDesign!$E$2:$I$1147,5,FALSE)</f>
        <v>8</v>
      </c>
      <c r="E2775" t="str">
        <f>VLOOKUP($B2775,TrialDesign!$E$2:$I$1147,3,FALSE)</f>
        <v>Nil</v>
      </c>
      <c r="F2775" t="str">
        <f>VLOOKUP($B2775,TrialDesign!$E$2:$I$1147,4,FALSE)</f>
        <v>BattenSpring</v>
      </c>
      <c r="G2775" s="1">
        <v>41926</v>
      </c>
      <c r="H2775" s="1" t="str">
        <f>VLOOKUP(B2775,TrialDesign!$E$2:$J$1147,6,FALSE)</f>
        <v>None_8h</v>
      </c>
      <c r="K2775">
        <v>4</v>
      </c>
      <c r="L2775">
        <v>1</v>
      </c>
      <c r="M2775">
        <v>10</v>
      </c>
      <c r="N2775">
        <v>11</v>
      </c>
      <c r="O2775">
        <v>151</v>
      </c>
      <c r="P2775">
        <v>356</v>
      </c>
      <c r="Q2775">
        <v>207</v>
      </c>
      <c r="R2775">
        <v>3</v>
      </c>
      <c r="S2775">
        <v>13</v>
      </c>
      <c r="T2775">
        <v>28</v>
      </c>
      <c r="U2775" t="s">
        <v>21</v>
      </c>
      <c r="V2775">
        <v>2</v>
      </c>
      <c r="W2775">
        <f>VLOOKUP(H2775&amp;"_"&amp;M2775+1,'Leaf lengths'!$J$6:$Q$104,VLOOKUP(F2775,'Leaf lengths'!$S$1:$T$6,2,FALSE),FALSE)</f>
        <v>315.33333333333331</v>
      </c>
      <c r="X2775">
        <f t="shared" si="197"/>
        <v>0.65644820295983086</v>
      </c>
      <c r="Y2775">
        <f t="shared" si="196"/>
        <v>10.656448202959831</v>
      </c>
      <c r="Z2775">
        <f t="shared" si="195"/>
        <v>26</v>
      </c>
      <c r="AD2775" t="str">
        <f t="shared" si="198"/>
        <v/>
      </c>
    </row>
    <row r="2776" spans="1:30" ht="15" hidden="1" customHeight="1" x14ac:dyDescent="0.3">
      <c r="A2776" t="s">
        <v>417</v>
      </c>
      <c r="B2776">
        <f t="shared" si="199"/>
        <v>400093</v>
      </c>
      <c r="C2776">
        <v>93</v>
      </c>
      <c r="D2776">
        <f>VLOOKUP($B2776,TrialDesign!$E$2:$I$1147,5,FALSE)</f>
        <v>8</v>
      </c>
      <c r="E2776" t="str">
        <f>VLOOKUP($B2776,TrialDesign!$E$2:$I$1147,3,FALSE)</f>
        <v>Nil</v>
      </c>
      <c r="F2776" t="str">
        <f>VLOOKUP($B2776,TrialDesign!$E$2:$I$1147,4,FALSE)</f>
        <v>BattenSpring</v>
      </c>
      <c r="G2776" s="1">
        <v>41926</v>
      </c>
      <c r="H2776" s="1" t="str">
        <f>VLOOKUP(B2776,TrialDesign!$E$2:$J$1147,6,FALSE)</f>
        <v>None_8h</v>
      </c>
      <c r="J2776">
        <v>93</v>
      </c>
      <c r="K2776">
        <v>1</v>
      </c>
      <c r="L2776">
        <v>2</v>
      </c>
      <c r="M2776">
        <v>10</v>
      </c>
      <c r="N2776">
        <v>11</v>
      </c>
      <c r="O2776">
        <v>130</v>
      </c>
      <c r="P2776">
        <v>320</v>
      </c>
      <c r="Q2776">
        <v>290</v>
      </c>
      <c r="R2776">
        <v>3</v>
      </c>
      <c r="S2776">
        <v>16</v>
      </c>
      <c r="T2776">
        <v>16</v>
      </c>
      <c r="U2776" t="s">
        <v>21</v>
      </c>
      <c r="V2776">
        <v>2</v>
      </c>
      <c r="W2776">
        <f>VLOOKUP(H2776&amp;"_"&amp;M2776+1,'Leaf lengths'!$J$6:$Q$104,VLOOKUP(F2776,'Leaf lengths'!$S$1:$T$6,2,FALSE),FALSE)</f>
        <v>315.33333333333331</v>
      </c>
      <c r="X2776">
        <f t="shared" si="197"/>
        <v>0.91966173361522208</v>
      </c>
      <c r="Y2776">
        <f t="shared" si="196"/>
        <v>10.919661733615222</v>
      </c>
      <c r="Z2776">
        <f t="shared" si="195"/>
        <v>29</v>
      </c>
      <c r="AD2776" t="str">
        <f t="shared" si="198"/>
        <v/>
      </c>
    </row>
    <row r="2777" spans="1:30" ht="15" hidden="1" customHeight="1" x14ac:dyDescent="0.3">
      <c r="A2777" t="s">
        <v>417</v>
      </c>
      <c r="B2777">
        <f t="shared" si="199"/>
        <v>400093</v>
      </c>
      <c r="C2777">
        <v>93</v>
      </c>
      <c r="D2777">
        <f>VLOOKUP($B2777,TrialDesign!$E$2:$I$1147,5,FALSE)</f>
        <v>8</v>
      </c>
      <c r="E2777" t="str">
        <f>VLOOKUP($B2777,TrialDesign!$E$2:$I$1147,3,FALSE)</f>
        <v>Nil</v>
      </c>
      <c r="F2777" t="str">
        <f>VLOOKUP($B2777,TrialDesign!$E$2:$I$1147,4,FALSE)</f>
        <v>BattenSpring</v>
      </c>
      <c r="G2777" s="1">
        <v>41926</v>
      </c>
      <c r="H2777" s="1" t="str">
        <f>VLOOKUP(B2777,TrialDesign!$E$2:$J$1147,6,FALSE)</f>
        <v>None_8h</v>
      </c>
      <c r="K2777">
        <v>2</v>
      </c>
      <c r="L2777">
        <v>2</v>
      </c>
      <c r="M2777">
        <v>9</v>
      </c>
      <c r="N2777">
        <v>11</v>
      </c>
      <c r="O2777">
        <v>135</v>
      </c>
      <c r="P2777">
        <v>345</v>
      </c>
      <c r="Q2777">
        <v>328</v>
      </c>
      <c r="R2777">
        <v>2</v>
      </c>
      <c r="S2777">
        <v>15</v>
      </c>
      <c r="T2777">
        <v>25</v>
      </c>
      <c r="U2777" t="s">
        <v>21</v>
      </c>
      <c r="V2777">
        <v>2</v>
      </c>
      <c r="W2777">
        <f>VLOOKUP(H2777&amp;"_"&amp;M2777+1,'Leaf lengths'!$J$6:$Q$104,VLOOKUP(F2777,'Leaf lengths'!$S$1:$T$6,2,FALSE),FALSE)</f>
        <v>314.28571428571428</v>
      </c>
      <c r="X2777">
        <f t="shared" si="197"/>
        <v>1.0436363636363637</v>
      </c>
      <c r="Y2777">
        <f t="shared" si="196"/>
        <v>10.043636363636363</v>
      </c>
      <c r="Z2777">
        <f t="shared" si="195"/>
        <v>26</v>
      </c>
      <c r="AD2777" t="str">
        <f t="shared" si="198"/>
        <v/>
      </c>
    </row>
    <row r="2778" spans="1:30" ht="15" hidden="1" customHeight="1" x14ac:dyDescent="0.3">
      <c r="A2778" t="s">
        <v>417</v>
      </c>
      <c r="B2778">
        <f t="shared" si="199"/>
        <v>400093</v>
      </c>
      <c r="C2778">
        <v>93</v>
      </c>
      <c r="D2778">
        <f>VLOOKUP($B2778,TrialDesign!$E$2:$I$1147,5,FALSE)</f>
        <v>8</v>
      </c>
      <c r="E2778" t="str">
        <f>VLOOKUP($B2778,TrialDesign!$E$2:$I$1147,3,FALSE)</f>
        <v>Nil</v>
      </c>
      <c r="F2778" t="str">
        <f>VLOOKUP($B2778,TrialDesign!$E$2:$I$1147,4,FALSE)</f>
        <v>BattenSpring</v>
      </c>
      <c r="G2778" s="1">
        <v>41926</v>
      </c>
      <c r="H2778" s="1" t="str">
        <f>VLOOKUP(B2778,TrialDesign!$E$2:$J$1147,6,FALSE)</f>
        <v>None_8h</v>
      </c>
      <c r="K2778">
        <v>3</v>
      </c>
      <c r="L2778">
        <v>1</v>
      </c>
      <c r="M2778">
        <v>9</v>
      </c>
      <c r="N2778">
        <v>10</v>
      </c>
      <c r="O2778">
        <v>137</v>
      </c>
      <c r="P2778">
        <v>314</v>
      </c>
      <c r="Q2778">
        <v>61</v>
      </c>
      <c r="R2778">
        <v>3</v>
      </c>
      <c r="S2778">
        <v>14</v>
      </c>
      <c r="T2778">
        <v>25</v>
      </c>
      <c r="U2778" t="s">
        <v>21</v>
      </c>
      <c r="V2778">
        <v>3</v>
      </c>
      <c r="W2778">
        <f>VLOOKUP(H2778&amp;"_"&amp;M2778+1,'Leaf lengths'!$J$6:$Q$104,VLOOKUP(F2778,'Leaf lengths'!$S$1:$T$6,2,FALSE),FALSE)</f>
        <v>314.28571428571428</v>
      </c>
      <c r="X2778">
        <f t="shared" si="197"/>
        <v>0.19409090909090909</v>
      </c>
      <c r="Y2778">
        <f t="shared" si="196"/>
        <v>9.1940909090909084</v>
      </c>
      <c r="Z2778">
        <f t="shared" si="195"/>
        <v>26</v>
      </c>
      <c r="AD2778" t="str">
        <f t="shared" si="198"/>
        <v/>
      </c>
    </row>
    <row r="2779" spans="1:30" ht="15" hidden="1" customHeight="1" x14ac:dyDescent="0.3">
      <c r="A2779" t="s">
        <v>417</v>
      </c>
      <c r="B2779">
        <f t="shared" si="199"/>
        <v>400093</v>
      </c>
      <c r="C2779">
        <v>93</v>
      </c>
      <c r="D2779">
        <f>VLOOKUP($B2779,TrialDesign!$E$2:$I$1147,5,FALSE)</f>
        <v>8</v>
      </c>
      <c r="E2779" t="str">
        <f>VLOOKUP($B2779,TrialDesign!$E$2:$I$1147,3,FALSE)</f>
        <v>Nil</v>
      </c>
      <c r="F2779" t="str">
        <f>VLOOKUP($B2779,TrialDesign!$E$2:$I$1147,4,FALSE)</f>
        <v>BattenSpring</v>
      </c>
      <c r="G2779" s="1">
        <v>41926</v>
      </c>
      <c r="H2779" s="1" t="str">
        <f>VLOOKUP(B2779,TrialDesign!$E$2:$J$1147,6,FALSE)</f>
        <v>None_8h</v>
      </c>
      <c r="K2779">
        <v>4</v>
      </c>
      <c r="L2779">
        <v>2</v>
      </c>
      <c r="M2779">
        <v>10</v>
      </c>
      <c r="N2779">
        <v>11</v>
      </c>
      <c r="O2779">
        <v>134</v>
      </c>
      <c r="P2779">
        <v>343</v>
      </c>
      <c r="Q2779">
        <v>28</v>
      </c>
      <c r="R2779">
        <v>3</v>
      </c>
      <c r="S2779">
        <v>13</v>
      </c>
      <c r="T2779">
        <v>28</v>
      </c>
      <c r="U2779" t="s">
        <v>21</v>
      </c>
      <c r="V2779">
        <v>3</v>
      </c>
      <c r="W2779">
        <f>VLOOKUP(H2779&amp;"_"&amp;M2779+1,'Leaf lengths'!$J$6:$Q$104,VLOOKUP(F2779,'Leaf lengths'!$S$1:$T$6,2,FALSE),FALSE)</f>
        <v>315.33333333333331</v>
      </c>
      <c r="X2779">
        <f t="shared" si="197"/>
        <v>8.8794926004228336E-2</v>
      </c>
      <c r="Y2779">
        <f t="shared" si="196"/>
        <v>10.088794926004228</v>
      </c>
      <c r="Z2779">
        <f t="shared" si="195"/>
        <v>26</v>
      </c>
      <c r="AD2779" t="str">
        <f t="shared" si="198"/>
        <v/>
      </c>
    </row>
    <row r="2780" spans="1:30" ht="15" hidden="1" customHeight="1" x14ac:dyDescent="0.3">
      <c r="A2780" t="s">
        <v>417</v>
      </c>
      <c r="B2780">
        <f t="shared" si="199"/>
        <v>400060</v>
      </c>
      <c r="C2780">
        <v>60</v>
      </c>
      <c r="D2780">
        <f>VLOOKUP($B2780,TrialDesign!$E$2:$I$1147,5,FALSE)</f>
        <v>8</v>
      </c>
      <c r="E2780" t="str">
        <f>VLOOKUP($B2780,TrialDesign!$E$2:$I$1147,3,FALSE)</f>
        <v>Nil</v>
      </c>
      <c r="F2780" t="str">
        <f>VLOOKUP($B2780,TrialDesign!$E$2:$I$1147,4,FALSE)</f>
        <v>BattenSpring</v>
      </c>
      <c r="G2780" s="1">
        <v>41932</v>
      </c>
      <c r="H2780" s="1" t="str">
        <f>VLOOKUP(B2780,TrialDesign!$E$2:$J$1147,6,FALSE)</f>
        <v>None_8h</v>
      </c>
      <c r="J2780">
        <v>60</v>
      </c>
      <c r="K2780">
        <v>1</v>
      </c>
      <c r="L2780">
        <v>2</v>
      </c>
      <c r="M2780">
        <v>10</v>
      </c>
      <c r="N2780">
        <v>11</v>
      </c>
      <c r="O2780">
        <v>145</v>
      </c>
      <c r="Q2780">
        <v>270</v>
      </c>
      <c r="R2780">
        <v>2</v>
      </c>
      <c r="S2780">
        <v>14</v>
      </c>
      <c r="T2780">
        <v>56</v>
      </c>
      <c r="U2780" t="s">
        <v>21</v>
      </c>
      <c r="V2780">
        <v>3</v>
      </c>
      <c r="W2780">
        <f>VLOOKUP(H2780&amp;"_"&amp;M2780+1,'Leaf lengths'!$J$6:$Q$104,VLOOKUP(F2780,'Leaf lengths'!$S$1:$T$6,2,FALSE),FALSE)</f>
        <v>315.33333333333331</v>
      </c>
      <c r="X2780">
        <f t="shared" si="197"/>
        <v>0.85623678646934465</v>
      </c>
      <c r="Y2780">
        <f t="shared" si="196"/>
        <v>10.856236786469344</v>
      </c>
      <c r="Z2780">
        <f t="shared" si="195"/>
        <v>26</v>
      </c>
      <c r="AD2780" t="str">
        <f t="shared" si="198"/>
        <v/>
      </c>
    </row>
    <row r="2781" spans="1:30" ht="15" hidden="1" customHeight="1" x14ac:dyDescent="0.3">
      <c r="A2781" t="s">
        <v>417</v>
      </c>
      <c r="B2781">
        <f t="shared" si="199"/>
        <v>400060</v>
      </c>
      <c r="C2781">
        <v>60</v>
      </c>
      <c r="D2781">
        <f>VLOOKUP($B2781,TrialDesign!$E$2:$I$1147,5,FALSE)</f>
        <v>8</v>
      </c>
      <c r="E2781" t="str">
        <f>VLOOKUP($B2781,TrialDesign!$E$2:$I$1147,3,FALSE)</f>
        <v>Nil</v>
      </c>
      <c r="F2781" t="str">
        <f>VLOOKUP($B2781,TrialDesign!$E$2:$I$1147,4,FALSE)</f>
        <v>BattenSpring</v>
      </c>
      <c r="G2781" s="1">
        <v>41932</v>
      </c>
      <c r="H2781" s="1" t="str">
        <f>VLOOKUP(B2781,TrialDesign!$E$2:$J$1147,6,FALSE)</f>
        <v>None_8h</v>
      </c>
      <c r="K2781">
        <v>2</v>
      </c>
      <c r="L2781">
        <v>2</v>
      </c>
      <c r="M2781">
        <v>10</v>
      </c>
      <c r="N2781">
        <v>11</v>
      </c>
      <c r="O2781">
        <v>188</v>
      </c>
      <c r="P2781">
        <v>346</v>
      </c>
      <c r="Q2781">
        <v>285</v>
      </c>
      <c r="R2781">
        <v>3</v>
      </c>
      <c r="S2781">
        <v>17</v>
      </c>
      <c r="T2781">
        <v>70</v>
      </c>
      <c r="U2781" t="s">
        <v>21</v>
      </c>
      <c r="V2781">
        <v>3</v>
      </c>
      <c r="W2781">
        <f>VLOOKUP(H2781&amp;"_"&amp;M2781+1,'Leaf lengths'!$J$6:$Q$104,VLOOKUP(F2781,'Leaf lengths'!$S$1:$T$6,2,FALSE),FALSE)</f>
        <v>315.33333333333331</v>
      </c>
      <c r="X2781">
        <f t="shared" si="197"/>
        <v>0.90380549682875266</v>
      </c>
      <c r="Y2781">
        <f t="shared" si="196"/>
        <v>10.903805496828753</v>
      </c>
      <c r="Z2781">
        <f t="shared" si="195"/>
        <v>30</v>
      </c>
      <c r="AD2781" t="str">
        <f t="shared" si="198"/>
        <v/>
      </c>
    </row>
    <row r="2782" spans="1:30" ht="15" hidden="1" customHeight="1" x14ac:dyDescent="0.3">
      <c r="A2782" t="s">
        <v>417</v>
      </c>
      <c r="B2782">
        <f t="shared" si="199"/>
        <v>400060</v>
      </c>
      <c r="C2782">
        <v>60</v>
      </c>
      <c r="D2782">
        <f>VLOOKUP($B2782,TrialDesign!$E$2:$I$1147,5,FALSE)</f>
        <v>8</v>
      </c>
      <c r="E2782" t="str">
        <f>VLOOKUP($B2782,TrialDesign!$E$2:$I$1147,3,FALSE)</f>
        <v>Nil</v>
      </c>
      <c r="F2782" t="str">
        <f>VLOOKUP($B2782,TrialDesign!$E$2:$I$1147,4,FALSE)</f>
        <v>BattenSpring</v>
      </c>
      <c r="G2782" s="1">
        <v>41932</v>
      </c>
      <c r="H2782" s="1" t="str">
        <f>VLOOKUP(B2782,TrialDesign!$E$2:$J$1147,6,FALSE)</f>
        <v>None_8h</v>
      </c>
      <c r="K2782">
        <v>3</v>
      </c>
      <c r="L2782">
        <v>2</v>
      </c>
      <c r="M2782">
        <v>10</v>
      </c>
      <c r="N2782">
        <v>11</v>
      </c>
      <c r="O2782">
        <v>158</v>
      </c>
      <c r="P2782">
        <v>308</v>
      </c>
      <c r="Q2782">
        <v>115</v>
      </c>
      <c r="R2782">
        <v>2</v>
      </c>
      <c r="S2782">
        <v>13</v>
      </c>
      <c r="T2782">
        <v>45</v>
      </c>
      <c r="U2782" t="s">
        <v>21</v>
      </c>
      <c r="V2782">
        <v>3</v>
      </c>
      <c r="W2782">
        <f>VLOOKUP(H2782&amp;"_"&amp;M2782+1,'Leaf lengths'!$J$6:$Q$104,VLOOKUP(F2782,'Leaf lengths'!$S$1:$T$6,2,FALSE),FALSE)</f>
        <v>315.33333333333331</v>
      </c>
      <c r="X2782">
        <f t="shared" si="197"/>
        <v>0.36469344608879495</v>
      </c>
      <c r="Y2782">
        <f t="shared" si="196"/>
        <v>10.364693446088795</v>
      </c>
      <c r="Z2782">
        <f t="shared" ref="Z2782:Z2845" si="200">IF(S2782="","",SUM(M2782+R2782+S2782))</f>
        <v>25</v>
      </c>
      <c r="AD2782" t="str">
        <f t="shared" si="198"/>
        <v/>
      </c>
    </row>
    <row r="2783" spans="1:30" ht="15" hidden="1" customHeight="1" x14ac:dyDescent="0.3">
      <c r="A2783" t="s">
        <v>417</v>
      </c>
      <c r="B2783">
        <f t="shared" si="199"/>
        <v>400060</v>
      </c>
      <c r="C2783">
        <v>60</v>
      </c>
      <c r="D2783">
        <f>VLOOKUP($B2783,TrialDesign!$E$2:$I$1147,5,FALSE)</f>
        <v>8</v>
      </c>
      <c r="E2783" t="str">
        <f>VLOOKUP($B2783,TrialDesign!$E$2:$I$1147,3,FALSE)</f>
        <v>Nil</v>
      </c>
      <c r="F2783" t="str">
        <f>VLOOKUP($B2783,TrialDesign!$E$2:$I$1147,4,FALSE)</f>
        <v>BattenSpring</v>
      </c>
      <c r="G2783" s="1">
        <v>41932</v>
      </c>
      <c r="H2783" s="1" t="str">
        <f>VLOOKUP(B2783,TrialDesign!$E$2:$J$1147,6,FALSE)</f>
        <v>None_8h</v>
      </c>
      <c r="K2783">
        <v>4</v>
      </c>
      <c r="L2783">
        <v>1</v>
      </c>
      <c r="M2783">
        <v>10</v>
      </c>
      <c r="N2783">
        <v>11</v>
      </c>
      <c r="O2783">
        <v>183</v>
      </c>
      <c r="P2783">
        <v>306</v>
      </c>
      <c r="Q2783">
        <v>170</v>
      </c>
      <c r="R2783">
        <v>2</v>
      </c>
      <c r="S2783">
        <v>14</v>
      </c>
      <c r="T2783">
        <v>80</v>
      </c>
      <c r="U2783" t="s">
        <v>21</v>
      </c>
      <c r="V2783">
        <v>3</v>
      </c>
      <c r="W2783">
        <f>VLOOKUP(H2783&amp;"_"&amp;M2783+1,'Leaf lengths'!$J$6:$Q$104,VLOOKUP(F2783,'Leaf lengths'!$S$1:$T$6,2,FALSE),FALSE)</f>
        <v>315.33333333333331</v>
      </c>
      <c r="X2783">
        <f t="shared" si="197"/>
        <v>0.53911205073995772</v>
      </c>
      <c r="Y2783">
        <f t="shared" si="196"/>
        <v>10.539112050739957</v>
      </c>
      <c r="Z2783">
        <f t="shared" si="200"/>
        <v>26</v>
      </c>
      <c r="AD2783" t="str">
        <f t="shared" si="198"/>
        <v/>
      </c>
    </row>
    <row r="2784" spans="1:30" ht="15" hidden="1" customHeight="1" x14ac:dyDescent="0.3">
      <c r="A2784" t="s">
        <v>417</v>
      </c>
      <c r="B2784">
        <f t="shared" si="199"/>
        <v>400068</v>
      </c>
      <c r="C2784">
        <v>68</v>
      </c>
      <c r="D2784">
        <f>VLOOKUP($B2784,TrialDesign!$E$2:$I$1147,5,FALSE)</f>
        <v>8</v>
      </c>
      <c r="E2784" t="str">
        <f>VLOOKUP($B2784,TrialDesign!$E$2:$I$1147,3,FALSE)</f>
        <v>Nil</v>
      </c>
      <c r="F2784" t="str">
        <f>VLOOKUP($B2784,TrialDesign!$E$2:$I$1147,4,FALSE)</f>
        <v>BattenSpring</v>
      </c>
      <c r="G2784" s="1">
        <v>41932</v>
      </c>
      <c r="H2784" s="1" t="str">
        <f>VLOOKUP(B2784,TrialDesign!$E$2:$J$1147,6,FALSE)</f>
        <v>None_8h</v>
      </c>
      <c r="J2784">
        <v>68</v>
      </c>
      <c r="K2784">
        <v>1</v>
      </c>
      <c r="L2784">
        <v>1</v>
      </c>
      <c r="M2784">
        <v>9</v>
      </c>
      <c r="N2784">
        <v>10</v>
      </c>
      <c r="O2784">
        <v>150</v>
      </c>
      <c r="Q2784">
        <v>316</v>
      </c>
      <c r="R2784">
        <v>3</v>
      </c>
      <c r="S2784">
        <v>14</v>
      </c>
      <c r="T2784">
        <v>45</v>
      </c>
      <c r="U2784" t="s">
        <v>21</v>
      </c>
      <c r="V2784">
        <v>2</v>
      </c>
      <c r="W2784">
        <f>VLOOKUP(H2784&amp;"_"&amp;M2784+1,'Leaf lengths'!$J$6:$Q$104,VLOOKUP(F2784,'Leaf lengths'!$S$1:$T$6,2,FALSE),FALSE)</f>
        <v>314.28571428571428</v>
      </c>
      <c r="X2784">
        <f t="shared" si="197"/>
        <v>1.0054545454545454</v>
      </c>
      <c r="Y2784">
        <f t="shared" si="196"/>
        <v>10.005454545454546</v>
      </c>
      <c r="Z2784">
        <f t="shared" si="200"/>
        <v>26</v>
      </c>
      <c r="AD2784" t="str">
        <f t="shared" si="198"/>
        <v/>
      </c>
    </row>
    <row r="2785" spans="1:30" ht="15" hidden="1" customHeight="1" x14ac:dyDescent="0.3">
      <c r="A2785" t="s">
        <v>417</v>
      </c>
      <c r="B2785">
        <f t="shared" si="199"/>
        <v>400068</v>
      </c>
      <c r="C2785">
        <v>68</v>
      </c>
      <c r="D2785">
        <f>VLOOKUP($B2785,TrialDesign!$E$2:$I$1147,5,FALSE)</f>
        <v>8</v>
      </c>
      <c r="E2785" t="str">
        <f>VLOOKUP($B2785,TrialDesign!$E$2:$I$1147,3,FALSE)</f>
        <v>Nil</v>
      </c>
      <c r="F2785" t="str">
        <f>VLOOKUP($B2785,TrialDesign!$E$2:$I$1147,4,FALSE)</f>
        <v>BattenSpring</v>
      </c>
      <c r="G2785" s="1">
        <v>41932</v>
      </c>
      <c r="H2785" s="1" t="str">
        <f>VLOOKUP(B2785,TrialDesign!$E$2:$J$1147,6,FALSE)</f>
        <v>None_8h</v>
      </c>
      <c r="K2785">
        <v>2</v>
      </c>
      <c r="L2785">
        <v>1</v>
      </c>
      <c r="M2785">
        <v>10</v>
      </c>
      <c r="N2785">
        <v>11</v>
      </c>
      <c r="O2785">
        <v>143</v>
      </c>
      <c r="P2785">
        <v>331</v>
      </c>
      <c r="Q2785">
        <v>25</v>
      </c>
      <c r="R2785">
        <v>2</v>
      </c>
      <c r="S2785">
        <v>13</v>
      </c>
      <c r="T2785">
        <v>40</v>
      </c>
      <c r="U2785" t="s">
        <v>21</v>
      </c>
      <c r="V2785">
        <v>2</v>
      </c>
      <c r="W2785">
        <f>VLOOKUP(H2785&amp;"_"&amp;M2785+1,'Leaf lengths'!$J$6:$Q$104,VLOOKUP(F2785,'Leaf lengths'!$S$1:$T$6,2,FALSE),FALSE)</f>
        <v>315.33333333333331</v>
      </c>
      <c r="X2785">
        <f t="shared" si="197"/>
        <v>7.9281183932346733E-2</v>
      </c>
      <c r="Y2785">
        <f t="shared" si="196"/>
        <v>10.079281183932347</v>
      </c>
      <c r="Z2785">
        <f t="shared" si="200"/>
        <v>25</v>
      </c>
      <c r="AD2785" t="str">
        <f t="shared" si="198"/>
        <v/>
      </c>
    </row>
    <row r="2786" spans="1:30" ht="15" hidden="1" customHeight="1" x14ac:dyDescent="0.3">
      <c r="A2786" t="s">
        <v>417</v>
      </c>
      <c r="B2786">
        <f t="shared" si="199"/>
        <v>400068</v>
      </c>
      <c r="C2786">
        <v>68</v>
      </c>
      <c r="D2786">
        <f>VLOOKUP($B2786,TrialDesign!$E$2:$I$1147,5,FALSE)</f>
        <v>8</v>
      </c>
      <c r="E2786" t="str">
        <f>VLOOKUP($B2786,TrialDesign!$E$2:$I$1147,3,FALSE)</f>
        <v>Nil</v>
      </c>
      <c r="F2786" t="str">
        <f>VLOOKUP($B2786,TrialDesign!$E$2:$I$1147,4,FALSE)</f>
        <v>BattenSpring</v>
      </c>
      <c r="G2786" s="1">
        <v>41932</v>
      </c>
      <c r="H2786" s="1" t="str">
        <f>VLOOKUP(B2786,TrialDesign!$E$2:$J$1147,6,FALSE)</f>
        <v>None_8h</v>
      </c>
      <c r="K2786">
        <v>3</v>
      </c>
      <c r="L2786">
        <v>1</v>
      </c>
      <c r="M2786">
        <v>9</v>
      </c>
      <c r="N2786">
        <v>10</v>
      </c>
      <c r="O2786">
        <v>153</v>
      </c>
      <c r="P2786">
        <v>318</v>
      </c>
      <c r="Q2786">
        <v>247</v>
      </c>
      <c r="R2786">
        <v>2</v>
      </c>
      <c r="S2786">
        <v>14</v>
      </c>
      <c r="T2786">
        <v>40</v>
      </c>
      <c r="U2786" t="s">
        <v>21</v>
      </c>
      <c r="V2786">
        <v>2</v>
      </c>
      <c r="W2786">
        <f>VLOOKUP(H2786&amp;"_"&amp;M2786+1,'Leaf lengths'!$J$6:$Q$104,VLOOKUP(F2786,'Leaf lengths'!$S$1:$T$6,2,FALSE),FALSE)</f>
        <v>314.28571428571428</v>
      </c>
      <c r="X2786">
        <f t="shared" si="197"/>
        <v>0.78590909090909089</v>
      </c>
      <c r="Y2786">
        <f t="shared" ref="Y2786:Y2849" si="201">X2786+M2786</f>
        <v>9.7859090909090902</v>
      </c>
      <c r="Z2786">
        <f t="shared" si="200"/>
        <v>25</v>
      </c>
      <c r="AD2786" t="str">
        <f t="shared" si="198"/>
        <v/>
      </c>
    </row>
    <row r="2787" spans="1:30" ht="15" hidden="1" customHeight="1" x14ac:dyDescent="0.3">
      <c r="A2787" t="s">
        <v>417</v>
      </c>
      <c r="B2787">
        <f t="shared" si="199"/>
        <v>400068</v>
      </c>
      <c r="C2787">
        <v>68</v>
      </c>
      <c r="D2787">
        <f>VLOOKUP($B2787,TrialDesign!$E$2:$I$1147,5,FALSE)</f>
        <v>8</v>
      </c>
      <c r="E2787" t="str">
        <f>VLOOKUP($B2787,TrialDesign!$E$2:$I$1147,3,FALSE)</f>
        <v>Nil</v>
      </c>
      <c r="F2787" t="str">
        <f>VLOOKUP($B2787,TrialDesign!$E$2:$I$1147,4,FALSE)</f>
        <v>BattenSpring</v>
      </c>
      <c r="G2787" s="1">
        <v>41932</v>
      </c>
      <c r="H2787" s="1" t="str">
        <f>VLOOKUP(B2787,TrialDesign!$E$2:$J$1147,6,FALSE)</f>
        <v>None_8h</v>
      </c>
      <c r="K2787">
        <v>4</v>
      </c>
      <c r="L2787">
        <v>0</v>
      </c>
      <c r="M2787">
        <v>10</v>
      </c>
      <c r="N2787">
        <v>11</v>
      </c>
      <c r="O2787">
        <v>155</v>
      </c>
      <c r="P2787">
        <v>308</v>
      </c>
      <c r="Q2787">
        <v>284</v>
      </c>
      <c r="R2787">
        <v>2</v>
      </c>
      <c r="S2787">
        <v>13</v>
      </c>
      <c r="T2787">
        <v>45</v>
      </c>
      <c r="U2787" t="s">
        <v>21</v>
      </c>
      <c r="V2787">
        <v>3</v>
      </c>
      <c r="W2787">
        <f>VLOOKUP(H2787&amp;"_"&amp;M2787+1,'Leaf lengths'!$J$6:$Q$104,VLOOKUP(F2787,'Leaf lengths'!$S$1:$T$6,2,FALSE),FALSE)</f>
        <v>315.33333333333331</v>
      </c>
      <c r="X2787">
        <f t="shared" si="197"/>
        <v>0.90063424947145887</v>
      </c>
      <c r="Y2787">
        <f t="shared" si="201"/>
        <v>10.900634249471459</v>
      </c>
      <c r="Z2787">
        <f t="shared" si="200"/>
        <v>25</v>
      </c>
      <c r="AD2787" t="str">
        <f t="shared" si="198"/>
        <v/>
      </c>
    </row>
    <row r="2788" spans="1:30" ht="15" hidden="1" customHeight="1" x14ac:dyDescent="0.3">
      <c r="A2788" t="s">
        <v>417</v>
      </c>
      <c r="B2788">
        <f t="shared" si="199"/>
        <v>400078</v>
      </c>
      <c r="C2788">
        <v>78</v>
      </c>
      <c r="D2788">
        <f>VLOOKUP($B2788,TrialDesign!$E$2:$I$1147,5,FALSE)</f>
        <v>8</v>
      </c>
      <c r="E2788" t="str">
        <f>VLOOKUP($B2788,TrialDesign!$E$2:$I$1147,3,FALSE)</f>
        <v>Nil</v>
      </c>
      <c r="F2788" t="str">
        <f>VLOOKUP($B2788,TrialDesign!$E$2:$I$1147,4,FALSE)</f>
        <v>BattenSpring</v>
      </c>
      <c r="G2788" s="1">
        <v>41932</v>
      </c>
      <c r="H2788" s="1" t="str">
        <f>VLOOKUP(B2788,TrialDesign!$E$2:$J$1147,6,FALSE)</f>
        <v>None_8h</v>
      </c>
      <c r="J2788">
        <v>78</v>
      </c>
      <c r="K2788">
        <v>1</v>
      </c>
      <c r="L2788">
        <v>2</v>
      </c>
      <c r="M2788">
        <v>10</v>
      </c>
      <c r="N2788">
        <v>11</v>
      </c>
      <c r="O2788">
        <v>153</v>
      </c>
      <c r="Q2788">
        <v>240</v>
      </c>
      <c r="R2788">
        <v>2</v>
      </c>
      <c r="S2788">
        <v>15</v>
      </c>
      <c r="U2788" t="s">
        <v>103</v>
      </c>
      <c r="V2788">
        <v>3</v>
      </c>
      <c r="W2788">
        <f>VLOOKUP(H2788&amp;"_"&amp;M2788+1,'Leaf lengths'!$J$6:$Q$104,VLOOKUP(F2788,'Leaf lengths'!$S$1:$T$6,2,FALSE),FALSE)</f>
        <v>315.33333333333331</v>
      </c>
      <c r="X2788">
        <f t="shared" si="197"/>
        <v>0.76109936575052861</v>
      </c>
      <c r="Y2788">
        <f t="shared" si="201"/>
        <v>10.761099365750528</v>
      </c>
      <c r="Z2788">
        <f t="shared" si="200"/>
        <v>27</v>
      </c>
      <c r="AD2788" t="str">
        <f t="shared" si="198"/>
        <v/>
      </c>
    </row>
    <row r="2789" spans="1:30" ht="15" hidden="1" customHeight="1" x14ac:dyDescent="0.3">
      <c r="A2789" t="s">
        <v>417</v>
      </c>
      <c r="B2789">
        <f t="shared" si="199"/>
        <v>400078</v>
      </c>
      <c r="C2789">
        <v>78</v>
      </c>
      <c r="D2789">
        <f>VLOOKUP($B2789,TrialDesign!$E$2:$I$1147,5,FALSE)</f>
        <v>8</v>
      </c>
      <c r="E2789" t="str">
        <f>VLOOKUP($B2789,TrialDesign!$E$2:$I$1147,3,FALSE)</f>
        <v>Nil</v>
      </c>
      <c r="F2789" t="str">
        <f>VLOOKUP($B2789,TrialDesign!$E$2:$I$1147,4,FALSE)</f>
        <v>BattenSpring</v>
      </c>
      <c r="G2789" s="1">
        <v>41932</v>
      </c>
      <c r="H2789" s="1" t="str">
        <f>VLOOKUP(B2789,TrialDesign!$E$2:$J$1147,6,FALSE)</f>
        <v>None_8h</v>
      </c>
      <c r="K2789">
        <v>2</v>
      </c>
      <c r="L2789">
        <v>1</v>
      </c>
      <c r="M2789">
        <v>11</v>
      </c>
      <c r="N2789">
        <v>12</v>
      </c>
      <c r="O2789">
        <v>146</v>
      </c>
      <c r="P2789">
        <v>330</v>
      </c>
      <c r="Q2789">
        <v>106</v>
      </c>
      <c r="R2789">
        <v>1</v>
      </c>
      <c r="S2789">
        <v>13</v>
      </c>
      <c r="T2789">
        <v>35</v>
      </c>
      <c r="U2789" t="s">
        <v>21</v>
      </c>
      <c r="V2789">
        <v>3</v>
      </c>
      <c r="W2789">
        <f>VLOOKUP(H2789&amp;"_"&amp;M2789+1,'Leaf lengths'!$J$6:$Q$104,VLOOKUP(F2789,'Leaf lengths'!$S$1:$T$6,2,FALSE),FALSE)</f>
        <v>242.5</v>
      </c>
      <c r="X2789">
        <f t="shared" si="197"/>
        <v>0.43711340206185567</v>
      </c>
      <c r="Y2789">
        <f t="shared" si="201"/>
        <v>11.437113402061856</v>
      </c>
      <c r="Z2789">
        <f t="shared" si="200"/>
        <v>25</v>
      </c>
      <c r="AD2789" t="str">
        <f t="shared" si="198"/>
        <v/>
      </c>
    </row>
    <row r="2790" spans="1:30" ht="15" hidden="1" customHeight="1" x14ac:dyDescent="0.3">
      <c r="A2790" t="s">
        <v>417</v>
      </c>
      <c r="B2790">
        <f t="shared" si="199"/>
        <v>400078</v>
      </c>
      <c r="C2790">
        <v>78</v>
      </c>
      <c r="D2790">
        <f>VLOOKUP($B2790,TrialDesign!$E$2:$I$1147,5,FALSE)</f>
        <v>8</v>
      </c>
      <c r="E2790" t="str">
        <f>VLOOKUP($B2790,TrialDesign!$E$2:$I$1147,3,FALSE)</f>
        <v>Nil</v>
      </c>
      <c r="F2790" t="str">
        <f>VLOOKUP($B2790,TrialDesign!$E$2:$I$1147,4,FALSE)</f>
        <v>BattenSpring</v>
      </c>
      <c r="G2790" s="1">
        <v>41932</v>
      </c>
      <c r="H2790" s="1" t="str">
        <f>VLOOKUP(B2790,TrialDesign!$E$2:$J$1147,6,FALSE)</f>
        <v>None_8h</v>
      </c>
      <c r="K2790">
        <v>3</v>
      </c>
      <c r="L2790">
        <v>1</v>
      </c>
      <c r="M2790">
        <v>10</v>
      </c>
      <c r="N2790">
        <v>11</v>
      </c>
      <c r="O2790">
        <v>157</v>
      </c>
      <c r="P2790">
        <v>333</v>
      </c>
      <c r="Q2790">
        <v>131</v>
      </c>
      <c r="R2790">
        <v>1</v>
      </c>
      <c r="S2790">
        <v>15</v>
      </c>
      <c r="T2790">
        <v>40</v>
      </c>
      <c r="U2790" t="s">
        <v>21</v>
      </c>
      <c r="V2790">
        <v>3</v>
      </c>
      <c r="W2790">
        <f>VLOOKUP(H2790&amp;"_"&amp;M2790+1,'Leaf lengths'!$J$6:$Q$104,VLOOKUP(F2790,'Leaf lengths'!$S$1:$T$6,2,FALSE),FALSE)</f>
        <v>315.33333333333331</v>
      </c>
      <c r="X2790">
        <f t="shared" si="197"/>
        <v>0.41543340380549687</v>
      </c>
      <c r="Y2790">
        <f t="shared" si="201"/>
        <v>10.415433403805498</v>
      </c>
      <c r="Z2790">
        <f t="shared" si="200"/>
        <v>26</v>
      </c>
      <c r="AD2790" t="str">
        <f t="shared" si="198"/>
        <v/>
      </c>
    </row>
    <row r="2791" spans="1:30" ht="15" hidden="1" customHeight="1" x14ac:dyDescent="0.3">
      <c r="A2791" t="s">
        <v>417</v>
      </c>
      <c r="B2791">
        <f t="shared" si="199"/>
        <v>400078</v>
      </c>
      <c r="C2791">
        <v>78</v>
      </c>
      <c r="D2791">
        <f>VLOOKUP($B2791,TrialDesign!$E$2:$I$1147,5,FALSE)</f>
        <v>8</v>
      </c>
      <c r="E2791" t="str">
        <f>VLOOKUP($B2791,TrialDesign!$E$2:$I$1147,3,FALSE)</f>
        <v>Nil</v>
      </c>
      <c r="F2791" t="str">
        <f>VLOOKUP($B2791,TrialDesign!$E$2:$I$1147,4,FALSE)</f>
        <v>BattenSpring</v>
      </c>
      <c r="G2791" s="1">
        <v>41932</v>
      </c>
      <c r="H2791" s="1" t="str">
        <f>VLOOKUP(B2791,TrialDesign!$E$2:$J$1147,6,FALSE)</f>
        <v>None_8h</v>
      </c>
      <c r="K2791">
        <v>4</v>
      </c>
      <c r="L2791">
        <v>1</v>
      </c>
      <c r="M2791">
        <v>10</v>
      </c>
      <c r="N2791">
        <v>11</v>
      </c>
      <c r="O2791">
        <v>157</v>
      </c>
      <c r="P2791">
        <v>329</v>
      </c>
      <c r="Q2791">
        <v>127</v>
      </c>
      <c r="R2791">
        <v>2</v>
      </c>
      <c r="S2791">
        <v>15</v>
      </c>
      <c r="T2791">
        <v>45</v>
      </c>
      <c r="U2791" t="s">
        <v>21</v>
      </c>
      <c r="V2791">
        <v>3</v>
      </c>
      <c r="W2791">
        <f>VLOOKUP(H2791&amp;"_"&amp;M2791+1,'Leaf lengths'!$J$6:$Q$104,VLOOKUP(F2791,'Leaf lengths'!$S$1:$T$6,2,FALSE),FALSE)</f>
        <v>315.33333333333331</v>
      </c>
      <c r="X2791">
        <f t="shared" si="197"/>
        <v>0.40274841437632136</v>
      </c>
      <c r="Y2791">
        <f t="shared" si="201"/>
        <v>10.402748414376321</v>
      </c>
      <c r="Z2791">
        <f t="shared" si="200"/>
        <v>27</v>
      </c>
      <c r="AD2791" t="str">
        <f t="shared" si="198"/>
        <v/>
      </c>
    </row>
    <row r="2792" spans="1:30" ht="15" hidden="1" customHeight="1" x14ac:dyDescent="0.3">
      <c r="A2792" t="s">
        <v>417</v>
      </c>
      <c r="B2792">
        <f t="shared" si="199"/>
        <v>400067</v>
      </c>
      <c r="C2792">
        <v>67</v>
      </c>
      <c r="D2792">
        <f>VLOOKUP($B2792,TrialDesign!$E$2:$I$1147,5,FALSE)</f>
        <v>8</v>
      </c>
      <c r="E2792" t="str">
        <f>VLOOKUP($B2792,TrialDesign!$E$2:$I$1147,3,FALSE)</f>
        <v>Nil</v>
      </c>
      <c r="F2792" t="str">
        <f>VLOOKUP($B2792,TrialDesign!$E$2:$I$1147,4,FALSE)</f>
        <v>BattenSpring</v>
      </c>
      <c r="G2792" s="1">
        <v>41946</v>
      </c>
      <c r="H2792" s="1" t="str">
        <f>VLOOKUP(B2792,TrialDesign!$E$2:$J$1147,6,FALSE)</f>
        <v>None_8h</v>
      </c>
      <c r="J2792">
        <v>67</v>
      </c>
      <c r="K2792">
        <v>1</v>
      </c>
      <c r="L2792">
        <v>1</v>
      </c>
      <c r="M2792">
        <v>12</v>
      </c>
      <c r="N2792">
        <v>12</v>
      </c>
      <c r="O2792">
        <v>265</v>
      </c>
      <c r="T2792">
        <v>155</v>
      </c>
      <c r="U2792" t="s">
        <v>20</v>
      </c>
      <c r="V2792">
        <v>3</v>
      </c>
      <c r="W2792">
        <f>VLOOKUP(H2792&amp;"_"&amp;M2792+1,'Leaf lengths'!$J$6:$Q$104,VLOOKUP(F2792,'Leaf lengths'!$S$1:$T$6,2,FALSE),FALSE)</f>
        <v>242.5</v>
      </c>
      <c r="X2792">
        <f t="shared" si="197"/>
        <v>0</v>
      </c>
      <c r="Y2792">
        <f t="shared" si="201"/>
        <v>12</v>
      </c>
      <c r="Z2792" t="str">
        <f t="shared" si="200"/>
        <v/>
      </c>
      <c r="AD2792" t="str">
        <f t="shared" si="198"/>
        <v>FLN</v>
      </c>
    </row>
    <row r="2793" spans="1:30" ht="15" hidden="1" customHeight="1" x14ac:dyDescent="0.3">
      <c r="A2793" t="s">
        <v>417</v>
      </c>
      <c r="B2793">
        <f t="shared" si="199"/>
        <v>400067</v>
      </c>
      <c r="C2793">
        <v>67</v>
      </c>
      <c r="D2793">
        <f>VLOOKUP($B2793,TrialDesign!$E$2:$I$1147,5,FALSE)</f>
        <v>8</v>
      </c>
      <c r="E2793" t="str">
        <f>VLOOKUP($B2793,TrialDesign!$E$2:$I$1147,3,FALSE)</f>
        <v>Nil</v>
      </c>
      <c r="F2793" t="str">
        <f>VLOOKUP($B2793,TrialDesign!$E$2:$I$1147,4,FALSE)</f>
        <v>BattenSpring</v>
      </c>
      <c r="G2793" s="1">
        <v>41946</v>
      </c>
      <c r="H2793" s="1" t="str">
        <f>VLOOKUP(B2793,TrialDesign!$E$2:$J$1147,6,FALSE)</f>
        <v>None_8h</v>
      </c>
      <c r="K2793">
        <v>2</v>
      </c>
      <c r="L2793">
        <v>1</v>
      </c>
      <c r="M2793">
        <v>11</v>
      </c>
      <c r="N2793">
        <v>12</v>
      </c>
      <c r="O2793">
        <v>230</v>
      </c>
      <c r="P2793">
        <v>340</v>
      </c>
      <c r="Q2793">
        <v>210</v>
      </c>
      <c r="R2793">
        <v>1</v>
      </c>
      <c r="T2793">
        <v>135</v>
      </c>
      <c r="U2793" t="s">
        <v>21</v>
      </c>
      <c r="V2793">
        <v>4</v>
      </c>
      <c r="W2793">
        <f>VLOOKUP(H2793&amp;"_"&amp;M2793+1,'Leaf lengths'!$J$6:$Q$104,VLOOKUP(F2793,'Leaf lengths'!$S$1:$T$6,2,FALSE),FALSE)</f>
        <v>242.5</v>
      </c>
      <c r="X2793">
        <f t="shared" ref="X2793:X2856" si="202">IF(OR(N2793="",M2793=N2793),0,Q2793/W2793)</f>
        <v>0.865979381443299</v>
      </c>
      <c r="Y2793">
        <f t="shared" si="201"/>
        <v>11.865979381443299</v>
      </c>
      <c r="Z2793" t="str">
        <f t="shared" si="200"/>
        <v/>
      </c>
      <c r="AD2793" t="str">
        <f t="shared" si="198"/>
        <v/>
      </c>
    </row>
    <row r="2794" spans="1:30" ht="15" hidden="1" customHeight="1" x14ac:dyDescent="0.3">
      <c r="A2794" t="s">
        <v>417</v>
      </c>
      <c r="B2794">
        <f t="shared" si="199"/>
        <v>400067</v>
      </c>
      <c r="C2794">
        <v>67</v>
      </c>
      <c r="D2794">
        <f>VLOOKUP($B2794,TrialDesign!$E$2:$I$1147,5,FALSE)</f>
        <v>8</v>
      </c>
      <c r="E2794" t="str">
        <f>VLOOKUP($B2794,TrialDesign!$E$2:$I$1147,3,FALSE)</f>
        <v>Nil</v>
      </c>
      <c r="F2794" t="str">
        <f>VLOOKUP($B2794,TrialDesign!$E$2:$I$1147,4,FALSE)</f>
        <v>BattenSpring</v>
      </c>
      <c r="G2794" s="1">
        <v>41946</v>
      </c>
      <c r="H2794" s="1" t="str">
        <f>VLOOKUP(B2794,TrialDesign!$E$2:$J$1147,6,FALSE)</f>
        <v>None_8h</v>
      </c>
      <c r="K2794">
        <v>3</v>
      </c>
      <c r="L2794">
        <v>1</v>
      </c>
      <c r="M2794">
        <v>12</v>
      </c>
      <c r="N2794">
        <v>12</v>
      </c>
      <c r="O2794">
        <v>288</v>
      </c>
      <c r="U2794" t="s">
        <v>20</v>
      </c>
      <c r="W2794">
        <f>VLOOKUP(H2794&amp;"_"&amp;M2794+1,'Leaf lengths'!$J$6:$Q$104,VLOOKUP(F2794,'Leaf lengths'!$S$1:$T$6,2,FALSE),FALSE)</f>
        <v>242.5</v>
      </c>
      <c r="X2794">
        <f t="shared" si="202"/>
        <v>0</v>
      </c>
      <c r="Y2794">
        <f t="shared" si="201"/>
        <v>12</v>
      </c>
      <c r="Z2794" t="str">
        <f t="shared" si="200"/>
        <v/>
      </c>
      <c r="AD2794" t="str">
        <f t="shared" si="198"/>
        <v>FLN</v>
      </c>
    </row>
    <row r="2795" spans="1:30" ht="15" hidden="1" customHeight="1" x14ac:dyDescent="0.3">
      <c r="A2795" t="s">
        <v>417</v>
      </c>
      <c r="B2795">
        <f t="shared" si="199"/>
        <v>400067</v>
      </c>
      <c r="C2795">
        <v>67</v>
      </c>
      <c r="D2795">
        <f>VLOOKUP($B2795,TrialDesign!$E$2:$I$1147,5,FALSE)</f>
        <v>8</v>
      </c>
      <c r="E2795" t="str">
        <f>VLOOKUP($B2795,TrialDesign!$E$2:$I$1147,3,FALSE)</f>
        <v>Nil</v>
      </c>
      <c r="F2795" t="str">
        <f>VLOOKUP($B2795,TrialDesign!$E$2:$I$1147,4,FALSE)</f>
        <v>BattenSpring</v>
      </c>
      <c r="G2795" s="1">
        <v>41946</v>
      </c>
      <c r="H2795" s="1" t="str">
        <f>VLOOKUP(B2795,TrialDesign!$E$2:$J$1147,6,FALSE)</f>
        <v>None_8h</v>
      </c>
      <c r="K2795">
        <v>4</v>
      </c>
      <c r="L2795">
        <v>1</v>
      </c>
      <c r="M2795">
        <v>12</v>
      </c>
      <c r="N2795">
        <v>12</v>
      </c>
      <c r="O2795">
        <v>253</v>
      </c>
      <c r="U2795" t="s">
        <v>20</v>
      </c>
      <c r="W2795">
        <f>VLOOKUP(H2795&amp;"_"&amp;M2795+1,'Leaf lengths'!$J$6:$Q$104,VLOOKUP(F2795,'Leaf lengths'!$S$1:$T$6,2,FALSE),FALSE)</f>
        <v>242.5</v>
      </c>
      <c r="X2795">
        <f t="shared" si="202"/>
        <v>0</v>
      </c>
      <c r="Y2795">
        <f t="shared" si="201"/>
        <v>12</v>
      </c>
      <c r="Z2795" t="str">
        <f t="shared" si="200"/>
        <v/>
      </c>
      <c r="AD2795" t="str">
        <f t="shared" si="198"/>
        <v>FLN</v>
      </c>
    </row>
    <row r="2796" spans="1:30" ht="15" hidden="1" customHeight="1" x14ac:dyDescent="0.3">
      <c r="A2796" t="s">
        <v>417</v>
      </c>
      <c r="B2796">
        <f t="shared" si="199"/>
        <v>400079</v>
      </c>
      <c r="C2796">
        <v>79</v>
      </c>
      <c r="D2796">
        <f>VLOOKUP($B2796,TrialDesign!$E$2:$I$1147,5,FALSE)</f>
        <v>8</v>
      </c>
      <c r="E2796" t="str">
        <f>VLOOKUP($B2796,TrialDesign!$E$2:$I$1147,3,FALSE)</f>
        <v>Nil</v>
      </c>
      <c r="F2796" t="str">
        <f>VLOOKUP($B2796,TrialDesign!$E$2:$I$1147,4,FALSE)</f>
        <v>BattenSpring</v>
      </c>
      <c r="G2796" s="1">
        <v>41946</v>
      </c>
      <c r="H2796" s="1" t="str">
        <f>VLOOKUP(B2796,TrialDesign!$E$2:$J$1147,6,FALSE)</f>
        <v>None_8h</v>
      </c>
      <c r="J2796">
        <v>79</v>
      </c>
      <c r="K2796">
        <v>1</v>
      </c>
      <c r="L2796">
        <v>3</v>
      </c>
      <c r="M2796">
        <v>12</v>
      </c>
      <c r="N2796">
        <v>13</v>
      </c>
      <c r="O2796">
        <v>162</v>
      </c>
      <c r="Q2796">
        <v>15</v>
      </c>
      <c r="R2796">
        <v>1</v>
      </c>
      <c r="S2796">
        <v>12</v>
      </c>
      <c r="T2796">
        <v>65</v>
      </c>
      <c r="U2796" t="s">
        <v>21</v>
      </c>
      <c r="V2796">
        <v>3</v>
      </c>
      <c r="W2796">
        <f>VLOOKUP(H2796&amp;"_"&amp;M2796+1,'Leaf lengths'!$J$6:$Q$104,VLOOKUP(F2796,'Leaf lengths'!$S$1:$T$6,2,FALSE),FALSE)</f>
        <v>242.5</v>
      </c>
      <c r="X2796">
        <f t="shared" si="202"/>
        <v>6.1855670103092786E-2</v>
      </c>
      <c r="Y2796">
        <f t="shared" si="201"/>
        <v>12.061855670103093</v>
      </c>
      <c r="Z2796">
        <f t="shared" si="200"/>
        <v>25</v>
      </c>
      <c r="AD2796" t="str">
        <f t="shared" si="198"/>
        <v/>
      </c>
    </row>
    <row r="2797" spans="1:30" ht="15" hidden="1" customHeight="1" x14ac:dyDescent="0.3">
      <c r="A2797" t="s">
        <v>417</v>
      </c>
      <c r="B2797">
        <f t="shared" si="199"/>
        <v>400079</v>
      </c>
      <c r="C2797">
        <v>79</v>
      </c>
      <c r="D2797">
        <f>VLOOKUP($B2797,TrialDesign!$E$2:$I$1147,5,FALSE)</f>
        <v>8</v>
      </c>
      <c r="E2797" t="str">
        <f>VLOOKUP($B2797,TrialDesign!$E$2:$I$1147,3,FALSE)</f>
        <v>Nil</v>
      </c>
      <c r="F2797" t="str">
        <f>VLOOKUP($B2797,TrialDesign!$E$2:$I$1147,4,FALSE)</f>
        <v>BattenSpring</v>
      </c>
      <c r="G2797" s="1">
        <v>41946</v>
      </c>
      <c r="H2797" s="1" t="str">
        <f>VLOOKUP(B2797,TrialDesign!$E$2:$J$1147,6,FALSE)</f>
        <v>None_8h</v>
      </c>
      <c r="K2797">
        <v>2</v>
      </c>
      <c r="L2797">
        <v>1</v>
      </c>
      <c r="M2797">
        <v>12</v>
      </c>
      <c r="N2797">
        <v>13</v>
      </c>
      <c r="O2797">
        <v>167</v>
      </c>
      <c r="P2797">
        <v>260</v>
      </c>
      <c r="Q2797">
        <v>10</v>
      </c>
      <c r="R2797">
        <v>1</v>
      </c>
      <c r="S2797">
        <v>13</v>
      </c>
      <c r="T2797">
        <v>62</v>
      </c>
      <c r="U2797" t="s">
        <v>21</v>
      </c>
      <c r="V2797">
        <v>3</v>
      </c>
      <c r="W2797">
        <f>VLOOKUP(H2797&amp;"_"&amp;M2797+1,'Leaf lengths'!$J$6:$Q$104,VLOOKUP(F2797,'Leaf lengths'!$S$1:$T$6,2,FALSE),FALSE)</f>
        <v>242.5</v>
      </c>
      <c r="X2797">
        <f t="shared" si="202"/>
        <v>4.1237113402061855E-2</v>
      </c>
      <c r="Y2797">
        <f t="shared" si="201"/>
        <v>12.041237113402062</v>
      </c>
      <c r="Z2797">
        <f t="shared" si="200"/>
        <v>26</v>
      </c>
      <c r="AD2797" t="str">
        <f t="shared" si="198"/>
        <v/>
      </c>
    </row>
    <row r="2798" spans="1:30" ht="15" hidden="1" customHeight="1" x14ac:dyDescent="0.3">
      <c r="A2798" t="s">
        <v>417</v>
      </c>
      <c r="B2798">
        <f t="shared" si="199"/>
        <v>400079</v>
      </c>
      <c r="C2798">
        <v>79</v>
      </c>
      <c r="D2798">
        <f>VLOOKUP($B2798,TrialDesign!$E$2:$I$1147,5,FALSE)</f>
        <v>8</v>
      </c>
      <c r="E2798" t="str">
        <f>VLOOKUP($B2798,TrialDesign!$E$2:$I$1147,3,FALSE)</f>
        <v>Nil</v>
      </c>
      <c r="F2798" t="str">
        <f>VLOOKUP($B2798,TrialDesign!$E$2:$I$1147,4,FALSE)</f>
        <v>BattenSpring</v>
      </c>
      <c r="G2798" s="1">
        <v>41946</v>
      </c>
      <c r="H2798" s="1" t="str">
        <f>VLOOKUP(B2798,TrialDesign!$E$2:$J$1147,6,FALSE)</f>
        <v>None_8h</v>
      </c>
      <c r="K2798">
        <v>3</v>
      </c>
      <c r="L2798">
        <v>2</v>
      </c>
      <c r="M2798">
        <v>11</v>
      </c>
      <c r="N2798">
        <v>12</v>
      </c>
      <c r="O2798">
        <v>147</v>
      </c>
      <c r="P2798">
        <v>276</v>
      </c>
      <c r="Q2798">
        <v>158</v>
      </c>
      <c r="R2798">
        <v>1</v>
      </c>
      <c r="S2798">
        <v>13</v>
      </c>
      <c r="T2798">
        <v>51</v>
      </c>
      <c r="U2798" t="s">
        <v>21</v>
      </c>
      <c r="V2798">
        <v>3</v>
      </c>
      <c r="W2798">
        <f>VLOOKUP(H2798&amp;"_"&amp;M2798+1,'Leaf lengths'!$J$6:$Q$104,VLOOKUP(F2798,'Leaf lengths'!$S$1:$T$6,2,FALSE),FALSE)</f>
        <v>242.5</v>
      </c>
      <c r="X2798">
        <f t="shared" si="202"/>
        <v>0.65154639175257734</v>
      </c>
      <c r="Y2798">
        <f t="shared" si="201"/>
        <v>11.651546391752577</v>
      </c>
      <c r="Z2798">
        <f t="shared" si="200"/>
        <v>25</v>
      </c>
      <c r="AD2798" t="str">
        <f t="shared" ref="AD2798:AD2861" si="203">IF(OR(M2798=N2798,N2798=""),"FLN","")</f>
        <v/>
      </c>
    </row>
    <row r="2799" spans="1:30" ht="15" hidden="1" customHeight="1" x14ac:dyDescent="0.3">
      <c r="A2799" t="s">
        <v>417</v>
      </c>
      <c r="B2799">
        <f t="shared" si="199"/>
        <v>400079</v>
      </c>
      <c r="C2799">
        <v>79</v>
      </c>
      <c r="D2799">
        <f>VLOOKUP($B2799,TrialDesign!$E$2:$I$1147,5,FALSE)</f>
        <v>8</v>
      </c>
      <c r="E2799" t="str">
        <f>VLOOKUP($B2799,TrialDesign!$E$2:$I$1147,3,FALSE)</f>
        <v>Nil</v>
      </c>
      <c r="F2799" t="str">
        <f>VLOOKUP($B2799,TrialDesign!$E$2:$I$1147,4,FALSE)</f>
        <v>BattenSpring</v>
      </c>
      <c r="G2799" s="1">
        <v>41946</v>
      </c>
      <c r="H2799" s="1" t="str">
        <f>VLOOKUP(B2799,TrialDesign!$E$2:$J$1147,6,FALSE)</f>
        <v>None_8h</v>
      </c>
      <c r="K2799">
        <v>4</v>
      </c>
      <c r="L2799">
        <v>1</v>
      </c>
      <c r="M2799">
        <v>12</v>
      </c>
      <c r="N2799">
        <v>12</v>
      </c>
      <c r="O2799">
        <v>167</v>
      </c>
      <c r="U2799" t="s">
        <v>20</v>
      </c>
      <c r="W2799">
        <f>VLOOKUP(H2799&amp;"_"&amp;M2799+1,'Leaf lengths'!$J$6:$Q$104,VLOOKUP(F2799,'Leaf lengths'!$S$1:$T$6,2,FALSE),FALSE)</f>
        <v>242.5</v>
      </c>
      <c r="X2799">
        <f t="shared" si="202"/>
        <v>0</v>
      </c>
      <c r="Y2799">
        <f t="shared" si="201"/>
        <v>12</v>
      </c>
      <c r="Z2799" t="str">
        <f t="shared" si="200"/>
        <v/>
      </c>
      <c r="AD2799" t="str">
        <f t="shared" si="203"/>
        <v>FLN</v>
      </c>
    </row>
    <row r="2800" spans="1:30" ht="15" hidden="1" customHeight="1" x14ac:dyDescent="0.3">
      <c r="A2800" t="s">
        <v>417</v>
      </c>
      <c r="B2800">
        <f t="shared" si="199"/>
        <v>400086</v>
      </c>
      <c r="C2800">
        <v>86</v>
      </c>
      <c r="D2800">
        <f>VLOOKUP($B2800,TrialDesign!$E$2:$I$1147,5,FALSE)</f>
        <v>8</v>
      </c>
      <c r="E2800" t="str">
        <f>VLOOKUP($B2800,TrialDesign!$E$2:$I$1147,3,FALSE)</f>
        <v>Nil</v>
      </c>
      <c r="F2800" t="str">
        <f>VLOOKUP($B2800,TrialDesign!$E$2:$I$1147,4,FALSE)</f>
        <v>BattenSpring</v>
      </c>
      <c r="G2800" s="1">
        <v>41946</v>
      </c>
      <c r="H2800" s="1" t="str">
        <f>VLOOKUP(B2800,TrialDesign!$E$2:$J$1147,6,FALSE)</f>
        <v>None_8h</v>
      </c>
      <c r="J2800">
        <v>86</v>
      </c>
      <c r="K2800">
        <v>1</v>
      </c>
      <c r="L2800">
        <v>1</v>
      </c>
      <c r="M2800">
        <v>12</v>
      </c>
      <c r="N2800">
        <v>13</v>
      </c>
      <c r="O2800">
        <v>160</v>
      </c>
      <c r="Q2800">
        <v>125</v>
      </c>
      <c r="R2800">
        <v>2</v>
      </c>
      <c r="S2800">
        <v>14</v>
      </c>
      <c r="T2800">
        <v>67</v>
      </c>
      <c r="U2800" t="s">
        <v>21</v>
      </c>
      <c r="V2800">
        <v>3</v>
      </c>
      <c r="W2800">
        <f>VLOOKUP(H2800&amp;"_"&amp;M2800+1,'Leaf lengths'!$J$6:$Q$104,VLOOKUP(F2800,'Leaf lengths'!$S$1:$T$6,2,FALSE),FALSE)</f>
        <v>242.5</v>
      </c>
      <c r="X2800">
        <f t="shared" si="202"/>
        <v>0.51546391752577314</v>
      </c>
      <c r="Y2800">
        <f t="shared" si="201"/>
        <v>12.515463917525773</v>
      </c>
      <c r="Z2800">
        <f t="shared" si="200"/>
        <v>28</v>
      </c>
      <c r="AD2800" t="str">
        <f t="shared" si="203"/>
        <v/>
      </c>
    </row>
    <row r="2801" spans="1:30" ht="15" hidden="1" customHeight="1" x14ac:dyDescent="0.3">
      <c r="A2801" t="s">
        <v>417</v>
      </c>
      <c r="B2801">
        <f t="shared" si="199"/>
        <v>400086</v>
      </c>
      <c r="C2801">
        <v>86</v>
      </c>
      <c r="D2801">
        <f>VLOOKUP($B2801,TrialDesign!$E$2:$I$1147,5,FALSE)</f>
        <v>8</v>
      </c>
      <c r="E2801" t="str">
        <f>VLOOKUP($B2801,TrialDesign!$E$2:$I$1147,3,FALSE)</f>
        <v>Nil</v>
      </c>
      <c r="F2801" t="str">
        <f>VLOOKUP($B2801,TrialDesign!$E$2:$I$1147,4,FALSE)</f>
        <v>BattenSpring</v>
      </c>
      <c r="G2801" s="1">
        <v>41946</v>
      </c>
      <c r="H2801" s="1" t="str">
        <f>VLOOKUP(B2801,TrialDesign!$E$2:$J$1147,6,FALSE)</f>
        <v>None_8h</v>
      </c>
      <c r="K2801">
        <v>2</v>
      </c>
      <c r="L2801">
        <v>2</v>
      </c>
      <c r="M2801">
        <v>12</v>
      </c>
      <c r="N2801">
        <v>13</v>
      </c>
      <c r="O2801">
        <v>119</v>
      </c>
      <c r="P2801">
        <v>225</v>
      </c>
      <c r="Q2801">
        <v>101</v>
      </c>
      <c r="R2801">
        <v>2</v>
      </c>
      <c r="S2801">
        <v>13</v>
      </c>
      <c r="T2801">
        <v>30</v>
      </c>
      <c r="U2801" t="s">
        <v>21</v>
      </c>
      <c r="V2801">
        <v>2</v>
      </c>
      <c r="W2801">
        <f>VLOOKUP(H2801&amp;"_"&amp;M2801+1,'Leaf lengths'!$J$6:$Q$104,VLOOKUP(F2801,'Leaf lengths'!$S$1:$T$6,2,FALSE),FALSE)</f>
        <v>242.5</v>
      </c>
      <c r="X2801">
        <f t="shared" si="202"/>
        <v>0.41649484536082476</v>
      </c>
      <c r="Y2801">
        <f t="shared" si="201"/>
        <v>12.416494845360825</v>
      </c>
      <c r="Z2801">
        <f t="shared" si="200"/>
        <v>27</v>
      </c>
      <c r="AD2801" t="str">
        <f t="shared" si="203"/>
        <v/>
      </c>
    </row>
    <row r="2802" spans="1:30" hidden="1" x14ac:dyDescent="0.3">
      <c r="A2802" t="s">
        <v>417</v>
      </c>
      <c r="B2802">
        <f t="shared" si="199"/>
        <v>400086</v>
      </c>
      <c r="C2802">
        <v>86</v>
      </c>
      <c r="D2802">
        <f>VLOOKUP($B2802,TrialDesign!$E$2:$I$1147,5,FALSE)</f>
        <v>8</v>
      </c>
      <c r="E2802" t="str">
        <f>VLOOKUP($B2802,TrialDesign!$E$2:$I$1147,3,FALSE)</f>
        <v>Nil</v>
      </c>
      <c r="F2802" t="str">
        <f>VLOOKUP($B2802,TrialDesign!$E$2:$I$1147,4,FALSE)</f>
        <v>BattenSpring</v>
      </c>
      <c r="G2802" s="1">
        <v>41946</v>
      </c>
      <c r="H2802" s="1" t="str">
        <f>VLOOKUP(B2802,TrialDesign!$E$2:$J$1147,6,FALSE)</f>
        <v>None_8h</v>
      </c>
      <c r="K2802">
        <v>3</v>
      </c>
      <c r="L2802">
        <v>2</v>
      </c>
      <c r="M2802">
        <v>10</v>
      </c>
      <c r="N2802">
        <v>11</v>
      </c>
      <c r="O2802">
        <v>151</v>
      </c>
      <c r="P2802">
        <v>267</v>
      </c>
      <c r="Q2802">
        <v>27</v>
      </c>
      <c r="R2802">
        <v>2</v>
      </c>
      <c r="S2802">
        <v>14</v>
      </c>
      <c r="T2802">
        <v>50</v>
      </c>
      <c r="U2802" t="s">
        <v>21</v>
      </c>
      <c r="V2802">
        <v>2</v>
      </c>
      <c r="W2802">
        <f>VLOOKUP(H2802&amp;"_"&amp;M2802+1,'Leaf lengths'!$J$6:$Q$104,VLOOKUP(F2802,'Leaf lengths'!$S$1:$T$6,2,FALSE),FALSE)</f>
        <v>315.33333333333331</v>
      </c>
      <c r="X2802">
        <f t="shared" si="202"/>
        <v>8.5623678646934473E-2</v>
      </c>
      <c r="Y2802">
        <f t="shared" si="201"/>
        <v>10.085623678646934</v>
      </c>
      <c r="Z2802">
        <f t="shared" si="200"/>
        <v>26</v>
      </c>
      <c r="AD2802" t="str">
        <f t="shared" si="203"/>
        <v/>
      </c>
    </row>
    <row r="2803" spans="1:30" hidden="1" x14ac:dyDescent="0.3">
      <c r="A2803" t="s">
        <v>417</v>
      </c>
      <c r="B2803">
        <f t="shared" si="199"/>
        <v>400086</v>
      </c>
      <c r="C2803">
        <v>86</v>
      </c>
      <c r="D2803">
        <f>VLOOKUP($B2803,TrialDesign!$E$2:$I$1147,5,FALSE)</f>
        <v>8</v>
      </c>
      <c r="E2803" t="str">
        <f>VLOOKUP($B2803,TrialDesign!$E$2:$I$1147,3,FALSE)</f>
        <v>Nil</v>
      </c>
      <c r="F2803" t="str">
        <f>VLOOKUP($B2803,TrialDesign!$E$2:$I$1147,4,FALSE)</f>
        <v>BattenSpring</v>
      </c>
      <c r="G2803" s="1">
        <v>41946</v>
      </c>
      <c r="H2803" s="1" t="str">
        <f>VLOOKUP(B2803,TrialDesign!$E$2:$J$1147,6,FALSE)</f>
        <v>None_8h</v>
      </c>
      <c r="K2803">
        <v>4</v>
      </c>
      <c r="L2803">
        <v>1</v>
      </c>
      <c r="M2803">
        <v>12</v>
      </c>
      <c r="N2803">
        <v>12</v>
      </c>
      <c r="O2803">
        <v>185</v>
      </c>
      <c r="U2803" t="s">
        <v>20</v>
      </c>
      <c r="W2803">
        <f>VLOOKUP(H2803&amp;"_"&amp;M2803+1,'Leaf lengths'!$J$6:$Q$104,VLOOKUP(F2803,'Leaf lengths'!$S$1:$T$6,2,FALSE),FALSE)</f>
        <v>242.5</v>
      </c>
      <c r="X2803">
        <f t="shared" si="202"/>
        <v>0</v>
      </c>
      <c r="Y2803">
        <f t="shared" si="201"/>
        <v>12</v>
      </c>
      <c r="Z2803" t="str">
        <f t="shared" si="200"/>
        <v/>
      </c>
      <c r="AD2803" t="str">
        <f t="shared" si="203"/>
        <v>FLN</v>
      </c>
    </row>
    <row r="2804" spans="1:30" hidden="1" x14ac:dyDescent="0.3">
      <c r="A2804" t="s">
        <v>417</v>
      </c>
      <c r="B2804">
        <f t="shared" si="199"/>
        <v>400047</v>
      </c>
      <c r="C2804">
        <v>47</v>
      </c>
      <c r="D2804">
        <f>VLOOKUP($B2804,TrialDesign!$E$2:$I$1147,5,FALSE)</f>
        <v>8</v>
      </c>
      <c r="E2804" t="str">
        <f>VLOOKUP($B2804,TrialDesign!$E$2:$I$1147,3,FALSE)</f>
        <v>Nil</v>
      </c>
      <c r="F2804" t="str">
        <f>VLOOKUP($B2804,TrialDesign!$E$2:$I$1147,4,FALSE)</f>
        <v>BattenSpring</v>
      </c>
      <c r="G2804" s="1">
        <v>41974</v>
      </c>
      <c r="H2804" s="1" t="str">
        <f>VLOOKUP(B2804,TrialDesign!$E$2:$J$1147,6,FALSE)</f>
        <v>None_8h</v>
      </c>
      <c r="J2804" t="s">
        <v>342</v>
      </c>
      <c r="K2804">
        <v>1</v>
      </c>
      <c r="M2804">
        <v>13</v>
      </c>
      <c r="O2804">
        <v>240</v>
      </c>
      <c r="S2804">
        <v>12</v>
      </c>
      <c r="V2804">
        <v>3</v>
      </c>
      <c r="W2804">
        <f>VLOOKUP(H2804&amp;"_"&amp;M2804+1,'Leaf lengths'!$J$6:$Q$104,VLOOKUP(F2804,'Leaf lengths'!$S$1:$T$6,2,FALSE),FALSE)</f>
        <v>242.5</v>
      </c>
      <c r="X2804">
        <f t="shared" si="202"/>
        <v>0</v>
      </c>
      <c r="Y2804">
        <f t="shared" si="201"/>
        <v>13</v>
      </c>
      <c r="Z2804">
        <f t="shared" si="200"/>
        <v>25</v>
      </c>
      <c r="AD2804" t="str">
        <f t="shared" si="203"/>
        <v>FLN</v>
      </c>
    </row>
    <row r="2805" spans="1:30" hidden="1" x14ac:dyDescent="0.3">
      <c r="A2805" t="s">
        <v>417</v>
      </c>
      <c r="B2805">
        <f t="shared" si="199"/>
        <v>400047</v>
      </c>
      <c r="C2805">
        <v>47</v>
      </c>
      <c r="D2805">
        <f>VLOOKUP($B2805,TrialDesign!$E$2:$I$1147,5,FALSE)</f>
        <v>8</v>
      </c>
      <c r="E2805" t="str">
        <f>VLOOKUP($B2805,TrialDesign!$E$2:$I$1147,3,FALSE)</f>
        <v>Nil</v>
      </c>
      <c r="F2805" t="str">
        <f>VLOOKUP($B2805,TrialDesign!$E$2:$I$1147,4,FALSE)</f>
        <v>BattenSpring</v>
      </c>
      <c r="G2805" s="1">
        <v>41974</v>
      </c>
      <c r="H2805" s="1" t="str">
        <f>VLOOKUP(B2805,TrialDesign!$E$2:$J$1147,6,FALSE)</f>
        <v>None_8h</v>
      </c>
      <c r="K2805">
        <v>2</v>
      </c>
      <c r="M2805">
        <v>12</v>
      </c>
      <c r="O2805">
        <v>220</v>
      </c>
      <c r="S2805">
        <v>10</v>
      </c>
      <c r="V2805">
        <v>4</v>
      </c>
      <c r="W2805">
        <f>VLOOKUP(H2805&amp;"_"&amp;M2805+1,'Leaf lengths'!$J$6:$Q$104,VLOOKUP(F2805,'Leaf lengths'!$S$1:$T$6,2,FALSE),FALSE)</f>
        <v>242.5</v>
      </c>
      <c r="X2805">
        <f t="shared" si="202"/>
        <v>0</v>
      </c>
      <c r="Y2805">
        <f t="shared" si="201"/>
        <v>12</v>
      </c>
      <c r="Z2805">
        <f t="shared" si="200"/>
        <v>22</v>
      </c>
      <c r="AD2805" t="str">
        <f t="shared" si="203"/>
        <v>FLN</v>
      </c>
    </row>
    <row r="2806" spans="1:30" hidden="1" x14ac:dyDescent="0.3">
      <c r="A2806" t="s">
        <v>417</v>
      </c>
      <c r="B2806">
        <f t="shared" si="199"/>
        <v>400047</v>
      </c>
      <c r="C2806">
        <v>47</v>
      </c>
      <c r="D2806">
        <f>VLOOKUP($B2806,TrialDesign!$E$2:$I$1147,5,FALSE)</f>
        <v>8</v>
      </c>
      <c r="E2806" t="str">
        <f>VLOOKUP($B2806,TrialDesign!$E$2:$I$1147,3,FALSE)</f>
        <v>Nil</v>
      </c>
      <c r="F2806" t="str">
        <f>VLOOKUP($B2806,TrialDesign!$E$2:$I$1147,4,FALSE)</f>
        <v>BattenSpring</v>
      </c>
      <c r="G2806" s="1">
        <v>41974</v>
      </c>
      <c r="H2806" s="1" t="str">
        <f>VLOOKUP(B2806,TrialDesign!$E$2:$J$1147,6,FALSE)</f>
        <v>None_8h</v>
      </c>
      <c r="K2806">
        <v>3</v>
      </c>
      <c r="M2806">
        <v>12</v>
      </c>
      <c r="O2806">
        <v>220</v>
      </c>
      <c r="V2806">
        <v>3</v>
      </c>
      <c r="W2806">
        <f>VLOOKUP(H2806&amp;"_"&amp;M2806+1,'Leaf lengths'!$J$6:$Q$104,VLOOKUP(F2806,'Leaf lengths'!$S$1:$T$6,2,FALSE),FALSE)</f>
        <v>242.5</v>
      </c>
      <c r="X2806">
        <f t="shared" si="202"/>
        <v>0</v>
      </c>
      <c r="Y2806">
        <f t="shared" si="201"/>
        <v>12</v>
      </c>
      <c r="Z2806" t="str">
        <f t="shared" si="200"/>
        <v/>
      </c>
      <c r="AD2806" t="str">
        <f t="shared" si="203"/>
        <v>FLN</v>
      </c>
    </row>
    <row r="2807" spans="1:30" hidden="1" x14ac:dyDescent="0.3">
      <c r="A2807" t="s">
        <v>417</v>
      </c>
      <c r="B2807">
        <f t="shared" si="199"/>
        <v>400053</v>
      </c>
      <c r="C2807">
        <v>53</v>
      </c>
      <c r="D2807">
        <f>VLOOKUP($B2807,TrialDesign!$E$2:$I$1147,5,FALSE)</f>
        <v>8</v>
      </c>
      <c r="E2807" t="str">
        <f>VLOOKUP($B2807,TrialDesign!$E$2:$I$1147,3,FALSE)</f>
        <v>Nil</v>
      </c>
      <c r="F2807" t="str">
        <f>VLOOKUP($B2807,TrialDesign!$E$2:$I$1147,4,FALSE)</f>
        <v>BattenSpring</v>
      </c>
      <c r="G2807" s="1">
        <v>41974</v>
      </c>
      <c r="H2807" s="1" t="str">
        <f>VLOOKUP(B2807,TrialDesign!$E$2:$J$1147,6,FALSE)</f>
        <v>None_8h</v>
      </c>
      <c r="J2807" t="s">
        <v>339</v>
      </c>
      <c r="K2807">
        <v>1</v>
      </c>
      <c r="M2807">
        <v>12</v>
      </c>
      <c r="O2807">
        <v>365</v>
      </c>
      <c r="S2807">
        <v>11</v>
      </c>
      <c r="V2807">
        <v>5</v>
      </c>
      <c r="W2807">
        <f>VLOOKUP(H2807&amp;"_"&amp;M2807+1,'Leaf lengths'!$J$6:$Q$104,VLOOKUP(F2807,'Leaf lengths'!$S$1:$T$6,2,FALSE),FALSE)</f>
        <v>242.5</v>
      </c>
      <c r="X2807">
        <f t="shared" si="202"/>
        <v>0</v>
      </c>
      <c r="Y2807">
        <f t="shared" si="201"/>
        <v>12</v>
      </c>
      <c r="Z2807">
        <f t="shared" si="200"/>
        <v>23</v>
      </c>
      <c r="AD2807" t="str">
        <f t="shared" si="203"/>
        <v>FLN</v>
      </c>
    </row>
    <row r="2808" spans="1:30" hidden="1" x14ac:dyDescent="0.3">
      <c r="A2808" t="s">
        <v>417</v>
      </c>
      <c r="B2808">
        <f t="shared" si="199"/>
        <v>400053</v>
      </c>
      <c r="C2808">
        <v>53</v>
      </c>
      <c r="D2808">
        <f>VLOOKUP($B2808,TrialDesign!$E$2:$I$1147,5,FALSE)</f>
        <v>8</v>
      </c>
      <c r="E2808" t="str">
        <f>VLOOKUP($B2808,TrialDesign!$E$2:$I$1147,3,FALSE)</f>
        <v>Nil</v>
      </c>
      <c r="F2808" t="str">
        <f>VLOOKUP($B2808,TrialDesign!$E$2:$I$1147,4,FALSE)</f>
        <v>BattenSpring</v>
      </c>
      <c r="G2808" s="1">
        <v>41974</v>
      </c>
      <c r="H2808" s="1" t="str">
        <f>VLOOKUP(B2808,TrialDesign!$E$2:$J$1147,6,FALSE)</f>
        <v>None_8h</v>
      </c>
      <c r="K2808">
        <v>2</v>
      </c>
      <c r="M2808">
        <v>14</v>
      </c>
      <c r="O2808">
        <v>345</v>
      </c>
      <c r="V2808">
        <v>5</v>
      </c>
      <c r="W2808">
        <f>VLOOKUP(H2808&amp;"_"&amp;M2808+1,'Leaf lengths'!$J$6:$Q$104,VLOOKUP(F2808,'Leaf lengths'!$S$1:$T$6,2,FALSE),FALSE)</f>
        <v>242.5</v>
      </c>
      <c r="X2808">
        <f t="shared" si="202"/>
        <v>0</v>
      </c>
      <c r="Y2808">
        <f t="shared" si="201"/>
        <v>14</v>
      </c>
      <c r="Z2808" t="str">
        <f t="shared" si="200"/>
        <v/>
      </c>
      <c r="AD2808" t="str">
        <f t="shared" si="203"/>
        <v>FLN</v>
      </c>
    </row>
    <row r="2809" spans="1:30" hidden="1" x14ac:dyDescent="0.3">
      <c r="A2809" t="s">
        <v>417</v>
      </c>
      <c r="B2809">
        <f t="shared" si="199"/>
        <v>400053</v>
      </c>
      <c r="C2809">
        <v>53</v>
      </c>
      <c r="D2809">
        <f>VLOOKUP($B2809,TrialDesign!$E$2:$I$1147,5,FALSE)</f>
        <v>8</v>
      </c>
      <c r="E2809" t="str">
        <f>VLOOKUP($B2809,TrialDesign!$E$2:$I$1147,3,FALSE)</f>
        <v>Nil</v>
      </c>
      <c r="F2809" t="str">
        <f>VLOOKUP($B2809,TrialDesign!$E$2:$I$1147,4,FALSE)</f>
        <v>BattenSpring</v>
      </c>
      <c r="G2809" s="1">
        <v>41974</v>
      </c>
      <c r="H2809" s="1" t="str">
        <f>VLOOKUP(B2809,TrialDesign!$E$2:$J$1147,6,FALSE)</f>
        <v>None_8h</v>
      </c>
      <c r="K2809">
        <v>3</v>
      </c>
      <c r="M2809">
        <v>12</v>
      </c>
      <c r="O2809">
        <v>355</v>
      </c>
      <c r="V2809">
        <v>5</v>
      </c>
      <c r="W2809">
        <f>VLOOKUP(H2809&amp;"_"&amp;M2809+1,'Leaf lengths'!$J$6:$Q$104,VLOOKUP(F2809,'Leaf lengths'!$S$1:$T$6,2,FALSE),FALSE)</f>
        <v>242.5</v>
      </c>
      <c r="X2809">
        <f t="shared" si="202"/>
        <v>0</v>
      </c>
      <c r="Y2809">
        <f t="shared" si="201"/>
        <v>12</v>
      </c>
      <c r="Z2809" t="str">
        <f t="shared" si="200"/>
        <v/>
      </c>
      <c r="AD2809" t="str">
        <f t="shared" si="203"/>
        <v>FLN</v>
      </c>
    </row>
    <row r="2810" spans="1:30" hidden="1" x14ac:dyDescent="0.3">
      <c r="A2810" t="s">
        <v>417</v>
      </c>
      <c r="B2810">
        <f t="shared" si="199"/>
        <v>400053</v>
      </c>
      <c r="C2810">
        <v>53</v>
      </c>
      <c r="D2810">
        <f>VLOOKUP($B2810,TrialDesign!$E$2:$I$1147,5,FALSE)</f>
        <v>8</v>
      </c>
      <c r="E2810" t="str">
        <f>VLOOKUP($B2810,TrialDesign!$E$2:$I$1147,3,FALSE)</f>
        <v>Nil</v>
      </c>
      <c r="F2810" t="str">
        <f>VLOOKUP($B2810,TrialDesign!$E$2:$I$1147,4,FALSE)</f>
        <v>BattenSpring</v>
      </c>
      <c r="G2810" s="1">
        <v>41974</v>
      </c>
      <c r="H2810" s="1" t="str">
        <f>VLOOKUP(B2810,TrialDesign!$E$2:$J$1147,6,FALSE)</f>
        <v>None_8h</v>
      </c>
      <c r="K2810">
        <v>4</v>
      </c>
      <c r="M2810">
        <v>13</v>
      </c>
      <c r="O2810">
        <v>370</v>
      </c>
      <c r="V2810">
        <v>5</v>
      </c>
      <c r="W2810">
        <f>VLOOKUP(H2810&amp;"_"&amp;M2810+1,'Leaf lengths'!$J$6:$Q$104,VLOOKUP(F2810,'Leaf lengths'!$S$1:$T$6,2,FALSE),FALSE)</f>
        <v>242.5</v>
      </c>
      <c r="X2810">
        <f t="shared" si="202"/>
        <v>0</v>
      </c>
      <c r="Y2810">
        <f t="shared" si="201"/>
        <v>13</v>
      </c>
      <c r="Z2810" t="str">
        <f t="shared" si="200"/>
        <v/>
      </c>
      <c r="AD2810" t="str">
        <f t="shared" si="203"/>
        <v>FLN</v>
      </c>
    </row>
    <row r="2811" spans="1:30" hidden="1" x14ac:dyDescent="0.3">
      <c r="A2811" t="s">
        <v>417</v>
      </c>
      <c r="B2811">
        <f t="shared" si="199"/>
        <v>400070</v>
      </c>
      <c r="C2811">
        <v>70</v>
      </c>
      <c r="D2811">
        <f>VLOOKUP($B2811,TrialDesign!$E$2:$I$1147,5,FALSE)</f>
        <v>8</v>
      </c>
      <c r="E2811" t="str">
        <f>VLOOKUP($B2811,TrialDesign!$E$2:$I$1147,3,FALSE)</f>
        <v>Nil</v>
      </c>
      <c r="F2811" t="str">
        <f>VLOOKUP($B2811,TrialDesign!$E$2:$I$1147,4,FALSE)</f>
        <v>BattenSpring</v>
      </c>
      <c r="G2811" s="1">
        <v>41974</v>
      </c>
      <c r="H2811" s="1" t="str">
        <f>VLOOKUP(B2811,TrialDesign!$E$2:$J$1147,6,FALSE)</f>
        <v>None_8h</v>
      </c>
      <c r="J2811" t="s">
        <v>340</v>
      </c>
      <c r="K2811">
        <v>1</v>
      </c>
      <c r="M2811">
        <v>12</v>
      </c>
      <c r="O2811">
        <v>331</v>
      </c>
      <c r="S2811">
        <v>16</v>
      </c>
      <c r="V2811">
        <v>4</v>
      </c>
      <c r="W2811">
        <f>VLOOKUP(H2811&amp;"_"&amp;M2811+1,'Leaf lengths'!$J$6:$Q$104,VLOOKUP(F2811,'Leaf lengths'!$S$1:$T$6,2,FALSE),FALSE)</f>
        <v>242.5</v>
      </c>
      <c r="X2811">
        <f t="shared" si="202"/>
        <v>0</v>
      </c>
      <c r="Y2811">
        <f t="shared" si="201"/>
        <v>12</v>
      </c>
      <c r="Z2811">
        <f t="shared" si="200"/>
        <v>28</v>
      </c>
      <c r="AD2811" t="str">
        <f t="shared" si="203"/>
        <v>FLN</v>
      </c>
    </row>
    <row r="2812" spans="1:30" hidden="1" x14ac:dyDescent="0.3">
      <c r="A2812" t="s">
        <v>417</v>
      </c>
      <c r="B2812">
        <f t="shared" si="199"/>
        <v>400070</v>
      </c>
      <c r="C2812">
        <v>70</v>
      </c>
      <c r="D2812">
        <f>VLOOKUP($B2812,TrialDesign!$E$2:$I$1147,5,FALSE)</f>
        <v>8</v>
      </c>
      <c r="E2812" t="str">
        <f>VLOOKUP($B2812,TrialDesign!$E$2:$I$1147,3,FALSE)</f>
        <v>Nil</v>
      </c>
      <c r="F2812" t="str">
        <f>VLOOKUP($B2812,TrialDesign!$E$2:$I$1147,4,FALSE)</f>
        <v>BattenSpring</v>
      </c>
      <c r="G2812" s="1">
        <v>41974</v>
      </c>
      <c r="H2812" s="1" t="str">
        <f>VLOOKUP(B2812,TrialDesign!$E$2:$J$1147,6,FALSE)</f>
        <v>None_8h</v>
      </c>
      <c r="K2812">
        <v>2</v>
      </c>
      <c r="M2812">
        <v>12</v>
      </c>
      <c r="O2812">
        <v>350</v>
      </c>
      <c r="S2812">
        <v>12</v>
      </c>
      <c r="V2812">
        <v>5</v>
      </c>
      <c r="W2812">
        <f>VLOOKUP(H2812&amp;"_"&amp;M2812+1,'Leaf lengths'!$J$6:$Q$104,VLOOKUP(F2812,'Leaf lengths'!$S$1:$T$6,2,FALSE),FALSE)</f>
        <v>242.5</v>
      </c>
      <c r="X2812">
        <f t="shared" si="202"/>
        <v>0</v>
      </c>
      <c r="Y2812">
        <f t="shared" si="201"/>
        <v>12</v>
      </c>
      <c r="Z2812">
        <f t="shared" si="200"/>
        <v>24</v>
      </c>
      <c r="AD2812" t="str">
        <f t="shared" si="203"/>
        <v>FLN</v>
      </c>
    </row>
    <row r="2813" spans="1:30" hidden="1" x14ac:dyDescent="0.3">
      <c r="A2813" t="s">
        <v>417</v>
      </c>
      <c r="B2813">
        <f t="shared" si="199"/>
        <v>400070</v>
      </c>
      <c r="C2813">
        <v>70</v>
      </c>
      <c r="D2813">
        <f>VLOOKUP($B2813,TrialDesign!$E$2:$I$1147,5,FALSE)</f>
        <v>8</v>
      </c>
      <c r="E2813" t="str">
        <f>VLOOKUP($B2813,TrialDesign!$E$2:$I$1147,3,FALSE)</f>
        <v>Nil</v>
      </c>
      <c r="F2813" t="str">
        <f>VLOOKUP($B2813,TrialDesign!$E$2:$I$1147,4,FALSE)</f>
        <v>BattenSpring</v>
      </c>
      <c r="G2813" s="1">
        <v>41974</v>
      </c>
      <c r="H2813" s="1" t="str">
        <f>VLOOKUP(B2813,TrialDesign!$E$2:$J$1147,6,FALSE)</f>
        <v>None_8h</v>
      </c>
      <c r="K2813">
        <v>3</v>
      </c>
      <c r="M2813">
        <v>14</v>
      </c>
      <c r="O2813">
        <v>340</v>
      </c>
      <c r="S2813">
        <v>12</v>
      </c>
      <c r="V2813">
        <v>5</v>
      </c>
      <c r="W2813">
        <f>VLOOKUP(H2813&amp;"_"&amp;M2813+1,'Leaf lengths'!$J$6:$Q$104,VLOOKUP(F2813,'Leaf lengths'!$S$1:$T$6,2,FALSE),FALSE)</f>
        <v>242.5</v>
      </c>
      <c r="X2813">
        <f t="shared" si="202"/>
        <v>0</v>
      </c>
      <c r="Y2813">
        <f t="shared" si="201"/>
        <v>14</v>
      </c>
      <c r="Z2813">
        <f t="shared" si="200"/>
        <v>26</v>
      </c>
      <c r="AD2813" t="str">
        <f t="shared" si="203"/>
        <v>FLN</v>
      </c>
    </row>
    <row r="2814" spans="1:30" hidden="1" x14ac:dyDescent="0.3">
      <c r="A2814" t="s">
        <v>417</v>
      </c>
      <c r="B2814">
        <f t="shared" si="199"/>
        <v>400070</v>
      </c>
      <c r="C2814">
        <v>70</v>
      </c>
      <c r="D2814">
        <f>VLOOKUP($B2814,TrialDesign!$E$2:$I$1147,5,FALSE)</f>
        <v>8</v>
      </c>
      <c r="E2814" t="str">
        <f>VLOOKUP($B2814,TrialDesign!$E$2:$I$1147,3,FALSE)</f>
        <v>Nil</v>
      </c>
      <c r="F2814" t="str">
        <f>VLOOKUP($B2814,TrialDesign!$E$2:$I$1147,4,FALSE)</f>
        <v>BattenSpring</v>
      </c>
      <c r="G2814" s="1">
        <v>41974</v>
      </c>
      <c r="H2814" s="1" t="str">
        <f>VLOOKUP(B2814,TrialDesign!$E$2:$J$1147,6,FALSE)</f>
        <v>None_8h</v>
      </c>
      <c r="K2814">
        <v>4</v>
      </c>
      <c r="M2814">
        <v>12</v>
      </c>
      <c r="O2814">
        <v>390</v>
      </c>
      <c r="S2814">
        <v>11</v>
      </c>
      <c r="V2814">
        <v>5</v>
      </c>
      <c r="W2814">
        <f>VLOOKUP(H2814&amp;"_"&amp;M2814+1,'Leaf lengths'!$J$6:$Q$104,VLOOKUP(F2814,'Leaf lengths'!$S$1:$T$6,2,FALSE),FALSE)</f>
        <v>242.5</v>
      </c>
      <c r="X2814">
        <f t="shared" si="202"/>
        <v>0</v>
      </c>
      <c r="Y2814">
        <f t="shared" si="201"/>
        <v>12</v>
      </c>
      <c r="Z2814">
        <f t="shared" si="200"/>
        <v>23</v>
      </c>
      <c r="AD2814" t="str">
        <f t="shared" si="203"/>
        <v>FLN</v>
      </c>
    </row>
    <row r="2815" spans="1:30" hidden="1" x14ac:dyDescent="0.3">
      <c r="A2815" t="s">
        <v>417</v>
      </c>
      <c r="B2815">
        <f t="shared" si="199"/>
        <v>400076</v>
      </c>
      <c r="C2815">
        <v>76</v>
      </c>
      <c r="D2815">
        <f>VLOOKUP($B2815,TrialDesign!$E$2:$I$1147,5,FALSE)</f>
        <v>8</v>
      </c>
      <c r="E2815" t="str">
        <f>VLOOKUP($B2815,TrialDesign!$E$2:$I$1147,3,FALSE)</f>
        <v>Nil</v>
      </c>
      <c r="F2815" t="str">
        <f>VLOOKUP($B2815,TrialDesign!$E$2:$I$1147,4,FALSE)</f>
        <v>BattenSpring</v>
      </c>
      <c r="G2815" s="1">
        <v>41974</v>
      </c>
      <c r="H2815" s="1" t="str">
        <f>VLOOKUP(B2815,TrialDesign!$E$2:$J$1147,6,FALSE)</f>
        <v>None_8h</v>
      </c>
      <c r="J2815" t="s">
        <v>358</v>
      </c>
      <c r="K2815">
        <v>1</v>
      </c>
      <c r="M2815">
        <v>13</v>
      </c>
      <c r="O2815">
        <v>370</v>
      </c>
      <c r="S2815">
        <v>15</v>
      </c>
      <c r="V2815">
        <v>7</v>
      </c>
      <c r="W2815">
        <f>VLOOKUP(H2815&amp;"_"&amp;M2815+1,'Leaf lengths'!$J$6:$Q$104,VLOOKUP(F2815,'Leaf lengths'!$S$1:$T$6,2,FALSE),FALSE)</f>
        <v>242.5</v>
      </c>
      <c r="X2815">
        <f t="shared" si="202"/>
        <v>0</v>
      </c>
      <c r="Y2815">
        <f t="shared" si="201"/>
        <v>13</v>
      </c>
      <c r="Z2815">
        <f t="shared" si="200"/>
        <v>28</v>
      </c>
      <c r="AD2815" t="str">
        <f t="shared" si="203"/>
        <v>FLN</v>
      </c>
    </row>
    <row r="2816" spans="1:30" hidden="1" x14ac:dyDescent="0.3">
      <c r="A2816" t="s">
        <v>417</v>
      </c>
      <c r="B2816">
        <f t="shared" si="199"/>
        <v>400076</v>
      </c>
      <c r="C2816">
        <v>76</v>
      </c>
      <c r="D2816">
        <f>VLOOKUP($B2816,TrialDesign!$E$2:$I$1147,5,FALSE)</f>
        <v>8</v>
      </c>
      <c r="E2816" t="str">
        <f>VLOOKUP($B2816,TrialDesign!$E$2:$I$1147,3,FALSE)</f>
        <v>Nil</v>
      </c>
      <c r="F2816" t="str">
        <f>VLOOKUP($B2816,TrialDesign!$E$2:$I$1147,4,FALSE)</f>
        <v>BattenSpring</v>
      </c>
      <c r="G2816" s="1">
        <v>41974</v>
      </c>
      <c r="H2816" s="1" t="str">
        <f>VLOOKUP(B2816,TrialDesign!$E$2:$J$1147,6,FALSE)</f>
        <v>None_8h</v>
      </c>
      <c r="K2816">
        <v>2</v>
      </c>
      <c r="M2816">
        <v>12</v>
      </c>
      <c r="O2816">
        <v>314</v>
      </c>
      <c r="S2816">
        <v>13</v>
      </c>
      <c r="V2816">
        <v>7</v>
      </c>
      <c r="W2816">
        <f>VLOOKUP(H2816&amp;"_"&amp;M2816+1,'Leaf lengths'!$J$6:$Q$104,VLOOKUP(F2816,'Leaf lengths'!$S$1:$T$6,2,FALSE),FALSE)</f>
        <v>242.5</v>
      </c>
      <c r="X2816">
        <f t="shared" si="202"/>
        <v>0</v>
      </c>
      <c r="Y2816">
        <f t="shared" si="201"/>
        <v>12</v>
      </c>
      <c r="Z2816">
        <f t="shared" si="200"/>
        <v>25</v>
      </c>
      <c r="AD2816" t="str">
        <f t="shared" si="203"/>
        <v>FLN</v>
      </c>
    </row>
    <row r="2817" spans="1:30" hidden="1" x14ac:dyDescent="0.3">
      <c r="A2817" t="s">
        <v>417</v>
      </c>
      <c r="B2817">
        <f t="shared" si="199"/>
        <v>400076</v>
      </c>
      <c r="C2817">
        <v>76</v>
      </c>
      <c r="D2817">
        <f>VLOOKUP($B2817,TrialDesign!$E$2:$I$1147,5,FALSE)</f>
        <v>8</v>
      </c>
      <c r="E2817" t="str">
        <f>VLOOKUP($B2817,TrialDesign!$E$2:$I$1147,3,FALSE)</f>
        <v>Nil</v>
      </c>
      <c r="F2817" t="str">
        <f>VLOOKUP($B2817,TrialDesign!$E$2:$I$1147,4,FALSE)</f>
        <v>BattenSpring</v>
      </c>
      <c r="G2817" s="1">
        <v>41974</v>
      </c>
      <c r="H2817" s="1" t="str">
        <f>VLOOKUP(B2817,TrialDesign!$E$2:$J$1147,6,FALSE)</f>
        <v>None_8h</v>
      </c>
      <c r="K2817">
        <v>3</v>
      </c>
      <c r="M2817">
        <v>12</v>
      </c>
      <c r="O2817">
        <v>325</v>
      </c>
      <c r="S2817">
        <v>12</v>
      </c>
      <c r="V2817">
        <v>7</v>
      </c>
      <c r="W2817">
        <f>VLOOKUP(H2817&amp;"_"&amp;M2817+1,'Leaf lengths'!$J$6:$Q$104,VLOOKUP(F2817,'Leaf lengths'!$S$1:$T$6,2,FALSE),FALSE)</f>
        <v>242.5</v>
      </c>
      <c r="X2817">
        <f t="shared" si="202"/>
        <v>0</v>
      </c>
      <c r="Y2817">
        <f t="shared" si="201"/>
        <v>12</v>
      </c>
      <c r="Z2817">
        <f t="shared" si="200"/>
        <v>24</v>
      </c>
      <c r="AD2817" t="str">
        <f t="shared" si="203"/>
        <v>FLN</v>
      </c>
    </row>
    <row r="2818" spans="1:30" hidden="1" x14ac:dyDescent="0.3">
      <c r="A2818" t="s">
        <v>417</v>
      </c>
      <c r="B2818">
        <f t="shared" si="199"/>
        <v>400076</v>
      </c>
      <c r="C2818">
        <v>76</v>
      </c>
      <c r="D2818">
        <f>VLOOKUP($B2818,TrialDesign!$E$2:$I$1147,5,FALSE)</f>
        <v>8</v>
      </c>
      <c r="E2818" t="str">
        <f>VLOOKUP($B2818,TrialDesign!$E$2:$I$1147,3,FALSE)</f>
        <v>Nil</v>
      </c>
      <c r="F2818" t="str">
        <f>VLOOKUP($B2818,TrialDesign!$E$2:$I$1147,4,FALSE)</f>
        <v>BattenSpring</v>
      </c>
      <c r="G2818" s="1">
        <v>41974</v>
      </c>
      <c r="H2818" s="1" t="str">
        <f>VLOOKUP(B2818,TrialDesign!$E$2:$J$1147,6,FALSE)</f>
        <v>None_8h</v>
      </c>
      <c r="K2818">
        <v>4</v>
      </c>
      <c r="M2818">
        <v>11</v>
      </c>
      <c r="O2818">
        <v>300</v>
      </c>
      <c r="S2818">
        <v>13</v>
      </c>
      <c r="V2818">
        <v>5</v>
      </c>
      <c r="W2818">
        <f>VLOOKUP(H2818&amp;"_"&amp;M2818+1,'Leaf lengths'!$J$6:$Q$104,VLOOKUP(F2818,'Leaf lengths'!$S$1:$T$6,2,FALSE),FALSE)</f>
        <v>242.5</v>
      </c>
      <c r="X2818">
        <f t="shared" si="202"/>
        <v>0</v>
      </c>
      <c r="Y2818">
        <f t="shared" si="201"/>
        <v>11</v>
      </c>
      <c r="Z2818">
        <f t="shared" si="200"/>
        <v>24</v>
      </c>
      <c r="AD2818" t="str">
        <f t="shared" si="203"/>
        <v>FLN</v>
      </c>
    </row>
    <row r="2819" spans="1:30" hidden="1" x14ac:dyDescent="0.3">
      <c r="A2819" t="s">
        <v>417</v>
      </c>
      <c r="B2819">
        <f t="shared" si="199"/>
        <v>400082</v>
      </c>
      <c r="C2819">
        <v>82</v>
      </c>
      <c r="D2819">
        <f>VLOOKUP($B2819,TrialDesign!$E$2:$I$1147,5,FALSE)</f>
        <v>8</v>
      </c>
      <c r="E2819" t="str">
        <f>VLOOKUP($B2819,TrialDesign!$E$2:$I$1147,3,FALSE)</f>
        <v>Nil</v>
      </c>
      <c r="F2819" t="str">
        <f>VLOOKUP($B2819,TrialDesign!$E$2:$I$1147,4,FALSE)</f>
        <v>BattenSpring</v>
      </c>
      <c r="G2819" s="1">
        <v>41974</v>
      </c>
      <c r="H2819" s="1" t="str">
        <f>VLOOKUP(B2819,TrialDesign!$E$2:$J$1147,6,FALSE)</f>
        <v>None_8h</v>
      </c>
      <c r="J2819" t="s">
        <v>367</v>
      </c>
      <c r="K2819">
        <v>1</v>
      </c>
      <c r="M2819">
        <v>12</v>
      </c>
      <c r="O2819">
        <v>361</v>
      </c>
      <c r="V2819">
        <v>5</v>
      </c>
      <c r="W2819">
        <f>VLOOKUP(H2819&amp;"_"&amp;M2819+1,'Leaf lengths'!$J$6:$Q$104,VLOOKUP(F2819,'Leaf lengths'!$S$1:$T$6,2,FALSE),FALSE)</f>
        <v>242.5</v>
      </c>
      <c r="X2819">
        <f t="shared" si="202"/>
        <v>0</v>
      </c>
      <c r="Y2819">
        <f t="shared" si="201"/>
        <v>12</v>
      </c>
      <c r="Z2819" t="str">
        <f t="shared" si="200"/>
        <v/>
      </c>
      <c r="AD2819" t="str">
        <f t="shared" si="203"/>
        <v>FLN</v>
      </c>
    </row>
    <row r="2820" spans="1:30" hidden="1" x14ac:dyDescent="0.3">
      <c r="A2820" t="s">
        <v>417</v>
      </c>
      <c r="B2820">
        <f t="shared" si="199"/>
        <v>400082</v>
      </c>
      <c r="C2820">
        <v>82</v>
      </c>
      <c r="D2820">
        <f>VLOOKUP($B2820,TrialDesign!$E$2:$I$1147,5,FALSE)</f>
        <v>8</v>
      </c>
      <c r="E2820" t="str">
        <f>VLOOKUP($B2820,TrialDesign!$E$2:$I$1147,3,FALSE)</f>
        <v>Nil</v>
      </c>
      <c r="F2820" t="str">
        <f>VLOOKUP($B2820,TrialDesign!$E$2:$I$1147,4,FALSE)</f>
        <v>BattenSpring</v>
      </c>
      <c r="G2820" s="1">
        <v>41974</v>
      </c>
      <c r="H2820" s="1" t="str">
        <f>VLOOKUP(B2820,TrialDesign!$E$2:$J$1147,6,FALSE)</f>
        <v>None_8h</v>
      </c>
      <c r="K2820">
        <v>2</v>
      </c>
      <c r="M2820">
        <v>13</v>
      </c>
      <c r="O2820">
        <v>400</v>
      </c>
      <c r="S2820">
        <v>12</v>
      </c>
      <c r="V2820">
        <v>7</v>
      </c>
      <c r="W2820">
        <f>VLOOKUP(H2820&amp;"_"&amp;M2820+1,'Leaf lengths'!$J$6:$Q$104,VLOOKUP(F2820,'Leaf lengths'!$S$1:$T$6,2,FALSE),FALSE)</f>
        <v>242.5</v>
      </c>
      <c r="X2820">
        <f t="shared" si="202"/>
        <v>0</v>
      </c>
      <c r="Y2820">
        <f t="shared" si="201"/>
        <v>13</v>
      </c>
      <c r="Z2820">
        <f t="shared" si="200"/>
        <v>25</v>
      </c>
      <c r="AD2820" t="str">
        <f t="shared" si="203"/>
        <v>FLN</v>
      </c>
    </row>
    <row r="2821" spans="1:30" hidden="1" x14ac:dyDescent="0.3">
      <c r="A2821" t="s">
        <v>417</v>
      </c>
      <c r="B2821">
        <f t="shared" si="199"/>
        <v>400082</v>
      </c>
      <c r="C2821">
        <v>82</v>
      </c>
      <c r="D2821">
        <f>VLOOKUP($B2821,TrialDesign!$E$2:$I$1147,5,FALSE)</f>
        <v>8</v>
      </c>
      <c r="E2821" t="str">
        <f>VLOOKUP($B2821,TrialDesign!$E$2:$I$1147,3,FALSE)</f>
        <v>Nil</v>
      </c>
      <c r="F2821" t="str">
        <f>VLOOKUP($B2821,TrialDesign!$E$2:$I$1147,4,FALSE)</f>
        <v>BattenSpring</v>
      </c>
      <c r="G2821" s="1">
        <v>41974</v>
      </c>
      <c r="H2821" s="1" t="str">
        <f>VLOOKUP(B2821,TrialDesign!$E$2:$J$1147,6,FALSE)</f>
        <v>None_8h</v>
      </c>
      <c r="K2821">
        <v>3</v>
      </c>
      <c r="M2821">
        <v>10</v>
      </c>
      <c r="O2821">
        <v>322</v>
      </c>
      <c r="V2821">
        <v>4</v>
      </c>
      <c r="W2821">
        <f>VLOOKUP(H2821&amp;"_"&amp;M2821+1,'Leaf lengths'!$J$6:$Q$104,VLOOKUP(F2821,'Leaf lengths'!$S$1:$T$6,2,FALSE),FALSE)</f>
        <v>315.33333333333331</v>
      </c>
      <c r="X2821">
        <f t="shared" si="202"/>
        <v>0</v>
      </c>
      <c r="Y2821">
        <f t="shared" si="201"/>
        <v>10</v>
      </c>
      <c r="Z2821" t="str">
        <f t="shared" si="200"/>
        <v/>
      </c>
      <c r="AD2821" t="str">
        <f t="shared" si="203"/>
        <v>FLN</v>
      </c>
    </row>
    <row r="2822" spans="1:30" hidden="1" x14ac:dyDescent="0.3">
      <c r="A2822" t="s">
        <v>417</v>
      </c>
      <c r="B2822">
        <f t="shared" si="199"/>
        <v>400082</v>
      </c>
      <c r="C2822">
        <v>82</v>
      </c>
      <c r="D2822">
        <f>VLOOKUP($B2822,TrialDesign!$E$2:$I$1147,5,FALSE)</f>
        <v>8</v>
      </c>
      <c r="E2822" t="str">
        <f>VLOOKUP($B2822,TrialDesign!$E$2:$I$1147,3,FALSE)</f>
        <v>Nil</v>
      </c>
      <c r="F2822" t="str">
        <f>VLOOKUP($B2822,TrialDesign!$E$2:$I$1147,4,FALSE)</f>
        <v>BattenSpring</v>
      </c>
      <c r="G2822" s="1">
        <v>41974</v>
      </c>
      <c r="H2822" s="1" t="str">
        <f>VLOOKUP(B2822,TrialDesign!$E$2:$J$1147,6,FALSE)</f>
        <v>None_8h</v>
      </c>
      <c r="K2822">
        <v>4</v>
      </c>
      <c r="M2822">
        <v>13</v>
      </c>
      <c r="O2822">
        <v>365</v>
      </c>
      <c r="V2822">
        <v>5</v>
      </c>
      <c r="W2822">
        <f>VLOOKUP(H2822&amp;"_"&amp;M2822+1,'Leaf lengths'!$J$6:$Q$104,VLOOKUP(F2822,'Leaf lengths'!$S$1:$T$6,2,FALSE),FALSE)</f>
        <v>242.5</v>
      </c>
      <c r="X2822">
        <f t="shared" si="202"/>
        <v>0</v>
      </c>
      <c r="Y2822">
        <f t="shared" si="201"/>
        <v>13</v>
      </c>
      <c r="Z2822" t="str">
        <f t="shared" si="200"/>
        <v/>
      </c>
      <c r="AD2822" t="str">
        <f t="shared" si="203"/>
        <v>FLN</v>
      </c>
    </row>
    <row r="2823" spans="1:30" hidden="1" x14ac:dyDescent="0.3">
      <c r="A2823" t="s">
        <v>417</v>
      </c>
      <c r="B2823">
        <f t="shared" si="199"/>
        <v>400083</v>
      </c>
      <c r="C2823">
        <v>83</v>
      </c>
      <c r="D2823">
        <f>VLOOKUP($B2823,TrialDesign!$E$2:$I$1147,5,FALSE)</f>
        <v>8</v>
      </c>
      <c r="E2823" t="str">
        <f>VLOOKUP($B2823,TrialDesign!$E$2:$I$1147,3,FALSE)</f>
        <v>Nil</v>
      </c>
      <c r="F2823" t="str">
        <f>VLOOKUP($B2823,TrialDesign!$E$2:$I$1147,4,FALSE)</f>
        <v>BattenSpring</v>
      </c>
      <c r="G2823" s="1">
        <v>41974</v>
      </c>
      <c r="H2823" s="1" t="str">
        <f>VLOOKUP(B2823,TrialDesign!$E$2:$J$1147,6,FALSE)</f>
        <v>None_8h</v>
      </c>
      <c r="J2823" t="s">
        <v>337</v>
      </c>
      <c r="K2823">
        <v>1</v>
      </c>
      <c r="M2823">
        <v>12</v>
      </c>
      <c r="O2823">
        <v>237</v>
      </c>
      <c r="S2823">
        <v>10</v>
      </c>
      <c r="V2823">
        <v>3</v>
      </c>
      <c r="W2823">
        <f>VLOOKUP(H2823&amp;"_"&amp;M2823+1,'Leaf lengths'!$J$6:$Q$104,VLOOKUP(F2823,'Leaf lengths'!$S$1:$T$6,2,FALSE),FALSE)</f>
        <v>242.5</v>
      </c>
      <c r="X2823">
        <f t="shared" si="202"/>
        <v>0</v>
      </c>
      <c r="Y2823">
        <f t="shared" si="201"/>
        <v>12</v>
      </c>
      <c r="Z2823">
        <f t="shared" si="200"/>
        <v>22</v>
      </c>
      <c r="AD2823" t="str">
        <f t="shared" si="203"/>
        <v>FLN</v>
      </c>
    </row>
    <row r="2824" spans="1:30" hidden="1" x14ac:dyDescent="0.3">
      <c r="A2824" t="s">
        <v>417</v>
      </c>
      <c r="B2824">
        <f t="shared" si="199"/>
        <v>400083</v>
      </c>
      <c r="C2824">
        <v>83</v>
      </c>
      <c r="D2824">
        <f>VLOOKUP($B2824,TrialDesign!$E$2:$I$1147,5,FALSE)</f>
        <v>8</v>
      </c>
      <c r="E2824" t="str">
        <f>VLOOKUP($B2824,TrialDesign!$E$2:$I$1147,3,FALSE)</f>
        <v>Nil</v>
      </c>
      <c r="F2824" t="str">
        <f>VLOOKUP($B2824,TrialDesign!$E$2:$I$1147,4,FALSE)</f>
        <v>BattenSpring</v>
      </c>
      <c r="G2824" s="1">
        <v>41974</v>
      </c>
      <c r="H2824" s="1" t="str">
        <f>VLOOKUP(B2824,TrialDesign!$E$2:$J$1147,6,FALSE)</f>
        <v>None_8h</v>
      </c>
      <c r="K2824">
        <v>2</v>
      </c>
      <c r="M2824">
        <v>12</v>
      </c>
      <c r="O2824">
        <v>330</v>
      </c>
      <c r="S2824">
        <v>11</v>
      </c>
      <c r="V2824">
        <v>5</v>
      </c>
      <c r="W2824">
        <f>VLOOKUP(H2824&amp;"_"&amp;M2824+1,'Leaf lengths'!$J$6:$Q$104,VLOOKUP(F2824,'Leaf lengths'!$S$1:$T$6,2,FALSE),FALSE)</f>
        <v>242.5</v>
      </c>
      <c r="X2824">
        <f t="shared" si="202"/>
        <v>0</v>
      </c>
      <c r="Y2824">
        <f t="shared" si="201"/>
        <v>12</v>
      </c>
      <c r="Z2824">
        <f t="shared" si="200"/>
        <v>23</v>
      </c>
      <c r="AD2824" t="str">
        <f t="shared" si="203"/>
        <v>FLN</v>
      </c>
    </row>
    <row r="2825" spans="1:30" hidden="1" x14ac:dyDescent="0.3">
      <c r="A2825" t="s">
        <v>417</v>
      </c>
      <c r="B2825">
        <f t="shared" si="199"/>
        <v>400083</v>
      </c>
      <c r="C2825">
        <v>83</v>
      </c>
      <c r="D2825">
        <f>VLOOKUP($B2825,TrialDesign!$E$2:$I$1147,5,FALSE)</f>
        <v>8</v>
      </c>
      <c r="E2825" t="str">
        <f>VLOOKUP($B2825,TrialDesign!$E$2:$I$1147,3,FALSE)</f>
        <v>Nil</v>
      </c>
      <c r="F2825" t="str">
        <f>VLOOKUP($B2825,TrialDesign!$E$2:$I$1147,4,FALSE)</f>
        <v>BattenSpring</v>
      </c>
      <c r="G2825" s="1">
        <v>41974</v>
      </c>
      <c r="H2825" s="1" t="str">
        <f>VLOOKUP(B2825,TrialDesign!$E$2:$J$1147,6,FALSE)</f>
        <v>None_8h</v>
      </c>
      <c r="K2825">
        <v>3</v>
      </c>
      <c r="M2825">
        <v>12</v>
      </c>
      <c r="O2825">
        <v>265</v>
      </c>
      <c r="S2825">
        <v>11</v>
      </c>
      <c r="V2825">
        <v>4</v>
      </c>
      <c r="W2825">
        <f>VLOOKUP(H2825&amp;"_"&amp;M2825+1,'Leaf lengths'!$J$6:$Q$104,VLOOKUP(F2825,'Leaf lengths'!$S$1:$T$6,2,FALSE),FALSE)</f>
        <v>242.5</v>
      </c>
      <c r="X2825">
        <f t="shared" si="202"/>
        <v>0</v>
      </c>
      <c r="Y2825">
        <f t="shared" si="201"/>
        <v>12</v>
      </c>
      <c r="Z2825">
        <f t="shared" si="200"/>
        <v>23</v>
      </c>
      <c r="AD2825" t="str">
        <f t="shared" si="203"/>
        <v>FLN</v>
      </c>
    </row>
    <row r="2826" spans="1:30" hidden="1" x14ac:dyDescent="0.3">
      <c r="A2826" t="s">
        <v>417</v>
      </c>
      <c r="B2826">
        <f t="shared" si="199"/>
        <v>400083</v>
      </c>
      <c r="C2826">
        <v>83</v>
      </c>
      <c r="D2826">
        <f>VLOOKUP($B2826,TrialDesign!$E$2:$I$1147,5,FALSE)</f>
        <v>8</v>
      </c>
      <c r="E2826" t="str">
        <f>VLOOKUP($B2826,TrialDesign!$E$2:$I$1147,3,FALSE)</f>
        <v>Nil</v>
      </c>
      <c r="F2826" t="str">
        <f>VLOOKUP($B2826,TrialDesign!$E$2:$I$1147,4,FALSE)</f>
        <v>BattenSpring</v>
      </c>
      <c r="G2826" s="1">
        <v>41974</v>
      </c>
      <c r="H2826" s="1" t="str">
        <f>VLOOKUP(B2826,TrialDesign!$E$2:$J$1147,6,FALSE)</f>
        <v>None_8h</v>
      </c>
      <c r="K2826">
        <v>4</v>
      </c>
      <c r="M2826">
        <v>12</v>
      </c>
      <c r="O2826">
        <v>275</v>
      </c>
      <c r="S2826">
        <v>11</v>
      </c>
      <c r="V2826">
        <v>5</v>
      </c>
      <c r="W2826">
        <f>VLOOKUP(H2826&amp;"_"&amp;M2826+1,'Leaf lengths'!$J$6:$Q$104,VLOOKUP(F2826,'Leaf lengths'!$S$1:$T$6,2,FALSE),FALSE)</f>
        <v>242.5</v>
      </c>
      <c r="X2826">
        <f t="shared" si="202"/>
        <v>0</v>
      </c>
      <c r="Y2826">
        <f t="shared" si="201"/>
        <v>12</v>
      </c>
      <c r="Z2826">
        <f t="shared" si="200"/>
        <v>23</v>
      </c>
      <c r="AD2826" t="str">
        <f t="shared" si="203"/>
        <v>FLN</v>
      </c>
    </row>
    <row r="2827" spans="1:30" hidden="1" x14ac:dyDescent="0.3">
      <c r="A2827" t="s">
        <v>417</v>
      </c>
      <c r="B2827">
        <f t="shared" si="199"/>
        <v>400083</v>
      </c>
      <c r="C2827">
        <v>83</v>
      </c>
      <c r="D2827">
        <f>VLOOKUP($B2827,TrialDesign!$E$2:$I$1147,5,FALSE)</f>
        <v>8</v>
      </c>
      <c r="E2827" t="str">
        <f>VLOOKUP($B2827,TrialDesign!$E$2:$I$1147,3,FALSE)</f>
        <v>Nil</v>
      </c>
      <c r="F2827" t="str">
        <f>VLOOKUP($B2827,TrialDesign!$E$2:$I$1147,4,FALSE)</f>
        <v>BattenSpring</v>
      </c>
      <c r="G2827" s="1">
        <v>41974</v>
      </c>
      <c r="H2827" s="1" t="str">
        <f>VLOOKUP(B2827,TrialDesign!$E$2:$J$1147,6,FALSE)</f>
        <v>None_8h</v>
      </c>
      <c r="J2827" t="s">
        <v>338</v>
      </c>
      <c r="K2827">
        <v>1</v>
      </c>
      <c r="M2827">
        <v>13</v>
      </c>
      <c r="O2827">
        <v>305</v>
      </c>
      <c r="S2827">
        <v>12</v>
      </c>
      <c r="V2827">
        <v>6</v>
      </c>
      <c r="W2827">
        <f>VLOOKUP(H2827&amp;"_"&amp;M2827+1,'Leaf lengths'!$J$6:$Q$104,VLOOKUP(F2827,'Leaf lengths'!$S$1:$T$6,2,FALSE),FALSE)</f>
        <v>242.5</v>
      </c>
      <c r="X2827">
        <f t="shared" si="202"/>
        <v>0</v>
      </c>
      <c r="Y2827">
        <f t="shared" si="201"/>
        <v>13</v>
      </c>
      <c r="Z2827">
        <f t="shared" si="200"/>
        <v>25</v>
      </c>
      <c r="AD2827" t="str">
        <f t="shared" si="203"/>
        <v>FLN</v>
      </c>
    </row>
    <row r="2828" spans="1:30" hidden="1" x14ac:dyDescent="0.3">
      <c r="A2828" t="s">
        <v>417</v>
      </c>
      <c r="B2828">
        <f t="shared" si="199"/>
        <v>400083</v>
      </c>
      <c r="C2828">
        <v>83</v>
      </c>
      <c r="D2828">
        <f>VLOOKUP($B2828,TrialDesign!$E$2:$I$1147,5,FALSE)</f>
        <v>8</v>
      </c>
      <c r="E2828" t="str">
        <f>VLOOKUP($B2828,TrialDesign!$E$2:$I$1147,3,FALSE)</f>
        <v>Nil</v>
      </c>
      <c r="F2828" t="str">
        <f>VLOOKUP($B2828,TrialDesign!$E$2:$I$1147,4,FALSE)</f>
        <v>BattenSpring</v>
      </c>
      <c r="G2828" s="1">
        <v>41974</v>
      </c>
      <c r="H2828" s="1" t="str">
        <f>VLOOKUP(B2828,TrialDesign!$E$2:$J$1147,6,FALSE)</f>
        <v>None_8h</v>
      </c>
      <c r="K2828">
        <v>2</v>
      </c>
      <c r="M2828">
        <v>11</v>
      </c>
      <c r="O2828">
        <v>288</v>
      </c>
      <c r="S2828">
        <v>12</v>
      </c>
      <c r="V2828">
        <v>5</v>
      </c>
      <c r="W2828">
        <f>VLOOKUP(H2828&amp;"_"&amp;M2828+1,'Leaf lengths'!$J$6:$Q$104,VLOOKUP(F2828,'Leaf lengths'!$S$1:$T$6,2,FALSE),FALSE)</f>
        <v>242.5</v>
      </c>
      <c r="X2828">
        <f t="shared" si="202"/>
        <v>0</v>
      </c>
      <c r="Y2828">
        <f t="shared" si="201"/>
        <v>11</v>
      </c>
      <c r="Z2828">
        <f t="shared" si="200"/>
        <v>23</v>
      </c>
      <c r="AD2828" t="str">
        <f t="shared" si="203"/>
        <v>FLN</v>
      </c>
    </row>
    <row r="2829" spans="1:30" hidden="1" x14ac:dyDescent="0.3">
      <c r="A2829" t="s">
        <v>417</v>
      </c>
      <c r="B2829">
        <f t="shared" si="199"/>
        <v>400083</v>
      </c>
      <c r="C2829">
        <v>83</v>
      </c>
      <c r="D2829">
        <f>VLOOKUP($B2829,TrialDesign!$E$2:$I$1147,5,FALSE)</f>
        <v>8</v>
      </c>
      <c r="E2829" t="str">
        <f>VLOOKUP($B2829,TrialDesign!$E$2:$I$1147,3,FALSE)</f>
        <v>Nil</v>
      </c>
      <c r="F2829" t="str">
        <f>VLOOKUP($B2829,TrialDesign!$E$2:$I$1147,4,FALSE)</f>
        <v>BattenSpring</v>
      </c>
      <c r="G2829" s="1">
        <v>41974</v>
      </c>
      <c r="H2829" s="1" t="str">
        <f>VLOOKUP(B2829,TrialDesign!$E$2:$J$1147,6,FALSE)</f>
        <v>None_8h</v>
      </c>
      <c r="K2829">
        <v>3</v>
      </c>
      <c r="M2829">
        <v>12</v>
      </c>
      <c r="O2829">
        <v>268</v>
      </c>
      <c r="S2829">
        <v>13</v>
      </c>
      <c r="V2829">
        <v>4</v>
      </c>
      <c r="W2829">
        <f>VLOOKUP(H2829&amp;"_"&amp;M2829+1,'Leaf lengths'!$J$6:$Q$104,VLOOKUP(F2829,'Leaf lengths'!$S$1:$T$6,2,FALSE),FALSE)</f>
        <v>242.5</v>
      </c>
      <c r="X2829">
        <f t="shared" si="202"/>
        <v>0</v>
      </c>
      <c r="Y2829">
        <f t="shared" si="201"/>
        <v>12</v>
      </c>
      <c r="Z2829">
        <f t="shared" si="200"/>
        <v>25</v>
      </c>
      <c r="AD2829" t="str">
        <f t="shared" si="203"/>
        <v>FLN</v>
      </c>
    </row>
    <row r="2830" spans="1:30" hidden="1" x14ac:dyDescent="0.3">
      <c r="A2830" t="s">
        <v>417</v>
      </c>
      <c r="B2830">
        <f t="shared" ref="B2830:B2893" si="204">400000+C2830</f>
        <v>400083</v>
      </c>
      <c r="C2830">
        <v>83</v>
      </c>
      <c r="D2830">
        <f>VLOOKUP($B2830,TrialDesign!$E$2:$I$1147,5,FALSE)</f>
        <v>8</v>
      </c>
      <c r="E2830" t="str">
        <f>VLOOKUP($B2830,TrialDesign!$E$2:$I$1147,3,FALSE)</f>
        <v>Nil</v>
      </c>
      <c r="F2830" t="str">
        <f>VLOOKUP($B2830,TrialDesign!$E$2:$I$1147,4,FALSE)</f>
        <v>BattenSpring</v>
      </c>
      <c r="G2830" s="1">
        <v>41974</v>
      </c>
      <c r="H2830" s="1" t="str">
        <f>VLOOKUP(B2830,TrialDesign!$E$2:$J$1147,6,FALSE)</f>
        <v>None_8h</v>
      </c>
      <c r="K2830">
        <v>4</v>
      </c>
      <c r="M2830">
        <v>13</v>
      </c>
      <c r="O2830">
        <v>315</v>
      </c>
      <c r="V2830">
        <v>5</v>
      </c>
      <c r="W2830">
        <f>VLOOKUP(H2830&amp;"_"&amp;M2830+1,'Leaf lengths'!$J$6:$Q$104,VLOOKUP(F2830,'Leaf lengths'!$S$1:$T$6,2,FALSE),FALSE)</f>
        <v>242.5</v>
      </c>
      <c r="X2830">
        <f t="shared" si="202"/>
        <v>0</v>
      </c>
      <c r="Y2830">
        <f t="shared" si="201"/>
        <v>13</v>
      </c>
      <c r="Z2830" t="str">
        <f t="shared" si="200"/>
        <v/>
      </c>
      <c r="AD2830" t="str">
        <f t="shared" si="203"/>
        <v>FLN</v>
      </c>
    </row>
    <row r="2831" spans="1:30" hidden="1" x14ac:dyDescent="0.3">
      <c r="A2831" t="s">
        <v>417</v>
      </c>
      <c r="B2831">
        <f t="shared" si="204"/>
        <v>400085</v>
      </c>
      <c r="C2831">
        <v>85</v>
      </c>
      <c r="D2831">
        <f>VLOOKUP($B2831,TrialDesign!$E$2:$I$1147,5,FALSE)</f>
        <v>8</v>
      </c>
      <c r="E2831" t="str">
        <f>VLOOKUP($B2831,TrialDesign!$E$2:$I$1147,3,FALSE)</f>
        <v>Nil</v>
      </c>
      <c r="F2831" t="str">
        <f>VLOOKUP($B2831,TrialDesign!$E$2:$I$1147,4,FALSE)</f>
        <v>BattenSpring</v>
      </c>
      <c r="G2831" s="1">
        <v>41974</v>
      </c>
      <c r="H2831" s="1" t="str">
        <f>VLOOKUP(B2831,TrialDesign!$E$2:$J$1147,6,FALSE)</f>
        <v>None_8h</v>
      </c>
      <c r="J2831" t="s">
        <v>336</v>
      </c>
      <c r="K2831">
        <v>1</v>
      </c>
      <c r="M2831">
        <v>11</v>
      </c>
      <c r="O2831">
        <v>354</v>
      </c>
      <c r="S2831">
        <v>14</v>
      </c>
      <c r="V2831">
        <v>4</v>
      </c>
      <c r="W2831">
        <f>VLOOKUP(H2831&amp;"_"&amp;M2831+1,'Leaf lengths'!$J$6:$Q$104,VLOOKUP(F2831,'Leaf lengths'!$S$1:$T$6,2,FALSE),FALSE)</f>
        <v>242.5</v>
      </c>
      <c r="X2831">
        <f t="shared" si="202"/>
        <v>0</v>
      </c>
      <c r="Y2831">
        <f t="shared" si="201"/>
        <v>11</v>
      </c>
      <c r="Z2831">
        <f t="shared" si="200"/>
        <v>25</v>
      </c>
      <c r="AD2831" t="str">
        <f t="shared" si="203"/>
        <v>FLN</v>
      </c>
    </row>
    <row r="2832" spans="1:30" hidden="1" x14ac:dyDescent="0.3">
      <c r="A2832" t="s">
        <v>417</v>
      </c>
      <c r="B2832">
        <f t="shared" si="204"/>
        <v>400085</v>
      </c>
      <c r="C2832">
        <v>85</v>
      </c>
      <c r="D2832">
        <f>VLOOKUP($B2832,TrialDesign!$E$2:$I$1147,5,FALSE)</f>
        <v>8</v>
      </c>
      <c r="E2832" t="str">
        <f>VLOOKUP($B2832,TrialDesign!$E$2:$I$1147,3,FALSE)</f>
        <v>Nil</v>
      </c>
      <c r="F2832" t="str">
        <f>VLOOKUP($B2832,TrialDesign!$E$2:$I$1147,4,FALSE)</f>
        <v>BattenSpring</v>
      </c>
      <c r="G2832" s="1">
        <v>41974</v>
      </c>
      <c r="H2832" s="1" t="str">
        <f>VLOOKUP(B2832,TrialDesign!$E$2:$J$1147,6,FALSE)</f>
        <v>None_8h</v>
      </c>
      <c r="K2832">
        <v>2</v>
      </c>
      <c r="M2832">
        <v>11</v>
      </c>
      <c r="O2832">
        <v>372</v>
      </c>
      <c r="S2832">
        <v>10</v>
      </c>
      <c r="V2832">
        <v>4</v>
      </c>
      <c r="W2832">
        <f>VLOOKUP(H2832&amp;"_"&amp;M2832+1,'Leaf lengths'!$J$6:$Q$104,VLOOKUP(F2832,'Leaf lengths'!$S$1:$T$6,2,FALSE),FALSE)</f>
        <v>242.5</v>
      </c>
      <c r="X2832">
        <f t="shared" si="202"/>
        <v>0</v>
      </c>
      <c r="Y2832">
        <f t="shared" si="201"/>
        <v>11</v>
      </c>
      <c r="Z2832">
        <f t="shared" si="200"/>
        <v>21</v>
      </c>
      <c r="AD2832" t="str">
        <f t="shared" si="203"/>
        <v>FLN</v>
      </c>
    </row>
    <row r="2833" spans="1:30" hidden="1" x14ac:dyDescent="0.3">
      <c r="A2833" t="s">
        <v>417</v>
      </c>
      <c r="B2833">
        <f t="shared" si="204"/>
        <v>400085</v>
      </c>
      <c r="C2833">
        <v>85</v>
      </c>
      <c r="D2833">
        <f>VLOOKUP($B2833,TrialDesign!$E$2:$I$1147,5,FALSE)</f>
        <v>8</v>
      </c>
      <c r="E2833" t="str">
        <f>VLOOKUP($B2833,TrialDesign!$E$2:$I$1147,3,FALSE)</f>
        <v>Nil</v>
      </c>
      <c r="F2833" t="str">
        <f>VLOOKUP($B2833,TrialDesign!$E$2:$I$1147,4,FALSE)</f>
        <v>BattenSpring</v>
      </c>
      <c r="G2833" s="1">
        <v>41974</v>
      </c>
      <c r="H2833" s="1" t="str">
        <f>VLOOKUP(B2833,TrialDesign!$E$2:$J$1147,6,FALSE)</f>
        <v>None_8h</v>
      </c>
      <c r="K2833">
        <v>3</v>
      </c>
      <c r="M2833">
        <v>12</v>
      </c>
      <c r="O2833">
        <v>368</v>
      </c>
      <c r="V2833">
        <v>4</v>
      </c>
      <c r="W2833">
        <f>VLOOKUP(H2833&amp;"_"&amp;M2833+1,'Leaf lengths'!$J$6:$Q$104,VLOOKUP(F2833,'Leaf lengths'!$S$1:$T$6,2,FALSE),FALSE)</f>
        <v>242.5</v>
      </c>
      <c r="X2833">
        <f t="shared" si="202"/>
        <v>0</v>
      </c>
      <c r="Y2833">
        <f t="shared" si="201"/>
        <v>12</v>
      </c>
      <c r="Z2833" t="str">
        <f t="shared" si="200"/>
        <v/>
      </c>
      <c r="AD2833" t="str">
        <f t="shared" si="203"/>
        <v>FLN</v>
      </c>
    </row>
    <row r="2834" spans="1:30" hidden="1" x14ac:dyDescent="0.3">
      <c r="A2834" t="s">
        <v>417</v>
      </c>
      <c r="B2834">
        <f t="shared" si="204"/>
        <v>400085</v>
      </c>
      <c r="C2834">
        <v>85</v>
      </c>
      <c r="D2834">
        <f>VLOOKUP($B2834,TrialDesign!$E$2:$I$1147,5,FALSE)</f>
        <v>8</v>
      </c>
      <c r="E2834" t="str">
        <f>VLOOKUP($B2834,TrialDesign!$E$2:$I$1147,3,FALSE)</f>
        <v>Nil</v>
      </c>
      <c r="F2834" t="str">
        <f>VLOOKUP($B2834,TrialDesign!$E$2:$I$1147,4,FALSE)</f>
        <v>BattenSpring</v>
      </c>
      <c r="G2834" s="1">
        <v>41974</v>
      </c>
      <c r="H2834" s="1" t="str">
        <f>VLOOKUP(B2834,TrialDesign!$E$2:$J$1147,6,FALSE)</f>
        <v>None_8h</v>
      </c>
      <c r="K2834">
        <v>4</v>
      </c>
      <c r="M2834">
        <v>12</v>
      </c>
      <c r="O2834">
        <v>330</v>
      </c>
      <c r="V2834">
        <v>4</v>
      </c>
      <c r="W2834">
        <f>VLOOKUP(H2834&amp;"_"&amp;M2834+1,'Leaf lengths'!$J$6:$Q$104,VLOOKUP(F2834,'Leaf lengths'!$S$1:$T$6,2,FALSE),FALSE)</f>
        <v>242.5</v>
      </c>
      <c r="X2834">
        <f t="shared" si="202"/>
        <v>0</v>
      </c>
      <c r="Y2834">
        <f t="shared" si="201"/>
        <v>12</v>
      </c>
      <c r="Z2834" t="str">
        <f t="shared" si="200"/>
        <v/>
      </c>
      <c r="AD2834" t="str">
        <f t="shared" si="203"/>
        <v>FLN</v>
      </c>
    </row>
    <row r="2835" spans="1:30" hidden="1" x14ac:dyDescent="0.3">
      <c r="A2835" t="s">
        <v>417</v>
      </c>
      <c r="B2835">
        <f t="shared" si="204"/>
        <v>400087</v>
      </c>
      <c r="C2835">
        <v>87</v>
      </c>
      <c r="D2835">
        <f>VLOOKUP($B2835,TrialDesign!$E$2:$I$1147,5,FALSE)</f>
        <v>8</v>
      </c>
      <c r="E2835" t="str">
        <f>VLOOKUP($B2835,TrialDesign!$E$2:$I$1147,3,FALSE)</f>
        <v>Nil</v>
      </c>
      <c r="F2835" t="str">
        <f>VLOOKUP($B2835,TrialDesign!$E$2:$I$1147,4,FALSE)</f>
        <v>BattenSpring</v>
      </c>
      <c r="G2835" s="1">
        <v>41974</v>
      </c>
      <c r="H2835" s="1" t="str">
        <f>VLOOKUP(B2835,TrialDesign!$E$2:$J$1147,6,FALSE)</f>
        <v>None_8h</v>
      </c>
      <c r="J2835" t="s">
        <v>357</v>
      </c>
      <c r="K2835">
        <v>1</v>
      </c>
      <c r="M2835">
        <v>13</v>
      </c>
      <c r="O2835">
        <v>352</v>
      </c>
      <c r="S2835">
        <v>10</v>
      </c>
      <c r="V2835">
        <v>7</v>
      </c>
      <c r="W2835">
        <f>VLOOKUP(H2835&amp;"_"&amp;M2835+1,'Leaf lengths'!$J$6:$Q$104,VLOOKUP(F2835,'Leaf lengths'!$S$1:$T$6,2,FALSE),FALSE)</f>
        <v>242.5</v>
      </c>
      <c r="X2835">
        <f t="shared" si="202"/>
        <v>0</v>
      </c>
      <c r="Y2835">
        <f t="shared" si="201"/>
        <v>13</v>
      </c>
      <c r="Z2835">
        <f t="shared" si="200"/>
        <v>23</v>
      </c>
      <c r="AD2835" t="str">
        <f t="shared" si="203"/>
        <v>FLN</v>
      </c>
    </row>
    <row r="2836" spans="1:30" hidden="1" x14ac:dyDescent="0.3">
      <c r="A2836" t="s">
        <v>417</v>
      </c>
      <c r="B2836">
        <f t="shared" si="204"/>
        <v>400087</v>
      </c>
      <c r="C2836">
        <v>87</v>
      </c>
      <c r="D2836">
        <f>VLOOKUP($B2836,TrialDesign!$E$2:$I$1147,5,FALSE)</f>
        <v>8</v>
      </c>
      <c r="E2836" t="str">
        <f>VLOOKUP($B2836,TrialDesign!$E$2:$I$1147,3,FALSE)</f>
        <v>Nil</v>
      </c>
      <c r="F2836" t="str">
        <f>VLOOKUP($B2836,TrialDesign!$E$2:$I$1147,4,FALSE)</f>
        <v>BattenSpring</v>
      </c>
      <c r="G2836" s="1">
        <v>41974</v>
      </c>
      <c r="H2836" s="1" t="str">
        <f>VLOOKUP(B2836,TrialDesign!$E$2:$J$1147,6,FALSE)</f>
        <v>None_8h</v>
      </c>
      <c r="K2836">
        <v>2</v>
      </c>
      <c r="M2836">
        <v>11</v>
      </c>
      <c r="O2836">
        <v>330</v>
      </c>
      <c r="S2836">
        <v>14</v>
      </c>
      <c r="V2836">
        <v>5</v>
      </c>
      <c r="W2836">
        <f>VLOOKUP(H2836&amp;"_"&amp;M2836+1,'Leaf lengths'!$J$6:$Q$104,VLOOKUP(F2836,'Leaf lengths'!$S$1:$T$6,2,FALSE),FALSE)</f>
        <v>242.5</v>
      </c>
      <c r="X2836">
        <f t="shared" si="202"/>
        <v>0</v>
      </c>
      <c r="Y2836">
        <f t="shared" si="201"/>
        <v>11</v>
      </c>
      <c r="Z2836">
        <f t="shared" si="200"/>
        <v>25</v>
      </c>
      <c r="AD2836" t="str">
        <f t="shared" si="203"/>
        <v>FLN</v>
      </c>
    </row>
    <row r="2837" spans="1:30" hidden="1" x14ac:dyDescent="0.3">
      <c r="A2837" t="s">
        <v>417</v>
      </c>
      <c r="B2837">
        <f t="shared" si="204"/>
        <v>400087</v>
      </c>
      <c r="C2837">
        <v>87</v>
      </c>
      <c r="D2837">
        <f>VLOOKUP($B2837,TrialDesign!$E$2:$I$1147,5,FALSE)</f>
        <v>8</v>
      </c>
      <c r="E2837" t="str">
        <f>VLOOKUP($B2837,TrialDesign!$E$2:$I$1147,3,FALSE)</f>
        <v>Nil</v>
      </c>
      <c r="F2837" t="str">
        <f>VLOOKUP($B2837,TrialDesign!$E$2:$I$1147,4,FALSE)</f>
        <v>BattenSpring</v>
      </c>
      <c r="G2837" s="1">
        <v>41974</v>
      </c>
      <c r="H2837" s="1" t="str">
        <f>VLOOKUP(B2837,TrialDesign!$E$2:$J$1147,6,FALSE)</f>
        <v>None_8h</v>
      </c>
      <c r="K2837">
        <v>3</v>
      </c>
      <c r="M2837">
        <v>13</v>
      </c>
      <c r="O2837">
        <v>390</v>
      </c>
      <c r="V2837">
        <v>5</v>
      </c>
      <c r="W2837">
        <f>VLOOKUP(H2837&amp;"_"&amp;M2837+1,'Leaf lengths'!$J$6:$Q$104,VLOOKUP(F2837,'Leaf lengths'!$S$1:$T$6,2,FALSE),FALSE)</f>
        <v>242.5</v>
      </c>
      <c r="X2837">
        <f t="shared" si="202"/>
        <v>0</v>
      </c>
      <c r="Y2837">
        <f t="shared" si="201"/>
        <v>13</v>
      </c>
      <c r="Z2837" t="str">
        <f t="shared" si="200"/>
        <v/>
      </c>
      <c r="AD2837" t="str">
        <f t="shared" si="203"/>
        <v>FLN</v>
      </c>
    </row>
    <row r="2838" spans="1:30" hidden="1" x14ac:dyDescent="0.3">
      <c r="A2838" t="s">
        <v>417</v>
      </c>
      <c r="B2838">
        <f t="shared" si="204"/>
        <v>400092</v>
      </c>
      <c r="C2838">
        <v>92</v>
      </c>
      <c r="D2838">
        <f>VLOOKUP($B2838,TrialDesign!$E$2:$I$1147,5,FALSE)</f>
        <v>8</v>
      </c>
      <c r="E2838" t="str">
        <f>VLOOKUP($B2838,TrialDesign!$E$2:$I$1147,3,FALSE)</f>
        <v>Nil</v>
      </c>
      <c r="F2838" t="str">
        <f>VLOOKUP($B2838,TrialDesign!$E$2:$I$1147,4,FALSE)</f>
        <v>BattenSpring</v>
      </c>
      <c r="G2838" s="1">
        <v>41985</v>
      </c>
      <c r="H2838" s="1" t="str">
        <f>VLOOKUP(B2838,TrialDesign!$E$2:$J$1147,6,FALSE)</f>
        <v>None_8h</v>
      </c>
      <c r="J2838" t="s">
        <v>384</v>
      </c>
      <c r="K2838">
        <v>1</v>
      </c>
      <c r="M2838">
        <v>12</v>
      </c>
      <c r="O2838">
        <v>300</v>
      </c>
      <c r="V2838">
        <v>4</v>
      </c>
      <c r="W2838">
        <f>VLOOKUP(H2838&amp;"_"&amp;M2838+1,'Leaf lengths'!$J$6:$Q$104,VLOOKUP(F2838,'Leaf lengths'!$S$1:$T$6,2,FALSE),FALSE)</f>
        <v>242.5</v>
      </c>
      <c r="X2838">
        <f t="shared" si="202"/>
        <v>0</v>
      </c>
      <c r="Y2838">
        <f t="shared" si="201"/>
        <v>12</v>
      </c>
      <c r="Z2838" t="str">
        <f t="shared" si="200"/>
        <v/>
      </c>
      <c r="AD2838" t="str">
        <f t="shared" si="203"/>
        <v>FLN</v>
      </c>
    </row>
    <row r="2839" spans="1:30" hidden="1" x14ac:dyDescent="0.3">
      <c r="A2839" t="s">
        <v>417</v>
      </c>
      <c r="B2839">
        <f t="shared" si="204"/>
        <v>400092</v>
      </c>
      <c r="C2839">
        <v>92</v>
      </c>
      <c r="D2839">
        <f>VLOOKUP($B2839,TrialDesign!$E$2:$I$1147,5,FALSE)</f>
        <v>8</v>
      </c>
      <c r="E2839" t="str">
        <f>VLOOKUP($B2839,TrialDesign!$E$2:$I$1147,3,FALSE)</f>
        <v>Nil</v>
      </c>
      <c r="F2839" t="str">
        <f>VLOOKUP($B2839,TrialDesign!$E$2:$I$1147,4,FALSE)</f>
        <v>BattenSpring</v>
      </c>
      <c r="G2839" s="1">
        <v>41985</v>
      </c>
      <c r="H2839" s="1" t="str">
        <f>VLOOKUP(B2839,TrialDesign!$E$2:$J$1147,6,FALSE)</f>
        <v>None_8h</v>
      </c>
      <c r="K2839">
        <v>2</v>
      </c>
      <c r="M2839">
        <v>13</v>
      </c>
      <c r="O2839">
        <v>365</v>
      </c>
      <c r="V2839">
        <v>5</v>
      </c>
      <c r="W2839">
        <f>VLOOKUP(H2839&amp;"_"&amp;M2839+1,'Leaf lengths'!$J$6:$Q$104,VLOOKUP(F2839,'Leaf lengths'!$S$1:$T$6,2,FALSE),FALSE)</f>
        <v>242.5</v>
      </c>
      <c r="X2839">
        <f t="shared" si="202"/>
        <v>0</v>
      </c>
      <c r="Y2839">
        <f t="shared" si="201"/>
        <v>13</v>
      </c>
      <c r="Z2839" t="str">
        <f t="shared" si="200"/>
        <v/>
      </c>
      <c r="AD2839" t="str">
        <f t="shared" si="203"/>
        <v>FLN</v>
      </c>
    </row>
    <row r="2840" spans="1:30" hidden="1" x14ac:dyDescent="0.3">
      <c r="A2840" t="s">
        <v>417</v>
      </c>
      <c r="B2840">
        <f t="shared" si="204"/>
        <v>400092</v>
      </c>
      <c r="C2840">
        <v>92</v>
      </c>
      <c r="D2840">
        <f>VLOOKUP($B2840,TrialDesign!$E$2:$I$1147,5,FALSE)</f>
        <v>8</v>
      </c>
      <c r="E2840" t="str">
        <f>VLOOKUP($B2840,TrialDesign!$E$2:$I$1147,3,FALSE)</f>
        <v>Nil</v>
      </c>
      <c r="F2840" t="str">
        <f>VLOOKUP($B2840,TrialDesign!$E$2:$I$1147,4,FALSE)</f>
        <v>BattenSpring</v>
      </c>
      <c r="G2840" s="1">
        <v>41985</v>
      </c>
      <c r="H2840" s="1" t="str">
        <f>VLOOKUP(B2840,TrialDesign!$E$2:$J$1147,6,FALSE)</f>
        <v>None_8h</v>
      </c>
      <c r="K2840">
        <v>3</v>
      </c>
      <c r="M2840">
        <v>11</v>
      </c>
      <c r="O2840">
        <v>340</v>
      </c>
      <c r="S2840">
        <v>12</v>
      </c>
      <c r="V2840">
        <v>4</v>
      </c>
      <c r="W2840">
        <f>VLOOKUP(H2840&amp;"_"&amp;M2840+1,'Leaf lengths'!$J$6:$Q$104,VLOOKUP(F2840,'Leaf lengths'!$S$1:$T$6,2,FALSE),FALSE)</f>
        <v>242.5</v>
      </c>
      <c r="X2840">
        <f t="shared" si="202"/>
        <v>0</v>
      </c>
      <c r="Y2840">
        <f t="shared" si="201"/>
        <v>11</v>
      </c>
      <c r="Z2840">
        <f t="shared" si="200"/>
        <v>23</v>
      </c>
      <c r="AD2840" t="str">
        <f t="shared" si="203"/>
        <v>FLN</v>
      </c>
    </row>
    <row r="2841" spans="1:30" hidden="1" x14ac:dyDescent="0.3">
      <c r="A2841" t="s">
        <v>417</v>
      </c>
      <c r="B2841">
        <f t="shared" si="204"/>
        <v>400092</v>
      </c>
      <c r="C2841">
        <v>92</v>
      </c>
      <c r="D2841">
        <f>VLOOKUP($B2841,TrialDesign!$E$2:$I$1147,5,FALSE)</f>
        <v>8</v>
      </c>
      <c r="E2841" t="str">
        <f>VLOOKUP($B2841,TrialDesign!$E$2:$I$1147,3,FALSE)</f>
        <v>Nil</v>
      </c>
      <c r="F2841" t="str">
        <f>VLOOKUP($B2841,TrialDesign!$E$2:$I$1147,4,FALSE)</f>
        <v>BattenSpring</v>
      </c>
      <c r="G2841" s="1">
        <v>41985</v>
      </c>
      <c r="H2841" s="1" t="str">
        <f>VLOOKUP(B2841,TrialDesign!$E$2:$J$1147,6,FALSE)</f>
        <v>None_8h</v>
      </c>
      <c r="K2841">
        <v>4</v>
      </c>
      <c r="M2841">
        <v>12</v>
      </c>
      <c r="O2841">
        <v>331</v>
      </c>
      <c r="V2841">
        <v>4</v>
      </c>
      <c r="W2841">
        <f>VLOOKUP(H2841&amp;"_"&amp;M2841+1,'Leaf lengths'!$J$6:$Q$104,VLOOKUP(F2841,'Leaf lengths'!$S$1:$T$6,2,FALSE),FALSE)</f>
        <v>242.5</v>
      </c>
      <c r="X2841">
        <f t="shared" si="202"/>
        <v>0</v>
      </c>
      <c r="Y2841">
        <f t="shared" si="201"/>
        <v>12</v>
      </c>
      <c r="Z2841" t="str">
        <f t="shared" si="200"/>
        <v/>
      </c>
      <c r="AD2841" t="str">
        <f t="shared" si="203"/>
        <v>FLN</v>
      </c>
    </row>
    <row r="2842" spans="1:30" hidden="1" x14ac:dyDescent="0.3">
      <c r="A2842" t="s">
        <v>417</v>
      </c>
      <c r="B2842">
        <f t="shared" si="204"/>
        <v>400225</v>
      </c>
      <c r="C2842">
        <v>225</v>
      </c>
      <c r="D2842">
        <f>VLOOKUP($B2842,TrialDesign!$E$2:$I$1147,5,FALSE)</f>
        <v>8</v>
      </c>
      <c r="E2842" t="str">
        <f>VLOOKUP($B2842,TrialDesign!$E$2:$I$1147,3,FALSE)</f>
        <v>Nil</v>
      </c>
      <c r="F2842" t="str">
        <f>VLOOKUP($B2842,TrialDesign!$E$2:$I$1147,4,FALSE)</f>
        <v>BattenWinter</v>
      </c>
      <c r="G2842" s="1">
        <v>41862</v>
      </c>
      <c r="H2842" s="1" t="str">
        <f>VLOOKUP(B2842,TrialDesign!$E$2:$J$1147,6,FALSE)</f>
        <v>None_8h</v>
      </c>
      <c r="J2842">
        <v>225</v>
      </c>
      <c r="K2842">
        <v>1</v>
      </c>
      <c r="L2842">
        <v>1</v>
      </c>
      <c r="M2842">
        <v>3</v>
      </c>
      <c r="N2842">
        <v>4</v>
      </c>
      <c r="O2842">
        <v>42</v>
      </c>
      <c r="Q2842">
        <v>51</v>
      </c>
      <c r="R2842">
        <v>4</v>
      </c>
      <c r="S2842">
        <v>4</v>
      </c>
      <c r="U2842" t="s">
        <v>71</v>
      </c>
      <c r="W2842">
        <f>VLOOKUP(H2842&amp;"_"&amp;M2842+1,'Leaf lengths'!$J$6:$Q$104,VLOOKUP(F2842,'Leaf lengths'!$S$1:$T$6,2,FALSE),FALSE)</f>
        <v>188.81818181818181</v>
      </c>
      <c r="X2842">
        <f t="shared" si="202"/>
        <v>0.27010110736639387</v>
      </c>
      <c r="Y2842">
        <f t="shared" si="201"/>
        <v>3.2701011073663939</v>
      </c>
      <c r="Z2842">
        <f t="shared" si="200"/>
        <v>11</v>
      </c>
      <c r="AD2842" t="str">
        <f t="shared" si="203"/>
        <v/>
      </c>
    </row>
    <row r="2843" spans="1:30" hidden="1" x14ac:dyDescent="0.3">
      <c r="A2843" t="s">
        <v>417</v>
      </c>
      <c r="B2843">
        <f t="shared" si="204"/>
        <v>400225</v>
      </c>
      <c r="C2843">
        <v>225</v>
      </c>
      <c r="D2843">
        <f>VLOOKUP($B2843,TrialDesign!$E$2:$I$1147,5,FALSE)</f>
        <v>8</v>
      </c>
      <c r="E2843" t="str">
        <f>VLOOKUP($B2843,TrialDesign!$E$2:$I$1147,3,FALSE)</f>
        <v>Nil</v>
      </c>
      <c r="F2843" t="str">
        <f>VLOOKUP($B2843,TrialDesign!$E$2:$I$1147,4,FALSE)</f>
        <v>BattenWinter</v>
      </c>
      <c r="G2843" s="1">
        <v>41862</v>
      </c>
      <c r="H2843" s="1" t="str">
        <f>VLOOKUP(B2843,TrialDesign!$E$2:$J$1147,6,FALSE)</f>
        <v>None_8h</v>
      </c>
      <c r="K2843">
        <v>2</v>
      </c>
      <c r="L2843">
        <v>1</v>
      </c>
      <c r="M2843">
        <v>2</v>
      </c>
      <c r="N2843">
        <v>3</v>
      </c>
      <c r="O2843">
        <v>40</v>
      </c>
      <c r="P2843">
        <v>172</v>
      </c>
      <c r="Q2843">
        <v>167</v>
      </c>
      <c r="R2843">
        <v>4</v>
      </c>
      <c r="S2843">
        <v>4</v>
      </c>
      <c r="U2843" t="s">
        <v>71</v>
      </c>
      <c r="W2843">
        <f>VLOOKUP(H2843&amp;"_"&amp;M2843+1,'Leaf lengths'!$J$6:$Q$104,VLOOKUP(F2843,'Leaf lengths'!$S$1:$T$6,2,FALSE),FALSE)</f>
        <v>206.16666666666666</v>
      </c>
      <c r="X2843">
        <f t="shared" si="202"/>
        <v>0.81002425222312047</v>
      </c>
      <c r="Y2843">
        <f t="shared" si="201"/>
        <v>2.8100242522231205</v>
      </c>
      <c r="Z2843">
        <f t="shared" si="200"/>
        <v>10</v>
      </c>
      <c r="AD2843" t="str">
        <f t="shared" si="203"/>
        <v/>
      </c>
    </row>
    <row r="2844" spans="1:30" hidden="1" x14ac:dyDescent="0.3">
      <c r="A2844" t="s">
        <v>417</v>
      </c>
      <c r="B2844">
        <f t="shared" si="204"/>
        <v>400225</v>
      </c>
      <c r="C2844">
        <v>225</v>
      </c>
      <c r="D2844">
        <f>VLOOKUP($B2844,TrialDesign!$E$2:$I$1147,5,FALSE)</f>
        <v>8</v>
      </c>
      <c r="E2844" t="str">
        <f>VLOOKUP($B2844,TrialDesign!$E$2:$I$1147,3,FALSE)</f>
        <v>Nil</v>
      </c>
      <c r="F2844" t="str">
        <f>VLOOKUP($B2844,TrialDesign!$E$2:$I$1147,4,FALSE)</f>
        <v>BattenWinter</v>
      </c>
      <c r="G2844" s="1">
        <v>41862</v>
      </c>
      <c r="H2844" s="1" t="str">
        <f>VLOOKUP(B2844,TrialDesign!$E$2:$J$1147,6,FALSE)</f>
        <v>None_8h</v>
      </c>
      <c r="K2844">
        <v>3</v>
      </c>
      <c r="L2844">
        <v>1</v>
      </c>
      <c r="M2844">
        <v>2</v>
      </c>
      <c r="N2844">
        <v>3</v>
      </c>
      <c r="O2844">
        <v>42</v>
      </c>
      <c r="P2844">
        <v>188</v>
      </c>
      <c r="Q2844">
        <v>135</v>
      </c>
      <c r="R2844">
        <v>4</v>
      </c>
      <c r="S2844">
        <v>3</v>
      </c>
      <c r="U2844" t="s">
        <v>71</v>
      </c>
      <c r="W2844">
        <f>VLOOKUP(H2844&amp;"_"&amp;M2844+1,'Leaf lengths'!$J$6:$Q$104,VLOOKUP(F2844,'Leaf lengths'!$S$1:$T$6,2,FALSE),FALSE)</f>
        <v>206.16666666666666</v>
      </c>
      <c r="X2844">
        <f t="shared" si="202"/>
        <v>0.65481002425222312</v>
      </c>
      <c r="Y2844">
        <f t="shared" si="201"/>
        <v>2.6548100242522232</v>
      </c>
      <c r="Z2844">
        <f t="shared" si="200"/>
        <v>9</v>
      </c>
      <c r="AD2844" t="str">
        <f t="shared" si="203"/>
        <v/>
      </c>
    </row>
    <row r="2845" spans="1:30" hidden="1" x14ac:dyDescent="0.3">
      <c r="A2845" t="s">
        <v>417</v>
      </c>
      <c r="B2845">
        <f t="shared" si="204"/>
        <v>400225</v>
      </c>
      <c r="C2845">
        <v>225</v>
      </c>
      <c r="D2845">
        <f>VLOOKUP($B2845,TrialDesign!$E$2:$I$1147,5,FALSE)</f>
        <v>8</v>
      </c>
      <c r="E2845" t="str">
        <f>VLOOKUP($B2845,TrialDesign!$E$2:$I$1147,3,FALSE)</f>
        <v>Nil</v>
      </c>
      <c r="F2845" t="str">
        <f>VLOOKUP($B2845,TrialDesign!$E$2:$I$1147,4,FALSE)</f>
        <v>BattenWinter</v>
      </c>
      <c r="G2845" s="1">
        <v>41862</v>
      </c>
      <c r="H2845" s="1" t="str">
        <f>VLOOKUP(B2845,TrialDesign!$E$2:$J$1147,6,FALSE)</f>
        <v>None_8h</v>
      </c>
      <c r="K2845">
        <v>4</v>
      </c>
      <c r="L2845">
        <v>0</v>
      </c>
      <c r="M2845">
        <v>2</v>
      </c>
      <c r="N2845">
        <v>3</v>
      </c>
      <c r="O2845">
        <v>36</v>
      </c>
      <c r="P2845">
        <v>154</v>
      </c>
      <c r="Q2845">
        <v>108</v>
      </c>
      <c r="R2845">
        <v>4</v>
      </c>
      <c r="S2845">
        <v>3</v>
      </c>
      <c r="U2845" t="s">
        <v>71</v>
      </c>
      <c r="W2845">
        <f>VLOOKUP(H2845&amp;"_"&amp;M2845+1,'Leaf lengths'!$J$6:$Q$104,VLOOKUP(F2845,'Leaf lengths'!$S$1:$T$6,2,FALSE),FALSE)</f>
        <v>206.16666666666666</v>
      </c>
      <c r="X2845">
        <f t="shared" si="202"/>
        <v>0.5238480194017785</v>
      </c>
      <c r="Y2845">
        <f t="shared" si="201"/>
        <v>2.5238480194017785</v>
      </c>
      <c r="Z2845">
        <f t="shared" si="200"/>
        <v>9</v>
      </c>
      <c r="AD2845" t="str">
        <f t="shared" si="203"/>
        <v/>
      </c>
    </row>
    <row r="2846" spans="1:30" hidden="1" x14ac:dyDescent="0.3">
      <c r="A2846" t="s">
        <v>417</v>
      </c>
      <c r="B2846">
        <f t="shared" si="204"/>
        <v>400226</v>
      </c>
      <c r="C2846">
        <v>226</v>
      </c>
      <c r="D2846">
        <f>VLOOKUP($B2846,TrialDesign!$E$2:$I$1147,5,FALSE)</f>
        <v>8</v>
      </c>
      <c r="E2846" t="str">
        <f>VLOOKUP($B2846,TrialDesign!$E$2:$I$1147,3,FALSE)</f>
        <v>Nil</v>
      </c>
      <c r="F2846" t="str">
        <f>VLOOKUP($B2846,TrialDesign!$E$2:$I$1147,4,FALSE)</f>
        <v>BattenWinter</v>
      </c>
      <c r="G2846" s="1">
        <v>41862</v>
      </c>
      <c r="H2846" s="1" t="str">
        <f>VLOOKUP(B2846,TrialDesign!$E$2:$J$1147,6,FALSE)</f>
        <v>None_8h</v>
      </c>
      <c r="J2846">
        <v>226</v>
      </c>
      <c r="K2846">
        <v>1</v>
      </c>
      <c r="L2846">
        <v>2</v>
      </c>
      <c r="M2846">
        <v>3</v>
      </c>
      <c r="N2846">
        <v>4</v>
      </c>
      <c r="O2846">
        <v>51</v>
      </c>
      <c r="Q2846">
        <v>106</v>
      </c>
      <c r="R2846">
        <v>3</v>
      </c>
      <c r="S2846">
        <v>5</v>
      </c>
      <c r="U2846" t="s">
        <v>71</v>
      </c>
      <c r="W2846">
        <f>VLOOKUP(H2846&amp;"_"&amp;M2846+1,'Leaf lengths'!$J$6:$Q$104,VLOOKUP(F2846,'Leaf lengths'!$S$1:$T$6,2,FALSE),FALSE)</f>
        <v>188.81818181818181</v>
      </c>
      <c r="X2846">
        <f t="shared" si="202"/>
        <v>0.56138661531054412</v>
      </c>
      <c r="Y2846">
        <f t="shared" si="201"/>
        <v>3.561386615310544</v>
      </c>
      <c r="Z2846">
        <f t="shared" ref="Z2846:Z2909" si="205">IF(S2846="","",SUM(M2846+R2846+S2846))</f>
        <v>11</v>
      </c>
      <c r="AD2846" t="str">
        <f t="shared" si="203"/>
        <v/>
      </c>
    </row>
    <row r="2847" spans="1:30" hidden="1" x14ac:dyDescent="0.3">
      <c r="A2847" t="s">
        <v>417</v>
      </c>
      <c r="B2847">
        <f t="shared" si="204"/>
        <v>400226</v>
      </c>
      <c r="C2847">
        <v>226</v>
      </c>
      <c r="D2847">
        <f>VLOOKUP($B2847,TrialDesign!$E$2:$I$1147,5,FALSE)</f>
        <v>8</v>
      </c>
      <c r="E2847" t="str">
        <f>VLOOKUP($B2847,TrialDesign!$E$2:$I$1147,3,FALSE)</f>
        <v>Nil</v>
      </c>
      <c r="F2847" t="str">
        <f>VLOOKUP($B2847,TrialDesign!$E$2:$I$1147,4,FALSE)</f>
        <v>BattenWinter</v>
      </c>
      <c r="G2847" s="1">
        <v>41862</v>
      </c>
      <c r="H2847" s="1" t="str">
        <f>VLOOKUP(B2847,TrialDesign!$E$2:$J$1147,6,FALSE)</f>
        <v>None_8h</v>
      </c>
      <c r="K2847">
        <v>2</v>
      </c>
      <c r="L2847">
        <v>1</v>
      </c>
      <c r="M2847">
        <v>3</v>
      </c>
      <c r="N2847">
        <v>4</v>
      </c>
      <c r="O2847">
        <v>45</v>
      </c>
      <c r="P2847">
        <v>235</v>
      </c>
      <c r="Q2847">
        <v>89</v>
      </c>
      <c r="R2847">
        <v>3</v>
      </c>
      <c r="S2847">
        <v>6</v>
      </c>
      <c r="U2847" t="s">
        <v>71</v>
      </c>
      <c r="W2847">
        <f>VLOOKUP(H2847&amp;"_"&amp;M2847+1,'Leaf lengths'!$J$6:$Q$104,VLOOKUP(F2847,'Leaf lengths'!$S$1:$T$6,2,FALSE),FALSE)</f>
        <v>188.81818181818181</v>
      </c>
      <c r="X2847">
        <f t="shared" si="202"/>
        <v>0.47135291285507946</v>
      </c>
      <c r="Y2847">
        <f t="shared" si="201"/>
        <v>3.4713529128550795</v>
      </c>
      <c r="Z2847">
        <f t="shared" si="205"/>
        <v>12</v>
      </c>
      <c r="AD2847" t="str">
        <f t="shared" si="203"/>
        <v/>
      </c>
    </row>
    <row r="2848" spans="1:30" hidden="1" x14ac:dyDescent="0.3">
      <c r="A2848" t="s">
        <v>417</v>
      </c>
      <c r="B2848">
        <f t="shared" si="204"/>
        <v>400226</v>
      </c>
      <c r="C2848">
        <v>226</v>
      </c>
      <c r="D2848">
        <f>VLOOKUP($B2848,TrialDesign!$E$2:$I$1147,5,FALSE)</f>
        <v>8</v>
      </c>
      <c r="E2848" t="str">
        <f>VLOOKUP($B2848,TrialDesign!$E$2:$I$1147,3,FALSE)</f>
        <v>Nil</v>
      </c>
      <c r="F2848" t="str">
        <f>VLOOKUP($B2848,TrialDesign!$E$2:$I$1147,4,FALSE)</f>
        <v>BattenWinter</v>
      </c>
      <c r="G2848" s="1">
        <v>41862</v>
      </c>
      <c r="H2848" s="1" t="str">
        <f>VLOOKUP(B2848,TrialDesign!$E$2:$J$1147,6,FALSE)</f>
        <v>None_8h</v>
      </c>
      <c r="K2848">
        <v>3</v>
      </c>
      <c r="L2848">
        <v>1</v>
      </c>
      <c r="M2848">
        <v>2</v>
      </c>
      <c r="N2848">
        <v>3</v>
      </c>
      <c r="O2848">
        <v>44</v>
      </c>
      <c r="P2848">
        <v>176</v>
      </c>
      <c r="Q2848">
        <v>164</v>
      </c>
      <c r="R2848">
        <v>4</v>
      </c>
      <c r="S2848">
        <v>4</v>
      </c>
      <c r="U2848" t="s">
        <v>71</v>
      </c>
      <c r="W2848">
        <f>VLOOKUP(H2848&amp;"_"&amp;M2848+1,'Leaf lengths'!$J$6:$Q$104,VLOOKUP(F2848,'Leaf lengths'!$S$1:$T$6,2,FALSE),FALSE)</f>
        <v>206.16666666666666</v>
      </c>
      <c r="X2848">
        <f t="shared" si="202"/>
        <v>0.79547291835084888</v>
      </c>
      <c r="Y2848">
        <f t="shared" si="201"/>
        <v>2.7954729183508489</v>
      </c>
      <c r="Z2848">
        <f t="shared" si="205"/>
        <v>10</v>
      </c>
      <c r="AD2848" t="str">
        <f t="shared" si="203"/>
        <v/>
      </c>
    </row>
    <row r="2849" spans="1:30" hidden="1" x14ac:dyDescent="0.3">
      <c r="A2849" t="s">
        <v>417</v>
      </c>
      <c r="B2849">
        <f t="shared" si="204"/>
        <v>400226</v>
      </c>
      <c r="C2849">
        <v>226</v>
      </c>
      <c r="D2849">
        <f>VLOOKUP($B2849,TrialDesign!$E$2:$I$1147,5,FALSE)</f>
        <v>8</v>
      </c>
      <c r="E2849" t="str">
        <f>VLOOKUP($B2849,TrialDesign!$E$2:$I$1147,3,FALSE)</f>
        <v>Nil</v>
      </c>
      <c r="F2849" t="str">
        <f>VLOOKUP($B2849,TrialDesign!$E$2:$I$1147,4,FALSE)</f>
        <v>BattenWinter</v>
      </c>
      <c r="G2849" s="1">
        <v>41862</v>
      </c>
      <c r="H2849" s="1" t="str">
        <f>VLOOKUP(B2849,TrialDesign!$E$2:$J$1147,6,FALSE)</f>
        <v>None_8h</v>
      </c>
      <c r="K2849">
        <v>4</v>
      </c>
      <c r="L2849">
        <v>1</v>
      </c>
      <c r="M2849">
        <v>2</v>
      </c>
      <c r="N2849">
        <v>4</v>
      </c>
      <c r="O2849">
        <v>41</v>
      </c>
      <c r="P2849">
        <v>215</v>
      </c>
      <c r="Q2849">
        <v>111</v>
      </c>
      <c r="R2849">
        <v>4</v>
      </c>
      <c r="S2849">
        <v>4</v>
      </c>
      <c r="U2849" t="s">
        <v>71</v>
      </c>
      <c r="W2849">
        <f>VLOOKUP(H2849&amp;"_"&amp;M2849+1,'Leaf lengths'!$J$6:$Q$104,VLOOKUP(F2849,'Leaf lengths'!$S$1:$T$6,2,FALSE),FALSE)</f>
        <v>206.16666666666666</v>
      </c>
      <c r="X2849">
        <f t="shared" si="202"/>
        <v>0.5383993532740502</v>
      </c>
      <c r="Y2849">
        <f t="shared" si="201"/>
        <v>2.5383993532740501</v>
      </c>
      <c r="Z2849">
        <f t="shared" si="205"/>
        <v>10</v>
      </c>
      <c r="AD2849" t="str">
        <f t="shared" si="203"/>
        <v/>
      </c>
    </row>
    <row r="2850" spans="1:30" hidden="1" x14ac:dyDescent="0.3">
      <c r="A2850" t="s">
        <v>417</v>
      </c>
      <c r="B2850">
        <f t="shared" si="204"/>
        <v>400234</v>
      </c>
      <c r="C2850">
        <v>234</v>
      </c>
      <c r="D2850">
        <f>VLOOKUP($B2850,TrialDesign!$E$2:$I$1147,5,FALSE)</f>
        <v>8</v>
      </c>
      <c r="E2850" t="str">
        <f>VLOOKUP($B2850,TrialDesign!$E$2:$I$1147,3,FALSE)</f>
        <v>Nil</v>
      </c>
      <c r="F2850" t="str">
        <f>VLOOKUP($B2850,TrialDesign!$E$2:$I$1147,4,FALSE)</f>
        <v>BattenWinter</v>
      </c>
      <c r="G2850" s="1">
        <v>41862</v>
      </c>
      <c r="H2850" s="1" t="str">
        <f>VLOOKUP(B2850,TrialDesign!$E$2:$J$1147,6,FALSE)</f>
        <v>None_8h</v>
      </c>
      <c r="J2850">
        <v>234</v>
      </c>
      <c r="K2850">
        <v>1</v>
      </c>
      <c r="L2850">
        <v>1</v>
      </c>
      <c r="M2850">
        <v>2</v>
      </c>
      <c r="N2850">
        <v>4</v>
      </c>
      <c r="O2850">
        <v>38</v>
      </c>
      <c r="P2850">
        <v>169</v>
      </c>
      <c r="Q2850">
        <v>31</v>
      </c>
      <c r="R2850">
        <v>4</v>
      </c>
      <c r="S2850">
        <v>4</v>
      </c>
      <c r="U2850" t="s">
        <v>71</v>
      </c>
      <c r="W2850">
        <f>VLOOKUP(H2850&amp;"_"&amp;M2850+1,'Leaf lengths'!$J$6:$Q$104,VLOOKUP(F2850,'Leaf lengths'!$S$1:$T$6,2,FALSE),FALSE)</f>
        <v>206.16666666666666</v>
      </c>
      <c r="X2850">
        <f t="shared" si="202"/>
        <v>0.15036378334680681</v>
      </c>
      <c r="Y2850">
        <f t="shared" ref="Y2850:Y2913" si="206">X2850+M2850</f>
        <v>2.150363783346807</v>
      </c>
      <c r="Z2850">
        <f t="shared" si="205"/>
        <v>10</v>
      </c>
      <c r="AD2850" t="str">
        <f t="shared" si="203"/>
        <v/>
      </c>
    </row>
    <row r="2851" spans="1:30" hidden="1" x14ac:dyDescent="0.3">
      <c r="A2851" t="s">
        <v>417</v>
      </c>
      <c r="B2851">
        <f t="shared" si="204"/>
        <v>400234</v>
      </c>
      <c r="C2851">
        <v>234</v>
      </c>
      <c r="D2851">
        <f>VLOOKUP($B2851,TrialDesign!$E$2:$I$1147,5,FALSE)</f>
        <v>8</v>
      </c>
      <c r="E2851" t="str">
        <f>VLOOKUP($B2851,TrialDesign!$E$2:$I$1147,3,FALSE)</f>
        <v>Nil</v>
      </c>
      <c r="F2851" t="str">
        <f>VLOOKUP($B2851,TrialDesign!$E$2:$I$1147,4,FALSE)</f>
        <v>BattenWinter</v>
      </c>
      <c r="G2851" s="1">
        <v>41862</v>
      </c>
      <c r="H2851" s="1" t="str">
        <f>VLOOKUP(B2851,TrialDesign!$E$2:$J$1147,6,FALSE)</f>
        <v>None_8h</v>
      </c>
      <c r="K2851">
        <v>2</v>
      </c>
      <c r="L2851">
        <v>1</v>
      </c>
      <c r="M2851">
        <v>3</v>
      </c>
      <c r="N2851">
        <v>4</v>
      </c>
      <c r="O2851">
        <v>42</v>
      </c>
      <c r="P2851">
        <v>200</v>
      </c>
      <c r="Q2851">
        <v>75</v>
      </c>
      <c r="R2851">
        <v>4</v>
      </c>
      <c r="S2851">
        <v>4</v>
      </c>
      <c r="U2851" t="s">
        <v>71</v>
      </c>
      <c r="W2851">
        <f>VLOOKUP(H2851&amp;"_"&amp;M2851+1,'Leaf lengths'!$J$6:$Q$104,VLOOKUP(F2851,'Leaf lengths'!$S$1:$T$6,2,FALSE),FALSE)</f>
        <v>188.81818181818181</v>
      </c>
      <c r="X2851">
        <f t="shared" si="202"/>
        <v>0.3972075108329321</v>
      </c>
      <c r="Y2851">
        <f t="shared" si="206"/>
        <v>3.3972075108329323</v>
      </c>
      <c r="Z2851">
        <f t="shared" si="205"/>
        <v>11</v>
      </c>
      <c r="AD2851" t="str">
        <f t="shared" si="203"/>
        <v/>
      </c>
    </row>
    <row r="2852" spans="1:30" hidden="1" x14ac:dyDescent="0.3">
      <c r="A2852" t="s">
        <v>417</v>
      </c>
      <c r="B2852">
        <f t="shared" si="204"/>
        <v>400234</v>
      </c>
      <c r="C2852">
        <v>234</v>
      </c>
      <c r="D2852">
        <f>VLOOKUP($B2852,TrialDesign!$E$2:$I$1147,5,FALSE)</f>
        <v>8</v>
      </c>
      <c r="E2852" t="str">
        <f>VLOOKUP($B2852,TrialDesign!$E$2:$I$1147,3,FALSE)</f>
        <v>Nil</v>
      </c>
      <c r="F2852" t="str">
        <f>VLOOKUP($B2852,TrialDesign!$E$2:$I$1147,4,FALSE)</f>
        <v>BattenWinter</v>
      </c>
      <c r="G2852" s="1">
        <v>41862</v>
      </c>
      <c r="H2852" s="1" t="str">
        <f>VLOOKUP(B2852,TrialDesign!$E$2:$J$1147,6,FALSE)</f>
        <v>None_8h</v>
      </c>
      <c r="K2852">
        <v>3</v>
      </c>
      <c r="L2852">
        <v>0</v>
      </c>
      <c r="M2852">
        <v>2</v>
      </c>
      <c r="N2852">
        <v>3</v>
      </c>
      <c r="O2852">
        <v>38</v>
      </c>
      <c r="P2852">
        <v>147</v>
      </c>
      <c r="Q2852">
        <v>113</v>
      </c>
      <c r="R2852">
        <v>4</v>
      </c>
      <c r="S2852">
        <v>3</v>
      </c>
      <c r="U2852" t="s">
        <v>71</v>
      </c>
      <c r="W2852">
        <f>VLOOKUP(H2852&amp;"_"&amp;M2852+1,'Leaf lengths'!$J$6:$Q$104,VLOOKUP(F2852,'Leaf lengths'!$S$1:$T$6,2,FALSE),FALSE)</f>
        <v>206.16666666666666</v>
      </c>
      <c r="X2852">
        <f t="shared" si="202"/>
        <v>0.54810024252223122</v>
      </c>
      <c r="Y2852">
        <f t="shared" si="206"/>
        <v>2.5481002425222314</v>
      </c>
      <c r="Z2852">
        <f t="shared" si="205"/>
        <v>9</v>
      </c>
      <c r="AD2852" t="str">
        <f t="shared" si="203"/>
        <v/>
      </c>
    </row>
    <row r="2853" spans="1:30" hidden="1" x14ac:dyDescent="0.3">
      <c r="A2853" t="s">
        <v>417</v>
      </c>
      <c r="B2853">
        <f t="shared" si="204"/>
        <v>400234</v>
      </c>
      <c r="C2853">
        <v>234</v>
      </c>
      <c r="D2853">
        <f>VLOOKUP($B2853,TrialDesign!$E$2:$I$1147,5,FALSE)</f>
        <v>8</v>
      </c>
      <c r="E2853" t="str">
        <f>VLOOKUP($B2853,TrialDesign!$E$2:$I$1147,3,FALSE)</f>
        <v>Nil</v>
      </c>
      <c r="F2853" t="str">
        <f>VLOOKUP($B2853,TrialDesign!$E$2:$I$1147,4,FALSE)</f>
        <v>BattenWinter</v>
      </c>
      <c r="G2853" s="1">
        <v>41862</v>
      </c>
      <c r="H2853" s="1" t="str">
        <f>VLOOKUP(B2853,TrialDesign!$E$2:$J$1147,6,FALSE)</f>
        <v>None_8h</v>
      </c>
      <c r="K2853">
        <v>4</v>
      </c>
      <c r="L2853">
        <v>1</v>
      </c>
      <c r="M2853">
        <v>2</v>
      </c>
      <c r="N2853">
        <v>3</v>
      </c>
      <c r="O2853">
        <v>38</v>
      </c>
      <c r="P2853">
        <v>167</v>
      </c>
      <c r="Q2853">
        <v>125</v>
      </c>
      <c r="R2853">
        <v>4</v>
      </c>
      <c r="S2853">
        <v>3</v>
      </c>
      <c r="U2853" t="s">
        <v>71</v>
      </c>
      <c r="W2853">
        <f>VLOOKUP(H2853&amp;"_"&amp;M2853+1,'Leaf lengths'!$J$6:$Q$104,VLOOKUP(F2853,'Leaf lengths'!$S$1:$T$6,2,FALSE),FALSE)</f>
        <v>206.16666666666666</v>
      </c>
      <c r="X2853">
        <f t="shared" si="202"/>
        <v>0.60630557801131768</v>
      </c>
      <c r="Y2853">
        <f t="shared" si="206"/>
        <v>2.6063055780113178</v>
      </c>
      <c r="Z2853">
        <f t="shared" si="205"/>
        <v>9</v>
      </c>
      <c r="AD2853" t="str">
        <f t="shared" si="203"/>
        <v/>
      </c>
    </row>
    <row r="2854" spans="1:30" hidden="1" x14ac:dyDescent="0.3">
      <c r="A2854" t="s">
        <v>417</v>
      </c>
      <c r="B2854">
        <f t="shared" si="204"/>
        <v>400231</v>
      </c>
      <c r="C2854">
        <v>231</v>
      </c>
      <c r="D2854">
        <f>VLOOKUP($B2854,TrialDesign!$E$2:$I$1147,5,FALSE)</f>
        <v>8</v>
      </c>
      <c r="E2854" t="str">
        <f>VLOOKUP($B2854,TrialDesign!$E$2:$I$1147,3,FALSE)</f>
        <v>Nil</v>
      </c>
      <c r="F2854" t="str">
        <f>VLOOKUP($B2854,TrialDesign!$E$2:$I$1147,4,FALSE)</f>
        <v>BattenWinter</v>
      </c>
      <c r="G2854" s="1">
        <v>41869</v>
      </c>
      <c r="H2854" s="1" t="str">
        <f>VLOOKUP(B2854,TrialDesign!$E$2:$J$1147,6,FALSE)</f>
        <v>None_8h</v>
      </c>
      <c r="J2854">
        <v>231</v>
      </c>
      <c r="K2854">
        <v>1</v>
      </c>
      <c r="L2854">
        <v>2</v>
      </c>
      <c r="M2854">
        <v>4</v>
      </c>
      <c r="N2854">
        <v>5</v>
      </c>
      <c r="O2854">
        <v>48</v>
      </c>
      <c r="Q2854">
        <v>42</v>
      </c>
      <c r="R2854">
        <v>4</v>
      </c>
      <c r="S2854">
        <v>4</v>
      </c>
      <c r="W2854">
        <f>VLOOKUP(H2854&amp;"_"&amp;M2854+1,'Leaf lengths'!$J$6:$Q$104,VLOOKUP(F2854,'Leaf lengths'!$S$1:$T$6,2,FALSE),FALSE)</f>
        <v>212.8</v>
      </c>
      <c r="X2854">
        <f t="shared" si="202"/>
        <v>0.19736842105263158</v>
      </c>
      <c r="Y2854">
        <f t="shared" si="206"/>
        <v>4.1973684210526319</v>
      </c>
      <c r="Z2854">
        <f t="shared" si="205"/>
        <v>12</v>
      </c>
      <c r="AD2854" t="str">
        <f t="shared" si="203"/>
        <v/>
      </c>
    </row>
    <row r="2855" spans="1:30" hidden="1" x14ac:dyDescent="0.3">
      <c r="A2855" t="s">
        <v>417</v>
      </c>
      <c r="B2855">
        <f t="shared" si="204"/>
        <v>400231</v>
      </c>
      <c r="C2855">
        <v>231</v>
      </c>
      <c r="D2855">
        <f>VLOOKUP($B2855,TrialDesign!$E$2:$I$1147,5,FALSE)</f>
        <v>8</v>
      </c>
      <c r="E2855" t="str">
        <f>VLOOKUP($B2855,TrialDesign!$E$2:$I$1147,3,FALSE)</f>
        <v>Nil</v>
      </c>
      <c r="F2855" t="str">
        <f>VLOOKUP($B2855,TrialDesign!$E$2:$I$1147,4,FALSE)</f>
        <v>BattenWinter</v>
      </c>
      <c r="G2855" s="1">
        <v>41869</v>
      </c>
      <c r="H2855" s="1" t="str">
        <f>VLOOKUP(B2855,TrialDesign!$E$2:$J$1147,6,FALSE)</f>
        <v>None_8h</v>
      </c>
      <c r="K2855">
        <v>2</v>
      </c>
      <c r="L2855">
        <v>2</v>
      </c>
      <c r="M2855">
        <v>3</v>
      </c>
      <c r="N2855">
        <v>4</v>
      </c>
      <c r="O2855">
        <v>47</v>
      </c>
      <c r="P2855">
        <v>224</v>
      </c>
      <c r="Q2855">
        <v>205</v>
      </c>
      <c r="R2855">
        <v>4</v>
      </c>
      <c r="S2855">
        <v>5</v>
      </c>
      <c r="W2855">
        <f>VLOOKUP(H2855&amp;"_"&amp;M2855+1,'Leaf lengths'!$J$6:$Q$104,VLOOKUP(F2855,'Leaf lengths'!$S$1:$T$6,2,FALSE),FALSE)</f>
        <v>188.81818181818181</v>
      </c>
      <c r="X2855">
        <f t="shared" si="202"/>
        <v>1.0857005296100144</v>
      </c>
      <c r="Y2855">
        <f t="shared" si="206"/>
        <v>4.0857005296100146</v>
      </c>
      <c r="Z2855">
        <f t="shared" si="205"/>
        <v>12</v>
      </c>
      <c r="AD2855" t="str">
        <f t="shared" si="203"/>
        <v/>
      </c>
    </row>
    <row r="2856" spans="1:30" hidden="1" x14ac:dyDescent="0.3">
      <c r="A2856" t="s">
        <v>417</v>
      </c>
      <c r="B2856">
        <f t="shared" si="204"/>
        <v>400231</v>
      </c>
      <c r="C2856">
        <v>231</v>
      </c>
      <c r="D2856">
        <f>VLOOKUP($B2856,TrialDesign!$E$2:$I$1147,5,FALSE)</f>
        <v>8</v>
      </c>
      <c r="E2856" t="str">
        <f>VLOOKUP($B2856,TrialDesign!$E$2:$I$1147,3,FALSE)</f>
        <v>Nil</v>
      </c>
      <c r="F2856" t="str">
        <f>VLOOKUP($B2856,TrialDesign!$E$2:$I$1147,4,FALSE)</f>
        <v>BattenWinter</v>
      </c>
      <c r="G2856" s="1">
        <v>41869</v>
      </c>
      <c r="H2856" s="1" t="str">
        <f>VLOOKUP(B2856,TrialDesign!$E$2:$J$1147,6,FALSE)</f>
        <v>None_8h</v>
      </c>
      <c r="K2856">
        <v>3</v>
      </c>
      <c r="L2856">
        <v>2</v>
      </c>
      <c r="M2856">
        <v>3</v>
      </c>
      <c r="N2856">
        <v>4</v>
      </c>
      <c r="O2856">
        <v>43</v>
      </c>
      <c r="P2856">
        <v>220</v>
      </c>
      <c r="Q2856">
        <v>215</v>
      </c>
      <c r="R2856">
        <v>4</v>
      </c>
      <c r="S2856">
        <v>5</v>
      </c>
      <c r="W2856">
        <f>VLOOKUP(H2856&amp;"_"&amp;M2856+1,'Leaf lengths'!$J$6:$Q$104,VLOOKUP(F2856,'Leaf lengths'!$S$1:$T$6,2,FALSE),FALSE)</f>
        <v>188.81818181818181</v>
      </c>
      <c r="X2856">
        <f t="shared" si="202"/>
        <v>1.1386615310544055</v>
      </c>
      <c r="Y2856">
        <f t="shared" si="206"/>
        <v>4.1386615310544057</v>
      </c>
      <c r="Z2856">
        <f t="shared" si="205"/>
        <v>12</v>
      </c>
      <c r="AD2856" t="str">
        <f t="shared" si="203"/>
        <v/>
      </c>
    </row>
    <row r="2857" spans="1:30" hidden="1" x14ac:dyDescent="0.3">
      <c r="A2857" t="s">
        <v>417</v>
      </c>
      <c r="B2857">
        <f t="shared" si="204"/>
        <v>400231</v>
      </c>
      <c r="C2857">
        <v>231</v>
      </c>
      <c r="D2857">
        <f>VLOOKUP($B2857,TrialDesign!$E$2:$I$1147,5,FALSE)</f>
        <v>8</v>
      </c>
      <c r="E2857" t="str">
        <f>VLOOKUP($B2857,TrialDesign!$E$2:$I$1147,3,FALSE)</f>
        <v>Nil</v>
      </c>
      <c r="F2857" t="str">
        <f>VLOOKUP($B2857,TrialDesign!$E$2:$I$1147,4,FALSE)</f>
        <v>BattenWinter</v>
      </c>
      <c r="G2857" s="1">
        <v>41869</v>
      </c>
      <c r="H2857" s="1" t="str">
        <f>VLOOKUP(B2857,TrialDesign!$E$2:$J$1147,6,FALSE)</f>
        <v>None_8h</v>
      </c>
      <c r="K2857">
        <v>4</v>
      </c>
      <c r="L2857">
        <v>2</v>
      </c>
      <c r="M2857">
        <v>3</v>
      </c>
      <c r="N2857">
        <v>4</v>
      </c>
      <c r="O2857">
        <v>43</v>
      </c>
      <c r="P2857">
        <v>191</v>
      </c>
      <c r="Q2857">
        <v>180</v>
      </c>
      <c r="R2857">
        <v>4</v>
      </c>
      <c r="S2857">
        <v>5</v>
      </c>
      <c r="W2857">
        <f>VLOOKUP(H2857&amp;"_"&amp;M2857+1,'Leaf lengths'!$J$6:$Q$104,VLOOKUP(F2857,'Leaf lengths'!$S$1:$T$6,2,FALSE),FALSE)</f>
        <v>188.81818181818181</v>
      </c>
      <c r="X2857">
        <f t="shared" ref="X2857:X2920" si="207">IF(OR(N2857="",M2857=N2857),0,Q2857/W2857)</f>
        <v>0.95329802599903712</v>
      </c>
      <c r="Y2857">
        <f t="shared" si="206"/>
        <v>3.9532980259990369</v>
      </c>
      <c r="Z2857">
        <f t="shared" si="205"/>
        <v>12</v>
      </c>
      <c r="AD2857" t="str">
        <f t="shared" si="203"/>
        <v/>
      </c>
    </row>
    <row r="2858" spans="1:30" hidden="1" x14ac:dyDescent="0.3">
      <c r="A2858" t="s">
        <v>417</v>
      </c>
      <c r="B2858">
        <f t="shared" si="204"/>
        <v>400233</v>
      </c>
      <c r="C2858">
        <v>233</v>
      </c>
      <c r="D2858">
        <f>VLOOKUP($B2858,TrialDesign!$E$2:$I$1147,5,FALSE)</f>
        <v>8</v>
      </c>
      <c r="E2858" t="str">
        <f>VLOOKUP($B2858,TrialDesign!$E$2:$I$1147,3,FALSE)</f>
        <v>Nil</v>
      </c>
      <c r="F2858" t="str">
        <f>VLOOKUP($B2858,TrialDesign!$E$2:$I$1147,4,FALSE)</f>
        <v>BattenWinter</v>
      </c>
      <c r="G2858" s="1">
        <v>41869</v>
      </c>
      <c r="H2858" s="1" t="str">
        <f>VLOOKUP(B2858,TrialDesign!$E$2:$J$1147,6,FALSE)</f>
        <v>None_8h</v>
      </c>
      <c r="J2858">
        <v>233</v>
      </c>
      <c r="K2858">
        <v>1</v>
      </c>
      <c r="L2858">
        <v>2</v>
      </c>
      <c r="M2858">
        <v>3</v>
      </c>
      <c r="N2858">
        <v>4</v>
      </c>
      <c r="O2858">
        <v>43</v>
      </c>
      <c r="Q2858">
        <v>170</v>
      </c>
      <c r="R2858">
        <v>4</v>
      </c>
      <c r="S2858">
        <v>6</v>
      </c>
      <c r="W2858">
        <f>VLOOKUP(H2858&amp;"_"&amp;M2858+1,'Leaf lengths'!$J$6:$Q$104,VLOOKUP(F2858,'Leaf lengths'!$S$1:$T$6,2,FALSE),FALSE)</f>
        <v>188.81818181818181</v>
      </c>
      <c r="X2858">
        <f t="shared" si="207"/>
        <v>0.90033702455464615</v>
      </c>
      <c r="Y2858">
        <f t="shared" si="206"/>
        <v>3.9003370245546463</v>
      </c>
      <c r="Z2858">
        <f t="shared" si="205"/>
        <v>13</v>
      </c>
      <c r="AD2858" t="str">
        <f t="shared" si="203"/>
        <v/>
      </c>
    </row>
    <row r="2859" spans="1:30" hidden="1" x14ac:dyDescent="0.3">
      <c r="A2859" t="s">
        <v>417</v>
      </c>
      <c r="B2859">
        <f t="shared" si="204"/>
        <v>400233</v>
      </c>
      <c r="C2859">
        <v>233</v>
      </c>
      <c r="D2859">
        <f>VLOOKUP($B2859,TrialDesign!$E$2:$I$1147,5,FALSE)</f>
        <v>8</v>
      </c>
      <c r="E2859" t="str">
        <f>VLOOKUP($B2859,TrialDesign!$E$2:$I$1147,3,FALSE)</f>
        <v>Nil</v>
      </c>
      <c r="F2859" t="str">
        <f>VLOOKUP($B2859,TrialDesign!$E$2:$I$1147,4,FALSE)</f>
        <v>BattenWinter</v>
      </c>
      <c r="G2859" s="1">
        <v>41869</v>
      </c>
      <c r="H2859" s="1" t="str">
        <f>VLOOKUP(B2859,TrialDesign!$E$2:$J$1147,6,FALSE)</f>
        <v>None_8h</v>
      </c>
      <c r="K2859">
        <v>2</v>
      </c>
      <c r="L2859">
        <v>2</v>
      </c>
      <c r="M2859">
        <v>3</v>
      </c>
      <c r="N2859">
        <v>5</v>
      </c>
      <c r="O2859">
        <v>44</v>
      </c>
      <c r="P2859">
        <v>224</v>
      </c>
      <c r="Q2859">
        <v>31</v>
      </c>
      <c r="R2859">
        <v>4</v>
      </c>
      <c r="S2859">
        <v>6</v>
      </c>
      <c r="W2859">
        <f>VLOOKUP(H2859&amp;"_"&amp;M2859+1,'Leaf lengths'!$J$6:$Q$104,VLOOKUP(F2859,'Leaf lengths'!$S$1:$T$6,2,FALSE),FALSE)</f>
        <v>188.81818181818181</v>
      </c>
      <c r="X2859">
        <f t="shared" si="207"/>
        <v>0.16417910447761194</v>
      </c>
      <c r="Y2859">
        <f t="shared" si="206"/>
        <v>3.1641791044776117</v>
      </c>
      <c r="Z2859">
        <f t="shared" si="205"/>
        <v>13</v>
      </c>
      <c r="AD2859" t="str">
        <f t="shared" si="203"/>
        <v/>
      </c>
    </row>
    <row r="2860" spans="1:30" hidden="1" x14ac:dyDescent="0.3">
      <c r="A2860" t="s">
        <v>417</v>
      </c>
      <c r="B2860">
        <f t="shared" si="204"/>
        <v>400233</v>
      </c>
      <c r="C2860">
        <v>233</v>
      </c>
      <c r="D2860">
        <f>VLOOKUP($B2860,TrialDesign!$E$2:$I$1147,5,FALSE)</f>
        <v>8</v>
      </c>
      <c r="E2860" t="str">
        <f>VLOOKUP($B2860,TrialDesign!$E$2:$I$1147,3,FALSE)</f>
        <v>Nil</v>
      </c>
      <c r="F2860" t="str">
        <f>VLOOKUP($B2860,TrialDesign!$E$2:$I$1147,4,FALSE)</f>
        <v>BattenWinter</v>
      </c>
      <c r="G2860" s="1">
        <v>41869</v>
      </c>
      <c r="H2860" s="1" t="str">
        <f>VLOOKUP(B2860,TrialDesign!$E$2:$J$1147,6,FALSE)</f>
        <v>None_8h</v>
      </c>
      <c r="K2860">
        <v>3</v>
      </c>
      <c r="L2860">
        <v>1</v>
      </c>
      <c r="M2860">
        <v>3</v>
      </c>
      <c r="N2860">
        <v>4</v>
      </c>
      <c r="O2860">
        <v>43</v>
      </c>
      <c r="P2860">
        <v>206</v>
      </c>
      <c r="Q2860">
        <v>130</v>
      </c>
      <c r="R2860">
        <v>4</v>
      </c>
      <c r="S2860">
        <v>4</v>
      </c>
      <c r="W2860">
        <f>VLOOKUP(H2860&amp;"_"&amp;M2860+1,'Leaf lengths'!$J$6:$Q$104,VLOOKUP(F2860,'Leaf lengths'!$S$1:$T$6,2,FALSE),FALSE)</f>
        <v>188.81818181818181</v>
      </c>
      <c r="X2860">
        <f t="shared" si="207"/>
        <v>0.68849301877708236</v>
      </c>
      <c r="Y2860">
        <f t="shared" si="206"/>
        <v>3.6884930187770824</v>
      </c>
      <c r="Z2860">
        <f t="shared" si="205"/>
        <v>11</v>
      </c>
      <c r="AD2860" t="str">
        <f t="shared" si="203"/>
        <v/>
      </c>
    </row>
    <row r="2861" spans="1:30" hidden="1" x14ac:dyDescent="0.3">
      <c r="A2861" t="s">
        <v>417</v>
      </c>
      <c r="B2861">
        <f t="shared" si="204"/>
        <v>400233</v>
      </c>
      <c r="C2861">
        <v>233</v>
      </c>
      <c r="D2861">
        <f>VLOOKUP($B2861,TrialDesign!$E$2:$I$1147,5,FALSE)</f>
        <v>8</v>
      </c>
      <c r="E2861" t="str">
        <f>VLOOKUP($B2861,TrialDesign!$E$2:$I$1147,3,FALSE)</f>
        <v>Nil</v>
      </c>
      <c r="F2861" t="str">
        <f>VLOOKUP($B2861,TrialDesign!$E$2:$I$1147,4,FALSE)</f>
        <v>BattenWinter</v>
      </c>
      <c r="G2861" s="1">
        <v>41869</v>
      </c>
      <c r="H2861" s="1" t="str">
        <f>VLOOKUP(B2861,TrialDesign!$E$2:$J$1147,6,FALSE)</f>
        <v>None_8h</v>
      </c>
      <c r="K2861">
        <v>4</v>
      </c>
      <c r="L2861">
        <v>2</v>
      </c>
      <c r="M2861">
        <v>3</v>
      </c>
      <c r="N2861">
        <v>4</v>
      </c>
      <c r="O2861">
        <v>40</v>
      </c>
      <c r="P2861">
        <v>187</v>
      </c>
      <c r="Q2861">
        <v>150</v>
      </c>
      <c r="R2861">
        <v>4</v>
      </c>
      <c r="S2861">
        <v>5</v>
      </c>
      <c r="W2861">
        <f>VLOOKUP(H2861&amp;"_"&amp;M2861+1,'Leaf lengths'!$J$6:$Q$104,VLOOKUP(F2861,'Leaf lengths'!$S$1:$T$6,2,FALSE),FALSE)</f>
        <v>188.81818181818181</v>
      </c>
      <c r="X2861">
        <f t="shared" si="207"/>
        <v>0.7944150216658642</v>
      </c>
      <c r="Y2861">
        <f t="shared" si="206"/>
        <v>3.7944150216658641</v>
      </c>
      <c r="Z2861">
        <f t="shared" si="205"/>
        <v>12</v>
      </c>
      <c r="AD2861" t="str">
        <f t="shared" si="203"/>
        <v/>
      </c>
    </row>
    <row r="2862" spans="1:30" hidden="1" x14ac:dyDescent="0.3">
      <c r="A2862" t="s">
        <v>417</v>
      </c>
      <c r="B2862">
        <f t="shared" si="204"/>
        <v>400287</v>
      </c>
      <c r="C2862">
        <v>287</v>
      </c>
      <c r="D2862">
        <f>VLOOKUP($B2862,TrialDesign!$E$2:$I$1147,5,FALSE)</f>
        <v>8</v>
      </c>
      <c r="E2862" t="str">
        <f>VLOOKUP($B2862,TrialDesign!$E$2:$I$1147,3,FALSE)</f>
        <v>Nil</v>
      </c>
      <c r="F2862" t="str">
        <f>VLOOKUP($B2862,TrialDesign!$E$2:$I$1147,4,FALSE)</f>
        <v>BattenWinter</v>
      </c>
      <c r="G2862" s="1">
        <v>41869</v>
      </c>
      <c r="H2862" s="1" t="str">
        <f>VLOOKUP(B2862,TrialDesign!$E$2:$J$1147,6,FALSE)</f>
        <v>None_8h</v>
      </c>
      <c r="J2862">
        <v>287</v>
      </c>
      <c r="K2862">
        <v>1</v>
      </c>
      <c r="L2862">
        <v>2</v>
      </c>
      <c r="M2862">
        <v>4</v>
      </c>
      <c r="N2862">
        <v>5</v>
      </c>
      <c r="O2862">
        <v>48</v>
      </c>
      <c r="Q2862">
        <v>85</v>
      </c>
      <c r="R2862">
        <v>4</v>
      </c>
      <c r="S2862">
        <v>5</v>
      </c>
      <c r="W2862">
        <f>VLOOKUP(H2862&amp;"_"&amp;M2862+1,'Leaf lengths'!$J$6:$Q$104,VLOOKUP(F2862,'Leaf lengths'!$S$1:$T$6,2,FALSE),FALSE)</f>
        <v>212.8</v>
      </c>
      <c r="X2862">
        <f t="shared" si="207"/>
        <v>0.39943609022556387</v>
      </c>
      <c r="Y2862">
        <f t="shared" si="206"/>
        <v>4.3994360902255636</v>
      </c>
      <c r="Z2862">
        <f t="shared" si="205"/>
        <v>13</v>
      </c>
      <c r="AD2862" t="str">
        <f t="shared" ref="AD2862:AD2925" si="208">IF(OR(M2862=N2862,N2862=""),"FLN","")</f>
        <v/>
      </c>
    </row>
    <row r="2863" spans="1:30" hidden="1" x14ac:dyDescent="0.3">
      <c r="A2863" t="s">
        <v>417</v>
      </c>
      <c r="B2863">
        <f t="shared" si="204"/>
        <v>400287</v>
      </c>
      <c r="C2863">
        <v>287</v>
      </c>
      <c r="D2863">
        <f>VLOOKUP($B2863,TrialDesign!$E$2:$I$1147,5,FALSE)</f>
        <v>8</v>
      </c>
      <c r="E2863" t="str">
        <f>VLOOKUP($B2863,TrialDesign!$E$2:$I$1147,3,FALSE)</f>
        <v>Nil</v>
      </c>
      <c r="F2863" t="str">
        <f>VLOOKUP($B2863,TrialDesign!$E$2:$I$1147,4,FALSE)</f>
        <v>BattenWinter</v>
      </c>
      <c r="G2863" s="1">
        <v>41869</v>
      </c>
      <c r="H2863" s="1" t="str">
        <f>VLOOKUP(B2863,TrialDesign!$E$2:$J$1147,6,FALSE)</f>
        <v>None_8h</v>
      </c>
      <c r="K2863">
        <v>2</v>
      </c>
      <c r="L2863">
        <v>2</v>
      </c>
      <c r="M2863">
        <v>3</v>
      </c>
      <c r="N2863">
        <v>4</v>
      </c>
      <c r="O2863">
        <v>44</v>
      </c>
      <c r="P2863">
        <v>197</v>
      </c>
      <c r="Q2863">
        <v>190</v>
      </c>
      <c r="R2863">
        <v>4</v>
      </c>
      <c r="S2863">
        <v>6</v>
      </c>
      <c r="W2863">
        <f>VLOOKUP(H2863&amp;"_"&amp;M2863+1,'Leaf lengths'!$J$6:$Q$104,VLOOKUP(F2863,'Leaf lengths'!$S$1:$T$6,2,FALSE),FALSE)</f>
        <v>188.81818181818181</v>
      </c>
      <c r="X2863">
        <f t="shared" si="207"/>
        <v>1.006259027443428</v>
      </c>
      <c r="Y2863">
        <f t="shared" si="206"/>
        <v>4.006259027443428</v>
      </c>
      <c r="Z2863">
        <f t="shared" si="205"/>
        <v>13</v>
      </c>
      <c r="AD2863" t="str">
        <f t="shared" si="208"/>
        <v/>
      </c>
    </row>
    <row r="2864" spans="1:30" hidden="1" x14ac:dyDescent="0.3">
      <c r="A2864" t="s">
        <v>417</v>
      </c>
      <c r="B2864">
        <f t="shared" si="204"/>
        <v>400287</v>
      </c>
      <c r="C2864">
        <v>287</v>
      </c>
      <c r="D2864">
        <f>VLOOKUP($B2864,TrialDesign!$E$2:$I$1147,5,FALSE)</f>
        <v>8</v>
      </c>
      <c r="E2864" t="str">
        <f>VLOOKUP($B2864,TrialDesign!$E$2:$I$1147,3,FALSE)</f>
        <v>Nil</v>
      </c>
      <c r="F2864" t="str">
        <f>VLOOKUP($B2864,TrialDesign!$E$2:$I$1147,4,FALSE)</f>
        <v>BattenWinter</v>
      </c>
      <c r="G2864" s="1">
        <v>41869</v>
      </c>
      <c r="H2864" s="1" t="str">
        <f>VLOOKUP(B2864,TrialDesign!$E$2:$J$1147,6,FALSE)</f>
        <v>None_8h</v>
      </c>
      <c r="K2864">
        <v>3</v>
      </c>
      <c r="L2864">
        <v>2</v>
      </c>
      <c r="M2864">
        <v>3</v>
      </c>
      <c r="N2864">
        <v>4</v>
      </c>
      <c r="O2864">
        <v>42</v>
      </c>
      <c r="P2864">
        <v>192</v>
      </c>
      <c r="Q2864">
        <v>180</v>
      </c>
      <c r="R2864">
        <v>4</v>
      </c>
      <c r="S2864">
        <v>5</v>
      </c>
      <c r="W2864">
        <f>VLOOKUP(H2864&amp;"_"&amp;M2864+1,'Leaf lengths'!$J$6:$Q$104,VLOOKUP(F2864,'Leaf lengths'!$S$1:$T$6,2,FALSE),FALSE)</f>
        <v>188.81818181818181</v>
      </c>
      <c r="X2864">
        <f t="shared" si="207"/>
        <v>0.95329802599903712</v>
      </c>
      <c r="Y2864">
        <f t="shared" si="206"/>
        <v>3.9532980259990369</v>
      </c>
      <c r="Z2864">
        <f t="shared" si="205"/>
        <v>12</v>
      </c>
      <c r="AD2864" t="str">
        <f t="shared" si="208"/>
        <v/>
      </c>
    </row>
    <row r="2865" spans="1:30" hidden="1" x14ac:dyDescent="0.3">
      <c r="A2865" t="s">
        <v>417</v>
      </c>
      <c r="B2865">
        <f t="shared" si="204"/>
        <v>400287</v>
      </c>
      <c r="C2865">
        <v>287</v>
      </c>
      <c r="D2865">
        <f>VLOOKUP($B2865,TrialDesign!$E$2:$I$1147,5,FALSE)</f>
        <v>8</v>
      </c>
      <c r="E2865" t="str">
        <f>VLOOKUP($B2865,TrialDesign!$E$2:$I$1147,3,FALSE)</f>
        <v>Nil</v>
      </c>
      <c r="F2865" t="str">
        <f>VLOOKUP($B2865,TrialDesign!$E$2:$I$1147,4,FALSE)</f>
        <v>BattenWinter</v>
      </c>
      <c r="G2865" s="1">
        <v>41869</v>
      </c>
      <c r="H2865" s="1" t="str">
        <f>VLOOKUP(B2865,TrialDesign!$E$2:$J$1147,6,FALSE)</f>
        <v>None_8h</v>
      </c>
      <c r="K2865">
        <v>4</v>
      </c>
      <c r="L2865">
        <v>2</v>
      </c>
      <c r="M2865">
        <v>3</v>
      </c>
      <c r="N2865">
        <v>4</v>
      </c>
      <c r="O2865">
        <v>42</v>
      </c>
      <c r="P2865">
        <v>195</v>
      </c>
      <c r="Q2865">
        <v>159</v>
      </c>
      <c r="R2865">
        <v>4</v>
      </c>
      <c r="S2865">
        <v>5</v>
      </c>
      <c r="W2865">
        <f>VLOOKUP(H2865&amp;"_"&amp;M2865+1,'Leaf lengths'!$J$6:$Q$104,VLOOKUP(F2865,'Leaf lengths'!$S$1:$T$6,2,FALSE),FALSE)</f>
        <v>188.81818181818181</v>
      </c>
      <c r="X2865">
        <f t="shared" si="207"/>
        <v>0.84207992296581613</v>
      </c>
      <c r="Y2865">
        <f t="shared" si="206"/>
        <v>3.8420799229658162</v>
      </c>
      <c r="Z2865">
        <f t="shared" si="205"/>
        <v>12</v>
      </c>
      <c r="AD2865" t="str">
        <f t="shared" si="208"/>
        <v/>
      </c>
    </row>
    <row r="2866" spans="1:30" hidden="1" x14ac:dyDescent="0.3">
      <c r="A2866" t="s">
        <v>417</v>
      </c>
      <c r="B2866">
        <f t="shared" si="204"/>
        <v>400218</v>
      </c>
      <c r="C2866">
        <v>218</v>
      </c>
      <c r="D2866">
        <f>VLOOKUP($B2866,TrialDesign!$E$2:$I$1147,5,FALSE)</f>
        <v>8</v>
      </c>
      <c r="E2866" t="str">
        <f>VLOOKUP($B2866,TrialDesign!$E$2:$I$1147,3,FALSE)</f>
        <v>Nil</v>
      </c>
      <c r="F2866" t="str">
        <f>VLOOKUP($B2866,TrialDesign!$E$2:$I$1147,4,FALSE)</f>
        <v>BattenWinter</v>
      </c>
      <c r="G2866" s="1">
        <v>41874</v>
      </c>
      <c r="H2866" s="1" t="str">
        <f>VLOOKUP(B2866,TrialDesign!$E$2:$J$1147,6,FALSE)</f>
        <v>None_8h</v>
      </c>
      <c r="J2866">
        <v>218</v>
      </c>
      <c r="K2866">
        <v>1</v>
      </c>
      <c r="L2866">
        <v>2</v>
      </c>
      <c r="M2866">
        <v>4</v>
      </c>
      <c r="N2866">
        <v>5</v>
      </c>
      <c r="O2866">
        <v>45</v>
      </c>
      <c r="Q2866">
        <v>99</v>
      </c>
      <c r="R2866">
        <v>5</v>
      </c>
      <c r="S2866">
        <v>6</v>
      </c>
      <c r="U2866" t="s">
        <v>71</v>
      </c>
      <c r="W2866">
        <f>VLOOKUP(H2866&amp;"_"&amp;M2866+1,'Leaf lengths'!$J$6:$Q$104,VLOOKUP(F2866,'Leaf lengths'!$S$1:$T$6,2,FALSE),FALSE)</f>
        <v>212.8</v>
      </c>
      <c r="X2866">
        <f t="shared" si="207"/>
        <v>0.46522556390977443</v>
      </c>
      <c r="Y2866">
        <f t="shared" si="206"/>
        <v>4.4652255639097742</v>
      </c>
      <c r="Z2866">
        <f t="shared" si="205"/>
        <v>15</v>
      </c>
      <c r="AD2866" t="str">
        <f t="shared" si="208"/>
        <v/>
      </c>
    </row>
    <row r="2867" spans="1:30" hidden="1" x14ac:dyDescent="0.3">
      <c r="A2867" t="s">
        <v>417</v>
      </c>
      <c r="B2867">
        <f t="shared" si="204"/>
        <v>400218</v>
      </c>
      <c r="C2867">
        <v>218</v>
      </c>
      <c r="D2867">
        <f>VLOOKUP($B2867,TrialDesign!$E$2:$I$1147,5,FALSE)</f>
        <v>8</v>
      </c>
      <c r="E2867" t="str">
        <f>VLOOKUP($B2867,TrialDesign!$E$2:$I$1147,3,FALSE)</f>
        <v>Nil</v>
      </c>
      <c r="F2867" t="str">
        <f>VLOOKUP($B2867,TrialDesign!$E$2:$I$1147,4,FALSE)</f>
        <v>BattenWinter</v>
      </c>
      <c r="G2867" s="1">
        <v>41874</v>
      </c>
      <c r="H2867" s="1" t="str">
        <f>VLOOKUP(B2867,TrialDesign!$E$2:$J$1147,6,FALSE)</f>
        <v>None_8h</v>
      </c>
      <c r="K2867">
        <v>2</v>
      </c>
      <c r="L2867">
        <v>4</v>
      </c>
      <c r="M2867">
        <v>4</v>
      </c>
      <c r="N2867">
        <v>5</v>
      </c>
      <c r="O2867">
        <v>46</v>
      </c>
      <c r="P2867">
        <v>202</v>
      </c>
      <c r="Q2867">
        <v>159</v>
      </c>
      <c r="R2867">
        <v>5</v>
      </c>
      <c r="S2867">
        <v>5</v>
      </c>
      <c r="U2867" t="s">
        <v>71</v>
      </c>
      <c r="W2867">
        <f>VLOOKUP(H2867&amp;"_"&amp;M2867+1,'Leaf lengths'!$J$6:$Q$104,VLOOKUP(F2867,'Leaf lengths'!$S$1:$T$6,2,FALSE),FALSE)</f>
        <v>212.8</v>
      </c>
      <c r="X2867">
        <f t="shared" si="207"/>
        <v>0.7471804511278195</v>
      </c>
      <c r="Y2867">
        <f t="shared" si="206"/>
        <v>4.7471804511278197</v>
      </c>
      <c r="Z2867">
        <f t="shared" si="205"/>
        <v>14</v>
      </c>
      <c r="AD2867" t="str">
        <f t="shared" si="208"/>
        <v/>
      </c>
    </row>
    <row r="2868" spans="1:30" hidden="1" x14ac:dyDescent="0.3">
      <c r="A2868" t="s">
        <v>417</v>
      </c>
      <c r="B2868">
        <f t="shared" si="204"/>
        <v>400218</v>
      </c>
      <c r="C2868">
        <v>218</v>
      </c>
      <c r="D2868">
        <f>VLOOKUP($B2868,TrialDesign!$E$2:$I$1147,5,FALSE)</f>
        <v>8</v>
      </c>
      <c r="E2868" t="str">
        <f>VLOOKUP($B2868,TrialDesign!$E$2:$I$1147,3,FALSE)</f>
        <v>Nil</v>
      </c>
      <c r="F2868" t="str">
        <f>VLOOKUP($B2868,TrialDesign!$E$2:$I$1147,4,FALSE)</f>
        <v>BattenWinter</v>
      </c>
      <c r="G2868" s="1">
        <v>41874</v>
      </c>
      <c r="H2868" s="1" t="str">
        <f>VLOOKUP(B2868,TrialDesign!$E$2:$J$1147,6,FALSE)</f>
        <v>None_8h</v>
      </c>
      <c r="K2868">
        <v>3</v>
      </c>
      <c r="L2868">
        <v>3</v>
      </c>
      <c r="M2868">
        <v>4</v>
      </c>
      <c r="N2868">
        <v>5</v>
      </c>
      <c r="O2868">
        <v>35</v>
      </c>
      <c r="P2868">
        <v>155</v>
      </c>
      <c r="Q2868">
        <v>98</v>
      </c>
      <c r="R2868">
        <v>5</v>
      </c>
      <c r="S2868">
        <v>4</v>
      </c>
      <c r="U2868" t="s">
        <v>71</v>
      </c>
      <c r="W2868">
        <f>VLOOKUP(H2868&amp;"_"&amp;M2868+1,'Leaf lengths'!$J$6:$Q$104,VLOOKUP(F2868,'Leaf lengths'!$S$1:$T$6,2,FALSE),FALSE)</f>
        <v>212.8</v>
      </c>
      <c r="X2868">
        <f t="shared" si="207"/>
        <v>0.46052631578947367</v>
      </c>
      <c r="Y2868">
        <f t="shared" si="206"/>
        <v>4.4605263157894735</v>
      </c>
      <c r="Z2868">
        <f t="shared" si="205"/>
        <v>13</v>
      </c>
      <c r="AD2868" t="str">
        <f t="shared" si="208"/>
        <v/>
      </c>
    </row>
    <row r="2869" spans="1:30" hidden="1" x14ac:dyDescent="0.3">
      <c r="A2869" t="s">
        <v>417</v>
      </c>
      <c r="B2869">
        <f t="shared" si="204"/>
        <v>400218</v>
      </c>
      <c r="C2869">
        <v>218</v>
      </c>
      <c r="D2869">
        <f>VLOOKUP($B2869,TrialDesign!$E$2:$I$1147,5,FALSE)</f>
        <v>8</v>
      </c>
      <c r="E2869" t="str">
        <f>VLOOKUP($B2869,TrialDesign!$E$2:$I$1147,3,FALSE)</f>
        <v>Nil</v>
      </c>
      <c r="F2869" t="str">
        <f>VLOOKUP($B2869,TrialDesign!$E$2:$I$1147,4,FALSE)</f>
        <v>BattenWinter</v>
      </c>
      <c r="G2869" s="1">
        <v>41874</v>
      </c>
      <c r="H2869" s="1" t="str">
        <f>VLOOKUP(B2869,TrialDesign!$E$2:$J$1147,6,FALSE)</f>
        <v>None_8h</v>
      </c>
      <c r="K2869">
        <v>4</v>
      </c>
      <c r="L2869">
        <v>2</v>
      </c>
      <c r="M2869">
        <v>4</v>
      </c>
      <c r="N2869">
        <v>5</v>
      </c>
      <c r="O2869">
        <v>44</v>
      </c>
      <c r="P2869">
        <v>189</v>
      </c>
      <c r="Q2869">
        <v>118</v>
      </c>
      <c r="R2869">
        <v>5</v>
      </c>
      <c r="S2869">
        <v>5</v>
      </c>
      <c r="U2869" t="s">
        <v>71</v>
      </c>
      <c r="W2869">
        <f>VLOOKUP(H2869&amp;"_"&amp;M2869+1,'Leaf lengths'!$J$6:$Q$104,VLOOKUP(F2869,'Leaf lengths'!$S$1:$T$6,2,FALSE),FALSE)</f>
        <v>212.8</v>
      </c>
      <c r="X2869">
        <f t="shared" si="207"/>
        <v>0.55451127819548873</v>
      </c>
      <c r="Y2869">
        <f t="shared" si="206"/>
        <v>4.5545112781954886</v>
      </c>
      <c r="Z2869">
        <f t="shared" si="205"/>
        <v>14</v>
      </c>
      <c r="AD2869" t="str">
        <f t="shared" si="208"/>
        <v/>
      </c>
    </row>
    <row r="2870" spans="1:30" hidden="1" x14ac:dyDescent="0.3">
      <c r="A2870" t="s">
        <v>417</v>
      </c>
      <c r="B2870">
        <f t="shared" si="204"/>
        <v>400232</v>
      </c>
      <c r="C2870">
        <v>232</v>
      </c>
      <c r="D2870">
        <f>VLOOKUP($B2870,TrialDesign!$E$2:$I$1147,5,FALSE)</f>
        <v>8</v>
      </c>
      <c r="E2870" t="str">
        <f>VLOOKUP($B2870,TrialDesign!$E$2:$I$1147,3,FALSE)</f>
        <v>Nil</v>
      </c>
      <c r="F2870" t="str">
        <f>VLOOKUP($B2870,TrialDesign!$E$2:$I$1147,4,FALSE)</f>
        <v>BattenWinter</v>
      </c>
      <c r="G2870" s="1">
        <v>41874</v>
      </c>
      <c r="H2870" s="1" t="str">
        <f>VLOOKUP(B2870,TrialDesign!$E$2:$J$1147,6,FALSE)</f>
        <v>None_8h</v>
      </c>
      <c r="I2870" s="10">
        <v>41874</v>
      </c>
      <c r="J2870">
        <v>232</v>
      </c>
      <c r="K2870">
        <v>1</v>
      </c>
      <c r="L2870">
        <v>1</v>
      </c>
      <c r="M2870">
        <v>3</v>
      </c>
      <c r="N2870">
        <v>4</v>
      </c>
      <c r="O2870">
        <v>33</v>
      </c>
      <c r="Q2870">
        <v>93</v>
      </c>
      <c r="R2870">
        <v>4</v>
      </c>
      <c r="S2870">
        <v>4</v>
      </c>
      <c r="U2870" t="s">
        <v>71</v>
      </c>
      <c r="W2870">
        <f>VLOOKUP(H2870&amp;"_"&amp;M2870+1,'Leaf lengths'!$J$6:$Q$104,VLOOKUP(F2870,'Leaf lengths'!$S$1:$T$6,2,FALSE),FALSE)</f>
        <v>188.81818181818181</v>
      </c>
      <c r="X2870">
        <f t="shared" si="207"/>
        <v>0.49253731343283585</v>
      </c>
      <c r="Y2870">
        <f t="shared" si="206"/>
        <v>3.4925373134328357</v>
      </c>
      <c r="Z2870">
        <f t="shared" si="205"/>
        <v>11</v>
      </c>
      <c r="AD2870" t="str">
        <f t="shared" si="208"/>
        <v/>
      </c>
    </row>
    <row r="2871" spans="1:30" hidden="1" x14ac:dyDescent="0.3">
      <c r="A2871" t="s">
        <v>417</v>
      </c>
      <c r="B2871">
        <f t="shared" si="204"/>
        <v>400232</v>
      </c>
      <c r="C2871">
        <v>232</v>
      </c>
      <c r="D2871">
        <f>VLOOKUP($B2871,TrialDesign!$E$2:$I$1147,5,FALSE)</f>
        <v>8</v>
      </c>
      <c r="E2871" t="str">
        <f>VLOOKUP($B2871,TrialDesign!$E$2:$I$1147,3,FALSE)</f>
        <v>Nil</v>
      </c>
      <c r="F2871" t="str">
        <f>VLOOKUP($B2871,TrialDesign!$E$2:$I$1147,4,FALSE)</f>
        <v>BattenWinter</v>
      </c>
      <c r="G2871" s="1">
        <v>41874</v>
      </c>
      <c r="H2871" s="1" t="str">
        <f>VLOOKUP(B2871,TrialDesign!$E$2:$J$1147,6,FALSE)</f>
        <v>None_8h</v>
      </c>
      <c r="K2871">
        <v>2</v>
      </c>
      <c r="L2871">
        <v>1</v>
      </c>
      <c r="M2871">
        <v>4</v>
      </c>
      <c r="N2871">
        <v>5</v>
      </c>
      <c r="O2871">
        <v>32</v>
      </c>
      <c r="P2871">
        <v>109</v>
      </c>
      <c r="Q2871">
        <v>24</v>
      </c>
      <c r="R2871">
        <v>3</v>
      </c>
      <c r="S2871">
        <v>5</v>
      </c>
      <c r="U2871" t="s">
        <v>71</v>
      </c>
      <c r="W2871">
        <f>VLOOKUP(H2871&amp;"_"&amp;M2871+1,'Leaf lengths'!$J$6:$Q$104,VLOOKUP(F2871,'Leaf lengths'!$S$1:$T$6,2,FALSE),FALSE)</f>
        <v>212.8</v>
      </c>
      <c r="X2871">
        <f t="shared" si="207"/>
        <v>0.11278195488721804</v>
      </c>
      <c r="Y2871">
        <f t="shared" si="206"/>
        <v>4.1127819548872182</v>
      </c>
      <c r="Z2871">
        <f t="shared" si="205"/>
        <v>12</v>
      </c>
      <c r="AD2871" t="str">
        <f t="shared" si="208"/>
        <v/>
      </c>
    </row>
    <row r="2872" spans="1:30" hidden="1" x14ac:dyDescent="0.3">
      <c r="A2872" t="s">
        <v>417</v>
      </c>
      <c r="B2872">
        <f t="shared" si="204"/>
        <v>400232</v>
      </c>
      <c r="C2872">
        <v>232</v>
      </c>
      <c r="D2872">
        <f>VLOOKUP($B2872,TrialDesign!$E$2:$I$1147,5,FALSE)</f>
        <v>8</v>
      </c>
      <c r="E2872" t="str">
        <f>VLOOKUP($B2872,TrialDesign!$E$2:$I$1147,3,FALSE)</f>
        <v>Nil</v>
      </c>
      <c r="F2872" t="str">
        <f>VLOOKUP($B2872,TrialDesign!$E$2:$I$1147,4,FALSE)</f>
        <v>BattenWinter</v>
      </c>
      <c r="G2872" s="1">
        <v>41874</v>
      </c>
      <c r="H2872" s="1" t="str">
        <f>VLOOKUP(B2872,TrialDesign!$E$2:$J$1147,6,FALSE)</f>
        <v>None_8h</v>
      </c>
      <c r="K2872">
        <v>3</v>
      </c>
      <c r="L2872">
        <v>2</v>
      </c>
      <c r="M2872">
        <v>4</v>
      </c>
      <c r="N2872">
        <v>5</v>
      </c>
      <c r="O2872">
        <v>38</v>
      </c>
      <c r="P2872">
        <v>170</v>
      </c>
      <c r="Q2872">
        <v>35</v>
      </c>
      <c r="R2872">
        <v>4</v>
      </c>
      <c r="S2872">
        <v>4</v>
      </c>
      <c r="U2872" t="s">
        <v>71</v>
      </c>
      <c r="W2872">
        <f>VLOOKUP(H2872&amp;"_"&amp;M2872+1,'Leaf lengths'!$J$6:$Q$104,VLOOKUP(F2872,'Leaf lengths'!$S$1:$T$6,2,FALSE),FALSE)</f>
        <v>212.8</v>
      </c>
      <c r="X2872">
        <f t="shared" si="207"/>
        <v>0.1644736842105263</v>
      </c>
      <c r="Y2872">
        <f t="shared" si="206"/>
        <v>4.1644736842105265</v>
      </c>
      <c r="Z2872">
        <f t="shared" si="205"/>
        <v>12</v>
      </c>
      <c r="AD2872" t="str">
        <f t="shared" si="208"/>
        <v/>
      </c>
    </row>
    <row r="2873" spans="1:30" hidden="1" x14ac:dyDescent="0.3">
      <c r="A2873" t="s">
        <v>417</v>
      </c>
      <c r="B2873">
        <f t="shared" si="204"/>
        <v>400232</v>
      </c>
      <c r="C2873">
        <v>232</v>
      </c>
      <c r="D2873">
        <f>VLOOKUP($B2873,TrialDesign!$E$2:$I$1147,5,FALSE)</f>
        <v>8</v>
      </c>
      <c r="E2873" t="str">
        <f>VLOOKUP($B2873,TrialDesign!$E$2:$I$1147,3,FALSE)</f>
        <v>Nil</v>
      </c>
      <c r="F2873" t="str">
        <f>VLOOKUP($B2873,TrialDesign!$E$2:$I$1147,4,FALSE)</f>
        <v>BattenWinter</v>
      </c>
      <c r="G2873" s="1">
        <v>41874</v>
      </c>
      <c r="H2873" s="1" t="str">
        <f>VLOOKUP(B2873,TrialDesign!$E$2:$J$1147,6,FALSE)</f>
        <v>None_8h</v>
      </c>
      <c r="K2873">
        <v>4</v>
      </c>
      <c r="L2873">
        <v>2</v>
      </c>
      <c r="M2873">
        <v>4</v>
      </c>
      <c r="N2873">
        <v>5</v>
      </c>
      <c r="O2873">
        <v>41</v>
      </c>
      <c r="P2873">
        <v>200</v>
      </c>
      <c r="Q2873">
        <v>36</v>
      </c>
      <c r="R2873">
        <v>4</v>
      </c>
      <c r="S2873">
        <v>5</v>
      </c>
      <c r="U2873" t="s">
        <v>71</v>
      </c>
      <c r="W2873">
        <f>VLOOKUP(H2873&amp;"_"&amp;M2873+1,'Leaf lengths'!$J$6:$Q$104,VLOOKUP(F2873,'Leaf lengths'!$S$1:$T$6,2,FALSE),FALSE)</f>
        <v>212.8</v>
      </c>
      <c r="X2873">
        <f t="shared" si="207"/>
        <v>0.16917293233082706</v>
      </c>
      <c r="Y2873">
        <f t="shared" si="206"/>
        <v>4.1691729323308273</v>
      </c>
      <c r="Z2873">
        <f t="shared" si="205"/>
        <v>13</v>
      </c>
      <c r="AD2873" t="str">
        <f t="shared" si="208"/>
        <v/>
      </c>
    </row>
    <row r="2874" spans="1:30" hidden="1" x14ac:dyDescent="0.3">
      <c r="A2874" t="s">
        <v>417</v>
      </c>
      <c r="B2874">
        <f t="shared" si="204"/>
        <v>400277</v>
      </c>
      <c r="C2874">
        <v>277</v>
      </c>
      <c r="D2874">
        <f>VLOOKUP($B2874,TrialDesign!$E$2:$I$1147,5,FALSE)</f>
        <v>8</v>
      </c>
      <c r="E2874" t="str">
        <f>VLOOKUP($B2874,TrialDesign!$E$2:$I$1147,3,FALSE)</f>
        <v>Nil</v>
      </c>
      <c r="F2874" t="str">
        <f>VLOOKUP($B2874,TrialDesign!$E$2:$I$1147,4,FALSE)</f>
        <v>BattenWinter</v>
      </c>
      <c r="G2874" s="1">
        <v>41874</v>
      </c>
      <c r="H2874" s="1" t="str">
        <f>VLOOKUP(B2874,TrialDesign!$E$2:$J$1147,6,FALSE)</f>
        <v>None_8h</v>
      </c>
      <c r="J2874">
        <v>277</v>
      </c>
      <c r="K2874">
        <v>1</v>
      </c>
      <c r="L2874">
        <v>2</v>
      </c>
      <c r="M2874">
        <v>4</v>
      </c>
      <c r="N2874">
        <v>5</v>
      </c>
      <c r="O2874">
        <v>48</v>
      </c>
      <c r="Q2874">
        <v>122</v>
      </c>
      <c r="R2874">
        <v>4</v>
      </c>
      <c r="S2874">
        <v>6</v>
      </c>
      <c r="U2874" t="s">
        <v>71</v>
      </c>
      <c r="W2874">
        <f>VLOOKUP(H2874&amp;"_"&amp;M2874+1,'Leaf lengths'!$J$6:$Q$104,VLOOKUP(F2874,'Leaf lengths'!$S$1:$T$6,2,FALSE),FALSE)</f>
        <v>212.8</v>
      </c>
      <c r="X2874">
        <f t="shared" si="207"/>
        <v>0.57330827067669166</v>
      </c>
      <c r="Y2874">
        <f t="shared" si="206"/>
        <v>4.5733082706766917</v>
      </c>
      <c r="Z2874">
        <f t="shared" si="205"/>
        <v>14</v>
      </c>
      <c r="AD2874" t="str">
        <f t="shared" si="208"/>
        <v/>
      </c>
    </row>
    <row r="2875" spans="1:30" hidden="1" x14ac:dyDescent="0.3">
      <c r="A2875" t="s">
        <v>417</v>
      </c>
      <c r="B2875">
        <f t="shared" si="204"/>
        <v>400277</v>
      </c>
      <c r="C2875">
        <v>277</v>
      </c>
      <c r="D2875">
        <f>VLOOKUP($B2875,TrialDesign!$E$2:$I$1147,5,FALSE)</f>
        <v>8</v>
      </c>
      <c r="E2875" t="str">
        <f>VLOOKUP($B2875,TrialDesign!$E$2:$I$1147,3,FALSE)</f>
        <v>Nil</v>
      </c>
      <c r="F2875" t="str">
        <f>VLOOKUP($B2875,TrialDesign!$E$2:$I$1147,4,FALSE)</f>
        <v>BattenWinter</v>
      </c>
      <c r="G2875" s="1">
        <v>41874</v>
      </c>
      <c r="H2875" s="1" t="str">
        <f>VLOOKUP(B2875,TrialDesign!$E$2:$J$1147,6,FALSE)</f>
        <v>None_8h</v>
      </c>
      <c r="K2875">
        <v>2</v>
      </c>
      <c r="L2875">
        <v>2</v>
      </c>
      <c r="M2875">
        <v>3</v>
      </c>
      <c r="N2875">
        <v>4</v>
      </c>
      <c r="O2875">
        <v>40</v>
      </c>
      <c r="P2875">
        <v>203</v>
      </c>
      <c r="Q2875">
        <v>175</v>
      </c>
      <c r="R2875">
        <v>4</v>
      </c>
      <c r="S2875">
        <v>5</v>
      </c>
      <c r="U2875" t="s">
        <v>71</v>
      </c>
      <c r="W2875">
        <f>VLOOKUP(H2875&amp;"_"&amp;M2875+1,'Leaf lengths'!$J$6:$Q$104,VLOOKUP(F2875,'Leaf lengths'!$S$1:$T$6,2,FALSE),FALSE)</f>
        <v>188.81818181818181</v>
      </c>
      <c r="X2875">
        <f t="shared" si="207"/>
        <v>0.92681752527684158</v>
      </c>
      <c r="Y2875">
        <f t="shared" si="206"/>
        <v>3.9268175252768414</v>
      </c>
      <c r="Z2875">
        <f t="shared" si="205"/>
        <v>12</v>
      </c>
      <c r="AD2875" t="str">
        <f t="shared" si="208"/>
        <v/>
      </c>
    </row>
    <row r="2876" spans="1:30" hidden="1" x14ac:dyDescent="0.3">
      <c r="A2876" t="s">
        <v>417</v>
      </c>
      <c r="B2876">
        <f t="shared" si="204"/>
        <v>400277</v>
      </c>
      <c r="C2876">
        <v>277</v>
      </c>
      <c r="D2876">
        <f>VLOOKUP($B2876,TrialDesign!$E$2:$I$1147,5,FALSE)</f>
        <v>8</v>
      </c>
      <c r="E2876" t="str">
        <f>VLOOKUP($B2876,TrialDesign!$E$2:$I$1147,3,FALSE)</f>
        <v>Nil</v>
      </c>
      <c r="F2876" t="str">
        <f>VLOOKUP($B2876,TrialDesign!$E$2:$I$1147,4,FALSE)</f>
        <v>BattenWinter</v>
      </c>
      <c r="G2876" s="1">
        <v>41874</v>
      </c>
      <c r="H2876" s="1" t="str">
        <f>VLOOKUP(B2876,TrialDesign!$E$2:$J$1147,6,FALSE)</f>
        <v>None_8h</v>
      </c>
      <c r="K2876">
        <v>3</v>
      </c>
      <c r="L2876">
        <v>2</v>
      </c>
      <c r="M2876">
        <v>4</v>
      </c>
      <c r="N2876">
        <v>5</v>
      </c>
      <c r="O2876">
        <v>55</v>
      </c>
      <c r="P2876">
        <v>210</v>
      </c>
      <c r="Q2876">
        <v>86</v>
      </c>
      <c r="R2876">
        <v>4</v>
      </c>
      <c r="S2876">
        <v>5</v>
      </c>
      <c r="U2876" t="s">
        <v>71</v>
      </c>
      <c r="W2876">
        <f>VLOOKUP(H2876&amp;"_"&amp;M2876+1,'Leaf lengths'!$J$6:$Q$104,VLOOKUP(F2876,'Leaf lengths'!$S$1:$T$6,2,FALSE),FALSE)</f>
        <v>212.8</v>
      </c>
      <c r="X2876">
        <f t="shared" si="207"/>
        <v>0.40413533834586463</v>
      </c>
      <c r="Y2876">
        <f t="shared" si="206"/>
        <v>4.4041353383458643</v>
      </c>
      <c r="Z2876">
        <f t="shared" si="205"/>
        <v>13</v>
      </c>
      <c r="AD2876" t="str">
        <f t="shared" si="208"/>
        <v/>
      </c>
    </row>
    <row r="2877" spans="1:30" hidden="1" x14ac:dyDescent="0.3">
      <c r="A2877" t="s">
        <v>417</v>
      </c>
      <c r="B2877">
        <f t="shared" si="204"/>
        <v>400277</v>
      </c>
      <c r="C2877">
        <v>277</v>
      </c>
      <c r="D2877">
        <f>VLOOKUP($B2877,TrialDesign!$E$2:$I$1147,5,FALSE)</f>
        <v>8</v>
      </c>
      <c r="E2877" t="str">
        <f>VLOOKUP($B2877,TrialDesign!$E$2:$I$1147,3,FALSE)</f>
        <v>Nil</v>
      </c>
      <c r="F2877" t="str">
        <f>VLOOKUP($B2877,TrialDesign!$E$2:$I$1147,4,FALSE)</f>
        <v>BattenWinter</v>
      </c>
      <c r="G2877" s="1">
        <v>41874</v>
      </c>
      <c r="H2877" s="1" t="str">
        <f>VLOOKUP(B2877,TrialDesign!$E$2:$J$1147,6,FALSE)</f>
        <v>None_8h</v>
      </c>
      <c r="K2877">
        <v>4</v>
      </c>
      <c r="L2877">
        <v>2</v>
      </c>
      <c r="M2877">
        <v>4</v>
      </c>
      <c r="N2877">
        <v>5</v>
      </c>
      <c r="O2877">
        <v>55</v>
      </c>
      <c r="P2877">
        <v>225</v>
      </c>
      <c r="Q2877">
        <v>122</v>
      </c>
      <c r="R2877">
        <v>4</v>
      </c>
      <c r="S2877">
        <v>6</v>
      </c>
      <c r="U2877" t="s">
        <v>71</v>
      </c>
      <c r="W2877">
        <f>VLOOKUP(H2877&amp;"_"&amp;M2877+1,'Leaf lengths'!$J$6:$Q$104,VLOOKUP(F2877,'Leaf lengths'!$S$1:$T$6,2,FALSE),FALSE)</f>
        <v>212.8</v>
      </c>
      <c r="X2877">
        <f t="shared" si="207"/>
        <v>0.57330827067669166</v>
      </c>
      <c r="Y2877">
        <f t="shared" si="206"/>
        <v>4.5733082706766917</v>
      </c>
      <c r="Z2877">
        <f t="shared" si="205"/>
        <v>14</v>
      </c>
      <c r="AD2877" t="str">
        <f t="shared" si="208"/>
        <v/>
      </c>
    </row>
    <row r="2878" spans="1:30" hidden="1" x14ac:dyDescent="0.3">
      <c r="A2878" t="s">
        <v>417</v>
      </c>
      <c r="B2878">
        <f t="shared" si="204"/>
        <v>400238</v>
      </c>
      <c r="C2878">
        <v>238</v>
      </c>
      <c r="D2878">
        <f>VLOOKUP($B2878,TrialDesign!$E$2:$I$1147,5,FALSE)</f>
        <v>8</v>
      </c>
      <c r="E2878" t="str">
        <f>VLOOKUP($B2878,TrialDesign!$E$2:$I$1147,3,FALSE)</f>
        <v>Nil</v>
      </c>
      <c r="F2878" t="str">
        <f>VLOOKUP($B2878,TrialDesign!$E$2:$I$1147,4,FALSE)</f>
        <v>BattenWinter</v>
      </c>
      <c r="G2878" s="1">
        <v>41883</v>
      </c>
      <c r="H2878" s="1" t="str">
        <f>VLOOKUP(B2878,TrialDesign!$E$2:$J$1147,6,FALSE)</f>
        <v>None_8h</v>
      </c>
      <c r="J2878">
        <v>238</v>
      </c>
      <c r="K2878">
        <v>1</v>
      </c>
      <c r="L2878">
        <v>3</v>
      </c>
      <c r="M2878">
        <v>5</v>
      </c>
      <c r="N2878">
        <v>6</v>
      </c>
      <c r="O2878">
        <v>57</v>
      </c>
      <c r="Q2878">
        <v>155</v>
      </c>
      <c r="R2878">
        <v>4</v>
      </c>
      <c r="S2878">
        <v>8</v>
      </c>
      <c r="U2878" t="s">
        <v>71</v>
      </c>
      <c r="W2878">
        <f>VLOOKUP(H2878&amp;"_"&amp;M2878+1,'Leaf lengths'!$J$6:$Q$104,VLOOKUP(F2878,'Leaf lengths'!$S$1:$T$6,2,FALSE),FALSE)</f>
        <v>213.92307692307693</v>
      </c>
      <c r="X2878">
        <f t="shared" si="207"/>
        <v>0.72455951096727789</v>
      </c>
      <c r="Y2878">
        <f t="shared" si="206"/>
        <v>5.7245595109672776</v>
      </c>
      <c r="Z2878">
        <f t="shared" si="205"/>
        <v>17</v>
      </c>
      <c r="AD2878" t="str">
        <f t="shared" si="208"/>
        <v/>
      </c>
    </row>
    <row r="2879" spans="1:30" hidden="1" x14ac:dyDescent="0.3">
      <c r="A2879" t="s">
        <v>417</v>
      </c>
      <c r="B2879">
        <f t="shared" si="204"/>
        <v>400238</v>
      </c>
      <c r="C2879">
        <v>238</v>
      </c>
      <c r="D2879">
        <f>VLOOKUP($B2879,TrialDesign!$E$2:$I$1147,5,FALSE)</f>
        <v>8</v>
      </c>
      <c r="E2879" t="str">
        <f>VLOOKUP($B2879,TrialDesign!$E$2:$I$1147,3,FALSE)</f>
        <v>Nil</v>
      </c>
      <c r="F2879" t="str">
        <f>VLOOKUP($B2879,TrialDesign!$E$2:$I$1147,4,FALSE)</f>
        <v>BattenWinter</v>
      </c>
      <c r="G2879" s="1">
        <v>41883</v>
      </c>
      <c r="H2879" s="1" t="str">
        <f>VLOOKUP(B2879,TrialDesign!$E$2:$J$1147,6,FALSE)</f>
        <v>None_8h</v>
      </c>
      <c r="K2879">
        <v>2</v>
      </c>
      <c r="L2879">
        <v>2</v>
      </c>
      <c r="M2879">
        <v>4</v>
      </c>
      <c r="N2879">
        <v>5</v>
      </c>
      <c r="O2879">
        <v>48</v>
      </c>
      <c r="P2879">
        <v>200</v>
      </c>
      <c r="Q2879">
        <v>140</v>
      </c>
      <c r="R2879">
        <v>4</v>
      </c>
      <c r="S2879">
        <v>5</v>
      </c>
      <c r="U2879" t="s">
        <v>71</v>
      </c>
      <c r="W2879">
        <f>VLOOKUP(H2879&amp;"_"&amp;M2879+1,'Leaf lengths'!$J$6:$Q$104,VLOOKUP(F2879,'Leaf lengths'!$S$1:$T$6,2,FALSE),FALSE)</f>
        <v>212.8</v>
      </c>
      <c r="X2879">
        <f t="shared" si="207"/>
        <v>0.6578947368421052</v>
      </c>
      <c r="Y2879">
        <f t="shared" si="206"/>
        <v>4.6578947368421053</v>
      </c>
      <c r="Z2879">
        <f t="shared" si="205"/>
        <v>13</v>
      </c>
      <c r="AD2879" t="str">
        <f t="shared" si="208"/>
        <v/>
      </c>
    </row>
    <row r="2880" spans="1:30" hidden="1" x14ac:dyDescent="0.3">
      <c r="A2880" t="s">
        <v>417</v>
      </c>
      <c r="B2880">
        <f t="shared" si="204"/>
        <v>400238</v>
      </c>
      <c r="C2880">
        <v>238</v>
      </c>
      <c r="D2880">
        <f>VLOOKUP($B2880,TrialDesign!$E$2:$I$1147,5,FALSE)</f>
        <v>8</v>
      </c>
      <c r="E2880" t="str">
        <f>VLOOKUP($B2880,TrialDesign!$E$2:$I$1147,3,FALSE)</f>
        <v>Nil</v>
      </c>
      <c r="F2880" t="str">
        <f>VLOOKUP($B2880,TrialDesign!$E$2:$I$1147,4,FALSE)</f>
        <v>BattenWinter</v>
      </c>
      <c r="G2880" s="1">
        <v>41883</v>
      </c>
      <c r="H2880" s="1" t="str">
        <f>VLOOKUP(B2880,TrialDesign!$E$2:$J$1147,6,FALSE)</f>
        <v>None_8h</v>
      </c>
      <c r="K2880">
        <v>3</v>
      </c>
      <c r="L2880">
        <v>4</v>
      </c>
      <c r="M2880">
        <v>5</v>
      </c>
      <c r="N2880">
        <v>6</v>
      </c>
      <c r="O2880">
        <v>50</v>
      </c>
      <c r="P2880">
        <v>201</v>
      </c>
      <c r="Q2880">
        <v>107</v>
      </c>
      <c r="R2880">
        <v>4</v>
      </c>
      <c r="S2880">
        <v>8</v>
      </c>
      <c r="U2880" t="s">
        <v>71</v>
      </c>
      <c r="W2880">
        <f>VLOOKUP(H2880&amp;"_"&amp;M2880+1,'Leaf lengths'!$J$6:$Q$104,VLOOKUP(F2880,'Leaf lengths'!$S$1:$T$6,2,FALSE),FALSE)</f>
        <v>213.92307692307693</v>
      </c>
      <c r="X2880">
        <f t="shared" si="207"/>
        <v>0.50017979144192737</v>
      </c>
      <c r="Y2880">
        <f t="shared" si="206"/>
        <v>5.5001797914419273</v>
      </c>
      <c r="Z2880">
        <f t="shared" si="205"/>
        <v>17</v>
      </c>
      <c r="AD2880" t="str">
        <f t="shared" si="208"/>
        <v/>
      </c>
    </row>
    <row r="2881" spans="1:30" hidden="1" x14ac:dyDescent="0.3">
      <c r="A2881" t="s">
        <v>417</v>
      </c>
      <c r="B2881">
        <f t="shared" si="204"/>
        <v>400238</v>
      </c>
      <c r="C2881">
        <v>238</v>
      </c>
      <c r="D2881">
        <f>VLOOKUP($B2881,TrialDesign!$E$2:$I$1147,5,FALSE)</f>
        <v>8</v>
      </c>
      <c r="E2881" t="str">
        <f>VLOOKUP($B2881,TrialDesign!$E$2:$I$1147,3,FALSE)</f>
        <v>Nil</v>
      </c>
      <c r="F2881" t="str">
        <f>VLOOKUP($B2881,TrialDesign!$E$2:$I$1147,4,FALSE)</f>
        <v>BattenWinter</v>
      </c>
      <c r="G2881" s="1">
        <v>41883</v>
      </c>
      <c r="H2881" s="1" t="str">
        <f>VLOOKUP(B2881,TrialDesign!$E$2:$J$1147,6,FALSE)</f>
        <v>None_8h</v>
      </c>
      <c r="K2881">
        <v>4</v>
      </c>
      <c r="L2881">
        <v>3</v>
      </c>
      <c r="M2881">
        <v>4</v>
      </c>
      <c r="N2881">
        <v>5</v>
      </c>
      <c r="O2881">
        <v>51</v>
      </c>
      <c r="P2881">
        <v>202</v>
      </c>
      <c r="Q2881">
        <v>179</v>
      </c>
      <c r="R2881">
        <v>4</v>
      </c>
      <c r="S2881">
        <v>7</v>
      </c>
      <c r="U2881" t="s">
        <v>71</v>
      </c>
      <c r="W2881">
        <f>VLOOKUP(H2881&amp;"_"&amp;M2881+1,'Leaf lengths'!$J$6:$Q$104,VLOOKUP(F2881,'Leaf lengths'!$S$1:$T$6,2,FALSE),FALSE)</f>
        <v>212.8</v>
      </c>
      <c r="X2881">
        <f t="shared" si="207"/>
        <v>0.84116541353383456</v>
      </c>
      <c r="Y2881">
        <f t="shared" si="206"/>
        <v>4.8411654135338349</v>
      </c>
      <c r="Z2881">
        <f t="shared" si="205"/>
        <v>15</v>
      </c>
      <c r="AD2881" t="str">
        <f t="shared" si="208"/>
        <v/>
      </c>
    </row>
    <row r="2882" spans="1:30" hidden="1" x14ac:dyDescent="0.3">
      <c r="A2882" t="s">
        <v>417</v>
      </c>
      <c r="B2882">
        <f t="shared" si="204"/>
        <v>400241</v>
      </c>
      <c r="C2882">
        <v>241</v>
      </c>
      <c r="D2882">
        <f>VLOOKUP($B2882,TrialDesign!$E$2:$I$1147,5,FALSE)</f>
        <v>8</v>
      </c>
      <c r="E2882" t="str">
        <f>VLOOKUP($B2882,TrialDesign!$E$2:$I$1147,3,FALSE)</f>
        <v>Nil</v>
      </c>
      <c r="F2882" t="str">
        <f>VLOOKUP($B2882,TrialDesign!$E$2:$I$1147,4,FALSE)</f>
        <v>BattenWinter</v>
      </c>
      <c r="G2882" s="1">
        <v>41883</v>
      </c>
      <c r="H2882" s="1" t="str">
        <f>VLOOKUP(B2882,TrialDesign!$E$2:$J$1147,6,FALSE)</f>
        <v>None_8h</v>
      </c>
      <c r="J2882">
        <v>241</v>
      </c>
      <c r="K2882">
        <v>1</v>
      </c>
      <c r="L2882">
        <v>3</v>
      </c>
      <c r="M2882">
        <v>4</v>
      </c>
      <c r="N2882">
        <v>5</v>
      </c>
      <c r="O2882">
        <v>46</v>
      </c>
      <c r="Q2882">
        <v>200</v>
      </c>
      <c r="R2882">
        <v>3</v>
      </c>
      <c r="S2882">
        <v>7</v>
      </c>
      <c r="U2882" t="s">
        <v>71</v>
      </c>
      <c r="W2882">
        <f>VLOOKUP(H2882&amp;"_"&amp;M2882+1,'Leaf lengths'!$J$6:$Q$104,VLOOKUP(F2882,'Leaf lengths'!$S$1:$T$6,2,FALSE),FALSE)</f>
        <v>212.8</v>
      </c>
      <c r="X2882">
        <f t="shared" si="207"/>
        <v>0.93984962406015038</v>
      </c>
      <c r="Y2882">
        <f t="shared" si="206"/>
        <v>4.9398496240601499</v>
      </c>
      <c r="Z2882">
        <f t="shared" si="205"/>
        <v>14</v>
      </c>
      <c r="AD2882" t="str">
        <f t="shared" si="208"/>
        <v/>
      </c>
    </row>
    <row r="2883" spans="1:30" hidden="1" x14ac:dyDescent="0.3">
      <c r="A2883" t="s">
        <v>417</v>
      </c>
      <c r="B2883">
        <f t="shared" si="204"/>
        <v>400241</v>
      </c>
      <c r="C2883">
        <v>241</v>
      </c>
      <c r="D2883">
        <f>VLOOKUP($B2883,TrialDesign!$E$2:$I$1147,5,FALSE)</f>
        <v>8</v>
      </c>
      <c r="E2883" t="str">
        <f>VLOOKUP($B2883,TrialDesign!$E$2:$I$1147,3,FALSE)</f>
        <v>Nil</v>
      </c>
      <c r="F2883" t="str">
        <f>VLOOKUP($B2883,TrialDesign!$E$2:$I$1147,4,FALSE)</f>
        <v>BattenWinter</v>
      </c>
      <c r="G2883" s="1">
        <v>41883</v>
      </c>
      <c r="H2883" s="1" t="str">
        <f>VLOOKUP(B2883,TrialDesign!$E$2:$J$1147,6,FALSE)</f>
        <v>None_8h</v>
      </c>
      <c r="K2883">
        <v>2</v>
      </c>
      <c r="L2883">
        <v>2</v>
      </c>
      <c r="M2883">
        <v>5</v>
      </c>
      <c r="N2883">
        <v>6</v>
      </c>
      <c r="O2883">
        <v>61</v>
      </c>
      <c r="P2883">
        <v>214</v>
      </c>
      <c r="Q2883">
        <v>109</v>
      </c>
      <c r="R2883">
        <v>4</v>
      </c>
      <c r="S2883">
        <v>7</v>
      </c>
      <c r="U2883" t="s">
        <v>71</v>
      </c>
      <c r="W2883">
        <f>VLOOKUP(H2883&amp;"_"&amp;M2883+1,'Leaf lengths'!$J$6:$Q$104,VLOOKUP(F2883,'Leaf lengths'!$S$1:$T$6,2,FALSE),FALSE)</f>
        <v>213.92307692307693</v>
      </c>
      <c r="X2883">
        <f t="shared" si="207"/>
        <v>0.5095289464221503</v>
      </c>
      <c r="Y2883">
        <f t="shared" si="206"/>
        <v>5.50952894642215</v>
      </c>
      <c r="Z2883">
        <f t="shared" si="205"/>
        <v>16</v>
      </c>
      <c r="AD2883" t="str">
        <f t="shared" si="208"/>
        <v/>
      </c>
    </row>
    <row r="2884" spans="1:30" hidden="1" x14ac:dyDescent="0.3">
      <c r="A2884" t="s">
        <v>417</v>
      </c>
      <c r="B2884">
        <f t="shared" si="204"/>
        <v>400241</v>
      </c>
      <c r="C2884">
        <v>241</v>
      </c>
      <c r="D2884">
        <f>VLOOKUP($B2884,TrialDesign!$E$2:$I$1147,5,FALSE)</f>
        <v>8</v>
      </c>
      <c r="E2884" t="str">
        <f>VLOOKUP($B2884,TrialDesign!$E$2:$I$1147,3,FALSE)</f>
        <v>Nil</v>
      </c>
      <c r="F2884" t="str">
        <f>VLOOKUP($B2884,TrialDesign!$E$2:$I$1147,4,FALSE)</f>
        <v>BattenWinter</v>
      </c>
      <c r="G2884" s="1">
        <v>41883</v>
      </c>
      <c r="H2884" s="1" t="str">
        <f>VLOOKUP(B2884,TrialDesign!$E$2:$J$1147,6,FALSE)</f>
        <v>None_8h</v>
      </c>
      <c r="K2884">
        <v>3</v>
      </c>
      <c r="L2884">
        <v>3</v>
      </c>
      <c r="M2884">
        <v>5</v>
      </c>
      <c r="N2884">
        <v>6</v>
      </c>
      <c r="O2884">
        <v>55</v>
      </c>
      <c r="P2884">
        <v>202</v>
      </c>
      <c r="Q2884">
        <v>227</v>
      </c>
      <c r="R2884">
        <v>4</v>
      </c>
      <c r="S2884">
        <v>7</v>
      </c>
      <c r="U2884" t="s">
        <v>71</v>
      </c>
      <c r="W2884">
        <f>VLOOKUP(H2884&amp;"_"&amp;M2884+1,'Leaf lengths'!$J$6:$Q$104,VLOOKUP(F2884,'Leaf lengths'!$S$1:$T$6,2,FALSE),FALSE)</f>
        <v>213.92307692307693</v>
      </c>
      <c r="X2884">
        <f t="shared" si="207"/>
        <v>1.0611290902553039</v>
      </c>
      <c r="Y2884">
        <f t="shared" si="206"/>
        <v>6.0611290902553039</v>
      </c>
      <c r="Z2884">
        <f t="shared" si="205"/>
        <v>16</v>
      </c>
      <c r="AD2884" t="str">
        <f t="shared" si="208"/>
        <v/>
      </c>
    </row>
    <row r="2885" spans="1:30" hidden="1" x14ac:dyDescent="0.3">
      <c r="A2885" t="s">
        <v>417</v>
      </c>
      <c r="B2885">
        <f t="shared" si="204"/>
        <v>400241</v>
      </c>
      <c r="C2885">
        <v>241</v>
      </c>
      <c r="D2885">
        <f>VLOOKUP($B2885,TrialDesign!$E$2:$I$1147,5,FALSE)</f>
        <v>8</v>
      </c>
      <c r="E2885" t="str">
        <f>VLOOKUP($B2885,TrialDesign!$E$2:$I$1147,3,FALSE)</f>
        <v>Nil</v>
      </c>
      <c r="F2885" t="str">
        <f>VLOOKUP($B2885,TrialDesign!$E$2:$I$1147,4,FALSE)</f>
        <v>BattenWinter</v>
      </c>
      <c r="G2885" s="1">
        <v>41883</v>
      </c>
      <c r="H2885" s="1" t="str">
        <f>VLOOKUP(B2885,TrialDesign!$E$2:$J$1147,6,FALSE)</f>
        <v>None_8h</v>
      </c>
      <c r="K2885">
        <v>4</v>
      </c>
      <c r="L2885">
        <v>4</v>
      </c>
      <c r="M2885">
        <v>5</v>
      </c>
      <c r="N2885">
        <v>6</v>
      </c>
      <c r="O2885">
        <v>65</v>
      </c>
      <c r="P2885">
        <v>229</v>
      </c>
      <c r="Q2885">
        <v>103</v>
      </c>
      <c r="R2885">
        <v>5</v>
      </c>
      <c r="S2885">
        <v>6</v>
      </c>
      <c r="U2885" t="s">
        <v>71</v>
      </c>
      <c r="W2885">
        <f>VLOOKUP(H2885&amp;"_"&amp;M2885+1,'Leaf lengths'!$J$6:$Q$104,VLOOKUP(F2885,'Leaf lengths'!$S$1:$T$6,2,FALSE),FALSE)</f>
        <v>213.92307692307693</v>
      </c>
      <c r="X2885">
        <f t="shared" si="207"/>
        <v>0.48148148148148145</v>
      </c>
      <c r="Y2885">
        <f t="shared" si="206"/>
        <v>5.4814814814814818</v>
      </c>
      <c r="Z2885">
        <f t="shared" si="205"/>
        <v>16</v>
      </c>
      <c r="AD2885" t="str">
        <f t="shared" si="208"/>
        <v/>
      </c>
    </row>
    <row r="2886" spans="1:30" hidden="1" x14ac:dyDescent="0.3">
      <c r="A2886" t="s">
        <v>417</v>
      </c>
      <c r="B2886">
        <f t="shared" si="204"/>
        <v>400257</v>
      </c>
      <c r="C2886">
        <v>257</v>
      </c>
      <c r="D2886">
        <f>VLOOKUP($B2886,TrialDesign!$E$2:$I$1147,5,FALSE)</f>
        <v>8</v>
      </c>
      <c r="E2886" t="str">
        <f>VLOOKUP($B2886,TrialDesign!$E$2:$I$1147,3,FALSE)</f>
        <v>Nil</v>
      </c>
      <c r="F2886" t="str">
        <f>VLOOKUP($B2886,TrialDesign!$E$2:$I$1147,4,FALSE)</f>
        <v>BattenWinter</v>
      </c>
      <c r="G2886" s="1">
        <v>41883</v>
      </c>
      <c r="H2886" s="1" t="str">
        <f>VLOOKUP(B2886,TrialDesign!$E$2:$J$1147,6,FALSE)</f>
        <v>None_8h</v>
      </c>
      <c r="J2886">
        <v>257</v>
      </c>
      <c r="K2886">
        <v>1</v>
      </c>
      <c r="L2886">
        <v>4</v>
      </c>
      <c r="M2886">
        <v>5</v>
      </c>
      <c r="N2886">
        <v>6</v>
      </c>
      <c r="O2886">
        <v>61</v>
      </c>
      <c r="Q2886">
        <v>206</v>
      </c>
      <c r="R2886">
        <v>3</v>
      </c>
      <c r="S2886">
        <v>9</v>
      </c>
      <c r="U2886" t="s">
        <v>71</v>
      </c>
      <c r="W2886">
        <f>VLOOKUP(H2886&amp;"_"&amp;M2886+1,'Leaf lengths'!$J$6:$Q$104,VLOOKUP(F2886,'Leaf lengths'!$S$1:$T$6,2,FALSE),FALSE)</f>
        <v>213.92307692307693</v>
      </c>
      <c r="X2886">
        <f t="shared" si="207"/>
        <v>0.96296296296296291</v>
      </c>
      <c r="Y2886">
        <f t="shared" si="206"/>
        <v>5.9629629629629628</v>
      </c>
      <c r="Z2886">
        <f t="shared" si="205"/>
        <v>17</v>
      </c>
      <c r="AD2886" t="str">
        <f t="shared" si="208"/>
        <v/>
      </c>
    </row>
    <row r="2887" spans="1:30" hidden="1" x14ac:dyDescent="0.3">
      <c r="A2887" t="s">
        <v>417</v>
      </c>
      <c r="B2887">
        <f t="shared" si="204"/>
        <v>400257</v>
      </c>
      <c r="C2887">
        <v>257</v>
      </c>
      <c r="D2887">
        <f>VLOOKUP($B2887,TrialDesign!$E$2:$I$1147,5,FALSE)</f>
        <v>8</v>
      </c>
      <c r="E2887" t="str">
        <f>VLOOKUP($B2887,TrialDesign!$E$2:$I$1147,3,FALSE)</f>
        <v>Nil</v>
      </c>
      <c r="F2887" t="str">
        <f>VLOOKUP($B2887,TrialDesign!$E$2:$I$1147,4,FALSE)</f>
        <v>BattenWinter</v>
      </c>
      <c r="G2887" s="1">
        <v>41883</v>
      </c>
      <c r="H2887" s="1" t="str">
        <f>VLOOKUP(B2887,TrialDesign!$E$2:$J$1147,6,FALSE)</f>
        <v>None_8h</v>
      </c>
      <c r="K2887">
        <v>2</v>
      </c>
      <c r="L2887">
        <v>2</v>
      </c>
      <c r="M2887">
        <v>5</v>
      </c>
      <c r="N2887">
        <v>6</v>
      </c>
      <c r="O2887">
        <v>60</v>
      </c>
      <c r="P2887">
        <v>203</v>
      </c>
      <c r="Q2887">
        <v>40</v>
      </c>
      <c r="R2887">
        <v>3</v>
      </c>
      <c r="S2887">
        <v>7</v>
      </c>
      <c r="U2887" t="s">
        <v>71</v>
      </c>
      <c r="W2887">
        <f>VLOOKUP(H2887&amp;"_"&amp;M2887+1,'Leaf lengths'!$J$6:$Q$104,VLOOKUP(F2887,'Leaf lengths'!$S$1:$T$6,2,FALSE),FALSE)</f>
        <v>213.92307692307693</v>
      </c>
      <c r="X2887">
        <f t="shared" si="207"/>
        <v>0.18698309960445883</v>
      </c>
      <c r="Y2887">
        <f t="shared" si="206"/>
        <v>5.1869830996044586</v>
      </c>
      <c r="Z2887">
        <f t="shared" si="205"/>
        <v>15</v>
      </c>
      <c r="AD2887" t="str">
        <f t="shared" si="208"/>
        <v/>
      </c>
    </row>
    <row r="2888" spans="1:30" hidden="1" x14ac:dyDescent="0.3">
      <c r="A2888" t="s">
        <v>417</v>
      </c>
      <c r="B2888">
        <f t="shared" si="204"/>
        <v>400257</v>
      </c>
      <c r="C2888">
        <v>257</v>
      </c>
      <c r="D2888">
        <f>VLOOKUP($B2888,TrialDesign!$E$2:$I$1147,5,FALSE)</f>
        <v>8</v>
      </c>
      <c r="E2888" t="str">
        <f>VLOOKUP($B2888,TrialDesign!$E$2:$I$1147,3,FALSE)</f>
        <v>Nil</v>
      </c>
      <c r="F2888" t="str">
        <f>VLOOKUP($B2888,TrialDesign!$E$2:$I$1147,4,FALSE)</f>
        <v>BattenWinter</v>
      </c>
      <c r="G2888" s="1">
        <v>41883</v>
      </c>
      <c r="H2888" s="1" t="str">
        <f>VLOOKUP(B2888,TrialDesign!$E$2:$J$1147,6,FALSE)</f>
        <v>None_8h</v>
      </c>
      <c r="K2888">
        <v>3</v>
      </c>
      <c r="L2888">
        <v>3</v>
      </c>
      <c r="M2888">
        <v>4</v>
      </c>
      <c r="N2888">
        <v>5</v>
      </c>
      <c r="O2888">
        <v>50</v>
      </c>
      <c r="P2888">
        <v>215</v>
      </c>
      <c r="Q2888">
        <v>219</v>
      </c>
      <c r="R2888">
        <v>5</v>
      </c>
      <c r="S2888">
        <v>5</v>
      </c>
      <c r="U2888" t="s">
        <v>71</v>
      </c>
      <c r="W2888">
        <f>VLOOKUP(H2888&amp;"_"&amp;M2888+1,'Leaf lengths'!$J$6:$Q$104,VLOOKUP(F2888,'Leaf lengths'!$S$1:$T$6,2,FALSE),FALSE)</f>
        <v>212.8</v>
      </c>
      <c r="X2888">
        <f t="shared" si="207"/>
        <v>1.0291353383458646</v>
      </c>
      <c r="Y2888">
        <f t="shared" si="206"/>
        <v>5.0291353383458643</v>
      </c>
      <c r="Z2888">
        <f t="shared" si="205"/>
        <v>14</v>
      </c>
      <c r="AD2888" t="str">
        <f t="shared" si="208"/>
        <v/>
      </c>
    </row>
    <row r="2889" spans="1:30" hidden="1" x14ac:dyDescent="0.3">
      <c r="A2889" t="s">
        <v>417</v>
      </c>
      <c r="B2889">
        <f t="shared" si="204"/>
        <v>400257</v>
      </c>
      <c r="C2889">
        <v>257</v>
      </c>
      <c r="D2889">
        <f>VLOOKUP($B2889,TrialDesign!$E$2:$I$1147,5,FALSE)</f>
        <v>8</v>
      </c>
      <c r="E2889" t="str">
        <f>VLOOKUP($B2889,TrialDesign!$E$2:$I$1147,3,FALSE)</f>
        <v>Nil</v>
      </c>
      <c r="F2889" t="str">
        <f>VLOOKUP($B2889,TrialDesign!$E$2:$I$1147,4,FALSE)</f>
        <v>BattenWinter</v>
      </c>
      <c r="G2889" s="1">
        <v>41883</v>
      </c>
      <c r="H2889" s="1" t="str">
        <f>VLOOKUP(B2889,TrialDesign!$E$2:$J$1147,6,FALSE)</f>
        <v>None_8h</v>
      </c>
      <c r="K2889">
        <v>4</v>
      </c>
      <c r="L2889">
        <v>2</v>
      </c>
      <c r="M2889">
        <v>5</v>
      </c>
      <c r="N2889">
        <v>6</v>
      </c>
      <c r="O2889">
        <v>65</v>
      </c>
      <c r="P2889">
        <v>252</v>
      </c>
      <c r="Q2889">
        <v>33</v>
      </c>
      <c r="R2889">
        <v>5</v>
      </c>
      <c r="S2889">
        <v>5</v>
      </c>
      <c r="U2889" t="s">
        <v>71</v>
      </c>
      <c r="W2889">
        <f>VLOOKUP(H2889&amp;"_"&amp;M2889+1,'Leaf lengths'!$J$6:$Q$104,VLOOKUP(F2889,'Leaf lengths'!$S$1:$T$6,2,FALSE),FALSE)</f>
        <v>213.92307692307693</v>
      </c>
      <c r="X2889">
        <f t="shared" si="207"/>
        <v>0.15426105717367852</v>
      </c>
      <c r="Y2889">
        <f t="shared" si="206"/>
        <v>5.1542610571736782</v>
      </c>
      <c r="Z2889">
        <f t="shared" si="205"/>
        <v>15</v>
      </c>
      <c r="AD2889" t="str">
        <f t="shared" si="208"/>
        <v/>
      </c>
    </row>
    <row r="2890" spans="1:30" hidden="1" x14ac:dyDescent="0.3">
      <c r="A2890" t="s">
        <v>417</v>
      </c>
      <c r="B2890">
        <f t="shared" si="204"/>
        <v>400237</v>
      </c>
      <c r="C2890">
        <v>237</v>
      </c>
      <c r="D2890">
        <f>VLOOKUP($B2890,TrialDesign!$E$2:$I$1147,5,FALSE)</f>
        <v>8</v>
      </c>
      <c r="E2890" t="str">
        <f>VLOOKUP($B2890,TrialDesign!$E$2:$I$1147,3,FALSE)</f>
        <v>Nil</v>
      </c>
      <c r="F2890" t="str">
        <f>VLOOKUP($B2890,TrialDesign!$E$2:$I$1147,4,FALSE)</f>
        <v>BattenWinter</v>
      </c>
      <c r="G2890" s="1">
        <v>41890</v>
      </c>
      <c r="H2890" s="1" t="str">
        <f>VLOOKUP(B2890,TrialDesign!$E$2:$J$1147,6,FALSE)</f>
        <v>None_8h</v>
      </c>
      <c r="J2890">
        <v>237</v>
      </c>
      <c r="K2890">
        <v>1</v>
      </c>
      <c r="L2890">
        <v>6</v>
      </c>
      <c r="M2890">
        <v>6</v>
      </c>
      <c r="N2890">
        <v>7</v>
      </c>
      <c r="O2890">
        <v>57</v>
      </c>
      <c r="Q2890">
        <v>134</v>
      </c>
      <c r="R2890">
        <v>4</v>
      </c>
      <c r="S2890">
        <v>9</v>
      </c>
      <c r="U2890" t="s">
        <v>17</v>
      </c>
      <c r="W2890">
        <f>VLOOKUP(H2890&amp;"_"&amp;M2890+1,'Leaf lengths'!$J$6:$Q$104,VLOOKUP(F2890,'Leaf lengths'!$S$1:$T$6,2,FALSE),FALSE)</f>
        <v>259.69230769230768</v>
      </c>
      <c r="X2890">
        <f t="shared" si="207"/>
        <v>0.51599526066350709</v>
      </c>
      <c r="Y2890">
        <f t="shared" si="206"/>
        <v>6.515995260663507</v>
      </c>
      <c r="Z2890">
        <f t="shared" si="205"/>
        <v>19</v>
      </c>
      <c r="AD2890" t="str">
        <f t="shared" si="208"/>
        <v/>
      </c>
    </row>
    <row r="2891" spans="1:30" hidden="1" x14ac:dyDescent="0.3">
      <c r="A2891" t="s">
        <v>417</v>
      </c>
      <c r="B2891">
        <f t="shared" si="204"/>
        <v>400237</v>
      </c>
      <c r="C2891">
        <v>237</v>
      </c>
      <c r="D2891">
        <f>VLOOKUP($B2891,TrialDesign!$E$2:$I$1147,5,FALSE)</f>
        <v>8</v>
      </c>
      <c r="E2891" t="str">
        <f>VLOOKUP($B2891,TrialDesign!$E$2:$I$1147,3,FALSE)</f>
        <v>Nil</v>
      </c>
      <c r="F2891" t="str">
        <f>VLOOKUP($B2891,TrialDesign!$E$2:$I$1147,4,FALSE)</f>
        <v>BattenWinter</v>
      </c>
      <c r="G2891" s="1">
        <v>41890</v>
      </c>
      <c r="H2891" s="1" t="str">
        <f>VLOOKUP(B2891,TrialDesign!$E$2:$J$1147,6,FALSE)</f>
        <v>None_8h</v>
      </c>
      <c r="K2891">
        <v>2</v>
      </c>
      <c r="L2891">
        <v>4</v>
      </c>
      <c r="M2891">
        <v>6</v>
      </c>
      <c r="N2891">
        <v>7</v>
      </c>
      <c r="O2891">
        <v>60</v>
      </c>
      <c r="P2891">
        <v>188</v>
      </c>
      <c r="Q2891">
        <v>114</v>
      </c>
      <c r="R2891">
        <v>4</v>
      </c>
      <c r="S2891">
        <v>9</v>
      </c>
      <c r="U2891" t="s">
        <v>17</v>
      </c>
      <c r="W2891">
        <f>VLOOKUP(H2891&amp;"_"&amp;M2891+1,'Leaf lengths'!$J$6:$Q$104,VLOOKUP(F2891,'Leaf lengths'!$S$1:$T$6,2,FALSE),FALSE)</f>
        <v>259.69230769230768</v>
      </c>
      <c r="X2891">
        <f t="shared" si="207"/>
        <v>0.43898104265402843</v>
      </c>
      <c r="Y2891">
        <f t="shared" si="206"/>
        <v>6.4389810426540288</v>
      </c>
      <c r="Z2891">
        <f t="shared" si="205"/>
        <v>19</v>
      </c>
      <c r="AD2891" t="str">
        <f t="shared" si="208"/>
        <v/>
      </c>
    </row>
    <row r="2892" spans="1:30" hidden="1" x14ac:dyDescent="0.3">
      <c r="A2892" t="s">
        <v>417</v>
      </c>
      <c r="B2892">
        <f t="shared" si="204"/>
        <v>400237</v>
      </c>
      <c r="C2892">
        <v>237</v>
      </c>
      <c r="D2892">
        <f>VLOOKUP($B2892,TrialDesign!$E$2:$I$1147,5,FALSE)</f>
        <v>8</v>
      </c>
      <c r="E2892" t="str">
        <f>VLOOKUP($B2892,TrialDesign!$E$2:$I$1147,3,FALSE)</f>
        <v>Nil</v>
      </c>
      <c r="F2892" t="str">
        <f>VLOOKUP($B2892,TrialDesign!$E$2:$I$1147,4,FALSE)</f>
        <v>BattenWinter</v>
      </c>
      <c r="G2892" s="1">
        <v>41890</v>
      </c>
      <c r="H2892" s="1" t="str">
        <f>VLOOKUP(B2892,TrialDesign!$E$2:$J$1147,6,FALSE)</f>
        <v>None_8h</v>
      </c>
      <c r="K2892">
        <v>3</v>
      </c>
      <c r="L2892">
        <v>3</v>
      </c>
      <c r="M2892">
        <v>6</v>
      </c>
      <c r="N2892">
        <v>7</v>
      </c>
      <c r="O2892">
        <v>46</v>
      </c>
      <c r="P2892">
        <v>162</v>
      </c>
      <c r="Q2892">
        <v>27</v>
      </c>
      <c r="R2892">
        <v>4</v>
      </c>
      <c r="S2892">
        <v>6</v>
      </c>
      <c r="U2892" t="s">
        <v>71</v>
      </c>
      <c r="W2892">
        <f>VLOOKUP(H2892&amp;"_"&amp;M2892+1,'Leaf lengths'!$J$6:$Q$104,VLOOKUP(F2892,'Leaf lengths'!$S$1:$T$6,2,FALSE),FALSE)</f>
        <v>259.69230769230768</v>
      </c>
      <c r="X2892">
        <f t="shared" si="207"/>
        <v>0.10396919431279622</v>
      </c>
      <c r="Y2892">
        <f t="shared" si="206"/>
        <v>6.1039691943127963</v>
      </c>
      <c r="Z2892">
        <f t="shared" si="205"/>
        <v>16</v>
      </c>
      <c r="AD2892" t="str">
        <f t="shared" si="208"/>
        <v/>
      </c>
    </row>
    <row r="2893" spans="1:30" hidden="1" x14ac:dyDescent="0.3">
      <c r="A2893" t="s">
        <v>417</v>
      </c>
      <c r="B2893">
        <f t="shared" si="204"/>
        <v>400237</v>
      </c>
      <c r="C2893">
        <v>237</v>
      </c>
      <c r="D2893">
        <f>VLOOKUP($B2893,TrialDesign!$E$2:$I$1147,5,FALSE)</f>
        <v>8</v>
      </c>
      <c r="E2893" t="str">
        <f>VLOOKUP($B2893,TrialDesign!$E$2:$I$1147,3,FALSE)</f>
        <v>Nil</v>
      </c>
      <c r="F2893" t="str">
        <f>VLOOKUP($B2893,TrialDesign!$E$2:$I$1147,4,FALSE)</f>
        <v>BattenWinter</v>
      </c>
      <c r="G2893" s="1">
        <v>41890</v>
      </c>
      <c r="H2893" s="1" t="str">
        <f>VLOOKUP(B2893,TrialDesign!$E$2:$J$1147,6,FALSE)</f>
        <v>None_8h</v>
      </c>
      <c r="K2893">
        <v>4</v>
      </c>
      <c r="L2893">
        <v>5</v>
      </c>
      <c r="M2893">
        <v>5</v>
      </c>
      <c r="N2893">
        <v>6</v>
      </c>
      <c r="O2893">
        <v>52</v>
      </c>
      <c r="P2893">
        <v>185</v>
      </c>
      <c r="Q2893">
        <v>122</v>
      </c>
      <c r="R2893">
        <v>4</v>
      </c>
      <c r="S2893">
        <v>8</v>
      </c>
      <c r="U2893" t="s">
        <v>71</v>
      </c>
      <c r="W2893">
        <f>VLOOKUP(H2893&amp;"_"&amp;M2893+1,'Leaf lengths'!$J$6:$Q$104,VLOOKUP(F2893,'Leaf lengths'!$S$1:$T$6,2,FALSE),FALSE)</f>
        <v>213.92307692307693</v>
      </c>
      <c r="X2893">
        <f t="shared" si="207"/>
        <v>0.57029845379359945</v>
      </c>
      <c r="Y2893">
        <f t="shared" si="206"/>
        <v>5.5702984537935993</v>
      </c>
      <c r="Z2893">
        <f t="shared" si="205"/>
        <v>17</v>
      </c>
      <c r="AD2893" t="str">
        <f t="shared" si="208"/>
        <v/>
      </c>
    </row>
    <row r="2894" spans="1:30" hidden="1" x14ac:dyDescent="0.3">
      <c r="A2894" t="s">
        <v>417</v>
      </c>
      <c r="B2894">
        <f t="shared" ref="B2894:B2957" si="209">400000+C2894</f>
        <v>400244</v>
      </c>
      <c r="C2894">
        <v>244</v>
      </c>
      <c r="D2894">
        <f>VLOOKUP($B2894,TrialDesign!$E$2:$I$1147,5,FALSE)</f>
        <v>8</v>
      </c>
      <c r="E2894" t="str">
        <f>VLOOKUP($B2894,TrialDesign!$E$2:$I$1147,3,FALSE)</f>
        <v>Nil</v>
      </c>
      <c r="F2894" t="str">
        <f>VLOOKUP($B2894,TrialDesign!$E$2:$I$1147,4,FALSE)</f>
        <v>BattenWinter</v>
      </c>
      <c r="G2894" s="1">
        <v>41890</v>
      </c>
      <c r="H2894" s="1" t="str">
        <f>VLOOKUP(B2894,TrialDesign!$E$2:$J$1147,6,FALSE)</f>
        <v>None_8h</v>
      </c>
      <c r="J2894">
        <v>244</v>
      </c>
      <c r="K2894">
        <v>1</v>
      </c>
      <c r="L2894">
        <v>1</v>
      </c>
      <c r="M2894">
        <v>6</v>
      </c>
      <c r="N2894">
        <v>7</v>
      </c>
      <c r="O2894">
        <v>80</v>
      </c>
      <c r="Q2894">
        <v>139</v>
      </c>
      <c r="R2894">
        <v>4</v>
      </c>
      <c r="S2894">
        <v>9</v>
      </c>
      <c r="U2894" t="s">
        <v>71</v>
      </c>
      <c r="W2894">
        <f>VLOOKUP(H2894&amp;"_"&amp;M2894+1,'Leaf lengths'!$J$6:$Q$104,VLOOKUP(F2894,'Leaf lengths'!$S$1:$T$6,2,FALSE),FALSE)</f>
        <v>259.69230769230768</v>
      </c>
      <c r="X2894">
        <f t="shared" si="207"/>
        <v>0.53524881516587686</v>
      </c>
      <c r="Y2894">
        <f t="shared" si="206"/>
        <v>6.5352488151658772</v>
      </c>
      <c r="Z2894">
        <f t="shared" si="205"/>
        <v>19</v>
      </c>
      <c r="AD2894" t="str">
        <f t="shared" si="208"/>
        <v/>
      </c>
    </row>
    <row r="2895" spans="1:30" hidden="1" x14ac:dyDescent="0.3">
      <c r="A2895" t="s">
        <v>417</v>
      </c>
      <c r="B2895">
        <f t="shared" si="209"/>
        <v>400244</v>
      </c>
      <c r="C2895">
        <v>244</v>
      </c>
      <c r="D2895">
        <f>VLOOKUP($B2895,TrialDesign!$E$2:$I$1147,5,FALSE)</f>
        <v>8</v>
      </c>
      <c r="E2895" t="str">
        <f>VLOOKUP($B2895,TrialDesign!$E$2:$I$1147,3,FALSE)</f>
        <v>Nil</v>
      </c>
      <c r="F2895" t="str">
        <f>VLOOKUP($B2895,TrialDesign!$E$2:$I$1147,4,FALSE)</f>
        <v>BattenWinter</v>
      </c>
      <c r="G2895" s="1">
        <v>41890</v>
      </c>
      <c r="H2895" s="1" t="str">
        <f>VLOOKUP(B2895,TrialDesign!$E$2:$J$1147,6,FALSE)</f>
        <v>None_8h</v>
      </c>
      <c r="K2895">
        <v>2</v>
      </c>
      <c r="L2895">
        <v>4</v>
      </c>
      <c r="M2895">
        <v>6</v>
      </c>
      <c r="N2895">
        <v>7</v>
      </c>
      <c r="O2895">
        <v>78</v>
      </c>
      <c r="P2895">
        <v>261</v>
      </c>
      <c r="Q2895">
        <v>141</v>
      </c>
      <c r="R2895">
        <v>5</v>
      </c>
      <c r="S2895">
        <v>8</v>
      </c>
      <c r="U2895" t="s">
        <v>71</v>
      </c>
      <c r="W2895">
        <f>VLOOKUP(H2895&amp;"_"&amp;M2895+1,'Leaf lengths'!$J$6:$Q$104,VLOOKUP(F2895,'Leaf lengths'!$S$1:$T$6,2,FALSE),FALSE)</f>
        <v>259.69230769230768</v>
      </c>
      <c r="X2895">
        <f t="shared" si="207"/>
        <v>0.54295023696682465</v>
      </c>
      <c r="Y2895">
        <f t="shared" si="206"/>
        <v>6.5429502369668242</v>
      </c>
      <c r="Z2895">
        <f t="shared" si="205"/>
        <v>19</v>
      </c>
      <c r="AD2895" t="str">
        <f t="shared" si="208"/>
        <v/>
      </c>
    </row>
    <row r="2896" spans="1:30" hidden="1" x14ac:dyDescent="0.3">
      <c r="A2896" t="s">
        <v>417</v>
      </c>
      <c r="B2896">
        <f t="shared" si="209"/>
        <v>400244</v>
      </c>
      <c r="C2896">
        <v>244</v>
      </c>
      <c r="D2896">
        <f>VLOOKUP($B2896,TrialDesign!$E$2:$I$1147,5,FALSE)</f>
        <v>8</v>
      </c>
      <c r="E2896" t="str">
        <f>VLOOKUP($B2896,TrialDesign!$E$2:$I$1147,3,FALSE)</f>
        <v>Nil</v>
      </c>
      <c r="F2896" t="str">
        <f>VLOOKUP($B2896,TrialDesign!$E$2:$I$1147,4,FALSE)</f>
        <v>BattenWinter</v>
      </c>
      <c r="G2896" s="1">
        <v>41890</v>
      </c>
      <c r="H2896" s="1" t="str">
        <f>VLOOKUP(B2896,TrialDesign!$E$2:$J$1147,6,FALSE)</f>
        <v>None_8h</v>
      </c>
      <c r="K2896">
        <v>3</v>
      </c>
      <c r="L2896">
        <v>2</v>
      </c>
      <c r="M2896">
        <v>5</v>
      </c>
      <c r="N2896">
        <v>6</v>
      </c>
      <c r="O2896">
        <v>64</v>
      </c>
      <c r="P2896">
        <v>204</v>
      </c>
      <c r="Q2896">
        <v>230</v>
      </c>
      <c r="R2896">
        <v>4</v>
      </c>
      <c r="S2896">
        <v>7</v>
      </c>
      <c r="U2896" t="s">
        <v>71</v>
      </c>
      <c r="W2896">
        <f>VLOOKUP(H2896&amp;"_"&amp;M2896+1,'Leaf lengths'!$J$6:$Q$104,VLOOKUP(F2896,'Leaf lengths'!$S$1:$T$6,2,FALSE),FALSE)</f>
        <v>213.92307692307693</v>
      </c>
      <c r="X2896">
        <f t="shared" si="207"/>
        <v>1.0751528227256382</v>
      </c>
      <c r="Y2896">
        <f t="shared" si="206"/>
        <v>6.0751528227256379</v>
      </c>
      <c r="Z2896">
        <f t="shared" si="205"/>
        <v>16</v>
      </c>
      <c r="AD2896" t="str">
        <f t="shared" si="208"/>
        <v/>
      </c>
    </row>
    <row r="2897" spans="1:30" hidden="1" x14ac:dyDescent="0.3">
      <c r="A2897" t="s">
        <v>417</v>
      </c>
      <c r="B2897">
        <f t="shared" si="209"/>
        <v>400244</v>
      </c>
      <c r="C2897">
        <v>244</v>
      </c>
      <c r="D2897">
        <f>VLOOKUP($B2897,TrialDesign!$E$2:$I$1147,5,FALSE)</f>
        <v>8</v>
      </c>
      <c r="E2897" t="str">
        <f>VLOOKUP($B2897,TrialDesign!$E$2:$I$1147,3,FALSE)</f>
        <v>Nil</v>
      </c>
      <c r="F2897" t="str">
        <f>VLOOKUP($B2897,TrialDesign!$E$2:$I$1147,4,FALSE)</f>
        <v>BattenWinter</v>
      </c>
      <c r="G2897" s="1">
        <v>41890</v>
      </c>
      <c r="H2897" s="1" t="str">
        <f>VLOOKUP(B2897,TrialDesign!$E$2:$J$1147,6,FALSE)</f>
        <v>None_8h</v>
      </c>
      <c r="K2897">
        <v>4</v>
      </c>
      <c r="L2897">
        <v>2</v>
      </c>
      <c r="M2897">
        <v>5</v>
      </c>
      <c r="N2897">
        <v>6</v>
      </c>
      <c r="O2897">
        <v>68</v>
      </c>
      <c r="P2897">
        <v>247</v>
      </c>
      <c r="Q2897">
        <v>263</v>
      </c>
      <c r="R2897">
        <v>5</v>
      </c>
      <c r="S2897">
        <v>7</v>
      </c>
      <c r="U2897" t="s">
        <v>71</v>
      </c>
      <c r="W2897">
        <f>VLOOKUP(H2897&amp;"_"&amp;M2897+1,'Leaf lengths'!$J$6:$Q$104,VLOOKUP(F2897,'Leaf lengths'!$S$1:$T$6,2,FALSE),FALSE)</f>
        <v>213.92307692307693</v>
      </c>
      <c r="X2897">
        <f t="shared" si="207"/>
        <v>1.2294138798993168</v>
      </c>
      <c r="Y2897">
        <f t="shared" si="206"/>
        <v>6.2294138798993171</v>
      </c>
      <c r="Z2897">
        <f t="shared" si="205"/>
        <v>17</v>
      </c>
      <c r="AD2897" t="str">
        <f t="shared" si="208"/>
        <v/>
      </c>
    </row>
    <row r="2898" spans="1:30" hidden="1" x14ac:dyDescent="0.3">
      <c r="A2898" t="s">
        <v>417</v>
      </c>
      <c r="B2898">
        <f t="shared" si="209"/>
        <v>400265</v>
      </c>
      <c r="C2898">
        <v>265</v>
      </c>
      <c r="D2898">
        <f>VLOOKUP($B2898,TrialDesign!$E$2:$I$1147,5,FALSE)</f>
        <v>8</v>
      </c>
      <c r="E2898" t="str">
        <f>VLOOKUP($B2898,TrialDesign!$E$2:$I$1147,3,FALSE)</f>
        <v>Nil</v>
      </c>
      <c r="F2898" t="str">
        <f>VLOOKUP($B2898,TrialDesign!$E$2:$I$1147,4,FALSE)</f>
        <v>BattenWinter</v>
      </c>
      <c r="G2898" s="1">
        <v>41890</v>
      </c>
      <c r="H2898" s="1" t="str">
        <f>VLOOKUP(B2898,TrialDesign!$E$2:$J$1147,6,FALSE)</f>
        <v>None_8h</v>
      </c>
      <c r="J2898">
        <v>265</v>
      </c>
      <c r="K2898">
        <v>1</v>
      </c>
      <c r="L2898">
        <v>4</v>
      </c>
      <c r="M2898">
        <v>6</v>
      </c>
      <c r="N2898">
        <v>7</v>
      </c>
      <c r="O2898">
        <v>66</v>
      </c>
      <c r="Q2898">
        <v>98</v>
      </c>
      <c r="R2898">
        <v>4</v>
      </c>
      <c r="S2898">
        <v>10</v>
      </c>
      <c r="U2898" t="s">
        <v>17</v>
      </c>
      <c r="W2898">
        <f>VLOOKUP(H2898&amp;"_"&amp;M2898+1,'Leaf lengths'!$J$6:$Q$104,VLOOKUP(F2898,'Leaf lengths'!$S$1:$T$6,2,FALSE),FALSE)</f>
        <v>259.69230769230768</v>
      </c>
      <c r="X2898">
        <f t="shared" si="207"/>
        <v>0.37736966824644552</v>
      </c>
      <c r="Y2898">
        <f t="shared" si="206"/>
        <v>6.3773696682464456</v>
      </c>
      <c r="Z2898">
        <f t="shared" si="205"/>
        <v>20</v>
      </c>
      <c r="AD2898" t="str">
        <f t="shared" si="208"/>
        <v/>
      </c>
    </row>
    <row r="2899" spans="1:30" hidden="1" x14ac:dyDescent="0.3">
      <c r="A2899" t="s">
        <v>417</v>
      </c>
      <c r="B2899">
        <f t="shared" si="209"/>
        <v>400265</v>
      </c>
      <c r="C2899">
        <v>265</v>
      </c>
      <c r="D2899">
        <f>VLOOKUP($B2899,TrialDesign!$E$2:$I$1147,5,FALSE)</f>
        <v>8</v>
      </c>
      <c r="E2899" t="str">
        <f>VLOOKUP($B2899,TrialDesign!$E$2:$I$1147,3,FALSE)</f>
        <v>Nil</v>
      </c>
      <c r="F2899" t="str">
        <f>VLOOKUP($B2899,TrialDesign!$E$2:$I$1147,4,FALSE)</f>
        <v>BattenWinter</v>
      </c>
      <c r="G2899" s="1">
        <v>41890</v>
      </c>
      <c r="H2899" s="1" t="str">
        <f>VLOOKUP(B2899,TrialDesign!$E$2:$J$1147,6,FALSE)</f>
        <v>None_8h</v>
      </c>
      <c r="K2899">
        <v>2</v>
      </c>
      <c r="L2899">
        <v>4</v>
      </c>
      <c r="M2899">
        <v>6</v>
      </c>
      <c r="N2899">
        <v>7</v>
      </c>
      <c r="O2899">
        <v>62</v>
      </c>
      <c r="P2899">
        <v>193</v>
      </c>
      <c r="Q2899">
        <v>76</v>
      </c>
      <c r="R2899">
        <v>4</v>
      </c>
      <c r="S2899">
        <v>10</v>
      </c>
      <c r="U2899" t="s">
        <v>17</v>
      </c>
      <c r="W2899">
        <f>VLOOKUP(H2899&amp;"_"&amp;M2899+1,'Leaf lengths'!$J$6:$Q$104,VLOOKUP(F2899,'Leaf lengths'!$S$1:$T$6,2,FALSE),FALSE)</f>
        <v>259.69230769230768</v>
      </c>
      <c r="X2899">
        <f t="shared" si="207"/>
        <v>0.29265402843601895</v>
      </c>
      <c r="Y2899">
        <f t="shared" si="206"/>
        <v>6.2926540284360186</v>
      </c>
      <c r="Z2899">
        <f t="shared" si="205"/>
        <v>20</v>
      </c>
      <c r="AD2899" t="str">
        <f t="shared" si="208"/>
        <v/>
      </c>
    </row>
    <row r="2900" spans="1:30" hidden="1" x14ac:dyDescent="0.3">
      <c r="A2900" t="s">
        <v>417</v>
      </c>
      <c r="B2900">
        <f t="shared" si="209"/>
        <v>400265</v>
      </c>
      <c r="C2900">
        <v>265</v>
      </c>
      <c r="D2900">
        <f>VLOOKUP($B2900,TrialDesign!$E$2:$I$1147,5,FALSE)</f>
        <v>8</v>
      </c>
      <c r="E2900" t="str">
        <f>VLOOKUP($B2900,TrialDesign!$E$2:$I$1147,3,FALSE)</f>
        <v>Nil</v>
      </c>
      <c r="F2900" t="str">
        <f>VLOOKUP($B2900,TrialDesign!$E$2:$I$1147,4,FALSE)</f>
        <v>BattenWinter</v>
      </c>
      <c r="G2900" s="1">
        <v>41890</v>
      </c>
      <c r="H2900" s="1" t="str">
        <f>VLOOKUP(B2900,TrialDesign!$E$2:$J$1147,6,FALSE)</f>
        <v>None_8h</v>
      </c>
      <c r="K2900">
        <v>3</v>
      </c>
      <c r="L2900">
        <v>4</v>
      </c>
      <c r="M2900">
        <v>5</v>
      </c>
      <c r="N2900">
        <v>6</v>
      </c>
      <c r="O2900">
        <v>56</v>
      </c>
      <c r="P2900">
        <v>191</v>
      </c>
      <c r="Q2900">
        <v>205</v>
      </c>
      <c r="R2900">
        <v>4</v>
      </c>
      <c r="S2900">
        <v>8</v>
      </c>
      <c r="U2900" t="s">
        <v>71</v>
      </c>
      <c r="W2900">
        <f>VLOOKUP(H2900&amp;"_"&amp;M2900+1,'Leaf lengths'!$J$6:$Q$104,VLOOKUP(F2900,'Leaf lengths'!$S$1:$T$6,2,FALSE),FALSE)</f>
        <v>213.92307692307693</v>
      </c>
      <c r="X2900">
        <f t="shared" si="207"/>
        <v>0.95828838547285145</v>
      </c>
      <c r="Y2900">
        <f t="shared" si="206"/>
        <v>5.9582883854728514</v>
      </c>
      <c r="Z2900">
        <f t="shared" si="205"/>
        <v>17</v>
      </c>
      <c r="AD2900" t="str">
        <f t="shared" si="208"/>
        <v/>
      </c>
    </row>
    <row r="2901" spans="1:30" hidden="1" x14ac:dyDescent="0.3">
      <c r="A2901" t="s">
        <v>417</v>
      </c>
      <c r="B2901">
        <f t="shared" si="209"/>
        <v>400265</v>
      </c>
      <c r="C2901">
        <v>265</v>
      </c>
      <c r="D2901">
        <f>VLOOKUP($B2901,TrialDesign!$E$2:$I$1147,5,FALSE)</f>
        <v>8</v>
      </c>
      <c r="E2901" t="str">
        <f>VLOOKUP($B2901,TrialDesign!$E$2:$I$1147,3,FALSE)</f>
        <v>Nil</v>
      </c>
      <c r="F2901" t="str">
        <f>VLOOKUP($B2901,TrialDesign!$E$2:$I$1147,4,FALSE)</f>
        <v>BattenWinter</v>
      </c>
      <c r="G2901" s="1">
        <v>41890</v>
      </c>
      <c r="H2901" s="1" t="str">
        <f>VLOOKUP(B2901,TrialDesign!$E$2:$J$1147,6,FALSE)</f>
        <v>None_8h</v>
      </c>
      <c r="K2901">
        <v>4</v>
      </c>
      <c r="L2901">
        <v>4</v>
      </c>
      <c r="M2901">
        <v>6</v>
      </c>
      <c r="N2901">
        <v>7</v>
      </c>
      <c r="O2901">
        <v>49</v>
      </c>
      <c r="P2901">
        <v>144</v>
      </c>
      <c r="Q2901">
        <v>31</v>
      </c>
      <c r="R2901">
        <v>4</v>
      </c>
      <c r="S2901">
        <v>7</v>
      </c>
      <c r="U2901" t="s">
        <v>71</v>
      </c>
      <c r="W2901">
        <f>VLOOKUP(H2901&amp;"_"&amp;M2901+1,'Leaf lengths'!$J$6:$Q$104,VLOOKUP(F2901,'Leaf lengths'!$S$1:$T$6,2,FALSE),FALSE)</f>
        <v>259.69230769230768</v>
      </c>
      <c r="X2901">
        <f t="shared" si="207"/>
        <v>0.11937203791469195</v>
      </c>
      <c r="Y2901">
        <f t="shared" si="206"/>
        <v>6.1193720379146921</v>
      </c>
      <c r="Z2901">
        <f t="shared" si="205"/>
        <v>17</v>
      </c>
      <c r="AD2901" t="str">
        <f t="shared" si="208"/>
        <v/>
      </c>
    </row>
    <row r="2902" spans="1:30" hidden="1" x14ac:dyDescent="0.3">
      <c r="A2902" t="s">
        <v>417</v>
      </c>
      <c r="B2902">
        <f t="shared" si="209"/>
        <v>400228</v>
      </c>
      <c r="C2902">
        <v>228</v>
      </c>
      <c r="D2902">
        <f>VLOOKUP($B2902,TrialDesign!$E$2:$I$1147,5,FALSE)</f>
        <v>8</v>
      </c>
      <c r="E2902" t="str">
        <f>VLOOKUP($B2902,TrialDesign!$E$2:$I$1147,3,FALSE)</f>
        <v>Nil</v>
      </c>
      <c r="F2902" t="str">
        <f>VLOOKUP($B2902,TrialDesign!$E$2:$I$1147,4,FALSE)</f>
        <v>BattenWinter</v>
      </c>
      <c r="G2902" s="1">
        <v>41897</v>
      </c>
      <c r="H2902" s="1" t="str">
        <f>VLOOKUP(B2902,TrialDesign!$E$2:$J$1147,6,FALSE)</f>
        <v>None_8h</v>
      </c>
      <c r="J2902">
        <v>228</v>
      </c>
      <c r="K2902">
        <v>1</v>
      </c>
      <c r="L2902">
        <v>3</v>
      </c>
      <c r="M2902">
        <v>7</v>
      </c>
      <c r="N2902">
        <v>8</v>
      </c>
      <c r="O2902">
        <v>68</v>
      </c>
      <c r="P2902">
        <v>197</v>
      </c>
      <c r="Q2902">
        <v>69</v>
      </c>
      <c r="R2902">
        <v>5</v>
      </c>
      <c r="S2902">
        <v>9</v>
      </c>
      <c r="U2902" t="s">
        <v>17</v>
      </c>
      <c r="W2902">
        <f>VLOOKUP(H2902&amp;"_"&amp;M2902+1,'Leaf lengths'!$J$6:$Q$104,VLOOKUP(F2902,'Leaf lengths'!$S$1:$T$6,2,FALSE),FALSE)</f>
        <v>283.125</v>
      </c>
      <c r="X2902">
        <f t="shared" si="207"/>
        <v>0.24370860927152319</v>
      </c>
      <c r="Y2902">
        <f t="shared" si="206"/>
        <v>7.2437086092715228</v>
      </c>
      <c r="Z2902">
        <f t="shared" si="205"/>
        <v>21</v>
      </c>
      <c r="AD2902" t="str">
        <f t="shared" si="208"/>
        <v/>
      </c>
    </row>
    <row r="2903" spans="1:30" hidden="1" x14ac:dyDescent="0.3">
      <c r="A2903" t="s">
        <v>417</v>
      </c>
      <c r="B2903">
        <f t="shared" si="209"/>
        <v>400228</v>
      </c>
      <c r="C2903">
        <v>228</v>
      </c>
      <c r="D2903">
        <f>VLOOKUP($B2903,TrialDesign!$E$2:$I$1147,5,FALSE)</f>
        <v>8</v>
      </c>
      <c r="E2903" t="str">
        <f>VLOOKUP($B2903,TrialDesign!$E$2:$I$1147,3,FALSE)</f>
        <v>Nil</v>
      </c>
      <c r="F2903" t="str">
        <f>VLOOKUP($B2903,TrialDesign!$E$2:$I$1147,4,FALSE)</f>
        <v>BattenWinter</v>
      </c>
      <c r="G2903" s="1">
        <v>41897</v>
      </c>
      <c r="H2903" s="1" t="str">
        <f>VLOOKUP(B2903,TrialDesign!$E$2:$J$1147,6,FALSE)</f>
        <v>None_8h</v>
      </c>
      <c r="K2903">
        <v>2</v>
      </c>
      <c r="L2903">
        <v>2</v>
      </c>
      <c r="M2903">
        <v>6</v>
      </c>
      <c r="N2903">
        <v>7</v>
      </c>
      <c r="O2903">
        <v>57</v>
      </c>
      <c r="P2903">
        <v>157</v>
      </c>
      <c r="Q2903">
        <v>164</v>
      </c>
      <c r="R2903">
        <v>5</v>
      </c>
      <c r="S2903">
        <v>8</v>
      </c>
      <c r="U2903" t="s">
        <v>71</v>
      </c>
      <c r="W2903">
        <f>VLOOKUP(H2903&amp;"_"&amp;M2903+1,'Leaf lengths'!$J$6:$Q$104,VLOOKUP(F2903,'Leaf lengths'!$S$1:$T$6,2,FALSE),FALSE)</f>
        <v>259.69230769230768</v>
      </c>
      <c r="X2903">
        <f t="shared" si="207"/>
        <v>0.63151658767772512</v>
      </c>
      <c r="Y2903">
        <f t="shared" si="206"/>
        <v>6.6315165876777247</v>
      </c>
      <c r="Z2903">
        <f t="shared" si="205"/>
        <v>19</v>
      </c>
      <c r="AD2903" t="str">
        <f t="shared" si="208"/>
        <v/>
      </c>
    </row>
    <row r="2904" spans="1:30" hidden="1" x14ac:dyDescent="0.3">
      <c r="A2904" t="s">
        <v>417</v>
      </c>
      <c r="B2904">
        <f t="shared" si="209"/>
        <v>400228</v>
      </c>
      <c r="C2904">
        <v>228</v>
      </c>
      <c r="D2904">
        <f>VLOOKUP($B2904,TrialDesign!$E$2:$I$1147,5,FALSE)</f>
        <v>8</v>
      </c>
      <c r="E2904" t="str">
        <f>VLOOKUP($B2904,TrialDesign!$E$2:$I$1147,3,FALSE)</f>
        <v>Nil</v>
      </c>
      <c r="F2904" t="str">
        <f>VLOOKUP($B2904,TrialDesign!$E$2:$I$1147,4,FALSE)</f>
        <v>BattenWinter</v>
      </c>
      <c r="G2904" s="1">
        <v>41897</v>
      </c>
      <c r="H2904" s="1" t="str">
        <f>VLOOKUP(B2904,TrialDesign!$E$2:$J$1147,6,FALSE)</f>
        <v>None_8h</v>
      </c>
      <c r="K2904">
        <v>3</v>
      </c>
      <c r="L2904">
        <v>4</v>
      </c>
      <c r="M2904">
        <v>7</v>
      </c>
      <c r="N2904">
        <v>8</v>
      </c>
      <c r="O2904">
        <v>65</v>
      </c>
      <c r="P2904">
        <v>219</v>
      </c>
      <c r="Q2904">
        <v>35</v>
      </c>
      <c r="R2904">
        <v>4</v>
      </c>
      <c r="S2904">
        <v>11</v>
      </c>
      <c r="U2904" t="s">
        <v>328</v>
      </c>
      <c r="W2904">
        <f>VLOOKUP(H2904&amp;"_"&amp;M2904+1,'Leaf lengths'!$J$6:$Q$104,VLOOKUP(F2904,'Leaf lengths'!$S$1:$T$6,2,FALSE),FALSE)</f>
        <v>283.125</v>
      </c>
      <c r="X2904">
        <f t="shared" si="207"/>
        <v>0.12362030905077263</v>
      </c>
      <c r="Y2904">
        <f t="shared" si="206"/>
        <v>7.1236203090507724</v>
      </c>
      <c r="Z2904">
        <f t="shared" si="205"/>
        <v>22</v>
      </c>
      <c r="AD2904" t="str">
        <f t="shared" si="208"/>
        <v/>
      </c>
    </row>
    <row r="2905" spans="1:30" hidden="1" x14ac:dyDescent="0.3">
      <c r="A2905" t="s">
        <v>417</v>
      </c>
      <c r="B2905">
        <f t="shared" si="209"/>
        <v>400228</v>
      </c>
      <c r="C2905">
        <v>228</v>
      </c>
      <c r="D2905">
        <f>VLOOKUP($B2905,TrialDesign!$E$2:$I$1147,5,FALSE)</f>
        <v>8</v>
      </c>
      <c r="E2905" t="str">
        <f>VLOOKUP($B2905,TrialDesign!$E$2:$I$1147,3,FALSE)</f>
        <v>Nil</v>
      </c>
      <c r="F2905" t="str">
        <f>VLOOKUP($B2905,TrialDesign!$E$2:$I$1147,4,FALSE)</f>
        <v>BattenWinter</v>
      </c>
      <c r="G2905" s="1">
        <v>41897</v>
      </c>
      <c r="H2905" s="1" t="str">
        <f>VLOOKUP(B2905,TrialDesign!$E$2:$J$1147,6,FALSE)</f>
        <v>None_8h</v>
      </c>
      <c r="K2905">
        <v>4</v>
      </c>
      <c r="L2905">
        <v>3</v>
      </c>
      <c r="M2905">
        <v>6</v>
      </c>
      <c r="N2905">
        <v>7</v>
      </c>
      <c r="O2905">
        <v>65</v>
      </c>
      <c r="P2905">
        <v>189</v>
      </c>
      <c r="Q2905">
        <v>196</v>
      </c>
      <c r="R2905">
        <v>4</v>
      </c>
      <c r="S2905">
        <v>9</v>
      </c>
      <c r="U2905" t="s">
        <v>17</v>
      </c>
      <c r="W2905">
        <f>VLOOKUP(H2905&amp;"_"&amp;M2905+1,'Leaf lengths'!$J$6:$Q$104,VLOOKUP(F2905,'Leaf lengths'!$S$1:$T$6,2,FALSE),FALSE)</f>
        <v>259.69230769230768</v>
      </c>
      <c r="X2905">
        <f t="shared" si="207"/>
        <v>0.75473933649289104</v>
      </c>
      <c r="Y2905">
        <f t="shared" si="206"/>
        <v>6.7547393364928912</v>
      </c>
      <c r="Z2905">
        <f t="shared" si="205"/>
        <v>19</v>
      </c>
      <c r="AD2905" t="str">
        <f t="shared" si="208"/>
        <v/>
      </c>
    </row>
    <row r="2906" spans="1:30" hidden="1" x14ac:dyDescent="0.3">
      <c r="A2906" t="s">
        <v>417</v>
      </c>
      <c r="B2906">
        <f t="shared" si="209"/>
        <v>400261</v>
      </c>
      <c r="C2906">
        <v>261</v>
      </c>
      <c r="D2906">
        <f>VLOOKUP($B2906,TrialDesign!$E$2:$I$1147,5,FALSE)</f>
        <v>8</v>
      </c>
      <c r="E2906" t="str">
        <f>VLOOKUP($B2906,TrialDesign!$E$2:$I$1147,3,FALSE)</f>
        <v>Nil</v>
      </c>
      <c r="F2906" t="str">
        <f>VLOOKUP($B2906,TrialDesign!$E$2:$I$1147,4,FALSE)</f>
        <v>BattenWinter</v>
      </c>
      <c r="G2906" s="1">
        <v>41897</v>
      </c>
      <c r="H2906" s="1" t="str">
        <f>VLOOKUP(B2906,TrialDesign!$E$2:$J$1147,6,FALSE)</f>
        <v>None_8h</v>
      </c>
      <c r="J2906">
        <v>261</v>
      </c>
      <c r="K2906">
        <v>1</v>
      </c>
      <c r="L2906">
        <v>3</v>
      </c>
      <c r="M2906">
        <v>6</v>
      </c>
      <c r="N2906">
        <v>7</v>
      </c>
      <c r="O2906">
        <v>70</v>
      </c>
      <c r="Q2906">
        <v>141</v>
      </c>
      <c r="R2906">
        <v>4</v>
      </c>
      <c r="S2906">
        <v>9</v>
      </c>
      <c r="U2906" t="s">
        <v>71</v>
      </c>
      <c r="W2906">
        <f>VLOOKUP(H2906&amp;"_"&amp;M2906+1,'Leaf lengths'!$J$6:$Q$104,VLOOKUP(F2906,'Leaf lengths'!$S$1:$T$6,2,FALSE),FALSE)</f>
        <v>259.69230769230768</v>
      </c>
      <c r="X2906">
        <f t="shared" si="207"/>
        <v>0.54295023696682465</v>
      </c>
      <c r="Y2906">
        <f t="shared" si="206"/>
        <v>6.5429502369668242</v>
      </c>
      <c r="Z2906">
        <f t="shared" si="205"/>
        <v>19</v>
      </c>
      <c r="AD2906" t="str">
        <f t="shared" si="208"/>
        <v/>
      </c>
    </row>
    <row r="2907" spans="1:30" hidden="1" x14ac:dyDescent="0.3">
      <c r="A2907" t="s">
        <v>417</v>
      </c>
      <c r="B2907">
        <f t="shared" si="209"/>
        <v>400261</v>
      </c>
      <c r="C2907">
        <v>261</v>
      </c>
      <c r="D2907">
        <f>VLOOKUP($B2907,TrialDesign!$E$2:$I$1147,5,FALSE)</f>
        <v>8</v>
      </c>
      <c r="E2907" t="str">
        <f>VLOOKUP($B2907,TrialDesign!$E$2:$I$1147,3,FALSE)</f>
        <v>Nil</v>
      </c>
      <c r="F2907" t="str">
        <f>VLOOKUP($B2907,TrialDesign!$E$2:$I$1147,4,FALSE)</f>
        <v>BattenWinter</v>
      </c>
      <c r="G2907" s="1">
        <v>41897</v>
      </c>
      <c r="H2907" s="1" t="str">
        <f>VLOOKUP(B2907,TrialDesign!$E$2:$J$1147,6,FALSE)</f>
        <v>None_8h</v>
      </c>
      <c r="K2907">
        <v>2</v>
      </c>
      <c r="L2907">
        <v>4</v>
      </c>
      <c r="M2907">
        <v>6</v>
      </c>
      <c r="N2907">
        <v>7</v>
      </c>
      <c r="O2907">
        <v>72</v>
      </c>
      <c r="P2907">
        <v>249</v>
      </c>
      <c r="Q2907">
        <v>172</v>
      </c>
      <c r="R2907">
        <v>5</v>
      </c>
      <c r="S2907">
        <v>9</v>
      </c>
      <c r="U2907" t="s">
        <v>71</v>
      </c>
      <c r="W2907">
        <f>VLOOKUP(H2907&amp;"_"&amp;M2907+1,'Leaf lengths'!$J$6:$Q$104,VLOOKUP(F2907,'Leaf lengths'!$S$1:$T$6,2,FALSE),FALSE)</f>
        <v>259.69230769230768</v>
      </c>
      <c r="X2907">
        <f t="shared" si="207"/>
        <v>0.66232227488151663</v>
      </c>
      <c r="Y2907">
        <f t="shared" si="206"/>
        <v>6.6623222748815163</v>
      </c>
      <c r="Z2907">
        <f t="shared" si="205"/>
        <v>20</v>
      </c>
      <c r="AD2907" t="str">
        <f t="shared" si="208"/>
        <v/>
      </c>
    </row>
    <row r="2908" spans="1:30" hidden="1" x14ac:dyDescent="0.3">
      <c r="A2908" t="s">
        <v>417</v>
      </c>
      <c r="B2908">
        <f t="shared" si="209"/>
        <v>400261</v>
      </c>
      <c r="C2908">
        <v>261</v>
      </c>
      <c r="D2908">
        <f>VLOOKUP($B2908,TrialDesign!$E$2:$I$1147,5,FALSE)</f>
        <v>8</v>
      </c>
      <c r="E2908" t="str">
        <f>VLOOKUP($B2908,TrialDesign!$E$2:$I$1147,3,FALSE)</f>
        <v>Nil</v>
      </c>
      <c r="F2908" t="str">
        <f>VLOOKUP($B2908,TrialDesign!$E$2:$I$1147,4,FALSE)</f>
        <v>BattenWinter</v>
      </c>
      <c r="G2908" s="1">
        <v>41897</v>
      </c>
      <c r="H2908" s="1" t="str">
        <f>VLOOKUP(B2908,TrialDesign!$E$2:$J$1147,6,FALSE)</f>
        <v>None_8h</v>
      </c>
      <c r="K2908">
        <v>3</v>
      </c>
      <c r="L2908">
        <v>4</v>
      </c>
      <c r="M2908">
        <v>6</v>
      </c>
      <c r="N2908">
        <v>7</v>
      </c>
      <c r="O2908">
        <v>75</v>
      </c>
      <c r="P2908">
        <v>243</v>
      </c>
      <c r="Q2908">
        <v>235</v>
      </c>
      <c r="R2908">
        <v>5</v>
      </c>
      <c r="S2908">
        <v>12</v>
      </c>
      <c r="U2908" t="s">
        <v>17</v>
      </c>
      <c r="W2908">
        <f>VLOOKUP(H2908&amp;"_"&amp;M2908+1,'Leaf lengths'!$J$6:$Q$104,VLOOKUP(F2908,'Leaf lengths'!$S$1:$T$6,2,FALSE),FALSE)</f>
        <v>259.69230769230768</v>
      </c>
      <c r="X2908">
        <f t="shared" si="207"/>
        <v>0.90491706161137442</v>
      </c>
      <c r="Y2908">
        <f t="shared" si="206"/>
        <v>6.9049170616113749</v>
      </c>
      <c r="Z2908">
        <f t="shared" si="205"/>
        <v>23</v>
      </c>
      <c r="AD2908" t="str">
        <f t="shared" si="208"/>
        <v/>
      </c>
    </row>
    <row r="2909" spans="1:30" hidden="1" x14ac:dyDescent="0.3">
      <c r="A2909" t="s">
        <v>417</v>
      </c>
      <c r="B2909">
        <f t="shared" si="209"/>
        <v>400261</v>
      </c>
      <c r="C2909">
        <v>261</v>
      </c>
      <c r="D2909">
        <f>VLOOKUP($B2909,TrialDesign!$E$2:$I$1147,5,FALSE)</f>
        <v>8</v>
      </c>
      <c r="E2909" t="str">
        <f>VLOOKUP($B2909,TrialDesign!$E$2:$I$1147,3,FALSE)</f>
        <v>Nil</v>
      </c>
      <c r="F2909" t="str">
        <f>VLOOKUP($B2909,TrialDesign!$E$2:$I$1147,4,FALSE)</f>
        <v>BattenWinter</v>
      </c>
      <c r="G2909" s="1">
        <v>41897</v>
      </c>
      <c r="H2909" s="1" t="str">
        <f>VLOOKUP(B2909,TrialDesign!$E$2:$J$1147,6,FALSE)</f>
        <v>None_8h</v>
      </c>
      <c r="K2909">
        <v>4</v>
      </c>
      <c r="L2909">
        <v>3</v>
      </c>
      <c r="M2909">
        <v>6</v>
      </c>
      <c r="N2909">
        <v>7</v>
      </c>
      <c r="O2909">
        <v>70</v>
      </c>
      <c r="P2909">
        <v>262</v>
      </c>
      <c r="Q2909">
        <v>193</v>
      </c>
      <c r="R2909">
        <v>4</v>
      </c>
      <c r="S2909">
        <v>9</v>
      </c>
      <c r="U2909" t="s">
        <v>71</v>
      </c>
      <c r="W2909">
        <f>VLOOKUP(H2909&amp;"_"&amp;M2909+1,'Leaf lengths'!$J$6:$Q$104,VLOOKUP(F2909,'Leaf lengths'!$S$1:$T$6,2,FALSE),FALSE)</f>
        <v>259.69230769230768</v>
      </c>
      <c r="X2909">
        <f t="shared" si="207"/>
        <v>0.74318720379146919</v>
      </c>
      <c r="Y2909">
        <f t="shared" si="206"/>
        <v>6.7431872037914689</v>
      </c>
      <c r="Z2909">
        <f t="shared" si="205"/>
        <v>19</v>
      </c>
      <c r="AD2909" t="str">
        <f t="shared" si="208"/>
        <v/>
      </c>
    </row>
    <row r="2910" spans="1:30" hidden="1" x14ac:dyDescent="0.3">
      <c r="A2910" t="s">
        <v>417</v>
      </c>
      <c r="B2910">
        <f t="shared" si="209"/>
        <v>400267</v>
      </c>
      <c r="C2910">
        <v>267</v>
      </c>
      <c r="D2910">
        <f>VLOOKUP($B2910,TrialDesign!$E$2:$I$1147,5,FALSE)</f>
        <v>8</v>
      </c>
      <c r="E2910" t="str">
        <f>VLOOKUP($B2910,TrialDesign!$E$2:$I$1147,3,FALSE)</f>
        <v>Nil</v>
      </c>
      <c r="F2910" t="str">
        <f>VLOOKUP($B2910,TrialDesign!$E$2:$I$1147,4,FALSE)</f>
        <v>BattenWinter</v>
      </c>
      <c r="G2910" s="1">
        <v>41897</v>
      </c>
      <c r="H2910" s="1" t="str">
        <f>VLOOKUP(B2910,TrialDesign!$E$2:$J$1147,6,FALSE)</f>
        <v>None_8h</v>
      </c>
      <c r="J2910">
        <v>267</v>
      </c>
      <c r="K2910">
        <v>1</v>
      </c>
      <c r="L2910">
        <v>3</v>
      </c>
      <c r="M2910">
        <v>6</v>
      </c>
      <c r="N2910">
        <v>7</v>
      </c>
      <c r="O2910">
        <v>71</v>
      </c>
      <c r="P2910">
        <v>247</v>
      </c>
      <c r="Q2910">
        <v>222</v>
      </c>
      <c r="R2910">
        <v>5</v>
      </c>
      <c r="S2910">
        <v>9</v>
      </c>
      <c r="U2910" t="s">
        <v>17</v>
      </c>
      <c r="W2910">
        <f>VLOOKUP(H2910&amp;"_"&amp;M2910+1,'Leaf lengths'!$J$6:$Q$104,VLOOKUP(F2910,'Leaf lengths'!$S$1:$T$6,2,FALSE),FALSE)</f>
        <v>259.69230769230768</v>
      </c>
      <c r="X2910">
        <f t="shared" si="207"/>
        <v>0.85485781990521337</v>
      </c>
      <c r="Y2910">
        <f t="shared" si="206"/>
        <v>6.854857819905213</v>
      </c>
      <c r="Z2910">
        <f t="shared" ref="Z2910:Z2973" si="210">IF(S2910="","",SUM(M2910+R2910+S2910))</f>
        <v>20</v>
      </c>
      <c r="AD2910" t="str">
        <f t="shared" si="208"/>
        <v/>
      </c>
    </row>
    <row r="2911" spans="1:30" hidden="1" x14ac:dyDescent="0.3">
      <c r="A2911" t="s">
        <v>417</v>
      </c>
      <c r="B2911">
        <f t="shared" si="209"/>
        <v>400267</v>
      </c>
      <c r="C2911">
        <v>267</v>
      </c>
      <c r="D2911">
        <f>VLOOKUP($B2911,TrialDesign!$E$2:$I$1147,5,FALSE)</f>
        <v>8</v>
      </c>
      <c r="E2911" t="str">
        <f>VLOOKUP($B2911,TrialDesign!$E$2:$I$1147,3,FALSE)</f>
        <v>Nil</v>
      </c>
      <c r="F2911" t="str">
        <f>VLOOKUP($B2911,TrialDesign!$E$2:$I$1147,4,FALSE)</f>
        <v>BattenWinter</v>
      </c>
      <c r="G2911" s="1">
        <v>41897</v>
      </c>
      <c r="H2911" s="1" t="str">
        <f>VLOOKUP(B2911,TrialDesign!$E$2:$J$1147,6,FALSE)</f>
        <v>None_8h</v>
      </c>
      <c r="K2911">
        <v>2</v>
      </c>
      <c r="L2911">
        <v>2</v>
      </c>
      <c r="M2911">
        <v>6</v>
      </c>
      <c r="N2911">
        <v>7</v>
      </c>
      <c r="O2911">
        <v>65</v>
      </c>
      <c r="P2911">
        <v>250</v>
      </c>
      <c r="Q2911">
        <v>255</v>
      </c>
      <c r="R2911">
        <v>4</v>
      </c>
      <c r="S2911">
        <v>10</v>
      </c>
      <c r="U2911" t="s">
        <v>17</v>
      </c>
      <c r="W2911">
        <f>VLOOKUP(H2911&amp;"_"&amp;M2911+1,'Leaf lengths'!$J$6:$Q$104,VLOOKUP(F2911,'Leaf lengths'!$S$1:$T$6,2,FALSE),FALSE)</f>
        <v>259.69230769230768</v>
      </c>
      <c r="X2911">
        <f t="shared" si="207"/>
        <v>0.98193127962085314</v>
      </c>
      <c r="Y2911">
        <f t="shared" si="206"/>
        <v>6.981931279620853</v>
      </c>
      <c r="Z2911">
        <f t="shared" si="210"/>
        <v>20</v>
      </c>
      <c r="AD2911" t="str">
        <f t="shared" si="208"/>
        <v/>
      </c>
    </row>
    <row r="2912" spans="1:30" hidden="1" x14ac:dyDescent="0.3">
      <c r="A2912" t="s">
        <v>417</v>
      </c>
      <c r="B2912">
        <f t="shared" si="209"/>
        <v>400267</v>
      </c>
      <c r="C2912">
        <v>267</v>
      </c>
      <c r="D2912">
        <f>VLOOKUP($B2912,TrialDesign!$E$2:$I$1147,5,FALSE)</f>
        <v>8</v>
      </c>
      <c r="E2912" t="str">
        <f>VLOOKUP($B2912,TrialDesign!$E$2:$I$1147,3,FALSE)</f>
        <v>Nil</v>
      </c>
      <c r="F2912" t="str">
        <f>VLOOKUP($B2912,TrialDesign!$E$2:$I$1147,4,FALSE)</f>
        <v>BattenWinter</v>
      </c>
      <c r="G2912" s="1">
        <v>41897</v>
      </c>
      <c r="H2912" s="1" t="str">
        <f>VLOOKUP(B2912,TrialDesign!$E$2:$J$1147,6,FALSE)</f>
        <v>None_8h</v>
      </c>
      <c r="K2912">
        <v>3</v>
      </c>
      <c r="L2912">
        <v>3</v>
      </c>
      <c r="M2912">
        <v>6</v>
      </c>
      <c r="N2912">
        <v>7</v>
      </c>
      <c r="O2912">
        <v>70</v>
      </c>
      <c r="P2912">
        <v>236</v>
      </c>
      <c r="Q2912">
        <v>201</v>
      </c>
      <c r="R2912">
        <v>5</v>
      </c>
      <c r="S2912">
        <v>8</v>
      </c>
      <c r="U2912" t="s">
        <v>17</v>
      </c>
      <c r="W2912">
        <f>VLOOKUP(H2912&amp;"_"&amp;M2912+1,'Leaf lengths'!$J$6:$Q$104,VLOOKUP(F2912,'Leaf lengths'!$S$1:$T$6,2,FALSE),FALSE)</f>
        <v>259.69230769230768</v>
      </c>
      <c r="X2912">
        <f t="shared" si="207"/>
        <v>0.7739928909952607</v>
      </c>
      <c r="Y2912">
        <f t="shared" si="206"/>
        <v>6.7739928909952605</v>
      </c>
      <c r="Z2912">
        <f t="shared" si="210"/>
        <v>19</v>
      </c>
      <c r="AD2912" t="str">
        <f t="shared" si="208"/>
        <v/>
      </c>
    </row>
    <row r="2913" spans="1:30" hidden="1" x14ac:dyDescent="0.3">
      <c r="A2913" t="s">
        <v>417</v>
      </c>
      <c r="B2913">
        <f t="shared" si="209"/>
        <v>400267</v>
      </c>
      <c r="C2913">
        <v>267</v>
      </c>
      <c r="D2913">
        <f>VLOOKUP($B2913,TrialDesign!$E$2:$I$1147,5,FALSE)</f>
        <v>8</v>
      </c>
      <c r="E2913" t="str">
        <f>VLOOKUP($B2913,TrialDesign!$E$2:$I$1147,3,FALSE)</f>
        <v>Nil</v>
      </c>
      <c r="F2913" t="str">
        <f>VLOOKUP($B2913,TrialDesign!$E$2:$I$1147,4,FALSE)</f>
        <v>BattenWinter</v>
      </c>
      <c r="G2913" s="1">
        <v>41897</v>
      </c>
      <c r="H2913" s="1" t="str">
        <f>VLOOKUP(B2913,TrialDesign!$E$2:$J$1147,6,FALSE)</f>
        <v>None_8h</v>
      </c>
      <c r="K2913">
        <v>4</v>
      </c>
      <c r="L2913">
        <v>4</v>
      </c>
      <c r="M2913">
        <v>7</v>
      </c>
      <c r="N2913">
        <v>8</v>
      </c>
      <c r="O2913">
        <v>67</v>
      </c>
      <c r="P2913">
        <v>249</v>
      </c>
      <c r="Q2913">
        <v>227</v>
      </c>
      <c r="R2913">
        <v>5</v>
      </c>
      <c r="S2913">
        <v>9</v>
      </c>
      <c r="U2913" t="s">
        <v>17</v>
      </c>
      <c r="W2913">
        <f>VLOOKUP(H2913&amp;"_"&amp;M2913+1,'Leaf lengths'!$J$6:$Q$104,VLOOKUP(F2913,'Leaf lengths'!$S$1:$T$6,2,FALSE),FALSE)</f>
        <v>283.125</v>
      </c>
      <c r="X2913">
        <f t="shared" si="207"/>
        <v>0.801766004415011</v>
      </c>
      <c r="Y2913">
        <f t="shared" si="206"/>
        <v>7.8017660044150112</v>
      </c>
      <c r="Z2913">
        <f t="shared" si="210"/>
        <v>21</v>
      </c>
      <c r="AD2913" t="str">
        <f t="shared" si="208"/>
        <v/>
      </c>
    </row>
    <row r="2914" spans="1:30" hidden="1" x14ac:dyDescent="0.3">
      <c r="A2914" t="s">
        <v>417</v>
      </c>
      <c r="B2914">
        <f t="shared" si="209"/>
        <v>400224</v>
      </c>
      <c r="C2914">
        <v>224</v>
      </c>
      <c r="D2914">
        <f>VLOOKUP($B2914,TrialDesign!$E$2:$I$1147,5,FALSE)</f>
        <v>8</v>
      </c>
      <c r="E2914" t="str">
        <f>VLOOKUP($B2914,TrialDesign!$E$2:$I$1147,3,FALSE)</f>
        <v>Nil</v>
      </c>
      <c r="F2914" t="str">
        <f>VLOOKUP($B2914,TrialDesign!$E$2:$I$1147,4,FALSE)</f>
        <v>BattenWinter</v>
      </c>
      <c r="G2914" s="1">
        <v>41904</v>
      </c>
      <c r="H2914" s="1" t="str">
        <f>VLOOKUP(B2914,TrialDesign!$E$2:$J$1147,6,FALSE)</f>
        <v>None_8h</v>
      </c>
      <c r="J2914">
        <v>224</v>
      </c>
      <c r="K2914">
        <v>1</v>
      </c>
      <c r="L2914">
        <v>4</v>
      </c>
      <c r="M2914">
        <v>8</v>
      </c>
      <c r="N2914">
        <v>9</v>
      </c>
      <c r="O2914">
        <v>65</v>
      </c>
      <c r="Q2914">
        <v>42</v>
      </c>
      <c r="R2914">
        <v>6</v>
      </c>
      <c r="S2914">
        <v>7</v>
      </c>
      <c r="U2914" t="s">
        <v>71</v>
      </c>
      <c r="W2914">
        <f>VLOOKUP(H2914&amp;"_"&amp;M2914+1,'Leaf lengths'!$J$6:$Q$104,VLOOKUP(F2914,'Leaf lengths'!$S$1:$T$6,2,FALSE),FALSE)</f>
        <v>318.81818181818181</v>
      </c>
      <c r="X2914">
        <f t="shared" si="207"/>
        <v>0.1317365269461078</v>
      </c>
      <c r="Y2914">
        <f t="shared" ref="Y2914:Y2977" si="211">X2914+M2914</f>
        <v>8.1317365269461082</v>
      </c>
      <c r="Z2914">
        <f t="shared" si="210"/>
        <v>21</v>
      </c>
      <c r="AD2914" t="str">
        <f t="shared" si="208"/>
        <v/>
      </c>
    </row>
    <row r="2915" spans="1:30" hidden="1" x14ac:dyDescent="0.3">
      <c r="A2915" t="s">
        <v>417</v>
      </c>
      <c r="B2915">
        <f t="shared" si="209"/>
        <v>400224</v>
      </c>
      <c r="C2915">
        <v>224</v>
      </c>
      <c r="D2915">
        <f>VLOOKUP($B2915,TrialDesign!$E$2:$I$1147,5,FALSE)</f>
        <v>8</v>
      </c>
      <c r="E2915" t="str">
        <f>VLOOKUP($B2915,TrialDesign!$E$2:$I$1147,3,FALSE)</f>
        <v>Nil</v>
      </c>
      <c r="F2915" t="str">
        <f>VLOOKUP($B2915,TrialDesign!$E$2:$I$1147,4,FALSE)</f>
        <v>BattenWinter</v>
      </c>
      <c r="G2915" s="1">
        <v>41904</v>
      </c>
      <c r="H2915" s="1" t="str">
        <f>VLOOKUP(B2915,TrialDesign!$E$2:$J$1147,6,FALSE)</f>
        <v>None_8h</v>
      </c>
      <c r="K2915">
        <v>2</v>
      </c>
      <c r="L2915">
        <v>2</v>
      </c>
      <c r="M2915">
        <v>7</v>
      </c>
      <c r="N2915">
        <v>8</v>
      </c>
      <c r="O2915">
        <v>67</v>
      </c>
      <c r="P2915">
        <v>160</v>
      </c>
      <c r="Q2915">
        <v>133</v>
      </c>
      <c r="R2915">
        <v>5</v>
      </c>
      <c r="S2915">
        <v>7</v>
      </c>
      <c r="U2915" t="s">
        <v>71</v>
      </c>
      <c r="W2915">
        <f>VLOOKUP(H2915&amp;"_"&amp;M2915+1,'Leaf lengths'!$J$6:$Q$104,VLOOKUP(F2915,'Leaf lengths'!$S$1:$T$6,2,FALSE),FALSE)</f>
        <v>283.125</v>
      </c>
      <c r="X2915">
        <f t="shared" si="207"/>
        <v>0.46975717439293596</v>
      </c>
      <c r="Y2915">
        <f t="shared" si="211"/>
        <v>7.4697571743929361</v>
      </c>
      <c r="Z2915">
        <f t="shared" si="210"/>
        <v>19</v>
      </c>
      <c r="AD2915" t="str">
        <f t="shared" si="208"/>
        <v/>
      </c>
    </row>
    <row r="2916" spans="1:30" hidden="1" x14ac:dyDescent="0.3">
      <c r="A2916" t="s">
        <v>417</v>
      </c>
      <c r="B2916">
        <f t="shared" si="209"/>
        <v>400224</v>
      </c>
      <c r="C2916">
        <v>224</v>
      </c>
      <c r="D2916">
        <f>VLOOKUP($B2916,TrialDesign!$E$2:$I$1147,5,FALSE)</f>
        <v>8</v>
      </c>
      <c r="E2916" t="str">
        <f>VLOOKUP($B2916,TrialDesign!$E$2:$I$1147,3,FALSE)</f>
        <v>Nil</v>
      </c>
      <c r="F2916" t="str">
        <f>VLOOKUP($B2916,TrialDesign!$E$2:$I$1147,4,FALSE)</f>
        <v>BattenWinter</v>
      </c>
      <c r="G2916" s="1">
        <v>41904</v>
      </c>
      <c r="H2916" s="1" t="str">
        <f>VLOOKUP(B2916,TrialDesign!$E$2:$J$1147,6,FALSE)</f>
        <v>None_8h</v>
      </c>
      <c r="K2916">
        <v>3</v>
      </c>
      <c r="L2916">
        <v>2</v>
      </c>
      <c r="M2916">
        <v>7</v>
      </c>
      <c r="N2916">
        <v>8</v>
      </c>
      <c r="O2916">
        <v>69</v>
      </c>
      <c r="P2916">
        <v>179</v>
      </c>
      <c r="Q2916">
        <v>162</v>
      </c>
      <c r="R2916">
        <v>5</v>
      </c>
      <c r="S2916">
        <v>9</v>
      </c>
      <c r="U2916" t="s">
        <v>17</v>
      </c>
      <c r="W2916">
        <f>VLOOKUP(H2916&amp;"_"&amp;M2916+1,'Leaf lengths'!$J$6:$Q$104,VLOOKUP(F2916,'Leaf lengths'!$S$1:$T$6,2,FALSE),FALSE)</f>
        <v>283.125</v>
      </c>
      <c r="X2916">
        <f t="shared" si="207"/>
        <v>0.57218543046357617</v>
      </c>
      <c r="Y2916">
        <f t="shared" si="211"/>
        <v>7.5721854304635761</v>
      </c>
      <c r="Z2916">
        <f t="shared" si="210"/>
        <v>21</v>
      </c>
      <c r="AD2916" t="str">
        <f t="shared" si="208"/>
        <v/>
      </c>
    </row>
    <row r="2917" spans="1:30" hidden="1" x14ac:dyDescent="0.3">
      <c r="A2917" t="s">
        <v>417</v>
      </c>
      <c r="B2917">
        <f t="shared" si="209"/>
        <v>400224</v>
      </c>
      <c r="C2917">
        <v>224</v>
      </c>
      <c r="D2917">
        <f>VLOOKUP($B2917,TrialDesign!$E$2:$I$1147,5,FALSE)</f>
        <v>8</v>
      </c>
      <c r="E2917" t="str">
        <f>VLOOKUP($B2917,TrialDesign!$E$2:$I$1147,3,FALSE)</f>
        <v>Nil</v>
      </c>
      <c r="F2917" t="str">
        <f>VLOOKUP($B2917,TrialDesign!$E$2:$I$1147,4,FALSE)</f>
        <v>BattenWinter</v>
      </c>
      <c r="G2917" s="1">
        <v>41904</v>
      </c>
      <c r="H2917" s="1" t="str">
        <f>VLOOKUP(B2917,TrialDesign!$E$2:$J$1147,6,FALSE)</f>
        <v>None_8h</v>
      </c>
      <c r="K2917">
        <v>4</v>
      </c>
      <c r="L2917">
        <v>3</v>
      </c>
      <c r="M2917">
        <v>8</v>
      </c>
      <c r="N2917">
        <v>9</v>
      </c>
      <c r="O2917">
        <v>75</v>
      </c>
      <c r="P2917">
        <v>230</v>
      </c>
      <c r="Q2917">
        <v>52</v>
      </c>
      <c r="R2917">
        <v>5</v>
      </c>
      <c r="S2917">
        <v>12</v>
      </c>
      <c r="U2917" t="s">
        <v>18</v>
      </c>
      <c r="W2917">
        <f>VLOOKUP(H2917&amp;"_"&amp;M2917+1,'Leaf lengths'!$J$6:$Q$104,VLOOKUP(F2917,'Leaf lengths'!$S$1:$T$6,2,FALSE),FALSE)</f>
        <v>318.81818181818181</v>
      </c>
      <c r="X2917">
        <f t="shared" si="207"/>
        <v>0.16310236669518108</v>
      </c>
      <c r="Y2917">
        <f t="shared" si="211"/>
        <v>8.1631023666951812</v>
      </c>
      <c r="Z2917">
        <f t="shared" si="210"/>
        <v>25</v>
      </c>
      <c r="AD2917" t="str">
        <f t="shared" si="208"/>
        <v/>
      </c>
    </row>
    <row r="2918" spans="1:30" hidden="1" x14ac:dyDescent="0.3">
      <c r="A2918" t="s">
        <v>417</v>
      </c>
      <c r="B2918">
        <f t="shared" si="209"/>
        <v>400264</v>
      </c>
      <c r="C2918">
        <v>264</v>
      </c>
      <c r="D2918">
        <f>VLOOKUP($B2918,TrialDesign!$E$2:$I$1147,5,FALSE)</f>
        <v>8</v>
      </c>
      <c r="E2918" t="str">
        <f>VLOOKUP($B2918,TrialDesign!$E$2:$I$1147,3,FALSE)</f>
        <v>Nil</v>
      </c>
      <c r="F2918" t="str">
        <f>VLOOKUP($B2918,TrialDesign!$E$2:$I$1147,4,FALSE)</f>
        <v>BattenWinter</v>
      </c>
      <c r="G2918" s="1">
        <v>41904</v>
      </c>
      <c r="H2918" s="1" t="str">
        <f>VLOOKUP(B2918,TrialDesign!$E$2:$J$1147,6,FALSE)</f>
        <v>None_8h</v>
      </c>
      <c r="J2918">
        <v>264</v>
      </c>
      <c r="K2918">
        <v>1</v>
      </c>
      <c r="L2918">
        <v>2</v>
      </c>
      <c r="M2918">
        <v>7</v>
      </c>
      <c r="N2918">
        <v>8</v>
      </c>
      <c r="O2918">
        <v>85</v>
      </c>
      <c r="Q2918">
        <v>65</v>
      </c>
      <c r="R2918">
        <v>4</v>
      </c>
      <c r="S2918">
        <v>9</v>
      </c>
      <c r="U2918" t="s">
        <v>18</v>
      </c>
      <c r="W2918">
        <f>VLOOKUP(H2918&amp;"_"&amp;M2918+1,'Leaf lengths'!$J$6:$Q$104,VLOOKUP(F2918,'Leaf lengths'!$S$1:$T$6,2,FALSE),FALSE)</f>
        <v>283.125</v>
      </c>
      <c r="X2918">
        <f t="shared" si="207"/>
        <v>0.22958057395143489</v>
      </c>
      <c r="Y2918">
        <f t="shared" si="211"/>
        <v>7.2295805739514352</v>
      </c>
      <c r="Z2918">
        <f t="shared" si="210"/>
        <v>20</v>
      </c>
      <c r="AD2918" t="str">
        <f t="shared" si="208"/>
        <v/>
      </c>
    </row>
    <row r="2919" spans="1:30" hidden="1" x14ac:dyDescent="0.3">
      <c r="A2919" t="s">
        <v>417</v>
      </c>
      <c r="B2919">
        <f t="shared" si="209"/>
        <v>400264</v>
      </c>
      <c r="C2919">
        <v>264</v>
      </c>
      <c r="D2919">
        <f>VLOOKUP($B2919,TrialDesign!$E$2:$I$1147,5,FALSE)</f>
        <v>8</v>
      </c>
      <c r="E2919" t="str">
        <f>VLOOKUP($B2919,TrialDesign!$E$2:$I$1147,3,FALSE)</f>
        <v>Nil</v>
      </c>
      <c r="F2919" t="str">
        <f>VLOOKUP($B2919,TrialDesign!$E$2:$I$1147,4,FALSE)</f>
        <v>BattenWinter</v>
      </c>
      <c r="G2919" s="1">
        <v>41904</v>
      </c>
      <c r="H2919" s="1" t="str">
        <f>VLOOKUP(B2919,TrialDesign!$E$2:$J$1147,6,FALSE)</f>
        <v>None_8h</v>
      </c>
      <c r="K2919">
        <v>2</v>
      </c>
      <c r="L2919">
        <v>3</v>
      </c>
      <c r="M2919">
        <v>7</v>
      </c>
      <c r="N2919">
        <v>8</v>
      </c>
      <c r="O2919">
        <v>83</v>
      </c>
      <c r="P2919">
        <v>280</v>
      </c>
      <c r="Q2919">
        <v>152</v>
      </c>
      <c r="R2919">
        <v>5</v>
      </c>
      <c r="S2919">
        <v>11</v>
      </c>
      <c r="U2919" t="s">
        <v>18</v>
      </c>
      <c r="W2919">
        <f>VLOOKUP(H2919&amp;"_"&amp;M2919+1,'Leaf lengths'!$J$6:$Q$104,VLOOKUP(F2919,'Leaf lengths'!$S$1:$T$6,2,FALSE),FALSE)</f>
        <v>283.125</v>
      </c>
      <c r="X2919">
        <f t="shared" si="207"/>
        <v>0.53686534216335546</v>
      </c>
      <c r="Y2919">
        <f t="shared" si="211"/>
        <v>7.5368653421633551</v>
      </c>
      <c r="Z2919">
        <f t="shared" si="210"/>
        <v>23</v>
      </c>
      <c r="AD2919" t="str">
        <f t="shared" si="208"/>
        <v/>
      </c>
    </row>
    <row r="2920" spans="1:30" hidden="1" x14ac:dyDescent="0.3">
      <c r="A2920" t="s">
        <v>417</v>
      </c>
      <c r="B2920">
        <f t="shared" si="209"/>
        <v>400264</v>
      </c>
      <c r="C2920">
        <v>264</v>
      </c>
      <c r="D2920">
        <f>VLOOKUP($B2920,TrialDesign!$E$2:$I$1147,5,FALSE)</f>
        <v>8</v>
      </c>
      <c r="E2920" t="str">
        <f>VLOOKUP($B2920,TrialDesign!$E$2:$I$1147,3,FALSE)</f>
        <v>Nil</v>
      </c>
      <c r="F2920" t="str">
        <f>VLOOKUP($B2920,TrialDesign!$E$2:$I$1147,4,FALSE)</f>
        <v>BattenWinter</v>
      </c>
      <c r="G2920" s="1">
        <v>41904</v>
      </c>
      <c r="H2920" s="1" t="str">
        <f>VLOOKUP(B2920,TrialDesign!$E$2:$J$1147,6,FALSE)</f>
        <v>None_8h</v>
      </c>
      <c r="K2920">
        <v>3</v>
      </c>
      <c r="L2920">
        <v>2</v>
      </c>
      <c r="M2920">
        <v>7</v>
      </c>
      <c r="N2920">
        <v>8</v>
      </c>
      <c r="O2920">
        <v>71</v>
      </c>
      <c r="P2920">
        <v>271</v>
      </c>
      <c r="Q2920">
        <v>42</v>
      </c>
      <c r="R2920">
        <v>5</v>
      </c>
      <c r="S2920">
        <v>10</v>
      </c>
      <c r="U2920" t="s">
        <v>17</v>
      </c>
      <c r="W2920">
        <f>VLOOKUP(H2920&amp;"_"&amp;M2920+1,'Leaf lengths'!$J$6:$Q$104,VLOOKUP(F2920,'Leaf lengths'!$S$1:$T$6,2,FALSE),FALSE)</f>
        <v>283.125</v>
      </c>
      <c r="X2920">
        <f t="shared" si="207"/>
        <v>0.14834437086092717</v>
      </c>
      <c r="Y2920">
        <f t="shared" si="211"/>
        <v>7.1483443708609276</v>
      </c>
      <c r="Z2920">
        <f t="shared" si="210"/>
        <v>22</v>
      </c>
      <c r="AD2920" t="str">
        <f t="shared" si="208"/>
        <v/>
      </c>
    </row>
    <row r="2921" spans="1:30" hidden="1" x14ac:dyDescent="0.3">
      <c r="A2921" t="s">
        <v>417</v>
      </c>
      <c r="B2921">
        <f t="shared" si="209"/>
        <v>400264</v>
      </c>
      <c r="C2921">
        <v>264</v>
      </c>
      <c r="D2921">
        <f>VLOOKUP($B2921,TrialDesign!$E$2:$I$1147,5,FALSE)</f>
        <v>8</v>
      </c>
      <c r="E2921" t="str">
        <f>VLOOKUP($B2921,TrialDesign!$E$2:$I$1147,3,FALSE)</f>
        <v>Nil</v>
      </c>
      <c r="F2921" t="str">
        <f>VLOOKUP($B2921,TrialDesign!$E$2:$I$1147,4,FALSE)</f>
        <v>BattenWinter</v>
      </c>
      <c r="G2921" s="1">
        <v>41904</v>
      </c>
      <c r="H2921" s="1" t="str">
        <f>VLOOKUP(B2921,TrialDesign!$E$2:$J$1147,6,FALSE)</f>
        <v>None_8h</v>
      </c>
      <c r="K2921">
        <v>4</v>
      </c>
      <c r="L2921">
        <v>3</v>
      </c>
      <c r="M2921">
        <v>7</v>
      </c>
      <c r="N2921">
        <v>8</v>
      </c>
      <c r="O2921">
        <v>85</v>
      </c>
      <c r="P2921">
        <v>282</v>
      </c>
      <c r="Q2921">
        <v>136</v>
      </c>
      <c r="R2921">
        <v>5</v>
      </c>
      <c r="S2921">
        <v>12</v>
      </c>
      <c r="U2921" t="s">
        <v>18</v>
      </c>
      <c r="W2921">
        <f>VLOOKUP(H2921&amp;"_"&amp;M2921+1,'Leaf lengths'!$J$6:$Q$104,VLOOKUP(F2921,'Leaf lengths'!$S$1:$T$6,2,FALSE),FALSE)</f>
        <v>283.125</v>
      </c>
      <c r="X2921">
        <f t="shared" ref="X2921:X2984" si="212">IF(OR(N2921="",M2921=N2921),0,Q2921/W2921)</f>
        <v>0.48035320088300221</v>
      </c>
      <c r="Y2921">
        <f t="shared" si="211"/>
        <v>7.4803532008830018</v>
      </c>
      <c r="Z2921">
        <f t="shared" si="210"/>
        <v>24</v>
      </c>
      <c r="AD2921" t="str">
        <f t="shared" si="208"/>
        <v/>
      </c>
    </row>
    <row r="2922" spans="1:30" hidden="1" x14ac:dyDescent="0.3">
      <c r="A2922" t="s">
        <v>417</v>
      </c>
      <c r="B2922">
        <f t="shared" si="209"/>
        <v>400270</v>
      </c>
      <c r="C2922">
        <v>270</v>
      </c>
      <c r="D2922">
        <f>VLOOKUP($B2922,TrialDesign!$E$2:$I$1147,5,FALSE)</f>
        <v>8</v>
      </c>
      <c r="E2922" t="str">
        <f>VLOOKUP($B2922,TrialDesign!$E$2:$I$1147,3,FALSE)</f>
        <v>Nil</v>
      </c>
      <c r="F2922" t="str">
        <f>VLOOKUP($B2922,TrialDesign!$E$2:$I$1147,4,FALSE)</f>
        <v>BattenWinter</v>
      </c>
      <c r="G2922" s="1">
        <v>41904</v>
      </c>
      <c r="H2922" s="1" t="str">
        <f>VLOOKUP(B2922,TrialDesign!$E$2:$J$1147,6,FALSE)</f>
        <v>None_8h</v>
      </c>
      <c r="J2922">
        <v>270</v>
      </c>
      <c r="K2922">
        <v>1</v>
      </c>
      <c r="L2922">
        <v>2</v>
      </c>
      <c r="M2922">
        <v>7</v>
      </c>
      <c r="N2922">
        <v>8</v>
      </c>
      <c r="O2922">
        <v>95</v>
      </c>
      <c r="P2922">
        <v>312</v>
      </c>
      <c r="Q2922">
        <v>76</v>
      </c>
      <c r="R2922">
        <v>5</v>
      </c>
      <c r="S2922">
        <v>12</v>
      </c>
      <c r="U2922" t="s">
        <v>18</v>
      </c>
      <c r="W2922">
        <f>VLOOKUP(H2922&amp;"_"&amp;M2922+1,'Leaf lengths'!$J$6:$Q$104,VLOOKUP(F2922,'Leaf lengths'!$S$1:$T$6,2,FALSE),FALSE)</f>
        <v>283.125</v>
      </c>
      <c r="X2922">
        <f t="shared" si="212"/>
        <v>0.26843267108167773</v>
      </c>
      <c r="Y2922">
        <f t="shared" si="211"/>
        <v>7.268432671081678</v>
      </c>
      <c r="Z2922">
        <f t="shared" si="210"/>
        <v>24</v>
      </c>
      <c r="AD2922" t="str">
        <f t="shared" si="208"/>
        <v/>
      </c>
    </row>
    <row r="2923" spans="1:30" hidden="1" x14ac:dyDescent="0.3">
      <c r="A2923" t="s">
        <v>417</v>
      </c>
      <c r="B2923">
        <f t="shared" si="209"/>
        <v>400270</v>
      </c>
      <c r="C2923">
        <v>270</v>
      </c>
      <c r="D2923">
        <f>VLOOKUP($B2923,TrialDesign!$E$2:$I$1147,5,FALSE)</f>
        <v>8</v>
      </c>
      <c r="E2923" t="str">
        <f>VLOOKUP($B2923,TrialDesign!$E$2:$I$1147,3,FALSE)</f>
        <v>Nil</v>
      </c>
      <c r="F2923" t="str">
        <f>VLOOKUP($B2923,TrialDesign!$E$2:$I$1147,4,FALSE)</f>
        <v>BattenWinter</v>
      </c>
      <c r="G2923" s="1">
        <v>41904</v>
      </c>
      <c r="H2923" s="1" t="str">
        <f>VLOOKUP(B2923,TrialDesign!$E$2:$J$1147,6,FALSE)</f>
        <v>None_8h</v>
      </c>
      <c r="K2923">
        <v>2</v>
      </c>
      <c r="L2923">
        <v>4</v>
      </c>
      <c r="M2923">
        <v>7</v>
      </c>
      <c r="N2923">
        <v>8</v>
      </c>
      <c r="O2923">
        <v>100</v>
      </c>
      <c r="P2923">
        <v>322</v>
      </c>
      <c r="Q2923">
        <v>76</v>
      </c>
      <c r="R2923">
        <v>5</v>
      </c>
      <c r="S2923">
        <v>10</v>
      </c>
      <c r="U2923" t="s">
        <v>18</v>
      </c>
      <c r="W2923">
        <f>VLOOKUP(H2923&amp;"_"&amp;M2923+1,'Leaf lengths'!$J$6:$Q$104,VLOOKUP(F2923,'Leaf lengths'!$S$1:$T$6,2,FALSE),FALSE)</f>
        <v>283.125</v>
      </c>
      <c r="X2923">
        <f t="shared" si="212"/>
        <v>0.26843267108167773</v>
      </c>
      <c r="Y2923">
        <f t="shared" si="211"/>
        <v>7.268432671081678</v>
      </c>
      <c r="Z2923">
        <f t="shared" si="210"/>
        <v>22</v>
      </c>
      <c r="AD2923" t="str">
        <f t="shared" si="208"/>
        <v/>
      </c>
    </row>
    <row r="2924" spans="1:30" hidden="1" x14ac:dyDescent="0.3">
      <c r="A2924" t="s">
        <v>417</v>
      </c>
      <c r="B2924">
        <f t="shared" si="209"/>
        <v>400270</v>
      </c>
      <c r="C2924">
        <v>270</v>
      </c>
      <c r="D2924">
        <f>VLOOKUP($B2924,TrialDesign!$E$2:$I$1147,5,FALSE)</f>
        <v>8</v>
      </c>
      <c r="E2924" t="str">
        <f>VLOOKUP($B2924,TrialDesign!$E$2:$I$1147,3,FALSE)</f>
        <v>Nil</v>
      </c>
      <c r="F2924" t="str">
        <f>VLOOKUP($B2924,TrialDesign!$E$2:$I$1147,4,FALSE)</f>
        <v>BattenWinter</v>
      </c>
      <c r="G2924" s="1">
        <v>41904</v>
      </c>
      <c r="H2924" s="1" t="str">
        <f>VLOOKUP(B2924,TrialDesign!$E$2:$J$1147,6,FALSE)</f>
        <v>None_8h</v>
      </c>
      <c r="K2924">
        <v>3</v>
      </c>
      <c r="L2924">
        <v>4</v>
      </c>
      <c r="M2924">
        <v>7</v>
      </c>
      <c r="N2924">
        <v>8</v>
      </c>
      <c r="O2924">
        <v>90</v>
      </c>
      <c r="P2924">
        <v>296</v>
      </c>
      <c r="Q2924">
        <v>217</v>
      </c>
      <c r="R2924">
        <v>5</v>
      </c>
      <c r="S2924">
        <v>10</v>
      </c>
      <c r="U2924" t="s">
        <v>18</v>
      </c>
      <c r="W2924">
        <f>VLOOKUP(H2924&amp;"_"&amp;M2924+1,'Leaf lengths'!$J$6:$Q$104,VLOOKUP(F2924,'Leaf lengths'!$S$1:$T$6,2,FALSE),FALSE)</f>
        <v>283.125</v>
      </c>
      <c r="X2924">
        <f t="shared" si="212"/>
        <v>0.76644591611479029</v>
      </c>
      <c r="Y2924">
        <f t="shared" si="211"/>
        <v>7.7664459161147903</v>
      </c>
      <c r="Z2924">
        <f t="shared" si="210"/>
        <v>22</v>
      </c>
      <c r="AD2924" t="str">
        <f t="shared" si="208"/>
        <v/>
      </c>
    </row>
    <row r="2925" spans="1:30" hidden="1" x14ac:dyDescent="0.3">
      <c r="A2925" t="s">
        <v>417</v>
      </c>
      <c r="B2925">
        <f t="shared" si="209"/>
        <v>400270</v>
      </c>
      <c r="C2925">
        <v>270</v>
      </c>
      <c r="D2925">
        <f>VLOOKUP($B2925,TrialDesign!$E$2:$I$1147,5,FALSE)</f>
        <v>8</v>
      </c>
      <c r="E2925" t="str">
        <f>VLOOKUP($B2925,TrialDesign!$E$2:$I$1147,3,FALSE)</f>
        <v>Nil</v>
      </c>
      <c r="F2925" t="str">
        <f>VLOOKUP($B2925,TrialDesign!$E$2:$I$1147,4,FALSE)</f>
        <v>BattenWinter</v>
      </c>
      <c r="G2925" s="1">
        <v>41904</v>
      </c>
      <c r="H2925" s="1" t="str">
        <f>VLOOKUP(B2925,TrialDesign!$E$2:$J$1147,6,FALSE)</f>
        <v>None_8h</v>
      </c>
      <c r="K2925">
        <v>4</v>
      </c>
      <c r="L2925">
        <v>3</v>
      </c>
      <c r="M2925">
        <v>7</v>
      </c>
      <c r="N2925">
        <v>8</v>
      </c>
      <c r="O2925">
        <v>90</v>
      </c>
      <c r="P2925">
        <v>292</v>
      </c>
      <c r="Q2925">
        <v>184</v>
      </c>
      <c r="R2925">
        <v>5</v>
      </c>
      <c r="S2925">
        <v>11</v>
      </c>
      <c r="U2925" t="s">
        <v>18</v>
      </c>
      <c r="W2925">
        <f>VLOOKUP(H2925&amp;"_"&amp;M2925+1,'Leaf lengths'!$J$6:$Q$104,VLOOKUP(F2925,'Leaf lengths'!$S$1:$T$6,2,FALSE),FALSE)</f>
        <v>283.125</v>
      </c>
      <c r="X2925">
        <f t="shared" si="212"/>
        <v>0.64988962472406187</v>
      </c>
      <c r="Y2925">
        <f t="shared" si="211"/>
        <v>7.6498896247240618</v>
      </c>
      <c r="Z2925">
        <f t="shared" si="210"/>
        <v>23</v>
      </c>
      <c r="AD2925" t="str">
        <f t="shared" si="208"/>
        <v/>
      </c>
    </row>
    <row r="2926" spans="1:30" hidden="1" x14ac:dyDescent="0.3">
      <c r="A2926" t="s">
        <v>417</v>
      </c>
      <c r="B2926">
        <f t="shared" si="209"/>
        <v>400217</v>
      </c>
      <c r="C2926">
        <v>217</v>
      </c>
      <c r="D2926">
        <f>VLOOKUP($B2926,TrialDesign!$E$2:$I$1147,5,FALSE)</f>
        <v>8</v>
      </c>
      <c r="E2926" t="str">
        <f>VLOOKUP($B2926,TrialDesign!$E$2:$I$1147,3,FALSE)</f>
        <v>Nil</v>
      </c>
      <c r="F2926" t="str">
        <f>VLOOKUP($B2926,TrialDesign!$E$2:$I$1147,4,FALSE)</f>
        <v>BattenWinter</v>
      </c>
      <c r="G2926" s="1">
        <v>41911</v>
      </c>
      <c r="H2926" s="1" t="str">
        <f>VLOOKUP(B2926,TrialDesign!$E$2:$J$1147,6,FALSE)</f>
        <v>None_8h</v>
      </c>
      <c r="J2926">
        <v>217</v>
      </c>
      <c r="K2926">
        <v>1</v>
      </c>
      <c r="L2926">
        <v>2</v>
      </c>
      <c r="M2926">
        <v>8</v>
      </c>
      <c r="N2926">
        <v>9</v>
      </c>
      <c r="O2926">
        <v>104</v>
      </c>
      <c r="Q2926">
        <v>239</v>
      </c>
      <c r="R2926">
        <v>4</v>
      </c>
      <c r="S2926">
        <v>13</v>
      </c>
      <c r="U2926" t="s">
        <v>18</v>
      </c>
      <c r="W2926">
        <f>VLOOKUP(H2926&amp;"_"&amp;M2926+1,'Leaf lengths'!$J$6:$Q$104,VLOOKUP(F2926,'Leaf lengths'!$S$1:$T$6,2,FALSE),FALSE)</f>
        <v>318.81818181818181</v>
      </c>
      <c r="X2926">
        <f t="shared" si="212"/>
        <v>0.74964357000285142</v>
      </c>
      <c r="Y2926">
        <f t="shared" si="211"/>
        <v>8.749643570002851</v>
      </c>
      <c r="Z2926">
        <f t="shared" si="210"/>
        <v>25</v>
      </c>
      <c r="AD2926" t="str">
        <f t="shared" ref="AD2926:AD2989" si="213">IF(OR(M2926=N2926,N2926=""),"FLN","")</f>
        <v/>
      </c>
    </row>
    <row r="2927" spans="1:30" hidden="1" x14ac:dyDescent="0.3">
      <c r="A2927" t="s">
        <v>417</v>
      </c>
      <c r="B2927">
        <f t="shared" si="209"/>
        <v>400217</v>
      </c>
      <c r="C2927">
        <v>217</v>
      </c>
      <c r="D2927">
        <f>VLOOKUP($B2927,TrialDesign!$E$2:$I$1147,5,FALSE)</f>
        <v>8</v>
      </c>
      <c r="E2927" t="str">
        <f>VLOOKUP($B2927,TrialDesign!$E$2:$I$1147,3,FALSE)</f>
        <v>Nil</v>
      </c>
      <c r="F2927" t="str">
        <f>VLOOKUP($B2927,TrialDesign!$E$2:$I$1147,4,FALSE)</f>
        <v>BattenWinter</v>
      </c>
      <c r="G2927" s="1">
        <v>41911</v>
      </c>
      <c r="H2927" s="1" t="str">
        <f>VLOOKUP(B2927,TrialDesign!$E$2:$J$1147,6,FALSE)</f>
        <v>None_8h</v>
      </c>
      <c r="K2927">
        <v>2</v>
      </c>
      <c r="L2927">
        <v>5</v>
      </c>
      <c r="M2927">
        <v>8</v>
      </c>
      <c r="N2927">
        <v>9</v>
      </c>
      <c r="O2927">
        <v>107</v>
      </c>
      <c r="P2927">
        <v>321</v>
      </c>
      <c r="Q2927">
        <v>204</v>
      </c>
      <c r="R2927">
        <v>4</v>
      </c>
      <c r="S2927">
        <v>14</v>
      </c>
      <c r="U2927" t="s">
        <v>18</v>
      </c>
      <c r="W2927">
        <f>VLOOKUP(H2927&amp;"_"&amp;M2927+1,'Leaf lengths'!$J$6:$Q$104,VLOOKUP(F2927,'Leaf lengths'!$S$1:$T$6,2,FALSE),FALSE)</f>
        <v>318.81818181818181</v>
      </c>
      <c r="X2927">
        <f t="shared" si="212"/>
        <v>0.63986313088109492</v>
      </c>
      <c r="Y2927">
        <f t="shared" si="211"/>
        <v>8.6398631308810945</v>
      </c>
      <c r="Z2927">
        <f t="shared" si="210"/>
        <v>26</v>
      </c>
      <c r="AD2927" t="str">
        <f t="shared" si="213"/>
        <v/>
      </c>
    </row>
    <row r="2928" spans="1:30" hidden="1" x14ac:dyDescent="0.3">
      <c r="A2928" t="s">
        <v>417</v>
      </c>
      <c r="B2928">
        <f t="shared" si="209"/>
        <v>400217</v>
      </c>
      <c r="C2928">
        <v>217</v>
      </c>
      <c r="D2928">
        <f>VLOOKUP($B2928,TrialDesign!$E$2:$I$1147,5,FALSE)</f>
        <v>8</v>
      </c>
      <c r="E2928" t="str">
        <f>VLOOKUP($B2928,TrialDesign!$E$2:$I$1147,3,FALSE)</f>
        <v>Nil</v>
      </c>
      <c r="F2928" t="str">
        <f>VLOOKUP($B2928,TrialDesign!$E$2:$I$1147,4,FALSE)</f>
        <v>BattenWinter</v>
      </c>
      <c r="G2928" s="1">
        <v>41911</v>
      </c>
      <c r="H2928" s="1" t="str">
        <f>VLOOKUP(B2928,TrialDesign!$E$2:$J$1147,6,FALSE)</f>
        <v>None_8h</v>
      </c>
      <c r="K2928">
        <v>3</v>
      </c>
      <c r="L2928">
        <v>4</v>
      </c>
      <c r="M2928">
        <v>8</v>
      </c>
      <c r="N2928">
        <v>9</v>
      </c>
      <c r="O2928">
        <v>100</v>
      </c>
      <c r="P2928">
        <v>330</v>
      </c>
      <c r="Q2928">
        <v>37</v>
      </c>
      <c r="R2928">
        <v>4</v>
      </c>
      <c r="S2928">
        <v>15</v>
      </c>
      <c r="U2928" t="s">
        <v>18</v>
      </c>
      <c r="W2928">
        <f>VLOOKUP(H2928&amp;"_"&amp;M2928+1,'Leaf lengths'!$J$6:$Q$104,VLOOKUP(F2928,'Leaf lengths'!$S$1:$T$6,2,FALSE),FALSE)</f>
        <v>318.81818181818181</v>
      </c>
      <c r="X2928">
        <f t="shared" si="212"/>
        <v>0.11605360707157114</v>
      </c>
      <c r="Y2928">
        <f t="shared" si="211"/>
        <v>8.1160536070715708</v>
      </c>
      <c r="Z2928">
        <f t="shared" si="210"/>
        <v>27</v>
      </c>
      <c r="AD2928" t="str">
        <f t="shared" si="213"/>
        <v/>
      </c>
    </row>
    <row r="2929" spans="1:30" hidden="1" x14ac:dyDescent="0.3">
      <c r="A2929" t="s">
        <v>417</v>
      </c>
      <c r="B2929">
        <f t="shared" si="209"/>
        <v>400217</v>
      </c>
      <c r="C2929">
        <v>217</v>
      </c>
      <c r="D2929">
        <f>VLOOKUP($B2929,TrialDesign!$E$2:$I$1147,5,FALSE)</f>
        <v>8</v>
      </c>
      <c r="E2929" t="str">
        <f>VLOOKUP($B2929,TrialDesign!$E$2:$I$1147,3,FALSE)</f>
        <v>Nil</v>
      </c>
      <c r="F2929" t="str">
        <f>VLOOKUP($B2929,TrialDesign!$E$2:$I$1147,4,FALSE)</f>
        <v>BattenWinter</v>
      </c>
      <c r="G2929" s="1">
        <v>41911</v>
      </c>
      <c r="H2929" s="1" t="str">
        <f>VLOOKUP(B2929,TrialDesign!$E$2:$J$1147,6,FALSE)</f>
        <v>None_8h</v>
      </c>
      <c r="K2929">
        <v>4</v>
      </c>
      <c r="L2929">
        <v>4</v>
      </c>
      <c r="M2929">
        <v>8</v>
      </c>
      <c r="N2929">
        <v>9</v>
      </c>
      <c r="O2929">
        <v>107</v>
      </c>
      <c r="P2929">
        <v>332</v>
      </c>
      <c r="Q2929">
        <v>245</v>
      </c>
      <c r="R2929">
        <v>5</v>
      </c>
      <c r="S2929">
        <v>12</v>
      </c>
      <c r="U2929" t="s">
        <v>18</v>
      </c>
      <c r="W2929">
        <f>VLOOKUP(H2929&amp;"_"&amp;M2929+1,'Leaf lengths'!$J$6:$Q$104,VLOOKUP(F2929,'Leaf lengths'!$S$1:$T$6,2,FALSE),FALSE)</f>
        <v>318.81818181818181</v>
      </c>
      <c r="X2929">
        <f t="shared" si="212"/>
        <v>0.7684630738522954</v>
      </c>
      <c r="Y2929">
        <f t="shared" si="211"/>
        <v>8.7684630738522955</v>
      </c>
      <c r="Z2929">
        <f t="shared" si="210"/>
        <v>25</v>
      </c>
      <c r="AD2929" t="str">
        <f t="shared" si="213"/>
        <v/>
      </c>
    </row>
    <row r="2930" spans="1:30" hidden="1" x14ac:dyDescent="0.3">
      <c r="A2930" t="s">
        <v>417</v>
      </c>
      <c r="B2930">
        <f t="shared" si="209"/>
        <v>400266</v>
      </c>
      <c r="C2930">
        <v>266</v>
      </c>
      <c r="D2930">
        <f>VLOOKUP($B2930,TrialDesign!$E$2:$I$1147,5,FALSE)</f>
        <v>8</v>
      </c>
      <c r="E2930" t="str">
        <f>VLOOKUP($B2930,TrialDesign!$E$2:$I$1147,3,FALSE)</f>
        <v>Nil</v>
      </c>
      <c r="F2930" t="str">
        <f>VLOOKUP($B2930,TrialDesign!$E$2:$I$1147,4,FALSE)</f>
        <v>BattenWinter</v>
      </c>
      <c r="G2930" s="1">
        <v>41911</v>
      </c>
      <c r="H2930" s="1" t="str">
        <f>VLOOKUP(B2930,TrialDesign!$E$2:$J$1147,6,FALSE)</f>
        <v>None_8h</v>
      </c>
      <c r="J2930">
        <v>266</v>
      </c>
      <c r="K2930">
        <v>1</v>
      </c>
      <c r="L2930">
        <v>2</v>
      </c>
      <c r="M2930">
        <v>8</v>
      </c>
      <c r="N2930">
        <v>9</v>
      </c>
      <c r="O2930">
        <v>92</v>
      </c>
      <c r="Q2930">
        <v>57</v>
      </c>
      <c r="R2930">
        <v>4</v>
      </c>
      <c r="S2930">
        <v>16</v>
      </c>
      <c r="U2930" t="s">
        <v>18</v>
      </c>
      <c r="W2930">
        <f>VLOOKUP(H2930&amp;"_"&amp;M2930+1,'Leaf lengths'!$J$6:$Q$104,VLOOKUP(F2930,'Leaf lengths'!$S$1:$T$6,2,FALSE),FALSE)</f>
        <v>318.81818181818181</v>
      </c>
      <c r="X2930">
        <f t="shared" si="212"/>
        <v>0.17878528656971771</v>
      </c>
      <c r="Y2930">
        <f t="shared" si="211"/>
        <v>8.1787852865697168</v>
      </c>
      <c r="Z2930">
        <f t="shared" si="210"/>
        <v>28</v>
      </c>
      <c r="AD2930" t="str">
        <f t="shared" si="213"/>
        <v/>
      </c>
    </row>
    <row r="2931" spans="1:30" hidden="1" x14ac:dyDescent="0.3">
      <c r="A2931" t="s">
        <v>417</v>
      </c>
      <c r="B2931">
        <f t="shared" si="209"/>
        <v>400266</v>
      </c>
      <c r="C2931">
        <v>266</v>
      </c>
      <c r="D2931">
        <f>VLOOKUP($B2931,TrialDesign!$E$2:$I$1147,5,FALSE)</f>
        <v>8</v>
      </c>
      <c r="E2931" t="str">
        <f>VLOOKUP($B2931,TrialDesign!$E$2:$I$1147,3,FALSE)</f>
        <v>Nil</v>
      </c>
      <c r="F2931" t="str">
        <f>VLOOKUP($B2931,TrialDesign!$E$2:$I$1147,4,FALSE)</f>
        <v>BattenWinter</v>
      </c>
      <c r="G2931" s="1">
        <v>41911</v>
      </c>
      <c r="H2931" s="1" t="str">
        <f>VLOOKUP(B2931,TrialDesign!$E$2:$J$1147,6,FALSE)</f>
        <v>None_8h</v>
      </c>
      <c r="K2931">
        <v>2</v>
      </c>
      <c r="L2931">
        <v>3</v>
      </c>
      <c r="M2931">
        <v>8</v>
      </c>
      <c r="N2931">
        <v>9</v>
      </c>
      <c r="O2931">
        <v>80</v>
      </c>
      <c r="P2931">
        <v>264</v>
      </c>
      <c r="Q2931">
        <v>192</v>
      </c>
      <c r="R2931">
        <v>4</v>
      </c>
      <c r="S2931">
        <v>13</v>
      </c>
      <c r="U2931" t="s">
        <v>18</v>
      </c>
      <c r="W2931">
        <f>VLOOKUP(H2931&amp;"_"&amp;M2931+1,'Leaf lengths'!$J$6:$Q$104,VLOOKUP(F2931,'Leaf lengths'!$S$1:$T$6,2,FALSE),FALSE)</f>
        <v>318.81818181818181</v>
      </c>
      <c r="X2931">
        <f t="shared" si="212"/>
        <v>0.60222412318220697</v>
      </c>
      <c r="Y2931">
        <f t="shared" si="211"/>
        <v>8.6022241231822072</v>
      </c>
      <c r="Z2931">
        <f t="shared" si="210"/>
        <v>25</v>
      </c>
      <c r="AD2931" t="str">
        <f t="shared" si="213"/>
        <v/>
      </c>
    </row>
    <row r="2932" spans="1:30" hidden="1" x14ac:dyDescent="0.3">
      <c r="A2932" t="s">
        <v>417</v>
      </c>
      <c r="B2932">
        <f t="shared" si="209"/>
        <v>400266</v>
      </c>
      <c r="C2932">
        <v>266</v>
      </c>
      <c r="D2932">
        <f>VLOOKUP($B2932,TrialDesign!$E$2:$I$1147,5,FALSE)</f>
        <v>8</v>
      </c>
      <c r="E2932" t="str">
        <f>VLOOKUP($B2932,TrialDesign!$E$2:$I$1147,3,FALSE)</f>
        <v>Nil</v>
      </c>
      <c r="F2932" t="str">
        <f>VLOOKUP($B2932,TrialDesign!$E$2:$I$1147,4,FALSE)</f>
        <v>BattenWinter</v>
      </c>
      <c r="G2932" s="1">
        <v>41911</v>
      </c>
      <c r="H2932" s="1" t="str">
        <f>VLOOKUP(B2932,TrialDesign!$E$2:$J$1147,6,FALSE)</f>
        <v>None_8h</v>
      </c>
      <c r="K2932">
        <v>3</v>
      </c>
      <c r="L2932">
        <v>3</v>
      </c>
      <c r="M2932">
        <v>8</v>
      </c>
      <c r="N2932">
        <v>9</v>
      </c>
      <c r="O2932">
        <v>95</v>
      </c>
      <c r="P2932">
        <v>314</v>
      </c>
      <c r="Q2932">
        <v>157</v>
      </c>
      <c r="R2932">
        <v>4</v>
      </c>
      <c r="S2932">
        <v>13</v>
      </c>
      <c r="U2932" t="s">
        <v>18</v>
      </c>
      <c r="W2932">
        <f>VLOOKUP(H2932&amp;"_"&amp;M2932+1,'Leaf lengths'!$J$6:$Q$104,VLOOKUP(F2932,'Leaf lengths'!$S$1:$T$6,2,FALSE),FALSE)</f>
        <v>318.81818181818181</v>
      </c>
      <c r="X2932">
        <f t="shared" si="212"/>
        <v>0.49244368406045053</v>
      </c>
      <c r="Y2932">
        <f t="shared" si="211"/>
        <v>8.4924436840604507</v>
      </c>
      <c r="Z2932">
        <f t="shared" si="210"/>
        <v>25</v>
      </c>
      <c r="AD2932" t="str">
        <f t="shared" si="213"/>
        <v/>
      </c>
    </row>
    <row r="2933" spans="1:30" hidden="1" x14ac:dyDescent="0.3">
      <c r="A2933" t="s">
        <v>417</v>
      </c>
      <c r="B2933">
        <f t="shared" si="209"/>
        <v>400266</v>
      </c>
      <c r="C2933">
        <v>266</v>
      </c>
      <c r="D2933">
        <f>VLOOKUP($B2933,TrialDesign!$E$2:$I$1147,5,FALSE)</f>
        <v>8</v>
      </c>
      <c r="E2933" t="str">
        <f>VLOOKUP($B2933,TrialDesign!$E$2:$I$1147,3,FALSE)</f>
        <v>Nil</v>
      </c>
      <c r="F2933" t="str">
        <f>VLOOKUP($B2933,TrialDesign!$E$2:$I$1147,4,FALSE)</f>
        <v>BattenWinter</v>
      </c>
      <c r="G2933" s="1">
        <v>41911</v>
      </c>
      <c r="H2933" s="1" t="str">
        <f>VLOOKUP(B2933,TrialDesign!$E$2:$J$1147,6,FALSE)</f>
        <v>None_8h</v>
      </c>
      <c r="K2933">
        <v>4</v>
      </c>
      <c r="L2933">
        <v>2</v>
      </c>
      <c r="M2933">
        <v>8</v>
      </c>
      <c r="N2933">
        <v>9</v>
      </c>
      <c r="O2933">
        <v>80</v>
      </c>
      <c r="P2933">
        <v>267</v>
      </c>
      <c r="Q2933">
        <v>90</v>
      </c>
      <c r="R2933">
        <v>4</v>
      </c>
      <c r="S2933">
        <v>14</v>
      </c>
      <c r="U2933" t="s">
        <v>18</v>
      </c>
      <c r="W2933">
        <f>VLOOKUP(H2933&amp;"_"&amp;M2933+1,'Leaf lengths'!$J$6:$Q$104,VLOOKUP(F2933,'Leaf lengths'!$S$1:$T$6,2,FALSE),FALSE)</f>
        <v>318.81818181818181</v>
      </c>
      <c r="X2933">
        <f t="shared" si="212"/>
        <v>0.28229255774165957</v>
      </c>
      <c r="Y2933">
        <f t="shared" si="211"/>
        <v>8.2822925577416591</v>
      </c>
      <c r="Z2933">
        <f t="shared" si="210"/>
        <v>26</v>
      </c>
      <c r="AD2933" t="str">
        <f t="shared" si="213"/>
        <v/>
      </c>
    </row>
    <row r="2934" spans="1:30" hidden="1" x14ac:dyDescent="0.3">
      <c r="A2934" t="s">
        <v>417</v>
      </c>
      <c r="B2934">
        <f t="shared" si="209"/>
        <v>400286</v>
      </c>
      <c r="C2934">
        <v>286</v>
      </c>
      <c r="D2934">
        <f>VLOOKUP($B2934,TrialDesign!$E$2:$I$1147,5,FALSE)</f>
        <v>8</v>
      </c>
      <c r="E2934" t="str">
        <f>VLOOKUP($B2934,TrialDesign!$E$2:$I$1147,3,FALSE)</f>
        <v>Nil</v>
      </c>
      <c r="F2934" t="str">
        <f>VLOOKUP($B2934,TrialDesign!$E$2:$I$1147,4,FALSE)</f>
        <v>BattenWinter</v>
      </c>
      <c r="G2934" s="1">
        <v>41911</v>
      </c>
      <c r="H2934" s="1" t="str">
        <f>VLOOKUP(B2934,TrialDesign!$E$2:$J$1147,6,FALSE)</f>
        <v>None_8h</v>
      </c>
      <c r="I2934" s="10">
        <v>41911</v>
      </c>
      <c r="J2934">
        <v>286</v>
      </c>
      <c r="K2934">
        <v>1</v>
      </c>
      <c r="L2934">
        <v>3</v>
      </c>
      <c r="M2934">
        <v>8</v>
      </c>
      <c r="N2934">
        <v>9</v>
      </c>
      <c r="O2934">
        <v>80</v>
      </c>
      <c r="Q2934">
        <v>190</v>
      </c>
      <c r="R2934">
        <v>5</v>
      </c>
      <c r="S2934">
        <v>12</v>
      </c>
      <c r="U2934" t="s">
        <v>18</v>
      </c>
      <c r="W2934">
        <f>VLOOKUP(H2934&amp;"_"&amp;M2934+1,'Leaf lengths'!$J$6:$Q$104,VLOOKUP(F2934,'Leaf lengths'!$S$1:$T$6,2,FALSE),FALSE)</f>
        <v>318.81818181818181</v>
      </c>
      <c r="X2934">
        <f t="shared" si="212"/>
        <v>0.59595095523239239</v>
      </c>
      <c r="Y2934">
        <f t="shared" si="211"/>
        <v>8.5959509552323929</v>
      </c>
      <c r="Z2934">
        <f t="shared" si="210"/>
        <v>25</v>
      </c>
      <c r="AD2934" t="str">
        <f t="shared" si="213"/>
        <v/>
      </c>
    </row>
    <row r="2935" spans="1:30" hidden="1" x14ac:dyDescent="0.3">
      <c r="A2935" t="s">
        <v>417</v>
      </c>
      <c r="B2935">
        <f t="shared" si="209"/>
        <v>400286</v>
      </c>
      <c r="C2935">
        <v>286</v>
      </c>
      <c r="D2935">
        <f>VLOOKUP($B2935,TrialDesign!$E$2:$I$1147,5,FALSE)</f>
        <v>8</v>
      </c>
      <c r="E2935" t="str">
        <f>VLOOKUP($B2935,TrialDesign!$E$2:$I$1147,3,FALSE)</f>
        <v>Nil</v>
      </c>
      <c r="F2935" t="str">
        <f>VLOOKUP($B2935,TrialDesign!$E$2:$I$1147,4,FALSE)</f>
        <v>BattenWinter</v>
      </c>
      <c r="G2935" s="1">
        <v>41911</v>
      </c>
      <c r="H2935" s="1" t="str">
        <f>VLOOKUP(B2935,TrialDesign!$E$2:$J$1147,6,FALSE)</f>
        <v>None_8h</v>
      </c>
      <c r="K2935">
        <v>2</v>
      </c>
      <c r="L2935">
        <v>2</v>
      </c>
      <c r="M2935">
        <v>8</v>
      </c>
      <c r="N2935">
        <v>9</v>
      </c>
      <c r="O2935">
        <v>80</v>
      </c>
      <c r="P2935">
        <v>255</v>
      </c>
      <c r="Q2935">
        <v>54</v>
      </c>
      <c r="R2935">
        <v>4</v>
      </c>
      <c r="S2935">
        <v>11</v>
      </c>
      <c r="U2935" t="s">
        <v>18</v>
      </c>
      <c r="W2935">
        <f>VLOOKUP(H2935&amp;"_"&amp;M2935+1,'Leaf lengths'!$J$6:$Q$104,VLOOKUP(F2935,'Leaf lengths'!$S$1:$T$6,2,FALSE),FALSE)</f>
        <v>318.81818181818181</v>
      </c>
      <c r="X2935">
        <f t="shared" si="212"/>
        <v>0.16937553464499572</v>
      </c>
      <c r="Y2935">
        <f t="shared" si="211"/>
        <v>8.1693755346449954</v>
      </c>
      <c r="Z2935">
        <f t="shared" si="210"/>
        <v>23</v>
      </c>
      <c r="AD2935" t="str">
        <f t="shared" si="213"/>
        <v/>
      </c>
    </row>
    <row r="2936" spans="1:30" hidden="1" x14ac:dyDescent="0.3">
      <c r="A2936" t="s">
        <v>417</v>
      </c>
      <c r="B2936">
        <f t="shared" si="209"/>
        <v>400286</v>
      </c>
      <c r="C2936">
        <v>286</v>
      </c>
      <c r="D2936">
        <f>VLOOKUP($B2936,TrialDesign!$E$2:$I$1147,5,FALSE)</f>
        <v>8</v>
      </c>
      <c r="E2936" t="str">
        <f>VLOOKUP($B2936,TrialDesign!$E$2:$I$1147,3,FALSE)</f>
        <v>Nil</v>
      </c>
      <c r="F2936" t="str">
        <f>VLOOKUP($B2936,TrialDesign!$E$2:$I$1147,4,FALSE)</f>
        <v>BattenWinter</v>
      </c>
      <c r="G2936" s="1">
        <v>41911</v>
      </c>
      <c r="H2936" s="1" t="str">
        <f>VLOOKUP(B2936,TrialDesign!$E$2:$J$1147,6,FALSE)</f>
        <v>None_8h</v>
      </c>
      <c r="K2936">
        <v>3</v>
      </c>
      <c r="L2936">
        <v>2</v>
      </c>
      <c r="M2936">
        <v>8</v>
      </c>
      <c r="N2936">
        <v>9</v>
      </c>
      <c r="O2936">
        <v>98</v>
      </c>
      <c r="P2936">
        <v>274</v>
      </c>
      <c r="Q2936">
        <v>78</v>
      </c>
      <c r="R2936">
        <v>4</v>
      </c>
      <c r="S2936">
        <v>12</v>
      </c>
      <c r="U2936" t="s">
        <v>328</v>
      </c>
      <c r="W2936">
        <f>VLOOKUP(H2936&amp;"_"&amp;M2936+1,'Leaf lengths'!$J$6:$Q$104,VLOOKUP(F2936,'Leaf lengths'!$S$1:$T$6,2,FALSE),FALSE)</f>
        <v>318.81818181818181</v>
      </c>
      <c r="X2936">
        <f t="shared" si="212"/>
        <v>0.24465355004277162</v>
      </c>
      <c r="Y2936">
        <f t="shared" si="211"/>
        <v>8.2446535500427718</v>
      </c>
      <c r="Z2936">
        <f t="shared" si="210"/>
        <v>24</v>
      </c>
      <c r="AD2936" t="str">
        <f t="shared" si="213"/>
        <v/>
      </c>
    </row>
    <row r="2937" spans="1:30" hidden="1" x14ac:dyDescent="0.3">
      <c r="A2937" t="s">
        <v>417</v>
      </c>
      <c r="B2937">
        <f t="shared" si="209"/>
        <v>400286</v>
      </c>
      <c r="C2937">
        <v>286</v>
      </c>
      <c r="D2937">
        <f>VLOOKUP($B2937,TrialDesign!$E$2:$I$1147,5,FALSE)</f>
        <v>8</v>
      </c>
      <c r="E2937" t="str">
        <f>VLOOKUP($B2937,TrialDesign!$E$2:$I$1147,3,FALSE)</f>
        <v>Nil</v>
      </c>
      <c r="F2937" t="str">
        <f>VLOOKUP($B2937,TrialDesign!$E$2:$I$1147,4,FALSE)</f>
        <v>BattenWinter</v>
      </c>
      <c r="G2937" s="1">
        <v>41911</v>
      </c>
      <c r="H2937" s="1" t="str">
        <f>VLOOKUP(B2937,TrialDesign!$E$2:$J$1147,6,FALSE)</f>
        <v>None_8h</v>
      </c>
      <c r="K2937">
        <v>4</v>
      </c>
      <c r="L2937">
        <v>4</v>
      </c>
      <c r="M2937">
        <v>8</v>
      </c>
      <c r="N2937">
        <v>9</v>
      </c>
      <c r="O2937">
        <v>95</v>
      </c>
      <c r="P2937">
        <v>255</v>
      </c>
      <c r="Q2937">
        <v>121</v>
      </c>
      <c r="R2937">
        <v>4</v>
      </c>
      <c r="S2937">
        <v>13</v>
      </c>
      <c r="U2937" t="s">
        <v>18</v>
      </c>
      <c r="W2937">
        <f>VLOOKUP(H2937&amp;"_"&amp;M2937+1,'Leaf lengths'!$J$6:$Q$104,VLOOKUP(F2937,'Leaf lengths'!$S$1:$T$6,2,FALSE),FALSE)</f>
        <v>318.81818181818181</v>
      </c>
      <c r="X2937">
        <f t="shared" si="212"/>
        <v>0.37952666096378673</v>
      </c>
      <c r="Y2937">
        <f t="shared" si="211"/>
        <v>8.3795266609637871</v>
      </c>
      <c r="Z2937">
        <f t="shared" si="210"/>
        <v>25</v>
      </c>
      <c r="AD2937" t="str">
        <f t="shared" si="213"/>
        <v/>
      </c>
    </row>
    <row r="2938" spans="1:30" hidden="1" x14ac:dyDescent="0.3">
      <c r="A2938" t="s">
        <v>417</v>
      </c>
      <c r="B2938">
        <f t="shared" si="209"/>
        <v>400245</v>
      </c>
      <c r="C2938">
        <v>245</v>
      </c>
      <c r="D2938">
        <f>VLOOKUP($B2938,TrialDesign!$E$2:$I$1147,5,FALSE)</f>
        <v>8</v>
      </c>
      <c r="E2938" t="str">
        <f>VLOOKUP($B2938,TrialDesign!$E$2:$I$1147,3,FALSE)</f>
        <v>Nil</v>
      </c>
      <c r="F2938" t="str">
        <f>VLOOKUP($B2938,TrialDesign!$E$2:$I$1147,4,FALSE)</f>
        <v>BattenWinter</v>
      </c>
      <c r="G2938" s="1">
        <v>41918</v>
      </c>
      <c r="H2938" s="1" t="str">
        <f>VLOOKUP(B2938,TrialDesign!$E$2:$J$1147,6,FALSE)</f>
        <v>None_8h</v>
      </c>
      <c r="K2938">
        <v>2</v>
      </c>
      <c r="L2938">
        <v>3</v>
      </c>
      <c r="M2938">
        <v>9</v>
      </c>
      <c r="N2938">
        <v>10</v>
      </c>
      <c r="O2938">
        <v>82</v>
      </c>
      <c r="P2938">
        <v>301</v>
      </c>
      <c r="Q2938">
        <v>67</v>
      </c>
      <c r="R2938">
        <v>4</v>
      </c>
      <c r="S2938">
        <v>14</v>
      </c>
      <c r="U2938" t="s">
        <v>18</v>
      </c>
      <c r="W2938">
        <f>VLOOKUP(H2938&amp;"_"&amp;M2938+1,'Leaf lengths'!$J$6:$Q$104,VLOOKUP(F2938,'Leaf lengths'!$S$1:$T$6,2,FALSE),FALSE)</f>
        <v>329</v>
      </c>
      <c r="X2938">
        <f t="shared" si="212"/>
        <v>0.20364741641337386</v>
      </c>
      <c r="Y2938">
        <f t="shared" si="211"/>
        <v>9.2036474164133733</v>
      </c>
      <c r="Z2938">
        <f t="shared" si="210"/>
        <v>27</v>
      </c>
      <c r="AD2938" t="str">
        <f t="shared" si="213"/>
        <v/>
      </c>
    </row>
    <row r="2939" spans="1:30" hidden="1" x14ac:dyDescent="0.3">
      <c r="A2939" t="s">
        <v>417</v>
      </c>
      <c r="B2939">
        <f t="shared" si="209"/>
        <v>400245</v>
      </c>
      <c r="C2939">
        <v>245</v>
      </c>
      <c r="D2939">
        <f>VLOOKUP($B2939,TrialDesign!$E$2:$I$1147,5,FALSE)</f>
        <v>8</v>
      </c>
      <c r="E2939" t="str">
        <f>VLOOKUP($B2939,TrialDesign!$E$2:$I$1147,3,FALSE)</f>
        <v>Nil</v>
      </c>
      <c r="F2939" t="str">
        <f>VLOOKUP($B2939,TrialDesign!$E$2:$I$1147,4,FALSE)</f>
        <v>BattenWinter</v>
      </c>
      <c r="G2939" s="1">
        <v>41918</v>
      </c>
      <c r="H2939" s="1" t="str">
        <f>VLOOKUP(B2939,TrialDesign!$E$2:$J$1147,6,FALSE)</f>
        <v>None_8h</v>
      </c>
      <c r="K2939">
        <v>3</v>
      </c>
      <c r="L2939">
        <v>4</v>
      </c>
      <c r="M2939">
        <v>8</v>
      </c>
      <c r="N2939">
        <v>9</v>
      </c>
      <c r="O2939">
        <v>95</v>
      </c>
      <c r="P2939">
        <v>278</v>
      </c>
      <c r="Q2939">
        <v>250</v>
      </c>
      <c r="R2939">
        <v>5</v>
      </c>
      <c r="S2939">
        <v>12</v>
      </c>
      <c r="U2939" t="s">
        <v>17</v>
      </c>
      <c r="W2939">
        <f>VLOOKUP(H2939&amp;"_"&amp;M2939+1,'Leaf lengths'!$J$6:$Q$104,VLOOKUP(F2939,'Leaf lengths'!$S$1:$T$6,2,FALSE),FALSE)</f>
        <v>318.81818181818181</v>
      </c>
      <c r="X2939">
        <f t="shared" si="212"/>
        <v>0.78414599372683202</v>
      </c>
      <c r="Y2939">
        <f t="shared" si="211"/>
        <v>8.7841459937268311</v>
      </c>
      <c r="Z2939">
        <f t="shared" si="210"/>
        <v>25</v>
      </c>
      <c r="AD2939" t="str">
        <f t="shared" si="213"/>
        <v/>
      </c>
    </row>
    <row r="2940" spans="1:30" hidden="1" x14ac:dyDescent="0.3">
      <c r="A2940" t="s">
        <v>417</v>
      </c>
      <c r="B2940">
        <f t="shared" si="209"/>
        <v>400245</v>
      </c>
      <c r="C2940">
        <v>245</v>
      </c>
      <c r="D2940">
        <f>VLOOKUP($B2940,TrialDesign!$E$2:$I$1147,5,FALSE)</f>
        <v>8</v>
      </c>
      <c r="E2940" t="str">
        <f>VLOOKUP($B2940,TrialDesign!$E$2:$I$1147,3,FALSE)</f>
        <v>Nil</v>
      </c>
      <c r="F2940" t="str">
        <f>VLOOKUP($B2940,TrialDesign!$E$2:$I$1147,4,FALSE)</f>
        <v>BattenWinter</v>
      </c>
      <c r="G2940" s="1">
        <v>41918</v>
      </c>
      <c r="H2940" s="1" t="str">
        <f>VLOOKUP(B2940,TrialDesign!$E$2:$J$1147,6,FALSE)</f>
        <v>None_8h</v>
      </c>
      <c r="K2940">
        <v>4</v>
      </c>
      <c r="L2940">
        <v>2</v>
      </c>
      <c r="M2940">
        <v>8</v>
      </c>
      <c r="N2940">
        <v>9</v>
      </c>
      <c r="O2940">
        <v>94</v>
      </c>
      <c r="P2940">
        <v>281</v>
      </c>
      <c r="Q2940">
        <v>206</v>
      </c>
      <c r="R2940">
        <v>5</v>
      </c>
      <c r="S2940">
        <v>12</v>
      </c>
      <c r="U2940" t="s">
        <v>18</v>
      </c>
      <c r="W2940">
        <f>VLOOKUP(H2940&amp;"_"&amp;M2940+1,'Leaf lengths'!$J$6:$Q$104,VLOOKUP(F2940,'Leaf lengths'!$S$1:$T$6,2,FALSE),FALSE)</f>
        <v>318.81818181818181</v>
      </c>
      <c r="X2940">
        <f t="shared" si="212"/>
        <v>0.64613629883090962</v>
      </c>
      <c r="Y2940">
        <f t="shared" si="211"/>
        <v>8.6461362988309105</v>
      </c>
      <c r="Z2940">
        <f t="shared" si="210"/>
        <v>25</v>
      </c>
      <c r="AD2940" t="str">
        <f t="shared" si="213"/>
        <v/>
      </c>
    </row>
    <row r="2941" spans="1:30" hidden="1" x14ac:dyDescent="0.3">
      <c r="A2941" t="s">
        <v>417</v>
      </c>
      <c r="B2941">
        <f t="shared" si="209"/>
        <v>400245</v>
      </c>
      <c r="C2941">
        <v>245</v>
      </c>
      <c r="D2941">
        <f>VLOOKUP($B2941,TrialDesign!$E$2:$I$1147,5,FALSE)</f>
        <v>8</v>
      </c>
      <c r="E2941" t="str">
        <f>VLOOKUP($B2941,TrialDesign!$E$2:$I$1147,3,FALSE)</f>
        <v>Nil</v>
      </c>
      <c r="F2941" t="str">
        <f>VLOOKUP($B2941,TrialDesign!$E$2:$I$1147,4,FALSE)</f>
        <v>BattenWinter</v>
      </c>
      <c r="G2941" s="1">
        <v>41918</v>
      </c>
      <c r="H2941" s="1" t="str">
        <f>VLOOKUP(B2941,TrialDesign!$E$2:$J$1147,6,FALSE)</f>
        <v>None_8h</v>
      </c>
      <c r="J2941">
        <v>245</v>
      </c>
      <c r="K2941">
        <v>1</v>
      </c>
      <c r="L2941">
        <v>2</v>
      </c>
      <c r="M2941">
        <v>9</v>
      </c>
      <c r="N2941">
        <v>10</v>
      </c>
      <c r="O2941">
        <v>95</v>
      </c>
      <c r="Q2941">
        <v>107</v>
      </c>
      <c r="R2941">
        <v>4</v>
      </c>
      <c r="S2941">
        <v>12</v>
      </c>
      <c r="U2941" t="s">
        <v>18</v>
      </c>
      <c r="W2941">
        <f>VLOOKUP(H2941&amp;"_"&amp;M2941+1,'Leaf lengths'!$J$6:$Q$104,VLOOKUP(F2941,'Leaf lengths'!$S$1:$T$6,2,FALSE),FALSE)</f>
        <v>329</v>
      </c>
      <c r="X2941">
        <f t="shared" si="212"/>
        <v>0.32522796352583588</v>
      </c>
      <c r="Y2941">
        <f t="shared" si="211"/>
        <v>9.3252279635258351</v>
      </c>
      <c r="Z2941">
        <f t="shared" si="210"/>
        <v>25</v>
      </c>
      <c r="AD2941" t="str">
        <f t="shared" si="213"/>
        <v/>
      </c>
    </row>
    <row r="2942" spans="1:30" hidden="1" x14ac:dyDescent="0.3">
      <c r="A2942" t="s">
        <v>417</v>
      </c>
      <c r="B2942">
        <f t="shared" si="209"/>
        <v>400262</v>
      </c>
      <c r="C2942">
        <v>262</v>
      </c>
      <c r="D2942">
        <f>VLOOKUP($B2942,TrialDesign!$E$2:$I$1147,5,FALSE)</f>
        <v>8</v>
      </c>
      <c r="E2942" t="str">
        <f>VLOOKUP($B2942,TrialDesign!$E$2:$I$1147,3,FALSE)</f>
        <v>Nil</v>
      </c>
      <c r="F2942" t="str">
        <f>VLOOKUP($B2942,TrialDesign!$E$2:$I$1147,4,FALSE)</f>
        <v>BattenWinter</v>
      </c>
      <c r="G2942" s="1">
        <v>41918</v>
      </c>
      <c r="H2942" s="1" t="str">
        <f>VLOOKUP(B2942,TrialDesign!$E$2:$J$1147,6,FALSE)</f>
        <v>None_8h</v>
      </c>
      <c r="J2942">
        <v>262</v>
      </c>
      <c r="K2942">
        <v>1</v>
      </c>
      <c r="L2942">
        <v>2</v>
      </c>
      <c r="M2942">
        <v>9</v>
      </c>
      <c r="N2942">
        <v>10</v>
      </c>
      <c r="O2942">
        <v>110</v>
      </c>
      <c r="Q2942">
        <v>143</v>
      </c>
      <c r="R2942">
        <v>4</v>
      </c>
      <c r="S2942">
        <v>17</v>
      </c>
      <c r="U2942" t="s">
        <v>21</v>
      </c>
      <c r="W2942">
        <f>VLOOKUP(H2942&amp;"_"&amp;M2942+1,'Leaf lengths'!$J$6:$Q$104,VLOOKUP(F2942,'Leaf lengths'!$S$1:$T$6,2,FALSE),FALSE)</f>
        <v>329</v>
      </c>
      <c r="X2942">
        <f t="shared" si="212"/>
        <v>0.43465045592705165</v>
      </c>
      <c r="Y2942">
        <f t="shared" si="211"/>
        <v>9.4346504559270521</v>
      </c>
      <c r="Z2942">
        <f t="shared" si="210"/>
        <v>30</v>
      </c>
      <c r="AD2942" t="str">
        <f t="shared" si="213"/>
        <v/>
      </c>
    </row>
    <row r="2943" spans="1:30" hidden="1" x14ac:dyDescent="0.3">
      <c r="A2943" t="s">
        <v>417</v>
      </c>
      <c r="B2943">
        <f t="shared" si="209"/>
        <v>400262</v>
      </c>
      <c r="C2943">
        <v>262</v>
      </c>
      <c r="D2943">
        <f>VLOOKUP($B2943,TrialDesign!$E$2:$I$1147,5,FALSE)</f>
        <v>8</v>
      </c>
      <c r="E2943" t="str">
        <f>VLOOKUP($B2943,TrialDesign!$E$2:$I$1147,3,FALSE)</f>
        <v>Nil</v>
      </c>
      <c r="F2943" t="str">
        <f>VLOOKUP($B2943,TrialDesign!$E$2:$I$1147,4,FALSE)</f>
        <v>BattenWinter</v>
      </c>
      <c r="G2943" s="1">
        <v>41918</v>
      </c>
      <c r="H2943" s="1" t="str">
        <f>VLOOKUP(B2943,TrialDesign!$E$2:$J$1147,6,FALSE)</f>
        <v>None_8h</v>
      </c>
      <c r="K2943">
        <v>2</v>
      </c>
      <c r="L2943">
        <v>4</v>
      </c>
      <c r="M2943">
        <v>9</v>
      </c>
      <c r="N2943">
        <v>10</v>
      </c>
      <c r="O2943">
        <v>100</v>
      </c>
      <c r="P2943">
        <v>273</v>
      </c>
      <c r="Q2943">
        <v>145</v>
      </c>
      <c r="R2943">
        <v>4</v>
      </c>
      <c r="S2943">
        <v>17</v>
      </c>
      <c r="U2943" t="s">
        <v>21</v>
      </c>
      <c r="W2943">
        <f>VLOOKUP(H2943&amp;"_"&amp;M2943+1,'Leaf lengths'!$J$6:$Q$104,VLOOKUP(F2943,'Leaf lengths'!$S$1:$T$6,2,FALSE),FALSE)</f>
        <v>329</v>
      </c>
      <c r="X2943">
        <f t="shared" si="212"/>
        <v>0.44072948328267475</v>
      </c>
      <c r="Y2943">
        <f t="shared" si="211"/>
        <v>9.4407294832826754</v>
      </c>
      <c r="Z2943">
        <f t="shared" si="210"/>
        <v>30</v>
      </c>
      <c r="AD2943" t="str">
        <f t="shared" si="213"/>
        <v/>
      </c>
    </row>
    <row r="2944" spans="1:30" hidden="1" x14ac:dyDescent="0.3">
      <c r="A2944" t="s">
        <v>417</v>
      </c>
      <c r="B2944">
        <f t="shared" si="209"/>
        <v>400262</v>
      </c>
      <c r="C2944">
        <v>262</v>
      </c>
      <c r="D2944">
        <f>VLOOKUP($B2944,TrialDesign!$E$2:$I$1147,5,FALSE)</f>
        <v>8</v>
      </c>
      <c r="E2944" t="str">
        <f>VLOOKUP($B2944,TrialDesign!$E$2:$I$1147,3,FALSE)</f>
        <v>Nil</v>
      </c>
      <c r="F2944" t="str">
        <f>VLOOKUP($B2944,TrialDesign!$E$2:$I$1147,4,FALSE)</f>
        <v>BattenWinter</v>
      </c>
      <c r="G2944" s="1">
        <v>41918</v>
      </c>
      <c r="H2944" s="1" t="str">
        <f>VLOOKUP(B2944,TrialDesign!$E$2:$J$1147,6,FALSE)</f>
        <v>None_8h</v>
      </c>
      <c r="K2944">
        <v>3</v>
      </c>
      <c r="L2944">
        <v>3</v>
      </c>
      <c r="M2944">
        <v>8</v>
      </c>
      <c r="N2944">
        <v>9</v>
      </c>
      <c r="O2944">
        <v>92</v>
      </c>
      <c r="P2944">
        <v>290</v>
      </c>
      <c r="Q2944">
        <v>201</v>
      </c>
      <c r="R2944">
        <v>4</v>
      </c>
      <c r="S2944">
        <v>14</v>
      </c>
      <c r="U2944" t="s">
        <v>18</v>
      </c>
      <c r="W2944">
        <f>VLOOKUP(H2944&amp;"_"&amp;M2944+1,'Leaf lengths'!$J$6:$Q$104,VLOOKUP(F2944,'Leaf lengths'!$S$1:$T$6,2,FALSE),FALSE)</f>
        <v>318.81818181818181</v>
      </c>
      <c r="X2944">
        <f t="shared" si="212"/>
        <v>0.63045337895637299</v>
      </c>
      <c r="Y2944">
        <f t="shared" si="211"/>
        <v>8.6304533789563731</v>
      </c>
      <c r="Z2944">
        <f t="shared" si="210"/>
        <v>26</v>
      </c>
      <c r="AD2944" t="str">
        <f t="shared" si="213"/>
        <v/>
      </c>
    </row>
    <row r="2945" spans="1:30" hidden="1" x14ac:dyDescent="0.3">
      <c r="A2945" t="s">
        <v>417</v>
      </c>
      <c r="B2945">
        <f t="shared" si="209"/>
        <v>400262</v>
      </c>
      <c r="C2945">
        <v>262</v>
      </c>
      <c r="D2945">
        <f>VLOOKUP($B2945,TrialDesign!$E$2:$I$1147,5,FALSE)</f>
        <v>8</v>
      </c>
      <c r="E2945" t="str">
        <f>VLOOKUP($B2945,TrialDesign!$E$2:$I$1147,3,FALSE)</f>
        <v>Nil</v>
      </c>
      <c r="F2945" t="str">
        <f>VLOOKUP($B2945,TrialDesign!$E$2:$I$1147,4,FALSE)</f>
        <v>BattenWinter</v>
      </c>
      <c r="G2945" s="1">
        <v>41918</v>
      </c>
      <c r="H2945" s="1" t="str">
        <f>VLOOKUP(B2945,TrialDesign!$E$2:$J$1147,6,FALSE)</f>
        <v>None_8h</v>
      </c>
      <c r="K2945">
        <v>4</v>
      </c>
      <c r="L2945">
        <v>2</v>
      </c>
      <c r="M2945">
        <v>8</v>
      </c>
      <c r="N2945">
        <v>10</v>
      </c>
      <c r="O2945">
        <v>93</v>
      </c>
      <c r="P2945">
        <v>242</v>
      </c>
      <c r="Q2945">
        <v>20</v>
      </c>
      <c r="R2945">
        <v>5</v>
      </c>
      <c r="S2945">
        <v>16</v>
      </c>
      <c r="U2945" t="s">
        <v>18</v>
      </c>
      <c r="W2945">
        <f>VLOOKUP(H2945&amp;"_"&amp;M2945+1,'Leaf lengths'!$J$6:$Q$104,VLOOKUP(F2945,'Leaf lengths'!$S$1:$T$6,2,FALSE),FALSE)</f>
        <v>318.81818181818181</v>
      </c>
      <c r="X2945">
        <f t="shared" si="212"/>
        <v>6.2731679498146564E-2</v>
      </c>
      <c r="Y2945">
        <f t="shared" si="211"/>
        <v>8.0627316794981461</v>
      </c>
      <c r="Z2945">
        <f t="shared" si="210"/>
        <v>29</v>
      </c>
      <c r="AD2945" t="str">
        <f t="shared" si="213"/>
        <v/>
      </c>
    </row>
    <row r="2946" spans="1:30" hidden="1" x14ac:dyDescent="0.3">
      <c r="A2946" t="s">
        <v>417</v>
      </c>
      <c r="B2946">
        <f t="shared" si="209"/>
        <v>400274</v>
      </c>
      <c r="C2946">
        <v>274</v>
      </c>
      <c r="D2946">
        <f>VLOOKUP($B2946,TrialDesign!$E$2:$I$1147,5,FALSE)</f>
        <v>8</v>
      </c>
      <c r="E2946" t="str">
        <f>VLOOKUP($B2946,TrialDesign!$E$2:$I$1147,3,FALSE)</f>
        <v>Nil</v>
      </c>
      <c r="F2946" t="str">
        <f>VLOOKUP($B2946,TrialDesign!$E$2:$I$1147,4,FALSE)</f>
        <v>BattenWinter</v>
      </c>
      <c r="G2946" s="1">
        <v>41918</v>
      </c>
      <c r="H2946" s="1" t="str">
        <f>VLOOKUP(B2946,TrialDesign!$E$2:$J$1147,6,FALSE)</f>
        <v>None_8h</v>
      </c>
      <c r="J2946">
        <v>274</v>
      </c>
      <c r="K2946">
        <v>1</v>
      </c>
      <c r="L2946">
        <v>3</v>
      </c>
      <c r="M2946">
        <v>8</v>
      </c>
      <c r="N2946">
        <v>9</v>
      </c>
      <c r="O2946">
        <v>92</v>
      </c>
      <c r="Q2946">
        <v>285</v>
      </c>
      <c r="R2946">
        <v>5</v>
      </c>
      <c r="S2946">
        <v>13</v>
      </c>
      <c r="U2946" t="s">
        <v>18</v>
      </c>
      <c r="W2946">
        <f>VLOOKUP(H2946&amp;"_"&amp;M2946+1,'Leaf lengths'!$J$6:$Q$104,VLOOKUP(F2946,'Leaf lengths'!$S$1:$T$6,2,FALSE),FALSE)</f>
        <v>318.81818181818181</v>
      </c>
      <c r="X2946">
        <f t="shared" si="212"/>
        <v>0.89392643284858853</v>
      </c>
      <c r="Y2946">
        <f t="shared" si="211"/>
        <v>8.8939264328485876</v>
      </c>
      <c r="Z2946">
        <f t="shared" si="210"/>
        <v>26</v>
      </c>
      <c r="AD2946" t="str">
        <f t="shared" si="213"/>
        <v/>
      </c>
    </row>
    <row r="2947" spans="1:30" hidden="1" x14ac:dyDescent="0.3">
      <c r="A2947" t="s">
        <v>417</v>
      </c>
      <c r="B2947">
        <f t="shared" si="209"/>
        <v>400274</v>
      </c>
      <c r="C2947">
        <v>274</v>
      </c>
      <c r="D2947">
        <f>VLOOKUP($B2947,TrialDesign!$E$2:$I$1147,5,FALSE)</f>
        <v>8</v>
      </c>
      <c r="E2947" t="str">
        <f>VLOOKUP($B2947,TrialDesign!$E$2:$I$1147,3,FALSE)</f>
        <v>Nil</v>
      </c>
      <c r="F2947" t="str">
        <f>VLOOKUP($B2947,TrialDesign!$E$2:$I$1147,4,FALSE)</f>
        <v>BattenWinter</v>
      </c>
      <c r="G2947" s="1">
        <v>41918</v>
      </c>
      <c r="H2947" s="1" t="str">
        <f>VLOOKUP(B2947,TrialDesign!$E$2:$J$1147,6,FALSE)</f>
        <v>None_8h</v>
      </c>
      <c r="K2947">
        <v>2</v>
      </c>
      <c r="L2947">
        <v>3</v>
      </c>
      <c r="M2947">
        <v>7</v>
      </c>
      <c r="N2947">
        <v>8</v>
      </c>
      <c r="O2947">
        <v>90</v>
      </c>
      <c r="P2947">
        <v>317</v>
      </c>
      <c r="Q2947">
        <v>32</v>
      </c>
      <c r="R2947">
        <v>5</v>
      </c>
      <c r="S2947">
        <v>12</v>
      </c>
      <c r="U2947" t="s">
        <v>18</v>
      </c>
      <c r="W2947">
        <f>VLOOKUP(H2947&amp;"_"&amp;M2947+1,'Leaf lengths'!$J$6:$Q$104,VLOOKUP(F2947,'Leaf lengths'!$S$1:$T$6,2,FALSE),FALSE)</f>
        <v>283.125</v>
      </c>
      <c r="X2947">
        <f t="shared" si="212"/>
        <v>0.1130242825607064</v>
      </c>
      <c r="Y2947">
        <f t="shared" si="211"/>
        <v>7.1130242825607066</v>
      </c>
      <c r="Z2947">
        <f t="shared" si="210"/>
        <v>24</v>
      </c>
      <c r="AD2947" t="str">
        <f t="shared" si="213"/>
        <v/>
      </c>
    </row>
    <row r="2948" spans="1:30" hidden="1" x14ac:dyDescent="0.3">
      <c r="A2948" t="s">
        <v>417</v>
      </c>
      <c r="B2948">
        <f t="shared" si="209"/>
        <v>400274</v>
      </c>
      <c r="C2948">
        <v>274</v>
      </c>
      <c r="D2948">
        <f>VLOOKUP($B2948,TrialDesign!$E$2:$I$1147,5,FALSE)</f>
        <v>8</v>
      </c>
      <c r="E2948" t="str">
        <f>VLOOKUP($B2948,TrialDesign!$E$2:$I$1147,3,FALSE)</f>
        <v>Nil</v>
      </c>
      <c r="F2948" t="str">
        <f>VLOOKUP($B2948,TrialDesign!$E$2:$I$1147,4,FALSE)</f>
        <v>BattenWinter</v>
      </c>
      <c r="G2948" s="1">
        <v>41918</v>
      </c>
      <c r="H2948" s="1" t="str">
        <f>VLOOKUP(B2948,TrialDesign!$E$2:$J$1147,6,FALSE)</f>
        <v>None_8h</v>
      </c>
      <c r="K2948">
        <v>3</v>
      </c>
      <c r="L2948">
        <v>4</v>
      </c>
      <c r="M2948">
        <v>9</v>
      </c>
      <c r="N2948">
        <v>10</v>
      </c>
      <c r="O2948">
        <v>95</v>
      </c>
      <c r="P2948">
        <v>317</v>
      </c>
      <c r="Q2948">
        <v>74</v>
      </c>
      <c r="R2948">
        <v>5</v>
      </c>
      <c r="S2948">
        <v>15</v>
      </c>
      <c r="U2948" t="s">
        <v>18</v>
      </c>
      <c r="W2948">
        <f>VLOOKUP(H2948&amp;"_"&amp;M2948+1,'Leaf lengths'!$J$6:$Q$104,VLOOKUP(F2948,'Leaf lengths'!$S$1:$T$6,2,FALSE),FALSE)</f>
        <v>329</v>
      </c>
      <c r="X2948">
        <f t="shared" si="212"/>
        <v>0.22492401215805471</v>
      </c>
      <c r="Y2948">
        <f t="shared" si="211"/>
        <v>9.2249240121580556</v>
      </c>
      <c r="Z2948">
        <f t="shared" si="210"/>
        <v>29</v>
      </c>
      <c r="AD2948" t="str">
        <f t="shared" si="213"/>
        <v/>
      </c>
    </row>
    <row r="2949" spans="1:30" hidden="1" x14ac:dyDescent="0.3">
      <c r="A2949" t="s">
        <v>417</v>
      </c>
      <c r="B2949">
        <f t="shared" si="209"/>
        <v>400274</v>
      </c>
      <c r="C2949">
        <v>274</v>
      </c>
      <c r="D2949">
        <f>VLOOKUP($B2949,TrialDesign!$E$2:$I$1147,5,FALSE)</f>
        <v>8</v>
      </c>
      <c r="E2949" t="str">
        <f>VLOOKUP($B2949,TrialDesign!$E$2:$I$1147,3,FALSE)</f>
        <v>Nil</v>
      </c>
      <c r="F2949" t="str">
        <f>VLOOKUP($B2949,TrialDesign!$E$2:$I$1147,4,FALSE)</f>
        <v>BattenWinter</v>
      </c>
      <c r="G2949" s="1">
        <v>41918</v>
      </c>
      <c r="H2949" s="1" t="str">
        <f>VLOOKUP(B2949,TrialDesign!$E$2:$J$1147,6,FALSE)</f>
        <v>None_8h</v>
      </c>
      <c r="K2949">
        <v>4</v>
      </c>
      <c r="L2949">
        <v>4</v>
      </c>
      <c r="M2949">
        <v>8</v>
      </c>
      <c r="N2949">
        <v>9</v>
      </c>
      <c r="O2949">
        <v>98</v>
      </c>
      <c r="P2949">
        <v>307</v>
      </c>
      <c r="Q2949">
        <v>214</v>
      </c>
      <c r="R2949">
        <v>5</v>
      </c>
      <c r="S2949">
        <v>13</v>
      </c>
      <c r="U2949" t="s">
        <v>18</v>
      </c>
      <c r="W2949">
        <f>VLOOKUP(H2949&amp;"_"&amp;M2949+1,'Leaf lengths'!$J$6:$Q$104,VLOOKUP(F2949,'Leaf lengths'!$S$1:$T$6,2,FALSE),FALSE)</f>
        <v>318.81818181818181</v>
      </c>
      <c r="X2949">
        <f t="shared" si="212"/>
        <v>0.67122897063016829</v>
      </c>
      <c r="Y2949">
        <f t="shared" si="211"/>
        <v>8.6712289706301675</v>
      </c>
      <c r="Z2949">
        <f t="shared" si="210"/>
        <v>26</v>
      </c>
      <c r="AD2949" t="str">
        <f t="shared" si="213"/>
        <v/>
      </c>
    </row>
    <row r="2950" spans="1:30" hidden="1" x14ac:dyDescent="0.3">
      <c r="A2950" t="s">
        <v>417</v>
      </c>
      <c r="B2950">
        <f t="shared" si="209"/>
        <v>400240</v>
      </c>
      <c r="C2950">
        <v>240</v>
      </c>
      <c r="D2950">
        <f>VLOOKUP($B2950,TrialDesign!$E$2:$I$1147,5,FALSE)</f>
        <v>8</v>
      </c>
      <c r="E2950" t="str">
        <f>VLOOKUP($B2950,TrialDesign!$E$2:$I$1147,3,FALSE)</f>
        <v>Nil</v>
      </c>
      <c r="F2950" t="str">
        <f>VLOOKUP($B2950,TrialDesign!$E$2:$I$1147,4,FALSE)</f>
        <v>BattenWinter</v>
      </c>
      <c r="G2950" s="1">
        <v>41926</v>
      </c>
      <c r="H2950" s="1" t="str">
        <f>VLOOKUP(B2950,TrialDesign!$E$2:$J$1147,6,FALSE)</f>
        <v>None_8h</v>
      </c>
      <c r="I2950" s="10">
        <v>41926</v>
      </c>
      <c r="J2950">
        <v>240</v>
      </c>
      <c r="K2950">
        <v>1</v>
      </c>
      <c r="L2950">
        <v>6</v>
      </c>
      <c r="M2950">
        <v>10</v>
      </c>
      <c r="N2950">
        <v>11</v>
      </c>
      <c r="O2950">
        <v>115</v>
      </c>
      <c r="Q2950">
        <v>250</v>
      </c>
      <c r="R2950">
        <v>5</v>
      </c>
      <c r="S2950">
        <v>18</v>
      </c>
      <c r="U2950" t="s">
        <v>18</v>
      </c>
      <c r="W2950">
        <f>VLOOKUP(H2950&amp;"_"&amp;M2950+1,'Leaf lengths'!$J$6:$Q$104,VLOOKUP(F2950,'Leaf lengths'!$S$1:$T$6,2,FALSE),FALSE)</f>
        <v>284.28571428571428</v>
      </c>
      <c r="X2950">
        <f t="shared" si="212"/>
        <v>0.87939698492462315</v>
      </c>
      <c r="Y2950">
        <f t="shared" si="211"/>
        <v>10.879396984924623</v>
      </c>
      <c r="Z2950">
        <f t="shared" si="210"/>
        <v>33</v>
      </c>
      <c r="AD2950" t="str">
        <f t="shared" si="213"/>
        <v/>
      </c>
    </row>
    <row r="2951" spans="1:30" hidden="1" x14ac:dyDescent="0.3">
      <c r="A2951" t="s">
        <v>417</v>
      </c>
      <c r="B2951">
        <f t="shared" si="209"/>
        <v>400240</v>
      </c>
      <c r="C2951">
        <v>240</v>
      </c>
      <c r="D2951">
        <f>VLOOKUP($B2951,TrialDesign!$E$2:$I$1147,5,FALSE)</f>
        <v>8</v>
      </c>
      <c r="E2951" t="str">
        <f>VLOOKUP($B2951,TrialDesign!$E$2:$I$1147,3,FALSE)</f>
        <v>Nil</v>
      </c>
      <c r="F2951" t="str">
        <f>VLOOKUP($B2951,TrialDesign!$E$2:$I$1147,4,FALSE)</f>
        <v>BattenWinter</v>
      </c>
      <c r="G2951" s="1">
        <v>41926</v>
      </c>
      <c r="H2951" s="1" t="str">
        <f>VLOOKUP(B2951,TrialDesign!$E$2:$J$1147,6,FALSE)</f>
        <v>None_8h</v>
      </c>
      <c r="K2951">
        <v>2</v>
      </c>
      <c r="L2951">
        <v>2</v>
      </c>
      <c r="M2951">
        <v>11</v>
      </c>
      <c r="N2951">
        <v>12</v>
      </c>
      <c r="O2951">
        <v>115</v>
      </c>
      <c r="P2951">
        <v>306</v>
      </c>
      <c r="Q2951">
        <v>61</v>
      </c>
      <c r="R2951">
        <v>4</v>
      </c>
      <c r="S2951">
        <v>17</v>
      </c>
      <c r="U2951" t="s">
        <v>18</v>
      </c>
      <c r="W2951">
        <f>VLOOKUP(H2951&amp;"_"&amp;M2951+1,'Leaf lengths'!$J$6:$Q$104,VLOOKUP(F2951,'Leaf lengths'!$S$1:$T$6,2,FALSE),FALSE)</f>
        <v>260</v>
      </c>
      <c r="X2951">
        <f t="shared" si="212"/>
        <v>0.23461538461538461</v>
      </c>
      <c r="Y2951">
        <f t="shared" si="211"/>
        <v>11.234615384615385</v>
      </c>
      <c r="Z2951">
        <f t="shared" si="210"/>
        <v>32</v>
      </c>
      <c r="AD2951" t="str">
        <f t="shared" si="213"/>
        <v/>
      </c>
    </row>
    <row r="2952" spans="1:30" hidden="1" x14ac:dyDescent="0.3">
      <c r="A2952" t="s">
        <v>417</v>
      </c>
      <c r="B2952">
        <f t="shared" si="209"/>
        <v>400240</v>
      </c>
      <c r="C2952">
        <v>240</v>
      </c>
      <c r="D2952">
        <f>VLOOKUP($B2952,TrialDesign!$E$2:$I$1147,5,FALSE)</f>
        <v>8</v>
      </c>
      <c r="E2952" t="str">
        <f>VLOOKUP($B2952,TrialDesign!$E$2:$I$1147,3,FALSE)</f>
        <v>Nil</v>
      </c>
      <c r="F2952" t="str">
        <f>VLOOKUP($B2952,TrialDesign!$E$2:$I$1147,4,FALSE)</f>
        <v>BattenWinter</v>
      </c>
      <c r="G2952" s="1">
        <v>41926</v>
      </c>
      <c r="H2952" s="1" t="str">
        <f>VLOOKUP(B2952,TrialDesign!$E$2:$J$1147,6,FALSE)</f>
        <v>None_8h</v>
      </c>
      <c r="K2952">
        <v>3</v>
      </c>
      <c r="L2952">
        <v>2</v>
      </c>
      <c r="M2952">
        <v>10</v>
      </c>
      <c r="N2952">
        <v>11</v>
      </c>
      <c r="O2952">
        <v>107</v>
      </c>
      <c r="P2952">
        <v>288</v>
      </c>
      <c r="Q2952">
        <v>227</v>
      </c>
      <c r="R2952">
        <v>4</v>
      </c>
      <c r="S2952">
        <v>16</v>
      </c>
      <c r="U2952" t="s">
        <v>18</v>
      </c>
      <c r="W2952">
        <f>VLOOKUP(H2952&amp;"_"&amp;M2952+1,'Leaf lengths'!$J$6:$Q$104,VLOOKUP(F2952,'Leaf lengths'!$S$1:$T$6,2,FALSE),FALSE)</f>
        <v>284.28571428571428</v>
      </c>
      <c r="X2952">
        <f t="shared" si="212"/>
        <v>0.79849246231155779</v>
      </c>
      <c r="Y2952">
        <f t="shared" si="211"/>
        <v>10.798492462311557</v>
      </c>
      <c r="Z2952">
        <f t="shared" si="210"/>
        <v>30</v>
      </c>
      <c r="AD2952" t="str">
        <f t="shared" si="213"/>
        <v/>
      </c>
    </row>
    <row r="2953" spans="1:30" hidden="1" x14ac:dyDescent="0.3">
      <c r="A2953" t="s">
        <v>417</v>
      </c>
      <c r="B2953">
        <f t="shared" si="209"/>
        <v>400240</v>
      </c>
      <c r="C2953">
        <v>240</v>
      </c>
      <c r="D2953">
        <f>VLOOKUP($B2953,TrialDesign!$E$2:$I$1147,5,FALSE)</f>
        <v>8</v>
      </c>
      <c r="E2953" t="str">
        <f>VLOOKUP($B2953,TrialDesign!$E$2:$I$1147,3,FALSE)</f>
        <v>Nil</v>
      </c>
      <c r="F2953" t="str">
        <f>VLOOKUP($B2953,TrialDesign!$E$2:$I$1147,4,FALSE)</f>
        <v>BattenWinter</v>
      </c>
      <c r="G2953" s="1">
        <v>41926</v>
      </c>
      <c r="H2953" s="1" t="str">
        <f>VLOOKUP(B2953,TrialDesign!$E$2:$J$1147,6,FALSE)</f>
        <v>None_8h</v>
      </c>
      <c r="K2953">
        <v>4</v>
      </c>
      <c r="L2953">
        <v>4</v>
      </c>
      <c r="M2953">
        <v>9</v>
      </c>
      <c r="N2953">
        <v>10</v>
      </c>
      <c r="O2953">
        <v>92</v>
      </c>
      <c r="P2953">
        <v>278</v>
      </c>
      <c r="Q2953">
        <v>232</v>
      </c>
      <c r="R2953">
        <v>4</v>
      </c>
      <c r="S2953">
        <v>12</v>
      </c>
      <c r="U2953" t="s">
        <v>18</v>
      </c>
      <c r="W2953">
        <f>VLOOKUP(H2953&amp;"_"&amp;M2953+1,'Leaf lengths'!$J$6:$Q$104,VLOOKUP(F2953,'Leaf lengths'!$S$1:$T$6,2,FALSE),FALSE)</f>
        <v>329</v>
      </c>
      <c r="X2953">
        <f t="shared" si="212"/>
        <v>0.70516717325227962</v>
      </c>
      <c r="Y2953">
        <f t="shared" si="211"/>
        <v>9.7051671732522795</v>
      </c>
      <c r="Z2953">
        <f t="shared" si="210"/>
        <v>25</v>
      </c>
      <c r="AD2953" t="str">
        <f t="shared" si="213"/>
        <v/>
      </c>
    </row>
    <row r="2954" spans="1:30" hidden="1" x14ac:dyDescent="0.3">
      <c r="A2954" t="s">
        <v>417</v>
      </c>
      <c r="B2954">
        <f t="shared" si="209"/>
        <v>400248</v>
      </c>
      <c r="C2954">
        <v>248</v>
      </c>
      <c r="D2954">
        <f>VLOOKUP($B2954,TrialDesign!$E$2:$I$1147,5,FALSE)</f>
        <v>8</v>
      </c>
      <c r="E2954" t="str">
        <f>VLOOKUP($B2954,TrialDesign!$E$2:$I$1147,3,FALSE)</f>
        <v>Nil</v>
      </c>
      <c r="F2954" t="str">
        <f>VLOOKUP($B2954,TrialDesign!$E$2:$I$1147,4,FALSE)</f>
        <v>BattenWinter</v>
      </c>
      <c r="G2954" s="1">
        <v>41926</v>
      </c>
      <c r="H2954" s="1" t="str">
        <f>VLOOKUP(B2954,TrialDesign!$E$2:$J$1147,6,FALSE)</f>
        <v>None_8h</v>
      </c>
      <c r="J2954">
        <v>248</v>
      </c>
      <c r="K2954">
        <v>1</v>
      </c>
      <c r="L2954">
        <v>3</v>
      </c>
      <c r="M2954">
        <v>10</v>
      </c>
      <c r="N2954">
        <v>11</v>
      </c>
      <c r="O2954">
        <v>123</v>
      </c>
      <c r="P2954">
        <v>349</v>
      </c>
      <c r="Q2954">
        <v>130</v>
      </c>
      <c r="R2954">
        <v>4</v>
      </c>
      <c r="S2954">
        <v>14</v>
      </c>
      <c r="U2954" t="s">
        <v>18</v>
      </c>
      <c r="W2954">
        <f>VLOOKUP(H2954&amp;"_"&amp;M2954+1,'Leaf lengths'!$J$6:$Q$104,VLOOKUP(F2954,'Leaf lengths'!$S$1:$T$6,2,FALSE),FALSE)</f>
        <v>284.28571428571428</v>
      </c>
      <c r="X2954">
        <f t="shared" si="212"/>
        <v>0.45728643216080406</v>
      </c>
      <c r="Y2954">
        <f t="shared" si="211"/>
        <v>10.457286432160805</v>
      </c>
      <c r="Z2954">
        <f t="shared" si="210"/>
        <v>28</v>
      </c>
      <c r="AD2954" t="str">
        <f t="shared" si="213"/>
        <v/>
      </c>
    </row>
    <row r="2955" spans="1:30" hidden="1" x14ac:dyDescent="0.3">
      <c r="A2955" t="s">
        <v>417</v>
      </c>
      <c r="B2955">
        <f t="shared" si="209"/>
        <v>400248</v>
      </c>
      <c r="C2955">
        <v>248</v>
      </c>
      <c r="D2955">
        <f>VLOOKUP($B2955,TrialDesign!$E$2:$I$1147,5,FALSE)</f>
        <v>8</v>
      </c>
      <c r="E2955" t="str">
        <f>VLOOKUP($B2955,TrialDesign!$E$2:$I$1147,3,FALSE)</f>
        <v>Nil</v>
      </c>
      <c r="F2955" t="str">
        <f>VLOOKUP($B2955,TrialDesign!$E$2:$I$1147,4,FALSE)</f>
        <v>BattenWinter</v>
      </c>
      <c r="G2955" s="1">
        <v>41926</v>
      </c>
      <c r="H2955" s="1" t="str">
        <f>VLOOKUP(B2955,TrialDesign!$E$2:$J$1147,6,FALSE)</f>
        <v>None_8h</v>
      </c>
      <c r="K2955">
        <v>2</v>
      </c>
      <c r="L2955">
        <v>3</v>
      </c>
      <c r="M2955">
        <v>9</v>
      </c>
      <c r="N2955">
        <v>10</v>
      </c>
      <c r="O2955">
        <v>122</v>
      </c>
      <c r="P2955">
        <v>346</v>
      </c>
      <c r="Q2955">
        <v>159</v>
      </c>
      <c r="R2955">
        <v>5</v>
      </c>
      <c r="S2955">
        <v>14</v>
      </c>
      <c r="U2955" t="s">
        <v>18</v>
      </c>
      <c r="W2955">
        <f>VLOOKUP(H2955&amp;"_"&amp;M2955+1,'Leaf lengths'!$J$6:$Q$104,VLOOKUP(F2955,'Leaf lengths'!$S$1:$T$6,2,FALSE),FALSE)</f>
        <v>329</v>
      </c>
      <c r="X2955">
        <f t="shared" si="212"/>
        <v>0.48328267477203646</v>
      </c>
      <c r="Y2955">
        <f t="shared" si="211"/>
        <v>9.4832826747720365</v>
      </c>
      <c r="Z2955">
        <f t="shared" si="210"/>
        <v>28</v>
      </c>
      <c r="AD2955" t="str">
        <f t="shared" si="213"/>
        <v/>
      </c>
    </row>
    <row r="2956" spans="1:30" hidden="1" x14ac:dyDescent="0.3">
      <c r="A2956" t="s">
        <v>417</v>
      </c>
      <c r="B2956">
        <f t="shared" si="209"/>
        <v>400248</v>
      </c>
      <c r="C2956">
        <v>248</v>
      </c>
      <c r="D2956">
        <f>VLOOKUP($B2956,TrialDesign!$E$2:$I$1147,5,FALSE)</f>
        <v>8</v>
      </c>
      <c r="E2956" t="str">
        <f>VLOOKUP($B2956,TrialDesign!$E$2:$I$1147,3,FALSE)</f>
        <v>Nil</v>
      </c>
      <c r="F2956" t="str">
        <f>VLOOKUP($B2956,TrialDesign!$E$2:$I$1147,4,FALSE)</f>
        <v>BattenWinter</v>
      </c>
      <c r="G2956" s="1">
        <v>41926</v>
      </c>
      <c r="H2956" s="1" t="str">
        <f>VLOOKUP(B2956,TrialDesign!$E$2:$J$1147,6,FALSE)</f>
        <v>None_8h</v>
      </c>
      <c r="K2956">
        <v>3</v>
      </c>
      <c r="L2956">
        <v>4</v>
      </c>
      <c r="M2956">
        <v>9</v>
      </c>
      <c r="N2956">
        <v>10</v>
      </c>
      <c r="O2956">
        <v>123</v>
      </c>
      <c r="P2956">
        <v>354</v>
      </c>
      <c r="Q2956">
        <v>287</v>
      </c>
      <c r="R2956">
        <v>5</v>
      </c>
      <c r="S2956">
        <v>15</v>
      </c>
      <c r="U2956" t="s">
        <v>21</v>
      </c>
      <c r="W2956">
        <f>VLOOKUP(H2956&amp;"_"&amp;M2956+1,'Leaf lengths'!$J$6:$Q$104,VLOOKUP(F2956,'Leaf lengths'!$S$1:$T$6,2,FALSE),FALSE)</f>
        <v>329</v>
      </c>
      <c r="X2956">
        <f t="shared" si="212"/>
        <v>0.87234042553191493</v>
      </c>
      <c r="Y2956">
        <f t="shared" si="211"/>
        <v>9.8723404255319149</v>
      </c>
      <c r="Z2956">
        <f t="shared" si="210"/>
        <v>29</v>
      </c>
      <c r="AD2956" t="str">
        <f t="shared" si="213"/>
        <v/>
      </c>
    </row>
    <row r="2957" spans="1:30" hidden="1" x14ac:dyDescent="0.3">
      <c r="A2957" t="s">
        <v>417</v>
      </c>
      <c r="B2957">
        <f t="shared" si="209"/>
        <v>400248</v>
      </c>
      <c r="C2957">
        <v>248</v>
      </c>
      <c r="D2957">
        <f>VLOOKUP($B2957,TrialDesign!$E$2:$I$1147,5,FALSE)</f>
        <v>8</v>
      </c>
      <c r="E2957" t="str">
        <f>VLOOKUP($B2957,TrialDesign!$E$2:$I$1147,3,FALSE)</f>
        <v>Nil</v>
      </c>
      <c r="F2957" t="str">
        <f>VLOOKUP($B2957,TrialDesign!$E$2:$I$1147,4,FALSE)</f>
        <v>BattenWinter</v>
      </c>
      <c r="G2957" s="1">
        <v>41926</v>
      </c>
      <c r="H2957" s="1" t="str">
        <f>VLOOKUP(B2957,TrialDesign!$E$2:$J$1147,6,FALSE)</f>
        <v>None_8h</v>
      </c>
      <c r="K2957">
        <v>4</v>
      </c>
      <c r="L2957">
        <v>2</v>
      </c>
      <c r="M2957">
        <v>9</v>
      </c>
      <c r="N2957">
        <v>10</v>
      </c>
      <c r="O2957">
        <v>127</v>
      </c>
      <c r="P2957">
        <v>343</v>
      </c>
      <c r="Q2957">
        <v>127</v>
      </c>
      <c r="R2957">
        <v>4</v>
      </c>
      <c r="S2957">
        <v>15</v>
      </c>
      <c r="U2957" t="s">
        <v>21</v>
      </c>
      <c r="W2957">
        <f>VLOOKUP(H2957&amp;"_"&amp;M2957+1,'Leaf lengths'!$J$6:$Q$104,VLOOKUP(F2957,'Leaf lengths'!$S$1:$T$6,2,FALSE),FALSE)</f>
        <v>329</v>
      </c>
      <c r="X2957">
        <f t="shared" si="212"/>
        <v>0.3860182370820669</v>
      </c>
      <c r="Y2957">
        <f t="shared" si="211"/>
        <v>9.3860182370820677</v>
      </c>
      <c r="Z2957">
        <f t="shared" si="210"/>
        <v>28</v>
      </c>
      <c r="AD2957" t="str">
        <f t="shared" si="213"/>
        <v/>
      </c>
    </row>
    <row r="2958" spans="1:30" hidden="1" x14ac:dyDescent="0.3">
      <c r="A2958" t="s">
        <v>417</v>
      </c>
      <c r="B2958">
        <f t="shared" ref="B2958:B3021" si="214">400000+C2958</f>
        <v>400271</v>
      </c>
      <c r="C2958">
        <v>271</v>
      </c>
      <c r="D2958">
        <f>VLOOKUP($B2958,TrialDesign!$E$2:$I$1147,5,FALSE)</f>
        <v>8</v>
      </c>
      <c r="E2958" t="str">
        <f>VLOOKUP($B2958,TrialDesign!$E$2:$I$1147,3,FALSE)</f>
        <v>Nil</v>
      </c>
      <c r="F2958" t="str">
        <f>VLOOKUP($B2958,TrialDesign!$E$2:$I$1147,4,FALSE)</f>
        <v>BattenWinter</v>
      </c>
      <c r="G2958" s="1">
        <v>41926</v>
      </c>
      <c r="H2958" s="1" t="str">
        <f>VLOOKUP(B2958,TrialDesign!$E$2:$J$1147,6,FALSE)</f>
        <v>None_8h</v>
      </c>
      <c r="J2958">
        <v>271</v>
      </c>
      <c r="K2958">
        <v>1</v>
      </c>
      <c r="L2958">
        <v>4</v>
      </c>
      <c r="M2958">
        <v>10</v>
      </c>
      <c r="N2958">
        <v>11</v>
      </c>
      <c r="O2958">
        <v>130</v>
      </c>
      <c r="Q2958">
        <v>153</v>
      </c>
      <c r="R2958">
        <v>4</v>
      </c>
      <c r="S2958">
        <v>14</v>
      </c>
      <c r="U2958" t="s">
        <v>21</v>
      </c>
      <c r="W2958">
        <f>VLOOKUP(H2958&amp;"_"&amp;M2958+1,'Leaf lengths'!$J$6:$Q$104,VLOOKUP(F2958,'Leaf lengths'!$S$1:$T$6,2,FALSE),FALSE)</f>
        <v>284.28571428571428</v>
      </c>
      <c r="X2958">
        <f t="shared" si="212"/>
        <v>0.53819095477386936</v>
      </c>
      <c r="Y2958">
        <f t="shared" si="211"/>
        <v>10.538190954773869</v>
      </c>
      <c r="Z2958">
        <f t="shared" si="210"/>
        <v>28</v>
      </c>
      <c r="AD2958" t="str">
        <f t="shared" si="213"/>
        <v/>
      </c>
    </row>
    <row r="2959" spans="1:30" hidden="1" x14ac:dyDescent="0.3">
      <c r="A2959" t="s">
        <v>417</v>
      </c>
      <c r="B2959">
        <f t="shared" si="214"/>
        <v>400271</v>
      </c>
      <c r="C2959">
        <v>271</v>
      </c>
      <c r="D2959">
        <f>VLOOKUP($B2959,TrialDesign!$E$2:$I$1147,5,FALSE)</f>
        <v>8</v>
      </c>
      <c r="E2959" t="str">
        <f>VLOOKUP($B2959,TrialDesign!$E$2:$I$1147,3,FALSE)</f>
        <v>Nil</v>
      </c>
      <c r="F2959" t="str">
        <f>VLOOKUP($B2959,TrialDesign!$E$2:$I$1147,4,FALSE)</f>
        <v>BattenWinter</v>
      </c>
      <c r="G2959" s="1">
        <v>41926</v>
      </c>
      <c r="H2959" s="1" t="str">
        <f>VLOOKUP(B2959,TrialDesign!$E$2:$J$1147,6,FALSE)</f>
        <v>None_8h</v>
      </c>
      <c r="K2959">
        <v>2</v>
      </c>
      <c r="L2959">
        <v>3</v>
      </c>
      <c r="M2959">
        <v>9</v>
      </c>
      <c r="N2959">
        <v>10</v>
      </c>
      <c r="O2959">
        <v>105</v>
      </c>
      <c r="P2959">
        <v>310</v>
      </c>
      <c r="Q2959">
        <v>266</v>
      </c>
      <c r="R2959">
        <v>4</v>
      </c>
      <c r="S2959">
        <v>13</v>
      </c>
      <c r="U2959" t="s">
        <v>21</v>
      </c>
      <c r="W2959">
        <f>VLOOKUP(H2959&amp;"_"&amp;M2959+1,'Leaf lengths'!$J$6:$Q$104,VLOOKUP(F2959,'Leaf lengths'!$S$1:$T$6,2,FALSE),FALSE)</f>
        <v>329</v>
      </c>
      <c r="X2959">
        <f t="shared" si="212"/>
        <v>0.80851063829787229</v>
      </c>
      <c r="Y2959">
        <f t="shared" si="211"/>
        <v>9.8085106382978715</v>
      </c>
      <c r="Z2959">
        <f t="shared" si="210"/>
        <v>26</v>
      </c>
      <c r="AD2959" t="str">
        <f t="shared" si="213"/>
        <v/>
      </c>
    </row>
    <row r="2960" spans="1:30" hidden="1" x14ac:dyDescent="0.3">
      <c r="A2960" t="s">
        <v>417</v>
      </c>
      <c r="B2960">
        <f t="shared" si="214"/>
        <v>400271</v>
      </c>
      <c r="C2960">
        <v>271</v>
      </c>
      <c r="D2960">
        <f>VLOOKUP($B2960,TrialDesign!$E$2:$I$1147,5,FALSE)</f>
        <v>8</v>
      </c>
      <c r="E2960" t="str">
        <f>VLOOKUP($B2960,TrialDesign!$E$2:$I$1147,3,FALSE)</f>
        <v>Nil</v>
      </c>
      <c r="F2960" t="str">
        <f>VLOOKUP($B2960,TrialDesign!$E$2:$I$1147,4,FALSE)</f>
        <v>BattenWinter</v>
      </c>
      <c r="G2960" s="1">
        <v>41926</v>
      </c>
      <c r="H2960" s="1" t="str">
        <f>VLOOKUP(B2960,TrialDesign!$E$2:$J$1147,6,FALSE)</f>
        <v>None_8h</v>
      </c>
      <c r="K2960">
        <v>3</v>
      </c>
      <c r="L2960">
        <v>4</v>
      </c>
      <c r="M2960">
        <v>10</v>
      </c>
      <c r="N2960">
        <v>11</v>
      </c>
      <c r="O2960">
        <v>117</v>
      </c>
      <c r="P2960">
        <v>297</v>
      </c>
      <c r="Q2960">
        <v>86</v>
      </c>
      <c r="R2960">
        <v>5</v>
      </c>
      <c r="S2960">
        <v>13</v>
      </c>
      <c r="U2960" t="s">
        <v>21</v>
      </c>
      <c r="W2960">
        <f>VLOOKUP(H2960&amp;"_"&amp;M2960+1,'Leaf lengths'!$J$6:$Q$104,VLOOKUP(F2960,'Leaf lengths'!$S$1:$T$6,2,FALSE),FALSE)</f>
        <v>284.28571428571428</v>
      </c>
      <c r="X2960">
        <f t="shared" si="212"/>
        <v>0.30251256281407035</v>
      </c>
      <c r="Y2960">
        <f t="shared" si="211"/>
        <v>10.302512562814071</v>
      </c>
      <c r="Z2960">
        <f t="shared" si="210"/>
        <v>28</v>
      </c>
      <c r="AD2960" t="str">
        <f t="shared" si="213"/>
        <v/>
      </c>
    </row>
    <row r="2961" spans="1:30" hidden="1" x14ac:dyDescent="0.3">
      <c r="A2961" t="s">
        <v>417</v>
      </c>
      <c r="B2961">
        <f t="shared" si="214"/>
        <v>400271</v>
      </c>
      <c r="C2961">
        <v>271</v>
      </c>
      <c r="D2961">
        <f>VLOOKUP($B2961,TrialDesign!$E$2:$I$1147,5,FALSE)</f>
        <v>8</v>
      </c>
      <c r="E2961" t="str">
        <f>VLOOKUP($B2961,TrialDesign!$E$2:$I$1147,3,FALSE)</f>
        <v>Nil</v>
      </c>
      <c r="F2961" t="str">
        <f>VLOOKUP($B2961,TrialDesign!$E$2:$I$1147,4,FALSE)</f>
        <v>BattenWinter</v>
      </c>
      <c r="G2961" s="1">
        <v>41926</v>
      </c>
      <c r="H2961" s="1" t="str">
        <f>VLOOKUP(B2961,TrialDesign!$E$2:$J$1147,6,FALSE)</f>
        <v>None_8h</v>
      </c>
      <c r="K2961">
        <v>4</v>
      </c>
      <c r="L2961">
        <v>4</v>
      </c>
      <c r="M2961">
        <v>9</v>
      </c>
      <c r="N2961">
        <v>10</v>
      </c>
      <c r="O2961">
        <v>104</v>
      </c>
      <c r="P2961">
        <v>322</v>
      </c>
      <c r="Q2961">
        <v>71</v>
      </c>
      <c r="R2961">
        <v>3</v>
      </c>
      <c r="S2961">
        <v>14</v>
      </c>
      <c r="U2961" t="s">
        <v>21</v>
      </c>
      <c r="W2961">
        <f>VLOOKUP(H2961&amp;"_"&amp;M2961+1,'Leaf lengths'!$J$6:$Q$104,VLOOKUP(F2961,'Leaf lengths'!$S$1:$T$6,2,FALSE),FALSE)</f>
        <v>329</v>
      </c>
      <c r="X2961">
        <f t="shared" si="212"/>
        <v>0.21580547112462006</v>
      </c>
      <c r="Y2961">
        <f t="shared" si="211"/>
        <v>9.2158054711246198</v>
      </c>
      <c r="Z2961">
        <f t="shared" si="210"/>
        <v>26</v>
      </c>
      <c r="AD2961" t="str">
        <f t="shared" si="213"/>
        <v/>
      </c>
    </row>
    <row r="2962" spans="1:30" hidden="1" x14ac:dyDescent="0.3">
      <c r="A2962" t="s">
        <v>417</v>
      </c>
      <c r="B2962">
        <f t="shared" si="214"/>
        <v>400254</v>
      </c>
      <c r="C2962">
        <v>254</v>
      </c>
      <c r="D2962">
        <f>VLOOKUP($B2962,TrialDesign!$E$2:$I$1147,5,FALSE)</f>
        <v>8</v>
      </c>
      <c r="E2962" t="str">
        <f>VLOOKUP($B2962,TrialDesign!$E$2:$I$1147,3,FALSE)</f>
        <v>Nil</v>
      </c>
      <c r="F2962" t="str">
        <f>VLOOKUP($B2962,TrialDesign!$E$2:$I$1147,4,FALSE)</f>
        <v>BattenWinter</v>
      </c>
      <c r="G2962" s="1">
        <v>41932</v>
      </c>
      <c r="H2962" s="1" t="str">
        <f>VLOOKUP(B2962,TrialDesign!$E$2:$J$1147,6,FALSE)</f>
        <v>None_8h</v>
      </c>
      <c r="J2962">
        <v>254</v>
      </c>
      <c r="K2962">
        <v>1</v>
      </c>
      <c r="L2962">
        <v>3</v>
      </c>
      <c r="M2962">
        <v>10</v>
      </c>
      <c r="N2962">
        <v>11</v>
      </c>
      <c r="O2962">
        <v>100</v>
      </c>
      <c r="Q2962">
        <v>94</v>
      </c>
      <c r="R2962">
        <v>5</v>
      </c>
      <c r="S2962">
        <v>12</v>
      </c>
      <c r="U2962" t="s">
        <v>18</v>
      </c>
      <c r="W2962">
        <f>VLOOKUP(H2962&amp;"_"&amp;M2962+1,'Leaf lengths'!$J$6:$Q$104,VLOOKUP(F2962,'Leaf lengths'!$S$1:$T$6,2,FALSE),FALSE)</f>
        <v>284.28571428571428</v>
      </c>
      <c r="X2962">
        <f t="shared" si="212"/>
        <v>0.33065326633165831</v>
      </c>
      <c r="Y2962">
        <f t="shared" si="211"/>
        <v>10.330653266331659</v>
      </c>
      <c r="Z2962">
        <f t="shared" si="210"/>
        <v>27</v>
      </c>
      <c r="AD2962" t="str">
        <f t="shared" si="213"/>
        <v/>
      </c>
    </row>
    <row r="2963" spans="1:30" hidden="1" x14ac:dyDescent="0.3">
      <c r="A2963" t="s">
        <v>417</v>
      </c>
      <c r="B2963">
        <f t="shared" si="214"/>
        <v>400254</v>
      </c>
      <c r="C2963">
        <v>254</v>
      </c>
      <c r="D2963">
        <f>VLOOKUP($B2963,TrialDesign!$E$2:$I$1147,5,FALSE)</f>
        <v>8</v>
      </c>
      <c r="E2963" t="str">
        <f>VLOOKUP($B2963,TrialDesign!$E$2:$I$1147,3,FALSE)</f>
        <v>Nil</v>
      </c>
      <c r="F2963" t="str">
        <f>VLOOKUP($B2963,TrialDesign!$E$2:$I$1147,4,FALSE)</f>
        <v>BattenWinter</v>
      </c>
      <c r="G2963" s="1">
        <v>41932</v>
      </c>
      <c r="H2963" s="1" t="str">
        <f>VLOOKUP(B2963,TrialDesign!$E$2:$J$1147,6,FALSE)</f>
        <v>None_8h</v>
      </c>
      <c r="K2963">
        <v>2</v>
      </c>
      <c r="L2963">
        <v>4</v>
      </c>
      <c r="M2963">
        <v>10</v>
      </c>
      <c r="N2963">
        <v>11</v>
      </c>
      <c r="O2963">
        <v>123</v>
      </c>
      <c r="P2963">
        <v>307</v>
      </c>
      <c r="Q2963">
        <v>249</v>
      </c>
      <c r="R2963">
        <v>4</v>
      </c>
      <c r="S2963">
        <v>15</v>
      </c>
      <c r="U2963" t="s">
        <v>18</v>
      </c>
      <c r="W2963">
        <f>VLOOKUP(H2963&amp;"_"&amp;M2963+1,'Leaf lengths'!$J$6:$Q$104,VLOOKUP(F2963,'Leaf lengths'!$S$1:$T$6,2,FALSE),FALSE)</f>
        <v>284.28571428571428</v>
      </c>
      <c r="X2963">
        <f t="shared" si="212"/>
        <v>0.87587939698492467</v>
      </c>
      <c r="Y2963">
        <f t="shared" si="211"/>
        <v>10.875879396984924</v>
      </c>
      <c r="Z2963">
        <f t="shared" si="210"/>
        <v>29</v>
      </c>
      <c r="AD2963" t="str">
        <f t="shared" si="213"/>
        <v/>
      </c>
    </row>
    <row r="2964" spans="1:30" hidden="1" x14ac:dyDescent="0.3">
      <c r="A2964" t="s">
        <v>417</v>
      </c>
      <c r="B2964">
        <f t="shared" si="214"/>
        <v>400254</v>
      </c>
      <c r="C2964">
        <v>254</v>
      </c>
      <c r="D2964">
        <f>VLOOKUP($B2964,TrialDesign!$E$2:$I$1147,5,FALSE)</f>
        <v>8</v>
      </c>
      <c r="E2964" t="str">
        <f>VLOOKUP($B2964,TrialDesign!$E$2:$I$1147,3,FALSE)</f>
        <v>Nil</v>
      </c>
      <c r="F2964" t="str">
        <f>VLOOKUP($B2964,TrialDesign!$E$2:$I$1147,4,FALSE)</f>
        <v>BattenWinter</v>
      </c>
      <c r="G2964" s="1">
        <v>41932</v>
      </c>
      <c r="H2964" s="1" t="str">
        <f>VLOOKUP(B2964,TrialDesign!$E$2:$J$1147,6,FALSE)</f>
        <v>None_8h</v>
      </c>
      <c r="K2964">
        <v>3</v>
      </c>
      <c r="L2964">
        <v>4</v>
      </c>
      <c r="M2964">
        <v>11</v>
      </c>
      <c r="N2964">
        <v>12</v>
      </c>
      <c r="O2964">
        <v>110</v>
      </c>
      <c r="P2964">
        <v>271</v>
      </c>
      <c r="Q2964">
        <v>108</v>
      </c>
      <c r="R2964">
        <v>5</v>
      </c>
      <c r="S2964">
        <v>15</v>
      </c>
      <c r="U2964" t="s">
        <v>18</v>
      </c>
      <c r="W2964">
        <f>VLOOKUP(H2964&amp;"_"&amp;M2964+1,'Leaf lengths'!$J$6:$Q$104,VLOOKUP(F2964,'Leaf lengths'!$S$1:$T$6,2,FALSE),FALSE)</f>
        <v>260</v>
      </c>
      <c r="X2964">
        <f t="shared" si="212"/>
        <v>0.41538461538461541</v>
      </c>
      <c r="Y2964">
        <f t="shared" si="211"/>
        <v>11.415384615384616</v>
      </c>
      <c r="Z2964">
        <f t="shared" si="210"/>
        <v>31</v>
      </c>
      <c r="AD2964" t="str">
        <f t="shared" si="213"/>
        <v/>
      </c>
    </row>
    <row r="2965" spans="1:30" hidden="1" x14ac:dyDescent="0.3">
      <c r="A2965" t="s">
        <v>417</v>
      </c>
      <c r="B2965">
        <f t="shared" si="214"/>
        <v>400254</v>
      </c>
      <c r="C2965">
        <v>254</v>
      </c>
      <c r="D2965">
        <f>VLOOKUP($B2965,TrialDesign!$E$2:$I$1147,5,FALSE)</f>
        <v>8</v>
      </c>
      <c r="E2965" t="str">
        <f>VLOOKUP($B2965,TrialDesign!$E$2:$I$1147,3,FALSE)</f>
        <v>Nil</v>
      </c>
      <c r="F2965" t="str">
        <f>VLOOKUP($B2965,TrialDesign!$E$2:$I$1147,4,FALSE)</f>
        <v>BattenWinter</v>
      </c>
      <c r="G2965" s="1">
        <v>41932</v>
      </c>
      <c r="H2965" s="1" t="str">
        <f>VLOOKUP(B2965,TrialDesign!$E$2:$J$1147,6,FALSE)</f>
        <v>None_8h</v>
      </c>
      <c r="K2965">
        <v>4</v>
      </c>
      <c r="L2965">
        <v>2</v>
      </c>
      <c r="M2965">
        <v>8</v>
      </c>
      <c r="N2965">
        <v>9</v>
      </c>
      <c r="O2965">
        <v>93</v>
      </c>
      <c r="P2965">
        <v>290</v>
      </c>
      <c r="Q2965">
        <v>269</v>
      </c>
      <c r="R2965">
        <v>5</v>
      </c>
      <c r="S2965">
        <v>12</v>
      </c>
      <c r="U2965" t="s">
        <v>18</v>
      </c>
      <c r="W2965">
        <f>VLOOKUP(H2965&amp;"_"&amp;M2965+1,'Leaf lengths'!$J$6:$Q$104,VLOOKUP(F2965,'Leaf lengths'!$S$1:$T$6,2,FALSE),FALSE)</f>
        <v>318.81818181818181</v>
      </c>
      <c r="X2965">
        <f t="shared" si="212"/>
        <v>0.8437410892500713</v>
      </c>
      <c r="Y2965">
        <f t="shared" si="211"/>
        <v>8.8437410892500719</v>
      </c>
      <c r="Z2965">
        <f t="shared" si="210"/>
        <v>25</v>
      </c>
      <c r="AD2965" t="str">
        <f t="shared" si="213"/>
        <v/>
      </c>
    </row>
    <row r="2966" spans="1:30" hidden="1" x14ac:dyDescent="0.3">
      <c r="A2966" t="s">
        <v>417</v>
      </c>
      <c r="B2966">
        <f t="shared" si="214"/>
        <v>400256</v>
      </c>
      <c r="C2966">
        <v>256</v>
      </c>
      <c r="D2966">
        <f>VLOOKUP($B2966,TrialDesign!$E$2:$I$1147,5,FALSE)</f>
        <v>8</v>
      </c>
      <c r="E2966" t="str">
        <f>VLOOKUP($B2966,TrialDesign!$E$2:$I$1147,3,FALSE)</f>
        <v>Nil</v>
      </c>
      <c r="F2966" t="str">
        <f>VLOOKUP($B2966,TrialDesign!$E$2:$I$1147,4,FALSE)</f>
        <v>BattenWinter</v>
      </c>
      <c r="G2966" s="1">
        <v>41932</v>
      </c>
      <c r="H2966" s="1" t="str">
        <f>VLOOKUP(B2966,TrialDesign!$E$2:$J$1147,6,FALSE)</f>
        <v>None_8h</v>
      </c>
      <c r="I2966" s="10">
        <v>41932</v>
      </c>
      <c r="J2966">
        <v>256</v>
      </c>
      <c r="K2966">
        <v>1</v>
      </c>
      <c r="L2966">
        <v>6</v>
      </c>
      <c r="M2966">
        <v>10</v>
      </c>
      <c r="N2966">
        <v>11</v>
      </c>
      <c r="O2966">
        <v>126</v>
      </c>
      <c r="P2966">
        <v>351</v>
      </c>
      <c r="Q2966">
        <v>300</v>
      </c>
      <c r="R2966">
        <v>4</v>
      </c>
      <c r="S2966">
        <v>16</v>
      </c>
      <c r="U2966" t="s">
        <v>21</v>
      </c>
      <c r="V2966">
        <v>1</v>
      </c>
      <c r="W2966">
        <f>VLOOKUP(H2966&amp;"_"&amp;M2966+1,'Leaf lengths'!$J$6:$Q$104,VLOOKUP(F2966,'Leaf lengths'!$S$1:$T$6,2,FALSE),FALSE)</f>
        <v>284.28571428571428</v>
      </c>
      <c r="X2966">
        <f t="shared" si="212"/>
        <v>1.0552763819095479</v>
      </c>
      <c r="Y2966">
        <f t="shared" si="211"/>
        <v>11.055276381909549</v>
      </c>
      <c r="Z2966">
        <f t="shared" si="210"/>
        <v>30</v>
      </c>
      <c r="AD2966" t="str">
        <f t="shared" si="213"/>
        <v/>
      </c>
    </row>
    <row r="2967" spans="1:30" hidden="1" x14ac:dyDescent="0.3">
      <c r="A2967" t="s">
        <v>417</v>
      </c>
      <c r="B2967">
        <f t="shared" si="214"/>
        <v>400256</v>
      </c>
      <c r="C2967">
        <v>256</v>
      </c>
      <c r="D2967">
        <f>VLOOKUP($B2967,TrialDesign!$E$2:$I$1147,5,FALSE)</f>
        <v>8</v>
      </c>
      <c r="E2967" t="str">
        <f>VLOOKUP($B2967,TrialDesign!$E$2:$I$1147,3,FALSE)</f>
        <v>Nil</v>
      </c>
      <c r="F2967" t="str">
        <f>VLOOKUP($B2967,TrialDesign!$E$2:$I$1147,4,FALSE)</f>
        <v>BattenWinter</v>
      </c>
      <c r="G2967" s="1">
        <v>41932</v>
      </c>
      <c r="H2967" s="1" t="str">
        <f>VLOOKUP(B2967,TrialDesign!$E$2:$J$1147,6,FALSE)</f>
        <v>None_8h</v>
      </c>
      <c r="K2967">
        <v>2</v>
      </c>
      <c r="L2967">
        <v>6</v>
      </c>
      <c r="M2967">
        <v>10</v>
      </c>
      <c r="N2967">
        <v>11</v>
      </c>
      <c r="O2967">
        <v>137</v>
      </c>
      <c r="P2967">
        <v>364</v>
      </c>
      <c r="Q2967">
        <v>305</v>
      </c>
      <c r="R2967">
        <v>3</v>
      </c>
      <c r="S2967">
        <v>17</v>
      </c>
      <c r="T2967">
        <v>10</v>
      </c>
      <c r="U2967" t="s">
        <v>21</v>
      </c>
      <c r="V2967">
        <v>1</v>
      </c>
      <c r="W2967">
        <f>VLOOKUP(H2967&amp;"_"&amp;M2967+1,'Leaf lengths'!$J$6:$Q$104,VLOOKUP(F2967,'Leaf lengths'!$S$1:$T$6,2,FALSE),FALSE)</f>
        <v>284.28571428571428</v>
      </c>
      <c r="X2967">
        <f t="shared" si="212"/>
        <v>1.0728643216080402</v>
      </c>
      <c r="Y2967">
        <f t="shared" si="211"/>
        <v>11.072864321608041</v>
      </c>
      <c r="Z2967">
        <f t="shared" si="210"/>
        <v>30</v>
      </c>
      <c r="AD2967" t="str">
        <f t="shared" si="213"/>
        <v/>
      </c>
    </row>
    <row r="2968" spans="1:30" hidden="1" x14ac:dyDescent="0.3">
      <c r="A2968" t="s">
        <v>417</v>
      </c>
      <c r="B2968">
        <f t="shared" si="214"/>
        <v>400256</v>
      </c>
      <c r="C2968">
        <v>256</v>
      </c>
      <c r="D2968">
        <f>VLOOKUP($B2968,TrialDesign!$E$2:$I$1147,5,FALSE)</f>
        <v>8</v>
      </c>
      <c r="E2968" t="str">
        <f>VLOOKUP($B2968,TrialDesign!$E$2:$I$1147,3,FALSE)</f>
        <v>Nil</v>
      </c>
      <c r="F2968" t="str">
        <f>VLOOKUP($B2968,TrialDesign!$E$2:$I$1147,4,FALSE)</f>
        <v>BattenWinter</v>
      </c>
      <c r="G2968" s="1">
        <v>41932</v>
      </c>
      <c r="H2968" s="1" t="str">
        <f>VLOOKUP(B2968,TrialDesign!$E$2:$J$1147,6,FALSE)</f>
        <v>None_8h</v>
      </c>
      <c r="K2968">
        <v>3</v>
      </c>
      <c r="L2968">
        <v>3</v>
      </c>
      <c r="M2968">
        <v>10</v>
      </c>
      <c r="N2968">
        <v>11</v>
      </c>
      <c r="O2968">
        <v>143</v>
      </c>
      <c r="P2968">
        <v>357</v>
      </c>
      <c r="Q2968">
        <v>251</v>
      </c>
      <c r="R2968">
        <v>4</v>
      </c>
      <c r="S2968">
        <v>16</v>
      </c>
      <c r="T2968">
        <v>12</v>
      </c>
      <c r="U2968" t="s">
        <v>21</v>
      </c>
      <c r="V2968">
        <v>1</v>
      </c>
      <c r="W2968">
        <f>VLOOKUP(H2968&amp;"_"&amp;M2968+1,'Leaf lengths'!$J$6:$Q$104,VLOOKUP(F2968,'Leaf lengths'!$S$1:$T$6,2,FALSE),FALSE)</f>
        <v>284.28571428571428</v>
      </c>
      <c r="X2968">
        <f t="shared" si="212"/>
        <v>0.88291457286432162</v>
      </c>
      <c r="Y2968">
        <f t="shared" si="211"/>
        <v>10.882914572864321</v>
      </c>
      <c r="Z2968">
        <f t="shared" si="210"/>
        <v>30</v>
      </c>
      <c r="AD2968" t="str">
        <f t="shared" si="213"/>
        <v/>
      </c>
    </row>
    <row r="2969" spans="1:30" hidden="1" x14ac:dyDescent="0.3">
      <c r="A2969" t="s">
        <v>417</v>
      </c>
      <c r="B2969">
        <f t="shared" si="214"/>
        <v>400256</v>
      </c>
      <c r="C2969">
        <v>256</v>
      </c>
      <c r="D2969">
        <f>VLOOKUP($B2969,TrialDesign!$E$2:$I$1147,5,FALSE)</f>
        <v>8</v>
      </c>
      <c r="E2969" t="str">
        <f>VLOOKUP($B2969,TrialDesign!$E$2:$I$1147,3,FALSE)</f>
        <v>Nil</v>
      </c>
      <c r="F2969" t="str">
        <f>VLOOKUP($B2969,TrialDesign!$E$2:$I$1147,4,FALSE)</f>
        <v>BattenWinter</v>
      </c>
      <c r="G2969" s="1">
        <v>41932</v>
      </c>
      <c r="H2969" s="1" t="str">
        <f>VLOOKUP(B2969,TrialDesign!$E$2:$J$1147,6,FALSE)</f>
        <v>None_8h</v>
      </c>
      <c r="K2969">
        <v>4</v>
      </c>
      <c r="L2969">
        <v>1</v>
      </c>
      <c r="M2969">
        <v>9</v>
      </c>
      <c r="N2969">
        <v>10</v>
      </c>
      <c r="O2969">
        <v>135</v>
      </c>
      <c r="P2969">
        <v>343</v>
      </c>
      <c r="Q2969">
        <v>103</v>
      </c>
      <c r="R2969">
        <v>4</v>
      </c>
      <c r="S2969">
        <v>15</v>
      </c>
      <c r="T2969">
        <v>10</v>
      </c>
      <c r="U2969" t="s">
        <v>21</v>
      </c>
      <c r="V2969">
        <v>1</v>
      </c>
      <c r="W2969">
        <f>VLOOKUP(H2969&amp;"_"&amp;M2969+1,'Leaf lengths'!$J$6:$Q$104,VLOOKUP(F2969,'Leaf lengths'!$S$1:$T$6,2,FALSE),FALSE)</f>
        <v>329</v>
      </c>
      <c r="X2969">
        <f t="shared" si="212"/>
        <v>0.31306990881458968</v>
      </c>
      <c r="Y2969">
        <f t="shared" si="211"/>
        <v>9.3130699088145903</v>
      </c>
      <c r="Z2969">
        <f t="shared" si="210"/>
        <v>28</v>
      </c>
      <c r="AD2969" t="str">
        <f t="shared" si="213"/>
        <v/>
      </c>
    </row>
    <row r="2970" spans="1:30" hidden="1" x14ac:dyDescent="0.3">
      <c r="A2970" t="s">
        <v>417</v>
      </c>
      <c r="B2970">
        <f t="shared" si="214"/>
        <v>400284</v>
      </c>
      <c r="C2970">
        <v>284</v>
      </c>
      <c r="D2970">
        <f>VLOOKUP($B2970,TrialDesign!$E$2:$I$1147,5,FALSE)</f>
        <v>8</v>
      </c>
      <c r="E2970" t="str">
        <f>VLOOKUP($B2970,TrialDesign!$E$2:$I$1147,3,FALSE)</f>
        <v>Nil</v>
      </c>
      <c r="F2970" t="str">
        <f>VLOOKUP($B2970,TrialDesign!$E$2:$I$1147,4,FALSE)</f>
        <v>BattenWinter</v>
      </c>
      <c r="G2970" s="1">
        <v>41932</v>
      </c>
      <c r="H2970" s="1" t="str">
        <f>VLOOKUP(B2970,TrialDesign!$E$2:$J$1147,6,FALSE)</f>
        <v>None_8h</v>
      </c>
      <c r="J2970">
        <v>284</v>
      </c>
      <c r="K2970">
        <v>1</v>
      </c>
      <c r="L2970">
        <v>4</v>
      </c>
      <c r="M2970">
        <v>9</v>
      </c>
      <c r="N2970">
        <v>10</v>
      </c>
      <c r="O2970">
        <v>120</v>
      </c>
      <c r="Q2970">
        <v>250</v>
      </c>
      <c r="R2970">
        <v>4</v>
      </c>
      <c r="S2970">
        <v>14</v>
      </c>
      <c r="U2970" t="s">
        <v>21</v>
      </c>
      <c r="W2970">
        <f>VLOOKUP(H2970&amp;"_"&amp;M2970+1,'Leaf lengths'!$J$6:$Q$104,VLOOKUP(F2970,'Leaf lengths'!$S$1:$T$6,2,FALSE),FALSE)</f>
        <v>329</v>
      </c>
      <c r="X2970">
        <f t="shared" si="212"/>
        <v>0.75987841945288759</v>
      </c>
      <c r="Y2970">
        <f t="shared" si="211"/>
        <v>9.7598784194528871</v>
      </c>
      <c r="Z2970">
        <f t="shared" si="210"/>
        <v>27</v>
      </c>
      <c r="AD2970" t="str">
        <f t="shared" si="213"/>
        <v/>
      </c>
    </row>
    <row r="2971" spans="1:30" hidden="1" x14ac:dyDescent="0.3">
      <c r="A2971" t="s">
        <v>417</v>
      </c>
      <c r="B2971">
        <f t="shared" si="214"/>
        <v>400284</v>
      </c>
      <c r="C2971">
        <v>284</v>
      </c>
      <c r="D2971">
        <f>VLOOKUP($B2971,TrialDesign!$E$2:$I$1147,5,FALSE)</f>
        <v>8</v>
      </c>
      <c r="E2971" t="str">
        <f>VLOOKUP($B2971,TrialDesign!$E$2:$I$1147,3,FALSE)</f>
        <v>Nil</v>
      </c>
      <c r="F2971" t="str">
        <f>VLOOKUP($B2971,TrialDesign!$E$2:$I$1147,4,FALSE)</f>
        <v>BattenWinter</v>
      </c>
      <c r="G2971" s="1">
        <v>41932</v>
      </c>
      <c r="H2971" s="1" t="str">
        <f>VLOOKUP(B2971,TrialDesign!$E$2:$J$1147,6,FALSE)</f>
        <v>None_8h</v>
      </c>
      <c r="K2971">
        <v>2</v>
      </c>
      <c r="L2971">
        <v>3</v>
      </c>
      <c r="M2971">
        <v>9</v>
      </c>
      <c r="N2971">
        <v>10</v>
      </c>
      <c r="O2971">
        <v>124</v>
      </c>
      <c r="P2971">
        <v>320</v>
      </c>
      <c r="Q2971">
        <v>249</v>
      </c>
      <c r="R2971">
        <v>4</v>
      </c>
      <c r="S2971">
        <v>16</v>
      </c>
      <c r="U2971" t="s">
        <v>21</v>
      </c>
      <c r="W2971">
        <f>VLOOKUP(H2971&amp;"_"&amp;M2971+1,'Leaf lengths'!$J$6:$Q$104,VLOOKUP(F2971,'Leaf lengths'!$S$1:$T$6,2,FALSE),FALSE)</f>
        <v>329</v>
      </c>
      <c r="X2971">
        <f t="shared" si="212"/>
        <v>0.75683890577507595</v>
      </c>
      <c r="Y2971">
        <f t="shared" si="211"/>
        <v>9.7568389057750764</v>
      </c>
      <c r="Z2971">
        <f t="shared" si="210"/>
        <v>29</v>
      </c>
      <c r="AD2971" t="str">
        <f t="shared" si="213"/>
        <v/>
      </c>
    </row>
    <row r="2972" spans="1:30" hidden="1" x14ac:dyDescent="0.3">
      <c r="A2972" t="s">
        <v>417</v>
      </c>
      <c r="B2972">
        <f t="shared" si="214"/>
        <v>400284</v>
      </c>
      <c r="C2972">
        <v>284</v>
      </c>
      <c r="D2972">
        <f>VLOOKUP($B2972,TrialDesign!$E$2:$I$1147,5,FALSE)</f>
        <v>8</v>
      </c>
      <c r="E2972" t="str">
        <f>VLOOKUP($B2972,TrialDesign!$E$2:$I$1147,3,FALSE)</f>
        <v>Nil</v>
      </c>
      <c r="F2972" t="str">
        <f>VLOOKUP($B2972,TrialDesign!$E$2:$I$1147,4,FALSE)</f>
        <v>BattenWinter</v>
      </c>
      <c r="G2972" s="1">
        <v>41932</v>
      </c>
      <c r="H2972" s="1" t="str">
        <f>VLOOKUP(B2972,TrialDesign!$E$2:$J$1147,6,FALSE)</f>
        <v>None_8h</v>
      </c>
      <c r="K2972">
        <v>3</v>
      </c>
      <c r="L2972">
        <v>2</v>
      </c>
      <c r="M2972">
        <v>10</v>
      </c>
      <c r="N2972">
        <v>11</v>
      </c>
      <c r="O2972">
        <v>115</v>
      </c>
      <c r="P2972">
        <v>330</v>
      </c>
      <c r="Q2972">
        <v>47</v>
      </c>
      <c r="R2972">
        <v>5</v>
      </c>
      <c r="S2972">
        <v>16</v>
      </c>
      <c r="U2972" t="s">
        <v>21</v>
      </c>
      <c r="W2972">
        <f>VLOOKUP(H2972&amp;"_"&amp;M2972+1,'Leaf lengths'!$J$6:$Q$104,VLOOKUP(F2972,'Leaf lengths'!$S$1:$T$6,2,FALSE),FALSE)</f>
        <v>284.28571428571428</v>
      </c>
      <c r="X2972">
        <f t="shared" si="212"/>
        <v>0.16532663316582916</v>
      </c>
      <c r="Y2972">
        <f t="shared" si="211"/>
        <v>10.165326633165829</v>
      </c>
      <c r="Z2972">
        <f t="shared" si="210"/>
        <v>31</v>
      </c>
      <c r="AD2972" t="str">
        <f t="shared" si="213"/>
        <v/>
      </c>
    </row>
    <row r="2973" spans="1:30" hidden="1" x14ac:dyDescent="0.3">
      <c r="A2973" t="s">
        <v>417</v>
      </c>
      <c r="B2973">
        <f t="shared" si="214"/>
        <v>400284</v>
      </c>
      <c r="C2973">
        <v>284</v>
      </c>
      <c r="D2973">
        <f>VLOOKUP($B2973,TrialDesign!$E$2:$I$1147,5,FALSE)</f>
        <v>8</v>
      </c>
      <c r="E2973" t="str">
        <f>VLOOKUP($B2973,TrialDesign!$E$2:$I$1147,3,FALSE)</f>
        <v>Nil</v>
      </c>
      <c r="F2973" t="str">
        <f>VLOOKUP($B2973,TrialDesign!$E$2:$I$1147,4,FALSE)</f>
        <v>BattenWinter</v>
      </c>
      <c r="G2973" s="1">
        <v>41932</v>
      </c>
      <c r="H2973" s="1" t="str">
        <f>VLOOKUP(B2973,TrialDesign!$E$2:$J$1147,6,FALSE)</f>
        <v>None_8h</v>
      </c>
      <c r="K2973">
        <v>4</v>
      </c>
      <c r="L2973">
        <v>3</v>
      </c>
      <c r="M2973">
        <v>10</v>
      </c>
      <c r="N2973">
        <v>11</v>
      </c>
      <c r="O2973">
        <v>128</v>
      </c>
      <c r="P2973">
        <v>318</v>
      </c>
      <c r="Q2973">
        <v>185</v>
      </c>
      <c r="R2973">
        <v>4</v>
      </c>
      <c r="S2973">
        <v>15</v>
      </c>
      <c r="U2973" t="s">
        <v>21</v>
      </c>
      <c r="V2973">
        <v>1</v>
      </c>
      <c r="W2973">
        <f>VLOOKUP(H2973&amp;"_"&amp;M2973+1,'Leaf lengths'!$J$6:$Q$104,VLOOKUP(F2973,'Leaf lengths'!$S$1:$T$6,2,FALSE),FALSE)</f>
        <v>284.28571428571428</v>
      </c>
      <c r="X2973">
        <f t="shared" si="212"/>
        <v>0.65075376884422109</v>
      </c>
      <c r="Y2973">
        <f t="shared" si="211"/>
        <v>10.650753768844222</v>
      </c>
      <c r="Z2973">
        <f t="shared" si="210"/>
        <v>29</v>
      </c>
      <c r="AD2973" t="str">
        <f t="shared" si="213"/>
        <v/>
      </c>
    </row>
    <row r="2974" spans="1:30" hidden="1" x14ac:dyDescent="0.3">
      <c r="A2974" t="s">
        <v>417</v>
      </c>
      <c r="B2974">
        <f t="shared" si="214"/>
        <v>400239</v>
      </c>
      <c r="C2974">
        <v>239</v>
      </c>
      <c r="D2974">
        <f>VLOOKUP($B2974,TrialDesign!$E$2:$I$1147,5,FALSE)</f>
        <v>8</v>
      </c>
      <c r="E2974" t="str">
        <f>VLOOKUP($B2974,TrialDesign!$E$2:$I$1147,3,FALSE)</f>
        <v>Nil</v>
      </c>
      <c r="F2974" t="str">
        <f>VLOOKUP($B2974,TrialDesign!$E$2:$I$1147,4,FALSE)</f>
        <v>BattenWinter</v>
      </c>
      <c r="G2974" s="1">
        <v>41946</v>
      </c>
      <c r="H2974" s="1" t="str">
        <f>VLOOKUP(B2974,TrialDesign!$E$2:$J$1147,6,FALSE)</f>
        <v>None_8h</v>
      </c>
      <c r="J2974">
        <v>239</v>
      </c>
      <c r="K2974">
        <v>1</v>
      </c>
      <c r="L2974">
        <v>3</v>
      </c>
      <c r="M2974">
        <v>12</v>
      </c>
      <c r="N2974">
        <v>13</v>
      </c>
      <c r="O2974">
        <v>115</v>
      </c>
      <c r="Q2974">
        <v>290</v>
      </c>
      <c r="R2974">
        <v>2</v>
      </c>
      <c r="S2974">
        <v>13</v>
      </c>
      <c r="T2974">
        <v>21</v>
      </c>
      <c r="U2974" t="s">
        <v>21</v>
      </c>
      <c r="V2974">
        <v>2</v>
      </c>
      <c r="W2974">
        <f>VLOOKUP(H2974&amp;"_"&amp;M2974+1,'Leaf lengths'!$J$6:$Q$104,VLOOKUP(F2974,'Leaf lengths'!$S$1:$T$6,2,FALSE),FALSE)</f>
        <v>260</v>
      </c>
      <c r="X2974">
        <f t="shared" si="212"/>
        <v>1.1153846153846154</v>
      </c>
      <c r="Y2974">
        <f t="shared" si="211"/>
        <v>13.115384615384615</v>
      </c>
      <c r="Z2974">
        <f t="shared" ref="Z2974:Z3037" si="215">IF(S2974="","",SUM(M2974+R2974+S2974))</f>
        <v>27</v>
      </c>
      <c r="AD2974" t="str">
        <f t="shared" si="213"/>
        <v/>
      </c>
    </row>
    <row r="2975" spans="1:30" hidden="1" x14ac:dyDescent="0.3">
      <c r="A2975" t="s">
        <v>417</v>
      </c>
      <c r="B2975">
        <f t="shared" si="214"/>
        <v>400239</v>
      </c>
      <c r="C2975">
        <v>239</v>
      </c>
      <c r="D2975">
        <f>VLOOKUP($B2975,TrialDesign!$E$2:$I$1147,5,FALSE)</f>
        <v>8</v>
      </c>
      <c r="E2975" t="str">
        <f>VLOOKUP($B2975,TrialDesign!$E$2:$I$1147,3,FALSE)</f>
        <v>Nil</v>
      </c>
      <c r="F2975" t="str">
        <f>VLOOKUP($B2975,TrialDesign!$E$2:$I$1147,4,FALSE)</f>
        <v>BattenWinter</v>
      </c>
      <c r="G2975" s="1">
        <v>41946</v>
      </c>
      <c r="H2975" s="1" t="str">
        <f>VLOOKUP(B2975,TrialDesign!$E$2:$J$1147,6,FALSE)</f>
        <v>None_8h</v>
      </c>
      <c r="K2975">
        <v>2</v>
      </c>
      <c r="L2975">
        <v>7</v>
      </c>
      <c r="M2975">
        <v>11</v>
      </c>
      <c r="N2975">
        <v>12</v>
      </c>
      <c r="O2975">
        <v>115</v>
      </c>
      <c r="P2975">
        <v>307</v>
      </c>
      <c r="Q2975">
        <v>164</v>
      </c>
      <c r="R2975">
        <v>4</v>
      </c>
      <c r="S2975">
        <v>15</v>
      </c>
      <c r="U2975" t="s">
        <v>18</v>
      </c>
      <c r="W2975">
        <f>VLOOKUP(H2975&amp;"_"&amp;M2975+1,'Leaf lengths'!$J$6:$Q$104,VLOOKUP(F2975,'Leaf lengths'!$S$1:$T$6,2,FALSE),FALSE)</f>
        <v>260</v>
      </c>
      <c r="X2975">
        <f t="shared" si="212"/>
        <v>0.63076923076923075</v>
      </c>
      <c r="Y2975">
        <f t="shared" si="211"/>
        <v>11.63076923076923</v>
      </c>
      <c r="Z2975">
        <f t="shared" si="215"/>
        <v>30</v>
      </c>
      <c r="AD2975" t="str">
        <f t="shared" si="213"/>
        <v/>
      </c>
    </row>
    <row r="2976" spans="1:30" hidden="1" x14ac:dyDescent="0.3">
      <c r="A2976" t="s">
        <v>417</v>
      </c>
      <c r="B2976">
        <f t="shared" si="214"/>
        <v>400239</v>
      </c>
      <c r="C2976">
        <v>239</v>
      </c>
      <c r="D2976">
        <f>VLOOKUP($B2976,TrialDesign!$E$2:$I$1147,5,FALSE)</f>
        <v>8</v>
      </c>
      <c r="E2976" t="str">
        <f>VLOOKUP($B2976,TrialDesign!$E$2:$I$1147,3,FALSE)</f>
        <v>Nil</v>
      </c>
      <c r="F2976" t="str">
        <f>VLOOKUP($B2976,TrialDesign!$E$2:$I$1147,4,FALSE)</f>
        <v>BattenWinter</v>
      </c>
      <c r="G2976" s="1">
        <v>41946</v>
      </c>
      <c r="H2976" s="1" t="str">
        <f>VLOOKUP(B2976,TrialDesign!$E$2:$J$1147,6,FALSE)</f>
        <v>None_8h</v>
      </c>
      <c r="K2976">
        <v>3</v>
      </c>
      <c r="L2976">
        <v>5</v>
      </c>
      <c r="M2976">
        <v>12</v>
      </c>
      <c r="N2976">
        <v>13</v>
      </c>
      <c r="O2976">
        <v>125</v>
      </c>
      <c r="P2976">
        <v>260</v>
      </c>
      <c r="Q2976">
        <v>150</v>
      </c>
      <c r="R2976">
        <v>3</v>
      </c>
      <c r="S2976">
        <v>16</v>
      </c>
      <c r="T2976">
        <v>9</v>
      </c>
      <c r="U2976" t="s">
        <v>21</v>
      </c>
      <c r="V2976">
        <v>1</v>
      </c>
      <c r="W2976">
        <f>VLOOKUP(H2976&amp;"_"&amp;M2976+1,'Leaf lengths'!$J$6:$Q$104,VLOOKUP(F2976,'Leaf lengths'!$S$1:$T$6,2,FALSE),FALSE)</f>
        <v>260</v>
      </c>
      <c r="X2976">
        <f t="shared" si="212"/>
        <v>0.57692307692307687</v>
      </c>
      <c r="Y2976">
        <f t="shared" si="211"/>
        <v>12.576923076923077</v>
      </c>
      <c r="Z2976">
        <f t="shared" si="215"/>
        <v>31</v>
      </c>
      <c r="AD2976" t="str">
        <f t="shared" si="213"/>
        <v/>
      </c>
    </row>
    <row r="2977" spans="1:30" hidden="1" x14ac:dyDescent="0.3">
      <c r="A2977" t="s">
        <v>417</v>
      </c>
      <c r="B2977">
        <f t="shared" si="214"/>
        <v>400239</v>
      </c>
      <c r="C2977">
        <v>239</v>
      </c>
      <c r="D2977">
        <f>VLOOKUP($B2977,TrialDesign!$E$2:$I$1147,5,FALSE)</f>
        <v>8</v>
      </c>
      <c r="E2977" t="str">
        <f>VLOOKUP($B2977,TrialDesign!$E$2:$I$1147,3,FALSE)</f>
        <v>Nil</v>
      </c>
      <c r="F2977" t="str">
        <f>VLOOKUP($B2977,TrialDesign!$E$2:$I$1147,4,FALSE)</f>
        <v>BattenWinter</v>
      </c>
      <c r="G2977" s="1">
        <v>41946</v>
      </c>
      <c r="H2977" s="1" t="str">
        <f>VLOOKUP(B2977,TrialDesign!$E$2:$J$1147,6,FALSE)</f>
        <v>None_8h</v>
      </c>
      <c r="K2977">
        <v>4</v>
      </c>
      <c r="L2977">
        <v>3</v>
      </c>
      <c r="M2977">
        <v>12</v>
      </c>
      <c r="N2977">
        <v>13</v>
      </c>
      <c r="O2977">
        <v>136</v>
      </c>
      <c r="P2977">
        <v>289</v>
      </c>
      <c r="Q2977">
        <v>67</v>
      </c>
      <c r="R2977">
        <v>2</v>
      </c>
      <c r="S2977">
        <v>14</v>
      </c>
      <c r="T2977">
        <v>16</v>
      </c>
      <c r="U2977" t="s">
        <v>21</v>
      </c>
      <c r="V2977">
        <v>1</v>
      </c>
      <c r="W2977">
        <f>VLOOKUP(H2977&amp;"_"&amp;M2977+1,'Leaf lengths'!$J$6:$Q$104,VLOOKUP(F2977,'Leaf lengths'!$S$1:$T$6,2,FALSE),FALSE)</f>
        <v>260</v>
      </c>
      <c r="X2977">
        <f t="shared" si="212"/>
        <v>0.25769230769230766</v>
      </c>
      <c r="Y2977">
        <f t="shared" si="211"/>
        <v>12.257692307692308</v>
      </c>
      <c r="Z2977">
        <f t="shared" si="215"/>
        <v>28</v>
      </c>
      <c r="AD2977" t="str">
        <f t="shared" si="213"/>
        <v/>
      </c>
    </row>
    <row r="2978" spans="1:30" hidden="1" x14ac:dyDescent="0.3">
      <c r="A2978" t="s">
        <v>417</v>
      </c>
      <c r="B2978">
        <f t="shared" si="214"/>
        <v>400249</v>
      </c>
      <c r="C2978">
        <v>249</v>
      </c>
      <c r="D2978">
        <f>VLOOKUP($B2978,TrialDesign!$E$2:$I$1147,5,FALSE)</f>
        <v>8</v>
      </c>
      <c r="E2978" t="str">
        <f>VLOOKUP($B2978,TrialDesign!$E$2:$I$1147,3,FALSE)</f>
        <v>Nil</v>
      </c>
      <c r="F2978" t="str">
        <f>VLOOKUP($B2978,TrialDesign!$E$2:$I$1147,4,FALSE)</f>
        <v>BattenWinter</v>
      </c>
      <c r="G2978" s="1">
        <v>41946</v>
      </c>
      <c r="H2978" s="1" t="str">
        <f>VLOOKUP(B2978,TrialDesign!$E$2:$J$1147,6,FALSE)</f>
        <v>None_8h</v>
      </c>
      <c r="J2978">
        <v>249</v>
      </c>
      <c r="K2978">
        <v>1</v>
      </c>
      <c r="L2978">
        <v>1</v>
      </c>
      <c r="M2978">
        <v>13</v>
      </c>
      <c r="N2978">
        <v>14</v>
      </c>
      <c r="O2978">
        <v>115</v>
      </c>
      <c r="Q2978">
        <v>260</v>
      </c>
      <c r="R2978">
        <v>5</v>
      </c>
      <c r="S2978">
        <v>18</v>
      </c>
      <c r="U2978" t="s">
        <v>331</v>
      </c>
      <c r="V2978">
        <v>1</v>
      </c>
      <c r="W2978">
        <f>VLOOKUP(H2978&amp;"_"&amp;M2978+1,'Leaf lengths'!$J$6:$Q$104,VLOOKUP(F2978,'Leaf lengths'!$S$1:$T$6,2,FALSE),FALSE)</f>
        <v>260</v>
      </c>
      <c r="X2978">
        <f t="shared" si="212"/>
        <v>1</v>
      </c>
      <c r="Y2978">
        <f t="shared" ref="Y2978:Y3041" si="216">X2978+M2978</f>
        <v>14</v>
      </c>
      <c r="Z2978">
        <f t="shared" si="215"/>
        <v>36</v>
      </c>
      <c r="AD2978" t="str">
        <f t="shared" si="213"/>
        <v/>
      </c>
    </row>
    <row r="2979" spans="1:30" hidden="1" x14ac:dyDescent="0.3">
      <c r="A2979" t="s">
        <v>417</v>
      </c>
      <c r="B2979">
        <f t="shared" si="214"/>
        <v>400249</v>
      </c>
      <c r="C2979">
        <v>249</v>
      </c>
      <c r="D2979">
        <f>VLOOKUP($B2979,TrialDesign!$E$2:$I$1147,5,FALSE)</f>
        <v>8</v>
      </c>
      <c r="E2979" t="str">
        <f>VLOOKUP($B2979,TrialDesign!$E$2:$I$1147,3,FALSE)</f>
        <v>Nil</v>
      </c>
      <c r="F2979" t="str">
        <f>VLOOKUP($B2979,TrialDesign!$E$2:$I$1147,4,FALSE)</f>
        <v>BattenWinter</v>
      </c>
      <c r="G2979" s="1">
        <v>41946</v>
      </c>
      <c r="H2979" s="1" t="str">
        <f>VLOOKUP(B2979,TrialDesign!$E$2:$J$1147,6,FALSE)</f>
        <v>None_8h</v>
      </c>
      <c r="K2979">
        <v>2</v>
      </c>
      <c r="L2979">
        <v>4</v>
      </c>
      <c r="M2979">
        <v>12</v>
      </c>
      <c r="N2979">
        <v>13</v>
      </c>
      <c r="O2979">
        <v>153</v>
      </c>
      <c r="P2979">
        <v>330</v>
      </c>
      <c r="Q2979">
        <v>189</v>
      </c>
      <c r="R2979">
        <v>4</v>
      </c>
      <c r="S2979">
        <v>20</v>
      </c>
      <c r="T2979">
        <v>15</v>
      </c>
      <c r="U2979" t="s">
        <v>21</v>
      </c>
      <c r="V2979">
        <v>1</v>
      </c>
      <c r="W2979">
        <f>VLOOKUP(H2979&amp;"_"&amp;M2979+1,'Leaf lengths'!$J$6:$Q$104,VLOOKUP(F2979,'Leaf lengths'!$S$1:$T$6,2,FALSE),FALSE)</f>
        <v>260</v>
      </c>
      <c r="X2979">
        <f t="shared" si="212"/>
        <v>0.72692307692307689</v>
      </c>
      <c r="Y2979">
        <f t="shared" si="216"/>
        <v>12.726923076923077</v>
      </c>
      <c r="Z2979">
        <f t="shared" si="215"/>
        <v>36</v>
      </c>
      <c r="AD2979" t="str">
        <f t="shared" si="213"/>
        <v/>
      </c>
    </row>
    <row r="2980" spans="1:30" hidden="1" x14ac:dyDescent="0.3">
      <c r="A2980" t="s">
        <v>417</v>
      </c>
      <c r="B2980">
        <f t="shared" si="214"/>
        <v>400249</v>
      </c>
      <c r="C2980">
        <v>249</v>
      </c>
      <c r="D2980">
        <f>VLOOKUP($B2980,TrialDesign!$E$2:$I$1147,5,FALSE)</f>
        <v>8</v>
      </c>
      <c r="E2980" t="str">
        <f>VLOOKUP($B2980,TrialDesign!$E$2:$I$1147,3,FALSE)</f>
        <v>Nil</v>
      </c>
      <c r="F2980" t="str">
        <f>VLOOKUP($B2980,TrialDesign!$E$2:$I$1147,4,FALSE)</f>
        <v>BattenWinter</v>
      </c>
      <c r="G2980" s="1">
        <v>41946</v>
      </c>
      <c r="H2980" s="1" t="str">
        <f>VLOOKUP(B2980,TrialDesign!$E$2:$J$1147,6,FALSE)</f>
        <v>None_8h</v>
      </c>
      <c r="K2980">
        <v>3</v>
      </c>
      <c r="L2980">
        <v>2</v>
      </c>
      <c r="M2980">
        <v>12</v>
      </c>
      <c r="N2980">
        <v>13</v>
      </c>
      <c r="O2980">
        <v>157</v>
      </c>
      <c r="P2980">
        <v>336</v>
      </c>
      <c r="Q2980">
        <v>15</v>
      </c>
      <c r="R2980">
        <v>4</v>
      </c>
      <c r="S2980">
        <v>23</v>
      </c>
      <c r="T2980">
        <v>30</v>
      </c>
      <c r="U2980" t="s">
        <v>21</v>
      </c>
      <c r="V2980">
        <v>2</v>
      </c>
      <c r="W2980">
        <f>VLOOKUP(H2980&amp;"_"&amp;M2980+1,'Leaf lengths'!$J$6:$Q$104,VLOOKUP(F2980,'Leaf lengths'!$S$1:$T$6,2,FALSE),FALSE)</f>
        <v>260</v>
      </c>
      <c r="X2980">
        <f t="shared" si="212"/>
        <v>5.7692307692307696E-2</v>
      </c>
      <c r="Y2980">
        <f t="shared" si="216"/>
        <v>12.057692307692308</v>
      </c>
      <c r="Z2980">
        <f t="shared" si="215"/>
        <v>39</v>
      </c>
      <c r="AD2980" t="str">
        <f t="shared" si="213"/>
        <v/>
      </c>
    </row>
    <row r="2981" spans="1:30" hidden="1" x14ac:dyDescent="0.3">
      <c r="A2981" t="s">
        <v>417</v>
      </c>
      <c r="B2981">
        <f t="shared" si="214"/>
        <v>400249</v>
      </c>
      <c r="C2981">
        <v>249</v>
      </c>
      <c r="D2981">
        <f>VLOOKUP($B2981,TrialDesign!$E$2:$I$1147,5,FALSE)</f>
        <v>8</v>
      </c>
      <c r="E2981" t="str">
        <f>VLOOKUP($B2981,TrialDesign!$E$2:$I$1147,3,FALSE)</f>
        <v>Nil</v>
      </c>
      <c r="F2981" t="str">
        <f>VLOOKUP($B2981,TrialDesign!$E$2:$I$1147,4,FALSE)</f>
        <v>BattenWinter</v>
      </c>
      <c r="G2981" s="1">
        <v>41946</v>
      </c>
      <c r="H2981" s="1" t="str">
        <f>VLOOKUP(B2981,TrialDesign!$E$2:$J$1147,6,FALSE)</f>
        <v>None_8h</v>
      </c>
      <c r="K2981">
        <v>4</v>
      </c>
      <c r="L2981">
        <v>1</v>
      </c>
      <c r="M2981">
        <v>12</v>
      </c>
      <c r="N2981">
        <v>13</v>
      </c>
      <c r="O2981">
        <v>135</v>
      </c>
      <c r="P2981">
        <v>298</v>
      </c>
      <c r="Q2981">
        <v>231</v>
      </c>
      <c r="R2981">
        <v>4</v>
      </c>
      <c r="S2981">
        <v>16</v>
      </c>
      <c r="U2981" t="s">
        <v>18</v>
      </c>
      <c r="W2981">
        <f>VLOOKUP(H2981&amp;"_"&amp;M2981+1,'Leaf lengths'!$J$6:$Q$104,VLOOKUP(F2981,'Leaf lengths'!$S$1:$T$6,2,FALSE),FALSE)</f>
        <v>260</v>
      </c>
      <c r="X2981">
        <f t="shared" si="212"/>
        <v>0.88846153846153841</v>
      </c>
      <c r="Y2981">
        <f t="shared" si="216"/>
        <v>12.888461538461538</v>
      </c>
      <c r="Z2981">
        <f t="shared" si="215"/>
        <v>32</v>
      </c>
      <c r="AD2981" t="str">
        <f t="shared" si="213"/>
        <v/>
      </c>
    </row>
    <row r="2982" spans="1:30" hidden="1" x14ac:dyDescent="0.3">
      <c r="A2982" t="s">
        <v>417</v>
      </c>
      <c r="B2982">
        <f t="shared" si="214"/>
        <v>400258</v>
      </c>
      <c r="C2982">
        <v>258</v>
      </c>
      <c r="D2982">
        <f>VLOOKUP($B2982,TrialDesign!$E$2:$I$1147,5,FALSE)</f>
        <v>8</v>
      </c>
      <c r="E2982" t="str">
        <f>VLOOKUP($B2982,TrialDesign!$E$2:$I$1147,3,FALSE)</f>
        <v>Nil</v>
      </c>
      <c r="F2982" t="str">
        <f>VLOOKUP($B2982,TrialDesign!$E$2:$I$1147,4,FALSE)</f>
        <v>BattenWinter</v>
      </c>
      <c r="G2982" s="1">
        <v>41946</v>
      </c>
      <c r="H2982" s="1" t="str">
        <f>VLOOKUP(B2982,TrialDesign!$E$2:$J$1147,6,FALSE)</f>
        <v>None_8h</v>
      </c>
      <c r="J2982">
        <v>258</v>
      </c>
      <c r="K2982">
        <v>1</v>
      </c>
      <c r="L2982">
        <v>4</v>
      </c>
      <c r="M2982">
        <v>11</v>
      </c>
      <c r="N2982">
        <v>12</v>
      </c>
      <c r="O2982">
        <v>125</v>
      </c>
      <c r="Q2982">
        <v>250</v>
      </c>
      <c r="R2982">
        <v>2</v>
      </c>
      <c r="S2982">
        <v>15</v>
      </c>
      <c r="T2982">
        <v>15</v>
      </c>
      <c r="U2982" t="s">
        <v>21</v>
      </c>
      <c r="V2982">
        <v>1</v>
      </c>
      <c r="W2982">
        <f>VLOOKUP(H2982&amp;"_"&amp;M2982+1,'Leaf lengths'!$J$6:$Q$104,VLOOKUP(F2982,'Leaf lengths'!$S$1:$T$6,2,FALSE),FALSE)</f>
        <v>260</v>
      </c>
      <c r="X2982">
        <f t="shared" si="212"/>
        <v>0.96153846153846156</v>
      </c>
      <c r="Y2982">
        <f t="shared" si="216"/>
        <v>11.961538461538462</v>
      </c>
      <c r="Z2982">
        <f t="shared" si="215"/>
        <v>28</v>
      </c>
      <c r="AD2982" t="str">
        <f t="shared" si="213"/>
        <v/>
      </c>
    </row>
    <row r="2983" spans="1:30" hidden="1" x14ac:dyDescent="0.3">
      <c r="A2983" t="s">
        <v>417</v>
      </c>
      <c r="B2983">
        <f t="shared" si="214"/>
        <v>400258</v>
      </c>
      <c r="C2983">
        <v>258</v>
      </c>
      <c r="D2983">
        <f>VLOOKUP($B2983,TrialDesign!$E$2:$I$1147,5,FALSE)</f>
        <v>8</v>
      </c>
      <c r="E2983" t="str">
        <f>VLOOKUP($B2983,TrialDesign!$E$2:$I$1147,3,FALSE)</f>
        <v>Nil</v>
      </c>
      <c r="F2983" t="str">
        <f>VLOOKUP($B2983,TrialDesign!$E$2:$I$1147,4,FALSE)</f>
        <v>BattenWinter</v>
      </c>
      <c r="G2983" s="1">
        <v>41946</v>
      </c>
      <c r="H2983" s="1" t="str">
        <f>VLOOKUP(B2983,TrialDesign!$E$2:$J$1147,6,FALSE)</f>
        <v>None_8h</v>
      </c>
      <c r="K2983">
        <v>2</v>
      </c>
      <c r="L2983">
        <v>2</v>
      </c>
      <c r="M2983">
        <v>11</v>
      </c>
      <c r="N2983">
        <v>12</v>
      </c>
      <c r="O2983">
        <v>120</v>
      </c>
      <c r="P2983">
        <v>280</v>
      </c>
      <c r="Q2983">
        <v>235</v>
      </c>
      <c r="R2983">
        <v>3</v>
      </c>
      <c r="S2983">
        <v>13</v>
      </c>
      <c r="T2983">
        <v>18</v>
      </c>
      <c r="U2983" t="s">
        <v>21</v>
      </c>
      <c r="V2983">
        <v>1</v>
      </c>
      <c r="W2983">
        <f>VLOOKUP(H2983&amp;"_"&amp;M2983+1,'Leaf lengths'!$J$6:$Q$104,VLOOKUP(F2983,'Leaf lengths'!$S$1:$T$6,2,FALSE),FALSE)</f>
        <v>260</v>
      </c>
      <c r="X2983">
        <f t="shared" si="212"/>
        <v>0.90384615384615385</v>
      </c>
      <c r="Y2983">
        <f t="shared" si="216"/>
        <v>11.903846153846153</v>
      </c>
      <c r="Z2983">
        <f t="shared" si="215"/>
        <v>27</v>
      </c>
      <c r="AD2983" t="str">
        <f t="shared" si="213"/>
        <v/>
      </c>
    </row>
    <row r="2984" spans="1:30" hidden="1" x14ac:dyDescent="0.3">
      <c r="A2984" t="s">
        <v>417</v>
      </c>
      <c r="B2984">
        <f t="shared" si="214"/>
        <v>400258</v>
      </c>
      <c r="C2984">
        <v>258</v>
      </c>
      <c r="D2984">
        <f>VLOOKUP($B2984,TrialDesign!$E$2:$I$1147,5,FALSE)</f>
        <v>8</v>
      </c>
      <c r="E2984" t="str">
        <f>VLOOKUP($B2984,TrialDesign!$E$2:$I$1147,3,FALSE)</f>
        <v>Nil</v>
      </c>
      <c r="F2984" t="str">
        <f>VLOOKUP($B2984,TrialDesign!$E$2:$I$1147,4,FALSE)</f>
        <v>BattenWinter</v>
      </c>
      <c r="G2984" s="1">
        <v>41946</v>
      </c>
      <c r="H2984" s="1" t="str">
        <f>VLOOKUP(B2984,TrialDesign!$E$2:$J$1147,6,FALSE)</f>
        <v>None_8h</v>
      </c>
      <c r="K2984">
        <v>3</v>
      </c>
      <c r="L2984">
        <v>2</v>
      </c>
      <c r="M2984">
        <v>12</v>
      </c>
      <c r="N2984">
        <v>13</v>
      </c>
      <c r="O2984">
        <v>123</v>
      </c>
      <c r="P2984">
        <v>287</v>
      </c>
      <c r="Q2984">
        <v>160</v>
      </c>
      <c r="R2984">
        <v>3</v>
      </c>
      <c r="S2984">
        <v>14</v>
      </c>
      <c r="T2984">
        <v>11</v>
      </c>
      <c r="U2984" t="s">
        <v>21</v>
      </c>
      <c r="V2984">
        <v>1</v>
      </c>
      <c r="W2984">
        <f>VLOOKUP(H2984&amp;"_"&amp;M2984+1,'Leaf lengths'!$J$6:$Q$104,VLOOKUP(F2984,'Leaf lengths'!$S$1:$T$6,2,FALSE),FALSE)</f>
        <v>260</v>
      </c>
      <c r="X2984">
        <f t="shared" si="212"/>
        <v>0.61538461538461542</v>
      </c>
      <c r="Y2984">
        <f t="shared" si="216"/>
        <v>12.615384615384615</v>
      </c>
      <c r="Z2984">
        <f t="shared" si="215"/>
        <v>29</v>
      </c>
      <c r="AD2984" t="str">
        <f t="shared" si="213"/>
        <v/>
      </c>
    </row>
    <row r="2985" spans="1:30" hidden="1" x14ac:dyDescent="0.3">
      <c r="A2985" t="s">
        <v>417</v>
      </c>
      <c r="B2985">
        <f t="shared" si="214"/>
        <v>400258</v>
      </c>
      <c r="C2985">
        <v>258</v>
      </c>
      <c r="D2985">
        <f>VLOOKUP($B2985,TrialDesign!$E$2:$I$1147,5,FALSE)</f>
        <v>8</v>
      </c>
      <c r="E2985" t="str">
        <f>VLOOKUP($B2985,TrialDesign!$E$2:$I$1147,3,FALSE)</f>
        <v>Nil</v>
      </c>
      <c r="F2985" t="str">
        <f>VLOOKUP($B2985,TrialDesign!$E$2:$I$1147,4,FALSE)</f>
        <v>BattenWinter</v>
      </c>
      <c r="G2985" s="1">
        <v>41946</v>
      </c>
      <c r="H2985" s="1" t="str">
        <f>VLOOKUP(B2985,TrialDesign!$E$2:$J$1147,6,FALSE)</f>
        <v>None_8h</v>
      </c>
      <c r="K2985">
        <v>4</v>
      </c>
      <c r="L2985">
        <v>3</v>
      </c>
      <c r="M2985">
        <v>11</v>
      </c>
      <c r="N2985">
        <v>12</v>
      </c>
      <c r="O2985">
        <v>122</v>
      </c>
      <c r="P2985">
        <v>322</v>
      </c>
      <c r="Q2985">
        <v>194</v>
      </c>
      <c r="R2985">
        <v>4</v>
      </c>
      <c r="S2985">
        <v>16</v>
      </c>
      <c r="U2985" t="s">
        <v>21</v>
      </c>
      <c r="W2985">
        <f>VLOOKUP(H2985&amp;"_"&amp;M2985+1,'Leaf lengths'!$J$6:$Q$104,VLOOKUP(F2985,'Leaf lengths'!$S$1:$T$6,2,FALSE),FALSE)</f>
        <v>260</v>
      </c>
      <c r="X2985">
        <f t="shared" ref="X2985:X3048" si="217">IF(OR(N2985="",M2985=N2985),0,Q2985/W2985)</f>
        <v>0.74615384615384617</v>
      </c>
      <c r="Y2985">
        <f t="shared" si="216"/>
        <v>11.746153846153845</v>
      </c>
      <c r="Z2985">
        <f t="shared" si="215"/>
        <v>31</v>
      </c>
      <c r="AD2985" t="str">
        <f t="shared" si="213"/>
        <v/>
      </c>
    </row>
    <row r="2986" spans="1:30" hidden="1" x14ac:dyDescent="0.3">
      <c r="A2986" t="s">
        <v>417</v>
      </c>
      <c r="B2986">
        <f t="shared" si="214"/>
        <v>400268</v>
      </c>
      <c r="C2986">
        <v>268</v>
      </c>
      <c r="D2986">
        <f>VLOOKUP($B2986,TrialDesign!$E$2:$I$1147,5,FALSE)</f>
        <v>8</v>
      </c>
      <c r="E2986" t="str">
        <f>VLOOKUP($B2986,TrialDesign!$E$2:$I$1147,3,FALSE)</f>
        <v>Nil</v>
      </c>
      <c r="F2986" t="str">
        <f>VLOOKUP($B2986,TrialDesign!$E$2:$I$1147,4,FALSE)</f>
        <v>BattenWinter</v>
      </c>
      <c r="G2986" s="1">
        <v>41946</v>
      </c>
      <c r="H2986" s="1" t="str">
        <f>VLOOKUP(B2986,TrialDesign!$E$2:$J$1147,6,FALSE)</f>
        <v>None_8h</v>
      </c>
      <c r="J2986">
        <v>268</v>
      </c>
      <c r="K2986">
        <v>1</v>
      </c>
      <c r="L2986">
        <v>4</v>
      </c>
      <c r="M2986">
        <v>11</v>
      </c>
      <c r="N2986">
        <v>12</v>
      </c>
      <c r="O2986">
        <v>142</v>
      </c>
      <c r="Q2986">
        <v>190</v>
      </c>
      <c r="R2986">
        <v>3</v>
      </c>
      <c r="S2986">
        <v>14</v>
      </c>
      <c r="T2986">
        <v>30</v>
      </c>
      <c r="U2986" t="s">
        <v>21</v>
      </c>
      <c r="V2986">
        <v>2</v>
      </c>
      <c r="W2986">
        <f>VLOOKUP(H2986&amp;"_"&amp;M2986+1,'Leaf lengths'!$J$6:$Q$104,VLOOKUP(F2986,'Leaf lengths'!$S$1:$T$6,2,FALSE),FALSE)</f>
        <v>260</v>
      </c>
      <c r="X2986">
        <f t="shared" si="217"/>
        <v>0.73076923076923073</v>
      </c>
      <c r="Y2986">
        <f t="shared" si="216"/>
        <v>11.73076923076923</v>
      </c>
      <c r="Z2986">
        <f t="shared" si="215"/>
        <v>28</v>
      </c>
      <c r="AD2986" t="str">
        <f t="shared" si="213"/>
        <v/>
      </c>
    </row>
    <row r="2987" spans="1:30" hidden="1" x14ac:dyDescent="0.3">
      <c r="A2987" t="s">
        <v>417</v>
      </c>
      <c r="B2987">
        <f t="shared" si="214"/>
        <v>400268</v>
      </c>
      <c r="C2987">
        <v>268</v>
      </c>
      <c r="D2987">
        <f>VLOOKUP($B2987,TrialDesign!$E$2:$I$1147,5,FALSE)</f>
        <v>8</v>
      </c>
      <c r="E2987" t="str">
        <f>VLOOKUP($B2987,TrialDesign!$E$2:$I$1147,3,FALSE)</f>
        <v>Nil</v>
      </c>
      <c r="F2987" t="str">
        <f>VLOOKUP($B2987,TrialDesign!$E$2:$I$1147,4,FALSE)</f>
        <v>BattenWinter</v>
      </c>
      <c r="G2987" s="1">
        <v>41946</v>
      </c>
      <c r="H2987" s="1" t="str">
        <f>VLOOKUP(B2987,TrialDesign!$E$2:$J$1147,6,FALSE)</f>
        <v>None_8h</v>
      </c>
      <c r="K2987">
        <v>2</v>
      </c>
      <c r="L2987">
        <v>3</v>
      </c>
      <c r="M2987">
        <v>11</v>
      </c>
      <c r="N2987">
        <v>12</v>
      </c>
      <c r="O2987">
        <v>135</v>
      </c>
      <c r="P2987">
        <v>200</v>
      </c>
      <c r="Q2987">
        <v>280</v>
      </c>
      <c r="R2987">
        <v>2</v>
      </c>
      <c r="S2987">
        <v>14</v>
      </c>
      <c r="T2987">
        <v>32</v>
      </c>
      <c r="U2987" t="s">
        <v>21</v>
      </c>
      <c r="V2987">
        <v>2</v>
      </c>
      <c r="W2987">
        <f>VLOOKUP(H2987&amp;"_"&amp;M2987+1,'Leaf lengths'!$J$6:$Q$104,VLOOKUP(F2987,'Leaf lengths'!$S$1:$T$6,2,FALSE),FALSE)</f>
        <v>260</v>
      </c>
      <c r="X2987">
        <f t="shared" si="217"/>
        <v>1.0769230769230769</v>
      </c>
      <c r="Y2987">
        <f t="shared" si="216"/>
        <v>12.076923076923077</v>
      </c>
      <c r="Z2987">
        <f t="shared" si="215"/>
        <v>27</v>
      </c>
      <c r="AD2987" t="str">
        <f t="shared" si="213"/>
        <v/>
      </c>
    </row>
    <row r="2988" spans="1:30" hidden="1" x14ac:dyDescent="0.3">
      <c r="A2988" t="s">
        <v>417</v>
      </c>
      <c r="B2988">
        <f t="shared" si="214"/>
        <v>400268</v>
      </c>
      <c r="C2988">
        <v>268</v>
      </c>
      <c r="D2988">
        <f>VLOOKUP($B2988,TrialDesign!$E$2:$I$1147,5,FALSE)</f>
        <v>8</v>
      </c>
      <c r="E2988" t="str">
        <f>VLOOKUP($B2988,TrialDesign!$E$2:$I$1147,3,FALSE)</f>
        <v>Nil</v>
      </c>
      <c r="F2988" t="str">
        <f>VLOOKUP($B2988,TrialDesign!$E$2:$I$1147,4,FALSE)</f>
        <v>BattenWinter</v>
      </c>
      <c r="G2988" s="1">
        <v>41946</v>
      </c>
      <c r="H2988" s="1" t="str">
        <f>VLOOKUP(B2988,TrialDesign!$E$2:$J$1147,6,FALSE)</f>
        <v>None_8h</v>
      </c>
      <c r="K2988">
        <v>3</v>
      </c>
      <c r="L2988">
        <v>3</v>
      </c>
      <c r="M2988">
        <v>12</v>
      </c>
      <c r="N2988">
        <v>13</v>
      </c>
      <c r="O2988">
        <v>152</v>
      </c>
      <c r="P2988">
        <v>349</v>
      </c>
      <c r="Q2988">
        <v>211</v>
      </c>
      <c r="R2988">
        <v>2</v>
      </c>
      <c r="S2988">
        <v>15</v>
      </c>
      <c r="T2988">
        <v>31</v>
      </c>
      <c r="U2988" t="s">
        <v>21</v>
      </c>
      <c r="V2988">
        <v>2</v>
      </c>
      <c r="W2988">
        <f>VLOOKUP(H2988&amp;"_"&amp;M2988+1,'Leaf lengths'!$J$6:$Q$104,VLOOKUP(F2988,'Leaf lengths'!$S$1:$T$6,2,FALSE),FALSE)</f>
        <v>260</v>
      </c>
      <c r="X2988">
        <f t="shared" si="217"/>
        <v>0.81153846153846154</v>
      </c>
      <c r="Y2988">
        <f t="shared" si="216"/>
        <v>12.811538461538461</v>
      </c>
      <c r="Z2988">
        <f t="shared" si="215"/>
        <v>29</v>
      </c>
      <c r="AD2988" t="str">
        <f t="shared" si="213"/>
        <v/>
      </c>
    </row>
    <row r="2989" spans="1:30" hidden="1" x14ac:dyDescent="0.3">
      <c r="A2989" t="s">
        <v>417</v>
      </c>
      <c r="B2989">
        <f t="shared" si="214"/>
        <v>400268</v>
      </c>
      <c r="C2989">
        <v>268</v>
      </c>
      <c r="D2989">
        <f>VLOOKUP($B2989,TrialDesign!$E$2:$I$1147,5,FALSE)</f>
        <v>8</v>
      </c>
      <c r="E2989" t="str">
        <f>VLOOKUP($B2989,TrialDesign!$E$2:$I$1147,3,FALSE)</f>
        <v>Nil</v>
      </c>
      <c r="F2989" t="str">
        <f>VLOOKUP($B2989,TrialDesign!$E$2:$I$1147,4,FALSE)</f>
        <v>BattenWinter</v>
      </c>
      <c r="G2989" s="1">
        <v>41946</v>
      </c>
      <c r="H2989" s="1" t="str">
        <f>VLOOKUP(B2989,TrialDesign!$E$2:$J$1147,6,FALSE)</f>
        <v>None_8h</v>
      </c>
      <c r="K2989">
        <v>4</v>
      </c>
      <c r="L2989">
        <v>4</v>
      </c>
      <c r="M2989">
        <v>11</v>
      </c>
      <c r="N2989">
        <v>12</v>
      </c>
      <c r="O2989">
        <v>140</v>
      </c>
      <c r="P2989">
        <v>304</v>
      </c>
      <c r="Q2989">
        <v>143</v>
      </c>
      <c r="R2989">
        <v>2</v>
      </c>
      <c r="S2989">
        <v>14</v>
      </c>
      <c r="T2989">
        <v>35</v>
      </c>
      <c r="U2989" t="s">
        <v>21</v>
      </c>
      <c r="V2989">
        <v>2</v>
      </c>
      <c r="W2989">
        <f>VLOOKUP(H2989&amp;"_"&amp;M2989+1,'Leaf lengths'!$J$6:$Q$104,VLOOKUP(F2989,'Leaf lengths'!$S$1:$T$6,2,FALSE),FALSE)</f>
        <v>260</v>
      </c>
      <c r="X2989">
        <f t="shared" si="217"/>
        <v>0.55000000000000004</v>
      </c>
      <c r="Y2989">
        <f t="shared" si="216"/>
        <v>11.55</v>
      </c>
      <c r="Z2989">
        <f t="shared" si="215"/>
        <v>27</v>
      </c>
      <c r="AD2989" t="str">
        <f t="shared" si="213"/>
        <v/>
      </c>
    </row>
    <row r="2990" spans="1:30" hidden="1" x14ac:dyDescent="0.3">
      <c r="A2990" t="s">
        <v>417</v>
      </c>
      <c r="B2990">
        <f t="shared" si="214"/>
        <v>400219</v>
      </c>
      <c r="C2990">
        <v>219</v>
      </c>
      <c r="D2990">
        <f>VLOOKUP($B2990,TrialDesign!$E$2:$I$1147,5,FALSE)</f>
        <v>8</v>
      </c>
      <c r="E2990" t="str">
        <f>VLOOKUP($B2990,TrialDesign!$E$2:$I$1147,3,FALSE)</f>
        <v>Nil</v>
      </c>
      <c r="F2990" t="str">
        <f>VLOOKUP($B2990,TrialDesign!$E$2:$I$1147,4,FALSE)</f>
        <v>BattenWinter</v>
      </c>
      <c r="G2990" s="1">
        <v>41984</v>
      </c>
      <c r="H2990" s="1" t="str">
        <f>VLOOKUP(B2990,TrialDesign!$E$2:$J$1147,6,FALSE)</f>
        <v>None_8h</v>
      </c>
      <c r="J2990" t="s">
        <v>361</v>
      </c>
      <c r="K2990">
        <v>1</v>
      </c>
      <c r="M2990">
        <v>13</v>
      </c>
      <c r="O2990">
        <v>338</v>
      </c>
      <c r="V2990">
        <v>4</v>
      </c>
      <c r="W2990">
        <f>VLOOKUP(H2990&amp;"_"&amp;M2990+1,'Leaf lengths'!$J$6:$Q$104,VLOOKUP(F2990,'Leaf lengths'!$S$1:$T$6,2,FALSE),FALSE)</f>
        <v>260</v>
      </c>
      <c r="X2990">
        <f t="shared" si="217"/>
        <v>0</v>
      </c>
      <c r="Y2990">
        <f t="shared" si="216"/>
        <v>13</v>
      </c>
      <c r="Z2990" t="str">
        <f t="shared" si="215"/>
        <v/>
      </c>
      <c r="AD2990" t="str">
        <f t="shared" ref="AD2990:AD3053" si="218">IF(OR(M2990=N2990,N2990=""),"FLN","")</f>
        <v>FLN</v>
      </c>
    </row>
    <row r="2991" spans="1:30" hidden="1" x14ac:dyDescent="0.3">
      <c r="A2991" t="s">
        <v>417</v>
      </c>
      <c r="B2991">
        <f t="shared" si="214"/>
        <v>400219</v>
      </c>
      <c r="C2991">
        <v>219</v>
      </c>
      <c r="D2991">
        <f>VLOOKUP($B2991,TrialDesign!$E$2:$I$1147,5,FALSE)</f>
        <v>8</v>
      </c>
      <c r="E2991" t="str">
        <f>VLOOKUP($B2991,TrialDesign!$E$2:$I$1147,3,FALSE)</f>
        <v>Nil</v>
      </c>
      <c r="F2991" t="str">
        <f>VLOOKUP($B2991,TrialDesign!$E$2:$I$1147,4,FALSE)</f>
        <v>BattenWinter</v>
      </c>
      <c r="G2991" s="1">
        <v>41984</v>
      </c>
      <c r="H2991" s="1" t="str">
        <f>VLOOKUP(B2991,TrialDesign!$E$2:$J$1147,6,FALSE)</f>
        <v>None_8h</v>
      </c>
      <c r="K2991">
        <v>2</v>
      </c>
      <c r="M2991">
        <v>13</v>
      </c>
      <c r="O2991">
        <v>238</v>
      </c>
      <c r="V2991">
        <v>4</v>
      </c>
      <c r="W2991">
        <f>VLOOKUP(H2991&amp;"_"&amp;M2991+1,'Leaf lengths'!$J$6:$Q$104,VLOOKUP(F2991,'Leaf lengths'!$S$1:$T$6,2,FALSE),FALSE)</f>
        <v>260</v>
      </c>
      <c r="X2991">
        <f t="shared" si="217"/>
        <v>0</v>
      </c>
      <c r="Y2991">
        <f t="shared" si="216"/>
        <v>13</v>
      </c>
      <c r="Z2991" t="str">
        <f t="shared" si="215"/>
        <v/>
      </c>
      <c r="AD2991" t="str">
        <f t="shared" si="218"/>
        <v>FLN</v>
      </c>
    </row>
    <row r="2992" spans="1:30" hidden="1" x14ac:dyDescent="0.3">
      <c r="A2992" t="s">
        <v>417</v>
      </c>
      <c r="B2992">
        <f t="shared" si="214"/>
        <v>400219</v>
      </c>
      <c r="C2992">
        <v>219</v>
      </c>
      <c r="D2992">
        <f>VLOOKUP($B2992,TrialDesign!$E$2:$I$1147,5,FALSE)</f>
        <v>8</v>
      </c>
      <c r="E2992" t="str">
        <f>VLOOKUP($B2992,TrialDesign!$E$2:$I$1147,3,FALSE)</f>
        <v>Nil</v>
      </c>
      <c r="F2992" t="str">
        <f>VLOOKUP($B2992,TrialDesign!$E$2:$I$1147,4,FALSE)</f>
        <v>BattenWinter</v>
      </c>
      <c r="G2992" s="1">
        <v>41984</v>
      </c>
      <c r="H2992" s="1" t="str">
        <f>VLOOKUP(B2992,TrialDesign!$E$2:$J$1147,6,FALSE)</f>
        <v>None_8h</v>
      </c>
      <c r="K2992">
        <v>3</v>
      </c>
      <c r="M2992">
        <v>15</v>
      </c>
      <c r="O2992">
        <v>332</v>
      </c>
      <c r="V2992">
        <v>5</v>
      </c>
      <c r="W2992">
        <f>VLOOKUP(H2992&amp;"_"&amp;M2992+1,'Leaf lengths'!$J$6:$Q$104,VLOOKUP(F2992,'Leaf lengths'!$S$1:$T$6,2,FALSE),FALSE)</f>
        <v>260</v>
      </c>
      <c r="X2992">
        <f t="shared" si="217"/>
        <v>0</v>
      </c>
      <c r="Y2992">
        <f t="shared" si="216"/>
        <v>15</v>
      </c>
      <c r="Z2992" t="str">
        <f t="shared" si="215"/>
        <v/>
      </c>
      <c r="AD2992" t="str">
        <f t="shared" si="218"/>
        <v>FLN</v>
      </c>
    </row>
    <row r="2993" spans="1:30" hidden="1" x14ac:dyDescent="0.3">
      <c r="A2993" t="s">
        <v>417</v>
      </c>
      <c r="B2993">
        <f t="shared" si="214"/>
        <v>400219</v>
      </c>
      <c r="C2993">
        <v>219</v>
      </c>
      <c r="D2993">
        <f>VLOOKUP($B2993,TrialDesign!$E$2:$I$1147,5,FALSE)</f>
        <v>8</v>
      </c>
      <c r="E2993" t="str">
        <f>VLOOKUP($B2993,TrialDesign!$E$2:$I$1147,3,FALSE)</f>
        <v>Nil</v>
      </c>
      <c r="F2993" t="str">
        <f>VLOOKUP($B2993,TrialDesign!$E$2:$I$1147,4,FALSE)</f>
        <v>BattenWinter</v>
      </c>
      <c r="G2993" s="1">
        <v>41984</v>
      </c>
      <c r="H2993" s="1" t="str">
        <f>VLOOKUP(B2993,TrialDesign!$E$2:$J$1147,6,FALSE)</f>
        <v>None_8h</v>
      </c>
      <c r="K2993">
        <v>4</v>
      </c>
      <c r="M2993">
        <v>14</v>
      </c>
      <c r="O2993">
        <v>313</v>
      </c>
      <c r="V2993">
        <v>5</v>
      </c>
      <c r="W2993">
        <f>VLOOKUP(H2993&amp;"_"&amp;M2993+1,'Leaf lengths'!$J$6:$Q$104,VLOOKUP(F2993,'Leaf lengths'!$S$1:$T$6,2,FALSE),FALSE)</f>
        <v>260</v>
      </c>
      <c r="X2993">
        <f t="shared" si="217"/>
        <v>0</v>
      </c>
      <c r="Y2993">
        <f t="shared" si="216"/>
        <v>14</v>
      </c>
      <c r="Z2993" t="str">
        <f t="shared" si="215"/>
        <v/>
      </c>
      <c r="AD2993" t="str">
        <f t="shared" si="218"/>
        <v>FLN</v>
      </c>
    </row>
    <row r="2994" spans="1:30" hidden="1" x14ac:dyDescent="0.3">
      <c r="A2994" t="s">
        <v>417</v>
      </c>
      <c r="B2994">
        <f t="shared" si="214"/>
        <v>400221</v>
      </c>
      <c r="C2994">
        <v>221</v>
      </c>
      <c r="D2994">
        <f>VLOOKUP($B2994,TrialDesign!$E$2:$I$1147,5,FALSE)</f>
        <v>8</v>
      </c>
      <c r="E2994" t="str">
        <f>VLOOKUP($B2994,TrialDesign!$E$2:$I$1147,3,FALSE)</f>
        <v>Nil</v>
      </c>
      <c r="F2994" t="str">
        <f>VLOOKUP($B2994,TrialDesign!$E$2:$I$1147,4,FALSE)</f>
        <v>BattenWinter</v>
      </c>
      <c r="G2994" s="1">
        <v>41984</v>
      </c>
      <c r="H2994" s="1" t="str">
        <f>VLOOKUP(B2994,TrialDesign!$E$2:$J$1147,6,FALSE)</f>
        <v>None_8h</v>
      </c>
      <c r="I2994" s="10">
        <v>41984</v>
      </c>
      <c r="J2994" t="s">
        <v>349</v>
      </c>
      <c r="K2994">
        <v>1</v>
      </c>
      <c r="M2994">
        <v>14</v>
      </c>
      <c r="O2994">
        <v>218</v>
      </c>
      <c r="S2994">
        <v>14</v>
      </c>
      <c r="V2994">
        <v>4</v>
      </c>
      <c r="W2994">
        <f>VLOOKUP(H2994&amp;"_"&amp;M2994+1,'Leaf lengths'!$J$6:$Q$104,VLOOKUP(F2994,'Leaf lengths'!$S$1:$T$6,2,FALSE),FALSE)</f>
        <v>260</v>
      </c>
      <c r="X2994">
        <f t="shared" si="217"/>
        <v>0</v>
      </c>
      <c r="Y2994">
        <f t="shared" si="216"/>
        <v>14</v>
      </c>
      <c r="Z2994">
        <f t="shared" si="215"/>
        <v>28</v>
      </c>
      <c r="AD2994" t="str">
        <f t="shared" si="218"/>
        <v>FLN</v>
      </c>
    </row>
    <row r="2995" spans="1:30" hidden="1" x14ac:dyDescent="0.3">
      <c r="A2995" t="s">
        <v>417</v>
      </c>
      <c r="B2995">
        <f t="shared" si="214"/>
        <v>400221</v>
      </c>
      <c r="C2995">
        <v>221</v>
      </c>
      <c r="D2995">
        <f>VLOOKUP($B2995,TrialDesign!$E$2:$I$1147,5,FALSE)</f>
        <v>8</v>
      </c>
      <c r="E2995" t="str">
        <f>VLOOKUP($B2995,TrialDesign!$E$2:$I$1147,3,FALSE)</f>
        <v>Nil</v>
      </c>
      <c r="F2995" t="str">
        <f>VLOOKUP($B2995,TrialDesign!$E$2:$I$1147,4,FALSE)</f>
        <v>BattenWinter</v>
      </c>
      <c r="G2995" s="1">
        <v>41984</v>
      </c>
      <c r="H2995" s="1" t="str">
        <f>VLOOKUP(B2995,TrialDesign!$E$2:$J$1147,6,FALSE)</f>
        <v>None_8h</v>
      </c>
      <c r="K2995">
        <v>2</v>
      </c>
      <c r="M2995">
        <v>14</v>
      </c>
      <c r="O2995">
        <v>207</v>
      </c>
      <c r="S2995">
        <v>13</v>
      </c>
      <c r="V2995">
        <v>3</v>
      </c>
      <c r="W2995">
        <f>VLOOKUP(H2995&amp;"_"&amp;M2995+1,'Leaf lengths'!$J$6:$Q$104,VLOOKUP(F2995,'Leaf lengths'!$S$1:$T$6,2,FALSE),FALSE)</f>
        <v>260</v>
      </c>
      <c r="X2995">
        <f t="shared" si="217"/>
        <v>0</v>
      </c>
      <c r="Y2995">
        <f t="shared" si="216"/>
        <v>14</v>
      </c>
      <c r="Z2995">
        <f t="shared" si="215"/>
        <v>27</v>
      </c>
      <c r="AD2995" t="str">
        <f t="shared" si="218"/>
        <v>FLN</v>
      </c>
    </row>
    <row r="2996" spans="1:30" hidden="1" x14ac:dyDescent="0.3">
      <c r="A2996" t="s">
        <v>417</v>
      </c>
      <c r="B2996">
        <f t="shared" si="214"/>
        <v>400221</v>
      </c>
      <c r="C2996">
        <v>221</v>
      </c>
      <c r="D2996">
        <f>VLOOKUP($B2996,TrialDesign!$E$2:$I$1147,5,FALSE)</f>
        <v>8</v>
      </c>
      <c r="E2996" t="str">
        <f>VLOOKUP($B2996,TrialDesign!$E$2:$I$1147,3,FALSE)</f>
        <v>Nil</v>
      </c>
      <c r="F2996" t="str">
        <f>VLOOKUP($B2996,TrialDesign!$E$2:$I$1147,4,FALSE)</f>
        <v>BattenWinter</v>
      </c>
      <c r="G2996" s="1">
        <v>41984</v>
      </c>
      <c r="H2996" s="1" t="str">
        <f>VLOOKUP(B2996,TrialDesign!$E$2:$J$1147,6,FALSE)</f>
        <v>None_8h</v>
      </c>
      <c r="K2996">
        <v>3</v>
      </c>
      <c r="M2996">
        <v>15</v>
      </c>
      <c r="O2996">
        <v>260</v>
      </c>
      <c r="V2996">
        <v>3</v>
      </c>
      <c r="W2996">
        <f>VLOOKUP(H2996&amp;"_"&amp;M2996+1,'Leaf lengths'!$J$6:$Q$104,VLOOKUP(F2996,'Leaf lengths'!$S$1:$T$6,2,FALSE),FALSE)</f>
        <v>260</v>
      </c>
      <c r="X2996">
        <f t="shared" si="217"/>
        <v>0</v>
      </c>
      <c r="Y2996">
        <f t="shared" si="216"/>
        <v>15</v>
      </c>
      <c r="Z2996" t="str">
        <f t="shared" si="215"/>
        <v/>
      </c>
      <c r="AD2996" t="str">
        <f t="shared" si="218"/>
        <v>FLN</v>
      </c>
    </row>
    <row r="2997" spans="1:30" hidden="1" x14ac:dyDescent="0.3">
      <c r="A2997" t="s">
        <v>417</v>
      </c>
      <c r="B2997">
        <f t="shared" si="214"/>
        <v>400221</v>
      </c>
      <c r="C2997">
        <v>221</v>
      </c>
      <c r="D2997">
        <f>VLOOKUP($B2997,TrialDesign!$E$2:$I$1147,5,FALSE)</f>
        <v>8</v>
      </c>
      <c r="E2997" t="str">
        <f>VLOOKUP($B2997,TrialDesign!$E$2:$I$1147,3,FALSE)</f>
        <v>Nil</v>
      </c>
      <c r="F2997" t="str">
        <f>VLOOKUP($B2997,TrialDesign!$E$2:$I$1147,4,FALSE)</f>
        <v>BattenWinter</v>
      </c>
      <c r="G2997" s="1">
        <v>41984</v>
      </c>
      <c r="H2997" s="1" t="str">
        <f>VLOOKUP(B2997,TrialDesign!$E$2:$J$1147,6,FALSE)</f>
        <v>None_8h</v>
      </c>
      <c r="K2997">
        <v>4</v>
      </c>
      <c r="M2997">
        <v>14</v>
      </c>
      <c r="O2997">
        <v>243</v>
      </c>
      <c r="V2997">
        <v>3</v>
      </c>
      <c r="W2997">
        <f>VLOOKUP(H2997&amp;"_"&amp;M2997+1,'Leaf lengths'!$J$6:$Q$104,VLOOKUP(F2997,'Leaf lengths'!$S$1:$T$6,2,FALSE),FALSE)</f>
        <v>260</v>
      </c>
      <c r="X2997">
        <f t="shared" si="217"/>
        <v>0</v>
      </c>
      <c r="Y2997">
        <f t="shared" si="216"/>
        <v>14</v>
      </c>
      <c r="Z2997" t="str">
        <f t="shared" si="215"/>
        <v/>
      </c>
      <c r="AD2997" t="str">
        <f t="shared" si="218"/>
        <v>FLN</v>
      </c>
    </row>
    <row r="2998" spans="1:30" hidden="1" x14ac:dyDescent="0.3">
      <c r="A2998" t="s">
        <v>417</v>
      </c>
      <c r="B2998">
        <f t="shared" si="214"/>
        <v>400242</v>
      </c>
      <c r="C2998">
        <v>242</v>
      </c>
      <c r="D2998">
        <f>VLOOKUP($B2998,TrialDesign!$E$2:$I$1147,5,FALSE)</f>
        <v>8</v>
      </c>
      <c r="E2998" t="str">
        <f>VLOOKUP($B2998,TrialDesign!$E$2:$I$1147,3,FALSE)</f>
        <v>Nil</v>
      </c>
      <c r="F2998" t="str">
        <f>VLOOKUP($B2998,TrialDesign!$E$2:$I$1147,4,FALSE)</f>
        <v>BattenWinter</v>
      </c>
      <c r="G2998" s="1">
        <v>41984</v>
      </c>
      <c r="H2998" s="1" t="str">
        <f>VLOOKUP(B2998,TrialDesign!$E$2:$J$1147,6,FALSE)</f>
        <v>None_8h</v>
      </c>
      <c r="J2998" t="s">
        <v>356</v>
      </c>
      <c r="K2998">
        <v>1</v>
      </c>
      <c r="M2998">
        <v>13</v>
      </c>
      <c r="O2998">
        <v>313</v>
      </c>
      <c r="V2998">
        <v>6</v>
      </c>
      <c r="W2998">
        <f>VLOOKUP(H2998&amp;"_"&amp;M2998+1,'Leaf lengths'!$J$6:$Q$104,VLOOKUP(F2998,'Leaf lengths'!$S$1:$T$6,2,FALSE),FALSE)</f>
        <v>260</v>
      </c>
      <c r="X2998">
        <f t="shared" si="217"/>
        <v>0</v>
      </c>
      <c r="Y2998">
        <f t="shared" si="216"/>
        <v>13</v>
      </c>
      <c r="Z2998" t="str">
        <f t="shared" si="215"/>
        <v/>
      </c>
      <c r="AD2998" t="str">
        <f t="shared" si="218"/>
        <v>FLN</v>
      </c>
    </row>
    <row r="2999" spans="1:30" hidden="1" x14ac:dyDescent="0.3">
      <c r="A2999" t="s">
        <v>417</v>
      </c>
      <c r="B2999">
        <f t="shared" si="214"/>
        <v>400242</v>
      </c>
      <c r="C2999">
        <v>242</v>
      </c>
      <c r="D2999">
        <f>VLOOKUP($B2999,TrialDesign!$E$2:$I$1147,5,FALSE)</f>
        <v>8</v>
      </c>
      <c r="E2999" t="str">
        <f>VLOOKUP($B2999,TrialDesign!$E$2:$I$1147,3,FALSE)</f>
        <v>Nil</v>
      </c>
      <c r="F2999" t="str">
        <f>VLOOKUP($B2999,TrialDesign!$E$2:$I$1147,4,FALSE)</f>
        <v>BattenWinter</v>
      </c>
      <c r="G2999" s="1">
        <v>41984</v>
      </c>
      <c r="H2999" s="1" t="str">
        <f>VLOOKUP(B2999,TrialDesign!$E$2:$J$1147,6,FALSE)</f>
        <v>None_8h</v>
      </c>
      <c r="K2999">
        <v>2</v>
      </c>
      <c r="M2999">
        <v>13</v>
      </c>
      <c r="O2999">
        <v>352</v>
      </c>
      <c r="V2999">
        <v>5</v>
      </c>
      <c r="W2999">
        <f>VLOOKUP(H2999&amp;"_"&amp;M2999+1,'Leaf lengths'!$J$6:$Q$104,VLOOKUP(F2999,'Leaf lengths'!$S$1:$T$6,2,FALSE),FALSE)</f>
        <v>260</v>
      </c>
      <c r="X2999">
        <f t="shared" si="217"/>
        <v>0</v>
      </c>
      <c r="Y2999">
        <f t="shared" si="216"/>
        <v>13</v>
      </c>
      <c r="Z2999" t="str">
        <f t="shared" si="215"/>
        <v/>
      </c>
      <c r="AD2999" t="str">
        <f t="shared" si="218"/>
        <v>FLN</v>
      </c>
    </row>
    <row r="3000" spans="1:30" hidden="1" x14ac:dyDescent="0.3">
      <c r="A3000" t="s">
        <v>417</v>
      </c>
      <c r="B3000">
        <f t="shared" si="214"/>
        <v>400242</v>
      </c>
      <c r="C3000">
        <v>242</v>
      </c>
      <c r="D3000">
        <f>VLOOKUP($B3000,TrialDesign!$E$2:$I$1147,5,FALSE)</f>
        <v>8</v>
      </c>
      <c r="E3000" t="str">
        <f>VLOOKUP($B3000,TrialDesign!$E$2:$I$1147,3,FALSE)</f>
        <v>Nil</v>
      </c>
      <c r="F3000" t="str">
        <f>VLOOKUP($B3000,TrialDesign!$E$2:$I$1147,4,FALSE)</f>
        <v>BattenWinter</v>
      </c>
      <c r="G3000" s="1">
        <v>41984</v>
      </c>
      <c r="H3000" s="1" t="str">
        <f>VLOOKUP(B3000,TrialDesign!$E$2:$J$1147,6,FALSE)</f>
        <v>None_8h</v>
      </c>
      <c r="K3000">
        <v>3</v>
      </c>
      <c r="M3000">
        <v>15</v>
      </c>
      <c r="O3000">
        <v>327</v>
      </c>
      <c r="V3000">
        <v>4</v>
      </c>
      <c r="W3000">
        <f>VLOOKUP(H3000&amp;"_"&amp;M3000+1,'Leaf lengths'!$J$6:$Q$104,VLOOKUP(F3000,'Leaf lengths'!$S$1:$T$6,2,FALSE),FALSE)</f>
        <v>260</v>
      </c>
      <c r="X3000">
        <f t="shared" si="217"/>
        <v>0</v>
      </c>
      <c r="Y3000">
        <f t="shared" si="216"/>
        <v>15</v>
      </c>
      <c r="Z3000" t="str">
        <f t="shared" si="215"/>
        <v/>
      </c>
      <c r="AD3000" t="str">
        <f t="shared" si="218"/>
        <v>FLN</v>
      </c>
    </row>
    <row r="3001" spans="1:30" hidden="1" x14ac:dyDescent="0.3">
      <c r="A3001" t="s">
        <v>417</v>
      </c>
      <c r="B3001">
        <f t="shared" si="214"/>
        <v>400242</v>
      </c>
      <c r="C3001">
        <v>242</v>
      </c>
      <c r="D3001">
        <f>VLOOKUP($B3001,TrialDesign!$E$2:$I$1147,5,FALSE)</f>
        <v>8</v>
      </c>
      <c r="E3001" t="str">
        <f>VLOOKUP($B3001,TrialDesign!$E$2:$I$1147,3,FALSE)</f>
        <v>Nil</v>
      </c>
      <c r="F3001" t="str">
        <f>VLOOKUP($B3001,TrialDesign!$E$2:$I$1147,4,FALSE)</f>
        <v>BattenWinter</v>
      </c>
      <c r="G3001" s="1">
        <v>41984</v>
      </c>
      <c r="H3001" s="1" t="str">
        <f>VLOOKUP(B3001,TrialDesign!$E$2:$J$1147,6,FALSE)</f>
        <v>None_8h</v>
      </c>
      <c r="K3001">
        <v>4</v>
      </c>
      <c r="M3001">
        <v>14</v>
      </c>
      <c r="O3001">
        <v>290</v>
      </c>
      <c r="S3001">
        <v>11</v>
      </c>
      <c r="V3001">
        <v>5</v>
      </c>
      <c r="W3001">
        <f>VLOOKUP(H3001&amp;"_"&amp;M3001+1,'Leaf lengths'!$J$6:$Q$104,VLOOKUP(F3001,'Leaf lengths'!$S$1:$T$6,2,FALSE),FALSE)</f>
        <v>260</v>
      </c>
      <c r="X3001">
        <f t="shared" si="217"/>
        <v>0</v>
      </c>
      <c r="Y3001">
        <f t="shared" si="216"/>
        <v>14</v>
      </c>
      <c r="Z3001">
        <f t="shared" si="215"/>
        <v>25</v>
      </c>
      <c r="AD3001" t="str">
        <f t="shared" si="218"/>
        <v>FLN</v>
      </c>
    </row>
    <row r="3002" spans="1:30" hidden="1" x14ac:dyDescent="0.3">
      <c r="A3002" t="s">
        <v>417</v>
      </c>
      <c r="B3002">
        <f t="shared" si="214"/>
        <v>400243</v>
      </c>
      <c r="C3002">
        <v>243</v>
      </c>
      <c r="D3002">
        <f>VLOOKUP($B3002,TrialDesign!$E$2:$I$1147,5,FALSE)</f>
        <v>8</v>
      </c>
      <c r="E3002" t="str">
        <f>VLOOKUP($B3002,TrialDesign!$E$2:$I$1147,3,FALSE)</f>
        <v>Nil</v>
      </c>
      <c r="F3002" t="str">
        <f>VLOOKUP($B3002,TrialDesign!$E$2:$I$1147,4,FALSE)</f>
        <v>BattenWinter</v>
      </c>
      <c r="G3002" s="1">
        <v>41984</v>
      </c>
      <c r="H3002" s="1" t="str">
        <f>VLOOKUP(B3002,TrialDesign!$E$2:$J$1147,6,FALSE)</f>
        <v>None_8h</v>
      </c>
      <c r="J3002" t="s">
        <v>350</v>
      </c>
      <c r="K3002">
        <v>1</v>
      </c>
      <c r="M3002">
        <v>13</v>
      </c>
      <c r="O3002">
        <v>279</v>
      </c>
      <c r="S3002">
        <v>13</v>
      </c>
      <c r="V3002">
        <v>5</v>
      </c>
      <c r="W3002">
        <f>VLOOKUP(H3002&amp;"_"&amp;M3002+1,'Leaf lengths'!$J$6:$Q$104,VLOOKUP(F3002,'Leaf lengths'!$S$1:$T$6,2,FALSE),FALSE)</f>
        <v>260</v>
      </c>
      <c r="X3002">
        <f t="shared" si="217"/>
        <v>0</v>
      </c>
      <c r="Y3002">
        <f t="shared" si="216"/>
        <v>13</v>
      </c>
      <c r="Z3002">
        <f t="shared" si="215"/>
        <v>26</v>
      </c>
      <c r="AD3002" t="str">
        <f t="shared" si="218"/>
        <v>FLN</v>
      </c>
    </row>
    <row r="3003" spans="1:30" hidden="1" x14ac:dyDescent="0.3">
      <c r="A3003" t="s">
        <v>417</v>
      </c>
      <c r="B3003">
        <f t="shared" si="214"/>
        <v>400243</v>
      </c>
      <c r="C3003">
        <v>243</v>
      </c>
      <c r="D3003">
        <f>VLOOKUP($B3003,TrialDesign!$E$2:$I$1147,5,FALSE)</f>
        <v>8</v>
      </c>
      <c r="E3003" t="str">
        <f>VLOOKUP($B3003,TrialDesign!$E$2:$I$1147,3,FALSE)</f>
        <v>Nil</v>
      </c>
      <c r="F3003" t="str">
        <f>VLOOKUP($B3003,TrialDesign!$E$2:$I$1147,4,FALSE)</f>
        <v>BattenWinter</v>
      </c>
      <c r="G3003" s="1">
        <v>41984</v>
      </c>
      <c r="H3003" s="1" t="str">
        <f>VLOOKUP(B3003,TrialDesign!$E$2:$J$1147,6,FALSE)</f>
        <v>None_8h</v>
      </c>
      <c r="K3003">
        <v>2</v>
      </c>
      <c r="M3003">
        <v>12</v>
      </c>
      <c r="O3003">
        <v>200</v>
      </c>
      <c r="S3003">
        <v>15</v>
      </c>
      <c r="V3003">
        <v>4</v>
      </c>
      <c r="W3003">
        <f>VLOOKUP(H3003&amp;"_"&amp;M3003+1,'Leaf lengths'!$J$6:$Q$104,VLOOKUP(F3003,'Leaf lengths'!$S$1:$T$6,2,FALSE),FALSE)</f>
        <v>260</v>
      </c>
      <c r="X3003">
        <f t="shared" si="217"/>
        <v>0</v>
      </c>
      <c r="Y3003">
        <f t="shared" si="216"/>
        <v>12</v>
      </c>
      <c r="Z3003">
        <f t="shared" si="215"/>
        <v>27</v>
      </c>
      <c r="AD3003" t="str">
        <f t="shared" si="218"/>
        <v>FLN</v>
      </c>
    </row>
    <row r="3004" spans="1:30" hidden="1" x14ac:dyDescent="0.3">
      <c r="A3004" t="s">
        <v>417</v>
      </c>
      <c r="B3004">
        <f t="shared" si="214"/>
        <v>400243</v>
      </c>
      <c r="C3004">
        <v>243</v>
      </c>
      <c r="D3004">
        <f>VLOOKUP($B3004,TrialDesign!$E$2:$I$1147,5,FALSE)</f>
        <v>8</v>
      </c>
      <c r="E3004" t="str">
        <f>VLOOKUP($B3004,TrialDesign!$E$2:$I$1147,3,FALSE)</f>
        <v>Nil</v>
      </c>
      <c r="F3004" t="str">
        <f>VLOOKUP($B3004,TrialDesign!$E$2:$I$1147,4,FALSE)</f>
        <v>BattenWinter</v>
      </c>
      <c r="G3004" s="1">
        <v>41984</v>
      </c>
      <c r="H3004" s="1" t="str">
        <f>VLOOKUP(B3004,TrialDesign!$E$2:$J$1147,6,FALSE)</f>
        <v>None_8h</v>
      </c>
      <c r="K3004">
        <v>3</v>
      </c>
      <c r="M3004">
        <v>14</v>
      </c>
      <c r="O3004">
        <v>230</v>
      </c>
      <c r="V3004">
        <v>4</v>
      </c>
      <c r="W3004">
        <f>VLOOKUP(H3004&amp;"_"&amp;M3004+1,'Leaf lengths'!$J$6:$Q$104,VLOOKUP(F3004,'Leaf lengths'!$S$1:$T$6,2,FALSE),FALSE)</f>
        <v>260</v>
      </c>
      <c r="X3004">
        <f t="shared" si="217"/>
        <v>0</v>
      </c>
      <c r="Y3004">
        <f t="shared" si="216"/>
        <v>14</v>
      </c>
      <c r="Z3004" t="str">
        <f t="shared" si="215"/>
        <v/>
      </c>
      <c r="AD3004" t="str">
        <f t="shared" si="218"/>
        <v>FLN</v>
      </c>
    </row>
    <row r="3005" spans="1:30" hidden="1" x14ac:dyDescent="0.3">
      <c r="A3005" t="s">
        <v>417</v>
      </c>
      <c r="B3005">
        <f t="shared" si="214"/>
        <v>400243</v>
      </c>
      <c r="C3005">
        <v>243</v>
      </c>
      <c r="D3005">
        <f>VLOOKUP($B3005,TrialDesign!$E$2:$I$1147,5,FALSE)</f>
        <v>8</v>
      </c>
      <c r="E3005" t="str">
        <f>VLOOKUP($B3005,TrialDesign!$E$2:$I$1147,3,FALSE)</f>
        <v>Nil</v>
      </c>
      <c r="F3005" t="str">
        <f>VLOOKUP($B3005,TrialDesign!$E$2:$I$1147,4,FALSE)</f>
        <v>BattenWinter</v>
      </c>
      <c r="G3005" s="1">
        <v>41984</v>
      </c>
      <c r="H3005" s="1" t="str">
        <f>VLOOKUP(B3005,TrialDesign!$E$2:$J$1147,6,FALSE)</f>
        <v>None_8h</v>
      </c>
      <c r="K3005">
        <v>4</v>
      </c>
      <c r="M3005">
        <v>14</v>
      </c>
      <c r="O3005">
        <v>252</v>
      </c>
      <c r="S3005">
        <v>17</v>
      </c>
      <c r="V3005">
        <v>4</v>
      </c>
      <c r="W3005">
        <f>VLOOKUP(H3005&amp;"_"&amp;M3005+1,'Leaf lengths'!$J$6:$Q$104,VLOOKUP(F3005,'Leaf lengths'!$S$1:$T$6,2,FALSE),FALSE)</f>
        <v>260</v>
      </c>
      <c r="X3005">
        <f t="shared" si="217"/>
        <v>0</v>
      </c>
      <c r="Y3005">
        <f t="shared" si="216"/>
        <v>14</v>
      </c>
      <c r="Z3005">
        <f t="shared" si="215"/>
        <v>31</v>
      </c>
      <c r="AD3005" t="str">
        <f t="shared" si="218"/>
        <v>FLN</v>
      </c>
    </row>
    <row r="3006" spans="1:30" hidden="1" x14ac:dyDescent="0.3">
      <c r="A3006" t="s">
        <v>417</v>
      </c>
      <c r="B3006">
        <f t="shared" si="214"/>
        <v>400247</v>
      </c>
      <c r="C3006">
        <v>247</v>
      </c>
      <c r="D3006">
        <f>VLOOKUP($B3006,TrialDesign!$E$2:$I$1147,5,FALSE)</f>
        <v>8</v>
      </c>
      <c r="E3006" t="str">
        <f>VLOOKUP($B3006,TrialDesign!$E$2:$I$1147,3,FALSE)</f>
        <v>Nil</v>
      </c>
      <c r="F3006" t="str">
        <f>VLOOKUP($B3006,TrialDesign!$E$2:$I$1147,4,FALSE)</f>
        <v>BattenWinter</v>
      </c>
      <c r="G3006" s="1">
        <v>41984</v>
      </c>
      <c r="H3006" s="1" t="str">
        <f>VLOOKUP(B3006,TrialDesign!$E$2:$J$1147,6,FALSE)</f>
        <v>None_8h</v>
      </c>
      <c r="J3006" t="s">
        <v>354</v>
      </c>
      <c r="K3006">
        <v>1</v>
      </c>
      <c r="M3006">
        <v>14</v>
      </c>
      <c r="O3006">
        <v>292</v>
      </c>
      <c r="S3006">
        <v>14</v>
      </c>
      <c r="V3006">
        <v>4</v>
      </c>
      <c r="W3006">
        <f>VLOOKUP(H3006&amp;"_"&amp;M3006+1,'Leaf lengths'!$J$6:$Q$104,VLOOKUP(F3006,'Leaf lengths'!$S$1:$T$6,2,FALSE),FALSE)</f>
        <v>260</v>
      </c>
      <c r="X3006">
        <f t="shared" si="217"/>
        <v>0</v>
      </c>
      <c r="Y3006">
        <f t="shared" si="216"/>
        <v>14</v>
      </c>
      <c r="Z3006">
        <f t="shared" si="215"/>
        <v>28</v>
      </c>
      <c r="AD3006" t="str">
        <f t="shared" si="218"/>
        <v>FLN</v>
      </c>
    </row>
    <row r="3007" spans="1:30" hidden="1" x14ac:dyDescent="0.3">
      <c r="A3007" t="s">
        <v>417</v>
      </c>
      <c r="B3007">
        <f t="shared" si="214"/>
        <v>400247</v>
      </c>
      <c r="C3007">
        <v>247</v>
      </c>
      <c r="D3007">
        <f>VLOOKUP($B3007,TrialDesign!$E$2:$I$1147,5,FALSE)</f>
        <v>8</v>
      </c>
      <c r="E3007" t="str">
        <f>VLOOKUP($B3007,TrialDesign!$E$2:$I$1147,3,FALSE)</f>
        <v>Nil</v>
      </c>
      <c r="F3007" t="str">
        <f>VLOOKUP($B3007,TrialDesign!$E$2:$I$1147,4,FALSE)</f>
        <v>BattenWinter</v>
      </c>
      <c r="G3007" s="1">
        <v>41984</v>
      </c>
      <c r="H3007" s="1" t="str">
        <f>VLOOKUP(B3007,TrialDesign!$E$2:$J$1147,6,FALSE)</f>
        <v>None_8h</v>
      </c>
      <c r="K3007">
        <v>2</v>
      </c>
      <c r="M3007">
        <v>13</v>
      </c>
      <c r="O3007">
        <v>300</v>
      </c>
      <c r="S3007">
        <v>16</v>
      </c>
      <c r="V3007">
        <v>6</v>
      </c>
      <c r="W3007">
        <f>VLOOKUP(H3007&amp;"_"&amp;M3007+1,'Leaf lengths'!$J$6:$Q$104,VLOOKUP(F3007,'Leaf lengths'!$S$1:$T$6,2,FALSE),FALSE)</f>
        <v>260</v>
      </c>
      <c r="X3007">
        <f t="shared" si="217"/>
        <v>0</v>
      </c>
      <c r="Y3007">
        <f t="shared" si="216"/>
        <v>13</v>
      </c>
      <c r="Z3007">
        <f t="shared" si="215"/>
        <v>29</v>
      </c>
      <c r="AD3007" t="str">
        <f t="shared" si="218"/>
        <v>FLN</v>
      </c>
    </row>
    <row r="3008" spans="1:30" hidden="1" x14ac:dyDescent="0.3">
      <c r="A3008" t="s">
        <v>417</v>
      </c>
      <c r="B3008">
        <f t="shared" si="214"/>
        <v>400247</v>
      </c>
      <c r="C3008">
        <v>247</v>
      </c>
      <c r="D3008">
        <f>VLOOKUP($B3008,TrialDesign!$E$2:$I$1147,5,FALSE)</f>
        <v>8</v>
      </c>
      <c r="E3008" t="str">
        <f>VLOOKUP($B3008,TrialDesign!$E$2:$I$1147,3,FALSE)</f>
        <v>Nil</v>
      </c>
      <c r="F3008" t="str">
        <f>VLOOKUP($B3008,TrialDesign!$E$2:$I$1147,4,FALSE)</f>
        <v>BattenWinter</v>
      </c>
      <c r="G3008" s="1">
        <v>41984</v>
      </c>
      <c r="H3008" s="1" t="str">
        <f>VLOOKUP(B3008,TrialDesign!$E$2:$J$1147,6,FALSE)</f>
        <v>None_8h</v>
      </c>
      <c r="K3008">
        <v>3</v>
      </c>
      <c r="M3008">
        <v>13</v>
      </c>
      <c r="O3008">
        <v>292</v>
      </c>
      <c r="V3008">
        <v>4</v>
      </c>
      <c r="W3008">
        <f>VLOOKUP(H3008&amp;"_"&amp;M3008+1,'Leaf lengths'!$J$6:$Q$104,VLOOKUP(F3008,'Leaf lengths'!$S$1:$T$6,2,FALSE),FALSE)</f>
        <v>260</v>
      </c>
      <c r="X3008">
        <f t="shared" si="217"/>
        <v>0</v>
      </c>
      <c r="Y3008">
        <f t="shared" si="216"/>
        <v>13</v>
      </c>
      <c r="Z3008" t="str">
        <f t="shared" si="215"/>
        <v/>
      </c>
      <c r="AD3008" t="str">
        <f t="shared" si="218"/>
        <v>FLN</v>
      </c>
    </row>
    <row r="3009" spans="1:30" hidden="1" x14ac:dyDescent="0.3">
      <c r="A3009" t="s">
        <v>417</v>
      </c>
      <c r="B3009">
        <f t="shared" si="214"/>
        <v>400247</v>
      </c>
      <c r="C3009">
        <v>247</v>
      </c>
      <c r="D3009">
        <f>VLOOKUP($B3009,TrialDesign!$E$2:$I$1147,5,FALSE)</f>
        <v>8</v>
      </c>
      <c r="E3009" t="str">
        <f>VLOOKUP($B3009,TrialDesign!$E$2:$I$1147,3,FALSE)</f>
        <v>Nil</v>
      </c>
      <c r="F3009" t="str">
        <f>VLOOKUP($B3009,TrialDesign!$E$2:$I$1147,4,FALSE)</f>
        <v>BattenWinter</v>
      </c>
      <c r="G3009" s="1">
        <v>41984</v>
      </c>
      <c r="H3009" s="1" t="str">
        <f>VLOOKUP(B3009,TrialDesign!$E$2:$J$1147,6,FALSE)</f>
        <v>None_8h</v>
      </c>
      <c r="K3009">
        <v>4</v>
      </c>
      <c r="M3009">
        <v>14</v>
      </c>
      <c r="O3009">
        <v>265</v>
      </c>
      <c r="S3009">
        <v>16</v>
      </c>
      <c r="V3009">
        <v>4</v>
      </c>
      <c r="W3009">
        <f>VLOOKUP(H3009&amp;"_"&amp;M3009+1,'Leaf lengths'!$J$6:$Q$104,VLOOKUP(F3009,'Leaf lengths'!$S$1:$T$6,2,FALSE),FALSE)</f>
        <v>260</v>
      </c>
      <c r="X3009">
        <f t="shared" si="217"/>
        <v>0</v>
      </c>
      <c r="Y3009">
        <f t="shared" si="216"/>
        <v>14</v>
      </c>
      <c r="Z3009">
        <f t="shared" si="215"/>
        <v>30</v>
      </c>
      <c r="AD3009" t="str">
        <f t="shared" si="218"/>
        <v>FLN</v>
      </c>
    </row>
    <row r="3010" spans="1:30" hidden="1" x14ac:dyDescent="0.3">
      <c r="A3010" t="s">
        <v>417</v>
      </c>
      <c r="B3010">
        <f t="shared" si="214"/>
        <v>400251</v>
      </c>
      <c r="C3010">
        <v>251</v>
      </c>
      <c r="D3010">
        <f>VLOOKUP($B3010,TrialDesign!$E$2:$I$1147,5,FALSE)</f>
        <v>8</v>
      </c>
      <c r="E3010" t="str">
        <f>VLOOKUP($B3010,TrialDesign!$E$2:$I$1147,3,FALSE)</f>
        <v>Nil</v>
      </c>
      <c r="F3010" t="str">
        <f>VLOOKUP($B3010,TrialDesign!$E$2:$I$1147,4,FALSE)</f>
        <v>BattenWinter</v>
      </c>
      <c r="G3010" s="1">
        <v>41984</v>
      </c>
      <c r="H3010" s="1" t="str">
        <f>VLOOKUP(B3010,TrialDesign!$E$2:$J$1147,6,FALSE)</f>
        <v>None_8h</v>
      </c>
      <c r="J3010" t="s">
        <v>363</v>
      </c>
      <c r="K3010">
        <v>1</v>
      </c>
      <c r="M3010">
        <v>14</v>
      </c>
      <c r="O3010">
        <v>357</v>
      </c>
      <c r="S3010">
        <v>11</v>
      </c>
      <c r="V3010">
        <v>7</v>
      </c>
      <c r="W3010">
        <f>VLOOKUP(H3010&amp;"_"&amp;M3010+1,'Leaf lengths'!$J$6:$Q$104,VLOOKUP(F3010,'Leaf lengths'!$S$1:$T$6,2,FALSE),FALSE)</f>
        <v>260</v>
      </c>
      <c r="X3010">
        <f t="shared" si="217"/>
        <v>0</v>
      </c>
      <c r="Y3010">
        <f t="shared" si="216"/>
        <v>14</v>
      </c>
      <c r="Z3010">
        <f t="shared" si="215"/>
        <v>25</v>
      </c>
      <c r="AD3010" t="str">
        <f t="shared" si="218"/>
        <v>FLN</v>
      </c>
    </row>
    <row r="3011" spans="1:30" hidden="1" x14ac:dyDescent="0.3">
      <c r="A3011" t="s">
        <v>417</v>
      </c>
      <c r="B3011">
        <f t="shared" si="214"/>
        <v>400251</v>
      </c>
      <c r="C3011">
        <v>251</v>
      </c>
      <c r="D3011">
        <f>VLOOKUP($B3011,TrialDesign!$E$2:$I$1147,5,FALSE)</f>
        <v>8</v>
      </c>
      <c r="E3011" t="str">
        <f>VLOOKUP($B3011,TrialDesign!$E$2:$I$1147,3,FALSE)</f>
        <v>Nil</v>
      </c>
      <c r="F3011" t="str">
        <f>VLOOKUP($B3011,TrialDesign!$E$2:$I$1147,4,FALSE)</f>
        <v>BattenWinter</v>
      </c>
      <c r="G3011" s="1">
        <v>41984</v>
      </c>
      <c r="H3011" s="1" t="str">
        <f>VLOOKUP(B3011,TrialDesign!$E$2:$J$1147,6,FALSE)</f>
        <v>None_8h</v>
      </c>
      <c r="K3011">
        <v>2</v>
      </c>
      <c r="M3011">
        <v>13</v>
      </c>
      <c r="O3011">
        <v>330</v>
      </c>
      <c r="V3011">
        <v>5</v>
      </c>
      <c r="W3011">
        <f>VLOOKUP(H3011&amp;"_"&amp;M3011+1,'Leaf lengths'!$J$6:$Q$104,VLOOKUP(F3011,'Leaf lengths'!$S$1:$T$6,2,FALSE),FALSE)</f>
        <v>260</v>
      </c>
      <c r="X3011">
        <f t="shared" si="217"/>
        <v>0</v>
      </c>
      <c r="Y3011">
        <f t="shared" si="216"/>
        <v>13</v>
      </c>
      <c r="Z3011" t="str">
        <f t="shared" si="215"/>
        <v/>
      </c>
      <c r="AD3011" t="str">
        <f t="shared" si="218"/>
        <v>FLN</v>
      </c>
    </row>
    <row r="3012" spans="1:30" hidden="1" x14ac:dyDescent="0.3">
      <c r="A3012" t="s">
        <v>417</v>
      </c>
      <c r="B3012">
        <f t="shared" si="214"/>
        <v>400251</v>
      </c>
      <c r="C3012">
        <v>251</v>
      </c>
      <c r="D3012">
        <f>VLOOKUP($B3012,TrialDesign!$E$2:$I$1147,5,FALSE)</f>
        <v>8</v>
      </c>
      <c r="E3012" t="str">
        <f>VLOOKUP($B3012,TrialDesign!$E$2:$I$1147,3,FALSE)</f>
        <v>Nil</v>
      </c>
      <c r="F3012" t="str">
        <f>VLOOKUP($B3012,TrialDesign!$E$2:$I$1147,4,FALSE)</f>
        <v>BattenWinter</v>
      </c>
      <c r="G3012" s="1">
        <v>41984</v>
      </c>
      <c r="H3012" s="1" t="str">
        <f>VLOOKUP(B3012,TrialDesign!$E$2:$J$1147,6,FALSE)</f>
        <v>None_8h</v>
      </c>
      <c r="K3012">
        <v>3</v>
      </c>
      <c r="M3012">
        <v>13</v>
      </c>
      <c r="O3012">
        <v>370</v>
      </c>
      <c r="V3012">
        <v>5</v>
      </c>
      <c r="W3012">
        <f>VLOOKUP(H3012&amp;"_"&amp;M3012+1,'Leaf lengths'!$J$6:$Q$104,VLOOKUP(F3012,'Leaf lengths'!$S$1:$T$6,2,FALSE),FALSE)</f>
        <v>260</v>
      </c>
      <c r="X3012">
        <f t="shared" si="217"/>
        <v>0</v>
      </c>
      <c r="Y3012">
        <f t="shared" si="216"/>
        <v>13</v>
      </c>
      <c r="Z3012" t="str">
        <f t="shared" si="215"/>
        <v/>
      </c>
      <c r="AD3012" t="str">
        <f t="shared" si="218"/>
        <v>FLN</v>
      </c>
    </row>
    <row r="3013" spans="1:30" hidden="1" x14ac:dyDescent="0.3">
      <c r="A3013" t="s">
        <v>417</v>
      </c>
      <c r="B3013">
        <f t="shared" si="214"/>
        <v>400251</v>
      </c>
      <c r="C3013">
        <v>251</v>
      </c>
      <c r="D3013">
        <f>VLOOKUP($B3013,TrialDesign!$E$2:$I$1147,5,FALSE)</f>
        <v>8</v>
      </c>
      <c r="E3013" t="str">
        <f>VLOOKUP($B3013,TrialDesign!$E$2:$I$1147,3,FALSE)</f>
        <v>Nil</v>
      </c>
      <c r="F3013" t="str">
        <f>VLOOKUP($B3013,TrialDesign!$E$2:$I$1147,4,FALSE)</f>
        <v>BattenWinter</v>
      </c>
      <c r="G3013" s="1">
        <v>41984</v>
      </c>
      <c r="H3013" s="1" t="str">
        <f>VLOOKUP(B3013,TrialDesign!$E$2:$J$1147,6,FALSE)</f>
        <v>None_8h</v>
      </c>
      <c r="K3013">
        <v>4</v>
      </c>
      <c r="M3013">
        <v>14</v>
      </c>
      <c r="O3013">
        <v>353</v>
      </c>
      <c r="V3013">
        <v>5</v>
      </c>
      <c r="W3013">
        <f>VLOOKUP(H3013&amp;"_"&amp;M3013+1,'Leaf lengths'!$J$6:$Q$104,VLOOKUP(F3013,'Leaf lengths'!$S$1:$T$6,2,FALSE),FALSE)</f>
        <v>260</v>
      </c>
      <c r="X3013">
        <f t="shared" si="217"/>
        <v>0</v>
      </c>
      <c r="Y3013">
        <f t="shared" si="216"/>
        <v>14</v>
      </c>
      <c r="Z3013" t="str">
        <f t="shared" si="215"/>
        <v/>
      </c>
      <c r="AD3013" t="str">
        <f t="shared" si="218"/>
        <v>FLN</v>
      </c>
    </row>
    <row r="3014" spans="1:30" hidden="1" x14ac:dyDescent="0.3">
      <c r="A3014" t="s">
        <v>417</v>
      </c>
      <c r="B3014">
        <f t="shared" si="214"/>
        <v>400227</v>
      </c>
      <c r="C3014">
        <v>227</v>
      </c>
      <c r="D3014">
        <f>VLOOKUP($B3014,TrialDesign!$E$2:$I$1147,5,FALSE)</f>
        <v>8</v>
      </c>
      <c r="E3014" t="str">
        <f>VLOOKUP($B3014,TrialDesign!$E$2:$I$1147,3,FALSE)</f>
        <v>Nil</v>
      </c>
      <c r="F3014" t="str">
        <f>VLOOKUP($B3014,TrialDesign!$E$2:$I$1147,4,FALSE)</f>
        <v>BattenWinter</v>
      </c>
      <c r="G3014" s="1">
        <v>41985</v>
      </c>
      <c r="H3014" s="1" t="str">
        <f>VLOOKUP(B3014,TrialDesign!$E$2:$J$1147,6,FALSE)</f>
        <v>None_8h</v>
      </c>
      <c r="J3014" t="s">
        <v>381</v>
      </c>
      <c r="K3014">
        <v>1</v>
      </c>
      <c r="M3014">
        <v>14</v>
      </c>
      <c r="O3014">
        <v>310</v>
      </c>
      <c r="V3014">
        <v>4</v>
      </c>
      <c r="W3014">
        <f>VLOOKUP(H3014&amp;"_"&amp;M3014+1,'Leaf lengths'!$J$6:$Q$104,VLOOKUP(F3014,'Leaf lengths'!$S$1:$T$6,2,FALSE),FALSE)</f>
        <v>260</v>
      </c>
      <c r="X3014">
        <f t="shared" si="217"/>
        <v>0</v>
      </c>
      <c r="Y3014">
        <f t="shared" si="216"/>
        <v>14</v>
      </c>
      <c r="Z3014" t="str">
        <f t="shared" si="215"/>
        <v/>
      </c>
      <c r="AD3014" t="str">
        <f t="shared" si="218"/>
        <v>FLN</v>
      </c>
    </row>
    <row r="3015" spans="1:30" hidden="1" x14ac:dyDescent="0.3">
      <c r="A3015" t="s">
        <v>417</v>
      </c>
      <c r="B3015">
        <f t="shared" si="214"/>
        <v>400227</v>
      </c>
      <c r="C3015">
        <v>227</v>
      </c>
      <c r="D3015">
        <f>VLOOKUP($B3015,TrialDesign!$E$2:$I$1147,5,FALSE)</f>
        <v>8</v>
      </c>
      <c r="E3015" t="str">
        <f>VLOOKUP($B3015,TrialDesign!$E$2:$I$1147,3,FALSE)</f>
        <v>Nil</v>
      </c>
      <c r="F3015" t="str">
        <f>VLOOKUP($B3015,TrialDesign!$E$2:$I$1147,4,FALSE)</f>
        <v>BattenWinter</v>
      </c>
      <c r="G3015" s="1">
        <v>41985</v>
      </c>
      <c r="H3015" s="1" t="str">
        <f>VLOOKUP(B3015,TrialDesign!$E$2:$J$1147,6,FALSE)</f>
        <v>None_8h</v>
      </c>
      <c r="K3015">
        <v>2</v>
      </c>
      <c r="M3015">
        <v>12</v>
      </c>
      <c r="O3015">
        <v>335</v>
      </c>
      <c r="V3015">
        <v>4</v>
      </c>
      <c r="W3015">
        <f>VLOOKUP(H3015&amp;"_"&amp;M3015+1,'Leaf lengths'!$J$6:$Q$104,VLOOKUP(F3015,'Leaf lengths'!$S$1:$T$6,2,FALSE),FALSE)</f>
        <v>260</v>
      </c>
      <c r="X3015">
        <f t="shared" si="217"/>
        <v>0</v>
      </c>
      <c r="Y3015">
        <f t="shared" si="216"/>
        <v>12</v>
      </c>
      <c r="Z3015" t="str">
        <f t="shared" si="215"/>
        <v/>
      </c>
      <c r="AD3015" t="str">
        <f t="shared" si="218"/>
        <v>FLN</v>
      </c>
    </row>
    <row r="3016" spans="1:30" hidden="1" x14ac:dyDescent="0.3">
      <c r="A3016" t="s">
        <v>417</v>
      </c>
      <c r="B3016">
        <f t="shared" si="214"/>
        <v>400227</v>
      </c>
      <c r="C3016">
        <v>227</v>
      </c>
      <c r="D3016">
        <f>VLOOKUP($B3016,TrialDesign!$E$2:$I$1147,5,FALSE)</f>
        <v>8</v>
      </c>
      <c r="E3016" t="str">
        <f>VLOOKUP($B3016,TrialDesign!$E$2:$I$1147,3,FALSE)</f>
        <v>Nil</v>
      </c>
      <c r="F3016" t="str">
        <f>VLOOKUP($B3016,TrialDesign!$E$2:$I$1147,4,FALSE)</f>
        <v>BattenWinter</v>
      </c>
      <c r="G3016" s="1">
        <v>41985</v>
      </c>
      <c r="H3016" s="1" t="str">
        <f>VLOOKUP(B3016,TrialDesign!$E$2:$J$1147,6,FALSE)</f>
        <v>None_8h</v>
      </c>
      <c r="K3016">
        <v>3</v>
      </c>
      <c r="M3016">
        <v>14</v>
      </c>
      <c r="O3016">
        <v>340</v>
      </c>
      <c r="V3016">
        <v>4</v>
      </c>
      <c r="W3016">
        <f>VLOOKUP(H3016&amp;"_"&amp;M3016+1,'Leaf lengths'!$J$6:$Q$104,VLOOKUP(F3016,'Leaf lengths'!$S$1:$T$6,2,FALSE),FALSE)</f>
        <v>260</v>
      </c>
      <c r="X3016">
        <f t="shared" si="217"/>
        <v>0</v>
      </c>
      <c r="Y3016">
        <f t="shared" si="216"/>
        <v>14</v>
      </c>
      <c r="Z3016" t="str">
        <f t="shared" si="215"/>
        <v/>
      </c>
      <c r="AD3016" t="str">
        <f t="shared" si="218"/>
        <v>FLN</v>
      </c>
    </row>
    <row r="3017" spans="1:30" hidden="1" x14ac:dyDescent="0.3">
      <c r="A3017" t="s">
        <v>417</v>
      </c>
      <c r="B3017">
        <f t="shared" si="214"/>
        <v>400227</v>
      </c>
      <c r="C3017">
        <v>227</v>
      </c>
      <c r="D3017">
        <f>VLOOKUP($B3017,TrialDesign!$E$2:$I$1147,5,FALSE)</f>
        <v>8</v>
      </c>
      <c r="E3017" t="str">
        <f>VLOOKUP($B3017,TrialDesign!$E$2:$I$1147,3,FALSE)</f>
        <v>Nil</v>
      </c>
      <c r="F3017" t="str">
        <f>VLOOKUP($B3017,TrialDesign!$E$2:$I$1147,4,FALSE)</f>
        <v>BattenWinter</v>
      </c>
      <c r="G3017" s="1">
        <v>41985</v>
      </c>
      <c r="H3017" s="1" t="str">
        <f>VLOOKUP(B3017,TrialDesign!$E$2:$J$1147,6,FALSE)</f>
        <v>None_8h</v>
      </c>
      <c r="K3017">
        <v>4</v>
      </c>
      <c r="M3017">
        <v>13</v>
      </c>
      <c r="O3017">
        <v>325</v>
      </c>
      <c r="V3017">
        <v>4</v>
      </c>
      <c r="W3017">
        <f>VLOOKUP(H3017&amp;"_"&amp;M3017+1,'Leaf lengths'!$J$6:$Q$104,VLOOKUP(F3017,'Leaf lengths'!$S$1:$T$6,2,FALSE),FALSE)</f>
        <v>260</v>
      </c>
      <c r="X3017">
        <f t="shared" si="217"/>
        <v>0</v>
      </c>
      <c r="Y3017">
        <f t="shared" si="216"/>
        <v>13</v>
      </c>
      <c r="Z3017" t="str">
        <f t="shared" si="215"/>
        <v/>
      </c>
      <c r="AD3017" t="str">
        <f t="shared" si="218"/>
        <v>FLN</v>
      </c>
    </row>
    <row r="3018" spans="1:30" hidden="1" x14ac:dyDescent="0.3">
      <c r="A3018" t="s">
        <v>417</v>
      </c>
      <c r="B3018">
        <f t="shared" si="214"/>
        <v>400246</v>
      </c>
      <c r="C3018">
        <v>246</v>
      </c>
      <c r="D3018">
        <f>VLOOKUP($B3018,TrialDesign!$E$2:$I$1147,5,FALSE)</f>
        <v>8</v>
      </c>
      <c r="E3018" t="str">
        <f>VLOOKUP($B3018,TrialDesign!$E$2:$I$1147,3,FALSE)</f>
        <v>Nil</v>
      </c>
      <c r="F3018" t="str">
        <f>VLOOKUP($B3018,TrialDesign!$E$2:$I$1147,4,FALSE)</f>
        <v>BattenWinter</v>
      </c>
      <c r="G3018" s="1">
        <v>41985</v>
      </c>
      <c r="H3018" s="1" t="str">
        <f>VLOOKUP(B3018,TrialDesign!$E$2:$J$1147,6,FALSE)</f>
        <v>None_8h</v>
      </c>
      <c r="J3018" t="s">
        <v>387</v>
      </c>
      <c r="K3018">
        <v>1</v>
      </c>
      <c r="M3018">
        <v>12</v>
      </c>
      <c r="O3018">
        <v>297</v>
      </c>
      <c r="V3018">
        <v>4</v>
      </c>
      <c r="W3018">
        <f>VLOOKUP(H3018&amp;"_"&amp;M3018+1,'Leaf lengths'!$J$6:$Q$104,VLOOKUP(F3018,'Leaf lengths'!$S$1:$T$6,2,FALSE),FALSE)</f>
        <v>260</v>
      </c>
      <c r="X3018">
        <f t="shared" si="217"/>
        <v>0</v>
      </c>
      <c r="Y3018">
        <f t="shared" si="216"/>
        <v>12</v>
      </c>
      <c r="Z3018" t="str">
        <f t="shared" si="215"/>
        <v/>
      </c>
      <c r="AD3018" t="str">
        <f t="shared" si="218"/>
        <v>FLN</v>
      </c>
    </row>
    <row r="3019" spans="1:30" hidden="1" x14ac:dyDescent="0.3">
      <c r="A3019" t="s">
        <v>417</v>
      </c>
      <c r="B3019">
        <f t="shared" si="214"/>
        <v>400246</v>
      </c>
      <c r="C3019">
        <v>246</v>
      </c>
      <c r="D3019">
        <f>VLOOKUP($B3019,TrialDesign!$E$2:$I$1147,5,FALSE)</f>
        <v>8</v>
      </c>
      <c r="E3019" t="str">
        <f>VLOOKUP($B3019,TrialDesign!$E$2:$I$1147,3,FALSE)</f>
        <v>Nil</v>
      </c>
      <c r="F3019" t="str">
        <f>VLOOKUP($B3019,TrialDesign!$E$2:$I$1147,4,FALSE)</f>
        <v>BattenWinter</v>
      </c>
      <c r="G3019" s="1">
        <v>41985</v>
      </c>
      <c r="H3019" s="1" t="str">
        <f>VLOOKUP(B3019,TrialDesign!$E$2:$J$1147,6,FALSE)</f>
        <v>None_8h</v>
      </c>
      <c r="K3019">
        <v>2</v>
      </c>
      <c r="M3019">
        <v>15</v>
      </c>
      <c r="O3019">
        <v>340</v>
      </c>
      <c r="V3019">
        <v>4</v>
      </c>
      <c r="W3019">
        <f>VLOOKUP(H3019&amp;"_"&amp;M3019+1,'Leaf lengths'!$J$6:$Q$104,VLOOKUP(F3019,'Leaf lengths'!$S$1:$T$6,2,FALSE),FALSE)</f>
        <v>260</v>
      </c>
      <c r="X3019">
        <f t="shared" si="217"/>
        <v>0</v>
      </c>
      <c r="Y3019">
        <f t="shared" si="216"/>
        <v>15</v>
      </c>
      <c r="Z3019" t="str">
        <f t="shared" si="215"/>
        <v/>
      </c>
      <c r="AD3019" t="str">
        <f t="shared" si="218"/>
        <v>FLN</v>
      </c>
    </row>
    <row r="3020" spans="1:30" hidden="1" x14ac:dyDescent="0.3">
      <c r="A3020" t="s">
        <v>417</v>
      </c>
      <c r="B3020">
        <f t="shared" si="214"/>
        <v>400246</v>
      </c>
      <c r="C3020">
        <v>246</v>
      </c>
      <c r="D3020">
        <f>VLOOKUP($B3020,TrialDesign!$E$2:$I$1147,5,FALSE)</f>
        <v>8</v>
      </c>
      <c r="E3020" t="str">
        <f>VLOOKUP($B3020,TrialDesign!$E$2:$I$1147,3,FALSE)</f>
        <v>Nil</v>
      </c>
      <c r="F3020" t="str">
        <f>VLOOKUP($B3020,TrialDesign!$E$2:$I$1147,4,FALSE)</f>
        <v>BattenWinter</v>
      </c>
      <c r="G3020" s="1">
        <v>41985</v>
      </c>
      <c r="H3020" s="1" t="str">
        <f>VLOOKUP(B3020,TrialDesign!$E$2:$J$1147,6,FALSE)</f>
        <v>None_8h</v>
      </c>
      <c r="K3020">
        <v>3</v>
      </c>
      <c r="M3020">
        <v>13</v>
      </c>
      <c r="O3020">
        <v>352</v>
      </c>
      <c r="V3020">
        <v>4</v>
      </c>
      <c r="W3020">
        <f>VLOOKUP(H3020&amp;"_"&amp;M3020+1,'Leaf lengths'!$J$6:$Q$104,VLOOKUP(F3020,'Leaf lengths'!$S$1:$T$6,2,FALSE),FALSE)</f>
        <v>260</v>
      </c>
      <c r="X3020">
        <f t="shared" si="217"/>
        <v>0</v>
      </c>
      <c r="Y3020">
        <f t="shared" si="216"/>
        <v>13</v>
      </c>
      <c r="Z3020" t="str">
        <f t="shared" si="215"/>
        <v/>
      </c>
      <c r="AD3020" t="str">
        <f t="shared" si="218"/>
        <v>FLN</v>
      </c>
    </row>
    <row r="3021" spans="1:30" hidden="1" x14ac:dyDescent="0.3">
      <c r="A3021" t="s">
        <v>417</v>
      </c>
      <c r="B3021">
        <f t="shared" si="214"/>
        <v>400246</v>
      </c>
      <c r="C3021">
        <v>246</v>
      </c>
      <c r="D3021">
        <f>VLOOKUP($B3021,TrialDesign!$E$2:$I$1147,5,FALSE)</f>
        <v>8</v>
      </c>
      <c r="E3021" t="str">
        <f>VLOOKUP($B3021,TrialDesign!$E$2:$I$1147,3,FALSE)</f>
        <v>Nil</v>
      </c>
      <c r="F3021" t="str">
        <f>VLOOKUP($B3021,TrialDesign!$E$2:$I$1147,4,FALSE)</f>
        <v>BattenWinter</v>
      </c>
      <c r="G3021" s="1">
        <v>41985</v>
      </c>
      <c r="H3021" s="1" t="str">
        <f>VLOOKUP(B3021,TrialDesign!$E$2:$J$1147,6,FALSE)</f>
        <v>None_8h</v>
      </c>
      <c r="K3021">
        <v>4</v>
      </c>
      <c r="M3021">
        <v>13</v>
      </c>
      <c r="O3021">
        <v>310</v>
      </c>
      <c r="V3021">
        <v>4</v>
      </c>
      <c r="W3021">
        <f>VLOOKUP(H3021&amp;"_"&amp;M3021+1,'Leaf lengths'!$J$6:$Q$104,VLOOKUP(F3021,'Leaf lengths'!$S$1:$T$6,2,FALSE),FALSE)</f>
        <v>260</v>
      </c>
      <c r="X3021">
        <f t="shared" si="217"/>
        <v>0</v>
      </c>
      <c r="Y3021">
        <f t="shared" si="216"/>
        <v>13</v>
      </c>
      <c r="Z3021" t="str">
        <f t="shared" si="215"/>
        <v/>
      </c>
      <c r="AD3021" t="str">
        <f t="shared" si="218"/>
        <v>FLN</v>
      </c>
    </row>
    <row r="3022" spans="1:30" hidden="1" x14ac:dyDescent="0.3">
      <c r="A3022" t="s">
        <v>417</v>
      </c>
      <c r="B3022">
        <f t="shared" ref="B3022:B3085" si="219">400000+C3022</f>
        <v>400253</v>
      </c>
      <c r="C3022">
        <v>253</v>
      </c>
      <c r="D3022">
        <f>VLOOKUP($B3022,TrialDesign!$E$2:$I$1147,5,FALSE)</f>
        <v>8</v>
      </c>
      <c r="E3022" t="str">
        <f>VLOOKUP($B3022,TrialDesign!$E$2:$I$1147,3,FALSE)</f>
        <v>Nil</v>
      </c>
      <c r="F3022" t="str">
        <f>VLOOKUP($B3022,TrialDesign!$E$2:$I$1147,4,FALSE)</f>
        <v>BattenWinter</v>
      </c>
      <c r="G3022" s="1">
        <v>41985</v>
      </c>
      <c r="H3022" s="1" t="str">
        <f>VLOOKUP(B3022,TrialDesign!$E$2:$J$1147,6,FALSE)</f>
        <v>None_8h</v>
      </c>
      <c r="J3022" t="s">
        <v>385</v>
      </c>
      <c r="K3022">
        <v>1</v>
      </c>
      <c r="M3022">
        <v>12</v>
      </c>
      <c r="O3022">
        <v>335</v>
      </c>
      <c r="V3022">
        <v>4</v>
      </c>
      <c r="W3022">
        <f>VLOOKUP(H3022&amp;"_"&amp;M3022+1,'Leaf lengths'!$J$6:$Q$104,VLOOKUP(F3022,'Leaf lengths'!$S$1:$T$6,2,FALSE),FALSE)</f>
        <v>260</v>
      </c>
      <c r="X3022">
        <f t="shared" si="217"/>
        <v>0</v>
      </c>
      <c r="Y3022">
        <f t="shared" si="216"/>
        <v>12</v>
      </c>
      <c r="Z3022" t="str">
        <f t="shared" si="215"/>
        <v/>
      </c>
      <c r="AD3022" t="str">
        <f t="shared" si="218"/>
        <v>FLN</v>
      </c>
    </row>
    <row r="3023" spans="1:30" hidden="1" x14ac:dyDescent="0.3">
      <c r="A3023" t="s">
        <v>417</v>
      </c>
      <c r="B3023">
        <f t="shared" si="219"/>
        <v>400253</v>
      </c>
      <c r="C3023">
        <v>253</v>
      </c>
      <c r="D3023">
        <f>VLOOKUP($B3023,TrialDesign!$E$2:$I$1147,5,FALSE)</f>
        <v>8</v>
      </c>
      <c r="E3023" t="str">
        <f>VLOOKUP($B3023,TrialDesign!$E$2:$I$1147,3,FALSE)</f>
        <v>Nil</v>
      </c>
      <c r="F3023" t="str">
        <f>VLOOKUP($B3023,TrialDesign!$E$2:$I$1147,4,FALSE)</f>
        <v>BattenWinter</v>
      </c>
      <c r="G3023" s="1">
        <v>41985</v>
      </c>
      <c r="H3023" s="1" t="str">
        <f>VLOOKUP(B3023,TrialDesign!$E$2:$J$1147,6,FALSE)</f>
        <v>None_8h</v>
      </c>
      <c r="K3023">
        <v>2</v>
      </c>
      <c r="M3023">
        <v>14</v>
      </c>
      <c r="O3023">
        <v>301</v>
      </c>
      <c r="V3023">
        <v>4</v>
      </c>
      <c r="W3023">
        <f>VLOOKUP(H3023&amp;"_"&amp;M3023+1,'Leaf lengths'!$J$6:$Q$104,VLOOKUP(F3023,'Leaf lengths'!$S$1:$T$6,2,FALSE),FALSE)</f>
        <v>260</v>
      </c>
      <c r="X3023">
        <f t="shared" si="217"/>
        <v>0</v>
      </c>
      <c r="Y3023">
        <f t="shared" si="216"/>
        <v>14</v>
      </c>
      <c r="Z3023" t="str">
        <f t="shared" si="215"/>
        <v/>
      </c>
      <c r="AD3023" t="str">
        <f t="shared" si="218"/>
        <v>FLN</v>
      </c>
    </row>
    <row r="3024" spans="1:30" hidden="1" x14ac:dyDescent="0.3">
      <c r="A3024" t="s">
        <v>417</v>
      </c>
      <c r="B3024">
        <f t="shared" si="219"/>
        <v>400253</v>
      </c>
      <c r="C3024">
        <v>253</v>
      </c>
      <c r="D3024">
        <f>VLOOKUP($B3024,TrialDesign!$E$2:$I$1147,5,FALSE)</f>
        <v>8</v>
      </c>
      <c r="E3024" t="str">
        <f>VLOOKUP($B3024,TrialDesign!$E$2:$I$1147,3,FALSE)</f>
        <v>Nil</v>
      </c>
      <c r="F3024" t="str">
        <f>VLOOKUP($B3024,TrialDesign!$E$2:$I$1147,4,FALSE)</f>
        <v>BattenWinter</v>
      </c>
      <c r="G3024" s="1">
        <v>41985</v>
      </c>
      <c r="H3024" s="1" t="str">
        <f>VLOOKUP(B3024,TrialDesign!$E$2:$J$1147,6,FALSE)</f>
        <v>None_8h</v>
      </c>
      <c r="K3024">
        <v>3</v>
      </c>
      <c r="M3024">
        <v>13</v>
      </c>
      <c r="O3024">
        <v>401</v>
      </c>
      <c r="V3024">
        <v>5</v>
      </c>
      <c r="W3024">
        <f>VLOOKUP(H3024&amp;"_"&amp;M3024+1,'Leaf lengths'!$J$6:$Q$104,VLOOKUP(F3024,'Leaf lengths'!$S$1:$T$6,2,FALSE),FALSE)</f>
        <v>260</v>
      </c>
      <c r="X3024">
        <f t="shared" si="217"/>
        <v>0</v>
      </c>
      <c r="Y3024">
        <f t="shared" si="216"/>
        <v>13</v>
      </c>
      <c r="Z3024" t="str">
        <f t="shared" si="215"/>
        <v/>
      </c>
      <c r="AD3024" t="str">
        <f t="shared" si="218"/>
        <v>FLN</v>
      </c>
    </row>
    <row r="3025" spans="1:30" hidden="1" x14ac:dyDescent="0.3">
      <c r="A3025" t="s">
        <v>417</v>
      </c>
      <c r="B3025">
        <f t="shared" si="219"/>
        <v>400253</v>
      </c>
      <c r="C3025">
        <v>253</v>
      </c>
      <c r="D3025">
        <f>VLOOKUP($B3025,TrialDesign!$E$2:$I$1147,5,FALSE)</f>
        <v>8</v>
      </c>
      <c r="E3025" t="str">
        <f>VLOOKUP($B3025,TrialDesign!$E$2:$I$1147,3,FALSE)</f>
        <v>Nil</v>
      </c>
      <c r="F3025" t="str">
        <f>VLOOKUP($B3025,TrialDesign!$E$2:$I$1147,4,FALSE)</f>
        <v>BattenWinter</v>
      </c>
      <c r="G3025" s="1">
        <v>41985</v>
      </c>
      <c r="H3025" s="1" t="str">
        <f>VLOOKUP(B3025,TrialDesign!$E$2:$J$1147,6,FALSE)</f>
        <v>None_8h</v>
      </c>
      <c r="K3025">
        <v>4</v>
      </c>
      <c r="M3025">
        <v>14</v>
      </c>
      <c r="O3025">
        <v>355</v>
      </c>
      <c r="V3025">
        <v>4</v>
      </c>
      <c r="W3025">
        <f>VLOOKUP(H3025&amp;"_"&amp;M3025+1,'Leaf lengths'!$J$6:$Q$104,VLOOKUP(F3025,'Leaf lengths'!$S$1:$T$6,2,FALSE),FALSE)</f>
        <v>260</v>
      </c>
      <c r="X3025">
        <f t="shared" si="217"/>
        <v>0</v>
      </c>
      <c r="Y3025">
        <f t="shared" si="216"/>
        <v>14</v>
      </c>
      <c r="Z3025" t="str">
        <f t="shared" si="215"/>
        <v/>
      </c>
      <c r="AD3025" t="str">
        <f t="shared" si="218"/>
        <v>FLN</v>
      </c>
    </row>
    <row r="3026" spans="1:30" hidden="1" x14ac:dyDescent="0.3">
      <c r="A3026" t="s">
        <v>417</v>
      </c>
      <c r="B3026">
        <f t="shared" si="219"/>
        <v>400259</v>
      </c>
      <c r="C3026">
        <v>259</v>
      </c>
      <c r="D3026">
        <f>VLOOKUP($B3026,TrialDesign!$E$2:$I$1147,5,FALSE)</f>
        <v>8</v>
      </c>
      <c r="E3026" t="str">
        <f>VLOOKUP($B3026,TrialDesign!$E$2:$I$1147,3,FALSE)</f>
        <v>Nil</v>
      </c>
      <c r="F3026" t="str">
        <f>VLOOKUP($B3026,TrialDesign!$E$2:$I$1147,4,FALSE)</f>
        <v>BattenWinter</v>
      </c>
      <c r="G3026" s="1">
        <v>41985</v>
      </c>
      <c r="H3026" s="1" t="str">
        <f>VLOOKUP(B3026,TrialDesign!$E$2:$J$1147,6,FALSE)</f>
        <v>None_8h</v>
      </c>
      <c r="J3026" t="s">
        <v>380</v>
      </c>
      <c r="K3026">
        <v>1</v>
      </c>
      <c r="M3026">
        <v>13</v>
      </c>
      <c r="O3026">
        <v>280</v>
      </c>
      <c r="V3026">
        <v>4</v>
      </c>
      <c r="W3026">
        <f>VLOOKUP(H3026&amp;"_"&amp;M3026+1,'Leaf lengths'!$J$6:$Q$104,VLOOKUP(F3026,'Leaf lengths'!$S$1:$T$6,2,FALSE),FALSE)</f>
        <v>260</v>
      </c>
      <c r="X3026">
        <f t="shared" si="217"/>
        <v>0</v>
      </c>
      <c r="Y3026">
        <f t="shared" si="216"/>
        <v>13</v>
      </c>
      <c r="Z3026" t="str">
        <f t="shared" si="215"/>
        <v/>
      </c>
      <c r="AD3026" t="str">
        <f t="shared" si="218"/>
        <v>FLN</v>
      </c>
    </row>
    <row r="3027" spans="1:30" hidden="1" x14ac:dyDescent="0.3">
      <c r="A3027" t="s">
        <v>417</v>
      </c>
      <c r="B3027">
        <f t="shared" si="219"/>
        <v>400259</v>
      </c>
      <c r="C3027">
        <v>259</v>
      </c>
      <c r="D3027">
        <f>VLOOKUP($B3027,TrialDesign!$E$2:$I$1147,5,FALSE)</f>
        <v>8</v>
      </c>
      <c r="E3027" t="str">
        <f>VLOOKUP($B3027,TrialDesign!$E$2:$I$1147,3,FALSE)</f>
        <v>Nil</v>
      </c>
      <c r="F3027" t="str">
        <f>VLOOKUP($B3027,TrialDesign!$E$2:$I$1147,4,FALSE)</f>
        <v>BattenWinter</v>
      </c>
      <c r="G3027" s="1">
        <v>41985</v>
      </c>
      <c r="H3027" s="1" t="str">
        <f>VLOOKUP(B3027,TrialDesign!$E$2:$J$1147,6,FALSE)</f>
        <v>None_8h</v>
      </c>
      <c r="K3027">
        <v>2</v>
      </c>
      <c r="M3027">
        <v>14</v>
      </c>
      <c r="O3027">
        <v>314</v>
      </c>
      <c r="V3027">
        <v>4</v>
      </c>
      <c r="W3027">
        <f>VLOOKUP(H3027&amp;"_"&amp;M3027+1,'Leaf lengths'!$J$6:$Q$104,VLOOKUP(F3027,'Leaf lengths'!$S$1:$T$6,2,FALSE),FALSE)</f>
        <v>260</v>
      </c>
      <c r="X3027">
        <f t="shared" si="217"/>
        <v>0</v>
      </c>
      <c r="Y3027">
        <f t="shared" si="216"/>
        <v>14</v>
      </c>
      <c r="Z3027" t="str">
        <f t="shared" si="215"/>
        <v/>
      </c>
      <c r="AD3027" t="str">
        <f t="shared" si="218"/>
        <v>FLN</v>
      </c>
    </row>
    <row r="3028" spans="1:30" hidden="1" x14ac:dyDescent="0.3">
      <c r="A3028" t="s">
        <v>417</v>
      </c>
      <c r="B3028">
        <f t="shared" si="219"/>
        <v>400259</v>
      </c>
      <c r="C3028">
        <v>259</v>
      </c>
      <c r="D3028">
        <f>VLOOKUP($B3028,TrialDesign!$E$2:$I$1147,5,FALSE)</f>
        <v>8</v>
      </c>
      <c r="E3028" t="str">
        <f>VLOOKUP($B3028,TrialDesign!$E$2:$I$1147,3,FALSE)</f>
        <v>Nil</v>
      </c>
      <c r="F3028" t="str">
        <f>VLOOKUP($B3028,TrialDesign!$E$2:$I$1147,4,FALSE)</f>
        <v>BattenWinter</v>
      </c>
      <c r="G3028" s="1">
        <v>41985</v>
      </c>
      <c r="H3028" s="1" t="str">
        <f>VLOOKUP(B3028,TrialDesign!$E$2:$J$1147,6,FALSE)</f>
        <v>None_8h</v>
      </c>
      <c r="K3028">
        <v>3</v>
      </c>
      <c r="M3028">
        <v>14</v>
      </c>
      <c r="O3028">
        <v>315</v>
      </c>
      <c r="V3028">
        <v>4</v>
      </c>
      <c r="W3028">
        <f>VLOOKUP(H3028&amp;"_"&amp;M3028+1,'Leaf lengths'!$J$6:$Q$104,VLOOKUP(F3028,'Leaf lengths'!$S$1:$T$6,2,FALSE),FALSE)</f>
        <v>260</v>
      </c>
      <c r="X3028">
        <f t="shared" si="217"/>
        <v>0</v>
      </c>
      <c r="Y3028">
        <f t="shared" si="216"/>
        <v>14</v>
      </c>
      <c r="Z3028" t="str">
        <f t="shared" si="215"/>
        <v/>
      </c>
      <c r="AD3028" t="str">
        <f t="shared" si="218"/>
        <v>FLN</v>
      </c>
    </row>
    <row r="3029" spans="1:30" hidden="1" x14ac:dyDescent="0.3">
      <c r="A3029" t="s">
        <v>417</v>
      </c>
      <c r="B3029">
        <f t="shared" si="219"/>
        <v>400259</v>
      </c>
      <c r="C3029">
        <v>259</v>
      </c>
      <c r="D3029">
        <f>VLOOKUP($B3029,TrialDesign!$E$2:$I$1147,5,FALSE)</f>
        <v>8</v>
      </c>
      <c r="E3029" t="str">
        <f>VLOOKUP($B3029,TrialDesign!$E$2:$I$1147,3,FALSE)</f>
        <v>Nil</v>
      </c>
      <c r="F3029" t="str">
        <f>VLOOKUP($B3029,TrialDesign!$E$2:$I$1147,4,FALSE)</f>
        <v>BattenWinter</v>
      </c>
      <c r="G3029" s="1">
        <v>41985</v>
      </c>
      <c r="H3029" s="1" t="str">
        <f>VLOOKUP(B3029,TrialDesign!$E$2:$J$1147,6,FALSE)</f>
        <v>None_8h</v>
      </c>
      <c r="K3029">
        <v>4</v>
      </c>
      <c r="M3029">
        <v>12</v>
      </c>
      <c r="O3029">
        <v>340</v>
      </c>
      <c r="V3029">
        <v>4</v>
      </c>
      <c r="W3029">
        <f>VLOOKUP(H3029&amp;"_"&amp;M3029+1,'Leaf lengths'!$J$6:$Q$104,VLOOKUP(F3029,'Leaf lengths'!$S$1:$T$6,2,FALSE),FALSE)</f>
        <v>260</v>
      </c>
      <c r="X3029">
        <f t="shared" si="217"/>
        <v>0</v>
      </c>
      <c r="Y3029">
        <f t="shared" si="216"/>
        <v>12</v>
      </c>
      <c r="Z3029" t="str">
        <f t="shared" si="215"/>
        <v/>
      </c>
      <c r="AD3029" t="str">
        <f t="shared" si="218"/>
        <v>FLN</v>
      </c>
    </row>
    <row r="3030" spans="1:30" hidden="1" x14ac:dyDescent="0.3">
      <c r="A3030" t="s">
        <v>417</v>
      </c>
      <c r="B3030">
        <f t="shared" si="219"/>
        <v>400325</v>
      </c>
      <c r="C3030">
        <v>325</v>
      </c>
      <c r="D3030">
        <f>VLOOKUP($B3030,TrialDesign!$E$2:$I$1147,5,FALSE)</f>
        <v>8</v>
      </c>
      <c r="E3030" t="str">
        <f>VLOOKUP($B3030,TrialDesign!$E$2:$I$1147,3,FALSE)</f>
        <v>Nil</v>
      </c>
      <c r="F3030" t="str">
        <f>VLOOKUP($B3030,TrialDesign!$E$2:$I$1147,4,FALSE)</f>
        <v>CRWT153</v>
      </c>
      <c r="G3030" s="1">
        <v>41862</v>
      </c>
      <c r="H3030" s="1" t="str">
        <f>VLOOKUP(B3030,TrialDesign!$E$2:$J$1147,6,FALSE)</f>
        <v>None_8h</v>
      </c>
      <c r="J3030">
        <v>325</v>
      </c>
      <c r="K3030">
        <v>1</v>
      </c>
      <c r="L3030">
        <v>1</v>
      </c>
      <c r="M3030">
        <v>3</v>
      </c>
      <c r="N3030">
        <v>4</v>
      </c>
      <c r="O3030">
        <v>45</v>
      </c>
      <c r="Q3030">
        <v>82</v>
      </c>
      <c r="R3030">
        <v>3</v>
      </c>
      <c r="S3030">
        <v>4</v>
      </c>
      <c r="U3030" t="s">
        <v>71</v>
      </c>
      <c r="W3030">
        <f>VLOOKUP(H3030&amp;"_"&amp;M3030+1,'Leaf lengths'!$J$6:$Q$104,VLOOKUP(F3030,'Leaf lengths'!$S$1:$T$6,2,FALSE),FALSE)</f>
        <v>196.75</v>
      </c>
      <c r="X3030">
        <f t="shared" si="217"/>
        <v>0.41677255400254132</v>
      </c>
      <c r="Y3030">
        <f t="shared" si="216"/>
        <v>3.4167725540025415</v>
      </c>
      <c r="Z3030">
        <f t="shared" si="215"/>
        <v>10</v>
      </c>
      <c r="AD3030" t="str">
        <f t="shared" si="218"/>
        <v/>
      </c>
    </row>
    <row r="3031" spans="1:30" hidden="1" x14ac:dyDescent="0.3">
      <c r="A3031" t="s">
        <v>417</v>
      </c>
      <c r="B3031">
        <f t="shared" si="219"/>
        <v>400325</v>
      </c>
      <c r="C3031">
        <v>325</v>
      </c>
      <c r="D3031">
        <f>VLOOKUP($B3031,TrialDesign!$E$2:$I$1147,5,FALSE)</f>
        <v>8</v>
      </c>
      <c r="E3031" t="str">
        <f>VLOOKUP($B3031,TrialDesign!$E$2:$I$1147,3,FALSE)</f>
        <v>Nil</v>
      </c>
      <c r="F3031" t="str">
        <f>VLOOKUP($B3031,TrialDesign!$E$2:$I$1147,4,FALSE)</f>
        <v>CRWT153</v>
      </c>
      <c r="G3031" s="1">
        <v>41862</v>
      </c>
      <c r="H3031" s="1" t="str">
        <f>VLOOKUP(B3031,TrialDesign!$E$2:$J$1147,6,FALSE)</f>
        <v>None_8h</v>
      </c>
      <c r="K3031">
        <v>2</v>
      </c>
      <c r="L3031">
        <v>2</v>
      </c>
      <c r="M3031">
        <v>3</v>
      </c>
      <c r="N3031">
        <v>4</v>
      </c>
      <c r="O3031">
        <v>49</v>
      </c>
      <c r="P3031">
        <v>209</v>
      </c>
      <c r="Q3031">
        <v>124</v>
      </c>
      <c r="R3031">
        <v>4</v>
      </c>
      <c r="S3031">
        <v>4</v>
      </c>
      <c r="U3031" t="s">
        <v>71</v>
      </c>
      <c r="W3031">
        <f>VLOOKUP(H3031&amp;"_"&amp;M3031+1,'Leaf lengths'!$J$6:$Q$104,VLOOKUP(F3031,'Leaf lengths'!$S$1:$T$6,2,FALSE),FALSE)</f>
        <v>196.75</v>
      </c>
      <c r="X3031">
        <f t="shared" si="217"/>
        <v>0.63024142312579412</v>
      </c>
      <c r="Y3031">
        <f t="shared" si="216"/>
        <v>3.6302414231257942</v>
      </c>
      <c r="Z3031">
        <f t="shared" si="215"/>
        <v>11</v>
      </c>
      <c r="AD3031" t="str">
        <f t="shared" si="218"/>
        <v/>
      </c>
    </row>
    <row r="3032" spans="1:30" hidden="1" x14ac:dyDescent="0.3">
      <c r="A3032" t="s">
        <v>417</v>
      </c>
      <c r="B3032">
        <f t="shared" si="219"/>
        <v>400325</v>
      </c>
      <c r="C3032">
        <v>325</v>
      </c>
      <c r="D3032">
        <f>VLOOKUP($B3032,TrialDesign!$E$2:$I$1147,5,FALSE)</f>
        <v>8</v>
      </c>
      <c r="E3032" t="str">
        <f>VLOOKUP($B3032,TrialDesign!$E$2:$I$1147,3,FALSE)</f>
        <v>Nil</v>
      </c>
      <c r="F3032" t="str">
        <f>VLOOKUP($B3032,TrialDesign!$E$2:$I$1147,4,FALSE)</f>
        <v>CRWT153</v>
      </c>
      <c r="G3032" s="1">
        <v>41862</v>
      </c>
      <c r="H3032" s="1" t="str">
        <f>VLOOKUP(B3032,TrialDesign!$E$2:$J$1147,6,FALSE)</f>
        <v>None_8h</v>
      </c>
      <c r="K3032">
        <v>3</v>
      </c>
      <c r="L3032">
        <v>2</v>
      </c>
      <c r="M3032">
        <v>3</v>
      </c>
      <c r="N3032">
        <v>4</v>
      </c>
      <c r="O3032">
        <v>48</v>
      </c>
      <c r="P3032">
        <v>174</v>
      </c>
      <c r="Q3032">
        <v>111</v>
      </c>
      <c r="R3032">
        <v>3</v>
      </c>
      <c r="S3032">
        <v>4</v>
      </c>
      <c r="U3032" t="s">
        <v>71</v>
      </c>
      <c r="W3032">
        <f>VLOOKUP(H3032&amp;"_"&amp;M3032+1,'Leaf lengths'!$J$6:$Q$104,VLOOKUP(F3032,'Leaf lengths'!$S$1:$T$6,2,FALSE),FALSE)</f>
        <v>196.75</v>
      </c>
      <c r="X3032">
        <f t="shared" si="217"/>
        <v>0.56416772554002537</v>
      </c>
      <c r="Y3032">
        <f t="shared" si="216"/>
        <v>3.5641677255400253</v>
      </c>
      <c r="Z3032">
        <f t="shared" si="215"/>
        <v>10</v>
      </c>
      <c r="AD3032" t="str">
        <f t="shared" si="218"/>
        <v/>
      </c>
    </row>
    <row r="3033" spans="1:30" hidden="1" x14ac:dyDescent="0.3">
      <c r="A3033" t="s">
        <v>417</v>
      </c>
      <c r="B3033">
        <f t="shared" si="219"/>
        <v>400325</v>
      </c>
      <c r="C3033">
        <v>325</v>
      </c>
      <c r="D3033">
        <f>VLOOKUP($B3033,TrialDesign!$E$2:$I$1147,5,FALSE)</f>
        <v>8</v>
      </c>
      <c r="E3033" t="str">
        <f>VLOOKUP($B3033,TrialDesign!$E$2:$I$1147,3,FALSE)</f>
        <v>Nil</v>
      </c>
      <c r="F3033" t="str">
        <f>VLOOKUP($B3033,TrialDesign!$E$2:$I$1147,4,FALSE)</f>
        <v>CRWT153</v>
      </c>
      <c r="G3033" s="1">
        <v>41862</v>
      </c>
      <c r="H3033" s="1" t="str">
        <f>VLOOKUP(B3033,TrialDesign!$E$2:$J$1147,6,FALSE)</f>
        <v>None_8h</v>
      </c>
      <c r="K3033">
        <v>4</v>
      </c>
      <c r="L3033">
        <v>1</v>
      </c>
      <c r="M3033">
        <v>3</v>
      </c>
      <c r="N3033">
        <v>4</v>
      </c>
      <c r="O3033">
        <v>43</v>
      </c>
      <c r="P3033">
        <v>175</v>
      </c>
      <c r="Q3033">
        <v>87</v>
      </c>
      <c r="R3033">
        <v>4</v>
      </c>
      <c r="S3033">
        <v>3</v>
      </c>
      <c r="U3033" t="s">
        <v>71</v>
      </c>
      <c r="W3033">
        <f>VLOOKUP(H3033&amp;"_"&amp;M3033+1,'Leaf lengths'!$J$6:$Q$104,VLOOKUP(F3033,'Leaf lengths'!$S$1:$T$6,2,FALSE),FALSE)</f>
        <v>196.75</v>
      </c>
      <c r="X3033">
        <f t="shared" si="217"/>
        <v>0.44218551461245237</v>
      </c>
      <c r="Y3033">
        <f t="shared" si="216"/>
        <v>3.4421855146124525</v>
      </c>
      <c r="Z3033">
        <f t="shared" si="215"/>
        <v>10</v>
      </c>
      <c r="AD3033" t="str">
        <f t="shared" si="218"/>
        <v/>
      </c>
    </row>
    <row r="3034" spans="1:30" hidden="1" x14ac:dyDescent="0.3">
      <c r="A3034" t="s">
        <v>417</v>
      </c>
      <c r="B3034">
        <f t="shared" si="219"/>
        <v>400339</v>
      </c>
      <c r="C3034">
        <v>339</v>
      </c>
      <c r="D3034">
        <f>VLOOKUP($B3034,TrialDesign!$E$2:$I$1147,5,FALSE)</f>
        <v>8</v>
      </c>
      <c r="E3034" t="str">
        <f>VLOOKUP($B3034,TrialDesign!$E$2:$I$1147,3,FALSE)</f>
        <v>Nil</v>
      </c>
      <c r="F3034" t="str">
        <f>VLOOKUP($B3034,TrialDesign!$E$2:$I$1147,4,FALSE)</f>
        <v>CRWT153</v>
      </c>
      <c r="G3034" s="1">
        <v>41862</v>
      </c>
      <c r="H3034" s="1" t="str">
        <f>VLOOKUP(B3034,TrialDesign!$E$2:$J$1147,6,FALSE)</f>
        <v>None_8h</v>
      </c>
      <c r="J3034">
        <v>339</v>
      </c>
      <c r="K3034">
        <v>1</v>
      </c>
      <c r="L3034">
        <v>2</v>
      </c>
      <c r="M3034">
        <v>3</v>
      </c>
      <c r="N3034">
        <v>4</v>
      </c>
      <c r="O3034">
        <v>38</v>
      </c>
      <c r="Q3034">
        <v>135</v>
      </c>
      <c r="R3034">
        <v>3</v>
      </c>
      <c r="S3034">
        <v>4</v>
      </c>
      <c r="U3034" t="s">
        <v>71</v>
      </c>
      <c r="W3034">
        <f>VLOOKUP(H3034&amp;"_"&amp;M3034+1,'Leaf lengths'!$J$6:$Q$104,VLOOKUP(F3034,'Leaf lengths'!$S$1:$T$6,2,FALSE),FALSE)</f>
        <v>196.75</v>
      </c>
      <c r="X3034">
        <f t="shared" si="217"/>
        <v>0.68614993646759848</v>
      </c>
      <c r="Y3034">
        <f t="shared" si="216"/>
        <v>3.6861499364675985</v>
      </c>
      <c r="Z3034">
        <f t="shared" si="215"/>
        <v>10</v>
      </c>
      <c r="AD3034" t="str">
        <f t="shared" si="218"/>
        <v/>
      </c>
    </row>
    <row r="3035" spans="1:30" hidden="1" x14ac:dyDescent="0.3">
      <c r="A3035" t="s">
        <v>417</v>
      </c>
      <c r="B3035">
        <f t="shared" si="219"/>
        <v>400339</v>
      </c>
      <c r="C3035">
        <v>339</v>
      </c>
      <c r="D3035">
        <f>VLOOKUP($B3035,TrialDesign!$E$2:$I$1147,5,FALSE)</f>
        <v>8</v>
      </c>
      <c r="E3035" t="str">
        <f>VLOOKUP($B3035,TrialDesign!$E$2:$I$1147,3,FALSE)</f>
        <v>Nil</v>
      </c>
      <c r="F3035" t="str">
        <f>VLOOKUP($B3035,TrialDesign!$E$2:$I$1147,4,FALSE)</f>
        <v>CRWT153</v>
      </c>
      <c r="G3035" s="1">
        <v>41862</v>
      </c>
      <c r="H3035" s="1" t="str">
        <f>VLOOKUP(B3035,TrialDesign!$E$2:$J$1147,6,FALSE)</f>
        <v>None_8h</v>
      </c>
      <c r="K3035">
        <v>2</v>
      </c>
      <c r="L3035">
        <v>1</v>
      </c>
      <c r="M3035">
        <v>2</v>
      </c>
      <c r="N3035">
        <v>4</v>
      </c>
      <c r="O3035">
        <v>34</v>
      </c>
      <c r="P3035">
        <v>162</v>
      </c>
      <c r="Q3035">
        <v>56</v>
      </c>
      <c r="R3035">
        <v>4</v>
      </c>
      <c r="S3035">
        <v>3</v>
      </c>
      <c r="U3035" t="s">
        <v>71</v>
      </c>
      <c r="W3035">
        <f>VLOOKUP(H3035&amp;"_"&amp;M3035+1,'Leaf lengths'!$J$6:$Q$104,VLOOKUP(F3035,'Leaf lengths'!$S$1:$T$6,2,FALSE),FALSE)</f>
        <v>171.85714285714286</v>
      </c>
      <c r="X3035">
        <f t="shared" si="217"/>
        <v>0.3258520365752286</v>
      </c>
      <c r="Y3035">
        <f t="shared" si="216"/>
        <v>2.3258520365752284</v>
      </c>
      <c r="Z3035">
        <f t="shared" si="215"/>
        <v>9</v>
      </c>
      <c r="AD3035" t="str">
        <f t="shared" si="218"/>
        <v/>
      </c>
    </row>
    <row r="3036" spans="1:30" hidden="1" x14ac:dyDescent="0.3">
      <c r="A3036" t="s">
        <v>417</v>
      </c>
      <c r="B3036">
        <f t="shared" si="219"/>
        <v>400339</v>
      </c>
      <c r="C3036">
        <v>339</v>
      </c>
      <c r="D3036">
        <f>VLOOKUP($B3036,TrialDesign!$E$2:$I$1147,5,FALSE)</f>
        <v>8</v>
      </c>
      <c r="E3036" t="str">
        <f>VLOOKUP($B3036,TrialDesign!$E$2:$I$1147,3,FALSE)</f>
        <v>Nil</v>
      </c>
      <c r="F3036" t="str">
        <f>VLOOKUP($B3036,TrialDesign!$E$2:$I$1147,4,FALSE)</f>
        <v>CRWT153</v>
      </c>
      <c r="G3036" s="1">
        <v>41862</v>
      </c>
      <c r="H3036" s="1" t="str">
        <f>VLOOKUP(B3036,TrialDesign!$E$2:$J$1147,6,FALSE)</f>
        <v>None_8h</v>
      </c>
      <c r="K3036">
        <v>3</v>
      </c>
      <c r="L3036">
        <v>1</v>
      </c>
      <c r="M3036">
        <v>2</v>
      </c>
      <c r="N3036">
        <v>4</v>
      </c>
      <c r="O3036">
        <v>37</v>
      </c>
      <c r="P3036">
        <v>180</v>
      </c>
      <c r="Q3036">
        <v>66</v>
      </c>
      <c r="R3036">
        <v>4</v>
      </c>
      <c r="S3036">
        <v>4</v>
      </c>
      <c r="U3036" t="s">
        <v>71</v>
      </c>
      <c r="W3036">
        <f>VLOOKUP(H3036&amp;"_"&amp;M3036+1,'Leaf lengths'!$J$6:$Q$104,VLOOKUP(F3036,'Leaf lengths'!$S$1:$T$6,2,FALSE),FALSE)</f>
        <v>171.85714285714286</v>
      </c>
      <c r="X3036">
        <f t="shared" si="217"/>
        <v>0.38403990024937656</v>
      </c>
      <c r="Y3036">
        <f t="shared" si="216"/>
        <v>2.3840399002493764</v>
      </c>
      <c r="Z3036">
        <f t="shared" si="215"/>
        <v>10</v>
      </c>
      <c r="AD3036" t="str">
        <f t="shared" si="218"/>
        <v/>
      </c>
    </row>
    <row r="3037" spans="1:30" hidden="1" x14ac:dyDescent="0.3">
      <c r="A3037" t="s">
        <v>417</v>
      </c>
      <c r="B3037">
        <f t="shared" si="219"/>
        <v>400339</v>
      </c>
      <c r="C3037">
        <v>339</v>
      </c>
      <c r="D3037">
        <f>VLOOKUP($B3037,TrialDesign!$E$2:$I$1147,5,FALSE)</f>
        <v>8</v>
      </c>
      <c r="E3037" t="str">
        <f>VLOOKUP($B3037,TrialDesign!$E$2:$I$1147,3,FALSE)</f>
        <v>Nil</v>
      </c>
      <c r="F3037" t="str">
        <f>VLOOKUP($B3037,TrialDesign!$E$2:$I$1147,4,FALSE)</f>
        <v>CRWT153</v>
      </c>
      <c r="G3037" s="1">
        <v>41862</v>
      </c>
      <c r="H3037" s="1" t="str">
        <f>VLOOKUP(B3037,TrialDesign!$E$2:$J$1147,6,FALSE)</f>
        <v>None_8h</v>
      </c>
      <c r="K3037">
        <v>4</v>
      </c>
      <c r="L3037">
        <v>0</v>
      </c>
      <c r="M3037">
        <v>2</v>
      </c>
      <c r="N3037">
        <v>3</v>
      </c>
      <c r="O3037">
        <v>29</v>
      </c>
      <c r="P3037">
        <v>144</v>
      </c>
      <c r="Q3037">
        <v>77</v>
      </c>
      <c r="R3037">
        <v>4</v>
      </c>
      <c r="S3037">
        <v>3</v>
      </c>
      <c r="U3037" t="s">
        <v>71</v>
      </c>
      <c r="W3037">
        <f>VLOOKUP(H3037&amp;"_"&amp;M3037+1,'Leaf lengths'!$J$6:$Q$104,VLOOKUP(F3037,'Leaf lengths'!$S$1:$T$6,2,FALSE),FALSE)</f>
        <v>171.85714285714286</v>
      </c>
      <c r="X3037">
        <f t="shared" si="217"/>
        <v>0.44804655029093932</v>
      </c>
      <c r="Y3037">
        <f t="shared" si="216"/>
        <v>2.4480465502909392</v>
      </c>
      <c r="Z3037">
        <f t="shared" si="215"/>
        <v>9</v>
      </c>
      <c r="AD3037" t="str">
        <f t="shared" si="218"/>
        <v/>
      </c>
    </row>
    <row r="3038" spans="1:30" hidden="1" x14ac:dyDescent="0.3">
      <c r="A3038" t="s">
        <v>417</v>
      </c>
      <c r="B3038">
        <f t="shared" si="219"/>
        <v>400339</v>
      </c>
      <c r="C3038">
        <v>339</v>
      </c>
      <c r="D3038">
        <f>VLOOKUP($B3038,TrialDesign!$E$2:$I$1147,5,FALSE)</f>
        <v>8</v>
      </c>
      <c r="E3038" t="str">
        <f>VLOOKUP($B3038,TrialDesign!$E$2:$I$1147,3,FALSE)</f>
        <v>Nil</v>
      </c>
      <c r="F3038" t="str">
        <f>VLOOKUP($B3038,TrialDesign!$E$2:$I$1147,4,FALSE)</f>
        <v>CRWT153</v>
      </c>
      <c r="G3038" s="1">
        <v>41862</v>
      </c>
      <c r="H3038" s="1" t="str">
        <f>VLOOKUP(B3038,TrialDesign!$E$2:$J$1147,6,FALSE)</f>
        <v>None_8h</v>
      </c>
      <c r="K3038">
        <v>5</v>
      </c>
      <c r="L3038">
        <v>0</v>
      </c>
      <c r="M3038">
        <v>2</v>
      </c>
      <c r="N3038">
        <v>3</v>
      </c>
      <c r="O3038">
        <v>31</v>
      </c>
      <c r="P3038">
        <v>130</v>
      </c>
      <c r="Q3038">
        <v>89</v>
      </c>
      <c r="R3038">
        <v>3</v>
      </c>
      <c r="S3038">
        <v>3</v>
      </c>
      <c r="U3038" t="s">
        <v>71</v>
      </c>
      <c r="W3038">
        <f>VLOOKUP(H3038&amp;"_"&amp;M3038+1,'Leaf lengths'!$J$6:$Q$104,VLOOKUP(F3038,'Leaf lengths'!$S$1:$T$6,2,FALSE),FALSE)</f>
        <v>171.85714285714286</v>
      </c>
      <c r="X3038">
        <f t="shared" si="217"/>
        <v>0.51787198669991685</v>
      </c>
      <c r="Y3038">
        <f t="shared" si="216"/>
        <v>2.5178719866999169</v>
      </c>
      <c r="Z3038">
        <f t="shared" ref="Z3038:Z3101" si="220">IF(S3038="","",SUM(M3038+R3038+S3038))</f>
        <v>8</v>
      </c>
      <c r="AD3038" t="str">
        <f t="shared" si="218"/>
        <v/>
      </c>
    </row>
    <row r="3039" spans="1:30" hidden="1" x14ac:dyDescent="0.3">
      <c r="A3039" t="s">
        <v>417</v>
      </c>
      <c r="B3039">
        <f t="shared" si="219"/>
        <v>400353</v>
      </c>
      <c r="C3039">
        <v>353</v>
      </c>
      <c r="D3039">
        <f>VLOOKUP($B3039,TrialDesign!$E$2:$I$1147,5,FALSE)</f>
        <v>8</v>
      </c>
      <c r="E3039" t="str">
        <f>VLOOKUP($B3039,TrialDesign!$E$2:$I$1147,3,FALSE)</f>
        <v>Nil</v>
      </c>
      <c r="F3039" t="str">
        <f>VLOOKUP($B3039,TrialDesign!$E$2:$I$1147,4,FALSE)</f>
        <v>CRWT153</v>
      </c>
      <c r="G3039" s="1">
        <v>41862</v>
      </c>
      <c r="H3039" s="1" t="str">
        <f>VLOOKUP(B3039,TrialDesign!$E$2:$J$1147,6,FALSE)</f>
        <v>None_8h</v>
      </c>
      <c r="J3039">
        <v>353</v>
      </c>
      <c r="K3039">
        <v>1</v>
      </c>
      <c r="L3039">
        <v>1</v>
      </c>
      <c r="M3039">
        <v>3</v>
      </c>
      <c r="N3039">
        <v>4</v>
      </c>
      <c r="O3039">
        <v>35</v>
      </c>
      <c r="P3039">
        <v>156</v>
      </c>
      <c r="Q3039">
        <v>54</v>
      </c>
      <c r="W3039">
        <f>VLOOKUP(H3039&amp;"_"&amp;M3039+1,'Leaf lengths'!$J$6:$Q$104,VLOOKUP(F3039,'Leaf lengths'!$S$1:$T$6,2,FALSE),FALSE)</f>
        <v>196.75</v>
      </c>
      <c r="X3039">
        <f t="shared" si="217"/>
        <v>0.27445997458703941</v>
      </c>
      <c r="Y3039">
        <f t="shared" si="216"/>
        <v>3.2744599745870393</v>
      </c>
      <c r="Z3039" t="str">
        <f t="shared" si="220"/>
        <v/>
      </c>
      <c r="AD3039" t="str">
        <f t="shared" si="218"/>
        <v/>
      </c>
    </row>
    <row r="3040" spans="1:30" hidden="1" x14ac:dyDescent="0.3">
      <c r="A3040" t="s">
        <v>417</v>
      </c>
      <c r="B3040">
        <f t="shared" si="219"/>
        <v>400353</v>
      </c>
      <c r="C3040">
        <v>353</v>
      </c>
      <c r="D3040">
        <f>VLOOKUP($B3040,TrialDesign!$E$2:$I$1147,5,FALSE)</f>
        <v>8</v>
      </c>
      <c r="E3040" t="str">
        <f>VLOOKUP($B3040,TrialDesign!$E$2:$I$1147,3,FALSE)</f>
        <v>Nil</v>
      </c>
      <c r="F3040" t="str">
        <f>VLOOKUP($B3040,TrialDesign!$E$2:$I$1147,4,FALSE)</f>
        <v>CRWT153</v>
      </c>
      <c r="G3040" s="1">
        <v>41862</v>
      </c>
      <c r="H3040" s="1" t="str">
        <f>VLOOKUP(B3040,TrialDesign!$E$2:$J$1147,6,FALSE)</f>
        <v>None_8h</v>
      </c>
      <c r="K3040">
        <v>2</v>
      </c>
      <c r="L3040">
        <v>1</v>
      </c>
      <c r="M3040">
        <v>3</v>
      </c>
      <c r="N3040">
        <v>4</v>
      </c>
      <c r="O3040">
        <v>35</v>
      </c>
      <c r="P3040">
        <v>142</v>
      </c>
      <c r="Q3040">
        <v>77</v>
      </c>
      <c r="R3040">
        <v>3</v>
      </c>
      <c r="S3040">
        <v>3</v>
      </c>
      <c r="U3040" t="s">
        <v>71</v>
      </c>
      <c r="W3040">
        <f>VLOOKUP(H3040&amp;"_"&amp;M3040+1,'Leaf lengths'!$J$6:$Q$104,VLOOKUP(F3040,'Leaf lengths'!$S$1:$T$6,2,FALSE),FALSE)</f>
        <v>196.75</v>
      </c>
      <c r="X3040">
        <f t="shared" si="217"/>
        <v>0.39135959339263027</v>
      </c>
      <c r="Y3040">
        <f t="shared" si="216"/>
        <v>3.3913595933926302</v>
      </c>
      <c r="Z3040">
        <f t="shared" si="220"/>
        <v>9</v>
      </c>
      <c r="AD3040" t="str">
        <f t="shared" si="218"/>
        <v/>
      </c>
    </row>
    <row r="3041" spans="1:30" hidden="1" x14ac:dyDescent="0.3">
      <c r="A3041" t="s">
        <v>417</v>
      </c>
      <c r="B3041">
        <f t="shared" si="219"/>
        <v>400353</v>
      </c>
      <c r="C3041">
        <v>353</v>
      </c>
      <c r="D3041">
        <f>VLOOKUP($B3041,TrialDesign!$E$2:$I$1147,5,FALSE)</f>
        <v>8</v>
      </c>
      <c r="E3041" t="str">
        <f>VLOOKUP($B3041,TrialDesign!$E$2:$I$1147,3,FALSE)</f>
        <v>Nil</v>
      </c>
      <c r="F3041" t="str">
        <f>VLOOKUP($B3041,TrialDesign!$E$2:$I$1147,4,FALSE)</f>
        <v>CRWT153</v>
      </c>
      <c r="G3041" s="1">
        <v>41862</v>
      </c>
      <c r="H3041" s="1" t="str">
        <f>VLOOKUP(B3041,TrialDesign!$E$2:$J$1147,6,FALSE)</f>
        <v>None_8h</v>
      </c>
      <c r="K3041">
        <v>3</v>
      </c>
      <c r="L3041">
        <v>1</v>
      </c>
      <c r="M3041">
        <v>3</v>
      </c>
      <c r="N3041">
        <v>4</v>
      </c>
      <c r="O3041">
        <v>39</v>
      </c>
      <c r="P3041">
        <v>165</v>
      </c>
      <c r="Q3041">
        <v>80</v>
      </c>
      <c r="R3041">
        <v>3</v>
      </c>
      <c r="S3041">
        <v>3</v>
      </c>
      <c r="U3041" t="s">
        <v>71</v>
      </c>
      <c r="W3041">
        <f>VLOOKUP(H3041&amp;"_"&amp;M3041+1,'Leaf lengths'!$J$6:$Q$104,VLOOKUP(F3041,'Leaf lengths'!$S$1:$T$6,2,FALSE),FALSE)</f>
        <v>196.75</v>
      </c>
      <c r="X3041">
        <f t="shared" si="217"/>
        <v>0.40660736975857686</v>
      </c>
      <c r="Y3041">
        <f t="shared" si="216"/>
        <v>3.4066073697585768</v>
      </c>
      <c r="Z3041">
        <f t="shared" si="220"/>
        <v>9</v>
      </c>
      <c r="AD3041" t="str">
        <f t="shared" si="218"/>
        <v/>
      </c>
    </row>
    <row r="3042" spans="1:30" hidden="1" x14ac:dyDescent="0.3">
      <c r="A3042" t="s">
        <v>417</v>
      </c>
      <c r="B3042">
        <f t="shared" si="219"/>
        <v>400353</v>
      </c>
      <c r="C3042">
        <v>353</v>
      </c>
      <c r="D3042">
        <f>VLOOKUP($B3042,TrialDesign!$E$2:$I$1147,5,FALSE)</f>
        <v>8</v>
      </c>
      <c r="E3042" t="str">
        <f>VLOOKUP($B3042,TrialDesign!$E$2:$I$1147,3,FALSE)</f>
        <v>Nil</v>
      </c>
      <c r="F3042" t="str">
        <f>VLOOKUP($B3042,TrialDesign!$E$2:$I$1147,4,FALSE)</f>
        <v>CRWT153</v>
      </c>
      <c r="G3042" s="1">
        <v>41862</v>
      </c>
      <c r="H3042" s="1" t="str">
        <f>VLOOKUP(B3042,TrialDesign!$E$2:$J$1147,6,FALSE)</f>
        <v>None_8h</v>
      </c>
      <c r="K3042">
        <v>4</v>
      </c>
      <c r="L3042">
        <v>1</v>
      </c>
      <c r="M3042">
        <v>2</v>
      </c>
      <c r="N3042">
        <v>4</v>
      </c>
      <c r="O3042">
        <v>35</v>
      </c>
      <c r="P3042">
        <v>167</v>
      </c>
      <c r="Q3042">
        <v>60</v>
      </c>
      <c r="R3042">
        <v>3</v>
      </c>
      <c r="S3042">
        <v>4</v>
      </c>
      <c r="U3042" t="s">
        <v>71</v>
      </c>
      <c r="W3042">
        <f>VLOOKUP(H3042&amp;"_"&amp;M3042+1,'Leaf lengths'!$J$6:$Q$104,VLOOKUP(F3042,'Leaf lengths'!$S$1:$T$6,2,FALSE),FALSE)</f>
        <v>171.85714285714286</v>
      </c>
      <c r="X3042">
        <f t="shared" si="217"/>
        <v>0.3491271820448878</v>
      </c>
      <c r="Y3042">
        <f t="shared" ref="Y3042:Y3105" si="221">X3042+M3042</f>
        <v>2.3491271820448878</v>
      </c>
      <c r="Z3042">
        <f t="shared" si="220"/>
        <v>9</v>
      </c>
      <c r="AD3042" t="str">
        <f t="shared" si="218"/>
        <v/>
      </c>
    </row>
    <row r="3043" spans="1:30" hidden="1" x14ac:dyDescent="0.3">
      <c r="A3043" t="s">
        <v>417</v>
      </c>
      <c r="B3043">
        <f t="shared" si="219"/>
        <v>400294</v>
      </c>
      <c r="C3043">
        <v>294</v>
      </c>
      <c r="D3043">
        <f>VLOOKUP($B3043,TrialDesign!$E$2:$I$1147,5,FALSE)</f>
        <v>8</v>
      </c>
      <c r="E3043" t="str">
        <f>VLOOKUP($B3043,TrialDesign!$E$2:$I$1147,3,FALSE)</f>
        <v>Nil</v>
      </c>
      <c r="F3043" t="str">
        <f>VLOOKUP($B3043,TrialDesign!$E$2:$I$1147,4,FALSE)</f>
        <v>CRWT153</v>
      </c>
      <c r="G3043" s="1">
        <v>41869</v>
      </c>
      <c r="H3043" s="1" t="str">
        <f>VLOOKUP(B3043,TrialDesign!$E$2:$J$1147,6,FALSE)</f>
        <v>None_8h</v>
      </c>
      <c r="J3043">
        <v>294</v>
      </c>
      <c r="K3043">
        <v>1</v>
      </c>
      <c r="L3043">
        <v>2</v>
      </c>
      <c r="M3043">
        <v>3</v>
      </c>
      <c r="N3043">
        <v>5</v>
      </c>
      <c r="O3043">
        <v>40</v>
      </c>
      <c r="Q3043">
        <v>22</v>
      </c>
      <c r="R3043">
        <v>4</v>
      </c>
      <c r="S3043">
        <v>5</v>
      </c>
      <c r="W3043">
        <f>VLOOKUP(H3043&amp;"_"&amp;M3043+1,'Leaf lengths'!$J$6:$Q$104,VLOOKUP(F3043,'Leaf lengths'!$S$1:$T$6,2,FALSE),FALSE)</f>
        <v>196.75</v>
      </c>
      <c r="X3043">
        <f t="shared" si="217"/>
        <v>0.11181702668360864</v>
      </c>
      <c r="Y3043">
        <f t="shared" si="221"/>
        <v>3.1118170266836085</v>
      </c>
      <c r="Z3043">
        <f t="shared" si="220"/>
        <v>12</v>
      </c>
      <c r="AD3043" t="str">
        <f t="shared" si="218"/>
        <v/>
      </c>
    </row>
    <row r="3044" spans="1:30" hidden="1" x14ac:dyDescent="0.3">
      <c r="A3044" t="s">
        <v>417</v>
      </c>
      <c r="B3044">
        <f t="shared" si="219"/>
        <v>400294</v>
      </c>
      <c r="C3044">
        <v>294</v>
      </c>
      <c r="D3044">
        <f>VLOOKUP($B3044,TrialDesign!$E$2:$I$1147,5,FALSE)</f>
        <v>8</v>
      </c>
      <c r="E3044" t="str">
        <f>VLOOKUP($B3044,TrialDesign!$E$2:$I$1147,3,FALSE)</f>
        <v>Nil</v>
      </c>
      <c r="F3044" t="str">
        <f>VLOOKUP($B3044,TrialDesign!$E$2:$I$1147,4,FALSE)</f>
        <v>CRWT153</v>
      </c>
      <c r="G3044" s="1">
        <v>41869</v>
      </c>
      <c r="H3044" s="1" t="str">
        <f>VLOOKUP(B3044,TrialDesign!$E$2:$J$1147,6,FALSE)</f>
        <v>None_8h</v>
      </c>
      <c r="K3044">
        <v>2</v>
      </c>
      <c r="L3044">
        <v>2</v>
      </c>
      <c r="M3044">
        <v>4</v>
      </c>
      <c r="N3044">
        <v>5</v>
      </c>
      <c r="O3044">
        <v>42</v>
      </c>
      <c r="P3044">
        <v>195</v>
      </c>
      <c r="Q3044">
        <v>69</v>
      </c>
      <c r="R3044">
        <v>5</v>
      </c>
      <c r="S3044">
        <v>5</v>
      </c>
      <c r="W3044">
        <f>VLOOKUP(H3044&amp;"_"&amp;M3044+1,'Leaf lengths'!$J$6:$Q$104,VLOOKUP(F3044,'Leaf lengths'!$S$1:$T$6,2,FALSE),FALSE)</f>
        <v>187.81818181818181</v>
      </c>
      <c r="X3044">
        <f t="shared" si="217"/>
        <v>0.36737657308809296</v>
      </c>
      <c r="Y3044">
        <f t="shared" si="221"/>
        <v>4.3673765730880927</v>
      </c>
      <c r="Z3044">
        <f t="shared" si="220"/>
        <v>14</v>
      </c>
      <c r="AD3044" t="str">
        <f t="shared" si="218"/>
        <v/>
      </c>
    </row>
    <row r="3045" spans="1:30" hidden="1" x14ac:dyDescent="0.3">
      <c r="A3045" t="s">
        <v>417</v>
      </c>
      <c r="B3045">
        <f t="shared" si="219"/>
        <v>400294</v>
      </c>
      <c r="C3045">
        <v>294</v>
      </c>
      <c r="D3045">
        <f>VLOOKUP($B3045,TrialDesign!$E$2:$I$1147,5,FALSE)</f>
        <v>8</v>
      </c>
      <c r="E3045" t="str">
        <f>VLOOKUP($B3045,TrialDesign!$E$2:$I$1147,3,FALSE)</f>
        <v>Nil</v>
      </c>
      <c r="F3045" t="str">
        <f>VLOOKUP($B3045,TrialDesign!$E$2:$I$1147,4,FALSE)</f>
        <v>CRWT153</v>
      </c>
      <c r="G3045" s="1">
        <v>41869</v>
      </c>
      <c r="H3045" s="1" t="str">
        <f>VLOOKUP(B3045,TrialDesign!$E$2:$J$1147,6,FALSE)</f>
        <v>None_8h</v>
      </c>
      <c r="K3045">
        <v>3</v>
      </c>
      <c r="L3045">
        <v>2</v>
      </c>
      <c r="M3045">
        <v>4</v>
      </c>
      <c r="N3045">
        <v>5</v>
      </c>
      <c r="O3045">
        <v>40</v>
      </c>
      <c r="P3045">
        <v>183</v>
      </c>
      <c r="Q3045">
        <v>69</v>
      </c>
      <c r="R3045">
        <v>4</v>
      </c>
      <c r="S3045">
        <v>5</v>
      </c>
      <c r="W3045">
        <f>VLOOKUP(H3045&amp;"_"&amp;M3045+1,'Leaf lengths'!$J$6:$Q$104,VLOOKUP(F3045,'Leaf lengths'!$S$1:$T$6,2,FALSE),FALSE)</f>
        <v>187.81818181818181</v>
      </c>
      <c r="X3045">
        <f t="shared" si="217"/>
        <v>0.36737657308809296</v>
      </c>
      <c r="Y3045">
        <f t="shared" si="221"/>
        <v>4.3673765730880927</v>
      </c>
      <c r="Z3045">
        <f t="shared" si="220"/>
        <v>13</v>
      </c>
      <c r="AD3045" t="str">
        <f t="shared" si="218"/>
        <v/>
      </c>
    </row>
    <row r="3046" spans="1:30" hidden="1" x14ac:dyDescent="0.3">
      <c r="A3046" t="s">
        <v>417</v>
      </c>
      <c r="B3046">
        <f t="shared" si="219"/>
        <v>400294</v>
      </c>
      <c r="C3046">
        <v>294</v>
      </c>
      <c r="D3046">
        <f>VLOOKUP($B3046,TrialDesign!$E$2:$I$1147,5,FALSE)</f>
        <v>8</v>
      </c>
      <c r="E3046" t="str">
        <f>VLOOKUP($B3046,TrialDesign!$E$2:$I$1147,3,FALSE)</f>
        <v>Nil</v>
      </c>
      <c r="F3046" t="str">
        <f>VLOOKUP($B3046,TrialDesign!$E$2:$I$1147,4,FALSE)</f>
        <v>CRWT153</v>
      </c>
      <c r="G3046" s="1">
        <v>41869</v>
      </c>
      <c r="H3046" s="1" t="str">
        <f>VLOOKUP(B3046,TrialDesign!$E$2:$J$1147,6,FALSE)</f>
        <v>None_8h</v>
      </c>
      <c r="K3046">
        <v>4</v>
      </c>
      <c r="L3046">
        <v>2</v>
      </c>
      <c r="M3046">
        <v>3</v>
      </c>
      <c r="N3046">
        <v>5</v>
      </c>
      <c r="O3046">
        <v>42</v>
      </c>
      <c r="P3046">
        <v>182</v>
      </c>
      <c r="Q3046">
        <v>35</v>
      </c>
      <c r="R3046">
        <v>5</v>
      </c>
      <c r="S3046">
        <v>4</v>
      </c>
      <c r="W3046">
        <f>VLOOKUP(H3046&amp;"_"&amp;M3046+1,'Leaf lengths'!$J$6:$Q$104,VLOOKUP(F3046,'Leaf lengths'!$S$1:$T$6,2,FALSE),FALSE)</f>
        <v>196.75</v>
      </c>
      <c r="X3046">
        <f t="shared" si="217"/>
        <v>0.17789072426937738</v>
      </c>
      <c r="Y3046">
        <f t="shared" si="221"/>
        <v>3.1778907242693775</v>
      </c>
      <c r="Z3046">
        <f t="shared" si="220"/>
        <v>12</v>
      </c>
      <c r="AD3046" t="str">
        <f t="shared" si="218"/>
        <v/>
      </c>
    </row>
    <row r="3047" spans="1:30" hidden="1" x14ac:dyDescent="0.3">
      <c r="A3047" t="s">
        <v>417</v>
      </c>
      <c r="B3047">
        <f t="shared" si="219"/>
        <v>400333</v>
      </c>
      <c r="C3047">
        <v>333</v>
      </c>
      <c r="D3047">
        <f>VLOOKUP($B3047,TrialDesign!$E$2:$I$1147,5,FALSE)</f>
        <v>8</v>
      </c>
      <c r="E3047" t="str">
        <f>VLOOKUP($B3047,TrialDesign!$E$2:$I$1147,3,FALSE)</f>
        <v>Nil</v>
      </c>
      <c r="F3047" t="str">
        <f>VLOOKUP($B3047,TrialDesign!$E$2:$I$1147,4,FALSE)</f>
        <v>CRWT153</v>
      </c>
      <c r="G3047" s="1">
        <v>41869</v>
      </c>
      <c r="H3047" s="1" t="str">
        <f>VLOOKUP(B3047,TrialDesign!$E$2:$J$1147,6,FALSE)</f>
        <v>None_8h</v>
      </c>
      <c r="J3047">
        <v>333</v>
      </c>
      <c r="K3047">
        <v>1</v>
      </c>
      <c r="L3047">
        <v>2</v>
      </c>
      <c r="M3047">
        <v>4</v>
      </c>
      <c r="N3047">
        <v>5</v>
      </c>
      <c r="O3047">
        <v>44</v>
      </c>
      <c r="Q3047">
        <v>84</v>
      </c>
      <c r="R3047">
        <v>4</v>
      </c>
      <c r="S3047">
        <v>5</v>
      </c>
      <c r="W3047">
        <f>VLOOKUP(H3047&amp;"_"&amp;M3047+1,'Leaf lengths'!$J$6:$Q$104,VLOOKUP(F3047,'Leaf lengths'!$S$1:$T$6,2,FALSE),FALSE)</f>
        <v>187.81818181818181</v>
      </c>
      <c r="X3047">
        <f t="shared" si="217"/>
        <v>0.44724104549854793</v>
      </c>
      <c r="Y3047">
        <f t="shared" si="221"/>
        <v>4.447241045498548</v>
      </c>
      <c r="Z3047">
        <f t="shared" si="220"/>
        <v>13</v>
      </c>
      <c r="AD3047" t="str">
        <f t="shared" si="218"/>
        <v/>
      </c>
    </row>
    <row r="3048" spans="1:30" hidden="1" x14ac:dyDescent="0.3">
      <c r="A3048" t="s">
        <v>417</v>
      </c>
      <c r="B3048">
        <f t="shared" si="219"/>
        <v>400333</v>
      </c>
      <c r="C3048">
        <v>333</v>
      </c>
      <c r="D3048">
        <f>VLOOKUP($B3048,TrialDesign!$E$2:$I$1147,5,FALSE)</f>
        <v>8</v>
      </c>
      <c r="E3048" t="str">
        <f>VLOOKUP($B3048,TrialDesign!$E$2:$I$1147,3,FALSE)</f>
        <v>Nil</v>
      </c>
      <c r="F3048" t="str">
        <f>VLOOKUP($B3048,TrialDesign!$E$2:$I$1147,4,FALSE)</f>
        <v>CRWT153</v>
      </c>
      <c r="G3048" s="1">
        <v>41869</v>
      </c>
      <c r="H3048" s="1" t="str">
        <f>VLOOKUP(B3048,TrialDesign!$E$2:$J$1147,6,FALSE)</f>
        <v>None_8h</v>
      </c>
      <c r="K3048">
        <v>2</v>
      </c>
      <c r="L3048">
        <v>2</v>
      </c>
      <c r="M3048">
        <v>4</v>
      </c>
      <c r="N3048">
        <v>5</v>
      </c>
      <c r="O3048">
        <v>50</v>
      </c>
      <c r="P3048">
        <v>201</v>
      </c>
      <c r="Q3048">
        <v>106</v>
      </c>
      <c r="R3048">
        <v>4</v>
      </c>
      <c r="S3048">
        <v>5</v>
      </c>
      <c r="W3048">
        <f>VLOOKUP(H3048&amp;"_"&amp;M3048+1,'Leaf lengths'!$J$6:$Q$104,VLOOKUP(F3048,'Leaf lengths'!$S$1:$T$6,2,FALSE),FALSE)</f>
        <v>187.81818181818181</v>
      </c>
      <c r="X3048">
        <f t="shared" si="217"/>
        <v>0.56437560503388196</v>
      </c>
      <c r="Y3048">
        <f t="shared" si="221"/>
        <v>4.5643756050338817</v>
      </c>
      <c r="Z3048">
        <f t="shared" si="220"/>
        <v>13</v>
      </c>
      <c r="AD3048" t="str">
        <f t="shared" si="218"/>
        <v/>
      </c>
    </row>
    <row r="3049" spans="1:30" hidden="1" x14ac:dyDescent="0.3">
      <c r="A3049" t="s">
        <v>417</v>
      </c>
      <c r="B3049">
        <f t="shared" si="219"/>
        <v>400333</v>
      </c>
      <c r="C3049">
        <v>333</v>
      </c>
      <c r="D3049">
        <f>VLOOKUP($B3049,TrialDesign!$E$2:$I$1147,5,FALSE)</f>
        <v>8</v>
      </c>
      <c r="E3049" t="str">
        <f>VLOOKUP($B3049,TrialDesign!$E$2:$I$1147,3,FALSE)</f>
        <v>Nil</v>
      </c>
      <c r="F3049" t="str">
        <f>VLOOKUP($B3049,TrialDesign!$E$2:$I$1147,4,FALSE)</f>
        <v>CRWT153</v>
      </c>
      <c r="G3049" s="1">
        <v>41869</v>
      </c>
      <c r="H3049" s="1" t="str">
        <f>VLOOKUP(B3049,TrialDesign!$E$2:$J$1147,6,FALSE)</f>
        <v>None_8h</v>
      </c>
      <c r="K3049">
        <v>3</v>
      </c>
      <c r="L3049">
        <v>2</v>
      </c>
      <c r="M3049">
        <v>4</v>
      </c>
      <c r="N3049">
        <v>5</v>
      </c>
      <c r="O3049">
        <v>55</v>
      </c>
      <c r="P3049">
        <v>220</v>
      </c>
      <c r="Q3049">
        <v>97</v>
      </c>
      <c r="R3049">
        <v>4</v>
      </c>
      <c r="S3049">
        <v>5</v>
      </c>
      <c r="W3049">
        <f>VLOOKUP(H3049&amp;"_"&amp;M3049+1,'Leaf lengths'!$J$6:$Q$104,VLOOKUP(F3049,'Leaf lengths'!$S$1:$T$6,2,FALSE),FALSE)</f>
        <v>187.81818181818181</v>
      </c>
      <c r="X3049">
        <f t="shared" ref="X3049:X3112" si="222">IF(OR(N3049="",M3049=N3049),0,Q3049/W3049)</f>
        <v>0.51645692158760892</v>
      </c>
      <c r="Y3049">
        <f t="shared" si="221"/>
        <v>4.5164569215876087</v>
      </c>
      <c r="Z3049">
        <f t="shared" si="220"/>
        <v>13</v>
      </c>
      <c r="AD3049" t="str">
        <f t="shared" si="218"/>
        <v/>
      </c>
    </row>
    <row r="3050" spans="1:30" hidden="1" x14ac:dyDescent="0.3">
      <c r="A3050" t="s">
        <v>417</v>
      </c>
      <c r="B3050">
        <f t="shared" si="219"/>
        <v>400333</v>
      </c>
      <c r="C3050">
        <v>333</v>
      </c>
      <c r="D3050">
        <f>VLOOKUP($B3050,TrialDesign!$E$2:$I$1147,5,FALSE)</f>
        <v>8</v>
      </c>
      <c r="E3050" t="str">
        <f>VLOOKUP($B3050,TrialDesign!$E$2:$I$1147,3,FALSE)</f>
        <v>Nil</v>
      </c>
      <c r="F3050" t="str">
        <f>VLOOKUP($B3050,TrialDesign!$E$2:$I$1147,4,FALSE)</f>
        <v>CRWT153</v>
      </c>
      <c r="G3050" s="1">
        <v>41869</v>
      </c>
      <c r="H3050" s="1" t="str">
        <f>VLOOKUP(B3050,TrialDesign!$E$2:$J$1147,6,FALSE)</f>
        <v>None_8h</v>
      </c>
      <c r="K3050">
        <v>4</v>
      </c>
      <c r="L3050">
        <v>2</v>
      </c>
      <c r="M3050">
        <v>4</v>
      </c>
      <c r="N3050">
        <v>5</v>
      </c>
      <c r="O3050">
        <v>54</v>
      </c>
      <c r="P3050">
        <v>220</v>
      </c>
      <c r="Q3050">
        <v>86</v>
      </c>
      <c r="R3050">
        <v>4</v>
      </c>
      <c r="S3050">
        <v>5</v>
      </c>
      <c r="W3050">
        <f>VLOOKUP(H3050&amp;"_"&amp;M3050+1,'Leaf lengths'!$J$6:$Q$104,VLOOKUP(F3050,'Leaf lengths'!$S$1:$T$6,2,FALSE),FALSE)</f>
        <v>187.81818181818181</v>
      </c>
      <c r="X3050">
        <f t="shared" si="222"/>
        <v>0.45788964181994191</v>
      </c>
      <c r="Y3050">
        <f t="shared" si="221"/>
        <v>4.4578896418199419</v>
      </c>
      <c r="Z3050">
        <f t="shared" si="220"/>
        <v>13</v>
      </c>
      <c r="AD3050" t="str">
        <f t="shared" si="218"/>
        <v/>
      </c>
    </row>
    <row r="3051" spans="1:30" hidden="1" x14ac:dyDescent="0.3">
      <c r="A3051" t="s">
        <v>417</v>
      </c>
      <c r="B3051">
        <f t="shared" si="219"/>
        <v>400298</v>
      </c>
      <c r="C3051">
        <v>298</v>
      </c>
      <c r="D3051">
        <f>VLOOKUP($B3051,TrialDesign!$E$2:$I$1147,5,FALSE)</f>
        <v>8</v>
      </c>
      <c r="E3051" t="str">
        <f>VLOOKUP($B3051,TrialDesign!$E$2:$I$1147,3,FALSE)</f>
        <v>Nil</v>
      </c>
      <c r="F3051" t="str">
        <f>VLOOKUP($B3051,TrialDesign!$E$2:$I$1147,4,FALSE)</f>
        <v>CRWT153</v>
      </c>
      <c r="G3051" s="1">
        <v>41874</v>
      </c>
      <c r="H3051" s="1" t="str">
        <f>VLOOKUP(B3051,TrialDesign!$E$2:$J$1147,6,FALSE)</f>
        <v>None_8h</v>
      </c>
      <c r="J3051">
        <v>298</v>
      </c>
      <c r="K3051">
        <v>1</v>
      </c>
      <c r="L3051">
        <v>2</v>
      </c>
      <c r="M3051">
        <v>4</v>
      </c>
      <c r="N3051">
        <v>5</v>
      </c>
      <c r="O3051">
        <v>40</v>
      </c>
      <c r="Q3051">
        <v>67</v>
      </c>
      <c r="R3051">
        <v>4</v>
      </c>
      <c r="S3051">
        <v>5</v>
      </c>
      <c r="U3051" t="s">
        <v>71</v>
      </c>
      <c r="W3051">
        <f>VLOOKUP(H3051&amp;"_"&amp;M3051+1,'Leaf lengths'!$J$6:$Q$104,VLOOKUP(F3051,'Leaf lengths'!$S$1:$T$6,2,FALSE),FALSE)</f>
        <v>187.81818181818181</v>
      </c>
      <c r="X3051">
        <f t="shared" si="222"/>
        <v>0.35672797676669893</v>
      </c>
      <c r="Y3051">
        <f t="shared" si="221"/>
        <v>4.3567279767666989</v>
      </c>
      <c r="Z3051">
        <f t="shared" si="220"/>
        <v>13</v>
      </c>
      <c r="AD3051" t="str">
        <f t="shared" si="218"/>
        <v/>
      </c>
    </row>
    <row r="3052" spans="1:30" hidden="1" x14ac:dyDescent="0.3">
      <c r="A3052" t="s">
        <v>417</v>
      </c>
      <c r="B3052">
        <f t="shared" si="219"/>
        <v>400298</v>
      </c>
      <c r="C3052">
        <v>298</v>
      </c>
      <c r="D3052">
        <f>VLOOKUP($B3052,TrialDesign!$E$2:$I$1147,5,FALSE)</f>
        <v>8</v>
      </c>
      <c r="E3052" t="str">
        <f>VLOOKUP($B3052,TrialDesign!$E$2:$I$1147,3,FALSE)</f>
        <v>Nil</v>
      </c>
      <c r="F3052" t="str">
        <f>VLOOKUP($B3052,TrialDesign!$E$2:$I$1147,4,FALSE)</f>
        <v>CRWT153</v>
      </c>
      <c r="G3052" s="1">
        <v>41874</v>
      </c>
      <c r="H3052" s="1" t="str">
        <f>VLOOKUP(B3052,TrialDesign!$E$2:$J$1147,6,FALSE)</f>
        <v>None_8h</v>
      </c>
      <c r="K3052">
        <v>2</v>
      </c>
      <c r="L3052">
        <v>2</v>
      </c>
      <c r="M3052">
        <v>4</v>
      </c>
      <c r="N3052">
        <v>5</v>
      </c>
      <c r="O3052">
        <v>44</v>
      </c>
      <c r="P3052">
        <v>196</v>
      </c>
      <c r="Q3052">
        <v>144</v>
      </c>
      <c r="R3052">
        <v>5</v>
      </c>
      <c r="S3052">
        <v>5</v>
      </c>
      <c r="U3052" t="s">
        <v>71</v>
      </c>
      <c r="W3052">
        <f>VLOOKUP(H3052&amp;"_"&amp;M3052+1,'Leaf lengths'!$J$6:$Q$104,VLOOKUP(F3052,'Leaf lengths'!$S$1:$T$6,2,FALSE),FALSE)</f>
        <v>187.81818181818181</v>
      </c>
      <c r="X3052">
        <f t="shared" si="222"/>
        <v>0.76669893514036791</v>
      </c>
      <c r="Y3052">
        <f t="shared" si="221"/>
        <v>4.7666989351403677</v>
      </c>
      <c r="Z3052">
        <f t="shared" si="220"/>
        <v>14</v>
      </c>
      <c r="AD3052" t="str">
        <f t="shared" si="218"/>
        <v/>
      </c>
    </row>
    <row r="3053" spans="1:30" hidden="1" x14ac:dyDescent="0.3">
      <c r="A3053" t="s">
        <v>417</v>
      </c>
      <c r="B3053">
        <f t="shared" si="219"/>
        <v>400298</v>
      </c>
      <c r="C3053">
        <v>298</v>
      </c>
      <c r="D3053">
        <f>VLOOKUP($B3053,TrialDesign!$E$2:$I$1147,5,FALSE)</f>
        <v>8</v>
      </c>
      <c r="E3053" t="str">
        <f>VLOOKUP($B3053,TrialDesign!$E$2:$I$1147,3,FALSE)</f>
        <v>Nil</v>
      </c>
      <c r="F3053" t="str">
        <f>VLOOKUP($B3053,TrialDesign!$E$2:$I$1147,4,FALSE)</f>
        <v>CRWT153</v>
      </c>
      <c r="G3053" s="1">
        <v>41874</v>
      </c>
      <c r="H3053" s="1" t="str">
        <f>VLOOKUP(B3053,TrialDesign!$E$2:$J$1147,6,FALSE)</f>
        <v>None_8h</v>
      </c>
      <c r="K3053">
        <v>3</v>
      </c>
      <c r="L3053">
        <v>2</v>
      </c>
      <c r="M3053">
        <v>4</v>
      </c>
      <c r="N3053">
        <v>5</v>
      </c>
      <c r="O3053">
        <v>41</v>
      </c>
      <c r="P3053">
        <v>173</v>
      </c>
      <c r="Q3053">
        <v>134</v>
      </c>
      <c r="R3053">
        <v>4</v>
      </c>
      <c r="S3053">
        <v>5</v>
      </c>
      <c r="U3053" t="s">
        <v>71</v>
      </c>
      <c r="W3053">
        <f>VLOOKUP(H3053&amp;"_"&amp;M3053+1,'Leaf lengths'!$J$6:$Q$104,VLOOKUP(F3053,'Leaf lengths'!$S$1:$T$6,2,FALSE),FALSE)</f>
        <v>187.81818181818181</v>
      </c>
      <c r="X3053">
        <f t="shared" si="222"/>
        <v>0.71345595353339786</v>
      </c>
      <c r="Y3053">
        <f t="shared" si="221"/>
        <v>4.7134559535333977</v>
      </c>
      <c r="Z3053">
        <f t="shared" si="220"/>
        <v>13</v>
      </c>
      <c r="AD3053" t="str">
        <f t="shared" si="218"/>
        <v/>
      </c>
    </row>
    <row r="3054" spans="1:30" hidden="1" x14ac:dyDescent="0.3">
      <c r="A3054" t="s">
        <v>417</v>
      </c>
      <c r="B3054">
        <f t="shared" si="219"/>
        <v>400298</v>
      </c>
      <c r="C3054">
        <v>298</v>
      </c>
      <c r="D3054">
        <f>VLOOKUP($B3054,TrialDesign!$E$2:$I$1147,5,FALSE)</f>
        <v>8</v>
      </c>
      <c r="E3054" t="str">
        <f>VLOOKUP($B3054,TrialDesign!$E$2:$I$1147,3,FALSE)</f>
        <v>Nil</v>
      </c>
      <c r="F3054" t="str">
        <f>VLOOKUP($B3054,TrialDesign!$E$2:$I$1147,4,FALSE)</f>
        <v>CRWT153</v>
      </c>
      <c r="G3054" s="1">
        <v>41874</v>
      </c>
      <c r="H3054" s="1" t="str">
        <f>VLOOKUP(B3054,TrialDesign!$E$2:$J$1147,6,FALSE)</f>
        <v>None_8h</v>
      </c>
      <c r="K3054">
        <v>4</v>
      </c>
      <c r="L3054">
        <v>3</v>
      </c>
      <c r="M3054">
        <v>5</v>
      </c>
      <c r="N3054">
        <v>6</v>
      </c>
      <c r="O3054">
        <v>44</v>
      </c>
      <c r="P3054">
        <v>196</v>
      </c>
      <c r="Q3054">
        <v>148</v>
      </c>
      <c r="R3054">
        <v>4</v>
      </c>
      <c r="S3054">
        <v>6</v>
      </c>
      <c r="U3054" t="s">
        <v>71</v>
      </c>
      <c r="W3054">
        <f>VLOOKUP(H3054&amp;"_"&amp;M3054+1,'Leaf lengths'!$J$6:$Q$104,VLOOKUP(F3054,'Leaf lengths'!$S$1:$T$6,2,FALSE),FALSE)</f>
        <v>203.25</v>
      </c>
      <c r="X3054">
        <f t="shared" si="222"/>
        <v>0.72816728167281675</v>
      </c>
      <c r="Y3054">
        <f t="shared" si="221"/>
        <v>5.7281672816728166</v>
      </c>
      <c r="Z3054">
        <f t="shared" si="220"/>
        <v>15</v>
      </c>
      <c r="AD3054" t="str">
        <f t="shared" ref="AD3054:AD3117" si="223">IF(OR(M3054=N3054,N3054=""),"FLN","")</f>
        <v/>
      </c>
    </row>
    <row r="3055" spans="1:30" hidden="1" x14ac:dyDescent="0.3">
      <c r="A3055" t="s">
        <v>417</v>
      </c>
      <c r="B3055">
        <f t="shared" si="219"/>
        <v>400346</v>
      </c>
      <c r="C3055">
        <v>346</v>
      </c>
      <c r="D3055">
        <f>VLOOKUP($B3055,TrialDesign!$E$2:$I$1147,5,FALSE)</f>
        <v>8</v>
      </c>
      <c r="E3055" t="str">
        <f>VLOOKUP($B3055,TrialDesign!$E$2:$I$1147,3,FALSE)</f>
        <v>Nil</v>
      </c>
      <c r="F3055" t="str">
        <f>VLOOKUP($B3055,TrialDesign!$E$2:$I$1147,4,FALSE)</f>
        <v>CRWT153</v>
      </c>
      <c r="G3055" s="1">
        <v>41874</v>
      </c>
      <c r="H3055" s="1" t="str">
        <f>VLOOKUP(B3055,TrialDesign!$E$2:$J$1147,6,FALSE)</f>
        <v>None_8h</v>
      </c>
      <c r="J3055">
        <v>346</v>
      </c>
      <c r="K3055">
        <v>1</v>
      </c>
      <c r="L3055">
        <v>2</v>
      </c>
      <c r="M3055">
        <v>4</v>
      </c>
      <c r="N3055">
        <v>5</v>
      </c>
      <c r="O3055">
        <v>42</v>
      </c>
      <c r="Q3055">
        <v>142</v>
      </c>
      <c r="R3055">
        <v>4</v>
      </c>
      <c r="S3055">
        <v>5</v>
      </c>
      <c r="U3055" t="s">
        <v>71</v>
      </c>
      <c r="W3055">
        <f>VLOOKUP(H3055&amp;"_"&amp;M3055+1,'Leaf lengths'!$J$6:$Q$104,VLOOKUP(F3055,'Leaf lengths'!$S$1:$T$6,2,FALSE),FALSE)</f>
        <v>187.81818181818181</v>
      </c>
      <c r="X3055">
        <f t="shared" si="222"/>
        <v>0.75605033881897388</v>
      </c>
      <c r="Y3055">
        <f t="shared" si="221"/>
        <v>4.7560503388189739</v>
      </c>
      <c r="Z3055">
        <f t="shared" si="220"/>
        <v>13</v>
      </c>
      <c r="AD3055" t="str">
        <f t="shared" si="223"/>
        <v/>
      </c>
    </row>
    <row r="3056" spans="1:30" hidden="1" x14ac:dyDescent="0.3">
      <c r="A3056" t="s">
        <v>417</v>
      </c>
      <c r="B3056">
        <f t="shared" si="219"/>
        <v>400346</v>
      </c>
      <c r="C3056">
        <v>346</v>
      </c>
      <c r="D3056">
        <f>VLOOKUP($B3056,TrialDesign!$E$2:$I$1147,5,FALSE)</f>
        <v>8</v>
      </c>
      <c r="E3056" t="str">
        <f>VLOOKUP($B3056,TrialDesign!$E$2:$I$1147,3,FALSE)</f>
        <v>Nil</v>
      </c>
      <c r="F3056" t="str">
        <f>VLOOKUP($B3056,TrialDesign!$E$2:$I$1147,4,FALSE)</f>
        <v>CRWT153</v>
      </c>
      <c r="G3056" s="1">
        <v>41874</v>
      </c>
      <c r="H3056" s="1" t="str">
        <f>VLOOKUP(B3056,TrialDesign!$E$2:$J$1147,6,FALSE)</f>
        <v>None_8h</v>
      </c>
      <c r="K3056">
        <v>2</v>
      </c>
      <c r="L3056">
        <v>2</v>
      </c>
      <c r="M3056">
        <v>5</v>
      </c>
      <c r="N3056">
        <v>6</v>
      </c>
      <c r="O3056">
        <v>45</v>
      </c>
      <c r="P3056">
        <v>201</v>
      </c>
      <c r="Q3056">
        <v>36</v>
      </c>
      <c r="R3056">
        <v>4</v>
      </c>
      <c r="S3056">
        <v>5</v>
      </c>
      <c r="U3056" t="s">
        <v>71</v>
      </c>
      <c r="W3056">
        <f>VLOOKUP(H3056&amp;"_"&amp;M3056+1,'Leaf lengths'!$J$6:$Q$104,VLOOKUP(F3056,'Leaf lengths'!$S$1:$T$6,2,FALSE),FALSE)</f>
        <v>203.25</v>
      </c>
      <c r="X3056">
        <f t="shared" si="222"/>
        <v>0.17712177121771217</v>
      </c>
      <c r="Y3056">
        <f t="shared" si="221"/>
        <v>5.1771217712177124</v>
      </c>
      <c r="Z3056">
        <f t="shared" si="220"/>
        <v>14</v>
      </c>
      <c r="AD3056" t="str">
        <f t="shared" si="223"/>
        <v/>
      </c>
    </row>
    <row r="3057" spans="1:30" hidden="1" x14ac:dyDescent="0.3">
      <c r="A3057" t="s">
        <v>417</v>
      </c>
      <c r="B3057">
        <f t="shared" si="219"/>
        <v>400346</v>
      </c>
      <c r="C3057">
        <v>346</v>
      </c>
      <c r="D3057">
        <f>VLOOKUP($B3057,TrialDesign!$E$2:$I$1147,5,FALSE)</f>
        <v>8</v>
      </c>
      <c r="E3057" t="str">
        <f>VLOOKUP($B3057,TrialDesign!$E$2:$I$1147,3,FALSE)</f>
        <v>Nil</v>
      </c>
      <c r="F3057" t="str">
        <f>VLOOKUP($B3057,TrialDesign!$E$2:$I$1147,4,FALSE)</f>
        <v>CRWT153</v>
      </c>
      <c r="G3057" s="1">
        <v>41874</v>
      </c>
      <c r="H3057" s="1" t="str">
        <f>VLOOKUP(B3057,TrialDesign!$E$2:$J$1147,6,FALSE)</f>
        <v>None_8h</v>
      </c>
      <c r="K3057">
        <v>3</v>
      </c>
      <c r="L3057">
        <v>2</v>
      </c>
      <c r="M3057">
        <v>4</v>
      </c>
      <c r="N3057">
        <v>5</v>
      </c>
      <c r="O3057">
        <v>53</v>
      </c>
      <c r="P3057">
        <v>211</v>
      </c>
      <c r="Q3057">
        <v>187</v>
      </c>
      <c r="R3057">
        <v>4</v>
      </c>
      <c r="S3057">
        <v>6</v>
      </c>
      <c r="U3057" t="s">
        <v>71</v>
      </c>
      <c r="W3057">
        <f>VLOOKUP(H3057&amp;"_"&amp;M3057+1,'Leaf lengths'!$J$6:$Q$104,VLOOKUP(F3057,'Leaf lengths'!$S$1:$T$6,2,FALSE),FALSE)</f>
        <v>187.81818181818181</v>
      </c>
      <c r="X3057">
        <f t="shared" si="222"/>
        <v>0.99564375605033884</v>
      </c>
      <c r="Y3057">
        <f t="shared" si="221"/>
        <v>4.9956437560503391</v>
      </c>
      <c r="Z3057">
        <f t="shared" si="220"/>
        <v>14</v>
      </c>
      <c r="AD3057" t="str">
        <f t="shared" si="223"/>
        <v/>
      </c>
    </row>
    <row r="3058" spans="1:30" hidden="1" x14ac:dyDescent="0.3">
      <c r="A3058" t="s">
        <v>417</v>
      </c>
      <c r="B3058">
        <f t="shared" si="219"/>
        <v>400346</v>
      </c>
      <c r="C3058">
        <v>346</v>
      </c>
      <c r="D3058">
        <f>VLOOKUP($B3058,TrialDesign!$E$2:$I$1147,5,FALSE)</f>
        <v>8</v>
      </c>
      <c r="E3058" t="str">
        <f>VLOOKUP($B3058,TrialDesign!$E$2:$I$1147,3,FALSE)</f>
        <v>Nil</v>
      </c>
      <c r="F3058" t="str">
        <f>VLOOKUP($B3058,TrialDesign!$E$2:$I$1147,4,FALSE)</f>
        <v>CRWT153</v>
      </c>
      <c r="G3058" s="1">
        <v>41874</v>
      </c>
      <c r="H3058" s="1" t="str">
        <f>VLOOKUP(B3058,TrialDesign!$E$2:$J$1147,6,FALSE)</f>
        <v>None_8h</v>
      </c>
      <c r="K3058">
        <v>4</v>
      </c>
      <c r="L3058">
        <v>2</v>
      </c>
      <c r="M3058">
        <v>4</v>
      </c>
      <c r="N3058">
        <v>5</v>
      </c>
      <c r="O3058">
        <v>42</v>
      </c>
      <c r="P3058">
        <v>170</v>
      </c>
      <c r="Q3058">
        <v>65</v>
      </c>
      <c r="R3058">
        <v>4</v>
      </c>
      <c r="S3058">
        <v>5</v>
      </c>
      <c r="U3058" t="s">
        <v>71</v>
      </c>
      <c r="W3058">
        <f>VLOOKUP(H3058&amp;"_"&amp;M3058+1,'Leaf lengths'!$J$6:$Q$104,VLOOKUP(F3058,'Leaf lengths'!$S$1:$T$6,2,FALSE),FALSE)</f>
        <v>187.81818181818181</v>
      </c>
      <c r="X3058">
        <f t="shared" si="222"/>
        <v>0.34607938044530495</v>
      </c>
      <c r="Y3058">
        <f t="shared" si="221"/>
        <v>4.3460793804453051</v>
      </c>
      <c r="Z3058">
        <f t="shared" si="220"/>
        <v>13</v>
      </c>
      <c r="AD3058" t="str">
        <f t="shared" si="223"/>
        <v/>
      </c>
    </row>
    <row r="3059" spans="1:30" hidden="1" x14ac:dyDescent="0.3">
      <c r="A3059" t="s">
        <v>417</v>
      </c>
      <c r="B3059">
        <f t="shared" si="219"/>
        <v>400355</v>
      </c>
      <c r="C3059">
        <v>355</v>
      </c>
      <c r="D3059">
        <f>VLOOKUP($B3059,TrialDesign!$E$2:$I$1147,5,FALSE)</f>
        <v>8</v>
      </c>
      <c r="E3059" t="str">
        <f>VLOOKUP($B3059,TrialDesign!$E$2:$I$1147,3,FALSE)</f>
        <v>Nil</v>
      </c>
      <c r="F3059" t="str">
        <f>VLOOKUP($B3059,TrialDesign!$E$2:$I$1147,4,FALSE)</f>
        <v>CRWT153</v>
      </c>
      <c r="G3059" s="1">
        <v>41874</v>
      </c>
      <c r="H3059" s="1" t="str">
        <f>VLOOKUP(B3059,TrialDesign!$E$2:$J$1147,6,FALSE)</f>
        <v>None_8h</v>
      </c>
      <c r="J3059">
        <v>355</v>
      </c>
      <c r="K3059">
        <v>1</v>
      </c>
      <c r="L3059">
        <v>2</v>
      </c>
      <c r="M3059">
        <v>4</v>
      </c>
      <c r="N3059">
        <v>5</v>
      </c>
      <c r="O3059">
        <v>43</v>
      </c>
      <c r="Q3059">
        <v>138</v>
      </c>
      <c r="R3059">
        <v>3</v>
      </c>
      <c r="S3059">
        <v>5</v>
      </c>
      <c r="U3059" t="s">
        <v>71</v>
      </c>
      <c r="W3059">
        <f>VLOOKUP(H3059&amp;"_"&amp;M3059+1,'Leaf lengths'!$J$6:$Q$104,VLOOKUP(F3059,'Leaf lengths'!$S$1:$T$6,2,FALSE),FALSE)</f>
        <v>187.81818181818181</v>
      </c>
      <c r="X3059">
        <f t="shared" si="222"/>
        <v>0.73475314617618592</v>
      </c>
      <c r="Y3059">
        <f t="shared" si="221"/>
        <v>4.7347531461761863</v>
      </c>
      <c r="Z3059">
        <f t="shared" si="220"/>
        <v>12</v>
      </c>
      <c r="AD3059" t="str">
        <f t="shared" si="223"/>
        <v/>
      </c>
    </row>
    <row r="3060" spans="1:30" hidden="1" x14ac:dyDescent="0.3">
      <c r="A3060" t="s">
        <v>417</v>
      </c>
      <c r="B3060">
        <f t="shared" si="219"/>
        <v>400355</v>
      </c>
      <c r="C3060">
        <v>355</v>
      </c>
      <c r="D3060">
        <f>VLOOKUP($B3060,TrialDesign!$E$2:$I$1147,5,FALSE)</f>
        <v>8</v>
      </c>
      <c r="E3060" t="str">
        <f>VLOOKUP($B3060,TrialDesign!$E$2:$I$1147,3,FALSE)</f>
        <v>Nil</v>
      </c>
      <c r="F3060" t="str">
        <f>VLOOKUP($B3060,TrialDesign!$E$2:$I$1147,4,FALSE)</f>
        <v>CRWT153</v>
      </c>
      <c r="G3060" s="1">
        <v>41874</v>
      </c>
      <c r="H3060" s="1" t="str">
        <f>VLOOKUP(B3060,TrialDesign!$E$2:$J$1147,6,FALSE)</f>
        <v>None_8h</v>
      </c>
      <c r="K3060">
        <v>2</v>
      </c>
      <c r="L3060">
        <v>2</v>
      </c>
      <c r="M3060">
        <v>4</v>
      </c>
      <c r="N3060">
        <v>5</v>
      </c>
      <c r="O3060">
        <v>45</v>
      </c>
      <c r="P3060">
        <v>185</v>
      </c>
      <c r="Q3060">
        <v>164</v>
      </c>
      <c r="R3060">
        <v>5</v>
      </c>
      <c r="S3060">
        <v>4</v>
      </c>
      <c r="U3060" t="s">
        <v>71</v>
      </c>
      <c r="W3060">
        <f>VLOOKUP(H3060&amp;"_"&amp;M3060+1,'Leaf lengths'!$J$6:$Q$104,VLOOKUP(F3060,'Leaf lengths'!$S$1:$T$6,2,FALSE),FALSE)</f>
        <v>187.81818181818181</v>
      </c>
      <c r="X3060">
        <f t="shared" si="222"/>
        <v>0.8731848983543079</v>
      </c>
      <c r="Y3060">
        <f t="shared" si="221"/>
        <v>4.8731848983543076</v>
      </c>
      <c r="Z3060">
        <f t="shared" si="220"/>
        <v>13</v>
      </c>
      <c r="AD3060" t="str">
        <f t="shared" si="223"/>
        <v/>
      </c>
    </row>
    <row r="3061" spans="1:30" hidden="1" x14ac:dyDescent="0.3">
      <c r="A3061" t="s">
        <v>417</v>
      </c>
      <c r="B3061">
        <f t="shared" si="219"/>
        <v>400355</v>
      </c>
      <c r="C3061">
        <v>355</v>
      </c>
      <c r="D3061">
        <f>VLOOKUP($B3061,TrialDesign!$E$2:$I$1147,5,FALSE)</f>
        <v>8</v>
      </c>
      <c r="E3061" t="str">
        <f>VLOOKUP($B3061,TrialDesign!$E$2:$I$1147,3,FALSE)</f>
        <v>Nil</v>
      </c>
      <c r="F3061" t="str">
        <f>VLOOKUP($B3061,TrialDesign!$E$2:$I$1147,4,FALSE)</f>
        <v>CRWT153</v>
      </c>
      <c r="G3061" s="1">
        <v>41874</v>
      </c>
      <c r="H3061" s="1" t="str">
        <f>VLOOKUP(B3061,TrialDesign!$E$2:$J$1147,6,FALSE)</f>
        <v>None_8h</v>
      </c>
      <c r="K3061">
        <v>3</v>
      </c>
      <c r="L3061">
        <v>2</v>
      </c>
      <c r="M3061">
        <v>4</v>
      </c>
      <c r="N3061">
        <v>5</v>
      </c>
      <c r="O3061">
        <v>51</v>
      </c>
      <c r="P3061">
        <v>224</v>
      </c>
      <c r="Q3061">
        <v>175</v>
      </c>
      <c r="R3061">
        <v>5</v>
      </c>
      <c r="S3061">
        <v>5</v>
      </c>
      <c r="U3061" t="s">
        <v>71</v>
      </c>
      <c r="W3061">
        <f>VLOOKUP(H3061&amp;"_"&amp;M3061+1,'Leaf lengths'!$J$6:$Q$104,VLOOKUP(F3061,'Leaf lengths'!$S$1:$T$6,2,FALSE),FALSE)</f>
        <v>187.81818181818181</v>
      </c>
      <c r="X3061">
        <f t="shared" si="222"/>
        <v>0.93175217812197486</v>
      </c>
      <c r="Y3061">
        <f t="shared" si="221"/>
        <v>4.9317521781219753</v>
      </c>
      <c r="Z3061">
        <f t="shared" si="220"/>
        <v>14</v>
      </c>
      <c r="AD3061" t="str">
        <f t="shared" si="223"/>
        <v/>
      </c>
    </row>
    <row r="3062" spans="1:30" hidden="1" x14ac:dyDescent="0.3">
      <c r="A3062" t="s">
        <v>417</v>
      </c>
      <c r="B3062">
        <f t="shared" si="219"/>
        <v>400355</v>
      </c>
      <c r="C3062">
        <v>355</v>
      </c>
      <c r="D3062">
        <f>VLOOKUP($B3062,TrialDesign!$E$2:$I$1147,5,FALSE)</f>
        <v>8</v>
      </c>
      <c r="E3062" t="str">
        <f>VLOOKUP($B3062,TrialDesign!$E$2:$I$1147,3,FALSE)</f>
        <v>Nil</v>
      </c>
      <c r="F3062" t="str">
        <f>VLOOKUP($B3062,TrialDesign!$E$2:$I$1147,4,FALSE)</f>
        <v>CRWT153</v>
      </c>
      <c r="G3062" s="1">
        <v>41874</v>
      </c>
      <c r="H3062" s="1" t="str">
        <f>VLOOKUP(B3062,TrialDesign!$E$2:$J$1147,6,FALSE)</f>
        <v>None_8h</v>
      </c>
      <c r="K3062">
        <v>4</v>
      </c>
      <c r="L3062">
        <v>2</v>
      </c>
      <c r="M3062">
        <v>4</v>
      </c>
      <c r="N3062">
        <v>5</v>
      </c>
      <c r="O3062">
        <v>48</v>
      </c>
      <c r="P3062">
        <v>183</v>
      </c>
      <c r="Q3062">
        <v>175</v>
      </c>
      <c r="R3062">
        <v>4</v>
      </c>
      <c r="S3062">
        <v>5</v>
      </c>
      <c r="U3062" t="s">
        <v>71</v>
      </c>
      <c r="W3062">
        <f>VLOOKUP(H3062&amp;"_"&amp;M3062+1,'Leaf lengths'!$J$6:$Q$104,VLOOKUP(F3062,'Leaf lengths'!$S$1:$T$6,2,FALSE),FALSE)</f>
        <v>187.81818181818181</v>
      </c>
      <c r="X3062">
        <f t="shared" si="222"/>
        <v>0.93175217812197486</v>
      </c>
      <c r="Y3062">
        <f t="shared" si="221"/>
        <v>4.9317521781219753</v>
      </c>
      <c r="Z3062">
        <f t="shared" si="220"/>
        <v>13</v>
      </c>
      <c r="AD3062" t="str">
        <f t="shared" si="223"/>
        <v/>
      </c>
    </row>
    <row r="3063" spans="1:30" hidden="1" x14ac:dyDescent="0.3">
      <c r="A3063" t="s">
        <v>417</v>
      </c>
      <c r="B3063">
        <f t="shared" si="219"/>
        <v>400291</v>
      </c>
      <c r="C3063">
        <v>291</v>
      </c>
      <c r="D3063">
        <f>VLOOKUP($B3063,TrialDesign!$E$2:$I$1147,5,FALSE)</f>
        <v>8</v>
      </c>
      <c r="E3063" t="str">
        <f>VLOOKUP($B3063,TrialDesign!$E$2:$I$1147,3,FALSE)</f>
        <v>Nil</v>
      </c>
      <c r="F3063" t="str">
        <f>VLOOKUP($B3063,TrialDesign!$E$2:$I$1147,4,FALSE)</f>
        <v>CRWT153</v>
      </c>
      <c r="G3063" s="1">
        <v>41883</v>
      </c>
      <c r="H3063" s="1" t="str">
        <f>VLOOKUP(B3063,TrialDesign!$E$2:$J$1147,6,FALSE)</f>
        <v>None_8h</v>
      </c>
      <c r="J3063">
        <v>291</v>
      </c>
      <c r="K3063">
        <v>1</v>
      </c>
      <c r="L3063">
        <v>2</v>
      </c>
      <c r="M3063">
        <v>5</v>
      </c>
      <c r="N3063">
        <v>6</v>
      </c>
      <c r="O3063">
        <v>53</v>
      </c>
      <c r="Q3063">
        <v>107</v>
      </c>
      <c r="R3063">
        <v>5</v>
      </c>
      <c r="S3063">
        <v>6</v>
      </c>
      <c r="U3063" t="s">
        <v>71</v>
      </c>
      <c r="W3063">
        <f>VLOOKUP(H3063&amp;"_"&amp;M3063+1,'Leaf lengths'!$J$6:$Q$104,VLOOKUP(F3063,'Leaf lengths'!$S$1:$T$6,2,FALSE),FALSE)</f>
        <v>203.25</v>
      </c>
      <c r="X3063">
        <f t="shared" si="222"/>
        <v>0.5264452644526445</v>
      </c>
      <c r="Y3063">
        <f t="shared" si="221"/>
        <v>5.5264452644526445</v>
      </c>
      <c r="Z3063">
        <f t="shared" si="220"/>
        <v>16</v>
      </c>
      <c r="AD3063" t="str">
        <f t="shared" si="223"/>
        <v/>
      </c>
    </row>
    <row r="3064" spans="1:30" hidden="1" x14ac:dyDescent="0.3">
      <c r="A3064" t="s">
        <v>417</v>
      </c>
      <c r="B3064">
        <f t="shared" si="219"/>
        <v>400291</v>
      </c>
      <c r="C3064">
        <v>291</v>
      </c>
      <c r="D3064">
        <f>VLOOKUP($B3064,TrialDesign!$E$2:$I$1147,5,FALSE)</f>
        <v>8</v>
      </c>
      <c r="E3064" t="str">
        <f>VLOOKUP($B3064,TrialDesign!$E$2:$I$1147,3,FALSE)</f>
        <v>Nil</v>
      </c>
      <c r="F3064" t="str">
        <f>VLOOKUP($B3064,TrialDesign!$E$2:$I$1147,4,FALSE)</f>
        <v>CRWT153</v>
      </c>
      <c r="G3064" s="1">
        <v>41883</v>
      </c>
      <c r="H3064" s="1" t="str">
        <f>VLOOKUP(B3064,TrialDesign!$E$2:$J$1147,6,FALSE)</f>
        <v>None_8h</v>
      </c>
      <c r="K3064">
        <v>2</v>
      </c>
      <c r="L3064">
        <v>3</v>
      </c>
      <c r="M3064">
        <v>5</v>
      </c>
      <c r="N3064">
        <v>6</v>
      </c>
      <c r="O3064">
        <v>47</v>
      </c>
      <c r="P3064">
        <v>185</v>
      </c>
      <c r="Q3064">
        <v>141</v>
      </c>
      <c r="R3064">
        <v>5</v>
      </c>
      <c r="S3064">
        <v>6</v>
      </c>
      <c r="U3064" t="s">
        <v>71</v>
      </c>
      <c r="W3064">
        <f>VLOOKUP(H3064&amp;"_"&amp;M3064+1,'Leaf lengths'!$J$6:$Q$104,VLOOKUP(F3064,'Leaf lengths'!$S$1:$T$6,2,FALSE),FALSE)</f>
        <v>203.25</v>
      </c>
      <c r="X3064">
        <f t="shared" si="222"/>
        <v>0.69372693726937273</v>
      </c>
      <c r="Y3064">
        <f t="shared" si="221"/>
        <v>5.6937269372693731</v>
      </c>
      <c r="Z3064">
        <f t="shared" si="220"/>
        <v>16</v>
      </c>
      <c r="AD3064" t="str">
        <f t="shared" si="223"/>
        <v/>
      </c>
    </row>
    <row r="3065" spans="1:30" hidden="1" x14ac:dyDescent="0.3">
      <c r="A3065" t="s">
        <v>417</v>
      </c>
      <c r="B3065">
        <f t="shared" si="219"/>
        <v>400291</v>
      </c>
      <c r="C3065">
        <v>291</v>
      </c>
      <c r="D3065">
        <f>VLOOKUP($B3065,TrialDesign!$E$2:$I$1147,5,FALSE)</f>
        <v>8</v>
      </c>
      <c r="E3065" t="str">
        <f>VLOOKUP($B3065,TrialDesign!$E$2:$I$1147,3,FALSE)</f>
        <v>Nil</v>
      </c>
      <c r="F3065" t="str">
        <f>VLOOKUP($B3065,TrialDesign!$E$2:$I$1147,4,FALSE)</f>
        <v>CRWT153</v>
      </c>
      <c r="G3065" s="1">
        <v>41883</v>
      </c>
      <c r="H3065" s="1" t="str">
        <f>VLOOKUP(B3065,TrialDesign!$E$2:$J$1147,6,FALSE)</f>
        <v>None_8h</v>
      </c>
      <c r="K3065">
        <v>3</v>
      </c>
      <c r="L3065">
        <v>2</v>
      </c>
      <c r="M3065">
        <v>5</v>
      </c>
      <c r="N3065">
        <v>6</v>
      </c>
      <c r="O3065">
        <v>46</v>
      </c>
      <c r="P3065">
        <v>179</v>
      </c>
      <c r="Q3065">
        <v>165</v>
      </c>
      <c r="R3065">
        <v>4</v>
      </c>
      <c r="S3065">
        <v>6</v>
      </c>
      <c r="U3065" t="s">
        <v>71</v>
      </c>
      <c r="W3065">
        <f>VLOOKUP(H3065&amp;"_"&amp;M3065+1,'Leaf lengths'!$J$6:$Q$104,VLOOKUP(F3065,'Leaf lengths'!$S$1:$T$6,2,FALSE),FALSE)</f>
        <v>203.25</v>
      </c>
      <c r="X3065">
        <f t="shared" si="222"/>
        <v>0.81180811808118081</v>
      </c>
      <c r="Y3065">
        <f t="shared" si="221"/>
        <v>5.8118081180811805</v>
      </c>
      <c r="Z3065">
        <f t="shared" si="220"/>
        <v>15</v>
      </c>
      <c r="AD3065" t="str">
        <f t="shared" si="223"/>
        <v/>
      </c>
    </row>
    <row r="3066" spans="1:30" hidden="1" x14ac:dyDescent="0.3">
      <c r="A3066" t="s">
        <v>417</v>
      </c>
      <c r="B3066">
        <f t="shared" si="219"/>
        <v>400291</v>
      </c>
      <c r="C3066">
        <v>291</v>
      </c>
      <c r="D3066">
        <f>VLOOKUP($B3066,TrialDesign!$E$2:$I$1147,5,FALSE)</f>
        <v>8</v>
      </c>
      <c r="E3066" t="str">
        <f>VLOOKUP($B3066,TrialDesign!$E$2:$I$1147,3,FALSE)</f>
        <v>Nil</v>
      </c>
      <c r="F3066" t="str">
        <f>VLOOKUP($B3066,TrialDesign!$E$2:$I$1147,4,FALSE)</f>
        <v>CRWT153</v>
      </c>
      <c r="G3066" s="1">
        <v>41883</v>
      </c>
      <c r="H3066" s="1" t="str">
        <f>VLOOKUP(B3066,TrialDesign!$E$2:$J$1147,6,FALSE)</f>
        <v>None_8h</v>
      </c>
      <c r="K3066">
        <v>4</v>
      </c>
      <c r="L3066">
        <v>2</v>
      </c>
      <c r="M3066">
        <v>5</v>
      </c>
      <c r="N3066">
        <v>6</v>
      </c>
      <c r="O3066">
        <v>46</v>
      </c>
      <c r="P3066">
        <v>172</v>
      </c>
      <c r="Q3066">
        <v>109</v>
      </c>
      <c r="R3066">
        <v>4</v>
      </c>
      <c r="S3066">
        <v>6</v>
      </c>
      <c r="U3066" t="s">
        <v>71</v>
      </c>
      <c r="W3066">
        <f>VLOOKUP(H3066&amp;"_"&amp;M3066+1,'Leaf lengths'!$J$6:$Q$104,VLOOKUP(F3066,'Leaf lengths'!$S$1:$T$6,2,FALSE),FALSE)</f>
        <v>203.25</v>
      </c>
      <c r="X3066">
        <f t="shared" si="222"/>
        <v>0.53628536285362849</v>
      </c>
      <c r="Y3066">
        <f t="shared" si="221"/>
        <v>5.5362853628536284</v>
      </c>
      <c r="Z3066">
        <f t="shared" si="220"/>
        <v>15</v>
      </c>
      <c r="AD3066" t="str">
        <f t="shared" si="223"/>
        <v/>
      </c>
    </row>
    <row r="3067" spans="1:30" hidden="1" x14ac:dyDescent="0.3">
      <c r="A3067" t="s">
        <v>417</v>
      </c>
      <c r="B3067">
        <f t="shared" si="219"/>
        <v>400317</v>
      </c>
      <c r="C3067">
        <v>317</v>
      </c>
      <c r="D3067">
        <f>VLOOKUP($B3067,TrialDesign!$E$2:$I$1147,5,FALSE)</f>
        <v>8</v>
      </c>
      <c r="E3067" t="str">
        <f>VLOOKUP($B3067,TrialDesign!$E$2:$I$1147,3,FALSE)</f>
        <v>Nil</v>
      </c>
      <c r="F3067" t="str">
        <f>VLOOKUP($B3067,TrialDesign!$E$2:$I$1147,4,FALSE)</f>
        <v>CRWT153</v>
      </c>
      <c r="G3067" s="1">
        <v>41883</v>
      </c>
      <c r="H3067" s="1" t="str">
        <f>VLOOKUP(B3067,TrialDesign!$E$2:$J$1147,6,FALSE)</f>
        <v>None_8h</v>
      </c>
      <c r="J3067">
        <v>317</v>
      </c>
      <c r="K3067">
        <v>1</v>
      </c>
      <c r="L3067">
        <v>2</v>
      </c>
      <c r="M3067">
        <v>5</v>
      </c>
      <c r="N3067">
        <v>6</v>
      </c>
      <c r="O3067">
        <v>62</v>
      </c>
      <c r="Q3067">
        <v>86</v>
      </c>
      <c r="R3067">
        <v>4</v>
      </c>
      <c r="S3067">
        <v>6</v>
      </c>
      <c r="U3067" t="s">
        <v>71</v>
      </c>
      <c r="W3067">
        <f>VLOOKUP(H3067&amp;"_"&amp;M3067+1,'Leaf lengths'!$J$6:$Q$104,VLOOKUP(F3067,'Leaf lengths'!$S$1:$T$6,2,FALSE),FALSE)</f>
        <v>203.25</v>
      </c>
      <c r="X3067">
        <f t="shared" si="222"/>
        <v>0.42312423124231241</v>
      </c>
      <c r="Y3067">
        <f t="shared" si="221"/>
        <v>5.423124231242312</v>
      </c>
      <c r="Z3067">
        <f t="shared" si="220"/>
        <v>15</v>
      </c>
      <c r="AD3067" t="str">
        <f t="shared" si="223"/>
        <v/>
      </c>
    </row>
    <row r="3068" spans="1:30" hidden="1" x14ac:dyDescent="0.3">
      <c r="A3068" t="s">
        <v>417</v>
      </c>
      <c r="B3068">
        <f t="shared" si="219"/>
        <v>400317</v>
      </c>
      <c r="C3068">
        <v>317</v>
      </c>
      <c r="D3068">
        <f>VLOOKUP($B3068,TrialDesign!$E$2:$I$1147,5,FALSE)</f>
        <v>8</v>
      </c>
      <c r="E3068" t="str">
        <f>VLOOKUP($B3068,TrialDesign!$E$2:$I$1147,3,FALSE)</f>
        <v>Nil</v>
      </c>
      <c r="F3068" t="str">
        <f>VLOOKUP($B3068,TrialDesign!$E$2:$I$1147,4,FALSE)</f>
        <v>CRWT153</v>
      </c>
      <c r="G3068" s="1">
        <v>41883</v>
      </c>
      <c r="H3068" s="1" t="str">
        <f>VLOOKUP(B3068,TrialDesign!$E$2:$J$1147,6,FALSE)</f>
        <v>None_8h</v>
      </c>
      <c r="K3068">
        <v>2</v>
      </c>
      <c r="L3068">
        <v>2</v>
      </c>
      <c r="M3068">
        <v>5</v>
      </c>
      <c r="N3068">
        <v>6</v>
      </c>
      <c r="O3068">
        <v>55</v>
      </c>
      <c r="P3068">
        <v>204</v>
      </c>
      <c r="Q3068">
        <v>156</v>
      </c>
      <c r="R3068">
        <v>4</v>
      </c>
      <c r="S3068">
        <v>7</v>
      </c>
      <c r="U3068" t="s">
        <v>71</v>
      </c>
      <c r="W3068">
        <f>VLOOKUP(H3068&amp;"_"&amp;M3068+1,'Leaf lengths'!$J$6:$Q$104,VLOOKUP(F3068,'Leaf lengths'!$S$1:$T$6,2,FALSE),FALSE)</f>
        <v>203.25</v>
      </c>
      <c r="X3068">
        <f t="shared" si="222"/>
        <v>0.76752767527675281</v>
      </c>
      <c r="Y3068">
        <f t="shared" si="221"/>
        <v>5.767527675276753</v>
      </c>
      <c r="Z3068">
        <f t="shared" si="220"/>
        <v>16</v>
      </c>
      <c r="AD3068" t="str">
        <f t="shared" si="223"/>
        <v/>
      </c>
    </row>
    <row r="3069" spans="1:30" hidden="1" x14ac:dyDescent="0.3">
      <c r="A3069" t="s">
        <v>417</v>
      </c>
      <c r="B3069">
        <f t="shared" si="219"/>
        <v>400317</v>
      </c>
      <c r="C3069">
        <v>317</v>
      </c>
      <c r="D3069">
        <f>VLOOKUP($B3069,TrialDesign!$E$2:$I$1147,5,FALSE)</f>
        <v>8</v>
      </c>
      <c r="E3069" t="str">
        <f>VLOOKUP($B3069,TrialDesign!$E$2:$I$1147,3,FALSE)</f>
        <v>Nil</v>
      </c>
      <c r="F3069" t="str">
        <f>VLOOKUP($B3069,TrialDesign!$E$2:$I$1147,4,FALSE)</f>
        <v>CRWT153</v>
      </c>
      <c r="G3069" s="1">
        <v>41883</v>
      </c>
      <c r="H3069" s="1" t="str">
        <f>VLOOKUP(B3069,TrialDesign!$E$2:$J$1147,6,FALSE)</f>
        <v>None_8h</v>
      </c>
      <c r="K3069">
        <v>3</v>
      </c>
      <c r="L3069">
        <v>2</v>
      </c>
      <c r="M3069">
        <v>5</v>
      </c>
      <c r="N3069">
        <v>6</v>
      </c>
      <c r="O3069">
        <v>60</v>
      </c>
      <c r="P3069">
        <v>190</v>
      </c>
      <c r="Q3069">
        <v>173</v>
      </c>
      <c r="R3069">
        <v>4</v>
      </c>
      <c r="S3069">
        <v>6</v>
      </c>
      <c r="U3069" t="s">
        <v>71</v>
      </c>
      <c r="W3069">
        <f>VLOOKUP(H3069&amp;"_"&amp;M3069+1,'Leaf lengths'!$J$6:$Q$104,VLOOKUP(F3069,'Leaf lengths'!$S$1:$T$6,2,FALSE),FALSE)</f>
        <v>203.25</v>
      </c>
      <c r="X3069">
        <f t="shared" si="222"/>
        <v>0.85116851168511687</v>
      </c>
      <c r="Y3069">
        <f t="shared" si="221"/>
        <v>5.8511685116851169</v>
      </c>
      <c r="Z3069">
        <f t="shared" si="220"/>
        <v>15</v>
      </c>
      <c r="AD3069" t="str">
        <f t="shared" si="223"/>
        <v/>
      </c>
    </row>
    <row r="3070" spans="1:30" hidden="1" x14ac:dyDescent="0.3">
      <c r="A3070" t="s">
        <v>417</v>
      </c>
      <c r="B3070">
        <f t="shared" si="219"/>
        <v>400317</v>
      </c>
      <c r="C3070">
        <v>317</v>
      </c>
      <c r="D3070">
        <f>VLOOKUP($B3070,TrialDesign!$E$2:$I$1147,5,FALSE)</f>
        <v>8</v>
      </c>
      <c r="E3070" t="str">
        <f>VLOOKUP($B3070,TrialDesign!$E$2:$I$1147,3,FALSE)</f>
        <v>Nil</v>
      </c>
      <c r="F3070" t="str">
        <f>VLOOKUP($B3070,TrialDesign!$E$2:$I$1147,4,FALSE)</f>
        <v>CRWT153</v>
      </c>
      <c r="G3070" s="1">
        <v>41883</v>
      </c>
      <c r="H3070" s="1" t="str">
        <f>VLOOKUP(B3070,TrialDesign!$E$2:$J$1147,6,FALSE)</f>
        <v>None_8h</v>
      </c>
      <c r="K3070">
        <v>4</v>
      </c>
      <c r="L3070">
        <v>3</v>
      </c>
      <c r="M3070">
        <v>6</v>
      </c>
      <c r="N3070">
        <v>7</v>
      </c>
      <c r="O3070">
        <v>58</v>
      </c>
      <c r="P3070">
        <v>214</v>
      </c>
      <c r="Q3070">
        <v>50</v>
      </c>
      <c r="R3070">
        <v>5</v>
      </c>
      <c r="S3070">
        <v>6</v>
      </c>
      <c r="U3070" t="s">
        <v>71</v>
      </c>
      <c r="W3070">
        <f>VLOOKUP(H3070&amp;"_"&amp;M3070+1,'Leaf lengths'!$J$6:$Q$104,VLOOKUP(F3070,'Leaf lengths'!$S$1:$T$6,2,FALSE),FALSE)</f>
        <v>230.16666666666666</v>
      </c>
      <c r="X3070">
        <f t="shared" si="222"/>
        <v>0.21723388848660391</v>
      </c>
      <c r="Y3070">
        <f t="shared" si="221"/>
        <v>6.2172338884866036</v>
      </c>
      <c r="Z3070">
        <f t="shared" si="220"/>
        <v>17</v>
      </c>
      <c r="AD3070" t="str">
        <f t="shared" si="223"/>
        <v/>
      </c>
    </row>
    <row r="3071" spans="1:30" hidden="1" x14ac:dyDescent="0.3">
      <c r="A3071" t="s">
        <v>417</v>
      </c>
      <c r="B3071">
        <f t="shared" si="219"/>
        <v>400356</v>
      </c>
      <c r="C3071">
        <v>356</v>
      </c>
      <c r="D3071">
        <f>VLOOKUP($B3071,TrialDesign!$E$2:$I$1147,5,FALSE)</f>
        <v>8</v>
      </c>
      <c r="E3071" t="str">
        <f>VLOOKUP($B3071,TrialDesign!$E$2:$I$1147,3,FALSE)</f>
        <v>Nil</v>
      </c>
      <c r="F3071" t="str">
        <f>VLOOKUP($B3071,TrialDesign!$E$2:$I$1147,4,FALSE)</f>
        <v>CRWT153</v>
      </c>
      <c r="G3071" s="1">
        <v>41883</v>
      </c>
      <c r="H3071" s="1" t="str">
        <f>VLOOKUP(B3071,TrialDesign!$E$2:$J$1147,6,FALSE)</f>
        <v>None_8h</v>
      </c>
      <c r="J3071">
        <v>356</v>
      </c>
      <c r="K3071">
        <v>1</v>
      </c>
      <c r="L3071">
        <v>3</v>
      </c>
      <c r="M3071">
        <v>5</v>
      </c>
      <c r="N3071">
        <v>6</v>
      </c>
      <c r="O3071">
        <v>50</v>
      </c>
      <c r="P3071">
        <v>163</v>
      </c>
      <c r="Q3071">
        <v>147</v>
      </c>
      <c r="R3071">
        <v>4</v>
      </c>
      <c r="S3071">
        <v>6</v>
      </c>
      <c r="U3071" t="s">
        <v>71</v>
      </c>
      <c r="W3071">
        <f>VLOOKUP(H3071&amp;"_"&amp;M3071+1,'Leaf lengths'!$J$6:$Q$104,VLOOKUP(F3071,'Leaf lengths'!$S$1:$T$6,2,FALSE),FALSE)</f>
        <v>203.25</v>
      </c>
      <c r="X3071">
        <f t="shared" si="222"/>
        <v>0.7232472324723247</v>
      </c>
      <c r="Y3071">
        <f t="shared" si="221"/>
        <v>5.7232472324723247</v>
      </c>
      <c r="Z3071">
        <f t="shared" si="220"/>
        <v>15</v>
      </c>
      <c r="AD3071" t="str">
        <f t="shared" si="223"/>
        <v/>
      </c>
    </row>
    <row r="3072" spans="1:30" hidden="1" x14ac:dyDescent="0.3">
      <c r="A3072" t="s">
        <v>417</v>
      </c>
      <c r="B3072">
        <f t="shared" si="219"/>
        <v>400356</v>
      </c>
      <c r="C3072">
        <v>356</v>
      </c>
      <c r="D3072">
        <f>VLOOKUP($B3072,TrialDesign!$E$2:$I$1147,5,FALSE)</f>
        <v>8</v>
      </c>
      <c r="E3072" t="str">
        <f>VLOOKUP($B3072,TrialDesign!$E$2:$I$1147,3,FALSE)</f>
        <v>Nil</v>
      </c>
      <c r="F3072" t="str">
        <f>VLOOKUP($B3072,TrialDesign!$E$2:$I$1147,4,FALSE)</f>
        <v>CRWT153</v>
      </c>
      <c r="G3072" s="1">
        <v>41883</v>
      </c>
      <c r="H3072" s="1" t="str">
        <f>VLOOKUP(B3072,TrialDesign!$E$2:$J$1147,6,FALSE)</f>
        <v>None_8h</v>
      </c>
      <c r="K3072">
        <v>2</v>
      </c>
      <c r="L3072">
        <v>2</v>
      </c>
      <c r="M3072">
        <v>5</v>
      </c>
      <c r="N3072">
        <v>7</v>
      </c>
      <c r="O3072">
        <v>60</v>
      </c>
      <c r="P3072">
        <v>194</v>
      </c>
      <c r="Q3072">
        <v>38</v>
      </c>
      <c r="R3072">
        <v>4</v>
      </c>
      <c r="S3072">
        <v>7</v>
      </c>
      <c r="U3072" t="s">
        <v>71</v>
      </c>
      <c r="W3072">
        <f>VLOOKUP(H3072&amp;"_"&amp;M3072+1,'Leaf lengths'!$J$6:$Q$104,VLOOKUP(F3072,'Leaf lengths'!$S$1:$T$6,2,FALSE),FALSE)</f>
        <v>203.25</v>
      </c>
      <c r="X3072">
        <f t="shared" si="222"/>
        <v>0.18696186961869618</v>
      </c>
      <c r="Y3072">
        <f t="shared" si="221"/>
        <v>5.1869618696186963</v>
      </c>
      <c r="Z3072">
        <f t="shared" si="220"/>
        <v>16</v>
      </c>
      <c r="AD3072" t="str">
        <f t="shared" si="223"/>
        <v/>
      </c>
    </row>
    <row r="3073" spans="1:30" hidden="1" x14ac:dyDescent="0.3">
      <c r="A3073" t="s">
        <v>417</v>
      </c>
      <c r="B3073">
        <f t="shared" si="219"/>
        <v>400356</v>
      </c>
      <c r="C3073">
        <v>356</v>
      </c>
      <c r="D3073">
        <f>VLOOKUP($B3073,TrialDesign!$E$2:$I$1147,5,FALSE)</f>
        <v>8</v>
      </c>
      <c r="E3073" t="str">
        <f>VLOOKUP($B3073,TrialDesign!$E$2:$I$1147,3,FALSE)</f>
        <v>Nil</v>
      </c>
      <c r="F3073" t="str">
        <f>VLOOKUP($B3073,TrialDesign!$E$2:$I$1147,4,FALSE)</f>
        <v>CRWT153</v>
      </c>
      <c r="G3073" s="1">
        <v>41883</v>
      </c>
      <c r="H3073" s="1" t="str">
        <f>VLOOKUP(B3073,TrialDesign!$E$2:$J$1147,6,FALSE)</f>
        <v>None_8h</v>
      </c>
      <c r="K3073">
        <v>3</v>
      </c>
      <c r="L3073">
        <v>2</v>
      </c>
      <c r="M3073">
        <v>5</v>
      </c>
      <c r="N3073">
        <v>7</v>
      </c>
      <c r="O3073">
        <v>50</v>
      </c>
      <c r="P3073">
        <v>189</v>
      </c>
      <c r="Q3073">
        <v>37</v>
      </c>
      <c r="R3073">
        <v>4</v>
      </c>
      <c r="S3073">
        <v>6</v>
      </c>
      <c r="U3073" t="s">
        <v>71</v>
      </c>
      <c r="W3073">
        <f>VLOOKUP(H3073&amp;"_"&amp;M3073+1,'Leaf lengths'!$J$6:$Q$104,VLOOKUP(F3073,'Leaf lengths'!$S$1:$T$6,2,FALSE),FALSE)</f>
        <v>203.25</v>
      </c>
      <c r="X3073">
        <f t="shared" si="222"/>
        <v>0.18204182041820419</v>
      </c>
      <c r="Y3073">
        <f t="shared" si="221"/>
        <v>5.1820418204182044</v>
      </c>
      <c r="Z3073">
        <f t="shared" si="220"/>
        <v>15</v>
      </c>
      <c r="AD3073" t="str">
        <f t="shared" si="223"/>
        <v/>
      </c>
    </row>
    <row r="3074" spans="1:30" hidden="1" x14ac:dyDescent="0.3">
      <c r="A3074" t="s">
        <v>417</v>
      </c>
      <c r="B3074">
        <f t="shared" si="219"/>
        <v>400356</v>
      </c>
      <c r="C3074">
        <v>356</v>
      </c>
      <c r="D3074">
        <f>VLOOKUP($B3074,TrialDesign!$E$2:$I$1147,5,FALSE)</f>
        <v>8</v>
      </c>
      <c r="E3074" t="str">
        <f>VLOOKUP($B3074,TrialDesign!$E$2:$I$1147,3,FALSE)</f>
        <v>Nil</v>
      </c>
      <c r="F3074" t="str">
        <f>VLOOKUP($B3074,TrialDesign!$E$2:$I$1147,4,FALSE)</f>
        <v>CRWT153</v>
      </c>
      <c r="G3074" s="1">
        <v>41883</v>
      </c>
      <c r="H3074" s="1" t="str">
        <f>VLOOKUP(B3074,TrialDesign!$E$2:$J$1147,6,FALSE)</f>
        <v>None_8h</v>
      </c>
      <c r="K3074">
        <v>4</v>
      </c>
      <c r="L3074">
        <v>3</v>
      </c>
      <c r="M3074">
        <v>5</v>
      </c>
      <c r="N3074">
        <v>6</v>
      </c>
      <c r="O3074">
        <v>55</v>
      </c>
      <c r="P3074">
        <v>193</v>
      </c>
      <c r="Q3074">
        <v>147</v>
      </c>
      <c r="R3074">
        <v>4</v>
      </c>
      <c r="S3074">
        <v>6</v>
      </c>
      <c r="U3074" t="s">
        <v>71</v>
      </c>
      <c r="W3074">
        <f>VLOOKUP(H3074&amp;"_"&amp;M3074+1,'Leaf lengths'!$J$6:$Q$104,VLOOKUP(F3074,'Leaf lengths'!$S$1:$T$6,2,FALSE),FALSE)</f>
        <v>203.25</v>
      </c>
      <c r="X3074">
        <f t="shared" si="222"/>
        <v>0.7232472324723247</v>
      </c>
      <c r="Y3074">
        <f t="shared" si="221"/>
        <v>5.7232472324723247</v>
      </c>
      <c r="Z3074">
        <f t="shared" si="220"/>
        <v>15</v>
      </c>
      <c r="AD3074" t="str">
        <f t="shared" si="223"/>
        <v/>
      </c>
    </row>
    <row r="3075" spans="1:30" hidden="1" x14ac:dyDescent="0.3">
      <c r="A3075" t="s">
        <v>417</v>
      </c>
      <c r="B3075">
        <f t="shared" si="219"/>
        <v>400293</v>
      </c>
      <c r="C3075">
        <v>293</v>
      </c>
      <c r="D3075">
        <f>VLOOKUP($B3075,TrialDesign!$E$2:$I$1147,5,FALSE)</f>
        <v>8</v>
      </c>
      <c r="E3075" t="str">
        <f>VLOOKUP($B3075,TrialDesign!$E$2:$I$1147,3,FALSE)</f>
        <v>Nil</v>
      </c>
      <c r="F3075" t="str">
        <f>VLOOKUP($B3075,TrialDesign!$E$2:$I$1147,4,FALSE)</f>
        <v>CRWT153</v>
      </c>
      <c r="G3075" s="1">
        <v>41890</v>
      </c>
      <c r="H3075" s="1" t="str">
        <f>VLOOKUP(B3075,TrialDesign!$E$2:$J$1147,6,FALSE)</f>
        <v>None_8h</v>
      </c>
      <c r="J3075">
        <v>293</v>
      </c>
      <c r="K3075">
        <v>1</v>
      </c>
      <c r="L3075">
        <v>3</v>
      </c>
      <c r="M3075">
        <v>6</v>
      </c>
      <c r="N3075">
        <v>7</v>
      </c>
      <c r="O3075">
        <v>70</v>
      </c>
      <c r="Q3075">
        <v>211</v>
      </c>
      <c r="R3075">
        <v>3</v>
      </c>
      <c r="S3075">
        <v>9</v>
      </c>
      <c r="U3075" t="s">
        <v>71</v>
      </c>
      <c r="W3075">
        <f>VLOOKUP(H3075&amp;"_"&amp;M3075+1,'Leaf lengths'!$J$6:$Q$104,VLOOKUP(F3075,'Leaf lengths'!$S$1:$T$6,2,FALSE),FALSE)</f>
        <v>230.16666666666666</v>
      </c>
      <c r="X3075">
        <f t="shared" si="222"/>
        <v>0.91672700941346852</v>
      </c>
      <c r="Y3075">
        <f t="shared" si="221"/>
        <v>6.916727009413469</v>
      </c>
      <c r="Z3075">
        <f t="shared" si="220"/>
        <v>18</v>
      </c>
      <c r="AD3075" t="str">
        <f t="shared" si="223"/>
        <v/>
      </c>
    </row>
    <row r="3076" spans="1:30" hidden="1" x14ac:dyDescent="0.3">
      <c r="A3076" t="s">
        <v>417</v>
      </c>
      <c r="B3076">
        <f t="shared" si="219"/>
        <v>400293</v>
      </c>
      <c r="C3076">
        <v>293</v>
      </c>
      <c r="D3076">
        <f>VLOOKUP($B3076,TrialDesign!$E$2:$I$1147,5,FALSE)</f>
        <v>8</v>
      </c>
      <c r="E3076" t="str">
        <f>VLOOKUP($B3076,TrialDesign!$E$2:$I$1147,3,FALSE)</f>
        <v>Nil</v>
      </c>
      <c r="F3076" t="str">
        <f>VLOOKUP($B3076,TrialDesign!$E$2:$I$1147,4,FALSE)</f>
        <v>CRWT153</v>
      </c>
      <c r="G3076" s="1">
        <v>41890</v>
      </c>
      <c r="H3076" s="1" t="str">
        <f>VLOOKUP(B3076,TrialDesign!$E$2:$J$1147,6,FALSE)</f>
        <v>None_8h</v>
      </c>
      <c r="K3076">
        <v>2</v>
      </c>
      <c r="L3076">
        <v>3</v>
      </c>
      <c r="M3076">
        <v>7</v>
      </c>
      <c r="N3076">
        <v>8</v>
      </c>
      <c r="O3076">
        <v>68</v>
      </c>
      <c r="P3076">
        <v>223</v>
      </c>
      <c r="Q3076">
        <v>57</v>
      </c>
      <c r="R3076">
        <v>6</v>
      </c>
      <c r="S3076">
        <v>7</v>
      </c>
      <c r="U3076" t="s">
        <v>71</v>
      </c>
      <c r="W3076">
        <f>VLOOKUP(H3076&amp;"_"&amp;M3076+1,'Leaf lengths'!$J$6:$Q$104,VLOOKUP(F3076,'Leaf lengths'!$S$1:$T$6,2,FALSE),FALSE)</f>
        <v>254.14285714285714</v>
      </c>
      <c r="X3076">
        <f t="shared" si="222"/>
        <v>0.22428330522765599</v>
      </c>
      <c r="Y3076">
        <f t="shared" si="221"/>
        <v>7.2242833052276563</v>
      </c>
      <c r="Z3076">
        <f t="shared" si="220"/>
        <v>20</v>
      </c>
      <c r="AD3076" t="str">
        <f t="shared" si="223"/>
        <v/>
      </c>
    </row>
    <row r="3077" spans="1:30" hidden="1" x14ac:dyDescent="0.3">
      <c r="A3077" t="s">
        <v>417</v>
      </c>
      <c r="B3077">
        <f t="shared" si="219"/>
        <v>400293</v>
      </c>
      <c r="C3077">
        <v>293</v>
      </c>
      <c r="D3077">
        <f>VLOOKUP($B3077,TrialDesign!$E$2:$I$1147,5,FALSE)</f>
        <v>8</v>
      </c>
      <c r="E3077" t="str">
        <f>VLOOKUP($B3077,TrialDesign!$E$2:$I$1147,3,FALSE)</f>
        <v>Nil</v>
      </c>
      <c r="F3077" t="str">
        <f>VLOOKUP($B3077,TrialDesign!$E$2:$I$1147,4,FALSE)</f>
        <v>CRWT153</v>
      </c>
      <c r="G3077" s="1">
        <v>41890</v>
      </c>
      <c r="H3077" s="1" t="str">
        <f>VLOOKUP(B3077,TrialDesign!$E$2:$J$1147,6,FALSE)</f>
        <v>None_8h</v>
      </c>
      <c r="K3077">
        <v>3</v>
      </c>
      <c r="L3077">
        <v>3</v>
      </c>
      <c r="M3077">
        <v>7</v>
      </c>
      <c r="N3077">
        <v>8</v>
      </c>
      <c r="O3077">
        <v>73</v>
      </c>
      <c r="P3077">
        <v>219</v>
      </c>
      <c r="Q3077">
        <v>84</v>
      </c>
      <c r="R3077">
        <v>5</v>
      </c>
      <c r="S3077">
        <v>8</v>
      </c>
      <c r="U3077" t="s">
        <v>71</v>
      </c>
      <c r="W3077">
        <f>VLOOKUP(H3077&amp;"_"&amp;M3077+1,'Leaf lengths'!$J$6:$Q$104,VLOOKUP(F3077,'Leaf lengths'!$S$1:$T$6,2,FALSE),FALSE)</f>
        <v>254.14285714285714</v>
      </c>
      <c r="X3077">
        <f t="shared" si="222"/>
        <v>0.33052276559865096</v>
      </c>
      <c r="Y3077">
        <f t="shared" si="221"/>
        <v>7.3305227655986513</v>
      </c>
      <c r="Z3077">
        <f t="shared" si="220"/>
        <v>20</v>
      </c>
      <c r="AD3077" t="str">
        <f t="shared" si="223"/>
        <v/>
      </c>
    </row>
    <row r="3078" spans="1:30" hidden="1" x14ac:dyDescent="0.3">
      <c r="A3078" t="s">
        <v>417</v>
      </c>
      <c r="B3078">
        <f t="shared" si="219"/>
        <v>400293</v>
      </c>
      <c r="C3078">
        <v>293</v>
      </c>
      <c r="D3078">
        <f>VLOOKUP($B3078,TrialDesign!$E$2:$I$1147,5,FALSE)</f>
        <v>8</v>
      </c>
      <c r="E3078" t="str">
        <f>VLOOKUP($B3078,TrialDesign!$E$2:$I$1147,3,FALSE)</f>
        <v>Nil</v>
      </c>
      <c r="F3078" t="str">
        <f>VLOOKUP($B3078,TrialDesign!$E$2:$I$1147,4,FALSE)</f>
        <v>CRWT153</v>
      </c>
      <c r="G3078" s="1">
        <v>41890</v>
      </c>
      <c r="H3078" s="1" t="str">
        <f>VLOOKUP(B3078,TrialDesign!$E$2:$J$1147,6,FALSE)</f>
        <v>None_8h</v>
      </c>
      <c r="K3078">
        <v>4</v>
      </c>
      <c r="L3078">
        <v>4</v>
      </c>
      <c r="M3078">
        <v>6</v>
      </c>
      <c r="N3078">
        <v>7</v>
      </c>
      <c r="O3078">
        <v>60</v>
      </c>
      <c r="P3078">
        <v>205</v>
      </c>
      <c r="Q3078">
        <v>185</v>
      </c>
      <c r="R3078">
        <v>5</v>
      </c>
      <c r="S3078">
        <v>8</v>
      </c>
      <c r="U3078" t="s">
        <v>71</v>
      </c>
      <c r="W3078">
        <f>VLOOKUP(H3078&amp;"_"&amp;M3078+1,'Leaf lengths'!$J$6:$Q$104,VLOOKUP(F3078,'Leaf lengths'!$S$1:$T$6,2,FALSE),FALSE)</f>
        <v>230.16666666666666</v>
      </c>
      <c r="X3078">
        <f t="shared" si="222"/>
        <v>0.80376538740043446</v>
      </c>
      <c r="Y3078">
        <f t="shared" si="221"/>
        <v>6.8037653874004347</v>
      </c>
      <c r="Z3078">
        <f t="shared" si="220"/>
        <v>19</v>
      </c>
      <c r="AD3078" t="str">
        <f t="shared" si="223"/>
        <v/>
      </c>
    </row>
    <row r="3079" spans="1:30" hidden="1" x14ac:dyDescent="0.3">
      <c r="A3079" t="s">
        <v>417</v>
      </c>
      <c r="B3079">
        <f t="shared" si="219"/>
        <v>400311</v>
      </c>
      <c r="C3079">
        <v>311</v>
      </c>
      <c r="D3079">
        <f>VLOOKUP($B3079,TrialDesign!$E$2:$I$1147,5,FALSE)</f>
        <v>8</v>
      </c>
      <c r="E3079" t="str">
        <f>VLOOKUP($B3079,TrialDesign!$E$2:$I$1147,3,FALSE)</f>
        <v>Nil</v>
      </c>
      <c r="F3079" t="str">
        <f>VLOOKUP($B3079,TrialDesign!$E$2:$I$1147,4,FALSE)</f>
        <v>CRWT153</v>
      </c>
      <c r="G3079" s="1">
        <v>41890</v>
      </c>
      <c r="H3079" s="1" t="str">
        <f>VLOOKUP(B3079,TrialDesign!$E$2:$J$1147,6,FALSE)</f>
        <v>None_8h</v>
      </c>
      <c r="J3079">
        <v>311</v>
      </c>
      <c r="K3079">
        <v>1</v>
      </c>
      <c r="L3079">
        <v>2</v>
      </c>
      <c r="M3079">
        <v>6</v>
      </c>
      <c r="N3079">
        <v>7</v>
      </c>
      <c r="O3079">
        <v>73</v>
      </c>
      <c r="Q3079">
        <v>158</v>
      </c>
      <c r="R3079">
        <v>5</v>
      </c>
      <c r="S3079">
        <v>7</v>
      </c>
      <c r="U3079" t="s">
        <v>71</v>
      </c>
      <c r="W3079">
        <f>VLOOKUP(H3079&amp;"_"&amp;M3079+1,'Leaf lengths'!$J$6:$Q$104,VLOOKUP(F3079,'Leaf lengths'!$S$1:$T$6,2,FALSE),FALSE)</f>
        <v>230.16666666666666</v>
      </c>
      <c r="X3079">
        <f t="shared" si="222"/>
        <v>0.68645908761766838</v>
      </c>
      <c r="Y3079">
        <f t="shared" si="221"/>
        <v>6.6864590876176688</v>
      </c>
      <c r="Z3079">
        <f t="shared" si="220"/>
        <v>18</v>
      </c>
      <c r="AD3079" t="str">
        <f t="shared" si="223"/>
        <v/>
      </c>
    </row>
    <row r="3080" spans="1:30" hidden="1" x14ac:dyDescent="0.3">
      <c r="A3080" t="s">
        <v>417</v>
      </c>
      <c r="B3080">
        <f t="shared" si="219"/>
        <v>400311</v>
      </c>
      <c r="C3080">
        <v>311</v>
      </c>
      <c r="D3080">
        <f>VLOOKUP($B3080,TrialDesign!$E$2:$I$1147,5,FALSE)</f>
        <v>8</v>
      </c>
      <c r="E3080" t="str">
        <f>VLOOKUP($B3080,TrialDesign!$E$2:$I$1147,3,FALSE)</f>
        <v>Nil</v>
      </c>
      <c r="F3080" t="str">
        <f>VLOOKUP($B3080,TrialDesign!$E$2:$I$1147,4,FALSE)</f>
        <v>CRWT153</v>
      </c>
      <c r="G3080" s="1">
        <v>41890</v>
      </c>
      <c r="H3080" s="1" t="str">
        <f>VLOOKUP(B3080,TrialDesign!$E$2:$J$1147,6,FALSE)</f>
        <v>None_8h</v>
      </c>
      <c r="K3080">
        <v>2</v>
      </c>
      <c r="L3080">
        <v>2</v>
      </c>
      <c r="M3080">
        <v>6</v>
      </c>
      <c r="N3080">
        <v>7</v>
      </c>
      <c r="O3080">
        <v>60</v>
      </c>
      <c r="P3080">
        <v>200</v>
      </c>
      <c r="Q3080">
        <v>174</v>
      </c>
      <c r="R3080">
        <v>5</v>
      </c>
      <c r="S3080">
        <v>6</v>
      </c>
      <c r="U3080" t="s">
        <v>71</v>
      </c>
      <c r="W3080">
        <f>VLOOKUP(H3080&amp;"_"&amp;M3080+1,'Leaf lengths'!$J$6:$Q$104,VLOOKUP(F3080,'Leaf lengths'!$S$1:$T$6,2,FALSE),FALSE)</f>
        <v>230.16666666666666</v>
      </c>
      <c r="X3080">
        <f t="shared" si="222"/>
        <v>0.75597393193338169</v>
      </c>
      <c r="Y3080">
        <f t="shared" si="221"/>
        <v>6.755973931933382</v>
      </c>
      <c r="Z3080">
        <f t="shared" si="220"/>
        <v>17</v>
      </c>
      <c r="AD3080" t="str">
        <f t="shared" si="223"/>
        <v/>
      </c>
    </row>
    <row r="3081" spans="1:30" hidden="1" x14ac:dyDescent="0.3">
      <c r="A3081" t="s">
        <v>417</v>
      </c>
      <c r="B3081">
        <f t="shared" si="219"/>
        <v>400311</v>
      </c>
      <c r="C3081">
        <v>311</v>
      </c>
      <c r="D3081">
        <f>VLOOKUP($B3081,TrialDesign!$E$2:$I$1147,5,FALSE)</f>
        <v>8</v>
      </c>
      <c r="E3081" t="str">
        <f>VLOOKUP($B3081,TrialDesign!$E$2:$I$1147,3,FALSE)</f>
        <v>Nil</v>
      </c>
      <c r="F3081" t="str">
        <f>VLOOKUP($B3081,TrialDesign!$E$2:$I$1147,4,FALSE)</f>
        <v>CRWT153</v>
      </c>
      <c r="G3081" s="1">
        <v>41890</v>
      </c>
      <c r="H3081" s="1" t="str">
        <f>VLOOKUP(B3081,TrialDesign!$E$2:$J$1147,6,FALSE)</f>
        <v>None_8h</v>
      </c>
      <c r="K3081">
        <v>3</v>
      </c>
      <c r="L3081">
        <v>2</v>
      </c>
      <c r="M3081">
        <v>6</v>
      </c>
      <c r="N3081">
        <v>7</v>
      </c>
      <c r="O3081">
        <v>74</v>
      </c>
      <c r="P3081">
        <v>205</v>
      </c>
      <c r="Q3081">
        <v>170</v>
      </c>
      <c r="R3081">
        <v>6</v>
      </c>
      <c r="S3081">
        <v>7</v>
      </c>
      <c r="U3081" t="s">
        <v>71</v>
      </c>
      <c r="W3081">
        <f>VLOOKUP(H3081&amp;"_"&amp;M3081+1,'Leaf lengths'!$J$6:$Q$104,VLOOKUP(F3081,'Leaf lengths'!$S$1:$T$6,2,FALSE),FALSE)</f>
        <v>230.16666666666666</v>
      </c>
      <c r="X3081">
        <f t="shared" si="222"/>
        <v>0.73859522085445328</v>
      </c>
      <c r="Y3081">
        <f t="shared" si="221"/>
        <v>6.7385952208544531</v>
      </c>
      <c r="Z3081">
        <f t="shared" si="220"/>
        <v>19</v>
      </c>
      <c r="AD3081" t="str">
        <f t="shared" si="223"/>
        <v/>
      </c>
    </row>
    <row r="3082" spans="1:30" hidden="1" x14ac:dyDescent="0.3">
      <c r="A3082" t="s">
        <v>417</v>
      </c>
      <c r="B3082">
        <f t="shared" si="219"/>
        <v>400311</v>
      </c>
      <c r="C3082">
        <v>311</v>
      </c>
      <c r="D3082">
        <f>VLOOKUP($B3082,TrialDesign!$E$2:$I$1147,5,FALSE)</f>
        <v>8</v>
      </c>
      <c r="E3082" t="str">
        <f>VLOOKUP($B3082,TrialDesign!$E$2:$I$1147,3,FALSE)</f>
        <v>Nil</v>
      </c>
      <c r="F3082" t="str">
        <f>VLOOKUP($B3082,TrialDesign!$E$2:$I$1147,4,FALSE)</f>
        <v>CRWT153</v>
      </c>
      <c r="G3082" s="1">
        <v>41890</v>
      </c>
      <c r="H3082" s="1" t="str">
        <f>VLOOKUP(B3082,TrialDesign!$E$2:$J$1147,6,FALSE)</f>
        <v>None_8h</v>
      </c>
      <c r="K3082">
        <v>4</v>
      </c>
      <c r="L3082">
        <v>2</v>
      </c>
      <c r="M3082">
        <v>6</v>
      </c>
      <c r="N3082">
        <v>7</v>
      </c>
      <c r="O3082">
        <v>70</v>
      </c>
      <c r="P3082">
        <v>214</v>
      </c>
      <c r="Q3082">
        <v>192</v>
      </c>
      <c r="R3082">
        <v>6</v>
      </c>
      <c r="S3082">
        <v>7</v>
      </c>
      <c r="U3082" t="s">
        <v>71</v>
      </c>
      <c r="W3082">
        <f>VLOOKUP(H3082&amp;"_"&amp;M3082+1,'Leaf lengths'!$J$6:$Q$104,VLOOKUP(F3082,'Leaf lengths'!$S$1:$T$6,2,FALSE),FALSE)</f>
        <v>230.16666666666666</v>
      </c>
      <c r="X3082">
        <f t="shared" si="222"/>
        <v>0.83417813178855904</v>
      </c>
      <c r="Y3082">
        <f t="shared" si="221"/>
        <v>6.8341781317885593</v>
      </c>
      <c r="Z3082">
        <f t="shared" si="220"/>
        <v>19</v>
      </c>
      <c r="AD3082" t="str">
        <f t="shared" si="223"/>
        <v/>
      </c>
    </row>
    <row r="3083" spans="1:30" hidden="1" x14ac:dyDescent="0.3">
      <c r="A3083" t="s">
        <v>417</v>
      </c>
      <c r="B3083">
        <f t="shared" si="219"/>
        <v>400345</v>
      </c>
      <c r="C3083">
        <v>345</v>
      </c>
      <c r="D3083">
        <f>VLOOKUP($B3083,TrialDesign!$E$2:$I$1147,5,FALSE)</f>
        <v>8</v>
      </c>
      <c r="E3083" t="str">
        <f>VLOOKUP($B3083,TrialDesign!$E$2:$I$1147,3,FALSE)</f>
        <v>Nil</v>
      </c>
      <c r="F3083" t="str">
        <f>VLOOKUP($B3083,TrialDesign!$E$2:$I$1147,4,FALSE)</f>
        <v>CRWT153</v>
      </c>
      <c r="G3083" s="1">
        <v>41890</v>
      </c>
      <c r="H3083" s="1" t="str">
        <f>VLOOKUP(B3083,TrialDesign!$E$2:$J$1147,6,FALSE)</f>
        <v>None_8h</v>
      </c>
      <c r="J3083">
        <v>345</v>
      </c>
      <c r="K3083">
        <v>1</v>
      </c>
      <c r="L3083">
        <v>3</v>
      </c>
      <c r="M3083">
        <v>7</v>
      </c>
      <c r="N3083">
        <v>8</v>
      </c>
      <c r="O3083">
        <v>62</v>
      </c>
      <c r="Q3083">
        <v>80</v>
      </c>
      <c r="R3083">
        <v>6</v>
      </c>
      <c r="S3083">
        <v>7</v>
      </c>
      <c r="U3083" t="s">
        <v>71</v>
      </c>
      <c r="W3083">
        <f>VLOOKUP(H3083&amp;"_"&amp;M3083+1,'Leaf lengths'!$J$6:$Q$104,VLOOKUP(F3083,'Leaf lengths'!$S$1:$T$6,2,FALSE),FALSE)</f>
        <v>254.14285714285714</v>
      </c>
      <c r="X3083">
        <f t="shared" si="222"/>
        <v>0.31478358628442948</v>
      </c>
      <c r="Y3083">
        <f t="shared" si="221"/>
        <v>7.3147835862844293</v>
      </c>
      <c r="Z3083">
        <f t="shared" si="220"/>
        <v>20</v>
      </c>
      <c r="AD3083" t="str">
        <f t="shared" si="223"/>
        <v/>
      </c>
    </row>
    <row r="3084" spans="1:30" hidden="1" x14ac:dyDescent="0.3">
      <c r="A3084" t="s">
        <v>417</v>
      </c>
      <c r="B3084">
        <f t="shared" si="219"/>
        <v>400345</v>
      </c>
      <c r="C3084">
        <v>345</v>
      </c>
      <c r="D3084">
        <f>VLOOKUP($B3084,TrialDesign!$E$2:$I$1147,5,FALSE)</f>
        <v>8</v>
      </c>
      <c r="E3084" t="str">
        <f>VLOOKUP($B3084,TrialDesign!$E$2:$I$1147,3,FALSE)</f>
        <v>Nil</v>
      </c>
      <c r="F3084" t="str">
        <f>VLOOKUP($B3084,TrialDesign!$E$2:$I$1147,4,FALSE)</f>
        <v>CRWT153</v>
      </c>
      <c r="G3084" s="1">
        <v>41890</v>
      </c>
      <c r="H3084" s="1" t="str">
        <f>VLOOKUP(B3084,TrialDesign!$E$2:$J$1147,6,FALSE)</f>
        <v>None_8h</v>
      </c>
      <c r="K3084">
        <v>2</v>
      </c>
      <c r="L3084">
        <v>2</v>
      </c>
      <c r="M3084">
        <v>6</v>
      </c>
      <c r="N3084">
        <v>7</v>
      </c>
      <c r="O3084">
        <v>60</v>
      </c>
      <c r="P3084">
        <v>185</v>
      </c>
      <c r="Q3084">
        <v>161</v>
      </c>
      <c r="R3084">
        <v>6</v>
      </c>
      <c r="S3084">
        <v>7</v>
      </c>
      <c r="U3084" t="s">
        <v>71</v>
      </c>
      <c r="W3084">
        <f>VLOOKUP(H3084&amp;"_"&amp;M3084+1,'Leaf lengths'!$J$6:$Q$104,VLOOKUP(F3084,'Leaf lengths'!$S$1:$T$6,2,FALSE),FALSE)</f>
        <v>230.16666666666666</v>
      </c>
      <c r="X3084">
        <f t="shared" si="222"/>
        <v>0.69949312092686466</v>
      </c>
      <c r="Y3084">
        <f t="shared" si="221"/>
        <v>6.6994931209268644</v>
      </c>
      <c r="Z3084">
        <f t="shared" si="220"/>
        <v>19</v>
      </c>
      <c r="AD3084" t="str">
        <f t="shared" si="223"/>
        <v/>
      </c>
    </row>
    <row r="3085" spans="1:30" hidden="1" x14ac:dyDescent="0.3">
      <c r="A3085" t="s">
        <v>417</v>
      </c>
      <c r="B3085">
        <f t="shared" si="219"/>
        <v>400345</v>
      </c>
      <c r="C3085">
        <v>345</v>
      </c>
      <c r="D3085">
        <f>VLOOKUP($B3085,TrialDesign!$E$2:$I$1147,5,FALSE)</f>
        <v>8</v>
      </c>
      <c r="E3085" t="str">
        <f>VLOOKUP($B3085,TrialDesign!$E$2:$I$1147,3,FALSE)</f>
        <v>Nil</v>
      </c>
      <c r="F3085" t="str">
        <f>VLOOKUP($B3085,TrialDesign!$E$2:$I$1147,4,FALSE)</f>
        <v>CRWT153</v>
      </c>
      <c r="G3085" s="1">
        <v>41890</v>
      </c>
      <c r="H3085" s="1" t="str">
        <f>VLOOKUP(B3085,TrialDesign!$E$2:$J$1147,6,FALSE)</f>
        <v>None_8h</v>
      </c>
      <c r="K3085">
        <v>3</v>
      </c>
      <c r="L3085">
        <v>4</v>
      </c>
      <c r="M3085">
        <v>6</v>
      </c>
      <c r="N3085">
        <v>7</v>
      </c>
      <c r="O3085">
        <v>63</v>
      </c>
      <c r="P3085">
        <v>208</v>
      </c>
      <c r="Q3085">
        <v>152</v>
      </c>
      <c r="R3085">
        <v>5</v>
      </c>
      <c r="S3085">
        <v>7</v>
      </c>
      <c r="U3085" t="s">
        <v>71</v>
      </c>
      <c r="W3085">
        <f>VLOOKUP(H3085&amp;"_"&amp;M3085+1,'Leaf lengths'!$J$6:$Q$104,VLOOKUP(F3085,'Leaf lengths'!$S$1:$T$6,2,FALSE),FALSE)</f>
        <v>230.16666666666666</v>
      </c>
      <c r="X3085">
        <f t="shared" si="222"/>
        <v>0.66039102099927594</v>
      </c>
      <c r="Y3085">
        <f t="shared" si="221"/>
        <v>6.6603910209992758</v>
      </c>
      <c r="Z3085">
        <f t="shared" si="220"/>
        <v>18</v>
      </c>
      <c r="AD3085" t="str">
        <f t="shared" si="223"/>
        <v/>
      </c>
    </row>
    <row r="3086" spans="1:30" hidden="1" x14ac:dyDescent="0.3">
      <c r="A3086" t="s">
        <v>417</v>
      </c>
      <c r="B3086">
        <f t="shared" ref="B3086:B3149" si="224">400000+C3086</f>
        <v>400345</v>
      </c>
      <c r="C3086">
        <v>345</v>
      </c>
      <c r="D3086">
        <f>VLOOKUP($B3086,TrialDesign!$E$2:$I$1147,5,FALSE)</f>
        <v>8</v>
      </c>
      <c r="E3086" t="str">
        <f>VLOOKUP($B3086,TrialDesign!$E$2:$I$1147,3,FALSE)</f>
        <v>Nil</v>
      </c>
      <c r="F3086" t="str">
        <f>VLOOKUP($B3086,TrialDesign!$E$2:$I$1147,4,FALSE)</f>
        <v>CRWT153</v>
      </c>
      <c r="G3086" s="1">
        <v>41890</v>
      </c>
      <c r="H3086" s="1" t="str">
        <f>VLOOKUP(B3086,TrialDesign!$E$2:$J$1147,6,FALSE)</f>
        <v>None_8h</v>
      </c>
      <c r="K3086">
        <v>4</v>
      </c>
      <c r="L3086">
        <v>2</v>
      </c>
      <c r="M3086">
        <v>6</v>
      </c>
      <c r="N3086">
        <v>7</v>
      </c>
      <c r="O3086">
        <v>64</v>
      </c>
      <c r="P3086">
        <v>195</v>
      </c>
      <c r="Q3086">
        <v>176</v>
      </c>
      <c r="R3086">
        <v>6</v>
      </c>
      <c r="S3086">
        <v>8</v>
      </c>
      <c r="U3086" t="s">
        <v>71</v>
      </c>
      <c r="W3086">
        <f>VLOOKUP(H3086&amp;"_"&amp;M3086+1,'Leaf lengths'!$J$6:$Q$104,VLOOKUP(F3086,'Leaf lengths'!$S$1:$T$6,2,FALSE),FALSE)</f>
        <v>230.16666666666666</v>
      </c>
      <c r="X3086">
        <f t="shared" si="222"/>
        <v>0.76466328747284584</v>
      </c>
      <c r="Y3086">
        <f t="shared" si="221"/>
        <v>6.7646632874728461</v>
      </c>
      <c r="Z3086">
        <f t="shared" si="220"/>
        <v>20</v>
      </c>
      <c r="AD3086" t="str">
        <f t="shared" si="223"/>
        <v/>
      </c>
    </row>
    <row r="3087" spans="1:30" hidden="1" x14ac:dyDescent="0.3">
      <c r="A3087" t="s">
        <v>417</v>
      </c>
      <c r="B3087">
        <f t="shared" si="224"/>
        <v>400316</v>
      </c>
      <c r="C3087">
        <v>316</v>
      </c>
      <c r="D3087">
        <f>VLOOKUP($B3087,TrialDesign!$E$2:$I$1147,5,FALSE)</f>
        <v>8</v>
      </c>
      <c r="E3087" t="str">
        <f>VLOOKUP($B3087,TrialDesign!$E$2:$I$1147,3,FALSE)</f>
        <v>Nil</v>
      </c>
      <c r="F3087" t="str">
        <f>VLOOKUP($B3087,TrialDesign!$E$2:$I$1147,4,FALSE)</f>
        <v>CRWT153</v>
      </c>
      <c r="G3087" s="1">
        <v>41897</v>
      </c>
      <c r="H3087" s="1" t="str">
        <f>VLOOKUP(B3087,TrialDesign!$E$2:$J$1147,6,FALSE)</f>
        <v>None_8h</v>
      </c>
      <c r="J3087">
        <v>316</v>
      </c>
      <c r="K3087">
        <v>1</v>
      </c>
      <c r="L3087">
        <v>2</v>
      </c>
      <c r="M3087">
        <v>7</v>
      </c>
      <c r="N3087">
        <v>8</v>
      </c>
      <c r="O3087">
        <v>69</v>
      </c>
      <c r="Q3087">
        <v>225</v>
      </c>
      <c r="R3087">
        <v>5</v>
      </c>
      <c r="S3087">
        <v>9</v>
      </c>
      <c r="U3087" t="s">
        <v>71</v>
      </c>
      <c r="W3087">
        <f>VLOOKUP(H3087&amp;"_"&amp;M3087+1,'Leaf lengths'!$J$6:$Q$104,VLOOKUP(F3087,'Leaf lengths'!$S$1:$T$6,2,FALSE),FALSE)</f>
        <v>254.14285714285714</v>
      </c>
      <c r="X3087">
        <f t="shared" si="222"/>
        <v>0.88532883642495785</v>
      </c>
      <c r="Y3087">
        <f t="shared" si="221"/>
        <v>7.8853288364249581</v>
      </c>
      <c r="Z3087">
        <f t="shared" si="220"/>
        <v>21</v>
      </c>
      <c r="AD3087" t="str">
        <f t="shared" si="223"/>
        <v/>
      </c>
    </row>
    <row r="3088" spans="1:30" hidden="1" x14ac:dyDescent="0.3">
      <c r="A3088" t="s">
        <v>417</v>
      </c>
      <c r="B3088">
        <f t="shared" si="224"/>
        <v>400316</v>
      </c>
      <c r="C3088">
        <v>316</v>
      </c>
      <c r="D3088">
        <f>VLOOKUP($B3088,TrialDesign!$E$2:$I$1147,5,FALSE)</f>
        <v>8</v>
      </c>
      <c r="E3088" t="str">
        <f>VLOOKUP($B3088,TrialDesign!$E$2:$I$1147,3,FALSE)</f>
        <v>Nil</v>
      </c>
      <c r="F3088" t="str">
        <f>VLOOKUP($B3088,TrialDesign!$E$2:$I$1147,4,FALSE)</f>
        <v>CRWT153</v>
      </c>
      <c r="G3088" s="1">
        <v>41897</v>
      </c>
      <c r="H3088" s="1" t="str">
        <f>VLOOKUP(B3088,TrialDesign!$E$2:$J$1147,6,FALSE)</f>
        <v>None_8h</v>
      </c>
      <c r="K3088">
        <v>2</v>
      </c>
      <c r="L3088">
        <v>2</v>
      </c>
      <c r="M3088">
        <v>7</v>
      </c>
      <c r="N3088">
        <v>8</v>
      </c>
      <c r="O3088">
        <v>61</v>
      </c>
      <c r="P3088">
        <v>226</v>
      </c>
      <c r="Q3088">
        <v>69</v>
      </c>
      <c r="R3088">
        <v>5</v>
      </c>
      <c r="S3088">
        <v>8</v>
      </c>
      <c r="U3088" t="s">
        <v>71</v>
      </c>
      <c r="W3088">
        <f>VLOOKUP(H3088&amp;"_"&amp;M3088+1,'Leaf lengths'!$J$6:$Q$104,VLOOKUP(F3088,'Leaf lengths'!$S$1:$T$6,2,FALSE),FALSE)</f>
        <v>254.14285714285714</v>
      </c>
      <c r="X3088">
        <f t="shared" si="222"/>
        <v>0.27150084317032042</v>
      </c>
      <c r="Y3088">
        <f t="shared" si="221"/>
        <v>7.2715008431703207</v>
      </c>
      <c r="Z3088">
        <f t="shared" si="220"/>
        <v>20</v>
      </c>
      <c r="AD3088" t="str">
        <f t="shared" si="223"/>
        <v/>
      </c>
    </row>
    <row r="3089" spans="1:30" hidden="1" x14ac:dyDescent="0.3">
      <c r="A3089" t="s">
        <v>417</v>
      </c>
      <c r="B3089">
        <f t="shared" si="224"/>
        <v>400316</v>
      </c>
      <c r="C3089">
        <v>316</v>
      </c>
      <c r="D3089">
        <f>VLOOKUP($B3089,TrialDesign!$E$2:$I$1147,5,FALSE)</f>
        <v>8</v>
      </c>
      <c r="E3089" t="str">
        <f>VLOOKUP($B3089,TrialDesign!$E$2:$I$1147,3,FALSE)</f>
        <v>Nil</v>
      </c>
      <c r="F3089" t="str">
        <f>VLOOKUP($B3089,TrialDesign!$E$2:$I$1147,4,FALSE)</f>
        <v>CRWT153</v>
      </c>
      <c r="G3089" s="1">
        <v>41897</v>
      </c>
      <c r="H3089" s="1" t="str">
        <f>VLOOKUP(B3089,TrialDesign!$E$2:$J$1147,6,FALSE)</f>
        <v>None_8h</v>
      </c>
      <c r="K3089">
        <v>3</v>
      </c>
      <c r="L3089">
        <v>4</v>
      </c>
      <c r="M3089">
        <v>7</v>
      </c>
      <c r="N3089">
        <v>8</v>
      </c>
      <c r="O3089">
        <v>75</v>
      </c>
      <c r="P3089">
        <v>231</v>
      </c>
      <c r="Q3089">
        <v>122</v>
      </c>
      <c r="R3089">
        <v>5</v>
      </c>
      <c r="S3089">
        <v>8</v>
      </c>
      <c r="U3089" t="s">
        <v>71</v>
      </c>
      <c r="W3089">
        <f>VLOOKUP(H3089&amp;"_"&amp;M3089+1,'Leaf lengths'!$J$6:$Q$104,VLOOKUP(F3089,'Leaf lengths'!$S$1:$T$6,2,FALSE),FALSE)</f>
        <v>254.14285714285714</v>
      </c>
      <c r="X3089">
        <f t="shared" si="222"/>
        <v>0.48004496908375494</v>
      </c>
      <c r="Y3089">
        <f t="shared" si="221"/>
        <v>7.4800449690837549</v>
      </c>
      <c r="Z3089">
        <f t="shared" si="220"/>
        <v>20</v>
      </c>
      <c r="AD3089" t="str">
        <f t="shared" si="223"/>
        <v/>
      </c>
    </row>
    <row r="3090" spans="1:30" hidden="1" x14ac:dyDescent="0.3">
      <c r="A3090" t="s">
        <v>417</v>
      </c>
      <c r="B3090">
        <f t="shared" si="224"/>
        <v>400316</v>
      </c>
      <c r="C3090">
        <v>316</v>
      </c>
      <c r="D3090">
        <f>VLOOKUP($B3090,TrialDesign!$E$2:$I$1147,5,FALSE)</f>
        <v>8</v>
      </c>
      <c r="E3090" t="str">
        <f>VLOOKUP($B3090,TrialDesign!$E$2:$I$1147,3,FALSE)</f>
        <v>Nil</v>
      </c>
      <c r="F3090" t="str">
        <f>VLOOKUP($B3090,TrialDesign!$E$2:$I$1147,4,FALSE)</f>
        <v>CRWT153</v>
      </c>
      <c r="G3090" s="1">
        <v>41897</v>
      </c>
      <c r="H3090" s="1" t="str">
        <f>VLOOKUP(B3090,TrialDesign!$E$2:$J$1147,6,FALSE)</f>
        <v>None_8h</v>
      </c>
      <c r="K3090">
        <v>4</v>
      </c>
      <c r="L3090">
        <v>3</v>
      </c>
      <c r="M3090">
        <v>7</v>
      </c>
      <c r="N3090">
        <v>8</v>
      </c>
      <c r="O3090">
        <v>76</v>
      </c>
      <c r="P3090">
        <v>239</v>
      </c>
      <c r="Q3090">
        <v>168</v>
      </c>
      <c r="R3090">
        <v>5</v>
      </c>
      <c r="S3090">
        <v>9</v>
      </c>
      <c r="U3090" t="s">
        <v>71</v>
      </c>
      <c r="W3090">
        <f>VLOOKUP(H3090&amp;"_"&amp;M3090+1,'Leaf lengths'!$J$6:$Q$104,VLOOKUP(F3090,'Leaf lengths'!$S$1:$T$6,2,FALSE),FALSE)</f>
        <v>254.14285714285714</v>
      </c>
      <c r="X3090">
        <f t="shared" si="222"/>
        <v>0.66104553119730192</v>
      </c>
      <c r="Y3090">
        <f t="shared" si="221"/>
        <v>7.6610455311973018</v>
      </c>
      <c r="Z3090">
        <f t="shared" si="220"/>
        <v>21</v>
      </c>
      <c r="AD3090" t="str">
        <f t="shared" si="223"/>
        <v/>
      </c>
    </row>
    <row r="3091" spans="1:30" hidden="1" x14ac:dyDescent="0.3">
      <c r="A3091" t="s">
        <v>417</v>
      </c>
      <c r="B3091">
        <f t="shared" si="224"/>
        <v>400322</v>
      </c>
      <c r="C3091">
        <v>322</v>
      </c>
      <c r="D3091">
        <f>VLOOKUP($B3091,TrialDesign!$E$2:$I$1147,5,FALSE)</f>
        <v>8</v>
      </c>
      <c r="E3091" t="str">
        <f>VLOOKUP($B3091,TrialDesign!$E$2:$I$1147,3,FALSE)</f>
        <v>Nil</v>
      </c>
      <c r="F3091" t="str">
        <f>VLOOKUP($B3091,TrialDesign!$E$2:$I$1147,4,FALSE)</f>
        <v>CRWT153</v>
      </c>
      <c r="G3091" s="1">
        <v>41897</v>
      </c>
      <c r="H3091" s="1" t="str">
        <f>VLOOKUP(B3091,TrialDesign!$E$2:$J$1147,6,FALSE)</f>
        <v>None_8h</v>
      </c>
      <c r="J3091">
        <v>322</v>
      </c>
      <c r="K3091">
        <v>1</v>
      </c>
      <c r="L3091">
        <v>2</v>
      </c>
      <c r="M3091">
        <v>7</v>
      </c>
      <c r="N3091">
        <v>8</v>
      </c>
      <c r="O3091">
        <v>72</v>
      </c>
      <c r="Q3091">
        <v>160</v>
      </c>
      <c r="R3091">
        <v>5</v>
      </c>
      <c r="S3091">
        <v>8</v>
      </c>
      <c r="U3091" t="s">
        <v>71</v>
      </c>
      <c r="W3091">
        <f>VLOOKUP(H3091&amp;"_"&amp;M3091+1,'Leaf lengths'!$J$6:$Q$104,VLOOKUP(F3091,'Leaf lengths'!$S$1:$T$6,2,FALSE),FALSE)</f>
        <v>254.14285714285714</v>
      </c>
      <c r="X3091">
        <f t="shared" si="222"/>
        <v>0.62956717256885897</v>
      </c>
      <c r="Y3091">
        <f t="shared" si="221"/>
        <v>7.6295671725688585</v>
      </c>
      <c r="Z3091">
        <f t="shared" si="220"/>
        <v>20</v>
      </c>
      <c r="AD3091" t="str">
        <f t="shared" si="223"/>
        <v/>
      </c>
    </row>
    <row r="3092" spans="1:30" hidden="1" x14ac:dyDescent="0.3">
      <c r="A3092" t="s">
        <v>417</v>
      </c>
      <c r="B3092">
        <f t="shared" si="224"/>
        <v>400322</v>
      </c>
      <c r="C3092">
        <v>322</v>
      </c>
      <c r="D3092">
        <f>VLOOKUP($B3092,TrialDesign!$E$2:$I$1147,5,FALSE)</f>
        <v>8</v>
      </c>
      <c r="E3092" t="str">
        <f>VLOOKUP($B3092,TrialDesign!$E$2:$I$1147,3,FALSE)</f>
        <v>Nil</v>
      </c>
      <c r="F3092" t="str">
        <f>VLOOKUP($B3092,TrialDesign!$E$2:$I$1147,4,FALSE)</f>
        <v>CRWT153</v>
      </c>
      <c r="G3092" s="1">
        <v>41897</v>
      </c>
      <c r="H3092" s="1" t="str">
        <f>VLOOKUP(B3092,TrialDesign!$E$2:$J$1147,6,FALSE)</f>
        <v>None_8h</v>
      </c>
      <c r="K3092">
        <v>2</v>
      </c>
      <c r="L3092">
        <v>2</v>
      </c>
      <c r="M3092">
        <v>7</v>
      </c>
      <c r="N3092">
        <v>9</v>
      </c>
      <c r="O3092">
        <v>68</v>
      </c>
      <c r="P3092">
        <v>215</v>
      </c>
      <c r="Q3092">
        <v>55</v>
      </c>
      <c r="R3092">
        <v>6</v>
      </c>
      <c r="S3092">
        <v>8</v>
      </c>
      <c r="U3092" t="s">
        <v>71</v>
      </c>
      <c r="W3092">
        <f>VLOOKUP(H3092&amp;"_"&amp;M3092+1,'Leaf lengths'!$J$6:$Q$104,VLOOKUP(F3092,'Leaf lengths'!$S$1:$T$6,2,FALSE),FALSE)</f>
        <v>254.14285714285714</v>
      </c>
      <c r="X3092">
        <f t="shared" si="222"/>
        <v>0.21641371557054526</v>
      </c>
      <c r="Y3092">
        <f t="shared" si="221"/>
        <v>7.2164137155705452</v>
      </c>
      <c r="Z3092">
        <f t="shared" si="220"/>
        <v>21</v>
      </c>
      <c r="AD3092" t="str">
        <f t="shared" si="223"/>
        <v/>
      </c>
    </row>
    <row r="3093" spans="1:30" hidden="1" x14ac:dyDescent="0.3">
      <c r="A3093" t="s">
        <v>417</v>
      </c>
      <c r="B3093">
        <f t="shared" si="224"/>
        <v>400322</v>
      </c>
      <c r="C3093">
        <v>322</v>
      </c>
      <c r="D3093">
        <f>VLOOKUP($B3093,TrialDesign!$E$2:$I$1147,5,FALSE)</f>
        <v>8</v>
      </c>
      <c r="E3093" t="str">
        <f>VLOOKUP($B3093,TrialDesign!$E$2:$I$1147,3,FALSE)</f>
        <v>Nil</v>
      </c>
      <c r="F3093" t="str">
        <f>VLOOKUP($B3093,TrialDesign!$E$2:$I$1147,4,FALSE)</f>
        <v>CRWT153</v>
      </c>
      <c r="G3093" s="1">
        <v>41897</v>
      </c>
      <c r="H3093" s="1" t="str">
        <f>VLOOKUP(B3093,TrialDesign!$E$2:$J$1147,6,FALSE)</f>
        <v>None_8h</v>
      </c>
      <c r="K3093">
        <v>3</v>
      </c>
      <c r="L3093">
        <v>2</v>
      </c>
      <c r="M3093">
        <v>7</v>
      </c>
      <c r="N3093">
        <v>8</v>
      </c>
      <c r="O3093">
        <v>75</v>
      </c>
      <c r="P3093">
        <v>228</v>
      </c>
      <c r="Q3093">
        <v>161</v>
      </c>
      <c r="R3093">
        <v>6</v>
      </c>
      <c r="S3093">
        <v>7</v>
      </c>
      <c r="U3093" t="s">
        <v>71</v>
      </c>
      <c r="W3093">
        <f>VLOOKUP(H3093&amp;"_"&amp;M3093+1,'Leaf lengths'!$J$6:$Q$104,VLOOKUP(F3093,'Leaf lengths'!$S$1:$T$6,2,FALSE),FALSE)</f>
        <v>254.14285714285714</v>
      </c>
      <c r="X3093">
        <f t="shared" si="222"/>
        <v>0.63350196739741427</v>
      </c>
      <c r="Y3093">
        <f t="shared" si="221"/>
        <v>7.6335019673974145</v>
      </c>
      <c r="Z3093">
        <f t="shared" si="220"/>
        <v>20</v>
      </c>
      <c r="AD3093" t="str">
        <f t="shared" si="223"/>
        <v/>
      </c>
    </row>
    <row r="3094" spans="1:30" hidden="1" x14ac:dyDescent="0.3">
      <c r="A3094" t="s">
        <v>417</v>
      </c>
      <c r="B3094">
        <f t="shared" si="224"/>
        <v>400322</v>
      </c>
      <c r="C3094">
        <v>322</v>
      </c>
      <c r="D3094">
        <f>VLOOKUP($B3094,TrialDesign!$E$2:$I$1147,5,FALSE)</f>
        <v>8</v>
      </c>
      <c r="E3094" t="str">
        <f>VLOOKUP($B3094,TrialDesign!$E$2:$I$1147,3,FALSE)</f>
        <v>Nil</v>
      </c>
      <c r="F3094" t="str">
        <f>VLOOKUP($B3094,TrialDesign!$E$2:$I$1147,4,FALSE)</f>
        <v>CRWT153</v>
      </c>
      <c r="G3094" s="1">
        <v>41897</v>
      </c>
      <c r="H3094" s="1" t="str">
        <f>VLOOKUP(B3094,TrialDesign!$E$2:$J$1147,6,FALSE)</f>
        <v>None_8h</v>
      </c>
      <c r="K3094">
        <v>4</v>
      </c>
      <c r="L3094">
        <v>2</v>
      </c>
      <c r="M3094">
        <v>7</v>
      </c>
      <c r="N3094">
        <v>8</v>
      </c>
      <c r="O3094">
        <v>85</v>
      </c>
      <c r="P3094">
        <v>247</v>
      </c>
      <c r="Q3094">
        <v>132</v>
      </c>
      <c r="R3094">
        <v>6</v>
      </c>
      <c r="S3094">
        <v>7</v>
      </c>
      <c r="U3094" t="s">
        <v>71</v>
      </c>
      <c r="W3094">
        <f>VLOOKUP(H3094&amp;"_"&amp;M3094+1,'Leaf lengths'!$J$6:$Q$104,VLOOKUP(F3094,'Leaf lengths'!$S$1:$T$6,2,FALSE),FALSE)</f>
        <v>254.14285714285714</v>
      </c>
      <c r="X3094">
        <f t="shared" si="222"/>
        <v>0.51939291736930859</v>
      </c>
      <c r="Y3094">
        <f t="shared" si="221"/>
        <v>7.5193929173693084</v>
      </c>
      <c r="Z3094">
        <f t="shared" si="220"/>
        <v>20</v>
      </c>
      <c r="AD3094" t="str">
        <f t="shared" si="223"/>
        <v/>
      </c>
    </row>
    <row r="3095" spans="1:30" hidden="1" x14ac:dyDescent="0.3">
      <c r="A3095" t="s">
        <v>417</v>
      </c>
      <c r="B3095">
        <f t="shared" si="224"/>
        <v>400336</v>
      </c>
      <c r="C3095">
        <v>336</v>
      </c>
      <c r="D3095">
        <f>VLOOKUP($B3095,TrialDesign!$E$2:$I$1147,5,FALSE)</f>
        <v>8</v>
      </c>
      <c r="E3095" t="str">
        <f>VLOOKUP($B3095,TrialDesign!$E$2:$I$1147,3,FALSE)</f>
        <v>Nil</v>
      </c>
      <c r="F3095" t="str">
        <f>VLOOKUP($B3095,TrialDesign!$E$2:$I$1147,4,FALSE)</f>
        <v>CRWT153</v>
      </c>
      <c r="G3095" s="1">
        <v>41897</v>
      </c>
      <c r="H3095" s="1" t="str">
        <f>VLOOKUP(B3095,TrialDesign!$E$2:$J$1147,6,FALSE)</f>
        <v>None_8h</v>
      </c>
      <c r="J3095">
        <v>336</v>
      </c>
      <c r="K3095">
        <v>1</v>
      </c>
      <c r="L3095">
        <v>2</v>
      </c>
      <c r="M3095">
        <v>7</v>
      </c>
      <c r="N3095">
        <v>9</v>
      </c>
      <c r="O3095">
        <v>70</v>
      </c>
      <c r="Q3095">
        <v>27</v>
      </c>
      <c r="R3095">
        <v>5</v>
      </c>
      <c r="S3095">
        <v>9</v>
      </c>
      <c r="U3095" t="s">
        <v>71</v>
      </c>
      <c r="W3095">
        <f>VLOOKUP(H3095&amp;"_"&amp;M3095+1,'Leaf lengths'!$J$6:$Q$104,VLOOKUP(F3095,'Leaf lengths'!$S$1:$T$6,2,FALSE),FALSE)</f>
        <v>254.14285714285714</v>
      </c>
      <c r="X3095">
        <f t="shared" si="222"/>
        <v>0.10623946037099494</v>
      </c>
      <c r="Y3095">
        <f t="shared" si="221"/>
        <v>7.1062394603709951</v>
      </c>
      <c r="Z3095">
        <f t="shared" si="220"/>
        <v>21</v>
      </c>
      <c r="AD3095" t="str">
        <f t="shared" si="223"/>
        <v/>
      </c>
    </row>
    <row r="3096" spans="1:30" hidden="1" x14ac:dyDescent="0.3">
      <c r="A3096" t="s">
        <v>417</v>
      </c>
      <c r="B3096">
        <f t="shared" si="224"/>
        <v>400336</v>
      </c>
      <c r="C3096">
        <v>336</v>
      </c>
      <c r="D3096">
        <f>VLOOKUP($B3096,TrialDesign!$E$2:$I$1147,5,FALSE)</f>
        <v>8</v>
      </c>
      <c r="E3096" t="str">
        <f>VLOOKUP($B3096,TrialDesign!$E$2:$I$1147,3,FALSE)</f>
        <v>Nil</v>
      </c>
      <c r="F3096" t="str">
        <f>VLOOKUP($B3096,TrialDesign!$E$2:$I$1147,4,FALSE)</f>
        <v>CRWT153</v>
      </c>
      <c r="G3096" s="1">
        <v>41897</v>
      </c>
      <c r="H3096" s="1" t="str">
        <f>VLOOKUP(B3096,TrialDesign!$E$2:$J$1147,6,FALSE)</f>
        <v>None_8h</v>
      </c>
      <c r="K3096">
        <v>2</v>
      </c>
      <c r="L3096">
        <v>2</v>
      </c>
      <c r="M3096">
        <v>7</v>
      </c>
      <c r="N3096">
        <v>8</v>
      </c>
      <c r="O3096">
        <v>65</v>
      </c>
      <c r="P3096">
        <v>207</v>
      </c>
      <c r="Q3096">
        <v>186</v>
      </c>
      <c r="R3096">
        <v>5</v>
      </c>
      <c r="S3096">
        <v>9</v>
      </c>
      <c r="U3096" t="s">
        <v>71</v>
      </c>
      <c r="W3096">
        <f>VLOOKUP(H3096&amp;"_"&amp;M3096+1,'Leaf lengths'!$J$6:$Q$104,VLOOKUP(F3096,'Leaf lengths'!$S$1:$T$6,2,FALSE),FALSE)</f>
        <v>254.14285714285714</v>
      </c>
      <c r="X3096">
        <f t="shared" si="222"/>
        <v>0.73187183811129852</v>
      </c>
      <c r="Y3096">
        <f t="shared" si="221"/>
        <v>7.7318718381112985</v>
      </c>
      <c r="Z3096">
        <f t="shared" si="220"/>
        <v>21</v>
      </c>
      <c r="AD3096" t="str">
        <f t="shared" si="223"/>
        <v/>
      </c>
    </row>
    <row r="3097" spans="1:30" hidden="1" x14ac:dyDescent="0.3">
      <c r="A3097" t="s">
        <v>417</v>
      </c>
      <c r="B3097">
        <f t="shared" si="224"/>
        <v>400336</v>
      </c>
      <c r="C3097">
        <v>336</v>
      </c>
      <c r="D3097">
        <f>VLOOKUP($B3097,TrialDesign!$E$2:$I$1147,5,FALSE)</f>
        <v>8</v>
      </c>
      <c r="E3097" t="str">
        <f>VLOOKUP($B3097,TrialDesign!$E$2:$I$1147,3,FALSE)</f>
        <v>Nil</v>
      </c>
      <c r="F3097" t="str">
        <f>VLOOKUP($B3097,TrialDesign!$E$2:$I$1147,4,FALSE)</f>
        <v>CRWT153</v>
      </c>
      <c r="G3097" s="1">
        <v>41897</v>
      </c>
      <c r="H3097" s="1" t="str">
        <f>VLOOKUP(B3097,TrialDesign!$E$2:$J$1147,6,FALSE)</f>
        <v>None_8h</v>
      </c>
      <c r="K3097">
        <v>3</v>
      </c>
      <c r="L3097">
        <v>2</v>
      </c>
      <c r="M3097">
        <v>7</v>
      </c>
      <c r="N3097">
        <v>8</v>
      </c>
      <c r="O3097">
        <v>66</v>
      </c>
      <c r="P3097">
        <v>227</v>
      </c>
      <c r="Q3097">
        <v>154</v>
      </c>
      <c r="R3097">
        <v>4</v>
      </c>
      <c r="S3097">
        <v>9</v>
      </c>
      <c r="U3097" t="s">
        <v>71</v>
      </c>
      <c r="W3097">
        <f>VLOOKUP(H3097&amp;"_"&amp;M3097+1,'Leaf lengths'!$J$6:$Q$104,VLOOKUP(F3097,'Leaf lengths'!$S$1:$T$6,2,FALSE),FALSE)</f>
        <v>254.14285714285714</v>
      </c>
      <c r="X3097">
        <f t="shared" si="222"/>
        <v>0.60595840359752673</v>
      </c>
      <c r="Y3097">
        <f t="shared" si="221"/>
        <v>7.6059584035975263</v>
      </c>
      <c r="Z3097">
        <f t="shared" si="220"/>
        <v>20</v>
      </c>
      <c r="AD3097" t="str">
        <f t="shared" si="223"/>
        <v/>
      </c>
    </row>
    <row r="3098" spans="1:30" hidden="1" x14ac:dyDescent="0.3">
      <c r="A3098" t="s">
        <v>417</v>
      </c>
      <c r="B3098">
        <f t="shared" si="224"/>
        <v>400336</v>
      </c>
      <c r="C3098">
        <v>336</v>
      </c>
      <c r="D3098">
        <f>VLOOKUP($B3098,TrialDesign!$E$2:$I$1147,5,FALSE)</f>
        <v>8</v>
      </c>
      <c r="E3098" t="str">
        <f>VLOOKUP($B3098,TrialDesign!$E$2:$I$1147,3,FALSE)</f>
        <v>Nil</v>
      </c>
      <c r="F3098" t="str">
        <f>VLOOKUP($B3098,TrialDesign!$E$2:$I$1147,4,FALSE)</f>
        <v>CRWT153</v>
      </c>
      <c r="G3098" s="1">
        <v>41897</v>
      </c>
      <c r="H3098" s="1" t="str">
        <f>VLOOKUP(B3098,TrialDesign!$E$2:$J$1147,6,FALSE)</f>
        <v>None_8h</v>
      </c>
      <c r="K3098">
        <v>4</v>
      </c>
      <c r="L3098">
        <v>1</v>
      </c>
      <c r="M3098">
        <v>7</v>
      </c>
      <c r="N3098">
        <v>8</v>
      </c>
      <c r="O3098">
        <v>80</v>
      </c>
      <c r="P3098">
        <v>240</v>
      </c>
      <c r="Q3098">
        <v>185</v>
      </c>
      <c r="R3098">
        <v>6</v>
      </c>
      <c r="S3098">
        <v>8</v>
      </c>
      <c r="U3098" t="s">
        <v>71</v>
      </c>
      <c r="W3098">
        <f>VLOOKUP(H3098&amp;"_"&amp;M3098+1,'Leaf lengths'!$J$6:$Q$104,VLOOKUP(F3098,'Leaf lengths'!$S$1:$T$6,2,FALSE),FALSE)</f>
        <v>254.14285714285714</v>
      </c>
      <c r="X3098">
        <f t="shared" si="222"/>
        <v>0.72793704328274311</v>
      </c>
      <c r="Y3098">
        <f t="shared" si="221"/>
        <v>7.7279370432827434</v>
      </c>
      <c r="Z3098">
        <f t="shared" si="220"/>
        <v>21</v>
      </c>
      <c r="AD3098" t="str">
        <f t="shared" si="223"/>
        <v/>
      </c>
    </row>
    <row r="3099" spans="1:30" hidden="1" x14ac:dyDescent="0.3">
      <c r="A3099" t="s">
        <v>417</v>
      </c>
      <c r="B3099">
        <f t="shared" si="224"/>
        <v>400289</v>
      </c>
      <c r="C3099">
        <v>289</v>
      </c>
      <c r="D3099">
        <f>VLOOKUP($B3099,TrialDesign!$E$2:$I$1147,5,FALSE)</f>
        <v>8</v>
      </c>
      <c r="E3099" t="str">
        <f>VLOOKUP($B3099,TrialDesign!$E$2:$I$1147,3,FALSE)</f>
        <v>Nil</v>
      </c>
      <c r="F3099" t="str">
        <f>VLOOKUP($B3099,TrialDesign!$E$2:$I$1147,4,FALSE)</f>
        <v>CRWT153</v>
      </c>
      <c r="G3099" s="1">
        <v>41904</v>
      </c>
      <c r="H3099" s="1" t="str">
        <f>VLOOKUP(B3099,TrialDesign!$E$2:$J$1147,6,FALSE)</f>
        <v>None_8h</v>
      </c>
      <c r="J3099">
        <v>289</v>
      </c>
      <c r="K3099">
        <v>1</v>
      </c>
      <c r="L3099">
        <v>2</v>
      </c>
      <c r="M3099">
        <v>8</v>
      </c>
      <c r="N3099">
        <v>9</v>
      </c>
      <c r="O3099">
        <v>97</v>
      </c>
      <c r="Q3099">
        <v>229</v>
      </c>
      <c r="R3099">
        <v>5</v>
      </c>
      <c r="S3099">
        <v>11</v>
      </c>
      <c r="U3099" t="s">
        <v>17</v>
      </c>
      <c r="W3099">
        <f>VLOOKUP(H3099&amp;"_"&amp;M3099+1,'Leaf lengths'!$J$6:$Q$104,VLOOKUP(F3099,'Leaf lengths'!$S$1:$T$6,2,FALSE),FALSE)</f>
        <v>247</v>
      </c>
      <c r="X3099">
        <f t="shared" si="222"/>
        <v>0.92712550607287447</v>
      </c>
      <c r="Y3099">
        <f t="shared" si="221"/>
        <v>8.9271255060728745</v>
      </c>
      <c r="Z3099">
        <f t="shared" si="220"/>
        <v>24</v>
      </c>
      <c r="AD3099" t="str">
        <f t="shared" si="223"/>
        <v/>
      </c>
    </row>
    <row r="3100" spans="1:30" hidden="1" x14ac:dyDescent="0.3">
      <c r="A3100" t="s">
        <v>417</v>
      </c>
      <c r="B3100">
        <f t="shared" si="224"/>
        <v>400289</v>
      </c>
      <c r="C3100">
        <v>289</v>
      </c>
      <c r="D3100">
        <f>VLOOKUP($B3100,TrialDesign!$E$2:$I$1147,5,FALSE)</f>
        <v>8</v>
      </c>
      <c r="E3100" t="str">
        <f>VLOOKUP($B3100,TrialDesign!$E$2:$I$1147,3,FALSE)</f>
        <v>Nil</v>
      </c>
      <c r="F3100" t="str">
        <f>VLOOKUP($B3100,TrialDesign!$E$2:$I$1147,4,FALSE)</f>
        <v>CRWT153</v>
      </c>
      <c r="G3100" s="1">
        <v>41904</v>
      </c>
      <c r="H3100" s="1" t="str">
        <f>VLOOKUP(B3100,TrialDesign!$E$2:$J$1147,6,FALSE)</f>
        <v>None_8h</v>
      </c>
      <c r="K3100">
        <v>2</v>
      </c>
      <c r="L3100">
        <v>2</v>
      </c>
      <c r="M3100">
        <v>8</v>
      </c>
      <c r="N3100">
        <v>9</v>
      </c>
      <c r="O3100">
        <v>85</v>
      </c>
      <c r="P3100">
        <v>256</v>
      </c>
      <c r="Q3100">
        <v>204</v>
      </c>
      <c r="R3100">
        <v>4</v>
      </c>
      <c r="S3100">
        <v>9</v>
      </c>
      <c r="U3100" t="s">
        <v>71</v>
      </c>
      <c r="W3100">
        <f>VLOOKUP(H3100&amp;"_"&amp;M3100+1,'Leaf lengths'!$J$6:$Q$104,VLOOKUP(F3100,'Leaf lengths'!$S$1:$T$6,2,FALSE),FALSE)</f>
        <v>247</v>
      </c>
      <c r="X3100">
        <f t="shared" si="222"/>
        <v>0.82591093117408909</v>
      </c>
      <c r="Y3100">
        <f t="shared" si="221"/>
        <v>8.8259109311740893</v>
      </c>
      <c r="Z3100">
        <f t="shared" si="220"/>
        <v>21</v>
      </c>
      <c r="AD3100" t="str">
        <f t="shared" si="223"/>
        <v/>
      </c>
    </row>
    <row r="3101" spans="1:30" hidden="1" x14ac:dyDescent="0.3">
      <c r="A3101" t="s">
        <v>417</v>
      </c>
      <c r="B3101">
        <f t="shared" si="224"/>
        <v>400289</v>
      </c>
      <c r="C3101">
        <v>289</v>
      </c>
      <c r="D3101">
        <f>VLOOKUP($B3101,TrialDesign!$E$2:$I$1147,5,FALSE)</f>
        <v>8</v>
      </c>
      <c r="E3101" t="str">
        <f>VLOOKUP($B3101,TrialDesign!$E$2:$I$1147,3,FALSE)</f>
        <v>Nil</v>
      </c>
      <c r="F3101" t="str">
        <f>VLOOKUP($B3101,TrialDesign!$E$2:$I$1147,4,FALSE)</f>
        <v>CRWT153</v>
      </c>
      <c r="G3101" s="1">
        <v>41904</v>
      </c>
      <c r="H3101" s="1" t="str">
        <f>VLOOKUP(B3101,TrialDesign!$E$2:$J$1147,6,FALSE)</f>
        <v>None_8h</v>
      </c>
      <c r="K3101">
        <v>3</v>
      </c>
      <c r="L3101">
        <v>2</v>
      </c>
      <c r="M3101">
        <v>8</v>
      </c>
      <c r="N3101">
        <v>9</v>
      </c>
      <c r="O3101">
        <v>90</v>
      </c>
      <c r="P3101">
        <v>250</v>
      </c>
      <c r="Q3101">
        <v>57</v>
      </c>
      <c r="R3101">
        <v>5</v>
      </c>
      <c r="S3101">
        <v>8</v>
      </c>
      <c r="U3101" t="s">
        <v>71</v>
      </c>
      <c r="W3101">
        <f>VLOOKUP(H3101&amp;"_"&amp;M3101+1,'Leaf lengths'!$J$6:$Q$104,VLOOKUP(F3101,'Leaf lengths'!$S$1:$T$6,2,FALSE),FALSE)</f>
        <v>247</v>
      </c>
      <c r="X3101">
        <f t="shared" si="222"/>
        <v>0.23076923076923078</v>
      </c>
      <c r="Y3101">
        <f t="shared" si="221"/>
        <v>8.2307692307692299</v>
      </c>
      <c r="Z3101">
        <f t="shared" si="220"/>
        <v>21</v>
      </c>
      <c r="AD3101" t="str">
        <f t="shared" si="223"/>
        <v/>
      </c>
    </row>
    <row r="3102" spans="1:30" hidden="1" x14ac:dyDescent="0.3">
      <c r="A3102" t="s">
        <v>417</v>
      </c>
      <c r="B3102">
        <f t="shared" si="224"/>
        <v>400289</v>
      </c>
      <c r="C3102">
        <v>289</v>
      </c>
      <c r="D3102">
        <f>VLOOKUP($B3102,TrialDesign!$E$2:$I$1147,5,FALSE)</f>
        <v>8</v>
      </c>
      <c r="E3102" t="str">
        <f>VLOOKUP($B3102,TrialDesign!$E$2:$I$1147,3,FALSE)</f>
        <v>Nil</v>
      </c>
      <c r="F3102" t="str">
        <f>VLOOKUP($B3102,TrialDesign!$E$2:$I$1147,4,FALSE)</f>
        <v>CRWT153</v>
      </c>
      <c r="G3102" s="1">
        <v>41904</v>
      </c>
      <c r="H3102" s="1" t="str">
        <f>VLOOKUP(B3102,TrialDesign!$E$2:$J$1147,6,FALSE)</f>
        <v>None_8h</v>
      </c>
      <c r="K3102">
        <v>4</v>
      </c>
      <c r="L3102">
        <v>2</v>
      </c>
      <c r="M3102">
        <v>9</v>
      </c>
      <c r="N3102">
        <v>10</v>
      </c>
      <c r="O3102">
        <v>90</v>
      </c>
      <c r="P3102">
        <v>245</v>
      </c>
      <c r="Q3102">
        <v>239</v>
      </c>
      <c r="R3102">
        <v>5</v>
      </c>
      <c r="S3102">
        <v>11</v>
      </c>
      <c r="U3102" t="s">
        <v>17</v>
      </c>
      <c r="W3102">
        <f>VLOOKUP(H3102&amp;"_"&amp;M3102+1,'Leaf lengths'!$J$6:$Q$104,VLOOKUP(F3102,'Leaf lengths'!$S$1:$T$6,2,FALSE),FALSE)</f>
        <v>262.77777777777777</v>
      </c>
      <c r="X3102">
        <f t="shared" si="222"/>
        <v>0.90951374207188163</v>
      </c>
      <c r="Y3102">
        <f t="shared" si="221"/>
        <v>9.9095137420718817</v>
      </c>
      <c r="Z3102">
        <f t="shared" ref="Z3102:Z3165" si="225">IF(S3102="","",SUM(M3102+R3102+S3102))</f>
        <v>25</v>
      </c>
      <c r="AD3102" t="str">
        <f t="shared" si="223"/>
        <v/>
      </c>
    </row>
    <row r="3103" spans="1:30" hidden="1" x14ac:dyDescent="0.3">
      <c r="A3103" t="s">
        <v>417</v>
      </c>
      <c r="B3103">
        <f t="shared" si="224"/>
        <v>400304</v>
      </c>
      <c r="C3103">
        <v>304</v>
      </c>
      <c r="D3103">
        <f>VLOOKUP($B3103,TrialDesign!$E$2:$I$1147,5,FALSE)</f>
        <v>8</v>
      </c>
      <c r="E3103" t="str">
        <f>VLOOKUP($B3103,TrialDesign!$E$2:$I$1147,3,FALSE)</f>
        <v>Nil</v>
      </c>
      <c r="F3103" t="str">
        <f>VLOOKUP($B3103,TrialDesign!$E$2:$I$1147,4,FALSE)</f>
        <v>CRWT153</v>
      </c>
      <c r="G3103" s="1">
        <v>41904</v>
      </c>
      <c r="H3103" s="1" t="str">
        <f>VLOOKUP(B3103,TrialDesign!$E$2:$J$1147,6,FALSE)</f>
        <v>None_8h</v>
      </c>
      <c r="J3103">
        <v>304</v>
      </c>
      <c r="K3103">
        <v>1</v>
      </c>
      <c r="L3103">
        <v>2</v>
      </c>
      <c r="M3103">
        <v>7</v>
      </c>
      <c r="N3103">
        <v>9</v>
      </c>
      <c r="O3103">
        <v>78</v>
      </c>
      <c r="Q3103">
        <v>51</v>
      </c>
      <c r="R3103">
        <v>5</v>
      </c>
      <c r="S3103">
        <v>9</v>
      </c>
      <c r="U3103" t="s">
        <v>71</v>
      </c>
      <c r="W3103">
        <f>VLOOKUP(H3103&amp;"_"&amp;M3103+1,'Leaf lengths'!$J$6:$Q$104,VLOOKUP(F3103,'Leaf lengths'!$S$1:$T$6,2,FALSE),FALSE)</f>
        <v>254.14285714285714</v>
      </c>
      <c r="X3103">
        <f t="shared" si="222"/>
        <v>0.20067453625632378</v>
      </c>
      <c r="Y3103">
        <f t="shared" si="221"/>
        <v>7.200674536256324</v>
      </c>
      <c r="Z3103">
        <f t="shared" si="225"/>
        <v>21</v>
      </c>
      <c r="AD3103" t="str">
        <f t="shared" si="223"/>
        <v/>
      </c>
    </row>
    <row r="3104" spans="1:30" hidden="1" x14ac:dyDescent="0.3">
      <c r="A3104" t="s">
        <v>417</v>
      </c>
      <c r="B3104">
        <f t="shared" si="224"/>
        <v>400304</v>
      </c>
      <c r="C3104">
        <v>304</v>
      </c>
      <c r="D3104">
        <f>VLOOKUP($B3104,TrialDesign!$E$2:$I$1147,5,FALSE)</f>
        <v>8</v>
      </c>
      <c r="E3104" t="str">
        <f>VLOOKUP($B3104,TrialDesign!$E$2:$I$1147,3,FALSE)</f>
        <v>Nil</v>
      </c>
      <c r="F3104" t="str">
        <f>VLOOKUP($B3104,TrialDesign!$E$2:$I$1147,4,FALSE)</f>
        <v>CRWT153</v>
      </c>
      <c r="G3104" s="1">
        <v>41904</v>
      </c>
      <c r="H3104" s="1" t="str">
        <f>VLOOKUP(B3104,TrialDesign!$E$2:$J$1147,6,FALSE)</f>
        <v>None_8h</v>
      </c>
      <c r="K3104">
        <v>2</v>
      </c>
      <c r="L3104">
        <v>2</v>
      </c>
      <c r="M3104">
        <v>8</v>
      </c>
      <c r="N3104">
        <v>9</v>
      </c>
      <c r="O3104">
        <v>95</v>
      </c>
      <c r="P3104">
        <v>225</v>
      </c>
      <c r="Q3104">
        <v>117</v>
      </c>
      <c r="R3104">
        <v>5</v>
      </c>
      <c r="S3104">
        <v>12</v>
      </c>
      <c r="U3104" t="s">
        <v>71</v>
      </c>
      <c r="W3104">
        <f>VLOOKUP(H3104&amp;"_"&amp;M3104+1,'Leaf lengths'!$J$6:$Q$104,VLOOKUP(F3104,'Leaf lengths'!$S$1:$T$6,2,FALSE),FALSE)</f>
        <v>247</v>
      </c>
      <c r="X3104">
        <f t="shared" si="222"/>
        <v>0.47368421052631576</v>
      </c>
      <c r="Y3104">
        <f t="shared" si="221"/>
        <v>8.473684210526315</v>
      </c>
      <c r="Z3104">
        <f t="shared" si="225"/>
        <v>25</v>
      </c>
      <c r="AD3104" t="str">
        <f t="shared" si="223"/>
        <v/>
      </c>
    </row>
    <row r="3105" spans="1:30" hidden="1" x14ac:dyDescent="0.3">
      <c r="A3105" t="s">
        <v>417</v>
      </c>
      <c r="B3105">
        <f t="shared" si="224"/>
        <v>400304</v>
      </c>
      <c r="C3105">
        <v>304</v>
      </c>
      <c r="D3105">
        <f>VLOOKUP($B3105,TrialDesign!$E$2:$I$1147,5,FALSE)</f>
        <v>8</v>
      </c>
      <c r="E3105" t="str">
        <f>VLOOKUP($B3105,TrialDesign!$E$2:$I$1147,3,FALSE)</f>
        <v>Nil</v>
      </c>
      <c r="F3105" t="str">
        <f>VLOOKUP($B3105,TrialDesign!$E$2:$I$1147,4,FALSE)</f>
        <v>CRWT153</v>
      </c>
      <c r="G3105" s="1">
        <v>41904</v>
      </c>
      <c r="H3105" s="1" t="str">
        <f>VLOOKUP(B3105,TrialDesign!$E$2:$J$1147,6,FALSE)</f>
        <v>None_8h</v>
      </c>
      <c r="K3105">
        <v>3</v>
      </c>
      <c r="L3105">
        <v>1</v>
      </c>
      <c r="M3105">
        <v>7</v>
      </c>
      <c r="N3105">
        <v>8</v>
      </c>
      <c r="O3105">
        <v>80</v>
      </c>
      <c r="P3105">
        <v>260</v>
      </c>
      <c r="Q3105">
        <v>197</v>
      </c>
      <c r="R3105">
        <v>5</v>
      </c>
      <c r="S3105">
        <v>8</v>
      </c>
      <c r="U3105" t="s">
        <v>71</v>
      </c>
      <c r="W3105">
        <f>VLOOKUP(H3105&amp;"_"&amp;M3105+1,'Leaf lengths'!$J$6:$Q$104,VLOOKUP(F3105,'Leaf lengths'!$S$1:$T$6,2,FALSE),FALSE)</f>
        <v>254.14285714285714</v>
      </c>
      <c r="X3105">
        <f t="shared" si="222"/>
        <v>0.77515458122540759</v>
      </c>
      <c r="Y3105">
        <f t="shared" si="221"/>
        <v>7.7751545812254079</v>
      </c>
      <c r="Z3105">
        <f t="shared" si="225"/>
        <v>20</v>
      </c>
      <c r="AD3105" t="str">
        <f t="shared" si="223"/>
        <v/>
      </c>
    </row>
    <row r="3106" spans="1:30" hidden="1" x14ac:dyDescent="0.3">
      <c r="A3106" t="s">
        <v>417</v>
      </c>
      <c r="B3106">
        <f t="shared" si="224"/>
        <v>400304</v>
      </c>
      <c r="C3106">
        <v>304</v>
      </c>
      <c r="D3106">
        <f>VLOOKUP($B3106,TrialDesign!$E$2:$I$1147,5,FALSE)</f>
        <v>8</v>
      </c>
      <c r="E3106" t="str">
        <f>VLOOKUP($B3106,TrialDesign!$E$2:$I$1147,3,FALSE)</f>
        <v>Nil</v>
      </c>
      <c r="F3106" t="str">
        <f>VLOOKUP($B3106,TrialDesign!$E$2:$I$1147,4,FALSE)</f>
        <v>CRWT153</v>
      </c>
      <c r="G3106" s="1">
        <v>41904</v>
      </c>
      <c r="H3106" s="1" t="str">
        <f>VLOOKUP(B3106,TrialDesign!$E$2:$J$1147,6,FALSE)</f>
        <v>None_8h</v>
      </c>
      <c r="K3106">
        <v>4</v>
      </c>
      <c r="L3106">
        <v>2</v>
      </c>
      <c r="M3106">
        <v>8</v>
      </c>
      <c r="N3106">
        <v>9</v>
      </c>
      <c r="O3106">
        <v>80</v>
      </c>
      <c r="P3106">
        <v>262</v>
      </c>
      <c r="Q3106">
        <v>66</v>
      </c>
      <c r="R3106">
        <v>5</v>
      </c>
      <c r="S3106">
        <v>10</v>
      </c>
      <c r="U3106" t="s">
        <v>71</v>
      </c>
      <c r="W3106">
        <f>VLOOKUP(H3106&amp;"_"&amp;M3106+1,'Leaf lengths'!$J$6:$Q$104,VLOOKUP(F3106,'Leaf lengths'!$S$1:$T$6,2,FALSE),FALSE)</f>
        <v>247</v>
      </c>
      <c r="X3106">
        <f t="shared" si="222"/>
        <v>0.26720647773279355</v>
      </c>
      <c r="Y3106">
        <f t="shared" ref="Y3106:Y3169" si="226">X3106+M3106</f>
        <v>8.2672064777327936</v>
      </c>
      <c r="Z3106">
        <f t="shared" si="225"/>
        <v>23</v>
      </c>
      <c r="AD3106" t="str">
        <f t="shared" si="223"/>
        <v/>
      </c>
    </row>
    <row r="3107" spans="1:30" hidden="1" x14ac:dyDescent="0.3">
      <c r="A3107" t="s">
        <v>417</v>
      </c>
      <c r="B3107">
        <f t="shared" si="224"/>
        <v>400310</v>
      </c>
      <c r="C3107">
        <v>310</v>
      </c>
      <c r="D3107">
        <f>VLOOKUP($B3107,TrialDesign!$E$2:$I$1147,5,FALSE)</f>
        <v>8</v>
      </c>
      <c r="E3107" t="str">
        <f>VLOOKUP($B3107,TrialDesign!$E$2:$I$1147,3,FALSE)</f>
        <v>Nil</v>
      </c>
      <c r="F3107" t="str">
        <f>VLOOKUP($B3107,TrialDesign!$E$2:$I$1147,4,FALSE)</f>
        <v>CRWT153</v>
      </c>
      <c r="G3107" s="1">
        <v>41904</v>
      </c>
      <c r="H3107" s="1" t="str">
        <f>VLOOKUP(B3107,TrialDesign!$E$2:$J$1147,6,FALSE)</f>
        <v>None_8h</v>
      </c>
      <c r="J3107">
        <v>310</v>
      </c>
      <c r="K3107">
        <v>1</v>
      </c>
      <c r="L3107">
        <v>2</v>
      </c>
      <c r="M3107">
        <v>8</v>
      </c>
      <c r="N3107">
        <v>9</v>
      </c>
      <c r="O3107">
        <v>85</v>
      </c>
      <c r="Q3107">
        <v>123</v>
      </c>
      <c r="R3107">
        <v>5</v>
      </c>
      <c r="S3107">
        <v>11</v>
      </c>
      <c r="U3107" t="s">
        <v>71</v>
      </c>
      <c r="W3107">
        <f>VLOOKUP(H3107&amp;"_"&amp;M3107+1,'Leaf lengths'!$J$6:$Q$104,VLOOKUP(F3107,'Leaf lengths'!$S$1:$T$6,2,FALSE),FALSE)</f>
        <v>247</v>
      </c>
      <c r="X3107">
        <f t="shared" si="222"/>
        <v>0.49797570850202427</v>
      </c>
      <c r="Y3107">
        <f t="shared" si="226"/>
        <v>8.4979757085020236</v>
      </c>
      <c r="Z3107">
        <f t="shared" si="225"/>
        <v>24</v>
      </c>
      <c r="AD3107" t="str">
        <f t="shared" si="223"/>
        <v/>
      </c>
    </row>
    <row r="3108" spans="1:30" hidden="1" x14ac:dyDescent="0.3">
      <c r="A3108" t="s">
        <v>417</v>
      </c>
      <c r="B3108">
        <f t="shared" si="224"/>
        <v>400310</v>
      </c>
      <c r="C3108">
        <v>310</v>
      </c>
      <c r="D3108">
        <f>VLOOKUP($B3108,TrialDesign!$E$2:$I$1147,5,FALSE)</f>
        <v>8</v>
      </c>
      <c r="E3108" t="str">
        <f>VLOOKUP($B3108,TrialDesign!$E$2:$I$1147,3,FALSE)</f>
        <v>Nil</v>
      </c>
      <c r="F3108" t="str">
        <f>VLOOKUP($B3108,TrialDesign!$E$2:$I$1147,4,FALSE)</f>
        <v>CRWT153</v>
      </c>
      <c r="G3108" s="1">
        <v>41904</v>
      </c>
      <c r="H3108" s="1" t="str">
        <f>VLOOKUP(B3108,TrialDesign!$E$2:$J$1147,6,FALSE)</f>
        <v>None_8h</v>
      </c>
      <c r="K3108">
        <v>2</v>
      </c>
      <c r="L3108">
        <v>2</v>
      </c>
      <c r="M3108">
        <v>8</v>
      </c>
      <c r="N3108">
        <v>9</v>
      </c>
      <c r="O3108">
        <v>93</v>
      </c>
      <c r="P3108">
        <v>291</v>
      </c>
      <c r="Q3108">
        <v>149</v>
      </c>
      <c r="R3108">
        <v>5</v>
      </c>
      <c r="S3108">
        <v>11</v>
      </c>
      <c r="U3108" t="s">
        <v>71</v>
      </c>
      <c r="W3108">
        <f>VLOOKUP(H3108&amp;"_"&amp;M3108+1,'Leaf lengths'!$J$6:$Q$104,VLOOKUP(F3108,'Leaf lengths'!$S$1:$T$6,2,FALSE),FALSE)</f>
        <v>247</v>
      </c>
      <c r="X3108">
        <f t="shared" si="222"/>
        <v>0.60323886639676116</v>
      </c>
      <c r="Y3108">
        <f t="shared" si="226"/>
        <v>8.6032388663967616</v>
      </c>
      <c r="Z3108">
        <f t="shared" si="225"/>
        <v>24</v>
      </c>
      <c r="AD3108" t="str">
        <f t="shared" si="223"/>
        <v/>
      </c>
    </row>
    <row r="3109" spans="1:30" hidden="1" x14ac:dyDescent="0.3">
      <c r="A3109" t="s">
        <v>417</v>
      </c>
      <c r="B3109">
        <f t="shared" si="224"/>
        <v>400310</v>
      </c>
      <c r="C3109">
        <v>310</v>
      </c>
      <c r="D3109">
        <f>VLOOKUP($B3109,TrialDesign!$E$2:$I$1147,5,FALSE)</f>
        <v>8</v>
      </c>
      <c r="E3109" t="str">
        <f>VLOOKUP($B3109,TrialDesign!$E$2:$I$1147,3,FALSE)</f>
        <v>Nil</v>
      </c>
      <c r="F3109" t="str">
        <f>VLOOKUP($B3109,TrialDesign!$E$2:$I$1147,4,FALSE)</f>
        <v>CRWT153</v>
      </c>
      <c r="G3109" s="1">
        <v>41904</v>
      </c>
      <c r="H3109" s="1" t="str">
        <f>VLOOKUP(B3109,TrialDesign!$E$2:$J$1147,6,FALSE)</f>
        <v>None_8h</v>
      </c>
      <c r="K3109">
        <v>3</v>
      </c>
      <c r="L3109">
        <v>1</v>
      </c>
      <c r="M3109">
        <v>10</v>
      </c>
      <c r="N3109">
        <v>11</v>
      </c>
      <c r="O3109">
        <v>90</v>
      </c>
      <c r="P3109">
        <v>291</v>
      </c>
      <c r="Q3109">
        <v>105</v>
      </c>
      <c r="R3109">
        <v>5</v>
      </c>
      <c r="S3109">
        <v>11</v>
      </c>
      <c r="U3109" t="s">
        <v>17</v>
      </c>
      <c r="W3109">
        <f>VLOOKUP(H3109&amp;"_"&amp;M3109+1,'Leaf lengths'!$J$6:$Q$104,VLOOKUP(F3109,'Leaf lengths'!$S$1:$T$6,2,FALSE),FALSE)</f>
        <v>272.69230769230768</v>
      </c>
      <c r="X3109">
        <f t="shared" si="222"/>
        <v>0.38504936530324402</v>
      </c>
      <c r="Y3109">
        <f t="shared" si="226"/>
        <v>10.385049365303244</v>
      </c>
      <c r="Z3109">
        <f t="shared" si="225"/>
        <v>26</v>
      </c>
      <c r="AD3109" t="str">
        <f t="shared" si="223"/>
        <v/>
      </c>
    </row>
    <row r="3110" spans="1:30" hidden="1" x14ac:dyDescent="0.3">
      <c r="A3110" t="s">
        <v>417</v>
      </c>
      <c r="B3110">
        <f t="shared" si="224"/>
        <v>400310</v>
      </c>
      <c r="C3110">
        <v>310</v>
      </c>
      <c r="D3110">
        <f>VLOOKUP($B3110,TrialDesign!$E$2:$I$1147,5,FALSE)</f>
        <v>8</v>
      </c>
      <c r="E3110" t="str">
        <f>VLOOKUP($B3110,TrialDesign!$E$2:$I$1147,3,FALSE)</f>
        <v>Nil</v>
      </c>
      <c r="F3110" t="str">
        <f>VLOOKUP($B3110,TrialDesign!$E$2:$I$1147,4,FALSE)</f>
        <v>CRWT153</v>
      </c>
      <c r="G3110" s="1">
        <v>41904</v>
      </c>
      <c r="H3110" s="1" t="str">
        <f>VLOOKUP(B3110,TrialDesign!$E$2:$J$1147,6,FALSE)</f>
        <v>None_8h</v>
      </c>
      <c r="K3110">
        <v>4</v>
      </c>
      <c r="L3110">
        <v>2</v>
      </c>
      <c r="M3110">
        <v>8</v>
      </c>
      <c r="N3110">
        <v>9</v>
      </c>
      <c r="O3110">
        <v>75</v>
      </c>
      <c r="P3110">
        <v>224</v>
      </c>
      <c r="Q3110">
        <v>134</v>
      </c>
      <c r="R3110">
        <v>5</v>
      </c>
      <c r="S3110">
        <v>9</v>
      </c>
      <c r="U3110" t="s">
        <v>71</v>
      </c>
      <c r="W3110">
        <f>VLOOKUP(H3110&amp;"_"&amp;M3110+1,'Leaf lengths'!$J$6:$Q$104,VLOOKUP(F3110,'Leaf lengths'!$S$1:$T$6,2,FALSE),FALSE)</f>
        <v>247</v>
      </c>
      <c r="X3110">
        <f t="shared" si="222"/>
        <v>0.54251012145748989</v>
      </c>
      <c r="Y3110">
        <f t="shared" si="226"/>
        <v>8.5425101214574894</v>
      </c>
      <c r="Z3110">
        <f t="shared" si="225"/>
        <v>22</v>
      </c>
      <c r="AD3110" t="str">
        <f t="shared" si="223"/>
        <v/>
      </c>
    </row>
    <row r="3111" spans="1:30" hidden="1" x14ac:dyDescent="0.3">
      <c r="A3111" t="s">
        <v>417</v>
      </c>
      <c r="B3111">
        <f t="shared" si="224"/>
        <v>400300</v>
      </c>
      <c r="C3111">
        <v>300</v>
      </c>
      <c r="D3111">
        <f>VLOOKUP($B3111,TrialDesign!$E$2:$I$1147,5,FALSE)</f>
        <v>8</v>
      </c>
      <c r="E3111" t="str">
        <f>VLOOKUP($B3111,TrialDesign!$E$2:$I$1147,3,FALSE)</f>
        <v>Nil</v>
      </c>
      <c r="F3111" t="str">
        <f>VLOOKUP($B3111,TrialDesign!$E$2:$I$1147,4,FALSE)</f>
        <v>CRWT153</v>
      </c>
      <c r="G3111" s="1">
        <v>41911</v>
      </c>
      <c r="H3111" s="1" t="str">
        <f>VLOOKUP(B3111,TrialDesign!$E$2:$J$1147,6,FALSE)</f>
        <v>None_8h</v>
      </c>
      <c r="J3111">
        <v>300</v>
      </c>
      <c r="K3111">
        <v>1</v>
      </c>
      <c r="L3111">
        <v>3</v>
      </c>
      <c r="M3111">
        <v>8</v>
      </c>
      <c r="N3111">
        <v>9</v>
      </c>
      <c r="O3111">
        <v>95</v>
      </c>
      <c r="Q3111">
        <v>71</v>
      </c>
      <c r="R3111">
        <v>5</v>
      </c>
      <c r="S3111">
        <v>11</v>
      </c>
      <c r="U3111" t="s">
        <v>17</v>
      </c>
      <c r="W3111">
        <f>VLOOKUP(H3111&amp;"_"&amp;M3111+1,'Leaf lengths'!$J$6:$Q$104,VLOOKUP(F3111,'Leaf lengths'!$S$1:$T$6,2,FALSE),FALSE)</f>
        <v>247</v>
      </c>
      <c r="X3111">
        <f t="shared" si="222"/>
        <v>0.2874493927125506</v>
      </c>
      <c r="Y3111">
        <f t="shared" si="226"/>
        <v>8.287449392712551</v>
      </c>
      <c r="Z3111">
        <f t="shared" si="225"/>
        <v>24</v>
      </c>
      <c r="AD3111" t="str">
        <f t="shared" si="223"/>
        <v/>
      </c>
    </row>
    <row r="3112" spans="1:30" hidden="1" x14ac:dyDescent="0.3">
      <c r="A3112" t="s">
        <v>417</v>
      </c>
      <c r="B3112">
        <f t="shared" si="224"/>
        <v>400300</v>
      </c>
      <c r="C3112">
        <v>300</v>
      </c>
      <c r="D3112">
        <f>VLOOKUP($B3112,TrialDesign!$E$2:$I$1147,5,FALSE)</f>
        <v>8</v>
      </c>
      <c r="E3112" t="str">
        <f>VLOOKUP($B3112,TrialDesign!$E$2:$I$1147,3,FALSE)</f>
        <v>Nil</v>
      </c>
      <c r="F3112" t="str">
        <f>VLOOKUP($B3112,TrialDesign!$E$2:$I$1147,4,FALSE)</f>
        <v>CRWT153</v>
      </c>
      <c r="G3112" s="1">
        <v>41911</v>
      </c>
      <c r="H3112" s="1" t="str">
        <f>VLOOKUP(B3112,TrialDesign!$E$2:$J$1147,6,FALSE)</f>
        <v>None_8h</v>
      </c>
      <c r="K3112">
        <v>2</v>
      </c>
      <c r="L3112">
        <v>4</v>
      </c>
      <c r="M3112">
        <v>9</v>
      </c>
      <c r="N3112">
        <v>10</v>
      </c>
      <c r="O3112">
        <v>100</v>
      </c>
      <c r="P3112">
        <v>266</v>
      </c>
      <c r="Q3112">
        <v>58</v>
      </c>
      <c r="R3112">
        <v>5</v>
      </c>
      <c r="S3112">
        <v>10</v>
      </c>
      <c r="U3112" t="s">
        <v>18</v>
      </c>
      <c r="W3112">
        <f>VLOOKUP(H3112&amp;"_"&amp;M3112+1,'Leaf lengths'!$J$6:$Q$104,VLOOKUP(F3112,'Leaf lengths'!$S$1:$T$6,2,FALSE),FALSE)</f>
        <v>262.77777777777777</v>
      </c>
      <c r="X3112">
        <f t="shared" si="222"/>
        <v>0.22071881606765328</v>
      </c>
      <c r="Y3112">
        <f t="shared" si="226"/>
        <v>9.2207188160676541</v>
      </c>
      <c r="Z3112">
        <f t="shared" si="225"/>
        <v>24</v>
      </c>
      <c r="AD3112" t="str">
        <f t="shared" si="223"/>
        <v/>
      </c>
    </row>
    <row r="3113" spans="1:30" hidden="1" x14ac:dyDescent="0.3">
      <c r="A3113" t="s">
        <v>417</v>
      </c>
      <c r="B3113">
        <f t="shared" si="224"/>
        <v>400300</v>
      </c>
      <c r="C3113">
        <v>300</v>
      </c>
      <c r="D3113">
        <f>VLOOKUP($B3113,TrialDesign!$E$2:$I$1147,5,FALSE)</f>
        <v>8</v>
      </c>
      <c r="E3113" t="str">
        <f>VLOOKUP($B3113,TrialDesign!$E$2:$I$1147,3,FALSE)</f>
        <v>Nil</v>
      </c>
      <c r="F3113" t="str">
        <f>VLOOKUP($B3113,TrialDesign!$E$2:$I$1147,4,FALSE)</f>
        <v>CRWT153</v>
      </c>
      <c r="G3113" s="1">
        <v>41911</v>
      </c>
      <c r="H3113" s="1" t="str">
        <f>VLOOKUP(B3113,TrialDesign!$E$2:$J$1147,6,FALSE)</f>
        <v>None_8h</v>
      </c>
      <c r="K3113">
        <v>3</v>
      </c>
      <c r="L3113">
        <v>3</v>
      </c>
      <c r="M3113">
        <v>9</v>
      </c>
      <c r="N3113">
        <v>10</v>
      </c>
      <c r="O3113">
        <v>130</v>
      </c>
      <c r="P3113">
        <v>248</v>
      </c>
      <c r="Q3113">
        <v>110</v>
      </c>
      <c r="R3113">
        <v>4</v>
      </c>
      <c r="S3113">
        <v>12</v>
      </c>
      <c r="U3113" t="s">
        <v>18</v>
      </c>
      <c r="W3113">
        <f>VLOOKUP(H3113&amp;"_"&amp;M3113+1,'Leaf lengths'!$J$6:$Q$104,VLOOKUP(F3113,'Leaf lengths'!$S$1:$T$6,2,FALSE),FALSE)</f>
        <v>262.77777777777777</v>
      </c>
      <c r="X3113">
        <f t="shared" ref="X3113:X3176" si="227">IF(OR(N3113="",M3113=N3113),0,Q3113/W3113)</f>
        <v>0.41860465116279072</v>
      </c>
      <c r="Y3113">
        <f t="shared" si="226"/>
        <v>9.4186046511627914</v>
      </c>
      <c r="Z3113">
        <f t="shared" si="225"/>
        <v>25</v>
      </c>
      <c r="AD3113" t="str">
        <f t="shared" si="223"/>
        <v/>
      </c>
    </row>
    <row r="3114" spans="1:30" hidden="1" x14ac:dyDescent="0.3">
      <c r="A3114" t="s">
        <v>417</v>
      </c>
      <c r="B3114">
        <f t="shared" si="224"/>
        <v>400300</v>
      </c>
      <c r="C3114">
        <v>300</v>
      </c>
      <c r="D3114">
        <f>VLOOKUP($B3114,TrialDesign!$E$2:$I$1147,5,FALSE)</f>
        <v>8</v>
      </c>
      <c r="E3114" t="str">
        <f>VLOOKUP($B3114,TrialDesign!$E$2:$I$1147,3,FALSE)</f>
        <v>Nil</v>
      </c>
      <c r="F3114" t="str">
        <f>VLOOKUP($B3114,TrialDesign!$E$2:$I$1147,4,FALSE)</f>
        <v>CRWT153</v>
      </c>
      <c r="G3114" s="1">
        <v>41911</v>
      </c>
      <c r="H3114" s="1" t="str">
        <f>VLOOKUP(B3114,TrialDesign!$E$2:$J$1147,6,FALSE)</f>
        <v>None_8h</v>
      </c>
      <c r="K3114">
        <v>4</v>
      </c>
      <c r="L3114">
        <v>2</v>
      </c>
      <c r="M3114">
        <v>9</v>
      </c>
      <c r="N3114">
        <v>10</v>
      </c>
      <c r="O3114">
        <v>90</v>
      </c>
      <c r="P3114">
        <v>247</v>
      </c>
      <c r="Q3114">
        <v>160</v>
      </c>
      <c r="R3114">
        <v>5</v>
      </c>
      <c r="S3114">
        <v>12</v>
      </c>
      <c r="U3114" t="s">
        <v>18</v>
      </c>
      <c r="W3114">
        <f>VLOOKUP(H3114&amp;"_"&amp;M3114+1,'Leaf lengths'!$J$6:$Q$104,VLOOKUP(F3114,'Leaf lengths'!$S$1:$T$6,2,FALSE),FALSE)</f>
        <v>262.77777777777777</v>
      </c>
      <c r="X3114">
        <f t="shared" si="227"/>
        <v>0.60887949260042284</v>
      </c>
      <c r="Y3114">
        <f t="shared" si="226"/>
        <v>9.6088794926004226</v>
      </c>
      <c r="Z3114">
        <f t="shared" si="225"/>
        <v>26</v>
      </c>
      <c r="AD3114" t="str">
        <f t="shared" si="223"/>
        <v/>
      </c>
    </row>
    <row r="3115" spans="1:30" hidden="1" x14ac:dyDescent="0.3">
      <c r="A3115" t="s">
        <v>417</v>
      </c>
      <c r="B3115">
        <f t="shared" si="224"/>
        <v>400305</v>
      </c>
      <c r="C3115">
        <v>305</v>
      </c>
      <c r="D3115">
        <f>VLOOKUP($B3115,TrialDesign!$E$2:$I$1147,5,FALSE)</f>
        <v>8</v>
      </c>
      <c r="E3115" t="str">
        <f>VLOOKUP($B3115,TrialDesign!$E$2:$I$1147,3,FALSE)</f>
        <v>Nil</v>
      </c>
      <c r="F3115" t="str">
        <f>VLOOKUP($B3115,TrialDesign!$E$2:$I$1147,4,FALSE)</f>
        <v>CRWT153</v>
      </c>
      <c r="G3115" s="1">
        <v>41911</v>
      </c>
      <c r="H3115" s="1" t="str">
        <f>VLOOKUP(B3115,TrialDesign!$E$2:$J$1147,6,FALSE)</f>
        <v>None_8h</v>
      </c>
      <c r="J3115">
        <v>305</v>
      </c>
      <c r="K3115">
        <v>1</v>
      </c>
      <c r="L3115">
        <v>2</v>
      </c>
      <c r="M3115">
        <v>8</v>
      </c>
      <c r="N3115">
        <v>9</v>
      </c>
      <c r="O3115">
        <v>90</v>
      </c>
      <c r="Q3115">
        <v>250</v>
      </c>
      <c r="R3115">
        <v>5</v>
      </c>
      <c r="S3115">
        <v>12</v>
      </c>
      <c r="U3115" t="s">
        <v>18</v>
      </c>
      <c r="W3115">
        <f>VLOOKUP(H3115&amp;"_"&amp;M3115+1,'Leaf lengths'!$J$6:$Q$104,VLOOKUP(F3115,'Leaf lengths'!$S$1:$T$6,2,FALSE),FALSE)</f>
        <v>247</v>
      </c>
      <c r="X3115">
        <f t="shared" si="227"/>
        <v>1.0121457489878543</v>
      </c>
      <c r="Y3115">
        <f t="shared" si="226"/>
        <v>9.0121457489878551</v>
      </c>
      <c r="Z3115">
        <f t="shared" si="225"/>
        <v>25</v>
      </c>
      <c r="AD3115" t="str">
        <f t="shared" si="223"/>
        <v/>
      </c>
    </row>
    <row r="3116" spans="1:30" hidden="1" x14ac:dyDescent="0.3">
      <c r="A3116" t="s">
        <v>417</v>
      </c>
      <c r="B3116">
        <f t="shared" si="224"/>
        <v>400305</v>
      </c>
      <c r="C3116">
        <v>305</v>
      </c>
      <c r="D3116">
        <f>VLOOKUP($B3116,TrialDesign!$E$2:$I$1147,5,FALSE)</f>
        <v>8</v>
      </c>
      <c r="E3116" t="str">
        <f>VLOOKUP($B3116,TrialDesign!$E$2:$I$1147,3,FALSE)</f>
        <v>Nil</v>
      </c>
      <c r="F3116" t="str">
        <f>VLOOKUP($B3116,TrialDesign!$E$2:$I$1147,4,FALSE)</f>
        <v>CRWT153</v>
      </c>
      <c r="G3116" s="1">
        <v>41911</v>
      </c>
      <c r="H3116" s="1" t="str">
        <f>VLOOKUP(B3116,TrialDesign!$E$2:$J$1147,6,FALSE)</f>
        <v>None_8h</v>
      </c>
      <c r="K3116">
        <v>2</v>
      </c>
      <c r="L3116">
        <v>2</v>
      </c>
      <c r="M3116">
        <v>9</v>
      </c>
      <c r="N3116">
        <v>10</v>
      </c>
      <c r="O3116">
        <v>66</v>
      </c>
      <c r="P3116">
        <v>222</v>
      </c>
      <c r="Q3116">
        <v>58</v>
      </c>
      <c r="R3116">
        <v>5</v>
      </c>
      <c r="S3116">
        <v>10</v>
      </c>
      <c r="U3116" t="s">
        <v>328</v>
      </c>
      <c r="W3116">
        <f>VLOOKUP(H3116&amp;"_"&amp;M3116+1,'Leaf lengths'!$J$6:$Q$104,VLOOKUP(F3116,'Leaf lengths'!$S$1:$T$6,2,FALSE),FALSE)</f>
        <v>262.77777777777777</v>
      </c>
      <c r="X3116">
        <f t="shared" si="227"/>
        <v>0.22071881606765328</v>
      </c>
      <c r="Y3116">
        <f t="shared" si="226"/>
        <v>9.2207188160676541</v>
      </c>
      <c r="Z3116">
        <f t="shared" si="225"/>
        <v>24</v>
      </c>
      <c r="AD3116" t="str">
        <f t="shared" si="223"/>
        <v/>
      </c>
    </row>
    <row r="3117" spans="1:30" hidden="1" x14ac:dyDescent="0.3">
      <c r="A3117" t="s">
        <v>417</v>
      </c>
      <c r="B3117">
        <f t="shared" si="224"/>
        <v>400305</v>
      </c>
      <c r="C3117">
        <v>305</v>
      </c>
      <c r="D3117">
        <f>VLOOKUP($B3117,TrialDesign!$E$2:$I$1147,5,FALSE)</f>
        <v>8</v>
      </c>
      <c r="E3117" t="str">
        <f>VLOOKUP($B3117,TrialDesign!$E$2:$I$1147,3,FALSE)</f>
        <v>Nil</v>
      </c>
      <c r="F3117" t="str">
        <f>VLOOKUP($B3117,TrialDesign!$E$2:$I$1147,4,FALSE)</f>
        <v>CRWT153</v>
      </c>
      <c r="G3117" s="1">
        <v>41911</v>
      </c>
      <c r="H3117" s="1" t="str">
        <f>VLOOKUP(B3117,TrialDesign!$E$2:$J$1147,6,FALSE)</f>
        <v>None_8h</v>
      </c>
      <c r="K3117">
        <v>3</v>
      </c>
      <c r="L3117">
        <v>2</v>
      </c>
      <c r="M3117">
        <v>8</v>
      </c>
      <c r="N3117">
        <v>9</v>
      </c>
      <c r="O3117">
        <v>105</v>
      </c>
      <c r="P3117">
        <v>271</v>
      </c>
      <c r="Q3117">
        <v>141</v>
      </c>
      <c r="R3117">
        <v>6</v>
      </c>
      <c r="S3117">
        <v>12</v>
      </c>
      <c r="U3117" t="s">
        <v>17</v>
      </c>
      <c r="W3117">
        <f>VLOOKUP(H3117&amp;"_"&amp;M3117+1,'Leaf lengths'!$J$6:$Q$104,VLOOKUP(F3117,'Leaf lengths'!$S$1:$T$6,2,FALSE),FALSE)</f>
        <v>247</v>
      </c>
      <c r="X3117">
        <f t="shared" si="227"/>
        <v>0.57085020242914974</v>
      </c>
      <c r="Y3117">
        <f t="shared" si="226"/>
        <v>8.5708502024291491</v>
      </c>
      <c r="Z3117">
        <f t="shared" si="225"/>
        <v>26</v>
      </c>
      <c r="AD3117" t="str">
        <f t="shared" si="223"/>
        <v/>
      </c>
    </row>
    <row r="3118" spans="1:30" hidden="1" x14ac:dyDescent="0.3">
      <c r="A3118" t="s">
        <v>417</v>
      </c>
      <c r="B3118">
        <f t="shared" si="224"/>
        <v>400305</v>
      </c>
      <c r="C3118">
        <v>305</v>
      </c>
      <c r="D3118">
        <f>VLOOKUP($B3118,TrialDesign!$E$2:$I$1147,5,FALSE)</f>
        <v>8</v>
      </c>
      <c r="E3118" t="str">
        <f>VLOOKUP($B3118,TrialDesign!$E$2:$I$1147,3,FALSE)</f>
        <v>Nil</v>
      </c>
      <c r="F3118" t="str">
        <f>VLOOKUP($B3118,TrialDesign!$E$2:$I$1147,4,FALSE)</f>
        <v>CRWT153</v>
      </c>
      <c r="G3118" s="1">
        <v>41911</v>
      </c>
      <c r="H3118" s="1" t="str">
        <f>VLOOKUP(B3118,TrialDesign!$E$2:$J$1147,6,FALSE)</f>
        <v>None_8h</v>
      </c>
      <c r="K3118">
        <v>4</v>
      </c>
      <c r="L3118">
        <v>1</v>
      </c>
      <c r="M3118">
        <v>9</v>
      </c>
      <c r="N3118">
        <v>10</v>
      </c>
      <c r="O3118">
        <v>75</v>
      </c>
      <c r="P3118">
        <v>230</v>
      </c>
      <c r="Q3118">
        <v>137</v>
      </c>
      <c r="R3118">
        <v>5</v>
      </c>
      <c r="S3118">
        <v>12</v>
      </c>
      <c r="U3118" t="s">
        <v>328</v>
      </c>
      <c r="W3118">
        <f>VLOOKUP(H3118&amp;"_"&amp;M3118+1,'Leaf lengths'!$J$6:$Q$104,VLOOKUP(F3118,'Leaf lengths'!$S$1:$T$6,2,FALSE),FALSE)</f>
        <v>262.77777777777777</v>
      </c>
      <c r="X3118">
        <f t="shared" si="227"/>
        <v>0.52135306553911209</v>
      </c>
      <c r="Y3118">
        <f t="shared" si="226"/>
        <v>9.5213530655391114</v>
      </c>
      <c r="Z3118">
        <f t="shared" si="225"/>
        <v>26</v>
      </c>
      <c r="AD3118" t="str">
        <f t="shared" ref="AD3118:AD3181" si="228">IF(OR(M3118=N3118,N3118=""),"FLN","")</f>
        <v/>
      </c>
    </row>
    <row r="3119" spans="1:30" hidden="1" x14ac:dyDescent="0.3">
      <c r="A3119" t="s">
        <v>417</v>
      </c>
      <c r="B3119">
        <f t="shared" si="224"/>
        <v>400341</v>
      </c>
      <c r="C3119">
        <v>341</v>
      </c>
      <c r="D3119">
        <f>VLOOKUP($B3119,TrialDesign!$E$2:$I$1147,5,FALSE)</f>
        <v>8</v>
      </c>
      <c r="E3119" t="str">
        <f>VLOOKUP($B3119,TrialDesign!$E$2:$I$1147,3,FALSE)</f>
        <v>Nil</v>
      </c>
      <c r="F3119" t="str">
        <f>VLOOKUP($B3119,TrialDesign!$E$2:$I$1147,4,FALSE)</f>
        <v>CRWT153</v>
      </c>
      <c r="G3119" s="1">
        <v>41911</v>
      </c>
      <c r="H3119" s="1" t="str">
        <f>VLOOKUP(B3119,TrialDesign!$E$2:$J$1147,6,FALSE)</f>
        <v>None_8h</v>
      </c>
      <c r="J3119">
        <v>341</v>
      </c>
      <c r="K3119">
        <v>1</v>
      </c>
      <c r="L3119">
        <v>1</v>
      </c>
      <c r="M3119">
        <v>8</v>
      </c>
      <c r="N3119">
        <v>9</v>
      </c>
      <c r="O3119">
        <v>95</v>
      </c>
      <c r="Q3119">
        <v>136</v>
      </c>
      <c r="R3119">
        <v>5</v>
      </c>
      <c r="S3119">
        <v>11</v>
      </c>
      <c r="U3119" t="s">
        <v>18</v>
      </c>
      <c r="W3119">
        <f>VLOOKUP(H3119&amp;"_"&amp;M3119+1,'Leaf lengths'!$J$6:$Q$104,VLOOKUP(F3119,'Leaf lengths'!$S$1:$T$6,2,FALSE),FALSE)</f>
        <v>247</v>
      </c>
      <c r="X3119">
        <f t="shared" si="227"/>
        <v>0.55060728744939269</v>
      </c>
      <c r="Y3119">
        <f t="shared" si="226"/>
        <v>8.5506072874493935</v>
      </c>
      <c r="Z3119">
        <f t="shared" si="225"/>
        <v>24</v>
      </c>
      <c r="AD3119" t="str">
        <f t="shared" si="228"/>
        <v/>
      </c>
    </row>
    <row r="3120" spans="1:30" hidden="1" x14ac:dyDescent="0.3">
      <c r="A3120" t="s">
        <v>417</v>
      </c>
      <c r="B3120">
        <f t="shared" si="224"/>
        <v>400341</v>
      </c>
      <c r="C3120">
        <v>341</v>
      </c>
      <c r="D3120">
        <f>VLOOKUP($B3120,TrialDesign!$E$2:$I$1147,5,FALSE)</f>
        <v>8</v>
      </c>
      <c r="E3120" t="str">
        <f>VLOOKUP($B3120,TrialDesign!$E$2:$I$1147,3,FALSE)</f>
        <v>Nil</v>
      </c>
      <c r="F3120" t="str">
        <f>VLOOKUP($B3120,TrialDesign!$E$2:$I$1147,4,FALSE)</f>
        <v>CRWT153</v>
      </c>
      <c r="G3120" s="1">
        <v>41911</v>
      </c>
      <c r="H3120" s="1" t="str">
        <f>VLOOKUP(B3120,TrialDesign!$E$2:$J$1147,6,FALSE)</f>
        <v>None_8h</v>
      </c>
      <c r="K3120">
        <v>2</v>
      </c>
      <c r="L3120">
        <v>4</v>
      </c>
      <c r="M3120">
        <v>9</v>
      </c>
      <c r="N3120">
        <v>10</v>
      </c>
      <c r="O3120">
        <v>85</v>
      </c>
      <c r="P3120">
        <v>227</v>
      </c>
      <c r="Q3120">
        <v>145</v>
      </c>
      <c r="R3120">
        <v>6</v>
      </c>
      <c r="S3120">
        <v>13</v>
      </c>
      <c r="U3120" t="s">
        <v>18</v>
      </c>
      <c r="W3120">
        <f>VLOOKUP(H3120&amp;"_"&amp;M3120+1,'Leaf lengths'!$J$6:$Q$104,VLOOKUP(F3120,'Leaf lengths'!$S$1:$T$6,2,FALSE),FALSE)</f>
        <v>262.77777777777777</v>
      </c>
      <c r="X3120">
        <f t="shared" si="227"/>
        <v>0.55179704016913322</v>
      </c>
      <c r="Y3120">
        <f t="shared" si="226"/>
        <v>9.5517970401691326</v>
      </c>
      <c r="Z3120">
        <f t="shared" si="225"/>
        <v>28</v>
      </c>
      <c r="AD3120" t="str">
        <f t="shared" si="228"/>
        <v/>
      </c>
    </row>
    <row r="3121" spans="1:30" hidden="1" x14ac:dyDescent="0.3">
      <c r="A3121" t="s">
        <v>417</v>
      </c>
      <c r="B3121">
        <f t="shared" si="224"/>
        <v>400341</v>
      </c>
      <c r="C3121">
        <v>341</v>
      </c>
      <c r="D3121">
        <f>VLOOKUP($B3121,TrialDesign!$E$2:$I$1147,5,FALSE)</f>
        <v>8</v>
      </c>
      <c r="E3121" t="str">
        <f>VLOOKUP($B3121,TrialDesign!$E$2:$I$1147,3,FALSE)</f>
        <v>Nil</v>
      </c>
      <c r="F3121" t="str">
        <f>VLOOKUP($B3121,TrialDesign!$E$2:$I$1147,4,FALSE)</f>
        <v>CRWT153</v>
      </c>
      <c r="G3121" s="1">
        <v>41911</v>
      </c>
      <c r="H3121" s="1" t="str">
        <f>VLOOKUP(B3121,TrialDesign!$E$2:$J$1147,6,FALSE)</f>
        <v>None_8h</v>
      </c>
      <c r="K3121">
        <v>3</v>
      </c>
      <c r="L3121">
        <v>3</v>
      </c>
      <c r="M3121">
        <v>9</v>
      </c>
      <c r="N3121">
        <v>10</v>
      </c>
      <c r="O3121">
        <v>100</v>
      </c>
      <c r="P3121">
        <v>301</v>
      </c>
      <c r="Q3121">
        <v>171</v>
      </c>
      <c r="R3121">
        <v>5</v>
      </c>
      <c r="S3121">
        <v>12</v>
      </c>
      <c r="U3121" t="s">
        <v>17</v>
      </c>
      <c r="W3121">
        <f>VLOOKUP(H3121&amp;"_"&amp;M3121+1,'Leaf lengths'!$J$6:$Q$104,VLOOKUP(F3121,'Leaf lengths'!$S$1:$T$6,2,FALSE),FALSE)</f>
        <v>262.77777777777777</v>
      </c>
      <c r="X3121">
        <f t="shared" si="227"/>
        <v>0.6507399577167019</v>
      </c>
      <c r="Y3121">
        <f t="shared" si="226"/>
        <v>9.6507399577167021</v>
      </c>
      <c r="Z3121">
        <f t="shared" si="225"/>
        <v>26</v>
      </c>
      <c r="AD3121" t="str">
        <f t="shared" si="228"/>
        <v/>
      </c>
    </row>
    <row r="3122" spans="1:30" hidden="1" x14ac:dyDescent="0.3">
      <c r="A3122" t="s">
        <v>417</v>
      </c>
      <c r="B3122">
        <f t="shared" si="224"/>
        <v>400341</v>
      </c>
      <c r="C3122">
        <v>341</v>
      </c>
      <c r="D3122">
        <f>VLOOKUP($B3122,TrialDesign!$E$2:$I$1147,5,FALSE)</f>
        <v>8</v>
      </c>
      <c r="E3122" t="str">
        <f>VLOOKUP($B3122,TrialDesign!$E$2:$I$1147,3,FALSE)</f>
        <v>Nil</v>
      </c>
      <c r="F3122" t="str">
        <f>VLOOKUP($B3122,TrialDesign!$E$2:$I$1147,4,FALSE)</f>
        <v>CRWT153</v>
      </c>
      <c r="G3122" s="1">
        <v>41911</v>
      </c>
      <c r="H3122" s="1" t="str">
        <f>VLOOKUP(B3122,TrialDesign!$E$2:$J$1147,6,FALSE)</f>
        <v>None_8h</v>
      </c>
      <c r="K3122">
        <v>4</v>
      </c>
      <c r="L3122">
        <v>4</v>
      </c>
      <c r="M3122">
        <v>9</v>
      </c>
      <c r="N3122">
        <v>10</v>
      </c>
      <c r="O3122">
        <v>89</v>
      </c>
      <c r="P3122">
        <v>260</v>
      </c>
      <c r="Q3122">
        <v>144</v>
      </c>
      <c r="R3122">
        <v>4</v>
      </c>
      <c r="S3122">
        <v>11</v>
      </c>
      <c r="U3122" t="s">
        <v>17</v>
      </c>
      <c r="W3122">
        <f>VLOOKUP(H3122&amp;"_"&amp;M3122+1,'Leaf lengths'!$J$6:$Q$104,VLOOKUP(F3122,'Leaf lengths'!$S$1:$T$6,2,FALSE),FALSE)</f>
        <v>262.77777777777777</v>
      </c>
      <c r="X3122">
        <f t="shared" si="227"/>
        <v>0.54799154334038058</v>
      </c>
      <c r="Y3122">
        <f t="shared" si="226"/>
        <v>9.5479915433403804</v>
      </c>
      <c r="Z3122">
        <f t="shared" si="225"/>
        <v>24</v>
      </c>
      <c r="AD3122" t="str">
        <f t="shared" si="228"/>
        <v/>
      </c>
    </row>
    <row r="3123" spans="1:30" hidden="1" x14ac:dyDescent="0.3">
      <c r="A3123" t="s">
        <v>417</v>
      </c>
      <c r="B3123">
        <f t="shared" si="224"/>
        <v>400329</v>
      </c>
      <c r="C3123">
        <v>329</v>
      </c>
      <c r="D3123">
        <f>VLOOKUP($B3123,TrialDesign!$E$2:$I$1147,5,FALSE)</f>
        <v>8</v>
      </c>
      <c r="E3123" t="str">
        <f>VLOOKUP($B3123,TrialDesign!$E$2:$I$1147,3,FALSE)</f>
        <v>Nil</v>
      </c>
      <c r="F3123" t="str">
        <f>VLOOKUP($B3123,TrialDesign!$E$2:$I$1147,4,FALSE)</f>
        <v>CRWT153</v>
      </c>
      <c r="G3123" s="1">
        <v>41918</v>
      </c>
      <c r="H3123" s="1" t="str">
        <f>VLOOKUP(B3123,TrialDesign!$E$2:$J$1147,6,FALSE)</f>
        <v>None_8h</v>
      </c>
      <c r="K3123">
        <v>4</v>
      </c>
      <c r="L3123">
        <v>2</v>
      </c>
      <c r="M3123">
        <v>10</v>
      </c>
      <c r="N3123">
        <v>11</v>
      </c>
      <c r="O3123">
        <v>98</v>
      </c>
      <c r="P3123">
        <v>222</v>
      </c>
      <c r="Q3123">
        <v>218</v>
      </c>
      <c r="R3123">
        <v>6</v>
      </c>
      <c r="S3123">
        <v>12</v>
      </c>
      <c r="U3123" t="s">
        <v>18</v>
      </c>
      <c r="W3123">
        <f>VLOOKUP(H3123&amp;"_"&amp;M3123+1,'Leaf lengths'!$J$6:$Q$104,VLOOKUP(F3123,'Leaf lengths'!$S$1:$T$6,2,FALSE),FALSE)</f>
        <v>272.69230769230768</v>
      </c>
      <c r="X3123">
        <f t="shared" si="227"/>
        <v>0.79943582510578282</v>
      </c>
      <c r="Y3123">
        <f t="shared" si="226"/>
        <v>10.799435825105784</v>
      </c>
      <c r="Z3123">
        <f t="shared" si="225"/>
        <v>28</v>
      </c>
      <c r="AD3123" t="str">
        <f t="shared" si="228"/>
        <v/>
      </c>
    </row>
    <row r="3124" spans="1:30" hidden="1" x14ac:dyDescent="0.3">
      <c r="A3124" t="s">
        <v>417</v>
      </c>
      <c r="B3124">
        <f t="shared" si="224"/>
        <v>400329</v>
      </c>
      <c r="C3124">
        <v>329</v>
      </c>
      <c r="D3124">
        <f>VLOOKUP($B3124,TrialDesign!$E$2:$I$1147,5,FALSE)</f>
        <v>8</v>
      </c>
      <c r="E3124" t="str">
        <f>VLOOKUP($B3124,TrialDesign!$E$2:$I$1147,3,FALSE)</f>
        <v>Nil</v>
      </c>
      <c r="F3124" t="str">
        <f>VLOOKUP($B3124,TrialDesign!$E$2:$I$1147,4,FALSE)</f>
        <v>CRWT153</v>
      </c>
      <c r="G3124" s="1">
        <v>41918</v>
      </c>
      <c r="H3124" s="1" t="str">
        <f>VLOOKUP(B3124,TrialDesign!$E$2:$J$1147,6,FALSE)</f>
        <v>None_8h</v>
      </c>
      <c r="J3124">
        <v>329</v>
      </c>
      <c r="K3124">
        <v>1</v>
      </c>
      <c r="L3124">
        <v>2</v>
      </c>
      <c r="M3124">
        <v>11</v>
      </c>
      <c r="N3124">
        <v>12</v>
      </c>
      <c r="O3124">
        <v>96</v>
      </c>
      <c r="Q3124">
        <v>35</v>
      </c>
      <c r="R3124">
        <v>5</v>
      </c>
      <c r="S3124">
        <v>13</v>
      </c>
      <c r="U3124" t="s">
        <v>18</v>
      </c>
      <c r="W3124">
        <f>VLOOKUP(H3124&amp;"_"&amp;M3124+1,'Leaf lengths'!$J$6:$Q$104,VLOOKUP(F3124,'Leaf lengths'!$S$1:$T$6,2,FALSE),FALSE)</f>
        <v>250.6</v>
      </c>
      <c r="X3124">
        <f t="shared" si="227"/>
        <v>0.13966480446927373</v>
      </c>
      <c r="Y3124">
        <f t="shared" si="226"/>
        <v>11.139664804469273</v>
      </c>
      <c r="Z3124">
        <f t="shared" si="225"/>
        <v>29</v>
      </c>
      <c r="AD3124" t="str">
        <f t="shared" si="228"/>
        <v/>
      </c>
    </row>
    <row r="3125" spans="1:30" hidden="1" x14ac:dyDescent="0.3">
      <c r="A3125" t="s">
        <v>417</v>
      </c>
      <c r="B3125">
        <f t="shared" si="224"/>
        <v>400329</v>
      </c>
      <c r="C3125">
        <v>329</v>
      </c>
      <c r="D3125">
        <f>VLOOKUP($B3125,TrialDesign!$E$2:$I$1147,5,FALSE)</f>
        <v>8</v>
      </c>
      <c r="E3125" t="str">
        <f>VLOOKUP($B3125,TrialDesign!$E$2:$I$1147,3,FALSE)</f>
        <v>Nil</v>
      </c>
      <c r="F3125" t="str">
        <f>VLOOKUP($B3125,TrialDesign!$E$2:$I$1147,4,FALSE)</f>
        <v>CRWT153</v>
      </c>
      <c r="G3125" s="1">
        <v>41918</v>
      </c>
      <c r="H3125" s="1" t="str">
        <f>VLOOKUP(B3125,TrialDesign!$E$2:$J$1147,6,FALSE)</f>
        <v>None_8h</v>
      </c>
      <c r="K3125">
        <v>2</v>
      </c>
      <c r="L3125">
        <v>3</v>
      </c>
      <c r="M3125">
        <v>12</v>
      </c>
      <c r="N3125">
        <v>13</v>
      </c>
      <c r="O3125">
        <v>105</v>
      </c>
      <c r="P3125">
        <v>266</v>
      </c>
      <c r="Q3125">
        <v>116</v>
      </c>
      <c r="R3125">
        <v>4</v>
      </c>
      <c r="S3125">
        <v>14</v>
      </c>
      <c r="U3125" t="s">
        <v>18</v>
      </c>
      <c r="W3125">
        <f>VLOOKUP(H3125&amp;"_"&amp;M3125+1,'Leaf lengths'!$J$6:$Q$104,VLOOKUP(F3125,'Leaf lengths'!$S$1:$T$6,2,FALSE),FALSE)</f>
        <v>261.39999999999998</v>
      </c>
      <c r="X3125">
        <f t="shared" si="227"/>
        <v>0.4437643458301454</v>
      </c>
      <c r="Y3125">
        <f t="shared" si="226"/>
        <v>12.443764345830145</v>
      </c>
      <c r="Z3125">
        <f t="shared" si="225"/>
        <v>30</v>
      </c>
      <c r="AD3125" t="str">
        <f t="shared" si="228"/>
        <v/>
      </c>
    </row>
    <row r="3126" spans="1:30" hidden="1" x14ac:dyDescent="0.3">
      <c r="A3126" t="s">
        <v>417</v>
      </c>
      <c r="B3126">
        <f t="shared" si="224"/>
        <v>400329</v>
      </c>
      <c r="C3126">
        <v>329</v>
      </c>
      <c r="D3126">
        <f>VLOOKUP($B3126,TrialDesign!$E$2:$I$1147,5,FALSE)</f>
        <v>8</v>
      </c>
      <c r="E3126" t="str">
        <f>VLOOKUP($B3126,TrialDesign!$E$2:$I$1147,3,FALSE)</f>
        <v>Nil</v>
      </c>
      <c r="F3126" t="str">
        <f>VLOOKUP($B3126,TrialDesign!$E$2:$I$1147,4,FALSE)</f>
        <v>CRWT153</v>
      </c>
      <c r="G3126" s="1">
        <v>41918</v>
      </c>
      <c r="H3126" s="1" t="str">
        <f>VLOOKUP(B3126,TrialDesign!$E$2:$J$1147,6,FALSE)</f>
        <v>None_8h</v>
      </c>
      <c r="K3126">
        <v>3</v>
      </c>
      <c r="L3126">
        <v>4</v>
      </c>
      <c r="M3126">
        <v>10</v>
      </c>
      <c r="N3126">
        <v>11</v>
      </c>
      <c r="O3126">
        <v>105</v>
      </c>
      <c r="P3126">
        <v>241</v>
      </c>
      <c r="Q3126">
        <v>181</v>
      </c>
      <c r="R3126">
        <v>5</v>
      </c>
      <c r="S3126">
        <v>16</v>
      </c>
      <c r="U3126" t="s">
        <v>18</v>
      </c>
      <c r="W3126">
        <f>VLOOKUP(H3126&amp;"_"&amp;M3126+1,'Leaf lengths'!$J$6:$Q$104,VLOOKUP(F3126,'Leaf lengths'!$S$1:$T$6,2,FALSE),FALSE)</f>
        <v>272.69230769230768</v>
      </c>
      <c r="X3126">
        <f t="shared" si="227"/>
        <v>0.66375176304654449</v>
      </c>
      <c r="Y3126">
        <f t="shared" si="226"/>
        <v>10.663751763046545</v>
      </c>
      <c r="Z3126">
        <f t="shared" si="225"/>
        <v>31</v>
      </c>
      <c r="AD3126" t="str">
        <f t="shared" si="228"/>
        <v/>
      </c>
    </row>
    <row r="3127" spans="1:30" hidden="1" x14ac:dyDescent="0.3">
      <c r="A3127" t="s">
        <v>417</v>
      </c>
      <c r="B3127">
        <f t="shared" si="224"/>
        <v>400334</v>
      </c>
      <c r="C3127">
        <v>334</v>
      </c>
      <c r="D3127">
        <f>VLOOKUP($B3127,TrialDesign!$E$2:$I$1147,5,FALSE)</f>
        <v>8</v>
      </c>
      <c r="E3127" t="str">
        <f>VLOOKUP($B3127,TrialDesign!$E$2:$I$1147,3,FALSE)</f>
        <v>Nil</v>
      </c>
      <c r="F3127" t="str">
        <f>VLOOKUP($B3127,TrialDesign!$E$2:$I$1147,4,FALSE)</f>
        <v>CRWT153</v>
      </c>
      <c r="G3127" s="1">
        <v>41918</v>
      </c>
      <c r="H3127" s="1" t="str">
        <f>VLOOKUP(B3127,TrialDesign!$E$2:$J$1147,6,FALSE)</f>
        <v>None_8h</v>
      </c>
      <c r="J3127">
        <v>334</v>
      </c>
      <c r="K3127">
        <v>1</v>
      </c>
      <c r="L3127">
        <v>2</v>
      </c>
      <c r="M3127">
        <v>9</v>
      </c>
      <c r="N3127">
        <v>10</v>
      </c>
      <c r="O3127">
        <v>89</v>
      </c>
      <c r="Q3127">
        <v>173</v>
      </c>
      <c r="R3127">
        <v>5</v>
      </c>
      <c r="S3127">
        <v>12</v>
      </c>
      <c r="U3127" t="s">
        <v>18</v>
      </c>
      <c r="W3127">
        <f>VLOOKUP(H3127&amp;"_"&amp;M3127+1,'Leaf lengths'!$J$6:$Q$104,VLOOKUP(F3127,'Leaf lengths'!$S$1:$T$6,2,FALSE),FALSE)</f>
        <v>262.77777777777777</v>
      </c>
      <c r="X3127">
        <f t="shared" si="227"/>
        <v>0.65835095137420718</v>
      </c>
      <c r="Y3127">
        <f t="shared" si="226"/>
        <v>9.6583509513742065</v>
      </c>
      <c r="Z3127">
        <f t="shared" si="225"/>
        <v>26</v>
      </c>
      <c r="AD3127" t="str">
        <f t="shared" si="228"/>
        <v/>
      </c>
    </row>
    <row r="3128" spans="1:30" hidden="1" x14ac:dyDescent="0.3">
      <c r="A3128" t="s">
        <v>417</v>
      </c>
      <c r="B3128">
        <f t="shared" si="224"/>
        <v>400334</v>
      </c>
      <c r="C3128">
        <v>334</v>
      </c>
      <c r="D3128">
        <f>VLOOKUP($B3128,TrialDesign!$E$2:$I$1147,5,FALSE)</f>
        <v>8</v>
      </c>
      <c r="E3128" t="str">
        <f>VLOOKUP($B3128,TrialDesign!$E$2:$I$1147,3,FALSE)</f>
        <v>Nil</v>
      </c>
      <c r="F3128" t="str">
        <f>VLOOKUP($B3128,TrialDesign!$E$2:$I$1147,4,FALSE)</f>
        <v>CRWT153</v>
      </c>
      <c r="G3128" s="1">
        <v>41918</v>
      </c>
      <c r="H3128" s="1" t="str">
        <f>VLOOKUP(B3128,TrialDesign!$E$2:$J$1147,6,FALSE)</f>
        <v>None_8h</v>
      </c>
      <c r="K3128">
        <v>2</v>
      </c>
      <c r="L3128">
        <v>2</v>
      </c>
      <c r="M3128">
        <v>10</v>
      </c>
      <c r="N3128">
        <v>11</v>
      </c>
      <c r="O3128">
        <v>103</v>
      </c>
      <c r="P3128">
        <v>253</v>
      </c>
      <c r="Q3128">
        <v>50</v>
      </c>
      <c r="R3128">
        <v>5</v>
      </c>
      <c r="S3128">
        <v>12</v>
      </c>
      <c r="U3128" t="s">
        <v>18</v>
      </c>
      <c r="W3128">
        <f>VLOOKUP(H3128&amp;"_"&amp;M3128+1,'Leaf lengths'!$J$6:$Q$104,VLOOKUP(F3128,'Leaf lengths'!$S$1:$T$6,2,FALSE),FALSE)</f>
        <v>272.69230769230768</v>
      </c>
      <c r="X3128">
        <f t="shared" si="227"/>
        <v>0.1833568406205924</v>
      </c>
      <c r="Y3128">
        <f t="shared" si="226"/>
        <v>10.183356840620592</v>
      </c>
      <c r="Z3128">
        <f t="shared" si="225"/>
        <v>27</v>
      </c>
      <c r="AD3128" t="str">
        <f t="shared" si="228"/>
        <v/>
      </c>
    </row>
    <row r="3129" spans="1:30" hidden="1" x14ac:dyDescent="0.3">
      <c r="A3129" t="s">
        <v>417</v>
      </c>
      <c r="B3129">
        <f t="shared" si="224"/>
        <v>400334</v>
      </c>
      <c r="C3129">
        <v>334</v>
      </c>
      <c r="D3129">
        <f>VLOOKUP($B3129,TrialDesign!$E$2:$I$1147,5,FALSE)</f>
        <v>8</v>
      </c>
      <c r="E3129" t="str">
        <f>VLOOKUP($B3129,TrialDesign!$E$2:$I$1147,3,FALSE)</f>
        <v>Nil</v>
      </c>
      <c r="F3129" t="str">
        <f>VLOOKUP($B3129,TrialDesign!$E$2:$I$1147,4,FALSE)</f>
        <v>CRWT153</v>
      </c>
      <c r="G3129" s="1">
        <v>41918</v>
      </c>
      <c r="H3129" s="1" t="str">
        <f>VLOOKUP(B3129,TrialDesign!$E$2:$J$1147,6,FALSE)</f>
        <v>None_8h</v>
      </c>
      <c r="K3129">
        <v>3</v>
      </c>
      <c r="L3129">
        <v>2</v>
      </c>
      <c r="M3129">
        <v>11</v>
      </c>
      <c r="N3129">
        <v>12</v>
      </c>
      <c r="O3129">
        <v>91</v>
      </c>
      <c r="P3129">
        <v>274</v>
      </c>
      <c r="Q3129">
        <v>90</v>
      </c>
      <c r="R3129">
        <v>6</v>
      </c>
      <c r="S3129">
        <v>10</v>
      </c>
      <c r="U3129" t="s">
        <v>18</v>
      </c>
      <c r="W3129">
        <f>VLOOKUP(H3129&amp;"_"&amp;M3129+1,'Leaf lengths'!$J$6:$Q$104,VLOOKUP(F3129,'Leaf lengths'!$S$1:$T$6,2,FALSE),FALSE)</f>
        <v>250.6</v>
      </c>
      <c r="X3129">
        <f t="shared" si="227"/>
        <v>0.35913806863527536</v>
      </c>
      <c r="Y3129">
        <f t="shared" si="226"/>
        <v>11.359138068635275</v>
      </c>
      <c r="Z3129">
        <f t="shared" si="225"/>
        <v>27</v>
      </c>
      <c r="AD3129" t="str">
        <f t="shared" si="228"/>
        <v/>
      </c>
    </row>
    <row r="3130" spans="1:30" hidden="1" x14ac:dyDescent="0.3">
      <c r="A3130" t="s">
        <v>417</v>
      </c>
      <c r="B3130">
        <f t="shared" si="224"/>
        <v>400334</v>
      </c>
      <c r="C3130">
        <v>334</v>
      </c>
      <c r="D3130">
        <f>VLOOKUP($B3130,TrialDesign!$E$2:$I$1147,5,FALSE)</f>
        <v>8</v>
      </c>
      <c r="E3130" t="str">
        <f>VLOOKUP($B3130,TrialDesign!$E$2:$I$1147,3,FALSE)</f>
        <v>Nil</v>
      </c>
      <c r="F3130" t="str">
        <f>VLOOKUP($B3130,TrialDesign!$E$2:$I$1147,4,FALSE)</f>
        <v>CRWT153</v>
      </c>
      <c r="G3130" s="1">
        <v>41918</v>
      </c>
      <c r="H3130" s="1" t="str">
        <f>VLOOKUP(B3130,TrialDesign!$E$2:$J$1147,6,FALSE)</f>
        <v>None_8h</v>
      </c>
      <c r="K3130">
        <v>4</v>
      </c>
      <c r="L3130">
        <v>2</v>
      </c>
      <c r="M3130">
        <v>11</v>
      </c>
      <c r="N3130">
        <v>12</v>
      </c>
      <c r="O3130">
        <v>100</v>
      </c>
      <c r="P3130">
        <v>293</v>
      </c>
      <c r="Q3130">
        <v>207</v>
      </c>
      <c r="R3130">
        <v>5</v>
      </c>
      <c r="S3130">
        <v>11</v>
      </c>
      <c r="U3130" t="s">
        <v>18</v>
      </c>
      <c r="W3130">
        <f>VLOOKUP(H3130&amp;"_"&amp;M3130+1,'Leaf lengths'!$J$6:$Q$104,VLOOKUP(F3130,'Leaf lengths'!$S$1:$T$6,2,FALSE),FALSE)</f>
        <v>250.6</v>
      </c>
      <c r="X3130">
        <f t="shared" si="227"/>
        <v>0.82601755786113329</v>
      </c>
      <c r="Y3130">
        <f t="shared" si="226"/>
        <v>11.826017557861134</v>
      </c>
      <c r="Z3130">
        <f t="shared" si="225"/>
        <v>27</v>
      </c>
      <c r="AD3130" t="str">
        <f t="shared" si="228"/>
        <v/>
      </c>
    </row>
    <row r="3131" spans="1:30" hidden="1" x14ac:dyDescent="0.3">
      <c r="A3131" t="s">
        <v>417</v>
      </c>
      <c r="B3131">
        <f t="shared" si="224"/>
        <v>400350</v>
      </c>
      <c r="C3131">
        <v>350</v>
      </c>
      <c r="D3131">
        <f>VLOOKUP($B3131,TrialDesign!$E$2:$I$1147,5,FALSE)</f>
        <v>8</v>
      </c>
      <c r="E3131" t="str">
        <f>VLOOKUP($B3131,TrialDesign!$E$2:$I$1147,3,FALSE)</f>
        <v>Nil</v>
      </c>
      <c r="F3131" t="str">
        <f>VLOOKUP($B3131,TrialDesign!$E$2:$I$1147,4,FALSE)</f>
        <v>CRWT153</v>
      </c>
      <c r="G3131" s="1">
        <v>41918</v>
      </c>
      <c r="H3131" s="1" t="str">
        <f>VLOOKUP(B3131,TrialDesign!$E$2:$J$1147,6,FALSE)</f>
        <v>None_8h</v>
      </c>
      <c r="J3131">
        <v>350</v>
      </c>
      <c r="K3131">
        <v>1</v>
      </c>
      <c r="L3131">
        <v>3</v>
      </c>
      <c r="M3131">
        <v>10</v>
      </c>
      <c r="N3131">
        <v>11</v>
      </c>
      <c r="O3131">
        <v>107</v>
      </c>
      <c r="Q3131">
        <v>125</v>
      </c>
      <c r="R3131">
        <v>6</v>
      </c>
      <c r="S3131">
        <v>12</v>
      </c>
      <c r="U3131" t="s">
        <v>18</v>
      </c>
      <c r="W3131">
        <f>VLOOKUP(H3131&amp;"_"&amp;M3131+1,'Leaf lengths'!$J$6:$Q$104,VLOOKUP(F3131,'Leaf lengths'!$S$1:$T$6,2,FALSE),FALSE)</f>
        <v>272.69230769230768</v>
      </c>
      <c r="X3131">
        <f t="shared" si="227"/>
        <v>0.45839210155148097</v>
      </c>
      <c r="Y3131">
        <f t="shared" si="226"/>
        <v>10.458392101551482</v>
      </c>
      <c r="Z3131">
        <f t="shared" si="225"/>
        <v>28</v>
      </c>
      <c r="AD3131" t="str">
        <f t="shared" si="228"/>
        <v/>
      </c>
    </row>
    <row r="3132" spans="1:30" hidden="1" x14ac:dyDescent="0.3">
      <c r="A3132" t="s">
        <v>417</v>
      </c>
      <c r="B3132">
        <f t="shared" si="224"/>
        <v>400350</v>
      </c>
      <c r="C3132">
        <v>350</v>
      </c>
      <c r="D3132">
        <f>VLOOKUP($B3132,TrialDesign!$E$2:$I$1147,5,FALSE)</f>
        <v>8</v>
      </c>
      <c r="E3132" t="str">
        <f>VLOOKUP($B3132,TrialDesign!$E$2:$I$1147,3,FALSE)</f>
        <v>Nil</v>
      </c>
      <c r="F3132" t="str">
        <f>VLOOKUP($B3132,TrialDesign!$E$2:$I$1147,4,FALSE)</f>
        <v>CRWT153</v>
      </c>
      <c r="G3132" s="1">
        <v>41918</v>
      </c>
      <c r="H3132" s="1" t="str">
        <f>VLOOKUP(B3132,TrialDesign!$E$2:$J$1147,6,FALSE)</f>
        <v>None_8h</v>
      </c>
      <c r="K3132">
        <v>2</v>
      </c>
      <c r="L3132">
        <v>2</v>
      </c>
      <c r="M3132">
        <v>10</v>
      </c>
      <c r="N3132">
        <v>11</v>
      </c>
      <c r="O3132">
        <v>92</v>
      </c>
      <c r="P3132">
        <v>282</v>
      </c>
      <c r="Q3132">
        <v>137</v>
      </c>
      <c r="R3132">
        <v>6</v>
      </c>
      <c r="S3132">
        <v>13</v>
      </c>
      <c r="U3132" t="s">
        <v>17</v>
      </c>
      <c r="W3132">
        <f>VLOOKUP(H3132&amp;"_"&amp;M3132+1,'Leaf lengths'!$J$6:$Q$104,VLOOKUP(F3132,'Leaf lengths'!$S$1:$T$6,2,FALSE),FALSE)</f>
        <v>272.69230769230768</v>
      </c>
      <c r="X3132">
        <f t="shared" si="227"/>
        <v>0.50239774330042319</v>
      </c>
      <c r="Y3132">
        <f t="shared" si="226"/>
        <v>10.502397743300424</v>
      </c>
      <c r="Z3132">
        <f t="shared" si="225"/>
        <v>29</v>
      </c>
      <c r="AD3132" t="str">
        <f t="shared" si="228"/>
        <v/>
      </c>
    </row>
    <row r="3133" spans="1:30" hidden="1" x14ac:dyDescent="0.3">
      <c r="A3133" t="s">
        <v>417</v>
      </c>
      <c r="B3133">
        <f t="shared" si="224"/>
        <v>400350</v>
      </c>
      <c r="C3133">
        <v>350</v>
      </c>
      <c r="D3133">
        <f>VLOOKUP($B3133,TrialDesign!$E$2:$I$1147,5,FALSE)</f>
        <v>8</v>
      </c>
      <c r="E3133" t="str">
        <f>VLOOKUP($B3133,TrialDesign!$E$2:$I$1147,3,FALSE)</f>
        <v>Nil</v>
      </c>
      <c r="F3133" t="str">
        <f>VLOOKUP($B3133,TrialDesign!$E$2:$I$1147,4,FALSE)</f>
        <v>CRWT153</v>
      </c>
      <c r="G3133" s="1">
        <v>41918</v>
      </c>
      <c r="H3133" s="1" t="str">
        <f>VLOOKUP(B3133,TrialDesign!$E$2:$J$1147,6,FALSE)</f>
        <v>None_8h</v>
      </c>
      <c r="K3133">
        <v>3</v>
      </c>
      <c r="L3133">
        <v>2</v>
      </c>
      <c r="M3133">
        <v>10</v>
      </c>
      <c r="N3133">
        <v>11</v>
      </c>
      <c r="O3133">
        <v>104</v>
      </c>
      <c r="P3133">
        <v>261</v>
      </c>
      <c r="Q3133">
        <v>186</v>
      </c>
      <c r="R3133">
        <v>6</v>
      </c>
      <c r="S3133">
        <v>12</v>
      </c>
      <c r="U3133" t="s">
        <v>18</v>
      </c>
      <c r="W3133">
        <f>VLOOKUP(H3133&amp;"_"&amp;M3133+1,'Leaf lengths'!$J$6:$Q$104,VLOOKUP(F3133,'Leaf lengths'!$S$1:$T$6,2,FALSE),FALSE)</f>
        <v>272.69230769230768</v>
      </c>
      <c r="X3133">
        <f t="shared" si="227"/>
        <v>0.68208744710860369</v>
      </c>
      <c r="Y3133">
        <f t="shared" si="226"/>
        <v>10.682087447108604</v>
      </c>
      <c r="Z3133">
        <f t="shared" si="225"/>
        <v>28</v>
      </c>
      <c r="AD3133" t="str">
        <f t="shared" si="228"/>
        <v/>
      </c>
    </row>
    <row r="3134" spans="1:30" hidden="1" x14ac:dyDescent="0.3">
      <c r="A3134" t="s">
        <v>417</v>
      </c>
      <c r="B3134">
        <f t="shared" si="224"/>
        <v>400350</v>
      </c>
      <c r="C3134">
        <v>350</v>
      </c>
      <c r="D3134">
        <f>VLOOKUP($B3134,TrialDesign!$E$2:$I$1147,5,FALSE)</f>
        <v>8</v>
      </c>
      <c r="E3134" t="str">
        <f>VLOOKUP($B3134,TrialDesign!$E$2:$I$1147,3,FALSE)</f>
        <v>Nil</v>
      </c>
      <c r="F3134" t="str">
        <f>VLOOKUP($B3134,TrialDesign!$E$2:$I$1147,4,FALSE)</f>
        <v>CRWT153</v>
      </c>
      <c r="G3134" s="1">
        <v>41918</v>
      </c>
      <c r="H3134" s="1" t="str">
        <f>VLOOKUP(B3134,TrialDesign!$E$2:$J$1147,6,FALSE)</f>
        <v>None_8h</v>
      </c>
      <c r="K3134">
        <v>4</v>
      </c>
      <c r="L3134">
        <v>2</v>
      </c>
      <c r="M3134">
        <v>9</v>
      </c>
      <c r="N3134">
        <v>10</v>
      </c>
      <c r="O3134">
        <v>78</v>
      </c>
      <c r="P3134">
        <v>224</v>
      </c>
      <c r="Q3134">
        <v>93</v>
      </c>
      <c r="R3134">
        <v>4</v>
      </c>
      <c r="S3134">
        <v>12</v>
      </c>
      <c r="U3134" t="s">
        <v>17</v>
      </c>
      <c r="W3134">
        <f>VLOOKUP(H3134&amp;"_"&amp;M3134+1,'Leaf lengths'!$J$6:$Q$104,VLOOKUP(F3134,'Leaf lengths'!$S$1:$T$6,2,FALSE),FALSE)</f>
        <v>262.77777777777777</v>
      </c>
      <c r="X3134">
        <f t="shared" si="227"/>
        <v>0.35391120507399576</v>
      </c>
      <c r="Y3134">
        <f t="shared" si="226"/>
        <v>9.3539112050739952</v>
      </c>
      <c r="Z3134">
        <f t="shared" si="225"/>
        <v>25</v>
      </c>
      <c r="AD3134" t="str">
        <f t="shared" si="228"/>
        <v/>
      </c>
    </row>
    <row r="3135" spans="1:30" hidden="1" x14ac:dyDescent="0.3">
      <c r="A3135" t="s">
        <v>417</v>
      </c>
      <c r="B3135">
        <f t="shared" si="224"/>
        <v>400324</v>
      </c>
      <c r="C3135">
        <v>324</v>
      </c>
      <c r="D3135">
        <f>VLOOKUP($B3135,TrialDesign!$E$2:$I$1147,5,FALSE)</f>
        <v>8</v>
      </c>
      <c r="E3135" t="str">
        <f>VLOOKUP($B3135,TrialDesign!$E$2:$I$1147,3,FALSE)</f>
        <v>Nil</v>
      </c>
      <c r="F3135" t="str">
        <f>VLOOKUP($B3135,TrialDesign!$E$2:$I$1147,4,FALSE)</f>
        <v>CRWT153</v>
      </c>
      <c r="G3135" s="1">
        <v>41926</v>
      </c>
      <c r="H3135" s="1" t="str">
        <f>VLOOKUP(B3135,TrialDesign!$E$2:$J$1147,6,FALSE)</f>
        <v>None_8h</v>
      </c>
      <c r="J3135">
        <v>324</v>
      </c>
      <c r="K3135">
        <v>1</v>
      </c>
      <c r="L3135">
        <v>2</v>
      </c>
      <c r="M3135">
        <v>12</v>
      </c>
      <c r="N3135">
        <v>13</v>
      </c>
      <c r="O3135">
        <v>112</v>
      </c>
      <c r="Q3135">
        <v>87</v>
      </c>
      <c r="R3135">
        <v>5</v>
      </c>
      <c r="S3135">
        <v>15</v>
      </c>
      <c r="U3135" t="s">
        <v>18</v>
      </c>
      <c r="W3135">
        <f>VLOOKUP(H3135&amp;"_"&amp;M3135+1,'Leaf lengths'!$J$6:$Q$104,VLOOKUP(F3135,'Leaf lengths'!$S$1:$T$6,2,FALSE),FALSE)</f>
        <v>261.39999999999998</v>
      </c>
      <c r="X3135">
        <f t="shared" si="227"/>
        <v>0.33282325937260904</v>
      </c>
      <c r="Y3135">
        <f t="shared" si="226"/>
        <v>12.33282325937261</v>
      </c>
      <c r="Z3135">
        <f t="shared" si="225"/>
        <v>32</v>
      </c>
      <c r="AD3135" t="str">
        <f t="shared" si="228"/>
        <v/>
      </c>
    </row>
    <row r="3136" spans="1:30" hidden="1" x14ac:dyDescent="0.3">
      <c r="A3136" t="s">
        <v>417</v>
      </c>
      <c r="B3136">
        <f t="shared" si="224"/>
        <v>400324</v>
      </c>
      <c r="C3136">
        <v>324</v>
      </c>
      <c r="D3136">
        <f>VLOOKUP($B3136,TrialDesign!$E$2:$I$1147,5,FALSE)</f>
        <v>8</v>
      </c>
      <c r="E3136" t="str">
        <f>VLOOKUP($B3136,TrialDesign!$E$2:$I$1147,3,FALSE)</f>
        <v>Nil</v>
      </c>
      <c r="F3136" t="str">
        <f>VLOOKUP($B3136,TrialDesign!$E$2:$I$1147,4,FALSE)</f>
        <v>CRWT153</v>
      </c>
      <c r="G3136" s="1">
        <v>41926</v>
      </c>
      <c r="H3136" s="1" t="str">
        <f>VLOOKUP(B3136,TrialDesign!$E$2:$J$1147,6,FALSE)</f>
        <v>None_8h</v>
      </c>
      <c r="K3136">
        <v>2</v>
      </c>
      <c r="L3136">
        <v>2</v>
      </c>
      <c r="M3136">
        <v>11</v>
      </c>
      <c r="N3136">
        <v>12</v>
      </c>
      <c r="O3136">
        <v>107</v>
      </c>
      <c r="P3136">
        <v>248</v>
      </c>
      <c r="Q3136">
        <v>114</v>
      </c>
      <c r="R3136">
        <v>4</v>
      </c>
      <c r="S3136">
        <v>13</v>
      </c>
      <c r="U3136" t="s">
        <v>18</v>
      </c>
      <c r="W3136">
        <f>VLOOKUP(H3136&amp;"_"&amp;M3136+1,'Leaf lengths'!$J$6:$Q$104,VLOOKUP(F3136,'Leaf lengths'!$S$1:$T$6,2,FALSE),FALSE)</f>
        <v>250.6</v>
      </c>
      <c r="X3136">
        <f t="shared" si="227"/>
        <v>0.45490822027134875</v>
      </c>
      <c r="Y3136">
        <f t="shared" si="226"/>
        <v>11.454908220271349</v>
      </c>
      <c r="Z3136">
        <f t="shared" si="225"/>
        <v>28</v>
      </c>
      <c r="AD3136" t="str">
        <f t="shared" si="228"/>
        <v/>
      </c>
    </row>
    <row r="3137" spans="1:30" hidden="1" x14ac:dyDescent="0.3">
      <c r="A3137" t="s">
        <v>417</v>
      </c>
      <c r="B3137">
        <f t="shared" si="224"/>
        <v>400324</v>
      </c>
      <c r="C3137">
        <v>324</v>
      </c>
      <c r="D3137">
        <f>VLOOKUP($B3137,TrialDesign!$E$2:$I$1147,5,FALSE)</f>
        <v>8</v>
      </c>
      <c r="E3137" t="str">
        <f>VLOOKUP($B3137,TrialDesign!$E$2:$I$1147,3,FALSE)</f>
        <v>Nil</v>
      </c>
      <c r="F3137" t="str">
        <f>VLOOKUP($B3137,TrialDesign!$E$2:$I$1147,4,FALSE)</f>
        <v>CRWT153</v>
      </c>
      <c r="G3137" s="1">
        <v>41926</v>
      </c>
      <c r="H3137" s="1" t="str">
        <f>VLOOKUP(B3137,TrialDesign!$E$2:$J$1147,6,FALSE)</f>
        <v>None_8h</v>
      </c>
      <c r="K3137">
        <v>3</v>
      </c>
      <c r="L3137">
        <v>2</v>
      </c>
      <c r="M3137">
        <v>10</v>
      </c>
      <c r="N3137">
        <v>11</v>
      </c>
      <c r="O3137">
        <v>100</v>
      </c>
      <c r="P3137">
        <v>312</v>
      </c>
      <c r="Q3137">
        <v>212</v>
      </c>
      <c r="R3137">
        <v>5</v>
      </c>
      <c r="S3137">
        <v>12</v>
      </c>
      <c r="U3137" t="s">
        <v>17</v>
      </c>
      <c r="W3137">
        <f>VLOOKUP(H3137&amp;"_"&amp;M3137+1,'Leaf lengths'!$J$6:$Q$104,VLOOKUP(F3137,'Leaf lengths'!$S$1:$T$6,2,FALSE),FALSE)</f>
        <v>272.69230769230768</v>
      </c>
      <c r="X3137">
        <f t="shared" si="227"/>
        <v>0.77743300423131179</v>
      </c>
      <c r="Y3137">
        <f t="shared" si="226"/>
        <v>10.777433004231312</v>
      </c>
      <c r="Z3137">
        <f t="shared" si="225"/>
        <v>27</v>
      </c>
      <c r="AD3137" t="str">
        <f t="shared" si="228"/>
        <v/>
      </c>
    </row>
    <row r="3138" spans="1:30" hidden="1" x14ac:dyDescent="0.3">
      <c r="A3138" t="s">
        <v>417</v>
      </c>
      <c r="B3138">
        <f t="shared" si="224"/>
        <v>400324</v>
      </c>
      <c r="C3138">
        <v>324</v>
      </c>
      <c r="D3138">
        <f>VLOOKUP($B3138,TrialDesign!$E$2:$I$1147,5,FALSE)</f>
        <v>8</v>
      </c>
      <c r="E3138" t="str">
        <f>VLOOKUP($B3138,TrialDesign!$E$2:$I$1147,3,FALSE)</f>
        <v>Nil</v>
      </c>
      <c r="F3138" t="str">
        <f>VLOOKUP($B3138,TrialDesign!$E$2:$I$1147,4,FALSE)</f>
        <v>CRWT153</v>
      </c>
      <c r="G3138" s="1">
        <v>41926</v>
      </c>
      <c r="H3138" s="1" t="str">
        <f>VLOOKUP(B3138,TrialDesign!$E$2:$J$1147,6,FALSE)</f>
        <v>None_8h</v>
      </c>
      <c r="K3138">
        <v>4</v>
      </c>
      <c r="L3138">
        <v>3</v>
      </c>
      <c r="M3138">
        <v>11</v>
      </c>
      <c r="N3138">
        <v>12</v>
      </c>
      <c r="O3138">
        <v>120</v>
      </c>
      <c r="P3138">
        <v>287</v>
      </c>
      <c r="Q3138">
        <v>135</v>
      </c>
      <c r="R3138">
        <v>5</v>
      </c>
      <c r="S3138">
        <v>14</v>
      </c>
      <c r="U3138" t="s">
        <v>18</v>
      </c>
      <c r="W3138">
        <f>VLOOKUP(H3138&amp;"_"&amp;M3138+1,'Leaf lengths'!$J$6:$Q$104,VLOOKUP(F3138,'Leaf lengths'!$S$1:$T$6,2,FALSE),FALSE)</f>
        <v>250.6</v>
      </c>
      <c r="X3138">
        <f t="shared" si="227"/>
        <v>0.53870710295291302</v>
      </c>
      <c r="Y3138">
        <f t="shared" si="226"/>
        <v>11.538707102952912</v>
      </c>
      <c r="Z3138">
        <f t="shared" si="225"/>
        <v>30</v>
      </c>
      <c r="AD3138" t="str">
        <f t="shared" si="228"/>
        <v/>
      </c>
    </row>
    <row r="3139" spans="1:30" hidden="1" x14ac:dyDescent="0.3">
      <c r="A3139" t="s">
        <v>417</v>
      </c>
      <c r="B3139">
        <f t="shared" si="224"/>
        <v>400342</v>
      </c>
      <c r="C3139">
        <v>342</v>
      </c>
      <c r="D3139">
        <f>VLOOKUP($B3139,TrialDesign!$E$2:$I$1147,5,FALSE)</f>
        <v>8</v>
      </c>
      <c r="E3139" t="str">
        <f>VLOOKUP($B3139,TrialDesign!$E$2:$I$1147,3,FALSE)</f>
        <v>Nil</v>
      </c>
      <c r="F3139" t="str">
        <f>VLOOKUP($B3139,TrialDesign!$E$2:$I$1147,4,FALSE)</f>
        <v>CRWT153</v>
      </c>
      <c r="G3139" s="1">
        <v>41926</v>
      </c>
      <c r="H3139" s="1" t="str">
        <f>VLOOKUP(B3139,TrialDesign!$E$2:$J$1147,6,FALSE)</f>
        <v>None_8h</v>
      </c>
      <c r="J3139">
        <v>342</v>
      </c>
      <c r="K3139">
        <v>1</v>
      </c>
      <c r="L3139">
        <v>1</v>
      </c>
      <c r="M3139">
        <v>11</v>
      </c>
      <c r="N3139">
        <v>12</v>
      </c>
      <c r="O3139">
        <v>120</v>
      </c>
      <c r="Q3139">
        <v>136</v>
      </c>
      <c r="R3139">
        <v>5</v>
      </c>
      <c r="S3139">
        <v>12</v>
      </c>
      <c r="U3139" t="s">
        <v>17</v>
      </c>
      <c r="W3139">
        <f>VLOOKUP(H3139&amp;"_"&amp;M3139+1,'Leaf lengths'!$J$6:$Q$104,VLOOKUP(F3139,'Leaf lengths'!$S$1:$T$6,2,FALSE),FALSE)</f>
        <v>250.6</v>
      </c>
      <c r="X3139">
        <f t="shared" si="227"/>
        <v>0.54269752593774945</v>
      </c>
      <c r="Y3139">
        <f t="shared" si="226"/>
        <v>11.542697525937749</v>
      </c>
      <c r="Z3139">
        <f t="shared" si="225"/>
        <v>28</v>
      </c>
      <c r="AD3139" t="str">
        <f t="shared" si="228"/>
        <v/>
      </c>
    </row>
    <row r="3140" spans="1:30" hidden="1" x14ac:dyDescent="0.3">
      <c r="A3140" t="s">
        <v>417</v>
      </c>
      <c r="B3140">
        <f t="shared" si="224"/>
        <v>400342</v>
      </c>
      <c r="C3140">
        <v>342</v>
      </c>
      <c r="D3140">
        <f>VLOOKUP($B3140,TrialDesign!$E$2:$I$1147,5,FALSE)</f>
        <v>8</v>
      </c>
      <c r="E3140" t="str">
        <f>VLOOKUP($B3140,TrialDesign!$E$2:$I$1147,3,FALSE)</f>
        <v>Nil</v>
      </c>
      <c r="F3140" t="str">
        <f>VLOOKUP($B3140,TrialDesign!$E$2:$I$1147,4,FALSE)</f>
        <v>CRWT153</v>
      </c>
      <c r="G3140" s="1">
        <v>41926</v>
      </c>
      <c r="H3140" s="1" t="str">
        <f>VLOOKUP(B3140,TrialDesign!$E$2:$J$1147,6,FALSE)</f>
        <v>None_8h</v>
      </c>
      <c r="K3140">
        <v>2</v>
      </c>
      <c r="L3140">
        <v>0</v>
      </c>
      <c r="M3140">
        <v>12</v>
      </c>
      <c r="N3140">
        <v>13</v>
      </c>
      <c r="O3140">
        <v>112</v>
      </c>
      <c r="P3140">
        <v>255</v>
      </c>
      <c r="Q3140">
        <v>215</v>
      </c>
      <c r="R3140">
        <v>5</v>
      </c>
      <c r="S3140">
        <v>13</v>
      </c>
      <c r="U3140" t="s">
        <v>17</v>
      </c>
      <c r="W3140">
        <f>VLOOKUP(H3140&amp;"_"&amp;M3140+1,'Leaf lengths'!$J$6:$Q$104,VLOOKUP(F3140,'Leaf lengths'!$S$1:$T$6,2,FALSE),FALSE)</f>
        <v>261.39999999999998</v>
      </c>
      <c r="X3140">
        <f t="shared" si="227"/>
        <v>0.82249426166794193</v>
      </c>
      <c r="Y3140">
        <f t="shared" si="226"/>
        <v>12.822494261667941</v>
      </c>
      <c r="Z3140">
        <f t="shared" si="225"/>
        <v>30</v>
      </c>
      <c r="AD3140" t="str">
        <f t="shared" si="228"/>
        <v/>
      </c>
    </row>
    <row r="3141" spans="1:30" hidden="1" x14ac:dyDescent="0.3">
      <c r="A3141" t="s">
        <v>417</v>
      </c>
      <c r="B3141">
        <f t="shared" si="224"/>
        <v>400342</v>
      </c>
      <c r="C3141">
        <v>342</v>
      </c>
      <c r="D3141">
        <f>VLOOKUP($B3141,TrialDesign!$E$2:$I$1147,5,FALSE)</f>
        <v>8</v>
      </c>
      <c r="E3141" t="str">
        <f>VLOOKUP($B3141,TrialDesign!$E$2:$I$1147,3,FALSE)</f>
        <v>Nil</v>
      </c>
      <c r="F3141" t="str">
        <f>VLOOKUP($B3141,TrialDesign!$E$2:$I$1147,4,FALSE)</f>
        <v>CRWT153</v>
      </c>
      <c r="G3141" s="1">
        <v>41926</v>
      </c>
      <c r="H3141" s="1" t="str">
        <f>VLOOKUP(B3141,TrialDesign!$E$2:$J$1147,6,FALSE)</f>
        <v>None_8h</v>
      </c>
      <c r="K3141">
        <v>3</v>
      </c>
      <c r="L3141">
        <v>1</v>
      </c>
      <c r="M3141">
        <v>10</v>
      </c>
      <c r="N3141">
        <v>11</v>
      </c>
      <c r="O3141">
        <v>115</v>
      </c>
      <c r="P3141">
        <v>248</v>
      </c>
      <c r="Q3141">
        <v>70</v>
      </c>
      <c r="R3141">
        <v>5</v>
      </c>
      <c r="S3141">
        <v>14</v>
      </c>
      <c r="U3141" t="s">
        <v>18</v>
      </c>
      <c r="W3141">
        <f>VLOOKUP(H3141&amp;"_"&amp;M3141+1,'Leaf lengths'!$J$6:$Q$104,VLOOKUP(F3141,'Leaf lengths'!$S$1:$T$6,2,FALSE),FALSE)</f>
        <v>272.69230769230768</v>
      </c>
      <c r="X3141">
        <f t="shared" si="227"/>
        <v>0.25669957686882933</v>
      </c>
      <c r="Y3141">
        <f t="shared" si="226"/>
        <v>10.256699576868829</v>
      </c>
      <c r="Z3141">
        <f t="shared" si="225"/>
        <v>29</v>
      </c>
      <c r="AD3141" t="str">
        <f t="shared" si="228"/>
        <v/>
      </c>
    </row>
    <row r="3142" spans="1:30" hidden="1" x14ac:dyDescent="0.3">
      <c r="A3142" t="s">
        <v>417</v>
      </c>
      <c r="B3142">
        <f t="shared" si="224"/>
        <v>400342</v>
      </c>
      <c r="C3142">
        <v>342</v>
      </c>
      <c r="D3142">
        <f>VLOOKUP($B3142,TrialDesign!$E$2:$I$1147,5,FALSE)</f>
        <v>8</v>
      </c>
      <c r="E3142" t="str">
        <f>VLOOKUP($B3142,TrialDesign!$E$2:$I$1147,3,FALSE)</f>
        <v>Nil</v>
      </c>
      <c r="F3142" t="str">
        <f>VLOOKUP($B3142,TrialDesign!$E$2:$I$1147,4,FALSE)</f>
        <v>CRWT153</v>
      </c>
      <c r="G3142" s="1">
        <v>41926</v>
      </c>
      <c r="H3142" s="1" t="str">
        <f>VLOOKUP(B3142,TrialDesign!$E$2:$J$1147,6,FALSE)</f>
        <v>None_8h</v>
      </c>
      <c r="K3142">
        <v>4</v>
      </c>
      <c r="L3142">
        <v>1</v>
      </c>
      <c r="M3142">
        <v>12</v>
      </c>
      <c r="N3142">
        <v>13</v>
      </c>
      <c r="O3142">
        <v>123</v>
      </c>
      <c r="P3142">
        <v>258</v>
      </c>
      <c r="Q3142">
        <v>133</v>
      </c>
      <c r="R3142">
        <v>4</v>
      </c>
      <c r="S3142">
        <v>15</v>
      </c>
      <c r="U3142" t="s">
        <v>18</v>
      </c>
      <c r="W3142">
        <f>VLOOKUP(H3142&amp;"_"&amp;M3142+1,'Leaf lengths'!$J$6:$Q$104,VLOOKUP(F3142,'Leaf lengths'!$S$1:$T$6,2,FALSE),FALSE)</f>
        <v>261.39999999999998</v>
      </c>
      <c r="X3142">
        <f t="shared" si="227"/>
        <v>0.50879877582249433</v>
      </c>
      <c r="Y3142">
        <f t="shared" si="226"/>
        <v>12.508798775822495</v>
      </c>
      <c r="Z3142">
        <f t="shared" si="225"/>
        <v>31</v>
      </c>
      <c r="AD3142" t="str">
        <f t="shared" si="228"/>
        <v/>
      </c>
    </row>
    <row r="3143" spans="1:30" hidden="1" x14ac:dyDescent="0.3">
      <c r="A3143" t="s">
        <v>417</v>
      </c>
      <c r="B3143">
        <f t="shared" si="224"/>
        <v>400359</v>
      </c>
      <c r="C3143">
        <v>359</v>
      </c>
      <c r="D3143">
        <f>VLOOKUP($B3143,TrialDesign!$E$2:$I$1147,5,FALSE)</f>
        <v>8</v>
      </c>
      <c r="E3143" t="str">
        <f>VLOOKUP($B3143,TrialDesign!$E$2:$I$1147,3,FALSE)</f>
        <v>Nil</v>
      </c>
      <c r="F3143" t="str">
        <f>VLOOKUP($B3143,TrialDesign!$E$2:$I$1147,4,FALSE)</f>
        <v>CRWT153</v>
      </c>
      <c r="G3143" s="1">
        <v>41926</v>
      </c>
      <c r="H3143" s="1" t="str">
        <f>VLOOKUP(B3143,TrialDesign!$E$2:$J$1147,6,FALSE)</f>
        <v>None_8h</v>
      </c>
      <c r="J3143">
        <v>359</v>
      </c>
      <c r="K3143">
        <v>1</v>
      </c>
      <c r="L3143">
        <v>2</v>
      </c>
      <c r="M3143">
        <v>10</v>
      </c>
      <c r="N3143">
        <v>11</v>
      </c>
      <c r="O3143">
        <v>97</v>
      </c>
      <c r="P3143">
        <v>255</v>
      </c>
      <c r="Q3143">
        <v>48</v>
      </c>
      <c r="R3143">
        <v>5</v>
      </c>
      <c r="S3143">
        <v>12</v>
      </c>
      <c r="U3143" t="s">
        <v>18</v>
      </c>
      <c r="W3143">
        <f>VLOOKUP(H3143&amp;"_"&amp;M3143+1,'Leaf lengths'!$J$6:$Q$104,VLOOKUP(F3143,'Leaf lengths'!$S$1:$T$6,2,FALSE),FALSE)</f>
        <v>272.69230769230768</v>
      </c>
      <c r="X3143">
        <f t="shared" si="227"/>
        <v>0.17602256699576871</v>
      </c>
      <c r="Y3143">
        <f t="shared" si="226"/>
        <v>10.176022566995769</v>
      </c>
      <c r="Z3143">
        <f t="shared" si="225"/>
        <v>27</v>
      </c>
      <c r="AD3143" t="str">
        <f t="shared" si="228"/>
        <v/>
      </c>
    </row>
    <row r="3144" spans="1:30" hidden="1" x14ac:dyDescent="0.3">
      <c r="A3144" t="s">
        <v>417</v>
      </c>
      <c r="B3144">
        <f t="shared" si="224"/>
        <v>400359</v>
      </c>
      <c r="C3144">
        <v>359</v>
      </c>
      <c r="D3144">
        <f>VLOOKUP($B3144,TrialDesign!$E$2:$I$1147,5,FALSE)</f>
        <v>8</v>
      </c>
      <c r="E3144" t="str">
        <f>VLOOKUP($B3144,TrialDesign!$E$2:$I$1147,3,FALSE)</f>
        <v>Nil</v>
      </c>
      <c r="F3144" t="str">
        <f>VLOOKUP($B3144,TrialDesign!$E$2:$I$1147,4,FALSE)</f>
        <v>CRWT153</v>
      </c>
      <c r="G3144" s="1">
        <v>41926</v>
      </c>
      <c r="H3144" s="1" t="str">
        <f>VLOOKUP(B3144,TrialDesign!$E$2:$J$1147,6,FALSE)</f>
        <v>None_8h</v>
      </c>
      <c r="K3144">
        <v>2</v>
      </c>
      <c r="L3144">
        <v>1</v>
      </c>
      <c r="M3144">
        <v>11</v>
      </c>
      <c r="N3144">
        <v>12</v>
      </c>
      <c r="O3144">
        <v>100</v>
      </c>
      <c r="P3144">
        <v>260</v>
      </c>
      <c r="Q3144">
        <v>130</v>
      </c>
      <c r="R3144">
        <v>5</v>
      </c>
      <c r="S3144">
        <v>13</v>
      </c>
      <c r="U3144" t="s">
        <v>18</v>
      </c>
      <c r="W3144">
        <f>VLOOKUP(H3144&amp;"_"&amp;M3144+1,'Leaf lengths'!$J$6:$Q$104,VLOOKUP(F3144,'Leaf lengths'!$S$1:$T$6,2,FALSE),FALSE)</f>
        <v>250.6</v>
      </c>
      <c r="X3144">
        <f t="shared" si="227"/>
        <v>0.5187549880287311</v>
      </c>
      <c r="Y3144">
        <f t="shared" si="226"/>
        <v>11.51875498802873</v>
      </c>
      <c r="Z3144">
        <f t="shared" si="225"/>
        <v>29</v>
      </c>
      <c r="AD3144" t="str">
        <f t="shared" si="228"/>
        <v/>
      </c>
    </row>
    <row r="3145" spans="1:30" hidden="1" x14ac:dyDescent="0.3">
      <c r="A3145" t="s">
        <v>417</v>
      </c>
      <c r="B3145">
        <f t="shared" si="224"/>
        <v>400359</v>
      </c>
      <c r="C3145">
        <v>359</v>
      </c>
      <c r="D3145">
        <f>VLOOKUP($B3145,TrialDesign!$E$2:$I$1147,5,FALSE)</f>
        <v>8</v>
      </c>
      <c r="E3145" t="str">
        <f>VLOOKUP($B3145,TrialDesign!$E$2:$I$1147,3,FALSE)</f>
        <v>Nil</v>
      </c>
      <c r="F3145" t="str">
        <f>VLOOKUP($B3145,TrialDesign!$E$2:$I$1147,4,FALSE)</f>
        <v>CRWT153</v>
      </c>
      <c r="G3145" s="1">
        <v>41926</v>
      </c>
      <c r="H3145" s="1" t="str">
        <f>VLOOKUP(B3145,TrialDesign!$E$2:$J$1147,6,FALSE)</f>
        <v>None_8h</v>
      </c>
      <c r="K3145">
        <v>3</v>
      </c>
      <c r="L3145">
        <v>1</v>
      </c>
      <c r="M3145">
        <v>11</v>
      </c>
      <c r="N3145">
        <v>12</v>
      </c>
      <c r="O3145">
        <v>93</v>
      </c>
      <c r="P3145">
        <v>228</v>
      </c>
      <c r="Q3145">
        <v>69</v>
      </c>
      <c r="R3145">
        <v>5</v>
      </c>
      <c r="S3145">
        <v>12</v>
      </c>
      <c r="U3145" t="s">
        <v>18</v>
      </c>
      <c r="W3145">
        <f>VLOOKUP(H3145&amp;"_"&amp;M3145+1,'Leaf lengths'!$J$6:$Q$104,VLOOKUP(F3145,'Leaf lengths'!$S$1:$T$6,2,FALSE),FALSE)</f>
        <v>250.6</v>
      </c>
      <c r="X3145">
        <f t="shared" si="227"/>
        <v>0.2753391859537111</v>
      </c>
      <c r="Y3145">
        <f t="shared" si="226"/>
        <v>11.275339185953712</v>
      </c>
      <c r="Z3145">
        <f t="shared" si="225"/>
        <v>28</v>
      </c>
      <c r="AD3145" t="str">
        <f t="shared" si="228"/>
        <v/>
      </c>
    </row>
    <row r="3146" spans="1:30" hidden="1" x14ac:dyDescent="0.3">
      <c r="A3146" t="s">
        <v>417</v>
      </c>
      <c r="B3146">
        <f t="shared" si="224"/>
        <v>400359</v>
      </c>
      <c r="C3146">
        <v>359</v>
      </c>
      <c r="D3146">
        <f>VLOOKUP($B3146,TrialDesign!$E$2:$I$1147,5,FALSE)</f>
        <v>8</v>
      </c>
      <c r="E3146" t="str">
        <f>VLOOKUP($B3146,TrialDesign!$E$2:$I$1147,3,FALSE)</f>
        <v>Nil</v>
      </c>
      <c r="F3146" t="str">
        <f>VLOOKUP($B3146,TrialDesign!$E$2:$I$1147,4,FALSE)</f>
        <v>CRWT153</v>
      </c>
      <c r="G3146" s="1">
        <v>41926</v>
      </c>
      <c r="H3146" s="1" t="str">
        <f>VLOOKUP(B3146,TrialDesign!$E$2:$J$1147,6,FALSE)</f>
        <v>None_8h</v>
      </c>
      <c r="K3146">
        <v>4</v>
      </c>
      <c r="L3146">
        <v>2</v>
      </c>
      <c r="M3146">
        <v>11</v>
      </c>
      <c r="N3146">
        <v>12</v>
      </c>
      <c r="O3146">
        <v>110</v>
      </c>
      <c r="P3146">
        <v>276</v>
      </c>
      <c r="Q3146">
        <v>167</v>
      </c>
      <c r="R3146">
        <v>5</v>
      </c>
      <c r="S3146">
        <v>14</v>
      </c>
      <c r="U3146" t="s">
        <v>18</v>
      </c>
      <c r="W3146">
        <f>VLOOKUP(H3146&amp;"_"&amp;M3146+1,'Leaf lengths'!$J$6:$Q$104,VLOOKUP(F3146,'Leaf lengths'!$S$1:$T$6,2,FALSE),FALSE)</f>
        <v>250.6</v>
      </c>
      <c r="X3146">
        <f t="shared" si="227"/>
        <v>0.66640063846767761</v>
      </c>
      <c r="Y3146">
        <f t="shared" si="226"/>
        <v>11.666400638467678</v>
      </c>
      <c r="Z3146">
        <f t="shared" si="225"/>
        <v>30</v>
      </c>
      <c r="AD3146" t="str">
        <f t="shared" si="228"/>
        <v/>
      </c>
    </row>
    <row r="3147" spans="1:30" hidden="1" x14ac:dyDescent="0.3">
      <c r="A3147" t="s">
        <v>417</v>
      </c>
      <c r="B3147">
        <f t="shared" si="224"/>
        <v>400327</v>
      </c>
      <c r="C3147">
        <v>327</v>
      </c>
      <c r="D3147">
        <f>VLOOKUP($B3147,TrialDesign!$E$2:$I$1147,5,FALSE)</f>
        <v>8</v>
      </c>
      <c r="E3147" t="str">
        <f>VLOOKUP($B3147,TrialDesign!$E$2:$I$1147,3,FALSE)</f>
        <v>Nil</v>
      </c>
      <c r="F3147" t="str">
        <f>VLOOKUP($B3147,TrialDesign!$E$2:$I$1147,4,FALSE)</f>
        <v>CRWT153</v>
      </c>
      <c r="G3147" s="1">
        <v>41932</v>
      </c>
      <c r="H3147" s="1" t="str">
        <f>VLOOKUP(B3147,TrialDesign!$E$2:$J$1147,6,FALSE)</f>
        <v>None_8h</v>
      </c>
      <c r="J3147">
        <v>327</v>
      </c>
      <c r="K3147">
        <v>1</v>
      </c>
      <c r="L3147">
        <v>1</v>
      </c>
      <c r="M3147">
        <v>11</v>
      </c>
      <c r="N3147">
        <v>12</v>
      </c>
      <c r="O3147">
        <v>120</v>
      </c>
      <c r="Q3147">
        <v>170</v>
      </c>
      <c r="R3147">
        <v>5</v>
      </c>
      <c r="S3147">
        <v>14</v>
      </c>
      <c r="U3147" t="s">
        <v>18</v>
      </c>
      <c r="W3147">
        <f>VLOOKUP(H3147&amp;"_"&amp;M3147+1,'Leaf lengths'!$J$6:$Q$104,VLOOKUP(F3147,'Leaf lengths'!$S$1:$T$6,2,FALSE),FALSE)</f>
        <v>250.6</v>
      </c>
      <c r="X3147">
        <f t="shared" si="227"/>
        <v>0.67837190742218678</v>
      </c>
      <c r="Y3147">
        <f t="shared" si="226"/>
        <v>11.678371907422187</v>
      </c>
      <c r="Z3147">
        <f t="shared" si="225"/>
        <v>30</v>
      </c>
      <c r="AD3147" t="str">
        <f t="shared" si="228"/>
        <v/>
      </c>
    </row>
    <row r="3148" spans="1:30" hidden="1" x14ac:dyDescent="0.3">
      <c r="A3148" t="s">
        <v>417</v>
      </c>
      <c r="B3148">
        <f t="shared" si="224"/>
        <v>400327</v>
      </c>
      <c r="C3148">
        <v>327</v>
      </c>
      <c r="D3148">
        <f>VLOOKUP($B3148,TrialDesign!$E$2:$I$1147,5,FALSE)</f>
        <v>8</v>
      </c>
      <c r="E3148" t="str">
        <f>VLOOKUP($B3148,TrialDesign!$E$2:$I$1147,3,FALSE)</f>
        <v>Nil</v>
      </c>
      <c r="F3148" t="str">
        <f>VLOOKUP($B3148,TrialDesign!$E$2:$I$1147,4,FALSE)</f>
        <v>CRWT153</v>
      </c>
      <c r="G3148" s="1">
        <v>41932</v>
      </c>
      <c r="H3148" s="1" t="str">
        <f>VLOOKUP(B3148,TrialDesign!$E$2:$J$1147,6,FALSE)</f>
        <v>None_8h</v>
      </c>
      <c r="K3148">
        <v>2</v>
      </c>
      <c r="L3148">
        <v>2</v>
      </c>
      <c r="M3148">
        <v>12</v>
      </c>
      <c r="N3148">
        <v>13</v>
      </c>
      <c r="O3148">
        <v>108</v>
      </c>
      <c r="P3148">
        <v>248</v>
      </c>
      <c r="Q3148">
        <v>66</v>
      </c>
      <c r="R3148">
        <v>5</v>
      </c>
      <c r="S3148">
        <v>13</v>
      </c>
      <c r="U3148" t="s">
        <v>18</v>
      </c>
      <c r="W3148">
        <f>VLOOKUP(H3148&amp;"_"&amp;M3148+1,'Leaf lengths'!$J$6:$Q$104,VLOOKUP(F3148,'Leaf lengths'!$S$1:$T$6,2,FALSE),FALSE)</f>
        <v>261.39999999999998</v>
      </c>
      <c r="X3148">
        <f t="shared" si="227"/>
        <v>0.252486610558531</v>
      </c>
      <c r="Y3148">
        <f t="shared" si="226"/>
        <v>12.252486610558531</v>
      </c>
      <c r="Z3148">
        <f t="shared" si="225"/>
        <v>30</v>
      </c>
      <c r="AD3148" t="str">
        <f t="shared" si="228"/>
        <v/>
      </c>
    </row>
    <row r="3149" spans="1:30" hidden="1" x14ac:dyDescent="0.3">
      <c r="A3149" t="s">
        <v>417</v>
      </c>
      <c r="B3149">
        <f t="shared" si="224"/>
        <v>400327</v>
      </c>
      <c r="C3149">
        <v>327</v>
      </c>
      <c r="D3149">
        <f>VLOOKUP($B3149,TrialDesign!$E$2:$I$1147,5,FALSE)</f>
        <v>8</v>
      </c>
      <c r="E3149" t="str">
        <f>VLOOKUP($B3149,TrialDesign!$E$2:$I$1147,3,FALSE)</f>
        <v>Nil</v>
      </c>
      <c r="F3149" t="str">
        <f>VLOOKUP($B3149,TrialDesign!$E$2:$I$1147,4,FALSE)</f>
        <v>CRWT153</v>
      </c>
      <c r="G3149" s="1">
        <v>41932</v>
      </c>
      <c r="H3149" s="1" t="str">
        <f>VLOOKUP(B3149,TrialDesign!$E$2:$J$1147,6,FALSE)</f>
        <v>None_8h</v>
      </c>
      <c r="K3149">
        <v>3</v>
      </c>
      <c r="L3149">
        <v>1</v>
      </c>
      <c r="M3149">
        <v>12</v>
      </c>
      <c r="N3149">
        <v>13</v>
      </c>
      <c r="O3149">
        <v>122</v>
      </c>
      <c r="P3149">
        <v>283</v>
      </c>
      <c r="Q3149">
        <v>105</v>
      </c>
      <c r="R3149">
        <v>4</v>
      </c>
      <c r="S3149">
        <v>16</v>
      </c>
      <c r="U3149" t="s">
        <v>18</v>
      </c>
      <c r="W3149">
        <f>VLOOKUP(H3149&amp;"_"&amp;M3149+1,'Leaf lengths'!$J$6:$Q$104,VLOOKUP(F3149,'Leaf lengths'!$S$1:$T$6,2,FALSE),FALSE)</f>
        <v>261.39999999999998</v>
      </c>
      <c r="X3149">
        <f t="shared" si="227"/>
        <v>0.40168324407039024</v>
      </c>
      <c r="Y3149">
        <f t="shared" si="226"/>
        <v>12.401683244070391</v>
      </c>
      <c r="Z3149">
        <f t="shared" si="225"/>
        <v>32</v>
      </c>
      <c r="AD3149" t="str">
        <f t="shared" si="228"/>
        <v/>
      </c>
    </row>
    <row r="3150" spans="1:30" hidden="1" x14ac:dyDescent="0.3">
      <c r="A3150" t="s">
        <v>417</v>
      </c>
      <c r="B3150">
        <f t="shared" ref="B3150:B3213" si="229">400000+C3150</f>
        <v>400327</v>
      </c>
      <c r="C3150">
        <v>327</v>
      </c>
      <c r="D3150">
        <f>VLOOKUP($B3150,TrialDesign!$E$2:$I$1147,5,FALSE)</f>
        <v>8</v>
      </c>
      <c r="E3150" t="str">
        <f>VLOOKUP($B3150,TrialDesign!$E$2:$I$1147,3,FALSE)</f>
        <v>Nil</v>
      </c>
      <c r="F3150" t="str">
        <f>VLOOKUP($B3150,TrialDesign!$E$2:$I$1147,4,FALSE)</f>
        <v>CRWT153</v>
      </c>
      <c r="G3150" s="1">
        <v>41932</v>
      </c>
      <c r="H3150" s="1" t="str">
        <f>VLOOKUP(B3150,TrialDesign!$E$2:$J$1147,6,FALSE)</f>
        <v>None_8h</v>
      </c>
      <c r="K3150">
        <v>4</v>
      </c>
      <c r="L3150">
        <v>2</v>
      </c>
      <c r="M3150">
        <v>11</v>
      </c>
      <c r="N3150">
        <v>12</v>
      </c>
      <c r="O3150">
        <v>111</v>
      </c>
      <c r="P3150">
        <v>252</v>
      </c>
      <c r="Q3150">
        <v>244</v>
      </c>
      <c r="R3150">
        <v>5</v>
      </c>
      <c r="S3150">
        <v>12</v>
      </c>
      <c r="U3150" t="s">
        <v>18</v>
      </c>
      <c r="W3150">
        <f>VLOOKUP(H3150&amp;"_"&amp;M3150+1,'Leaf lengths'!$J$6:$Q$104,VLOOKUP(F3150,'Leaf lengths'!$S$1:$T$6,2,FALSE),FALSE)</f>
        <v>250.6</v>
      </c>
      <c r="X3150">
        <f t="shared" si="227"/>
        <v>0.9736632083000798</v>
      </c>
      <c r="Y3150">
        <f t="shared" si="226"/>
        <v>11.97366320830008</v>
      </c>
      <c r="Z3150">
        <f t="shared" si="225"/>
        <v>28</v>
      </c>
      <c r="AD3150" t="str">
        <f t="shared" si="228"/>
        <v/>
      </c>
    </row>
    <row r="3151" spans="1:30" hidden="1" x14ac:dyDescent="0.3">
      <c r="A3151" t="s">
        <v>417</v>
      </c>
      <c r="B3151">
        <f t="shared" si="229"/>
        <v>400335</v>
      </c>
      <c r="C3151">
        <v>335</v>
      </c>
      <c r="D3151">
        <f>VLOOKUP($B3151,TrialDesign!$E$2:$I$1147,5,FALSE)</f>
        <v>8</v>
      </c>
      <c r="E3151" t="str">
        <f>VLOOKUP($B3151,TrialDesign!$E$2:$I$1147,3,FALSE)</f>
        <v>Nil</v>
      </c>
      <c r="F3151" t="str">
        <f>VLOOKUP($B3151,TrialDesign!$E$2:$I$1147,4,FALSE)</f>
        <v>CRWT153</v>
      </c>
      <c r="G3151" s="1">
        <v>41932</v>
      </c>
      <c r="H3151" s="1" t="str">
        <f>VLOOKUP(B3151,TrialDesign!$E$2:$J$1147,6,FALSE)</f>
        <v>None_8h</v>
      </c>
      <c r="J3151">
        <v>335</v>
      </c>
      <c r="K3151">
        <v>1</v>
      </c>
      <c r="L3151">
        <v>2</v>
      </c>
      <c r="M3151">
        <v>12</v>
      </c>
      <c r="N3151">
        <v>13</v>
      </c>
      <c r="O3151">
        <v>125</v>
      </c>
      <c r="Q3151">
        <v>224</v>
      </c>
      <c r="R3151">
        <v>4</v>
      </c>
      <c r="S3151">
        <v>15</v>
      </c>
      <c r="U3151" t="s">
        <v>18</v>
      </c>
      <c r="W3151">
        <f>VLOOKUP(H3151&amp;"_"&amp;M3151+1,'Leaf lengths'!$J$6:$Q$104,VLOOKUP(F3151,'Leaf lengths'!$S$1:$T$6,2,FALSE),FALSE)</f>
        <v>261.39999999999998</v>
      </c>
      <c r="X3151">
        <f t="shared" si="227"/>
        <v>0.85692425401683248</v>
      </c>
      <c r="Y3151">
        <f t="shared" si="226"/>
        <v>12.856924254016832</v>
      </c>
      <c r="Z3151">
        <f t="shared" si="225"/>
        <v>31</v>
      </c>
      <c r="AD3151" t="str">
        <f t="shared" si="228"/>
        <v/>
      </c>
    </row>
    <row r="3152" spans="1:30" hidden="1" x14ac:dyDescent="0.3">
      <c r="A3152" t="s">
        <v>417</v>
      </c>
      <c r="B3152">
        <f t="shared" si="229"/>
        <v>400335</v>
      </c>
      <c r="C3152">
        <v>335</v>
      </c>
      <c r="D3152">
        <f>VLOOKUP($B3152,TrialDesign!$E$2:$I$1147,5,FALSE)</f>
        <v>8</v>
      </c>
      <c r="E3152" t="str">
        <f>VLOOKUP($B3152,TrialDesign!$E$2:$I$1147,3,FALSE)</f>
        <v>Nil</v>
      </c>
      <c r="F3152" t="str">
        <f>VLOOKUP($B3152,TrialDesign!$E$2:$I$1147,4,FALSE)</f>
        <v>CRWT153</v>
      </c>
      <c r="G3152" s="1">
        <v>41932</v>
      </c>
      <c r="H3152" s="1" t="str">
        <f>VLOOKUP(B3152,TrialDesign!$E$2:$J$1147,6,FALSE)</f>
        <v>None_8h</v>
      </c>
      <c r="K3152">
        <v>2</v>
      </c>
      <c r="L3152">
        <v>2</v>
      </c>
      <c r="M3152">
        <v>11</v>
      </c>
      <c r="N3152">
        <v>12</v>
      </c>
      <c r="O3152">
        <v>124</v>
      </c>
      <c r="P3152">
        <v>284</v>
      </c>
      <c r="Q3152">
        <v>160</v>
      </c>
      <c r="R3152">
        <v>5</v>
      </c>
      <c r="S3152">
        <v>13</v>
      </c>
      <c r="U3152" t="s">
        <v>18</v>
      </c>
      <c r="W3152">
        <f>VLOOKUP(H3152&amp;"_"&amp;M3152+1,'Leaf lengths'!$J$6:$Q$104,VLOOKUP(F3152,'Leaf lengths'!$S$1:$T$6,2,FALSE),FALSE)</f>
        <v>250.6</v>
      </c>
      <c r="X3152">
        <f t="shared" si="227"/>
        <v>0.63846767757382283</v>
      </c>
      <c r="Y3152">
        <f t="shared" si="226"/>
        <v>11.638467677573823</v>
      </c>
      <c r="Z3152">
        <f t="shared" si="225"/>
        <v>29</v>
      </c>
      <c r="AD3152" t="str">
        <f t="shared" si="228"/>
        <v/>
      </c>
    </row>
    <row r="3153" spans="1:30" hidden="1" x14ac:dyDescent="0.3">
      <c r="A3153" t="s">
        <v>417</v>
      </c>
      <c r="B3153">
        <f t="shared" si="229"/>
        <v>400335</v>
      </c>
      <c r="C3153">
        <v>335</v>
      </c>
      <c r="D3153">
        <f>VLOOKUP($B3153,TrialDesign!$E$2:$I$1147,5,FALSE)</f>
        <v>8</v>
      </c>
      <c r="E3153" t="str">
        <f>VLOOKUP($B3153,TrialDesign!$E$2:$I$1147,3,FALSE)</f>
        <v>Nil</v>
      </c>
      <c r="F3153" t="str">
        <f>VLOOKUP($B3153,TrialDesign!$E$2:$I$1147,4,FALSE)</f>
        <v>CRWT153</v>
      </c>
      <c r="G3153" s="1">
        <v>41932</v>
      </c>
      <c r="H3153" s="1" t="str">
        <f>VLOOKUP(B3153,TrialDesign!$E$2:$J$1147,6,FALSE)</f>
        <v>None_8h</v>
      </c>
      <c r="K3153">
        <v>3</v>
      </c>
      <c r="L3153">
        <v>2</v>
      </c>
      <c r="M3153">
        <v>11</v>
      </c>
      <c r="N3153">
        <v>12</v>
      </c>
      <c r="O3153">
        <v>130</v>
      </c>
      <c r="P3153">
        <v>299</v>
      </c>
      <c r="Q3153">
        <v>195</v>
      </c>
      <c r="R3153">
        <v>5</v>
      </c>
      <c r="S3153">
        <v>13</v>
      </c>
      <c r="U3153" t="s">
        <v>18</v>
      </c>
      <c r="W3153">
        <f>VLOOKUP(H3153&amp;"_"&amp;M3153+1,'Leaf lengths'!$J$6:$Q$104,VLOOKUP(F3153,'Leaf lengths'!$S$1:$T$6,2,FALSE),FALSE)</f>
        <v>250.6</v>
      </c>
      <c r="X3153">
        <f t="shared" si="227"/>
        <v>0.7781324820430966</v>
      </c>
      <c r="Y3153">
        <f t="shared" si="226"/>
        <v>11.778132482043096</v>
      </c>
      <c r="Z3153">
        <f t="shared" si="225"/>
        <v>29</v>
      </c>
      <c r="AD3153" t="str">
        <f t="shared" si="228"/>
        <v/>
      </c>
    </row>
    <row r="3154" spans="1:30" hidden="1" x14ac:dyDescent="0.3">
      <c r="A3154" t="s">
        <v>417</v>
      </c>
      <c r="B3154">
        <f t="shared" si="229"/>
        <v>400335</v>
      </c>
      <c r="C3154">
        <v>335</v>
      </c>
      <c r="D3154">
        <f>VLOOKUP($B3154,TrialDesign!$E$2:$I$1147,5,FALSE)</f>
        <v>8</v>
      </c>
      <c r="E3154" t="str">
        <f>VLOOKUP($B3154,TrialDesign!$E$2:$I$1147,3,FALSE)</f>
        <v>Nil</v>
      </c>
      <c r="F3154" t="str">
        <f>VLOOKUP($B3154,TrialDesign!$E$2:$I$1147,4,FALSE)</f>
        <v>CRWT153</v>
      </c>
      <c r="G3154" s="1">
        <v>41932</v>
      </c>
      <c r="H3154" s="1" t="str">
        <f>VLOOKUP(B3154,TrialDesign!$E$2:$J$1147,6,FALSE)</f>
        <v>None_8h</v>
      </c>
      <c r="K3154">
        <v>4</v>
      </c>
      <c r="L3154">
        <v>2</v>
      </c>
      <c r="M3154">
        <v>11</v>
      </c>
      <c r="N3154">
        <v>12</v>
      </c>
      <c r="O3154">
        <v>125</v>
      </c>
      <c r="P3154">
        <v>295</v>
      </c>
      <c r="Q3154">
        <v>274</v>
      </c>
      <c r="R3154">
        <v>4</v>
      </c>
      <c r="S3154">
        <v>16</v>
      </c>
      <c r="U3154" t="s">
        <v>18</v>
      </c>
      <c r="W3154">
        <f>VLOOKUP(H3154&amp;"_"&amp;M3154+1,'Leaf lengths'!$J$6:$Q$104,VLOOKUP(F3154,'Leaf lengths'!$S$1:$T$6,2,FALSE),FALSE)</f>
        <v>250.6</v>
      </c>
      <c r="X3154">
        <f t="shared" si="227"/>
        <v>1.0933758978451715</v>
      </c>
      <c r="Y3154">
        <f t="shared" si="226"/>
        <v>12.093375897845171</v>
      </c>
      <c r="Z3154">
        <f t="shared" si="225"/>
        <v>31</v>
      </c>
      <c r="AD3154" t="str">
        <f t="shared" si="228"/>
        <v/>
      </c>
    </row>
    <row r="3155" spans="1:30" hidden="1" x14ac:dyDescent="0.3">
      <c r="A3155" t="s">
        <v>417</v>
      </c>
      <c r="B3155">
        <f t="shared" si="229"/>
        <v>400358</v>
      </c>
      <c r="C3155">
        <v>358</v>
      </c>
      <c r="D3155">
        <f>VLOOKUP($B3155,TrialDesign!$E$2:$I$1147,5,FALSE)</f>
        <v>8</v>
      </c>
      <c r="E3155" t="str">
        <f>VLOOKUP($B3155,TrialDesign!$E$2:$I$1147,3,FALSE)</f>
        <v>Nil</v>
      </c>
      <c r="F3155" t="str">
        <f>VLOOKUP($B3155,TrialDesign!$E$2:$I$1147,4,FALSE)</f>
        <v>CRWT153</v>
      </c>
      <c r="G3155" s="1">
        <v>41932</v>
      </c>
      <c r="H3155" s="1" t="str">
        <f>VLOOKUP(B3155,TrialDesign!$E$2:$J$1147,6,FALSE)</f>
        <v>None_8h</v>
      </c>
      <c r="J3155">
        <v>358</v>
      </c>
      <c r="K3155">
        <v>1</v>
      </c>
      <c r="L3155">
        <v>3</v>
      </c>
      <c r="M3155">
        <v>12</v>
      </c>
      <c r="N3155">
        <v>13</v>
      </c>
      <c r="O3155">
        <v>84</v>
      </c>
      <c r="Q3155">
        <v>161</v>
      </c>
      <c r="R3155">
        <v>5</v>
      </c>
      <c r="S3155">
        <v>11</v>
      </c>
      <c r="U3155" t="s">
        <v>18</v>
      </c>
      <c r="W3155">
        <f>VLOOKUP(H3155&amp;"_"&amp;M3155+1,'Leaf lengths'!$J$6:$Q$104,VLOOKUP(F3155,'Leaf lengths'!$S$1:$T$6,2,FALSE),FALSE)</f>
        <v>261.39999999999998</v>
      </c>
      <c r="X3155">
        <f t="shared" si="227"/>
        <v>0.61591430757459842</v>
      </c>
      <c r="Y3155">
        <f t="shared" si="226"/>
        <v>12.615914307574599</v>
      </c>
      <c r="Z3155">
        <f t="shared" si="225"/>
        <v>28</v>
      </c>
      <c r="AD3155" t="str">
        <f t="shared" si="228"/>
        <v/>
      </c>
    </row>
    <row r="3156" spans="1:30" hidden="1" x14ac:dyDescent="0.3">
      <c r="A3156" t="s">
        <v>417</v>
      </c>
      <c r="B3156">
        <f t="shared" si="229"/>
        <v>400358</v>
      </c>
      <c r="C3156">
        <v>358</v>
      </c>
      <c r="D3156">
        <f>VLOOKUP($B3156,TrialDesign!$E$2:$I$1147,5,FALSE)</f>
        <v>8</v>
      </c>
      <c r="E3156" t="str">
        <f>VLOOKUP($B3156,TrialDesign!$E$2:$I$1147,3,FALSE)</f>
        <v>Nil</v>
      </c>
      <c r="F3156" t="str">
        <f>VLOOKUP($B3156,TrialDesign!$E$2:$I$1147,4,FALSE)</f>
        <v>CRWT153</v>
      </c>
      <c r="G3156" s="1">
        <v>41932</v>
      </c>
      <c r="H3156" s="1" t="str">
        <f>VLOOKUP(B3156,TrialDesign!$E$2:$J$1147,6,FALSE)</f>
        <v>None_8h</v>
      </c>
      <c r="K3156">
        <v>2</v>
      </c>
      <c r="L3156">
        <v>5</v>
      </c>
      <c r="M3156">
        <v>12</v>
      </c>
      <c r="N3156">
        <v>13</v>
      </c>
      <c r="O3156">
        <v>98</v>
      </c>
      <c r="P3156">
        <v>200</v>
      </c>
      <c r="Q3156">
        <v>101</v>
      </c>
      <c r="R3156">
        <v>5</v>
      </c>
      <c r="S3156">
        <v>14</v>
      </c>
      <c r="U3156" t="s">
        <v>18</v>
      </c>
      <c r="W3156">
        <f>VLOOKUP(H3156&amp;"_"&amp;M3156+1,'Leaf lengths'!$J$6:$Q$104,VLOOKUP(F3156,'Leaf lengths'!$S$1:$T$6,2,FALSE),FALSE)</f>
        <v>261.39999999999998</v>
      </c>
      <c r="X3156">
        <f t="shared" si="227"/>
        <v>0.38638102524866108</v>
      </c>
      <c r="Y3156">
        <f t="shared" si="226"/>
        <v>12.386381025248662</v>
      </c>
      <c r="Z3156">
        <f t="shared" si="225"/>
        <v>31</v>
      </c>
      <c r="AD3156" t="str">
        <f t="shared" si="228"/>
        <v/>
      </c>
    </row>
    <row r="3157" spans="1:30" hidden="1" x14ac:dyDescent="0.3">
      <c r="A3157" t="s">
        <v>417</v>
      </c>
      <c r="B3157">
        <f t="shared" si="229"/>
        <v>400358</v>
      </c>
      <c r="C3157">
        <v>358</v>
      </c>
      <c r="D3157">
        <f>VLOOKUP($B3157,TrialDesign!$E$2:$I$1147,5,FALSE)</f>
        <v>8</v>
      </c>
      <c r="E3157" t="str">
        <f>VLOOKUP($B3157,TrialDesign!$E$2:$I$1147,3,FALSE)</f>
        <v>Nil</v>
      </c>
      <c r="F3157" t="str">
        <f>VLOOKUP($B3157,TrialDesign!$E$2:$I$1147,4,FALSE)</f>
        <v>CRWT153</v>
      </c>
      <c r="G3157" s="1">
        <v>41932</v>
      </c>
      <c r="H3157" s="1" t="str">
        <f>VLOOKUP(B3157,TrialDesign!$E$2:$J$1147,6,FALSE)</f>
        <v>None_8h</v>
      </c>
      <c r="K3157">
        <v>3</v>
      </c>
      <c r="L3157">
        <v>2</v>
      </c>
      <c r="M3157">
        <v>12</v>
      </c>
      <c r="N3157">
        <v>13</v>
      </c>
      <c r="O3157">
        <v>127</v>
      </c>
      <c r="P3157">
        <v>240</v>
      </c>
      <c r="Q3157">
        <v>108</v>
      </c>
      <c r="R3157">
        <v>5</v>
      </c>
      <c r="S3157">
        <v>15</v>
      </c>
      <c r="U3157" t="s">
        <v>18</v>
      </c>
      <c r="W3157">
        <f>VLOOKUP(H3157&amp;"_"&amp;M3157+1,'Leaf lengths'!$J$6:$Q$104,VLOOKUP(F3157,'Leaf lengths'!$S$1:$T$6,2,FALSE),FALSE)</f>
        <v>261.39999999999998</v>
      </c>
      <c r="X3157">
        <f t="shared" si="227"/>
        <v>0.41315990818668713</v>
      </c>
      <c r="Y3157">
        <f t="shared" si="226"/>
        <v>12.413159908186687</v>
      </c>
      <c r="Z3157">
        <f t="shared" si="225"/>
        <v>32</v>
      </c>
      <c r="AD3157" t="str">
        <f t="shared" si="228"/>
        <v/>
      </c>
    </row>
    <row r="3158" spans="1:30" hidden="1" x14ac:dyDescent="0.3">
      <c r="A3158" t="s">
        <v>417</v>
      </c>
      <c r="B3158">
        <f t="shared" si="229"/>
        <v>400358</v>
      </c>
      <c r="C3158">
        <v>358</v>
      </c>
      <c r="D3158">
        <f>VLOOKUP($B3158,TrialDesign!$E$2:$I$1147,5,FALSE)</f>
        <v>8</v>
      </c>
      <c r="E3158" t="str">
        <f>VLOOKUP($B3158,TrialDesign!$E$2:$I$1147,3,FALSE)</f>
        <v>Nil</v>
      </c>
      <c r="F3158" t="str">
        <f>VLOOKUP($B3158,TrialDesign!$E$2:$I$1147,4,FALSE)</f>
        <v>CRWT153</v>
      </c>
      <c r="G3158" s="1">
        <v>41932</v>
      </c>
      <c r="H3158" s="1" t="str">
        <f>VLOOKUP(B3158,TrialDesign!$E$2:$J$1147,6,FALSE)</f>
        <v>None_8h</v>
      </c>
      <c r="K3158">
        <v>4</v>
      </c>
      <c r="L3158">
        <v>2</v>
      </c>
      <c r="M3158">
        <v>12</v>
      </c>
      <c r="N3158">
        <v>13</v>
      </c>
      <c r="O3158">
        <v>104</v>
      </c>
      <c r="P3158">
        <v>206</v>
      </c>
      <c r="Q3158">
        <v>143</v>
      </c>
      <c r="R3158">
        <v>5</v>
      </c>
      <c r="S3158">
        <v>15</v>
      </c>
      <c r="U3158" t="s">
        <v>18</v>
      </c>
      <c r="W3158">
        <f>VLOOKUP(H3158&amp;"_"&amp;M3158+1,'Leaf lengths'!$J$6:$Q$104,VLOOKUP(F3158,'Leaf lengths'!$S$1:$T$6,2,FALSE),FALSE)</f>
        <v>261.39999999999998</v>
      </c>
      <c r="X3158">
        <f t="shared" si="227"/>
        <v>0.54705432287681721</v>
      </c>
      <c r="Y3158">
        <f t="shared" si="226"/>
        <v>12.547054322876818</v>
      </c>
      <c r="Z3158">
        <f t="shared" si="225"/>
        <v>32</v>
      </c>
      <c r="AD3158" t="str">
        <f t="shared" si="228"/>
        <v/>
      </c>
    </row>
    <row r="3159" spans="1:30" hidden="1" x14ac:dyDescent="0.3">
      <c r="A3159" t="s">
        <v>417</v>
      </c>
      <c r="B3159">
        <f t="shared" si="229"/>
        <v>400302</v>
      </c>
      <c r="C3159">
        <v>302</v>
      </c>
      <c r="D3159">
        <f>VLOOKUP($B3159,TrialDesign!$E$2:$I$1147,5,FALSE)</f>
        <v>8</v>
      </c>
      <c r="E3159" t="str">
        <f>VLOOKUP($B3159,TrialDesign!$E$2:$I$1147,3,FALSE)</f>
        <v>Nil</v>
      </c>
      <c r="F3159" t="str">
        <f>VLOOKUP($B3159,TrialDesign!$E$2:$I$1147,4,FALSE)</f>
        <v>CRWT153</v>
      </c>
      <c r="G3159" s="1">
        <v>41946</v>
      </c>
      <c r="H3159" s="1" t="str">
        <f>VLOOKUP(B3159,TrialDesign!$E$2:$J$1147,6,FALSE)</f>
        <v>None_8h</v>
      </c>
      <c r="J3159">
        <v>302</v>
      </c>
      <c r="K3159">
        <v>1</v>
      </c>
      <c r="L3159">
        <v>2</v>
      </c>
      <c r="M3159">
        <v>13</v>
      </c>
      <c r="N3159">
        <v>14</v>
      </c>
      <c r="O3159">
        <v>135</v>
      </c>
      <c r="Q3159">
        <v>116</v>
      </c>
      <c r="R3159">
        <v>4</v>
      </c>
      <c r="S3159">
        <v>20</v>
      </c>
      <c r="T3159">
        <v>11</v>
      </c>
      <c r="U3159" t="s">
        <v>331</v>
      </c>
      <c r="V3159">
        <v>1</v>
      </c>
      <c r="W3159">
        <f>VLOOKUP(H3159&amp;"_"&amp;M3159+1,'Leaf lengths'!$J$6:$Q$104,VLOOKUP(F3159,'Leaf lengths'!$S$1:$T$6,2,FALSE),FALSE)</f>
        <v>220</v>
      </c>
      <c r="X3159">
        <f t="shared" si="227"/>
        <v>0.52727272727272723</v>
      </c>
      <c r="Y3159">
        <f t="shared" si="226"/>
        <v>13.527272727272727</v>
      </c>
      <c r="Z3159">
        <f t="shared" si="225"/>
        <v>37</v>
      </c>
      <c r="AD3159" t="str">
        <f t="shared" si="228"/>
        <v/>
      </c>
    </row>
    <row r="3160" spans="1:30" hidden="1" x14ac:dyDescent="0.3">
      <c r="A3160" t="s">
        <v>417</v>
      </c>
      <c r="B3160">
        <f t="shared" si="229"/>
        <v>400302</v>
      </c>
      <c r="C3160">
        <v>302</v>
      </c>
      <c r="D3160">
        <f>VLOOKUP($B3160,TrialDesign!$E$2:$I$1147,5,FALSE)</f>
        <v>8</v>
      </c>
      <c r="E3160" t="str">
        <f>VLOOKUP($B3160,TrialDesign!$E$2:$I$1147,3,FALSE)</f>
        <v>Nil</v>
      </c>
      <c r="F3160" t="str">
        <f>VLOOKUP($B3160,TrialDesign!$E$2:$I$1147,4,FALSE)</f>
        <v>CRWT153</v>
      </c>
      <c r="G3160" s="1">
        <v>41946</v>
      </c>
      <c r="H3160" s="1" t="str">
        <f>VLOOKUP(B3160,TrialDesign!$E$2:$J$1147,6,FALSE)</f>
        <v>None_8h</v>
      </c>
      <c r="K3160">
        <v>2</v>
      </c>
      <c r="L3160">
        <v>3</v>
      </c>
      <c r="M3160">
        <v>13</v>
      </c>
      <c r="N3160">
        <v>14</v>
      </c>
      <c r="O3160">
        <v>145</v>
      </c>
      <c r="P3160">
        <v>290</v>
      </c>
      <c r="Q3160">
        <v>243</v>
      </c>
      <c r="R3160">
        <v>3</v>
      </c>
      <c r="S3160">
        <v>18</v>
      </c>
      <c r="T3160">
        <v>18</v>
      </c>
      <c r="U3160" t="s">
        <v>21</v>
      </c>
      <c r="V3160">
        <v>2</v>
      </c>
      <c r="W3160">
        <f>VLOOKUP(H3160&amp;"_"&amp;M3160+1,'Leaf lengths'!$J$6:$Q$104,VLOOKUP(F3160,'Leaf lengths'!$S$1:$T$6,2,FALSE),FALSE)</f>
        <v>220</v>
      </c>
      <c r="X3160">
        <f t="shared" si="227"/>
        <v>1.1045454545454545</v>
      </c>
      <c r="Y3160">
        <f t="shared" si="226"/>
        <v>14.104545454545455</v>
      </c>
      <c r="Z3160">
        <f t="shared" si="225"/>
        <v>34</v>
      </c>
      <c r="AD3160" t="str">
        <f t="shared" si="228"/>
        <v/>
      </c>
    </row>
    <row r="3161" spans="1:30" hidden="1" x14ac:dyDescent="0.3">
      <c r="A3161" t="s">
        <v>417</v>
      </c>
      <c r="B3161">
        <f t="shared" si="229"/>
        <v>400302</v>
      </c>
      <c r="C3161">
        <v>302</v>
      </c>
      <c r="D3161">
        <f>VLOOKUP($B3161,TrialDesign!$E$2:$I$1147,5,FALSE)</f>
        <v>8</v>
      </c>
      <c r="E3161" t="str">
        <f>VLOOKUP($B3161,TrialDesign!$E$2:$I$1147,3,FALSE)</f>
        <v>Nil</v>
      </c>
      <c r="F3161" t="str">
        <f>VLOOKUP($B3161,TrialDesign!$E$2:$I$1147,4,FALSE)</f>
        <v>CRWT153</v>
      </c>
      <c r="G3161" s="1">
        <v>41946</v>
      </c>
      <c r="H3161" s="1" t="str">
        <f>VLOOKUP(B3161,TrialDesign!$E$2:$J$1147,6,FALSE)</f>
        <v>None_8h</v>
      </c>
      <c r="K3161">
        <v>3</v>
      </c>
      <c r="L3161">
        <v>2</v>
      </c>
      <c r="M3161">
        <v>13</v>
      </c>
      <c r="N3161">
        <v>14</v>
      </c>
      <c r="O3161">
        <v>128</v>
      </c>
      <c r="P3161">
        <v>250</v>
      </c>
      <c r="Q3161">
        <v>182</v>
      </c>
      <c r="R3161">
        <v>4</v>
      </c>
      <c r="S3161">
        <v>19</v>
      </c>
      <c r="T3161">
        <v>18</v>
      </c>
      <c r="U3161" t="s">
        <v>21</v>
      </c>
      <c r="V3161">
        <v>1</v>
      </c>
      <c r="W3161">
        <f>VLOOKUP(H3161&amp;"_"&amp;M3161+1,'Leaf lengths'!$J$6:$Q$104,VLOOKUP(F3161,'Leaf lengths'!$S$1:$T$6,2,FALSE),FALSE)</f>
        <v>220</v>
      </c>
      <c r="X3161">
        <f t="shared" si="227"/>
        <v>0.82727272727272727</v>
      </c>
      <c r="Y3161">
        <f t="shared" si="226"/>
        <v>13.827272727272728</v>
      </c>
      <c r="Z3161">
        <f t="shared" si="225"/>
        <v>36</v>
      </c>
      <c r="AD3161" t="str">
        <f t="shared" si="228"/>
        <v/>
      </c>
    </row>
    <row r="3162" spans="1:30" hidden="1" x14ac:dyDescent="0.3">
      <c r="A3162" t="s">
        <v>417</v>
      </c>
      <c r="B3162">
        <f t="shared" si="229"/>
        <v>400302</v>
      </c>
      <c r="C3162">
        <v>302</v>
      </c>
      <c r="D3162">
        <f>VLOOKUP($B3162,TrialDesign!$E$2:$I$1147,5,FALSE)</f>
        <v>8</v>
      </c>
      <c r="E3162" t="str">
        <f>VLOOKUP($B3162,TrialDesign!$E$2:$I$1147,3,FALSE)</f>
        <v>Nil</v>
      </c>
      <c r="F3162" t="str">
        <f>VLOOKUP($B3162,TrialDesign!$E$2:$I$1147,4,FALSE)</f>
        <v>CRWT153</v>
      </c>
      <c r="G3162" s="1">
        <v>41946</v>
      </c>
      <c r="H3162" s="1" t="str">
        <f>VLOOKUP(B3162,TrialDesign!$E$2:$J$1147,6,FALSE)</f>
        <v>None_8h</v>
      </c>
      <c r="K3162">
        <v>4</v>
      </c>
      <c r="L3162">
        <v>2</v>
      </c>
      <c r="M3162">
        <v>14</v>
      </c>
      <c r="N3162">
        <v>15</v>
      </c>
      <c r="O3162">
        <v>138</v>
      </c>
      <c r="P3162">
        <v>290</v>
      </c>
      <c r="Q3162">
        <v>235</v>
      </c>
      <c r="R3162">
        <v>4</v>
      </c>
      <c r="S3162">
        <v>18</v>
      </c>
      <c r="U3162" t="s">
        <v>18</v>
      </c>
      <c r="W3162">
        <f>VLOOKUP(H3162&amp;"_"&amp;M3162+1,'Leaf lengths'!$J$6:$Q$104,VLOOKUP(F3162,'Leaf lengths'!$S$1:$T$6,2,FALSE),FALSE)</f>
        <v>220</v>
      </c>
      <c r="X3162">
        <f t="shared" si="227"/>
        <v>1.0681818181818181</v>
      </c>
      <c r="Y3162">
        <f t="shared" si="226"/>
        <v>15.068181818181818</v>
      </c>
      <c r="Z3162">
        <f t="shared" si="225"/>
        <v>36</v>
      </c>
      <c r="AD3162" t="str">
        <f t="shared" si="228"/>
        <v/>
      </c>
    </row>
    <row r="3163" spans="1:30" hidden="1" x14ac:dyDescent="0.3">
      <c r="A3163" t="s">
        <v>417</v>
      </c>
      <c r="B3163">
        <f t="shared" si="229"/>
        <v>400352</v>
      </c>
      <c r="C3163">
        <v>352</v>
      </c>
      <c r="D3163">
        <f>VLOOKUP($B3163,TrialDesign!$E$2:$I$1147,5,FALSE)</f>
        <v>8</v>
      </c>
      <c r="E3163" t="str">
        <f>VLOOKUP($B3163,TrialDesign!$E$2:$I$1147,3,FALSE)</f>
        <v>Nil</v>
      </c>
      <c r="F3163" t="str">
        <f>VLOOKUP($B3163,TrialDesign!$E$2:$I$1147,4,FALSE)</f>
        <v>CRWT153</v>
      </c>
      <c r="G3163" s="1">
        <v>41946</v>
      </c>
      <c r="H3163" s="1" t="str">
        <f>VLOOKUP(B3163,TrialDesign!$E$2:$J$1147,6,FALSE)</f>
        <v>None_8h</v>
      </c>
      <c r="J3163">
        <v>352</v>
      </c>
      <c r="K3163">
        <v>1</v>
      </c>
      <c r="L3163">
        <v>1</v>
      </c>
      <c r="M3163">
        <v>13</v>
      </c>
      <c r="N3163">
        <v>14</v>
      </c>
      <c r="O3163">
        <v>115</v>
      </c>
      <c r="P3163">
        <v>206</v>
      </c>
      <c r="Q3163">
        <v>28</v>
      </c>
      <c r="R3163">
        <v>4</v>
      </c>
      <c r="S3163">
        <v>18</v>
      </c>
      <c r="U3163" t="s">
        <v>21</v>
      </c>
      <c r="W3163">
        <f>VLOOKUP(H3163&amp;"_"&amp;M3163+1,'Leaf lengths'!$J$6:$Q$104,VLOOKUP(F3163,'Leaf lengths'!$S$1:$T$6,2,FALSE),FALSE)</f>
        <v>220</v>
      </c>
      <c r="X3163">
        <f t="shared" si="227"/>
        <v>0.12727272727272726</v>
      </c>
      <c r="Y3163">
        <f t="shared" si="226"/>
        <v>13.127272727272727</v>
      </c>
      <c r="Z3163">
        <f t="shared" si="225"/>
        <v>35</v>
      </c>
      <c r="AD3163" t="str">
        <f t="shared" si="228"/>
        <v/>
      </c>
    </row>
    <row r="3164" spans="1:30" hidden="1" x14ac:dyDescent="0.3">
      <c r="A3164" t="s">
        <v>417</v>
      </c>
      <c r="B3164">
        <f t="shared" si="229"/>
        <v>400352</v>
      </c>
      <c r="C3164">
        <v>352</v>
      </c>
      <c r="D3164">
        <f>VLOOKUP($B3164,TrialDesign!$E$2:$I$1147,5,FALSE)</f>
        <v>8</v>
      </c>
      <c r="E3164" t="str">
        <f>VLOOKUP($B3164,TrialDesign!$E$2:$I$1147,3,FALSE)</f>
        <v>Nil</v>
      </c>
      <c r="F3164" t="str">
        <f>VLOOKUP($B3164,TrialDesign!$E$2:$I$1147,4,FALSE)</f>
        <v>CRWT153</v>
      </c>
      <c r="G3164" s="1">
        <v>41946</v>
      </c>
      <c r="H3164" s="1" t="str">
        <f>VLOOKUP(B3164,TrialDesign!$E$2:$J$1147,6,FALSE)</f>
        <v>None_8h</v>
      </c>
      <c r="K3164">
        <v>2</v>
      </c>
      <c r="L3164">
        <v>2</v>
      </c>
      <c r="M3164">
        <v>12</v>
      </c>
      <c r="N3164">
        <v>13</v>
      </c>
      <c r="O3164">
        <v>121</v>
      </c>
      <c r="Q3164">
        <v>135</v>
      </c>
      <c r="R3164">
        <v>4</v>
      </c>
      <c r="S3164">
        <v>21</v>
      </c>
      <c r="T3164">
        <v>11</v>
      </c>
      <c r="U3164" t="s">
        <v>21</v>
      </c>
      <c r="V3164">
        <v>1</v>
      </c>
      <c r="W3164">
        <f>VLOOKUP(H3164&amp;"_"&amp;M3164+1,'Leaf lengths'!$J$6:$Q$104,VLOOKUP(F3164,'Leaf lengths'!$S$1:$T$6,2,FALSE),FALSE)</f>
        <v>261.39999999999998</v>
      </c>
      <c r="X3164">
        <f t="shared" si="227"/>
        <v>0.51644988523335889</v>
      </c>
      <c r="Y3164">
        <f t="shared" si="226"/>
        <v>12.516449885233358</v>
      </c>
      <c r="Z3164">
        <f t="shared" si="225"/>
        <v>37</v>
      </c>
      <c r="AD3164" t="str">
        <f t="shared" si="228"/>
        <v/>
      </c>
    </row>
    <row r="3165" spans="1:30" hidden="1" x14ac:dyDescent="0.3">
      <c r="A3165" t="s">
        <v>417</v>
      </c>
      <c r="B3165">
        <f t="shared" si="229"/>
        <v>400352</v>
      </c>
      <c r="C3165">
        <v>352</v>
      </c>
      <c r="D3165">
        <f>VLOOKUP($B3165,TrialDesign!$E$2:$I$1147,5,FALSE)</f>
        <v>8</v>
      </c>
      <c r="E3165" t="str">
        <f>VLOOKUP($B3165,TrialDesign!$E$2:$I$1147,3,FALSE)</f>
        <v>Nil</v>
      </c>
      <c r="F3165" t="str">
        <f>VLOOKUP($B3165,TrialDesign!$E$2:$I$1147,4,FALSE)</f>
        <v>CRWT153</v>
      </c>
      <c r="G3165" s="1">
        <v>41946</v>
      </c>
      <c r="H3165" s="1" t="str">
        <f>VLOOKUP(B3165,TrialDesign!$E$2:$J$1147,6,FALSE)</f>
        <v>None_8h</v>
      </c>
      <c r="K3165">
        <v>3</v>
      </c>
      <c r="L3165">
        <v>2</v>
      </c>
      <c r="M3165">
        <v>13</v>
      </c>
      <c r="N3165">
        <v>14</v>
      </c>
      <c r="O3165">
        <v>116</v>
      </c>
      <c r="P3165">
        <v>219</v>
      </c>
      <c r="Q3165">
        <v>113</v>
      </c>
      <c r="R3165">
        <v>4</v>
      </c>
      <c r="S3165">
        <v>16</v>
      </c>
      <c r="U3165" t="s">
        <v>21</v>
      </c>
      <c r="W3165">
        <f>VLOOKUP(H3165&amp;"_"&amp;M3165+1,'Leaf lengths'!$J$6:$Q$104,VLOOKUP(F3165,'Leaf lengths'!$S$1:$T$6,2,FALSE),FALSE)</f>
        <v>220</v>
      </c>
      <c r="X3165">
        <f t="shared" si="227"/>
        <v>0.51363636363636367</v>
      </c>
      <c r="Y3165">
        <f t="shared" si="226"/>
        <v>13.513636363636364</v>
      </c>
      <c r="Z3165">
        <f t="shared" si="225"/>
        <v>33</v>
      </c>
      <c r="AD3165" t="str">
        <f t="shared" si="228"/>
        <v/>
      </c>
    </row>
    <row r="3166" spans="1:30" hidden="1" x14ac:dyDescent="0.3">
      <c r="A3166" t="s">
        <v>417</v>
      </c>
      <c r="B3166">
        <f t="shared" si="229"/>
        <v>400352</v>
      </c>
      <c r="C3166">
        <v>352</v>
      </c>
      <c r="D3166">
        <f>VLOOKUP($B3166,TrialDesign!$E$2:$I$1147,5,FALSE)</f>
        <v>8</v>
      </c>
      <c r="E3166" t="str">
        <f>VLOOKUP($B3166,TrialDesign!$E$2:$I$1147,3,FALSE)</f>
        <v>Nil</v>
      </c>
      <c r="F3166" t="str">
        <f>VLOOKUP($B3166,TrialDesign!$E$2:$I$1147,4,FALSE)</f>
        <v>CRWT153</v>
      </c>
      <c r="G3166" s="1">
        <v>41946</v>
      </c>
      <c r="H3166" s="1" t="str">
        <f>VLOOKUP(B3166,TrialDesign!$E$2:$J$1147,6,FALSE)</f>
        <v>None_8h</v>
      </c>
      <c r="K3166">
        <v>4</v>
      </c>
      <c r="L3166">
        <v>1</v>
      </c>
      <c r="M3166">
        <v>13</v>
      </c>
      <c r="N3166">
        <v>14</v>
      </c>
      <c r="O3166">
        <v>108</v>
      </c>
      <c r="P3166">
        <v>197</v>
      </c>
      <c r="Q3166">
        <v>26</v>
      </c>
      <c r="R3166">
        <v>3</v>
      </c>
      <c r="S3166">
        <v>18</v>
      </c>
      <c r="U3166" t="s">
        <v>18</v>
      </c>
      <c r="W3166">
        <f>VLOOKUP(H3166&amp;"_"&amp;M3166+1,'Leaf lengths'!$J$6:$Q$104,VLOOKUP(F3166,'Leaf lengths'!$S$1:$T$6,2,FALSE),FALSE)</f>
        <v>220</v>
      </c>
      <c r="X3166">
        <f t="shared" si="227"/>
        <v>0.11818181818181818</v>
      </c>
      <c r="Y3166">
        <f t="shared" si="226"/>
        <v>13.118181818181819</v>
      </c>
      <c r="Z3166">
        <f t="shared" ref="Z3166:Z3274" si="230">IF(S3166="","",SUM(M3166+R3166+S3166))</f>
        <v>34</v>
      </c>
      <c r="AD3166" t="str">
        <f t="shared" si="228"/>
        <v/>
      </c>
    </row>
    <row r="3167" spans="1:30" hidden="1" x14ac:dyDescent="0.3">
      <c r="A3167" t="s">
        <v>417</v>
      </c>
      <c r="B3167">
        <f t="shared" si="229"/>
        <v>400296</v>
      </c>
      <c r="C3167">
        <v>296</v>
      </c>
      <c r="D3167">
        <f>VLOOKUP($B3167,TrialDesign!$E$2:$I$1147,5,FALSE)</f>
        <v>8</v>
      </c>
      <c r="E3167" t="str">
        <f>VLOOKUP($B3167,TrialDesign!$E$2:$I$1147,3,FALSE)</f>
        <v>Nil</v>
      </c>
      <c r="F3167" t="str">
        <f>VLOOKUP($B3167,TrialDesign!$E$2:$I$1147,4,FALSE)</f>
        <v>CRWT153</v>
      </c>
      <c r="G3167" s="1">
        <v>41954</v>
      </c>
      <c r="H3167" s="1" t="str">
        <f>VLOOKUP(B3167,TrialDesign!$E$2:$J$1147,6,FALSE)</f>
        <v>None_8h</v>
      </c>
      <c r="J3167">
        <v>296</v>
      </c>
      <c r="K3167">
        <v>1</v>
      </c>
      <c r="L3167">
        <v>2</v>
      </c>
      <c r="M3167">
        <v>13</v>
      </c>
      <c r="N3167">
        <v>15</v>
      </c>
      <c r="O3167">
        <v>149</v>
      </c>
      <c r="P3167">
        <v>290</v>
      </c>
      <c r="R3167">
        <v>3</v>
      </c>
      <c r="S3167">
        <v>18</v>
      </c>
      <c r="T3167">
        <v>20</v>
      </c>
      <c r="U3167" t="s">
        <v>21</v>
      </c>
      <c r="V3167">
        <v>2</v>
      </c>
      <c r="W3167">
        <f>VLOOKUP(H3167&amp;"_"&amp;M3167+1,'Leaf lengths'!$J$6:$Q$104,VLOOKUP(F3167,'Leaf lengths'!$S$1:$T$6,2,FALSE),FALSE)</f>
        <v>220</v>
      </c>
      <c r="X3167">
        <f t="shared" si="227"/>
        <v>0</v>
      </c>
      <c r="Y3167">
        <f t="shared" si="226"/>
        <v>13</v>
      </c>
      <c r="Z3167">
        <f t="shared" si="230"/>
        <v>34</v>
      </c>
      <c r="AD3167" t="str">
        <f t="shared" si="228"/>
        <v/>
      </c>
    </row>
    <row r="3168" spans="1:30" hidden="1" x14ac:dyDescent="0.3">
      <c r="A3168" t="s">
        <v>417</v>
      </c>
      <c r="B3168">
        <f t="shared" si="229"/>
        <v>400296</v>
      </c>
      <c r="C3168">
        <v>296</v>
      </c>
      <c r="D3168">
        <f>VLOOKUP($B3168,TrialDesign!$E$2:$I$1147,5,FALSE)</f>
        <v>8</v>
      </c>
      <c r="E3168" t="str">
        <f>VLOOKUP($B3168,TrialDesign!$E$2:$I$1147,3,FALSE)</f>
        <v>Nil</v>
      </c>
      <c r="F3168" t="str">
        <f>VLOOKUP($B3168,TrialDesign!$E$2:$I$1147,4,FALSE)</f>
        <v>CRWT153</v>
      </c>
      <c r="G3168" s="1">
        <v>41954</v>
      </c>
      <c r="H3168" s="1" t="str">
        <f>VLOOKUP(B3168,TrialDesign!$E$2:$J$1147,6,FALSE)</f>
        <v>None_8h</v>
      </c>
      <c r="K3168">
        <v>2</v>
      </c>
      <c r="L3168">
        <v>2</v>
      </c>
      <c r="M3168">
        <v>13</v>
      </c>
      <c r="N3168">
        <v>14</v>
      </c>
      <c r="O3168">
        <v>134</v>
      </c>
      <c r="P3168">
        <v>272</v>
      </c>
      <c r="Q3168">
        <v>249</v>
      </c>
      <c r="R3168">
        <v>3</v>
      </c>
      <c r="S3168">
        <v>20</v>
      </c>
      <c r="T3168">
        <v>12</v>
      </c>
      <c r="U3168" t="s">
        <v>21</v>
      </c>
      <c r="V3168">
        <v>1</v>
      </c>
      <c r="W3168">
        <f>VLOOKUP(H3168&amp;"_"&amp;M3168+1,'Leaf lengths'!$J$6:$Q$104,VLOOKUP(F3168,'Leaf lengths'!$S$1:$T$6,2,FALSE),FALSE)</f>
        <v>220</v>
      </c>
      <c r="X3168">
        <f t="shared" si="227"/>
        <v>1.1318181818181818</v>
      </c>
      <c r="Y3168">
        <f t="shared" si="226"/>
        <v>14.131818181818183</v>
      </c>
      <c r="Z3168">
        <f t="shared" si="230"/>
        <v>36</v>
      </c>
      <c r="AD3168" t="str">
        <f t="shared" si="228"/>
        <v/>
      </c>
    </row>
    <row r="3169" spans="1:30" hidden="1" x14ac:dyDescent="0.3">
      <c r="A3169" t="s">
        <v>417</v>
      </c>
      <c r="B3169">
        <f t="shared" si="229"/>
        <v>400296</v>
      </c>
      <c r="C3169">
        <v>296</v>
      </c>
      <c r="D3169">
        <f>VLOOKUP($B3169,TrialDesign!$E$2:$I$1147,5,FALSE)</f>
        <v>8</v>
      </c>
      <c r="E3169" t="str">
        <f>VLOOKUP($B3169,TrialDesign!$E$2:$I$1147,3,FALSE)</f>
        <v>Nil</v>
      </c>
      <c r="F3169" t="str">
        <f>VLOOKUP($B3169,TrialDesign!$E$2:$I$1147,4,FALSE)</f>
        <v>CRWT153</v>
      </c>
      <c r="G3169" s="1">
        <v>41954</v>
      </c>
      <c r="H3169" s="1" t="str">
        <f>VLOOKUP(B3169,TrialDesign!$E$2:$J$1147,6,FALSE)</f>
        <v>None_8h</v>
      </c>
      <c r="K3169">
        <v>3</v>
      </c>
      <c r="L3169">
        <v>2</v>
      </c>
      <c r="M3169">
        <v>14</v>
      </c>
      <c r="N3169">
        <v>15</v>
      </c>
      <c r="O3169">
        <v>150</v>
      </c>
      <c r="P3169">
        <v>325</v>
      </c>
      <c r="Q3169">
        <v>162</v>
      </c>
      <c r="R3169">
        <v>4</v>
      </c>
      <c r="S3169">
        <v>16</v>
      </c>
      <c r="T3169">
        <v>14</v>
      </c>
      <c r="U3169" t="s">
        <v>21</v>
      </c>
      <c r="V3169">
        <v>1</v>
      </c>
      <c r="W3169">
        <f>VLOOKUP(H3169&amp;"_"&amp;M3169+1,'Leaf lengths'!$J$6:$Q$104,VLOOKUP(F3169,'Leaf lengths'!$S$1:$T$6,2,FALSE),FALSE)</f>
        <v>220</v>
      </c>
      <c r="X3169">
        <f t="shared" si="227"/>
        <v>0.73636363636363633</v>
      </c>
      <c r="Y3169">
        <f t="shared" si="226"/>
        <v>14.736363636363636</v>
      </c>
      <c r="Z3169">
        <f t="shared" si="230"/>
        <v>34</v>
      </c>
      <c r="AD3169" t="str">
        <f t="shared" si="228"/>
        <v/>
      </c>
    </row>
    <row r="3170" spans="1:30" hidden="1" x14ac:dyDescent="0.3">
      <c r="A3170" t="s">
        <v>417</v>
      </c>
      <c r="B3170">
        <f t="shared" si="229"/>
        <v>400296</v>
      </c>
      <c r="C3170">
        <v>296</v>
      </c>
      <c r="D3170">
        <f>VLOOKUP($B3170,TrialDesign!$E$2:$I$1147,5,FALSE)</f>
        <v>8</v>
      </c>
      <c r="E3170" t="str">
        <f>VLOOKUP($B3170,TrialDesign!$E$2:$I$1147,3,FALSE)</f>
        <v>Nil</v>
      </c>
      <c r="F3170" t="str">
        <f>VLOOKUP($B3170,TrialDesign!$E$2:$I$1147,4,FALSE)</f>
        <v>CRWT153</v>
      </c>
      <c r="G3170" s="1">
        <v>41954</v>
      </c>
      <c r="H3170" s="1" t="str">
        <f>VLOOKUP(B3170,TrialDesign!$E$2:$J$1147,6,FALSE)</f>
        <v>None_8h</v>
      </c>
      <c r="K3170">
        <v>4</v>
      </c>
      <c r="L3170">
        <v>1</v>
      </c>
      <c r="M3170">
        <v>13</v>
      </c>
      <c r="N3170">
        <v>15</v>
      </c>
      <c r="O3170">
        <v>150</v>
      </c>
      <c r="P3170">
        <v>305</v>
      </c>
      <c r="Q3170">
        <v>306</v>
      </c>
      <c r="R3170">
        <v>4</v>
      </c>
      <c r="S3170">
        <v>17</v>
      </c>
      <c r="T3170">
        <v>12</v>
      </c>
      <c r="U3170" t="s">
        <v>21</v>
      </c>
      <c r="V3170">
        <v>1</v>
      </c>
      <c r="W3170">
        <f>VLOOKUP(H3170&amp;"_"&amp;M3170+1,'Leaf lengths'!$J$6:$Q$104,VLOOKUP(F3170,'Leaf lengths'!$S$1:$T$6,2,FALSE),FALSE)</f>
        <v>220</v>
      </c>
      <c r="X3170">
        <f t="shared" si="227"/>
        <v>1.3909090909090909</v>
      </c>
      <c r="Y3170">
        <f t="shared" ref="Y3170:Y3278" si="231">X3170+M3170</f>
        <v>14.390909090909091</v>
      </c>
      <c r="Z3170">
        <f t="shared" si="230"/>
        <v>34</v>
      </c>
      <c r="AD3170" t="str">
        <f t="shared" si="228"/>
        <v/>
      </c>
    </row>
    <row r="3171" spans="1:30" hidden="1" x14ac:dyDescent="0.3">
      <c r="A3171" t="s">
        <v>417</v>
      </c>
      <c r="B3171">
        <f t="shared" si="229"/>
        <v>400306</v>
      </c>
      <c r="C3171">
        <v>306</v>
      </c>
      <c r="D3171">
        <f>VLOOKUP($B3171,TrialDesign!$E$2:$I$1147,5,FALSE)</f>
        <v>8</v>
      </c>
      <c r="E3171" t="str">
        <f>VLOOKUP($B3171,TrialDesign!$E$2:$I$1147,3,FALSE)</f>
        <v>Nil</v>
      </c>
      <c r="F3171" t="str">
        <f>VLOOKUP($B3171,TrialDesign!$E$2:$I$1147,4,FALSE)</f>
        <v>CRWT153</v>
      </c>
      <c r="G3171" s="1">
        <v>41954</v>
      </c>
      <c r="H3171" s="1" t="str">
        <f>VLOOKUP(B3171,TrialDesign!$E$2:$J$1147,6,FALSE)</f>
        <v>None_8h</v>
      </c>
      <c r="J3171">
        <v>306</v>
      </c>
      <c r="K3171">
        <v>1</v>
      </c>
      <c r="L3171">
        <v>2</v>
      </c>
      <c r="M3171">
        <v>11</v>
      </c>
      <c r="N3171">
        <v>13</v>
      </c>
      <c r="O3171">
        <v>143</v>
      </c>
      <c r="Q3171">
        <v>270</v>
      </c>
      <c r="R3171">
        <v>5</v>
      </c>
      <c r="S3171">
        <v>17</v>
      </c>
      <c r="T3171">
        <v>11</v>
      </c>
      <c r="U3171" t="s">
        <v>21</v>
      </c>
      <c r="V3171">
        <v>1</v>
      </c>
      <c r="W3171">
        <f>VLOOKUP(H3171&amp;"_"&amp;M3171+1,'Leaf lengths'!$J$6:$Q$104,VLOOKUP(F3171,'Leaf lengths'!$S$1:$T$6,2,FALSE),FALSE)</f>
        <v>250.6</v>
      </c>
      <c r="X3171">
        <f t="shared" si="227"/>
        <v>1.077414205905826</v>
      </c>
      <c r="Y3171">
        <f t="shared" si="231"/>
        <v>12.077414205905827</v>
      </c>
      <c r="Z3171">
        <f t="shared" si="230"/>
        <v>33</v>
      </c>
      <c r="AD3171" t="str">
        <f t="shared" si="228"/>
        <v/>
      </c>
    </row>
    <row r="3172" spans="1:30" hidden="1" x14ac:dyDescent="0.3">
      <c r="A3172" t="s">
        <v>417</v>
      </c>
      <c r="B3172">
        <f t="shared" si="229"/>
        <v>400306</v>
      </c>
      <c r="C3172">
        <v>306</v>
      </c>
      <c r="D3172">
        <f>VLOOKUP($B3172,TrialDesign!$E$2:$I$1147,5,FALSE)</f>
        <v>8</v>
      </c>
      <c r="E3172" t="str">
        <f>VLOOKUP($B3172,TrialDesign!$E$2:$I$1147,3,FALSE)</f>
        <v>Nil</v>
      </c>
      <c r="F3172" t="str">
        <f>VLOOKUP($B3172,TrialDesign!$E$2:$I$1147,4,FALSE)</f>
        <v>CRWT153</v>
      </c>
      <c r="G3172" s="1">
        <v>41954</v>
      </c>
      <c r="H3172" s="1" t="str">
        <f>VLOOKUP(B3172,TrialDesign!$E$2:$J$1147,6,FALSE)</f>
        <v>None_8h</v>
      </c>
      <c r="K3172">
        <v>2</v>
      </c>
      <c r="L3172">
        <v>2</v>
      </c>
      <c r="M3172">
        <v>11</v>
      </c>
      <c r="N3172">
        <v>13</v>
      </c>
      <c r="O3172">
        <v>125</v>
      </c>
      <c r="P3172">
        <v>291</v>
      </c>
      <c r="Q3172">
        <v>279</v>
      </c>
      <c r="R3172">
        <v>7</v>
      </c>
      <c r="S3172">
        <v>15</v>
      </c>
      <c r="U3172" t="s">
        <v>18</v>
      </c>
      <c r="W3172">
        <f>VLOOKUP(H3172&amp;"_"&amp;M3172+1,'Leaf lengths'!$J$6:$Q$104,VLOOKUP(F3172,'Leaf lengths'!$S$1:$T$6,2,FALSE),FALSE)</f>
        <v>250.6</v>
      </c>
      <c r="X3172">
        <f t="shared" si="227"/>
        <v>1.1133280127693537</v>
      </c>
      <c r="Y3172">
        <f t="shared" si="231"/>
        <v>12.113328012769355</v>
      </c>
      <c r="Z3172">
        <f t="shared" si="230"/>
        <v>33</v>
      </c>
      <c r="AD3172" t="str">
        <f t="shared" si="228"/>
        <v/>
      </c>
    </row>
    <row r="3173" spans="1:30" hidden="1" x14ac:dyDescent="0.3">
      <c r="A3173" t="s">
        <v>417</v>
      </c>
      <c r="B3173">
        <f t="shared" si="229"/>
        <v>400306</v>
      </c>
      <c r="C3173">
        <v>306</v>
      </c>
      <c r="D3173">
        <f>VLOOKUP($B3173,TrialDesign!$E$2:$I$1147,5,FALSE)</f>
        <v>8</v>
      </c>
      <c r="E3173" t="str">
        <f>VLOOKUP($B3173,TrialDesign!$E$2:$I$1147,3,FALSE)</f>
        <v>Nil</v>
      </c>
      <c r="F3173" t="str">
        <f>VLOOKUP($B3173,TrialDesign!$E$2:$I$1147,4,FALSE)</f>
        <v>CRWT153</v>
      </c>
      <c r="G3173" s="1">
        <v>41954</v>
      </c>
      <c r="H3173" s="1" t="str">
        <f>VLOOKUP(B3173,TrialDesign!$E$2:$J$1147,6,FALSE)</f>
        <v>None_8h</v>
      </c>
      <c r="K3173">
        <v>3</v>
      </c>
      <c r="L3173">
        <v>1</v>
      </c>
      <c r="M3173">
        <v>11</v>
      </c>
      <c r="N3173">
        <v>14</v>
      </c>
      <c r="O3173">
        <v>133</v>
      </c>
      <c r="P3173">
        <v>258</v>
      </c>
      <c r="Q3173">
        <v>316</v>
      </c>
      <c r="R3173">
        <v>5</v>
      </c>
      <c r="S3173">
        <v>17</v>
      </c>
      <c r="U3173" t="s">
        <v>21</v>
      </c>
      <c r="W3173">
        <f>VLOOKUP(H3173&amp;"_"&amp;M3173+1,'Leaf lengths'!$J$6:$Q$104,VLOOKUP(F3173,'Leaf lengths'!$S$1:$T$6,2,FALSE),FALSE)</f>
        <v>250.6</v>
      </c>
      <c r="X3173">
        <f t="shared" si="227"/>
        <v>1.2609736632083002</v>
      </c>
      <c r="Y3173">
        <f t="shared" si="231"/>
        <v>12.260973663208301</v>
      </c>
      <c r="Z3173">
        <f t="shared" si="230"/>
        <v>33</v>
      </c>
      <c r="AD3173" t="str">
        <f t="shared" si="228"/>
        <v/>
      </c>
    </row>
    <row r="3174" spans="1:30" hidden="1" x14ac:dyDescent="0.3">
      <c r="A3174" t="s">
        <v>417</v>
      </c>
      <c r="B3174">
        <f t="shared" si="229"/>
        <v>400306</v>
      </c>
      <c r="C3174">
        <v>306</v>
      </c>
      <c r="D3174">
        <f>VLOOKUP($B3174,TrialDesign!$E$2:$I$1147,5,FALSE)</f>
        <v>8</v>
      </c>
      <c r="E3174" t="str">
        <f>VLOOKUP($B3174,TrialDesign!$E$2:$I$1147,3,FALSE)</f>
        <v>Nil</v>
      </c>
      <c r="F3174" t="str">
        <f>VLOOKUP($B3174,TrialDesign!$E$2:$I$1147,4,FALSE)</f>
        <v>CRWT153</v>
      </c>
      <c r="G3174" s="1">
        <v>41954</v>
      </c>
      <c r="H3174" s="1" t="str">
        <f>VLOOKUP(B3174,TrialDesign!$E$2:$J$1147,6,FALSE)</f>
        <v>None_8h</v>
      </c>
      <c r="K3174">
        <v>4</v>
      </c>
      <c r="L3174">
        <v>3</v>
      </c>
      <c r="M3174">
        <v>13</v>
      </c>
      <c r="N3174">
        <v>15</v>
      </c>
      <c r="O3174">
        <v>155</v>
      </c>
      <c r="P3174">
        <v>300</v>
      </c>
      <c r="Q3174">
        <v>298</v>
      </c>
      <c r="R3174">
        <v>5</v>
      </c>
      <c r="S3174">
        <v>18</v>
      </c>
      <c r="T3174">
        <v>21</v>
      </c>
      <c r="U3174" t="s">
        <v>21</v>
      </c>
      <c r="V3174">
        <v>2</v>
      </c>
      <c r="W3174">
        <f>VLOOKUP(H3174&amp;"_"&amp;M3174+1,'Leaf lengths'!$J$6:$Q$104,VLOOKUP(F3174,'Leaf lengths'!$S$1:$T$6,2,FALSE),FALSE)</f>
        <v>220</v>
      </c>
      <c r="X3174">
        <f t="shared" si="227"/>
        <v>1.3545454545454545</v>
      </c>
      <c r="Y3174">
        <f t="shared" si="231"/>
        <v>14.354545454545455</v>
      </c>
      <c r="Z3174">
        <f t="shared" si="230"/>
        <v>36</v>
      </c>
      <c r="AD3174" t="str">
        <f t="shared" si="228"/>
        <v/>
      </c>
    </row>
    <row r="3175" spans="1:30" hidden="1" x14ac:dyDescent="0.3">
      <c r="A3175" t="s">
        <v>417</v>
      </c>
      <c r="B3175">
        <f t="shared" si="229"/>
        <v>400337</v>
      </c>
      <c r="C3175">
        <v>337</v>
      </c>
      <c r="D3175">
        <f>VLOOKUP($B3175,TrialDesign!$E$2:$I$1147,5,FALSE)</f>
        <v>8</v>
      </c>
      <c r="E3175" t="str">
        <f>VLOOKUP($B3175,TrialDesign!$E$2:$I$1147,3,FALSE)</f>
        <v>Nil</v>
      </c>
      <c r="F3175" t="str">
        <f>VLOOKUP($B3175,TrialDesign!$E$2:$I$1147,4,FALSE)</f>
        <v>CRWT153</v>
      </c>
      <c r="G3175" s="1">
        <v>41954</v>
      </c>
      <c r="H3175" s="1" t="str">
        <f>VLOOKUP(B3175,TrialDesign!$E$2:$J$1147,6,FALSE)</f>
        <v>None_8h</v>
      </c>
      <c r="J3175">
        <v>337</v>
      </c>
      <c r="K3175">
        <v>1</v>
      </c>
      <c r="L3175">
        <v>1</v>
      </c>
      <c r="M3175">
        <v>13</v>
      </c>
      <c r="N3175">
        <v>14</v>
      </c>
      <c r="O3175">
        <v>141</v>
      </c>
      <c r="Q3175">
        <v>141</v>
      </c>
      <c r="R3175">
        <v>5</v>
      </c>
      <c r="S3175">
        <v>14</v>
      </c>
      <c r="U3175" t="s">
        <v>18</v>
      </c>
      <c r="V3175">
        <v>1</v>
      </c>
      <c r="W3175">
        <f>VLOOKUP(H3175&amp;"_"&amp;M3175+1,'Leaf lengths'!$J$6:$Q$104,VLOOKUP(F3175,'Leaf lengths'!$S$1:$T$6,2,FALSE),FALSE)</f>
        <v>220</v>
      </c>
      <c r="X3175">
        <f t="shared" si="227"/>
        <v>0.64090909090909087</v>
      </c>
      <c r="Y3175">
        <f t="shared" si="231"/>
        <v>13.640909090909091</v>
      </c>
      <c r="Z3175">
        <f t="shared" si="230"/>
        <v>32</v>
      </c>
      <c r="AD3175" t="str">
        <f t="shared" si="228"/>
        <v/>
      </c>
    </row>
    <row r="3176" spans="1:30" hidden="1" x14ac:dyDescent="0.3">
      <c r="A3176" t="s">
        <v>417</v>
      </c>
      <c r="B3176">
        <f t="shared" si="229"/>
        <v>400337</v>
      </c>
      <c r="C3176">
        <v>337</v>
      </c>
      <c r="D3176">
        <f>VLOOKUP($B3176,TrialDesign!$E$2:$I$1147,5,FALSE)</f>
        <v>8</v>
      </c>
      <c r="E3176" t="str">
        <f>VLOOKUP($B3176,TrialDesign!$E$2:$I$1147,3,FALSE)</f>
        <v>Nil</v>
      </c>
      <c r="F3176" t="str">
        <f>VLOOKUP($B3176,TrialDesign!$E$2:$I$1147,4,FALSE)</f>
        <v>CRWT153</v>
      </c>
      <c r="G3176" s="1">
        <v>41954</v>
      </c>
      <c r="H3176" s="1" t="str">
        <f>VLOOKUP(B3176,TrialDesign!$E$2:$J$1147,6,FALSE)</f>
        <v>None_8h</v>
      </c>
      <c r="K3176">
        <v>2</v>
      </c>
      <c r="L3176">
        <v>2</v>
      </c>
      <c r="M3176">
        <v>12</v>
      </c>
      <c r="N3176">
        <v>14</v>
      </c>
      <c r="O3176">
        <v>146</v>
      </c>
      <c r="P3176">
        <v>294</v>
      </c>
      <c r="Q3176">
        <v>298</v>
      </c>
      <c r="R3176">
        <v>4</v>
      </c>
      <c r="S3176">
        <v>19</v>
      </c>
      <c r="T3176">
        <v>14</v>
      </c>
      <c r="U3176" t="s">
        <v>21</v>
      </c>
      <c r="V3176">
        <v>1</v>
      </c>
      <c r="W3176">
        <f>VLOOKUP(H3176&amp;"_"&amp;M3176+1,'Leaf lengths'!$J$6:$Q$104,VLOOKUP(F3176,'Leaf lengths'!$S$1:$T$6,2,FALSE),FALSE)</f>
        <v>261.39999999999998</v>
      </c>
      <c r="X3176">
        <f t="shared" si="227"/>
        <v>1.1400153022188217</v>
      </c>
      <c r="Y3176">
        <f t="shared" si="231"/>
        <v>13.140015302218822</v>
      </c>
      <c r="Z3176">
        <f t="shared" si="230"/>
        <v>35</v>
      </c>
      <c r="AD3176" t="str">
        <f t="shared" si="228"/>
        <v/>
      </c>
    </row>
    <row r="3177" spans="1:30" hidden="1" x14ac:dyDescent="0.3">
      <c r="A3177" t="s">
        <v>417</v>
      </c>
      <c r="B3177">
        <f t="shared" si="229"/>
        <v>400337</v>
      </c>
      <c r="C3177">
        <v>337</v>
      </c>
      <c r="D3177">
        <f>VLOOKUP($B3177,TrialDesign!$E$2:$I$1147,5,FALSE)</f>
        <v>8</v>
      </c>
      <c r="E3177" t="str">
        <f>VLOOKUP($B3177,TrialDesign!$E$2:$I$1147,3,FALSE)</f>
        <v>Nil</v>
      </c>
      <c r="F3177" t="str">
        <f>VLOOKUP($B3177,TrialDesign!$E$2:$I$1147,4,FALSE)</f>
        <v>CRWT153</v>
      </c>
      <c r="G3177" s="1">
        <v>41954</v>
      </c>
      <c r="H3177" s="1" t="str">
        <f>VLOOKUP(B3177,TrialDesign!$E$2:$J$1147,6,FALSE)</f>
        <v>None_8h</v>
      </c>
      <c r="K3177">
        <v>3</v>
      </c>
      <c r="L3177">
        <v>1</v>
      </c>
      <c r="M3177">
        <v>12</v>
      </c>
      <c r="N3177">
        <v>14</v>
      </c>
      <c r="O3177">
        <v>127</v>
      </c>
      <c r="P3177">
        <v>256</v>
      </c>
      <c r="Q3177">
        <v>258</v>
      </c>
      <c r="R3177">
        <v>5</v>
      </c>
      <c r="S3177">
        <v>16</v>
      </c>
      <c r="T3177">
        <v>11</v>
      </c>
      <c r="U3177" t="s">
        <v>18</v>
      </c>
      <c r="V3177">
        <v>1</v>
      </c>
      <c r="W3177">
        <f>VLOOKUP(H3177&amp;"_"&amp;M3177+1,'Leaf lengths'!$J$6:$Q$104,VLOOKUP(F3177,'Leaf lengths'!$S$1:$T$6,2,FALSE),FALSE)</f>
        <v>261.39999999999998</v>
      </c>
      <c r="X3177">
        <f t="shared" ref="X3177:X3285" si="232">IF(OR(N3177="",M3177=N3177),0,Q3177/W3177)</f>
        <v>0.98699311400153034</v>
      </c>
      <c r="Y3177">
        <f t="shared" si="231"/>
        <v>12.98699311400153</v>
      </c>
      <c r="Z3177">
        <f t="shared" si="230"/>
        <v>33</v>
      </c>
      <c r="AD3177" t="str">
        <f t="shared" si="228"/>
        <v/>
      </c>
    </row>
    <row r="3178" spans="1:30" hidden="1" x14ac:dyDescent="0.3">
      <c r="A3178" t="s">
        <v>417</v>
      </c>
      <c r="B3178">
        <f t="shared" si="229"/>
        <v>400337</v>
      </c>
      <c r="C3178">
        <v>337</v>
      </c>
      <c r="D3178">
        <f>VLOOKUP($B3178,TrialDesign!$E$2:$I$1147,5,FALSE)</f>
        <v>8</v>
      </c>
      <c r="E3178" t="str">
        <f>VLOOKUP($B3178,TrialDesign!$E$2:$I$1147,3,FALSE)</f>
        <v>Nil</v>
      </c>
      <c r="F3178" t="str">
        <f>VLOOKUP($B3178,TrialDesign!$E$2:$I$1147,4,FALSE)</f>
        <v>CRWT153</v>
      </c>
      <c r="G3178" s="1">
        <v>41954</v>
      </c>
      <c r="H3178" s="1" t="str">
        <f>VLOOKUP(B3178,TrialDesign!$E$2:$J$1147,6,FALSE)</f>
        <v>None_8h</v>
      </c>
      <c r="K3178">
        <v>4</v>
      </c>
      <c r="L3178">
        <v>1</v>
      </c>
      <c r="M3178">
        <v>13</v>
      </c>
      <c r="N3178">
        <v>14</v>
      </c>
      <c r="O3178">
        <v>135</v>
      </c>
      <c r="P3178">
        <v>285</v>
      </c>
      <c r="Q3178">
        <v>250</v>
      </c>
      <c r="R3178">
        <v>5</v>
      </c>
      <c r="S3178">
        <v>17</v>
      </c>
      <c r="T3178">
        <v>11</v>
      </c>
      <c r="U3178" t="s">
        <v>18</v>
      </c>
      <c r="V3178">
        <v>1</v>
      </c>
      <c r="W3178">
        <f>VLOOKUP(H3178&amp;"_"&amp;M3178+1,'Leaf lengths'!$J$6:$Q$104,VLOOKUP(F3178,'Leaf lengths'!$S$1:$T$6,2,FALSE),FALSE)</f>
        <v>220</v>
      </c>
      <c r="X3178">
        <f t="shared" si="232"/>
        <v>1.1363636363636365</v>
      </c>
      <c r="Y3178">
        <f t="shared" si="231"/>
        <v>14.136363636363637</v>
      </c>
      <c r="Z3178">
        <f t="shared" si="230"/>
        <v>35</v>
      </c>
      <c r="AD3178" t="str">
        <f t="shared" si="228"/>
        <v/>
      </c>
    </row>
    <row r="3179" spans="1:30" hidden="1" x14ac:dyDescent="0.3">
      <c r="A3179" t="s">
        <v>417</v>
      </c>
      <c r="B3179">
        <f t="shared" si="229"/>
        <v>400290</v>
      </c>
      <c r="C3179">
        <v>290</v>
      </c>
      <c r="D3179">
        <f>VLOOKUP($B3179,TrialDesign!$E$2:$I$1147,5,FALSE)</f>
        <v>8</v>
      </c>
      <c r="E3179" t="str">
        <f>VLOOKUP($B3179,TrialDesign!$E$2:$I$1147,3,FALSE)</f>
        <v>Nil</v>
      </c>
      <c r="F3179" t="str">
        <f>VLOOKUP($B3179,TrialDesign!$E$2:$I$1147,4,FALSE)</f>
        <v>CRWT153</v>
      </c>
      <c r="G3179" s="1">
        <v>41990</v>
      </c>
      <c r="H3179" s="1" t="str">
        <f>VLOOKUP(B3179,TrialDesign!$E$2:$J$1147,6,FALSE)</f>
        <v>None_8h</v>
      </c>
      <c r="J3179">
        <v>290</v>
      </c>
      <c r="K3179">
        <v>1</v>
      </c>
      <c r="M3179">
        <v>18</v>
      </c>
      <c r="O3179">
        <v>200</v>
      </c>
      <c r="V3179">
        <v>3</v>
      </c>
      <c r="W3179">
        <f>VLOOKUP(H3179&amp;"_"&amp;M3179+1,'Leaf lengths'!$J$6:$Q$104,VLOOKUP(F3179,'Leaf lengths'!$S$1:$T$6,2,FALSE),FALSE)</f>
        <v>220</v>
      </c>
      <c r="X3179">
        <f t="shared" si="232"/>
        <v>0</v>
      </c>
      <c r="Y3179">
        <f t="shared" si="231"/>
        <v>18</v>
      </c>
      <c r="Z3179" t="str">
        <f t="shared" si="230"/>
        <v/>
      </c>
      <c r="AD3179" t="str">
        <f t="shared" si="228"/>
        <v>FLN</v>
      </c>
    </row>
    <row r="3180" spans="1:30" hidden="1" x14ac:dyDescent="0.3">
      <c r="A3180" t="s">
        <v>417</v>
      </c>
      <c r="B3180">
        <f t="shared" si="229"/>
        <v>400290</v>
      </c>
      <c r="C3180">
        <v>290</v>
      </c>
      <c r="D3180">
        <f>VLOOKUP($B3180,TrialDesign!$E$2:$I$1147,5,FALSE)</f>
        <v>8</v>
      </c>
      <c r="E3180" t="str">
        <f>VLOOKUP($B3180,TrialDesign!$E$2:$I$1147,3,FALSE)</f>
        <v>Nil</v>
      </c>
      <c r="F3180" t="str">
        <f>VLOOKUP($B3180,TrialDesign!$E$2:$I$1147,4,FALSE)</f>
        <v>CRWT153</v>
      </c>
      <c r="G3180" s="1">
        <v>41990</v>
      </c>
      <c r="H3180" s="1" t="str">
        <f>VLOOKUP(B3180,TrialDesign!$E$2:$J$1147,6,FALSE)</f>
        <v>None_8h</v>
      </c>
      <c r="K3180">
        <v>2</v>
      </c>
      <c r="M3180">
        <v>18</v>
      </c>
      <c r="W3180">
        <f>VLOOKUP(H3180&amp;"_"&amp;M3180+1,'Leaf lengths'!$J$6:$Q$104,VLOOKUP(F3180,'Leaf lengths'!$S$1:$T$6,2,FALSE),FALSE)</f>
        <v>220</v>
      </c>
      <c r="X3180">
        <f t="shared" si="232"/>
        <v>0</v>
      </c>
      <c r="Y3180">
        <f t="shared" si="231"/>
        <v>18</v>
      </c>
      <c r="Z3180" t="str">
        <f t="shared" si="230"/>
        <v/>
      </c>
      <c r="AD3180" t="str">
        <f t="shared" si="228"/>
        <v>FLN</v>
      </c>
    </row>
    <row r="3181" spans="1:30" hidden="1" x14ac:dyDescent="0.3">
      <c r="A3181" t="s">
        <v>417</v>
      </c>
      <c r="B3181">
        <f t="shared" si="229"/>
        <v>400290</v>
      </c>
      <c r="C3181">
        <v>290</v>
      </c>
      <c r="D3181">
        <f>VLOOKUP($B3181,TrialDesign!$E$2:$I$1147,5,FALSE)</f>
        <v>8</v>
      </c>
      <c r="E3181" t="str">
        <f>VLOOKUP($B3181,TrialDesign!$E$2:$I$1147,3,FALSE)</f>
        <v>Nil</v>
      </c>
      <c r="F3181" t="str">
        <f>VLOOKUP($B3181,TrialDesign!$E$2:$I$1147,4,FALSE)</f>
        <v>CRWT153</v>
      </c>
      <c r="G3181" s="1">
        <v>41990</v>
      </c>
      <c r="H3181" s="1" t="str">
        <f>VLOOKUP(B3181,TrialDesign!$E$2:$J$1147,6,FALSE)</f>
        <v>None_8h</v>
      </c>
      <c r="K3181">
        <v>3</v>
      </c>
      <c r="M3181">
        <v>17</v>
      </c>
      <c r="N3181">
        <v>18</v>
      </c>
      <c r="O3181">
        <v>130</v>
      </c>
      <c r="W3181">
        <f>VLOOKUP(H3181&amp;"_"&amp;M3181+1,'Leaf lengths'!$J$6:$Q$104,VLOOKUP(F3181,'Leaf lengths'!$S$1:$T$6,2,FALSE),FALSE)</f>
        <v>220</v>
      </c>
      <c r="X3181">
        <f t="shared" si="232"/>
        <v>0</v>
      </c>
      <c r="Y3181">
        <f t="shared" si="231"/>
        <v>17</v>
      </c>
      <c r="Z3181" t="str">
        <f t="shared" si="230"/>
        <v/>
      </c>
      <c r="AD3181" t="str">
        <f t="shared" si="228"/>
        <v/>
      </c>
    </row>
    <row r="3182" spans="1:30" hidden="1" x14ac:dyDescent="0.3">
      <c r="A3182" t="s">
        <v>417</v>
      </c>
      <c r="B3182">
        <f t="shared" si="229"/>
        <v>400290</v>
      </c>
      <c r="C3182">
        <v>290</v>
      </c>
      <c r="D3182">
        <f>VLOOKUP($B3182,TrialDesign!$E$2:$I$1147,5,FALSE)</f>
        <v>8</v>
      </c>
      <c r="E3182" t="str">
        <f>VLOOKUP($B3182,TrialDesign!$E$2:$I$1147,3,FALSE)</f>
        <v>Nil</v>
      </c>
      <c r="F3182" t="str">
        <f>VLOOKUP($B3182,TrialDesign!$E$2:$I$1147,4,FALSE)</f>
        <v>CRWT153</v>
      </c>
      <c r="G3182" s="1">
        <v>41990</v>
      </c>
      <c r="H3182" s="1" t="str">
        <f>VLOOKUP(B3182,TrialDesign!$E$2:$J$1147,6,FALSE)</f>
        <v>None_8h</v>
      </c>
      <c r="K3182">
        <v>4</v>
      </c>
      <c r="M3182">
        <v>15</v>
      </c>
      <c r="W3182">
        <f>VLOOKUP(H3182&amp;"_"&amp;M3182+1,'Leaf lengths'!$J$6:$Q$104,VLOOKUP(F3182,'Leaf lengths'!$S$1:$T$6,2,FALSE),FALSE)</f>
        <v>220</v>
      </c>
      <c r="X3182">
        <f t="shared" si="232"/>
        <v>0</v>
      </c>
      <c r="Y3182">
        <f t="shared" si="231"/>
        <v>15</v>
      </c>
      <c r="Z3182" t="str">
        <f t="shared" si="230"/>
        <v/>
      </c>
      <c r="AD3182" t="str">
        <f t="shared" ref="AD3182:AD3290" si="233">IF(OR(M3182=N3182,N3182=""),"FLN","")</f>
        <v>FLN</v>
      </c>
    </row>
    <row r="3183" spans="1:30" hidden="1" x14ac:dyDescent="0.3">
      <c r="A3183" t="s">
        <v>417</v>
      </c>
      <c r="B3183">
        <f t="shared" si="229"/>
        <v>400303</v>
      </c>
      <c r="C3183">
        <v>303</v>
      </c>
      <c r="D3183">
        <f>VLOOKUP($B3183,TrialDesign!$E$2:$I$1147,5,FALSE)</f>
        <v>8</v>
      </c>
      <c r="E3183" t="str">
        <f>VLOOKUP($B3183,TrialDesign!$E$2:$I$1147,3,FALSE)</f>
        <v>Nil</v>
      </c>
      <c r="F3183" t="str">
        <f>VLOOKUP($B3183,TrialDesign!$E$2:$I$1147,4,FALSE)</f>
        <v>CRWT153</v>
      </c>
      <c r="G3183" s="1">
        <v>41990</v>
      </c>
      <c r="H3183" s="1" t="str">
        <f>VLOOKUP(B3183,TrialDesign!$E$2:$J$1147,6,FALSE)</f>
        <v>None_8h</v>
      </c>
      <c r="J3183">
        <v>303</v>
      </c>
      <c r="K3183">
        <v>1</v>
      </c>
      <c r="M3183">
        <v>16</v>
      </c>
      <c r="N3183">
        <v>17</v>
      </c>
      <c r="W3183">
        <f>VLOOKUP(H3183&amp;"_"&amp;M3183+1,'Leaf lengths'!$J$6:$Q$104,VLOOKUP(F3183,'Leaf lengths'!$S$1:$T$6,2,FALSE),FALSE)</f>
        <v>220</v>
      </c>
      <c r="X3183">
        <f t="shared" si="232"/>
        <v>0</v>
      </c>
      <c r="Y3183">
        <f t="shared" si="231"/>
        <v>16</v>
      </c>
      <c r="Z3183" t="str">
        <f t="shared" si="230"/>
        <v/>
      </c>
      <c r="AD3183" t="str">
        <f t="shared" si="233"/>
        <v/>
      </c>
    </row>
    <row r="3184" spans="1:30" hidden="1" x14ac:dyDescent="0.3">
      <c r="A3184" t="s">
        <v>417</v>
      </c>
      <c r="B3184">
        <f t="shared" si="229"/>
        <v>400303</v>
      </c>
      <c r="C3184">
        <v>303</v>
      </c>
      <c r="D3184">
        <f>VLOOKUP($B3184,TrialDesign!$E$2:$I$1147,5,FALSE)</f>
        <v>8</v>
      </c>
      <c r="E3184" t="str">
        <f>VLOOKUP($B3184,TrialDesign!$E$2:$I$1147,3,FALSE)</f>
        <v>Nil</v>
      </c>
      <c r="F3184" t="str">
        <f>VLOOKUP($B3184,TrialDesign!$E$2:$I$1147,4,FALSE)</f>
        <v>CRWT153</v>
      </c>
      <c r="G3184" s="1">
        <v>41990</v>
      </c>
      <c r="H3184" s="1" t="str">
        <f>VLOOKUP(B3184,TrialDesign!$E$2:$J$1147,6,FALSE)</f>
        <v>None_8h</v>
      </c>
      <c r="K3184">
        <v>2</v>
      </c>
      <c r="M3184">
        <v>16</v>
      </c>
      <c r="N3184">
        <v>17</v>
      </c>
      <c r="R3184">
        <v>1</v>
      </c>
      <c r="W3184">
        <f>VLOOKUP(H3184&amp;"_"&amp;M3184+1,'Leaf lengths'!$J$6:$Q$104,VLOOKUP(F3184,'Leaf lengths'!$S$1:$T$6,2,FALSE),FALSE)</f>
        <v>220</v>
      </c>
      <c r="X3184">
        <f t="shared" si="232"/>
        <v>0</v>
      </c>
      <c r="Y3184">
        <f t="shared" si="231"/>
        <v>16</v>
      </c>
      <c r="Z3184" t="str">
        <f t="shared" si="230"/>
        <v/>
      </c>
      <c r="AD3184" t="str">
        <f t="shared" si="233"/>
        <v/>
      </c>
    </row>
    <row r="3185" spans="1:30" hidden="1" x14ac:dyDescent="0.3">
      <c r="A3185" t="s">
        <v>417</v>
      </c>
      <c r="B3185">
        <f t="shared" si="229"/>
        <v>400303</v>
      </c>
      <c r="C3185">
        <v>303</v>
      </c>
      <c r="D3185">
        <f>VLOOKUP($B3185,TrialDesign!$E$2:$I$1147,5,FALSE)</f>
        <v>8</v>
      </c>
      <c r="E3185" t="str">
        <f>VLOOKUP($B3185,TrialDesign!$E$2:$I$1147,3,FALSE)</f>
        <v>Nil</v>
      </c>
      <c r="F3185" t="str">
        <f>VLOOKUP($B3185,TrialDesign!$E$2:$I$1147,4,FALSE)</f>
        <v>CRWT153</v>
      </c>
      <c r="G3185" s="1">
        <v>41990</v>
      </c>
      <c r="H3185" s="1" t="str">
        <f>VLOOKUP(B3185,TrialDesign!$E$2:$J$1147,6,FALSE)</f>
        <v>None_8h</v>
      </c>
      <c r="K3185">
        <v>3</v>
      </c>
      <c r="M3185">
        <v>16</v>
      </c>
      <c r="N3185">
        <v>17</v>
      </c>
      <c r="R3185">
        <v>2</v>
      </c>
      <c r="W3185">
        <f>VLOOKUP(H3185&amp;"_"&amp;M3185+1,'Leaf lengths'!$J$6:$Q$104,VLOOKUP(F3185,'Leaf lengths'!$S$1:$T$6,2,FALSE),FALSE)</f>
        <v>220</v>
      </c>
      <c r="X3185">
        <f t="shared" si="232"/>
        <v>0</v>
      </c>
      <c r="Y3185">
        <f t="shared" si="231"/>
        <v>16</v>
      </c>
      <c r="Z3185" t="str">
        <f t="shared" si="230"/>
        <v/>
      </c>
      <c r="AD3185" t="str">
        <f t="shared" si="233"/>
        <v/>
      </c>
    </row>
    <row r="3186" spans="1:30" hidden="1" x14ac:dyDescent="0.3">
      <c r="A3186" t="s">
        <v>417</v>
      </c>
      <c r="B3186">
        <f t="shared" si="229"/>
        <v>400303</v>
      </c>
      <c r="C3186">
        <v>303</v>
      </c>
      <c r="D3186">
        <f>VLOOKUP($B3186,TrialDesign!$E$2:$I$1147,5,FALSE)</f>
        <v>8</v>
      </c>
      <c r="E3186" t="str">
        <f>VLOOKUP($B3186,TrialDesign!$E$2:$I$1147,3,FALSE)</f>
        <v>Nil</v>
      </c>
      <c r="F3186" t="str">
        <f>VLOOKUP($B3186,TrialDesign!$E$2:$I$1147,4,FALSE)</f>
        <v>CRWT153</v>
      </c>
      <c r="G3186" s="1">
        <v>41990</v>
      </c>
      <c r="H3186" s="1" t="str">
        <f>VLOOKUP(B3186,TrialDesign!$E$2:$J$1147,6,FALSE)</f>
        <v>None_8h</v>
      </c>
      <c r="K3186">
        <v>4</v>
      </c>
      <c r="M3186">
        <v>17</v>
      </c>
      <c r="N3186">
        <v>18</v>
      </c>
      <c r="R3186">
        <v>2</v>
      </c>
      <c r="W3186">
        <f>VLOOKUP(H3186&amp;"_"&amp;M3186+1,'Leaf lengths'!$J$6:$Q$104,VLOOKUP(F3186,'Leaf lengths'!$S$1:$T$6,2,FALSE),FALSE)</f>
        <v>220</v>
      </c>
      <c r="X3186">
        <f t="shared" si="232"/>
        <v>0</v>
      </c>
      <c r="Y3186">
        <f t="shared" si="231"/>
        <v>17</v>
      </c>
      <c r="Z3186" t="str">
        <f t="shared" si="230"/>
        <v/>
      </c>
      <c r="AD3186" t="str">
        <f t="shared" si="233"/>
        <v/>
      </c>
    </row>
    <row r="3187" spans="1:30" hidden="1" x14ac:dyDescent="0.3">
      <c r="A3187" t="s">
        <v>417</v>
      </c>
      <c r="B3187">
        <f t="shared" si="229"/>
        <v>400312</v>
      </c>
      <c r="C3187">
        <v>312</v>
      </c>
      <c r="D3187">
        <f>VLOOKUP($B3187,TrialDesign!$E$2:$I$1147,5,FALSE)</f>
        <v>8</v>
      </c>
      <c r="E3187" t="str">
        <f>VLOOKUP($B3187,TrialDesign!$E$2:$I$1147,3,FALSE)</f>
        <v>Nil</v>
      </c>
      <c r="F3187" t="str">
        <f>VLOOKUP($B3187,TrialDesign!$E$2:$I$1147,4,FALSE)</f>
        <v>CRWT153</v>
      </c>
      <c r="G3187" s="1">
        <v>41990</v>
      </c>
      <c r="H3187" s="1" t="str">
        <f>VLOOKUP(B3187,TrialDesign!$E$2:$J$1147,6,FALSE)</f>
        <v>None_8h</v>
      </c>
      <c r="J3187">
        <v>312</v>
      </c>
      <c r="K3187">
        <v>1</v>
      </c>
      <c r="M3187">
        <v>15</v>
      </c>
      <c r="W3187">
        <f>VLOOKUP(H3187&amp;"_"&amp;M3187+1,'Leaf lengths'!$J$6:$Q$104,VLOOKUP(F3187,'Leaf lengths'!$S$1:$T$6,2,FALSE),FALSE)</f>
        <v>220</v>
      </c>
      <c r="X3187">
        <f t="shared" si="232"/>
        <v>0</v>
      </c>
      <c r="Y3187">
        <f t="shared" si="231"/>
        <v>15</v>
      </c>
      <c r="Z3187" t="str">
        <f t="shared" si="230"/>
        <v/>
      </c>
      <c r="AD3187" t="str">
        <f t="shared" si="233"/>
        <v>FLN</v>
      </c>
    </row>
    <row r="3188" spans="1:30" hidden="1" x14ac:dyDescent="0.3">
      <c r="A3188" t="s">
        <v>417</v>
      </c>
      <c r="B3188">
        <f t="shared" si="229"/>
        <v>400312</v>
      </c>
      <c r="C3188">
        <v>312</v>
      </c>
      <c r="D3188">
        <f>VLOOKUP($B3188,TrialDesign!$E$2:$I$1147,5,FALSE)</f>
        <v>8</v>
      </c>
      <c r="E3188" t="str">
        <f>VLOOKUP($B3188,TrialDesign!$E$2:$I$1147,3,FALSE)</f>
        <v>Nil</v>
      </c>
      <c r="F3188" t="str">
        <f>VLOOKUP($B3188,TrialDesign!$E$2:$I$1147,4,FALSE)</f>
        <v>CRWT153</v>
      </c>
      <c r="G3188" s="1">
        <v>41990</v>
      </c>
      <c r="H3188" s="1" t="str">
        <f>VLOOKUP(B3188,TrialDesign!$E$2:$J$1147,6,FALSE)</f>
        <v>None_8h</v>
      </c>
      <c r="K3188">
        <v>2</v>
      </c>
      <c r="M3188">
        <v>17</v>
      </c>
      <c r="N3188">
        <v>16</v>
      </c>
      <c r="W3188">
        <f>VLOOKUP(H3188&amp;"_"&amp;M3188+1,'Leaf lengths'!$J$6:$Q$104,VLOOKUP(F3188,'Leaf lengths'!$S$1:$T$6,2,FALSE),FALSE)</f>
        <v>220</v>
      </c>
      <c r="X3188">
        <f t="shared" si="232"/>
        <v>0</v>
      </c>
      <c r="Y3188">
        <f t="shared" si="231"/>
        <v>17</v>
      </c>
      <c r="Z3188" t="str">
        <f t="shared" si="230"/>
        <v/>
      </c>
      <c r="AD3188" t="str">
        <f t="shared" si="233"/>
        <v/>
      </c>
    </row>
    <row r="3189" spans="1:30" hidden="1" x14ac:dyDescent="0.3">
      <c r="A3189" t="s">
        <v>417</v>
      </c>
      <c r="B3189">
        <f t="shared" si="229"/>
        <v>400312</v>
      </c>
      <c r="C3189">
        <v>312</v>
      </c>
      <c r="D3189">
        <f>VLOOKUP($B3189,TrialDesign!$E$2:$I$1147,5,FALSE)</f>
        <v>8</v>
      </c>
      <c r="E3189" t="str">
        <f>VLOOKUP($B3189,TrialDesign!$E$2:$I$1147,3,FALSE)</f>
        <v>Nil</v>
      </c>
      <c r="F3189" t="str">
        <f>VLOOKUP($B3189,TrialDesign!$E$2:$I$1147,4,FALSE)</f>
        <v>CRWT153</v>
      </c>
      <c r="G3189" s="1">
        <v>41990</v>
      </c>
      <c r="H3189" s="1" t="str">
        <f>VLOOKUP(B3189,TrialDesign!$E$2:$J$1147,6,FALSE)</f>
        <v>None_8h</v>
      </c>
      <c r="K3189">
        <v>3</v>
      </c>
      <c r="M3189">
        <v>14</v>
      </c>
      <c r="N3189">
        <v>15</v>
      </c>
      <c r="R3189">
        <v>1</v>
      </c>
      <c r="W3189">
        <f>VLOOKUP(H3189&amp;"_"&amp;M3189+1,'Leaf lengths'!$J$6:$Q$104,VLOOKUP(F3189,'Leaf lengths'!$S$1:$T$6,2,FALSE),FALSE)</f>
        <v>220</v>
      </c>
      <c r="X3189">
        <f t="shared" si="232"/>
        <v>0</v>
      </c>
      <c r="Y3189">
        <f t="shared" si="231"/>
        <v>14</v>
      </c>
      <c r="Z3189" t="str">
        <f t="shared" si="230"/>
        <v/>
      </c>
      <c r="AD3189" t="str">
        <f t="shared" si="233"/>
        <v/>
      </c>
    </row>
    <row r="3190" spans="1:30" hidden="1" x14ac:dyDescent="0.3">
      <c r="A3190" t="s">
        <v>417</v>
      </c>
      <c r="B3190">
        <f t="shared" si="229"/>
        <v>400319</v>
      </c>
      <c r="C3190">
        <v>319</v>
      </c>
      <c r="D3190">
        <f>VLOOKUP($B3190,TrialDesign!$E$2:$I$1147,5,FALSE)</f>
        <v>8</v>
      </c>
      <c r="E3190" t="str">
        <f>VLOOKUP($B3190,TrialDesign!$E$2:$I$1147,3,FALSE)</f>
        <v>Nil</v>
      </c>
      <c r="F3190" t="str">
        <f>VLOOKUP($B3190,TrialDesign!$E$2:$I$1147,4,FALSE)</f>
        <v>CRWT153</v>
      </c>
      <c r="G3190" s="1">
        <v>41990</v>
      </c>
      <c r="H3190" s="1" t="str">
        <f>VLOOKUP(B3190,TrialDesign!$E$2:$J$1147,6,FALSE)</f>
        <v>None_8h</v>
      </c>
      <c r="J3190">
        <v>319</v>
      </c>
      <c r="K3190">
        <v>1</v>
      </c>
      <c r="M3190">
        <v>16</v>
      </c>
      <c r="N3190">
        <v>17</v>
      </c>
      <c r="W3190">
        <f>VLOOKUP(H3190&amp;"_"&amp;M3190+1,'Leaf lengths'!$J$6:$Q$104,VLOOKUP(F3190,'Leaf lengths'!$S$1:$T$6,2,FALSE),FALSE)</f>
        <v>220</v>
      </c>
      <c r="X3190">
        <f t="shared" si="232"/>
        <v>0</v>
      </c>
      <c r="Y3190">
        <f t="shared" si="231"/>
        <v>16</v>
      </c>
      <c r="Z3190" t="str">
        <f t="shared" si="230"/>
        <v/>
      </c>
      <c r="AD3190" t="str">
        <f t="shared" si="233"/>
        <v/>
      </c>
    </row>
    <row r="3191" spans="1:30" hidden="1" x14ac:dyDescent="0.3">
      <c r="A3191" t="s">
        <v>417</v>
      </c>
      <c r="B3191">
        <f t="shared" si="229"/>
        <v>400319</v>
      </c>
      <c r="C3191">
        <v>319</v>
      </c>
      <c r="D3191">
        <f>VLOOKUP($B3191,TrialDesign!$E$2:$I$1147,5,FALSE)</f>
        <v>8</v>
      </c>
      <c r="E3191" t="str">
        <f>VLOOKUP($B3191,TrialDesign!$E$2:$I$1147,3,FALSE)</f>
        <v>Nil</v>
      </c>
      <c r="F3191" t="str">
        <f>VLOOKUP($B3191,TrialDesign!$E$2:$I$1147,4,FALSE)</f>
        <v>CRWT153</v>
      </c>
      <c r="G3191" s="1">
        <v>41990</v>
      </c>
      <c r="H3191" s="1" t="str">
        <f>VLOOKUP(B3191,TrialDesign!$E$2:$J$1147,6,FALSE)</f>
        <v>None_8h</v>
      </c>
      <c r="K3191">
        <v>2</v>
      </c>
      <c r="M3191">
        <v>15</v>
      </c>
      <c r="N3191">
        <v>16</v>
      </c>
      <c r="R3191">
        <v>1</v>
      </c>
      <c r="W3191">
        <f>VLOOKUP(H3191&amp;"_"&amp;M3191+1,'Leaf lengths'!$J$6:$Q$104,VLOOKUP(F3191,'Leaf lengths'!$S$1:$T$6,2,FALSE),FALSE)</f>
        <v>220</v>
      </c>
      <c r="X3191">
        <f t="shared" si="232"/>
        <v>0</v>
      </c>
      <c r="Y3191">
        <f t="shared" si="231"/>
        <v>15</v>
      </c>
      <c r="Z3191" t="str">
        <f t="shared" si="230"/>
        <v/>
      </c>
      <c r="AD3191" t="str">
        <f t="shared" si="233"/>
        <v/>
      </c>
    </row>
    <row r="3192" spans="1:30" hidden="1" x14ac:dyDescent="0.3">
      <c r="A3192" t="s">
        <v>417</v>
      </c>
      <c r="B3192">
        <f t="shared" si="229"/>
        <v>400319</v>
      </c>
      <c r="C3192">
        <v>319</v>
      </c>
      <c r="D3192">
        <f>VLOOKUP($B3192,TrialDesign!$E$2:$I$1147,5,FALSE)</f>
        <v>8</v>
      </c>
      <c r="E3192" t="str">
        <f>VLOOKUP($B3192,TrialDesign!$E$2:$I$1147,3,FALSE)</f>
        <v>Nil</v>
      </c>
      <c r="F3192" t="str">
        <f>VLOOKUP($B3192,TrialDesign!$E$2:$I$1147,4,FALSE)</f>
        <v>CRWT153</v>
      </c>
      <c r="G3192" s="1">
        <v>41990</v>
      </c>
      <c r="H3192" s="1" t="str">
        <f>VLOOKUP(B3192,TrialDesign!$E$2:$J$1147,6,FALSE)</f>
        <v>None_8h</v>
      </c>
      <c r="K3192">
        <v>3</v>
      </c>
      <c r="M3192">
        <v>18</v>
      </c>
      <c r="N3192">
        <v>19</v>
      </c>
      <c r="W3192">
        <f>VLOOKUP(H3192&amp;"_"&amp;M3192+1,'Leaf lengths'!$J$6:$Q$104,VLOOKUP(F3192,'Leaf lengths'!$S$1:$T$6,2,FALSE),FALSE)</f>
        <v>220</v>
      </c>
      <c r="X3192">
        <f t="shared" si="232"/>
        <v>0</v>
      </c>
      <c r="Y3192">
        <f t="shared" si="231"/>
        <v>18</v>
      </c>
      <c r="Z3192" t="str">
        <f t="shared" si="230"/>
        <v/>
      </c>
      <c r="AD3192" t="str">
        <f t="shared" si="233"/>
        <v/>
      </c>
    </row>
    <row r="3193" spans="1:30" hidden="1" x14ac:dyDescent="0.3">
      <c r="A3193" t="s">
        <v>417</v>
      </c>
      <c r="B3193">
        <f t="shared" si="229"/>
        <v>400319</v>
      </c>
      <c r="C3193">
        <v>319</v>
      </c>
      <c r="D3193">
        <f>VLOOKUP($B3193,TrialDesign!$E$2:$I$1147,5,FALSE)</f>
        <v>8</v>
      </c>
      <c r="E3193" t="str">
        <f>VLOOKUP($B3193,TrialDesign!$E$2:$I$1147,3,FALSE)</f>
        <v>Nil</v>
      </c>
      <c r="F3193" t="str">
        <f>VLOOKUP($B3193,TrialDesign!$E$2:$I$1147,4,FALSE)</f>
        <v>CRWT153</v>
      </c>
      <c r="G3193" s="1">
        <v>41990</v>
      </c>
      <c r="H3193" s="1" t="str">
        <f>VLOOKUP(B3193,TrialDesign!$E$2:$J$1147,6,FALSE)</f>
        <v>None_8h</v>
      </c>
      <c r="K3193">
        <v>4</v>
      </c>
      <c r="M3193">
        <v>15</v>
      </c>
      <c r="W3193">
        <f>VLOOKUP(H3193&amp;"_"&amp;M3193+1,'Leaf lengths'!$J$6:$Q$104,VLOOKUP(F3193,'Leaf lengths'!$S$1:$T$6,2,FALSE),FALSE)</f>
        <v>220</v>
      </c>
      <c r="X3193">
        <f t="shared" si="232"/>
        <v>0</v>
      </c>
      <c r="Y3193">
        <f t="shared" si="231"/>
        <v>15</v>
      </c>
      <c r="Z3193" t="str">
        <f t="shared" si="230"/>
        <v/>
      </c>
      <c r="AD3193" t="str">
        <f t="shared" si="233"/>
        <v>FLN</v>
      </c>
    </row>
    <row r="3194" spans="1:30" hidden="1" x14ac:dyDescent="0.3">
      <c r="A3194" t="s">
        <v>417</v>
      </c>
      <c r="B3194">
        <f t="shared" si="229"/>
        <v>400319</v>
      </c>
      <c r="C3194">
        <v>319</v>
      </c>
      <c r="D3194">
        <f>VLOOKUP($B3194,TrialDesign!$E$2:$I$1147,5,FALSE)</f>
        <v>8</v>
      </c>
      <c r="E3194" t="str">
        <f>VLOOKUP($B3194,TrialDesign!$E$2:$I$1147,3,FALSE)</f>
        <v>Nil</v>
      </c>
      <c r="F3194" t="str">
        <f>VLOOKUP($B3194,TrialDesign!$E$2:$I$1147,4,FALSE)</f>
        <v>CRWT153</v>
      </c>
      <c r="G3194" s="1">
        <v>41990</v>
      </c>
      <c r="H3194" s="1" t="str">
        <f>VLOOKUP(B3194,TrialDesign!$E$2:$J$1147,6,FALSE)</f>
        <v>None_8h</v>
      </c>
      <c r="W3194" t="e">
        <f>VLOOKUP(H3194&amp;"_"&amp;M3194+1,'Leaf lengths'!$J$6:$Q$104,VLOOKUP(F3194,'Leaf lengths'!$S$1:$T$6,2,FALSE),FALSE)</f>
        <v>#N/A</v>
      </c>
      <c r="X3194">
        <f t="shared" si="232"/>
        <v>0</v>
      </c>
      <c r="Y3194">
        <f t="shared" si="231"/>
        <v>0</v>
      </c>
      <c r="Z3194" t="str">
        <f t="shared" si="230"/>
        <v/>
      </c>
      <c r="AD3194" t="str">
        <f t="shared" si="233"/>
        <v>FLN</v>
      </c>
    </row>
    <row r="3195" spans="1:30" hidden="1" x14ac:dyDescent="0.3">
      <c r="A3195" t="s">
        <v>417</v>
      </c>
      <c r="B3195">
        <f t="shared" si="229"/>
        <v>400321</v>
      </c>
      <c r="C3195">
        <v>321</v>
      </c>
      <c r="D3195">
        <f>VLOOKUP($B3195,TrialDesign!$E$2:$I$1147,5,FALSE)</f>
        <v>8</v>
      </c>
      <c r="E3195" t="str">
        <f>VLOOKUP($B3195,TrialDesign!$E$2:$I$1147,3,FALSE)</f>
        <v>Nil</v>
      </c>
      <c r="F3195" t="str">
        <f>VLOOKUP($B3195,TrialDesign!$E$2:$I$1147,4,FALSE)</f>
        <v>CRWT153</v>
      </c>
      <c r="G3195" s="1">
        <v>41990</v>
      </c>
      <c r="H3195" s="1" t="str">
        <f>VLOOKUP(B3195,TrialDesign!$E$2:$J$1147,6,FALSE)</f>
        <v>None_8h</v>
      </c>
      <c r="J3195">
        <v>321</v>
      </c>
      <c r="K3195">
        <v>1</v>
      </c>
      <c r="M3195">
        <v>16</v>
      </c>
      <c r="W3195">
        <f>VLOOKUP(H3195&amp;"_"&amp;M3195+1,'Leaf lengths'!$J$6:$Q$104,VLOOKUP(F3195,'Leaf lengths'!$S$1:$T$6,2,FALSE),FALSE)</f>
        <v>220</v>
      </c>
      <c r="X3195">
        <f t="shared" si="232"/>
        <v>0</v>
      </c>
      <c r="Y3195">
        <f t="shared" si="231"/>
        <v>16</v>
      </c>
      <c r="Z3195" t="str">
        <f t="shared" si="230"/>
        <v/>
      </c>
      <c r="AD3195" t="str">
        <f t="shared" si="233"/>
        <v>FLN</v>
      </c>
    </row>
    <row r="3196" spans="1:30" hidden="1" x14ac:dyDescent="0.3">
      <c r="A3196" t="s">
        <v>417</v>
      </c>
      <c r="B3196">
        <f t="shared" si="229"/>
        <v>400321</v>
      </c>
      <c r="C3196">
        <v>321</v>
      </c>
      <c r="D3196">
        <f>VLOOKUP($B3196,TrialDesign!$E$2:$I$1147,5,FALSE)</f>
        <v>8</v>
      </c>
      <c r="E3196" t="str">
        <f>VLOOKUP($B3196,TrialDesign!$E$2:$I$1147,3,FALSE)</f>
        <v>Nil</v>
      </c>
      <c r="F3196" t="str">
        <f>VLOOKUP($B3196,TrialDesign!$E$2:$I$1147,4,FALSE)</f>
        <v>CRWT153</v>
      </c>
      <c r="G3196" s="1">
        <v>41990</v>
      </c>
      <c r="H3196" s="1" t="str">
        <f>VLOOKUP(B3196,TrialDesign!$E$2:$J$1147,6,FALSE)</f>
        <v>None_8h</v>
      </c>
      <c r="K3196">
        <v>2</v>
      </c>
      <c r="M3196">
        <v>16</v>
      </c>
      <c r="W3196">
        <f>VLOOKUP(H3196&amp;"_"&amp;M3196+1,'Leaf lengths'!$J$6:$Q$104,VLOOKUP(F3196,'Leaf lengths'!$S$1:$T$6,2,FALSE),FALSE)</f>
        <v>220</v>
      </c>
      <c r="X3196">
        <f t="shared" si="232"/>
        <v>0</v>
      </c>
      <c r="Y3196">
        <f t="shared" si="231"/>
        <v>16</v>
      </c>
      <c r="Z3196" t="str">
        <f t="shared" si="230"/>
        <v/>
      </c>
      <c r="AD3196" t="str">
        <f t="shared" si="233"/>
        <v>FLN</v>
      </c>
    </row>
    <row r="3197" spans="1:30" hidden="1" x14ac:dyDescent="0.3">
      <c r="A3197" t="s">
        <v>417</v>
      </c>
      <c r="B3197">
        <f t="shared" si="229"/>
        <v>400321</v>
      </c>
      <c r="C3197">
        <v>321</v>
      </c>
      <c r="D3197">
        <f>VLOOKUP($B3197,TrialDesign!$E$2:$I$1147,5,FALSE)</f>
        <v>8</v>
      </c>
      <c r="E3197" t="str">
        <f>VLOOKUP($B3197,TrialDesign!$E$2:$I$1147,3,FALSE)</f>
        <v>Nil</v>
      </c>
      <c r="F3197" t="str">
        <f>VLOOKUP($B3197,TrialDesign!$E$2:$I$1147,4,FALSE)</f>
        <v>CRWT153</v>
      </c>
      <c r="G3197" s="1">
        <v>41990</v>
      </c>
      <c r="H3197" s="1" t="str">
        <f>VLOOKUP(B3197,TrialDesign!$E$2:$J$1147,6,FALSE)</f>
        <v>None_8h</v>
      </c>
      <c r="K3197">
        <v>3</v>
      </c>
      <c r="M3197">
        <v>16</v>
      </c>
      <c r="W3197">
        <f>VLOOKUP(H3197&amp;"_"&amp;M3197+1,'Leaf lengths'!$J$6:$Q$104,VLOOKUP(F3197,'Leaf lengths'!$S$1:$T$6,2,FALSE),FALSE)</f>
        <v>220</v>
      </c>
      <c r="X3197">
        <f t="shared" si="232"/>
        <v>0</v>
      </c>
      <c r="Y3197">
        <f t="shared" si="231"/>
        <v>16</v>
      </c>
      <c r="Z3197" t="str">
        <f t="shared" si="230"/>
        <v/>
      </c>
      <c r="AD3197" t="str">
        <f t="shared" si="233"/>
        <v>FLN</v>
      </c>
    </row>
    <row r="3198" spans="1:30" hidden="1" x14ac:dyDescent="0.3">
      <c r="A3198" t="s">
        <v>417</v>
      </c>
      <c r="B3198">
        <f t="shared" si="229"/>
        <v>400321</v>
      </c>
      <c r="C3198">
        <v>321</v>
      </c>
      <c r="D3198">
        <f>VLOOKUP($B3198,TrialDesign!$E$2:$I$1147,5,FALSE)</f>
        <v>8</v>
      </c>
      <c r="E3198" t="str">
        <f>VLOOKUP($B3198,TrialDesign!$E$2:$I$1147,3,FALSE)</f>
        <v>Nil</v>
      </c>
      <c r="F3198" t="str">
        <f>VLOOKUP($B3198,TrialDesign!$E$2:$I$1147,4,FALSE)</f>
        <v>CRWT153</v>
      </c>
      <c r="G3198" s="1">
        <v>41990</v>
      </c>
      <c r="H3198" s="1" t="str">
        <f>VLOOKUP(B3198,TrialDesign!$E$2:$J$1147,6,FALSE)</f>
        <v>None_8h</v>
      </c>
      <c r="K3198">
        <v>4</v>
      </c>
      <c r="M3198">
        <v>12</v>
      </c>
      <c r="N3198">
        <v>13</v>
      </c>
      <c r="R3198">
        <v>3</v>
      </c>
      <c r="W3198">
        <f>VLOOKUP(H3198&amp;"_"&amp;M3198+1,'Leaf lengths'!$J$6:$Q$104,VLOOKUP(F3198,'Leaf lengths'!$S$1:$T$6,2,FALSE),FALSE)</f>
        <v>261.39999999999998</v>
      </c>
      <c r="X3198">
        <f t="shared" si="232"/>
        <v>0</v>
      </c>
      <c r="Y3198">
        <f t="shared" si="231"/>
        <v>12</v>
      </c>
      <c r="Z3198" t="str">
        <f t="shared" si="230"/>
        <v/>
      </c>
      <c r="AD3198" t="str">
        <f t="shared" si="233"/>
        <v/>
      </c>
    </row>
    <row r="3199" spans="1:30" hidden="1" x14ac:dyDescent="0.3">
      <c r="A3199" t="s">
        <v>417</v>
      </c>
      <c r="B3199">
        <f t="shared" si="229"/>
        <v>400328</v>
      </c>
      <c r="C3199">
        <v>328</v>
      </c>
      <c r="D3199">
        <f>VLOOKUP($B3199,TrialDesign!$E$2:$I$1147,5,FALSE)</f>
        <v>8</v>
      </c>
      <c r="E3199" t="str">
        <f>VLOOKUP($B3199,TrialDesign!$E$2:$I$1147,3,FALSE)</f>
        <v>Nil</v>
      </c>
      <c r="F3199" t="str">
        <f>VLOOKUP($B3199,TrialDesign!$E$2:$I$1147,4,FALSE)</f>
        <v>CRWT153</v>
      </c>
      <c r="G3199" s="1">
        <v>41990</v>
      </c>
      <c r="H3199" s="1" t="str">
        <f>VLOOKUP(B3199,TrialDesign!$E$2:$J$1147,6,FALSE)</f>
        <v>None_8h</v>
      </c>
      <c r="J3199">
        <v>328</v>
      </c>
      <c r="K3199">
        <v>1</v>
      </c>
      <c r="M3199">
        <v>17</v>
      </c>
      <c r="W3199">
        <f>VLOOKUP(H3199&amp;"_"&amp;M3199+1,'Leaf lengths'!$J$6:$Q$104,VLOOKUP(F3199,'Leaf lengths'!$S$1:$T$6,2,FALSE),FALSE)</f>
        <v>220</v>
      </c>
      <c r="X3199">
        <f t="shared" si="232"/>
        <v>0</v>
      </c>
      <c r="Y3199">
        <f t="shared" si="231"/>
        <v>17</v>
      </c>
      <c r="Z3199" t="str">
        <f t="shared" si="230"/>
        <v/>
      </c>
      <c r="AD3199" t="str">
        <f t="shared" si="233"/>
        <v>FLN</v>
      </c>
    </row>
    <row r="3200" spans="1:30" hidden="1" x14ac:dyDescent="0.3">
      <c r="A3200" t="s">
        <v>417</v>
      </c>
      <c r="B3200">
        <f t="shared" si="229"/>
        <v>400328</v>
      </c>
      <c r="C3200">
        <v>328</v>
      </c>
      <c r="D3200">
        <f>VLOOKUP($B3200,TrialDesign!$E$2:$I$1147,5,FALSE)</f>
        <v>8</v>
      </c>
      <c r="E3200" t="str">
        <f>VLOOKUP($B3200,TrialDesign!$E$2:$I$1147,3,FALSE)</f>
        <v>Nil</v>
      </c>
      <c r="F3200" t="str">
        <f>VLOOKUP($B3200,TrialDesign!$E$2:$I$1147,4,FALSE)</f>
        <v>CRWT153</v>
      </c>
      <c r="G3200" s="1">
        <v>41990</v>
      </c>
      <c r="H3200" s="1" t="str">
        <f>VLOOKUP(B3200,TrialDesign!$E$2:$J$1147,6,FALSE)</f>
        <v>None_8h</v>
      </c>
      <c r="K3200">
        <v>2</v>
      </c>
      <c r="M3200">
        <v>17</v>
      </c>
      <c r="N3200">
        <v>18</v>
      </c>
      <c r="W3200">
        <f>VLOOKUP(H3200&amp;"_"&amp;M3200+1,'Leaf lengths'!$J$6:$Q$104,VLOOKUP(F3200,'Leaf lengths'!$S$1:$T$6,2,FALSE),FALSE)</f>
        <v>220</v>
      </c>
      <c r="X3200">
        <f t="shared" si="232"/>
        <v>0</v>
      </c>
      <c r="Y3200">
        <f t="shared" si="231"/>
        <v>17</v>
      </c>
      <c r="Z3200" t="str">
        <f t="shared" si="230"/>
        <v/>
      </c>
      <c r="AD3200" t="str">
        <f t="shared" si="233"/>
        <v/>
      </c>
    </row>
    <row r="3201" spans="1:30" hidden="1" x14ac:dyDescent="0.3">
      <c r="A3201" t="s">
        <v>417</v>
      </c>
      <c r="B3201">
        <f t="shared" si="229"/>
        <v>400328</v>
      </c>
      <c r="C3201">
        <v>328</v>
      </c>
      <c r="D3201">
        <f>VLOOKUP($B3201,TrialDesign!$E$2:$I$1147,5,FALSE)</f>
        <v>8</v>
      </c>
      <c r="E3201" t="str">
        <f>VLOOKUP($B3201,TrialDesign!$E$2:$I$1147,3,FALSE)</f>
        <v>Nil</v>
      </c>
      <c r="F3201" t="str">
        <f>VLOOKUP($B3201,TrialDesign!$E$2:$I$1147,4,FALSE)</f>
        <v>CRWT153</v>
      </c>
      <c r="G3201" s="1">
        <v>41990</v>
      </c>
      <c r="H3201" s="1" t="str">
        <f>VLOOKUP(B3201,TrialDesign!$E$2:$J$1147,6,FALSE)</f>
        <v>None_8h</v>
      </c>
      <c r="K3201">
        <v>3</v>
      </c>
      <c r="M3201">
        <v>14</v>
      </c>
      <c r="N3201">
        <v>15</v>
      </c>
      <c r="R3201">
        <v>2</v>
      </c>
      <c r="W3201">
        <f>VLOOKUP(H3201&amp;"_"&amp;M3201+1,'Leaf lengths'!$J$6:$Q$104,VLOOKUP(F3201,'Leaf lengths'!$S$1:$T$6,2,FALSE),FALSE)</f>
        <v>220</v>
      </c>
      <c r="X3201">
        <f t="shared" si="232"/>
        <v>0</v>
      </c>
      <c r="Y3201">
        <f t="shared" si="231"/>
        <v>14</v>
      </c>
      <c r="Z3201" t="str">
        <f t="shared" si="230"/>
        <v/>
      </c>
      <c r="AD3201" t="str">
        <f t="shared" si="233"/>
        <v/>
      </c>
    </row>
    <row r="3202" spans="1:30" hidden="1" x14ac:dyDescent="0.3">
      <c r="A3202" t="s">
        <v>417</v>
      </c>
      <c r="B3202">
        <f t="shared" si="229"/>
        <v>400338</v>
      </c>
      <c r="C3202">
        <v>338</v>
      </c>
      <c r="D3202">
        <f>VLOOKUP($B3202,TrialDesign!$E$2:$I$1147,5,FALSE)</f>
        <v>8</v>
      </c>
      <c r="E3202" t="str">
        <f>VLOOKUP($B3202,TrialDesign!$E$2:$I$1147,3,FALSE)</f>
        <v>Nil</v>
      </c>
      <c r="F3202" t="str">
        <f>VLOOKUP($B3202,TrialDesign!$E$2:$I$1147,4,FALSE)</f>
        <v>CRWT153</v>
      </c>
      <c r="G3202" s="1">
        <v>41990</v>
      </c>
      <c r="H3202" s="1" t="str">
        <f>VLOOKUP(B3202,TrialDesign!$E$2:$J$1147,6,FALSE)</f>
        <v>None_8h</v>
      </c>
      <c r="J3202">
        <v>338</v>
      </c>
      <c r="K3202">
        <v>1</v>
      </c>
      <c r="M3202">
        <v>18</v>
      </c>
      <c r="N3202">
        <v>19</v>
      </c>
      <c r="W3202">
        <f>VLOOKUP(H3202&amp;"_"&amp;M3202+1,'Leaf lengths'!$J$6:$Q$104,VLOOKUP(F3202,'Leaf lengths'!$S$1:$T$6,2,FALSE),FALSE)</f>
        <v>220</v>
      </c>
      <c r="X3202">
        <f t="shared" si="232"/>
        <v>0</v>
      </c>
      <c r="Y3202">
        <f t="shared" si="231"/>
        <v>18</v>
      </c>
      <c r="Z3202" t="str">
        <f t="shared" si="230"/>
        <v/>
      </c>
      <c r="AD3202" t="str">
        <f t="shared" si="233"/>
        <v/>
      </c>
    </row>
    <row r="3203" spans="1:30" hidden="1" x14ac:dyDescent="0.3">
      <c r="A3203" t="s">
        <v>417</v>
      </c>
      <c r="B3203">
        <f t="shared" si="229"/>
        <v>400338</v>
      </c>
      <c r="C3203">
        <v>338</v>
      </c>
      <c r="D3203">
        <f>VLOOKUP($B3203,TrialDesign!$E$2:$I$1147,5,FALSE)</f>
        <v>8</v>
      </c>
      <c r="E3203" t="str">
        <f>VLOOKUP($B3203,TrialDesign!$E$2:$I$1147,3,FALSE)</f>
        <v>Nil</v>
      </c>
      <c r="F3203" t="str">
        <f>VLOOKUP($B3203,TrialDesign!$E$2:$I$1147,4,FALSE)</f>
        <v>CRWT153</v>
      </c>
      <c r="G3203" s="1">
        <v>41990</v>
      </c>
      <c r="H3203" s="1" t="str">
        <f>VLOOKUP(B3203,TrialDesign!$E$2:$J$1147,6,FALSE)</f>
        <v>None_8h</v>
      </c>
      <c r="K3203">
        <v>2</v>
      </c>
      <c r="M3203">
        <v>16</v>
      </c>
      <c r="N3203">
        <v>17</v>
      </c>
      <c r="W3203">
        <f>VLOOKUP(H3203&amp;"_"&amp;M3203+1,'Leaf lengths'!$J$6:$Q$104,VLOOKUP(F3203,'Leaf lengths'!$S$1:$T$6,2,FALSE),FALSE)</f>
        <v>220</v>
      </c>
      <c r="X3203">
        <f t="shared" si="232"/>
        <v>0</v>
      </c>
      <c r="Y3203">
        <f t="shared" si="231"/>
        <v>16</v>
      </c>
      <c r="Z3203" t="str">
        <f t="shared" si="230"/>
        <v/>
      </c>
      <c r="AD3203" t="str">
        <f t="shared" si="233"/>
        <v/>
      </c>
    </row>
    <row r="3204" spans="1:30" hidden="1" x14ac:dyDescent="0.3">
      <c r="A3204" t="s">
        <v>417</v>
      </c>
      <c r="B3204">
        <f t="shared" si="229"/>
        <v>400338</v>
      </c>
      <c r="C3204">
        <v>338</v>
      </c>
      <c r="D3204">
        <f>VLOOKUP($B3204,TrialDesign!$E$2:$I$1147,5,FALSE)</f>
        <v>8</v>
      </c>
      <c r="E3204" t="str">
        <f>VLOOKUP($B3204,TrialDesign!$E$2:$I$1147,3,FALSE)</f>
        <v>Nil</v>
      </c>
      <c r="F3204" t="str">
        <f>VLOOKUP($B3204,TrialDesign!$E$2:$I$1147,4,FALSE)</f>
        <v>CRWT153</v>
      </c>
      <c r="G3204" s="1">
        <v>41990</v>
      </c>
      <c r="H3204" s="1" t="str">
        <f>VLOOKUP(B3204,TrialDesign!$E$2:$J$1147,6,FALSE)</f>
        <v>None_8h</v>
      </c>
      <c r="K3204">
        <v>3</v>
      </c>
      <c r="M3204">
        <v>15</v>
      </c>
      <c r="N3204">
        <v>16</v>
      </c>
      <c r="W3204">
        <f>VLOOKUP(H3204&amp;"_"&amp;M3204+1,'Leaf lengths'!$J$6:$Q$104,VLOOKUP(F3204,'Leaf lengths'!$S$1:$T$6,2,FALSE),FALSE)</f>
        <v>220</v>
      </c>
      <c r="X3204">
        <f t="shared" si="232"/>
        <v>0</v>
      </c>
      <c r="Y3204">
        <f t="shared" si="231"/>
        <v>15</v>
      </c>
      <c r="Z3204" t="str">
        <f t="shared" si="230"/>
        <v/>
      </c>
      <c r="AD3204" t="str">
        <f t="shared" si="233"/>
        <v/>
      </c>
    </row>
    <row r="3205" spans="1:30" hidden="1" x14ac:dyDescent="0.3">
      <c r="A3205" t="s">
        <v>417</v>
      </c>
      <c r="B3205">
        <f t="shared" si="229"/>
        <v>400338</v>
      </c>
      <c r="C3205">
        <v>338</v>
      </c>
      <c r="D3205">
        <f>VLOOKUP($B3205,TrialDesign!$E$2:$I$1147,5,FALSE)</f>
        <v>8</v>
      </c>
      <c r="E3205" t="str">
        <f>VLOOKUP($B3205,TrialDesign!$E$2:$I$1147,3,FALSE)</f>
        <v>Nil</v>
      </c>
      <c r="F3205" t="str">
        <f>VLOOKUP($B3205,TrialDesign!$E$2:$I$1147,4,FALSE)</f>
        <v>CRWT153</v>
      </c>
      <c r="G3205" s="1">
        <v>41990</v>
      </c>
      <c r="H3205" s="1" t="str">
        <f>VLOOKUP(B3205,TrialDesign!$E$2:$J$1147,6,FALSE)</f>
        <v>None_8h</v>
      </c>
      <c r="K3205">
        <v>4</v>
      </c>
      <c r="M3205">
        <v>16</v>
      </c>
      <c r="N3205">
        <v>17</v>
      </c>
      <c r="W3205">
        <f>VLOOKUP(H3205&amp;"_"&amp;M3205+1,'Leaf lengths'!$J$6:$Q$104,VLOOKUP(F3205,'Leaf lengths'!$S$1:$T$6,2,FALSE),FALSE)</f>
        <v>220</v>
      </c>
      <c r="X3205">
        <f t="shared" si="232"/>
        <v>0</v>
      </c>
      <c r="Y3205">
        <f t="shared" si="231"/>
        <v>16</v>
      </c>
      <c r="Z3205" t="str">
        <f t="shared" si="230"/>
        <v/>
      </c>
      <c r="AD3205" t="str">
        <f t="shared" si="233"/>
        <v/>
      </c>
    </row>
    <row r="3206" spans="1:30" hidden="1" x14ac:dyDescent="0.3">
      <c r="A3206" t="s">
        <v>417</v>
      </c>
      <c r="B3206">
        <f t="shared" si="229"/>
        <v>400343</v>
      </c>
      <c r="C3206">
        <v>343</v>
      </c>
      <c r="D3206">
        <f>VLOOKUP($B3206,TrialDesign!$E$2:$I$1147,5,FALSE)</f>
        <v>8</v>
      </c>
      <c r="E3206" t="str">
        <f>VLOOKUP($B3206,TrialDesign!$E$2:$I$1147,3,FALSE)</f>
        <v>Nil</v>
      </c>
      <c r="F3206" t="str">
        <f>VLOOKUP($B3206,TrialDesign!$E$2:$I$1147,4,FALSE)</f>
        <v>CRWT153</v>
      </c>
      <c r="G3206" s="1">
        <v>41990</v>
      </c>
      <c r="H3206" s="1" t="str">
        <f>VLOOKUP(B3206,TrialDesign!$E$2:$J$1147,6,FALSE)</f>
        <v>None_8h</v>
      </c>
      <c r="J3206" t="s">
        <v>327</v>
      </c>
      <c r="K3206">
        <v>1</v>
      </c>
      <c r="M3206">
        <v>16</v>
      </c>
      <c r="N3206">
        <v>17</v>
      </c>
      <c r="W3206">
        <f>VLOOKUP(H3206&amp;"_"&amp;M3206+1,'Leaf lengths'!$J$6:$Q$104,VLOOKUP(F3206,'Leaf lengths'!$S$1:$T$6,2,FALSE),FALSE)</f>
        <v>220</v>
      </c>
      <c r="X3206">
        <f t="shared" si="232"/>
        <v>0</v>
      </c>
      <c r="Y3206">
        <f t="shared" si="231"/>
        <v>16</v>
      </c>
      <c r="Z3206" t="str">
        <f t="shared" si="230"/>
        <v/>
      </c>
      <c r="AD3206" t="str">
        <f t="shared" si="233"/>
        <v/>
      </c>
    </row>
    <row r="3207" spans="1:30" hidden="1" x14ac:dyDescent="0.3">
      <c r="A3207" t="s">
        <v>417</v>
      </c>
      <c r="B3207">
        <f t="shared" si="229"/>
        <v>400343</v>
      </c>
      <c r="C3207">
        <v>343</v>
      </c>
      <c r="D3207">
        <f>VLOOKUP($B3207,TrialDesign!$E$2:$I$1147,5,FALSE)</f>
        <v>8</v>
      </c>
      <c r="E3207" t="str">
        <f>VLOOKUP($B3207,TrialDesign!$E$2:$I$1147,3,FALSE)</f>
        <v>Nil</v>
      </c>
      <c r="F3207" t="str">
        <f>VLOOKUP($B3207,TrialDesign!$E$2:$I$1147,4,FALSE)</f>
        <v>CRWT153</v>
      </c>
      <c r="G3207" s="1">
        <v>41990</v>
      </c>
      <c r="H3207" s="1" t="str">
        <f>VLOOKUP(B3207,TrialDesign!$E$2:$J$1147,6,FALSE)</f>
        <v>None_8h</v>
      </c>
      <c r="K3207">
        <v>2</v>
      </c>
      <c r="M3207">
        <v>14</v>
      </c>
      <c r="W3207">
        <f>VLOOKUP(H3207&amp;"_"&amp;M3207+1,'Leaf lengths'!$J$6:$Q$104,VLOOKUP(F3207,'Leaf lengths'!$S$1:$T$6,2,FALSE),FALSE)</f>
        <v>220</v>
      </c>
      <c r="X3207">
        <f t="shared" si="232"/>
        <v>0</v>
      </c>
      <c r="Y3207">
        <f t="shared" si="231"/>
        <v>14</v>
      </c>
      <c r="Z3207" t="str">
        <f t="shared" si="230"/>
        <v/>
      </c>
      <c r="AD3207" t="str">
        <f t="shared" si="233"/>
        <v>FLN</v>
      </c>
    </row>
    <row r="3208" spans="1:30" hidden="1" x14ac:dyDescent="0.3">
      <c r="A3208" t="s">
        <v>417</v>
      </c>
      <c r="B3208">
        <f t="shared" si="229"/>
        <v>400343</v>
      </c>
      <c r="C3208">
        <v>343</v>
      </c>
      <c r="D3208">
        <f>VLOOKUP($B3208,TrialDesign!$E$2:$I$1147,5,FALSE)</f>
        <v>8</v>
      </c>
      <c r="E3208" t="str">
        <f>VLOOKUP($B3208,TrialDesign!$E$2:$I$1147,3,FALSE)</f>
        <v>Nil</v>
      </c>
      <c r="F3208" t="str">
        <f>VLOOKUP($B3208,TrialDesign!$E$2:$I$1147,4,FALSE)</f>
        <v>CRWT153</v>
      </c>
      <c r="G3208" s="1">
        <v>41990</v>
      </c>
      <c r="H3208" s="1" t="str">
        <f>VLOOKUP(B3208,TrialDesign!$E$2:$J$1147,6,FALSE)</f>
        <v>None_8h</v>
      </c>
      <c r="K3208">
        <v>3</v>
      </c>
      <c r="M3208">
        <v>18</v>
      </c>
      <c r="N3208">
        <v>19</v>
      </c>
      <c r="W3208">
        <f>VLOOKUP(H3208&amp;"_"&amp;M3208+1,'Leaf lengths'!$J$6:$Q$104,VLOOKUP(F3208,'Leaf lengths'!$S$1:$T$6,2,FALSE),FALSE)</f>
        <v>220</v>
      </c>
      <c r="X3208">
        <f t="shared" si="232"/>
        <v>0</v>
      </c>
      <c r="Y3208">
        <f t="shared" si="231"/>
        <v>18</v>
      </c>
      <c r="Z3208" t="str">
        <f t="shared" si="230"/>
        <v/>
      </c>
      <c r="AD3208" t="str">
        <f t="shared" si="233"/>
        <v/>
      </c>
    </row>
    <row r="3209" spans="1:30" hidden="1" x14ac:dyDescent="0.3">
      <c r="A3209" t="s">
        <v>417</v>
      </c>
      <c r="B3209">
        <f t="shared" si="229"/>
        <v>400343</v>
      </c>
      <c r="C3209">
        <v>343</v>
      </c>
      <c r="D3209">
        <f>VLOOKUP($B3209,TrialDesign!$E$2:$I$1147,5,FALSE)</f>
        <v>8</v>
      </c>
      <c r="E3209" t="str">
        <f>VLOOKUP($B3209,TrialDesign!$E$2:$I$1147,3,FALSE)</f>
        <v>Nil</v>
      </c>
      <c r="F3209" t="str">
        <f>VLOOKUP($B3209,TrialDesign!$E$2:$I$1147,4,FALSE)</f>
        <v>CRWT153</v>
      </c>
      <c r="G3209" s="1">
        <v>41990</v>
      </c>
      <c r="H3209" s="1" t="str">
        <f>VLOOKUP(B3209,TrialDesign!$E$2:$J$1147,6,FALSE)</f>
        <v>None_8h</v>
      </c>
      <c r="K3209">
        <v>4</v>
      </c>
      <c r="M3209">
        <v>18</v>
      </c>
      <c r="W3209">
        <f>VLOOKUP(H3209&amp;"_"&amp;M3209+1,'Leaf lengths'!$J$6:$Q$104,VLOOKUP(F3209,'Leaf lengths'!$S$1:$T$6,2,FALSE),FALSE)</f>
        <v>220</v>
      </c>
      <c r="X3209">
        <f t="shared" si="232"/>
        <v>0</v>
      </c>
      <c r="Y3209">
        <f t="shared" si="231"/>
        <v>18</v>
      </c>
      <c r="Z3209" t="str">
        <f t="shared" si="230"/>
        <v/>
      </c>
      <c r="AD3209" t="str">
        <f t="shared" si="233"/>
        <v>FLN</v>
      </c>
    </row>
    <row r="3210" spans="1:30" hidden="1" x14ac:dyDescent="0.3">
      <c r="A3210" t="s">
        <v>417</v>
      </c>
      <c r="B3210">
        <f t="shared" si="229"/>
        <v>400347</v>
      </c>
      <c r="C3210">
        <v>347</v>
      </c>
      <c r="D3210">
        <f>VLOOKUP($B3210,TrialDesign!$E$2:$I$1147,5,FALSE)</f>
        <v>8</v>
      </c>
      <c r="E3210" t="str">
        <f>VLOOKUP($B3210,TrialDesign!$E$2:$I$1147,3,FALSE)</f>
        <v>Nil</v>
      </c>
      <c r="F3210" t="str">
        <f>VLOOKUP($B3210,TrialDesign!$E$2:$I$1147,4,FALSE)</f>
        <v>CRWT153</v>
      </c>
      <c r="G3210" s="1">
        <v>41990</v>
      </c>
      <c r="H3210" s="1" t="str">
        <f>VLOOKUP(B3210,TrialDesign!$E$2:$J$1147,6,FALSE)</f>
        <v>None_8h</v>
      </c>
      <c r="J3210">
        <v>347</v>
      </c>
      <c r="K3210">
        <v>1</v>
      </c>
      <c r="M3210">
        <v>16</v>
      </c>
      <c r="N3210">
        <v>17</v>
      </c>
      <c r="W3210">
        <f>VLOOKUP(H3210&amp;"_"&amp;M3210+1,'Leaf lengths'!$J$6:$Q$104,VLOOKUP(F3210,'Leaf lengths'!$S$1:$T$6,2,FALSE),FALSE)</f>
        <v>220</v>
      </c>
      <c r="X3210">
        <f t="shared" si="232"/>
        <v>0</v>
      </c>
      <c r="Y3210">
        <f t="shared" si="231"/>
        <v>16</v>
      </c>
      <c r="Z3210" t="str">
        <f t="shared" si="230"/>
        <v/>
      </c>
      <c r="AD3210" t="str">
        <f t="shared" si="233"/>
        <v/>
      </c>
    </row>
    <row r="3211" spans="1:30" hidden="1" x14ac:dyDescent="0.3">
      <c r="A3211" t="s">
        <v>417</v>
      </c>
      <c r="B3211">
        <f t="shared" si="229"/>
        <v>400347</v>
      </c>
      <c r="C3211">
        <v>347</v>
      </c>
      <c r="D3211">
        <f>VLOOKUP($B3211,TrialDesign!$E$2:$I$1147,5,FALSE)</f>
        <v>8</v>
      </c>
      <c r="E3211" t="str">
        <f>VLOOKUP($B3211,TrialDesign!$E$2:$I$1147,3,FALSE)</f>
        <v>Nil</v>
      </c>
      <c r="F3211" t="str">
        <f>VLOOKUP($B3211,TrialDesign!$E$2:$I$1147,4,FALSE)</f>
        <v>CRWT153</v>
      </c>
      <c r="G3211" s="1">
        <v>41990</v>
      </c>
      <c r="H3211" s="1" t="str">
        <f>VLOOKUP(B3211,TrialDesign!$E$2:$J$1147,6,FALSE)</f>
        <v>None_8h</v>
      </c>
      <c r="K3211">
        <v>2</v>
      </c>
      <c r="M3211">
        <v>14</v>
      </c>
      <c r="W3211">
        <f>VLOOKUP(H3211&amp;"_"&amp;M3211+1,'Leaf lengths'!$J$6:$Q$104,VLOOKUP(F3211,'Leaf lengths'!$S$1:$T$6,2,FALSE),FALSE)</f>
        <v>220</v>
      </c>
      <c r="X3211">
        <f t="shared" si="232"/>
        <v>0</v>
      </c>
      <c r="Y3211">
        <f t="shared" si="231"/>
        <v>14</v>
      </c>
      <c r="Z3211" t="str">
        <f t="shared" si="230"/>
        <v/>
      </c>
      <c r="AD3211" t="str">
        <f t="shared" si="233"/>
        <v>FLN</v>
      </c>
    </row>
    <row r="3212" spans="1:30" hidden="1" x14ac:dyDescent="0.3">
      <c r="A3212" t="s">
        <v>417</v>
      </c>
      <c r="B3212">
        <f t="shared" si="229"/>
        <v>400347</v>
      </c>
      <c r="C3212">
        <v>347</v>
      </c>
      <c r="D3212">
        <f>VLOOKUP($B3212,TrialDesign!$E$2:$I$1147,5,FALSE)</f>
        <v>8</v>
      </c>
      <c r="E3212" t="str">
        <f>VLOOKUP($B3212,TrialDesign!$E$2:$I$1147,3,FALSE)</f>
        <v>Nil</v>
      </c>
      <c r="F3212" t="str">
        <f>VLOOKUP($B3212,TrialDesign!$E$2:$I$1147,4,FALSE)</f>
        <v>CRWT153</v>
      </c>
      <c r="G3212" s="1">
        <v>41990</v>
      </c>
      <c r="H3212" s="1" t="str">
        <f>VLOOKUP(B3212,TrialDesign!$E$2:$J$1147,6,FALSE)</f>
        <v>None_8h</v>
      </c>
      <c r="K3212">
        <v>3</v>
      </c>
      <c r="M3212">
        <v>15</v>
      </c>
      <c r="N3212">
        <v>16</v>
      </c>
      <c r="W3212">
        <f>VLOOKUP(H3212&amp;"_"&amp;M3212+1,'Leaf lengths'!$J$6:$Q$104,VLOOKUP(F3212,'Leaf lengths'!$S$1:$T$6,2,FALSE),FALSE)</f>
        <v>220</v>
      </c>
      <c r="X3212">
        <f t="shared" si="232"/>
        <v>0</v>
      </c>
      <c r="Y3212">
        <f t="shared" si="231"/>
        <v>15</v>
      </c>
      <c r="Z3212" t="str">
        <f t="shared" si="230"/>
        <v/>
      </c>
      <c r="AD3212" t="str">
        <f t="shared" si="233"/>
        <v/>
      </c>
    </row>
    <row r="3213" spans="1:30" hidden="1" x14ac:dyDescent="0.3">
      <c r="A3213" t="s">
        <v>417</v>
      </c>
      <c r="B3213">
        <f t="shared" si="229"/>
        <v>400349</v>
      </c>
      <c r="C3213">
        <v>349</v>
      </c>
      <c r="D3213">
        <f>VLOOKUP($B3213,TrialDesign!$E$2:$I$1147,5,FALSE)</f>
        <v>8</v>
      </c>
      <c r="E3213" t="str">
        <f>VLOOKUP($B3213,TrialDesign!$E$2:$I$1147,3,FALSE)</f>
        <v>Nil</v>
      </c>
      <c r="F3213" t="str">
        <f>VLOOKUP($B3213,TrialDesign!$E$2:$I$1147,4,FALSE)</f>
        <v>CRWT153</v>
      </c>
      <c r="G3213" s="1">
        <v>41990</v>
      </c>
      <c r="H3213" s="1" t="str">
        <f>VLOOKUP(B3213,TrialDesign!$E$2:$J$1147,6,FALSE)</f>
        <v>None_8h</v>
      </c>
      <c r="J3213">
        <v>349</v>
      </c>
      <c r="K3213">
        <v>1</v>
      </c>
      <c r="M3213">
        <v>13</v>
      </c>
      <c r="N3213">
        <v>14</v>
      </c>
      <c r="R3213">
        <v>2</v>
      </c>
      <c r="W3213">
        <f>VLOOKUP(H3213&amp;"_"&amp;M3213+1,'Leaf lengths'!$J$6:$Q$104,VLOOKUP(F3213,'Leaf lengths'!$S$1:$T$6,2,FALSE),FALSE)</f>
        <v>220</v>
      </c>
      <c r="X3213">
        <f t="shared" si="232"/>
        <v>0</v>
      </c>
      <c r="Y3213">
        <f t="shared" si="231"/>
        <v>13</v>
      </c>
      <c r="Z3213" t="str">
        <f t="shared" si="230"/>
        <v/>
      </c>
      <c r="AD3213" t="str">
        <f t="shared" si="233"/>
        <v/>
      </c>
    </row>
    <row r="3214" spans="1:30" hidden="1" x14ac:dyDescent="0.3">
      <c r="A3214" t="s">
        <v>417</v>
      </c>
      <c r="B3214">
        <f t="shared" ref="B3214:B3322" si="234">400000+C3214</f>
        <v>400349</v>
      </c>
      <c r="C3214">
        <v>349</v>
      </c>
      <c r="D3214">
        <f>VLOOKUP($B3214,TrialDesign!$E$2:$I$1147,5,FALSE)</f>
        <v>8</v>
      </c>
      <c r="E3214" t="str">
        <f>VLOOKUP($B3214,TrialDesign!$E$2:$I$1147,3,FALSE)</f>
        <v>Nil</v>
      </c>
      <c r="F3214" t="str">
        <f>VLOOKUP($B3214,TrialDesign!$E$2:$I$1147,4,FALSE)</f>
        <v>CRWT153</v>
      </c>
      <c r="G3214" s="1">
        <v>41990</v>
      </c>
      <c r="H3214" s="1" t="str">
        <f>VLOOKUP(B3214,TrialDesign!$E$2:$J$1147,6,FALSE)</f>
        <v>None_8h</v>
      </c>
      <c r="K3214">
        <v>2</v>
      </c>
      <c r="M3214">
        <v>15</v>
      </c>
      <c r="N3214">
        <v>16</v>
      </c>
      <c r="W3214">
        <f>VLOOKUP(H3214&amp;"_"&amp;M3214+1,'Leaf lengths'!$J$6:$Q$104,VLOOKUP(F3214,'Leaf lengths'!$S$1:$T$6,2,FALSE),FALSE)</f>
        <v>220</v>
      </c>
      <c r="X3214">
        <f t="shared" si="232"/>
        <v>0</v>
      </c>
      <c r="Y3214">
        <f t="shared" si="231"/>
        <v>15</v>
      </c>
      <c r="Z3214" t="str">
        <f t="shared" si="230"/>
        <v/>
      </c>
      <c r="AD3214" t="str">
        <f t="shared" si="233"/>
        <v/>
      </c>
    </row>
    <row r="3215" spans="1:30" hidden="1" x14ac:dyDescent="0.3">
      <c r="A3215" t="s">
        <v>417</v>
      </c>
      <c r="B3215">
        <f t="shared" si="234"/>
        <v>400349</v>
      </c>
      <c r="C3215">
        <v>349</v>
      </c>
      <c r="D3215">
        <f>VLOOKUP($B3215,TrialDesign!$E$2:$I$1147,5,FALSE)</f>
        <v>8</v>
      </c>
      <c r="E3215" t="str">
        <f>VLOOKUP($B3215,TrialDesign!$E$2:$I$1147,3,FALSE)</f>
        <v>Nil</v>
      </c>
      <c r="F3215" t="str">
        <f>VLOOKUP($B3215,TrialDesign!$E$2:$I$1147,4,FALSE)</f>
        <v>CRWT153</v>
      </c>
      <c r="G3215" s="1">
        <v>41990</v>
      </c>
      <c r="H3215" s="1" t="str">
        <f>VLOOKUP(B3215,TrialDesign!$E$2:$J$1147,6,FALSE)</f>
        <v>None_8h</v>
      </c>
      <c r="K3215">
        <v>3</v>
      </c>
      <c r="M3215">
        <v>13</v>
      </c>
      <c r="N3215">
        <v>15</v>
      </c>
      <c r="R3215">
        <v>2</v>
      </c>
      <c r="W3215">
        <f>VLOOKUP(H3215&amp;"_"&amp;M3215+1,'Leaf lengths'!$J$6:$Q$104,VLOOKUP(F3215,'Leaf lengths'!$S$1:$T$6,2,FALSE),FALSE)</f>
        <v>220</v>
      </c>
      <c r="X3215">
        <f t="shared" si="232"/>
        <v>0</v>
      </c>
      <c r="Y3215">
        <f t="shared" si="231"/>
        <v>13</v>
      </c>
      <c r="Z3215" t="str">
        <f t="shared" si="230"/>
        <v/>
      </c>
      <c r="AD3215" t="str">
        <f t="shared" si="233"/>
        <v/>
      </c>
    </row>
    <row r="3216" spans="1:30" hidden="1" x14ac:dyDescent="0.3">
      <c r="A3216" t="s">
        <v>417</v>
      </c>
      <c r="B3216">
        <f t="shared" si="234"/>
        <v>400349</v>
      </c>
      <c r="C3216">
        <v>349</v>
      </c>
      <c r="D3216">
        <f>VLOOKUP($B3216,TrialDesign!$E$2:$I$1147,5,FALSE)</f>
        <v>8</v>
      </c>
      <c r="E3216" t="str">
        <f>VLOOKUP($B3216,TrialDesign!$E$2:$I$1147,3,FALSE)</f>
        <v>Nil</v>
      </c>
      <c r="F3216" t="str">
        <f>VLOOKUP($B3216,TrialDesign!$E$2:$I$1147,4,FALSE)</f>
        <v>CRWT153</v>
      </c>
      <c r="G3216" s="1">
        <v>41990</v>
      </c>
      <c r="H3216" s="1" t="str">
        <f>VLOOKUP(B3216,TrialDesign!$E$2:$J$1147,6,FALSE)</f>
        <v>None_8h</v>
      </c>
      <c r="K3216">
        <v>4</v>
      </c>
      <c r="M3216">
        <v>17</v>
      </c>
      <c r="N3216">
        <v>18</v>
      </c>
      <c r="W3216">
        <f>VLOOKUP(H3216&amp;"_"&amp;M3216+1,'Leaf lengths'!$J$6:$Q$104,VLOOKUP(F3216,'Leaf lengths'!$S$1:$T$6,2,FALSE),FALSE)</f>
        <v>220</v>
      </c>
      <c r="X3216">
        <f t="shared" si="232"/>
        <v>0</v>
      </c>
      <c r="Y3216">
        <f t="shared" si="231"/>
        <v>17</v>
      </c>
      <c r="Z3216" t="str">
        <f t="shared" si="230"/>
        <v/>
      </c>
      <c r="AD3216" t="str">
        <f t="shared" si="233"/>
        <v/>
      </c>
    </row>
    <row r="3217" spans="1:30" hidden="1" x14ac:dyDescent="0.3">
      <c r="A3217" t="s">
        <v>417</v>
      </c>
      <c r="B3217">
        <f t="shared" si="234"/>
        <v>400351</v>
      </c>
      <c r="C3217">
        <v>351</v>
      </c>
      <c r="D3217">
        <f>VLOOKUP($B3217,TrialDesign!$E$2:$I$1147,5,FALSE)</f>
        <v>8</v>
      </c>
      <c r="E3217" t="str">
        <f>VLOOKUP($B3217,TrialDesign!$E$2:$I$1147,3,FALSE)</f>
        <v>Nil</v>
      </c>
      <c r="F3217" t="str">
        <f>VLOOKUP($B3217,TrialDesign!$E$2:$I$1147,4,FALSE)</f>
        <v>CRWT153</v>
      </c>
      <c r="G3217" s="1">
        <v>41990</v>
      </c>
      <c r="H3217" s="1" t="str">
        <f>VLOOKUP(B3217,TrialDesign!$E$2:$J$1147,6,FALSE)</f>
        <v>None_8h</v>
      </c>
      <c r="J3217">
        <v>351</v>
      </c>
      <c r="K3217">
        <v>1</v>
      </c>
      <c r="M3217">
        <v>17</v>
      </c>
      <c r="N3217">
        <v>18</v>
      </c>
      <c r="W3217">
        <f>VLOOKUP(H3217&amp;"_"&amp;M3217+1,'Leaf lengths'!$J$6:$Q$104,VLOOKUP(F3217,'Leaf lengths'!$S$1:$T$6,2,FALSE),FALSE)</f>
        <v>220</v>
      </c>
      <c r="X3217">
        <f t="shared" si="232"/>
        <v>0</v>
      </c>
      <c r="Y3217">
        <f t="shared" si="231"/>
        <v>17</v>
      </c>
      <c r="Z3217" t="str">
        <f t="shared" si="230"/>
        <v/>
      </c>
      <c r="AD3217" t="str">
        <f t="shared" si="233"/>
        <v/>
      </c>
    </row>
    <row r="3218" spans="1:30" hidden="1" x14ac:dyDescent="0.3">
      <c r="A3218" t="s">
        <v>417</v>
      </c>
      <c r="B3218">
        <f t="shared" si="234"/>
        <v>400351</v>
      </c>
      <c r="C3218">
        <v>351</v>
      </c>
      <c r="D3218">
        <f>VLOOKUP($B3218,TrialDesign!$E$2:$I$1147,5,FALSE)</f>
        <v>8</v>
      </c>
      <c r="E3218" t="str">
        <f>VLOOKUP($B3218,TrialDesign!$E$2:$I$1147,3,FALSE)</f>
        <v>Nil</v>
      </c>
      <c r="F3218" t="str">
        <f>VLOOKUP($B3218,TrialDesign!$E$2:$I$1147,4,FALSE)</f>
        <v>CRWT153</v>
      </c>
      <c r="G3218" s="1">
        <v>41990</v>
      </c>
      <c r="H3218" s="1" t="str">
        <f>VLOOKUP(B3218,TrialDesign!$E$2:$J$1147,6,FALSE)</f>
        <v>None_8h</v>
      </c>
      <c r="K3218">
        <v>2</v>
      </c>
      <c r="M3218">
        <v>17</v>
      </c>
      <c r="W3218">
        <f>VLOOKUP(H3218&amp;"_"&amp;M3218+1,'Leaf lengths'!$J$6:$Q$104,VLOOKUP(F3218,'Leaf lengths'!$S$1:$T$6,2,FALSE),FALSE)</f>
        <v>220</v>
      </c>
      <c r="X3218">
        <f t="shared" si="232"/>
        <v>0</v>
      </c>
      <c r="Y3218">
        <f t="shared" si="231"/>
        <v>17</v>
      </c>
      <c r="Z3218" t="str">
        <f t="shared" si="230"/>
        <v/>
      </c>
      <c r="AD3218" t="str">
        <f t="shared" si="233"/>
        <v>FLN</v>
      </c>
    </row>
    <row r="3219" spans="1:30" hidden="1" x14ac:dyDescent="0.3">
      <c r="A3219" t="s">
        <v>417</v>
      </c>
      <c r="B3219">
        <f t="shared" si="234"/>
        <v>400351</v>
      </c>
      <c r="C3219">
        <v>351</v>
      </c>
      <c r="D3219">
        <f>VLOOKUP($B3219,TrialDesign!$E$2:$I$1147,5,FALSE)</f>
        <v>8</v>
      </c>
      <c r="E3219" t="str">
        <f>VLOOKUP($B3219,TrialDesign!$E$2:$I$1147,3,FALSE)</f>
        <v>Nil</v>
      </c>
      <c r="F3219" t="str">
        <f>VLOOKUP($B3219,TrialDesign!$E$2:$I$1147,4,FALSE)</f>
        <v>CRWT153</v>
      </c>
      <c r="G3219" s="1">
        <v>41990</v>
      </c>
      <c r="H3219" s="1" t="str">
        <f>VLOOKUP(B3219,TrialDesign!$E$2:$J$1147,6,FALSE)</f>
        <v>None_8h</v>
      </c>
      <c r="K3219">
        <v>3</v>
      </c>
      <c r="M3219">
        <v>17</v>
      </c>
      <c r="N3219">
        <v>18</v>
      </c>
      <c r="W3219">
        <f>VLOOKUP(H3219&amp;"_"&amp;M3219+1,'Leaf lengths'!$J$6:$Q$104,VLOOKUP(F3219,'Leaf lengths'!$S$1:$T$6,2,FALSE),FALSE)</f>
        <v>220</v>
      </c>
      <c r="X3219">
        <f t="shared" si="232"/>
        <v>0</v>
      </c>
      <c r="Y3219">
        <f t="shared" si="231"/>
        <v>17</v>
      </c>
      <c r="Z3219" t="str">
        <f t="shared" si="230"/>
        <v/>
      </c>
      <c r="AD3219" t="str">
        <f t="shared" si="233"/>
        <v/>
      </c>
    </row>
    <row r="3220" spans="1:30" hidden="1" x14ac:dyDescent="0.3">
      <c r="A3220" t="s">
        <v>417</v>
      </c>
      <c r="B3220">
        <f t="shared" si="234"/>
        <v>400351</v>
      </c>
      <c r="C3220">
        <v>351</v>
      </c>
      <c r="D3220">
        <f>VLOOKUP($B3220,TrialDesign!$E$2:$I$1147,5,FALSE)</f>
        <v>8</v>
      </c>
      <c r="E3220" t="str">
        <f>VLOOKUP($B3220,TrialDesign!$E$2:$I$1147,3,FALSE)</f>
        <v>Nil</v>
      </c>
      <c r="F3220" t="str">
        <f>VLOOKUP($B3220,TrialDesign!$E$2:$I$1147,4,FALSE)</f>
        <v>CRWT153</v>
      </c>
      <c r="G3220" s="1">
        <v>41990</v>
      </c>
      <c r="H3220" s="1" t="str">
        <f>VLOOKUP(B3220,TrialDesign!$E$2:$J$1147,6,FALSE)</f>
        <v>None_8h</v>
      </c>
      <c r="K3220">
        <v>4</v>
      </c>
      <c r="M3220">
        <v>17</v>
      </c>
      <c r="W3220">
        <f>VLOOKUP(H3220&amp;"_"&amp;M3220+1,'Leaf lengths'!$J$6:$Q$104,VLOOKUP(F3220,'Leaf lengths'!$S$1:$T$6,2,FALSE),FALSE)</f>
        <v>220</v>
      </c>
      <c r="X3220">
        <f t="shared" si="232"/>
        <v>0</v>
      </c>
      <c r="Y3220">
        <f t="shared" si="231"/>
        <v>17</v>
      </c>
      <c r="Z3220" t="str">
        <f t="shared" si="230"/>
        <v/>
      </c>
      <c r="AD3220" t="str">
        <f t="shared" si="233"/>
        <v>FLN</v>
      </c>
    </row>
    <row r="3221" spans="1:30" hidden="1" x14ac:dyDescent="0.3">
      <c r="A3221" t="s">
        <v>417</v>
      </c>
      <c r="B3221">
        <f t="shared" si="234"/>
        <v>400357</v>
      </c>
      <c r="C3221">
        <v>357</v>
      </c>
      <c r="D3221">
        <f>VLOOKUP($B3221,TrialDesign!$E$2:$I$1147,5,FALSE)</f>
        <v>8</v>
      </c>
      <c r="E3221" t="str">
        <f>VLOOKUP($B3221,TrialDesign!$E$2:$I$1147,3,FALSE)</f>
        <v>Nil</v>
      </c>
      <c r="F3221" t="str">
        <f>VLOOKUP($B3221,TrialDesign!$E$2:$I$1147,4,FALSE)</f>
        <v>CRWT153</v>
      </c>
      <c r="G3221" s="1">
        <v>41990</v>
      </c>
      <c r="H3221" s="1" t="str">
        <f>VLOOKUP(B3221,TrialDesign!$E$2:$J$1147,6,FALSE)</f>
        <v>None_8h</v>
      </c>
      <c r="J3221">
        <v>357</v>
      </c>
      <c r="K3221">
        <v>1</v>
      </c>
      <c r="M3221">
        <v>17</v>
      </c>
      <c r="N3221">
        <v>18</v>
      </c>
      <c r="W3221">
        <f>VLOOKUP(H3221&amp;"_"&amp;M3221+1,'Leaf lengths'!$J$6:$Q$104,VLOOKUP(F3221,'Leaf lengths'!$S$1:$T$6,2,FALSE),FALSE)</f>
        <v>220</v>
      </c>
      <c r="X3221">
        <f t="shared" si="232"/>
        <v>0</v>
      </c>
      <c r="Y3221">
        <f t="shared" si="231"/>
        <v>17</v>
      </c>
      <c r="Z3221" t="str">
        <f t="shared" si="230"/>
        <v/>
      </c>
      <c r="AD3221" t="str">
        <f t="shared" si="233"/>
        <v/>
      </c>
    </row>
    <row r="3222" spans="1:30" hidden="1" x14ac:dyDescent="0.3">
      <c r="A3222" t="s">
        <v>417</v>
      </c>
      <c r="B3222">
        <f t="shared" si="234"/>
        <v>400357</v>
      </c>
      <c r="C3222">
        <v>357</v>
      </c>
      <c r="D3222">
        <f>VLOOKUP($B3222,TrialDesign!$E$2:$I$1147,5,FALSE)</f>
        <v>8</v>
      </c>
      <c r="E3222" t="str">
        <f>VLOOKUP($B3222,TrialDesign!$E$2:$I$1147,3,FALSE)</f>
        <v>Nil</v>
      </c>
      <c r="F3222" t="str">
        <f>VLOOKUP($B3222,TrialDesign!$E$2:$I$1147,4,FALSE)</f>
        <v>CRWT153</v>
      </c>
      <c r="G3222" s="1">
        <v>41990</v>
      </c>
      <c r="H3222" s="1" t="str">
        <f>VLOOKUP(B3222,TrialDesign!$E$2:$J$1147,6,FALSE)</f>
        <v>None_8h</v>
      </c>
      <c r="K3222">
        <v>2</v>
      </c>
      <c r="M3222">
        <v>14</v>
      </c>
      <c r="W3222">
        <f>VLOOKUP(H3222&amp;"_"&amp;M3222+1,'Leaf lengths'!$J$6:$Q$104,VLOOKUP(F3222,'Leaf lengths'!$S$1:$T$6,2,FALSE),FALSE)</f>
        <v>220</v>
      </c>
      <c r="X3222">
        <f t="shared" si="232"/>
        <v>0</v>
      </c>
      <c r="Y3222">
        <f t="shared" si="231"/>
        <v>14</v>
      </c>
      <c r="Z3222" t="str">
        <f t="shared" si="230"/>
        <v/>
      </c>
      <c r="AD3222" t="str">
        <f t="shared" si="233"/>
        <v>FLN</v>
      </c>
    </row>
    <row r="3223" spans="1:30" hidden="1" x14ac:dyDescent="0.3">
      <c r="A3223" t="s">
        <v>417</v>
      </c>
      <c r="B3223">
        <f t="shared" si="234"/>
        <v>400357</v>
      </c>
      <c r="C3223">
        <v>357</v>
      </c>
      <c r="D3223">
        <f>VLOOKUP($B3223,TrialDesign!$E$2:$I$1147,5,FALSE)</f>
        <v>8</v>
      </c>
      <c r="E3223" t="str">
        <f>VLOOKUP($B3223,TrialDesign!$E$2:$I$1147,3,FALSE)</f>
        <v>Nil</v>
      </c>
      <c r="F3223" t="str">
        <f>VLOOKUP($B3223,TrialDesign!$E$2:$I$1147,4,FALSE)</f>
        <v>CRWT153</v>
      </c>
      <c r="G3223" s="1">
        <v>41990</v>
      </c>
      <c r="H3223" s="1" t="str">
        <f>VLOOKUP(B3223,TrialDesign!$E$2:$J$1147,6,FALSE)</f>
        <v>None_8h</v>
      </c>
      <c r="K3223">
        <v>3</v>
      </c>
      <c r="M3223">
        <v>14</v>
      </c>
      <c r="W3223">
        <f>VLOOKUP(H3223&amp;"_"&amp;M3223+1,'Leaf lengths'!$J$6:$Q$104,VLOOKUP(F3223,'Leaf lengths'!$S$1:$T$6,2,FALSE),FALSE)</f>
        <v>220</v>
      </c>
      <c r="X3223">
        <f t="shared" si="232"/>
        <v>0</v>
      </c>
      <c r="Y3223">
        <f t="shared" si="231"/>
        <v>14</v>
      </c>
      <c r="Z3223" t="str">
        <f t="shared" si="230"/>
        <v/>
      </c>
      <c r="AD3223" t="str">
        <f t="shared" si="233"/>
        <v>FLN</v>
      </c>
    </row>
    <row r="3224" spans="1:30" hidden="1" x14ac:dyDescent="0.3">
      <c r="A3224" t="s">
        <v>417</v>
      </c>
      <c r="B3224">
        <f t="shared" si="234"/>
        <v>400357</v>
      </c>
      <c r="C3224">
        <v>357</v>
      </c>
      <c r="D3224">
        <f>VLOOKUP($B3224,TrialDesign!$E$2:$I$1147,5,FALSE)</f>
        <v>8</v>
      </c>
      <c r="E3224" t="str">
        <f>VLOOKUP($B3224,TrialDesign!$E$2:$I$1147,3,FALSE)</f>
        <v>Nil</v>
      </c>
      <c r="F3224" t="str">
        <f>VLOOKUP($B3224,TrialDesign!$E$2:$I$1147,4,FALSE)</f>
        <v>CRWT153</v>
      </c>
      <c r="G3224" s="1">
        <v>41990</v>
      </c>
      <c r="H3224" s="1" t="str">
        <f>VLOOKUP(B3224,TrialDesign!$E$2:$J$1147,6,FALSE)</f>
        <v>None_8h</v>
      </c>
      <c r="K3224">
        <v>4</v>
      </c>
      <c r="M3224">
        <v>16</v>
      </c>
      <c r="W3224">
        <f>VLOOKUP(H3224&amp;"_"&amp;M3224+1,'Leaf lengths'!$J$6:$Q$104,VLOOKUP(F3224,'Leaf lengths'!$S$1:$T$6,2,FALSE),FALSE)</f>
        <v>220</v>
      </c>
      <c r="X3224">
        <f t="shared" si="232"/>
        <v>0</v>
      </c>
      <c r="Y3224">
        <f t="shared" si="231"/>
        <v>16</v>
      </c>
      <c r="Z3224" t="str">
        <f t="shared" si="230"/>
        <v/>
      </c>
      <c r="AD3224" t="str">
        <f t="shared" si="233"/>
        <v>FLN</v>
      </c>
    </row>
    <row r="3225" spans="1:30" hidden="1" x14ac:dyDescent="0.3">
      <c r="A3225" t="s">
        <v>417</v>
      </c>
      <c r="B3225">
        <f t="shared" ref="B3225:B3269" si="235">400000+C3225</f>
        <v>400290</v>
      </c>
      <c r="C3225">
        <v>290</v>
      </c>
      <c r="D3225">
        <f>VLOOKUP($B3225,TrialDesign!$E$2:$I$1147,5,FALSE)</f>
        <v>8</v>
      </c>
      <c r="E3225" t="str">
        <f>VLOOKUP($B3225,TrialDesign!$E$2:$I$1147,3,FALSE)</f>
        <v>Nil</v>
      </c>
      <c r="F3225" t="str">
        <f>VLOOKUP($B3225,TrialDesign!$E$2:$I$1147,4,FALSE)</f>
        <v>CRWT153</v>
      </c>
      <c r="G3225" s="19">
        <f t="shared" ref="G3225:G3239" si="236">G3179+(Y3225-M3179)*7</f>
        <v>41990</v>
      </c>
      <c r="H3225" s="1" t="str">
        <f>VLOOKUP(B3225,TrialDesign!$E$2:$J$1147,6,FALSE)</f>
        <v>None_8h</v>
      </c>
      <c r="J3225">
        <v>290</v>
      </c>
      <c r="K3225">
        <v>1</v>
      </c>
      <c r="Y3225" s="4">
        <f>MAX(M3179:N3179)+R3179</f>
        <v>18</v>
      </c>
      <c r="Z3225" t="str">
        <f t="shared" ref="Z3225:Z3269" si="237">IF(S3225="","",SUM(M3225+R3225+S3225))</f>
        <v/>
      </c>
      <c r="AD3225" t="str">
        <f t="shared" ref="AD3225:AD3269" si="238">IF(OR(M3225=N3225,N3225=""),"FLN","")</f>
        <v>FLN</v>
      </c>
    </row>
    <row r="3226" spans="1:30" hidden="1" x14ac:dyDescent="0.3">
      <c r="A3226" t="s">
        <v>417</v>
      </c>
      <c r="B3226">
        <f t="shared" si="235"/>
        <v>400290</v>
      </c>
      <c r="C3226">
        <v>290</v>
      </c>
      <c r="D3226">
        <f>VLOOKUP($B3226,TrialDesign!$E$2:$I$1147,5,FALSE)</f>
        <v>8</v>
      </c>
      <c r="E3226" t="str">
        <f>VLOOKUP($B3226,TrialDesign!$E$2:$I$1147,3,FALSE)</f>
        <v>Nil</v>
      </c>
      <c r="F3226" t="str">
        <f>VLOOKUP($B3226,TrialDesign!$E$2:$I$1147,4,FALSE)</f>
        <v>CRWT153</v>
      </c>
      <c r="G3226" s="19">
        <f t="shared" si="236"/>
        <v>41990</v>
      </c>
      <c r="H3226" s="1" t="str">
        <f>VLOOKUP(B3226,TrialDesign!$E$2:$J$1147,6,FALSE)</f>
        <v>None_8h</v>
      </c>
      <c r="K3226">
        <v>2</v>
      </c>
      <c r="Y3226" s="4">
        <f t="shared" ref="Y3226:Y3239" si="239">MAX(M3180:N3180)+R3180</f>
        <v>18</v>
      </c>
      <c r="Z3226" t="str">
        <f t="shared" si="237"/>
        <v/>
      </c>
      <c r="AD3226" t="str">
        <f t="shared" si="238"/>
        <v>FLN</v>
      </c>
    </row>
    <row r="3227" spans="1:30" hidden="1" x14ac:dyDescent="0.3">
      <c r="A3227" t="s">
        <v>417</v>
      </c>
      <c r="B3227">
        <f t="shared" si="235"/>
        <v>400290</v>
      </c>
      <c r="C3227">
        <v>290</v>
      </c>
      <c r="D3227">
        <f>VLOOKUP($B3227,TrialDesign!$E$2:$I$1147,5,FALSE)</f>
        <v>8</v>
      </c>
      <c r="E3227" t="str">
        <f>VLOOKUP($B3227,TrialDesign!$E$2:$I$1147,3,FALSE)</f>
        <v>Nil</v>
      </c>
      <c r="F3227" t="str">
        <f>VLOOKUP($B3227,TrialDesign!$E$2:$I$1147,4,FALSE)</f>
        <v>CRWT153</v>
      </c>
      <c r="G3227" s="19">
        <f t="shared" si="236"/>
        <v>41997</v>
      </c>
      <c r="H3227" s="1" t="str">
        <f>VLOOKUP(B3227,TrialDesign!$E$2:$J$1147,6,FALSE)</f>
        <v>None_8h</v>
      </c>
      <c r="K3227">
        <v>3</v>
      </c>
      <c r="Y3227" s="4">
        <f t="shared" si="239"/>
        <v>18</v>
      </c>
      <c r="Z3227" t="str">
        <f t="shared" si="237"/>
        <v/>
      </c>
      <c r="AD3227" t="str">
        <f t="shared" si="238"/>
        <v>FLN</v>
      </c>
    </row>
    <row r="3228" spans="1:30" hidden="1" x14ac:dyDescent="0.3">
      <c r="A3228" t="s">
        <v>417</v>
      </c>
      <c r="B3228">
        <f t="shared" si="235"/>
        <v>400290</v>
      </c>
      <c r="C3228">
        <v>290</v>
      </c>
      <c r="D3228">
        <f>VLOOKUP($B3228,TrialDesign!$E$2:$I$1147,5,FALSE)</f>
        <v>8</v>
      </c>
      <c r="E3228" t="str">
        <f>VLOOKUP($B3228,TrialDesign!$E$2:$I$1147,3,FALSE)</f>
        <v>Nil</v>
      </c>
      <c r="F3228" t="str">
        <f>VLOOKUP($B3228,TrialDesign!$E$2:$I$1147,4,FALSE)</f>
        <v>CRWT153</v>
      </c>
      <c r="G3228" s="19">
        <f t="shared" si="236"/>
        <v>41990</v>
      </c>
      <c r="H3228" s="1" t="str">
        <f>VLOOKUP(B3228,TrialDesign!$E$2:$J$1147,6,FALSE)</f>
        <v>None_8h</v>
      </c>
      <c r="K3228">
        <v>4</v>
      </c>
      <c r="Y3228" s="4">
        <f t="shared" si="239"/>
        <v>15</v>
      </c>
      <c r="Z3228" t="str">
        <f t="shared" si="237"/>
        <v/>
      </c>
      <c r="AD3228" t="str">
        <f t="shared" si="238"/>
        <v>FLN</v>
      </c>
    </row>
    <row r="3229" spans="1:30" hidden="1" x14ac:dyDescent="0.3">
      <c r="A3229" t="s">
        <v>417</v>
      </c>
      <c r="B3229">
        <f t="shared" si="235"/>
        <v>400303</v>
      </c>
      <c r="C3229">
        <v>303</v>
      </c>
      <c r="D3229">
        <f>VLOOKUP($B3229,TrialDesign!$E$2:$I$1147,5,FALSE)</f>
        <v>8</v>
      </c>
      <c r="E3229" t="str">
        <f>VLOOKUP($B3229,TrialDesign!$E$2:$I$1147,3,FALSE)</f>
        <v>Nil</v>
      </c>
      <c r="F3229" t="str">
        <f>VLOOKUP($B3229,TrialDesign!$E$2:$I$1147,4,FALSE)</f>
        <v>CRWT153</v>
      </c>
      <c r="G3229" s="19">
        <f t="shared" si="236"/>
        <v>41997</v>
      </c>
      <c r="H3229" s="1" t="str">
        <f>VLOOKUP(B3229,TrialDesign!$E$2:$J$1147,6,FALSE)</f>
        <v>None_8h</v>
      </c>
      <c r="J3229">
        <v>303</v>
      </c>
      <c r="K3229">
        <v>1</v>
      </c>
      <c r="Y3229" s="4">
        <f t="shared" si="239"/>
        <v>17</v>
      </c>
      <c r="Z3229" t="str">
        <f t="shared" si="237"/>
        <v/>
      </c>
      <c r="AD3229" t="str">
        <f t="shared" si="238"/>
        <v>FLN</v>
      </c>
    </row>
    <row r="3230" spans="1:30" hidden="1" x14ac:dyDescent="0.3">
      <c r="A3230" t="s">
        <v>417</v>
      </c>
      <c r="B3230">
        <f t="shared" si="235"/>
        <v>400303</v>
      </c>
      <c r="C3230">
        <v>303</v>
      </c>
      <c r="D3230">
        <f>VLOOKUP($B3230,TrialDesign!$E$2:$I$1147,5,FALSE)</f>
        <v>8</v>
      </c>
      <c r="E3230" t="str">
        <f>VLOOKUP($B3230,TrialDesign!$E$2:$I$1147,3,FALSE)</f>
        <v>Nil</v>
      </c>
      <c r="F3230" t="str">
        <f>VLOOKUP($B3230,TrialDesign!$E$2:$I$1147,4,FALSE)</f>
        <v>CRWT153</v>
      </c>
      <c r="G3230" s="19">
        <f t="shared" si="236"/>
        <v>42004</v>
      </c>
      <c r="H3230" s="1" t="str">
        <f>VLOOKUP(B3230,TrialDesign!$E$2:$J$1147,6,FALSE)</f>
        <v>None_8h</v>
      </c>
      <c r="K3230">
        <v>2</v>
      </c>
      <c r="Y3230" s="4">
        <f t="shared" si="239"/>
        <v>18</v>
      </c>
      <c r="Z3230" t="str">
        <f t="shared" si="237"/>
        <v/>
      </c>
      <c r="AD3230" t="str">
        <f t="shared" si="238"/>
        <v>FLN</v>
      </c>
    </row>
    <row r="3231" spans="1:30" hidden="1" x14ac:dyDescent="0.3">
      <c r="A3231" t="s">
        <v>417</v>
      </c>
      <c r="B3231">
        <f t="shared" si="235"/>
        <v>400303</v>
      </c>
      <c r="C3231">
        <v>303</v>
      </c>
      <c r="D3231">
        <f>VLOOKUP($B3231,TrialDesign!$E$2:$I$1147,5,FALSE)</f>
        <v>8</v>
      </c>
      <c r="E3231" t="str">
        <f>VLOOKUP($B3231,TrialDesign!$E$2:$I$1147,3,FALSE)</f>
        <v>Nil</v>
      </c>
      <c r="F3231" t="str">
        <f>VLOOKUP($B3231,TrialDesign!$E$2:$I$1147,4,FALSE)</f>
        <v>CRWT153</v>
      </c>
      <c r="G3231" s="19">
        <f t="shared" si="236"/>
        <v>42011</v>
      </c>
      <c r="H3231" s="1" t="str">
        <f>VLOOKUP(B3231,TrialDesign!$E$2:$J$1147,6,FALSE)</f>
        <v>None_8h</v>
      </c>
      <c r="K3231">
        <v>3</v>
      </c>
      <c r="Y3231" s="4">
        <f t="shared" si="239"/>
        <v>19</v>
      </c>
      <c r="Z3231" t="str">
        <f t="shared" si="237"/>
        <v/>
      </c>
      <c r="AD3231" t="str">
        <f t="shared" si="238"/>
        <v>FLN</v>
      </c>
    </row>
    <row r="3232" spans="1:30" hidden="1" x14ac:dyDescent="0.3">
      <c r="A3232" t="s">
        <v>417</v>
      </c>
      <c r="B3232">
        <f t="shared" si="235"/>
        <v>400303</v>
      </c>
      <c r="C3232">
        <v>303</v>
      </c>
      <c r="D3232">
        <f>VLOOKUP($B3232,TrialDesign!$E$2:$I$1147,5,FALSE)</f>
        <v>8</v>
      </c>
      <c r="E3232" t="str">
        <f>VLOOKUP($B3232,TrialDesign!$E$2:$I$1147,3,FALSE)</f>
        <v>Nil</v>
      </c>
      <c r="F3232" t="str">
        <f>VLOOKUP($B3232,TrialDesign!$E$2:$I$1147,4,FALSE)</f>
        <v>CRWT153</v>
      </c>
      <c r="G3232" s="19">
        <f t="shared" si="236"/>
        <v>42011</v>
      </c>
      <c r="H3232" s="1" t="str">
        <f>VLOOKUP(B3232,TrialDesign!$E$2:$J$1147,6,FALSE)</f>
        <v>None_8h</v>
      </c>
      <c r="K3232">
        <v>4</v>
      </c>
      <c r="Y3232" s="4">
        <f t="shared" si="239"/>
        <v>20</v>
      </c>
      <c r="Z3232" t="str">
        <f t="shared" si="237"/>
        <v/>
      </c>
      <c r="AD3232" t="str">
        <f t="shared" si="238"/>
        <v>FLN</v>
      </c>
    </row>
    <row r="3233" spans="1:30" hidden="1" x14ac:dyDescent="0.3">
      <c r="A3233" t="s">
        <v>417</v>
      </c>
      <c r="B3233">
        <f t="shared" si="235"/>
        <v>400312</v>
      </c>
      <c r="C3233">
        <v>312</v>
      </c>
      <c r="D3233">
        <f>VLOOKUP($B3233,TrialDesign!$E$2:$I$1147,5,FALSE)</f>
        <v>8</v>
      </c>
      <c r="E3233" t="str">
        <f>VLOOKUP($B3233,TrialDesign!$E$2:$I$1147,3,FALSE)</f>
        <v>Nil</v>
      </c>
      <c r="F3233" t="str">
        <f>VLOOKUP($B3233,TrialDesign!$E$2:$I$1147,4,FALSE)</f>
        <v>CRWT153</v>
      </c>
      <c r="G3233" s="19">
        <f t="shared" si="236"/>
        <v>41990</v>
      </c>
      <c r="H3233" s="1" t="str">
        <f>VLOOKUP(B3233,TrialDesign!$E$2:$J$1147,6,FALSE)</f>
        <v>None_8h</v>
      </c>
      <c r="J3233">
        <v>312</v>
      </c>
      <c r="K3233">
        <v>1</v>
      </c>
      <c r="Y3233" s="4">
        <f t="shared" si="239"/>
        <v>15</v>
      </c>
      <c r="Z3233" t="str">
        <f t="shared" si="237"/>
        <v/>
      </c>
      <c r="AD3233" t="str">
        <f t="shared" si="238"/>
        <v>FLN</v>
      </c>
    </row>
    <row r="3234" spans="1:30" hidden="1" x14ac:dyDescent="0.3">
      <c r="A3234" t="s">
        <v>417</v>
      </c>
      <c r="B3234">
        <f t="shared" si="235"/>
        <v>400312</v>
      </c>
      <c r="C3234">
        <v>312</v>
      </c>
      <c r="D3234">
        <f>VLOOKUP($B3234,TrialDesign!$E$2:$I$1147,5,FALSE)</f>
        <v>8</v>
      </c>
      <c r="E3234" t="str">
        <f>VLOOKUP($B3234,TrialDesign!$E$2:$I$1147,3,FALSE)</f>
        <v>Nil</v>
      </c>
      <c r="F3234" t="str">
        <f>VLOOKUP($B3234,TrialDesign!$E$2:$I$1147,4,FALSE)</f>
        <v>CRWT153</v>
      </c>
      <c r="G3234" s="19">
        <f t="shared" si="236"/>
        <v>41990</v>
      </c>
      <c r="H3234" s="1" t="str">
        <f>VLOOKUP(B3234,TrialDesign!$E$2:$J$1147,6,FALSE)</f>
        <v>None_8h</v>
      </c>
      <c r="K3234">
        <v>2</v>
      </c>
      <c r="Y3234" s="4">
        <f t="shared" si="239"/>
        <v>17</v>
      </c>
      <c r="Z3234" t="str">
        <f t="shared" si="237"/>
        <v/>
      </c>
      <c r="AD3234" t="str">
        <f t="shared" si="238"/>
        <v>FLN</v>
      </c>
    </row>
    <row r="3235" spans="1:30" hidden="1" x14ac:dyDescent="0.3">
      <c r="A3235" t="s">
        <v>417</v>
      </c>
      <c r="B3235">
        <f t="shared" si="235"/>
        <v>400312</v>
      </c>
      <c r="C3235">
        <v>312</v>
      </c>
      <c r="D3235">
        <f>VLOOKUP($B3235,TrialDesign!$E$2:$I$1147,5,FALSE)</f>
        <v>8</v>
      </c>
      <c r="E3235" t="str">
        <f>VLOOKUP($B3235,TrialDesign!$E$2:$I$1147,3,FALSE)</f>
        <v>Nil</v>
      </c>
      <c r="F3235" t="str">
        <f>VLOOKUP($B3235,TrialDesign!$E$2:$I$1147,4,FALSE)</f>
        <v>CRWT153</v>
      </c>
      <c r="G3235" s="19">
        <f t="shared" si="236"/>
        <v>42004</v>
      </c>
      <c r="H3235" s="1" t="str">
        <f>VLOOKUP(B3235,TrialDesign!$E$2:$J$1147,6,FALSE)</f>
        <v>None_8h</v>
      </c>
      <c r="K3235">
        <v>3</v>
      </c>
      <c r="Y3235" s="4">
        <f t="shared" si="239"/>
        <v>16</v>
      </c>
      <c r="Z3235" t="str">
        <f t="shared" si="237"/>
        <v/>
      </c>
      <c r="AD3235" t="str">
        <f t="shared" si="238"/>
        <v>FLN</v>
      </c>
    </row>
    <row r="3236" spans="1:30" hidden="1" x14ac:dyDescent="0.3">
      <c r="A3236" t="s">
        <v>417</v>
      </c>
      <c r="B3236">
        <f t="shared" si="235"/>
        <v>400319</v>
      </c>
      <c r="C3236">
        <v>319</v>
      </c>
      <c r="D3236">
        <f>VLOOKUP($B3236,TrialDesign!$E$2:$I$1147,5,FALSE)</f>
        <v>8</v>
      </c>
      <c r="E3236" t="str">
        <f>VLOOKUP($B3236,TrialDesign!$E$2:$I$1147,3,FALSE)</f>
        <v>Nil</v>
      </c>
      <c r="F3236" t="str">
        <f>VLOOKUP($B3236,TrialDesign!$E$2:$I$1147,4,FALSE)</f>
        <v>CRWT153</v>
      </c>
      <c r="G3236" s="19">
        <f t="shared" si="236"/>
        <v>41997</v>
      </c>
      <c r="H3236" s="1" t="str">
        <f>VLOOKUP(B3236,TrialDesign!$E$2:$J$1147,6,FALSE)</f>
        <v>None_8h</v>
      </c>
      <c r="J3236">
        <v>319</v>
      </c>
      <c r="K3236">
        <v>1</v>
      </c>
      <c r="Y3236" s="4">
        <f t="shared" si="239"/>
        <v>17</v>
      </c>
      <c r="Z3236" t="str">
        <f t="shared" si="237"/>
        <v/>
      </c>
      <c r="AD3236" t="str">
        <f t="shared" si="238"/>
        <v>FLN</v>
      </c>
    </row>
    <row r="3237" spans="1:30" hidden="1" x14ac:dyDescent="0.3">
      <c r="A3237" t="s">
        <v>417</v>
      </c>
      <c r="B3237">
        <f t="shared" si="235"/>
        <v>400319</v>
      </c>
      <c r="C3237">
        <v>319</v>
      </c>
      <c r="D3237">
        <f>VLOOKUP($B3237,TrialDesign!$E$2:$I$1147,5,FALSE)</f>
        <v>8</v>
      </c>
      <c r="E3237" t="str">
        <f>VLOOKUP($B3237,TrialDesign!$E$2:$I$1147,3,FALSE)</f>
        <v>Nil</v>
      </c>
      <c r="F3237" t="str">
        <f>VLOOKUP($B3237,TrialDesign!$E$2:$I$1147,4,FALSE)</f>
        <v>CRWT153</v>
      </c>
      <c r="G3237" s="19">
        <f t="shared" si="236"/>
        <v>42004</v>
      </c>
      <c r="H3237" s="1" t="str">
        <f>VLOOKUP(B3237,TrialDesign!$E$2:$J$1147,6,FALSE)</f>
        <v>None_8h</v>
      </c>
      <c r="K3237">
        <v>2</v>
      </c>
      <c r="Y3237" s="4">
        <f t="shared" si="239"/>
        <v>17</v>
      </c>
      <c r="Z3237" t="str">
        <f t="shared" si="237"/>
        <v/>
      </c>
      <c r="AD3237" t="str">
        <f t="shared" si="238"/>
        <v>FLN</v>
      </c>
    </row>
    <row r="3238" spans="1:30" hidden="1" x14ac:dyDescent="0.3">
      <c r="A3238" t="s">
        <v>417</v>
      </c>
      <c r="B3238">
        <f t="shared" si="235"/>
        <v>400319</v>
      </c>
      <c r="C3238">
        <v>319</v>
      </c>
      <c r="D3238">
        <f>VLOOKUP($B3238,TrialDesign!$E$2:$I$1147,5,FALSE)</f>
        <v>8</v>
      </c>
      <c r="E3238" t="str">
        <f>VLOOKUP($B3238,TrialDesign!$E$2:$I$1147,3,FALSE)</f>
        <v>Nil</v>
      </c>
      <c r="F3238" t="str">
        <f>VLOOKUP($B3238,TrialDesign!$E$2:$I$1147,4,FALSE)</f>
        <v>CRWT153</v>
      </c>
      <c r="G3238" s="19">
        <f t="shared" si="236"/>
        <v>41997</v>
      </c>
      <c r="H3238" s="1" t="str">
        <f>VLOOKUP(B3238,TrialDesign!$E$2:$J$1147,6,FALSE)</f>
        <v>None_8h</v>
      </c>
      <c r="K3238">
        <v>3</v>
      </c>
      <c r="Y3238" s="4">
        <f t="shared" si="239"/>
        <v>19</v>
      </c>
      <c r="Z3238" t="str">
        <f t="shared" si="237"/>
        <v/>
      </c>
      <c r="AD3238" t="str">
        <f t="shared" si="238"/>
        <v>FLN</v>
      </c>
    </row>
    <row r="3239" spans="1:30" hidden="1" x14ac:dyDescent="0.3">
      <c r="A3239" t="s">
        <v>417</v>
      </c>
      <c r="B3239">
        <f t="shared" si="235"/>
        <v>400319</v>
      </c>
      <c r="C3239">
        <v>319</v>
      </c>
      <c r="D3239">
        <f>VLOOKUP($B3239,TrialDesign!$E$2:$I$1147,5,FALSE)</f>
        <v>8</v>
      </c>
      <c r="E3239" t="str">
        <f>VLOOKUP($B3239,TrialDesign!$E$2:$I$1147,3,FALSE)</f>
        <v>Nil</v>
      </c>
      <c r="F3239" t="str">
        <f>VLOOKUP($B3239,TrialDesign!$E$2:$I$1147,4,FALSE)</f>
        <v>CRWT153</v>
      </c>
      <c r="G3239" s="19">
        <f t="shared" si="236"/>
        <v>41990</v>
      </c>
      <c r="H3239" s="1" t="str">
        <f>VLOOKUP(B3239,TrialDesign!$E$2:$J$1147,6,FALSE)</f>
        <v>None_8h</v>
      </c>
      <c r="K3239">
        <v>4</v>
      </c>
      <c r="Y3239" s="4">
        <f t="shared" si="239"/>
        <v>15</v>
      </c>
      <c r="Z3239" t="str">
        <f t="shared" si="237"/>
        <v/>
      </c>
      <c r="AD3239" t="str">
        <f t="shared" si="238"/>
        <v>FLN</v>
      </c>
    </row>
    <row r="3240" spans="1:30" hidden="1" x14ac:dyDescent="0.3">
      <c r="A3240" t="s">
        <v>417</v>
      </c>
      <c r="B3240">
        <f t="shared" si="235"/>
        <v>400321</v>
      </c>
      <c r="C3240">
        <v>321</v>
      </c>
      <c r="D3240">
        <f>VLOOKUP($B3240,TrialDesign!$E$2:$I$1147,5,FALSE)</f>
        <v>8</v>
      </c>
      <c r="E3240" t="str">
        <f>VLOOKUP($B3240,TrialDesign!$E$2:$I$1147,3,FALSE)</f>
        <v>Nil</v>
      </c>
      <c r="F3240" t="str">
        <f>VLOOKUP($B3240,TrialDesign!$E$2:$I$1147,4,FALSE)</f>
        <v>CRWT153</v>
      </c>
      <c r="G3240" s="19">
        <f t="shared" ref="G3240:G3269" si="240">G3195+(Y3240-M3195)*7</f>
        <v>41990</v>
      </c>
      <c r="H3240" s="1" t="str">
        <f>VLOOKUP(B3240,TrialDesign!$E$2:$J$1147,6,FALSE)</f>
        <v>None_8h</v>
      </c>
      <c r="J3240">
        <v>321</v>
      </c>
      <c r="K3240">
        <v>1</v>
      </c>
      <c r="Y3240" s="4">
        <f t="shared" ref="Y3240:Y3269" si="241">MAX(M3195:N3195)+R3195</f>
        <v>16</v>
      </c>
      <c r="Z3240" t="str">
        <f t="shared" si="237"/>
        <v/>
      </c>
      <c r="AD3240" t="str">
        <f t="shared" si="238"/>
        <v>FLN</v>
      </c>
    </row>
    <row r="3241" spans="1:30" hidden="1" x14ac:dyDescent="0.3">
      <c r="A3241" t="s">
        <v>417</v>
      </c>
      <c r="B3241">
        <f t="shared" si="235"/>
        <v>400321</v>
      </c>
      <c r="C3241">
        <v>321</v>
      </c>
      <c r="D3241">
        <f>VLOOKUP($B3241,TrialDesign!$E$2:$I$1147,5,FALSE)</f>
        <v>8</v>
      </c>
      <c r="E3241" t="str">
        <f>VLOOKUP($B3241,TrialDesign!$E$2:$I$1147,3,FALSE)</f>
        <v>Nil</v>
      </c>
      <c r="F3241" t="str">
        <f>VLOOKUP($B3241,TrialDesign!$E$2:$I$1147,4,FALSE)</f>
        <v>CRWT153</v>
      </c>
      <c r="G3241" s="19">
        <f t="shared" si="240"/>
        <v>41990</v>
      </c>
      <c r="H3241" s="1" t="str">
        <f>VLOOKUP(B3241,TrialDesign!$E$2:$J$1147,6,FALSE)</f>
        <v>None_8h</v>
      </c>
      <c r="K3241">
        <v>2</v>
      </c>
      <c r="Y3241" s="4">
        <f t="shared" si="241"/>
        <v>16</v>
      </c>
      <c r="Z3241" t="str">
        <f t="shared" si="237"/>
        <v/>
      </c>
      <c r="AD3241" t="str">
        <f t="shared" si="238"/>
        <v>FLN</v>
      </c>
    </row>
    <row r="3242" spans="1:30" hidden="1" x14ac:dyDescent="0.3">
      <c r="A3242" t="s">
        <v>417</v>
      </c>
      <c r="B3242">
        <f t="shared" si="235"/>
        <v>400321</v>
      </c>
      <c r="C3242">
        <v>321</v>
      </c>
      <c r="D3242">
        <f>VLOOKUP($B3242,TrialDesign!$E$2:$I$1147,5,FALSE)</f>
        <v>8</v>
      </c>
      <c r="E3242" t="str">
        <f>VLOOKUP($B3242,TrialDesign!$E$2:$I$1147,3,FALSE)</f>
        <v>Nil</v>
      </c>
      <c r="F3242" t="str">
        <f>VLOOKUP($B3242,TrialDesign!$E$2:$I$1147,4,FALSE)</f>
        <v>CRWT153</v>
      </c>
      <c r="G3242" s="19">
        <f t="shared" si="240"/>
        <v>41990</v>
      </c>
      <c r="H3242" s="1" t="str">
        <f>VLOOKUP(B3242,TrialDesign!$E$2:$J$1147,6,FALSE)</f>
        <v>None_8h</v>
      </c>
      <c r="K3242">
        <v>3</v>
      </c>
      <c r="Y3242" s="4">
        <f t="shared" si="241"/>
        <v>16</v>
      </c>
      <c r="Z3242" t="str">
        <f t="shared" si="237"/>
        <v/>
      </c>
      <c r="AD3242" t="str">
        <f t="shared" si="238"/>
        <v>FLN</v>
      </c>
    </row>
    <row r="3243" spans="1:30" hidden="1" x14ac:dyDescent="0.3">
      <c r="A3243" t="s">
        <v>417</v>
      </c>
      <c r="B3243">
        <f t="shared" si="235"/>
        <v>400321</v>
      </c>
      <c r="C3243">
        <v>321</v>
      </c>
      <c r="D3243">
        <f>VLOOKUP($B3243,TrialDesign!$E$2:$I$1147,5,FALSE)</f>
        <v>8</v>
      </c>
      <c r="E3243" t="str">
        <f>VLOOKUP($B3243,TrialDesign!$E$2:$I$1147,3,FALSE)</f>
        <v>Nil</v>
      </c>
      <c r="F3243" t="str">
        <f>VLOOKUP($B3243,TrialDesign!$E$2:$I$1147,4,FALSE)</f>
        <v>CRWT153</v>
      </c>
      <c r="G3243" s="19">
        <f t="shared" si="240"/>
        <v>42018</v>
      </c>
      <c r="H3243" s="1" t="str">
        <f>VLOOKUP(B3243,TrialDesign!$E$2:$J$1147,6,FALSE)</f>
        <v>None_8h</v>
      </c>
      <c r="K3243">
        <v>4</v>
      </c>
      <c r="Y3243" s="4">
        <f t="shared" si="241"/>
        <v>16</v>
      </c>
      <c r="Z3243" t="str">
        <f t="shared" si="237"/>
        <v/>
      </c>
      <c r="AD3243" t="str">
        <f t="shared" si="238"/>
        <v>FLN</v>
      </c>
    </row>
    <row r="3244" spans="1:30" hidden="1" x14ac:dyDescent="0.3">
      <c r="A3244" t="s">
        <v>417</v>
      </c>
      <c r="B3244">
        <f t="shared" si="235"/>
        <v>400328</v>
      </c>
      <c r="C3244">
        <v>328</v>
      </c>
      <c r="D3244">
        <f>VLOOKUP($B3244,TrialDesign!$E$2:$I$1147,5,FALSE)</f>
        <v>8</v>
      </c>
      <c r="E3244" t="str">
        <f>VLOOKUP($B3244,TrialDesign!$E$2:$I$1147,3,FALSE)</f>
        <v>Nil</v>
      </c>
      <c r="F3244" t="str">
        <f>VLOOKUP($B3244,TrialDesign!$E$2:$I$1147,4,FALSE)</f>
        <v>CRWT153</v>
      </c>
      <c r="G3244" s="19">
        <f t="shared" si="240"/>
        <v>41990</v>
      </c>
      <c r="H3244" s="1" t="str">
        <f>VLOOKUP(B3244,TrialDesign!$E$2:$J$1147,6,FALSE)</f>
        <v>None_8h</v>
      </c>
      <c r="J3244">
        <v>328</v>
      </c>
      <c r="K3244">
        <v>1</v>
      </c>
      <c r="Y3244" s="4">
        <f t="shared" si="241"/>
        <v>17</v>
      </c>
      <c r="Z3244" t="str">
        <f t="shared" si="237"/>
        <v/>
      </c>
      <c r="AD3244" t="str">
        <f t="shared" si="238"/>
        <v>FLN</v>
      </c>
    </row>
    <row r="3245" spans="1:30" hidden="1" x14ac:dyDescent="0.3">
      <c r="A3245" t="s">
        <v>417</v>
      </c>
      <c r="B3245">
        <f t="shared" si="235"/>
        <v>400328</v>
      </c>
      <c r="C3245">
        <v>328</v>
      </c>
      <c r="D3245">
        <f>VLOOKUP($B3245,TrialDesign!$E$2:$I$1147,5,FALSE)</f>
        <v>8</v>
      </c>
      <c r="E3245" t="str">
        <f>VLOOKUP($B3245,TrialDesign!$E$2:$I$1147,3,FALSE)</f>
        <v>Nil</v>
      </c>
      <c r="F3245" t="str">
        <f>VLOOKUP($B3245,TrialDesign!$E$2:$I$1147,4,FALSE)</f>
        <v>CRWT153</v>
      </c>
      <c r="G3245" s="19">
        <f t="shared" si="240"/>
        <v>41997</v>
      </c>
      <c r="H3245" s="1" t="str">
        <f>VLOOKUP(B3245,TrialDesign!$E$2:$J$1147,6,FALSE)</f>
        <v>None_8h</v>
      </c>
      <c r="K3245">
        <v>2</v>
      </c>
      <c r="Y3245" s="4">
        <f t="shared" si="241"/>
        <v>18</v>
      </c>
      <c r="Z3245" t="str">
        <f t="shared" si="237"/>
        <v/>
      </c>
      <c r="AD3245" t="str">
        <f t="shared" si="238"/>
        <v>FLN</v>
      </c>
    </row>
    <row r="3246" spans="1:30" hidden="1" x14ac:dyDescent="0.3">
      <c r="A3246" t="s">
        <v>417</v>
      </c>
      <c r="B3246">
        <f t="shared" si="235"/>
        <v>400328</v>
      </c>
      <c r="C3246">
        <v>328</v>
      </c>
      <c r="D3246">
        <f>VLOOKUP($B3246,TrialDesign!$E$2:$I$1147,5,FALSE)</f>
        <v>8</v>
      </c>
      <c r="E3246" t="str">
        <f>VLOOKUP($B3246,TrialDesign!$E$2:$I$1147,3,FALSE)</f>
        <v>Nil</v>
      </c>
      <c r="F3246" t="str">
        <f>VLOOKUP($B3246,TrialDesign!$E$2:$I$1147,4,FALSE)</f>
        <v>CRWT153</v>
      </c>
      <c r="G3246" s="19">
        <f t="shared" si="240"/>
        <v>42011</v>
      </c>
      <c r="H3246" s="1" t="str">
        <f>VLOOKUP(B3246,TrialDesign!$E$2:$J$1147,6,FALSE)</f>
        <v>None_8h</v>
      </c>
      <c r="K3246">
        <v>3</v>
      </c>
      <c r="Y3246" s="4">
        <f t="shared" si="241"/>
        <v>17</v>
      </c>
      <c r="Z3246" t="str">
        <f t="shared" si="237"/>
        <v/>
      </c>
      <c r="AD3246" t="str">
        <f t="shared" si="238"/>
        <v>FLN</v>
      </c>
    </row>
    <row r="3247" spans="1:30" hidden="1" x14ac:dyDescent="0.3">
      <c r="A3247" t="s">
        <v>417</v>
      </c>
      <c r="B3247">
        <f t="shared" si="235"/>
        <v>400338</v>
      </c>
      <c r="C3247">
        <v>338</v>
      </c>
      <c r="D3247">
        <f>VLOOKUP($B3247,TrialDesign!$E$2:$I$1147,5,FALSE)</f>
        <v>8</v>
      </c>
      <c r="E3247" t="str">
        <f>VLOOKUP($B3247,TrialDesign!$E$2:$I$1147,3,FALSE)</f>
        <v>Nil</v>
      </c>
      <c r="F3247" t="str">
        <f>VLOOKUP($B3247,TrialDesign!$E$2:$I$1147,4,FALSE)</f>
        <v>CRWT153</v>
      </c>
      <c r="G3247" s="19">
        <f t="shared" si="240"/>
        <v>41997</v>
      </c>
      <c r="H3247" s="1" t="str">
        <f>VLOOKUP(B3247,TrialDesign!$E$2:$J$1147,6,FALSE)</f>
        <v>None_8h</v>
      </c>
      <c r="J3247">
        <v>338</v>
      </c>
      <c r="K3247">
        <v>1</v>
      </c>
      <c r="Y3247" s="4">
        <f t="shared" si="241"/>
        <v>19</v>
      </c>
      <c r="Z3247" t="str">
        <f t="shared" si="237"/>
        <v/>
      </c>
      <c r="AD3247" t="str">
        <f t="shared" si="238"/>
        <v>FLN</v>
      </c>
    </row>
    <row r="3248" spans="1:30" hidden="1" x14ac:dyDescent="0.3">
      <c r="A3248" t="s">
        <v>417</v>
      </c>
      <c r="B3248">
        <f t="shared" si="235"/>
        <v>400338</v>
      </c>
      <c r="C3248">
        <v>338</v>
      </c>
      <c r="D3248">
        <f>VLOOKUP($B3248,TrialDesign!$E$2:$I$1147,5,FALSE)</f>
        <v>8</v>
      </c>
      <c r="E3248" t="str">
        <f>VLOOKUP($B3248,TrialDesign!$E$2:$I$1147,3,FALSE)</f>
        <v>Nil</v>
      </c>
      <c r="F3248" t="str">
        <f>VLOOKUP($B3248,TrialDesign!$E$2:$I$1147,4,FALSE)</f>
        <v>CRWT153</v>
      </c>
      <c r="G3248" s="19">
        <f t="shared" si="240"/>
        <v>41997</v>
      </c>
      <c r="H3248" s="1" t="str">
        <f>VLOOKUP(B3248,TrialDesign!$E$2:$J$1147,6,FALSE)</f>
        <v>None_8h</v>
      </c>
      <c r="K3248">
        <v>2</v>
      </c>
      <c r="Y3248" s="4">
        <f t="shared" si="241"/>
        <v>17</v>
      </c>
      <c r="Z3248" t="str">
        <f t="shared" si="237"/>
        <v/>
      </c>
      <c r="AD3248" t="str">
        <f t="shared" si="238"/>
        <v>FLN</v>
      </c>
    </row>
    <row r="3249" spans="1:30" hidden="1" x14ac:dyDescent="0.3">
      <c r="A3249" t="s">
        <v>417</v>
      </c>
      <c r="B3249">
        <f t="shared" si="235"/>
        <v>400338</v>
      </c>
      <c r="C3249">
        <v>338</v>
      </c>
      <c r="D3249">
        <f>VLOOKUP($B3249,TrialDesign!$E$2:$I$1147,5,FALSE)</f>
        <v>8</v>
      </c>
      <c r="E3249" t="str">
        <f>VLOOKUP($B3249,TrialDesign!$E$2:$I$1147,3,FALSE)</f>
        <v>Nil</v>
      </c>
      <c r="F3249" t="str">
        <f>VLOOKUP($B3249,TrialDesign!$E$2:$I$1147,4,FALSE)</f>
        <v>CRWT153</v>
      </c>
      <c r="G3249" s="19">
        <f t="shared" si="240"/>
        <v>41997</v>
      </c>
      <c r="H3249" s="1" t="str">
        <f>VLOOKUP(B3249,TrialDesign!$E$2:$J$1147,6,FALSE)</f>
        <v>None_8h</v>
      </c>
      <c r="K3249">
        <v>3</v>
      </c>
      <c r="Y3249" s="4">
        <f t="shared" si="241"/>
        <v>16</v>
      </c>
      <c r="Z3249" t="str">
        <f t="shared" si="237"/>
        <v/>
      </c>
      <c r="AD3249" t="str">
        <f t="shared" si="238"/>
        <v>FLN</v>
      </c>
    </row>
    <row r="3250" spans="1:30" hidden="1" x14ac:dyDescent="0.3">
      <c r="A3250" t="s">
        <v>417</v>
      </c>
      <c r="B3250">
        <f t="shared" si="235"/>
        <v>400338</v>
      </c>
      <c r="C3250">
        <v>338</v>
      </c>
      <c r="D3250">
        <f>VLOOKUP($B3250,TrialDesign!$E$2:$I$1147,5,FALSE)</f>
        <v>8</v>
      </c>
      <c r="E3250" t="str">
        <f>VLOOKUP($B3250,TrialDesign!$E$2:$I$1147,3,FALSE)</f>
        <v>Nil</v>
      </c>
      <c r="F3250" t="str">
        <f>VLOOKUP($B3250,TrialDesign!$E$2:$I$1147,4,FALSE)</f>
        <v>CRWT153</v>
      </c>
      <c r="G3250" s="19">
        <f t="shared" si="240"/>
        <v>41997</v>
      </c>
      <c r="H3250" s="1" t="str">
        <f>VLOOKUP(B3250,TrialDesign!$E$2:$J$1147,6,FALSE)</f>
        <v>None_8h</v>
      </c>
      <c r="K3250">
        <v>4</v>
      </c>
      <c r="Y3250" s="4">
        <f t="shared" si="241"/>
        <v>17</v>
      </c>
      <c r="Z3250" t="str">
        <f t="shared" si="237"/>
        <v/>
      </c>
      <c r="AD3250" t="str">
        <f t="shared" si="238"/>
        <v>FLN</v>
      </c>
    </row>
    <row r="3251" spans="1:30" hidden="1" x14ac:dyDescent="0.3">
      <c r="A3251" t="s">
        <v>417</v>
      </c>
      <c r="B3251">
        <f t="shared" si="235"/>
        <v>400343</v>
      </c>
      <c r="C3251">
        <v>343</v>
      </c>
      <c r="D3251">
        <f>VLOOKUP($B3251,TrialDesign!$E$2:$I$1147,5,FALSE)</f>
        <v>8</v>
      </c>
      <c r="E3251" t="str">
        <f>VLOOKUP($B3251,TrialDesign!$E$2:$I$1147,3,FALSE)</f>
        <v>Nil</v>
      </c>
      <c r="F3251" t="str">
        <f>VLOOKUP($B3251,TrialDesign!$E$2:$I$1147,4,FALSE)</f>
        <v>CRWT153</v>
      </c>
      <c r="G3251" s="19">
        <f t="shared" si="240"/>
        <v>41997</v>
      </c>
      <c r="H3251" s="1" t="str">
        <f>VLOOKUP(B3251,TrialDesign!$E$2:$J$1147,6,FALSE)</f>
        <v>None_8h</v>
      </c>
      <c r="J3251" t="s">
        <v>327</v>
      </c>
      <c r="K3251">
        <v>1</v>
      </c>
      <c r="Y3251" s="4">
        <f t="shared" si="241"/>
        <v>17</v>
      </c>
      <c r="Z3251" t="str">
        <f t="shared" si="237"/>
        <v/>
      </c>
      <c r="AD3251" t="str">
        <f t="shared" si="238"/>
        <v>FLN</v>
      </c>
    </row>
    <row r="3252" spans="1:30" hidden="1" x14ac:dyDescent="0.3">
      <c r="A3252" t="s">
        <v>417</v>
      </c>
      <c r="B3252">
        <f t="shared" si="235"/>
        <v>400343</v>
      </c>
      <c r="C3252">
        <v>343</v>
      </c>
      <c r="D3252">
        <f>VLOOKUP($B3252,TrialDesign!$E$2:$I$1147,5,FALSE)</f>
        <v>8</v>
      </c>
      <c r="E3252" t="str">
        <f>VLOOKUP($B3252,TrialDesign!$E$2:$I$1147,3,FALSE)</f>
        <v>Nil</v>
      </c>
      <c r="F3252" t="str">
        <f>VLOOKUP($B3252,TrialDesign!$E$2:$I$1147,4,FALSE)</f>
        <v>CRWT153</v>
      </c>
      <c r="G3252" s="19">
        <f t="shared" si="240"/>
        <v>41990</v>
      </c>
      <c r="H3252" s="1" t="str">
        <f>VLOOKUP(B3252,TrialDesign!$E$2:$J$1147,6,FALSE)</f>
        <v>None_8h</v>
      </c>
      <c r="K3252">
        <v>2</v>
      </c>
      <c r="Y3252" s="4">
        <f t="shared" si="241"/>
        <v>14</v>
      </c>
      <c r="Z3252" t="str">
        <f t="shared" si="237"/>
        <v/>
      </c>
      <c r="AD3252" t="str">
        <f t="shared" si="238"/>
        <v>FLN</v>
      </c>
    </row>
    <row r="3253" spans="1:30" hidden="1" x14ac:dyDescent="0.3">
      <c r="A3253" t="s">
        <v>417</v>
      </c>
      <c r="B3253">
        <f t="shared" si="235"/>
        <v>400343</v>
      </c>
      <c r="C3253">
        <v>343</v>
      </c>
      <c r="D3253">
        <f>VLOOKUP($B3253,TrialDesign!$E$2:$I$1147,5,FALSE)</f>
        <v>8</v>
      </c>
      <c r="E3253" t="str">
        <f>VLOOKUP($B3253,TrialDesign!$E$2:$I$1147,3,FALSE)</f>
        <v>Nil</v>
      </c>
      <c r="F3253" t="str">
        <f>VLOOKUP($B3253,TrialDesign!$E$2:$I$1147,4,FALSE)</f>
        <v>CRWT153</v>
      </c>
      <c r="G3253" s="19">
        <f t="shared" si="240"/>
        <v>41997</v>
      </c>
      <c r="H3253" s="1" t="str">
        <f>VLOOKUP(B3253,TrialDesign!$E$2:$J$1147,6,FALSE)</f>
        <v>None_8h</v>
      </c>
      <c r="K3253">
        <v>3</v>
      </c>
      <c r="Y3253" s="4">
        <f t="shared" si="241"/>
        <v>19</v>
      </c>
      <c r="Z3253" t="str">
        <f t="shared" si="237"/>
        <v/>
      </c>
      <c r="AD3253" t="str">
        <f t="shared" si="238"/>
        <v>FLN</v>
      </c>
    </row>
    <row r="3254" spans="1:30" hidden="1" x14ac:dyDescent="0.3">
      <c r="A3254" t="s">
        <v>417</v>
      </c>
      <c r="B3254">
        <f t="shared" si="235"/>
        <v>400343</v>
      </c>
      <c r="C3254">
        <v>343</v>
      </c>
      <c r="D3254">
        <f>VLOOKUP($B3254,TrialDesign!$E$2:$I$1147,5,FALSE)</f>
        <v>8</v>
      </c>
      <c r="E3254" t="str">
        <f>VLOOKUP($B3254,TrialDesign!$E$2:$I$1147,3,FALSE)</f>
        <v>Nil</v>
      </c>
      <c r="F3254" t="str">
        <f>VLOOKUP($B3254,TrialDesign!$E$2:$I$1147,4,FALSE)</f>
        <v>CRWT153</v>
      </c>
      <c r="G3254" s="19">
        <f t="shared" si="240"/>
        <v>41990</v>
      </c>
      <c r="H3254" s="1" t="str">
        <f>VLOOKUP(B3254,TrialDesign!$E$2:$J$1147,6,FALSE)</f>
        <v>None_8h</v>
      </c>
      <c r="K3254">
        <v>4</v>
      </c>
      <c r="Y3254" s="4">
        <f t="shared" si="241"/>
        <v>18</v>
      </c>
      <c r="Z3254" t="str">
        <f t="shared" si="237"/>
        <v/>
      </c>
      <c r="AD3254" t="str">
        <f t="shared" si="238"/>
        <v>FLN</v>
      </c>
    </row>
    <row r="3255" spans="1:30" hidden="1" x14ac:dyDescent="0.3">
      <c r="A3255" t="s">
        <v>417</v>
      </c>
      <c r="B3255">
        <f t="shared" si="235"/>
        <v>400347</v>
      </c>
      <c r="C3255">
        <v>347</v>
      </c>
      <c r="D3255">
        <f>VLOOKUP($B3255,TrialDesign!$E$2:$I$1147,5,FALSE)</f>
        <v>8</v>
      </c>
      <c r="E3255" t="str">
        <f>VLOOKUP($B3255,TrialDesign!$E$2:$I$1147,3,FALSE)</f>
        <v>Nil</v>
      </c>
      <c r="F3255" t="str">
        <f>VLOOKUP($B3255,TrialDesign!$E$2:$I$1147,4,FALSE)</f>
        <v>CRWT153</v>
      </c>
      <c r="G3255" s="19">
        <f t="shared" si="240"/>
        <v>41997</v>
      </c>
      <c r="H3255" s="1" t="str">
        <f>VLOOKUP(B3255,TrialDesign!$E$2:$J$1147,6,FALSE)</f>
        <v>None_8h</v>
      </c>
      <c r="J3255">
        <v>347</v>
      </c>
      <c r="K3255">
        <v>1</v>
      </c>
      <c r="Y3255" s="4">
        <f t="shared" si="241"/>
        <v>17</v>
      </c>
      <c r="Z3255" t="str">
        <f t="shared" si="237"/>
        <v/>
      </c>
      <c r="AD3255" t="str">
        <f t="shared" si="238"/>
        <v>FLN</v>
      </c>
    </row>
    <row r="3256" spans="1:30" hidden="1" x14ac:dyDescent="0.3">
      <c r="A3256" t="s">
        <v>417</v>
      </c>
      <c r="B3256">
        <f t="shared" si="235"/>
        <v>400347</v>
      </c>
      <c r="C3256">
        <v>347</v>
      </c>
      <c r="D3256">
        <f>VLOOKUP($B3256,TrialDesign!$E$2:$I$1147,5,FALSE)</f>
        <v>8</v>
      </c>
      <c r="E3256" t="str">
        <f>VLOOKUP($B3256,TrialDesign!$E$2:$I$1147,3,FALSE)</f>
        <v>Nil</v>
      </c>
      <c r="F3256" t="str">
        <f>VLOOKUP($B3256,TrialDesign!$E$2:$I$1147,4,FALSE)</f>
        <v>CRWT153</v>
      </c>
      <c r="G3256" s="19">
        <f t="shared" si="240"/>
        <v>41990</v>
      </c>
      <c r="H3256" s="1" t="str">
        <f>VLOOKUP(B3256,TrialDesign!$E$2:$J$1147,6,FALSE)</f>
        <v>None_8h</v>
      </c>
      <c r="K3256">
        <v>2</v>
      </c>
      <c r="Y3256" s="4">
        <f t="shared" si="241"/>
        <v>14</v>
      </c>
      <c r="Z3256" t="str">
        <f t="shared" si="237"/>
        <v/>
      </c>
      <c r="AD3256" t="str">
        <f t="shared" si="238"/>
        <v>FLN</v>
      </c>
    </row>
    <row r="3257" spans="1:30" hidden="1" x14ac:dyDescent="0.3">
      <c r="A3257" t="s">
        <v>417</v>
      </c>
      <c r="B3257">
        <f t="shared" si="235"/>
        <v>400347</v>
      </c>
      <c r="C3257">
        <v>347</v>
      </c>
      <c r="D3257">
        <f>VLOOKUP($B3257,TrialDesign!$E$2:$I$1147,5,FALSE)</f>
        <v>8</v>
      </c>
      <c r="E3257" t="str">
        <f>VLOOKUP($B3257,TrialDesign!$E$2:$I$1147,3,FALSE)</f>
        <v>Nil</v>
      </c>
      <c r="F3257" t="str">
        <f>VLOOKUP($B3257,TrialDesign!$E$2:$I$1147,4,FALSE)</f>
        <v>CRWT153</v>
      </c>
      <c r="G3257" s="19">
        <f t="shared" si="240"/>
        <v>41997</v>
      </c>
      <c r="H3257" s="1" t="str">
        <f>VLOOKUP(B3257,TrialDesign!$E$2:$J$1147,6,FALSE)</f>
        <v>None_8h</v>
      </c>
      <c r="K3257">
        <v>3</v>
      </c>
      <c r="Y3257" s="4">
        <f t="shared" si="241"/>
        <v>16</v>
      </c>
      <c r="Z3257" t="str">
        <f t="shared" si="237"/>
        <v/>
      </c>
      <c r="AD3257" t="str">
        <f t="shared" si="238"/>
        <v>FLN</v>
      </c>
    </row>
    <row r="3258" spans="1:30" hidden="1" x14ac:dyDescent="0.3">
      <c r="A3258" t="s">
        <v>417</v>
      </c>
      <c r="B3258">
        <f t="shared" si="235"/>
        <v>400349</v>
      </c>
      <c r="C3258">
        <v>349</v>
      </c>
      <c r="D3258">
        <f>VLOOKUP($B3258,TrialDesign!$E$2:$I$1147,5,FALSE)</f>
        <v>8</v>
      </c>
      <c r="E3258" t="str">
        <f>VLOOKUP($B3258,TrialDesign!$E$2:$I$1147,3,FALSE)</f>
        <v>Nil</v>
      </c>
      <c r="F3258" t="str">
        <f>VLOOKUP($B3258,TrialDesign!$E$2:$I$1147,4,FALSE)</f>
        <v>CRWT153</v>
      </c>
      <c r="G3258" s="19">
        <f t="shared" si="240"/>
        <v>42011</v>
      </c>
      <c r="H3258" s="1" t="str">
        <f>VLOOKUP(B3258,TrialDesign!$E$2:$J$1147,6,FALSE)</f>
        <v>None_8h</v>
      </c>
      <c r="J3258">
        <v>349</v>
      </c>
      <c r="K3258">
        <v>1</v>
      </c>
      <c r="Y3258" s="4">
        <f t="shared" si="241"/>
        <v>16</v>
      </c>
      <c r="Z3258" t="str">
        <f t="shared" si="237"/>
        <v/>
      </c>
      <c r="AD3258" t="str">
        <f t="shared" si="238"/>
        <v>FLN</v>
      </c>
    </row>
    <row r="3259" spans="1:30" hidden="1" x14ac:dyDescent="0.3">
      <c r="A3259" t="s">
        <v>417</v>
      </c>
      <c r="B3259">
        <f t="shared" si="235"/>
        <v>400349</v>
      </c>
      <c r="C3259">
        <v>349</v>
      </c>
      <c r="D3259">
        <f>VLOOKUP($B3259,TrialDesign!$E$2:$I$1147,5,FALSE)</f>
        <v>8</v>
      </c>
      <c r="E3259" t="str">
        <f>VLOOKUP($B3259,TrialDesign!$E$2:$I$1147,3,FALSE)</f>
        <v>Nil</v>
      </c>
      <c r="F3259" t="str">
        <f>VLOOKUP($B3259,TrialDesign!$E$2:$I$1147,4,FALSE)</f>
        <v>CRWT153</v>
      </c>
      <c r="G3259" s="19">
        <f t="shared" si="240"/>
        <v>41997</v>
      </c>
      <c r="H3259" s="1" t="str">
        <f>VLOOKUP(B3259,TrialDesign!$E$2:$J$1147,6,FALSE)</f>
        <v>None_8h</v>
      </c>
      <c r="K3259">
        <v>2</v>
      </c>
      <c r="Y3259" s="4">
        <f t="shared" si="241"/>
        <v>16</v>
      </c>
      <c r="Z3259" t="str">
        <f t="shared" si="237"/>
        <v/>
      </c>
      <c r="AD3259" t="str">
        <f t="shared" si="238"/>
        <v>FLN</v>
      </c>
    </row>
    <row r="3260" spans="1:30" hidden="1" x14ac:dyDescent="0.3">
      <c r="A3260" t="s">
        <v>417</v>
      </c>
      <c r="B3260">
        <f t="shared" si="235"/>
        <v>400349</v>
      </c>
      <c r="C3260">
        <v>349</v>
      </c>
      <c r="D3260">
        <f>VLOOKUP($B3260,TrialDesign!$E$2:$I$1147,5,FALSE)</f>
        <v>8</v>
      </c>
      <c r="E3260" t="str">
        <f>VLOOKUP($B3260,TrialDesign!$E$2:$I$1147,3,FALSE)</f>
        <v>Nil</v>
      </c>
      <c r="F3260" t="str">
        <f>VLOOKUP($B3260,TrialDesign!$E$2:$I$1147,4,FALSE)</f>
        <v>CRWT153</v>
      </c>
      <c r="G3260" s="19">
        <f t="shared" si="240"/>
        <v>42018</v>
      </c>
      <c r="H3260" s="1" t="str">
        <f>VLOOKUP(B3260,TrialDesign!$E$2:$J$1147,6,FALSE)</f>
        <v>None_8h</v>
      </c>
      <c r="K3260">
        <v>3</v>
      </c>
      <c r="Y3260" s="4">
        <f t="shared" si="241"/>
        <v>17</v>
      </c>
      <c r="Z3260" t="str">
        <f t="shared" si="237"/>
        <v/>
      </c>
      <c r="AD3260" t="str">
        <f t="shared" si="238"/>
        <v>FLN</v>
      </c>
    </row>
    <row r="3261" spans="1:30" hidden="1" x14ac:dyDescent="0.3">
      <c r="A3261" t="s">
        <v>417</v>
      </c>
      <c r="B3261">
        <f t="shared" si="235"/>
        <v>400349</v>
      </c>
      <c r="C3261">
        <v>349</v>
      </c>
      <c r="D3261">
        <f>VLOOKUP($B3261,TrialDesign!$E$2:$I$1147,5,FALSE)</f>
        <v>8</v>
      </c>
      <c r="E3261" t="str">
        <f>VLOOKUP($B3261,TrialDesign!$E$2:$I$1147,3,FALSE)</f>
        <v>Nil</v>
      </c>
      <c r="F3261" t="str">
        <f>VLOOKUP($B3261,TrialDesign!$E$2:$I$1147,4,FALSE)</f>
        <v>CRWT153</v>
      </c>
      <c r="G3261" s="19">
        <f t="shared" si="240"/>
        <v>41997</v>
      </c>
      <c r="H3261" s="1" t="str">
        <f>VLOOKUP(B3261,TrialDesign!$E$2:$J$1147,6,FALSE)</f>
        <v>None_8h</v>
      </c>
      <c r="K3261">
        <v>4</v>
      </c>
      <c r="Y3261" s="4">
        <f t="shared" si="241"/>
        <v>18</v>
      </c>
      <c r="Z3261" t="str">
        <f t="shared" si="237"/>
        <v/>
      </c>
      <c r="AD3261" t="str">
        <f t="shared" si="238"/>
        <v>FLN</v>
      </c>
    </row>
    <row r="3262" spans="1:30" hidden="1" x14ac:dyDescent="0.3">
      <c r="A3262" t="s">
        <v>417</v>
      </c>
      <c r="B3262">
        <f t="shared" si="235"/>
        <v>400351</v>
      </c>
      <c r="C3262">
        <v>351</v>
      </c>
      <c r="D3262">
        <f>VLOOKUP($B3262,TrialDesign!$E$2:$I$1147,5,FALSE)</f>
        <v>8</v>
      </c>
      <c r="E3262" t="str">
        <f>VLOOKUP($B3262,TrialDesign!$E$2:$I$1147,3,FALSE)</f>
        <v>Nil</v>
      </c>
      <c r="F3262" t="str">
        <f>VLOOKUP($B3262,TrialDesign!$E$2:$I$1147,4,FALSE)</f>
        <v>CRWT153</v>
      </c>
      <c r="G3262" s="19">
        <f t="shared" si="240"/>
        <v>41997</v>
      </c>
      <c r="H3262" s="1" t="str">
        <f>VLOOKUP(B3262,TrialDesign!$E$2:$J$1147,6,FALSE)</f>
        <v>None_8h</v>
      </c>
      <c r="J3262">
        <v>351</v>
      </c>
      <c r="K3262">
        <v>1</v>
      </c>
      <c r="Y3262" s="4">
        <f t="shared" si="241"/>
        <v>18</v>
      </c>
      <c r="Z3262" t="str">
        <f t="shared" si="237"/>
        <v/>
      </c>
      <c r="AD3262" t="str">
        <f t="shared" si="238"/>
        <v>FLN</v>
      </c>
    </row>
    <row r="3263" spans="1:30" hidden="1" x14ac:dyDescent="0.3">
      <c r="A3263" t="s">
        <v>417</v>
      </c>
      <c r="B3263">
        <f t="shared" si="235"/>
        <v>400351</v>
      </c>
      <c r="C3263">
        <v>351</v>
      </c>
      <c r="D3263">
        <f>VLOOKUP($B3263,TrialDesign!$E$2:$I$1147,5,FALSE)</f>
        <v>8</v>
      </c>
      <c r="E3263" t="str">
        <f>VLOOKUP($B3263,TrialDesign!$E$2:$I$1147,3,FALSE)</f>
        <v>Nil</v>
      </c>
      <c r="F3263" t="str">
        <f>VLOOKUP($B3263,TrialDesign!$E$2:$I$1147,4,FALSE)</f>
        <v>CRWT153</v>
      </c>
      <c r="G3263" s="19">
        <f t="shared" si="240"/>
        <v>41990</v>
      </c>
      <c r="H3263" s="1" t="str">
        <f>VLOOKUP(B3263,TrialDesign!$E$2:$J$1147,6,FALSE)</f>
        <v>None_8h</v>
      </c>
      <c r="K3263">
        <v>2</v>
      </c>
      <c r="Y3263" s="4">
        <f t="shared" si="241"/>
        <v>17</v>
      </c>
      <c r="Z3263" t="str">
        <f t="shared" si="237"/>
        <v/>
      </c>
      <c r="AD3263" t="str">
        <f t="shared" si="238"/>
        <v>FLN</v>
      </c>
    </row>
    <row r="3264" spans="1:30" hidden="1" x14ac:dyDescent="0.3">
      <c r="A3264" t="s">
        <v>417</v>
      </c>
      <c r="B3264">
        <f t="shared" si="235"/>
        <v>400351</v>
      </c>
      <c r="C3264">
        <v>351</v>
      </c>
      <c r="D3264">
        <f>VLOOKUP($B3264,TrialDesign!$E$2:$I$1147,5,FALSE)</f>
        <v>8</v>
      </c>
      <c r="E3264" t="str">
        <f>VLOOKUP($B3264,TrialDesign!$E$2:$I$1147,3,FALSE)</f>
        <v>Nil</v>
      </c>
      <c r="F3264" t="str">
        <f>VLOOKUP($B3264,TrialDesign!$E$2:$I$1147,4,FALSE)</f>
        <v>CRWT153</v>
      </c>
      <c r="G3264" s="19">
        <f t="shared" si="240"/>
        <v>41997</v>
      </c>
      <c r="H3264" s="1" t="str">
        <f>VLOOKUP(B3264,TrialDesign!$E$2:$J$1147,6,FALSE)</f>
        <v>None_8h</v>
      </c>
      <c r="K3264">
        <v>3</v>
      </c>
      <c r="Y3264" s="4">
        <f t="shared" si="241"/>
        <v>18</v>
      </c>
      <c r="Z3264" t="str">
        <f t="shared" si="237"/>
        <v/>
      </c>
      <c r="AD3264" t="str">
        <f t="shared" si="238"/>
        <v>FLN</v>
      </c>
    </row>
    <row r="3265" spans="1:30" hidden="1" x14ac:dyDescent="0.3">
      <c r="A3265" t="s">
        <v>417</v>
      </c>
      <c r="B3265">
        <f t="shared" si="235"/>
        <v>400351</v>
      </c>
      <c r="C3265">
        <v>351</v>
      </c>
      <c r="D3265">
        <f>VLOOKUP($B3265,TrialDesign!$E$2:$I$1147,5,FALSE)</f>
        <v>8</v>
      </c>
      <c r="E3265" t="str">
        <f>VLOOKUP($B3265,TrialDesign!$E$2:$I$1147,3,FALSE)</f>
        <v>Nil</v>
      </c>
      <c r="F3265" t="str">
        <f>VLOOKUP($B3265,TrialDesign!$E$2:$I$1147,4,FALSE)</f>
        <v>CRWT153</v>
      </c>
      <c r="G3265" s="19">
        <f t="shared" si="240"/>
        <v>41990</v>
      </c>
      <c r="H3265" s="1" t="str">
        <f>VLOOKUP(B3265,TrialDesign!$E$2:$J$1147,6,FALSE)</f>
        <v>None_8h</v>
      </c>
      <c r="K3265">
        <v>4</v>
      </c>
      <c r="Y3265" s="4">
        <f t="shared" si="241"/>
        <v>17</v>
      </c>
      <c r="Z3265" t="str">
        <f t="shared" si="237"/>
        <v/>
      </c>
      <c r="AD3265" t="str">
        <f t="shared" si="238"/>
        <v>FLN</v>
      </c>
    </row>
    <row r="3266" spans="1:30" hidden="1" x14ac:dyDescent="0.3">
      <c r="A3266" t="s">
        <v>417</v>
      </c>
      <c r="B3266">
        <f t="shared" si="235"/>
        <v>400357</v>
      </c>
      <c r="C3266">
        <v>357</v>
      </c>
      <c r="D3266">
        <f>VLOOKUP($B3266,TrialDesign!$E$2:$I$1147,5,FALSE)</f>
        <v>8</v>
      </c>
      <c r="E3266" t="str">
        <f>VLOOKUP($B3266,TrialDesign!$E$2:$I$1147,3,FALSE)</f>
        <v>Nil</v>
      </c>
      <c r="F3266" t="str">
        <f>VLOOKUP($B3266,TrialDesign!$E$2:$I$1147,4,FALSE)</f>
        <v>CRWT153</v>
      </c>
      <c r="G3266" s="19">
        <f t="shared" si="240"/>
        <v>41997</v>
      </c>
      <c r="H3266" s="1" t="str">
        <f>VLOOKUP(B3266,TrialDesign!$E$2:$J$1147,6,FALSE)</f>
        <v>None_8h</v>
      </c>
      <c r="J3266">
        <v>357</v>
      </c>
      <c r="K3266">
        <v>1</v>
      </c>
      <c r="Y3266" s="4">
        <f t="shared" si="241"/>
        <v>18</v>
      </c>
      <c r="Z3266" t="str">
        <f t="shared" si="237"/>
        <v/>
      </c>
      <c r="AD3266" t="str">
        <f t="shared" si="238"/>
        <v>FLN</v>
      </c>
    </row>
    <row r="3267" spans="1:30" hidden="1" x14ac:dyDescent="0.3">
      <c r="A3267" t="s">
        <v>417</v>
      </c>
      <c r="B3267">
        <f t="shared" si="235"/>
        <v>400357</v>
      </c>
      <c r="C3267">
        <v>357</v>
      </c>
      <c r="D3267">
        <f>VLOOKUP($B3267,TrialDesign!$E$2:$I$1147,5,FALSE)</f>
        <v>8</v>
      </c>
      <c r="E3267" t="str">
        <f>VLOOKUP($B3267,TrialDesign!$E$2:$I$1147,3,FALSE)</f>
        <v>Nil</v>
      </c>
      <c r="F3267" t="str">
        <f>VLOOKUP($B3267,TrialDesign!$E$2:$I$1147,4,FALSE)</f>
        <v>CRWT153</v>
      </c>
      <c r="G3267" s="19">
        <f t="shared" si="240"/>
        <v>41990</v>
      </c>
      <c r="H3267" s="1" t="str">
        <f>VLOOKUP(B3267,TrialDesign!$E$2:$J$1147,6,FALSE)</f>
        <v>None_8h</v>
      </c>
      <c r="K3267">
        <v>2</v>
      </c>
      <c r="Y3267" s="4">
        <f t="shared" si="241"/>
        <v>14</v>
      </c>
      <c r="Z3267" t="str">
        <f t="shared" si="237"/>
        <v/>
      </c>
      <c r="AD3267" t="str">
        <f t="shared" si="238"/>
        <v>FLN</v>
      </c>
    </row>
    <row r="3268" spans="1:30" hidden="1" x14ac:dyDescent="0.3">
      <c r="A3268" t="s">
        <v>417</v>
      </c>
      <c r="B3268">
        <f t="shared" si="235"/>
        <v>400357</v>
      </c>
      <c r="C3268">
        <v>357</v>
      </c>
      <c r="D3268">
        <f>VLOOKUP($B3268,TrialDesign!$E$2:$I$1147,5,FALSE)</f>
        <v>8</v>
      </c>
      <c r="E3268" t="str">
        <f>VLOOKUP($B3268,TrialDesign!$E$2:$I$1147,3,FALSE)</f>
        <v>Nil</v>
      </c>
      <c r="F3268" t="str">
        <f>VLOOKUP($B3268,TrialDesign!$E$2:$I$1147,4,FALSE)</f>
        <v>CRWT153</v>
      </c>
      <c r="G3268" s="19">
        <f t="shared" si="240"/>
        <v>41990</v>
      </c>
      <c r="H3268" s="1" t="str">
        <f>VLOOKUP(B3268,TrialDesign!$E$2:$J$1147,6,FALSE)</f>
        <v>None_8h</v>
      </c>
      <c r="K3268">
        <v>3</v>
      </c>
      <c r="Y3268" s="4">
        <f t="shared" si="241"/>
        <v>14</v>
      </c>
      <c r="Z3268" t="str">
        <f t="shared" si="237"/>
        <v/>
      </c>
      <c r="AD3268" t="str">
        <f t="shared" si="238"/>
        <v>FLN</v>
      </c>
    </row>
    <row r="3269" spans="1:30" hidden="1" x14ac:dyDescent="0.3">
      <c r="A3269" t="s">
        <v>417</v>
      </c>
      <c r="B3269">
        <f t="shared" si="235"/>
        <v>400357</v>
      </c>
      <c r="C3269">
        <v>357</v>
      </c>
      <c r="D3269">
        <f>VLOOKUP($B3269,TrialDesign!$E$2:$I$1147,5,FALSE)</f>
        <v>8</v>
      </c>
      <c r="E3269" t="str">
        <f>VLOOKUP($B3269,TrialDesign!$E$2:$I$1147,3,FALSE)</f>
        <v>Nil</v>
      </c>
      <c r="F3269" t="str">
        <f>VLOOKUP($B3269,TrialDesign!$E$2:$I$1147,4,FALSE)</f>
        <v>CRWT153</v>
      </c>
      <c r="G3269" s="19">
        <f t="shared" si="240"/>
        <v>41990</v>
      </c>
      <c r="H3269" s="1" t="str">
        <f>VLOOKUP(B3269,TrialDesign!$E$2:$J$1147,6,FALSE)</f>
        <v>None_8h</v>
      </c>
      <c r="K3269">
        <v>4</v>
      </c>
      <c r="Y3269" s="4">
        <f t="shared" si="241"/>
        <v>16</v>
      </c>
      <c r="Z3269" t="str">
        <f t="shared" si="237"/>
        <v/>
      </c>
      <c r="AD3269" t="str">
        <f t="shared" si="238"/>
        <v>FLN</v>
      </c>
    </row>
    <row r="3270" spans="1:30" hidden="1" x14ac:dyDescent="0.3">
      <c r="A3270" t="s">
        <v>417</v>
      </c>
      <c r="B3270">
        <f t="shared" si="234"/>
        <v>400013</v>
      </c>
      <c r="C3270">
        <v>13</v>
      </c>
      <c r="D3270">
        <f>VLOOKUP($B3270,TrialDesign!$E$2:$I$1147,5,FALSE)</f>
        <v>8</v>
      </c>
      <c r="E3270" t="str">
        <f>VLOOKUP($B3270,TrialDesign!$E$2:$I$1147,3,FALSE)</f>
        <v>Nil</v>
      </c>
      <c r="F3270" t="str">
        <f>VLOOKUP($B3270,TrialDesign!$E$2:$I$1147,4,FALSE)</f>
        <v>Otane</v>
      </c>
      <c r="G3270" s="1">
        <v>41862</v>
      </c>
      <c r="H3270" s="1" t="str">
        <f>VLOOKUP(B3270,TrialDesign!$E$2:$J$1147,6,FALSE)</f>
        <v>None_8h</v>
      </c>
      <c r="J3270">
        <v>13</v>
      </c>
      <c r="K3270">
        <v>1</v>
      </c>
      <c r="L3270">
        <v>1</v>
      </c>
      <c r="M3270">
        <v>4</v>
      </c>
      <c r="N3270">
        <v>5</v>
      </c>
      <c r="O3270">
        <v>67</v>
      </c>
      <c r="Q3270">
        <v>35</v>
      </c>
      <c r="R3270">
        <v>4</v>
      </c>
      <c r="S3270">
        <v>11</v>
      </c>
      <c r="U3270" t="s">
        <v>18</v>
      </c>
      <c r="W3270">
        <f>VLOOKUP(H3270&amp;"_"&amp;M3270+1,'Leaf lengths'!$J$6:$Q$104,VLOOKUP(F3270,'Leaf lengths'!$S$1:$T$6,2,FALSE),FALSE)</f>
        <v>204</v>
      </c>
      <c r="X3270">
        <f t="shared" si="232"/>
        <v>0.17156862745098039</v>
      </c>
      <c r="Y3270">
        <f t="shared" si="231"/>
        <v>4.1715686274509807</v>
      </c>
      <c r="Z3270">
        <f t="shared" si="230"/>
        <v>19</v>
      </c>
      <c r="AD3270" t="str">
        <f t="shared" si="233"/>
        <v/>
      </c>
    </row>
    <row r="3271" spans="1:30" hidden="1" x14ac:dyDescent="0.3">
      <c r="A3271" t="s">
        <v>417</v>
      </c>
      <c r="B3271">
        <f t="shared" si="234"/>
        <v>400013</v>
      </c>
      <c r="C3271">
        <v>13</v>
      </c>
      <c r="D3271">
        <f>VLOOKUP($B3271,TrialDesign!$E$2:$I$1147,5,FALSE)</f>
        <v>8</v>
      </c>
      <c r="E3271" t="str">
        <f>VLOOKUP($B3271,TrialDesign!$E$2:$I$1147,3,FALSE)</f>
        <v>Nil</v>
      </c>
      <c r="F3271" t="str">
        <f>VLOOKUP($B3271,TrialDesign!$E$2:$I$1147,4,FALSE)</f>
        <v>Otane</v>
      </c>
      <c r="G3271" s="1">
        <v>41862</v>
      </c>
      <c r="H3271" s="1" t="str">
        <f>VLOOKUP(B3271,TrialDesign!$E$2:$J$1147,6,FALSE)</f>
        <v>None_8h</v>
      </c>
      <c r="K3271">
        <v>2</v>
      </c>
      <c r="L3271">
        <v>0</v>
      </c>
      <c r="M3271">
        <v>4</v>
      </c>
      <c r="N3271">
        <v>5</v>
      </c>
      <c r="O3271">
        <v>64</v>
      </c>
      <c r="P3271">
        <v>205</v>
      </c>
      <c r="Q3271">
        <v>137</v>
      </c>
      <c r="R3271">
        <v>4</v>
      </c>
      <c r="S3271">
        <v>9</v>
      </c>
      <c r="U3271" t="s">
        <v>17</v>
      </c>
      <c r="W3271">
        <f>VLOOKUP(H3271&amp;"_"&amp;M3271+1,'Leaf lengths'!$J$6:$Q$104,VLOOKUP(F3271,'Leaf lengths'!$S$1:$T$6,2,FALSE),FALSE)</f>
        <v>204</v>
      </c>
      <c r="X3271">
        <f t="shared" si="232"/>
        <v>0.67156862745098034</v>
      </c>
      <c r="Y3271">
        <f t="shared" si="231"/>
        <v>4.6715686274509807</v>
      </c>
      <c r="Z3271">
        <f t="shared" si="230"/>
        <v>17</v>
      </c>
      <c r="AD3271" t="str">
        <f t="shared" si="233"/>
        <v/>
      </c>
    </row>
    <row r="3272" spans="1:30" hidden="1" x14ac:dyDescent="0.3">
      <c r="A3272" t="s">
        <v>417</v>
      </c>
      <c r="B3272">
        <f t="shared" si="234"/>
        <v>400013</v>
      </c>
      <c r="C3272">
        <v>13</v>
      </c>
      <c r="D3272">
        <f>VLOOKUP($B3272,TrialDesign!$E$2:$I$1147,5,FALSE)</f>
        <v>8</v>
      </c>
      <c r="E3272" t="str">
        <f>VLOOKUP($B3272,TrialDesign!$E$2:$I$1147,3,FALSE)</f>
        <v>Nil</v>
      </c>
      <c r="F3272" t="str">
        <f>VLOOKUP($B3272,TrialDesign!$E$2:$I$1147,4,FALSE)</f>
        <v>Otane</v>
      </c>
      <c r="G3272" s="1">
        <v>41862</v>
      </c>
      <c r="H3272" s="1" t="str">
        <f>VLOOKUP(B3272,TrialDesign!$E$2:$J$1147,6,FALSE)</f>
        <v>None_8h</v>
      </c>
      <c r="K3272">
        <v>3</v>
      </c>
      <c r="L3272">
        <v>1</v>
      </c>
      <c r="M3272">
        <v>4</v>
      </c>
      <c r="N3272">
        <v>5</v>
      </c>
      <c r="O3272">
        <v>60</v>
      </c>
      <c r="P3272">
        <v>195</v>
      </c>
      <c r="Q3272">
        <v>144</v>
      </c>
      <c r="R3272">
        <v>5</v>
      </c>
      <c r="S3272">
        <v>6</v>
      </c>
      <c r="W3272">
        <f>VLOOKUP(H3272&amp;"_"&amp;M3272+1,'Leaf lengths'!$J$6:$Q$104,VLOOKUP(F3272,'Leaf lengths'!$S$1:$T$6,2,FALSE),FALSE)</f>
        <v>204</v>
      </c>
      <c r="X3272">
        <f t="shared" si="232"/>
        <v>0.70588235294117652</v>
      </c>
      <c r="Y3272">
        <f t="shared" si="231"/>
        <v>4.7058823529411766</v>
      </c>
      <c r="Z3272">
        <f t="shared" si="230"/>
        <v>15</v>
      </c>
      <c r="AD3272" t="str">
        <f t="shared" si="233"/>
        <v/>
      </c>
    </row>
    <row r="3273" spans="1:30" hidden="1" x14ac:dyDescent="0.3">
      <c r="A3273" t="s">
        <v>417</v>
      </c>
      <c r="B3273">
        <f t="shared" si="234"/>
        <v>400013</v>
      </c>
      <c r="C3273">
        <v>13</v>
      </c>
      <c r="D3273">
        <f>VLOOKUP($B3273,TrialDesign!$E$2:$I$1147,5,FALSE)</f>
        <v>8</v>
      </c>
      <c r="E3273" t="str">
        <f>VLOOKUP($B3273,TrialDesign!$E$2:$I$1147,3,FALSE)</f>
        <v>Nil</v>
      </c>
      <c r="F3273" t="str">
        <f>VLOOKUP($B3273,TrialDesign!$E$2:$I$1147,4,FALSE)</f>
        <v>Otane</v>
      </c>
      <c r="G3273" s="1">
        <v>41862</v>
      </c>
      <c r="H3273" s="1" t="str">
        <f>VLOOKUP(B3273,TrialDesign!$E$2:$J$1147,6,FALSE)</f>
        <v>None_8h</v>
      </c>
      <c r="K3273">
        <v>4</v>
      </c>
      <c r="L3273">
        <v>2</v>
      </c>
      <c r="M3273">
        <v>4</v>
      </c>
      <c r="N3273">
        <v>5</v>
      </c>
      <c r="O3273">
        <v>68</v>
      </c>
      <c r="P3273">
        <v>229</v>
      </c>
      <c r="Q3273">
        <v>57</v>
      </c>
      <c r="R3273">
        <v>4</v>
      </c>
      <c r="S3273">
        <v>10</v>
      </c>
      <c r="U3273" t="s">
        <v>17</v>
      </c>
      <c r="W3273">
        <f>VLOOKUP(H3273&amp;"_"&amp;M3273+1,'Leaf lengths'!$J$6:$Q$104,VLOOKUP(F3273,'Leaf lengths'!$S$1:$T$6,2,FALSE),FALSE)</f>
        <v>204</v>
      </c>
      <c r="X3273">
        <f t="shared" si="232"/>
        <v>0.27941176470588236</v>
      </c>
      <c r="Y3273">
        <f t="shared" si="231"/>
        <v>4.2794117647058822</v>
      </c>
      <c r="Z3273">
        <f t="shared" si="230"/>
        <v>18</v>
      </c>
      <c r="AD3273" t="str">
        <f t="shared" si="233"/>
        <v/>
      </c>
    </row>
    <row r="3274" spans="1:30" hidden="1" x14ac:dyDescent="0.3">
      <c r="A3274" t="s">
        <v>417</v>
      </c>
      <c r="B3274">
        <f t="shared" si="234"/>
        <v>400036</v>
      </c>
      <c r="C3274">
        <v>36</v>
      </c>
      <c r="D3274">
        <f>VLOOKUP($B3274,TrialDesign!$E$2:$I$1147,5,FALSE)</f>
        <v>8</v>
      </c>
      <c r="E3274" t="str">
        <f>VLOOKUP($B3274,TrialDesign!$E$2:$I$1147,3,FALSE)</f>
        <v>Nil</v>
      </c>
      <c r="F3274" t="str">
        <f>VLOOKUP($B3274,TrialDesign!$E$2:$I$1147,4,FALSE)</f>
        <v>Otane</v>
      </c>
      <c r="G3274" s="1">
        <v>41862</v>
      </c>
      <c r="H3274" s="1" t="str">
        <f>VLOOKUP(B3274,TrialDesign!$E$2:$J$1147,6,FALSE)</f>
        <v>None_8h</v>
      </c>
      <c r="J3274">
        <v>36</v>
      </c>
      <c r="K3274">
        <v>1</v>
      </c>
      <c r="L3274">
        <v>1</v>
      </c>
      <c r="M3274">
        <v>3</v>
      </c>
      <c r="N3274">
        <v>4</v>
      </c>
      <c r="O3274">
        <v>66</v>
      </c>
      <c r="Q3274">
        <v>116</v>
      </c>
      <c r="R3274">
        <v>4</v>
      </c>
      <c r="S3274">
        <v>6</v>
      </c>
      <c r="U3274" t="s">
        <v>71</v>
      </c>
      <c r="W3274">
        <f>VLOOKUP(H3274&amp;"_"&amp;M3274+1,'Leaf lengths'!$J$6:$Q$104,VLOOKUP(F3274,'Leaf lengths'!$S$1:$T$6,2,FALSE),FALSE)</f>
        <v>209.8</v>
      </c>
      <c r="X3274">
        <f t="shared" si="232"/>
        <v>0.5529075309818875</v>
      </c>
      <c r="Y3274">
        <f t="shared" si="231"/>
        <v>3.5529075309818876</v>
      </c>
      <c r="Z3274">
        <f t="shared" si="230"/>
        <v>13</v>
      </c>
      <c r="AD3274" t="str">
        <f t="shared" si="233"/>
        <v/>
      </c>
    </row>
    <row r="3275" spans="1:30" hidden="1" x14ac:dyDescent="0.3">
      <c r="A3275" t="s">
        <v>417</v>
      </c>
      <c r="B3275">
        <f t="shared" si="234"/>
        <v>400036</v>
      </c>
      <c r="C3275">
        <v>36</v>
      </c>
      <c r="D3275">
        <f>VLOOKUP($B3275,TrialDesign!$E$2:$I$1147,5,FALSE)</f>
        <v>8</v>
      </c>
      <c r="E3275" t="str">
        <f>VLOOKUP($B3275,TrialDesign!$E$2:$I$1147,3,FALSE)</f>
        <v>Nil</v>
      </c>
      <c r="F3275" t="str">
        <f>VLOOKUP($B3275,TrialDesign!$E$2:$I$1147,4,FALSE)</f>
        <v>Otane</v>
      </c>
      <c r="G3275" s="1">
        <v>41862</v>
      </c>
      <c r="H3275" s="1" t="str">
        <f>VLOOKUP(B3275,TrialDesign!$E$2:$J$1147,6,FALSE)</f>
        <v>None_8h</v>
      </c>
      <c r="K3275">
        <v>2</v>
      </c>
      <c r="L3275">
        <v>1</v>
      </c>
      <c r="M3275">
        <v>3</v>
      </c>
      <c r="N3275">
        <v>4</v>
      </c>
      <c r="O3275">
        <v>51</v>
      </c>
      <c r="P3275">
        <v>175</v>
      </c>
      <c r="Q3275">
        <v>123</v>
      </c>
      <c r="R3275">
        <v>5</v>
      </c>
      <c r="S3275">
        <v>5</v>
      </c>
      <c r="U3275" t="s">
        <v>71</v>
      </c>
      <c r="W3275">
        <f>VLOOKUP(H3275&amp;"_"&amp;M3275+1,'Leaf lengths'!$J$6:$Q$104,VLOOKUP(F3275,'Leaf lengths'!$S$1:$T$6,2,FALSE),FALSE)</f>
        <v>209.8</v>
      </c>
      <c r="X3275">
        <f t="shared" si="232"/>
        <v>0.58627264061010487</v>
      </c>
      <c r="Y3275">
        <f t="shared" si="231"/>
        <v>3.5862726406101046</v>
      </c>
      <c r="Z3275">
        <f t="shared" ref="Z3275:Z3338" si="242">IF(S3275="","",SUM(M3275+R3275+S3275))</f>
        <v>13</v>
      </c>
      <c r="AD3275" t="str">
        <f t="shared" si="233"/>
        <v/>
      </c>
    </row>
    <row r="3276" spans="1:30" hidden="1" x14ac:dyDescent="0.3">
      <c r="A3276" t="s">
        <v>417</v>
      </c>
      <c r="B3276">
        <f t="shared" si="234"/>
        <v>400036</v>
      </c>
      <c r="C3276">
        <v>36</v>
      </c>
      <c r="D3276">
        <f>VLOOKUP($B3276,TrialDesign!$E$2:$I$1147,5,FALSE)</f>
        <v>8</v>
      </c>
      <c r="E3276" t="str">
        <f>VLOOKUP($B3276,TrialDesign!$E$2:$I$1147,3,FALSE)</f>
        <v>Nil</v>
      </c>
      <c r="F3276" t="str">
        <f>VLOOKUP($B3276,TrialDesign!$E$2:$I$1147,4,FALSE)</f>
        <v>Otane</v>
      </c>
      <c r="G3276" s="1">
        <v>41862</v>
      </c>
      <c r="H3276" s="1" t="str">
        <f>VLOOKUP(B3276,TrialDesign!$E$2:$J$1147,6,FALSE)</f>
        <v>None_8h</v>
      </c>
      <c r="K3276">
        <v>3</v>
      </c>
      <c r="L3276">
        <v>1</v>
      </c>
      <c r="M3276">
        <v>3</v>
      </c>
      <c r="N3276">
        <v>4</v>
      </c>
      <c r="O3276">
        <v>45</v>
      </c>
      <c r="P3276">
        <v>198</v>
      </c>
      <c r="Q3276">
        <v>45</v>
      </c>
      <c r="R3276">
        <v>5</v>
      </c>
      <c r="S3276">
        <v>5</v>
      </c>
      <c r="U3276" t="s">
        <v>17</v>
      </c>
      <c r="W3276">
        <f>VLOOKUP(H3276&amp;"_"&amp;M3276+1,'Leaf lengths'!$J$6:$Q$104,VLOOKUP(F3276,'Leaf lengths'!$S$1:$T$6,2,FALSE),FALSE)</f>
        <v>209.8</v>
      </c>
      <c r="X3276">
        <f t="shared" si="232"/>
        <v>0.21448999046711154</v>
      </c>
      <c r="Y3276">
        <f t="shared" si="231"/>
        <v>3.2144899904671114</v>
      </c>
      <c r="Z3276">
        <f t="shared" si="242"/>
        <v>13</v>
      </c>
      <c r="AD3276" t="str">
        <f t="shared" si="233"/>
        <v/>
      </c>
    </row>
    <row r="3277" spans="1:30" hidden="1" x14ac:dyDescent="0.3">
      <c r="A3277" t="s">
        <v>417</v>
      </c>
      <c r="B3277">
        <f t="shared" si="234"/>
        <v>400036</v>
      </c>
      <c r="C3277">
        <v>36</v>
      </c>
      <c r="D3277">
        <f>VLOOKUP($B3277,TrialDesign!$E$2:$I$1147,5,FALSE)</f>
        <v>8</v>
      </c>
      <c r="E3277" t="str">
        <f>VLOOKUP($B3277,TrialDesign!$E$2:$I$1147,3,FALSE)</f>
        <v>Nil</v>
      </c>
      <c r="F3277" t="str">
        <f>VLOOKUP($B3277,TrialDesign!$E$2:$I$1147,4,FALSE)</f>
        <v>Otane</v>
      </c>
      <c r="G3277" s="1">
        <v>41862</v>
      </c>
      <c r="H3277" s="1" t="str">
        <f>VLOOKUP(B3277,TrialDesign!$E$2:$J$1147,6,FALSE)</f>
        <v>None_8h</v>
      </c>
      <c r="K3277">
        <v>4</v>
      </c>
      <c r="L3277">
        <v>1</v>
      </c>
      <c r="M3277">
        <v>2</v>
      </c>
      <c r="N3277">
        <v>4</v>
      </c>
      <c r="O3277">
        <v>50</v>
      </c>
      <c r="P3277">
        <v>209</v>
      </c>
      <c r="Q3277">
        <v>36</v>
      </c>
      <c r="R3277">
        <v>5</v>
      </c>
      <c r="S3277">
        <v>4</v>
      </c>
      <c r="U3277" t="s">
        <v>71</v>
      </c>
      <c r="W3277">
        <f>VLOOKUP(H3277&amp;"_"&amp;M3277+1,'Leaf lengths'!$J$6:$Q$104,VLOOKUP(F3277,'Leaf lengths'!$S$1:$T$6,2,FALSE),FALSE)</f>
        <v>183.25</v>
      </c>
      <c r="X3277">
        <f t="shared" si="232"/>
        <v>0.19645293315143247</v>
      </c>
      <c r="Y3277">
        <f t="shared" si="231"/>
        <v>2.1964529331514324</v>
      </c>
      <c r="Z3277">
        <f t="shared" si="242"/>
        <v>11</v>
      </c>
      <c r="AD3277" t="str">
        <f t="shared" si="233"/>
        <v/>
      </c>
    </row>
    <row r="3278" spans="1:30" hidden="1" x14ac:dyDescent="0.3">
      <c r="A3278" t="s">
        <v>417</v>
      </c>
      <c r="B3278">
        <f t="shared" si="234"/>
        <v>400038</v>
      </c>
      <c r="C3278">
        <v>38</v>
      </c>
      <c r="D3278">
        <f>VLOOKUP($B3278,TrialDesign!$E$2:$I$1147,5,FALSE)</f>
        <v>8</v>
      </c>
      <c r="E3278" t="str">
        <f>VLOOKUP($B3278,TrialDesign!$E$2:$I$1147,3,FALSE)</f>
        <v>Nil</v>
      </c>
      <c r="F3278" t="str">
        <f>VLOOKUP($B3278,TrialDesign!$E$2:$I$1147,4,FALSE)</f>
        <v>Otane</v>
      </c>
      <c r="G3278" s="1">
        <v>41862</v>
      </c>
      <c r="H3278" s="1" t="str">
        <f>VLOOKUP(B3278,TrialDesign!$E$2:$J$1147,6,FALSE)</f>
        <v>None_8h</v>
      </c>
      <c r="J3278">
        <v>38</v>
      </c>
      <c r="K3278">
        <v>1</v>
      </c>
      <c r="L3278">
        <v>0</v>
      </c>
      <c r="M3278">
        <v>2</v>
      </c>
      <c r="N3278">
        <v>3</v>
      </c>
      <c r="O3278">
        <v>45</v>
      </c>
      <c r="Q3278">
        <v>150</v>
      </c>
      <c r="R3278">
        <v>4</v>
      </c>
      <c r="S3278">
        <v>5</v>
      </c>
      <c r="U3278" t="s">
        <v>71</v>
      </c>
      <c r="W3278">
        <f>VLOOKUP(H3278&amp;"_"&amp;M3278+1,'Leaf lengths'!$J$6:$Q$104,VLOOKUP(F3278,'Leaf lengths'!$S$1:$T$6,2,FALSE),FALSE)</f>
        <v>183.25</v>
      </c>
      <c r="X3278">
        <f t="shared" si="232"/>
        <v>0.81855388813096863</v>
      </c>
      <c r="Y3278">
        <f t="shared" si="231"/>
        <v>2.8185538881309684</v>
      </c>
      <c r="Z3278">
        <f t="shared" si="242"/>
        <v>11</v>
      </c>
      <c r="AD3278" t="str">
        <f t="shared" si="233"/>
        <v/>
      </c>
    </row>
    <row r="3279" spans="1:30" hidden="1" x14ac:dyDescent="0.3">
      <c r="A3279" t="s">
        <v>417</v>
      </c>
      <c r="B3279">
        <f t="shared" si="234"/>
        <v>400038</v>
      </c>
      <c r="C3279">
        <v>38</v>
      </c>
      <c r="D3279">
        <f>VLOOKUP($B3279,TrialDesign!$E$2:$I$1147,5,FALSE)</f>
        <v>8</v>
      </c>
      <c r="E3279" t="str">
        <f>VLOOKUP($B3279,TrialDesign!$E$2:$I$1147,3,FALSE)</f>
        <v>Nil</v>
      </c>
      <c r="F3279" t="str">
        <f>VLOOKUP($B3279,TrialDesign!$E$2:$I$1147,4,FALSE)</f>
        <v>Otane</v>
      </c>
      <c r="G3279" s="1">
        <v>41862</v>
      </c>
      <c r="H3279" s="1" t="str">
        <f>VLOOKUP(B3279,TrialDesign!$E$2:$J$1147,6,FALSE)</f>
        <v>None_8h</v>
      </c>
      <c r="K3279">
        <v>2</v>
      </c>
      <c r="L3279">
        <v>1</v>
      </c>
      <c r="M3279">
        <v>3</v>
      </c>
      <c r="N3279">
        <v>4</v>
      </c>
      <c r="O3279">
        <v>64</v>
      </c>
      <c r="P3279">
        <v>209</v>
      </c>
      <c r="Q3279">
        <v>80</v>
      </c>
      <c r="R3279">
        <v>4</v>
      </c>
      <c r="S3279">
        <v>6</v>
      </c>
      <c r="U3279" t="s">
        <v>71</v>
      </c>
      <c r="W3279">
        <f>VLOOKUP(H3279&amp;"_"&amp;M3279+1,'Leaf lengths'!$J$6:$Q$104,VLOOKUP(F3279,'Leaf lengths'!$S$1:$T$6,2,FALSE),FALSE)</f>
        <v>209.8</v>
      </c>
      <c r="X3279">
        <f t="shared" si="232"/>
        <v>0.38131553860819828</v>
      </c>
      <c r="Y3279">
        <f t="shared" ref="Y3279:Y3342" si="243">X3279+M3279</f>
        <v>3.3813155386081983</v>
      </c>
      <c r="Z3279">
        <f t="shared" si="242"/>
        <v>13</v>
      </c>
      <c r="AD3279" t="str">
        <f t="shared" si="233"/>
        <v/>
      </c>
    </row>
    <row r="3280" spans="1:30" hidden="1" x14ac:dyDescent="0.3">
      <c r="A3280" t="s">
        <v>417</v>
      </c>
      <c r="B3280">
        <f t="shared" si="234"/>
        <v>400038</v>
      </c>
      <c r="C3280">
        <v>38</v>
      </c>
      <c r="D3280">
        <f>VLOOKUP($B3280,TrialDesign!$E$2:$I$1147,5,FALSE)</f>
        <v>8</v>
      </c>
      <c r="E3280" t="str">
        <f>VLOOKUP($B3280,TrialDesign!$E$2:$I$1147,3,FALSE)</f>
        <v>Nil</v>
      </c>
      <c r="F3280" t="str">
        <f>VLOOKUP($B3280,TrialDesign!$E$2:$I$1147,4,FALSE)</f>
        <v>Otane</v>
      </c>
      <c r="G3280" s="1">
        <v>41862</v>
      </c>
      <c r="H3280" s="1" t="str">
        <f>VLOOKUP(B3280,TrialDesign!$E$2:$J$1147,6,FALSE)</f>
        <v>None_8h</v>
      </c>
      <c r="K3280">
        <v>3</v>
      </c>
      <c r="L3280">
        <v>2</v>
      </c>
      <c r="M3280">
        <v>4</v>
      </c>
      <c r="N3280">
        <v>5</v>
      </c>
      <c r="O3280">
        <v>50</v>
      </c>
      <c r="P3280">
        <v>182</v>
      </c>
      <c r="Q3280">
        <v>50</v>
      </c>
      <c r="R3280">
        <v>4</v>
      </c>
      <c r="S3280">
        <v>5</v>
      </c>
      <c r="U3280" t="s">
        <v>71</v>
      </c>
      <c r="W3280">
        <f>VLOOKUP(H3280&amp;"_"&amp;M3280+1,'Leaf lengths'!$J$6:$Q$104,VLOOKUP(F3280,'Leaf lengths'!$S$1:$T$6,2,FALSE),FALSE)</f>
        <v>204</v>
      </c>
      <c r="X3280">
        <f t="shared" si="232"/>
        <v>0.24509803921568626</v>
      </c>
      <c r="Y3280">
        <f t="shared" si="243"/>
        <v>4.2450980392156863</v>
      </c>
      <c r="Z3280">
        <f t="shared" si="242"/>
        <v>13</v>
      </c>
      <c r="AD3280" t="str">
        <f t="shared" si="233"/>
        <v/>
      </c>
    </row>
    <row r="3281" spans="1:30" hidden="1" x14ac:dyDescent="0.3">
      <c r="A3281" t="s">
        <v>417</v>
      </c>
      <c r="B3281">
        <f t="shared" si="234"/>
        <v>400038</v>
      </c>
      <c r="C3281">
        <v>38</v>
      </c>
      <c r="D3281">
        <f>VLOOKUP($B3281,TrialDesign!$E$2:$I$1147,5,FALSE)</f>
        <v>8</v>
      </c>
      <c r="E3281" t="str">
        <f>VLOOKUP($B3281,TrialDesign!$E$2:$I$1147,3,FALSE)</f>
        <v>Nil</v>
      </c>
      <c r="F3281" t="str">
        <f>VLOOKUP($B3281,TrialDesign!$E$2:$I$1147,4,FALSE)</f>
        <v>Otane</v>
      </c>
      <c r="G3281" s="1">
        <v>41862</v>
      </c>
      <c r="H3281" s="1" t="str">
        <f>VLOOKUP(B3281,TrialDesign!$E$2:$J$1147,6,FALSE)</f>
        <v>None_8h</v>
      </c>
      <c r="K3281">
        <v>4</v>
      </c>
      <c r="L3281">
        <v>1</v>
      </c>
      <c r="M3281">
        <v>2</v>
      </c>
      <c r="N3281">
        <v>4</v>
      </c>
      <c r="O3281">
        <v>47</v>
      </c>
      <c r="P3281">
        <v>205</v>
      </c>
      <c r="Q3281">
        <v>31</v>
      </c>
      <c r="R3281">
        <v>6</v>
      </c>
      <c r="S3281">
        <v>5</v>
      </c>
      <c r="U3281" t="s">
        <v>71</v>
      </c>
      <c r="W3281">
        <f>VLOOKUP(H3281&amp;"_"&amp;M3281+1,'Leaf lengths'!$J$6:$Q$104,VLOOKUP(F3281,'Leaf lengths'!$S$1:$T$6,2,FALSE),FALSE)</f>
        <v>183.25</v>
      </c>
      <c r="X3281">
        <f t="shared" si="232"/>
        <v>0.16916780354706684</v>
      </c>
      <c r="Y3281">
        <f t="shared" si="243"/>
        <v>2.169167803547067</v>
      </c>
      <c r="Z3281">
        <f t="shared" si="242"/>
        <v>13</v>
      </c>
      <c r="AD3281" t="str">
        <f t="shared" si="233"/>
        <v/>
      </c>
    </row>
    <row r="3282" spans="1:30" hidden="1" x14ac:dyDescent="0.3">
      <c r="A3282" t="s">
        <v>417</v>
      </c>
      <c r="B3282">
        <f t="shared" si="234"/>
        <v>400011</v>
      </c>
      <c r="C3282">
        <v>11</v>
      </c>
      <c r="D3282">
        <f>VLOOKUP($B3282,TrialDesign!$E$2:$I$1147,5,FALSE)</f>
        <v>8</v>
      </c>
      <c r="E3282" t="str">
        <f>VLOOKUP($B3282,TrialDesign!$E$2:$I$1147,3,FALSE)</f>
        <v>Nil</v>
      </c>
      <c r="F3282" t="str">
        <f>VLOOKUP($B3282,TrialDesign!$E$2:$I$1147,4,FALSE)</f>
        <v>Otane</v>
      </c>
      <c r="G3282" s="1">
        <v>41869</v>
      </c>
      <c r="H3282" s="1" t="str">
        <f>VLOOKUP(B3282,TrialDesign!$E$2:$J$1147,6,FALSE)</f>
        <v>None_8h</v>
      </c>
      <c r="J3282">
        <v>11</v>
      </c>
      <c r="K3282">
        <v>1</v>
      </c>
      <c r="L3282">
        <v>1</v>
      </c>
      <c r="M3282">
        <v>3</v>
      </c>
      <c r="N3282">
        <v>4</v>
      </c>
      <c r="O3282">
        <v>56</v>
      </c>
      <c r="Q3282">
        <v>63</v>
      </c>
      <c r="R3282">
        <v>5</v>
      </c>
      <c r="S3282">
        <v>4</v>
      </c>
      <c r="U3282" t="s">
        <v>71</v>
      </c>
      <c r="W3282">
        <f>VLOOKUP(H3282&amp;"_"&amp;M3282+1,'Leaf lengths'!$J$6:$Q$104,VLOOKUP(F3282,'Leaf lengths'!$S$1:$T$6,2,FALSE),FALSE)</f>
        <v>209.8</v>
      </c>
      <c r="X3282">
        <f t="shared" si="232"/>
        <v>0.30028598665395612</v>
      </c>
      <c r="Y3282">
        <f t="shared" si="243"/>
        <v>3.300285986653956</v>
      </c>
      <c r="Z3282">
        <f t="shared" si="242"/>
        <v>12</v>
      </c>
      <c r="AD3282" t="str">
        <f t="shared" si="233"/>
        <v/>
      </c>
    </row>
    <row r="3283" spans="1:30" hidden="1" x14ac:dyDescent="0.3">
      <c r="A3283" t="s">
        <v>417</v>
      </c>
      <c r="B3283">
        <f t="shared" si="234"/>
        <v>400011</v>
      </c>
      <c r="C3283">
        <v>11</v>
      </c>
      <c r="D3283">
        <f>VLOOKUP($B3283,TrialDesign!$E$2:$I$1147,5,FALSE)</f>
        <v>8</v>
      </c>
      <c r="E3283" t="str">
        <f>VLOOKUP($B3283,TrialDesign!$E$2:$I$1147,3,FALSE)</f>
        <v>Nil</v>
      </c>
      <c r="F3283" t="str">
        <f>VLOOKUP($B3283,TrialDesign!$E$2:$I$1147,4,FALSE)</f>
        <v>Otane</v>
      </c>
      <c r="G3283" s="1">
        <v>41869</v>
      </c>
      <c r="H3283" s="1" t="str">
        <f>VLOOKUP(B3283,TrialDesign!$E$2:$J$1147,6,FALSE)</f>
        <v>None_8h</v>
      </c>
      <c r="K3283">
        <v>2</v>
      </c>
      <c r="L3283">
        <v>0</v>
      </c>
      <c r="M3283">
        <v>3</v>
      </c>
      <c r="N3283">
        <v>4</v>
      </c>
      <c r="O3283">
        <v>36</v>
      </c>
      <c r="P3283">
        <v>155</v>
      </c>
      <c r="Q3283">
        <v>30</v>
      </c>
      <c r="R3283">
        <v>4</v>
      </c>
      <c r="S3283">
        <v>4</v>
      </c>
      <c r="U3283" t="s">
        <v>71</v>
      </c>
      <c r="W3283">
        <f>VLOOKUP(H3283&amp;"_"&amp;M3283+1,'Leaf lengths'!$J$6:$Q$104,VLOOKUP(F3283,'Leaf lengths'!$S$1:$T$6,2,FALSE),FALSE)</f>
        <v>209.8</v>
      </c>
      <c r="X3283">
        <f t="shared" si="232"/>
        <v>0.14299332697807435</v>
      </c>
      <c r="Y3283">
        <f t="shared" si="243"/>
        <v>3.1429933269780745</v>
      </c>
      <c r="Z3283">
        <f t="shared" si="242"/>
        <v>11</v>
      </c>
      <c r="AD3283" t="str">
        <f t="shared" si="233"/>
        <v/>
      </c>
    </row>
    <row r="3284" spans="1:30" hidden="1" x14ac:dyDescent="0.3">
      <c r="A3284" t="s">
        <v>417</v>
      </c>
      <c r="B3284">
        <f t="shared" si="234"/>
        <v>400011</v>
      </c>
      <c r="C3284">
        <v>11</v>
      </c>
      <c r="D3284">
        <f>VLOOKUP($B3284,TrialDesign!$E$2:$I$1147,5,FALSE)</f>
        <v>8</v>
      </c>
      <c r="E3284" t="str">
        <f>VLOOKUP($B3284,TrialDesign!$E$2:$I$1147,3,FALSE)</f>
        <v>Nil</v>
      </c>
      <c r="F3284" t="str">
        <f>VLOOKUP($B3284,TrialDesign!$E$2:$I$1147,4,FALSE)</f>
        <v>Otane</v>
      </c>
      <c r="G3284" s="1">
        <v>41869</v>
      </c>
      <c r="H3284" s="1" t="str">
        <f>VLOOKUP(B3284,TrialDesign!$E$2:$J$1147,6,FALSE)</f>
        <v>None_8h</v>
      </c>
      <c r="K3284">
        <v>3</v>
      </c>
      <c r="L3284">
        <v>0</v>
      </c>
      <c r="M3284">
        <v>3</v>
      </c>
      <c r="N3284">
        <v>4</v>
      </c>
      <c r="O3284">
        <v>64</v>
      </c>
      <c r="P3284">
        <v>209</v>
      </c>
      <c r="Q3284">
        <v>117</v>
      </c>
      <c r="R3284">
        <v>4</v>
      </c>
      <c r="S3284">
        <v>6</v>
      </c>
      <c r="U3284" t="s">
        <v>71</v>
      </c>
      <c r="W3284">
        <f>VLOOKUP(H3284&amp;"_"&amp;M3284+1,'Leaf lengths'!$J$6:$Q$104,VLOOKUP(F3284,'Leaf lengths'!$S$1:$T$6,2,FALSE),FALSE)</f>
        <v>209.8</v>
      </c>
      <c r="X3284">
        <f t="shared" si="232"/>
        <v>0.55767397521448991</v>
      </c>
      <c r="Y3284">
        <f t="shared" si="243"/>
        <v>3.5576739752144899</v>
      </c>
      <c r="Z3284">
        <f t="shared" si="242"/>
        <v>13</v>
      </c>
      <c r="AD3284" t="str">
        <f t="shared" si="233"/>
        <v/>
      </c>
    </row>
    <row r="3285" spans="1:30" hidden="1" x14ac:dyDescent="0.3">
      <c r="A3285" t="s">
        <v>417</v>
      </c>
      <c r="B3285">
        <f t="shared" si="234"/>
        <v>400011</v>
      </c>
      <c r="C3285">
        <v>11</v>
      </c>
      <c r="D3285">
        <f>VLOOKUP($B3285,TrialDesign!$E$2:$I$1147,5,FALSE)</f>
        <v>8</v>
      </c>
      <c r="E3285" t="str">
        <f>VLOOKUP($B3285,TrialDesign!$E$2:$I$1147,3,FALSE)</f>
        <v>Nil</v>
      </c>
      <c r="F3285" t="str">
        <f>VLOOKUP($B3285,TrialDesign!$E$2:$I$1147,4,FALSE)</f>
        <v>Otane</v>
      </c>
      <c r="G3285" s="1">
        <v>41869</v>
      </c>
      <c r="H3285" s="1" t="str">
        <f>VLOOKUP(B3285,TrialDesign!$E$2:$J$1147,6,FALSE)</f>
        <v>None_8h</v>
      </c>
      <c r="K3285">
        <v>4</v>
      </c>
      <c r="L3285">
        <v>1</v>
      </c>
      <c r="M3285">
        <v>3</v>
      </c>
      <c r="N3285">
        <v>4</v>
      </c>
      <c r="O3285">
        <v>42</v>
      </c>
      <c r="P3285">
        <v>162</v>
      </c>
      <c r="Q3285">
        <v>35</v>
      </c>
      <c r="R3285">
        <v>4</v>
      </c>
      <c r="S3285">
        <v>5</v>
      </c>
      <c r="U3285" t="s">
        <v>71</v>
      </c>
      <c r="W3285">
        <f>VLOOKUP(H3285&amp;"_"&amp;M3285+1,'Leaf lengths'!$J$6:$Q$104,VLOOKUP(F3285,'Leaf lengths'!$S$1:$T$6,2,FALSE),FALSE)</f>
        <v>209.8</v>
      </c>
      <c r="X3285">
        <f t="shared" si="232"/>
        <v>0.16682554814108674</v>
      </c>
      <c r="Y3285">
        <f t="shared" si="243"/>
        <v>3.1668255481410865</v>
      </c>
      <c r="Z3285">
        <f t="shared" si="242"/>
        <v>12</v>
      </c>
      <c r="AD3285" t="str">
        <f t="shared" si="233"/>
        <v/>
      </c>
    </row>
    <row r="3286" spans="1:30" hidden="1" x14ac:dyDescent="0.3">
      <c r="A3286" t="s">
        <v>417</v>
      </c>
      <c r="B3286">
        <f t="shared" si="234"/>
        <v>400011</v>
      </c>
      <c r="C3286">
        <v>11</v>
      </c>
      <c r="D3286">
        <f>VLOOKUP($B3286,TrialDesign!$E$2:$I$1147,5,FALSE)</f>
        <v>8</v>
      </c>
      <c r="E3286" t="str">
        <f>VLOOKUP($B3286,TrialDesign!$E$2:$I$1147,3,FALSE)</f>
        <v>Nil</v>
      </c>
      <c r="F3286" t="str">
        <f>VLOOKUP($B3286,TrialDesign!$E$2:$I$1147,4,FALSE)</f>
        <v>Otane</v>
      </c>
      <c r="G3286" s="1">
        <v>41869</v>
      </c>
      <c r="H3286" s="1" t="str">
        <f>VLOOKUP(B3286,TrialDesign!$E$2:$J$1147,6,FALSE)</f>
        <v>None_8h</v>
      </c>
      <c r="K3286">
        <v>5</v>
      </c>
      <c r="L3286">
        <v>1</v>
      </c>
      <c r="M3286">
        <v>2</v>
      </c>
      <c r="N3286">
        <v>4</v>
      </c>
      <c r="O3286">
        <v>33</v>
      </c>
      <c r="P3286">
        <v>140</v>
      </c>
      <c r="Q3286">
        <v>12</v>
      </c>
      <c r="R3286">
        <v>4</v>
      </c>
      <c r="S3286">
        <v>3</v>
      </c>
      <c r="U3286" t="s">
        <v>71</v>
      </c>
      <c r="W3286">
        <f>VLOOKUP(H3286&amp;"_"&amp;M3286+1,'Leaf lengths'!$J$6:$Q$104,VLOOKUP(F3286,'Leaf lengths'!$S$1:$T$6,2,FALSE),FALSE)</f>
        <v>183.25</v>
      </c>
      <c r="X3286">
        <f t="shared" ref="X3286:X3349" si="244">IF(OR(N3286="",M3286=N3286),0,Q3286/W3286)</f>
        <v>6.5484311050477487E-2</v>
      </c>
      <c r="Y3286">
        <f t="shared" si="243"/>
        <v>2.0654843110504775</v>
      </c>
      <c r="Z3286">
        <f t="shared" si="242"/>
        <v>9</v>
      </c>
      <c r="AD3286" t="str">
        <f t="shared" si="233"/>
        <v/>
      </c>
    </row>
    <row r="3287" spans="1:30" hidden="1" x14ac:dyDescent="0.3">
      <c r="A3287" t="s">
        <v>417</v>
      </c>
      <c r="B3287">
        <f t="shared" si="234"/>
        <v>400011</v>
      </c>
      <c r="C3287">
        <v>11</v>
      </c>
      <c r="D3287">
        <f>VLOOKUP($B3287,TrialDesign!$E$2:$I$1147,5,FALSE)</f>
        <v>8</v>
      </c>
      <c r="E3287" t="str">
        <f>VLOOKUP($B3287,TrialDesign!$E$2:$I$1147,3,FALSE)</f>
        <v>Nil</v>
      </c>
      <c r="F3287" t="str">
        <f>VLOOKUP($B3287,TrialDesign!$E$2:$I$1147,4,FALSE)</f>
        <v>Otane</v>
      </c>
      <c r="G3287" s="1">
        <v>41869</v>
      </c>
      <c r="H3287" s="1" t="str">
        <f>VLOOKUP(B3287,TrialDesign!$E$2:$J$1147,6,FALSE)</f>
        <v>None_8h</v>
      </c>
      <c r="K3287">
        <v>6</v>
      </c>
      <c r="L3287">
        <v>0</v>
      </c>
      <c r="M3287">
        <v>2</v>
      </c>
      <c r="N3287">
        <v>3</v>
      </c>
      <c r="O3287">
        <v>43</v>
      </c>
      <c r="P3287">
        <v>145</v>
      </c>
      <c r="Q3287">
        <v>179</v>
      </c>
      <c r="R3287">
        <v>4</v>
      </c>
      <c r="S3287">
        <v>6</v>
      </c>
      <c r="U3287" t="s">
        <v>71</v>
      </c>
      <c r="W3287">
        <f>VLOOKUP(H3287&amp;"_"&amp;M3287+1,'Leaf lengths'!$J$6:$Q$104,VLOOKUP(F3287,'Leaf lengths'!$S$1:$T$6,2,FALSE),FALSE)</f>
        <v>183.25</v>
      </c>
      <c r="X3287">
        <f t="shared" si="244"/>
        <v>0.97680763983628927</v>
      </c>
      <c r="Y3287">
        <f t="shared" si="243"/>
        <v>2.9768076398362893</v>
      </c>
      <c r="Z3287">
        <f t="shared" si="242"/>
        <v>12</v>
      </c>
      <c r="AD3287" t="str">
        <f t="shared" si="233"/>
        <v/>
      </c>
    </row>
    <row r="3288" spans="1:30" hidden="1" x14ac:dyDescent="0.3">
      <c r="A3288" t="s">
        <v>417</v>
      </c>
      <c r="B3288">
        <f t="shared" si="234"/>
        <v>400016</v>
      </c>
      <c r="C3288">
        <v>16</v>
      </c>
      <c r="D3288">
        <f>VLOOKUP($B3288,TrialDesign!$E$2:$I$1147,5,FALSE)</f>
        <v>8</v>
      </c>
      <c r="E3288" t="str">
        <f>VLOOKUP($B3288,TrialDesign!$E$2:$I$1147,3,FALSE)</f>
        <v>Nil</v>
      </c>
      <c r="F3288" t="str">
        <f>VLOOKUP($B3288,TrialDesign!$E$2:$I$1147,4,FALSE)</f>
        <v>Otane</v>
      </c>
      <c r="G3288" s="1">
        <v>41869</v>
      </c>
      <c r="H3288" s="1" t="str">
        <f>VLOOKUP(B3288,TrialDesign!$E$2:$J$1147,6,FALSE)</f>
        <v>None_8h</v>
      </c>
      <c r="J3288">
        <v>16</v>
      </c>
      <c r="K3288">
        <v>1</v>
      </c>
      <c r="L3288">
        <v>0</v>
      </c>
      <c r="M3288">
        <v>4</v>
      </c>
      <c r="N3288">
        <v>5</v>
      </c>
      <c r="O3288">
        <v>57</v>
      </c>
      <c r="P3288">
        <v>190</v>
      </c>
      <c r="Q3288">
        <v>200</v>
      </c>
      <c r="R3288">
        <v>4</v>
      </c>
      <c r="S3288">
        <v>11</v>
      </c>
      <c r="U3288" t="s">
        <v>18</v>
      </c>
      <c r="W3288">
        <f>VLOOKUP(H3288&amp;"_"&amp;M3288+1,'Leaf lengths'!$J$6:$Q$104,VLOOKUP(F3288,'Leaf lengths'!$S$1:$T$6,2,FALSE),FALSE)</f>
        <v>204</v>
      </c>
      <c r="X3288">
        <f t="shared" si="244"/>
        <v>0.98039215686274506</v>
      </c>
      <c r="Y3288">
        <f t="shared" si="243"/>
        <v>4.9803921568627452</v>
      </c>
      <c r="Z3288">
        <f t="shared" si="242"/>
        <v>19</v>
      </c>
      <c r="AD3288" t="str">
        <f t="shared" si="233"/>
        <v/>
      </c>
    </row>
    <row r="3289" spans="1:30" hidden="1" x14ac:dyDescent="0.3">
      <c r="A3289" t="s">
        <v>417</v>
      </c>
      <c r="B3289">
        <f t="shared" si="234"/>
        <v>400016</v>
      </c>
      <c r="C3289">
        <v>16</v>
      </c>
      <c r="D3289">
        <f>VLOOKUP($B3289,TrialDesign!$E$2:$I$1147,5,FALSE)</f>
        <v>8</v>
      </c>
      <c r="E3289" t="str">
        <f>VLOOKUP($B3289,TrialDesign!$E$2:$I$1147,3,FALSE)</f>
        <v>Nil</v>
      </c>
      <c r="F3289" t="str">
        <f>VLOOKUP($B3289,TrialDesign!$E$2:$I$1147,4,FALSE)</f>
        <v>Otane</v>
      </c>
      <c r="G3289" s="1">
        <v>41869</v>
      </c>
      <c r="H3289" s="1" t="str">
        <f>VLOOKUP(B3289,TrialDesign!$E$2:$J$1147,6,FALSE)</f>
        <v>None_8h</v>
      </c>
      <c r="K3289">
        <v>2</v>
      </c>
      <c r="L3289">
        <v>2</v>
      </c>
      <c r="M3289">
        <v>3</v>
      </c>
      <c r="N3289">
        <v>5</v>
      </c>
      <c r="O3289">
        <v>70</v>
      </c>
      <c r="Q3289">
        <v>24</v>
      </c>
      <c r="R3289">
        <v>5</v>
      </c>
      <c r="S3289">
        <v>12</v>
      </c>
      <c r="U3289" t="s">
        <v>17</v>
      </c>
      <c r="W3289">
        <f>VLOOKUP(H3289&amp;"_"&amp;M3289+1,'Leaf lengths'!$J$6:$Q$104,VLOOKUP(F3289,'Leaf lengths'!$S$1:$T$6,2,FALSE),FALSE)</f>
        <v>209.8</v>
      </c>
      <c r="X3289">
        <f t="shared" si="244"/>
        <v>0.11439466158245948</v>
      </c>
      <c r="Y3289">
        <f t="shared" si="243"/>
        <v>3.1143946615824594</v>
      </c>
      <c r="Z3289">
        <f t="shared" si="242"/>
        <v>20</v>
      </c>
      <c r="AD3289" t="str">
        <f t="shared" si="233"/>
        <v/>
      </c>
    </row>
    <row r="3290" spans="1:30" hidden="1" x14ac:dyDescent="0.3">
      <c r="A3290" t="s">
        <v>417</v>
      </c>
      <c r="B3290">
        <f t="shared" si="234"/>
        <v>400016</v>
      </c>
      <c r="C3290">
        <v>16</v>
      </c>
      <c r="D3290">
        <f>VLOOKUP($B3290,TrialDesign!$E$2:$I$1147,5,FALSE)</f>
        <v>8</v>
      </c>
      <c r="E3290" t="str">
        <f>VLOOKUP($B3290,TrialDesign!$E$2:$I$1147,3,FALSE)</f>
        <v>Nil</v>
      </c>
      <c r="F3290" t="str">
        <f>VLOOKUP($B3290,TrialDesign!$E$2:$I$1147,4,FALSE)</f>
        <v>Otane</v>
      </c>
      <c r="G3290" s="1">
        <v>41869</v>
      </c>
      <c r="H3290" s="1" t="str">
        <f>VLOOKUP(B3290,TrialDesign!$E$2:$J$1147,6,FALSE)</f>
        <v>None_8h</v>
      </c>
      <c r="K3290">
        <v>3</v>
      </c>
      <c r="L3290">
        <v>1</v>
      </c>
      <c r="M3290">
        <v>3</v>
      </c>
      <c r="N3290">
        <v>4</v>
      </c>
      <c r="O3290">
        <v>45</v>
      </c>
      <c r="P3290">
        <v>161</v>
      </c>
      <c r="Q3290">
        <v>150</v>
      </c>
      <c r="R3290">
        <v>5</v>
      </c>
      <c r="S3290">
        <v>9</v>
      </c>
      <c r="U3290" t="s">
        <v>17</v>
      </c>
      <c r="W3290">
        <f>VLOOKUP(H3290&amp;"_"&amp;M3290+1,'Leaf lengths'!$J$6:$Q$104,VLOOKUP(F3290,'Leaf lengths'!$S$1:$T$6,2,FALSE),FALSE)</f>
        <v>209.8</v>
      </c>
      <c r="X3290">
        <f t="shared" si="244"/>
        <v>0.71496663489037171</v>
      </c>
      <c r="Y3290">
        <f t="shared" si="243"/>
        <v>3.7149666348903718</v>
      </c>
      <c r="Z3290">
        <f t="shared" si="242"/>
        <v>17</v>
      </c>
      <c r="AD3290" t="str">
        <f t="shared" si="233"/>
        <v/>
      </c>
    </row>
    <row r="3291" spans="1:30" hidden="1" x14ac:dyDescent="0.3">
      <c r="A3291" t="s">
        <v>417</v>
      </c>
      <c r="B3291">
        <f t="shared" si="234"/>
        <v>400016</v>
      </c>
      <c r="C3291">
        <v>16</v>
      </c>
      <c r="D3291">
        <f>VLOOKUP($B3291,TrialDesign!$E$2:$I$1147,5,FALSE)</f>
        <v>8</v>
      </c>
      <c r="E3291" t="str">
        <f>VLOOKUP($B3291,TrialDesign!$E$2:$I$1147,3,FALSE)</f>
        <v>Nil</v>
      </c>
      <c r="F3291" t="str">
        <f>VLOOKUP($B3291,TrialDesign!$E$2:$I$1147,4,FALSE)</f>
        <v>Otane</v>
      </c>
      <c r="G3291" s="1">
        <v>41869</v>
      </c>
      <c r="H3291" s="1" t="str">
        <f>VLOOKUP(B3291,TrialDesign!$E$2:$J$1147,6,FALSE)</f>
        <v>None_8h</v>
      </c>
      <c r="K3291">
        <v>4</v>
      </c>
      <c r="L3291">
        <v>0</v>
      </c>
      <c r="M3291">
        <v>3</v>
      </c>
      <c r="N3291">
        <v>4</v>
      </c>
      <c r="O3291">
        <v>61</v>
      </c>
      <c r="P3291">
        <v>197</v>
      </c>
      <c r="Q3291">
        <v>214</v>
      </c>
      <c r="R3291">
        <v>4</v>
      </c>
      <c r="S3291">
        <v>10</v>
      </c>
      <c r="U3291" t="s">
        <v>17</v>
      </c>
      <c r="W3291">
        <f>VLOOKUP(H3291&amp;"_"&amp;M3291+1,'Leaf lengths'!$J$6:$Q$104,VLOOKUP(F3291,'Leaf lengths'!$S$1:$T$6,2,FALSE),FALSE)</f>
        <v>209.8</v>
      </c>
      <c r="X3291">
        <f t="shared" si="244"/>
        <v>1.0200190657769304</v>
      </c>
      <c r="Y3291">
        <f t="shared" si="243"/>
        <v>4.0200190657769301</v>
      </c>
      <c r="Z3291">
        <f t="shared" si="242"/>
        <v>17</v>
      </c>
      <c r="AD3291" t="str">
        <f t="shared" ref="AD3291:AD3354" si="245">IF(OR(M3291=N3291,N3291=""),"FLN","")</f>
        <v/>
      </c>
    </row>
    <row r="3292" spans="1:30" hidden="1" x14ac:dyDescent="0.3">
      <c r="A3292" t="s">
        <v>417</v>
      </c>
      <c r="B3292">
        <f t="shared" si="234"/>
        <v>400024</v>
      </c>
      <c r="C3292">
        <v>24</v>
      </c>
      <c r="D3292">
        <f>VLOOKUP($B3292,TrialDesign!$E$2:$I$1147,5,FALSE)</f>
        <v>8</v>
      </c>
      <c r="E3292" t="str">
        <f>VLOOKUP($B3292,TrialDesign!$E$2:$I$1147,3,FALSE)</f>
        <v>Nil</v>
      </c>
      <c r="F3292" t="str">
        <f>VLOOKUP($B3292,TrialDesign!$E$2:$I$1147,4,FALSE)</f>
        <v>Otane</v>
      </c>
      <c r="G3292" s="1">
        <v>41869</v>
      </c>
      <c r="H3292" s="1" t="str">
        <f>VLOOKUP(B3292,TrialDesign!$E$2:$J$1147,6,FALSE)</f>
        <v>None_8h</v>
      </c>
      <c r="J3292">
        <v>24</v>
      </c>
      <c r="K3292">
        <v>1</v>
      </c>
      <c r="L3292">
        <v>2</v>
      </c>
      <c r="M3292">
        <v>4</v>
      </c>
      <c r="N3292">
        <v>5</v>
      </c>
      <c r="O3292">
        <v>77</v>
      </c>
      <c r="Q3292">
        <v>64</v>
      </c>
      <c r="R3292">
        <v>4</v>
      </c>
      <c r="S3292">
        <v>11</v>
      </c>
      <c r="U3292" t="s">
        <v>18</v>
      </c>
      <c r="W3292">
        <f>VLOOKUP(H3292&amp;"_"&amp;M3292+1,'Leaf lengths'!$J$6:$Q$104,VLOOKUP(F3292,'Leaf lengths'!$S$1:$T$6,2,FALSE),FALSE)</f>
        <v>204</v>
      </c>
      <c r="X3292">
        <f t="shared" si="244"/>
        <v>0.31372549019607843</v>
      </c>
      <c r="Y3292">
        <f t="shared" si="243"/>
        <v>4.3137254901960782</v>
      </c>
      <c r="Z3292">
        <f t="shared" si="242"/>
        <v>19</v>
      </c>
      <c r="AD3292" t="str">
        <f t="shared" si="245"/>
        <v/>
      </c>
    </row>
    <row r="3293" spans="1:30" hidden="1" x14ac:dyDescent="0.3">
      <c r="A3293" t="s">
        <v>417</v>
      </c>
      <c r="B3293">
        <f t="shared" si="234"/>
        <v>400024</v>
      </c>
      <c r="C3293">
        <v>24</v>
      </c>
      <c r="D3293">
        <f>VLOOKUP($B3293,TrialDesign!$E$2:$I$1147,5,FALSE)</f>
        <v>8</v>
      </c>
      <c r="E3293" t="str">
        <f>VLOOKUP($B3293,TrialDesign!$E$2:$I$1147,3,FALSE)</f>
        <v>Nil</v>
      </c>
      <c r="F3293" t="str">
        <f>VLOOKUP($B3293,TrialDesign!$E$2:$I$1147,4,FALSE)</f>
        <v>Otane</v>
      </c>
      <c r="G3293" s="1">
        <v>41869</v>
      </c>
      <c r="H3293" s="1" t="str">
        <f>VLOOKUP(B3293,TrialDesign!$E$2:$J$1147,6,FALSE)</f>
        <v>None_8h</v>
      </c>
      <c r="K3293">
        <v>2</v>
      </c>
      <c r="L3293">
        <v>1</v>
      </c>
      <c r="M3293">
        <v>4</v>
      </c>
      <c r="N3293">
        <v>5</v>
      </c>
      <c r="O3293">
        <v>75</v>
      </c>
      <c r="P3293">
        <v>201</v>
      </c>
      <c r="Q3293">
        <v>66</v>
      </c>
      <c r="R3293">
        <v>4</v>
      </c>
      <c r="S3293">
        <v>14</v>
      </c>
      <c r="U3293" t="s">
        <v>18</v>
      </c>
      <c r="W3293">
        <f>VLOOKUP(H3293&amp;"_"&amp;M3293+1,'Leaf lengths'!$J$6:$Q$104,VLOOKUP(F3293,'Leaf lengths'!$S$1:$T$6,2,FALSE),FALSE)</f>
        <v>204</v>
      </c>
      <c r="X3293">
        <f t="shared" si="244"/>
        <v>0.3235294117647059</v>
      </c>
      <c r="Y3293">
        <f t="shared" si="243"/>
        <v>4.3235294117647056</v>
      </c>
      <c r="Z3293">
        <f t="shared" si="242"/>
        <v>22</v>
      </c>
      <c r="AD3293" t="str">
        <f t="shared" si="245"/>
        <v/>
      </c>
    </row>
    <row r="3294" spans="1:30" hidden="1" x14ac:dyDescent="0.3">
      <c r="A3294" t="s">
        <v>417</v>
      </c>
      <c r="B3294">
        <f t="shared" si="234"/>
        <v>400024</v>
      </c>
      <c r="C3294">
        <v>24</v>
      </c>
      <c r="D3294">
        <f>VLOOKUP($B3294,TrialDesign!$E$2:$I$1147,5,FALSE)</f>
        <v>8</v>
      </c>
      <c r="E3294" t="str">
        <f>VLOOKUP($B3294,TrialDesign!$E$2:$I$1147,3,FALSE)</f>
        <v>Nil</v>
      </c>
      <c r="F3294" t="str">
        <f>VLOOKUP($B3294,TrialDesign!$E$2:$I$1147,4,FALSE)</f>
        <v>Otane</v>
      </c>
      <c r="G3294" s="1">
        <v>41869</v>
      </c>
      <c r="H3294" s="1" t="str">
        <f>VLOOKUP(B3294,TrialDesign!$E$2:$J$1147,6,FALSE)</f>
        <v>None_8h</v>
      </c>
      <c r="K3294">
        <v>3</v>
      </c>
      <c r="L3294">
        <v>0</v>
      </c>
      <c r="M3294">
        <v>4</v>
      </c>
      <c r="N3294">
        <v>5</v>
      </c>
      <c r="O3294">
        <v>64</v>
      </c>
      <c r="P3294">
        <v>194</v>
      </c>
      <c r="Q3294">
        <v>25</v>
      </c>
      <c r="R3294">
        <v>4</v>
      </c>
      <c r="S3294">
        <v>10</v>
      </c>
      <c r="U3294" t="s">
        <v>17</v>
      </c>
      <c r="W3294">
        <f>VLOOKUP(H3294&amp;"_"&amp;M3294+1,'Leaf lengths'!$J$6:$Q$104,VLOOKUP(F3294,'Leaf lengths'!$S$1:$T$6,2,FALSE),FALSE)</f>
        <v>204</v>
      </c>
      <c r="X3294">
        <f t="shared" si="244"/>
        <v>0.12254901960784313</v>
      </c>
      <c r="Y3294">
        <f t="shared" si="243"/>
        <v>4.1225490196078427</v>
      </c>
      <c r="Z3294">
        <f t="shared" si="242"/>
        <v>18</v>
      </c>
      <c r="AD3294" t="str">
        <f t="shared" si="245"/>
        <v/>
      </c>
    </row>
    <row r="3295" spans="1:30" hidden="1" x14ac:dyDescent="0.3">
      <c r="A3295" t="s">
        <v>417</v>
      </c>
      <c r="B3295">
        <f t="shared" si="234"/>
        <v>400024</v>
      </c>
      <c r="C3295">
        <v>24</v>
      </c>
      <c r="D3295">
        <f>VLOOKUP($B3295,TrialDesign!$E$2:$I$1147,5,FALSE)</f>
        <v>8</v>
      </c>
      <c r="E3295" t="str">
        <f>VLOOKUP($B3295,TrialDesign!$E$2:$I$1147,3,FALSE)</f>
        <v>Nil</v>
      </c>
      <c r="F3295" t="str">
        <f>VLOOKUP($B3295,TrialDesign!$E$2:$I$1147,4,FALSE)</f>
        <v>Otane</v>
      </c>
      <c r="G3295" s="1">
        <v>41869</v>
      </c>
      <c r="H3295" s="1" t="str">
        <f>VLOOKUP(B3295,TrialDesign!$E$2:$J$1147,6,FALSE)</f>
        <v>None_8h</v>
      </c>
      <c r="K3295">
        <v>4</v>
      </c>
      <c r="L3295">
        <v>1</v>
      </c>
      <c r="M3295">
        <v>4</v>
      </c>
      <c r="N3295">
        <v>5</v>
      </c>
      <c r="O3295">
        <v>77</v>
      </c>
      <c r="P3295">
        <v>232</v>
      </c>
      <c r="Q3295">
        <v>30</v>
      </c>
      <c r="R3295">
        <v>4</v>
      </c>
      <c r="S3295">
        <v>10</v>
      </c>
      <c r="U3295" t="s">
        <v>18</v>
      </c>
      <c r="W3295">
        <f>VLOOKUP(H3295&amp;"_"&amp;M3295+1,'Leaf lengths'!$J$6:$Q$104,VLOOKUP(F3295,'Leaf lengths'!$S$1:$T$6,2,FALSE),FALSE)</f>
        <v>204</v>
      </c>
      <c r="X3295">
        <f t="shared" si="244"/>
        <v>0.14705882352941177</v>
      </c>
      <c r="Y3295">
        <f t="shared" si="243"/>
        <v>4.1470588235294121</v>
      </c>
      <c r="Z3295">
        <f t="shared" si="242"/>
        <v>18</v>
      </c>
      <c r="AD3295" t="str">
        <f t="shared" si="245"/>
        <v/>
      </c>
    </row>
    <row r="3296" spans="1:30" hidden="1" x14ac:dyDescent="0.3">
      <c r="A3296" t="s">
        <v>417</v>
      </c>
      <c r="B3296">
        <f t="shared" si="234"/>
        <v>400018</v>
      </c>
      <c r="C3296">
        <v>18</v>
      </c>
      <c r="D3296">
        <f>VLOOKUP($B3296,TrialDesign!$E$2:$I$1147,5,FALSE)</f>
        <v>8</v>
      </c>
      <c r="E3296" t="str">
        <f>VLOOKUP($B3296,TrialDesign!$E$2:$I$1147,3,FALSE)</f>
        <v>Nil</v>
      </c>
      <c r="F3296" t="str">
        <f>VLOOKUP($B3296,TrialDesign!$E$2:$I$1147,4,FALSE)</f>
        <v>Otane</v>
      </c>
      <c r="G3296" s="1">
        <v>41874</v>
      </c>
      <c r="H3296" s="1" t="str">
        <f>VLOOKUP(B3296,TrialDesign!$E$2:$J$1147,6,FALSE)</f>
        <v>None_8h</v>
      </c>
      <c r="J3296">
        <v>18</v>
      </c>
      <c r="K3296">
        <v>1</v>
      </c>
      <c r="L3296">
        <v>1</v>
      </c>
      <c r="M3296">
        <v>4</v>
      </c>
      <c r="N3296">
        <v>5</v>
      </c>
      <c r="O3296">
        <v>74</v>
      </c>
      <c r="Q3296">
        <v>190</v>
      </c>
      <c r="R3296">
        <v>4</v>
      </c>
      <c r="S3296">
        <v>17</v>
      </c>
      <c r="T3296">
        <v>10</v>
      </c>
      <c r="U3296" t="s">
        <v>414</v>
      </c>
      <c r="V3296">
        <v>1</v>
      </c>
      <c r="W3296">
        <f>VLOOKUP(H3296&amp;"_"&amp;M3296+1,'Leaf lengths'!$J$6:$Q$104,VLOOKUP(F3296,'Leaf lengths'!$S$1:$T$6,2,FALSE),FALSE)</f>
        <v>204</v>
      </c>
      <c r="X3296">
        <f t="shared" si="244"/>
        <v>0.93137254901960786</v>
      </c>
      <c r="Y3296">
        <f t="shared" si="243"/>
        <v>4.9313725490196081</v>
      </c>
      <c r="Z3296">
        <f t="shared" si="242"/>
        <v>25</v>
      </c>
      <c r="AD3296" t="str">
        <f t="shared" si="245"/>
        <v/>
      </c>
    </row>
    <row r="3297" spans="1:30" hidden="1" x14ac:dyDescent="0.3">
      <c r="A3297" t="s">
        <v>417</v>
      </c>
      <c r="B3297">
        <f t="shared" si="234"/>
        <v>400018</v>
      </c>
      <c r="C3297">
        <v>18</v>
      </c>
      <c r="D3297">
        <f>VLOOKUP($B3297,TrialDesign!$E$2:$I$1147,5,FALSE)</f>
        <v>8</v>
      </c>
      <c r="E3297" t="str">
        <f>VLOOKUP($B3297,TrialDesign!$E$2:$I$1147,3,FALSE)</f>
        <v>Nil</v>
      </c>
      <c r="F3297" t="str">
        <f>VLOOKUP($B3297,TrialDesign!$E$2:$I$1147,4,FALSE)</f>
        <v>Otane</v>
      </c>
      <c r="G3297" s="1">
        <v>41874</v>
      </c>
      <c r="H3297" s="1" t="str">
        <f>VLOOKUP(B3297,TrialDesign!$E$2:$J$1147,6,FALSE)</f>
        <v>None_8h</v>
      </c>
      <c r="K3297">
        <v>2</v>
      </c>
      <c r="L3297">
        <v>0</v>
      </c>
      <c r="M3297">
        <v>4</v>
      </c>
      <c r="N3297">
        <v>5</v>
      </c>
      <c r="O3297">
        <v>90</v>
      </c>
      <c r="P3297">
        <v>218</v>
      </c>
      <c r="Q3297">
        <v>109</v>
      </c>
      <c r="R3297">
        <v>3</v>
      </c>
      <c r="S3297">
        <v>16</v>
      </c>
      <c r="T3297">
        <v>10</v>
      </c>
      <c r="U3297" t="s">
        <v>18</v>
      </c>
      <c r="V3297">
        <v>1</v>
      </c>
      <c r="W3297">
        <f>VLOOKUP(H3297&amp;"_"&amp;M3297+1,'Leaf lengths'!$J$6:$Q$104,VLOOKUP(F3297,'Leaf lengths'!$S$1:$T$6,2,FALSE),FALSE)</f>
        <v>204</v>
      </c>
      <c r="X3297">
        <f t="shared" si="244"/>
        <v>0.53431372549019607</v>
      </c>
      <c r="Y3297">
        <f t="shared" si="243"/>
        <v>4.534313725490196</v>
      </c>
      <c r="Z3297">
        <f t="shared" si="242"/>
        <v>23</v>
      </c>
      <c r="AD3297" t="str">
        <f t="shared" si="245"/>
        <v/>
      </c>
    </row>
    <row r="3298" spans="1:30" hidden="1" x14ac:dyDescent="0.3">
      <c r="A3298" t="s">
        <v>417</v>
      </c>
      <c r="B3298">
        <f t="shared" si="234"/>
        <v>400018</v>
      </c>
      <c r="C3298">
        <v>18</v>
      </c>
      <c r="D3298">
        <f>VLOOKUP($B3298,TrialDesign!$E$2:$I$1147,5,FALSE)</f>
        <v>8</v>
      </c>
      <c r="E3298" t="str">
        <f>VLOOKUP($B3298,TrialDesign!$E$2:$I$1147,3,FALSE)</f>
        <v>Nil</v>
      </c>
      <c r="F3298" t="str">
        <f>VLOOKUP($B3298,TrialDesign!$E$2:$I$1147,4,FALSE)</f>
        <v>Otane</v>
      </c>
      <c r="G3298" s="1">
        <v>41874</v>
      </c>
      <c r="H3298" s="1" t="str">
        <f>VLOOKUP(B3298,TrialDesign!$E$2:$J$1147,6,FALSE)</f>
        <v>None_8h</v>
      </c>
      <c r="K3298">
        <v>3</v>
      </c>
      <c r="L3298">
        <v>0</v>
      </c>
      <c r="M3298">
        <v>4</v>
      </c>
      <c r="N3298">
        <v>5</v>
      </c>
      <c r="O3298">
        <v>80</v>
      </c>
      <c r="P3298">
        <v>215</v>
      </c>
      <c r="Q3298">
        <v>133</v>
      </c>
      <c r="R3298">
        <v>5</v>
      </c>
      <c r="S3298">
        <v>13</v>
      </c>
      <c r="T3298">
        <v>10</v>
      </c>
      <c r="U3298" t="s">
        <v>21</v>
      </c>
      <c r="V3298">
        <v>1</v>
      </c>
      <c r="W3298">
        <f>VLOOKUP(H3298&amp;"_"&amp;M3298+1,'Leaf lengths'!$J$6:$Q$104,VLOOKUP(F3298,'Leaf lengths'!$S$1:$T$6,2,FALSE),FALSE)</f>
        <v>204</v>
      </c>
      <c r="X3298">
        <f t="shared" si="244"/>
        <v>0.65196078431372551</v>
      </c>
      <c r="Y3298">
        <f t="shared" si="243"/>
        <v>4.6519607843137258</v>
      </c>
      <c r="Z3298">
        <f t="shared" si="242"/>
        <v>22</v>
      </c>
      <c r="AD3298" t="str">
        <f t="shared" si="245"/>
        <v/>
      </c>
    </row>
    <row r="3299" spans="1:30" hidden="1" x14ac:dyDescent="0.3">
      <c r="A3299" t="s">
        <v>417</v>
      </c>
      <c r="B3299">
        <f t="shared" si="234"/>
        <v>400018</v>
      </c>
      <c r="C3299">
        <v>18</v>
      </c>
      <c r="D3299">
        <f>VLOOKUP($B3299,TrialDesign!$E$2:$I$1147,5,FALSE)</f>
        <v>8</v>
      </c>
      <c r="E3299" t="str">
        <f>VLOOKUP($B3299,TrialDesign!$E$2:$I$1147,3,FALSE)</f>
        <v>Nil</v>
      </c>
      <c r="F3299" t="str">
        <f>VLOOKUP($B3299,TrialDesign!$E$2:$I$1147,4,FALSE)</f>
        <v>Otane</v>
      </c>
      <c r="G3299" s="1">
        <v>41874</v>
      </c>
      <c r="H3299" s="1" t="str">
        <f>VLOOKUP(B3299,TrialDesign!$E$2:$J$1147,6,FALSE)</f>
        <v>None_8h</v>
      </c>
      <c r="K3299">
        <v>4</v>
      </c>
      <c r="L3299">
        <v>0</v>
      </c>
      <c r="M3299">
        <v>4</v>
      </c>
      <c r="N3299">
        <v>5</v>
      </c>
      <c r="O3299">
        <v>85</v>
      </c>
      <c r="P3299">
        <v>229</v>
      </c>
      <c r="Q3299">
        <v>195</v>
      </c>
      <c r="R3299">
        <v>3</v>
      </c>
      <c r="S3299">
        <v>15</v>
      </c>
      <c r="U3299" t="s">
        <v>71</v>
      </c>
      <c r="W3299">
        <f>VLOOKUP(H3299&amp;"_"&amp;M3299+1,'Leaf lengths'!$J$6:$Q$104,VLOOKUP(F3299,'Leaf lengths'!$S$1:$T$6,2,FALSE),FALSE)</f>
        <v>204</v>
      </c>
      <c r="X3299">
        <f t="shared" si="244"/>
        <v>0.95588235294117652</v>
      </c>
      <c r="Y3299">
        <f t="shared" si="243"/>
        <v>4.9558823529411766</v>
      </c>
      <c r="Z3299">
        <f t="shared" si="242"/>
        <v>22</v>
      </c>
      <c r="AD3299" t="str">
        <f t="shared" si="245"/>
        <v/>
      </c>
    </row>
    <row r="3300" spans="1:30" hidden="1" x14ac:dyDescent="0.3">
      <c r="A3300" t="s">
        <v>417</v>
      </c>
      <c r="B3300">
        <f t="shared" si="234"/>
        <v>400023</v>
      </c>
      <c r="C3300">
        <v>23</v>
      </c>
      <c r="D3300">
        <f>VLOOKUP($B3300,TrialDesign!$E$2:$I$1147,5,FALSE)</f>
        <v>8</v>
      </c>
      <c r="E3300" t="str">
        <f>VLOOKUP($B3300,TrialDesign!$E$2:$I$1147,3,FALSE)</f>
        <v>Nil</v>
      </c>
      <c r="F3300" t="str">
        <f>VLOOKUP($B3300,TrialDesign!$E$2:$I$1147,4,FALSE)</f>
        <v>Otane</v>
      </c>
      <c r="G3300" s="1">
        <v>41874</v>
      </c>
      <c r="H3300" s="1" t="str">
        <f>VLOOKUP(B3300,TrialDesign!$E$2:$J$1147,6,FALSE)</f>
        <v>None_8h</v>
      </c>
      <c r="J3300">
        <v>23</v>
      </c>
      <c r="K3300">
        <v>1</v>
      </c>
      <c r="L3300">
        <v>1</v>
      </c>
      <c r="M3300">
        <v>4</v>
      </c>
      <c r="N3300">
        <v>5</v>
      </c>
      <c r="O3300">
        <v>76</v>
      </c>
      <c r="Q3300">
        <v>170</v>
      </c>
      <c r="R3300">
        <v>4</v>
      </c>
      <c r="S3300">
        <v>14</v>
      </c>
      <c r="T3300">
        <v>10</v>
      </c>
      <c r="U3300" t="s">
        <v>21</v>
      </c>
      <c r="V3300">
        <v>2</v>
      </c>
      <c r="W3300">
        <f>VLOOKUP(H3300&amp;"_"&amp;M3300+1,'Leaf lengths'!$J$6:$Q$104,VLOOKUP(F3300,'Leaf lengths'!$S$1:$T$6,2,FALSE),FALSE)</f>
        <v>204</v>
      </c>
      <c r="X3300">
        <f t="shared" si="244"/>
        <v>0.83333333333333337</v>
      </c>
      <c r="Y3300">
        <f t="shared" si="243"/>
        <v>4.833333333333333</v>
      </c>
      <c r="Z3300">
        <f t="shared" si="242"/>
        <v>22</v>
      </c>
      <c r="AD3300" t="str">
        <f t="shared" si="245"/>
        <v/>
      </c>
    </row>
    <row r="3301" spans="1:30" hidden="1" x14ac:dyDescent="0.3">
      <c r="A3301" t="s">
        <v>417</v>
      </c>
      <c r="B3301">
        <f t="shared" si="234"/>
        <v>400023</v>
      </c>
      <c r="C3301">
        <v>23</v>
      </c>
      <c r="D3301">
        <f>VLOOKUP($B3301,TrialDesign!$E$2:$I$1147,5,FALSE)</f>
        <v>8</v>
      </c>
      <c r="E3301" t="str">
        <f>VLOOKUP($B3301,TrialDesign!$E$2:$I$1147,3,FALSE)</f>
        <v>Nil</v>
      </c>
      <c r="F3301" t="str">
        <f>VLOOKUP($B3301,TrialDesign!$E$2:$I$1147,4,FALSE)</f>
        <v>Otane</v>
      </c>
      <c r="G3301" s="1">
        <v>41874</v>
      </c>
      <c r="H3301" s="1" t="str">
        <f>VLOOKUP(B3301,TrialDesign!$E$2:$J$1147,6,FALSE)</f>
        <v>None_8h</v>
      </c>
      <c r="K3301">
        <v>2</v>
      </c>
      <c r="L3301">
        <v>1</v>
      </c>
      <c r="M3301">
        <v>4</v>
      </c>
      <c r="N3301">
        <v>6</v>
      </c>
      <c r="O3301">
        <v>85</v>
      </c>
      <c r="P3301">
        <v>205</v>
      </c>
      <c r="Q3301">
        <v>22</v>
      </c>
      <c r="R3301">
        <v>4</v>
      </c>
      <c r="S3301">
        <v>15</v>
      </c>
      <c r="T3301">
        <v>10</v>
      </c>
      <c r="U3301" t="s">
        <v>21</v>
      </c>
      <c r="V3301">
        <v>2</v>
      </c>
      <c r="W3301">
        <f>VLOOKUP(H3301&amp;"_"&amp;M3301+1,'Leaf lengths'!$J$6:$Q$104,VLOOKUP(F3301,'Leaf lengths'!$S$1:$T$6,2,FALSE),FALSE)</f>
        <v>204</v>
      </c>
      <c r="X3301">
        <f t="shared" si="244"/>
        <v>0.10784313725490197</v>
      </c>
      <c r="Y3301">
        <f t="shared" si="243"/>
        <v>4.1078431372549016</v>
      </c>
      <c r="Z3301">
        <f t="shared" si="242"/>
        <v>23</v>
      </c>
      <c r="AD3301" t="str">
        <f t="shared" si="245"/>
        <v/>
      </c>
    </row>
    <row r="3302" spans="1:30" hidden="1" x14ac:dyDescent="0.3">
      <c r="A3302" t="s">
        <v>417</v>
      </c>
      <c r="B3302">
        <f t="shared" si="234"/>
        <v>400023</v>
      </c>
      <c r="C3302">
        <v>23</v>
      </c>
      <c r="D3302">
        <f>VLOOKUP($B3302,TrialDesign!$E$2:$I$1147,5,FALSE)</f>
        <v>8</v>
      </c>
      <c r="E3302" t="str">
        <f>VLOOKUP($B3302,TrialDesign!$E$2:$I$1147,3,FALSE)</f>
        <v>Nil</v>
      </c>
      <c r="F3302" t="str">
        <f>VLOOKUP($B3302,TrialDesign!$E$2:$I$1147,4,FALSE)</f>
        <v>Otane</v>
      </c>
      <c r="G3302" s="1">
        <v>41874</v>
      </c>
      <c r="H3302" s="1" t="str">
        <f>VLOOKUP(B3302,TrialDesign!$E$2:$J$1147,6,FALSE)</f>
        <v>None_8h</v>
      </c>
      <c r="K3302">
        <v>3</v>
      </c>
      <c r="L3302">
        <v>0</v>
      </c>
      <c r="M3302">
        <v>5</v>
      </c>
      <c r="N3302">
        <v>6</v>
      </c>
      <c r="O3302">
        <v>73</v>
      </c>
      <c r="P3302">
        <v>197</v>
      </c>
      <c r="Q3302">
        <v>100</v>
      </c>
      <c r="R3302">
        <v>4</v>
      </c>
      <c r="S3302">
        <v>15</v>
      </c>
      <c r="T3302">
        <v>10</v>
      </c>
      <c r="U3302" t="s">
        <v>21</v>
      </c>
      <c r="V3302">
        <v>1</v>
      </c>
      <c r="W3302">
        <f>VLOOKUP(H3302&amp;"_"&amp;M3302+1,'Leaf lengths'!$J$6:$Q$104,VLOOKUP(F3302,'Leaf lengths'!$S$1:$T$6,2,FALSE),FALSE)</f>
        <v>170.33333333333334</v>
      </c>
      <c r="X3302">
        <f t="shared" si="244"/>
        <v>0.58708414872798431</v>
      </c>
      <c r="Y3302">
        <f t="shared" si="243"/>
        <v>5.5870841487279845</v>
      </c>
      <c r="Z3302">
        <f t="shared" si="242"/>
        <v>24</v>
      </c>
      <c r="AD3302" t="str">
        <f t="shared" si="245"/>
        <v/>
      </c>
    </row>
    <row r="3303" spans="1:30" hidden="1" x14ac:dyDescent="0.3">
      <c r="A3303" t="s">
        <v>417</v>
      </c>
      <c r="B3303">
        <f t="shared" si="234"/>
        <v>400023</v>
      </c>
      <c r="C3303">
        <v>23</v>
      </c>
      <c r="D3303">
        <f>VLOOKUP($B3303,TrialDesign!$E$2:$I$1147,5,FALSE)</f>
        <v>8</v>
      </c>
      <c r="E3303" t="str">
        <f>VLOOKUP($B3303,TrialDesign!$E$2:$I$1147,3,FALSE)</f>
        <v>Nil</v>
      </c>
      <c r="F3303" t="str">
        <f>VLOOKUP($B3303,TrialDesign!$E$2:$I$1147,4,FALSE)</f>
        <v>Otane</v>
      </c>
      <c r="G3303" s="1">
        <v>41874</v>
      </c>
      <c r="H3303" s="1" t="str">
        <f>VLOOKUP(B3303,TrialDesign!$E$2:$J$1147,6,FALSE)</f>
        <v>None_8h</v>
      </c>
      <c r="K3303">
        <v>4</v>
      </c>
      <c r="L3303">
        <v>1</v>
      </c>
      <c r="M3303">
        <v>4</v>
      </c>
      <c r="N3303">
        <v>5</v>
      </c>
      <c r="O3303">
        <v>80</v>
      </c>
      <c r="P3303">
        <v>232</v>
      </c>
      <c r="Q3303">
        <v>201</v>
      </c>
      <c r="R3303">
        <v>4</v>
      </c>
      <c r="S3303">
        <v>15</v>
      </c>
      <c r="T3303">
        <v>10</v>
      </c>
      <c r="U3303" t="s">
        <v>21</v>
      </c>
      <c r="V3303">
        <v>2</v>
      </c>
      <c r="W3303">
        <f>VLOOKUP(H3303&amp;"_"&amp;M3303+1,'Leaf lengths'!$J$6:$Q$104,VLOOKUP(F3303,'Leaf lengths'!$S$1:$T$6,2,FALSE),FALSE)</f>
        <v>204</v>
      </c>
      <c r="X3303">
        <f t="shared" si="244"/>
        <v>0.98529411764705888</v>
      </c>
      <c r="Y3303">
        <f t="shared" si="243"/>
        <v>4.9852941176470589</v>
      </c>
      <c r="Z3303">
        <f t="shared" si="242"/>
        <v>23</v>
      </c>
      <c r="AD3303" t="str">
        <f t="shared" si="245"/>
        <v/>
      </c>
    </row>
    <row r="3304" spans="1:30" hidden="1" x14ac:dyDescent="0.3">
      <c r="A3304" t="s">
        <v>417</v>
      </c>
      <c r="B3304">
        <f t="shared" si="234"/>
        <v>400026</v>
      </c>
      <c r="C3304">
        <v>26</v>
      </c>
      <c r="D3304">
        <f>VLOOKUP($B3304,TrialDesign!$E$2:$I$1147,5,FALSE)</f>
        <v>8</v>
      </c>
      <c r="E3304" t="str">
        <f>VLOOKUP($B3304,TrialDesign!$E$2:$I$1147,3,FALSE)</f>
        <v>Nil</v>
      </c>
      <c r="F3304" t="str">
        <f>VLOOKUP($B3304,TrialDesign!$E$2:$I$1147,4,FALSE)</f>
        <v>Otane</v>
      </c>
      <c r="G3304" s="1">
        <v>41874</v>
      </c>
      <c r="H3304" s="1" t="str">
        <f>VLOOKUP(B3304,TrialDesign!$E$2:$J$1147,6,FALSE)</f>
        <v>None_8h</v>
      </c>
      <c r="J3304">
        <v>26</v>
      </c>
      <c r="K3304">
        <v>1</v>
      </c>
      <c r="L3304">
        <v>1</v>
      </c>
      <c r="M3304">
        <v>4</v>
      </c>
      <c r="N3304">
        <v>5</v>
      </c>
      <c r="O3304">
        <v>78</v>
      </c>
      <c r="Q3304">
        <v>199</v>
      </c>
      <c r="R3304">
        <v>3</v>
      </c>
      <c r="S3304">
        <v>16</v>
      </c>
      <c r="T3304">
        <v>10</v>
      </c>
      <c r="U3304" t="s">
        <v>21</v>
      </c>
      <c r="V3304">
        <v>2</v>
      </c>
      <c r="W3304">
        <f>VLOOKUP(H3304&amp;"_"&amp;M3304+1,'Leaf lengths'!$J$6:$Q$104,VLOOKUP(F3304,'Leaf lengths'!$S$1:$T$6,2,FALSE),FALSE)</f>
        <v>204</v>
      </c>
      <c r="X3304">
        <f t="shared" si="244"/>
        <v>0.97549019607843135</v>
      </c>
      <c r="Y3304">
        <f t="shared" si="243"/>
        <v>4.9754901960784315</v>
      </c>
      <c r="Z3304">
        <f t="shared" si="242"/>
        <v>23</v>
      </c>
      <c r="AD3304" t="str">
        <f t="shared" si="245"/>
        <v/>
      </c>
    </row>
    <row r="3305" spans="1:30" hidden="1" x14ac:dyDescent="0.3">
      <c r="A3305" t="s">
        <v>417</v>
      </c>
      <c r="B3305">
        <f t="shared" si="234"/>
        <v>400026</v>
      </c>
      <c r="C3305">
        <v>26</v>
      </c>
      <c r="D3305">
        <f>VLOOKUP($B3305,TrialDesign!$E$2:$I$1147,5,FALSE)</f>
        <v>8</v>
      </c>
      <c r="E3305" t="str">
        <f>VLOOKUP($B3305,TrialDesign!$E$2:$I$1147,3,FALSE)</f>
        <v>Nil</v>
      </c>
      <c r="F3305" t="str">
        <f>VLOOKUP($B3305,TrialDesign!$E$2:$I$1147,4,FALSE)</f>
        <v>Otane</v>
      </c>
      <c r="G3305" s="1">
        <v>41874</v>
      </c>
      <c r="H3305" s="1" t="str">
        <f>VLOOKUP(B3305,TrialDesign!$E$2:$J$1147,6,FALSE)</f>
        <v>None_8h</v>
      </c>
      <c r="K3305">
        <v>2</v>
      </c>
      <c r="L3305">
        <v>0</v>
      </c>
      <c r="M3305">
        <v>4</v>
      </c>
      <c r="N3305">
        <v>5</v>
      </c>
      <c r="O3305">
        <v>79</v>
      </c>
      <c r="P3305">
        <v>205</v>
      </c>
      <c r="Q3305">
        <v>147</v>
      </c>
      <c r="R3305">
        <v>3</v>
      </c>
      <c r="S3305">
        <v>16</v>
      </c>
      <c r="T3305">
        <v>10</v>
      </c>
      <c r="U3305" t="s">
        <v>21</v>
      </c>
      <c r="V3305">
        <v>1</v>
      </c>
      <c r="W3305">
        <f>VLOOKUP(H3305&amp;"_"&amp;M3305+1,'Leaf lengths'!$J$6:$Q$104,VLOOKUP(F3305,'Leaf lengths'!$S$1:$T$6,2,FALSE),FALSE)</f>
        <v>204</v>
      </c>
      <c r="X3305">
        <f t="shared" si="244"/>
        <v>0.72058823529411764</v>
      </c>
      <c r="Y3305">
        <f t="shared" si="243"/>
        <v>4.7205882352941178</v>
      </c>
      <c r="Z3305">
        <f t="shared" si="242"/>
        <v>23</v>
      </c>
      <c r="AD3305" t="str">
        <f t="shared" si="245"/>
        <v/>
      </c>
    </row>
    <row r="3306" spans="1:30" hidden="1" x14ac:dyDescent="0.3">
      <c r="A3306" t="s">
        <v>417</v>
      </c>
      <c r="B3306">
        <f t="shared" si="234"/>
        <v>400026</v>
      </c>
      <c r="C3306">
        <v>26</v>
      </c>
      <c r="D3306">
        <f>VLOOKUP($B3306,TrialDesign!$E$2:$I$1147,5,FALSE)</f>
        <v>8</v>
      </c>
      <c r="E3306" t="str">
        <f>VLOOKUP($B3306,TrialDesign!$E$2:$I$1147,3,FALSE)</f>
        <v>Nil</v>
      </c>
      <c r="F3306" t="str">
        <f>VLOOKUP($B3306,TrialDesign!$E$2:$I$1147,4,FALSE)</f>
        <v>Otane</v>
      </c>
      <c r="G3306" s="1">
        <v>41874</v>
      </c>
      <c r="H3306" s="1" t="str">
        <f>VLOOKUP(B3306,TrialDesign!$E$2:$J$1147,6,FALSE)</f>
        <v>None_8h</v>
      </c>
      <c r="K3306">
        <v>3</v>
      </c>
      <c r="L3306">
        <v>1</v>
      </c>
      <c r="M3306">
        <v>4</v>
      </c>
      <c r="N3306">
        <v>5</v>
      </c>
      <c r="O3306">
        <v>82</v>
      </c>
      <c r="P3306">
        <v>215</v>
      </c>
      <c r="Q3306">
        <v>207</v>
      </c>
      <c r="R3306">
        <v>5</v>
      </c>
      <c r="S3306">
        <v>14</v>
      </c>
      <c r="T3306">
        <v>10</v>
      </c>
      <c r="U3306" t="s">
        <v>403</v>
      </c>
      <c r="V3306">
        <v>2</v>
      </c>
      <c r="W3306">
        <f>VLOOKUP(H3306&amp;"_"&amp;M3306+1,'Leaf lengths'!$J$6:$Q$104,VLOOKUP(F3306,'Leaf lengths'!$S$1:$T$6,2,FALSE),FALSE)</f>
        <v>204</v>
      </c>
      <c r="X3306">
        <f t="shared" si="244"/>
        <v>1.0147058823529411</v>
      </c>
      <c r="Y3306">
        <f t="shared" si="243"/>
        <v>5.0147058823529411</v>
      </c>
      <c r="Z3306">
        <f t="shared" si="242"/>
        <v>23</v>
      </c>
      <c r="AD3306" t="str">
        <f t="shared" si="245"/>
        <v/>
      </c>
    </row>
    <row r="3307" spans="1:30" hidden="1" x14ac:dyDescent="0.3">
      <c r="A3307" t="s">
        <v>417</v>
      </c>
      <c r="B3307">
        <f t="shared" si="234"/>
        <v>400026</v>
      </c>
      <c r="C3307">
        <v>26</v>
      </c>
      <c r="D3307">
        <f>VLOOKUP($B3307,TrialDesign!$E$2:$I$1147,5,FALSE)</f>
        <v>8</v>
      </c>
      <c r="E3307" t="str">
        <f>VLOOKUP($B3307,TrialDesign!$E$2:$I$1147,3,FALSE)</f>
        <v>Nil</v>
      </c>
      <c r="F3307" t="str">
        <f>VLOOKUP($B3307,TrialDesign!$E$2:$I$1147,4,FALSE)</f>
        <v>Otane</v>
      </c>
      <c r="G3307" s="1">
        <v>41874</v>
      </c>
      <c r="H3307" s="1" t="str">
        <f>VLOOKUP(B3307,TrialDesign!$E$2:$J$1147,6,FALSE)</f>
        <v>None_8h</v>
      </c>
      <c r="K3307">
        <v>4</v>
      </c>
      <c r="L3307">
        <v>1</v>
      </c>
      <c r="M3307">
        <v>5</v>
      </c>
      <c r="N3307">
        <v>6</v>
      </c>
      <c r="O3307">
        <v>90</v>
      </c>
      <c r="P3307">
        <v>211</v>
      </c>
      <c r="Q3307">
        <v>34</v>
      </c>
      <c r="R3307">
        <v>4</v>
      </c>
      <c r="S3307">
        <v>16</v>
      </c>
      <c r="T3307">
        <v>10</v>
      </c>
      <c r="U3307" t="s">
        <v>21</v>
      </c>
      <c r="V3307">
        <v>1</v>
      </c>
      <c r="W3307">
        <f>VLOOKUP(H3307&amp;"_"&amp;M3307+1,'Leaf lengths'!$J$6:$Q$104,VLOOKUP(F3307,'Leaf lengths'!$S$1:$T$6,2,FALSE),FALSE)</f>
        <v>170.33333333333334</v>
      </c>
      <c r="X3307">
        <f t="shared" si="244"/>
        <v>0.19960861056751467</v>
      </c>
      <c r="Y3307">
        <f t="shared" si="243"/>
        <v>5.1996086105675143</v>
      </c>
      <c r="Z3307">
        <f t="shared" si="242"/>
        <v>25</v>
      </c>
      <c r="AD3307" t="str">
        <f t="shared" si="245"/>
        <v/>
      </c>
    </row>
    <row r="3308" spans="1:30" hidden="1" x14ac:dyDescent="0.3">
      <c r="A3308" t="s">
        <v>417</v>
      </c>
      <c r="B3308">
        <f t="shared" si="234"/>
        <v>400033</v>
      </c>
      <c r="C3308">
        <v>33</v>
      </c>
      <c r="D3308">
        <f>VLOOKUP($B3308,TrialDesign!$E$2:$I$1147,5,FALSE)</f>
        <v>8</v>
      </c>
      <c r="E3308" t="str">
        <f>VLOOKUP($B3308,TrialDesign!$E$2:$I$1147,3,FALSE)</f>
        <v>Nil</v>
      </c>
      <c r="F3308" t="str">
        <f>VLOOKUP($B3308,TrialDesign!$E$2:$I$1147,4,FALSE)</f>
        <v>Otane</v>
      </c>
      <c r="G3308" s="1">
        <v>41883</v>
      </c>
      <c r="H3308" s="1" t="str">
        <f>VLOOKUP(B3308,TrialDesign!$E$2:$J$1147,6,FALSE)</f>
        <v>None_8h</v>
      </c>
      <c r="J3308">
        <v>33</v>
      </c>
      <c r="K3308">
        <v>1</v>
      </c>
      <c r="L3308">
        <v>0</v>
      </c>
      <c r="M3308">
        <v>6</v>
      </c>
      <c r="N3308">
        <v>7</v>
      </c>
      <c r="O3308">
        <v>110</v>
      </c>
      <c r="Q3308">
        <v>83</v>
      </c>
      <c r="R3308">
        <v>2</v>
      </c>
      <c r="S3308">
        <v>14</v>
      </c>
      <c r="T3308">
        <v>25</v>
      </c>
      <c r="U3308" t="s">
        <v>103</v>
      </c>
      <c r="V3308">
        <v>2</v>
      </c>
      <c r="W3308">
        <f>VLOOKUP(H3308&amp;"_"&amp;M3308+1,'Leaf lengths'!$J$6:$Q$104,VLOOKUP(F3308,'Leaf lengths'!$S$1:$T$6,2,FALSE),FALSE)</f>
        <v>144.66666666666666</v>
      </c>
      <c r="X3308">
        <f t="shared" si="244"/>
        <v>0.57373271889400923</v>
      </c>
      <c r="Y3308">
        <f t="shared" si="243"/>
        <v>6.5737327188940089</v>
      </c>
      <c r="Z3308">
        <f t="shared" si="242"/>
        <v>22</v>
      </c>
      <c r="AD3308" t="str">
        <f t="shared" si="245"/>
        <v/>
      </c>
    </row>
    <row r="3309" spans="1:30" hidden="1" x14ac:dyDescent="0.3">
      <c r="A3309" t="s">
        <v>417</v>
      </c>
      <c r="B3309">
        <f t="shared" si="234"/>
        <v>400033</v>
      </c>
      <c r="C3309">
        <v>33</v>
      </c>
      <c r="D3309">
        <f>VLOOKUP($B3309,TrialDesign!$E$2:$I$1147,5,FALSE)</f>
        <v>8</v>
      </c>
      <c r="E3309" t="str">
        <f>VLOOKUP($B3309,TrialDesign!$E$2:$I$1147,3,FALSE)</f>
        <v>Nil</v>
      </c>
      <c r="F3309" t="str">
        <f>VLOOKUP($B3309,TrialDesign!$E$2:$I$1147,4,FALSE)</f>
        <v>Otane</v>
      </c>
      <c r="G3309" s="1">
        <v>41883</v>
      </c>
      <c r="H3309" s="1" t="str">
        <f>VLOOKUP(B3309,TrialDesign!$E$2:$J$1147,6,FALSE)</f>
        <v>None_8h</v>
      </c>
      <c r="K3309">
        <v>2</v>
      </c>
      <c r="L3309">
        <v>0</v>
      </c>
      <c r="M3309">
        <v>6</v>
      </c>
      <c r="N3309">
        <v>7</v>
      </c>
      <c r="O3309">
        <v>121</v>
      </c>
      <c r="P3309">
        <v>180</v>
      </c>
      <c r="Q3309">
        <v>112</v>
      </c>
      <c r="R3309">
        <v>3</v>
      </c>
      <c r="S3309">
        <v>16</v>
      </c>
      <c r="T3309">
        <v>45</v>
      </c>
      <c r="U3309" t="s">
        <v>103</v>
      </c>
      <c r="V3309">
        <v>2</v>
      </c>
      <c r="W3309">
        <f>VLOOKUP(H3309&amp;"_"&amp;M3309+1,'Leaf lengths'!$J$6:$Q$104,VLOOKUP(F3309,'Leaf lengths'!$S$1:$T$6,2,FALSE),FALSE)</f>
        <v>144.66666666666666</v>
      </c>
      <c r="X3309">
        <f t="shared" si="244"/>
        <v>0.77419354838709686</v>
      </c>
      <c r="Y3309">
        <f t="shared" si="243"/>
        <v>6.774193548387097</v>
      </c>
      <c r="Z3309">
        <f t="shared" si="242"/>
        <v>25</v>
      </c>
      <c r="AD3309" t="str">
        <f t="shared" si="245"/>
        <v/>
      </c>
    </row>
    <row r="3310" spans="1:30" hidden="1" x14ac:dyDescent="0.3">
      <c r="A3310" t="s">
        <v>417</v>
      </c>
      <c r="B3310">
        <f t="shared" si="234"/>
        <v>400033</v>
      </c>
      <c r="C3310">
        <v>33</v>
      </c>
      <c r="D3310">
        <f>VLOOKUP($B3310,TrialDesign!$E$2:$I$1147,5,FALSE)</f>
        <v>8</v>
      </c>
      <c r="E3310" t="str">
        <f>VLOOKUP($B3310,TrialDesign!$E$2:$I$1147,3,FALSE)</f>
        <v>Nil</v>
      </c>
      <c r="F3310" t="str">
        <f>VLOOKUP($B3310,TrialDesign!$E$2:$I$1147,4,FALSE)</f>
        <v>Otane</v>
      </c>
      <c r="G3310" s="1">
        <v>41883</v>
      </c>
      <c r="H3310" s="1" t="str">
        <f>VLOOKUP(B3310,TrialDesign!$E$2:$J$1147,6,FALSE)</f>
        <v>None_8h</v>
      </c>
      <c r="K3310">
        <v>3</v>
      </c>
      <c r="L3310">
        <v>2</v>
      </c>
      <c r="M3310">
        <v>6</v>
      </c>
      <c r="N3310">
        <v>7</v>
      </c>
      <c r="O3310">
        <v>122</v>
      </c>
      <c r="P3310">
        <v>182</v>
      </c>
      <c r="Q3310">
        <v>105</v>
      </c>
      <c r="R3310">
        <v>2</v>
      </c>
      <c r="S3310">
        <v>16</v>
      </c>
      <c r="T3310">
        <v>40</v>
      </c>
      <c r="U3310" t="s">
        <v>103</v>
      </c>
      <c r="V3310">
        <v>2</v>
      </c>
      <c r="W3310">
        <f>VLOOKUP(H3310&amp;"_"&amp;M3310+1,'Leaf lengths'!$J$6:$Q$104,VLOOKUP(F3310,'Leaf lengths'!$S$1:$T$6,2,FALSE),FALSE)</f>
        <v>144.66666666666666</v>
      </c>
      <c r="X3310">
        <f t="shared" si="244"/>
        <v>0.72580645161290325</v>
      </c>
      <c r="Y3310">
        <f t="shared" si="243"/>
        <v>6.725806451612903</v>
      </c>
      <c r="Z3310">
        <f t="shared" si="242"/>
        <v>24</v>
      </c>
      <c r="AD3310" t="str">
        <f t="shared" si="245"/>
        <v/>
      </c>
    </row>
    <row r="3311" spans="1:30" hidden="1" x14ac:dyDescent="0.3">
      <c r="A3311" t="s">
        <v>417</v>
      </c>
      <c r="B3311">
        <f t="shared" si="234"/>
        <v>400033</v>
      </c>
      <c r="C3311">
        <v>33</v>
      </c>
      <c r="D3311">
        <f>VLOOKUP($B3311,TrialDesign!$E$2:$I$1147,5,FALSE)</f>
        <v>8</v>
      </c>
      <c r="E3311" t="str">
        <f>VLOOKUP($B3311,TrialDesign!$E$2:$I$1147,3,FALSE)</f>
        <v>Nil</v>
      </c>
      <c r="F3311" t="str">
        <f>VLOOKUP($B3311,TrialDesign!$E$2:$I$1147,4,FALSE)</f>
        <v>Otane</v>
      </c>
      <c r="G3311" s="1">
        <v>41883</v>
      </c>
      <c r="H3311" s="1" t="str">
        <f>VLOOKUP(B3311,TrialDesign!$E$2:$J$1147,6,FALSE)</f>
        <v>None_8h</v>
      </c>
      <c r="K3311">
        <v>4</v>
      </c>
      <c r="L3311">
        <v>0</v>
      </c>
      <c r="M3311">
        <v>6</v>
      </c>
      <c r="N3311">
        <v>7</v>
      </c>
      <c r="O3311">
        <v>123</v>
      </c>
      <c r="P3311">
        <v>177</v>
      </c>
      <c r="Q3311">
        <v>121</v>
      </c>
      <c r="R3311">
        <v>2</v>
      </c>
      <c r="S3311">
        <v>15</v>
      </c>
      <c r="T3311">
        <v>47</v>
      </c>
      <c r="U3311" t="s">
        <v>103</v>
      </c>
      <c r="V3311">
        <v>2</v>
      </c>
      <c r="W3311">
        <f>VLOOKUP(H3311&amp;"_"&amp;M3311+1,'Leaf lengths'!$J$6:$Q$104,VLOOKUP(F3311,'Leaf lengths'!$S$1:$T$6,2,FALSE),FALSE)</f>
        <v>144.66666666666666</v>
      </c>
      <c r="X3311">
        <f t="shared" si="244"/>
        <v>0.83640552995391715</v>
      </c>
      <c r="Y3311">
        <f t="shared" si="243"/>
        <v>6.8364055299539173</v>
      </c>
      <c r="Z3311">
        <f t="shared" si="242"/>
        <v>23</v>
      </c>
      <c r="AD3311" t="str">
        <f t="shared" si="245"/>
        <v/>
      </c>
    </row>
    <row r="3312" spans="1:30" hidden="1" x14ac:dyDescent="0.3">
      <c r="A3312" t="s">
        <v>417</v>
      </c>
      <c r="B3312">
        <f t="shared" si="234"/>
        <v>400039</v>
      </c>
      <c r="C3312">
        <v>39</v>
      </c>
      <c r="D3312">
        <f>VLOOKUP($B3312,TrialDesign!$E$2:$I$1147,5,FALSE)</f>
        <v>8</v>
      </c>
      <c r="E3312" t="str">
        <f>VLOOKUP($B3312,TrialDesign!$E$2:$I$1147,3,FALSE)</f>
        <v>Nil</v>
      </c>
      <c r="F3312" t="str">
        <f>VLOOKUP($B3312,TrialDesign!$E$2:$I$1147,4,FALSE)</f>
        <v>Otane</v>
      </c>
      <c r="G3312" s="1">
        <v>41883</v>
      </c>
      <c r="H3312" s="1" t="str">
        <f>VLOOKUP(B3312,TrialDesign!$E$2:$J$1147,6,FALSE)</f>
        <v>None_8h</v>
      </c>
      <c r="J3312">
        <v>39</v>
      </c>
      <c r="K3312">
        <v>1</v>
      </c>
      <c r="L3312">
        <v>0</v>
      </c>
      <c r="M3312">
        <v>6</v>
      </c>
      <c r="N3312">
        <v>7</v>
      </c>
      <c r="O3312">
        <v>115</v>
      </c>
      <c r="Q3312">
        <v>162</v>
      </c>
      <c r="R3312">
        <v>2</v>
      </c>
      <c r="S3312">
        <v>16</v>
      </c>
      <c r="T3312">
        <v>39</v>
      </c>
      <c r="U3312" t="s">
        <v>103</v>
      </c>
      <c r="V3312">
        <v>2</v>
      </c>
      <c r="W3312">
        <f>VLOOKUP(H3312&amp;"_"&amp;M3312+1,'Leaf lengths'!$J$6:$Q$104,VLOOKUP(F3312,'Leaf lengths'!$S$1:$T$6,2,FALSE),FALSE)</f>
        <v>144.66666666666666</v>
      </c>
      <c r="X3312">
        <f t="shared" si="244"/>
        <v>1.1198156682027651</v>
      </c>
      <c r="Y3312">
        <f t="shared" si="243"/>
        <v>7.1198156682027651</v>
      </c>
      <c r="Z3312">
        <f t="shared" si="242"/>
        <v>24</v>
      </c>
      <c r="AD3312" t="str">
        <f t="shared" si="245"/>
        <v/>
      </c>
    </row>
    <row r="3313" spans="1:30" hidden="1" x14ac:dyDescent="0.3">
      <c r="A3313" t="s">
        <v>417</v>
      </c>
      <c r="B3313">
        <f t="shared" si="234"/>
        <v>400039</v>
      </c>
      <c r="C3313">
        <v>39</v>
      </c>
      <c r="D3313">
        <f>VLOOKUP($B3313,TrialDesign!$E$2:$I$1147,5,FALSE)</f>
        <v>8</v>
      </c>
      <c r="E3313" t="str">
        <f>VLOOKUP($B3313,TrialDesign!$E$2:$I$1147,3,FALSE)</f>
        <v>Nil</v>
      </c>
      <c r="F3313" t="str">
        <f>VLOOKUP($B3313,TrialDesign!$E$2:$I$1147,4,FALSE)</f>
        <v>Otane</v>
      </c>
      <c r="G3313" s="1">
        <v>41883</v>
      </c>
      <c r="H3313" s="1" t="str">
        <f>VLOOKUP(B3313,TrialDesign!$E$2:$J$1147,6,FALSE)</f>
        <v>None_8h</v>
      </c>
      <c r="K3313">
        <v>2</v>
      </c>
      <c r="L3313">
        <v>0</v>
      </c>
      <c r="M3313">
        <v>6</v>
      </c>
      <c r="N3313">
        <v>7</v>
      </c>
      <c r="O3313">
        <v>107</v>
      </c>
      <c r="P3313">
        <v>185</v>
      </c>
      <c r="Q3313">
        <v>91</v>
      </c>
      <c r="R3313">
        <v>2</v>
      </c>
      <c r="S3313">
        <v>15</v>
      </c>
      <c r="T3313">
        <v>26</v>
      </c>
      <c r="U3313" t="s">
        <v>103</v>
      </c>
      <c r="V3313">
        <v>2</v>
      </c>
      <c r="W3313">
        <f>VLOOKUP(H3313&amp;"_"&amp;M3313+1,'Leaf lengths'!$J$6:$Q$104,VLOOKUP(F3313,'Leaf lengths'!$S$1:$T$6,2,FALSE),FALSE)</f>
        <v>144.66666666666666</v>
      </c>
      <c r="X3313">
        <f t="shared" si="244"/>
        <v>0.62903225806451613</v>
      </c>
      <c r="Y3313">
        <f t="shared" si="243"/>
        <v>6.629032258064516</v>
      </c>
      <c r="Z3313">
        <f t="shared" si="242"/>
        <v>23</v>
      </c>
      <c r="AD3313" t="str">
        <f t="shared" si="245"/>
        <v/>
      </c>
    </row>
    <row r="3314" spans="1:30" hidden="1" x14ac:dyDescent="0.3">
      <c r="A3314" t="s">
        <v>417</v>
      </c>
      <c r="B3314">
        <f t="shared" si="234"/>
        <v>400039</v>
      </c>
      <c r="C3314">
        <v>39</v>
      </c>
      <c r="D3314">
        <f>VLOOKUP($B3314,TrialDesign!$E$2:$I$1147,5,FALSE)</f>
        <v>8</v>
      </c>
      <c r="E3314" t="str">
        <f>VLOOKUP($B3314,TrialDesign!$E$2:$I$1147,3,FALSE)</f>
        <v>Nil</v>
      </c>
      <c r="F3314" t="str">
        <f>VLOOKUP($B3314,TrialDesign!$E$2:$I$1147,4,FALSE)</f>
        <v>Otane</v>
      </c>
      <c r="G3314" s="1">
        <v>41883</v>
      </c>
      <c r="H3314" s="1" t="str">
        <f>VLOOKUP(B3314,TrialDesign!$E$2:$J$1147,6,FALSE)</f>
        <v>None_8h</v>
      </c>
      <c r="K3314">
        <v>3</v>
      </c>
      <c r="L3314">
        <v>1</v>
      </c>
      <c r="M3314">
        <v>6</v>
      </c>
      <c r="N3314">
        <v>7</v>
      </c>
      <c r="O3314">
        <v>114</v>
      </c>
      <c r="P3314">
        <v>149</v>
      </c>
      <c r="Q3314">
        <v>91</v>
      </c>
      <c r="R3314">
        <v>2</v>
      </c>
      <c r="S3314">
        <v>15</v>
      </c>
      <c r="T3314">
        <v>45</v>
      </c>
      <c r="U3314" t="s">
        <v>103</v>
      </c>
      <c r="V3314">
        <v>3</v>
      </c>
      <c r="W3314">
        <f>VLOOKUP(H3314&amp;"_"&amp;M3314+1,'Leaf lengths'!$J$6:$Q$104,VLOOKUP(F3314,'Leaf lengths'!$S$1:$T$6,2,FALSE),FALSE)</f>
        <v>144.66666666666666</v>
      </c>
      <c r="X3314">
        <f t="shared" si="244"/>
        <v>0.62903225806451613</v>
      </c>
      <c r="Y3314">
        <f t="shared" si="243"/>
        <v>6.629032258064516</v>
      </c>
      <c r="Z3314">
        <f t="shared" si="242"/>
        <v>23</v>
      </c>
      <c r="AD3314" t="str">
        <f t="shared" si="245"/>
        <v/>
      </c>
    </row>
    <row r="3315" spans="1:30" hidden="1" x14ac:dyDescent="0.3">
      <c r="A3315" t="s">
        <v>417</v>
      </c>
      <c r="B3315">
        <f t="shared" si="234"/>
        <v>400039</v>
      </c>
      <c r="C3315">
        <v>39</v>
      </c>
      <c r="D3315">
        <f>VLOOKUP($B3315,TrialDesign!$E$2:$I$1147,5,FALSE)</f>
        <v>8</v>
      </c>
      <c r="E3315" t="str">
        <f>VLOOKUP($B3315,TrialDesign!$E$2:$I$1147,3,FALSE)</f>
        <v>Nil</v>
      </c>
      <c r="F3315" t="str">
        <f>VLOOKUP($B3315,TrialDesign!$E$2:$I$1147,4,FALSE)</f>
        <v>Otane</v>
      </c>
      <c r="G3315" s="1">
        <v>41883</v>
      </c>
      <c r="H3315" s="1" t="str">
        <f>VLOOKUP(B3315,TrialDesign!$E$2:$J$1147,6,FALSE)</f>
        <v>None_8h</v>
      </c>
      <c r="K3315">
        <v>4</v>
      </c>
      <c r="L3315">
        <v>1</v>
      </c>
      <c r="M3315">
        <v>6</v>
      </c>
      <c r="N3315">
        <v>7</v>
      </c>
      <c r="O3315">
        <v>119</v>
      </c>
      <c r="P3315">
        <v>149</v>
      </c>
      <c r="Q3315">
        <v>89</v>
      </c>
      <c r="R3315">
        <v>2</v>
      </c>
      <c r="S3315">
        <v>14</v>
      </c>
      <c r="T3315">
        <v>55</v>
      </c>
      <c r="U3315" t="s">
        <v>103</v>
      </c>
      <c r="V3315">
        <v>3</v>
      </c>
      <c r="W3315">
        <f>VLOOKUP(H3315&amp;"_"&amp;M3315+1,'Leaf lengths'!$J$6:$Q$104,VLOOKUP(F3315,'Leaf lengths'!$S$1:$T$6,2,FALSE),FALSE)</f>
        <v>144.66666666666666</v>
      </c>
      <c r="X3315">
        <f t="shared" si="244"/>
        <v>0.61520737327188946</v>
      </c>
      <c r="Y3315">
        <f t="shared" si="243"/>
        <v>6.6152073732718897</v>
      </c>
      <c r="Z3315">
        <f t="shared" si="242"/>
        <v>22</v>
      </c>
      <c r="AD3315" t="str">
        <f t="shared" si="245"/>
        <v/>
      </c>
    </row>
    <row r="3316" spans="1:30" hidden="1" x14ac:dyDescent="0.3">
      <c r="A3316" t="s">
        <v>417</v>
      </c>
      <c r="B3316">
        <f t="shared" si="234"/>
        <v>400041</v>
      </c>
      <c r="C3316">
        <v>41</v>
      </c>
      <c r="D3316">
        <f>VLOOKUP($B3316,TrialDesign!$E$2:$I$1147,5,FALSE)</f>
        <v>8</v>
      </c>
      <c r="E3316" t="str">
        <f>VLOOKUP($B3316,TrialDesign!$E$2:$I$1147,3,FALSE)</f>
        <v>Nil</v>
      </c>
      <c r="F3316" t="str">
        <f>VLOOKUP($B3316,TrialDesign!$E$2:$I$1147,4,FALSE)</f>
        <v>Otane</v>
      </c>
      <c r="G3316" s="1">
        <v>41883</v>
      </c>
      <c r="H3316" s="1" t="str">
        <f>VLOOKUP(B3316,TrialDesign!$E$2:$J$1147,6,FALSE)</f>
        <v>None_8h</v>
      </c>
      <c r="J3316">
        <v>41</v>
      </c>
      <c r="K3316">
        <v>1</v>
      </c>
      <c r="L3316">
        <v>2</v>
      </c>
      <c r="M3316">
        <v>6</v>
      </c>
      <c r="N3316">
        <v>7</v>
      </c>
      <c r="O3316">
        <v>113</v>
      </c>
      <c r="Q3316">
        <v>107</v>
      </c>
      <c r="R3316">
        <v>2</v>
      </c>
      <c r="S3316">
        <v>16</v>
      </c>
      <c r="T3316">
        <v>49</v>
      </c>
      <c r="U3316" t="s">
        <v>103</v>
      </c>
      <c r="V3316">
        <v>2</v>
      </c>
      <c r="W3316">
        <f>VLOOKUP(H3316&amp;"_"&amp;M3316+1,'Leaf lengths'!$J$6:$Q$104,VLOOKUP(F3316,'Leaf lengths'!$S$1:$T$6,2,FALSE),FALSE)</f>
        <v>144.66666666666666</v>
      </c>
      <c r="X3316">
        <f t="shared" si="244"/>
        <v>0.73963133640553003</v>
      </c>
      <c r="Y3316">
        <f t="shared" si="243"/>
        <v>6.7396313364055302</v>
      </c>
      <c r="Z3316">
        <f t="shared" si="242"/>
        <v>24</v>
      </c>
      <c r="AD3316" t="str">
        <f t="shared" si="245"/>
        <v/>
      </c>
    </row>
    <row r="3317" spans="1:30" hidden="1" x14ac:dyDescent="0.3">
      <c r="A3317" t="s">
        <v>417</v>
      </c>
      <c r="B3317">
        <f t="shared" si="234"/>
        <v>400041</v>
      </c>
      <c r="C3317">
        <v>41</v>
      </c>
      <c r="D3317">
        <f>VLOOKUP($B3317,TrialDesign!$E$2:$I$1147,5,FALSE)</f>
        <v>8</v>
      </c>
      <c r="E3317" t="str">
        <f>VLOOKUP($B3317,TrialDesign!$E$2:$I$1147,3,FALSE)</f>
        <v>Nil</v>
      </c>
      <c r="F3317" t="str">
        <f>VLOOKUP($B3317,TrialDesign!$E$2:$I$1147,4,FALSE)</f>
        <v>Otane</v>
      </c>
      <c r="G3317" s="1">
        <v>41883</v>
      </c>
      <c r="H3317" s="1" t="str">
        <f>VLOOKUP(B3317,TrialDesign!$E$2:$J$1147,6,FALSE)</f>
        <v>None_8h</v>
      </c>
      <c r="K3317">
        <v>2</v>
      </c>
      <c r="L3317">
        <v>1</v>
      </c>
      <c r="M3317">
        <v>7</v>
      </c>
      <c r="N3317">
        <v>8</v>
      </c>
      <c r="O3317">
        <v>162</v>
      </c>
      <c r="P3317">
        <v>128</v>
      </c>
      <c r="Q3317">
        <v>34</v>
      </c>
      <c r="R3317">
        <v>1</v>
      </c>
      <c r="S3317">
        <v>15</v>
      </c>
      <c r="T3317">
        <v>90</v>
      </c>
      <c r="U3317" t="s">
        <v>103</v>
      </c>
      <c r="V3317">
        <v>3</v>
      </c>
      <c r="W3317">
        <f>VLOOKUP(H3317&amp;"_"&amp;M3317+1,'Leaf lengths'!$J$6:$Q$104,VLOOKUP(F3317,'Leaf lengths'!$S$1:$T$6,2,FALSE),FALSE)</f>
        <v>104</v>
      </c>
      <c r="X3317">
        <f t="shared" si="244"/>
        <v>0.32692307692307693</v>
      </c>
      <c r="Y3317">
        <f t="shared" si="243"/>
        <v>7.3269230769230766</v>
      </c>
      <c r="Z3317">
        <f t="shared" si="242"/>
        <v>23</v>
      </c>
      <c r="AD3317" t="str">
        <f t="shared" si="245"/>
        <v/>
      </c>
    </row>
    <row r="3318" spans="1:30" hidden="1" x14ac:dyDescent="0.3">
      <c r="A3318" t="s">
        <v>417</v>
      </c>
      <c r="B3318">
        <f t="shared" si="234"/>
        <v>400041</v>
      </c>
      <c r="C3318">
        <v>41</v>
      </c>
      <c r="D3318">
        <f>VLOOKUP($B3318,TrialDesign!$E$2:$I$1147,5,FALSE)</f>
        <v>8</v>
      </c>
      <c r="E3318" t="str">
        <f>VLOOKUP($B3318,TrialDesign!$E$2:$I$1147,3,FALSE)</f>
        <v>Nil</v>
      </c>
      <c r="F3318" t="str">
        <f>VLOOKUP($B3318,TrialDesign!$E$2:$I$1147,4,FALSE)</f>
        <v>Otane</v>
      </c>
      <c r="G3318" s="1">
        <v>41883</v>
      </c>
      <c r="H3318" s="1" t="str">
        <f>VLOOKUP(B3318,TrialDesign!$E$2:$J$1147,6,FALSE)</f>
        <v>None_8h</v>
      </c>
      <c r="K3318">
        <v>3</v>
      </c>
      <c r="L3318">
        <v>0</v>
      </c>
      <c r="M3318">
        <v>7</v>
      </c>
      <c r="N3318">
        <v>7</v>
      </c>
      <c r="O3318">
        <v>126</v>
      </c>
      <c r="P3318">
        <v>143</v>
      </c>
      <c r="Q3318">
        <v>118</v>
      </c>
      <c r="R3318">
        <v>1</v>
      </c>
      <c r="S3318">
        <v>15</v>
      </c>
      <c r="T3318">
        <v>60</v>
      </c>
      <c r="U3318" t="s">
        <v>103</v>
      </c>
      <c r="V3318">
        <v>3</v>
      </c>
      <c r="W3318">
        <f>VLOOKUP(H3318&amp;"_"&amp;M3318+1,'Leaf lengths'!$J$6:$Q$104,VLOOKUP(F3318,'Leaf lengths'!$S$1:$T$6,2,FALSE),FALSE)</f>
        <v>104</v>
      </c>
      <c r="X3318">
        <f t="shared" si="244"/>
        <v>0</v>
      </c>
      <c r="Y3318">
        <f t="shared" si="243"/>
        <v>7</v>
      </c>
      <c r="Z3318">
        <f t="shared" si="242"/>
        <v>23</v>
      </c>
      <c r="AD3318" t="str">
        <f t="shared" si="245"/>
        <v>FLN</v>
      </c>
    </row>
    <row r="3319" spans="1:30" hidden="1" x14ac:dyDescent="0.3">
      <c r="A3319" t="s">
        <v>417</v>
      </c>
      <c r="B3319">
        <f t="shared" si="234"/>
        <v>400041</v>
      </c>
      <c r="C3319">
        <v>41</v>
      </c>
      <c r="D3319">
        <f>VLOOKUP($B3319,TrialDesign!$E$2:$I$1147,5,FALSE)</f>
        <v>8</v>
      </c>
      <c r="E3319" t="str">
        <f>VLOOKUP($B3319,TrialDesign!$E$2:$I$1147,3,FALSE)</f>
        <v>Nil</v>
      </c>
      <c r="F3319" t="str">
        <f>VLOOKUP($B3319,TrialDesign!$E$2:$I$1147,4,FALSE)</f>
        <v>Otane</v>
      </c>
      <c r="G3319" s="1">
        <v>41883</v>
      </c>
      <c r="H3319" s="1" t="str">
        <f>VLOOKUP(B3319,TrialDesign!$E$2:$J$1147,6,FALSE)</f>
        <v>None_8h</v>
      </c>
      <c r="K3319">
        <v>4</v>
      </c>
      <c r="L3319">
        <v>1</v>
      </c>
      <c r="M3319">
        <v>7</v>
      </c>
      <c r="N3319">
        <v>7</v>
      </c>
      <c r="O3319">
        <v>122</v>
      </c>
      <c r="P3319">
        <v>129</v>
      </c>
      <c r="Q3319">
        <v>98</v>
      </c>
      <c r="R3319">
        <v>1</v>
      </c>
      <c r="S3319">
        <v>14</v>
      </c>
      <c r="T3319">
        <v>56</v>
      </c>
      <c r="U3319" t="s">
        <v>103</v>
      </c>
      <c r="V3319">
        <v>3</v>
      </c>
      <c r="W3319">
        <f>VLOOKUP(H3319&amp;"_"&amp;M3319+1,'Leaf lengths'!$J$6:$Q$104,VLOOKUP(F3319,'Leaf lengths'!$S$1:$T$6,2,FALSE),FALSE)</f>
        <v>104</v>
      </c>
      <c r="X3319">
        <f t="shared" si="244"/>
        <v>0</v>
      </c>
      <c r="Y3319">
        <f t="shared" si="243"/>
        <v>7</v>
      </c>
      <c r="Z3319">
        <f t="shared" si="242"/>
        <v>22</v>
      </c>
      <c r="AD3319" t="str">
        <f t="shared" si="245"/>
        <v>FLN</v>
      </c>
    </row>
    <row r="3320" spans="1:30" hidden="1" x14ac:dyDescent="0.3">
      <c r="A3320" t="s">
        <v>417</v>
      </c>
      <c r="B3320">
        <f t="shared" si="234"/>
        <v>400021</v>
      </c>
      <c r="C3320">
        <v>21</v>
      </c>
      <c r="D3320">
        <f>VLOOKUP($B3320,TrialDesign!$E$2:$I$1147,5,FALSE)</f>
        <v>8</v>
      </c>
      <c r="E3320" t="str">
        <f>VLOOKUP($B3320,TrialDesign!$E$2:$I$1147,3,FALSE)</f>
        <v>Nil</v>
      </c>
      <c r="F3320" t="str">
        <f>VLOOKUP($B3320,TrialDesign!$E$2:$I$1147,4,FALSE)</f>
        <v>Otane</v>
      </c>
      <c r="G3320" s="1">
        <v>41890</v>
      </c>
      <c r="H3320" s="1" t="str">
        <f>VLOOKUP(B3320,TrialDesign!$E$2:$J$1147,6,FALSE)</f>
        <v>None_8h</v>
      </c>
      <c r="J3320">
        <v>21</v>
      </c>
      <c r="K3320">
        <v>1</v>
      </c>
      <c r="L3320">
        <v>0</v>
      </c>
      <c r="M3320">
        <v>8</v>
      </c>
      <c r="N3320">
        <v>9</v>
      </c>
      <c r="O3320">
        <v>267</v>
      </c>
      <c r="Q3320">
        <v>144</v>
      </c>
      <c r="R3320">
        <v>1</v>
      </c>
      <c r="S3320">
        <v>17</v>
      </c>
      <c r="T3320">
        <v>170</v>
      </c>
      <c r="U3320" t="s">
        <v>103</v>
      </c>
      <c r="V3320">
        <v>3</v>
      </c>
      <c r="W3320">
        <f>VLOOKUP(H3320&amp;"_"&amp;M3320+1,'Leaf lengths'!$J$6:$Q$104,VLOOKUP(F3320,'Leaf lengths'!$S$1:$T$6,2,FALSE),FALSE)</f>
        <v>102.33333333333333</v>
      </c>
      <c r="X3320">
        <f t="shared" si="244"/>
        <v>1.4071661237785016</v>
      </c>
      <c r="Y3320">
        <f t="shared" si="243"/>
        <v>9.4071661237785023</v>
      </c>
      <c r="Z3320">
        <f t="shared" si="242"/>
        <v>26</v>
      </c>
      <c r="AD3320" t="str">
        <f t="shared" si="245"/>
        <v/>
      </c>
    </row>
    <row r="3321" spans="1:30" hidden="1" x14ac:dyDescent="0.3">
      <c r="A3321" t="s">
        <v>417</v>
      </c>
      <c r="B3321">
        <f t="shared" si="234"/>
        <v>400021</v>
      </c>
      <c r="C3321">
        <v>21</v>
      </c>
      <c r="D3321">
        <f>VLOOKUP($B3321,TrialDesign!$E$2:$I$1147,5,FALSE)</f>
        <v>8</v>
      </c>
      <c r="E3321" t="str">
        <f>VLOOKUP($B3321,TrialDesign!$E$2:$I$1147,3,FALSE)</f>
        <v>Nil</v>
      </c>
      <c r="F3321" t="str">
        <f>VLOOKUP($B3321,TrialDesign!$E$2:$I$1147,4,FALSE)</f>
        <v>Otane</v>
      </c>
      <c r="G3321" s="1">
        <v>41890</v>
      </c>
      <c r="H3321" s="1" t="str">
        <f>VLOOKUP(B3321,TrialDesign!$E$2:$J$1147,6,FALSE)</f>
        <v>None_8h</v>
      </c>
      <c r="K3321">
        <v>2</v>
      </c>
      <c r="L3321">
        <v>1</v>
      </c>
      <c r="M3321">
        <v>7</v>
      </c>
      <c r="N3321">
        <v>8</v>
      </c>
      <c r="O3321">
        <v>203</v>
      </c>
      <c r="P3321">
        <v>146</v>
      </c>
      <c r="Q3321">
        <v>112</v>
      </c>
      <c r="R3321">
        <v>1</v>
      </c>
      <c r="T3321">
        <v>200</v>
      </c>
      <c r="U3321" t="s">
        <v>103</v>
      </c>
      <c r="V3321">
        <v>3</v>
      </c>
      <c r="W3321">
        <f>VLOOKUP(H3321&amp;"_"&amp;M3321+1,'Leaf lengths'!$J$6:$Q$104,VLOOKUP(F3321,'Leaf lengths'!$S$1:$T$6,2,FALSE),FALSE)</f>
        <v>104</v>
      </c>
      <c r="X3321">
        <f t="shared" si="244"/>
        <v>1.0769230769230769</v>
      </c>
      <c r="Y3321">
        <f t="shared" si="243"/>
        <v>8.0769230769230766</v>
      </c>
      <c r="Z3321" t="str">
        <f t="shared" si="242"/>
        <v/>
      </c>
      <c r="AD3321" t="str">
        <f t="shared" si="245"/>
        <v/>
      </c>
    </row>
    <row r="3322" spans="1:30" hidden="1" x14ac:dyDescent="0.3">
      <c r="A3322" t="s">
        <v>417</v>
      </c>
      <c r="B3322">
        <f t="shared" si="234"/>
        <v>400021</v>
      </c>
      <c r="C3322">
        <v>21</v>
      </c>
      <c r="D3322">
        <f>VLOOKUP($B3322,TrialDesign!$E$2:$I$1147,5,FALSE)</f>
        <v>8</v>
      </c>
      <c r="E3322" t="str">
        <f>VLOOKUP($B3322,TrialDesign!$E$2:$I$1147,3,FALSE)</f>
        <v>Nil</v>
      </c>
      <c r="F3322" t="str">
        <f>VLOOKUP($B3322,TrialDesign!$E$2:$I$1147,4,FALSE)</f>
        <v>Otane</v>
      </c>
      <c r="G3322" s="1">
        <v>41890</v>
      </c>
      <c r="H3322" s="1" t="str">
        <f>VLOOKUP(B3322,TrialDesign!$E$2:$J$1147,6,FALSE)</f>
        <v>None_8h</v>
      </c>
      <c r="K3322">
        <v>3</v>
      </c>
      <c r="L3322">
        <v>0</v>
      </c>
      <c r="M3322">
        <v>7</v>
      </c>
      <c r="N3322">
        <v>8</v>
      </c>
      <c r="O3322">
        <v>139</v>
      </c>
      <c r="P3322">
        <v>160</v>
      </c>
      <c r="Q3322">
        <v>42</v>
      </c>
      <c r="R3322">
        <v>2</v>
      </c>
      <c r="T3322">
        <v>60</v>
      </c>
      <c r="U3322" t="s">
        <v>103</v>
      </c>
      <c r="V3322">
        <v>2</v>
      </c>
      <c r="W3322">
        <f>VLOOKUP(H3322&amp;"_"&amp;M3322+1,'Leaf lengths'!$J$6:$Q$104,VLOOKUP(F3322,'Leaf lengths'!$S$1:$T$6,2,FALSE),FALSE)</f>
        <v>104</v>
      </c>
      <c r="X3322">
        <f t="shared" si="244"/>
        <v>0.40384615384615385</v>
      </c>
      <c r="Y3322">
        <f t="shared" si="243"/>
        <v>7.4038461538461542</v>
      </c>
      <c r="Z3322" t="str">
        <f t="shared" si="242"/>
        <v/>
      </c>
      <c r="AD3322" t="str">
        <f t="shared" si="245"/>
        <v/>
      </c>
    </row>
    <row r="3323" spans="1:30" hidden="1" x14ac:dyDescent="0.3">
      <c r="A3323" t="s">
        <v>417</v>
      </c>
      <c r="B3323">
        <f t="shared" ref="B3323:B3386" si="246">400000+C3323</f>
        <v>400021</v>
      </c>
      <c r="C3323">
        <v>21</v>
      </c>
      <c r="D3323">
        <f>VLOOKUP($B3323,TrialDesign!$E$2:$I$1147,5,FALSE)</f>
        <v>8</v>
      </c>
      <c r="E3323" t="str">
        <f>VLOOKUP($B3323,TrialDesign!$E$2:$I$1147,3,FALSE)</f>
        <v>Nil</v>
      </c>
      <c r="F3323" t="str">
        <f>VLOOKUP($B3323,TrialDesign!$E$2:$I$1147,4,FALSE)</f>
        <v>Otane</v>
      </c>
      <c r="G3323" s="1">
        <v>41890</v>
      </c>
      <c r="H3323" s="1" t="str">
        <f>VLOOKUP(B3323,TrialDesign!$E$2:$J$1147,6,FALSE)</f>
        <v>None_8h</v>
      </c>
      <c r="K3323">
        <v>4</v>
      </c>
      <c r="L3323">
        <v>1</v>
      </c>
      <c r="M3323">
        <v>7</v>
      </c>
      <c r="N3323">
        <v>8</v>
      </c>
      <c r="O3323">
        <v>200</v>
      </c>
      <c r="P3323">
        <v>162</v>
      </c>
      <c r="Q3323">
        <v>122</v>
      </c>
      <c r="R3323">
        <v>1</v>
      </c>
      <c r="T3323">
        <v>190</v>
      </c>
      <c r="U3323" t="s">
        <v>103</v>
      </c>
      <c r="V3323">
        <v>3</v>
      </c>
      <c r="W3323">
        <f>VLOOKUP(H3323&amp;"_"&amp;M3323+1,'Leaf lengths'!$J$6:$Q$104,VLOOKUP(F3323,'Leaf lengths'!$S$1:$T$6,2,FALSE),FALSE)</f>
        <v>104</v>
      </c>
      <c r="X3323">
        <f t="shared" si="244"/>
        <v>1.1730769230769231</v>
      </c>
      <c r="Y3323">
        <f t="shared" si="243"/>
        <v>8.1730769230769234</v>
      </c>
      <c r="Z3323" t="str">
        <f t="shared" si="242"/>
        <v/>
      </c>
      <c r="AD3323" t="str">
        <f t="shared" si="245"/>
        <v/>
      </c>
    </row>
    <row r="3324" spans="1:30" hidden="1" x14ac:dyDescent="0.3">
      <c r="A3324" t="s">
        <v>417</v>
      </c>
      <c r="B3324">
        <f t="shared" si="246"/>
        <v>400030</v>
      </c>
      <c r="C3324">
        <v>30</v>
      </c>
      <c r="D3324">
        <f>VLOOKUP($B3324,TrialDesign!$E$2:$I$1147,5,FALSE)</f>
        <v>8</v>
      </c>
      <c r="E3324" t="str">
        <f>VLOOKUP($B3324,TrialDesign!$E$2:$I$1147,3,FALSE)</f>
        <v>Nil</v>
      </c>
      <c r="F3324" t="str">
        <f>VLOOKUP($B3324,TrialDesign!$E$2:$I$1147,4,FALSE)</f>
        <v>Otane</v>
      </c>
      <c r="G3324" s="1">
        <v>41890</v>
      </c>
      <c r="H3324" s="1" t="str">
        <f>VLOOKUP(B3324,TrialDesign!$E$2:$J$1147,6,FALSE)</f>
        <v>None_8h</v>
      </c>
      <c r="J3324">
        <v>30</v>
      </c>
      <c r="K3324">
        <v>1</v>
      </c>
      <c r="L3324">
        <v>1</v>
      </c>
      <c r="M3324">
        <v>8</v>
      </c>
      <c r="N3324">
        <v>8</v>
      </c>
      <c r="O3324">
        <v>240</v>
      </c>
      <c r="R3324">
        <v>0</v>
      </c>
      <c r="T3324">
        <v>150</v>
      </c>
      <c r="U3324" t="s">
        <v>20</v>
      </c>
      <c r="V3324">
        <v>3</v>
      </c>
      <c r="W3324">
        <f>VLOOKUP(H3324&amp;"_"&amp;M3324+1,'Leaf lengths'!$J$6:$Q$104,VLOOKUP(F3324,'Leaf lengths'!$S$1:$T$6,2,FALSE),FALSE)</f>
        <v>102.33333333333333</v>
      </c>
      <c r="X3324">
        <f t="shared" si="244"/>
        <v>0</v>
      </c>
      <c r="Y3324">
        <f t="shared" si="243"/>
        <v>8</v>
      </c>
      <c r="Z3324" t="str">
        <f t="shared" si="242"/>
        <v/>
      </c>
      <c r="AD3324" t="str">
        <f t="shared" si="245"/>
        <v>FLN</v>
      </c>
    </row>
    <row r="3325" spans="1:30" hidden="1" x14ac:dyDescent="0.3">
      <c r="A3325" t="s">
        <v>417</v>
      </c>
      <c r="B3325">
        <f t="shared" si="246"/>
        <v>400030</v>
      </c>
      <c r="C3325">
        <v>30</v>
      </c>
      <c r="D3325">
        <f>VLOOKUP($B3325,TrialDesign!$E$2:$I$1147,5,FALSE)</f>
        <v>8</v>
      </c>
      <c r="E3325" t="str">
        <f>VLOOKUP($B3325,TrialDesign!$E$2:$I$1147,3,FALSE)</f>
        <v>Nil</v>
      </c>
      <c r="F3325" t="str">
        <f>VLOOKUP($B3325,TrialDesign!$E$2:$I$1147,4,FALSE)</f>
        <v>Otane</v>
      </c>
      <c r="G3325" s="1">
        <v>41890</v>
      </c>
      <c r="H3325" s="1" t="str">
        <f>VLOOKUP(B3325,TrialDesign!$E$2:$J$1147,6,FALSE)</f>
        <v>None_8h</v>
      </c>
      <c r="K3325">
        <v>2</v>
      </c>
      <c r="L3325">
        <v>2</v>
      </c>
      <c r="M3325">
        <v>9</v>
      </c>
      <c r="N3325">
        <v>9</v>
      </c>
      <c r="O3325">
        <v>284</v>
      </c>
      <c r="P3325">
        <v>84</v>
      </c>
      <c r="R3325">
        <v>0</v>
      </c>
      <c r="T3325">
        <v>220</v>
      </c>
      <c r="U3325" t="s">
        <v>20</v>
      </c>
      <c r="V3325">
        <v>3</v>
      </c>
      <c r="W3325">
        <f>VLOOKUP(H3325&amp;"_"&amp;M3325+1,'Leaf lengths'!$J$6:$Q$104,VLOOKUP(F3325,'Leaf lengths'!$S$1:$T$6,2,FALSE),FALSE)</f>
        <v>102.33333333333333</v>
      </c>
      <c r="X3325">
        <f t="shared" si="244"/>
        <v>0</v>
      </c>
      <c r="Y3325">
        <f t="shared" si="243"/>
        <v>9</v>
      </c>
      <c r="Z3325" t="str">
        <f t="shared" si="242"/>
        <v/>
      </c>
      <c r="AD3325" t="str">
        <f t="shared" si="245"/>
        <v>FLN</v>
      </c>
    </row>
    <row r="3326" spans="1:30" hidden="1" x14ac:dyDescent="0.3">
      <c r="A3326" t="s">
        <v>417</v>
      </c>
      <c r="B3326">
        <f t="shared" si="246"/>
        <v>400030</v>
      </c>
      <c r="C3326">
        <v>30</v>
      </c>
      <c r="D3326">
        <f>VLOOKUP($B3326,TrialDesign!$E$2:$I$1147,5,FALSE)</f>
        <v>8</v>
      </c>
      <c r="E3326" t="str">
        <f>VLOOKUP($B3326,TrialDesign!$E$2:$I$1147,3,FALSE)</f>
        <v>Nil</v>
      </c>
      <c r="F3326" t="str">
        <f>VLOOKUP($B3326,TrialDesign!$E$2:$I$1147,4,FALSE)</f>
        <v>Otane</v>
      </c>
      <c r="G3326" s="1">
        <v>41890</v>
      </c>
      <c r="H3326" s="1" t="str">
        <f>VLOOKUP(B3326,TrialDesign!$E$2:$J$1147,6,FALSE)</f>
        <v>None_8h</v>
      </c>
      <c r="K3326">
        <v>3</v>
      </c>
      <c r="L3326">
        <v>2</v>
      </c>
      <c r="M3326">
        <v>9</v>
      </c>
      <c r="N3326">
        <v>9</v>
      </c>
      <c r="O3326">
        <v>263</v>
      </c>
      <c r="P3326">
        <v>107</v>
      </c>
      <c r="R3326">
        <v>0</v>
      </c>
      <c r="T3326">
        <v>180</v>
      </c>
      <c r="U3326" t="s">
        <v>20</v>
      </c>
      <c r="V3326">
        <v>4</v>
      </c>
      <c r="W3326">
        <f>VLOOKUP(H3326&amp;"_"&amp;M3326+1,'Leaf lengths'!$J$6:$Q$104,VLOOKUP(F3326,'Leaf lengths'!$S$1:$T$6,2,FALSE),FALSE)</f>
        <v>102.33333333333333</v>
      </c>
      <c r="X3326">
        <f t="shared" si="244"/>
        <v>0</v>
      </c>
      <c r="Y3326">
        <f t="shared" si="243"/>
        <v>9</v>
      </c>
      <c r="Z3326" t="str">
        <f t="shared" si="242"/>
        <v/>
      </c>
      <c r="AD3326" t="str">
        <f t="shared" si="245"/>
        <v>FLN</v>
      </c>
    </row>
    <row r="3327" spans="1:30" hidden="1" x14ac:dyDescent="0.3">
      <c r="A3327" t="s">
        <v>417</v>
      </c>
      <c r="B3327">
        <f t="shared" si="246"/>
        <v>400030</v>
      </c>
      <c r="C3327">
        <v>30</v>
      </c>
      <c r="D3327">
        <f>VLOOKUP($B3327,TrialDesign!$E$2:$I$1147,5,FALSE)</f>
        <v>8</v>
      </c>
      <c r="E3327" t="str">
        <f>VLOOKUP($B3327,TrialDesign!$E$2:$I$1147,3,FALSE)</f>
        <v>Nil</v>
      </c>
      <c r="F3327" t="str">
        <f>VLOOKUP($B3327,TrialDesign!$E$2:$I$1147,4,FALSE)</f>
        <v>Otane</v>
      </c>
      <c r="G3327" s="1">
        <v>41890</v>
      </c>
      <c r="H3327" s="1" t="str">
        <f>VLOOKUP(B3327,TrialDesign!$E$2:$J$1147,6,FALSE)</f>
        <v>None_8h</v>
      </c>
      <c r="K3327">
        <v>4</v>
      </c>
      <c r="L3327">
        <v>1</v>
      </c>
      <c r="M3327">
        <v>8</v>
      </c>
      <c r="N3327">
        <v>8</v>
      </c>
      <c r="O3327">
        <v>215</v>
      </c>
      <c r="P3327">
        <v>71</v>
      </c>
      <c r="R3327">
        <v>0</v>
      </c>
      <c r="T3327">
        <v>150</v>
      </c>
      <c r="U3327" t="s">
        <v>20</v>
      </c>
      <c r="V3327">
        <v>3</v>
      </c>
      <c r="W3327">
        <f>VLOOKUP(H3327&amp;"_"&amp;M3327+1,'Leaf lengths'!$J$6:$Q$104,VLOOKUP(F3327,'Leaf lengths'!$S$1:$T$6,2,FALSE),FALSE)</f>
        <v>102.33333333333333</v>
      </c>
      <c r="X3327">
        <f t="shared" si="244"/>
        <v>0</v>
      </c>
      <c r="Y3327">
        <f t="shared" si="243"/>
        <v>8</v>
      </c>
      <c r="Z3327" t="str">
        <f t="shared" si="242"/>
        <v/>
      </c>
      <c r="AD3327" t="str">
        <f t="shared" si="245"/>
        <v>FLN</v>
      </c>
    </row>
    <row r="3328" spans="1:30" hidden="1" x14ac:dyDescent="0.3">
      <c r="A3328" t="s">
        <v>417</v>
      </c>
      <c r="B3328">
        <f t="shared" si="246"/>
        <v>400032</v>
      </c>
      <c r="C3328">
        <v>32</v>
      </c>
      <c r="D3328">
        <f>VLOOKUP($B3328,TrialDesign!$E$2:$I$1147,5,FALSE)</f>
        <v>8</v>
      </c>
      <c r="E3328" t="str">
        <f>VLOOKUP($B3328,TrialDesign!$E$2:$I$1147,3,FALSE)</f>
        <v>Nil</v>
      </c>
      <c r="F3328" t="str">
        <f>VLOOKUP($B3328,TrialDesign!$E$2:$I$1147,4,FALSE)</f>
        <v>Otane</v>
      </c>
      <c r="G3328" s="1">
        <v>41890</v>
      </c>
      <c r="H3328" s="1" t="str">
        <f>VLOOKUP(B3328,TrialDesign!$E$2:$J$1147,6,FALSE)</f>
        <v>None_8h</v>
      </c>
      <c r="J3328">
        <v>32</v>
      </c>
      <c r="K3328">
        <v>1</v>
      </c>
      <c r="L3328">
        <v>2</v>
      </c>
      <c r="M3328">
        <v>10</v>
      </c>
      <c r="N3328">
        <v>10</v>
      </c>
      <c r="O3328">
        <v>330</v>
      </c>
      <c r="R3328">
        <v>0</v>
      </c>
      <c r="T3328">
        <v>290</v>
      </c>
      <c r="U3328" t="s">
        <v>20</v>
      </c>
      <c r="V3328">
        <v>4</v>
      </c>
      <c r="W3328">
        <f>VLOOKUP(H3328&amp;"_"&amp;M3328+1,'Leaf lengths'!$J$6:$Q$104,VLOOKUP(F3328,'Leaf lengths'!$S$1:$T$6,2,FALSE),FALSE)</f>
        <v>102.33333333333333</v>
      </c>
      <c r="X3328">
        <f t="shared" si="244"/>
        <v>0</v>
      </c>
      <c r="Y3328">
        <f t="shared" si="243"/>
        <v>10</v>
      </c>
      <c r="Z3328" t="str">
        <f t="shared" si="242"/>
        <v/>
      </c>
      <c r="AD3328" t="str">
        <f t="shared" si="245"/>
        <v>FLN</v>
      </c>
    </row>
    <row r="3329" spans="1:30" hidden="1" x14ac:dyDescent="0.3">
      <c r="A3329" t="s">
        <v>417</v>
      </c>
      <c r="B3329">
        <f t="shared" si="246"/>
        <v>400032</v>
      </c>
      <c r="C3329">
        <v>32</v>
      </c>
      <c r="D3329">
        <f>VLOOKUP($B3329,TrialDesign!$E$2:$I$1147,5,FALSE)</f>
        <v>8</v>
      </c>
      <c r="E3329" t="str">
        <f>VLOOKUP($B3329,TrialDesign!$E$2:$I$1147,3,FALSE)</f>
        <v>Nil</v>
      </c>
      <c r="F3329" t="str">
        <f>VLOOKUP($B3329,TrialDesign!$E$2:$I$1147,4,FALSE)</f>
        <v>Otane</v>
      </c>
      <c r="G3329" s="1">
        <v>41890</v>
      </c>
      <c r="H3329" s="1" t="str">
        <f>VLOOKUP(B3329,TrialDesign!$E$2:$J$1147,6,FALSE)</f>
        <v>None_8h</v>
      </c>
      <c r="K3329">
        <v>2</v>
      </c>
      <c r="L3329">
        <v>2</v>
      </c>
      <c r="M3329">
        <v>9</v>
      </c>
      <c r="N3329">
        <v>9</v>
      </c>
      <c r="O3329">
        <v>245</v>
      </c>
      <c r="P3329">
        <v>116</v>
      </c>
      <c r="R3329">
        <v>0</v>
      </c>
      <c r="T3329">
        <v>220</v>
      </c>
      <c r="U3329" t="s">
        <v>20</v>
      </c>
      <c r="V3329">
        <v>4</v>
      </c>
      <c r="W3329">
        <f>VLOOKUP(H3329&amp;"_"&amp;M3329+1,'Leaf lengths'!$J$6:$Q$104,VLOOKUP(F3329,'Leaf lengths'!$S$1:$T$6,2,FALSE),FALSE)</f>
        <v>102.33333333333333</v>
      </c>
      <c r="X3329">
        <f t="shared" si="244"/>
        <v>0</v>
      </c>
      <c r="Y3329">
        <f t="shared" si="243"/>
        <v>9</v>
      </c>
      <c r="Z3329" t="str">
        <f t="shared" si="242"/>
        <v/>
      </c>
      <c r="AD3329" t="str">
        <f t="shared" si="245"/>
        <v>FLN</v>
      </c>
    </row>
    <row r="3330" spans="1:30" hidden="1" x14ac:dyDescent="0.3">
      <c r="A3330" t="s">
        <v>417</v>
      </c>
      <c r="B3330">
        <f t="shared" si="246"/>
        <v>400032</v>
      </c>
      <c r="C3330">
        <v>32</v>
      </c>
      <c r="D3330">
        <f>VLOOKUP($B3330,TrialDesign!$E$2:$I$1147,5,FALSE)</f>
        <v>8</v>
      </c>
      <c r="E3330" t="str">
        <f>VLOOKUP($B3330,TrialDesign!$E$2:$I$1147,3,FALSE)</f>
        <v>Nil</v>
      </c>
      <c r="F3330" t="str">
        <f>VLOOKUP($B3330,TrialDesign!$E$2:$I$1147,4,FALSE)</f>
        <v>Otane</v>
      </c>
      <c r="G3330" s="1">
        <v>41890</v>
      </c>
      <c r="H3330" s="1" t="str">
        <f>VLOOKUP(B3330,TrialDesign!$E$2:$J$1147,6,FALSE)</f>
        <v>None_8h</v>
      </c>
      <c r="K3330">
        <v>3</v>
      </c>
      <c r="L3330">
        <v>1</v>
      </c>
      <c r="M3330">
        <v>8</v>
      </c>
      <c r="N3330">
        <v>8</v>
      </c>
      <c r="O3330">
        <v>250</v>
      </c>
      <c r="P3330">
        <v>104</v>
      </c>
      <c r="R3330">
        <v>0</v>
      </c>
      <c r="T3330">
        <v>190</v>
      </c>
      <c r="U3330" t="s">
        <v>20</v>
      </c>
      <c r="V3330">
        <v>4</v>
      </c>
      <c r="W3330">
        <f>VLOOKUP(H3330&amp;"_"&amp;M3330+1,'Leaf lengths'!$J$6:$Q$104,VLOOKUP(F3330,'Leaf lengths'!$S$1:$T$6,2,FALSE),FALSE)</f>
        <v>102.33333333333333</v>
      </c>
      <c r="X3330">
        <f t="shared" si="244"/>
        <v>0</v>
      </c>
      <c r="Y3330">
        <f t="shared" si="243"/>
        <v>8</v>
      </c>
      <c r="Z3330" t="str">
        <f t="shared" si="242"/>
        <v/>
      </c>
      <c r="AD3330" t="str">
        <f t="shared" si="245"/>
        <v>FLN</v>
      </c>
    </row>
    <row r="3331" spans="1:30" hidden="1" x14ac:dyDescent="0.3">
      <c r="A3331" t="s">
        <v>417</v>
      </c>
      <c r="B3331">
        <f t="shared" si="246"/>
        <v>400032</v>
      </c>
      <c r="C3331">
        <v>32</v>
      </c>
      <c r="D3331">
        <f>VLOOKUP($B3331,TrialDesign!$E$2:$I$1147,5,FALSE)</f>
        <v>8</v>
      </c>
      <c r="E3331" t="str">
        <f>VLOOKUP($B3331,TrialDesign!$E$2:$I$1147,3,FALSE)</f>
        <v>Nil</v>
      </c>
      <c r="F3331" t="str">
        <f>VLOOKUP($B3331,TrialDesign!$E$2:$I$1147,4,FALSE)</f>
        <v>Otane</v>
      </c>
      <c r="G3331" s="1">
        <v>41890</v>
      </c>
      <c r="H3331" s="1" t="str">
        <f>VLOOKUP(B3331,TrialDesign!$E$2:$J$1147,6,FALSE)</f>
        <v>None_8h</v>
      </c>
      <c r="K3331">
        <v>4</v>
      </c>
      <c r="L3331">
        <v>1</v>
      </c>
      <c r="M3331">
        <v>8</v>
      </c>
      <c r="N3331">
        <v>9</v>
      </c>
      <c r="O3331">
        <v>175</v>
      </c>
      <c r="P3331">
        <v>137</v>
      </c>
      <c r="Q3331">
        <v>17</v>
      </c>
      <c r="R3331">
        <v>1</v>
      </c>
      <c r="S3331">
        <v>15</v>
      </c>
      <c r="T3331">
        <v>90</v>
      </c>
      <c r="U3331" t="s">
        <v>103</v>
      </c>
      <c r="V3331">
        <v>3</v>
      </c>
      <c r="W3331">
        <f>VLOOKUP(H3331&amp;"_"&amp;M3331+1,'Leaf lengths'!$J$6:$Q$104,VLOOKUP(F3331,'Leaf lengths'!$S$1:$T$6,2,FALSE),FALSE)</f>
        <v>102.33333333333333</v>
      </c>
      <c r="X3331">
        <f t="shared" si="244"/>
        <v>0.16612377850162868</v>
      </c>
      <c r="Y3331">
        <f t="shared" si="243"/>
        <v>8.1661237785016283</v>
      </c>
      <c r="Z3331">
        <f t="shared" si="242"/>
        <v>24</v>
      </c>
      <c r="AD3331" t="str">
        <f t="shared" si="245"/>
        <v/>
      </c>
    </row>
    <row r="3332" spans="1:30" hidden="1" x14ac:dyDescent="0.3">
      <c r="A3332" t="s">
        <v>417</v>
      </c>
      <c r="B3332">
        <f t="shared" si="246"/>
        <v>400008</v>
      </c>
      <c r="C3332">
        <v>8</v>
      </c>
      <c r="D3332">
        <f>VLOOKUP($B3332,TrialDesign!$E$2:$I$1147,5,FALSE)</f>
        <v>8</v>
      </c>
      <c r="E3332" t="str">
        <f>VLOOKUP($B3332,TrialDesign!$E$2:$I$1147,3,FALSE)</f>
        <v>Nil</v>
      </c>
      <c r="F3332" t="str">
        <f>VLOOKUP($B3332,TrialDesign!$E$2:$I$1147,4,FALSE)</f>
        <v>Otane</v>
      </c>
      <c r="G3332" s="1">
        <v>41897</v>
      </c>
      <c r="H3332" s="1" t="str">
        <f>VLOOKUP(B3332,TrialDesign!$E$2:$J$1147,6,FALSE)</f>
        <v>None_8h</v>
      </c>
      <c r="J3332">
        <v>8</v>
      </c>
      <c r="K3332">
        <v>1</v>
      </c>
      <c r="M3332">
        <v>9</v>
      </c>
      <c r="N3332">
        <v>9</v>
      </c>
      <c r="V3332">
        <v>4</v>
      </c>
      <c r="W3332">
        <f>VLOOKUP(H3332&amp;"_"&amp;M3332+1,'Leaf lengths'!$J$6:$Q$104,VLOOKUP(F3332,'Leaf lengths'!$S$1:$T$6,2,FALSE),FALSE)</f>
        <v>102.33333333333333</v>
      </c>
      <c r="X3332">
        <f t="shared" si="244"/>
        <v>0</v>
      </c>
      <c r="Y3332">
        <f t="shared" si="243"/>
        <v>9</v>
      </c>
      <c r="Z3332" t="str">
        <f t="shared" si="242"/>
        <v/>
      </c>
      <c r="AD3332" t="str">
        <f t="shared" si="245"/>
        <v>FLN</v>
      </c>
    </row>
    <row r="3333" spans="1:30" hidden="1" x14ac:dyDescent="0.3">
      <c r="A3333" t="s">
        <v>417</v>
      </c>
      <c r="B3333">
        <f t="shared" si="246"/>
        <v>400008</v>
      </c>
      <c r="C3333">
        <v>8</v>
      </c>
      <c r="D3333">
        <f>VLOOKUP($B3333,TrialDesign!$E$2:$I$1147,5,FALSE)</f>
        <v>8</v>
      </c>
      <c r="E3333" t="str">
        <f>VLOOKUP($B3333,TrialDesign!$E$2:$I$1147,3,FALSE)</f>
        <v>Nil</v>
      </c>
      <c r="F3333" t="str">
        <f>VLOOKUP($B3333,TrialDesign!$E$2:$I$1147,4,FALSE)</f>
        <v>Otane</v>
      </c>
      <c r="G3333" s="1">
        <v>41897</v>
      </c>
      <c r="H3333" s="1" t="str">
        <f>VLOOKUP(B3333,TrialDesign!$E$2:$J$1147,6,FALSE)</f>
        <v>None_8h</v>
      </c>
      <c r="K3333">
        <v>2</v>
      </c>
      <c r="M3333">
        <v>8</v>
      </c>
      <c r="N3333">
        <v>8</v>
      </c>
      <c r="V3333">
        <v>3</v>
      </c>
      <c r="W3333">
        <f>VLOOKUP(H3333&amp;"_"&amp;M3333+1,'Leaf lengths'!$J$6:$Q$104,VLOOKUP(F3333,'Leaf lengths'!$S$1:$T$6,2,FALSE),FALSE)</f>
        <v>102.33333333333333</v>
      </c>
      <c r="X3333">
        <f t="shared" si="244"/>
        <v>0</v>
      </c>
      <c r="Y3333">
        <f t="shared" si="243"/>
        <v>8</v>
      </c>
      <c r="Z3333" t="str">
        <f t="shared" si="242"/>
        <v/>
      </c>
      <c r="AD3333" t="str">
        <f t="shared" si="245"/>
        <v>FLN</v>
      </c>
    </row>
    <row r="3334" spans="1:30" hidden="1" x14ac:dyDescent="0.3">
      <c r="A3334" t="s">
        <v>417</v>
      </c>
      <c r="B3334">
        <f t="shared" si="246"/>
        <v>400008</v>
      </c>
      <c r="C3334">
        <v>8</v>
      </c>
      <c r="D3334">
        <f>VLOOKUP($B3334,TrialDesign!$E$2:$I$1147,5,FALSE)</f>
        <v>8</v>
      </c>
      <c r="E3334" t="str">
        <f>VLOOKUP($B3334,TrialDesign!$E$2:$I$1147,3,FALSE)</f>
        <v>Nil</v>
      </c>
      <c r="F3334" t="str">
        <f>VLOOKUP($B3334,TrialDesign!$E$2:$I$1147,4,FALSE)</f>
        <v>Otane</v>
      </c>
      <c r="G3334" s="1">
        <v>41897</v>
      </c>
      <c r="H3334" s="1" t="str">
        <f>VLOOKUP(B3334,TrialDesign!$E$2:$J$1147,6,FALSE)</f>
        <v>None_8h</v>
      </c>
      <c r="K3334">
        <v>3</v>
      </c>
      <c r="M3334">
        <v>8</v>
      </c>
      <c r="N3334">
        <v>8</v>
      </c>
      <c r="V3334">
        <v>4</v>
      </c>
      <c r="W3334">
        <f>VLOOKUP(H3334&amp;"_"&amp;M3334+1,'Leaf lengths'!$J$6:$Q$104,VLOOKUP(F3334,'Leaf lengths'!$S$1:$T$6,2,FALSE),FALSE)</f>
        <v>102.33333333333333</v>
      </c>
      <c r="X3334">
        <f t="shared" si="244"/>
        <v>0</v>
      </c>
      <c r="Y3334">
        <f t="shared" si="243"/>
        <v>8</v>
      </c>
      <c r="Z3334" t="str">
        <f t="shared" si="242"/>
        <v/>
      </c>
      <c r="AD3334" t="str">
        <f t="shared" si="245"/>
        <v>FLN</v>
      </c>
    </row>
    <row r="3335" spans="1:30" hidden="1" x14ac:dyDescent="0.3">
      <c r="A3335" t="s">
        <v>417</v>
      </c>
      <c r="B3335">
        <f t="shared" si="246"/>
        <v>400008</v>
      </c>
      <c r="C3335">
        <v>8</v>
      </c>
      <c r="D3335">
        <f>VLOOKUP($B3335,TrialDesign!$E$2:$I$1147,5,FALSE)</f>
        <v>8</v>
      </c>
      <c r="E3335" t="str">
        <f>VLOOKUP($B3335,TrialDesign!$E$2:$I$1147,3,FALSE)</f>
        <v>Nil</v>
      </c>
      <c r="F3335" t="str">
        <f>VLOOKUP($B3335,TrialDesign!$E$2:$I$1147,4,FALSE)</f>
        <v>Otane</v>
      </c>
      <c r="G3335" s="1">
        <v>41897</v>
      </c>
      <c r="H3335" s="1" t="str">
        <f>VLOOKUP(B3335,TrialDesign!$E$2:$J$1147,6,FALSE)</f>
        <v>None_8h</v>
      </c>
      <c r="K3335">
        <v>4</v>
      </c>
      <c r="M3335">
        <v>8</v>
      </c>
      <c r="N3335">
        <v>8</v>
      </c>
      <c r="V3335">
        <v>3</v>
      </c>
      <c r="W3335">
        <f>VLOOKUP(H3335&amp;"_"&amp;M3335+1,'Leaf lengths'!$J$6:$Q$104,VLOOKUP(F3335,'Leaf lengths'!$S$1:$T$6,2,FALSE),FALSE)</f>
        <v>102.33333333333333</v>
      </c>
      <c r="X3335">
        <f t="shared" si="244"/>
        <v>0</v>
      </c>
      <c r="Y3335">
        <f t="shared" si="243"/>
        <v>8</v>
      </c>
      <c r="Z3335" t="str">
        <f t="shared" si="242"/>
        <v/>
      </c>
      <c r="AD3335" t="str">
        <f t="shared" si="245"/>
        <v>FLN</v>
      </c>
    </row>
    <row r="3336" spans="1:30" hidden="1" x14ac:dyDescent="0.3">
      <c r="A3336" t="s">
        <v>417</v>
      </c>
      <c r="B3336">
        <f t="shared" si="246"/>
        <v>400014</v>
      </c>
      <c r="C3336">
        <v>14</v>
      </c>
      <c r="D3336">
        <f>VLOOKUP($B3336,TrialDesign!$E$2:$I$1147,5,FALSE)</f>
        <v>8</v>
      </c>
      <c r="E3336" t="str">
        <f>VLOOKUP($B3336,TrialDesign!$E$2:$I$1147,3,FALSE)</f>
        <v>Nil</v>
      </c>
      <c r="F3336" t="str">
        <f>VLOOKUP($B3336,TrialDesign!$E$2:$I$1147,4,FALSE)</f>
        <v>Otane</v>
      </c>
      <c r="G3336" s="1">
        <v>41897</v>
      </c>
      <c r="H3336" s="1" t="str">
        <f>VLOOKUP(B3336,TrialDesign!$E$2:$J$1147,6,FALSE)</f>
        <v>None_8h</v>
      </c>
      <c r="J3336">
        <v>14</v>
      </c>
      <c r="K3336">
        <v>1</v>
      </c>
      <c r="L3336">
        <v>0</v>
      </c>
      <c r="M3336">
        <v>8</v>
      </c>
      <c r="N3336">
        <v>8</v>
      </c>
      <c r="U3336" t="s">
        <v>408</v>
      </c>
      <c r="V3336">
        <v>4</v>
      </c>
      <c r="W3336">
        <f>VLOOKUP(H3336&amp;"_"&amp;M3336+1,'Leaf lengths'!$J$6:$Q$104,VLOOKUP(F3336,'Leaf lengths'!$S$1:$T$6,2,FALSE),FALSE)</f>
        <v>102.33333333333333</v>
      </c>
      <c r="X3336">
        <f t="shared" si="244"/>
        <v>0</v>
      </c>
      <c r="Y3336">
        <f t="shared" si="243"/>
        <v>8</v>
      </c>
      <c r="Z3336" t="str">
        <f t="shared" si="242"/>
        <v/>
      </c>
      <c r="AD3336" t="str">
        <f t="shared" si="245"/>
        <v>FLN</v>
      </c>
    </row>
    <row r="3337" spans="1:30" hidden="1" x14ac:dyDescent="0.3">
      <c r="A3337" t="s">
        <v>417</v>
      </c>
      <c r="B3337">
        <f t="shared" si="246"/>
        <v>400014</v>
      </c>
      <c r="C3337">
        <v>14</v>
      </c>
      <c r="D3337">
        <f>VLOOKUP($B3337,TrialDesign!$E$2:$I$1147,5,FALSE)</f>
        <v>8</v>
      </c>
      <c r="E3337" t="str">
        <f>VLOOKUP($B3337,TrialDesign!$E$2:$I$1147,3,FALSE)</f>
        <v>Nil</v>
      </c>
      <c r="F3337" t="str">
        <f>VLOOKUP($B3337,TrialDesign!$E$2:$I$1147,4,FALSE)</f>
        <v>Otane</v>
      </c>
      <c r="G3337" s="1">
        <v>41897</v>
      </c>
      <c r="H3337" s="1" t="str">
        <f>VLOOKUP(B3337,TrialDesign!$E$2:$J$1147,6,FALSE)</f>
        <v>None_8h</v>
      </c>
      <c r="K3337">
        <v>2</v>
      </c>
      <c r="L3337">
        <v>0</v>
      </c>
      <c r="M3337">
        <v>7</v>
      </c>
      <c r="N3337">
        <v>7</v>
      </c>
      <c r="U3337" t="s">
        <v>408</v>
      </c>
      <c r="V3337">
        <v>3</v>
      </c>
      <c r="W3337">
        <f>VLOOKUP(H3337&amp;"_"&amp;M3337+1,'Leaf lengths'!$J$6:$Q$104,VLOOKUP(F3337,'Leaf lengths'!$S$1:$T$6,2,FALSE),FALSE)</f>
        <v>104</v>
      </c>
      <c r="X3337">
        <f t="shared" si="244"/>
        <v>0</v>
      </c>
      <c r="Y3337">
        <f t="shared" si="243"/>
        <v>7</v>
      </c>
      <c r="Z3337" t="str">
        <f t="shared" si="242"/>
        <v/>
      </c>
      <c r="AD3337" t="str">
        <f t="shared" si="245"/>
        <v>FLN</v>
      </c>
    </row>
    <row r="3338" spans="1:30" hidden="1" x14ac:dyDescent="0.3">
      <c r="A3338" t="s">
        <v>417</v>
      </c>
      <c r="B3338">
        <f t="shared" si="246"/>
        <v>400014</v>
      </c>
      <c r="C3338">
        <v>14</v>
      </c>
      <c r="D3338">
        <f>VLOOKUP($B3338,TrialDesign!$E$2:$I$1147,5,FALSE)</f>
        <v>8</v>
      </c>
      <c r="E3338" t="str">
        <f>VLOOKUP($B3338,TrialDesign!$E$2:$I$1147,3,FALSE)</f>
        <v>Nil</v>
      </c>
      <c r="F3338" t="str">
        <f>VLOOKUP($B3338,TrialDesign!$E$2:$I$1147,4,FALSE)</f>
        <v>Otane</v>
      </c>
      <c r="G3338" s="1">
        <v>41897</v>
      </c>
      <c r="H3338" s="1" t="str">
        <f>VLOOKUP(B3338,TrialDesign!$E$2:$J$1147,6,FALSE)</f>
        <v>None_8h</v>
      </c>
      <c r="K3338">
        <v>3</v>
      </c>
      <c r="L3338">
        <v>0</v>
      </c>
      <c r="M3338">
        <v>7</v>
      </c>
      <c r="N3338">
        <v>8</v>
      </c>
      <c r="R3338">
        <v>3</v>
      </c>
      <c r="U3338" t="s">
        <v>103</v>
      </c>
      <c r="V3338">
        <v>3</v>
      </c>
      <c r="W3338">
        <f>VLOOKUP(H3338&amp;"_"&amp;M3338+1,'Leaf lengths'!$J$6:$Q$104,VLOOKUP(F3338,'Leaf lengths'!$S$1:$T$6,2,FALSE),FALSE)</f>
        <v>104</v>
      </c>
      <c r="X3338">
        <f t="shared" si="244"/>
        <v>0</v>
      </c>
      <c r="Y3338">
        <f t="shared" si="243"/>
        <v>7</v>
      </c>
      <c r="Z3338" t="str">
        <f t="shared" si="242"/>
        <v/>
      </c>
      <c r="AD3338" t="str">
        <f t="shared" si="245"/>
        <v/>
      </c>
    </row>
    <row r="3339" spans="1:30" hidden="1" x14ac:dyDescent="0.3">
      <c r="A3339" t="s">
        <v>417</v>
      </c>
      <c r="B3339">
        <f t="shared" si="246"/>
        <v>400014</v>
      </c>
      <c r="C3339">
        <v>14</v>
      </c>
      <c r="D3339">
        <f>VLOOKUP($B3339,TrialDesign!$E$2:$I$1147,5,FALSE)</f>
        <v>8</v>
      </c>
      <c r="E3339" t="str">
        <f>VLOOKUP($B3339,TrialDesign!$E$2:$I$1147,3,FALSE)</f>
        <v>Nil</v>
      </c>
      <c r="F3339" t="str">
        <f>VLOOKUP($B3339,TrialDesign!$E$2:$I$1147,4,FALSE)</f>
        <v>Otane</v>
      </c>
      <c r="G3339" s="1">
        <v>41897</v>
      </c>
      <c r="H3339" s="1" t="str">
        <f>VLOOKUP(B3339,TrialDesign!$E$2:$J$1147,6,FALSE)</f>
        <v>None_8h</v>
      </c>
      <c r="K3339">
        <v>4</v>
      </c>
      <c r="L3339">
        <v>0</v>
      </c>
      <c r="M3339">
        <v>8</v>
      </c>
      <c r="N3339">
        <v>8</v>
      </c>
      <c r="U3339" t="s">
        <v>408</v>
      </c>
      <c r="V3339">
        <v>4</v>
      </c>
      <c r="W3339">
        <f>VLOOKUP(H3339&amp;"_"&amp;M3339+1,'Leaf lengths'!$J$6:$Q$104,VLOOKUP(F3339,'Leaf lengths'!$S$1:$T$6,2,FALSE),FALSE)</f>
        <v>102.33333333333333</v>
      </c>
      <c r="X3339">
        <f t="shared" si="244"/>
        <v>0</v>
      </c>
      <c r="Y3339">
        <f t="shared" si="243"/>
        <v>8</v>
      </c>
      <c r="Z3339" t="str">
        <f t="shared" ref="Z3339:Z3402" si="247">IF(S3339="","",SUM(M3339+R3339+S3339))</f>
        <v/>
      </c>
      <c r="AD3339" t="str">
        <f t="shared" si="245"/>
        <v>FLN</v>
      </c>
    </row>
    <row r="3340" spans="1:30" hidden="1" x14ac:dyDescent="0.3">
      <c r="A3340" t="s">
        <v>417</v>
      </c>
      <c r="B3340">
        <f t="shared" si="246"/>
        <v>400037</v>
      </c>
      <c r="C3340">
        <v>37</v>
      </c>
      <c r="D3340">
        <f>VLOOKUP($B3340,TrialDesign!$E$2:$I$1147,5,FALSE)</f>
        <v>8</v>
      </c>
      <c r="E3340" t="str">
        <f>VLOOKUP($B3340,TrialDesign!$E$2:$I$1147,3,FALSE)</f>
        <v>Nil</v>
      </c>
      <c r="F3340" t="str">
        <f>VLOOKUP($B3340,TrialDesign!$E$2:$I$1147,4,FALSE)</f>
        <v>Otane</v>
      </c>
      <c r="G3340" s="1">
        <v>41897</v>
      </c>
      <c r="H3340" s="1" t="str">
        <f>VLOOKUP(B3340,TrialDesign!$E$2:$J$1147,6,FALSE)</f>
        <v>None_8h</v>
      </c>
      <c r="J3340">
        <v>37</v>
      </c>
      <c r="K3340">
        <v>1</v>
      </c>
      <c r="M3340">
        <v>8</v>
      </c>
      <c r="N3340">
        <v>8</v>
      </c>
      <c r="V3340">
        <v>4</v>
      </c>
      <c r="W3340">
        <f>VLOOKUP(H3340&amp;"_"&amp;M3340+1,'Leaf lengths'!$J$6:$Q$104,VLOOKUP(F3340,'Leaf lengths'!$S$1:$T$6,2,FALSE),FALSE)</f>
        <v>102.33333333333333</v>
      </c>
      <c r="X3340">
        <f t="shared" si="244"/>
        <v>0</v>
      </c>
      <c r="Y3340">
        <f t="shared" si="243"/>
        <v>8</v>
      </c>
      <c r="Z3340" t="str">
        <f t="shared" si="247"/>
        <v/>
      </c>
      <c r="AD3340" t="str">
        <f t="shared" si="245"/>
        <v>FLN</v>
      </c>
    </row>
    <row r="3341" spans="1:30" hidden="1" x14ac:dyDescent="0.3">
      <c r="A3341" t="s">
        <v>417</v>
      </c>
      <c r="B3341">
        <f t="shared" si="246"/>
        <v>400037</v>
      </c>
      <c r="C3341">
        <v>37</v>
      </c>
      <c r="D3341">
        <f>VLOOKUP($B3341,TrialDesign!$E$2:$I$1147,5,FALSE)</f>
        <v>8</v>
      </c>
      <c r="E3341" t="str">
        <f>VLOOKUP($B3341,TrialDesign!$E$2:$I$1147,3,FALSE)</f>
        <v>Nil</v>
      </c>
      <c r="F3341" t="str">
        <f>VLOOKUP($B3341,TrialDesign!$E$2:$I$1147,4,FALSE)</f>
        <v>Otane</v>
      </c>
      <c r="G3341" s="1">
        <v>41897</v>
      </c>
      <c r="H3341" s="1" t="str">
        <f>VLOOKUP(B3341,TrialDesign!$E$2:$J$1147,6,FALSE)</f>
        <v>None_8h</v>
      </c>
      <c r="K3341">
        <v>2</v>
      </c>
      <c r="M3341">
        <v>8</v>
      </c>
      <c r="N3341">
        <v>9</v>
      </c>
      <c r="V3341">
        <v>4</v>
      </c>
      <c r="W3341">
        <f>VLOOKUP(H3341&amp;"_"&amp;M3341+1,'Leaf lengths'!$J$6:$Q$104,VLOOKUP(F3341,'Leaf lengths'!$S$1:$T$6,2,FALSE),FALSE)</f>
        <v>102.33333333333333</v>
      </c>
      <c r="X3341">
        <f t="shared" si="244"/>
        <v>0</v>
      </c>
      <c r="Y3341">
        <f t="shared" si="243"/>
        <v>8</v>
      </c>
      <c r="Z3341" t="str">
        <f t="shared" si="247"/>
        <v/>
      </c>
      <c r="AD3341" t="str">
        <f t="shared" si="245"/>
        <v/>
      </c>
    </row>
    <row r="3342" spans="1:30" hidden="1" x14ac:dyDescent="0.3">
      <c r="A3342" t="s">
        <v>417</v>
      </c>
      <c r="B3342">
        <f t="shared" si="246"/>
        <v>400037</v>
      </c>
      <c r="C3342">
        <v>37</v>
      </c>
      <c r="D3342">
        <f>VLOOKUP($B3342,TrialDesign!$E$2:$I$1147,5,FALSE)</f>
        <v>8</v>
      </c>
      <c r="E3342" t="str">
        <f>VLOOKUP($B3342,TrialDesign!$E$2:$I$1147,3,FALSE)</f>
        <v>Nil</v>
      </c>
      <c r="F3342" t="str">
        <f>VLOOKUP($B3342,TrialDesign!$E$2:$I$1147,4,FALSE)</f>
        <v>Otane</v>
      </c>
      <c r="G3342" s="1">
        <v>41897</v>
      </c>
      <c r="H3342" s="1" t="str">
        <f>VLOOKUP(B3342,TrialDesign!$E$2:$J$1147,6,FALSE)</f>
        <v>None_8h</v>
      </c>
      <c r="K3342">
        <v>3</v>
      </c>
      <c r="M3342">
        <v>8</v>
      </c>
      <c r="N3342">
        <v>8</v>
      </c>
      <c r="V3342">
        <v>2</v>
      </c>
      <c r="W3342">
        <f>VLOOKUP(H3342&amp;"_"&amp;M3342+1,'Leaf lengths'!$J$6:$Q$104,VLOOKUP(F3342,'Leaf lengths'!$S$1:$T$6,2,FALSE),FALSE)</f>
        <v>102.33333333333333</v>
      </c>
      <c r="X3342">
        <f t="shared" si="244"/>
        <v>0</v>
      </c>
      <c r="Y3342">
        <f t="shared" si="243"/>
        <v>8</v>
      </c>
      <c r="Z3342" t="str">
        <f t="shared" si="247"/>
        <v/>
      </c>
      <c r="AD3342" t="str">
        <f t="shared" si="245"/>
        <v>FLN</v>
      </c>
    </row>
    <row r="3343" spans="1:30" hidden="1" x14ac:dyDescent="0.3">
      <c r="A3343" t="s">
        <v>417</v>
      </c>
      <c r="B3343">
        <f t="shared" si="246"/>
        <v>400037</v>
      </c>
      <c r="C3343">
        <v>37</v>
      </c>
      <c r="D3343">
        <f>VLOOKUP($B3343,TrialDesign!$E$2:$I$1147,5,FALSE)</f>
        <v>8</v>
      </c>
      <c r="E3343" t="str">
        <f>VLOOKUP($B3343,TrialDesign!$E$2:$I$1147,3,FALSE)</f>
        <v>Nil</v>
      </c>
      <c r="F3343" t="str">
        <f>VLOOKUP($B3343,TrialDesign!$E$2:$I$1147,4,FALSE)</f>
        <v>Otane</v>
      </c>
      <c r="G3343" s="1">
        <v>41897</v>
      </c>
      <c r="H3343" s="1" t="str">
        <f>VLOOKUP(B3343,TrialDesign!$E$2:$J$1147,6,FALSE)</f>
        <v>None_8h</v>
      </c>
      <c r="K3343">
        <v>4</v>
      </c>
      <c r="M3343">
        <v>8</v>
      </c>
      <c r="N3343">
        <v>8</v>
      </c>
      <c r="V3343">
        <v>4</v>
      </c>
      <c r="W3343">
        <f>VLOOKUP(H3343&amp;"_"&amp;M3343+1,'Leaf lengths'!$J$6:$Q$104,VLOOKUP(F3343,'Leaf lengths'!$S$1:$T$6,2,FALSE),FALSE)</f>
        <v>102.33333333333333</v>
      </c>
      <c r="X3343">
        <f t="shared" si="244"/>
        <v>0</v>
      </c>
      <c r="Y3343">
        <f t="shared" ref="Y3343:Y3406" si="248">X3343+M3343</f>
        <v>8</v>
      </c>
      <c r="Z3343" t="str">
        <f t="shared" si="247"/>
        <v/>
      </c>
      <c r="AD3343" t="str">
        <f t="shared" si="245"/>
        <v>FLN</v>
      </c>
    </row>
    <row r="3344" spans="1:30" hidden="1" x14ac:dyDescent="0.3">
      <c r="A3344" t="s">
        <v>417</v>
      </c>
      <c r="B3344">
        <f t="shared" si="246"/>
        <v>400037</v>
      </c>
      <c r="C3344">
        <v>37</v>
      </c>
      <c r="D3344">
        <f>VLOOKUP($B3344,TrialDesign!$E$2:$I$1147,5,FALSE)</f>
        <v>8</v>
      </c>
      <c r="E3344" t="str">
        <f>VLOOKUP($B3344,TrialDesign!$E$2:$I$1147,3,FALSE)</f>
        <v>Nil</v>
      </c>
      <c r="F3344" t="str">
        <f>VLOOKUP($B3344,TrialDesign!$E$2:$I$1147,4,FALSE)</f>
        <v>Otane</v>
      </c>
      <c r="G3344" s="1">
        <v>41897</v>
      </c>
      <c r="H3344" s="1" t="str">
        <f>VLOOKUP(B3344,TrialDesign!$E$2:$J$1147,6,FALSE)</f>
        <v>None_8h</v>
      </c>
      <c r="K3344">
        <v>5</v>
      </c>
      <c r="M3344">
        <v>8</v>
      </c>
      <c r="N3344">
        <v>8</v>
      </c>
      <c r="V3344">
        <v>3</v>
      </c>
      <c r="W3344">
        <f>VLOOKUP(H3344&amp;"_"&amp;M3344+1,'Leaf lengths'!$J$6:$Q$104,VLOOKUP(F3344,'Leaf lengths'!$S$1:$T$6,2,FALSE),FALSE)</f>
        <v>102.33333333333333</v>
      </c>
      <c r="X3344">
        <f t="shared" si="244"/>
        <v>0</v>
      </c>
      <c r="Y3344">
        <f t="shared" si="248"/>
        <v>8</v>
      </c>
      <c r="Z3344" t="str">
        <f t="shared" si="247"/>
        <v/>
      </c>
      <c r="AD3344" t="str">
        <f t="shared" si="245"/>
        <v>FLN</v>
      </c>
    </row>
    <row r="3345" spans="1:30" hidden="1" x14ac:dyDescent="0.3">
      <c r="A3345" t="s">
        <v>417</v>
      </c>
      <c r="B3345">
        <f t="shared" si="246"/>
        <v>400037</v>
      </c>
      <c r="C3345">
        <v>37</v>
      </c>
      <c r="D3345">
        <f>VLOOKUP($B3345,TrialDesign!$E$2:$I$1147,5,FALSE)</f>
        <v>8</v>
      </c>
      <c r="E3345" t="str">
        <f>VLOOKUP($B3345,TrialDesign!$E$2:$I$1147,3,FALSE)</f>
        <v>Nil</v>
      </c>
      <c r="F3345" t="str">
        <f>VLOOKUP($B3345,TrialDesign!$E$2:$I$1147,4,FALSE)</f>
        <v>Otane</v>
      </c>
      <c r="G3345" s="1">
        <v>41897</v>
      </c>
      <c r="H3345" s="1" t="str">
        <f>VLOOKUP(B3345,TrialDesign!$E$2:$J$1147,6,FALSE)</f>
        <v>None_8h</v>
      </c>
      <c r="K3345">
        <v>6</v>
      </c>
      <c r="M3345">
        <v>8</v>
      </c>
      <c r="N3345">
        <v>8</v>
      </c>
      <c r="V3345">
        <v>4</v>
      </c>
      <c r="W3345">
        <f>VLOOKUP(H3345&amp;"_"&amp;M3345+1,'Leaf lengths'!$J$6:$Q$104,VLOOKUP(F3345,'Leaf lengths'!$S$1:$T$6,2,FALSE),FALSE)</f>
        <v>102.33333333333333</v>
      </c>
      <c r="X3345">
        <f t="shared" si="244"/>
        <v>0</v>
      </c>
      <c r="Y3345">
        <f t="shared" si="248"/>
        <v>8</v>
      </c>
      <c r="Z3345" t="str">
        <f t="shared" si="247"/>
        <v/>
      </c>
      <c r="AD3345" t="str">
        <f t="shared" si="245"/>
        <v>FLN</v>
      </c>
    </row>
    <row r="3346" spans="1:30" hidden="1" x14ac:dyDescent="0.3">
      <c r="A3346" t="s">
        <v>417</v>
      </c>
      <c r="B3346">
        <f t="shared" si="246"/>
        <v>400028</v>
      </c>
      <c r="C3346">
        <v>28</v>
      </c>
      <c r="D3346">
        <f>VLOOKUP($B3346,TrialDesign!$E$2:$I$1147,5,FALSE)</f>
        <v>8</v>
      </c>
      <c r="E3346" t="str">
        <f>VLOOKUP($B3346,TrialDesign!$E$2:$I$1147,3,FALSE)</f>
        <v>Nil</v>
      </c>
      <c r="F3346" t="str">
        <f>VLOOKUP($B3346,TrialDesign!$E$2:$I$1147,4,FALSE)</f>
        <v>Otane</v>
      </c>
      <c r="G3346" s="1">
        <v>41904</v>
      </c>
      <c r="H3346" s="1" t="str">
        <f>VLOOKUP(B3346,TrialDesign!$E$2:$J$1147,6,FALSE)</f>
        <v>None_8h</v>
      </c>
      <c r="J3346">
        <v>28</v>
      </c>
      <c r="K3346">
        <v>1</v>
      </c>
      <c r="M3346">
        <v>8</v>
      </c>
      <c r="S3346">
        <v>16</v>
      </c>
      <c r="V3346">
        <v>4</v>
      </c>
      <c r="W3346">
        <f>VLOOKUP(H3346&amp;"_"&amp;M3346+1,'Leaf lengths'!$J$6:$Q$104,VLOOKUP(F3346,'Leaf lengths'!$S$1:$T$6,2,FALSE),FALSE)</f>
        <v>102.33333333333333</v>
      </c>
      <c r="X3346">
        <f t="shared" si="244"/>
        <v>0</v>
      </c>
      <c r="Y3346">
        <f t="shared" si="248"/>
        <v>8</v>
      </c>
      <c r="Z3346">
        <f t="shared" si="247"/>
        <v>24</v>
      </c>
      <c r="AD3346" t="str">
        <f t="shared" si="245"/>
        <v>FLN</v>
      </c>
    </row>
    <row r="3347" spans="1:30" hidden="1" x14ac:dyDescent="0.3">
      <c r="A3347" t="s">
        <v>417</v>
      </c>
      <c r="B3347">
        <f t="shared" si="246"/>
        <v>400028</v>
      </c>
      <c r="C3347">
        <v>28</v>
      </c>
      <c r="D3347">
        <f>VLOOKUP($B3347,TrialDesign!$E$2:$I$1147,5,FALSE)</f>
        <v>8</v>
      </c>
      <c r="E3347" t="str">
        <f>VLOOKUP($B3347,TrialDesign!$E$2:$I$1147,3,FALSE)</f>
        <v>Nil</v>
      </c>
      <c r="F3347" t="str">
        <f>VLOOKUP($B3347,TrialDesign!$E$2:$I$1147,4,FALSE)</f>
        <v>Otane</v>
      </c>
      <c r="G3347" s="1">
        <v>41904</v>
      </c>
      <c r="H3347" s="1" t="str">
        <f>VLOOKUP(B3347,TrialDesign!$E$2:$J$1147,6,FALSE)</f>
        <v>None_8h</v>
      </c>
      <c r="K3347">
        <v>2</v>
      </c>
      <c r="M3347">
        <v>8</v>
      </c>
      <c r="S3347">
        <v>16</v>
      </c>
      <c r="V3347">
        <v>4</v>
      </c>
      <c r="W3347">
        <f>VLOOKUP(H3347&amp;"_"&amp;M3347+1,'Leaf lengths'!$J$6:$Q$104,VLOOKUP(F3347,'Leaf lengths'!$S$1:$T$6,2,FALSE),FALSE)</f>
        <v>102.33333333333333</v>
      </c>
      <c r="X3347">
        <f t="shared" si="244"/>
        <v>0</v>
      </c>
      <c r="Y3347">
        <f t="shared" si="248"/>
        <v>8</v>
      </c>
      <c r="Z3347">
        <f t="shared" si="247"/>
        <v>24</v>
      </c>
      <c r="AD3347" t="str">
        <f t="shared" si="245"/>
        <v>FLN</v>
      </c>
    </row>
    <row r="3348" spans="1:30" hidden="1" x14ac:dyDescent="0.3">
      <c r="A3348" t="s">
        <v>417</v>
      </c>
      <c r="B3348">
        <f t="shared" si="246"/>
        <v>400028</v>
      </c>
      <c r="C3348">
        <v>28</v>
      </c>
      <c r="D3348">
        <f>VLOOKUP($B3348,TrialDesign!$E$2:$I$1147,5,FALSE)</f>
        <v>8</v>
      </c>
      <c r="E3348" t="str">
        <f>VLOOKUP($B3348,TrialDesign!$E$2:$I$1147,3,FALSE)</f>
        <v>Nil</v>
      </c>
      <c r="F3348" t="str">
        <f>VLOOKUP($B3348,TrialDesign!$E$2:$I$1147,4,FALSE)</f>
        <v>Otane</v>
      </c>
      <c r="G3348" s="1">
        <v>41904</v>
      </c>
      <c r="H3348" s="1" t="str">
        <f>VLOOKUP(B3348,TrialDesign!$E$2:$J$1147,6,FALSE)</f>
        <v>None_8h</v>
      </c>
      <c r="K3348">
        <v>3</v>
      </c>
      <c r="M3348">
        <v>8</v>
      </c>
      <c r="S3348">
        <v>11</v>
      </c>
      <c r="V3348">
        <v>3</v>
      </c>
      <c r="W3348">
        <f>VLOOKUP(H3348&amp;"_"&amp;M3348+1,'Leaf lengths'!$J$6:$Q$104,VLOOKUP(F3348,'Leaf lengths'!$S$1:$T$6,2,FALSE),FALSE)</f>
        <v>102.33333333333333</v>
      </c>
      <c r="X3348">
        <f t="shared" si="244"/>
        <v>0</v>
      </c>
      <c r="Y3348">
        <f t="shared" si="248"/>
        <v>8</v>
      </c>
      <c r="Z3348">
        <f t="shared" si="247"/>
        <v>19</v>
      </c>
      <c r="AD3348" t="str">
        <f t="shared" si="245"/>
        <v>FLN</v>
      </c>
    </row>
    <row r="3349" spans="1:30" hidden="1" x14ac:dyDescent="0.3">
      <c r="A3349" t="s">
        <v>417</v>
      </c>
      <c r="B3349">
        <f t="shared" si="246"/>
        <v>400028</v>
      </c>
      <c r="C3349">
        <v>28</v>
      </c>
      <c r="D3349">
        <f>VLOOKUP($B3349,TrialDesign!$E$2:$I$1147,5,FALSE)</f>
        <v>8</v>
      </c>
      <c r="E3349" t="str">
        <f>VLOOKUP($B3349,TrialDesign!$E$2:$I$1147,3,FALSE)</f>
        <v>Nil</v>
      </c>
      <c r="F3349" t="str">
        <f>VLOOKUP($B3349,TrialDesign!$E$2:$I$1147,4,FALSE)</f>
        <v>Otane</v>
      </c>
      <c r="G3349" s="1">
        <v>41904</v>
      </c>
      <c r="H3349" s="1" t="str">
        <f>VLOOKUP(B3349,TrialDesign!$E$2:$J$1147,6,FALSE)</f>
        <v>None_8h</v>
      </c>
      <c r="K3349">
        <v>4</v>
      </c>
      <c r="M3349">
        <v>8</v>
      </c>
      <c r="S3349">
        <v>16</v>
      </c>
      <c r="V3349">
        <v>4</v>
      </c>
      <c r="W3349">
        <f>VLOOKUP(H3349&amp;"_"&amp;M3349+1,'Leaf lengths'!$J$6:$Q$104,VLOOKUP(F3349,'Leaf lengths'!$S$1:$T$6,2,FALSE),FALSE)</f>
        <v>102.33333333333333</v>
      </c>
      <c r="X3349">
        <f t="shared" si="244"/>
        <v>0</v>
      </c>
      <c r="Y3349">
        <f t="shared" si="248"/>
        <v>8</v>
      </c>
      <c r="Z3349">
        <f t="shared" si="247"/>
        <v>24</v>
      </c>
      <c r="AD3349" t="str">
        <f t="shared" si="245"/>
        <v>FLN</v>
      </c>
    </row>
    <row r="3350" spans="1:30" hidden="1" x14ac:dyDescent="0.3">
      <c r="A3350" t="s">
        <v>417</v>
      </c>
      <c r="B3350">
        <f t="shared" si="246"/>
        <v>400029</v>
      </c>
      <c r="C3350">
        <v>29</v>
      </c>
      <c r="D3350">
        <f>VLOOKUP($B3350,TrialDesign!$E$2:$I$1147,5,FALSE)</f>
        <v>8</v>
      </c>
      <c r="E3350" t="str">
        <f>VLOOKUP($B3350,TrialDesign!$E$2:$I$1147,3,FALSE)</f>
        <v>Nil</v>
      </c>
      <c r="F3350" t="str">
        <f>VLOOKUP($B3350,TrialDesign!$E$2:$I$1147,4,FALSE)</f>
        <v>Otane</v>
      </c>
      <c r="G3350" s="1">
        <v>41904</v>
      </c>
      <c r="H3350" s="1" t="str">
        <f>VLOOKUP(B3350,TrialDesign!$E$2:$J$1147,6,FALSE)</f>
        <v>None_8h</v>
      </c>
      <c r="J3350">
        <v>29</v>
      </c>
      <c r="K3350">
        <v>1</v>
      </c>
      <c r="M3350">
        <v>8</v>
      </c>
      <c r="S3350">
        <v>16</v>
      </c>
      <c r="V3350">
        <v>4</v>
      </c>
      <c r="W3350">
        <f>VLOOKUP(H3350&amp;"_"&amp;M3350+1,'Leaf lengths'!$J$6:$Q$104,VLOOKUP(F3350,'Leaf lengths'!$S$1:$T$6,2,FALSE),FALSE)</f>
        <v>102.33333333333333</v>
      </c>
      <c r="X3350">
        <f t="shared" ref="X3350:X3413" si="249">IF(OR(N3350="",M3350=N3350),0,Q3350/W3350)</f>
        <v>0</v>
      </c>
      <c r="Y3350">
        <f t="shared" si="248"/>
        <v>8</v>
      </c>
      <c r="Z3350">
        <f t="shared" si="247"/>
        <v>24</v>
      </c>
      <c r="AD3350" t="str">
        <f t="shared" si="245"/>
        <v>FLN</v>
      </c>
    </row>
    <row r="3351" spans="1:30" hidden="1" x14ac:dyDescent="0.3">
      <c r="A3351" t="s">
        <v>417</v>
      </c>
      <c r="B3351">
        <f t="shared" si="246"/>
        <v>400029</v>
      </c>
      <c r="C3351">
        <v>29</v>
      </c>
      <c r="D3351">
        <f>VLOOKUP($B3351,TrialDesign!$E$2:$I$1147,5,FALSE)</f>
        <v>8</v>
      </c>
      <c r="E3351" t="str">
        <f>VLOOKUP($B3351,TrialDesign!$E$2:$I$1147,3,FALSE)</f>
        <v>Nil</v>
      </c>
      <c r="F3351" t="str">
        <f>VLOOKUP($B3351,TrialDesign!$E$2:$I$1147,4,FALSE)</f>
        <v>Otane</v>
      </c>
      <c r="G3351" s="1">
        <v>41904</v>
      </c>
      <c r="H3351" s="1" t="str">
        <f>VLOOKUP(B3351,TrialDesign!$E$2:$J$1147,6,FALSE)</f>
        <v>None_8h</v>
      </c>
      <c r="K3351">
        <v>2</v>
      </c>
      <c r="M3351">
        <v>9</v>
      </c>
      <c r="S3351">
        <v>17</v>
      </c>
      <c r="V3351">
        <v>4</v>
      </c>
      <c r="W3351">
        <f>VLOOKUP(H3351&amp;"_"&amp;M3351+1,'Leaf lengths'!$J$6:$Q$104,VLOOKUP(F3351,'Leaf lengths'!$S$1:$T$6,2,FALSE),FALSE)</f>
        <v>102.33333333333333</v>
      </c>
      <c r="X3351">
        <f t="shared" si="249"/>
        <v>0</v>
      </c>
      <c r="Y3351">
        <f t="shared" si="248"/>
        <v>9</v>
      </c>
      <c r="Z3351">
        <f t="shared" si="247"/>
        <v>26</v>
      </c>
      <c r="AD3351" t="str">
        <f t="shared" si="245"/>
        <v>FLN</v>
      </c>
    </row>
    <row r="3352" spans="1:30" hidden="1" x14ac:dyDescent="0.3">
      <c r="A3352" t="s">
        <v>417</v>
      </c>
      <c r="B3352">
        <f t="shared" si="246"/>
        <v>400029</v>
      </c>
      <c r="C3352">
        <v>29</v>
      </c>
      <c r="D3352">
        <f>VLOOKUP($B3352,TrialDesign!$E$2:$I$1147,5,FALSE)</f>
        <v>8</v>
      </c>
      <c r="E3352" t="str">
        <f>VLOOKUP($B3352,TrialDesign!$E$2:$I$1147,3,FALSE)</f>
        <v>Nil</v>
      </c>
      <c r="F3352" t="str">
        <f>VLOOKUP($B3352,TrialDesign!$E$2:$I$1147,4,FALSE)</f>
        <v>Otane</v>
      </c>
      <c r="G3352" s="1">
        <v>41904</v>
      </c>
      <c r="H3352" s="1" t="str">
        <f>VLOOKUP(B3352,TrialDesign!$E$2:$J$1147,6,FALSE)</f>
        <v>None_8h</v>
      </c>
      <c r="K3352">
        <v>3</v>
      </c>
      <c r="M3352">
        <v>8</v>
      </c>
      <c r="V3352">
        <v>4</v>
      </c>
      <c r="W3352">
        <f>VLOOKUP(H3352&amp;"_"&amp;M3352+1,'Leaf lengths'!$J$6:$Q$104,VLOOKUP(F3352,'Leaf lengths'!$S$1:$T$6,2,FALSE),FALSE)</f>
        <v>102.33333333333333</v>
      </c>
      <c r="X3352">
        <f t="shared" si="249"/>
        <v>0</v>
      </c>
      <c r="Y3352">
        <f t="shared" si="248"/>
        <v>8</v>
      </c>
      <c r="Z3352" t="str">
        <f t="shared" si="247"/>
        <v/>
      </c>
      <c r="AD3352" t="str">
        <f t="shared" si="245"/>
        <v>FLN</v>
      </c>
    </row>
    <row r="3353" spans="1:30" hidden="1" x14ac:dyDescent="0.3">
      <c r="A3353" t="s">
        <v>417</v>
      </c>
      <c r="B3353">
        <f t="shared" si="246"/>
        <v>400029</v>
      </c>
      <c r="C3353">
        <v>29</v>
      </c>
      <c r="D3353">
        <f>VLOOKUP($B3353,TrialDesign!$E$2:$I$1147,5,FALSE)</f>
        <v>8</v>
      </c>
      <c r="E3353" t="str">
        <f>VLOOKUP($B3353,TrialDesign!$E$2:$I$1147,3,FALSE)</f>
        <v>Nil</v>
      </c>
      <c r="F3353" t="str">
        <f>VLOOKUP($B3353,TrialDesign!$E$2:$I$1147,4,FALSE)</f>
        <v>Otane</v>
      </c>
      <c r="G3353" s="1">
        <v>41904</v>
      </c>
      <c r="H3353" s="1" t="str">
        <f>VLOOKUP(B3353,TrialDesign!$E$2:$J$1147,6,FALSE)</f>
        <v>None_8h</v>
      </c>
      <c r="K3353">
        <v>4</v>
      </c>
      <c r="M3353">
        <v>8</v>
      </c>
      <c r="S3353">
        <v>10</v>
      </c>
      <c r="V3353">
        <v>4</v>
      </c>
      <c r="W3353">
        <f>VLOOKUP(H3353&amp;"_"&amp;M3353+1,'Leaf lengths'!$J$6:$Q$104,VLOOKUP(F3353,'Leaf lengths'!$S$1:$T$6,2,FALSE),FALSE)</f>
        <v>102.33333333333333</v>
      </c>
      <c r="X3353">
        <f t="shared" si="249"/>
        <v>0</v>
      </c>
      <c r="Y3353">
        <f t="shared" si="248"/>
        <v>8</v>
      </c>
      <c r="Z3353">
        <f t="shared" si="247"/>
        <v>18</v>
      </c>
      <c r="AD3353" t="str">
        <f t="shared" si="245"/>
        <v>FLN</v>
      </c>
    </row>
    <row r="3354" spans="1:30" hidden="1" x14ac:dyDescent="0.3">
      <c r="A3354" t="s">
        <v>417</v>
      </c>
      <c r="B3354">
        <f t="shared" si="246"/>
        <v>400015</v>
      </c>
      <c r="C3354">
        <v>15</v>
      </c>
      <c r="D3354">
        <f>VLOOKUP($B3354,TrialDesign!$E$2:$I$1147,5,FALSE)</f>
        <v>8</v>
      </c>
      <c r="E3354" t="str">
        <f>VLOOKUP($B3354,TrialDesign!$E$2:$I$1147,3,FALSE)</f>
        <v>Nil</v>
      </c>
      <c r="F3354" t="str">
        <f>VLOOKUP($B3354,TrialDesign!$E$2:$I$1147,4,FALSE)</f>
        <v>Otane</v>
      </c>
      <c r="G3354" s="1">
        <v>41911</v>
      </c>
      <c r="H3354" s="1" t="str">
        <f>VLOOKUP(B3354,TrialDesign!$E$2:$J$1147,6,FALSE)</f>
        <v>None_8h</v>
      </c>
      <c r="J3354">
        <v>15</v>
      </c>
      <c r="K3354">
        <v>1</v>
      </c>
      <c r="M3354">
        <v>9</v>
      </c>
      <c r="O3354">
        <v>413</v>
      </c>
      <c r="S3354">
        <v>16</v>
      </c>
      <c r="V3354">
        <v>4</v>
      </c>
      <c r="W3354">
        <f>VLOOKUP(H3354&amp;"_"&amp;M3354+1,'Leaf lengths'!$J$6:$Q$104,VLOOKUP(F3354,'Leaf lengths'!$S$1:$T$6,2,FALSE),FALSE)</f>
        <v>102.33333333333333</v>
      </c>
      <c r="X3354">
        <f t="shared" si="249"/>
        <v>0</v>
      </c>
      <c r="Y3354">
        <f t="shared" si="248"/>
        <v>9</v>
      </c>
      <c r="Z3354">
        <f t="shared" si="247"/>
        <v>25</v>
      </c>
      <c r="AD3354" t="str">
        <f t="shared" si="245"/>
        <v>FLN</v>
      </c>
    </row>
    <row r="3355" spans="1:30" hidden="1" x14ac:dyDescent="0.3">
      <c r="A3355" t="s">
        <v>417</v>
      </c>
      <c r="B3355">
        <f t="shared" si="246"/>
        <v>400015</v>
      </c>
      <c r="C3355">
        <v>15</v>
      </c>
      <c r="D3355">
        <f>VLOOKUP($B3355,TrialDesign!$E$2:$I$1147,5,FALSE)</f>
        <v>8</v>
      </c>
      <c r="E3355" t="str">
        <f>VLOOKUP($B3355,TrialDesign!$E$2:$I$1147,3,FALSE)</f>
        <v>Nil</v>
      </c>
      <c r="F3355" t="str">
        <f>VLOOKUP($B3355,TrialDesign!$E$2:$I$1147,4,FALSE)</f>
        <v>Otane</v>
      </c>
      <c r="G3355" s="1">
        <v>41911</v>
      </c>
      <c r="H3355" s="1" t="str">
        <f>VLOOKUP(B3355,TrialDesign!$E$2:$J$1147,6,FALSE)</f>
        <v>None_8h</v>
      </c>
      <c r="K3355">
        <v>2</v>
      </c>
      <c r="M3355">
        <v>8</v>
      </c>
      <c r="O3355">
        <v>375</v>
      </c>
      <c r="S3355">
        <v>16</v>
      </c>
      <c r="V3355">
        <v>4</v>
      </c>
      <c r="W3355">
        <f>VLOOKUP(H3355&amp;"_"&amp;M3355+1,'Leaf lengths'!$J$6:$Q$104,VLOOKUP(F3355,'Leaf lengths'!$S$1:$T$6,2,FALSE),FALSE)</f>
        <v>102.33333333333333</v>
      </c>
      <c r="X3355">
        <f t="shared" si="249"/>
        <v>0</v>
      </c>
      <c r="Y3355">
        <f t="shared" si="248"/>
        <v>8</v>
      </c>
      <c r="Z3355">
        <f t="shared" si="247"/>
        <v>24</v>
      </c>
      <c r="AD3355" t="str">
        <f t="shared" ref="AD3355:AD3418" si="250">IF(OR(M3355=N3355,N3355=""),"FLN","")</f>
        <v>FLN</v>
      </c>
    </row>
    <row r="3356" spans="1:30" hidden="1" x14ac:dyDescent="0.3">
      <c r="A3356" t="s">
        <v>417</v>
      </c>
      <c r="B3356">
        <f t="shared" si="246"/>
        <v>400015</v>
      </c>
      <c r="C3356">
        <v>15</v>
      </c>
      <c r="D3356">
        <f>VLOOKUP($B3356,TrialDesign!$E$2:$I$1147,5,FALSE)</f>
        <v>8</v>
      </c>
      <c r="E3356" t="str">
        <f>VLOOKUP($B3356,TrialDesign!$E$2:$I$1147,3,FALSE)</f>
        <v>Nil</v>
      </c>
      <c r="F3356" t="str">
        <f>VLOOKUP($B3356,TrialDesign!$E$2:$I$1147,4,FALSE)</f>
        <v>Otane</v>
      </c>
      <c r="G3356" s="1">
        <v>41911</v>
      </c>
      <c r="H3356" s="1" t="str">
        <f>VLOOKUP(B3356,TrialDesign!$E$2:$J$1147,6,FALSE)</f>
        <v>None_8h</v>
      </c>
      <c r="K3356">
        <v>3</v>
      </c>
      <c r="M3356">
        <v>9</v>
      </c>
      <c r="O3356">
        <v>430</v>
      </c>
      <c r="S3356">
        <v>16</v>
      </c>
      <c r="V3356">
        <v>5</v>
      </c>
      <c r="W3356">
        <f>VLOOKUP(H3356&amp;"_"&amp;M3356+1,'Leaf lengths'!$J$6:$Q$104,VLOOKUP(F3356,'Leaf lengths'!$S$1:$T$6,2,FALSE),FALSE)</f>
        <v>102.33333333333333</v>
      </c>
      <c r="X3356">
        <f t="shared" si="249"/>
        <v>0</v>
      </c>
      <c r="Y3356">
        <f t="shared" si="248"/>
        <v>9</v>
      </c>
      <c r="Z3356">
        <f t="shared" si="247"/>
        <v>25</v>
      </c>
      <c r="AD3356" t="str">
        <f t="shared" si="250"/>
        <v>FLN</v>
      </c>
    </row>
    <row r="3357" spans="1:30" hidden="1" x14ac:dyDescent="0.3">
      <c r="A3357" t="s">
        <v>417</v>
      </c>
      <c r="B3357">
        <f t="shared" si="246"/>
        <v>400015</v>
      </c>
      <c r="C3357">
        <v>15</v>
      </c>
      <c r="D3357">
        <f>VLOOKUP($B3357,TrialDesign!$E$2:$I$1147,5,FALSE)</f>
        <v>8</v>
      </c>
      <c r="E3357" t="str">
        <f>VLOOKUP($B3357,TrialDesign!$E$2:$I$1147,3,FALSE)</f>
        <v>Nil</v>
      </c>
      <c r="F3357" t="str">
        <f>VLOOKUP($B3357,TrialDesign!$E$2:$I$1147,4,FALSE)</f>
        <v>Otane</v>
      </c>
      <c r="G3357" s="1">
        <v>41911</v>
      </c>
      <c r="H3357" s="1" t="str">
        <f>VLOOKUP(B3357,TrialDesign!$E$2:$J$1147,6,FALSE)</f>
        <v>None_8h</v>
      </c>
      <c r="K3357">
        <v>4</v>
      </c>
      <c r="M3357">
        <v>9</v>
      </c>
      <c r="O3357">
        <v>400</v>
      </c>
      <c r="S3357">
        <v>15</v>
      </c>
      <c r="V3357">
        <v>4</v>
      </c>
      <c r="W3357">
        <f>VLOOKUP(H3357&amp;"_"&amp;M3357+1,'Leaf lengths'!$J$6:$Q$104,VLOOKUP(F3357,'Leaf lengths'!$S$1:$T$6,2,FALSE),FALSE)</f>
        <v>102.33333333333333</v>
      </c>
      <c r="X3357">
        <f t="shared" si="249"/>
        <v>0</v>
      </c>
      <c r="Y3357">
        <f t="shared" si="248"/>
        <v>9</v>
      </c>
      <c r="Z3357">
        <f t="shared" si="247"/>
        <v>24</v>
      </c>
      <c r="AD3357" t="str">
        <f t="shared" si="250"/>
        <v>FLN</v>
      </c>
    </row>
    <row r="3358" spans="1:30" hidden="1" x14ac:dyDescent="0.3">
      <c r="A3358" t="s">
        <v>417</v>
      </c>
      <c r="B3358">
        <f t="shared" si="246"/>
        <v>400022</v>
      </c>
      <c r="C3358">
        <v>22</v>
      </c>
      <c r="D3358">
        <f>VLOOKUP($B3358,TrialDesign!$E$2:$I$1147,5,FALSE)</f>
        <v>8</v>
      </c>
      <c r="E3358" t="str">
        <f>VLOOKUP($B3358,TrialDesign!$E$2:$I$1147,3,FALSE)</f>
        <v>Nil</v>
      </c>
      <c r="F3358" t="str">
        <f>VLOOKUP($B3358,TrialDesign!$E$2:$I$1147,4,FALSE)</f>
        <v>Otane</v>
      </c>
      <c r="G3358" s="1">
        <v>41911</v>
      </c>
      <c r="H3358" s="1" t="str">
        <f>VLOOKUP(B3358,TrialDesign!$E$2:$J$1147,6,FALSE)</f>
        <v>None_8h</v>
      </c>
      <c r="J3358">
        <v>22</v>
      </c>
      <c r="K3358">
        <v>1</v>
      </c>
      <c r="M3358">
        <v>8</v>
      </c>
      <c r="O3358">
        <v>405</v>
      </c>
      <c r="S3358">
        <v>15</v>
      </c>
      <c r="V3358">
        <v>4</v>
      </c>
      <c r="W3358">
        <f>VLOOKUP(H3358&amp;"_"&amp;M3358+1,'Leaf lengths'!$J$6:$Q$104,VLOOKUP(F3358,'Leaf lengths'!$S$1:$T$6,2,FALSE),FALSE)</f>
        <v>102.33333333333333</v>
      </c>
      <c r="X3358">
        <f t="shared" si="249"/>
        <v>0</v>
      </c>
      <c r="Y3358">
        <f t="shared" si="248"/>
        <v>8</v>
      </c>
      <c r="Z3358">
        <f t="shared" si="247"/>
        <v>23</v>
      </c>
      <c r="AD3358" t="str">
        <f t="shared" si="250"/>
        <v>FLN</v>
      </c>
    </row>
    <row r="3359" spans="1:30" hidden="1" x14ac:dyDescent="0.3">
      <c r="A3359" t="s">
        <v>417</v>
      </c>
      <c r="B3359">
        <f t="shared" si="246"/>
        <v>400022</v>
      </c>
      <c r="C3359">
        <v>22</v>
      </c>
      <c r="D3359">
        <f>VLOOKUP($B3359,TrialDesign!$E$2:$I$1147,5,FALSE)</f>
        <v>8</v>
      </c>
      <c r="E3359" t="str">
        <f>VLOOKUP($B3359,TrialDesign!$E$2:$I$1147,3,FALSE)</f>
        <v>Nil</v>
      </c>
      <c r="F3359" t="str">
        <f>VLOOKUP($B3359,TrialDesign!$E$2:$I$1147,4,FALSE)</f>
        <v>Otane</v>
      </c>
      <c r="G3359" s="1">
        <v>41911</v>
      </c>
      <c r="H3359" s="1" t="str">
        <f>VLOOKUP(B3359,TrialDesign!$E$2:$J$1147,6,FALSE)</f>
        <v>None_8h</v>
      </c>
      <c r="K3359">
        <v>2</v>
      </c>
      <c r="M3359">
        <v>8</v>
      </c>
      <c r="O3359">
        <v>360</v>
      </c>
      <c r="S3359">
        <v>14</v>
      </c>
      <c r="V3359">
        <v>4</v>
      </c>
      <c r="W3359">
        <f>VLOOKUP(H3359&amp;"_"&amp;M3359+1,'Leaf lengths'!$J$6:$Q$104,VLOOKUP(F3359,'Leaf lengths'!$S$1:$T$6,2,FALSE),FALSE)</f>
        <v>102.33333333333333</v>
      </c>
      <c r="X3359">
        <f t="shared" si="249"/>
        <v>0</v>
      </c>
      <c r="Y3359">
        <f t="shared" si="248"/>
        <v>8</v>
      </c>
      <c r="Z3359">
        <f t="shared" si="247"/>
        <v>22</v>
      </c>
      <c r="AD3359" t="str">
        <f t="shared" si="250"/>
        <v>FLN</v>
      </c>
    </row>
    <row r="3360" spans="1:30" hidden="1" x14ac:dyDescent="0.3">
      <c r="A3360" t="s">
        <v>417</v>
      </c>
      <c r="B3360">
        <f t="shared" si="246"/>
        <v>400022</v>
      </c>
      <c r="C3360">
        <v>22</v>
      </c>
      <c r="D3360">
        <f>VLOOKUP($B3360,TrialDesign!$E$2:$I$1147,5,FALSE)</f>
        <v>8</v>
      </c>
      <c r="E3360" t="str">
        <f>VLOOKUP($B3360,TrialDesign!$E$2:$I$1147,3,FALSE)</f>
        <v>Nil</v>
      </c>
      <c r="F3360" t="str">
        <f>VLOOKUP($B3360,TrialDesign!$E$2:$I$1147,4,FALSE)</f>
        <v>Otane</v>
      </c>
      <c r="G3360" s="1">
        <v>41911</v>
      </c>
      <c r="H3360" s="1" t="str">
        <f>VLOOKUP(B3360,TrialDesign!$E$2:$J$1147,6,FALSE)</f>
        <v>None_8h</v>
      </c>
      <c r="K3360">
        <v>3</v>
      </c>
      <c r="M3360">
        <v>8</v>
      </c>
      <c r="O3360">
        <v>378</v>
      </c>
      <c r="S3360">
        <v>15</v>
      </c>
      <c r="V3360">
        <v>4</v>
      </c>
      <c r="W3360">
        <f>VLOOKUP(H3360&amp;"_"&amp;M3360+1,'Leaf lengths'!$J$6:$Q$104,VLOOKUP(F3360,'Leaf lengths'!$S$1:$T$6,2,FALSE),FALSE)</f>
        <v>102.33333333333333</v>
      </c>
      <c r="X3360">
        <f t="shared" si="249"/>
        <v>0</v>
      </c>
      <c r="Y3360">
        <f t="shared" si="248"/>
        <v>8</v>
      </c>
      <c r="Z3360">
        <f t="shared" si="247"/>
        <v>23</v>
      </c>
      <c r="AD3360" t="str">
        <f t="shared" si="250"/>
        <v>FLN</v>
      </c>
    </row>
    <row r="3361" spans="1:30" hidden="1" x14ac:dyDescent="0.3">
      <c r="A3361" t="s">
        <v>417</v>
      </c>
      <c r="B3361">
        <f t="shared" si="246"/>
        <v>400022</v>
      </c>
      <c r="C3361">
        <v>22</v>
      </c>
      <c r="D3361">
        <f>VLOOKUP($B3361,TrialDesign!$E$2:$I$1147,5,FALSE)</f>
        <v>8</v>
      </c>
      <c r="E3361" t="str">
        <f>VLOOKUP($B3361,TrialDesign!$E$2:$I$1147,3,FALSE)</f>
        <v>Nil</v>
      </c>
      <c r="F3361" t="str">
        <f>VLOOKUP($B3361,TrialDesign!$E$2:$I$1147,4,FALSE)</f>
        <v>Otane</v>
      </c>
      <c r="G3361" s="1">
        <v>41911</v>
      </c>
      <c r="H3361" s="1" t="str">
        <f>VLOOKUP(B3361,TrialDesign!$E$2:$J$1147,6,FALSE)</f>
        <v>None_8h</v>
      </c>
      <c r="K3361">
        <v>4</v>
      </c>
      <c r="M3361">
        <v>8</v>
      </c>
      <c r="O3361">
        <v>377</v>
      </c>
      <c r="S3361">
        <v>14</v>
      </c>
      <c r="V3361">
        <v>4</v>
      </c>
      <c r="W3361">
        <f>VLOOKUP(H3361&amp;"_"&amp;M3361+1,'Leaf lengths'!$J$6:$Q$104,VLOOKUP(F3361,'Leaf lengths'!$S$1:$T$6,2,FALSE),FALSE)</f>
        <v>102.33333333333333</v>
      </c>
      <c r="X3361">
        <f t="shared" si="249"/>
        <v>0</v>
      </c>
      <c r="Y3361">
        <f t="shared" si="248"/>
        <v>8</v>
      </c>
      <c r="Z3361">
        <f t="shared" si="247"/>
        <v>22</v>
      </c>
      <c r="AD3361" t="str">
        <f t="shared" si="250"/>
        <v>FLN</v>
      </c>
    </row>
    <row r="3362" spans="1:30" hidden="1" x14ac:dyDescent="0.3">
      <c r="A3362" t="s">
        <v>417</v>
      </c>
      <c r="B3362">
        <f t="shared" si="246"/>
        <v>400042</v>
      </c>
      <c r="C3362">
        <v>42</v>
      </c>
      <c r="D3362">
        <f>VLOOKUP($B3362,TrialDesign!$E$2:$I$1147,5,FALSE)</f>
        <v>8</v>
      </c>
      <c r="E3362" t="str">
        <f>VLOOKUP($B3362,TrialDesign!$E$2:$I$1147,3,FALSE)</f>
        <v>Nil</v>
      </c>
      <c r="F3362" t="str">
        <f>VLOOKUP($B3362,TrialDesign!$E$2:$I$1147,4,FALSE)</f>
        <v>Otane</v>
      </c>
      <c r="G3362" s="1">
        <v>41911</v>
      </c>
      <c r="H3362" s="1" t="str">
        <f>VLOOKUP(B3362,TrialDesign!$E$2:$J$1147,6,FALSE)</f>
        <v>None_8h</v>
      </c>
      <c r="J3362">
        <v>42</v>
      </c>
      <c r="K3362">
        <v>1</v>
      </c>
      <c r="M3362">
        <v>8</v>
      </c>
      <c r="O3362">
        <v>375</v>
      </c>
      <c r="S3362">
        <v>15</v>
      </c>
      <c r="V3362">
        <v>3</v>
      </c>
      <c r="W3362">
        <f>VLOOKUP(H3362&amp;"_"&amp;M3362+1,'Leaf lengths'!$J$6:$Q$104,VLOOKUP(F3362,'Leaf lengths'!$S$1:$T$6,2,FALSE),FALSE)</f>
        <v>102.33333333333333</v>
      </c>
      <c r="X3362">
        <f t="shared" si="249"/>
        <v>0</v>
      </c>
      <c r="Y3362">
        <f t="shared" si="248"/>
        <v>8</v>
      </c>
      <c r="Z3362">
        <f t="shared" si="247"/>
        <v>23</v>
      </c>
      <c r="AD3362" t="str">
        <f t="shared" si="250"/>
        <v>FLN</v>
      </c>
    </row>
    <row r="3363" spans="1:30" hidden="1" x14ac:dyDescent="0.3">
      <c r="A3363" t="s">
        <v>417</v>
      </c>
      <c r="B3363">
        <f t="shared" si="246"/>
        <v>400042</v>
      </c>
      <c r="C3363">
        <v>42</v>
      </c>
      <c r="D3363">
        <f>VLOOKUP($B3363,TrialDesign!$E$2:$I$1147,5,FALSE)</f>
        <v>8</v>
      </c>
      <c r="E3363" t="str">
        <f>VLOOKUP($B3363,TrialDesign!$E$2:$I$1147,3,FALSE)</f>
        <v>Nil</v>
      </c>
      <c r="F3363" t="str">
        <f>VLOOKUP($B3363,TrialDesign!$E$2:$I$1147,4,FALSE)</f>
        <v>Otane</v>
      </c>
      <c r="G3363" s="1">
        <v>41911</v>
      </c>
      <c r="H3363" s="1" t="str">
        <f>VLOOKUP(B3363,TrialDesign!$E$2:$J$1147,6,FALSE)</f>
        <v>None_8h</v>
      </c>
      <c r="K3363">
        <v>2</v>
      </c>
      <c r="M3363">
        <v>9</v>
      </c>
      <c r="O3363">
        <v>374</v>
      </c>
      <c r="S3363">
        <v>16</v>
      </c>
      <c r="V3363">
        <v>4</v>
      </c>
      <c r="W3363">
        <f>VLOOKUP(H3363&amp;"_"&amp;M3363+1,'Leaf lengths'!$J$6:$Q$104,VLOOKUP(F3363,'Leaf lengths'!$S$1:$T$6,2,FALSE),FALSE)</f>
        <v>102.33333333333333</v>
      </c>
      <c r="X3363">
        <f t="shared" si="249"/>
        <v>0</v>
      </c>
      <c r="Y3363">
        <f t="shared" si="248"/>
        <v>9</v>
      </c>
      <c r="Z3363">
        <f t="shared" si="247"/>
        <v>25</v>
      </c>
      <c r="AD3363" t="str">
        <f t="shared" si="250"/>
        <v>FLN</v>
      </c>
    </row>
    <row r="3364" spans="1:30" hidden="1" x14ac:dyDescent="0.3">
      <c r="A3364" t="s">
        <v>417</v>
      </c>
      <c r="B3364">
        <f t="shared" si="246"/>
        <v>400042</v>
      </c>
      <c r="C3364">
        <v>42</v>
      </c>
      <c r="D3364">
        <f>VLOOKUP($B3364,TrialDesign!$E$2:$I$1147,5,FALSE)</f>
        <v>8</v>
      </c>
      <c r="E3364" t="str">
        <f>VLOOKUP($B3364,TrialDesign!$E$2:$I$1147,3,FALSE)</f>
        <v>Nil</v>
      </c>
      <c r="F3364" t="str">
        <f>VLOOKUP($B3364,TrialDesign!$E$2:$I$1147,4,FALSE)</f>
        <v>Otane</v>
      </c>
      <c r="G3364" s="1">
        <v>41911</v>
      </c>
      <c r="H3364" s="1" t="str">
        <f>VLOOKUP(B3364,TrialDesign!$E$2:$J$1147,6,FALSE)</f>
        <v>None_8h</v>
      </c>
      <c r="K3364">
        <v>3</v>
      </c>
      <c r="M3364">
        <v>9</v>
      </c>
      <c r="O3364">
        <v>432</v>
      </c>
      <c r="S3364">
        <v>16</v>
      </c>
      <c r="V3364">
        <v>4</v>
      </c>
      <c r="W3364">
        <f>VLOOKUP(H3364&amp;"_"&amp;M3364+1,'Leaf lengths'!$J$6:$Q$104,VLOOKUP(F3364,'Leaf lengths'!$S$1:$T$6,2,FALSE),FALSE)</f>
        <v>102.33333333333333</v>
      </c>
      <c r="X3364">
        <f t="shared" si="249"/>
        <v>0</v>
      </c>
      <c r="Y3364">
        <f t="shared" si="248"/>
        <v>9</v>
      </c>
      <c r="Z3364">
        <f t="shared" si="247"/>
        <v>25</v>
      </c>
      <c r="AD3364" t="str">
        <f t="shared" si="250"/>
        <v>FLN</v>
      </c>
    </row>
    <row r="3365" spans="1:30" hidden="1" x14ac:dyDescent="0.3">
      <c r="A3365" t="s">
        <v>417</v>
      </c>
      <c r="B3365">
        <f t="shared" si="246"/>
        <v>400042</v>
      </c>
      <c r="C3365">
        <v>42</v>
      </c>
      <c r="D3365">
        <f>VLOOKUP($B3365,TrialDesign!$E$2:$I$1147,5,FALSE)</f>
        <v>8</v>
      </c>
      <c r="E3365" t="str">
        <f>VLOOKUP($B3365,TrialDesign!$E$2:$I$1147,3,FALSE)</f>
        <v>Nil</v>
      </c>
      <c r="F3365" t="str">
        <f>VLOOKUP($B3365,TrialDesign!$E$2:$I$1147,4,FALSE)</f>
        <v>Otane</v>
      </c>
      <c r="G3365" s="1">
        <v>41911</v>
      </c>
      <c r="H3365" s="1" t="str">
        <f>VLOOKUP(B3365,TrialDesign!$E$2:$J$1147,6,FALSE)</f>
        <v>None_8h</v>
      </c>
      <c r="K3365">
        <v>4</v>
      </c>
      <c r="M3365">
        <v>8</v>
      </c>
      <c r="O3365">
        <v>362</v>
      </c>
      <c r="S3365">
        <v>12</v>
      </c>
      <c r="V3365">
        <v>4</v>
      </c>
      <c r="W3365">
        <f>VLOOKUP(H3365&amp;"_"&amp;M3365+1,'Leaf lengths'!$J$6:$Q$104,VLOOKUP(F3365,'Leaf lengths'!$S$1:$T$6,2,FALSE),FALSE)</f>
        <v>102.33333333333333</v>
      </c>
      <c r="X3365">
        <f t="shared" si="249"/>
        <v>0</v>
      </c>
      <c r="Y3365">
        <f t="shared" si="248"/>
        <v>8</v>
      </c>
      <c r="Z3365">
        <f t="shared" si="247"/>
        <v>20</v>
      </c>
      <c r="AD3365" t="str">
        <f t="shared" si="250"/>
        <v>FLN</v>
      </c>
    </row>
    <row r="3366" spans="1:30" hidden="1" x14ac:dyDescent="0.3">
      <c r="A3366" t="s">
        <v>417</v>
      </c>
      <c r="B3366">
        <f t="shared" si="246"/>
        <v>400004</v>
      </c>
      <c r="C3366">
        <v>4</v>
      </c>
      <c r="D3366">
        <f>VLOOKUP($B3366,TrialDesign!$E$2:$I$1147,5,FALSE)</f>
        <v>8</v>
      </c>
      <c r="E3366" t="str">
        <f>VLOOKUP($B3366,TrialDesign!$E$2:$I$1147,3,FALSE)</f>
        <v>Nil</v>
      </c>
      <c r="F3366" t="str">
        <f>VLOOKUP($B3366,TrialDesign!$E$2:$I$1147,4,FALSE)</f>
        <v>Otane</v>
      </c>
      <c r="G3366" s="1">
        <v>41918</v>
      </c>
      <c r="H3366" s="1" t="str">
        <f>VLOOKUP(B3366,TrialDesign!$E$2:$J$1147,6,FALSE)</f>
        <v>None_8h</v>
      </c>
      <c r="J3366">
        <v>4</v>
      </c>
      <c r="K3366">
        <v>1</v>
      </c>
      <c r="M3366">
        <v>9</v>
      </c>
      <c r="O3366">
        <v>430</v>
      </c>
      <c r="S3366">
        <v>16</v>
      </c>
      <c r="V3366">
        <v>4</v>
      </c>
      <c r="W3366">
        <f>VLOOKUP(H3366&amp;"_"&amp;M3366+1,'Leaf lengths'!$J$6:$Q$104,VLOOKUP(F3366,'Leaf lengths'!$S$1:$T$6,2,FALSE),FALSE)</f>
        <v>102.33333333333333</v>
      </c>
      <c r="X3366">
        <f t="shared" si="249"/>
        <v>0</v>
      </c>
      <c r="Y3366">
        <f t="shared" si="248"/>
        <v>9</v>
      </c>
      <c r="Z3366">
        <f t="shared" si="247"/>
        <v>25</v>
      </c>
      <c r="AD3366" t="str">
        <f t="shared" si="250"/>
        <v>FLN</v>
      </c>
    </row>
    <row r="3367" spans="1:30" hidden="1" x14ac:dyDescent="0.3">
      <c r="A3367" t="s">
        <v>417</v>
      </c>
      <c r="B3367">
        <f t="shared" si="246"/>
        <v>400004</v>
      </c>
      <c r="C3367">
        <v>4</v>
      </c>
      <c r="D3367">
        <f>VLOOKUP($B3367,TrialDesign!$E$2:$I$1147,5,FALSE)</f>
        <v>8</v>
      </c>
      <c r="E3367" t="str">
        <f>VLOOKUP($B3367,TrialDesign!$E$2:$I$1147,3,FALSE)</f>
        <v>Nil</v>
      </c>
      <c r="F3367" t="str">
        <f>VLOOKUP($B3367,TrialDesign!$E$2:$I$1147,4,FALSE)</f>
        <v>Otane</v>
      </c>
      <c r="G3367" s="1">
        <v>41918</v>
      </c>
      <c r="H3367" s="1" t="str">
        <f>VLOOKUP(B3367,TrialDesign!$E$2:$J$1147,6,FALSE)</f>
        <v>None_8h</v>
      </c>
      <c r="K3367">
        <v>2</v>
      </c>
      <c r="M3367">
        <v>8</v>
      </c>
      <c r="O3367">
        <v>380</v>
      </c>
      <c r="S3367">
        <v>16</v>
      </c>
      <c r="V3367">
        <v>3</v>
      </c>
      <c r="W3367">
        <f>VLOOKUP(H3367&amp;"_"&amp;M3367+1,'Leaf lengths'!$J$6:$Q$104,VLOOKUP(F3367,'Leaf lengths'!$S$1:$T$6,2,FALSE),FALSE)</f>
        <v>102.33333333333333</v>
      </c>
      <c r="X3367">
        <f t="shared" si="249"/>
        <v>0</v>
      </c>
      <c r="Y3367">
        <f t="shared" si="248"/>
        <v>8</v>
      </c>
      <c r="Z3367">
        <f t="shared" si="247"/>
        <v>24</v>
      </c>
      <c r="AD3367" t="str">
        <f t="shared" si="250"/>
        <v>FLN</v>
      </c>
    </row>
    <row r="3368" spans="1:30" hidden="1" x14ac:dyDescent="0.3">
      <c r="A3368" t="s">
        <v>417</v>
      </c>
      <c r="B3368">
        <f t="shared" si="246"/>
        <v>400004</v>
      </c>
      <c r="C3368">
        <v>4</v>
      </c>
      <c r="D3368">
        <f>VLOOKUP($B3368,TrialDesign!$E$2:$I$1147,5,FALSE)</f>
        <v>8</v>
      </c>
      <c r="E3368" t="str">
        <f>VLOOKUP($B3368,TrialDesign!$E$2:$I$1147,3,FALSE)</f>
        <v>Nil</v>
      </c>
      <c r="F3368" t="str">
        <f>VLOOKUP($B3368,TrialDesign!$E$2:$I$1147,4,FALSE)</f>
        <v>Otane</v>
      </c>
      <c r="G3368" s="1">
        <v>41918</v>
      </c>
      <c r="H3368" s="1" t="str">
        <f>VLOOKUP(B3368,TrialDesign!$E$2:$J$1147,6,FALSE)</f>
        <v>None_8h</v>
      </c>
      <c r="K3368">
        <v>3</v>
      </c>
      <c r="M3368">
        <v>9</v>
      </c>
      <c r="O3368">
        <v>435</v>
      </c>
      <c r="S3368">
        <v>15</v>
      </c>
      <c r="V3368">
        <v>4</v>
      </c>
      <c r="W3368">
        <f>VLOOKUP(H3368&amp;"_"&amp;M3368+1,'Leaf lengths'!$J$6:$Q$104,VLOOKUP(F3368,'Leaf lengths'!$S$1:$T$6,2,FALSE),FALSE)</f>
        <v>102.33333333333333</v>
      </c>
      <c r="X3368">
        <f t="shared" si="249"/>
        <v>0</v>
      </c>
      <c r="Y3368">
        <f t="shared" si="248"/>
        <v>9</v>
      </c>
      <c r="Z3368">
        <f t="shared" si="247"/>
        <v>24</v>
      </c>
      <c r="AD3368" t="str">
        <f t="shared" si="250"/>
        <v>FLN</v>
      </c>
    </row>
    <row r="3369" spans="1:30" hidden="1" x14ac:dyDescent="0.3">
      <c r="A3369" t="s">
        <v>417</v>
      </c>
      <c r="B3369">
        <f t="shared" si="246"/>
        <v>400004</v>
      </c>
      <c r="C3369">
        <v>4</v>
      </c>
      <c r="D3369">
        <f>VLOOKUP($B3369,TrialDesign!$E$2:$I$1147,5,FALSE)</f>
        <v>8</v>
      </c>
      <c r="E3369" t="str">
        <f>VLOOKUP($B3369,TrialDesign!$E$2:$I$1147,3,FALSE)</f>
        <v>Nil</v>
      </c>
      <c r="F3369" t="str">
        <f>VLOOKUP($B3369,TrialDesign!$E$2:$I$1147,4,FALSE)</f>
        <v>Otane</v>
      </c>
      <c r="G3369" s="1">
        <v>41918</v>
      </c>
      <c r="H3369" s="1" t="str">
        <f>VLOOKUP(B3369,TrialDesign!$E$2:$J$1147,6,FALSE)</f>
        <v>None_8h</v>
      </c>
      <c r="K3369">
        <v>4</v>
      </c>
      <c r="M3369">
        <v>8</v>
      </c>
      <c r="O3369">
        <v>361</v>
      </c>
      <c r="S3369">
        <v>15</v>
      </c>
      <c r="V3369">
        <v>3</v>
      </c>
      <c r="W3369">
        <f>VLOOKUP(H3369&amp;"_"&amp;M3369+1,'Leaf lengths'!$J$6:$Q$104,VLOOKUP(F3369,'Leaf lengths'!$S$1:$T$6,2,FALSE),FALSE)</f>
        <v>102.33333333333333</v>
      </c>
      <c r="X3369">
        <f t="shared" si="249"/>
        <v>0</v>
      </c>
      <c r="Y3369">
        <f t="shared" si="248"/>
        <v>8</v>
      </c>
      <c r="Z3369">
        <f t="shared" si="247"/>
        <v>23</v>
      </c>
      <c r="AD3369" t="str">
        <f t="shared" si="250"/>
        <v>FLN</v>
      </c>
    </row>
    <row r="3370" spans="1:30" hidden="1" x14ac:dyDescent="0.3">
      <c r="A3370" t="s">
        <v>417</v>
      </c>
      <c r="B3370">
        <f t="shared" si="246"/>
        <v>400020</v>
      </c>
      <c r="C3370">
        <v>20</v>
      </c>
      <c r="D3370">
        <f>VLOOKUP($B3370,TrialDesign!$E$2:$I$1147,5,FALSE)</f>
        <v>8</v>
      </c>
      <c r="E3370" t="str">
        <f>VLOOKUP($B3370,TrialDesign!$E$2:$I$1147,3,FALSE)</f>
        <v>Nil</v>
      </c>
      <c r="F3370" t="str">
        <f>VLOOKUP($B3370,TrialDesign!$E$2:$I$1147,4,FALSE)</f>
        <v>Otane</v>
      </c>
      <c r="G3370" s="1">
        <v>41918</v>
      </c>
      <c r="H3370" s="1" t="str">
        <f>VLOOKUP(B3370,TrialDesign!$E$2:$J$1147,6,FALSE)</f>
        <v>None_8h</v>
      </c>
      <c r="J3370">
        <v>20</v>
      </c>
      <c r="K3370">
        <v>1</v>
      </c>
      <c r="M3370">
        <v>8</v>
      </c>
      <c r="O3370">
        <v>370</v>
      </c>
      <c r="S3370">
        <v>16</v>
      </c>
      <c r="V3370">
        <v>3</v>
      </c>
      <c r="W3370">
        <f>VLOOKUP(H3370&amp;"_"&amp;M3370+1,'Leaf lengths'!$J$6:$Q$104,VLOOKUP(F3370,'Leaf lengths'!$S$1:$T$6,2,FALSE),FALSE)</f>
        <v>102.33333333333333</v>
      </c>
      <c r="X3370">
        <f t="shared" si="249"/>
        <v>0</v>
      </c>
      <c r="Y3370">
        <f t="shared" si="248"/>
        <v>8</v>
      </c>
      <c r="Z3370">
        <f t="shared" si="247"/>
        <v>24</v>
      </c>
      <c r="AD3370" t="str">
        <f t="shared" si="250"/>
        <v>FLN</v>
      </c>
    </row>
    <row r="3371" spans="1:30" hidden="1" x14ac:dyDescent="0.3">
      <c r="A3371" t="s">
        <v>417</v>
      </c>
      <c r="B3371">
        <f t="shared" si="246"/>
        <v>400020</v>
      </c>
      <c r="C3371">
        <v>20</v>
      </c>
      <c r="D3371">
        <f>VLOOKUP($B3371,TrialDesign!$E$2:$I$1147,5,FALSE)</f>
        <v>8</v>
      </c>
      <c r="E3371" t="str">
        <f>VLOOKUP($B3371,TrialDesign!$E$2:$I$1147,3,FALSE)</f>
        <v>Nil</v>
      </c>
      <c r="F3371" t="str">
        <f>VLOOKUP($B3371,TrialDesign!$E$2:$I$1147,4,FALSE)</f>
        <v>Otane</v>
      </c>
      <c r="G3371" s="1">
        <v>41918</v>
      </c>
      <c r="H3371" s="1" t="str">
        <f>VLOOKUP(B3371,TrialDesign!$E$2:$J$1147,6,FALSE)</f>
        <v>None_8h</v>
      </c>
      <c r="K3371">
        <v>2</v>
      </c>
      <c r="M3371">
        <v>9</v>
      </c>
      <c r="O3371">
        <v>390</v>
      </c>
      <c r="S3371">
        <v>17</v>
      </c>
      <c r="V3371">
        <v>4</v>
      </c>
      <c r="W3371">
        <f>VLOOKUP(H3371&amp;"_"&amp;M3371+1,'Leaf lengths'!$J$6:$Q$104,VLOOKUP(F3371,'Leaf lengths'!$S$1:$T$6,2,FALSE),FALSE)</f>
        <v>102.33333333333333</v>
      </c>
      <c r="X3371">
        <f t="shared" si="249"/>
        <v>0</v>
      </c>
      <c r="Y3371">
        <f t="shared" si="248"/>
        <v>9</v>
      </c>
      <c r="Z3371">
        <f t="shared" si="247"/>
        <v>26</v>
      </c>
      <c r="AD3371" t="str">
        <f t="shared" si="250"/>
        <v>FLN</v>
      </c>
    </row>
    <row r="3372" spans="1:30" hidden="1" x14ac:dyDescent="0.3">
      <c r="A3372" t="s">
        <v>417</v>
      </c>
      <c r="B3372">
        <f t="shared" si="246"/>
        <v>400020</v>
      </c>
      <c r="C3372">
        <v>20</v>
      </c>
      <c r="D3372">
        <f>VLOOKUP($B3372,TrialDesign!$E$2:$I$1147,5,FALSE)</f>
        <v>8</v>
      </c>
      <c r="E3372" t="str">
        <f>VLOOKUP($B3372,TrialDesign!$E$2:$I$1147,3,FALSE)</f>
        <v>Nil</v>
      </c>
      <c r="F3372" t="str">
        <f>VLOOKUP($B3372,TrialDesign!$E$2:$I$1147,4,FALSE)</f>
        <v>Otane</v>
      </c>
      <c r="G3372" s="1">
        <v>41918</v>
      </c>
      <c r="H3372" s="1" t="str">
        <f>VLOOKUP(B3372,TrialDesign!$E$2:$J$1147,6,FALSE)</f>
        <v>None_8h</v>
      </c>
      <c r="K3372">
        <v>3</v>
      </c>
      <c r="M3372">
        <v>10</v>
      </c>
      <c r="O3372">
        <v>350</v>
      </c>
      <c r="S3372">
        <v>13</v>
      </c>
      <c r="V3372">
        <v>4</v>
      </c>
      <c r="W3372">
        <f>VLOOKUP(H3372&amp;"_"&amp;M3372+1,'Leaf lengths'!$J$6:$Q$104,VLOOKUP(F3372,'Leaf lengths'!$S$1:$T$6,2,FALSE),FALSE)</f>
        <v>102.33333333333333</v>
      </c>
      <c r="X3372">
        <f t="shared" si="249"/>
        <v>0</v>
      </c>
      <c r="Y3372">
        <f t="shared" si="248"/>
        <v>10</v>
      </c>
      <c r="Z3372">
        <f t="shared" si="247"/>
        <v>23</v>
      </c>
      <c r="AD3372" t="str">
        <f t="shared" si="250"/>
        <v>FLN</v>
      </c>
    </row>
    <row r="3373" spans="1:30" hidden="1" x14ac:dyDescent="0.3">
      <c r="A3373" t="s">
        <v>417</v>
      </c>
      <c r="B3373">
        <f t="shared" si="246"/>
        <v>400020</v>
      </c>
      <c r="C3373">
        <v>20</v>
      </c>
      <c r="D3373">
        <f>VLOOKUP($B3373,TrialDesign!$E$2:$I$1147,5,FALSE)</f>
        <v>8</v>
      </c>
      <c r="E3373" t="str">
        <f>VLOOKUP($B3373,TrialDesign!$E$2:$I$1147,3,FALSE)</f>
        <v>Nil</v>
      </c>
      <c r="F3373" t="str">
        <f>VLOOKUP($B3373,TrialDesign!$E$2:$I$1147,4,FALSE)</f>
        <v>Otane</v>
      </c>
      <c r="G3373" s="1">
        <v>41918</v>
      </c>
      <c r="H3373" s="1" t="str">
        <f>VLOOKUP(B3373,TrialDesign!$E$2:$J$1147,6,FALSE)</f>
        <v>None_8h</v>
      </c>
      <c r="K3373">
        <v>4</v>
      </c>
      <c r="M3373">
        <v>9</v>
      </c>
      <c r="O3373">
        <v>400</v>
      </c>
      <c r="S3373">
        <v>14</v>
      </c>
      <c r="V3373">
        <v>4</v>
      </c>
      <c r="W3373">
        <f>VLOOKUP(H3373&amp;"_"&amp;M3373+1,'Leaf lengths'!$J$6:$Q$104,VLOOKUP(F3373,'Leaf lengths'!$S$1:$T$6,2,FALSE),FALSE)</f>
        <v>102.33333333333333</v>
      </c>
      <c r="X3373">
        <f t="shared" si="249"/>
        <v>0</v>
      </c>
      <c r="Y3373">
        <f t="shared" si="248"/>
        <v>9</v>
      </c>
      <c r="Z3373">
        <f t="shared" si="247"/>
        <v>23</v>
      </c>
      <c r="AD3373" t="str">
        <f t="shared" si="250"/>
        <v>FLN</v>
      </c>
    </row>
    <row r="3374" spans="1:30" hidden="1" x14ac:dyDescent="0.3">
      <c r="A3374" t="s">
        <v>417</v>
      </c>
      <c r="B3374">
        <f t="shared" si="246"/>
        <v>400034</v>
      </c>
      <c r="C3374">
        <v>34</v>
      </c>
      <c r="D3374">
        <f>VLOOKUP($B3374,TrialDesign!$E$2:$I$1147,5,FALSE)</f>
        <v>8</v>
      </c>
      <c r="E3374" t="str">
        <f>VLOOKUP($B3374,TrialDesign!$E$2:$I$1147,3,FALSE)</f>
        <v>Nil</v>
      </c>
      <c r="F3374" t="str">
        <f>VLOOKUP($B3374,TrialDesign!$E$2:$I$1147,4,FALSE)</f>
        <v>Otane</v>
      </c>
      <c r="G3374" s="1">
        <v>41918</v>
      </c>
      <c r="H3374" s="1" t="str">
        <f>VLOOKUP(B3374,TrialDesign!$E$2:$J$1147,6,FALSE)</f>
        <v>None_8h</v>
      </c>
      <c r="J3374">
        <v>34</v>
      </c>
      <c r="K3374">
        <v>1</v>
      </c>
      <c r="M3374">
        <v>9</v>
      </c>
      <c r="O3374">
        <v>410</v>
      </c>
      <c r="S3374">
        <v>16</v>
      </c>
      <c r="V3374">
        <v>4</v>
      </c>
      <c r="W3374">
        <f>VLOOKUP(H3374&amp;"_"&amp;M3374+1,'Leaf lengths'!$J$6:$Q$104,VLOOKUP(F3374,'Leaf lengths'!$S$1:$T$6,2,FALSE),FALSE)</f>
        <v>102.33333333333333</v>
      </c>
      <c r="X3374">
        <f t="shared" si="249"/>
        <v>0</v>
      </c>
      <c r="Y3374">
        <f t="shared" si="248"/>
        <v>9</v>
      </c>
      <c r="Z3374">
        <f t="shared" si="247"/>
        <v>25</v>
      </c>
      <c r="AD3374" t="str">
        <f t="shared" si="250"/>
        <v>FLN</v>
      </c>
    </row>
    <row r="3375" spans="1:30" hidden="1" x14ac:dyDescent="0.3">
      <c r="A3375" t="s">
        <v>417</v>
      </c>
      <c r="B3375">
        <f t="shared" si="246"/>
        <v>400034</v>
      </c>
      <c r="C3375">
        <v>34</v>
      </c>
      <c r="D3375">
        <f>VLOOKUP($B3375,TrialDesign!$E$2:$I$1147,5,FALSE)</f>
        <v>8</v>
      </c>
      <c r="E3375" t="str">
        <f>VLOOKUP($B3375,TrialDesign!$E$2:$I$1147,3,FALSE)</f>
        <v>Nil</v>
      </c>
      <c r="F3375" t="str">
        <f>VLOOKUP($B3375,TrialDesign!$E$2:$I$1147,4,FALSE)</f>
        <v>Otane</v>
      </c>
      <c r="G3375" s="1">
        <v>41918</v>
      </c>
      <c r="H3375" s="1" t="str">
        <f>VLOOKUP(B3375,TrialDesign!$E$2:$J$1147,6,FALSE)</f>
        <v>None_8h</v>
      </c>
      <c r="K3375">
        <v>2</v>
      </c>
      <c r="M3375">
        <v>8</v>
      </c>
      <c r="O3375">
        <v>345</v>
      </c>
      <c r="S3375">
        <v>17</v>
      </c>
      <c r="V3375">
        <v>3</v>
      </c>
      <c r="W3375">
        <f>VLOOKUP(H3375&amp;"_"&amp;M3375+1,'Leaf lengths'!$J$6:$Q$104,VLOOKUP(F3375,'Leaf lengths'!$S$1:$T$6,2,FALSE),FALSE)</f>
        <v>102.33333333333333</v>
      </c>
      <c r="X3375">
        <f t="shared" si="249"/>
        <v>0</v>
      </c>
      <c r="Y3375">
        <f t="shared" si="248"/>
        <v>8</v>
      </c>
      <c r="Z3375">
        <f t="shared" si="247"/>
        <v>25</v>
      </c>
      <c r="AD3375" t="str">
        <f t="shared" si="250"/>
        <v>FLN</v>
      </c>
    </row>
    <row r="3376" spans="1:30" hidden="1" x14ac:dyDescent="0.3">
      <c r="A3376" t="s">
        <v>417</v>
      </c>
      <c r="B3376">
        <f t="shared" si="246"/>
        <v>400034</v>
      </c>
      <c r="C3376">
        <v>34</v>
      </c>
      <c r="D3376">
        <f>VLOOKUP($B3376,TrialDesign!$E$2:$I$1147,5,FALSE)</f>
        <v>8</v>
      </c>
      <c r="E3376" t="str">
        <f>VLOOKUP($B3376,TrialDesign!$E$2:$I$1147,3,FALSE)</f>
        <v>Nil</v>
      </c>
      <c r="F3376" t="str">
        <f>VLOOKUP($B3376,TrialDesign!$E$2:$I$1147,4,FALSE)</f>
        <v>Otane</v>
      </c>
      <c r="G3376" s="1">
        <v>41918</v>
      </c>
      <c r="H3376" s="1" t="str">
        <f>VLOOKUP(B3376,TrialDesign!$E$2:$J$1147,6,FALSE)</f>
        <v>None_8h</v>
      </c>
      <c r="K3376">
        <v>3</v>
      </c>
      <c r="M3376">
        <v>8</v>
      </c>
      <c r="O3376">
        <v>344</v>
      </c>
      <c r="S3376">
        <v>17</v>
      </c>
      <c r="V3376">
        <v>3</v>
      </c>
      <c r="W3376">
        <f>VLOOKUP(H3376&amp;"_"&amp;M3376+1,'Leaf lengths'!$J$6:$Q$104,VLOOKUP(F3376,'Leaf lengths'!$S$1:$T$6,2,FALSE),FALSE)</f>
        <v>102.33333333333333</v>
      </c>
      <c r="X3376">
        <f t="shared" si="249"/>
        <v>0</v>
      </c>
      <c r="Y3376">
        <f t="shared" si="248"/>
        <v>8</v>
      </c>
      <c r="Z3376">
        <f t="shared" si="247"/>
        <v>25</v>
      </c>
      <c r="AD3376" t="str">
        <f t="shared" si="250"/>
        <v>FLN</v>
      </c>
    </row>
    <row r="3377" spans="1:30" hidden="1" x14ac:dyDescent="0.3">
      <c r="A3377" t="s">
        <v>417</v>
      </c>
      <c r="B3377">
        <f t="shared" si="246"/>
        <v>400034</v>
      </c>
      <c r="C3377">
        <v>34</v>
      </c>
      <c r="D3377">
        <f>VLOOKUP($B3377,TrialDesign!$E$2:$I$1147,5,FALSE)</f>
        <v>8</v>
      </c>
      <c r="E3377" t="str">
        <f>VLOOKUP($B3377,TrialDesign!$E$2:$I$1147,3,FALSE)</f>
        <v>Nil</v>
      </c>
      <c r="F3377" t="str">
        <f>VLOOKUP($B3377,TrialDesign!$E$2:$I$1147,4,FALSE)</f>
        <v>Otane</v>
      </c>
      <c r="G3377" s="1">
        <v>41918</v>
      </c>
      <c r="H3377" s="1" t="str">
        <f>VLOOKUP(B3377,TrialDesign!$E$2:$J$1147,6,FALSE)</f>
        <v>None_8h</v>
      </c>
      <c r="K3377">
        <v>4</v>
      </c>
      <c r="M3377">
        <v>9</v>
      </c>
      <c r="O3377">
        <v>385</v>
      </c>
      <c r="S3377">
        <v>16</v>
      </c>
      <c r="V3377">
        <v>4</v>
      </c>
      <c r="W3377">
        <f>VLOOKUP(H3377&amp;"_"&amp;M3377+1,'Leaf lengths'!$J$6:$Q$104,VLOOKUP(F3377,'Leaf lengths'!$S$1:$T$6,2,FALSE),FALSE)</f>
        <v>102.33333333333333</v>
      </c>
      <c r="X3377">
        <f t="shared" si="249"/>
        <v>0</v>
      </c>
      <c r="Y3377">
        <f t="shared" si="248"/>
        <v>9</v>
      </c>
      <c r="Z3377">
        <f t="shared" si="247"/>
        <v>25</v>
      </c>
      <c r="AD3377" t="str">
        <f t="shared" si="250"/>
        <v>FLN</v>
      </c>
    </row>
    <row r="3378" spans="1:30" hidden="1" x14ac:dyDescent="0.3">
      <c r="A3378" t="s">
        <v>417</v>
      </c>
      <c r="B3378">
        <f t="shared" si="246"/>
        <v>400006</v>
      </c>
      <c r="C3378">
        <v>6</v>
      </c>
      <c r="D3378">
        <f>VLOOKUP($B3378,TrialDesign!$E$2:$I$1147,5,FALSE)</f>
        <v>8</v>
      </c>
      <c r="E3378" t="str">
        <f>VLOOKUP($B3378,TrialDesign!$E$2:$I$1147,3,FALSE)</f>
        <v>Nil</v>
      </c>
      <c r="F3378" t="str">
        <f>VLOOKUP($B3378,TrialDesign!$E$2:$I$1147,4,FALSE)</f>
        <v>Otane</v>
      </c>
      <c r="G3378" s="1">
        <v>41926</v>
      </c>
      <c r="H3378" s="1" t="str">
        <f>VLOOKUP(B3378,TrialDesign!$E$2:$J$1147,6,FALSE)</f>
        <v>None_8h</v>
      </c>
      <c r="J3378">
        <v>6</v>
      </c>
      <c r="K3378">
        <v>1</v>
      </c>
      <c r="M3378">
        <v>9</v>
      </c>
      <c r="O3378">
        <v>430</v>
      </c>
      <c r="S3378">
        <v>14</v>
      </c>
      <c r="V3378">
        <v>4</v>
      </c>
      <c r="W3378">
        <f>VLOOKUP(H3378&amp;"_"&amp;M3378+1,'Leaf lengths'!$J$6:$Q$104,VLOOKUP(F3378,'Leaf lengths'!$S$1:$T$6,2,FALSE),FALSE)</f>
        <v>102.33333333333333</v>
      </c>
      <c r="X3378">
        <f t="shared" si="249"/>
        <v>0</v>
      </c>
      <c r="Y3378">
        <f t="shared" si="248"/>
        <v>9</v>
      </c>
      <c r="Z3378">
        <f t="shared" si="247"/>
        <v>23</v>
      </c>
      <c r="AD3378" t="str">
        <f t="shared" si="250"/>
        <v>FLN</v>
      </c>
    </row>
    <row r="3379" spans="1:30" hidden="1" x14ac:dyDescent="0.3">
      <c r="A3379" t="s">
        <v>417</v>
      </c>
      <c r="B3379">
        <f t="shared" si="246"/>
        <v>400006</v>
      </c>
      <c r="C3379">
        <v>6</v>
      </c>
      <c r="D3379">
        <f>VLOOKUP($B3379,TrialDesign!$E$2:$I$1147,5,FALSE)</f>
        <v>8</v>
      </c>
      <c r="E3379" t="str">
        <f>VLOOKUP($B3379,TrialDesign!$E$2:$I$1147,3,FALSE)</f>
        <v>Nil</v>
      </c>
      <c r="F3379" t="str">
        <f>VLOOKUP($B3379,TrialDesign!$E$2:$I$1147,4,FALSE)</f>
        <v>Otane</v>
      </c>
      <c r="G3379" s="1">
        <v>41926</v>
      </c>
      <c r="H3379" s="1" t="str">
        <f>VLOOKUP(B3379,TrialDesign!$E$2:$J$1147,6,FALSE)</f>
        <v>None_8h</v>
      </c>
      <c r="K3379">
        <v>2</v>
      </c>
      <c r="M3379">
        <v>9</v>
      </c>
      <c r="O3379">
        <v>370</v>
      </c>
      <c r="S3379">
        <v>14</v>
      </c>
      <c r="V3379">
        <v>3</v>
      </c>
      <c r="W3379">
        <f>VLOOKUP(H3379&amp;"_"&amp;M3379+1,'Leaf lengths'!$J$6:$Q$104,VLOOKUP(F3379,'Leaf lengths'!$S$1:$T$6,2,FALSE),FALSE)</f>
        <v>102.33333333333333</v>
      </c>
      <c r="X3379">
        <f t="shared" si="249"/>
        <v>0</v>
      </c>
      <c r="Y3379">
        <f t="shared" si="248"/>
        <v>9</v>
      </c>
      <c r="Z3379">
        <f t="shared" si="247"/>
        <v>23</v>
      </c>
      <c r="AD3379" t="str">
        <f t="shared" si="250"/>
        <v>FLN</v>
      </c>
    </row>
    <row r="3380" spans="1:30" hidden="1" x14ac:dyDescent="0.3">
      <c r="A3380" t="s">
        <v>417</v>
      </c>
      <c r="B3380">
        <f t="shared" si="246"/>
        <v>400006</v>
      </c>
      <c r="C3380">
        <v>6</v>
      </c>
      <c r="D3380">
        <f>VLOOKUP($B3380,TrialDesign!$E$2:$I$1147,5,FALSE)</f>
        <v>8</v>
      </c>
      <c r="E3380" t="str">
        <f>VLOOKUP($B3380,TrialDesign!$E$2:$I$1147,3,FALSE)</f>
        <v>Nil</v>
      </c>
      <c r="F3380" t="str">
        <f>VLOOKUP($B3380,TrialDesign!$E$2:$I$1147,4,FALSE)</f>
        <v>Otane</v>
      </c>
      <c r="G3380" s="1">
        <v>41926</v>
      </c>
      <c r="H3380" s="1" t="str">
        <f>VLOOKUP(B3380,TrialDesign!$E$2:$J$1147,6,FALSE)</f>
        <v>None_8h</v>
      </c>
      <c r="K3380">
        <v>3</v>
      </c>
      <c r="M3380">
        <v>9</v>
      </c>
      <c r="O3380">
        <v>440</v>
      </c>
      <c r="S3380">
        <v>14</v>
      </c>
      <c r="V3380">
        <v>4</v>
      </c>
      <c r="W3380">
        <f>VLOOKUP(H3380&amp;"_"&amp;M3380+1,'Leaf lengths'!$J$6:$Q$104,VLOOKUP(F3380,'Leaf lengths'!$S$1:$T$6,2,FALSE),FALSE)</f>
        <v>102.33333333333333</v>
      </c>
      <c r="X3380">
        <f t="shared" si="249"/>
        <v>0</v>
      </c>
      <c r="Y3380">
        <f t="shared" si="248"/>
        <v>9</v>
      </c>
      <c r="Z3380">
        <f t="shared" si="247"/>
        <v>23</v>
      </c>
      <c r="AD3380" t="str">
        <f t="shared" si="250"/>
        <v>FLN</v>
      </c>
    </row>
    <row r="3381" spans="1:30" hidden="1" x14ac:dyDescent="0.3">
      <c r="A3381" t="s">
        <v>417</v>
      </c>
      <c r="B3381">
        <f t="shared" si="246"/>
        <v>400006</v>
      </c>
      <c r="C3381">
        <v>6</v>
      </c>
      <c r="D3381">
        <f>VLOOKUP($B3381,TrialDesign!$E$2:$I$1147,5,FALSE)</f>
        <v>8</v>
      </c>
      <c r="E3381" t="str">
        <f>VLOOKUP($B3381,TrialDesign!$E$2:$I$1147,3,FALSE)</f>
        <v>Nil</v>
      </c>
      <c r="F3381" t="str">
        <f>VLOOKUP($B3381,TrialDesign!$E$2:$I$1147,4,FALSE)</f>
        <v>Otane</v>
      </c>
      <c r="G3381" s="1">
        <v>41926</v>
      </c>
      <c r="H3381" s="1" t="str">
        <f>VLOOKUP(B3381,TrialDesign!$E$2:$J$1147,6,FALSE)</f>
        <v>None_8h</v>
      </c>
      <c r="K3381">
        <v>4</v>
      </c>
      <c r="M3381">
        <v>8</v>
      </c>
      <c r="O3381">
        <v>370</v>
      </c>
      <c r="S3381">
        <v>12</v>
      </c>
      <c r="V3381">
        <v>4</v>
      </c>
      <c r="W3381">
        <f>VLOOKUP(H3381&amp;"_"&amp;M3381+1,'Leaf lengths'!$J$6:$Q$104,VLOOKUP(F3381,'Leaf lengths'!$S$1:$T$6,2,FALSE),FALSE)</f>
        <v>102.33333333333333</v>
      </c>
      <c r="X3381">
        <f t="shared" si="249"/>
        <v>0</v>
      </c>
      <c r="Y3381">
        <f t="shared" si="248"/>
        <v>8</v>
      </c>
      <c r="Z3381">
        <f t="shared" si="247"/>
        <v>20</v>
      </c>
      <c r="AD3381" t="str">
        <f t="shared" si="250"/>
        <v>FLN</v>
      </c>
    </row>
    <row r="3382" spans="1:30" hidden="1" x14ac:dyDescent="0.3">
      <c r="A3382" t="s">
        <v>417</v>
      </c>
      <c r="B3382">
        <f t="shared" si="246"/>
        <v>400027</v>
      </c>
      <c r="C3382" s="4">
        <v>27</v>
      </c>
      <c r="D3382">
        <f>VLOOKUP($B3382,TrialDesign!$E$2:$I$1147,5,FALSE)</f>
        <v>8</v>
      </c>
      <c r="E3382" t="str">
        <f>VLOOKUP($B3382,TrialDesign!$E$2:$I$1147,3,FALSE)</f>
        <v>Nil</v>
      </c>
      <c r="F3382" t="str">
        <f>VLOOKUP($B3382,TrialDesign!$E$2:$I$1147,4,FALSE)</f>
        <v>Otane</v>
      </c>
      <c r="G3382" s="1">
        <v>41926</v>
      </c>
      <c r="H3382" s="1" t="str">
        <f>VLOOKUP(B3382,TrialDesign!$E$2:$J$1147,6,FALSE)</f>
        <v>None_8h</v>
      </c>
      <c r="J3382" t="s">
        <v>41</v>
      </c>
      <c r="K3382">
        <v>1</v>
      </c>
      <c r="M3382">
        <v>8</v>
      </c>
      <c r="S3382">
        <v>16</v>
      </c>
      <c r="V3382">
        <v>4</v>
      </c>
      <c r="W3382">
        <f>VLOOKUP(H3382&amp;"_"&amp;M3382+1,'Leaf lengths'!$J$6:$Q$104,VLOOKUP(F3382,'Leaf lengths'!$S$1:$T$6,2,FALSE),FALSE)</f>
        <v>102.33333333333333</v>
      </c>
      <c r="X3382">
        <f t="shared" si="249"/>
        <v>0</v>
      </c>
      <c r="Y3382">
        <f t="shared" si="248"/>
        <v>8</v>
      </c>
      <c r="Z3382">
        <f t="shared" si="247"/>
        <v>24</v>
      </c>
      <c r="AD3382" t="str">
        <f t="shared" si="250"/>
        <v>FLN</v>
      </c>
    </row>
    <row r="3383" spans="1:30" hidden="1" x14ac:dyDescent="0.3">
      <c r="A3383" t="s">
        <v>417</v>
      </c>
      <c r="B3383">
        <f t="shared" si="246"/>
        <v>400027</v>
      </c>
      <c r="C3383" s="4">
        <v>27</v>
      </c>
      <c r="D3383">
        <f>VLOOKUP($B3383,TrialDesign!$E$2:$I$1147,5,FALSE)</f>
        <v>8</v>
      </c>
      <c r="E3383" t="str">
        <f>VLOOKUP($B3383,TrialDesign!$E$2:$I$1147,3,FALSE)</f>
        <v>Nil</v>
      </c>
      <c r="F3383" t="str">
        <f>VLOOKUP($B3383,TrialDesign!$E$2:$I$1147,4,FALSE)</f>
        <v>Otane</v>
      </c>
      <c r="G3383" s="1">
        <v>41926</v>
      </c>
      <c r="H3383" s="1" t="str">
        <f>VLOOKUP(B3383,TrialDesign!$E$2:$J$1147,6,FALSE)</f>
        <v>None_8h</v>
      </c>
      <c r="K3383">
        <v>2</v>
      </c>
      <c r="M3383">
        <v>8</v>
      </c>
      <c r="S3383">
        <v>14</v>
      </c>
      <c r="V3383">
        <v>3</v>
      </c>
      <c r="W3383">
        <f>VLOOKUP(H3383&amp;"_"&amp;M3383+1,'Leaf lengths'!$J$6:$Q$104,VLOOKUP(F3383,'Leaf lengths'!$S$1:$T$6,2,FALSE),FALSE)</f>
        <v>102.33333333333333</v>
      </c>
      <c r="X3383">
        <f t="shared" si="249"/>
        <v>0</v>
      </c>
      <c r="Y3383">
        <f t="shared" si="248"/>
        <v>8</v>
      </c>
      <c r="Z3383">
        <f t="shared" si="247"/>
        <v>22</v>
      </c>
      <c r="AD3383" t="str">
        <f t="shared" si="250"/>
        <v>FLN</v>
      </c>
    </row>
    <row r="3384" spans="1:30" hidden="1" x14ac:dyDescent="0.3">
      <c r="A3384" t="s">
        <v>417</v>
      </c>
      <c r="B3384">
        <f t="shared" si="246"/>
        <v>400027</v>
      </c>
      <c r="C3384" s="4">
        <v>27</v>
      </c>
      <c r="D3384">
        <f>VLOOKUP($B3384,TrialDesign!$E$2:$I$1147,5,FALSE)</f>
        <v>8</v>
      </c>
      <c r="E3384" t="str">
        <f>VLOOKUP($B3384,TrialDesign!$E$2:$I$1147,3,FALSE)</f>
        <v>Nil</v>
      </c>
      <c r="F3384" t="str">
        <f>VLOOKUP($B3384,TrialDesign!$E$2:$I$1147,4,FALSE)</f>
        <v>Otane</v>
      </c>
      <c r="G3384" s="1">
        <v>41926</v>
      </c>
      <c r="H3384" s="1" t="str">
        <f>VLOOKUP(B3384,TrialDesign!$E$2:$J$1147,6,FALSE)</f>
        <v>None_8h</v>
      </c>
      <c r="K3384">
        <v>3</v>
      </c>
      <c r="M3384">
        <v>8</v>
      </c>
      <c r="S3384">
        <v>15</v>
      </c>
      <c r="V3384">
        <v>4</v>
      </c>
      <c r="W3384">
        <f>VLOOKUP(H3384&amp;"_"&amp;M3384+1,'Leaf lengths'!$J$6:$Q$104,VLOOKUP(F3384,'Leaf lengths'!$S$1:$T$6,2,FALSE),FALSE)</f>
        <v>102.33333333333333</v>
      </c>
      <c r="X3384">
        <f t="shared" si="249"/>
        <v>0</v>
      </c>
      <c r="Y3384">
        <f t="shared" si="248"/>
        <v>8</v>
      </c>
      <c r="Z3384">
        <f t="shared" si="247"/>
        <v>23</v>
      </c>
      <c r="AD3384" t="str">
        <f t="shared" si="250"/>
        <v>FLN</v>
      </c>
    </row>
    <row r="3385" spans="1:30" hidden="1" x14ac:dyDescent="0.3">
      <c r="A3385" t="s">
        <v>417</v>
      </c>
      <c r="B3385">
        <f t="shared" si="246"/>
        <v>400027</v>
      </c>
      <c r="C3385" s="4">
        <v>27</v>
      </c>
      <c r="D3385">
        <f>VLOOKUP($B3385,TrialDesign!$E$2:$I$1147,5,FALSE)</f>
        <v>8</v>
      </c>
      <c r="E3385" t="str">
        <f>VLOOKUP($B3385,TrialDesign!$E$2:$I$1147,3,FALSE)</f>
        <v>Nil</v>
      </c>
      <c r="F3385" t="str">
        <f>VLOOKUP($B3385,TrialDesign!$E$2:$I$1147,4,FALSE)</f>
        <v>Otane</v>
      </c>
      <c r="G3385" s="1">
        <v>41926</v>
      </c>
      <c r="H3385" s="1" t="str">
        <f>VLOOKUP(B3385,TrialDesign!$E$2:$J$1147,6,FALSE)</f>
        <v>None_8h</v>
      </c>
      <c r="K3385">
        <v>4</v>
      </c>
      <c r="M3385">
        <v>8</v>
      </c>
      <c r="S3385">
        <v>13</v>
      </c>
      <c r="V3385">
        <v>4</v>
      </c>
      <c r="W3385">
        <f>VLOOKUP(H3385&amp;"_"&amp;M3385+1,'Leaf lengths'!$J$6:$Q$104,VLOOKUP(F3385,'Leaf lengths'!$S$1:$T$6,2,FALSE),FALSE)</f>
        <v>102.33333333333333</v>
      </c>
      <c r="X3385">
        <f t="shared" si="249"/>
        <v>0</v>
      </c>
      <c r="Y3385">
        <f t="shared" si="248"/>
        <v>8</v>
      </c>
      <c r="Z3385">
        <f t="shared" si="247"/>
        <v>21</v>
      </c>
      <c r="AD3385" t="str">
        <f t="shared" si="250"/>
        <v>FLN</v>
      </c>
    </row>
    <row r="3386" spans="1:30" hidden="1" x14ac:dyDescent="0.3">
      <c r="A3386" t="s">
        <v>417</v>
      </c>
      <c r="B3386">
        <f t="shared" si="246"/>
        <v>400027</v>
      </c>
      <c r="C3386" s="4">
        <v>27</v>
      </c>
      <c r="D3386">
        <f>VLOOKUP($B3386,TrialDesign!$E$2:$I$1147,5,FALSE)</f>
        <v>8</v>
      </c>
      <c r="E3386" t="str">
        <f>VLOOKUP($B3386,TrialDesign!$E$2:$I$1147,3,FALSE)</f>
        <v>Nil</v>
      </c>
      <c r="F3386" t="str">
        <f>VLOOKUP($B3386,TrialDesign!$E$2:$I$1147,4,FALSE)</f>
        <v>Otane</v>
      </c>
      <c r="G3386" s="1">
        <v>41926</v>
      </c>
      <c r="H3386" s="1" t="str">
        <f>VLOOKUP(B3386,TrialDesign!$E$2:$J$1147,6,FALSE)</f>
        <v>None_8h</v>
      </c>
      <c r="K3386">
        <v>5</v>
      </c>
      <c r="M3386">
        <v>8</v>
      </c>
      <c r="S3386">
        <v>13</v>
      </c>
      <c r="V3386">
        <v>3</v>
      </c>
      <c r="W3386">
        <f>VLOOKUP(H3386&amp;"_"&amp;M3386+1,'Leaf lengths'!$J$6:$Q$104,VLOOKUP(F3386,'Leaf lengths'!$S$1:$T$6,2,FALSE),FALSE)</f>
        <v>102.33333333333333</v>
      </c>
      <c r="X3386">
        <f t="shared" si="249"/>
        <v>0</v>
      </c>
      <c r="Y3386">
        <f t="shared" si="248"/>
        <v>8</v>
      </c>
      <c r="Z3386">
        <f t="shared" si="247"/>
        <v>21</v>
      </c>
      <c r="AD3386" t="str">
        <f t="shared" si="250"/>
        <v>FLN</v>
      </c>
    </row>
    <row r="3387" spans="1:30" hidden="1" x14ac:dyDescent="0.3">
      <c r="A3387" t="s">
        <v>417</v>
      </c>
      <c r="B3387">
        <f t="shared" ref="B3387:B3450" si="251">400000+C3387</f>
        <v>400027</v>
      </c>
      <c r="C3387">
        <v>27</v>
      </c>
      <c r="D3387">
        <f>VLOOKUP($B3387,TrialDesign!$E$2:$I$1147,5,FALSE)</f>
        <v>8</v>
      </c>
      <c r="E3387" t="str">
        <f>VLOOKUP($B3387,TrialDesign!$E$2:$I$1147,3,FALSE)</f>
        <v>Nil</v>
      </c>
      <c r="F3387" t="str">
        <f>VLOOKUP($B3387,TrialDesign!$E$2:$I$1147,4,FALSE)</f>
        <v>Otane</v>
      </c>
      <c r="G3387" s="1">
        <v>41926</v>
      </c>
      <c r="H3387" s="1" t="str">
        <f>VLOOKUP(B3387,TrialDesign!$E$2:$J$1147,6,FALSE)</f>
        <v>None_8h</v>
      </c>
      <c r="J3387">
        <v>27</v>
      </c>
      <c r="K3387">
        <v>1</v>
      </c>
      <c r="M3387">
        <v>8</v>
      </c>
      <c r="O3387">
        <v>360</v>
      </c>
      <c r="S3387">
        <v>14</v>
      </c>
      <c r="V3387">
        <v>4</v>
      </c>
      <c r="W3387">
        <f>VLOOKUP(H3387&amp;"_"&amp;M3387+1,'Leaf lengths'!$J$6:$Q$104,VLOOKUP(F3387,'Leaf lengths'!$S$1:$T$6,2,FALSE),FALSE)</f>
        <v>102.33333333333333</v>
      </c>
      <c r="X3387">
        <f t="shared" si="249"/>
        <v>0</v>
      </c>
      <c r="Y3387">
        <f t="shared" si="248"/>
        <v>8</v>
      </c>
      <c r="Z3387">
        <f t="shared" si="247"/>
        <v>22</v>
      </c>
      <c r="AD3387" t="str">
        <f t="shared" si="250"/>
        <v>FLN</v>
      </c>
    </row>
    <row r="3388" spans="1:30" hidden="1" x14ac:dyDescent="0.3">
      <c r="A3388" t="s">
        <v>417</v>
      </c>
      <c r="B3388">
        <f t="shared" si="251"/>
        <v>400027</v>
      </c>
      <c r="C3388">
        <v>27</v>
      </c>
      <c r="D3388">
        <f>VLOOKUP($B3388,TrialDesign!$E$2:$I$1147,5,FALSE)</f>
        <v>8</v>
      </c>
      <c r="E3388" t="str">
        <f>VLOOKUP($B3388,TrialDesign!$E$2:$I$1147,3,FALSE)</f>
        <v>Nil</v>
      </c>
      <c r="F3388" t="str">
        <f>VLOOKUP($B3388,TrialDesign!$E$2:$I$1147,4,FALSE)</f>
        <v>Otane</v>
      </c>
      <c r="G3388" s="1">
        <v>41926</v>
      </c>
      <c r="H3388" s="1" t="str">
        <f>VLOOKUP(B3388,TrialDesign!$E$2:$J$1147,6,FALSE)</f>
        <v>None_8h</v>
      </c>
      <c r="K3388">
        <v>2</v>
      </c>
      <c r="M3388">
        <v>9</v>
      </c>
      <c r="O3388">
        <v>410</v>
      </c>
      <c r="S3388">
        <v>14</v>
      </c>
      <c r="V3388">
        <v>4</v>
      </c>
      <c r="W3388">
        <f>VLOOKUP(H3388&amp;"_"&amp;M3388+1,'Leaf lengths'!$J$6:$Q$104,VLOOKUP(F3388,'Leaf lengths'!$S$1:$T$6,2,FALSE),FALSE)</f>
        <v>102.33333333333333</v>
      </c>
      <c r="X3388">
        <f t="shared" si="249"/>
        <v>0</v>
      </c>
      <c r="Y3388">
        <f t="shared" si="248"/>
        <v>9</v>
      </c>
      <c r="Z3388">
        <f t="shared" si="247"/>
        <v>23</v>
      </c>
      <c r="AD3388" t="str">
        <f t="shared" si="250"/>
        <v>FLN</v>
      </c>
    </row>
    <row r="3389" spans="1:30" hidden="1" x14ac:dyDescent="0.3">
      <c r="A3389" t="s">
        <v>417</v>
      </c>
      <c r="B3389">
        <f t="shared" si="251"/>
        <v>400027</v>
      </c>
      <c r="C3389">
        <v>27</v>
      </c>
      <c r="D3389">
        <f>VLOOKUP($B3389,TrialDesign!$E$2:$I$1147,5,FALSE)</f>
        <v>8</v>
      </c>
      <c r="E3389" t="str">
        <f>VLOOKUP($B3389,TrialDesign!$E$2:$I$1147,3,FALSE)</f>
        <v>Nil</v>
      </c>
      <c r="F3389" t="str">
        <f>VLOOKUP($B3389,TrialDesign!$E$2:$I$1147,4,FALSE)</f>
        <v>Otane</v>
      </c>
      <c r="G3389" s="1">
        <v>41926</v>
      </c>
      <c r="H3389" s="1" t="str">
        <f>VLOOKUP(B3389,TrialDesign!$E$2:$J$1147,6,FALSE)</f>
        <v>None_8h</v>
      </c>
      <c r="K3389">
        <v>3</v>
      </c>
      <c r="M3389">
        <v>8</v>
      </c>
      <c r="O3389">
        <v>350</v>
      </c>
      <c r="S3389">
        <v>12</v>
      </c>
      <c r="V3389">
        <v>3</v>
      </c>
      <c r="W3389">
        <f>VLOOKUP(H3389&amp;"_"&amp;M3389+1,'Leaf lengths'!$J$6:$Q$104,VLOOKUP(F3389,'Leaf lengths'!$S$1:$T$6,2,FALSE),FALSE)</f>
        <v>102.33333333333333</v>
      </c>
      <c r="X3389">
        <f t="shared" si="249"/>
        <v>0</v>
      </c>
      <c r="Y3389">
        <f t="shared" si="248"/>
        <v>8</v>
      </c>
      <c r="Z3389">
        <f t="shared" si="247"/>
        <v>20</v>
      </c>
      <c r="AD3389" t="str">
        <f t="shared" si="250"/>
        <v>FLN</v>
      </c>
    </row>
    <row r="3390" spans="1:30" hidden="1" x14ac:dyDescent="0.3">
      <c r="A3390" t="s">
        <v>417</v>
      </c>
      <c r="B3390">
        <f t="shared" si="251"/>
        <v>400027</v>
      </c>
      <c r="C3390">
        <v>27</v>
      </c>
      <c r="D3390">
        <f>VLOOKUP($B3390,TrialDesign!$E$2:$I$1147,5,FALSE)</f>
        <v>8</v>
      </c>
      <c r="E3390" t="str">
        <f>VLOOKUP($B3390,TrialDesign!$E$2:$I$1147,3,FALSE)</f>
        <v>Nil</v>
      </c>
      <c r="F3390" t="str">
        <f>VLOOKUP($B3390,TrialDesign!$E$2:$I$1147,4,FALSE)</f>
        <v>Otane</v>
      </c>
      <c r="G3390" s="1">
        <v>41926</v>
      </c>
      <c r="H3390" s="1" t="str">
        <f>VLOOKUP(B3390,TrialDesign!$E$2:$J$1147,6,FALSE)</f>
        <v>None_8h</v>
      </c>
      <c r="K3390">
        <v>4</v>
      </c>
      <c r="M3390">
        <v>8</v>
      </c>
      <c r="O3390">
        <v>335</v>
      </c>
      <c r="S3390">
        <v>13</v>
      </c>
      <c r="V3390">
        <v>3</v>
      </c>
      <c r="W3390">
        <f>VLOOKUP(H3390&amp;"_"&amp;M3390+1,'Leaf lengths'!$J$6:$Q$104,VLOOKUP(F3390,'Leaf lengths'!$S$1:$T$6,2,FALSE),FALSE)</f>
        <v>102.33333333333333</v>
      </c>
      <c r="X3390">
        <f t="shared" si="249"/>
        <v>0</v>
      </c>
      <c r="Y3390">
        <f t="shared" si="248"/>
        <v>8</v>
      </c>
      <c r="Z3390">
        <f t="shared" si="247"/>
        <v>21</v>
      </c>
      <c r="AD3390" t="str">
        <f t="shared" si="250"/>
        <v>FLN</v>
      </c>
    </row>
    <row r="3391" spans="1:30" hidden="1" x14ac:dyDescent="0.3">
      <c r="A3391" t="s">
        <v>417</v>
      </c>
      <c r="B3391">
        <f t="shared" si="251"/>
        <v>400031</v>
      </c>
      <c r="C3391">
        <v>31</v>
      </c>
      <c r="D3391">
        <f>VLOOKUP($B3391,TrialDesign!$E$2:$I$1147,5,FALSE)</f>
        <v>8</v>
      </c>
      <c r="E3391" t="str">
        <f>VLOOKUP($B3391,TrialDesign!$E$2:$I$1147,3,FALSE)</f>
        <v>Nil</v>
      </c>
      <c r="F3391" t="str">
        <f>VLOOKUP($B3391,TrialDesign!$E$2:$I$1147,4,FALSE)</f>
        <v>Otane</v>
      </c>
      <c r="G3391" s="1">
        <v>41926</v>
      </c>
      <c r="H3391" s="1" t="str">
        <f>VLOOKUP(B3391,TrialDesign!$E$2:$J$1147,6,FALSE)</f>
        <v>None_8h</v>
      </c>
      <c r="J3391">
        <v>31</v>
      </c>
      <c r="K3391">
        <v>1</v>
      </c>
      <c r="M3391">
        <v>8</v>
      </c>
      <c r="O3391">
        <v>330</v>
      </c>
      <c r="S3391">
        <v>13</v>
      </c>
      <c r="V3391">
        <v>3</v>
      </c>
      <c r="W3391">
        <f>VLOOKUP(H3391&amp;"_"&amp;M3391+1,'Leaf lengths'!$J$6:$Q$104,VLOOKUP(F3391,'Leaf lengths'!$S$1:$T$6,2,FALSE),FALSE)</f>
        <v>102.33333333333333</v>
      </c>
      <c r="X3391">
        <f t="shared" si="249"/>
        <v>0</v>
      </c>
      <c r="Y3391">
        <f t="shared" si="248"/>
        <v>8</v>
      </c>
      <c r="Z3391">
        <f t="shared" si="247"/>
        <v>21</v>
      </c>
      <c r="AD3391" t="str">
        <f t="shared" si="250"/>
        <v>FLN</v>
      </c>
    </row>
    <row r="3392" spans="1:30" hidden="1" x14ac:dyDescent="0.3">
      <c r="A3392" t="s">
        <v>417</v>
      </c>
      <c r="B3392">
        <f t="shared" si="251"/>
        <v>400031</v>
      </c>
      <c r="C3392">
        <v>31</v>
      </c>
      <c r="D3392">
        <f>VLOOKUP($B3392,TrialDesign!$E$2:$I$1147,5,FALSE)</f>
        <v>8</v>
      </c>
      <c r="E3392" t="str">
        <f>VLOOKUP($B3392,TrialDesign!$E$2:$I$1147,3,FALSE)</f>
        <v>Nil</v>
      </c>
      <c r="F3392" t="str">
        <f>VLOOKUP($B3392,TrialDesign!$E$2:$I$1147,4,FALSE)</f>
        <v>Otane</v>
      </c>
      <c r="G3392" s="1">
        <v>41926</v>
      </c>
      <c r="H3392" s="1" t="str">
        <f>VLOOKUP(B3392,TrialDesign!$E$2:$J$1147,6,FALSE)</f>
        <v>None_8h</v>
      </c>
      <c r="K3392">
        <v>2</v>
      </c>
      <c r="M3392">
        <v>8</v>
      </c>
      <c r="O3392">
        <v>375</v>
      </c>
      <c r="S3392">
        <v>14</v>
      </c>
      <c r="V3392">
        <v>4</v>
      </c>
      <c r="W3392">
        <f>VLOOKUP(H3392&amp;"_"&amp;M3392+1,'Leaf lengths'!$J$6:$Q$104,VLOOKUP(F3392,'Leaf lengths'!$S$1:$T$6,2,FALSE),FALSE)</f>
        <v>102.33333333333333</v>
      </c>
      <c r="X3392">
        <f t="shared" si="249"/>
        <v>0</v>
      </c>
      <c r="Y3392">
        <f t="shared" si="248"/>
        <v>8</v>
      </c>
      <c r="Z3392">
        <f t="shared" si="247"/>
        <v>22</v>
      </c>
      <c r="AD3392" t="str">
        <f t="shared" si="250"/>
        <v>FLN</v>
      </c>
    </row>
    <row r="3393" spans="1:30" hidden="1" x14ac:dyDescent="0.3">
      <c r="A3393" t="s">
        <v>417</v>
      </c>
      <c r="B3393">
        <f t="shared" si="251"/>
        <v>400031</v>
      </c>
      <c r="C3393">
        <v>31</v>
      </c>
      <c r="D3393">
        <f>VLOOKUP($B3393,TrialDesign!$E$2:$I$1147,5,FALSE)</f>
        <v>8</v>
      </c>
      <c r="E3393" t="str">
        <f>VLOOKUP($B3393,TrialDesign!$E$2:$I$1147,3,FALSE)</f>
        <v>Nil</v>
      </c>
      <c r="F3393" t="str">
        <f>VLOOKUP($B3393,TrialDesign!$E$2:$I$1147,4,FALSE)</f>
        <v>Otane</v>
      </c>
      <c r="G3393" s="1">
        <v>41926</v>
      </c>
      <c r="H3393" s="1" t="str">
        <f>VLOOKUP(B3393,TrialDesign!$E$2:$J$1147,6,FALSE)</f>
        <v>None_8h</v>
      </c>
      <c r="K3393">
        <v>3</v>
      </c>
      <c r="M3393">
        <v>9</v>
      </c>
      <c r="O3393">
        <v>395</v>
      </c>
      <c r="S3393">
        <v>14</v>
      </c>
      <c r="V3393">
        <v>4</v>
      </c>
      <c r="W3393">
        <f>VLOOKUP(H3393&amp;"_"&amp;M3393+1,'Leaf lengths'!$J$6:$Q$104,VLOOKUP(F3393,'Leaf lengths'!$S$1:$T$6,2,FALSE),FALSE)</f>
        <v>102.33333333333333</v>
      </c>
      <c r="X3393">
        <f t="shared" si="249"/>
        <v>0</v>
      </c>
      <c r="Y3393">
        <f t="shared" si="248"/>
        <v>9</v>
      </c>
      <c r="Z3393">
        <f t="shared" si="247"/>
        <v>23</v>
      </c>
      <c r="AD3393" t="str">
        <f t="shared" si="250"/>
        <v>FLN</v>
      </c>
    </row>
    <row r="3394" spans="1:30" hidden="1" x14ac:dyDescent="0.3">
      <c r="A3394" t="s">
        <v>417</v>
      </c>
      <c r="B3394">
        <f t="shared" si="251"/>
        <v>400031</v>
      </c>
      <c r="C3394">
        <v>31</v>
      </c>
      <c r="D3394">
        <f>VLOOKUP($B3394,TrialDesign!$E$2:$I$1147,5,FALSE)</f>
        <v>8</v>
      </c>
      <c r="E3394" t="str">
        <f>VLOOKUP($B3394,TrialDesign!$E$2:$I$1147,3,FALSE)</f>
        <v>Nil</v>
      </c>
      <c r="F3394" t="str">
        <f>VLOOKUP($B3394,TrialDesign!$E$2:$I$1147,4,FALSE)</f>
        <v>Otane</v>
      </c>
      <c r="G3394" s="1">
        <v>41926</v>
      </c>
      <c r="H3394" s="1" t="str">
        <f>VLOOKUP(B3394,TrialDesign!$E$2:$J$1147,6,FALSE)</f>
        <v>None_8h</v>
      </c>
      <c r="K3394">
        <v>4</v>
      </c>
      <c r="M3394">
        <v>8</v>
      </c>
      <c r="O3394">
        <v>420</v>
      </c>
      <c r="S3394">
        <v>15</v>
      </c>
      <c r="V3394">
        <v>4</v>
      </c>
      <c r="W3394">
        <f>VLOOKUP(H3394&amp;"_"&amp;M3394+1,'Leaf lengths'!$J$6:$Q$104,VLOOKUP(F3394,'Leaf lengths'!$S$1:$T$6,2,FALSE),FALSE)</f>
        <v>102.33333333333333</v>
      </c>
      <c r="X3394">
        <f t="shared" si="249"/>
        <v>0</v>
      </c>
      <c r="Y3394">
        <f t="shared" si="248"/>
        <v>8</v>
      </c>
      <c r="Z3394">
        <f t="shared" si="247"/>
        <v>23</v>
      </c>
      <c r="AD3394" t="str">
        <f t="shared" si="250"/>
        <v>FLN</v>
      </c>
    </row>
    <row r="3395" spans="1:30" hidden="1" x14ac:dyDescent="0.3">
      <c r="A3395" t="s">
        <v>417</v>
      </c>
      <c r="B3395">
        <f t="shared" si="251"/>
        <v>400001</v>
      </c>
      <c r="C3395">
        <v>1</v>
      </c>
      <c r="D3395">
        <f>VLOOKUP($B3395,TrialDesign!$E$2:$I$1147,5,FALSE)</f>
        <v>8</v>
      </c>
      <c r="E3395" t="str">
        <f>VLOOKUP($B3395,TrialDesign!$E$2:$I$1147,3,FALSE)</f>
        <v>Nil</v>
      </c>
      <c r="F3395" t="str">
        <f>VLOOKUP($B3395,TrialDesign!$E$2:$I$1147,4,FALSE)</f>
        <v>Otane</v>
      </c>
      <c r="G3395" s="1">
        <v>41932</v>
      </c>
      <c r="H3395" s="1" t="str">
        <f>VLOOKUP(B3395,TrialDesign!$E$2:$J$1147,6,FALSE)</f>
        <v>None_8h</v>
      </c>
      <c r="J3395">
        <v>1</v>
      </c>
      <c r="K3395">
        <v>1</v>
      </c>
      <c r="M3395">
        <v>8</v>
      </c>
      <c r="O3395">
        <v>390</v>
      </c>
      <c r="S3395">
        <v>15</v>
      </c>
      <c r="V3395">
        <v>4</v>
      </c>
      <c r="W3395">
        <f>VLOOKUP(H3395&amp;"_"&amp;M3395+1,'Leaf lengths'!$J$6:$Q$104,VLOOKUP(F3395,'Leaf lengths'!$S$1:$T$6,2,FALSE),FALSE)</f>
        <v>102.33333333333333</v>
      </c>
      <c r="X3395">
        <f t="shared" si="249"/>
        <v>0</v>
      </c>
      <c r="Y3395">
        <f t="shared" si="248"/>
        <v>8</v>
      </c>
      <c r="Z3395">
        <f t="shared" si="247"/>
        <v>23</v>
      </c>
      <c r="AD3395" t="str">
        <f t="shared" si="250"/>
        <v>FLN</v>
      </c>
    </row>
    <row r="3396" spans="1:30" hidden="1" x14ac:dyDescent="0.3">
      <c r="A3396" t="s">
        <v>417</v>
      </c>
      <c r="B3396">
        <f t="shared" si="251"/>
        <v>400001</v>
      </c>
      <c r="C3396">
        <v>1</v>
      </c>
      <c r="D3396">
        <f>VLOOKUP($B3396,TrialDesign!$E$2:$I$1147,5,FALSE)</f>
        <v>8</v>
      </c>
      <c r="E3396" t="str">
        <f>VLOOKUP($B3396,TrialDesign!$E$2:$I$1147,3,FALSE)</f>
        <v>Nil</v>
      </c>
      <c r="F3396" t="str">
        <f>VLOOKUP($B3396,TrialDesign!$E$2:$I$1147,4,FALSE)</f>
        <v>Otane</v>
      </c>
      <c r="G3396" s="1">
        <v>41932</v>
      </c>
      <c r="H3396" s="1" t="str">
        <f>VLOOKUP(B3396,TrialDesign!$E$2:$J$1147,6,FALSE)</f>
        <v>None_8h</v>
      </c>
      <c r="K3396">
        <v>2</v>
      </c>
      <c r="M3396">
        <v>9</v>
      </c>
      <c r="O3396">
        <v>515</v>
      </c>
      <c r="S3396">
        <v>15</v>
      </c>
      <c r="V3396">
        <v>4</v>
      </c>
      <c r="W3396">
        <f>VLOOKUP(H3396&amp;"_"&amp;M3396+1,'Leaf lengths'!$J$6:$Q$104,VLOOKUP(F3396,'Leaf lengths'!$S$1:$T$6,2,FALSE),FALSE)</f>
        <v>102.33333333333333</v>
      </c>
      <c r="X3396">
        <f t="shared" si="249"/>
        <v>0</v>
      </c>
      <c r="Y3396">
        <f t="shared" si="248"/>
        <v>9</v>
      </c>
      <c r="Z3396">
        <f t="shared" si="247"/>
        <v>24</v>
      </c>
      <c r="AD3396" t="str">
        <f t="shared" si="250"/>
        <v>FLN</v>
      </c>
    </row>
    <row r="3397" spans="1:30" hidden="1" x14ac:dyDescent="0.3">
      <c r="A3397" t="s">
        <v>417</v>
      </c>
      <c r="B3397">
        <f t="shared" si="251"/>
        <v>400001</v>
      </c>
      <c r="C3397">
        <v>1</v>
      </c>
      <c r="D3397">
        <f>VLOOKUP($B3397,TrialDesign!$E$2:$I$1147,5,FALSE)</f>
        <v>8</v>
      </c>
      <c r="E3397" t="str">
        <f>VLOOKUP($B3397,TrialDesign!$E$2:$I$1147,3,FALSE)</f>
        <v>Nil</v>
      </c>
      <c r="F3397" t="str">
        <f>VLOOKUP($B3397,TrialDesign!$E$2:$I$1147,4,FALSE)</f>
        <v>Otane</v>
      </c>
      <c r="G3397" s="1">
        <v>41932</v>
      </c>
      <c r="H3397" s="1" t="str">
        <f>VLOOKUP(B3397,TrialDesign!$E$2:$J$1147,6,FALSE)</f>
        <v>None_8h</v>
      </c>
      <c r="K3397">
        <v>3</v>
      </c>
      <c r="M3397">
        <v>8</v>
      </c>
      <c r="O3397">
        <v>392</v>
      </c>
      <c r="S3397">
        <v>16</v>
      </c>
      <c r="V3397">
        <v>4</v>
      </c>
      <c r="W3397">
        <f>VLOOKUP(H3397&amp;"_"&amp;M3397+1,'Leaf lengths'!$J$6:$Q$104,VLOOKUP(F3397,'Leaf lengths'!$S$1:$T$6,2,FALSE),FALSE)</f>
        <v>102.33333333333333</v>
      </c>
      <c r="X3397">
        <f t="shared" si="249"/>
        <v>0</v>
      </c>
      <c r="Y3397">
        <f t="shared" si="248"/>
        <v>8</v>
      </c>
      <c r="Z3397">
        <f t="shared" si="247"/>
        <v>24</v>
      </c>
      <c r="AD3397" t="str">
        <f t="shared" si="250"/>
        <v>FLN</v>
      </c>
    </row>
    <row r="3398" spans="1:30" hidden="1" x14ac:dyDescent="0.3">
      <c r="A3398" t="s">
        <v>417</v>
      </c>
      <c r="B3398">
        <f t="shared" si="251"/>
        <v>400001</v>
      </c>
      <c r="C3398">
        <v>1</v>
      </c>
      <c r="D3398">
        <f>VLOOKUP($B3398,TrialDesign!$E$2:$I$1147,5,FALSE)</f>
        <v>8</v>
      </c>
      <c r="E3398" t="str">
        <f>VLOOKUP($B3398,TrialDesign!$E$2:$I$1147,3,FALSE)</f>
        <v>Nil</v>
      </c>
      <c r="F3398" t="str">
        <f>VLOOKUP($B3398,TrialDesign!$E$2:$I$1147,4,FALSE)</f>
        <v>Otane</v>
      </c>
      <c r="G3398" s="1">
        <v>41932</v>
      </c>
      <c r="H3398" s="1" t="str">
        <f>VLOOKUP(B3398,TrialDesign!$E$2:$J$1147,6,FALSE)</f>
        <v>None_8h</v>
      </c>
      <c r="K3398">
        <v>4</v>
      </c>
      <c r="M3398">
        <v>9</v>
      </c>
      <c r="O3398">
        <v>445</v>
      </c>
      <c r="S3398">
        <v>16</v>
      </c>
      <c r="V3398">
        <v>5</v>
      </c>
      <c r="W3398">
        <f>VLOOKUP(H3398&amp;"_"&amp;M3398+1,'Leaf lengths'!$J$6:$Q$104,VLOOKUP(F3398,'Leaf lengths'!$S$1:$T$6,2,FALSE),FALSE)</f>
        <v>102.33333333333333</v>
      </c>
      <c r="X3398">
        <f t="shared" si="249"/>
        <v>0</v>
      </c>
      <c r="Y3398">
        <f t="shared" si="248"/>
        <v>9</v>
      </c>
      <c r="Z3398">
        <f t="shared" si="247"/>
        <v>25</v>
      </c>
      <c r="AD3398" t="str">
        <f t="shared" si="250"/>
        <v>FLN</v>
      </c>
    </row>
    <row r="3399" spans="1:30" hidden="1" x14ac:dyDescent="0.3">
      <c r="A3399" t="s">
        <v>417</v>
      </c>
      <c r="B3399">
        <f t="shared" si="251"/>
        <v>400003</v>
      </c>
      <c r="C3399">
        <v>3</v>
      </c>
      <c r="D3399">
        <f>VLOOKUP($B3399,TrialDesign!$E$2:$I$1147,5,FALSE)</f>
        <v>8</v>
      </c>
      <c r="E3399" t="str">
        <f>VLOOKUP($B3399,TrialDesign!$E$2:$I$1147,3,FALSE)</f>
        <v>Nil</v>
      </c>
      <c r="F3399" t="str">
        <f>VLOOKUP($B3399,TrialDesign!$E$2:$I$1147,4,FALSE)</f>
        <v>Otane</v>
      </c>
      <c r="G3399" s="1">
        <v>41932</v>
      </c>
      <c r="H3399" s="1" t="str">
        <f>VLOOKUP(B3399,TrialDesign!$E$2:$J$1147,6,FALSE)</f>
        <v>None_8h</v>
      </c>
      <c r="J3399">
        <v>3</v>
      </c>
      <c r="K3399">
        <v>1</v>
      </c>
      <c r="M3399">
        <v>8</v>
      </c>
      <c r="O3399">
        <v>390</v>
      </c>
      <c r="S3399">
        <v>13</v>
      </c>
      <c r="V3399">
        <v>4</v>
      </c>
      <c r="W3399">
        <f>VLOOKUP(H3399&amp;"_"&amp;M3399+1,'Leaf lengths'!$J$6:$Q$104,VLOOKUP(F3399,'Leaf lengths'!$S$1:$T$6,2,FALSE),FALSE)</f>
        <v>102.33333333333333</v>
      </c>
      <c r="X3399">
        <f t="shared" si="249"/>
        <v>0</v>
      </c>
      <c r="Y3399">
        <f t="shared" si="248"/>
        <v>8</v>
      </c>
      <c r="Z3399">
        <f t="shared" si="247"/>
        <v>21</v>
      </c>
      <c r="AD3399" t="str">
        <f t="shared" si="250"/>
        <v>FLN</v>
      </c>
    </row>
    <row r="3400" spans="1:30" hidden="1" x14ac:dyDescent="0.3">
      <c r="A3400" t="s">
        <v>417</v>
      </c>
      <c r="B3400">
        <f t="shared" si="251"/>
        <v>400003</v>
      </c>
      <c r="C3400">
        <v>3</v>
      </c>
      <c r="D3400">
        <f>VLOOKUP($B3400,TrialDesign!$E$2:$I$1147,5,FALSE)</f>
        <v>8</v>
      </c>
      <c r="E3400" t="str">
        <f>VLOOKUP($B3400,TrialDesign!$E$2:$I$1147,3,FALSE)</f>
        <v>Nil</v>
      </c>
      <c r="F3400" t="str">
        <f>VLOOKUP($B3400,TrialDesign!$E$2:$I$1147,4,FALSE)</f>
        <v>Otane</v>
      </c>
      <c r="G3400" s="1">
        <v>41932</v>
      </c>
      <c r="H3400" s="1" t="str">
        <f>VLOOKUP(B3400,TrialDesign!$E$2:$J$1147,6,FALSE)</f>
        <v>None_8h</v>
      </c>
      <c r="K3400">
        <v>2</v>
      </c>
      <c r="M3400">
        <v>8</v>
      </c>
      <c r="O3400">
        <v>385</v>
      </c>
      <c r="S3400">
        <v>16</v>
      </c>
      <c r="V3400">
        <v>4</v>
      </c>
      <c r="W3400">
        <f>VLOOKUP(H3400&amp;"_"&amp;M3400+1,'Leaf lengths'!$J$6:$Q$104,VLOOKUP(F3400,'Leaf lengths'!$S$1:$T$6,2,FALSE),FALSE)</f>
        <v>102.33333333333333</v>
      </c>
      <c r="X3400">
        <f t="shared" si="249"/>
        <v>0</v>
      </c>
      <c r="Y3400">
        <f t="shared" si="248"/>
        <v>8</v>
      </c>
      <c r="Z3400">
        <f t="shared" si="247"/>
        <v>24</v>
      </c>
      <c r="AD3400" t="str">
        <f t="shared" si="250"/>
        <v>FLN</v>
      </c>
    </row>
    <row r="3401" spans="1:30" hidden="1" x14ac:dyDescent="0.3">
      <c r="A3401" t="s">
        <v>417</v>
      </c>
      <c r="B3401">
        <f t="shared" si="251"/>
        <v>400003</v>
      </c>
      <c r="C3401">
        <v>3</v>
      </c>
      <c r="D3401">
        <f>VLOOKUP($B3401,TrialDesign!$E$2:$I$1147,5,FALSE)</f>
        <v>8</v>
      </c>
      <c r="E3401" t="str">
        <f>VLOOKUP($B3401,TrialDesign!$E$2:$I$1147,3,FALSE)</f>
        <v>Nil</v>
      </c>
      <c r="F3401" t="str">
        <f>VLOOKUP($B3401,TrialDesign!$E$2:$I$1147,4,FALSE)</f>
        <v>Otane</v>
      </c>
      <c r="G3401" s="1">
        <v>41932</v>
      </c>
      <c r="H3401" s="1" t="str">
        <f>VLOOKUP(B3401,TrialDesign!$E$2:$J$1147,6,FALSE)</f>
        <v>None_8h</v>
      </c>
      <c r="K3401">
        <v>3</v>
      </c>
      <c r="M3401">
        <v>8</v>
      </c>
      <c r="O3401">
        <v>375</v>
      </c>
      <c r="S3401">
        <v>12</v>
      </c>
      <c r="V3401">
        <v>4</v>
      </c>
      <c r="W3401">
        <f>VLOOKUP(H3401&amp;"_"&amp;M3401+1,'Leaf lengths'!$J$6:$Q$104,VLOOKUP(F3401,'Leaf lengths'!$S$1:$T$6,2,FALSE),FALSE)</f>
        <v>102.33333333333333</v>
      </c>
      <c r="X3401">
        <f t="shared" si="249"/>
        <v>0</v>
      </c>
      <c r="Y3401">
        <f t="shared" si="248"/>
        <v>8</v>
      </c>
      <c r="Z3401">
        <f t="shared" si="247"/>
        <v>20</v>
      </c>
      <c r="AD3401" t="str">
        <f t="shared" si="250"/>
        <v>FLN</v>
      </c>
    </row>
    <row r="3402" spans="1:30" hidden="1" x14ac:dyDescent="0.3">
      <c r="A3402" t="s">
        <v>417</v>
      </c>
      <c r="B3402">
        <f t="shared" si="251"/>
        <v>400003</v>
      </c>
      <c r="C3402">
        <v>3</v>
      </c>
      <c r="D3402">
        <f>VLOOKUP($B3402,TrialDesign!$E$2:$I$1147,5,FALSE)</f>
        <v>8</v>
      </c>
      <c r="E3402" t="str">
        <f>VLOOKUP($B3402,TrialDesign!$E$2:$I$1147,3,FALSE)</f>
        <v>Nil</v>
      </c>
      <c r="F3402" t="str">
        <f>VLOOKUP($B3402,TrialDesign!$E$2:$I$1147,4,FALSE)</f>
        <v>Otane</v>
      </c>
      <c r="G3402" s="1">
        <v>41932</v>
      </c>
      <c r="H3402" s="1" t="str">
        <f>VLOOKUP(B3402,TrialDesign!$E$2:$J$1147,6,FALSE)</f>
        <v>None_8h</v>
      </c>
      <c r="K3402">
        <v>4</v>
      </c>
      <c r="M3402">
        <v>8</v>
      </c>
      <c r="O3402">
        <v>393</v>
      </c>
      <c r="S3402">
        <v>15</v>
      </c>
      <c r="V3402">
        <v>4</v>
      </c>
      <c r="W3402">
        <f>VLOOKUP(H3402&amp;"_"&amp;M3402+1,'Leaf lengths'!$J$6:$Q$104,VLOOKUP(F3402,'Leaf lengths'!$S$1:$T$6,2,FALSE),FALSE)</f>
        <v>102.33333333333333</v>
      </c>
      <c r="X3402">
        <f t="shared" si="249"/>
        <v>0</v>
      </c>
      <c r="Y3402">
        <f t="shared" si="248"/>
        <v>8</v>
      </c>
      <c r="Z3402">
        <f t="shared" si="247"/>
        <v>23</v>
      </c>
      <c r="AD3402" t="str">
        <f t="shared" si="250"/>
        <v>FLN</v>
      </c>
    </row>
    <row r="3403" spans="1:30" hidden="1" x14ac:dyDescent="0.3">
      <c r="A3403" t="s">
        <v>417</v>
      </c>
      <c r="B3403">
        <f t="shared" si="251"/>
        <v>400043</v>
      </c>
      <c r="C3403">
        <v>43</v>
      </c>
      <c r="D3403">
        <f>VLOOKUP($B3403,TrialDesign!$E$2:$I$1147,5,FALSE)</f>
        <v>8</v>
      </c>
      <c r="E3403" t="str">
        <f>VLOOKUP($B3403,TrialDesign!$E$2:$I$1147,3,FALSE)</f>
        <v>Nil</v>
      </c>
      <c r="F3403" t="str">
        <f>VLOOKUP($B3403,TrialDesign!$E$2:$I$1147,4,FALSE)</f>
        <v>Otane</v>
      </c>
      <c r="G3403" s="1">
        <v>41932</v>
      </c>
      <c r="H3403" s="1" t="str">
        <f>VLOOKUP(B3403,TrialDesign!$E$2:$J$1147,6,FALSE)</f>
        <v>None_8h</v>
      </c>
      <c r="J3403">
        <v>43</v>
      </c>
      <c r="K3403">
        <v>1</v>
      </c>
      <c r="M3403">
        <v>8</v>
      </c>
      <c r="O3403">
        <v>410</v>
      </c>
      <c r="S3403">
        <v>13</v>
      </c>
      <c r="V3403">
        <v>4</v>
      </c>
      <c r="W3403">
        <f>VLOOKUP(H3403&amp;"_"&amp;M3403+1,'Leaf lengths'!$J$6:$Q$104,VLOOKUP(F3403,'Leaf lengths'!$S$1:$T$6,2,FALSE),FALSE)</f>
        <v>102.33333333333333</v>
      </c>
      <c r="X3403">
        <f t="shared" si="249"/>
        <v>0</v>
      </c>
      <c r="Y3403">
        <f t="shared" si="248"/>
        <v>8</v>
      </c>
      <c r="Z3403">
        <f t="shared" ref="Z3403:Z3466" si="252">IF(S3403="","",SUM(M3403+R3403+S3403))</f>
        <v>21</v>
      </c>
      <c r="AD3403" t="str">
        <f t="shared" si="250"/>
        <v>FLN</v>
      </c>
    </row>
    <row r="3404" spans="1:30" hidden="1" x14ac:dyDescent="0.3">
      <c r="A3404" t="s">
        <v>417</v>
      </c>
      <c r="B3404">
        <f t="shared" si="251"/>
        <v>400043</v>
      </c>
      <c r="C3404">
        <v>43</v>
      </c>
      <c r="D3404">
        <f>VLOOKUP($B3404,TrialDesign!$E$2:$I$1147,5,FALSE)</f>
        <v>8</v>
      </c>
      <c r="E3404" t="str">
        <f>VLOOKUP($B3404,TrialDesign!$E$2:$I$1147,3,FALSE)</f>
        <v>Nil</v>
      </c>
      <c r="F3404" t="str">
        <f>VLOOKUP($B3404,TrialDesign!$E$2:$I$1147,4,FALSE)</f>
        <v>Otane</v>
      </c>
      <c r="G3404" s="1">
        <v>41932</v>
      </c>
      <c r="H3404" s="1" t="str">
        <f>VLOOKUP(B3404,TrialDesign!$E$2:$J$1147,6,FALSE)</f>
        <v>None_8h</v>
      </c>
      <c r="K3404">
        <v>2</v>
      </c>
      <c r="M3404">
        <v>9</v>
      </c>
      <c r="O3404">
        <v>350</v>
      </c>
      <c r="S3404">
        <v>15</v>
      </c>
      <c r="V3404">
        <v>3</v>
      </c>
      <c r="W3404">
        <f>VLOOKUP(H3404&amp;"_"&amp;M3404+1,'Leaf lengths'!$J$6:$Q$104,VLOOKUP(F3404,'Leaf lengths'!$S$1:$T$6,2,FALSE),FALSE)</f>
        <v>102.33333333333333</v>
      </c>
      <c r="X3404">
        <f t="shared" si="249"/>
        <v>0</v>
      </c>
      <c r="Y3404">
        <f t="shared" si="248"/>
        <v>9</v>
      </c>
      <c r="Z3404">
        <f t="shared" si="252"/>
        <v>24</v>
      </c>
      <c r="AD3404" t="str">
        <f t="shared" si="250"/>
        <v>FLN</v>
      </c>
    </row>
    <row r="3405" spans="1:30" hidden="1" x14ac:dyDescent="0.3">
      <c r="A3405" t="s">
        <v>417</v>
      </c>
      <c r="B3405">
        <f t="shared" si="251"/>
        <v>400043</v>
      </c>
      <c r="C3405">
        <v>43</v>
      </c>
      <c r="D3405">
        <f>VLOOKUP($B3405,TrialDesign!$E$2:$I$1147,5,FALSE)</f>
        <v>8</v>
      </c>
      <c r="E3405" t="str">
        <f>VLOOKUP($B3405,TrialDesign!$E$2:$I$1147,3,FALSE)</f>
        <v>Nil</v>
      </c>
      <c r="F3405" t="str">
        <f>VLOOKUP($B3405,TrialDesign!$E$2:$I$1147,4,FALSE)</f>
        <v>Otane</v>
      </c>
      <c r="G3405" s="1">
        <v>41932</v>
      </c>
      <c r="H3405" s="1" t="str">
        <f>VLOOKUP(B3405,TrialDesign!$E$2:$J$1147,6,FALSE)</f>
        <v>None_8h</v>
      </c>
      <c r="K3405">
        <v>3</v>
      </c>
      <c r="M3405">
        <v>8</v>
      </c>
      <c r="O3405">
        <v>395</v>
      </c>
      <c r="S3405">
        <v>15</v>
      </c>
      <c r="V3405">
        <v>4</v>
      </c>
      <c r="W3405">
        <f>VLOOKUP(H3405&amp;"_"&amp;M3405+1,'Leaf lengths'!$J$6:$Q$104,VLOOKUP(F3405,'Leaf lengths'!$S$1:$T$6,2,FALSE),FALSE)</f>
        <v>102.33333333333333</v>
      </c>
      <c r="X3405">
        <f t="shared" si="249"/>
        <v>0</v>
      </c>
      <c r="Y3405">
        <f t="shared" si="248"/>
        <v>8</v>
      </c>
      <c r="Z3405">
        <f t="shared" si="252"/>
        <v>23</v>
      </c>
      <c r="AD3405" t="str">
        <f t="shared" si="250"/>
        <v>FLN</v>
      </c>
    </row>
    <row r="3406" spans="1:30" hidden="1" x14ac:dyDescent="0.3">
      <c r="A3406" t="s">
        <v>417</v>
      </c>
      <c r="B3406">
        <f t="shared" si="251"/>
        <v>400043</v>
      </c>
      <c r="C3406">
        <v>43</v>
      </c>
      <c r="D3406">
        <f>VLOOKUP($B3406,TrialDesign!$E$2:$I$1147,5,FALSE)</f>
        <v>8</v>
      </c>
      <c r="E3406" t="str">
        <f>VLOOKUP($B3406,TrialDesign!$E$2:$I$1147,3,FALSE)</f>
        <v>Nil</v>
      </c>
      <c r="F3406" t="str">
        <f>VLOOKUP($B3406,TrialDesign!$E$2:$I$1147,4,FALSE)</f>
        <v>Otane</v>
      </c>
      <c r="G3406" s="1">
        <v>41932</v>
      </c>
      <c r="H3406" s="1" t="str">
        <f>VLOOKUP(B3406,TrialDesign!$E$2:$J$1147,6,FALSE)</f>
        <v>None_8h</v>
      </c>
      <c r="K3406">
        <v>4</v>
      </c>
      <c r="M3406">
        <v>9</v>
      </c>
      <c r="O3406">
        <v>410</v>
      </c>
      <c r="S3406">
        <v>14</v>
      </c>
      <c r="V3406">
        <v>4</v>
      </c>
      <c r="W3406">
        <f>VLOOKUP(H3406&amp;"_"&amp;M3406+1,'Leaf lengths'!$J$6:$Q$104,VLOOKUP(F3406,'Leaf lengths'!$S$1:$T$6,2,FALSE),FALSE)</f>
        <v>102.33333333333333</v>
      </c>
      <c r="X3406">
        <f t="shared" si="249"/>
        <v>0</v>
      </c>
      <c r="Y3406">
        <f t="shared" si="248"/>
        <v>9</v>
      </c>
      <c r="Z3406">
        <f t="shared" si="252"/>
        <v>23</v>
      </c>
      <c r="AD3406" t="str">
        <f t="shared" si="250"/>
        <v>FLN</v>
      </c>
    </row>
    <row r="3407" spans="1:30" hidden="1" x14ac:dyDescent="0.3">
      <c r="A3407" t="s">
        <v>417</v>
      </c>
      <c r="B3407">
        <f t="shared" si="251"/>
        <v>400002</v>
      </c>
      <c r="C3407">
        <v>2</v>
      </c>
      <c r="D3407">
        <f>VLOOKUP($B3407,TrialDesign!$E$2:$I$1147,5,FALSE)</f>
        <v>8</v>
      </c>
      <c r="E3407" t="str">
        <f>VLOOKUP($B3407,TrialDesign!$E$2:$I$1147,3,FALSE)</f>
        <v>Nil</v>
      </c>
      <c r="F3407" t="str">
        <f>VLOOKUP($B3407,TrialDesign!$E$2:$I$1147,4,FALSE)</f>
        <v>Otane</v>
      </c>
      <c r="G3407" s="1">
        <v>41946</v>
      </c>
      <c r="H3407" s="1" t="str">
        <f>VLOOKUP(B3407,TrialDesign!$E$2:$J$1147,6,FALSE)</f>
        <v>None_8h</v>
      </c>
      <c r="J3407">
        <v>2</v>
      </c>
      <c r="K3407">
        <v>1</v>
      </c>
      <c r="M3407">
        <v>8</v>
      </c>
      <c r="O3407">
        <v>360</v>
      </c>
      <c r="S3407">
        <v>12</v>
      </c>
      <c r="V3407">
        <v>4</v>
      </c>
      <c r="W3407">
        <f>VLOOKUP(H3407&amp;"_"&amp;M3407+1,'Leaf lengths'!$J$6:$Q$104,VLOOKUP(F3407,'Leaf lengths'!$S$1:$T$6,2,FALSE),FALSE)</f>
        <v>102.33333333333333</v>
      </c>
      <c r="X3407">
        <f t="shared" si="249"/>
        <v>0</v>
      </c>
      <c r="Y3407">
        <f t="shared" ref="Y3407:Y3470" si="253">X3407+M3407</f>
        <v>8</v>
      </c>
      <c r="Z3407">
        <f t="shared" si="252"/>
        <v>20</v>
      </c>
      <c r="AD3407" t="str">
        <f t="shared" si="250"/>
        <v>FLN</v>
      </c>
    </row>
    <row r="3408" spans="1:30" hidden="1" x14ac:dyDescent="0.3">
      <c r="A3408" t="s">
        <v>417</v>
      </c>
      <c r="B3408">
        <f t="shared" si="251"/>
        <v>400002</v>
      </c>
      <c r="C3408">
        <v>2</v>
      </c>
      <c r="D3408">
        <f>VLOOKUP($B3408,TrialDesign!$E$2:$I$1147,5,FALSE)</f>
        <v>8</v>
      </c>
      <c r="E3408" t="str">
        <f>VLOOKUP($B3408,TrialDesign!$E$2:$I$1147,3,FALSE)</f>
        <v>Nil</v>
      </c>
      <c r="F3408" t="str">
        <f>VLOOKUP($B3408,TrialDesign!$E$2:$I$1147,4,FALSE)</f>
        <v>Otane</v>
      </c>
      <c r="G3408" s="1">
        <v>41946</v>
      </c>
      <c r="H3408" s="1" t="str">
        <f>VLOOKUP(B3408,TrialDesign!$E$2:$J$1147,6,FALSE)</f>
        <v>None_8h</v>
      </c>
      <c r="K3408">
        <v>2</v>
      </c>
      <c r="M3408">
        <v>9</v>
      </c>
      <c r="O3408">
        <v>415</v>
      </c>
      <c r="S3408">
        <v>15</v>
      </c>
      <c r="V3408">
        <v>4</v>
      </c>
      <c r="W3408">
        <f>VLOOKUP(H3408&amp;"_"&amp;M3408+1,'Leaf lengths'!$J$6:$Q$104,VLOOKUP(F3408,'Leaf lengths'!$S$1:$T$6,2,FALSE),FALSE)</f>
        <v>102.33333333333333</v>
      </c>
      <c r="X3408">
        <f t="shared" si="249"/>
        <v>0</v>
      </c>
      <c r="Y3408">
        <f t="shared" si="253"/>
        <v>9</v>
      </c>
      <c r="Z3408">
        <f t="shared" si="252"/>
        <v>24</v>
      </c>
      <c r="AD3408" t="str">
        <f t="shared" si="250"/>
        <v>FLN</v>
      </c>
    </row>
    <row r="3409" spans="1:30" hidden="1" x14ac:dyDescent="0.3">
      <c r="A3409" t="s">
        <v>417</v>
      </c>
      <c r="B3409">
        <f t="shared" si="251"/>
        <v>400002</v>
      </c>
      <c r="C3409">
        <v>2</v>
      </c>
      <c r="D3409">
        <f>VLOOKUP($B3409,TrialDesign!$E$2:$I$1147,5,FALSE)</f>
        <v>8</v>
      </c>
      <c r="E3409" t="str">
        <f>VLOOKUP($B3409,TrialDesign!$E$2:$I$1147,3,FALSE)</f>
        <v>Nil</v>
      </c>
      <c r="F3409" t="str">
        <f>VLOOKUP($B3409,TrialDesign!$E$2:$I$1147,4,FALSE)</f>
        <v>Otane</v>
      </c>
      <c r="G3409" s="1">
        <v>41946</v>
      </c>
      <c r="H3409" s="1" t="str">
        <f>VLOOKUP(B3409,TrialDesign!$E$2:$J$1147,6,FALSE)</f>
        <v>None_8h</v>
      </c>
      <c r="K3409">
        <v>3</v>
      </c>
      <c r="M3409">
        <v>13</v>
      </c>
      <c r="S3409">
        <v>11</v>
      </c>
      <c r="V3409">
        <v>5</v>
      </c>
      <c r="W3409">
        <f>VLOOKUP(H3409&amp;"_"&amp;M3409+1,'Leaf lengths'!$J$6:$Q$104,VLOOKUP(F3409,'Leaf lengths'!$S$1:$T$6,2,FALSE),FALSE)</f>
        <v>102.33333333333333</v>
      </c>
      <c r="X3409">
        <f t="shared" si="249"/>
        <v>0</v>
      </c>
      <c r="Y3409">
        <f t="shared" si="253"/>
        <v>13</v>
      </c>
      <c r="Z3409">
        <f t="shared" si="252"/>
        <v>24</v>
      </c>
      <c r="AD3409" t="str">
        <f t="shared" si="250"/>
        <v>FLN</v>
      </c>
    </row>
    <row r="3410" spans="1:30" hidden="1" x14ac:dyDescent="0.3">
      <c r="A3410" t="s">
        <v>417</v>
      </c>
      <c r="B3410">
        <f t="shared" si="251"/>
        <v>400002</v>
      </c>
      <c r="C3410">
        <v>2</v>
      </c>
      <c r="D3410">
        <f>VLOOKUP($B3410,TrialDesign!$E$2:$I$1147,5,FALSE)</f>
        <v>8</v>
      </c>
      <c r="E3410" t="str">
        <f>VLOOKUP($B3410,TrialDesign!$E$2:$I$1147,3,FALSE)</f>
        <v>Nil</v>
      </c>
      <c r="F3410" t="str">
        <f>VLOOKUP($B3410,TrialDesign!$E$2:$I$1147,4,FALSE)</f>
        <v>Otane</v>
      </c>
      <c r="G3410" s="1">
        <v>41946</v>
      </c>
      <c r="H3410" s="1" t="str">
        <f>VLOOKUP(B3410,TrialDesign!$E$2:$J$1147,6,FALSE)</f>
        <v>None_8h</v>
      </c>
      <c r="K3410">
        <v>4</v>
      </c>
      <c r="M3410">
        <v>8</v>
      </c>
      <c r="O3410">
        <v>393</v>
      </c>
      <c r="S3410">
        <v>15</v>
      </c>
      <c r="V3410">
        <v>4</v>
      </c>
      <c r="W3410">
        <f>VLOOKUP(H3410&amp;"_"&amp;M3410+1,'Leaf lengths'!$J$6:$Q$104,VLOOKUP(F3410,'Leaf lengths'!$S$1:$T$6,2,FALSE),FALSE)</f>
        <v>102.33333333333333</v>
      </c>
      <c r="X3410">
        <f t="shared" si="249"/>
        <v>0</v>
      </c>
      <c r="Y3410">
        <f t="shared" si="253"/>
        <v>8</v>
      </c>
      <c r="Z3410">
        <f t="shared" si="252"/>
        <v>23</v>
      </c>
      <c r="AD3410" t="str">
        <f t="shared" si="250"/>
        <v>FLN</v>
      </c>
    </row>
    <row r="3411" spans="1:30" hidden="1" x14ac:dyDescent="0.3">
      <c r="A3411" t="s">
        <v>417</v>
      </c>
      <c r="B3411">
        <f t="shared" si="251"/>
        <v>400005</v>
      </c>
      <c r="C3411">
        <v>5</v>
      </c>
      <c r="D3411">
        <f>VLOOKUP($B3411,TrialDesign!$E$2:$I$1147,5,FALSE)</f>
        <v>8</v>
      </c>
      <c r="E3411" t="str">
        <f>VLOOKUP($B3411,TrialDesign!$E$2:$I$1147,3,FALSE)</f>
        <v>Nil</v>
      </c>
      <c r="F3411" t="str">
        <f>VLOOKUP($B3411,TrialDesign!$E$2:$I$1147,4,FALSE)</f>
        <v>Otane</v>
      </c>
      <c r="G3411" s="1">
        <v>41946</v>
      </c>
      <c r="H3411" s="1" t="str">
        <f>VLOOKUP(B3411,TrialDesign!$E$2:$J$1147,6,FALSE)</f>
        <v>None_8h</v>
      </c>
      <c r="J3411">
        <v>5</v>
      </c>
      <c r="K3411">
        <v>1</v>
      </c>
      <c r="M3411">
        <v>8</v>
      </c>
      <c r="S3411">
        <v>15</v>
      </c>
      <c r="V3411">
        <v>4</v>
      </c>
      <c r="W3411">
        <f>VLOOKUP(H3411&amp;"_"&amp;M3411+1,'Leaf lengths'!$J$6:$Q$104,VLOOKUP(F3411,'Leaf lengths'!$S$1:$T$6,2,FALSE),FALSE)</f>
        <v>102.33333333333333</v>
      </c>
      <c r="X3411">
        <f t="shared" si="249"/>
        <v>0</v>
      </c>
      <c r="Y3411">
        <f t="shared" si="253"/>
        <v>8</v>
      </c>
      <c r="Z3411">
        <f t="shared" si="252"/>
        <v>23</v>
      </c>
      <c r="AD3411" t="str">
        <f t="shared" si="250"/>
        <v>FLN</v>
      </c>
    </row>
    <row r="3412" spans="1:30" hidden="1" x14ac:dyDescent="0.3">
      <c r="A3412" t="s">
        <v>417</v>
      </c>
      <c r="B3412">
        <f t="shared" si="251"/>
        <v>400005</v>
      </c>
      <c r="C3412">
        <v>5</v>
      </c>
      <c r="D3412">
        <f>VLOOKUP($B3412,TrialDesign!$E$2:$I$1147,5,FALSE)</f>
        <v>8</v>
      </c>
      <c r="E3412" t="str">
        <f>VLOOKUP($B3412,TrialDesign!$E$2:$I$1147,3,FALSE)</f>
        <v>Nil</v>
      </c>
      <c r="F3412" t="str">
        <f>VLOOKUP($B3412,TrialDesign!$E$2:$I$1147,4,FALSE)</f>
        <v>Otane</v>
      </c>
      <c r="G3412" s="1">
        <v>41946</v>
      </c>
      <c r="H3412" s="1" t="str">
        <f>VLOOKUP(B3412,TrialDesign!$E$2:$J$1147,6,FALSE)</f>
        <v>None_8h</v>
      </c>
      <c r="K3412">
        <v>2</v>
      </c>
      <c r="M3412">
        <v>9</v>
      </c>
      <c r="S3412">
        <v>13</v>
      </c>
      <c r="V3412">
        <v>4</v>
      </c>
      <c r="W3412">
        <f>VLOOKUP(H3412&amp;"_"&amp;M3412+1,'Leaf lengths'!$J$6:$Q$104,VLOOKUP(F3412,'Leaf lengths'!$S$1:$T$6,2,FALSE),FALSE)</f>
        <v>102.33333333333333</v>
      </c>
      <c r="X3412">
        <f t="shared" si="249"/>
        <v>0</v>
      </c>
      <c r="Y3412">
        <f t="shared" si="253"/>
        <v>9</v>
      </c>
      <c r="Z3412">
        <f t="shared" si="252"/>
        <v>22</v>
      </c>
      <c r="AD3412" t="str">
        <f t="shared" si="250"/>
        <v>FLN</v>
      </c>
    </row>
    <row r="3413" spans="1:30" hidden="1" x14ac:dyDescent="0.3">
      <c r="A3413" t="s">
        <v>417</v>
      </c>
      <c r="B3413">
        <f t="shared" si="251"/>
        <v>400005</v>
      </c>
      <c r="C3413">
        <v>5</v>
      </c>
      <c r="D3413">
        <f>VLOOKUP($B3413,TrialDesign!$E$2:$I$1147,5,FALSE)</f>
        <v>8</v>
      </c>
      <c r="E3413" t="str">
        <f>VLOOKUP($B3413,TrialDesign!$E$2:$I$1147,3,FALSE)</f>
        <v>Nil</v>
      </c>
      <c r="F3413" t="str">
        <f>VLOOKUP($B3413,TrialDesign!$E$2:$I$1147,4,FALSE)</f>
        <v>Otane</v>
      </c>
      <c r="G3413" s="1">
        <v>41946</v>
      </c>
      <c r="H3413" s="1" t="str">
        <f>VLOOKUP(B3413,TrialDesign!$E$2:$J$1147,6,FALSE)</f>
        <v>None_8h</v>
      </c>
      <c r="K3413">
        <v>3</v>
      </c>
      <c r="M3413">
        <v>9</v>
      </c>
      <c r="S3413">
        <v>16</v>
      </c>
      <c r="V3413">
        <v>4</v>
      </c>
      <c r="W3413">
        <f>VLOOKUP(H3413&amp;"_"&amp;M3413+1,'Leaf lengths'!$J$6:$Q$104,VLOOKUP(F3413,'Leaf lengths'!$S$1:$T$6,2,FALSE),FALSE)</f>
        <v>102.33333333333333</v>
      </c>
      <c r="X3413">
        <f t="shared" si="249"/>
        <v>0</v>
      </c>
      <c r="Y3413">
        <f t="shared" si="253"/>
        <v>9</v>
      </c>
      <c r="Z3413">
        <f t="shared" si="252"/>
        <v>25</v>
      </c>
      <c r="AD3413" t="str">
        <f t="shared" si="250"/>
        <v>FLN</v>
      </c>
    </row>
    <row r="3414" spans="1:30" hidden="1" x14ac:dyDescent="0.3">
      <c r="A3414" t="s">
        <v>417</v>
      </c>
      <c r="B3414">
        <f t="shared" si="251"/>
        <v>400005</v>
      </c>
      <c r="C3414">
        <v>5</v>
      </c>
      <c r="D3414">
        <f>VLOOKUP($B3414,TrialDesign!$E$2:$I$1147,5,FALSE)</f>
        <v>8</v>
      </c>
      <c r="E3414" t="str">
        <f>VLOOKUP($B3414,TrialDesign!$E$2:$I$1147,3,FALSE)</f>
        <v>Nil</v>
      </c>
      <c r="F3414" t="str">
        <f>VLOOKUP($B3414,TrialDesign!$E$2:$I$1147,4,FALSE)</f>
        <v>Otane</v>
      </c>
      <c r="G3414" s="1">
        <v>41946</v>
      </c>
      <c r="H3414" s="1" t="str">
        <f>VLOOKUP(B3414,TrialDesign!$E$2:$J$1147,6,FALSE)</f>
        <v>None_8h</v>
      </c>
      <c r="K3414">
        <v>4</v>
      </c>
      <c r="M3414">
        <v>8</v>
      </c>
      <c r="S3414">
        <v>14</v>
      </c>
      <c r="V3414">
        <v>3</v>
      </c>
      <c r="W3414">
        <f>VLOOKUP(H3414&amp;"_"&amp;M3414+1,'Leaf lengths'!$J$6:$Q$104,VLOOKUP(F3414,'Leaf lengths'!$S$1:$T$6,2,FALSE),FALSE)</f>
        <v>102.33333333333333</v>
      </c>
      <c r="X3414">
        <f t="shared" ref="X3414:X3477" si="254">IF(OR(N3414="",M3414=N3414),0,Q3414/W3414)</f>
        <v>0</v>
      </c>
      <c r="Y3414">
        <f t="shared" si="253"/>
        <v>8</v>
      </c>
      <c r="Z3414">
        <f t="shared" si="252"/>
        <v>22</v>
      </c>
      <c r="AD3414" t="str">
        <f t="shared" si="250"/>
        <v>FLN</v>
      </c>
    </row>
    <row r="3415" spans="1:30" hidden="1" x14ac:dyDescent="0.3">
      <c r="A3415" t="s">
        <v>417</v>
      </c>
      <c r="B3415">
        <f t="shared" si="251"/>
        <v>400035</v>
      </c>
      <c r="C3415">
        <v>35</v>
      </c>
      <c r="D3415">
        <f>VLOOKUP($B3415,TrialDesign!$E$2:$I$1147,5,FALSE)</f>
        <v>8</v>
      </c>
      <c r="E3415" t="str">
        <f>VLOOKUP($B3415,TrialDesign!$E$2:$I$1147,3,FALSE)</f>
        <v>Nil</v>
      </c>
      <c r="F3415" t="str">
        <f>VLOOKUP($B3415,TrialDesign!$E$2:$I$1147,4,FALSE)</f>
        <v>Otane</v>
      </c>
      <c r="G3415" s="1">
        <v>41946</v>
      </c>
      <c r="H3415" s="1" t="str">
        <f>VLOOKUP(B3415,TrialDesign!$E$2:$J$1147,6,FALSE)</f>
        <v>None_8h</v>
      </c>
      <c r="J3415">
        <v>35</v>
      </c>
      <c r="K3415">
        <v>1</v>
      </c>
      <c r="M3415">
        <v>8</v>
      </c>
      <c r="O3415">
        <v>400</v>
      </c>
      <c r="S3415">
        <v>14</v>
      </c>
      <c r="V3415">
        <v>4</v>
      </c>
      <c r="W3415">
        <f>VLOOKUP(H3415&amp;"_"&amp;M3415+1,'Leaf lengths'!$J$6:$Q$104,VLOOKUP(F3415,'Leaf lengths'!$S$1:$T$6,2,FALSE),FALSE)</f>
        <v>102.33333333333333</v>
      </c>
      <c r="X3415">
        <f t="shared" si="254"/>
        <v>0</v>
      </c>
      <c r="Y3415">
        <f t="shared" si="253"/>
        <v>8</v>
      </c>
      <c r="Z3415">
        <f t="shared" si="252"/>
        <v>22</v>
      </c>
      <c r="AD3415" t="str">
        <f t="shared" si="250"/>
        <v>FLN</v>
      </c>
    </row>
    <row r="3416" spans="1:30" hidden="1" x14ac:dyDescent="0.3">
      <c r="A3416" t="s">
        <v>417</v>
      </c>
      <c r="B3416">
        <f t="shared" si="251"/>
        <v>400035</v>
      </c>
      <c r="C3416">
        <v>35</v>
      </c>
      <c r="D3416">
        <f>VLOOKUP($B3416,TrialDesign!$E$2:$I$1147,5,FALSE)</f>
        <v>8</v>
      </c>
      <c r="E3416" t="str">
        <f>VLOOKUP($B3416,TrialDesign!$E$2:$I$1147,3,FALSE)</f>
        <v>Nil</v>
      </c>
      <c r="F3416" t="str">
        <f>VLOOKUP($B3416,TrialDesign!$E$2:$I$1147,4,FALSE)</f>
        <v>Otane</v>
      </c>
      <c r="G3416" s="1">
        <v>41946</v>
      </c>
      <c r="H3416" s="1" t="str">
        <f>VLOOKUP(B3416,TrialDesign!$E$2:$J$1147,6,FALSE)</f>
        <v>None_8h</v>
      </c>
      <c r="K3416">
        <v>2</v>
      </c>
      <c r="M3416">
        <v>9</v>
      </c>
      <c r="S3416">
        <v>13</v>
      </c>
      <c r="V3416">
        <v>3</v>
      </c>
      <c r="W3416">
        <f>VLOOKUP(H3416&amp;"_"&amp;M3416+1,'Leaf lengths'!$J$6:$Q$104,VLOOKUP(F3416,'Leaf lengths'!$S$1:$T$6,2,FALSE),FALSE)</f>
        <v>102.33333333333333</v>
      </c>
      <c r="X3416">
        <f t="shared" si="254"/>
        <v>0</v>
      </c>
      <c r="Y3416">
        <f t="shared" si="253"/>
        <v>9</v>
      </c>
      <c r="Z3416">
        <f t="shared" si="252"/>
        <v>22</v>
      </c>
      <c r="AD3416" t="str">
        <f t="shared" si="250"/>
        <v>FLN</v>
      </c>
    </row>
    <row r="3417" spans="1:30" hidden="1" x14ac:dyDescent="0.3">
      <c r="A3417" t="s">
        <v>417</v>
      </c>
      <c r="B3417">
        <f t="shared" si="251"/>
        <v>400035</v>
      </c>
      <c r="C3417">
        <v>35</v>
      </c>
      <c r="D3417">
        <f>VLOOKUP($B3417,TrialDesign!$E$2:$I$1147,5,FALSE)</f>
        <v>8</v>
      </c>
      <c r="E3417" t="str">
        <f>VLOOKUP($B3417,TrialDesign!$E$2:$I$1147,3,FALSE)</f>
        <v>Nil</v>
      </c>
      <c r="F3417" t="str">
        <f>VLOOKUP($B3417,TrialDesign!$E$2:$I$1147,4,FALSE)</f>
        <v>Otane</v>
      </c>
      <c r="G3417" s="1">
        <v>41946</v>
      </c>
      <c r="H3417" s="1" t="str">
        <f>VLOOKUP(B3417,TrialDesign!$E$2:$J$1147,6,FALSE)</f>
        <v>None_8h</v>
      </c>
      <c r="K3417">
        <v>3</v>
      </c>
      <c r="M3417">
        <v>8</v>
      </c>
      <c r="O3417">
        <v>350</v>
      </c>
      <c r="S3417">
        <v>15</v>
      </c>
      <c r="V3417">
        <v>3</v>
      </c>
      <c r="W3417">
        <f>VLOOKUP(H3417&amp;"_"&amp;M3417+1,'Leaf lengths'!$J$6:$Q$104,VLOOKUP(F3417,'Leaf lengths'!$S$1:$T$6,2,FALSE),FALSE)</f>
        <v>102.33333333333333</v>
      </c>
      <c r="X3417">
        <f t="shared" si="254"/>
        <v>0</v>
      </c>
      <c r="Y3417">
        <f t="shared" si="253"/>
        <v>8</v>
      </c>
      <c r="Z3417">
        <f t="shared" si="252"/>
        <v>23</v>
      </c>
      <c r="AD3417" t="str">
        <f t="shared" si="250"/>
        <v>FLN</v>
      </c>
    </row>
    <row r="3418" spans="1:30" hidden="1" x14ac:dyDescent="0.3">
      <c r="A3418" t="s">
        <v>417</v>
      </c>
      <c r="B3418">
        <f t="shared" si="251"/>
        <v>400035</v>
      </c>
      <c r="C3418">
        <v>35</v>
      </c>
      <c r="D3418">
        <f>VLOOKUP($B3418,TrialDesign!$E$2:$I$1147,5,FALSE)</f>
        <v>8</v>
      </c>
      <c r="E3418" t="str">
        <f>VLOOKUP($B3418,TrialDesign!$E$2:$I$1147,3,FALSE)</f>
        <v>Nil</v>
      </c>
      <c r="F3418" t="str">
        <f>VLOOKUP($B3418,TrialDesign!$E$2:$I$1147,4,FALSE)</f>
        <v>Otane</v>
      </c>
      <c r="G3418" s="1">
        <v>41946</v>
      </c>
      <c r="H3418" s="1" t="str">
        <f>VLOOKUP(B3418,TrialDesign!$E$2:$J$1147,6,FALSE)</f>
        <v>None_8h</v>
      </c>
      <c r="K3418">
        <v>4</v>
      </c>
      <c r="M3418">
        <v>8</v>
      </c>
      <c r="S3418">
        <v>13</v>
      </c>
      <c r="V3418">
        <v>3</v>
      </c>
      <c r="W3418">
        <f>VLOOKUP(H3418&amp;"_"&amp;M3418+1,'Leaf lengths'!$J$6:$Q$104,VLOOKUP(F3418,'Leaf lengths'!$S$1:$T$6,2,FALSE),FALSE)</f>
        <v>102.33333333333333</v>
      </c>
      <c r="X3418">
        <f t="shared" si="254"/>
        <v>0</v>
      </c>
      <c r="Y3418">
        <f t="shared" si="253"/>
        <v>8</v>
      </c>
      <c r="Z3418">
        <f t="shared" si="252"/>
        <v>21</v>
      </c>
      <c r="AD3418" t="str">
        <f t="shared" si="250"/>
        <v>FLN</v>
      </c>
    </row>
    <row r="3419" spans="1:30" hidden="1" x14ac:dyDescent="0.3">
      <c r="A3419" t="s">
        <v>417</v>
      </c>
      <c r="B3419">
        <f t="shared" si="251"/>
        <v>400007</v>
      </c>
      <c r="C3419">
        <v>7</v>
      </c>
      <c r="D3419">
        <f>VLOOKUP($B3419,TrialDesign!$E$2:$I$1147,5,FALSE)</f>
        <v>8</v>
      </c>
      <c r="E3419" t="str">
        <f>VLOOKUP($B3419,TrialDesign!$E$2:$I$1147,3,FALSE)</f>
        <v>Nil</v>
      </c>
      <c r="F3419" t="str">
        <f>VLOOKUP($B3419,TrialDesign!$E$2:$I$1147,4,FALSE)</f>
        <v>Otane</v>
      </c>
      <c r="G3419" s="1">
        <v>41974</v>
      </c>
      <c r="H3419" s="1" t="str">
        <f>VLOOKUP(B3419,TrialDesign!$E$2:$J$1147,6,FALSE)</f>
        <v>None_8h</v>
      </c>
      <c r="J3419" t="s">
        <v>347</v>
      </c>
      <c r="K3419">
        <v>1</v>
      </c>
      <c r="M3419">
        <v>8</v>
      </c>
      <c r="O3419">
        <v>395</v>
      </c>
      <c r="S3419">
        <v>16</v>
      </c>
      <c r="V3419">
        <v>4</v>
      </c>
      <c r="W3419">
        <f>VLOOKUP(H3419&amp;"_"&amp;M3419+1,'Leaf lengths'!$J$6:$Q$104,VLOOKUP(F3419,'Leaf lengths'!$S$1:$T$6,2,FALSE),FALSE)</f>
        <v>102.33333333333333</v>
      </c>
      <c r="X3419">
        <f t="shared" si="254"/>
        <v>0</v>
      </c>
      <c r="Y3419">
        <f t="shared" si="253"/>
        <v>8</v>
      </c>
      <c r="Z3419">
        <f t="shared" si="252"/>
        <v>24</v>
      </c>
      <c r="AD3419" t="str">
        <f t="shared" ref="AD3419:AD3482" si="255">IF(OR(M3419=N3419,N3419=""),"FLN","")</f>
        <v>FLN</v>
      </c>
    </row>
    <row r="3420" spans="1:30" hidden="1" x14ac:dyDescent="0.3">
      <c r="A3420" t="s">
        <v>417</v>
      </c>
      <c r="B3420">
        <f t="shared" si="251"/>
        <v>400007</v>
      </c>
      <c r="C3420">
        <v>7</v>
      </c>
      <c r="D3420">
        <f>VLOOKUP($B3420,TrialDesign!$E$2:$I$1147,5,FALSE)</f>
        <v>8</v>
      </c>
      <c r="E3420" t="str">
        <f>VLOOKUP($B3420,TrialDesign!$E$2:$I$1147,3,FALSE)</f>
        <v>Nil</v>
      </c>
      <c r="F3420" t="str">
        <f>VLOOKUP($B3420,TrialDesign!$E$2:$I$1147,4,FALSE)</f>
        <v>Otane</v>
      </c>
      <c r="G3420" s="1">
        <v>41974</v>
      </c>
      <c r="H3420" s="1" t="str">
        <f>VLOOKUP(B3420,TrialDesign!$E$2:$J$1147,6,FALSE)</f>
        <v>None_8h</v>
      </c>
      <c r="K3420">
        <v>2</v>
      </c>
      <c r="M3420">
        <v>9</v>
      </c>
      <c r="O3420">
        <v>430</v>
      </c>
      <c r="S3420">
        <v>15</v>
      </c>
      <c r="V3420">
        <v>4</v>
      </c>
      <c r="W3420">
        <f>VLOOKUP(H3420&amp;"_"&amp;M3420+1,'Leaf lengths'!$J$6:$Q$104,VLOOKUP(F3420,'Leaf lengths'!$S$1:$T$6,2,FALSE),FALSE)</f>
        <v>102.33333333333333</v>
      </c>
      <c r="X3420">
        <f t="shared" si="254"/>
        <v>0</v>
      </c>
      <c r="Y3420">
        <f t="shared" si="253"/>
        <v>9</v>
      </c>
      <c r="Z3420">
        <f t="shared" si="252"/>
        <v>24</v>
      </c>
      <c r="AD3420" t="str">
        <f t="shared" si="255"/>
        <v>FLN</v>
      </c>
    </row>
    <row r="3421" spans="1:30" hidden="1" x14ac:dyDescent="0.3">
      <c r="A3421" t="s">
        <v>417</v>
      </c>
      <c r="B3421">
        <f t="shared" si="251"/>
        <v>400007</v>
      </c>
      <c r="C3421">
        <v>7</v>
      </c>
      <c r="D3421">
        <f>VLOOKUP($B3421,TrialDesign!$E$2:$I$1147,5,FALSE)</f>
        <v>8</v>
      </c>
      <c r="E3421" t="str">
        <f>VLOOKUP($B3421,TrialDesign!$E$2:$I$1147,3,FALSE)</f>
        <v>Nil</v>
      </c>
      <c r="F3421" t="str">
        <f>VLOOKUP($B3421,TrialDesign!$E$2:$I$1147,4,FALSE)</f>
        <v>Otane</v>
      </c>
      <c r="G3421" s="1">
        <v>41974</v>
      </c>
      <c r="H3421" s="1" t="str">
        <f>VLOOKUP(B3421,TrialDesign!$E$2:$J$1147,6,FALSE)</f>
        <v>None_8h</v>
      </c>
      <c r="K3421">
        <v>3</v>
      </c>
      <c r="M3421">
        <v>8</v>
      </c>
      <c r="O3421">
        <v>370</v>
      </c>
      <c r="S3421">
        <v>16</v>
      </c>
      <c r="V3421">
        <v>3</v>
      </c>
      <c r="W3421">
        <f>VLOOKUP(H3421&amp;"_"&amp;M3421+1,'Leaf lengths'!$J$6:$Q$104,VLOOKUP(F3421,'Leaf lengths'!$S$1:$T$6,2,FALSE),FALSE)</f>
        <v>102.33333333333333</v>
      </c>
      <c r="X3421">
        <f t="shared" si="254"/>
        <v>0</v>
      </c>
      <c r="Y3421">
        <f t="shared" si="253"/>
        <v>8</v>
      </c>
      <c r="Z3421">
        <f t="shared" si="252"/>
        <v>24</v>
      </c>
      <c r="AD3421" t="str">
        <f t="shared" si="255"/>
        <v>FLN</v>
      </c>
    </row>
    <row r="3422" spans="1:30" hidden="1" x14ac:dyDescent="0.3">
      <c r="A3422" t="s">
        <v>417</v>
      </c>
      <c r="B3422">
        <f t="shared" si="251"/>
        <v>400007</v>
      </c>
      <c r="C3422">
        <v>7</v>
      </c>
      <c r="D3422">
        <f>VLOOKUP($B3422,TrialDesign!$E$2:$I$1147,5,FALSE)</f>
        <v>8</v>
      </c>
      <c r="E3422" t="str">
        <f>VLOOKUP($B3422,TrialDesign!$E$2:$I$1147,3,FALSE)</f>
        <v>Nil</v>
      </c>
      <c r="F3422" t="str">
        <f>VLOOKUP($B3422,TrialDesign!$E$2:$I$1147,4,FALSE)</f>
        <v>Otane</v>
      </c>
      <c r="G3422" s="1">
        <v>41974</v>
      </c>
      <c r="H3422" s="1" t="str">
        <f>VLOOKUP(B3422,TrialDesign!$E$2:$J$1147,6,FALSE)</f>
        <v>None_8h</v>
      </c>
      <c r="K3422">
        <v>4</v>
      </c>
      <c r="M3422">
        <v>8</v>
      </c>
      <c r="O3422">
        <v>382</v>
      </c>
      <c r="S3422">
        <v>16</v>
      </c>
      <c r="V3422">
        <v>4</v>
      </c>
      <c r="W3422">
        <f>VLOOKUP(H3422&amp;"_"&amp;M3422+1,'Leaf lengths'!$J$6:$Q$104,VLOOKUP(F3422,'Leaf lengths'!$S$1:$T$6,2,FALSE),FALSE)</f>
        <v>102.33333333333333</v>
      </c>
      <c r="X3422">
        <f t="shared" si="254"/>
        <v>0</v>
      </c>
      <c r="Y3422">
        <f t="shared" si="253"/>
        <v>8</v>
      </c>
      <c r="Z3422">
        <f t="shared" si="252"/>
        <v>24</v>
      </c>
      <c r="AD3422" t="str">
        <f t="shared" si="255"/>
        <v>FLN</v>
      </c>
    </row>
    <row r="3423" spans="1:30" hidden="1" x14ac:dyDescent="0.3">
      <c r="A3423" t="s">
        <v>417</v>
      </c>
      <c r="B3423">
        <f t="shared" si="251"/>
        <v>400009</v>
      </c>
      <c r="C3423">
        <v>9</v>
      </c>
      <c r="D3423">
        <f>VLOOKUP($B3423,TrialDesign!$E$2:$I$1147,5,FALSE)</f>
        <v>8</v>
      </c>
      <c r="E3423" t="str">
        <f>VLOOKUP($B3423,TrialDesign!$E$2:$I$1147,3,FALSE)</f>
        <v>Nil</v>
      </c>
      <c r="F3423" t="str">
        <f>VLOOKUP($B3423,TrialDesign!$E$2:$I$1147,4,FALSE)</f>
        <v>Otane</v>
      </c>
      <c r="G3423" s="1">
        <v>41974</v>
      </c>
      <c r="H3423" s="1" t="str">
        <f>VLOOKUP(B3423,TrialDesign!$E$2:$J$1147,6,FALSE)</f>
        <v>None_8h</v>
      </c>
      <c r="J3423" t="s">
        <v>344</v>
      </c>
      <c r="K3423">
        <v>1</v>
      </c>
      <c r="M3423">
        <v>8</v>
      </c>
      <c r="O3423">
        <v>415</v>
      </c>
      <c r="S3423">
        <v>16</v>
      </c>
      <c r="V3423">
        <v>4</v>
      </c>
      <c r="W3423">
        <f>VLOOKUP(H3423&amp;"_"&amp;M3423+1,'Leaf lengths'!$J$6:$Q$104,VLOOKUP(F3423,'Leaf lengths'!$S$1:$T$6,2,FALSE),FALSE)</f>
        <v>102.33333333333333</v>
      </c>
      <c r="X3423">
        <f t="shared" si="254"/>
        <v>0</v>
      </c>
      <c r="Y3423">
        <f t="shared" si="253"/>
        <v>8</v>
      </c>
      <c r="Z3423">
        <f t="shared" si="252"/>
        <v>24</v>
      </c>
      <c r="AD3423" t="str">
        <f t="shared" si="255"/>
        <v>FLN</v>
      </c>
    </row>
    <row r="3424" spans="1:30" hidden="1" x14ac:dyDescent="0.3">
      <c r="A3424" t="s">
        <v>417</v>
      </c>
      <c r="B3424">
        <f t="shared" si="251"/>
        <v>400009</v>
      </c>
      <c r="C3424">
        <v>9</v>
      </c>
      <c r="D3424">
        <f>VLOOKUP($B3424,TrialDesign!$E$2:$I$1147,5,FALSE)</f>
        <v>8</v>
      </c>
      <c r="E3424" t="str">
        <f>VLOOKUP($B3424,TrialDesign!$E$2:$I$1147,3,FALSE)</f>
        <v>Nil</v>
      </c>
      <c r="F3424" t="str">
        <f>VLOOKUP($B3424,TrialDesign!$E$2:$I$1147,4,FALSE)</f>
        <v>Otane</v>
      </c>
      <c r="G3424" s="1">
        <v>41974</v>
      </c>
      <c r="H3424" s="1" t="str">
        <f>VLOOKUP(B3424,TrialDesign!$E$2:$J$1147,6,FALSE)</f>
        <v>None_8h</v>
      </c>
      <c r="K3424">
        <v>2</v>
      </c>
      <c r="M3424">
        <v>9</v>
      </c>
      <c r="O3424">
        <v>410</v>
      </c>
      <c r="S3424">
        <v>17</v>
      </c>
      <c r="V3424">
        <v>4</v>
      </c>
      <c r="W3424">
        <f>VLOOKUP(H3424&amp;"_"&amp;M3424+1,'Leaf lengths'!$J$6:$Q$104,VLOOKUP(F3424,'Leaf lengths'!$S$1:$T$6,2,FALSE),FALSE)</f>
        <v>102.33333333333333</v>
      </c>
      <c r="X3424">
        <f t="shared" si="254"/>
        <v>0</v>
      </c>
      <c r="Y3424">
        <f t="shared" si="253"/>
        <v>9</v>
      </c>
      <c r="Z3424">
        <f t="shared" si="252"/>
        <v>26</v>
      </c>
      <c r="AD3424" t="str">
        <f t="shared" si="255"/>
        <v>FLN</v>
      </c>
    </row>
    <row r="3425" spans="1:30" hidden="1" x14ac:dyDescent="0.3">
      <c r="A3425" t="s">
        <v>417</v>
      </c>
      <c r="B3425">
        <f t="shared" si="251"/>
        <v>400009</v>
      </c>
      <c r="C3425">
        <v>9</v>
      </c>
      <c r="D3425">
        <f>VLOOKUP($B3425,TrialDesign!$E$2:$I$1147,5,FALSE)</f>
        <v>8</v>
      </c>
      <c r="E3425" t="str">
        <f>VLOOKUP($B3425,TrialDesign!$E$2:$I$1147,3,FALSE)</f>
        <v>Nil</v>
      </c>
      <c r="F3425" t="str">
        <f>VLOOKUP($B3425,TrialDesign!$E$2:$I$1147,4,FALSE)</f>
        <v>Otane</v>
      </c>
      <c r="G3425" s="1">
        <v>41974</v>
      </c>
      <c r="H3425" s="1" t="str">
        <f>VLOOKUP(B3425,TrialDesign!$E$2:$J$1147,6,FALSE)</f>
        <v>None_8h</v>
      </c>
      <c r="K3425">
        <v>3</v>
      </c>
      <c r="M3425">
        <v>7</v>
      </c>
      <c r="O3425">
        <v>395</v>
      </c>
      <c r="S3425">
        <v>14</v>
      </c>
      <c r="V3425">
        <v>4</v>
      </c>
      <c r="W3425">
        <f>VLOOKUP(H3425&amp;"_"&amp;M3425+1,'Leaf lengths'!$J$6:$Q$104,VLOOKUP(F3425,'Leaf lengths'!$S$1:$T$6,2,FALSE),FALSE)</f>
        <v>104</v>
      </c>
      <c r="X3425">
        <f t="shared" si="254"/>
        <v>0</v>
      </c>
      <c r="Y3425">
        <f t="shared" si="253"/>
        <v>7</v>
      </c>
      <c r="Z3425">
        <f t="shared" si="252"/>
        <v>21</v>
      </c>
      <c r="AD3425" t="str">
        <f t="shared" si="255"/>
        <v>FLN</v>
      </c>
    </row>
    <row r="3426" spans="1:30" hidden="1" x14ac:dyDescent="0.3">
      <c r="A3426" t="s">
        <v>417</v>
      </c>
      <c r="B3426">
        <f t="shared" si="251"/>
        <v>400009</v>
      </c>
      <c r="C3426">
        <v>9</v>
      </c>
      <c r="D3426">
        <f>VLOOKUP($B3426,TrialDesign!$E$2:$I$1147,5,FALSE)</f>
        <v>8</v>
      </c>
      <c r="E3426" t="str">
        <f>VLOOKUP($B3426,TrialDesign!$E$2:$I$1147,3,FALSE)</f>
        <v>Nil</v>
      </c>
      <c r="F3426" t="str">
        <f>VLOOKUP($B3426,TrialDesign!$E$2:$I$1147,4,FALSE)</f>
        <v>Otane</v>
      </c>
      <c r="G3426" s="1">
        <v>41974</v>
      </c>
      <c r="H3426" s="1" t="str">
        <f>VLOOKUP(B3426,TrialDesign!$E$2:$J$1147,6,FALSE)</f>
        <v>None_8h</v>
      </c>
      <c r="K3426">
        <v>4</v>
      </c>
      <c r="M3426">
        <v>8</v>
      </c>
      <c r="O3426">
        <v>385</v>
      </c>
      <c r="S3426">
        <v>16</v>
      </c>
      <c r="V3426">
        <v>4</v>
      </c>
      <c r="W3426">
        <f>VLOOKUP(H3426&amp;"_"&amp;M3426+1,'Leaf lengths'!$J$6:$Q$104,VLOOKUP(F3426,'Leaf lengths'!$S$1:$T$6,2,FALSE),FALSE)</f>
        <v>102.33333333333333</v>
      </c>
      <c r="X3426">
        <f t="shared" si="254"/>
        <v>0</v>
      </c>
      <c r="Y3426">
        <f t="shared" si="253"/>
        <v>8</v>
      </c>
      <c r="Z3426">
        <f t="shared" si="252"/>
        <v>24</v>
      </c>
      <c r="AD3426" t="str">
        <f t="shared" si="255"/>
        <v>FLN</v>
      </c>
    </row>
    <row r="3427" spans="1:30" hidden="1" x14ac:dyDescent="0.3">
      <c r="A3427" t="s">
        <v>417</v>
      </c>
      <c r="B3427">
        <f t="shared" si="251"/>
        <v>400010</v>
      </c>
      <c r="C3427">
        <v>10</v>
      </c>
      <c r="D3427">
        <f>VLOOKUP($B3427,TrialDesign!$E$2:$I$1147,5,FALSE)</f>
        <v>8</v>
      </c>
      <c r="E3427" t="str">
        <f>VLOOKUP($B3427,TrialDesign!$E$2:$I$1147,3,FALSE)</f>
        <v>Nil</v>
      </c>
      <c r="F3427" t="str">
        <f>VLOOKUP($B3427,TrialDesign!$E$2:$I$1147,4,FALSE)</f>
        <v>Otane</v>
      </c>
      <c r="G3427" s="1">
        <v>41974</v>
      </c>
      <c r="H3427" s="1" t="str">
        <f>VLOOKUP(B3427,TrialDesign!$E$2:$J$1147,6,FALSE)</f>
        <v>None_8h</v>
      </c>
      <c r="J3427" t="s">
        <v>343</v>
      </c>
      <c r="K3427">
        <v>1</v>
      </c>
      <c r="M3427">
        <v>9</v>
      </c>
      <c r="O3427">
        <v>492</v>
      </c>
      <c r="S3427">
        <v>16</v>
      </c>
      <c r="V3427">
        <v>4</v>
      </c>
      <c r="W3427">
        <f>VLOOKUP(H3427&amp;"_"&amp;M3427+1,'Leaf lengths'!$J$6:$Q$104,VLOOKUP(F3427,'Leaf lengths'!$S$1:$T$6,2,FALSE),FALSE)</f>
        <v>102.33333333333333</v>
      </c>
      <c r="X3427">
        <f t="shared" si="254"/>
        <v>0</v>
      </c>
      <c r="Y3427">
        <f t="shared" si="253"/>
        <v>9</v>
      </c>
      <c r="Z3427">
        <f t="shared" si="252"/>
        <v>25</v>
      </c>
      <c r="AD3427" t="str">
        <f t="shared" si="255"/>
        <v>FLN</v>
      </c>
    </row>
    <row r="3428" spans="1:30" hidden="1" x14ac:dyDescent="0.3">
      <c r="A3428" t="s">
        <v>417</v>
      </c>
      <c r="B3428">
        <f t="shared" si="251"/>
        <v>400010</v>
      </c>
      <c r="C3428">
        <v>10</v>
      </c>
      <c r="D3428">
        <f>VLOOKUP($B3428,TrialDesign!$E$2:$I$1147,5,FALSE)</f>
        <v>8</v>
      </c>
      <c r="E3428" t="str">
        <f>VLOOKUP($B3428,TrialDesign!$E$2:$I$1147,3,FALSE)</f>
        <v>Nil</v>
      </c>
      <c r="F3428" t="str">
        <f>VLOOKUP($B3428,TrialDesign!$E$2:$I$1147,4,FALSE)</f>
        <v>Otane</v>
      </c>
      <c r="G3428" s="1">
        <v>41974</v>
      </c>
      <c r="H3428" s="1" t="str">
        <f>VLOOKUP(B3428,TrialDesign!$E$2:$J$1147,6,FALSE)</f>
        <v>None_8h</v>
      </c>
      <c r="K3428">
        <v>2</v>
      </c>
      <c r="M3428">
        <v>8</v>
      </c>
      <c r="O3428">
        <v>405</v>
      </c>
      <c r="S3428">
        <v>16</v>
      </c>
      <c r="V3428">
        <v>4</v>
      </c>
      <c r="W3428">
        <f>VLOOKUP(H3428&amp;"_"&amp;M3428+1,'Leaf lengths'!$J$6:$Q$104,VLOOKUP(F3428,'Leaf lengths'!$S$1:$T$6,2,FALSE),FALSE)</f>
        <v>102.33333333333333</v>
      </c>
      <c r="X3428">
        <f t="shared" si="254"/>
        <v>0</v>
      </c>
      <c r="Y3428">
        <f t="shared" si="253"/>
        <v>8</v>
      </c>
      <c r="Z3428">
        <f t="shared" si="252"/>
        <v>24</v>
      </c>
      <c r="AD3428" t="str">
        <f t="shared" si="255"/>
        <v>FLN</v>
      </c>
    </row>
    <row r="3429" spans="1:30" hidden="1" x14ac:dyDescent="0.3">
      <c r="A3429" t="s">
        <v>417</v>
      </c>
      <c r="B3429">
        <f t="shared" si="251"/>
        <v>400010</v>
      </c>
      <c r="C3429">
        <v>10</v>
      </c>
      <c r="D3429">
        <f>VLOOKUP($B3429,TrialDesign!$E$2:$I$1147,5,FALSE)</f>
        <v>8</v>
      </c>
      <c r="E3429" t="str">
        <f>VLOOKUP($B3429,TrialDesign!$E$2:$I$1147,3,FALSE)</f>
        <v>Nil</v>
      </c>
      <c r="F3429" t="str">
        <f>VLOOKUP($B3429,TrialDesign!$E$2:$I$1147,4,FALSE)</f>
        <v>Otane</v>
      </c>
      <c r="G3429" s="1">
        <v>41974</v>
      </c>
      <c r="H3429" s="1" t="str">
        <f>VLOOKUP(B3429,TrialDesign!$E$2:$J$1147,6,FALSE)</f>
        <v>None_8h</v>
      </c>
      <c r="K3429">
        <v>3</v>
      </c>
      <c r="M3429">
        <v>9</v>
      </c>
      <c r="O3429">
        <v>460</v>
      </c>
      <c r="S3429">
        <v>16</v>
      </c>
      <c r="V3429">
        <v>4</v>
      </c>
      <c r="W3429">
        <f>VLOOKUP(H3429&amp;"_"&amp;M3429+1,'Leaf lengths'!$J$6:$Q$104,VLOOKUP(F3429,'Leaf lengths'!$S$1:$T$6,2,FALSE),FALSE)</f>
        <v>102.33333333333333</v>
      </c>
      <c r="X3429">
        <f t="shared" si="254"/>
        <v>0</v>
      </c>
      <c r="Y3429">
        <f t="shared" si="253"/>
        <v>9</v>
      </c>
      <c r="Z3429">
        <f t="shared" si="252"/>
        <v>25</v>
      </c>
      <c r="AD3429" t="str">
        <f t="shared" si="255"/>
        <v>FLN</v>
      </c>
    </row>
    <row r="3430" spans="1:30" hidden="1" x14ac:dyDescent="0.3">
      <c r="A3430" t="s">
        <v>417</v>
      </c>
      <c r="B3430">
        <f t="shared" si="251"/>
        <v>400010</v>
      </c>
      <c r="C3430">
        <v>10</v>
      </c>
      <c r="D3430">
        <f>VLOOKUP($B3430,TrialDesign!$E$2:$I$1147,5,FALSE)</f>
        <v>8</v>
      </c>
      <c r="E3430" t="str">
        <f>VLOOKUP($B3430,TrialDesign!$E$2:$I$1147,3,FALSE)</f>
        <v>Nil</v>
      </c>
      <c r="F3430" t="str">
        <f>VLOOKUP($B3430,TrialDesign!$E$2:$I$1147,4,FALSE)</f>
        <v>Otane</v>
      </c>
      <c r="G3430" s="1">
        <v>41974</v>
      </c>
      <c r="H3430" s="1" t="str">
        <f>VLOOKUP(B3430,TrialDesign!$E$2:$J$1147,6,FALSE)</f>
        <v>None_8h</v>
      </c>
      <c r="K3430">
        <v>4</v>
      </c>
      <c r="M3430">
        <v>8</v>
      </c>
      <c r="O3430">
        <v>440</v>
      </c>
      <c r="S3430">
        <v>15</v>
      </c>
      <c r="V3430">
        <v>4</v>
      </c>
      <c r="W3430">
        <f>VLOOKUP(H3430&amp;"_"&amp;M3430+1,'Leaf lengths'!$J$6:$Q$104,VLOOKUP(F3430,'Leaf lengths'!$S$1:$T$6,2,FALSE),FALSE)</f>
        <v>102.33333333333333</v>
      </c>
      <c r="X3430">
        <f t="shared" si="254"/>
        <v>0</v>
      </c>
      <c r="Y3430">
        <f t="shared" si="253"/>
        <v>8</v>
      </c>
      <c r="Z3430">
        <f t="shared" si="252"/>
        <v>23</v>
      </c>
      <c r="AD3430" t="str">
        <f t="shared" si="255"/>
        <v>FLN</v>
      </c>
    </row>
    <row r="3431" spans="1:30" hidden="1" x14ac:dyDescent="0.3">
      <c r="A3431" t="s">
        <v>417</v>
      </c>
      <c r="B3431">
        <f t="shared" si="251"/>
        <v>400012</v>
      </c>
      <c r="C3431">
        <v>12</v>
      </c>
      <c r="D3431">
        <f>VLOOKUP($B3431,TrialDesign!$E$2:$I$1147,5,FALSE)</f>
        <v>8</v>
      </c>
      <c r="E3431" t="str">
        <f>VLOOKUP($B3431,TrialDesign!$E$2:$I$1147,3,FALSE)</f>
        <v>Nil</v>
      </c>
      <c r="F3431" t="str">
        <f>VLOOKUP($B3431,TrialDesign!$E$2:$I$1147,4,FALSE)</f>
        <v>Otane</v>
      </c>
      <c r="G3431" s="1">
        <v>41974</v>
      </c>
      <c r="H3431" s="1" t="str">
        <f>VLOOKUP(B3431,TrialDesign!$E$2:$J$1147,6,FALSE)</f>
        <v>None_8h</v>
      </c>
      <c r="J3431" t="s">
        <v>346</v>
      </c>
      <c r="K3431">
        <v>1</v>
      </c>
      <c r="M3431">
        <v>8</v>
      </c>
      <c r="O3431">
        <v>390</v>
      </c>
      <c r="S3431">
        <v>16</v>
      </c>
      <c r="V3431">
        <v>4</v>
      </c>
      <c r="W3431">
        <f>VLOOKUP(H3431&amp;"_"&amp;M3431+1,'Leaf lengths'!$J$6:$Q$104,VLOOKUP(F3431,'Leaf lengths'!$S$1:$T$6,2,FALSE),FALSE)</f>
        <v>102.33333333333333</v>
      </c>
      <c r="X3431">
        <f t="shared" si="254"/>
        <v>0</v>
      </c>
      <c r="Y3431">
        <f t="shared" si="253"/>
        <v>8</v>
      </c>
      <c r="Z3431">
        <f t="shared" si="252"/>
        <v>24</v>
      </c>
      <c r="AD3431" t="str">
        <f t="shared" si="255"/>
        <v>FLN</v>
      </c>
    </row>
    <row r="3432" spans="1:30" hidden="1" x14ac:dyDescent="0.3">
      <c r="A3432" t="s">
        <v>417</v>
      </c>
      <c r="B3432">
        <f t="shared" si="251"/>
        <v>400012</v>
      </c>
      <c r="C3432">
        <v>12</v>
      </c>
      <c r="D3432">
        <f>VLOOKUP($B3432,TrialDesign!$E$2:$I$1147,5,FALSE)</f>
        <v>8</v>
      </c>
      <c r="E3432" t="str">
        <f>VLOOKUP($B3432,TrialDesign!$E$2:$I$1147,3,FALSE)</f>
        <v>Nil</v>
      </c>
      <c r="F3432" t="str">
        <f>VLOOKUP($B3432,TrialDesign!$E$2:$I$1147,4,FALSE)</f>
        <v>Otane</v>
      </c>
      <c r="G3432" s="1">
        <v>41974</v>
      </c>
      <c r="H3432" s="1" t="str">
        <f>VLOOKUP(B3432,TrialDesign!$E$2:$J$1147,6,FALSE)</f>
        <v>None_8h</v>
      </c>
      <c r="K3432">
        <v>2</v>
      </c>
      <c r="M3432">
        <v>9</v>
      </c>
      <c r="O3432">
        <v>460</v>
      </c>
      <c r="S3432">
        <v>16</v>
      </c>
      <c r="V3432">
        <v>4</v>
      </c>
      <c r="W3432">
        <f>VLOOKUP(H3432&amp;"_"&amp;M3432+1,'Leaf lengths'!$J$6:$Q$104,VLOOKUP(F3432,'Leaf lengths'!$S$1:$T$6,2,FALSE),FALSE)</f>
        <v>102.33333333333333</v>
      </c>
      <c r="X3432">
        <f t="shared" si="254"/>
        <v>0</v>
      </c>
      <c r="Y3432">
        <f t="shared" si="253"/>
        <v>9</v>
      </c>
      <c r="Z3432">
        <f t="shared" si="252"/>
        <v>25</v>
      </c>
      <c r="AD3432" t="str">
        <f t="shared" si="255"/>
        <v>FLN</v>
      </c>
    </row>
    <row r="3433" spans="1:30" hidden="1" x14ac:dyDescent="0.3">
      <c r="A3433" t="s">
        <v>417</v>
      </c>
      <c r="B3433">
        <f t="shared" si="251"/>
        <v>400012</v>
      </c>
      <c r="C3433">
        <v>12</v>
      </c>
      <c r="D3433">
        <f>VLOOKUP($B3433,TrialDesign!$E$2:$I$1147,5,FALSE)</f>
        <v>8</v>
      </c>
      <c r="E3433" t="str">
        <f>VLOOKUP($B3433,TrialDesign!$E$2:$I$1147,3,FALSE)</f>
        <v>Nil</v>
      </c>
      <c r="F3433" t="str">
        <f>VLOOKUP($B3433,TrialDesign!$E$2:$I$1147,4,FALSE)</f>
        <v>Otane</v>
      </c>
      <c r="G3433" s="1">
        <v>41974</v>
      </c>
      <c r="H3433" s="1" t="str">
        <f>VLOOKUP(B3433,TrialDesign!$E$2:$J$1147,6,FALSE)</f>
        <v>None_8h</v>
      </c>
      <c r="K3433">
        <v>3</v>
      </c>
      <c r="M3433">
        <v>8</v>
      </c>
      <c r="O3433">
        <v>440</v>
      </c>
      <c r="S3433">
        <v>15</v>
      </c>
      <c r="V3433">
        <v>4</v>
      </c>
      <c r="W3433">
        <f>VLOOKUP(H3433&amp;"_"&amp;M3433+1,'Leaf lengths'!$J$6:$Q$104,VLOOKUP(F3433,'Leaf lengths'!$S$1:$T$6,2,FALSE),FALSE)</f>
        <v>102.33333333333333</v>
      </c>
      <c r="X3433">
        <f t="shared" si="254"/>
        <v>0</v>
      </c>
      <c r="Y3433">
        <f t="shared" si="253"/>
        <v>8</v>
      </c>
      <c r="Z3433">
        <f t="shared" si="252"/>
        <v>23</v>
      </c>
      <c r="AD3433" t="str">
        <f t="shared" si="255"/>
        <v>FLN</v>
      </c>
    </row>
    <row r="3434" spans="1:30" hidden="1" x14ac:dyDescent="0.3">
      <c r="A3434" t="s">
        <v>417</v>
      </c>
      <c r="B3434">
        <f t="shared" si="251"/>
        <v>400012</v>
      </c>
      <c r="C3434">
        <v>12</v>
      </c>
      <c r="D3434">
        <f>VLOOKUP($B3434,TrialDesign!$E$2:$I$1147,5,FALSE)</f>
        <v>8</v>
      </c>
      <c r="E3434" t="str">
        <f>VLOOKUP($B3434,TrialDesign!$E$2:$I$1147,3,FALSE)</f>
        <v>Nil</v>
      </c>
      <c r="F3434" t="str">
        <f>VLOOKUP($B3434,TrialDesign!$E$2:$I$1147,4,FALSE)</f>
        <v>Otane</v>
      </c>
      <c r="G3434" s="1">
        <v>41974</v>
      </c>
      <c r="H3434" s="1" t="str">
        <f>VLOOKUP(B3434,TrialDesign!$E$2:$J$1147,6,FALSE)</f>
        <v>None_8h</v>
      </c>
      <c r="K3434">
        <v>4</v>
      </c>
      <c r="M3434">
        <v>8</v>
      </c>
      <c r="O3434">
        <v>390</v>
      </c>
      <c r="S3434">
        <v>16</v>
      </c>
      <c r="V3434">
        <v>4</v>
      </c>
      <c r="W3434">
        <f>VLOOKUP(H3434&amp;"_"&amp;M3434+1,'Leaf lengths'!$J$6:$Q$104,VLOOKUP(F3434,'Leaf lengths'!$S$1:$T$6,2,FALSE),FALSE)</f>
        <v>102.33333333333333</v>
      </c>
      <c r="X3434">
        <f t="shared" si="254"/>
        <v>0</v>
      </c>
      <c r="Y3434">
        <f t="shared" si="253"/>
        <v>8</v>
      </c>
      <c r="Z3434">
        <f t="shared" si="252"/>
        <v>24</v>
      </c>
      <c r="AD3434" t="str">
        <f t="shared" si="255"/>
        <v>FLN</v>
      </c>
    </row>
    <row r="3435" spans="1:30" hidden="1" x14ac:dyDescent="0.3">
      <c r="A3435" t="s">
        <v>417</v>
      </c>
      <c r="B3435">
        <f t="shared" si="251"/>
        <v>400040</v>
      </c>
      <c r="C3435">
        <v>40</v>
      </c>
      <c r="D3435">
        <f>VLOOKUP($B3435,TrialDesign!$E$2:$I$1147,5,FALSE)</f>
        <v>8</v>
      </c>
      <c r="E3435" t="str">
        <f>VLOOKUP($B3435,TrialDesign!$E$2:$I$1147,3,FALSE)</f>
        <v>Nil</v>
      </c>
      <c r="F3435" t="str">
        <f>VLOOKUP($B3435,TrialDesign!$E$2:$I$1147,4,FALSE)</f>
        <v>Otane</v>
      </c>
      <c r="G3435" s="1">
        <v>41974</v>
      </c>
      <c r="H3435" s="1" t="str">
        <f>VLOOKUP(B3435,TrialDesign!$E$2:$J$1147,6,FALSE)</f>
        <v>None_8h</v>
      </c>
      <c r="J3435" t="s">
        <v>348</v>
      </c>
      <c r="K3435">
        <v>1</v>
      </c>
      <c r="M3435">
        <v>8</v>
      </c>
      <c r="O3435">
        <v>415</v>
      </c>
      <c r="S3435">
        <v>16</v>
      </c>
      <c r="V3435">
        <v>4</v>
      </c>
      <c r="W3435">
        <f>VLOOKUP(H3435&amp;"_"&amp;M3435+1,'Leaf lengths'!$J$6:$Q$104,VLOOKUP(F3435,'Leaf lengths'!$S$1:$T$6,2,FALSE),FALSE)</f>
        <v>102.33333333333333</v>
      </c>
      <c r="X3435">
        <f t="shared" si="254"/>
        <v>0</v>
      </c>
      <c r="Y3435">
        <f t="shared" si="253"/>
        <v>8</v>
      </c>
      <c r="Z3435">
        <f t="shared" si="252"/>
        <v>24</v>
      </c>
      <c r="AD3435" t="str">
        <f t="shared" si="255"/>
        <v>FLN</v>
      </c>
    </row>
    <row r="3436" spans="1:30" hidden="1" x14ac:dyDescent="0.3">
      <c r="A3436" t="s">
        <v>417</v>
      </c>
      <c r="B3436">
        <f t="shared" si="251"/>
        <v>400040</v>
      </c>
      <c r="C3436">
        <v>40</v>
      </c>
      <c r="D3436">
        <f>VLOOKUP($B3436,TrialDesign!$E$2:$I$1147,5,FALSE)</f>
        <v>8</v>
      </c>
      <c r="E3436" t="str">
        <f>VLOOKUP($B3436,TrialDesign!$E$2:$I$1147,3,FALSE)</f>
        <v>Nil</v>
      </c>
      <c r="F3436" t="str">
        <f>VLOOKUP($B3436,TrialDesign!$E$2:$I$1147,4,FALSE)</f>
        <v>Otane</v>
      </c>
      <c r="G3436" s="1">
        <v>41974</v>
      </c>
      <c r="H3436" s="1" t="str">
        <f>VLOOKUP(B3436,TrialDesign!$E$2:$J$1147,6,FALSE)</f>
        <v>None_8h</v>
      </c>
      <c r="K3436">
        <v>2</v>
      </c>
      <c r="M3436">
        <v>8</v>
      </c>
      <c r="O3436">
        <v>440</v>
      </c>
      <c r="S3436">
        <v>16</v>
      </c>
      <c r="V3436">
        <v>4</v>
      </c>
      <c r="W3436">
        <f>VLOOKUP(H3436&amp;"_"&amp;M3436+1,'Leaf lengths'!$J$6:$Q$104,VLOOKUP(F3436,'Leaf lengths'!$S$1:$T$6,2,FALSE),FALSE)</f>
        <v>102.33333333333333</v>
      </c>
      <c r="X3436">
        <f t="shared" si="254"/>
        <v>0</v>
      </c>
      <c r="Y3436">
        <f t="shared" si="253"/>
        <v>8</v>
      </c>
      <c r="Z3436">
        <f t="shared" si="252"/>
        <v>24</v>
      </c>
      <c r="AD3436" t="str">
        <f t="shared" si="255"/>
        <v>FLN</v>
      </c>
    </row>
    <row r="3437" spans="1:30" hidden="1" x14ac:dyDescent="0.3">
      <c r="A3437" t="s">
        <v>417</v>
      </c>
      <c r="B3437">
        <f t="shared" si="251"/>
        <v>400040</v>
      </c>
      <c r="C3437">
        <v>40</v>
      </c>
      <c r="D3437">
        <f>VLOOKUP($B3437,TrialDesign!$E$2:$I$1147,5,FALSE)</f>
        <v>8</v>
      </c>
      <c r="E3437" t="str">
        <f>VLOOKUP($B3437,TrialDesign!$E$2:$I$1147,3,FALSE)</f>
        <v>Nil</v>
      </c>
      <c r="F3437" t="str">
        <f>VLOOKUP($B3437,TrialDesign!$E$2:$I$1147,4,FALSE)</f>
        <v>Otane</v>
      </c>
      <c r="G3437" s="1">
        <v>41974</v>
      </c>
      <c r="H3437" s="1" t="str">
        <f>VLOOKUP(B3437,TrialDesign!$E$2:$J$1147,6,FALSE)</f>
        <v>None_8h</v>
      </c>
      <c r="K3437">
        <v>3</v>
      </c>
      <c r="M3437">
        <v>9</v>
      </c>
      <c r="O3437">
        <v>475</v>
      </c>
      <c r="S3437">
        <v>18</v>
      </c>
      <c r="V3437">
        <v>4</v>
      </c>
      <c r="W3437">
        <f>VLOOKUP(H3437&amp;"_"&amp;M3437+1,'Leaf lengths'!$J$6:$Q$104,VLOOKUP(F3437,'Leaf lengths'!$S$1:$T$6,2,FALSE),FALSE)</f>
        <v>102.33333333333333</v>
      </c>
      <c r="X3437">
        <f t="shared" si="254"/>
        <v>0</v>
      </c>
      <c r="Y3437">
        <f t="shared" si="253"/>
        <v>9</v>
      </c>
      <c r="Z3437">
        <f t="shared" si="252"/>
        <v>27</v>
      </c>
      <c r="AD3437" t="str">
        <f t="shared" si="255"/>
        <v>FLN</v>
      </c>
    </row>
    <row r="3438" spans="1:30" hidden="1" x14ac:dyDescent="0.3">
      <c r="A3438" t="s">
        <v>417</v>
      </c>
      <c r="B3438">
        <f t="shared" si="251"/>
        <v>400040</v>
      </c>
      <c r="C3438">
        <v>40</v>
      </c>
      <c r="D3438">
        <f>VLOOKUP($B3438,TrialDesign!$E$2:$I$1147,5,FALSE)</f>
        <v>8</v>
      </c>
      <c r="E3438" t="str">
        <f>VLOOKUP($B3438,TrialDesign!$E$2:$I$1147,3,FALSE)</f>
        <v>Nil</v>
      </c>
      <c r="F3438" t="str">
        <f>VLOOKUP($B3438,TrialDesign!$E$2:$I$1147,4,FALSE)</f>
        <v>Otane</v>
      </c>
      <c r="G3438" s="1">
        <v>41974</v>
      </c>
      <c r="H3438" s="1" t="str">
        <f>VLOOKUP(B3438,TrialDesign!$E$2:$J$1147,6,FALSE)</f>
        <v>None_8h</v>
      </c>
      <c r="K3438">
        <v>4</v>
      </c>
      <c r="M3438">
        <v>9</v>
      </c>
      <c r="O3438">
        <v>393</v>
      </c>
      <c r="S3438">
        <v>17</v>
      </c>
      <c r="V3438">
        <v>3</v>
      </c>
      <c r="W3438">
        <f>VLOOKUP(H3438&amp;"_"&amp;M3438+1,'Leaf lengths'!$J$6:$Q$104,VLOOKUP(F3438,'Leaf lengths'!$S$1:$T$6,2,FALSE),FALSE)</f>
        <v>102.33333333333333</v>
      </c>
      <c r="X3438">
        <f t="shared" si="254"/>
        <v>0</v>
      </c>
      <c r="Y3438">
        <f t="shared" si="253"/>
        <v>9</v>
      </c>
      <c r="Z3438">
        <f t="shared" si="252"/>
        <v>26</v>
      </c>
      <c r="AD3438" t="str">
        <f t="shared" si="255"/>
        <v>FLN</v>
      </c>
    </row>
    <row r="3439" spans="1:30" hidden="1" x14ac:dyDescent="0.3">
      <c r="A3439" t="s">
        <v>417</v>
      </c>
      <c r="B3439">
        <f t="shared" si="251"/>
        <v>400044</v>
      </c>
      <c r="C3439">
        <v>44</v>
      </c>
      <c r="D3439">
        <f>VLOOKUP($B3439,TrialDesign!$E$2:$I$1147,5,FALSE)</f>
        <v>8</v>
      </c>
      <c r="E3439" t="str">
        <f>VLOOKUP($B3439,TrialDesign!$E$2:$I$1147,3,FALSE)</f>
        <v>Nil</v>
      </c>
      <c r="F3439" t="str">
        <f>VLOOKUP($B3439,TrialDesign!$E$2:$I$1147,4,FALSE)</f>
        <v>Otane</v>
      </c>
      <c r="G3439" s="1">
        <v>41974</v>
      </c>
      <c r="H3439" s="1" t="str">
        <f>VLOOKUP(B3439,TrialDesign!$E$2:$J$1147,6,FALSE)</f>
        <v>None_8h</v>
      </c>
      <c r="J3439" t="s">
        <v>345</v>
      </c>
      <c r="K3439">
        <v>1</v>
      </c>
      <c r="M3439">
        <v>7</v>
      </c>
      <c r="O3439">
        <v>400</v>
      </c>
      <c r="S3439">
        <v>14</v>
      </c>
      <c r="V3439">
        <v>4</v>
      </c>
      <c r="W3439">
        <f>VLOOKUP(H3439&amp;"_"&amp;M3439+1,'Leaf lengths'!$J$6:$Q$104,VLOOKUP(F3439,'Leaf lengths'!$S$1:$T$6,2,FALSE),FALSE)</f>
        <v>104</v>
      </c>
      <c r="X3439">
        <f t="shared" si="254"/>
        <v>0</v>
      </c>
      <c r="Y3439">
        <f t="shared" si="253"/>
        <v>7</v>
      </c>
      <c r="Z3439">
        <f t="shared" si="252"/>
        <v>21</v>
      </c>
      <c r="AD3439" t="str">
        <f t="shared" si="255"/>
        <v>FLN</v>
      </c>
    </row>
    <row r="3440" spans="1:30" hidden="1" x14ac:dyDescent="0.3">
      <c r="A3440" t="s">
        <v>417</v>
      </c>
      <c r="B3440">
        <f t="shared" si="251"/>
        <v>400044</v>
      </c>
      <c r="C3440">
        <v>44</v>
      </c>
      <c r="D3440">
        <f>VLOOKUP($B3440,TrialDesign!$E$2:$I$1147,5,FALSE)</f>
        <v>8</v>
      </c>
      <c r="E3440" t="str">
        <f>VLOOKUP($B3440,TrialDesign!$E$2:$I$1147,3,FALSE)</f>
        <v>Nil</v>
      </c>
      <c r="F3440" t="str">
        <f>VLOOKUP($B3440,TrialDesign!$E$2:$I$1147,4,FALSE)</f>
        <v>Otane</v>
      </c>
      <c r="G3440" s="1">
        <v>41974</v>
      </c>
      <c r="H3440" s="1" t="str">
        <f>VLOOKUP(B3440,TrialDesign!$E$2:$J$1147,6,FALSE)</f>
        <v>None_8h</v>
      </c>
      <c r="K3440">
        <v>2</v>
      </c>
      <c r="M3440">
        <v>8</v>
      </c>
      <c r="O3440">
        <v>460</v>
      </c>
      <c r="S3440">
        <v>16</v>
      </c>
      <c r="V3440">
        <v>4</v>
      </c>
      <c r="W3440">
        <f>VLOOKUP(H3440&amp;"_"&amp;M3440+1,'Leaf lengths'!$J$6:$Q$104,VLOOKUP(F3440,'Leaf lengths'!$S$1:$T$6,2,FALSE),FALSE)</f>
        <v>102.33333333333333</v>
      </c>
      <c r="X3440">
        <f t="shared" si="254"/>
        <v>0</v>
      </c>
      <c r="Y3440">
        <f t="shared" si="253"/>
        <v>8</v>
      </c>
      <c r="Z3440">
        <f t="shared" si="252"/>
        <v>24</v>
      </c>
      <c r="AD3440" t="str">
        <f t="shared" si="255"/>
        <v>FLN</v>
      </c>
    </row>
    <row r="3441" spans="1:30" hidden="1" x14ac:dyDescent="0.3">
      <c r="A3441" t="s">
        <v>417</v>
      </c>
      <c r="B3441">
        <f t="shared" si="251"/>
        <v>400044</v>
      </c>
      <c r="C3441">
        <v>44</v>
      </c>
      <c r="D3441">
        <f>VLOOKUP($B3441,TrialDesign!$E$2:$I$1147,5,FALSE)</f>
        <v>8</v>
      </c>
      <c r="E3441" t="str">
        <f>VLOOKUP($B3441,TrialDesign!$E$2:$I$1147,3,FALSE)</f>
        <v>Nil</v>
      </c>
      <c r="F3441" t="str">
        <f>VLOOKUP($B3441,TrialDesign!$E$2:$I$1147,4,FALSE)</f>
        <v>Otane</v>
      </c>
      <c r="G3441" s="1">
        <v>41974</v>
      </c>
      <c r="H3441" s="1" t="str">
        <f>VLOOKUP(B3441,TrialDesign!$E$2:$J$1147,6,FALSE)</f>
        <v>None_8h</v>
      </c>
      <c r="K3441">
        <v>3</v>
      </c>
      <c r="M3441">
        <v>9</v>
      </c>
      <c r="O3441">
        <v>470</v>
      </c>
      <c r="S3441">
        <v>18</v>
      </c>
      <c r="V3441">
        <v>4</v>
      </c>
      <c r="W3441">
        <f>VLOOKUP(H3441&amp;"_"&amp;M3441+1,'Leaf lengths'!$J$6:$Q$104,VLOOKUP(F3441,'Leaf lengths'!$S$1:$T$6,2,FALSE),FALSE)</f>
        <v>102.33333333333333</v>
      </c>
      <c r="X3441">
        <f t="shared" si="254"/>
        <v>0</v>
      </c>
      <c r="Y3441">
        <f t="shared" si="253"/>
        <v>9</v>
      </c>
      <c r="Z3441">
        <f t="shared" si="252"/>
        <v>27</v>
      </c>
      <c r="AD3441" t="str">
        <f t="shared" si="255"/>
        <v>FLN</v>
      </c>
    </row>
    <row r="3442" spans="1:30" hidden="1" x14ac:dyDescent="0.3">
      <c r="A3442" t="s">
        <v>417</v>
      </c>
      <c r="B3442">
        <f t="shared" si="251"/>
        <v>400044</v>
      </c>
      <c r="C3442">
        <v>44</v>
      </c>
      <c r="D3442">
        <f>VLOOKUP($B3442,TrialDesign!$E$2:$I$1147,5,FALSE)</f>
        <v>8</v>
      </c>
      <c r="E3442" t="str">
        <f>VLOOKUP($B3442,TrialDesign!$E$2:$I$1147,3,FALSE)</f>
        <v>Nil</v>
      </c>
      <c r="F3442" t="str">
        <f>VLOOKUP($B3442,TrialDesign!$E$2:$I$1147,4,FALSE)</f>
        <v>Otane</v>
      </c>
      <c r="G3442" s="1">
        <v>41974</v>
      </c>
      <c r="H3442" s="1" t="str">
        <f>VLOOKUP(B3442,TrialDesign!$E$2:$J$1147,6,FALSE)</f>
        <v>None_8h</v>
      </c>
      <c r="K3442">
        <v>4</v>
      </c>
      <c r="M3442">
        <v>8</v>
      </c>
      <c r="O3442">
        <v>430</v>
      </c>
      <c r="S3442">
        <v>17</v>
      </c>
      <c r="V3442">
        <v>4</v>
      </c>
      <c r="W3442">
        <f>VLOOKUP(H3442&amp;"_"&amp;M3442+1,'Leaf lengths'!$J$6:$Q$104,VLOOKUP(F3442,'Leaf lengths'!$S$1:$T$6,2,FALSE),FALSE)</f>
        <v>102.33333333333333</v>
      </c>
      <c r="X3442">
        <f t="shared" si="254"/>
        <v>0</v>
      </c>
      <c r="Y3442">
        <f t="shared" si="253"/>
        <v>8</v>
      </c>
      <c r="Z3442">
        <f t="shared" si="252"/>
        <v>25</v>
      </c>
      <c r="AD3442" t="str">
        <f t="shared" si="255"/>
        <v>FLN</v>
      </c>
    </row>
    <row r="3443" spans="1:30" hidden="1" x14ac:dyDescent="0.3">
      <c r="A3443" t="s">
        <v>417</v>
      </c>
      <c r="B3443">
        <f t="shared" si="251"/>
        <v>400105</v>
      </c>
      <c r="C3443">
        <v>105</v>
      </c>
      <c r="D3443">
        <f>VLOOKUP($B3443,TrialDesign!$E$2:$I$1147,5,FALSE)</f>
        <v>8</v>
      </c>
      <c r="E3443" t="str">
        <f>VLOOKUP($B3443,TrialDesign!$E$2:$I$1147,3,FALSE)</f>
        <v>Nil</v>
      </c>
      <c r="F3443" t="str">
        <f>VLOOKUP($B3443,TrialDesign!$E$2:$I$1147,4,FALSE)</f>
        <v>Saracen</v>
      </c>
      <c r="G3443" s="1">
        <v>41862</v>
      </c>
      <c r="H3443" s="1" t="str">
        <f>VLOOKUP(B3443,TrialDesign!$E$2:$J$1147,6,FALSE)</f>
        <v>None_8h</v>
      </c>
      <c r="J3443">
        <v>105</v>
      </c>
      <c r="K3443">
        <v>1</v>
      </c>
      <c r="L3443">
        <v>1</v>
      </c>
      <c r="M3443">
        <v>3</v>
      </c>
      <c r="N3443">
        <v>4</v>
      </c>
      <c r="O3443">
        <v>32</v>
      </c>
      <c r="P3443">
        <v>176</v>
      </c>
      <c r="Q3443">
        <v>49</v>
      </c>
      <c r="R3443">
        <v>3</v>
      </c>
      <c r="S3443">
        <v>4</v>
      </c>
      <c r="U3443" t="s">
        <v>71</v>
      </c>
      <c r="W3443">
        <f>VLOOKUP(H3443&amp;"_"&amp;M3443+1,'Leaf lengths'!$J$6:$Q$104,VLOOKUP(F3443,'Leaf lengths'!$S$1:$T$6,2,FALSE),FALSE)</f>
        <v>186.6</v>
      </c>
      <c r="X3443">
        <f t="shared" si="254"/>
        <v>0.26259378349410506</v>
      </c>
      <c r="Y3443">
        <f t="shared" si="253"/>
        <v>3.262593783494105</v>
      </c>
      <c r="Z3443">
        <f t="shared" si="252"/>
        <v>10</v>
      </c>
      <c r="AD3443" t="str">
        <f t="shared" si="255"/>
        <v/>
      </c>
    </row>
    <row r="3444" spans="1:30" hidden="1" x14ac:dyDescent="0.3">
      <c r="A3444" t="s">
        <v>417</v>
      </c>
      <c r="B3444">
        <f t="shared" si="251"/>
        <v>400105</v>
      </c>
      <c r="C3444">
        <v>105</v>
      </c>
      <c r="D3444">
        <f>VLOOKUP($B3444,TrialDesign!$E$2:$I$1147,5,FALSE)</f>
        <v>8</v>
      </c>
      <c r="E3444" t="str">
        <f>VLOOKUP($B3444,TrialDesign!$E$2:$I$1147,3,FALSE)</f>
        <v>Nil</v>
      </c>
      <c r="F3444" t="str">
        <f>VLOOKUP($B3444,TrialDesign!$E$2:$I$1147,4,FALSE)</f>
        <v>Saracen</v>
      </c>
      <c r="G3444" s="1">
        <v>41862</v>
      </c>
      <c r="H3444" s="1" t="str">
        <f>VLOOKUP(B3444,TrialDesign!$E$2:$J$1147,6,FALSE)</f>
        <v>None_8h</v>
      </c>
      <c r="K3444">
        <v>2</v>
      </c>
      <c r="L3444">
        <v>1</v>
      </c>
      <c r="M3444">
        <v>2</v>
      </c>
      <c r="N3444">
        <v>4</v>
      </c>
      <c r="O3444">
        <v>39</v>
      </c>
      <c r="Q3444">
        <v>44</v>
      </c>
      <c r="R3444">
        <v>3</v>
      </c>
      <c r="S3444">
        <v>3</v>
      </c>
      <c r="U3444" t="s">
        <v>71</v>
      </c>
      <c r="W3444">
        <f>VLOOKUP(H3444&amp;"_"&amp;M3444+1,'Leaf lengths'!$J$6:$Q$104,VLOOKUP(F3444,'Leaf lengths'!$S$1:$T$6,2,FALSE),FALSE)</f>
        <v>175.22222222222223</v>
      </c>
      <c r="X3444">
        <f t="shared" si="254"/>
        <v>0.25110970196575777</v>
      </c>
      <c r="Y3444">
        <f t="shared" si="253"/>
        <v>2.251109701965758</v>
      </c>
      <c r="Z3444">
        <f t="shared" si="252"/>
        <v>8</v>
      </c>
      <c r="AD3444" t="str">
        <f t="shared" si="255"/>
        <v/>
      </c>
    </row>
    <row r="3445" spans="1:30" hidden="1" x14ac:dyDescent="0.3">
      <c r="A3445" t="s">
        <v>417</v>
      </c>
      <c r="B3445">
        <f t="shared" si="251"/>
        <v>400105</v>
      </c>
      <c r="C3445">
        <v>105</v>
      </c>
      <c r="D3445">
        <f>VLOOKUP($B3445,TrialDesign!$E$2:$I$1147,5,FALSE)</f>
        <v>8</v>
      </c>
      <c r="E3445" t="str">
        <f>VLOOKUP($B3445,TrialDesign!$E$2:$I$1147,3,FALSE)</f>
        <v>Nil</v>
      </c>
      <c r="F3445" t="str">
        <f>VLOOKUP($B3445,TrialDesign!$E$2:$I$1147,4,FALSE)</f>
        <v>Saracen</v>
      </c>
      <c r="G3445" s="1">
        <v>41862</v>
      </c>
      <c r="H3445" s="1" t="str">
        <f>VLOOKUP(B3445,TrialDesign!$E$2:$J$1147,6,FALSE)</f>
        <v>None_8h</v>
      </c>
      <c r="K3445">
        <v>3</v>
      </c>
      <c r="L3445">
        <v>1</v>
      </c>
      <c r="M3445">
        <v>3</v>
      </c>
      <c r="N3445">
        <v>4</v>
      </c>
      <c r="O3445">
        <v>32</v>
      </c>
      <c r="P3445">
        <v>168</v>
      </c>
      <c r="Q3445">
        <v>54</v>
      </c>
      <c r="R3445">
        <v>3</v>
      </c>
      <c r="S3445">
        <v>4</v>
      </c>
      <c r="U3445" t="s">
        <v>71</v>
      </c>
      <c r="W3445">
        <f>VLOOKUP(H3445&amp;"_"&amp;M3445+1,'Leaf lengths'!$J$6:$Q$104,VLOOKUP(F3445,'Leaf lengths'!$S$1:$T$6,2,FALSE),FALSE)</f>
        <v>186.6</v>
      </c>
      <c r="X3445">
        <f t="shared" si="254"/>
        <v>0.28938906752411575</v>
      </c>
      <c r="Y3445">
        <f t="shared" si="253"/>
        <v>3.289389067524116</v>
      </c>
      <c r="Z3445">
        <f t="shared" si="252"/>
        <v>10</v>
      </c>
      <c r="AD3445" t="str">
        <f t="shared" si="255"/>
        <v/>
      </c>
    </row>
    <row r="3446" spans="1:30" hidden="1" x14ac:dyDescent="0.3">
      <c r="A3446" t="s">
        <v>417</v>
      </c>
      <c r="B3446">
        <f t="shared" si="251"/>
        <v>400105</v>
      </c>
      <c r="C3446">
        <v>105</v>
      </c>
      <c r="D3446">
        <f>VLOOKUP($B3446,TrialDesign!$E$2:$I$1147,5,FALSE)</f>
        <v>8</v>
      </c>
      <c r="E3446" t="str">
        <f>VLOOKUP($B3446,TrialDesign!$E$2:$I$1147,3,FALSE)</f>
        <v>Nil</v>
      </c>
      <c r="F3446" t="str">
        <f>VLOOKUP($B3446,TrialDesign!$E$2:$I$1147,4,FALSE)</f>
        <v>Saracen</v>
      </c>
      <c r="G3446" s="1">
        <v>41862</v>
      </c>
      <c r="H3446" s="1" t="str">
        <f>VLOOKUP(B3446,TrialDesign!$E$2:$J$1147,6,FALSE)</f>
        <v>None_8h</v>
      </c>
      <c r="K3446">
        <v>4</v>
      </c>
      <c r="L3446">
        <v>1</v>
      </c>
      <c r="M3446">
        <v>2</v>
      </c>
      <c r="N3446">
        <v>4</v>
      </c>
      <c r="O3446">
        <v>35</v>
      </c>
      <c r="P3446">
        <v>168</v>
      </c>
      <c r="Q3446">
        <v>31</v>
      </c>
      <c r="R3446">
        <v>4</v>
      </c>
      <c r="S3446">
        <v>3</v>
      </c>
      <c r="U3446" t="s">
        <v>71</v>
      </c>
      <c r="W3446">
        <f>VLOOKUP(H3446&amp;"_"&amp;M3446+1,'Leaf lengths'!$J$6:$Q$104,VLOOKUP(F3446,'Leaf lengths'!$S$1:$T$6,2,FALSE),FALSE)</f>
        <v>175.22222222222223</v>
      </c>
      <c r="X3446">
        <f t="shared" si="254"/>
        <v>0.17691819911223841</v>
      </c>
      <c r="Y3446">
        <f t="shared" si="253"/>
        <v>2.1769181991122384</v>
      </c>
      <c r="Z3446">
        <f t="shared" si="252"/>
        <v>9</v>
      </c>
      <c r="AD3446" t="str">
        <f t="shared" si="255"/>
        <v/>
      </c>
    </row>
    <row r="3447" spans="1:30" hidden="1" x14ac:dyDescent="0.3">
      <c r="A3447" t="s">
        <v>417</v>
      </c>
      <c r="B3447">
        <f t="shared" si="251"/>
        <v>400106</v>
      </c>
      <c r="C3447">
        <v>106</v>
      </c>
      <c r="D3447">
        <f>VLOOKUP($B3447,TrialDesign!$E$2:$I$1147,5,FALSE)</f>
        <v>8</v>
      </c>
      <c r="E3447" t="str">
        <f>VLOOKUP($B3447,TrialDesign!$E$2:$I$1147,3,FALSE)</f>
        <v>Nil</v>
      </c>
      <c r="F3447" t="str">
        <f>VLOOKUP($B3447,TrialDesign!$E$2:$I$1147,4,FALSE)</f>
        <v>Saracen</v>
      </c>
      <c r="G3447" s="1">
        <v>41862</v>
      </c>
      <c r="H3447" s="1" t="str">
        <f>VLOOKUP(B3447,TrialDesign!$E$2:$J$1147,6,FALSE)</f>
        <v>None_8h</v>
      </c>
      <c r="J3447">
        <v>106</v>
      </c>
      <c r="K3447">
        <v>1</v>
      </c>
      <c r="L3447">
        <v>1</v>
      </c>
      <c r="M3447">
        <v>3</v>
      </c>
      <c r="N3447">
        <v>4</v>
      </c>
      <c r="O3447">
        <v>40</v>
      </c>
      <c r="Q3447">
        <v>83</v>
      </c>
      <c r="R3447">
        <v>3</v>
      </c>
      <c r="S3447">
        <v>4</v>
      </c>
      <c r="U3447" t="s">
        <v>71</v>
      </c>
      <c r="W3447">
        <f>VLOOKUP(H3447&amp;"_"&amp;M3447+1,'Leaf lengths'!$J$6:$Q$104,VLOOKUP(F3447,'Leaf lengths'!$S$1:$T$6,2,FALSE),FALSE)</f>
        <v>186.6</v>
      </c>
      <c r="X3447">
        <f t="shared" si="254"/>
        <v>0.44480171489817794</v>
      </c>
      <c r="Y3447">
        <f t="shared" si="253"/>
        <v>3.444801714898178</v>
      </c>
      <c r="Z3447">
        <f t="shared" si="252"/>
        <v>10</v>
      </c>
      <c r="AD3447" t="str">
        <f t="shared" si="255"/>
        <v/>
      </c>
    </row>
    <row r="3448" spans="1:30" hidden="1" x14ac:dyDescent="0.3">
      <c r="A3448" t="s">
        <v>417</v>
      </c>
      <c r="B3448">
        <f t="shared" si="251"/>
        <v>400106</v>
      </c>
      <c r="C3448">
        <v>106</v>
      </c>
      <c r="D3448">
        <f>VLOOKUP($B3448,TrialDesign!$E$2:$I$1147,5,FALSE)</f>
        <v>8</v>
      </c>
      <c r="E3448" t="str">
        <f>VLOOKUP($B3448,TrialDesign!$E$2:$I$1147,3,FALSE)</f>
        <v>Nil</v>
      </c>
      <c r="F3448" t="str">
        <f>VLOOKUP($B3448,TrialDesign!$E$2:$I$1147,4,FALSE)</f>
        <v>Saracen</v>
      </c>
      <c r="G3448" s="1">
        <v>41862</v>
      </c>
      <c r="H3448" s="1" t="str">
        <f>VLOOKUP(B3448,TrialDesign!$E$2:$J$1147,6,FALSE)</f>
        <v>None_8h</v>
      </c>
      <c r="K3448">
        <v>2</v>
      </c>
      <c r="L3448">
        <v>1</v>
      </c>
      <c r="M3448">
        <v>3</v>
      </c>
      <c r="N3448">
        <v>4</v>
      </c>
      <c r="O3448">
        <v>40</v>
      </c>
      <c r="P3448">
        <v>195</v>
      </c>
      <c r="Q3448">
        <v>70</v>
      </c>
      <c r="R3448">
        <v>3</v>
      </c>
      <c r="S3448">
        <v>4</v>
      </c>
      <c r="U3448" t="s">
        <v>71</v>
      </c>
      <c r="W3448">
        <f>VLOOKUP(H3448&amp;"_"&amp;M3448+1,'Leaf lengths'!$J$6:$Q$104,VLOOKUP(F3448,'Leaf lengths'!$S$1:$T$6,2,FALSE),FALSE)</f>
        <v>186.6</v>
      </c>
      <c r="X3448">
        <f t="shared" si="254"/>
        <v>0.37513397642015006</v>
      </c>
      <c r="Y3448">
        <f t="shared" si="253"/>
        <v>3.37513397642015</v>
      </c>
      <c r="Z3448">
        <f t="shared" si="252"/>
        <v>10</v>
      </c>
      <c r="AD3448" t="str">
        <f t="shared" si="255"/>
        <v/>
      </c>
    </row>
    <row r="3449" spans="1:30" hidden="1" x14ac:dyDescent="0.3">
      <c r="A3449" t="s">
        <v>417</v>
      </c>
      <c r="B3449">
        <f t="shared" si="251"/>
        <v>400106</v>
      </c>
      <c r="C3449">
        <v>106</v>
      </c>
      <c r="D3449">
        <f>VLOOKUP($B3449,TrialDesign!$E$2:$I$1147,5,FALSE)</f>
        <v>8</v>
      </c>
      <c r="E3449" t="str">
        <f>VLOOKUP($B3449,TrialDesign!$E$2:$I$1147,3,FALSE)</f>
        <v>Nil</v>
      </c>
      <c r="F3449" t="str">
        <f>VLOOKUP($B3449,TrialDesign!$E$2:$I$1147,4,FALSE)</f>
        <v>Saracen</v>
      </c>
      <c r="G3449" s="1">
        <v>41862</v>
      </c>
      <c r="H3449" s="1" t="str">
        <f>VLOOKUP(B3449,TrialDesign!$E$2:$J$1147,6,FALSE)</f>
        <v>None_8h</v>
      </c>
      <c r="K3449">
        <v>3</v>
      </c>
      <c r="L3449">
        <v>1</v>
      </c>
      <c r="M3449">
        <v>3</v>
      </c>
      <c r="N3449">
        <v>4</v>
      </c>
      <c r="O3449">
        <v>32</v>
      </c>
      <c r="P3449">
        <v>155</v>
      </c>
      <c r="Q3449">
        <v>50</v>
      </c>
      <c r="R3449">
        <v>3</v>
      </c>
      <c r="S3449">
        <v>4</v>
      </c>
      <c r="U3449" t="s">
        <v>71</v>
      </c>
      <c r="W3449">
        <f>VLOOKUP(H3449&amp;"_"&amp;M3449+1,'Leaf lengths'!$J$6:$Q$104,VLOOKUP(F3449,'Leaf lengths'!$S$1:$T$6,2,FALSE),FALSE)</f>
        <v>186.6</v>
      </c>
      <c r="X3449">
        <f t="shared" si="254"/>
        <v>0.26795284030010719</v>
      </c>
      <c r="Y3449">
        <f t="shared" si="253"/>
        <v>3.267952840300107</v>
      </c>
      <c r="Z3449">
        <f t="shared" si="252"/>
        <v>10</v>
      </c>
      <c r="AD3449" t="str">
        <f t="shared" si="255"/>
        <v/>
      </c>
    </row>
    <row r="3450" spans="1:30" hidden="1" x14ac:dyDescent="0.3">
      <c r="A3450" t="s">
        <v>417</v>
      </c>
      <c r="B3450">
        <f t="shared" si="251"/>
        <v>400106</v>
      </c>
      <c r="C3450">
        <v>106</v>
      </c>
      <c r="D3450">
        <f>VLOOKUP($B3450,TrialDesign!$E$2:$I$1147,5,FALSE)</f>
        <v>8</v>
      </c>
      <c r="E3450" t="str">
        <f>VLOOKUP($B3450,TrialDesign!$E$2:$I$1147,3,FALSE)</f>
        <v>Nil</v>
      </c>
      <c r="F3450" t="str">
        <f>VLOOKUP($B3450,TrialDesign!$E$2:$I$1147,4,FALSE)</f>
        <v>Saracen</v>
      </c>
      <c r="G3450" s="1">
        <v>41862</v>
      </c>
      <c r="H3450" s="1" t="str">
        <f>VLOOKUP(B3450,TrialDesign!$E$2:$J$1147,6,FALSE)</f>
        <v>None_8h</v>
      </c>
      <c r="K3450">
        <v>4</v>
      </c>
      <c r="L3450">
        <v>1</v>
      </c>
      <c r="M3450">
        <v>2</v>
      </c>
      <c r="N3450">
        <v>4</v>
      </c>
      <c r="O3450">
        <v>35</v>
      </c>
      <c r="P3450">
        <v>169</v>
      </c>
      <c r="Q3450">
        <v>35</v>
      </c>
      <c r="R3450">
        <v>4</v>
      </c>
      <c r="S3450">
        <v>4</v>
      </c>
      <c r="U3450" t="s">
        <v>71</v>
      </c>
      <c r="W3450">
        <f>VLOOKUP(H3450&amp;"_"&amp;M3450+1,'Leaf lengths'!$J$6:$Q$104,VLOOKUP(F3450,'Leaf lengths'!$S$1:$T$6,2,FALSE),FALSE)</f>
        <v>175.22222222222223</v>
      </c>
      <c r="X3450">
        <f t="shared" si="254"/>
        <v>0.19974635383639822</v>
      </c>
      <c r="Y3450">
        <f t="shared" si="253"/>
        <v>2.1997463538363982</v>
      </c>
      <c r="Z3450">
        <f t="shared" si="252"/>
        <v>10</v>
      </c>
      <c r="AD3450" t="str">
        <f t="shared" si="255"/>
        <v/>
      </c>
    </row>
    <row r="3451" spans="1:30" hidden="1" x14ac:dyDescent="0.3">
      <c r="A3451" t="s">
        <v>417</v>
      </c>
      <c r="B3451">
        <f t="shared" ref="B3451:B3514" si="256">400000+C3451</f>
        <v>400119</v>
      </c>
      <c r="C3451">
        <v>119</v>
      </c>
      <c r="D3451">
        <f>VLOOKUP($B3451,TrialDesign!$E$2:$I$1147,5,FALSE)</f>
        <v>8</v>
      </c>
      <c r="E3451" t="str">
        <f>VLOOKUP($B3451,TrialDesign!$E$2:$I$1147,3,FALSE)</f>
        <v>Nil</v>
      </c>
      <c r="F3451" t="str">
        <f>VLOOKUP($B3451,TrialDesign!$E$2:$I$1147,4,FALSE)</f>
        <v>Saracen</v>
      </c>
      <c r="G3451" s="1">
        <v>41862</v>
      </c>
      <c r="H3451" s="1" t="str">
        <f>VLOOKUP(B3451,TrialDesign!$E$2:$J$1147,6,FALSE)</f>
        <v>None_8h</v>
      </c>
      <c r="J3451">
        <v>119</v>
      </c>
      <c r="K3451">
        <v>1</v>
      </c>
      <c r="L3451">
        <v>1</v>
      </c>
      <c r="M3451">
        <v>3</v>
      </c>
      <c r="N3451">
        <v>4</v>
      </c>
      <c r="O3451">
        <v>48</v>
      </c>
      <c r="Q3451">
        <v>65</v>
      </c>
      <c r="R3451">
        <v>3</v>
      </c>
      <c r="S3451">
        <v>4</v>
      </c>
      <c r="U3451" t="s">
        <v>71</v>
      </c>
      <c r="W3451">
        <f>VLOOKUP(H3451&amp;"_"&amp;M3451+1,'Leaf lengths'!$J$6:$Q$104,VLOOKUP(F3451,'Leaf lengths'!$S$1:$T$6,2,FALSE),FALSE)</f>
        <v>186.6</v>
      </c>
      <c r="X3451">
        <f t="shared" si="254"/>
        <v>0.34833869239013937</v>
      </c>
      <c r="Y3451">
        <f t="shared" si="253"/>
        <v>3.3483386923901395</v>
      </c>
      <c r="Z3451">
        <f t="shared" si="252"/>
        <v>10</v>
      </c>
      <c r="AD3451" t="str">
        <f t="shared" si="255"/>
        <v/>
      </c>
    </row>
    <row r="3452" spans="1:30" hidden="1" x14ac:dyDescent="0.3">
      <c r="A3452" t="s">
        <v>417</v>
      </c>
      <c r="B3452">
        <f t="shared" si="256"/>
        <v>400119</v>
      </c>
      <c r="C3452">
        <v>119</v>
      </c>
      <c r="D3452">
        <f>VLOOKUP($B3452,TrialDesign!$E$2:$I$1147,5,FALSE)</f>
        <v>8</v>
      </c>
      <c r="E3452" t="str">
        <f>VLOOKUP($B3452,TrialDesign!$E$2:$I$1147,3,FALSE)</f>
        <v>Nil</v>
      </c>
      <c r="F3452" t="str">
        <f>VLOOKUP($B3452,TrialDesign!$E$2:$I$1147,4,FALSE)</f>
        <v>Saracen</v>
      </c>
      <c r="G3452" s="1">
        <v>41862</v>
      </c>
      <c r="H3452" s="1" t="str">
        <f>VLOOKUP(B3452,TrialDesign!$E$2:$J$1147,6,FALSE)</f>
        <v>None_8h</v>
      </c>
      <c r="K3452">
        <v>2</v>
      </c>
      <c r="L3452">
        <v>1</v>
      </c>
      <c r="M3452">
        <v>2</v>
      </c>
      <c r="N3452">
        <v>4</v>
      </c>
      <c r="O3452">
        <v>35</v>
      </c>
      <c r="P3452">
        <v>165</v>
      </c>
      <c r="Q3452">
        <v>40</v>
      </c>
      <c r="R3452">
        <v>3</v>
      </c>
      <c r="S3452">
        <v>3</v>
      </c>
      <c r="U3452" t="s">
        <v>71</v>
      </c>
      <c r="W3452">
        <f>VLOOKUP(H3452&amp;"_"&amp;M3452+1,'Leaf lengths'!$J$6:$Q$104,VLOOKUP(F3452,'Leaf lengths'!$S$1:$T$6,2,FALSE),FALSE)</f>
        <v>175.22222222222223</v>
      </c>
      <c r="X3452">
        <f t="shared" si="254"/>
        <v>0.22828154724159797</v>
      </c>
      <c r="Y3452">
        <f t="shared" si="253"/>
        <v>2.2282815472415978</v>
      </c>
      <c r="Z3452">
        <f t="shared" si="252"/>
        <v>8</v>
      </c>
      <c r="AD3452" t="str">
        <f t="shared" si="255"/>
        <v/>
      </c>
    </row>
    <row r="3453" spans="1:30" hidden="1" x14ac:dyDescent="0.3">
      <c r="A3453" t="s">
        <v>417</v>
      </c>
      <c r="B3453">
        <f t="shared" si="256"/>
        <v>400119</v>
      </c>
      <c r="C3453">
        <v>119</v>
      </c>
      <c r="D3453">
        <f>VLOOKUP($B3453,TrialDesign!$E$2:$I$1147,5,FALSE)</f>
        <v>8</v>
      </c>
      <c r="E3453" t="str">
        <f>VLOOKUP($B3453,TrialDesign!$E$2:$I$1147,3,FALSE)</f>
        <v>Nil</v>
      </c>
      <c r="F3453" t="str">
        <f>VLOOKUP($B3453,TrialDesign!$E$2:$I$1147,4,FALSE)</f>
        <v>Saracen</v>
      </c>
      <c r="G3453" s="1">
        <v>41862</v>
      </c>
      <c r="H3453" s="1" t="str">
        <f>VLOOKUP(B3453,TrialDesign!$E$2:$J$1147,6,FALSE)</f>
        <v>None_8h</v>
      </c>
      <c r="K3453">
        <v>3</v>
      </c>
      <c r="L3453">
        <v>1</v>
      </c>
      <c r="M3453">
        <v>3</v>
      </c>
      <c r="N3453">
        <v>4</v>
      </c>
      <c r="O3453">
        <v>33</v>
      </c>
      <c r="P3453">
        <v>160</v>
      </c>
      <c r="Q3453">
        <v>41</v>
      </c>
      <c r="R3453">
        <v>3</v>
      </c>
      <c r="S3453">
        <v>4</v>
      </c>
      <c r="U3453" t="s">
        <v>71</v>
      </c>
      <c r="W3453">
        <f>VLOOKUP(H3453&amp;"_"&amp;M3453+1,'Leaf lengths'!$J$6:$Q$104,VLOOKUP(F3453,'Leaf lengths'!$S$1:$T$6,2,FALSE),FALSE)</f>
        <v>186.6</v>
      </c>
      <c r="X3453">
        <f t="shared" si="254"/>
        <v>0.2197213290460879</v>
      </c>
      <c r="Y3453">
        <f t="shared" si="253"/>
        <v>3.219721329046088</v>
      </c>
      <c r="Z3453">
        <f t="shared" si="252"/>
        <v>10</v>
      </c>
      <c r="AD3453" t="str">
        <f t="shared" si="255"/>
        <v/>
      </c>
    </row>
    <row r="3454" spans="1:30" hidden="1" x14ac:dyDescent="0.3">
      <c r="A3454" t="s">
        <v>417</v>
      </c>
      <c r="B3454">
        <f t="shared" si="256"/>
        <v>400119</v>
      </c>
      <c r="C3454">
        <v>119</v>
      </c>
      <c r="D3454">
        <f>VLOOKUP($B3454,TrialDesign!$E$2:$I$1147,5,FALSE)</f>
        <v>8</v>
      </c>
      <c r="E3454" t="str">
        <f>VLOOKUP($B3454,TrialDesign!$E$2:$I$1147,3,FALSE)</f>
        <v>Nil</v>
      </c>
      <c r="F3454" t="str">
        <f>VLOOKUP($B3454,TrialDesign!$E$2:$I$1147,4,FALSE)</f>
        <v>Saracen</v>
      </c>
      <c r="G3454" s="1">
        <v>41862</v>
      </c>
      <c r="H3454" s="1" t="str">
        <f>VLOOKUP(B3454,TrialDesign!$E$2:$J$1147,6,FALSE)</f>
        <v>None_8h</v>
      </c>
      <c r="K3454">
        <v>4</v>
      </c>
      <c r="L3454">
        <v>1</v>
      </c>
      <c r="M3454">
        <v>2</v>
      </c>
      <c r="N3454">
        <v>4</v>
      </c>
      <c r="O3454">
        <v>36</v>
      </c>
      <c r="P3454">
        <v>190</v>
      </c>
      <c r="Q3454">
        <v>35</v>
      </c>
      <c r="R3454">
        <v>4</v>
      </c>
      <c r="S3454">
        <v>3</v>
      </c>
      <c r="U3454" t="s">
        <v>71</v>
      </c>
      <c r="W3454">
        <f>VLOOKUP(H3454&amp;"_"&amp;M3454+1,'Leaf lengths'!$J$6:$Q$104,VLOOKUP(F3454,'Leaf lengths'!$S$1:$T$6,2,FALSE),FALSE)</f>
        <v>175.22222222222223</v>
      </c>
      <c r="X3454">
        <f t="shared" si="254"/>
        <v>0.19974635383639822</v>
      </c>
      <c r="Y3454">
        <f t="shared" si="253"/>
        <v>2.1997463538363982</v>
      </c>
      <c r="Z3454">
        <f t="shared" si="252"/>
        <v>9</v>
      </c>
      <c r="AD3454" t="str">
        <f t="shared" si="255"/>
        <v/>
      </c>
    </row>
    <row r="3455" spans="1:30" hidden="1" x14ac:dyDescent="0.3">
      <c r="A3455" t="s">
        <v>417</v>
      </c>
      <c r="B3455">
        <f t="shared" si="256"/>
        <v>400110</v>
      </c>
      <c r="C3455">
        <v>110</v>
      </c>
      <c r="D3455">
        <f>VLOOKUP($B3455,TrialDesign!$E$2:$I$1147,5,FALSE)</f>
        <v>8</v>
      </c>
      <c r="E3455" t="str">
        <f>VLOOKUP($B3455,TrialDesign!$E$2:$I$1147,3,FALSE)</f>
        <v>Nil</v>
      </c>
      <c r="F3455" t="str">
        <f>VLOOKUP($B3455,TrialDesign!$E$2:$I$1147,4,FALSE)</f>
        <v>Saracen</v>
      </c>
      <c r="G3455" s="1">
        <v>41869</v>
      </c>
      <c r="H3455" s="1" t="str">
        <f>VLOOKUP(B3455,TrialDesign!$E$2:$J$1147,6,FALSE)</f>
        <v>None_8h</v>
      </c>
      <c r="I3455" s="10">
        <v>41869</v>
      </c>
      <c r="J3455">
        <v>110</v>
      </c>
      <c r="K3455">
        <v>1</v>
      </c>
      <c r="L3455">
        <v>2</v>
      </c>
      <c r="M3455">
        <v>3</v>
      </c>
      <c r="N3455">
        <v>4</v>
      </c>
      <c r="O3455">
        <v>39</v>
      </c>
      <c r="Q3455">
        <v>24</v>
      </c>
      <c r="R3455">
        <v>4</v>
      </c>
      <c r="S3455">
        <v>4</v>
      </c>
      <c r="W3455">
        <f>VLOOKUP(H3455&amp;"_"&amp;M3455+1,'Leaf lengths'!$J$6:$Q$104,VLOOKUP(F3455,'Leaf lengths'!$S$1:$T$6,2,FALSE),FALSE)</f>
        <v>186.6</v>
      </c>
      <c r="X3455">
        <f t="shared" si="254"/>
        <v>0.12861736334405144</v>
      </c>
      <c r="Y3455">
        <f t="shared" si="253"/>
        <v>3.1286173633440515</v>
      </c>
      <c r="Z3455">
        <f t="shared" si="252"/>
        <v>11</v>
      </c>
      <c r="AD3455" t="str">
        <f t="shared" si="255"/>
        <v/>
      </c>
    </row>
    <row r="3456" spans="1:30" hidden="1" x14ac:dyDescent="0.3">
      <c r="A3456" t="s">
        <v>417</v>
      </c>
      <c r="B3456">
        <f t="shared" si="256"/>
        <v>400110</v>
      </c>
      <c r="C3456">
        <v>110</v>
      </c>
      <c r="D3456">
        <f>VLOOKUP($B3456,TrialDesign!$E$2:$I$1147,5,FALSE)</f>
        <v>8</v>
      </c>
      <c r="E3456" t="str">
        <f>VLOOKUP($B3456,TrialDesign!$E$2:$I$1147,3,FALSE)</f>
        <v>Nil</v>
      </c>
      <c r="F3456" t="str">
        <f>VLOOKUP($B3456,TrialDesign!$E$2:$I$1147,4,FALSE)</f>
        <v>Saracen</v>
      </c>
      <c r="G3456" s="1">
        <v>41869</v>
      </c>
      <c r="H3456" s="1" t="str">
        <f>VLOOKUP(B3456,TrialDesign!$E$2:$J$1147,6,FALSE)</f>
        <v>None_8h</v>
      </c>
      <c r="K3456">
        <v>2</v>
      </c>
      <c r="L3456">
        <v>2</v>
      </c>
      <c r="M3456">
        <v>4</v>
      </c>
      <c r="N3456">
        <v>5</v>
      </c>
      <c r="O3456">
        <v>43</v>
      </c>
      <c r="P3456">
        <v>198</v>
      </c>
      <c r="Q3456">
        <v>99</v>
      </c>
      <c r="R3456">
        <v>4</v>
      </c>
      <c r="S3456">
        <v>5</v>
      </c>
      <c r="W3456">
        <f>VLOOKUP(H3456&amp;"_"&amp;M3456+1,'Leaf lengths'!$J$6:$Q$104,VLOOKUP(F3456,'Leaf lengths'!$S$1:$T$6,2,FALSE),FALSE)</f>
        <v>166.6</v>
      </c>
      <c r="X3456">
        <f t="shared" si="254"/>
        <v>0.59423769507803126</v>
      </c>
      <c r="Y3456">
        <f t="shared" si="253"/>
        <v>4.5942376950780313</v>
      </c>
      <c r="Z3456">
        <f t="shared" si="252"/>
        <v>13</v>
      </c>
      <c r="AD3456" t="str">
        <f t="shared" si="255"/>
        <v/>
      </c>
    </row>
    <row r="3457" spans="1:30" hidden="1" x14ac:dyDescent="0.3">
      <c r="A3457" t="s">
        <v>417</v>
      </c>
      <c r="B3457">
        <f t="shared" si="256"/>
        <v>400110</v>
      </c>
      <c r="C3457">
        <v>110</v>
      </c>
      <c r="D3457">
        <f>VLOOKUP($B3457,TrialDesign!$E$2:$I$1147,5,FALSE)</f>
        <v>8</v>
      </c>
      <c r="E3457" t="str">
        <f>VLOOKUP($B3457,TrialDesign!$E$2:$I$1147,3,FALSE)</f>
        <v>Nil</v>
      </c>
      <c r="F3457" t="str">
        <f>VLOOKUP($B3457,TrialDesign!$E$2:$I$1147,4,FALSE)</f>
        <v>Saracen</v>
      </c>
      <c r="G3457" s="1">
        <v>41869</v>
      </c>
      <c r="H3457" s="1" t="str">
        <f>VLOOKUP(B3457,TrialDesign!$E$2:$J$1147,6,FALSE)</f>
        <v>None_8h</v>
      </c>
      <c r="K3457">
        <v>3</v>
      </c>
      <c r="L3457">
        <v>2</v>
      </c>
      <c r="M3457">
        <v>3</v>
      </c>
      <c r="N3457">
        <v>4</v>
      </c>
      <c r="O3457">
        <v>36</v>
      </c>
      <c r="P3457">
        <v>162</v>
      </c>
      <c r="Q3457">
        <v>125</v>
      </c>
      <c r="R3457">
        <v>4</v>
      </c>
      <c r="S3457">
        <v>4</v>
      </c>
      <c r="W3457">
        <f>VLOOKUP(H3457&amp;"_"&amp;M3457+1,'Leaf lengths'!$J$6:$Q$104,VLOOKUP(F3457,'Leaf lengths'!$S$1:$T$6,2,FALSE),FALSE)</f>
        <v>186.6</v>
      </c>
      <c r="X3457">
        <f t="shared" si="254"/>
        <v>0.66988210075026799</v>
      </c>
      <c r="Y3457">
        <f t="shared" si="253"/>
        <v>3.669882100750268</v>
      </c>
      <c r="Z3457">
        <f t="shared" si="252"/>
        <v>11</v>
      </c>
      <c r="AD3457" t="str">
        <f t="shared" si="255"/>
        <v/>
      </c>
    </row>
    <row r="3458" spans="1:30" hidden="1" x14ac:dyDescent="0.3">
      <c r="A3458" t="s">
        <v>417</v>
      </c>
      <c r="B3458">
        <f t="shared" si="256"/>
        <v>400110</v>
      </c>
      <c r="C3458">
        <v>110</v>
      </c>
      <c r="D3458">
        <f>VLOOKUP($B3458,TrialDesign!$E$2:$I$1147,5,FALSE)</f>
        <v>8</v>
      </c>
      <c r="E3458" t="str">
        <f>VLOOKUP($B3458,TrialDesign!$E$2:$I$1147,3,FALSE)</f>
        <v>Nil</v>
      </c>
      <c r="F3458" t="str">
        <f>VLOOKUP($B3458,TrialDesign!$E$2:$I$1147,4,FALSE)</f>
        <v>Saracen</v>
      </c>
      <c r="G3458" s="1">
        <v>41869</v>
      </c>
      <c r="H3458" s="1" t="str">
        <f>VLOOKUP(B3458,TrialDesign!$E$2:$J$1147,6,FALSE)</f>
        <v>None_8h</v>
      </c>
      <c r="K3458">
        <v>4</v>
      </c>
      <c r="L3458">
        <v>2</v>
      </c>
      <c r="M3458">
        <v>3</v>
      </c>
      <c r="N3458">
        <v>5</v>
      </c>
      <c r="O3458">
        <v>40</v>
      </c>
      <c r="P3458">
        <v>196</v>
      </c>
      <c r="Q3458">
        <v>37</v>
      </c>
      <c r="R3458">
        <v>4</v>
      </c>
      <c r="S3458">
        <v>4</v>
      </c>
      <c r="W3458">
        <f>VLOOKUP(H3458&amp;"_"&amp;M3458+1,'Leaf lengths'!$J$6:$Q$104,VLOOKUP(F3458,'Leaf lengths'!$S$1:$T$6,2,FALSE),FALSE)</f>
        <v>186.6</v>
      </c>
      <c r="X3458">
        <f t="shared" si="254"/>
        <v>0.19828510182207931</v>
      </c>
      <c r="Y3458">
        <f t="shared" si="253"/>
        <v>3.1982851018220795</v>
      </c>
      <c r="Z3458">
        <f t="shared" si="252"/>
        <v>11</v>
      </c>
      <c r="AD3458" t="str">
        <f t="shared" si="255"/>
        <v/>
      </c>
    </row>
    <row r="3459" spans="1:30" hidden="1" x14ac:dyDescent="0.3">
      <c r="A3459" t="s">
        <v>417</v>
      </c>
      <c r="B3459">
        <f t="shared" si="256"/>
        <v>400121</v>
      </c>
      <c r="C3459">
        <v>121</v>
      </c>
      <c r="D3459">
        <f>VLOOKUP($B3459,TrialDesign!$E$2:$I$1147,5,FALSE)</f>
        <v>8</v>
      </c>
      <c r="E3459" t="str">
        <f>VLOOKUP($B3459,TrialDesign!$E$2:$I$1147,3,FALSE)</f>
        <v>Nil</v>
      </c>
      <c r="F3459" t="str">
        <f>VLOOKUP($B3459,TrialDesign!$E$2:$I$1147,4,FALSE)</f>
        <v>Saracen</v>
      </c>
      <c r="G3459" s="1">
        <v>41869</v>
      </c>
      <c r="H3459" s="1" t="str">
        <f>VLOOKUP(B3459,TrialDesign!$E$2:$J$1147,6,FALSE)</f>
        <v>None_8h</v>
      </c>
      <c r="J3459">
        <v>121</v>
      </c>
      <c r="K3459">
        <v>1</v>
      </c>
      <c r="L3459">
        <v>2</v>
      </c>
      <c r="M3459">
        <v>4</v>
      </c>
      <c r="N3459">
        <v>5</v>
      </c>
      <c r="O3459">
        <v>37</v>
      </c>
      <c r="Q3459">
        <v>60</v>
      </c>
      <c r="R3459">
        <v>3</v>
      </c>
      <c r="S3459">
        <v>5</v>
      </c>
      <c r="W3459">
        <f>VLOOKUP(H3459&amp;"_"&amp;M3459+1,'Leaf lengths'!$J$6:$Q$104,VLOOKUP(F3459,'Leaf lengths'!$S$1:$T$6,2,FALSE),FALSE)</f>
        <v>166.6</v>
      </c>
      <c r="X3459">
        <f t="shared" si="254"/>
        <v>0.36014405762304924</v>
      </c>
      <c r="Y3459">
        <f t="shared" si="253"/>
        <v>4.3601440576230495</v>
      </c>
      <c r="Z3459">
        <f t="shared" si="252"/>
        <v>12</v>
      </c>
      <c r="AD3459" t="str">
        <f t="shared" si="255"/>
        <v/>
      </c>
    </row>
    <row r="3460" spans="1:30" hidden="1" x14ac:dyDescent="0.3">
      <c r="A3460" t="s">
        <v>417</v>
      </c>
      <c r="B3460">
        <f t="shared" si="256"/>
        <v>400121</v>
      </c>
      <c r="C3460">
        <v>121</v>
      </c>
      <c r="D3460">
        <f>VLOOKUP($B3460,TrialDesign!$E$2:$I$1147,5,FALSE)</f>
        <v>8</v>
      </c>
      <c r="E3460" t="str">
        <f>VLOOKUP($B3460,TrialDesign!$E$2:$I$1147,3,FALSE)</f>
        <v>Nil</v>
      </c>
      <c r="F3460" t="str">
        <f>VLOOKUP($B3460,TrialDesign!$E$2:$I$1147,4,FALSE)</f>
        <v>Saracen</v>
      </c>
      <c r="G3460" s="1">
        <v>41869</v>
      </c>
      <c r="H3460" s="1" t="str">
        <f>VLOOKUP(B3460,TrialDesign!$E$2:$J$1147,6,FALSE)</f>
        <v>None_8h</v>
      </c>
      <c r="K3460">
        <v>2</v>
      </c>
      <c r="L3460">
        <v>3</v>
      </c>
      <c r="M3460">
        <v>4</v>
      </c>
      <c r="N3460">
        <v>5</v>
      </c>
      <c r="O3460">
        <v>45</v>
      </c>
      <c r="P3460">
        <v>190</v>
      </c>
      <c r="Q3460">
        <v>120</v>
      </c>
      <c r="R3460">
        <v>4</v>
      </c>
      <c r="S3460">
        <v>5</v>
      </c>
      <c r="W3460">
        <f>VLOOKUP(H3460&amp;"_"&amp;M3460+1,'Leaf lengths'!$J$6:$Q$104,VLOOKUP(F3460,'Leaf lengths'!$S$1:$T$6,2,FALSE),FALSE)</f>
        <v>166.6</v>
      </c>
      <c r="X3460">
        <f t="shared" si="254"/>
        <v>0.72028811524609848</v>
      </c>
      <c r="Y3460">
        <f t="shared" si="253"/>
        <v>4.7202881152460989</v>
      </c>
      <c r="Z3460">
        <f t="shared" si="252"/>
        <v>13</v>
      </c>
      <c r="AD3460" t="str">
        <f t="shared" si="255"/>
        <v/>
      </c>
    </row>
    <row r="3461" spans="1:30" hidden="1" x14ac:dyDescent="0.3">
      <c r="A3461" t="s">
        <v>417</v>
      </c>
      <c r="B3461">
        <f t="shared" si="256"/>
        <v>400121</v>
      </c>
      <c r="C3461">
        <v>121</v>
      </c>
      <c r="D3461">
        <f>VLOOKUP($B3461,TrialDesign!$E$2:$I$1147,5,FALSE)</f>
        <v>8</v>
      </c>
      <c r="E3461" t="str">
        <f>VLOOKUP($B3461,TrialDesign!$E$2:$I$1147,3,FALSE)</f>
        <v>Nil</v>
      </c>
      <c r="F3461" t="str">
        <f>VLOOKUP($B3461,TrialDesign!$E$2:$I$1147,4,FALSE)</f>
        <v>Saracen</v>
      </c>
      <c r="G3461" s="1">
        <v>41869</v>
      </c>
      <c r="H3461" s="1" t="str">
        <f>VLOOKUP(B3461,TrialDesign!$E$2:$J$1147,6,FALSE)</f>
        <v>None_8h</v>
      </c>
      <c r="K3461">
        <v>3</v>
      </c>
      <c r="L3461">
        <v>2</v>
      </c>
      <c r="M3461">
        <v>4</v>
      </c>
      <c r="N3461">
        <v>5</v>
      </c>
      <c r="O3461">
        <v>40</v>
      </c>
      <c r="P3461">
        <v>189</v>
      </c>
      <c r="Q3461">
        <v>85</v>
      </c>
      <c r="R3461">
        <v>3</v>
      </c>
      <c r="S3461">
        <v>6</v>
      </c>
      <c r="W3461">
        <f>VLOOKUP(H3461&amp;"_"&amp;M3461+1,'Leaf lengths'!$J$6:$Q$104,VLOOKUP(F3461,'Leaf lengths'!$S$1:$T$6,2,FALSE),FALSE)</f>
        <v>166.6</v>
      </c>
      <c r="X3461">
        <f t="shared" si="254"/>
        <v>0.51020408163265307</v>
      </c>
      <c r="Y3461">
        <f t="shared" si="253"/>
        <v>4.5102040816326534</v>
      </c>
      <c r="Z3461">
        <f t="shared" si="252"/>
        <v>13</v>
      </c>
      <c r="AD3461" t="str">
        <f t="shared" si="255"/>
        <v/>
      </c>
    </row>
    <row r="3462" spans="1:30" hidden="1" x14ac:dyDescent="0.3">
      <c r="A3462" t="s">
        <v>417</v>
      </c>
      <c r="B3462">
        <f t="shared" si="256"/>
        <v>400121</v>
      </c>
      <c r="C3462">
        <v>121</v>
      </c>
      <c r="D3462">
        <f>VLOOKUP($B3462,TrialDesign!$E$2:$I$1147,5,FALSE)</f>
        <v>8</v>
      </c>
      <c r="E3462" t="str">
        <f>VLOOKUP($B3462,TrialDesign!$E$2:$I$1147,3,FALSE)</f>
        <v>Nil</v>
      </c>
      <c r="F3462" t="str">
        <f>VLOOKUP($B3462,TrialDesign!$E$2:$I$1147,4,FALSE)</f>
        <v>Saracen</v>
      </c>
      <c r="G3462" s="1">
        <v>41869</v>
      </c>
      <c r="H3462" s="1" t="str">
        <f>VLOOKUP(B3462,TrialDesign!$E$2:$J$1147,6,FALSE)</f>
        <v>None_8h</v>
      </c>
      <c r="K3462">
        <v>4</v>
      </c>
      <c r="L3462">
        <v>2</v>
      </c>
      <c r="M3462">
        <v>4</v>
      </c>
      <c r="N3462">
        <v>5</v>
      </c>
      <c r="O3462">
        <v>44</v>
      </c>
      <c r="P3462">
        <v>175</v>
      </c>
      <c r="Q3462">
        <v>79</v>
      </c>
      <c r="R3462">
        <v>4</v>
      </c>
      <c r="S3462">
        <v>5</v>
      </c>
      <c r="W3462">
        <f>VLOOKUP(H3462&amp;"_"&amp;M3462+1,'Leaf lengths'!$J$6:$Q$104,VLOOKUP(F3462,'Leaf lengths'!$S$1:$T$6,2,FALSE),FALSE)</f>
        <v>166.6</v>
      </c>
      <c r="X3462">
        <f t="shared" si="254"/>
        <v>0.47418967587034816</v>
      </c>
      <c r="Y3462">
        <f t="shared" si="253"/>
        <v>4.4741896758703481</v>
      </c>
      <c r="Z3462">
        <f t="shared" si="252"/>
        <v>13</v>
      </c>
      <c r="AD3462" t="str">
        <f t="shared" si="255"/>
        <v/>
      </c>
    </row>
    <row r="3463" spans="1:30" hidden="1" x14ac:dyDescent="0.3">
      <c r="A3463" t="s">
        <v>417</v>
      </c>
      <c r="B3463">
        <f t="shared" si="256"/>
        <v>400150</v>
      </c>
      <c r="C3463">
        <v>150</v>
      </c>
      <c r="D3463">
        <f>VLOOKUP($B3463,TrialDesign!$E$2:$I$1147,5,FALSE)</f>
        <v>8</v>
      </c>
      <c r="E3463" t="str">
        <f>VLOOKUP($B3463,TrialDesign!$E$2:$I$1147,3,FALSE)</f>
        <v>Nil</v>
      </c>
      <c r="F3463" t="str">
        <f>VLOOKUP($B3463,TrialDesign!$E$2:$I$1147,4,FALSE)</f>
        <v>Saracen</v>
      </c>
      <c r="G3463" s="1">
        <v>41869</v>
      </c>
      <c r="H3463" s="1" t="str">
        <f>VLOOKUP(B3463,TrialDesign!$E$2:$J$1147,6,FALSE)</f>
        <v>None_8h</v>
      </c>
      <c r="J3463">
        <v>150</v>
      </c>
      <c r="K3463">
        <v>1</v>
      </c>
      <c r="L3463">
        <v>2</v>
      </c>
      <c r="M3463">
        <v>3</v>
      </c>
      <c r="N3463">
        <v>4</v>
      </c>
      <c r="O3463">
        <v>40</v>
      </c>
      <c r="Q3463">
        <v>156</v>
      </c>
      <c r="R3463">
        <v>5</v>
      </c>
      <c r="S3463">
        <v>5</v>
      </c>
      <c r="W3463">
        <f>VLOOKUP(H3463&amp;"_"&amp;M3463+1,'Leaf lengths'!$J$6:$Q$104,VLOOKUP(F3463,'Leaf lengths'!$S$1:$T$6,2,FALSE),FALSE)</f>
        <v>186.6</v>
      </c>
      <c r="X3463">
        <f t="shared" si="254"/>
        <v>0.83601286173633438</v>
      </c>
      <c r="Y3463">
        <f t="shared" si="253"/>
        <v>3.8360128617363345</v>
      </c>
      <c r="Z3463">
        <f t="shared" si="252"/>
        <v>13</v>
      </c>
      <c r="AD3463" t="str">
        <f t="shared" si="255"/>
        <v/>
      </c>
    </row>
    <row r="3464" spans="1:30" hidden="1" x14ac:dyDescent="0.3">
      <c r="A3464" t="s">
        <v>417</v>
      </c>
      <c r="B3464">
        <f t="shared" si="256"/>
        <v>400150</v>
      </c>
      <c r="C3464">
        <v>150</v>
      </c>
      <c r="D3464">
        <f>VLOOKUP($B3464,TrialDesign!$E$2:$I$1147,5,FALSE)</f>
        <v>8</v>
      </c>
      <c r="E3464" t="str">
        <f>VLOOKUP($B3464,TrialDesign!$E$2:$I$1147,3,FALSE)</f>
        <v>Nil</v>
      </c>
      <c r="F3464" t="str">
        <f>VLOOKUP($B3464,TrialDesign!$E$2:$I$1147,4,FALSE)</f>
        <v>Saracen</v>
      </c>
      <c r="G3464" s="1">
        <v>41869</v>
      </c>
      <c r="H3464" s="1" t="str">
        <f>VLOOKUP(B3464,TrialDesign!$E$2:$J$1147,6,FALSE)</f>
        <v>None_8h</v>
      </c>
      <c r="K3464">
        <v>2</v>
      </c>
      <c r="L3464">
        <v>2</v>
      </c>
      <c r="M3464">
        <v>4</v>
      </c>
      <c r="N3464">
        <v>5</v>
      </c>
      <c r="O3464">
        <v>48</v>
      </c>
      <c r="P3464">
        <v>217</v>
      </c>
      <c r="Q3464">
        <v>56</v>
      </c>
      <c r="R3464">
        <v>3</v>
      </c>
      <c r="S3464">
        <v>6</v>
      </c>
      <c r="W3464">
        <f>VLOOKUP(H3464&amp;"_"&amp;M3464+1,'Leaf lengths'!$J$6:$Q$104,VLOOKUP(F3464,'Leaf lengths'!$S$1:$T$6,2,FALSE),FALSE)</f>
        <v>166.6</v>
      </c>
      <c r="X3464">
        <f t="shared" si="254"/>
        <v>0.33613445378151263</v>
      </c>
      <c r="Y3464">
        <f t="shared" si="253"/>
        <v>4.3361344537815123</v>
      </c>
      <c r="Z3464">
        <f t="shared" si="252"/>
        <v>13</v>
      </c>
      <c r="AD3464" t="str">
        <f t="shared" si="255"/>
        <v/>
      </c>
    </row>
    <row r="3465" spans="1:30" hidden="1" x14ac:dyDescent="0.3">
      <c r="A3465" t="s">
        <v>417</v>
      </c>
      <c r="B3465">
        <f t="shared" si="256"/>
        <v>400150</v>
      </c>
      <c r="C3465">
        <v>150</v>
      </c>
      <c r="D3465">
        <f>VLOOKUP($B3465,TrialDesign!$E$2:$I$1147,5,FALSE)</f>
        <v>8</v>
      </c>
      <c r="E3465" t="str">
        <f>VLOOKUP($B3465,TrialDesign!$E$2:$I$1147,3,FALSE)</f>
        <v>Nil</v>
      </c>
      <c r="F3465" t="str">
        <f>VLOOKUP($B3465,TrialDesign!$E$2:$I$1147,4,FALSE)</f>
        <v>Saracen</v>
      </c>
      <c r="G3465" s="1">
        <v>41869</v>
      </c>
      <c r="H3465" s="1" t="str">
        <f>VLOOKUP(B3465,TrialDesign!$E$2:$J$1147,6,FALSE)</f>
        <v>None_8h</v>
      </c>
      <c r="K3465">
        <v>3</v>
      </c>
      <c r="L3465">
        <v>2</v>
      </c>
      <c r="M3465">
        <v>3</v>
      </c>
      <c r="N3465">
        <v>4</v>
      </c>
      <c r="O3465">
        <v>47</v>
      </c>
      <c r="P3465">
        <v>183</v>
      </c>
      <c r="Q3465">
        <v>143</v>
      </c>
      <c r="R3465">
        <v>4</v>
      </c>
      <c r="S3465">
        <v>5</v>
      </c>
      <c r="W3465">
        <f>VLOOKUP(H3465&amp;"_"&amp;M3465+1,'Leaf lengths'!$J$6:$Q$104,VLOOKUP(F3465,'Leaf lengths'!$S$1:$T$6,2,FALSE),FALSE)</f>
        <v>186.6</v>
      </c>
      <c r="X3465">
        <f t="shared" si="254"/>
        <v>0.76634512325830662</v>
      </c>
      <c r="Y3465">
        <f t="shared" si="253"/>
        <v>3.7663451232583065</v>
      </c>
      <c r="Z3465">
        <f t="shared" si="252"/>
        <v>12</v>
      </c>
      <c r="AD3465" t="str">
        <f t="shared" si="255"/>
        <v/>
      </c>
    </row>
    <row r="3466" spans="1:30" hidden="1" x14ac:dyDescent="0.3">
      <c r="A3466" t="s">
        <v>417</v>
      </c>
      <c r="B3466">
        <f t="shared" si="256"/>
        <v>400150</v>
      </c>
      <c r="C3466">
        <v>150</v>
      </c>
      <c r="D3466">
        <f>VLOOKUP($B3466,TrialDesign!$E$2:$I$1147,5,FALSE)</f>
        <v>8</v>
      </c>
      <c r="E3466" t="str">
        <f>VLOOKUP($B3466,TrialDesign!$E$2:$I$1147,3,FALSE)</f>
        <v>Nil</v>
      </c>
      <c r="F3466" t="str">
        <f>VLOOKUP($B3466,TrialDesign!$E$2:$I$1147,4,FALSE)</f>
        <v>Saracen</v>
      </c>
      <c r="G3466" s="1">
        <v>41869</v>
      </c>
      <c r="H3466" s="1" t="str">
        <f>VLOOKUP(B3466,TrialDesign!$E$2:$J$1147,6,FALSE)</f>
        <v>None_8h</v>
      </c>
      <c r="K3466">
        <v>4</v>
      </c>
      <c r="L3466">
        <v>1</v>
      </c>
      <c r="M3466">
        <v>3</v>
      </c>
      <c r="N3466">
        <v>4</v>
      </c>
      <c r="O3466">
        <v>41</v>
      </c>
      <c r="P3466">
        <v>182</v>
      </c>
      <c r="Q3466">
        <v>95</v>
      </c>
      <c r="R3466">
        <v>4</v>
      </c>
      <c r="S3466">
        <v>4</v>
      </c>
      <c r="W3466">
        <f>VLOOKUP(H3466&amp;"_"&amp;M3466+1,'Leaf lengths'!$J$6:$Q$104,VLOOKUP(F3466,'Leaf lengths'!$S$1:$T$6,2,FALSE),FALSE)</f>
        <v>186.6</v>
      </c>
      <c r="X3466">
        <f t="shared" si="254"/>
        <v>0.50911039657020363</v>
      </c>
      <c r="Y3466">
        <f t="shared" si="253"/>
        <v>3.5091103965702035</v>
      </c>
      <c r="Z3466">
        <f t="shared" si="252"/>
        <v>11</v>
      </c>
      <c r="AD3466" t="str">
        <f t="shared" si="255"/>
        <v/>
      </c>
    </row>
    <row r="3467" spans="1:30" hidden="1" x14ac:dyDescent="0.3">
      <c r="A3467" t="s">
        <v>417</v>
      </c>
      <c r="B3467">
        <f t="shared" si="256"/>
        <v>400109</v>
      </c>
      <c r="C3467">
        <v>109</v>
      </c>
      <c r="D3467">
        <f>VLOOKUP($B3467,TrialDesign!$E$2:$I$1147,5,FALSE)</f>
        <v>8</v>
      </c>
      <c r="E3467" t="str">
        <f>VLOOKUP($B3467,TrialDesign!$E$2:$I$1147,3,FALSE)</f>
        <v>Nil</v>
      </c>
      <c r="F3467" t="str">
        <f>VLOOKUP($B3467,TrialDesign!$E$2:$I$1147,4,FALSE)</f>
        <v>Saracen</v>
      </c>
      <c r="G3467" s="1">
        <v>41874</v>
      </c>
      <c r="H3467" s="1" t="str">
        <f>VLOOKUP(B3467,TrialDesign!$E$2:$J$1147,6,FALSE)</f>
        <v>None_8h</v>
      </c>
      <c r="J3467">
        <v>109</v>
      </c>
      <c r="K3467">
        <v>1</v>
      </c>
      <c r="L3467">
        <v>2</v>
      </c>
      <c r="M3467">
        <v>4</v>
      </c>
      <c r="N3467">
        <v>5</v>
      </c>
      <c r="O3467">
        <v>34</v>
      </c>
      <c r="Q3467">
        <v>110</v>
      </c>
      <c r="R3467">
        <v>4</v>
      </c>
      <c r="S3467">
        <v>6</v>
      </c>
      <c r="U3467" t="s">
        <v>71</v>
      </c>
      <c r="W3467">
        <f>VLOOKUP(H3467&amp;"_"&amp;M3467+1,'Leaf lengths'!$J$6:$Q$104,VLOOKUP(F3467,'Leaf lengths'!$S$1:$T$6,2,FALSE),FALSE)</f>
        <v>166.6</v>
      </c>
      <c r="X3467">
        <f t="shared" si="254"/>
        <v>0.6602641056422569</v>
      </c>
      <c r="Y3467">
        <f t="shared" si="253"/>
        <v>4.6602641056422573</v>
      </c>
      <c r="Z3467">
        <f t="shared" ref="Z3467:Z3530" si="257">IF(S3467="","",SUM(M3467+R3467+S3467))</f>
        <v>14</v>
      </c>
      <c r="AD3467" t="str">
        <f t="shared" si="255"/>
        <v/>
      </c>
    </row>
    <row r="3468" spans="1:30" hidden="1" x14ac:dyDescent="0.3">
      <c r="A3468" t="s">
        <v>417</v>
      </c>
      <c r="B3468">
        <f t="shared" si="256"/>
        <v>400109</v>
      </c>
      <c r="C3468">
        <v>109</v>
      </c>
      <c r="D3468">
        <f>VLOOKUP($B3468,TrialDesign!$E$2:$I$1147,5,FALSE)</f>
        <v>8</v>
      </c>
      <c r="E3468" t="str">
        <f>VLOOKUP($B3468,TrialDesign!$E$2:$I$1147,3,FALSE)</f>
        <v>Nil</v>
      </c>
      <c r="F3468" t="str">
        <f>VLOOKUP($B3468,TrialDesign!$E$2:$I$1147,4,FALSE)</f>
        <v>Saracen</v>
      </c>
      <c r="G3468" s="1">
        <v>41874</v>
      </c>
      <c r="H3468" s="1" t="str">
        <f>VLOOKUP(B3468,TrialDesign!$E$2:$J$1147,6,FALSE)</f>
        <v>None_8h</v>
      </c>
      <c r="K3468">
        <v>2</v>
      </c>
      <c r="L3468">
        <v>2</v>
      </c>
      <c r="M3468">
        <v>4</v>
      </c>
      <c r="N3468">
        <v>5</v>
      </c>
      <c r="O3468">
        <v>36</v>
      </c>
      <c r="P3468">
        <v>155</v>
      </c>
      <c r="Q3468">
        <v>86</v>
      </c>
      <c r="R3468">
        <v>4</v>
      </c>
      <c r="S3468">
        <v>5</v>
      </c>
      <c r="U3468" t="s">
        <v>71</v>
      </c>
      <c r="W3468">
        <f>VLOOKUP(H3468&amp;"_"&amp;M3468+1,'Leaf lengths'!$J$6:$Q$104,VLOOKUP(F3468,'Leaf lengths'!$S$1:$T$6,2,FALSE),FALSE)</f>
        <v>166.6</v>
      </c>
      <c r="X3468">
        <f t="shared" si="254"/>
        <v>0.51620648259303725</v>
      </c>
      <c r="Y3468">
        <f t="shared" si="253"/>
        <v>4.516206482593037</v>
      </c>
      <c r="Z3468">
        <f t="shared" si="257"/>
        <v>13</v>
      </c>
      <c r="AD3468" t="str">
        <f t="shared" si="255"/>
        <v/>
      </c>
    </row>
    <row r="3469" spans="1:30" hidden="1" x14ac:dyDescent="0.3">
      <c r="A3469" t="s">
        <v>417</v>
      </c>
      <c r="B3469">
        <f t="shared" si="256"/>
        <v>400109</v>
      </c>
      <c r="C3469">
        <v>109</v>
      </c>
      <c r="D3469">
        <f>VLOOKUP($B3469,TrialDesign!$E$2:$I$1147,5,FALSE)</f>
        <v>8</v>
      </c>
      <c r="E3469" t="str">
        <f>VLOOKUP($B3469,TrialDesign!$E$2:$I$1147,3,FALSE)</f>
        <v>Nil</v>
      </c>
      <c r="F3469" t="str">
        <f>VLOOKUP($B3469,TrialDesign!$E$2:$I$1147,4,FALSE)</f>
        <v>Saracen</v>
      </c>
      <c r="G3469" s="1">
        <v>41874</v>
      </c>
      <c r="H3469" s="1" t="str">
        <f>VLOOKUP(B3469,TrialDesign!$E$2:$J$1147,6,FALSE)</f>
        <v>None_8h</v>
      </c>
      <c r="K3469">
        <v>3</v>
      </c>
      <c r="L3469">
        <v>2</v>
      </c>
      <c r="M3469">
        <v>4</v>
      </c>
      <c r="N3469">
        <v>5</v>
      </c>
      <c r="O3469">
        <v>35</v>
      </c>
      <c r="P3469">
        <v>163</v>
      </c>
      <c r="Q3469">
        <v>95</v>
      </c>
      <c r="R3469">
        <v>4</v>
      </c>
      <c r="S3469">
        <v>5</v>
      </c>
      <c r="U3469" t="s">
        <v>71</v>
      </c>
      <c r="W3469">
        <f>VLOOKUP(H3469&amp;"_"&amp;M3469+1,'Leaf lengths'!$J$6:$Q$104,VLOOKUP(F3469,'Leaf lengths'!$S$1:$T$6,2,FALSE),FALSE)</f>
        <v>166.6</v>
      </c>
      <c r="X3469">
        <f t="shared" si="254"/>
        <v>0.57022809123649465</v>
      </c>
      <c r="Y3469">
        <f t="shared" si="253"/>
        <v>4.570228091236495</v>
      </c>
      <c r="Z3469">
        <f t="shared" si="257"/>
        <v>13</v>
      </c>
      <c r="AD3469" t="str">
        <f t="shared" si="255"/>
        <v/>
      </c>
    </row>
    <row r="3470" spans="1:30" hidden="1" x14ac:dyDescent="0.3">
      <c r="A3470" t="s">
        <v>417</v>
      </c>
      <c r="B3470">
        <f t="shared" si="256"/>
        <v>400109</v>
      </c>
      <c r="C3470">
        <v>109</v>
      </c>
      <c r="D3470">
        <f>VLOOKUP($B3470,TrialDesign!$E$2:$I$1147,5,FALSE)</f>
        <v>8</v>
      </c>
      <c r="E3470" t="str">
        <f>VLOOKUP($B3470,TrialDesign!$E$2:$I$1147,3,FALSE)</f>
        <v>Nil</v>
      </c>
      <c r="F3470" t="str">
        <f>VLOOKUP($B3470,TrialDesign!$E$2:$I$1147,4,FALSE)</f>
        <v>Saracen</v>
      </c>
      <c r="G3470" s="1">
        <v>41874</v>
      </c>
      <c r="H3470" s="1" t="str">
        <f>VLOOKUP(B3470,TrialDesign!$E$2:$J$1147,6,FALSE)</f>
        <v>None_8h</v>
      </c>
      <c r="K3470">
        <v>4</v>
      </c>
      <c r="L3470">
        <v>2</v>
      </c>
      <c r="M3470">
        <v>4</v>
      </c>
      <c r="N3470">
        <v>5</v>
      </c>
      <c r="O3470">
        <v>35</v>
      </c>
      <c r="P3470">
        <v>162</v>
      </c>
      <c r="Q3470">
        <v>101</v>
      </c>
      <c r="R3470">
        <v>4</v>
      </c>
      <c r="S3470">
        <v>5</v>
      </c>
      <c r="U3470" t="s">
        <v>17</v>
      </c>
      <c r="W3470">
        <f>VLOOKUP(H3470&amp;"_"&amp;M3470+1,'Leaf lengths'!$J$6:$Q$104,VLOOKUP(F3470,'Leaf lengths'!$S$1:$T$6,2,FALSE),FALSE)</f>
        <v>166.6</v>
      </c>
      <c r="X3470">
        <f t="shared" si="254"/>
        <v>0.60624249699879951</v>
      </c>
      <c r="Y3470">
        <f t="shared" si="253"/>
        <v>4.6062424969987994</v>
      </c>
      <c r="Z3470">
        <f t="shared" si="257"/>
        <v>13</v>
      </c>
      <c r="AD3470" t="str">
        <f t="shared" si="255"/>
        <v/>
      </c>
    </row>
    <row r="3471" spans="1:30" hidden="1" x14ac:dyDescent="0.3">
      <c r="A3471" t="s">
        <v>417</v>
      </c>
      <c r="B3471">
        <f t="shared" si="256"/>
        <v>400123</v>
      </c>
      <c r="C3471">
        <v>123</v>
      </c>
      <c r="D3471">
        <f>VLOOKUP($B3471,TrialDesign!$E$2:$I$1147,5,FALSE)</f>
        <v>8</v>
      </c>
      <c r="E3471" t="str">
        <f>VLOOKUP($B3471,TrialDesign!$E$2:$I$1147,3,FALSE)</f>
        <v>Nil</v>
      </c>
      <c r="F3471" t="str">
        <f>VLOOKUP($B3471,TrialDesign!$E$2:$I$1147,4,FALSE)</f>
        <v>Saracen</v>
      </c>
      <c r="G3471" s="1">
        <v>41874</v>
      </c>
      <c r="H3471" s="1" t="str">
        <f>VLOOKUP(B3471,TrialDesign!$E$2:$J$1147,6,FALSE)</f>
        <v>None_8h</v>
      </c>
      <c r="J3471">
        <v>123</v>
      </c>
      <c r="K3471">
        <v>1</v>
      </c>
      <c r="L3471">
        <v>2</v>
      </c>
      <c r="M3471">
        <v>4</v>
      </c>
      <c r="N3471">
        <v>5</v>
      </c>
      <c r="O3471">
        <v>45</v>
      </c>
      <c r="Q3471">
        <v>131</v>
      </c>
      <c r="R3471">
        <v>4</v>
      </c>
      <c r="S3471">
        <v>4</v>
      </c>
      <c r="U3471" t="s">
        <v>71</v>
      </c>
      <c r="W3471">
        <f>VLOOKUP(H3471&amp;"_"&amp;M3471+1,'Leaf lengths'!$J$6:$Q$104,VLOOKUP(F3471,'Leaf lengths'!$S$1:$T$6,2,FALSE),FALSE)</f>
        <v>166.6</v>
      </c>
      <c r="X3471">
        <f t="shared" si="254"/>
        <v>0.78631452581032413</v>
      </c>
      <c r="Y3471">
        <f t="shared" ref="Y3471:Y3534" si="258">X3471+M3471</f>
        <v>4.7863145258103241</v>
      </c>
      <c r="Z3471">
        <f t="shared" si="257"/>
        <v>12</v>
      </c>
      <c r="AD3471" t="str">
        <f t="shared" si="255"/>
        <v/>
      </c>
    </row>
    <row r="3472" spans="1:30" hidden="1" x14ac:dyDescent="0.3">
      <c r="A3472" t="s">
        <v>417</v>
      </c>
      <c r="B3472">
        <f t="shared" si="256"/>
        <v>400123</v>
      </c>
      <c r="C3472">
        <v>123</v>
      </c>
      <c r="D3472">
        <f>VLOOKUP($B3472,TrialDesign!$E$2:$I$1147,5,FALSE)</f>
        <v>8</v>
      </c>
      <c r="E3472" t="str">
        <f>VLOOKUP($B3472,TrialDesign!$E$2:$I$1147,3,FALSE)</f>
        <v>Nil</v>
      </c>
      <c r="F3472" t="str">
        <f>VLOOKUP($B3472,TrialDesign!$E$2:$I$1147,4,FALSE)</f>
        <v>Saracen</v>
      </c>
      <c r="G3472" s="1">
        <v>41874</v>
      </c>
      <c r="H3472" s="1" t="str">
        <f>VLOOKUP(B3472,TrialDesign!$E$2:$J$1147,6,FALSE)</f>
        <v>None_8h</v>
      </c>
      <c r="K3472">
        <v>2</v>
      </c>
      <c r="L3472">
        <v>2</v>
      </c>
      <c r="M3472">
        <v>4</v>
      </c>
      <c r="N3472">
        <v>5</v>
      </c>
      <c r="O3472">
        <v>48</v>
      </c>
      <c r="P3472">
        <v>209</v>
      </c>
      <c r="Q3472">
        <v>85</v>
      </c>
      <c r="R3472">
        <v>4</v>
      </c>
      <c r="S3472">
        <v>5</v>
      </c>
      <c r="U3472" t="s">
        <v>71</v>
      </c>
      <c r="W3472">
        <f>VLOOKUP(H3472&amp;"_"&amp;M3472+1,'Leaf lengths'!$J$6:$Q$104,VLOOKUP(F3472,'Leaf lengths'!$S$1:$T$6,2,FALSE),FALSE)</f>
        <v>166.6</v>
      </c>
      <c r="X3472">
        <f t="shared" si="254"/>
        <v>0.51020408163265307</v>
      </c>
      <c r="Y3472">
        <f t="shared" si="258"/>
        <v>4.5102040816326534</v>
      </c>
      <c r="Z3472">
        <f t="shared" si="257"/>
        <v>13</v>
      </c>
      <c r="AD3472" t="str">
        <f t="shared" si="255"/>
        <v/>
      </c>
    </row>
    <row r="3473" spans="1:30" hidden="1" x14ac:dyDescent="0.3">
      <c r="A3473" t="s">
        <v>417</v>
      </c>
      <c r="B3473">
        <f t="shared" si="256"/>
        <v>400123</v>
      </c>
      <c r="C3473">
        <v>123</v>
      </c>
      <c r="D3473">
        <f>VLOOKUP($B3473,TrialDesign!$E$2:$I$1147,5,FALSE)</f>
        <v>8</v>
      </c>
      <c r="E3473" t="str">
        <f>VLOOKUP($B3473,TrialDesign!$E$2:$I$1147,3,FALSE)</f>
        <v>Nil</v>
      </c>
      <c r="F3473" t="str">
        <f>VLOOKUP($B3473,TrialDesign!$E$2:$I$1147,4,FALSE)</f>
        <v>Saracen</v>
      </c>
      <c r="G3473" s="1">
        <v>41874</v>
      </c>
      <c r="H3473" s="1" t="str">
        <f>VLOOKUP(B3473,TrialDesign!$E$2:$J$1147,6,FALSE)</f>
        <v>None_8h</v>
      </c>
      <c r="K3473">
        <v>3</v>
      </c>
      <c r="L3473">
        <v>2</v>
      </c>
      <c r="M3473">
        <v>4</v>
      </c>
      <c r="N3473">
        <v>5</v>
      </c>
      <c r="O3473">
        <v>47</v>
      </c>
      <c r="P3473">
        <v>202</v>
      </c>
      <c r="Q3473">
        <v>40</v>
      </c>
      <c r="R3473">
        <v>4</v>
      </c>
      <c r="S3473">
        <v>5</v>
      </c>
      <c r="U3473" t="s">
        <v>71</v>
      </c>
      <c r="W3473">
        <f>VLOOKUP(H3473&amp;"_"&amp;M3473+1,'Leaf lengths'!$J$6:$Q$104,VLOOKUP(F3473,'Leaf lengths'!$S$1:$T$6,2,FALSE),FALSE)</f>
        <v>166.6</v>
      </c>
      <c r="X3473">
        <f t="shared" si="254"/>
        <v>0.24009603841536614</v>
      </c>
      <c r="Y3473">
        <f t="shared" si="258"/>
        <v>4.2400960384153663</v>
      </c>
      <c r="Z3473">
        <f t="shared" si="257"/>
        <v>13</v>
      </c>
      <c r="AD3473" t="str">
        <f t="shared" si="255"/>
        <v/>
      </c>
    </row>
    <row r="3474" spans="1:30" hidden="1" x14ac:dyDescent="0.3">
      <c r="A3474" t="s">
        <v>417</v>
      </c>
      <c r="B3474">
        <f t="shared" si="256"/>
        <v>400123</v>
      </c>
      <c r="C3474">
        <v>123</v>
      </c>
      <c r="D3474">
        <f>VLOOKUP($B3474,TrialDesign!$E$2:$I$1147,5,FALSE)</f>
        <v>8</v>
      </c>
      <c r="E3474" t="str">
        <f>VLOOKUP($B3474,TrialDesign!$E$2:$I$1147,3,FALSE)</f>
        <v>Nil</v>
      </c>
      <c r="F3474" t="str">
        <f>VLOOKUP($B3474,TrialDesign!$E$2:$I$1147,4,FALSE)</f>
        <v>Saracen</v>
      </c>
      <c r="G3474" s="1">
        <v>41874</v>
      </c>
      <c r="H3474" s="1" t="str">
        <f>VLOOKUP(B3474,TrialDesign!$E$2:$J$1147,6,FALSE)</f>
        <v>None_8h</v>
      </c>
      <c r="K3474">
        <v>4</v>
      </c>
      <c r="L3474">
        <v>2</v>
      </c>
      <c r="M3474">
        <v>4</v>
      </c>
      <c r="N3474">
        <v>5</v>
      </c>
      <c r="O3474">
        <v>39</v>
      </c>
      <c r="P3474">
        <v>198</v>
      </c>
      <c r="Q3474">
        <v>92</v>
      </c>
      <c r="R3474">
        <v>4</v>
      </c>
      <c r="S3474">
        <v>5</v>
      </c>
      <c r="U3474" t="s">
        <v>71</v>
      </c>
      <c r="W3474">
        <f>VLOOKUP(H3474&amp;"_"&amp;M3474+1,'Leaf lengths'!$J$6:$Q$104,VLOOKUP(F3474,'Leaf lengths'!$S$1:$T$6,2,FALSE),FALSE)</f>
        <v>166.6</v>
      </c>
      <c r="X3474">
        <f t="shared" si="254"/>
        <v>0.55222088835534211</v>
      </c>
      <c r="Y3474">
        <f t="shared" si="258"/>
        <v>4.5522208883553423</v>
      </c>
      <c r="Z3474">
        <f t="shared" si="257"/>
        <v>13</v>
      </c>
      <c r="AD3474" t="str">
        <f t="shared" si="255"/>
        <v/>
      </c>
    </row>
    <row r="3475" spans="1:30" hidden="1" x14ac:dyDescent="0.3">
      <c r="A3475" t="s">
        <v>417</v>
      </c>
      <c r="B3475">
        <f t="shared" si="256"/>
        <v>400139</v>
      </c>
      <c r="C3475">
        <v>139</v>
      </c>
      <c r="D3475">
        <f>VLOOKUP($B3475,TrialDesign!$E$2:$I$1147,5,FALSE)</f>
        <v>8</v>
      </c>
      <c r="E3475" t="str">
        <f>VLOOKUP($B3475,TrialDesign!$E$2:$I$1147,3,FALSE)</f>
        <v>Nil</v>
      </c>
      <c r="F3475" t="str">
        <f>VLOOKUP($B3475,TrialDesign!$E$2:$I$1147,4,FALSE)</f>
        <v>Saracen</v>
      </c>
      <c r="G3475" s="1">
        <v>41874</v>
      </c>
      <c r="H3475" s="1" t="str">
        <f>VLOOKUP(B3475,TrialDesign!$E$2:$J$1147,6,FALSE)</f>
        <v>None_8h</v>
      </c>
      <c r="J3475">
        <v>139</v>
      </c>
      <c r="K3475">
        <v>1</v>
      </c>
      <c r="L3475">
        <v>3</v>
      </c>
      <c r="M3475">
        <v>5</v>
      </c>
      <c r="N3475">
        <v>6</v>
      </c>
      <c r="O3475">
        <v>44</v>
      </c>
      <c r="Q3475">
        <v>42</v>
      </c>
      <c r="R3475">
        <v>4</v>
      </c>
      <c r="S3475">
        <v>6</v>
      </c>
      <c r="U3475" t="s">
        <v>71</v>
      </c>
      <c r="W3475">
        <f>VLOOKUP(H3475&amp;"_"&amp;M3475+1,'Leaf lengths'!$J$6:$Q$104,VLOOKUP(F3475,'Leaf lengths'!$S$1:$T$6,2,FALSE),FALSE)</f>
        <v>194.46666666666667</v>
      </c>
      <c r="X3475">
        <f t="shared" si="254"/>
        <v>0.21597531710661638</v>
      </c>
      <c r="Y3475">
        <f t="shared" si="258"/>
        <v>5.2159753171066168</v>
      </c>
      <c r="Z3475">
        <f t="shared" si="257"/>
        <v>15</v>
      </c>
      <c r="AD3475" t="str">
        <f t="shared" si="255"/>
        <v/>
      </c>
    </row>
    <row r="3476" spans="1:30" hidden="1" x14ac:dyDescent="0.3">
      <c r="A3476" t="s">
        <v>417</v>
      </c>
      <c r="B3476">
        <f t="shared" si="256"/>
        <v>400139</v>
      </c>
      <c r="C3476">
        <v>139</v>
      </c>
      <c r="D3476">
        <f>VLOOKUP($B3476,TrialDesign!$E$2:$I$1147,5,FALSE)</f>
        <v>8</v>
      </c>
      <c r="E3476" t="str">
        <f>VLOOKUP($B3476,TrialDesign!$E$2:$I$1147,3,FALSE)</f>
        <v>Nil</v>
      </c>
      <c r="F3476" t="str">
        <f>VLOOKUP($B3476,TrialDesign!$E$2:$I$1147,4,FALSE)</f>
        <v>Saracen</v>
      </c>
      <c r="G3476" s="1">
        <v>41874</v>
      </c>
      <c r="H3476" s="1" t="str">
        <f>VLOOKUP(B3476,TrialDesign!$E$2:$J$1147,6,FALSE)</f>
        <v>None_8h</v>
      </c>
      <c r="K3476">
        <v>2</v>
      </c>
      <c r="L3476">
        <v>2</v>
      </c>
      <c r="M3476">
        <v>4</v>
      </c>
      <c r="N3476">
        <v>5</v>
      </c>
      <c r="O3476">
        <v>43</v>
      </c>
      <c r="P3476">
        <v>196</v>
      </c>
      <c r="Q3476">
        <v>135</v>
      </c>
      <c r="R3476">
        <v>4</v>
      </c>
      <c r="S3476">
        <v>7</v>
      </c>
      <c r="U3476" t="s">
        <v>71</v>
      </c>
      <c r="W3476">
        <f>VLOOKUP(H3476&amp;"_"&amp;M3476+1,'Leaf lengths'!$J$6:$Q$104,VLOOKUP(F3476,'Leaf lengths'!$S$1:$T$6,2,FALSE),FALSE)</f>
        <v>166.6</v>
      </c>
      <c r="X3476">
        <f t="shared" si="254"/>
        <v>0.81032412965186074</v>
      </c>
      <c r="Y3476">
        <f t="shared" si="258"/>
        <v>4.8103241296518604</v>
      </c>
      <c r="Z3476">
        <f t="shared" si="257"/>
        <v>15</v>
      </c>
      <c r="AD3476" t="str">
        <f t="shared" si="255"/>
        <v/>
      </c>
    </row>
    <row r="3477" spans="1:30" hidden="1" x14ac:dyDescent="0.3">
      <c r="A3477" t="s">
        <v>417</v>
      </c>
      <c r="B3477">
        <f t="shared" si="256"/>
        <v>400139</v>
      </c>
      <c r="C3477">
        <v>139</v>
      </c>
      <c r="D3477">
        <f>VLOOKUP($B3477,TrialDesign!$E$2:$I$1147,5,FALSE)</f>
        <v>8</v>
      </c>
      <c r="E3477" t="str">
        <f>VLOOKUP($B3477,TrialDesign!$E$2:$I$1147,3,FALSE)</f>
        <v>Nil</v>
      </c>
      <c r="F3477" t="str">
        <f>VLOOKUP($B3477,TrialDesign!$E$2:$I$1147,4,FALSE)</f>
        <v>Saracen</v>
      </c>
      <c r="G3477" s="1">
        <v>41874</v>
      </c>
      <c r="H3477" s="1" t="str">
        <f>VLOOKUP(B3477,TrialDesign!$E$2:$J$1147,6,FALSE)</f>
        <v>None_8h</v>
      </c>
      <c r="K3477">
        <v>3</v>
      </c>
      <c r="L3477">
        <v>2</v>
      </c>
      <c r="M3477">
        <v>4</v>
      </c>
      <c r="N3477">
        <v>5</v>
      </c>
      <c r="O3477">
        <v>35</v>
      </c>
      <c r="P3477">
        <v>176</v>
      </c>
      <c r="Q3477">
        <v>122</v>
      </c>
      <c r="R3477">
        <v>5</v>
      </c>
      <c r="S3477">
        <v>6</v>
      </c>
      <c r="U3477" t="s">
        <v>71</v>
      </c>
      <c r="W3477">
        <f>VLOOKUP(H3477&amp;"_"&amp;M3477+1,'Leaf lengths'!$J$6:$Q$104,VLOOKUP(F3477,'Leaf lengths'!$S$1:$T$6,2,FALSE),FALSE)</f>
        <v>166.6</v>
      </c>
      <c r="X3477">
        <f t="shared" si="254"/>
        <v>0.73229291716686673</v>
      </c>
      <c r="Y3477">
        <f t="shared" si="258"/>
        <v>4.7322929171668671</v>
      </c>
      <c r="Z3477">
        <f t="shared" si="257"/>
        <v>15</v>
      </c>
      <c r="AD3477" t="str">
        <f t="shared" si="255"/>
        <v/>
      </c>
    </row>
    <row r="3478" spans="1:30" hidden="1" x14ac:dyDescent="0.3">
      <c r="A3478" t="s">
        <v>417</v>
      </c>
      <c r="B3478">
        <f t="shared" si="256"/>
        <v>400139</v>
      </c>
      <c r="C3478">
        <v>139</v>
      </c>
      <c r="D3478">
        <f>VLOOKUP($B3478,TrialDesign!$E$2:$I$1147,5,FALSE)</f>
        <v>8</v>
      </c>
      <c r="E3478" t="str">
        <f>VLOOKUP($B3478,TrialDesign!$E$2:$I$1147,3,FALSE)</f>
        <v>Nil</v>
      </c>
      <c r="F3478" t="str">
        <f>VLOOKUP($B3478,TrialDesign!$E$2:$I$1147,4,FALSE)</f>
        <v>Saracen</v>
      </c>
      <c r="G3478" s="1">
        <v>41874</v>
      </c>
      <c r="H3478" s="1" t="str">
        <f>VLOOKUP(B3478,TrialDesign!$E$2:$J$1147,6,FALSE)</f>
        <v>None_8h</v>
      </c>
      <c r="K3478">
        <v>4</v>
      </c>
      <c r="L3478">
        <v>3</v>
      </c>
      <c r="M3478">
        <v>4</v>
      </c>
      <c r="N3478">
        <v>5</v>
      </c>
      <c r="O3478">
        <v>41</v>
      </c>
      <c r="P3478">
        <v>197</v>
      </c>
      <c r="Q3478">
        <v>166</v>
      </c>
      <c r="R3478">
        <v>4</v>
      </c>
      <c r="S3478">
        <v>7</v>
      </c>
      <c r="U3478" t="s">
        <v>71</v>
      </c>
      <c r="W3478">
        <f>VLOOKUP(H3478&amp;"_"&amp;M3478+1,'Leaf lengths'!$J$6:$Q$104,VLOOKUP(F3478,'Leaf lengths'!$S$1:$T$6,2,FALSE),FALSE)</f>
        <v>166.6</v>
      </c>
      <c r="X3478">
        <f t="shared" ref="X3478:X3541" si="259">IF(OR(N3478="",M3478=N3478),0,Q3478/W3478)</f>
        <v>0.99639855942376954</v>
      </c>
      <c r="Y3478">
        <f t="shared" si="258"/>
        <v>4.9963985594237696</v>
      </c>
      <c r="Z3478">
        <f t="shared" si="257"/>
        <v>15</v>
      </c>
      <c r="AD3478" t="str">
        <f t="shared" si="255"/>
        <v/>
      </c>
    </row>
    <row r="3479" spans="1:30" hidden="1" x14ac:dyDescent="0.3">
      <c r="A3479" t="s">
        <v>417</v>
      </c>
      <c r="B3479">
        <f t="shared" si="256"/>
        <v>400127</v>
      </c>
      <c r="C3479">
        <v>127</v>
      </c>
      <c r="D3479">
        <f>VLOOKUP($B3479,TrialDesign!$E$2:$I$1147,5,FALSE)</f>
        <v>8</v>
      </c>
      <c r="E3479" t="str">
        <f>VLOOKUP($B3479,TrialDesign!$E$2:$I$1147,3,FALSE)</f>
        <v>Nil</v>
      </c>
      <c r="F3479" t="str">
        <f>VLOOKUP($B3479,TrialDesign!$E$2:$I$1147,4,FALSE)</f>
        <v>Saracen</v>
      </c>
      <c r="G3479" s="1">
        <v>41883</v>
      </c>
      <c r="H3479" s="1" t="str">
        <f>VLOOKUP(B3479,TrialDesign!$E$2:$J$1147,6,FALSE)</f>
        <v>None_8h</v>
      </c>
      <c r="J3479">
        <v>127</v>
      </c>
      <c r="K3479">
        <v>1</v>
      </c>
      <c r="L3479">
        <v>3</v>
      </c>
      <c r="M3479">
        <v>5</v>
      </c>
      <c r="N3479">
        <v>6</v>
      </c>
      <c r="O3479">
        <v>41</v>
      </c>
      <c r="Q3479">
        <v>105</v>
      </c>
      <c r="R3479">
        <v>5</v>
      </c>
      <c r="S3479">
        <v>9</v>
      </c>
      <c r="U3479" t="s">
        <v>17</v>
      </c>
      <c r="W3479">
        <f>VLOOKUP(H3479&amp;"_"&amp;M3479+1,'Leaf lengths'!$J$6:$Q$104,VLOOKUP(F3479,'Leaf lengths'!$S$1:$T$6,2,FALSE),FALSE)</f>
        <v>194.46666666666667</v>
      </c>
      <c r="X3479">
        <f t="shared" si="259"/>
        <v>0.53993829276654093</v>
      </c>
      <c r="Y3479">
        <f t="shared" si="258"/>
        <v>5.539938292766541</v>
      </c>
      <c r="Z3479">
        <f t="shared" si="257"/>
        <v>19</v>
      </c>
      <c r="AD3479" t="str">
        <f t="shared" si="255"/>
        <v/>
      </c>
    </row>
    <row r="3480" spans="1:30" hidden="1" x14ac:dyDescent="0.3">
      <c r="A3480" t="s">
        <v>417</v>
      </c>
      <c r="B3480">
        <f t="shared" si="256"/>
        <v>400127</v>
      </c>
      <c r="C3480">
        <v>127</v>
      </c>
      <c r="D3480">
        <f>VLOOKUP($B3480,TrialDesign!$E$2:$I$1147,5,FALSE)</f>
        <v>8</v>
      </c>
      <c r="E3480" t="str">
        <f>VLOOKUP($B3480,TrialDesign!$E$2:$I$1147,3,FALSE)</f>
        <v>Nil</v>
      </c>
      <c r="F3480" t="str">
        <f>VLOOKUP($B3480,TrialDesign!$E$2:$I$1147,4,FALSE)</f>
        <v>Saracen</v>
      </c>
      <c r="G3480" s="1">
        <v>41883</v>
      </c>
      <c r="H3480" s="1" t="str">
        <f>VLOOKUP(B3480,TrialDesign!$E$2:$J$1147,6,FALSE)</f>
        <v>None_8h</v>
      </c>
      <c r="K3480">
        <v>2</v>
      </c>
      <c r="L3480">
        <v>4</v>
      </c>
      <c r="M3480">
        <v>5</v>
      </c>
      <c r="N3480">
        <v>6</v>
      </c>
      <c r="O3480">
        <v>36</v>
      </c>
      <c r="P3480">
        <v>163</v>
      </c>
      <c r="Q3480">
        <v>112</v>
      </c>
      <c r="R3480">
        <v>5</v>
      </c>
      <c r="S3480">
        <v>8</v>
      </c>
      <c r="U3480" t="s">
        <v>17</v>
      </c>
      <c r="W3480">
        <f>VLOOKUP(H3480&amp;"_"&amp;M3480+1,'Leaf lengths'!$J$6:$Q$104,VLOOKUP(F3480,'Leaf lengths'!$S$1:$T$6,2,FALSE),FALSE)</f>
        <v>194.46666666666667</v>
      </c>
      <c r="X3480">
        <f t="shared" si="259"/>
        <v>0.57593417895097698</v>
      </c>
      <c r="Y3480">
        <f t="shared" si="258"/>
        <v>5.5759341789509769</v>
      </c>
      <c r="Z3480">
        <f t="shared" si="257"/>
        <v>18</v>
      </c>
      <c r="AD3480" t="str">
        <f t="shared" si="255"/>
        <v/>
      </c>
    </row>
    <row r="3481" spans="1:30" hidden="1" x14ac:dyDescent="0.3">
      <c r="A3481" t="s">
        <v>417</v>
      </c>
      <c r="B3481">
        <f t="shared" si="256"/>
        <v>400127</v>
      </c>
      <c r="C3481">
        <v>127</v>
      </c>
      <c r="D3481">
        <f>VLOOKUP($B3481,TrialDesign!$E$2:$I$1147,5,FALSE)</f>
        <v>8</v>
      </c>
      <c r="E3481" t="str">
        <f>VLOOKUP($B3481,TrialDesign!$E$2:$I$1147,3,FALSE)</f>
        <v>Nil</v>
      </c>
      <c r="F3481" t="str">
        <f>VLOOKUP($B3481,TrialDesign!$E$2:$I$1147,4,FALSE)</f>
        <v>Saracen</v>
      </c>
      <c r="G3481" s="1">
        <v>41883</v>
      </c>
      <c r="H3481" s="1" t="str">
        <f>VLOOKUP(B3481,TrialDesign!$E$2:$J$1147,6,FALSE)</f>
        <v>None_8h</v>
      </c>
      <c r="K3481">
        <v>3</v>
      </c>
      <c r="L3481">
        <v>2</v>
      </c>
      <c r="M3481">
        <v>5</v>
      </c>
      <c r="N3481">
        <v>6</v>
      </c>
      <c r="O3481">
        <v>35</v>
      </c>
      <c r="P3481">
        <v>119</v>
      </c>
      <c r="Q3481">
        <v>76</v>
      </c>
      <c r="R3481">
        <v>5</v>
      </c>
      <c r="S3481">
        <v>6</v>
      </c>
      <c r="U3481" t="s">
        <v>71</v>
      </c>
      <c r="W3481">
        <f>VLOOKUP(H3481&amp;"_"&amp;M3481+1,'Leaf lengths'!$J$6:$Q$104,VLOOKUP(F3481,'Leaf lengths'!$S$1:$T$6,2,FALSE),FALSE)</f>
        <v>194.46666666666667</v>
      </c>
      <c r="X3481">
        <f t="shared" si="259"/>
        <v>0.39081247857387724</v>
      </c>
      <c r="Y3481">
        <f t="shared" si="258"/>
        <v>5.3908124785738769</v>
      </c>
      <c r="Z3481">
        <f t="shared" si="257"/>
        <v>16</v>
      </c>
      <c r="AD3481" t="str">
        <f t="shared" si="255"/>
        <v/>
      </c>
    </row>
    <row r="3482" spans="1:30" hidden="1" x14ac:dyDescent="0.3">
      <c r="A3482" t="s">
        <v>417</v>
      </c>
      <c r="B3482">
        <f t="shared" si="256"/>
        <v>400127</v>
      </c>
      <c r="C3482">
        <v>127</v>
      </c>
      <c r="D3482">
        <f>VLOOKUP($B3482,TrialDesign!$E$2:$I$1147,5,FALSE)</f>
        <v>8</v>
      </c>
      <c r="E3482" t="str">
        <f>VLOOKUP($B3482,TrialDesign!$E$2:$I$1147,3,FALSE)</f>
        <v>Nil</v>
      </c>
      <c r="F3482" t="str">
        <f>VLOOKUP($B3482,TrialDesign!$E$2:$I$1147,4,FALSE)</f>
        <v>Saracen</v>
      </c>
      <c r="G3482" s="1">
        <v>41883</v>
      </c>
      <c r="H3482" s="1" t="str">
        <f>VLOOKUP(B3482,TrialDesign!$E$2:$J$1147,6,FALSE)</f>
        <v>None_8h</v>
      </c>
      <c r="K3482">
        <v>4</v>
      </c>
      <c r="L3482">
        <v>3</v>
      </c>
      <c r="M3482">
        <v>5</v>
      </c>
      <c r="N3482">
        <v>6</v>
      </c>
      <c r="O3482">
        <v>40</v>
      </c>
      <c r="P3482">
        <v>151</v>
      </c>
      <c r="Q3482">
        <v>111</v>
      </c>
      <c r="R3482">
        <v>5</v>
      </c>
      <c r="S3482">
        <v>8</v>
      </c>
      <c r="U3482" t="s">
        <v>71</v>
      </c>
      <c r="W3482">
        <f>VLOOKUP(H3482&amp;"_"&amp;M3482+1,'Leaf lengths'!$J$6:$Q$104,VLOOKUP(F3482,'Leaf lengths'!$S$1:$T$6,2,FALSE),FALSE)</f>
        <v>194.46666666666667</v>
      </c>
      <c r="X3482">
        <f t="shared" si="259"/>
        <v>0.57079190949605763</v>
      </c>
      <c r="Y3482">
        <f t="shared" si="258"/>
        <v>5.5707919094960578</v>
      </c>
      <c r="Z3482">
        <f t="shared" si="257"/>
        <v>18</v>
      </c>
      <c r="AD3482" t="str">
        <f t="shared" si="255"/>
        <v/>
      </c>
    </row>
    <row r="3483" spans="1:30" hidden="1" x14ac:dyDescent="0.3">
      <c r="A3483" t="s">
        <v>417</v>
      </c>
      <c r="B3483">
        <f t="shared" si="256"/>
        <v>400141</v>
      </c>
      <c r="C3483">
        <v>141</v>
      </c>
      <c r="D3483">
        <f>VLOOKUP($B3483,TrialDesign!$E$2:$I$1147,5,FALSE)</f>
        <v>8</v>
      </c>
      <c r="E3483" t="str">
        <f>VLOOKUP($B3483,TrialDesign!$E$2:$I$1147,3,FALSE)</f>
        <v>Nil</v>
      </c>
      <c r="F3483" t="str">
        <f>VLOOKUP($B3483,TrialDesign!$E$2:$I$1147,4,FALSE)</f>
        <v>Saracen</v>
      </c>
      <c r="G3483" s="1">
        <v>41883</v>
      </c>
      <c r="H3483" s="1" t="str">
        <f>VLOOKUP(B3483,TrialDesign!$E$2:$J$1147,6,FALSE)</f>
        <v>None_8h</v>
      </c>
      <c r="J3483">
        <v>141</v>
      </c>
      <c r="K3483">
        <v>1</v>
      </c>
      <c r="L3483">
        <v>2</v>
      </c>
      <c r="M3483">
        <v>5</v>
      </c>
      <c r="N3483">
        <v>6</v>
      </c>
      <c r="O3483">
        <v>55</v>
      </c>
      <c r="Q3483">
        <v>43</v>
      </c>
      <c r="R3483">
        <v>3</v>
      </c>
      <c r="S3483">
        <v>10</v>
      </c>
      <c r="U3483" t="s">
        <v>17</v>
      </c>
      <c r="W3483">
        <f>VLOOKUP(H3483&amp;"_"&amp;M3483+1,'Leaf lengths'!$J$6:$Q$104,VLOOKUP(F3483,'Leaf lengths'!$S$1:$T$6,2,FALSE),FALSE)</f>
        <v>194.46666666666667</v>
      </c>
      <c r="X3483">
        <f t="shared" si="259"/>
        <v>0.22111758656153582</v>
      </c>
      <c r="Y3483">
        <f t="shared" si="258"/>
        <v>5.2211175865615358</v>
      </c>
      <c r="Z3483">
        <f t="shared" si="257"/>
        <v>18</v>
      </c>
      <c r="AD3483" t="str">
        <f t="shared" ref="AD3483:AD3546" si="260">IF(OR(M3483=N3483,N3483=""),"FLN","")</f>
        <v/>
      </c>
    </row>
    <row r="3484" spans="1:30" hidden="1" x14ac:dyDescent="0.3">
      <c r="A3484" t="s">
        <v>417</v>
      </c>
      <c r="B3484">
        <f t="shared" si="256"/>
        <v>400141</v>
      </c>
      <c r="C3484">
        <v>141</v>
      </c>
      <c r="D3484">
        <f>VLOOKUP($B3484,TrialDesign!$E$2:$I$1147,5,FALSE)</f>
        <v>8</v>
      </c>
      <c r="E3484" t="str">
        <f>VLOOKUP($B3484,TrialDesign!$E$2:$I$1147,3,FALSE)</f>
        <v>Nil</v>
      </c>
      <c r="F3484" t="str">
        <f>VLOOKUP($B3484,TrialDesign!$E$2:$I$1147,4,FALSE)</f>
        <v>Saracen</v>
      </c>
      <c r="G3484" s="1">
        <v>41883</v>
      </c>
      <c r="H3484" s="1" t="str">
        <f>VLOOKUP(B3484,TrialDesign!$E$2:$J$1147,6,FALSE)</f>
        <v>None_8h</v>
      </c>
      <c r="K3484">
        <v>2</v>
      </c>
      <c r="L3484">
        <v>2</v>
      </c>
      <c r="M3484">
        <v>5</v>
      </c>
      <c r="N3484">
        <v>6</v>
      </c>
      <c r="O3484">
        <v>47</v>
      </c>
      <c r="P3484">
        <v>165</v>
      </c>
      <c r="Q3484">
        <v>76</v>
      </c>
      <c r="R3484">
        <v>4</v>
      </c>
      <c r="S3484">
        <v>7</v>
      </c>
      <c r="U3484" t="s">
        <v>71</v>
      </c>
      <c r="W3484">
        <f>VLOOKUP(H3484&amp;"_"&amp;M3484+1,'Leaf lengths'!$J$6:$Q$104,VLOOKUP(F3484,'Leaf lengths'!$S$1:$T$6,2,FALSE),FALSE)</f>
        <v>194.46666666666667</v>
      </c>
      <c r="X3484">
        <f t="shared" si="259"/>
        <v>0.39081247857387724</v>
      </c>
      <c r="Y3484">
        <f t="shared" si="258"/>
        <v>5.3908124785738769</v>
      </c>
      <c r="Z3484">
        <f t="shared" si="257"/>
        <v>16</v>
      </c>
      <c r="AD3484" t="str">
        <f t="shared" si="260"/>
        <v/>
      </c>
    </row>
    <row r="3485" spans="1:30" hidden="1" x14ac:dyDescent="0.3">
      <c r="A3485" t="s">
        <v>417</v>
      </c>
      <c r="B3485">
        <f t="shared" si="256"/>
        <v>400141</v>
      </c>
      <c r="C3485">
        <v>141</v>
      </c>
      <c r="D3485">
        <f>VLOOKUP($B3485,TrialDesign!$E$2:$I$1147,5,FALSE)</f>
        <v>8</v>
      </c>
      <c r="E3485" t="str">
        <f>VLOOKUP($B3485,TrialDesign!$E$2:$I$1147,3,FALSE)</f>
        <v>Nil</v>
      </c>
      <c r="F3485" t="str">
        <f>VLOOKUP($B3485,TrialDesign!$E$2:$I$1147,4,FALSE)</f>
        <v>Saracen</v>
      </c>
      <c r="G3485" s="1">
        <v>41883</v>
      </c>
      <c r="H3485" s="1" t="str">
        <f>VLOOKUP(B3485,TrialDesign!$E$2:$J$1147,6,FALSE)</f>
        <v>None_8h</v>
      </c>
      <c r="K3485">
        <v>3</v>
      </c>
      <c r="L3485">
        <v>2</v>
      </c>
      <c r="M3485">
        <v>5</v>
      </c>
      <c r="N3485">
        <v>6</v>
      </c>
      <c r="O3485">
        <v>45</v>
      </c>
      <c r="P3485">
        <v>166</v>
      </c>
      <c r="Q3485">
        <v>88</v>
      </c>
      <c r="R3485">
        <v>3</v>
      </c>
      <c r="S3485">
        <v>9</v>
      </c>
      <c r="U3485" t="s">
        <v>71</v>
      </c>
      <c r="W3485">
        <f>VLOOKUP(H3485&amp;"_"&amp;M3485+1,'Leaf lengths'!$J$6:$Q$104,VLOOKUP(F3485,'Leaf lengths'!$S$1:$T$6,2,FALSE),FALSE)</f>
        <v>194.46666666666667</v>
      </c>
      <c r="X3485">
        <f t="shared" si="259"/>
        <v>0.45251971203291053</v>
      </c>
      <c r="Y3485">
        <f t="shared" si="258"/>
        <v>5.4525197120329105</v>
      </c>
      <c r="Z3485">
        <f t="shared" si="257"/>
        <v>17</v>
      </c>
      <c r="AD3485" t="str">
        <f t="shared" si="260"/>
        <v/>
      </c>
    </row>
    <row r="3486" spans="1:30" hidden="1" x14ac:dyDescent="0.3">
      <c r="A3486" t="s">
        <v>417</v>
      </c>
      <c r="B3486">
        <f t="shared" si="256"/>
        <v>400141</v>
      </c>
      <c r="C3486">
        <v>141</v>
      </c>
      <c r="D3486">
        <f>VLOOKUP($B3486,TrialDesign!$E$2:$I$1147,5,FALSE)</f>
        <v>8</v>
      </c>
      <c r="E3486" t="str">
        <f>VLOOKUP($B3486,TrialDesign!$E$2:$I$1147,3,FALSE)</f>
        <v>Nil</v>
      </c>
      <c r="F3486" t="str">
        <f>VLOOKUP($B3486,TrialDesign!$E$2:$I$1147,4,FALSE)</f>
        <v>Saracen</v>
      </c>
      <c r="G3486" s="1">
        <v>41883</v>
      </c>
      <c r="H3486" s="1" t="str">
        <f>VLOOKUP(B3486,TrialDesign!$E$2:$J$1147,6,FALSE)</f>
        <v>None_8h</v>
      </c>
      <c r="K3486">
        <v>4</v>
      </c>
      <c r="L3486">
        <v>2</v>
      </c>
      <c r="M3486">
        <v>5</v>
      </c>
      <c r="N3486">
        <v>6</v>
      </c>
      <c r="O3486">
        <v>38</v>
      </c>
      <c r="P3486">
        <v>154</v>
      </c>
      <c r="Q3486">
        <v>19</v>
      </c>
      <c r="R3486">
        <v>4</v>
      </c>
      <c r="S3486">
        <v>8</v>
      </c>
      <c r="U3486" t="s">
        <v>17</v>
      </c>
      <c r="W3486">
        <f>VLOOKUP(H3486&amp;"_"&amp;M3486+1,'Leaf lengths'!$J$6:$Q$104,VLOOKUP(F3486,'Leaf lengths'!$S$1:$T$6,2,FALSE),FALSE)</f>
        <v>194.46666666666667</v>
      </c>
      <c r="X3486">
        <f t="shared" si="259"/>
        <v>9.7703119643469311E-2</v>
      </c>
      <c r="Y3486">
        <f t="shared" si="258"/>
        <v>5.0977031196434694</v>
      </c>
      <c r="Z3486">
        <f t="shared" si="257"/>
        <v>17</v>
      </c>
      <c r="AD3486" t="str">
        <f t="shared" si="260"/>
        <v/>
      </c>
    </row>
    <row r="3487" spans="1:30" hidden="1" x14ac:dyDescent="0.3">
      <c r="A3487" t="s">
        <v>417</v>
      </c>
      <c r="B3487">
        <f t="shared" si="256"/>
        <v>400148</v>
      </c>
      <c r="C3487">
        <v>148</v>
      </c>
      <c r="D3487">
        <f>VLOOKUP($B3487,TrialDesign!$E$2:$I$1147,5,FALSE)</f>
        <v>8</v>
      </c>
      <c r="E3487" t="str">
        <f>VLOOKUP($B3487,TrialDesign!$E$2:$I$1147,3,FALSE)</f>
        <v>Nil</v>
      </c>
      <c r="F3487" t="str">
        <f>VLOOKUP($B3487,TrialDesign!$E$2:$I$1147,4,FALSE)</f>
        <v>Saracen</v>
      </c>
      <c r="G3487" s="1">
        <v>41883</v>
      </c>
      <c r="H3487" s="1" t="str">
        <f>VLOOKUP(B3487,TrialDesign!$E$2:$J$1147,6,FALSE)</f>
        <v>None_8h</v>
      </c>
      <c r="J3487">
        <v>148</v>
      </c>
      <c r="K3487">
        <v>1</v>
      </c>
      <c r="L3487">
        <v>2</v>
      </c>
      <c r="M3487">
        <v>5</v>
      </c>
      <c r="N3487">
        <v>6</v>
      </c>
      <c r="O3487">
        <v>50</v>
      </c>
      <c r="P3487">
        <v>180</v>
      </c>
      <c r="Q3487">
        <v>87</v>
      </c>
      <c r="R3487">
        <v>5</v>
      </c>
      <c r="S3487">
        <v>9</v>
      </c>
      <c r="U3487" t="s">
        <v>17</v>
      </c>
      <c r="W3487">
        <f>VLOOKUP(H3487&amp;"_"&amp;M3487+1,'Leaf lengths'!$J$6:$Q$104,VLOOKUP(F3487,'Leaf lengths'!$S$1:$T$6,2,FALSE),FALSE)</f>
        <v>194.46666666666667</v>
      </c>
      <c r="X3487">
        <f t="shared" si="259"/>
        <v>0.44737744257799106</v>
      </c>
      <c r="Y3487">
        <f t="shared" si="258"/>
        <v>5.4473774425779915</v>
      </c>
      <c r="Z3487">
        <f t="shared" si="257"/>
        <v>19</v>
      </c>
      <c r="AD3487" t="str">
        <f t="shared" si="260"/>
        <v/>
      </c>
    </row>
    <row r="3488" spans="1:30" hidden="1" x14ac:dyDescent="0.3">
      <c r="A3488" t="s">
        <v>417</v>
      </c>
      <c r="B3488">
        <f t="shared" si="256"/>
        <v>400148</v>
      </c>
      <c r="C3488">
        <v>148</v>
      </c>
      <c r="D3488">
        <f>VLOOKUP($B3488,TrialDesign!$E$2:$I$1147,5,FALSE)</f>
        <v>8</v>
      </c>
      <c r="E3488" t="str">
        <f>VLOOKUP($B3488,TrialDesign!$E$2:$I$1147,3,FALSE)</f>
        <v>Nil</v>
      </c>
      <c r="F3488" t="str">
        <f>VLOOKUP($B3488,TrialDesign!$E$2:$I$1147,4,FALSE)</f>
        <v>Saracen</v>
      </c>
      <c r="G3488" s="1">
        <v>41883</v>
      </c>
      <c r="H3488" s="1" t="str">
        <f>VLOOKUP(B3488,TrialDesign!$E$2:$J$1147,6,FALSE)</f>
        <v>None_8h</v>
      </c>
      <c r="K3488">
        <v>2</v>
      </c>
      <c r="L3488">
        <v>2</v>
      </c>
      <c r="M3488">
        <v>5</v>
      </c>
      <c r="N3488">
        <v>6</v>
      </c>
      <c r="O3488">
        <v>50</v>
      </c>
      <c r="P3488">
        <v>187</v>
      </c>
      <c r="Q3488">
        <v>46</v>
      </c>
      <c r="R3488">
        <v>4</v>
      </c>
      <c r="S3488">
        <v>7</v>
      </c>
      <c r="U3488" t="s">
        <v>71</v>
      </c>
      <c r="W3488">
        <f>VLOOKUP(H3488&amp;"_"&amp;M3488+1,'Leaf lengths'!$J$6:$Q$104,VLOOKUP(F3488,'Leaf lengths'!$S$1:$T$6,2,FALSE),FALSE)</f>
        <v>194.46666666666667</v>
      </c>
      <c r="X3488">
        <f t="shared" si="259"/>
        <v>0.23654439492629414</v>
      </c>
      <c r="Y3488">
        <f t="shared" si="258"/>
        <v>5.2365443949262938</v>
      </c>
      <c r="Z3488">
        <f t="shared" si="257"/>
        <v>16</v>
      </c>
      <c r="AD3488" t="str">
        <f t="shared" si="260"/>
        <v/>
      </c>
    </row>
    <row r="3489" spans="1:30" hidden="1" x14ac:dyDescent="0.3">
      <c r="A3489" t="s">
        <v>417</v>
      </c>
      <c r="B3489">
        <f t="shared" si="256"/>
        <v>400148</v>
      </c>
      <c r="C3489">
        <v>148</v>
      </c>
      <c r="D3489">
        <f>VLOOKUP($B3489,TrialDesign!$E$2:$I$1147,5,FALSE)</f>
        <v>8</v>
      </c>
      <c r="E3489" t="str">
        <f>VLOOKUP($B3489,TrialDesign!$E$2:$I$1147,3,FALSE)</f>
        <v>Nil</v>
      </c>
      <c r="F3489" t="str">
        <f>VLOOKUP($B3489,TrialDesign!$E$2:$I$1147,4,FALSE)</f>
        <v>Saracen</v>
      </c>
      <c r="G3489" s="1">
        <v>41883</v>
      </c>
      <c r="H3489" s="1" t="str">
        <f>VLOOKUP(B3489,TrialDesign!$E$2:$J$1147,6,FALSE)</f>
        <v>None_8h</v>
      </c>
      <c r="K3489">
        <v>3</v>
      </c>
      <c r="L3489">
        <v>3</v>
      </c>
      <c r="M3489">
        <v>5</v>
      </c>
      <c r="N3489">
        <v>6</v>
      </c>
      <c r="O3489">
        <v>50</v>
      </c>
      <c r="P3489">
        <v>200</v>
      </c>
      <c r="Q3489">
        <v>90</v>
      </c>
      <c r="R3489">
        <v>4</v>
      </c>
      <c r="S3489">
        <v>9</v>
      </c>
      <c r="U3489" t="s">
        <v>71</v>
      </c>
      <c r="W3489">
        <f>VLOOKUP(H3489&amp;"_"&amp;M3489+1,'Leaf lengths'!$J$6:$Q$104,VLOOKUP(F3489,'Leaf lengths'!$S$1:$T$6,2,FALSE),FALSE)</f>
        <v>194.46666666666667</v>
      </c>
      <c r="X3489">
        <f t="shared" si="259"/>
        <v>0.46280425094274941</v>
      </c>
      <c r="Y3489">
        <f t="shared" si="258"/>
        <v>5.4628042509427495</v>
      </c>
      <c r="Z3489">
        <f t="shared" si="257"/>
        <v>18</v>
      </c>
      <c r="AD3489" t="str">
        <f t="shared" si="260"/>
        <v/>
      </c>
    </row>
    <row r="3490" spans="1:30" hidden="1" x14ac:dyDescent="0.3">
      <c r="A3490" t="s">
        <v>417</v>
      </c>
      <c r="B3490">
        <f t="shared" si="256"/>
        <v>400148</v>
      </c>
      <c r="C3490">
        <v>148</v>
      </c>
      <c r="D3490">
        <f>VLOOKUP($B3490,TrialDesign!$E$2:$I$1147,5,FALSE)</f>
        <v>8</v>
      </c>
      <c r="E3490" t="str">
        <f>VLOOKUP($B3490,TrialDesign!$E$2:$I$1147,3,FALSE)</f>
        <v>Nil</v>
      </c>
      <c r="F3490" t="str">
        <f>VLOOKUP($B3490,TrialDesign!$E$2:$I$1147,4,FALSE)</f>
        <v>Saracen</v>
      </c>
      <c r="G3490" s="1">
        <v>41883</v>
      </c>
      <c r="H3490" s="1" t="str">
        <f>VLOOKUP(B3490,TrialDesign!$E$2:$J$1147,6,FALSE)</f>
        <v>None_8h</v>
      </c>
      <c r="K3490">
        <v>4</v>
      </c>
      <c r="L3490">
        <v>2</v>
      </c>
      <c r="M3490">
        <v>4</v>
      </c>
      <c r="N3490">
        <v>6</v>
      </c>
      <c r="O3490">
        <v>40</v>
      </c>
      <c r="P3490">
        <v>172</v>
      </c>
      <c r="Q3490">
        <v>15</v>
      </c>
      <c r="R3490">
        <v>4</v>
      </c>
      <c r="S3490">
        <v>7</v>
      </c>
      <c r="U3490" t="s">
        <v>71</v>
      </c>
      <c r="W3490">
        <f>VLOOKUP(H3490&amp;"_"&amp;M3490+1,'Leaf lengths'!$J$6:$Q$104,VLOOKUP(F3490,'Leaf lengths'!$S$1:$T$6,2,FALSE),FALSE)</f>
        <v>166.6</v>
      </c>
      <c r="X3490">
        <f t="shared" si="259"/>
        <v>9.003601440576231E-2</v>
      </c>
      <c r="Y3490">
        <f t="shared" si="258"/>
        <v>4.0900360144057624</v>
      </c>
      <c r="Z3490">
        <f t="shared" si="257"/>
        <v>15</v>
      </c>
      <c r="AD3490" t="str">
        <f t="shared" si="260"/>
        <v/>
      </c>
    </row>
    <row r="3491" spans="1:30" hidden="1" x14ac:dyDescent="0.3">
      <c r="A3491" t="s">
        <v>417</v>
      </c>
      <c r="B3491">
        <f t="shared" si="256"/>
        <v>400136</v>
      </c>
      <c r="C3491">
        <v>136</v>
      </c>
      <c r="D3491">
        <f>VLOOKUP($B3491,TrialDesign!$E$2:$I$1147,5,FALSE)</f>
        <v>8</v>
      </c>
      <c r="E3491" t="str">
        <f>VLOOKUP($B3491,TrialDesign!$E$2:$I$1147,3,FALSE)</f>
        <v>Nil</v>
      </c>
      <c r="F3491" t="str">
        <f>VLOOKUP($B3491,TrialDesign!$E$2:$I$1147,4,FALSE)</f>
        <v>Saracen</v>
      </c>
      <c r="G3491" s="1">
        <v>41890</v>
      </c>
      <c r="H3491" s="1" t="str">
        <f>VLOOKUP(B3491,TrialDesign!$E$2:$J$1147,6,FALSE)</f>
        <v>None_8h</v>
      </c>
      <c r="I3491" s="10">
        <v>41890</v>
      </c>
      <c r="J3491">
        <v>136</v>
      </c>
      <c r="K3491">
        <v>1</v>
      </c>
      <c r="L3491">
        <v>1</v>
      </c>
      <c r="M3491">
        <v>6</v>
      </c>
      <c r="N3491">
        <v>7</v>
      </c>
      <c r="O3491">
        <v>60</v>
      </c>
      <c r="Q3491">
        <v>50</v>
      </c>
      <c r="R3491">
        <v>4</v>
      </c>
      <c r="S3491">
        <v>10</v>
      </c>
      <c r="U3491" t="s">
        <v>17</v>
      </c>
      <c r="W3491">
        <f>VLOOKUP(H3491&amp;"_"&amp;M3491+1,'Leaf lengths'!$J$6:$Q$104,VLOOKUP(F3491,'Leaf lengths'!$S$1:$T$6,2,FALSE),FALSE)</f>
        <v>211.6</v>
      </c>
      <c r="X3491">
        <f t="shared" si="259"/>
        <v>0.23629489603024575</v>
      </c>
      <c r="Y3491">
        <f t="shared" si="258"/>
        <v>6.2362948960302456</v>
      </c>
      <c r="Z3491">
        <f t="shared" si="257"/>
        <v>20</v>
      </c>
      <c r="AD3491" t="str">
        <f t="shared" si="260"/>
        <v/>
      </c>
    </row>
    <row r="3492" spans="1:30" hidden="1" x14ac:dyDescent="0.3">
      <c r="A3492" t="s">
        <v>417</v>
      </c>
      <c r="B3492">
        <f t="shared" si="256"/>
        <v>400136</v>
      </c>
      <c r="C3492">
        <v>136</v>
      </c>
      <c r="D3492">
        <f>VLOOKUP($B3492,TrialDesign!$E$2:$I$1147,5,FALSE)</f>
        <v>8</v>
      </c>
      <c r="E3492" t="str">
        <f>VLOOKUP($B3492,TrialDesign!$E$2:$I$1147,3,FALSE)</f>
        <v>Nil</v>
      </c>
      <c r="F3492" t="str">
        <f>VLOOKUP($B3492,TrialDesign!$E$2:$I$1147,4,FALSE)</f>
        <v>Saracen</v>
      </c>
      <c r="G3492" s="1">
        <v>41890</v>
      </c>
      <c r="H3492" s="1" t="str">
        <f>VLOOKUP(B3492,TrialDesign!$E$2:$J$1147,6,FALSE)</f>
        <v>None_8h</v>
      </c>
      <c r="K3492">
        <v>2</v>
      </c>
      <c r="L3492">
        <v>7</v>
      </c>
      <c r="M3492">
        <v>6</v>
      </c>
      <c r="N3492">
        <v>7</v>
      </c>
      <c r="O3492">
        <v>57</v>
      </c>
      <c r="P3492">
        <v>201</v>
      </c>
      <c r="Q3492">
        <v>205</v>
      </c>
      <c r="R3492">
        <v>4</v>
      </c>
      <c r="S3492">
        <v>8</v>
      </c>
      <c r="U3492" t="s">
        <v>17</v>
      </c>
      <c r="W3492">
        <f>VLOOKUP(H3492&amp;"_"&amp;M3492+1,'Leaf lengths'!$J$6:$Q$104,VLOOKUP(F3492,'Leaf lengths'!$S$1:$T$6,2,FALSE),FALSE)</f>
        <v>211.6</v>
      </c>
      <c r="X3492">
        <f t="shared" si="259"/>
        <v>0.9688090737240076</v>
      </c>
      <c r="Y3492">
        <f t="shared" si="258"/>
        <v>6.9688090737240076</v>
      </c>
      <c r="Z3492">
        <f t="shared" si="257"/>
        <v>18</v>
      </c>
      <c r="AD3492" t="str">
        <f t="shared" si="260"/>
        <v/>
      </c>
    </row>
    <row r="3493" spans="1:30" hidden="1" x14ac:dyDescent="0.3">
      <c r="A3493" t="s">
        <v>417</v>
      </c>
      <c r="B3493">
        <f t="shared" si="256"/>
        <v>400136</v>
      </c>
      <c r="C3493">
        <v>136</v>
      </c>
      <c r="D3493">
        <f>VLOOKUP($B3493,TrialDesign!$E$2:$I$1147,5,FALSE)</f>
        <v>8</v>
      </c>
      <c r="E3493" t="str">
        <f>VLOOKUP($B3493,TrialDesign!$E$2:$I$1147,3,FALSE)</f>
        <v>Nil</v>
      </c>
      <c r="F3493" t="str">
        <f>VLOOKUP($B3493,TrialDesign!$E$2:$I$1147,4,FALSE)</f>
        <v>Saracen</v>
      </c>
      <c r="G3493" s="1">
        <v>41890</v>
      </c>
      <c r="H3493" s="1" t="str">
        <f>VLOOKUP(B3493,TrialDesign!$E$2:$J$1147,6,FALSE)</f>
        <v>None_8h</v>
      </c>
      <c r="K3493">
        <v>3</v>
      </c>
      <c r="L3493">
        <v>4</v>
      </c>
      <c r="M3493">
        <v>6</v>
      </c>
      <c r="N3493">
        <v>7</v>
      </c>
      <c r="O3493">
        <v>61</v>
      </c>
      <c r="P3493">
        <v>213</v>
      </c>
      <c r="Q3493">
        <v>65</v>
      </c>
      <c r="R3493">
        <v>3</v>
      </c>
      <c r="S3493">
        <v>10</v>
      </c>
      <c r="U3493" t="s">
        <v>17</v>
      </c>
      <c r="W3493">
        <f>VLOOKUP(H3493&amp;"_"&amp;M3493+1,'Leaf lengths'!$J$6:$Q$104,VLOOKUP(F3493,'Leaf lengths'!$S$1:$T$6,2,FALSE),FALSE)</f>
        <v>211.6</v>
      </c>
      <c r="X3493">
        <f t="shared" si="259"/>
        <v>0.30718336483931946</v>
      </c>
      <c r="Y3493">
        <f t="shared" si="258"/>
        <v>6.3071833648393199</v>
      </c>
      <c r="Z3493">
        <f t="shared" si="257"/>
        <v>19</v>
      </c>
      <c r="AD3493" t="str">
        <f t="shared" si="260"/>
        <v/>
      </c>
    </row>
    <row r="3494" spans="1:30" hidden="1" x14ac:dyDescent="0.3">
      <c r="A3494" t="s">
        <v>417</v>
      </c>
      <c r="B3494">
        <f t="shared" si="256"/>
        <v>400136</v>
      </c>
      <c r="C3494">
        <v>136</v>
      </c>
      <c r="D3494">
        <f>VLOOKUP($B3494,TrialDesign!$E$2:$I$1147,5,FALSE)</f>
        <v>8</v>
      </c>
      <c r="E3494" t="str">
        <f>VLOOKUP($B3494,TrialDesign!$E$2:$I$1147,3,FALSE)</f>
        <v>Nil</v>
      </c>
      <c r="F3494" t="str">
        <f>VLOOKUP($B3494,TrialDesign!$E$2:$I$1147,4,FALSE)</f>
        <v>Saracen</v>
      </c>
      <c r="G3494" s="1">
        <v>41890</v>
      </c>
      <c r="H3494" s="1" t="str">
        <f>VLOOKUP(B3494,TrialDesign!$E$2:$J$1147,6,FALSE)</f>
        <v>None_8h</v>
      </c>
      <c r="K3494">
        <v>4</v>
      </c>
      <c r="L3494">
        <v>4</v>
      </c>
      <c r="M3494">
        <v>5</v>
      </c>
      <c r="N3494">
        <v>6</v>
      </c>
      <c r="O3494">
        <v>50</v>
      </c>
      <c r="P3494">
        <v>181</v>
      </c>
      <c r="Q3494">
        <v>232</v>
      </c>
      <c r="R3494">
        <v>4</v>
      </c>
      <c r="S3494">
        <v>8</v>
      </c>
      <c r="U3494" t="s">
        <v>17</v>
      </c>
      <c r="W3494">
        <f>VLOOKUP(H3494&amp;"_"&amp;M3494+1,'Leaf lengths'!$J$6:$Q$104,VLOOKUP(F3494,'Leaf lengths'!$S$1:$T$6,2,FALSE),FALSE)</f>
        <v>194.46666666666667</v>
      </c>
      <c r="X3494">
        <f t="shared" si="259"/>
        <v>1.1930065135413095</v>
      </c>
      <c r="Y3494">
        <f t="shared" si="258"/>
        <v>6.1930065135413095</v>
      </c>
      <c r="Z3494">
        <f t="shared" si="257"/>
        <v>17</v>
      </c>
      <c r="AD3494" t="str">
        <f t="shared" si="260"/>
        <v/>
      </c>
    </row>
    <row r="3495" spans="1:30" hidden="1" x14ac:dyDescent="0.3">
      <c r="A3495" t="s">
        <v>417</v>
      </c>
      <c r="B3495">
        <f t="shared" si="256"/>
        <v>400137</v>
      </c>
      <c r="C3495">
        <v>137</v>
      </c>
      <c r="D3495">
        <f>VLOOKUP($B3495,TrialDesign!$E$2:$I$1147,5,FALSE)</f>
        <v>8</v>
      </c>
      <c r="E3495" t="str">
        <f>VLOOKUP($B3495,TrialDesign!$E$2:$I$1147,3,FALSE)</f>
        <v>Nil</v>
      </c>
      <c r="F3495" t="str">
        <f>VLOOKUP($B3495,TrialDesign!$E$2:$I$1147,4,FALSE)</f>
        <v>Saracen</v>
      </c>
      <c r="G3495" s="1">
        <v>41890</v>
      </c>
      <c r="H3495" s="1" t="str">
        <f>VLOOKUP(B3495,TrialDesign!$E$2:$J$1147,6,FALSE)</f>
        <v>None_8h</v>
      </c>
      <c r="J3495">
        <v>137</v>
      </c>
      <c r="K3495">
        <v>1</v>
      </c>
      <c r="L3495">
        <v>4</v>
      </c>
      <c r="M3495">
        <v>6</v>
      </c>
      <c r="N3495">
        <v>7</v>
      </c>
      <c r="O3495">
        <v>62</v>
      </c>
      <c r="Q3495">
        <v>62</v>
      </c>
      <c r="R3495">
        <v>4</v>
      </c>
      <c r="S3495">
        <v>11</v>
      </c>
      <c r="U3495" t="s">
        <v>18</v>
      </c>
      <c r="W3495">
        <f>VLOOKUP(H3495&amp;"_"&amp;M3495+1,'Leaf lengths'!$J$6:$Q$104,VLOOKUP(F3495,'Leaf lengths'!$S$1:$T$6,2,FALSE),FALSE)</f>
        <v>211.6</v>
      </c>
      <c r="X3495">
        <f t="shared" si="259"/>
        <v>0.29300567107750475</v>
      </c>
      <c r="Y3495">
        <f t="shared" si="258"/>
        <v>6.2930056710775046</v>
      </c>
      <c r="Z3495">
        <f t="shared" si="257"/>
        <v>21</v>
      </c>
      <c r="AD3495" t="str">
        <f t="shared" si="260"/>
        <v/>
      </c>
    </row>
    <row r="3496" spans="1:30" hidden="1" x14ac:dyDescent="0.3">
      <c r="A3496" t="s">
        <v>417</v>
      </c>
      <c r="B3496">
        <f t="shared" si="256"/>
        <v>400137</v>
      </c>
      <c r="C3496">
        <v>137</v>
      </c>
      <c r="D3496">
        <f>VLOOKUP($B3496,TrialDesign!$E$2:$I$1147,5,FALSE)</f>
        <v>8</v>
      </c>
      <c r="E3496" t="str">
        <f>VLOOKUP($B3496,TrialDesign!$E$2:$I$1147,3,FALSE)</f>
        <v>Nil</v>
      </c>
      <c r="F3496" t="str">
        <f>VLOOKUP($B3496,TrialDesign!$E$2:$I$1147,4,FALSE)</f>
        <v>Saracen</v>
      </c>
      <c r="G3496" s="1">
        <v>41890</v>
      </c>
      <c r="H3496" s="1" t="str">
        <f>VLOOKUP(B3496,TrialDesign!$E$2:$J$1147,6,FALSE)</f>
        <v>None_8h</v>
      </c>
      <c r="K3496">
        <v>2</v>
      </c>
      <c r="L3496">
        <v>4</v>
      </c>
      <c r="M3496">
        <v>6</v>
      </c>
      <c r="N3496">
        <v>7</v>
      </c>
      <c r="O3496">
        <v>53</v>
      </c>
      <c r="P3496">
        <v>188</v>
      </c>
      <c r="Q3496">
        <v>106</v>
      </c>
      <c r="R3496">
        <v>4</v>
      </c>
      <c r="S3496">
        <v>10</v>
      </c>
      <c r="U3496" t="s">
        <v>17</v>
      </c>
      <c r="W3496">
        <f>VLOOKUP(H3496&amp;"_"&amp;M3496+1,'Leaf lengths'!$J$6:$Q$104,VLOOKUP(F3496,'Leaf lengths'!$S$1:$T$6,2,FALSE),FALSE)</f>
        <v>211.6</v>
      </c>
      <c r="X3496">
        <f t="shared" si="259"/>
        <v>0.50094517958412099</v>
      </c>
      <c r="Y3496">
        <f t="shared" si="258"/>
        <v>6.5009451795841207</v>
      </c>
      <c r="Z3496">
        <f t="shared" si="257"/>
        <v>20</v>
      </c>
      <c r="AD3496" t="str">
        <f t="shared" si="260"/>
        <v/>
      </c>
    </row>
    <row r="3497" spans="1:30" hidden="1" x14ac:dyDescent="0.3">
      <c r="A3497" t="s">
        <v>417</v>
      </c>
      <c r="B3497">
        <f t="shared" si="256"/>
        <v>400137</v>
      </c>
      <c r="C3497">
        <v>137</v>
      </c>
      <c r="D3497">
        <f>VLOOKUP($B3497,TrialDesign!$E$2:$I$1147,5,FALSE)</f>
        <v>8</v>
      </c>
      <c r="E3497" t="str">
        <f>VLOOKUP($B3497,TrialDesign!$E$2:$I$1147,3,FALSE)</f>
        <v>Nil</v>
      </c>
      <c r="F3497" t="str">
        <f>VLOOKUP($B3497,TrialDesign!$E$2:$I$1147,4,FALSE)</f>
        <v>Saracen</v>
      </c>
      <c r="G3497" s="1">
        <v>41890</v>
      </c>
      <c r="H3497" s="1" t="str">
        <f>VLOOKUP(B3497,TrialDesign!$E$2:$J$1147,6,FALSE)</f>
        <v>None_8h</v>
      </c>
      <c r="K3497">
        <v>3</v>
      </c>
      <c r="L3497">
        <v>6</v>
      </c>
      <c r="M3497">
        <v>6</v>
      </c>
      <c r="N3497">
        <v>7</v>
      </c>
      <c r="O3497">
        <v>57</v>
      </c>
      <c r="P3497">
        <v>193</v>
      </c>
      <c r="Q3497">
        <v>137</v>
      </c>
      <c r="R3497">
        <v>5</v>
      </c>
      <c r="S3497">
        <v>11</v>
      </c>
      <c r="U3497" t="s">
        <v>18</v>
      </c>
      <c r="W3497">
        <f>VLOOKUP(H3497&amp;"_"&amp;M3497+1,'Leaf lengths'!$J$6:$Q$104,VLOOKUP(F3497,'Leaf lengths'!$S$1:$T$6,2,FALSE),FALSE)</f>
        <v>211.6</v>
      </c>
      <c r="X3497">
        <f t="shared" si="259"/>
        <v>0.64744801512287331</v>
      </c>
      <c r="Y3497">
        <f t="shared" si="258"/>
        <v>6.6474480151228734</v>
      </c>
      <c r="Z3497">
        <f t="shared" si="257"/>
        <v>22</v>
      </c>
      <c r="AD3497" t="str">
        <f t="shared" si="260"/>
        <v/>
      </c>
    </row>
    <row r="3498" spans="1:30" hidden="1" x14ac:dyDescent="0.3">
      <c r="A3498" t="s">
        <v>417</v>
      </c>
      <c r="B3498">
        <f t="shared" si="256"/>
        <v>400137</v>
      </c>
      <c r="C3498">
        <v>137</v>
      </c>
      <c r="D3498">
        <f>VLOOKUP($B3498,TrialDesign!$E$2:$I$1147,5,FALSE)</f>
        <v>8</v>
      </c>
      <c r="E3498" t="str">
        <f>VLOOKUP($B3498,TrialDesign!$E$2:$I$1147,3,FALSE)</f>
        <v>Nil</v>
      </c>
      <c r="F3498" t="str">
        <f>VLOOKUP($B3498,TrialDesign!$E$2:$I$1147,4,FALSE)</f>
        <v>Saracen</v>
      </c>
      <c r="G3498" s="1">
        <v>41890</v>
      </c>
      <c r="H3498" s="1" t="str">
        <f>VLOOKUP(B3498,TrialDesign!$E$2:$J$1147,6,FALSE)</f>
        <v>None_8h</v>
      </c>
      <c r="K3498">
        <v>4</v>
      </c>
      <c r="L3498">
        <v>6</v>
      </c>
      <c r="M3498">
        <v>6</v>
      </c>
      <c r="N3498">
        <v>7</v>
      </c>
      <c r="O3498">
        <v>59</v>
      </c>
      <c r="P3498">
        <v>200</v>
      </c>
      <c r="Q3498">
        <v>146</v>
      </c>
      <c r="R3498">
        <v>4</v>
      </c>
      <c r="S3498">
        <v>11</v>
      </c>
      <c r="U3498" t="s">
        <v>18</v>
      </c>
      <c r="W3498">
        <f>VLOOKUP(H3498&amp;"_"&amp;M3498+1,'Leaf lengths'!$J$6:$Q$104,VLOOKUP(F3498,'Leaf lengths'!$S$1:$T$6,2,FALSE),FALSE)</f>
        <v>211.6</v>
      </c>
      <c r="X3498">
        <f t="shared" si="259"/>
        <v>0.68998109640831762</v>
      </c>
      <c r="Y3498">
        <f t="shared" si="258"/>
        <v>6.6899810964083173</v>
      </c>
      <c r="Z3498">
        <f t="shared" si="257"/>
        <v>21</v>
      </c>
      <c r="AD3498" t="str">
        <f t="shared" si="260"/>
        <v/>
      </c>
    </row>
    <row r="3499" spans="1:30" hidden="1" x14ac:dyDescent="0.3">
      <c r="A3499" t="s">
        <v>417</v>
      </c>
      <c r="B3499">
        <f t="shared" si="256"/>
        <v>400146</v>
      </c>
      <c r="C3499">
        <v>146</v>
      </c>
      <c r="D3499">
        <f>VLOOKUP($B3499,TrialDesign!$E$2:$I$1147,5,FALSE)</f>
        <v>8</v>
      </c>
      <c r="E3499" t="str">
        <f>VLOOKUP($B3499,TrialDesign!$E$2:$I$1147,3,FALSE)</f>
        <v>Nil</v>
      </c>
      <c r="F3499" t="str">
        <f>VLOOKUP($B3499,TrialDesign!$E$2:$I$1147,4,FALSE)</f>
        <v>Saracen</v>
      </c>
      <c r="G3499" s="1">
        <v>41890</v>
      </c>
      <c r="H3499" s="1" t="str">
        <f>VLOOKUP(B3499,TrialDesign!$E$2:$J$1147,6,FALSE)</f>
        <v>None_8h</v>
      </c>
      <c r="J3499">
        <v>146</v>
      </c>
      <c r="K3499">
        <v>1</v>
      </c>
      <c r="L3499">
        <v>6</v>
      </c>
      <c r="M3499">
        <v>6</v>
      </c>
      <c r="N3499">
        <v>7</v>
      </c>
      <c r="O3499">
        <v>58</v>
      </c>
      <c r="P3499">
        <v>183</v>
      </c>
      <c r="Q3499">
        <v>122</v>
      </c>
      <c r="R3499">
        <v>4</v>
      </c>
      <c r="S3499">
        <v>10</v>
      </c>
      <c r="U3499" t="s">
        <v>18</v>
      </c>
      <c r="W3499">
        <f>VLOOKUP(H3499&amp;"_"&amp;M3499+1,'Leaf lengths'!$J$6:$Q$104,VLOOKUP(F3499,'Leaf lengths'!$S$1:$T$6,2,FALSE),FALSE)</f>
        <v>211.6</v>
      </c>
      <c r="X3499">
        <f t="shared" si="259"/>
        <v>0.57655954631379969</v>
      </c>
      <c r="Y3499">
        <f t="shared" si="258"/>
        <v>6.5765595463138</v>
      </c>
      <c r="Z3499">
        <f t="shared" si="257"/>
        <v>20</v>
      </c>
      <c r="AD3499" t="str">
        <f t="shared" si="260"/>
        <v/>
      </c>
    </row>
    <row r="3500" spans="1:30" hidden="1" x14ac:dyDescent="0.3">
      <c r="A3500" t="s">
        <v>417</v>
      </c>
      <c r="B3500">
        <f t="shared" si="256"/>
        <v>400146</v>
      </c>
      <c r="C3500">
        <v>146</v>
      </c>
      <c r="D3500">
        <f>VLOOKUP($B3500,TrialDesign!$E$2:$I$1147,5,FALSE)</f>
        <v>8</v>
      </c>
      <c r="E3500" t="str">
        <f>VLOOKUP($B3500,TrialDesign!$E$2:$I$1147,3,FALSE)</f>
        <v>Nil</v>
      </c>
      <c r="F3500" t="str">
        <f>VLOOKUP($B3500,TrialDesign!$E$2:$I$1147,4,FALSE)</f>
        <v>Saracen</v>
      </c>
      <c r="G3500" s="1">
        <v>41890</v>
      </c>
      <c r="H3500" s="1" t="str">
        <f>VLOOKUP(B3500,TrialDesign!$E$2:$J$1147,6,FALSE)</f>
        <v>None_8h</v>
      </c>
      <c r="K3500">
        <v>2</v>
      </c>
      <c r="L3500">
        <v>4</v>
      </c>
      <c r="M3500">
        <v>6</v>
      </c>
      <c r="N3500">
        <v>7</v>
      </c>
      <c r="O3500">
        <v>62</v>
      </c>
      <c r="P3500">
        <v>212</v>
      </c>
      <c r="Q3500">
        <v>37</v>
      </c>
      <c r="R3500">
        <v>4</v>
      </c>
      <c r="S3500">
        <v>11</v>
      </c>
      <c r="U3500" t="s">
        <v>18</v>
      </c>
      <c r="W3500">
        <f>VLOOKUP(H3500&amp;"_"&amp;M3500+1,'Leaf lengths'!$J$6:$Q$104,VLOOKUP(F3500,'Leaf lengths'!$S$1:$T$6,2,FALSE),FALSE)</f>
        <v>211.6</v>
      </c>
      <c r="X3500">
        <f t="shared" si="259"/>
        <v>0.17485822306238186</v>
      </c>
      <c r="Y3500">
        <f t="shared" si="258"/>
        <v>6.1748582230623814</v>
      </c>
      <c r="Z3500">
        <f t="shared" si="257"/>
        <v>21</v>
      </c>
      <c r="AD3500" t="str">
        <f t="shared" si="260"/>
        <v/>
      </c>
    </row>
    <row r="3501" spans="1:30" hidden="1" x14ac:dyDescent="0.3">
      <c r="A3501" t="s">
        <v>417</v>
      </c>
      <c r="B3501">
        <f t="shared" si="256"/>
        <v>400146</v>
      </c>
      <c r="C3501">
        <v>146</v>
      </c>
      <c r="D3501">
        <f>VLOOKUP($B3501,TrialDesign!$E$2:$I$1147,5,FALSE)</f>
        <v>8</v>
      </c>
      <c r="E3501" t="str">
        <f>VLOOKUP($B3501,TrialDesign!$E$2:$I$1147,3,FALSE)</f>
        <v>Nil</v>
      </c>
      <c r="F3501" t="str">
        <f>VLOOKUP($B3501,TrialDesign!$E$2:$I$1147,4,FALSE)</f>
        <v>Saracen</v>
      </c>
      <c r="G3501" s="1">
        <v>41890</v>
      </c>
      <c r="H3501" s="1" t="str">
        <f>VLOOKUP(B3501,TrialDesign!$E$2:$J$1147,6,FALSE)</f>
        <v>None_8h</v>
      </c>
      <c r="K3501">
        <v>3</v>
      </c>
      <c r="L3501">
        <v>3</v>
      </c>
      <c r="M3501">
        <v>6</v>
      </c>
      <c r="N3501">
        <v>7</v>
      </c>
      <c r="O3501">
        <v>55</v>
      </c>
      <c r="P3501">
        <v>192</v>
      </c>
      <c r="Q3501">
        <v>48</v>
      </c>
      <c r="R3501">
        <v>5</v>
      </c>
      <c r="S3501">
        <v>7</v>
      </c>
      <c r="U3501" t="s">
        <v>17</v>
      </c>
      <c r="W3501">
        <f>VLOOKUP(H3501&amp;"_"&amp;M3501+1,'Leaf lengths'!$J$6:$Q$104,VLOOKUP(F3501,'Leaf lengths'!$S$1:$T$6,2,FALSE),FALSE)</f>
        <v>211.6</v>
      </c>
      <c r="X3501">
        <f t="shared" si="259"/>
        <v>0.22684310018903592</v>
      </c>
      <c r="Y3501">
        <f t="shared" si="258"/>
        <v>6.2268431001890363</v>
      </c>
      <c r="Z3501">
        <f t="shared" si="257"/>
        <v>18</v>
      </c>
      <c r="AD3501" t="str">
        <f t="shared" si="260"/>
        <v/>
      </c>
    </row>
    <row r="3502" spans="1:30" hidden="1" x14ac:dyDescent="0.3">
      <c r="A3502" t="s">
        <v>417</v>
      </c>
      <c r="B3502">
        <f t="shared" si="256"/>
        <v>400146</v>
      </c>
      <c r="C3502">
        <v>146</v>
      </c>
      <c r="D3502">
        <f>VLOOKUP($B3502,TrialDesign!$E$2:$I$1147,5,FALSE)</f>
        <v>8</v>
      </c>
      <c r="E3502" t="str">
        <f>VLOOKUP($B3502,TrialDesign!$E$2:$I$1147,3,FALSE)</f>
        <v>Nil</v>
      </c>
      <c r="F3502" t="str">
        <f>VLOOKUP($B3502,TrialDesign!$E$2:$I$1147,4,FALSE)</f>
        <v>Saracen</v>
      </c>
      <c r="G3502" s="1">
        <v>41890</v>
      </c>
      <c r="H3502" s="1" t="str">
        <f>VLOOKUP(B3502,TrialDesign!$E$2:$J$1147,6,FALSE)</f>
        <v>None_8h</v>
      </c>
      <c r="K3502">
        <v>4</v>
      </c>
      <c r="L3502">
        <v>4</v>
      </c>
      <c r="M3502">
        <v>6</v>
      </c>
      <c r="N3502">
        <v>7</v>
      </c>
      <c r="O3502">
        <v>55</v>
      </c>
      <c r="P3502">
        <v>167</v>
      </c>
      <c r="Q3502">
        <v>154</v>
      </c>
      <c r="R3502">
        <v>5</v>
      </c>
      <c r="S3502">
        <v>8</v>
      </c>
      <c r="U3502" t="s">
        <v>17</v>
      </c>
      <c r="W3502">
        <f>VLOOKUP(H3502&amp;"_"&amp;M3502+1,'Leaf lengths'!$J$6:$Q$104,VLOOKUP(F3502,'Leaf lengths'!$S$1:$T$6,2,FALSE),FALSE)</f>
        <v>211.6</v>
      </c>
      <c r="X3502">
        <f t="shared" si="259"/>
        <v>0.72778827977315697</v>
      </c>
      <c r="Y3502">
        <f t="shared" si="258"/>
        <v>6.727788279773157</v>
      </c>
      <c r="Z3502">
        <f t="shared" si="257"/>
        <v>19</v>
      </c>
      <c r="AD3502" t="str">
        <f t="shared" si="260"/>
        <v/>
      </c>
    </row>
    <row r="3503" spans="1:30" hidden="1" x14ac:dyDescent="0.3">
      <c r="A3503" t="s">
        <v>417</v>
      </c>
      <c r="B3503">
        <f t="shared" si="256"/>
        <v>400130</v>
      </c>
      <c r="C3503">
        <v>130</v>
      </c>
      <c r="D3503">
        <f>VLOOKUP($B3503,TrialDesign!$E$2:$I$1147,5,FALSE)</f>
        <v>8</v>
      </c>
      <c r="E3503" t="str">
        <f>VLOOKUP($B3503,TrialDesign!$E$2:$I$1147,3,FALSE)</f>
        <v>Nil</v>
      </c>
      <c r="F3503" t="str">
        <f>VLOOKUP($B3503,TrialDesign!$E$2:$I$1147,4,FALSE)</f>
        <v>Saracen</v>
      </c>
      <c r="G3503" s="1">
        <v>41897</v>
      </c>
      <c r="H3503" s="1" t="str">
        <f>VLOOKUP(B3503,TrialDesign!$E$2:$J$1147,6,FALSE)</f>
        <v>None_8h</v>
      </c>
      <c r="J3503">
        <v>130</v>
      </c>
      <c r="K3503">
        <v>1</v>
      </c>
      <c r="L3503">
        <v>2</v>
      </c>
      <c r="M3503">
        <v>6</v>
      </c>
      <c r="N3503">
        <v>7</v>
      </c>
      <c r="O3503">
        <v>71</v>
      </c>
      <c r="Q3503">
        <v>201</v>
      </c>
      <c r="R3503">
        <v>4</v>
      </c>
      <c r="S3503">
        <v>12</v>
      </c>
      <c r="U3503" t="s">
        <v>18</v>
      </c>
      <c r="W3503">
        <f>VLOOKUP(H3503&amp;"_"&amp;M3503+1,'Leaf lengths'!$J$6:$Q$104,VLOOKUP(F3503,'Leaf lengths'!$S$1:$T$6,2,FALSE),FALSE)</f>
        <v>211.6</v>
      </c>
      <c r="X3503">
        <f t="shared" si="259"/>
        <v>0.94990548204158798</v>
      </c>
      <c r="Y3503">
        <f t="shared" si="258"/>
        <v>6.9499054820415882</v>
      </c>
      <c r="Z3503">
        <f t="shared" si="257"/>
        <v>22</v>
      </c>
      <c r="AD3503" t="str">
        <f t="shared" si="260"/>
        <v/>
      </c>
    </row>
    <row r="3504" spans="1:30" hidden="1" x14ac:dyDescent="0.3">
      <c r="A3504" t="s">
        <v>417</v>
      </c>
      <c r="B3504">
        <f t="shared" si="256"/>
        <v>400130</v>
      </c>
      <c r="C3504">
        <v>130</v>
      </c>
      <c r="D3504">
        <f>VLOOKUP($B3504,TrialDesign!$E$2:$I$1147,5,FALSE)</f>
        <v>8</v>
      </c>
      <c r="E3504" t="str">
        <f>VLOOKUP($B3504,TrialDesign!$E$2:$I$1147,3,FALSE)</f>
        <v>Nil</v>
      </c>
      <c r="F3504" t="str">
        <f>VLOOKUP($B3504,TrialDesign!$E$2:$I$1147,4,FALSE)</f>
        <v>Saracen</v>
      </c>
      <c r="G3504" s="1">
        <v>41897</v>
      </c>
      <c r="H3504" s="1" t="str">
        <f>VLOOKUP(B3504,TrialDesign!$E$2:$J$1147,6,FALSE)</f>
        <v>None_8h</v>
      </c>
      <c r="K3504">
        <v>2</v>
      </c>
      <c r="L3504">
        <v>4</v>
      </c>
      <c r="M3504">
        <v>6</v>
      </c>
      <c r="N3504">
        <v>7</v>
      </c>
      <c r="O3504">
        <v>72</v>
      </c>
      <c r="P3504">
        <v>222</v>
      </c>
      <c r="Q3504">
        <v>183</v>
      </c>
      <c r="R3504">
        <v>5</v>
      </c>
      <c r="S3504">
        <v>13</v>
      </c>
      <c r="U3504" t="s">
        <v>18</v>
      </c>
      <c r="W3504">
        <f>VLOOKUP(H3504&amp;"_"&amp;M3504+1,'Leaf lengths'!$J$6:$Q$104,VLOOKUP(F3504,'Leaf lengths'!$S$1:$T$6,2,FALSE),FALSE)</f>
        <v>211.6</v>
      </c>
      <c r="X3504">
        <f t="shared" si="259"/>
        <v>0.86483931947069947</v>
      </c>
      <c r="Y3504">
        <f t="shared" si="258"/>
        <v>6.8648393194706996</v>
      </c>
      <c r="Z3504">
        <f t="shared" si="257"/>
        <v>24</v>
      </c>
      <c r="AD3504" t="str">
        <f t="shared" si="260"/>
        <v/>
      </c>
    </row>
    <row r="3505" spans="1:30" hidden="1" x14ac:dyDescent="0.3">
      <c r="A3505" t="s">
        <v>417</v>
      </c>
      <c r="B3505">
        <f t="shared" si="256"/>
        <v>400130</v>
      </c>
      <c r="C3505">
        <v>130</v>
      </c>
      <c r="D3505">
        <f>VLOOKUP($B3505,TrialDesign!$E$2:$I$1147,5,FALSE)</f>
        <v>8</v>
      </c>
      <c r="E3505" t="str">
        <f>VLOOKUP($B3505,TrialDesign!$E$2:$I$1147,3,FALSE)</f>
        <v>Nil</v>
      </c>
      <c r="F3505" t="str">
        <f>VLOOKUP($B3505,TrialDesign!$E$2:$I$1147,4,FALSE)</f>
        <v>Saracen</v>
      </c>
      <c r="G3505" s="1">
        <v>41897</v>
      </c>
      <c r="H3505" s="1" t="str">
        <f>VLOOKUP(B3505,TrialDesign!$E$2:$J$1147,6,FALSE)</f>
        <v>None_8h</v>
      </c>
      <c r="K3505">
        <v>3</v>
      </c>
      <c r="L3505">
        <v>6</v>
      </c>
      <c r="M3505">
        <v>7</v>
      </c>
      <c r="N3505">
        <v>8</v>
      </c>
      <c r="O3505">
        <v>85</v>
      </c>
      <c r="P3505">
        <v>244</v>
      </c>
      <c r="Q3505">
        <v>50</v>
      </c>
      <c r="R3505">
        <v>5</v>
      </c>
      <c r="S3505">
        <v>14</v>
      </c>
      <c r="U3505" t="s">
        <v>18</v>
      </c>
      <c r="W3505">
        <f>VLOOKUP(H3505&amp;"_"&amp;M3505+1,'Leaf lengths'!$J$6:$Q$104,VLOOKUP(F3505,'Leaf lengths'!$S$1:$T$6,2,FALSE),FALSE)</f>
        <v>220.5</v>
      </c>
      <c r="X3505">
        <f t="shared" si="259"/>
        <v>0.22675736961451248</v>
      </c>
      <c r="Y3505">
        <f t="shared" si="258"/>
        <v>7.2267573696145124</v>
      </c>
      <c r="Z3505">
        <f t="shared" si="257"/>
        <v>26</v>
      </c>
      <c r="AD3505" t="str">
        <f t="shared" si="260"/>
        <v/>
      </c>
    </row>
    <row r="3506" spans="1:30" hidden="1" x14ac:dyDescent="0.3">
      <c r="A3506" t="s">
        <v>417</v>
      </c>
      <c r="B3506">
        <f t="shared" si="256"/>
        <v>400130</v>
      </c>
      <c r="C3506">
        <v>130</v>
      </c>
      <c r="D3506">
        <f>VLOOKUP($B3506,TrialDesign!$E$2:$I$1147,5,FALSE)</f>
        <v>8</v>
      </c>
      <c r="E3506" t="str">
        <f>VLOOKUP($B3506,TrialDesign!$E$2:$I$1147,3,FALSE)</f>
        <v>Nil</v>
      </c>
      <c r="F3506" t="str">
        <f>VLOOKUP($B3506,TrialDesign!$E$2:$I$1147,4,FALSE)</f>
        <v>Saracen</v>
      </c>
      <c r="G3506" s="1">
        <v>41897</v>
      </c>
      <c r="H3506" s="1" t="str">
        <f>VLOOKUP(B3506,TrialDesign!$E$2:$J$1147,6,FALSE)</f>
        <v>None_8h</v>
      </c>
      <c r="K3506">
        <v>4</v>
      </c>
      <c r="L3506">
        <v>4</v>
      </c>
      <c r="M3506">
        <v>6</v>
      </c>
      <c r="N3506">
        <v>7</v>
      </c>
      <c r="O3506">
        <v>67</v>
      </c>
      <c r="P3506">
        <v>209</v>
      </c>
      <c r="Q3506">
        <v>218</v>
      </c>
      <c r="R3506">
        <v>5</v>
      </c>
      <c r="S3506">
        <v>12</v>
      </c>
      <c r="U3506" t="s">
        <v>18</v>
      </c>
      <c r="W3506">
        <f>VLOOKUP(H3506&amp;"_"&amp;M3506+1,'Leaf lengths'!$J$6:$Q$104,VLOOKUP(F3506,'Leaf lengths'!$S$1:$T$6,2,FALSE),FALSE)</f>
        <v>211.6</v>
      </c>
      <c r="X3506">
        <f t="shared" si="259"/>
        <v>1.0302457466918715</v>
      </c>
      <c r="Y3506">
        <f t="shared" si="258"/>
        <v>7.0302457466918717</v>
      </c>
      <c r="Z3506">
        <f t="shared" si="257"/>
        <v>23</v>
      </c>
      <c r="AD3506" t="str">
        <f t="shared" si="260"/>
        <v/>
      </c>
    </row>
    <row r="3507" spans="1:30" hidden="1" x14ac:dyDescent="0.3">
      <c r="A3507" t="s">
        <v>417</v>
      </c>
      <c r="B3507">
        <f t="shared" si="256"/>
        <v>400138</v>
      </c>
      <c r="C3507">
        <v>138</v>
      </c>
      <c r="D3507">
        <f>VLOOKUP($B3507,TrialDesign!$E$2:$I$1147,5,FALSE)</f>
        <v>8</v>
      </c>
      <c r="E3507" t="str">
        <f>VLOOKUP($B3507,TrialDesign!$E$2:$I$1147,3,FALSE)</f>
        <v>Nil</v>
      </c>
      <c r="F3507" t="str">
        <f>VLOOKUP($B3507,TrialDesign!$E$2:$I$1147,4,FALSE)</f>
        <v>Saracen</v>
      </c>
      <c r="G3507" s="1">
        <v>41897</v>
      </c>
      <c r="H3507" s="1" t="str">
        <f>VLOOKUP(B3507,TrialDesign!$E$2:$J$1147,6,FALSE)</f>
        <v>None_8h</v>
      </c>
      <c r="J3507">
        <v>138</v>
      </c>
      <c r="K3507">
        <v>1</v>
      </c>
      <c r="L3507">
        <v>2</v>
      </c>
      <c r="M3507">
        <v>6</v>
      </c>
      <c r="N3507">
        <v>7</v>
      </c>
      <c r="O3507">
        <v>55</v>
      </c>
      <c r="Q3507">
        <v>185</v>
      </c>
      <c r="R3507">
        <v>5</v>
      </c>
      <c r="S3507">
        <v>12</v>
      </c>
      <c r="U3507" t="s">
        <v>17</v>
      </c>
      <c r="W3507">
        <f>VLOOKUP(H3507&amp;"_"&amp;M3507+1,'Leaf lengths'!$J$6:$Q$104,VLOOKUP(F3507,'Leaf lengths'!$S$1:$T$6,2,FALSE),FALSE)</f>
        <v>211.6</v>
      </c>
      <c r="X3507">
        <f t="shared" si="259"/>
        <v>0.87429111531190928</v>
      </c>
      <c r="Y3507">
        <f t="shared" si="258"/>
        <v>6.8742911153119088</v>
      </c>
      <c r="Z3507">
        <f t="shared" si="257"/>
        <v>23</v>
      </c>
      <c r="AD3507" t="str">
        <f t="shared" si="260"/>
        <v/>
      </c>
    </row>
    <row r="3508" spans="1:30" hidden="1" x14ac:dyDescent="0.3">
      <c r="A3508" t="s">
        <v>417</v>
      </c>
      <c r="B3508">
        <f t="shared" si="256"/>
        <v>400138</v>
      </c>
      <c r="C3508">
        <v>138</v>
      </c>
      <c r="D3508">
        <f>VLOOKUP($B3508,TrialDesign!$E$2:$I$1147,5,FALSE)</f>
        <v>8</v>
      </c>
      <c r="E3508" t="str">
        <f>VLOOKUP($B3508,TrialDesign!$E$2:$I$1147,3,FALSE)</f>
        <v>Nil</v>
      </c>
      <c r="F3508" t="str">
        <f>VLOOKUP($B3508,TrialDesign!$E$2:$I$1147,4,FALSE)</f>
        <v>Saracen</v>
      </c>
      <c r="G3508" s="1">
        <v>41897</v>
      </c>
      <c r="H3508" s="1" t="str">
        <f>VLOOKUP(B3508,TrialDesign!$E$2:$J$1147,6,FALSE)</f>
        <v>None_8h</v>
      </c>
      <c r="K3508">
        <v>2</v>
      </c>
      <c r="L3508">
        <v>7</v>
      </c>
      <c r="M3508">
        <v>7</v>
      </c>
      <c r="N3508">
        <v>8</v>
      </c>
      <c r="O3508">
        <v>53</v>
      </c>
      <c r="P3508">
        <v>205</v>
      </c>
      <c r="Q3508">
        <v>45</v>
      </c>
      <c r="R3508">
        <v>6</v>
      </c>
      <c r="S3508">
        <v>12</v>
      </c>
      <c r="U3508" t="s">
        <v>328</v>
      </c>
      <c r="W3508">
        <f>VLOOKUP(H3508&amp;"_"&amp;M3508+1,'Leaf lengths'!$J$6:$Q$104,VLOOKUP(F3508,'Leaf lengths'!$S$1:$T$6,2,FALSE),FALSE)</f>
        <v>220.5</v>
      </c>
      <c r="X3508">
        <f t="shared" si="259"/>
        <v>0.20408163265306123</v>
      </c>
      <c r="Y3508">
        <f t="shared" si="258"/>
        <v>7.204081632653061</v>
      </c>
      <c r="Z3508">
        <f t="shared" si="257"/>
        <v>25</v>
      </c>
      <c r="AD3508" t="str">
        <f t="shared" si="260"/>
        <v/>
      </c>
    </row>
    <row r="3509" spans="1:30" hidden="1" x14ac:dyDescent="0.3">
      <c r="A3509" t="s">
        <v>417</v>
      </c>
      <c r="B3509">
        <f t="shared" si="256"/>
        <v>400138</v>
      </c>
      <c r="C3509">
        <v>138</v>
      </c>
      <c r="D3509">
        <f>VLOOKUP($B3509,TrialDesign!$E$2:$I$1147,5,FALSE)</f>
        <v>8</v>
      </c>
      <c r="E3509" t="str">
        <f>VLOOKUP($B3509,TrialDesign!$E$2:$I$1147,3,FALSE)</f>
        <v>Nil</v>
      </c>
      <c r="F3509" t="str">
        <f>VLOOKUP($B3509,TrialDesign!$E$2:$I$1147,4,FALSE)</f>
        <v>Saracen</v>
      </c>
      <c r="G3509" s="1">
        <v>41897</v>
      </c>
      <c r="H3509" s="1" t="str">
        <f>VLOOKUP(B3509,TrialDesign!$E$2:$J$1147,6,FALSE)</f>
        <v>None_8h</v>
      </c>
      <c r="K3509">
        <v>3</v>
      </c>
      <c r="L3509">
        <v>5</v>
      </c>
      <c r="M3509">
        <v>7</v>
      </c>
      <c r="N3509">
        <v>8</v>
      </c>
      <c r="O3509">
        <v>57</v>
      </c>
      <c r="P3509">
        <v>200</v>
      </c>
      <c r="Q3509">
        <v>66</v>
      </c>
      <c r="R3509">
        <v>5</v>
      </c>
      <c r="S3509">
        <v>13</v>
      </c>
      <c r="U3509" t="s">
        <v>328</v>
      </c>
      <c r="W3509">
        <f>VLOOKUP(H3509&amp;"_"&amp;M3509+1,'Leaf lengths'!$J$6:$Q$104,VLOOKUP(F3509,'Leaf lengths'!$S$1:$T$6,2,FALSE),FALSE)</f>
        <v>220.5</v>
      </c>
      <c r="X3509">
        <f t="shared" si="259"/>
        <v>0.29931972789115646</v>
      </c>
      <c r="Y3509">
        <f t="shared" si="258"/>
        <v>7.2993197278911568</v>
      </c>
      <c r="Z3509">
        <f t="shared" si="257"/>
        <v>25</v>
      </c>
      <c r="AD3509" t="str">
        <f t="shared" si="260"/>
        <v/>
      </c>
    </row>
    <row r="3510" spans="1:30" hidden="1" x14ac:dyDescent="0.3">
      <c r="A3510" t="s">
        <v>417</v>
      </c>
      <c r="B3510">
        <f t="shared" si="256"/>
        <v>400138</v>
      </c>
      <c r="C3510">
        <v>138</v>
      </c>
      <c r="D3510">
        <f>VLOOKUP($B3510,TrialDesign!$E$2:$I$1147,5,FALSE)</f>
        <v>8</v>
      </c>
      <c r="E3510" t="str">
        <f>VLOOKUP($B3510,TrialDesign!$E$2:$I$1147,3,FALSE)</f>
        <v>Nil</v>
      </c>
      <c r="F3510" t="str">
        <f>VLOOKUP($B3510,TrialDesign!$E$2:$I$1147,4,FALSE)</f>
        <v>Saracen</v>
      </c>
      <c r="G3510" s="1">
        <v>41897</v>
      </c>
      <c r="H3510" s="1" t="str">
        <f>VLOOKUP(B3510,TrialDesign!$E$2:$J$1147,6,FALSE)</f>
        <v>None_8h</v>
      </c>
      <c r="K3510">
        <v>4</v>
      </c>
      <c r="L3510">
        <v>7</v>
      </c>
      <c r="M3510">
        <v>7</v>
      </c>
      <c r="N3510">
        <v>8</v>
      </c>
      <c r="O3510">
        <v>60</v>
      </c>
      <c r="P3510">
        <v>209</v>
      </c>
      <c r="Q3510">
        <v>119</v>
      </c>
      <c r="R3510">
        <v>5</v>
      </c>
      <c r="S3510">
        <v>13</v>
      </c>
      <c r="U3510" t="s">
        <v>328</v>
      </c>
      <c r="W3510">
        <f>VLOOKUP(H3510&amp;"_"&amp;M3510+1,'Leaf lengths'!$J$6:$Q$104,VLOOKUP(F3510,'Leaf lengths'!$S$1:$T$6,2,FALSE),FALSE)</f>
        <v>220.5</v>
      </c>
      <c r="X3510">
        <f t="shared" si="259"/>
        <v>0.53968253968253965</v>
      </c>
      <c r="Y3510">
        <f t="shared" si="258"/>
        <v>7.5396825396825395</v>
      </c>
      <c r="Z3510">
        <f t="shared" si="257"/>
        <v>25</v>
      </c>
      <c r="AD3510" t="str">
        <f t="shared" si="260"/>
        <v/>
      </c>
    </row>
    <row r="3511" spans="1:30" hidden="1" x14ac:dyDescent="0.3">
      <c r="A3511" t="s">
        <v>417</v>
      </c>
      <c r="B3511">
        <f t="shared" si="256"/>
        <v>400151</v>
      </c>
      <c r="C3511">
        <v>151</v>
      </c>
      <c r="D3511">
        <f>VLOOKUP($B3511,TrialDesign!$E$2:$I$1147,5,FALSE)</f>
        <v>8</v>
      </c>
      <c r="E3511" t="str">
        <f>VLOOKUP($B3511,TrialDesign!$E$2:$I$1147,3,FALSE)</f>
        <v>Nil</v>
      </c>
      <c r="F3511" t="str">
        <f>VLOOKUP($B3511,TrialDesign!$E$2:$I$1147,4,FALSE)</f>
        <v>Saracen</v>
      </c>
      <c r="G3511" s="1">
        <v>41897</v>
      </c>
      <c r="H3511" s="1" t="str">
        <f>VLOOKUP(B3511,TrialDesign!$E$2:$J$1147,6,FALSE)</f>
        <v>None_8h</v>
      </c>
      <c r="I3511" s="10">
        <v>41897</v>
      </c>
      <c r="J3511">
        <v>151</v>
      </c>
      <c r="K3511">
        <v>1</v>
      </c>
      <c r="L3511">
        <v>3</v>
      </c>
      <c r="M3511">
        <v>6</v>
      </c>
      <c r="N3511">
        <v>7</v>
      </c>
      <c r="O3511">
        <v>45</v>
      </c>
      <c r="Q3511">
        <v>111</v>
      </c>
      <c r="R3511">
        <v>5</v>
      </c>
      <c r="S3511">
        <v>8</v>
      </c>
      <c r="U3511" t="s">
        <v>71</v>
      </c>
      <c r="W3511">
        <f>VLOOKUP(H3511&amp;"_"&amp;M3511+1,'Leaf lengths'!$J$6:$Q$104,VLOOKUP(F3511,'Leaf lengths'!$S$1:$T$6,2,FALSE),FALSE)</f>
        <v>211.6</v>
      </c>
      <c r="X3511">
        <f t="shared" si="259"/>
        <v>0.52457466918714557</v>
      </c>
      <c r="Y3511">
        <f t="shared" si="258"/>
        <v>6.524574669187146</v>
      </c>
      <c r="Z3511">
        <f t="shared" si="257"/>
        <v>19</v>
      </c>
      <c r="AD3511" t="str">
        <f t="shared" si="260"/>
        <v/>
      </c>
    </row>
    <row r="3512" spans="1:30" hidden="1" x14ac:dyDescent="0.3">
      <c r="A3512" t="s">
        <v>417</v>
      </c>
      <c r="B3512">
        <f t="shared" si="256"/>
        <v>400151</v>
      </c>
      <c r="C3512">
        <v>151</v>
      </c>
      <c r="D3512">
        <f>VLOOKUP($B3512,TrialDesign!$E$2:$I$1147,5,FALSE)</f>
        <v>8</v>
      </c>
      <c r="E3512" t="str">
        <f>VLOOKUP($B3512,TrialDesign!$E$2:$I$1147,3,FALSE)</f>
        <v>Nil</v>
      </c>
      <c r="F3512" t="str">
        <f>VLOOKUP($B3512,TrialDesign!$E$2:$I$1147,4,FALSE)</f>
        <v>Saracen</v>
      </c>
      <c r="G3512" s="1">
        <v>41897</v>
      </c>
      <c r="H3512" s="1" t="str">
        <f>VLOOKUP(B3512,TrialDesign!$E$2:$J$1147,6,FALSE)</f>
        <v>None_8h</v>
      </c>
      <c r="K3512">
        <v>2</v>
      </c>
      <c r="L3512">
        <v>4</v>
      </c>
      <c r="M3512">
        <v>6</v>
      </c>
      <c r="N3512">
        <v>7</v>
      </c>
      <c r="O3512">
        <v>60</v>
      </c>
      <c r="P3512">
        <v>199</v>
      </c>
      <c r="Q3512">
        <v>96</v>
      </c>
      <c r="R3512">
        <v>5</v>
      </c>
      <c r="S3512">
        <v>12</v>
      </c>
      <c r="U3512" t="s">
        <v>17</v>
      </c>
      <c r="W3512">
        <f>VLOOKUP(H3512&amp;"_"&amp;M3512+1,'Leaf lengths'!$J$6:$Q$104,VLOOKUP(F3512,'Leaf lengths'!$S$1:$T$6,2,FALSE),FALSE)</f>
        <v>211.6</v>
      </c>
      <c r="X3512">
        <f t="shared" si="259"/>
        <v>0.45368620037807184</v>
      </c>
      <c r="Y3512">
        <f t="shared" si="258"/>
        <v>6.4536862003780717</v>
      </c>
      <c r="Z3512">
        <f t="shared" si="257"/>
        <v>23</v>
      </c>
      <c r="AD3512" t="str">
        <f t="shared" si="260"/>
        <v/>
      </c>
    </row>
    <row r="3513" spans="1:30" hidden="1" x14ac:dyDescent="0.3">
      <c r="A3513" t="s">
        <v>417</v>
      </c>
      <c r="B3513">
        <f t="shared" si="256"/>
        <v>400151</v>
      </c>
      <c r="C3513">
        <v>151</v>
      </c>
      <c r="D3513">
        <f>VLOOKUP($B3513,TrialDesign!$E$2:$I$1147,5,FALSE)</f>
        <v>8</v>
      </c>
      <c r="E3513" t="str">
        <f>VLOOKUP($B3513,TrialDesign!$E$2:$I$1147,3,FALSE)</f>
        <v>Nil</v>
      </c>
      <c r="F3513" t="str">
        <f>VLOOKUP($B3513,TrialDesign!$E$2:$I$1147,4,FALSE)</f>
        <v>Saracen</v>
      </c>
      <c r="G3513" s="1">
        <v>41897</v>
      </c>
      <c r="H3513" s="1" t="str">
        <f>VLOOKUP(B3513,TrialDesign!$E$2:$J$1147,6,FALSE)</f>
        <v>None_8h</v>
      </c>
      <c r="K3513">
        <v>3</v>
      </c>
      <c r="L3513">
        <v>3</v>
      </c>
      <c r="M3513">
        <v>6</v>
      </c>
      <c r="N3513">
        <v>7</v>
      </c>
      <c r="O3513">
        <v>50</v>
      </c>
      <c r="P3513">
        <v>166</v>
      </c>
      <c r="Q3513">
        <v>155</v>
      </c>
      <c r="R3513">
        <v>5</v>
      </c>
      <c r="S3513">
        <v>12</v>
      </c>
      <c r="U3513" t="s">
        <v>17</v>
      </c>
      <c r="W3513">
        <f>VLOOKUP(H3513&amp;"_"&amp;M3513+1,'Leaf lengths'!$J$6:$Q$104,VLOOKUP(F3513,'Leaf lengths'!$S$1:$T$6,2,FALSE),FALSE)</f>
        <v>211.6</v>
      </c>
      <c r="X3513">
        <f t="shared" si="259"/>
        <v>0.73251417769376181</v>
      </c>
      <c r="Y3513">
        <f t="shared" si="258"/>
        <v>6.732514177693762</v>
      </c>
      <c r="Z3513">
        <f t="shared" si="257"/>
        <v>23</v>
      </c>
      <c r="AD3513" t="str">
        <f t="shared" si="260"/>
        <v/>
      </c>
    </row>
    <row r="3514" spans="1:30" hidden="1" x14ac:dyDescent="0.3">
      <c r="A3514" t="s">
        <v>417</v>
      </c>
      <c r="B3514">
        <f t="shared" si="256"/>
        <v>400151</v>
      </c>
      <c r="C3514">
        <v>151</v>
      </c>
      <c r="D3514">
        <f>VLOOKUP($B3514,TrialDesign!$E$2:$I$1147,5,FALSE)</f>
        <v>8</v>
      </c>
      <c r="E3514" t="str">
        <f>VLOOKUP($B3514,TrialDesign!$E$2:$I$1147,3,FALSE)</f>
        <v>Nil</v>
      </c>
      <c r="F3514" t="str">
        <f>VLOOKUP($B3514,TrialDesign!$E$2:$I$1147,4,FALSE)</f>
        <v>Saracen</v>
      </c>
      <c r="G3514" s="1">
        <v>41897</v>
      </c>
      <c r="H3514" s="1" t="str">
        <f>VLOOKUP(B3514,TrialDesign!$E$2:$J$1147,6,FALSE)</f>
        <v>None_8h</v>
      </c>
      <c r="K3514">
        <v>4</v>
      </c>
      <c r="L3514">
        <v>2</v>
      </c>
      <c r="M3514">
        <v>6</v>
      </c>
      <c r="N3514">
        <v>7</v>
      </c>
      <c r="O3514">
        <v>56</v>
      </c>
      <c r="P3514">
        <v>175</v>
      </c>
      <c r="Q3514">
        <v>124</v>
      </c>
      <c r="R3514">
        <v>5</v>
      </c>
      <c r="S3514">
        <v>10</v>
      </c>
      <c r="U3514" t="s">
        <v>17</v>
      </c>
      <c r="W3514">
        <f>VLOOKUP(H3514&amp;"_"&amp;M3514+1,'Leaf lengths'!$J$6:$Q$104,VLOOKUP(F3514,'Leaf lengths'!$S$1:$T$6,2,FALSE),FALSE)</f>
        <v>211.6</v>
      </c>
      <c r="X3514">
        <f t="shared" si="259"/>
        <v>0.5860113421550095</v>
      </c>
      <c r="Y3514">
        <f t="shared" si="258"/>
        <v>6.5860113421550093</v>
      </c>
      <c r="Z3514">
        <f t="shared" si="257"/>
        <v>21</v>
      </c>
      <c r="AD3514" t="str">
        <f t="shared" si="260"/>
        <v/>
      </c>
    </row>
    <row r="3515" spans="1:30" hidden="1" x14ac:dyDescent="0.3">
      <c r="A3515" t="s">
        <v>417</v>
      </c>
      <c r="B3515">
        <f t="shared" ref="B3515:B3578" si="261">400000+C3515</f>
        <v>400114</v>
      </c>
      <c r="C3515">
        <v>114</v>
      </c>
      <c r="D3515">
        <f>VLOOKUP($B3515,TrialDesign!$E$2:$I$1147,5,FALSE)</f>
        <v>8</v>
      </c>
      <c r="E3515" t="str">
        <f>VLOOKUP($B3515,TrialDesign!$E$2:$I$1147,3,FALSE)</f>
        <v>Nil</v>
      </c>
      <c r="F3515" t="str">
        <f>VLOOKUP($B3515,TrialDesign!$E$2:$I$1147,4,FALSE)</f>
        <v>Saracen</v>
      </c>
      <c r="G3515" s="1">
        <v>41904</v>
      </c>
      <c r="H3515" s="1" t="str">
        <f>VLOOKUP(B3515,TrialDesign!$E$2:$J$1147,6,FALSE)</f>
        <v>None_8h</v>
      </c>
      <c r="J3515">
        <v>114</v>
      </c>
      <c r="K3515">
        <v>1</v>
      </c>
      <c r="L3515">
        <v>4</v>
      </c>
      <c r="M3515">
        <v>8</v>
      </c>
      <c r="N3515">
        <v>9</v>
      </c>
      <c r="O3515">
        <v>37</v>
      </c>
      <c r="P3515">
        <v>114</v>
      </c>
      <c r="Q3515">
        <v>19</v>
      </c>
      <c r="R3515">
        <v>5</v>
      </c>
      <c r="S3515">
        <v>8</v>
      </c>
      <c r="U3515" t="s">
        <v>71</v>
      </c>
      <c r="W3515">
        <f>VLOOKUP(H3515&amp;"_"&amp;M3515+1,'Leaf lengths'!$J$6:$Q$104,VLOOKUP(F3515,'Leaf lengths'!$S$1:$T$6,2,FALSE),FALSE)</f>
        <v>217.5</v>
      </c>
      <c r="X3515">
        <f t="shared" si="259"/>
        <v>8.7356321839080459E-2</v>
      </c>
      <c r="Y3515">
        <f t="shared" si="258"/>
        <v>8.0873563218390796</v>
      </c>
      <c r="Z3515">
        <f t="shared" si="257"/>
        <v>21</v>
      </c>
      <c r="AD3515" t="str">
        <f t="shared" si="260"/>
        <v/>
      </c>
    </row>
    <row r="3516" spans="1:30" hidden="1" x14ac:dyDescent="0.3">
      <c r="A3516" t="s">
        <v>417</v>
      </c>
      <c r="B3516">
        <f t="shared" si="261"/>
        <v>400114</v>
      </c>
      <c r="C3516">
        <v>114</v>
      </c>
      <c r="D3516">
        <f>VLOOKUP($B3516,TrialDesign!$E$2:$I$1147,5,FALSE)</f>
        <v>8</v>
      </c>
      <c r="E3516" t="str">
        <f>VLOOKUP($B3516,TrialDesign!$E$2:$I$1147,3,FALSE)</f>
        <v>Nil</v>
      </c>
      <c r="F3516" t="str">
        <f>VLOOKUP($B3516,TrialDesign!$E$2:$I$1147,4,FALSE)</f>
        <v>Saracen</v>
      </c>
      <c r="G3516" s="1">
        <v>41904</v>
      </c>
      <c r="H3516" s="1" t="str">
        <f>VLOOKUP(B3516,TrialDesign!$E$2:$J$1147,6,FALSE)</f>
        <v>None_8h</v>
      </c>
      <c r="K3516">
        <v>2</v>
      </c>
      <c r="L3516">
        <v>3</v>
      </c>
      <c r="M3516">
        <v>7</v>
      </c>
      <c r="N3516">
        <v>8</v>
      </c>
      <c r="O3516">
        <v>42</v>
      </c>
      <c r="P3516">
        <v>121</v>
      </c>
      <c r="Q3516">
        <v>131</v>
      </c>
      <c r="R3516">
        <v>5</v>
      </c>
      <c r="S3516">
        <v>10</v>
      </c>
      <c r="U3516" t="s">
        <v>17</v>
      </c>
      <c r="W3516">
        <f>VLOOKUP(H3516&amp;"_"&amp;M3516+1,'Leaf lengths'!$J$6:$Q$104,VLOOKUP(F3516,'Leaf lengths'!$S$1:$T$6,2,FALSE),FALSE)</f>
        <v>220.5</v>
      </c>
      <c r="X3516">
        <f t="shared" si="259"/>
        <v>0.59410430839002271</v>
      </c>
      <c r="Y3516">
        <f t="shared" si="258"/>
        <v>7.5941043083900226</v>
      </c>
      <c r="Z3516">
        <f t="shared" si="257"/>
        <v>22</v>
      </c>
      <c r="AD3516" t="str">
        <f t="shared" si="260"/>
        <v/>
      </c>
    </row>
    <row r="3517" spans="1:30" hidden="1" x14ac:dyDescent="0.3">
      <c r="A3517" t="s">
        <v>417</v>
      </c>
      <c r="B3517">
        <f t="shared" si="261"/>
        <v>400114</v>
      </c>
      <c r="C3517">
        <v>114</v>
      </c>
      <c r="D3517">
        <f>VLOOKUP($B3517,TrialDesign!$E$2:$I$1147,5,FALSE)</f>
        <v>8</v>
      </c>
      <c r="E3517" t="str">
        <f>VLOOKUP($B3517,TrialDesign!$E$2:$I$1147,3,FALSE)</f>
        <v>Nil</v>
      </c>
      <c r="F3517" t="str">
        <f>VLOOKUP($B3517,TrialDesign!$E$2:$I$1147,4,FALSE)</f>
        <v>Saracen</v>
      </c>
      <c r="G3517" s="1">
        <v>41904</v>
      </c>
      <c r="H3517" s="1" t="str">
        <f>VLOOKUP(B3517,TrialDesign!$E$2:$J$1147,6,FALSE)</f>
        <v>None_8h</v>
      </c>
      <c r="K3517">
        <v>3</v>
      </c>
      <c r="L3517">
        <v>3</v>
      </c>
      <c r="M3517">
        <v>7</v>
      </c>
      <c r="N3517">
        <v>8</v>
      </c>
      <c r="O3517">
        <v>58</v>
      </c>
      <c r="P3517">
        <v>145</v>
      </c>
      <c r="Q3517">
        <v>158</v>
      </c>
      <c r="R3517">
        <v>5</v>
      </c>
      <c r="S3517">
        <v>11</v>
      </c>
      <c r="U3517" t="s">
        <v>328</v>
      </c>
      <c r="W3517">
        <f>VLOOKUP(H3517&amp;"_"&amp;M3517+1,'Leaf lengths'!$J$6:$Q$104,VLOOKUP(F3517,'Leaf lengths'!$S$1:$T$6,2,FALSE),FALSE)</f>
        <v>220.5</v>
      </c>
      <c r="X3517">
        <f t="shared" si="259"/>
        <v>0.71655328798185947</v>
      </c>
      <c r="Y3517">
        <f t="shared" si="258"/>
        <v>7.7165532879818599</v>
      </c>
      <c r="Z3517">
        <f t="shared" si="257"/>
        <v>23</v>
      </c>
      <c r="AD3517" t="str">
        <f t="shared" si="260"/>
        <v/>
      </c>
    </row>
    <row r="3518" spans="1:30" hidden="1" x14ac:dyDescent="0.3">
      <c r="A3518" t="s">
        <v>417</v>
      </c>
      <c r="B3518">
        <f t="shared" si="261"/>
        <v>400114</v>
      </c>
      <c r="C3518">
        <v>114</v>
      </c>
      <c r="D3518">
        <f>VLOOKUP($B3518,TrialDesign!$E$2:$I$1147,5,FALSE)</f>
        <v>8</v>
      </c>
      <c r="E3518" t="str">
        <f>VLOOKUP($B3518,TrialDesign!$E$2:$I$1147,3,FALSE)</f>
        <v>Nil</v>
      </c>
      <c r="F3518" t="str">
        <f>VLOOKUP($B3518,TrialDesign!$E$2:$I$1147,4,FALSE)</f>
        <v>Saracen</v>
      </c>
      <c r="G3518" s="1">
        <v>41904</v>
      </c>
      <c r="H3518" s="1" t="str">
        <f>VLOOKUP(B3518,TrialDesign!$E$2:$J$1147,6,FALSE)</f>
        <v>None_8h</v>
      </c>
      <c r="K3518">
        <v>4</v>
      </c>
      <c r="L3518">
        <v>5</v>
      </c>
      <c r="M3518">
        <v>7</v>
      </c>
      <c r="N3518">
        <v>8</v>
      </c>
      <c r="O3518">
        <v>54</v>
      </c>
      <c r="P3518">
        <v>141</v>
      </c>
      <c r="Q3518">
        <v>125</v>
      </c>
      <c r="R3518">
        <v>5</v>
      </c>
      <c r="S3518">
        <v>9</v>
      </c>
      <c r="U3518" t="s">
        <v>17</v>
      </c>
      <c r="W3518">
        <f>VLOOKUP(H3518&amp;"_"&amp;M3518+1,'Leaf lengths'!$J$6:$Q$104,VLOOKUP(F3518,'Leaf lengths'!$S$1:$T$6,2,FALSE),FALSE)</f>
        <v>220.5</v>
      </c>
      <c r="X3518">
        <f t="shared" si="259"/>
        <v>0.56689342403628118</v>
      </c>
      <c r="Y3518">
        <f t="shared" si="258"/>
        <v>7.5668934240362811</v>
      </c>
      <c r="Z3518">
        <f t="shared" si="257"/>
        <v>21</v>
      </c>
      <c r="AD3518" t="str">
        <f t="shared" si="260"/>
        <v/>
      </c>
    </row>
    <row r="3519" spans="1:30" hidden="1" x14ac:dyDescent="0.3">
      <c r="A3519" t="s">
        <v>417</v>
      </c>
      <c r="B3519">
        <f t="shared" si="261"/>
        <v>400129</v>
      </c>
      <c r="C3519">
        <v>129</v>
      </c>
      <c r="D3519">
        <f>VLOOKUP($B3519,TrialDesign!$E$2:$I$1147,5,FALSE)</f>
        <v>8</v>
      </c>
      <c r="E3519" t="str">
        <f>VLOOKUP($B3519,TrialDesign!$E$2:$I$1147,3,FALSE)</f>
        <v>Nil</v>
      </c>
      <c r="F3519" t="str">
        <f>VLOOKUP($B3519,TrialDesign!$E$2:$I$1147,4,FALSE)</f>
        <v>Saracen</v>
      </c>
      <c r="G3519" s="1">
        <v>41904</v>
      </c>
      <c r="H3519" s="1" t="str">
        <f>VLOOKUP(B3519,TrialDesign!$E$2:$J$1147,6,FALSE)</f>
        <v>None_8h</v>
      </c>
      <c r="I3519" s="10">
        <v>41904</v>
      </c>
      <c r="J3519">
        <v>129</v>
      </c>
      <c r="K3519">
        <v>1</v>
      </c>
      <c r="L3519">
        <v>2</v>
      </c>
      <c r="M3519">
        <v>7</v>
      </c>
      <c r="N3519">
        <v>8</v>
      </c>
      <c r="O3519">
        <v>85</v>
      </c>
      <c r="Q3519">
        <v>122</v>
      </c>
      <c r="R3519">
        <v>4</v>
      </c>
      <c r="S3519">
        <v>16</v>
      </c>
      <c r="U3519" t="s">
        <v>403</v>
      </c>
      <c r="W3519">
        <f>VLOOKUP(H3519&amp;"_"&amp;M3519+1,'Leaf lengths'!$J$6:$Q$104,VLOOKUP(F3519,'Leaf lengths'!$S$1:$T$6,2,FALSE),FALSE)</f>
        <v>220.5</v>
      </c>
      <c r="X3519">
        <f t="shared" si="259"/>
        <v>0.55328798185941042</v>
      </c>
      <c r="Y3519">
        <f t="shared" si="258"/>
        <v>7.5532879818594107</v>
      </c>
      <c r="Z3519">
        <f t="shared" si="257"/>
        <v>27</v>
      </c>
      <c r="AD3519" t="str">
        <f t="shared" si="260"/>
        <v/>
      </c>
    </row>
    <row r="3520" spans="1:30" hidden="1" x14ac:dyDescent="0.3">
      <c r="A3520" t="s">
        <v>417</v>
      </c>
      <c r="B3520">
        <f t="shared" si="261"/>
        <v>400129</v>
      </c>
      <c r="C3520">
        <v>129</v>
      </c>
      <c r="D3520">
        <f>VLOOKUP($B3520,TrialDesign!$E$2:$I$1147,5,FALSE)</f>
        <v>8</v>
      </c>
      <c r="E3520" t="str">
        <f>VLOOKUP($B3520,TrialDesign!$E$2:$I$1147,3,FALSE)</f>
        <v>Nil</v>
      </c>
      <c r="F3520" t="str">
        <f>VLOOKUP($B3520,TrialDesign!$E$2:$I$1147,4,FALSE)</f>
        <v>Saracen</v>
      </c>
      <c r="G3520" s="1">
        <v>41904</v>
      </c>
      <c r="H3520" s="1" t="str">
        <f>VLOOKUP(B3520,TrialDesign!$E$2:$J$1147,6,FALSE)</f>
        <v>None_8h</v>
      </c>
      <c r="K3520">
        <v>2</v>
      </c>
      <c r="L3520">
        <v>4</v>
      </c>
      <c r="M3520">
        <v>7</v>
      </c>
      <c r="N3520">
        <v>8</v>
      </c>
      <c r="O3520">
        <v>77</v>
      </c>
      <c r="P3520">
        <v>230</v>
      </c>
      <c r="Q3520">
        <v>189</v>
      </c>
      <c r="R3520">
        <v>4</v>
      </c>
      <c r="S3520">
        <v>16</v>
      </c>
      <c r="U3520" t="s">
        <v>403</v>
      </c>
      <c r="W3520">
        <f>VLOOKUP(H3520&amp;"_"&amp;M3520+1,'Leaf lengths'!$J$6:$Q$104,VLOOKUP(F3520,'Leaf lengths'!$S$1:$T$6,2,FALSE),FALSE)</f>
        <v>220.5</v>
      </c>
      <c r="X3520">
        <f t="shared" si="259"/>
        <v>0.8571428571428571</v>
      </c>
      <c r="Y3520">
        <f t="shared" si="258"/>
        <v>7.8571428571428568</v>
      </c>
      <c r="Z3520">
        <f t="shared" si="257"/>
        <v>27</v>
      </c>
      <c r="AD3520" t="str">
        <f t="shared" si="260"/>
        <v/>
      </c>
    </row>
    <row r="3521" spans="1:30" hidden="1" x14ac:dyDescent="0.3">
      <c r="A3521" t="s">
        <v>417</v>
      </c>
      <c r="B3521">
        <f t="shared" si="261"/>
        <v>400129</v>
      </c>
      <c r="C3521">
        <v>129</v>
      </c>
      <c r="D3521">
        <f>VLOOKUP($B3521,TrialDesign!$E$2:$I$1147,5,FALSE)</f>
        <v>8</v>
      </c>
      <c r="E3521" t="str">
        <f>VLOOKUP($B3521,TrialDesign!$E$2:$I$1147,3,FALSE)</f>
        <v>Nil</v>
      </c>
      <c r="F3521" t="str">
        <f>VLOOKUP($B3521,TrialDesign!$E$2:$I$1147,4,FALSE)</f>
        <v>Saracen</v>
      </c>
      <c r="G3521" s="1">
        <v>41904</v>
      </c>
      <c r="H3521" s="1" t="str">
        <f>VLOOKUP(B3521,TrialDesign!$E$2:$J$1147,6,FALSE)</f>
        <v>None_8h</v>
      </c>
      <c r="K3521">
        <v>3</v>
      </c>
      <c r="L3521">
        <v>4</v>
      </c>
      <c r="M3521">
        <v>7</v>
      </c>
      <c r="N3521">
        <v>8</v>
      </c>
      <c r="O3521">
        <v>82</v>
      </c>
      <c r="P3521">
        <v>269</v>
      </c>
      <c r="Q3521">
        <v>174</v>
      </c>
      <c r="R3521">
        <v>4</v>
      </c>
      <c r="S3521">
        <v>15</v>
      </c>
      <c r="U3521" t="s">
        <v>403</v>
      </c>
      <c r="W3521">
        <f>VLOOKUP(H3521&amp;"_"&amp;M3521+1,'Leaf lengths'!$J$6:$Q$104,VLOOKUP(F3521,'Leaf lengths'!$S$1:$T$6,2,FALSE),FALSE)</f>
        <v>220.5</v>
      </c>
      <c r="X3521">
        <f t="shared" si="259"/>
        <v>0.78911564625850339</v>
      </c>
      <c r="Y3521">
        <f t="shared" si="258"/>
        <v>7.7891156462585034</v>
      </c>
      <c r="Z3521">
        <f t="shared" si="257"/>
        <v>26</v>
      </c>
      <c r="AD3521" t="str">
        <f t="shared" si="260"/>
        <v/>
      </c>
    </row>
    <row r="3522" spans="1:30" hidden="1" x14ac:dyDescent="0.3">
      <c r="A3522" t="s">
        <v>417</v>
      </c>
      <c r="B3522">
        <f t="shared" si="261"/>
        <v>400129</v>
      </c>
      <c r="C3522">
        <v>129</v>
      </c>
      <c r="D3522">
        <f>VLOOKUP($B3522,TrialDesign!$E$2:$I$1147,5,FALSE)</f>
        <v>8</v>
      </c>
      <c r="E3522" t="str">
        <f>VLOOKUP($B3522,TrialDesign!$E$2:$I$1147,3,FALSE)</f>
        <v>Nil</v>
      </c>
      <c r="F3522" t="str">
        <f>VLOOKUP($B3522,TrialDesign!$E$2:$I$1147,4,FALSE)</f>
        <v>Saracen</v>
      </c>
      <c r="G3522" s="1">
        <v>41904</v>
      </c>
      <c r="H3522" s="1" t="str">
        <f>VLOOKUP(B3522,TrialDesign!$E$2:$J$1147,6,FALSE)</f>
        <v>None_8h</v>
      </c>
      <c r="K3522">
        <v>4</v>
      </c>
      <c r="L3522">
        <v>6</v>
      </c>
      <c r="M3522">
        <v>7</v>
      </c>
      <c r="N3522">
        <v>8</v>
      </c>
      <c r="O3522">
        <v>80</v>
      </c>
      <c r="P3522">
        <v>249</v>
      </c>
      <c r="Q3522">
        <v>147</v>
      </c>
      <c r="R3522">
        <v>4</v>
      </c>
      <c r="S3522">
        <v>17</v>
      </c>
      <c r="U3522" t="s">
        <v>403</v>
      </c>
      <c r="W3522">
        <f>VLOOKUP(H3522&amp;"_"&amp;M3522+1,'Leaf lengths'!$J$6:$Q$104,VLOOKUP(F3522,'Leaf lengths'!$S$1:$T$6,2,FALSE),FALSE)</f>
        <v>220.5</v>
      </c>
      <c r="X3522">
        <f t="shared" si="259"/>
        <v>0.66666666666666663</v>
      </c>
      <c r="Y3522">
        <f t="shared" si="258"/>
        <v>7.666666666666667</v>
      </c>
      <c r="Z3522">
        <f t="shared" si="257"/>
        <v>28</v>
      </c>
      <c r="AD3522" t="str">
        <f t="shared" si="260"/>
        <v/>
      </c>
    </row>
    <row r="3523" spans="1:30" hidden="1" x14ac:dyDescent="0.3">
      <c r="A3523" t="s">
        <v>417</v>
      </c>
      <c r="B3523">
        <f t="shared" si="261"/>
        <v>400143</v>
      </c>
      <c r="C3523">
        <v>143</v>
      </c>
      <c r="D3523">
        <f>VLOOKUP($B3523,TrialDesign!$E$2:$I$1147,5,FALSE)</f>
        <v>8</v>
      </c>
      <c r="E3523" t="str">
        <f>VLOOKUP($B3523,TrialDesign!$E$2:$I$1147,3,FALSE)</f>
        <v>Nil</v>
      </c>
      <c r="F3523" t="str">
        <f>VLOOKUP($B3523,TrialDesign!$E$2:$I$1147,4,FALSE)</f>
        <v>Saracen</v>
      </c>
      <c r="G3523" s="1">
        <v>41904</v>
      </c>
      <c r="H3523" s="1" t="str">
        <f>VLOOKUP(B3523,TrialDesign!$E$2:$J$1147,6,FALSE)</f>
        <v>None_8h</v>
      </c>
      <c r="J3523">
        <v>143</v>
      </c>
      <c r="K3523">
        <v>1</v>
      </c>
      <c r="L3523">
        <v>5</v>
      </c>
      <c r="M3523">
        <v>7</v>
      </c>
      <c r="N3523">
        <v>8</v>
      </c>
      <c r="O3523">
        <v>70</v>
      </c>
      <c r="Q3523">
        <v>134</v>
      </c>
      <c r="R3523">
        <v>4</v>
      </c>
      <c r="S3523">
        <v>13</v>
      </c>
      <c r="U3523" t="s">
        <v>18</v>
      </c>
      <c r="W3523">
        <f>VLOOKUP(H3523&amp;"_"&amp;M3523+1,'Leaf lengths'!$J$6:$Q$104,VLOOKUP(F3523,'Leaf lengths'!$S$1:$T$6,2,FALSE),FALSE)</f>
        <v>220.5</v>
      </c>
      <c r="X3523">
        <f t="shared" si="259"/>
        <v>0.60770975056689347</v>
      </c>
      <c r="Y3523">
        <f t="shared" si="258"/>
        <v>7.6077097505668938</v>
      </c>
      <c r="Z3523">
        <f t="shared" si="257"/>
        <v>24</v>
      </c>
      <c r="AD3523" t="str">
        <f t="shared" si="260"/>
        <v/>
      </c>
    </row>
    <row r="3524" spans="1:30" hidden="1" x14ac:dyDescent="0.3">
      <c r="A3524" t="s">
        <v>417</v>
      </c>
      <c r="B3524">
        <f t="shared" si="261"/>
        <v>400143</v>
      </c>
      <c r="C3524">
        <v>143</v>
      </c>
      <c r="D3524">
        <f>VLOOKUP($B3524,TrialDesign!$E$2:$I$1147,5,FALSE)</f>
        <v>8</v>
      </c>
      <c r="E3524" t="str">
        <f>VLOOKUP($B3524,TrialDesign!$E$2:$I$1147,3,FALSE)</f>
        <v>Nil</v>
      </c>
      <c r="F3524" t="str">
        <f>VLOOKUP($B3524,TrialDesign!$E$2:$I$1147,4,FALSE)</f>
        <v>Saracen</v>
      </c>
      <c r="G3524" s="1">
        <v>41904</v>
      </c>
      <c r="H3524" s="1" t="str">
        <f>VLOOKUP(B3524,TrialDesign!$E$2:$J$1147,6,FALSE)</f>
        <v>None_8h</v>
      </c>
      <c r="K3524">
        <v>2</v>
      </c>
      <c r="L3524">
        <v>2</v>
      </c>
      <c r="M3524">
        <v>7</v>
      </c>
      <c r="N3524">
        <v>8</v>
      </c>
      <c r="O3524">
        <v>71</v>
      </c>
      <c r="P3524">
        <v>202</v>
      </c>
      <c r="Q3524">
        <v>173</v>
      </c>
      <c r="R3524">
        <v>4</v>
      </c>
      <c r="S3524">
        <v>17</v>
      </c>
      <c r="U3524" t="s">
        <v>403</v>
      </c>
      <c r="W3524">
        <f>VLOOKUP(H3524&amp;"_"&amp;M3524+1,'Leaf lengths'!$J$6:$Q$104,VLOOKUP(F3524,'Leaf lengths'!$S$1:$T$6,2,FALSE),FALSE)</f>
        <v>220.5</v>
      </c>
      <c r="X3524">
        <f t="shared" si="259"/>
        <v>0.78458049886621317</v>
      </c>
      <c r="Y3524">
        <f t="shared" si="258"/>
        <v>7.7845804988662133</v>
      </c>
      <c r="Z3524">
        <f t="shared" si="257"/>
        <v>28</v>
      </c>
      <c r="AD3524" t="str">
        <f t="shared" si="260"/>
        <v/>
      </c>
    </row>
    <row r="3525" spans="1:30" hidden="1" x14ac:dyDescent="0.3">
      <c r="A3525" t="s">
        <v>417</v>
      </c>
      <c r="B3525">
        <f t="shared" si="261"/>
        <v>400143</v>
      </c>
      <c r="C3525">
        <v>143</v>
      </c>
      <c r="D3525">
        <f>VLOOKUP($B3525,TrialDesign!$E$2:$I$1147,5,FALSE)</f>
        <v>8</v>
      </c>
      <c r="E3525" t="str">
        <f>VLOOKUP($B3525,TrialDesign!$E$2:$I$1147,3,FALSE)</f>
        <v>Nil</v>
      </c>
      <c r="F3525" t="str">
        <f>VLOOKUP($B3525,TrialDesign!$E$2:$I$1147,4,FALSE)</f>
        <v>Saracen</v>
      </c>
      <c r="G3525" s="1">
        <v>41904</v>
      </c>
      <c r="H3525" s="1" t="str">
        <f>VLOOKUP(B3525,TrialDesign!$E$2:$J$1147,6,FALSE)</f>
        <v>None_8h</v>
      </c>
      <c r="K3525">
        <v>3</v>
      </c>
      <c r="L3525">
        <v>5</v>
      </c>
      <c r="M3525">
        <v>7</v>
      </c>
      <c r="N3525">
        <v>8</v>
      </c>
      <c r="O3525">
        <v>70</v>
      </c>
      <c r="P3525">
        <v>217</v>
      </c>
      <c r="Q3525">
        <v>158</v>
      </c>
      <c r="R3525">
        <v>4</v>
      </c>
      <c r="S3525">
        <v>13</v>
      </c>
      <c r="U3525" t="s">
        <v>18</v>
      </c>
      <c r="W3525">
        <f>VLOOKUP(H3525&amp;"_"&amp;M3525+1,'Leaf lengths'!$J$6:$Q$104,VLOOKUP(F3525,'Leaf lengths'!$S$1:$T$6,2,FALSE),FALSE)</f>
        <v>220.5</v>
      </c>
      <c r="X3525">
        <f t="shared" si="259"/>
        <v>0.71655328798185947</v>
      </c>
      <c r="Y3525">
        <f t="shared" si="258"/>
        <v>7.7165532879818599</v>
      </c>
      <c r="Z3525">
        <f t="shared" si="257"/>
        <v>24</v>
      </c>
      <c r="AD3525" t="str">
        <f t="shared" si="260"/>
        <v/>
      </c>
    </row>
    <row r="3526" spans="1:30" hidden="1" x14ac:dyDescent="0.3">
      <c r="A3526" t="s">
        <v>417</v>
      </c>
      <c r="B3526">
        <f t="shared" si="261"/>
        <v>400143</v>
      </c>
      <c r="C3526">
        <v>143</v>
      </c>
      <c r="D3526">
        <f>VLOOKUP($B3526,TrialDesign!$E$2:$I$1147,5,FALSE)</f>
        <v>8</v>
      </c>
      <c r="E3526" t="str">
        <f>VLOOKUP($B3526,TrialDesign!$E$2:$I$1147,3,FALSE)</f>
        <v>Nil</v>
      </c>
      <c r="F3526" t="str">
        <f>VLOOKUP($B3526,TrialDesign!$E$2:$I$1147,4,FALSE)</f>
        <v>Saracen</v>
      </c>
      <c r="G3526" s="1">
        <v>41904</v>
      </c>
      <c r="H3526" s="1" t="str">
        <f>VLOOKUP(B3526,TrialDesign!$E$2:$J$1147,6,FALSE)</f>
        <v>None_8h</v>
      </c>
      <c r="K3526">
        <v>4</v>
      </c>
      <c r="L3526">
        <v>2</v>
      </c>
      <c r="M3526">
        <v>6</v>
      </c>
      <c r="N3526">
        <v>7</v>
      </c>
      <c r="O3526">
        <v>65</v>
      </c>
      <c r="P3526">
        <v>197</v>
      </c>
      <c r="Q3526">
        <v>168</v>
      </c>
      <c r="R3526">
        <v>4</v>
      </c>
      <c r="S3526">
        <v>12</v>
      </c>
      <c r="U3526" t="s">
        <v>18</v>
      </c>
      <c r="W3526">
        <f>VLOOKUP(H3526&amp;"_"&amp;M3526+1,'Leaf lengths'!$J$6:$Q$104,VLOOKUP(F3526,'Leaf lengths'!$S$1:$T$6,2,FALSE),FALSE)</f>
        <v>211.6</v>
      </c>
      <c r="X3526">
        <f t="shared" si="259"/>
        <v>0.79395085066162574</v>
      </c>
      <c r="Y3526">
        <f t="shared" si="258"/>
        <v>6.7939508506616253</v>
      </c>
      <c r="Z3526">
        <f t="shared" si="257"/>
        <v>22</v>
      </c>
      <c r="AD3526" t="str">
        <f t="shared" si="260"/>
        <v/>
      </c>
    </row>
    <row r="3527" spans="1:30" hidden="1" x14ac:dyDescent="0.3">
      <c r="A3527" t="s">
        <v>417</v>
      </c>
      <c r="B3527">
        <f t="shared" si="261"/>
        <v>400102</v>
      </c>
      <c r="C3527">
        <v>102</v>
      </c>
      <c r="D3527">
        <f>VLOOKUP($B3527,TrialDesign!$E$2:$I$1147,5,FALSE)</f>
        <v>8</v>
      </c>
      <c r="E3527" t="str">
        <f>VLOOKUP($B3527,TrialDesign!$E$2:$I$1147,3,FALSE)</f>
        <v>Nil</v>
      </c>
      <c r="F3527" t="str">
        <f>VLOOKUP($B3527,TrialDesign!$E$2:$I$1147,4,FALSE)</f>
        <v>Saracen</v>
      </c>
      <c r="G3527" s="1">
        <v>41911</v>
      </c>
      <c r="H3527" s="1" t="str">
        <f>VLOOKUP(B3527,TrialDesign!$E$2:$J$1147,6,FALSE)</f>
        <v>None_8h</v>
      </c>
      <c r="J3527">
        <v>102</v>
      </c>
      <c r="K3527">
        <v>1</v>
      </c>
      <c r="L3527">
        <v>4</v>
      </c>
      <c r="M3527">
        <v>8</v>
      </c>
      <c r="N3527">
        <v>9</v>
      </c>
      <c r="O3527">
        <v>80</v>
      </c>
      <c r="P3527">
        <v>197</v>
      </c>
      <c r="Q3527">
        <v>10</v>
      </c>
      <c r="R3527">
        <v>4</v>
      </c>
      <c r="S3527">
        <v>18</v>
      </c>
      <c r="U3527" t="s">
        <v>403</v>
      </c>
      <c r="W3527">
        <f>VLOOKUP(H3527&amp;"_"&amp;M3527+1,'Leaf lengths'!$J$6:$Q$104,VLOOKUP(F3527,'Leaf lengths'!$S$1:$T$6,2,FALSE),FALSE)</f>
        <v>217.5</v>
      </c>
      <c r="X3527">
        <f t="shared" si="259"/>
        <v>4.5977011494252873E-2</v>
      </c>
      <c r="Y3527">
        <f t="shared" si="258"/>
        <v>8.0459770114942533</v>
      </c>
      <c r="Z3527">
        <f t="shared" si="257"/>
        <v>30</v>
      </c>
      <c r="AD3527" t="str">
        <f t="shared" si="260"/>
        <v/>
      </c>
    </row>
    <row r="3528" spans="1:30" hidden="1" x14ac:dyDescent="0.3">
      <c r="A3528" t="s">
        <v>417</v>
      </c>
      <c r="B3528">
        <f t="shared" si="261"/>
        <v>400102</v>
      </c>
      <c r="C3528">
        <v>102</v>
      </c>
      <c r="D3528">
        <f>VLOOKUP($B3528,TrialDesign!$E$2:$I$1147,5,FALSE)</f>
        <v>8</v>
      </c>
      <c r="E3528" t="str">
        <f>VLOOKUP($B3528,TrialDesign!$E$2:$I$1147,3,FALSE)</f>
        <v>Nil</v>
      </c>
      <c r="F3528" t="str">
        <f>VLOOKUP($B3528,TrialDesign!$E$2:$I$1147,4,FALSE)</f>
        <v>Saracen</v>
      </c>
      <c r="G3528" s="1">
        <v>41911</v>
      </c>
      <c r="H3528" s="1" t="str">
        <f>VLOOKUP(B3528,TrialDesign!$E$2:$J$1147,6,FALSE)</f>
        <v>None_8h</v>
      </c>
      <c r="K3528">
        <v>2</v>
      </c>
      <c r="L3528">
        <v>6</v>
      </c>
      <c r="M3528">
        <v>9</v>
      </c>
      <c r="N3528">
        <v>10</v>
      </c>
      <c r="O3528">
        <v>78</v>
      </c>
      <c r="P3528">
        <v>206</v>
      </c>
      <c r="Q3528">
        <v>34</v>
      </c>
      <c r="R3528">
        <v>4</v>
      </c>
      <c r="S3528">
        <v>17</v>
      </c>
      <c r="U3528" t="s">
        <v>21</v>
      </c>
      <c r="W3528">
        <f>VLOOKUP(H3528&amp;"_"&amp;M3528+1,'Leaf lengths'!$J$6:$Q$104,VLOOKUP(F3528,'Leaf lengths'!$S$1:$T$6,2,FALSE),FALSE)</f>
        <v>233.5</v>
      </c>
      <c r="X3528">
        <f t="shared" si="259"/>
        <v>0.145610278372591</v>
      </c>
      <c r="Y3528">
        <f t="shared" si="258"/>
        <v>9.1456102783725903</v>
      </c>
      <c r="Z3528">
        <f t="shared" si="257"/>
        <v>30</v>
      </c>
      <c r="AD3528" t="str">
        <f t="shared" si="260"/>
        <v/>
      </c>
    </row>
    <row r="3529" spans="1:30" hidden="1" x14ac:dyDescent="0.3">
      <c r="A3529" t="s">
        <v>417</v>
      </c>
      <c r="B3529">
        <f t="shared" si="261"/>
        <v>400102</v>
      </c>
      <c r="C3529">
        <v>102</v>
      </c>
      <c r="D3529">
        <f>VLOOKUP($B3529,TrialDesign!$E$2:$I$1147,5,FALSE)</f>
        <v>8</v>
      </c>
      <c r="E3529" t="str">
        <f>VLOOKUP($B3529,TrialDesign!$E$2:$I$1147,3,FALSE)</f>
        <v>Nil</v>
      </c>
      <c r="F3529" t="str">
        <f>VLOOKUP($B3529,TrialDesign!$E$2:$I$1147,4,FALSE)</f>
        <v>Saracen</v>
      </c>
      <c r="G3529" s="1">
        <v>41911</v>
      </c>
      <c r="H3529" s="1" t="str">
        <f>VLOOKUP(B3529,TrialDesign!$E$2:$J$1147,6,FALSE)</f>
        <v>None_8h</v>
      </c>
      <c r="K3529">
        <v>3</v>
      </c>
      <c r="L3529">
        <v>3</v>
      </c>
      <c r="M3529">
        <v>8</v>
      </c>
      <c r="N3529">
        <v>9</v>
      </c>
      <c r="O3529">
        <v>70</v>
      </c>
      <c r="P3529">
        <v>205</v>
      </c>
      <c r="Q3529">
        <v>119</v>
      </c>
      <c r="R3529">
        <v>3</v>
      </c>
      <c r="S3529">
        <v>17</v>
      </c>
      <c r="U3529" t="s">
        <v>403</v>
      </c>
      <c r="W3529">
        <f>VLOOKUP(H3529&amp;"_"&amp;M3529+1,'Leaf lengths'!$J$6:$Q$104,VLOOKUP(F3529,'Leaf lengths'!$S$1:$T$6,2,FALSE),FALSE)</f>
        <v>217.5</v>
      </c>
      <c r="X3529">
        <f t="shared" si="259"/>
        <v>0.54712643678160922</v>
      </c>
      <c r="Y3529">
        <f t="shared" si="258"/>
        <v>8.5471264367816087</v>
      </c>
      <c r="Z3529">
        <f t="shared" si="257"/>
        <v>28</v>
      </c>
      <c r="AD3529" t="str">
        <f t="shared" si="260"/>
        <v/>
      </c>
    </row>
    <row r="3530" spans="1:30" hidden="1" x14ac:dyDescent="0.3">
      <c r="A3530" t="s">
        <v>417</v>
      </c>
      <c r="B3530">
        <f t="shared" si="261"/>
        <v>400102</v>
      </c>
      <c r="C3530">
        <v>102</v>
      </c>
      <c r="D3530">
        <f>VLOOKUP($B3530,TrialDesign!$E$2:$I$1147,5,FALSE)</f>
        <v>8</v>
      </c>
      <c r="E3530" t="str">
        <f>VLOOKUP($B3530,TrialDesign!$E$2:$I$1147,3,FALSE)</f>
        <v>Nil</v>
      </c>
      <c r="F3530" t="str">
        <f>VLOOKUP($B3530,TrialDesign!$E$2:$I$1147,4,FALSE)</f>
        <v>Saracen</v>
      </c>
      <c r="G3530" s="1">
        <v>41911</v>
      </c>
      <c r="H3530" s="1" t="str">
        <f>VLOOKUP(B3530,TrialDesign!$E$2:$J$1147,6,FALSE)</f>
        <v>None_8h</v>
      </c>
      <c r="K3530">
        <v>4</v>
      </c>
      <c r="L3530">
        <v>2</v>
      </c>
      <c r="M3530">
        <v>7</v>
      </c>
      <c r="N3530">
        <v>8</v>
      </c>
      <c r="O3530">
        <v>73</v>
      </c>
      <c r="P3530">
        <v>204</v>
      </c>
      <c r="Q3530">
        <v>109</v>
      </c>
      <c r="R3530">
        <v>4</v>
      </c>
      <c r="S3530">
        <v>15</v>
      </c>
      <c r="U3530" t="s">
        <v>18</v>
      </c>
      <c r="W3530">
        <f>VLOOKUP(H3530&amp;"_"&amp;M3530+1,'Leaf lengths'!$J$6:$Q$104,VLOOKUP(F3530,'Leaf lengths'!$S$1:$T$6,2,FALSE),FALSE)</f>
        <v>220.5</v>
      </c>
      <c r="X3530">
        <f t="shared" si="259"/>
        <v>0.4943310657596372</v>
      </c>
      <c r="Y3530">
        <f t="shared" si="258"/>
        <v>7.4943310657596376</v>
      </c>
      <c r="Z3530">
        <f t="shared" si="257"/>
        <v>26</v>
      </c>
      <c r="AD3530" t="str">
        <f t="shared" si="260"/>
        <v/>
      </c>
    </row>
    <row r="3531" spans="1:30" hidden="1" x14ac:dyDescent="0.3">
      <c r="A3531" t="s">
        <v>417</v>
      </c>
      <c r="B3531">
        <f t="shared" si="261"/>
        <v>400118</v>
      </c>
      <c r="C3531">
        <v>118</v>
      </c>
      <c r="D3531">
        <f>VLOOKUP($B3531,TrialDesign!$E$2:$I$1147,5,FALSE)</f>
        <v>8</v>
      </c>
      <c r="E3531" t="str">
        <f>VLOOKUP($B3531,TrialDesign!$E$2:$I$1147,3,FALSE)</f>
        <v>Nil</v>
      </c>
      <c r="F3531" t="str">
        <f>VLOOKUP($B3531,TrialDesign!$E$2:$I$1147,4,FALSE)</f>
        <v>Saracen</v>
      </c>
      <c r="G3531" s="1">
        <v>41911</v>
      </c>
      <c r="H3531" s="1" t="str">
        <f>VLOOKUP(B3531,TrialDesign!$E$2:$J$1147,6,FALSE)</f>
        <v>None_8h</v>
      </c>
      <c r="J3531">
        <v>118</v>
      </c>
      <c r="K3531">
        <v>1</v>
      </c>
      <c r="L3531">
        <v>2</v>
      </c>
      <c r="M3531">
        <v>8</v>
      </c>
      <c r="N3531">
        <v>9</v>
      </c>
      <c r="O3531">
        <v>104</v>
      </c>
      <c r="Q3531">
        <v>198</v>
      </c>
      <c r="R3531">
        <v>3</v>
      </c>
      <c r="S3531">
        <v>16</v>
      </c>
      <c r="T3531">
        <v>10</v>
      </c>
      <c r="U3531" t="s">
        <v>21</v>
      </c>
      <c r="V3531">
        <v>1</v>
      </c>
      <c r="W3531">
        <f>VLOOKUP(H3531&amp;"_"&amp;M3531+1,'Leaf lengths'!$J$6:$Q$104,VLOOKUP(F3531,'Leaf lengths'!$S$1:$T$6,2,FALSE),FALSE)</f>
        <v>217.5</v>
      </c>
      <c r="X3531">
        <f t="shared" si="259"/>
        <v>0.91034482758620694</v>
      </c>
      <c r="Y3531">
        <f t="shared" si="258"/>
        <v>8.9103448275862078</v>
      </c>
      <c r="Z3531">
        <f t="shared" ref="Z3531:Z3594" si="262">IF(S3531="","",SUM(M3531+R3531+S3531))</f>
        <v>27</v>
      </c>
      <c r="AD3531" t="str">
        <f t="shared" si="260"/>
        <v/>
      </c>
    </row>
    <row r="3532" spans="1:30" hidden="1" x14ac:dyDescent="0.3">
      <c r="A3532" t="s">
        <v>417</v>
      </c>
      <c r="B3532">
        <f t="shared" si="261"/>
        <v>400118</v>
      </c>
      <c r="C3532">
        <v>118</v>
      </c>
      <c r="D3532">
        <f>VLOOKUP($B3532,TrialDesign!$E$2:$I$1147,5,FALSE)</f>
        <v>8</v>
      </c>
      <c r="E3532" t="str">
        <f>VLOOKUP($B3532,TrialDesign!$E$2:$I$1147,3,FALSE)</f>
        <v>Nil</v>
      </c>
      <c r="F3532" t="str">
        <f>VLOOKUP($B3532,TrialDesign!$E$2:$I$1147,4,FALSE)</f>
        <v>Saracen</v>
      </c>
      <c r="G3532" s="1">
        <v>41911</v>
      </c>
      <c r="H3532" s="1" t="str">
        <f>VLOOKUP(B3532,TrialDesign!$E$2:$J$1147,6,FALSE)</f>
        <v>None_8h</v>
      </c>
      <c r="K3532">
        <v>2</v>
      </c>
      <c r="L3532">
        <v>2</v>
      </c>
      <c r="M3532">
        <v>9</v>
      </c>
      <c r="N3532">
        <v>10</v>
      </c>
      <c r="O3532">
        <v>102</v>
      </c>
      <c r="P3532">
        <v>264</v>
      </c>
      <c r="Q3532">
        <v>24</v>
      </c>
      <c r="R3532">
        <v>3</v>
      </c>
      <c r="S3532">
        <v>17</v>
      </c>
      <c r="U3532" t="s">
        <v>21</v>
      </c>
      <c r="W3532">
        <f>VLOOKUP(H3532&amp;"_"&amp;M3532+1,'Leaf lengths'!$J$6:$Q$104,VLOOKUP(F3532,'Leaf lengths'!$S$1:$T$6,2,FALSE),FALSE)</f>
        <v>233.5</v>
      </c>
      <c r="X3532">
        <f t="shared" si="259"/>
        <v>0.10278372591006424</v>
      </c>
      <c r="Y3532">
        <f t="shared" si="258"/>
        <v>9.102783725910065</v>
      </c>
      <c r="Z3532">
        <f t="shared" si="262"/>
        <v>29</v>
      </c>
      <c r="AD3532" t="str">
        <f t="shared" si="260"/>
        <v/>
      </c>
    </row>
    <row r="3533" spans="1:30" hidden="1" x14ac:dyDescent="0.3">
      <c r="A3533" t="s">
        <v>417</v>
      </c>
      <c r="B3533">
        <f t="shared" si="261"/>
        <v>400118</v>
      </c>
      <c r="C3533">
        <v>118</v>
      </c>
      <c r="D3533">
        <f>VLOOKUP($B3533,TrialDesign!$E$2:$I$1147,5,FALSE)</f>
        <v>8</v>
      </c>
      <c r="E3533" t="str">
        <f>VLOOKUP($B3533,TrialDesign!$E$2:$I$1147,3,FALSE)</f>
        <v>Nil</v>
      </c>
      <c r="F3533" t="str">
        <f>VLOOKUP($B3533,TrialDesign!$E$2:$I$1147,4,FALSE)</f>
        <v>Saracen</v>
      </c>
      <c r="G3533" s="1">
        <v>41911</v>
      </c>
      <c r="H3533" s="1" t="str">
        <f>VLOOKUP(B3533,TrialDesign!$E$2:$J$1147,6,FALSE)</f>
        <v>None_8h</v>
      </c>
      <c r="K3533">
        <v>3</v>
      </c>
      <c r="L3533">
        <v>3</v>
      </c>
      <c r="M3533">
        <v>7</v>
      </c>
      <c r="N3533">
        <v>8</v>
      </c>
      <c r="O3533">
        <v>95</v>
      </c>
      <c r="P3533">
        <v>272</v>
      </c>
      <c r="Q3533">
        <v>202</v>
      </c>
      <c r="R3533">
        <v>3</v>
      </c>
      <c r="S3533">
        <v>14</v>
      </c>
      <c r="T3533">
        <v>10</v>
      </c>
      <c r="U3533" t="s">
        <v>21</v>
      </c>
      <c r="V3533">
        <v>1</v>
      </c>
      <c r="W3533">
        <f>VLOOKUP(H3533&amp;"_"&amp;M3533+1,'Leaf lengths'!$J$6:$Q$104,VLOOKUP(F3533,'Leaf lengths'!$S$1:$T$6,2,FALSE),FALSE)</f>
        <v>220.5</v>
      </c>
      <c r="X3533">
        <f t="shared" si="259"/>
        <v>0.91609977324263037</v>
      </c>
      <c r="Y3533">
        <f t="shared" si="258"/>
        <v>7.9160997732426299</v>
      </c>
      <c r="Z3533">
        <f t="shared" si="262"/>
        <v>24</v>
      </c>
      <c r="AD3533" t="str">
        <f t="shared" si="260"/>
        <v/>
      </c>
    </row>
    <row r="3534" spans="1:30" hidden="1" x14ac:dyDescent="0.3">
      <c r="A3534" t="s">
        <v>417</v>
      </c>
      <c r="B3534">
        <f t="shared" si="261"/>
        <v>400118</v>
      </c>
      <c r="C3534">
        <v>118</v>
      </c>
      <c r="D3534">
        <f>VLOOKUP($B3534,TrialDesign!$E$2:$I$1147,5,FALSE)</f>
        <v>8</v>
      </c>
      <c r="E3534" t="str">
        <f>VLOOKUP($B3534,TrialDesign!$E$2:$I$1147,3,FALSE)</f>
        <v>Nil</v>
      </c>
      <c r="F3534" t="str">
        <f>VLOOKUP($B3534,TrialDesign!$E$2:$I$1147,4,FALSE)</f>
        <v>Saracen</v>
      </c>
      <c r="G3534" s="1">
        <v>41911</v>
      </c>
      <c r="H3534" s="1" t="str">
        <f>VLOOKUP(B3534,TrialDesign!$E$2:$J$1147,6,FALSE)</f>
        <v>None_8h</v>
      </c>
      <c r="K3534">
        <v>4</v>
      </c>
      <c r="L3534">
        <v>3</v>
      </c>
      <c r="M3534">
        <v>8</v>
      </c>
      <c r="N3534">
        <v>9</v>
      </c>
      <c r="O3534">
        <v>102</v>
      </c>
      <c r="P3534">
        <v>261</v>
      </c>
      <c r="Q3534">
        <v>125</v>
      </c>
      <c r="R3534">
        <v>4</v>
      </c>
      <c r="S3534">
        <v>15</v>
      </c>
      <c r="U3534" t="s">
        <v>21</v>
      </c>
      <c r="W3534">
        <f>VLOOKUP(H3534&amp;"_"&amp;M3534+1,'Leaf lengths'!$J$6:$Q$104,VLOOKUP(F3534,'Leaf lengths'!$S$1:$T$6,2,FALSE),FALSE)</f>
        <v>217.5</v>
      </c>
      <c r="X3534">
        <f t="shared" si="259"/>
        <v>0.57471264367816088</v>
      </c>
      <c r="Y3534">
        <f t="shared" si="258"/>
        <v>8.5747126436781613</v>
      </c>
      <c r="Z3534">
        <f t="shared" si="262"/>
        <v>27</v>
      </c>
      <c r="AD3534" t="str">
        <f t="shared" si="260"/>
        <v/>
      </c>
    </row>
    <row r="3535" spans="1:30" hidden="1" x14ac:dyDescent="0.3">
      <c r="A3535" t="s">
        <v>417</v>
      </c>
      <c r="B3535">
        <f t="shared" si="261"/>
        <v>400149</v>
      </c>
      <c r="C3535">
        <v>149</v>
      </c>
      <c r="D3535">
        <f>VLOOKUP($B3535,TrialDesign!$E$2:$I$1147,5,FALSE)</f>
        <v>8</v>
      </c>
      <c r="E3535" t="str">
        <f>VLOOKUP($B3535,TrialDesign!$E$2:$I$1147,3,FALSE)</f>
        <v>Nil</v>
      </c>
      <c r="F3535" t="str">
        <f>VLOOKUP($B3535,TrialDesign!$E$2:$I$1147,4,FALSE)</f>
        <v>Saracen</v>
      </c>
      <c r="G3535" s="1">
        <v>41911</v>
      </c>
      <c r="H3535" s="1" t="str">
        <f>VLOOKUP(B3535,TrialDesign!$E$2:$J$1147,6,FALSE)</f>
        <v>None_8h</v>
      </c>
      <c r="J3535">
        <v>149</v>
      </c>
      <c r="K3535">
        <v>1</v>
      </c>
      <c r="L3535">
        <v>4</v>
      </c>
      <c r="M3535">
        <v>8</v>
      </c>
      <c r="N3535">
        <v>9</v>
      </c>
      <c r="O3535">
        <v>88</v>
      </c>
      <c r="Q3535">
        <v>260</v>
      </c>
      <c r="R3535">
        <v>4</v>
      </c>
      <c r="S3535">
        <v>19</v>
      </c>
      <c r="T3535">
        <v>10</v>
      </c>
      <c r="U3535" t="s">
        <v>21</v>
      </c>
      <c r="V3535">
        <v>1</v>
      </c>
      <c r="W3535">
        <f>VLOOKUP(H3535&amp;"_"&amp;M3535+1,'Leaf lengths'!$J$6:$Q$104,VLOOKUP(F3535,'Leaf lengths'!$S$1:$T$6,2,FALSE),FALSE)</f>
        <v>217.5</v>
      </c>
      <c r="X3535">
        <f t="shared" si="259"/>
        <v>1.1954022988505748</v>
      </c>
      <c r="Y3535">
        <f t="shared" ref="Y3535:Y3598" si="263">X3535+M3535</f>
        <v>9.1954022988505741</v>
      </c>
      <c r="Z3535">
        <f t="shared" si="262"/>
        <v>31</v>
      </c>
      <c r="AD3535" t="str">
        <f t="shared" si="260"/>
        <v/>
      </c>
    </row>
    <row r="3536" spans="1:30" hidden="1" x14ac:dyDescent="0.3">
      <c r="A3536" t="s">
        <v>417</v>
      </c>
      <c r="B3536">
        <f t="shared" si="261"/>
        <v>400149</v>
      </c>
      <c r="C3536">
        <v>149</v>
      </c>
      <c r="D3536">
        <f>VLOOKUP($B3536,TrialDesign!$E$2:$I$1147,5,FALSE)</f>
        <v>8</v>
      </c>
      <c r="E3536" t="str">
        <f>VLOOKUP($B3536,TrialDesign!$E$2:$I$1147,3,FALSE)</f>
        <v>Nil</v>
      </c>
      <c r="F3536" t="str">
        <f>VLOOKUP($B3536,TrialDesign!$E$2:$I$1147,4,FALSE)</f>
        <v>Saracen</v>
      </c>
      <c r="G3536" s="1">
        <v>41911</v>
      </c>
      <c r="H3536" s="1" t="str">
        <f>VLOOKUP(B3536,TrialDesign!$E$2:$J$1147,6,FALSE)</f>
        <v>None_8h</v>
      </c>
      <c r="K3536">
        <v>2</v>
      </c>
      <c r="L3536">
        <v>2</v>
      </c>
      <c r="M3536">
        <v>8</v>
      </c>
      <c r="N3536">
        <v>9</v>
      </c>
      <c r="O3536">
        <v>88</v>
      </c>
      <c r="P3536">
        <v>259</v>
      </c>
      <c r="Q3536">
        <v>37</v>
      </c>
      <c r="R3536">
        <v>3</v>
      </c>
      <c r="S3536">
        <v>18</v>
      </c>
      <c r="T3536">
        <v>10</v>
      </c>
      <c r="U3536" t="s">
        <v>21</v>
      </c>
      <c r="V3536">
        <v>1</v>
      </c>
      <c r="W3536">
        <f>VLOOKUP(H3536&amp;"_"&amp;M3536+1,'Leaf lengths'!$J$6:$Q$104,VLOOKUP(F3536,'Leaf lengths'!$S$1:$T$6,2,FALSE),FALSE)</f>
        <v>217.5</v>
      </c>
      <c r="X3536">
        <f t="shared" si="259"/>
        <v>0.17011494252873563</v>
      </c>
      <c r="Y3536">
        <f t="shared" si="263"/>
        <v>8.1701149425287358</v>
      </c>
      <c r="Z3536">
        <f t="shared" si="262"/>
        <v>29</v>
      </c>
      <c r="AD3536" t="str">
        <f t="shared" si="260"/>
        <v/>
      </c>
    </row>
    <row r="3537" spans="1:30" hidden="1" x14ac:dyDescent="0.3">
      <c r="A3537" t="s">
        <v>417</v>
      </c>
      <c r="B3537">
        <f t="shared" si="261"/>
        <v>400149</v>
      </c>
      <c r="C3537">
        <v>149</v>
      </c>
      <c r="D3537">
        <f>VLOOKUP($B3537,TrialDesign!$E$2:$I$1147,5,FALSE)</f>
        <v>8</v>
      </c>
      <c r="E3537" t="str">
        <f>VLOOKUP($B3537,TrialDesign!$E$2:$I$1147,3,FALSE)</f>
        <v>Nil</v>
      </c>
      <c r="F3537" t="str">
        <f>VLOOKUP($B3537,TrialDesign!$E$2:$I$1147,4,FALSE)</f>
        <v>Saracen</v>
      </c>
      <c r="G3537" s="1">
        <v>41911</v>
      </c>
      <c r="H3537" s="1" t="str">
        <f>VLOOKUP(B3537,TrialDesign!$E$2:$J$1147,6,FALSE)</f>
        <v>None_8h</v>
      </c>
      <c r="K3537">
        <v>3</v>
      </c>
      <c r="L3537">
        <v>2</v>
      </c>
      <c r="M3537">
        <v>7</v>
      </c>
      <c r="N3537">
        <v>8</v>
      </c>
      <c r="O3537">
        <v>107</v>
      </c>
      <c r="P3537">
        <v>266</v>
      </c>
      <c r="Q3537">
        <v>113</v>
      </c>
      <c r="R3537">
        <v>3</v>
      </c>
      <c r="S3537">
        <v>19</v>
      </c>
      <c r="U3537" t="s">
        <v>403</v>
      </c>
      <c r="W3537">
        <f>VLOOKUP(H3537&amp;"_"&amp;M3537+1,'Leaf lengths'!$J$6:$Q$104,VLOOKUP(F3537,'Leaf lengths'!$S$1:$T$6,2,FALSE),FALSE)</f>
        <v>220.5</v>
      </c>
      <c r="X3537">
        <f t="shared" si="259"/>
        <v>0.51247165532879824</v>
      </c>
      <c r="Y3537">
        <f t="shared" si="263"/>
        <v>7.512471655328798</v>
      </c>
      <c r="Z3537">
        <f t="shared" si="262"/>
        <v>29</v>
      </c>
      <c r="AD3537" t="str">
        <f t="shared" si="260"/>
        <v/>
      </c>
    </row>
    <row r="3538" spans="1:30" hidden="1" x14ac:dyDescent="0.3">
      <c r="A3538" t="s">
        <v>417</v>
      </c>
      <c r="B3538">
        <f t="shared" si="261"/>
        <v>400149</v>
      </c>
      <c r="C3538">
        <v>149</v>
      </c>
      <c r="D3538">
        <f>VLOOKUP($B3538,TrialDesign!$E$2:$I$1147,5,FALSE)</f>
        <v>8</v>
      </c>
      <c r="E3538" t="str">
        <f>VLOOKUP($B3538,TrialDesign!$E$2:$I$1147,3,FALSE)</f>
        <v>Nil</v>
      </c>
      <c r="F3538" t="str">
        <f>VLOOKUP($B3538,TrialDesign!$E$2:$I$1147,4,FALSE)</f>
        <v>Saracen</v>
      </c>
      <c r="G3538" s="1">
        <v>41911</v>
      </c>
      <c r="H3538" s="1" t="str">
        <f>VLOOKUP(B3538,TrialDesign!$E$2:$J$1147,6,FALSE)</f>
        <v>None_8h</v>
      </c>
      <c r="K3538">
        <v>4</v>
      </c>
      <c r="L3538">
        <v>2</v>
      </c>
      <c r="M3538">
        <v>8</v>
      </c>
      <c r="N3538">
        <v>9</v>
      </c>
      <c r="O3538">
        <v>95</v>
      </c>
      <c r="P3538">
        <v>247</v>
      </c>
      <c r="Q3538">
        <v>265</v>
      </c>
      <c r="R3538">
        <v>3</v>
      </c>
      <c r="S3538">
        <v>16</v>
      </c>
      <c r="T3538">
        <v>10</v>
      </c>
      <c r="U3538" t="s">
        <v>21</v>
      </c>
      <c r="V3538">
        <v>1</v>
      </c>
      <c r="W3538">
        <f>VLOOKUP(H3538&amp;"_"&amp;M3538+1,'Leaf lengths'!$J$6:$Q$104,VLOOKUP(F3538,'Leaf lengths'!$S$1:$T$6,2,FALSE),FALSE)</f>
        <v>217.5</v>
      </c>
      <c r="X3538">
        <f t="shared" si="259"/>
        <v>1.2183908045977012</v>
      </c>
      <c r="Y3538">
        <f t="shared" si="263"/>
        <v>9.2183908045977017</v>
      </c>
      <c r="Z3538">
        <f t="shared" si="262"/>
        <v>27</v>
      </c>
      <c r="AD3538" t="str">
        <f t="shared" si="260"/>
        <v/>
      </c>
    </row>
    <row r="3539" spans="1:30" hidden="1" x14ac:dyDescent="0.3">
      <c r="A3539" t="s">
        <v>417</v>
      </c>
      <c r="B3539">
        <f t="shared" si="261"/>
        <v>400113</v>
      </c>
      <c r="C3539">
        <v>113</v>
      </c>
      <c r="D3539">
        <f>VLOOKUP($B3539,TrialDesign!$E$2:$I$1147,5,FALSE)</f>
        <v>8</v>
      </c>
      <c r="E3539" t="str">
        <f>VLOOKUP($B3539,TrialDesign!$E$2:$I$1147,3,FALSE)</f>
        <v>Nil</v>
      </c>
      <c r="F3539" t="str">
        <f>VLOOKUP($B3539,TrialDesign!$E$2:$I$1147,4,FALSE)</f>
        <v>Saracen</v>
      </c>
      <c r="G3539" s="1">
        <v>41918</v>
      </c>
      <c r="H3539" s="1" t="str">
        <f>VLOOKUP(B3539,TrialDesign!$E$2:$J$1147,6,FALSE)</f>
        <v>None_8h</v>
      </c>
      <c r="J3539">
        <v>113</v>
      </c>
      <c r="K3539">
        <v>1</v>
      </c>
      <c r="L3539">
        <v>5</v>
      </c>
      <c r="M3539">
        <v>9</v>
      </c>
      <c r="N3539">
        <v>10</v>
      </c>
      <c r="O3539">
        <v>92</v>
      </c>
      <c r="Q3539">
        <v>55</v>
      </c>
      <c r="R3539">
        <v>3</v>
      </c>
      <c r="S3539">
        <v>15</v>
      </c>
      <c r="U3539" t="s">
        <v>21</v>
      </c>
      <c r="W3539">
        <f>VLOOKUP(H3539&amp;"_"&amp;M3539+1,'Leaf lengths'!$J$6:$Q$104,VLOOKUP(F3539,'Leaf lengths'!$S$1:$T$6,2,FALSE),FALSE)</f>
        <v>233.5</v>
      </c>
      <c r="X3539">
        <f t="shared" si="259"/>
        <v>0.23554603854389722</v>
      </c>
      <c r="Y3539">
        <f t="shared" si="263"/>
        <v>9.2355460385438981</v>
      </c>
      <c r="Z3539">
        <f t="shared" si="262"/>
        <v>27</v>
      </c>
      <c r="AD3539" t="str">
        <f t="shared" si="260"/>
        <v/>
      </c>
    </row>
    <row r="3540" spans="1:30" hidden="1" x14ac:dyDescent="0.3">
      <c r="A3540" t="s">
        <v>417</v>
      </c>
      <c r="B3540">
        <f t="shared" si="261"/>
        <v>400113</v>
      </c>
      <c r="C3540">
        <v>113</v>
      </c>
      <c r="D3540">
        <f>VLOOKUP($B3540,TrialDesign!$E$2:$I$1147,5,FALSE)</f>
        <v>8</v>
      </c>
      <c r="E3540" t="str">
        <f>VLOOKUP($B3540,TrialDesign!$E$2:$I$1147,3,FALSE)</f>
        <v>Nil</v>
      </c>
      <c r="F3540" t="str">
        <f>VLOOKUP($B3540,TrialDesign!$E$2:$I$1147,4,FALSE)</f>
        <v>Saracen</v>
      </c>
      <c r="G3540" s="1">
        <v>41918</v>
      </c>
      <c r="H3540" s="1" t="str">
        <f>VLOOKUP(B3540,TrialDesign!$E$2:$J$1147,6,FALSE)</f>
        <v>None_8h</v>
      </c>
      <c r="K3540">
        <v>2</v>
      </c>
      <c r="L3540">
        <v>5</v>
      </c>
      <c r="M3540">
        <v>9</v>
      </c>
      <c r="N3540">
        <v>10</v>
      </c>
      <c r="O3540">
        <v>80</v>
      </c>
      <c r="P3540">
        <v>192</v>
      </c>
      <c r="Q3540">
        <v>100</v>
      </c>
      <c r="R3540">
        <v>3</v>
      </c>
      <c r="S3540">
        <v>15</v>
      </c>
      <c r="U3540" t="s">
        <v>21</v>
      </c>
      <c r="W3540">
        <f>VLOOKUP(H3540&amp;"_"&amp;M3540+1,'Leaf lengths'!$J$6:$Q$104,VLOOKUP(F3540,'Leaf lengths'!$S$1:$T$6,2,FALSE),FALSE)</f>
        <v>233.5</v>
      </c>
      <c r="X3540">
        <f t="shared" si="259"/>
        <v>0.42826552462526768</v>
      </c>
      <c r="Y3540">
        <f t="shared" si="263"/>
        <v>9.4282655246252673</v>
      </c>
      <c r="Z3540">
        <f t="shared" si="262"/>
        <v>27</v>
      </c>
      <c r="AD3540" t="str">
        <f t="shared" si="260"/>
        <v/>
      </c>
    </row>
    <row r="3541" spans="1:30" hidden="1" x14ac:dyDescent="0.3">
      <c r="A3541" t="s">
        <v>417</v>
      </c>
      <c r="B3541">
        <f t="shared" si="261"/>
        <v>400113</v>
      </c>
      <c r="C3541">
        <v>113</v>
      </c>
      <c r="D3541">
        <f>VLOOKUP($B3541,TrialDesign!$E$2:$I$1147,5,FALSE)</f>
        <v>8</v>
      </c>
      <c r="E3541" t="str">
        <f>VLOOKUP($B3541,TrialDesign!$E$2:$I$1147,3,FALSE)</f>
        <v>Nil</v>
      </c>
      <c r="F3541" t="str">
        <f>VLOOKUP($B3541,TrialDesign!$E$2:$I$1147,4,FALSE)</f>
        <v>Saracen</v>
      </c>
      <c r="G3541" s="1">
        <v>41918</v>
      </c>
      <c r="H3541" s="1" t="str">
        <f>VLOOKUP(B3541,TrialDesign!$E$2:$J$1147,6,FALSE)</f>
        <v>None_8h</v>
      </c>
      <c r="K3541">
        <v>3</v>
      </c>
      <c r="L3541">
        <v>3</v>
      </c>
      <c r="M3541">
        <v>9</v>
      </c>
      <c r="N3541">
        <v>10</v>
      </c>
      <c r="O3541">
        <v>74</v>
      </c>
      <c r="P3541">
        <v>163</v>
      </c>
      <c r="Q3541">
        <v>112</v>
      </c>
      <c r="R3541">
        <v>3</v>
      </c>
      <c r="S3541">
        <v>15</v>
      </c>
      <c r="U3541" t="s">
        <v>21</v>
      </c>
      <c r="W3541">
        <f>VLOOKUP(H3541&amp;"_"&amp;M3541+1,'Leaf lengths'!$J$6:$Q$104,VLOOKUP(F3541,'Leaf lengths'!$S$1:$T$6,2,FALSE),FALSE)</f>
        <v>233.5</v>
      </c>
      <c r="X3541">
        <f t="shared" si="259"/>
        <v>0.4796573875802998</v>
      </c>
      <c r="Y3541">
        <f t="shared" si="263"/>
        <v>9.4796573875802999</v>
      </c>
      <c r="Z3541">
        <f t="shared" si="262"/>
        <v>27</v>
      </c>
      <c r="AD3541" t="str">
        <f t="shared" si="260"/>
        <v/>
      </c>
    </row>
    <row r="3542" spans="1:30" hidden="1" x14ac:dyDescent="0.3">
      <c r="A3542" t="s">
        <v>417</v>
      </c>
      <c r="B3542">
        <f t="shared" si="261"/>
        <v>400113</v>
      </c>
      <c r="C3542">
        <v>113</v>
      </c>
      <c r="D3542">
        <f>VLOOKUP($B3542,TrialDesign!$E$2:$I$1147,5,FALSE)</f>
        <v>8</v>
      </c>
      <c r="E3542" t="str">
        <f>VLOOKUP($B3542,TrialDesign!$E$2:$I$1147,3,FALSE)</f>
        <v>Nil</v>
      </c>
      <c r="F3542" t="str">
        <f>VLOOKUP($B3542,TrialDesign!$E$2:$I$1147,4,FALSE)</f>
        <v>Saracen</v>
      </c>
      <c r="G3542" s="1">
        <v>41918</v>
      </c>
      <c r="H3542" s="1" t="str">
        <f>VLOOKUP(B3542,TrialDesign!$E$2:$J$1147,6,FALSE)</f>
        <v>None_8h</v>
      </c>
      <c r="K3542">
        <v>4</v>
      </c>
      <c r="L3542">
        <v>5</v>
      </c>
      <c r="M3542">
        <v>9</v>
      </c>
      <c r="N3542">
        <v>10</v>
      </c>
      <c r="O3542">
        <v>80</v>
      </c>
      <c r="P3542">
        <v>175</v>
      </c>
      <c r="Q3542">
        <v>54</v>
      </c>
      <c r="R3542">
        <v>3</v>
      </c>
      <c r="S3542">
        <v>14</v>
      </c>
      <c r="U3542" t="s">
        <v>21</v>
      </c>
      <c r="W3542">
        <f>VLOOKUP(H3542&amp;"_"&amp;M3542+1,'Leaf lengths'!$J$6:$Q$104,VLOOKUP(F3542,'Leaf lengths'!$S$1:$T$6,2,FALSE),FALSE)</f>
        <v>233.5</v>
      </c>
      <c r="X3542">
        <f t="shared" ref="X3542:X3605" si="264">IF(OR(N3542="",M3542=N3542),0,Q3542/W3542)</f>
        <v>0.23126338329764454</v>
      </c>
      <c r="Y3542">
        <f t="shared" si="263"/>
        <v>9.2312633832976445</v>
      </c>
      <c r="Z3542">
        <f t="shared" si="262"/>
        <v>26</v>
      </c>
      <c r="AD3542" t="str">
        <f t="shared" si="260"/>
        <v/>
      </c>
    </row>
    <row r="3543" spans="1:30" hidden="1" x14ac:dyDescent="0.3">
      <c r="A3543" t="s">
        <v>417</v>
      </c>
      <c r="B3543">
        <f t="shared" si="261"/>
        <v>400133</v>
      </c>
      <c r="C3543">
        <v>133</v>
      </c>
      <c r="D3543">
        <f>VLOOKUP($B3543,TrialDesign!$E$2:$I$1147,5,FALSE)</f>
        <v>8</v>
      </c>
      <c r="E3543" t="str">
        <f>VLOOKUP($B3543,TrialDesign!$E$2:$I$1147,3,FALSE)</f>
        <v>Nil</v>
      </c>
      <c r="F3543" t="str">
        <f>VLOOKUP($B3543,TrialDesign!$E$2:$I$1147,4,FALSE)</f>
        <v>Saracen</v>
      </c>
      <c r="G3543" s="1">
        <v>41918</v>
      </c>
      <c r="H3543" s="1" t="str">
        <f>VLOOKUP(B3543,TrialDesign!$E$2:$J$1147,6,FALSE)</f>
        <v>None_8h</v>
      </c>
      <c r="I3543" s="10">
        <v>41918</v>
      </c>
      <c r="J3543">
        <v>133</v>
      </c>
      <c r="K3543">
        <v>1</v>
      </c>
      <c r="L3543">
        <v>3</v>
      </c>
      <c r="M3543">
        <v>7</v>
      </c>
      <c r="N3543">
        <v>8</v>
      </c>
      <c r="O3543">
        <v>102</v>
      </c>
      <c r="Q3543">
        <v>101</v>
      </c>
      <c r="R3543">
        <v>3</v>
      </c>
      <c r="S3543">
        <v>17</v>
      </c>
      <c r="T3543">
        <v>10</v>
      </c>
      <c r="U3543" t="s">
        <v>21</v>
      </c>
      <c r="V3543">
        <v>1</v>
      </c>
      <c r="W3543">
        <f>VLOOKUP(H3543&amp;"_"&amp;M3543+1,'Leaf lengths'!$J$6:$Q$104,VLOOKUP(F3543,'Leaf lengths'!$S$1:$T$6,2,FALSE),FALSE)</f>
        <v>220.5</v>
      </c>
      <c r="X3543">
        <f t="shared" si="264"/>
        <v>0.45804988662131518</v>
      </c>
      <c r="Y3543">
        <f t="shared" si="263"/>
        <v>7.458049886621315</v>
      </c>
      <c r="Z3543">
        <f t="shared" si="262"/>
        <v>27</v>
      </c>
      <c r="AD3543" t="str">
        <f t="shared" si="260"/>
        <v/>
      </c>
    </row>
    <row r="3544" spans="1:30" hidden="1" x14ac:dyDescent="0.3">
      <c r="A3544" t="s">
        <v>417</v>
      </c>
      <c r="B3544">
        <f t="shared" si="261"/>
        <v>400133</v>
      </c>
      <c r="C3544">
        <v>133</v>
      </c>
      <c r="D3544">
        <f>VLOOKUP($B3544,TrialDesign!$E$2:$I$1147,5,FALSE)</f>
        <v>8</v>
      </c>
      <c r="E3544" t="str">
        <f>VLOOKUP($B3544,TrialDesign!$E$2:$I$1147,3,FALSE)</f>
        <v>Nil</v>
      </c>
      <c r="F3544" t="str">
        <f>VLOOKUP($B3544,TrialDesign!$E$2:$I$1147,4,FALSE)</f>
        <v>Saracen</v>
      </c>
      <c r="G3544" s="1">
        <v>41918</v>
      </c>
      <c r="H3544" s="1" t="str">
        <f>VLOOKUP(B3544,TrialDesign!$E$2:$J$1147,6,FALSE)</f>
        <v>None_8h</v>
      </c>
      <c r="K3544">
        <v>2</v>
      </c>
      <c r="L3544">
        <v>3</v>
      </c>
      <c r="M3544">
        <v>8</v>
      </c>
      <c r="N3544">
        <v>9</v>
      </c>
      <c r="O3544">
        <v>100</v>
      </c>
      <c r="P3544">
        <v>238</v>
      </c>
      <c r="Q3544">
        <v>76</v>
      </c>
      <c r="R3544">
        <v>3</v>
      </c>
      <c r="S3544">
        <v>15</v>
      </c>
      <c r="T3544">
        <v>10</v>
      </c>
      <c r="U3544" t="s">
        <v>21</v>
      </c>
      <c r="V3544">
        <v>2</v>
      </c>
      <c r="W3544">
        <f>VLOOKUP(H3544&amp;"_"&amp;M3544+1,'Leaf lengths'!$J$6:$Q$104,VLOOKUP(F3544,'Leaf lengths'!$S$1:$T$6,2,FALSE),FALSE)</f>
        <v>217.5</v>
      </c>
      <c r="X3544">
        <f t="shared" si="264"/>
        <v>0.34942528735632183</v>
      </c>
      <c r="Y3544">
        <f t="shared" si="263"/>
        <v>8.3494252873563219</v>
      </c>
      <c r="Z3544">
        <f t="shared" si="262"/>
        <v>26</v>
      </c>
      <c r="AD3544" t="str">
        <f t="shared" si="260"/>
        <v/>
      </c>
    </row>
    <row r="3545" spans="1:30" hidden="1" x14ac:dyDescent="0.3">
      <c r="A3545" t="s">
        <v>417</v>
      </c>
      <c r="B3545">
        <f t="shared" si="261"/>
        <v>400133</v>
      </c>
      <c r="C3545">
        <v>133</v>
      </c>
      <c r="D3545">
        <f>VLOOKUP($B3545,TrialDesign!$E$2:$I$1147,5,FALSE)</f>
        <v>8</v>
      </c>
      <c r="E3545" t="str">
        <f>VLOOKUP($B3545,TrialDesign!$E$2:$I$1147,3,FALSE)</f>
        <v>Nil</v>
      </c>
      <c r="F3545" t="str">
        <f>VLOOKUP($B3545,TrialDesign!$E$2:$I$1147,4,FALSE)</f>
        <v>Saracen</v>
      </c>
      <c r="G3545" s="1">
        <v>41918</v>
      </c>
      <c r="H3545" s="1" t="str">
        <f>VLOOKUP(B3545,TrialDesign!$E$2:$J$1147,6,FALSE)</f>
        <v>None_8h</v>
      </c>
      <c r="K3545">
        <v>3</v>
      </c>
      <c r="L3545">
        <v>4</v>
      </c>
      <c r="M3545">
        <v>9</v>
      </c>
      <c r="N3545">
        <v>10</v>
      </c>
      <c r="O3545">
        <v>105</v>
      </c>
      <c r="P3545">
        <v>248</v>
      </c>
      <c r="Q3545">
        <v>67</v>
      </c>
      <c r="R3545">
        <v>3</v>
      </c>
      <c r="S3545">
        <v>15</v>
      </c>
      <c r="T3545">
        <v>10</v>
      </c>
      <c r="U3545" t="s">
        <v>21</v>
      </c>
      <c r="V3545">
        <v>2</v>
      </c>
      <c r="W3545">
        <f>VLOOKUP(H3545&amp;"_"&amp;M3545+1,'Leaf lengths'!$J$6:$Q$104,VLOOKUP(F3545,'Leaf lengths'!$S$1:$T$6,2,FALSE),FALSE)</f>
        <v>233.5</v>
      </c>
      <c r="X3545">
        <f t="shared" si="264"/>
        <v>0.28693790149892934</v>
      </c>
      <c r="Y3545">
        <f t="shared" si="263"/>
        <v>9.2869379014989288</v>
      </c>
      <c r="Z3545">
        <f t="shared" si="262"/>
        <v>27</v>
      </c>
      <c r="AD3545" t="str">
        <f t="shared" si="260"/>
        <v/>
      </c>
    </row>
    <row r="3546" spans="1:30" hidden="1" x14ac:dyDescent="0.3">
      <c r="A3546" t="s">
        <v>417</v>
      </c>
      <c r="B3546">
        <f t="shared" si="261"/>
        <v>400133</v>
      </c>
      <c r="C3546">
        <v>133</v>
      </c>
      <c r="D3546">
        <f>VLOOKUP($B3546,TrialDesign!$E$2:$I$1147,5,FALSE)</f>
        <v>8</v>
      </c>
      <c r="E3546" t="str">
        <f>VLOOKUP($B3546,TrialDesign!$E$2:$I$1147,3,FALSE)</f>
        <v>Nil</v>
      </c>
      <c r="F3546" t="str">
        <f>VLOOKUP($B3546,TrialDesign!$E$2:$I$1147,4,FALSE)</f>
        <v>Saracen</v>
      </c>
      <c r="G3546" s="1">
        <v>41918</v>
      </c>
      <c r="H3546" s="1" t="str">
        <f>VLOOKUP(B3546,TrialDesign!$E$2:$J$1147,6,FALSE)</f>
        <v>None_8h</v>
      </c>
      <c r="K3546">
        <v>4</v>
      </c>
      <c r="L3546">
        <v>3</v>
      </c>
      <c r="M3546">
        <v>9</v>
      </c>
      <c r="N3546">
        <v>10</v>
      </c>
      <c r="O3546">
        <v>97</v>
      </c>
      <c r="P3546">
        <v>227</v>
      </c>
      <c r="Q3546">
        <v>140</v>
      </c>
      <c r="R3546">
        <v>3</v>
      </c>
      <c r="S3546">
        <v>16</v>
      </c>
      <c r="T3546">
        <v>10</v>
      </c>
      <c r="U3546" t="s">
        <v>21</v>
      </c>
      <c r="V3546">
        <v>2</v>
      </c>
      <c r="W3546">
        <f>VLOOKUP(H3546&amp;"_"&amp;M3546+1,'Leaf lengths'!$J$6:$Q$104,VLOOKUP(F3546,'Leaf lengths'!$S$1:$T$6,2,FALSE),FALSE)</f>
        <v>233.5</v>
      </c>
      <c r="X3546">
        <f t="shared" si="264"/>
        <v>0.59957173447537471</v>
      </c>
      <c r="Y3546">
        <f t="shared" si="263"/>
        <v>9.5995717344753739</v>
      </c>
      <c r="Z3546">
        <f t="shared" si="262"/>
        <v>28</v>
      </c>
      <c r="AD3546" t="str">
        <f t="shared" si="260"/>
        <v/>
      </c>
    </row>
    <row r="3547" spans="1:30" hidden="1" x14ac:dyDescent="0.3">
      <c r="A3547" t="s">
        <v>417</v>
      </c>
      <c r="B3547">
        <f t="shared" si="261"/>
        <v>400147</v>
      </c>
      <c r="C3547">
        <v>147</v>
      </c>
      <c r="D3547">
        <f>VLOOKUP($B3547,TrialDesign!$E$2:$I$1147,5,FALSE)</f>
        <v>8</v>
      </c>
      <c r="E3547" t="str">
        <f>VLOOKUP($B3547,TrialDesign!$E$2:$I$1147,3,FALSE)</f>
        <v>Nil</v>
      </c>
      <c r="F3547" t="str">
        <f>VLOOKUP($B3547,TrialDesign!$E$2:$I$1147,4,FALSE)</f>
        <v>Saracen</v>
      </c>
      <c r="G3547" s="1">
        <v>41918</v>
      </c>
      <c r="H3547" s="1" t="str">
        <f>VLOOKUP(B3547,TrialDesign!$E$2:$J$1147,6,FALSE)</f>
        <v>None_8h</v>
      </c>
      <c r="J3547">
        <v>147</v>
      </c>
      <c r="K3547">
        <v>1</v>
      </c>
      <c r="L3547">
        <v>2</v>
      </c>
      <c r="M3547">
        <v>8</v>
      </c>
      <c r="N3547">
        <v>9</v>
      </c>
      <c r="O3547">
        <v>95</v>
      </c>
      <c r="Q3547">
        <v>108</v>
      </c>
      <c r="R3547">
        <v>3</v>
      </c>
      <c r="S3547">
        <v>14</v>
      </c>
      <c r="U3547" t="s">
        <v>21</v>
      </c>
      <c r="V3547">
        <v>0</v>
      </c>
      <c r="W3547">
        <f>VLOOKUP(H3547&amp;"_"&amp;M3547+1,'Leaf lengths'!$J$6:$Q$104,VLOOKUP(F3547,'Leaf lengths'!$S$1:$T$6,2,FALSE),FALSE)</f>
        <v>217.5</v>
      </c>
      <c r="X3547">
        <f t="shared" si="264"/>
        <v>0.49655172413793103</v>
      </c>
      <c r="Y3547">
        <f t="shared" si="263"/>
        <v>8.4965517241379303</v>
      </c>
      <c r="Z3547">
        <f t="shared" si="262"/>
        <v>25</v>
      </c>
      <c r="AD3547" t="str">
        <f t="shared" ref="AD3547:AD3610" si="265">IF(OR(M3547=N3547,N3547=""),"FLN","")</f>
        <v/>
      </c>
    </row>
    <row r="3548" spans="1:30" hidden="1" x14ac:dyDescent="0.3">
      <c r="A3548" t="s">
        <v>417</v>
      </c>
      <c r="B3548">
        <f t="shared" si="261"/>
        <v>400147</v>
      </c>
      <c r="C3548">
        <v>147</v>
      </c>
      <c r="D3548">
        <f>VLOOKUP($B3548,TrialDesign!$E$2:$I$1147,5,FALSE)</f>
        <v>8</v>
      </c>
      <c r="E3548" t="str">
        <f>VLOOKUP($B3548,TrialDesign!$E$2:$I$1147,3,FALSE)</f>
        <v>Nil</v>
      </c>
      <c r="F3548" t="str">
        <f>VLOOKUP($B3548,TrialDesign!$E$2:$I$1147,4,FALSE)</f>
        <v>Saracen</v>
      </c>
      <c r="G3548" s="1">
        <v>41918</v>
      </c>
      <c r="H3548" s="1" t="str">
        <f>VLOOKUP(B3548,TrialDesign!$E$2:$J$1147,6,FALSE)</f>
        <v>None_8h</v>
      </c>
      <c r="K3548">
        <v>2</v>
      </c>
      <c r="L3548">
        <v>2</v>
      </c>
      <c r="M3548">
        <v>9</v>
      </c>
      <c r="N3548">
        <v>10</v>
      </c>
      <c r="O3548">
        <v>108</v>
      </c>
      <c r="P3548">
        <v>267</v>
      </c>
      <c r="Q3548">
        <v>117</v>
      </c>
      <c r="R3548">
        <v>3</v>
      </c>
      <c r="S3548">
        <v>17</v>
      </c>
      <c r="U3548" t="s">
        <v>21</v>
      </c>
      <c r="V3548">
        <v>0</v>
      </c>
      <c r="W3548">
        <f>VLOOKUP(H3548&amp;"_"&amp;M3548+1,'Leaf lengths'!$J$6:$Q$104,VLOOKUP(F3548,'Leaf lengths'!$S$1:$T$6,2,FALSE),FALSE)</f>
        <v>233.5</v>
      </c>
      <c r="X3548">
        <f t="shared" si="264"/>
        <v>0.50107066381156318</v>
      </c>
      <c r="Y3548">
        <f t="shared" si="263"/>
        <v>9.5010706638115625</v>
      </c>
      <c r="Z3548">
        <f t="shared" si="262"/>
        <v>29</v>
      </c>
      <c r="AD3548" t="str">
        <f t="shared" si="265"/>
        <v/>
      </c>
    </row>
    <row r="3549" spans="1:30" hidden="1" x14ac:dyDescent="0.3">
      <c r="A3549" t="s">
        <v>417</v>
      </c>
      <c r="B3549">
        <f t="shared" si="261"/>
        <v>400147</v>
      </c>
      <c r="C3549">
        <v>147</v>
      </c>
      <c r="D3549">
        <f>VLOOKUP($B3549,TrialDesign!$E$2:$I$1147,5,FALSE)</f>
        <v>8</v>
      </c>
      <c r="E3549" t="str">
        <f>VLOOKUP($B3549,TrialDesign!$E$2:$I$1147,3,FALSE)</f>
        <v>Nil</v>
      </c>
      <c r="F3549" t="str">
        <f>VLOOKUP($B3549,TrialDesign!$E$2:$I$1147,4,FALSE)</f>
        <v>Saracen</v>
      </c>
      <c r="G3549" s="1">
        <v>41918</v>
      </c>
      <c r="H3549" s="1" t="str">
        <f>VLOOKUP(B3549,TrialDesign!$E$2:$J$1147,6,FALSE)</f>
        <v>None_8h</v>
      </c>
      <c r="K3549">
        <v>3</v>
      </c>
      <c r="L3549">
        <v>3</v>
      </c>
      <c r="M3549">
        <v>9</v>
      </c>
      <c r="N3549">
        <v>10</v>
      </c>
      <c r="O3549">
        <v>92</v>
      </c>
      <c r="P3549">
        <v>229</v>
      </c>
      <c r="Q3549">
        <v>79</v>
      </c>
      <c r="R3549">
        <v>3</v>
      </c>
      <c r="S3549">
        <v>16</v>
      </c>
      <c r="U3549" t="s">
        <v>21</v>
      </c>
      <c r="V3549">
        <v>0</v>
      </c>
      <c r="W3549">
        <f>VLOOKUP(H3549&amp;"_"&amp;M3549+1,'Leaf lengths'!$J$6:$Q$104,VLOOKUP(F3549,'Leaf lengths'!$S$1:$T$6,2,FALSE),FALSE)</f>
        <v>233.5</v>
      </c>
      <c r="X3549">
        <f t="shared" si="264"/>
        <v>0.33832976445396146</v>
      </c>
      <c r="Y3549">
        <f t="shared" si="263"/>
        <v>9.3383297644539613</v>
      </c>
      <c r="Z3549">
        <f t="shared" si="262"/>
        <v>28</v>
      </c>
      <c r="AD3549" t="str">
        <f t="shared" si="265"/>
        <v/>
      </c>
    </row>
    <row r="3550" spans="1:30" hidden="1" x14ac:dyDescent="0.3">
      <c r="A3550" t="s">
        <v>417</v>
      </c>
      <c r="B3550">
        <f t="shared" si="261"/>
        <v>400147</v>
      </c>
      <c r="C3550">
        <v>147</v>
      </c>
      <c r="D3550">
        <f>VLOOKUP($B3550,TrialDesign!$E$2:$I$1147,5,FALSE)</f>
        <v>8</v>
      </c>
      <c r="E3550" t="str">
        <f>VLOOKUP($B3550,TrialDesign!$E$2:$I$1147,3,FALSE)</f>
        <v>Nil</v>
      </c>
      <c r="F3550" t="str">
        <f>VLOOKUP($B3550,TrialDesign!$E$2:$I$1147,4,FALSE)</f>
        <v>Saracen</v>
      </c>
      <c r="G3550" s="1">
        <v>41918</v>
      </c>
      <c r="H3550" s="1" t="str">
        <f>VLOOKUP(B3550,TrialDesign!$E$2:$J$1147,6,FALSE)</f>
        <v>None_8h</v>
      </c>
      <c r="K3550">
        <v>4</v>
      </c>
      <c r="L3550">
        <v>2</v>
      </c>
      <c r="M3550">
        <v>8</v>
      </c>
      <c r="N3550">
        <v>9</v>
      </c>
      <c r="O3550">
        <v>90</v>
      </c>
      <c r="P3550">
        <v>243</v>
      </c>
      <c r="Q3550">
        <v>170</v>
      </c>
      <c r="R3550">
        <v>3</v>
      </c>
      <c r="S3550">
        <v>16</v>
      </c>
      <c r="U3550" t="s">
        <v>21</v>
      </c>
      <c r="V3550">
        <v>0</v>
      </c>
      <c r="W3550">
        <f>VLOOKUP(H3550&amp;"_"&amp;M3550+1,'Leaf lengths'!$J$6:$Q$104,VLOOKUP(F3550,'Leaf lengths'!$S$1:$T$6,2,FALSE),FALSE)</f>
        <v>217.5</v>
      </c>
      <c r="X3550">
        <f t="shared" si="264"/>
        <v>0.7816091954022989</v>
      </c>
      <c r="Y3550">
        <f t="shared" si="263"/>
        <v>8.7816091954022983</v>
      </c>
      <c r="Z3550">
        <f t="shared" si="262"/>
        <v>27</v>
      </c>
      <c r="AD3550" t="str">
        <f t="shared" si="265"/>
        <v/>
      </c>
    </row>
    <row r="3551" spans="1:30" hidden="1" x14ac:dyDescent="0.3">
      <c r="A3551" t="s">
        <v>417</v>
      </c>
      <c r="B3551">
        <f t="shared" si="261"/>
        <v>400100</v>
      </c>
      <c r="C3551">
        <v>100</v>
      </c>
      <c r="D3551">
        <f>VLOOKUP($B3551,TrialDesign!$E$2:$I$1147,5,FALSE)</f>
        <v>8</v>
      </c>
      <c r="E3551" t="str">
        <f>VLOOKUP($B3551,TrialDesign!$E$2:$I$1147,3,FALSE)</f>
        <v>Nil</v>
      </c>
      <c r="F3551" t="str">
        <f>VLOOKUP($B3551,TrialDesign!$E$2:$I$1147,4,FALSE)</f>
        <v>Saracen</v>
      </c>
      <c r="G3551" s="1">
        <v>41926</v>
      </c>
      <c r="H3551" s="1" t="str">
        <f>VLOOKUP(B3551,TrialDesign!$E$2:$J$1147,6,FALSE)</f>
        <v>None_8h</v>
      </c>
      <c r="J3551">
        <v>100</v>
      </c>
      <c r="K3551">
        <v>1</v>
      </c>
      <c r="L3551">
        <v>5</v>
      </c>
      <c r="M3551">
        <v>10</v>
      </c>
      <c r="N3551">
        <v>11</v>
      </c>
      <c r="O3551">
        <v>110</v>
      </c>
      <c r="Q3551">
        <v>180</v>
      </c>
      <c r="R3551">
        <v>2</v>
      </c>
      <c r="S3551">
        <v>15</v>
      </c>
      <c r="T3551">
        <v>14</v>
      </c>
      <c r="U3551" t="s">
        <v>21</v>
      </c>
      <c r="V3551">
        <v>2</v>
      </c>
      <c r="W3551">
        <f>VLOOKUP(H3551&amp;"_"&amp;M3551+1,'Leaf lengths'!$J$6:$Q$104,VLOOKUP(F3551,'Leaf lengths'!$S$1:$T$6,2,FALSE),FALSE)</f>
        <v>230</v>
      </c>
      <c r="X3551">
        <f t="shared" si="264"/>
        <v>0.78260869565217395</v>
      </c>
      <c r="Y3551">
        <f t="shared" si="263"/>
        <v>10.782608695652174</v>
      </c>
      <c r="Z3551">
        <f t="shared" si="262"/>
        <v>27</v>
      </c>
      <c r="AD3551" t="str">
        <f t="shared" si="265"/>
        <v/>
      </c>
    </row>
    <row r="3552" spans="1:30" hidden="1" x14ac:dyDescent="0.3">
      <c r="A3552" t="s">
        <v>417</v>
      </c>
      <c r="B3552">
        <f t="shared" si="261"/>
        <v>400100</v>
      </c>
      <c r="C3552">
        <v>100</v>
      </c>
      <c r="D3552">
        <f>VLOOKUP($B3552,TrialDesign!$E$2:$I$1147,5,FALSE)</f>
        <v>8</v>
      </c>
      <c r="E3552" t="str">
        <f>VLOOKUP($B3552,TrialDesign!$E$2:$I$1147,3,FALSE)</f>
        <v>Nil</v>
      </c>
      <c r="F3552" t="str">
        <f>VLOOKUP($B3552,TrialDesign!$E$2:$I$1147,4,FALSE)</f>
        <v>Saracen</v>
      </c>
      <c r="G3552" s="1">
        <v>41926</v>
      </c>
      <c r="H3552" s="1" t="str">
        <f>VLOOKUP(B3552,TrialDesign!$E$2:$J$1147,6,FALSE)</f>
        <v>None_8h</v>
      </c>
      <c r="K3552">
        <v>2</v>
      </c>
      <c r="L3552">
        <v>5</v>
      </c>
      <c r="M3552">
        <v>9</v>
      </c>
      <c r="N3552">
        <v>10</v>
      </c>
      <c r="O3552">
        <v>100</v>
      </c>
      <c r="P3552">
        <v>204</v>
      </c>
      <c r="Q3552">
        <v>237</v>
      </c>
      <c r="R3552">
        <v>3</v>
      </c>
      <c r="S3552">
        <v>15</v>
      </c>
      <c r="T3552">
        <v>10</v>
      </c>
      <c r="U3552" t="s">
        <v>21</v>
      </c>
      <c r="V3552">
        <v>1</v>
      </c>
      <c r="W3552">
        <f>VLOOKUP(H3552&amp;"_"&amp;M3552+1,'Leaf lengths'!$J$6:$Q$104,VLOOKUP(F3552,'Leaf lengths'!$S$1:$T$6,2,FALSE),FALSE)</f>
        <v>233.5</v>
      </c>
      <c r="X3552">
        <f t="shared" si="264"/>
        <v>1.0149892933618843</v>
      </c>
      <c r="Y3552">
        <f t="shared" si="263"/>
        <v>10.014989293361884</v>
      </c>
      <c r="Z3552">
        <f t="shared" si="262"/>
        <v>27</v>
      </c>
      <c r="AD3552" t="str">
        <f t="shared" si="265"/>
        <v/>
      </c>
    </row>
    <row r="3553" spans="1:30" hidden="1" x14ac:dyDescent="0.3">
      <c r="A3553" t="s">
        <v>417</v>
      </c>
      <c r="B3553">
        <f t="shared" si="261"/>
        <v>400100</v>
      </c>
      <c r="C3553">
        <v>100</v>
      </c>
      <c r="D3553">
        <f>VLOOKUP($B3553,TrialDesign!$E$2:$I$1147,5,FALSE)</f>
        <v>8</v>
      </c>
      <c r="E3553" t="str">
        <f>VLOOKUP($B3553,TrialDesign!$E$2:$I$1147,3,FALSE)</f>
        <v>Nil</v>
      </c>
      <c r="F3553" t="str">
        <f>VLOOKUP($B3553,TrialDesign!$E$2:$I$1147,4,FALSE)</f>
        <v>Saracen</v>
      </c>
      <c r="G3553" s="1">
        <v>41926</v>
      </c>
      <c r="H3553" s="1" t="str">
        <f>VLOOKUP(B3553,TrialDesign!$E$2:$J$1147,6,FALSE)</f>
        <v>None_8h</v>
      </c>
      <c r="K3553">
        <v>3</v>
      </c>
      <c r="L3553">
        <v>7</v>
      </c>
      <c r="M3553">
        <v>10</v>
      </c>
      <c r="N3553">
        <v>11</v>
      </c>
      <c r="O3553">
        <v>108</v>
      </c>
      <c r="P3553">
        <v>229</v>
      </c>
      <c r="Q3553">
        <v>205</v>
      </c>
      <c r="R3553">
        <v>3</v>
      </c>
      <c r="S3553">
        <v>16</v>
      </c>
      <c r="T3553">
        <v>12</v>
      </c>
      <c r="U3553" t="s">
        <v>21</v>
      </c>
      <c r="V3553">
        <v>1</v>
      </c>
      <c r="W3553">
        <f>VLOOKUP(H3553&amp;"_"&amp;M3553+1,'Leaf lengths'!$J$6:$Q$104,VLOOKUP(F3553,'Leaf lengths'!$S$1:$T$6,2,FALSE),FALSE)</f>
        <v>230</v>
      </c>
      <c r="X3553">
        <f t="shared" si="264"/>
        <v>0.89130434782608692</v>
      </c>
      <c r="Y3553">
        <f t="shared" si="263"/>
        <v>10.891304347826086</v>
      </c>
      <c r="Z3553">
        <f t="shared" si="262"/>
        <v>29</v>
      </c>
      <c r="AD3553" t="str">
        <f t="shared" si="265"/>
        <v/>
      </c>
    </row>
    <row r="3554" spans="1:30" hidden="1" x14ac:dyDescent="0.3">
      <c r="A3554" t="s">
        <v>417</v>
      </c>
      <c r="B3554">
        <f t="shared" si="261"/>
        <v>400100</v>
      </c>
      <c r="C3554">
        <v>100</v>
      </c>
      <c r="D3554">
        <f>VLOOKUP($B3554,TrialDesign!$E$2:$I$1147,5,FALSE)</f>
        <v>8</v>
      </c>
      <c r="E3554" t="str">
        <f>VLOOKUP($B3554,TrialDesign!$E$2:$I$1147,3,FALSE)</f>
        <v>Nil</v>
      </c>
      <c r="F3554" t="str">
        <f>VLOOKUP($B3554,TrialDesign!$E$2:$I$1147,4,FALSE)</f>
        <v>Saracen</v>
      </c>
      <c r="G3554" s="1">
        <v>41926</v>
      </c>
      <c r="H3554" s="1" t="str">
        <f>VLOOKUP(B3554,TrialDesign!$E$2:$J$1147,6,FALSE)</f>
        <v>None_8h</v>
      </c>
      <c r="K3554">
        <v>4</v>
      </c>
      <c r="L3554">
        <v>5</v>
      </c>
      <c r="M3554">
        <v>10</v>
      </c>
      <c r="N3554">
        <v>11</v>
      </c>
      <c r="O3554">
        <v>109</v>
      </c>
      <c r="P3554">
        <v>238</v>
      </c>
      <c r="Q3554">
        <v>60</v>
      </c>
      <c r="R3554">
        <v>2</v>
      </c>
      <c r="S3554">
        <v>16</v>
      </c>
      <c r="T3554">
        <v>15</v>
      </c>
      <c r="U3554" t="s">
        <v>21</v>
      </c>
      <c r="V3554">
        <v>1</v>
      </c>
      <c r="W3554">
        <f>VLOOKUP(H3554&amp;"_"&amp;M3554+1,'Leaf lengths'!$J$6:$Q$104,VLOOKUP(F3554,'Leaf lengths'!$S$1:$T$6,2,FALSE),FALSE)</f>
        <v>230</v>
      </c>
      <c r="X3554">
        <f t="shared" si="264"/>
        <v>0.2608695652173913</v>
      </c>
      <c r="Y3554">
        <f t="shared" si="263"/>
        <v>10.260869565217391</v>
      </c>
      <c r="Z3554">
        <f t="shared" si="262"/>
        <v>28</v>
      </c>
      <c r="AD3554" t="str">
        <f t="shared" si="265"/>
        <v/>
      </c>
    </row>
    <row r="3555" spans="1:30" hidden="1" x14ac:dyDescent="0.3">
      <c r="A3555" t="s">
        <v>417</v>
      </c>
      <c r="B3555">
        <f t="shared" si="261"/>
        <v>400107</v>
      </c>
      <c r="C3555">
        <v>107</v>
      </c>
      <c r="D3555">
        <f>VLOOKUP($B3555,TrialDesign!$E$2:$I$1147,5,FALSE)</f>
        <v>8</v>
      </c>
      <c r="E3555" t="str">
        <f>VLOOKUP($B3555,TrialDesign!$E$2:$I$1147,3,FALSE)</f>
        <v>Nil</v>
      </c>
      <c r="F3555" t="str">
        <f>VLOOKUP($B3555,TrialDesign!$E$2:$I$1147,4,FALSE)</f>
        <v>Saracen</v>
      </c>
      <c r="G3555" s="1">
        <v>41926</v>
      </c>
      <c r="H3555" s="1" t="str">
        <f>VLOOKUP(B3555,TrialDesign!$E$2:$J$1147,6,FALSE)</f>
        <v>None_8h</v>
      </c>
      <c r="J3555">
        <v>107</v>
      </c>
      <c r="K3555">
        <v>1</v>
      </c>
      <c r="L3555">
        <v>8</v>
      </c>
      <c r="M3555">
        <v>10</v>
      </c>
      <c r="N3555">
        <v>11</v>
      </c>
      <c r="O3555">
        <v>111</v>
      </c>
      <c r="Q3555">
        <v>133</v>
      </c>
      <c r="R3555">
        <v>2</v>
      </c>
      <c r="S3555">
        <v>20</v>
      </c>
      <c r="T3555">
        <v>11</v>
      </c>
      <c r="U3555" t="s">
        <v>21</v>
      </c>
      <c r="V3555">
        <v>1</v>
      </c>
      <c r="W3555">
        <f>VLOOKUP(H3555&amp;"_"&amp;M3555+1,'Leaf lengths'!$J$6:$Q$104,VLOOKUP(F3555,'Leaf lengths'!$S$1:$T$6,2,FALSE),FALSE)</f>
        <v>230</v>
      </c>
      <c r="X3555">
        <f t="shared" si="264"/>
        <v>0.57826086956521738</v>
      </c>
      <c r="Y3555">
        <f t="shared" si="263"/>
        <v>10.578260869565216</v>
      </c>
      <c r="Z3555">
        <f t="shared" si="262"/>
        <v>32</v>
      </c>
      <c r="AD3555" t="str">
        <f t="shared" si="265"/>
        <v/>
      </c>
    </row>
    <row r="3556" spans="1:30" hidden="1" x14ac:dyDescent="0.3">
      <c r="A3556" t="s">
        <v>417</v>
      </c>
      <c r="B3556">
        <f t="shared" si="261"/>
        <v>400107</v>
      </c>
      <c r="C3556">
        <v>107</v>
      </c>
      <c r="D3556">
        <f>VLOOKUP($B3556,TrialDesign!$E$2:$I$1147,5,FALSE)</f>
        <v>8</v>
      </c>
      <c r="E3556" t="str">
        <f>VLOOKUP($B3556,TrialDesign!$E$2:$I$1147,3,FALSE)</f>
        <v>Nil</v>
      </c>
      <c r="F3556" t="str">
        <f>VLOOKUP($B3556,TrialDesign!$E$2:$I$1147,4,FALSE)</f>
        <v>Saracen</v>
      </c>
      <c r="G3556" s="1">
        <v>41926</v>
      </c>
      <c r="H3556" s="1" t="str">
        <f>VLOOKUP(B3556,TrialDesign!$E$2:$J$1147,6,FALSE)</f>
        <v>None_8h</v>
      </c>
      <c r="K3556">
        <v>2</v>
      </c>
      <c r="L3556">
        <v>6</v>
      </c>
      <c r="M3556">
        <v>10</v>
      </c>
      <c r="N3556">
        <v>11</v>
      </c>
      <c r="O3556">
        <v>100</v>
      </c>
      <c r="P3556">
        <v>222</v>
      </c>
      <c r="Q3556">
        <v>149</v>
      </c>
      <c r="R3556">
        <v>2</v>
      </c>
      <c r="S3556">
        <v>16</v>
      </c>
      <c r="T3556">
        <v>15</v>
      </c>
      <c r="U3556" t="s">
        <v>21</v>
      </c>
      <c r="V3556">
        <v>1</v>
      </c>
      <c r="W3556">
        <f>VLOOKUP(H3556&amp;"_"&amp;M3556+1,'Leaf lengths'!$J$6:$Q$104,VLOOKUP(F3556,'Leaf lengths'!$S$1:$T$6,2,FALSE),FALSE)</f>
        <v>230</v>
      </c>
      <c r="X3556">
        <f t="shared" si="264"/>
        <v>0.64782608695652177</v>
      </c>
      <c r="Y3556">
        <f t="shared" si="263"/>
        <v>10.647826086956522</v>
      </c>
      <c r="Z3556">
        <f t="shared" si="262"/>
        <v>28</v>
      </c>
      <c r="AD3556" t="str">
        <f t="shared" si="265"/>
        <v/>
      </c>
    </row>
    <row r="3557" spans="1:30" hidden="1" x14ac:dyDescent="0.3">
      <c r="A3557" t="s">
        <v>417</v>
      </c>
      <c r="B3557">
        <f t="shared" si="261"/>
        <v>400107</v>
      </c>
      <c r="C3557">
        <v>107</v>
      </c>
      <c r="D3557">
        <f>VLOOKUP($B3557,TrialDesign!$E$2:$I$1147,5,FALSE)</f>
        <v>8</v>
      </c>
      <c r="E3557" t="str">
        <f>VLOOKUP($B3557,TrialDesign!$E$2:$I$1147,3,FALSE)</f>
        <v>Nil</v>
      </c>
      <c r="F3557" t="str">
        <f>VLOOKUP($B3557,TrialDesign!$E$2:$I$1147,4,FALSE)</f>
        <v>Saracen</v>
      </c>
      <c r="G3557" s="1">
        <v>41926</v>
      </c>
      <c r="H3557" s="1" t="str">
        <f>VLOOKUP(B3557,TrialDesign!$E$2:$J$1147,6,FALSE)</f>
        <v>None_8h</v>
      </c>
      <c r="K3557">
        <v>3</v>
      </c>
      <c r="L3557">
        <v>6</v>
      </c>
      <c r="M3557">
        <v>10</v>
      </c>
      <c r="N3557">
        <v>11</v>
      </c>
      <c r="O3557">
        <v>97</v>
      </c>
      <c r="P3557">
        <v>223</v>
      </c>
      <c r="Q3557">
        <v>148</v>
      </c>
      <c r="R3557">
        <v>3</v>
      </c>
      <c r="S3557">
        <v>17</v>
      </c>
      <c r="T3557">
        <v>15</v>
      </c>
      <c r="U3557" t="s">
        <v>21</v>
      </c>
      <c r="V3557">
        <v>1</v>
      </c>
      <c r="W3557">
        <f>VLOOKUP(H3557&amp;"_"&amp;M3557+1,'Leaf lengths'!$J$6:$Q$104,VLOOKUP(F3557,'Leaf lengths'!$S$1:$T$6,2,FALSE),FALSE)</f>
        <v>230</v>
      </c>
      <c r="X3557">
        <f t="shared" si="264"/>
        <v>0.64347826086956517</v>
      </c>
      <c r="Y3557">
        <f t="shared" si="263"/>
        <v>10.643478260869566</v>
      </c>
      <c r="Z3557">
        <f t="shared" si="262"/>
        <v>30</v>
      </c>
      <c r="AD3557" t="str">
        <f t="shared" si="265"/>
        <v/>
      </c>
    </row>
    <row r="3558" spans="1:30" hidden="1" x14ac:dyDescent="0.3">
      <c r="A3558" t="s">
        <v>417</v>
      </c>
      <c r="B3558">
        <f t="shared" si="261"/>
        <v>400107</v>
      </c>
      <c r="C3558">
        <v>107</v>
      </c>
      <c r="D3558">
        <f>VLOOKUP($B3558,TrialDesign!$E$2:$I$1147,5,FALSE)</f>
        <v>8</v>
      </c>
      <c r="E3558" t="str">
        <f>VLOOKUP($B3558,TrialDesign!$E$2:$I$1147,3,FALSE)</f>
        <v>Nil</v>
      </c>
      <c r="F3558" t="str">
        <f>VLOOKUP($B3558,TrialDesign!$E$2:$I$1147,4,FALSE)</f>
        <v>Saracen</v>
      </c>
      <c r="G3558" s="1">
        <v>41926</v>
      </c>
      <c r="H3558" s="1" t="str">
        <f>VLOOKUP(B3558,TrialDesign!$E$2:$J$1147,6,FALSE)</f>
        <v>None_8h</v>
      </c>
      <c r="K3558">
        <v>4</v>
      </c>
      <c r="L3558">
        <v>4</v>
      </c>
      <c r="M3558">
        <v>10</v>
      </c>
      <c r="N3558">
        <v>11</v>
      </c>
      <c r="O3558">
        <v>92</v>
      </c>
      <c r="P3558">
        <v>234</v>
      </c>
      <c r="Q3558">
        <v>61</v>
      </c>
      <c r="R3558">
        <v>3</v>
      </c>
      <c r="S3558">
        <v>16</v>
      </c>
      <c r="T3558">
        <v>14</v>
      </c>
      <c r="U3558" t="s">
        <v>21</v>
      </c>
      <c r="V3558">
        <v>2</v>
      </c>
      <c r="W3558">
        <f>VLOOKUP(H3558&amp;"_"&amp;M3558+1,'Leaf lengths'!$J$6:$Q$104,VLOOKUP(F3558,'Leaf lengths'!$S$1:$T$6,2,FALSE),FALSE)</f>
        <v>230</v>
      </c>
      <c r="X3558">
        <f t="shared" si="264"/>
        <v>0.26521739130434785</v>
      </c>
      <c r="Y3558">
        <f t="shared" si="263"/>
        <v>10.265217391304347</v>
      </c>
      <c r="Z3558">
        <f t="shared" si="262"/>
        <v>29</v>
      </c>
      <c r="AD3558" t="str">
        <f t="shared" si="265"/>
        <v/>
      </c>
    </row>
    <row r="3559" spans="1:30" hidden="1" x14ac:dyDescent="0.3">
      <c r="A3559" t="s">
        <v>417</v>
      </c>
      <c r="B3559">
        <f t="shared" si="261"/>
        <v>400117</v>
      </c>
      <c r="C3559">
        <v>117</v>
      </c>
      <c r="D3559">
        <f>VLOOKUP($B3559,TrialDesign!$E$2:$I$1147,5,FALSE)</f>
        <v>8</v>
      </c>
      <c r="E3559" t="str">
        <f>VLOOKUP($B3559,TrialDesign!$E$2:$I$1147,3,FALSE)</f>
        <v>Nil</v>
      </c>
      <c r="F3559" t="str">
        <f>VLOOKUP($B3559,TrialDesign!$E$2:$I$1147,4,FALSE)</f>
        <v>Saracen</v>
      </c>
      <c r="G3559" s="1">
        <v>41926</v>
      </c>
      <c r="H3559" s="1" t="str">
        <f>VLOOKUP(B3559,TrialDesign!$E$2:$J$1147,6,FALSE)</f>
        <v>None_8h</v>
      </c>
      <c r="J3559">
        <v>117</v>
      </c>
      <c r="K3559">
        <v>1</v>
      </c>
      <c r="L3559">
        <v>5</v>
      </c>
      <c r="M3559">
        <v>10</v>
      </c>
      <c r="N3559">
        <v>11</v>
      </c>
      <c r="O3559">
        <v>104</v>
      </c>
      <c r="Q3559">
        <v>93</v>
      </c>
      <c r="R3559">
        <v>2</v>
      </c>
      <c r="S3559">
        <v>16</v>
      </c>
      <c r="T3559">
        <v>18</v>
      </c>
      <c r="U3559" t="s">
        <v>103</v>
      </c>
      <c r="V3559">
        <v>2</v>
      </c>
      <c r="W3559">
        <f>VLOOKUP(H3559&amp;"_"&amp;M3559+1,'Leaf lengths'!$J$6:$Q$104,VLOOKUP(F3559,'Leaf lengths'!$S$1:$T$6,2,FALSE),FALSE)</f>
        <v>230</v>
      </c>
      <c r="X3559">
        <f t="shared" si="264"/>
        <v>0.40434782608695652</v>
      </c>
      <c r="Y3559">
        <f t="shared" si="263"/>
        <v>10.404347826086957</v>
      </c>
      <c r="Z3559">
        <f t="shared" si="262"/>
        <v>28</v>
      </c>
      <c r="AD3559" t="str">
        <f t="shared" si="265"/>
        <v/>
      </c>
    </row>
    <row r="3560" spans="1:30" hidden="1" x14ac:dyDescent="0.3">
      <c r="A3560" t="s">
        <v>417</v>
      </c>
      <c r="B3560">
        <f t="shared" si="261"/>
        <v>400117</v>
      </c>
      <c r="C3560">
        <v>117</v>
      </c>
      <c r="D3560">
        <f>VLOOKUP($B3560,TrialDesign!$E$2:$I$1147,5,FALSE)</f>
        <v>8</v>
      </c>
      <c r="E3560" t="str">
        <f>VLOOKUP($B3560,TrialDesign!$E$2:$I$1147,3,FALSE)</f>
        <v>Nil</v>
      </c>
      <c r="F3560" t="str">
        <f>VLOOKUP($B3560,TrialDesign!$E$2:$I$1147,4,FALSE)</f>
        <v>Saracen</v>
      </c>
      <c r="G3560" s="1">
        <v>41926</v>
      </c>
      <c r="H3560" s="1" t="str">
        <f>VLOOKUP(B3560,TrialDesign!$E$2:$J$1147,6,FALSE)</f>
        <v>None_8h</v>
      </c>
      <c r="K3560">
        <v>2</v>
      </c>
      <c r="L3560">
        <v>6</v>
      </c>
      <c r="M3560">
        <v>10</v>
      </c>
      <c r="N3560">
        <v>11</v>
      </c>
      <c r="O3560">
        <v>78</v>
      </c>
      <c r="P3560">
        <v>149</v>
      </c>
      <c r="Q3560">
        <v>63</v>
      </c>
      <c r="R3560">
        <v>3</v>
      </c>
      <c r="S3560">
        <v>14</v>
      </c>
      <c r="U3560" t="s">
        <v>21</v>
      </c>
      <c r="W3560">
        <f>VLOOKUP(H3560&amp;"_"&amp;M3560+1,'Leaf lengths'!$J$6:$Q$104,VLOOKUP(F3560,'Leaf lengths'!$S$1:$T$6,2,FALSE),FALSE)</f>
        <v>230</v>
      </c>
      <c r="X3560">
        <f t="shared" si="264"/>
        <v>0.27391304347826084</v>
      </c>
      <c r="Y3560">
        <f t="shared" si="263"/>
        <v>10.273913043478261</v>
      </c>
      <c r="Z3560">
        <f t="shared" si="262"/>
        <v>27</v>
      </c>
      <c r="AD3560" t="str">
        <f t="shared" si="265"/>
        <v/>
      </c>
    </row>
    <row r="3561" spans="1:30" hidden="1" x14ac:dyDescent="0.3">
      <c r="A3561" t="s">
        <v>417</v>
      </c>
      <c r="B3561">
        <f t="shared" si="261"/>
        <v>400117</v>
      </c>
      <c r="C3561">
        <v>117</v>
      </c>
      <c r="D3561">
        <f>VLOOKUP($B3561,TrialDesign!$E$2:$I$1147,5,FALSE)</f>
        <v>8</v>
      </c>
      <c r="E3561" t="str">
        <f>VLOOKUP($B3561,TrialDesign!$E$2:$I$1147,3,FALSE)</f>
        <v>Nil</v>
      </c>
      <c r="F3561" t="str">
        <f>VLOOKUP($B3561,TrialDesign!$E$2:$I$1147,4,FALSE)</f>
        <v>Saracen</v>
      </c>
      <c r="G3561" s="1">
        <v>41926</v>
      </c>
      <c r="H3561" s="1" t="str">
        <f>VLOOKUP(B3561,TrialDesign!$E$2:$J$1147,6,FALSE)</f>
        <v>None_8h</v>
      </c>
      <c r="K3561">
        <v>3</v>
      </c>
      <c r="L3561">
        <v>7</v>
      </c>
      <c r="M3561">
        <v>10</v>
      </c>
      <c r="N3561">
        <v>11</v>
      </c>
      <c r="O3561">
        <v>70</v>
      </c>
      <c r="P3561">
        <v>143</v>
      </c>
      <c r="Q3561">
        <v>126</v>
      </c>
      <c r="R3561">
        <v>3</v>
      </c>
      <c r="S3561">
        <v>16</v>
      </c>
      <c r="T3561">
        <v>10</v>
      </c>
      <c r="U3561" t="s">
        <v>21</v>
      </c>
      <c r="V3561">
        <v>1</v>
      </c>
      <c r="W3561">
        <f>VLOOKUP(H3561&amp;"_"&amp;M3561+1,'Leaf lengths'!$J$6:$Q$104,VLOOKUP(F3561,'Leaf lengths'!$S$1:$T$6,2,FALSE),FALSE)</f>
        <v>230</v>
      </c>
      <c r="X3561">
        <f t="shared" si="264"/>
        <v>0.54782608695652169</v>
      </c>
      <c r="Y3561">
        <f t="shared" si="263"/>
        <v>10.547826086956523</v>
      </c>
      <c r="Z3561">
        <f t="shared" si="262"/>
        <v>29</v>
      </c>
      <c r="AD3561" t="str">
        <f t="shared" si="265"/>
        <v/>
      </c>
    </row>
    <row r="3562" spans="1:30" hidden="1" x14ac:dyDescent="0.3">
      <c r="A3562" t="s">
        <v>417</v>
      </c>
      <c r="B3562">
        <f t="shared" si="261"/>
        <v>400117</v>
      </c>
      <c r="C3562">
        <v>117</v>
      </c>
      <c r="D3562">
        <f>VLOOKUP($B3562,TrialDesign!$E$2:$I$1147,5,FALSE)</f>
        <v>8</v>
      </c>
      <c r="E3562" t="str">
        <f>VLOOKUP($B3562,TrialDesign!$E$2:$I$1147,3,FALSE)</f>
        <v>Nil</v>
      </c>
      <c r="F3562" t="str">
        <f>VLOOKUP($B3562,TrialDesign!$E$2:$I$1147,4,FALSE)</f>
        <v>Saracen</v>
      </c>
      <c r="G3562" s="1">
        <v>41926</v>
      </c>
      <c r="H3562" s="1" t="str">
        <f>VLOOKUP(B3562,TrialDesign!$E$2:$J$1147,6,FALSE)</f>
        <v>None_8h</v>
      </c>
      <c r="K3562">
        <v>4</v>
      </c>
      <c r="L3562">
        <v>7</v>
      </c>
      <c r="M3562">
        <v>9</v>
      </c>
      <c r="N3562">
        <v>10</v>
      </c>
      <c r="O3562">
        <v>80</v>
      </c>
      <c r="P3562">
        <v>173</v>
      </c>
      <c r="Q3562">
        <v>39</v>
      </c>
      <c r="R3562">
        <v>3</v>
      </c>
      <c r="S3562">
        <v>14</v>
      </c>
      <c r="T3562">
        <v>10</v>
      </c>
      <c r="U3562" t="s">
        <v>21</v>
      </c>
      <c r="V3562">
        <v>1</v>
      </c>
      <c r="W3562">
        <f>VLOOKUP(H3562&amp;"_"&amp;M3562+1,'Leaf lengths'!$J$6:$Q$104,VLOOKUP(F3562,'Leaf lengths'!$S$1:$T$6,2,FALSE),FALSE)</f>
        <v>233.5</v>
      </c>
      <c r="X3562">
        <f t="shared" si="264"/>
        <v>0.1670235546038544</v>
      </c>
      <c r="Y3562">
        <f t="shared" si="263"/>
        <v>9.1670235546038548</v>
      </c>
      <c r="Z3562">
        <f t="shared" si="262"/>
        <v>26</v>
      </c>
      <c r="AD3562" t="str">
        <f t="shared" si="265"/>
        <v/>
      </c>
    </row>
    <row r="3563" spans="1:30" hidden="1" x14ac:dyDescent="0.3">
      <c r="A3563" t="s">
        <v>417</v>
      </c>
      <c r="B3563">
        <f t="shared" si="261"/>
        <v>400098</v>
      </c>
      <c r="C3563">
        <v>98</v>
      </c>
      <c r="D3563">
        <f>VLOOKUP($B3563,TrialDesign!$E$2:$I$1147,5,FALSE)</f>
        <v>8</v>
      </c>
      <c r="E3563" t="str">
        <f>VLOOKUP($B3563,TrialDesign!$E$2:$I$1147,3,FALSE)</f>
        <v>Nil</v>
      </c>
      <c r="F3563" t="str">
        <f>VLOOKUP($B3563,TrialDesign!$E$2:$I$1147,4,FALSE)</f>
        <v>Saracen</v>
      </c>
      <c r="G3563" s="1">
        <v>41932</v>
      </c>
      <c r="H3563" s="1" t="str">
        <f>VLOOKUP(B3563,TrialDesign!$E$2:$J$1147,6,FALSE)</f>
        <v>None_8h</v>
      </c>
      <c r="J3563">
        <v>98</v>
      </c>
      <c r="K3563">
        <v>1</v>
      </c>
      <c r="L3563">
        <v>4</v>
      </c>
      <c r="M3563">
        <v>9</v>
      </c>
      <c r="N3563">
        <v>10</v>
      </c>
      <c r="O3563">
        <v>130</v>
      </c>
      <c r="Q3563">
        <v>125</v>
      </c>
      <c r="R3563">
        <v>2</v>
      </c>
      <c r="S3563">
        <v>14</v>
      </c>
      <c r="T3563">
        <v>25</v>
      </c>
      <c r="U3563" t="s">
        <v>21</v>
      </c>
      <c r="V3563">
        <v>1</v>
      </c>
      <c r="W3563">
        <f>VLOOKUP(H3563&amp;"_"&amp;M3563+1,'Leaf lengths'!$J$6:$Q$104,VLOOKUP(F3563,'Leaf lengths'!$S$1:$T$6,2,FALSE),FALSE)</f>
        <v>233.5</v>
      </c>
      <c r="X3563">
        <f t="shared" si="264"/>
        <v>0.53533190578158463</v>
      </c>
      <c r="Y3563">
        <f t="shared" si="263"/>
        <v>9.5353319057815842</v>
      </c>
      <c r="Z3563">
        <f t="shared" si="262"/>
        <v>25</v>
      </c>
      <c r="AD3563" t="str">
        <f t="shared" si="265"/>
        <v/>
      </c>
    </row>
    <row r="3564" spans="1:30" hidden="1" x14ac:dyDescent="0.3">
      <c r="A3564" t="s">
        <v>417</v>
      </c>
      <c r="B3564">
        <f t="shared" si="261"/>
        <v>400098</v>
      </c>
      <c r="C3564">
        <v>98</v>
      </c>
      <c r="D3564">
        <f>VLOOKUP($B3564,TrialDesign!$E$2:$I$1147,5,FALSE)</f>
        <v>8</v>
      </c>
      <c r="E3564" t="str">
        <f>VLOOKUP($B3564,TrialDesign!$E$2:$I$1147,3,FALSE)</f>
        <v>Nil</v>
      </c>
      <c r="F3564" t="str">
        <f>VLOOKUP($B3564,TrialDesign!$E$2:$I$1147,4,FALSE)</f>
        <v>Saracen</v>
      </c>
      <c r="G3564" s="1">
        <v>41932</v>
      </c>
      <c r="H3564" s="1" t="str">
        <f>VLOOKUP(B3564,TrialDesign!$E$2:$J$1147,6,FALSE)</f>
        <v>None_8h</v>
      </c>
      <c r="K3564">
        <v>2</v>
      </c>
      <c r="L3564">
        <v>5</v>
      </c>
      <c r="M3564">
        <v>9</v>
      </c>
      <c r="N3564">
        <v>10</v>
      </c>
      <c r="O3564">
        <v>125</v>
      </c>
      <c r="P3564">
        <v>293</v>
      </c>
      <c r="Q3564">
        <v>20</v>
      </c>
      <c r="R3564">
        <v>2</v>
      </c>
      <c r="S3564">
        <v>14</v>
      </c>
      <c r="T3564">
        <v>25</v>
      </c>
      <c r="U3564" t="s">
        <v>21</v>
      </c>
      <c r="V3564">
        <v>2</v>
      </c>
      <c r="W3564">
        <f>VLOOKUP(H3564&amp;"_"&amp;M3564+1,'Leaf lengths'!$J$6:$Q$104,VLOOKUP(F3564,'Leaf lengths'!$S$1:$T$6,2,FALSE),FALSE)</f>
        <v>233.5</v>
      </c>
      <c r="X3564">
        <f t="shared" si="264"/>
        <v>8.5653104925053528E-2</v>
      </c>
      <c r="Y3564">
        <f t="shared" si="263"/>
        <v>9.0856531049250542</v>
      </c>
      <c r="Z3564">
        <f t="shared" si="262"/>
        <v>25</v>
      </c>
      <c r="AD3564" t="str">
        <f t="shared" si="265"/>
        <v/>
      </c>
    </row>
    <row r="3565" spans="1:30" hidden="1" x14ac:dyDescent="0.3">
      <c r="A3565" t="s">
        <v>417</v>
      </c>
      <c r="B3565">
        <f t="shared" si="261"/>
        <v>400098</v>
      </c>
      <c r="C3565">
        <v>98</v>
      </c>
      <c r="D3565">
        <f>VLOOKUP($B3565,TrialDesign!$E$2:$I$1147,5,FALSE)</f>
        <v>8</v>
      </c>
      <c r="E3565" t="str">
        <f>VLOOKUP($B3565,TrialDesign!$E$2:$I$1147,3,FALSE)</f>
        <v>Nil</v>
      </c>
      <c r="F3565" t="str">
        <f>VLOOKUP($B3565,TrialDesign!$E$2:$I$1147,4,FALSE)</f>
        <v>Saracen</v>
      </c>
      <c r="G3565" s="1">
        <v>41932</v>
      </c>
      <c r="H3565" s="1" t="str">
        <f>VLOOKUP(B3565,TrialDesign!$E$2:$J$1147,6,FALSE)</f>
        <v>None_8h</v>
      </c>
      <c r="K3565">
        <v>3</v>
      </c>
      <c r="L3565">
        <v>4</v>
      </c>
      <c r="M3565">
        <v>10</v>
      </c>
      <c r="N3565">
        <v>11</v>
      </c>
      <c r="O3565">
        <v>96</v>
      </c>
      <c r="P3565">
        <v>260</v>
      </c>
      <c r="Q3565">
        <v>25</v>
      </c>
      <c r="R3565">
        <v>3</v>
      </c>
      <c r="S3565">
        <v>15</v>
      </c>
      <c r="T3565">
        <v>12</v>
      </c>
      <c r="U3565" t="s">
        <v>21</v>
      </c>
      <c r="V3565">
        <v>1</v>
      </c>
      <c r="W3565">
        <f>VLOOKUP(H3565&amp;"_"&amp;M3565+1,'Leaf lengths'!$J$6:$Q$104,VLOOKUP(F3565,'Leaf lengths'!$S$1:$T$6,2,FALSE),FALSE)</f>
        <v>230</v>
      </c>
      <c r="X3565">
        <f t="shared" si="264"/>
        <v>0.10869565217391304</v>
      </c>
      <c r="Y3565">
        <f t="shared" si="263"/>
        <v>10.108695652173912</v>
      </c>
      <c r="Z3565">
        <f t="shared" si="262"/>
        <v>28</v>
      </c>
      <c r="AD3565" t="str">
        <f t="shared" si="265"/>
        <v/>
      </c>
    </row>
    <row r="3566" spans="1:30" hidden="1" x14ac:dyDescent="0.3">
      <c r="A3566" t="s">
        <v>417</v>
      </c>
      <c r="B3566">
        <f t="shared" si="261"/>
        <v>400098</v>
      </c>
      <c r="C3566">
        <v>98</v>
      </c>
      <c r="D3566">
        <f>VLOOKUP($B3566,TrialDesign!$E$2:$I$1147,5,FALSE)</f>
        <v>8</v>
      </c>
      <c r="E3566" t="str">
        <f>VLOOKUP($B3566,TrialDesign!$E$2:$I$1147,3,FALSE)</f>
        <v>Nil</v>
      </c>
      <c r="F3566" t="str">
        <f>VLOOKUP($B3566,TrialDesign!$E$2:$I$1147,4,FALSE)</f>
        <v>Saracen</v>
      </c>
      <c r="G3566" s="1">
        <v>41932</v>
      </c>
      <c r="H3566" s="1" t="str">
        <f>VLOOKUP(B3566,TrialDesign!$E$2:$J$1147,6,FALSE)</f>
        <v>None_8h</v>
      </c>
      <c r="K3566">
        <v>4</v>
      </c>
      <c r="L3566">
        <v>6</v>
      </c>
      <c r="M3566">
        <v>10</v>
      </c>
      <c r="N3566">
        <v>11</v>
      </c>
      <c r="O3566">
        <v>113</v>
      </c>
      <c r="P3566">
        <v>258</v>
      </c>
      <c r="Q3566">
        <v>298</v>
      </c>
      <c r="R3566">
        <v>2</v>
      </c>
      <c r="S3566">
        <v>12</v>
      </c>
      <c r="T3566">
        <v>16</v>
      </c>
      <c r="U3566" t="s">
        <v>21</v>
      </c>
      <c r="V3566">
        <v>2</v>
      </c>
      <c r="W3566">
        <f>VLOOKUP(H3566&amp;"_"&amp;M3566+1,'Leaf lengths'!$J$6:$Q$104,VLOOKUP(F3566,'Leaf lengths'!$S$1:$T$6,2,FALSE),FALSE)</f>
        <v>230</v>
      </c>
      <c r="X3566">
        <f t="shared" si="264"/>
        <v>1.2956521739130435</v>
      </c>
      <c r="Y3566">
        <f t="shared" si="263"/>
        <v>11.295652173913044</v>
      </c>
      <c r="Z3566">
        <f t="shared" si="262"/>
        <v>24</v>
      </c>
      <c r="AD3566" t="str">
        <f t="shared" si="265"/>
        <v/>
      </c>
    </row>
    <row r="3567" spans="1:30" hidden="1" x14ac:dyDescent="0.3">
      <c r="A3567" t="s">
        <v>417</v>
      </c>
      <c r="B3567">
        <f t="shared" si="261"/>
        <v>400099</v>
      </c>
      <c r="C3567">
        <v>99</v>
      </c>
      <c r="D3567">
        <f>VLOOKUP($B3567,TrialDesign!$E$2:$I$1147,5,FALSE)</f>
        <v>8</v>
      </c>
      <c r="E3567" t="str">
        <f>VLOOKUP($B3567,TrialDesign!$E$2:$I$1147,3,FALSE)</f>
        <v>Nil</v>
      </c>
      <c r="F3567" t="str">
        <f>VLOOKUP($B3567,TrialDesign!$E$2:$I$1147,4,FALSE)</f>
        <v>Saracen</v>
      </c>
      <c r="G3567" s="1">
        <v>41932</v>
      </c>
      <c r="H3567" s="1" t="str">
        <f>VLOOKUP(B3567,TrialDesign!$E$2:$J$1147,6,FALSE)</f>
        <v>None_8h</v>
      </c>
      <c r="J3567">
        <v>99</v>
      </c>
      <c r="K3567">
        <v>1</v>
      </c>
      <c r="L3567">
        <v>4</v>
      </c>
      <c r="M3567">
        <v>9</v>
      </c>
      <c r="N3567">
        <v>10</v>
      </c>
      <c r="O3567">
        <v>120</v>
      </c>
      <c r="Q3567">
        <v>200</v>
      </c>
      <c r="R3567">
        <v>2</v>
      </c>
      <c r="S3567">
        <v>16</v>
      </c>
      <c r="T3567">
        <v>25</v>
      </c>
      <c r="U3567" t="s">
        <v>21</v>
      </c>
      <c r="V3567">
        <v>2</v>
      </c>
      <c r="W3567">
        <f>VLOOKUP(H3567&amp;"_"&amp;M3567+1,'Leaf lengths'!$J$6:$Q$104,VLOOKUP(F3567,'Leaf lengths'!$S$1:$T$6,2,FALSE),FALSE)</f>
        <v>233.5</v>
      </c>
      <c r="X3567">
        <f t="shared" si="264"/>
        <v>0.85653104925053536</v>
      </c>
      <c r="Y3567">
        <f t="shared" si="263"/>
        <v>9.8565310492505347</v>
      </c>
      <c r="Z3567">
        <f t="shared" si="262"/>
        <v>27</v>
      </c>
      <c r="AD3567" t="str">
        <f t="shared" si="265"/>
        <v/>
      </c>
    </row>
    <row r="3568" spans="1:30" hidden="1" x14ac:dyDescent="0.3">
      <c r="A3568" t="s">
        <v>417</v>
      </c>
      <c r="B3568">
        <f t="shared" si="261"/>
        <v>400099</v>
      </c>
      <c r="C3568">
        <v>99</v>
      </c>
      <c r="D3568">
        <f>VLOOKUP($B3568,TrialDesign!$E$2:$I$1147,5,FALSE)</f>
        <v>8</v>
      </c>
      <c r="E3568" t="str">
        <f>VLOOKUP($B3568,TrialDesign!$E$2:$I$1147,3,FALSE)</f>
        <v>Nil</v>
      </c>
      <c r="F3568" t="str">
        <f>VLOOKUP($B3568,TrialDesign!$E$2:$I$1147,4,FALSE)</f>
        <v>Saracen</v>
      </c>
      <c r="G3568" s="1">
        <v>41932</v>
      </c>
      <c r="H3568" s="1" t="str">
        <f>VLOOKUP(B3568,TrialDesign!$E$2:$J$1147,6,FALSE)</f>
        <v>None_8h</v>
      </c>
      <c r="K3568">
        <v>2</v>
      </c>
      <c r="L3568">
        <v>4</v>
      </c>
      <c r="M3568">
        <v>9</v>
      </c>
      <c r="N3568">
        <v>10</v>
      </c>
      <c r="O3568">
        <v>131</v>
      </c>
      <c r="P3568">
        <v>297</v>
      </c>
      <c r="Q3568">
        <v>73</v>
      </c>
      <c r="R3568">
        <v>3</v>
      </c>
      <c r="S3568">
        <v>16</v>
      </c>
      <c r="T3568">
        <v>28</v>
      </c>
      <c r="U3568" t="s">
        <v>21</v>
      </c>
      <c r="V3568">
        <v>2</v>
      </c>
      <c r="W3568">
        <f>VLOOKUP(H3568&amp;"_"&amp;M3568+1,'Leaf lengths'!$J$6:$Q$104,VLOOKUP(F3568,'Leaf lengths'!$S$1:$T$6,2,FALSE),FALSE)</f>
        <v>233.5</v>
      </c>
      <c r="X3568">
        <f t="shared" si="264"/>
        <v>0.31263383297644537</v>
      </c>
      <c r="Y3568">
        <f t="shared" si="263"/>
        <v>9.3126338329764451</v>
      </c>
      <c r="Z3568">
        <f t="shared" si="262"/>
        <v>28</v>
      </c>
      <c r="AD3568" t="str">
        <f t="shared" si="265"/>
        <v/>
      </c>
    </row>
    <row r="3569" spans="1:30" hidden="1" x14ac:dyDescent="0.3">
      <c r="A3569" t="s">
        <v>417</v>
      </c>
      <c r="B3569">
        <f t="shared" si="261"/>
        <v>400099</v>
      </c>
      <c r="C3569">
        <v>99</v>
      </c>
      <c r="D3569">
        <f>VLOOKUP($B3569,TrialDesign!$E$2:$I$1147,5,FALSE)</f>
        <v>8</v>
      </c>
      <c r="E3569" t="str">
        <f>VLOOKUP($B3569,TrialDesign!$E$2:$I$1147,3,FALSE)</f>
        <v>Nil</v>
      </c>
      <c r="F3569" t="str">
        <f>VLOOKUP($B3569,TrialDesign!$E$2:$I$1147,4,FALSE)</f>
        <v>Saracen</v>
      </c>
      <c r="G3569" s="1">
        <v>41932</v>
      </c>
      <c r="H3569" s="1" t="str">
        <f>VLOOKUP(B3569,TrialDesign!$E$2:$J$1147,6,FALSE)</f>
        <v>None_8h</v>
      </c>
      <c r="K3569">
        <v>3</v>
      </c>
      <c r="L3569">
        <v>4</v>
      </c>
      <c r="M3569">
        <v>10</v>
      </c>
      <c r="N3569">
        <v>11</v>
      </c>
      <c r="O3569">
        <v>120</v>
      </c>
      <c r="P3569">
        <v>253</v>
      </c>
      <c r="Q3569">
        <v>261</v>
      </c>
      <c r="R3569">
        <v>2</v>
      </c>
      <c r="S3569">
        <v>15</v>
      </c>
      <c r="T3569">
        <v>30</v>
      </c>
      <c r="U3569" t="s">
        <v>21</v>
      </c>
      <c r="V3569">
        <v>2</v>
      </c>
      <c r="W3569">
        <f>VLOOKUP(H3569&amp;"_"&amp;M3569+1,'Leaf lengths'!$J$6:$Q$104,VLOOKUP(F3569,'Leaf lengths'!$S$1:$T$6,2,FALSE),FALSE)</f>
        <v>230</v>
      </c>
      <c r="X3569">
        <f t="shared" si="264"/>
        <v>1.1347826086956523</v>
      </c>
      <c r="Y3569">
        <f t="shared" si="263"/>
        <v>11.134782608695652</v>
      </c>
      <c r="Z3569">
        <f t="shared" si="262"/>
        <v>27</v>
      </c>
      <c r="AD3569" t="str">
        <f t="shared" si="265"/>
        <v/>
      </c>
    </row>
    <row r="3570" spans="1:30" hidden="1" x14ac:dyDescent="0.3">
      <c r="A3570" t="s">
        <v>417</v>
      </c>
      <c r="B3570">
        <f t="shared" si="261"/>
        <v>400099</v>
      </c>
      <c r="C3570">
        <v>99</v>
      </c>
      <c r="D3570">
        <f>VLOOKUP($B3570,TrialDesign!$E$2:$I$1147,5,FALSE)</f>
        <v>8</v>
      </c>
      <c r="E3570" t="str">
        <f>VLOOKUP($B3570,TrialDesign!$E$2:$I$1147,3,FALSE)</f>
        <v>Nil</v>
      </c>
      <c r="F3570" t="str">
        <f>VLOOKUP($B3570,TrialDesign!$E$2:$I$1147,4,FALSE)</f>
        <v>Saracen</v>
      </c>
      <c r="G3570" s="1">
        <v>41932</v>
      </c>
      <c r="H3570" s="1" t="str">
        <f>VLOOKUP(B3570,TrialDesign!$E$2:$J$1147,6,FALSE)</f>
        <v>None_8h</v>
      </c>
      <c r="K3570">
        <v>4</v>
      </c>
      <c r="L3570">
        <v>3</v>
      </c>
      <c r="M3570">
        <v>10</v>
      </c>
      <c r="N3570">
        <v>11</v>
      </c>
      <c r="O3570">
        <v>145</v>
      </c>
      <c r="P3570">
        <v>279</v>
      </c>
      <c r="Q3570">
        <v>51</v>
      </c>
      <c r="R3570">
        <v>2</v>
      </c>
      <c r="S3570">
        <v>14</v>
      </c>
      <c r="T3570">
        <v>44</v>
      </c>
      <c r="U3570" t="s">
        <v>21</v>
      </c>
      <c r="V3570">
        <v>2</v>
      </c>
      <c r="W3570">
        <f>VLOOKUP(H3570&amp;"_"&amp;M3570+1,'Leaf lengths'!$J$6:$Q$104,VLOOKUP(F3570,'Leaf lengths'!$S$1:$T$6,2,FALSE),FALSE)</f>
        <v>230</v>
      </c>
      <c r="X3570">
        <f t="shared" si="264"/>
        <v>0.22173913043478261</v>
      </c>
      <c r="Y3570">
        <f t="shared" si="263"/>
        <v>10.221739130434782</v>
      </c>
      <c r="Z3570">
        <f t="shared" si="262"/>
        <v>26</v>
      </c>
      <c r="AD3570" t="str">
        <f t="shared" si="265"/>
        <v/>
      </c>
    </row>
    <row r="3571" spans="1:30" hidden="1" x14ac:dyDescent="0.3">
      <c r="A3571" t="s">
        <v>417</v>
      </c>
      <c r="B3571">
        <f t="shared" si="261"/>
        <v>400101</v>
      </c>
      <c r="C3571">
        <v>101</v>
      </c>
      <c r="D3571">
        <f>VLOOKUP($B3571,TrialDesign!$E$2:$I$1147,5,FALSE)</f>
        <v>8</v>
      </c>
      <c r="E3571" t="str">
        <f>VLOOKUP($B3571,TrialDesign!$E$2:$I$1147,3,FALSE)</f>
        <v>Nil</v>
      </c>
      <c r="F3571" t="str">
        <f>VLOOKUP($B3571,TrialDesign!$E$2:$I$1147,4,FALSE)</f>
        <v>Saracen</v>
      </c>
      <c r="G3571" s="1">
        <v>41932</v>
      </c>
      <c r="H3571" s="1" t="str">
        <f>VLOOKUP(B3571,TrialDesign!$E$2:$J$1147,6,FALSE)</f>
        <v>None_8h</v>
      </c>
      <c r="J3571">
        <v>101</v>
      </c>
      <c r="K3571">
        <v>1</v>
      </c>
      <c r="L3571">
        <v>4</v>
      </c>
      <c r="M3571">
        <v>10</v>
      </c>
      <c r="N3571">
        <v>11</v>
      </c>
      <c r="O3571">
        <v>110</v>
      </c>
      <c r="P3571">
        <v>250</v>
      </c>
      <c r="Q3571">
        <v>190</v>
      </c>
      <c r="R3571">
        <v>2</v>
      </c>
      <c r="S3571">
        <v>17</v>
      </c>
      <c r="T3571">
        <v>20</v>
      </c>
      <c r="U3571" t="s">
        <v>21</v>
      </c>
      <c r="V3571">
        <v>2</v>
      </c>
      <c r="W3571">
        <f>VLOOKUP(H3571&amp;"_"&amp;M3571+1,'Leaf lengths'!$J$6:$Q$104,VLOOKUP(F3571,'Leaf lengths'!$S$1:$T$6,2,FALSE),FALSE)</f>
        <v>230</v>
      </c>
      <c r="X3571">
        <f t="shared" si="264"/>
        <v>0.82608695652173914</v>
      </c>
      <c r="Y3571">
        <f t="shared" si="263"/>
        <v>10.826086956521738</v>
      </c>
      <c r="Z3571">
        <f t="shared" si="262"/>
        <v>29</v>
      </c>
      <c r="AD3571" t="str">
        <f t="shared" si="265"/>
        <v/>
      </c>
    </row>
    <row r="3572" spans="1:30" hidden="1" x14ac:dyDescent="0.3">
      <c r="A3572" t="s">
        <v>417</v>
      </c>
      <c r="B3572">
        <f t="shared" si="261"/>
        <v>400101</v>
      </c>
      <c r="C3572">
        <v>101</v>
      </c>
      <c r="D3572">
        <f>VLOOKUP($B3572,TrialDesign!$E$2:$I$1147,5,FALSE)</f>
        <v>8</v>
      </c>
      <c r="E3572" t="str">
        <f>VLOOKUP($B3572,TrialDesign!$E$2:$I$1147,3,FALSE)</f>
        <v>Nil</v>
      </c>
      <c r="F3572" t="str">
        <f>VLOOKUP($B3572,TrialDesign!$E$2:$I$1147,4,FALSE)</f>
        <v>Saracen</v>
      </c>
      <c r="G3572" s="1">
        <v>41932</v>
      </c>
      <c r="H3572" s="1" t="str">
        <f>VLOOKUP(B3572,TrialDesign!$E$2:$J$1147,6,FALSE)</f>
        <v>None_8h</v>
      </c>
      <c r="K3572">
        <v>2</v>
      </c>
      <c r="L3572">
        <v>6</v>
      </c>
      <c r="M3572">
        <v>9</v>
      </c>
      <c r="N3572">
        <v>10</v>
      </c>
      <c r="O3572">
        <v>126</v>
      </c>
      <c r="P3572">
        <v>259</v>
      </c>
      <c r="Q3572">
        <v>200</v>
      </c>
      <c r="R3572">
        <v>2</v>
      </c>
      <c r="S3572">
        <v>17</v>
      </c>
      <c r="T3572">
        <v>30</v>
      </c>
      <c r="U3572" t="s">
        <v>21</v>
      </c>
      <c r="V3572">
        <v>2</v>
      </c>
      <c r="W3572">
        <f>VLOOKUP(H3572&amp;"_"&amp;M3572+1,'Leaf lengths'!$J$6:$Q$104,VLOOKUP(F3572,'Leaf lengths'!$S$1:$T$6,2,FALSE),FALSE)</f>
        <v>233.5</v>
      </c>
      <c r="X3572">
        <f t="shared" si="264"/>
        <v>0.85653104925053536</v>
      </c>
      <c r="Y3572">
        <f t="shared" si="263"/>
        <v>9.8565310492505347</v>
      </c>
      <c r="Z3572">
        <f t="shared" si="262"/>
        <v>28</v>
      </c>
      <c r="AD3572" t="str">
        <f t="shared" si="265"/>
        <v/>
      </c>
    </row>
    <row r="3573" spans="1:30" hidden="1" x14ac:dyDescent="0.3">
      <c r="A3573" t="s">
        <v>417</v>
      </c>
      <c r="B3573">
        <f t="shared" si="261"/>
        <v>400101</v>
      </c>
      <c r="C3573">
        <v>101</v>
      </c>
      <c r="D3573">
        <f>VLOOKUP($B3573,TrialDesign!$E$2:$I$1147,5,FALSE)</f>
        <v>8</v>
      </c>
      <c r="E3573" t="str">
        <f>VLOOKUP($B3573,TrialDesign!$E$2:$I$1147,3,FALSE)</f>
        <v>Nil</v>
      </c>
      <c r="F3573" t="str">
        <f>VLOOKUP($B3573,TrialDesign!$E$2:$I$1147,4,FALSE)</f>
        <v>Saracen</v>
      </c>
      <c r="G3573" s="1">
        <v>41932</v>
      </c>
      <c r="H3573" s="1" t="str">
        <f>VLOOKUP(B3573,TrialDesign!$E$2:$J$1147,6,FALSE)</f>
        <v>None_8h</v>
      </c>
      <c r="K3573">
        <v>3</v>
      </c>
      <c r="L3573">
        <v>5</v>
      </c>
      <c r="M3573">
        <v>10</v>
      </c>
      <c r="N3573">
        <v>11</v>
      </c>
      <c r="O3573">
        <v>111</v>
      </c>
      <c r="P3573">
        <v>246</v>
      </c>
      <c r="Q3573">
        <v>247</v>
      </c>
      <c r="R3573">
        <v>3</v>
      </c>
      <c r="S3573">
        <v>16</v>
      </c>
      <c r="T3573">
        <v>14</v>
      </c>
      <c r="U3573" t="s">
        <v>21</v>
      </c>
      <c r="V3573">
        <v>1</v>
      </c>
      <c r="W3573">
        <f>VLOOKUP(H3573&amp;"_"&amp;M3573+1,'Leaf lengths'!$J$6:$Q$104,VLOOKUP(F3573,'Leaf lengths'!$S$1:$T$6,2,FALSE),FALSE)</f>
        <v>230</v>
      </c>
      <c r="X3573">
        <f t="shared" si="264"/>
        <v>1.0739130434782609</v>
      </c>
      <c r="Y3573">
        <f t="shared" si="263"/>
        <v>11.07391304347826</v>
      </c>
      <c r="Z3573">
        <f t="shared" si="262"/>
        <v>29</v>
      </c>
      <c r="AD3573" t="str">
        <f t="shared" si="265"/>
        <v/>
      </c>
    </row>
    <row r="3574" spans="1:30" hidden="1" x14ac:dyDescent="0.3">
      <c r="A3574" t="s">
        <v>417</v>
      </c>
      <c r="B3574">
        <f t="shared" si="261"/>
        <v>400101</v>
      </c>
      <c r="C3574">
        <v>101</v>
      </c>
      <c r="D3574">
        <f>VLOOKUP($B3574,TrialDesign!$E$2:$I$1147,5,FALSE)</f>
        <v>8</v>
      </c>
      <c r="E3574" t="str">
        <f>VLOOKUP($B3574,TrialDesign!$E$2:$I$1147,3,FALSE)</f>
        <v>Nil</v>
      </c>
      <c r="F3574" t="str">
        <f>VLOOKUP($B3574,TrialDesign!$E$2:$I$1147,4,FALSE)</f>
        <v>Saracen</v>
      </c>
      <c r="G3574" s="1">
        <v>41932</v>
      </c>
      <c r="H3574" s="1" t="str">
        <f>VLOOKUP(B3574,TrialDesign!$E$2:$J$1147,6,FALSE)</f>
        <v>None_8h</v>
      </c>
      <c r="K3574">
        <v>4</v>
      </c>
      <c r="L3574">
        <v>5</v>
      </c>
      <c r="M3574">
        <v>9</v>
      </c>
      <c r="N3574">
        <v>10</v>
      </c>
      <c r="O3574">
        <v>119</v>
      </c>
      <c r="P3574">
        <v>246</v>
      </c>
      <c r="Q3574">
        <v>230</v>
      </c>
      <c r="R3574">
        <v>2</v>
      </c>
      <c r="S3574">
        <v>16</v>
      </c>
      <c r="T3574">
        <v>25</v>
      </c>
      <c r="U3574" t="s">
        <v>21</v>
      </c>
      <c r="V3574">
        <v>2</v>
      </c>
      <c r="W3574">
        <f>VLOOKUP(H3574&amp;"_"&amp;M3574+1,'Leaf lengths'!$J$6:$Q$104,VLOOKUP(F3574,'Leaf lengths'!$S$1:$T$6,2,FALSE),FALSE)</f>
        <v>233.5</v>
      </c>
      <c r="X3574">
        <f t="shared" si="264"/>
        <v>0.98501070663811563</v>
      </c>
      <c r="Y3574">
        <f t="shared" si="263"/>
        <v>9.985010706638116</v>
      </c>
      <c r="Z3574">
        <f t="shared" si="262"/>
        <v>27</v>
      </c>
      <c r="AD3574" t="str">
        <f t="shared" si="265"/>
        <v/>
      </c>
    </row>
    <row r="3575" spans="1:30" hidden="1" x14ac:dyDescent="0.3">
      <c r="A3575" t="s">
        <v>417</v>
      </c>
      <c r="B3575">
        <f t="shared" si="261"/>
        <v>400103</v>
      </c>
      <c r="C3575">
        <v>103</v>
      </c>
      <c r="D3575">
        <f>VLOOKUP($B3575,TrialDesign!$E$2:$I$1147,5,FALSE)</f>
        <v>8</v>
      </c>
      <c r="E3575" t="str">
        <f>VLOOKUP($B3575,TrialDesign!$E$2:$I$1147,3,FALSE)</f>
        <v>Nil</v>
      </c>
      <c r="F3575" t="str">
        <f>VLOOKUP($B3575,TrialDesign!$E$2:$I$1147,4,FALSE)</f>
        <v>Saracen</v>
      </c>
      <c r="G3575" s="1">
        <v>41946</v>
      </c>
      <c r="H3575" s="1" t="str">
        <f>VLOOKUP(B3575,TrialDesign!$E$2:$J$1147,6,FALSE)</f>
        <v>None_8h</v>
      </c>
      <c r="J3575">
        <v>103</v>
      </c>
      <c r="K3575">
        <v>1</v>
      </c>
      <c r="L3575">
        <v>2</v>
      </c>
      <c r="M3575">
        <v>11</v>
      </c>
      <c r="N3575">
        <v>12</v>
      </c>
      <c r="O3575">
        <v>150</v>
      </c>
      <c r="R3575">
        <v>1</v>
      </c>
      <c r="S3575">
        <v>13</v>
      </c>
      <c r="T3575">
        <v>80</v>
      </c>
      <c r="U3575" t="s">
        <v>21</v>
      </c>
      <c r="V3575">
        <v>3</v>
      </c>
      <c r="W3575">
        <f>VLOOKUP(H3575&amp;"_"&amp;M3575+1,'Leaf lengths'!$J$6:$Q$104,VLOOKUP(F3575,'Leaf lengths'!$S$1:$T$6,2,FALSE),FALSE)</f>
        <v>250</v>
      </c>
      <c r="X3575">
        <f t="shared" si="264"/>
        <v>0</v>
      </c>
      <c r="Y3575">
        <f t="shared" si="263"/>
        <v>11</v>
      </c>
      <c r="Z3575">
        <f t="shared" si="262"/>
        <v>25</v>
      </c>
      <c r="AD3575" t="str">
        <f t="shared" si="265"/>
        <v/>
      </c>
    </row>
    <row r="3576" spans="1:30" hidden="1" x14ac:dyDescent="0.3">
      <c r="A3576" t="s">
        <v>417</v>
      </c>
      <c r="B3576">
        <f t="shared" si="261"/>
        <v>400103</v>
      </c>
      <c r="C3576">
        <v>103</v>
      </c>
      <c r="D3576">
        <f>VLOOKUP($B3576,TrialDesign!$E$2:$I$1147,5,FALSE)</f>
        <v>8</v>
      </c>
      <c r="E3576" t="str">
        <f>VLOOKUP($B3576,TrialDesign!$E$2:$I$1147,3,FALSE)</f>
        <v>Nil</v>
      </c>
      <c r="F3576" t="str">
        <f>VLOOKUP($B3576,TrialDesign!$E$2:$I$1147,4,FALSE)</f>
        <v>Saracen</v>
      </c>
      <c r="G3576" s="1">
        <v>41946</v>
      </c>
      <c r="H3576" s="1" t="str">
        <f>VLOOKUP(B3576,TrialDesign!$E$2:$J$1147,6,FALSE)</f>
        <v>None_8h</v>
      </c>
      <c r="K3576">
        <v>2</v>
      </c>
      <c r="L3576">
        <v>3</v>
      </c>
      <c r="M3576">
        <v>11</v>
      </c>
      <c r="N3576">
        <v>11</v>
      </c>
      <c r="O3576">
        <v>170</v>
      </c>
      <c r="P3576">
        <v>305</v>
      </c>
      <c r="Q3576">
        <v>183</v>
      </c>
      <c r="U3576" t="s">
        <v>20</v>
      </c>
      <c r="W3576">
        <f>VLOOKUP(H3576&amp;"_"&amp;M3576+1,'Leaf lengths'!$J$6:$Q$104,VLOOKUP(F3576,'Leaf lengths'!$S$1:$T$6,2,FALSE),FALSE)</f>
        <v>250</v>
      </c>
      <c r="X3576">
        <f t="shared" si="264"/>
        <v>0</v>
      </c>
      <c r="Y3576">
        <f t="shared" si="263"/>
        <v>11</v>
      </c>
      <c r="Z3576" t="str">
        <f t="shared" si="262"/>
        <v/>
      </c>
      <c r="AD3576" t="str">
        <f t="shared" si="265"/>
        <v>FLN</v>
      </c>
    </row>
    <row r="3577" spans="1:30" hidden="1" x14ac:dyDescent="0.3">
      <c r="A3577" t="s">
        <v>417</v>
      </c>
      <c r="B3577">
        <f t="shared" si="261"/>
        <v>400103</v>
      </c>
      <c r="C3577">
        <v>103</v>
      </c>
      <c r="D3577">
        <f>VLOOKUP($B3577,TrialDesign!$E$2:$I$1147,5,FALSE)</f>
        <v>8</v>
      </c>
      <c r="E3577" t="str">
        <f>VLOOKUP($B3577,TrialDesign!$E$2:$I$1147,3,FALSE)</f>
        <v>Nil</v>
      </c>
      <c r="F3577" t="str">
        <f>VLOOKUP($B3577,TrialDesign!$E$2:$I$1147,4,FALSE)</f>
        <v>Saracen</v>
      </c>
      <c r="G3577" s="1">
        <v>41946</v>
      </c>
      <c r="H3577" s="1" t="str">
        <f>VLOOKUP(B3577,TrialDesign!$E$2:$J$1147,6,FALSE)</f>
        <v>None_8h</v>
      </c>
      <c r="K3577">
        <v>3</v>
      </c>
      <c r="L3577">
        <v>4</v>
      </c>
      <c r="M3577">
        <v>11</v>
      </c>
      <c r="N3577">
        <v>12</v>
      </c>
      <c r="R3577">
        <v>1</v>
      </c>
      <c r="S3577">
        <v>15</v>
      </c>
      <c r="T3577">
        <v>85</v>
      </c>
      <c r="U3577" t="s">
        <v>21</v>
      </c>
      <c r="V3577">
        <v>3</v>
      </c>
      <c r="W3577">
        <f>VLOOKUP(H3577&amp;"_"&amp;M3577+1,'Leaf lengths'!$J$6:$Q$104,VLOOKUP(F3577,'Leaf lengths'!$S$1:$T$6,2,FALSE),FALSE)</f>
        <v>250</v>
      </c>
      <c r="X3577">
        <f t="shared" si="264"/>
        <v>0</v>
      </c>
      <c r="Y3577">
        <f t="shared" si="263"/>
        <v>11</v>
      </c>
      <c r="Z3577">
        <f t="shared" si="262"/>
        <v>27</v>
      </c>
      <c r="AD3577" t="str">
        <f t="shared" si="265"/>
        <v/>
      </c>
    </row>
    <row r="3578" spans="1:30" hidden="1" x14ac:dyDescent="0.3">
      <c r="A3578" t="s">
        <v>417</v>
      </c>
      <c r="B3578">
        <f t="shared" si="261"/>
        <v>400103</v>
      </c>
      <c r="C3578">
        <v>103</v>
      </c>
      <c r="D3578">
        <f>VLOOKUP($B3578,TrialDesign!$E$2:$I$1147,5,FALSE)</f>
        <v>8</v>
      </c>
      <c r="E3578" t="str">
        <f>VLOOKUP($B3578,TrialDesign!$E$2:$I$1147,3,FALSE)</f>
        <v>Nil</v>
      </c>
      <c r="F3578" t="str">
        <f>VLOOKUP($B3578,TrialDesign!$E$2:$I$1147,4,FALSE)</f>
        <v>Saracen</v>
      </c>
      <c r="G3578" s="1">
        <v>41946</v>
      </c>
      <c r="H3578" s="1" t="str">
        <f>VLOOKUP(B3578,TrialDesign!$E$2:$J$1147,6,FALSE)</f>
        <v>None_8h</v>
      </c>
      <c r="K3578">
        <v>4</v>
      </c>
      <c r="L3578">
        <v>3</v>
      </c>
      <c r="M3578">
        <v>11</v>
      </c>
      <c r="N3578">
        <v>11</v>
      </c>
      <c r="O3578">
        <v>167</v>
      </c>
      <c r="U3578" t="s">
        <v>20</v>
      </c>
      <c r="W3578">
        <f>VLOOKUP(H3578&amp;"_"&amp;M3578+1,'Leaf lengths'!$J$6:$Q$104,VLOOKUP(F3578,'Leaf lengths'!$S$1:$T$6,2,FALSE),FALSE)</f>
        <v>250</v>
      </c>
      <c r="X3578">
        <f t="shared" si="264"/>
        <v>0</v>
      </c>
      <c r="Y3578">
        <f t="shared" si="263"/>
        <v>11</v>
      </c>
      <c r="Z3578" t="str">
        <f t="shared" si="262"/>
        <v/>
      </c>
      <c r="AD3578" t="str">
        <f t="shared" si="265"/>
        <v>FLN</v>
      </c>
    </row>
    <row r="3579" spans="1:30" hidden="1" x14ac:dyDescent="0.3">
      <c r="A3579" t="s">
        <v>417</v>
      </c>
      <c r="B3579">
        <f t="shared" ref="B3579:B3626" si="266">400000+C3579</f>
        <v>400125</v>
      </c>
      <c r="C3579">
        <v>125</v>
      </c>
      <c r="D3579">
        <f>VLOOKUP($B3579,TrialDesign!$E$2:$I$1147,5,FALSE)</f>
        <v>8</v>
      </c>
      <c r="E3579" t="str">
        <f>VLOOKUP($B3579,TrialDesign!$E$2:$I$1147,3,FALSE)</f>
        <v>Nil</v>
      </c>
      <c r="F3579" t="str">
        <f>VLOOKUP($B3579,TrialDesign!$E$2:$I$1147,4,FALSE)</f>
        <v>Saracen</v>
      </c>
      <c r="G3579" s="1">
        <v>41946</v>
      </c>
      <c r="H3579" s="1" t="str">
        <f>VLOOKUP(B3579,TrialDesign!$E$2:$J$1147,6,FALSE)</f>
        <v>None_8h</v>
      </c>
      <c r="J3579">
        <v>125</v>
      </c>
      <c r="K3579">
        <v>1</v>
      </c>
      <c r="L3579">
        <v>0</v>
      </c>
      <c r="M3579">
        <v>11</v>
      </c>
      <c r="N3579">
        <v>11</v>
      </c>
      <c r="O3579">
        <v>210</v>
      </c>
      <c r="U3579" t="s">
        <v>20</v>
      </c>
      <c r="W3579">
        <f>VLOOKUP(H3579&amp;"_"&amp;M3579+1,'Leaf lengths'!$J$6:$Q$104,VLOOKUP(F3579,'Leaf lengths'!$S$1:$T$6,2,FALSE),FALSE)</f>
        <v>250</v>
      </c>
      <c r="X3579">
        <f t="shared" si="264"/>
        <v>0</v>
      </c>
      <c r="Y3579">
        <f t="shared" si="263"/>
        <v>11</v>
      </c>
      <c r="Z3579" t="str">
        <f t="shared" si="262"/>
        <v/>
      </c>
      <c r="AD3579" t="str">
        <f t="shared" si="265"/>
        <v>FLN</v>
      </c>
    </row>
    <row r="3580" spans="1:30" hidden="1" x14ac:dyDescent="0.3">
      <c r="A3580" t="s">
        <v>417</v>
      </c>
      <c r="B3580">
        <f t="shared" si="266"/>
        <v>400125</v>
      </c>
      <c r="C3580">
        <v>125</v>
      </c>
      <c r="D3580">
        <f>VLOOKUP($B3580,TrialDesign!$E$2:$I$1147,5,FALSE)</f>
        <v>8</v>
      </c>
      <c r="E3580" t="str">
        <f>VLOOKUP($B3580,TrialDesign!$E$2:$I$1147,3,FALSE)</f>
        <v>Nil</v>
      </c>
      <c r="F3580" t="str">
        <f>VLOOKUP($B3580,TrialDesign!$E$2:$I$1147,4,FALSE)</f>
        <v>Saracen</v>
      </c>
      <c r="G3580" s="1">
        <v>41946</v>
      </c>
      <c r="H3580" s="1" t="str">
        <f>VLOOKUP(B3580,TrialDesign!$E$2:$J$1147,6,FALSE)</f>
        <v>None_8h</v>
      </c>
      <c r="K3580">
        <v>2</v>
      </c>
      <c r="L3580">
        <v>4</v>
      </c>
      <c r="M3580">
        <v>11</v>
      </c>
      <c r="N3580">
        <v>11</v>
      </c>
      <c r="O3580">
        <v>190</v>
      </c>
      <c r="U3580" t="s">
        <v>20</v>
      </c>
      <c r="W3580">
        <f>VLOOKUP(H3580&amp;"_"&amp;M3580+1,'Leaf lengths'!$J$6:$Q$104,VLOOKUP(F3580,'Leaf lengths'!$S$1:$T$6,2,FALSE),FALSE)</f>
        <v>250</v>
      </c>
      <c r="X3580">
        <f t="shared" si="264"/>
        <v>0</v>
      </c>
      <c r="Y3580">
        <f t="shared" si="263"/>
        <v>11</v>
      </c>
      <c r="Z3580" t="str">
        <f t="shared" si="262"/>
        <v/>
      </c>
      <c r="AD3580" t="str">
        <f t="shared" si="265"/>
        <v>FLN</v>
      </c>
    </row>
    <row r="3581" spans="1:30" hidden="1" x14ac:dyDescent="0.3">
      <c r="A3581" t="s">
        <v>417</v>
      </c>
      <c r="B3581">
        <f t="shared" si="266"/>
        <v>400125</v>
      </c>
      <c r="C3581">
        <v>125</v>
      </c>
      <c r="D3581">
        <f>VLOOKUP($B3581,TrialDesign!$E$2:$I$1147,5,FALSE)</f>
        <v>8</v>
      </c>
      <c r="E3581" t="str">
        <f>VLOOKUP($B3581,TrialDesign!$E$2:$I$1147,3,FALSE)</f>
        <v>Nil</v>
      </c>
      <c r="F3581" t="str">
        <f>VLOOKUP($B3581,TrialDesign!$E$2:$I$1147,4,FALSE)</f>
        <v>Saracen</v>
      </c>
      <c r="G3581" s="1">
        <v>41946</v>
      </c>
      <c r="H3581" s="1" t="str">
        <f>VLOOKUP(B3581,TrialDesign!$E$2:$J$1147,6,FALSE)</f>
        <v>None_8h</v>
      </c>
      <c r="K3581">
        <v>3</v>
      </c>
      <c r="L3581">
        <v>3</v>
      </c>
      <c r="M3581">
        <v>10</v>
      </c>
      <c r="N3581">
        <v>11</v>
      </c>
      <c r="O3581">
        <v>140</v>
      </c>
      <c r="P3581">
        <v>300</v>
      </c>
      <c r="Q3581">
        <v>290</v>
      </c>
      <c r="R3581">
        <v>2</v>
      </c>
      <c r="S3581">
        <v>14</v>
      </c>
      <c r="T3581">
        <v>45</v>
      </c>
      <c r="U3581" t="s">
        <v>21</v>
      </c>
      <c r="V3581">
        <v>2</v>
      </c>
      <c r="W3581">
        <f>VLOOKUP(H3581&amp;"_"&amp;M3581+1,'Leaf lengths'!$J$6:$Q$104,VLOOKUP(F3581,'Leaf lengths'!$S$1:$T$6,2,FALSE),FALSE)</f>
        <v>230</v>
      </c>
      <c r="X3581">
        <f t="shared" si="264"/>
        <v>1.2608695652173914</v>
      </c>
      <c r="Y3581">
        <f t="shared" si="263"/>
        <v>11.260869565217391</v>
      </c>
      <c r="Z3581">
        <f t="shared" si="262"/>
        <v>26</v>
      </c>
      <c r="AD3581" t="str">
        <f t="shared" si="265"/>
        <v/>
      </c>
    </row>
    <row r="3582" spans="1:30" hidden="1" x14ac:dyDescent="0.3">
      <c r="A3582" t="s">
        <v>417</v>
      </c>
      <c r="B3582">
        <f t="shared" si="266"/>
        <v>400125</v>
      </c>
      <c r="C3582">
        <v>125</v>
      </c>
      <c r="D3582">
        <f>VLOOKUP($B3582,TrialDesign!$E$2:$I$1147,5,FALSE)</f>
        <v>8</v>
      </c>
      <c r="E3582" t="str">
        <f>VLOOKUP($B3582,TrialDesign!$E$2:$I$1147,3,FALSE)</f>
        <v>Nil</v>
      </c>
      <c r="F3582" t="str">
        <f>VLOOKUP($B3582,TrialDesign!$E$2:$I$1147,4,FALSE)</f>
        <v>Saracen</v>
      </c>
      <c r="G3582" s="1">
        <v>41946</v>
      </c>
      <c r="H3582" s="1" t="str">
        <f>VLOOKUP(B3582,TrialDesign!$E$2:$J$1147,6,FALSE)</f>
        <v>None_8h</v>
      </c>
      <c r="K3582">
        <v>4</v>
      </c>
      <c r="L3582">
        <v>2</v>
      </c>
      <c r="M3582">
        <v>11</v>
      </c>
      <c r="N3582">
        <v>11</v>
      </c>
      <c r="O3582">
        <v>149</v>
      </c>
      <c r="W3582">
        <f>VLOOKUP(H3582&amp;"_"&amp;M3582+1,'Leaf lengths'!$J$6:$Q$104,VLOOKUP(F3582,'Leaf lengths'!$S$1:$T$6,2,FALSE),FALSE)</f>
        <v>250</v>
      </c>
      <c r="X3582">
        <f t="shared" si="264"/>
        <v>0</v>
      </c>
      <c r="Y3582">
        <f t="shared" si="263"/>
        <v>11</v>
      </c>
      <c r="Z3582" t="str">
        <f t="shared" si="262"/>
        <v/>
      </c>
      <c r="AD3582" t="str">
        <f t="shared" si="265"/>
        <v>FLN</v>
      </c>
    </row>
    <row r="3583" spans="1:30" hidden="1" x14ac:dyDescent="0.3">
      <c r="A3583" t="s">
        <v>417</v>
      </c>
      <c r="B3583">
        <f t="shared" si="266"/>
        <v>400132</v>
      </c>
      <c r="C3583">
        <v>132</v>
      </c>
      <c r="D3583">
        <f>VLOOKUP($B3583,TrialDesign!$E$2:$I$1147,5,FALSE)</f>
        <v>8</v>
      </c>
      <c r="E3583" t="str">
        <f>VLOOKUP($B3583,TrialDesign!$E$2:$I$1147,3,FALSE)</f>
        <v>Nil</v>
      </c>
      <c r="F3583" t="str">
        <f>VLOOKUP($B3583,TrialDesign!$E$2:$I$1147,4,FALSE)</f>
        <v>Saracen</v>
      </c>
      <c r="G3583" s="1">
        <v>41946</v>
      </c>
      <c r="H3583" s="1" t="str">
        <f>VLOOKUP(B3583,TrialDesign!$E$2:$J$1147,6,FALSE)</f>
        <v>None_8h</v>
      </c>
      <c r="J3583">
        <v>132</v>
      </c>
      <c r="K3583">
        <v>1</v>
      </c>
      <c r="L3583">
        <v>3</v>
      </c>
      <c r="M3583">
        <v>11</v>
      </c>
      <c r="N3583">
        <v>12</v>
      </c>
      <c r="O3583">
        <v>192</v>
      </c>
      <c r="U3583" t="s">
        <v>20</v>
      </c>
      <c r="W3583">
        <f>VLOOKUP(H3583&amp;"_"&amp;M3583+1,'Leaf lengths'!$J$6:$Q$104,VLOOKUP(F3583,'Leaf lengths'!$S$1:$T$6,2,FALSE),FALSE)</f>
        <v>250</v>
      </c>
      <c r="X3583">
        <f t="shared" si="264"/>
        <v>0</v>
      </c>
      <c r="Y3583">
        <f t="shared" si="263"/>
        <v>11</v>
      </c>
      <c r="Z3583" t="str">
        <f t="shared" si="262"/>
        <v/>
      </c>
      <c r="AD3583" t="str">
        <f t="shared" si="265"/>
        <v/>
      </c>
    </row>
    <row r="3584" spans="1:30" hidden="1" x14ac:dyDescent="0.3">
      <c r="A3584" t="s">
        <v>417</v>
      </c>
      <c r="B3584">
        <f t="shared" si="266"/>
        <v>400132</v>
      </c>
      <c r="C3584">
        <v>132</v>
      </c>
      <c r="D3584">
        <f>VLOOKUP($B3584,TrialDesign!$E$2:$I$1147,5,FALSE)</f>
        <v>8</v>
      </c>
      <c r="E3584" t="str">
        <f>VLOOKUP($B3584,TrialDesign!$E$2:$I$1147,3,FALSE)</f>
        <v>Nil</v>
      </c>
      <c r="F3584" t="str">
        <f>VLOOKUP($B3584,TrialDesign!$E$2:$I$1147,4,FALSE)</f>
        <v>Saracen</v>
      </c>
      <c r="G3584" s="1">
        <v>41946</v>
      </c>
      <c r="H3584" s="1" t="str">
        <f>VLOOKUP(B3584,TrialDesign!$E$2:$J$1147,6,FALSE)</f>
        <v>None_8h</v>
      </c>
      <c r="K3584">
        <v>2</v>
      </c>
      <c r="L3584">
        <v>2</v>
      </c>
      <c r="M3584">
        <v>11</v>
      </c>
      <c r="N3584">
        <v>12</v>
      </c>
      <c r="O3584">
        <v>145</v>
      </c>
      <c r="P3584">
        <v>341</v>
      </c>
      <c r="Q3584">
        <v>172</v>
      </c>
      <c r="R3584">
        <v>1</v>
      </c>
      <c r="S3584">
        <v>16</v>
      </c>
      <c r="T3584">
        <v>59</v>
      </c>
      <c r="U3584" t="s">
        <v>21</v>
      </c>
      <c r="V3584">
        <v>3</v>
      </c>
      <c r="W3584">
        <f>VLOOKUP(H3584&amp;"_"&amp;M3584+1,'Leaf lengths'!$J$6:$Q$104,VLOOKUP(F3584,'Leaf lengths'!$S$1:$T$6,2,FALSE),FALSE)</f>
        <v>250</v>
      </c>
      <c r="X3584">
        <f t="shared" si="264"/>
        <v>0.68799999999999994</v>
      </c>
      <c r="Y3584">
        <f t="shared" si="263"/>
        <v>11.688000000000001</v>
      </c>
      <c r="Z3584">
        <f t="shared" si="262"/>
        <v>28</v>
      </c>
      <c r="AD3584" t="str">
        <f t="shared" si="265"/>
        <v/>
      </c>
    </row>
    <row r="3585" spans="1:30" hidden="1" x14ac:dyDescent="0.3">
      <c r="A3585" t="s">
        <v>417</v>
      </c>
      <c r="B3585">
        <f t="shared" si="266"/>
        <v>400132</v>
      </c>
      <c r="C3585">
        <v>132</v>
      </c>
      <c r="D3585">
        <f>VLOOKUP($B3585,TrialDesign!$E$2:$I$1147,5,FALSE)</f>
        <v>8</v>
      </c>
      <c r="E3585" t="str">
        <f>VLOOKUP($B3585,TrialDesign!$E$2:$I$1147,3,FALSE)</f>
        <v>Nil</v>
      </c>
      <c r="F3585" t="str">
        <f>VLOOKUP($B3585,TrialDesign!$E$2:$I$1147,4,FALSE)</f>
        <v>Saracen</v>
      </c>
      <c r="G3585" s="1">
        <v>41946</v>
      </c>
      <c r="H3585" s="1" t="str">
        <f>VLOOKUP(B3585,TrialDesign!$E$2:$J$1147,6,FALSE)</f>
        <v>None_8h</v>
      </c>
      <c r="K3585">
        <v>3</v>
      </c>
      <c r="L3585">
        <v>4</v>
      </c>
      <c r="M3585">
        <v>11</v>
      </c>
      <c r="N3585">
        <v>12</v>
      </c>
      <c r="Q3585">
        <v>260</v>
      </c>
      <c r="R3585">
        <v>1</v>
      </c>
      <c r="S3585">
        <v>18</v>
      </c>
      <c r="T3585">
        <v>67</v>
      </c>
      <c r="U3585" t="s">
        <v>21</v>
      </c>
      <c r="V3585">
        <v>3</v>
      </c>
      <c r="W3585">
        <f>VLOOKUP(H3585&amp;"_"&amp;M3585+1,'Leaf lengths'!$J$6:$Q$104,VLOOKUP(F3585,'Leaf lengths'!$S$1:$T$6,2,FALSE),FALSE)</f>
        <v>250</v>
      </c>
      <c r="X3585">
        <f t="shared" si="264"/>
        <v>1.04</v>
      </c>
      <c r="Y3585">
        <f t="shared" si="263"/>
        <v>12.04</v>
      </c>
      <c r="Z3585">
        <f t="shared" si="262"/>
        <v>30</v>
      </c>
      <c r="AD3585" t="str">
        <f t="shared" si="265"/>
        <v/>
      </c>
    </row>
    <row r="3586" spans="1:30" hidden="1" x14ac:dyDescent="0.3">
      <c r="A3586" t="s">
        <v>417</v>
      </c>
      <c r="B3586">
        <f t="shared" si="266"/>
        <v>400132</v>
      </c>
      <c r="C3586">
        <v>132</v>
      </c>
      <c r="D3586">
        <f>VLOOKUP($B3586,TrialDesign!$E$2:$I$1147,5,FALSE)</f>
        <v>8</v>
      </c>
      <c r="E3586" t="str">
        <f>VLOOKUP($B3586,TrialDesign!$E$2:$I$1147,3,FALSE)</f>
        <v>Nil</v>
      </c>
      <c r="F3586" t="str">
        <f>VLOOKUP($B3586,TrialDesign!$E$2:$I$1147,4,FALSE)</f>
        <v>Saracen</v>
      </c>
      <c r="G3586" s="1">
        <v>41946</v>
      </c>
      <c r="H3586" s="1" t="str">
        <f>VLOOKUP(B3586,TrialDesign!$E$2:$J$1147,6,FALSE)</f>
        <v>None_8h</v>
      </c>
      <c r="K3586">
        <v>4</v>
      </c>
      <c r="L3586">
        <v>2</v>
      </c>
      <c r="M3586">
        <v>11</v>
      </c>
      <c r="N3586">
        <v>12</v>
      </c>
      <c r="O3586">
        <v>154</v>
      </c>
      <c r="P3586">
        <v>315</v>
      </c>
      <c r="Q3586">
        <v>211</v>
      </c>
      <c r="R3586">
        <v>1</v>
      </c>
      <c r="S3586">
        <v>17</v>
      </c>
      <c r="T3586">
        <v>36</v>
      </c>
      <c r="U3586" t="s">
        <v>21</v>
      </c>
      <c r="V3586">
        <v>2</v>
      </c>
      <c r="W3586">
        <f>VLOOKUP(H3586&amp;"_"&amp;M3586+1,'Leaf lengths'!$J$6:$Q$104,VLOOKUP(F3586,'Leaf lengths'!$S$1:$T$6,2,FALSE),FALSE)</f>
        <v>250</v>
      </c>
      <c r="X3586">
        <f t="shared" si="264"/>
        <v>0.84399999999999997</v>
      </c>
      <c r="Y3586">
        <f t="shared" si="263"/>
        <v>11.843999999999999</v>
      </c>
      <c r="Z3586">
        <f t="shared" si="262"/>
        <v>29</v>
      </c>
      <c r="AD3586" t="str">
        <f t="shared" si="265"/>
        <v/>
      </c>
    </row>
    <row r="3587" spans="1:30" hidden="1" x14ac:dyDescent="0.3">
      <c r="A3587" t="s">
        <v>417</v>
      </c>
      <c r="B3587">
        <f t="shared" si="266"/>
        <v>400115</v>
      </c>
      <c r="C3587">
        <v>115</v>
      </c>
      <c r="D3587">
        <f>VLOOKUP($B3587,TrialDesign!$E$2:$I$1147,5,FALSE)</f>
        <v>8</v>
      </c>
      <c r="E3587" t="str">
        <f>VLOOKUP($B3587,TrialDesign!$E$2:$I$1147,3,FALSE)</f>
        <v>Nil</v>
      </c>
      <c r="F3587" t="str">
        <f>VLOOKUP($B3587,TrialDesign!$E$2:$I$1147,4,FALSE)</f>
        <v>Saracen</v>
      </c>
      <c r="G3587" s="1">
        <v>41974</v>
      </c>
      <c r="H3587" s="1" t="str">
        <f>VLOOKUP(B3587,TrialDesign!$E$2:$J$1147,6,FALSE)</f>
        <v>None_8h</v>
      </c>
      <c r="J3587" t="s">
        <v>341</v>
      </c>
      <c r="K3587">
        <v>1</v>
      </c>
      <c r="M3587">
        <v>11</v>
      </c>
      <c r="O3587">
        <v>260</v>
      </c>
      <c r="S3587">
        <v>16</v>
      </c>
      <c r="V3587">
        <v>4</v>
      </c>
      <c r="W3587">
        <f>VLOOKUP(H3587&amp;"_"&amp;M3587+1,'Leaf lengths'!$J$6:$Q$104,VLOOKUP(F3587,'Leaf lengths'!$S$1:$T$6,2,FALSE),FALSE)</f>
        <v>250</v>
      </c>
      <c r="X3587">
        <f t="shared" si="264"/>
        <v>0</v>
      </c>
      <c r="Y3587">
        <f t="shared" si="263"/>
        <v>11</v>
      </c>
      <c r="Z3587">
        <f t="shared" si="262"/>
        <v>27</v>
      </c>
      <c r="AD3587" t="str">
        <f t="shared" si="265"/>
        <v>FLN</v>
      </c>
    </row>
    <row r="3588" spans="1:30" hidden="1" x14ac:dyDescent="0.3">
      <c r="A3588" t="s">
        <v>417</v>
      </c>
      <c r="B3588">
        <f t="shared" si="266"/>
        <v>400115</v>
      </c>
      <c r="C3588">
        <v>115</v>
      </c>
      <c r="D3588">
        <f>VLOOKUP($B3588,TrialDesign!$E$2:$I$1147,5,FALSE)</f>
        <v>8</v>
      </c>
      <c r="E3588" t="str">
        <f>VLOOKUP($B3588,TrialDesign!$E$2:$I$1147,3,FALSE)</f>
        <v>Nil</v>
      </c>
      <c r="F3588" t="str">
        <f>VLOOKUP($B3588,TrialDesign!$E$2:$I$1147,4,FALSE)</f>
        <v>Saracen</v>
      </c>
      <c r="G3588" s="1">
        <v>41974</v>
      </c>
      <c r="H3588" s="1" t="str">
        <f>VLOOKUP(B3588,TrialDesign!$E$2:$J$1147,6,FALSE)</f>
        <v>None_8h</v>
      </c>
      <c r="K3588">
        <v>2</v>
      </c>
      <c r="M3588">
        <v>11</v>
      </c>
      <c r="O3588">
        <v>270</v>
      </c>
      <c r="S3588">
        <v>17</v>
      </c>
      <c r="V3588">
        <v>6</v>
      </c>
      <c r="W3588">
        <f>VLOOKUP(H3588&amp;"_"&amp;M3588+1,'Leaf lengths'!$J$6:$Q$104,VLOOKUP(F3588,'Leaf lengths'!$S$1:$T$6,2,FALSE),FALSE)</f>
        <v>250</v>
      </c>
      <c r="X3588">
        <f t="shared" si="264"/>
        <v>0</v>
      </c>
      <c r="Y3588">
        <f t="shared" si="263"/>
        <v>11</v>
      </c>
      <c r="Z3588">
        <f t="shared" si="262"/>
        <v>28</v>
      </c>
      <c r="AD3588" t="str">
        <f t="shared" si="265"/>
        <v>FLN</v>
      </c>
    </row>
    <row r="3589" spans="1:30" hidden="1" x14ac:dyDescent="0.3">
      <c r="A3589" t="s">
        <v>417</v>
      </c>
      <c r="B3589">
        <f t="shared" si="266"/>
        <v>400115</v>
      </c>
      <c r="C3589">
        <v>115</v>
      </c>
      <c r="D3589">
        <f>VLOOKUP($B3589,TrialDesign!$E$2:$I$1147,5,FALSE)</f>
        <v>8</v>
      </c>
      <c r="E3589" t="str">
        <f>VLOOKUP($B3589,TrialDesign!$E$2:$I$1147,3,FALSE)</f>
        <v>Nil</v>
      </c>
      <c r="F3589" t="str">
        <f>VLOOKUP($B3589,TrialDesign!$E$2:$I$1147,4,FALSE)</f>
        <v>Saracen</v>
      </c>
      <c r="G3589" s="1">
        <v>41974</v>
      </c>
      <c r="H3589" s="1" t="str">
        <f>VLOOKUP(B3589,TrialDesign!$E$2:$J$1147,6,FALSE)</f>
        <v>None_8h</v>
      </c>
      <c r="K3589">
        <v>3</v>
      </c>
      <c r="M3589">
        <v>11</v>
      </c>
      <c r="O3589">
        <v>255</v>
      </c>
      <c r="V3589">
        <v>4</v>
      </c>
      <c r="W3589">
        <f>VLOOKUP(H3589&amp;"_"&amp;M3589+1,'Leaf lengths'!$J$6:$Q$104,VLOOKUP(F3589,'Leaf lengths'!$S$1:$T$6,2,FALSE),FALSE)</f>
        <v>250</v>
      </c>
      <c r="X3589">
        <f t="shared" si="264"/>
        <v>0</v>
      </c>
      <c r="Y3589">
        <f t="shared" si="263"/>
        <v>11</v>
      </c>
      <c r="Z3589" t="str">
        <f t="shared" si="262"/>
        <v/>
      </c>
      <c r="AD3589" t="str">
        <f t="shared" si="265"/>
        <v>FLN</v>
      </c>
    </row>
    <row r="3590" spans="1:30" hidden="1" x14ac:dyDescent="0.3">
      <c r="A3590" t="s">
        <v>417</v>
      </c>
      <c r="B3590">
        <f t="shared" si="266"/>
        <v>400115</v>
      </c>
      <c r="C3590">
        <v>115</v>
      </c>
      <c r="D3590">
        <f>VLOOKUP($B3590,TrialDesign!$E$2:$I$1147,5,FALSE)</f>
        <v>8</v>
      </c>
      <c r="E3590" t="str">
        <f>VLOOKUP($B3590,TrialDesign!$E$2:$I$1147,3,FALSE)</f>
        <v>Nil</v>
      </c>
      <c r="F3590" t="str">
        <f>VLOOKUP($B3590,TrialDesign!$E$2:$I$1147,4,FALSE)</f>
        <v>Saracen</v>
      </c>
      <c r="G3590" s="1">
        <v>41974</v>
      </c>
      <c r="H3590" s="1" t="str">
        <f>VLOOKUP(B3590,TrialDesign!$E$2:$J$1147,6,FALSE)</f>
        <v>None_8h</v>
      </c>
      <c r="K3590">
        <v>4</v>
      </c>
      <c r="M3590">
        <v>11</v>
      </c>
      <c r="O3590">
        <v>250</v>
      </c>
      <c r="V3590">
        <v>3</v>
      </c>
      <c r="W3590">
        <f>VLOOKUP(H3590&amp;"_"&amp;M3590+1,'Leaf lengths'!$J$6:$Q$104,VLOOKUP(F3590,'Leaf lengths'!$S$1:$T$6,2,FALSE),FALSE)</f>
        <v>250</v>
      </c>
      <c r="X3590">
        <f t="shared" si="264"/>
        <v>0</v>
      </c>
      <c r="Y3590">
        <f t="shared" si="263"/>
        <v>11</v>
      </c>
      <c r="Z3590" t="str">
        <f t="shared" si="262"/>
        <v/>
      </c>
      <c r="AD3590" t="str">
        <f t="shared" si="265"/>
        <v>FLN</v>
      </c>
    </row>
    <row r="3591" spans="1:30" hidden="1" x14ac:dyDescent="0.3">
      <c r="A3591" t="s">
        <v>417</v>
      </c>
      <c r="B3591">
        <f t="shared" si="266"/>
        <v>400097</v>
      </c>
      <c r="C3591">
        <v>97</v>
      </c>
      <c r="D3591">
        <f>VLOOKUP($B3591,TrialDesign!$E$2:$I$1147,5,FALSE)</f>
        <v>8</v>
      </c>
      <c r="E3591" t="str">
        <f>VLOOKUP($B3591,TrialDesign!$E$2:$I$1147,3,FALSE)</f>
        <v>Nil</v>
      </c>
      <c r="F3591" t="str">
        <f>VLOOKUP($B3591,TrialDesign!$E$2:$I$1147,4,FALSE)</f>
        <v>Saracen</v>
      </c>
      <c r="G3591" s="1">
        <v>41984</v>
      </c>
      <c r="H3591" s="1" t="str">
        <f>VLOOKUP(B3591,TrialDesign!$E$2:$J$1147,6,FALSE)</f>
        <v>None_8h</v>
      </c>
      <c r="J3591" t="s">
        <v>351</v>
      </c>
      <c r="K3591">
        <v>1</v>
      </c>
      <c r="M3591">
        <v>10</v>
      </c>
      <c r="O3591">
        <v>308</v>
      </c>
      <c r="S3591">
        <v>15</v>
      </c>
      <c r="V3591">
        <v>6</v>
      </c>
      <c r="W3591">
        <f>VLOOKUP(H3591&amp;"_"&amp;M3591+1,'Leaf lengths'!$J$6:$Q$104,VLOOKUP(F3591,'Leaf lengths'!$S$1:$T$6,2,FALSE),FALSE)</f>
        <v>230</v>
      </c>
      <c r="X3591">
        <f t="shared" si="264"/>
        <v>0</v>
      </c>
      <c r="Y3591">
        <f t="shared" si="263"/>
        <v>10</v>
      </c>
      <c r="Z3591">
        <f t="shared" si="262"/>
        <v>25</v>
      </c>
      <c r="AD3591" t="str">
        <f t="shared" si="265"/>
        <v>FLN</v>
      </c>
    </row>
    <row r="3592" spans="1:30" hidden="1" x14ac:dyDescent="0.3">
      <c r="A3592" t="s">
        <v>417</v>
      </c>
      <c r="B3592">
        <f t="shared" si="266"/>
        <v>400097</v>
      </c>
      <c r="C3592">
        <v>97</v>
      </c>
      <c r="D3592">
        <f>VLOOKUP($B3592,TrialDesign!$E$2:$I$1147,5,FALSE)</f>
        <v>8</v>
      </c>
      <c r="E3592" t="str">
        <f>VLOOKUP($B3592,TrialDesign!$E$2:$I$1147,3,FALSE)</f>
        <v>Nil</v>
      </c>
      <c r="F3592" t="str">
        <f>VLOOKUP($B3592,TrialDesign!$E$2:$I$1147,4,FALSE)</f>
        <v>Saracen</v>
      </c>
      <c r="G3592" s="1">
        <v>41984</v>
      </c>
      <c r="H3592" s="1" t="str">
        <f>VLOOKUP(B3592,TrialDesign!$E$2:$J$1147,6,FALSE)</f>
        <v>None_8h</v>
      </c>
      <c r="K3592">
        <v>2</v>
      </c>
      <c r="M3592">
        <v>10</v>
      </c>
      <c r="O3592">
        <v>278</v>
      </c>
      <c r="S3592">
        <v>17</v>
      </c>
      <c r="V3592">
        <v>5</v>
      </c>
      <c r="W3592">
        <f>VLOOKUP(H3592&amp;"_"&amp;M3592+1,'Leaf lengths'!$J$6:$Q$104,VLOOKUP(F3592,'Leaf lengths'!$S$1:$T$6,2,FALSE),FALSE)</f>
        <v>230</v>
      </c>
      <c r="X3592">
        <f t="shared" si="264"/>
        <v>0</v>
      </c>
      <c r="Y3592">
        <f t="shared" si="263"/>
        <v>10</v>
      </c>
      <c r="Z3592">
        <f t="shared" si="262"/>
        <v>27</v>
      </c>
      <c r="AD3592" t="str">
        <f t="shared" si="265"/>
        <v>FLN</v>
      </c>
    </row>
    <row r="3593" spans="1:30" hidden="1" x14ac:dyDescent="0.3">
      <c r="A3593" t="s">
        <v>417</v>
      </c>
      <c r="B3593">
        <f t="shared" si="266"/>
        <v>400097</v>
      </c>
      <c r="C3593">
        <v>97</v>
      </c>
      <c r="D3593">
        <f>VLOOKUP($B3593,TrialDesign!$E$2:$I$1147,5,FALSE)</f>
        <v>8</v>
      </c>
      <c r="E3593" t="str">
        <f>VLOOKUP($B3593,TrialDesign!$E$2:$I$1147,3,FALSE)</f>
        <v>Nil</v>
      </c>
      <c r="F3593" t="str">
        <f>VLOOKUP($B3593,TrialDesign!$E$2:$I$1147,4,FALSE)</f>
        <v>Saracen</v>
      </c>
      <c r="G3593" s="1">
        <v>41984</v>
      </c>
      <c r="H3593" s="1" t="str">
        <f>VLOOKUP(B3593,TrialDesign!$E$2:$J$1147,6,FALSE)</f>
        <v>None_8h</v>
      </c>
      <c r="K3593">
        <v>3</v>
      </c>
      <c r="M3593">
        <v>11</v>
      </c>
      <c r="O3593">
        <v>227</v>
      </c>
      <c r="S3593">
        <v>13</v>
      </c>
      <c r="V3593">
        <v>6</v>
      </c>
      <c r="W3593">
        <f>VLOOKUP(H3593&amp;"_"&amp;M3593+1,'Leaf lengths'!$J$6:$Q$104,VLOOKUP(F3593,'Leaf lengths'!$S$1:$T$6,2,FALSE),FALSE)</f>
        <v>250</v>
      </c>
      <c r="X3593">
        <f t="shared" si="264"/>
        <v>0</v>
      </c>
      <c r="Y3593">
        <f t="shared" si="263"/>
        <v>11</v>
      </c>
      <c r="Z3593">
        <f t="shared" si="262"/>
        <v>24</v>
      </c>
      <c r="AD3593" t="str">
        <f t="shared" si="265"/>
        <v>FLN</v>
      </c>
    </row>
    <row r="3594" spans="1:30" hidden="1" x14ac:dyDescent="0.3">
      <c r="A3594" t="s">
        <v>417</v>
      </c>
      <c r="B3594">
        <f t="shared" si="266"/>
        <v>400097</v>
      </c>
      <c r="C3594">
        <v>97</v>
      </c>
      <c r="D3594">
        <f>VLOOKUP($B3594,TrialDesign!$E$2:$I$1147,5,FALSE)</f>
        <v>8</v>
      </c>
      <c r="E3594" t="str">
        <f>VLOOKUP($B3594,TrialDesign!$E$2:$I$1147,3,FALSE)</f>
        <v>Nil</v>
      </c>
      <c r="F3594" t="str">
        <f>VLOOKUP($B3594,TrialDesign!$E$2:$I$1147,4,FALSE)</f>
        <v>Saracen</v>
      </c>
      <c r="G3594" s="1">
        <v>41984</v>
      </c>
      <c r="H3594" s="1" t="str">
        <f>VLOOKUP(B3594,TrialDesign!$E$2:$J$1147,6,FALSE)</f>
        <v>None_8h</v>
      </c>
      <c r="K3594">
        <v>4</v>
      </c>
      <c r="M3594">
        <v>13</v>
      </c>
      <c r="O3594">
        <v>278</v>
      </c>
      <c r="S3594">
        <v>13</v>
      </c>
      <c r="V3594">
        <v>6</v>
      </c>
      <c r="W3594">
        <f>VLOOKUP(H3594&amp;"_"&amp;M3594+1,'Leaf lengths'!$J$6:$Q$104,VLOOKUP(F3594,'Leaf lengths'!$S$1:$T$6,2,FALSE),FALSE)</f>
        <v>250</v>
      </c>
      <c r="X3594">
        <f t="shared" si="264"/>
        <v>0</v>
      </c>
      <c r="Y3594">
        <f t="shared" si="263"/>
        <v>13</v>
      </c>
      <c r="Z3594">
        <f t="shared" si="262"/>
        <v>26</v>
      </c>
      <c r="AD3594" t="str">
        <f t="shared" si="265"/>
        <v>FLN</v>
      </c>
    </row>
    <row r="3595" spans="1:30" hidden="1" x14ac:dyDescent="0.3">
      <c r="A3595" t="s">
        <v>417</v>
      </c>
      <c r="B3595">
        <f t="shared" si="266"/>
        <v>400108</v>
      </c>
      <c r="C3595">
        <v>108</v>
      </c>
      <c r="D3595">
        <f>VLOOKUP($B3595,TrialDesign!$E$2:$I$1147,5,FALSE)</f>
        <v>8</v>
      </c>
      <c r="E3595" t="str">
        <f>VLOOKUP($B3595,TrialDesign!$E$2:$I$1147,3,FALSE)</f>
        <v>Nil</v>
      </c>
      <c r="F3595" t="str">
        <f>VLOOKUP($B3595,TrialDesign!$E$2:$I$1147,4,FALSE)</f>
        <v>Saracen</v>
      </c>
      <c r="G3595" s="1">
        <v>41984</v>
      </c>
      <c r="H3595" s="1" t="str">
        <f>VLOOKUP(B3595,TrialDesign!$E$2:$J$1147,6,FALSE)</f>
        <v>None_8h</v>
      </c>
      <c r="J3595" t="s">
        <v>366</v>
      </c>
      <c r="K3595">
        <v>1</v>
      </c>
      <c r="M3595">
        <v>11</v>
      </c>
      <c r="O3595">
        <v>251</v>
      </c>
      <c r="S3595">
        <v>16</v>
      </c>
      <c r="V3595">
        <v>7</v>
      </c>
      <c r="W3595">
        <f>VLOOKUP(H3595&amp;"_"&amp;M3595+1,'Leaf lengths'!$J$6:$Q$104,VLOOKUP(F3595,'Leaf lengths'!$S$1:$T$6,2,FALSE),FALSE)</f>
        <v>250</v>
      </c>
      <c r="X3595">
        <f t="shared" si="264"/>
        <v>0</v>
      </c>
      <c r="Y3595">
        <f t="shared" si="263"/>
        <v>11</v>
      </c>
      <c r="Z3595">
        <f t="shared" ref="Z3595:Z3626" si="267">IF(S3595="","",SUM(M3595+R3595+S3595))</f>
        <v>27</v>
      </c>
      <c r="AD3595" t="str">
        <f t="shared" si="265"/>
        <v>FLN</v>
      </c>
    </row>
    <row r="3596" spans="1:30" hidden="1" x14ac:dyDescent="0.3">
      <c r="A3596" t="s">
        <v>417</v>
      </c>
      <c r="B3596">
        <f t="shared" si="266"/>
        <v>400108</v>
      </c>
      <c r="C3596">
        <v>108</v>
      </c>
      <c r="D3596">
        <f>VLOOKUP($B3596,TrialDesign!$E$2:$I$1147,5,FALSE)</f>
        <v>8</v>
      </c>
      <c r="E3596" t="str">
        <f>VLOOKUP($B3596,TrialDesign!$E$2:$I$1147,3,FALSE)</f>
        <v>Nil</v>
      </c>
      <c r="F3596" t="str">
        <f>VLOOKUP($B3596,TrialDesign!$E$2:$I$1147,4,FALSE)</f>
        <v>Saracen</v>
      </c>
      <c r="G3596" s="1">
        <v>41984</v>
      </c>
      <c r="H3596" s="1" t="str">
        <f>VLOOKUP(B3596,TrialDesign!$E$2:$J$1147,6,FALSE)</f>
        <v>None_8h</v>
      </c>
      <c r="K3596">
        <v>2</v>
      </c>
      <c r="M3596">
        <v>12</v>
      </c>
      <c r="O3596">
        <v>220</v>
      </c>
      <c r="S3596">
        <v>15</v>
      </c>
      <c r="V3596">
        <v>6</v>
      </c>
      <c r="W3596">
        <f>VLOOKUP(H3596&amp;"_"&amp;M3596+1,'Leaf lengths'!$J$6:$Q$104,VLOOKUP(F3596,'Leaf lengths'!$S$1:$T$6,2,FALSE),FALSE)</f>
        <v>250</v>
      </c>
      <c r="X3596">
        <f t="shared" si="264"/>
        <v>0</v>
      </c>
      <c r="Y3596">
        <f t="shared" si="263"/>
        <v>12</v>
      </c>
      <c r="Z3596">
        <f t="shared" si="267"/>
        <v>27</v>
      </c>
      <c r="AD3596" t="str">
        <f t="shared" si="265"/>
        <v>FLN</v>
      </c>
    </row>
    <row r="3597" spans="1:30" hidden="1" x14ac:dyDescent="0.3">
      <c r="A3597" t="s">
        <v>417</v>
      </c>
      <c r="B3597">
        <f t="shared" si="266"/>
        <v>400108</v>
      </c>
      <c r="C3597">
        <v>108</v>
      </c>
      <c r="D3597">
        <f>VLOOKUP($B3597,TrialDesign!$E$2:$I$1147,5,FALSE)</f>
        <v>8</v>
      </c>
      <c r="E3597" t="str">
        <f>VLOOKUP($B3597,TrialDesign!$E$2:$I$1147,3,FALSE)</f>
        <v>Nil</v>
      </c>
      <c r="F3597" t="str">
        <f>VLOOKUP($B3597,TrialDesign!$E$2:$I$1147,4,FALSE)</f>
        <v>Saracen</v>
      </c>
      <c r="G3597" s="1">
        <v>41984</v>
      </c>
      <c r="H3597" s="1" t="str">
        <f>VLOOKUP(B3597,TrialDesign!$E$2:$J$1147,6,FALSE)</f>
        <v>None_8h</v>
      </c>
      <c r="K3597">
        <v>3</v>
      </c>
      <c r="M3597">
        <v>11</v>
      </c>
      <c r="O3597">
        <v>263</v>
      </c>
      <c r="S3597">
        <v>15</v>
      </c>
      <c r="V3597">
        <v>7</v>
      </c>
      <c r="W3597">
        <f>VLOOKUP(H3597&amp;"_"&amp;M3597+1,'Leaf lengths'!$J$6:$Q$104,VLOOKUP(F3597,'Leaf lengths'!$S$1:$T$6,2,FALSE),FALSE)</f>
        <v>250</v>
      </c>
      <c r="X3597">
        <f t="shared" si="264"/>
        <v>0</v>
      </c>
      <c r="Y3597">
        <f t="shared" si="263"/>
        <v>11</v>
      </c>
      <c r="Z3597">
        <f t="shared" si="267"/>
        <v>26</v>
      </c>
      <c r="AD3597" t="str">
        <f t="shared" si="265"/>
        <v>FLN</v>
      </c>
    </row>
    <row r="3598" spans="1:30" hidden="1" x14ac:dyDescent="0.3">
      <c r="A3598" t="s">
        <v>417</v>
      </c>
      <c r="B3598">
        <f t="shared" si="266"/>
        <v>400108</v>
      </c>
      <c r="C3598">
        <v>108</v>
      </c>
      <c r="D3598">
        <f>VLOOKUP($B3598,TrialDesign!$E$2:$I$1147,5,FALSE)</f>
        <v>8</v>
      </c>
      <c r="E3598" t="str">
        <f>VLOOKUP($B3598,TrialDesign!$E$2:$I$1147,3,FALSE)</f>
        <v>Nil</v>
      </c>
      <c r="F3598" t="str">
        <f>VLOOKUP($B3598,TrialDesign!$E$2:$I$1147,4,FALSE)</f>
        <v>Saracen</v>
      </c>
      <c r="G3598" s="1">
        <v>41984</v>
      </c>
      <c r="H3598" s="1" t="str">
        <f>VLOOKUP(B3598,TrialDesign!$E$2:$J$1147,6,FALSE)</f>
        <v>None_8h</v>
      </c>
      <c r="K3598">
        <v>4</v>
      </c>
      <c r="M3598">
        <v>11</v>
      </c>
      <c r="O3598">
        <v>247</v>
      </c>
      <c r="S3598">
        <v>17</v>
      </c>
      <c r="V3598">
        <v>5</v>
      </c>
      <c r="W3598">
        <f>VLOOKUP(H3598&amp;"_"&amp;M3598+1,'Leaf lengths'!$J$6:$Q$104,VLOOKUP(F3598,'Leaf lengths'!$S$1:$T$6,2,FALSE),FALSE)</f>
        <v>250</v>
      </c>
      <c r="X3598">
        <f t="shared" si="264"/>
        <v>0</v>
      </c>
      <c r="Y3598">
        <f t="shared" si="263"/>
        <v>11</v>
      </c>
      <c r="Z3598">
        <f t="shared" si="267"/>
        <v>28</v>
      </c>
      <c r="AD3598" t="str">
        <f t="shared" si="265"/>
        <v>FLN</v>
      </c>
    </row>
    <row r="3599" spans="1:30" hidden="1" x14ac:dyDescent="0.3">
      <c r="A3599" t="s">
        <v>417</v>
      </c>
      <c r="B3599">
        <f t="shared" si="266"/>
        <v>400116</v>
      </c>
      <c r="C3599">
        <v>116</v>
      </c>
      <c r="D3599">
        <f>VLOOKUP($B3599,TrialDesign!$E$2:$I$1147,5,FALSE)</f>
        <v>8</v>
      </c>
      <c r="E3599" t="str">
        <f>VLOOKUP($B3599,TrialDesign!$E$2:$I$1147,3,FALSE)</f>
        <v>Nil</v>
      </c>
      <c r="F3599" t="str">
        <f>VLOOKUP($B3599,TrialDesign!$E$2:$I$1147,4,FALSE)</f>
        <v>Saracen</v>
      </c>
      <c r="G3599" s="1">
        <v>41984</v>
      </c>
      <c r="H3599" s="1" t="str">
        <f>VLOOKUP(B3599,TrialDesign!$E$2:$J$1147,6,FALSE)</f>
        <v>None_8h</v>
      </c>
      <c r="J3599" t="s">
        <v>359</v>
      </c>
      <c r="K3599">
        <v>1</v>
      </c>
      <c r="M3599">
        <v>12</v>
      </c>
      <c r="O3599">
        <v>295</v>
      </c>
      <c r="S3599">
        <v>14</v>
      </c>
      <c r="V3599">
        <v>6</v>
      </c>
      <c r="W3599">
        <f>VLOOKUP(H3599&amp;"_"&amp;M3599+1,'Leaf lengths'!$J$6:$Q$104,VLOOKUP(F3599,'Leaf lengths'!$S$1:$T$6,2,FALSE),FALSE)</f>
        <v>250</v>
      </c>
      <c r="X3599">
        <f t="shared" si="264"/>
        <v>0</v>
      </c>
      <c r="Y3599">
        <f t="shared" ref="Y3599:Y3626" si="268">X3599+M3599</f>
        <v>12</v>
      </c>
      <c r="Z3599">
        <f t="shared" si="267"/>
        <v>26</v>
      </c>
      <c r="AD3599" t="str">
        <f t="shared" si="265"/>
        <v>FLN</v>
      </c>
    </row>
    <row r="3600" spans="1:30" hidden="1" x14ac:dyDescent="0.3">
      <c r="A3600" t="s">
        <v>417</v>
      </c>
      <c r="B3600">
        <f t="shared" si="266"/>
        <v>400116</v>
      </c>
      <c r="C3600">
        <v>116</v>
      </c>
      <c r="D3600">
        <f>VLOOKUP($B3600,TrialDesign!$E$2:$I$1147,5,FALSE)</f>
        <v>8</v>
      </c>
      <c r="E3600" t="str">
        <f>VLOOKUP($B3600,TrialDesign!$E$2:$I$1147,3,FALSE)</f>
        <v>Nil</v>
      </c>
      <c r="F3600" t="str">
        <f>VLOOKUP($B3600,TrialDesign!$E$2:$I$1147,4,FALSE)</f>
        <v>Saracen</v>
      </c>
      <c r="G3600" s="1">
        <v>41984</v>
      </c>
      <c r="H3600" s="1" t="str">
        <f>VLOOKUP(B3600,TrialDesign!$E$2:$J$1147,6,FALSE)</f>
        <v>None_8h</v>
      </c>
      <c r="K3600">
        <v>2</v>
      </c>
      <c r="M3600">
        <v>11</v>
      </c>
      <c r="O3600">
        <v>273</v>
      </c>
      <c r="S3600">
        <v>13</v>
      </c>
      <c r="V3600">
        <v>5</v>
      </c>
      <c r="W3600">
        <f>VLOOKUP(H3600&amp;"_"&amp;M3600+1,'Leaf lengths'!$J$6:$Q$104,VLOOKUP(F3600,'Leaf lengths'!$S$1:$T$6,2,FALSE),FALSE)</f>
        <v>250</v>
      </c>
      <c r="X3600">
        <f t="shared" si="264"/>
        <v>0</v>
      </c>
      <c r="Y3600">
        <f t="shared" si="268"/>
        <v>11</v>
      </c>
      <c r="Z3600">
        <f t="shared" si="267"/>
        <v>24</v>
      </c>
      <c r="AD3600" t="str">
        <f t="shared" si="265"/>
        <v>FLN</v>
      </c>
    </row>
    <row r="3601" spans="1:30" hidden="1" x14ac:dyDescent="0.3">
      <c r="A3601" t="s">
        <v>417</v>
      </c>
      <c r="B3601">
        <f t="shared" si="266"/>
        <v>400116</v>
      </c>
      <c r="C3601">
        <v>116</v>
      </c>
      <c r="D3601">
        <f>VLOOKUP($B3601,TrialDesign!$E$2:$I$1147,5,FALSE)</f>
        <v>8</v>
      </c>
      <c r="E3601" t="str">
        <f>VLOOKUP($B3601,TrialDesign!$E$2:$I$1147,3,FALSE)</f>
        <v>Nil</v>
      </c>
      <c r="F3601" t="str">
        <f>VLOOKUP($B3601,TrialDesign!$E$2:$I$1147,4,FALSE)</f>
        <v>Saracen</v>
      </c>
      <c r="G3601" s="1">
        <v>41984</v>
      </c>
      <c r="H3601" s="1" t="str">
        <f>VLOOKUP(B3601,TrialDesign!$E$2:$J$1147,6,FALSE)</f>
        <v>None_8h</v>
      </c>
      <c r="K3601">
        <v>3</v>
      </c>
      <c r="M3601">
        <v>11</v>
      </c>
      <c r="O3601">
        <v>235</v>
      </c>
      <c r="S3601">
        <v>16</v>
      </c>
      <c r="V3601">
        <v>5</v>
      </c>
      <c r="W3601">
        <f>VLOOKUP(H3601&amp;"_"&amp;M3601+1,'Leaf lengths'!$J$6:$Q$104,VLOOKUP(F3601,'Leaf lengths'!$S$1:$T$6,2,FALSE),FALSE)</f>
        <v>250</v>
      </c>
      <c r="X3601">
        <f t="shared" si="264"/>
        <v>0</v>
      </c>
      <c r="Y3601">
        <f t="shared" si="268"/>
        <v>11</v>
      </c>
      <c r="Z3601">
        <f t="shared" si="267"/>
        <v>27</v>
      </c>
      <c r="AD3601" t="str">
        <f t="shared" si="265"/>
        <v>FLN</v>
      </c>
    </row>
    <row r="3602" spans="1:30" hidden="1" x14ac:dyDescent="0.3">
      <c r="A3602" t="s">
        <v>417</v>
      </c>
      <c r="B3602">
        <f t="shared" si="266"/>
        <v>400116</v>
      </c>
      <c r="C3602">
        <v>116</v>
      </c>
      <c r="D3602">
        <f>VLOOKUP($B3602,TrialDesign!$E$2:$I$1147,5,FALSE)</f>
        <v>8</v>
      </c>
      <c r="E3602" t="str">
        <f>VLOOKUP($B3602,TrialDesign!$E$2:$I$1147,3,FALSE)</f>
        <v>Nil</v>
      </c>
      <c r="F3602" t="str">
        <f>VLOOKUP($B3602,TrialDesign!$E$2:$I$1147,4,FALSE)</f>
        <v>Saracen</v>
      </c>
      <c r="G3602" s="1">
        <v>41984</v>
      </c>
      <c r="H3602" s="1" t="str">
        <f>VLOOKUP(B3602,TrialDesign!$E$2:$J$1147,6,FALSE)</f>
        <v>None_8h</v>
      </c>
      <c r="K3602">
        <v>4</v>
      </c>
      <c r="M3602">
        <v>11</v>
      </c>
      <c r="O3602">
        <v>220</v>
      </c>
      <c r="S3602">
        <v>13</v>
      </c>
      <c r="V3602">
        <v>5</v>
      </c>
      <c r="W3602">
        <f>VLOOKUP(H3602&amp;"_"&amp;M3602+1,'Leaf lengths'!$J$6:$Q$104,VLOOKUP(F3602,'Leaf lengths'!$S$1:$T$6,2,FALSE),FALSE)</f>
        <v>250</v>
      </c>
      <c r="X3602">
        <f t="shared" si="264"/>
        <v>0</v>
      </c>
      <c r="Y3602">
        <f t="shared" si="268"/>
        <v>11</v>
      </c>
      <c r="Z3602">
        <f t="shared" si="267"/>
        <v>24</v>
      </c>
      <c r="AD3602" t="str">
        <f t="shared" si="265"/>
        <v>FLN</v>
      </c>
    </row>
    <row r="3603" spans="1:30" hidden="1" x14ac:dyDescent="0.3">
      <c r="A3603" t="s">
        <v>417</v>
      </c>
      <c r="B3603">
        <f t="shared" si="266"/>
        <v>400120</v>
      </c>
      <c r="C3603">
        <v>120</v>
      </c>
      <c r="D3603">
        <f>VLOOKUP($B3603,TrialDesign!$E$2:$I$1147,5,FALSE)</f>
        <v>8</v>
      </c>
      <c r="E3603" t="str">
        <f>VLOOKUP($B3603,TrialDesign!$E$2:$I$1147,3,FALSE)</f>
        <v>Nil</v>
      </c>
      <c r="F3603" t="str">
        <f>VLOOKUP($B3603,TrialDesign!$E$2:$I$1147,4,FALSE)</f>
        <v>Saracen</v>
      </c>
      <c r="G3603" s="1">
        <v>41984</v>
      </c>
      <c r="H3603" s="1" t="str">
        <f>VLOOKUP(B3603,TrialDesign!$E$2:$J$1147,6,FALSE)</f>
        <v>None_8h</v>
      </c>
      <c r="J3603" t="s">
        <v>368</v>
      </c>
      <c r="K3603">
        <v>1</v>
      </c>
      <c r="M3603">
        <v>11</v>
      </c>
      <c r="O3603">
        <v>270</v>
      </c>
      <c r="S3603">
        <v>13</v>
      </c>
      <c r="V3603">
        <v>6</v>
      </c>
      <c r="W3603">
        <f>VLOOKUP(H3603&amp;"_"&amp;M3603+1,'Leaf lengths'!$J$6:$Q$104,VLOOKUP(F3603,'Leaf lengths'!$S$1:$T$6,2,FALSE),FALSE)</f>
        <v>250</v>
      </c>
      <c r="X3603">
        <f t="shared" si="264"/>
        <v>0</v>
      </c>
      <c r="Y3603">
        <f t="shared" si="268"/>
        <v>11</v>
      </c>
      <c r="Z3603">
        <f t="shared" si="267"/>
        <v>24</v>
      </c>
      <c r="AD3603" t="str">
        <f t="shared" si="265"/>
        <v>FLN</v>
      </c>
    </row>
    <row r="3604" spans="1:30" hidden="1" x14ac:dyDescent="0.3">
      <c r="A3604" t="s">
        <v>417</v>
      </c>
      <c r="B3604">
        <f t="shared" si="266"/>
        <v>400120</v>
      </c>
      <c r="C3604">
        <v>120</v>
      </c>
      <c r="D3604">
        <f>VLOOKUP($B3604,TrialDesign!$E$2:$I$1147,5,FALSE)</f>
        <v>8</v>
      </c>
      <c r="E3604" t="str">
        <f>VLOOKUP($B3604,TrialDesign!$E$2:$I$1147,3,FALSE)</f>
        <v>Nil</v>
      </c>
      <c r="F3604" t="str">
        <f>VLOOKUP($B3604,TrialDesign!$E$2:$I$1147,4,FALSE)</f>
        <v>Saracen</v>
      </c>
      <c r="G3604" s="1">
        <v>41984</v>
      </c>
      <c r="H3604" s="1" t="str">
        <f>VLOOKUP(B3604,TrialDesign!$E$2:$J$1147,6,FALSE)</f>
        <v>None_8h</v>
      </c>
      <c r="K3604">
        <v>2</v>
      </c>
      <c r="M3604">
        <v>12</v>
      </c>
      <c r="O3604">
        <v>275</v>
      </c>
      <c r="S3604">
        <v>14</v>
      </c>
      <c r="V3604">
        <v>7</v>
      </c>
      <c r="W3604">
        <f>VLOOKUP(H3604&amp;"_"&amp;M3604+1,'Leaf lengths'!$J$6:$Q$104,VLOOKUP(F3604,'Leaf lengths'!$S$1:$T$6,2,FALSE),FALSE)</f>
        <v>250</v>
      </c>
      <c r="X3604">
        <f t="shared" si="264"/>
        <v>0</v>
      </c>
      <c r="Y3604">
        <f t="shared" si="268"/>
        <v>12</v>
      </c>
      <c r="Z3604">
        <f t="shared" si="267"/>
        <v>26</v>
      </c>
      <c r="AD3604" t="str">
        <f t="shared" si="265"/>
        <v>FLN</v>
      </c>
    </row>
    <row r="3605" spans="1:30" hidden="1" x14ac:dyDescent="0.3">
      <c r="A3605" t="s">
        <v>417</v>
      </c>
      <c r="B3605">
        <f t="shared" si="266"/>
        <v>400120</v>
      </c>
      <c r="C3605">
        <v>120</v>
      </c>
      <c r="D3605">
        <f>VLOOKUP($B3605,TrialDesign!$E$2:$I$1147,5,FALSE)</f>
        <v>8</v>
      </c>
      <c r="E3605" t="str">
        <f>VLOOKUP($B3605,TrialDesign!$E$2:$I$1147,3,FALSE)</f>
        <v>Nil</v>
      </c>
      <c r="F3605" t="str">
        <f>VLOOKUP($B3605,TrialDesign!$E$2:$I$1147,4,FALSE)</f>
        <v>Saracen</v>
      </c>
      <c r="G3605" s="1">
        <v>41984</v>
      </c>
      <c r="H3605" s="1" t="str">
        <f>VLOOKUP(B3605,TrialDesign!$E$2:$J$1147,6,FALSE)</f>
        <v>None_8h</v>
      </c>
      <c r="K3605">
        <v>3</v>
      </c>
      <c r="M3605">
        <v>12</v>
      </c>
      <c r="O3605">
        <v>265</v>
      </c>
      <c r="V3605">
        <v>4</v>
      </c>
      <c r="W3605">
        <f>VLOOKUP(H3605&amp;"_"&amp;M3605+1,'Leaf lengths'!$J$6:$Q$104,VLOOKUP(F3605,'Leaf lengths'!$S$1:$T$6,2,FALSE),FALSE)</f>
        <v>250</v>
      </c>
      <c r="X3605">
        <f t="shared" si="264"/>
        <v>0</v>
      </c>
      <c r="Y3605">
        <f t="shared" si="268"/>
        <v>12</v>
      </c>
      <c r="Z3605" t="str">
        <f t="shared" si="267"/>
        <v/>
      </c>
      <c r="AD3605" t="str">
        <f t="shared" si="265"/>
        <v>FLN</v>
      </c>
    </row>
    <row r="3606" spans="1:30" hidden="1" x14ac:dyDescent="0.3">
      <c r="A3606" t="s">
        <v>417</v>
      </c>
      <c r="B3606">
        <f t="shared" si="266"/>
        <v>400120</v>
      </c>
      <c r="C3606">
        <v>120</v>
      </c>
      <c r="D3606">
        <f>VLOOKUP($B3606,TrialDesign!$E$2:$I$1147,5,FALSE)</f>
        <v>8</v>
      </c>
      <c r="E3606" t="str">
        <f>VLOOKUP($B3606,TrialDesign!$E$2:$I$1147,3,FALSE)</f>
        <v>Nil</v>
      </c>
      <c r="F3606" t="str">
        <f>VLOOKUP($B3606,TrialDesign!$E$2:$I$1147,4,FALSE)</f>
        <v>Saracen</v>
      </c>
      <c r="G3606" s="1">
        <v>41984</v>
      </c>
      <c r="H3606" s="1" t="str">
        <f>VLOOKUP(B3606,TrialDesign!$E$2:$J$1147,6,FALSE)</f>
        <v>None_8h</v>
      </c>
      <c r="K3606">
        <v>4</v>
      </c>
      <c r="M3606">
        <v>10</v>
      </c>
      <c r="O3606">
        <v>250</v>
      </c>
      <c r="V3606">
        <v>3</v>
      </c>
      <c r="W3606">
        <f>VLOOKUP(H3606&amp;"_"&amp;M3606+1,'Leaf lengths'!$J$6:$Q$104,VLOOKUP(F3606,'Leaf lengths'!$S$1:$T$6,2,FALSE),FALSE)</f>
        <v>230</v>
      </c>
      <c r="X3606">
        <f t="shared" ref="X3606:X3626" si="269">IF(OR(N3606="",M3606=N3606),0,Q3606/W3606)</f>
        <v>0</v>
      </c>
      <c r="Y3606">
        <f t="shared" si="268"/>
        <v>10</v>
      </c>
      <c r="Z3606" t="str">
        <f t="shared" si="267"/>
        <v/>
      </c>
      <c r="AD3606" t="str">
        <f t="shared" si="265"/>
        <v>FLN</v>
      </c>
    </row>
    <row r="3607" spans="1:30" hidden="1" x14ac:dyDescent="0.3">
      <c r="A3607" t="s">
        <v>417</v>
      </c>
      <c r="B3607">
        <f t="shared" si="266"/>
        <v>400122</v>
      </c>
      <c r="C3607">
        <v>122</v>
      </c>
      <c r="D3607">
        <f>VLOOKUP($B3607,TrialDesign!$E$2:$I$1147,5,FALSE)</f>
        <v>8</v>
      </c>
      <c r="E3607" t="str">
        <f>VLOOKUP($B3607,TrialDesign!$E$2:$I$1147,3,FALSE)</f>
        <v>Nil</v>
      </c>
      <c r="F3607" t="str">
        <f>VLOOKUP($B3607,TrialDesign!$E$2:$I$1147,4,FALSE)</f>
        <v>Saracen</v>
      </c>
      <c r="G3607" s="1">
        <v>41984</v>
      </c>
      <c r="H3607" s="1" t="str">
        <f>VLOOKUP(B3607,TrialDesign!$E$2:$J$1147,6,FALSE)</f>
        <v>None_8h</v>
      </c>
      <c r="J3607" t="s">
        <v>362</v>
      </c>
      <c r="K3607">
        <v>1</v>
      </c>
      <c r="M3607">
        <v>11</v>
      </c>
      <c r="O3607">
        <v>190</v>
      </c>
      <c r="S3607">
        <v>13</v>
      </c>
      <c r="V3607">
        <v>4</v>
      </c>
      <c r="W3607">
        <f>VLOOKUP(H3607&amp;"_"&amp;M3607+1,'Leaf lengths'!$J$6:$Q$104,VLOOKUP(F3607,'Leaf lengths'!$S$1:$T$6,2,FALSE),FALSE)</f>
        <v>250</v>
      </c>
      <c r="X3607">
        <f t="shared" si="269"/>
        <v>0</v>
      </c>
      <c r="Y3607">
        <f t="shared" si="268"/>
        <v>11</v>
      </c>
      <c r="Z3607">
        <f t="shared" si="267"/>
        <v>24</v>
      </c>
      <c r="AD3607" t="str">
        <f t="shared" si="265"/>
        <v>FLN</v>
      </c>
    </row>
    <row r="3608" spans="1:30" hidden="1" x14ac:dyDescent="0.3">
      <c r="A3608" t="s">
        <v>417</v>
      </c>
      <c r="B3608">
        <f t="shared" si="266"/>
        <v>400122</v>
      </c>
      <c r="C3608">
        <v>122</v>
      </c>
      <c r="D3608">
        <f>VLOOKUP($B3608,TrialDesign!$E$2:$I$1147,5,FALSE)</f>
        <v>8</v>
      </c>
      <c r="E3608" t="str">
        <f>VLOOKUP($B3608,TrialDesign!$E$2:$I$1147,3,FALSE)</f>
        <v>Nil</v>
      </c>
      <c r="F3608" t="str">
        <f>VLOOKUP($B3608,TrialDesign!$E$2:$I$1147,4,FALSE)</f>
        <v>Saracen</v>
      </c>
      <c r="G3608" s="1">
        <v>41984</v>
      </c>
      <c r="H3608" s="1" t="str">
        <f>VLOOKUP(B3608,TrialDesign!$E$2:$J$1147,6,FALSE)</f>
        <v>None_8h</v>
      </c>
      <c r="K3608">
        <v>2</v>
      </c>
      <c r="M3608">
        <v>11</v>
      </c>
      <c r="O3608">
        <v>217</v>
      </c>
      <c r="V3608">
        <v>3</v>
      </c>
      <c r="W3608">
        <f>VLOOKUP(H3608&amp;"_"&amp;M3608+1,'Leaf lengths'!$J$6:$Q$104,VLOOKUP(F3608,'Leaf lengths'!$S$1:$T$6,2,FALSE),FALSE)</f>
        <v>250</v>
      </c>
      <c r="X3608">
        <f t="shared" si="269"/>
        <v>0</v>
      </c>
      <c r="Y3608">
        <f t="shared" si="268"/>
        <v>11</v>
      </c>
      <c r="Z3608" t="str">
        <f t="shared" si="267"/>
        <v/>
      </c>
      <c r="AD3608" t="str">
        <f t="shared" si="265"/>
        <v>FLN</v>
      </c>
    </row>
    <row r="3609" spans="1:30" hidden="1" x14ac:dyDescent="0.3">
      <c r="A3609" t="s">
        <v>417</v>
      </c>
      <c r="B3609">
        <f t="shared" si="266"/>
        <v>400122</v>
      </c>
      <c r="C3609">
        <v>122</v>
      </c>
      <c r="D3609">
        <f>VLOOKUP($B3609,TrialDesign!$E$2:$I$1147,5,FALSE)</f>
        <v>8</v>
      </c>
      <c r="E3609" t="str">
        <f>VLOOKUP($B3609,TrialDesign!$E$2:$I$1147,3,FALSE)</f>
        <v>Nil</v>
      </c>
      <c r="F3609" t="str">
        <f>VLOOKUP($B3609,TrialDesign!$E$2:$I$1147,4,FALSE)</f>
        <v>Saracen</v>
      </c>
      <c r="G3609" s="1">
        <v>41984</v>
      </c>
      <c r="H3609" s="1" t="str">
        <f>VLOOKUP(B3609,TrialDesign!$E$2:$J$1147,6,FALSE)</f>
        <v>None_8h</v>
      </c>
      <c r="K3609">
        <v>3</v>
      </c>
      <c r="M3609">
        <v>12</v>
      </c>
      <c r="O3609">
        <v>250</v>
      </c>
      <c r="V3609">
        <v>4</v>
      </c>
      <c r="W3609">
        <f>VLOOKUP(H3609&amp;"_"&amp;M3609+1,'Leaf lengths'!$J$6:$Q$104,VLOOKUP(F3609,'Leaf lengths'!$S$1:$T$6,2,FALSE),FALSE)</f>
        <v>250</v>
      </c>
      <c r="X3609">
        <f t="shared" si="269"/>
        <v>0</v>
      </c>
      <c r="Y3609">
        <f t="shared" si="268"/>
        <v>12</v>
      </c>
      <c r="Z3609" t="str">
        <f t="shared" si="267"/>
        <v/>
      </c>
      <c r="AD3609" t="str">
        <f t="shared" si="265"/>
        <v>FLN</v>
      </c>
    </row>
    <row r="3610" spans="1:30" hidden="1" x14ac:dyDescent="0.3">
      <c r="A3610" t="s">
        <v>417</v>
      </c>
      <c r="B3610">
        <f t="shared" si="266"/>
        <v>400122</v>
      </c>
      <c r="C3610">
        <v>122</v>
      </c>
      <c r="D3610">
        <f>VLOOKUP($B3610,TrialDesign!$E$2:$I$1147,5,FALSE)</f>
        <v>8</v>
      </c>
      <c r="E3610" t="str">
        <f>VLOOKUP($B3610,TrialDesign!$E$2:$I$1147,3,FALSE)</f>
        <v>Nil</v>
      </c>
      <c r="F3610" t="str">
        <f>VLOOKUP($B3610,TrialDesign!$E$2:$I$1147,4,FALSE)</f>
        <v>Saracen</v>
      </c>
      <c r="G3610" s="1">
        <v>41984</v>
      </c>
      <c r="H3610" s="1" t="str">
        <f>VLOOKUP(B3610,TrialDesign!$E$2:$J$1147,6,FALSE)</f>
        <v>None_8h</v>
      </c>
      <c r="K3610">
        <v>4</v>
      </c>
      <c r="M3610">
        <v>13</v>
      </c>
      <c r="O3610">
        <v>223</v>
      </c>
      <c r="V3610">
        <v>5</v>
      </c>
      <c r="W3610">
        <f>VLOOKUP(H3610&amp;"_"&amp;M3610+1,'Leaf lengths'!$J$6:$Q$104,VLOOKUP(F3610,'Leaf lengths'!$S$1:$T$6,2,FALSE),FALSE)</f>
        <v>250</v>
      </c>
      <c r="X3610">
        <f t="shared" si="269"/>
        <v>0</v>
      </c>
      <c r="Y3610">
        <f t="shared" si="268"/>
        <v>13</v>
      </c>
      <c r="Z3610" t="str">
        <f t="shared" si="267"/>
        <v/>
      </c>
      <c r="AD3610" t="str">
        <f t="shared" si="265"/>
        <v>FLN</v>
      </c>
    </row>
    <row r="3611" spans="1:30" hidden="1" x14ac:dyDescent="0.3">
      <c r="A3611" t="s">
        <v>417</v>
      </c>
      <c r="B3611">
        <f t="shared" si="266"/>
        <v>400126</v>
      </c>
      <c r="C3611">
        <v>126</v>
      </c>
      <c r="D3611">
        <f>VLOOKUP($B3611,TrialDesign!$E$2:$I$1147,5,FALSE)</f>
        <v>8</v>
      </c>
      <c r="E3611" t="str">
        <f>VLOOKUP($B3611,TrialDesign!$E$2:$I$1147,3,FALSE)</f>
        <v>Nil</v>
      </c>
      <c r="F3611" t="str">
        <f>VLOOKUP($B3611,TrialDesign!$E$2:$I$1147,4,FALSE)</f>
        <v>Saracen</v>
      </c>
      <c r="G3611" s="1">
        <v>41984</v>
      </c>
      <c r="H3611" s="1" t="str">
        <f>VLOOKUP(B3611,TrialDesign!$E$2:$J$1147,6,FALSE)</f>
        <v>None_8h</v>
      </c>
      <c r="J3611" t="s">
        <v>365</v>
      </c>
      <c r="K3611">
        <v>1</v>
      </c>
      <c r="M3611">
        <v>11</v>
      </c>
      <c r="O3611">
        <v>245</v>
      </c>
      <c r="S3611">
        <v>14</v>
      </c>
      <c r="V3611">
        <v>4</v>
      </c>
      <c r="W3611">
        <f>VLOOKUP(H3611&amp;"_"&amp;M3611+1,'Leaf lengths'!$J$6:$Q$104,VLOOKUP(F3611,'Leaf lengths'!$S$1:$T$6,2,FALSE),FALSE)</f>
        <v>250</v>
      </c>
      <c r="X3611">
        <f t="shared" si="269"/>
        <v>0</v>
      </c>
      <c r="Y3611">
        <f t="shared" si="268"/>
        <v>11</v>
      </c>
      <c r="Z3611">
        <f t="shared" si="267"/>
        <v>25</v>
      </c>
      <c r="AD3611" t="str">
        <f t="shared" ref="AD3611:AD3626" si="270">IF(OR(M3611=N3611,N3611=""),"FLN","")</f>
        <v>FLN</v>
      </c>
    </row>
    <row r="3612" spans="1:30" hidden="1" x14ac:dyDescent="0.3">
      <c r="A3612" t="s">
        <v>417</v>
      </c>
      <c r="B3612">
        <f t="shared" si="266"/>
        <v>400126</v>
      </c>
      <c r="C3612">
        <v>126</v>
      </c>
      <c r="D3612">
        <f>VLOOKUP($B3612,TrialDesign!$E$2:$I$1147,5,FALSE)</f>
        <v>8</v>
      </c>
      <c r="E3612" t="str">
        <f>VLOOKUP($B3612,TrialDesign!$E$2:$I$1147,3,FALSE)</f>
        <v>Nil</v>
      </c>
      <c r="F3612" t="str">
        <f>VLOOKUP($B3612,TrialDesign!$E$2:$I$1147,4,FALSE)</f>
        <v>Saracen</v>
      </c>
      <c r="G3612" s="1">
        <v>41984</v>
      </c>
      <c r="H3612" s="1" t="str">
        <f>VLOOKUP(B3612,TrialDesign!$E$2:$J$1147,6,FALSE)</f>
        <v>None_8h</v>
      </c>
      <c r="K3612">
        <v>2</v>
      </c>
      <c r="M3612">
        <v>10</v>
      </c>
      <c r="O3612">
        <v>275</v>
      </c>
      <c r="S3612">
        <v>15</v>
      </c>
      <c r="V3612">
        <v>7</v>
      </c>
      <c r="W3612">
        <f>VLOOKUP(H3612&amp;"_"&amp;M3612+1,'Leaf lengths'!$J$6:$Q$104,VLOOKUP(F3612,'Leaf lengths'!$S$1:$T$6,2,FALSE),FALSE)</f>
        <v>230</v>
      </c>
      <c r="X3612">
        <f t="shared" si="269"/>
        <v>0</v>
      </c>
      <c r="Y3612">
        <f t="shared" si="268"/>
        <v>10</v>
      </c>
      <c r="Z3612">
        <f t="shared" si="267"/>
        <v>25</v>
      </c>
      <c r="AD3612" t="str">
        <f t="shared" si="270"/>
        <v>FLN</v>
      </c>
    </row>
    <row r="3613" spans="1:30" hidden="1" x14ac:dyDescent="0.3">
      <c r="A3613" t="s">
        <v>417</v>
      </c>
      <c r="B3613">
        <f t="shared" si="266"/>
        <v>400126</v>
      </c>
      <c r="C3613">
        <v>126</v>
      </c>
      <c r="D3613">
        <f>VLOOKUP($B3613,TrialDesign!$E$2:$I$1147,5,FALSE)</f>
        <v>8</v>
      </c>
      <c r="E3613" t="str">
        <f>VLOOKUP($B3613,TrialDesign!$E$2:$I$1147,3,FALSE)</f>
        <v>Nil</v>
      </c>
      <c r="F3613" t="str">
        <f>VLOOKUP($B3613,TrialDesign!$E$2:$I$1147,4,FALSE)</f>
        <v>Saracen</v>
      </c>
      <c r="G3613" s="1">
        <v>41984</v>
      </c>
      <c r="H3613" s="1" t="str">
        <f>VLOOKUP(B3613,TrialDesign!$E$2:$J$1147,6,FALSE)</f>
        <v>None_8h</v>
      </c>
      <c r="K3613">
        <v>3</v>
      </c>
      <c r="M3613">
        <v>10</v>
      </c>
      <c r="O3613">
        <v>250</v>
      </c>
      <c r="V3613">
        <v>4</v>
      </c>
      <c r="W3613">
        <f>VLOOKUP(H3613&amp;"_"&amp;M3613+1,'Leaf lengths'!$J$6:$Q$104,VLOOKUP(F3613,'Leaf lengths'!$S$1:$T$6,2,FALSE),FALSE)</f>
        <v>230</v>
      </c>
      <c r="X3613">
        <f t="shared" si="269"/>
        <v>0</v>
      </c>
      <c r="Y3613">
        <f t="shared" si="268"/>
        <v>10</v>
      </c>
      <c r="Z3613" t="str">
        <f t="shared" si="267"/>
        <v/>
      </c>
      <c r="AD3613" t="str">
        <f t="shared" si="270"/>
        <v>FLN</v>
      </c>
    </row>
    <row r="3614" spans="1:30" hidden="1" x14ac:dyDescent="0.3">
      <c r="A3614" t="s">
        <v>417</v>
      </c>
      <c r="B3614">
        <f t="shared" si="266"/>
        <v>400126</v>
      </c>
      <c r="C3614">
        <v>126</v>
      </c>
      <c r="D3614">
        <f>VLOOKUP($B3614,TrialDesign!$E$2:$I$1147,5,FALSE)</f>
        <v>8</v>
      </c>
      <c r="E3614" t="str">
        <f>VLOOKUP($B3614,TrialDesign!$E$2:$I$1147,3,FALSE)</f>
        <v>Nil</v>
      </c>
      <c r="F3614" t="str">
        <f>VLOOKUP($B3614,TrialDesign!$E$2:$I$1147,4,FALSE)</f>
        <v>Saracen</v>
      </c>
      <c r="G3614" s="1">
        <v>41984</v>
      </c>
      <c r="H3614" s="1" t="str">
        <f>VLOOKUP(B3614,TrialDesign!$E$2:$J$1147,6,FALSE)</f>
        <v>None_8h</v>
      </c>
      <c r="K3614">
        <v>4</v>
      </c>
      <c r="M3614">
        <v>11</v>
      </c>
      <c r="O3614">
        <v>250</v>
      </c>
      <c r="S3614">
        <v>13</v>
      </c>
      <c r="V3614">
        <v>4</v>
      </c>
      <c r="W3614">
        <f>VLOOKUP(H3614&amp;"_"&amp;M3614+1,'Leaf lengths'!$J$6:$Q$104,VLOOKUP(F3614,'Leaf lengths'!$S$1:$T$6,2,FALSE),FALSE)</f>
        <v>250</v>
      </c>
      <c r="X3614">
        <f t="shared" si="269"/>
        <v>0</v>
      </c>
      <c r="Y3614">
        <f t="shared" si="268"/>
        <v>11</v>
      </c>
      <c r="Z3614">
        <f t="shared" si="267"/>
        <v>24</v>
      </c>
      <c r="AD3614" t="str">
        <f t="shared" si="270"/>
        <v>FLN</v>
      </c>
    </row>
    <row r="3615" spans="1:30" hidden="1" x14ac:dyDescent="0.3">
      <c r="A3615" t="s">
        <v>417</v>
      </c>
      <c r="B3615">
        <f t="shared" si="266"/>
        <v>400128</v>
      </c>
      <c r="C3615">
        <v>128</v>
      </c>
      <c r="D3615">
        <f>VLOOKUP($B3615,TrialDesign!$E$2:$I$1147,5,FALSE)</f>
        <v>8</v>
      </c>
      <c r="E3615" t="str">
        <f>VLOOKUP($B3615,TrialDesign!$E$2:$I$1147,3,FALSE)</f>
        <v>Nil</v>
      </c>
      <c r="F3615" t="str">
        <f>VLOOKUP($B3615,TrialDesign!$E$2:$I$1147,4,FALSE)</f>
        <v>Saracen</v>
      </c>
      <c r="G3615" s="1">
        <v>41984</v>
      </c>
      <c r="H3615" s="1" t="str">
        <f>VLOOKUP(B3615,TrialDesign!$E$2:$J$1147,6,FALSE)</f>
        <v>None_8h</v>
      </c>
      <c r="J3615" t="s">
        <v>364</v>
      </c>
      <c r="K3615">
        <v>1</v>
      </c>
      <c r="M3615">
        <v>11</v>
      </c>
      <c r="O3615">
        <v>250</v>
      </c>
      <c r="S3615">
        <v>17</v>
      </c>
      <c r="V3615">
        <v>6</v>
      </c>
      <c r="W3615">
        <f>VLOOKUP(H3615&amp;"_"&amp;M3615+1,'Leaf lengths'!$J$6:$Q$104,VLOOKUP(F3615,'Leaf lengths'!$S$1:$T$6,2,FALSE),FALSE)</f>
        <v>250</v>
      </c>
      <c r="X3615">
        <f t="shared" si="269"/>
        <v>0</v>
      </c>
      <c r="Y3615">
        <f t="shared" si="268"/>
        <v>11</v>
      </c>
      <c r="Z3615">
        <f t="shared" si="267"/>
        <v>28</v>
      </c>
      <c r="AD3615" t="str">
        <f t="shared" si="270"/>
        <v>FLN</v>
      </c>
    </row>
    <row r="3616" spans="1:30" hidden="1" x14ac:dyDescent="0.3">
      <c r="A3616" t="s">
        <v>417</v>
      </c>
      <c r="B3616">
        <f t="shared" si="266"/>
        <v>400128</v>
      </c>
      <c r="C3616">
        <v>128</v>
      </c>
      <c r="D3616">
        <f>VLOOKUP($B3616,TrialDesign!$E$2:$I$1147,5,FALSE)</f>
        <v>8</v>
      </c>
      <c r="E3616" t="str">
        <f>VLOOKUP($B3616,TrialDesign!$E$2:$I$1147,3,FALSE)</f>
        <v>Nil</v>
      </c>
      <c r="F3616" t="str">
        <f>VLOOKUP($B3616,TrialDesign!$E$2:$I$1147,4,FALSE)</f>
        <v>Saracen</v>
      </c>
      <c r="G3616" s="1">
        <v>41984</v>
      </c>
      <c r="H3616" s="1" t="str">
        <f>VLOOKUP(B3616,TrialDesign!$E$2:$J$1147,6,FALSE)</f>
        <v>None_8h</v>
      </c>
      <c r="K3616">
        <v>2</v>
      </c>
      <c r="M3616">
        <v>12</v>
      </c>
      <c r="O3616">
        <v>275</v>
      </c>
      <c r="S3616">
        <v>16</v>
      </c>
      <c r="V3616">
        <v>6</v>
      </c>
      <c r="W3616">
        <f>VLOOKUP(H3616&amp;"_"&amp;M3616+1,'Leaf lengths'!$J$6:$Q$104,VLOOKUP(F3616,'Leaf lengths'!$S$1:$T$6,2,FALSE),FALSE)</f>
        <v>250</v>
      </c>
      <c r="X3616">
        <f t="shared" si="269"/>
        <v>0</v>
      </c>
      <c r="Y3616">
        <f t="shared" si="268"/>
        <v>12</v>
      </c>
      <c r="Z3616">
        <f t="shared" si="267"/>
        <v>28</v>
      </c>
      <c r="AD3616" t="str">
        <f t="shared" si="270"/>
        <v>FLN</v>
      </c>
    </row>
    <row r="3617" spans="1:30" hidden="1" x14ac:dyDescent="0.3">
      <c r="A3617" t="s">
        <v>417</v>
      </c>
      <c r="B3617">
        <f t="shared" si="266"/>
        <v>400128</v>
      </c>
      <c r="C3617">
        <v>128</v>
      </c>
      <c r="D3617">
        <f>VLOOKUP($B3617,TrialDesign!$E$2:$I$1147,5,FALSE)</f>
        <v>8</v>
      </c>
      <c r="E3617" t="str">
        <f>VLOOKUP($B3617,TrialDesign!$E$2:$I$1147,3,FALSE)</f>
        <v>Nil</v>
      </c>
      <c r="F3617" t="str">
        <f>VLOOKUP($B3617,TrialDesign!$E$2:$I$1147,4,FALSE)</f>
        <v>Saracen</v>
      </c>
      <c r="G3617" s="1">
        <v>41984</v>
      </c>
      <c r="H3617" s="1" t="str">
        <f>VLOOKUP(B3617,TrialDesign!$E$2:$J$1147,6,FALSE)</f>
        <v>None_8h</v>
      </c>
      <c r="K3617">
        <v>3</v>
      </c>
      <c r="M3617">
        <v>12</v>
      </c>
      <c r="O3617">
        <v>261</v>
      </c>
      <c r="S3617">
        <v>17</v>
      </c>
      <c r="V3617">
        <v>4</v>
      </c>
      <c r="W3617">
        <f>VLOOKUP(H3617&amp;"_"&amp;M3617+1,'Leaf lengths'!$J$6:$Q$104,VLOOKUP(F3617,'Leaf lengths'!$S$1:$T$6,2,FALSE),FALSE)</f>
        <v>250</v>
      </c>
      <c r="X3617">
        <f t="shared" si="269"/>
        <v>0</v>
      </c>
      <c r="Y3617">
        <f t="shared" si="268"/>
        <v>12</v>
      </c>
      <c r="Z3617">
        <f t="shared" si="267"/>
        <v>29</v>
      </c>
      <c r="AD3617" t="str">
        <f t="shared" si="270"/>
        <v>FLN</v>
      </c>
    </row>
    <row r="3618" spans="1:30" hidden="1" x14ac:dyDescent="0.3">
      <c r="A3618" t="s">
        <v>417</v>
      </c>
      <c r="B3618">
        <f t="shared" si="266"/>
        <v>400128</v>
      </c>
      <c r="C3618">
        <v>128</v>
      </c>
      <c r="D3618">
        <f>VLOOKUP($B3618,TrialDesign!$E$2:$I$1147,5,FALSE)</f>
        <v>8</v>
      </c>
      <c r="E3618" t="str">
        <f>VLOOKUP($B3618,TrialDesign!$E$2:$I$1147,3,FALSE)</f>
        <v>Nil</v>
      </c>
      <c r="F3618" t="str">
        <f>VLOOKUP($B3618,TrialDesign!$E$2:$I$1147,4,FALSE)</f>
        <v>Saracen</v>
      </c>
      <c r="G3618" s="1">
        <v>41984</v>
      </c>
      <c r="H3618" s="1" t="str">
        <f>VLOOKUP(B3618,TrialDesign!$E$2:$J$1147,6,FALSE)</f>
        <v>None_8h</v>
      </c>
      <c r="K3618">
        <v>4</v>
      </c>
      <c r="M3618">
        <v>12</v>
      </c>
      <c r="O3618">
        <v>290</v>
      </c>
      <c r="V3618">
        <v>4</v>
      </c>
      <c r="W3618">
        <f>VLOOKUP(H3618&amp;"_"&amp;M3618+1,'Leaf lengths'!$J$6:$Q$104,VLOOKUP(F3618,'Leaf lengths'!$S$1:$T$6,2,FALSE),FALSE)</f>
        <v>250</v>
      </c>
      <c r="X3618">
        <f t="shared" si="269"/>
        <v>0</v>
      </c>
      <c r="Y3618">
        <f t="shared" si="268"/>
        <v>12</v>
      </c>
      <c r="Z3618" t="str">
        <f t="shared" si="267"/>
        <v/>
      </c>
      <c r="AD3618" t="str">
        <f t="shared" si="270"/>
        <v>FLN</v>
      </c>
    </row>
    <row r="3619" spans="1:30" hidden="1" x14ac:dyDescent="0.3">
      <c r="A3619" t="s">
        <v>417</v>
      </c>
      <c r="B3619">
        <f t="shared" si="266"/>
        <v>400131</v>
      </c>
      <c r="C3619">
        <v>131</v>
      </c>
      <c r="D3619">
        <f>VLOOKUP($B3619,TrialDesign!$E$2:$I$1147,5,FALSE)</f>
        <v>8</v>
      </c>
      <c r="E3619" t="str">
        <f>VLOOKUP($B3619,TrialDesign!$E$2:$I$1147,3,FALSE)</f>
        <v>Nil</v>
      </c>
      <c r="F3619" t="str">
        <f>VLOOKUP($B3619,TrialDesign!$E$2:$I$1147,4,FALSE)</f>
        <v>Saracen</v>
      </c>
      <c r="G3619" s="1">
        <v>41984</v>
      </c>
      <c r="H3619" s="1" t="str">
        <f>VLOOKUP(B3619,TrialDesign!$E$2:$J$1147,6,FALSE)</f>
        <v>None_8h</v>
      </c>
      <c r="J3619" t="s">
        <v>355</v>
      </c>
      <c r="K3619">
        <v>1</v>
      </c>
      <c r="M3619">
        <v>11</v>
      </c>
      <c r="O3619">
        <v>205</v>
      </c>
      <c r="S3619">
        <v>16</v>
      </c>
      <c r="V3619">
        <v>4</v>
      </c>
      <c r="W3619">
        <f>VLOOKUP(H3619&amp;"_"&amp;M3619+1,'Leaf lengths'!$J$6:$Q$104,VLOOKUP(F3619,'Leaf lengths'!$S$1:$T$6,2,FALSE),FALSE)</f>
        <v>250</v>
      </c>
      <c r="X3619">
        <f t="shared" si="269"/>
        <v>0</v>
      </c>
      <c r="Y3619">
        <f t="shared" si="268"/>
        <v>11</v>
      </c>
      <c r="Z3619">
        <f t="shared" si="267"/>
        <v>27</v>
      </c>
      <c r="AD3619" t="str">
        <f t="shared" si="270"/>
        <v>FLN</v>
      </c>
    </row>
    <row r="3620" spans="1:30" hidden="1" x14ac:dyDescent="0.3">
      <c r="A3620" t="s">
        <v>417</v>
      </c>
      <c r="B3620">
        <f t="shared" si="266"/>
        <v>400131</v>
      </c>
      <c r="C3620">
        <v>131</v>
      </c>
      <c r="D3620">
        <f>VLOOKUP($B3620,TrialDesign!$E$2:$I$1147,5,FALSE)</f>
        <v>8</v>
      </c>
      <c r="E3620" t="str">
        <f>VLOOKUP($B3620,TrialDesign!$E$2:$I$1147,3,FALSE)</f>
        <v>Nil</v>
      </c>
      <c r="F3620" t="str">
        <f>VLOOKUP($B3620,TrialDesign!$E$2:$I$1147,4,FALSE)</f>
        <v>Saracen</v>
      </c>
      <c r="G3620" s="1">
        <v>41984</v>
      </c>
      <c r="H3620" s="1" t="str">
        <f>VLOOKUP(B3620,TrialDesign!$E$2:$J$1147,6,FALSE)</f>
        <v>None_8h</v>
      </c>
      <c r="K3620">
        <v>2</v>
      </c>
      <c r="M3620">
        <v>11</v>
      </c>
      <c r="O3620">
        <v>230</v>
      </c>
      <c r="S3620">
        <v>15</v>
      </c>
      <c r="V3620">
        <v>5</v>
      </c>
      <c r="W3620">
        <f>VLOOKUP(H3620&amp;"_"&amp;M3620+1,'Leaf lengths'!$J$6:$Q$104,VLOOKUP(F3620,'Leaf lengths'!$S$1:$T$6,2,FALSE),FALSE)</f>
        <v>250</v>
      </c>
      <c r="X3620">
        <f t="shared" si="269"/>
        <v>0</v>
      </c>
      <c r="Y3620">
        <f t="shared" si="268"/>
        <v>11</v>
      </c>
      <c r="Z3620">
        <f t="shared" si="267"/>
        <v>26</v>
      </c>
      <c r="AD3620" t="str">
        <f t="shared" si="270"/>
        <v>FLN</v>
      </c>
    </row>
    <row r="3621" spans="1:30" hidden="1" x14ac:dyDescent="0.3">
      <c r="A3621" t="s">
        <v>417</v>
      </c>
      <c r="B3621">
        <f t="shared" si="266"/>
        <v>400131</v>
      </c>
      <c r="C3621">
        <v>131</v>
      </c>
      <c r="D3621">
        <f>VLOOKUP($B3621,TrialDesign!$E$2:$I$1147,5,FALSE)</f>
        <v>8</v>
      </c>
      <c r="E3621" t="str">
        <f>VLOOKUP($B3621,TrialDesign!$E$2:$I$1147,3,FALSE)</f>
        <v>Nil</v>
      </c>
      <c r="F3621" t="str">
        <f>VLOOKUP($B3621,TrialDesign!$E$2:$I$1147,4,FALSE)</f>
        <v>Saracen</v>
      </c>
      <c r="G3621" s="1">
        <v>41984</v>
      </c>
      <c r="H3621" s="1" t="str">
        <f>VLOOKUP(B3621,TrialDesign!$E$2:$J$1147,6,FALSE)</f>
        <v>None_8h</v>
      </c>
      <c r="K3621">
        <v>3</v>
      </c>
      <c r="M3621">
        <v>11</v>
      </c>
      <c r="O3621">
        <v>210</v>
      </c>
      <c r="S3621">
        <v>15</v>
      </c>
      <c r="V3621">
        <v>5</v>
      </c>
      <c r="W3621">
        <f>VLOOKUP(H3621&amp;"_"&amp;M3621+1,'Leaf lengths'!$J$6:$Q$104,VLOOKUP(F3621,'Leaf lengths'!$S$1:$T$6,2,FALSE),FALSE)</f>
        <v>250</v>
      </c>
      <c r="X3621">
        <f t="shared" si="269"/>
        <v>0</v>
      </c>
      <c r="Y3621">
        <f t="shared" si="268"/>
        <v>11</v>
      </c>
      <c r="Z3621">
        <f t="shared" si="267"/>
        <v>26</v>
      </c>
      <c r="AD3621" t="str">
        <f t="shared" si="270"/>
        <v>FLN</v>
      </c>
    </row>
    <row r="3622" spans="1:30" hidden="1" x14ac:dyDescent="0.3">
      <c r="A3622" t="s">
        <v>417</v>
      </c>
      <c r="B3622">
        <f t="shared" si="266"/>
        <v>400131</v>
      </c>
      <c r="C3622">
        <v>131</v>
      </c>
      <c r="D3622">
        <f>VLOOKUP($B3622,TrialDesign!$E$2:$I$1147,5,FALSE)</f>
        <v>8</v>
      </c>
      <c r="E3622" t="str">
        <f>VLOOKUP($B3622,TrialDesign!$E$2:$I$1147,3,FALSE)</f>
        <v>Nil</v>
      </c>
      <c r="F3622" t="str">
        <f>VLOOKUP($B3622,TrialDesign!$E$2:$I$1147,4,FALSE)</f>
        <v>Saracen</v>
      </c>
      <c r="G3622" s="1">
        <v>41984</v>
      </c>
      <c r="H3622" s="1" t="str">
        <f>VLOOKUP(B3622,TrialDesign!$E$2:$J$1147,6,FALSE)</f>
        <v>None_8h</v>
      </c>
      <c r="K3622">
        <v>4</v>
      </c>
      <c r="M3622">
        <v>11</v>
      </c>
      <c r="O3622">
        <v>180</v>
      </c>
      <c r="V3622">
        <v>3</v>
      </c>
      <c r="W3622">
        <f>VLOOKUP(H3622&amp;"_"&amp;M3622+1,'Leaf lengths'!$J$6:$Q$104,VLOOKUP(F3622,'Leaf lengths'!$S$1:$T$6,2,FALSE),FALSE)</f>
        <v>250</v>
      </c>
      <c r="X3622">
        <f t="shared" si="269"/>
        <v>0</v>
      </c>
      <c r="Y3622">
        <f t="shared" si="268"/>
        <v>11</v>
      </c>
      <c r="Z3622" t="str">
        <f t="shared" si="267"/>
        <v/>
      </c>
      <c r="AD3622" t="str">
        <f t="shared" si="270"/>
        <v>FLN</v>
      </c>
    </row>
    <row r="3623" spans="1:30" hidden="1" x14ac:dyDescent="0.3">
      <c r="A3623" t="s">
        <v>417</v>
      </c>
      <c r="B3623">
        <f t="shared" si="266"/>
        <v>400104</v>
      </c>
      <c r="C3623">
        <v>104</v>
      </c>
      <c r="D3623">
        <f>VLOOKUP($B3623,TrialDesign!$E$2:$I$1147,5,FALSE)</f>
        <v>8</v>
      </c>
      <c r="E3623" t="str">
        <f>VLOOKUP($B3623,TrialDesign!$E$2:$I$1147,3,FALSE)</f>
        <v>Nil</v>
      </c>
      <c r="F3623" t="str">
        <f>VLOOKUP($B3623,TrialDesign!$E$2:$I$1147,4,FALSE)</f>
        <v>Saracen</v>
      </c>
      <c r="G3623" s="1">
        <v>41985</v>
      </c>
      <c r="H3623" s="1" t="str">
        <f>VLOOKUP(B3623,TrialDesign!$E$2:$J$1147,6,FALSE)</f>
        <v>None_8h</v>
      </c>
      <c r="J3623" t="s">
        <v>376</v>
      </c>
      <c r="K3623">
        <v>1</v>
      </c>
      <c r="M3623">
        <v>11</v>
      </c>
      <c r="O3623">
        <v>275</v>
      </c>
      <c r="V3623">
        <v>5</v>
      </c>
      <c r="W3623">
        <f>VLOOKUP(H3623&amp;"_"&amp;M3623+1,'Leaf lengths'!$J$6:$Q$104,VLOOKUP(F3623,'Leaf lengths'!$S$1:$T$6,2,FALSE),FALSE)</f>
        <v>250</v>
      </c>
      <c r="X3623">
        <f t="shared" si="269"/>
        <v>0</v>
      </c>
      <c r="Y3623">
        <f t="shared" si="268"/>
        <v>11</v>
      </c>
      <c r="Z3623" t="str">
        <f t="shared" si="267"/>
        <v/>
      </c>
      <c r="AD3623" t="str">
        <f t="shared" si="270"/>
        <v>FLN</v>
      </c>
    </row>
    <row r="3624" spans="1:30" hidden="1" x14ac:dyDescent="0.3">
      <c r="A3624" t="s">
        <v>417</v>
      </c>
      <c r="B3624">
        <f t="shared" si="266"/>
        <v>400104</v>
      </c>
      <c r="C3624">
        <v>104</v>
      </c>
      <c r="D3624">
        <f>VLOOKUP($B3624,TrialDesign!$E$2:$I$1147,5,FALSE)</f>
        <v>8</v>
      </c>
      <c r="E3624" t="str">
        <f>VLOOKUP($B3624,TrialDesign!$E$2:$I$1147,3,FALSE)</f>
        <v>Nil</v>
      </c>
      <c r="F3624" t="str">
        <f>VLOOKUP($B3624,TrialDesign!$E$2:$I$1147,4,FALSE)</f>
        <v>Saracen</v>
      </c>
      <c r="G3624" s="1">
        <v>41985</v>
      </c>
      <c r="H3624" s="1" t="str">
        <f>VLOOKUP(B3624,TrialDesign!$E$2:$J$1147,6,FALSE)</f>
        <v>None_8h</v>
      </c>
      <c r="K3624">
        <v>2</v>
      </c>
      <c r="M3624">
        <v>11</v>
      </c>
      <c r="O3624">
        <v>270</v>
      </c>
      <c r="V3624">
        <v>4</v>
      </c>
      <c r="W3624">
        <f>VLOOKUP(H3624&amp;"_"&amp;M3624+1,'Leaf lengths'!$J$6:$Q$104,VLOOKUP(F3624,'Leaf lengths'!$S$1:$T$6,2,FALSE),FALSE)</f>
        <v>250</v>
      </c>
      <c r="X3624">
        <f t="shared" si="269"/>
        <v>0</v>
      </c>
      <c r="Y3624">
        <f t="shared" si="268"/>
        <v>11</v>
      </c>
      <c r="Z3624" t="str">
        <f t="shared" si="267"/>
        <v/>
      </c>
      <c r="AD3624" t="str">
        <f t="shared" si="270"/>
        <v>FLN</v>
      </c>
    </row>
    <row r="3625" spans="1:30" hidden="1" x14ac:dyDescent="0.3">
      <c r="A3625" t="s">
        <v>417</v>
      </c>
      <c r="B3625">
        <f t="shared" si="266"/>
        <v>400104</v>
      </c>
      <c r="C3625">
        <v>104</v>
      </c>
      <c r="D3625">
        <f>VLOOKUP($B3625,TrialDesign!$E$2:$I$1147,5,FALSE)</f>
        <v>8</v>
      </c>
      <c r="E3625" t="str">
        <f>VLOOKUP($B3625,TrialDesign!$E$2:$I$1147,3,FALSE)</f>
        <v>Nil</v>
      </c>
      <c r="F3625" t="str">
        <f>VLOOKUP($B3625,TrialDesign!$E$2:$I$1147,4,FALSE)</f>
        <v>Saracen</v>
      </c>
      <c r="G3625" s="1">
        <v>41985</v>
      </c>
      <c r="H3625" s="1" t="str">
        <f>VLOOKUP(B3625,TrialDesign!$E$2:$J$1147,6,FALSE)</f>
        <v>None_8h</v>
      </c>
      <c r="K3625">
        <v>3</v>
      </c>
      <c r="M3625">
        <v>10</v>
      </c>
      <c r="O3625">
        <v>295</v>
      </c>
      <c r="V3625">
        <v>5</v>
      </c>
      <c r="W3625">
        <f>VLOOKUP(H3625&amp;"_"&amp;M3625+1,'Leaf lengths'!$J$6:$Q$104,VLOOKUP(F3625,'Leaf lengths'!$S$1:$T$6,2,FALSE),FALSE)</f>
        <v>230</v>
      </c>
      <c r="X3625">
        <f t="shared" si="269"/>
        <v>0</v>
      </c>
      <c r="Y3625">
        <f t="shared" si="268"/>
        <v>10</v>
      </c>
      <c r="Z3625" t="str">
        <f t="shared" si="267"/>
        <v/>
      </c>
      <c r="AD3625" t="str">
        <f t="shared" si="270"/>
        <v>FLN</v>
      </c>
    </row>
    <row r="3626" spans="1:30" hidden="1" x14ac:dyDescent="0.3">
      <c r="A3626" t="s">
        <v>417</v>
      </c>
      <c r="B3626">
        <f t="shared" si="266"/>
        <v>400104</v>
      </c>
      <c r="C3626">
        <v>104</v>
      </c>
      <c r="D3626">
        <f>VLOOKUP($B3626,TrialDesign!$E$2:$I$1147,5,FALSE)</f>
        <v>8</v>
      </c>
      <c r="E3626" t="str">
        <f>VLOOKUP($B3626,TrialDesign!$E$2:$I$1147,3,FALSE)</f>
        <v>Nil</v>
      </c>
      <c r="F3626" t="str">
        <f>VLOOKUP($B3626,TrialDesign!$E$2:$I$1147,4,FALSE)</f>
        <v>Saracen</v>
      </c>
      <c r="G3626" s="1">
        <v>41985</v>
      </c>
      <c r="H3626" s="1" t="str">
        <f>VLOOKUP(B3626,TrialDesign!$E$2:$J$1147,6,FALSE)</f>
        <v>None_8h</v>
      </c>
      <c r="K3626">
        <v>4</v>
      </c>
      <c r="M3626">
        <v>11</v>
      </c>
      <c r="O3626">
        <v>230</v>
      </c>
      <c r="V3626">
        <v>4</v>
      </c>
      <c r="W3626">
        <f>VLOOKUP(H3626&amp;"_"&amp;M3626+1,'Leaf lengths'!$J$6:$Q$104,VLOOKUP(F3626,'Leaf lengths'!$S$1:$T$6,2,FALSE),FALSE)</f>
        <v>250</v>
      </c>
      <c r="X3626">
        <f t="shared" si="269"/>
        <v>0</v>
      </c>
      <c r="Y3626">
        <f t="shared" si="268"/>
        <v>11</v>
      </c>
      <c r="Z3626" t="str">
        <f t="shared" si="267"/>
        <v/>
      </c>
      <c r="AD3626" t="str">
        <f t="shared" si="270"/>
        <v>FLN</v>
      </c>
    </row>
  </sheetData>
  <autoFilter ref="A1:I3626">
    <filterColumn colId="3">
      <filters>
        <filter val="16"/>
      </filters>
    </filterColumn>
    <filterColumn colId="4">
      <filters>
        <filter val="Full"/>
      </filters>
    </filterColumn>
    <filterColumn colId="5">
      <filters>
        <filter val="Saracen"/>
      </filters>
    </filterColumn>
  </autoFilter>
  <sortState ref="A3:AF3538">
    <sortCondition ref="A3:A3538"/>
    <sortCondition ref="E3:E3538"/>
    <sortCondition ref="F3:F3538"/>
    <sortCondition ref="G3:G3538"/>
  </sortState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1147"/>
  <sheetViews>
    <sheetView workbookViewId="0">
      <pane ySplit="1" topLeftCell="A1088" activePane="bottomLeft" state="frozen"/>
      <selection pane="bottomLeft" activeCell="G2" sqref="G2:G1147"/>
    </sheetView>
  </sheetViews>
  <sheetFormatPr defaultRowHeight="14.4" x14ac:dyDescent="0.3"/>
  <cols>
    <col min="1" max="1" width="12.33203125" bestFit="1" customWidth="1"/>
    <col min="8" max="8" width="13.5546875" bestFit="1" customWidth="1"/>
    <col min="13" max="13" width="17" bestFit="1" customWidth="1"/>
    <col min="14" max="14" width="9.33203125" bestFit="1" customWidth="1"/>
  </cols>
  <sheetData>
    <row r="1" spans="1:15" x14ac:dyDescent="0.3">
      <c r="A1" t="s">
        <v>59</v>
      </c>
      <c r="B1" t="s">
        <v>30</v>
      </c>
      <c r="C1" t="s">
        <v>31</v>
      </c>
      <c r="D1" t="s">
        <v>32</v>
      </c>
      <c r="E1" t="s">
        <v>308</v>
      </c>
      <c r="F1" t="s">
        <v>307</v>
      </c>
      <c r="G1" t="s">
        <v>33</v>
      </c>
      <c r="H1" t="s">
        <v>34</v>
      </c>
      <c r="I1" t="s">
        <v>306</v>
      </c>
      <c r="J1" t="s">
        <v>419</v>
      </c>
      <c r="N1" t="s">
        <v>449</v>
      </c>
      <c r="O1" s="10">
        <v>41667</v>
      </c>
    </row>
    <row r="2" spans="1:15" x14ac:dyDescent="0.3">
      <c r="A2" t="s">
        <v>312</v>
      </c>
      <c r="E2">
        <v>200001</v>
      </c>
      <c r="G2" t="s">
        <v>274</v>
      </c>
      <c r="H2" t="s">
        <v>155</v>
      </c>
      <c r="I2">
        <v>16</v>
      </c>
      <c r="N2" t="s">
        <v>450</v>
      </c>
      <c r="O2" s="10">
        <v>41842</v>
      </c>
    </row>
    <row r="3" spans="1:15" x14ac:dyDescent="0.3">
      <c r="A3" t="s">
        <v>312</v>
      </c>
      <c r="E3">
        <v>200002</v>
      </c>
      <c r="G3" t="s">
        <v>274</v>
      </c>
      <c r="H3" t="s">
        <v>159</v>
      </c>
      <c r="I3">
        <v>16</v>
      </c>
    </row>
    <row r="4" spans="1:15" x14ac:dyDescent="0.3">
      <c r="A4" t="s">
        <v>312</v>
      </c>
      <c r="E4">
        <v>200003</v>
      </c>
      <c r="G4" t="s">
        <v>274</v>
      </c>
      <c r="H4" t="s">
        <v>160</v>
      </c>
      <c r="I4">
        <v>16</v>
      </c>
    </row>
    <row r="5" spans="1:15" x14ac:dyDescent="0.3">
      <c r="A5" t="s">
        <v>312</v>
      </c>
      <c r="E5">
        <v>200004</v>
      </c>
      <c r="G5" t="s">
        <v>274</v>
      </c>
      <c r="H5" t="s">
        <v>162</v>
      </c>
      <c r="I5">
        <v>16</v>
      </c>
    </row>
    <row r="6" spans="1:15" x14ac:dyDescent="0.3">
      <c r="A6" t="s">
        <v>312</v>
      </c>
      <c r="E6">
        <v>200005</v>
      </c>
      <c r="G6" t="s">
        <v>274</v>
      </c>
      <c r="H6" t="s">
        <v>453</v>
      </c>
      <c r="I6">
        <v>16</v>
      </c>
    </row>
    <row r="7" spans="1:15" x14ac:dyDescent="0.3">
      <c r="A7" t="s">
        <v>312</v>
      </c>
      <c r="E7">
        <v>200006</v>
      </c>
      <c r="G7" t="s">
        <v>274</v>
      </c>
      <c r="H7" t="s">
        <v>38</v>
      </c>
      <c r="I7">
        <v>16</v>
      </c>
    </row>
    <row r="8" spans="1:15" x14ac:dyDescent="0.3">
      <c r="A8" t="s">
        <v>312</v>
      </c>
      <c r="E8">
        <v>200007</v>
      </c>
      <c r="G8" t="s">
        <v>274</v>
      </c>
      <c r="H8" t="s">
        <v>39</v>
      </c>
      <c r="I8">
        <v>16</v>
      </c>
    </row>
    <row r="9" spans="1:15" x14ac:dyDescent="0.3">
      <c r="A9" t="s">
        <v>312</v>
      </c>
      <c r="E9">
        <v>200008</v>
      </c>
      <c r="G9" t="s">
        <v>274</v>
      </c>
      <c r="H9" t="s">
        <v>36</v>
      </c>
      <c r="I9">
        <v>16</v>
      </c>
    </row>
    <row r="10" spans="1:15" x14ac:dyDescent="0.3">
      <c r="A10" t="s">
        <v>312</v>
      </c>
      <c r="E10">
        <v>200009</v>
      </c>
      <c r="G10" t="s">
        <v>275</v>
      </c>
      <c r="H10" t="s">
        <v>155</v>
      </c>
      <c r="I10">
        <v>16</v>
      </c>
    </row>
    <row r="11" spans="1:15" x14ac:dyDescent="0.3">
      <c r="A11" t="s">
        <v>312</v>
      </c>
      <c r="E11">
        <v>200010</v>
      </c>
      <c r="G11" t="s">
        <v>275</v>
      </c>
      <c r="H11" t="s">
        <v>159</v>
      </c>
      <c r="I11">
        <v>16</v>
      </c>
    </row>
    <row r="12" spans="1:15" x14ac:dyDescent="0.3">
      <c r="A12" t="s">
        <v>312</v>
      </c>
      <c r="E12">
        <v>200011</v>
      </c>
      <c r="G12" t="s">
        <v>275</v>
      </c>
      <c r="H12" t="s">
        <v>160</v>
      </c>
      <c r="I12">
        <v>16</v>
      </c>
    </row>
    <row r="13" spans="1:15" x14ac:dyDescent="0.3">
      <c r="A13" t="s">
        <v>312</v>
      </c>
      <c r="E13">
        <v>200012</v>
      </c>
      <c r="G13" t="s">
        <v>275</v>
      </c>
      <c r="H13" t="s">
        <v>162</v>
      </c>
      <c r="I13">
        <v>16</v>
      </c>
    </row>
    <row r="14" spans="1:15" x14ac:dyDescent="0.3">
      <c r="A14" t="s">
        <v>312</v>
      </c>
      <c r="E14">
        <v>200013</v>
      </c>
      <c r="G14" t="s">
        <v>275</v>
      </c>
      <c r="H14" t="s">
        <v>453</v>
      </c>
      <c r="I14">
        <v>16</v>
      </c>
    </row>
    <row r="15" spans="1:15" x14ac:dyDescent="0.3">
      <c r="A15" t="s">
        <v>312</v>
      </c>
      <c r="E15">
        <v>200014</v>
      </c>
      <c r="G15" t="s">
        <v>275</v>
      </c>
      <c r="H15" t="s">
        <v>38</v>
      </c>
      <c r="I15">
        <v>16</v>
      </c>
    </row>
    <row r="16" spans="1:15" x14ac:dyDescent="0.3">
      <c r="A16" t="s">
        <v>312</v>
      </c>
      <c r="E16">
        <v>200015</v>
      </c>
      <c r="G16" t="s">
        <v>275</v>
      </c>
      <c r="H16" t="s">
        <v>39</v>
      </c>
      <c r="I16">
        <v>16</v>
      </c>
    </row>
    <row r="17" spans="1:9" x14ac:dyDescent="0.3">
      <c r="A17" t="s">
        <v>312</v>
      </c>
      <c r="E17">
        <v>200016</v>
      </c>
      <c r="G17" t="s">
        <v>275</v>
      </c>
      <c r="H17" t="s">
        <v>36</v>
      </c>
      <c r="I17">
        <v>16</v>
      </c>
    </row>
    <row r="18" spans="1:9" x14ac:dyDescent="0.3">
      <c r="A18" t="s">
        <v>312</v>
      </c>
      <c r="E18">
        <v>200017</v>
      </c>
      <c r="G18" t="s">
        <v>276</v>
      </c>
      <c r="H18" t="s">
        <v>155</v>
      </c>
      <c r="I18">
        <v>16</v>
      </c>
    </row>
    <row r="19" spans="1:9" x14ac:dyDescent="0.3">
      <c r="A19" t="s">
        <v>312</v>
      </c>
      <c r="E19">
        <v>200018</v>
      </c>
      <c r="G19" t="s">
        <v>276</v>
      </c>
      <c r="H19" t="s">
        <v>159</v>
      </c>
      <c r="I19">
        <v>16</v>
      </c>
    </row>
    <row r="20" spans="1:9" x14ac:dyDescent="0.3">
      <c r="A20" t="s">
        <v>312</v>
      </c>
      <c r="E20">
        <v>200019</v>
      </c>
      <c r="G20" t="s">
        <v>276</v>
      </c>
      <c r="H20" t="s">
        <v>160</v>
      </c>
      <c r="I20">
        <v>16</v>
      </c>
    </row>
    <row r="21" spans="1:9" x14ac:dyDescent="0.3">
      <c r="A21" t="s">
        <v>312</v>
      </c>
      <c r="E21">
        <v>200020</v>
      </c>
      <c r="G21" t="s">
        <v>276</v>
      </c>
      <c r="H21" t="s">
        <v>162</v>
      </c>
      <c r="I21">
        <v>16</v>
      </c>
    </row>
    <row r="22" spans="1:9" x14ac:dyDescent="0.3">
      <c r="A22" t="s">
        <v>312</v>
      </c>
      <c r="E22">
        <v>200021</v>
      </c>
      <c r="G22" t="s">
        <v>276</v>
      </c>
      <c r="H22" t="s">
        <v>453</v>
      </c>
      <c r="I22">
        <v>16</v>
      </c>
    </row>
    <row r="23" spans="1:9" x14ac:dyDescent="0.3">
      <c r="A23" t="s">
        <v>312</v>
      </c>
      <c r="E23">
        <v>200022</v>
      </c>
      <c r="G23" t="s">
        <v>276</v>
      </c>
      <c r="H23" t="s">
        <v>38</v>
      </c>
      <c r="I23">
        <v>16</v>
      </c>
    </row>
    <row r="24" spans="1:9" x14ac:dyDescent="0.3">
      <c r="A24" t="s">
        <v>312</v>
      </c>
      <c r="E24">
        <v>200023</v>
      </c>
      <c r="G24" t="s">
        <v>276</v>
      </c>
      <c r="H24" t="s">
        <v>39</v>
      </c>
      <c r="I24">
        <v>16</v>
      </c>
    </row>
    <row r="25" spans="1:9" x14ac:dyDescent="0.3">
      <c r="A25" t="s">
        <v>312</v>
      </c>
      <c r="E25">
        <v>200024</v>
      </c>
      <c r="G25" t="s">
        <v>276</v>
      </c>
      <c r="H25" t="s">
        <v>36</v>
      </c>
      <c r="I25">
        <v>16</v>
      </c>
    </row>
    <row r="26" spans="1:9" x14ac:dyDescent="0.3">
      <c r="A26" t="s">
        <v>312</v>
      </c>
      <c r="E26">
        <v>200025</v>
      </c>
      <c r="G26" t="s">
        <v>277</v>
      </c>
      <c r="H26" t="s">
        <v>155</v>
      </c>
      <c r="I26">
        <v>16</v>
      </c>
    </row>
    <row r="27" spans="1:9" x14ac:dyDescent="0.3">
      <c r="A27" t="s">
        <v>312</v>
      </c>
      <c r="E27">
        <v>200026</v>
      </c>
      <c r="G27" t="s">
        <v>277</v>
      </c>
      <c r="H27" t="s">
        <v>159</v>
      </c>
      <c r="I27">
        <v>16</v>
      </c>
    </row>
    <row r="28" spans="1:9" x14ac:dyDescent="0.3">
      <c r="A28" t="s">
        <v>312</v>
      </c>
      <c r="E28">
        <v>200027</v>
      </c>
      <c r="G28" t="s">
        <v>277</v>
      </c>
      <c r="H28" t="s">
        <v>160</v>
      </c>
      <c r="I28">
        <v>16</v>
      </c>
    </row>
    <row r="29" spans="1:9" x14ac:dyDescent="0.3">
      <c r="A29" t="s">
        <v>312</v>
      </c>
      <c r="E29">
        <v>200028</v>
      </c>
      <c r="G29" t="s">
        <v>277</v>
      </c>
      <c r="H29" t="s">
        <v>162</v>
      </c>
      <c r="I29">
        <v>16</v>
      </c>
    </row>
    <row r="30" spans="1:9" x14ac:dyDescent="0.3">
      <c r="A30" t="s">
        <v>312</v>
      </c>
      <c r="E30">
        <v>200029</v>
      </c>
      <c r="G30" t="s">
        <v>277</v>
      </c>
      <c r="H30" t="s">
        <v>453</v>
      </c>
      <c r="I30">
        <v>16</v>
      </c>
    </row>
    <row r="31" spans="1:9" x14ac:dyDescent="0.3">
      <c r="A31" t="s">
        <v>312</v>
      </c>
      <c r="E31">
        <v>200030</v>
      </c>
      <c r="G31" t="s">
        <v>277</v>
      </c>
      <c r="H31" t="s">
        <v>38</v>
      </c>
      <c r="I31">
        <v>16</v>
      </c>
    </row>
    <row r="32" spans="1:9" x14ac:dyDescent="0.3">
      <c r="A32" t="s">
        <v>312</v>
      </c>
      <c r="E32">
        <v>200031</v>
      </c>
      <c r="G32" t="s">
        <v>277</v>
      </c>
      <c r="H32" t="s">
        <v>39</v>
      </c>
      <c r="I32">
        <v>16</v>
      </c>
    </row>
    <row r="33" spans="1:9" x14ac:dyDescent="0.3">
      <c r="A33" t="s">
        <v>312</v>
      </c>
      <c r="E33">
        <v>200032</v>
      </c>
      <c r="G33" t="s">
        <v>277</v>
      </c>
      <c r="H33" t="s">
        <v>36</v>
      </c>
      <c r="I33">
        <v>16</v>
      </c>
    </row>
    <row r="34" spans="1:9" x14ac:dyDescent="0.3">
      <c r="A34" t="s">
        <v>312</v>
      </c>
      <c r="E34">
        <v>200033</v>
      </c>
      <c r="G34" t="s">
        <v>278</v>
      </c>
      <c r="H34" t="s">
        <v>453</v>
      </c>
      <c r="I34">
        <v>16</v>
      </c>
    </row>
    <row r="35" spans="1:9" x14ac:dyDescent="0.3">
      <c r="A35" t="s">
        <v>312</v>
      </c>
      <c r="E35">
        <v>200034</v>
      </c>
      <c r="G35" t="s">
        <v>279</v>
      </c>
      <c r="H35" t="s">
        <v>453</v>
      </c>
      <c r="I35">
        <v>16</v>
      </c>
    </row>
    <row r="36" spans="1:9" x14ac:dyDescent="0.3">
      <c r="A36" t="s">
        <v>312</v>
      </c>
      <c r="E36">
        <v>200035</v>
      </c>
      <c r="G36" t="s">
        <v>280</v>
      </c>
      <c r="H36" t="s">
        <v>453</v>
      </c>
      <c r="I36">
        <v>16</v>
      </c>
    </row>
    <row r="37" spans="1:9" x14ac:dyDescent="0.3">
      <c r="A37" t="s">
        <v>312</v>
      </c>
      <c r="E37">
        <v>200036</v>
      </c>
      <c r="G37" t="s">
        <v>281</v>
      </c>
      <c r="H37" t="s">
        <v>453</v>
      </c>
      <c r="I37">
        <v>16</v>
      </c>
    </row>
    <row r="38" spans="1:9" x14ac:dyDescent="0.3">
      <c r="A38" t="s">
        <v>312</v>
      </c>
      <c r="E38">
        <v>200037</v>
      </c>
      <c r="G38" t="s">
        <v>278</v>
      </c>
      <c r="H38" t="s">
        <v>155</v>
      </c>
      <c r="I38">
        <v>16</v>
      </c>
    </row>
    <row r="39" spans="1:9" x14ac:dyDescent="0.3">
      <c r="A39" t="s">
        <v>312</v>
      </c>
      <c r="E39">
        <v>200038</v>
      </c>
      <c r="G39" t="s">
        <v>279</v>
      </c>
      <c r="H39" t="s">
        <v>155</v>
      </c>
      <c r="I39">
        <v>16</v>
      </c>
    </row>
    <row r="40" spans="1:9" x14ac:dyDescent="0.3">
      <c r="A40" t="s">
        <v>312</v>
      </c>
      <c r="E40">
        <v>200039</v>
      </c>
      <c r="G40" t="s">
        <v>280</v>
      </c>
      <c r="H40" t="s">
        <v>155</v>
      </c>
      <c r="I40">
        <v>16</v>
      </c>
    </row>
    <row r="41" spans="1:9" x14ac:dyDescent="0.3">
      <c r="A41" t="s">
        <v>312</v>
      </c>
      <c r="E41">
        <v>200040</v>
      </c>
      <c r="G41" t="s">
        <v>281</v>
      </c>
      <c r="H41" t="s">
        <v>155</v>
      </c>
      <c r="I41">
        <v>16</v>
      </c>
    </row>
    <row r="42" spans="1:9" x14ac:dyDescent="0.3">
      <c r="A42" t="s">
        <v>312</v>
      </c>
      <c r="E42">
        <v>200041</v>
      </c>
      <c r="G42" t="s">
        <v>278</v>
      </c>
      <c r="H42" t="s">
        <v>159</v>
      </c>
      <c r="I42">
        <v>16</v>
      </c>
    </row>
    <row r="43" spans="1:9" x14ac:dyDescent="0.3">
      <c r="A43" t="s">
        <v>312</v>
      </c>
      <c r="E43">
        <v>200042</v>
      </c>
      <c r="G43" t="s">
        <v>279</v>
      </c>
      <c r="H43" t="s">
        <v>159</v>
      </c>
      <c r="I43">
        <v>16</v>
      </c>
    </row>
    <row r="44" spans="1:9" x14ac:dyDescent="0.3">
      <c r="A44" t="s">
        <v>312</v>
      </c>
      <c r="E44">
        <v>200043</v>
      </c>
      <c r="G44" t="s">
        <v>280</v>
      </c>
      <c r="H44" t="s">
        <v>159</v>
      </c>
      <c r="I44">
        <v>16</v>
      </c>
    </row>
    <row r="45" spans="1:9" x14ac:dyDescent="0.3">
      <c r="A45" t="s">
        <v>312</v>
      </c>
      <c r="E45">
        <v>200044</v>
      </c>
      <c r="G45" t="s">
        <v>281</v>
      </c>
      <c r="H45" t="s">
        <v>159</v>
      </c>
      <c r="I45">
        <v>16</v>
      </c>
    </row>
    <row r="46" spans="1:9" x14ac:dyDescent="0.3">
      <c r="A46" t="s">
        <v>312</v>
      </c>
      <c r="E46">
        <v>200045</v>
      </c>
      <c r="G46" t="s">
        <v>278</v>
      </c>
      <c r="H46" t="s">
        <v>36</v>
      </c>
      <c r="I46">
        <v>16</v>
      </c>
    </row>
    <row r="47" spans="1:9" x14ac:dyDescent="0.3">
      <c r="A47" t="s">
        <v>312</v>
      </c>
      <c r="E47">
        <v>200046</v>
      </c>
      <c r="G47" t="s">
        <v>279</v>
      </c>
      <c r="H47" t="s">
        <v>36</v>
      </c>
      <c r="I47">
        <v>16</v>
      </c>
    </row>
    <row r="48" spans="1:9" x14ac:dyDescent="0.3">
      <c r="A48" t="s">
        <v>312</v>
      </c>
      <c r="E48">
        <v>200047</v>
      </c>
      <c r="G48" t="s">
        <v>280</v>
      </c>
      <c r="H48" t="s">
        <v>36</v>
      </c>
      <c r="I48">
        <v>16</v>
      </c>
    </row>
    <row r="49" spans="1:9" x14ac:dyDescent="0.3">
      <c r="A49" t="s">
        <v>312</v>
      </c>
      <c r="E49">
        <v>200048</v>
      </c>
      <c r="G49" t="s">
        <v>281</v>
      </c>
      <c r="H49" t="s">
        <v>36</v>
      </c>
      <c r="I49">
        <v>16</v>
      </c>
    </row>
    <row r="50" spans="1:9" x14ac:dyDescent="0.3">
      <c r="A50" t="s">
        <v>312</v>
      </c>
      <c r="E50">
        <v>200049</v>
      </c>
      <c r="G50" t="s">
        <v>278</v>
      </c>
      <c r="H50" t="s">
        <v>160</v>
      </c>
      <c r="I50">
        <v>16</v>
      </c>
    </row>
    <row r="51" spans="1:9" x14ac:dyDescent="0.3">
      <c r="A51" t="s">
        <v>312</v>
      </c>
      <c r="E51">
        <v>200050</v>
      </c>
      <c r="G51" t="s">
        <v>279</v>
      </c>
      <c r="H51" t="s">
        <v>160</v>
      </c>
      <c r="I51">
        <v>16</v>
      </c>
    </row>
    <row r="52" spans="1:9" x14ac:dyDescent="0.3">
      <c r="A52" t="s">
        <v>312</v>
      </c>
      <c r="E52">
        <v>200051</v>
      </c>
      <c r="G52" t="s">
        <v>280</v>
      </c>
      <c r="H52" t="s">
        <v>160</v>
      </c>
      <c r="I52">
        <v>16</v>
      </c>
    </row>
    <row r="53" spans="1:9" x14ac:dyDescent="0.3">
      <c r="A53" t="s">
        <v>312</v>
      </c>
      <c r="E53">
        <v>200052</v>
      </c>
      <c r="G53" t="s">
        <v>281</v>
      </c>
      <c r="H53" t="s">
        <v>160</v>
      </c>
      <c r="I53">
        <v>16</v>
      </c>
    </row>
    <row r="54" spans="1:9" x14ac:dyDescent="0.3">
      <c r="A54" t="s">
        <v>312</v>
      </c>
      <c r="E54">
        <v>200053</v>
      </c>
      <c r="G54" t="s">
        <v>278</v>
      </c>
      <c r="H54" t="s">
        <v>162</v>
      </c>
      <c r="I54">
        <v>16</v>
      </c>
    </row>
    <row r="55" spans="1:9" x14ac:dyDescent="0.3">
      <c r="A55" t="s">
        <v>312</v>
      </c>
      <c r="E55">
        <v>200054</v>
      </c>
      <c r="G55" t="s">
        <v>279</v>
      </c>
      <c r="H55" t="s">
        <v>162</v>
      </c>
      <c r="I55">
        <v>16</v>
      </c>
    </row>
    <row r="56" spans="1:9" x14ac:dyDescent="0.3">
      <c r="A56" t="s">
        <v>312</v>
      </c>
      <c r="E56">
        <v>200055</v>
      </c>
      <c r="G56" t="s">
        <v>280</v>
      </c>
      <c r="H56" t="s">
        <v>162</v>
      </c>
      <c r="I56">
        <v>16</v>
      </c>
    </row>
    <row r="57" spans="1:9" x14ac:dyDescent="0.3">
      <c r="A57" t="s">
        <v>312</v>
      </c>
      <c r="E57">
        <v>200056</v>
      </c>
      <c r="G57" t="s">
        <v>281</v>
      </c>
      <c r="H57" t="s">
        <v>162</v>
      </c>
      <c r="I57">
        <v>16</v>
      </c>
    </row>
    <row r="58" spans="1:9" x14ac:dyDescent="0.3">
      <c r="A58" t="s">
        <v>312</v>
      </c>
      <c r="E58">
        <v>200057</v>
      </c>
      <c r="G58" t="s">
        <v>278</v>
      </c>
      <c r="H58" t="s">
        <v>38</v>
      </c>
      <c r="I58">
        <v>16</v>
      </c>
    </row>
    <row r="59" spans="1:9" x14ac:dyDescent="0.3">
      <c r="A59" t="s">
        <v>312</v>
      </c>
      <c r="E59">
        <v>200058</v>
      </c>
      <c r="G59" t="s">
        <v>279</v>
      </c>
      <c r="H59" t="s">
        <v>38</v>
      </c>
      <c r="I59">
        <v>16</v>
      </c>
    </row>
    <row r="60" spans="1:9" x14ac:dyDescent="0.3">
      <c r="A60" t="s">
        <v>312</v>
      </c>
      <c r="E60">
        <v>200059</v>
      </c>
      <c r="G60" t="s">
        <v>280</v>
      </c>
      <c r="H60" t="s">
        <v>38</v>
      </c>
      <c r="I60">
        <v>16</v>
      </c>
    </row>
    <row r="61" spans="1:9" x14ac:dyDescent="0.3">
      <c r="A61" t="s">
        <v>312</v>
      </c>
      <c r="E61">
        <v>200060</v>
      </c>
      <c r="G61" t="s">
        <v>281</v>
      </c>
      <c r="H61" t="s">
        <v>38</v>
      </c>
      <c r="I61">
        <v>16</v>
      </c>
    </row>
    <row r="62" spans="1:9" x14ac:dyDescent="0.3">
      <c r="A62" t="s">
        <v>312</v>
      </c>
      <c r="E62">
        <v>200061</v>
      </c>
      <c r="G62" t="s">
        <v>278</v>
      </c>
      <c r="H62" t="s">
        <v>39</v>
      </c>
      <c r="I62">
        <v>16</v>
      </c>
    </row>
    <row r="63" spans="1:9" x14ac:dyDescent="0.3">
      <c r="A63" t="s">
        <v>312</v>
      </c>
      <c r="E63">
        <v>200062</v>
      </c>
      <c r="G63" t="s">
        <v>279</v>
      </c>
      <c r="H63" t="s">
        <v>39</v>
      </c>
      <c r="I63">
        <v>16</v>
      </c>
    </row>
    <row r="64" spans="1:9" x14ac:dyDescent="0.3">
      <c r="A64" t="s">
        <v>312</v>
      </c>
      <c r="E64">
        <v>200063</v>
      </c>
      <c r="G64" t="s">
        <v>280</v>
      </c>
      <c r="H64" t="s">
        <v>39</v>
      </c>
      <c r="I64">
        <v>16</v>
      </c>
    </row>
    <row r="65" spans="1:9" x14ac:dyDescent="0.3">
      <c r="A65" t="s">
        <v>312</v>
      </c>
      <c r="E65">
        <v>200064</v>
      </c>
      <c r="G65" t="s">
        <v>281</v>
      </c>
      <c r="H65" t="s">
        <v>39</v>
      </c>
      <c r="I65">
        <v>16</v>
      </c>
    </row>
    <row r="66" spans="1:9" x14ac:dyDescent="0.3">
      <c r="A66" t="s">
        <v>312</v>
      </c>
      <c r="E66">
        <v>200065</v>
      </c>
      <c r="G66" t="s">
        <v>282</v>
      </c>
      <c r="H66" t="s">
        <v>162</v>
      </c>
      <c r="I66">
        <v>16</v>
      </c>
    </row>
    <row r="67" spans="1:9" x14ac:dyDescent="0.3">
      <c r="A67" t="s">
        <v>312</v>
      </c>
      <c r="E67">
        <v>200066</v>
      </c>
      <c r="G67" t="s">
        <v>283</v>
      </c>
      <c r="H67" t="s">
        <v>162</v>
      </c>
      <c r="I67">
        <v>16</v>
      </c>
    </row>
    <row r="68" spans="1:9" x14ac:dyDescent="0.3">
      <c r="A68" t="s">
        <v>312</v>
      </c>
      <c r="E68">
        <v>200067</v>
      </c>
      <c r="G68" t="s">
        <v>284</v>
      </c>
      <c r="H68" t="s">
        <v>162</v>
      </c>
      <c r="I68">
        <v>16</v>
      </c>
    </row>
    <row r="69" spans="1:9" x14ac:dyDescent="0.3">
      <c r="A69" t="s">
        <v>312</v>
      </c>
      <c r="E69">
        <v>200068</v>
      </c>
      <c r="G69" t="s">
        <v>285</v>
      </c>
      <c r="H69" t="s">
        <v>162</v>
      </c>
      <c r="I69">
        <v>16</v>
      </c>
    </row>
    <row r="70" spans="1:9" x14ac:dyDescent="0.3">
      <c r="A70" t="s">
        <v>312</v>
      </c>
      <c r="E70">
        <v>200069</v>
      </c>
      <c r="G70" t="s">
        <v>282</v>
      </c>
      <c r="H70" t="s">
        <v>36</v>
      </c>
      <c r="I70">
        <v>16</v>
      </c>
    </row>
    <row r="71" spans="1:9" x14ac:dyDescent="0.3">
      <c r="A71" t="s">
        <v>312</v>
      </c>
      <c r="E71">
        <v>200070</v>
      </c>
      <c r="G71" t="s">
        <v>283</v>
      </c>
      <c r="H71" t="s">
        <v>36</v>
      </c>
      <c r="I71">
        <v>16</v>
      </c>
    </row>
    <row r="72" spans="1:9" x14ac:dyDescent="0.3">
      <c r="A72" t="s">
        <v>312</v>
      </c>
      <c r="E72">
        <v>200071</v>
      </c>
      <c r="G72" t="s">
        <v>284</v>
      </c>
      <c r="H72" t="s">
        <v>36</v>
      </c>
      <c r="I72">
        <v>16</v>
      </c>
    </row>
    <row r="73" spans="1:9" x14ac:dyDescent="0.3">
      <c r="A73" t="s">
        <v>312</v>
      </c>
      <c r="E73">
        <v>200072</v>
      </c>
      <c r="G73" t="s">
        <v>285</v>
      </c>
      <c r="H73" t="s">
        <v>36</v>
      </c>
      <c r="I73">
        <v>16</v>
      </c>
    </row>
    <row r="74" spans="1:9" x14ac:dyDescent="0.3">
      <c r="A74" t="s">
        <v>312</v>
      </c>
      <c r="E74">
        <v>200073</v>
      </c>
      <c r="G74" t="s">
        <v>282</v>
      </c>
      <c r="H74" t="s">
        <v>38</v>
      </c>
      <c r="I74">
        <v>16</v>
      </c>
    </row>
    <row r="75" spans="1:9" x14ac:dyDescent="0.3">
      <c r="A75" t="s">
        <v>312</v>
      </c>
      <c r="E75">
        <v>200074</v>
      </c>
      <c r="G75" t="s">
        <v>283</v>
      </c>
      <c r="H75" t="s">
        <v>38</v>
      </c>
      <c r="I75">
        <v>16</v>
      </c>
    </row>
    <row r="76" spans="1:9" x14ac:dyDescent="0.3">
      <c r="A76" t="s">
        <v>312</v>
      </c>
      <c r="E76">
        <v>200075</v>
      </c>
      <c r="G76" t="s">
        <v>284</v>
      </c>
      <c r="H76" t="s">
        <v>38</v>
      </c>
      <c r="I76">
        <v>16</v>
      </c>
    </row>
    <row r="77" spans="1:9" x14ac:dyDescent="0.3">
      <c r="A77" t="s">
        <v>312</v>
      </c>
      <c r="E77">
        <v>200076</v>
      </c>
      <c r="G77" t="s">
        <v>285</v>
      </c>
      <c r="H77" t="s">
        <v>38</v>
      </c>
      <c r="I77">
        <v>16</v>
      </c>
    </row>
    <row r="78" spans="1:9" x14ac:dyDescent="0.3">
      <c r="A78" t="s">
        <v>312</v>
      </c>
      <c r="E78">
        <v>200077</v>
      </c>
      <c r="G78" t="s">
        <v>282</v>
      </c>
      <c r="H78" t="s">
        <v>39</v>
      </c>
      <c r="I78">
        <v>16</v>
      </c>
    </row>
    <row r="79" spans="1:9" x14ac:dyDescent="0.3">
      <c r="A79" t="s">
        <v>312</v>
      </c>
      <c r="E79">
        <v>200078</v>
      </c>
      <c r="G79" t="s">
        <v>283</v>
      </c>
      <c r="H79" t="s">
        <v>39</v>
      </c>
      <c r="I79">
        <v>16</v>
      </c>
    </row>
    <row r="80" spans="1:9" x14ac:dyDescent="0.3">
      <c r="A80" t="s">
        <v>312</v>
      </c>
      <c r="E80">
        <v>200079</v>
      </c>
      <c r="G80" t="s">
        <v>284</v>
      </c>
      <c r="H80" t="s">
        <v>39</v>
      </c>
      <c r="I80">
        <v>16</v>
      </c>
    </row>
    <row r="81" spans="1:9" x14ac:dyDescent="0.3">
      <c r="A81" t="s">
        <v>312</v>
      </c>
      <c r="E81">
        <v>200080</v>
      </c>
      <c r="G81" t="s">
        <v>285</v>
      </c>
      <c r="H81" t="s">
        <v>39</v>
      </c>
      <c r="I81">
        <v>16</v>
      </c>
    </row>
    <row r="82" spans="1:9" x14ac:dyDescent="0.3">
      <c r="A82" t="s">
        <v>312</v>
      </c>
      <c r="E82">
        <v>200081</v>
      </c>
      <c r="G82" t="s">
        <v>282</v>
      </c>
      <c r="H82" t="s">
        <v>155</v>
      </c>
      <c r="I82">
        <v>16</v>
      </c>
    </row>
    <row r="83" spans="1:9" x14ac:dyDescent="0.3">
      <c r="A83" t="s">
        <v>312</v>
      </c>
      <c r="E83">
        <v>200082</v>
      </c>
      <c r="G83" t="s">
        <v>283</v>
      </c>
      <c r="H83" t="s">
        <v>155</v>
      </c>
      <c r="I83">
        <v>16</v>
      </c>
    </row>
    <row r="84" spans="1:9" x14ac:dyDescent="0.3">
      <c r="A84" t="s">
        <v>312</v>
      </c>
      <c r="E84">
        <v>200083</v>
      </c>
      <c r="G84" t="s">
        <v>284</v>
      </c>
      <c r="H84" t="s">
        <v>155</v>
      </c>
      <c r="I84">
        <v>16</v>
      </c>
    </row>
    <row r="85" spans="1:9" x14ac:dyDescent="0.3">
      <c r="A85" t="s">
        <v>312</v>
      </c>
      <c r="E85">
        <v>200084</v>
      </c>
      <c r="G85" t="s">
        <v>285</v>
      </c>
      <c r="H85" t="s">
        <v>155</v>
      </c>
      <c r="I85">
        <v>16</v>
      </c>
    </row>
    <row r="86" spans="1:9" x14ac:dyDescent="0.3">
      <c r="A86" t="s">
        <v>312</v>
      </c>
      <c r="E86">
        <v>200085</v>
      </c>
      <c r="G86" t="s">
        <v>282</v>
      </c>
      <c r="H86" t="s">
        <v>453</v>
      </c>
      <c r="I86">
        <v>16</v>
      </c>
    </row>
    <row r="87" spans="1:9" x14ac:dyDescent="0.3">
      <c r="A87" t="s">
        <v>312</v>
      </c>
      <c r="E87">
        <v>200086</v>
      </c>
      <c r="G87" t="s">
        <v>283</v>
      </c>
      <c r="H87" t="s">
        <v>453</v>
      </c>
      <c r="I87">
        <v>16</v>
      </c>
    </row>
    <row r="88" spans="1:9" x14ac:dyDescent="0.3">
      <c r="A88" t="s">
        <v>312</v>
      </c>
      <c r="E88">
        <v>200087</v>
      </c>
      <c r="G88" t="s">
        <v>284</v>
      </c>
      <c r="H88" t="s">
        <v>453</v>
      </c>
      <c r="I88">
        <v>16</v>
      </c>
    </row>
    <row r="89" spans="1:9" x14ac:dyDescent="0.3">
      <c r="A89" t="s">
        <v>312</v>
      </c>
      <c r="E89">
        <v>200088</v>
      </c>
      <c r="G89" t="s">
        <v>285</v>
      </c>
      <c r="H89" t="s">
        <v>453</v>
      </c>
      <c r="I89">
        <v>16</v>
      </c>
    </row>
    <row r="90" spans="1:9" x14ac:dyDescent="0.3">
      <c r="A90" t="s">
        <v>312</v>
      </c>
      <c r="E90">
        <v>200089</v>
      </c>
      <c r="G90" t="s">
        <v>282</v>
      </c>
      <c r="H90" t="s">
        <v>160</v>
      </c>
      <c r="I90">
        <v>16</v>
      </c>
    </row>
    <row r="91" spans="1:9" x14ac:dyDescent="0.3">
      <c r="A91" t="s">
        <v>312</v>
      </c>
      <c r="E91">
        <v>200090</v>
      </c>
      <c r="G91" t="s">
        <v>283</v>
      </c>
      <c r="H91" t="s">
        <v>160</v>
      </c>
      <c r="I91">
        <v>16</v>
      </c>
    </row>
    <row r="92" spans="1:9" x14ac:dyDescent="0.3">
      <c r="A92" t="s">
        <v>312</v>
      </c>
      <c r="E92">
        <v>200091</v>
      </c>
      <c r="G92" t="s">
        <v>284</v>
      </c>
      <c r="H92" t="s">
        <v>160</v>
      </c>
      <c r="I92">
        <v>16</v>
      </c>
    </row>
    <row r="93" spans="1:9" x14ac:dyDescent="0.3">
      <c r="A93" t="s">
        <v>312</v>
      </c>
      <c r="E93">
        <v>200092</v>
      </c>
      <c r="G93" t="s">
        <v>285</v>
      </c>
      <c r="H93" t="s">
        <v>160</v>
      </c>
      <c r="I93">
        <v>16</v>
      </c>
    </row>
    <row r="94" spans="1:9" x14ac:dyDescent="0.3">
      <c r="A94" t="s">
        <v>312</v>
      </c>
      <c r="E94">
        <v>200093</v>
      </c>
      <c r="G94" t="s">
        <v>282</v>
      </c>
      <c r="H94" t="s">
        <v>159</v>
      </c>
      <c r="I94">
        <v>16</v>
      </c>
    </row>
    <row r="95" spans="1:9" x14ac:dyDescent="0.3">
      <c r="A95" t="s">
        <v>312</v>
      </c>
      <c r="E95">
        <v>200094</v>
      </c>
      <c r="G95" t="s">
        <v>283</v>
      </c>
      <c r="H95" t="s">
        <v>159</v>
      </c>
      <c r="I95">
        <v>16</v>
      </c>
    </row>
    <row r="96" spans="1:9" x14ac:dyDescent="0.3">
      <c r="A96" t="s">
        <v>312</v>
      </c>
      <c r="E96">
        <v>200095</v>
      </c>
      <c r="G96" t="s">
        <v>284</v>
      </c>
      <c r="H96" t="s">
        <v>159</v>
      </c>
      <c r="I96">
        <v>16</v>
      </c>
    </row>
    <row r="97" spans="1:9" x14ac:dyDescent="0.3">
      <c r="A97" t="s">
        <v>312</v>
      </c>
      <c r="E97">
        <v>200096</v>
      </c>
      <c r="G97" t="s">
        <v>285</v>
      </c>
      <c r="H97" t="s">
        <v>159</v>
      </c>
      <c r="I97">
        <v>16</v>
      </c>
    </row>
    <row r="98" spans="1:9" x14ac:dyDescent="0.3">
      <c r="A98" t="s">
        <v>312</v>
      </c>
      <c r="E98">
        <v>200097</v>
      </c>
      <c r="G98" t="s">
        <v>292</v>
      </c>
      <c r="H98" t="s">
        <v>160</v>
      </c>
      <c r="I98">
        <v>16</v>
      </c>
    </row>
    <row r="99" spans="1:9" x14ac:dyDescent="0.3">
      <c r="A99" t="s">
        <v>312</v>
      </c>
      <c r="E99">
        <v>200098</v>
      </c>
      <c r="G99" t="s">
        <v>293</v>
      </c>
      <c r="H99" t="s">
        <v>160</v>
      </c>
      <c r="I99">
        <v>16</v>
      </c>
    </row>
    <row r="100" spans="1:9" x14ac:dyDescent="0.3">
      <c r="A100" t="s">
        <v>312</v>
      </c>
      <c r="E100">
        <v>200099</v>
      </c>
      <c r="G100" t="s">
        <v>294</v>
      </c>
      <c r="H100" t="s">
        <v>160</v>
      </c>
      <c r="I100">
        <v>16</v>
      </c>
    </row>
    <row r="101" spans="1:9" x14ac:dyDescent="0.3">
      <c r="A101" t="s">
        <v>312</v>
      </c>
      <c r="E101">
        <v>200100</v>
      </c>
      <c r="G101" t="s">
        <v>295</v>
      </c>
      <c r="H101" t="s">
        <v>160</v>
      </c>
      <c r="I101">
        <v>16</v>
      </c>
    </row>
    <row r="102" spans="1:9" x14ac:dyDescent="0.3">
      <c r="A102" t="s">
        <v>312</v>
      </c>
      <c r="E102">
        <v>200101</v>
      </c>
      <c r="G102" t="s">
        <v>292</v>
      </c>
      <c r="H102" t="s">
        <v>159</v>
      </c>
      <c r="I102">
        <v>16</v>
      </c>
    </row>
    <row r="103" spans="1:9" x14ac:dyDescent="0.3">
      <c r="A103" t="s">
        <v>312</v>
      </c>
      <c r="E103">
        <v>200102</v>
      </c>
      <c r="G103" t="s">
        <v>293</v>
      </c>
      <c r="H103" t="s">
        <v>159</v>
      </c>
      <c r="I103">
        <v>16</v>
      </c>
    </row>
    <row r="104" spans="1:9" x14ac:dyDescent="0.3">
      <c r="A104" t="s">
        <v>312</v>
      </c>
      <c r="E104">
        <v>200103</v>
      </c>
      <c r="G104" t="s">
        <v>294</v>
      </c>
      <c r="H104" t="s">
        <v>159</v>
      </c>
      <c r="I104">
        <v>16</v>
      </c>
    </row>
    <row r="105" spans="1:9" x14ac:dyDescent="0.3">
      <c r="A105" t="s">
        <v>312</v>
      </c>
      <c r="E105">
        <v>200104</v>
      </c>
      <c r="G105" t="s">
        <v>295</v>
      </c>
      <c r="H105" t="s">
        <v>159</v>
      </c>
      <c r="I105">
        <v>16</v>
      </c>
    </row>
    <row r="106" spans="1:9" x14ac:dyDescent="0.3">
      <c r="A106" t="s">
        <v>312</v>
      </c>
      <c r="E106">
        <v>200105</v>
      </c>
      <c r="G106" t="s">
        <v>292</v>
      </c>
      <c r="H106" t="s">
        <v>453</v>
      </c>
      <c r="I106">
        <v>16</v>
      </c>
    </row>
    <row r="107" spans="1:9" x14ac:dyDescent="0.3">
      <c r="A107" t="s">
        <v>312</v>
      </c>
      <c r="E107">
        <v>200106</v>
      </c>
      <c r="G107" t="s">
        <v>293</v>
      </c>
      <c r="H107" t="s">
        <v>453</v>
      </c>
      <c r="I107">
        <v>16</v>
      </c>
    </row>
    <row r="108" spans="1:9" x14ac:dyDescent="0.3">
      <c r="A108" t="s">
        <v>312</v>
      </c>
      <c r="E108">
        <v>200107</v>
      </c>
      <c r="G108" t="s">
        <v>294</v>
      </c>
      <c r="H108" t="s">
        <v>453</v>
      </c>
      <c r="I108">
        <v>16</v>
      </c>
    </row>
    <row r="109" spans="1:9" x14ac:dyDescent="0.3">
      <c r="A109" t="s">
        <v>312</v>
      </c>
      <c r="E109">
        <v>200108</v>
      </c>
      <c r="G109" t="s">
        <v>295</v>
      </c>
      <c r="H109" t="s">
        <v>453</v>
      </c>
      <c r="I109">
        <v>16</v>
      </c>
    </row>
    <row r="110" spans="1:9" x14ac:dyDescent="0.3">
      <c r="A110" t="s">
        <v>312</v>
      </c>
      <c r="E110">
        <v>200109</v>
      </c>
      <c r="G110" t="s">
        <v>292</v>
      </c>
      <c r="H110" t="s">
        <v>39</v>
      </c>
      <c r="I110">
        <v>16</v>
      </c>
    </row>
    <row r="111" spans="1:9" x14ac:dyDescent="0.3">
      <c r="A111" t="s">
        <v>312</v>
      </c>
      <c r="E111">
        <v>200110</v>
      </c>
      <c r="G111" t="s">
        <v>293</v>
      </c>
      <c r="H111" t="s">
        <v>39</v>
      </c>
      <c r="I111">
        <v>16</v>
      </c>
    </row>
    <row r="112" spans="1:9" x14ac:dyDescent="0.3">
      <c r="A112" t="s">
        <v>312</v>
      </c>
      <c r="E112">
        <v>200111</v>
      </c>
      <c r="G112" t="s">
        <v>294</v>
      </c>
      <c r="H112" t="s">
        <v>39</v>
      </c>
      <c r="I112">
        <v>16</v>
      </c>
    </row>
    <row r="113" spans="1:9" x14ac:dyDescent="0.3">
      <c r="A113" t="s">
        <v>312</v>
      </c>
      <c r="E113">
        <v>200112</v>
      </c>
      <c r="G113" t="s">
        <v>295</v>
      </c>
      <c r="H113" t="s">
        <v>39</v>
      </c>
      <c r="I113">
        <v>16</v>
      </c>
    </row>
    <row r="114" spans="1:9" x14ac:dyDescent="0.3">
      <c r="A114" t="s">
        <v>312</v>
      </c>
      <c r="E114">
        <v>200113</v>
      </c>
      <c r="G114" t="s">
        <v>292</v>
      </c>
      <c r="H114" t="s">
        <v>155</v>
      </c>
      <c r="I114">
        <v>16</v>
      </c>
    </row>
    <row r="115" spans="1:9" x14ac:dyDescent="0.3">
      <c r="A115" t="s">
        <v>312</v>
      </c>
      <c r="E115">
        <v>200114</v>
      </c>
      <c r="G115" t="s">
        <v>293</v>
      </c>
      <c r="H115" t="s">
        <v>155</v>
      </c>
      <c r="I115">
        <v>16</v>
      </c>
    </row>
    <row r="116" spans="1:9" x14ac:dyDescent="0.3">
      <c r="A116" t="s">
        <v>312</v>
      </c>
      <c r="E116">
        <v>200115</v>
      </c>
      <c r="G116" t="s">
        <v>294</v>
      </c>
      <c r="H116" t="s">
        <v>155</v>
      </c>
      <c r="I116">
        <v>16</v>
      </c>
    </row>
    <row r="117" spans="1:9" x14ac:dyDescent="0.3">
      <c r="A117" t="s">
        <v>312</v>
      </c>
      <c r="E117">
        <v>200116</v>
      </c>
      <c r="G117" t="s">
        <v>295</v>
      </c>
      <c r="H117" t="s">
        <v>155</v>
      </c>
      <c r="I117">
        <v>16</v>
      </c>
    </row>
    <row r="118" spans="1:9" x14ac:dyDescent="0.3">
      <c r="A118" t="s">
        <v>312</v>
      </c>
      <c r="E118">
        <v>200117</v>
      </c>
      <c r="G118" t="s">
        <v>292</v>
      </c>
      <c r="H118" t="s">
        <v>296</v>
      </c>
      <c r="I118">
        <v>16</v>
      </c>
    </row>
    <row r="119" spans="1:9" x14ac:dyDescent="0.3">
      <c r="A119" t="s">
        <v>312</v>
      </c>
      <c r="E119">
        <v>200118</v>
      </c>
      <c r="G119" t="s">
        <v>293</v>
      </c>
      <c r="H119" t="s">
        <v>296</v>
      </c>
      <c r="I119">
        <v>16</v>
      </c>
    </row>
    <row r="120" spans="1:9" x14ac:dyDescent="0.3">
      <c r="A120" t="s">
        <v>312</v>
      </c>
      <c r="E120">
        <v>200119</v>
      </c>
      <c r="G120" t="s">
        <v>294</v>
      </c>
      <c r="H120" t="s">
        <v>296</v>
      </c>
      <c r="I120">
        <v>16</v>
      </c>
    </row>
    <row r="121" spans="1:9" x14ac:dyDescent="0.3">
      <c r="A121" t="s">
        <v>312</v>
      </c>
      <c r="E121">
        <v>200120</v>
      </c>
      <c r="G121" t="s">
        <v>295</v>
      </c>
      <c r="H121" t="s">
        <v>296</v>
      </c>
      <c r="I121">
        <v>16</v>
      </c>
    </row>
    <row r="122" spans="1:9" x14ac:dyDescent="0.3">
      <c r="A122" t="s">
        <v>312</v>
      </c>
      <c r="E122">
        <v>200121</v>
      </c>
      <c r="G122" t="s">
        <v>292</v>
      </c>
      <c r="H122" t="s">
        <v>162</v>
      </c>
      <c r="I122">
        <v>16</v>
      </c>
    </row>
    <row r="123" spans="1:9" x14ac:dyDescent="0.3">
      <c r="A123" t="s">
        <v>312</v>
      </c>
      <c r="E123">
        <v>200122</v>
      </c>
      <c r="G123" t="s">
        <v>293</v>
      </c>
      <c r="H123" t="s">
        <v>162</v>
      </c>
      <c r="I123">
        <v>16</v>
      </c>
    </row>
    <row r="124" spans="1:9" x14ac:dyDescent="0.3">
      <c r="A124" t="s">
        <v>312</v>
      </c>
      <c r="E124">
        <v>200123</v>
      </c>
      <c r="G124" t="s">
        <v>294</v>
      </c>
      <c r="H124" t="s">
        <v>162</v>
      </c>
      <c r="I124">
        <v>16</v>
      </c>
    </row>
    <row r="125" spans="1:9" x14ac:dyDescent="0.3">
      <c r="A125" t="s">
        <v>312</v>
      </c>
      <c r="E125">
        <v>200124</v>
      </c>
      <c r="G125" t="s">
        <v>295</v>
      </c>
      <c r="H125" t="s">
        <v>162</v>
      </c>
      <c r="I125">
        <v>16</v>
      </c>
    </row>
    <row r="126" spans="1:9" x14ac:dyDescent="0.3">
      <c r="A126" t="s">
        <v>312</v>
      </c>
      <c r="E126">
        <v>200125</v>
      </c>
      <c r="G126" t="s">
        <v>292</v>
      </c>
      <c r="H126" t="s">
        <v>297</v>
      </c>
      <c r="I126">
        <v>16</v>
      </c>
    </row>
    <row r="127" spans="1:9" x14ac:dyDescent="0.3">
      <c r="A127" t="s">
        <v>312</v>
      </c>
      <c r="E127">
        <v>200126</v>
      </c>
      <c r="G127" t="s">
        <v>293</v>
      </c>
      <c r="H127" t="s">
        <v>297</v>
      </c>
      <c r="I127">
        <v>16</v>
      </c>
    </row>
    <row r="128" spans="1:9" x14ac:dyDescent="0.3">
      <c r="A128" t="s">
        <v>312</v>
      </c>
      <c r="E128">
        <v>200127</v>
      </c>
      <c r="G128" t="s">
        <v>294</v>
      </c>
      <c r="H128" t="s">
        <v>297</v>
      </c>
      <c r="I128">
        <v>16</v>
      </c>
    </row>
    <row r="129" spans="1:9" x14ac:dyDescent="0.3">
      <c r="A129" t="s">
        <v>312</v>
      </c>
      <c r="E129">
        <v>200128</v>
      </c>
      <c r="G129" t="s">
        <v>295</v>
      </c>
      <c r="H129" t="s">
        <v>297</v>
      </c>
      <c r="I129">
        <v>16</v>
      </c>
    </row>
    <row r="130" spans="1:9" x14ac:dyDescent="0.3">
      <c r="A130" t="s">
        <v>312</v>
      </c>
      <c r="E130">
        <v>200129</v>
      </c>
      <c r="G130" t="s">
        <v>298</v>
      </c>
      <c r="H130" t="s">
        <v>162</v>
      </c>
      <c r="I130">
        <v>16</v>
      </c>
    </row>
    <row r="131" spans="1:9" x14ac:dyDescent="0.3">
      <c r="A131" t="s">
        <v>312</v>
      </c>
      <c r="E131">
        <v>200130</v>
      </c>
      <c r="G131" t="s">
        <v>299</v>
      </c>
      <c r="H131" t="s">
        <v>162</v>
      </c>
      <c r="I131">
        <v>16</v>
      </c>
    </row>
    <row r="132" spans="1:9" x14ac:dyDescent="0.3">
      <c r="A132" t="s">
        <v>312</v>
      </c>
      <c r="E132">
        <v>200131</v>
      </c>
      <c r="G132" t="s">
        <v>300</v>
      </c>
      <c r="H132" t="s">
        <v>162</v>
      </c>
      <c r="I132">
        <v>16</v>
      </c>
    </row>
    <row r="133" spans="1:9" x14ac:dyDescent="0.3">
      <c r="A133" t="s">
        <v>312</v>
      </c>
      <c r="E133">
        <v>200132</v>
      </c>
      <c r="G133" t="s">
        <v>301</v>
      </c>
      <c r="H133" t="s">
        <v>162</v>
      </c>
      <c r="I133">
        <v>16</v>
      </c>
    </row>
    <row r="134" spans="1:9" x14ac:dyDescent="0.3">
      <c r="A134" t="s">
        <v>312</v>
      </c>
      <c r="E134">
        <v>200133</v>
      </c>
      <c r="G134" t="s">
        <v>298</v>
      </c>
      <c r="H134" t="s">
        <v>297</v>
      </c>
      <c r="I134">
        <v>16</v>
      </c>
    </row>
    <row r="135" spans="1:9" x14ac:dyDescent="0.3">
      <c r="A135" t="s">
        <v>312</v>
      </c>
      <c r="E135">
        <v>200134</v>
      </c>
      <c r="G135" t="s">
        <v>299</v>
      </c>
      <c r="H135" t="s">
        <v>297</v>
      </c>
      <c r="I135">
        <v>16</v>
      </c>
    </row>
    <row r="136" spans="1:9" x14ac:dyDescent="0.3">
      <c r="A136" t="s">
        <v>312</v>
      </c>
      <c r="E136">
        <v>200135</v>
      </c>
      <c r="G136" t="s">
        <v>300</v>
      </c>
      <c r="H136" t="s">
        <v>297</v>
      </c>
      <c r="I136">
        <v>16</v>
      </c>
    </row>
    <row r="137" spans="1:9" x14ac:dyDescent="0.3">
      <c r="A137" t="s">
        <v>312</v>
      </c>
      <c r="E137">
        <v>200136</v>
      </c>
      <c r="G137" t="s">
        <v>301</v>
      </c>
      <c r="H137" t="s">
        <v>297</v>
      </c>
      <c r="I137">
        <v>16</v>
      </c>
    </row>
    <row r="138" spans="1:9" x14ac:dyDescent="0.3">
      <c r="A138" t="s">
        <v>312</v>
      </c>
      <c r="E138">
        <v>200137</v>
      </c>
      <c r="G138" t="s">
        <v>298</v>
      </c>
      <c r="H138" t="s">
        <v>453</v>
      </c>
      <c r="I138">
        <v>16</v>
      </c>
    </row>
    <row r="139" spans="1:9" x14ac:dyDescent="0.3">
      <c r="A139" t="s">
        <v>312</v>
      </c>
      <c r="E139">
        <v>200138</v>
      </c>
      <c r="G139" t="s">
        <v>299</v>
      </c>
      <c r="H139" t="s">
        <v>453</v>
      </c>
      <c r="I139">
        <v>16</v>
      </c>
    </row>
    <row r="140" spans="1:9" x14ac:dyDescent="0.3">
      <c r="A140" t="s">
        <v>312</v>
      </c>
      <c r="E140">
        <v>200139</v>
      </c>
      <c r="G140" t="s">
        <v>300</v>
      </c>
      <c r="H140" t="s">
        <v>453</v>
      </c>
      <c r="I140">
        <v>16</v>
      </c>
    </row>
    <row r="141" spans="1:9" x14ac:dyDescent="0.3">
      <c r="A141" t="s">
        <v>312</v>
      </c>
      <c r="E141">
        <v>200140</v>
      </c>
      <c r="G141" t="s">
        <v>301</v>
      </c>
      <c r="H141" t="s">
        <v>453</v>
      </c>
      <c r="I141">
        <v>16</v>
      </c>
    </row>
    <row r="142" spans="1:9" x14ac:dyDescent="0.3">
      <c r="A142" t="s">
        <v>312</v>
      </c>
      <c r="E142">
        <v>200141</v>
      </c>
      <c r="G142" t="s">
        <v>298</v>
      </c>
      <c r="H142" t="s">
        <v>296</v>
      </c>
      <c r="I142">
        <v>16</v>
      </c>
    </row>
    <row r="143" spans="1:9" x14ac:dyDescent="0.3">
      <c r="A143" t="s">
        <v>312</v>
      </c>
      <c r="E143">
        <v>200142</v>
      </c>
      <c r="G143" t="s">
        <v>299</v>
      </c>
      <c r="H143" t="s">
        <v>296</v>
      </c>
      <c r="I143">
        <v>16</v>
      </c>
    </row>
    <row r="144" spans="1:9" x14ac:dyDescent="0.3">
      <c r="A144" t="s">
        <v>312</v>
      </c>
      <c r="E144">
        <v>200143</v>
      </c>
      <c r="G144" t="s">
        <v>300</v>
      </c>
      <c r="H144" t="s">
        <v>296</v>
      </c>
      <c r="I144">
        <v>16</v>
      </c>
    </row>
    <row r="145" spans="1:9" x14ac:dyDescent="0.3">
      <c r="A145" t="s">
        <v>312</v>
      </c>
      <c r="E145">
        <v>200144</v>
      </c>
      <c r="G145" t="s">
        <v>301</v>
      </c>
      <c r="H145" t="s">
        <v>296</v>
      </c>
      <c r="I145">
        <v>16</v>
      </c>
    </row>
    <row r="146" spans="1:9" x14ac:dyDescent="0.3">
      <c r="A146" t="s">
        <v>312</v>
      </c>
      <c r="E146">
        <v>200145</v>
      </c>
      <c r="G146" t="s">
        <v>298</v>
      </c>
      <c r="H146" t="s">
        <v>39</v>
      </c>
      <c r="I146">
        <v>16</v>
      </c>
    </row>
    <row r="147" spans="1:9" x14ac:dyDescent="0.3">
      <c r="A147" t="s">
        <v>312</v>
      </c>
      <c r="E147">
        <v>200146</v>
      </c>
      <c r="G147" t="s">
        <v>299</v>
      </c>
      <c r="H147" t="s">
        <v>39</v>
      </c>
      <c r="I147">
        <v>16</v>
      </c>
    </row>
    <row r="148" spans="1:9" x14ac:dyDescent="0.3">
      <c r="A148" t="s">
        <v>312</v>
      </c>
      <c r="E148">
        <v>200147</v>
      </c>
      <c r="G148" t="s">
        <v>300</v>
      </c>
      <c r="H148" t="s">
        <v>39</v>
      </c>
      <c r="I148">
        <v>16</v>
      </c>
    </row>
    <row r="149" spans="1:9" x14ac:dyDescent="0.3">
      <c r="A149" t="s">
        <v>312</v>
      </c>
      <c r="E149">
        <v>200148</v>
      </c>
      <c r="G149" t="s">
        <v>301</v>
      </c>
      <c r="H149" t="s">
        <v>39</v>
      </c>
      <c r="I149">
        <v>16</v>
      </c>
    </row>
    <row r="150" spans="1:9" x14ac:dyDescent="0.3">
      <c r="A150" t="s">
        <v>312</v>
      </c>
      <c r="E150">
        <v>200149</v>
      </c>
      <c r="G150" t="s">
        <v>298</v>
      </c>
      <c r="H150" t="s">
        <v>160</v>
      </c>
      <c r="I150">
        <v>16</v>
      </c>
    </row>
    <row r="151" spans="1:9" x14ac:dyDescent="0.3">
      <c r="A151" t="s">
        <v>312</v>
      </c>
      <c r="E151">
        <v>200150</v>
      </c>
      <c r="G151" t="s">
        <v>299</v>
      </c>
      <c r="H151" t="s">
        <v>160</v>
      </c>
      <c r="I151">
        <v>16</v>
      </c>
    </row>
    <row r="152" spans="1:9" x14ac:dyDescent="0.3">
      <c r="A152" t="s">
        <v>312</v>
      </c>
      <c r="E152">
        <v>200151</v>
      </c>
      <c r="G152" t="s">
        <v>300</v>
      </c>
      <c r="H152" t="s">
        <v>160</v>
      </c>
      <c r="I152">
        <v>16</v>
      </c>
    </row>
    <row r="153" spans="1:9" x14ac:dyDescent="0.3">
      <c r="A153" t="s">
        <v>312</v>
      </c>
      <c r="E153">
        <v>200152</v>
      </c>
      <c r="G153" t="s">
        <v>301</v>
      </c>
      <c r="H153" t="s">
        <v>160</v>
      </c>
      <c r="I153">
        <v>16</v>
      </c>
    </row>
    <row r="154" spans="1:9" x14ac:dyDescent="0.3">
      <c r="A154" t="s">
        <v>312</v>
      </c>
      <c r="E154">
        <v>200153</v>
      </c>
      <c r="G154" t="s">
        <v>298</v>
      </c>
      <c r="H154" t="s">
        <v>155</v>
      </c>
      <c r="I154">
        <v>16</v>
      </c>
    </row>
    <row r="155" spans="1:9" x14ac:dyDescent="0.3">
      <c r="A155" t="s">
        <v>312</v>
      </c>
      <c r="E155">
        <v>200154</v>
      </c>
      <c r="G155" t="s">
        <v>299</v>
      </c>
      <c r="H155" t="s">
        <v>155</v>
      </c>
      <c r="I155">
        <v>16</v>
      </c>
    </row>
    <row r="156" spans="1:9" x14ac:dyDescent="0.3">
      <c r="A156" t="s">
        <v>312</v>
      </c>
      <c r="E156">
        <v>200155</v>
      </c>
      <c r="G156" t="s">
        <v>300</v>
      </c>
      <c r="H156" t="s">
        <v>155</v>
      </c>
      <c r="I156">
        <v>16</v>
      </c>
    </row>
    <row r="157" spans="1:9" x14ac:dyDescent="0.3">
      <c r="A157" t="s">
        <v>312</v>
      </c>
      <c r="E157">
        <v>200156</v>
      </c>
      <c r="G157" t="s">
        <v>301</v>
      </c>
      <c r="H157" t="s">
        <v>155</v>
      </c>
      <c r="I157">
        <v>16</v>
      </c>
    </row>
    <row r="158" spans="1:9" x14ac:dyDescent="0.3">
      <c r="A158" t="s">
        <v>312</v>
      </c>
      <c r="E158">
        <v>200157</v>
      </c>
      <c r="G158" t="s">
        <v>298</v>
      </c>
      <c r="H158" t="s">
        <v>159</v>
      </c>
      <c r="I158">
        <v>16</v>
      </c>
    </row>
    <row r="159" spans="1:9" x14ac:dyDescent="0.3">
      <c r="A159" t="s">
        <v>312</v>
      </c>
      <c r="E159">
        <v>200158</v>
      </c>
      <c r="G159" t="s">
        <v>299</v>
      </c>
      <c r="H159" t="s">
        <v>159</v>
      </c>
      <c r="I159">
        <v>16</v>
      </c>
    </row>
    <row r="160" spans="1:9" x14ac:dyDescent="0.3">
      <c r="A160" t="s">
        <v>312</v>
      </c>
      <c r="E160">
        <v>200159</v>
      </c>
      <c r="G160" t="s">
        <v>300</v>
      </c>
      <c r="H160" t="s">
        <v>159</v>
      </c>
      <c r="I160">
        <v>16</v>
      </c>
    </row>
    <row r="161" spans="1:9" x14ac:dyDescent="0.3">
      <c r="A161" t="s">
        <v>312</v>
      </c>
      <c r="E161">
        <v>200160</v>
      </c>
      <c r="G161" t="s">
        <v>301</v>
      </c>
      <c r="H161" t="s">
        <v>159</v>
      </c>
      <c r="I161">
        <v>16</v>
      </c>
    </row>
    <row r="162" spans="1:9" x14ac:dyDescent="0.3">
      <c r="A162" t="s">
        <v>312</v>
      </c>
      <c r="E162">
        <v>200161</v>
      </c>
      <c r="G162" t="s">
        <v>302</v>
      </c>
      <c r="H162" t="s">
        <v>296</v>
      </c>
      <c r="I162">
        <v>16</v>
      </c>
    </row>
    <row r="163" spans="1:9" x14ac:dyDescent="0.3">
      <c r="A163" t="s">
        <v>312</v>
      </c>
      <c r="E163">
        <v>200162</v>
      </c>
      <c r="G163" t="s">
        <v>303</v>
      </c>
      <c r="H163" t="s">
        <v>296</v>
      </c>
      <c r="I163">
        <v>16</v>
      </c>
    </row>
    <row r="164" spans="1:9" x14ac:dyDescent="0.3">
      <c r="A164" t="s">
        <v>312</v>
      </c>
      <c r="E164">
        <v>200163</v>
      </c>
      <c r="G164" t="s">
        <v>304</v>
      </c>
      <c r="H164" t="s">
        <v>296</v>
      </c>
      <c r="I164">
        <v>16</v>
      </c>
    </row>
    <row r="165" spans="1:9" x14ac:dyDescent="0.3">
      <c r="A165" t="s">
        <v>312</v>
      </c>
      <c r="E165">
        <v>200164</v>
      </c>
      <c r="G165" t="s">
        <v>305</v>
      </c>
      <c r="H165" t="s">
        <v>296</v>
      </c>
      <c r="I165">
        <v>16</v>
      </c>
    </row>
    <row r="166" spans="1:9" x14ac:dyDescent="0.3">
      <c r="A166" t="s">
        <v>312</v>
      </c>
      <c r="E166">
        <v>200165</v>
      </c>
      <c r="G166" t="s">
        <v>302</v>
      </c>
      <c r="H166" t="s">
        <v>39</v>
      </c>
      <c r="I166">
        <v>16</v>
      </c>
    </row>
    <row r="167" spans="1:9" x14ac:dyDescent="0.3">
      <c r="A167" t="s">
        <v>312</v>
      </c>
      <c r="E167">
        <v>200166</v>
      </c>
      <c r="G167" t="s">
        <v>303</v>
      </c>
      <c r="H167" t="s">
        <v>39</v>
      </c>
      <c r="I167">
        <v>16</v>
      </c>
    </row>
    <row r="168" spans="1:9" x14ac:dyDescent="0.3">
      <c r="A168" t="s">
        <v>312</v>
      </c>
      <c r="E168">
        <v>200167</v>
      </c>
      <c r="G168" t="s">
        <v>304</v>
      </c>
      <c r="H168" t="s">
        <v>39</v>
      </c>
      <c r="I168">
        <v>16</v>
      </c>
    </row>
    <row r="169" spans="1:9" x14ac:dyDescent="0.3">
      <c r="A169" t="s">
        <v>312</v>
      </c>
      <c r="E169">
        <v>200168</v>
      </c>
      <c r="G169" t="s">
        <v>305</v>
      </c>
      <c r="H169" t="s">
        <v>39</v>
      </c>
      <c r="I169">
        <v>16</v>
      </c>
    </row>
    <row r="170" spans="1:9" x14ac:dyDescent="0.3">
      <c r="A170" t="s">
        <v>312</v>
      </c>
      <c r="E170">
        <v>200169</v>
      </c>
      <c r="G170" t="s">
        <v>302</v>
      </c>
      <c r="H170" t="s">
        <v>297</v>
      </c>
      <c r="I170">
        <v>16</v>
      </c>
    </row>
    <row r="171" spans="1:9" x14ac:dyDescent="0.3">
      <c r="A171" t="s">
        <v>312</v>
      </c>
      <c r="E171">
        <v>200170</v>
      </c>
      <c r="G171" t="s">
        <v>303</v>
      </c>
      <c r="H171" t="s">
        <v>297</v>
      </c>
      <c r="I171">
        <v>16</v>
      </c>
    </row>
    <row r="172" spans="1:9" x14ac:dyDescent="0.3">
      <c r="A172" t="s">
        <v>312</v>
      </c>
      <c r="E172">
        <v>200171</v>
      </c>
      <c r="G172" t="s">
        <v>304</v>
      </c>
      <c r="H172" t="s">
        <v>297</v>
      </c>
      <c r="I172">
        <v>16</v>
      </c>
    </row>
    <row r="173" spans="1:9" x14ac:dyDescent="0.3">
      <c r="A173" t="s">
        <v>312</v>
      </c>
      <c r="E173">
        <v>200172</v>
      </c>
      <c r="G173" t="s">
        <v>305</v>
      </c>
      <c r="H173" t="s">
        <v>297</v>
      </c>
      <c r="I173">
        <v>16</v>
      </c>
    </row>
    <row r="174" spans="1:9" x14ac:dyDescent="0.3">
      <c r="A174" t="s">
        <v>312</v>
      </c>
      <c r="E174">
        <v>200173</v>
      </c>
      <c r="G174" t="s">
        <v>302</v>
      </c>
      <c r="H174" t="s">
        <v>155</v>
      </c>
      <c r="I174">
        <v>16</v>
      </c>
    </row>
    <row r="175" spans="1:9" x14ac:dyDescent="0.3">
      <c r="A175" t="s">
        <v>312</v>
      </c>
      <c r="E175">
        <v>200174</v>
      </c>
      <c r="G175" t="s">
        <v>303</v>
      </c>
      <c r="H175" t="s">
        <v>155</v>
      </c>
      <c r="I175">
        <v>16</v>
      </c>
    </row>
    <row r="176" spans="1:9" x14ac:dyDescent="0.3">
      <c r="A176" t="s">
        <v>312</v>
      </c>
      <c r="E176">
        <v>200175</v>
      </c>
      <c r="G176" t="s">
        <v>304</v>
      </c>
      <c r="H176" t="s">
        <v>155</v>
      </c>
      <c r="I176">
        <v>16</v>
      </c>
    </row>
    <row r="177" spans="1:10" x14ac:dyDescent="0.3">
      <c r="A177" t="s">
        <v>312</v>
      </c>
      <c r="E177">
        <v>200176</v>
      </c>
      <c r="G177" t="s">
        <v>305</v>
      </c>
      <c r="H177" t="s">
        <v>155</v>
      </c>
      <c r="I177">
        <v>16</v>
      </c>
    </row>
    <row r="178" spans="1:10" x14ac:dyDescent="0.3">
      <c r="A178" t="s">
        <v>312</v>
      </c>
      <c r="E178">
        <v>200177</v>
      </c>
      <c r="G178" t="s">
        <v>302</v>
      </c>
      <c r="H178" t="s">
        <v>160</v>
      </c>
      <c r="I178">
        <v>16</v>
      </c>
    </row>
    <row r="179" spans="1:10" x14ac:dyDescent="0.3">
      <c r="A179" t="s">
        <v>312</v>
      </c>
      <c r="E179">
        <v>200178</v>
      </c>
      <c r="G179" t="s">
        <v>303</v>
      </c>
      <c r="H179" t="s">
        <v>160</v>
      </c>
      <c r="I179">
        <v>16</v>
      </c>
    </row>
    <row r="180" spans="1:10" x14ac:dyDescent="0.3">
      <c r="A180" t="s">
        <v>312</v>
      </c>
      <c r="E180">
        <v>200179</v>
      </c>
      <c r="G180" t="s">
        <v>304</v>
      </c>
      <c r="H180" t="s">
        <v>160</v>
      </c>
      <c r="I180">
        <v>16</v>
      </c>
    </row>
    <row r="181" spans="1:10" x14ac:dyDescent="0.3">
      <c r="A181" t="s">
        <v>312</v>
      </c>
      <c r="E181">
        <v>200180</v>
      </c>
      <c r="G181" t="s">
        <v>305</v>
      </c>
      <c r="H181" t="s">
        <v>160</v>
      </c>
      <c r="I181">
        <v>16</v>
      </c>
    </row>
    <row r="182" spans="1:10" x14ac:dyDescent="0.3">
      <c r="A182" t="s">
        <v>312</v>
      </c>
      <c r="E182">
        <v>200181</v>
      </c>
      <c r="G182" t="s">
        <v>302</v>
      </c>
      <c r="H182" t="s">
        <v>162</v>
      </c>
      <c r="I182">
        <v>16</v>
      </c>
    </row>
    <row r="183" spans="1:10" x14ac:dyDescent="0.3">
      <c r="A183" t="s">
        <v>312</v>
      </c>
      <c r="E183">
        <v>200182</v>
      </c>
      <c r="G183" t="s">
        <v>303</v>
      </c>
      <c r="H183" t="s">
        <v>162</v>
      </c>
      <c r="I183">
        <v>16</v>
      </c>
    </row>
    <row r="184" spans="1:10" x14ac:dyDescent="0.3">
      <c r="A184" t="s">
        <v>312</v>
      </c>
      <c r="E184">
        <v>200183</v>
      </c>
      <c r="G184" t="s">
        <v>304</v>
      </c>
      <c r="H184" t="s">
        <v>162</v>
      </c>
      <c r="I184">
        <v>16</v>
      </c>
    </row>
    <row r="185" spans="1:10" x14ac:dyDescent="0.3">
      <c r="A185" t="s">
        <v>312</v>
      </c>
      <c r="E185">
        <v>200184</v>
      </c>
      <c r="G185" t="s">
        <v>305</v>
      </c>
      <c r="H185" t="s">
        <v>162</v>
      </c>
      <c r="I185">
        <v>16</v>
      </c>
    </row>
    <row r="186" spans="1:10" x14ac:dyDescent="0.3">
      <c r="A186" t="s">
        <v>286</v>
      </c>
      <c r="B186">
        <v>1</v>
      </c>
      <c r="C186">
        <v>1</v>
      </c>
      <c r="D186">
        <v>1</v>
      </c>
      <c r="E186">
        <f>300000+F186</f>
        <v>300001</v>
      </c>
      <c r="F186">
        <v>1</v>
      </c>
      <c r="G186" t="s">
        <v>35</v>
      </c>
      <c r="H186" t="s">
        <v>36</v>
      </c>
      <c r="I186">
        <v>16</v>
      </c>
      <c r="J186" t="str">
        <f>IF(G186="Full","Full_16h","None_16h")</f>
        <v>Full_16h</v>
      </c>
    </row>
    <row r="187" spans="1:10" x14ac:dyDescent="0.3">
      <c r="A187" t="s">
        <v>286</v>
      </c>
      <c r="B187">
        <v>2</v>
      </c>
      <c r="C187">
        <v>1</v>
      </c>
      <c r="D187">
        <v>1</v>
      </c>
      <c r="E187">
        <f t="shared" ref="E187:E250" si="0">300000+F187</f>
        <v>300002</v>
      </c>
      <c r="F187">
        <v>2</v>
      </c>
      <c r="G187" t="s">
        <v>455</v>
      </c>
      <c r="H187" t="s">
        <v>38</v>
      </c>
      <c r="I187">
        <v>16</v>
      </c>
      <c r="J187" t="str">
        <f t="shared" ref="J187:J250" si="1">IF(G187="Full","Full_16h","None_16h")</f>
        <v>None_16h</v>
      </c>
    </row>
    <row r="188" spans="1:10" x14ac:dyDescent="0.3">
      <c r="A188" t="s">
        <v>286</v>
      </c>
      <c r="B188">
        <v>3</v>
      </c>
      <c r="C188">
        <v>1</v>
      </c>
      <c r="D188">
        <v>1</v>
      </c>
      <c r="E188">
        <f t="shared" si="0"/>
        <v>300003</v>
      </c>
      <c r="F188">
        <v>3</v>
      </c>
      <c r="G188" t="s">
        <v>35</v>
      </c>
      <c r="H188" t="s">
        <v>39</v>
      </c>
      <c r="I188">
        <v>16</v>
      </c>
      <c r="J188" t="str">
        <f t="shared" si="1"/>
        <v>Full_16h</v>
      </c>
    </row>
    <row r="189" spans="1:10" x14ac:dyDescent="0.3">
      <c r="A189" t="s">
        <v>286</v>
      </c>
      <c r="B189">
        <v>4</v>
      </c>
      <c r="C189">
        <v>1</v>
      </c>
      <c r="D189">
        <v>1</v>
      </c>
      <c r="E189">
        <f t="shared" si="0"/>
        <v>300004</v>
      </c>
      <c r="F189">
        <v>4</v>
      </c>
      <c r="G189" t="s">
        <v>35</v>
      </c>
      <c r="H189" t="s">
        <v>453</v>
      </c>
      <c r="I189">
        <v>16</v>
      </c>
      <c r="J189" t="str">
        <f t="shared" si="1"/>
        <v>Full_16h</v>
      </c>
    </row>
    <row r="190" spans="1:10" x14ac:dyDescent="0.3">
      <c r="A190" t="s">
        <v>286</v>
      </c>
      <c r="B190">
        <v>5</v>
      </c>
      <c r="C190">
        <v>1</v>
      </c>
      <c r="D190">
        <v>1</v>
      </c>
      <c r="E190">
        <f t="shared" si="0"/>
        <v>300005</v>
      </c>
      <c r="F190">
        <v>5</v>
      </c>
      <c r="G190" t="s">
        <v>35</v>
      </c>
      <c r="H190" t="s">
        <v>41</v>
      </c>
      <c r="I190">
        <v>16</v>
      </c>
      <c r="J190" t="str">
        <f t="shared" si="1"/>
        <v>Full_16h</v>
      </c>
    </row>
    <row r="191" spans="1:10" x14ac:dyDescent="0.3">
      <c r="A191" t="s">
        <v>286</v>
      </c>
      <c r="B191">
        <v>6</v>
      </c>
      <c r="C191">
        <v>1</v>
      </c>
      <c r="D191">
        <v>1</v>
      </c>
      <c r="E191">
        <f t="shared" si="0"/>
        <v>300006</v>
      </c>
      <c r="F191">
        <v>6</v>
      </c>
      <c r="G191" t="s">
        <v>35</v>
      </c>
      <c r="H191" t="s">
        <v>453</v>
      </c>
      <c r="I191">
        <v>16</v>
      </c>
      <c r="J191" t="str">
        <f t="shared" si="1"/>
        <v>Full_16h</v>
      </c>
    </row>
    <row r="192" spans="1:10" x14ac:dyDescent="0.3">
      <c r="A192" t="s">
        <v>286</v>
      </c>
      <c r="B192">
        <v>7</v>
      </c>
      <c r="C192">
        <v>1</v>
      </c>
      <c r="D192">
        <v>1</v>
      </c>
      <c r="E192">
        <f t="shared" si="0"/>
        <v>300007</v>
      </c>
      <c r="F192">
        <v>7</v>
      </c>
      <c r="G192" t="s">
        <v>35</v>
      </c>
      <c r="H192" t="s">
        <v>41</v>
      </c>
      <c r="I192">
        <v>16</v>
      </c>
      <c r="J192" t="str">
        <f t="shared" si="1"/>
        <v>Full_16h</v>
      </c>
    </row>
    <row r="193" spans="1:10" x14ac:dyDescent="0.3">
      <c r="A193" t="s">
        <v>286</v>
      </c>
      <c r="B193">
        <v>1</v>
      </c>
      <c r="C193">
        <v>2</v>
      </c>
      <c r="D193">
        <v>1</v>
      </c>
      <c r="E193">
        <f t="shared" si="0"/>
        <v>300008</v>
      </c>
      <c r="F193">
        <v>8</v>
      </c>
      <c r="G193" t="s">
        <v>455</v>
      </c>
      <c r="H193" t="s">
        <v>36</v>
      </c>
      <c r="I193">
        <v>16</v>
      </c>
      <c r="J193" t="str">
        <f t="shared" si="1"/>
        <v>None_16h</v>
      </c>
    </row>
    <row r="194" spans="1:10" x14ac:dyDescent="0.3">
      <c r="A194" t="s">
        <v>286</v>
      </c>
      <c r="B194">
        <v>2</v>
      </c>
      <c r="C194">
        <v>2</v>
      </c>
      <c r="D194">
        <v>1</v>
      </c>
      <c r="E194">
        <f t="shared" si="0"/>
        <v>300009</v>
      </c>
      <c r="F194">
        <v>9</v>
      </c>
      <c r="G194" t="s">
        <v>455</v>
      </c>
      <c r="H194" t="s">
        <v>39</v>
      </c>
      <c r="I194">
        <v>16</v>
      </c>
      <c r="J194" t="str">
        <f t="shared" si="1"/>
        <v>None_16h</v>
      </c>
    </row>
    <row r="195" spans="1:10" x14ac:dyDescent="0.3">
      <c r="A195" t="s">
        <v>286</v>
      </c>
      <c r="B195">
        <v>3</v>
      </c>
      <c r="C195">
        <v>2</v>
      </c>
      <c r="D195">
        <v>1</v>
      </c>
      <c r="E195">
        <f t="shared" si="0"/>
        <v>300010</v>
      </c>
      <c r="F195">
        <v>10</v>
      </c>
      <c r="G195" t="s">
        <v>35</v>
      </c>
      <c r="H195" t="s">
        <v>36</v>
      </c>
      <c r="I195">
        <v>16</v>
      </c>
      <c r="J195" t="str">
        <f t="shared" si="1"/>
        <v>Full_16h</v>
      </c>
    </row>
    <row r="196" spans="1:10" x14ac:dyDescent="0.3">
      <c r="A196" t="s">
        <v>286</v>
      </c>
      <c r="B196">
        <v>4</v>
      </c>
      <c r="C196">
        <v>2</v>
      </c>
      <c r="D196">
        <v>1</v>
      </c>
      <c r="E196">
        <f t="shared" si="0"/>
        <v>300011</v>
      </c>
      <c r="F196">
        <v>11</v>
      </c>
      <c r="G196" t="s">
        <v>35</v>
      </c>
      <c r="H196" t="s">
        <v>453</v>
      </c>
      <c r="I196">
        <v>16</v>
      </c>
      <c r="J196" t="str">
        <f t="shared" si="1"/>
        <v>Full_16h</v>
      </c>
    </row>
    <row r="197" spans="1:10" x14ac:dyDescent="0.3">
      <c r="A197" t="s">
        <v>286</v>
      </c>
      <c r="B197">
        <v>5</v>
      </c>
      <c r="C197">
        <v>2</v>
      </c>
      <c r="D197">
        <v>1</v>
      </c>
      <c r="E197">
        <f t="shared" si="0"/>
        <v>300012</v>
      </c>
      <c r="F197">
        <v>12</v>
      </c>
      <c r="G197" t="s">
        <v>455</v>
      </c>
      <c r="H197" t="s">
        <v>36</v>
      </c>
      <c r="I197">
        <v>16</v>
      </c>
      <c r="J197" t="str">
        <f t="shared" si="1"/>
        <v>None_16h</v>
      </c>
    </row>
    <row r="198" spans="1:10" x14ac:dyDescent="0.3">
      <c r="A198" t="s">
        <v>286</v>
      </c>
      <c r="B198">
        <v>6</v>
      </c>
      <c r="C198">
        <v>2</v>
      </c>
      <c r="D198">
        <v>1</v>
      </c>
      <c r="E198">
        <f t="shared" si="0"/>
        <v>300013</v>
      </c>
      <c r="F198">
        <v>13</v>
      </c>
      <c r="G198" t="s">
        <v>455</v>
      </c>
      <c r="H198" t="s">
        <v>38</v>
      </c>
      <c r="I198">
        <v>16</v>
      </c>
      <c r="J198" t="str">
        <f t="shared" si="1"/>
        <v>None_16h</v>
      </c>
    </row>
    <row r="199" spans="1:10" x14ac:dyDescent="0.3">
      <c r="A199" t="s">
        <v>286</v>
      </c>
      <c r="B199">
        <v>7</v>
      </c>
      <c r="C199">
        <v>2</v>
      </c>
      <c r="D199">
        <v>1</v>
      </c>
      <c r="E199">
        <f t="shared" si="0"/>
        <v>300014</v>
      </c>
      <c r="F199" s="4">
        <v>14</v>
      </c>
      <c r="G199" t="s">
        <v>35</v>
      </c>
      <c r="H199" t="s">
        <v>454</v>
      </c>
      <c r="I199">
        <v>16</v>
      </c>
      <c r="J199" t="str">
        <f t="shared" si="1"/>
        <v>Full_16h</v>
      </c>
    </row>
    <row r="200" spans="1:10" x14ac:dyDescent="0.3">
      <c r="A200" t="s">
        <v>286</v>
      </c>
      <c r="B200">
        <v>1</v>
      </c>
      <c r="C200">
        <v>3</v>
      </c>
      <c r="D200">
        <v>1</v>
      </c>
      <c r="E200">
        <f t="shared" si="0"/>
        <v>300015</v>
      </c>
      <c r="F200">
        <v>15</v>
      </c>
      <c r="G200" t="s">
        <v>35</v>
      </c>
      <c r="H200" t="s">
        <v>453</v>
      </c>
      <c r="I200">
        <v>16</v>
      </c>
      <c r="J200" t="str">
        <f t="shared" si="1"/>
        <v>Full_16h</v>
      </c>
    </row>
    <row r="201" spans="1:10" x14ac:dyDescent="0.3">
      <c r="A201" t="s">
        <v>286</v>
      </c>
      <c r="B201">
        <v>2</v>
      </c>
      <c r="C201">
        <v>3</v>
      </c>
      <c r="D201">
        <v>1</v>
      </c>
      <c r="E201">
        <f t="shared" si="0"/>
        <v>300016</v>
      </c>
      <c r="F201">
        <v>16</v>
      </c>
      <c r="G201" t="s">
        <v>35</v>
      </c>
      <c r="H201" t="s">
        <v>454</v>
      </c>
      <c r="I201">
        <v>16</v>
      </c>
      <c r="J201" t="str">
        <f t="shared" si="1"/>
        <v>Full_16h</v>
      </c>
    </row>
    <row r="202" spans="1:10" x14ac:dyDescent="0.3">
      <c r="A202" t="s">
        <v>286</v>
      </c>
      <c r="B202">
        <v>3</v>
      </c>
      <c r="C202">
        <v>3</v>
      </c>
      <c r="D202">
        <v>1</v>
      </c>
      <c r="E202">
        <f t="shared" si="0"/>
        <v>300017</v>
      </c>
      <c r="F202">
        <v>17</v>
      </c>
      <c r="G202" t="s">
        <v>455</v>
      </c>
      <c r="H202" t="s">
        <v>39</v>
      </c>
      <c r="I202">
        <v>16</v>
      </c>
      <c r="J202" t="str">
        <f t="shared" si="1"/>
        <v>None_16h</v>
      </c>
    </row>
    <row r="203" spans="1:10" x14ac:dyDescent="0.3">
      <c r="A203" t="s">
        <v>286</v>
      </c>
      <c r="B203">
        <v>4</v>
      </c>
      <c r="C203">
        <v>3</v>
      </c>
      <c r="D203">
        <v>1</v>
      </c>
      <c r="E203">
        <f t="shared" si="0"/>
        <v>300018</v>
      </c>
      <c r="F203">
        <v>18</v>
      </c>
      <c r="G203" t="s">
        <v>455</v>
      </c>
      <c r="H203" t="s">
        <v>454</v>
      </c>
      <c r="I203">
        <v>16</v>
      </c>
      <c r="J203" t="str">
        <f t="shared" si="1"/>
        <v>None_16h</v>
      </c>
    </row>
    <row r="204" spans="1:10" x14ac:dyDescent="0.3">
      <c r="A204" t="s">
        <v>286</v>
      </c>
      <c r="B204">
        <v>5</v>
      </c>
      <c r="C204">
        <v>3</v>
      </c>
      <c r="D204">
        <v>1</v>
      </c>
      <c r="E204">
        <f t="shared" si="0"/>
        <v>300019</v>
      </c>
      <c r="F204">
        <v>19</v>
      </c>
      <c r="G204" t="s">
        <v>455</v>
      </c>
      <c r="H204" t="s">
        <v>39</v>
      </c>
      <c r="I204">
        <v>16</v>
      </c>
      <c r="J204" t="str">
        <f t="shared" si="1"/>
        <v>None_16h</v>
      </c>
    </row>
    <row r="205" spans="1:10" x14ac:dyDescent="0.3">
      <c r="A205" t="s">
        <v>286</v>
      </c>
      <c r="B205">
        <v>6</v>
      </c>
      <c r="C205">
        <v>3</v>
      </c>
      <c r="D205">
        <v>1</v>
      </c>
      <c r="E205">
        <f t="shared" si="0"/>
        <v>300020</v>
      </c>
      <c r="F205">
        <v>20</v>
      </c>
      <c r="G205" t="s">
        <v>455</v>
      </c>
      <c r="H205" t="s">
        <v>39</v>
      </c>
      <c r="I205">
        <v>16</v>
      </c>
      <c r="J205" t="str">
        <f t="shared" si="1"/>
        <v>None_16h</v>
      </c>
    </row>
    <row r="206" spans="1:10" x14ac:dyDescent="0.3">
      <c r="A206" t="s">
        <v>286</v>
      </c>
      <c r="B206">
        <v>7</v>
      </c>
      <c r="C206">
        <v>3</v>
      </c>
      <c r="D206">
        <v>1</v>
      </c>
      <c r="E206">
        <f t="shared" si="0"/>
        <v>300021</v>
      </c>
      <c r="F206" s="4">
        <v>21</v>
      </c>
      <c r="G206" t="s">
        <v>35</v>
      </c>
      <c r="H206" t="s">
        <v>454</v>
      </c>
      <c r="I206">
        <v>16</v>
      </c>
      <c r="J206" t="str">
        <f t="shared" si="1"/>
        <v>Full_16h</v>
      </c>
    </row>
    <row r="207" spans="1:10" x14ac:dyDescent="0.3">
      <c r="A207" t="s">
        <v>286</v>
      </c>
      <c r="B207">
        <v>1</v>
      </c>
      <c r="C207">
        <v>4</v>
      </c>
      <c r="D207">
        <v>1</v>
      </c>
      <c r="E207">
        <f t="shared" si="0"/>
        <v>300022</v>
      </c>
      <c r="F207">
        <v>22</v>
      </c>
      <c r="G207" t="s">
        <v>35</v>
      </c>
      <c r="H207" t="s">
        <v>39</v>
      </c>
      <c r="I207">
        <v>16</v>
      </c>
      <c r="J207" t="str">
        <f t="shared" si="1"/>
        <v>Full_16h</v>
      </c>
    </row>
    <row r="208" spans="1:10" x14ac:dyDescent="0.3">
      <c r="A208" t="s">
        <v>286</v>
      </c>
      <c r="B208">
        <v>2</v>
      </c>
      <c r="C208">
        <v>4</v>
      </c>
      <c r="D208">
        <v>1</v>
      </c>
      <c r="E208">
        <f t="shared" si="0"/>
        <v>300023</v>
      </c>
      <c r="F208">
        <v>23</v>
      </c>
      <c r="G208" t="s">
        <v>455</v>
      </c>
      <c r="H208" t="s">
        <v>36</v>
      </c>
      <c r="I208">
        <v>16</v>
      </c>
      <c r="J208" t="str">
        <f t="shared" si="1"/>
        <v>None_16h</v>
      </c>
    </row>
    <row r="209" spans="1:10" x14ac:dyDescent="0.3">
      <c r="A209" t="s">
        <v>286</v>
      </c>
      <c r="B209">
        <v>3</v>
      </c>
      <c r="C209">
        <v>4</v>
      </c>
      <c r="D209">
        <v>1</v>
      </c>
      <c r="E209">
        <f t="shared" si="0"/>
        <v>300024</v>
      </c>
      <c r="F209" s="4">
        <v>24</v>
      </c>
      <c r="G209" t="s">
        <v>455</v>
      </c>
      <c r="H209" t="s">
        <v>454</v>
      </c>
      <c r="I209">
        <v>16</v>
      </c>
      <c r="J209" t="str">
        <f t="shared" si="1"/>
        <v>None_16h</v>
      </c>
    </row>
    <row r="210" spans="1:10" x14ac:dyDescent="0.3">
      <c r="A210" t="s">
        <v>286</v>
      </c>
      <c r="B210">
        <v>4</v>
      </c>
      <c r="C210">
        <v>4</v>
      </c>
      <c r="D210">
        <v>1</v>
      </c>
      <c r="E210">
        <f t="shared" si="0"/>
        <v>300025</v>
      </c>
      <c r="F210">
        <v>25</v>
      </c>
      <c r="G210" t="s">
        <v>35</v>
      </c>
      <c r="H210" t="s">
        <v>453</v>
      </c>
      <c r="I210">
        <v>16</v>
      </c>
      <c r="J210" t="str">
        <f t="shared" si="1"/>
        <v>Full_16h</v>
      </c>
    </row>
    <row r="211" spans="1:10" x14ac:dyDescent="0.3">
      <c r="A211" t="s">
        <v>286</v>
      </c>
      <c r="B211">
        <v>5</v>
      </c>
      <c r="C211">
        <v>4</v>
      </c>
      <c r="D211">
        <v>1</v>
      </c>
      <c r="E211">
        <f t="shared" si="0"/>
        <v>300026</v>
      </c>
      <c r="F211">
        <v>26</v>
      </c>
      <c r="G211" t="s">
        <v>35</v>
      </c>
      <c r="H211" t="s">
        <v>41</v>
      </c>
      <c r="I211">
        <v>16</v>
      </c>
      <c r="J211" t="str">
        <f t="shared" si="1"/>
        <v>Full_16h</v>
      </c>
    </row>
    <row r="212" spans="1:10" x14ac:dyDescent="0.3">
      <c r="A212" t="s">
        <v>286</v>
      </c>
      <c r="B212">
        <v>6</v>
      </c>
      <c r="C212">
        <v>4</v>
      </c>
      <c r="D212">
        <v>1</v>
      </c>
      <c r="E212">
        <f t="shared" si="0"/>
        <v>300027</v>
      </c>
      <c r="F212">
        <v>27</v>
      </c>
      <c r="G212" t="s">
        <v>455</v>
      </c>
      <c r="H212" t="s">
        <v>36</v>
      </c>
      <c r="I212">
        <v>16</v>
      </c>
      <c r="J212" t="str">
        <f t="shared" si="1"/>
        <v>None_16h</v>
      </c>
    </row>
    <row r="213" spans="1:10" x14ac:dyDescent="0.3">
      <c r="A213" t="s">
        <v>286</v>
      </c>
      <c r="B213">
        <v>7</v>
      </c>
      <c r="C213">
        <v>4</v>
      </c>
      <c r="D213">
        <v>1</v>
      </c>
      <c r="E213">
        <f t="shared" si="0"/>
        <v>300028</v>
      </c>
      <c r="F213">
        <v>28</v>
      </c>
      <c r="G213" t="s">
        <v>35</v>
      </c>
      <c r="H213" t="s">
        <v>36</v>
      </c>
      <c r="I213">
        <v>16</v>
      </c>
      <c r="J213" t="str">
        <f t="shared" si="1"/>
        <v>Full_16h</v>
      </c>
    </row>
    <row r="214" spans="1:10" x14ac:dyDescent="0.3">
      <c r="A214" t="s">
        <v>286</v>
      </c>
      <c r="B214">
        <v>1</v>
      </c>
      <c r="C214">
        <v>5</v>
      </c>
      <c r="D214">
        <v>1</v>
      </c>
      <c r="E214">
        <f t="shared" si="0"/>
        <v>300029</v>
      </c>
      <c r="F214" s="4">
        <v>29</v>
      </c>
      <c r="G214" t="s">
        <v>35</v>
      </c>
      <c r="H214" t="s">
        <v>38</v>
      </c>
      <c r="I214">
        <v>16</v>
      </c>
      <c r="J214" t="str">
        <f t="shared" si="1"/>
        <v>Full_16h</v>
      </c>
    </row>
    <row r="215" spans="1:10" x14ac:dyDescent="0.3">
      <c r="A215" t="s">
        <v>286</v>
      </c>
      <c r="B215">
        <v>2</v>
      </c>
      <c r="C215">
        <v>5</v>
      </c>
      <c r="D215">
        <v>1</v>
      </c>
      <c r="E215">
        <f t="shared" si="0"/>
        <v>300030</v>
      </c>
      <c r="F215">
        <v>30</v>
      </c>
      <c r="G215" t="s">
        <v>455</v>
      </c>
      <c r="H215" t="s">
        <v>454</v>
      </c>
      <c r="I215">
        <v>16</v>
      </c>
      <c r="J215" t="str">
        <f t="shared" si="1"/>
        <v>None_16h</v>
      </c>
    </row>
    <row r="216" spans="1:10" x14ac:dyDescent="0.3">
      <c r="A216" t="s">
        <v>286</v>
      </c>
      <c r="B216">
        <v>3</v>
      </c>
      <c r="C216">
        <v>5</v>
      </c>
      <c r="D216">
        <v>1</v>
      </c>
      <c r="E216">
        <f t="shared" si="0"/>
        <v>300031</v>
      </c>
      <c r="F216">
        <v>31</v>
      </c>
      <c r="G216" t="s">
        <v>455</v>
      </c>
      <c r="H216" t="s">
        <v>41</v>
      </c>
      <c r="I216">
        <v>16</v>
      </c>
      <c r="J216" t="str">
        <f t="shared" si="1"/>
        <v>None_16h</v>
      </c>
    </row>
    <row r="217" spans="1:10" x14ac:dyDescent="0.3">
      <c r="A217" t="s">
        <v>286</v>
      </c>
      <c r="B217">
        <v>4</v>
      </c>
      <c r="C217">
        <v>5</v>
      </c>
      <c r="D217">
        <v>1</v>
      </c>
      <c r="E217">
        <f t="shared" si="0"/>
        <v>300032</v>
      </c>
      <c r="F217">
        <v>32</v>
      </c>
      <c r="G217" t="s">
        <v>455</v>
      </c>
      <c r="H217" t="s">
        <v>36</v>
      </c>
      <c r="I217">
        <v>16</v>
      </c>
      <c r="J217" t="str">
        <f t="shared" si="1"/>
        <v>None_16h</v>
      </c>
    </row>
    <row r="218" spans="1:10" x14ac:dyDescent="0.3">
      <c r="A218" t="s">
        <v>286</v>
      </c>
      <c r="B218">
        <v>5</v>
      </c>
      <c r="C218">
        <v>5</v>
      </c>
      <c r="D218">
        <v>1</v>
      </c>
      <c r="E218">
        <f t="shared" si="0"/>
        <v>300033</v>
      </c>
      <c r="F218">
        <v>33</v>
      </c>
      <c r="G218" t="s">
        <v>455</v>
      </c>
      <c r="H218" t="s">
        <v>453</v>
      </c>
      <c r="I218">
        <v>16</v>
      </c>
      <c r="J218" t="str">
        <f t="shared" si="1"/>
        <v>None_16h</v>
      </c>
    </row>
    <row r="219" spans="1:10" x14ac:dyDescent="0.3">
      <c r="A219" t="s">
        <v>286</v>
      </c>
      <c r="B219">
        <v>6</v>
      </c>
      <c r="C219">
        <v>5</v>
      </c>
      <c r="D219">
        <v>1</v>
      </c>
      <c r="E219">
        <f t="shared" si="0"/>
        <v>300034</v>
      </c>
      <c r="F219">
        <v>34</v>
      </c>
      <c r="G219" t="s">
        <v>455</v>
      </c>
      <c r="H219" t="s">
        <v>38</v>
      </c>
      <c r="I219">
        <v>16</v>
      </c>
      <c r="J219" t="str">
        <f t="shared" si="1"/>
        <v>None_16h</v>
      </c>
    </row>
    <row r="220" spans="1:10" x14ac:dyDescent="0.3">
      <c r="A220" t="s">
        <v>286</v>
      </c>
      <c r="B220">
        <v>7</v>
      </c>
      <c r="C220">
        <v>5</v>
      </c>
      <c r="D220">
        <v>1</v>
      </c>
      <c r="E220">
        <f t="shared" si="0"/>
        <v>300035</v>
      </c>
      <c r="F220">
        <v>35</v>
      </c>
      <c r="G220" t="s">
        <v>35</v>
      </c>
      <c r="H220" t="s">
        <v>38</v>
      </c>
      <c r="I220">
        <v>16</v>
      </c>
      <c r="J220" t="str">
        <f t="shared" si="1"/>
        <v>Full_16h</v>
      </c>
    </row>
    <row r="221" spans="1:10" x14ac:dyDescent="0.3">
      <c r="A221" t="s">
        <v>286</v>
      </c>
      <c r="B221">
        <v>1</v>
      </c>
      <c r="C221">
        <v>6</v>
      </c>
      <c r="D221">
        <v>1</v>
      </c>
      <c r="E221">
        <f t="shared" si="0"/>
        <v>300036</v>
      </c>
      <c r="F221">
        <v>36</v>
      </c>
      <c r="G221" t="s">
        <v>455</v>
      </c>
      <c r="H221" t="s">
        <v>39</v>
      </c>
      <c r="I221">
        <v>16</v>
      </c>
      <c r="J221" t="str">
        <f t="shared" si="1"/>
        <v>None_16h</v>
      </c>
    </row>
    <row r="222" spans="1:10" x14ac:dyDescent="0.3">
      <c r="A222" t="s">
        <v>286</v>
      </c>
      <c r="B222">
        <v>2</v>
      </c>
      <c r="C222">
        <v>6</v>
      </c>
      <c r="D222">
        <v>1</v>
      </c>
      <c r="E222">
        <f t="shared" si="0"/>
        <v>300037</v>
      </c>
      <c r="F222">
        <v>37</v>
      </c>
      <c r="G222" t="s">
        <v>455</v>
      </c>
      <c r="H222" t="s">
        <v>36</v>
      </c>
      <c r="I222">
        <v>16</v>
      </c>
      <c r="J222" t="str">
        <f t="shared" si="1"/>
        <v>None_16h</v>
      </c>
    </row>
    <row r="223" spans="1:10" x14ac:dyDescent="0.3">
      <c r="A223" t="s">
        <v>286</v>
      </c>
      <c r="B223">
        <v>3</v>
      </c>
      <c r="C223">
        <v>6</v>
      </c>
      <c r="D223">
        <v>1</v>
      </c>
      <c r="E223">
        <f t="shared" si="0"/>
        <v>300038</v>
      </c>
      <c r="F223">
        <v>38</v>
      </c>
      <c r="G223" t="s">
        <v>455</v>
      </c>
      <c r="H223" t="s">
        <v>36</v>
      </c>
      <c r="I223">
        <v>16</v>
      </c>
      <c r="J223" t="str">
        <f t="shared" si="1"/>
        <v>None_16h</v>
      </c>
    </row>
    <row r="224" spans="1:10" x14ac:dyDescent="0.3">
      <c r="A224" t="s">
        <v>286</v>
      </c>
      <c r="B224">
        <v>4</v>
      </c>
      <c r="C224">
        <v>6</v>
      </c>
      <c r="D224">
        <v>1</v>
      </c>
      <c r="E224">
        <f t="shared" si="0"/>
        <v>300039</v>
      </c>
      <c r="F224">
        <v>39</v>
      </c>
      <c r="G224" t="s">
        <v>455</v>
      </c>
      <c r="H224" t="s">
        <v>453</v>
      </c>
      <c r="I224">
        <v>16</v>
      </c>
      <c r="J224" t="str">
        <f t="shared" si="1"/>
        <v>None_16h</v>
      </c>
    </row>
    <row r="225" spans="1:10" x14ac:dyDescent="0.3">
      <c r="A225" t="s">
        <v>286</v>
      </c>
      <c r="B225">
        <v>5</v>
      </c>
      <c r="C225">
        <v>6</v>
      </c>
      <c r="D225">
        <v>1</v>
      </c>
      <c r="E225">
        <f t="shared" si="0"/>
        <v>300040</v>
      </c>
      <c r="F225">
        <v>40</v>
      </c>
      <c r="G225" t="s">
        <v>35</v>
      </c>
      <c r="H225" t="s">
        <v>454</v>
      </c>
      <c r="I225">
        <v>16</v>
      </c>
      <c r="J225" t="str">
        <f t="shared" si="1"/>
        <v>Full_16h</v>
      </c>
    </row>
    <row r="226" spans="1:10" x14ac:dyDescent="0.3">
      <c r="A226" t="s">
        <v>286</v>
      </c>
      <c r="B226">
        <v>6</v>
      </c>
      <c r="C226">
        <v>6</v>
      </c>
      <c r="D226">
        <v>1</v>
      </c>
      <c r="E226">
        <f t="shared" si="0"/>
        <v>300041</v>
      </c>
      <c r="F226">
        <v>41</v>
      </c>
      <c r="G226" t="s">
        <v>35</v>
      </c>
      <c r="H226" t="s">
        <v>36</v>
      </c>
      <c r="I226">
        <v>16</v>
      </c>
      <c r="J226" t="str">
        <f t="shared" si="1"/>
        <v>Full_16h</v>
      </c>
    </row>
    <row r="227" spans="1:10" x14ac:dyDescent="0.3">
      <c r="A227" t="s">
        <v>286</v>
      </c>
      <c r="B227">
        <v>7</v>
      </c>
      <c r="C227">
        <v>6</v>
      </c>
      <c r="D227">
        <v>1</v>
      </c>
      <c r="E227">
        <f t="shared" si="0"/>
        <v>300042</v>
      </c>
      <c r="F227">
        <v>42</v>
      </c>
      <c r="G227" t="s">
        <v>455</v>
      </c>
      <c r="H227" t="s">
        <v>36</v>
      </c>
      <c r="I227">
        <v>16</v>
      </c>
      <c r="J227" t="str">
        <f t="shared" si="1"/>
        <v>None_16h</v>
      </c>
    </row>
    <row r="228" spans="1:10" x14ac:dyDescent="0.3">
      <c r="A228" t="s">
        <v>286</v>
      </c>
      <c r="B228">
        <v>1</v>
      </c>
      <c r="C228">
        <v>7</v>
      </c>
      <c r="D228">
        <v>1</v>
      </c>
      <c r="E228">
        <f t="shared" si="0"/>
        <v>300043</v>
      </c>
      <c r="F228">
        <v>43</v>
      </c>
      <c r="G228" t="s">
        <v>455</v>
      </c>
      <c r="H228" t="s">
        <v>453</v>
      </c>
      <c r="I228">
        <v>16</v>
      </c>
      <c r="J228" t="str">
        <f t="shared" si="1"/>
        <v>None_16h</v>
      </c>
    </row>
    <row r="229" spans="1:10" x14ac:dyDescent="0.3">
      <c r="A229" t="s">
        <v>286</v>
      </c>
      <c r="B229">
        <v>2</v>
      </c>
      <c r="C229">
        <v>7</v>
      </c>
      <c r="D229">
        <v>1</v>
      </c>
      <c r="E229">
        <f t="shared" si="0"/>
        <v>300044</v>
      </c>
      <c r="F229">
        <v>44</v>
      </c>
      <c r="G229" t="s">
        <v>35</v>
      </c>
      <c r="H229" t="s">
        <v>39</v>
      </c>
      <c r="I229">
        <v>16</v>
      </c>
      <c r="J229" t="str">
        <f t="shared" si="1"/>
        <v>Full_16h</v>
      </c>
    </row>
    <row r="230" spans="1:10" x14ac:dyDescent="0.3">
      <c r="A230" t="s">
        <v>286</v>
      </c>
      <c r="B230">
        <v>3</v>
      </c>
      <c r="C230">
        <v>7</v>
      </c>
      <c r="D230">
        <v>1</v>
      </c>
      <c r="E230">
        <f t="shared" si="0"/>
        <v>300045</v>
      </c>
      <c r="F230">
        <v>45</v>
      </c>
      <c r="G230" t="s">
        <v>35</v>
      </c>
      <c r="H230" t="s">
        <v>36</v>
      </c>
      <c r="I230">
        <v>16</v>
      </c>
      <c r="J230" t="str">
        <f t="shared" si="1"/>
        <v>Full_16h</v>
      </c>
    </row>
    <row r="231" spans="1:10" x14ac:dyDescent="0.3">
      <c r="A231" t="s">
        <v>286</v>
      </c>
      <c r="B231">
        <v>4</v>
      </c>
      <c r="C231">
        <v>7</v>
      </c>
      <c r="D231">
        <v>1</v>
      </c>
      <c r="E231">
        <f t="shared" si="0"/>
        <v>300046</v>
      </c>
      <c r="F231">
        <v>46</v>
      </c>
      <c r="G231" t="s">
        <v>35</v>
      </c>
      <c r="H231" t="s">
        <v>454</v>
      </c>
      <c r="I231">
        <v>16</v>
      </c>
      <c r="J231" t="str">
        <f t="shared" si="1"/>
        <v>Full_16h</v>
      </c>
    </row>
    <row r="232" spans="1:10" x14ac:dyDescent="0.3">
      <c r="A232" t="s">
        <v>286</v>
      </c>
      <c r="B232">
        <v>5</v>
      </c>
      <c r="C232">
        <v>7</v>
      </c>
      <c r="D232">
        <v>1</v>
      </c>
      <c r="E232">
        <f t="shared" si="0"/>
        <v>300047</v>
      </c>
      <c r="F232">
        <v>47</v>
      </c>
      <c r="G232" t="s">
        <v>455</v>
      </c>
      <c r="H232" t="s">
        <v>453</v>
      </c>
      <c r="I232">
        <v>16</v>
      </c>
      <c r="J232" t="str">
        <f t="shared" si="1"/>
        <v>None_16h</v>
      </c>
    </row>
    <row r="233" spans="1:10" x14ac:dyDescent="0.3">
      <c r="A233" t="s">
        <v>286</v>
      </c>
      <c r="B233">
        <v>6</v>
      </c>
      <c r="C233">
        <v>7</v>
      </c>
      <c r="D233">
        <v>1</v>
      </c>
      <c r="E233">
        <f t="shared" si="0"/>
        <v>300048</v>
      </c>
      <c r="F233">
        <v>48</v>
      </c>
      <c r="G233" t="s">
        <v>455</v>
      </c>
      <c r="H233" t="s">
        <v>41</v>
      </c>
      <c r="I233">
        <v>16</v>
      </c>
      <c r="J233" t="str">
        <f t="shared" si="1"/>
        <v>None_16h</v>
      </c>
    </row>
    <row r="234" spans="1:10" x14ac:dyDescent="0.3">
      <c r="A234" t="s">
        <v>286</v>
      </c>
      <c r="B234">
        <v>7</v>
      </c>
      <c r="C234">
        <v>7</v>
      </c>
      <c r="D234">
        <v>1</v>
      </c>
      <c r="E234">
        <f t="shared" si="0"/>
        <v>300049</v>
      </c>
      <c r="F234">
        <v>49</v>
      </c>
      <c r="G234" t="s">
        <v>35</v>
      </c>
      <c r="H234" t="s">
        <v>41</v>
      </c>
      <c r="I234">
        <v>16</v>
      </c>
      <c r="J234" t="str">
        <f t="shared" si="1"/>
        <v>Full_16h</v>
      </c>
    </row>
    <row r="235" spans="1:10" x14ac:dyDescent="0.3">
      <c r="A235" t="s">
        <v>286</v>
      </c>
      <c r="B235">
        <v>1</v>
      </c>
      <c r="C235">
        <v>8</v>
      </c>
      <c r="D235">
        <v>1</v>
      </c>
      <c r="E235">
        <f t="shared" si="0"/>
        <v>300050</v>
      </c>
      <c r="F235">
        <v>50</v>
      </c>
      <c r="G235" t="s">
        <v>35</v>
      </c>
      <c r="H235" t="s">
        <v>38</v>
      </c>
      <c r="I235">
        <v>16</v>
      </c>
      <c r="J235" t="str">
        <f t="shared" si="1"/>
        <v>Full_16h</v>
      </c>
    </row>
    <row r="236" spans="1:10" x14ac:dyDescent="0.3">
      <c r="A236" t="s">
        <v>286</v>
      </c>
      <c r="B236">
        <v>2</v>
      </c>
      <c r="C236">
        <v>8</v>
      </c>
      <c r="D236">
        <v>1</v>
      </c>
      <c r="E236">
        <f t="shared" si="0"/>
        <v>300051</v>
      </c>
      <c r="F236" s="4">
        <v>51</v>
      </c>
      <c r="G236" t="s">
        <v>455</v>
      </c>
      <c r="H236" t="s">
        <v>41</v>
      </c>
      <c r="I236">
        <v>16</v>
      </c>
      <c r="J236" t="str">
        <f t="shared" si="1"/>
        <v>None_16h</v>
      </c>
    </row>
    <row r="237" spans="1:10" x14ac:dyDescent="0.3">
      <c r="A237" t="s">
        <v>286</v>
      </c>
      <c r="B237">
        <v>3</v>
      </c>
      <c r="C237">
        <v>8</v>
      </c>
      <c r="D237">
        <v>1</v>
      </c>
      <c r="E237">
        <f t="shared" si="0"/>
        <v>300052</v>
      </c>
      <c r="F237">
        <v>52</v>
      </c>
      <c r="G237" t="s">
        <v>455</v>
      </c>
      <c r="H237" t="s">
        <v>453</v>
      </c>
      <c r="I237">
        <v>16</v>
      </c>
      <c r="J237" t="str">
        <f t="shared" si="1"/>
        <v>None_16h</v>
      </c>
    </row>
    <row r="238" spans="1:10" x14ac:dyDescent="0.3">
      <c r="A238" t="s">
        <v>286</v>
      </c>
      <c r="B238">
        <v>4</v>
      </c>
      <c r="C238">
        <v>8</v>
      </c>
      <c r="D238">
        <v>1</v>
      </c>
      <c r="E238">
        <f t="shared" si="0"/>
        <v>300053</v>
      </c>
      <c r="F238">
        <v>53</v>
      </c>
      <c r="G238" t="s">
        <v>455</v>
      </c>
      <c r="H238" t="s">
        <v>38</v>
      </c>
      <c r="I238">
        <v>16</v>
      </c>
      <c r="J238" t="str">
        <f t="shared" si="1"/>
        <v>None_16h</v>
      </c>
    </row>
    <row r="239" spans="1:10" x14ac:dyDescent="0.3">
      <c r="A239" t="s">
        <v>286</v>
      </c>
      <c r="B239">
        <v>5</v>
      </c>
      <c r="C239">
        <v>8</v>
      </c>
      <c r="D239">
        <v>1</v>
      </c>
      <c r="E239">
        <f t="shared" si="0"/>
        <v>300054</v>
      </c>
      <c r="F239">
        <v>54</v>
      </c>
      <c r="G239" t="s">
        <v>35</v>
      </c>
      <c r="H239" t="s">
        <v>41</v>
      </c>
      <c r="I239">
        <v>16</v>
      </c>
      <c r="J239" t="str">
        <f t="shared" si="1"/>
        <v>Full_16h</v>
      </c>
    </row>
    <row r="240" spans="1:10" x14ac:dyDescent="0.3">
      <c r="A240" t="s">
        <v>286</v>
      </c>
      <c r="B240">
        <v>6</v>
      </c>
      <c r="C240">
        <v>8</v>
      </c>
      <c r="D240">
        <v>1</v>
      </c>
      <c r="E240">
        <f t="shared" si="0"/>
        <v>300055</v>
      </c>
      <c r="F240">
        <v>55</v>
      </c>
      <c r="G240" t="s">
        <v>455</v>
      </c>
      <c r="H240" t="s">
        <v>41</v>
      </c>
      <c r="I240">
        <v>16</v>
      </c>
      <c r="J240" t="str">
        <f t="shared" si="1"/>
        <v>None_16h</v>
      </c>
    </row>
    <row r="241" spans="1:10" x14ac:dyDescent="0.3">
      <c r="A241" t="s">
        <v>286</v>
      </c>
      <c r="B241">
        <v>7</v>
      </c>
      <c r="C241">
        <v>8</v>
      </c>
      <c r="D241">
        <v>1</v>
      </c>
      <c r="E241">
        <f t="shared" si="0"/>
        <v>300056</v>
      </c>
      <c r="F241">
        <v>56</v>
      </c>
      <c r="G241" t="s">
        <v>35</v>
      </c>
      <c r="H241" t="s">
        <v>453</v>
      </c>
      <c r="I241">
        <v>16</v>
      </c>
      <c r="J241" t="str">
        <f t="shared" si="1"/>
        <v>Full_16h</v>
      </c>
    </row>
    <row r="242" spans="1:10" x14ac:dyDescent="0.3">
      <c r="A242" t="s">
        <v>286</v>
      </c>
      <c r="B242">
        <v>1</v>
      </c>
      <c r="C242">
        <v>9</v>
      </c>
      <c r="D242">
        <v>1</v>
      </c>
      <c r="E242">
        <f t="shared" si="0"/>
        <v>300057</v>
      </c>
      <c r="F242">
        <v>57</v>
      </c>
      <c r="G242" t="s">
        <v>35</v>
      </c>
      <c r="H242" t="s">
        <v>38</v>
      </c>
      <c r="I242">
        <v>16</v>
      </c>
      <c r="J242" t="str">
        <f t="shared" si="1"/>
        <v>Full_16h</v>
      </c>
    </row>
    <row r="243" spans="1:10" x14ac:dyDescent="0.3">
      <c r="A243" t="s">
        <v>286</v>
      </c>
      <c r="B243">
        <v>2</v>
      </c>
      <c r="C243">
        <v>9</v>
      </c>
      <c r="D243">
        <v>1</v>
      </c>
      <c r="E243">
        <f t="shared" si="0"/>
        <v>300058</v>
      </c>
      <c r="F243">
        <v>58</v>
      </c>
      <c r="G243" t="s">
        <v>455</v>
      </c>
      <c r="H243" t="s">
        <v>453</v>
      </c>
      <c r="I243">
        <v>16</v>
      </c>
      <c r="J243" t="str">
        <f t="shared" si="1"/>
        <v>None_16h</v>
      </c>
    </row>
    <row r="244" spans="1:10" x14ac:dyDescent="0.3">
      <c r="A244" t="s">
        <v>286</v>
      </c>
      <c r="B244">
        <v>3</v>
      </c>
      <c r="C244">
        <v>9</v>
      </c>
      <c r="D244">
        <v>1</v>
      </c>
      <c r="E244">
        <f t="shared" si="0"/>
        <v>300059</v>
      </c>
      <c r="F244">
        <v>59</v>
      </c>
      <c r="G244" t="s">
        <v>35</v>
      </c>
      <c r="H244" t="s">
        <v>38</v>
      </c>
      <c r="I244">
        <v>16</v>
      </c>
      <c r="J244" t="str">
        <f t="shared" si="1"/>
        <v>Full_16h</v>
      </c>
    </row>
    <row r="245" spans="1:10" x14ac:dyDescent="0.3">
      <c r="A245" t="s">
        <v>286</v>
      </c>
      <c r="B245">
        <v>4</v>
      </c>
      <c r="C245">
        <v>9</v>
      </c>
      <c r="D245">
        <v>1</v>
      </c>
      <c r="E245">
        <f t="shared" si="0"/>
        <v>300060</v>
      </c>
      <c r="F245" s="4">
        <v>60</v>
      </c>
      <c r="G245" t="s">
        <v>455</v>
      </c>
      <c r="H245" t="s">
        <v>454</v>
      </c>
      <c r="I245">
        <v>16</v>
      </c>
      <c r="J245" t="str">
        <f t="shared" si="1"/>
        <v>None_16h</v>
      </c>
    </row>
    <row r="246" spans="1:10" x14ac:dyDescent="0.3">
      <c r="A246" t="s">
        <v>286</v>
      </c>
      <c r="B246">
        <v>5</v>
      </c>
      <c r="C246">
        <v>9</v>
      </c>
      <c r="D246">
        <v>1</v>
      </c>
      <c r="E246">
        <f t="shared" si="0"/>
        <v>300061</v>
      </c>
      <c r="F246">
        <v>61</v>
      </c>
      <c r="G246" t="s">
        <v>455</v>
      </c>
      <c r="H246" t="s">
        <v>453</v>
      </c>
      <c r="I246">
        <v>16</v>
      </c>
      <c r="J246" t="str">
        <f t="shared" si="1"/>
        <v>None_16h</v>
      </c>
    </row>
    <row r="247" spans="1:10" x14ac:dyDescent="0.3">
      <c r="A247" t="s">
        <v>286</v>
      </c>
      <c r="B247">
        <v>6</v>
      </c>
      <c r="C247">
        <v>9</v>
      </c>
      <c r="D247">
        <v>1</v>
      </c>
      <c r="E247">
        <f t="shared" si="0"/>
        <v>300062</v>
      </c>
      <c r="F247">
        <v>62</v>
      </c>
      <c r="G247" t="s">
        <v>455</v>
      </c>
      <c r="H247" t="s">
        <v>41</v>
      </c>
      <c r="I247">
        <v>16</v>
      </c>
      <c r="J247" t="str">
        <f t="shared" si="1"/>
        <v>None_16h</v>
      </c>
    </row>
    <row r="248" spans="1:10" x14ac:dyDescent="0.3">
      <c r="A248" t="s">
        <v>286</v>
      </c>
      <c r="B248">
        <v>7</v>
      </c>
      <c r="C248">
        <v>9</v>
      </c>
      <c r="D248">
        <v>1</v>
      </c>
      <c r="E248">
        <f t="shared" si="0"/>
        <v>300063</v>
      </c>
      <c r="F248">
        <v>63</v>
      </c>
      <c r="G248" t="s">
        <v>455</v>
      </c>
      <c r="H248" t="s">
        <v>39</v>
      </c>
      <c r="I248">
        <v>16</v>
      </c>
      <c r="J248" t="str">
        <f t="shared" si="1"/>
        <v>None_16h</v>
      </c>
    </row>
    <row r="249" spans="1:10" x14ac:dyDescent="0.3">
      <c r="A249" t="s">
        <v>286</v>
      </c>
      <c r="B249">
        <v>1</v>
      </c>
      <c r="C249">
        <v>10</v>
      </c>
      <c r="D249">
        <v>1</v>
      </c>
      <c r="E249">
        <f t="shared" si="0"/>
        <v>300064</v>
      </c>
      <c r="F249">
        <v>64</v>
      </c>
      <c r="G249" t="s">
        <v>455</v>
      </c>
      <c r="H249" t="s">
        <v>36</v>
      </c>
      <c r="I249">
        <v>16</v>
      </c>
      <c r="J249" t="str">
        <f t="shared" si="1"/>
        <v>None_16h</v>
      </c>
    </row>
    <row r="250" spans="1:10" x14ac:dyDescent="0.3">
      <c r="A250" t="s">
        <v>286</v>
      </c>
      <c r="B250">
        <v>2</v>
      </c>
      <c r="C250">
        <v>10</v>
      </c>
      <c r="D250">
        <v>1</v>
      </c>
      <c r="E250">
        <f t="shared" si="0"/>
        <v>300065</v>
      </c>
      <c r="F250">
        <v>65</v>
      </c>
      <c r="G250" t="s">
        <v>455</v>
      </c>
      <c r="H250" t="s">
        <v>36</v>
      </c>
      <c r="I250">
        <v>16</v>
      </c>
      <c r="J250" t="str">
        <f t="shared" si="1"/>
        <v>None_16h</v>
      </c>
    </row>
    <row r="251" spans="1:10" x14ac:dyDescent="0.3">
      <c r="A251" t="s">
        <v>286</v>
      </c>
      <c r="B251">
        <v>3</v>
      </c>
      <c r="C251">
        <v>10</v>
      </c>
      <c r="D251">
        <v>1</v>
      </c>
      <c r="E251">
        <f t="shared" ref="E251:E314" si="2">300000+F251</f>
        <v>300066</v>
      </c>
      <c r="F251" s="4">
        <v>66</v>
      </c>
      <c r="G251" t="s">
        <v>35</v>
      </c>
      <c r="H251" t="s">
        <v>454</v>
      </c>
      <c r="I251">
        <v>16</v>
      </c>
      <c r="J251" t="str">
        <f t="shared" ref="J251:J314" si="3">IF(G251="Full","Full_16h","None_16h")</f>
        <v>Full_16h</v>
      </c>
    </row>
    <row r="252" spans="1:10" x14ac:dyDescent="0.3">
      <c r="A252" t="s">
        <v>286</v>
      </c>
      <c r="B252">
        <v>4</v>
      </c>
      <c r="C252">
        <v>10</v>
      </c>
      <c r="D252">
        <v>1</v>
      </c>
      <c r="E252">
        <f t="shared" si="2"/>
        <v>300067</v>
      </c>
      <c r="F252">
        <v>67</v>
      </c>
      <c r="G252" t="s">
        <v>35</v>
      </c>
      <c r="H252" t="s">
        <v>36</v>
      </c>
      <c r="I252">
        <v>16</v>
      </c>
      <c r="J252" t="str">
        <f t="shared" si="3"/>
        <v>Full_16h</v>
      </c>
    </row>
    <row r="253" spans="1:10" x14ac:dyDescent="0.3">
      <c r="A253" t="s">
        <v>286</v>
      </c>
      <c r="B253">
        <v>5</v>
      </c>
      <c r="C253">
        <v>10</v>
      </c>
      <c r="D253">
        <v>1</v>
      </c>
      <c r="E253">
        <f t="shared" si="2"/>
        <v>300068</v>
      </c>
      <c r="F253">
        <v>68</v>
      </c>
      <c r="G253" t="s">
        <v>455</v>
      </c>
      <c r="H253" t="s">
        <v>38</v>
      </c>
      <c r="I253">
        <v>16</v>
      </c>
      <c r="J253" t="str">
        <f t="shared" si="3"/>
        <v>None_16h</v>
      </c>
    </row>
    <row r="254" spans="1:10" x14ac:dyDescent="0.3">
      <c r="A254" t="s">
        <v>286</v>
      </c>
      <c r="B254">
        <v>6</v>
      </c>
      <c r="C254">
        <v>10</v>
      </c>
      <c r="D254">
        <v>1</v>
      </c>
      <c r="E254">
        <f t="shared" si="2"/>
        <v>300069</v>
      </c>
      <c r="F254">
        <v>69</v>
      </c>
      <c r="G254" t="s">
        <v>455</v>
      </c>
      <c r="H254" t="s">
        <v>39</v>
      </c>
      <c r="I254">
        <v>16</v>
      </c>
      <c r="J254" t="str">
        <f t="shared" si="3"/>
        <v>None_16h</v>
      </c>
    </row>
    <row r="255" spans="1:10" x14ac:dyDescent="0.3">
      <c r="A255" t="s">
        <v>286</v>
      </c>
      <c r="B255">
        <v>7</v>
      </c>
      <c r="C255">
        <v>10</v>
      </c>
      <c r="D255">
        <v>1</v>
      </c>
      <c r="E255">
        <f t="shared" si="2"/>
        <v>300070</v>
      </c>
      <c r="F255">
        <v>70</v>
      </c>
      <c r="G255" t="s">
        <v>35</v>
      </c>
      <c r="H255" t="s">
        <v>453</v>
      </c>
      <c r="I255">
        <v>16</v>
      </c>
      <c r="J255" t="str">
        <f t="shared" si="3"/>
        <v>Full_16h</v>
      </c>
    </row>
    <row r="256" spans="1:10" x14ac:dyDescent="0.3">
      <c r="A256" t="s">
        <v>286</v>
      </c>
      <c r="B256">
        <v>1</v>
      </c>
      <c r="C256">
        <v>11</v>
      </c>
      <c r="D256">
        <v>1</v>
      </c>
      <c r="E256">
        <f t="shared" si="2"/>
        <v>300071</v>
      </c>
      <c r="F256">
        <v>71</v>
      </c>
      <c r="G256" t="s">
        <v>455</v>
      </c>
      <c r="H256" t="s">
        <v>38</v>
      </c>
      <c r="I256">
        <v>16</v>
      </c>
      <c r="J256" t="str">
        <f t="shared" si="3"/>
        <v>None_16h</v>
      </c>
    </row>
    <row r="257" spans="1:10" x14ac:dyDescent="0.3">
      <c r="A257" t="s">
        <v>286</v>
      </c>
      <c r="B257">
        <v>2</v>
      </c>
      <c r="C257">
        <v>11</v>
      </c>
      <c r="D257">
        <v>1</v>
      </c>
      <c r="E257">
        <f t="shared" si="2"/>
        <v>300072</v>
      </c>
      <c r="F257">
        <v>72</v>
      </c>
      <c r="G257" t="s">
        <v>35</v>
      </c>
      <c r="H257" t="s">
        <v>39</v>
      </c>
      <c r="I257">
        <v>16</v>
      </c>
      <c r="J257" t="str">
        <f t="shared" si="3"/>
        <v>Full_16h</v>
      </c>
    </row>
    <row r="258" spans="1:10" x14ac:dyDescent="0.3">
      <c r="A258" t="s">
        <v>286</v>
      </c>
      <c r="B258">
        <v>3</v>
      </c>
      <c r="C258">
        <v>11</v>
      </c>
      <c r="D258">
        <v>1</v>
      </c>
      <c r="E258">
        <f t="shared" si="2"/>
        <v>300073</v>
      </c>
      <c r="F258">
        <v>73</v>
      </c>
      <c r="G258" t="s">
        <v>455</v>
      </c>
      <c r="H258" t="s">
        <v>453</v>
      </c>
      <c r="I258">
        <v>16</v>
      </c>
      <c r="J258" t="str">
        <f t="shared" si="3"/>
        <v>None_16h</v>
      </c>
    </row>
    <row r="259" spans="1:10" x14ac:dyDescent="0.3">
      <c r="A259" t="s">
        <v>286</v>
      </c>
      <c r="B259">
        <v>4</v>
      </c>
      <c r="C259">
        <v>11</v>
      </c>
      <c r="D259">
        <v>1</v>
      </c>
      <c r="E259">
        <f t="shared" si="2"/>
        <v>300074</v>
      </c>
      <c r="F259">
        <v>74</v>
      </c>
      <c r="G259" t="s">
        <v>35</v>
      </c>
      <c r="H259" t="s">
        <v>38</v>
      </c>
      <c r="I259">
        <v>16</v>
      </c>
      <c r="J259" t="str">
        <f t="shared" si="3"/>
        <v>Full_16h</v>
      </c>
    </row>
    <row r="260" spans="1:10" x14ac:dyDescent="0.3">
      <c r="A260" t="s">
        <v>286</v>
      </c>
      <c r="B260">
        <v>5</v>
      </c>
      <c r="C260">
        <v>11</v>
      </c>
      <c r="D260">
        <v>1</v>
      </c>
      <c r="E260">
        <f t="shared" si="2"/>
        <v>300075</v>
      </c>
      <c r="F260">
        <v>75</v>
      </c>
      <c r="G260" t="s">
        <v>455</v>
      </c>
      <c r="H260" t="s">
        <v>39</v>
      </c>
      <c r="I260">
        <v>16</v>
      </c>
      <c r="J260" t="str">
        <f t="shared" si="3"/>
        <v>None_16h</v>
      </c>
    </row>
    <row r="261" spans="1:10" x14ac:dyDescent="0.3">
      <c r="A261" t="s">
        <v>286</v>
      </c>
      <c r="B261">
        <v>6</v>
      </c>
      <c r="C261">
        <v>11</v>
      </c>
      <c r="D261">
        <v>1</v>
      </c>
      <c r="E261">
        <f t="shared" si="2"/>
        <v>300076</v>
      </c>
      <c r="F261">
        <v>76</v>
      </c>
      <c r="G261" t="s">
        <v>455</v>
      </c>
      <c r="H261" t="s">
        <v>39</v>
      </c>
      <c r="I261">
        <v>16</v>
      </c>
      <c r="J261" t="str">
        <f t="shared" si="3"/>
        <v>None_16h</v>
      </c>
    </row>
    <row r="262" spans="1:10" x14ac:dyDescent="0.3">
      <c r="A262" t="s">
        <v>286</v>
      </c>
      <c r="B262">
        <v>7</v>
      </c>
      <c r="C262">
        <v>11</v>
      </c>
      <c r="D262">
        <v>1</v>
      </c>
      <c r="E262">
        <f t="shared" si="2"/>
        <v>300077</v>
      </c>
      <c r="F262">
        <v>77</v>
      </c>
      <c r="G262" t="s">
        <v>35</v>
      </c>
      <c r="H262" t="s">
        <v>454</v>
      </c>
      <c r="I262">
        <v>16</v>
      </c>
      <c r="J262" t="str">
        <f t="shared" si="3"/>
        <v>Full_16h</v>
      </c>
    </row>
    <row r="263" spans="1:10" x14ac:dyDescent="0.3">
      <c r="A263" t="s">
        <v>286</v>
      </c>
      <c r="B263">
        <v>1</v>
      </c>
      <c r="C263">
        <v>12</v>
      </c>
      <c r="D263">
        <v>1</v>
      </c>
      <c r="E263">
        <f t="shared" si="2"/>
        <v>300078</v>
      </c>
      <c r="F263">
        <v>78</v>
      </c>
      <c r="G263" t="s">
        <v>35</v>
      </c>
      <c r="H263" t="s">
        <v>41</v>
      </c>
      <c r="I263">
        <v>16</v>
      </c>
      <c r="J263" t="str">
        <f t="shared" si="3"/>
        <v>Full_16h</v>
      </c>
    </row>
    <row r="264" spans="1:10" x14ac:dyDescent="0.3">
      <c r="A264" t="s">
        <v>286</v>
      </c>
      <c r="B264">
        <v>2</v>
      </c>
      <c r="C264">
        <v>12</v>
      </c>
      <c r="D264">
        <v>1</v>
      </c>
      <c r="E264">
        <f t="shared" si="2"/>
        <v>300079</v>
      </c>
      <c r="F264">
        <v>79</v>
      </c>
      <c r="G264" t="s">
        <v>35</v>
      </c>
      <c r="H264" t="s">
        <v>39</v>
      </c>
      <c r="I264">
        <v>16</v>
      </c>
      <c r="J264" t="str">
        <f t="shared" si="3"/>
        <v>Full_16h</v>
      </c>
    </row>
    <row r="265" spans="1:10" x14ac:dyDescent="0.3">
      <c r="A265" t="s">
        <v>286</v>
      </c>
      <c r="B265">
        <v>3</v>
      </c>
      <c r="C265">
        <v>12</v>
      </c>
      <c r="D265">
        <v>1</v>
      </c>
      <c r="E265">
        <f t="shared" si="2"/>
        <v>300080</v>
      </c>
      <c r="F265">
        <v>80</v>
      </c>
      <c r="G265" t="s">
        <v>455</v>
      </c>
      <c r="H265" t="s">
        <v>454</v>
      </c>
      <c r="I265">
        <v>16</v>
      </c>
      <c r="J265" t="str">
        <f t="shared" si="3"/>
        <v>None_16h</v>
      </c>
    </row>
    <row r="266" spans="1:10" x14ac:dyDescent="0.3">
      <c r="A266" t="s">
        <v>286</v>
      </c>
      <c r="B266">
        <v>4</v>
      </c>
      <c r="C266">
        <v>12</v>
      </c>
      <c r="D266">
        <v>1</v>
      </c>
      <c r="E266">
        <f t="shared" si="2"/>
        <v>300081</v>
      </c>
      <c r="F266">
        <v>81</v>
      </c>
      <c r="G266" t="s">
        <v>455</v>
      </c>
      <c r="H266" t="s">
        <v>454</v>
      </c>
      <c r="I266">
        <v>16</v>
      </c>
      <c r="J266" t="str">
        <f t="shared" si="3"/>
        <v>None_16h</v>
      </c>
    </row>
    <row r="267" spans="1:10" x14ac:dyDescent="0.3">
      <c r="A267" t="s">
        <v>286</v>
      </c>
      <c r="B267">
        <v>5</v>
      </c>
      <c r="C267">
        <v>12</v>
      </c>
      <c r="D267">
        <v>1</v>
      </c>
      <c r="E267">
        <f t="shared" si="2"/>
        <v>300082</v>
      </c>
      <c r="F267">
        <v>82</v>
      </c>
      <c r="G267" t="s">
        <v>455</v>
      </c>
      <c r="H267" t="s">
        <v>38</v>
      </c>
      <c r="I267">
        <v>16</v>
      </c>
      <c r="J267" t="str">
        <f t="shared" si="3"/>
        <v>None_16h</v>
      </c>
    </row>
    <row r="268" spans="1:10" x14ac:dyDescent="0.3">
      <c r="A268" t="s">
        <v>286</v>
      </c>
      <c r="B268">
        <v>6</v>
      </c>
      <c r="C268">
        <v>12</v>
      </c>
      <c r="D268">
        <v>1</v>
      </c>
      <c r="E268">
        <f t="shared" si="2"/>
        <v>300083</v>
      </c>
      <c r="F268">
        <v>83</v>
      </c>
      <c r="G268" t="s">
        <v>455</v>
      </c>
      <c r="H268" t="s">
        <v>41</v>
      </c>
      <c r="I268">
        <v>16</v>
      </c>
      <c r="J268" t="str">
        <f t="shared" si="3"/>
        <v>None_16h</v>
      </c>
    </row>
    <row r="269" spans="1:10" x14ac:dyDescent="0.3">
      <c r="A269" t="s">
        <v>286</v>
      </c>
      <c r="B269">
        <v>7</v>
      </c>
      <c r="C269">
        <v>12</v>
      </c>
      <c r="D269">
        <v>1</v>
      </c>
      <c r="E269">
        <f t="shared" si="2"/>
        <v>300084</v>
      </c>
      <c r="F269">
        <v>84</v>
      </c>
      <c r="G269" t="s">
        <v>455</v>
      </c>
      <c r="H269" t="s">
        <v>41</v>
      </c>
      <c r="I269">
        <v>16</v>
      </c>
      <c r="J269" t="str">
        <f t="shared" si="3"/>
        <v>None_16h</v>
      </c>
    </row>
    <row r="270" spans="1:10" x14ac:dyDescent="0.3">
      <c r="A270" t="s">
        <v>286</v>
      </c>
      <c r="B270">
        <v>1</v>
      </c>
      <c r="C270">
        <v>13</v>
      </c>
      <c r="D270">
        <v>1</v>
      </c>
      <c r="E270">
        <f t="shared" si="2"/>
        <v>300085</v>
      </c>
      <c r="F270">
        <v>85</v>
      </c>
      <c r="G270" t="s">
        <v>35</v>
      </c>
      <c r="H270" t="s">
        <v>38</v>
      </c>
      <c r="I270">
        <v>16</v>
      </c>
      <c r="J270" t="str">
        <f t="shared" si="3"/>
        <v>Full_16h</v>
      </c>
    </row>
    <row r="271" spans="1:10" x14ac:dyDescent="0.3">
      <c r="A271" t="s">
        <v>286</v>
      </c>
      <c r="B271">
        <v>2</v>
      </c>
      <c r="C271">
        <v>13</v>
      </c>
      <c r="D271">
        <v>1</v>
      </c>
      <c r="E271">
        <f t="shared" si="2"/>
        <v>300086</v>
      </c>
      <c r="F271">
        <v>86</v>
      </c>
      <c r="G271" t="s">
        <v>455</v>
      </c>
      <c r="H271" t="s">
        <v>39</v>
      </c>
      <c r="I271">
        <v>16</v>
      </c>
      <c r="J271" t="str">
        <f t="shared" si="3"/>
        <v>None_16h</v>
      </c>
    </row>
    <row r="272" spans="1:10" x14ac:dyDescent="0.3">
      <c r="A272" t="s">
        <v>286</v>
      </c>
      <c r="B272">
        <v>3</v>
      </c>
      <c r="C272">
        <v>13</v>
      </c>
      <c r="D272">
        <v>1</v>
      </c>
      <c r="E272">
        <f t="shared" si="2"/>
        <v>300087</v>
      </c>
      <c r="F272">
        <v>87</v>
      </c>
      <c r="G272" t="s">
        <v>35</v>
      </c>
      <c r="H272" t="s">
        <v>36</v>
      </c>
      <c r="I272">
        <v>16</v>
      </c>
      <c r="J272" t="str">
        <f t="shared" si="3"/>
        <v>Full_16h</v>
      </c>
    </row>
    <row r="273" spans="1:10" x14ac:dyDescent="0.3">
      <c r="A273" t="s">
        <v>286</v>
      </c>
      <c r="B273">
        <v>4</v>
      </c>
      <c r="C273">
        <v>13</v>
      </c>
      <c r="D273">
        <v>1</v>
      </c>
      <c r="E273">
        <f t="shared" si="2"/>
        <v>300088</v>
      </c>
      <c r="F273">
        <v>88</v>
      </c>
      <c r="G273" t="s">
        <v>455</v>
      </c>
      <c r="H273" t="s">
        <v>39</v>
      </c>
      <c r="I273">
        <v>16</v>
      </c>
      <c r="J273" t="str">
        <f t="shared" si="3"/>
        <v>None_16h</v>
      </c>
    </row>
    <row r="274" spans="1:10" x14ac:dyDescent="0.3">
      <c r="A274" t="s">
        <v>286</v>
      </c>
      <c r="B274">
        <v>5</v>
      </c>
      <c r="C274">
        <v>13</v>
      </c>
      <c r="D274">
        <v>1</v>
      </c>
      <c r="E274">
        <f t="shared" si="2"/>
        <v>300089</v>
      </c>
      <c r="F274">
        <v>89</v>
      </c>
      <c r="G274" t="s">
        <v>455</v>
      </c>
      <c r="H274" t="s">
        <v>41</v>
      </c>
      <c r="I274">
        <v>16</v>
      </c>
      <c r="J274" t="str">
        <f t="shared" si="3"/>
        <v>None_16h</v>
      </c>
    </row>
    <row r="275" spans="1:10" x14ac:dyDescent="0.3">
      <c r="A275" t="s">
        <v>286</v>
      </c>
      <c r="B275">
        <v>6</v>
      </c>
      <c r="C275">
        <v>13</v>
      </c>
      <c r="D275">
        <v>1</v>
      </c>
      <c r="E275">
        <f t="shared" si="2"/>
        <v>300090</v>
      </c>
      <c r="F275">
        <v>90</v>
      </c>
      <c r="G275" t="s">
        <v>455</v>
      </c>
      <c r="H275" t="s">
        <v>36</v>
      </c>
      <c r="I275">
        <v>16</v>
      </c>
      <c r="J275" t="str">
        <f t="shared" si="3"/>
        <v>None_16h</v>
      </c>
    </row>
    <row r="276" spans="1:10" x14ac:dyDescent="0.3">
      <c r="A276" t="s">
        <v>286</v>
      </c>
      <c r="B276">
        <v>7</v>
      </c>
      <c r="C276">
        <v>13</v>
      </c>
      <c r="D276">
        <v>1</v>
      </c>
      <c r="E276">
        <f t="shared" si="2"/>
        <v>300091</v>
      </c>
      <c r="F276">
        <v>91</v>
      </c>
      <c r="G276" t="s">
        <v>35</v>
      </c>
      <c r="H276" t="s">
        <v>39</v>
      </c>
      <c r="I276">
        <v>16</v>
      </c>
      <c r="J276" t="str">
        <f t="shared" si="3"/>
        <v>Full_16h</v>
      </c>
    </row>
    <row r="277" spans="1:10" x14ac:dyDescent="0.3">
      <c r="A277" t="s">
        <v>286</v>
      </c>
      <c r="B277">
        <v>1</v>
      </c>
      <c r="C277">
        <v>14</v>
      </c>
      <c r="D277">
        <v>1</v>
      </c>
      <c r="E277">
        <f t="shared" si="2"/>
        <v>300092</v>
      </c>
      <c r="F277">
        <v>92</v>
      </c>
      <c r="G277" t="s">
        <v>455</v>
      </c>
      <c r="H277" t="s">
        <v>453</v>
      </c>
      <c r="I277">
        <v>16</v>
      </c>
      <c r="J277" t="str">
        <f t="shared" si="3"/>
        <v>None_16h</v>
      </c>
    </row>
    <row r="278" spans="1:10" x14ac:dyDescent="0.3">
      <c r="A278" t="s">
        <v>286</v>
      </c>
      <c r="B278">
        <v>2</v>
      </c>
      <c r="C278">
        <v>14</v>
      </c>
      <c r="D278">
        <v>1</v>
      </c>
      <c r="E278">
        <f t="shared" si="2"/>
        <v>300093</v>
      </c>
      <c r="F278">
        <v>93</v>
      </c>
      <c r="G278" t="s">
        <v>455</v>
      </c>
      <c r="H278" t="s">
        <v>454</v>
      </c>
      <c r="I278">
        <v>16</v>
      </c>
      <c r="J278" t="str">
        <f t="shared" si="3"/>
        <v>None_16h</v>
      </c>
    </row>
    <row r="279" spans="1:10" x14ac:dyDescent="0.3">
      <c r="A279" t="s">
        <v>286</v>
      </c>
      <c r="B279">
        <v>3</v>
      </c>
      <c r="C279">
        <v>14</v>
      </c>
      <c r="D279">
        <v>1</v>
      </c>
      <c r="E279">
        <f t="shared" si="2"/>
        <v>300094</v>
      </c>
      <c r="F279">
        <v>94</v>
      </c>
      <c r="G279" t="s">
        <v>35</v>
      </c>
      <c r="H279" t="s">
        <v>36</v>
      </c>
      <c r="I279">
        <v>16</v>
      </c>
      <c r="J279" t="str">
        <f t="shared" si="3"/>
        <v>Full_16h</v>
      </c>
    </row>
    <row r="280" spans="1:10" x14ac:dyDescent="0.3">
      <c r="A280" t="s">
        <v>286</v>
      </c>
      <c r="B280">
        <v>4</v>
      </c>
      <c r="C280">
        <v>14</v>
      </c>
      <c r="D280">
        <v>1</v>
      </c>
      <c r="E280">
        <f t="shared" si="2"/>
        <v>300095</v>
      </c>
      <c r="F280">
        <v>95</v>
      </c>
      <c r="G280" t="s">
        <v>455</v>
      </c>
      <c r="H280" t="s">
        <v>38</v>
      </c>
      <c r="I280">
        <v>16</v>
      </c>
      <c r="J280" t="str">
        <f t="shared" si="3"/>
        <v>None_16h</v>
      </c>
    </row>
    <row r="281" spans="1:10" x14ac:dyDescent="0.3">
      <c r="A281" t="s">
        <v>286</v>
      </c>
      <c r="B281">
        <v>5</v>
      </c>
      <c r="C281">
        <v>14</v>
      </c>
      <c r="D281">
        <v>1</v>
      </c>
      <c r="E281">
        <f t="shared" si="2"/>
        <v>300096</v>
      </c>
      <c r="F281">
        <v>96</v>
      </c>
      <c r="G281" t="s">
        <v>455</v>
      </c>
      <c r="H281" t="s">
        <v>453</v>
      </c>
      <c r="I281">
        <v>16</v>
      </c>
      <c r="J281" t="str">
        <f t="shared" si="3"/>
        <v>None_16h</v>
      </c>
    </row>
    <row r="282" spans="1:10" x14ac:dyDescent="0.3">
      <c r="A282" t="s">
        <v>286</v>
      </c>
      <c r="B282">
        <v>6</v>
      </c>
      <c r="C282">
        <v>14</v>
      </c>
      <c r="D282">
        <v>1</v>
      </c>
      <c r="E282">
        <f t="shared" si="2"/>
        <v>300097</v>
      </c>
      <c r="F282">
        <v>97</v>
      </c>
      <c r="G282" t="s">
        <v>35</v>
      </c>
      <c r="H282" t="s">
        <v>41</v>
      </c>
      <c r="I282">
        <v>16</v>
      </c>
      <c r="J282" t="str">
        <f t="shared" si="3"/>
        <v>Full_16h</v>
      </c>
    </row>
    <row r="283" spans="1:10" x14ac:dyDescent="0.3">
      <c r="A283" t="s">
        <v>286</v>
      </c>
      <c r="B283">
        <v>7</v>
      </c>
      <c r="C283">
        <v>14</v>
      </c>
      <c r="D283">
        <v>1</v>
      </c>
      <c r="E283">
        <f t="shared" si="2"/>
        <v>300098</v>
      </c>
      <c r="F283">
        <v>98</v>
      </c>
      <c r="G283" t="s">
        <v>455</v>
      </c>
      <c r="H283" t="s">
        <v>36</v>
      </c>
      <c r="I283">
        <v>16</v>
      </c>
      <c r="J283" t="str">
        <f t="shared" si="3"/>
        <v>None_16h</v>
      </c>
    </row>
    <row r="284" spans="1:10" x14ac:dyDescent="0.3">
      <c r="A284" t="s">
        <v>286</v>
      </c>
      <c r="B284">
        <v>1</v>
      </c>
      <c r="C284">
        <v>15</v>
      </c>
      <c r="D284">
        <v>1</v>
      </c>
      <c r="E284">
        <f t="shared" si="2"/>
        <v>300099</v>
      </c>
      <c r="F284">
        <v>99</v>
      </c>
      <c r="G284" t="s">
        <v>35</v>
      </c>
      <c r="H284" t="s">
        <v>38</v>
      </c>
      <c r="I284">
        <v>16</v>
      </c>
      <c r="J284" t="str">
        <f t="shared" si="3"/>
        <v>Full_16h</v>
      </c>
    </row>
    <row r="285" spans="1:10" x14ac:dyDescent="0.3">
      <c r="A285" t="s">
        <v>286</v>
      </c>
      <c r="B285">
        <v>2</v>
      </c>
      <c r="C285">
        <v>15</v>
      </c>
      <c r="D285">
        <v>1</v>
      </c>
      <c r="E285">
        <f t="shared" si="2"/>
        <v>300100</v>
      </c>
      <c r="F285">
        <v>100</v>
      </c>
      <c r="G285" t="s">
        <v>455</v>
      </c>
      <c r="H285" t="s">
        <v>454</v>
      </c>
      <c r="I285">
        <v>16</v>
      </c>
      <c r="J285" t="str">
        <f t="shared" si="3"/>
        <v>None_16h</v>
      </c>
    </row>
    <row r="286" spans="1:10" x14ac:dyDescent="0.3">
      <c r="A286" t="s">
        <v>286</v>
      </c>
      <c r="B286">
        <v>3</v>
      </c>
      <c r="C286">
        <v>15</v>
      </c>
      <c r="D286">
        <v>1</v>
      </c>
      <c r="E286">
        <f t="shared" si="2"/>
        <v>300101</v>
      </c>
      <c r="F286">
        <v>101</v>
      </c>
      <c r="G286" t="s">
        <v>455</v>
      </c>
      <c r="H286" t="s">
        <v>38</v>
      </c>
      <c r="I286">
        <v>16</v>
      </c>
      <c r="J286" t="str">
        <f t="shared" si="3"/>
        <v>None_16h</v>
      </c>
    </row>
    <row r="287" spans="1:10" x14ac:dyDescent="0.3">
      <c r="A287" t="s">
        <v>286</v>
      </c>
      <c r="B287">
        <v>4</v>
      </c>
      <c r="C287">
        <v>15</v>
      </c>
      <c r="D287">
        <v>1</v>
      </c>
      <c r="E287">
        <f t="shared" si="2"/>
        <v>300102</v>
      </c>
      <c r="F287">
        <v>102</v>
      </c>
      <c r="G287" t="s">
        <v>455</v>
      </c>
      <c r="H287" t="s">
        <v>453</v>
      </c>
      <c r="I287">
        <v>16</v>
      </c>
      <c r="J287" t="str">
        <f t="shared" si="3"/>
        <v>None_16h</v>
      </c>
    </row>
    <row r="288" spans="1:10" x14ac:dyDescent="0.3">
      <c r="A288" t="s">
        <v>286</v>
      </c>
      <c r="B288">
        <v>5</v>
      </c>
      <c r="C288">
        <v>15</v>
      </c>
      <c r="D288">
        <v>1</v>
      </c>
      <c r="E288">
        <f t="shared" si="2"/>
        <v>300103</v>
      </c>
      <c r="F288">
        <v>103</v>
      </c>
      <c r="G288" t="s">
        <v>455</v>
      </c>
      <c r="H288" t="s">
        <v>38</v>
      </c>
      <c r="I288">
        <v>16</v>
      </c>
      <c r="J288" t="str">
        <f t="shared" si="3"/>
        <v>None_16h</v>
      </c>
    </row>
    <row r="289" spans="1:10" x14ac:dyDescent="0.3">
      <c r="A289" t="s">
        <v>286</v>
      </c>
      <c r="B289">
        <v>6</v>
      </c>
      <c r="C289">
        <v>15</v>
      </c>
      <c r="D289">
        <v>1</v>
      </c>
      <c r="E289">
        <f t="shared" si="2"/>
        <v>300104</v>
      </c>
      <c r="F289">
        <v>104</v>
      </c>
      <c r="G289" t="s">
        <v>35</v>
      </c>
      <c r="H289" t="s">
        <v>41</v>
      </c>
      <c r="I289">
        <v>16</v>
      </c>
      <c r="J289" t="str">
        <f t="shared" si="3"/>
        <v>Full_16h</v>
      </c>
    </row>
    <row r="290" spans="1:10" x14ac:dyDescent="0.3">
      <c r="A290" t="s">
        <v>286</v>
      </c>
      <c r="B290">
        <v>7</v>
      </c>
      <c r="C290">
        <v>15</v>
      </c>
      <c r="D290">
        <v>1</v>
      </c>
      <c r="E290">
        <f t="shared" si="2"/>
        <v>300105</v>
      </c>
      <c r="F290">
        <v>105</v>
      </c>
      <c r="G290" t="s">
        <v>455</v>
      </c>
      <c r="H290" t="s">
        <v>39</v>
      </c>
      <c r="I290">
        <v>16</v>
      </c>
      <c r="J290" t="str">
        <f t="shared" si="3"/>
        <v>None_16h</v>
      </c>
    </row>
    <row r="291" spans="1:10" x14ac:dyDescent="0.3">
      <c r="A291" t="s">
        <v>286</v>
      </c>
      <c r="B291">
        <v>1</v>
      </c>
      <c r="C291">
        <v>16</v>
      </c>
      <c r="D291">
        <v>1</v>
      </c>
      <c r="E291">
        <f t="shared" si="2"/>
        <v>300106</v>
      </c>
      <c r="F291">
        <v>106</v>
      </c>
      <c r="G291" t="s">
        <v>35</v>
      </c>
      <c r="H291" t="s">
        <v>454</v>
      </c>
      <c r="I291">
        <v>16</v>
      </c>
      <c r="J291" t="str">
        <f t="shared" si="3"/>
        <v>Full_16h</v>
      </c>
    </row>
    <row r="292" spans="1:10" x14ac:dyDescent="0.3">
      <c r="A292" t="s">
        <v>286</v>
      </c>
      <c r="B292">
        <v>2</v>
      </c>
      <c r="C292">
        <v>16</v>
      </c>
      <c r="D292">
        <v>1</v>
      </c>
      <c r="E292">
        <f t="shared" si="2"/>
        <v>300107</v>
      </c>
      <c r="F292">
        <v>107</v>
      </c>
      <c r="G292" t="s">
        <v>455</v>
      </c>
      <c r="H292" t="s">
        <v>453</v>
      </c>
      <c r="I292">
        <v>16</v>
      </c>
      <c r="J292" t="str">
        <f t="shared" si="3"/>
        <v>None_16h</v>
      </c>
    </row>
    <row r="293" spans="1:10" x14ac:dyDescent="0.3">
      <c r="A293" t="s">
        <v>286</v>
      </c>
      <c r="B293">
        <v>3</v>
      </c>
      <c r="C293">
        <v>16</v>
      </c>
      <c r="D293">
        <v>1</v>
      </c>
      <c r="E293">
        <f t="shared" si="2"/>
        <v>300108</v>
      </c>
      <c r="F293">
        <v>108</v>
      </c>
      <c r="G293" t="s">
        <v>455</v>
      </c>
      <c r="H293" t="s">
        <v>454</v>
      </c>
      <c r="I293">
        <v>16</v>
      </c>
      <c r="J293" t="str">
        <f t="shared" si="3"/>
        <v>None_16h</v>
      </c>
    </row>
    <row r="294" spans="1:10" x14ac:dyDescent="0.3">
      <c r="A294" t="s">
        <v>286</v>
      </c>
      <c r="B294">
        <v>4</v>
      </c>
      <c r="C294">
        <v>16</v>
      </c>
      <c r="D294">
        <v>1</v>
      </c>
      <c r="E294">
        <f t="shared" si="2"/>
        <v>300109</v>
      </c>
      <c r="F294">
        <v>109</v>
      </c>
      <c r="G294" t="s">
        <v>35</v>
      </c>
      <c r="H294" t="s">
        <v>39</v>
      </c>
      <c r="I294">
        <v>16</v>
      </c>
      <c r="J294" t="str">
        <f t="shared" si="3"/>
        <v>Full_16h</v>
      </c>
    </row>
    <row r="295" spans="1:10" x14ac:dyDescent="0.3">
      <c r="A295" t="s">
        <v>286</v>
      </c>
      <c r="B295">
        <v>5</v>
      </c>
      <c r="C295">
        <v>16</v>
      </c>
      <c r="D295">
        <v>1</v>
      </c>
      <c r="E295">
        <f t="shared" si="2"/>
        <v>300110</v>
      </c>
      <c r="F295">
        <v>110</v>
      </c>
      <c r="G295" t="s">
        <v>35</v>
      </c>
      <c r="H295" t="s">
        <v>39</v>
      </c>
      <c r="I295">
        <v>16</v>
      </c>
      <c r="J295" t="str">
        <f t="shared" si="3"/>
        <v>Full_16h</v>
      </c>
    </row>
    <row r="296" spans="1:10" x14ac:dyDescent="0.3">
      <c r="A296" t="s">
        <v>286</v>
      </c>
      <c r="B296">
        <v>6</v>
      </c>
      <c r="C296">
        <v>16</v>
      </c>
      <c r="D296">
        <v>1</v>
      </c>
      <c r="E296">
        <f t="shared" si="2"/>
        <v>300111</v>
      </c>
      <c r="F296">
        <v>111</v>
      </c>
      <c r="G296" t="s">
        <v>35</v>
      </c>
      <c r="H296" t="s">
        <v>453</v>
      </c>
      <c r="I296">
        <v>16</v>
      </c>
      <c r="J296" t="str">
        <f t="shared" si="3"/>
        <v>Full_16h</v>
      </c>
    </row>
    <row r="297" spans="1:10" x14ac:dyDescent="0.3">
      <c r="A297" t="s">
        <v>286</v>
      </c>
      <c r="B297">
        <f>B186+7</f>
        <v>8</v>
      </c>
      <c r="C297">
        <v>1</v>
      </c>
      <c r="D297">
        <v>2</v>
      </c>
      <c r="E297">
        <f t="shared" si="2"/>
        <v>300112</v>
      </c>
      <c r="F297">
        <v>112</v>
      </c>
      <c r="G297" t="s">
        <v>455</v>
      </c>
      <c r="H297" t="s">
        <v>41</v>
      </c>
      <c r="I297">
        <v>16</v>
      </c>
      <c r="J297" t="str">
        <f t="shared" si="3"/>
        <v>None_16h</v>
      </c>
    </row>
    <row r="298" spans="1:10" x14ac:dyDescent="0.3">
      <c r="A298" t="s">
        <v>286</v>
      </c>
      <c r="B298">
        <f t="shared" ref="B298:B361" si="4">B187+7</f>
        <v>9</v>
      </c>
      <c r="C298">
        <v>1</v>
      </c>
      <c r="D298">
        <v>2</v>
      </c>
      <c r="E298">
        <f t="shared" si="2"/>
        <v>300113</v>
      </c>
      <c r="F298">
        <v>113</v>
      </c>
      <c r="G298" t="s">
        <v>35</v>
      </c>
      <c r="H298" t="s">
        <v>453</v>
      </c>
      <c r="I298">
        <v>16</v>
      </c>
      <c r="J298" t="str">
        <f t="shared" si="3"/>
        <v>Full_16h</v>
      </c>
    </row>
    <row r="299" spans="1:10" x14ac:dyDescent="0.3">
      <c r="A299" t="s">
        <v>286</v>
      </c>
      <c r="B299">
        <f t="shared" si="4"/>
        <v>10</v>
      </c>
      <c r="C299">
        <v>1</v>
      </c>
      <c r="D299">
        <v>2</v>
      </c>
      <c r="E299">
        <f t="shared" si="2"/>
        <v>300114</v>
      </c>
      <c r="F299">
        <v>114</v>
      </c>
      <c r="G299" t="s">
        <v>35</v>
      </c>
      <c r="H299" t="s">
        <v>39</v>
      </c>
      <c r="I299">
        <v>16</v>
      </c>
      <c r="J299" t="str">
        <f t="shared" si="3"/>
        <v>Full_16h</v>
      </c>
    </row>
    <row r="300" spans="1:10" x14ac:dyDescent="0.3">
      <c r="A300" t="s">
        <v>286</v>
      </c>
      <c r="B300">
        <f t="shared" si="4"/>
        <v>11</v>
      </c>
      <c r="C300">
        <v>1</v>
      </c>
      <c r="D300">
        <v>2</v>
      </c>
      <c r="E300">
        <f t="shared" si="2"/>
        <v>300115</v>
      </c>
      <c r="F300">
        <v>115</v>
      </c>
      <c r="G300" t="s">
        <v>35</v>
      </c>
      <c r="H300" t="s">
        <v>453</v>
      </c>
      <c r="I300">
        <v>16</v>
      </c>
      <c r="J300" t="str">
        <f t="shared" si="3"/>
        <v>Full_16h</v>
      </c>
    </row>
    <row r="301" spans="1:10" x14ac:dyDescent="0.3">
      <c r="A301" t="s">
        <v>286</v>
      </c>
      <c r="B301">
        <f t="shared" si="4"/>
        <v>12</v>
      </c>
      <c r="C301">
        <v>1</v>
      </c>
      <c r="D301">
        <v>2</v>
      </c>
      <c r="E301">
        <f t="shared" si="2"/>
        <v>300116</v>
      </c>
      <c r="F301">
        <v>116</v>
      </c>
      <c r="G301" t="s">
        <v>455</v>
      </c>
      <c r="H301" t="s">
        <v>38</v>
      </c>
      <c r="I301">
        <v>16</v>
      </c>
      <c r="J301" t="str">
        <f t="shared" si="3"/>
        <v>None_16h</v>
      </c>
    </row>
    <row r="302" spans="1:10" x14ac:dyDescent="0.3">
      <c r="A302" t="s">
        <v>286</v>
      </c>
      <c r="B302">
        <f t="shared" si="4"/>
        <v>13</v>
      </c>
      <c r="C302">
        <v>1</v>
      </c>
      <c r="D302">
        <v>2</v>
      </c>
      <c r="E302">
        <f t="shared" si="2"/>
        <v>300117</v>
      </c>
      <c r="F302">
        <v>117</v>
      </c>
      <c r="G302" t="s">
        <v>455</v>
      </c>
      <c r="H302" t="s">
        <v>39</v>
      </c>
      <c r="I302">
        <v>16</v>
      </c>
      <c r="J302" t="str">
        <f t="shared" si="3"/>
        <v>None_16h</v>
      </c>
    </row>
    <row r="303" spans="1:10" x14ac:dyDescent="0.3">
      <c r="A303" t="s">
        <v>286</v>
      </c>
      <c r="B303">
        <f t="shared" si="4"/>
        <v>14</v>
      </c>
      <c r="C303">
        <v>1</v>
      </c>
      <c r="D303">
        <v>2</v>
      </c>
      <c r="E303">
        <f t="shared" si="2"/>
        <v>300118</v>
      </c>
      <c r="F303">
        <v>118</v>
      </c>
      <c r="G303" t="s">
        <v>455</v>
      </c>
      <c r="H303" t="s">
        <v>38</v>
      </c>
      <c r="I303">
        <v>16</v>
      </c>
      <c r="J303" t="str">
        <f t="shared" si="3"/>
        <v>None_16h</v>
      </c>
    </row>
    <row r="304" spans="1:10" x14ac:dyDescent="0.3">
      <c r="A304" t="s">
        <v>286</v>
      </c>
      <c r="B304">
        <f t="shared" si="4"/>
        <v>8</v>
      </c>
      <c r="C304">
        <v>2</v>
      </c>
      <c r="D304">
        <v>2</v>
      </c>
      <c r="E304">
        <f t="shared" si="2"/>
        <v>300119</v>
      </c>
      <c r="F304">
        <v>119</v>
      </c>
      <c r="G304" t="s">
        <v>455</v>
      </c>
      <c r="H304" t="s">
        <v>453</v>
      </c>
      <c r="I304">
        <v>16</v>
      </c>
      <c r="J304" t="str">
        <f t="shared" si="3"/>
        <v>None_16h</v>
      </c>
    </row>
    <row r="305" spans="1:10" x14ac:dyDescent="0.3">
      <c r="A305" t="s">
        <v>286</v>
      </c>
      <c r="B305">
        <f t="shared" si="4"/>
        <v>9</v>
      </c>
      <c r="C305">
        <v>2</v>
      </c>
      <c r="D305">
        <v>2</v>
      </c>
      <c r="E305">
        <f t="shared" si="2"/>
        <v>300120</v>
      </c>
      <c r="F305">
        <v>120</v>
      </c>
      <c r="G305" t="s">
        <v>455</v>
      </c>
      <c r="H305" t="s">
        <v>453</v>
      </c>
      <c r="I305">
        <v>16</v>
      </c>
      <c r="J305" t="str">
        <f t="shared" si="3"/>
        <v>None_16h</v>
      </c>
    </row>
    <row r="306" spans="1:10" x14ac:dyDescent="0.3">
      <c r="A306" t="s">
        <v>286</v>
      </c>
      <c r="B306">
        <f t="shared" si="4"/>
        <v>10</v>
      </c>
      <c r="C306">
        <v>2</v>
      </c>
      <c r="D306">
        <v>2</v>
      </c>
      <c r="E306">
        <f t="shared" si="2"/>
        <v>300121</v>
      </c>
      <c r="F306">
        <v>121</v>
      </c>
      <c r="G306" t="s">
        <v>35</v>
      </c>
      <c r="H306" t="s">
        <v>39</v>
      </c>
      <c r="I306">
        <v>16</v>
      </c>
      <c r="J306" t="str">
        <f t="shared" si="3"/>
        <v>Full_16h</v>
      </c>
    </row>
    <row r="307" spans="1:10" x14ac:dyDescent="0.3">
      <c r="A307" t="s">
        <v>286</v>
      </c>
      <c r="B307">
        <f t="shared" si="4"/>
        <v>11</v>
      </c>
      <c r="C307">
        <v>2</v>
      </c>
      <c r="D307">
        <v>2</v>
      </c>
      <c r="E307">
        <f t="shared" si="2"/>
        <v>300122</v>
      </c>
      <c r="F307">
        <v>122</v>
      </c>
      <c r="G307" t="s">
        <v>35</v>
      </c>
      <c r="H307" t="s">
        <v>39</v>
      </c>
      <c r="I307">
        <v>16</v>
      </c>
      <c r="J307" t="str">
        <f t="shared" si="3"/>
        <v>Full_16h</v>
      </c>
    </row>
    <row r="308" spans="1:10" x14ac:dyDescent="0.3">
      <c r="A308" t="s">
        <v>286</v>
      </c>
      <c r="B308">
        <f t="shared" si="4"/>
        <v>12</v>
      </c>
      <c r="C308">
        <v>2</v>
      </c>
      <c r="D308">
        <v>2</v>
      </c>
      <c r="E308">
        <f t="shared" si="2"/>
        <v>300123</v>
      </c>
      <c r="F308">
        <v>123</v>
      </c>
      <c r="G308" t="s">
        <v>455</v>
      </c>
      <c r="H308" t="s">
        <v>38</v>
      </c>
      <c r="I308">
        <v>16</v>
      </c>
      <c r="J308" t="str">
        <f t="shared" si="3"/>
        <v>None_16h</v>
      </c>
    </row>
    <row r="309" spans="1:10" x14ac:dyDescent="0.3">
      <c r="A309" t="s">
        <v>286</v>
      </c>
      <c r="B309">
        <f t="shared" si="4"/>
        <v>13</v>
      </c>
      <c r="C309">
        <v>2</v>
      </c>
      <c r="D309">
        <v>2</v>
      </c>
      <c r="E309">
        <f t="shared" si="2"/>
        <v>300124</v>
      </c>
      <c r="F309">
        <v>124</v>
      </c>
      <c r="G309" t="s">
        <v>35</v>
      </c>
      <c r="H309" t="s">
        <v>454</v>
      </c>
      <c r="I309">
        <v>16</v>
      </c>
      <c r="J309" t="str">
        <f t="shared" si="3"/>
        <v>Full_16h</v>
      </c>
    </row>
    <row r="310" spans="1:10" x14ac:dyDescent="0.3">
      <c r="A310" t="s">
        <v>286</v>
      </c>
      <c r="B310">
        <f t="shared" si="4"/>
        <v>14</v>
      </c>
      <c r="C310">
        <v>2</v>
      </c>
      <c r="D310">
        <v>2</v>
      </c>
      <c r="E310">
        <f t="shared" si="2"/>
        <v>300125</v>
      </c>
      <c r="F310">
        <v>125</v>
      </c>
      <c r="G310" t="s">
        <v>455</v>
      </c>
      <c r="H310" t="s">
        <v>36</v>
      </c>
      <c r="I310">
        <v>16</v>
      </c>
      <c r="J310" t="str">
        <f t="shared" si="3"/>
        <v>None_16h</v>
      </c>
    </row>
    <row r="311" spans="1:10" x14ac:dyDescent="0.3">
      <c r="A311" t="s">
        <v>286</v>
      </c>
      <c r="B311">
        <f t="shared" si="4"/>
        <v>8</v>
      </c>
      <c r="C311">
        <v>3</v>
      </c>
      <c r="D311">
        <v>2</v>
      </c>
      <c r="E311">
        <f t="shared" si="2"/>
        <v>300126</v>
      </c>
      <c r="F311">
        <v>126</v>
      </c>
      <c r="G311" t="s">
        <v>455</v>
      </c>
      <c r="H311" t="s">
        <v>39</v>
      </c>
      <c r="I311">
        <v>16</v>
      </c>
      <c r="J311" t="str">
        <f t="shared" si="3"/>
        <v>None_16h</v>
      </c>
    </row>
    <row r="312" spans="1:10" x14ac:dyDescent="0.3">
      <c r="A312" t="s">
        <v>286</v>
      </c>
      <c r="B312">
        <f t="shared" si="4"/>
        <v>9</v>
      </c>
      <c r="C312">
        <v>3</v>
      </c>
      <c r="D312">
        <v>2</v>
      </c>
      <c r="E312">
        <f t="shared" si="2"/>
        <v>300127</v>
      </c>
      <c r="F312">
        <v>127</v>
      </c>
      <c r="G312" t="s">
        <v>35</v>
      </c>
      <c r="H312" t="s">
        <v>41</v>
      </c>
      <c r="I312">
        <v>16</v>
      </c>
      <c r="J312" t="str">
        <f t="shared" si="3"/>
        <v>Full_16h</v>
      </c>
    </row>
    <row r="313" spans="1:10" x14ac:dyDescent="0.3">
      <c r="A313" t="s">
        <v>286</v>
      </c>
      <c r="B313">
        <f t="shared" si="4"/>
        <v>10</v>
      </c>
      <c r="C313">
        <v>3</v>
      </c>
      <c r="D313">
        <v>2</v>
      </c>
      <c r="E313">
        <f t="shared" si="2"/>
        <v>300128</v>
      </c>
      <c r="F313" s="4">
        <v>128</v>
      </c>
      <c r="G313" t="s">
        <v>455</v>
      </c>
      <c r="H313" t="s">
        <v>454</v>
      </c>
      <c r="I313">
        <v>16</v>
      </c>
      <c r="J313" t="str">
        <f t="shared" si="3"/>
        <v>None_16h</v>
      </c>
    </row>
    <row r="314" spans="1:10" x14ac:dyDescent="0.3">
      <c r="A314" t="s">
        <v>286</v>
      </c>
      <c r="B314">
        <f t="shared" si="4"/>
        <v>11</v>
      </c>
      <c r="C314">
        <v>3</v>
      </c>
      <c r="D314">
        <v>2</v>
      </c>
      <c r="E314">
        <f t="shared" si="2"/>
        <v>300129</v>
      </c>
      <c r="F314">
        <v>129</v>
      </c>
      <c r="G314" t="s">
        <v>35</v>
      </c>
      <c r="H314" t="s">
        <v>454</v>
      </c>
      <c r="I314">
        <v>16</v>
      </c>
      <c r="J314" t="str">
        <f t="shared" si="3"/>
        <v>Full_16h</v>
      </c>
    </row>
    <row r="315" spans="1:10" x14ac:dyDescent="0.3">
      <c r="A315" t="s">
        <v>286</v>
      </c>
      <c r="B315">
        <f t="shared" si="4"/>
        <v>12</v>
      </c>
      <c r="C315">
        <v>3</v>
      </c>
      <c r="D315">
        <v>2</v>
      </c>
      <c r="E315">
        <f t="shared" ref="E315:E378" si="5">300000+F315</f>
        <v>300130</v>
      </c>
      <c r="F315">
        <v>130</v>
      </c>
      <c r="G315" t="s">
        <v>455</v>
      </c>
      <c r="H315" t="s">
        <v>38</v>
      </c>
      <c r="I315">
        <v>16</v>
      </c>
      <c r="J315" t="str">
        <f t="shared" ref="J315:J378" si="6">IF(G315="Full","Full_16h","None_16h")</f>
        <v>None_16h</v>
      </c>
    </row>
    <row r="316" spans="1:10" x14ac:dyDescent="0.3">
      <c r="A316" t="s">
        <v>286</v>
      </c>
      <c r="B316">
        <f t="shared" si="4"/>
        <v>13</v>
      </c>
      <c r="C316">
        <v>3</v>
      </c>
      <c r="D316">
        <v>2</v>
      </c>
      <c r="E316">
        <f t="shared" si="5"/>
        <v>300131</v>
      </c>
      <c r="F316">
        <v>131</v>
      </c>
      <c r="G316" t="s">
        <v>455</v>
      </c>
      <c r="H316" t="s">
        <v>38</v>
      </c>
      <c r="I316">
        <v>16</v>
      </c>
      <c r="J316" t="str">
        <f t="shared" si="6"/>
        <v>None_16h</v>
      </c>
    </row>
    <row r="317" spans="1:10" x14ac:dyDescent="0.3">
      <c r="A317" t="s">
        <v>286</v>
      </c>
      <c r="B317">
        <f t="shared" si="4"/>
        <v>14</v>
      </c>
      <c r="C317">
        <v>3</v>
      </c>
      <c r="D317">
        <v>2</v>
      </c>
      <c r="E317">
        <f t="shared" si="5"/>
        <v>300132</v>
      </c>
      <c r="F317">
        <v>132</v>
      </c>
      <c r="G317" t="s">
        <v>455</v>
      </c>
      <c r="H317" t="s">
        <v>454</v>
      </c>
      <c r="I317">
        <v>16</v>
      </c>
      <c r="J317" t="str">
        <f t="shared" si="6"/>
        <v>None_16h</v>
      </c>
    </row>
    <row r="318" spans="1:10" x14ac:dyDescent="0.3">
      <c r="A318" t="s">
        <v>286</v>
      </c>
      <c r="B318">
        <f t="shared" si="4"/>
        <v>8</v>
      </c>
      <c r="C318">
        <v>4</v>
      </c>
      <c r="D318">
        <v>2</v>
      </c>
      <c r="E318">
        <f t="shared" si="5"/>
        <v>300133</v>
      </c>
      <c r="F318">
        <v>133</v>
      </c>
      <c r="G318" t="s">
        <v>455</v>
      </c>
      <c r="H318" t="s">
        <v>36</v>
      </c>
      <c r="I318">
        <v>16</v>
      </c>
      <c r="J318" t="str">
        <f t="shared" si="6"/>
        <v>None_16h</v>
      </c>
    </row>
    <row r="319" spans="1:10" x14ac:dyDescent="0.3">
      <c r="A319" t="s">
        <v>286</v>
      </c>
      <c r="B319">
        <f t="shared" si="4"/>
        <v>9</v>
      </c>
      <c r="C319">
        <v>4</v>
      </c>
      <c r="D319">
        <v>2</v>
      </c>
      <c r="E319">
        <f t="shared" si="5"/>
        <v>300134</v>
      </c>
      <c r="F319">
        <v>134</v>
      </c>
      <c r="G319" t="s">
        <v>35</v>
      </c>
      <c r="H319" t="s">
        <v>38</v>
      </c>
      <c r="I319">
        <v>16</v>
      </c>
      <c r="J319" t="str">
        <f t="shared" si="6"/>
        <v>Full_16h</v>
      </c>
    </row>
    <row r="320" spans="1:10" x14ac:dyDescent="0.3">
      <c r="A320" t="s">
        <v>286</v>
      </c>
      <c r="B320">
        <f t="shared" si="4"/>
        <v>10</v>
      </c>
      <c r="C320">
        <v>4</v>
      </c>
      <c r="D320">
        <v>2</v>
      </c>
      <c r="E320">
        <f t="shared" si="5"/>
        <v>300135</v>
      </c>
      <c r="F320">
        <v>135</v>
      </c>
      <c r="G320" t="s">
        <v>455</v>
      </c>
      <c r="H320" t="s">
        <v>36</v>
      </c>
      <c r="I320">
        <v>16</v>
      </c>
      <c r="J320" t="str">
        <f t="shared" si="6"/>
        <v>None_16h</v>
      </c>
    </row>
    <row r="321" spans="1:10" x14ac:dyDescent="0.3">
      <c r="A321" t="s">
        <v>286</v>
      </c>
      <c r="B321">
        <f t="shared" si="4"/>
        <v>11</v>
      </c>
      <c r="C321">
        <v>4</v>
      </c>
      <c r="D321">
        <v>2</v>
      </c>
      <c r="E321">
        <f t="shared" si="5"/>
        <v>300136</v>
      </c>
      <c r="F321" s="4">
        <v>136</v>
      </c>
      <c r="G321" t="s">
        <v>35</v>
      </c>
      <c r="H321" t="s">
        <v>36</v>
      </c>
      <c r="I321">
        <v>16</v>
      </c>
      <c r="J321" t="str">
        <f t="shared" si="6"/>
        <v>Full_16h</v>
      </c>
    </row>
    <row r="322" spans="1:10" x14ac:dyDescent="0.3">
      <c r="A322" t="s">
        <v>286</v>
      </c>
      <c r="B322">
        <f t="shared" si="4"/>
        <v>12</v>
      </c>
      <c r="C322">
        <v>4</v>
      </c>
      <c r="D322">
        <v>2</v>
      </c>
      <c r="E322">
        <f t="shared" si="5"/>
        <v>300137</v>
      </c>
      <c r="F322">
        <v>137</v>
      </c>
      <c r="G322" t="s">
        <v>35</v>
      </c>
      <c r="H322" t="s">
        <v>36</v>
      </c>
      <c r="I322">
        <v>16</v>
      </c>
      <c r="J322" t="str">
        <f t="shared" si="6"/>
        <v>Full_16h</v>
      </c>
    </row>
    <row r="323" spans="1:10" x14ac:dyDescent="0.3">
      <c r="A323" t="s">
        <v>286</v>
      </c>
      <c r="B323">
        <f t="shared" si="4"/>
        <v>13</v>
      </c>
      <c r="C323">
        <v>4</v>
      </c>
      <c r="D323">
        <v>2</v>
      </c>
      <c r="E323">
        <f t="shared" si="5"/>
        <v>300138</v>
      </c>
      <c r="F323" s="4">
        <v>138</v>
      </c>
      <c r="G323" t="s">
        <v>35</v>
      </c>
      <c r="H323" t="s">
        <v>39</v>
      </c>
      <c r="I323">
        <v>16</v>
      </c>
      <c r="J323" t="str">
        <f t="shared" si="6"/>
        <v>Full_16h</v>
      </c>
    </row>
    <row r="324" spans="1:10" x14ac:dyDescent="0.3">
      <c r="A324" t="s">
        <v>286</v>
      </c>
      <c r="B324">
        <f t="shared" si="4"/>
        <v>14</v>
      </c>
      <c r="C324">
        <v>4</v>
      </c>
      <c r="D324">
        <v>2</v>
      </c>
      <c r="E324">
        <f t="shared" si="5"/>
        <v>300139</v>
      </c>
      <c r="F324">
        <v>139</v>
      </c>
      <c r="G324" t="s">
        <v>455</v>
      </c>
      <c r="H324" t="s">
        <v>454</v>
      </c>
      <c r="I324">
        <v>16</v>
      </c>
      <c r="J324" t="str">
        <f t="shared" si="6"/>
        <v>None_16h</v>
      </c>
    </row>
    <row r="325" spans="1:10" x14ac:dyDescent="0.3">
      <c r="A325" t="s">
        <v>286</v>
      </c>
      <c r="B325">
        <f t="shared" si="4"/>
        <v>8</v>
      </c>
      <c r="C325">
        <v>5</v>
      </c>
      <c r="D325">
        <v>2</v>
      </c>
      <c r="E325">
        <f t="shared" si="5"/>
        <v>300140</v>
      </c>
      <c r="F325">
        <v>140</v>
      </c>
      <c r="G325" t="s">
        <v>455</v>
      </c>
      <c r="H325" t="s">
        <v>36</v>
      </c>
      <c r="I325">
        <v>16</v>
      </c>
      <c r="J325" t="str">
        <f t="shared" si="6"/>
        <v>None_16h</v>
      </c>
    </row>
    <row r="326" spans="1:10" x14ac:dyDescent="0.3">
      <c r="A326" t="s">
        <v>286</v>
      </c>
      <c r="B326">
        <f t="shared" si="4"/>
        <v>9</v>
      </c>
      <c r="C326">
        <v>5</v>
      </c>
      <c r="D326">
        <v>2</v>
      </c>
      <c r="E326">
        <f t="shared" si="5"/>
        <v>300141</v>
      </c>
      <c r="F326">
        <v>141</v>
      </c>
      <c r="G326" t="s">
        <v>35</v>
      </c>
      <c r="H326" t="s">
        <v>41</v>
      </c>
      <c r="I326">
        <v>16</v>
      </c>
      <c r="J326" t="str">
        <f t="shared" si="6"/>
        <v>Full_16h</v>
      </c>
    </row>
    <row r="327" spans="1:10" x14ac:dyDescent="0.3">
      <c r="A327" t="s">
        <v>286</v>
      </c>
      <c r="B327">
        <f t="shared" si="4"/>
        <v>10</v>
      </c>
      <c r="C327">
        <v>5</v>
      </c>
      <c r="D327">
        <v>2</v>
      </c>
      <c r="E327">
        <f t="shared" si="5"/>
        <v>300142</v>
      </c>
      <c r="F327">
        <v>142</v>
      </c>
      <c r="G327" t="s">
        <v>455</v>
      </c>
      <c r="H327" t="s">
        <v>38</v>
      </c>
      <c r="I327">
        <v>16</v>
      </c>
      <c r="J327" t="str">
        <f t="shared" si="6"/>
        <v>None_16h</v>
      </c>
    </row>
    <row r="328" spans="1:10" x14ac:dyDescent="0.3">
      <c r="A328" t="s">
        <v>286</v>
      </c>
      <c r="B328">
        <f t="shared" si="4"/>
        <v>11</v>
      </c>
      <c r="C328">
        <v>5</v>
      </c>
      <c r="D328">
        <v>2</v>
      </c>
      <c r="E328">
        <f t="shared" si="5"/>
        <v>300143</v>
      </c>
      <c r="F328">
        <v>143</v>
      </c>
      <c r="G328" t="s">
        <v>35</v>
      </c>
      <c r="H328" t="s">
        <v>41</v>
      </c>
      <c r="I328">
        <v>16</v>
      </c>
      <c r="J328" t="str">
        <f t="shared" si="6"/>
        <v>Full_16h</v>
      </c>
    </row>
    <row r="329" spans="1:10" x14ac:dyDescent="0.3">
      <c r="A329" t="s">
        <v>286</v>
      </c>
      <c r="B329">
        <f t="shared" si="4"/>
        <v>12</v>
      </c>
      <c r="C329">
        <v>5</v>
      </c>
      <c r="D329">
        <v>2</v>
      </c>
      <c r="E329">
        <f t="shared" si="5"/>
        <v>300144</v>
      </c>
      <c r="F329">
        <v>144</v>
      </c>
      <c r="G329" t="s">
        <v>35</v>
      </c>
      <c r="H329" t="s">
        <v>38</v>
      </c>
      <c r="I329">
        <v>16</v>
      </c>
      <c r="J329" t="str">
        <f t="shared" si="6"/>
        <v>Full_16h</v>
      </c>
    </row>
    <row r="330" spans="1:10" x14ac:dyDescent="0.3">
      <c r="A330" t="s">
        <v>286</v>
      </c>
      <c r="B330">
        <f t="shared" si="4"/>
        <v>13</v>
      </c>
      <c r="C330">
        <v>5</v>
      </c>
      <c r="D330">
        <v>2</v>
      </c>
      <c r="E330">
        <f t="shared" si="5"/>
        <v>300145</v>
      </c>
      <c r="F330">
        <v>145</v>
      </c>
      <c r="G330" t="s">
        <v>455</v>
      </c>
      <c r="H330" t="s">
        <v>36</v>
      </c>
      <c r="I330">
        <v>16</v>
      </c>
      <c r="J330" t="str">
        <f t="shared" si="6"/>
        <v>None_16h</v>
      </c>
    </row>
    <row r="331" spans="1:10" x14ac:dyDescent="0.3">
      <c r="A331" t="s">
        <v>286</v>
      </c>
      <c r="B331">
        <f t="shared" si="4"/>
        <v>14</v>
      </c>
      <c r="C331">
        <v>5</v>
      </c>
      <c r="D331">
        <v>2</v>
      </c>
      <c r="E331">
        <f t="shared" si="5"/>
        <v>300146</v>
      </c>
      <c r="F331">
        <v>146</v>
      </c>
      <c r="G331" t="s">
        <v>35</v>
      </c>
      <c r="H331" t="s">
        <v>39</v>
      </c>
      <c r="I331">
        <v>16</v>
      </c>
      <c r="J331" t="str">
        <f t="shared" si="6"/>
        <v>Full_16h</v>
      </c>
    </row>
    <row r="332" spans="1:10" x14ac:dyDescent="0.3">
      <c r="A332" t="s">
        <v>286</v>
      </c>
      <c r="B332">
        <f t="shared" si="4"/>
        <v>8</v>
      </c>
      <c r="C332">
        <v>6</v>
      </c>
      <c r="D332">
        <v>2</v>
      </c>
      <c r="E332">
        <f t="shared" si="5"/>
        <v>300147</v>
      </c>
      <c r="F332">
        <v>147</v>
      </c>
      <c r="G332" t="s">
        <v>455</v>
      </c>
      <c r="H332" t="s">
        <v>39</v>
      </c>
      <c r="I332">
        <v>16</v>
      </c>
      <c r="J332" t="str">
        <f t="shared" si="6"/>
        <v>None_16h</v>
      </c>
    </row>
    <row r="333" spans="1:10" x14ac:dyDescent="0.3">
      <c r="A333" t="s">
        <v>286</v>
      </c>
      <c r="B333">
        <f t="shared" si="4"/>
        <v>9</v>
      </c>
      <c r="C333">
        <v>6</v>
      </c>
      <c r="D333">
        <v>2</v>
      </c>
      <c r="E333">
        <f t="shared" si="5"/>
        <v>300148</v>
      </c>
      <c r="F333">
        <v>148</v>
      </c>
      <c r="G333" t="s">
        <v>455</v>
      </c>
      <c r="H333" t="s">
        <v>454</v>
      </c>
      <c r="I333">
        <v>16</v>
      </c>
      <c r="J333" t="str">
        <f t="shared" si="6"/>
        <v>None_16h</v>
      </c>
    </row>
    <row r="334" spans="1:10" x14ac:dyDescent="0.3">
      <c r="A334" t="s">
        <v>286</v>
      </c>
      <c r="B334">
        <f t="shared" si="4"/>
        <v>10</v>
      </c>
      <c r="C334">
        <v>6</v>
      </c>
      <c r="D334">
        <v>2</v>
      </c>
      <c r="E334">
        <f t="shared" si="5"/>
        <v>300149</v>
      </c>
      <c r="F334">
        <v>149</v>
      </c>
      <c r="G334" t="s">
        <v>35</v>
      </c>
      <c r="H334" t="s">
        <v>454</v>
      </c>
      <c r="I334">
        <v>16</v>
      </c>
      <c r="J334" t="str">
        <f t="shared" si="6"/>
        <v>Full_16h</v>
      </c>
    </row>
    <row r="335" spans="1:10" x14ac:dyDescent="0.3">
      <c r="A335" t="s">
        <v>286</v>
      </c>
      <c r="B335">
        <f t="shared" si="4"/>
        <v>11</v>
      </c>
      <c r="C335">
        <v>6</v>
      </c>
      <c r="D335">
        <v>2</v>
      </c>
      <c r="E335">
        <f t="shared" si="5"/>
        <v>300150</v>
      </c>
      <c r="F335">
        <v>150</v>
      </c>
      <c r="G335" t="s">
        <v>455</v>
      </c>
      <c r="H335" t="s">
        <v>41</v>
      </c>
      <c r="I335">
        <v>16</v>
      </c>
      <c r="J335" t="str">
        <f t="shared" si="6"/>
        <v>None_16h</v>
      </c>
    </row>
    <row r="336" spans="1:10" x14ac:dyDescent="0.3">
      <c r="A336" t="s">
        <v>286</v>
      </c>
      <c r="B336">
        <f t="shared" si="4"/>
        <v>12</v>
      </c>
      <c r="C336">
        <v>6</v>
      </c>
      <c r="D336">
        <v>2</v>
      </c>
      <c r="E336">
        <f t="shared" si="5"/>
        <v>300151</v>
      </c>
      <c r="F336">
        <v>151</v>
      </c>
      <c r="G336" t="s">
        <v>455</v>
      </c>
      <c r="H336" t="s">
        <v>36</v>
      </c>
      <c r="I336">
        <v>16</v>
      </c>
      <c r="J336" t="str">
        <f t="shared" si="6"/>
        <v>None_16h</v>
      </c>
    </row>
    <row r="337" spans="1:10" x14ac:dyDescent="0.3">
      <c r="A337" t="s">
        <v>286</v>
      </c>
      <c r="B337">
        <f t="shared" si="4"/>
        <v>13</v>
      </c>
      <c r="C337">
        <v>6</v>
      </c>
      <c r="D337">
        <v>2</v>
      </c>
      <c r="E337">
        <f t="shared" si="5"/>
        <v>300152</v>
      </c>
      <c r="F337">
        <v>152</v>
      </c>
      <c r="G337" t="s">
        <v>35</v>
      </c>
      <c r="H337" t="s">
        <v>454</v>
      </c>
      <c r="I337">
        <v>16</v>
      </c>
      <c r="J337" t="str">
        <f t="shared" si="6"/>
        <v>Full_16h</v>
      </c>
    </row>
    <row r="338" spans="1:10" x14ac:dyDescent="0.3">
      <c r="A338" t="s">
        <v>286</v>
      </c>
      <c r="B338">
        <f t="shared" si="4"/>
        <v>14</v>
      </c>
      <c r="C338">
        <v>6</v>
      </c>
      <c r="D338">
        <v>2</v>
      </c>
      <c r="E338">
        <f t="shared" si="5"/>
        <v>300153</v>
      </c>
      <c r="F338">
        <v>153</v>
      </c>
      <c r="G338" t="s">
        <v>455</v>
      </c>
      <c r="H338" t="s">
        <v>39</v>
      </c>
      <c r="I338">
        <v>16</v>
      </c>
      <c r="J338" t="str">
        <f t="shared" si="6"/>
        <v>None_16h</v>
      </c>
    </row>
    <row r="339" spans="1:10" x14ac:dyDescent="0.3">
      <c r="A339" t="s">
        <v>286</v>
      </c>
      <c r="B339">
        <f t="shared" si="4"/>
        <v>8</v>
      </c>
      <c r="C339">
        <v>7</v>
      </c>
      <c r="D339">
        <v>2</v>
      </c>
      <c r="E339">
        <f t="shared" si="5"/>
        <v>300154</v>
      </c>
      <c r="F339">
        <v>154</v>
      </c>
      <c r="G339" t="s">
        <v>455</v>
      </c>
      <c r="H339" t="s">
        <v>453</v>
      </c>
      <c r="I339">
        <v>16</v>
      </c>
      <c r="J339" t="str">
        <f t="shared" si="6"/>
        <v>None_16h</v>
      </c>
    </row>
    <row r="340" spans="1:10" x14ac:dyDescent="0.3">
      <c r="A340" t="s">
        <v>286</v>
      </c>
      <c r="B340">
        <f t="shared" si="4"/>
        <v>9</v>
      </c>
      <c r="C340">
        <v>7</v>
      </c>
      <c r="D340">
        <v>2</v>
      </c>
      <c r="E340">
        <f t="shared" si="5"/>
        <v>300155</v>
      </c>
      <c r="F340">
        <v>155</v>
      </c>
      <c r="G340" t="s">
        <v>455</v>
      </c>
      <c r="H340" t="s">
        <v>453</v>
      </c>
      <c r="I340">
        <v>16</v>
      </c>
      <c r="J340" t="str">
        <f t="shared" si="6"/>
        <v>None_16h</v>
      </c>
    </row>
    <row r="341" spans="1:10" x14ac:dyDescent="0.3">
      <c r="A341" t="s">
        <v>286</v>
      </c>
      <c r="B341">
        <f t="shared" si="4"/>
        <v>10</v>
      </c>
      <c r="C341">
        <v>7</v>
      </c>
      <c r="D341">
        <v>2</v>
      </c>
      <c r="E341">
        <f t="shared" si="5"/>
        <v>300156</v>
      </c>
      <c r="F341">
        <v>156</v>
      </c>
      <c r="G341" t="s">
        <v>455</v>
      </c>
      <c r="H341" t="s">
        <v>453</v>
      </c>
      <c r="I341">
        <v>16</v>
      </c>
      <c r="J341" t="str">
        <f t="shared" si="6"/>
        <v>None_16h</v>
      </c>
    </row>
    <row r="342" spans="1:10" x14ac:dyDescent="0.3">
      <c r="A342" t="s">
        <v>286</v>
      </c>
      <c r="B342">
        <f t="shared" si="4"/>
        <v>11</v>
      </c>
      <c r="C342">
        <v>7</v>
      </c>
      <c r="D342">
        <v>2</v>
      </c>
      <c r="E342">
        <f t="shared" si="5"/>
        <v>300157</v>
      </c>
      <c r="F342">
        <v>157</v>
      </c>
      <c r="G342" t="s">
        <v>455</v>
      </c>
      <c r="H342" t="s">
        <v>39</v>
      </c>
      <c r="I342">
        <v>16</v>
      </c>
      <c r="J342" t="str">
        <f t="shared" si="6"/>
        <v>None_16h</v>
      </c>
    </row>
    <row r="343" spans="1:10" x14ac:dyDescent="0.3">
      <c r="A343" t="s">
        <v>286</v>
      </c>
      <c r="B343">
        <f t="shared" si="4"/>
        <v>12</v>
      </c>
      <c r="C343">
        <v>7</v>
      </c>
      <c r="D343">
        <v>2</v>
      </c>
      <c r="E343">
        <f t="shared" si="5"/>
        <v>300158</v>
      </c>
      <c r="F343">
        <v>158</v>
      </c>
      <c r="G343" t="s">
        <v>455</v>
      </c>
      <c r="H343" t="s">
        <v>453</v>
      </c>
      <c r="I343">
        <v>16</v>
      </c>
      <c r="J343" t="str">
        <f t="shared" si="6"/>
        <v>None_16h</v>
      </c>
    </row>
    <row r="344" spans="1:10" x14ac:dyDescent="0.3">
      <c r="A344" t="s">
        <v>286</v>
      </c>
      <c r="B344">
        <f t="shared" si="4"/>
        <v>13</v>
      </c>
      <c r="C344">
        <v>7</v>
      </c>
      <c r="D344">
        <v>2</v>
      </c>
      <c r="E344">
        <f t="shared" si="5"/>
        <v>300159</v>
      </c>
      <c r="F344">
        <v>159</v>
      </c>
      <c r="G344" t="s">
        <v>455</v>
      </c>
      <c r="H344" t="s">
        <v>39</v>
      </c>
      <c r="I344">
        <v>16</v>
      </c>
      <c r="J344" t="str">
        <f t="shared" si="6"/>
        <v>None_16h</v>
      </c>
    </row>
    <row r="345" spans="1:10" x14ac:dyDescent="0.3">
      <c r="A345" t="s">
        <v>286</v>
      </c>
      <c r="B345">
        <f t="shared" si="4"/>
        <v>14</v>
      </c>
      <c r="C345">
        <v>7</v>
      </c>
      <c r="D345">
        <v>2</v>
      </c>
      <c r="E345">
        <f t="shared" si="5"/>
        <v>300160</v>
      </c>
      <c r="F345">
        <v>160</v>
      </c>
      <c r="G345" t="s">
        <v>35</v>
      </c>
      <c r="H345" t="s">
        <v>453</v>
      </c>
      <c r="I345">
        <v>16</v>
      </c>
      <c r="J345" t="str">
        <f t="shared" si="6"/>
        <v>Full_16h</v>
      </c>
    </row>
    <row r="346" spans="1:10" x14ac:dyDescent="0.3">
      <c r="A346" t="s">
        <v>286</v>
      </c>
      <c r="B346">
        <f t="shared" si="4"/>
        <v>8</v>
      </c>
      <c r="C346">
        <v>8</v>
      </c>
      <c r="D346">
        <v>2</v>
      </c>
      <c r="E346">
        <f t="shared" si="5"/>
        <v>300161</v>
      </c>
      <c r="F346">
        <v>161</v>
      </c>
      <c r="G346" t="s">
        <v>455</v>
      </c>
      <c r="H346" t="s">
        <v>454</v>
      </c>
      <c r="I346">
        <v>16</v>
      </c>
      <c r="J346" t="str">
        <f t="shared" si="6"/>
        <v>None_16h</v>
      </c>
    </row>
    <row r="347" spans="1:10" x14ac:dyDescent="0.3">
      <c r="A347" t="s">
        <v>286</v>
      </c>
      <c r="B347">
        <f t="shared" si="4"/>
        <v>9</v>
      </c>
      <c r="C347">
        <v>8</v>
      </c>
      <c r="D347">
        <v>2</v>
      </c>
      <c r="E347">
        <f t="shared" si="5"/>
        <v>300162</v>
      </c>
      <c r="F347">
        <v>162</v>
      </c>
      <c r="G347" t="s">
        <v>35</v>
      </c>
      <c r="H347" t="s">
        <v>453</v>
      </c>
      <c r="I347">
        <v>16</v>
      </c>
      <c r="J347" t="str">
        <f t="shared" si="6"/>
        <v>Full_16h</v>
      </c>
    </row>
    <row r="348" spans="1:10" x14ac:dyDescent="0.3">
      <c r="A348" t="s">
        <v>286</v>
      </c>
      <c r="B348">
        <f t="shared" si="4"/>
        <v>10</v>
      </c>
      <c r="C348">
        <v>8</v>
      </c>
      <c r="D348">
        <v>2</v>
      </c>
      <c r="E348">
        <f t="shared" si="5"/>
        <v>300163</v>
      </c>
      <c r="F348">
        <v>163</v>
      </c>
      <c r="G348" t="s">
        <v>35</v>
      </c>
      <c r="H348" t="s">
        <v>36</v>
      </c>
      <c r="I348">
        <v>16</v>
      </c>
      <c r="J348" t="str">
        <f t="shared" si="6"/>
        <v>Full_16h</v>
      </c>
    </row>
    <row r="349" spans="1:10" x14ac:dyDescent="0.3">
      <c r="A349" t="s">
        <v>286</v>
      </c>
      <c r="B349">
        <f t="shared" si="4"/>
        <v>11</v>
      </c>
      <c r="C349">
        <v>8</v>
      </c>
      <c r="D349">
        <v>2</v>
      </c>
      <c r="E349">
        <f t="shared" si="5"/>
        <v>300164</v>
      </c>
      <c r="F349">
        <v>164</v>
      </c>
      <c r="G349" t="s">
        <v>455</v>
      </c>
      <c r="H349" t="s">
        <v>454</v>
      </c>
      <c r="I349">
        <v>16</v>
      </c>
      <c r="J349" t="str">
        <f t="shared" si="6"/>
        <v>None_16h</v>
      </c>
    </row>
    <row r="350" spans="1:10" x14ac:dyDescent="0.3">
      <c r="A350" t="s">
        <v>286</v>
      </c>
      <c r="B350">
        <f t="shared" si="4"/>
        <v>12</v>
      </c>
      <c r="C350">
        <v>8</v>
      </c>
      <c r="D350">
        <v>2</v>
      </c>
      <c r="E350">
        <f t="shared" si="5"/>
        <v>300165</v>
      </c>
      <c r="F350">
        <v>165</v>
      </c>
      <c r="G350" t="s">
        <v>35</v>
      </c>
      <c r="H350" t="s">
        <v>41</v>
      </c>
      <c r="I350">
        <v>16</v>
      </c>
      <c r="J350" t="str">
        <f t="shared" si="6"/>
        <v>Full_16h</v>
      </c>
    </row>
    <row r="351" spans="1:10" x14ac:dyDescent="0.3">
      <c r="A351" t="s">
        <v>286</v>
      </c>
      <c r="B351">
        <f t="shared" si="4"/>
        <v>13</v>
      </c>
      <c r="C351">
        <v>8</v>
      </c>
      <c r="D351">
        <v>2</v>
      </c>
      <c r="E351">
        <f t="shared" si="5"/>
        <v>300166</v>
      </c>
      <c r="F351">
        <v>166</v>
      </c>
      <c r="G351" t="s">
        <v>455</v>
      </c>
      <c r="H351" t="s">
        <v>38</v>
      </c>
      <c r="I351">
        <v>16</v>
      </c>
      <c r="J351" t="str">
        <f t="shared" si="6"/>
        <v>None_16h</v>
      </c>
    </row>
    <row r="352" spans="1:10" x14ac:dyDescent="0.3">
      <c r="A352" t="s">
        <v>286</v>
      </c>
      <c r="B352">
        <f t="shared" si="4"/>
        <v>14</v>
      </c>
      <c r="C352">
        <v>8</v>
      </c>
      <c r="D352">
        <v>2</v>
      </c>
      <c r="E352">
        <f t="shared" si="5"/>
        <v>300167</v>
      </c>
      <c r="F352">
        <v>167</v>
      </c>
      <c r="G352" t="s">
        <v>455</v>
      </c>
      <c r="H352" t="s">
        <v>454</v>
      </c>
      <c r="I352">
        <v>16</v>
      </c>
      <c r="J352" t="str">
        <f t="shared" si="6"/>
        <v>None_16h</v>
      </c>
    </row>
    <row r="353" spans="1:10" x14ac:dyDescent="0.3">
      <c r="A353" t="s">
        <v>286</v>
      </c>
      <c r="B353">
        <f t="shared" si="4"/>
        <v>8</v>
      </c>
      <c r="C353">
        <v>9</v>
      </c>
      <c r="D353">
        <v>2</v>
      </c>
      <c r="E353">
        <f t="shared" si="5"/>
        <v>300168</v>
      </c>
      <c r="F353">
        <v>168</v>
      </c>
      <c r="G353" t="s">
        <v>455</v>
      </c>
      <c r="H353" t="s">
        <v>454</v>
      </c>
      <c r="I353">
        <v>16</v>
      </c>
      <c r="J353" t="str">
        <f t="shared" si="6"/>
        <v>None_16h</v>
      </c>
    </row>
    <row r="354" spans="1:10" x14ac:dyDescent="0.3">
      <c r="A354" t="s">
        <v>286</v>
      </c>
      <c r="B354">
        <f t="shared" si="4"/>
        <v>9</v>
      </c>
      <c r="C354">
        <v>9</v>
      </c>
      <c r="D354">
        <v>2</v>
      </c>
      <c r="E354">
        <f t="shared" si="5"/>
        <v>300169</v>
      </c>
      <c r="F354">
        <v>169</v>
      </c>
      <c r="G354" t="s">
        <v>35</v>
      </c>
      <c r="H354" t="s">
        <v>454</v>
      </c>
      <c r="I354">
        <v>16</v>
      </c>
      <c r="J354" t="str">
        <f t="shared" si="6"/>
        <v>Full_16h</v>
      </c>
    </row>
    <row r="355" spans="1:10" x14ac:dyDescent="0.3">
      <c r="A355" t="s">
        <v>286</v>
      </c>
      <c r="B355">
        <f t="shared" si="4"/>
        <v>10</v>
      </c>
      <c r="C355">
        <v>9</v>
      </c>
      <c r="D355">
        <v>2</v>
      </c>
      <c r="E355">
        <f t="shared" si="5"/>
        <v>300170</v>
      </c>
      <c r="F355">
        <v>170</v>
      </c>
      <c r="G355" t="s">
        <v>455</v>
      </c>
      <c r="H355" t="s">
        <v>38</v>
      </c>
      <c r="I355">
        <v>16</v>
      </c>
      <c r="J355" t="str">
        <f t="shared" si="6"/>
        <v>None_16h</v>
      </c>
    </row>
    <row r="356" spans="1:10" x14ac:dyDescent="0.3">
      <c r="A356" t="s">
        <v>286</v>
      </c>
      <c r="B356">
        <f t="shared" si="4"/>
        <v>11</v>
      </c>
      <c r="C356">
        <v>9</v>
      </c>
      <c r="D356">
        <v>2</v>
      </c>
      <c r="E356">
        <f t="shared" si="5"/>
        <v>300171</v>
      </c>
      <c r="F356">
        <v>171</v>
      </c>
      <c r="G356" t="s">
        <v>35</v>
      </c>
      <c r="H356" t="s">
        <v>38</v>
      </c>
      <c r="I356">
        <v>16</v>
      </c>
      <c r="J356" t="str">
        <f t="shared" si="6"/>
        <v>Full_16h</v>
      </c>
    </row>
    <row r="357" spans="1:10" x14ac:dyDescent="0.3">
      <c r="A357" t="s">
        <v>286</v>
      </c>
      <c r="B357">
        <f t="shared" si="4"/>
        <v>12</v>
      </c>
      <c r="C357">
        <v>9</v>
      </c>
      <c r="D357">
        <v>2</v>
      </c>
      <c r="E357">
        <f t="shared" si="5"/>
        <v>300172</v>
      </c>
      <c r="F357">
        <v>172</v>
      </c>
      <c r="G357" t="s">
        <v>455</v>
      </c>
      <c r="H357" t="s">
        <v>36</v>
      </c>
      <c r="I357">
        <v>16</v>
      </c>
      <c r="J357" t="str">
        <f t="shared" si="6"/>
        <v>None_16h</v>
      </c>
    </row>
    <row r="358" spans="1:10" x14ac:dyDescent="0.3">
      <c r="A358" t="s">
        <v>286</v>
      </c>
      <c r="B358">
        <f t="shared" si="4"/>
        <v>13</v>
      </c>
      <c r="C358">
        <v>9</v>
      </c>
      <c r="D358">
        <v>2</v>
      </c>
      <c r="E358">
        <f t="shared" si="5"/>
        <v>300173</v>
      </c>
      <c r="F358">
        <v>173</v>
      </c>
      <c r="G358" t="s">
        <v>35</v>
      </c>
      <c r="H358" t="s">
        <v>36</v>
      </c>
      <c r="I358">
        <v>16</v>
      </c>
      <c r="J358" t="str">
        <f t="shared" si="6"/>
        <v>Full_16h</v>
      </c>
    </row>
    <row r="359" spans="1:10" x14ac:dyDescent="0.3">
      <c r="A359" t="s">
        <v>286</v>
      </c>
      <c r="B359">
        <f t="shared" si="4"/>
        <v>14</v>
      </c>
      <c r="C359">
        <v>9</v>
      </c>
      <c r="D359">
        <v>2</v>
      </c>
      <c r="E359">
        <f t="shared" si="5"/>
        <v>300174</v>
      </c>
      <c r="F359">
        <v>174</v>
      </c>
      <c r="G359" t="s">
        <v>455</v>
      </c>
      <c r="H359" t="s">
        <v>453</v>
      </c>
      <c r="I359">
        <v>16</v>
      </c>
      <c r="J359" t="str">
        <f t="shared" si="6"/>
        <v>None_16h</v>
      </c>
    </row>
    <row r="360" spans="1:10" x14ac:dyDescent="0.3">
      <c r="A360" t="s">
        <v>286</v>
      </c>
      <c r="B360">
        <f t="shared" si="4"/>
        <v>8</v>
      </c>
      <c r="C360">
        <v>10</v>
      </c>
      <c r="D360">
        <v>2</v>
      </c>
      <c r="E360">
        <f t="shared" si="5"/>
        <v>300175</v>
      </c>
      <c r="F360">
        <v>175</v>
      </c>
      <c r="G360" t="s">
        <v>455</v>
      </c>
      <c r="H360" t="s">
        <v>36</v>
      </c>
      <c r="I360">
        <v>16</v>
      </c>
      <c r="J360" t="str">
        <f t="shared" si="6"/>
        <v>None_16h</v>
      </c>
    </row>
    <row r="361" spans="1:10" x14ac:dyDescent="0.3">
      <c r="A361" t="s">
        <v>286</v>
      </c>
      <c r="B361">
        <f t="shared" si="4"/>
        <v>9</v>
      </c>
      <c r="C361">
        <v>10</v>
      </c>
      <c r="D361">
        <v>2</v>
      </c>
      <c r="E361">
        <f t="shared" si="5"/>
        <v>300176</v>
      </c>
      <c r="F361">
        <v>176</v>
      </c>
      <c r="G361" t="s">
        <v>455</v>
      </c>
      <c r="H361" t="s">
        <v>454</v>
      </c>
      <c r="I361">
        <v>16</v>
      </c>
      <c r="J361" t="str">
        <f t="shared" si="6"/>
        <v>None_16h</v>
      </c>
    </row>
    <row r="362" spans="1:10" x14ac:dyDescent="0.3">
      <c r="A362" t="s">
        <v>286</v>
      </c>
      <c r="B362">
        <f t="shared" ref="B362:B425" si="7">B251+7</f>
        <v>10</v>
      </c>
      <c r="C362">
        <v>10</v>
      </c>
      <c r="D362">
        <v>2</v>
      </c>
      <c r="E362">
        <f t="shared" si="5"/>
        <v>300177</v>
      </c>
      <c r="F362" s="4">
        <v>177</v>
      </c>
      <c r="G362" t="s">
        <v>35</v>
      </c>
      <c r="H362" t="s">
        <v>41</v>
      </c>
      <c r="I362">
        <v>16</v>
      </c>
      <c r="J362" t="str">
        <f t="shared" si="6"/>
        <v>Full_16h</v>
      </c>
    </row>
    <row r="363" spans="1:10" x14ac:dyDescent="0.3">
      <c r="A363" t="s">
        <v>286</v>
      </c>
      <c r="B363">
        <f t="shared" si="7"/>
        <v>11</v>
      </c>
      <c r="C363">
        <v>10</v>
      </c>
      <c r="D363">
        <v>2</v>
      </c>
      <c r="E363">
        <f t="shared" si="5"/>
        <v>300178</v>
      </c>
      <c r="F363" s="4">
        <v>178</v>
      </c>
      <c r="G363" t="s">
        <v>35</v>
      </c>
      <c r="H363" t="s">
        <v>454</v>
      </c>
      <c r="I363">
        <v>16</v>
      </c>
      <c r="J363" t="str">
        <f t="shared" si="6"/>
        <v>Full_16h</v>
      </c>
    </row>
    <row r="364" spans="1:10" x14ac:dyDescent="0.3">
      <c r="A364" t="s">
        <v>286</v>
      </c>
      <c r="B364">
        <f t="shared" si="7"/>
        <v>12</v>
      </c>
      <c r="C364">
        <v>10</v>
      </c>
      <c r="D364">
        <v>2</v>
      </c>
      <c r="E364">
        <f t="shared" si="5"/>
        <v>300179</v>
      </c>
      <c r="F364">
        <v>179</v>
      </c>
      <c r="G364" t="s">
        <v>35</v>
      </c>
      <c r="H364" t="s">
        <v>38</v>
      </c>
      <c r="I364">
        <v>16</v>
      </c>
      <c r="J364" t="str">
        <f t="shared" si="6"/>
        <v>Full_16h</v>
      </c>
    </row>
    <row r="365" spans="1:10" x14ac:dyDescent="0.3">
      <c r="A365" t="s">
        <v>286</v>
      </c>
      <c r="B365">
        <f t="shared" si="7"/>
        <v>13</v>
      </c>
      <c r="C365">
        <v>10</v>
      </c>
      <c r="D365">
        <v>2</v>
      </c>
      <c r="E365">
        <f t="shared" si="5"/>
        <v>300180</v>
      </c>
      <c r="F365">
        <v>180</v>
      </c>
      <c r="G365" t="s">
        <v>455</v>
      </c>
      <c r="H365" t="s">
        <v>38</v>
      </c>
      <c r="I365">
        <v>16</v>
      </c>
      <c r="J365" t="str">
        <f t="shared" si="6"/>
        <v>None_16h</v>
      </c>
    </row>
    <row r="366" spans="1:10" x14ac:dyDescent="0.3">
      <c r="A366" t="s">
        <v>286</v>
      </c>
      <c r="B366">
        <f t="shared" si="7"/>
        <v>14</v>
      </c>
      <c r="C366">
        <v>10</v>
      </c>
      <c r="D366">
        <v>2</v>
      </c>
      <c r="E366">
        <f t="shared" si="5"/>
        <v>300181</v>
      </c>
      <c r="F366">
        <v>181</v>
      </c>
      <c r="G366" t="s">
        <v>35</v>
      </c>
      <c r="H366" t="s">
        <v>453</v>
      </c>
      <c r="I366">
        <v>16</v>
      </c>
      <c r="J366" t="str">
        <f t="shared" si="6"/>
        <v>Full_16h</v>
      </c>
    </row>
    <row r="367" spans="1:10" x14ac:dyDescent="0.3">
      <c r="A367" t="s">
        <v>286</v>
      </c>
      <c r="B367">
        <f t="shared" si="7"/>
        <v>8</v>
      </c>
      <c r="C367">
        <v>11</v>
      </c>
      <c r="D367">
        <v>2</v>
      </c>
      <c r="E367">
        <f t="shared" si="5"/>
        <v>300182</v>
      </c>
      <c r="F367">
        <v>182</v>
      </c>
      <c r="G367" t="s">
        <v>35</v>
      </c>
      <c r="H367" t="s">
        <v>454</v>
      </c>
      <c r="I367">
        <v>16</v>
      </c>
      <c r="J367" t="str">
        <f t="shared" si="6"/>
        <v>Full_16h</v>
      </c>
    </row>
    <row r="368" spans="1:10" x14ac:dyDescent="0.3">
      <c r="A368" t="s">
        <v>286</v>
      </c>
      <c r="B368">
        <f t="shared" si="7"/>
        <v>9</v>
      </c>
      <c r="C368">
        <v>11</v>
      </c>
      <c r="D368">
        <v>2</v>
      </c>
      <c r="E368">
        <f t="shared" si="5"/>
        <v>300183</v>
      </c>
      <c r="F368">
        <v>183</v>
      </c>
      <c r="G368" t="s">
        <v>35</v>
      </c>
      <c r="H368" t="s">
        <v>39</v>
      </c>
      <c r="I368">
        <v>16</v>
      </c>
      <c r="J368" t="str">
        <f t="shared" si="6"/>
        <v>Full_16h</v>
      </c>
    </row>
    <row r="369" spans="1:10" x14ac:dyDescent="0.3">
      <c r="A369" t="s">
        <v>286</v>
      </c>
      <c r="B369">
        <f t="shared" si="7"/>
        <v>10</v>
      </c>
      <c r="C369">
        <v>11</v>
      </c>
      <c r="D369">
        <v>2</v>
      </c>
      <c r="E369">
        <f t="shared" si="5"/>
        <v>300184</v>
      </c>
      <c r="F369">
        <v>184</v>
      </c>
      <c r="G369" t="s">
        <v>455</v>
      </c>
      <c r="H369" t="s">
        <v>36</v>
      </c>
      <c r="I369">
        <v>16</v>
      </c>
      <c r="J369" t="str">
        <f t="shared" si="6"/>
        <v>None_16h</v>
      </c>
    </row>
    <row r="370" spans="1:10" x14ac:dyDescent="0.3">
      <c r="A370" t="s">
        <v>286</v>
      </c>
      <c r="B370">
        <f t="shared" si="7"/>
        <v>11</v>
      </c>
      <c r="C370">
        <v>11</v>
      </c>
      <c r="D370">
        <v>2</v>
      </c>
      <c r="E370">
        <f t="shared" si="5"/>
        <v>300185</v>
      </c>
      <c r="F370">
        <v>185</v>
      </c>
      <c r="G370" t="s">
        <v>35</v>
      </c>
      <c r="H370" t="s">
        <v>38</v>
      </c>
      <c r="I370">
        <v>16</v>
      </c>
      <c r="J370" t="str">
        <f t="shared" si="6"/>
        <v>Full_16h</v>
      </c>
    </row>
    <row r="371" spans="1:10" x14ac:dyDescent="0.3">
      <c r="A371" t="s">
        <v>286</v>
      </c>
      <c r="B371">
        <f t="shared" si="7"/>
        <v>12</v>
      </c>
      <c r="C371">
        <v>11</v>
      </c>
      <c r="D371">
        <v>2</v>
      </c>
      <c r="E371">
        <f t="shared" si="5"/>
        <v>300186</v>
      </c>
      <c r="F371">
        <v>186</v>
      </c>
      <c r="G371" t="s">
        <v>455</v>
      </c>
      <c r="H371" t="s">
        <v>36</v>
      </c>
      <c r="I371">
        <v>16</v>
      </c>
      <c r="J371" t="str">
        <f t="shared" si="6"/>
        <v>None_16h</v>
      </c>
    </row>
    <row r="372" spans="1:10" x14ac:dyDescent="0.3">
      <c r="A372" t="s">
        <v>286</v>
      </c>
      <c r="B372">
        <f t="shared" si="7"/>
        <v>13</v>
      </c>
      <c r="C372">
        <v>11</v>
      </c>
      <c r="D372">
        <v>2</v>
      </c>
      <c r="E372">
        <f t="shared" si="5"/>
        <v>300187</v>
      </c>
      <c r="F372">
        <v>187</v>
      </c>
      <c r="G372" t="s">
        <v>35</v>
      </c>
      <c r="H372" t="s">
        <v>41</v>
      </c>
      <c r="I372">
        <v>16</v>
      </c>
      <c r="J372" t="str">
        <f t="shared" si="6"/>
        <v>Full_16h</v>
      </c>
    </row>
    <row r="373" spans="1:10" x14ac:dyDescent="0.3">
      <c r="A373" t="s">
        <v>286</v>
      </c>
      <c r="B373">
        <f t="shared" si="7"/>
        <v>14</v>
      </c>
      <c r="C373">
        <v>11</v>
      </c>
      <c r="D373">
        <v>2</v>
      </c>
      <c r="E373">
        <f t="shared" si="5"/>
        <v>300188</v>
      </c>
      <c r="F373" s="4">
        <v>188</v>
      </c>
      <c r="G373" t="s">
        <v>455</v>
      </c>
      <c r="H373" t="s">
        <v>41</v>
      </c>
      <c r="I373">
        <v>16</v>
      </c>
      <c r="J373" t="str">
        <f t="shared" si="6"/>
        <v>None_16h</v>
      </c>
    </row>
    <row r="374" spans="1:10" x14ac:dyDescent="0.3">
      <c r="A374" t="s">
        <v>286</v>
      </c>
      <c r="B374">
        <f t="shared" si="7"/>
        <v>8</v>
      </c>
      <c r="C374">
        <v>12</v>
      </c>
      <c r="D374">
        <v>2</v>
      </c>
      <c r="E374">
        <f t="shared" si="5"/>
        <v>300189</v>
      </c>
      <c r="F374">
        <v>189</v>
      </c>
      <c r="G374" t="s">
        <v>35</v>
      </c>
      <c r="H374" t="s">
        <v>41</v>
      </c>
      <c r="I374">
        <v>16</v>
      </c>
      <c r="J374" t="str">
        <f t="shared" si="6"/>
        <v>Full_16h</v>
      </c>
    </row>
    <row r="375" spans="1:10" x14ac:dyDescent="0.3">
      <c r="A375" t="s">
        <v>286</v>
      </c>
      <c r="B375">
        <f t="shared" si="7"/>
        <v>9</v>
      </c>
      <c r="C375">
        <v>12</v>
      </c>
      <c r="D375">
        <v>2</v>
      </c>
      <c r="E375">
        <f t="shared" si="5"/>
        <v>300190</v>
      </c>
      <c r="F375">
        <v>190</v>
      </c>
      <c r="G375" t="s">
        <v>455</v>
      </c>
      <c r="H375" t="s">
        <v>39</v>
      </c>
      <c r="I375">
        <v>16</v>
      </c>
      <c r="J375" t="str">
        <f t="shared" si="6"/>
        <v>None_16h</v>
      </c>
    </row>
    <row r="376" spans="1:10" x14ac:dyDescent="0.3">
      <c r="A376" t="s">
        <v>286</v>
      </c>
      <c r="B376">
        <f t="shared" si="7"/>
        <v>10</v>
      </c>
      <c r="C376">
        <v>12</v>
      </c>
      <c r="D376">
        <v>2</v>
      </c>
      <c r="E376">
        <f t="shared" si="5"/>
        <v>300191</v>
      </c>
      <c r="F376">
        <v>191</v>
      </c>
      <c r="G376" t="s">
        <v>455</v>
      </c>
      <c r="H376" t="s">
        <v>39</v>
      </c>
      <c r="I376">
        <v>16</v>
      </c>
      <c r="J376" t="str">
        <f t="shared" si="6"/>
        <v>None_16h</v>
      </c>
    </row>
    <row r="377" spans="1:10" x14ac:dyDescent="0.3">
      <c r="A377" t="s">
        <v>286</v>
      </c>
      <c r="B377">
        <f t="shared" si="7"/>
        <v>11</v>
      </c>
      <c r="C377">
        <v>12</v>
      </c>
      <c r="D377">
        <v>2</v>
      </c>
      <c r="E377">
        <f t="shared" si="5"/>
        <v>300192</v>
      </c>
      <c r="F377">
        <v>192</v>
      </c>
      <c r="G377" t="s">
        <v>455</v>
      </c>
      <c r="H377" t="s">
        <v>453</v>
      </c>
      <c r="I377">
        <v>16</v>
      </c>
      <c r="J377" t="str">
        <f t="shared" si="6"/>
        <v>None_16h</v>
      </c>
    </row>
    <row r="378" spans="1:10" x14ac:dyDescent="0.3">
      <c r="A378" t="s">
        <v>286</v>
      </c>
      <c r="B378">
        <f t="shared" si="7"/>
        <v>12</v>
      </c>
      <c r="C378">
        <v>12</v>
      </c>
      <c r="D378">
        <v>2</v>
      </c>
      <c r="E378">
        <f t="shared" si="5"/>
        <v>300193</v>
      </c>
      <c r="F378">
        <v>193</v>
      </c>
      <c r="G378" t="s">
        <v>455</v>
      </c>
      <c r="H378" t="s">
        <v>39</v>
      </c>
      <c r="I378">
        <v>16</v>
      </c>
      <c r="J378" t="str">
        <f t="shared" si="6"/>
        <v>None_16h</v>
      </c>
    </row>
    <row r="379" spans="1:10" x14ac:dyDescent="0.3">
      <c r="A379" t="s">
        <v>286</v>
      </c>
      <c r="B379">
        <f t="shared" si="7"/>
        <v>13</v>
      </c>
      <c r="C379">
        <v>12</v>
      </c>
      <c r="D379">
        <v>2</v>
      </c>
      <c r="E379">
        <f t="shared" ref="E379:E442" si="8">300000+F379</f>
        <v>300194</v>
      </c>
      <c r="F379">
        <v>194</v>
      </c>
      <c r="G379" t="s">
        <v>35</v>
      </c>
      <c r="H379" t="s">
        <v>38</v>
      </c>
      <c r="I379">
        <v>16</v>
      </c>
      <c r="J379" t="str">
        <f t="shared" ref="J379:J442" si="9">IF(G379="Full","Full_16h","None_16h")</f>
        <v>Full_16h</v>
      </c>
    </row>
    <row r="380" spans="1:10" x14ac:dyDescent="0.3">
      <c r="A380" t="s">
        <v>286</v>
      </c>
      <c r="B380">
        <f t="shared" si="7"/>
        <v>14</v>
      </c>
      <c r="C380">
        <v>12</v>
      </c>
      <c r="D380">
        <v>2</v>
      </c>
      <c r="E380">
        <f t="shared" si="8"/>
        <v>300195</v>
      </c>
      <c r="F380">
        <v>195</v>
      </c>
      <c r="G380" t="s">
        <v>455</v>
      </c>
      <c r="H380" t="s">
        <v>36</v>
      </c>
      <c r="I380">
        <v>16</v>
      </c>
      <c r="J380" t="str">
        <f t="shared" si="9"/>
        <v>None_16h</v>
      </c>
    </row>
    <row r="381" spans="1:10" x14ac:dyDescent="0.3">
      <c r="A381" t="s">
        <v>286</v>
      </c>
      <c r="B381">
        <f t="shared" si="7"/>
        <v>8</v>
      </c>
      <c r="C381">
        <v>13</v>
      </c>
      <c r="D381">
        <v>2</v>
      </c>
      <c r="E381">
        <f t="shared" si="8"/>
        <v>300196</v>
      </c>
      <c r="F381">
        <v>196</v>
      </c>
      <c r="G381" t="s">
        <v>455</v>
      </c>
      <c r="H381" t="s">
        <v>36</v>
      </c>
      <c r="I381">
        <v>16</v>
      </c>
      <c r="J381" t="str">
        <f t="shared" si="9"/>
        <v>None_16h</v>
      </c>
    </row>
    <row r="382" spans="1:10" x14ac:dyDescent="0.3">
      <c r="A382" t="s">
        <v>286</v>
      </c>
      <c r="B382">
        <f t="shared" si="7"/>
        <v>9</v>
      </c>
      <c r="C382">
        <v>13</v>
      </c>
      <c r="D382">
        <v>2</v>
      </c>
      <c r="E382">
        <f t="shared" si="8"/>
        <v>300197</v>
      </c>
      <c r="F382">
        <v>197</v>
      </c>
      <c r="G382" t="s">
        <v>455</v>
      </c>
      <c r="H382" t="s">
        <v>39</v>
      </c>
      <c r="I382">
        <v>16</v>
      </c>
      <c r="J382" t="str">
        <f t="shared" si="9"/>
        <v>None_16h</v>
      </c>
    </row>
    <row r="383" spans="1:10" x14ac:dyDescent="0.3">
      <c r="A383" t="s">
        <v>286</v>
      </c>
      <c r="B383">
        <f t="shared" si="7"/>
        <v>10</v>
      </c>
      <c r="C383">
        <v>13</v>
      </c>
      <c r="D383">
        <v>2</v>
      </c>
      <c r="E383">
        <f t="shared" si="8"/>
        <v>300198</v>
      </c>
      <c r="F383">
        <v>198</v>
      </c>
      <c r="G383" t="s">
        <v>35</v>
      </c>
      <c r="H383" t="s">
        <v>36</v>
      </c>
      <c r="I383">
        <v>16</v>
      </c>
      <c r="J383" t="str">
        <f t="shared" si="9"/>
        <v>Full_16h</v>
      </c>
    </row>
    <row r="384" spans="1:10" x14ac:dyDescent="0.3">
      <c r="A384" t="s">
        <v>286</v>
      </c>
      <c r="B384">
        <f t="shared" si="7"/>
        <v>11</v>
      </c>
      <c r="C384">
        <v>13</v>
      </c>
      <c r="D384">
        <v>2</v>
      </c>
      <c r="E384">
        <f t="shared" si="8"/>
        <v>300199</v>
      </c>
      <c r="F384">
        <v>199</v>
      </c>
      <c r="G384" t="s">
        <v>455</v>
      </c>
      <c r="H384" t="s">
        <v>38</v>
      </c>
      <c r="I384">
        <v>16</v>
      </c>
      <c r="J384" t="str">
        <f t="shared" si="9"/>
        <v>None_16h</v>
      </c>
    </row>
    <row r="385" spans="1:10" x14ac:dyDescent="0.3">
      <c r="A385" t="s">
        <v>286</v>
      </c>
      <c r="B385">
        <f t="shared" si="7"/>
        <v>12</v>
      </c>
      <c r="C385">
        <v>13</v>
      </c>
      <c r="D385">
        <v>2</v>
      </c>
      <c r="E385">
        <f t="shared" si="8"/>
        <v>300200</v>
      </c>
      <c r="F385">
        <v>200</v>
      </c>
      <c r="G385" t="s">
        <v>35</v>
      </c>
      <c r="H385" t="s">
        <v>38</v>
      </c>
      <c r="I385">
        <v>16</v>
      </c>
      <c r="J385" t="str">
        <f t="shared" si="9"/>
        <v>Full_16h</v>
      </c>
    </row>
    <row r="386" spans="1:10" x14ac:dyDescent="0.3">
      <c r="A386" t="s">
        <v>286</v>
      </c>
      <c r="B386">
        <f t="shared" si="7"/>
        <v>13</v>
      </c>
      <c r="C386">
        <v>13</v>
      </c>
      <c r="D386">
        <v>2</v>
      </c>
      <c r="E386">
        <f t="shared" si="8"/>
        <v>300201</v>
      </c>
      <c r="F386">
        <v>201</v>
      </c>
      <c r="G386" t="s">
        <v>35</v>
      </c>
      <c r="H386" t="s">
        <v>36</v>
      </c>
      <c r="I386">
        <v>16</v>
      </c>
      <c r="J386" t="str">
        <f t="shared" si="9"/>
        <v>Full_16h</v>
      </c>
    </row>
    <row r="387" spans="1:10" x14ac:dyDescent="0.3">
      <c r="A387" t="s">
        <v>286</v>
      </c>
      <c r="B387">
        <f t="shared" si="7"/>
        <v>14</v>
      </c>
      <c r="C387">
        <v>13</v>
      </c>
      <c r="D387">
        <v>2</v>
      </c>
      <c r="E387">
        <f t="shared" si="8"/>
        <v>300202</v>
      </c>
      <c r="F387">
        <v>202</v>
      </c>
      <c r="G387" t="s">
        <v>455</v>
      </c>
      <c r="H387" t="s">
        <v>41</v>
      </c>
      <c r="I387">
        <v>16</v>
      </c>
      <c r="J387" t="str">
        <f t="shared" si="9"/>
        <v>None_16h</v>
      </c>
    </row>
    <row r="388" spans="1:10" x14ac:dyDescent="0.3">
      <c r="A388" t="s">
        <v>286</v>
      </c>
      <c r="B388">
        <f t="shared" si="7"/>
        <v>8</v>
      </c>
      <c r="C388">
        <v>14</v>
      </c>
      <c r="D388">
        <v>2</v>
      </c>
      <c r="E388">
        <f t="shared" si="8"/>
        <v>300203</v>
      </c>
      <c r="F388" s="4">
        <v>203</v>
      </c>
      <c r="G388" t="s">
        <v>455</v>
      </c>
      <c r="H388" t="s">
        <v>41</v>
      </c>
      <c r="I388">
        <v>16</v>
      </c>
      <c r="J388" t="str">
        <f t="shared" si="9"/>
        <v>None_16h</v>
      </c>
    </row>
    <row r="389" spans="1:10" x14ac:dyDescent="0.3">
      <c r="A389" t="s">
        <v>286</v>
      </c>
      <c r="B389">
        <f t="shared" si="7"/>
        <v>9</v>
      </c>
      <c r="C389">
        <v>14</v>
      </c>
      <c r="D389">
        <v>2</v>
      </c>
      <c r="E389">
        <f t="shared" si="8"/>
        <v>300204</v>
      </c>
      <c r="F389">
        <v>204</v>
      </c>
      <c r="G389" t="s">
        <v>455</v>
      </c>
      <c r="H389" t="s">
        <v>39</v>
      </c>
      <c r="I389">
        <v>16</v>
      </c>
      <c r="J389" t="str">
        <f t="shared" si="9"/>
        <v>None_16h</v>
      </c>
    </row>
    <row r="390" spans="1:10" x14ac:dyDescent="0.3">
      <c r="A390" t="s">
        <v>286</v>
      </c>
      <c r="B390">
        <f t="shared" si="7"/>
        <v>10</v>
      </c>
      <c r="C390">
        <v>14</v>
      </c>
      <c r="D390">
        <v>2</v>
      </c>
      <c r="E390">
        <f t="shared" si="8"/>
        <v>300205</v>
      </c>
      <c r="F390">
        <v>205</v>
      </c>
      <c r="G390" t="s">
        <v>35</v>
      </c>
      <c r="H390" t="s">
        <v>36</v>
      </c>
      <c r="I390">
        <v>16</v>
      </c>
      <c r="J390" t="str">
        <f t="shared" si="9"/>
        <v>Full_16h</v>
      </c>
    </row>
    <row r="391" spans="1:10" x14ac:dyDescent="0.3">
      <c r="A391" t="s">
        <v>286</v>
      </c>
      <c r="B391">
        <f t="shared" si="7"/>
        <v>11</v>
      </c>
      <c r="C391">
        <v>14</v>
      </c>
      <c r="D391">
        <v>2</v>
      </c>
      <c r="E391">
        <f t="shared" si="8"/>
        <v>300206</v>
      </c>
      <c r="F391">
        <v>206</v>
      </c>
      <c r="G391" t="s">
        <v>455</v>
      </c>
      <c r="H391" t="s">
        <v>453</v>
      </c>
      <c r="I391">
        <v>16</v>
      </c>
      <c r="J391" t="str">
        <f t="shared" si="9"/>
        <v>None_16h</v>
      </c>
    </row>
    <row r="392" spans="1:10" x14ac:dyDescent="0.3">
      <c r="A392" t="s">
        <v>286</v>
      </c>
      <c r="B392">
        <f t="shared" si="7"/>
        <v>12</v>
      </c>
      <c r="C392">
        <v>14</v>
      </c>
      <c r="D392">
        <v>2</v>
      </c>
      <c r="E392">
        <f t="shared" si="8"/>
        <v>300207</v>
      </c>
      <c r="F392">
        <v>207</v>
      </c>
      <c r="G392" t="s">
        <v>455</v>
      </c>
      <c r="H392" t="s">
        <v>453</v>
      </c>
      <c r="I392">
        <v>16</v>
      </c>
      <c r="J392" t="str">
        <f t="shared" si="9"/>
        <v>None_16h</v>
      </c>
    </row>
    <row r="393" spans="1:10" x14ac:dyDescent="0.3">
      <c r="A393" t="s">
        <v>286</v>
      </c>
      <c r="B393">
        <f t="shared" si="7"/>
        <v>13</v>
      </c>
      <c r="C393">
        <v>14</v>
      </c>
      <c r="D393">
        <v>2</v>
      </c>
      <c r="E393">
        <f t="shared" si="8"/>
        <v>300208</v>
      </c>
      <c r="F393">
        <v>208</v>
      </c>
      <c r="G393" t="s">
        <v>35</v>
      </c>
      <c r="H393" t="s">
        <v>453</v>
      </c>
      <c r="I393">
        <v>16</v>
      </c>
      <c r="J393" t="str">
        <f t="shared" si="9"/>
        <v>Full_16h</v>
      </c>
    </row>
    <row r="394" spans="1:10" x14ac:dyDescent="0.3">
      <c r="A394" t="s">
        <v>286</v>
      </c>
      <c r="B394">
        <f t="shared" si="7"/>
        <v>14</v>
      </c>
      <c r="C394">
        <v>14</v>
      </c>
      <c r="D394">
        <v>2</v>
      </c>
      <c r="E394">
        <f t="shared" si="8"/>
        <v>300209</v>
      </c>
      <c r="F394">
        <v>209</v>
      </c>
      <c r="G394" t="s">
        <v>35</v>
      </c>
      <c r="H394" t="s">
        <v>38</v>
      </c>
      <c r="I394">
        <v>16</v>
      </c>
      <c r="J394" t="str">
        <f t="shared" si="9"/>
        <v>Full_16h</v>
      </c>
    </row>
    <row r="395" spans="1:10" x14ac:dyDescent="0.3">
      <c r="A395" t="s">
        <v>286</v>
      </c>
      <c r="B395">
        <f t="shared" si="7"/>
        <v>8</v>
      </c>
      <c r="C395">
        <v>15</v>
      </c>
      <c r="D395">
        <v>2</v>
      </c>
      <c r="E395">
        <f t="shared" si="8"/>
        <v>300210</v>
      </c>
      <c r="F395">
        <v>210</v>
      </c>
      <c r="G395" t="s">
        <v>35</v>
      </c>
      <c r="H395" t="s">
        <v>41</v>
      </c>
      <c r="I395">
        <v>16</v>
      </c>
      <c r="J395" t="str">
        <f t="shared" si="9"/>
        <v>Full_16h</v>
      </c>
    </row>
    <row r="396" spans="1:10" x14ac:dyDescent="0.3">
      <c r="A396" t="s">
        <v>286</v>
      </c>
      <c r="B396">
        <f t="shared" si="7"/>
        <v>9</v>
      </c>
      <c r="C396">
        <v>15</v>
      </c>
      <c r="D396">
        <v>2</v>
      </c>
      <c r="E396">
        <f t="shared" si="8"/>
        <v>300211</v>
      </c>
      <c r="F396">
        <v>211</v>
      </c>
      <c r="G396" t="s">
        <v>455</v>
      </c>
      <c r="H396" t="s">
        <v>41</v>
      </c>
      <c r="I396">
        <v>16</v>
      </c>
      <c r="J396" t="str">
        <f t="shared" si="9"/>
        <v>None_16h</v>
      </c>
    </row>
    <row r="397" spans="1:10" x14ac:dyDescent="0.3">
      <c r="A397" t="s">
        <v>286</v>
      </c>
      <c r="B397">
        <f t="shared" si="7"/>
        <v>10</v>
      </c>
      <c r="C397">
        <v>15</v>
      </c>
      <c r="D397">
        <v>2</v>
      </c>
      <c r="E397">
        <f t="shared" si="8"/>
        <v>300212</v>
      </c>
      <c r="F397">
        <v>212</v>
      </c>
      <c r="G397" t="s">
        <v>455</v>
      </c>
      <c r="H397" t="s">
        <v>39</v>
      </c>
      <c r="I397">
        <v>16</v>
      </c>
      <c r="J397" t="str">
        <f t="shared" si="9"/>
        <v>None_16h</v>
      </c>
    </row>
    <row r="398" spans="1:10" x14ac:dyDescent="0.3">
      <c r="A398" t="s">
        <v>286</v>
      </c>
      <c r="B398">
        <f t="shared" si="7"/>
        <v>11</v>
      </c>
      <c r="C398">
        <v>15</v>
      </c>
      <c r="D398">
        <v>2</v>
      </c>
      <c r="E398">
        <f t="shared" si="8"/>
        <v>300213</v>
      </c>
      <c r="F398">
        <v>213</v>
      </c>
      <c r="G398" t="s">
        <v>455</v>
      </c>
      <c r="H398" t="s">
        <v>41</v>
      </c>
      <c r="I398">
        <v>16</v>
      </c>
      <c r="J398" t="str">
        <f t="shared" si="9"/>
        <v>None_16h</v>
      </c>
    </row>
    <row r="399" spans="1:10" x14ac:dyDescent="0.3">
      <c r="A399" t="s">
        <v>286</v>
      </c>
      <c r="B399">
        <f t="shared" si="7"/>
        <v>12</v>
      </c>
      <c r="C399">
        <v>15</v>
      </c>
      <c r="D399">
        <v>2</v>
      </c>
      <c r="E399">
        <f t="shared" si="8"/>
        <v>300214</v>
      </c>
      <c r="F399">
        <v>214</v>
      </c>
      <c r="G399" t="s">
        <v>455</v>
      </c>
      <c r="H399" t="s">
        <v>453</v>
      </c>
      <c r="I399">
        <v>16</v>
      </c>
      <c r="J399" t="str">
        <f t="shared" si="9"/>
        <v>None_16h</v>
      </c>
    </row>
    <row r="400" spans="1:10" x14ac:dyDescent="0.3">
      <c r="A400" t="s">
        <v>286</v>
      </c>
      <c r="B400">
        <f t="shared" si="7"/>
        <v>13</v>
      </c>
      <c r="C400">
        <v>15</v>
      </c>
      <c r="D400">
        <v>2</v>
      </c>
      <c r="E400">
        <f t="shared" si="8"/>
        <v>300215</v>
      </c>
      <c r="F400">
        <v>215</v>
      </c>
      <c r="G400" t="s">
        <v>35</v>
      </c>
      <c r="H400" t="s">
        <v>39</v>
      </c>
      <c r="I400">
        <v>16</v>
      </c>
      <c r="J400" t="str">
        <f t="shared" si="9"/>
        <v>Full_16h</v>
      </c>
    </row>
    <row r="401" spans="1:10" x14ac:dyDescent="0.3">
      <c r="A401" t="s">
        <v>286</v>
      </c>
      <c r="B401">
        <f t="shared" si="7"/>
        <v>14</v>
      </c>
      <c r="C401">
        <v>15</v>
      </c>
      <c r="D401">
        <v>2</v>
      </c>
      <c r="E401">
        <f t="shared" si="8"/>
        <v>300216</v>
      </c>
      <c r="F401">
        <v>216</v>
      </c>
      <c r="G401" t="s">
        <v>35</v>
      </c>
      <c r="H401" t="s">
        <v>36</v>
      </c>
      <c r="I401">
        <v>16</v>
      </c>
      <c r="J401" t="str">
        <f t="shared" si="9"/>
        <v>Full_16h</v>
      </c>
    </row>
    <row r="402" spans="1:10" x14ac:dyDescent="0.3">
      <c r="A402" t="s">
        <v>286</v>
      </c>
      <c r="B402">
        <f t="shared" si="7"/>
        <v>8</v>
      </c>
      <c r="C402">
        <v>16</v>
      </c>
      <c r="D402">
        <v>2</v>
      </c>
      <c r="E402">
        <f t="shared" si="8"/>
        <v>300217</v>
      </c>
      <c r="F402">
        <v>217</v>
      </c>
      <c r="G402" t="s">
        <v>35</v>
      </c>
      <c r="H402" t="s">
        <v>453</v>
      </c>
      <c r="I402">
        <v>16</v>
      </c>
      <c r="J402" t="str">
        <f t="shared" si="9"/>
        <v>Full_16h</v>
      </c>
    </row>
    <row r="403" spans="1:10" x14ac:dyDescent="0.3">
      <c r="A403" t="s">
        <v>286</v>
      </c>
      <c r="B403">
        <f t="shared" si="7"/>
        <v>9</v>
      </c>
      <c r="C403">
        <v>16</v>
      </c>
      <c r="D403">
        <v>2</v>
      </c>
      <c r="E403">
        <f t="shared" si="8"/>
        <v>300218</v>
      </c>
      <c r="F403">
        <v>218</v>
      </c>
      <c r="G403" t="s">
        <v>35</v>
      </c>
      <c r="H403" t="s">
        <v>453</v>
      </c>
      <c r="I403">
        <v>16</v>
      </c>
      <c r="J403" t="str">
        <f t="shared" si="9"/>
        <v>Full_16h</v>
      </c>
    </row>
    <row r="404" spans="1:10" x14ac:dyDescent="0.3">
      <c r="A404" t="s">
        <v>286</v>
      </c>
      <c r="B404">
        <f t="shared" si="7"/>
        <v>10</v>
      </c>
      <c r="C404">
        <v>16</v>
      </c>
      <c r="D404">
        <v>2</v>
      </c>
      <c r="E404">
        <f t="shared" si="8"/>
        <v>300219</v>
      </c>
      <c r="F404">
        <v>219</v>
      </c>
      <c r="G404" t="s">
        <v>455</v>
      </c>
      <c r="H404" t="s">
        <v>453</v>
      </c>
      <c r="I404">
        <v>16</v>
      </c>
      <c r="J404" t="str">
        <f t="shared" si="9"/>
        <v>None_16h</v>
      </c>
    </row>
    <row r="405" spans="1:10" x14ac:dyDescent="0.3">
      <c r="A405" t="s">
        <v>286</v>
      </c>
      <c r="B405">
        <f t="shared" si="7"/>
        <v>11</v>
      </c>
      <c r="C405">
        <v>16</v>
      </c>
      <c r="D405">
        <v>2</v>
      </c>
      <c r="E405">
        <f t="shared" si="8"/>
        <v>300220</v>
      </c>
      <c r="F405">
        <v>220</v>
      </c>
      <c r="G405" t="s">
        <v>455</v>
      </c>
      <c r="H405" t="s">
        <v>41</v>
      </c>
      <c r="I405">
        <v>16</v>
      </c>
      <c r="J405" t="str">
        <f t="shared" si="9"/>
        <v>None_16h</v>
      </c>
    </row>
    <row r="406" spans="1:10" x14ac:dyDescent="0.3">
      <c r="A406" t="s">
        <v>286</v>
      </c>
      <c r="B406">
        <f t="shared" si="7"/>
        <v>12</v>
      </c>
      <c r="C406">
        <v>16</v>
      </c>
      <c r="D406">
        <v>2</v>
      </c>
      <c r="E406">
        <f t="shared" si="8"/>
        <v>300221</v>
      </c>
      <c r="F406">
        <v>221</v>
      </c>
      <c r="G406" t="s">
        <v>35</v>
      </c>
      <c r="H406" t="s">
        <v>39</v>
      </c>
      <c r="I406">
        <v>16</v>
      </c>
      <c r="J406" t="str">
        <f t="shared" si="9"/>
        <v>Full_16h</v>
      </c>
    </row>
    <row r="407" spans="1:10" x14ac:dyDescent="0.3">
      <c r="A407" t="s">
        <v>286</v>
      </c>
      <c r="B407">
        <f t="shared" si="7"/>
        <v>13</v>
      </c>
      <c r="C407">
        <v>16</v>
      </c>
      <c r="D407">
        <v>2</v>
      </c>
      <c r="E407">
        <f t="shared" si="8"/>
        <v>300222</v>
      </c>
      <c r="F407">
        <v>222</v>
      </c>
      <c r="G407" t="s">
        <v>35</v>
      </c>
      <c r="H407" t="s">
        <v>454</v>
      </c>
      <c r="I407">
        <v>16</v>
      </c>
      <c r="J407" t="str">
        <f t="shared" si="9"/>
        <v>Full_16h</v>
      </c>
    </row>
    <row r="408" spans="1:10" x14ac:dyDescent="0.3">
      <c r="A408" t="s">
        <v>286</v>
      </c>
      <c r="B408">
        <f t="shared" si="7"/>
        <v>15</v>
      </c>
      <c r="C408">
        <v>1</v>
      </c>
      <c r="D408">
        <v>3</v>
      </c>
      <c r="E408">
        <f t="shared" si="8"/>
        <v>300223</v>
      </c>
      <c r="F408">
        <v>223</v>
      </c>
      <c r="G408" t="s">
        <v>455</v>
      </c>
      <c r="H408" t="s">
        <v>36</v>
      </c>
      <c r="I408">
        <v>16</v>
      </c>
      <c r="J408" t="str">
        <f t="shared" si="9"/>
        <v>None_16h</v>
      </c>
    </row>
    <row r="409" spans="1:10" x14ac:dyDescent="0.3">
      <c r="A409" t="s">
        <v>286</v>
      </c>
      <c r="B409">
        <f t="shared" si="7"/>
        <v>16</v>
      </c>
      <c r="C409">
        <v>1</v>
      </c>
      <c r="D409">
        <v>3</v>
      </c>
      <c r="E409">
        <f t="shared" si="8"/>
        <v>300224</v>
      </c>
      <c r="F409">
        <v>224</v>
      </c>
      <c r="G409" t="s">
        <v>455</v>
      </c>
      <c r="H409" t="s">
        <v>453</v>
      </c>
      <c r="I409">
        <v>16</v>
      </c>
      <c r="J409" t="str">
        <f t="shared" si="9"/>
        <v>None_16h</v>
      </c>
    </row>
    <row r="410" spans="1:10" x14ac:dyDescent="0.3">
      <c r="A410" t="s">
        <v>286</v>
      </c>
      <c r="B410">
        <f t="shared" si="7"/>
        <v>17</v>
      </c>
      <c r="C410">
        <v>1</v>
      </c>
      <c r="D410">
        <v>3</v>
      </c>
      <c r="E410">
        <f t="shared" si="8"/>
        <v>300225</v>
      </c>
      <c r="F410">
        <v>225</v>
      </c>
      <c r="G410" t="s">
        <v>455</v>
      </c>
      <c r="H410" t="s">
        <v>454</v>
      </c>
      <c r="I410">
        <v>16</v>
      </c>
      <c r="J410" t="str">
        <f t="shared" si="9"/>
        <v>None_16h</v>
      </c>
    </row>
    <row r="411" spans="1:10" x14ac:dyDescent="0.3">
      <c r="A411" t="s">
        <v>286</v>
      </c>
      <c r="B411">
        <f t="shared" si="7"/>
        <v>18</v>
      </c>
      <c r="C411">
        <v>1</v>
      </c>
      <c r="D411">
        <v>3</v>
      </c>
      <c r="E411">
        <f t="shared" si="8"/>
        <v>300226</v>
      </c>
      <c r="F411">
        <v>226</v>
      </c>
      <c r="G411" t="s">
        <v>455</v>
      </c>
      <c r="H411" t="s">
        <v>38</v>
      </c>
      <c r="I411">
        <v>16</v>
      </c>
      <c r="J411" t="str">
        <f t="shared" si="9"/>
        <v>None_16h</v>
      </c>
    </row>
    <row r="412" spans="1:10" x14ac:dyDescent="0.3">
      <c r="A412" t="s">
        <v>286</v>
      </c>
      <c r="B412">
        <f t="shared" si="7"/>
        <v>19</v>
      </c>
      <c r="C412">
        <v>1</v>
      </c>
      <c r="D412">
        <v>3</v>
      </c>
      <c r="E412">
        <f t="shared" si="8"/>
        <v>300227</v>
      </c>
      <c r="F412">
        <v>227</v>
      </c>
      <c r="G412" t="s">
        <v>455</v>
      </c>
      <c r="H412" t="s">
        <v>39</v>
      </c>
      <c r="I412">
        <v>16</v>
      </c>
      <c r="J412" t="str">
        <f t="shared" si="9"/>
        <v>None_16h</v>
      </c>
    </row>
    <row r="413" spans="1:10" x14ac:dyDescent="0.3">
      <c r="A413" t="s">
        <v>286</v>
      </c>
      <c r="B413">
        <f t="shared" si="7"/>
        <v>20</v>
      </c>
      <c r="C413">
        <v>1</v>
      </c>
      <c r="D413">
        <v>3</v>
      </c>
      <c r="E413">
        <f t="shared" si="8"/>
        <v>300228</v>
      </c>
      <c r="F413">
        <v>228</v>
      </c>
      <c r="G413" t="s">
        <v>455</v>
      </c>
      <c r="H413" t="s">
        <v>36</v>
      </c>
      <c r="I413">
        <v>16</v>
      </c>
      <c r="J413" t="str">
        <f t="shared" si="9"/>
        <v>None_16h</v>
      </c>
    </row>
    <row r="414" spans="1:10" x14ac:dyDescent="0.3">
      <c r="A414" t="s">
        <v>286</v>
      </c>
      <c r="B414">
        <f t="shared" si="7"/>
        <v>21</v>
      </c>
      <c r="C414">
        <v>1</v>
      </c>
      <c r="D414">
        <v>3</v>
      </c>
      <c r="E414">
        <f t="shared" si="8"/>
        <v>300229</v>
      </c>
      <c r="F414">
        <v>229</v>
      </c>
      <c r="G414" t="s">
        <v>35</v>
      </c>
      <c r="H414" t="s">
        <v>38</v>
      </c>
      <c r="I414">
        <v>16</v>
      </c>
      <c r="J414" t="str">
        <f t="shared" si="9"/>
        <v>Full_16h</v>
      </c>
    </row>
    <row r="415" spans="1:10" x14ac:dyDescent="0.3">
      <c r="A415" t="s">
        <v>286</v>
      </c>
      <c r="B415">
        <f t="shared" si="7"/>
        <v>15</v>
      </c>
      <c r="C415">
        <v>2</v>
      </c>
      <c r="D415">
        <v>3</v>
      </c>
      <c r="E415">
        <f t="shared" si="8"/>
        <v>300230</v>
      </c>
      <c r="F415">
        <v>230</v>
      </c>
      <c r="G415" t="s">
        <v>455</v>
      </c>
      <c r="H415" t="s">
        <v>36</v>
      </c>
      <c r="I415">
        <v>16</v>
      </c>
      <c r="J415" t="str">
        <f t="shared" si="9"/>
        <v>None_16h</v>
      </c>
    </row>
    <row r="416" spans="1:10" x14ac:dyDescent="0.3">
      <c r="A416" t="s">
        <v>286</v>
      </c>
      <c r="B416">
        <f t="shared" si="7"/>
        <v>16</v>
      </c>
      <c r="C416">
        <v>2</v>
      </c>
      <c r="D416">
        <v>3</v>
      </c>
      <c r="E416">
        <f t="shared" si="8"/>
        <v>300231</v>
      </c>
      <c r="F416">
        <v>231</v>
      </c>
      <c r="G416" t="s">
        <v>35</v>
      </c>
      <c r="H416" t="s">
        <v>41</v>
      </c>
      <c r="I416">
        <v>16</v>
      </c>
      <c r="J416" t="str">
        <f t="shared" si="9"/>
        <v>Full_16h</v>
      </c>
    </row>
    <row r="417" spans="1:10" x14ac:dyDescent="0.3">
      <c r="A417" t="s">
        <v>286</v>
      </c>
      <c r="B417">
        <f t="shared" si="7"/>
        <v>17</v>
      </c>
      <c r="C417">
        <v>2</v>
      </c>
      <c r="D417">
        <v>3</v>
      </c>
      <c r="E417">
        <f t="shared" si="8"/>
        <v>300232</v>
      </c>
      <c r="F417">
        <v>232</v>
      </c>
      <c r="G417" t="s">
        <v>455</v>
      </c>
      <c r="H417" t="s">
        <v>36</v>
      </c>
      <c r="I417">
        <v>16</v>
      </c>
      <c r="J417" t="str">
        <f t="shared" si="9"/>
        <v>None_16h</v>
      </c>
    </row>
    <row r="418" spans="1:10" x14ac:dyDescent="0.3">
      <c r="A418" t="s">
        <v>286</v>
      </c>
      <c r="B418">
        <f t="shared" si="7"/>
        <v>18</v>
      </c>
      <c r="C418">
        <v>2</v>
      </c>
      <c r="D418">
        <v>3</v>
      </c>
      <c r="E418">
        <f t="shared" si="8"/>
        <v>300233</v>
      </c>
      <c r="F418" s="4">
        <v>233</v>
      </c>
      <c r="G418" t="s">
        <v>35</v>
      </c>
      <c r="H418" t="s">
        <v>41</v>
      </c>
      <c r="I418">
        <v>16</v>
      </c>
      <c r="J418" t="str">
        <f t="shared" si="9"/>
        <v>Full_16h</v>
      </c>
    </row>
    <row r="419" spans="1:10" x14ac:dyDescent="0.3">
      <c r="A419" t="s">
        <v>286</v>
      </c>
      <c r="B419">
        <f t="shared" si="7"/>
        <v>19</v>
      </c>
      <c r="C419">
        <v>2</v>
      </c>
      <c r="D419">
        <v>3</v>
      </c>
      <c r="E419">
        <f t="shared" si="8"/>
        <v>300234</v>
      </c>
      <c r="F419">
        <v>234</v>
      </c>
      <c r="G419" t="s">
        <v>35</v>
      </c>
      <c r="H419" t="s">
        <v>453</v>
      </c>
      <c r="I419">
        <v>16</v>
      </c>
      <c r="J419" t="str">
        <f t="shared" si="9"/>
        <v>Full_16h</v>
      </c>
    </row>
    <row r="420" spans="1:10" x14ac:dyDescent="0.3">
      <c r="A420" t="s">
        <v>286</v>
      </c>
      <c r="B420">
        <f t="shared" si="7"/>
        <v>20</v>
      </c>
      <c r="C420">
        <v>2</v>
      </c>
      <c r="D420">
        <v>3</v>
      </c>
      <c r="E420">
        <f t="shared" si="8"/>
        <v>300235</v>
      </c>
      <c r="F420">
        <v>235</v>
      </c>
      <c r="G420" t="s">
        <v>455</v>
      </c>
      <c r="H420" t="s">
        <v>41</v>
      </c>
      <c r="I420">
        <v>16</v>
      </c>
      <c r="J420" t="str">
        <f t="shared" si="9"/>
        <v>None_16h</v>
      </c>
    </row>
    <row r="421" spans="1:10" x14ac:dyDescent="0.3">
      <c r="A421" t="s">
        <v>286</v>
      </c>
      <c r="B421">
        <f t="shared" si="7"/>
        <v>21</v>
      </c>
      <c r="C421">
        <v>2</v>
      </c>
      <c r="D421">
        <v>3</v>
      </c>
      <c r="E421">
        <f t="shared" si="8"/>
        <v>300236</v>
      </c>
      <c r="F421">
        <v>236</v>
      </c>
      <c r="G421" t="s">
        <v>35</v>
      </c>
      <c r="H421" t="s">
        <v>453</v>
      </c>
      <c r="I421">
        <v>16</v>
      </c>
      <c r="J421" t="str">
        <f t="shared" si="9"/>
        <v>Full_16h</v>
      </c>
    </row>
    <row r="422" spans="1:10" x14ac:dyDescent="0.3">
      <c r="A422" t="s">
        <v>286</v>
      </c>
      <c r="B422">
        <f t="shared" si="7"/>
        <v>15</v>
      </c>
      <c r="C422">
        <v>3</v>
      </c>
      <c r="D422">
        <v>3</v>
      </c>
      <c r="E422">
        <f t="shared" si="8"/>
        <v>300237</v>
      </c>
      <c r="F422">
        <v>237</v>
      </c>
      <c r="G422" t="s">
        <v>35</v>
      </c>
      <c r="H422" t="s">
        <v>39</v>
      </c>
      <c r="I422">
        <v>16</v>
      </c>
      <c r="J422" t="str">
        <f t="shared" si="9"/>
        <v>Full_16h</v>
      </c>
    </row>
    <row r="423" spans="1:10" x14ac:dyDescent="0.3">
      <c r="A423" t="s">
        <v>286</v>
      </c>
      <c r="B423">
        <f t="shared" si="7"/>
        <v>16</v>
      </c>
      <c r="C423">
        <v>3</v>
      </c>
      <c r="D423">
        <v>3</v>
      </c>
      <c r="E423">
        <f t="shared" si="8"/>
        <v>300238</v>
      </c>
      <c r="F423">
        <v>238</v>
      </c>
      <c r="G423" t="s">
        <v>455</v>
      </c>
      <c r="H423" t="s">
        <v>453</v>
      </c>
      <c r="I423">
        <v>16</v>
      </c>
      <c r="J423" t="str">
        <f t="shared" si="9"/>
        <v>None_16h</v>
      </c>
    </row>
    <row r="424" spans="1:10" x14ac:dyDescent="0.3">
      <c r="A424" t="s">
        <v>286</v>
      </c>
      <c r="B424">
        <f t="shared" si="7"/>
        <v>17</v>
      </c>
      <c r="C424">
        <v>3</v>
      </c>
      <c r="D424">
        <v>3</v>
      </c>
      <c r="E424">
        <f t="shared" si="8"/>
        <v>300239</v>
      </c>
      <c r="F424">
        <v>239</v>
      </c>
      <c r="G424" t="s">
        <v>455</v>
      </c>
      <c r="H424" t="s">
        <v>39</v>
      </c>
      <c r="I424">
        <v>16</v>
      </c>
      <c r="J424" t="str">
        <f t="shared" si="9"/>
        <v>None_16h</v>
      </c>
    </row>
    <row r="425" spans="1:10" x14ac:dyDescent="0.3">
      <c r="A425" t="s">
        <v>286</v>
      </c>
      <c r="B425">
        <f t="shared" si="7"/>
        <v>18</v>
      </c>
      <c r="C425">
        <v>3</v>
      </c>
      <c r="D425">
        <v>3</v>
      </c>
      <c r="E425">
        <f t="shared" si="8"/>
        <v>300240</v>
      </c>
      <c r="F425">
        <v>240</v>
      </c>
      <c r="G425" t="s">
        <v>455</v>
      </c>
      <c r="H425" t="s">
        <v>36</v>
      </c>
      <c r="I425">
        <v>16</v>
      </c>
      <c r="J425" t="str">
        <f t="shared" si="9"/>
        <v>None_16h</v>
      </c>
    </row>
    <row r="426" spans="1:10" x14ac:dyDescent="0.3">
      <c r="A426" t="s">
        <v>286</v>
      </c>
      <c r="B426">
        <f t="shared" ref="B426:B489" si="10">B315+7</f>
        <v>19</v>
      </c>
      <c r="C426">
        <v>3</v>
      </c>
      <c r="D426">
        <v>3</v>
      </c>
      <c r="E426">
        <f t="shared" si="8"/>
        <v>300241</v>
      </c>
      <c r="F426">
        <v>241</v>
      </c>
      <c r="G426" t="s">
        <v>455</v>
      </c>
      <c r="H426" t="s">
        <v>41</v>
      </c>
      <c r="I426">
        <v>16</v>
      </c>
      <c r="J426" t="str">
        <f t="shared" si="9"/>
        <v>None_16h</v>
      </c>
    </row>
    <row r="427" spans="1:10" x14ac:dyDescent="0.3">
      <c r="A427" t="s">
        <v>286</v>
      </c>
      <c r="B427">
        <f t="shared" si="10"/>
        <v>20</v>
      </c>
      <c r="C427">
        <v>3</v>
      </c>
      <c r="D427">
        <v>3</v>
      </c>
      <c r="E427">
        <f t="shared" si="8"/>
        <v>300242</v>
      </c>
      <c r="F427">
        <v>242</v>
      </c>
      <c r="G427" t="s">
        <v>455</v>
      </c>
      <c r="H427" t="s">
        <v>41</v>
      </c>
      <c r="I427">
        <v>16</v>
      </c>
      <c r="J427" t="str">
        <f t="shared" si="9"/>
        <v>None_16h</v>
      </c>
    </row>
    <row r="428" spans="1:10" x14ac:dyDescent="0.3">
      <c r="A428" t="s">
        <v>286</v>
      </c>
      <c r="B428">
        <f t="shared" si="10"/>
        <v>21</v>
      </c>
      <c r="C428">
        <v>3</v>
      </c>
      <c r="D428">
        <v>3</v>
      </c>
      <c r="E428">
        <f t="shared" si="8"/>
        <v>300243</v>
      </c>
      <c r="F428">
        <v>243</v>
      </c>
      <c r="G428" t="s">
        <v>455</v>
      </c>
      <c r="H428" t="s">
        <v>454</v>
      </c>
      <c r="I428">
        <v>16</v>
      </c>
      <c r="J428" t="str">
        <f t="shared" si="9"/>
        <v>None_16h</v>
      </c>
    </row>
    <row r="429" spans="1:10" x14ac:dyDescent="0.3">
      <c r="A429" t="s">
        <v>286</v>
      </c>
      <c r="B429">
        <f t="shared" si="10"/>
        <v>15</v>
      </c>
      <c r="C429">
        <v>4</v>
      </c>
      <c r="D429">
        <v>3</v>
      </c>
      <c r="E429">
        <f t="shared" si="8"/>
        <v>300244</v>
      </c>
      <c r="F429">
        <v>244</v>
      </c>
      <c r="G429" t="s">
        <v>455</v>
      </c>
      <c r="H429" t="s">
        <v>36</v>
      </c>
      <c r="I429">
        <v>16</v>
      </c>
      <c r="J429" t="str">
        <f t="shared" si="9"/>
        <v>None_16h</v>
      </c>
    </row>
    <row r="430" spans="1:10" x14ac:dyDescent="0.3">
      <c r="A430" t="s">
        <v>286</v>
      </c>
      <c r="B430">
        <f t="shared" si="10"/>
        <v>16</v>
      </c>
      <c r="C430">
        <v>4</v>
      </c>
      <c r="D430">
        <v>3</v>
      </c>
      <c r="E430">
        <f t="shared" si="8"/>
        <v>300245</v>
      </c>
      <c r="F430">
        <v>245</v>
      </c>
      <c r="G430" t="s">
        <v>35</v>
      </c>
      <c r="H430" t="s">
        <v>39</v>
      </c>
      <c r="I430">
        <v>16</v>
      </c>
      <c r="J430" t="str">
        <f t="shared" si="9"/>
        <v>Full_16h</v>
      </c>
    </row>
    <row r="431" spans="1:10" x14ac:dyDescent="0.3">
      <c r="A431" t="s">
        <v>286</v>
      </c>
      <c r="B431">
        <f t="shared" si="10"/>
        <v>17</v>
      </c>
      <c r="C431">
        <v>4</v>
      </c>
      <c r="D431">
        <v>3</v>
      </c>
      <c r="E431">
        <f t="shared" si="8"/>
        <v>300246</v>
      </c>
      <c r="F431">
        <v>246</v>
      </c>
      <c r="G431" t="s">
        <v>455</v>
      </c>
      <c r="H431" t="s">
        <v>454</v>
      </c>
      <c r="I431">
        <v>16</v>
      </c>
      <c r="J431" t="str">
        <f t="shared" si="9"/>
        <v>None_16h</v>
      </c>
    </row>
    <row r="432" spans="1:10" x14ac:dyDescent="0.3">
      <c r="A432" t="s">
        <v>286</v>
      </c>
      <c r="B432">
        <f t="shared" si="10"/>
        <v>18</v>
      </c>
      <c r="C432">
        <v>4</v>
      </c>
      <c r="D432">
        <v>3</v>
      </c>
      <c r="E432">
        <f t="shared" si="8"/>
        <v>300247</v>
      </c>
      <c r="F432">
        <v>247</v>
      </c>
      <c r="G432" t="s">
        <v>35</v>
      </c>
      <c r="H432" t="s">
        <v>38</v>
      </c>
      <c r="I432">
        <v>16</v>
      </c>
      <c r="J432" t="str">
        <f t="shared" si="9"/>
        <v>Full_16h</v>
      </c>
    </row>
    <row r="433" spans="1:10" x14ac:dyDescent="0.3">
      <c r="A433" t="s">
        <v>286</v>
      </c>
      <c r="B433">
        <f t="shared" si="10"/>
        <v>19</v>
      </c>
      <c r="C433">
        <v>4</v>
      </c>
      <c r="D433">
        <v>3</v>
      </c>
      <c r="E433">
        <f t="shared" si="8"/>
        <v>300248</v>
      </c>
      <c r="F433">
        <v>248</v>
      </c>
      <c r="G433" t="s">
        <v>35</v>
      </c>
      <c r="H433" t="s">
        <v>453</v>
      </c>
      <c r="I433">
        <v>16</v>
      </c>
      <c r="J433" t="str">
        <f t="shared" si="9"/>
        <v>Full_16h</v>
      </c>
    </row>
    <row r="434" spans="1:10" x14ac:dyDescent="0.3">
      <c r="A434" t="s">
        <v>286</v>
      </c>
      <c r="B434">
        <f t="shared" si="10"/>
        <v>20</v>
      </c>
      <c r="C434">
        <v>4</v>
      </c>
      <c r="D434">
        <v>3</v>
      </c>
      <c r="E434">
        <f t="shared" si="8"/>
        <v>300249</v>
      </c>
      <c r="F434">
        <v>249</v>
      </c>
      <c r="G434" t="s">
        <v>35</v>
      </c>
      <c r="H434" t="s">
        <v>454</v>
      </c>
      <c r="I434">
        <v>16</v>
      </c>
      <c r="J434" t="str">
        <f t="shared" si="9"/>
        <v>Full_16h</v>
      </c>
    </row>
    <row r="435" spans="1:10" x14ac:dyDescent="0.3">
      <c r="A435" t="s">
        <v>286</v>
      </c>
      <c r="B435">
        <f t="shared" si="10"/>
        <v>21</v>
      </c>
      <c r="C435">
        <v>4</v>
      </c>
      <c r="D435">
        <v>3</v>
      </c>
      <c r="E435">
        <f t="shared" si="8"/>
        <v>300250</v>
      </c>
      <c r="F435">
        <v>250</v>
      </c>
      <c r="G435" t="s">
        <v>35</v>
      </c>
      <c r="H435" t="s">
        <v>39</v>
      </c>
      <c r="I435">
        <v>16</v>
      </c>
      <c r="J435" t="str">
        <f t="shared" si="9"/>
        <v>Full_16h</v>
      </c>
    </row>
    <row r="436" spans="1:10" x14ac:dyDescent="0.3">
      <c r="A436" t="s">
        <v>286</v>
      </c>
      <c r="B436">
        <f t="shared" si="10"/>
        <v>15</v>
      </c>
      <c r="C436">
        <v>5</v>
      </c>
      <c r="D436">
        <v>3</v>
      </c>
      <c r="E436">
        <f t="shared" si="8"/>
        <v>300251</v>
      </c>
      <c r="F436">
        <v>251</v>
      </c>
      <c r="G436" t="s">
        <v>455</v>
      </c>
      <c r="H436" t="s">
        <v>41</v>
      </c>
      <c r="I436">
        <v>16</v>
      </c>
      <c r="J436" t="str">
        <f t="shared" si="9"/>
        <v>None_16h</v>
      </c>
    </row>
    <row r="437" spans="1:10" x14ac:dyDescent="0.3">
      <c r="A437" t="s">
        <v>286</v>
      </c>
      <c r="B437">
        <f t="shared" si="10"/>
        <v>16</v>
      </c>
      <c r="C437">
        <v>5</v>
      </c>
      <c r="D437">
        <v>3</v>
      </c>
      <c r="E437">
        <f t="shared" si="8"/>
        <v>300252</v>
      </c>
      <c r="F437">
        <v>252</v>
      </c>
      <c r="G437" t="s">
        <v>455</v>
      </c>
      <c r="H437" t="s">
        <v>454</v>
      </c>
      <c r="I437">
        <v>16</v>
      </c>
      <c r="J437" t="str">
        <f t="shared" si="9"/>
        <v>None_16h</v>
      </c>
    </row>
    <row r="438" spans="1:10" x14ac:dyDescent="0.3">
      <c r="A438" t="s">
        <v>286</v>
      </c>
      <c r="B438">
        <f t="shared" si="10"/>
        <v>17</v>
      </c>
      <c r="C438">
        <v>5</v>
      </c>
      <c r="D438">
        <v>3</v>
      </c>
      <c r="E438">
        <f t="shared" si="8"/>
        <v>300253</v>
      </c>
      <c r="F438">
        <v>253</v>
      </c>
      <c r="G438" t="s">
        <v>455</v>
      </c>
      <c r="H438" t="s">
        <v>36</v>
      </c>
      <c r="I438">
        <v>16</v>
      </c>
      <c r="J438" t="str">
        <f t="shared" si="9"/>
        <v>None_16h</v>
      </c>
    </row>
    <row r="439" spans="1:10" x14ac:dyDescent="0.3">
      <c r="A439" t="s">
        <v>286</v>
      </c>
      <c r="B439">
        <f t="shared" si="10"/>
        <v>18</v>
      </c>
      <c r="C439">
        <v>5</v>
      </c>
      <c r="D439">
        <v>3</v>
      </c>
      <c r="E439">
        <f t="shared" si="8"/>
        <v>300254</v>
      </c>
      <c r="F439">
        <v>254</v>
      </c>
      <c r="G439" t="s">
        <v>455</v>
      </c>
      <c r="H439" t="s">
        <v>38</v>
      </c>
      <c r="I439">
        <v>16</v>
      </c>
      <c r="J439" t="str">
        <f t="shared" si="9"/>
        <v>None_16h</v>
      </c>
    </row>
    <row r="440" spans="1:10" x14ac:dyDescent="0.3">
      <c r="A440" t="s">
        <v>286</v>
      </c>
      <c r="B440">
        <f t="shared" si="10"/>
        <v>19</v>
      </c>
      <c r="C440">
        <v>5</v>
      </c>
      <c r="D440">
        <v>3</v>
      </c>
      <c r="E440">
        <f t="shared" si="8"/>
        <v>300255</v>
      </c>
      <c r="F440" s="4">
        <v>255</v>
      </c>
      <c r="G440" t="s">
        <v>455</v>
      </c>
      <c r="H440" t="s">
        <v>41</v>
      </c>
      <c r="I440">
        <v>16</v>
      </c>
      <c r="J440" t="str">
        <f t="shared" si="9"/>
        <v>None_16h</v>
      </c>
    </row>
    <row r="441" spans="1:10" x14ac:dyDescent="0.3">
      <c r="A441" t="s">
        <v>286</v>
      </c>
      <c r="B441">
        <f t="shared" si="10"/>
        <v>20</v>
      </c>
      <c r="C441">
        <v>5</v>
      </c>
      <c r="D441">
        <v>3</v>
      </c>
      <c r="E441">
        <f t="shared" si="8"/>
        <v>300256</v>
      </c>
      <c r="F441">
        <v>256</v>
      </c>
      <c r="G441" t="s">
        <v>455</v>
      </c>
      <c r="H441" t="s">
        <v>453</v>
      </c>
      <c r="I441">
        <v>16</v>
      </c>
      <c r="J441" t="str">
        <f t="shared" si="9"/>
        <v>None_16h</v>
      </c>
    </row>
    <row r="442" spans="1:10" x14ac:dyDescent="0.3">
      <c r="A442" t="s">
        <v>286</v>
      </c>
      <c r="B442">
        <f t="shared" si="10"/>
        <v>21</v>
      </c>
      <c r="C442">
        <v>5</v>
      </c>
      <c r="D442">
        <v>3</v>
      </c>
      <c r="E442">
        <f t="shared" si="8"/>
        <v>300257</v>
      </c>
      <c r="F442">
        <v>257</v>
      </c>
      <c r="G442" t="s">
        <v>35</v>
      </c>
      <c r="H442" t="s">
        <v>453</v>
      </c>
      <c r="I442">
        <v>16</v>
      </c>
      <c r="J442" t="str">
        <f t="shared" si="9"/>
        <v>Full_16h</v>
      </c>
    </row>
    <row r="443" spans="1:10" x14ac:dyDescent="0.3">
      <c r="A443" t="s">
        <v>286</v>
      </c>
      <c r="B443">
        <f t="shared" si="10"/>
        <v>15</v>
      </c>
      <c r="C443">
        <v>6</v>
      </c>
      <c r="D443">
        <v>3</v>
      </c>
      <c r="E443">
        <f t="shared" ref="E443:E506" si="11">300000+F443</f>
        <v>300258</v>
      </c>
      <c r="F443">
        <v>258</v>
      </c>
      <c r="G443" t="s">
        <v>455</v>
      </c>
      <c r="H443" t="s">
        <v>39</v>
      </c>
      <c r="I443">
        <v>16</v>
      </c>
      <c r="J443" t="str">
        <f t="shared" ref="J443:J506" si="12">IF(G443="Full","Full_16h","None_16h")</f>
        <v>None_16h</v>
      </c>
    </row>
    <row r="444" spans="1:10" x14ac:dyDescent="0.3">
      <c r="A444" t="s">
        <v>286</v>
      </c>
      <c r="B444">
        <f t="shared" si="10"/>
        <v>16</v>
      </c>
      <c r="C444">
        <v>6</v>
      </c>
      <c r="D444">
        <v>3</v>
      </c>
      <c r="E444">
        <f t="shared" si="11"/>
        <v>300259</v>
      </c>
      <c r="F444">
        <v>259</v>
      </c>
      <c r="G444" t="s">
        <v>35</v>
      </c>
      <c r="H444" t="s">
        <v>453</v>
      </c>
      <c r="I444">
        <v>16</v>
      </c>
      <c r="J444" t="str">
        <f t="shared" si="12"/>
        <v>Full_16h</v>
      </c>
    </row>
    <row r="445" spans="1:10" x14ac:dyDescent="0.3">
      <c r="A445" t="s">
        <v>286</v>
      </c>
      <c r="B445">
        <f t="shared" si="10"/>
        <v>17</v>
      </c>
      <c r="C445">
        <v>6</v>
      </c>
      <c r="D445">
        <v>3</v>
      </c>
      <c r="E445">
        <f t="shared" si="11"/>
        <v>300260</v>
      </c>
      <c r="F445" s="4">
        <v>260</v>
      </c>
      <c r="G445" t="s">
        <v>35</v>
      </c>
      <c r="H445" t="s">
        <v>36</v>
      </c>
      <c r="I445">
        <v>16</v>
      </c>
      <c r="J445" t="str">
        <f t="shared" si="12"/>
        <v>Full_16h</v>
      </c>
    </row>
    <row r="446" spans="1:10" x14ac:dyDescent="0.3">
      <c r="A446" t="s">
        <v>286</v>
      </c>
      <c r="B446">
        <f t="shared" si="10"/>
        <v>18</v>
      </c>
      <c r="C446">
        <v>6</v>
      </c>
      <c r="D446">
        <v>3</v>
      </c>
      <c r="E446">
        <f t="shared" si="11"/>
        <v>300261</v>
      </c>
      <c r="F446">
        <v>261</v>
      </c>
      <c r="G446" t="s">
        <v>455</v>
      </c>
      <c r="H446" t="s">
        <v>36</v>
      </c>
      <c r="I446">
        <v>16</v>
      </c>
      <c r="J446" t="str">
        <f t="shared" si="12"/>
        <v>None_16h</v>
      </c>
    </row>
    <row r="447" spans="1:10" x14ac:dyDescent="0.3">
      <c r="A447" t="s">
        <v>286</v>
      </c>
      <c r="B447">
        <f t="shared" si="10"/>
        <v>19</v>
      </c>
      <c r="C447">
        <v>6</v>
      </c>
      <c r="D447">
        <v>3</v>
      </c>
      <c r="E447">
        <f t="shared" si="11"/>
        <v>300262</v>
      </c>
      <c r="F447">
        <v>262</v>
      </c>
      <c r="G447" t="s">
        <v>455</v>
      </c>
      <c r="H447" t="s">
        <v>36</v>
      </c>
      <c r="I447">
        <v>16</v>
      </c>
      <c r="J447" t="str">
        <f t="shared" si="12"/>
        <v>None_16h</v>
      </c>
    </row>
    <row r="448" spans="1:10" x14ac:dyDescent="0.3">
      <c r="A448" t="s">
        <v>286</v>
      </c>
      <c r="B448">
        <f t="shared" si="10"/>
        <v>20</v>
      </c>
      <c r="C448">
        <v>6</v>
      </c>
      <c r="D448">
        <v>3</v>
      </c>
      <c r="E448">
        <f t="shared" si="11"/>
        <v>300263</v>
      </c>
      <c r="F448">
        <v>263</v>
      </c>
      <c r="G448" t="s">
        <v>455</v>
      </c>
      <c r="H448" t="s">
        <v>453</v>
      </c>
      <c r="I448">
        <v>16</v>
      </c>
      <c r="J448" t="str">
        <f t="shared" si="12"/>
        <v>None_16h</v>
      </c>
    </row>
    <row r="449" spans="1:10" x14ac:dyDescent="0.3">
      <c r="A449" t="s">
        <v>286</v>
      </c>
      <c r="B449">
        <f t="shared" si="10"/>
        <v>21</v>
      </c>
      <c r="C449">
        <v>6</v>
      </c>
      <c r="D449">
        <v>3</v>
      </c>
      <c r="E449">
        <f t="shared" si="11"/>
        <v>300264</v>
      </c>
      <c r="F449">
        <v>264</v>
      </c>
      <c r="G449" t="s">
        <v>455</v>
      </c>
      <c r="H449" t="s">
        <v>454</v>
      </c>
      <c r="I449">
        <v>16</v>
      </c>
      <c r="J449" t="str">
        <f t="shared" si="12"/>
        <v>None_16h</v>
      </c>
    </row>
    <row r="450" spans="1:10" x14ac:dyDescent="0.3">
      <c r="A450" t="s">
        <v>286</v>
      </c>
      <c r="B450">
        <f t="shared" si="10"/>
        <v>15</v>
      </c>
      <c r="C450">
        <v>7</v>
      </c>
      <c r="D450">
        <v>3</v>
      </c>
      <c r="E450">
        <f t="shared" si="11"/>
        <v>300265</v>
      </c>
      <c r="F450">
        <v>265</v>
      </c>
      <c r="G450" t="s">
        <v>455</v>
      </c>
      <c r="H450" t="s">
        <v>38</v>
      </c>
      <c r="I450">
        <v>16</v>
      </c>
      <c r="J450" t="str">
        <f t="shared" si="12"/>
        <v>None_16h</v>
      </c>
    </row>
    <row r="451" spans="1:10" x14ac:dyDescent="0.3">
      <c r="A451" t="s">
        <v>286</v>
      </c>
      <c r="B451">
        <f t="shared" si="10"/>
        <v>16</v>
      </c>
      <c r="C451">
        <v>7</v>
      </c>
      <c r="D451">
        <v>3</v>
      </c>
      <c r="E451">
        <f t="shared" si="11"/>
        <v>300266</v>
      </c>
      <c r="F451">
        <v>266</v>
      </c>
      <c r="G451" t="s">
        <v>35</v>
      </c>
      <c r="H451" t="s">
        <v>39</v>
      </c>
      <c r="I451">
        <v>16</v>
      </c>
      <c r="J451" t="str">
        <f t="shared" si="12"/>
        <v>Full_16h</v>
      </c>
    </row>
    <row r="452" spans="1:10" x14ac:dyDescent="0.3">
      <c r="A452" t="s">
        <v>286</v>
      </c>
      <c r="B452">
        <f t="shared" si="10"/>
        <v>17</v>
      </c>
      <c r="C452">
        <v>7</v>
      </c>
      <c r="D452">
        <v>3</v>
      </c>
      <c r="E452">
        <f t="shared" si="11"/>
        <v>300267</v>
      </c>
      <c r="F452">
        <v>267</v>
      </c>
      <c r="G452" t="s">
        <v>455</v>
      </c>
      <c r="H452" t="s">
        <v>38</v>
      </c>
      <c r="I452">
        <v>16</v>
      </c>
      <c r="J452" t="str">
        <f t="shared" si="12"/>
        <v>None_16h</v>
      </c>
    </row>
    <row r="453" spans="1:10" x14ac:dyDescent="0.3">
      <c r="A453" t="s">
        <v>286</v>
      </c>
      <c r="B453">
        <f t="shared" si="10"/>
        <v>18</v>
      </c>
      <c r="C453">
        <v>7</v>
      </c>
      <c r="D453">
        <v>3</v>
      </c>
      <c r="E453">
        <f t="shared" si="11"/>
        <v>300268</v>
      </c>
      <c r="F453">
        <v>268</v>
      </c>
      <c r="G453" t="s">
        <v>455</v>
      </c>
      <c r="H453" t="s">
        <v>39</v>
      </c>
      <c r="I453">
        <v>16</v>
      </c>
      <c r="J453" t="str">
        <f t="shared" si="12"/>
        <v>None_16h</v>
      </c>
    </row>
    <row r="454" spans="1:10" x14ac:dyDescent="0.3">
      <c r="A454" t="s">
        <v>286</v>
      </c>
      <c r="B454">
        <f t="shared" si="10"/>
        <v>19</v>
      </c>
      <c r="C454">
        <v>7</v>
      </c>
      <c r="D454">
        <v>3</v>
      </c>
      <c r="E454">
        <f t="shared" si="11"/>
        <v>300269</v>
      </c>
      <c r="F454" s="4">
        <v>269</v>
      </c>
      <c r="G454" t="s">
        <v>455</v>
      </c>
      <c r="H454" t="s">
        <v>454</v>
      </c>
      <c r="I454">
        <v>16</v>
      </c>
      <c r="J454" t="str">
        <f t="shared" si="12"/>
        <v>None_16h</v>
      </c>
    </row>
    <row r="455" spans="1:10" x14ac:dyDescent="0.3">
      <c r="A455" t="s">
        <v>286</v>
      </c>
      <c r="B455">
        <f t="shared" si="10"/>
        <v>20</v>
      </c>
      <c r="C455">
        <v>7</v>
      </c>
      <c r="D455">
        <v>3</v>
      </c>
      <c r="E455">
        <f t="shared" si="11"/>
        <v>300270</v>
      </c>
      <c r="F455">
        <v>270</v>
      </c>
      <c r="G455" t="s">
        <v>455</v>
      </c>
      <c r="H455" t="s">
        <v>454</v>
      </c>
      <c r="I455">
        <v>16</v>
      </c>
      <c r="J455" t="str">
        <f t="shared" si="12"/>
        <v>None_16h</v>
      </c>
    </row>
    <row r="456" spans="1:10" x14ac:dyDescent="0.3">
      <c r="A456" t="s">
        <v>286</v>
      </c>
      <c r="B456">
        <f t="shared" si="10"/>
        <v>21</v>
      </c>
      <c r="C456">
        <v>7</v>
      </c>
      <c r="D456">
        <v>3</v>
      </c>
      <c r="E456">
        <f t="shared" si="11"/>
        <v>300271</v>
      </c>
      <c r="F456">
        <v>271</v>
      </c>
      <c r="G456" t="s">
        <v>455</v>
      </c>
      <c r="H456" t="s">
        <v>36</v>
      </c>
      <c r="I456">
        <v>16</v>
      </c>
      <c r="J456" t="str">
        <f t="shared" si="12"/>
        <v>None_16h</v>
      </c>
    </row>
    <row r="457" spans="1:10" x14ac:dyDescent="0.3">
      <c r="A457" t="s">
        <v>286</v>
      </c>
      <c r="B457">
        <f t="shared" si="10"/>
        <v>15</v>
      </c>
      <c r="C457">
        <v>8</v>
      </c>
      <c r="D457">
        <v>3</v>
      </c>
      <c r="E457">
        <f t="shared" si="11"/>
        <v>300272</v>
      </c>
      <c r="F457">
        <v>272</v>
      </c>
      <c r="G457" t="s">
        <v>35</v>
      </c>
      <c r="H457" t="s">
        <v>41</v>
      </c>
      <c r="I457">
        <v>16</v>
      </c>
      <c r="J457" t="str">
        <f t="shared" si="12"/>
        <v>Full_16h</v>
      </c>
    </row>
    <row r="458" spans="1:10" x14ac:dyDescent="0.3">
      <c r="A458" t="s">
        <v>286</v>
      </c>
      <c r="B458">
        <f t="shared" si="10"/>
        <v>16</v>
      </c>
      <c r="C458">
        <v>8</v>
      </c>
      <c r="D458">
        <v>3</v>
      </c>
      <c r="E458">
        <f t="shared" si="11"/>
        <v>300273</v>
      </c>
      <c r="F458" s="4">
        <v>273</v>
      </c>
      <c r="G458" t="s">
        <v>455</v>
      </c>
      <c r="H458" t="s">
        <v>41</v>
      </c>
      <c r="I458">
        <v>16</v>
      </c>
      <c r="J458" t="str">
        <f t="shared" si="12"/>
        <v>None_16h</v>
      </c>
    </row>
    <row r="459" spans="1:10" x14ac:dyDescent="0.3">
      <c r="A459" t="s">
        <v>286</v>
      </c>
      <c r="B459">
        <f t="shared" si="10"/>
        <v>17</v>
      </c>
      <c r="C459">
        <v>8</v>
      </c>
      <c r="D459">
        <v>3</v>
      </c>
      <c r="E459">
        <f t="shared" si="11"/>
        <v>300274</v>
      </c>
      <c r="F459">
        <v>274</v>
      </c>
      <c r="G459" t="s">
        <v>35</v>
      </c>
      <c r="H459" t="s">
        <v>36</v>
      </c>
      <c r="I459">
        <v>16</v>
      </c>
      <c r="J459" t="str">
        <f t="shared" si="12"/>
        <v>Full_16h</v>
      </c>
    </row>
    <row r="460" spans="1:10" x14ac:dyDescent="0.3">
      <c r="A460" t="s">
        <v>286</v>
      </c>
      <c r="B460">
        <f t="shared" si="10"/>
        <v>18</v>
      </c>
      <c r="C460">
        <v>8</v>
      </c>
      <c r="D460">
        <v>3</v>
      </c>
      <c r="E460">
        <f t="shared" si="11"/>
        <v>300275</v>
      </c>
      <c r="F460">
        <v>275</v>
      </c>
      <c r="G460" t="s">
        <v>455</v>
      </c>
      <c r="H460" t="s">
        <v>39</v>
      </c>
      <c r="I460">
        <v>16</v>
      </c>
      <c r="J460" t="str">
        <f t="shared" si="12"/>
        <v>None_16h</v>
      </c>
    </row>
    <row r="461" spans="1:10" x14ac:dyDescent="0.3">
      <c r="A461" t="s">
        <v>286</v>
      </c>
      <c r="B461">
        <f t="shared" si="10"/>
        <v>19</v>
      </c>
      <c r="C461">
        <v>8</v>
      </c>
      <c r="D461">
        <v>3</v>
      </c>
      <c r="E461">
        <f t="shared" si="11"/>
        <v>300276</v>
      </c>
      <c r="F461" s="4">
        <v>276</v>
      </c>
      <c r="G461" t="s">
        <v>35</v>
      </c>
      <c r="H461" t="s">
        <v>36</v>
      </c>
      <c r="I461">
        <v>16</v>
      </c>
      <c r="J461" t="str">
        <f t="shared" si="12"/>
        <v>Full_16h</v>
      </c>
    </row>
    <row r="462" spans="1:10" x14ac:dyDescent="0.3">
      <c r="A462" t="s">
        <v>286</v>
      </c>
      <c r="B462">
        <f t="shared" si="10"/>
        <v>20</v>
      </c>
      <c r="C462">
        <v>8</v>
      </c>
      <c r="D462">
        <v>3</v>
      </c>
      <c r="E462">
        <f t="shared" si="11"/>
        <v>300277</v>
      </c>
      <c r="F462">
        <v>277</v>
      </c>
      <c r="G462" t="s">
        <v>35</v>
      </c>
      <c r="H462" t="s">
        <v>453</v>
      </c>
      <c r="I462">
        <v>16</v>
      </c>
      <c r="J462" t="str">
        <f t="shared" si="12"/>
        <v>Full_16h</v>
      </c>
    </row>
    <row r="463" spans="1:10" x14ac:dyDescent="0.3">
      <c r="A463" t="s">
        <v>286</v>
      </c>
      <c r="B463">
        <f t="shared" si="10"/>
        <v>21</v>
      </c>
      <c r="C463">
        <v>8</v>
      </c>
      <c r="D463">
        <v>3</v>
      </c>
      <c r="E463">
        <f t="shared" si="11"/>
        <v>300278</v>
      </c>
      <c r="F463">
        <v>278</v>
      </c>
      <c r="G463" t="s">
        <v>455</v>
      </c>
      <c r="H463" t="s">
        <v>39</v>
      </c>
      <c r="I463">
        <v>16</v>
      </c>
      <c r="J463" t="str">
        <f t="shared" si="12"/>
        <v>None_16h</v>
      </c>
    </row>
    <row r="464" spans="1:10" x14ac:dyDescent="0.3">
      <c r="A464" t="s">
        <v>286</v>
      </c>
      <c r="B464">
        <f t="shared" si="10"/>
        <v>15</v>
      </c>
      <c r="C464">
        <v>9</v>
      </c>
      <c r="D464">
        <v>3</v>
      </c>
      <c r="E464">
        <f t="shared" si="11"/>
        <v>300279</v>
      </c>
      <c r="F464">
        <v>279</v>
      </c>
      <c r="G464" t="s">
        <v>455</v>
      </c>
      <c r="H464" t="s">
        <v>453</v>
      </c>
      <c r="I464">
        <v>16</v>
      </c>
      <c r="J464" t="str">
        <f t="shared" si="12"/>
        <v>None_16h</v>
      </c>
    </row>
    <row r="465" spans="1:10" x14ac:dyDescent="0.3">
      <c r="A465" t="s">
        <v>286</v>
      </c>
      <c r="B465">
        <f t="shared" si="10"/>
        <v>16</v>
      </c>
      <c r="C465">
        <v>9</v>
      </c>
      <c r="D465">
        <v>3</v>
      </c>
      <c r="E465">
        <f t="shared" si="11"/>
        <v>300280</v>
      </c>
      <c r="F465">
        <v>280</v>
      </c>
      <c r="G465" t="s">
        <v>455</v>
      </c>
      <c r="H465" t="s">
        <v>453</v>
      </c>
      <c r="I465">
        <v>16</v>
      </c>
      <c r="J465" t="str">
        <f t="shared" si="12"/>
        <v>None_16h</v>
      </c>
    </row>
    <row r="466" spans="1:10" x14ac:dyDescent="0.3">
      <c r="A466" t="s">
        <v>286</v>
      </c>
      <c r="B466">
        <f t="shared" si="10"/>
        <v>17</v>
      </c>
      <c r="C466">
        <v>9</v>
      </c>
      <c r="D466">
        <v>3</v>
      </c>
      <c r="E466">
        <f t="shared" si="11"/>
        <v>300281</v>
      </c>
      <c r="F466">
        <v>281</v>
      </c>
      <c r="G466" t="s">
        <v>35</v>
      </c>
      <c r="H466" t="s">
        <v>39</v>
      </c>
      <c r="I466">
        <v>16</v>
      </c>
      <c r="J466" t="str">
        <f t="shared" si="12"/>
        <v>Full_16h</v>
      </c>
    </row>
    <row r="467" spans="1:10" x14ac:dyDescent="0.3">
      <c r="A467" t="s">
        <v>286</v>
      </c>
      <c r="B467">
        <f t="shared" si="10"/>
        <v>18</v>
      </c>
      <c r="C467">
        <v>9</v>
      </c>
      <c r="D467">
        <v>3</v>
      </c>
      <c r="E467">
        <f t="shared" si="11"/>
        <v>300282</v>
      </c>
      <c r="F467">
        <v>282</v>
      </c>
      <c r="G467" t="s">
        <v>35</v>
      </c>
      <c r="H467" t="s">
        <v>41</v>
      </c>
      <c r="I467">
        <v>16</v>
      </c>
      <c r="J467" t="str">
        <f t="shared" si="12"/>
        <v>Full_16h</v>
      </c>
    </row>
    <row r="468" spans="1:10" x14ac:dyDescent="0.3">
      <c r="A468" t="s">
        <v>286</v>
      </c>
      <c r="B468">
        <f t="shared" si="10"/>
        <v>19</v>
      </c>
      <c r="C468">
        <v>9</v>
      </c>
      <c r="D468">
        <v>3</v>
      </c>
      <c r="E468">
        <f t="shared" si="11"/>
        <v>300283</v>
      </c>
      <c r="F468">
        <v>283</v>
      </c>
      <c r="G468" t="s">
        <v>35</v>
      </c>
      <c r="H468" t="s">
        <v>36</v>
      </c>
      <c r="I468">
        <v>16</v>
      </c>
      <c r="J468" t="str">
        <f t="shared" si="12"/>
        <v>Full_16h</v>
      </c>
    </row>
    <row r="469" spans="1:10" x14ac:dyDescent="0.3">
      <c r="A469" t="s">
        <v>286</v>
      </c>
      <c r="B469">
        <f t="shared" si="10"/>
        <v>20</v>
      </c>
      <c r="C469">
        <v>9</v>
      </c>
      <c r="D469">
        <v>3</v>
      </c>
      <c r="E469">
        <f t="shared" si="11"/>
        <v>300284</v>
      </c>
      <c r="F469" s="4">
        <v>284</v>
      </c>
      <c r="G469" t="s">
        <v>35</v>
      </c>
      <c r="H469" t="s">
        <v>454</v>
      </c>
      <c r="I469">
        <v>16</v>
      </c>
      <c r="J469" t="str">
        <f t="shared" si="12"/>
        <v>Full_16h</v>
      </c>
    </row>
    <row r="470" spans="1:10" x14ac:dyDescent="0.3">
      <c r="A470" t="s">
        <v>286</v>
      </c>
      <c r="B470">
        <f t="shared" si="10"/>
        <v>21</v>
      </c>
      <c r="C470">
        <v>9</v>
      </c>
      <c r="D470">
        <v>3</v>
      </c>
      <c r="E470">
        <f t="shared" si="11"/>
        <v>300285</v>
      </c>
      <c r="F470">
        <v>285</v>
      </c>
      <c r="G470" t="s">
        <v>35</v>
      </c>
      <c r="H470" t="s">
        <v>39</v>
      </c>
      <c r="I470">
        <v>16</v>
      </c>
      <c r="J470" t="str">
        <f t="shared" si="12"/>
        <v>Full_16h</v>
      </c>
    </row>
    <row r="471" spans="1:10" x14ac:dyDescent="0.3">
      <c r="A471" t="s">
        <v>286</v>
      </c>
      <c r="B471">
        <f t="shared" si="10"/>
        <v>15</v>
      </c>
      <c r="C471">
        <v>10</v>
      </c>
      <c r="D471">
        <v>3</v>
      </c>
      <c r="E471">
        <f t="shared" si="11"/>
        <v>300286</v>
      </c>
      <c r="F471">
        <v>286</v>
      </c>
      <c r="G471" t="s">
        <v>455</v>
      </c>
      <c r="H471" t="s">
        <v>38</v>
      </c>
      <c r="I471">
        <v>16</v>
      </c>
      <c r="J471" t="str">
        <f t="shared" si="12"/>
        <v>None_16h</v>
      </c>
    </row>
    <row r="472" spans="1:10" x14ac:dyDescent="0.3">
      <c r="A472" t="s">
        <v>286</v>
      </c>
      <c r="B472">
        <f t="shared" si="10"/>
        <v>16</v>
      </c>
      <c r="C472">
        <v>10</v>
      </c>
      <c r="D472">
        <v>3</v>
      </c>
      <c r="E472">
        <f t="shared" si="11"/>
        <v>300287</v>
      </c>
      <c r="F472">
        <v>287</v>
      </c>
      <c r="G472" t="s">
        <v>455</v>
      </c>
      <c r="H472" t="s">
        <v>453</v>
      </c>
      <c r="I472">
        <v>16</v>
      </c>
      <c r="J472" t="str">
        <f t="shared" si="12"/>
        <v>None_16h</v>
      </c>
    </row>
    <row r="473" spans="1:10" x14ac:dyDescent="0.3">
      <c r="A473" t="s">
        <v>286</v>
      </c>
      <c r="B473">
        <f t="shared" si="10"/>
        <v>17</v>
      </c>
      <c r="C473">
        <v>10</v>
      </c>
      <c r="D473">
        <v>3</v>
      </c>
      <c r="E473">
        <f t="shared" si="11"/>
        <v>300288</v>
      </c>
      <c r="F473">
        <v>288</v>
      </c>
      <c r="G473" t="s">
        <v>455</v>
      </c>
      <c r="H473" t="s">
        <v>453</v>
      </c>
      <c r="I473">
        <v>16</v>
      </c>
      <c r="J473" t="str">
        <f t="shared" si="12"/>
        <v>None_16h</v>
      </c>
    </row>
    <row r="474" spans="1:10" x14ac:dyDescent="0.3">
      <c r="A474" t="s">
        <v>286</v>
      </c>
      <c r="B474">
        <f t="shared" si="10"/>
        <v>18</v>
      </c>
      <c r="C474">
        <v>10</v>
      </c>
      <c r="D474">
        <v>3</v>
      </c>
      <c r="E474">
        <f t="shared" si="11"/>
        <v>300289</v>
      </c>
      <c r="F474">
        <v>289</v>
      </c>
      <c r="G474" t="s">
        <v>35</v>
      </c>
      <c r="H474" t="s">
        <v>41</v>
      </c>
      <c r="I474">
        <v>16</v>
      </c>
      <c r="J474" t="str">
        <f t="shared" si="12"/>
        <v>Full_16h</v>
      </c>
    </row>
    <row r="475" spans="1:10" x14ac:dyDescent="0.3">
      <c r="A475" t="s">
        <v>286</v>
      </c>
      <c r="B475">
        <f t="shared" si="10"/>
        <v>19</v>
      </c>
      <c r="C475">
        <v>10</v>
      </c>
      <c r="D475">
        <v>3</v>
      </c>
      <c r="E475">
        <f t="shared" si="11"/>
        <v>300290</v>
      </c>
      <c r="F475">
        <v>290</v>
      </c>
      <c r="G475" t="s">
        <v>35</v>
      </c>
      <c r="H475" t="s">
        <v>38</v>
      </c>
      <c r="I475">
        <v>16</v>
      </c>
      <c r="J475" t="str">
        <f t="shared" si="12"/>
        <v>Full_16h</v>
      </c>
    </row>
    <row r="476" spans="1:10" x14ac:dyDescent="0.3">
      <c r="A476" t="s">
        <v>286</v>
      </c>
      <c r="B476">
        <f t="shared" si="10"/>
        <v>20</v>
      </c>
      <c r="C476">
        <v>10</v>
      </c>
      <c r="D476">
        <v>3</v>
      </c>
      <c r="E476">
        <f t="shared" si="11"/>
        <v>300291</v>
      </c>
      <c r="F476">
        <v>291</v>
      </c>
      <c r="G476" s="4" t="s">
        <v>455</v>
      </c>
      <c r="H476" t="s">
        <v>38</v>
      </c>
      <c r="I476">
        <v>16</v>
      </c>
      <c r="J476" t="str">
        <f t="shared" si="12"/>
        <v>None_16h</v>
      </c>
    </row>
    <row r="477" spans="1:10" x14ac:dyDescent="0.3">
      <c r="A477" t="s">
        <v>286</v>
      </c>
      <c r="B477">
        <f t="shared" si="10"/>
        <v>21</v>
      </c>
      <c r="C477">
        <v>10</v>
      </c>
      <c r="D477">
        <v>3</v>
      </c>
      <c r="E477">
        <f t="shared" si="11"/>
        <v>300292</v>
      </c>
      <c r="F477">
        <v>292</v>
      </c>
      <c r="G477" t="s">
        <v>455</v>
      </c>
      <c r="H477" t="s">
        <v>38</v>
      </c>
      <c r="I477">
        <v>16</v>
      </c>
      <c r="J477" t="str">
        <f t="shared" si="12"/>
        <v>None_16h</v>
      </c>
    </row>
    <row r="478" spans="1:10" x14ac:dyDescent="0.3">
      <c r="A478" t="s">
        <v>286</v>
      </c>
      <c r="B478">
        <f t="shared" si="10"/>
        <v>15</v>
      </c>
      <c r="C478">
        <v>11</v>
      </c>
      <c r="D478">
        <v>3</v>
      </c>
      <c r="E478">
        <f t="shared" si="11"/>
        <v>300293</v>
      </c>
      <c r="F478">
        <v>293</v>
      </c>
      <c r="G478" t="s">
        <v>455</v>
      </c>
      <c r="H478" t="s">
        <v>39</v>
      </c>
      <c r="I478">
        <v>16</v>
      </c>
      <c r="J478" t="str">
        <f t="shared" si="12"/>
        <v>None_16h</v>
      </c>
    </row>
    <row r="479" spans="1:10" x14ac:dyDescent="0.3">
      <c r="A479" t="s">
        <v>286</v>
      </c>
      <c r="B479">
        <f t="shared" si="10"/>
        <v>16</v>
      </c>
      <c r="C479">
        <v>11</v>
      </c>
      <c r="D479">
        <v>3</v>
      </c>
      <c r="E479">
        <f t="shared" si="11"/>
        <v>300294</v>
      </c>
      <c r="F479">
        <v>294</v>
      </c>
      <c r="G479" t="s">
        <v>35</v>
      </c>
      <c r="H479" t="s">
        <v>41</v>
      </c>
      <c r="I479">
        <v>16</v>
      </c>
      <c r="J479" t="str">
        <f t="shared" si="12"/>
        <v>Full_16h</v>
      </c>
    </row>
    <row r="480" spans="1:10" x14ac:dyDescent="0.3">
      <c r="A480" t="s">
        <v>286</v>
      </c>
      <c r="B480">
        <f t="shared" si="10"/>
        <v>17</v>
      </c>
      <c r="C480">
        <v>11</v>
      </c>
      <c r="D480">
        <v>3</v>
      </c>
      <c r="E480">
        <f t="shared" si="11"/>
        <v>300295</v>
      </c>
      <c r="F480">
        <v>295</v>
      </c>
      <c r="G480" t="s">
        <v>35</v>
      </c>
      <c r="H480" t="s">
        <v>36</v>
      </c>
      <c r="I480">
        <v>16</v>
      </c>
      <c r="J480" t="str">
        <f t="shared" si="12"/>
        <v>Full_16h</v>
      </c>
    </row>
    <row r="481" spans="1:10" x14ac:dyDescent="0.3">
      <c r="A481" t="s">
        <v>286</v>
      </c>
      <c r="B481">
        <f t="shared" si="10"/>
        <v>18</v>
      </c>
      <c r="C481">
        <v>11</v>
      </c>
      <c r="D481">
        <v>3</v>
      </c>
      <c r="E481">
        <f t="shared" si="11"/>
        <v>300296</v>
      </c>
      <c r="F481">
        <v>296</v>
      </c>
      <c r="G481" t="s">
        <v>35</v>
      </c>
      <c r="H481" t="s">
        <v>38</v>
      </c>
      <c r="I481">
        <v>16</v>
      </c>
      <c r="J481" t="str">
        <f t="shared" si="12"/>
        <v>Full_16h</v>
      </c>
    </row>
    <row r="482" spans="1:10" x14ac:dyDescent="0.3">
      <c r="A482" t="s">
        <v>286</v>
      </c>
      <c r="B482">
        <f t="shared" si="10"/>
        <v>19</v>
      </c>
      <c r="C482">
        <v>11</v>
      </c>
      <c r="D482">
        <v>3</v>
      </c>
      <c r="E482">
        <f t="shared" si="11"/>
        <v>300297</v>
      </c>
      <c r="F482">
        <v>297</v>
      </c>
      <c r="G482" t="s">
        <v>455</v>
      </c>
      <c r="H482" t="s">
        <v>454</v>
      </c>
      <c r="I482">
        <v>16</v>
      </c>
      <c r="J482" t="str">
        <f t="shared" si="12"/>
        <v>None_16h</v>
      </c>
    </row>
    <row r="483" spans="1:10" x14ac:dyDescent="0.3">
      <c r="A483" t="s">
        <v>286</v>
      </c>
      <c r="B483">
        <f t="shared" si="10"/>
        <v>20</v>
      </c>
      <c r="C483">
        <v>11</v>
      </c>
      <c r="D483">
        <v>3</v>
      </c>
      <c r="E483">
        <f t="shared" si="11"/>
        <v>300298</v>
      </c>
      <c r="F483">
        <v>298</v>
      </c>
      <c r="G483" t="s">
        <v>455</v>
      </c>
      <c r="H483" t="s">
        <v>41</v>
      </c>
      <c r="I483">
        <v>16</v>
      </c>
      <c r="J483" t="str">
        <f t="shared" si="12"/>
        <v>None_16h</v>
      </c>
    </row>
    <row r="484" spans="1:10" x14ac:dyDescent="0.3">
      <c r="A484" t="s">
        <v>286</v>
      </c>
      <c r="B484">
        <f t="shared" si="10"/>
        <v>21</v>
      </c>
      <c r="C484">
        <v>11</v>
      </c>
      <c r="D484">
        <v>3</v>
      </c>
      <c r="E484">
        <f t="shared" si="11"/>
        <v>300299</v>
      </c>
      <c r="F484">
        <v>299</v>
      </c>
      <c r="G484" t="s">
        <v>35</v>
      </c>
      <c r="H484" t="s">
        <v>36</v>
      </c>
      <c r="I484">
        <v>16</v>
      </c>
      <c r="J484" t="str">
        <f t="shared" si="12"/>
        <v>Full_16h</v>
      </c>
    </row>
    <row r="485" spans="1:10" x14ac:dyDescent="0.3">
      <c r="A485" t="s">
        <v>286</v>
      </c>
      <c r="B485">
        <f t="shared" si="10"/>
        <v>15</v>
      </c>
      <c r="C485">
        <v>12</v>
      </c>
      <c r="D485">
        <v>3</v>
      </c>
      <c r="E485">
        <f t="shared" si="11"/>
        <v>300300</v>
      </c>
      <c r="F485">
        <v>300</v>
      </c>
      <c r="G485" t="s">
        <v>35</v>
      </c>
      <c r="H485" t="s">
        <v>454</v>
      </c>
      <c r="I485">
        <v>16</v>
      </c>
      <c r="J485" t="str">
        <f t="shared" si="12"/>
        <v>Full_16h</v>
      </c>
    </row>
    <row r="486" spans="1:10" x14ac:dyDescent="0.3">
      <c r="A486" t="s">
        <v>286</v>
      </c>
      <c r="B486">
        <f t="shared" si="10"/>
        <v>16</v>
      </c>
      <c r="C486">
        <v>12</v>
      </c>
      <c r="D486">
        <v>3</v>
      </c>
      <c r="E486">
        <f t="shared" si="11"/>
        <v>300301</v>
      </c>
      <c r="F486">
        <v>301</v>
      </c>
      <c r="G486" t="s">
        <v>455</v>
      </c>
      <c r="H486" t="s">
        <v>453</v>
      </c>
      <c r="I486">
        <v>16</v>
      </c>
      <c r="J486" t="str">
        <f t="shared" si="12"/>
        <v>None_16h</v>
      </c>
    </row>
    <row r="487" spans="1:10" x14ac:dyDescent="0.3">
      <c r="A487" t="s">
        <v>286</v>
      </c>
      <c r="B487">
        <f t="shared" si="10"/>
        <v>17</v>
      </c>
      <c r="C487">
        <v>12</v>
      </c>
      <c r="D487">
        <v>3</v>
      </c>
      <c r="E487">
        <f t="shared" si="11"/>
        <v>300302</v>
      </c>
      <c r="F487">
        <v>302</v>
      </c>
      <c r="G487" t="s">
        <v>35</v>
      </c>
      <c r="H487" t="s">
        <v>454</v>
      </c>
      <c r="I487">
        <v>16</v>
      </c>
      <c r="J487" t="str">
        <f t="shared" si="12"/>
        <v>Full_16h</v>
      </c>
    </row>
    <row r="488" spans="1:10" x14ac:dyDescent="0.3">
      <c r="A488" t="s">
        <v>286</v>
      </c>
      <c r="B488">
        <f t="shared" si="10"/>
        <v>18</v>
      </c>
      <c r="C488">
        <v>12</v>
      </c>
      <c r="D488">
        <v>3</v>
      </c>
      <c r="E488">
        <f t="shared" si="11"/>
        <v>300303</v>
      </c>
      <c r="F488">
        <v>303</v>
      </c>
      <c r="G488" t="s">
        <v>35</v>
      </c>
      <c r="H488" t="s">
        <v>38</v>
      </c>
      <c r="I488">
        <v>16</v>
      </c>
      <c r="J488" t="str">
        <f t="shared" si="12"/>
        <v>Full_16h</v>
      </c>
    </row>
    <row r="489" spans="1:10" x14ac:dyDescent="0.3">
      <c r="A489" t="s">
        <v>286</v>
      </c>
      <c r="B489">
        <f t="shared" si="10"/>
        <v>19</v>
      </c>
      <c r="C489">
        <v>12</v>
      </c>
      <c r="D489">
        <v>3</v>
      </c>
      <c r="E489">
        <f t="shared" si="11"/>
        <v>300304</v>
      </c>
      <c r="F489">
        <v>304</v>
      </c>
      <c r="G489" t="s">
        <v>455</v>
      </c>
      <c r="H489" t="s">
        <v>39</v>
      </c>
      <c r="I489">
        <v>16</v>
      </c>
      <c r="J489" t="str">
        <f t="shared" si="12"/>
        <v>None_16h</v>
      </c>
    </row>
    <row r="490" spans="1:10" x14ac:dyDescent="0.3">
      <c r="A490" t="s">
        <v>286</v>
      </c>
      <c r="B490">
        <f t="shared" ref="B490:B518" si="13">B379+7</f>
        <v>20</v>
      </c>
      <c r="C490">
        <v>12</v>
      </c>
      <c r="D490">
        <v>3</v>
      </c>
      <c r="E490">
        <f t="shared" si="11"/>
        <v>300305</v>
      </c>
      <c r="F490">
        <v>305</v>
      </c>
      <c r="G490" t="s">
        <v>35</v>
      </c>
      <c r="H490" t="s">
        <v>41</v>
      </c>
      <c r="I490">
        <v>16</v>
      </c>
      <c r="J490" t="str">
        <f t="shared" si="12"/>
        <v>Full_16h</v>
      </c>
    </row>
    <row r="491" spans="1:10" x14ac:dyDescent="0.3">
      <c r="A491" t="s">
        <v>286</v>
      </c>
      <c r="B491">
        <f t="shared" si="13"/>
        <v>21</v>
      </c>
      <c r="C491">
        <v>12</v>
      </c>
      <c r="D491">
        <v>3</v>
      </c>
      <c r="E491">
        <f t="shared" si="11"/>
        <v>300306</v>
      </c>
      <c r="F491">
        <v>306</v>
      </c>
      <c r="G491" t="s">
        <v>455</v>
      </c>
      <c r="H491" t="s">
        <v>39</v>
      </c>
      <c r="I491">
        <v>16</v>
      </c>
      <c r="J491" t="str">
        <f t="shared" si="12"/>
        <v>None_16h</v>
      </c>
    </row>
    <row r="492" spans="1:10" x14ac:dyDescent="0.3">
      <c r="A492" t="s">
        <v>286</v>
      </c>
      <c r="B492">
        <f t="shared" si="13"/>
        <v>15</v>
      </c>
      <c r="C492">
        <v>13</v>
      </c>
      <c r="D492">
        <v>3</v>
      </c>
      <c r="E492">
        <f t="shared" si="11"/>
        <v>300307</v>
      </c>
      <c r="F492">
        <v>307</v>
      </c>
      <c r="G492" t="s">
        <v>35</v>
      </c>
      <c r="H492" t="s">
        <v>39</v>
      </c>
      <c r="I492">
        <v>16</v>
      </c>
      <c r="J492" t="str">
        <f t="shared" si="12"/>
        <v>Full_16h</v>
      </c>
    </row>
    <row r="493" spans="1:10" x14ac:dyDescent="0.3">
      <c r="A493" t="s">
        <v>286</v>
      </c>
      <c r="B493">
        <f t="shared" si="13"/>
        <v>16</v>
      </c>
      <c r="C493">
        <v>13</v>
      </c>
      <c r="D493">
        <v>3</v>
      </c>
      <c r="E493">
        <f t="shared" si="11"/>
        <v>300308</v>
      </c>
      <c r="F493">
        <v>308</v>
      </c>
      <c r="G493" t="s">
        <v>35</v>
      </c>
      <c r="H493" t="s">
        <v>36</v>
      </c>
      <c r="I493">
        <v>16</v>
      </c>
      <c r="J493" t="str">
        <f t="shared" si="12"/>
        <v>Full_16h</v>
      </c>
    </row>
    <row r="494" spans="1:10" x14ac:dyDescent="0.3">
      <c r="A494" t="s">
        <v>286</v>
      </c>
      <c r="B494">
        <f t="shared" si="13"/>
        <v>17</v>
      </c>
      <c r="C494">
        <v>13</v>
      </c>
      <c r="D494">
        <v>3</v>
      </c>
      <c r="E494">
        <f t="shared" si="11"/>
        <v>300309</v>
      </c>
      <c r="F494">
        <v>309</v>
      </c>
      <c r="G494" t="s">
        <v>455</v>
      </c>
      <c r="H494" t="s">
        <v>38</v>
      </c>
      <c r="I494">
        <v>16</v>
      </c>
      <c r="J494" t="str">
        <f t="shared" si="12"/>
        <v>None_16h</v>
      </c>
    </row>
    <row r="495" spans="1:10" x14ac:dyDescent="0.3">
      <c r="A495" t="s">
        <v>286</v>
      </c>
      <c r="B495">
        <f t="shared" si="13"/>
        <v>18</v>
      </c>
      <c r="C495">
        <v>13</v>
      </c>
      <c r="D495">
        <v>3</v>
      </c>
      <c r="E495">
        <f t="shared" si="11"/>
        <v>300310</v>
      </c>
      <c r="F495">
        <v>310</v>
      </c>
      <c r="G495" t="s">
        <v>455</v>
      </c>
      <c r="H495" t="s">
        <v>38</v>
      </c>
      <c r="I495">
        <v>16</v>
      </c>
      <c r="J495" t="str">
        <f t="shared" si="12"/>
        <v>None_16h</v>
      </c>
    </row>
    <row r="496" spans="1:10" x14ac:dyDescent="0.3">
      <c r="A496" t="s">
        <v>286</v>
      </c>
      <c r="B496">
        <f t="shared" si="13"/>
        <v>19</v>
      </c>
      <c r="C496">
        <v>13</v>
      </c>
      <c r="D496">
        <v>3</v>
      </c>
      <c r="E496">
        <f t="shared" si="11"/>
        <v>300311</v>
      </c>
      <c r="F496">
        <v>311</v>
      </c>
      <c r="G496" t="s">
        <v>455</v>
      </c>
      <c r="H496" t="s">
        <v>454</v>
      </c>
      <c r="I496">
        <v>16</v>
      </c>
      <c r="J496" t="str">
        <f t="shared" si="12"/>
        <v>None_16h</v>
      </c>
    </row>
    <row r="497" spans="1:10" x14ac:dyDescent="0.3">
      <c r="A497" t="s">
        <v>286</v>
      </c>
      <c r="B497">
        <f t="shared" si="13"/>
        <v>20</v>
      </c>
      <c r="C497">
        <v>13</v>
      </c>
      <c r="D497">
        <v>3</v>
      </c>
      <c r="E497">
        <f t="shared" si="11"/>
        <v>300312</v>
      </c>
      <c r="F497">
        <v>312</v>
      </c>
      <c r="G497" t="s">
        <v>455</v>
      </c>
      <c r="H497" t="s">
        <v>38</v>
      </c>
      <c r="I497">
        <v>16</v>
      </c>
      <c r="J497" t="str">
        <f t="shared" si="12"/>
        <v>None_16h</v>
      </c>
    </row>
    <row r="498" spans="1:10" x14ac:dyDescent="0.3">
      <c r="A498" t="s">
        <v>286</v>
      </c>
      <c r="B498">
        <f t="shared" si="13"/>
        <v>21</v>
      </c>
      <c r="C498">
        <v>13</v>
      </c>
      <c r="D498">
        <v>3</v>
      </c>
      <c r="E498">
        <f t="shared" si="11"/>
        <v>300313</v>
      </c>
      <c r="F498">
        <v>313</v>
      </c>
      <c r="G498" t="s">
        <v>35</v>
      </c>
      <c r="H498" t="s">
        <v>454</v>
      </c>
      <c r="I498">
        <v>16</v>
      </c>
      <c r="J498" t="str">
        <f t="shared" si="12"/>
        <v>Full_16h</v>
      </c>
    </row>
    <row r="499" spans="1:10" x14ac:dyDescent="0.3">
      <c r="A499" t="s">
        <v>286</v>
      </c>
      <c r="B499">
        <f t="shared" si="13"/>
        <v>15</v>
      </c>
      <c r="C499">
        <v>14</v>
      </c>
      <c r="D499">
        <v>3</v>
      </c>
      <c r="E499">
        <f t="shared" si="11"/>
        <v>300314</v>
      </c>
      <c r="F499">
        <v>314</v>
      </c>
      <c r="G499" t="s">
        <v>35</v>
      </c>
      <c r="H499" t="s">
        <v>38</v>
      </c>
      <c r="I499">
        <v>16</v>
      </c>
      <c r="J499" t="str">
        <f t="shared" si="12"/>
        <v>Full_16h</v>
      </c>
    </row>
    <row r="500" spans="1:10" x14ac:dyDescent="0.3">
      <c r="A500" t="s">
        <v>286</v>
      </c>
      <c r="B500">
        <f t="shared" si="13"/>
        <v>16</v>
      </c>
      <c r="C500">
        <v>14</v>
      </c>
      <c r="D500">
        <v>3</v>
      </c>
      <c r="E500">
        <f t="shared" si="11"/>
        <v>300315</v>
      </c>
      <c r="F500">
        <v>315</v>
      </c>
      <c r="G500" t="s">
        <v>35</v>
      </c>
      <c r="H500" t="s">
        <v>453</v>
      </c>
      <c r="I500">
        <v>16</v>
      </c>
      <c r="J500" t="str">
        <f t="shared" si="12"/>
        <v>Full_16h</v>
      </c>
    </row>
    <row r="501" spans="1:10" x14ac:dyDescent="0.3">
      <c r="A501" t="s">
        <v>286</v>
      </c>
      <c r="B501">
        <f t="shared" si="13"/>
        <v>17</v>
      </c>
      <c r="C501">
        <v>14</v>
      </c>
      <c r="D501">
        <v>3</v>
      </c>
      <c r="E501">
        <f t="shared" si="11"/>
        <v>300316</v>
      </c>
      <c r="F501">
        <v>316</v>
      </c>
      <c r="G501" t="s">
        <v>35</v>
      </c>
      <c r="H501" t="s">
        <v>36</v>
      </c>
      <c r="I501">
        <v>16</v>
      </c>
      <c r="J501" t="str">
        <f t="shared" si="12"/>
        <v>Full_16h</v>
      </c>
    </row>
    <row r="502" spans="1:10" x14ac:dyDescent="0.3">
      <c r="A502" t="s">
        <v>286</v>
      </c>
      <c r="B502">
        <f t="shared" si="13"/>
        <v>18</v>
      </c>
      <c r="C502">
        <v>14</v>
      </c>
      <c r="D502">
        <v>3</v>
      </c>
      <c r="E502">
        <f t="shared" si="11"/>
        <v>300317</v>
      </c>
      <c r="F502">
        <v>317</v>
      </c>
      <c r="G502" t="s">
        <v>455</v>
      </c>
      <c r="H502" t="s">
        <v>453</v>
      </c>
      <c r="I502">
        <v>16</v>
      </c>
      <c r="J502" t="str">
        <f t="shared" si="12"/>
        <v>None_16h</v>
      </c>
    </row>
    <row r="503" spans="1:10" x14ac:dyDescent="0.3">
      <c r="A503" t="s">
        <v>286</v>
      </c>
      <c r="B503">
        <f t="shared" si="13"/>
        <v>19</v>
      </c>
      <c r="C503">
        <v>14</v>
      </c>
      <c r="D503">
        <v>3</v>
      </c>
      <c r="E503">
        <f t="shared" si="11"/>
        <v>300318</v>
      </c>
      <c r="F503">
        <v>318</v>
      </c>
      <c r="G503" t="s">
        <v>455</v>
      </c>
      <c r="H503" t="s">
        <v>36</v>
      </c>
      <c r="I503">
        <v>16</v>
      </c>
      <c r="J503" t="str">
        <f t="shared" si="12"/>
        <v>None_16h</v>
      </c>
    </row>
    <row r="504" spans="1:10" x14ac:dyDescent="0.3">
      <c r="A504" t="s">
        <v>286</v>
      </c>
      <c r="B504">
        <f t="shared" si="13"/>
        <v>20</v>
      </c>
      <c r="C504">
        <v>14</v>
      </c>
      <c r="D504">
        <v>3</v>
      </c>
      <c r="E504">
        <f t="shared" si="11"/>
        <v>300319</v>
      </c>
      <c r="F504">
        <v>319</v>
      </c>
      <c r="G504" t="s">
        <v>35</v>
      </c>
      <c r="H504" t="s">
        <v>454</v>
      </c>
      <c r="I504">
        <v>16</v>
      </c>
      <c r="J504" t="str">
        <f t="shared" si="12"/>
        <v>Full_16h</v>
      </c>
    </row>
    <row r="505" spans="1:10" x14ac:dyDescent="0.3">
      <c r="A505" t="s">
        <v>286</v>
      </c>
      <c r="B505">
        <f t="shared" si="13"/>
        <v>21</v>
      </c>
      <c r="C505">
        <v>14</v>
      </c>
      <c r="D505">
        <v>3</v>
      </c>
      <c r="E505">
        <f t="shared" si="11"/>
        <v>300320</v>
      </c>
      <c r="F505">
        <v>320</v>
      </c>
      <c r="G505" t="s">
        <v>455</v>
      </c>
      <c r="H505" t="s">
        <v>39</v>
      </c>
      <c r="I505">
        <v>16</v>
      </c>
      <c r="J505" t="str">
        <f t="shared" si="12"/>
        <v>None_16h</v>
      </c>
    </row>
    <row r="506" spans="1:10" x14ac:dyDescent="0.3">
      <c r="A506" t="s">
        <v>286</v>
      </c>
      <c r="B506">
        <f t="shared" si="13"/>
        <v>15</v>
      </c>
      <c r="C506">
        <v>15</v>
      </c>
      <c r="D506">
        <v>3</v>
      </c>
      <c r="E506">
        <f t="shared" si="11"/>
        <v>300321</v>
      </c>
      <c r="F506">
        <v>321</v>
      </c>
      <c r="G506" t="s">
        <v>35</v>
      </c>
      <c r="H506" t="s">
        <v>41</v>
      </c>
      <c r="I506">
        <v>16</v>
      </c>
      <c r="J506" t="str">
        <f t="shared" si="12"/>
        <v>Full_16h</v>
      </c>
    </row>
    <row r="507" spans="1:10" x14ac:dyDescent="0.3">
      <c r="A507" t="s">
        <v>286</v>
      </c>
      <c r="B507">
        <f t="shared" si="13"/>
        <v>16</v>
      </c>
      <c r="C507">
        <v>15</v>
      </c>
      <c r="D507">
        <v>3</v>
      </c>
      <c r="E507">
        <f t="shared" ref="E507:E518" si="14">300000+F507</f>
        <v>300322</v>
      </c>
      <c r="F507">
        <v>322</v>
      </c>
      <c r="G507" t="s">
        <v>35</v>
      </c>
      <c r="H507" t="s">
        <v>38</v>
      </c>
      <c r="I507">
        <v>16</v>
      </c>
      <c r="J507" t="str">
        <f t="shared" ref="J507:J518" si="15">IF(G507="Full","Full_16h","None_16h")</f>
        <v>Full_16h</v>
      </c>
    </row>
    <row r="508" spans="1:10" x14ac:dyDescent="0.3">
      <c r="A508" t="s">
        <v>286</v>
      </c>
      <c r="B508">
        <f t="shared" si="13"/>
        <v>17</v>
      </c>
      <c r="C508">
        <v>15</v>
      </c>
      <c r="D508">
        <v>3</v>
      </c>
      <c r="E508">
        <f t="shared" si="14"/>
        <v>300323</v>
      </c>
      <c r="F508" s="4">
        <v>323</v>
      </c>
      <c r="G508" t="s">
        <v>455</v>
      </c>
      <c r="H508" t="s">
        <v>41</v>
      </c>
      <c r="I508">
        <v>16</v>
      </c>
      <c r="J508" t="str">
        <f t="shared" si="15"/>
        <v>None_16h</v>
      </c>
    </row>
    <row r="509" spans="1:10" x14ac:dyDescent="0.3">
      <c r="A509" t="s">
        <v>286</v>
      </c>
      <c r="B509">
        <f t="shared" si="13"/>
        <v>18</v>
      </c>
      <c r="C509">
        <v>15</v>
      </c>
      <c r="D509">
        <v>3</v>
      </c>
      <c r="E509">
        <f t="shared" si="14"/>
        <v>300324</v>
      </c>
      <c r="F509">
        <v>324</v>
      </c>
      <c r="G509" t="s">
        <v>35</v>
      </c>
      <c r="H509" t="s">
        <v>454</v>
      </c>
      <c r="I509">
        <v>16</v>
      </c>
      <c r="J509" t="str">
        <f t="shared" si="15"/>
        <v>Full_16h</v>
      </c>
    </row>
    <row r="510" spans="1:10" x14ac:dyDescent="0.3">
      <c r="A510" t="s">
        <v>286</v>
      </c>
      <c r="B510">
        <f t="shared" si="13"/>
        <v>19</v>
      </c>
      <c r="C510">
        <v>15</v>
      </c>
      <c r="D510">
        <v>3</v>
      </c>
      <c r="E510">
        <f t="shared" si="14"/>
        <v>300325</v>
      </c>
      <c r="F510">
        <v>325</v>
      </c>
      <c r="G510" t="s">
        <v>455</v>
      </c>
      <c r="H510" t="s">
        <v>39</v>
      </c>
      <c r="I510">
        <v>16</v>
      </c>
      <c r="J510" t="str">
        <f t="shared" si="15"/>
        <v>None_16h</v>
      </c>
    </row>
    <row r="511" spans="1:10" x14ac:dyDescent="0.3">
      <c r="A511" t="s">
        <v>286</v>
      </c>
      <c r="B511">
        <f t="shared" si="13"/>
        <v>20</v>
      </c>
      <c r="C511">
        <v>15</v>
      </c>
      <c r="D511">
        <v>3</v>
      </c>
      <c r="E511">
        <f t="shared" si="14"/>
        <v>300326</v>
      </c>
      <c r="F511">
        <v>326</v>
      </c>
      <c r="G511" t="s">
        <v>455</v>
      </c>
      <c r="H511" t="s">
        <v>38</v>
      </c>
      <c r="I511">
        <v>16</v>
      </c>
      <c r="J511" t="str">
        <f t="shared" si="15"/>
        <v>None_16h</v>
      </c>
    </row>
    <row r="512" spans="1:10" x14ac:dyDescent="0.3">
      <c r="A512" t="s">
        <v>286</v>
      </c>
      <c r="B512">
        <f t="shared" si="13"/>
        <v>21</v>
      </c>
      <c r="C512">
        <v>15</v>
      </c>
      <c r="D512">
        <v>3</v>
      </c>
      <c r="E512">
        <f t="shared" si="14"/>
        <v>300327</v>
      </c>
      <c r="F512">
        <v>327</v>
      </c>
      <c r="G512" t="s">
        <v>35</v>
      </c>
      <c r="H512" t="s">
        <v>453</v>
      </c>
      <c r="I512">
        <v>16</v>
      </c>
      <c r="J512" t="str">
        <f t="shared" si="15"/>
        <v>Full_16h</v>
      </c>
    </row>
    <row r="513" spans="1:10" x14ac:dyDescent="0.3">
      <c r="A513" t="s">
        <v>286</v>
      </c>
      <c r="B513">
        <f t="shared" si="13"/>
        <v>15</v>
      </c>
      <c r="C513">
        <v>16</v>
      </c>
      <c r="D513">
        <v>3</v>
      </c>
      <c r="E513">
        <f t="shared" si="14"/>
        <v>300328</v>
      </c>
      <c r="F513">
        <v>328</v>
      </c>
      <c r="G513" t="s">
        <v>455</v>
      </c>
      <c r="H513" t="s">
        <v>453</v>
      </c>
      <c r="I513">
        <v>16</v>
      </c>
      <c r="J513" t="str">
        <f t="shared" si="15"/>
        <v>None_16h</v>
      </c>
    </row>
    <row r="514" spans="1:10" x14ac:dyDescent="0.3">
      <c r="A514" t="s">
        <v>286</v>
      </c>
      <c r="B514">
        <f t="shared" si="13"/>
        <v>16</v>
      </c>
      <c r="C514">
        <v>16</v>
      </c>
      <c r="D514">
        <v>3</v>
      </c>
      <c r="E514">
        <f t="shared" si="14"/>
        <v>300329</v>
      </c>
      <c r="F514">
        <v>329</v>
      </c>
      <c r="G514" t="s">
        <v>35</v>
      </c>
      <c r="H514" t="s">
        <v>454</v>
      </c>
      <c r="I514">
        <v>16</v>
      </c>
      <c r="J514" t="str">
        <f t="shared" si="15"/>
        <v>Full_16h</v>
      </c>
    </row>
    <row r="515" spans="1:10" x14ac:dyDescent="0.3">
      <c r="A515" t="s">
        <v>286</v>
      </c>
      <c r="B515">
        <f t="shared" si="13"/>
        <v>17</v>
      </c>
      <c r="C515">
        <v>16</v>
      </c>
      <c r="D515">
        <v>3</v>
      </c>
      <c r="E515">
        <f t="shared" si="14"/>
        <v>300330</v>
      </c>
      <c r="F515">
        <v>330</v>
      </c>
      <c r="G515" t="s">
        <v>455</v>
      </c>
      <c r="H515" t="s">
        <v>39</v>
      </c>
      <c r="I515">
        <v>16</v>
      </c>
      <c r="J515" t="str">
        <f t="shared" si="15"/>
        <v>None_16h</v>
      </c>
    </row>
    <row r="516" spans="1:10" x14ac:dyDescent="0.3">
      <c r="A516" t="s">
        <v>286</v>
      </c>
      <c r="B516">
        <f t="shared" si="13"/>
        <v>18</v>
      </c>
      <c r="C516">
        <v>16</v>
      </c>
      <c r="D516">
        <v>3</v>
      </c>
      <c r="E516">
        <f t="shared" si="14"/>
        <v>300331</v>
      </c>
      <c r="F516">
        <v>331</v>
      </c>
      <c r="G516" t="s">
        <v>35</v>
      </c>
      <c r="H516" t="s">
        <v>39</v>
      </c>
      <c r="I516">
        <v>16</v>
      </c>
      <c r="J516" t="str">
        <f t="shared" si="15"/>
        <v>Full_16h</v>
      </c>
    </row>
    <row r="517" spans="1:10" x14ac:dyDescent="0.3">
      <c r="A517" t="s">
        <v>286</v>
      </c>
      <c r="B517">
        <f t="shared" si="13"/>
        <v>19</v>
      </c>
      <c r="C517">
        <v>16</v>
      </c>
      <c r="D517">
        <v>3</v>
      </c>
      <c r="E517">
        <f t="shared" si="14"/>
        <v>300332</v>
      </c>
      <c r="F517">
        <v>332</v>
      </c>
      <c r="G517" t="s">
        <v>455</v>
      </c>
      <c r="H517" t="s">
        <v>453</v>
      </c>
      <c r="I517">
        <v>16</v>
      </c>
      <c r="J517" t="str">
        <f t="shared" si="15"/>
        <v>None_16h</v>
      </c>
    </row>
    <row r="518" spans="1:10" x14ac:dyDescent="0.3">
      <c r="A518" t="s">
        <v>286</v>
      </c>
      <c r="B518">
        <f t="shared" si="13"/>
        <v>20</v>
      </c>
      <c r="C518">
        <v>16</v>
      </c>
      <c r="D518">
        <v>3</v>
      </c>
      <c r="E518">
        <f t="shared" si="14"/>
        <v>300333</v>
      </c>
      <c r="F518">
        <v>333</v>
      </c>
      <c r="G518" t="s">
        <v>455</v>
      </c>
      <c r="H518" t="s">
        <v>36</v>
      </c>
      <c r="I518">
        <v>16</v>
      </c>
      <c r="J518" t="str">
        <f t="shared" si="15"/>
        <v>None_16h</v>
      </c>
    </row>
    <row r="519" spans="1:10" x14ac:dyDescent="0.3">
      <c r="A519" t="s">
        <v>287</v>
      </c>
      <c r="E519">
        <f t="shared" ref="E519:E582" si="16">F519+400000</f>
        <v>400001</v>
      </c>
      <c r="F519">
        <v>1</v>
      </c>
      <c r="G519" t="s">
        <v>455</v>
      </c>
      <c r="H519" t="s">
        <v>41</v>
      </c>
      <c r="I519">
        <v>8</v>
      </c>
      <c r="J519" t="str">
        <f>IF(G519="Full","Full_8h","None_8h")</f>
        <v>None_8h</v>
      </c>
    </row>
    <row r="520" spans="1:10" x14ac:dyDescent="0.3">
      <c r="A520" t="s">
        <v>287</v>
      </c>
      <c r="E520">
        <f t="shared" si="16"/>
        <v>400002</v>
      </c>
      <c r="F520">
        <v>2</v>
      </c>
      <c r="G520" t="s">
        <v>455</v>
      </c>
      <c r="H520" t="s">
        <v>41</v>
      </c>
      <c r="I520">
        <v>8</v>
      </c>
      <c r="J520" t="str">
        <f t="shared" ref="J520:J583" si="17">IF(G520="Full","Full_8h","None_8h")</f>
        <v>None_8h</v>
      </c>
    </row>
    <row r="521" spans="1:10" x14ac:dyDescent="0.3">
      <c r="A521" t="s">
        <v>287</v>
      </c>
      <c r="E521">
        <f t="shared" si="16"/>
        <v>400003</v>
      </c>
      <c r="F521">
        <v>3</v>
      </c>
      <c r="G521" t="s">
        <v>455</v>
      </c>
      <c r="H521" t="s">
        <v>41</v>
      </c>
      <c r="I521">
        <v>8</v>
      </c>
      <c r="J521" t="str">
        <f t="shared" si="17"/>
        <v>None_8h</v>
      </c>
    </row>
    <row r="522" spans="1:10" x14ac:dyDescent="0.3">
      <c r="A522" t="s">
        <v>287</v>
      </c>
      <c r="E522">
        <f t="shared" si="16"/>
        <v>400004</v>
      </c>
      <c r="F522">
        <v>4</v>
      </c>
      <c r="G522" t="s">
        <v>455</v>
      </c>
      <c r="H522" t="s">
        <v>41</v>
      </c>
      <c r="I522">
        <v>8</v>
      </c>
      <c r="J522" t="str">
        <f t="shared" si="17"/>
        <v>None_8h</v>
      </c>
    </row>
    <row r="523" spans="1:10" x14ac:dyDescent="0.3">
      <c r="A523" t="s">
        <v>287</v>
      </c>
      <c r="E523">
        <f t="shared" si="16"/>
        <v>400005</v>
      </c>
      <c r="F523">
        <v>5</v>
      </c>
      <c r="G523" t="s">
        <v>455</v>
      </c>
      <c r="H523" t="s">
        <v>41</v>
      </c>
      <c r="I523">
        <v>8</v>
      </c>
      <c r="J523" t="str">
        <f t="shared" si="17"/>
        <v>None_8h</v>
      </c>
    </row>
    <row r="524" spans="1:10" x14ac:dyDescent="0.3">
      <c r="A524" t="s">
        <v>287</v>
      </c>
      <c r="E524">
        <f t="shared" si="16"/>
        <v>400006</v>
      </c>
      <c r="F524">
        <v>6</v>
      </c>
      <c r="G524" t="s">
        <v>455</v>
      </c>
      <c r="H524" t="s">
        <v>41</v>
      </c>
      <c r="I524">
        <v>8</v>
      </c>
      <c r="J524" t="str">
        <f t="shared" si="17"/>
        <v>None_8h</v>
      </c>
    </row>
    <row r="525" spans="1:10" x14ac:dyDescent="0.3">
      <c r="A525" t="s">
        <v>287</v>
      </c>
      <c r="E525">
        <f t="shared" si="16"/>
        <v>400007</v>
      </c>
      <c r="F525">
        <v>7</v>
      </c>
      <c r="G525" t="s">
        <v>455</v>
      </c>
      <c r="H525" t="s">
        <v>41</v>
      </c>
      <c r="I525">
        <v>8</v>
      </c>
      <c r="J525" t="str">
        <f t="shared" si="17"/>
        <v>None_8h</v>
      </c>
    </row>
    <row r="526" spans="1:10" x14ac:dyDescent="0.3">
      <c r="A526" t="s">
        <v>287</v>
      </c>
      <c r="E526">
        <f t="shared" si="16"/>
        <v>400008</v>
      </c>
      <c r="F526">
        <v>8</v>
      </c>
      <c r="G526" t="s">
        <v>455</v>
      </c>
      <c r="H526" t="s">
        <v>41</v>
      </c>
      <c r="I526">
        <v>8</v>
      </c>
      <c r="J526" t="str">
        <f t="shared" si="17"/>
        <v>None_8h</v>
      </c>
    </row>
    <row r="527" spans="1:10" x14ac:dyDescent="0.3">
      <c r="A527" t="s">
        <v>287</v>
      </c>
      <c r="E527">
        <f t="shared" si="16"/>
        <v>400009</v>
      </c>
      <c r="F527">
        <v>9</v>
      </c>
      <c r="G527" t="s">
        <v>455</v>
      </c>
      <c r="H527" t="s">
        <v>41</v>
      </c>
      <c r="I527">
        <v>8</v>
      </c>
      <c r="J527" t="str">
        <f t="shared" si="17"/>
        <v>None_8h</v>
      </c>
    </row>
    <row r="528" spans="1:10" x14ac:dyDescent="0.3">
      <c r="A528" t="s">
        <v>287</v>
      </c>
      <c r="E528">
        <f t="shared" si="16"/>
        <v>400010</v>
      </c>
      <c r="F528">
        <v>10</v>
      </c>
      <c r="G528" t="s">
        <v>455</v>
      </c>
      <c r="H528" t="s">
        <v>41</v>
      </c>
      <c r="I528">
        <v>8</v>
      </c>
      <c r="J528" t="str">
        <f t="shared" si="17"/>
        <v>None_8h</v>
      </c>
    </row>
    <row r="529" spans="1:10" x14ac:dyDescent="0.3">
      <c r="A529" t="s">
        <v>287</v>
      </c>
      <c r="E529">
        <f t="shared" si="16"/>
        <v>400011</v>
      </c>
      <c r="F529">
        <v>11</v>
      </c>
      <c r="G529" t="s">
        <v>455</v>
      </c>
      <c r="H529" t="s">
        <v>41</v>
      </c>
      <c r="I529">
        <v>8</v>
      </c>
      <c r="J529" t="str">
        <f t="shared" si="17"/>
        <v>None_8h</v>
      </c>
    </row>
    <row r="530" spans="1:10" x14ac:dyDescent="0.3">
      <c r="A530" t="s">
        <v>287</v>
      </c>
      <c r="E530">
        <f t="shared" si="16"/>
        <v>400012</v>
      </c>
      <c r="F530">
        <v>12</v>
      </c>
      <c r="G530" t="s">
        <v>455</v>
      </c>
      <c r="H530" t="s">
        <v>41</v>
      </c>
      <c r="I530">
        <v>8</v>
      </c>
      <c r="J530" t="str">
        <f t="shared" si="17"/>
        <v>None_8h</v>
      </c>
    </row>
    <row r="531" spans="1:10" x14ac:dyDescent="0.3">
      <c r="A531" t="s">
        <v>287</v>
      </c>
      <c r="E531">
        <f t="shared" si="16"/>
        <v>400013</v>
      </c>
      <c r="F531">
        <v>13</v>
      </c>
      <c r="G531" t="s">
        <v>455</v>
      </c>
      <c r="H531" t="s">
        <v>41</v>
      </c>
      <c r="I531">
        <v>8</v>
      </c>
      <c r="J531" t="str">
        <f t="shared" si="17"/>
        <v>None_8h</v>
      </c>
    </row>
    <row r="532" spans="1:10" x14ac:dyDescent="0.3">
      <c r="A532" t="s">
        <v>287</v>
      </c>
      <c r="E532">
        <f t="shared" si="16"/>
        <v>400014</v>
      </c>
      <c r="F532">
        <v>14</v>
      </c>
      <c r="G532" t="s">
        <v>455</v>
      </c>
      <c r="H532" t="s">
        <v>41</v>
      </c>
      <c r="I532">
        <v>8</v>
      </c>
      <c r="J532" t="str">
        <f t="shared" si="17"/>
        <v>None_8h</v>
      </c>
    </row>
    <row r="533" spans="1:10" x14ac:dyDescent="0.3">
      <c r="A533" t="s">
        <v>287</v>
      </c>
      <c r="E533">
        <f t="shared" si="16"/>
        <v>400015</v>
      </c>
      <c r="F533">
        <v>15</v>
      </c>
      <c r="G533" t="s">
        <v>455</v>
      </c>
      <c r="H533" t="s">
        <v>41</v>
      </c>
      <c r="I533">
        <v>8</v>
      </c>
      <c r="J533" t="str">
        <f t="shared" si="17"/>
        <v>None_8h</v>
      </c>
    </row>
    <row r="534" spans="1:10" x14ac:dyDescent="0.3">
      <c r="A534" t="s">
        <v>287</v>
      </c>
      <c r="E534">
        <f t="shared" si="16"/>
        <v>400016</v>
      </c>
      <c r="F534">
        <v>16</v>
      </c>
      <c r="G534" t="s">
        <v>455</v>
      </c>
      <c r="H534" t="s">
        <v>41</v>
      </c>
      <c r="I534">
        <v>8</v>
      </c>
      <c r="J534" t="str">
        <f t="shared" si="17"/>
        <v>None_8h</v>
      </c>
    </row>
    <row r="535" spans="1:10" x14ac:dyDescent="0.3">
      <c r="A535" t="s">
        <v>287</v>
      </c>
      <c r="E535">
        <f t="shared" si="16"/>
        <v>400017</v>
      </c>
      <c r="F535">
        <v>17</v>
      </c>
      <c r="G535" t="s">
        <v>455</v>
      </c>
      <c r="H535" t="s">
        <v>41</v>
      </c>
      <c r="I535">
        <v>8</v>
      </c>
      <c r="J535" t="str">
        <f t="shared" si="17"/>
        <v>None_8h</v>
      </c>
    </row>
    <row r="536" spans="1:10" x14ac:dyDescent="0.3">
      <c r="A536" t="s">
        <v>287</v>
      </c>
      <c r="E536">
        <f t="shared" si="16"/>
        <v>400018</v>
      </c>
      <c r="F536">
        <v>18</v>
      </c>
      <c r="G536" t="s">
        <v>455</v>
      </c>
      <c r="H536" t="s">
        <v>41</v>
      </c>
      <c r="I536">
        <v>8</v>
      </c>
      <c r="J536" t="str">
        <f t="shared" si="17"/>
        <v>None_8h</v>
      </c>
    </row>
    <row r="537" spans="1:10" x14ac:dyDescent="0.3">
      <c r="A537" t="s">
        <v>287</v>
      </c>
      <c r="E537">
        <f t="shared" si="16"/>
        <v>400019</v>
      </c>
      <c r="F537">
        <v>19</v>
      </c>
      <c r="G537" t="s">
        <v>455</v>
      </c>
      <c r="H537" t="s">
        <v>41</v>
      </c>
      <c r="I537">
        <v>8</v>
      </c>
      <c r="J537" t="str">
        <f t="shared" si="17"/>
        <v>None_8h</v>
      </c>
    </row>
    <row r="538" spans="1:10" x14ac:dyDescent="0.3">
      <c r="A538" t="s">
        <v>287</v>
      </c>
      <c r="E538">
        <f t="shared" si="16"/>
        <v>400020</v>
      </c>
      <c r="F538">
        <v>20</v>
      </c>
      <c r="G538" t="s">
        <v>455</v>
      </c>
      <c r="H538" t="s">
        <v>41</v>
      </c>
      <c r="I538">
        <v>8</v>
      </c>
      <c r="J538" t="str">
        <f t="shared" si="17"/>
        <v>None_8h</v>
      </c>
    </row>
    <row r="539" spans="1:10" x14ac:dyDescent="0.3">
      <c r="A539" t="s">
        <v>287</v>
      </c>
      <c r="E539">
        <f t="shared" si="16"/>
        <v>400021</v>
      </c>
      <c r="F539">
        <v>21</v>
      </c>
      <c r="G539" t="s">
        <v>455</v>
      </c>
      <c r="H539" t="s">
        <v>41</v>
      </c>
      <c r="I539">
        <v>8</v>
      </c>
      <c r="J539" t="str">
        <f t="shared" si="17"/>
        <v>None_8h</v>
      </c>
    </row>
    <row r="540" spans="1:10" x14ac:dyDescent="0.3">
      <c r="A540" t="s">
        <v>287</v>
      </c>
      <c r="E540">
        <f t="shared" si="16"/>
        <v>400022</v>
      </c>
      <c r="F540">
        <v>22</v>
      </c>
      <c r="G540" t="s">
        <v>455</v>
      </c>
      <c r="H540" t="s">
        <v>41</v>
      </c>
      <c r="I540">
        <v>8</v>
      </c>
      <c r="J540" t="str">
        <f t="shared" si="17"/>
        <v>None_8h</v>
      </c>
    </row>
    <row r="541" spans="1:10" x14ac:dyDescent="0.3">
      <c r="A541" t="s">
        <v>287</v>
      </c>
      <c r="E541">
        <f t="shared" si="16"/>
        <v>400023</v>
      </c>
      <c r="F541">
        <v>23</v>
      </c>
      <c r="G541" t="s">
        <v>455</v>
      </c>
      <c r="H541" t="s">
        <v>41</v>
      </c>
      <c r="I541">
        <v>8</v>
      </c>
      <c r="J541" t="str">
        <f t="shared" si="17"/>
        <v>None_8h</v>
      </c>
    </row>
    <row r="542" spans="1:10" x14ac:dyDescent="0.3">
      <c r="A542" t="s">
        <v>287</v>
      </c>
      <c r="E542">
        <f t="shared" si="16"/>
        <v>400024</v>
      </c>
      <c r="F542">
        <v>24</v>
      </c>
      <c r="G542" t="s">
        <v>455</v>
      </c>
      <c r="H542" t="s">
        <v>41</v>
      </c>
      <c r="I542">
        <v>8</v>
      </c>
      <c r="J542" t="str">
        <f t="shared" si="17"/>
        <v>None_8h</v>
      </c>
    </row>
    <row r="543" spans="1:10" x14ac:dyDescent="0.3">
      <c r="A543" t="s">
        <v>287</v>
      </c>
      <c r="E543">
        <f t="shared" si="16"/>
        <v>400025</v>
      </c>
      <c r="F543">
        <v>25</v>
      </c>
      <c r="G543" t="s">
        <v>455</v>
      </c>
      <c r="H543" t="s">
        <v>41</v>
      </c>
      <c r="I543">
        <v>8</v>
      </c>
      <c r="J543" t="str">
        <f t="shared" si="17"/>
        <v>None_8h</v>
      </c>
    </row>
    <row r="544" spans="1:10" x14ac:dyDescent="0.3">
      <c r="A544" t="s">
        <v>287</v>
      </c>
      <c r="E544">
        <f t="shared" si="16"/>
        <v>400026</v>
      </c>
      <c r="F544">
        <v>26</v>
      </c>
      <c r="G544" t="s">
        <v>455</v>
      </c>
      <c r="H544" t="s">
        <v>41</v>
      </c>
      <c r="I544">
        <v>8</v>
      </c>
      <c r="J544" t="str">
        <f t="shared" si="17"/>
        <v>None_8h</v>
      </c>
    </row>
    <row r="545" spans="1:10" x14ac:dyDescent="0.3">
      <c r="A545" t="s">
        <v>287</v>
      </c>
      <c r="E545">
        <f t="shared" si="16"/>
        <v>400027</v>
      </c>
      <c r="F545">
        <v>27</v>
      </c>
      <c r="G545" t="s">
        <v>455</v>
      </c>
      <c r="H545" t="s">
        <v>41</v>
      </c>
      <c r="I545">
        <v>8</v>
      </c>
      <c r="J545" t="str">
        <f t="shared" si="17"/>
        <v>None_8h</v>
      </c>
    </row>
    <row r="546" spans="1:10" x14ac:dyDescent="0.3">
      <c r="A546" t="s">
        <v>287</v>
      </c>
      <c r="E546">
        <f t="shared" si="16"/>
        <v>400028</v>
      </c>
      <c r="F546">
        <v>28</v>
      </c>
      <c r="G546" t="s">
        <v>455</v>
      </c>
      <c r="H546" t="s">
        <v>41</v>
      </c>
      <c r="I546">
        <v>8</v>
      </c>
      <c r="J546" t="str">
        <f t="shared" si="17"/>
        <v>None_8h</v>
      </c>
    </row>
    <row r="547" spans="1:10" x14ac:dyDescent="0.3">
      <c r="A547" t="s">
        <v>287</v>
      </c>
      <c r="E547">
        <f t="shared" si="16"/>
        <v>400029</v>
      </c>
      <c r="F547">
        <v>29</v>
      </c>
      <c r="G547" t="s">
        <v>455</v>
      </c>
      <c r="H547" t="s">
        <v>41</v>
      </c>
      <c r="I547">
        <v>8</v>
      </c>
      <c r="J547" t="str">
        <f t="shared" si="17"/>
        <v>None_8h</v>
      </c>
    </row>
    <row r="548" spans="1:10" x14ac:dyDescent="0.3">
      <c r="A548" t="s">
        <v>287</v>
      </c>
      <c r="E548">
        <f t="shared" si="16"/>
        <v>400030</v>
      </c>
      <c r="F548">
        <v>30</v>
      </c>
      <c r="G548" t="s">
        <v>455</v>
      </c>
      <c r="H548" t="s">
        <v>41</v>
      </c>
      <c r="I548">
        <v>8</v>
      </c>
      <c r="J548" t="str">
        <f t="shared" si="17"/>
        <v>None_8h</v>
      </c>
    </row>
    <row r="549" spans="1:10" x14ac:dyDescent="0.3">
      <c r="A549" t="s">
        <v>287</v>
      </c>
      <c r="E549">
        <f t="shared" si="16"/>
        <v>400031</v>
      </c>
      <c r="F549">
        <v>31</v>
      </c>
      <c r="G549" t="s">
        <v>455</v>
      </c>
      <c r="H549" t="s">
        <v>41</v>
      </c>
      <c r="I549">
        <v>8</v>
      </c>
      <c r="J549" t="str">
        <f t="shared" si="17"/>
        <v>None_8h</v>
      </c>
    </row>
    <row r="550" spans="1:10" x14ac:dyDescent="0.3">
      <c r="A550" t="s">
        <v>287</v>
      </c>
      <c r="E550">
        <f t="shared" si="16"/>
        <v>400032</v>
      </c>
      <c r="F550">
        <v>32</v>
      </c>
      <c r="G550" t="s">
        <v>455</v>
      </c>
      <c r="H550" t="s">
        <v>41</v>
      </c>
      <c r="I550">
        <v>8</v>
      </c>
      <c r="J550" t="str">
        <f t="shared" si="17"/>
        <v>None_8h</v>
      </c>
    </row>
    <row r="551" spans="1:10" x14ac:dyDescent="0.3">
      <c r="A551" t="s">
        <v>287</v>
      </c>
      <c r="E551">
        <f t="shared" si="16"/>
        <v>400033</v>
      </c>
      <c r="F551">
        <v>33</v>
      </c>
      <c r="G551" t="s">
        <v>455</v>
      </c>
      <c r="H551" t="s">
        <v>41</v>
      </c>
      <c r="I551">
        <v>8</v>
      </c>
      <c r="J551" t="str">
        <f t="shared" si="17"/>
        <v>None_8h</v>
      </c>
    </row>
    <row r="552" spans="1:10" x14ac:dyDescent="0.3">
      <c r="A552" t="s">
        <v>287</v>
      </c>
      <c r="E552">
        <f t="shared" si="16"/>
        <v>400034</v>
      </c>
      <c r="F552">
        <v>34</v>
      </c>
      <c r="G552" t="s">
        <v>455</v>
      </c>
      <c r="H552" t="s">
        <v>41</v>
      </c>
      <c r="I552">
        <v>8</v>
      </c>
      <c r="J552" t="str">
        <f t="shared" si="17"/>
        <v>None_8h</v>
      </c>
    </row>
    <row r="553" spans="1:10" x14ac:dyDescent="0.3">
      <c r="A553" t="s">
        <v>287</v>
      </c>
      <c r="E553">
        <f t="shared" si="16"/>
        <v>400035</v>
      </c>
      <c r="F553">
        <v>35</v>
      </c>
      <c r="G553" t="s">
        <v>455</v>
      </c>
      <c r="H553" t="s">
        <v>41</v>
      </c>
      <c r="I553">
        <v>8</v>
      </c>
      <c r="J553" t="str">
        <f t="shared" si="17"/>
        <v>None_8h</v>
      </c>
    </row>
    <row r="554" spans="1:10" x14ac:dyDescent="0.3">
      <c r="A554" t="s">
        <v>287</v>
      </c>
      <c r="E554">
        <f t="shared" si="16"/>
        <v>400036</v>
      </c>
      <c r="F554">
        <v>36</v>
      </c>
      <c r="G554" t="s">
        <v>455</v>
      </c>
      <c r="H554" t="s">
        <v>41</v>
      </c>
      <c r="I554">
        <v>8</v>
      </c>
      <c r="J554" t="str">
        <f t="shared" si="17"/>
        <v>None_8h</v>
      </c>
    </row>
    <row r="555" spans="1:10" x14ac:dyDescent="0.3">
      <c r="A555" t="s">
        <v>287</v>
      </c>
      <c r="E555">
        <f t="shared" si="16"/>
        <v>400037</v>
      </c>
      <c r="F555">
        <v>37</v>
      </c>
      <c r="G555" t="s">
        <v>455</v>
      </c>
      <c r="H555" t="s">
        <v>41</v>
      </c>
      <c r="I555">
        <v>8</v>
      </c>
      <c r="J555" t="str">
        <f t="shared" si="17"/>
        <v>None_8h</v>
      </c>
    </row>
    <row r="556" spans="1:10" x14ac:dyDescent="0.3">
      <c r="A556" t="s">
        <v>287</v>
      </c>
      <c r="E556">
        <f t="shared" si="16"/>
        <v>400038</v>
      </c>
      <c r="F556">
        <v>38</v>
      </c>
      <c r="G556" t="s">
        <v>455</v>
      </c>
      <c r="H556" t="s">
        <v>41</v>
      </c>
      <c r="I556">
        <v>8</v>
      </c>
      <c r="J556" t="str">
        <f t="shared" si="17"/>
        <v>None_8h</v>
      </c>
    </row>
    <row r="557" spans="1:10" x14ac:dyDescent="0.3">
      <c r="A557" t="s">
        <v>287</v>
      </c>
      <c r="E557">
        <f t="shared" si="16"/>
        <v>400039</v>
      </c>
      <c r="F557">
        <v>39</v>
      </c>
      <c r="G557" t="s">
        <v>455</v>
      </c>
      <c r="H557" t="s">
        <v>41</v>
      </c>
      <c r="I557">
        <v>8</v>
      </c>
      <c r="J557" t="str">
        <f t="shared" si="17"/>
        <v>None_8h</v>
      </c>
    </row>
    <row r="558" spans="1:10" x14ac:dyDescent="0.3">
      <c r="A558" t="s">
        <v>287</v>
      </c>
      <c r="E558">
        <f t="shared" si="16"/>
        <v>400040</v>
      </c>
      <c r="F558">
        <v>40</v>
      </c>
      <c r="G558" t="s">
        <v>455</v>
      </c>
      <c r="H558" t="s">
        <v>41</v>
      </c>
      <c r="I558">
        <v>8</v>
      </c>
      <c r="J558" t="str">
        <f t="shared" si="17"/>
        <v>None_8h</v>
      </c>
    </row>
    <row r="559" spans="1:10" x14ac:dyDescent="0.3">
      <c r="A559" t="s">
        <v>287</v>
      </c>
      <c r="E559">
        <f t="shared" si="16"/>
        <v>400041</v>
      </c>
      <c r="F559">
        <v>41</v>
      </c>
      <c r="G559" t="s">
        <v>455</v>
      </c>
      <c r="H559" t="s">
        <v>41</v>
      </c>
      <c r="I559">
        <v>8</v>
      </c>
      <c r="J559" t="str">
        <f t="shared" si="17"/>
        <v>None_8h</v>
      </c>
    </row>
    <row r="560" spans="1:10" x14ac:dyDescent="0.3">
      <c r="A560" t="s">
        <v>287</v>
      </c>
      <c r="E560">
        <f t="shared" si="16"/>
        <v>400042</v>
      </c>
      <c r="F560">
        <v>42</v>
      </c>
      <c r="G560" t="s">
        <v>455</v>
      </c>
      <c r="H560" t="s">
        <v>41</v>
      </c>
      <c r="I560">
        <v>8</v>
      </c>
      <c r="J560" t="str">
        <f t="shared" si="17"/>
        <v>None_8h</v>
      </c>
    </row>
    <row r="561" spans="1:10" x14ac:dyDescent="0.3">
      <c r="A561" t="s">
        <v>287</v>
      </c>
      <c r="E561">
        <f t="shared" si="16"/>
        <v>400043</v>
      </c>
      <c r="F561">
        <v>43</v>
      </c>
      <c r="G561" t="s">
        <v>455</v>
      </c>
      <c r="H561" t="s">
        <v>41</v>
      </c>
      <c r="I561">
        <v>8</v>
      </c>
      <c r="J561" t="str">
        <f t="shared" si="17"/>
        <v>None_8h</v>
      </c>
    </row>
    <row r="562" spans="1:10" x14ac:dyDescent="0.3">
      <c r="A562" t="s">
        <v>287</v>
      </c>
      <c r="E562">
        <f t="shared" si="16"/>
        <v>400044</v>
      </c>
      <c r="F562">
        <v>44</v>
      </c>
      <c r="G562" t="s">
        <v>455</v>
      </c>
      <c r="H562" t="s">
        <v>41</v>
      </c>
      <c r="I562">
        <v>8</v>
      </c>
      <c r="J562" t="str">
        <f t="shared" si="17"/>
        <v>None_8h</v>
      </c>
    </row>
    <row r="563" spans="1:10" x14ac:dyDescent="0.3">
      <c r="A563" t="s">
        <v>287</v>
      </c>
      <c r="E563">
        <f t="shared" si="16"/>
        <v>400045</v>
      </c>
      <c r="F563">
        <v>45</v>
      </c>
      <c r="G563" t="s">
        <v>455</v>
      </c>
      <c r="H563" t="s">
        <v>454</v>
      </c>
      <c r="I563">
        <v>8</v>
      </c>
      <c r="J563" t="str">
        <f t="shared" si="17"/>
        <v>None_8h</v>
      </c>
    </row>
    <row r="564" spans="1:10" x14ac:dyDescent="0.3">
      <c r="A564" t="s">
        <v>287</v>
      </c>
      <c r="E564">
        <f t="shared" si="16"/>
        <v>400046</v>
      </c>
      <c r="F564">
        <v>46</v>
      </c>
      <c r="G564" t="s">
        <v>455</v>
      </c>
      <c r="H564" t="s">
        <v>454</v>
      </c>
      <c r="I564">
        <v>8</v>
      </c>
      <c r="J564" t="str">
        <f t="shared" si="17"/>
        <v>None_8h</v>
      </c>
    </row>
    <row r="565" spans="1:10" x14ac:dyDescent="0.3">
      <c r="A565" t="s">
        <v>287</v>
      </c>
      <c r="E565">
        <f t="shared" si="16"/>
        <v>400047</v>
      </c>
      <c r="F565">
        <v>47</v>
      </c>
      <c r="G565" t="s">
        <v>455</v>
      </c>
      <c r="H565" t="s">
        <v>454</v>
      </c>
      <c r="I565">
        <v>8</v>
      </c>
      <c r="J565" t="str">
        <f t="shared" si="17"/>
        <v>None_8h</v>
      </c>
    </row>
    <row r="566" spans="1:10" x14ac:dyDescent="0.3">
      <c r="A566" t="s">
        <v>287</v>
      </c>
      <c r="E566">
        <f t="shared" si="16"/>
        <v>400048</v>
      </c>
      <c r="F566">
        <v>48</v>
      </c>
      <c r="G566" t="s">
        <v>455</v>
      </c>
      <c r="H566" t="s">
        <v>454</v>
      </c>
      <c r="I566">
        <v>8</v>
      </c>
      <c r="J566" t="str">
        <f t="shared" si="17"/>
        <v>None_8h</v>
      </c>
    </row>
    <row r="567" spans="1:10" x14ac:dyDescent="0.3">
      <c r="A567" t="s">
        <v>287</v>
      </c>
      <c r="E567">
        <f t="shared" si="16"/>
        <v>400049</v>
      </c>
      <c r="F567">
        <v>49</v>
      </c>
      <c r="G567" t="s">
        <v>455</v>
      </c>
      <c r="H567" t="s">
        <v>454</v>
      </c>
      <c r="I567">
        <v>8</v>
      </c>
      <c r="J567" t="str">
        <f t="shared" si="17"/>
        <v>None_8h</v>
      </c>
    </row>
    <row r="568" spans="1:10" x14ac:dyDescent="0.3">
      <c r="A568" t="s">
        <v>287</v>
      </c>
      <c r="E568">
        <f t="shared" si="16"/>
        <v>400050</v>
      </c>
      <c r="F568">
        <v>50</v>
      </c>
      <c r="G568" t="s">
        <v>455</v>
      </c>
      <c r="H568" t="s">
        <v>454</v>
      </c>
      <c r="I568">
        <v>8</v>
      </c>
      <c r="J568" t="str">
        <f t="shared" si="17"/>
        <v>None_8h</v>
      </c>
    </row>
    <row r="569" spans="1:10" x14ac:dyDescent="0.3">
      <c r="A569" t="s">
        <v>287</v>
      </c>
      <c r="E569">
        <f t="shared" si="16"/>
        <v>400051</v>
      </c>
      <c r="F569">
        <v>51</v>
      </c>
      <c r="G569" t="s">
        <v>455</v>
      </c>
      <c r="H569" t="s">
        <v>454</v>
      </c>
      <c r="I569">
        <v>8</v>
      </c>
      <c r="J569" t="str">
        <f t="shared" si="17"/>
        <v>None_8h</v>
      </c>
    </row>
    <row r="570" spans="1:10" x14ac:dyDescent="0.3">
      <c r="A570" t="s">
        <v>287</v>
      </c>
      <c r="E570">
        <f t="shared" si="16"/>
        <v>400052</v>
      </c>
      <c r="F570">
        <v>52</v>
      </c>
      <c r="G570" t="s">
        <v>455</v>
      </c>
      <c r="H570" t="s">
        <v>454</v>
      </c>
      <c r="I570">
        <v>8</v>
      </c>
      <c r="J570" t="str">
        <f t="shared" si="17"/>
        <v>None_8h</v>
      </c>
    </row>
    <row r="571" spans="1:10" x14ac:dyDescent="0.3">
      <c r="A571" t="s">
        <v>287</v>
      </c>
      <c r="E571">
        <f t="shared" si="16"/>
        <v>400053</v>
      </c>
      <c r="F571">
        <v>53</v>
      </c>
      <c r="G571" t="s">
        <v>455</v>
      </c>
      <c r="H571" t="s">
        <v>454</v>
      </c>
      <c r="I571">
        <v>8</v>
      </c>
      <c r="J571" t="str">
        <f t="shared" si="17"/>
        <v>None_8h</v>
      </c>
    </row>
    <row r="572" spans="1:10" x14ac:dyDescent="0.3">
      <c r="A572" t="s">
        <v>287</v>
      </c>
      <c r="E572">
        <f t="shared" si="16"/>
        <v>400054</v>
      </c>
      <c r="F572">
        <v>54</v>
      </c>
      <c r="G572" t="s">
        <v>455</v>
      </c>
      <c r="H572" t="s">
        <v>454</v>
      </c>
      <c r="I572">
        <v>8</v>
      </c>
      <c r="J572" t="str">
        <f t="shared" si="17"/>
        <v>None_8h</v>
      </c>
    </row>
    <row r="573" spans="1:10" x14ac:dyDescent="0.3">
      <c r="A573" t="s">
        <v>287</v>
      </c>
      <c r="E573">
        <f t="shared" si="16"/>
        <v>400055</v>
      </c>
      <c r="F573">
        <v>55</v>
      </c>
      <c r="G573" t="s">
        <v>455</v>
      </c>
      <c r="H573" t="s">
        <v>454</v>
      </c>
      <c r="I573">
        <v>8</v>
      </c>
      <c r="J573" t="str">
        <f t="shared" si="17"/>
        <v>None_8h</v>
      </c>
    </row>
    <row r="574" spans="1:10" x14ac:dyDescent="0.3">
      <c r="A574" t="s">
        <v>287</v>
      </c>
      <c r="E574">
        <f t="shared" si="16"/>
        <v>400056</v>
      </c>
      <c r="F574">
        <v>56</v>
      </c>
      <c r="G574" t="s">
        <v>455</v>
      </c>
      <c r="H574" t="s">
        <v>454</v>
      </c>
      <c r="I574">
        <v>8</v>
      </c>
      <c r="J574" t="str">
        <f t="shared" si="17"/>
        <v>None_8h</v>
      </c>
    </row>
    <row r="575" spans="1:10" x14ac:dyDescent="0.3">
      <c r="A575" t="s">
        <v>287</v>
      </c>
      <c r="E575">
        <f t="shared" si="16"/>
        <v>400057</v>
      </c>
      <c r="F575">
        <v>57</v>
      </c>
      <c r="G575" t="s">
        <v>455</v>
      </c>
      <c r="H575" t="s">
        <v>454</v>
      </c>
      <c r="I575">
        <v>8</v>
      </c>
      <c r="J575" t="str">
        <f t="shared" si="17"/>
        <v>None_8h</v>
      </c>
    </row>
    <row r="576" spans="1:10" x14ac:dyDescent="0.3">
      <c r="A576" t="s">
        <v>287</v>
      </c>
      <c r="E576">
        <f t="shared" si="16"/>
        <v>400058</v>
      </c>
      <c r="F576">
        <v>58</v>
      </c>
      <c r="G576" t="s">
        <v>455</v>
      </c>
      <c r="H576" t="s">
        <v>454</v>
      </c>
      <c r="I576">
        <v>8</v>
      </c>
      <c r="J576" t="str">
        <f t="shared" si="17"/>
        <v>None_8h</v>
      </c>
    </row>
    <row r="577" spans="1:10" x14ac:dyDescent="0.3">
      <c r="A577" t="s">
        <v>287</v>
      </c>
      <c r="E577">
        <f t="shared" si="16"/>
        <v>400059</v>
      </c>
      <c r="F577">
        <v>59</v>
      </c>
      <c r="G577" t="s">
        <v>455</v>
      </c>
      <c r="H577" t="s">
        <v>454</v>
      </c>
      <c r="I577">
        <v>8</v>
      </c>
      <c r="J577" t="str">
        <f t="shared" si="17"/>
        <v>None_8h</v>
      </c>
    </row>
    <row r="578" spans="1:10" x14ac:dyDescent="0.3">
      <c r="A578" t="s">
        <v>287</v>
      </c>
      <c r="E578">
        <f t="shared" si="16"/>
        <v>400060</v>
      </c>
      <c r="F578">
        <v>60</v>
      </c>
      <c r="G578" t="s">
        <v>455</v>
      </c>
      <c r="H578" t="s">
        <v>454</v>
      </c>
      <c r="I578">
        <v>8</v>
      </c>
      <c r="J578" t="str">
        <f t="shared" si="17"/>
        <v>None_8h</v>
      </c>
    </row>
    <row r="579" spans="1:10" x14ac:dyDescent="0.3">
      <c r="A579" t="s">
        <v>287</v>
      </c>
      <c r="E579">
        <f t="shared" si="16"/>
        <v>400061</v>
      </c>
      <c r="F579">
        <v>61</v>
      </c>
      <c r="G579" t="s">
        <v>455</v>
      </c>
      <c r="H579" t="s">
        <v>454</v>
      </c>
      <c r="I579">
        <v>8</v>
      </c>
      <c r="J579" t="str">
        <f t="shared" si="17"/>
        <v>None_8h</v>
      </c>
    </row>
    <row r="580" spans="1:10" x14ac:dyDescent="0.3">
      <c r="A580" t="s">
        <v>287</v>
      </c>
      <c r="E580">
        <f t="shared" si="16"/>
        <v>400062</v>
      </c>
      <c r="F580">
        <v>62</v>
      </c>
      <c r="G580" t="s">
        <v>455</v>
      </c>
      <c r="H580" t="s">
        <v>454</v>
      </c>
      <c r="I580">
        <v>8</v>
      </c>
      <c r="J580" t="str">
        <f t="shared" si="17"/>
        <v>None_8h</v>
      </c>
    </row>
    <row r="581" spans="1:10" x14ac:dyDescent="0.3">
      <c r="A581" t="s">
        <v>287</v>
      </c>
      <c r="E581">
        <f t="shared" si="16"/>
        <v>400063</v>
      </c>
      <c r="F581">
        <v>63</v>
      </c>
      <c r="G581" t="s">
        <v>455</v>
      </c>
      <c r="H581" t="s">
        <v>454</v>
      </c>
      <c r="I581">
        <v>8</v>
      </c>
      <c r="J581" t="str">
        <f t="shared" si="17"/>
        <v>None_8h</v>
      </c>
    </row>
    <row r="582" spans="1:10" x14ac:dyDescent="0.3">
      <c r="A582" t="s">
        <v>287</v>
      </c>
      <c r="E582">
        <f t="shared" si="16"/>
        <v>400064</v>
      </c>
      <c r="F582">
        <v>64</v>
      </c>
      <c r="G582" t="s">
        <v>455</v>
      </c>
      <c r="H582" t="s">
        <v>454</v>
      </c>
      <c r="I582">
        <v>8</v>
      </c>
      <c r="J582" t="str">
        <f t="shared" si="17"/>
        <v>None_8h</v>
      </c>
    </row>
    <row r="583" spans="1:10" x14ac:dyDescent="0.3">
      <c r="A583" t="s">
        <v>287</v>
      </c>
      <c r="E583">
        <f t="shared" ref="E583:E646" si="18">F583+400000</f>
        <v>400065</v>
      </c>
      <c r="F583">
        <v>65</v>
      </c>
      <c r="G583" t="s">
        <v>455</v>
      </c>
      <c r="H583" t="s">
        <v>454</v>
      </c>
      <c r="I583">
        <v>8</v>
      </c>
      <c r="J583" t="str">
        <f t="shared" si="17"/>
        <v>None_8h</v>
      </c>
    </row>
    <row r="584" spans="1:10" x14ac:dyDescent="0.3">
      <c r="A584" t="s">
        <v>287</v>
      </c>
      <c r="E584">
        <f t="shared" si="18"/>
        <v>400066</v>
      </c>
      <c r="F584">
        <v>66</v>
      </c>
      <c r="G584" t="s">
        <v>455</v>
      </c>
      <c r="H584" t="s">
        <v>454</v>
      </c>
      <c r="I584">
        <v>8</v>
      </c>
      <c r="J584" t="str">
        <f t="shared" ref="J584:J647" si="19">IF(G584="Full","Full_8h","None_8h")</f>
        <v>None_8h</v>
      </c>
    </row>
    <row r="585" spans="1:10" x14ac:dyDescent="0.3">
      <c r="A585" t="s">
        <v>287</v>
      </c>
      <c r="E585">
        <f t="shared" si="18"/>
        <v>400067</v>
      </c>
      <c r="F585">
        <v>67</v>
      </c>
      <c r="G585" t="s">
        <v>455</v>
      </c>
      <c r="H585" t="s">
        <v>454</v>
      </c>
      <c r="I585">
        <v>8</v>
      </c>
      <c r="J585" t="str">
        <f t="shared" si="19"/>
        <v>None_8h</v>
      </c>
    </row>
    <row r="586" spans="1:10" x14ac:dyDescent="0.3">
      <c r="A586" t="s">
        <v>287</v>
      </c>
      <c r="E586">
        <f t="shared" si="18"/>
        <v>400068</v>
      </c>
      <c r="F586">
        <v>68</v>
      </c>
      <c r="G586" t="s">
        <v>455</v>
      </c>
      <c r="H586" t="s">
        <v>454</v>
      </c>
      <c r="I586">
        <v>8</v>
      </c>
      <c r="J586" t="str">
        <f t="shared" si="19"/>
        <v>None_8h</v>
      </c>
    </row>
    <row r="587" spans="1:10" x14ac:dyDescent="0.3">
      <c r="A587" t="s">
        <v>287</v>
      </c>
      <c r="E587">
        <f t="shared" si="18"/>
        <v>400069</v>
      </c>
      <c r="F587">
        <v>69</v>
      </c>
      <c r="G587" t="s">
        <v>455</v>
      </c>
      <c r="H587" t="s">
        <v>454</v>
      </c>
      <c r="I587">
        <v>8</v>
      </c>
      <c r="J587" t="str">
        <f t="shared" si="19"/>
        <v>None_8h</v>
      </c>
    </row>
    <row r="588" spans="1:10" x14ac:dyDescent="0.3">
      <c r="A588" t="s">
        <v>287</v>
      </c>
      <c r="E588">
        <f t="shared" si="18"/>
        <v>400070</v>
      </c>
      <c r="F588">
        <v>70</v>
      </c>
      <c r="G588" t="s">
        <v>455</v>
      </c>
      <c r="H588" t="s">
        <v>454</v>
      </c>
      <c r="I588">
        <v>8</v>
      </c>
      <c r="J588" t="str">
        <f t="shared" si="19"/>
        <v>None_8h</v>
      </c>
    </row>
    <row r="589" spans="1:10" x14ac:dyDescent="0.3">
      <c r="A589" t="s">
        <v>287</v>
      </c>
      <c r="E589">
        <f t="shared" si="18"/>
        <v>400071</v>
      </c>
      <c r="F589">
        <v>71</v>
      </c>
      <c r="G589" t="s">
        <v>455</v>
      </c>
      <c r="H589" t="s">
        <v>454</v>
      </c>
      <c r="I589">
        <v>8</v>
      </c>
      <c r="J589" t="str">
        <f t="shared" si="19"/>
        <v>None_8h</v>
      </c>
    </row>
    <row r="590" spans="1:10" x14ac:dyDescent="0.3">
      <c r="A590" t="s">
        <v>287</v>
      </c>
      <c r="E590">
        <f t="shared" si="18"/>
        <v>400072</v>
      </c>
      <c r="F590">
        <v>72</v>
      </c>
      <c r="G590" t="s">
        <v>455</v>
      </c>
      <c r="H590" t="s">
        <v>454</v>
      </c>
      <c r="I590">
        <v>8</v>
      </c>
      <c r="J590" t="str">
        <f t="shared" si="19"/>
        <v>None_8h</v>
      </c>
    </row>
    <row r="591" spans="1:10" x14ac:dyDescent="0.3">
      <c r="A591" t="s">
        <v>287</v>
      </c>
      <c r="E591">
        <f t="shared" si="18"/>
        <v>400073</v>
      </c>
      <c r="F591">
        <v>73</v>
      </c>
      <c r="G591" t="s">
        <v>455</v>
      </c>
      <c r="H591" t="s">
        <v>454</v>
      </c>
      <c r="I591">
        <v>8</v>
      </c>
      <c r="J591" t="str">
        <f t="shared" si="19"/>
        <v>None_8h</v>
      </c>
    </row>
    <row r="592" spans="1:10" x14ac:dyDescent="0.3">
      <c r="A592" t="s">
        <v>287</v>
      </c>
      <c r="E592">
        <f t="shared" si="18"/>
        <v>400074</v>
      </c>
      <c r="F592">
        <v>74</v>
      </c>
      <c r="G592" t="s">
        <v>455</v>
      </c>
      <c r="H592" t="s">
        <v>454</v>
      </c>
      <c r="I592">
        <v>8</v>
      </c>
      <c r="J592" t="str">
        <f t="shared" si="19"/>
        <v>None_8h</v>
      </c>
    </row>
    <row r="593" spans="1:10" x14ac:dyDescent="0.3">
      <c r="A593" t="s">
        <v>287</v>
      </c>
      <c r="E593">
        <f t="shared" si="18"/>
        <v>400075</v>
      </c>
      <c r="F593">
        <v>75</v>
      </c>
      <c r="G593" t="s">
        <v>455</v>
      </c>
      <c r="H593" t="s">
        <v>454</v>
      </c>
      <c r="I593">
        <v>8</v>
      </c>
      <c r="J593" t="str">
        <f t="shared" si="19"/>
        <v>None_8h</v>
      </c>
    </row>
    <row r="594" spans="1:10" x14ac:dyDescent="0.3">
      <c r="A594" t="s">
        <v>287</v>
      </c>
      <c r="E594">
        <f t="shared" si="18"/>
        <v>400076</v>
      </c>
      <c r="F594">
        <v>76</v>
      </c>
      <c r="G594" t="s">
        <v>455</v>
      </c>
      <c r="H594" t="s">
        <v>454</v>
      </c>
      <c r="I594">
        <v>8</v>
      </c>
      <c r="J594" t="str">
        <f t="shared" si="19"/>
        <v>None_8h</v>
      </c>
    </row>
    <row r="595" spans="1:10" x14ac:dyDescent="0.3">
      <c r="A595" t="s">
        <v>287</v>
      </c>
      <c r="E595">
        <f t="shared" si="18"/>
        <v>400077</v>
      </c>
      <c r="F595">
        <v>77</v>
      </c>
      <c r="G595" t="s">
        <v>455</v>
      </c>
      <c r="H595" t="s">
        <v>454</v>
      </c>
      <c r="I595">
        <v>8</v>
      </c>
      <c r="J595" t="str">
        <f t="shared" si="19"/>
        <v>None_8h</v>
      </c>
    </row>
    <row r="596" spans="1:10" x14ac:dyDescent="0.3">
      <c r="A596" t="s">
        <v>287</v>
      </c>
      <c r="E596">
        <f t="shared" si="18"/>
        <v>400078</v>
      </c>
      <c r="F596">
        <v>78</v>
      </c>
      <c r="G596" t="s">
        <v>455</v>
      </c>
      <c r="H596" t="s">
        <v>454</v>
      </c>
      <c r="I596">
        <v>8</v>
      </c>
      <c r="J596" t="str">
        <f t="shared" si="19"/>
        <v>None_8h</v>
      </c>
    </row>
    <row r="597" spans="1:10" x14ac:dyDescent="0.3">
      <c r="A597" t="s">
        <v>287</v>
      </c>
      <c r="E597">
        <f t="shared" si="18"/>
        <v>400079</v>
      </c>
      <c r="F597">
        <v>79</v>
      </c>
      <c r="G597" t="s">
        <v>455</v>
      </c>
      <c r="H597" t="s">
        <v>454</v>
      </c>
      <c r="I597">
        <v>8</v>
      </c>
      <c r="J597" t="str">
        <f t="shared" si="19"/>
        <v>None_8h</v>
      </c>
    </row>
    <row r="598" spans="1:10" x14ac:dyDescent="0.3">
      <c r="A598" t="s">
        <v>287</v>
      </c>
      <c r="E598">
        <f t="shared" si="18"/>
        <v>400080</v>
      </c>
      <c r="F598">
        <v>80</v>
      </c>
      <c r="G598" t="s">
        <v>455</v>
      </c>
      <c r="H598" t="s">
        <v>454</v>
      </c>
      <c r="I598">
        <v>8</v>
      </c>
      <c r="J598" t="str">
        <f t="shared" si="19"/>
        <v>None_8h</v>
      </c>
    </row>
    <row r="599" spans="1:10" x14ac:dyDescent="0.3">
      <c r="A599" t="s">
        <v>287</v>
      </c>
      <c r="E599">
        <f t="shared" si="18"/>
        <v>400081</v>
      </c>
      <c r="F599">
        <v>81</v>
      </c>
      <c r="G599" t="s">
        <v>455</v>
      </c>
      <c r="H599" t="s">
        <v>454</v>
      </c>
      <c r="I599">
        <v>8</v>
      </c>
      <c r="J599" t="str">
        <f t="shared" si="19"/>
        <v>None_8h</v>
      </c>
    </row>
    <row r="600" spans="1:10" x14ac:dyDescent="0.3">
      <c r="A600" t="s">
        <v>287</v>
      </c>
      <c r="E600">
        <f t="shared" si="18"/>
        <v>400082</v>
      </c>
      <c r="F600">
        <v>82</v>
      </c>
      <c r="G600" t="s">
        <v>455</v>
      </c>
      <c r="H600" t="s">
        <v>454</v>
      </c>
      <c r="I600">
        <v>8</v>
      </c>
      <c r="J600" t="str">
        <f t="shared" si="19"/>
        <v>None_8h</v>
      </c>
    </row>
    <row r="601" spans="1:10" x14ac:dyDescent="0.3">
      <c r="A601" t="s">
        <v>287</v>
      </c>
      <c r="E601">
        <f t="shared" si="18"/>
        <v>400083</v>
      </c>
      <c r="F601">
        <v>83</v>
      </c>
      <c r="G601" t="s">
        <v>455</v>
      </c>
      <c r="H601" t="s">
        <v>454</v>
      </c>
      <c r="I601">
        <v>8</v>
      </c>
      <c r="J601" t="str">
        <f t="shared" si="19"/>
        <v>None_8h</v>
      </c>
    </row>
    <row r="602" spans="1:10" x14ac:dyDescent="0.3">
      <c r="A602" t="s">
        <v>287</v>
      </c>
      <c r="E602">
        <f t="shared" si="18"/>
        <v>400084</v>
      </c>
      <c r="F602">
        <v>84</v>
      </c>
      <c r="G602" t="s">
        <v>455</v>
      </c>
      <c r="H602" t="s">
        <v>454</v>
      </c>
      <c r="I602">
        <v>8</v>
      </c>
      <c r="J602" t="str">
        <f t="shared" si="19"/>
        <v>None_8h</v>
      </c>
    </row>
    <row r="603" spans="1:10" x14ac:dyDescent="0.3">
      <c r="A603" t="s">
        <v>287</v>
      </c>
      <c r="E603">
        <f t="shared" si="18"/>
        <v>400085</v>
      </c>
      <c r="F603">
        <v>85</v>
      </c>
      <c r="G603" t="s">
        <v>455</v>
      </c>
      <c r="H603" t="s">
        <v>454</v>
      </c>
      <c r="I603">
        <v>8</v>
      </c>
      <c r="J603" t="str">
        <f t="shared" si="19"/>
        <v>None_8h</v>
      </c>
    </row>
    <row r="604" spans="1:10" x14ac:dyDescent="0.3">
      <c r="A604" t="s">
        <v>287</v>
      </c>
      <c r="E604">
        <f t="shared" si="18"/>
        <v>400086</v>
      </c>
      <c r="F604">
        <v>86</v>
      </c>
      <c r="G604" t="s">
        <v>455</v>
      </c>
      <c r="H604" t="s">
        <v>454</v>
      </c>
      <c r="I604">
        <v>8</v>
      </c>
      <c r="J604" t="str">
        <f t="shared" si="19"/>
        <v>None_8h</v>
      </c>
    </row>
    <row r="605" spans="1:10" x14ac:dyDescent="0.3">
      <c r="A605" t="s">
        <v>287</v>
      </c>
      <c r="E605">
        <f t="shared" si="18"/>
        <v>400087</v>
      </c>
      <c r="F605">
        <v>87</v>
      </c>
      <c r="G605" t="s">
        <v>455</v>
      </c>
      <c r="H605" t="s">
        <v>454</v>
      </c>
      <c r="I605">
        <v>8</v>
      </c>
      <c r="J605" t="str">
        <f t="shared" si="19"/>
        <v>None_8h</v>
      </c>
    </row>
    <row r="606" spans="1:10" x14ac:dyDescent="0.3">
      <c r="A606" t="s">
        <v>287</v>
      </c>
      <c r="E606">
        <f t="shared" si="18"/>
        <v>400088</v>
      </c>
      <c r="F606">
        <v>88</v>
      </c>
      <c r="G606" t="s">
        <v>455</v>
      </c>
      <c r="H606" t="s">
        <v>454</v>
      </c>
      <c r="I606">
        <v>8</v>
      </c>
      <c r="J606" t="str">
        <f t="shared" si="19"/>
        <v>None_8h</v>
      </c>
    </row>
    <row r="607" spans="1:10" x14ac:dyDescent="0.3">
      <c r="A607" t="s">
        <v>287</v>
      </c>
      <c r="E607">
        <f t="shared" si="18"/>
        <v>400089</v>
      </c>
      <c r="F607">
        <v>89</v>
      </c>
      <c r="G607" t="s">
        <v>455</v>
      </c>
      <c r="H607" t="s">
        <v>454</v>
      </c>
      <c r="I607">
        <v>8</v>
      </c>
      <c r="J607" t="str">
        <f t="shared" si="19"/>
        <v>None_8h</v>
      </c>
    </row>
    <row r="608" spans="1:10" x14ac:dyDescent="0.3">
      <c r="A608" t="s">
        <v>287</v>
      </c>
      <c r="E608">
        <f t="shared" si="18"/>
        <v>400090</v>
      </c>
      <c r="F608">
        <v>90</v>
      </c>
      <c r="G608" t="s">
        <v>455</v>
      </c>
      <c r="H608" t="s">
        <v>454</v>
      </c>
      <c r="I608">
        <v>8</v>
      </c>
      <c r="J608" t="str">
        <f t="shared" si="19"/>
        <v>None_8h</v>
      </c>
    </row>
    <row r="609" spans="1:10" x14ac:dyDescent="0.3">
      <c r="A609" t="s">
        <v>287</v>
      </c>
      <c r="E609">
        <f t="shared" si="18"/>
        <v>400091</v>
      </c>
      <c r="F609">
        <v>91</v>
      </c>
      <c r="G609" t="s">
        <v>455</v>
      </c>
      <c r="H609" t="s">
        <v>454</v>
      </c>
      <c r="I609">
        <v>8</v>
      </c>
      <c r="J609" t="str">
        <f t="shared" si="19"/>
        <v>None_8h</v>
      </c>
    </row>
    <row r="610" spans="1:10" x14ac:dyDescent="0.3">
      <c r="A610" t="s">
        <v>287</v>
      </c>
      <c r="E610">
        <f t="shared" si="18"/>
        <v>400092</v>
      </c>
      <c r="F610">
        <v>92</v>
      </c>
      <c r="G610" t="s">
        <v>455</v>
      </c>
      <c r="H610" t="s">
        <v>454</v>
      </c>
      <c r="I610">
        <v>8</v>
      </c>
      <c r="J610" t="str">
        <f t="shared" si="19"/>
        <v>None_8h</v>
      </c>
    </row>
    <row r="611" spans="1:10" x14ac:dyDescent="0.3">
      <c r="A611" t="s">
        <v>287</v>
      </c>
      <c r="E611">
        <f t="shared" si="18"/>
        <v>400093</v>
      </c>
      <c r="F611">
        <v>93</v>
      </c>
      <c r="G611" t="s">
        <v>455</v>
      </c>
      <c r="H611" t="s">
        <v>454</v>
      </c>
      <c r="I611">
        <v>8</v>
      </c>
      <c r="J611" t="str">
        <f t="shared" si="19"/>
        <v>None_8h</v>
      </c>
    </row>
    <row r="612" spans="1:10" x14ac:dyDescent="0.3">
      <c r="A612" t="s">
        <v>287</v>
      </c>
      <c r="E612">
        <f t="shared" si="18"/>
        <v>400094</v>
      </c>
      <c r="F612">
        <v>94</v>
      </c>
      <c r="G612" t="s">
        <v>455</v>
      </c>
      <c r="H612" t="s">
        <v>454</v>
      </c>
      <c r="I612">
        <v>8</v>
      </c>
      <c r="J612" t="str">
        <f t="shared" si="19"/>
        <v>None_8h</v>
      </c>
    </row>
    <row r="613" spans="1:10" x14ac:dyDescent="0.3">
      <c r="A613" t="s">
        <v>287</v>
      </c>
      <c r="E613">
        <f t="shared" si="18"/>
        <v>400095</v>
      </c>
      <c r="F613">
        <v>95</v>
      </c>
      <c r="G613" t="s">
        <v>455</v>
      </c>
      <c r="H613" t="s">
        <v>454</v>
      </c>
      <c r="I613">
        <v>8</v>
      </c>
      <c r="J613" t="str">
        <f t="shared" si="19"/>
        <v>None_8h</v>
      </c>
    </row>
    <row r="614" spans="1:10" x14ac:dyDescent="0.3">
      <c r="A614" t="s">
        <v>287</v>
      </c>
      <c r="E614">
        <f t="shared" si="18"/>
        <v>400096</v>
      </c>
      <c r="F614">
        <v>96</v>
      </c>
      <c r="G614" t="s">
        <v>455</v>
      </c>
      <c r="H614" t="s">
        <v>454</v>
      </c>
      <c r="I614">
        <v>8</v>
      </c>
      <c r="J614" t="str">
        <f t="shared" si="19"/>
        <v>None_8h</v>
      </c>
    </row>
    <row r="615" spans="1:10" x14ac:dyDescent="0.3">
      <c r="A615" t="s">
        <v>287</v>
      </c>
      <c r="E615">
        <f t="shared" si="18"/>
        <v>400097</v>
      </c>
      <c r="F615">
        <v>97</v>
      </c>
      <c r="G615" t="s">
        <v>455</v>
      </c>
      <c r="H615" t="s">
        <v>38</v>
      </c>
      <c r="I615">
        <v>8</v>
      </c>
      <c r="J615" t="str">
        <f t="shared" si="19"/>
        <v>None_8h</v>
      </c>
    </row>
    <row r="616" spans="1:10" x14ac:dyDescent="0.3">
      <c r="A616" t="s">
        <v>287</v>
      </c>
      <c r="E616">
        <f t="shared" si="18"/>
        <v>400098</v>
      </c>
      <c r="F616">
        <v>98</v>
      </c>
      <c r="G616" t="s">
        <v>455</v>
      </c>
      <c r="H616" t="s">
        <v>38</v>
      </c>
      <c r="I616">
        <v>8</v>
      </c>
      <c r="J616" t="str">
        <f t="shared" si="19"/>
        <v>None_8h</v>
      </c>
    </row>
    <row r="617" spans="1:10" x14ac:dyDescent="0.3">
      <c r="A617" t="s">
        <v>287</v>
      </c>
      <c r="E617">
        <f t="shared" si="18"/>
        <v>400099</v>
      </c>
      <c r="F617">
        <v>99</v>
      </c>
      <c r="G617" t="s">
        <v>455</v>
      </c>
      <c r="H617" t="s">
        <v>38</v>
      </c>
      <c r="I617">
        <v>8</v>
      </c>
      <c r="J617" t="str">
        <f t="shared" si="19"/>
        <v>None_8h</v>
      </c>
    </row>
    <row r="618" spans="1:10" x14ac:dyDescent="0.3">
      <c r="A618" t="s">
        <v>287</v>
      </c>
      <c r="E618">
        <f t="shared" si="18"/>
        <v>400100</v>
      </c>
      <c r="F618">
        <v>100</v>
      </c>
      <c r="G618" t="s">
        <v>455</v>
      </c>
      <c r="H618" t="s">
        <v>38</v>
      </c>
      <c r="I618">
        <v>8</v>
      </c>
      <c r="J618" t="str">
        <f t="shared" si="19"/>
        <v>None_8h</v>
      </c>
    </row>
    <row r="619" spans="1:10" x14ac:dyDescent="0.3">
      <c r="A619" t="s">
        <v>287</v>
      </c>
      <c r="E619">
        <f t="shared" si="18"/>
        <v>400101</v>
      </c>
      <c r="F619">
        <v>101</v>
      </c>
      <c r="G619" t="s">
        <v>455</v>
      </c>
      <c r="H619" t="s">
        <v>38</v>
      </c>
      <c r="I619">
        <v>8</v>
      </c>
      <c r="J619" t="str">
        <f t="shared" si="19"/>
        <v>None_8h</v>
      </c>
    </row>
    <row r="620" spans="1:10" x14ac:dyDescent="0.3">
      <c r="A620" t="s">
        <v>287</v>
      </c>
      <c r="E620">
        <f t="shared" si="18"/>
        <v>400102</v>
      </c>
      <c r="F620">
        <v>102</v>
      </c>
      <c r="G620" t="s">
        <v>455</v>
      </c>
      <c r="H620" t="s">
        <v>38</v>
      </c>
      <c r="I620">
        <v>8</v>
      </c>
      <c r="J620" t="str">
        <f t="shared" si="19"/>
        <v>None_8h</v>
      </c>
    </row>
    <row r="621" spans="1:10" x14ac:dyDescent="0.3">
      <c r="A621" t="s">
        <v>287</v>
      </c>
      <c r="E621">
        <f t="shared" si="18"/>
        <v>400103</v>
      </c>
      <c r="F621">
        <v>103</v>
      </c>
      <c r="G621" t="s">
        <v>455</v>
      </c>
      <c r="H621" t="s">
        <v>38</v>
      </c>
      <c r="I621">
        <v>8</v>
      </c>
      <c r="J621" t="str">
        <f t="shared" si="19"/>
        <v>None_8h</v>
      </c>
    </row>
    <row r="622" spans="1:10" x14ac:dyDescent="0.3">
      <c r="A622" t="s">
        <v>287</v>
      </c>
      <c r="E622">
        <f t="shared" si="18"/>
        <v>400104</v>
      </c>
      <c r="F622">
        <v>104</v>
      </c>
      <c r="G622" t="s">
        <v>455</v>
      </c>
      <c r="H622" t="s">
        <v>38</v>
      </c>
      <c r="I622">
        <v>8</v>
      </c>
      <c r="J622" t="str">
        <f t="shared" si="19"/>
        <v>None_8h</v>
      </c>
    </row>
    <row r="623" spans="1:10" x14ac:dyDescent="0.3">
      <c r="A623" t="s">
        <v>287</v>
      </c>
      <c r="E623">
        <f t="shared" si="18"/>
        <v>400105</v>
      </c>
      <c r="F623">
        <v>105</v>
      </c>
      <c r="G623" t="s">
        <v>455</v>
      </c>
      <c r="H623" t="s">
        <v>38</v>
      </c>
      <c r="I623">
        <v>8</v>
      </c>
      <c r="J623" t="str">
        <f t="shared" si="19"/>
        <v>None_8h</v>
      </c>
    </row>
    <row r="624" spans="1:10" x14ac:dyDescent="0.3">
      <c r="A624" t="s">
        <v>287</v>
      </c>
      <c r="E624">
        <f t="shared" si="18"/>
        <v>400106</v>
      </c>
      <c r="F624">
        <v>106</v>
      </c>
      <c r="G624" t="s">
        <v>455</v>
      </c>
      <c r="H624" t="s">
        <v>38</v>
      </c>
      <c r="I624">
        <v>8</v>
      </c>
      <c r="J624" t="str">
        <f t="shared" si="19"/>
        <v>None_8h</v>
      </c>
    </row>
    <row r="625" spans="1:10" x14ac:dyDescent="0.3">
      <c r="A625" t="s">
        <v>287</v>
      </c>
      <c r="E625">
        <f t="shared" si="18"/>
        <v>400107</v>
      </c>
      <c r="F625">
        <v>107</v>
      </c>
      <c r="G625" t="s">
        <v>455</v>
      </c>
      <c r="H625" t="s">
        <v>38</v>
      </c>
      <c r="I625">
        <v>8</v>
      </c>
      <c r="J625" t="str">
        <f t="shared" si="19"/>
        <v>None_8h</v>
      </c>
    </row>
    <row r="626" spans="1:10" x14ac:dyDescent="0.3">
      <c r="A626" t="s">
        <v>287</v>
      </c>
      <c r="E626">
        <f t="shared" si="18"/>
        <v>400108</v>
      </c>
      <c r="F626">
        <v>108</v>
      </c>
      <c r="G626" t="s">
        <v>455</v>
      </c>
      <c r="H626" t="s">
        <v>38</v>
      </c>
      <c r="I626">
        <v>8</v>
      </c>
      <c r="J626" t="str">
        <f t="shared" si="19"/>
        <v>None_8h</v>
      </c>
    </row>
    <row r="627" spans="1:10" x14ac:dyDescent="0.3">
      <c r="A627" t="s">
        <v>287</v>
      </c>
      <c r="E627">
        <f t="shared" si="18"/>
        <v>400109</v>
      </c>
      <c r="F627">
        <v>109</v>
      </c>
      <c r="G627" t="s">
        <v>455</v>
      </c>
      <c r="H627" t="s">
        <v>38</v>
      </c>
      <c r="I627">
        <v>8</v>
      </c>
      <c r="J627" t="str">
        <f t="shared" si="19"/>
        <v>None_8h</v>
      </c>
    </row>
    <row r="628" spans="1:10" x14ac:dyDescent="0.3">
      <c r="A628" t="s">
        <v>287</v>
      </c>
      <c r="E628">
        <f t="shared" si="18"/>
        <v>400110</v>
      </c>
      <c r="F628">
        <v>110</v>
      </c>
      <c r="G628" t="s">
        <v>455</v>
      </c>
      <c r="H628" t="s">
        <v>38</v>
      </c>
      <c r="I628">
        <v>8</v>
      </c>
      <c r="J628" t="str">
        <f t="shared" si="19"/>
        <v>None_8h</v>
      </c>
    </row>
    <row r="629" spans="1:10" x14ac:dyDescent="0.3">
      <c r="A629" t="s">
        <v>287</v>
      </c>
      <c r="E629">
        <f t="shared" si="18"/>
        <v>400111</v>
      </c>
      <c r="F629">
        <v>111</v>
      </c>
      <c r="G629" t="s">
        <v>455</v>
      </c>
      <c r="H629" t="s">
        <v>38</v>
      </c>
      <c r="I629">
        <v>8</v>
      </c>
      <c r="J629" t="str">
        <f t="shared" si="19"/>
        <v>None_8h</v>
      </c>
    </row>
    <row r="630" spans="1:10" x14ac:dyDescent="0.3">
      <c r="A630" t="s">
        <v>287</v>
      </c>
      <c r="E630">
        <f t="shared" si="18"/>
        <v>400112</v>
      </c>
      <c r="F630">
        <v>112</v>
      </c>
      <c r="G630" t="s">
        <v>455</v>
      </c>
      <c r="H630" t="s">
        <v>38</v>
      </c>
      <c r="I630">
        <v>8</v>
      </c>
      <c r="J630" t="str">
        <f t="shared" si="19"/>
        <v>None_8h</v>
      </c>
    </row>
    <row r="631" spans="1:10" x14ac:dyDescent="0.3">
      <c r="A631" t="s">
        <v>287</v>
      </c>
      <c r="E631">
        <f t="shared" si="18"/>
        <v>400113</v>
      </c>
      <c r="F631">
        <v>113</v>
      </c>
      <c r="G631" t="s">
        <v>455</v>
      </c>
      <c r="H631" t="s">
        <v>38</v>
      </c>
      <c r="I631">
        <v>8</v>
      </c>
      <c r="J631" t="str">
        <f t="shared" si="19"/>
        <v>None_8h</v>
      </c>
    </row>
    <row r="632" spans="1:10" x14ac:dyDescent="0.3">
      <c r="A632" t="s">
        <v>287</v>
      </c>
      <c r="E632">
        <f t="shared" si="18"/>
        <v>400114</v>
      </c>
      <c r="F632">
        <v>114</v>
      </c>
      <c r="G632" t="s">
        <v>455</v>
      </c>
      <c r="H632" t="s">
        <v>38</v>
      </c>
      <c r="I632">
        <v>8</v>
      </c>
      <c r="J632" t="str">
        <f t="shared" si="19"/>
        <v>None_8h</v>
      </c>
    </row>
    <row r="633" spans="1:10" x14ac:dyDescent="0.3">
      <c r="A633" t="s">
        <v>287</v>
      </c>
      <c r="E633">
        <f t="shared" si="18"/>
        <v>400115</v>
      </c>
      <c r="F633">
        <v>115</v>
      </c>
      <c r="G633" t="s">
        <v>455</v>
      </c>
      <c r="H633" t="s">
        <v>38</v>
      </c>
      <c r="I633">
        <v>8</v>
      </c>
      <c r="J633" t="str">
        <f t="shared" si="19"/>
        <v>None_8h</v>
      </c>
    </row>
    <row r="634" spans="1:10" x14ac:dyDescent="0.3">
      <c r="A634" t="s">
        <v>287</v>
      </c>
      <c r="E634">
        <f t="shared" si="18"/>
        <v>400116</v>
      </c>
      <c r="F634">
        <v>116</v>
      </c>
      <c r="G634" t="s">
        <v>455</v>
      </c>
      <c r="H634" t="s">
        <v>38</v>
      </c>
      <c r="I634">
        <v>8</v>
      </c>
      <c r="J634" t="str">
        <f t="shared" si="19"/>
        <v>None_8h</v>
      </c>
    </row>
    <row r="635" spans="1:10" x14ac:dyDescent="0.3">
      <c r="A635" t="s">
        <v>287</v>
      </c>
      <c r="E635">
        <f t="shared" si="18"/>
        <v>400117</v>
      </c>
      <c r="F635">
        <v>117</v>
      </c>
      <c r="G635" t="s">
        <v>455</v>
      </c>
      <c r="H635" t="s">
        <v>38</v>
      </c>
      <c r="I635">
        <v>8</v>
      </c>
      <c r="J635" t="str">
        <f t="shared" si="19"/>
        <v>None_8h</v>
      </c>
    </row>
    <row r="636" spans="1:10" x14ac:dyDescent="0.3">
      <c r="A636" t="s">
        <v>287</v>
      </c>
      <c r="E636">
        <f t="shared" si="18"/>
        <v>400118</v>
      </c>
      <c r="F636">
        <v>118</v>
      </c>
      <c r="G636" t="s">
        <v>455</v>
      </c>
      <c r="H636" t="s">
        <v>38</v>
      </c>
      <c r="I636">
        <v>8</v>
      </c>
      <c r="J636" t="str">
        <f t="shared" si="19"/>
        <v>None_8h</v>
      </c>
    </row>
    <row r="637" spans="1:10" x14ac:dyDescent="0.3">
      <c r="A637" t="s">
        <v>287</v>
      </c>
      <c r="E637">
        <f t="shared" si="18"/>
        <v>400119</v>
      </c>
      <c r="F637">
        <v>119</v>
      </c>
      <c r="G637" t="s">
        <v>455</v>
      </c>
      <c r="H637" t="s">
        <v>38</v>
      </c>
      <c r="I637">
        <v>8</v>
      </c>
      <c r="J637" t="str">
        <f t="shared" si="19"/>
        <v>None_8h</v>
      </c>
    </row>
    <row r="638" spans="1:10" x14ac:dyDescent="0.3">
      <c r="A638" t="s">
        <v>287</v>
      </c>
      <c r="E638">
        <f t="shared" si="18"/>
        <v>400120</v>
      </c>
      <c r="F638">
        <v>120</v>
      </c>
      <c r="G638" t="s">
        <v>455</v>
      </c>
      <c r="H638" t="s">
        <v>38</v>
      </c>
      <c r="I638">
        <v>8</v>
      </c>
      <c r="J638" t="str">
        <f t="shared" si="19"/>
        <v>None_8h</v>
      </c>
    </row>
    <row r="639" spans="1:10" x14ac:dyDescent="0.3">
      <c r="A639" t="s">
        <v>287</v>
      </c>
      <c r="E639">
        <f t="shared" si="18"/>
        <v>400121</v>
      </c>
      <c r="F639">
        <v>121</v>
      </c>
      <c r="G639" t="s">
        <v>455</v>
      </c>
      <c r="H639" t="s">
        <v>38</v>
      </c>
      <c r="I639">
        <v>8</v>
      </c>
      <c r="J639" t="str">
        <f t="shared" si="19"/>
        <v>None_8h</v>
      </c>
    </row>
    <row r="640" spans="1:10" x14ac:dyDescent="0.3">
      <c r="A640" t="s">
        <v>287</v>
      </c>
      <c r="E640">
        <f t="shared" si="18"/>
        <v>400122</v>
      </c>
      <c r="F640">
        <v>122</v>
      </c>
      <c r="G640" t="s">
        <v>455</v>
      </c>
      <c r="H640" t="s">
        <v>38</v>
      </c>
      <c r="I640">
        <v>8</v>
      </c>
      <c r="J640" t="str">
        <f t="shared" si="19"/>
        <v>None_8h</v>
      </c>
    </row>
    <row r="641" spans="1:10" x14ac:dyDescent="0.3">
      <c r="A641" t="s">
        <v>287</v>
      </c>
      <c r="E641">
        <f t="shared" si="18"/>
        <v>400123</v>
      </c>
      <c r="F641">
        <v>123</v>
      </c>
      <c r="G641" t="s">
        <v>455</v>
      </c>
      <c r="H641" t="s">
        <v>38</v>
      </c>
      <c r="I641">
        <v>8</v>
      </c>
      <c r="J641" t="str">
        <f t="shared" si="19"/>
        <v>None_8h</v>
      </c>
    </row>
    <row r="642" spans="1:10" x14ac:dyDescent="0.3">
      <c r="A642" t="s">
        <v>287</v>
      </c>
      <c r="E642">
        <f t="shared" si="18"/>
        <v>400124</v>
      </c>
      <c r="F642">
        <v>124</v>
      </c>
      <c r="G642" t="s">
        <v>455</v>
      </c>
      <c r="H642" t="s">
        <v>38</v>
      </c>
      <c r="I642">
        <v>8</v>
      </c>
      <c r="J642" t="str">
        <f t="shared" si="19"/>
        <v>None_8h</v>
      </c>
    </row>
    <row r="643" spans="1:10" x14ac:dyDescent="0.3">
      <c r="A643" t="s">
        <v>287</v>
      </c>
      <c r="E643">
        <f t="shared" si="18"/>
        <v>400125</v>
      </c>
      <c r="F643">
        <v>125</v>
      </c>
      <c r="G643" t="s">
        <v>455</v>
      </c>
      <c r="H643" t="s">
        <v>38</v>
      </c>
      <c r="I643">
        <v>8</v>
      </c>
      <c r="J643" t="str">
        <f t="shared" si="19"/>
        <v>None_8h</v>
      </c>
    </row>
    <row r="644" spans="1:10" x14ac:dyDescent="0.3">
      <c r="A644" t="s">
        <v>287</v>
      </c>
      <c r="E644">
        <f t="shared" si="18"/>
        <v>400126</v>
      </c>
      <c r="F644">
        <v>126</v>
      </c>
      <c r="G644" t="s">
        <v>455</v>
      </c>
      <c r="H644" t="s">
        <v>38</v>
      </c>
      <c r="I644">
        <v>8</v>
      </c>
      <c r="J644" t="str">
        <f t="shared" si="19"/>
        <v>None_8h</v>
      </c>
    </row>
    <row r="645" spans="1:10" x14ac:dyDescent="0.3">
      <c r="A645" t="s">
        <v>287</v>
      </c>
      <c r="E645">
        <f t="shared" si="18"/>
        <v>400127</v>
      </c>
      <c r="F645">
        <v>127</v>
      </c>
      <c r="G645" t="s">
        <v>455</v>
      </c>
      <c r="H645" t="s">
        <v>38</v>
      </c>
      <c r="I645">
        <v>8</v>
      </c>
      <c r="J645" t="str">
        <f t="shared" si="19"/>
        <v>None_8h</v>
      </c>
    </row>
    <row r="646" spans="1:10" x14ac:dyDescent="0.3">
      <c r="A646" t="s">
        <v>287</v>
      </c>
      <c r="E646">
        <f t="shared" si="18"/>
        <v>400128</v>
      </c>
      <c r="F646">
        <v>128</v>
      </c>
      <c r="G646" t="s">
        <v>455</v>
      </c>
      <c r="H646" t="s">
        <v>38</v>
      </c>
      <c r="I646">
        <v>8</v>
      </c>
      <c r="J646" t="str">
        <f t="shared" si="19"/>
        <v>None_8h</v>
      </c>
    </row>
    <row r="647" spans="1:10" x14ac:dyDescent="0.3">
      <c r="A647" t="s">
        <v>287</v>
      </c>
      <c r="E647">
        <f t="shared" ref="E647:E710" si="20">F647+400000</f>
        <v>400129</v>
      </c>
      <c r="F647">
        <v>129</v>
      </c>
      <c r="G647" t="s">
        <v>455</v>
      </c>
      <c r="H647" t="s">
        <v>38</v>
      </c>
      <c r="I647">
        <v>8</v>
      </c>
      <c r="J647" t="str">
        <f t="shared" si="19"/>
        <v>None_8h</v>
      </c>
    </row>
    <row r="648" spans="1:10" x14ac:dyDescent="0.3">
      <c r="A648" t="s">
        <v>287</v>
      </c>
      <c r="E648">
        <f t="shared" si="20"/>
        <v>400130</v>
      </c>
      <c r="F648">
        <v>130</v>
      </c>
      <c r="G648" t="s">
        <v>455</v>
      </c>
      <c r="H648" t="s">
        <v>38</v>
      </c>
      <c r="I648">
        <v>8</v>
      </c>
      <c r="J648" t="str">
        <f t="shared" ref="J648:J711" si="21">IF(G648="Full","Full_8h","None_8h")</f>
        <v>None_8h</v>
      </c>
    </row>
    <row r="649" spans="1:10" x14ac:dyDescent="0.3">
      <c r="A649" t="s">
        <v>287</v>
      </c>
      <c r="E649">
        <f t="shared" si="20"/>
        <v>400131</v>
      </c>
      <c r="F649">
        <v>131</v>
      </c>
      <c r="G649" t="s">
        <v>455</v>
      </c>
      <c r="H649" t="s">
        <v>38</v>
      </c>
      <c r="I649">
        <v>8</v>
      </c>
      <c r="J649" t="str">
        <f t="shared" si="21"/>
        <v>None_8h</v>
      </c>
    </row>
    <row r="650" spans="1:10" x14ac:dyDescent="0.3">
      <c r="A650" t="s">
        <v>287</v>
      </c>
      <c r="E650">
        <f t="shared" si="20"/>
        <v>400132</v>
      </c>
      <c r="F650">
        <v>132</v>
      </c>
      <c r="G650" t="s">
        <v>455</v>
      </c>
      <c r="H650" t="s">
        <v>38</v>
      </c>
      <c r="I650">
        <v>8</v>
      </c>
      <c r="J650" t="str">
        <f t="shared" si="21"/>
        <v>None_8h</v>
      </c>
    </row>
    <row r="651" spans="1:10" x14ac:dyDescent="0.3">
      <c r="A651" t="s">
        <v>287</v>
      </c>
      <c r="E651">
        <f t="shared" si="20"/>
        <v>400133</v>
      </c>
      <c r="F651">
        <v>133</v>
      </c>
      <c r="G651" t="s">
        <v>455</v>
      </c>
      <c r="H651" t="s">
        <v>38</v>
      </c>
      <c r="I651">
        <v>8</v>
      </c>
      <c r="J651" t="str">
        <f t="shared" si="21"/>
        <v>None_8h</v>
      </c>
    </row>
    <row r="652" spans="1:10" x14ac:dyDescent="0.3">
      <c r="A652" t="s">
        <v>287</v>
      </c>
      <c r="E652">
        <f t="shared" si="20"/>
        <v>400134</v>
      </c>
      <c r="F652">
        <v>134</v>
      </c>
      <c r="G652" t="s">
        <v>455</v>
      </c>
      <c r="H652" t="s">
        <v>38</v>
      </c>
      <c r="I652">
        <v>8</v>
      </c>
      <c r="J652" t="str">
        <f t="shared" si="21"/>
        <v>None_8h</v>
      </c>
    </row>
    <row r="653" spans="1:10" x14ac:dyDescent="0.3">
      <c r="A653" t="s">
        <v>287</v>
      </c>
      <c r="E653">
        <f t="shared" si="20"/>
        <v>400135</v>
      </c>
      <c r="F653">
        <v>135</v>
      </c>
      <c r="G653" t="s">
        <v>455</v>
      </c>
      <c r="H653" t="s">
        <v>38</v>
      </c>
      <c r="I653">
        <v>8</v>
      </c>
      <c r="J653" t="str">
        <f t="shared" si="21"/>
        <v>None_8h</v>
      </c>
    </row>
    <row r="654" spans="1:10" x14ac:dyDescent="0.3">
      <c r="A654" t="s">
        <v>287</v>
      </c>
      <c r="E654">
        <f t="shared" si="20"/>
        <v>400136</v>
      </c>
      <c r="F654">
        <v>136</v>
      </c>
      <c r="G654" t="s">
        <v>455</v>
      </c>
      <c r="H654" t="s">
        <v>38</v>
      </c>
      <c r="I654">
        <v>8</v>
      </c>
      <c r="J654" t="str">
        <f t="shared" si="21"/>
        <v>None_8h</v>
      </c>
    </row>
    <row r="655" spans="1:10" x14ac:dyDescent="0.3">
      <c r="A655" t="s">
        <v>287</v>
      </c>
      <c r="E655">
        <f t="shared" si="20"/>
        <v>400137</v>
      </c>
      <c r="F655">
        <v>137</v>
      </c>
      <c r="G655" t="s">
        <v>455</v>
      </c>
      <c r="H655" t="s">
        <v>38</v>
      </c>
      <c r="I655">
        <v>8</v>
      </c>
      <c r="J655" t="str">
        <f t="shared" si="21"/>
        <v>None_8h</v>
      </c>
    </row>
    <row r="656" spans="1:10" x14ac:dyDescent="0.3">
      <c r="A656" t="s">
        <v>287</v>
      </c>
      <c r="E656">
        <f t="shared" si="20"/>
        <v>400138</v>
      </c>
      <c r="F656">
        <v>138</v>
      </c>
      <c r="G656" t="s">
        <v>455</v>
      </c>
      <c r="H656" t="s">
        <v>38</v>
      </c>
      <c r="I656">
        <v>8</v>
      </c>
      <c r="J656" t="str">
        <f t="shared" si="21"/>
        <v>None_8h</v>
      </c>
    </row>
    <row r="657" spans="1:10" x14ac:dyDescent="0.3">
      <c r="A657" t="s">
        <v>287</v>
      </c>
      <c r="E657">
        <f t="shared" si="20"/>
        <v>400139</v>
      </c>
      <c r="F657">
        <v>139</v>
      </c>
      <c r="G657" t="s">
        <v>455</v>
      </c>
      <c r="H657" t="s">
        <v>38</v>
      </c>
      <c r="I657">
        <v>8</v>
      </c>
      <c r="J657" t="str">
        <f t="shared" si="21"/>
        <v>None_8h</v>
      </c>
    </row>
    <row r="658" spans="1:10" x14ac:dyDescent="0.3">
      <c r="A658" t="s">
        <v>287</v>
      </c>
      <c r="E658">
        <f t="shared" si="20"/>
        <v>400140</v>
      </c>
      <c r="F658">
        <v>140</v>
      </c>
      <c r="G658" t="s">
        <v>455</v>
      </c>
      <c r="H658" t="s">
        <v>38</v>
      </c>
      <c r="I658">
        <v>8</v>
      </c>
      <c r="J658" t="str">
        <f t="shared" si="21"/>
        <v>None_8h</v>
      </c>
    </row>
    <row r="659" spans="1:10" x14ac:dyDescent="0.3">
      <c r="A659" t="s">
        <v>287</v>
      </c>
      <c r="E659">
        <f t="shared" si="20"/>
        <v>400141</v>
      </c>
      <c r="F659">
        <v>141</v>
      </c>
      <c r="G659" t="s">
        <v>455</v>
      </c>
      <c r="H659" t="s">
        <v>38</v>
      </c>
      <c r="I659">
        <v>8</v>
      </c>
      <c r="J659" t="str">
        <f t="shared" si="21"/>
        <v>None_8h</v>
      </c>
    </row>
    <row r="660" spans="1:10" x14ac:dyDescent="0.3">
      <c r="A660" t="s">
        <v>287</v>
      </c>
      <c r="E660">
        <f t="shared" si="20"/>
        <v>400142</v>
      </c>
      <c r="F660">
        <v>142</v>
      </c>
      <c r="G660" t="s">
        <v>455</v>
      </c>
      <c r="H660" t="s">
        <v>38</v>
      </c>
      <c r="I660">
        <v>8</v>
      </c>
      <c r="J660" t="str">
        <f t="shared" si="21"/>
        <v>None_8h</v>
      </c>
    </row>
    <row r="661" spans="1:10" x14ac:dyDescent="0.3">
      <c r="A661" t="s">
        <v>287</v>
      </c>
      <c r="E661">
        <f t="shared" si="20"/>
        <v>400143</v>
      </c>
      <c r="F661">
        <v>143</v>
      </c>
      <c r="G661" t="s">
        <v>455</v>
      </c>
      <c r="H661" t="s">
        <v>38</v>
      </c>
      <c r="I661">
        <v>8</v>
      </c>
      <c r="J661" t="str">
        <f t="shared" si="21"/>
        <v>None_8h</v>
      </c>
    </row>
    <row r="662" spans="1:10" x14ac:dyDescent="0.3">
      <c r="A662" t="s">
        <v>287</v>
      </c>
      <c r="E662">
        <f t="shared" si="20"/>
        <v>400144</v>
      </c>
      <c r="F662">
        <v>144</v>
      </c>
      <c r="G662" t="s">
        <v>455</v>
      </c>
      <c r="H662" t="s">
        <v>38</v>
      </c>
      <c r="I662">
        <v>8</v>
      </c>
      <c r="J662" t="str">
        <f t="shared" si="21"/>
        <v>None_8h</v>
      </c>
    </row>
    <row r="663" spans="1:10" x14ac:dyDescent="0.3">
      <c r="A663" t="s">
        <v>287</v>
      </c>
      <c r="E663">
        <f t="shared" si="20"/>
        <v>400145</v>
      </c>
      <c r="F663">
        <v>145</v>
      </c>
      <c r="G663" t="s">
        <v>455</v>
      </c>
      <c r="H663" t="s">
        <v>38</v>
      </c>
      <c r="I663">
        <v>8</v>
      </c>
      <c r="J663" t="str">
        <f t="shared" si="21"/>
        <v>None_8h</v>
      </c>
    </row>
    <row r="664" spans="1:10" x14ac:dyDescent="0.3">
      <c r="A664" t="s">
        <v>287</v>
      </c>
      <c r="E664">
        <f t="shared" si="20"/>
        <v>400146</v>
      </c>
      <c r="F664">
        <v>146</v>
      </c>
      <c r="G664" t="s">
        <v>455</v>
      </c>
      <c r="H664" t="s">
        <v>38</v>
      </c>
      <c r="I664">
        <v>8</v>
      </c>
      <c r="J664" t="str">
        <f t="shared" si="21"/>
        <v>None_8h</v>
      </c>
    </row>
    <row r="665" spans="1:10" x14ac:dyDescent="0.3">
      <c r="A665" t="s">
        <v>287</v>
      </c>
      <c r="E665">
        <f t="shared" si="20"/>
        <v>400147</v>
      </c>
      <c r="F665">
        <v>147</v>
      </c>
      <c r="G665" t="s">
        <v>455</v>
      </c>
      <c r="H665" t="s">
        <v>38</v>
      </c>
      <c r="I665">
        <v>8</v>
      </c>
      <c r="J665" t="str">
        <f t="shared" si="21"/>
        <v>None_8h</v>
      </c>
    </row>
    <row r="666" spans="1:10" x14ac:dyDescent="0.3">
      <c r="A666" t="s">
        <v>287</v>
      </c>
      <c r="E666">
        <f t="shared" si="20"/>
        <v>400148</v>
      </c>
      <c r="F666">
        <v>148</v>
      </c>
      <c r="G666" t="s">
        <v>455</v>
      </c>
      <c r="H666" t="s">
        <v>38</v>
      </c>
      <c r="I666">
        <v>8</v>
      </c>
      <c r="J666" t="str">
        <f t="shared" si="21"/>
        <v>None_8h</v>
      </c>
    </row>
    <row r="667" spans="1:10" x14ac:dyDescent="0.3">
      <c r="A667" t="s">
        <v>287</v>
      </c>
      <c r="E667">
        <f t="shared" si="20"/>
        <v>400149</v>
      </c>
      <c r="F667">
        <v>149</v>
      </c>
      <c r="G667" t="s">
        <v>455</v>
      </c>
      <c r="H667" t="s">
        <v>38</v>
      </c>
      <c r="I667">
        <v>8</v>
      </c>
      <c r="J667" t="str">
        <f t="shared" si="21"/>
        <v>None_8h</v>
      </c>
    </row>
    <row r="668" spans="1:10" x14ac:dyDescent="0.3">
      <c r="A668" t="s">
        <v>287</v>
      </c>
      <c r="E668">
        <f t="shared" si="20"/>
        <v>400150</v>
      </c>
      <c r="F668">
        <v>150</v>
      </c>
      <c r="G668" t="s">
        <v>455</v>
      </c>
      <c r="H668" t="s">
        <v>38</v>
      </c>
      <c r="I668">
        <v>8</v>
      </c>
      <c r="J668" t="str">
        <f t="shared" si="21"/>
        <v>None_8h</v>
      </c>
    </row>
    <row r="669" spans="1:10" x14ac:dyDescent="0.3">
      <c r="A669" t="s">
        <v>287</v>
      </c>
      <c r="E669">
        <f t="shared" si="20"/>
        <v>400151</v>
      </c>
      <c r="F669">
        <v>151</v>
      </c>
      <c r="G669" t="s">
        <v>455</v>
      </c>
      <c r="H669" t="s">
        <v>38</v>
      </c>
      <c r="I669">
        <v>8</v>
      </c>
      <c r="J669" t="str">
        <f t="shared" si="21"/>
        <v>None_8h</v>
      </c>
    </row>
    <row r="670" spans="1:10" x14ac:dyDescent="0.3">
      <c r="A670" t="s">
        <v>287</v>
      </c>
      <c r="E670">
        <f t="shared" si="20"/>
        <v>400152</v>
      </c>
      <c r="F670">
        <v>152</v>
      </c>
      <c r="G670" t="s">
        <v>455</v>
      </c>
      <c r="H670" t="s">
        <v>38</v>
      </c>
      <c r="I670">
        <v>8</v>
      </c>
      <c r="J670" t="str">
        <f t="shared" si="21"/>
        <v>None_8h</v>
      </c>
    </row>
    <row r="671" spans="1:10" x14ac:dyDescent="0.3">
      <c r="A671" t="s">
        <v>287</v>
      </c>
      <c r="E671">
        <f t="shared" si="20"/>
        <v>400153</v>
      </c>
      <c r="F671">
        <v>153</v>
      </c>
      <c r="G671" t="s">
        <v>455</v>
      </c>
      <c r="H671" t="s">
        <v>39</v>
      </c>
      <c r="I671">
        <v>8</v>
      </c>
      <c r="J671" t="str">
        <f t="shared" si="21"/>
        <v>None_8h</v>
      </c>
    </row>
    <row r="672" spans="1:10" x14ac:dyDescent="0.3">
      <c r="A672" t="s">
        <v>287</v>
      </c>
      <c r="E672">
        <f t="shared" si="20"/>
        <v>400154</v>
      </c>
      <c r="F672">
        <v>154</v>
      </c>
      <c r="G672" t="s">
        <v>455</v>
      </c>
      <c r="H672" t="s">
        <v>39</v>
      </c>
      <c r="I672">
        <v>8</v>
      </c>
      <c r="J672" t="str">
        <f t="shared" si="21"/>
        <v>None_8h</v>
      </c>
    </row>
    <row r="673" spans="1:10" x14ac:dyDescent="0.3">
      <c r="A673" t="s">
        <v>287</v>
      </c>
      <c r="E673">
        <f t="shared" si="20"/>
        <v>400155</v>
      </c>
      <c r="F673">
        <v>155</v>
      </c>
      <c r="G673" t="s">
        <v>455</v>
      </c>
      <c r="H673" t="s">
        <v>39</v>
      </c>
      <c r="I673">
        <v>8</v>
      </c>
      <c r="J673" t="str">
        <f t="shared" si="21"/>
        <v>None_8h</v>
      </c>
    </row>
    <row r="674" spans="1:10" x14ac:dyDescent="0.3">
      <c r="A674" t="s">
        <v>287</v>
      </c>
      <c r="E674">
        <f t="shared" si="20"/>
        <v>400156</v>
      </c>
      <c r="F674">
        <v>156</v>
      </c>
      <c r="G674" t="s">
        <v>455</v>
      </c>
      <c r="H674" t="s">
        <v>39</v>
      </c>
      <c r="I674">
        <v>8</v>
      </c>
      <c r="J674" t="str">
        <f t="shared" si="21"/>
        <v>None_8h</v>
      </c>
    </row>
    <row r="675" spans="1:10" x14ac:dyDescent="0.3">
      <c r="A675" t="s">
        <v>287</v>
      </c>
      <c r="E675">
        <f t="shared" si="20"/>
        <v>400157</v>
      </c>
      <c r="F675">
        <v>157</v>
      </c>
      <c r="G675" t="s">
        <v>455</v>
      </c>
      <c r="H675" t="s">
        <v>39</v>
      </c>
      <c r="I675">
        <v>8</v>
      </c>
      <c r="J675" t="str">
        <f t="shared" si="21"/>
        <v>None_8h</v>
      </c>
    </row>
    <row r="676" spans="1:10" x14ac:dyDescent="0.3">
      <c r="A676" t="s">
        <v>287</v>
      </c>
      <c r="E676">
        <f t="shared" si="20"/>
        <v>400158</v>
      </c>
      <c r="F676">
        <v>158</v>
      </c>
      <c r="G676" t="s">
        <v>455</v>
      </c>
      <c r="H676" t="s">
        <v>39</v>
      </c>
      <c r="I676">
        <v>8</v>
      </c>
      <c r="J676" t="str">
        <f t="shared" si="21"/>
        <v>None_8h</v>
      </c>
    </row>
    <row r="677" spans="1:10" x14ac:dyDescent="0.3">
      <c r="A677" t="s">
        <v>287</v>
      </c>
      <c r="E677">
        <f t="shared" si="20"/>
        <v>400159</v>
      </c>
      <c r="F677">
        <v>159</v>
      </c>
      <c r="G677" t="s">
        <v>455</v>
      </c>
      <c r="H677" t="s">
        <v>39</v>
      </c>
      <c r="I677">
        <v>8</v>
      </c>
      <c r="J677" t="str">
        <f t="shared" si="21"/>
        <v>None_8h</v>
      </c>
    </row>
    <row r="678" spans="1:10" x14ac:dyDescent="0.3">
      <c r="A678" t="s">
        <v>287</v>
      </c>
      <c r="E678">
        <f t="shared" si="20"/>
        <v>400160</v>
      </c>
      <c r="F678">
        <v>160</v>
      </c>
      <c r="G678" t="s">
        <v>455</v>
      </c>
      <c r="H678" t="s">
        <v>39</v>
      </c>
      <c r="I678">
        <v>8</v>
      </c>
      <c r="J678" t="str">
        <f t="shared" si="21"/>
        <v>None_8h</v>
      </c>
    </row>
    <row r="679" spans="1:10" x14ac:dyDescent="0.3">
      <c r="A679" t="s">
        <v>287</v>
      </c>
      <c r="E679">
        <f t="shared" si="20"/>
        <v>400161</v>
      </c>
      <c r="F679">
        <v>161</v>
      </c>
      <c r="G679" t="s">
        <v>455</v>
      </c>
      <c r="H679" t="s">
        <v>39</v>
      </c>
      <c r="I679">
        <v>8</v>
      </c>
      <c r="J679" t="str">
        <f t="shared" si="21"/>
        <v>None_8h</v>
      </c>
    </row>
    <row r="680" spans="1:10" x14ac:dyDescent="0.3">
      <c r="A680" t="s">
        <v>287</v>
      </c>
      <c r="E680">
        <f t="shared" si="20"/>
        <v>400162</v>
      </c>
      <c r="F680">
        <v>162</v>
      </c>
      <c r="G680" t="s">
        <v>455</v>
      </c>
      <c r="H680" t="s">
        <v>39</v>
      </c>
      <c r="I680">
        <v>8</v>
      </c>
      <c r="J680" t="str">
        <f t="shared" si="21"/>
        <v>None_8h</v>
      </c>
    </row>
    <row r="681" spans="1:10" x14ac:dyDescent="0.3">
      <c r="A681" t="s">
        <v>287</v>
      </c>
      <c r="E681">
        <f t="shared" si="20"/>
        <v>400163</v>
      </c>
      <c r="F681">
        <v>163</v>
      </c>
      <c r="G681" t="s">
        <v>455</v>
      </c>
      <c r="H681" t="s">
        <v>39</v>
      </c>
      <c r="I681">
        <v>8</v>
      </c>
      <c r="J681" t="str">
        <f t="shared" si="21"/>
        <v>None_8h</v>
      </c>
    </row>
    <row r="682" spans="1:10" x14ac:dyDescent="0.3">
      <c r="A682" t="s">
        <v>287</v>
      </c>
      <c r="E682">
        <f t="shared" si="20"/>
        <v>400164</v>
      </c>
      <c r="F682">
        <v>164</v>
      </c>
      <c r="G682" t="s">
        <v>455</v>
      </c>
      <c r="H682" t="s">
        <v>39</v>
      </c>
      <c r="I682">
        <v>8</v>
      </c>
      <c r="J682" t="str">
        <f t="shared" si="21"/>
        <v>None_8h</v>
      </c>
    </row>
    <row r="683" spans="1:10" x14ac:dyDescent="0.3">
      <c r="A683" t="s">
        <v>287</v>
      </c>
      <c r="E683">
        <f t="shared" si="20"/>
        <v>400165</v>
      </c>
      <c r="F683">
        <v>165</v>
      </c>
      <c r="G683" t="s">
        <v>455</v>
      </c>
      <c r="H683" t="s">
        <v>39</v>
      </c>
      <c r="I683">
        <v>8</v>
      </c>
      <c r="J683" t="str">
        <f t="shared" si="21"/>
        <v>None_8h</v>
      </c>
    </row>
    <row r="684" spans="1:10" x14ac:dyDescent="0.3">
      <c r="A684" t="s">
        <v>287</v>
      </c>
      <c r="E684">
        <f t="shared" si="20"/>
        <v>400166</v>
      </c>
      <c r="F684">
        <v>166</v>
      </c>
      <c r="G684" t="s">
        <v>455</v>
      </c>
      <c r="H684" t="s">
        <v>39</v>
      </c>
      <c r="I684">
        <v>8</v>
      </c>
      <c r="J684" t="str">
        <f t="shared" si="21"/>
        <v>None_8h</v>
      </c>
    </row>
    <row r="685" spans="1:10" x14ac:dyDescent="0.3">
      <c r="A685" t="s">
        <v>287</v>
      </c>
      <c r="E685">
        <f t="shared" si="20"/>
        <v>400167</v>
      </c>
      <c r="F685">
        <v>167</v>
      </c>
      <c r="G685" t="s">
        <v>455</v>
      </c>
      <c r="H685" t="s">
        <v>39</v>
      </c>
      <c r="I685">
        <v>8</v>
      </c>
      <c r="J685" t="str">
        <f t="shared" si="21"/>
        <v>None_8h</v>
      </c>
    </row>
    <row r="686" spans="1:10" x14ac:dyDescent="0.3">
      <c r="A686" t="s">
        <v>287</v>
      </c>
      <c r="E686">
        <f t="shared" si="20"/>
        <v>400168</v>
      </c>
      <c r="F686">
        <v>168</v>
      </c>
      <c r="G686" t="s">
        <v>455</v>
      </c>
      <c r="H686" t="s">
        <v>39</v>
      </c>
      <c r="I686">
        <v>8</v>
      </c>
      <c r="J686" t="str">
        <f t="shared" si="21"/>
        <v>None_8h</v>
      </c>
    </row>
    <row r="687" spans="1:10" x14ac:dyDescent="0.3">
      <c r="A687" t="s">
        <v>287</v>
      </c>
      <c r="E687">
        <f t="shared" si="20"/>
        <v>400169</v>
      </c>
      <c r="F687">
        <v>169</v>
      </c>
      <c r="G687" t="s">
        <v>455</v>
      </c>
      <c r="H687" t="s">
        <v>39</v>
      </c>
      <c r="I687">
        <v>8</v>
      </c>
      <c r="J687" t="str">
        <f t="shared" si="21"/>
        <v>None_8h</v>
      </c>
    </row>
    <row r="688" spans="1:10" x14ac:dyDescent="0.3">
      <c r="A688" t="s">
        <v>287</v>
      </c>
      <c r="E688">
        <f t="shared" si="20"/>
        <v>400170</v>
      </c>
      <c r="F688">
        <v>170</v>
      </c>
      <c r="G688" t="s">
        <v>455</v>
      </c>
      <c r="H688" t="s">
        <v>39</v>
      </c>
      <c r="I688">
        <v>8</v>
      </c>
      <c r="J688" t="str">
        <f t="shared" si="21"/>
        <v>None_8h</v>
      </c>
    </row>
    <row r="689" spans="1:10" x14ac:dyDescent="0.3">
      <c r="A689" t="s">
        <v>287</v>
      </c>
      <c r="E689">
        <f t="shared" si="20"/>
        <v>400171</v>
      </c>
      <c r="F689">
        <v>171</v>
      </c>
      <c r="G689" t="s">
        <v>455</v>
      </c>
      <c r="H689" t="s">
        <v>39</v>
      </c>
      <c r="I689">
        <v>8</v>
      </c>
      <c r="J689" t="str">
        <f t="shared" si="21"/>
        <v>None_8h</v>
      </c>
    </row>
    <row r="690" spans="1:10" x14ac:dyDescent="0.3">
      <c r="A690" t="s">
        <v>287</v>
      </c>
      <c r="E690">
        <f t="shared" si="20"/>
        <v>400172</v>
      </c>
      <c r="F690">
        <v>172</v>
      </c>
      <c r="G690" t="s">
        <v>455</v>
      </c>
      <c r="H690" t="s">
        <v>39</v>
      </c>
      <c r="I690">
        <v>8</v>
      </c>
      <c r="J690" t="str">
        <f t="shared" si="21"/>
        <v>None_8h</v>
      </c>
    </row>
    <row r="691" spans="1:10" x14ac:dyDescent="0.3">
      <c r="A691" t="s">
        <v>287</v>
      </c>
      <c r="E691">
        <f t="shared" si="20"/>
        <v>400173</v>
      </c>
      <c r="F691">
        <v>173</v>
      </c>
      <c r="G691" t="s">
        <v>455</v>
      </c>
      <c r="H691" t="s">
        <v>39</v>
      </c>
      <c r="I691">
        <v>8</v>
      </c>
      <c r="J691" t="str">
        <f t="shared" si="21"/>
        <v>None_8h</v>
      </c>
    </row>
    <row r="692" spans="1:10" x14ac:dyDescent="0.3">
      <c r="A692" t="s">
        <v>287</v>
      </c>
      <c r="E692">
        <f t="shared" si="20"/>
        <v>400174</v>
      </c>
      <c r="F692">
        <v>174</v>
      </c>
      <c r="G692" t="s">
        <v>455</v>
      </c>
      <c r="H692" t="s">
        <v>39</v>
      </c>
      <c r="I692">
        <v>8</v>
      </c>
      <c r="J692" t="str">
        <f t="shared" si="21"/>
        <v>None_8h</v>
      </c>
    </row>
    <row r="693" spans="1:10" x14ac:dyDescent="0.3">
      <c r="A693" t="s">
        <v>287</v>
      </c>
      <c r="E693">
        <f t="shared" si="20"/>
        <v>400175</v>
      </c>
      <c r="F693">
        <v>175</v>
      </c>
      <c r="G693" t="s">
        <v>455</v>
      </c>
      <c r="H693" t="s">
        <v>39</v>
      </c>
      <c r="I693">
        <v>8</v>
      </c>
      <c r="J693" t="str">
        <f t="shared" si="21"/>
        <v>None_8h</v>
      </c>
    </row>
    <row r="694" spans="1:10" x14ac:dyDescent="0.3">
      <c r="A694" t="s">
        <v>287</v>
      </c>
      <c r="E694">
        <f t="shared" si="20"/>
        <v>400176</v>
      </c>
      <c r="F694">
        <v>176</v>
      </c>
      <c r="G694" t="s">
        <v>455</v>
      </c>
      <c r="H694" t="s">
        <v>39</v>
      </c>
      <c r="I694">
        <v>8</v>
      </c>
      <c r="J694" t="str">
        <f t="shared" si="21"/>
        <v>None_8h</v>
      </c>
    </row>
    <row r="695" spans="1:10" x14ac:dyDescent="0.3">
      <c r="A695" t="s">
        <v>287</v>
      </c>
      <c r="E695">
        <f t="shared" si="20"/>
        <v>400177</v>
      </c>
      <c r="F695">
        <v>177</v>
      </c>
      <c r="G695" t="s">
        <v>455</v>
      </c>
      <c r="H695" t="s">
        <v>39</v>
      </c>
      <c r="I695">
        <v>8</v>
      </c>
      <c r="J695" t="str">
        <f t="shared" si="21"/>
        <v>None_8h</v>
      </c>
    </row>
    <row r="696" spans="1:10" x14ac:dyDescent="0.3">
      <c r="A696" t="s">
        <v>287</v>
      </c>
      <c r="E696">
        <f t="shared" si="20"/>
        <v>400178</v>
      </c>
      <c r="F696">
        <v>178</v>
      </c>
      <c r="G696" t="s">
        <v>455</v>
      </c>
      <c r="H696" t="s">
        <v>39</v>
      </c>
      <c r="I696">
        <v>8</v>
      </c>
      <c r="J696" t="str">
        <f t="shared" si="21"/>
        <v>None_8h</v>
      </c>
    </row>
    <row r="697" spans="1:10" x14ac:dyDescent="0.3">
      <c r="A697" t="s">
        <v>287</v>
      </c>
      <c r="E697">
        <f t="shared" si="20"/>
        <v>400179</v>
      </c>
      <c r="F697">
        <v>179</v>
      </c>
      <c r="G697" t="s">
        <v>455</v>
      </c>
      <c r="H697" t="s">
        <v>39</v>
      </c>
      <c r="I697">
        <v>8</v>
      </c>
      <c r="J697" t="str">
        <f t="shared" si="21"/>
        <v>None_8h</v>
      </c>
    </row>
    <row r="698" spans="1:10" x14ac:dyDescent="0.3">
      <c r="A698" t="s">
        <v>287</v>
      </c>
      <c r="E698">
        <f t="shared" si="20"/>
        <v>400180</v>
      </c>
      <c r="F698">
        <v>180</v>
      </c>
      <c r="G698" t="s">
        <v>455</v>
      </c>
      <c r="H698" t="s">
        <v>39</v>
      </c>
      <c r="I698">
        <v>8</v>
      </c>
      <c r="J698" t="str">
        <f t="shared" si="21"/>
        <v>None_8h</v>
      </c>
    </row>
    <row r="699" spans="1:10" x14ac:dyDescent="0.3">
      <c r="A699" t="s">
        <v>287</v>
      </c>
      <c r="E699">
        <f t="shared" si="20"/>
        <v>400181</v>
      </c>
      <c r="F699">
        <v>181</v>
      </c>
      <c r="G699" t="s">
        <v>455</v>
      </c>
      <c r="H699" t="s">
        <v>39</v>
      </c>
      <c r="I699">
        <v>8</v>
      </c>
      <c r="J699" t="str">
        <f t="shared" si="21"/>
        <v>None_8h</v>
      </c>
    </row>
    <row r="700" spans="1:10" x14ac:dyDescent="0.3">
      <c r="A700" t="s">
        <v>287</v>
      </c>
      <c r="E700">
        <f t="shared" si="20"/>
        <v>400182</v>
      </c>
      <c r="F700">
        <v>182</v>
      </c>
      <c r="G700" t="s">
        <v>455</v>
      </c>
      <c r="H700" t="s">
        <v>39</v>
      </c>
      <c r="I700">
        <v>8</v>
      </c>
      <c r="J700" t="str">
        <f t="shared" si="21"/>
        <v>None_8h</v>
      </c>
    </row>
    <row r="701" spans="1:10" x14ac:dyDescent="0.3">
      <c r="A701" t="s">
        <v>287</v>
      </c>
      <c r="E701">
        <f t="shared" si="20"/>
        <v>400183</v>
      </c>
      <c r="F701">
        <v>183</v>
      </c>
      <c r="G701" t="s">
        <v>455</v>
      </c>
      <c r="H701" t="s">
        <v>39</v>
      </c>
      <c r="I701">
        <v>8</v>
      </c>
      <c r="J701" t="str">
        <f t="shared" si="21"/>
        <v>None_8h</v>
      </c>
    </row>
    <row r="702" spans="1:10" x14ac:dyDescent="0.3">
      <c r="A702" t="s">
        <v>287</v>
      </c>
      <c r="E702">
        <f t="shared" si="20"/>
        <v>400184</v>
      </c>
      <c r="F702">
        <v>184</v>
      </c>
      <c r="G702" t="s">
        <v>455</v>
      </c>
      <c r="H702" t="s">
        <v>39</v>
      </c>
      <c r="I702">
        <v>8</v>
      </c>
      <c r="J702" t="str">
        <f t="shared" si="21"/>
        <v>None_8h</v>
      </c>
    </row>
    <row r="703" spans="1:10" x14ac:dyDescent="0.3">
      <c r="A703" t="s">
        <v>287</v>
      </c>
      <c r="E703">
        <f t="shared" si="20"/>
        <v>400185</v>
      </c>
      <c r="F703">
        <v>185</v>
      </c>
      <c r="G703" t="s">
        <v>455</v>
      </c>
      <c r="H703" t="s">
        <v>39</v>
      </c>
      <c r="I703">
        <v>8</v>
      </c>
      <c r="J703" t="str">
        <f t="shared" si="21"/>
        <v>None_8h</v>
      </c>
    </row>
    <row r="704" spans="1:10" x14ac:dyDescent="0.3">
      <c r="A704" t="s">
        <v>287</v>
      </c>
      <c r="E704">
        <f t="shared" si="20"/>
        <v>400186</v>
      </c>
      <c r="F704">
        <v>186</v>
      </c>
      <c r="G704" t="s">
        <v>455</v>
      </c>
      <c r="H704" t="s">
        <v>39</v>
      </c>
      <c r="I704">
        <v>8</v>
      </c>
      <c r="J704" t="str">
        <f t="shared" si="21"/>
        <v>None_8h</v>
      </c>
    </row>
    <row r="705" spans="1:10" x14ac:dyDescent="0.3">
      <c r="A705" t="s">
        <v>287</v>
      </c>
      <c r="E705">
        <f t="shared" si="20"/>
        <v>400187</v>
      </c>
      <c r="F705">
        <v>187</v>
      </c>
      <c r="G705" t="s">
        <v>455</v>
      </c>
      <c r="H705" t="s">
        <v>39</v>
      </c>
      <c r="I705">
        <v>8</v>
      </c>
      <c r="J705" t="str">
        <f t="shared" si="21"/>
        <v>None_8h</v>
      </c>
    </row>
    <row r="706" spans="1:10" x14ac:dyDescent="0.3">
      <c r="A706" t="s">
        <v>287</v>
      </c>
      <c r="E706">
        <f t="shared" si="20"/>
        <v>400188</v>
      </c>
      <c r="F706">
        <v>188</v>
      </c>
      <c r="G706" t="s">
        <v>455</v>
      </c>
      <c r="H706" t="s">
        <v>39</v>
      </c>
      <c r="I706">
        <v>8</v>
      </c>
      <c r="J706" t="str">
        <f t="shared" si="21"/>
        <v>None_8h</v>
      </c>
    </row>
    <row r="707" spans="1:10" x14ac:dyDescent="0.3">
      <c r="A707" t="s">
        <v>287</v>
      </c>
      <c r="E707">
        <f t="shared" si="20"/>
        <v>400189</v>
      </c>
      <c r="F707">
        <v>189</v>
      </c>
      <c r="G707" t="s">
        <v>455</v>
      </c>
      <c r="H707" t="s">
        <v>39</v>
      </c>
      <c r="I707">
        <v>8</v>
      </c>
      <c r="J707" t="str">
        <f t="shared" si="21"/>
        <v>None_8h</v>
      </c>
    </row>
    <row r="708" spans="1:10" x14ac:dyDescent="0.3">
      <c r="A708" t="s">
        <v>287</v>
      </c>
      <c r="E708">
        <f t="shared" si="20"/>
        <v>400190</v>
      </c>
      <c r="F708">
        <v>190</v>
      </c>
      <c r="G708" t="s">
        <v>455</v>
      </c>
      <c r="H708" t="s">
        <v>39</v>
      </c>
      <c r="I708">
        <v>8</v>
      </c>
      <c r="J708" t="str">
        <f t="shared" si="21"/>
        <v>None_8h</v>
      </c>
    </row>
    <row r="709" spans="1:10" x14ac:dyDescent="0.3">
      <c r="A709" t="s">
        <v>287</v>
      </c>
      <c r="E709">
        <f t="shared" si="20"/>
        <v>400191</v>
      </c>
      <c r="F709">
        <v>191</v>
      </c>
      <c r="G709" t="s">
        <v>455</v>
      </c>
      <c r="H709" t="s">
        <v>39</v>
      </c>
      <c r="I709">
        <v>8</v>
      </c>
      <c r="J709" t="str">
        <f t="shared" si="21"/>
        <v>None_8h</v>
      </c>
    </row>
    <row r="710" spans="1:10" x14ac:dyDescent="0.3">
      <c r="A710" t="s">
        <v>287</v>
      </c>
      <c r="E710">
        <f t="shared" si="20"/>
        <v>400192</v>
      </c>
      <c r="F710">
        <v>192</v>
      </c>
      <c r="G710" t="s">
        <v>455</v>
      </c>
      <c r="H710" t="s">
        <v>39</v>
      </c>
      <c r="I710">
        <v>8</v>
      </c>
      <c r="J710" t="str">
        <f t="shared" si="21"/>
        <v>None_8h</v>
      </c>
    </row>
    <row r="711" spans="1:10" x14ac:dyDescent="0.3">
      <c r="A711" t="s">
        <v>287</v>
      </c>
      <c r="E711">
        <f t="shared" ref="E711:E774" si="22">F711+400000</f>
        <v>400193</v>
      </c>
      <c r="F711">
        <v>193</v>
      </c>
      <c r="G711" t="s">
        <v>455</v>
      </c>
      <c r="H711" t="s">
        <v>39</v>
      </c>
      <c r="I711">
        <v>8</v>
      </c>
      <c r="J711" t="str">
        <f t="shared" si="21"/>
        <v>None_8h</v>
      </c>
    </row>
    <row r="712" spans="1:10" x14ac:dyDescent="0.3">
      <c r="A712" t="s">
        <v>287</v>
      </c>
      <c r="E712">
        <f t="shared" si="22"/>
        <v>400194</v>
      </c>
      <c r="F712">
        <v>194</v>
      </c>
      <c r="G712" t="s">
        <v>455</v>
      </c>
      <c r="H712" t="s">
        <v>39</v>
      </c>
      <c r="I712">
        <v>8</v>
      </c>
      <c r="J712" t="str">
        <f t="shared" ref="J712:J775" si="23">IF(G712="Full","Full_8h","None_8h")</f>
        <v>None_8h</v>
      </c>
    </row>
    <row r="713" spans="1:10" x14ac:dyDescent="0.3">
      <c r="A713" t="s">
        <v>287</v>
      </c>
      <c r="E713">
        <f t="shared" si="22"/>
        <v>400195</v>
      </c>
      <c r="F713">
        <v>195</v>
      </c>
      <c r="G713" t="s">
        <v>455</v>
      </c>
      <c r="H713" t="s">
        <v>39</v>
      </c>
      <c r="I713">
        <v>8</v>
      </c>
      <c r="J713" t="str">
        <f t="shared" si="23"/>
        <v>None_8h</v>
      </c>
    </row>
    <row r="714" spans="1:10" x14ac:dyDescent="0.3">
      <c r="A714" t="s">
        <v>287</v>
      </c>
      <c r="E714">
        <f t="shared" si="22"/>
        <v>400196</v>
      </c>
      <c r="F714">
        <v>196</v>
      </c>
      <c r="G714" t="s">
        <v>455</v>
      </c>
      <c r="H714" t="s">
        <v>39</v>
      </c>
      <c r="I714">
        <v>8</v>
      </c>
      <c r="J714" t="str">
        <f t="shared" si="23"/>
        <v>None_8h</v>
      </c>
    </row>
    <row r="715" spans="1:10" x14ac:dyDescent="0.3">
      <c r="A715" t="s">
        <v>287</v>
      </c>
      <c r="E715">
        <f t="shared" si="22"/>
        <v>400197</v>
      </c>
      <c r="F715">
        <v>197</v>
      </c>
      <c r="G715" t="s">
        <v>455</v>
      </c>
      <c r="H715" t="s">
        <v>39</v>
      </c>
      <c r="I715">
        <v>8</v>
      </c>
      <c r="J715" t="str">
        <f t="shared" si="23"/>
        <v>None_8h</v>
      </c>
    </row>
    <row r="716" spans="1:10" x14ac:dyDescent="0.3">
      <c r="A716" t="s">
        <v>287</v>
      </c>
      <c r="E716">
        <f t="shared" si="22"/>
        <v>400198</v>
      </c>
      <c r="F716">
        <v>198</v>
      </c>
      <c r="G716" t="s">
        <v>455</v>
      </c>
      <c r="H716" t="s">
        <v>39</v>
      </c>
      <c r="I716">
        <v>8</v>
      </c>
      <c r="J716" t="str">
        <f t="shared" si="23"/>
        <v>None_8h</v>
      </c>
    </row>
    <row r="717" spans="1:10" x14ac:dyDescent="0.3">
      <c r="A717" t="s">
        <v>287</v>
      </c>
      <c r="E717">
        <f t="shared" si="22"/>
        <v>400199</v>
      </c>
      <c r="F717">
        <v>199</v>
      </c>
      <c r="G717" t="s">
        <v>455</v>
      </c>
      <c r="H717" t="s">
        <v>39</v>
      </c>
      <c r="I717">
        <v>8</v>
      </c>
      <c r="J717" t="str">
        <f t="shared" si="23"/>
        <v>None_8h</v>
      </c>
    </row>
    <row r="718" spans="1:10" x14ac:dyDescent="0.3">
      <c r="A718" t="s">
        <v>287</v>
      </c>
      <c r="E718">
        <f t="shared" si="22"/>
        <v>400200</v>
      </c>
      <c r="F718">
        <v>200</v>
      </c>
      <c r="G718" t="s">
        <v>455</v>
      </c>
      <c r="H718" t="s">
        <v>39</v>
      </c>
      <c r="I718">
        <v>8</v>
      </c>
      <c r="J718" t="str">
        <f t="shared" si="23"/>
        <v>None_8h</v>
      </c>
    </row>
    <row r="719" spans="1:10" x14ac:dyDescent="0.3">
      <c r="A719" t="s">
        <v>287</v>
      </c>
      <c r="E719">
        <f t="shared" si="22"/>
        <v>400201</v>
      </c>
      <c r="F719">
        <v>201</v>
      </c>
      <c r="G719" t="s">
        <v>455</v>
      </c>
      <c r="H719" t="s">
        <v>39</v>
      </c>
      <c r="I719">
        <v>8</v>
      </c>
      <c r="J719" t="str">
        <f t="shared" si="23"/>
        <v>None_8h</v>
      </c>
    </row>
    <row r="720" spans="1:10" x14ac:dyDescent="0.3">
      <c r="A720" t="s">
        <v>287</v>
      </c>
      <c r="E720">
        <f t="shared" si="22"/>
        <v>400202</v>
      </c>
      <c r="F720">
        <v>202</v>
      </c>
      <c r="G720" t="s">
        <v>455</v>
      </c>
      <c r="H720" t="s">
        <v>39</v>
      </c>
      <c r="I720">
        <v>8</v>
      </c>
      <c r="J720" t="str">
        <f t="shared" si="23"/>
        <v>None_8h</v>
      </c>
    </row>
    <row r="721" spans="1:10" x14ac:dyDescent="0.3">
      <c r="A721" t="s">
        <v>287</v>
      </c>
      <c r="E721">
        <f t="shared" si="22"/>
        <v>400203</v>
      </c>
      <c r="F721">
        <v>203</v>
      </c>
      <c r="G721" t="s">
        <v>455</v>
      </c>
      <c r="H721" t="s">
        <v>39</v>
      </c>
      <c r="I721">
        <v>8</v>
      </c>
      <c r="J721" t="str">
        <f t="shared" si="23"/>
        <v>None_8h</v>
      </c>
    </row>
    <row r="722" spans="1:10" x14ac:dyDescent="0.3">
      <c r="A722" t="s">
        <v>287</v>
      </c>
      <c r="E722">
        <f t="shared" si="22"/>
        <v>400204</v>
      </c>
      <c r="F722">
        <v>204</v>
      </c>
      <c r="G722" t="s">
        <v>455</v>
      </c>
      <c r="H722" t="s">
        <v>39</v>
      </c>
      <c r="I722">
        <v>8</v>
      </c>
      <c r="J722" t="str">
        <f t="shared" si="23"/>
        <v>None_8h</v>
      </c>
    </row>
    <row r="723" spans="1:10" x14ac:dyDescent="0.3">
      <c r="A723" t="s">
        <v>287</v>
      </c>
      <c r="E723">
        <f t="shared" si="22"/>
        <v>400205</v>
      </c>
      <c r="F723">
        <v>205</v>
      </c>
      <c r="G723" t="s">
        <v>455</v>
      </c>
      <c r="H723" t="s">
        <v>39</v>
      </c>
      <c r="I723">
        <v>8</v>
      </c>
      <c r="J723" t="str">
        <f t="shared" si="23"/>
        <v>None_8h</v>
      </c>
    </row>
    <row r="724" spans="1:10" x14ac:dyDescent="0.3">
      <c r="A724" t="s">
        <v>287</v>
      </c>
      <c r="E724">
        <f t="shared" si="22"/>
        <v>400206</v>
      </c>
      <c r="F724">
        <v>206</v>
      </c>
      <c r="G724" t="s">
        <v>455</v>
      </c>
      <c r="H724" t="s">
        <v>39</v>
      </c>
      <c r="I724">
        <v>8</v>
      </c>
      <c r="J724" t="str">
        <f t="shared" si="23"/>
        <v>None_8h</v>
      </c>
    </row>
    <row r="725" spans="1:10" x14ac:dyDescent="0.3">
      <c r="A725" t="s">
        <v>287</v>
      </c>
      <c r="E725">
        <f t="shared" si="22"/>
        <v>400207</v>
      </c>
      <c r="F725">
        <v>207</v>
      </c>
      <c r="G725" t="s">
        <v>455</v>
      </c>
      <c r="H725" t="s">
        <v>39</v>
      </c>
      <c r="I725">
        <v>8</v>
      </c>
      <c r="J725" t="str">
        <f t="shared" si="23"/>
        <v>None_8h</v>
      </c>
    </row>
    <row r="726" spans="1:10" x14ac:dyDescent="0.3">
      <c r="A726" t="s">
        <v>287</v>
      </c>
      <c r="E726">
        <f t="shared" si="22"/>
        <v>400208</v>
      </c>
      <c r="F726">
        <v>208</v>
      </c>
      <c r="G726" t="s">
        <v>455</v>
      </c>
      <c r="H726" t="s">
        <v>39</v>
      </c>
      <c r="I726">
        <v>8</v>
      </c>
      <c r="J726" t="str">
        <f t="shared" si="23"/>
        <v>None_8h</v>
      </c>
    </row>
    <row r="727" spans="1:10" x14ac:dyDescent="0.3">
      <c r="A727" t="s">
        <v>287</v>
      </c>
      <c r="E727">
        <f t="shared" si="22"/>
        <v>400209</v>
      </c>
      <c r="F727">
        <v>209</v>
      </c>
      <c r="G727" t="s">
        <v>455</v>
      </c>
      <c r="H727" t="s">
        <v>39</v>
      </c>
      <c r="I727">
        <v>8</v>
      </c>
      <c r="J727" t="str">
        <f t="shared" si="23"/>
        <v>None_8h</v>
      </c>
    </row>
    <row r="728" spans="1:10" x14ac:dyDescent="0.3">
      <c r="A728" t="s">
        <v>287</v>
      </c>
      <c r="E728">
        <f t="shared" si="22"/>
        <v>400210</v>
      </c>
      <c r="F728">
        <v>210</v>
      </c>
      <c r="G728" t="s">
        <v>455</v>
      </c>
      <c r="H728" t="s">
        <v>39</v>
      </c>
      <c r="I728">
        <v>8</v>
      </c>
      <c r="J728" t="str">
        <f t="shared" si="23"/>
        <v>None_8h</v>
      </c>
    </row>
    <row r="729" spans="1:10" x14ac:dyDescent="0.3">
      <c r="A729" t="s">
        <v>287</v>
      </c>
      <c r="E729">
        <f t="shared" si="22"/>
        <v>400211</v>
      </c>
      <c r="F729">
        <v>211</v>
      </c>
      <c r="G729" t="s">
        <v>455</v>
      </c>
      <c r="H729" t="s">
        <v>39</v>
      </c>
      <c r="I729">
        <v>8</v>
      </c>
      <c r="J729" t="str">
        <f t="shared" si="23"/>
        <v>None_8h</v>
      </c>
    </row>
    <row r="730" spans="1:10" x14ac:dyDescent="0.3">
      <c r="A730" t="s">
        <v>287</v>
      </c>
      <c r="E730">
        <f t="shared" si="22"/>
        <v>400212</v>
      </c>
      <c r="F730">
        <v>212</v>
      </c>
      <c r="G730" t="s">
        <v>455</v>
      </c>
      <c r="H730" t="s">
        <v>39</v>
      </c>
      <c r="I730">
        <v>8</v>
      </c>
      <c r="J730" t="str">
        <f t="shared" si="23"/>
        <v>None_8h</v>
      </c>
    </row>
    <row r="731" spans="1:10" x14ac:dyDescent="0.3">
      <c r="A731" t="s">
        <v>287</v>
      </c>
      <c r="E731">
        <f t="shared" si="22"/>
        <v>400213</v>
      </c>
      <c r="F731">
        <v>213</v>
      </c>
      <c r="G731" t="s">
        <v>455</v>
      </c>
      <c r="H731" t="s">
        <v>39</v>
      </c>
      <c r="I731">
        <v>8</v>
      </c>
      <c r="J731" t="str">
        <f t="shared" si="23"/>
        <v>None_8h</v>
      </c>
    </row>
    <row r="732" spans="1:10" x14ac:dyDescent="0.3">
      <c r="A732" t="s">
        <v>287</v>
      </c>
      <c r="E732">
        <f t="shared" si="22"/>
        <v>400214</v>
      </c>
      <c r="F732">
        <v>214</v>
      </c>
      <c r="G732" t="s">
        <v>455</v>
      </c>
      <c r="H732" t="s">
        <v>39</v>
      </c>
      <c r="I732">
        <v>8</v>
      </c>
      <c r="J732" t="str">
        <f t="shared" si="23"/>
        <v>None_8h</v>
      </c>
    </row>
    <row r="733" spans="1:10" x14ac:dyDescent="0.3">
      <c r="A733" t="s">
        <v>287</v>
      </c>
      <c r="E733">
        <f t="shared" si="22"/>
        <v>400215</v>
      </c>
      <c r="F733">
        <v>215</v>
      </c>
      <c r="G733" t="s">
        <v>455</v>
      </c>
      <c r="H733" t="s">
        <v>39</v>
      </c>
      <c r="I733">
        <v>8</v>
      </c>
      <c r="J733" t="str">
        <f t="shared" si="23"/>
        <v>None_8h</v>
      </c>
    </row>
    <row r="734" spans="1:10" x14ac:dyDescent="0.3">
      <c r="A734" t="s">
        <v>287</v>
      </c>
      <c r="E734">
        <f t="shared" si="22"/>
        <v>400216</v>
      </c>
      <c r="F734">
        <v>216</v>
      </c>
      <c r="G734" t="s">
        <v>455</v>
      </c>
      <c r="H734" t="s">
        <v>39</v>
      </c>
      <c r="I734">
        <v>8</v>
      </c>
      <c r="J734" t="str">
        <f t="shared" si="23"/>
        <v>None_8h</v>
      </c>
    </row>
    <row r="735" spans="1:10" x14ac:dyDescent="0.3">
      <c r="A735" t="s">
        <v>287</v>
      </c>
      <c r="E735">
        <f t="shared" si="22"/>
        <v>400217</v>
      </c>
      <c r="F735">
        <v>217</v>
      </c>
      <c r="G735" t="s">
        <v>455</v>
      </c>
      <c r="H735" t="s">
        <v>453</v>
      </c>
      <c r="I735">
        <v>8</v>
      </c>
      <c r="J735" t="str">
        <f t="shared" si="23"/>
        <v>None_8h</v>
      </c>
    </row>
    <row r="736" spans="1:10" x14ac:dyDescent="0.3">
      <c r="A736" t="s">
        <v>287</v>
      </c>
      <c r="E736">
        <f t="shared" si="22"/>
        <v>400218</v>
      </c>
      <c r="F736">
        <v>218</v>
      </c>
      <c r="G736" t="s">
        <v>455</v>
      </c>
      <c r="H736" t="s">
        <v>453</v>
      </c>
      <c r="I736">
        <v>8</v>
      </c>
      <c r="J736" t="str">
        <f t="shared" si="23"/>
        <v>None_8h</v>
      </c>
    </row>
    <row r="737" spans="1:10" x14ac:dyDescent="0.3">
      <c r="A737" t="s">
        <v>287</v>
      </c>
      <c r="E737">
        <f t="shared" si="22"/>
        <v>400219</v>
      </c>
      <c r="F737">
        <v>219</v>
      </c>
      <c r="G737" t="s">
        <v>455</v>
      </c>
      <c r="H737" t="s">
        <v>453</v>
      </c>
      <c r="I737">
        <v>8</v>
      </c>
      <c r="J737" t="str">
        <f t="shared" si="23"/>
        <v>None_8h</v>
      </c>
    </row>
    <row r="738" spans="1:10" x14ac:dyDescent="0.3">
      <c r="A738" t="s">
        <v>287</v>
      </c>
      <c r="E738">
        <f t="shared" si="22"/>
        <v>400220</v>
      </c>
      <c r="F738">
        <v>220</v>
      </c>
      <c r="G738" t="s">
        <v>455</v>
      </c>
      <c r="H738" t="s">
        <v>453</v>
      </c>
      <c r="I738">
        <v>8</v>
      </c>
      <c r="J738" t="str">
        <f t="shared" si="23"/>
        <v>None_8h</v>
      </c>
    </row>
    <row r="739" spans="1:10" x14ac:dyDescent="0.3">
      <c r="A739" t="s">
        <v>287</v>
      </c>
      <c r="E739">
        <f t="shared" si="22"/>
        <v>400221</v>
      </c>
      <c r="F739">
        <v>221</v>
      </c>
      <c r="G739" t="s">
        <v>455</v>
      </c>
      <c r="H739" t="s">
        <v>453</v>
      </c>
      <c r="I739">
        <v>8</v>
      </c>
      <c r="J739" t="str">
        <f t="shared" si="23"/>
        <v>None_8h</v>
      </c>
    </row>
    <row r="740" spans="1:10" x14ac:dyDescent="0.3">
      <c r="A740" t="s">
        <v>287</v>
      </c>
      <c r="E740">
        <f t="shared" si="22"/>
        <v>400222</v>
      </c>
      <c r="F740">
        <v>222</v>
      </c>
      <c r="G740" t="s">
        <v>455</v>
      </c>
      <c r="H740" t="s">
        <v>453</v>
      </c>
      <c r="I740">
        <v>8</v>
      </c>
      <c r="J740" t="str">
        <f t="shared" si="23"/>
        <v>None_8h</v>
      </c>
    </row>
    <row r="741" spans="1:10" x14ac:dyDescent="0.3">
      <c r="A741" t="s">
        <v>287</v>
      </c>
      <c r="E741">
        <f t="shared" si="22"/>
        <v>400223</v>
      </c>
      <c r="F741">
        <v>223</v>
      </c>
      <c r="G741" t="s">
        <v>455</v>
      </c>
      <c r="H741" t="s">
        <v>453</v>
      </c>
      <c r="I741">
        <v>8</v>
      </c>
      <c r="J741" t="str">
        <f t="shared" si="23"/>
        <v>None_8h</v>
      </c>
    </row>
    <row r="742" spans="1:10" x14ac:dyDescent="0.3">
      <c r="A742" t="s">
        <v>287</v>
      </c>
      <c r="E742">
        <f t="shared" si="22"/>
        <v>400224</v>
      </c>
      <c r="F742">
        <v>224</v>
      </c>
      <c r="G742" t="s">
        <v>455</v>
      </c>
      <c r="H742" t="s">
        <v>453</v>
      </c>
      <c r="I742">
        <v>8</v>
      </c>
      <c r="J742" t="str">
        <f t="shared" si="23"/>
        <v>None_8h</v>
      </c>
    </row>
    <row r="743" spans="1:10" x14ac:dyDescent="0.3">
      <c r="A743" t="s">
        <v>287</v>
      </c>
      <c r="E743">
        <f t="shared" si="22"/>
        <v>400225</v>
      </c>
      <c r="F743">
        <v>225</v>
      </c>
      <c r="G743" t="s">
        <v>455</v>
      </c>
      <c r="H743" t="s">
        <v>453</v>
      </c>
      <c r="I743">
        <v>8</v>
      </c>
      <c r="J743" t="str">
        <f t="shared" si="23"/>
        <v>None_8h</v>
      </c>
    </row>
    <row r="744" spans="1:10" x14ac:dyDescent="0.3">
      <c r="A744" t="s">
        <v>287</v>
      </c>
      <c r="E744">
        <f t="shared" si="22"/>
        <v>400226</v>
      </c>
      <c r="F744">
        <v>226</v>
      </c>
      <c r="G744" t="s">
        <v>455</v>
      </c>
      <c r="H744" t="s">
        <v>453</v>
      </c>
      <c r="I744">
        <v>8</v>
      </c>
      <c r="J744" t="str">
        <f t="shared" si="23"/>
        <v>None_8h</v>
      </c>
    </row>
    <row r="745" spans="1:10" x14ac:dyDescent="0.3">
      <c r="A745" t="s">
        <v>287</v>
      </c>
      <c r="E745">
        <f t="shared" si="22"/>
        <v>400227</v>
      </c>
      <c r="F745">
        <v>227</v>
      </c>
      <c r="G745" t="s">
        <v>455</v>
      </c>
      <c r="H745" t="s">
        <v>453</v>
      </c>
      <c r="I745">
        <v>8</v>
      </c>
      <c r="J745" t="str">
        <f t="shared" si="23"/>
        <v>None_8h</v>
      </c>
    </row>
    <row r="746" spans="1:10" x14ac:dyDescent="0.3">
      <c r="A746" t="s">
        <v>287</v>
      </c>
      <c r="E746">
        <f t="shared" si="22"/>
        <v>400228</v>
      </c>
      <c r="F746">
        <v>228</v>
      </c>
      <c r="G746" t="s">
        <v>455</v>
      </c>
      <c r="H746" t="s">
        <v>453</v>
      </c>
      <c r="I746">
        <v>8</v>
      </c>
      <c r="J746" t="str">
        <f t="shared" si="23"/>
        <v>None_8h</v>
      </c>
    </row>
    <row r="747" spans="1:10" x14ac:dyDescent="0.3">
      <c r="A747" t="s">
        <v>287</v>
      </c>
      <c r="E747">
        <f t="shared" si="22"/>
        <v>400229</v>
      </c>
      <c r="F747">
        <v>229</v>
      </c>
      <c r="G747" t="s">
        <v>455</v>
      </c>
      <c r="H747" t="s">
        <v>453</v>
      </c>
      <c r="I747">
        <v>8</v>
      </c>
      <c r="J747" t="str">
        <f t="shared" si="23"/>
        <v>None_8h</v>
      </c>
    </row>
    <row r="748" spans="1:10" x14ac:dyDescent="0.3">
      <c r="A748" t="s">
        <v>287</v>
      </c>
      <c r="E748">
        <f t="shared" si="22"/>
        <v>400230</v>
      </c>
      <c r="F748">
        <v>230</v>
      </c>
      <c r="G748" t="s">
        <v>455</v>
      </c>
      <c r="H748" t="s">
        <v>453</v>
      </c>
      <c r="I748">
        <v>8</v>
      </c>
      <c r="J748" t="str">
        <f t="shared" si="23"/>
        <v>None_8h</v>
      </c>
    </row>
    <row r="749" spans="1:10" x14ac:dyDescent="0.3">
      <c r="A749" t="s">
        <v>287</v>
      </c>
      <c r="E749">
        <f t="shared" si="22"/>
        <v>400231</v>
      </c>
      <c r="F749">
        <v>231</v>
      </c>
      <c r="G749" t="s">
        <v>455</v>
      </c>
      <c r="H749" t="s">
        <v>453</v>
      </c>
      <c r="I749">
        <v>8</v>
      </c>
      <c r="J749" t="str">
        <f t="shared" si="23"/>
        <v>None_8h</v>
      </c>
    </row>
    <row r="750" spans="1:10" x14ac:dyDescent="0.3">
      <c r="A750" t="s">
        <v>287</v>
      </c>
      <c r="E750">
        <f t="shared" si="22"/>
        <v>400232</v>
      </c>
      <c r="F750">
        <v>232</v>
      </c>
      <c r="G750" t="s">
        <v>455</v>
      </c>
      <c r="H750" t="s">
        <v>453</v>
      </c>
      <c r="I750">
        <v>8</v>
      </c>
      <c r="J750" t="str">
        <f t="shared" si="23"/>
        <v>None_8h</v>
      </c>
    </row>
    <row r="751" spans="1:10" x14ac:dyDescent="0.3">
      <c r="A751" t="s">
        <v>287</v>
      </c>
      <c r="E751">
        <f t="shared" si="22"/>
        <v>400233</v>
      </c>
      <c r="F751">
        <v>233</v>
      </c>
      <c r="G751" t="s">
        <v>455</v>
      </c>
      <c r="H751" t="s">
        <v>453</v>
      </c>
      <c r="I751">
        <v>8</v>
      </c>
      <c r="J751" t="str">
        <f t="shared" si="23"/>
        <v>None_8h</v>
      </c>
    </row>
    <row r="752" spans="1:10" x14ac:dyDescent="0.3">
      <c r="A752" t="s">
        <v>287</v>
      </c>
      <c r="E752">
        <f t="shared" si="22"/>
        <v>400234</v>
      </c>
      <c r="F752">
        <v>234</v>
      </c>
      <c r="G752" t="s">
        <v>455</v>
      </c>
      <c r="H752" t="s">
        <v>453</v>
      </c>
      <c r="I752">
        <v>8</v>
      </c>
      <c r="J752" t="str">
        <f t="shared" si="23"/>
        <v>None_8h</v>
      </c>
    </row>
    <row r="753" spans="1:10" x14ac:dyDescent="0.3">
      <c r="A753" t="s">
        <v>287</v>
      </c>
      <c r="E753">
        <f t="shared" si="22"/>
        <v>400235</v>
      </c>
      <c r="F753">
        <v>235</v>
      </c>
      <c r="G753" t="s">
        <v>455</v>
      </c>
      <c r="H753" t="s">
        <v>453</v>
      </c>
      <c r="I753">
        <v>8</v>
      </c>
      <c r="J753" t="str">
        <f t="shared" si="23"/>
        <v>None_8h</v>
      </c>
    </row>
    <row r="754" spans="1:10" x14ac:dyDescent="0.3">
      <c r="A754" t="s">
        <v>287</v>
      </c>
      <c r="E754">
        <f t="shared" si="22"/>
        <v>400236</v>
      </c>
      <c r="F754">
        <v>236</v>
      </c>
      <c r="G754" t="s">
        <v>455</v>
      </c>
      <c r="H754" t="s">
        <v>453</v>
      </c>
      <c r="I754">
        <v>8</v>
      </c>
      <c r="J754" t="str">
        <f t="shared" si="23"/>
        <v>None_8h</v>
      </c>
    </row>
    <row r="755" spans="1:10" x14ac:dyDescent="0.3">
      <c r="A755" t="s">
        <v>287</v>
      </c>
      <c r="E755">
        <f t="shared" si="22"/>
        <v>400237</v>
      </c>
      <c r="F755">
        <v>237</v>
      </c>
      <c r="G755" t="s">
        <v>455</v>
      </c>
      <c r="H755" t="s">
        <v>453</v>
      </c>
      <c r="I755">
        <v>8</v>
      </c>
      <c r="J755" t="str">
        <f t="shared" si="23"/>
        <v>None_8h</v>
      </c>
    </row>
    <row r="756" spans="1:10" x14ac:dyDescent="0.3">
      <c r="A756" t="s">
        <v>287</v>
      </c>
      <c r="E756">
        <f t="shared" si="22"/>
        <v>400238</v>
      </c>
      <c r="F756">
        <v>238</v>
      </c>
      <c r="G756" t="s">
        <v>455</v>
      </c>
      <c r="H756" t="s">
        <v>453</v>
      </c>
      <c r="I756">
        <v>8</v>
      </c>
      <c r="J756" t="str">
        <f t="shared" si="23"/>
        <v>None_8h</v>
      </c>
    </row>
    <row r="757" spans="1:10" x14ac:dyDescent="0.3">
      <c r="A757" t="s">
        <v>287</v>
      </c>
      <c r="E757">
        <f t="shared" si="22"/>
        <v>400239</v>
      </c>
      <c r="F757">
        <v>239</v>
      </c>
      <c r="G757" t="s">
        <v>455</v>
      </c>
      <c r="H757" t="s">
        <v>453</v>
      </c>
      <c r="I757">
        <v>8</v>
      </c>
      <c r="J757" t="str">
        <f t="shared" si="23"/>
        <v>None_8h</v>
      </c>
    </row>
    <row r="758" spans="1:10" x14ac:dyDescent="0.3">
      <c r="A758" t="s">
        <v>287</v>
      </c>
      <c r="E758">
        <f t="shared" si="22"/>
        <v>400240</v>
      </c>
      <c r="F758">
        <v>240</v>
      </c>
      <c r="G758" t="s">
        <v>455</v>
      </c>
      <c r="H758" t="s">
        <v>453</v>
      </c>
      <c r="I758">
        <v>8</v>
      </c>
      <c r="J758" t="str">
        <f t="shared" si="23"/>
        <v>None_8h</v>
      </c>
    </row>
    <row r="759" spans="1:10" x14ac:dyDescent="0.3">
      <c r="A759" t="s">
        <v>287</v>
      </c>
      <c r="E759">
        <f t="shared" si="22"/>
        <v>400241</v>
      </c>
      <c r="F759">
        <v>241</v>
      </c>
      <c r="G759" t="s">
        <v>455</v>
      </c>
      <c r="H759" t="s">
        <v>453</v>
      </c>
      <c r="I759">
        <v>8</v>
      </c>
      <c r="J759" t="str">
        <f t="shared" si="23"/>
        <v>None_8h</v>
      </c>
    </row>
    <row r="760" spans="1:10" x14ac:dyDescent="0.3">
      <c r="A760" t="s">
        <v>287</v>
      </c>
      <c r="E760">
        <f t="shared" si="22"/>
        <v>400242</v>
      </c>
      <c r="F760">
        <v>242</v>
      </c>
      <c r="G760" t="s">
        <v>455</v>
      </c>
      <c r="H760" t="s">
        <v>453</v>
      </c>
      <c r="I760">
        <v>8</v>
      </c>
      <c r="J760" t="str">
        <f t="shared" si="23"/>
        <v>None_8h</v>
      </c>
    </row>
    <row r="761" spans="1:10" x14ac:dyDescent="0.3">
      <c r="A761" t="s">
        <v>287</v>
      </c>
      <c r="E761">
        <f t="shared" si="22"/>
        <v>400243</v>
      </c>
      <c r="F761">
        <v>243</v>
      </c>
      <c r="G761" t="s">
        <v>455</v>
      </c>
      <c r="H761" t="s">
        <v>453</v>
      </c>
      <c r="I761">
        <v>8</v>
      </c>
      <c r="J761" t="str">
        <f t="shared" si="23"/>
        <v>None_8h</v>
      </c>
    </row>
    <row r="762" spans="1:10" x14ac:dyDescent="0.3">
      <c r="A762" t="s">
        <v>287</v>
      </c>
      <c r="E762">
        <f t="shared" si="22"/>
        <v>400244</v>
      </c>
      <c r="F762">
        <v>244</v>
      </c>
      <c r="G762" t="s">
        <v>455</v>
      </c>
      <c r="H762" t="s">
        <v>453</v>
      </c>
      <c r="I762">
        <v>8</v>
      </c>
      <c r="J762" t="str">
        <f t="shared" si="23"/>
        <v>None_8h</v>
      </c>
    </row>
    <row r="763" spans="1:10" x14ac:dyDescent="0.3">
      <c r="A763" t="s">
        <v>287</v>
      </c>
      <c r="E763">
        <f t="shared" si="22"/>
        <v>400245</v>
      </c>
      <c r="F763">
        <v>245</v>
      </c>
      <c r="G763" t="s">
        <v>455</v>
      </c>
      <c r="H763" t="s">
        <v>453</v>
      </c>
      <c r="I763">
        <v>8</v>
      </c>
      <c r="J763" t="str">
        <f t="shared" si="23"/>
        <v>None_8h</v>
      </c>
    </row>
    <row r="764" spans="1:10" x14ac:dyDescent="0.3">
      <c r="A764" t="s">
        <v>287</v>
      </c>
      <c r="E764">
        <f t="shared" si="22"/>
        <v>400246</v>
      </c>
      <c r="F764">
        <v>246</v>
      </c>
      <c r="G764" t="s">
        <v>455</v>
      </c>
      <c r="H764" t="s">
        <v>453</v>
      </c>
      <c r="I764">
        <v>8</v>
      </c>
      <c r="J764" t="str">
        <f t="shared" si="23"/>
        <v>None_8h</v>
      </c>
    </row>
    <row r="765" spans="1:10" x14ac:dyDescent="0.3">
      <c r="A765" t="s">
        <v>287</v>
      </c>
      <c r="E765">
        <f t="shared" si="22"/>
        <v>400247</v>
      </c>
      <c r="F765">
        <v>247</v>
      </c>
      <c r="G765" t="s">
        <v>455</v>
      </c>
      <c r="H765" t="s">
        <v>453</v>
      </c>
      <c r="I765">
        <v>8</v>
      </c>
      <c r="J765" t="str">
        <f t="shared" si="23"/>
        <v>None_8h</v>
      </c>
    </row>
    <row r="766" spans="1:10" x14ac:dyDescent="0.3">
      <c r="A766" t="s">
        <v>287</v>
      </c>
      <c r="E766">
        <f t="shared" si="22"/>
        <v>400248</v>
      </c>
      <c r="F766">
        <v>248</v>
      </c>
      <c r="G766" t="s">
        <v>455</v>
      </c>
      <c r="H766" t="s">
        <v>453</v>
      </c>
      <c r="I766">
        <v>8</v>
      </c>
      <c r="J766" t="str">
        <f t="shared" si="23"/>
        <v>None_8h</v>
      </c>
    </row>
    <row r="767" spans="1:10" x14ac:dyDescent="0.3">
      <c r="A767" t="s">
        <v>287</v>
      </c>
      <c r="E767">
        <f t="shared" si="22"/>
        <v>400249</v>
      </c>
      <c r="F767">
        <v>249</v>
      </c>
      <c r="G767" t="s">
        <v>455</v>
      </c>
      <c r="H767" t="s">
        <v>453</v>
      </c>
      <c r="I767">
        <v>8</v>
      </c>
      <c r="J767" t="str">
        <f t="shared" si="23"/>
        <v>None_8h</v>
      </c>
    </row>
    <row r="768" spans="1:10" x14ac:dyDescent="0.3">
      <c r="A768" t="s">
        <v>287</v>
      </c>
      <c r="E768">
        <f t="shared" si="22"/>
        <v>400250</v>
      </c>
      <c r="F768">
        <v>250</v>
      </c>
      <c r="G768" t="s">
        <v>455</v>
      </c>
      <c r="H768" t="s">
        <v>453</v>
      </c>
      <c r="I768">
        <v>8</v>
      </c>
      <c r="J768" t="str">
        <f t="shared" si="23"/>
        <v>None_8h</v>
      </c>
    </row>
    <row r="769" spans="1:10" x14ac:dyDescent="0.3">
      <c r="A769" t="s">
        <v>287</v>
      </c>
      <c r="E769">
        <f t="shared" si="22"/>
        <v>400251</v>
      </c>
      <c r="F769">
        <v>251</v>
      </c>
      <c r="G769" t="s">
        <v>455</v>
      </c>
      <c r="H769" t="s">
        <v>453</v>
      </c>
      <c r="I769">
        <v>8</v>
      </c>
      <c r="J769" t="str">
        <f t="shared" si="23"/>
        <v>None_8h</v>
      </c>
    </row>
    <row r="770" spans="1:10" x14ac:dyDescent="0.3">
      <c r="A770" t="s">
        <v>287</v>
      </c>
      <c r="E770">
        <f t="shared" si="22"/>
        <v>400252</v>
      </c>
      <c r="F770">
        <v>252</v>
      </c>
      <c r="G770" t="s">
        <v>455</v>
      </c>
      <c r="H770" t="s">
        <v>453</v>
      </c>
      <c r="I770">
        <v>8</v>
      </c>
      <c r="J770" t="str">
        <f t="shared" si="23"/>
        <v>None_8h</v>
      </c>
    </row>
    <row r="771" spans="1:10" x14ac:dyDescent="0.3">
      <c r="A771" t="s">
        <v>287</v>
      </c>
      <c r="E771">
        <f t="shared" si="22"/>
        <v>400253</v>
      </c>
      <c r="F771">
        <v>253</v>
      </c>
      <c r="G771" t="s">
        <v>455</v>
      </c>
      <c r="H771" t="s">
        <v>453</v>
      </c>
      <c r="I771">
        <v>8</v>
      </c>
      <c r="J771" t="str">
        <f t="shared" si="23"/>
        <v>None_8h</v>
      </c>
    </row>
    <row r="772" spans="1:10" x14ac:dyDescent="0.3">
      <c r="A772" t="s">
        <v>287</v>
      </c>
      <c r="E772">
        <f t="shared" si="22"/>
        <v>400254</v>
      </c>
      <c r="F772">
        <v>254</v>
      </c>
      <c r="G772" t="s">
        <v>455</v>
      </c>
      <c r="H772" t="s">
        <v>453</v>
      </c>
      <c r="I772">
        <v>8</v>
      </c>
      <c r="J772" t="str">
        <f t="shared" si="23"/>
        <v>None_8h</v>
      </c>
    </row>
    <row r="773" spans="1:10" x14ac:dyDescent="0.3">
      <c r="A773" t="s">
        <v>287</v>
      </c>
      <c r="E773">
        <f t="shared" si="22"/>
        <v>400255</v>
      </c>
      <c r="F773">
        <v>255</v>
      </c>
      <c r="G773" t="s">
        <v>455</v>
      </c>
      <c r="H773" t="s">
        <v>453</v>
      </c>
      <c r="I773">
        <v>8</v>
      </c>
      <c r="J773" t="str">
        <f t="shared" si="23"/>
        <v>None_8h</v>
      </c>
    </row>
    <row r="774" spans="1:10" x14ac:dyDescent="0.3">
      <c r="A774" t="s">
        <v>287</v>
      </c>
      <c r="E774">
        <f t="shared" si="22"/>
        <v>400256</v>
      </c>
      <c r="F774">
        <v>256</v>
      </c>
      <c r="G774" t="s">
        <v>455</v>
      </c>
      <c r="H774" t="s">
        <v>453</v>
      </c>
      <c r="I774">
        <v>8</v>
      </c>
      <c r="J774" t="str">
        <f t="shared" si="23"/>
        <v>None_8h</v>
      </c>
    </row>
    <row r="775" spans="1:10" x14ac:dyDescent="0.3">
      <c r="A775" t="s">
        <v>287</v>
      </c>
      <c r="E775">
        <f t="shared" ref="E775:E838" si="24">F775+400000</f>
        <v>400257</v>
      </c>
      <c r="F775">
        <v>257</v>
      </c>
      <c r="G775" t="s">
        <v>455</v>
      </c>
      <c r="H775" t="s">
        <v>453</v>
      </c>
      <c r="I775">
        <v>8</v>
      </c>
      <c r="J775" t="str">
        <f t="shared" si="23"/>
        <v>None_8h</v>
      </c>
    </row>
    <row r="776" spans="1:10" x14ac:dyDescent="0.3">
      <c r="A776" t="s">
        <v>287</v>
      </c>
      <c r="E776">
        <f t="shared" si="24"/>
        <v>400258</v>
      </c>
      <c r="F776">
        <v>258</v>
      </c>
      <c r="G776" t="s">
        <v>455</v>
      </c>
      <c r="H776" t="s">
        <v>453</v>
      </c>
      <c r="I776">
        <v>8</v>
      </c>
      <c r="J776" t="str">
        <f t="shared" ref="J776:J839" si="25">IF(G776="Full","Full_8h","None_8h")</f>
        <v>None_8h</v>
      </c>
    </row>
    <row r="777" spans="1:10" x14ac:dyDescent="0.3">
      <c r="A777" t="s">
        <v>287</v>
      </c>
      <c r="E777">
        <f t="shared" si="24"/>
        <v>400259</v>
      </c>
      <c r="F777">
        <v>259</v>
      </c>
      <c r="G777" t="s">
        <v>455</v>
      </c>
      <c r="H777" t="s">
        <v>453</v>
      </c>
      <c r="I777">
        <v>8</v>
      </c>
      <c r="J777" t="str">
        <f t="shared" si="25"/>
        <v>None_8h</v>
      </c>
    </row>
    <row r="778" spans="1:10" x14ac:dyDescent="0.3">
      <c r="A778" t="s">
        <v>287</v>
      </c>
      <c r="E778">
        <f t="shared" si="24"/>
        <v>400260</v>
      </c>
      <c r="F778">
        <v>260</v>
      </c>
      <c r="G778" t="s">
        <v>455</v>
      </c>
      <c r="H778" t="s">
        <v>453</v>
      </c>
      <c r="I778">
        <v>8</v>
      </c>
      <c r="J778" t="str">
        <f t="shared" si="25"/>
        <v>None_8h</v>
      </c>
    </row>
    <row r="779" spans="1:10" x14ac:dyDescent="0.3">
      <c r="A779" t="s">
        <v>287</v>
      </c>
      <c r="E779">
        <f t="shared" si="24"/>
        <v>400261</v>
      </c>
      <c r="F779">
        <v>261</v>
      </c>
      <c r="G779" t="s">
        <v>455</v>
      </c>
      <c r="H779" t="s">
        <v>453</v>
      </c>
      <c r="I779">
        <v>8</v>
      </c>
      <c r="J779" t="str">
        <f t="shared" si="25"/>
        <v>None_8h</v>
      </c>
    </row>
    <row r="780" spans="1:10" x14ac:dyDescent="0.3">
      <c r="A780" t="s">
        <v>287</v>
      </c>
      <c r="E780">
        <f t="shared" si="24"/>
        <v>400262</v>
      </c>
      <c r="F780">
        <v>262</v>
      </c>
      <c r="G780" t="s">
        <v>455</v>
      </c>
      <c r="H780" t="s">
        <v>453</v>
      </c>
      <c r="I780">
        <v>8</v>
      </c>
      <c r="J780" t="str">
        <f t="shared" si="25"/>
        <v>None_8h</v>
      </c>
    </row>
    <row r="781" spans="1:10" x14ac:dyDescent="0.3">
      <c r="A781" t="s">
        <v>287</v>
      </c>
      <c r="E781">
        <f t="shared" si="24"/>
        <v>400263</v>
      </c>
      <c r="F781">
        <v>263</v>
      </c>
      <c r="G781" t="s">
        <v>455</v>
      </c>
      <c r="H781" t="s">
        <v>453</v>
      </c>
      <c r="I781">
        <v>8</v>
      </c>
      <c r="J781" t="str">
        <f t="shared" si="25"/>
        <v>None_8h</v>
      </c>
    </row>
    <row r="782" spans="1:10" x14ac:dyDescent="0.3">
      <c r="A782" t="s">
        <v>287</v>
      </c>
      <c r="E782">
        <f t="shared" si="24"/>
        <v>400264</v>
      </c>
      <c r="F782">
        <v>264</v>
      </c>
      <c r="G782" t="s">
        <v>455</v>
      </c>
      <c r="H782" t="s">
        <v>453</v>
      </c>
      <c r="I782">
        <v>8</v>
      </c>
      <c r="J782" t="str">
        <f t="shared" si="25"/>
        <v>None_8h</v>
      </c>
    </row>
    <row r="783" spans="1:10" x14ac:dyDescent="0.3">
      <c r="A783" t="s">
        <v>287</v>
      </c>
      <c r="E783">
        <f t="shared" si="24"/>
        <v>400265</v>
      </c>
      <c r="F783">
        <v>265</v>
      </c>
      <c r="G783" t="s">
        <v>455</v>
      </c>
      <c r="H783" t="s">
        <v>453</v>
      </c>
      <c r="I783">
        <v>8</v>
      </c>
      <c r="J783" t="str">
        <f t="shared" si="25"/>
        <v>None_8h</v>
      </c>
    </row>
    <row r="784" spans="1:10" x14ac:dyDescent="0.3">
      <c r="A784" t="s">
        <v>287</v>
      </c>
      <c r="E784">
        <f t="shared" si="24"/>
        <v>400266</v>
      </c>
      <c r="F784">
        <v>266</v>
      </c>
      <c r="G784" t="s">
        <v>455</v>
      </c>
      <c r="H784" t="s">
        <v>453</v>
      </c>
      <c r="I784">
        <v>8</v>
      </c>
      <c r="J784" t="str">
        <f t="shared" si="25"/>
        <v>None_8h</v>
      </c>
    </row>
    <row r="785" spans="1:10" x14ac:dyDescent="0.3">
      <c r="A785" t="s">
        <v>287</v>
      </c>
      <c r="E785">
        <f t="shared" si="24"/>
        <v>400267</v>
      </c>
      <c r="F785">
        <v>267</v>
      </c>
      <c r="G785" t="s">
        <v>455</v>
      </c>
      <c r="H785" t="s">
        <v>453</v>
      </c>
      <c r="I785">
        <v>8</v>
      </c>
      <c r="J785" t="str">
        <f t="shared" si="25"/>
        <v>None_8h</v>
      </c>
    </row>
    <row r="786" spans="1:10" x14ac:dyDescent="0.3">
      <c r="A786" t="s">
        <v>287</v>
      </c>
      <c r="E786">
        <f t="shared" si="24"/>
        <v>400268</v>
      </c>
      <c r="F786">
        <v>268</v>
      </c>
      <c r="G786" t="s">
        <v>455</v>
      </c>
      <c r="H786" t="s">
        <v>453</v>
      </c>
      <c r="I786">
        <v>8</v>
      </c>
      <c r="J786" t="str">
        <f t="shared" si="25"/>
        <v>None_8h</v>
      </c>
    </row>
    <row r="787" spans="1:10" x14ac:dyDescent="0.3">
      <c r="A787" t="s">
        <v>287</v>
      </c>
      <c r="E787">
        <f t="shared" si="24"/>
        <v>400269</v>
      </c>
      <c r="F787">
        <v>269</v>
      </c>
      <c r="G787" t="s">
        <v>455</v>
      </c>
      <c r="H787" t="s">
        <v>453</v>
      </c>
      <c r="I787">
        <v>8</v>
      </c>
      <c r="J787" t="str">
        <f t="shared" si="25"/>
        <v>None_8h</v>
      </c>
    </row>
    <row r="788" spans="1:10" x14ac:dyDescent="0.3">
      <c r="A788" t="s">
        <v>287</v>
      </c>
      <c r="E788">
        <f t="shared" si="24"/>
        <v>400270</v>
      </c>
      <c r="F788">
        <v>270</v>
      </c>
      <c r="G788" t="s">
        <v>455</v>
      </c>
      <c r="H788" t="s">
        <v>453</v>
      </c>
      <c r="I788">
        <v>8</v>
      </c>
      <c r="J788" t="str">
        <f t="shared" si="25"/>
        <v>None_8h</v>
      </c>
    </row>
    <row r="789" spans="1:10" x14ac:dyDescent="0.3">
      <c r="A789" t="s">
        <v>287</v>
      </c>
      <c r="E789">
        <f t="shared" si="24"/>
        <v>400271</v>
      </c>
      <c r="F789">
        <v>271</v>
      </c>
      <c r="G789" t="s">
        <v>455</v>
      </c>
      <c r="H789" t="s">
        <v>453</v>
      </c>
      <c r="I789">
        <v>8</v>
      </c>
      <c r="J789" t="str">
        <f t="shared" si="25"/>
        <v>None_8h</v>
      </c>
    </row>
    <row r="790" spans="1:10" x14ac:dyDescent="0.3">
      <c r="A790" t="s">
        <v>287</v>
      </c>
      <c r="E790">
        <f t="shared" si="24"/>
        <v>400272</v>
      </c>
      <c r="F790">
        <v>272</v>
      </c>
      <c r="G790" t="s">
        <v>455</v>
      </c>
      <c r="H790" t="s">
        <v>453</v>
      </c>
      <c r="I790">
        <v>8</v>
      </c>
      <c r="J790" t="str">
        <f t="shared" si="25"/>
        <v>None_8h</v>
      </c>
    </row>
    <row r="791" spans="1:10" x14ac:dyDescent="0.3">
      <c r="A791" t="s">
        <v>287</v>
      </c>
      <c r="E791">
        <f t="shared" si="24"/>
        <v>400273</v>
      </c>
      <c r="F791">
        <v>273</v>
      </c>
      <c r="G791" t="s">
        <v>455</v>
      </c>
      <c r="H791" t="s">
        <v>453</v>
      </c>
      <c r="I791">
        <v>8</v>
      </c>
      <c r="J791" t="str">
        <f t="shared" si="25"/>
        <v>None_8h</v>
      </c>
    </row>
    <row r="792" spans="1:10" x14ac:dyDescent="0.3">
      <c r="A792" t="s">
        <v>287</v>
      </c>
      <c r="E792">
        <f t="shared" si="24"/>
        <v>400274</v>
      </c>
      <c r="F792">
        <v>274</v>
      </c>
      <c r="G792" t="s">
        <v>455</v>
      </c>
      <c r="H792" t="s">
        <v>453</v>
      </c>
      <c r="I792">
        <v>8</v>
      </c>
      <c r="J792" t="str">
        <f t="shared" si="25"/>
        <v>None_8h</v>
      </c>
    </row>
    <row r="793" spans="1:10" x14ac:dyDescent="0.3">
      <c r="A793" t="s">
        <v>287</v>
      </c>
      <c r="E793">
        <f t="shared" si="24"/>
        <v>400275</v>
      </c>
      <c r="F793">
        <v>275</v>
      </c>
      <c r="G793" t="s">
        <v>455</v>
      </c>
      <c r="H793" t="s">
        <v>453</v>
      </c>
      <c r="I793">
        <v>8</v>
      </c>
      <c r="J793" t="str">
        <f t="shared" si="25"/>
        <v>None_8h</v>
      </c>
    </row>
    <row r="794" spans="1:10" x14ac:dyDescent="0.3">
      <c r="A794" t="s">
        <v>287</v>
      </c>
      <c r="E794">
        <f t="shared" si="24"/>
        <v>400276</v>
      </c>
      <c r="F794">
        <v>276</v>
      </c>
      <c r="G794" t="s">
        <v>455</v>
      </c>
      <c r="H794" t="s">
        <v>453</v>
      </c>
      <c r="I794">
        <v>8</v>
      </c>
      <c r="J794" t="str">
        <f t="shared" si="25"/>
        <v>None_8h</v>
      </c>
    </row>
    <row r="795" spans="1:10" x14ac:dyDescent="0.3">
      <c r="A795" t="s">
        <v>287</v>
      </c>
      <c r="E795">
        <f t="shared" si="24"/>
        <v>400277</v>
      </c>
      <c r="F795">
        <v>277</v>
      </c>
      <c r="G795" t="s">
        <v>455</v>
      </c>
      <c r="H795" t="s">
        <v>453</v>
      </c>
      <c r="I795">
        <v>8</v>
      </c>
      <c r="J795" t="str">
        <f t="shared" si="25"/>
        <v>None_8h</v>
      </c>
    </row>
    <row r="796" spans="1:10" x14ac:dyDescent="0.3">
      <c r="A796" t="s">
        <v>287</v>
      </c>
      <c r="E796">
        <f t="shared" si="24"/>
        <v>400278</v>
      </c>
      <c r="F796">
        <v>278</v>
      </c>
      <c r="G796" t="s">
        <v>455</v>
      </c>
      <c r="H796" t="s">
        <v>453</v>
      </c>
      <c r="I796">
        <v>8</v>
      </c>
      <c r="J796" t="str">
        <f t="shared" si="25"/>
        <v>None_8h</v>
      </c>
    </row>
    <row r="797" spans="1:10" x14ac:dyDescent="0.3">
      <c r="A797" t="s">
        <v>287</v>
      </c>
      <c r="E797">
        <f t="shared" si="24"/>
        <v>400279</v>
      </c>
      <c r="F797">
        <v>279</v>
      </c>
      <c r="G797" t="s">
        <v>455</v>
      </c>
      <c r="H797" t="s">
        <v>453</v>
      </c>
      <c r="I797">
        <v>8</v>
      </c>
      <c r="J797" t="str">
        <f t="shared" si="25"/>
        <v>None_8h</v>
      </c>
    </row>
    <row r="798" spans="1:10" x14ac:dyDescent="0.3">
      <c r="A798" t="s">
        <v>287</v>
      </c>
      <c r="E798">
        <f t="shared" si="24"/>
        <v>400280</v>
      </c>
      <c r="F798">
        <v>280</v>
      </c>
      <c r="G798" t="s">
        <v>455</v>
      </c>
      <c r="H798" t="s">
        <v>453</v>
      </c>
      <c r="I798">
        <v>8</v>
      </c>
      <c r="J798" t="str">
        <f t="shared" si="25"/>
        <v>None_8h</v>
      </c>
    </row>
    <row r="799" spans="1:10" x14ac:dyDescent="0.3">
      <c r="A799" t="s">
        <v>287</v>
      </c>
      <c r="E799">
        <f t="shared" si="24"/>
        <v>400281</v>
      </c>
      <c r="F799">
        <v>281</v>
      </c>
      <c r="G799" t="s">
        <v>455</v>
      </c>
      <c r="H799" t="s">
        <v>453</v>
      </c>
      <c r="I799">
        <v>8</v>
      </c>
      <c r="J799" t="str">
        <f t="shared" si="25"/>
        <v>None_8h</v>
      </c>
    </row>
    <row r="800" spans="1:10" x14ac:dyDescent="0.3">
      <c r="A800" t="s">
        <v>287</v>
      </c>
      <c r="E800">
        <f t="shared" si="24"/>
        <v>400282</v>
      </c>
      <c r="F800">
        <v>282</v>
      </c>
      <c r="G800" t="s">
        <v>455</v>
      </c>
      <c r="H800" t="s">
        <v>453</v>
      </c>
      <c r="I800">
        <v>8</v>
      </c>
      <c r="J800" t="str">
        <f t="shared" si="25"/>
        <v>None_8h</v>
      </c>
    </row>
    <row r="801" spans="1:10" x14ac:dyDescent="0.3">
      <c r="A801" t="s">
        <v>287</v>
      </c>
      <c r="E801">
        <f t="shared" si="24"/>
        <v>400283</v>
      </c>
      <c r="F801">
        <v>283</v>
      </c>
      <c r="G801" t="s">
        <v>455</v>
      </c>
      <c r="H801" t="s">
        <v>453</v>
      </c>
      <c r="I801">
        <v>8</v>
      </c>
      <c r="J801" t="str">
        <f t="shared" si="25"/>
        <v>None_8h</v>
      </c>
    </row>
    <row r="802" spans="1:10" x14ac:dyDescent="0.3">
      <c r="A802" t="s">
        <v>287</v>
      </c>
      <c r="E802">
        <f t="shared" si="24"/>
        <v>400284</v>
      </c>
      <c r="F802">
        <v>284</v>
      </c>
      <c r="G802" t="s">
        <v>455</v>
      </c>
      <c r="H802" t="s">
        <v>453</v>
      </c>
      <c r="I802">
        <v>8</v>
      </c>
      <c r="J802" t="str">
        <f t="shared" si="25"/>
        <v>None_8h</v>
      </c>
    </row>
    <row r="803" spans="1:10" x14ac:dyDescent="0.3">
      <c r="A803" t="s">
        <v>287</v>
      </c>
      <c r="E803">
        <f t="shared" si="24"/>
        <v>400285</v>
      </c>
      <c r="F803">
        <v>285</v>
      </c>
      <c r="G803" t="s">
        <v>455</v>
      </c>
      <c r="H803" t="s">
        <v>453</v>
      </c>
      <c r="I803">
        <v>8</v>
      </c>
      <c r="J803" t="str">
        <f t="shared" si="25"/>
        <v>None_8h</v>
      </c>
    </row>
    <row r="804" spans="1:10" x14ac:dyDescent="0.3">
      <c r="A804" t="s">
        <v>287</v>
      </c>
      <c r="E804">
        <f t="shared" si="24"/>
        <v>400286</v>
      </c>
      <c r="F804">
        <v>286</v>
      </c>
      <c r="G804" t="s">
        <v>455</v>
      </c>
      <c r="H804" t="s">
        <v>453</v>
      </c>
      <c r="I804">
        <v>8</v>
      </c>
      <c r="J804" t="str">
        <f t="shared" si="25"/>
        <v>None_8h</v>
      </c>
    </row>
    <row r="805" spans="1:10" x14ac:dyDescent="0.3">
      <c r="A805" t="s">
        <v>287</v>
      </c>
      <c r="E805">
        <f t="shared" si="24"/>
        <v>400287</v>
      </c>
      <c r="F805">
        <v>287</v>
      </c>
      <c r="G805" t="s">
        <v>455</v>
      </c>
      <c r="H805" t="s">
        <v>453</v>
      </c>
      <c r="I805">
        <v>8</v>
      </c>
      <c r="J805" t="str">
        <f t="shared" si="25"/>
        <v>None_8h</v>
      </c>
    </row>
    <row r="806" spans="1:10" x14ac:dyDescent="0.3">
      <c r="A806" t="s">
        <v>287</v>
      </c>
      <c r="E806">
        <f t="shared" si="24"/>
        <v>400288</v>
      </c>
      <c r="F806">
        <v>288</v>
      </c>
      <c r="G806" t="s">
        <v>455</v>
      </c>
      <c r="H806" t="s">
        <v>453</v>
      </c>
      <c r="I806">
        <v>8</v>
      </c>
      <c r="J806" t="str">
        <f t="shared" si="25"/>
        <v>None_8h</v>
      </c>
    </row>
    <row r="807" spans="1:10" x14ac:dyDescent="0.3">
      <c r="A807" t="s">
        <v>287</v>
      </c>
      <c r="E807">
        <f t="shared" si="24"/>
        <v>400289</v>
      </c>
      <c r="F807">
        <v>289</v>
      </c>
      <c r="G807" t="s">
        <v>455</v>
      </c>
      <c r="H807" t="s">
        <v>36</v>
      </c>
      <c r="I807">
        <v>8</v>
      </c>
      <c r="J807" t="str">
        <f t="shared" si="25"/>
        <v>None_8h</v>
      </c>
    </row>
    <row r="808" spans="1:10" x14ac:dyDescent="0.3">
      <c r="A808" t="s">
        <v>287</v>
      </c>
      <c r="E808">
        <f t="shared" si="24"/>
        <v>400290</v>
      </c>
      <c r="F808">
        <v>290</v>
      </c>
      <c r="G808" t="s">
        <v>455</v>
      </c>
      <c r="H808" t="s">
        <v>36</v>
      </c>
      <c r="I808">
        <v>8</v>
      </c>
      <c r="J808" t="str">
        <f t="shared" si="25"/>
        <v>None_8h</v>
      </c>
    </row>
    <row r="809" spans="1:10" x14ac:dyDescent="0.3">
      <c r="A809" t="s">
        <v>287</v>
      </c>
      <c r="E809">
        <f t="shared" si="24"/>
        <v>400291</v>
      </c>
      <c r="F809">
        <v>291</v>
      </c>
      <c r="G809" t="s">
        <v>455</v>
      </c>
      <c r="H809" t="s">
        <v>36</v>
      </c>
      <c r="I809">
        <v>8</v>
      </c>
      <c r="J809" t="str">
        <f t="shared" si="25"/>
        <v>None_8h</v>
      </c>
    </row>
    <row r="810" spans="1:10" x14ac:dyDescent="0.3">
      <c r="A810" t="s">
        <v>287</v>
      </c>
      <c r="E810">
        <f t="shared" si="24"/>
        <v>400292</v>
      </c>
      <c r="F810">
        <v>292</v>
      </c>
      <c r="G810" t="s">
        <v>455</v>
      </c>
      <c r="H810" t="s">
        <v>36</v>
      </c>
      <c r="I810">
        <v>8</v>
      </c>
      <c r="J810" t="str">
        <f t="shared" si="25"/>
        <v>None_8h</v>
      </c>
    </row>
    <row r="811" spans="1:10" x14ac:dyDescent="0.3">
      <c r="A811" t="s">
        <v>287</v>
      </c>
      <c r="E811">
        <f t="shared" si="24"/>
        <v>400293</v>
      </c>
      <c r="F811">
        <v>293</v>
      </c>
      <c r="G811" t="s">
        <v>455</v>
      </c>
      <c r="H811" t="s">
        <v>36</v>
      </c>
      <c r="I811">
        <v>8</v>
      </c>
      <c r="J811" t="str">
        <f t="shared" si="25"/>
        <v>None_8h</v>
      </c>
    </row>
    <row r="812" spans="1:10" x14ac:dyDescent="0.3">
      <c r="A812" t="s">
        <v>287</v>
      </c>
      <c r="E812">
        <f t="shared" si="24"/>
        <v>400294</v>
      </c>
      <c r="F812">
        <v>294</v>
      </c>
      <c r="G812" t="s">
        <v>455</v>
      </c>
      <c r="H812" t="s">
        <v>36</v>
      </c>
      <c r="I812">
        <v>8</v>
      </c>
      <c r="J812" t="str">
        <f t="shared" si="25"/>
        <v>None_8h</v>
      </c>
    </row>
    <row r="813" spans="1:10" x14ac:dyDescent="0.3">
      <c r="A813" t="s">
        <v>287</v>
      </c>
      <c r="E813">
        <f t="shared" si="24"/>
        <v>400295</v>
      </c>
      <c r="F813">
        <v>295</v>
      </c>
      <c r="G813" t="s">
        <v>455</v>
      </c>
      <c r="H813" t="s">
        <v>36</v>
      </c>
      <c r="I813">
        <v>8</v>
      </c>
      <c r="J813" t="str">
        <f t="shared" si="25"/>
        <v>None_8h</v>
      </c>
    </row>
    <row r="814" spans="1:10" x14ac:dyDescent="0.3">
      <c r="A814" t="s">
        <v>287</v>
      </c>
      <c r="E814">
        <f t="shared" si="24"/>
        <v>400296</v>
      </c>
      <c r="F814">
        <v>296</v>
      </c>
      <c r="G814" t="s">
        <v>455</v>
      </c>
      <c r="H814" t="s">
        <v>36</v>
      </c>
      <c r="I814">
        <v>8</v>
      </c>
      <c r="J814" t="str">
        <f t="shared" si="25"/>
        <v>None_8h</v>
      </c>
    </row>
    <row r="815" spans="1:10" x14ac:dyDescent="0.3">
      <c r="A815" t="s">
        <v>287</v>
      </c>
      <c r="E815">
        <f t="shared" si="24"/>
        <v>400297</v>
      </c>
      <c r="F815">
        <v>297</v>
      </c>
      <c r="G815" t="s">
        <v>455</v>
      </c>
      <c r="H815" t="s">
        <v>36</v>
      </c>
      <c r="I815">
        <v>8</v>
      </c>
      <c r="J815" t="str">
        <f t="shared" si="25"/>
        <v>None_8h</v>
      </c>
    </row>
    <row r="816" spans="1:10" x14ac:dyDescent="0.3">
      <c r="A816" t="s">
        <v>287</v>
      </c>
      <c r="E816">
        <f t="shared" si="24"/>
        <v>400298</v>
      </c>
      <c r="F816">
        <v>298</v>
      </c>
      <c r="G816" t="s">
        <v>455</v>
      </c>
      <c r="H816" t="s">
        <v>36</v>
      </c>
      <c r="I816">
        <v>8</v>
      </c>
      <c r="J816" t="str">
        <f t="shared" si="25"/>
        <v>None_8h</v>
      </c>
    </row>
    <row r="817" spans="1:10" x14ac:dyDescent="0.3">
      <c r="A817" t="s">
        <v>287</v>
      </c>
      <c r="E817">
        <f t="shared" si="24"/>
        <v>400299</v>
      </c>
      <c r="F817">
        <v>299</v>
      </c>
      <c r="G817" t="s">
        <v>455</v>
      </c>
      <c r="H817" t="s">
        <v>36</v>
      </c>
      <c r="I817">
        <v>8</v>
      </c>
      <c r="J817" t="str">
        <f t="shared" si="25"/>
        <v>None_8h</v>
      </c>
    </row>
    <row r="818" spans="1:10" x14ac:dyDescent="0.3">
      <c r="A818" t="s">
        <v>287</v>
      </c>
      <c r="E818">
        <f t="shared" si="24"/>
        <v>400300</v>
      </c>
      <c r="F818">
        <v>300</v>
      </c>
      <c r="G818" t="s">
        <v>455</v>
      </c>
      <c r="H818" t="s">
        <v>36</v>
      </c>
      <c r="I818">
        <v>8</v>
      </c>
      <c r="J818" t="str">
        <f t="shared" si="25"/>
        <v>None_8h</v>
      </c>
    </row>
    <row r="819" spans="1:10" x14ac:dyDescent="0.3">
      <c r="A819" t="s">
        <v>287</v>
      </c>
      <c r="E819">
        <f t="shared" si="24"/>
        <v>400301</v>
      </c>
      <c r="F819">
        <v>301</v>
      </c>
      <c r="G819" t="s">
        <v>455</v>
      </c>
      <c r="H819" t="s">
        <v>36</v>
      </c>
      <c r="I819">
        <v>8</v>
      </c>
      <c r="J819" t="str">
        <f t="shared" si="25"/>
        <v>None_8h</v>
      </c>
    </row>
    <row r="820" spans="1:10" x14ac:dyDescent="0.3">
      <c r="A820" t="s">
        <v>287</v>
      </c>
      <c r="E820">
        <f t="shared" si="24"/>
        <v>400302</v>
      </c>
      <c r="F820">
        <v>302</v>
      </c>
      <c r="G820" t="s">
        <v>455</v>
      </c>
      <c r="H820" t="s">
        <v>36</v>
      </c>
      <c r="I820">
        <v>8</v>
      </c>
      <c r="J820" t="str">
        <f t="shared" si="25"/>
        <v>None_8h</v>
      </c>
    </row>
    <row r="821" spans="1:10" x14ac:dyDescent="0.3">
      <c r="A821" t="s">
        <v>287</v>
      </c>
      <c r="E821">
        <f t="shared" si="24"/>
        <v>400303</v>
      </c>
      <c r="F821">
        <v>303</v>
      </c>
      <c r="G821" t="s">
        <v>455</v>
      </c>
      <c r="H821" t="s">
        <v>36</v>
      </c>
      <c r="I821">
        <v>8</v>
      </c>
      <c r="J821" t="str">
        <f t="shared" si="25"/>
        <v>None_8h</v>
      </c>
    </row>
    <row r="822" spans="1:10" x14ac:dyDescent="0.3">
      <c r="A822" t="s">
        <v>287</v>
      </c>
      <c r="E822">
        <f t="shared" si="24"/>
        <v>400304</v>
      </c>
      <c r="F822">
        <v>304</v>
      </c>
      <c r="G822" t="s">
        <v>455</v>
      </c>
      <c r="H822" t="s">
        <v>36</v>
      </c>
      <c r="I822">
        <v>8</v>
      </c>
      <c r="J822" t="str">
        <f t="shared" si="25"/>
        <v>None_8h</v>
      </c>
    </row>
    <row r="823" spans="1:10" x14ac:dyDescent="0.3">
      <c r="A823" t="s">
        <v>287</v>
      </c>
      <c r="E823">
        <f t="shared" si="24"/>
        <v>400305</v>
      </c>
      <c r="F823">
        <v>305</v>
      </c>
      <c r="G823" t="s">
        <v>455</v>
      </c>
      <c r="H823" t="s">
        <v>36</v>
      </c>
      <c r="I823">
        <v>8</v>
      </c>
      <c r="J823" t="str">
        <f t="shared" si="25"/>
        <v>None_8h</v>
      </c>
    </row>
    <row r="824" spans="1:10" x14ac:dyDescent="0.3">
      <c r="A824" t="s">
        <v>287</v>
      </c>
      <c r="E824">
        <f t="shared" si="24"/>
        <v>400306</v>
      </c>
      <c r="F824">
        <v>306</v>
      </c>
      <c r="G824" t="s">
        <v>455</v>
      </c>
      <c r="H824" t="s">
        <v>36</v>
      </c>
      <c r="I824">
        <v>8</v>
      </c>
      <c r="J824" t="str">
        <f t="shared" si="25"/>
        <v>None_8h</v>
      </c>
    </row>
    <row r="825" spans="1:10" x14ac:dyDescent="0.3">
      <c r="A825" t="s">
        <v>287</v>
      </c>
      <c r="E825">
        <f t="shared" si="24"/>
        <v>400307</v>
      </c>
      <c r="F825">
        <v>307</v>
      </c>
      <c r="G825" t="s">
        <v>455</v>
      </c>
      <c r="H825" t="s">
        <v>36</v>
      </c>
      <c r="I825">
        <v>8</v>
      </c>
      <c r="J825" t="str">
        <f t="shared" si="25"/>
        <v>None_8h</v>
      </c>
    </row>
    <row r="826" spans="1:10" x14ac:dyDescent="0.3">
      <c r="A826" t="s">
        <v>287</v>
      </c>
      <c r="E826">
        <f t="shared" si="24"/>
        <v>400308</v>
      </c>
      <c r="F826">
        <v>308</v>
      </c>
      <c r="G826" t="s">
        <v>455</v>
      </c>
      <c r="H826" t="s">
        <v>36</v>
      </c>
      <c r="I826">
        <v>8</v>
      </c>
      <c r="J826" t="str">
        <f t="shared" si="25"/>
        <v>None_8h</v>
      </c>
    </row>
    <row r="827" spans="1:10" x14ac:dyDescent="0.3">
      <c r="A827" t="s">
        <v>287</v>
      </c>
      <c r="E827">
        <f t="shared" si="24"/>
        <v>400309</v>
      </c>
      <c r="F827">
        <v>309</v>
      </c>
      <c r="G827" t="s">
        <v>455</v>
      </c>
      <c r="H827" t="s">
        <v>36</v>
      </c>
      <c r="I827">
        <v>8</v>
      </c>
      <c r="J827" t="str">
        <f t="shared" si="25"/>
        <v>None_8h</v>
      </c>
    </row>
    <row r="828" spans="1:10" x14ac:dyDescent="0.3">
      <c r="A828" t="s">
        <v>287</v>
      </c>
      <c r="E828">
        <f t="shared" si="24"/>
        <v>400310</v>
      </c>
      <c r="F828">
        <v>310</v>
      </c>
      <c r="G828" t="s">
        <v>455</v>
      </c>
      <c r="H828" t="s">
        <v>36</v>
      </c>
      <c r="I828">
        <v>8</v>
      </c>
      <c r="J828" t="str">
        <f t="shared" si="25"/>
        <v>None_8h</v>
      </c>
    </row>
    <row r="829" spans="1:10" x14ac:dyDescent="0.3">
      <c r="A829" t="s">
        <v>287</v>
      </c>
      <c r="E829">
        <f t="shared" si="24"/>
        <v>400311</v>
      </c>
      <c r="F829">
        <v>311</v>
      </c>
      <c r="G829" t="s">
        <v>455</v>
      </c>
      <c r="H829" t="s">
        <v>36</v>
      </c>
      <c r="I829">
        <v>8</v>
      </c>
      <c r="J829" t="str">
        <f t="shared" si="25"/>
        <v>None_8h</v>
      </c>
    </row>
    <row r="830" spans="1:10" x14ac:dyDescent="0.3">
      <c r="A830" t="s">
        <v>287</v>
      </c>
      <c r="E830">
        <f t="shared" si="24"/>
        <v>400312</v>
      </c>
      <c r="F830">
        <v>312</v>
      </c>
      <c r="G830" t="s">
        <v>455</v>
      </c>
      <c r="H830" t="s">
        <v>36</v>
      </c>
      <c r="I830">
        <v>8</v>
      </c>
      <c r="J830" t="str">
        <f t="shared" si="25"/>
        <v>None_8h</v>
      </c>
    </row>
    <row r="831" spans="1:10" x14ac:dyDescent="0.3">
      <c r="A831" t="s">
        <v>287</v>
      </c>
      <c r="E831">
        <f t="shared" si="24"/>
        <v>400313</v>
      </c>
      <c r="F831">
        <v>313</v>
      </c>
      <c r="G831" t="s">
        <v>455</v>
      </c>
      <c r="H831" t="s">
        <v>36</v>
      </c>
      <c r="I831">
        <v>8</v>
      </c>
      <c r="J831" t="str">
        <f t="shared" si="25"/>
        <v>None_8h</v>
      </c>
    </row>
    <row r="832" spans="1:10" x14ac:dyDescent="0.3">
      <c r="A832" t="s">
        <v>287</v>
      </c>
      <c r="E832">
        <f t="shared" si="24"/>
        <v>400314</v>
      </c>
      <c r="F832">
        <v>314</v>
      </c>
      <c r="G832" t="s">
        <v>455</v>
      </c>
      <c r="H832" t="s">
        <v>36</v>
      </c>
      <c r="I832">
        <v>8</v>
      </c>
      <c r="J832" t="str">
        <f t="shared" si="25"/>
        <v>None_8h</v>
      </c>
    </row>
    <row r="833" spans="1:10" x14ac:dyDescent="0.3">
      <c r="A833" t="s">
        <v>287</v>
      </c>
      <c r="E833">
        <f t="shared" si="24"/>
        <v>400315</v>
      </c>
      <c r="F833">
        <v>315</v>
      </c>
      <c r="G833" t="s">
        <v>455</v>
      </c>
      <c r="H833" t="s">
        <v>36</v>
      </c>
      <c r="I833">
        <v>8</v>
      </c>
      <c r="J833" t="str">
        <f t="shared" si="25"/>
        <v>None_8h</v>
      </c>
    </row>
    <row r="834" spans="1:10" x14ac:dyDescent="0.3">
      <c r="A834" t="s">
        <v>287</v>
      </c>
      <c r="E834">
        <f t="shared" si="24"/>
        <v>400316</v>
      </c>
      <c r="F834">
        <v>316</v>
      </c>
      <c r="G834" t="s">
        <v>455</v>
      </c>
      <c r="H834" t="s">
        <v>36</v>
      </c>
      <c r="I834">
        <v>8</v>
      </c>
      <c r="J834" t="str">
        <f t="shared" si="25"/>
        <v>None_8h</v>
      </c>
    </row>
    <row r="835" spans="1:10" x14ac:dyDescent="0.3">
      <c r="A835" t="s">
        <v>287</v>
      </c>
      <c r="E835">
        <f t="shared" si="24"/>
        <v>400317</v>
      </c>
      <c r="F835">
        <v>317</v>
      </c>
      <c r="G835" t="s">
        <v>455</v>
      </c>
      <c r="H835" t="s">
        <v>36</v>
      </c>
      <c r="I835">
        <v>8</v>
      </c>
      <c r="J835" t="str">
        <f t="shared" si="25"/>
        <v>None_8h</v>
      </c>
    </row>
    <row r="836" spans="1:10" x14ac:dyDescent="0.3">
      <c r="A836" t="s">
        <v>287</v>
      </c>
      <c r="E836">
        <f t="shared" si="24"/>
        <v>400318</v>
      </c>
      <c r="F836">
        <v>318</v>
      </c>
      <c r="G836" t="s">
        <v>455</v>
      </c>
      <c r="H836" t="s">
        <v>36</v>
      </c>
      <c r="I836">
        <v>8</v>
      </c>
      <c r="J836" t="str">
        <f t="shared" si="25"/>
        <v>None_8h</v>
      </c>
    </row>
    <row r="837" spans="1:10" x14ac:dyDescent="0.3">
      <c r="A837" t="s">
        <v>287</v>
      </c>
      <c r="E837">
        <f t="shared" si="24"/>
        <v>400319</v>
      </c>
      <c r="F837">
        <v>319</v>
      </c>
      <c r="G837" t="s">
        <v>455</v>
      </c>
      <c r="H837" t="s">
        <v>36</v>
      </c>
      <c r="I837">
        <v>8</v>
      </c>
      <c r="J837" t="str">
        <f t="shared" si="25"/>
        <v>None_8h</v>
      </c>
    </row>
    <row r="838" spans="1:10" x14ac:dyDescent="0.3">
      <c r="A838" t="s">
        <v>287</v>
      </c>
      <c r="E838">
        <f t="shared" si="24"/>
        <v>400320</v>
      </c>
      <c r="F838">
        <v>320</v>
      </c>
      <c r="G838" t="s">
        <v>455</v>
      </c>
      <c r="H838" t="s">
        <v>36</v>
      </c>
      <c r="I838">
        <v>8</v>
      </c>
      <c r="J838" t="str">
        <f t="shared" si="25"/>
        <v>None_8h</v>
      </c>
    </row>
    <row r="839" spans="1:10" x14ac:dyDescent="0.3">
      <c r="A839" t="s">
        <v>287</v>
      </c>
      <c r="E839">
        <f t="shared" ref="E839:E894" si="26">F839+400000</f>
        <v>400321</v>
      </c>
      <c r="F839">
        <v>321</v>
      </c>
      <c r="G839" t="s">
        <v>455</v>
      </c>
      <c r="H839" t="s">
        <v>36</v>
      </c>
      <c r="I839">
        <v>8</v>
      </c>
      <c r="J839" t="str">
        <f t="shared" si="25"/>
        <v>None_8h</v>
      </c>
    </row>
    <row r="840" spans="1:10" x14ac:dyDescent="0.3">
      <c r="A840" t="s">
        <v>287</v>
      </c>
      <c r="E840">
        <f t="shared" si="26"/>
        <v>400322</v>
      </c>
      <c r="F840">
        <v>322</v>
      </c>
      <c r="G840" t="s">
        <v>455</v>
      </c>
      <c r="H840" t="s">
        <v>36</v>
      </c>
      <c r="I840">
        <v>8</v>
      </c>
      <c r="J840" t="str">
        <f t="shared" ref="J840:J903" si="27">IF(G840="Full","Full_8h","None_8h")</f>
        <v>None_8h</v>
      </c>
    </row>
    <row r="841" spans="1:10" x14ac:dyDescent="0.3">
      <c r="A841" t="s">
        <v>287</v>
      </c>
      <c r="E841">
        <f t="shared" si="26"/>
        <v>400323</v>
      </c>
      <c r="F841">
        <v>323</v>
      </c>
      <c r="G841" t="s">
        <v>455</v>
      </c>
      <c r="H841" t="s">
        <v>36</v>
      </c>
      <c r="I841">
        <v>8</v>
      </c>
      <c r="J841" t="str">
        <f t="shared" si="27"/>
        <v>None_8h</v>
      </c>
    </row>
    <row r="842" spans="1:10" x14ac:dyDescent="0.3">
      <c r="A842" t="s">
        <v>287</v>
      </c>
      <c r="E842">
        <f t="shared" si="26"/>
        <v>400324</v>
      </c>
      <c r="F842">
        <v>324</v>
      </c>
      <c r="G842" t="s">
        <v>455</v>
      </c>
      <c r="H842" t="s">
        <v>36</v>
      </c>
      <c r="I842">
        <v>8</v>
      </c>
      <c r="J842" t="str">
        <f t="shared" si="27"/>
        <v>None_8h</v>
      </c>
    </row>
    <row r="843" spans="1:10" x14ac:dyDescent="0.3">
      <c r="A843" t="s">
        <v>287</v>
      </c>
      <c r="E843">
        <f t="shared" si="26"/>
        <v>400325</v>
      </c>
      <c r="F843">
        <v>325</v>
      </c>
      <c r="G843" t="s">
        <v>455</v>
      </c>
      <c r="H843" t="s">
        <v>36</v>
      </c>
      <c r="I843">
        <v>8</v>
      </c>
      <c r="J843" t="str">
        <f t="shared" si="27"/>
        <v>None_8h</v>
      </c>
    </row>
    <row r="844" spans="1:10" x14ac:dyDescent="0.3">
      <c r="A844" t="s">
        <v>287</v>
      </c>
      <c r="E844">
        <f t="shared" si="26"/>
        <v>400326</v>
      </c>
      <c r="F844">
        <v>326</v>
      </c>
      <c r="G844" t="s">
        <v>455</v>
      </c>
      <c r="H844" t="s">
        <v>36</v>
      </c>
      <c r="I844">
        <v>8</v>
      </c>
      <c r="J844" t="str">
        <f t="shared" si="27"/>
        <v>None_8h</v>
      </c>
    </row>
    <row r="845" spans="1:10" x14ac:dyDescent="0.3">
      <c r="A845" t="s">
        <v>287</v>
      </c>
      <c r="E845">
        <f t="shared" si="26"/>
        <v>400327</v>
      </c>
      <c r="F845">
        <v>327</v>
      </c>
      <c r="G845" t="s">
        <v>455</v>
      </c>
      <c r="H845" t="s">
        <v>36</v>
      </c>
      <c r="I845">
        <v>8</v>
      </c>
      <c r="J845" t="str">
        <f t="shared" si="27"/>
        <v>None_8h</v>
      </c>
    </row>
    <row r="846" spans="1:10" x14ac:dyDescent="0.3">
      <c r="A846" t="s">
        <v>287</v>
      </c>
      <c r="E846">
        <f t="shared" si="26"/>
        <v>400328</v>
      </c>
      <c r="F846">
        <v>328</v>
      </c>
      <c r="G846" t="s">
        <v>455</v>
      </c>
      <c r="H846" t="s">
        <v>36</v>
      </c>
      <c r="I846">
        <v>8</v>
      </c>
      <c r="J846" t="str">
        <f t="shared" si="27"/>
        <v>None_8h</v>
      </c>
    </row>
    <row r="847" spans="1:10" x14ac:dyDescent="0.3">
      <c r="A847" t="s">
        <v>287</v>
      </c>
      <c r="E847">
        <f t="shared" si="26"/>
        <v>400329</v>
      </c>
      <c r="F847">
        <v>329</v>
      </c>
      <c r="G847" t="s">
        <v>455</v>
      </c>
      <c r="H847" t="s">
        <v>36</v>
      </c>
      <c r="I847">
        <v>8</v>
      </c>
      <c r="J847" t="str">
        <f t="shared" si="27"/>
        <v>None_8h</v>
      </c>
    </row>
    <row r="848" spans="1:10" x14ac:dyDescent="0.3">
      <c r="A848" t="s">
        <v>287</v>
      </c>
      <c r="E848">
        <f t="shared" si="26"/>
        <v>400330</v>
      </c>
      <c r="F848">
        <v>330</v>
      </c>
      <c r="G848" t="s">
        <v>455</v>
      </c>
      <c r="H848" t="s">
        <v>36</v>
      </c>
      <c r="I848">
        <v>8</v>
      </c>
      <c r="J848" t="str">
        <f t="shared" si="27"/>
        <v>None_8h</v>
      </c>
    </row>
    <row r="849" spans="1:10" x14ac:dyDescent="0.3">
      <c r="A849" t="s">
        <v>287</v>
      </c>
      <c r="E849">
        <f t="shared" si="26"/>
        <v>400331</v>
      </c>
      <c r="F849">
        <v>331</v>
      </c>
      <c r="G849" t="s">
        <v>455</v>
      </c>
      <c r="H849" t="s">
        <v>36</v>
      </c>
      <c r="I849">
        <v>8</v>
      </c>
      <c r="J849" t="str">
        <f t="shared" si="27"/>
        <v>None_8h</v>
      </c>
    </row>
    <row r="850" spans="1:10" x14ac:dyDescent="0.3">
      <c r="A850" t="s">
        <v>287</v>
      </c>
      <c r="E850">
        <f t="shared" si="26"/>
        <v>400332</v>
      </c>
      <c r="F850">
        <v>332</v>
      </c>
      <c r="G850" t="s">
        <v>455</v>
      </c>
      <c r="H850" t="s">
        <v>36</v>
      </c>
      <c r="I850">
        <v>8</v>
      </c>
      <c r="J850" t="str">
        <f t="shared" si="27"/>
        <v>None_8h</v>
      </c>
    </row>
    <row r="851" spans="1:10" x14ac:dyDescent="0.3">
      <c r="A851" t="s">
        <v>287</v>
      </c>
      <c r="E851">
        <f t="shared" si="26"/>
        <v>400333</v>
      </c>
      <c r="F851">
        <v>333</v>
      </c>
      <c r="G851" t="s">
        <v>455</v>
      </c>
      <c r="H851" t="s">
        <v>36</v>
      </c>
      <c r="I851">
        <v>8</v>
      </c>
      <c r="J851" t="str">
        <f t="shared" si="27"/>
        <v>None_8h</v>
      </c>
    </row>
    <row r="852" spans="1:10" x14ac:dyDescent="0.3">
      <c r="A852" t="s">
        <v>287</v>
      </c>
      <c r="E852">
        <f t="shared" si="26"/>
        <v>400334</v>
      </c>
      <c r="F852">
        <v>334</v>
      </c>
      <c r="G852" t="s">
        <v>455</v>
      </c>
      <c r="H852" t="s">
        <v>36</v>
      </c>
      <c r="I852">
        <v>8</v>
      </c>
      <c r="J852" t="str">
        <f t="shared" si="27"/>
        <v>None_8h</v>
      </c>
    </row>
    <row r="853" spans="1:10" x14ac:dyDescent="0.3">
      <c r="A853" t="s">
        <v>287</v>
      </c>
      <c r="E853">
        <f t="shared" si="26"/>
        <v>400335</v>
      </c>
      <c r="F853">
        <v>335</v>
      </c>
      <c r="G853" t="s">
        <v>455</v>
      </c>
      <c r="H853" t="s">
        <v>36</v>
      </c>
      <c r="I853">
        <v>8</v>
      </c>
      <c r="J853" t="str">
        <f t="shared" si="27"/>
        <v>None_8h</v>
      </c>
    </row>
    <row r="854" spans="1:10" x14ac:dyDescent="0.3">
      <c r="A854" t="s">
        <v>287</v>
      </c>
      <c r="E854">
        <f t="shared" si="26"/>
        <v>400336</v>
      </c>
      <c r="F854">
        <v>336</v>
      </c>
      <c r="G854" t="s">
        <v>455</v>
      </c>
      <c r="H854" t="s">
        <v>36</v>
      </c>
      <c r="I854">
        <v>8</v>
      </c>
      <c r="J854" t="str">
        <f t="shared" si="27"/>
        <v>None_8h</v>
      </c>
    </row>
    <row r="855" spans="1:10" x14ac:dyDescent="0.3">
      <c r="A855" t="s">
        <v>287</v>
      </c>
      <c r="E855">
        <f t="shared" si="26"/>
        <v>400337</v>
      </c>
      <c r="F855">
        <v>337</v>
      </c>
      <c r="G855" t="s">
        <v>455</v>
      </c>
      <c r="H855" t="s">
        <v>36</v>
      </c>
      <c r="I855">
        <v>8</v>
      </c>
      <c r="J855" t="str">
        <f t="shared" si="27"/>
        <v>None_8h</v>
      </c>
    </row>
    <row r="856" spans="1:10" x14ac:dyDescent="0.3">
      <c r="A856" t="s">
        <v>287</v>
      </c>
      <c r="E856">
        <f t="shared" si="26"/>
        <v>400338</v>
      </c>
      <c r="F856">
        <v>338</v>
      </c>
      <c r="G856" t="s">
        <v>455</v>
      </c>
      <c r="H856" t="s">
        <v>36</v>
      </c>
      <c r="I856">
        <v>8</v>
      </c>
      <c r="J856" t="str">
        <f t="shared" si="27"/>
        <v>None_8h</v>
      </c>
    </row>
    <row r="857" spans="1:10" x14ac:dyDescent="0.3">
      <c r="A857" t="s">
        <v>287</v>
      </c>
      <c r="E857">
        <f t="shared" si="26"/>
        <v>400339</v>
      </c>
      <c r="F857">
        <v>339</v>
      </c>
      <c r="G857" t="s">
        <v>455</v>
      </c>
      <c r="H857" t="s">
        <v>36</v>
      </c>
      <c r="I857">
        <v>8</v>
      </c>
      <c r="J857" t="str">
        <f t="shared" si="27"/>
        <v>None_8h</v>
      </c>
    </row>
    <row r="858" spans="1:10" x14ac:dyDescent="0.3">
      <c r="A858" t="s">
        <v>287</v>
      </c>
      <c r="E858">
        <f t="shared" si="26"/>
        <v>400340</v>
      </c>
      <c r="F858">
        <v>340</v>
      </c>
      <c r="G858" t="s">
        <v>455</v>
      </c>
      <c r="H858" t="s">
        <v>36</v>
      </c>
      <c r="I858">
        <v>8</v>
      </c>
      <c r="J858" t="str">
        <f t="shared" si="27"/>
        <v>None_8h</v>
      </c>
    </row>
    <row r="859" spans="1:10" x14ac:dyDescent="0.3">
      <c r="A859" t="s">
        <v>287</v>
      </c>
      <c r="E859">
        <f t="shared" si="26"/>
        <v>400341</v>
      </c>
      <c r="F859">
        <v>341</v>
      </c>
      <c r="G859" t="s">
        <v>455</v>
      </c>
      <c r="H859" t="s">
        <v>36</v>
      </c>
      <c r="I859">
        <v>8</v>
      </c>
      <c r="J859" t="str">
        <f t="shared" si="27"/>
        <v>None_8h</v>
      </c>
    </row>
    <row r="860" spans="1:10" x14ac:dyDescent="0.3">
      <c r="A860" t="s">
        <v>287</v>
      </c>
      <c r="E860">
        <f t="shared" si="26"/>
        <v>400342</v>
      </c>
      <c r="F860">
        <v>342</v>
      </c>
      <c r="G860" t="s">
        <v>455</v>
      </c>
      <c r="H860" t="s">
        <v>36</v>
      </c>
      <c r="I860">
        <v>8</v>
      </c>
      <c r="J860" t="str">
        <f t="shared" si="27"/>
        <v>None_8h</v>
      </c>
    </row>
    <row r="861" spans="1:10" x14ac:dyDescent="0.3">
      <c r="A861" t="s">
        <v>287</v>
      </c>
      <c r="E861">
        <f t="shared" si="26"/>
        <v>400343</v>
      </c>
      <c r="F861">
        <v>343</v>
      </c>
      <c r="G861" t="s">
        <v>455</v>
      </c>
      <c r="H861" t="s">
        <v>36</v>
      </c>
      <c r="I861">
        <v>8</v>
      </c>
      <c r="J861" t="str">
        <f t="shared" si="27"/>
        <v>None_8h</v>
      </c>
    </row>
    <row r="862" spans="1:10" x14ac:dyDescent="0.3">
      <c r="A862" t="s">
        <v>287</v>
      </c>
      <c r="E862">
        <f t="shared" si="26"/>
        <v>400344</v>
      </c>
      <c r="F862">
        <v>344</v>
      </c>
      <c r="G862" t="s">
        <v>455</v>
      </c>
      <c r="H862" t="s">
        <v>36</v>
      </c>
      <c r="I862">
        <v>8</v>
      </c>
      <c r="J862" t="str">
        <f t="shared" si="27"/>
        <v>None_8h</v>
      </c>
    </row>
    <row r="863" spans="1:10" x14ac:dyDescent="0.3">
      <c r="A863" t="s">
        <v>287</v>
      </c>
      <c r="E863">
        <f t="shared" si="26"/>
        <v>400345</v>
      </c>
      <c r="F863">
        <v>345</v>
      </c>
      <c r="G863" t="s">
        <v>455</v>
      </c>
      <c r="H863" t="s">
        <v>36</v>
      </c>
      <c r="I863">
        <v>8</v>
      </c>
      <c r="J863" t="str">
        <f t="shared" si="27"/>
        <v>None_8h</v>
      </c>
    </row>
    <row r="864" spans="1:10" x14ac:dyDescent="0.3">
      <c r="A864" t="s">
        <v>287</v>
      </c>
      <c r="E864">
        <f t="shared" si="26"/>
        <v>400346</v>
      </c>
      <c r="F864">
        <v>346</v>
      </c>
      <c r="G864" t="s">
        <v>455</v>
      </c>
      <c r="H864" t="s">
        <v>36</v>
      </c>
      <c r="I864">
        <v>8</v>
      </c>
      <c r="J864" t="str">
        <f t="shared" si="27"/>
        <v>None_8h</v>
      </c>
    </row>
    <row r="865" spans="1:10" x14ac:dyDescent="0.3">
      <c r="A865" t="s">
        <v>287</v>
      </c>
      <c r="E865">
        <f t="shared" si="26"/>
        <v>400347</v>
      </c>
      <c r="F865">
        <v>347</v>
      </c>
      <c r="G865" t="s">
        <v>455</v>
      </c>
      <c r="H865" t="s">
        <v>36</v>
      </c>
      <c r="I865">
        <v>8</v>
      </c>
      <c r="J865" t="str">
        <f t="shared" si="27"/>
        <v>None_8h</v>
      </c>
    </row>
    <row r="866" spans="1:10" x14ac:dyDescent="0.3">
      <c r="A866" t="s">
        <v>287</v>
      </c>
      <c r="E866">
        <f t="shared" si="26"/>
        <v>400348</v>
      </c>
      <c r="F866">
        <v>348</v>
      </c>
      <c r="G866" t="s">
        <v>455</v>
      </c>
      <c r="H866" t="s">
        <v>36</v>
      </c>
      <c r="I866">
        <v>8</v>
      </c>
      <c r="J866" t="str">
        <f t="shared" si="27"/>
        <v>None_8h</v>
      </c>
    </row>
    <row r="867" spans="1:10" x14ac:dyDescent="0.3">
      <c r="A867" t="s">
        <v>287</v>
      </c>
      <c r="E867">
        <f t="shared" si="26"/>
        <v>400349</v>
      </c>
      <c r="F867">
        <v>349</v>
      </c>
      <c r="G867" t="s">
        <v>455</v>
      </c>
      <c r="H867" t="s">
        <v>36</v>
      </c>
      <c r="I867">
        <v>8</v>
      </c>
      <c r="J867" t="str">
        <f t="shared" si="27"/>
        <v>None_8h</v>
      </c>
    </row>
    <row r="868" spans="1:10" x14ac:dyDescent="0.3">
      <c r="A868" t="s">
        <v>287</v>
      </c>
      <c r="E868">
        <f t="shared" si="26"/>
        <v>400350</v>
      </c>
      <c r="F868">
        <v>350</v>
      </c>
      <c r="G868" t="s">
        <v>455</v>
      </c>
      <c r="H868" t="s">
        <v>36</v>
      </c>
      <c r="I868">
        <v>8</v>
      </c>
      <c r="J868" t="str">
        <f t="shared" si="27"/>
        <v>None_8h</v>
      </c>
    </row>
    <row r="869" spans="1:10" x14ac:dyDescent="0.3">
      <c r="A869" t="s">
        <v>287</v>
      </c>
      <c r="E869">
        <f t="shared" si="26"/>
        <v>400351</v>
      </c>
      <c r="F869">
        <v>351</v>
      </c>
      <c r="G869" t="s">
        <v>455</v>
      </c>
      <c r="H869" t="s">
        <v>36</v>
      </c>
      <c r="I869">
        <v>8</v>
      </c>
      <c r="J869" t="str">
        <f t="shared" si="27"/>
        <v>None_8h</v>
      </c>
    </row>
    <row r="870" spans="1:10" x14ac:dyDescent="0.3">
      <c r="A870" t="s">
        <v>287</v>
      </c>
      <c r="E870">
        <f t="shared" si="26"/>
        <v>400352</v>
      </c>
      <c r="F870">
        <v>352</v>
      </c>
      <c r="G870" t="s">
        <v>455</v>
      </c>
      <c r="H870" t="s">
        <v>36</v>
      </c>
      <c r="I870">
        <v>8</v>
      </c>
      <c r="J870" t="str">
        <f t="shared" si="27"/>
        <v>None_8h</v>
      </c>
    </row>
    <row r="871" spans="1:10" x14ac:dyDescent="0.3">
      <c r="A871" t="s">
        <v>287</v>
      </c>
      <c r="E871">
        <f t="shared" si="26"/>
        <v>400353</v>
      </c>
      <c r="F871">
        <v>353</v>
      </c>
      <c r="G871" t="s">
        <v>455</v>
      </c>
      <c r="H871" t="s">
        <v>36</v>
      </c>
      <c r="I871">
        <v>8</v>
      </c>
      <c r="J871" t="str">
        <f t="shared" si="27"/>
        <v>None_8h</v>
      </c>
    </row>
    <row r="872" spans="1:10" x14ac:dyDescent="0.3">
      <c r="A872" t="s">
        <v>287</v>
      </c>
      <c r="E872">
        <f t="shared" si="26"/>
        <v>400354</v>
      </c>
      <c r="F872">
        <v>354</v>
      </c>
      <c r="G872" t="s">
        <v>455</v>
      </c>
      <c r="H872" t="s">
        <v>36</v>
      </c>
      <c r="I872">
        <v>8</v>
      </c>
      <c r="J872" t="str">
        <f t="shared" si="27"/>
        <v>None_8h</v>
      </c>
    </row>
    <row r="873" spans="1:10" x14ac:dyDescent="0.3">
      <c r="A873" t="s">
        <v>287</v>
      </c>
      <c r="E873">
        <f t="shared" si="26"/>
        <v>400355</v>
      </c>
      <c r="F873">
        <v>355</v>
      </c>
      <c r="G873" t="s">
        <v>455</v>
      </c>
      <c r="H873" t="s">
        <v>36</v>
      </c>
      <c r="I873">
        <v>8</v>
      </c>
      <c r="J873" t="str">
        <f t="shared" si="27"/>
        <v>None_8h</v>
      </c>
    </row>
    <row r="874" spans="1:10" x14ac:dyDescent="0.3">
      <c r="A874" t="s">
        <v>287</v>
      </c>
      <c r="E874">
        <f t="shared" si="26"/>
        <v>400356</v>
      </c>
      <c r="F874">
        <v>356</v>
      </c>
      <c r="G874" t="s">
        <v>455</v>
      </c>
      <c r="H874" t="s">
        <v>36</v>
      </c>
      <c r="I874">
        <v>8</v>
      </c>
      <c r="J874" t="str">
        <f t="shared" si="27"/>
        <v>None_8h</v>
      </c>
    </row>
    <row r="875" spans="1:10" x14ac:dyDescent="0.3">
      <c r="A875" t="s">
        <v>287</v>
      </c>
      <c r="E875">
        <f t="shared" si="26"/>
        <v>400357</v>
      </c>
      <c r="F875">
        <v>357</v>
      </c>
      <c r="G875" t="s">
        <v>455</v>
      </c>
      <c r="H875" t="s">
        <v>36</v>
      </c>
      <c r="I875">
        <v>8</v>
      </c>
      <c r="J875" t="str">
        <f t="shared" si="27"/>
        <v>None_8h</v>
      </c>
    </row>
    <row r="876" spans="1:10" x14ac:dyDescent="0.3">
      <c r="A876" t="s">
        <v>287</v>
      </c>
      <c r="E876">
        <f t="shared" si="26"/>
        <v>400358</v>
      </c>
      <c r="F876">
        <v>358</v>
      </c>
      <c r="G876" t="s">
        <v>455</v>
      </c>
      <c r="H876" t="s">
        <v>36</v>
      </c>
      <c r="I876">
        <v>8</v>
      </c>
      <c r="J876" t="str">
        <f t="shared" si="27"/>
        <v>None_8h</v>
      </c>
    </row>
    <row r="877" spans="1:10" x14ac:dyDescent="0.3">
      <c r="A877" t="s">
        <v>287</v>
      </c>
      <c r="E877">
        <f t="shared" si="26"/>
        <v>400359</v>
      </c>
      <c r="F877">
        <v>359</v>
      </c>
      <c r="G877" t="s">
        <v>455</v>
      </c>
      <c r="H877" t="s">
        <v>36</v>
      </c>
      <c r="I877">
        <v>8</v>
      </c>
      <c r="J877" t="str">
        <f t="shared" si="27"/>
        <v>None_8h</v>
      </c>
    </row>
    <row r="878" spans="1:10" x14ac:dyDescent="0.3">
      <c r="A878" t="s">
        <v>287</v>
      </c>
      <c r="E878">
        <f t="shared" si="26"/>
        <v>401001</v>
      </c>
      <c r="F878">
        <v>1001</v>
      </c>
      <c r="G878" t="s">
        <v>35</v>
      </c>
      <c r="H878" t="s">
        <v>41</v>
      </c>
      <c r="I878">
        <v>8</v>
      </c>
      <c r="J878" t="str">
        <f t="shared" si="27"/>
        <v>Full_8h</v>
      </c>
    </row>
    <row r="879" spans="1:10" x14ac:dyDescent="0.3">
      <c r="A879" t="s">
        <v>287</v>
      </c>
      <c r="E879">
        <f t="shared" si="26"/>
        <v>401002</v>
      </c>
      <c r="F879">
        <f>F878+1</f>
        <v>1002</v>
      </c>
      <c r="G879" t="s">
        <v>35</v>
      </c>
      <c r="H879" t="str">
        <f>H878</f>
        <v>Otane</v>
      </c>
      <c r="I879">
        <v>8</v>
      </c>
      <c r="J879" t="str">
        <f t="shared" si="27"/>
        <v>Full_8h</v>
      </c>
    </row>
    <row r="880" spans="1:10" x14ac:dyDescent="0.3">
      <c r="A880" t="s">
        <v>287</v>
      </c>
      <c r="E880">
        <f t="shared" si="26"/>
        <v>401003</v>
      </c>
      <c r="F880">
        <f t="shared" ref="F880:F943" si="28">F879+1</f>
        <v>1003</v>
      </c>
      <c r="G880" t="s">
        <v>35</v>
      </c>
      <c r="H880" t="str">
        <f t="shared" ref="H880:H943" si="29">H879</f>
        <v>Otane</v>
      </c>
      <c r="I880">
        <v>8</v>
      </c>
      <c r="J880" t="str">
        <f t="shared" si="27"/>
        <v>Full_8h</v>
      </c>
    </row>
    <row r="881" spans="1:10" x14ac:dyDescent="0.3">
      <c r="A881" t="s">
        <v>287</v>
      </c>
      <c r="E881">
        <f t="shared" si="26"/>
        <v>401004</v>
      </c>
      <c r="F881">
        <f t="shared" si="28"/>
        <v>1004</v>
      </c>
      <c r="G881" t="s">
        <v>35</v>
      </c>
      <c r="H881" t="str">
        <f t="shared" si="29"/>
        <v>Otane</v>
      </c>
      <c r="I881">
        <v>8</v>
      </c>
      <c r="J881" t="str">
        <f t="shared" si="27"/>
        <v>Full_8h</v>
      </c>
    </row>
    <row r="882" spans="1:10" x14ac:dyDescent="0.3">
      <c r="A882" t="s">
        <v>287</v>
      </c>
      <c r="E882">
        <f t="shared" si="26"/>
        <v>401005</v>
      </c>
      <c r="F882">
        <f t="shared" si="28"/>
        <v>1005</v>
      </c>
      <c r="G882" t="s">
        <v>35</v>
      </c>
      <c r="H882" t="str">
        <f t="shared" si="29"/>
        <v>Otane</v>
      </c>
      <c r="I882">
        <v>8</v>
      </c>
      <c r="J882" t="str">
        <f t="shared" si="27"/>
        <v>Full_8h</v>
      </c>
    </row>
    <row r="883" spans="1:10" x14ac:dyDescent="0.3">
      <c r="A883" t="s">
        <v>287</v>
      </c>
      <c r="E883">
        <f t="shared" si="26"/>
        <v>401006</v>
      </c>
      <c r="F883">
        <f t="shared" si="28"/>
        <v>1006</v>
      </c>
      <c r="G883" t="s">
        <v>35</v>
      </c>
      <c r="H883" t="str">
        <f t="shared" si="29"/>
        <v>Otane</v>
      </c>
      <c r="I883">
        <v>8</v>
      </c>
      <c r="J883" t="str">
        <f t="shared" si="27"/>
        <v>Full_8h</v>
      </c>
    </row>
    <row r="884" spans="1:10" x14ac:dyDescent="0.3">
      <c r="A884" t="s">
        <v>287</v>
      </c>
      <c r="E884">
        <f t="shared" si="26"/>
        <v>401007</v>
      </c>
      <c r="F884">
        <f t="shared" si="28"/>
        <v>1007</v>
      </c>
      <c r="G884" t="s">
        <v>35</v>
      </c>
      <c r="H884" t="str">
        <f t="shared" si="29"/>
        <v>Otane</v>
      </c>
      <c r="I884">
        <v>8</v>
      </c>
      <c r="J884" t="str">
        <f t="shared" si="27"/>
        <v>Full_8h</v>
      </c>
    </row>
    <row r="885" spans="1:10" x14ac:dyDescent="0.3">
      <c r="A885" t="s">
        <v>287</v>
      </c>
      <c r="E885">
        <f t="shared" si="26"/>
        <v>401008</v>
      </c>
      <c r="F885">
        <f t="shared" si="28"/>
        <v>1008</v>
      </c>
      <c r="G885" t="s">
        <v>35</v>
      </c>
      <c r="H885" t="str">
        <f t="shared" si="29"/>
        <v>Otane</v>
      </c>
      <c r="I885">
        <v>8</v>
      </c>
      <c r="J885" t="str">
        <f t="shared" si="27"/>
        <v>Full_8h</v>
      </c>
    </row>
    <row r="886" spans="1:10" x14ac:dyDescent="0.3">
      <c r="A886" t="s">
        <v>287</v>
      </c>
      <c r="E886">
        <f t="shared" si="26"/>
        <v>401009</v>
      </c>
      <c r="F886">
        <f t="shared" si="28"/>
        <v>1009</v>
      </c>
      <c r="G886" t="s">
        <v>35</v>
      </c>
      <c r="H886" t="str">
        <f t="shared" si="29"/>
        <v>Otane</v>
      </c>
      <c r="I886">
        <v>8</v>
      </c>
      <c r="J886" t="str">
        <f t="shared" si="27"/>
        <v>Full_8h</v>
      </c>
    </row>
    <row r="887" spans="1:10" x14ac:dyDescent="0.3">
      <c r="A887" t="s">
        <v>287</v>
      </c>
      <c r="E887">
        <f t="shared" si="26"/>
        <v>401010</v>
      </c>
      <c r="F887">
        <f t="shared" si="28"/>
        <v>1010</v>
      </c>
      <c r="G887" t="s">
        <v>35</v>
      </c>
      <c r="H887" t="str">
        <f t="shared" si="29"/>
        <v>Otane</v>
      </c>
      <c r="I887">
        <v>8</v>
      </c>
      <c r="J887" t="str">
        <f t="shared" si="27"/>
        <v>Full_8h</v>
      </c>
    </row>
    <row r="888" spans="1:10" x14ac:dyDescent="0.3">
      <c r="A888" t="s">
        <v>287</v>
      </c>
      <c r="E888">
        <f t="shared" si="26"/>
        <v>401011</v>
      </c>
      <c r="F888">
        <f t="shared" si="28"/>
        <v>1011</v>
      </c>
      <c r="G888" t="s">
        <v>35</v>
      </c>
      <c r="H888" t="str">
        <f t="shared" si="29"/>
        <v>Otane</v>
      </c>
      <c r="I888">
        <v>8</v>
      </c>
      <c r="J888" t="str">
        <f t="shared" si="27"/>
        <v>Full_8h</v>
      </c>
    </row>
    <row r="889" spans="1:10" x14ac:dyDescent="0.3">
      <c r="A889" t="s">
        <v>287</v>
      </c>
      <c r="E889">
        <f t="shared" si="26"/>
        <v>401012</v>
      </c>
      <c r="F889">
        <f t="shared" si="28"/>
        <v>1012</v>
      </c>
      <c r="G889" t="s">
        <v>35</v>
      </c>
      <c r="H889" t="str">
        <f t="shared" si="29"/>
        <v>Otane</v>
      </c>
      <c r="I889">
        <v>8</v>
      </c>
      <c r="J889" t="str">
        <f t="shared" si="27"/>
        <v>Full_8h</v>
      </c>
    </row>
    <row r="890" spans="1:10" x14ac:dyDescent="0.3">
      <c r="A890" t="s">
        <v>287</v>
      </c>
      <c r="E890">
        <f t="shared" si="26"/>
        <v>401013</v>
      </c>
      <c r="F890">
        <f t="shared" si="28"/>
        <v>1013</v>
      </c>
      <c r="G890" t="s">
        <v>35</v>
      </c>
      <c r="H890" t="str">
        <f t="shared" si="29"/>
        <v>Otane</v>
      </c>
      <c r="I890">
        <v>8</v>
      </c>
      <c r="J890" t="str">
        <f t="shared" si="27"/>
        <v>Full_8h</v>
      </c>
    </row>
    <row r="891" spans="1:10" x14ac:dyDescent="0.3">
      <c r="A891" t="s">
        <v>287</v>
      </c>
      <c r="E891">
        <f t="shared" si="26"/>
        <v>401014</v>
      </c>
      <c r="F891">
        <f t="shared" si="28"/>
        <v>1014</v>
      </c>
      <c r="G891" t="s">
        <v>35</v>
      </c>
      <c r="H891" t="str">
        <f t="shared" si="29"/>
        <v>Otane</v>
      </c>
      <c r="I891">
        <v>8</v>
      </c>
      <c r="J891" t="str">
        <f t="shared" si="27"/>
        <v>Full_8h</v>
      </c>
    </row>
    <row r="892" spans="1:10" x14ac:dyDescent="0.3">
      <c r="A892" t="s">
        <v>287</v>
      </c>
      <c r="E892">
        <f t="shared" si="26"/>
        <v>401015</v>
      </c>
      <c r="F892">
        <f t="shared" si="28"/>
        <v>1015</v>
      </c>
      <c r="G892" t="s">
        <v>35</v>
      </c>
      <c r="H892" t="str">
        <f t="shared" si="29"/>
        <v>Otane</v>
      </c>
      <c r="I892">
        <v>8</v>
      </c>
      <c r="J892" t="str">
        <f t="shared" si="27"/>
        <v>Full_8h</v>
      </c>
    </row>
    <row r="893" spans="1:10" x14ac:dyDescent="0.3">
      <c r="A893" t="s">
        <v>287</v>
      </c>
      <c r="E893">
        <f t="shared" si="26"/>
        <v>401016</v>
      </c>
      <c r="F893">
        <f t="shared" si="28"/>
        <v>1016</v>
      </c>
      <c r="G893" t="s">
        <v>35</v>
      </c>
      <c r="H893" t="str">
        <f t="shared" si="29"/>
        <v>Otane</v>
      </c>
      <c r="I893">
        <v>8</v>
      </c>
      <c r="J893" t="str">
        <f t="shared" si="27"/>
        <v>Full_8h</v>
      </c>
    </row>
    <row r="894" spans="1:10" x14ac:dyDescent="0.3">
      <c r="A894" t="s">
        <v>287</v>
      </c>
      <c r="E894">
        <f t="shared" si="26"/>
        <v>401017</v>
      </c>
      <c r="F894">
        <f t="shared" si="28"/>
        <v>1017</v>
      </c>
      <c r="G894" t="s">
        <v>35</v>
      </c>
      <c r="H894" t="str">
        <f t="shared" si="29"/>
        <v>Otane</v>
      </c>
      <c r="I894">
        <v>8</v>
      </c>
      <c r="J894" t="str">
        <f t="shared" si="27"/>
        <v>Full_8h</v>
      </c>
    </row>
    <row r="895" spans="1:10" x14ac:dyDescent="0.3">
      <c r="A895" t="s">
        <v>287</v>
      </c>
      <c r="E895">
        <f t="shared" ref="E895:E958" si="30">F895+400000</f>
        <v>401018</v>
      </c>
      <c r="F895">
        <f t="shared" si="28"/>
        <v>1018</v>
      </c>
      <c r="G895" t="s">
        <v>35</v>
      </c>
      <c r="H895" t="str">
        <f t="shared" si="29"/>
        <v>Otane</v>
      </c>
      <c r="I895">
        <v>8</v>
      </c>
      <c r="J895" t="str">
        <f t="shared" si="27"/>
        <v>Full_8h</v>
      </c>
    </row>
    <row r="896" spans="1:10" x14ac:dyDescent="0.3">
      <c r="A896" t="s">
        <v>287</v>
      </c>
      <c r="E896">
        <f t="shared" si="30"/>
        <v>401019</v>
      </c>
      <c r="F896">
        <f t="shared" si="28"/>
        <v>1019</v>
      </c>
      <c r="G896" t="s">
        <v>35</v>
      </c>
      <c r="H896" t="str">
        <f t="shared" si="29"/>
        <v>Otane</v>
      </c>
      <c r="I896">
        <v>8</v>
      </c>
      <c r="J896" t="str">
        <f t="shared" si="27"/>
        <v>Full_8h</v>
      </c>
    </row>
    <row r="897" spans="1:10" x14ac:dyDescent="0.3">
      <c r="A897" t="s">
        <v>287</v>
      </c>
      <c r="E897">
        <f t="shared" si="30"/>
        <v>401020</v>
      </c>
      <c r="F897">
        <f t="shared" si="28"/>
        <v>1020</v>
      </c>
      <c r="G897" t="s">
        <v>35</v>
      </c>
      <c r="H897" t="str">
        <f t="shared" si="29"/>
        <v>Otane</v>
      </c>
      <c r="I897">
        <v>8</v>
      </c>
      <c r="J897" t="str">
        <f t="shared" si="27"/>
        <v>Full_8h</v>
      </c>
    </row>
    <row r="898" spans="1:10" x14ac:dyDescent="0.3">
      <c r="A898" t="s">
        <v>287</v>
      </c>
      <c r="E898">
        <f t="shared" si="30"/>
        <v>401021</v>
      </c>
      <c r="F898">
        <f t="shared" si="28"/>
        <v>1021</v>
      </c>
      <c r="G898" t="s">
        <v>35</v>
      </c>
      <c r="H898" t="str">
        <f t="shared" si="29"/>
        <v>Otane</v>
      </c>
      <c r="I898">
        <v>8</v>
      </c>
      <c r="J898" t="str">
        <f t="shared" si="27"/>
        <v>Full_8h</v>
      </c>
    </row>
    <row r="899" spans="1:10" x14ac:dyDescent="0.3">
      <c r="A899" t="s">
        <v>287</v>
      </c>
      <c r="E899">
        <f t="shared" si="30"/>
        <v>401022</v>
      </c>
      <c r="F899">
        <f t="shared" si="28"/>
        <v>1022</v>
      </c>
      <c r="G899" t="s">
        <v>35</v>
      </c>
      <c r="H899" t="str">
        <f t="shared" si="29"/>
        <v>Otane</v>
      </c>
      <c r="I899">
        <v>8</v>
      </c>
      <c r="J899" t="str">
        <f t="shared" si="27"/>
        <v>Full_8h</v>
      </c>
    </row>
    <row r="900" spans="1:10" x14ac:dyDescent="0.3">
      <c r="A900" t="s">
        <v>287</v>
      </c>
      <c r="E900">
        <f t="shared" si="30"/>
        <v>401023</v>
      </c>
      <c r="F900">
        <f t="shared" si="28"/>
        <v>1023</v>
      </c>
      <c r="G900" t="s">
        <v>35</v>
      </c>
      <c r="H900" t="str">
        <f t="shared" si="29"/>
        <v>Otane</v>
      </c>
      <c r="I900">
        <v>8</v>
      </c>
      <c r="J900" t="str">
        <f t="shared" si="27"/>
        <v>Full_8h</v>
      </c>
    </row>
    <row r="901" spans="1:10" x14ac:dyDescent="0.3">
      <c r="A901" t="s">
        <v>287</v>
      </c>
      <c r="E901">
        <f t="shared" si="30"/>
        <v>401024</v>
      </c>
      <c r="F901">
        <f t="shared" si="28"/>
        <v>1024</v>
      </c>
      <c r="G901" t="s">
        <v>35</v>
      </c>
      <c r="H901" t="str">
        <f t="shared" si="29"/>
        <v>Otane</v>
      </c>
      <c r="I901">
        <v>8</v>
      </c>
      <c r="J901" t="str">
        <f t="shared" si="27"/>
        <v>Full_8h</v>
      </c>
    </row>
    <row r="902" spans="1:10" x14ac:dyDescent="0.3">
      <c r="A902" t="s">
        <v>287</v>
      </c>
      <c r="E902">
        <f t="shared" si="30"/>
        <v>401025</v>
      </c>
      <c r="F902">
        <f t="shared" si="28"/>
        <v>1025</v>
      </c>
      <c r="G902" t="s">
        <v>35</v>
      </c>
      <c r="H902" t="str">
        <f t="shared" si="29"/>
        <v>Otane</v>
      </c>
      <c r="I902">
        <v>8</v>
      </c>
      <c r="J902" t="str">
        <f t="shared" si="27"/>
        <v>Full_8h</v>
      </c>
    </row>
    <row r="903" spans="1:10" x14ac:dyDescent="0.3">
      <c r="A903" t="s">
        <v>287</v>
      </c>
      <c r="E903">
        <f t="shared" si="30"/>
        <v>401026</v>
      </c>
      <c r="F903">
        <f t="shared" si="28"/>
        <v>1026</v>
      </c>
      <c r="G903" t="s">
        <v>35</v>
      </c>
      <c r="H903" t="str">
        <f t="shared" si="29"/>
        <v>Otane</v>
      </c>
      <c r="I903">
        <v>8</v>
      </c>
      <c r="J903" t="str">
        <f t="shared" si="27"/>
        <v>Full_8h</v>
      </c>
    </row>
    <row r="904" spans="1:10" x14ac:dyDescent="0.3">
      <c r="A904" t="s">
        <v>287</v>
      </c>
      <c r="E904">
        <f t="shared" si="30"/>
        <v>401027</v>
      </c>
      <c r="F904">
        <f t="shared" si="28"/>
        <v>1027</v>
      </c>
      <c r="G904" t="s">
        <v>35</v>
      </c>
      <c r="H904" t="str">
        <f t="shared" si="29"/>
        <v>Otane</v>
      </c>
      <c r="I904">
        <v>8</v>
      </c>
      <c r="J904" t="str">
        <f t="shared" ref="J904:J967" si="31">IF(G904="Full","Full_8h","None_8h")</f>
        <v>Full_8h</v>
      </c>
    </row>
    <row r="905" spans="1:10" x14ac:dyDescent="0.3">
      <c r="A905" t="s">
        <v>287</v>
      </c>
      <c r="E905">
        <f t="shared" si="30"/>
        <v>401028</v>
      </c>
      <c r="F905">
        <f t="shared" si="28"/>
        <v>1028</v>
      </c>
      <c r="G905" t="s">
        <v>35</v>
      </c>
      <c r="H905" t="str">
        <f t="shared" si="29"/>
        <v>Otane</v>
      </c>
      <c r="I905">
        <v>8</v>
      </c>
      <c r="J905" t="str">
        <f t="shared" si="31"/>
        <v>Full_8h</v>
      </c>
    </row>
    <row r="906" spans="1:10" x14ac:dyDescent="0.3">
      <c r="A906" t="s">
        <v>287</v>
      </c>
      <c r="E906">
        <f t="shared" si="30"/>
        <v>401029</v>
      </c>
      <c r="F906">
        <f t="shared" si="28"/>
        <v>1029</v>
      </c>
      <c r="G906" t="s">
        <v>35</v>
      </c>
      <c r="H906" t="str">
        <f t="shared" si="29"/>
        <v>Otane</v>
      </c>
      <c r="I906">
        <v>8</v>
      </c>
      <c r="J906" t="str">
        <f t="shared" si="31"/>
        <v>Full_8h</v>
      </c>
    </row>
    <row r="907" spans="1:10" x14ac:dyDescent="0.3">
      <c r="A907" t="s">
        <v>287</v>
      </c>
      <c r="E907">
        <f t="shared" si="30"/>
        <v>401030</v>
      </c>
      <c r="F907">
        <f t="shared" si="28"/>
        <v>1030</v>
      </c>
      <c r="G907" t="s">
        <v>35</v>
      </c>
      <c r="H907" t="str">
        <f t="shared" si="29"/>
        <v>Otane</v>
      </c>
      <c r="I907">
        <v>8</v>
      </c>
      <c r="J907" t="str">
        <f t="shared" si="31"/>
        <v>Full_8h</v>
      </c>
    </row>
    <row r="908" spans="1:10" x14ac:dyDescent="0.3">
      <c r="A908" t="s">
        <v>287</v>
      </c>
      <c r="E908">
        <f t="shared" si="30"/>
        <v>401031</v>
      </c>
      <c r="F908">
        <f t="shared" si="28"/>
        <v>1031</v>
      </c>
      <c r="G908" t="s">
        <v>35</v>
      </c>
      <c r="H908" t="str">
        <f t="shared" si="29"/>
        <v>Otane</v>
      </c>
      <c r="I908">
        <v>8</v>
      </c>
      <c r="J908" t="str">
        <f t="shared" si="31"/>
        <v>Full_8h</v>
      </c>
    </row>
    <row r="909" spans="1:10" x14ac:dyDescent="0.3">
      <c r="A909" t="s">
        <v>287</v>
      </c>
      <c r="E909">
        <f t="shared" si="30"/>
        <v>401032</v>
      </c>
      <c r="F909">
        <f t="shared" si="28"/>
        <v>1032</v>
      </c>
      <c r="G909" t="s">
        <v>35</v>
      </c>
      <c r="H909" t="str">
        <f t="shared" si="29"/>
        <v>Otane</v>
      </c>
      <c r="I909">
        <v>8</v>
      </c>
      <c r="J909" t="str">
        <f t="shared" si="31"/>
        <v>Full_8h</v>
      </c>
    </row>
    <row r="910" spans="1:10" x14ac:dyDescent="0.3">
      <c r="A910" t="s">
        <v>287</v>
      </c>
      <c r="E910">
        <f t="shared" si="30"/>
        <v>401033</v>
      </c>
      <c r="F910">
        <f t="shared" si="28"/>
        <v>1033</v>
      </c>
      <c r="G910" t="s">
        <v>35</v>
      </c>
      <c r="H910" t="s">
        <v>454</v>
      </c>
      <c r="I910">
        <v>8</v>
      </c>
      <c r="J910" t="str">
        <f t="shared" si="31"/>
        <v>Full_8h</v>
      </c>
    </row>
    <row r="911" spans="1:10" x14ac:dyDescent="0.3">
      <c r="A911" t="s">
        <v>287</v>
      </c>
      <c r="E911">
        <f t="shared" si="30"/>
        <v>401034</v>
      </c>
      <c r="F911">
        <f t="shared" si="28"/>
        <v>1034</v>
      </c>
      <c r="G911" t="s">
        <v>35</v>
      </c>
      <c r="H911" t="str">
        <f t="shared" si="29"/>
        <v>BattenSpring</v>
      </c>
      <c r="I911">
        <v>8</v>
      </c>
      <c r="J911" t="str">
        <f t="shared" si="31"/>
        <v>Full_8h</v>
      </c>
    </row>
    <row r="912" spans="1:10" x14ac:dyDescent="0.3">
      <c r="A912" t="s">
        <v>287</v>
      </c>
      <c r="E912">
        <f t="shared" si="30"/>
        <v>401035</v>
      </c>
      <c r="F912">
        <f t="shared" si="28"/>
        <v>1035</v>
      </c>
      <c r="G912" t="s">
        <v>35</v>
      </c>
      <c r="H912" t="str">
        <f t="shared" si="29"/>
        <v>BattenSpring</v>
      </c>
      <c r="I912">
        <v>8</v>
      </c>
      <c r="J912" t="str">
        <f t="shared" si="31"/>
        <v>Full_8h</v>
      </c>
    </row>
    <row r="913" spans="1:10" x14ac:dyDescent="0.3">
      <c r="A913" t="s">
        <v>287</v>
      </c>
      <c r="E913">
        <f t="shared" si="30"/>
        <v>401036</v>
      </c>
      <c r="F913">
        <f t="shared" si="28"/>
        <v>1036</v>
      </c>
      <c r="G913" t="s">
        <v>35</v>
      </c>
      <c r="H913" t="str">
        <f t="shared" si="29"/>
        <v>BattenSpring</v>
      </c>
      <c r="I913">
        <v>8</v>
      </c>
      <c r="J913" t="str">
        <f t="shared" si="31"/>
        <v>Full_8h</v>
      </c>
    </row>
    <row r="914" spans="1:10" x14ac:dyDescent="0.3">
      <c r="A914" t="s">
        <v>287</v>
      </c>
      <c r="E914">
        <f t="shared" si="30"/>
        <v>401037</v>
      </c>
      <c r="F914">
        <f t="shared" si="28"/>
        <v>1037</v>
      </c>
      <c r="G914" t="s">
        <v>35</v>
      </c>
      <c r="H914" t="str">
        <f t="shared" si="29"/>
        <v>BattenSpring</v>
      </c>
      <c r="I914">
        <v>8</v>
      </c>
      <c r="J914" t="str">
        <f t="shared" si="31"/>
        <v>Full_8h</v>
      </c>
    </row>
    <row r="915" spans="1:10" x14ac:dyDescent="0.3">
      <c r="A915" t="s">
        <v>287</v>
      </c>
      <c r="E915">
        <f t="shared" si="30"/>
        <v>401038</v>
      </c>
      <c r="F915">
        <f t="shared" si="28"/>
        <v>1038</v>
      </c>
      <c r="G915" t="s">
        <v>35</v>
      </c>
      <c r="H915" t="str">
        <f t="shared" si="29"/>
        <v>BattenSpring</v>
      </c>
      <c r="I915">
        <v>8</v>
      </c>
      <c r="J915" t="str">
        <f t="shared" si="31"/>
        <v>Full_8h</v>
      </c>
    </row>
    <row r="916" spans="1:10" x14ac:dyDescent="0.3">
      <c r="A916" t="s">
        <v>287</v>
      </c>
      <c r="E916">
        <f t="shared" si="30"/>
        <v>401039</v>
      </c>
      <c r="F916">
        <f t="shared" si="28"/>
        <v>1039</v>
      </c>
      <c r="G916" t="s">
        <v>35</v>
      </c>
      <c r="H916" t="str">
        <f t="shared" si="29"/>
        <v>BattenSpring</v>
      </c>
      <c r="I916">
        <v>8</v>
      </c>
      <c r="J916" t="str">
        <f t="shared" si="31"/>
        <v>Full_8h</v>
      </c>
    </row>
    <row r="917" spans="1:10" x14ac:dyDescent="0.3">
      <c r="A917" t="s">
        <v>287</v>
      </c>
      <c r="E917">
        <f t="shared" si="30"/>
        <v>401040</v>
      </c>
      <c r="F917">
        <f t="shared" si="28"/>
        <v>1040</v>
      </c>
      <c r="G917" t="s">
        <v>35</v>
      </c>
      <c r="H917" t="str">
        <f t="shared" si="29"/>
        <v>BattenSpring</v>
      </c>
      <c r="I917">
        <v>8</v>
      </c>
      <c r="J917" t="str">
        <f t="shared" si="31"/>
        <v>Full_8h</v>
      </c>
    </row>
    <row r="918" spans="1:10" x14ac:dyDescent="0.3">
      <c r="A918" t="s">
        <v>287</v>
      </c>
      <c r="E918">
        <f t="shared" si="30"/>
        <v>401041</v>
      </c>
      <c r="F918">
        <f t="shared" si="28"/>
        <v>1041</v>
      </c>
      <c r="G918" t="s">
        <v>35</v>
      </c>
      <c r="H918" t="str">
        <f t="shared" si="29"/>
        <v>BattenSpring</v>
      </c>
      <c r="I918">
        <v>8</v>
      </c>
      <c r="J918" t="str">
        <f t="shared" si="31"/>
        <v>Full_8h</v>
      </c>
    </row>
    <row r="919" spans="1:10" x14ac:dyDescent="0.3">
      <c r="A919" t="s">
        <v>287</v>
      </c>
      <c r="E919">
        <f t="shared" si="30"/>
        <v>401042</v>
      </c>
      <c r="F919">
        <f t="shared" si="28"/>
        <v>1042</v>
      </c>
      <c r="G919" t="s">
        <v>35</v>
      </c>
      <c r="H919" t="str">
        <f t="shared" si="29"/>
        <v>BattenSpring</v>
      </c>
      <c r="I919">
        <v>8</v>
      </c>
      <c r="J919" t="str">
        <f t="shared" si="31"/>
        <v>Full_8h</v>
      </c>
    </row>
    <row r="920" spans="1:10" x14ac:dyDescent="0.3">
      <c r="A920" t="s">
        <v>287</v>
      </c>
      <c r="E920">
        <f t="shared" si="30"/>
        <v>401043</v>
      </c>
      <c r="F920">
        <f t="shared" si="28"/>
        <v>1043</v>
      </c>
      <c r="G920" t="s">
        <v>35</v>
      </c>
      <c r="H920" t="str">
        <f t="shared" si="29"/>
        <v>BattenSpring</v>
      </c>
      <c r="I920">
        <v>8</v>
      </c>
      <c r="J920" t="str">
        <f t="shared" si="31"/>
        <v>Full_8h</v>
      </c>
    </row>
    <row r="921" spans="1:10" x14ac:dyDescent="0.3">
      <c r="A921" t="s">
        <v>287</v>
      </c>
      <c r="E921">
        <f t="shared" si="30"/>
        <v>401044</v>
      </c>
      <c r="F921">
        <f t="shared" si="28"/>
        <v>1044</v>
      </c>
      <c r="G921" t="s">
        <v>35</v>
      </c>
      <c r="H921" t="str">
        <f t="shared" si="29"/>
        <v>BattenSpring</v>
      </c>
      <c r="I921">
        <v>8</v>
      </c>
      <c r="J921" t="str">
        <f t="shared" si="31"/>
        <v>Full_8h</v>
      </c>
    </row>
    <row r="922" spans="1:10" x14ac:dyDescent="0.3">
      <c r="A922" t="s">
        <v>287</v>
      </c>
      <c r="E922">
        <f t="shared" si="30"/>
        <v>401045</v>
      </c>
      <c r="F922">
        <f t="shared" si="28"/>
        <v>1045</v>
      </c>
      <c r="G922" t="s">
        <v>35</v>
      </c>
      <c r="H922" t="str">
        <f t="shared" si="29"/>
        <v>BattenSpring</v>
      </c>
      <c r="I922">
        <v>8</v>
      </c>
      <c r="J922" t="str">
        <f t="shared" si="31"/>
        <v>Full_8h</v>
      </c>
    </row>
    <row r="923" spans="1:10" x14ac:dyDescent="0.3">
      <c r="A923" t="s">
        <v>287</v>
      </c>
      <c r="E923">
        <f t="shared" si="30"/>
        <v>401046</v>
      </c>
      <c r="F923">
        <f t="shared" si="28"/>
        <v>1046</v>
      </c>
      <c r="G923" t="s">
        <v>35</v>
      </c>
      <c r="H923" t="str">
        <f t="shared" si="29"/>
        <v>BattenSpring</v>
      </c>
      <c r="I923">
        <v>8</v>
      </c>
      <c r="J923" t="str">
        <f t="shared" si="31"/>
        <v>Full_8h</v>
      </c>
    </row>
    <row r="924" spans="1:10" x14ac:dyDescent="0.3">
      <c r="A924" t="s">
        <v>287</v>
      </c>
      <c r="E924">
        <f t="shared" si="30"/>
        <v>401047</v>
      </c>
      <c r="F924">
        <f t="shared" si="28"/>
        <v>1047</v>
      </c>
      <c r="G924" t="s">
        <v>35</v>
      </c>
      <c r="H924" t="str">
        <f t="shared" si="29"/>
        <v>BattenSpring</v>
      </c>
      <c r="I924">
        <v>8</v>
      </c>
      <c r="J924" t="str">
        <f t="shared" si="31"/>
        <v>Full_8h</v>
      </c>
    </row>
    <row r="925" spans="1:10" x14ac:dyDescent="0.3">
      <c r="A925" t="s">
        <v>287</v>
      </c>
      <c r="E925">
        <f t="shared" si="30"/>
        <v>401048</v>
      </c>
      <c r="F925">
        <f t="shared" si="28"/>
        <v>1048</v>
      </c>
      <c r="G925" t="s">
        <v>35</v>
      </c>
      <c r="H925" t="str">
        <f t="shared" si="29"/>
        <v>BattenSpring</v>
      </c>
      <c r="I925">
        <v>8</v>
      </c>
      <c r="J925" t="str">
        <f t="shared" si="31"/>
        <v>Full_8h</v>
      </c>
    </row>
    <row r="926" spans="1:10" x14ac:dyDescent="0.3">
      <c r="A926" t="s">
        <v>287</v>
      </c>
      <c r="E926">
        <f t="shared" si="30"/>
        <v>401049</v>
      </c>
      <c r="F926">
        <f t="shared" si="28"/>
        <v>1049</v>
      </c>
      <c r="G926" t="s">
        <v>35</v>
      </c>
      <c r="H926" t="str">
        <f t="shared" si="29"/>
        <v>BattenSpring</v>
      </c>
      <c r="I926">
        <v>8</v>
      </c>
      <c r="J926" t="str">
        <f t="shared" si="31"/>
        <v>Full_8h</v>
      </c>
    </row>
    <row r="927" spans="1:10" x14ac:dyDescent="0.3">
      <c r="A927" t="s">
        <v>287</v>
      </c>
      <c r="E927">
        <f t="shared" si="30"/>
        <v>401050</v>
      </c>
      <c r="F927">
        <f t="shared" si="28"/>
        <v>1050</v>
      </c>
      <c r="G927" t="s">
        <v>35</v>
      </c>
      <c r="H927" t="str">
        <f t="shared" si="29"/>
        <v>BattenSpring</v>
      </c>
      <c r="I927">
        <v>8</v>
      </c>
      <c r="J927" t="str">
        <f t="shared" si="31"/>
        <v>Full_8h</v>
      </c>
    </row>
    <row r="928" spans="1:10" x14ac:dyDescent="0.3">
      <c r="A928" t="s">
        <v>287</v>
      </c>
      <c r="E928">
        <f t="shared" si="30"/>
        <v>401051</v>
      </c>
      <c r="F928">
        <f t="shared" si="28"/>
        <v>1051</v>
      </c>
      <c r="G928" t="s">
        <v>35</v>
      </c>
      <c r="H928" t="str">
        <f t="shared" si="29"/>
        <v>BattenSpring</v>
      </c>
      <c r="I928">
        <v>8</v>
      </c>
      <c r="J928" t="str">
        <f t="shared" si="31"/>
        <v>Full_8h</v>
      </c>
    </row>
    <row r="929" spans="1:10" x14ac:dyDescent="0.3">
      <c r="A929" t="s">
        <v>287</v>
      </c>
      <c r="E929">
        <f t="shared" si="30"/>
        <v>401052</v>
      </c>
      <c r="F929">
        <f t="shared" si="28"/>
        <v>1052</v>
      </c>
      <c r="G929" t="s">
        <v>35</v>
      </c>
      <c r="H929" t="str">
        <f t="shared" si="29"/>
        <v>BattenSpring</v>
      </c>
      <c r="I929">
        <v>8</v>
      </c>
      <c r="J929" t="str">
        <f t="shared" si="31"/>
        <v>Full_8h</v>
      </c>
    </row>
    <row r="930" spans="1:10" x14ac:dyDescent="0.3">
      <c r="A930" t="s">
        <v>287</v>
      </c>
      <c r="E930">
        <f t="shared" si="30"/>
        <v>401053</v>
      </c>
      <c r="F930">
        <f t="shared" si="28"/>
        <v>1053</v>
      </c>
      <c r="G930" t="s">
        <v>35</v>
      </c>
      <c r="H930" t="str">
        <f t="shared" si="29"/>
        <v>BattenSpring</v>
      </c>
      <c r="I930">
        <v>8</v>
      </c>
      <c r="J930" t="str">
        <f t="shared" si="31"/>
        <v>Full_8h</v>
      </c>
    </row>
    <row r="931" spans="1:10" x14ac:dyDescent="0.3">
      <c r="A931" t="s">
        <v>287</v>
      </c>
      <c r="E931">
        <f t="shared" si="30"/>
        <v>401054</v>
      </c>
      <c r="F931">
        <f t="shared" si="28"/>
        <v>1054</v>
      </c>
      <c r="G931" t="s">
        <v>35</v>
      </c>
      <c r="H931" t="str">
        <f t="shared" si="29"/>
        <v>BattenSpring</v>
      </c>
      <c r="I931">
        <v>8</v>
      </c>
      <c r="J931" t="str">
        <f t="shared" si="31"/>
        <v>Full_8h</v>
      </c>
    </row>
    <row r="932" spans="1:10" x14ac:dyDescent="0.3">
      <c r="A932" t="s">
        <v>287</v>
      </c>
      <c r="E932">
        <f t="shared" si="30"/>
        <v>401055</v>
      </c>
      <c r="F932">
        <f t="shared" si="28"/>
        <v>1055</v>
      </c>
      <c r="G932" t="s">
        <v>35</v>
      </c>
      <c r="H932" t="str">
        <f t="shared" si="29"/>
        <v>BattenSpring</v>
      </c>
      <c r="I932">
        <v>8</v>
      </c>
      <c r="J932" t="str">
        <f t="shared" si="31"/>
        <v>Full_8h</v>
      </c>
    </row>
    <row r="933" spans="1:10" x14ac:dyDescent="0.3">
      <c r="A933" t="s">
        <v>287</v>
      </c>
      <c r="E933">
        <f t="shared" si="30"/>
        <v>401056</v>
      </c>
      <c r="F933">
        <f t="shared" si="28"/>
        <v>1056</v>
      </c>
      <c r="G933" t="s">
        <v>35</v>
      </c>
      <c r="H933" t="str">
        <f t="shared" si="29"/>
        <v>BattenSpring</v>
      </c>
      <c r="I933">
        <v>8</v>
      </c>
      <c r="J933" t="str">
        <f t="shared" si="31"/>
        <v>Full_8h</v>
      </c>
    </row>
    <row r="934" spans="1:10" x14ac:dyDescent="0.3">
      <c r="A934" t="s">
        <v>287</v>
      </c>
      <c r="E934">
        <f t="shared" si="30"/>
        <v>401057</v>
      </c>
      <c r="F934">
        <f t="shared" si="28"/>
        <v>1057</v>
      </c>
      <c r="G934" t="s">
        <v>35</v>
      </c>
      <c r="H934" t="str">
        <f t="shared" si="29"/>
        <v>BattenSpring</v>
      </c>
      <c r="I934">
        <v>8</v>
      </c>
      <c r="J934" t="str">
        <f t="shared" si="31"/>
        <v>Full_8h</v>
      </c>
    </row>
    <row r="935" spans="1:10" x14ac:dyDescent="0.3">
      <c r="A935" t="s">
        <v>287</v>
      </c>
      <c r="E935">
        <f t="shared" si="30"/>
        <v>401058</v>
      </c>
      <c r="F935">
        <f t="shared" si="28"/>
        <v>1058</v>
      </c>
      <c r="G935" t="s">
        <v>35</v>
      </c>
      <c r="H935" t="str">
        <f t="shared" si="29"/>
        <v>BattenSpring</v>
      </c>
      <c r="I935">
        <v>8</v>
      </c>
      <c r="J935" t="str">
        <f t="shared" si="31"/>
        <v>Full_8h</v>
      </c>
    </row>
    <row r="936" spans="1:10" x14ac:dyDescent="0.3">
      <c r="A936" t="s">
        <v>287</v>
      </c>
      <c r="E936">
        <f t="shared" si="30"/>
        <v>401059</v>
      </c>
      <c r="F936">
        <f t="shared" si="28"/>
        <v>1059</v>
      </c>
      <c r="G936" t="s">
        <v>35</v>
      </c>
      <c r="H936" t="str">
        <f t="shared" si="29"/>
        <v>BattenSpring</v>
      </c>
      <c r="I936">
        <v>8</v>
      </c>
      <c r="J936" t="str">
        <f t="shared" si="31"/>
        <v>Full_8h</v>
      </c>
    </row>
    <row r="937" spans="1:10" x14ac:dyDescent="0.3">
      <c r="A937" t="s">
        <v>287</v>
      </c>
      <c r="E937">
        <f t="shared" si="30"/>
        <v>401060</v>
      </c>
      <c r="F937">
        <f t="shared" si="28"/>
        <v>1060</v>
      </c>
      <c r="G937" t="s">
        <v>35</v>
      </c>
      <c r="H937" t="str">
        <f t="shared" si="29"/>
        <v>BattenSpring</v>
      </c>
      <c r="I937">
        <v>8</v>
      </c>
      <c r="J937" t="str">
        <f t="shared" si="31"/>
        <v>Full_8h</v>
      </c>
    </row>
    <row r="938" spans="1:10" x14ac:dyDescent="0.3">
      <c r="A938" t="s">
        <v>287</v>
      </c>
      <c r="E938">
        <f t="shared" si="30"/>
        <v>401061</v>
      </c>
      <c r="F938">
        <f t="shared" si="28"/>
        <v>1061</v>
      </c>
      <c r="G938" t="s">
        <v>35</v>
      </c>
      <c r="H938" t="str">
        <f t="shared" si="29"/>
        <v>BattenSpring</v>
      </c>
      <c r="I938">
        <v>8</v>
      </c>
      <c r="J938" t="str">
        <f t="shared" si="31"/>
        <v>Full_8h</v>
      </c>
    </row>
    <row r="939" spans="1:10" x14ac:dyDescent="0.3">
      <c r="A939" t="s">
        <v>287</v>
      </c>
      <c r="E939">
        <f t="shared" si="30"/>
        <v>401062</v>
      </c>
      <c r="F939">
        <f t="shared" si="28"/>
        <v>1062</v>
      </c>
      <c r="G939" t="s">
        <v>35</v>
      </c>
      <c r="H939" t="str">
        <f t="shared" si="29"/>
        <v>BattenSpring</v>
      </c>
      <c r="I939">
        <v>8</v>
      </c>
      <c r="J939" t="str">
        <f t="shared" si="31"/>
        <v>Full_8h</v>
      </c>
    </row>
    <row r="940" spans="1:10" x14ac:dyDescent="0.3">
      <c r="A940" t="s">
        <v>287</v>
      </c>
      <c r="E940">
        <f t="shared" si="30"/>
        <v>401063</v>
      </c>
      <c r="F940">
        <f t="shared" si="28"/>
        <v>1063</v>
      </c>
      <c r="G940" t="s">
        <v>35</v>
      </c>
      <c r="H940" t="str">
        <f t="shared" si="29"/>
        <v>BattenSpring</v>
      </c>
      <c r="I940">
        <v>8</v>
      </c>
      <c r="J940" t="str">
        <f t="shared" si="31"/>
        <v>Full_8h</v>
      </c>
    </row>
    <row r="941" spans="1:10" x14ac:dyDescent="0.3">
      <c r="A941" t="s">
        <v>287</v>
      </c>
      <c r="E941">
        <f t="shared" si="30"/>
        <v>401064</v>
      </c>
      <c r="F941">
        <f t="shared" si="28"/>
        <v>1064</v>
      </c>
      <c r="G941" t="s">
        <v>35</v>
      </c>
      <c r="H941" t="str">
        <f t="shared" si="29"/>
        <v>BattenSpring</v>
      </c>
      <c r="I941">
        <v>8</v>
      </c>
      <c r="J941" t="str">
        <f t="shared" si="31"/>
        <v>Full_8h</v>
      </c>
    </row>
    <row r="942" spans="1:10" x14ac:dyDescent="0.3">
      <c r="A942" t="s">
        <v>287</v>
      </c>
      <c r="E942">
        <f t="shared" si="30"/>
        <v>401065</v>
      </c>
      <c r="F942">
        <f t="shared" si="28"/>
        <v>1065</v>
      </c>
      <c r="G942" t="s">
        <v>35</v>
      </c>
      <c r="H942" t="str">
        <f t="shared" si="29"/>
        <v>BattenSpring</v>
      </c>
      <c r="I942">
        <v>8</v>
      </c>
      <c r="J942" t="str">
        <f t="shared" si="31"/>
        <v>Full_8h</v>
      </c>
    </row>
    <row r="943" spans="1:10" x14ac:dyDescent="0.3">
      <c r="A943" t="s">
        <v>287</v>
      </c>
      <c r="E943">
        <f t="shared" si="30"/>
        <v>401066</v>
      </c>
      <c r="F943">
        <f t="shared" si="28"/>
        <v>1066</v>
      </c>
      <c r="G943" t="s">
        <v>35</v>
      </c>
      <c r="H943" t="str">
        <f t="shared" si="29"/>
        <v>BattenSpring</v>
      </c>
      <c r="I943">
        <v>8</v>
      </c>
      <c r="J943" t="str">
        <f t="shared" si="31"/>
        <v>Full_8h</v>
      </c>
    </row>
    <row r="944" spans="1:10" x14ac:dyDescent="0.3">
      <c r="A944" t="s">
        <v>287</v>
      </c>
      <c r="E944">
        <f t="shared" si="30"/>
        <v>401067</v>
      </c>
      <c r="F944">
        <f t="shared" ref="F944:F1007" si="32">F943+1</f>
        <v>1067</v>
      </c>
      <c r="G944" t="s">
        <v>35</v>
      </c>
      <c r="H944" t="str">
        <f t="shared" ref="H944:H1007" si="33">H943</f>
        <v>BattenSpring</v>
      </c>
      <c r="I944">
        <v>8</v>
      </c>
      <c r="J944" t="str">
        <f t="shared" si="31"/>
        <v>Full_8h</v>
      </c>
    </row>
    <row r="945" spans="1:10" x14ac:dyDescent="0.3">
      <c r="A945" t="s">
        <v>287</v>
      </c>
      <c r="E945">
        <f t="shared" si="30"/>
        <v>401068</v>
      </c>
      <c r="F945">
        <f t="shared" si="32"/>
        <v>1068</v>
      </c>
      <c r="G945" t="s">
        <v>35</v>
      </c>
      <c r="H945" t="str">
        <f t="shared" si="33"/>
        <v>BattenSpring</v>
      </c>
      <c r="I945">
        <v>8</v>
      </c>
      <c r="J945" t="str">
        <f t="shared" si="31"/>
        <v>Full_8h</v>
      </c>
    </row>
    <row r="946" spans="1:10" x14ac:dyDescent="0.3">
      <c r="A946" t="s">
        <v>287</v>
      </c>
      <c r="E946">
        <f t="shared" si="30"/>
        <v>401069</v>
      </c>
      <c r="F946">
        <f t="shared" si="32"/>
        <v>1069</v>
      </c>
      <c r="G946" t="s">
        <v>35</v>
      </c>
      <c r="H946" t="str">
        <f t="shared" si="33"/>
        <v>BattenSpring</v>
      </c>
      <c r="I946">
        <v>8</v>
      </c>
      <c r="J946" t="str">
        <f t="shared" si="31"/>
        <v>Full_8h</v>
      </c>
    </row>
    <row r="947" spans="1:10" x14ac:dyDescent="0.3">
      <c r="A947" t="s">
        <v>287</v>
      </c>
      <c r="E947">
        <f t="shared" si="30"/>
        <v>401070</v>
      </c>
      <c r="F947">
        <f t="shared" si="32"/>
        <v>1070</v>
      </c>
      <c r="G947" t="s">
        <v>35</v>
      </c>
      <c r="H947" t="str">
        <f t="shared" si="33"/>
        <v>BattenSpring</v>
      </c>
      <c r="I947">
        <v>8</v>
      </c>
      <c r="J947" t="str">
        <f t="shared" si="31"/>
        <v>Full_8h</v>
      </c>
    </row>
    <row r="948" spans="1:10" x14ac:dyDescent="0.3">
      <c r="A948" t="s">
        <v>287</v>
      </c>
      <c r="E948">
        <f t="shared" si="30"/>
        <v>401071</v>
      </c>
      <c r="F948">
        <f t="shared" si="32"/>
        <v>1071</v>
      </c>
      <c r="G948" t="s">
        <v>35</v>
      </c>
      <c r="H948" t="str">
        <f t="shared" si="33"/>
        <v>BattenSpring</v>
      </c>
      <c r="I948">
        <v>8</v>
      </c>
      <c r="J948" t="str">
        <f t="shared" si="31"/>
        <v>Full_8h</v>
      </c>
    </row>
    <row r="949" spans="1:10" x14ac:dyDescent="0.3">
      <c r="A949" t="s">
        <v>287</v>
      </c>
      <c r="E949">
        <f t="shared" si="30"/>
        <v>401072</v>
      </c>
      <c r="F949">
        <f t="shared" si="32"/>
        <v>1072</v>
      </c>
      <c r="G949" t="s">
        <v>35</v>
      </c>
      <c r="H949" t="str">
        <f t="shared" si="33"/>
        <v>BattenSpring</v>
      </c>
      <c r="I949">
        <v>8</v>
      </c>
      <c r="J949" t="str">
        <f t="shared" si="31"/>
        <v>Full_8h</v>
      </c>
    </row>
    <row r="950" spans="1:10" x14ac:dyDescent="0.3">
      <c r="A950" t="s">
        <v>287</v>
      </c>
      <c r="E950">
        <f t="shared" si="30"/>
        <v>401073</v>
      </c>
      <c r="F950">
        <f t="shared" si="32"/>
        <v>1073</v>
      </c>
      <c r="G950" t="s">
        <v>35</v>
      </c>
      <c r="H950" t="str">
        <f t="shared" si="33"/>
        <v>BattenSpring</v>
      </c>
      <c r="I950">
        <v>8</v>
      </c>
      <c r="J950" t="str">
        <f t="shared" si="31"/>
        <v>Full_8h</v>
      </c>
    </row>
    <row r="951" spans="1:10" x14ac:dyDescent="0.3">
      <c r="A951" t="s">
        <v>287</v>
      </c>
      <c r="E951">
        <f t="shared" si="30"/>
        <v>401074</v>
      </c>
      <c r="F951">
        <f t="shared" si="32"/>
        <v>1074</v>
      </c>
      <c r="G951" t="s">
        <v>35</v>
      </c>
      <c r="H951" t="str">
        <f t="shared" si="33"/>
        <v>BattenSpring</v>
      </c>
      <c r="I951">
        <v>8</v>
      </c>
      <c r="J951" t="str">
        <f t="shared" si="31"/>
        <v>Full_8h</v>
      </c>
    </row>
    <row r="952" spans="1:10" x14ac:dyDescent="0.3">
      <c r="A952" t="s">
        <v>287</v>
      </c>
      <c r="E952">
        <f t="shared" si="30"/>
        <v>401075</v>
      </c>
      <c r="F952">
        <f t="shared" si="32"/>
        <v>1075</v>
      </c>
      <c r="G952" t="s">
        <v>35</v>
      </c>
      <c r="H952" t="s">
        <v>38</v>
      </c>
      <c r="I952">
        <v>8</v>
      </c>
      <c r="J952" t="str">
        <f t="shared" si="31"/>
        <v>Full_8h</v>
      </c>
    </row>
    <row r="953" spans="1:10" x14ac:dyDescent="0.3">
      <c r="A953" t="s">
        <v>287</v>
      </c>
      <c r="E953">
        <f t="shared" si="30"/>
        <v>401076</v>
      </c>
      <c r="F953">
        <f t="shared" si="32"/>
        <v>1076</v>
      </c>
      <c r="G953" t="s">
        <v>35</v>
      </c>
      <c r="H953" t="str">
        <f t="shared" si="33"/>
        <v>Saracen</v>
      </c>
      <c r="I953">
        <v>8</v>
      </c>
      <c r="J953" t="str">
        <f t="shared" si="31"/>
        <v>Full_8h</v>
      </c>
    </row>
    <row r="954" spans="1:10" x14ac:dyDescent="0.3">
      <c r="A954" t="s">
        <v>287</v>
      </c>
      <c r="E954">
        <f t="shared" si="30"/>
        <v>401077</v>
      </c>
      <c r="F954">
        <f t="shared" si="32"/>
        <v>1077</v>
      </c>
      <c r="G954" t="s">
        <v>35</v>
      </c>
      <c r="H954" t="str">
        <f t="shared" si="33"/>
        <v>Saracen</v>
      </c>
      <c r="I954">
        <v>8</v>
      </c>
      <c r="J954" t="str">
        <f t="shared" si="31"/>
        <v>Full_8h</v>
      </c>
    </row>
    <row r="955" spans="1:10" x14ac:dyDescent="0.3">
      <c r="A955" t="s">
        <v>287</v>
      </c>
      <c r="E955">
        <f t="shared" si="30"/>
        <v>401078</v>
      </c>
      <c r="F955">
        <f t="shared" si="32"/>
        <v>1078</v>
      </c>
      <c r="G955" t="s">
        <v>35</v>
      </c>
      <c r="H955" t="str">
        <f t="shared" si="33"/>
        <v>Saracen</v>
      </c>
      <c r="I955">
        <v>8</v>
      </c>
      <c r="J955" t="str">
        <f t="shared" si="31"/>
        <v>Full_8h</v>
      </c>
    </row>
    <row r="956" spans="1:10" x14ac:dyDescent="0.3">
      <c r="A956" t="s">
        <v>287</v>
      </c>
      <c r="E956">
        <f t="shared" si="30"/>
        <v>401079</v>
      </c>
      <c r="F956">
        <f t="shared" si="32"/>
        <v>1079</v>
      </c>
      <c r="G956" t="s">
        <v>35</v>
      </c>
      <c r="H956" t="str">
        <f t="shared" si="33"/>
        <v>Saracen</v>
      </c>
      <c r="I956">
        <v>8</v>
      </c>
      <c r="J956" t="str">
        <f t="shared" si="31"/>
        <v>Full_8h</v>
      </c>
    </row>
    <row r="957" spans="1:10" x14ac:dyDescent="0.3">
      <c r="A957" t="s">
        <v>287</v>
      </c>
      <c r="E957">
        <f t="shared" si="30"/>
        <v>401080</v>
      </c>
      <c r="F957">
        <f t="shared" si="32"/>
        <v>1080</v>
      </c>
      <c r="G957" t="s">
        <v>35</v>
      </c>
      <c r="H957" t="str">
        <f t="shared" si="33"/>
        <v>Saracen</v>
      </c>
      <c r="I957">
        <v>8</v>
      </c>
      <c r="J957" t="str">
        <f t="shared" si="31"/>
        <v>Full_8h</v>
      </c>
    </row>
    <row r="958" spans="1:10" x14ac:dyDescent="0.3">
      <c r="A958" t="s">
        <v>287</v>
      </c>
      <c r="E958">
        <f t="shared" si="30"/>
        <v>401081</v>
      </c>
      <c r="F958">
        <f t="shared" si="32"/>
        <v>1081</v>
      </c>
      <c r="G958" t="s">
        <v>35</v>
      </c>
      <c r="H958" t="str">
        <f t="shared" si="33"/>
        <v>Saracen</v>
      </c>
      <c r="I958">
        <v>8</v>
      </c>
      <c r="J958" t="str">
        <f t="shared" si="31"/>
        <v>Full_8h</v>
      </c>
    </row>
    <row r="959" spans="1:10" x14ac:dyDescent="0.3">
      <c r="A959" t="s">
        <v>287</v>
      </c>
      <c r="E959">
        <f t="shared" ref="E959:E1022" si="34">F959+400000</f>
        <v>401082</v>
      </c>
      <c r="F959">
        <f t="shared" si="32"/>
        <v>1082</v>
      </c>
      <c r="G959" t="s">
        <v>35</v>
      </c>
      <c r="H959" t="str">
        <f t="shared" si="33"/>
        <v>Saracen</v>
      </c>
      <c r="I959">
        <v>8</v>
      </c>
      <c r="J959" t="str">
        <f t="shared" si="31"/>
        <v>Full_8h</v>
      </c>
    </row>
    <row r="960" spans="1:10" x14ac:dyDescent="0.3">
      <c r="A960" t="s">
        <v>287</v>
      </c>
      <c r="E960">
        <f t="shared" si="34"/>
        <v>401083</v>
      </c>
      <c r="F960">
        <f t="shared" si="32"/>
        <v>1083</v>
      </c>
      <c r="G960" t="s">
        <v>35</v>
      </c>
      <c r="H960" t="str">
        <f t="shared" si="33"/>
        <v>Saracen</v>
      </c>
      <c r="I960">
        <v>8</v>
      </c>
      <c r="J960" t="str">
        <f t="shared" si="31"/>
        <v>Full_8h</v>
      </c>
    </row>
    <row r="961" spans="1:10" x14ac:dyDescent="0.3">
      <c r="A961" t="s">
        <v>287</v>
      </c>
      <c r="E961">
        <f t="shared" si="34"/>
        <v>401084</v>
      </c>
      <c r="F961">
        <f t="shared" si="32"/>
        <v>1084</v>
      </c>
      <c r="G961" t="s">
        <v>35</v>
      </c>
      <c r="H961" t="str">
        <f t="shared" si="33"/>
        <v>Saracen</v>
      </c>
      <c r="I961">
        <v>8</v>
      </c>
      <c r="J961" t="str">
        <f t="shared" si="31"/>
        <v>Full_8h</v>
      </c>
    </row>
    <row r="962" spans="1:10" x14ac:dyDescent="0.3">
      <c r="A962" t="s">
        <v>287</v>
      </c>
      <c r="E962">
        <f t="shared" si="34"/>
        <v>401085</v>
      </c>
      <c r="F962">
        <f t="shared" si="32"/>
        <v>1085</v>
      </c>
      <c r="G962" t="s">
        <v>35</v>
      </c>
      <c r="H962" t="str">
        <f t="shared" si="33"/>
        <v>Saracen</v>
      </c>
      <c r="I962">
        <v>8</v>
      </c>
      <c r="J962" t="str">
        <f t="shared" si="31"/>
        <v>Full_8h</v>
      </c>
    </row>
    <row r="963" spans="1:10" x14ac:dyDescent="0.3">
      <c r="A963" t="s">
        <v>287</v>
      </c>
      <c r="E963">
        <f t="shared" si="34"/>
        <v>401086</v>
      </c>
      <c r="F963">
        <f t="shared" si="32"/>
        <v>1086</v>
      </c>
      <c r="G963" t="s">
        <v>35</v>
      </c>
      <c r="H963" t="str">
        <f t="shared" si="33"/>
        <v>Saracen</v>
      </c>
      <c r="I963">
        <v>8</v>
      </c>
      <c r="J963" t="str">
        <f t="shared" si="31"/>
        <v>Full_8h</v>
      </c>
    </row>
    <row r="964" spans="1:10" x14ac:dyDescent="0.3">
      <c r="A964" t="s">
        <v>287</v>
      </c>
      <c r="E964">
        <f t="shared" si="34"/>
        <v>401087</v>
      </c>
      <c r="F964">
        <f t="shared" si="32"/>
        <v>1087</v>
      </c>
      <c r="G964" t="s">
        <v>35</v>
      </c>
      <c r="H964" t="str">
        <f t="shared" si="33"/>
        <v>Saracen</v>
      </c>
      <c r="I964">
        <v>8</v>
      </c>
      <c r="J964" t="str">
        <f t="shared" si="31"/>
        <v>Full_8h</v>
      </c>
    </row>
    <row r="965" spans="1:10" x14ac:dyDescent="0.3">
      <c r="A965" t="s">
        <v>287</v>
      </c>
      <c r="E965">
        <f t="shared" si="34"/>
        <v>401088</v>
      </c>
      <c r="F965">
        <f t="shared" si="32"/>
        <v>1088</v>
      </c>
      <c r="G965" t="s">
        <v>35</v>
      </c>
      <c r="H965" t="str">
        <f t="shared" si="33"/>
        <v>Saracen</v>
      </c>
      <c r="I965">
        <v>8</v>
      </c>
      <c r="J965" t="str">
        <f t="shared" si="31"/>
        <v>Full_8h</v>
      </c>
    </row>
    <row r="966" spans="1:10" x14ac:dyDescent="0.3">
      <c r="A966" t="s">
        <v>287</v>
      </c>
      <c r="E966">
        <f t="shared" si="34"/>
        <v>401089</v>
      </c>
      <c r="F966">
        <f t="shared" si="32"/>
        <v>1089</v>
      </c>
      <c r="G966" t="s">
        <v>35</v>
      </c>
      <c r="H966" t="str">
        <f t="shared" si="33"/>
        <v>Saracen</v>
      </c>
      <c r="I966">
        <v>8</v>
      </c>
      <c r="J966" t="str">
        <f t="shared" si="31"/>
        <v>Full_8h</v>
      </c>
    </row>
    <row r="967" spans="1:10" x14ac:dyDescent="0.3">
      <c r="A967" t="s">
        <v>287</v>
      </c>
      <c r="E967">
        <f t="shared" si="34"/>
        <v>401090</v>
      </c>
      <c r="F967">
        <f t="shared" si="32"/>
        <v>1090</v>
      </c>
      <c r="G967" t="s">
        <v>35</v>
      </c>
      <c r="H967" t="str">
        <f t="shared" si="33"/>
        <v>Saracen</v>
      </c>
      <c r="I967">
        <v>8</v>
      </c>
      <c r="J967" t="str">
        <f t="shared" si="31"/>
        <v>Full_8h</v>
      </c>
    </row>
    <row r="968" spans="1:10" x14ac:dyDescent="0.3">
      <c r="A968" t="s">
        <v>287</v>
      </c>
      <c r="E968">
        <f t="shared" si="34"/>
        <v>401091</v>
      </c>
      <c r="F968">
        <f t="shared" si="32"/>
        <v>1091</v>
      </c>
      <c r="G968" t="s">
        <v>35</v>
      </c>
      <c r="H968" t="str">
        <f t="shared" si="33"/>
        <v>Saracen</v>
      </c>
      <c r="I968">
        <v>8</v>
      </c>
      <c r="J968" t="str">
        <f t="shared" ref="J968:J1031" si="35">IF(G968="Full","Full_8h","None_8h")</f>
        <v>Full_8h</v>
      </c>
    </row>
    <row r="969" spans="1:10" x14ac:dyDescent="0.3">
      <c r="A969" t="s">
        <v>287</v>
      </c>
      <c r="E969">
        <f t="shared" si="34"/>
        <v>401092</v>
      </c>
      <c r="F969">
        <f t="shared" si="32"/>
        <v>1092</v>
      </c>
      <c r="G969" t="s">
        <v>35</v>
      </c>
      <c r="H969" t="str">
        <f t="shared" si="33"/>
        <v>Saracen</v>
      </c>
      <c r="I969">
        <v>8</v>
      </c>
      <c r="J969" t="str">
        <f t="shared" si="35"/>
        <v>Full_8h</v>
      </c>
    </row>
    <row r="970" spans="1:10" x14ac:dyDescent="0.3">
      <c r="A970" t="s">
        <v>287</v>
      </c>
      <c r="E970">
        <f t="shared" si="34"/>
        <v>401093</v>
      </c>
      <c r="F970">
        <f t="shared" si="32"/>
        <v>1093</v>
      </c>
      <c r="G970" t="s">
        <v>35</v>
      </c>
      <c r="H970" t="str">
        <f t="shared" si="33"/>
        <v>Saracen</v>
      </c>
      <c r="I970">
        <v>8</v>
      </c>
      <c r="J970" t="str">
        <f t="shared" si="35"/>
        <v>Full_8h</v>
      </c>
    </row>
    <row r="971" spans="1:10" x14ac:dyDescent="0.3">
      <c r="A971" t="s">
        <v>287</v>
      </c>
      <c r="E971">
        <f t="shared" si="34"/>
        <v>401094</v>
      </c>
      <c r="F971">
        <f t="shared" si="32"/>
        <v>1094</v>
      </c>
      <c r="G971" t="s">
        <v>35</v>
      </c>
      <c r="H971" t="str">
        <f t="shared" si="33"/>
        <v>Saracen</v>
      </c>
      <c r="I971">
        <v>8</v>
      </c>
      <c r="J971" t="str">
        <f t="shared" si="35"/>
        <v>Full_8h</v>
      </c>
    </row>
    <row r="972" spans="1:10" x14ac:dyDescent="0.3">
      <c r="A972" t="s">
        <v>287</v>
      </c>
      <c r="E972">
        <f t="shared" si="34"/>
        <v>401095</v>
      </c>
      <c r="F972">
        <f t="shared" si="32"/>
        <v>1095</v>
      </c>
      <c r="G972" t="s">
        <v>35</v>
      </c>
      <c r="H972" t="str">
        <f t="shared" si="33"/>
        <v>Saracen</v>
      </c>
      <c r="I972">
        <v>8</v>
      </c>
      <c r="J972" t="str">
        <f t="shared" si="35"/>
        <v>Full_8h</v>
      </c>
    </row>
    <row r="973" spans="1:10" x14ac:dyDescent="0.3">
      <c r="A973" t="s">
        <v>287</v>
      </c>
      <c r="E973">
        <f t="shared" si="34"/>
        <v>401096</v>
      </c>
      <c r="F973">
        <f t="shared" si="32"/>
        <v>1096</v>
      </c>
      <c r="G973" t="s">
        <v>35</v>
      </c>
      <c r="H973" t="str">
        <f t="shared" si="33"/>
        <v>Saracen</v>
      </c>
      <c r="I973">
        <v>8</v>
      </c>
      <c r="J973" t="str">
        <f t="shared" si="35"/>
        <v>Full_8h</v>
      </c>
    </row>
    <row r="974" spans="1:10" x14ac:dyDescent="0.3">
      <c r="A974" t="s">
        <v>287</v>
      </c>
      <c r="E974">
        <f t="shared" si="34"/>
        <v>401097</v>
      </c>
      <c r="F974">
        <f t="shared" si="32"/>
        <v>1097</v>
      </c>
      <c r="G974" t="s">
        <v>35</v>
      </c>
      <c r="H974" t="str">
        <f t="shared" si="33"/>
        <v>Saracen</v>
      </c>
      <c r="I974">
        <v>8</v>
      </c>
      <c r="J974" t="str">
        <f t="shared" si="35"/>
        <v>Full_8h</v>
      </c>
    </row>
    <row r="975" spans="1:10" x14ac:dyDescent="0.3">
      <c r="A975" t="s">
        <v>287</v>
      </c>
      <c r="E975">
        <f t="shared" si="34"/>
        <v>401098</v>
      </c>
      <c r="F975">
        <f t="shared" si="32"/>
        <v>1098</v>
      </c>
      <c r="G975" t="s">
        <v>35</v>
      </c>
      <c r="H975" t="str">
        <f t="shared" si="33"/>
        <v>Saracen</v>
      </c>
      <c r="I975">
        <v>8</v>
      </c>
      <c r="J975" t="str">
        <f t="shared" si="35"/>
        <v>Full_8h</v>
      </c>
    </row>
    <row r="976" spans="1:10" x14ac:dyDescent="0.3">
      <c r="A976" t="s">
        <v>287</v>
      </c>
      <c r="E976">
        <f t="shared" si="34"/>
        <v>401099</v>
      </c>
      <c r="F976">
        <f t="shared" si="32"/>
        <v>1099</v>
      </c>
      <c r="G976" t="s">
        <v>35</v>
      </c>
      <c r="H976" t="str">
        <f t="shared" si="33"/>
        <v>Saracen</v>
      </c>
      <c r="I976">
        <v>8</v>
      </c>
      <c r="J976" t="str">
        <f t="shared" si="35"/>
        <v>Full_8h</v>
      </c>
    </row>
    <row r="977" spans="1:10" x14ac:dyDescent="0.3">
      <c r="A977" t="s">
        <v>287</v>
      </c>
      <c r="E977">
        <f t="shared" si="34"/>
        <v>401100</v>
      </c>
      <c r="F977">
        <f t="shared" si="32"/>
        <v>1100</v>
      </c>
      <c r="G977" t="s">
        <v>35</v>
      </c>
      <c r="H977" t="str">
        <f t="shared" si="33"/>
        <v>Saracen</v>
      </c>
      <c r="I977">
        <v>8</v>
      </c>
      <c r="J977" t="str">
        <f t="shared" si="35"/>
        <v>Full_8h</v>
      </c>
    </row>
    <row r="978" spans="1:10" x14ac:dyDescent="0.3">
      <c r="A978" t="s">
        <v>287</v>
      </c>
      <c r="E978">
        <f t="shared" si="34"/>
        <v>401101</v>
      </c>
      <c r="F978">
        <f t="shared" si="32"/>
        <v>1101</v>
      </c>
      <c r="G978" t="s">
        <v>35</v>
      </c>
      <c r="H978" t="str">
        <f t="shared" si="33"/>
        <v>Saracen</v>
      </c>
      <c r="I978">
        <v>8</v>
      </c>
      <c r="J978" t="str">
        <f t="shared" si="35"/>
        <v>Full_8h</v>
      </c>
    </row>
    <row r="979" spans="1:10" x14ac:dyDescent="0.3">
      <c r="A979" t="s">
        <v>287</v>
      </c>
      <c r="E979">
        <f t="shared" si="34"/>
        <v>401102</v>
      </c>
      <c r="F979">
        <f t="shared" si="32"/>
        <v>1102</v>
      </c>
      <c r="G979" t="s">
        <v>35</v>
      </c>
      <c r="H979" t="str">
        <f t="shared" si="33"/>
        <v>Saracen</v>
      </c>
      <c r="I979">
        <v>8</v>
      </c>
      <c r="J979" t="str">
        <f t="shared" si="35"/>
        <v>Full_8h</v>
      </c>
    </row>
    <row r="980" spans="1:10" x14ac:dyDescent="0.3">
      <c r="A980" t="s">
        <v>287</v>
      </c>
      <c r="E980">
        <f t="shared" si="34"/>
        <v>401103</v>
      </c>
      <c r="F980">
        <f t="shared" si="32"/>
        <v>1103</v>
      </c>
      <c r="G980" t="s">
        <v>35</v>
      </c>
      <c r="H980" t="str">
        <f t="shared" si="33"/>
        <v>Saracen</v>
      </c>
      <c r="I980">
        <v>8</v>
      </c>
      <c r="J980" t="str">
        <f t="shared" si="35"/>
        <v>Full_8h</v>
      </c>
    </row>
    <row r="981" spans="1:10" x14ac:dyDescent="0.3">
      <c r="A981" t="s">
        <v>287</v>
      </c>
      <c r="E981">
        <f t="shared" si="34"/>
        <v>401104</v>
      </c>
      <c r="F981">
        <f t="shared" si="32"/>
        <v>1104</v>
      </c>
      <c r="G981" t="s">
        <v>35</v>
      </c>
      <c r="H981" t="str">
        <f t="shared" si="33"/>
        <v>Saracen</v>
      </c>
      <c r="I981">
        <v>8</v>
      </c>
      <c r="J981" t="str">
        <f t="shared" si="35"/>
        <v>Full_8h</v>
      </c>
    </row>
    <row r="982" spans="1:10" x14ac:dyDescent="0.3">
      <c r="A982" t="s">
        <v>287</v>
      </c>
      <c r="E982">
        <f t="shared" si="34"/>
        <v>401105</v>
      </c>
      <c r="F982">
        <f t="shared" si="32"/>
        <v>1105</v>
      </c>
      <c r="G982" t="s">
        <v>35</v>
      </c>
      <c r="H982" t="str">
        <f t="shared" si="33"/>
        <v>Saracen</v>
      </c>
      <c r="I982">
        <v>8</v>
      </c>
      <c r="J982" t="str">
        <f t="shared" si="35"/>
        <v>Full_8h</v>
      </c>
    </row>
    <row r="983" spans="1:10" x14ac:dyDescent="0.3">
      <c r="A983" t="s">
        <v>287</v>
      </c>
      <c r="E983">
        <f t="shared" si="34"/>
        <v>401106</v>
      </c>
      <c r="F983">
        <f t="shared" si="32"/>
        <v>1106</v>
      </c>
      <c r="G983" t="s">
        <v>35</v>
      </c>
      <c r="H983" t="str">
        <f t="shared" si="33"/>
        <v>Saracen</v>
      </c>
      <c r="I983">
        <v>8</v>
      </c>
      <c r="J983" t="str">
        <f t="shared" si="35"/>
        <v>Full_8h</v>
      </c>
    </row>
    <row r="984" spans="1:10" x14ac:dyDescent="0.3">
      <c r="A984" t="s">
        <v>287</v>
      </c>
      <c r="E984">
        <f t="shared" si="34"/>
        <v>401107</v>
      </c>
      <c r="F984">
        <f t="shared" si="32"/>
        <v>1107</v>
      </c>
      <c r="G984" t="s">
        <v>35</v>
      </c>
      <c r="H984" t="str">
        <f t="shared" si="33"/>
        <v>Saracen</v>
      </c>
      <c r="I984">
        <v>8</v>
      </c>
      <c r="J984" t="str">
        <f t="shared" si="35"/>
        <v>Full_8h</v>
      </c>
    </row>
    <row r="985" spans="1:10" x14ac:dyDescent="0.3">
      <c r="A985" t="s">
        <v>287</v>
      </c>
      <c r="E985">
        <f t="shared" si="34"/>
        <v>401108</v>
      </c>
      <c r="F985">
        <f t="shared" si="32"/>
        <v>1108</v>
      </c>
      <c r="G985" t="s">
        <v>35</v>
      </c>
      <c r="H985" t="str">
        <f t="shared" si="33"/>
        <v>Saracen</v>
      </c>
      <c r="I985">
        <v>8</v>
      </c>
      <c r="J985" t="str">
        <f t="shared" si="35"/>
        <v>Full_8h</v>
      </c>
    </row>
    <row r="986" spans="1:10" x14ac:dyDescent="0.3">
      <c r="A986" t="s">
        <v>287</v>
      </c>
      <c r="E986">
        <f t="shared" si="34"/>
        <v>401109</v>
      </c>
      <c r="F986">
        <f t="shared" si="32"/>
        <v>1109</v>
      </c>
      <c r="G986" t="s">
        <v>35</v>
      </c>
      <c r="H986" t="str">
        <f t="shared" si="33"/>
        <v>Saracen</v>
      </c>
      <c r="I986">
        <v>8</v>
      </c>
      <c r="J986" t="str">
        <f t="shared" si="35"/>
        <v>Full_8h</v>
      </c>
    </row>
    <row r="987" spans="1:10" x14ac:dyDescent="0.3">
      <c r="A987" t="s">
        <v>287</v>
      </c>
      <c r="E987">
        <f t="shared" si="34"/>
        <v>401110</v>
      </c>
      <c r="F987">
        <f t="shared" si="32"/>
        <v>1110</v>
      </c>
      <c r="G987" t="s">
        <v>35</v>
      </c>
      <c r="H987" t="str">
        <f t="shared" si="33"/>
        <v>Saracen</v>
      </c>
      <c r="I987">
        <v>8</v>
      </c>
      <c r="J987" t="str">
        <f t="shared" si="35"/>
        <v>Full_8h</v>
      </c>
    </row>
    <row r="988" spans="1:10" x14ac:dyDescent="0.3">
      <c r="A988" t="s">
        <v>287</v>
      </c>
      <c r="E988">
        <f t="shared" si="34"/>
        <v>401111</v>
      </c>
      <c r="F988">
        <f t="shared" si="32"/>
        <v>1111</v>
      </c>
      <c r="G988" t="s">
        <v>35</v>
      </c>
      <c r="H988" t="str">
        <f t="shared" si="33"/>
        <v>Saracen</v>
      </c>
      <c r="I988">
        <v>8</v>
      </c>
      <c r="J988" t="str">
        <f t="shared" si="35"/>
        <v>Full_8h</v>
      </c>
    </row>
    <row r="989" spans="1:10" x14ac:dyDescent="0.3">
      <c r="A989" t="s">
        <v>287</v>
      </c>
      <c r="E989">
        <f t="shared" si="34"/>
        <v>401112</v>
      </c>
      <c r="F989">
        <f t="shared" si="32"/>
        <v>1112</v>
      </c>
      <c r="G989" t="s">
        <v>35</v>
      </c>
      <c r="H989" t="str">
        <f t="shared" si="33"/>
        <v>Saracen</v>
      </c>
      <c r="I989">
        <v>8</v>
      </c>
      <c r="J989" t="str">
        <f t="shared" si="35"/>
        <v>Full_8h</v>
      </c>
    </row>
    <row r="990" spans="1:10" x14ac:dyDescent="0.3">
      <c r="A990" t="s">
        <v>287</v>
      </c>
      <c r="E990">
        <f t="shared" si="34"/>
        <v>401113</v>
      </c>
      <c r="F990">
        <f t="shared" si="32"/>
        <v>1113</v>
      </c>
      <c r="G990" t="s">
        <v>35</v>
      </c>
      <c r="H990" t="str">
        <f t="shared" si="33"/>
        <v>Saracen</v>
      </c>
      <c r="I990">
        <v>8</v>
      </c>
      <c r="J990" t="str">
        <f t="shared" si="35"/>
        <v>Full_8h</v>
      </c>
    </row>
    <row r="991" spans="1:10" x14ac:dyDescent="0.3">
      <c r="A991" t="s">
        <v>287</v>
      </c>
      <c r="E991">
        <f t="shared" si="34"/>
        <v>401114</v>
      </c>
      <c r="F991">
        <f t="shared" si="32"/>
        <v>1114</v>
      </c>
      <c r="G991" t="s">
        <v>35</v>
      </c>
      <c r="H991" t="str">
        <f t="shared" si="33"/>
        <v>Saracen</v>
      </c>
      <c r="I991">
        <v>8</v>
      </c>
      <c r="J991" t="str">
        <f t="shared" si="35"/>
        <v>Full_8h</v>
      </c>
    </row>
    <row r="992" spans="1:10" x14ac:dyDescent="0.3">
      <c r="A992" t="s">
        <v>287</v>
      </c>
      <c r="E992">
        <f t="shared" si="34"/>
        <v>401115</v>
      </c>
      <c r="F992">
        <f t="shared" si="32"/>
        <v>1115</v>
      </c>
      <c r="G992" t="s">
        <v>35</v>
      </c>
      <c r="H992" t="str">
        <f t="shared" si="33"/>
        <v>Saracen</v>
      </c>
      <c r="I992">
        <v>8</v>
      </c>
      <c r="J992" t="str">
        <f t="shared" si="35"/>
        <v>Full_8h</v>
      </c>
    </row>
    <row r="993" spans="1:10" x14ac:dyDescent="0.3">
      <c r="A993" t="s">
        <v>287</v>
      </c>
      <c r="E993">
        <f t="shared" si="34"/>
        <v>401116</v>
      </c>
      <c r="F993">
        <f t="shared" si="32"/>
        <v>1116</v>
      </c>
      <c r="G993" t="s">
        <v>35</v>
      </c>
      <c r="H993" t="str">
        <f t="shared" si="33"/>
        <v>Saracen</v>
      </c>
      <c r="I993">
        <v>8</v>
      </c>
      <c r="J993" t="str">
        <f t="shared" si="35"/>
        <v>Full_8h</v>
      </c>
    </row>
    <row r="994" spans="1:10" x14ac:dyDescent="0.3">
      <c r="A994" t="s">
        <v>287</v>
      </c>
      <c r="E994">
        <f t="shared" si="34"/>
        <v>401117</v>
      </c>
      <c r="F994">
        <f t="shared" si="32"/>
        <v>1117</v>
      </c>
      <c r="G994" t="s">
        <v>35</v>
      </c>
      <c r="H994" t="s">
        <v>39</v>
      </c>
      <c r="I994">
        <v>8</v>
      </c>
      <c r="J994" t="str">
        <f t="shared" si="35"/>
        <v>Full_8h</v>
      </c>
    </row>
    <row r="995" spans="1:10" x14ac:dyDescent="0.3">
      <c r="A995" t="s">
        <v>287</v>
      </c>
      <c r="E995">
        <f t="shared" si="34"/>
        <v>401118</v>
      </c>
      <c r="F995">
        <f t="shared" si="32"/>
        <v>1118</v>
      </c>
      <c r="G995" t="s">
        <v>35</v>
      </c>
      <c r="H995" t="str">
        <f t="shared" si="33"/>
        <v>Amarok</v>
      </c>
      <c r="I995">
        <v>8</v>
      </c>
      <c r="J995" t="str">
        <f t="shared" si="35"/>
        <v>Full_8h</v>
      </c>
    </row>
    <row r="996" spans="1:10" x14ac:dyDescent="0.3">
      <c r="A996" t="s">
        <v>287</v>
      </c>
      <c r="E996">
        <f t="shared" si="34"/>
        <v>401119</v>
      </c>
      <c r="F996">
        <f t="shared" si="32"/>
        <v>1119</v>
      </c>
      <c r="G996" t="s">
        <v>35</v>
      </c>
      <c r="H996" t="str">
        <f t="shared" si="33"/>
        <v>Amarok</v>
      </c>
      <c r="I996">
        <v>8</v>
      </c>
      <c r="J996" t="str">
        <f t="shared" si="35"/>
        <v>Full_8h</v>
      </c>
    </row>
    <row r="997" spans="1:10" x14ac:dyDescent="0.3">
      <c r="A997" t="s">
        <v>287</v>
      </c>
      <c r="E997">
        <f t="shared" si="34"/>
        <v>401120</v>
      </c>
      <c r="F997">
        <f t="shared" si="32"/>
        <v>1120</v>
      </c>
      <c r="G997" t="s">
        <v>35</v>
      </c>
      <c r="H997" t="str">
        <f t="shared" si="33"/>
        <v>Amarok</v>
      </c>
      <c r="I997">
        <v>8</v>
      </c>
      <c r="J997" t="str">
        <f t="shared" si="35"/>
        <v>Full_8h</v>
      </c>
    </row>
    <row r="998" spans="1:10" x14ac:dyDescent="0.3">
      <c r="A998" t="s">
        <v>287</v>
      </c>
      <c r="E998">
        <f t="shared" si="34"/>
        <v>401121</v>
      </c>
      <c r="F998">
        <f t="shared" si="32"/>
        <v>1121</v>
      </c>
      <c r="G998" t="s">
        <v>35</v>
      </c>
      <c r="H998" t="str">
        <f t="shared" si="33"/>
        <v>Amarok</v>
      </c>
      <c r="I998">
        <v>8</v>
      </c>
      <c r="J998" t="str">
        <f t="shared" si="35"/>
        <v>Full_8h</v>
      </c>
    </row>
    <row r="999" spans="1:10" x14ac:dyDescent="0.3">
      <c r="A999" t="s">
        <v>287</v>
      </c>
      <c r="E999">
        <f t="shared" si="34"/>
        <v>401122</v>
      </c>
      <c r="F999">
        <f t="shared" si="32"/>
        <v>1122</v>
      </c>
      <c r="G999" t="s">
        <v>35</v>
      </c>
      <c r="H999" t="str">
        <f t="shared" si="33"/>
        <v>Amarok</v>
      </c>
      <c r="I999">
        <v>8</v>
      </c>
      <c r="J999" t="str">
        <f t="shared" si="35"/>
        <v>Full_8h</v>
      </c>
    </row>
    <row r="1000" spans="1:10" x14ac:dyDescent="0.3">
      <c r="A1000" t="s">
        <v>287</v>
      </c>
      <c r="E1000">
        <f t="shared" si="34"/>
        <v>401123</v>
      </c>
      <c r="F1000">
        <f t="shared" si="32"/>
        <v>1123</v>
      </c>
      <c r="G1000" t="s">
        <v>35</v>
      </c>
      <c r="H1000" t="str">
        <f t="shared" si="33"/>
        <v>Amarok</v>
      </c>
      <c r="I1000">
        <v>8</v>
      </c>
      <c r="J1000" t="str">
        <f t="shared" si="35"/>
        <v>Full_8h</v>
      </c>
    </row>
    <row r="1001" spans="1:10" x14ac:dyDescent="0.3">
      <c r="A1001" t="s">
        <v>287</v>
      </c>
      <c r="E1001">
        <f t="shared" si="34"/>
        <v>401124</v>
      </c>
      <c r="F1001">
        <f t="shared" si="32"/>
        <v>1124</v>
      </c>
      <c r="G1001" t="s">
        <v>35</v>
      </c>
      <c r="H1001" t="str">
        <f t="shared" si="33"/>
        <v>Amarok</v>
      </c>
      <c r="I1001">
        <v>8</v>
      </c>
      <c r="J1001" t="str">
        <f t="shared" si="35"/>
        <v>Full_8h</v>
      </c>
    </row>
    <row r="1002" spans="1:10" x14ac:dyDescent="0.3">
      <c r="A1002" t="s">
        <v>287</v>
      </c>
      <c r="E1002">
        <f t="shared" si="34"/>
        <v>401125</v>
      </c>
      <c r="F1002">
        <f t="shared" si="32"/>
        <v>1125</v>
      </c>
      <c r="G1002" t="s">
        <v>35</v>
      </c>
      <c r="H1002" t="str">
        <f t="shared" si="33"/>
        <v>Amarok</v>
      </c>
      <c r="I1002">
        <v>8</v>
      </c>
      <c r="J1002" t="str">
        <f t="shared" si="35"/>
        <v>Full_8h</v>
      </c>
    </row>
    <row r="1003" spans="1:10" x14ac:dyDescent="0.3">
      <c r="A1003" t="s">
        <v>287</v>
      </c>
      <c r="E1003">
        <f t="shared" si="34"/>
        <v>401126</v>
      </c>
      <c r="F1003">
        <f t="shared" si="32"/>
        <v>1126</v>
      </c>
      <c r="G1003" t="s">
        <v>35</v>
      </c>
      <c r="H1003" t="str">
        <f t="shared" si="33"/>
        <v>Amarok</v>
      </c>
      <c r="I1003">
        <v>8</v>
      </c>
      <c r="J1003" t="str">
        <f t="shared" si="35"/>
        <v>Full_8h</v>
      </c>
    </row>
    <row r="1004" spans="1:10" x14ac:dyDescent="0.3">
      <c r="A1004" t="s">
        <v>287</v>
      </c>
      <c r="E1004">
        <f t="shared" si="34"/>
        <v>401127</v>
      </c>
      <c r="F1004">
        <f t="shared" si="32"/>
        <v>1127</v>
      </c>
      <c r="G1004" t="s">
        <v>35</v>
      </c>
      <c r="H1004" t="str">
        <f t="shared" si="33"/>
        <v>Amarok</v>
      </c>
      <c r="I1004">
        <v>8</v>
      </c>
      <c r="J1004" t="str">
        <f t="shared" si="35"/>
        <v>Full_8h</v>
      </c>
    </row>
    <row r="1005" spans="1:10" x14ac:dyDescent="0.3">
      <c r="A1005" t="s">
        <v>287</v>
      </c>
      <c r="E1005">
        <f t="shared" si="34"/>
        <v>401128</v>
      </c>
      <c r="F1005">
        <f t="shared" si="32"/>
        <v>1128</v>
      </c>
      <c r="G1005" t="s">
        <v>35</v>
      </c>
      <c r="H1005" t="str">
        <f t="shared" si="33"/>
        <v>Amarok</v>
      </c>
      <c r="I1005">
        <v>8</v>
      </c>
      <c r="J1005" t="str">
        <f t="shared" si="35"/>
        <v>Full_8h</v>
      </c>
    </row>
    <row r="1006" spans="1:10" x14ac:dyDescent="0.3">
      <c r="A1006" t="s">
        <v>287</v>
      </c>
      <c r="E1006">
        <f t="shared" si="34"/>
        <v>401129</v>
      </c>
      <c r="F1006">
        <f t="shared" si="32"/>
        <v>1129</v>
      </c>
      <c r="G1006" t="s">
        <v>35</v>
      </c>
      <c r="H1006" t="str">
        <f t="shared" si="33"/>
        <v>Amarok</v>
      </c>
      <c r="I1006">
        <v>8</v>
      </c>
      <c r="J1006" t="str">
        <f t="shared" si="35"/>
        <v>Full_8h</v>
      </c>
    </row>
    <row r="1007" spans="1:10" x14ac:dyDescent="0.3">
      <c r="A1007" t="s">
        <v>287</v>
      </c>
      <c r="E1007">
        <f t="shared" si="34"/>
        <v>401130</v>
      </c>
      <c r="F1007">
        <f t="shared" si="32"/>
        <v>1130</v>
      </c>
      <c r="G1007" t="s">
        <v>35</v>
      </c>
      <c r="H1007" t="str">
        <f t="shared" si="33"/>
        <v>Amarok</v>
      </c>
      <c r="I1007">
        <v>8</v>
      </c>
      <c r="J1007" t="str">
        <f t="shared" si="35"/>
        <v>Full_8h</v>
      </c>
    </row>
    <row r="1008" spans="1:10" x14ac:dyDescent="0.3">
      <c r="A1008" t="s">
        <v>287</v>
      </c>
      <c r="E1008">
        <f t="shared" si="34"/>
        <v>401131</v>
      </c>
      <c r="F1008">
        <f t="shared" ref="F1008:F1071" si="36">F1007+1</f>
        <v>1131</v>
      </c>
      <c r="G1008" t="s">
        <v>35</v>
      </c>
      <c r="H1008" t="str">
        <f t="shared" ref="H1008:H1071" si="37">H1007</f>
        <v>Amarok</v>
      </c>
      <c r="I1008">
        <v>8</v>
      </c>
      <c r="J1008" t="str">
        <f t="shared" si="35"/>
        <v>Full_8h</v>
      </c>
    </row>
    <row r="1009" spans="1:10" x14ac:dyDescent="0.3">
      <c r="A1009" t="s">
        <v>287</v>
      </c>
      <c r="E1009">
        <f t="shared" si="34"/>
        <v>401132</v>
      </c>
      <c r="F1009">
        <f t="shared" si="36"/>
        <v>1132</v>
      </c>
      <c r="G1009" t="s">
        <v>35</v>
      </c>
      <c r="H1009" t="str">
        <f t="shared" si="37"/>
        <v>Amarok</v>
      </c>
      <c r="I1009">
        <v>8</v>
      </c>
      <c r="J1009" t="str">
        <f t="shared" si="35"/>
        <v>Full_8h</v>
      </c>
    </row>
    <row r="1010" spans="1:10" x14ac:dyDescent="0.3">
      <c r="A1010" t="s">
        <v>287</v>
      </c>
      <c r="E1010">
        <f t="shared" si="34"/>
        <v>401133</v>
      </c>
      <c r="F1010">
        <f t="shared" si="36"/>
        <v>1133</v>
      </c>
      <c r="G1010" t="s">
        <v>35</v>
      </c>
      <c r="H1010" t="str">
        <f t="shared" si="37"/>
        <v>Amarok</v>
      </c>
      <c r="I1010">
        <v>8</v>
      </c>
      <c r="J1010" t="str">
        <f t="shared" si="35"/>
        <v>Full_8h</v>
      </c>
    </row>
    <row r="1011" spans="1:10" x14ac:dyDescent="0.3">
      <c r="A1011" t="s">
        <v>287</v>
      </c>
      <c r="E1011">
        <f t="shared" si="34"/>
        <v>401134</v>
      </c>
      <c r="F1011">
        <f t="shared" si="36"/>
        <v>1134</v>
      </c>
      <c r="G1011" t="s">
        <v>35</v>
      </c>
      <c r="H1011" t="str">
        <f t="shared" si="37"/>
        <v>Amarok</v>
      </c>
      <c r="I1011">
        <v>8</v>
      </c>
      <c r="J1011" t="str">
        <f t="shared" si="35"/>
        <v>Full_8h</v>
      </c>
    </row>
    <row r="1012" spans="1:10" x14ac:dyDescent="0.3">
      <c r="A1012" t="s">
        <v>287</v>
      </c>
      <c r="E1012">
        <f t="shared" si="34"/>
        <v>401135</v>
      </c>
      <c r="F1012">
        <f t="shared" si="36"/>
        <v>1135</v>
      </c>
      <c r="G1012" t="s">
        <v>35</v>
      </c>
      <c r="H1012" t="str">
        <f t="shared" si="37"/>
        <v>Amarok</v>
      </c>
      <c r="I1012">
        <v>8</v>
      </c>
      <c r="J1012" t="str">
        <f t="shared" si="35"/>
        <v>Full_8h</v>
      </c>
    </row>
    <row r="1013" spans="1:10" x14ac:dyDescent="0.3">
      <c r="A1013" t="s">
        <v>287</v>
      </c>
      <c r="E1013">
        <f t="shared" si="34"/>
        <v>401136</v>
      </c>
      <c r="F1013">
        <f t="shared" si="36"/>
        <v>1136</v>
      </c>
      <c r="G1013" t="s">
        <v>35</v>
      </c>
      <c r="H1013" t="str">
        <f t="shared" si="37"/>
        <v>Amarok</v>
      </c>
      <c r="I1013">
        <v>8</v>
      </c>
      <c r="J1013" t="str">
        <f t="shared" si="35"/>
        <v>Full_8h</v>
      </c>
    </row>
    <row r="1014" spans="1:10" x14ac:dyDescent="0.3">
      <c r="A1014" t="s">
        <v>287</v>
      </c>
      <c r="E1014">
        <f t="shared" si="34"/>
        <v>401137</v>
      </c>
      <c r="F1014">
        <f t="shared" si="36"/>
        <v>1137</v>
      </c>
      <c r="G1014" t="s">
        <v>35</v>
      </c>
      <c r="H1014" t="str">
        <f t="shared" si="37"/>
        <v>Amarok</v>
      </c>
      <c r="I1014">
        <v>8</v>
      </c>
      <c r="J1014" t="str">
        <f t="shared" si="35"/>
        <v>Full_8h</v>
      </c>
    </row>
    <row r="1015" spans="1:10" x14ac:dyDescent="0.3">
      <c r="A1015" t="s">
        <v>287</v>
      </c>
      <c r="E1015">
        <f t="shared" si="34"/>
        <v>401138</v>
      </c>
      <c r="F1015">
        <f t="shared" si="36"/>
        <v>1138</v>
      </c>
      <c r="G1015" t="s">
        <v>35</v>
      </c>
      <c r="H1015" t="str">
        <f t="shared" si="37"/>
        <v>Amarok</v>
      </c>
      <c r="I1015">
        <v>8</v>
      </c>
      <c r="J1015" t="str">
        <f t="shared" si="35"/>
        <v>Full_8h</v>
      </c>
    </row>
    <row r="1016" spans="1:10" x14ac:dyDescent="0.3">
      <c r="A1016" t="s">
        <v>287</v>
      </c>
      <c r="E1016">
        <f t="shared" si="34"/>
        <v>401139</v>
      </c>
      <c r="F1016">
        <f t="shared" si="36"/>
        <v>1139</v>
      </c>
      <c r="G1016" t="s">
        <v>35</v>
      </c>
      <c r="H1016" t="str">
        <f t="shared" si="37"/>
        <v>Amarok</v>
      </c>
      <c r="I1016">
        <v>8</v>
      </c>
      <c r="J1016" t="str">
        <f t="shared" si="35"/>
        <v>Full_8h</v>
      </c>
    </row>
    <row r="1017" spans="1:10" x14ac:dyDescent="0.3">
      <c r="A1017" t="s">
        <v>287</v>
      </c>
      <c r="E1017">
        <f t="shared" si="34"/>
        <v>401140</v>
      </c>
      <c r="F1017">
        <f t="shared" si="36"/>
        <v>1140</v>
      </c>
      <c r="G1017" t="s">
        <v>35</v>
      </c>
      <c r="H1017" t="str">
        <f t="shared" si="37"/>
        <v>Amarok</v>
      </c>
      <c r="I1017">
        <v>8</v>
      </c>
      <c r="J1017" t="str">
        <f t="shared" si="35"/>
        <v>Full_8h</v>
      </c>
    </row>
    <row r="1018" spans="1:10" x14ac:dyDescent="0.3">
      <c r="A1018" t="s">
        <v>287</v>
      </c>
      <c r="E1018">
        <f t="shared" si="34"/>
        <v>401141</v>
      </c>
      <c r="F1018">
        <f t="shared" si="36"/>
        <v>1141</v>
      </c>
      <c r="G1018" t="s">
        <v>35</v>
      </c>
      <c r="H1018" t="str">
        <f t="shared" si="37"/>
        <v>Amarok</v>
      </c>
      <c r="I1018">
        <v>8</v>
      </c>
      <c r="J1018" t="str">
        <f t="shared" si="35"/>
        <v>Full_8h</v>
      </c>
    </row>
    <row r="1019" spans="1:10" x14ac:dyDescent="0.3">
      <c r="A1019" t="s">
        <v>287</v>
      </c>
      <c r="E1019">
        <f t="shared" si="34"/>
        <v>401142</v>
      </c>
      <c r="F1019">
        <f t="shared" si="36"/>
        <v>1142</v>
      </c>
      <c r="G1019" t="s">
        <v>35</v>
      </c>
      <c r="H1019" t="str">
        <f t="shared" si="37"/>
        <v>Amarok</v>
      </c>
      <c r="I1019">
        <v>8</v>
      </c>
      <c r="J1019" t="str">
        <f t="shared" si="35"/>
        <v>Full_8h</v>
      </c>
    </row>
    <row r="1020" spans="1:10" x14ac:dyDescent="0.3">
      <c r="A1020" t="s">
        <v>287</v>
      </c>
      <c r="E1020">
        <f t="shared" si="34"/>
        <v>401143</v>
      </c>
      <c r="F1020">
        <f t="shared" si="36"/>
        <v>1143</v>
      </c>
      <c r="G1020" t="s">
        <v>35</v>
      </c>
      <c r="H1020" t="str">
        <f t="shared" si="37"/>
        <v>Amarok</v>
      </c>
      <c r="I1020">
        <v>8</v>
      </c>
      <c r="J1020" t="str">
        <f t="shared" si="35"/>
        <v>Full_8h</v>
      </c>
    </row>
    <row r="1021" spans="1:10" x14ac:dyDescent="0.3">
      <c r="A1021" t="s">
        <v>287</v>
      </c>
      <c r="E1021">
        <f t="shared" si="34"/>
        <v>401144</v>
      </c>
      <c r="F1021">
        <f t="shared" si="36"/>
        <v>1144</v>
      </c>
      <c r="G1021" t="s">
        <v>35</v>
      </c>
      <c r="H1021" t="str">
        <f t="shared" si="37"/>
        <v>Amarok</v>
      </c>
      <c r="I1021">
        <v>8</v>
      </c>
      <c r="J1021" t="str">
        <f t="shared" si="35"/>
        <v>Full_8h</v>
      </c>
    </row>
    <row r="1022" spans="1:10" x14ac:dyDescent="0.3">
      <c r="A1022" t="s">
        <v>287</v>
      </c>
      <c r="E1022">
        <f t="shared" si="34"/>
        <v>401145</v>
      </c>
      <c r="F1022">
        <f t="shared" si="36"/>
        <v>1145</v>
      </c>
      <c r="G1022" t="s">
        <v>35</v>
      </c>
      <c r="H1022" t="str">
        <f t="shared" si="37"/>
        <v>Amarok</v>
      </c>
      <c r="I1022">
        <v>8</v>
      </c>
      <c r="J1022" t="str">
        <f t="shared" si="35"/>
        <v>Full_8h</v>
      </c>
    </row>
    <row r="1023" spans="1:10" x14ac:dyDescent="0.3">
      <c r="A1023" t="s">
        <v>287</v>
      </c>
      <c r="E1023">
        <f t="shared" ref="E1023:E1086" si="38">F1023+400000</f>
        <v>401146</v>
      </c>
      <c r="F1023">
        <f t="shared" si="36"/>
        <v>1146</v>
      </c>
      <c r="G1023" t="s">
        <v>35</v>
      </c>
      <c r="H1023" t="str">
        <f t="shared" si="37"/>
        <v>Amarok</v>
      </c>
      <c r="I1023">
        <v>8</v>
      </c>
      <c r="J1023" t="str">
        <f t="shared" si="35"/>
        <v>Full_8h</v>
      </c>
    </row>
    <row r="1024" spans="1:10" x14ac:dyDescent="0.3">
      <c r="A1024" t="s">
        <v>287</v>
      </c>
      <c r="E1024">
        <f t="shared" si="38"/>
        <v>401147</v>
      </c>
      <c r="F1024">
        <f t="shared" si="36"/>
        <v>1147</v>
      </c>
      <c r="G1024" t="s">
        <v>35</v>
      </c>
      <c r="H1024" t="str">
        <f t="shared" si="37"/>
        <v>Amarok</v>
      </c>
      <c r="I1024">
        <v>8</v>
      </c>
      <c r="J1024" t="str">
        <f t="shared" si="35"/>
        <v>Full_8h</v>
      </c>
    </row>
    <row r="1025" spans="1:10" x14ac:dyDescent="0.3">
      <c r="A1025" t="s">
        <v>287</v>
      </c>
      <c r="E1025">
        <f t="shared" si="38"/>
        <v>401148</v>
      </c>
      <c r="F1025">
        <f t="shared" si="36"/>
        <v>1148</v>
      </c>
      <c r="G1025" t="s">
        <v>35</v>
      </c>
      <c r="H1025" t="str">
        <f t="shared" si="37"/>
        <v>Amarok</v>
      </c>
      <c r="I1025">
        <v>8</v>
      </c>
      <c r="J1025" t="str">
        <f t="shared" si="35"/>
        <v>Full_8h</v>
      </c>
    </row>
    <row r="1026" spans="1:10" x14ac:dyDescent="0.3">
      <c r="A1026" t="s">
        <v>287</v>
      </c>
      <c r="E1026">
        <f t="shared" si="38"/>
        <v>401149</v>
      </c>
      <c r="F1026">
        <f t="shared" si="36"/>
        <v>1149</v>
      </c>
      <c r="G1026" t="s">
        <v>35</v>
      </c>
      <c r="H1026" t="str">
        <f t="shared" si="37"/>
        <v>Amarok</v>
      </c>
      <c r="I1026">
        <v>8</v>
      </c>
      <c r="J1026" t="str">
        <f t="shared" si="35"/>
        <v>Full_8h</v>
      </c>
    </row>
    <row r="1027" spans="1:10" x14ac:dyDescent="0.3">
      <c r="A1027" t="s">
        <v>287</v>
      </c>
      <c r="E1027">
        <f t="shared" si="38"/>
        <v>401150</v>
      </c>
      <c r="F1027">
        <f t="shared" si="36"/>
        <v>1150</v>
      </c>
      <c r="G1027" t="s">
        <v>35</v>
      </c>
      <c r="H1027" t="str">
        <f t="shared" si="37"/>
        <v>Amarok</v>
      </c>
      <c r="I1027">
        <v>8</v>
      </c>
      <c r="J1027" t="str">
        <f t="shared" si="35"/>
        <v>Full_8h</v>
      </c>
    </row>
    <row r="1028" spans="1:10" x14ac:dyDescent="0.3">
      <c r="A1028" t="s">
        <v>287</v>
      </c>
      <c r="E1028">
        <f t="shared" si="38"/>
        <v>401151</v>
      </c>
      <c r="F1028">
        <f t="shared" si="36"/>
        <v>1151</v>
      </c>
      <c r="G1028" t="s">
        <v>35</v>
      </c>
      <c r="H1028" t="str">
        <f t="shared" si="37"/>
        <v>Amarok</v>
      </c>
      <c r="I1028">
        <v>8</v>
      </c>
      <c r="J1028" t="str">
        <f t="shared" si="35"/>
        <v>Full_8h</v>
      </c>
    </row>
    <row r="1029" spans="1:10" x14ac:dyDescent="0.3">
      <c r="A1029" t="s">
        <v>287</v>
      </c>
      <c r="E1029">
        <f t="shared" si="38"/>
        <v>401152</v>
      </c>
      <c r="F1029">
        <f t="shared" si="36"/>
        <v>1152</v>
      </c>
      <c r="G1029" t="s">
        <v>35</v>
      </c>
      <c r="H1029" t="str">
        <f t="shared" si="37"/>
        <v>Amarok</v>
      </c>
      <c r="I1029">
        <v>8</v>
      </c>
      <c r="J1029" t="str">
        <f t="shared" si="35"/>
        <v>Full_8h</v>
      </c>
    </row>
    <row r="1030" spans="1:10" x14ac:dyDescent="0.3">
      <c r="A1030" t="s">
        <v>287</v>
      </c>
      <c r="E1030">
        <f t="shared" si="38"/>
        <v>401153</v>
      </c>
      <c r="F1030">
        <f t="shared" si="36"/>
        <v>1153</v>
      </c>
      <c r="G1030" t="s">
        <v>35</v>
      </c>
      <c r="H1030" t="str">
        <f t="shared" si="37"/>
        <v>Amarok</v>
      </c>
      <c r="I1030">
        <v>8</v>
      </c>
      <c r="J1030" t="str">
        <f t="shared" si="35"/>
        <v>Full_8h</v>
      </c>
    </row>
    <row r="1031" spans="1:10" x14ac:dyDescent="0.3">
      <c r="A1031" t="s">
        <v>287</v>
      </c>
      <c r="E1031">
        <f t="shared" si="38"/>
        <v>401154</v>
      </c>
      <c r="F1031">
        <f t="shared" si="36"/>
        <v>1154</v>
      </c>
      <c r="G1031" t="s">
        <v>35</v>
      </c>
      <c r="H1031" t="str">
        <f t="shared" si="37"/>
        <v>Amarok</v>
      </c>
      <c r="I1031">
        <v>8</v>
      </c>
      <c r="J1031" t="str">
        <f t="shared" si="35"/>
        <v>Full_8h</v>
      </c>
    </row>
    <row r="1032" spans="1:10" x14ac:dyDescent="0.3">
      <c r="A1032" t="s">
        <v>287</v>
      </c>
      <c r="E1032">
        <f t="shared" si="38"/>
        <v>401155</v>
      </c>
      <c r="F1032">
        <f t="shared" si="36"/>
        <v>1155</v>
      </c>
      <c r="G1032" t="s">
        <v>35</v>
      </c>
      <c r="H1032" t="str">
        <f t="shared" si="37"/>
        <v>Amarok</v>
      </c>
      <c r="I1032">
        <v>8</v>
      </c>
      <c r="J1032" t="str">
        <f t="shared" ref="J1032:J1095" si="39">IF(G1032="Full","Full_8h","None_8h")</f>
        <v>Full_8h</v>
      </c>
    </row>
    <row r="1033" spans="1:10" x14ac:dyDescent="0.3">
      <c r="A1033" t="s">
        <v>287</v>
      </c>
      <c r="E1033">
        <f t="shared" si="38"/>
        <v>401156</v>
      </c>
      <c r="F1033">
        <f t="shared" si="36"/>
        <v>1156</v>
      </c>
      <c r="G1033" t="s">
        <v>35</v>
      </c>
      <c r="H1033" t="str">
        <f t="shared" si="37"/>
        <v>Amarok</v>
      </c>
      <c r="I1033">
        <v>8</v>
      </c>
      <c r="J1033" t="str">
        <f t="shared" si="39"/>
        <v>Full_8h</v>
      </c>
    </row>
    <row r="1034" spans="1:10" x14ac:dyDescent="0.3">
      <c r="A1034" t="s">
        <v>287</v>
      </c>
      <c r="E1034">
        <f t="shared" si="38"/>
        <v>401157</v>
      </c>
      <c r="F1034">
        <f t="shared" si="36"/>
        <v>1157</v>
      </c>
      <c r="G1034" t="s">
        <v>35</v>
      </c>
      <c r="H1034" t="str">
        <f t="shared" si="37"/>
        <v>Amarok</v>
      </c>
      <c r="I1034">
        <v>8</v>
      </c>
      <c r="J1034" t="str">
        <f t="shared" si="39"/>
        <v>Full_8h</v>
      </c>
    </row>
    <row r="1035" spans="1:10" x14ac:dyDescent="0.3">
      <c r="A1035" t="s">
        <v>287</v>
      </c>
      <c r="E1035">
        <f t="shared" si="38"/>
        <v>401158</v>
      </c>
      <c r="F1035">
        <f t="shared" si="36"/>
        <v>1158</v>
      </c>
      <c r="G1035" t="s">
        <v>35</v>
      </c>
      <c r="H1035" t="str">
        <f t="shared" si="37"/>
        <v>Amarok</v>
      </c>
      <c r="I1035">
        <v>8</v>
      </c>
      <c r="J1035" t="str">
        <f t="shared" si="39"/>
        <v>Full_8h</v>
      </c>
    </row>
    <row r="1036" spans="1:10" x14ac:dyDescent="0.3">
      <c r="A1036" t="s">
        <v>287</v>
      </c>
      <c r="E1036">
        <f t="shared" si="38"/>
        <v>401159</v>
      </c>
      <c r="F1036">
        <f t="shared" si="36"/>
        <v>1159</v>
      </c>
      <c r="G1036" t="s">
        <v>35</v>
      </c>
      <c r="H1036" t="str">
        <f t="shared" si="37"/>
        <v>Amarok</v>
      </c>
      <c r="I1036">
        <v>8</v>
      </c>
      <c r="J1036" t="str">
        <f t="shared" si="39"/>
        <v>Full_8h</v>
      </c>
    </row>
    <row r="1037" spans="1:10" x14ac:dyDescent="0.3">
      <c r="A1037" t="s">
        <v>287</v>
      </c>
      <c r="E1037">
        <f t="shared" si="38"/>
        <v>401160</v>
      </c>
      <c r="F1037">
        <f t="shared" si="36"/>
        <v>1160</v>
      </c>
      <c r="G1037" t="s">
        <v>35</v>
      </c>
      <c r="H1037" t="str">
        <f t="shared" si="37"/>
        <v>Amarok</v>
      </c>
      <c r="I1037">
        <v>8</v>
      </c>
      <c r="J1037" t="str">
        <f t="shared" si="39"/>
        <v>Full_8h</v>
      </c>
    </row>
    <row r="1038" spans="1:10" x14ac:dyDescent="0.3">
      <c r="A1038" t="s">
        <v>287</v>
      </c>
      <c r="E1038">
        <f t="shared" si="38"/>
        <v>401161</v>
      </c>
      <c r="F1038">
        <f t="shared" si="36"/>
        <v>1161</v>
      </c>
      <c r="G1038" t="s">
        <v>35</v>
      </c>
      <c r="H1038" t="str">
        <f t="shared" si="37"/>
        <v>Amarok</v>
      </c>
      <c r="I1038">
        <v>8</v>
      </c>
      <c r="J1038" t="str">
        <f t="shared" si="39"/>
        <v>Full_8h</v>
      </c>
    </row>
    <row r="1039" spans="1:10" x14ac:dyDescent="0.3">
      <c r="A1039" t="s">
        <v>287</v>
      </c>
      <c r="E1039">
        <f t="shared" si="38"/>
        <v>401162</v>
      </c>
      <c r="F1039">
        <f t="shared" si="36"/>
        <v>1162</v>
      </c>
      <c r="G1039" t="s">
        <v>35</v>
      </c>
      <c r="H1039" t="str">
        <f t="shared" si="37"/>
        <v>Amarok</v>
      </c>
      <c r="I1039">
        <v>8</v>
      </c>
      <c r="J1039" t="str">
        <f t="shared" si="39"/>
        <v>Full_8h</v>
      </c>
    </row>
    <row r="1040" spans="1:10" x14ac:dyDescent="0.3">
      <c r="A1040" t="s">
        <v>287</v>
      </c>
      <c r="E1040">
        <f t="shared" si="38"/>
        <v>401163</v>
      </c>
      <c r="F1040">
        <f t="shared" si="36"/>
        <v>1163</v>
      </c>
      <c r="G1040" t="s">
        <v>35</v>
      </c>
      <c r="H1040" t="str">
        <f t="shared" si="37"/>
        <v>Amarok</v>
      </c>
      <c r="I1040">
        <v>8</v>
      </c>
      <c r="J1040" t="str">
        <f t="shared" si="39"/>
        <v>Full_8h</v>
      </c>
    </row>
    <row r="1041" spans="1:10" x14ac:dyDescent="0.3">
      <c r="A1041" t="s">
        <v>287</v>
      </c>
      <c r="E1041">
        <f t="shared" si="38"/>
        <v>401164</v>
      </c>
      <c r="F1041">
        <f t="shared" si="36"/>
        <v>1164</v>
      </c>
      <c r="G1041" t="s">
        <v>35</v>
      </c>
      <c r="H1041" t="str">
        <f t="shared" si="37"/>
        <v>Amarok</v>
      </c>
      <c r="I1041">
        <v>8</v>
      </c>
      <c r="J1041" t="str">
        <f t="shared" si="39"/>
        <v>Full_8h</v>
      </c>
    </row>
    <row r="1042" spans="1:10" x14ac:dyDescent="0.3">
      <c r="A1042" t="s">
        <v>287</v>
      </c>
      <c r="E1042">
        <f t="shared" si="38"/>
        <v>401165</v>
      </c>
      <c r="F1042">
        <f t="shared" si="36"/>
        <v>1165</v>
      </c>
      <c r="G1042" t="s">
        <v>35</v>
      </c>
      <c r="H1042" t="s">
        <v>453</v>
      </c>
      <c r="I1042">
        <v>8</v>
      </c>
      <c r="J1042" t="str">
        <f t="shared" si="39"/>
        <v>Full_8h</v>
      </c>
    </row>
    <row r="1043" spans="1:10" x14ac:dyDescent="0.3">
      <c r="A1043" t="s">
        <v>287</v>
      </c>
      <c r="E1043">
        <f t="shared" si="38"/>
        <v>401166</v>
      </c>
      <c r="F1043">
        <f t="shared" si="36"/>
        <v>1166</v>
      </c>
      <c r="G1043" t="s">
        <v>35</v>
      </c>
      <c r="H1043" t="str">
        <f t="shared" si="37"/>
        <v>BattenWinter</v>
      </c>
      <c r="I1043">
        <v>8</v>
      </c>
      <c r="J1043" t="str">
        <f t="shared" si="39"/>
        <v>Full_8h</v>
      </c>
    </row>
    <row r="1044" spans="1:10" x14ac:dyDescent="0.3">
      <c r="A1044" t="s">
        <v>287</v>
      </c>
      <c r="E1044">
        <f t="shared" si="38"/>
        <v>401167</v>
      </c>
      <c r="F1044">
        <f t="shared" si="36"/>
        <v>1167</v>
      </c>
      <c r="G1044" t="s">
        <v>35</v>
      </c>
      <c r="H1044" t="str">
        <f t="shared" si="37"/>
        <v>BattenWinter</v>
      </c>
      <c r="I1044">
        <v>8</v>
      </c>
      <c r="J1044" t="str">
        <f t="shared" si="39"/>
        <v>Full_8h</v>
      </c>
    </row>
    <row r="1045" spans="1:10" x14ac:dyDescent="0.3">
      <c r="A1045" t="s">
        <v>287</v>
      </c>
      <c r="E1045">
        <f t="shared" si="38"/>
        <v>401168</v>
      </c>
      <c r="F1045">
        <f t="shared" si="36"/>
        <v>1168</v>
      </c>
      <c r="G1045" t="s">
        <v>35</v>
      </c>
      <c r="H1045" t="str">
        <f t="shared" si="37"/>
        <v>BattenWinter</v>
      </c>
      <c r="I1045">
        <v>8</v>
      </c>
      <c r="J1045" t="str">
        <f t="shared" si="39"/>
        <v>Full_8h</v>
      </c>
    </row>
    <row r="1046" spans="1:10" x14ac:dyDescent="0.3">
      <c r="A1046" t="s">
        <v>287</v>
      </c>
      <c r="E1046">
        <f t="shared" si="38"/>
        <v>401169</v>
      </c>
      <c r="F1046">
        <f t="shared" si="36"/>
        <v>1169</v>
      </c>
      <c r="G1046" t="s">
        <v>35</v>
      </c>
      <c r="H1046" t="str">
        <f t="shared" si="37"/>
        <v>BattenWinter</v>
      </c>
      <c r="I1046">
        <v>8</v>
      </c>
      <c r="J1046" t="str">
        <f t="shared" si="39"/>
        <v>Full_8h</v>
      </c>
    </row>
    <row r="1047" spans="1:10" x14ac:dyDescent="0.3">
      <c r="A1047" t="s">
        <v>287</v>
      </c>
      <c r="E1047">
        <f t="shared" si="38"/>
        <v>401170</v>
      </c>
      <c r="F1047">
        <f t="shared" si="36"/>
        <v>1170</v>
      </c>
      <c r="G1047" t="s">
        <v>35</v>
      </c>
      <c r="H1047" t="str">
        <f t="shared" si="37"/>
        <v>BattenWinter</v>
      </c>
      <c r="I1047">
        <v>8</v>
      </c>
      <c r="J1047" t="str">
        <f t="shared" si="39"/>
        <v>Full_8h</v>
      </c>
    </row>
    <row r="1048" spans="1:10" x14ac:dyDescent="0.3">
      <c r="A1048" t="s">
        <v>287</v>
      </c>
      <c r="E1048">
        <f t="shared" si="38"/>
        <v>401171</v>
      </c>
      <c r="F1048">
        <f t="shared" si="36"/>
        <v>1171</v>
      </c>
      <c r="G1048" t="s">
        <v>35</v>
      </c>
      <c r="H1048" t="str">
        <f t="shared" si="37"/>
        <v>BattenWinter</v>
      </c>
      <c r="I1048">
        <v>8</v>
      </c>
      <c r="J1048" t="str">
        <f t="shared" si="39"/>
        <v>Full_8h</v>
      </c>
    </row>
    <row r="1049" spans="1:10" x14ac:dyDescent="0.3">
      <c r="A1049" t="s">
        <v>287</v>
      </c>
      <c r="E1049">
        <f t="shared" si="38"/>
        <v>401172</v>
      </c>
      <c r="F1049">
        <f t="shared" si="36"/>
        <v>1172</v>
      </c>
      <c r="G1049" t="s">
        <v>35</v>
      </c>
      <c r="H1049" t="str">
        <f t="shared" si="37"/>
        <v>BattenWinter</v>
      </c>
      <c r="I1049">
        <v>8</v>
      </c>
      <c r="J1049" t="str">
        <f t="shared" si="39"/>
        <v>Full_8h</v>
      </c>
    </row>
    <row r="1050" spans="1:10" x14ac:dyDescent="0.3">
      <c r="A1050" t="s">
        <v>287</v>
      </c>
      <c r="E1050">
        <f t="shared" si="38"/>
        <v>401173</v>
      </c>
      <c r="F1050">
        <f t="shared" si="36"/>
        <v>1173</v>
      </c>
      <c r="G1050" t="s">
        <v>35</v>
      </c>
      <c r="H1050" t="str">
        <f t="shared" si="37"/>
        <v>BattenWinter</v>
      </c>
      <c r="I1050">
        <v>8</v>
      </c>
      <c r="J1050" t="str">
        <f t="shared" si="39"/>
        <v>Full_8h</v>
      </c>
    </row>
    <row r="1051" spans="1:10" x14ac:dyDescent="0.3">
      <c r="A1051" t="s">
        <v>287</v>
      </c>
      <c r="E1051">
        <f t="shared" si="38"/>
        <v>401174</v>
      </c>
      <c r="F1051">
        <f t="shared" si="36"/>
        <v>1174</v>
      </c>
      <c r="G1051" t="s">
        <v>35</v>
      </c>
      <c r="H1051" t="str">
        <f t="shared" si="37"/>
        <v>BattenWinter</v>
      </c>
      <c r="I1051">
        <v>8</v>
      </c>
      <c r="J1051" t="str">
        <f t="shared" si="39"/>
        <v>Full_8h</v>
      </c>
    </row>
    <row r="1052" spans="1:10" x14ac:dyDescent="0.3">
      <c r="A1052" t="s">
        <v>287</v>
      </c>
      <c r="E1052">
        <f t="shared" si="38"/>
        <v>401175</v>
      </c>
      <c r="F1052">
        <f t="shared" si="36"/>
        <v>1175</v>
      </c>
      <c r="G1052" t="s">
        <v>35</v>
      </c>
      <c r="H1052" t="str">
        <f t="shared" si="37"/>
        <v>BattenWinter</v>
      </c>
      <c r="I1052">
        <v>8</v>
      </c>
      <c r="J1052" t="str">
        <f t="shared" si="39"/>
        <v>Full_8h</v>
      </c>
    </row>
    <row r="1053" spans="1:10" x14ac:dyDescent="0.3">
      <c r="A1053" t="s">
        <v>287</v>
      </c>
      <c r="E1053">
        <f t="shared" si="38"/>
        <v>401176</v>
      </c>
      <c r="F1053">
        <f t="shared" si="36"/>
        <v>1176</v>
      </c>
      <c r="G1053" t="s">
        <v>35</v>
      </c>
      <c r="H1053" t="str">
        <f t="shared" si="37"/>
        <v>BattenWinter</v>
      </c>
      <c r="I1053">
        <v>8</v>
      </c>
      <c r="J1053" t="str">
        <f t="shared" si="39"/>
        <v>Full_8h</v>
      </c>
    </row>
    <row r="1054" spans="1:10" x14ac:dyDescent="0.3">
      <c r="A1054" t="s">
        <v>287</v>
      </c>
      <c r="E1054">
        <f t="shared" si="38"/>
        <v>401177</v>
      </c>
      <c r="F1054">
        <f t="shared" si="36"/>
        <v>1177</v>
      </c>
      <c r="G1054" t="s">
        <v>35</v>
      </c>
      <c r="H1054" t="str">
        <f t="shared" si="37"/>
        <v>BattenWinter</v>
      </c>
      <c r="I1054">
        <v>8</v>
      </c>
      <c r="J1054" t="str">
        <f t="shared" si="39"/>
        <v>Full_8h</v>
      </c>
    </row>
    <row r="1055" spans="1:10" x14ac:dyDescent="0.3">
      <c r="A1055" t="s">
        <v>287</v>
      </c>
      <c r="E1055">
        <f t="shared" si="38"/>
        <v>401178</v>
      </c>
      <c r="F1055">
        <f t="shared" si="36"/>
        <v>1178</v>
      </c>
      <c r="G1055" t="s">
        <v>35</v>
      </c>
      <c r="H1055" t="str">
        <f t="shared" si="37"/>
        <v>BattenWinter</v>
      </c>
      <c r="I1055">
        <v>8</v>
      </c>
      <c r="J1055" t="str">
        <f t="shared" si="39"/>
        <v>Full_8h</v>
      </c>
    </row>
    <row r="1056" spans="1:10" x14ac:dyDescent="0.3">
      <c r="A1056" t="s">
        <v>287</v>
      </c>
      <c r="E1056">
        <f t="shared" si="38"/>
        <v>401179</v>
      </c>
      <c r="F1056">
        <f t="shared" si="36"/>
        <v>1179</v>
      </c>
      <c r="G1056" t="s">
        <v>35</v>
      </c>
      <c r="H1056" t="str">
        <f t="shared" si="37"/>
        <v>BattenWinter</v>
      </c>
      <c r="I1056">
        <v>8</v>
      </c>
      <c r="J1056" t="str">
        <f t="shared" si="39"/>
        <v>Full_8h</v>
      </c>
    </row>
    <row r="1057" spans="1:10" x14ac:dyDescent="0.3">
      <c r="A1057" t="s">
        <v>287</v>
      </c>
      <c r="E1057">
        <f t="shared" si="38"/>
        <v>401180</v>
      </c>
      <c r="F1057">
        <f t="shared" si="36"/>
        <v>1180</v>
      </c>
      <c r="G1057" t="s">
        <v>35</v>
      </c>
      <c r="H1057" t="str">
        <f t="shared" si="37"/>
        <v>BattenWinter</v>
      </c>
      <c r="I1057">
        <v>8</v>
      </c>
      <c r="J1057" t="str">
        <f t="shared" si="39"/>
        <v>Full_8h</v>
      </c>
    </row>
    <row r="1058" spans="1:10" x14ac:dyDescent="0.3">
      <c r="A1058" t="s">
        <v>287</v>
      </c>
      <c r="E1058">
        <f t="shared" si="38"/>
        <v>401181</v>
      </c>
      <c r="F1058">
        <f t="shared" si="36"/>
        <v>1181</v>
      </c>
      <c r="G1058" t="s">
        <v>35</v>
      </c>
      <c r="H1058" t="str">
        <f t="shared" si="37"/>
        <v>BattenWinter</v>
      </c>
      <c r="I1058">
        <v>8</v>
      </c>
      <c r="J1058" t="str">
        <f t="shared" si="39"/>
        <v>Full_8h</v>
      </c>
    </row>
    <row r="1059" spans="1:10" x14ac:dyDescent="0.3">
      <c r="A1059" t="s">
        <v>287</v>
      </c>
      <c r="E1059">
        <f t="shared" si="38"/>
        <v>401182</v>
      </c>
      <c r="F1059">
        <f t="shared" si="36"/>
        <v>1182</v>
      </c>
      <c r="G1059" t="s">
        <v>35</v>
      </c>
      <c r="H1059" t="str">
        <f t="shared" si="37"/>
        <v>BattenWinter</v>
      </c>
      <c r="I1059">
        <v>8</v>
      </c>
      <c r="J1059" t="str">
        <f t="shared" si="39"/>
        <v>Full_8h</v>
      </c>
    </row>
    <row r="1060" spans="1:10" x14ac:dyDescent="0.3">
      <c r="A1060" t="s">
        <v>287</v>
      </c>
      <c r="E1060">
        <f t="shared" si="38"/>
        <v>401183</v>
      </c>
      <c r="F1060">
        <f t="shared" si="36"/>
        <v>1183</v>
      </c>
      <c r="G1060" t="s">
        <v>35</v>
      </c>
      <c r="H1060" t="str">
        <f t="shared" si="37"/>
        <v>BattenWinter</v>
      </c>
      <c r="I1060">
        <v>8</v>
      </c>
      <c r="J1060" t="str">
        <f t="shared" si="39"/>
        <v>Full_8h</v>
      </c>
    </row>
    <row r="1061" spans="1:10" x14ac:dyDescent="0.3">
      <c r="A1061" t="s">
        <v>287</v>
      </c>
      <c r="E1061">
        <f t="shared" si="38"/>
        <v>401184</v>
      </c>
      <c r="F1061">
        <f t="shared" si="36"/>
        <v>1184</v>
      </c>
      <c r="G1061" t="s">
        <v>35</v>
      </c>
      <c r="H1061" t="str">
        <f t="shared" si="37"/>
        <v>BattenWinter</v>
      </c>
      <c r="I1061">
        <v>8</v>
      </c>
      <c r="J1061" t="str">
        <f t="shared" si="39"/>
        <v>Full_8h</v>
      </c>
    </row>
    <row r="1062" spans="1:10" x14ac:dyDescent="0.3">
      <c r="A1062" t="s">
        <v>287</v>
      </c>
      <c r="E1062">
        <f t="shared" si="38"/>
        <v>401185</v>
      </c>
      <c r="F1062">
        <f t="shared" si="36"/>
        <v>1185</v>
      </c>
      <c r="G1062" t="s">
        <v>35</v>
      </c>
      <c r="H1062" t="str">
        <f t="shared" si="37"/>
        <v>BattenWinter</v>
      </c>
      <c r="I1062">
        <v>8</v>
      </c>
      <c r="J1062" t="str">
        <f t="shared" si="39"/>
        <v>Full_8h</v>
      </c>
    </row>
    <row r="1063" spans="1:10" x14ac:dyDescent="0.3">
      <c r="A1063" t="s">
        <v>287</v>
      </c>
      <c r="E1063">
        <f t="shared" si="38"/>
        <v>401186</v>
      </c>
      <c r="F1063">
        <f t="shared" si="36"/>
        <v>1186</v>
      </c>
      <c r="G1063" t="s">
        <v>35</v>
      </c>
      <c r="H1063" t="str">
        <f t="shared" si="37"/>
        <v>BattenWinter</v>
      </c>
      <c r="I1063">
        <v>8</v>
      </c>
      <c r="J1063" t="str">
        <f t="shared" si="39"/>
        <v>Full_8h</v>
      </c>
    </row>
    <row r="1064" spans="1:10" x14ac:dyDescent="0.3">
      <c r="A1064" t="s">
        <v>287</v>
      </c>
      <c r="E1064">
        <f t="shared" si="38"/>
        <v>401187</v>
      </c>
      <c r="F1064">
        <f t="shared" si="36"/>
        <v>1187</v>
      </c>
      <c r="G1064" t="s">
        <v>35</v>
      </c>
      <c r="H1064" t="str">
        <f t="shared" si="37"/>
        <v>BattenWinter</v>
      </c>
      <c r="I1064">
        <v>8</v>
      </c>
      <c r="J1064" t="str">
        <f t="shared" si="39"/>
        <v>Full_8h</v>
      </c>
    </row>
    <row r="1065" spans="1:10" x14ac:dyDescent="0.3">
      <c r="A1065" t="s">
        <v>287</v>
      </c>
      <c r="E1065">
        <f t="shared" si="38"/>
        <v>401188</v>
      </c>
      <c r="F1065">
        <f t="shared" si="36"/>
        <v>1188</v>
      </c>
      <c r="G1065" t="s">
        <v>35</v>
      </c>
      <c r="H1065" t="str">
        <f t="shared" si="37"/>
        <v>BattenWinter</v>
      </c>
      <c r="I1065">
        <v>8</v>
      </c>
      <c r="J1065" t="str">
        <f t="shared" si="39"/>
        <v>Full_8h</v>
      </c>
    </row>
    <row r="1066" spans="1:10" x14ac:dyDescent="0.3">
      <c r="A1066" t="s">
        <v>287</v>
      </c>
      <c r="E1066">
        <f t="shared" si="38"/>
        <v>401189</v>
      </c>
      <c r="F1066">
        <f t="shared" si="36"/>
        <v>1189</v>
      </c>
      <c r="G1066" t="s">
        <v>35</v>
      </c>
      <c r="H1066" t="str">
        <f t="shared" si="37"/>
        <v>BattenWinter</v>
      </c>
      <c r="I1066">
        <v>8</v>
      </c>
      <c r="J1066" t="str">
        <f t="shared" si="39"/>
        <v>Full_8h</v>
      </c>
    </row>
    <row r="1067" spans="1:10" x14ac:dyDescent="0.3">
      <c r="A1067" t="s">
        <v>287</v>
      </c>
      <c r="E1067">
        <f t="shared" si="38"/>
        <v>401190</v>
      </c>
      <c r="F1067">
        <f t="shared" si="36"/>
        <v>1190</v>
      </c>
      <c r="G1067" t="s">
        <v>35</v>
      </c>
      <c r="H1067" t="str">
        <f t="shared" si="37"/>
        <v>BattenWinter</v>
      </c>
      <c r="I1067">
        <v>8</v>
      </c>
      <c r="J1067" t="str">
        <f t="shared" si="39"/>
        <v>Full_8h</v>
      </c>
    </row>
    <row r="1068" spans="1:10" x14ac:dyDescent="0.3">
      <c r="A1068" t="s">
        <v>287</v>
      </c>
      <c r="E1068">
        <f t="shared" si="38"/>
        <v>401191</v>
      </c>
      <c r="F1068">
        <f t="shared" si="36"/>
        <v>1191</v>
      </c>
      <c r="G1068" t="s">
        <v>35</v>
      </c>
      <c r="H1068" t="str">
        <f t="shared" si="37"/>
        <v>BattenWinter</v>
      </c>
      <c r="I1068">
        <v>8</v>
      </c>
      <c r="J1068" t="str">
        <f t="shared" si="39"/>
        <v>Full_8h</v>
      </c>
    </row>
    <row r="1069" spans="1:10" x14ac:dyDescent="0.3">
      <c r="A1069" t="s">
        <v>287</v>
      </c>
      <c r="E1069">
        <f t="shared" si="38"/>
        <v>401192</v>
      </c>
      <c r="F1069">
        <f t="shared" si="36"/>
        <v>1192</v>
      </c>
      <c r="G1069" t="s">
        <v>35</v>
      </c>
      <c r="H1069" t="str">
        <f t="shared" si="37"/>
        <v>BattenWinter</v>
      </c>
      <c r="I1069">
        <v>8</v>
      </c>
      <c r="J1069" t="str">
        <f t="shared" si="39"/>
        <v>Full_8h</v>
      </c>
    </row>
    <row r="1070" spans="1:10" x14ac:dyDescent="0.3">
      <c r="A1070" t="s">
        <v>287</v>
      </c>
      <c r="E1070">
        <f t="shared" si="38"/>
        <v>401193</v>
      </c>
      <c r="F1070">
        <f t="shared" si="36"/>
        <v>1193</v>
      </c>
      <c r="G1070" t="s">
        <v>35</v>
      </c>
      <c r="H1070" t="str">
        <f t="shared" si="37"/>
        <v>BattenWinter</v>
      </c>
      <c r="I1070">
        <v>8</v>
      </c>
      <c r="J1070" t="str">
        <f t="shared" si="39"/>
        <v>Full_8h</v>
      </c>
    </row>
    <row r="1071" spans="1:10" x14ac:dyDescent="0.3">
      <c r="A1071" t="s">
        <v>287</v>
      </c>
      <c r="E1071">
        <f t="shared" si="38"/>
        <v>401194</v>
      </c>
      <c r="F1071">
        <f t="shared" si="36"/>
        <v>1194</v>
      </c>
      <c r="G1071" t="s">
        <v>35</v>
      </c>
      <c r="H1071" t="str">
        <f t="shared" si="37"/>
        <v>BattenWinter</v>
      </c>
      <c r="I1071">
        <v>8</v>
      </c>
      <c r="J1071" t="str">
        <f t="shared" si="39"/>
        <v>Full_8h</v>
      </c>
    </row>
    <row r="1072" spans="1:10" x14ac:dyDescent="0.3">
      <c r="A1072" t="s">
        <v>287</v>
      </c>
      <c r="E1072">
        <f t="shared" si="38"/>
        <v>401195</v>
      </c>
      <c r="F1072">
        <f t="shared" ref="F1072:F1135" si="40">F1071+1</f>
        <v>1195</v>
      </c>
      <c r="G1072" t="s">
        <v>35</v>
      </c>
      <c r="H1072" t="str">
        <f t="shared" ref="H1072:H1135" si="41">H1071</f>
        <v>BattenWinter</v>
      </c>
      <c r="I1072">
        <v>8</v>
      </c>
      <c r="J1072" t="str">
        <f t="shared" si="39"/>
        <v>Full_8h</v>
      </c>
    </row>
    <row r="1073" spans="1:10" x14ac:dyDescent="0.3">
      <c r="A1073" t="s">
        <v>287</v>
      </c>
      <c r="E1073">
        <f t="shared" si="38"/>
        <v>401196</v>
      </c>
      <c r="F1073">
        <f t="shared" si="40"/>
        <v>1196</v>
      </c>
      <c r="G1073" t="s">
        <v>35</v>
      </c>
      <c r="H1073" t="str">
        <f t="shared" si="41"/>
        <v>BattenWinter</v>
      </c>
      <c r="I1073">
        <v>8</v>
      </c>
      <c r="J1073" t="str">
        <f t="shared" si="39"/>
        <v>Full_8h</v>
      </c>
    </row>
    <row r="1074" spans="1:10" x14ac:dyDescent="0.3">
      <c r="A1074" t="s">
        <v>287</v>
      </c>
      <c r="E1074">
        <f t="shared" si="38"/>
        <v>401197</v>
      </c>
      <c r="F1074">
        <f t="shared" si="40"/>
        <v>1197</v>
      </c>
      <c r="G1074" t="s">
        <v>35</v>
      </c>
      <c r="H1074" t="str">
        <f t="shared" si="41"/>
        <v>BattenWinter</v>
      </c>
      <c r="I1074">
        <v>8</v>
      </c>
      <c r="J1074" t="str">
        <f t="shared" si="39"/>
        <v>Full_8h</v>
      </c>
    </row>
    <row r="1075" spans="1:10" x14ac:dyDescent="0.3">
      <c r="A1075" t="s">
        <v>287</v>
      </c>
      <c r="E1075">
        <f t="shared" si="38"/>
        <v>401198</v>
      </c>
      <c r="F1075">
        <f t="shared" si="40"/>
        <v>1198</v>
      </c>
      <c r="G1075" t="s">
        <v>35</v>
      </c>
      <c r="H1075" t="str">
        <f t="shared" si="41"/>
        <v>BattenWinter</v>
      </c>
      <c r="I1075">
        <v>8</v>
      </c>
      <c r="J1075" t="str">
        <f t="shared" si="39"/>
        <v>Full_8h</v>
      </c>
    </row>
    <row r="1076" spans="1:10" x14ac:dyDescent="0.3">
      <c r="A1076" t="s">
        <v>287</v>
      </c>
      <c r="E1076">
        <f t="shared" si="38"/>
        <v>401199</v>
      </c>
      <c r="F1076">
        <f t="shared" si="40"/>
        <v>1199</v>
      </c>
      <c r="G1076" t="s">
        <v>35</v>
      </c>
      <c r="H1076" t="str">
        <f t="shared" si="41"/>
        <v>BattenWinter</v>
      </c>
      <c r="I1076">
        <v>8</v>
      </c>
      <c r="J1076" t="str">
        <f t="shared" si="39"/>
        <v>Full_8h</v>
      </c>
    </row>
    <row r="1077" spans="1:10" x14ac:dyDescent="0.3">
      <c r="A1077" t="s">
        <v>287</v>
      </c>
      <c r="E1077">
        <f t="shared" si="38"/>
        <v>401200</v>
      </c>
      <c r="F1077">
        <f t="shared" si="40"/>
        <v>1200</v>
      </c>
      <c r="G1077" t="s">
        <v>35</v>
      </c>
      <c r="H1077" t="str">
        <f t="shared" si="41"/>
        <v>BattenWinter</v>
      </c>
      <c r="I1077">
        <v>8</v>
      </c>
      <c r="J1077" t="str">
        <f t="shared" si="39"/>
        <v>Full_8h</v>
      </c>
    </row>
    <row r="1078" spans="1:10" x14ac:dyDescent="0.3">
      <c r="A1078" t="s">
        <v>287</v>
      </c>
      <c r="E1078">
        <f t="shared" si="38"/>
        <v>401201</v>
      </c>
      <c r="F1078">
        <f t="shared" si="40"/>
        <v>1201</v>
      </c>
      <c r="G1078" t="s">
        <v>35</v>
      </c>
      <c r="H1078" t="str">
        <f t="shared" si="41"/>
        <v>BattenWinter</v>
      </c>
      <c r="I1078">
        <v>8</v>
      </c>
      <c r="J1078" t="str">
        <f t="shared" si="39"/>
        <v>Full_8h</v>
      </c>
    </row>
    <row r="1079" spans="1:10" x14ac:dyDescent="0.3">
      <c r="A1079" t="s">
        <v>287</v>
      </c>
      <c r="E1079">
        <f t="shared" si="38"/>
        <v>401202</v>
      </c>
      <c r="F1079">
        <f t="shared" si="40"/>
        <v>1202</v>
      </c>
      <c r="G1079" t="s">
        <v>35</v>
      </c>
      <c r="H1079" t="str">
        <f t="shared" si="41"/>
        <v>BattenWinter</v>
      </c>
      <c r="I1079">
        <v>8</v>
      </c>
      <c r="J1079" t="str">
        <f t="shared" si="39"/>
        <v>Full_8h</v>
      </c>
    </row>
    <row r="1080" spans="1:10" x14ac:dyDescent="0.3">
      <c r="A1080" t="s">
        <v>287</v>
      </c>
      <c r="E1080">
        <f t="shared" si="38"/>
        <v>401203</v>
      </c>
      <c r="F1080">
        <f t="shared" si="40"/>
        <v>1203</v>
      </c>
      <c r="G1080" t="s">
        <v>35</v>
      </c>
      <c r="H1080" t="str">
        <f t="shared" si="41"/>
        <v>BattenWinter</v>
      </c>
      <c r="I1080">
        <v>8</v>
      </c>
      <c r="J1080" t="str">
        <f t="shared" si="39"/>
        <v>Full_8h</v>
      </c>
    </row>
    <row r="1081" spans="1:10" x14ac:dyDescent="0.3">
      <c r="A1081" t="s">
        <v>287</v>
      </c>
      <c r="E1081">
        <f t="shared" si="38"/>
        <v>401204</v>
      </c>
      <c r="F1081">
        <f t="shared" si="40"/>
        <v>1204</v>
      </c>
      <c r="G1081" t="s">
        <v>35</v>
      </c>
      <c r="H1081" t="str">
        <f t="shared" si="41"/>
        <v>BattenWinter</v>
      </c>
      <c r="I1081">
        <v>8</v>
      </c>
      <c r="J1081" t="str">
        <f t="shared" si="39"/>
        <v>Full_8h</v>
      </c>
    </row>
    <row r="1082" spans="1:10" x14ac:dyDescent="0.3">
      <c r="A1082" t="s">
        <v>287</v>
      </c>
      <c r="E1082">
        <f t="shared" si="38"/>
        <v>401205</v>
      </c>
      <c r="F1082">
        <f t="shared" si="40"/>
        <v>1205</v>
      </c>
      <c r="G1082" t="s">
        <v>35</v>
      </c>
      <c r="H1082" t="str">
        <f t="shared" si="41"/>
        <v>BattenWinter</v>
      </c>
      <c r="I1082">
        <v>8</v>
      </c>
      <c r="J1082" t="str">
        <f t="shared" si="39"/>
        <v>Full_8h</v>
      </c>
    </row>
    <row r="1083" spans="1:10" x14ac:dyDescent="0.3">
      <c r="A1083" t="s">
        <v>287</v>
      </c>
      <c r="E1083">
        <f t="shared" si="38"/>
        <v>401206</v>
      </c>
      <c r="F1083">
        <f t="shared" si="40"/>
        <v>1206</v>
      </c>
      <c r="G1083" t="s">
        <v>35</v>
      </c>
      <c r="H1083" t="str">
        <f t="shared" si="41"/>
        <v>BattenWinter</v>
      </c>
      <c r="I1083">
        <v>8</v>
      </c>
      <c r="J1083" t="str">
        <f t="shared" si="39"/>
        <v>Full_8h</v>
      </c>
    </row>
    <row r="1084" spans="1:10" x14ac:dyDescent="0.3">
      <c r="A1084" t="s">
        <v>287</v>
      </c>
      <c r="E1084">
        <f t="shared" si="38"/>
        <v>401207</v>
      </c>
      <c r="F1084">
        <f t="shared" si="40"/>
        <v>1207</v>
      </c>
      <c r="G1084" t="s">
        <v>35</v>
      </c>
      <c r="H1084" t="str">
        <f t="shared" si="41"/>
        <v>BattenWinter</v>
      </c>
      <c r="I1084">
        <v>8</v>
      </c>
      <c r="J1084" t="str">
        <f t="shared" si="39"/>
        <v>Full_8h</v>
      </c>
    </row>
    <row r="1085" spans="1:10" x14ac:dyDescent="0.3">
      <c r="A1085" t="s">
        <v>287</v>
      </c>
      <c r="E1085">
        <f t="shared" si="38"/>
        <v>401208</v>
      </c>
      <c r="F1085">
        <f t="shared" si="40"/>
        <v>1208</v>
      </c>
      <c r="G1085" t="s">
        <v>35</v>
      </c>
      <c r="H1085" t="str">
        <f t="shared" si="41"/>
        <v>BattenWinter</v>
      </c>
      <c r="I1085">
        <v>8</v>
      </c>
      <c r="J1085" t="str">
        <f t="shared" si="39"/>
        <v>Full_8h</v>
      </c>
    </row>
    <row r="1086" spans="1:10" x14ac:dyDescent="0.3">
      <c r="A1086" t="s">
        <v>287</v>
      </c>
      <c r="E1086">
        <f t="shared" si="38"/>
        <v>401209</v>
      </c>
      <c r="F1086">
        <f t="shared" si="40"/>
        <v>1209</v>
      </c>
      <c r="G1086" t="s">
        <v>35</v>
      </c>
      <c r="H1086" t="str">
        <f t="shared" si="41"/>
        <v>BattenWinter</v>
      </c>
      <c r="I1086">
        <v>8</v>
      </c>
      <c r="J1086" t="str">
        <f t="shared" si="39"/>
        <v>Full_8h</v>
      </c>
    </row>
    <row r="1087" spans="1:10" x14ac:dyDescent="0.3">
      <c r="A1087" t="s">
        <v>287</v>
      </c>
      <c r="E1087">
        <f t="shared" ref="E1087:E1147" si="42">F1087+400000</f>
        <v>401210</v>
      </c>
      <c r="F1087">
        <f t="shared" si="40"/>
        <v>1210</v>
      </c>
      <c r="G1087" t="s">
        <v>35</v>
      </c>
      <c r="H1087" t="str">
        <f t="shared" si="41"/>
        <v>BattenWinter</v>
      </c>
      <c r="I1087">
        <v>8</v>
      </c>
      <c r="J1087" t="str">
        <f t="shared" si="39"/>
        <v>Full_8h</v>
      </c>
    </row>
    <row r="1088" spans="1:10" x14ac:dyDescent="0.3">
      <c r="A1088" t="s">
        <v>287</v>
      </c>
      <c r="E1088">
        <f t="shared" si="42"/>
        <v>401211</v>
      </c>
      <c r="F1088">
        <f t="shared" si="40"/>
        <v>1211</v>
      </c>
      <c r="G1088" t="s">
        <v>35</v>
      </c>
      <c r="H1088" t="str">
        <f t="shared" si="41"/>
        <v>BattenWinter</v>
      </c>
      <c r="I1088">
        <v>8</v>
      </c>
      <c r="J1088" t="str">
        <f t="shared" si="39"/>
        <v>Full_8h</v>
      </c>
    </row>
    <row r="1089" spans="1:10" x14ac:dyDescent="0.3">
      <c r="A1089" t="s">
        <v>287</v>
      </c>
      <c r="E1089">
        <f t="shared" si="42"/>
        <v>401212</v>
      </c>
      <c r="F1089">
        <f t="shared" si="40"/>
        <v>1212</v>
      </c>
      <c r="G1089" t="s">
        <v>35</v>
      </c>
      <c r="H1089" t="str">
        <f t="shared" si="41"/>
        <v>BattenWinter</v>
      </c>
      <c r="I1089">
        <v>8</v>
      </c>
      <c r="J1089" t="str">
        <f t="shared" si="39"/>
        <v>Full_8h</v>
      </c>
    </row>
    <row r="1090" spans="1:10" x14ac:dyDescent="0.3">
      <c r="A1090" t="s">
        <v>287</v>
      </c>
      <c r="E1090">
        <f t="shared" si="42"/>
        <v>401213</v>
      </c>
      <c r="F1090">
        <f t="shared" si="40"/>
        <v>1213</v>
      </c>
      <c r="G1090" t="s">
        <v>35</v>
      </c>
      <c r="H1090" t="str">
        <f t="shared" si="41"/>
        <v>BattenWinter</v>
      </c>
      <c r="I1090">
        <v>8</v>
      </c>
      <c r="J1090" t="str">
        <f t="shared" si="39"/>
        <v>Full_8h</v>
      </c>
    </row>
    <row r="1091" spans="1:10" x14ac:dyDescent="0.3">
      <c r="A1091" t="s">
        <v>287</v>
      </c>
      <c r="E1091">
        <f t="shared" si="42"/>
        <v>401214</v>
      </c>
      <c r="F1091">
        <f t="shared" si="40"/>
        <v>1214</v>
      </c>
      <c r="G1091" t="s">
        <v>35</v>
      </c>
      <c r="H1091" t="str">
        <f t="shared" si="41"/>
        <v>BattenWinter</v>
      </c>
      <c r="I1091">
        <v>8</v>
      </c>
      <c r="J1091" t="str">
        <f t="shared" si="39"/>
        <v>Full_8h</v>
      </c>
    </row>
    <row r="1092" spans="1:10" x14ac:dyDescent="0.3">
      <c r="A1092" t="s">
        <v>287</v>
      </c>
      <c r="E1092">
        <f t="shared" si="42"/>
        <v>401215</v>
      </c>
      <c r="F1092">
        <f t="shared" si="40"/>
        <v>1215</v>
      </c>
      <c r="G1092" t="s">
        <v>35</v>
      </c>
      <c r="H1092" t="str">
        <f t="shared" si="41"/>
        <v>BattenWinter</v>
      </c>
      <c r="I1092">
        <v>8</v>
      </c>
      <c r="J1092" t="str">
        <f t="shared" si="39"/>
        <v>Full_8h</v>
      </c>
    </row>
    <row r="1093" spans="1:10" x14ac:dyDescent="0.3">
      <c r="A1093" t="s">
        <v>287</v>
      </c>
      <c r="E1093">
        <f t="shared" si="42"/>
        <v>401216</v>
      </c>
      <c r="F1093">
        <f t="shared" si="40"/>
        <v>1216</v>
      </c>
      <c r="G1093" t="s">
        <v>35</v>
      </c>
      <c r="H1093" t="s">
        <v>36</v>
      </c>
      <c r="I1093">
        <v>8</v>
      </c>
      <c r="J1093" t="str">
        <f t="shared" si="39"/>
        <v>Full_8h</v>
      </c>
    </row>
    <row r="1094" spans="1:10" x14ac:dyDescent="0.3">
      <c r="A1094" t="s">
        <v>287</v>
      </c>
      <c r="E1094">
        <f t="shared" si="42"/>
        <v>401217</v>
      </c>
      <c r="F1094">
        <f t="shared" si="40"/>
        <v>1217</v>
      </c>
      <c r="G1094" t="s">
        <v>35</v>
      </c>
      <c r="H1094" t="str">
        <f t="shared" si="41"/>
        <v>CRWT153</v>
      </c>
      <c r="I1094">
        <v>8</v>
      </c>
      <c r="J1094" t="str">
        <f t="shared" si="39"/>
        <v>Full_8h</v>
      </c>
    </row>
    <row r="1095" spans="1:10" x14ac:dyDescent="0.3">
      <c r="A1095" t="s">
        <v>287</v>
      </c>
      <c r="E1095">
        <f t="shared" si="42"/>
        <v>401218</v>
      </c>
      <c r="F1095">
        <f t="shared" si="40"/>
        <v>1218</v>
      </c>
      <c r="G1095" t="s">
        <v>35</v>
      </c>
      <c r="H1095" t="str">
        <f t="shared" si="41"/>
        <v>CRWT153</v>
      </c>
      <c r="I1095">
        <v>8</v>
      </c>
      <c r="J1095" t="str">
        <f t="shared" si="39"/>
        <v>Full_8h</v>
      </c>
    </row>
    <row r="1096" spans="1:10" x14ac:dyDescent="0.3">
      <c r="A1096" t="s">
        <v>287</v>
      </c>
      <c r="E1096">
        <f t="shared" si="42"/>
        <v>401219</v>
      </c>
      <c r="F1096">
        <f t="shared" si="40"/>
        <v>1219</v>
      </c>
      <c r="G1096" t="s">
        <v>35</v>
      </c>
      <c r="H1096" t="str">
        <f t="shared" si="41"/>
        <v>CRWT153</v>
      </c>
      <c r="I1096">
        <v>8</v>
      </c>
      <c r="J1096" t="str">
        <f t="shared" ref="J1096:J1147" si="43">IF(G1096="Full","Full_8h","None_8h")</f>
        <v>Full_8h</v>
      </c>
    </row>
    <row r="1097" spans="1:10" x14ac:dyDescent="0.3">
      <c r="A1097" t="s">
        <v>287</v>
      </c>
      <c r="E1097">
        <f t="shared" si="42"/>
        <v>401220</v>
      </c>
      <c r="F1097">
        <f t="shared" si="40"/>
        <v>1220</v>
      </c>
      <c r="G1097" t="s">
        <v>35</v>
      </c>
      <c r="H1097" t="str">
        <f t="shared" si="41"/>
        <v>CRWT153</v>
      </c>
      <c r="I1097">
        <v>8</v>
      </c>
      <c r="J1097" t="str">
        <f t="shared" si="43"/>
        <v>Full_8h</v>
      </c>
    </row>
    <row r="1098" spans="1:10" x14ac:dyDescent="0.3">
      <c r="A1098" t="s">
        <v>287</v>
      </c>
      <c r="E1098">
        <f t="shared" si="42"/>
        <v>401221</v>
      </c>
      <c r="F1098">
        <f t="shared" si="40"/>
        <v>1221</v>
      </c>
      <c r="G1098" t="s">
        <v>35</v>
      </c>
      <c r="H1098" t="str">
        <f t="shared" si="41"/>
        <v>CRWT153</v>
      </c>
      <c r="I1098">
        <v>8</v>
      </c>
      <c r="J1098" t="str">
        <f t="shared" si="43"/>
        <v>Full_8h</v>
      </c>
    </row>
    <row r="1099" spans="1:10" x14ac:dyDescent="0.3">
      <c r="A1099" t="s">
        <v>287</v>
      </c>
      <c r="E1099">
        <f t="shared" si="42"/>
        <v>401222</v>
      </c>
      <c r="F1099">
        <f t="shared" si="40"/>
        <v>1222</v>
      </c>
      <c r="G1099" t="s">
        <v>35</v>
      </c>
      <c r="H1099" t="str">
        <f t="shared" si="41"/>
        <v>CRWT153</v>
      </c>
      <c r="I1099">
        <v>8</v>
      </c>
      <c r="J1099" t="str">
        <f t="shared" si="43"/>
        <v>Full_8h</v>
      </c>
    </row>
    <row r="1100" spans="1:10" x14ac:dyDescent="0.3">
      <c r="A1100" t="s">
        <v>287</v>
      </c>
      <c r="E1100">
        <f t="shared" si="42"/>
        <v>401223</v>
      </c>
      <c r="F1100">
        <f t="shared" si="40"/>
        <v>1223</v>
      </c>
      <c r="G1100" t="s">
        <v>35</v>
      </c>
      <c r="H1100" t="str">
        <f t="shared" si="41"/>
        <v>CRWT153</v>
      </c>
      <c r="I1100">
        <v>8</v>
      </c>
      <c r="J1100" t="str">
        <f t="shared" si="43"/>
        <v>Full_8h</v>
      </c>
    </row>
    <row r="1101" spans="1:10" x14ac:dyDescent="0.3">
      <c r="A1101" t="s">
        <v>287</v>
      </c>
      <c r="E1101">
        <f t="shared" si="42"/>
        <v>401224</v>
      </c>
      <c r="F1101">
        <f t="shared" si="40"/>
        <v>1224</v>
      </c>
      <c r="G1101" t="s">
        <v>35</v>
      </c>
      <c r="H1101" t="str">
        <f t="shared" si="41"/>
        <v>CRWT153</v>
      </c>
      <c r="I1101">
        <v>8</v>
      </c>
      <c r="J1101" t="str">
        <f t="shared" si="43"/>
        <v>Full_8h</v>
      </c>
    </row>
    <row r="1102" spans="1:10" x14ac:dyDescent="0.3">
      <c r="A1102" t="s">
        <v>287</v>
      </c>
      <c r="E1102">
        <f t="shared" si="42"/>
        <v>401225</v>
      </c>
      <c r="F1102">
        <f t="shared" si="40"/>
        <v>1225</v>
      </c>
      <c r="G1102" t="s">
        <v>35</v>
      </c>
      <c r="H1102" t="str">
        <f t="shared" si="41"/>
        <v>CRWT153</v>
      </c>
      <c r="I1102">
        <v>8</v>
      </c>
      <c r="J1102" t="str">
        <f t="shared" si="43"/>
        <v>Full_8h</v>
      </c>
    </row>
    <row r="1103" spans="1:10" x14ac:dyDescent="0.3">
      <c r="A1103" t="s">
        <v>287</v>
      </c>
      <c r="E1103">
        <f t="shared" si="42"/>
        <v>401226</v>
      </c>
      <c r="F1103">
        <f t="shared" si="40"/>
        <v>1226</v>
      </c>
      <c r="G1103" t="s">
        <v>35</v>
      </c>
      <c r="H1103" t="str">
        <f t="shared" si="41"/>
        <v>CRWT153</v>
      </c>
      <c r="I1103">
        <v>8</v>
      </c>
      <c r="J1103" t="str">
        <f t="shared" si="43"/>
        <v>Full_8h</v>
      </c>
    </row>
    <row r="1104" spans="1:10" x14ac:dyDescent="0.3">
      <c r="A1104" t="s">
        <v>287</v>
      </c>
      <c r="E1104">
        <f t="shared" si="42"/>
        <v>401227</v>
      </c>
      <c r="F1104">
        <f t="shared" si="40"/>
        <v>1227</v>
      </c>
      <c r="G1104" t="s">
        <v>35</v>
      </c>
      <c r="H1104" t="str">
        <f t="shared" si="41"/>
        <v>CRWT153</v>
      </c>
      <c r="I1104">
        <v>8</v>
      </c>
      <c r="J1104" t="str">
        <f t="shared" si="43"/>
        <v>Full_8h</v>
      </c>
    </row>
    <row r="1105" spans="1:10" x14ac:dyDescent="0.3">
      <c r="A1105" t="s">
        <v>287</v>
      </c>
      <c r="E1105">
        <f t="shared" si="42"/>
        <v>401228</v>
      </c>
      <c r="F1105">
        <f t="shared" si="40"/>
        <v>1228</v>
      </c>
      <c r="G1105" t="s">
        <v>35</v>
      </c>
      <c r="H1105" t="str">
        <f t="shared" si="41"/>
        <v>CRWT153</v>
      </c>
      <c r="I1105">
        <v>8</v>
      </c>
      <c r="J1105" t="str">
        <f t="shared" si="43"/>
        <v>Full_8h</v>
      </c>
    </row>
    <row r="1106" spans="1:10" x14ac:dyDescent="0.3">
      <c r="A1106" t="s">
        <v>287</v>
      </c>
      <c r="E1106">
        <f t="shared" si="42"/>
        <v>401229</v>
      </c>
      <c r="F1106">
        <f t="shared" si="40"/>
        <v>1229</v>
      </c>
      <c r="G1106" t="s">
        <v>35</v>
      </c>
      <c r="H1106" t="str">
        <f t="shared" si="41"/>
        <v>CRWT153</v>
      </c>
      <c r="I1106">
        <v>8</v>
      </c>
      <c r="J1106" t="str">
        <f t="shared" si="43"/>
        <v>Full_8h</v>
      </c>
    </row>
    <row r="1107" spans="1:10" x14ac:dyDescent="0.3">
      <c r="A1107" t="s">
        <v>287</v>
      </c>
      <c r="E1107">
        <f t="shared" si="42"/>
        <v>401230</v>
      </c>
      <c r="F1107">
        <f t="shared" si="40"/>
        <v>1230</v>
      </c>
      <c r="G1107" t="s">
        <v>35</v>
      </c>
      <c r="H1107" t="str">
        <f t="shared" si="41"/>
        <v>CRWT153</v>
      </c>
      <c r="I1107">
        <v>8</v>
      </c>
      <c r="J1107" t="str">
        <f t="shared" si="43"/>
        <v>Full_8h</v>
      </c>
    </row>
    <row r="1108" spans="1:10" x14ac:dyDescent="0.3">
      <c r="A1108" t="s">
        <v>287</v>
      </c>
      <c r="E1108">
        <f t="shared" si="42"/>
        <v>401231</v>
      </c>
      <c r="F1108">
        <f t="shared" si="40"/>
        <v>1231</v>
      </c>
      <c r="G1108" t="s">
        <v>35</v>
      </c>
      <c r="H1108" t="str">
        <f t="shared" si="41"/>
        <v>CRWT153</v>
      </c>
      <c r="I1108">
        <v>8</v>
      </c>
      <c r="J1108" t="str">
        <f t="shared" si="43"/>
        <v>Full_8h</v>
      </c>
    </row>
    <row r="1109" spans="1:10" x14ac:dyDescent="0.3">
      <c r="A1109" t="s">
        <v>287</v>
      </c>
      <c r="E1109">
        <f t="shared" si="42"/>
        <v>401232</v>
      </c>
      <c r="F1109">
        <f t="shared" si="40"/>
        <v>1232</v>
      </c>
      <c r="G1109" t="s">
        <v>35</v>
      </c>
      <c r="H1109" t="str">
        <f t="shared" si="41"/>
        <v>CRWT153</v>
      </c>
      <c r="I1109">
        <v>8</v>
      </c>
      <c r="J1109" t="str">
        <f t="shared" si="43"/>
        <v>Full_8h</v>
      </c>
    </row>
    <row r="1110" spans="1:10" x14ac:dyDescent="0.3">
      <c r="A1110" t="s">
        <v>287</v>
      </c>
      <c r="E1110">
        <f t="shared" si="42"/>
        <v>401233</v>
      </c>
      <c r="F1110">
        <f t="shared" si="40"/>
        <v>1233</v>
      </c>
      <c r="G1110" t="s">
        <v>35</v>
      </c>
      <c r="H1110" t="str">
        <f t="shared" si="41"/>
        <v>CRWT153</v>
      </c>
      <c r="I1110">
        <v>8</v>
      </c>
      <c r="J1110" t="str">
        <f t="shared" si="43"/>
        <v>Full_8h</v>
      </c>
    </row>
    <row r="1111" spans="1:10" x14ac:dyDescent="0.3">
      <c r="A1111" t="s">
        <v>287</v>
      </c>
      <c r="E1111">
        <f t="shared" si="42"/>
        <v>401234</v>
      </c>
      <c r="F1111">
        <f t="shared" si="40"/>
        <v>1234</v>
      </c>
      <c r="G1111" t="s">
        <v>35</v>
      </c>
      <c r="H1111" t="str">
        <f t="shared" si="41"/>
        <v>CRWT153</v>
      </c>
      <c r="I1111">
        <v>8</v>
      </c>
      <c r="J1111" t="str">
        <f t="shared" si="43"/>
        <v>Full_8h</v>
      </c>
    </row>
    <row r="1112" spans="1:10" x14ac:dyDescent="0.3">
      <c r="A1112" t="s">
        <v>287</v>
      </c>
      <c r="E1112">
        <f t="shared" si="42"/>
        <v>401235</v>
      </c>
      <c r="F1112">
        <f t="shared" si="40"/>
        <v>1235</v>
      </c>
      <c r="G1112" t="s">
        <v>35</v>
      </c>
      <c r="H1112" t="str">
        <f t="shared" si="41"/>
        <v>CRWT153</v>
      </c>
      <c r="I1112">
        <v>8</v>
      </c>
      <c r="J1112" t="str">
        <f t="shared" si="43"/>
        <v>Full_8h</v>
      </c>
    </row>
    <row r="1113" spans="1:10" x14ac:dyDescent="0.3">
      <c r="A1113" t="s">
        <v>287</v>
      </c>
      <c r="E1113">
        <f t="shared" si="42"/>
        <v>401236</v>
      </c>
      <c r="F1113">
        <f t="shared" si="40"/>
        <v>1236</v>
      </c>
      <c r="G1113" t="s">
        <v>35</v>
      </c>
      <c r="H1113" t="str">
        <f t="shared" si="41"/>
        <v>CRWT153</v>
      </c>
      <c r="I1113">
        <v>8</v>
      </c>
      <c r="J1113" t="str">
        <f t="shared" si="43"/>
        <v>Full_8h</v>
      </c>
    </row>
    <row r="1114" spans="1:10" x14ac:dyDescent="0.3">
      <c r="A1114" t="s">
        <v>287</v>
      </c>
      <c r="E1114">
        <f t="shared" si="42"/>
        <v>401237</v>
      </c>
      <c r="F1114">
        <f t="shared" si="40"/>
        <v>1237</v>
      </c>
      <c r="G1114" t="s">
        <v>35</v>
      </c>
      <c r="H1114" t="str">
        <f t="shared" si="41"/>
        <v>CRWT153</v>
      </c>
      <c r="I1114">
        <v>8</v>
      </c>
      <c r="J1114" t="str">
        <f t="shared" si="43"/>
        <v>Full_8h</v>
      </c>
    </row>
    <row r="1115" spans="1:10" x14ac:dyDescent="0.3">
      <c r="A1115" t="s">
        <v>287</v>
      </c>
      <c r="E1115">
        <f t="shared" si="42"/>
        <v>401238</v>
      </c>
      <c r="F1115">
        <f t="shared" si="40"/>
        <v>1238</v>
      </c>
      <c r="G1115" t="s">
        <v>35</v>
      </c>
      <c r="H1115" t="str">
        <f t="shared" si="41"/>
        <v>CRWT153</v>
      </c>
      <c r="I1115">
        <v>8</v>
      </c>
      <c r="J1115" t="str">
        <f t="shared" si="43"/>
        <v>Full_8h</v>
      </c>
    </row>
    <row r="1116" spans="1:10" x14ac:dyDescent="0.3">
      <c r="A1116" t="s">
        <v>287</v>
      </c>
      <c r="E1116">
        <f t="shared" si="42"/>
        <v>401239</v>
      </c>
      <c r="F1116">
        <f t="shared" si="40"/>
        <v>1239</v>
      </c>
      <c r="G1116" t="s">
        <v>35</v>
      </c>
      <c r="H1116" t="str">
        <f t="shared" si="41"/>
        <v>CRWT153</v>
      </c>
      <c r="I1116">
        <v>8</v>
      </c>
      <c r="J1116" t="str">
        <f t="shared" si="43"/>
        <v>Full_8h</v>
      </c>
    </row>
    <row r="1117" spans="1:10" x14ac:dyDescent="0.3">
      <c r="A1117" t="s">
        <v>287</v>
      </c>
      <c r="E1117">
        <f t="shared" si="42"/>
        <v>401240</v>
      </c>
      <c r="F1117">
        <f t="shared" si="40"/>
        <v>1240</v>
      </c>
      <c r="G1117" t="s">
        <v>35</v>
      </c>
      <c r="H1117" t="str">
        <f t="shared" si="41"/>
        <v>CRWT153</v>
      </c>
      <c r="I1117">
        <v>8</v>
      </c>
      <c r="J1117" t="str">
        <f t="shared" si="43"/>
        <v>Full_8h</v>
      </c>
    </row>
    <row r="1118" spans="1:10" x14ac:dyDescent="0.3">
      <c r="A1118" t="s">
        <v>287</v>
      </c>
      <c r="E1118">
        <f t="shared" si="42"/>
        <v>401241</v>
      </c>
      <c r="F1118">
        <f t="shared" si="40"/>
        <v>1241</v>
      </c>
      <c r="G1118" t="s">
        <v>35</v>
      </c>
      <c r="H1118" t="str">
        <f t="shared" si="41"/>
        <v>CRWT153</v>
      </c>
      <c r="I1118">
        <v>8</v>
      </c>
      <c r="J1118" t="str">
        <f t="shared" si="43"/>
        <v>Full_8h</v>
      </c>
    </row>
    <row r="1119" spans="1:10" x14ac:dyDescent="0.3">
      <c r="A1119" t="s">
        <v>287</v>
      </c>
      <c r="E1119">
        <f t="shared" si="42"/>
        <v>401242</v>
      </c>
      <c r="F1119">
        <f t="shared" si="40"/>
        <v>1242</v>
      </c>
      <c r="G1119" t="s">
        <v>35</v>
      </c>
      <c r="H1119" t="str">
        <f t="shared" si="41"/>
        <v>CRWT153</v>
      </c>
      <c r="I1119">
        <v>8</v>
      </c>
      <c r="J1119" t="str">
        <f t="shared" si="43"/>
        <v>Full_8h</v>
      </c>
    </row>
    <row r="1120" spans="1:10" x14ac:dyDescent="0.3">
      <c r="A1120" t="s">
        <v>287</v>
      </c>
      <c r="E1120">
        <f t="shared" si="42"/>
        <v>401243</v>
      </c>
      <c r="F1120">
        <f t="shared" si="40"/>
        <v>1243</v>
      </c>
      <c r="G1120" t="s">
        <v>35</v>
      </c>
      <c r="H1120" t="str">
        <f t="shared" si="41"/>
        <v>CRWT153</v>
      </c>
      <c r="I1120">
        <v>8</v>
      </c>
      <c r="J1120" t="str">
        <f t="shared" si="43"/>
        <v>Full_8h</v>
      </c>
    </row>
    <row r="1121" spans="1:10" x14ac:dyDescent="0.3">
      <c r="A1121" t="s">
        <v>287</v>
      </c>
      <c r="E1121">
        <f t="shared" si="42"/>
        <v>401244</v>
      </c>
      <c r="F1121">
        <f t="shared" si="40"/>
        <v>1244</v>
      </c>
      <c r="G1121" t="s">
        <v>35</v>
      </c>
      <c r="H1121" t="str">
        <f t="shared" si="41"/>
        <v>CRWT153</v>
      </c>
      <c r="I1121">
        <v>8</v>
      </c>
      <c r="J1121" t="str">
        <f t="shared" si="43"/>
        <v>Full_8h</v>
      </c>
    </row>
    <row r="1122" spans="1:10" x14ac:dyDescent="0.3">
      <c r="A1122" t="s">
        <v>287</v>
      </c>
      <c r="E1122">
        <f t="shared" si="42"/>
        <v>401245</v>
      </c>
      <c r="F1122">
        <f t="shared" si="40"/>
        <v>1245</v>
      </c>
      <c r="G1122" t="s">
        <v>35</v>
      </c>
      <c r="H1122" t="str">
        <f t="shared" si="41"/>
        <v>CRWT153</v>
      </c>
      <c r="I1122">
        <v>8</v>
      </c>
      <c r="J1122" t="str">
        <f t="shared" si="43"/>
        <v>Full_8h</v>
      </c>
    </row>
    <row r="1123" spans="1:10" x14ac:dyDescent="0.3">
      <c r="A1123" t="s">
        <v>287</v>
      </c>
      <c r="E1123">
        <f t="shared" si="42"/>
        <v>401246</v>
      </c>
      <c r="F1123">
        <f t="shared" si="40"/>
        <v>1246</v>
      </c>
      <c r="G1123" t="s">
        <v>35</v>
      </c>
      <c r="H1123" t="str">
        <f t="shared" si="41"/>
        <v>CRWT153</v>
      </c>
      <c r="I1123">
        <v>8</v>
      </c>
      <c r="J1123" t="str">
        <f t="shared" si="43"/>
        <v>Full_8h</v>
      </c>
    </row>
    <row r="1124" spans="1:10" x14ac:dyDescent="0.3">
      <c r="A1124" t="s">
        <v>287</v>
      </c>
      <c r="E1124">
        <f t="shared" si="42"/>
        <v>401247</v>
      </c>
      <c r="F1124">
        <f t="shared" si="40"/>
        <v>1247</v>
      </c>
      <c r="G1124" t="s">
        <v>35</v>
      </c>
      <c r="H1124" t="str">
        <f t="shared" si="41"/>
        <v>CRWT153</v>
      </c>
      <c r="I1124">
        <v>8</v>
      </c>
      <c r="J1124" t="str">
        <f t="shared" si="43"/>
        <v>Full_8h</v>
      </c>
    </row>
    <row r="1125" spans="1:10" x14ac:dyDescent="0.3">
      <c r="A1125" t="s">
        <v>287</v>
      </c>
      <c r="E1125">
        <f t="shared" si="42"/>
        <v>401248</v>
      </c>
      <c r="F1125">
        <f t="shared" si="40"/>
        <v>1248</v>
      </c>
      <c r="G1125" t="s">
        <v>35</v>
      </c>
      <c r="H1125" t="str">
        <f t="shared" si="41"/>
        <v>CRWT153</v>
      </c>
      <c r="I1125">
        <v>8</v>
      </c>
      <c r="J1125" t="str">
        <f t="shared" si="43"/>
        <v>Full_8h</v>
      </c>
    </row>
    <row r="1126" spans="1:10" x14ac:dyDescent="0.3">
      <c r="A1126" t="s">
        <v>287</v>
      </c>
      <c r="E1126">
        <f t="shared" si="42"/>
        <v>401249</v>
      </c>
      <c r="F1126">
        <f t="shared" si="40"/>
        <v>1249</v>
      </c>
      <c r="G1126" t="s">
        <v>35</v>
      </c>
      <c r="H1126" t="str">
        <f t="shared" si="41"/>
        <v>CRWT153</v>
      </c>
      <c r="I1126">
        <v>8</v>
      </c>
      <c r="J1126" t="str">
        <f t="shared" si="43"/>
        <v>Full_8h</v>
      </c>
    </row>
    <row r="1127" spans="1:10" x14ac:dyDescent="0.3">
      <c r="A1127" t="s">
        <v>287</v>
      </c>
      <c r="E1127">
        <f t="shared" si="42"/>
        <v>401250</v>
      </c>
      <c r="F1127">
        <f t="shared" si="40"/>
        <v>1250</v>
      </c>
      <c r="G1127" t="s">
        <v>35</v>
      </c>
      <c r="H1127" t="str">
        <f t="shared" si="41"/>
        <v>CRWT153</v>
      </c>
      <c r="I1127">
        <v>8</v>
      </c>
      <c r="J1127" t="str">
        <f t="shared" si="43"/>
        <v>Full_8h</v>
      </c>
    </row>
    <row r="1128" spans="1:10" x14ac:dyDescent="0.3">
      <c r="A1128" t="s">
        <v>287</v>
      </c>
      <c r="E1128">
        <f t="shared" si="42"/>
        <v>401251</v>
      </c>
      <c r="F1128">
        <f t="shared" si="40"/>
        <v>1251</v>
      </c>
      <c r="G1128" t="s">
        <v>35</v>
      </c>
      <c r="H1128" t="str">
        <f t="shared" si="41"/>
        <v>CRWT153</v>
      </c>
      <c r="I1128">
        <v>8</v>
      </c>
      <c r="J1128" t="str">
        <f t="shared" si="43"/>
        <v>Full_8h</v>
      </c>
    </row>
    <row r="1129" spans="1:10" x14ac:dyDescent="0.3">
      <c r="A1129" t="s">
        <v>287</v>
      </c>
      <c r="E1129">
        <f t="shared" si="42"/>
        <v>401252</v>
      </c>
      <c r="F1129">
        <f t="shared" si="40"/>
        <v>1252</v>
      </c>
      <c r="G1129" t="s">
        <v>35</v>
      </c>
      <c r="H1129" t="str">
        <f t="shared" si="41"/>
        <v>CRWT153</v>
      </c>
      <c r="I1129">
        <v>8</v>
      </c>
      <c r="J1129" t="str">
        <f t="shared" si="43"/>
        <v>Full_8h</v>
      </c>
    </row>
    <row r="1130" spans="1:10" x14ac:dyDescent="0.3">
      <c r="A1130" t="s">
        <v>287</v>
      </c>
      <c r="E1130">
        <f t="shared" si="42"/>
        <v>401253</v>
      </c>
      <c r="F1130">
        <f t="shared" si="40"/>
        <v>1253</v>
      </c>
      <c r="G1130" t="s">
        <v>35</v>
      </c>
      <c r="H1130" t="str">
        <f t="shared" si="41"/>
        <v>CRWT153</v>
      </c>
      <c r="I1130">
        <v>8</v>
      </c>
      <c r="J1130" t="str">
        <f t="shared" si="43"/>
        <v>Full_8h</v>
      </c>
    </row>
    <row r="1131" spans="1:10" x14ac:dyDescent="0.3">
      <c r="A1131" t="s">
        <v>287</v>
      </c>
      <c r="E1131">
        <f t="shared" si="42"/>
        <v>401254</v>
      </c>
      <c r="F1131">
        <f t="shared" si="40"/>
        <v>1254</v>
      </c>
      <c r="G1131" t="s">
        <v>35</v>
      </c>
      <c r="H1131" t="str">
        <f t="shared" si="41"/>
        <v>CRWT153</v>
      </c>
      <c r="I1131">
        <v>8</v>
      </c>
      <c r="J1131" t="str">
        <f t="shared" si="43"/>
        <v>Full_8h</v>
      </c>
    </row>
    <row r="1132" spans="1:10" x14ac:dyDescent="0.3">
      <c r="A1132" t="s">
        <v>287</v>
      </c>
      <c r="E1132">
        <f t="shared" si="42"/>
        <v>401255</v>
      </c>
      <c r="F1132">
        <f t="shared" si="40"/>
        <v>1255</v>
      </c>
      <c r="G1132" t="s">
        <v>35</v>
      </c>
      <c r="H1132" t="str">
        <f t="shared" si="41"/>
        <v>CRWT153</v>
      </c>
      <c r="I1132">
        <v>8</v>
      </c>
      <c r="J1132" t="str">
        <f t="shared" si="43"/>
        <v>Full_8h</v>
      </c>
    </row>
    <row r="1133" spans="1:10" x14ac:dyDescent="0.3">
      <c r="A1133" t="s">
        <v>287</v>
      </c>
      <c r="E1133">
        <f t="shared" si="42"/>
        <v>401256</v>
      </c>
      <c r="F1133">
        <f t="shared" si="40"/>
        <v>1256</v>
      </c>
      <c r="G1133" t="s">
        <v>35</v>
      </c>
      <c r="H1133" t="str">
        <f t="shared" si="41"/>
        <v>CRWT153</v>
      </c>
      <c r="I1133">
        <v>8</v>
      </c>
      <c r="J1133" t="str">
        <f t="shared" si="43"/>
        <v>Full_8h</v>
      </c>
    </row>
    <row r="1134" spans="1:10" x14ac:dyDescent="0.3">
      <c r="A1134" t="s">
        <v>287</v>
      </c>
      <c r="E1134">
        <f t="shared" si="42"/>
        <v>401257</v>
      </c>
      <c r="F1134">
        <f t="shared" si="40"/>
        <v>1257</v>
      </c>
      <c r="G1134" t="s">
        <v>35</v>
      </c>
      <c r="H1134" t="str">
        <f t="shared" si="41"/>
        <v>CRWT153</v>
      </c>
      <c r="I1134">
        <v>8</v>
      </c>
      <c r="J1134" t="str">
        <f t="shared" si="43"/>
        <v>Full_8h</v>
      </c>
    </row>
    <row r="1135" spans="1:10" x14ac:dyDescent="0.3">
      <c r="A1135" t="s">
        <v>287</v>
      </c>
      <c r="E1135">
        <f t="shared" si="42"/>
        <v>401258</v>
      </c>
      <c r="F1135">
        <f t="shared" si="40"/>
        <v>1258</v>
      </c>
      <c r="G1135" t="s">
        <v>35</v>
      </c>
      <c r="H1135" t="str">
        <f t="shared" si="41"/>
        <v>CRWT153</v>
      </c>
      <c r="I1135">
        <v>8</v>
      </c>
      <c r="J1135" t="str">
        <f t="shared" si="43"/>
        <v>Full_8h</v>
      </c>
    </row>
    <row r="1136" spans="1:10" x14ac:dyDescent="0.3">
      <c r="A1136" t="s">
        <v>287</v>
      </c>
      <c r="E1136">
        <f t="shared" si="42"/>
        <v>401259</v>
      </c>
      <c r="F1136">
        <f t="shared" ref="F1136:F1147" si="44">F1135+1</f>
        <v>1259</v>
      </c>
      <c r="G1136" t="s">
        <v>35</v>
      </c>
      <c r="H1136" t="str">
        <f t="shared" ref="H1136:H1147" si="45">H1135</f>
        <v>CRWT153</v>
      </c>
      <c r="I1136">
        <v>8</v>
      </c>
      <c r="J1136" t="str">
        <f t="shared" si="43"/>
        <v>Full_8h</v>
      </c>
    </row>
    <row r="1137" spans="1:10" x14ac:dyDescent="0.3">
      <c r="A1137" t="s">
        <v>287</v>
      </c>
      <c r="E1137">
        <f t="shared" si="42"/>
        <v>401260</v>
      </c>
      <c r="F1137">
        <f t="shared" si="44"/>
        <v>1260</v>
      </c>
      <c r="G1137" t="s">
        <v>35</v>
      </c>
      <c r="H1137" t="str">
        <f t="shared" si="45"/>
        <v>CRWT153</v>
      </c>
      <c r="I1137">
        <v>8</v>
      </c>
      <c r="J1137" t="str">
        <f t="shared" si="43"/>
        <v>Full_8h</v>
      </c>
    </row>
    <row r="1138" spans="1:10" x14ac:dyDescent="0.3">
      <c r="A1138" t="s">
        <v>287</v>
      </c>
      <c r="E1138">
        <f t="shared" si="42"/>
        <v>401261</v>
      </c>
      <c r="F1138">
        <f t="shared" si="44"/>
        <v>1261</v>
      </c>
      <c r="G1138" t="s">
        <v>35</v>
      </c>
      <c r="H1138" t="str">
        <f t="shared" si="45"/>
        <v>CRWT153</v>
      </c>
      <c r="I1138">
        <v>8</v>
      </c>
      <c r="J1138" t="str">
        <f t="shared" si="43"/>
        <v>Full_8h</v>
      </c>
    </row>
    <row r="1139" spans="1:10" x14ac:dyDescent="0.3">
      <c r="A1139" t="s">
        <v>287</v>
      </c>
      <c r="E1139">
        <f t="shared" si="42"/>
        <v>401262</v>
      </c>
      <c r="F1139">
        <f t="shared" si="44"/>
        <v>1262</v>
      </c>
      <c r="G1139" t="s">
        <v>35</v>
      </c>
      <c r="H1139" t="str">
        <f t="shared" si="45"/>
        <v>CRWT153</v>
      </c>
      <c r="I1139">
        <v>8</v>
      </c>
      <c r="J1139" t="str">
        <f t="shared" si="43"/>
        <v>Full_8h</v>
      </c>
    </row>
    <row r="1140" spans="1:10" x14ac:dyDescent="0.3">
      <c r="A1140" t="s">
        <v>287</v>
      </c>
      <c r="E1140">
        <f t="shared" si="42"/>
        <v>401263</v>
      </c>
      <c r="F1140">
        <f t="shared" si="44"/>
        <v>1263</v>
      </c>
      <c r="G1140" t="s">
        <v>35</v>
      </c>
      <c r="H1140" t="str">
        <f t="shared" si="45"/>
        <v>CRWT153</v>
      </c>
      <c r="I1140">
        <v>8</v>
      </c>
      <c r="J1140" t="str">
        <f t="shared" si="43"/>
        <v>Full_8h</v>
      </c>
    </row>
    <row r="1141" spans="1:10" x14ac:dyDescent="0.3">
      <c r="A1141" t="s">
        <v>287</v>
      </c>
      <c r="E1141">
        <f t="shared" si="42"/>
        <v>401264</v>
      </c>
      <c r="F1141">
        <f t="shared" si="44"/>
        <v>1264</v>
      </c>
      <c r="G1141" t="s">
        <v>35</v>
      </c>
      <c r="H1141" t="str">
        <f t="shared" si="45"/>
        <v>CRWT153</v>
      </c>
      <c r="I1141">
        <v>8</v>
      </c>
      <c r="J1141" t="str">
        <f t="shared" si="43"/>
        <v>Full_8h</v>
      </c>
    </row>
    <row r="1142" spans="1:10" x14ac:dyDescent="0.3">
      <c r="A1142" t="s">
        <v>287</v>
      </c>
      <c r="E1142">
        <f t="shared" si="42"/>
        <v>401265</v>
      </c>
      <c r="F1142">
        <f t="shared" si="44"/>
        <v>1265</v>
      </c>
      <c r="G1142" t="s">
        <v>35</v>
      </c>
      <c r="H1142" t="str">
        <f t="shared" si="45"/>
        <v>CRWT153</v>
      </c>
      <c r="I1142">
        <v>8</v>
      </c>
      <c r="J1142" t="str">
        <f t="shared" si="43"/>
        <v>Full_8h</v>
      </c>
    </row>
    <row r="1143" spans="1:10" x14ac:dyDescent="0.3">
      <c r="A1143" t="s">
        <v>287</v>
      </c>
      <c r="E1143">
        <f t="shared" si="42"/>
        <v>401266</v>
      </c>
      <c r="F1143">
        <f t="shared" si="44"/>
        <v>1266</v>
      </c>
      <c r="G1143" t="s">
        <v>35</v>
      </c>
      <c r="H1143" t="str">
        <f t="shared" si="45"/>
        <v>CRWT153</v>
      </c>
      <c r="I1143">
        <v>8</v>
      </c>
      <c r="J1143" t="str">
        <f t="shared" si="43"/>
        <v>Full_8h</v>
      </c>
    </row>
    <row r="1144" spans="1:10" x14ac:dyDescent="0.3">
      <c r="A1144" t="s">
        <v>287</v>
      </c>
      <c r="E1144">
        <f t="shared" si="42"/>
        <v>401267</v>
      </c>
      <c r="F1144">
        <f t="shared" si="44"/>
        <v>1267</v>
      </c>
      <c r="G1144" t="s">
        <v>35</v>
      </c>
      <c r="H1144" t="str">
        <f t="shared" si="45"/>
        <v>CRWT153</v>
      </c>
      <c r="I1144">
        <v>8</v>
      </c>
      <c r="J1144" t="str">
        <f t="shared" si="43"/>
        <v>Full_8h</v>
      </c>
    </row>
    <row r="1145" spans="1:10" x14ac:dyDescent="0.3">
      <c r="A1145" t="s">
        <v>287</v>
      </c>
      <c r="E1145">
        <f t="shared" si="42"/>
        <v>401268</v>
      </c>
      <c r="F1145">
        <f t="shared" si="44"/>
        <v>1268</v>
      </c>
      <c r="G1145" t="s">
        <v>35</v>
      </c>
      <c r="H1145" t="str">
        <f t="shared" si="45"/>
        <v>CRWT153</v>
      </c>
      <c r="I1145">
        <v>8</v>
      </c>
      <c r="J1145" t="str">
        <f t="shared" si="43"/>
        <v>Full_8h</v>
      </c>
    </row>
    <row r="1146" spans="1:10" x14ac:dyDescent="0.3">
      <c r="A1146" t="s">
        <v>287</v>
      </c>
      <c r="E1146">
        <f t="shared" si="42"/>
        <v>401269</v>
      </c>
      <c r="F1146">
        <f t="shared" si="44"/>
        <v>1269</v>
      </c>
      <c r="G1146" t="s">
        <v>35</v>
      </c>
      <c r="H1146" t="str">
        <f t="shared" si="45"/>
        <v>CRWT153</v>
      </c>
      <c r="I1146">
        <v>8</v>
      </c>
      <c r="J1146" t="str">
        <f t="shared" si="43"/>
        <v>Full_8h</v>
      </c>
    </row>
    <row r="1147" spans="1:10" x14ac:dyDescent="0.3">
      <c r="A1147" t="s">
        <v>287</v>
      </c>
      <c r="E1147">
        <f t="shared" si="42"/>
        <v>401270</v>
      </c>
      <c r="F1147">
        <f t="shared" si="44"/>
        <v>1270</v>
      </c>
      <c r="G1147" t="s">
        <v>35</v>
      </c>
      <c r="H1147" t="str">
        <f t="shared" si="45"/>
        <v>CRWT153</v>
      </c>
      <c r="I1147">
        <v>8</v>
      </c>
      <c r="J1147" t="str">
        <f t="shared" si="43"/>
        <v>Full_8h</v>
      </c>
    </row>
  </sheetData>
  <autoFilter ref="A1:J1147"/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69"/>
  <sheetViews>
    <sheetView workbookViewId="0">
      <pane ySplit="1" topLeftCell="A449" activePane="bottomLeft" state="frozen"/>
      <selection pane="bottomLeft" activeCell="E482" sqref="E482"/>
    </sheetView>
  </sheetViews>
  <sheetFormatPr defaultRowHeight="14.4" x14ac:dyDescent="0.3"/>
  <cols>
    <col min="7" max="7" width="10.6640625" bestFit="1" customWidth="1"/>
    <col min="12" max="12" width="10.6640625" bestFit="1" customWidth="1"/>
  </cols>
  <sheetData>
    <row r="1" spans="1:16" x14ac:dyDescent="0.3">
      <c r="A1" t="s">
        <v>290</v>
      </c>
      <c r="B1" t="s">
        <v>57</v>
      </c>
      <c r="C1" t="s">
        <v>58</v>
      </c>
      <c r="D1" t="s">
        <v>59</v>
      </c>
      <c r="E1" t="s">
        <v>309</v>
      </c>
      <c r="F1" t="s">
        <v>310</v>
      </c>
      <c r="G1" t="s">
        <v>289</v>
      </c>
      <c r="H1" t="s">
        <v>43</v>
      </c>
      <c r="I1" t="s">
        <v>44</v>
      </c>
      <c r="J1" t="s">
        <v>291</v>
      </c>
      <c r="L1" s="12"/>
      <c r="M1" s="12"/>
      <c r="N1" s="12"/>
      <c r="O1" s="12"/>
      <c r="P1" s="12"/>
    </row>
    <row r="2" spans="1:16" x14ac:dyDescent="0.3">
      <c r="A2" t="s">
        <v>60</v>
      </c>
      <c r="B2">
        <v>1</v>
      </c>
      <c r="C2" t="s">
        <v>61</v>
      </c>
      <c r="D2">
        <v>3</v>
      </c>
      <c r="E2">
        <v>105</v>
      </c>
      <c r="F2">
        <f>D2*100000+E2</f>
        <v>300105</v>
      </c>
      <c r="G2" s="13">
        <v>41674</v>
      </c>
      <c r="H2" t="str">
        <f>VLOOKUP(F2,TrialDesign!$E$2:$I$1147,3,FALSE)</f>
        <v>Nil</v>
      </c>
      <c r="I2" t="str">
        <f>VLOOKUP(F2,TrialDesign!$E$2:$I$1147,4,FALSE)</f>
        <v>Amarok</v>
      </c>
      <c r="J2">
        <f>VLOOKUP(F2,TrialDesign!$E$2:$I$1147,5,FALSE)</f>
        <v>16</v>
      </c>
      <c r="L2" s="13"/>
      <c r="M2" s="14"/>
      <c r="O2" s="14"/>
    </row>
    <row r="3" spans="1:16" x14ac:dyDescent="0.3">
      <c r="A3" t="s">
        <v>60</v>
      </c>
      <c r="B3">
        <v>1</v>
      </c>
      <c r="C3" t="s">
        <v>62</v>
      </c>
      <c r="D3">
        <v>3</v>
      </c>
      <c r="E3">
        <v>167</v>
      </c>
      <c r="F3">
        <f t="shared" ref="F3:F66" si="0">D3*100000+E3</f>
        <v>300167</v>
      </c>
      <c r="G3" s="13">
        <v>41674</v>
      </c>
      <c r="H3" t="str">
        <f>VLOOKUP(F3,TrialDesign!$E$2:$I$1147,3,FALSE)</f>
        <v>Nil</v>
      </c>
      <c r="I3" t="str">
        <f>VLOOKUP(F3,TrialDesign!$E$2:$I$1147,4,FALSE)</f>
        <v>BattenSpring</v>
      </c>
      <c r="J3">
        <f>VLOOKUP(F3,TrialDesign!$E$2:$I$1147,5,FALSE)</f>
        <v>16</v>
      </c>
      <c r="L3" s="14"/>
      <c r="M3" s="14"/>
      <c r="O3" s="14"/>
    </row>
    <row r="4" spans="1:16" x14ac:dyDescent="0.3">
      <c r="A4" t="s">
        <v>60</v>
      </c>
      <c r="B4">
        <v>1</v>
      </c>
      <c r="C4" t="s">
        <v>63</v>
      </c>
      <c r="D4">
        <v>3</v>
      </c>
      <c r="E4">
        <v>140</v>
      </c>
      <c r="F4">
        <f t="shared" si="0"/>
        <v>300140</v>
      </c>
      <c r="G4" s="13">
        <v>41674</v>
      </c>
      <c r="H4" t="str">
        <f>VLOOKUP(F4,TrialDesign!$E$2:$I$1147,3,FALSE)</f>
        <v>Nil</v>
      </c>
      <c r="I4" t="str">
        <f>VLOOKUP(F4,TrialDesign!$E$2:$I$1147,4,FALSE)</f>
        <v>CRWT153</v>
      </c>
      <c r="J4">
        <f>VLOOKUP(F4,TrialDesign!$E$2:$I$1147,5,FALSE)</f>
        <v>16</v>
      </c>
      <c r="L4" s="14"/>
      <c r="M4" s="14"/>
      <c r="O4" s="14"/>
    </row>
    <row r="5" spans="1:16" x14ac:dyDescent="0.3">
      <c r="A5" t="s">
        <v>60</v>
      </c>
      <c r="B5">
        <v>1</v>
      </c>
      <c r="C5" t="s">
        <v>64</v>
      </c>
      <c r="D5">
        <v>3</v>
      </c>
      <c r="E5">
        <v>64</v>
      </c>
      <c r="F5">
        <f t="shared" si="0"/>
        <v>300064</v>
      </c>
      <c r="G5" s="13">
        <v>41674</v>
      </c>
      <c r="H5" t="str">
        <f>VLOOKUP(F5,TrialDesign!$E$2:$I$1147,3,FALSE)</f>
        <v>Nil</v>
      </c>
      <c r="I5" t="str">
        <f>VLOOKUP(F5,TrialDesign!$E$2:$I$1147,4,FALSE)</f>
        <v>CRWT153</v>
      </c>
      <c r="J5">
        <f>VLOOKUP(F5,TrialDesign!$E$2:$I$1147,5,FALSE)</f>
        <v>16</v>
      </c>
      <c r="L5" s="14"/>
      <c r="M5" s="14"/>
      <c r="O5" s="14"/>
    </row>
    <row r="6" spans="1:16" x14ac:dyDescent="0.3">
      <c r="A6" t="s">
        <v>60</v>
      </c>
      <c r="B6">
        <v>1</v>
      </c>
      <c r="C6" t="s">
        <v>17</v>
      </c>
      <c r="D6">
        <v>3</v>
      </c>
      <c r="E6">
        <v>107</v>
      </c>
      <c r="F6">
        <f t="shared" si="0"/>
        <v>300107</v>
      </c>
      <c r="G6" s="13">
        <v>41674</v>
      </c>
      <c r="H6" t="str">
        <f>VLOOKUP(F6,TrialDesign!$E$2:$I$1147,3,FALSE)</f>
        <v>Nil</v>
      </c>
      <c r="I6" t="str">
        <f>VLOOKUP(F6,TrialDesign!$E$2:$I$1147,4,FALSE)</f>
        <v>BattenWinter</v>
      </c>
      <c r="J6">
        <f>VLOOKUP(F6,TrialDesign!$E$2:$I$1147,5,FALSE)</f>
        <v>16</v>
      </c>
      <c r="L6" s="14"/>
      <c r="M6" s="14"/>
      <c r="O6" s="14"/>
    </row>
    <row r="7" spans="1:16" x14ac:dyDescent="0.3">
      <c r="A7" t="s">
        <v>60</v>
      </c>
      <c r="B7">
        <v>1</v>
      </c>
      <c r="C7" t="s">
        <v>65</v>
      </c>
      <c r="D7">
        <v>3</v>
      </c>
      <c r="E7">
        <v>31</v>
      </c>
      <c r="F7">
        <f t="shared" si="0"/>
        <v>300031</v>
      </c>
      <c r="G7" s="13">
        <v>41674</v>
      </c>
      <c r="H7" t="str">
        <f>VLOOKUP(F7,TrialDesign!$E$2:$I$1147,3,FALSE)</f>
        <v>Nil</v>
      </c>
      <c r="I7" t="str">
        <f>VLOOKUP(F7,TrialDesign!$E$2:$I$1147,4,FALSE)</f>
        <v>Otane</v>
      </c>
      <c r="J7">
        <f>VLOOKUP(F7,TrialDesign!$E$2:$I$1147,5,FALSE)</f>
        <v>16</v>
      </c>
      <c r="L7" s="14"/>
      <c r="M7" s="14"/>
      <c r="O7" s="14"/>
    </row>
    <row r="8" spans="1:16" x14ac:dyDescent="0.3">
      <c r="A8" t="s">
        <v>60</v>
      </c>
      <c r="B8">
        <v>1</v>
      </c>
      <c r="C8" t="s">
        <v>66</v>
      </c>
      <c r="D8">
        <v>3</v>
      </c>
      <c r="E8">
        <v>157</v>
      </c>
      <c r="F8">
        <f t="shared" si="0"/>
        <v>300157</v>
      </c>
      <c r="G8" s="13">
        <v>41674</v>
      </c>
      <c r="H8" t="str">
        <f>VLOOKUP(F8,TrialDesign!$E$2:$I$1147,3,FALSE)</f>
        <v>Nil</v>
      </c>
      <c r="I8" t="str">
        <f>VLOOKUP(F8,TrialDesign!$E$2:$I$1147,4,FALSE)</f>
        <v>Amarok</v>
      </c>
      <c r="J8">
        <f>VLOOKUP(F8,TrialDesign!$E$2:$I$1147,5,FALSE)</f>
        <v>16</v>
      </c>
      <c r="L8" s="14"/>
      <c r="M8" s="14"/>
      <c r="O8" s="14"/>
    </row>
    <row r="9" spans="1:16" x14ac:dyDescent="0.3">
      <c r="A9" t="s">
        <v>60</v>
      </c>
      <c r="B9">
        <v>1</v>
      </c>
      <c r="C9" t="s">
        <v>67</v>
      </c>
      <c r="D9">
        <v>3</v>
      </c>
      <c r="E9">
        <v>211</v>
      </c>
      <c r="F9">
        <f t="shared" si="0"/>
        <v>300211</v>
      </c>
      <c r="G9" s="13">
        <v>41674</v>
      </c>
      <c r="H9" t="str">
        <f>VLOOKUP(F9,TrialDesign!$E$2:$I$1147,3,FALSE)</f>
        <v>Nil</v>
      </c>
      <c r="I9" t="str">
        <f>VLOOKUP(F9,TrialDesign!$E$2:$I$1147,4,FALSE)</f>
        <v>Otane</v>
      </c>
      <c r="J9">
        <f>VLOOKUP(F9,TrialDesign!$E$2:$I$1147,5,FALSE)</f>
        <v>16</v>
      </c>
      <c r="L9" s="14"/>
      <c r="M9" s="14"/>
      <c r="O9" s="14"/>
    </row>
    <row r="10" spans="1:16" x14ac:dyDescent="0.3">
      <c r="A10" t="s">
        <v>60</v>
      </c>
      <c r="B10">
        <v>2</v>
      </c>
      <c r="C10" t="s">
        <v>61</v>
      </c>
      <c r="D10">
        <v>3</v>
      </c>
      <c r="E10">
        <v>262</v>
      </c>
      <c r="F10">
        <f t="shared" si="0"/>
        <v>300262</v>
      </c>
      <c r="G10" s="13">
        <v>41674</v>
      </c>
      <c r="H10" t="str">
        <f>VLOOKUP(F10,TrialDesign!$E$2:$I$1147,3,FALSE)</f>
        <v>Nil</v>
      </c>
      <c r="I10" t="str">
        <f>VLOOKUP(F10,TrialDesign!$E$2:$I$1147,4,FALSE)</f>
        <v>CRWT153</v>
      </c>
      <c r="J10">
        <f>VLOOKUP(F10,TrialDesign!$E$2:$I$1147,5,FALSE)</f>
        <v>16</v>
      </c>
      <c r="L10" s="14"/>
      <c r="M10" s="14"/>
      <c r="O10" s="14"/>
    </row>
    <row r="11" spans="1:16" x14ac:dyDescent="0.3">
      <c r="A11" t="s">
        <v>60</v>
      </c>
      <c r="B11">
        <v>2</v>
      </c>
      <c r="C11" t="s">
        <v>62</v>
      </c>
      <c r="D11">
        <v>3</v>
      </c>
      <c r="E11">
        <v>30</v>
      </c>
      <c r="F11">
        <f t="shared" si="0"/>
        <v>300030</v>
      </c>
      <c r="G11" s="13">
        <v>41674</v>
      </c>
      <c r="H11" t="str">
        <f>VLOOKUP(F11,TrialDesign!$E$2:$I$1147,3,FALSE)</f>
        <v>Nil</v>
      </c>
      <c r="I11" t="str">
        <f>VLOOKUP(F11,TrialDesign!$E$2:$I$1147,4,FALSE)</f>
        <v>BattenSpring</v>
      </c>
      <c r="J11">
        <f>VLOOKUP(F11,TrialDesign!$E$2:$I$1147,5,FALSE)</f>
        <v>16</v>
      </c>
      <c r="L11" s="14"/>
      <c r="M11" s="14"/>
      <c r="O11" s="14"/>
    </row>
    <row r="12" spans="1:16" x14ac:dyDescent="0.3">
      <c r="A12" t="s">
        <v>60</v>
      </c>
      <c r="B12">
        <v>2</v>
      </c>
      <c r="C12" t="s">
        <v>63</v>
      </c>
      <c r="D12">
        <v>3</v>
      </c>
      <c r="E12">
        <v>306</v>
      </c>
      <c r="F12">
        <f t="shared" si="0"/>
        <v>300306</v>
      </c>
      <c r="G12" s="13">
        <v>41674</v>
      </c>
      <c r="H12" t="str">
        <f>VLOOKUP(F12,TrialDesign!$E$2:$I$1147,3,FALSE)</f>
        <v>Nil</v>
      </c>
      <c r="I12" t="str">
        <f>VLOOKUP(F12,TrialDesign!$E$2:$I$1147,4,FALSE)</f>
        <v>Amarok</v>
      </c>
      <c r="J12">
        <f>VLOOKUP(F12,TrialDesign!$E$2:$I$1147,5,FALSE)</f>
        <v>16</v>
      </c>
      <c r="L12" s="14"/>
      <c r="M12" s="14"/>
      <c r="O12" s="14"/>
    </row>
    <row r="13" spans="1:16" x14ac:dyDescent="0.3">
      <c r="A13" t="s">
        <v>60</v>
      </c>
      <c r="B13">
        <v>2</v>
      </c>
      <c r="C13" t="s">
        <v>64</v>
      </c>
      <c r="D13">
        <v>3</v>
      </c>
      <c r="E13">
        <v>332</v>
      </c>
      <c r="F13">
        <f t="shared" si="0"/>
        <v>300332</v>
      </c>
      <c r="G13" s="13">
        <v>41674</v>
      </c>
      <c r="H13" t="str">
        <f>VLOOKUP(F13,TrialDesign!$E$2:$I$1147,3,FALSE)</f>
        <v>Nil</v>
      </c>
      <c r="I13" t="str">
        <f>VLOOKUP(F13,TrialDesign!$E$2:$I$1147,4,FALSE)</f>
        <v>BattenWinter</v>
      </c>
      <c r="J13">
        <f>VLOOKUP(F13,TrialDesign!$E$2:$I$1147,5,FALSE)</f>
        <v>16</v>
      </c>
      <c r="L13" s="14"/>
      <c r="M13" s="14"/>
      <c r="O13" s="14"/>
    </row>
    <row r="14" spans="1:16" x14ac:dyDescent="0.3">
      <c r="A14" t="s">
        <v>60</v>
      </c>
      <c r="B14">
        <v>2</v>
      </c>
      <c r="C14" t="s">
        <v>17</v>
      </c>
      <c r="D14">
        <v>3</v>
      </c>
      <c r="E14">
        <v>243</v>
      </c>
      <c r="F14">
        <f t="shared" si="0"/>
        <v>300243</v>
      </c>
      <c r="G14" s="13">
        <v>41674</v>
      </c>
      <c r="H14" t="str">
        <f>VLOOKUP(F14,TrialDesign!$E$2:$I$1147,3,FALSE)</f>
        <v>Nil</v>
      </c>
      <c r="I14" t="str">
        <f>VLOOKUP(F14,TrialDesign!$E$2:$I$1147,4,FALSE)</f>
        <v>BattenSpring</v>
      </c>
      <c r="J14">
        <f>VLOOKUP(F14,TrialDesign!$E$2:$I$1147,5,FALSE)</f>
        <v>16</v>
      </c>
      <c r="L14" s="14"/>
      <c r="M14" s="14"/>
      <c r="O14" s="14"/>
    </row>
    <row r="15" spans="1:16" x14ac:dyDescent="0.3">
      <c r="A15" t="s">
        <v>60</v>
      </c>
      <c r="B15">
        <v>2</v>
      </c>
      <c r="C15" t="s">
        <v>65</v>
      </c>
      <c r="D15">
        <v>3</v>
      </c>
      <c r="E15">
        <v>267</v>
      </c>
      <c r="F15">
        <f t="shared" si="0"/>
        <v>300267</v>
      </c>
      <c r="G15" s="13">
        <v>41674</v>
      </c>
      <c r="H15" t="str">
        <f>VLOOKUP(F15,TrialDesign!$E$2:$I$1147,3,FALSE)</f>
        <v>Nil</v>
      </c>
      <c r="I15" t="str">
        <f>VLOOKUP(F15,TrialDesign!$E$2:$I$1147,4,FALSE)</f>
        <v>Saracen</v>
      </c>
      <c r="J15">
        <f>VLOOKUP(F15,TrialDesign!$E$2:$I$1147,5,FALSE)</f>
        <v>16</v>
      </c>
      <c r="L15" s="14"/>
      <c r="M15" s="14"/>
      <c r="O15" s="14"/>
    </row>
    <row r="16" spans="1:16" x14ac:dyDescent="0.3">
      <c r="A16" t="s">
        <v>60</v>
      </c>
      <c r="B16">
        <v>2</v>
      </c>
      <c r="C16" t="s">
        <v>66</v>
      </c>
      <c r="D16">
        <v>3</v>
      </c>
      <c r="E16">
        <v>235</v>
      </c>
      <c r="F16">
        <f t="shared" si="0"/>
        <v>300235</v>
      </c>
      <c r="G16" s="13">
        <v>41674</v>
      </c>
      <c r="H16" t="str">
        <f>VLOOKUP(F16,TrialDesign!$E$2:$I$1147,3,FALSE)</f>
        <v>Nil</v>
      </c>
      <c r="I16" t="str">
        <f>VLOOKUP(F16,TrialDesign!$E$2:$I$1147,4,FALSE)</f>
        <v>Otane</v>
      </c>
      <c r="J16">
        <f>VLOOKUP(F16,TrialDesign!$E$2:$I$1147,5,FALSE)</f>
        <v>16</v>
      </c>
      <c r="L16" s="14"/>
      <c r="M16" s="14"/>
      <c r="O16" s="14"/>
    </row>
    <row r="17" spans="1:15" x14ac:dyDescent="0.3">
      <c r="A17" t="s">
        <v>60</v>
      </c>
      <c r="B17">
        <v>2</v>
      </c>
      <c r="C17" t="s">
        <v>67</v>
      </c>
      <c r="D17">
        <v>3</v>
      </c>
      <c r="E17">
        <v>291</v>
      </c>
      <c r="F17">
        <f t="shared" si="0"/>
        <v>300291</v>
      </c>
      <c r="G17" s="13">
        <v>41674</v>
      </c>
      <c r="H17" t="str">
        <f>VLOOKUP(F17,TrialDesign!$E$2:$I$1147,3,FALSE)</f>
        <v>Nil</v>
      </c>
      <c r="I17" t="str">
        <f>VLOOKUP(F17,TrialDesign!$E$2:$I$1147,4,FALSE)</f>
        <v>Saracen</v>
      </c>
      <c r="J17">
        <f>VLOOKUP(F17,TrialDesign!$E$2:$I$1147,5,FALSE)</f>
        <v>16</v>
      </c>
      <c r="L17" s="15"/>
      <c r="M17" s="14"/>
      <c r="O17" s="14"/>
    </row>
    <row r="18" spans="1:15" x14ac:dyDescent="0.3">
      <c r="A18" t="s">
        <v>60</v>
      </c>
      <c r="B18">
        <v>3</v>
      </c>
      <c r="C18" t="s">
        <v>61</v>
      </c>
      <c r="D18">
        <v>3</v>
      </c>
      <c r="E18">
        <v>326</v>
      </c>
      <c r="F18">
        <f t="shared" si="0"/>
        <v>300326</v>
      </c>
      <c r="G18" s="13">
        <v>41681</v>
      </c>
      <c r="H18" t="str">
        <f>VLOOKUP(F18,TrialDesign!$E$2:$I$1147,3,FALSE)</f>
        <v>Nil</v>
      </c>
      <c r="I18" t="str">
        <f>VLOOKUP(F18,TrialDesign!$E$2:$I$1147,4,FALSE)</f>
        <v>Saracen</v>
      </c>
      <c r="J18">
        <f>VLOOKUP(F18,TrialDesign!$E$2:$I$1147,5,FALSE)</f>
        <v>16</v>
      </c>
      <c r="L18" s="13"/>
      <c r="M18" s="14"/>
      <c r="O18" s="14"/>
    </row>
    <row r="19" spans="1:15" x14ac:dyDescent="0.3">
      <c r="A19" t="s">
        <v>60</v>
      </c>
      <c r="B19">
        <v>3</v>
      </c>
      <c r="C19" t="s">
        <v>62</v>
      </c>
      <c r="D19">
        <v>3</v>
      </c>
      <c r="E19">
        <v>80</v>
      </c>
      <c r="F19">
        <f t="shared" si="0"/>
        <v>300080</v>
      </c>
      <c r="G19" s="13">
        <v>41681</v>
      </c>
      <c r="H19" t="str">
        <f>VLOOKUP(F19,TrialDesign!$E$2:$I$1147,3,FALSE)</f>
        <v>Nil</v>
      </c>
      <c r="I19" t="str">
        <f>VLOOKUP(F19,TrialDesign!$E$2:$I$1147,4,FALSE)</f>
        <v>BattenSpring</v>
      </c>
      <c r="J19">
        <f>VLOOKUP(F19,TrialDesign!$E$2:$I$1147,5,FALSE)</f>
        <v>16</v>
      </c>
      <c r="L19" s="14"/>
      <c r="M19" s="14"/>
      <c r="O19" s="14"/>
    </row>
    <row r="20" spans="1:15" x14ac:dyDescent="0.3">
      <c r="A20" t="s">
        <v>60</v>
      </c>
      <c r="B20">
        <v>3</v>
      </c>
      <c r="C20" t="s">
        <v>63</v>
      </c>
      <c r="D20">
        <v>3</v>
      </c>
      <c r="E20">
        <v>36</v>
      </c>
      <c r="F20">
        <f t="shared" si="0"/>
        <v>300036</v>
      </c>
      <c r="G20" s="13">
        <v>41681</v>
      </c>
      <c r="H20" t="str">
        <f>VLOOKUP(F20,TrialDesign!$E$2:$I$1147,3,FALSE)</f>
        <v>Nil</v>
      </c>
      <c r="I20" t="str">
        <f>VLOOKUP(F20,TrialDesign!$E$2:$I$1147,4,FALSE)</f>
        <v>Amarok</v>
      </c>
      <c r="J20">
        <f>VLOOKUP(F20,TrialDesign!$E$2:$I$1147,5,FALSE)</f>
        <v>16</v>
      </c>
      <c r="L20" s="14"/>
      <c r="M20" s="14"/>
      <c r="O20" s="14"/>
    </row>
    <row r="21" spans="1:15" x14ac:dyDescent="0.3">
      <c r="A21" t="s">
        <v>60</v>
      </c>
      <c r="B21">
        <v>3</v>
      </c>
      <c r="C21" t="s">
        <v>64</v>
      </c>
      <c r="D21">
        <v>3</v>
      </c>
      <c r="E21">
        <v>164</v>
      </c>
      <c r="F21">
        <f t="shared" si="0"/>
        <v>300164</v>
      </c>
      <c r="G21" s="13">
        <v>41681</v>
      </c>
      <c r="H21" t="str">
        <f>VLOOKUP(F21,TrialDesign!$E$2:$I$1147,3,FALSE)</f>
        <v>Nil</v>
      </c>
      <c r="I21" t="str">
        <f>VLOOKUP(F21,TrialDesign!$E$2:$I$1147,4,FALSE)</f>
        <v>BattenSpring</v>
      </c>
      <c r="J21">
        <f>VLOOKUP(F21,TrialDesign!$E$2:$I$1147,5,FALSE)</f>
        <v>16</v>
      </c>
      <c r="L21" s="14"/>
      <c r="M21" s="14"/>
      <c r="O21" s="14"/>
    </row>
    <row r="22" spans="1:15" x14ac:dyDescent="0.3">
      <c r="A22" t="s">
        <v>60</v>
      </c>
      <c r="B22">
        <v>3</v>
      </c>
      <c r="C22" t="s">
        <v>17</v>
      </c>
      <c r="D22">
        <v>3</v>
      </c>
      <c r="E22">
        <v>98</v>
      </c>
      <c r="F22">
        <f t="shared" si="0"/>
        <v>300098</v>
      </c>
      <c r="G22" s="13">
        <v>41681</v>
      </c>
      <c r="H22" t="str">
        <f>VLOOKUP(F22,TrialDesign!$E$2:$I$1147,3,FALSE)</f>
        <v>Nil</v>
      </c>
      <c r="I22" t="str">
        <f>VLOOKUP(F22,TrialDesign!$E$2:$I$1147,4,FALSE)</f>
        <v>CRWT153</v>
      </c>
      <c r="J22">
        <f>VLOOKUP(F22,TrialDesign!$E$2:$I$1147,5,FALSE)</f>
        <v>16</v>
      </c>
      <c r="L22" s="14"/>
      <c r="M22" s="14"/>
      <c r="O22" s="14"/>
    </row>
    <row r="23" spans="1:15" x14ac:dyDescent="0.3">
      <c r="A23" t="s">
        <v>60</v>
      </c>
      <c r="B23">
        <v>3</v>
      </c>
      <c r="C23" t="s">
        <v>65</v>
      </c>
      <c r="D23">
        <v>3</v>
      </c>
      <c r="E23">
        <v>118</v>
      </c>
      <c r="F23">
        <f t="shared" si="0"/>
        <v>300118</v>
      </c>
      <c r="G23" s="13">
        <v>41681</v>
      </c>
      <c r="H23" t="str">
        <f>VLOOKUP(F23,TrialDesign!$E$2:$I$1147,3,FALSE)</f>
        <v>Nil</v>
      </c>
      <c r="I23" t="str">
        <f>VLOOKUP(F23,TrialDesign!$E$2:$I$1147,4,FALSE)</f>
        <v>Saracen</v>
      </c>
      <c r="J23">
        <f>VLOOKUP(F23,TrialDesign!$E$2:$I$1147,5,FALSE)</f>
        <v>16</v>
      </c>
      <c r="L23" s="14"/>
      <c r="M23" s="14"/>
      <c r="O23" s="14"/>
    </row>
    <row r="24" spans="1:15" x14ac:dyDescent="0.3">
      <c r="A24" t="s">
        <v>60</v>
      </c>
      <c r="B24">
        <v>3</v>
      </c>
      <c r="C24" t="s">
        <v>66</v>
      </c>
      <c r="D24">
        <v>3</v>
      </c>
      <c r="E24">
        <v>53</v>
      </c>
      <c r="F24">
        <f t="shared" si="0"/>
        <v>300053</v>
      </c>
      <c r="G24" s="13">
        <v>41681</v>
      </c>
      <c r="H24" t="str">
        <f>VLOOKUP(F24,TrialDesign!$E$2:$I$1147,3,FALSE)</f>
        <v>Nil</v>
      </c>
      <c r="I24" t="str">
        <f>VLOOKUP(F24,TrialDesign!$E$2:$I$1147,4,FALSE)</f>
        <v>Saracen</v>
      </c>
      <c r="J24">
        <f>VLOOKUP(F24,TrialDesign!$E$2:$I$1147,5,FALSE)</f>
        <v>16</v>
      </c>
      <c r="L24" s="14"/>
      <c r="M24" s="14"/>
      <c r="O24" s="14"/>
    </row>
    <row r="25" spans="1:15" x14ac:dyDescent="0.3">
      <c r="A25" t="s">
        <v>60</v>
      </c>
      <c r="B25">
        <v>3</v>
      </c>
      <c r="C25" t="s">
        <v>67</v>
      </c>
      <c r="D25">
        <v>3</v>
      </c>
      <c r="E25">
        <v>52</v>
      </c>
      <c r="F25">
        <f t="shared" si="0"/>
        <v>300052</v>
      </c>
      <c r="G25" s="13">
        <v>41681</v>
      </c>
      <c r="H25" t="str">
        <f>VLOOKUP(F25,TrialDesign!$E$2:$I$1147,3,FALSE)</f>
        <v>Nil</v>
      </c>
      <c r="I25" t="str">
        <f>VLOOKUP(F25,TrialDesign!$E$2:$I$1147,4,FALSE)</f>
        <v>BattenWinter</v>
      </c>
      <c r="J25">
        <f>VLOOKUP(F25,TrialDesign!$E$2:$I$1147,5,FALSE)</f>
        <v>16</v>
      </c>
      <c r="L25" s="14"/>
      <c r="M25" s="14"/>
      <c r="O25" s="14"/>
    </row>
    <row r="26" spans="1:15" x14ac:dyDescent="0.3">
      <c r="A26" t="s">
        <v>60</v>
      </c>
      <c r="B26">
        <v>4</v>
      </c>
      <c r="C26" t="s">
        <v>61</v>
      </c>
      <c r="D26">
        <v>3</v>
      </c>
      <c r="E26">
        <v>55</v>
      </c>
      <c r="F26">
        <f t="shared" si="0"/>
        <v>300055</v>
      </c>
      <c r="G26" s="13">
        <v>41681</v>
      </c>
      <c r="H26" t="str">
        <f>VLOOKUP(F26,TrialDesign!$E$2:$I$1147,3,FALSE)</f>
        <v>Nil</v>
      </c>
      <c r="I26" t="str">
        <f>VLOOKUP(F26,TrialDesign!$E$2:$I$1147,4,FALSE)</f>
        <v>Otane</v>
      </c>
      <c r="J26">
        <f>VLOOKUP(F26,TrialDesign!$E$2:$I$1147,5,FALSE)</f>
        <v>16</v>
      </c>
      <c r="L26" s="14"/>
      <c r="M26" s="14"/>
      <c r="O26" s="14"/>
    </row>
    <row r="27" spans="1:15" x14ac:dyDescent="0.3">
      <c r="A27" t="s">
        <v>60</v>
      </c>
      <c r="B27">
        <v>4</v>
      </c>
      <c r="C27" t="s">
        <v>62</v>
      </c>
      <c r="D27">
        <v>3</v>
      </c>
      <c r="E27">
        <v>154</v>
      </c>
      <c r="F27">
        <f t="shared" si="0"/>
        <v>300154</v>
      </c>
      <c r="G27" s="13">
        <v>41681</v>
      </c>
      <c r="H27" t="str">
        <f>VLOOKUP(F27,TrialDesign!$E$2:$I$1147,3,FALSE)</f>
        <v>Nil</v>
      </c>
      <c r="I27" t="str">
        <f>VLOOKUP(F27,TrialDesign!$E$2:$I$1147,4,FALSE)</f>
        <v>BattenWinter</v>
      </c>
      <c r="J27">
        <f>VLOOKUP(F27,TrialDesign!$E$2:$I$1147,5,FALSE)</f>
        <v>16</v>
      </c>
      <c r="L27" s="14"/>
      <c r="M27" s="14"/>
      <c r="O27" s="14"/>
    </row>
    <row r="28" spans="1:15" x14ac:dyDescent="0.3">
      <c r="A28" t="s">
        <v>60</v>
      </c>
      <c r="B28">
        <v>4</v>
      </c>
      <c r="C28" t="s">
        <v>63</v>
      </c>
      <c r="D28">
        <v>3</v>
      </c>
      <c r="E28">
        <v>213</v>
      </c>
      <c r="F28">
        <f t="shared" si="0"/>
        <v>300213</v>
      </c>
      <c r="G28" s="13">
        <v>41681</v>
      </c>
      <c r="H28" t="str">
        <f>VLOOKUP(F28,TrialDesign!$E$2:$I$1147,3,FALSE)</f>
        <v>Nil</v>
      </c>
      <c r="I28" t="str">
        <f>VLOOKUP(F28,TrialDesign!$E$2:$I$1147,4,FALSE)</f>
        <v>Otane</v>
      </c>
      <c r="J28">
        <f>VLOOKUP(F28,TrialDesign!$E$2:$I$1147,5,FALSE)</f>
        <v>16</v>
      </c>
      <c r="L28" s="14"/>
      <c r="M28" s="14"/>
      <c r="O28" s="14"/>
    </row>
    <row r="29" spans="1:15" x14ac:dyDescent="0.3">
      <c r="A29" t="s">
        <v>60</v>
      </c>
      <c r="B29">
        <v>4</v>
      </c>
      <c r="C29" t="s">
        <v>64</v>
      </c>
      <c r="D29">
        <v>3</v>
      </c>
      <c r="E29">
        <v>261</v>
      </c>
      <c r="F29">
        <f t="shared" si="0"/>
        <v>300261</v>
      </c>
      <c r="G29" s="13">
        <v>41681</v>
      </c>
      <c r="H29" t="str">
        <f>VLOOKUP(F29,TrialDesign!$E$2:$I$1147,3,FALSE)</f>
        <v>Nil</v>
      </c>
      <c r="I29" t="str">
        <f>VLOOKUP(F29,TrialDesign!$E$2:$I$1147,4,FALSE)</f>
        <v>CRWT153</v>
      </c>
      <c r="J29">
        <f>VLOOKUP(F29,TrialDesign!$E$2:$I$1147,5,FALSE)</f>
        <v>16</v>
      </c>
      <c r="L29" s="14"/>
      <c r="M29" s="14"/>
      <c r="O29" s="14"/>
    </row>
    <row r="30" spans="1:15" x14ac:dyDescent="0.3">
      <c r="A30" t="s">
        <v>60</v>
      </c>
      <c r="B30">
        <v>4</v>
      </c>
      <c r="C30" t="s">
        <v>17</v>
      </c>
      <c r="D30">
        <v>3</v>
      </c>
      <c r="E30">
        <v>241</v>
      </c>
      <c r="F30">
        <f t="shared" si="0"/>
        <v>300241</v>
      </c>
      <c r="G30" s="13">
        <v>41681</v>
      </c>
      <c r="H30" t="str">
        <f>VLOOKUP(F30,TrialDesign!$E$2:$I$1147,3,FALSE)</f>
        <v>Nil</v>
      </c>
      <c r="I30" t="str">
        <f>VLOOKUP(F30,TrialDesign!$E$2:$I$1147,4,FALSE)</f>
        <v>Otane</v>
      </c>
      <c r="J30">
        <f>VLOOKUP(F30,TrialDesign!$E$2:$I$1147,5,FALSE)</f>
        <v>16</v>
      </c>
      <c r="L30" s="14"/>
      <c r="M30" s="14"/>
      <c r="O30" s="14"/>
    </row>
    <row r="31" spans="1:15" x14ac:dyDescent="0.3">
      <c r="A31" t="s">
        <v>60</v>
      </c>
      <c r="B31">
        <v>4</v>
      </c>
      <c r="C31" t="s">
        <v>65</v>
      </c>
      <c r="D31">
        <v>3</v>
      </c>
      <c r="E31">
        <v>184</v>
      </c>
      <c r="F31">
        <f t="shared" si="0"/>
        <v>300184</v>
      </c>
      <c r="G31" s="13">
        <v>41681</v>
      </c>
      <c r="H31" t="str">
        <f>VLOOKUP(F31,TrialDesign!$E$2:$I$1147,3,FALSE)</f>
        <v>Nil</v>
      </c>
      <c r="I31" t="str">
        <f>VLOOKUP(F31,TrialDesign!$E$2:$I$1147,4,FALSE)</f>
        <v>CRWT153</v>
      </c>
      <c r="J31">
        <f>VLOOKUP(F31,TrialDesign!$E$2:$I$1147,5,FALSE)</f>
        <v>16</v>
      </c>
      <c r="L31" s="14"/>
      <c r="M31" s="14"/>
      <c r="O31" s="14"/>
    </row>
    <row r="32" spans="1:15" x14ac:dyDescent="0.3">
      <c r="A32" t="s">
        <v>60</v>
      </c>
      <c r="B32">
        <v>4</v>
      </c>
      <c r="C32" t="s">
        <v>66</v>
      </c>
      <c r="D32">
        <v>3</v>
      </c>
      <c r="E32">
        <v>224</v>
      </c>
      <c r="F32">
        <f t="shared" si="0"/>
        <v>300224</v>
      </c>
      <c r="G32" s="13">
        <v>41681</v>
      </c>
      <c r="H32" t="str">
        <f>VLOOKUP(F32,TrialDesign!$E$2:$I$1147,3,FALSE)</f>
        <v>Nil</v>
      </c>
      <c r="I32" t="str">
        <f>VLOOKUP(F32,TrialDesign!$E$2:$I$1147,4,FALSE)</f>
        <v>BattenWinter</v>
      </c>
      <c r="J32">
        <f>VLOOKUP(F32,TrialDesign!$E$2:$I$1147,5,FALSE)</f>
        <v>16</v>
      </c>
      <c r="L32" s="14"/>
      <c r="M32" s="14"/>
      <c r="O32" s="14"/>
    </row>
    <row r="33" spans="1:15" x14ac:dyDescent="0.3">
      <c r="A33" t="s">
        <v>60</v>
      </c>
      <c r="B33">
        <v>4</v>
      </c>
      <c r="C33" t="s">
        <v>67</v>
      </c>
      <c r="D33">
        <v>3</v>
      </c>
      <c r="E33">
        <v>297</v>
      </c>
      <c r="F33">
        <f t="shared" si="0"/>
        <v>300297</v>
      </c>
      <c r="G33" s="13">
        <v>41681</v>
      </c>
      <c r="H33" t="str">
        <f>VLOOKUP(F33,TrialDesign!$E$2:$I$1147,3,FALSE)</f>
        <v>Nil</v>
      </c>
      <c r="I33" t="str">
        <f>VLOOKUP(F33,TrialDesign!$E$2:$I$1147,4,FALSE)</f>
        <v>BattenSpring</v>
      </c>
      <c r="J33">
        <f>VLOOKUP(F33,TrialDesign!$E$2:$I$1147,5,FALSE)</f>
        <v>16</v>
      </c>
      <c r="L33" s="14"/>
      <c r="M33" s="14"/>
      <c r="O33" s="14"/>
    </row>
    <row r="34" spans="1:15" x14ac:dyDescent="0.3">
      <c r="A34" t="s">
        <v>60</v>
      </c>
      <c r="B34">
        <v>5</v>
      </c>
      <c r="C34" t="s">
        <v>61</v>
      </c>
      <c r="D34">
        <v>3</v>
      </c>
      <c r="E34">
        <v>212</v>
      </c>
      <c r="F34">
        <f t="shared" si="0"/>
        <v>300212</v>
      </c>
      <c r="G34" s="13">
        <v>41681</v>
      </c>
      <c r="H34" t="str">
        <f>VLOOKUP(F34,TrialDesign!$E$2:$I$1147,3,FALSE)</f>
        <v>Nil</v>
      </c>
      <c r="I34" t="str">
        <f>VLOOKUP(F34,TrialDesign!$E$2:$I$1147,4,FALSE)</f>
        <v>Amarok</v>
      </c>
      <c r="J34">
        <f>VLOOKUP(F34,TrialDesign!$E$2:$I$1147,5,FALSE)</f>
        <v>16</v>
      </c>
      <c r="L34" s="14"/>
      <c r="M34" s="14"/>
      <c r="O34" s="14"/>
    </row>
    <row r="35" spans="1:15" x14ac:dyDescent="0.3">
      <c r="A35" t="s">
        <v>60</v>
      </c>
      <c r="B35">
        <v>5</v>
      </c>
      <c r="C35" t="s">
        <v>62</v>
      </c>
      <c r="D35">
        <v>3</v>
      </c>
      <c r="E35">
        <v>278</v>
      </c>
      <c r="F35">
        <f t="shared" si="0"/>
        <v>300278</v>
      </c>
      <c r="G35" s="13">
        <v>41681</v>
      </c>
      <c r="H35" t="str">
        <f>VLOOKUP(F35,TrialDesign!$E$2:$I$1147,3,FALSE)</f>
        <v>Nil</v>
      </c>
      <c r="I35" t="str">
        <f>VLOOKUP(F35,TrialDesign!$E$2:$I$1147,4,FALSE)</f>
        <v>Amarok</v>
      </c>
      <c r="J35">
        <f>VLOOKUP(F35,TrialDesign!$E$2:$I$1147,5,FALSE)</f>
        <v>16</v>
      </c>
      <c r="L35" s="15"/>
      <c r="M35" s="14"/>
      <c r="O35" s="14"/>
    </row>
    <row r="36" spans="1:15" x14ac:dyDescent="0.3">
      <c r="A36" t="s">
        <v>60</v>
      </c>
      <c r="B36">
        <v>5</v>
      </c>
      <c r="C36" t="s">
        <v>63</v>
      </c>
      <c r="D36">
        <v>3</v>
      </c>
      <c r="E36">
        <v>239</v>
      </c>
      <c r="F36">
        <f t="shared" si="0"/>
        <v>300239</v>
      </c>
      <c r="G36" s="13">
        <v>41688</v>
      </c>
      <c r="H36" t="str">
        <f>VLOOKUP(F36,TrialDesign!$E$2:$I$1147,3,FALSE)</f>
        <v>Nil</v>
      </c>
      <c r="I36" t="str">
        <f>VLOOKUP(F36,TrialDesign!$E$2:$I$1147,4,FALSE)</f>
        <v>Amarok</v>
      </c>
      <c r="J36">
        <f>VLOOKUP(F36,TrialDesign!$E$2:$I$1147,5,FALSE)</f>
        <v>16</v>
      </c>
      <c r="L36" s="13"/>
      <c r="M36" s="14"/>
      <c r="O36" s="14"/>
    </row>
    <row r="37" spans="1:15" x14ac:dyDescent="0.3">
      <c r="A37" t="s">
        <v>60</v>
      </c>
      <c r="B37">
        <v>5</v>
      </c>
      <c r="C37" t="s">
        <v>64</v>
      </c>
      <c r="D37">
        <v>3</v>
      </c>
      <c r="E37">
        <v>175</v>
      </c>
      <c r="F37">
        <f t="shared" si="0"/>
        <v>300175</v>
      </c>
      <c r="G37" s="13">
        <v>41688</v>
      </c>
      <c r="H37" t="str">
        <f>VLOOKUP(F37,TrialDesign!$E$2:$I$1147,3,FALSE)</f>
        <v>Nil</v>
      </c>
      <c r="I37" t="str">
        <f>VLOOKUP(F37,TrialDesign!$E$2:$I$1147,4,FALSE)</f>
        <v>CRWT153</v>
      </c>
      <c r="J37">
        <f>VLOOKUP(F37,TrialDesign!$E$2:$I$1147,5,FALSE)</f>
        <v>16</v>
      </c>
      <c r="L37" s="14"/>
      <c r="M37" s="14"/>
      <c r="O37" s="14"/>
    </row>
    <row r="38" spans="1:15" x14ac:dyDescent="0.3">
      <c r="A38" t="s">
        <v>60</v>
      </c>
      <c r="B38">
        <v>5</v>
      </c>
      <c r="C38" t="s">
        <v>17</v>
      </c>
      <c r="D38">
        <v>3</v>
      </c>
      <c r="E38">
        <v>48</v>
      </c>
      <c r="F38">
        <f t="shared" si="0"/>
        <v>300048</v>
      </c>
      <c r="G38" s="13">
        <v>41688</v>
      </c>
      <c r="H38" t="str">
        <f>VLOOKUP(F38,TrialDesign!$E$2:$I$1147,3,FALSE)</f>
        <v>Nil</v>
      </c>
      <c r="I38" t="str">
        <f>VLOOKUP(F38,TrialDesign!$E$2:$I$1147,4,FALSE)</f>
        <v>Otane</v>
      </c>
      <c r="J38">
        <f>VLOOKUP(F38,TrialDesign!$E$2:$I$1147,5,FALSE)</f>
        <v>16</v>
      </c>
      <c r="L38" s="14"/>
      <c r="M38" s="14"/>
      <c r="O38" s="14"/>
    </row>
    <row r="39" spans="1:15" x14ac:dyDescent="0.3">
      <c r="A39" t="s">
        <v>60</v>
      </c>
      <c r="B39">
        <v>5</v>
      </c>
      <c r="C39" t="s">
        <v>65</v>
      </c>
      <c r="D39">
        <v>3</v>
      </c>
      <c r="E39">
        <v>32</v>
      </c>
      <c r="F39">
        <f t="shared" si="0"/>
        <v>300032</v>
      </c>
      <c r="G39" s="13">
        <v>41688</v>
      </c>
      <c r="H39" t="str">
        <f>VLOOKUP(F39,TrialDesign!$E$2:$I$1147,3,FALSE)</f>
        <v>Nil</v>
      </c>
      <c r="I39" t="str">
        <f>VLOOKUP(F39,TrialDesign!$E$2:$I$1147,4,FALSE)</f>
        <v>CRWT153</v>
      </c>
      <c r="J39">
        <f>VLOOKUP(F39,TrialDesign!$E$2:$I$1147,5,FALSE)</f>
        <v>16</v>
      </c>
      <c r="L39" s="14"/>
      <c r="M39" s="14"/>
      <c r="O39" s="14"/>
    </row>
    <row r="40" spans="1:15" x14ac:dyDescent="0.3">
      <c r="A40" t="s">
        <v>60</v>
      </c>
      <c r="B40">
        <v>5</v>
      </c>
      <c r="C40" t="s">
        <v>66</v>
      </c>
      <c r="D40">
        <v>3</v>
      </c>
      <c r="E40">
        <v>139</v>
      </c>
      <c r="F40">
        <f t="shared" si="0"/>
        <v>300139</v>
      </c>
      <c r="G40" s="13">
        <v>41688</v>
      </c>
      <c r="H40" t="str">
        <f>VLOOKUP(F40,TrialDesign!$E$2:$I$1147,3,FALSE)</f>
        <v>Nil</v>
      </c>
      <c r="I40" t="str">
        <f>VLOOKUP(F40,TrialDesign!$E$2:$I$1147,4,FALSE)</f>
        <v>BattenSpring</v>
      </c>
      <c r="J40">
        <f>VLOOKUP(F40,TrialDesign!$E$2:$I$1147,5,FALSE)</f>
        <v>16</v>
      </c>
      <c r="L40" s="14"/>
      <c r="M40" s="14"/>
      <c r="O40" s="14"/>
    </row>
    <row r="41" spans="1:15" x14ac:dyDescent="0.3">
      <c r="A41" t="s">
        <v>60</v>
      </c>
      <c r="B41">
        <v>5</v>
      </c>
      <c r="C41" t="s">
        <v>67</v>
      </c>
      <c r="D41">
        <v>3</v>
      </c>
      <c r="E41">
        <v>108</v>
      </c>
      <c r="F41">
        <f t="shared" si="0"/>
        <v>300108</v>
      </c>
      <c r="G41" s="13">
        <v>41688</v>
      </c>
      <c r="H41" t="str">
        <f>VLOOKUP(F41,TrialDesign!$E$2:$I$1147,3,FALSE)</f>
        <v>Nil</v>
      </c>
      <c r="I41" t="str">
        <f>VLOOKUP(F41,TrialDesign!$E$2:$I$1147,4,FALSE)</f>
        <v>BattenSpring</v>
      </c>
      <c r="J41">
        <f>VLOOKUP(F41,TrialDesign!$E$2:$I$1147,5,FALSE)</f>
        <v>16</v>
      </c>
      <c r="L41" s="14"/>
      <c r="M41" s="14"/>
      <c r="O41" s="14"/>
    </row>
    <row r="42" spans="1:15" x14ac:dyDescent="0.3">
      <c r="A42" t="s">
        <v>60</v>
      </c>
      <c r="B42">
        <v>6</v>
      </c>
      <c r="C42" t="s">
        <v>61</v>
      </c>
      <c r="D42">
        <v>3</v>
      </c>
      <c r="E42">
        <v>96</v>
      </c>
      <c r="F42">
        <f t="shared" si="0"/>
        <v>300096</v>
      </c>
      <c r="G42" s="13">
        <v>41688</v>
      </c>
      <c r="H42" t="str">
        <f>VLOOKUP(F42,TrialDesign!$E$2:$I$1147,3,FALSE)</f>
        <v>Nil</v>
      </c>
      <c r="I42" t="str">
        <f>VLOOKUP(F42,TrialDesign!$E$2:$I$1147,4,FALSE)</f>
        <v>BattenWinter</v>
      </c>
      <c r="J42">
        <f>VLOOKUP(F42,TrialDesign!$E$2:$I$1147,5,FALSE)</f>
        <v>16</v>
      </c>
      <c r="L42" s="14"/>
      <c r="M42" s="14"/>
      <c r="O42" s="14"/>
    </row>
    <row r="43" spans="1:15" x14ac:dyDescent="0.3">
      <c r="A43" t="s">
        <v>60</v>
      </c>
      <c r="B43">
        <v>6</v>
      </c>
      <c r="C43" t="s">
        <v>62</v>
      </c>
      <c r="D43">
        <v>3</v>
      </c>
      <c r="E43">
        <v>63</v>
      </c>
      <c r="F43">
        <f t="shared" si="0"/>
        <v>300063</v>
      </c>
      <c r="G43" s="13">
        <v>41688</v>
      </c>
      <c r="H43" t="str">
        <f>VLOOKUP(F43,TrialDesign!$E$2:$I$1147,3,FALSE)</f>
        <v>Nil</v>
      </c>
      <c r="I43" t="str">
        <f>VLOOKUP(F43,TrialDesign!$E$2:$I$1147,4,FALSE)</f>
        <v>Amarok</v>
      </c>
      <c r="J43">
        <f>VLOOKUP(F43,TrialDesign!$E$2:$I$1147,5,FALSE)</f>
        <v>16</v>
      </c>
      <c r="L43" s="14"/>
      <c r="M43" s="14"/>
      <c r="O43" s="14"/>
    </row>
    <row r="44" spans="1:15" x14ac:dyDescent="0.3">
      <c r="A44" t="s">
        <v>60</v>
      </c>
      <c r="B44">
        <v>6</v>
      </c>
      <c r="C44" t="s">
        <v>63</v>
      </c>
      <c r="D44">
        <v>3</v>
      </c>
      <c r="E44">
        <v>101</v>
      </c>
      <c r="F44">
        <f t="shared" si="0"/>
        <v>300101</v>
      </c>
      <c r="G44" s="13">
        <v>41688</v>
      </c>
      <c r="H44" t="str">
        <f>VLOOKUP(F44,TrialDesign!$E$2:$I$1147,3,FALSE)</f>
        <v>Nil</v>
      </c>
      <c r="I44" t="str">
        <f>VLOOKUP(F44,TrialDesign!$E$2:$I$1147,4,FALSE)</f>
        <v>Saracen</v>
      </c>
      <c r="J44">
        <f>VLOOKUP(F44,TrialDesign!$E$2:$I$1147,5,FALSE)</f>
        <v>16</v>
      </c>
      <c r="L44" s="14"/>
      <c r="M44" s="14"/>
      <c r="O44" s="14"/>
    </row>
    <row r="45" spans="1:15" x14ac:dyDescent="0.3">
      <c r="A45" t="s">
        <v>60</v>
      </c>
      <c r="B45">
        <v>6</v>
      </c>
      <c r="C45" t="s">
        <v>64</v>
      </c>
      <c r="D45">
        <v>3</v>
      </c>
      <c r="E45">
        <v>130</v>
      </c>
      <c r="F45">
        <f t="shared" si="0"/>
        <v>300130</v>
      </c>
      <c r="G45" s="13">
        <v>41688</v>
      </c>
      <c r="H45" t="str">
        <f>VLOOKUP(F45,TrialDesign!$E$2:$I$1147,3,FALSE)</f>
        <v>Nil</v>
      </c>
      <c r="I45" t="str">
        <f>VLOOKUP(F45,TrialDesign!$E$2:$I$1147,4,FALSE)</f>
        <v>Saracen</v>
      </c>
      <c r="J45">
        <f>VLOOKUP(F45,TrialDesign!$E$2:$I$1147,5,FALSE)</f>
        <v>16</v>
      </c>
      <c r="L45" s="14"/>
      <c r="M45" s="14"/>
      <c r="O45" s="14"/>
    </row>
    <row r="46" spans="1:15" x14ac:dyDescent="0.3">
      <c r="A46" t="s">
        <v>60</v>
      </c>
      <c r="B46">
        <v>6</v>
      </c>
      <c r="C46" t="s">
        <v>17</v>
      </c>
      <c r="D46">
        <v>3</v>
      </c>
      <c r="E46">
        <v>193</v>
      </c>
      <c r="F46">
        <f t="shared" si="0"/>
        <v>300193</v>
      </c>
      <c r="G46" s="13">
        <v>41688</v>
      </c>
      <c r="H46" t="str">
        <f>VLOOKUP(F46,TrialDesign!$E$2:$I$1147,3,FALSE)</f>
        <v>Nil</v>
      </c>
      <c r="I46" t="str">
        <f>VLOOKUP(F46,TrialDesign!$E$2:$I$1147,4,FALSE)</f>
        <v>Amarok</v>
      </c>
      <c r="J46">
        <f>VLOOKUP(F46,TrialDesign!$E$2:$I$1147,5,FALSE)</f>
        <v>16</v>
      </c>
      <c r="L46" s="14"/>
      <c r="M46" s="14"/>
      <c r="O46" s="14"/>
    </row>
    <row r="47" spans="1:15" x14ac:dyDescent="0.3">
      <c r="A47" t="s">
        <v>60</v>
      </c>
      <c r="B47">
        <v>6</v>
      </c>
      <c r="C47" t="s">
        <v>65</v>
      </c>
      <c r="D47">
        <v>3</v>
      </c>
      <c r="E47">
        <v>220</v>
      </c>
      <c r="F47">
        <f t="shared" si="0"/>
        <v>300220</v>
      </c>
      <c r="G47" s="13">
        <v>41688</v>
      </c>
      <c r="H47" t="str">
        <f>VLOOKUP(F47,TrialDesign!$E$2:$I$1147,3,FALSE)</f>
        <v>Nil</v>
      </c>
      <c r="I47" t="str">
        <f>VLOOKUP(F47,TrialDesign!$E$2:$I$1147,4,FALSE)</f>
        <v>Otane</v>
      </c>
      <c r="J47">
        <f>VLOOKUP(F47,TrialDesign!$E$2:$I$1147,5,FALSE)</f>
        <v>16</v>
      </c>
      <c r="L47" s="14"/>
      <c r="M47" s="14"/>
      <c r="O47" s="14"/>
    </row>
    <row r="48" spans="1:15" x14ac:dyDescent="0.3">
      <c r="A48" t="s">
        <v>60</v>
      </c>
      <c r="B48">
        <v>6</v>
      </c>
      <c r="C48" t="s">
        <v>66</v>
      </c>
      <c r="D48">
        <v>3</v>
      </c>
      <c r="E48">
        <v>312</v>
      </c>
      <c r="F48">
        <f t="shared" si="0"/>
        <v>300312</v>
      </c>
      <c r="G48" s="13">
        <v>41688</v>
      </c>
      <c r="H48" t="str">
        <f>VLOOKUP(F48,TrialDesign!$E$2:$I$1147,3,FALSE)</f>
        <v>Nil</v>
      </c>
      <c r="I48" t="str">
        <f>VLOOKUP(F48,TrialDesign!$E$2:$I$1147,4,FALSE)</f>
        <v>Saracen</v>
      </c>
      <c r="J48">
        <f>VLOOKUP(F48,TrialDesign!$E$2:$I$1147,5,FALSE)</f>
        <v>16</v>
      </c>
      <c r="L48" s="14"/>
      <c r="M48" s="14"/>
      <c r="O48" s="14"/>
    </row>
    <row r="49" spans="1:15" x14ac:dyDescent="0.3">
      <c r="A49" t="s">
        <v>60</v>
      </c>
      <c r="B49">
        <v>6</v>
      </c>
      <c r="C49" t="s">
        <v>67</v>
      </c>
      <c r="D49">
        <v>3</v>
      </c>
      <c r="E49">
        <v>230</v>
      </c>
      <c r="F49">
        <f t="shared" si="0"/>
        <v>300230</v>
      </c>
      <c r="G49" s="13">
        <v>41688</v>
      </c>
      <c r="H49" t="str">
        <f>VLOOKUP(F49,TrialDesign!$E$2:$I$1147,3,FALSE)</f>
        <v>Nil</v>
      </c>
      <c r="I49" t="str">
        <f>VLOOKUP(F49,TrialDesign!$E$2:$I$1147,4,FALSE)</f>
        <v>CRWT153</v>
      </c>
      <c r="J49">
        <f>VLOOKUP(F49,TrialDesign!$E$2:$I$1147,5,FALSE)</f>
        <v>16</v>
      </c>
      <c r="L49" s="14"/>
      <c r="M49" s="14"/>
      <c r="O49" s="14"/>
    </row>
    <row r="50" spans="1:15" x14ac:dyDescent="0.3">
      <c r="A50" t="s">
        <v>60</v>
      </c>
      <c r="B50">
        <v>7</v>
      </c>
      <c r="C50" t="s">
        <v>61</v>
      </c>
      <c r="D50">
        <v>3</v>
      </c>
      <c r="E50">
        <v>242</v>
      </c>
      <c r="F50">
        <f t="shared" si="0"/>
        <v>300242</v>
      </c>
      <c r="G50" s="13">
        <v>41688</v>
      </c>
      <c r="H50" t="str">
        <f>VLOOKUP(F50,TrialDesign!$E$2:$I$1147,3,FALSE)</f>
        <v>Nil</v>
      </c>
      <c r="I50" t="str">
        <f>VLOOKUP(F50,TrialDesign!$E$2:$I$1147,4,FALSE)</f>
        <v>Otane</v>
      </c>
      <c r="J50">
        <f>VLOOKUP(F50,TrialDesign!$E$2:$I$1147,5,FALSE)</f>
        <v>16</v>
      </c>
      <c r="L50" s="14"/>
      <c r="M50" s="14"/>
      <c r="O50" s="14"/>
    </row>
    <row r="51" spans="1:15" x14ac:dyDescent="0.3">
      <c r="A51" t="s">
        <v>60</v>
      </c>
      <c r="B51">
        <v>7</v>
      </c>
      <c r="C51" t="s">
        <v>62</v>
      </c>
      <c r="D51">
        <v>3</v>
      </c>
      <c r="E51">
        <v>207</v>
      </c>
      <c r="F51">
        <f t="shared" si="0"/>
        <v>300207</v>
      </c>
      <c r="G51" s="13">
        <v>41688</v>
      </c>
      <c r="H51" t="str">
        <f>VLOOKUP(F51,TrialDesign!$E$2:$I$1147,3,FALSE)</f>
        <v>Nil</v>
      </c>
      <c r="I51" t="str">
        <f>VLOOKUP(F51,TrialDesign!$E$2:$I$1147,4,FALSE)</f>
        <v>BattenWinter</v>
      </c>
      <c r="J51">
        <f>VLOOKUP(F51,TrialDesign!$E$2:$I$1147,5,FALSE)</f>
        <v>16</v>
      </c>
      <c r="L51" s="14"/>
      <c r="M51" s="14"/>
      <c r="O51" s="14"/>
    </row>
    <row r="52" spans="1:15" x14ac:dyDescent="0.3">
      <c r="A52" t="s">
        <v>60</v>
      </c>
      <c r="B52">
        <v>7</v>
      </c>
      <c r="C52" t="s">
        <v>63</v>
      </c>
      <c r="D52">
        <v>3</v>
      </c>
      <c r="E52">
        <v>225</v>
      </c>
      <c r="F52">
        <f t="shared" si="0"/>
        <v>300225</v>
      </c>
      <c r="G52" s="13">
        <v>41688</v>
      </c>
      <c r="H52" t="str">
        <f>VLOOKUP(F52,TrialDesign!$E$2:$I$1147,3,FALSE)</f>
        <v>Nil</v>
      </c>
      <c r="I52" t="str">
        <f>VLOOKUP(F52,TrialDesign!$E$2:$I$1147,4,FALSE)</f>
        <v>BattenSpring</v>
      </c>
      <c r="J52">
        <f>VLOOKUP(F52,TrialDesign!$E$2:$I$1147,5,FALSE)</f>
        <v>16</v>
      </c>
      <c r="L52" s="14"/>
      <c r="M52" s="14"/>
      <c r="O52" s="14"/>
    </row>
    <row r="53" spans="1:15" x14ac:dyDescent="0.3">
      <c r="A53" t="s">
        <v>60</v>
      </c>
      <c r="B53">
        <v>7</v>
      </c>
      <c r="C53" t="s">
        <v>64</v>
      </c>
      <c r="D53">
        <v>3</v>
      </c>
      <c r="E53">
        <v>328</v>
      </c>
      <c r="F53">
        <f t="shared" si="0"/>
        <v>300328</v>
      </c>
      <c r="G53" s="13">
        <v>41688</v>
      </c>
      <c r="H53" t="str">
        <f>VLOOKUP(F53,TrialDesign!$E$2:$I$1147,3,FALSE)</f>
        <v>Nil</v>
      </c>
      <c r="I53" t="str">
        <f>VLOOKUP(F53,TrialDesign!$E$2:$I$1147,4,FALSE)</f>
        <v>BattenWinter</v>
      </c>
      <c r="J53">
        <f>VLOOKUP(F53,TrialDesign!$E$2:$I$1147,5,FALSE)</f>
        <v>16</v>
      </c>
      <c r="L53" s="15"/>
      <c r="M53" s="14"/>
      <c r="O53" s="14"/>
    </row>
    <row r="54" spans="1:15" x14ac:dyDescent="0.3">
      <c r="A54" t="s">
        <v>60</v>
      </c>
      <c r="B54">
        <v>7</v>
      </c>
      <c r="C54" t="s">
        <v>17</v>
      </c>
      <c r="D54">
        <v>3</v>
      </c>
      <c r="E54">
        <v>100</v>
      </c>
      <c r="F54">
        <f t="shared" si="0"/>
        <v>300100</v>
      </c>
      <c r="G54" s="13">
        <v>41695</v>
      </c>
      <c r="H54" t="str">
        <f>VLOOKUP(F54,TrialDesign!$E$2:$I$1147,3,FALSE)</f>
        <v>Nil</v>
      </c>
      <c r="I54" t="str">
        <f>VLOOKUP(F54,TrialDesign!$E$2:$I$1147,4,FALSE)</f>
        <v>BattenSpring</v>
      </c>
      <c r="J54">
        <f>VLOOKUP(F54,TrialDesign!$E$2:$I$1147,5,FALSE)</f>
        <v>16</v>
      </c>
      <c r="L54" s="13"/>
      <c r="M54" s="14"/>
      <c r="O54" s="14"/>
    </row>
    <row r="55" spans="1:15" x14ac:dyDescent="0.3">
      <c r="A55" t="s">
        <v>60</v>
      </c>
      <c r="B55">
        <v>7</v>
      </c>
      <c r="C55" t="s">
        <v>65</v>
      </c>
      <c r="D55">
        <v>3</v>
      </c>
      <c r="E55">
        <v>37</v>
      </c>
      <c r="F55">
        <f t="shared" si="0"/>
        <v>300037</v>
      </c>
      <c r="G55" s="13">
        <v>41695</v>
      </c>
      <c r="H55" t="str">
        <f>VLOOKUP(F55,TrialDesign!$E$2:$I$1147,3,FALSE)</f>
        <v>Nil</v>
      </c>
      <c r="I55" t="str">
        <f>VLOOKUP(F55,TrialDesign!$E$2:$I$1147,4,FALSE)</f>
        <v>CRWT153</v>
      </c>
      <c r="J55">
        <f>VLOOKUP(F55,TrialDesign!$E$2:$I$1147,5,FALSE)</f>
        <v>16</v>
      </c>
      <c r="L55" s="14"/>
      <c r="M55" s="14"/>
      <c r="O55" s="14"/>
    </row>
    <row r="56" spans="1:15" x14ac:dyDescent="0.3">
      <c r="A56" t="s">
        <v>60</v>
      </c>
      <c r="B56">
        <v>7</v>
      </c>
      <c r="C56" t="s">
        <v>66</v>
      </c>
      <c r="D56">
        <v>3</v>
      </c>
      <c r="E56">
        <v>103</v>
      </c>
      <c r="F56">
        <f t="shared" si="0"/>
        <v>300103</v>
      </c>
      <c r="G56" s="13">
        <v>41695</v>
      </c>
      <c r="H56" t="str">
        <f>VLOOKUP(F56,TrialDesign!$E$2:$I$1147,3,FALSE)</f>
        <v>Nil</v>
      </c>
      <c r="I56" t="str">
        <f>VLOOKUP(F56,TrialDesign!$E$2:$I$1147,4,FALSE)</f>
        <v>Saracen</v>
      </c>
      <c r="J56">
        <f>VLOOKUP(F56,TrialDesign!$E$2:$I$1147,5,FALSE)</f>
        <v>16</v>
      </c>
      <c r="L56" s="14"/>
      <c r="M56" s="14"/>
      <c r="O56" s="14"/>
    </row>
    <row r="57" spans="1:15" x14ac:dyDescent="0.3">
      <c r="A57" t="s">
        <v>60</v>
      </c>
      <c r="B57">
        <v>7</v>
      </c>
      <c r="C57" t="s">
        <v>67</v>
      </c>
      <c r="D57">
        <v>3</v>
      </c>
      <c r="E57">
        <v>120</v>
      </c>
      <c r="F57">
        <f t="shared" si="0"/>
        <v>300120</v>
      </c>
      <c r="G57" s="13">
        <v>41695</v>
      </c>
      <c r="H57" t="str">
        <f>VLOOKUP(F57,TrialDesign!$E$2:$I$1147,3,FALSE)</f>
        <v>Nil</v>
      </c>
      <c r="I57" t="str">
        <f>VLOOKUP(F57,TrialDesign!$E$2:$I$1147,4,FALSE)</f>
        <v>BattenWinter</v>
      </c>
      <c r="J57">
        <f>VLOOKUP(F57,TrialDesign!$E$2:$I$1147,5,FALSE)</f>
        <v>16</v>
      </c>
      <c r="L57" s="14"/>
      <c r="M57" s="14"/>
      <c r="O57" s="14"/>
    </row>
    <row r="58" spans="1:15" x14ac:dyDescent="0.3">
      <c r="A58" t="s">
        <v>60</v>
      </c>
      <c r="B58">
        <v>8</v>
      </c>
      <c r="C58" t="s">
        <v>61</v>
      </c>
      <c r="D58">
        <v>3</v>
      </c>
      <c r="E58">
        <v>84</v>
      </c>
      <c r="F58">
        <f t="shared" si="0"/>
        <v>300084</v>
      </c>
      <c r="G58" s="13">
        <v>41695</v>
      </c>
      <c r="H58" t="str">
        <f>VLOOKUP(F58,TrialDesign!$E$2:$I$1147,3,FALSE)</f>
        <v>Nil</v>
      </c>
      <c r="I58" t="str">
        <f>VLOOKUP(F58,TrialDesign!$E$2:$I$1147,4,FALSE)</f>
        <v>Otane</v>
      </c>
      <c r="J58">
        <f>VLOOKUP(F58,TrialDesign!$E$2:$I$1147,5,FALSE)</f>
        <v>16</v>
      </c>
      <c r="L58" s="14"/>
      <c r="M58" s="14"/>
      <c r="O58" s="14"/>
    </row>
    <row r="59" spans="1:15" x14ac:dyDescent="0.3">
      <c r="A59" t="s">
        <v>60</v>
      </c>
      <c r="B59">
        <v>8</v>
      </c>
      <c r="C59" t="s">
        <v>62</v>
      </c>
      <c r="D59">
        <v>3</v>
      </c>
      <c r="E59">
        <v>43</v>
      </c>
      <c r="F59">
        <f t="shared" si="0"/>
        <v>300043</v>
      </c>
      <c r="G59" s="13">
        <v>41695</v>
      </c>
      <c r="H59" t="str">
        <f>VLOOKUP(F59,TrialDesign!$E$2:$I$1147,3,FALSE)</f>
        <v>Nil</v>
      </c>
      <c r="I59" t="str">
        <f>VLOOKUP(F59,TrialDesign!$E$2:$I$1147,4,FALSE)</f>
        <v>BattenWinter</v>
      </c>
      <c r="J59">
        <f>VLOOKUP(F59,TrialDesign!$E$2:$I$1147,5,FALSE)</f>
        <v>16</v>
      </c>
      <c r="L59" s="14"/>
      <c r="M59" s="14"/>
      <c r="O59" s="14"/>
    </row>
    <row r="60" spans="1:15" x14ac:dyDescent="0.3">
      <c r="A60" t="s">
        <v>60</v>
      </c>
      <c r="B60">
        <v>8</v>
      </c>
      <c r="C60" t="s">
        <v>63</v>
      </c>
      <c r="D60">
        <v>3</v>
      </c>
      <c r="E60">
        <v>75</v>
      </c>
      <c r="F60">
        <f t="shared" si="0"/>
        <v>300075</v>
      </c>
      <c r="G60" s="13">
        <v>41695</v>
      </c>
      <c r="H60" t="str">
        <f>VLOOKUP(F60,TrialDesign!$E$2:$I$1147,3,FALSE)</f>
        <v>Nil</v>
      </c>
      <c r="I60" t="str">
        <f>VLOOKUP(F60,TrialDesign!$E$2:$I$1147,4,FALSE)</f>
        <v>Amarok</v>
      </c>
      <c r="J60">
        <f>VLOOKUP(F60,TrialDesign!$E$2:$I$1147,5,FALSE)</f>
        <v>16</v>
      </c>
      <c r="L60" s="14"/>
      <c r="M60" s="14"/>
      <c r="O60" s="14"/>
    </row>
    <row r="61" spans="1:15" x14ac:dyDescent="0.3">
      <c r="A61" t="s">
        <v>60</v>
      </c>
      <c r="B61">
        <v>8</v>
      </c>
      <c r="C61" t="s">
        <v>64</v>
      </c>
      <c r="D61">
        <v>3</v>
      </c>
      <c r="E61">
        <v>133</v>
      </c>
      <c r="F61">
        <f t="shared" si="0"/>
        <v>300133</v>
      </c>
      <c r="G61" s="13">
        <v>41695</v>
      </c>
      <c r="H61" t="str">
        <f>VLOOKUP(F61,TrialDesign!$E$2:$I$1147,3,FALSE)</f>
        <v>Nil</v>
      </c>
      <c r="I61" t="str">
        <f>VLOOKUP(F61,TrialDesign!$E$2:$I$1147,4,FALSE)</f>
        <v>CRWT153</v>
      </c>
      <c r="J61">
        <f>VLOOKUP(F61,TrialDesign!$E$2:$I$1147,5,FALSE)</f>
        <v>16</v>
      </c>
      <c r="L61" s="14"/>
      <c r="M61" s="14"/>
      <c r="O61" s="14"/>
    </row>
    <row r="62" spans="1:15" x14ac:dyDescent="0.3">
      <c r="A62" t="s">
        <v>60</v>
      </c>
      <c r="B62">
        <v>8</v>
      </c>
      <c r="C62" t="s">
        <v>17</v>
      </c>
      <c r="D62">
        <v>3</v>
      </c>
      <c r="E62">
        <v>253</v>
      </c>
      <c r="F62">
        <f t="shared" si="0"/>
        <v>300253</v>
      </c>
      <c r="G62" s="13">
        <v>41695</v>
      </c>
      <c r="H62" t="str">
        <f>VLOOKUP(F62,TrialDesign!$E$2:$I$1147,3,FALSE)</f>
        <v>Nil</v>
      </c>
      <c r="I62" t="str">
        <f>VLOOKUP(F62,TrialDesign!$E$2:$I$1147,4,FALSE)</f>
        <v>CRWT153</v>
      </c>
      <c r="J62">
        <f>VLOOKUP(F62,TrialDesign!$E$2:$I$1147,5,FALSE)</f>
        <v>16</v>
      </c>
      <c r="L62" s="14"/>
      <c r="M62" s="14"/>
      <c r="O62" s="14"/>
    </row>
    <row r="63" spans="1:15" x14ac:dyDescent="0.3">
      <c r="A63" t="s">
        <v>60</v>
      </c>
      <c r="B63">
        <v>8</v>
      </c>
      <c r="C63" t="s">
        <v>65</v>
      </c>
      <c r="D63">
        <v>3</v>
      </c>
      <c r="E63">
        <v>238</v>
      </c>
      <c r="F63">
        <f t="shared" si="0"/>
        <v>300238</v>
      </c>
      <c r="G63" s="13">
        <v>41695</v>
      </c>
      <c r="H63" t="str">
        <f>VLOOKUP(F63,TrialDesign!$E$2:$I$1147,3,FALSE)</f>
        <v>Nil</v>
      </c>
      <c r="I63" t="str">
        <f>VLOOKUP(F63,TrialDesign!$E$2:$I$1147,4,FALSE)</f>
        <v>BattenWinter</v>
      </c>
      <c r="J63">
        <f>VLOOKUP(F63,TrialDesign!$E$2:$I$1147,5,FALSE)</f>
        <v>16</v>
      </c>
      <c r="L63" s="14"/>
      <c r="M63" s="14"/>
      <c r="O63" s="14"/>
    </row>
    <row r="64" spans="1:15" x14ac:dyDescent="0.3">
      <c r="A64" t="s">
        <v>60</v>
      </c>
      <c r="B64">
        <v>8</v>
      </c>
      <c r="C64" t="s">
        <v>66</v>
      </c>
      <c r="D64">
        <v>3</v>
      </c>
      <c r="E64">
        <v>180</v>
      </c>
      <c r="F64">
        <f t="shared" si="0"/>
        <v>300180</v>
      </c>
      <c r="G64" s="13">
        <v>41695</v>
      </c>
      <c r="H64" t="str">
        <f>VLOOKUP(F64,TrialDesign!$E$2:$I$1147,3,FALSE)</f>
        <v>Nil</v>
      </c>
      <c r="I64" t="str">
        <f>VLOOKUP(F64,TrialDesign!$E$2:$I$1147,4,FALSE)</f>
        <v>Saracen</v>
      </c>
      <c r="J64">
        <f>VLOOKUP(F64,TrialDesign!$E$2:$I$1147,5,FALSE)</f>
        <v>16</v>
      </c>
      <c r="L64" s="14"/>
      <c r="M64" s="14"/>
      <c r="O64" s="14"/>
    </row>
    <row r="65" spans="1:15" x14ac:dyDescent="0.3">
      <c r="A65" t="s">
        <v>60</v>
      </c>
      <c r="B65">
        <v>8</v>
      </c>
      <c r="C65" t="s">
        <v>67</v>
      </c>
      <c r="D65">
        <v>3</v>
      </c>
      <c r="E65">
        <v>202</v>
      </c>
      <c r="F65">
        <f t="shared" si="0"/>
        <v>300202</v>
      </c>
      <c r="G65" s="13">
        <v>41695</v>
      </c>
      <c r="H65" t="str">
        <f>VLOOKUP(F65,TrialDesign!$E$2:$I$1147,3,FALSE)</f>
        <v>Nil</v>
      </c>
      <c r="I65" t="str">
        <f>VLOOKUP(F65,TrialDesign!$E$2:$I$1147,4,FALSE)</f>
        <v>Otane</v>
      </c>
      <c r="J65">
        <f>VLOOKUP(F65,TrialDesign!$E$2:$I$1147,5,FALSE)</f>
        <v>16</v>
      </c>
      <c r="L65" s="14"/>
      <c r="M65" s="14"/>
      <c r="O65" s="14"/>
    </row>
    <row r="66" spans="1:15" x14ac:dyDescent="0.3">
      <c r="A66" t="s">
        <v>60</v>
      </c>
      <c r="B66">
        <v>9</v>
      </c>
      <c r="C66" t="s">
        <v>61</v>
      </c>
      <c r="D66">
        <v>3</v>
      </c>
      <c r="E66">
        <v>159</v>
      </c>
      <c r="F66">
        <f t="shared" si="0"/>
        <v>300159</v>
      </c>
      <c r="G66" s="13">
        <v>41695</v>
      </c>
      <c r="H66" t="str">
        <f>VLOOKUP(F66,TrialDesign!$E$2:$I$1147,3,FALSE)</f>
        <v>Nil</v>
      </c>
      <c r="I66" t="str">
        <f>VLOOKUP(F66,TrialDesign!$E$2:$I$1147,4,FALSE)</f>
        <v>Amarok</v>
      </c>
      <c r="J66">
        <f>VLOOKUP(F66,TrialDesign!$E$2:$I$1147,5,FALSE)</f>
        <v>16</v>
      </c>
      <c r="L66" s="14"/>
      <c r="M66" s="14"/>
      <c r="O66" s="14"/>
    </row>
    <row r="67" spans="1:15" x14ac:dyDescent="0.3">
      <c r="A67" t="s">
        <v>60</v>
      </c>
      <c r="B67">
        <v>9</v>
      </c>
      <c r="C67" t="s">
        <v>62</v>
      </c>
      <c r="D67">
        <v>3</v>
      </c>
      <c r="E67">
        <v>246</v>
      </c>
      <c r="F67">
        <f t="shared" ref="F67:F130" si="1">D67*100000+E67</f>
        <v>300246</v>
      </c>
      <c r="G67" s="13">
        <v>41695</v>
      </c>
      <c r="H67" t="str">
        <f>VLOOKUP(F67,TrialDesign!$E$2:$I$1147,3,FALSE)</f>
        <v>Nil</v>
      </c>
      <c r="I67" t="str">
        <f>VLOOKUP(F67,TrialDesign!$E$2:$I$1147,4,FALSE)</f>
        <v>BattenSpring</v>
      </c>
      <c r="J67">
        <f>VLOOKUP(F67,TrialDesign!$E$2:$I$1147,5,FALSE)</f>
        <v>16</v>
      </c>
      <c r="L67" s="14"/>
      <c r="M67" s="14"/>
      <c r="O67" s="14"/>
    </row>
    <row r="68" spans="1:15" x14ac:dyDescent="0.3">
      <c r="A68" t="s">
        <v>60</v>
      </c>
      <c r="B68">
        <v>9</v>
      </c>
      <c r="C68" t="s">
        <v>63</v>
      </c>
      <c r="D68">
        <v>3</v>
      </c>
      <c r="E68">
        <v>251</v>
      </c>
      <c r="F68">
        <f t="shared" si="1"/>
        <v>300251</v>
      </c>
      <c r="G68" s="13">
        <v>41695</v>
      </c>
      <c r="H68" t="str">
        <f>VLOOKUP(F68,TrialDesign!$E$2:$I$1147,3,FALSE)</f>
        <v>Nil</v>
      </c>
      <c r="I68" t="str">
        <f>VLOOKUP(F68,TrialDesign!$E$2:$I$1147,4,FALSE)</f>
        <v>Otane</v>
      </c>
      <c r="J68">
        <f>VLOOKUP(F68,TrialDesign!$E$2:$I$1147,5,FALSE)</f>
        <v>16</v>
      </c>
      <c r="L68" s="14"/>
      <c r="M68" s="14"/>
      <c r="O68" s="14"/>
    </row>
    <row r="69" spans="1:15" x14ac:dyDescent="0.3">
      <c r="A69" t="s">
        <v>60</v>
      </c>
      <c r="B69">
        <v>9</v>
      </c>
      <c r="C69" t="s">
        <v>64</v>
      </c>
      <c r="D69">
        <v>3</v>
      </c>
      <c r="E69">
        <v>227</v>
      </c>
      <c r="F69">
        <f t="shared" si="1"/>
        <v>300227</v>
      </c>
      <c r="G69" s="13">
        <v>41695</v>
      </c>
      <c r="H69" t="str">
        <f>VLOOKUP(F69,TrialDesign!$E$2:$I$1147,3,FALSE)</f>
        <v>Nil</v>
      </c>
      <c r="I69" t="str">
        <f>VLOOKUP(F69,TrialDesign!$E$2:$I$1147,4,FALSE)</f>
        <v>Amarok</v>
      </c>
      <c r="J69">
        <f>VLOOKUP(F69,TrialDesign!$E$2:$I$1147,5,FALSE)</f>
        <v>16</v>
      </c>
      <c r="L69" s="14"/>
      <c r="M69" s="14"/>
      <c r="O69" s="14"/>
    </row>
    <row r="70" spans="1:15" x14ac:dyDescent="0.3">
      <c r="A70" t="s">
        <v>60</v>
      </c>
      <c r="B70">
        <v>9</v>
      </c>
      <c r="C70" t="s">
        <v>17</v>
      </c>
      <c r="D70">
        <v>3</v>
      </c>
      <c r="E70">
        <v>132</v>
      </c>
      <c r="F70">
        <f t="shared" si="1"/>
        <v>300132</v>
      </c>
      <c r="G70" s="13">
        <v>41695</v>
      </c>
      <c r="H70" t="str">
        <f>VLOOKUP(F70,TrialDesign!$E$2:$I$1147,3,FALSE)</f>
        <v>Nil</v>
      </c>
      <c r="I70" t="str">
        <f>VLOOKUP(F70,TrialDesign!$E$2:$I$1147,4,FALSE)</f>
        <v>BattenSpring</v>
      </c>
      <c r="J70">
        <f>VLOOKUP(F70,TrialDesign!$E$2:$I$1147,5,FALSE)</f>
        <v>16</v>
      </c>
      <c r="L70" s="14"/>
      <c r="M70" s="14"/>
      <c r="O70" s="14"/>
    </row>
    <row r="71" spans="1:15" x14ac:dyDescent="0.3">
      <c r="A71" t="s">
        <v>60</v>
      </c>
      <c r="B71">
        <v>9</v>
      </c>
      <c r="C71" t="s">
        <v>65</v>
      </c>
      <c r="D71">
        <v>3</v>
      </c>
      <c r="E71">
        <v>286</v>
      </c>
      <c r="F71">
        <f t="shared" si="1"/>
        <v>300286</v>
      </c>
      <c r="G71" s="13">
        <v>41695</v>
      </c>
      <c r="H71" t="str">
        <f>VLOOKUP(F71,TrialDesign!$E$2:$I$1147,3,FALSE)</f>
        <v>Nil</v>
      </c>
      <c r="I71" t="str">
        <f>VLOOKUP(F71,TrialDesign!$E$2:$I$1147,4,FALSE)</f>
        <v>Saracen</v>
      </c>
      <c r="J71">
        <f>VLOOKUP(F71,TrialDesign!$E$2:$I$1147,5,FALSE)</f>
        <v>16</v>
      </c>
      <c r="L71" s="15"/>
      <c r="M71" s="14"/>
      <c r="O71" s="14"/>
    </row>
    <row r="72" spans="1:15" x14ac:dyDescent="0.3">
      <c r="A72" t="s">
        <v>60</v>
      </c>
      <c r="B72">
        <v>9</v>
      </c>
      <c r="C72" t="s">
        <v>66</v>
      </c>
      <c r="D72">
        <v>3</v>
      </c>
      <c r="E72">
        <v>39</v>
      </c>
      <c r="F72">
        <f t="shared" si="1"/>
        <v>300039</v>
      </c>
      <c r="G72" s="13">
        <v>41702</v>
      </c>
      <c r="H72" t="str">
        <f>VLOOKUP(F72,TrialDesign!$E$2:$I$1147,3,FALSE)</f>
        <v>Nil</v>
      </c>
      <c r="I72" t="str">
        <f>VLOOKUP(F72,TrialDesign!$E$2:$I$1147,4,FALSE)</f>
        <v>BattenWinter</v>
      </c>
      <c r="J72">
        <f>VLOOKUP(F72,TrialDesign!$E$2:$I$1147,5,FALSE)</f>
        <v>16</v>
      </c>
      <c r="L72" s="13"/>
      <c r="M72" s="14"/>
      <c r="O72" s="14"/>
    </row>
    <row r="73" spans="1:15" x14ac:dyDescent="0.3">
      <c r="A73" t="s">
        <v>60</v>
      </c>
      <c r="B73">
        <v>9</v>
      </c>
      <c r="C73" t="s">
        <v>67</v>
      </c>
      <c r="D73">
        <v>3</v>
      </c>
      <c r="E73">
        <v>168</v>
      </c>
      <c r="F73">
        <f t="shared" si="1"/>
        <v>300168</v>
      </c>
      <c r="G73" s="13">
        <v>41702</v>
      </c>
      <c r="H73" t="str">
        <f>VLOOKUP(F73,TrialDesign!$E$2:$I$1147,3,FALSE)</f>
        <v>Nil</v>
      </c>
      <c r="I73" t="str">
        <f>VLOOKUP(F73,TrialDesign!$E$2:$I$1147,4,FALSE)</f>
        <v>BattenSpring</v>
      </c>
      <c r="J73">
        <f>VLOOKUP(F73,TrialDesign!$E$2:$I$1147,5,FALSE)</f>
        <v>16</v>
      </c>
      <c r="L73" s="14"/>
      <c r="M73" s="14"/>
      <c r="O73" s="14"/>
    </row>
    <row r="74" spans="1:15" x14ac:dyDescent="0.3">
      <c r="A74" t="s">
        <v>60</v>
      </c>
      <c r="B74">
        <v>10</v>
      </c>
      <c r="C74" t="s">
        <v>61</v>
      </c>
      <c r="D74">
        <v>3</v>
      </c>
      <c r="E74">
        <v>2</v>
      </c>
      <c r="F74">
        <f t="shared" si="1"/>
        <v>300002</v>
      </c>
      <c r="G74" s="13">
        <v>41702</v>
      </c>
      <c r="H74" t="str">
        <f>VLOOKUP(F74,TrialDesign!$E$2:$I$1147,3,FALSE)</f>
        <v>Nil</v>
      </c>
      <c r="I74" t="str">
        <f>VLOOKUP(F74,TrialDesign!$E$2:$I$1147,4,FALSE)</f>
        <v>Saracen</v>
      </c>
      <c r="J74">
        <f>VLOOKUP(F74,TrialDesign!$E$2:$I$1147,5,FALSE)</f>
        <v>16</v>
      </c>
      <c r="L74" s="14"/>
      <c r="M74" s="14"/>
      <c r="O74" s="14"/>
    </row>
    <row r="75" spans="1:15" x14ac:dyDescent="0.3">
      <c r="A75" t="s">
        <v>60</v>
      </c>
      <c r="B75">
        <v>10</v>
      </c>
      <c r="C75" t="s">
        <v>62</v>
      </c>
      <c r="D75">
        <v>3</v>
      </c>
      <c r="E75">
        <v>158</v>
      </c>
      <c r="F75">
        <f t="shared" si="1"/>
        <v>300158</v>
      </c>
      <c r="G75" s="13">
        <v>41702</v>
      </c>
      <c r="H75" t="str">
        <f>VLOOKUP(F75,TrialDesign!$E$2:$I$1147,3,FALSE)</f>
        <v>Nil</v>
      </c>
      <c r="I75" t="str">
        <f>VLOOKUP(F75,TrialDesign!$E$2:$I$1147,4,FALSE)</f>
        <v>BattenWinter</v>
      </c>
      <c r="J75">
        <f>VLOOKUP(F75,TrialDesign!$E$2:$I$1147,5,FALSE)</f>
        <v>16</v>
      </c>
      <c r="L75" s="14"/>
      <c r="M75" s="14"/>
      <c r="O75" s="14"/>
    </row>
    <row r="76" spans="1:15" x14ac:dyDescent="0.3">
      <c r="A76" t="s">
        <v>60</v>
      </c>
      <c r="B76">
        <v>10</v>
      </c>
      <c r="C76" t="s">
        <v>63</v>
      </c>
      <c r="D76">
        <v>3</v>
      </c>
      <c r="E76">
        <v>8</v>
      </c>
      <c r="F76">
        <f t="shared" si="1"/>
        <v>300008</v>
      </c>
      <c r="G76" s="13">
        <v>41702</v>
      </c>
      <c r="H76" t="str">
        <f>VLOOKUP(F76,TrialDesign!$E$2:$I$1147,3,FALSE)</f>
        <v>Nil</v>
      </c>
      <c r="I76" t="str">
        <f>VLOOKUP(F76,TrialDesign!$E$2:$I$1147,4,FALSE)</f>
        <v>CRWT153</v>
      </c>
      <c r="J76">
        <f>VLOOKUP(F76,TrialDesign!$E$2:$I$1147,5,FALSE)</f>
        <v>16</v>
      </c>
      <c r="L76" s="14"/>
      <c r="M76" s="14"/>
      <c r="O76" s="14"/>
    </row>
    <row r="77" spans="1:15" x14ac:dyDescent="0.3">
      <c r="A77" t="s">
        <v>60</v>
      </c>
      <c r="B77">
        <v>10</v>
      </c>
      <c r="C77" t="s">
        <v>64</v>
      </c>
      <c r="D77">
        <v>3</v>
      </c>
      <c r="E77">
        <v>252</v>
      </c>
      <c r="F77">
        <f t="shared" si="1"/>
        <v>300252</v>
      </c>
      <c r="G77" s="13">
        <v>41702</v>
      </c>
      <c r="H77" t="str">
        <f>VLOOKUP(F77,TrialDesign!$E$2:$I$1147,3,FALSE)</f>
        <v>Nil</v>
      </c>
      <c r="I77" t="str">
        <f>VLOOKUP(F77,TrialDesign!$E$2:$I$1147,4,FALSE)</f>
        <v>BattenSpring</v>
      </c>
      <c r="J77">
        <f>VLOOKUP(F77,TrialDesign!$E$2:$I$1147,5,FALSE)</f>
        <v>16</v>
      </c>
      <c r="L77" s="14"/>
      <c r="M77" s="14"/>
      <c r="O77" s="14"/>
    </row>
    <row r="78" spans="1:15" x14ac:dyDescent="0.3">
      <c r="A78" t="s">
        <v>60</v>
      </c>
      <c r="B78">
        <v>10</v>
      </c>
      <c r="C78" t="s">
        <v>17</v>
      </c>
      <c r="D78">
        <v>3</v>
      </c>
      <c r="E78">
        <v>186</v>
      </c>
      <c r="F78">
        <f t="shared" si="1"/>
        <v>300186</v>
      </c>
      <c r="G78" s="13">
        <v>41702</v>
      </c>
      <c r="H78" t="str">
        <f>VLOOKUP(F78,TrialDesign!$E$2:$I$1147,3,FALSE)</f>
        <v>Nil</v>
      </c>
      <c r="I78" t="str">
        <f>VLOOKUP(F78,TrialDesign!$E$2:$I$1147,4,FALSE)</f>
        <v>CRWT153</v>
      </c>
      <c r="J78">
        <f>VLOOKUP(F78,TrialDesign!$E$2:$I$1147,5,FALSE)</f>
        <v>16</v>
      </c>
      <c r="L78" s="14"/>
      <c r="M78" s="14"/>
      <c r="O78" s="14"/>
    </row>
    <row r="79" spans="1:15" x14ac:dyDescent="0.3">
      <c r="A79" t="s">
        <v>60</v>
      </c>
      <c r="B79">
        <v>10</v>
      </c>
      <c r="C79" t="s">
        <v>65</v>
      </c>
      <c r="D79">
        <v>3</v>
      </c>
      <c r="E79">
        <v>304</v>
      </c>
      <c r="F79">
        <f t="shared" si="1"/>
        <v>300304</v>
      </c>
      <c r="G79" s="13">
        <v>41702</v>
      </c>
      <c r="H79" t="str">
        <f>VLOOKUP(F79,TrialDesign!$E$2:$I$1147,3,FALSE)</f>
        <v>Nil</v>
      </c>
      <c r="I79" t="str">
        <f>VLOOKUP(F79,TrialDesign!$E$2:$I$1147,4,FALSE)</f>
        <v>Amarok</v>
      </c>
      <c r="J79">
        <f>VLOOKUP(F79,TrialDesign!$E$2:$I$1147,5,FALSE)</f>
        <v>16</v>
      </c>
      <c r="L79" s="14"/>
      <c r="M79" s="14"/>
      <c r="O79" s="14"/>
    </row>
    <row r="80" spans="1:15" x14ac:dyDescent="0.3">
      <c r="A80" t="s">
        <v>60</v>
      </c>
      <c r="B80">
        <v>10</v>
      </c>
      <c r="C80" t="s">
        <v>66</v>
      </c>
      <c r="D80">
        <v>3</v>
      </c>
      <c r="E80">
        <v>280</v>
      </c>
      <c r="F80">
        <f t="shared" si="1"/>
        <v>300280</v>
      </c>
      <c r="G80" s="13">
        <v>41702</v>
      </c>
      <c r="H80" t="str">
        <f>VLOOKUP(F80,TrialDesign!$E$2:$I$1147,3,FALSE)</f>
        <v>Nil</v>
      </c>
      <c r="I80" t="str">
        <f>VLOOKUP(F80,TrialDesign!$E$2:$I$1147,4,FALSE)</f>
        <v>BattenWinter</v>
      </c>
      <c r="J80">
        <f>VLOOKUP(F80,TrialDesign!$E$2:$I$1147,5,FALSE)</f>
        <v>16</v>
      </c>
      <c r="L80" s="14"/>
      <c r="M80" s="14"/>
      <c r="O80" s="14"/>
    </row>
    <row r="81" spans="1:15" x14ac:dyDescent="0.3">
      <c r="A81" t="s">
        <v>60</v>
      </c>
      <c r="B81">
        <v>10</v>
      </c>
      <c r="C81" t="s">
        <v>67</v>
      </c>
      <c r="D81">
        <v>3</v>
      </c>
      <c r="E81">
        <v>199</v>
      </c>
      <c r="F81">
        <f t="shared" si="1"/>
        <v>300199</v>
      </c>
      <c r="G81" s="13">
        <v>41702</v>
      </c>
      <c r="H81" t="str">
        <f>VLOOKUP(F81,TrialDesign!$E$2:$I$1147,3,FALSE)</f>
        <v>Nil</v>
      </c>
      <c r="I81" t="str">
        <f>VLOOKUP(F81,TrialDesign!$E$2:$I$1147,4,FALSE)</f>
        <v>Saracen</v>
      </c>
      <c r="J81">
        <f>VLOOKUP(F81,TrialDesign!$E$2:$I$1147,5,FALSE)</f>
        <v>16</v>
      </c>
      <c r="L81" s="14"/>
      <c r="M81" s="14"/>
      <c r="O81" s="14"/>
    </row>
    <row r="82" spans="1:15" x14ac:dyDescent="0.3">
      <c r="A82" t="s">
        <v>60</v>
      </c>
      <c r="B82">
        <v>11</v>
      </c>
      <c r="C82" t="s">
        <v>61</v>
      </c>
      <c r="D82">
        <v>3</v>
      </c>
      <c r="E82">
        <v>190</v>
      </c>
      <c r="F82">
        <f t="shared" si="1"/>
        <v>300190</v>
      </c>
      <c r="G82" s="13">
        <v>41702</v>
      </c>
      <c r="H82" t="str">
        <f>VLOOKUP(F82,TrialDesign!$E$2:$I$1147,3,FALSE)</f>
        <v>Nil</v>
      </c>
      <c r="I82" t="str">
        <f>VLOOKUP(F82,TrialDesign!$E$2:$I$1147,4,FALSE)</f>
        <v>Amarok</v>
      </c>
      <c r="J82">
        <f>VLOOKUP(F82,TrialDesign!$E$2:$I$1147,5,FALSE)</f>
        <v>16</v>
      </c>
      <c r="L82" s="14"/>
      <c r="M82" s="14"/>
      <c r="O82" s="14"/>
    </row>
    <row r="83" spans="1:15" x14ac:dyDescent="0.3">
      <c r="A83" t="s">
        <v>60</v>
      </c>
      <c r="B83">
        <v>11</v>
      </c>
      <c r="C83" t="s">
        <v>62</v>
      </c>
      <c r="D83">
        <v>3</v>
      </c>
      <c r="E83">
        <v>309</v>
      </c>
      <c r="F83">
        <f t="shared" si="1"/>
        <v>300309</v>
      </c>
      <c r="G83" s="13">
        <v>41702</v>
      </c>
      <c r="H83" t="str">
        <f>VLOOKUP(F83,TrialDesign!$E$2:$I$1147,3,FALSE)</f>
        <v>Nil</v>
      </c>
      <c r="I83" t="str">
        <f>VLOOKUP(F83,TrialDesign!$E$2:$I$1147,4,FALSE)</f>
        <v>Saracen</v>
      </c>
      <c r="J83">
        <f>VLOOKUP(F83,TrialDesign!$E$2:$I$1147,5,FALSE)</f>
        <v>16</v>
      </c>
      <c r="L83" s="14"/>
      <c r="M83" s="14"/>
      <c r="O83" s="14"/>
    </row>
    <row r="84" spans="1:15" x14ac:dyDescent="0.3">
      <c r="A84" t="s">
        <v>60</v>
      </c>
      <c r="B84">
        <v>11</v>
      </c>
      <c r="C84" t="s">
        <v>63</v>
      </c>
      <c r="D84">
        <v>3</v>
      </c>
      <c r="E84">
        <v>88</v>
      </c>
      <c r="F84">
        <f t="shared" si="1"/>
        <v>300088</v>
      </c>
      <c r="G84" s="13">
        <v>41702</v>
      </c>
      <c r="H84" t="str">
        <f>VLOOKUP(F84,TrialDesign!$E$2:$I$1147,3,FALSE)</f>
        <v>Nil</v>
      </c>
      <c r="I84" t="str">
        <f>VLOOKUP(F84,TrialDesign!$E$2:$I$1147,4,FALSE)</f>
        <v>Amarok</v>
      </c>
      <c r="J84">
        <f>VLOOKUP(F84,TrialDesign!$E$2:$I$1147,5,FALSE)</f>
        <v>16</v>
      </c>
      <c r="L84" s="14"/>
      <c r="M84" s="14"/>
      <c r="O84" s="14"/>
    </row>
    <row r="85" spans="1:15" x14ac:dyDescent="0.3">
      <c r="A85" t="s">
        <v>60</v>
      </c>
      <c r="B85">
        <v>11</v>
      </c>
      <c r="C85" t="s">
        <v>64</v>
      </c>
      <c r="D85">
        <v>3</v>
      </c>
      <c r="E85">
        <v>93</v>
      </c>
      <c r="F85">
        <f t="shared" si="1"/>
        <v>300093</v>
      </c>
      <c r="G85" s="13">
        <v>41702</v>
      </c>
      <c r="H85" t="str">
        <f>VLOOKUP(F85,TrialDesign!$E$2:$I$1147,3,FALSE)</f>
        <v>Nil</v>
      </c>
      <c r="I85" t="str">
        <f>VLOOKUP(F85,TrialDesign!$E$2:$I$1147,4,FALSE)</f>
        <v>BattenSpring</v>
      </c>
      <c r="J85">
        <f>VLOOKUP(F85,TrialDesign!$E$2:$I$1147,5,FALSE)</f>
        <v>16</v>
      </c>
      <c r="L85" s="14"/>
      <c r="M85" s="14"/>
      <c r="O85" s="14"/>
    </row>
    <row r="86" spans="1:15" x14ac:dyDescent="0.3">
      <c r="A86" t="s">
        <v>60</v>
      </c>
      <c r="B86">
        <v>11</v>
      </c>
      <c r="C86" t="s">
        <v>17</v>
      </c>
      <c r="D86">
        <v>3</v>
      </c>
      <c r="E86">
        <v>244</v>
      </c>
      <c r="F86">
        <f t="shared" si="1"/>
        <v>300244</v>
      </c>
      <c r="G86" s="13">
        <v>41702</v>
      </c>
      <c r="H86" t="str">
        <f>VLOOKUP(F86,TrialDesign!$E$2:$I$1147,3,FALSE)</f>
        <v>Nil</v>
      </c>
      <c r="I86" t="str">
        <f>VLOOKUP(F86,TrialDesign!$E$2:$I$1147,4,FALSE)</f>
        <v>CRWT153</v>
      </c>
      <c r="J86">
        <f>VLOOKUP(F86,TrialDesign!$E$2:$I$1147,5,FALSE)</f>
        <v>16</v>
      </c>
      <c r="L86" s="14"/>
      <c r="M86" s="14"/>
      <c r="O86" s="14"/>
    </row>
    <row r="87" spans="1:15" x14ac:dyDescent="0.3">
      <c r="A87" t="s">
        <v>60</v>
      </c>
      <c r="B87">
        <v>11</v>
      </c>
      <c r="C87" t="s">
        <v>65</v>
      </c>
      <c r="D87">
        <v>3</v>
      </c>
      <c r="E87">
        <v>188</v>
      </c>
      <c r="F87">
        <f t="shared" si="1"/>
        <v>300188</v>
      </c>
      <c r="G87" s="13">
        <v>41709</v>
      </c>
      <c r="H87" t="str">
        <f>VLOOKUP(F87,TrialDesign!$E$2:$I$1147,3,FALSE)</f>
        <v>Nil</v>
      </c>
      <c r="I87" t="str">
        <f>VLOOKUP(F87,TrialDesign!$E$2:$I$1147,4,FALSE)</f>
        <v>Otane</v>
      </c>
      <c r="J87">
        <f>VLOOKUP(F87,TrialDesign!$E$2:$I$1147,5,FALSE)</f>
        <v>16</v>
      </c>
      <c r="L87" s="14"/>
      <c r="M87" s="14"/>
      <c r="O87" s="14"/>
    </row>
    <row r="88" spans="1:15" x14ac:dyDescent="0.3">
      <c r="A88" t="s">
        <v>60</v>
      </c>
      <c r="B88">
        <v>11</v>
      </c>
      <c r="C88" t="s">
        <v>66</v>
      </c>
      <c r="D88">
        <v>3</v>
      </c>
      <c r="E88">
        <v>203</v>
      </c>
      <c r="F88">
        <f t="shared" si="1"/>
        <v>300203</v>
      </c>
      <c r="G88" s="13">
        <v>41709</v>
      </c>
      <c r="H88" t="str">
        <f>VLOOKUP(F88,TrialDesign!$E$2:$I$1147,3,FALSE)</f>
        <v>Nil</v>
      </c>
      <c r="I88" t="str">
        <f>VLOOKUP(F88,TrialDesign!$E$2:$I$1147,4,FALSE)</f>
        <v>Otane</v>
      </c>
      <c r="J88">
        <f>VLOOKUP(F88,TrialDesign!$E$2:$I$1147,5,FALSE)</f>
        <v>16</v>
      </c>
      <c r="L88" s="14"/>
      <c r="M88" s="14"/>
      <c r="O88" s="14"/>
    </row>
    <row r="89" spans="1:15" x14ac:dyDescent="0.3">
      <c r="A89" t="s">
        <v>60</v>
      </c>
      <c r="B89">
        <v>11</v>
      </c>
      <c r="C89" t="s">
        <v>67</v>
      </c>
      <c r="D89">
        <v>3</v>
      </c>
      <c r="E89">
        <v>323</v>
      </c>
      <c r="F89">
        <f t="shared" si="1"/>
        <v>300323</v>
      </c>
      <c r="G89" s="13">
        <v>41709</v>
      </c>
      <c r="H89" t="str">
        <f>VLOOKUP(F89,TrialDesign!$E$2:$I$1147,3,FALSE)</f>
        <v>Nil</v>
      </c>
      <c r="I89" t="str">
        <f>VLOOKUP(F89,TrialDesign!$E$2:$I$1147,4,FALSE)</f>
        <v>Otane</v>
      </c>
      <c r="J89">
        <f>VLOOKUP(F89,TrialDesign!$E$2:$I$1147,5,FALSE)</f>
        <v>16</v>
      </c>
      <c r="L89" s="14"/>
      <c r="M89" s="14"/>
      <c r="O89" s="14"/>
    </row>
    <row r="90" spans="1:15" x14ac:dyDescent="0.3">
      <c r="A90" t="s">
        <v>60</v>
      </c>
      <c r="B90">
        <v>12</v>
      </c>
      <c r="C90" t="s">
        <v>61</v>
      </c>
      <c r="D90">
        <v>3</v>
      </c>
      <c r="E90">
        <v>123</v>
      </c>
      <c r="F90">
        <f t="shared" si="1"/>
        <v>300123</v>
      </c>
      <c r="G90" s="13">
        <v>41709</v>
      </c>
      <c r="H90" t="str">
        <f>VLOOKUP(F90,TrialDesign!$E$2:$I$1147,3,FALSE)</f>
        <v>Nil</v>
      </c>
      <c r="I90" t="str">
        <f>VLOOKUP(F90,TrialDesign!$E$2:$I$1147,4,FALSE)</f>
        <v>Saracen</v>
      </c>
      <c r="J90">
        <f>VLOOKUP(F90,TrialDesign!$E$2:$I$1147,5,FALSE)</f>
        <v>16</v>
      </c>
      <c r="L90" s="14"/>
      <c r="M90" s="14"/>
      <c r="O90" s="14"/>
    </row>
    <row r="91" spans="1:15" x14ac:dyDescent="0.3">
      <c r="A91" t="s">
        <v>60</v>
      </c>
      <c r="B91">
        <v>12</v>
      </c>
      <c r="C91" t="s">
        <v>62</v>
      </c>
      <c r="D91">
        <v>3</v>
      </c>
      <c r="E91">
        <v>102</v>
      </c>
      <c r="F91">
        <f t="shared" si="1"/>
        <v>300102</v>
      </c>
      <c r="G91" s="13">
        <v>41709</v>
      </c>
      <c r="H91" t="str">
        <f>VLOOKUP(F91,TrialDesign!$E$2:$I$1147,3,FALSE)</f>
        <v>Nil</v>
      </c>
      <c r="I91" t="str">
        <f>VLOOKUP(F91,TrialDesign!$E$2:$I$1147,4,FALSE)</f>
        <v>BattenWinter</v>
      </c>
      <c r="J91">
        <f>VLOOKUP(F91,TrialDesign!$E$2:$I$1147,5,FALSE)</f>
        <v>16</v>
      </c>
      <c r="L91" s="14"/>
      <c r="M91" s="14"/>
      <c r="O91" s="14"/>
    </row>
    <row r="92" spans="1:15" x14ac:dyDescent="0.3">
      <c r="A92" t="s">
        <v>60</v>
      </c>
      <c r="B92">
        <v>12</v>
      </c>
      <c r="C92" t="s">
        <v>63</v>
      </c>
      <c r="D92">
        <v>3</v>
      </c>
      <c r="E92">
        <v>18</v>
      </c>
      <c r="F92">
        <f t="shared" si="1"/>
        <v>300018</v>
      </c>
      <c r="G92" s="13">
        <v>41709</v>
      </c>
      <c r="H92" t="str">
        <f>VLOOKUP(F92,TrialDesign!$E$2:$I$1147,3,FALSE)</f>
        <v>Nil</v>
      </c>
      <c r="I92" t="str">
        <f>VLOOKUP(F92,TrialDesign!$E$2:$I$1147,4,FALSE)</f>
        <v>BattenSpring</v>
      </c>
      <c r="J92">
        <f>VLOOKUP(F92,TrialDesign!$E$2:$I$1147,5,FALSE)</f>
        <v>16</v>
      </c>
      <c r="L92" s="15"/>
      <c r="M92" s="14"/>
      <c r="O92" s="14"/>
    </row>
    <row r="93" spans="1:15" x14ac:dyDescent="0.3">
      <c r="A93" t="s">
        <v>60</v>
      </c>
      <c r="B93">
        <v>12</v>
      </c>
      <c r="C93" t="s">
        <v>64</v>
      </c>
      <c r="D93">
        <v>3</v>
      </c>
      <c r="E93">
        <v>9</v>
      </c>
      <c r="F93">
        <f t="shared" si="1"/>
        <v>300009</v>
      </c>
      <c r="G93" s="13">
        <v>41709</v>
      </c>
      <c r="H93" t="str">
        <f>VLOOKUP(F93,TrialDesign!$E$2:$I$1147,3,FALSE)</f>
        <v>Nil</v>
      </c>
      <c r="I93" t="str">
        <f>VLOOKUP(F93,TrialDesign!$E$2:$I$1147,4,FALSE)</f>
        <v>Amarok</v>
      </c>
      <c r="J93">
        <f>VLOOKUP(F93,TrialDesign!$E$2:$I$1147,5,FALSE)</f>
        <v>16</v>
      </c>
      <c r="L93" s="13"/>
      <c r="M93" s="14"/>
      <c r="O93" s="14"/>
    </row>
    <row r="94" spans="1:15" x14ac:dyDescent="0.3">
      <c r="A94" t="s">
        <v>60</v>
      </c>
      <c r="B94">
        <v>12</v>
      </c>
      <c r="C94" t="s">
        <v>17</v>
      </c>
      <c r="D94">
        <v>3</v>
      </c>
      <c r="E94">
        <v>95</v>
      </c>
      <c r="F94">
        <f t="shared" si="1"/>
        <v>300095</v>
      </c>
      <c r="G94" s="13">
        <v>41709</v>
      </c>
      <c r="H94" t="str">
        <f>VLOOKUP(F94,TrialDesign!$E$2:$I$1147,3,FALSE)</f>
        <v>Nil</v>
      </c>
      <c r="I94" t="str">
        <f>VLOOKUP(F94,TrialDesign!$E$2:$I$1147,4,FALSE)</f>
        <v>Saracen</v>
      </c>
      <c r="J94">
        <f>VLOOKUP(F94,TrialDesign!$E$2:$I$1147,5,FALSE)</f>
        <v>16</v>
      </c>
      <c r="L94" s="14"/>
      <c r="M94" s="14"/>
      <c r="O94" s="14"/>
    </row>
    <row r="95" spans="1:15" x14ac:dyDescent="0.3">
      <c r="A95" t="s">
        <v>60</v>
      </c>
      <c r="B95">
        <v>12</v>
      </c>
      <c r="C95" t="s">
        <v>65</v>
      </c>
      <c r="D95">
        <v>3</v>
      </c>
      <c r="E95">
        <v>219</v>
      </c>
      <c r="F95">
        <f t="shared" si="1"/>
        <v>300219</v>
      </c>
      <c r="G95" s="13">
        <v>41709</v>
      </c>
      <c r="H95" t="str">
        <f>VLOOKUP(F95,TrialDesign!$E$2:$I$1147,3,FALSE)</f>
        <v>Nil</v>
      </c>
      <c r="I95" t="str">
        <f>VLOOKUP(F95,TrialDesign!$E$2:$I$1147,4,FALSE)</f>
        <v>BattenWinter</v>
      </c>
      <c r="J95">
        <f>VLOOKUP(F95,TrialDesign!$E$2:$I$1147,5,FALSE)</f>
        <v>16</v>
      </c>
      <c r="L95" s="14"/>
      <c r="M95" s="14"/>
      <c r="O95" s="14"/>
    </row>
    <row r="96" spans="1:15" x14ac:dyDescent="0.3">
      <c r="A96" t="s">
        <v>60</v>
      </c>
      <c r="B96">
        <v>12</v>
      </c>
      <c r="C96" t="s">
        <v>66</v>
      </c>
      <c r="D96">
        <v>3</v>
      </c>
      <c r="E96">
        <v>258</v>
      </c>
      <c r="F96">
        <f t="shared" si="1"/>
        <v>300258</v>
      </c>
      <c r="G96" s="13">
        <v>41709</v>
      </c>
      <c r="H96" t="str">
        <f>VLOOKUP(F96,TrialDesign!$E$2:$I$1147,3,FALSE)</f>
        <v>Nil</v>
      </c>
      <c r="I96" t="str">
        <f>VLOOKUP(F96,TrialDesign!$E$2:$I$1147,4,FALSE)</f>
        <v>Amarok</v>
      </c>
      <c r="J96">
        <f>VLOOKUP(F96,TrialDesign!$E$2:$I$1147,5,FALSE)</f>
        <v>16</v>
      </c>
      <c r="L96" s="14"/>
      <c r="M96" s="14"/>
      <c r="O96" s="14"/>
    </row>
    <row r="97" spans="1:15" x14ac:dyDescent="0.3">
      <c r="A97" t="s">
        <v>60</v>
      </c>
      <c r="B97">
        <v>12</v>
      </c>
      <c r="C97" t="s">
        <v>67</v>
      </c>
      <c r="D97">
        <v>3</v>
      </c>
      <c r="E97">
        <v>223</v>
      </c>
      <c r="F97">
        <f t="shared" si="1"/>
        <v>300223</v>
      </c>
      <c r="G97" s="13">
        <v>41709</v>
      </c>
      <c r="H97" t="str">
        <f>VLOOKUP(F97,TrialDesign!$E$2:$I$1147,3,FALSE)</f>
        <v>Nil</v>
      </c>
      <c r="I97" t="str">
        <f>VLOOKUP(F97,TrialDesign!$E$2:$I$1147,4,FALSE)</f>
        <v>CRWT153</v>
      </c>
      <c r="J97">
        <f>VLOOKUP(F97,TrialDesign!$E$2:$I$1147,5,FALSE)</f>
        <v>16</v>
      </c>
      <c r="L97" s="14"/>
      <c r="M97" s="14"/>
      <c r="O97" s="14"/>
    </row>
    <row r="98" spans="1:15" x14ac:dyDescent="0.3">
      <c r="A98" s="11" t="s">
        <v>269</v>
      </c>
      <c r="B98" s="11">
        <v>1</v>
      </c>
      <c r="C98" s="11" t="s">
        <v>61</v>
      </c>
      <c r="D98">
        <v>3</v>
      </c>
      <c r="E98">
        <v>317</v>
      </c>
      <c r="F98">
        <f t="shared" si="1"/>
        <v>300317</v>
      </c>
      <c r="G98" s="13">
        <v>41709</v>
      </c>
      <c r="H98" t="str">
        <f>VLOOKUP(F98,TrialDesign!$E$2:$I$1147,3,FALSE)</f>
        <v>Nil</v>
      </c>
      <c r="I98" t="str">
        <f>VLOOKUP(F98,TrialDesign!$E$2:$I$1147,4,FALSE)</f>
        <v>BattenWinter</v>
      </c>
      <c r="J98">
        <f>VLOOKUP(F98,TrialDesign!$E$2:$I$1147,5,FALSE)</f>
        <v>16</v>
      </c>
      <c r="L98" s="14"/>
      <c r="M98" s="14"/>
      <c r="O98" s="14"/>
    </row>
    <row r="99" spans="1:15" x14ac:dyDescent="0.3">
      <c r="A99" s="11" t="str">
        <f>A98</f>
        <v>GEP2</v>
      </c>
      <c r="B99" s="11">
        <v>1</v>
      </c>
      <c r="C99" s="11" t="s">
        <v>62</v>
      </c>
      <c r="D99">
        <v>3</v>
      </c>
      <c r="E99">
        <v>117</v>
      </c>
      <c r="F99">
        <f t="shared" si="1"/>
        <v>300117</v>
      </c>
      <c r="G99" s="13">
        <v>41709</v>
      </c>
      <c r="H99" t="str">
        <f>VLOOKUP(F99,TrialDesign!$E$2:$I$1147,3,FALSE)</f>
        <v>Nil</v>
      </c>
      <c r="I99" t="str">
        <f>VLOOKUP(F99,TrialDesign!$E$2:$I$1147,4,FALSE)</f>
        <v>Amarok</v>
      </c>
      <c r="J99">
        <f>VLOOKUP(F99,TrialDesign!$E$2:$I$1147,5,FALSE)</f>
        <v>16</v>
      </c>
      <c r="L99" s="14"/>
      <c r="M99" s="14"/>
      <c r="O99" s="14"/>
    </row>
    <row r="100" spans="1:15" x14ac:dyDescent="0.3">
      <c r="A100" s="11" t="str">
        <f t="shared" ref="A100:A163" si="2">A99</f>
        <v>GEP2</v>
      </c>
      <c r="B100" s="11">
        <v>1</v>
      </c>
      <c r="C100" s="11" t="s">
        <v>63</v>
      </c>
      <c r="D100">
        <v>3</v>
      </c>
      <c r="E100">
        <v>161</v>
      </c>
      <c r="F100">
        <f t="shared" si="1"/>
        <v>300161</v>
      </c>
      <c r="G100" s="13">
        <v>41709</v>
      </c>
      <c r="H100" t="str">
        <f>VLOOKUP(F100,TrialDesign!$E$2:$I$1147,3,FALSE)</f>
        <v>Nil</v>
      </c>
      <c r="I100" t="str">
        <f>VLOOKUP(F100,TrialDesign!$E$2:$I$1147,4,FALSE)</f>
        <v>BattenSpring</v>
      </c>
      <c r="J100">
        <f>VLOOKUP(F100,TrialDesign!$E$2:$I$1147,5,FALSE)</f>
        <v>16</v>
      </c>
      <c r="L100" s="14"/>
      <c r="M100" s="14"/>
      <c r="O100" s="14"/>
    </row>
    <row r="101" spans="1:15" x14ac:dyDescent="0.3">
      <c r="A101" s="11" t="str">
        <f t="shared" si="2"/>
        <v>GEP2</v>
      </c>
      <c r="B101" s="11">
        <v>1</v>
      </c>
      <c r="C101" s="11" t="s">
        <v>64</v>
      </c>
      <c r="D101">
        <v>3</v>
      </c>
      <c r="E101">
        <v>125</v>
      </c>
      <c r="F101">
        <f t="shared" si="1"/>
        <v>300125</v>
      </c>
      <c r="G101" s="13">
        <v>41709</v>
      </c>
      <c r="H101" t="str">
        <f>VLOOKUP(F101,TrialDesign!$E$2:$I$1147,3,FALSE)</f>
        <v>Nil</v>
      </c>
      <c r="I101" t="str">
        <f>VLOOKUP(F101,TrialDesign!$E$2:$I$1147,4,FALSE)</f>
        <v>CRWT153</v>
      </c>
      <c r="J101">
        <f>VLOOKUP(F101,TrialDesign!$E$2:$I$1147,5,FALSE)</f>
        <v>16</v>
      </c>
      <c r="L101" s="14"/>
      <c r="M101" s="14"/>
      <c r="O101" s="14"/>
    </row>
    <row r="102" spans="1:15" x14ac:dyDescent="0.3">
      <c r="A102" s="11" t="str">
        <f t="shared" si="2"/>
        <v>GEP2</v>
      </c>
      <c r="B102" s="11">
        <v>1</v>
      </c>
      <c r="C102" s="11" t="s">
        <v>17</v>
      </c>
      <c r="D102">
        <v>3</v>
      </c>
      <c r="E102">
        <v>23</v>
      </c>
      <c r="F102">
        <f t="shared" si="1"/>
        <v>300023</v>
      </c>
      <c r="G102" s="13">
        <v>41709</v>
      </c>
      <c r="H102" t="str">
        <f>VLOOKUP(F102,TrialDesign!$E$2:$I$1147,3,FALSE)</f>
        <v>Nil</v>
      </c>
      <c r="I102" t="str">
        <f>VLOOKUP(F102,TrialDesign!$E$2:$I$1147,4,FALSE)</f>
        <v>CRWT153</v>
      </c>
      <c r="J102">
        <f>VLOOKUP(F102,TrialDesign!$E$2:$I$1147,5,FALSE)</f>
        <v>16</v>
      </c>
      <c r="L102" s="14"/>
      <c r="M102" s="14"/>
      <c r="O102" s="14"/>
    </row>
    <row r="103" spans="1:15" x14ac:dyDescent="0.3">
      <c r="A103" s="11" t="str">
        <f t="shared" si="2"/>
        <v>GEP2</v>
      </c>
      <c r="B103" s="11">
        <v>1</v>
      </c>
      <c r="C103" s="11" t="s">
        <v>65</v>
      </c>
      <c r="D103">
        <v>3</v>
      </c>
      <c r="E103">
        <v>192</v>
      </c>
      <c r="F103">
        <f t="shared" si="1"/>
        <v>300192</v>
      </c>
      <c r="G103" s="13">
        <v>41709</v>
      </c>
      <c r="H103" t="str">
        <f>VLOOKUP(F103,TrialDesign!$E$2:$I$1147,3,FALSE)</f>
        <v>Nil</v>
      </c>
      <c r="I103" t="str">
        <f>VLOOKUP(F103,TrialDesign!$E$2:$I$1147,4,FALSE)</f>
        <v>BattenWinter</v>
      </c>
      <c r="J103">
        <f>VLOOKUP(F103,TrialDesign!$E$2:$I$1147,5,FALSE)</f>
        <v>16</v>
      </c>
      <c r="L103" s="14"/>
      <c r="M103" s="14"/>
      <c r="O103" s="14"/>
    </row>
    <row r="104" spans="1:15" x14ac:dyDescent="0.3">
      <c r="A104" s="11" t="str">
        <f t="shared" si="2"/>
        <v>GEP2</v>
      </c>
      <c r="B104" s="11">
        <v>1</v>
      </c>
      <c r="C104" s="11" t="s">
        <v>66</v>
      </c>
      <c r="D104">
        <v>3</v>
      </c>
      <c r="E104">
        <v>264</v>
      </c>
      <c r="F104">
        <f t="shared" si="1"/>
        <v>300264</v>
      </c>
      <c r="G104" s="13">
        <v>41709</v>
      </c>
      <c r="H104" t="str">
        <f>VLOOKUP(F104,TrialDesign!$E$2:$I$1147,3,FALSE)</f>
        <v>Nil</v>
      </c>
      <c r="I104" t="str">
        <f>VLOOKUP(F104,TrialDesign!$E$2:$I$1147,4,FALSE)</f>
        <v>BattenSpring</v>
      </c>
      <c r="J104">
        <f>VLOOKUP(F104,TrialDesign!$E$2:$I$1147,5,FALSE)</f>
        <v>16</v>
      </c>
      <c r="L104" s="15"/>
      <c r="M104" s="14"/>
      <c r="O104" s="14"/>
    </row>
    <row r="105" spans="1:15" x14ac:dyDescent="0.3">
      <c r="A105" s="11" t="str">
        <f t="shared" si="2"/>
        <v>GEP2</v>
      </c>
      <c r="B105" s="11">
        <v>1</v>
      </c>
      <c r="C105" s="11" t="s">
        <v>67</v>
      </c>
      <c r="D105">
        <v>3</v>
      </c>
      <c r="E105">
        <v>226</v>
      </c>
      <c r="F105">
        <f t="shared" si="1"/>
        <v>300226</v>
      </c>
      <c r="G105" s="13">
        <v>41709</v>
      </c>
      <c r="H105" t="str">
        <f>VLOOKUP(F105,TrialDesign!$E$2:$I$1147,3,FALSE)</f>
        <v>Nil</v>
      </c>
      <c r="I105" t="str">
        <f>VLOOKUP(F105,TrialDesign!$E$2:$I$1147,4,FALSE)</f>
        <v>Saracen</v>
      </c>
      <c r="J105">
        <f>VLOOKUP(F105,TrialDesign!$E$2:$I$1147,5,FALSE)</f>
        <v>16</v>
      </c>
      <c r="L105" s="13"/>
      <c r="M105" s="14"/>
      <c r="O105" s="14"/>
    </row>
    <row r="106" spans="1:15" x14ac:dyDescent="0.3">
      <c r="A106" s="11" t="str">
        <f t="shared" si="2"/>
        <v>GEP2</v>
      </c>
      <c r="B106" s="11">
        <v>2</v>
      </c>
      <c r="C106" s="11" t="s">
        <v>61</v>
      </c>
      <c r="D106">
        <v>3</v>
      </c>
      <c r="E106">
        <v>17</v>
      </c>
      <c r="F106">
        <f t="shared" si="1"/>
        <v>300017</v>
      </c>
      <c r="G106" s="1">
        <v>41716</v>
      </c>
      <c r="H106" t="str">
        <f>VLOOKUP(F106,TrialDesign!$E$2:$I$1147,3,FALSE)</f>
        <v>Nil</v>
      </c>
      <c r="I106" t="str">
        <f>VLOOKUP(F106,TrialDesign!$E$2:$I$1147,4,FALSE)</f>
        <v>Amarok</v>
      </c>
      <c r="J106">
        <f>VLOOKUP(F106,TrialDesign!$E$2:$I$1147,5,FALSE)</f>
        <v>16</v>
      </c>
      <c r="L106" s="14"/>
      <c r="M106" s="14"/>
      <c r="O106" s="14"/>
    </row>
    <row r="107" spans="1:15" x14ac:dyDescent="0.3">
      <c r="A107" s="11" t="str">
        <f t="shared" si="2"/>
        <v>GEP2</v>
      </c>
      <c r="B107" s="11">
        <v>2</v>
      </c>
      <c r="C107" s="11" t="s">
        <v>62</v>
      </c>
      <c r="D107">
        <v>3</v>
      </c>
      <c r="E107">
        <v>13</v>
      </c>
      <c r="F107">
        <f t="shared" si="1"/>
        <v>300013</v>
      </c>
      <c r="G107" s="1">
        <v>41716</v>
      </c>
      <c r="H107" t="str">
        <f>VLOOKUP(F107,TrialDesign!$E$2:$I$1147,3,FALSE)</f>
        <v>Nil</v>
      </c>
      <c r="I107" t="str">
        <f>VLOOKUP(F107,TrialDesign!$E$2:$I$1147,4,FALSE)</f>
        <v>Saracen</v>
      </c>
      <c r="J107">
        <f>VLOOKUP(F107,TrialDesign!$E$2:$I$1147,5,FALSE)</f>
        <v>16</v>
      </c>
      <c r="L107" s="14"/>
      <c r="M107" s="14"/>
      <c r="O107" s="14"/>
    </row>
    <row r="108" spans="1:15" x14ac:dyDescent="0.3">
      <c r="A108" s="11" t="str">
        <f t="shared" si="2"/>
        <v>GEP2</v>
      </c>
      <c r="B108" s="11">
        <v>2</v>
      </c>
      <c r="C108" s="11" t="s">
        <v>63</v>
      </c>
      <c r="D108">
        <v>3</v>
      </c>
      <c r="E108">
        <v>65</v>
      </c>
      <c r="F108">
        <f t="shared" si="1"/>
        <v>300065</v>
      </c>
      <c r="G108" s="1">
        <v>41716</v>
      </c>
      <c r="H108" t="str">
        <f>VLOOKUP(F108,TrialDesign!$E$2:$I$1147,3,FALSE)</f>
        <v>Nil</v>
      </c>
      <c r="I108" t="str">
        <f>VLOOKUP(F108,TrialDesign!$E$2:$I$1147,4,FALSE)</f>
        <v>CRWT153</v>
      </c>
      <c r="J108">
        <f>VLOOKUP(F108,TrialDesign!$E$2:$I$1147,5,FALSE)</f>
        <v>16</v>
      </c>
      <c r="L108" s="14"/>
      <c r="M108" s="14"/>
      <c r="O108" s="14"/>
    </row>
    <row r="109" spans="1:15" x14ac:dyDescent="0.3">
      <c r="A109" s="11" t="str">
        <f t="shared" si="2"/>
        <v>GEP2</v>
      </c>
      <c r="B109" s="11">
        <v>2</v>
      </c>
      <c r="C109" s="11" t="s">
        <v>64</v>
      </c>
      <c r="D109">
        <v>3</v>
      </c>
      <c r="E109">
        <v>92</v>
      </c>
      <c r="F109">
        <f t="shared" si="1"/>
        <v>300092</v>
      </c>
      <c r="G109" s="1">
        <v>41716</v>
      </c>
      <c r="H109" t="str">
        <f>VLOOKUP(F109,TrialDesign!$E$2:$I$1147,3,FALSE)</f>
        <v>Nil</v>
      </c>
      <c r="I109" t="str">
        <f>VLOOKUP(F109,TrialDesign!$E$2:$I$1147,4,FALSE)</f>
        <v>BattenWinter</v>
      </c>
      <c r="J109">
        <f>VLOOKUP(F109,TrialDesign!$E$2:$I$1147,5,FALSE)</f>
        <v>16</v>
      </c>
      <c r="L109" s="14"/>
      <c r="M109" s="14"/>
      <c r="O109" s="14"/>
    </row>
    <row r="110" spans="1:15" x14ac:dyDescent="0.3">
      <c r="A110" s="11" t="str">
        <f t="shared" si="2"/>
        <v>GEP2</v>
      </c>
      <c r="B110" s="11">
        <v>2</v>
      </c>
      <c r="C110" s="11" t="s">
        <v>17</v>
      </c>
      <c r="D110">
        <v>3</v>
      </c>
      <c r="E110">
        <v>148</v>
      </c>
      <c r="F110">
        <f t="shared" si="1"/>
        <v>300148</v>
      </c>
      <c r="G110" s="1">
        <v>41716</v>
      </c>
      <c r="H110" t="str">
        <f>VLOOKUP(F110,TrialDesign!$E$2:$I$1147,3,FALSE)</f>
        <v>Nil</v>
      </c>
      <c r="I110" t="str">
        <f>VLOOKUP(F110,TrialDesign!$E$2:$I$1147,4,FALSE)</f>
        <v>BattenSpring</v>
      </c>
      <c r="J110">
        <f>VLOOKUP(F110,TrialDesign!$E$2:$I$1147,5,FALSE)</f>
        <v>16</v>
      </c>
      <c r="L110" s="15"/>
      <c r="M110" s="14"/>
      <c r="O110" s="14"/>
    </row>
    <row r="111" spans="1:15" x14ac:dyDescent="0.3">
      <c r="A111" s="11" t="str">
        <f t="shared" si="2"/>
        <v>GEP2</v>
      </c>
      <c r="B111" s="11">
        <v>2</v>
      </c>
      <c r="C111" s="11" t="s">
        <v>65</v>
      </c>
      <c r="D111">
        <v>3</v>
      </c>
      <c r="E111">
        <v>170</v>
      </c>
      <c r="F111">
        <f t="shared" si="1"/>
        <v>300170</v>
      </c>
      <c r="G111" s="1">
        <v>41716</v>
      </c>
      <c r="H111" t="str">
        <f>VLOOKUP(F111,TrialDesign!$E$2:$I$1147,3,FALSE)</f>
        <v>Nil</v>
      </c>
      <c r="I111" t="str">
        <f>VLOOKUP(F111,TrialDesign!$E$2:$I$1147,4,FALSE)</f>
        <v>Saracen</v>
      </c>
      <c r="J111">
        <f>VLOOKUP(F111,TrialDesign!$E$2:$I$1147,5,FALSE)</f>
        <v>16</v>
      </c>
      <c r="L111" s="13"/>
      <c r="M111" s="14"/>
      <c r="O111" s="14"/>
    </row>
    <row r="112" spans="1:15" x14ac:dyDescent="0.3">
      <c r="A112" s="11" t="str">
        <f t="shared" si="2"/>
        <v>GEP2</v>
      </c>
      <c r="B112" s="11">
        <v>2</v>
      </c>
      <c r="C112" s="11" t="s">
        <v>66</v>
      </c>
      <c r="D112">
        <v>3</v>
      </c>
      <c r="E112">
        <v>191</v>
      </c>
      <c r="F112">
        <f t="shared" si="1"/>
        <v>300191</v>
      </c>
      <c r="G112" s="1">
        <v>41716</v>
      </c>
      <c r="H112" t="str">
        <f>VLOOKUP(F112,TrialDesign!$E$2:$I$1147,3,FALSE)</f>
        <v>Nil</v>
      </c>
      <c r="I112" t="str">
        <f>VLOOKUP(F112,TrialDesign!$E$2:$I$1147,4,FALSE)</f>
        <v>Amarok</v>
      </c>
      <c r="J112">
        <f>VLOOKUP(F112,TrialDesign!$E$2:$I$1147,5,FALSE)</f>
        <v>16</v>
      </c>
      <c r="L112" s="14"/>
      <c r="M112" s="14"/>
      <c r="O112" s="14"/>
    </row>
    <row r="113" spans="1:15" x14ac:dyDescent="0.3">
      <c r="A113" s="11" t="str">
        <f t="shared" si="2"/>
        <v>GEP2</v>
      </c>
      <c r="B113" s="11">
        <v>2</v>
      </c>
      <c r="C113" s="11" t="s">
        <v>67</v>
      </c>
      <c r="D113">
        <v>3</v>
      </c>
      <c r="E113">
        <v>196</v>
      </c>
      <c r="F113">
        <f t="shared" si="1"/>
        <v>300196</v>
      </c>
      <c r="G113" s="1">
        <v>41716</v>
      </c>
      <c r="H113" t="str">
        <f>VLOOKUP(F113,TrialDesign!$E$2:$I$1147,3,FALSE)</f>
        <v>Nil</v>
      </c>
      <c r="I113" t="str">
        <f>VLOOKUP(F113,TrialDesign!$E$2:$I$1147,4,FALSE)</f>
        <v>CRWT153</v>
      </c>
      <c r="J113">
        <f>VLOOKUP(F113,TrialDesign!$E$2:$I$1147,5,FALSE)</f>
        <v>16</v>
      </c>
      <c r="L113" s="14"/>
      <c r="M113" s="14"/>
      <c r="O113" s="14"/>
    </row>
    <row r="114" spans="1:15" x14ac:dyDescent="0.3">
      <c r="A114" s="11" t="str">
        <f t="shared" si="2"/>
        <v>GEP2</v>
      </c>
      <c r="B114" s="11">
        <v>3</v>
      </c>
      <c r="C114" s="11" t="s">
        <v>61</v>
      </c>
      <c r="D114">
        <v>3</v>
      </c>
      <c r="E114">
        <v>320</v>
      </c>
      <c r="F114">
        <f t="shared" si="1"/>
        <v>300320</v>
      </c>
      <c r="G114" s="1">
        <v>41716</v>
      </c>
      <c r="H114" t="str">
        <f>VLOOKUP(F114,TrialDesign!$E$2:$I$1147,3,FALSE)</f>
        <v>Nil</v>
      </c>
      <c r="I114" t="str">
        <f>VLOOKUP(F114,TrialDesign!$E$2:$I$1147,4,FALSE)</f>
        <v>Amarok</v>
      </c>
      <c r="J114">
        <f>VLOOKUP(F114,TrialDesign!$E$2:$I$1147,5,FALSE)</f>
        <v>16</v>
      </c>
      <c r="L114" s="14"/>
      <c r="M114" s="14"/>
      <c r="O114" s="14"/>
    </row>
    <row r="115" spans="1:15" x14ac:dyDescent="0.3">
      <c r="A115" s="11" t="str">
        <f t="shared" si="2"/>
        <v>GEP2</v>
      </c>
      <c r="B115" s="11">
        <v>3</v>
      </c>
      <c r="C115" s="11" t="s">
        <v>62</v>
      </c>
      <c r="D115">
        <v>3</v>
      </c>
      <c r="E115">
        <v>240</v>
      </c>
      <c r="F115">
        <f t="shared" si="1"/>
        <v>300240</v>
      </c>
      <c r="G115" s="1">
        <v>41716</v>
      </c>
      <c r="H115" t="str">
        <f>VLOOKUP(F115,TrialDesign!$E$2:$I$1147,3,FALSE)</f>
        <v>Nil</v>
      </c>
      <c r="I115" t="str">
        <f>VLOOKUP(F115,TrialDesign!$E$2:$I$1147,4,FALSE)</f>
        <v>CRWT153</v>
      </c>
      <c r="J115">
        <f>VLOOKUP(F115,TrialDesign!$E$2:$I$1147,5,FALSE)</f>
        <v>16</v>
      </c>
      <c r="L115" s="14"/>
      <c r="M115" s="14"/>
      <c r="O115" s="14"/>
    </row>
    <row r="116" spans="1:15" x14ac:dyDescent="0.3">
      <c r="A116" s="11" t="str">
        <f t="shared" si="2"/>
        <v>GEP2</v>
      </c>
      <c r="B116" s="11">
        <v>3</v>
      </c>
      <c r="C116" s="11" t="s">
        <v>63</v>
      </c>
      <c r="D116">
        <v>3</v>
      </c>
      <c r="E116">
        <v>265</v>
      </c>
      <c r="F116">
        <f t="shared" si="1"/>
        <v>300265</v>
      </c>
      <c r="G116" s="1">
        <v>41716</v>
      </c>
      <c r="H116" t="str">
        <f>VLOOKUP(F116,TrialDesign!$E$2:$I$1147,3,FALSE)</f>
        <v>Nil</v>
      </c>
      <c r="I116" t="str">
        <f>VLOOKUP(F116,TrialDesign!$E$2:$I$1147,4,FALSE)</f>
        <v>Saracen</v>
      </c>
      <c r="J116">
        <f>VLOOKUP(F116,TrialDesign!$E$2:$I$1147,5,FALSE)</f>
        <v>16</v>
      </c>
      <c r="L116" s="14"/>
      <c r="M116" s="14"/>
      <c r="O116" s="14"/>
    </row>
    <row r="117" spans="1:15" x14ac:dyDescent="0.3">
      <c r="A117" s="11" t="str">
        <f t="shared" si="2"/>
        <v>GEP2</v>
      </c>
      <c r="B117" s="11">
        <v>3</v>
      </c>
      <c r="C117" s="11" t="s">
        <v>64</v>
      </c>
      <c r="D117">
        <v>3</v>
      </c>
      <c r="E117">
        <v>287</v>
      </c>
      <c r="F117">
        <f t="shared" si="1"/>
        <v>300287</v>
      </c>
      <c r="G117" s="1">
        <v>41716</v>
      </c>
      <c r="H117" t="str">
        <f>VLOOKUP(F117,TrialDesign!$E$2:$I$1147,3,FALSE)</f>
        <v>Nil</v>
      </c>
      <c r="I117" t="str">
        <f>VLOOKUP(F117,TrialDesign!$E$2:$I$1147,4,FALSE)</f>
        <v>BattenWinter</v>
      </c>
      <c r="J117">
        <f>VLOOKUP(F117,TrialDesign!$E$2:$I$1147,5,FALSE)</f>
        <v>16</v>
      </c>
      <c r="L117" s="14"/>
      <c r="M117" s="14"/>
      <c r="O117" s="14"/>
    </row>
    <row r="118" spans="1:15" x14ac:dyDescent="0.3">
      <c r="A118" s="11" t="str">
        <f t="shared" si="2"/>
        <v>GEP2</v>
      </c>
      <c r="B118" s="11">
        <v>3</v>
      </c>
      <c r="C118" s="11" t="s">
        <v>17</v>
      </c>
      <c r="D118">
        <v>3</v>
      </c>
      <c r="E118">
        <v>270</v>
      </c>
      <c r="F118">
        <f t="shared" si="1"/>
        <v>300270</v>
      </c>
      <c r="G118" s="1">
        <v>41716</v>
      </c>
      <c r="H118" t="str">
        <f>VLOOKUP(F118,TrialDesign!$E$2:$I$1147,3,FALSE)</f>
        <v>Nil</v>
      </c>
      <c r="I118" t="str">
        <f>VLOOKUP(F118,TrialDesign!$E$2:$I$1147,4,FALSE)</f>
        <v>BattenSpring</v>
      </c>
      <c r="J118">
        <f>VLOOKUP(F118,TrialDesign!$E$2:$I$1147,5,FALSE)</f>
        <v>16</v>
      </c>
      <c r="L118" s="14"/>
      <c r="M118" s="14"/>
      <c r="O118" s="14"/>
    </row>
    <row r="119" spans="1:15" x14ac:dyDescent="0.3">
      <c r="A119" s="11" t="str">
        <f t="shared" si="2"/>
        <v>GEP2</v>
      </c>
      <c r="B119" s="11">
        <v>3</v>
      </c>
      <c r="C119" s="11" t="s">
        <v>65</v>
      </c>
      <c r="D119">
        <v>3</v>
      </c>
      <c r="E119">
        <v>206</v>
      </c>
      <c r="F119">
        <f t="shared" si="1"/>
        <v>300206</v>
      </c>
      <c r="G119" s="1">
        <v>41716</v>
      </c>
      <c r="H119" t="str">
        <f>VLOOKUP(F119,TrialDesign!$E$2:$I$1147,3,FALSE)</f>
        <v>Nil</v>
      </c>
      <c r="I119" t="str">
        <f>VLOOKUP(F119,TrialDesign!$E$2:$I$1147,4,FALSE)</f>
        <v>BattenWinter</v>
      </c>
      <c r="J119">
        <f>VLOOKUP(F119,TrialDesign!$E$2:$I$1147,5,FALSE)</f>
        <v>16</v>
      </c>
      <c r="L119" s="14"/>
      <c r="M119" s="14"/>
      <c r="O119" s="14"/>
    </row>
    <row r="120" spans="1:15" x14ac:dyDescent="0.3">
      <c r="A120" s="11" t="str">
        <f t="shared" si="2"/>
        <v>GEP2</v>
      </c>
      <c r="B120" s="11">
        <v>3</v>
      </c>
      <c r="C120" s="11" t="s">
        <v>66</v>
      </c>
      <c r="D120">
        <v>3</v>
      </c>
      <c r="E120">
        <v>81</v>
      </c>
      <c r="F120">
        <f t="shared" si="1"/>
        <v>300081</v>
      </c>
      <c r="G120" s="1">
        <v>41723</v>
      </c>
      <c r="H120" t="str">
        <f>VLOOKUP(F120,TrialDesign!$E$2:$I$1147,3,FALSE)</f>
        <v>Nil</v>
      </c>
      <c r="I120" t="str">
        <f>VLOOKUP(F120,TrialDesign!$E$2:$I$1147,4,FALSE)</f>
        <v>BattenSpring</v>
      </c>
      <c r="J120">
        <f>VLOOKUP(F120,TrialDesign!$E$2:$I$1147,5,FALSE)</f>
        <v>16</v>
      </c>
      <c r="L120" s="14"/>
      <c r="M120" s="14"/>
      <c r="O120" s="14"/>
    </row>
    <row r="121" spans="1:15" x14ac:dyDescent="0.3">
      <c r="A121" s="11" t="str">
        <f t="shared" si="2"/>
        <v>GEP2</v>
      </c>
      <c r="B121" s="11">
        <v>3</v>
      </c>
      <c r="C121" s="11" t="s">
        <v>67</v>
      </c>
      <c r="D121">
        <v>3</v>
      </c>
      <c r="E121">
        <v>147</v>
      </c>
      <c r="F121">
        <f t="shared" si="1"/>
        <v>300147</v>
      </c>
      <c r="G121" s="1">
        <v>41723</v>
      </c>
      <c r="H121" t="str">
        <f>VLOOKUP(F121,TrialDesign!$E$2:$I$1147,3,FALSE)</f>
        <v>Nil</v>
      </c>
      <c r="I121" t="str">
        <f>VLOOKUP(F121,TrialDesign!$E$2:$I$1147,4,FALSE)</f>
        <v>Amarok</v>
      </c>
      <c r="J121">
        <f>VLOOKUP(F121,TrialDesign!$E$2:$I$1147,5,FALSE)</f>
        <v>16</v>
      </c>
      <c r="L121" s="14"/>
      <c r="M121" s="14"/>
      <c r="O121" s="14"/>
    </row>
    <row r="122" spans="1:15" x14ac:dyDescent="0.3">
      <c r="A122" s="11" t="str">
        <f t="shared" si="2"/>
        <v>GEP2</v>
      </c>
      <c r="B122" s="11">
        <v>4</v>
      </c>
      <c r="C122" s="11" t="s">
        <v>61</v>
      </c>
      <c r="D122">
        <v>3</v>
      </c>
      <c r="E122">
        <v>19</v>
      </c>
      <c r="F122">
        <f t="shared" si="1"/>
        <v>300019</v>
      </c>
      <c r="G122" s="1">
        <v>41723</v>
      </c>
      <c r="H122" t="str">
        <f>VLOOKUP(F122,TrialDesign!$E$2:$I$1147,3,FALSE)</f>
        <v>Nil</v>
      </c>
      <c r="I122" t="str">
        <f>VLOOKUP(F122,TrialDesign!$E$2:$I$1147,4,FALSE)</f>
        <v>Amarok</v>
      </c>
      <c r="J122">
        <f>VLOOKUP(F122,TrialDesign!$E$2:$I$1147,5,FALSE)</f>
        <v>16</v>
      </c>
      <c r="L122" s="14"/>
      <c r="M122" s="14"/>
      <c r="O122" s="14"/>
    </row>
    <row r="123" spans="1:15" x14ac:dyDescent="0.3">
      <c r="A123" s="11" t="str">
        <f t="shared" si="2"/>
        <v>GEP2</v>
      </c>
      <c r="B123" s="11">
        <v>4</v>
      </c>
      <c r="C123" s="11" t="s">
        <v>62</v>
      </c>
      <c r="D123">
        <v>3</v>
      </c>
      <c r="E123">
        <v>142</v>
      </c>
      <c r="F123">
        <f t="shared" si="1"/>
        <v>300142</v>
      </c>
      <c r="G123" s="1">
        <v>41723</v>
      </c>
      <c r="H123" t="str">
        <f>VLOOKUP(F123,TrialDesign!$E$2:$I$1147,3,FALSE)</f>
        <v>Nil</v>
      </c>
      <c r="I123" t="str">
        <f>VLOOKUP(F123,TrialDesign!$E$2:$I$1147,4,FALSE)</f>
        <v>Saracen</v>
      </c>
      <c r="J123">
        <f>VLOOKUP(F123,TrialDesign!$E$2:$I$1147,5,FALSE)</f>
        <v>16</v>
      </c>
      <c r="L123" s="14"/>
      <c r="M123" s="14"/>
      <c r="O123" s="14"/>
    </row>
    <row r="124" spans="1:15" x14ac:dyDescent="0.3">
      <c r="A124" s="11" t="str">
        <f t="shared" si="2"/>
        <v>GEP2</v>
      </c>
      <c r="B124" s="11">
        <v>4</v>
      </c>
      <c r="C124" s="11" t="s">
        <v>63</v>
      </c>
      <c r="D124">
        <v>3</v>
      </c>
      <c r="E124">
        <v>145</v>
      </c>
      <c r="F124">
        <f t="shared" si="1"/>
        <v>300145</v>
      </c>
      <c r="G124" s="1">
        <v>41723</v>
      </c>
      <c r="H124" t="str">
        <f>VLOOKUP(F124,TrialDesign!$E$2:$I$1147,3,FALSE)</f>
        <v>Nil</v>
      </c>
      <c r="I124" t="str">
        <f>VLOOKUP(F124,TrialDesign!$E$2:$I$1147,4,FALSE)</f>
        <v>CRWT153</v>
      </c>
      <c r="J124">
        <f>VLOOKUP(F124,TrialDesign!$E$2:$I$1147,5,FALSE)</f>
        <v>16</v>
      </c>
      <c r="L124" s="14"/>
      <c r="M124" s="14"/>
      <c r="O124" s="14"/>
    </row>
    <row r="125" spans="1:15" x14ac:dyDescent="0.3">
      <c r="A125" s="11" t="str">
        <f t="shared" si="2"/>
        <v>GEP2</v>
      </c>
      <c r="B125" s="11">
        <v>4</v>
      </c>
      <c r="C125" s="11" t="s">
        <v>64</v>
      </c>
      <c r="D125">
        <v>3</v>
      </c>
      <c r="E125">
        <v>38</v>
      </c>
      <c r="F125">
        <f t="shared" si="1"/>
        <v>300038</v>
      </c>
      <c r="G125" s="1">
        <v>41723</v>
      </c>
      <c r="H125" t="str">
        <f>VLOOKUP(F125,TrialDesign!$E$2:$I$1147,3,FALSE)</f>
        <v>Nil</v>
      </c>
      <c r="I125" t="str">
        <f>VLOOKUP(F125,TrialDesign!$E$2:$I$1147,4,FALSE)</f>
        <v>CRWT153</v>
      </c>
      <c r="J125">
        <f>VLOOKUP(F125,TrialDesign!$E$2:$I$1147,5,FALSE)</f>
        <v>16</v>
      </c>
      <c r="L125" s="14"/>
      <c r="M125" s="14"/>
      <c r="O125" s="14"/>
    </row>
    <row r="126" spans="1:15" x14ac:dyDescent="0.3">
      <c r="A126" s="11" t="str">
        <f t="shared" si="2"/>
        <v>GEP2</v>
      </c>
      <c r="B126" s="11">
        <v>4</v>
      </c>
      <c r="C126" s="11" t="s">
        <v>17</v>
      </c>
      <c r="D126">
        <v>3</v>
      </c>
      <c r="E126">
        <v>34</v>
      </c>
      <c r="F126">
        <f t="shared" si="1"/>
        <v>300034</v>
      </c>
      <c r="G126" s="1">
        <v>41723</v>
      </c>
      <c r="H126" t="str">
        <f>VLOOKUP(F126,TrialDesign!$E$2:$I$1147,3,FALSE)</f>
        <v>Nil</v>
      </c>
      <c r="I126" t="str">
        <f>VLOOKUP(F126,TrialDesign!$E$2:$I$1147,4,FALSE)</f>
        <v>Saracen</v>
      </c>
      <c r="J126">
        <f>VLOOKUP(F126,TrialDesign!$E$2:$I$1147,5,FALSE)</f>
        <v>16</v>
      </c>
      <c r="L126" s="14"/>
      <c r="M126" s="14"/>
      <c r="O126" s="14"/>
    </row>
    <row r="127" spans="1:15" x14ac:dyDescent="0.3">
      <c r="A127" s="11" t="str">
        <f t="shared" si="2"/>
        <v>GEP2</v>
      </c>
      <c r="B127" s="11">
        <v>4</v>
      </c>
      <c r="C127" s="11" t="s">
        <v>65</v>
      </c>
      <c r="D127">
        <v>3</v>
      </c>
      <c r="E127">
        <v>47</v>
      </c>
      <c r="F127">
        <f t="shared" si="1"/>
        <v>300047</v>
      </c>
      <c r="G127" s="1">
        <v>41723</v>
      </c>
      <c r="H127" t="str">
        <f>VLOOKUP(F127,TrialDesign!$E$2:$I$1147,3,FALSE)</f>
        <v>Nil</v>
      </c>
      <c r="I127" t="str">
        <f>VLOOKUP(F127,TrialDesign!$E$2:$I$1147,4,FALSE)</f>
        <v>BattenWinter</v>
      </c>
      <c r="J127">
        <f>VLOOKUP(F127,TrialDesign!$E$2:$I$1147,5,FALSE)</f>
        <v>16</v>
      </c>
      <c r="L127" s="14"/>
      <c r="M127" s="14"/>
      <c r="O127" s="14"/>
    </row>
    <row r="128" spans="1:15" x14ac:dyDescent="0.3">
      <c r="A128" s="11" t="str">
        <f t="shared" si="2"/>
        <v>GEP2</v>
      </c>
      <c r="B128" s="11">
        <v>4</v>
      </c>
      <c r="C128" s="11" t="s">
        <v>66</v>
      </c>
      <c r="D128">
        <v>3</v>
      </c>
      <c r="E128">
        <v>232</v>
      </c>
      <c r="F128">
        <f t="shared" si="1"/>
        <v>300232</v>
      </c>
      <c r="G128" s="1">
        <v>41723</v>
      </c>
      <c r="H128" t="str">
        <f>VLOOKUP(F128,TrialDesign!$E$2:$I$1147,3,FALSE)</f>
        <v>Nil</v>
      </c>
      <c r="I128" t="str">
        <f>VLOOKUP(F128,TrialDesign!$E$2:$I$1147,4,FALSE)</f>
        <v>CRWT153</v>
      </c>
      <c r="J128">
        <f>VLOOKUP(F128,TrialDesign!$E$2:$I$1147,5,FALSE)</f>
        <v>16</v>
      </c>
      <c r="L128" s="14"/>
      <c r="M128" s="14"/>
      <c r="O128" s="14"/>
    </row>
    <row r="129" spans="1:15" x14ac:dyDescent="0.3">
      <c r="A129" s="11" t="str">
        <f t="shared" si="2"/>
        <v>GEP2</v>
      </c>
      <c r="B129" s="11">
        <v>4</v>
      </c>
      <c r="C129" s="11" t="s">
        <v>67</v>
      </c>
      <c r="D129">
        <v>3</v>
      </c>
      <c r="E129">
        <v>256</v>
      </c>
      <c r="F129">
        <f t="shared" si="1"/>
        <v>300256</v>
      </c>
      <c r="G129" s="1">
        <v>41723</v>
      </c>
      <c r="H129" t="str">
        <f>VLOOKUP(F129,TrialDesign!$E$2:$I$1147,3,FALSE)</f>
        <v>Nil</v>
      </c>
      <c r="I129" t="str">
        <f>VLOOKUP(F129,TrialDesign!$E$2:$I$1147,4,FALSE)</f>
        <v>BattenWinter</v>
      </c>
      <c r="J129">
        <f>VLOOKUP(F129,TrialDesign!$E$2:$I$1147,5,FALSE)</f>
        <v>16</v>
      </c>
      <c r="L129" s="14"/>
      <c r="M129" s="14"/>
      <c r="O129" s="14"/>
    </row>
    <row r="130" spans="1:15" x14ac:dyDescent="0.3">
      <c r="A130" s="11" t="str">
        <f t="shared" si="2"/>
        <v>GEP2</v>
      </c>
      <c r="B130" s="11">
        <v>5</v>
      </c>
      <c r="C130" s="11" t="s">
        <v>61</v>
      </c>
      <c r="D130">
        <v>3</v>
      </c>
      <c r="E130">
        <v>219</v>
      </c>
      <c r="F130">
        <f t="shared" si="1"/>
        <v>300219</v>
      </c>
      <c r="G130" s="1">
        <v>41723</v>
      </c>
      <c r="H130" t="str">
        <f>VLOOKUP(F130,TrialDesign!$E$2:$I$1147,3,FALSE)</f>
        <v>Nil</v>
      </c>
      <c r="I130" t="str">
        <f>VLOOKUP(F130,TrialDesign!$E$2:$I$1147,4,FALSE)</f>
        <v>BattenWinter</v>
      </c>
      <c r="J130">
        <f>VLOOKUP(F130,TrialDesign!$E$2:$I$1147,5,FALSE)</f>
        <v>16</v>
      </c>
      <c r="L130" s="15"/>
      <c r="M130" s="14"/>
      <c r="O130" s="14"/>
    </row>
    <row r="131" spans="1:15" x14ac:dyDescent="0.3">
      <c r="A131" s="11" t="str">
        <f t="shared" si="2"/>
        <v>GEP2</v>
      </c>
      <c r="B131" s="11">
        <v>5</v>
      </c>
      <c r="C131" s="11" t="s">
        <v>62</v>
      </c>
      <c r="D131">
        <v>3</v>
      </c>
      <c r="E131">
        <v>292</v>
      </c>
      <c r="F131">
        <f t="shared" ref="F131:F193" si="3">D131*100000+E131</f>
        <v>300292</v>
      </c>
      <c r="G131" s="1">
        <v>41723</v>
      </c>
      <c r="H131" t="str">
        <f>VLOOKUP(F131,TrialDesign!$E$2:$I$1147,3,FALSE)</f>
        <v>Nil</v>
      </c>
      <c r="I131" t="str">
        <f>VLOOKUP(F131,TrialDesign!$E$2:$I$1147,4,FALSE)</f>
        <v>Saracen</v>
      </c>
      <c r="J131">
        <f>VLOOKUP(F131,TrialDesign!$E$2:$I$1147,5,FALSE)</f>
        <v>16</v>
      </c>
      <c r="L131" s="13"/>
      <c r="M131" s="14"/>
      <c r="O131" s="14"/>
    </row>
    <row r="132" spans="1:15" x14ac:dyDescent="0.3">
      <c r="A132" s="11" t="str">
        <f t="shared" si="2"/>
        <v>GEP2</v>
      </c>
      <c r="B132" s="11">
        <v>5</v>
      </c>
      <c r="C132" s="11" t="s">
        <v>63</v>
      </c>
      <c r="D132">
        <v>3</v>
      </c>
      <c r="E132">
        <v>268</v>
      </c>
      <c r="F132">
        <f t="shared" si="3"/>
        <v>300268</v>
      </c>
      <c r="G132" s="1">
        <v>41723</v>
      </c>
      <c r="H132" t="str">
        <f>VLOOKUP(F132,TrialDesign!$E$2:$I$1147,3,FALSE)</f>
        <v>Nil</v>
      </c>
      <c r="I132" t="str">
        <f>VLOOKUP(F132,TrialDesign!$E$2:$I$1147,4,FALSE)</f>
        <v>Amarok</v>
      </c>
      <c r="J132">
        <f>VLOOKUP(F132,TrialDesign!$E$2:$I$1147,5,FALSE)</f>
        <v>16</v>
      </c>
      <c r="L132" s="14"/>
      <c r="M132" s="14"/>
      <c r="O132" s="14"/>
    </row>
    <row r="133" spans="1:15" x14ac:dyDescent="0.3">
      <c r="A133" s="11" t="str">
        <f t="shared" si="2"/>
        <v>GEP2</v>
      </c>
      <c r="B133" s="11">
        <v>5</v>
      </c>
      <c r="C133" s="11" t="s">
        <v>64</v>
      </c>
      <c r="D133">
        <v>3</v>
      </c>
      <c r="E133">
        <v>126</v>
      </c>
      <c r="F133">
        <f t="shared" si="3"/>
        <v>300126</v>
      </c>
      <c r="G133" s="1">
        <v>41730</v>
      </c>
      <c r="H133" t="str">
        <f>VLOOKUP(F133,TrialDesign!$E$2:$I$1147,3,FALSE)</f>
        <v>Nil</v>
      </c>
      <c r="I133" t="str">
        <f>VLOOKUP(F133,TrialDesign!$E$2:$I$1147,4,FALSE)</f>
        <v>Amarok</v>
      </c>
      <c r="J133">
        <f>VLOOKUP(F133,TrialDesign!$E$2:$I$1147,5,FALSE)</f>
        <v>16</v>
      </c>
      <c r="L133" s="15"/>
      <c r="M133" s="14"/>
      <c r="O133" s="14"/>
    </row>
    <row r="134" spans="1:15" x14ac:dyDescent="0.3">
      <c r="A134" s="11" t="str">
        <f t="shared" si="2"/>
        <v>GEP2</v>
      </c>
      <c r="B134" s="11">
        <v>5</v>
      </c>
      <c r="C134" s="11" t="s">
        <v>17</v>
      </c>
      <c r="D134">
        <v>3</v>
      </c>
      <c r="E134">
        <v>42</v>
      </c>
      <c r="F134">
        <f t="shared" si="3"/>
        <v>300042</v>
      </c>
      <c r="G134" s="1">
        <v>41730</v>
      </c>
      <c r="H134" t="str">
        <f>VLOOKUP(F134,TrialDesign!$E$2:$I$1147,3,FALSE)</f>
        <v>Nil</v>
      </c>
      <c r="I134" t="str">
        <f>VLOOKUP(F134,TrialDesign!$E$2:$I$1147,4,FALSE)</f>
        <v>CRWT153</v>
      </c>
      <c r="J134">
        <f>VLOOKUP(F134,TrialDesign!$E$2:$I$1147,5,FALSE)</f>
        <v>16</v>
      </c>
      <c r="L134" s="13"/>
      <c r="M134" s="14"/>
      <c r="O134" s="14"/>
    </row>
    <row r="135" spans="1:15" x14ac:dyDescent="0.3">
      <c r="A135" s="11" t="str">
        <f t="shared" si="2"/>
        <v>GEP2</v>
      </c>
      <c r="B135" s="11">
        <v>5</v>
      </c>
      <c r="C135" s="11" t="s">
        <v>65</v>
      </c>
      <c r="D135">
        <v>3</v>
      </c>
      <c r="E135">
        <v>33</v>
      </c>
      <c r="F135">
        <f t="shared" si="3"/>
        <v>300033</v>
      </c>
      <c r="G135" s="1">
        <v>41730</v>
      </c>
      <c r="H135" t="str">
        <f>VLOOKUP(F135,TrialDesign!$E$2:$I$1147,3,FALSE)</f>
        <v>Nil</v>
      </c>
      <c r="I135" t="str">
        <f>VLOOKUP(F135,TrialDesign!$E$2:$I$1147,4,FALSE)</f>
        <v>BattenWinter</v>
      </c>
      <c r="J135">
        <f>VLOOKUP(F135,TrialDesign!$E$2:$I$1147,5,FALSE)</f>
        <v>16</v>
      </c>
      <c r="L135" s="14"/>
      <c r="M135" s="14"/>
      <c r="O135" s="14"/>
    </row>
    <row r="136" spans="1:15" x14ac:dyDescent="0.3">
      <c r="A136" s="11" t="str">
        <f t="shared" si="2"/>
        <v>GEP2</v>
      </c>
      <c r="B136" s="11">
        <v>5</v>
      </c>
      <c r="C136" s="11" t="s">
        <v>66</v>
      </c>
      <c r="D136">
        <v>3</v>
      </c>
      <c r="E136">
        <v>151</v>
      </c>
      <c r="F136">
        <f t="shared" si="3"/>
        <v>300151</v>
      </c>
      <c r="G136" s="1">
        <v>41730</v>
      </c>
      <c r="H136" t="str">
        <f>VLOOKUP(F136,TrialDesign!$E$2:$I$1147,3,FALSE)</f>
        <v>Nil</v>
      </c>
      <c r="I136" t="str">
        <f>VLOOKUP(F136,TrialDesign!$E$2:$I$1147,4,FALSE)</f>
        <v>CRWT153</v>
      </c>
      <c r="J136">
        <f>VLOOKUP(F136,TrialDesign!$E$2:$I$1147,5,FALSE)</f>
        <v>16</v>
      </c>
      <c r="L136" s="14"/>
      <c r="M136" s="14"/>
      <c r="O136" s="14"/>
    </row>
    <row r="137" spans="1:15" x14ac:dyDescent="0.3">
      <c r="A137" s="11" t="str">
        <f t="shared" si="2"/>
        <v>GEP2</v>
      </c>
      <c r="B137" s="11">
        <v>5</v>
      </c>
      <c r="C137" s="11" t="s">
        <v>67</v>
      </c>
      <c r="D137">
        <v>3</v>
      </c>
      <c r="E137">
        <v>69</v>
      </c>
      <c r="F137">
        <f t="shared" si="3"/>
        <v>300069</v>
      </c>
      <c r="G137" s="1">
        <v>41730</v>
      </c>
      <c r="H137" t="str">
        <f>VLOOKUP(F137,TrialDesign!$E$2:$I$1147,3,FALSE)</f>
        <v>Nil</v>
      </c>
      <c r="I137" t="str">
        <f>VLOOKUP(F137,TrialDesign!$E$2:$I$1147,4,FALSE)</f>
        <v>Amarok</v>
      </c>
      <c r="J137">
        <f>VLOOKUP(F137,TrialDesign!$E$2:$I$1147,5,FALSE)</f>
        <v>16</v>
      </c>
      <c r="L137" s="14"/>
      <c r="M137" s="14"/>
      <c r="O137" s="14"/>
    </row>
    <row r="138" spans="1:15" x14ac:dyDescent="0.3">
      <c r="A138" s="11" t="str">
        <f t="shared" si="2"/>
        <v>GEP2</v>
      </c>
      <c r="B138" s="11">
        <v>6</v>
      </c>
      <c r="C138" s="11" t="s">
        <v>61</v>
      </c>
      <c r="D138">
        <v>3</v>
      </c>
      <c r="E138">
        <v>71</v>
      </c>
      <c r="F138">
        <f t="shared" si="3"/>
        <v>300071</v>
      </c>
      <c r="G138" s="1">
        <v>41730</v>
      </c>
      <c r="H138" t="str">
        <f>VLOOKUP(F138,TrialDesign!$E$2:$I$1147,3,FALSE)</f>
        <v>Nil</v>
      </c>
      <c r="I138" t="str">
        <f>VLOOKUP(F138,TrialDesign!$E$2:$I$1147,4,FALSE)</f>
        <v>Saracen</v>
      </c>
      <c r="J138">
        <f>VLOOKUP(F138,TrialDesign!$E$2:$I$1147,5,FALSE)</f>
        <v>16</v>
      </c>
      <c r="L138" s="14"/>
      <c r="M138" s="14"/>
      <c r="O138" s="14"/>
    </row>
    <row r="139" spans="1:15" x14ac:dyDescent="0.3">
      <c r="A139" s="11" t="str">
        <f t="shared" si="2"/>
        <v>GEP2</v>
      </c>
      <c r="B139" s="11">
        <v>6</v>
      </c>
      <c r="C139" s="11" t="s">
        <v>62</v>
      </c>
      <c r="D139">
        <v>3</v>
      </c>
      <c r="E139">
        <v>131</v>
      </c>
      <c r="F139">
        <f t="shared" si="3"/>
        <v>300131</v>
      </c>
      <c r="G139" s="1">
        <v>41730</v>
      </c>
      <c r="H139" t="str">
        <f>VLOOKUP(F139,TrialDesign!$E$2:$I$1147,3,FALSE)</f>
        <v>Nil</v>
      </c>
      <c r="I139" t="str">
        <f>VLOOKUP(F139,TrialDesign!$E$2:$I$1147,4,FALSE)</f>
        <v>Saracen</v>
      </c>
      <c r="J139">
        <f>VLOOKUP(F139,TrialDesign!$E$2:$I$1147,5,FALSE)</f>
        <v>16</v>
      </c>
      <c r="L139" s="14"/>
      <c r="M139" s="14"/>
      <c r="O139" s="14"/>
    </row>
    <row r="140" spans="1:15" x14ac:dyDescent="0.3">
      <c r="A140" s="11" t="str">
        <f t="shared" si="2"/>
        <v>GEP2</v>
      </c>
      <c r="B140" s="11">
        <v>6</v>
      </c>
      <c r="C140" s="11" t="s">
        <v>63</v>
      </c>
      <c r="D140">
        <v>3</v>
      </c>
      <c r="E140">
        <v>275</v>
      </c>
      <c r="F140">
        <f t="shared" si="3"/>
        <v>300275</v>
      </c>
      <c r="G140" s="1">
        <v>41730</v>
      </c>
      <c r="H140" t="str">
        <f>VLOOKUP(F140,TrialDesign!$E$2:$I$1147,3,FALSE)</f>
        <v>Nil</v>
      </c>
      <c r="I140" t="str">
        <f>VLOOKUP(F140,TrialDesign!$E$2:$I$1147,4,FALSE)</f>
        <v>Amarok</v>
      </c>
      <c r="J140">
        <f>VLOOKUP(F140,TrialDesign!$E$2:$I$1147,5,FALSE)</f>
        <v>16</v>
      </c>
      <c r="L140" s="14"/>
      <c r="M140" s="14"/>
      <c r="O140" s="14"/>
    </row>
    <row r="141" spans="1:15" x14ac:dyDescent="0.3">
      <c r="A141" s="11" t="str">
        <f t="shared" si="2"/>
        <v>GEP2</v>
      </c>
      <c r="B141" s="11">
        <v>6</v>
      </c>
      <c r="C141" s="11" t="s">
        <v>64</v>
      </c>
      <c r="D141">
        <v>3</v>
      </c>
      <c r="E141">
        <v>214</v>
      </c>
      <c r="F141">
        <f t="shared" si="3"/>
        <v>300214</v>
      </c>
      <c r="G141" s="1">
        <v>41730</v>
      </c>
      <c r="H141" t="str">
        <f>VLOOKUP(F141,TrialDesign!$E$2:$I$1147,3,FALSE)</f>
        <v>Nil</v>
      </c>
      <c r="I141" t="str">
        <f>VLOOKUP(F141,TrialDesign!$E$2:$I$1147,4,FALSE)</f>
        <v>BattenWinter</v>
      </c>
      <c r="J141">
        <f>VLOOKUP(F141,TrialDesign!$E$2:$I$1147,5,FALSE)</f>
        <v>16</v>
      </c>
      <c r="L141" s="14"/>
      <c r="M141" s="14"/>
      <c r="O141" s="14"/>
    </row>
    <row r="142" spans="1:15" x14ac:dyDescent="0.3">
      <c r="A142" s="11" t="str">
        <f t="shared" si="2"/>
        <v>GEP2</v>
      </c>
      <c r="B142" s="11">
        <v>6</v>
      </c>
      <c r="C142" s="11" t="s">
        <v>17</v>
      </c>
      <c r="D142">
        <v>3</v>
      </c>
      <c r="E142">
        <v>279</v>
      </c>
      <c r="F142">
        <f t="shared" si="3"/>
        <v>300279</v>
      </c>
      <c r="G142" s="1">
        <v>41730</v>
      </c>
      <c r="H142" t="str">
        <f>VLOOKUP(F142,TrialDesign!$E$2:$I$1147,3,FALSE)</f>
        <v>Nil</v>
      </c>
      <c r="I142" t="str">
        <f>VLOOKUP(F142,TrialDesign!$E$2:$I$1147,4,FALSE)</f>
        <v>BattenWinter</v>
      </c>
      <c r="J142">
        <f>VLOOKUP(F142,TrialDesign!$E$2:$I$1147,5,FALSE)</f>
        <v>16</v>
      </c>
      <c r="L142" s="14"/>
      <c r="M142" s="14"/>
      <c r="O142" s="14"/>
    </row>
    <row r="143" spans="1:15" x14ac:dyDescent="0.3">
      <c r="A143" s="11" t="str">
        <f t="shared" si="2"/>
        <v>GEP2</v>
      </c>
      <c r="B143" s="11">
        <v>6</v>
      </c>
      <c r="C143" s="11" t="s">
        <v>65</v>
      </c>
      <c r="D143">
        <v>3</v>
      </c>
      <c r="E143">
        <v>310</v>
      </c>
      <c r="F143">
        <f t="shared" si="3"/>
        <v>300310</v>
      </c>
      <c r="G143" s="1">
        <v>41730</v>
      </c>
      <c r="H143" t="str">
        <f>VLOOKUP(F143,TrialDesign!$E$2:$I$1147,3,FALSE)</f>
        <v>Nil</v>
      </c>
      <c r="I143" t="str">
        <f>VLOOKUP(F143,TrialDesign!$E$2:$I$1147,4,FALSE)</f>
        <v>Saracen</v>
      </c>
      <c r="J143">
        <f>VLOOKUP(F143,TrialDesign!$E$2:$I$1147,5,FALSE)</f>
        <v>16</v>
      </c>
      <c r="L143" s="14"/>
      <c r="M143" s="14"/>
      <c r="O143" s="14"/>
    </row>
    <row r="144" spans="1:15" x14ac:dyDescent="0.3">
      <c r="A144" s="11" t="str">
        <f t="shared" si="2"/>
        <v>GEP2</v>
      </c>
      <c r="B144" s="11">
        <v>6</v>
      </c>
      <c r="C144" s="11" t="s">
        <v>66</v>
      </c>
      <c r="D144">
        <v>3</v>
      </c>
      <c r="E144">
        <v>271</v>
      </c>
      <c r="F144">
        <f t="shared" si="3"/>
        <v>300271</v>
      </c>
      <c r="G144" s="1">
        <v>41730</v>
      </c>
      <c r="H144" t="str">
        <f>VLOOKUP(F144,TrialDesign!$E$2:$I$1147,3,FALSE)</f>
        <v>Nil</v>
      </c>
      <c r="I144" t="str">
        <f>VLOOKUP(F144,TrialDesign!$E$2:$I$1147,4,FALSE)</f>
        <v>CRWT153</v>
      </c>
      <c r="J144">
        <f>VLOOKUP(F144,TrialDesign!$E$2:$I$1147,5,FALSE)</f>
        <v>16</v>
      </c>
      <c r="L144" s="14"/>
      <c r="M144" s="14"/>
      <c r="O144" s="14"/>
    </row>
    <row r="145" spans="1:15" x14ac:dyDescent="0.3">
      <c r="A145" s="11" t="str">
        <f t="shared" si="2"/>
        <v>GEP2</v>
      </c>
      <c r="B145" s="11">
        <v>6</v>
      </c>
      <c r="C145" s="11" t="s">
        <v>67</v>
      </c>
      <c r="D145">
        <v>3</v>
      </c>
      <c r="E145">
        <v>42</v>
      </c>
      <c r="F145">
        <f t="shared" si="3"/>
        <v>300042</v>
      </c>
      <c r="G145" s="1">
        <v>41738</v>
      </c>
      <c r="H145" t="str">
        <f>VLOOKUP(F145,TrialDesign!$E$2:$I$1147,3,FALSE)</f>
        <v>Nil</v>
      </c>
      <c r="I145" t="str">
        <f>VLOOKUP(F145,TrialDesign!$E$2:$I$1147,4,FALSE)</f>
        <v>CRWT153</v>
      </c>
      <c r="J145">
        <f>VLOOKUP(F145,TrialDesign!$E$2:$I$1147,5,FALSE)</f>
        <v>16</v>
      </c>
      <c r="L145" s="15"/>
      <c r="M145" s="14"/>
      <c r="O145" s="14"/>
    </row>
    <row r="146" spans="1:15" x14ac:dyDescent="0.3">
      <c r="A146" s="11" t="str">
        <f t="shared" si="2"/>
        <v>GEP2</v>
      </c>
      <c r="B146" s="11">
        <v>7</v>
      </c>
      <c r="C146" s="11" t="s">
        <v>61</v>
      </c>
      <c r="D146">
        <v>3</v>
      </c>
      <c r="E146">
        <v>33</v>
      </c>
      <c r="F146">
        <f t="shared" si="3"/>
        <v>300033</v>
      </c>
      <c r="G146" s="1">
        <v>41738</v>
      </c>
      <c r="H146" t="str">
        <f>VLOOKUP(F146,TrialDesign!$E$2:$I$1147,3,FALSE)</f>
        <v>Nil</v>
      </c>
      <c r="I146" t="str">
        <f>VLOOKUP(F146,TrialDesign!$E$2:$I$1147,4,FALSE)</f>
        <v>BattenWinter</v>
      </c>
      <c r="J146">
        <f>VLOOKUP(F146,TrialDesign!$E$2:$I$1147,5,FALSE)</f>
        <v>16</v>
      </c>
      <c r="L146" s="13"/>
      <c r="M146" s="14"/>
      <c r="O146" s="14"/>
    </row>
    <row r="147" spans="1:15" x14ac:dyDescent="0.3">
      <c r="A147" s="11" t="str">
        <f t="shared" si="2"/>
        <v>GEP2</v>
      </c>
      <c r="B147" s="11">
        <v>7</v>
      </c>
      <c r="C147" s="11" t="s">
        <v>62</v>
      </c>
      <c r="D147">
        <v>3</v>
      </c>
      <c r="E147">
        <v>151</v>
      </c>
      <c r="F147">
        <f t="shared" si="3"/>
        <v>300151</v>
      </c>
      <c r="G147" s="1">
        <v>41738</v>
      </c>
      <c r="H147" t="str">
        <f>VLOOKUP(F147,TrialDesign!$E$2:$I$1147,3,FALSE)</f>
        <v>Nil</v>
      </c>
      <c r="I147" t="str">
        <f>VLOOKUP(F147,TrialDesign!$E$2:$I$1147,4,FALSE)</f>
        <v>CRWT153</v>
      </c>
      <c r="J147">
        <f>VLOOKUP(F147,TrialDesign!$E$2:$I$1147,5,FALSE)</f>
        <v>16</v>
      </c>
      <c r="L147" s="14"/>
      <c r="M147" s="14"/>
      <c r="O147" s="14"/>
    </row>
    <row r="148" spans="1:15" x14ac:dyDescent="0.3">
      <c r="A148" s="11" t="str">
        <f t="shared" si="2"/>
        <v>GEP2</v>
      </c>
      <c r="B148" s="11">
        <v>7</v>
      </c>
      <c r="C148" s="11" t="s">
        <v>63</v>
      </c>
      <c r="D148">
        <v>3</v>
      </c>
      <c r="E148">
        <v>71</v>
      </c>
      <c r="F148">
        <f t="shared" si="3"/>
        <v>300071</v>
      </c>
      <c r="G148" s="1">
        <v>41738</v>
      </c>
      <c r="H148" t="str">
        <f>VLOOKUP(F148,TrialDesign!$E$2:$I$1147,3,FALSE)</f>
        <v>Nil</v>
      </c>
      <c r="I148" t="str">
        <f>VLOOKUP(F148,TrialDesign!$E$2:$I$1147,4,FALSE)</f>
        <v>Saracen</v>
      </c>
      <c r="J148">
        <f>VLOOKUP(F148,TrialDesign!$E$2:$I$1147,5,FALSE)</f>
        <v>16</v>
      </c>
      <c r="L148" s="14"/>
      <c r="M148" s="14"/>
      <c r="O148" s="14"/>
    </row>
    <row r="149" spans="1:15" x14ac:dyDescent="0.3">
      <c r="A149" s="11" t="str">
        <f t="shared" si="2"/>
        <v>GEP2</v>
      </c>
      <c r="B149" s="11">
        <v>7</v>
      </c>
      <c r="C149" s="11" t="s">
        <v>64</v>
      </c>
      <c r="D149">
        <v>3</v>
      </c>
      <c r="E149">
        <v>131</v>
      </c>
      <c r="F149">
        <f t="shared" si="3"/>
        <v>300131</v>
      </c>
      <c r="G149" s="1">
        <v>41738</v>
      </c>
      <c r="H149" t="str">
        <f>VLOOKUP(F149,TrialDesign!$E$2:$I$1147,3,FALSE)</f>
        <v>Nil</v>
      </c>
      <c r="I149" t="str">
        <f>VLOOKUP(F149,TrialDesign!$E$2:$I$1147,4,FALSE)</f>
        <v>Saracen</v>
      </c>
      <c r="J149">
        <f>VLOOKUP(F149,TrialDesign!$E$2:$I$1147,5,FALSE)</f>
        <v>16</v>
      </c>
      <c r="L149" s="14"/>
      <c r="M149" s="14"/>
      <c r="O149" s="14"/>
    </row>
    <row r="150" spans="1:15" x14ac:dyDescent="0.3">
      <c r="A150" s="11" t="str">
        <f t="shared" si="2"/>
        <v>GEP2</v>
      </c>
      <c r="B150" s="11">
        <v>7</v>
      </c>
      <c r="C150" s="11" t="s">
        <v>17</v>
      </c>
      <c r="D150">
        <v>3</v>
      </c>
      <c r="E150">
        <v>214</v>
      </c>
      <c r="F150">
        <f t="shared" si="3"/>
        <v>300214</v>
      </c>
      <c r="G150" s="1">
        <v>41738</v>
      </c>
      <c r="H150" t="str">
        <f>VLOOKUP(F150,TrialDesign!$E$2:$I$1147,3,FALSE)</f>
        <v>Nil</v>
      </c>
      <c r="I150" t="str">
        <f>VLOOKUP(F150,TrialDesign!$E$2:$I$1147,4,FALSE)</f>
        <v>BattenWinter</v>
      </c>
      <c r="J150">
        <f>VLOOKUP(F150,TrialDesign!$E$2:$I$1147,5,FALSE)</f>
        <v>16</v>
      </c>
      <c r="L150" s="14"/>
      <c r="M150" s="14"/>
      <c r="O150" s="14"/>
    </row>
    <row r="151" spans="1:15" x14ac:dyDescent="0.3">
      <c r="A151" s="11" t="str">
        <f t="shared" si="2"/>
        <v>GEP2</v>
      </c>
      <c r="B151" s="11">
        <v>7</v>
      </c>
      <c r="C151" s="11" t="s">
        <v>65</v>
      </c>
      <c r="D151">
        <v>3</v>
      </c>
      <c r="E151">
        <v>279</v>
      </c>
      <c r="F151">
        <f t="shared" si="3"/>
        <v>300279</v>
      </c>
      <c r="G151" s="1">
        <v>41738</v>
      </c>
      <c r="H151" t="str">
        <f>VLOOKUP(F151,TrialDesign!$E$2:$I$1147,3,FALSE)</f>
        <v>Nil</v>
      </c>
      <c r="I151" t="str">
        <f>VLOOKUP(F151,TrialDesign!$E$2:$I$1147,4,FALSE)</f>
        <v>BattenWinter</v>
      </c>
      <c r="J151">
        <f>VLOOKUP(F151,TrialDesign!$E$2:$I$1147,5,FALSE)</f>
        <v>16</v>
      </c>
      <c r="L151" s="15"/>
      <c r="M151" s="14"/>
      <c r="O151" s="14"/>
    </row>
    <row r="152" spans="1:15" x14ac:dyDescent="0.3">
      <c r="A152" s="11" t="str">
        <f t="shared" si="2"/>
        <v>GEP2</v>
      </c>
      <c r="B152" s="11">
        <v>7</v>
      </c>
      <c r="C152" s="11" t="s">
        <v>66</v>
      </c>
      <c r="D152">
        <v>3</v>
      </c>
      <c r="E152">
        <v>310</v>
      </c>
      <c r="F152">
        <f t="shared" si="3"/>
        <v>300310</v>
      </c>
      <c r="G152" s="1">
        <v>41738</v>
      </c>
      <c r="H152" t="str">
        <f>VLOOKUP(F152,TrialDesign!$E$2:$I$1147,3,FALSE)</f>
        <v>Nil</v>
      </c>
      <c r="I152" t="str">
        <f>VLOOKUP(F152,TrialDesign!$E$2:$I$1147,4,FALSE)</f>
        <v>Saracen</v>
      </c>
      <c r="J152">
        <f>VLOOKUP(F152,TrialDesign!$E$2:$I$1147,5,FALSE)</f>
        <v>16</v>
      </c>
      <c r="L152" s="13"/>
      <c r="M152" s="14"/>
      <c r="O152" s="14"/>
    </row>
    <row r="153" spans="1:15" x14ac:dyDescent="0.3">
      <c r="A153" s="11" t="str">
        <f t="shared" si="2"/>
        <v>GEP2</v>
      </c>
      <c r="B153" s="11">
        <v>7</v>
      </c>
      <c r="C153" s="11" t="s">
        <v>67</v>
      </c>
      <c r="D153">
        <v>3</v>
      </c>
      <c r="E153">
        <v>271</v>
      </c>
      <c r="F153">
        <f t="shared" si="3"/>
        <v>300271</v>
      </c>
      <c r="G153" s="1">
        <v>41738</v>
      </c>
      <c r="H153" t="str">
        <f>VLOOKUP(F153,TrialDesign!$E$2:$I$1147,3,FALSE)</f>
        <v>Nil</v>
      </c>
      <c r="I153" t="str">
        <f>VLOOKUP(F153,TrialDesign!$E$2:$I$1147,4,FALSE)</f>
        <v>CRWT153</v>
      </c>
      <c r="J153">
        <f>VLOOKUP(F153,TrialDesign!$E$2:$I$1147,5,FALSE)</f>
        <v>16</v>
      </c>
      <c r="L153" s="14"/>
      <c r="M153" s="14"/>
      <c r="O153" s="14"/>
    </row>
    <row r="154" spans="1:15" x14ac:dyDescent="0.3">
      <c r="A154" s="11" t="str">
        <f t="shared" si="2"/>
        <v>GEP2</v>
      </c>
      <c r="B154" s="11">
        <v>8</v>
      </c>
      <c r="C154" s="11" t="s">
        <v>61</v>
      </c>
      <c r="D154">
        <v>3</v>
      </c>
      <c r="E154">
        <v>204</v>
      </c>
      <c r="F154">
        <f t="shared" si="3"/>
        <v>300204</v>
      </c>
      <c r="G154" s="1">
        <v>41738</v>
      </c>
      <c r="H154" t="str">
        <f>VLOOKUP(F154,TrialDesign!$E$2:$I$1147,3,FALSE)</f>
        <v>Nil</v>
      </c>
      <c r="I154" t="str">
        <f>VLOOKUP(F154,TrialDesign!$E$2:$I$1147,4,FALSE)</f>
        <v>Amarok</v>
      </c>
      <c r="J154">
        <f>VLOOKUP(F154,TrialDesign!$E$2:$I$1147,5,FALSE)</f>
        <v>16</v>
      </c>
      <c r="L154" s="14"/>
      <c r="M154" s="14"/>
      <c r="O154" s="14"/>
    </row>
    <row r="155" spans="1:15" x14ac:dyDescent="0.3">
      <c r="A155" s="11" t="str">
        <f t="shared" si="2"/>
        <v>GEP2</v>
      </c>
      <c r="B155" s="11">
        <v>8</v>
      </c>
      <c r="C155" s="11" t="s">
        <v>62</v>
      </c>
      <c r="D155">
        <v>3</v>
      </c>
      <c r="E155">
        <v>325</v>
      </c>
      <c r="F155">
        <f t="shared" si="3"/>
        <v>300325</v>
      </c>
      <c r="G155" s="1">
        <v>41738</v>
      </c>
      <c r="H155" t="str">
        <f>VLOOKUP(F155,TrialDesign!$E$2:$I$1147,3,FALSE)</f>
        <v>Nil</v>
      </c>
      <c r="I155" t="str">
        <f>VLOOKUP(F155,TrialDesign!$E$2:$I$1147,4,FALSE)</f>
        <v>Amarok</v>
      </c>
      <c r="J155">
        <f>VLOOKUP(F155,TrialDesign!$E$2:$I$1147,5,FALSE)</f>
        <v>16</v>
      </c>
      <c r="L155" s="14"/>
      <c r="M155" s="14"/>
      <c r="O155" s="14"/>
    </row>
    <row r="156" spans="1:15" x14ac:dyDescent="0.3">
      <c r="A156" s="11" t="str">
        <f t="shared" si="2"/>
        <v>GEP2</v>
      </c>
      <c r="B156" s="11">
        <v>8</v>
      </c>
      <c r="C156" s="11" t="s">
        <v>63</v>
      </c>
      <c r="D156">
        <v>3</v>
      </c>
      <c r="E156">
        <v>20</v>
      </c>
      <c r="F156">
        <f t="shared" si="3"/>
        <v>300020</v>
      </c>
      <c r="G156" s="1">
        <v>41738</v>
      </c>
      <c r="H156" t="str">
        <f>VLOOKUP(F156,TrialDesign!$E$2:$I$1147,3,FALSE)</f>
        <v>Nil</v>
      </c>
      <c r="I156" t="str">
        <f>VLOOKUP(F156,TrialDesign!$E$2:$I$1147,4,FALSE)</f>
        <v>Amarok</v>
      </c>
      <c r="J156">
        <f>VLOOKUP(F156,TrialDesign!$E$2:$I$1147,5,FALSE)</f>
        <v>16</v>
      </c>
      <c r="L156" s="14"/>
      <c r="M156" s="14"/>
      <c r="O156" s="14"/>
    </row>
    <row r="157" spans="1:15" x14ac:dyDescent="0.3">
      <c r="A157" s="11" t="str">
        <f t="shared" si="2"/>
        <v>GEP2</v>
      </c>
      <c r="B157" s="11">
        <v>8</v>
      </c>
      <c r="C157" s="11" t="s">
        <v>64</v>
      </c>
      <c r="D157">
        <v>3</v>
      </c>
      <c r="E157">
        <v>195</v>
      </c>
      <c r="F157">
        <f t="shared" si="3"/>
        <v>300195</v>
      </c>
      <c r="G157" s="1">
        <v>41752</v>
      </c>
      <c r="H157" t="str">
        <f>VLOOKUP(F157,TrialDesign!$E$2:$I$1147,3,FALSE)</f>
        <v>Nil</v>
      </c>
      <c r="I157" t="str">
        <f>VLOOKUP(F157,TrialDesign!$E$2:$I$1147,4,FALSE)</f>
        <v>CRWT153</v>
      </c>
      <c r="J157">
        <f>VLOOKUP(F157,TrialDesign!$E$2:$I$1147,5,FALSE)</f>
        <v>16</v>
      </c>
      <c r="L157" s="14"/>
      <c r="M157" s="14"/>
      <c r="O157" s="14"/>
    </row>
    <row r="158" spans="1:15" x14ac:dyDescent="0.3">
      <c r="A158" s="11" t="str">
        <f t="shared" si="2"/>
        <v>GEP2</v>
      </c>
      <c r="B158" s="11">
        <v>8</v>
      </c>
      <c r="C158" s="11" t="s">
        <v>17</v>
      </c>
      <c r="D158">
        <v>3</v>
      </c>
      <c r="E158">
        <v>288</v>
      </c>
      <c r="F158">
        <f t="shared" si="3"/>
        <v>300288</v>
      </c>
      <c r="G158" s="1">
        <v>41752</v>
      </c>
      <c r="H158" t="str">
        <f>VLOOKUP(F158,TrialDesign!$E$2:$I$1147,3,FALSE)</f>
        <v>Nil</v>
      </c>
      <c r="I158" t="str">
        <f>VLOOKUP(F158,TrialDesign!$E$2:$I$1147,4,FALSE)</f>
        <v>BattenWinter</v>
      </c>
      <c r="J158">
        <f>VLOOKUP(F158,TrialDesign!$E$2:$I$1147,5,FALSE)</f>
        <v>16</v>
      </c>
      <c r="L158" s="14"/>
      <c r="M158" s="14"/>
      <c r="O158" s="14"/>
    </row>
    <row r="159" spans="1:15" x14ac:dyDescent="0.3">
      <c r="A159" s="11" t="str">
        <f t="shared" si="2"/>
        <v>GEP2</v>
      </c>
      <c r="B159" s="11">
        <v>8</v>
      </c>
      <c r="C159" s="11" t="s">
        <v>65</v>
      </c>
      <c r="D159">
        <v>3</v>
      </c>
      <c r="E159">
        <v>333</v>
      </c>
      <c r="F159">
        <f t="shared" si="3"/>
        <v>300333</v>
      </c>
      <c r="G159" s="1">
        <v>41752</v>
      </c>
      <c r="H159" t="str">
        <f>VLOOKUP(F159,TrialDesign!$E$2:$I$1147,3,FALSE)</f>
        <v>Nil</v>
      </c>
      <c r="I159" t="str">
        <f>VLOOKUP(F159,TrialDesign!$E$2:$I$1147,4,FALSE)</f>
        <v>CRWT153</v>
      </c>
      <c r="J159">
        <f>VLOOKUP(F159,TrialDesign!$E$2:$I$1147,5,FALSE)</f>
        <v>16</v>
      </c>
      <c r="L159" s="14"/>
      <c r="M159" s="14"/>
      <c r="O159" s="14"/>
    </row>
    <row r="160" spans="1:15" x14ac:dyDescent="0.3">
      <c r="A160" s="11" t="str">
        <f t="shared" si="2"/>
        <v>GEP2</v>
      </c>
      <c r="B160" s="11">
        <v>8</v>
      </c>
      <c r="C160" s="11" t="s">
        <v>66</v>
      </c>
      <c r="D160">
        <v>3</v>
      </c>
      <c r="E160">
        <v>293</v>
      </c>
      <c r="F160">
        <f t="shared" si="3"/>
        <v>300293</v>
      </c>
      <c r="G160" s="1">
        <v>41752</v>
      </c>
      <c r="H160" t="str">
        <f>VLOOKUP(F160,TrialDesign!$E$2:$I$1147,3,FALSE)</f>
        <v>Nil</v>
      </c>
      <c r="I160" t="str">
        <f>VLOOKUP(F160,TrialDesign!$E$2:$I$1147,4,FALSE)</f>
        <v>Amarok</v>
      </c>
      <c r="J160">
        <f>VLOOKUP(F160,TrialDesign!$E$2:$I$1147,5,FALSE)</f>
        <v>16</v>
      </c>
      <c r="L160" s="14"/>
      <c r="M160" s="14"/>
      <c r="O160" s="14"/>
    </row>
    <row r="161" spans="1:15" x14ac:dyDescent="0.3">
      <c r="A161" s="11" t="str">
        <f t="shared" si="2"/>
        <v>GEP2</v>
      </c>
      <c r="B161" s="11">
        <v>8</v>
      </c>
      <c r="C161" s="11" t="s">
        <v>67</v>
      </c>
      <c r="D161">
        <v>3</v>
      </c>
      <c r="E161">
        <v>61</v>
      </c>
      <c r="F161">
        <f t="shared" si="3"/>
        <v>300061</v>
      </c>
      <c r="G161" s="1">
        <v>41752</v>
      </c>
      <c r="H161" t="str">
        <f>VLOOKUP(F161,TrialDesign!$E$2:$I$1147,3,FALSE)</f>
        <v>Nil</v>
      </c>
      <c r="I161" t="str">
        <f>VLOOKUP(F161,TrialDesign!$E$2:$I$1147,4,FALSE)</f>
        <v>BattenWinter</v>
      </c>
      <c r="J161">
        <f>VLOOKUP(F161,TrialDesign!$E$2:$I$1147,5,FALSE)</f>
        <v>16</v>
      </c>
      <c r="L161" s="14"/>
      <c r="M161" s="14"/>
      <c r="O161" s="14"/>
    </row>
    <row r="162" spans="1:15" x14ac:dyDescent="0.3">
      <c r="A162" s="11" t="str">
        <f t="shared" si="2"/>
        <v>GEP2</v>
      </c>
      <c r="B162" s="11">
        <v>9</v>
      </c>
      <c r="C162" s="11" t="s">
        <v>61</v>
      </c>
      <c r="D162">
        <v>3</v>
      </c>
      <c r="E162">
        <v>12</v>
      </c>
      <c r="F162">
        <f t="shared" si="3"/>
        <v>300012</v>
      </c>
      <c r="G162" s="1">
        <v>41752</v>
      </c>
      <c r="H162" t="str">
        <f>VLOOKUP(F162,TrialDesign!$E$2:$I$1147,3,FALSE)</f>
        <v>Nil</v>
      </c>
      <c r="I162" t="str">
        <f>VLOOKUP(F162,TrialDesign!$E$2:$I$1147,4,FALSE)</f>
        <v>CRWT153</v>
      </c>
      <c r="J162">
        <f>VLOOKUP(F162,TrialDesign!$E$2:$I$1147,5,FALSE)</f>
        <v>16</v>
      </c>
      <c r="L162" s="14"/>
      <c r="M162" s="14"/>
      <c r="O162" s="14"/>
    </row>
    <row r="163" spans="1:15" x14ac:dyDescent="0.3">
      <c r="A163" s="11" t="str">
        <f t="shared" si="2"/>
        <v>GEP2</v>
      </c>
      <c r="B163" s="11">
        <v>9</v>
      </c>
      <c r="C163" s="11" t="s">
        <v>62</v>
      </c>
      <c r="D163">
        <v>3</v>
      </c>
      <c r="E163">
        <v>86</v>
      </c>
      <c r="F163">
        <f t="shared" si="3"/>
        <v>300086</v>
      </c>
      <c r="G163" s="1">
        <v>41752</v>
      </c>
      <c r="H163" t="str">
        <f>VLOOKUP(F163,TrialDesign!$E$2:$I$1147,3,FALSE)</f>
        <v>Nil</v>
      </c>
      <c r="I163" t="str">
        <f>VLOOKUP(F163,TrialDesign!$E$2:$I$1147,4,FALSE)</f>
        <v>Amarok</v>
      </c>
      <c r="J163">
        <f>VLOOKUP(F163,TrialDesign!$E$2:$I$1147,5,FALSE)</f>
        <v>16</v>
      </c>
      <c r="L163" s="14"/>
      <c r="M163" s="14"/>
      <c r="O163" s="14"/>
    </row>
    <row r="164" spans="1:15" x14ac:dyDescent="0.3">
      <c r="A164" s="11" t="str">
        <f t="shared" ref="A164:A193" si="4">A163</f>
        <v>GEP2</v>
      </c>
      <c r="B164" s="11">
        <v>9</v>
      </c>
      <c r="C164" s="11" t="s">
        <v>63</v>
      </c>
      <c r="D164">
        <v>3</v>
      </c>
      <c r="E164">
        <v>155</v>
      </c>
      <c r="F164">
        <f t="shared" si="3"/>
        <v>300155</v>
      </c>
      <c r="G164" s="1">
        <v>41752</v>
      </c>
      <c r="H164" t="str">
        <f>VLOOKUP(F164,TrialDesign!$E$2:$I$1147,3,FALSE)</f>
        <v>Nil</v>
      </c>
      <c r="I164" t="str">
        <f>VLOOKUP(F164,TrialDesign!$E$2:$I$1147,4,FALSE)</f>
        <v>BattenWinter</v>
      </c>
      <c r="J164">
        <f>VLOOKUP(F164,TrialDesign!$E$2:$I$1147,5,FALSE)</f>
        <v>16</v>
      </c>
      <c r="L164" s="14"/>
      <c r="M164" s="14"/>
      <c r="O164" s="14"/>
    </row>
    <row r="165" spans="1:15" x14ac:dyDescent="0.3">
      <c r="A165" s="11" t="str">
        <f t="shared" si="4"/>
        <v>GEP2</v>
      </c>
      <c r="B165" s="11">
        <v>9</v>
      </c>
      <c r="C165" s="11" t="s">
        <v>64</v>
      </c>
      <c r="D165">
        <v>3</v>
      </c>
      <c r="E165">
        <v>153</v>
      </c>
      <c r="F165">
        <f t="shared" si="3"/>
        <v>300153</v>
      </c>
      <c r="G165" s="1">
        <v>41752</v>
      </c>
      <c r="H165" t="str">
        <f>VLOOKUP(F165,TrialDesign!$E$2:$I$1147,3,FALSE)</f>
        <v>Nil</v>
      </c>
      <c r="I165" t="str">
        <f>VLOOKUP(F165,TrialDesign!$E$2:$I$1147,4,FALSE)</f>
        <v>Amarok</v>
      </c>
      <c r="J165">
        <f>VLOOKUP(F165,TrialDesign!$E$2:$I$1147,5,FALSE)</f>
        <v>16</v>
      </c>
      <c r="L165" s="14"/>
      <c r="M165" s="14"/>
      <c r="O165" s="14"/>
    </row>
    <row r="166" spans="1:15" x14ac:dyDescent="0.3">
      <c r="A166" s="11" t="str">
        <f t="shared" si="4"/>
        <v>GEP2</v>
      </c>
      <c r="B166" s="11">
        <v>9</v>
      </c>
      <c r="C166" s="11" t="s">
        <v>17</v>
      </c>
      <c r="D166">
        <v>3</v>
      </c>
      <c r="E166">
        <v>12</v>
      </c>
      <c r="F166">
        <f t="shared" si="3"/>
        <v>300012</v>
      </c>
      <c r="G166" s="1">
        <v>41752</v>
      </c>
      <c r="H166" t="str">
        <f>VLOOKUP(F166,TrialDesign!$E$2:$I$1147,3,FALSE)</f>
        <v>Nil</v>
      </c>
      <c r="I166" t="str">
        <f>VLOOKUP(F166,TrialDesign!$E$2:$I$1147,4,FALSE)</f>
        <v>CRWT153</v>
      </c>
      <c r="J166">
        <f>VLOOKUP(F166,TrialDesign!$E$2:$I$1147,5,FALSE)</f>
        <v>16</v>
      </c>
      <c r="L166" s="14"/>
      <c r="M166" s="14"/>
      <c r="O166" s="14"/>
    </row>
    <row r="167" spans="1:15" x14ac:dyDescent="0.3">
      <c r="A167" s="11" t="str">
        <f t="shared" si="4"/>
        <v>GEP2</v>
      </c>
      <c r="B167" s="11">
        <v>9</v>
      </c>
      <c r="C167" s="11" t="s">
        <v>65</v>
      </c>
      <c r="D167">
        <v>3</v>
      </c>
      <c r="E167">
        <v>150</v>
      </c>
      <c r="F167">
        <f t="shared" si="3"/>
        <v>300150</v>
      </c>
      <c r="G167" s="1">
        <v>41752</v>
      </c>
      <c r="H167" t="str">
        <f>VLOOKUP(F167,TrialDesign!$E$2:$I$1147,3,FALSE)</f>
        <v>Nil</v>
      </c>
      <c r="I167" t="str">
        <f>VLOOKUP(F167,TrialDesign!$E$2:$I$1147,4,FALSE)</f>
        <v>Otane</v>
      </c>
      <c r="J167">
        <f>VLOOKUP(F167,TrialDesign!$E$2:$I$1147,5,FALSE)</f>
        <v>16</v>
      </c>
      <c r="L167" s="14"/>
      <c r="M167" s="14"/>
      <c r="O167" s="14"/>
    </row>
    <row r="168" spans="1:15" x14ac:dyDescent="0.3">
      <c r="A168" s="11" t="str">
        <f t="shared" si="4"/>
        <v>GEP2</v>
      </c>
      <c r="B168" s="11">
        <v>9</v>
      </c>
      <c r="C168" s="11" t="s">
        <v>66</v>
      </c>
      <c r="D168">
        <v>3</v>
      </c>
      <c r="E168">
        <v>27</v>
      </c>
      <c r="F168">
        <f t="shared" si="3"/>
        <v>300027</v>
      </c>
      <c r="G168" s="1">
        <v>41752</v>
      </c>
      <c r="H168" t="str">
        <f>VLOOKUP(F168,TrialDesign!$E$2:$I$1147,3,FALSE)</f>
        <v>Nil</v>
      </c>
      <c r="I168" t="str">
        <f>VLOOKUP(F168,TrialDesign!$E$2:$I$1147,4,FALSE)</f>
        <v>CRWT153</v>
      </c>
      <c r="J168">
        <f>VLOOKUP(F168,TrialDesign!$E$2:$I$1147,5,FALSE)</f>
        <v>16</v>
      </c>
      <c r="L168" s="14"/>
      <c r="M168" s="14"/>
      <c r="O168" s="14"/>
    </row>
    <row r="169" spans="1:15" x14ac:dyDescent="0.3">
      <c r="A169" s="11" t="str">
        <f t="shared" si="4"/>
        <v>GEP2</v>
      </c>
      <c r="B169" s="11">
        <v>9</v>
      </c>
      <c r="C169" s="11" t="s">
        <v>67</v>
      </c>
      <c r="D169">
        <v>3</v>
      </c>
      <c r="E169">
        <v>92</v>
      </c>
      <c r="F169">
        <f t="shared" si="3"/>
        <v>300092</v>
      </c>
      <c r="G169" s="1">
        <v>41752</v>
      </c>
      <c r="H169" t="str">
        <f>VLOOKUP(F169,TrialDesign!$E$2:$I$1147,3,FALSE)</f>
        <v>Nil</v>
      </c>
      <c r="I169" t="str">
        <f>VLOOKUP(F169,TrialDesign!$E$2:$I$1147,4,FALSE)</f>
        <v>BattenWinter</v>
      </c>
      <c r="J169">
        <f>VLOOKUP(F169,TrialDesign!$E$2:$I$1147,5,FALSE)</f>
        <v>16</v>
      </c>
      <c r="L169" s="14"/>
      <c r="M169" s="14"/>
      <c r="O169" s="14"/>
    </row>
    <row r="170" spans="1:15" x14ac:dyDescent="0.3">
      <c r="A170" s="11" t="str">
        <f t="shared" si="4"/>
        <v>GEP2</v>
      </c>
      <c r="B170" s="11">
        <v>10</v>
      </c>
      <c r="C170" s="11" t="s">
        <v>61</v>
      </c>
      <c r="D170">
        <v>3</v>
      </c>
      <c r="E170">
        <v>174</v>
      </c>
      <c r="F170">
        <f t="shared" si="3"/>
        <v>300174</v>
      </c>
      <c r="G170" s="1">
        <v>41752</v>
      </c>
      <c r="H170" t="str">
        <f>VLOOKUP(F170,TrialDesign!$E$2:$I$1147,3,FALSE)</f>
        <v>Nil</v>
      </c>
      <c r="I170" t="str">
        <f>VLOOKUP(F170,TrialDesign!$E$2:$I$1147,4,FALSE)</f>
        <v>BattenWinter</v>
      </c>
      <c r="J170">
        <f>VLOOKUP(F170,TrialDesign!$E$2:$I$1147,5,FALSE)</f>
        <v>16</v>
      </c>
      <c r="L170" s="14"/>
      <c r="M170" s="14"/>
      <c r="O170" s="14"/>
    </row>
    <row r="171" spans="1:15" x14ac:dyDescent="0.3">
      <c r="A171" s="11" t="str">
        <f t="shared" si="4"/>
        <v>GEP2</v>
      </c>
      <c r="B171" s="11">
        <v>10</v>
      </c>
      <c r="C171" s="11" t="s">
        <v>62</v>
      </c>
      <c r="D171">
        <v>3</v>
      </c>
      <c r="E171">
        <v>318</v>
      </c>
      <c r="F171">
        <f t="shared" si="3"/>
        <v>300318</v>
      </c>
      <c r="G171" s="1">
        <v>41752</v>
      </c>
      <c r="H171" t="str">
        <f>VLOOKUP(F171,TrialDesign!$E$2:$I$1147,3,FALSE)</f>
        <v>Nil</v>
      </c>
      <c r="I171" t="str">
        <f>VLOOKUP(F171,TrialDesign!$E$2:$I$1147,4,FALSE)</f>
        <v>CRWT153</v>
      </c>
      <c r="J171">
        <f>VLOOKUP(F171,TrialDesign!$E$2:$I$1147,5,FALSE)</f>
        <v>16</v>
      </c>
      <c r="L171" s="15"/>
      <c r="M171" s="14"/>
      <c r="O171" s="14"/>
    </row>
    <row r="172" spans="1:15" x14ac:dyDescent="0.3">
      <c r="A172" s="11" t="str">
        <f t="shared" si="4"/>
        <v>GEP2</v>
      </c>
      <c r="B172" s="11">
        <v>10</v>
      </c>
      <c r="C172" s="11" t="s">
        <v>63</v>
      </c>
      <c r="D172">
        <v>3</v>
      </c>
      <c r="E172">
        <v>197</v>
      </c>
      <c r="F172">
        <f t="shared" si="3"/>
        <v>300197</v>
      </c>
      <c r="G172" s="1">
        <v>41752</v>
      </c>
      <c r="H172" t="str">
        <f>VLOOKUP(F172,TrialDesign!$E$2:$I$1147,3,FALSE)</f>
        <v>Nil</v>
      </c>
      <c r="I172" t="str">
        <f>VLOOKUP(F172,TrialDesign!$E$2:$I$1147,4,FALSE)</f>
        <v>Amarok</v>
      </c>
      <c r="J172">
        <f>VLOOKUP(F172,TrialDesign!$E$2:$I$1147,5,FALSE)</f>
        <v>16</v>
      </c>
      <c r="L172" s="16"/>
      <c r="M172" s="14"/>
      <c r="O172" s="14"/>
    </row>
    <row r="173" spans="1:15" x14ac:dyDescent="0.3">
      <c r="A173" s="11" t="str">
        <f t="shared" si="4"/>
        <v>GEP2</v>
      </c>
      <c r="B173" s="11">
        <v>10</v>
      </c>
      <c r="C173" s="11" t="s">
        <v>64</v>
      </c>
      <c r="D173">
        <v>3</v>
      </c>
      <c r="E173">
        <v>330</v>
      </c>
      <c r="F173">
        <f t="shared" si="3"/>
        <v>300330</v>
      </c>
      <c r="G173" s="1">
        <v>41752</v>
      </c>
      <c r="H173" t="str">
        <f>VLOOKUP(F173,TrialDesign!$E$2:$I$1147,3,FALSE)</f>
        <v>Nil</v>
      </c>
      <c r="I173" t="str">
        <f>VLOOKUP(F173,TrialDesign!$E$2:$I$1147,4,FALSE)</f>
        <v>Amarok</v>
      </c>
      <c r="J173">
        <f>VLOOKUP(F173,TrialDesign!$E$2:$I$1147,5,FALSE)</f>
        <v>16</v>
      </c>
      <c r="L173" s="13"/>
      <c r="M173" s="14"/>
      <c r="O173" s="14"/>
    </row>
    <row r="174" spans="1:15" x14ac:dyDescent="0.3">
      <c r="A174" s="11" t="str">
        <f t="shared" si="4"/>
        <v>GEP2</v>
      </c>
      <c r="B174" s="11">
        <v>10</v>
      </c>
      <c r="C174" s="11" t="s">
        <v>17</v>
      </c>
      <c r="D174">
        <v>3</v>
      </c>
      <c r="E174">
        <v>76</v>
      </c>
      <c r="F174">
        <f t="shared" si="3"/>
        <v>300076</v>
      </c>
      <c r="G174" s="1">
        <v>41775</v>
      </c>
      <c r="H174" t="str">
        <f>VLOOKUP(F174,TrialDesign!$E$2:$I$1147,3,FALSE)</f>
        <v>Nil</v>
      </c>
      <c r="I174" t="str">
        <f>VLOOKUP(F174,TrialDesign!$E$2:$I$1147,4,FALSE)</f>
        <v>Amarok</v>
      </c>
      <c r="J174">
        <f>VLOOKUP(F174,TrialDesign!$E$2:$I$1147,5,FALSE)</f>
        <v>16</v>
      </c>
      <c r="L174" s="14"/>
      <c r="M174" s="14"/>
      <c r="O174" s="14"/>
    </row>
    <row r="175" spans="1:15" x14ac:dyDescent="0.3">
      <c r="A175" s="11" t="str">
        <f t="shared" si="4"/>
        <v>GEP2</v>
      </c>
      <c r="B175" s="11">
        <v>10</v>
      </c>
      <c r="C175" s="11" t="s">
        <v>65</v>
      </c>
      <c r="D175">
        <v>3</v>
      </c>
      <c r="E175">
        <v>45</v>
      </c>
      <c r="F175">
        <f t="shared" si="3"/>
        <v>300045</v>
      </c>
      <c r="G175" s="1">
        <v>41775</v>
      </c>
      <c r="H175" t="str">
        <f>VLOOKUP(F175,TrialDesign!$E$2:$I$1147,3,FALSE)</f>
        <v>Full</v>
      </c>
      <c r="I175" t="str">
        <f>VLOOKUP(F175,TrialDesign!$E$2:$I$1147,4,FALSE)</f>
        <v>CRWT153</v>
      </c>
      <c r="J175">
        <f>VLOOKUP(F175,TrialDesign!$E$2:$I$1147,5,FALSE)</f>
        <v>16</v>
      </c>
      <c r="L175" s="14"/>
      <c r="M175" s="14"/>
      <c r="O175" s="14"/>
    </row>
    <row r="176" spans="1:15" x14ac:dyDescent="0.3">
      <c r="A176" s="11" t="str">
        <f t="shared" si="4"/>
        <v>GEP2</v>
      </c>
      <c r="B176" s="11">
        <v>10</v>
      </c>
      <c r="C176" s="11" t="s">
        <v>66</v>
      </c>
      <c r="D176">
        <v>3</v>
      </c>
      <c r="E176">
        <v>329</v>
      </c>
      <c r="F176">
        <f t="shared" si="3"/>
        <v>300329</v>
      </c>
      <c r="G176" s="1">
        <v>41775</v>
      </c>
      <c r="H176" t="str">
        <f>VLOOKUP(F176,TrialDesign!$E$2:$I$1147,3,FALSE)</f>
        <v>Full</v>
      </c>
      <c r="I176" t="str">
        <f>VLOOKUP(F176,TrialDesign!$E$2:$I$1147,4,FALSE)</f>
        <v>BattenSpring</v>
      </c>
      <c r="J176">
        <f>VLOOKUP(F176,TrialDesign!$E$2:$I$1147,5,FALSE)</f>
        <v>16</v>
      </c>
      <c r="L176" s="14"/>
      <c r="M176" s="14"/>
      <c r="O176" s="14"/>
    </row>
    <row r="177" spans="1:15" x14ac:dyDescent="0.3">
      <c r="A177" s="11" t="str">
        <f t="shared" si="4"/>
        <v>GEP2</v>
      </c>
      <c r="B177" s="11">
        <v>10</v>
      </c>
      <c r="C177" s="11" t="s">
        <v>67</v>
      </c>
      <c r="D177">
        <v>3</v>
      </c>
      <c r="E177">
        <v>210</v>
      </c>
      <c r="F177">
        <f t="shared" si="3"/>
        <v>300210</v>
      </c>
      <c r="G177" s="1">
        <v>41775</v>
      </c>
      <c r="H177" t="str">
        <f>VLOOKUP(F177,TrialDesign!$E$2:$I$1147,3,FALSE)</f>
        <v>Full</v>
      </c>
      <c r="I177" t="str">
        <f>VLOOKUP(F177,TrialDesign!$E$2:$I$1147,4,FALSE)</f>
        <v>Otane</v>
      </c>
      <c r="J177">
        <f>VLOOKUP(F177,TrialDesign!$E$2:$I$1147,5,FALSE)</f>
        <v>16</v>
      </c>
      <c r="L177" s="14"/>
      <c r="M177" s="14"/>
      <c r="O177" s="14"/>
    </row>
    <row r="178" spans="1:15" x14ac:dyDescent="0.3">
      <c r="A178" s="11" t="str">
        <f t="shared" si="4"/>
        <v>GEP2</v>
      </c>
      <c r="B178" s="11">
        <v>11</v>
      </c>
      <c r="C178" s="11" t="s">
        <v>61</v>
      </c>
      <c r="D178">
        <v>3</v>
      </c>
      <c r="E178">
        <v>115</v>
      </c>
      <c r="F178">
        <f t="shared" si="3"/>
        <v>300115</v>
      </c>
      <c r="G178" s="1">
        <v>41775</v>
      </c>
      <c r="H178" t="str">
        <f>VLOOKUP(F178,TrialDesign!$E$2:$I$1147,3,FALSE)</f>
        <v>Full</v>
      </c>
      <c r="I178" t="str">
        <f>VLOOKUP(F178,TrialDesign!$E$2:$I$1147,4,FALSE)</f>
        <v>BattenWinter</v>
      </c>
      <c r="J178">
        <f>VLOOKUP(F178,TrialDesign!$E$2:$I$1147,5,FALSE)</f>
        <v>16</v>
      </c>
      <c r="L178" s="14"/>
      <c r="M178" s="14"/>
      <c r="O178" s="14"/>
    </row>
    <row r="179" spans="1:15" x14ac:dyDescent="0.3">
      <c r="A179" s="11" t="str">
        <f t="shared" si="4"/>
        <v>GEP2</v>
      </c>
      <c r="B179" s="11">
        <v>11</v>
      </c>
      <c r="C179" s="11" t="s">
        <v>62</v>
      </c>
      <c r="D179">
        <v>3</v>
      </c>
      <c r="E179">
        <v>144</v>
      </c>
      <c r="F179">
        <f t="shared" si="3"/>
        <v>300144</v>
      </c>
      <c r="G179" s="1">
        <v>41775</v>
      </c>
      <c r="H179" t="str">
        <f>VLOOKUP(F179,TrialDesign!$E$2:$I$1147,3,FALSE)</f>
        <v>Full</v>
      </c>
      <c r="I179" t="str">
        <f>VLOOKUP(F179,TrialDesign!$E$2:$I$1147,4,FALSE)</f>
        <v>Saracen</v>
      </c>
      <c r="J179">
        <f>VLOOKUP(F179,TrialDesign!$E$2:$I$1147,5,FALSE)</f>
        <v>16</v>
      </c>
      <c r="L179" s="15"/>
      <c r="M179" s="14"/>
      <c r="O179" s="14"/>
    </row>
    <row r="180" spans="1:15" x14ac:dyDescent="0.3">
      <c r="A180" s="11" t="str">
        <f t="shared" si="4"/>
        <v>GEP2</v>
      </c>
      <c r="B180" s="11">
        <v>11</v>
      </c>
      <c r="C180" s="11" t="s">
        <v>63</v>
      </c>
      <c r="D180">
        <v>3</v>
      </c>
      <c r="E180">
        <v>91</v>
      </c>
      <c r="F180">
        <f t="shared" si="3"/>
        <v>300091</v>
      </c>
      <c r="G180" s="1">
        <v>41775</v>
      </c>
      <c r="H180" t="str">
        <f>VLOOKUP(F180,TrialDesign!$E$2:$I$1147,3,FALSE)</f>
        <v>Full</v>
      </c>
      <c r="I180" t="str">
        <f>VLOOKUP(F180,TrialDesign!$E$2:$I$1147,4,FALSE)</f>
        <v>Amarok</v>
      </c>
      <c r="J180">
        <f>VLOOKUP(F180,TrialDesign!$E$2:$I$1147,5,FALSE)</f>
        <v>16</v>
      </c>
      <c r="L180" s="13"/>
      <c r="M180" s="14"/>
      <c r="O180" s="14"/>
    </row>
    <row r="181" spans="1:15" x14ac:dyDescent="0.3">
      <c r="A181" s="11" t="str">
        <f t="shared" si="4"/>
        <v>GEP2</v>
      </c>
      <c r="B181" s="11">
        <v>11</v>
      </c>
      <c r="C181" s="11" t="s">
        <v>64</v>
      </c>
      <c r="D181">
        <v>3</v>
      </c>
      <c r="E181">
        <v>143</v>
      </c>
      <c r="F181">
        <f t="shared" si="3"/>
        <v>300143</v>
      </c>
      <c r="G181" s="1">
        <v>41775</v>
      </c>
      <c r="H181" t="str">
        <f>VLOOKUP(F181,TrialDesign!$E$2:$I$1147,3,FALSE)</f>
        <v>Full</v>
      </c>
      <c r="I181" t="str">
        <f>VLOOKUP(F181,TrialDesign!$E$2:$I$1147,4,FALSE)</f>
        <v>Otane</v>
      </c>
      <c r="J181">
        <f>VLOOKUP(F181,TrialDesign!$E$2:$I$1147,5,FALSE)</f>
        <v>16</v>
      </c>
      <c r="L181" s="14"/>
      <c r="M181" s="14"/>
      <c r="O181" s="14"/>
    </row>
    <row r="182" spans="1:15" x14ac:dyDescent="0.3">
      <c r="A182" s="11" t="str">
        <f t="shared" si="4"/>
        <v>GEP2</v>
      </c>
      <c r="B182" s="11">
        <v>11</v>
      </c>
      <c r="C182" s="11" t="s">
        <v>17</v>
      </c>
      <c r="D182">
        <v>3</v>
      </c>
      <c r="E182">
        <v>46</v>
      </c>
      <c r="F182">
        <f t="shared" si="3"/>
        <v>300046</v>
      </c>
      <c r="G182" s="1">
        <v>41775</v>
      </c>
      <c r="H182" t="str">
        <f>VLOOKUP(F182,TrialDesign!$E$2:$I$1147,3,FALSE)</f>
        <v>Full</v>
      </c>
      <c r="I182" t="str">
        <f>VLOOKUP(F182,TrialDesign!$E$2:$I$1147,4,FALSE)</f>
        <v>BattenSpring</v>
      </c>
      <c r="J182">
        <f>VLOOKUP(F182,TrialDesign!$E$2:$I$1147,5,FALSE)</f>
        <v>16</v>
      </c>
      <c r="L182" s="14"/>
      <c r="M182" s="14"/>
      <c r="O182" s="14"/>
    </row>
    <row r="183" spans="1:15" x14ac:dyDescent="0.3">
      <c r="A183" s="11" t="str">
        <f t="shared" si="4"/>
        <v>GEP2</v>
      </c>
      <c r="B183" s="11">
        <v>11</v>
      </c>
      <c r="C183" s="11" t="s">
        <v>65</v>
      </c>
      <c r="D183">
        <v>3</v>
      </c>
      <c r="E183">
        <v>308</v>
      </c>
      <c r="F183">
        <f t="shared" si="3"/>
        <v>300308</v>
      </c>
      <c r="G183" s="1">
        <v>41775</v>
      </c>
      <c r="H183" t="str">
        <f>VLOOKUP(F183,TrialDesign!$E$2:$I$1147,3,FALSE)</f>
        <v>Full</v>
      </c>
      <c r="I183" t="str">
        <f>VLOOKUP(F183,TrialDesign!$E$2:$I$1147,4,FALSE)</f>
        <v>CRWT153</v>
      </c>
      <c r="J183">
        <f>VLOOKUP(F183,TrialDesign!$E$2:$I$1147,5,FALSE)</f>
        <v>16</v>
      </c>
      <c r="L183" s="14"/>
      <c r="M183" s="14"/>
      <c r="O183" s="14"/>
    </row>
    <row r="184" spans="1:15" x14ac:dyDescent="0.3">
      <c r="A184" s="11" t="str">
        <f t="shared" si="4"/>
        <v>GEP2</v>
      </c>
      <c r="B184" s="11">
        <v>11</v>
      </c>
      <c r="C184" s="11" t="s">
        <v>66</v>
      </c>
      <c r="D184">
        <v>3</v>
      </c>
      <c r="E184">
        <v>245</v>
      </c>
      <c r="F184">
        <f t="shared" si="3"/>
        <v>300245</v>
      </c>
      <c r="G184" s="1">
        <v>41775</v>
      </c>
      <c r="H184" t="str">
        <f>VLOOKUP(F184,TrialDesign!$E$2:$I$1147,3,FALSE)</f>
        <v>Full</v>
      </c>
      <c r="I184" t="str">
        <f>VLOOKUP(F184,TrialDesign!$E$2:$I$1147,4,FALSE)</f>
        <v>Amarok</v>
      </c>
      <c r="J184">
        <f>VLOOKUP(F184,TrialDesign!$E$2:$I$1147,5,FALSE)</f>
        <v>16</v>
      </c>
      <c r="L184" s="14"/>
      <c r="M184" s="14"/>
      <c r="O184" s="14"/>
    </row>
    <row r="185" spans="1:15" x14ac:dyDescent="0.3">
      <c r="A185" s="11" t="str">
        <f t="shared" si="4"/>
        <v>GEP2</v>
      </c>
      <c r="B185" s="11">
        <v>11</v>
      </c>
      <c r="C185" s="11" t="s">
        <v>67</v>
      </c>
      <c r="D185">
        <v>3</v>
      </c>
      <c r="E185">
        <v>50</v>
      </c>
      <c r="F185">
        <f t="shared" si="3"/>
        <v>300050</v>
      </c>
      <c r="G185" s="1">
        <v>41775</v>
      </c>
      <c r="H185" t="str">
        <f>VLOOKUP(F185,TrialDesign!$E$2:$I$1147,3,FALSE)</f>
        <v>Full</v>
      </c>
      <c r="I185" t="str">
        <f>VLOOKUP(F185,TrialDesign!$E$2:$I$1147,4,FALSE)</f>
        <v>Saracen</v>
      </c>
      <c r="J185">
        <f>VLOOKUP(F185,TrialDesign!$E$2:$I$1147,5,FALSE)</f>
        <v>16</v>
      </c>
      <c r="L185" s="14"/>
      <c r="M185" s="14"/>
      <c r="O185" s="14"/>
    </row>
    <row r="186" spans="1:15" x14ac:dyDescent="0.3">
      <c r="A186" s="11" t="str">
        <f t="shared" si="4"/>
        <v>GEP2</v>
      </c>
      <c r="B186" s="11">
        <v>12</v>
      </c>
      <c r="C186" s="11" t="s">
        <v>61</v>
      </c>
      <c r="D186">
        <v>3</v>
      </c>
      <c r="E186">
        <v>218</v>
      </c>
      <c r="F186">
        <f t="shared" si="3"/>
        <v>300218</v>
      </c>
      <c r="G186" s="1">
        <v>41775</v>
      </c>
      <c r="H186" t="str">
        <f>VLOOKUP(F186,TrialDesign!$E$2:$I$1147,3,FALSE)</f>
        <v>Full</v>
      </c>
      <c r="I186" t="str">
        <f>VLOOKUP(F186,TrialDesign!$E$2:$I$1147,4,FALSE)</f>
        <v>BattenWinter</v>
      </c>
      <c r="J186">
        <f>VLOOKUP(F186,TrialDesign!$E$2:$I$1147,5,FALSE)</f>
        <v>16</v>
      </c>
      <c r="L186" s="14"/>
      <c r="M186" s="14"/>
      <c r="O186" s="14"/>
    </row>
    <row r="187" spans="1:15" x14ac:dyDescent="0.3">
      <c r="A187" s="11" t="str">
        <f t="shared" si="4"/>
        <v>GEP2</v>
      </c>
      <c r="B187" s="11">
        <v>12</v>
      </c>
      <c r="C187" s="11" t="s">
        <v>62</v>
      </c>
      <c r="D187">
        <v>3</v>
      </c>
      <c r="E187">
        <v>129</v>
      </c>
      <c r="F187">
        <f t="shared" si="3"/>
        <v>300129</v>
      </c>
      <c r="G187" s="1">
        <v>41775</v>
      </c>
      <c r="H187" t="str">
        <f>VLOOKUP(F187,TrialDesign!$E$2:$I$1147,3,FALSE)</f>
        <v>Full</v>
      </c>
      <c r="I187" t="str">
        <f>VLOOKUP(F187,TrialDesign!$E$2:$I$1147,4,FALSE)</f>
        <v>BattenSpring</v>
      </c>
      <c r="J187">
        <f>VLOOKUP(F187,TrialDesign!$E$2:$I$1147,5,FALSE)</f>
        <v>16</v>
      </c>
      <c r="L187" s="14"/>
      <c r="M187" s="14"/>
      <c r="O187" s="14"/>
    </row>
    <row r="188" spans="1:15" x14ac:dyDescent="0.3">
      <c r="A188" s="11" t="str">
        <f t="shared" si="4"/>
        <v>GEP2</v>
      </c>
      <c r="B188" s="11">
        <v>12</v>
      </c>
      <c r="C188" s="11" t="s">
        <v>63</v>
      </c>
      <c r="D188">
        <v>3</v>
      </c>
      <c r="E188">
        <v>314</v>
      </c>
      <c r="F188">
        <f t="shared" si="3"/>
        <v>300314</v>
      </c>
      <c r="G188" s="1">
        <v>41775</v>
      </c>
      <c r="H188" t="str">
        <f>VLOOKUP(F188,TrialDesign!$E$2:$I$1147,3,FALSE)</f>
        <v>Full</v>
      </c>
      <c r="I188" t="str">
        <f>VLOOKUP(F188,TrialDesign!$E$2:$I$1147,4,FALSE)</f>
        <v>Saracen</v>
      </c>
      <c r="J188">
        <f>VLOOKUP(F188,TrialDesign!$E$2:$I$1147,5,FALSE)</f>
        <v>16</v>
      </c>
      <c r="L188" s="14"/>
      <c r="M188" s="14"/>
      <c r="O188" s="14"/>
    </row>
    <row r="189" spans="1:15" x14ac:dyDescent="0.3">
      <c r="A189" s="11" t="str">
        <f t="shared" si="4"/>
        <v>GEP2</v>
      </c>
      <c r="B189" s="11">
        <v>12</v>
      </c>
      <c r="C189" s="11" t="s">
        <v>64</v>
      </c>
      <c r="D189">
        <v>3</v>
      </c>
      <c r="E189">
        <v>274</v>
      </c>
      <c r="F189">
        <f t="shared" si="3"/>
        <v>300274</v>
      </c>
      <c r="G189" s="1">
        <v>41775</v>
      </c>
      <c r="H189" t="str">
        <f>VLOOKUP(F189,TrialDesign!$E$2:$I$1147,3,FALSE)</f>
        <v>Full</v>
      </c>
      <c r="I189" t="str">
        <f>VLOOKUP(F189,TrialDesign!$E$2:$I$1147,4,FALSE)</f>
        <v>CRWT153</v>
      </c>
      <c r="J189">
        <f>VLOOKUP(F189,TrialDesign!$E$2:$I$1147,5,FALSE)</f>
        <v>16</v>
      </c>
      <c r="L189" s="14"/>
      <c r="M189" s="14"/>
      <c r="O189" s="14"/>
    </row>
    <row r="190" spans="1:15" x14ac:dyDescent="0.3">
      <c r="A190" s="11" t="str">
        <f t="shared" si="4"/>
        <v>GEP2</v>
      </c>
      <c r="B190" s="11">
        <v>12</v>
      </c>
      <c r="C190" s="11" t="s">
        <v>17</v>
      </c>
      <c r="D190">
        <v>3</v>
      </c>
      <c r="E190">
        <v>72</v>
      </c>
      <c r="F190">
        <f t="shared" si="3"/>
        <v>300072</v>
      </c>
      <c r="G190" s="1">
        <v>41775</v>
      </c>
      <c r="H190" t="str">
        <f>VLOOKUP(F190,TrialDesign!$E$2:$I$1147,3,FALSE)</f>
        <v>Full</v>
      </c>
      <c r="I190" t="str">
        <f>VLOOKUP(F190,TrialDesign!$E$2:$I$1147,4,FALSE)</f>
        <v>Amarok</v>
      </c>
      <c r="J190">
        <f>VLOOKUP(F190,TrialDesign!$E$2:$I$1147,5,FALSE)</f>
        <v>16</v>
      </c>
      <c r="L190" s="14"/>
      <c r="M190" s="14"/>
      <c r="O190" s="14"/>
    </row>
    <row r="191" spans="1:15" x14ac:dyDescent="0.3">
      <c r="A191" s="11" t="str">
        <f t="shared" si="4"/>
        <v>GEP2</v>
      </c>
      <c r="B191" s="11">
        <v>12</v>
      </c>
      <c r="C191" s="11" t="s">
        <v>65</v>
      </c>
      <c r="D191">
        <v>3</v>
      </c>
      <c r="E191">
        <v>25</v>
      </c>
      <c r="F191">
        <f t="shared" si="3"/>
        <v>300025</v>
      </c>
      <c r="G191" s="1">
        <v>41775</v>
      </c>
      <c r="H191" t="str">
        <f>VLOOKUP(F191,TrialDesign!$E$2:$I$1147,3,FALSE)</f>
        <v>Full</v>
      </c>
      <c r="I191" t="str">
        <f>VLOOKUP(F191,TrialDesign!$E$2:$I$1147,4,FALSE)</f>
        <v>BattenWinter</v>
      </c>
      <c r="J191">
        <f>VLOOKUP(F191,TrialDesign!$E$2:$I$1147,5,FALSE)</f>
        <v>16</v>
      </c>
      <c r="L191" s="14"/>
      <c r="M191" s="14"/>
      <c r="O191" s="14"/>
    </row>
    <row r="192" spans="1:15" x14ac:dyDescent="0.3">
      <c r="A192" s="11" t="str">
        <f t="shared" si="4"/>
        <v>GEP2</v>
      </c>
      <c r="B192" s="11">
        <v>12</v>
      </c>
      <c r="C192" s="11" t="s">
        <v>66</v>
      </c>
      <c r="D192">
        <v>3</v>
      </c>
      <c r="E192">
        <v>49</v>
      </c>
      <c r="F192">
        <f t="shared" si="3"/>
        <v>300049</v>
      </c>
      <c r="G192" s="1">
        <v>41775</v>
      </c>
      <c r="H192" t="str">
        <f>VLOOKUP(F192,TrialDesign!$E$2:$I$1147,3,FALSE)</f>
        <v>Full</v>
      </c>
      <c r="I192" t="str">
        <f>VLOOKUP(F192,TrialDesign!$E$2:$I$1147,4,FALSE)</f>
        <v>Otane</v>
      </c>
      <c r="J192">
        <f>VLOOKUP(F192,TrialDesign!$E$2:$I$1147,5,FALSE)</f>
        <v>16</v>
      </c>
      <c r="L192" s="14"/>
      <c r="M192" s="14"/>
      <c r="O192" s="14"/>
    </row>
    <row r="193" spans="1:15" x14ac:dyDescent="0.3">
      <c r="A193" s="11" t="str">
        <f t="shared" si="4"/>
        <v>GEP2</v>
      </c>
      <c r="B193" s="11">
        <v>12</v>
      </c>
      <c r="C193" s="11" t="s">
        <v>67</v>
      </c>
      <c r="D193">
        <v>3</v>
      </c>
      <c r="E193">
        <v>195</v>
      </c>
      <c r="F193">
        <f t="shared" si="3"/>
        <v>300195</v>
      </c>
      <c r="G193" s="1">
        <v>41775</v>
      </c>
      <c r="H193" t="str">
        <f>VLOOKUP(F193,TrialDesign!$E$2:$I$1147,3,FALSE)</f>
        <v>Nil</v>
      </c>
      <c r="I193" t="str">
        <f>VLOOKUP(F193,TrialDesign!$E$2:$I$1147,4,FALSE)</f>
        <v>CRWT153</v>
      </c>
      <c r="J193">
        <f>VLOOKUP(F193,TrialDesign!$E$2:$I$1147,5,FALSE)</f>
        <v>16</v>
      </c>
      <c r="L193" s="14"/>
      <c r="M193" s="14"/>
      <c r="O193" s="14"/>
    </row>
    <row r="194" spans="1:15" x14ac:dyDescent="0.3">
      <c r="A194" t="s">
        <v>270</v>
      </c>
      <c r="B194">
        <v>1</v>
      </c>
      <c r="C194" t="s">
        <v>61</v>
      </c>
      <c r="D194">
        <v>2</v>
      </c>
      <c r="F194">
        <v>200001</v>
      </c>
      <c r="H194" t="str">
        <f>VLOOKUP(F194,TrialDesign!$E$2:$I$1147,3,FALSE)</f>
        <v>0d R1</v>
      </c>
      <c r="I194" t="str">
        <f>VLOOKUP(F194,TrialDesign!$E$2:$I$1147,4,FALSE)</f>
        <v>Aspiring</v>
      </c>
      <c r="J194">
        <f>VLOOKUP(F194,TrialDesign!$E$2:$I$1147,5,FALSE)</f>
        <v>16</v>
      </c>
      <c r="O194" s="14"/>
    </row>
    <row r="195" spans="1:15" x14ac:dyDescent="0.3">
      <c r="A195" t="str">
        <f>A194</f>
        <v>GEP3</v>
      </c>
      <c r="B195">
        <v>1</v>
      </c>
      <c r="C195" t="s">
        <v>62</v>
      </c>
      <c r="D195">
        <v>2</v>
      </c>
      <c r="F195">
        <v>200002</v>
      </c>
      <c r="H195" t="str">
        <f>VLOOKUP(F195,TrialDesign!$E$2:$I$1147,3,FALSE)</f>
        <v>0d R1</v>
      </c>
      <c r="I195" t="str">
        <f>VLOOKUP(F195,TrialDesign!$E$2:$I$1147,4,FALSE)</f>
        <v>Wakanui</v>
      </c>
      <c r="J195">
        <f>VLOOKUP(F195,TrialDesign!$E$2:$I$1147,5,FALSE)</f>
        <v>16</v>
      </c>
      <c r="O195" s="14"/>
    </row>
    <row r="196" spans="1:15" x14ac:dyDescent="0.3">
      <c r="A196" t="str">
        <f t="shared" ref="A196:A259" si="5">A195</f>
        <v>GEP3</v>
      </c>
      <c r="B196">
        <v>1</v>
      </c>
      <c r="C196" t="s">
        <v>63</v>
      </c>
      <c r="D196">
        <v>2</v>
      </c>
      <c r="F196">
        <v>200003</v>
      </c>
      <c r="H196" t="str">
        <f>VLOOKUP(F196,TrialDesign!$E$2:$I$1147,3,FALSE)</f>
        <v>0d R1</v>
      </c>
      <c r="I196" t="str">
        <f>VLOOKUP(F196,TrialDesign!$E$2:$I$1147,4,FALSE)</f>
        <v>Macro</v>
      </c>
      <c r="J196">
        <f>VLOOKUP(F196,TrialDesign!$E$2:$I$1147,5,FALSE)</f>
        <v>16</v>
      </c>
      <c r="O196" s="14"/>
    </row>
    <row r="197" spans="1:15" x14ac:dyDescent="0.3">
      <c r="A197" t="str">
        <f t="shared" si="5"/>
        <v>GEP3</v>
      </c>
      <c r="B197">
        <v>1</v>
      </c>
      <c r="C197" t="s">
        <v>64</v>
      </c>
      <c r="D197">
        <v>2</v>
      </c>
      <c r="F197">
        <v>200004</v>
      </c>
      <c r="H197" t="str">
        <f>VLOOKUP(F197,TrialDesign!$E$2:$I$1147,3,FALSE)</f>
        <v>0d R1</v>
      </c>
      <c r="I197" t="str">
        <f>VLOOKUP(F197,TrialDesign!$E$2:$I$1147,4,FALSE)</f>
        <v>Consort</v>
      </c>
      <c r="J197">
        <f>VLOOKUP(F197,TrialDesign!$E$2:$I$1147,5,FALSE)</f>
        <v>16</v>
      </c>
      <c r="O197" s="14"/>
    </row>
    <row r="198" spans="1:15" x14ac:dyDescent="0.3">
      <c r="A198" t="str">
        <f t="shared" si="5"/>
        <v>GEP3</v>
      </c>
      <c r="B198">
        <v>1</v>
      </c>
      <c r="C198" t="s">
        <v>17</v>
      </c>
      <c r="D198">
        <v>2</v>
      </c>
      <c r="F198">
        <v>200005</v>
      </c>
      <c r="H198" t="str">
        <f>VLOOKUP(F198,TrialDesign!$E$2:$I$1147,3,FALSE)</f>
        <v>0d R1</v>
      </c>
      <c r="I198" t="str">
        <f>VLOOKUP(F198,TrialDesign!$E$2:$I$1147,4,FALSE)</f>
        <v>BattenWinter</v>
      </c>
      <c r="J198">
        <f>VLOOKUP(F198,TrialDesign!$E$2:$I$1147,5,FALSE)</f>
        <v>16</v>
      </c>
      <c r="O198" s="14"/>
    </row>
    <row r="199" spans="1:15" x14ac:dyDescent="0.3">
      <c r="A199" t="str">
        <f t="shared" si="5"/>
        <v>GEP3</v>
      </c>
      <c r="B199">
        <v>1</v>
      </c>
      <c r="C199" t="s">
        <v>65</v>
      </c>
      <c r="D199">
        <v>2</v>
      </c>
      <c r="F199">
        <v>200006</v>
      </c>
      <c r="H199" t="str">
        <f>VLOOKUP(F199,TrialDesign!$E$2:$I$1147,3,FALSE)</f>
        <v>0d R1</v>
      </c>
      <c r="I199" t="str">
        <f>VLOOKUP(F199,TrialDesign!$E$2:$I$1147,4,FALSE)</f>
        <v>Saracen</v>
      </c>
      <c r="J199">
        <f>VLOOKUP(F199,TrialDesign!$E$2:$I$1147,5,FALSE)</f>
        <v>16</v>
      </c>
      <c r="O199" s="14"/>
    </row>
    <row r="200" spans="1:15" x14ac:dyDescent="0.3">
      <c r="A200" t="str">
        <f t="shared" si="5"/>
        <v>GEP3</v>
      </c>
      <c r="B200">
        <v>1</v>
      </c>
      <c r="C200" t="s">
        <v>66</v>
      </c>
      <c r="D200">
        <v>2</v>
      </c>
      <c r="F200">
        <v>200007</v>
      </c>
      <c r="H200" t="str">
        <f>VLOOKUP(F200,TrialDesign!$E$2:$I$1147,3,FALSE)</f>
        <v>0d R1</v>
      </c>
      <c r="I200" t="str">
        <f>VLOOKUP(F200,TrialDesign!$E$2:$I$1147,4,FALSE)</f>
        <v>Amarok</v>
      </c>
      <c r="J200">
        <f>VLOOKUP(F200,TrialDesign!$E$2:$I$1147,5,FALSE)</f>
        <v>16</v>
      </c>
      <c r="O200" s="14"/>
    </row>
    <row r="201" spans="1:15" x14ac:dyDescent="0.3">
      <c r="A201" t="str">
        <f t="shared" si="5"/>
        <v>GEP3</v>
      </c>
      <c r="B201">
        <v>1</v>
      </c>
      <c r="C201" t="s">
        <v>67</v>
      </c>
      <c r="D201">
        <v>2</v>
      </c>
      <c r="F201">
        <v>200008</v>
      </c>
      <c r="H201" t="str">
        <f>VLOOKUP(F201,TrialDesign!$E$2:$I$1147,3,FALSE)</f>
        <v>0d R1</v>
      </c>
      <c r="I201" t="str">
        <f>VLOOKUP(F201,TrialDesign!$E$2:$I$1147,4,FALSE)</f>
        <v>CRWT153</v>
      </c>
      <c r="J201">
        <f>VLOOKUP(F201,TrialDesign!$E$2:$I$1147,5,FALSE)</f>
        <v>16</v>
      </c>
      <c r="O201" s="14"/>
    </row>
    <row r="202" spans="1:15" x14ac:dyDescent="0.3">
      <c r="A202" t="str">
        <f t="shared" si="5"/>
        <v>GEP3</v>
      </c>
      <c r="B202">
        <v>2</v>
      </c>
      <c r="C202" t="s">
        <v>61</v>
      </c>
      <c r="D202">
        <v>2</v>
      </c>
      <c r="F202">
        <v>200009</v>
      </c>
      <c r="H202" t="str">
        <f>VLOOKUP(F202,TrialDesign!$E$2:$I$1147,3,FALSE)</f>
        <v>0d R2</v>
      </c>
      <c r="I202" t="str">
        <f>VLOOKUP(F202,TrialDesign!$E$2:$I$1147,4,FALSE)</f>
        <v>Aspiring</v>
      </c>
      <c r="J202">
        <f>VLOOKUP(F202,TrialDesign!$E$2:$I$1147,5,FALSE)</f>
        <v>16</v>
      </c>
      <c r="O202" s="14"/>
    </row>
    <row r="203" spans="1:15" x14ac:dyDescent="0.3">
      <c r="A203" t="str">
        <f t="shared" si="5"/>
        <v>GEP3</v>
      </c>
      <c r="B203">
        <v>2</v>
      </c>
      <c r="C203" t="s">
        <v>62</v>
      </c>
      <c r="D203">
        <v>2</v>
      </c>
      <c r="F203">
        <v>200010</v>
      </c>
      <c r="H203" t="str">
        <f>VLOOKUP(F203,TrialDesign!$E$2:$I$1147,3,FALSE)</f>
        <v>0d R2</v>
      </c>
      <c r="I203" t="str">
        <f>VLOOKUP(F203,TrialDesign!$E$2:$I$1147,4,FALSE)</f>
        <v>Wakanui</v>
      </c>
      <c r="J203">
        <f>VLOOKUP(F203,TrialDesign!$E$2:$I$1147,5,FALSE)</f>
        <v>16</v>
      </c>
      <c r="O203" s="14"/>
    </row>
    <row r="204" spans="1:15" x14ac:dyDescent="0.3">
      <c r="A204" t="str">
        <f t="shared" si="5"/>
        <v>GEP3</v>
      </c>
      <c r="B204">
        <v>2</v>
      </c>
      <c r="C204" t="s">
        <v>63</v>
      </c>
      <c r="D204">
        <v>2</v>
      </c>
      <c r="F204">
        <v>200011</v>
      </c>
      <c r="H204" t="str">
        <f>VLOOKUP(F204,TrialDesign!$E$2:$I$1147,3,FALSE)</f>
        <v>0d R2</v>
      </c>
      <c r="I204" t="str">
        <f>VLOOKUP(F204,TrialDesign!$E$2:$I$1147,4,FALSE)</f>
        <v>Macro</v>
      </c>
      <c r="J204">
        <f>VLOOKUP(F204,TrialDesign!$E$2:$I$1147,5,FALSE)</f>
        <v>16</v>
      </c>
      <c r="O204" s="14"/>
    </row>
    <row r="205" spans="1:15" x14ac:dyDescent="0.3">
      <c r="A205" t="str">
        <f t="shared" si="5"/>
        <v>GEP3</v>
      </c>
      <c r="B205">
        <v>2</v>
      </c>
      <c r="C205" t="s">
        <v>64</v>
      </c>
      <c r="D205">
        <v>2</v>
      </c>
      <c r="F205">
        <v>200012</v>
      </c>
      <c r="H205" t="str">
        <f>VLOOKUP(F205,TrialDesign!$E$2:$I$1147,3,FALSE)</f>
        <v>0d R2</v>
      </c>
      <c r="I205" t="str">
        <f>VLOOKUP(F205,TrialDesign!$E$2:$I$1147,4,FALSE)</f>
        <v>Consort</v>
      </c>
      <c r="J205">
        <f>VLOOKUP(F205,TrialDesign!$E$2:$I$1147,5,FALSE)</f>
        <v>16</v>
      </c>
      <c r="O205" s="14"/>
    </row>
    <row r="206" spans="1:15" x14ac:dyDescent="0.3">
      <c r="A206" t="str">
        <f t="shared" si="5"/>
        <v>GEP3</v>
      </c>
      <c r="B206">
        <v>2</v>
      </c>
      <c r="C206" t="s">
        <v>17</v>
      </c>
      <c r="D206">
        <v>2</v>
      </c>
      <c r="F206">
        <v>200013</v>
      </c>
      <c r="H206" t="str">
        <f>VLOOKUP(F206,TrialDesign!$E$2:$I$1147,3,FALSE)</f>
        <v>0d R2</v>
      </c>
      <c r="I206" t="str">
        <f>VLOOKUP(F206,TrialDesign!$E$2:$I$1147,4,FALSE)</f>
        <v>BattenWinter</v>
      </c>
      <c r="J206">
        <f>VLOOKUP(F206,TrialDesign!$E$2:$I$1147,5,FALSE)</f>
        <v>16</v>
      </c>
      <c r="O206" s="14"/>
    </row>
    <row r="207" spans="1:15" x14ac:dyDescent="0.3">
      <c r="A207" t="str">
        <f t="shared" si="5"/>
        <v>GEP3</v>
      </c>
      <c r="B207">
        <v>2</v>
      </c>
      <c r="C207" t="s">
        <v>65</v>
      </c>
      <c r="D207">
        <v>2</v>
      </c>
      <c r="F207">
        <v>200014</v>
      </c>
      <c r="H207" t="str">
        <f>VLOOKUP(F207,TrialDesign!$E$2:$I$1147,3,FALSE)</f>
        <v>0d R2</v>
      </c>
      <c r="I207" t="str">
        <f>VLOOKUP(F207,TrialDesign!$E$2:$I$1147,4,FALSE)</f>
        <v>Saracen</v>
      </c>
      <c r="J207">
        <f>VLOOKUP(F207,TrialDesign!$E$2:$I$1147,5,FALSE)</f>
        <v>16</v>
      </c>
      <c r="O207" s="14"/>
    </row>
    <row r="208" spans="1:15" x14ac:dyDescent="0.3">
      <c r="A208" t="str">
        <f t="shared" si="5"/>
        <v>GEP3</v>
      </c>
      <c r="B208">
        <v>2</v>
      </c>
      <c r="C208" t="s">
        <v>66</v>
      </c>
      <c r="D208">
        <v>2</v>
      </c>
      <c r="F208">
        <v>200015</v>
      </c>
      <c r="H208" t="str">
        <f>VLOOKUP(F208,TrialDesign!$E$2:$I$1147,3,FALSE)</f>
        <v>0d R2</v>
      </c>
      <c r="I208" t="str">
        <f>VLOOKUP(F208,TrialDesign!$E$2:$I$1147,4,FALSE)</f>
        <v>Amarok</v>
      </c>
      <c r="J208">
        <f>VLOOKUP(F208,TrialDesign!$E$2:$I$1147,5,FALSE)</f>
        <v>16</v>
      </c>
      <c r="O208" s="14"/>
    </row>
    <row r="209" spans="1:15" x14ac:dyDescent="0.3">
      <c r="A209" t="str">
        <f t="shared" si="5"/>
        <v>GEP3</v>
      </c>
      <c r="B209">
        <v>2</v>
      </c>
      <c r="C209" t="s">
        <v>67</v>
      </c>
      <c r="D209">
        <v>2</v>
      </c>
      <c r="F209">
        <v>200016</v>
      </c>
      <c r="H209" t="str">
        <f>VLOOKUP(F209,TrialDesign!$E$2:$I$1147,3,FALSE)</f>
        <v>0d R2</v>
      </c>
      <c r="I209" t="str">
        <f>VLOOKUP(F209,TrialDesign!$E$2:$I$1147,4,FALSE)</f>
        <v>CRWT153</v>
      </c>
      <c r="J209">
        <f>VLOOKUP(F209,TrialDesign!$E$2:$I$1147,5,FALSE)</f>
        <v>16</v>
      </c>
      <c r="O209" s="14"/>
    </row>
    <row r="210" spans="1:15" x14ac:dyDescent="0.3">
      <c r="A210" t="str">
        <f t="shared" si="5"/>
        <v>GEP3</v>
      </c>
      <c r="B210">
        <v>3</v>
      </c>
      <c r="C210" t="s">
        <v>61</v>
      </c>
      <c r="D210">
        <v>2</v>
      </c>
      <c r="F210">
        <v>200017</v>
      </c>
      <c r="H210" t="str">
        <f>VLOOKUP(F210,TrialDesign!$E$2:$I$1147,3,FALSE)</f>
        <v>0d R3</v>
      </c>
      <c r="I210" t="str">
        <f>VLOOKUP(F210,TrialDesign!$E$2:$I$1147,4,FALSE)</f>
        <v>Aspiring</v>
      </c>
      <c r="J210">
        <f>VLOOKUP(F210,TrialDesign!$E$2:$I$1147,5,FALSE)</f>
        <v>16</v>
      </c>
      <c r="O210" s="14"/>
    </row>
    <row r="211" spans="1:15" x14ac:dyDescent="0.3">
      <c r="A211" t="str">
        <f t="shared" si="5"/>
        <v>GEP3</v>
      </c>
      <c r="B211">
        <v>3</v>
      </c>
      <c r="C211" t="s">
        <v>62</v>
      </c>
      <c r="D211">
        <v>2</v>
      </c>
      <c r="F211">
        <v>200018</v>
      </c>
      <c r="H211" t="str">
        <f>VLOOKUP(F211,TrialDesign!$E$2:$I$1147,3,FALSE)</f>
        <v>0d R3</v>
      </c>
      <c r="I211" t="str">
        <f>VLOOKUP(F211,TrialDesign!$E$2:$I$1147,4,FALSE)</f>
        <v>Wakanui</v>
      </c>
      <c r="J211">
        <f>VLOOKUP(F211,TrialDesign!$E$2:$I$1147,5,FALSE)</f>
        <v>16</v>
      </c>
      <c r="O211" s="14"/>
    </row>
    <row r="212" spans="1:15" x14ac:dyDescent="0.3">
      <c r="A212" t="str">
        <f t="shared" si="5"/>
        <v>GEP3</v>
      </c>
      <c r="B212">
        <v>3</v>
      </c>
      <c r="C212" t="s">
        <v>63</v>
      </c>
      <c r="D212">
        <v>2</v>
      </c>
      <c r="F212">
        <v>200019</v>
      </c>
      <c r="H212" t="str">
        <f>VLOOKUP(F212,TrialDesign!$E$2:$I$1147,3,FALSE)</f>
        <v>0d R3</v>
      </c>
      <c r="I212" t="str">
        <f>VLOOKUP(F212,TrialDesign!$E$2:$I$1147,4,FALSE)</f>
        <v>Macro</v>
      </c>
      <c r="J212">
        <f>VLOOKUP(F212,TrialDesign!$E$2:$I$1147,5,FALSE)</f>
        <v>16</v>
      </c>
      <c r="O212" s="14"/>
    </row>
    <row r="213" spans="1:15" x14ac:dyDescent="0.3">
      <c r="A213" t="str">
        <f t="shared" si="5"/>
        <v>GEP3</v>
      </c>
      <c r="B213">
        <v>3</v>
      </c>
      <c r="C213" t="s">
        <v>64</v>
      </c>
      <c r="D213">
        <v>2</v>
      </c>
      <c r="F213">
        <v>200020</v>
      </c>
      <c r="H213" t="str">
        <f>VLOOKUP(F213,TrialDesign!$E$2:$I$1147,3,FALSE)</f>
        <v>0d R3</v>
      </c>
      <c r="I213" t="str">
        <f>VLOOKUP(F213,TrialDesign!$E$2:$I$1147,4,FALSE)</f>
        <v>Consort</v>
      </c>
      <c r="J213">
        <f>VLOOKUP(F213,TrialDesign!$E$2:$I$1147,5,FALSE)</f>
        <v>16</v>
      </c>
      <c r="O213" s="14"/>
    </row>
    <row r="214" spans="1:15" x14ac:dyDescent="0.3">
      <c r="A214" t="str">
        <f t="shared" si="5"/>
        <v>GEP3</v>
      </c>
      <c r="B214">
        <v>3</v>
      </c>
      <c r="C214" t="s">
        <v>17</v>
      </c>
      <c r="D214">
        <v>2</v>
      </c>
      <c r="F214">
        <v>200021</v>
      </c>
      <c r="H214" t="str">
        <f>VLOOKUP(F214,TrialDesign!$E$2:$I$1147,3,FALSE)</f>
        <v>0d R3</v>
      </c>
      <c r="I214" t="str">
        <f>VLOOKUP(F214,TrialDesign!$E$2:$I$1147,4,FALSE)</f>
        <v>BattenWinter</v>
      </c>
      <c r="J214">
        <f>VLOOKUP(F214,TrialDesign!$E$2:$I$1147,5,FALSE)</f>
        <v>16</v>
      </c>
      <c r="O214" s="14"/>
    </row>
    <row r="215" spans="1:15" x14ac:dyDescent="0.3">
      <c r="A215" t="str">
        <f t="shared" si="5"/>
        <v>GEP3</v>
      </c>
      <c r="B215">
        <v>3</v>
      </c>
      <c r="C215" t="s">
        <v>65</v>
      </c>
      <c r="D215">
        <v>2</v>
      </c>
      <c r="F215">
        <v>200022</v>
      </c>
      <c r="H215" t="str">
        <f>VLOOKUP(F215,TrialDesign!$E$2:$I$1147,3,FALSE)</f>
        <v>0d R3</v>
      </c>
      <c r="I215" t="str">
        <f>VLOOKUP(F215,TrialDesign!$E$2:$I$1147,4,FALSE)</f>
        <v>Saracen</v>
      </c>
      <c r="J215">
        <f>VLOOKUP(F215,TrialDesign!$E$2:$I$1147,5,FALSE)</f>
        <v>16</v>
      </c>
      <c r="O215" s="14"/>
    </row>
    <row r="216" spans="1:15" x14ac:dyDescent="0.3">
      <c r="A216" t="str">
        <f t="shared" si="5"/>
        <v>GEP3</v>
      </c>
      <c r="B216">
        <v>3</v>
      </c>
      <c r="C216" t="s">
        <v>66</v>
      </c>
      <c r="D216">
        <v>2</v>
      </c>
      <c r="F216">
        <v>200023</v>
      </c>
      <c r="H216" t="str">
        <f>VLOOKUP(F216,TrialDesign!$E$2:$I$1147,3,FALSE)</f>
        <v>0d R3</v>
      </c>
      <c r="I216" t="str">
        <f>VLOOKUP(F216,TrialDesign!$E$2:$I$1147,4,FALSE)</f>
        <v>Amarok</v>
      </c>
      <c r="J216">
        <f>VLOOKUP(F216,TrialDesign!$E$2:$I$1147,5,FALSE)</f>
        <v>16</v>
      </c>
      <c r="O216" s="14"/>
    </row>
    <row r="217" spans="1:15" x14ac:dyDescent="0.3">
      <c r="A217" t="str">
        <f t="shared" si="5"/>
        <v>GEP3</v>
      </c>
      <c r="B217">
        <v>3</v>
      </c>
      <c r="C217" t="s">
        <v>67</v>
      </c>
      <c r="D217">
        <v>2</v>
      </c>
      <c r="F217">
        <v>200024</v>
      </c>
      <c r="H217" t="str">
        <f>VLOOKUP(F217,TrialDesign!$E$2:$I$1147,3,FALSE)</f>
        <v>0d R3</v>
      </c>
      <c r="I217" t="str">
        <f>VLOOKUP(F217,TrialDesign!$E$2:$I$1147,4,FALSE)</f>
        <v>CRWT153</v>
      </c>
      <c r="J217">
        <f>VLOOKUP(F217,TrialDesign!$E$2:$I$1147,5,FALSE)</f>
        <v>16</v>
      </c>
      <c r="O217" s="14"/>
    </row>
    <row r="218" spans="1:15" x14ac:dyDescent="0.3">
      <c r="A218" t="str">
        <f t="shared" si="5"/>
        <v>GEP3</v>
      </c>
      <c r="B218">
        <v>4</v>
      </c>
      <c r="C218" t="s">
        <v>61</v>
      </c>
      <c r="D218">
        <v>2</v>
      </c>
      <c r="F218">
        <v>200025</v>
      </c>
      <c r="H218" t="str">
        <f>VLOOKUP(F218,TrialDesign!$E$2:$I$1147,3,FALSE)</f>
        <v>0d R4</v>
      </c>
      <c r="I218" t="str">
        <f>VLOOKUP(F218,TrialDesign!$E$2:$I$1147,4,FALSE)</f>
        <v>Aspiring</v>
      </c>
      <c r="J218">
        <f>VLOOKUP(F218,TrialDesign!$E$2:$I$1147,5,FALSE)</f>
        <v>16</v>
      </c>
      <c r="O218" s="14"/>
    </row>
    <row r="219" spans="1:15" x14ac:dyDescent="0.3">
      <c r="A219" t="str">
        <f t="shared" si="5"/>
        <v>GEP3</v>
      </c>
      <c r="B219">
        <v>4</v>
      </c>
      <c r="C219" t="s">
        <v>62</v>
      </c>
      <c r="D219">
        <v>2</v>
      </c>
      <c r="F219">
        <v>200026</v>
      </c>
      <c r="H219" t="str">
        <f>VLOOKUP(F219,TrialDesign!$E$2:$I$1147,3,FALSE)</f>
        <v>0d R4</v>
      </c>
      <c r="I219" t="str">
        <f>VLOOKUP(F219,TrialDesign!$E$2:$I$1147,4,FALSE)</f>
        <v>Wakanui</v>
      </c>
      <c r="J219">
        <f>VLOOKUP(F219,TrialDesign!$E$2:$I$1147,5,FALSE)</f>
        <v>16</v>
      </c>
      <c r="O219" s="14"/>
    </row>
    <row r="220" spans="1:15" x14ac:dyDescent="0.3">
      <c r="A220" t="str">
        <f t="shared" si="5"/>
        <v>GEP3</v>
      </c>
      <c r="B220">
        <v>4</v>
      </c>
      <c r="C220" t="s">
        <v>63</v>
      </c>
      <c r="D220">
        <v>2</v>
      </c>
      <c r="F220">
        <v>200027</v>
      </c>
      <c r="H220" t="str">
        <f>VLOOKUP(F220,TrialDesign!$E$2:$I$1147,3,FALSE)</f>
        <v>0d R4</v>
      </c>
      <c r="I220" t="str">
        <f>VLOOKUP(F220,TrialDesign!$E$2:$I$1147,4,FALSE)</f>
        <v>Macro</v>
      </c>
      <c r="J220">
        <f>VLOOKUP(F220,TrialDesign!$E$2:$I$1147,5,FALSE)</f>
        <v>16</v>
      </c>
      <c r="O220" s="14"/>
    </row>
    <row r="221" spans="1:15" x14ac:dyDescent="0.3">
      <c r="A221" t="str">
        <f t="shared" si="5"/>
        <v>GEP3</v>
      </c>
      <c r="B221">
        <v>4</v>
      </c>
      <c r="C221" t="s">
        <v>64</v>
      </c>
      <c r="D221">
        <v>2</v>
      </c>
      <c r="F221">
        <v>200028</v>
      </c>
      <c r="H221" t="str">
        <f>VLOOKUP(F221,TrialDesign!$E$2:$I$1147,3,FALSE)</f>
        <v>0d R4</v>
      </c>
      <c r="I221" t="str">
        <f>VLOOKUP(F221,TrialDesign!$E$2:$I$1147,4,FALSE)</f>
        <v>Consort</v>
      </c>
      <c r="J221">
        <f>VLOOKUP(F221,TrialDesign!$E$2:$I$1147,5,FALSE)</f>
        <v>16</v>
      </c>
      <c r="O221" s="14"/>
    </row>
    <row r="222" spans="1:15" x14ac:dyDescent="0.3">
      <c r="A222" t="str">
        <f t="shared" si="5"/>
        <v>GEP3</v>
      </c>
      <c r="B222">
        <v>4</v>
      </c>
      <c r="C222" t="s">
        <v>17</v>
      </c>
      <c r="D222">
        <v>2</v>
      </c>
      <c r="F222">
        <v>200029</v>
      </c>
      <c r="H222" t="str">
        <f>VLOOKUP(F222,TrialDesign!$E$2:$I$1147,3,FALSE)</f>
        <v>0d R4</v>
      </c>
      <c r="I222" t="str">
        <f>VLOOKUP(F222,TrialDesign!$E$2:$I$1147,4,FALSE)</f>
        <v>BattenWinter</v>
      </c>
      <c r="J222">
        <f>VLOOKUP(F222,TrialDesign!$E$2:$I$1147,5,FALSE)</f>
        <v>16</v>
      </c>
      <c r="O222" s="14"/>
    </row>
    <row r="223" spans="1:15" x14ac:dyDescent="0.3">
      <c r="A223" t="str">
        <f t="shared" si="5"/>
        <v>GEP3</v>
      </c>
      <c r="B223">
        <v>4</v>
      </c>
      <c r="C223" t="s">
        <v>65</v>
      </c>
      <c r="D223">
        <v>2</v>
      </c>
      <c r="F223">
        <v>200030</v>
      </c>
      <c r="H223" t="str">
        <f>VLOOKUP(F223,TrialDesign!$E$2:$I$1147,3,FALSE)</f>
        <v>0d R4</v>
      </c>
      <c r="I223" t="str">
        <f>VLOOKUP(F223,TrialDesign!$E$2:$I$1147,4,FALSE)</f>
        <v>Saracen</v>
      </c>
      <c r="J223">
        <f>VLOOKUP(F223,TrialDesign!$E$2:$I$1147,5,FALSE)</f>
        <v>16</v>
      </c>
      <c r="O223" s="14"/>
    </row>
    <row r="224" spans="1:15" x14ac:dyDescent="0.3">
      <c r="A224" t="str">
        <f t="shared" si="5"/>
        <v>GEP3</v>
      </c>
      <c r="B224">
        <v>4</v>
      </c>
      <c r="C224" t="s">
        <v>66</v>
      </c>
      <c r="D224">
        <v>2</v>
      </c>
      <c r="F224">
        <v>200031</v>
      </c>
      <c r="H224" t="str">
        <f>VLOOKUP(F224,TrialDesign!$E$2:$I$1147,3,FALSE)</f>
        <v>0d R4</v>
      </c>
      <c r="I224" t="str">
        <f>VLOOKUP(F224,TrialDesign!$E$2:$I$1147,4,FALSE)</f>
        <v>Amarok</v>
      </c>
      <c r="J224">
        <f>VLOOKUP(F224,TrialDesign!$E$2:$I$1147,5,FALSE)</f>
        <v>16</v>
      </c>
      <c r="O224" s="14"/>
    </row>
    <row r="225" spans="1:15" x14ac:dyDescent="0.3">
      <c r="A225" t="str">
        <f t="shared" si="5"/>
        <v>GEP3</v>
      </c>
      <c r="B225">
        <v>4</v>
      </c>
      <c r="C225" t="s">
        <v>67</v>
      </c>
      <c r="D225">
        <v>2</v>
      </c>
      <c r="F225">
        <v>200032</v>
      </c>
      <c r="H225" t="str">
        <f>VLOOKUP(F225,TrialDesign!$E$2:$I$1147,3,FALSE)</f>
        <v>0d R4</v>
      </c>
      <c r="I225" t="str">
        <f>VLOOKUP(F225,TrialDesign!$E$2:$I$1147,4,FALSE)</f>
        <v>CRWT153</v>
      </c>
      <c r="J225">
        <f>VLOOKUP(F225,TrialDesign!$E$2:$I$1147,5,FALSE)</f>
        <v>16</v>
      </c>
      <c r="O225" s="14"/>
    </row>
    <row r="226" spans="1:15" x14ac:dyDescent="0.3">
      <c r="A226" t="str">
        <f t="shared" si="5"/>
        <v>GEP3</v>
      </c>
      <c r="B226">
        <v>5</v>
      </c>
      <c r="C226" t="s">
        <v>61</v>
      </c>
      <c r="D226">
        <v>2</v>
      </c>
      <c r="F226">
        <v>200033</v>
      </c>
      <c r="H226" t="str">
        <f>VLOOKUP(F226,TrialDesign!$E$2:$I$1147,3,FALSE)</f>
        <v>10 d R1</v>
      </c>
      <c r="I226" t="str">
        <f>VLOOKUP(F226,TrialDesign!$E$2:$I$1147,4,FALSE)</f>
        <v>BattenWinter</v>
      </c>
      <c r="J226">
        <f>VLOOKUP(F226,TrialDesign!$E$2:$I$1147,5,FALSE)</f>
        <v>16</v>
      </c>
      <c r="O226" s="14"/>
    </row>
    <row r="227" spans="1:15" x14ac:dyDescent="0.3">
      <c r="A227" t="str">
        <f t="shared" si="5"/>
        <v>GEP3</v>
      </c>
      <c r="B227">
        <v>5</v>
      </c>
      <c r="C227" t="s">
        <v>62</v>
      </c>
      <c r="D227">
        <v>2</v>
      </c>
      <c r="F227">
        <v>200034</v>
      </c>
      <c r="H227" t="str">
        <f>VLOOKUP(F227,TrialDesign!$E$2:$I$1147,3,FALSE)</f>
        <v>10 d R2</v>
      </c>
      <c r="I227" t="str">
        <f>VLOOKUP(F227,TrialDesign!$E$2:$I$1147,4,FALSE)</f>
        <v>BattenWinter</v>
      </c>
      <c r="J227">
        <f>VLOOKUP(F227,TrialDesign!$E$2:$I$1147,5,FALSE)</f>
        <v>16</v>
      </c>
      <c r="O227" s="14"/>
    </row>
    <row r="228" spans="1:15" x14ac:dyDescent="0.3">
      <c r="A228" t="str">
        <f t="shared" si="5"/>
        <v>GEP3</v>
      </c>
      <c r="B228">
        <v>5</v>
      </c>
      <c r="C228" t="s">
        <v>63</v>
      </c>
      <c r="D228">
        <v>2</v>
      </c>
      <c r="F228">
        <v>200035</v>
      </c>
      <c r="H228" t="str">
        <f>VLOOKUP(F228,TrialDesign!$E$2:$I$1147,3,FALSE)</f>
        <v>10 d R3</v>
      </c>
      <c r="I228" t="str">
        <f>VLOOKUP(F228,TrialDesign!$E$2:$I$1147,4,FALSE)</f>
        <v>BattenWinter</v>
      </c>
      <c r="J228">
        <f>VLOOKUP(F228,TrialDesign!$E$2:$I$1147,5,FALSE)</f>
        <v>16</v>
      </c>
      <c r="O228" s="14"/>
    </row>
    <row r="229" spans="1:15" x14ac:dyDescent="0.3">
      <c r="A229" t="str">
        <f t="shared" si="5"/>
        <v>GEP3</v>
      </c>
      <c r="B229">
        <v>5</v>
      </c>
      <c r="C229" t="s">
        <v>64</v>
      </c>
      <c r="D229">
        <v>2</v>
      </c>
      <c r="F229">
        <v>200036</v>
      </c>
      <c r="H229" t="str">
        <f>VLOOKUP(F229,TrialDesign!$E$2:$I$1147,3,FALSE)</f>
        <v>10 d R4</v>
      </c>
      <c r="I229" t="str">
        <f>VLOOKUP(F229,TrialDesign!$E$2:$I$1147,4,FALSE)</f>
        <v>BattenWinter</v>
      </c>
      <c r="J229">
        <f>VLOOKUP(F229,TrialDesign!$E$2:$I$1147,5,FALSE)</f>
        <v>16</v>
      </c>
      <c r="O229" s="14"/>
    </row>
    <row r="230" spans="1:15" x14ac:dyDescent="0.3">
      <c r="A230" t="str">
        <f t="shared" si="5"/>
        <v>GEP3</v>
      </c>
      <c r="B230">
        <v>5</v>
      </c>
      <c r="C230" t="s">
        <v>17</v>
      </c>
      <c r="D230">
        <v>2</v>
      </c>
      <c r="F230">
        <v>200037</v>
      </c>
      <c r="H230" t="str">
        <f>VLOOKUP(F230,TrialDesign!$E$2:$I$1147,3,FALSE)</f>
        <v>10 d R1</v>
      </c>
      <c r="I230" t="str">
        <f>VLOOKUP(F230,TrialDesign!$E$2:$I$1147,4,FALSE)</f>
        <v>Aspiring</v>
      </c>
      <c r="J230">
        <f>VLOOKUP(F230,TrialDesign!$E$2:$I$1147,5,FALSE)</f>
        <v>16</v>
      </c>
      <c r="O230" s="14"/>
    </row>
    <row r="231" spans="1:15" x14ac:dyDescent="0.3">
      <c r="A231" t="str">
        <f t="shared" si="5"/>
        <v>GEP3</v>
      </c>
      <c r="B231">
        <v>5</v>
      </c>
      <c r="C231" t="s">
        <v>65</v>
      </c>
      <c r="D231">
        <v>2</v>
      </c>
      <c r="F231">
        <v>200038</v>
      </c>
      <c r="H231" t="str">
        <f>VLOOKUP(F231,TrialDesign!$E$2:$I$1147,3,FALSE)</f>
        <v>10 d R2</v>
      </c>
      <c r="I231" t="str">
        <f>VLOOKUP(F231,TrialDesign!$E$2:$I$1147,4,FALSE)</f>
        <v>Aspiring</v>
      </c>
      <c r="J231">
        <f>VLOOKUP(F231,TrialDesign!$E$2:$I$1147,5,FALSE)</f>
        <v>16</v>
      </c>
      <c r="O231" s="14"/>
    </row>
    <row r="232" spans="1:15" x14ac:dyDescent="0.3">
      <c r="A232" t="str">
        <f t="shared" si="5"/>
        <v>GEP3</v>
      </c>
      <c r="B232">
        <v>5</v>
      </c>
      <c r="C232" t="s">
        <v>66</v>
      </c>
      <c r="D232">
        <v>2</v>
      </c>
      <c r="F232">
        <v>200039</v>
      </c>
      <c r="H232" t="str">
        <f>VLOOKUP(F232,TrialDesign!$E$2:$I$1147,3,FALSE)</f>
        <v>10 d R3</v>
      </c>
      <c r="I232" t="str">
        <f>VLOOKUP(F232,TrialDesign!$E$2:$I$1147,4,FALSE)</f>
        <v>Aspiring</v>
      </c>
      <c r="J232">
        <f>VLOOKUP(F232,TrialDesign!$E$2:$I$1147,5,FALSE)</f>
        <v>16</v>
      </c>
      <c r="O232" s="14"/>
    </row>
    <row r="233" spans="1:15" x14ac:dyDescent="0.3">
      <c r="A233" t="str">
        <f t="shared" si="5"/>
        <v>GEP3</v>
      </c>
      <c r="B233">
        <v>5</v>
      </c>
      <c r="C233" t="s">
        <v>67</v>
      </c>
      <c r="D233">
        <v>2</v>
      </c>
      <c r="F233">
        <v>200040</v>
      </c>
      <c r="H233" t="str">
        <f>VLOOKUP(F233,TrialDesign!$E$2:$I$1147,3,FALSE)</f>
        <v>10 d R4</v>
      </c>
      <c r="I233" t="str">
        <f>VLOOKUP(F233,TrialDesign!$E$2:$I$1147,4,FALSE)</f>
        <v>Aspiring</v>
      </c>
      <c r="J233">
        <f>VLOOKUP(F233,TrialDesign!$E$2:$I$1147,5,FALSE)</f>
        <v>16</v>
      </c>
      <c r="O233" s="14"/>
    </row>
    <row r="234" spans="1:15" x14ac:dyDescent="0.3">
      <c r="A234" t="str">
        <f t="shared" si="5"/>
        <v>GEP3</v>
      </c>
      <c r="B234">
        <v>6</v>
      </c>
      <c r="C234" t="s">
        <v>61</v>
      </c>
      <c r="D234">
        <v>2</v>
      </c>
      <c r="F234">
        <v>200041</v>
      </c>
      <c r="H234" t="str">
        <f>VLOOKUP(F234,TrialDesign!$E$2:$I$1147,3,FALSE)</f>
        <v>10 d R1</v>
      </c>
      <c r="I234" t="str">
        <f>VLOOKUP(F234,TrialDesign!$E$2:$I$1147,4,FALSE)</f>
        <v>Wakanui</v>
      </c>
      <c r="J234">
        <f>VLOOKUP(F234,TrialDesign!$E$2:$I$1147,5,FALSE)</f>
        <v>16</v>
      </c>
      <c r="O234" s="14"/>
    </row>
    <row r="235" spans="1:15" x14ac:dyDescent="0.3">
      <c r="A235" t="str">
        <f t="shared" si="5"/>
        <v>GEP3</v>
      </c>
      <c r="B235">
        <v>6</v>
      </c>
      <c r="C235" t="s">
        <v>62</v>
      </c>
      <c r="D235">
        <v>2</v>
      </c>
      <c r="F235">
        <v>200042</v>
      </c>
      <c r="H235" t="str">
        <f>VLOOKUP(F235,TrialDesign!$E$2:$I$1147,3,FALSE)</f>
        <v>10 d R2</v>
      </c>
      <c r="I235" t="str">
        <f>VLOOKUP(F235,TrialDesign!$E$2:$I$1147,4,FALSE)</f>
        <v>Wakanui</v>
      </c>
      <c r="J235">
        <f>VLOOKUP(F235,TrialDesign!$E$2:$I$1147,5,FALSE)</f>
        <v>16</v>
      </c>
      <c r="O235" s="14"/>
    </row>
    <row r="236" spans="1:15" x14ac:dyDescent="0.3">
      <c r="A236" t="str">
        <f t="shared" si="5"/>
        <v>GEP3</v>
      </c>
      <c r="B236">
        <v>6</v>
      </c>
      <c r="C236" t="s">
        <v>63</v>
      </c>
      <c r="D236">
        <v>2</v>
      </c>
      <c r="F236">
        <v>200043</v>
      </c>
      <c r="H236" t="str">
        <f>VLOOKUP(F236,TrialDesign!$E$2:$I$1147,3,FALSE)</f>
        <v>10 d R3</v>
      </c>
      <c r="I236" t="str">
        <f>VLOOKUP(F236,TrialDesign!$E$2:$I$1147,4,FALSE)</f>
        <v>Wakanui</v>
      </c>
      <c r="J236">
        <f>VLOOKUP(F236,TrialDesign!$E$2:$I$1147,5,FALSE)</f>
        <v>16</v>
      </c>
      <c r="O236" s="14"/>
    </row>
    <row r="237" spans="1:15" x14ac:dyDescent="0.3">
      <c r="A237" t="str">
        <f t="shared" si="5"/>
        <v>GEP3</v>
      </c>
      <c r="B237">
        <v>6</v>
      </c>
      <c r="C237" t="s">
        <v>64</v>
      </c>
      <c r="D237">
        <v>2</v>
      </c>
      <c r="F237">
        <v>200044</v>
      </c>
      <c r="H237" t="str">
        <f>VLOOKUP(F237,TrialDesign!$E$2:$I$1147,3,FALSE)</f>
        <v>10 d R4</v>
      </c>
      <c r="I237" t="str">
        <f>VLOOKUP(F237,TrialDesign!$E$2:$I$1147,4,FALSE)</f>
        <v>Wakanui</v>
      </c>
      <c r="J237">
        <f>VLOOKUP(F237,TrialDesign!$E$2:$I$1147,5,FALSE)</f>
        <v>16</v>
      </c>
      <c r="O237" s="14"/>
    </row>
    <row r="238" spans="1:15" x14ac:dyDescent="0.3">
      <c r="A238" t="str">
        <f t="shared" si="5"/>
        <v>GEP3</v>
      </c>
      <c r="B238">
        <v>6</v>
      </c>
      <c r="C238" t="s">
        <v>17</v>
      </c>
      <c r="D238">
        <v>2</v>
      </c>
      <c r="F238">
        <v>200045</v>
      </c>
      <c r="H238" t="str">
        <f>VLOOKUP(F238,TrialDesign!$E$2:$I$1147,3,FALSE)</f>
        <v>10 d R1</v>
      </c>
      <c r="I238" t="str">
        <f>VLOOKUP(F238,TrialDesign!$E$2:$I$1147,4,FALSE)</f>
        <v>CRWT153</v>
      </c>
      <c r="J238">
        <f>VLOOKUP(F238,TrialDesign!$E$2:$I$1147,5,FALSE)</f>
        <v>16</v>
      </c>
      <c r="O238" s="14"/>
    </row>
    <row r="239" spans="1:15" x14ac:dyDescent="0.3">
      <c r="A239" t="str">
        <f t="shared" si="5"/>
        <v>GEP3</v>
      </c>
      <c r="B239">
        <v>6</v>
      </c>
      <c r="C239" t="s">
        <v>65</v>
      </c>
      <c r="D239">
        <v>2</v>
      </c>
      <c r="F239">
        <v>200046</v>
      </c>
      <c r="H239" t="str">
        <f>VLOOKUP(F239,TrialDesign!$E$2:$I$1147,3,FALSE)</f>
        <v>10 d R2</v>
      </c>
      <c r="I239" t="str">
        <f>VLOOKUP(F239,TrialDesign!$E$2:$I$1147,4,FALSE)</f>
        <v>CRWT153</v>
      </c>
      <c r="J239">
        <f>VLOOKUP(F239,TrialDesign!$E$2:$I$1147,5,FALSE)</f>
        <v>16</v>
      </c>
      <c r="O239" s="14"/>
    </row>
    <row r="240" spans="1:15" x14ac:dyDescent="0.3">
      <c r="A240" t="str">
        <f t="shared" si="5"/>
        <v>GEP3</v>
      </c>
      <c r="B240">
        <v>6</v>
      </c>
      <c r="C240" t="s">
        <v>66</v>
      </c>
      <c r="D240">
        <v>2</v>
      </c>
      <c r="F240">
        <v>200047</v>
      </c>
      <c r="H240" t="str">
        <f>VLOOKUP(F240,TrialDesign!$E$2:$I$1147,3,FALSE)</f>
        <v>10 d R3</v>
      </c>
      <c r="I240" t="str">
        <f>VLOOKUP(F240,TrialDesign!$E$2:$I$1147,4,FALSE)</f>
        <v>CRWT153</v>
      </c>
      <c r="J240">
        <f>VLOOKUP(F240,TrialDesign!$E$2:$I$1147,5,FALSE)</f>
        <v>16</v>
      </c>
      <c r="O240" s="14"/>
    </row>
    <row r="241" spans="1:15" x14ac:dyDescent="0.3">
      <c r="A241" t="str">
        <f t="shared" si="5"/>
        <v>GEP3</v>
      </c>
      <c r="B241">
        <v>6</v>
      </c>
      <c r="C241" t="s">
        <v>67</v>
      </c>
      <c r="D241">
        <v>2</v>
      </c>
      <c r="F241">
        <v>200048</v>
      </c>
      <c r="H241" t="str">
        <f>VLOOKUP(F241,TrialDesign!$E$2:$I$1147,3,FALSE)</f>
        <v>10 d R4</v>
      </c>
      <c r="I241" t="str">
        <f>VLOOKUP(F241,TrialDesign!$E$2:$I$1147,4,FALSE)</f>
        <v>CRWT153</v>
      </c>
      <c r="J241">
        <f>VLOOKUP(F241,TrialDesign!$E$2:$I$1147,5,FALSE)</f>
        <v>16</v>
      </c>
      <c r="O241" s="14"/>
    </row>
    <row r="242" spans="1:15" x14ac:dyDescent="0.3">
      <c r="A242" t="str">
        <f t="shared" si="5"/>
        <v>GEP3</v>
      </c>
      <c r="B242">
        <v>7</v>
      </c>
      <c r="C242" t="s">
        <v>61</v>
      </c>
      <c r="D242">
        <v>2</v>
      </c>
      <c r="F242">
        <v>200049</v>
      </c>
      <c r="H242" t="str">
        <f>VLOOKUP(F242,TrialDesign!$E$2:$I$1147,3,FALSE)</f>
        <v>10 d R1</v>
      </c>
      <c r="I242" t="str">
        <f>VLOOKUP(F242,TrialDesign!$E$2:$I$1147,4,FALSE)</f>
        <v>Macro</v>
      </c>
      <c r="J242">
        <f>VLOOKUP(F242,TrialDesign!$E$2:$I$1147,5,FALSE)</f>
        <v>16</v>
      </c>
      <c r="O242" s="14"/>
    </row>
    <row r="243" spans="1:15" x14ac:dyDescent="0.3">
      <c r="A243" t="str">
        <f t="shared" si="5"/>
        <v>GEP3</v>
      </c>
      <c r="B243">
        <v>7</v>
      </c>
      <c r="C243" t="s">
        <v>62</v>
      </c>
      <c r="D243">
        <v>2</v>
      </c>
      <c r="F243">
        <v>200050</v>
      </c>
      <c r="H243" t="str">
        <f>VLOOKUP(F243,TrialDesign!$E$2:$I$1147,3,FALSE)</f>
        <v>10 d R2</v>
      </c>
      <c r="I243" t="str">
        <f>VLOOKUP(F243,TrialDesign!$E$2:$I$1147,4,FALSE)</f>
        <v>Macro</v>
      </c>
      <c r="J243">
        <f>VLOOKUP(F243,TrialDesign!$E$2:$I$1147,5,FALSE)</f>
        <v>16</v>
      </c>
      <c r="O243" s="14"/>
    </row>
    <row r="244" spans="1:15" x14ac:dyDescent="0.3">
      <c r="A244" t="str">
        <f t="shared" si="5"/>
        <v>GEP3</v>
      </c>
      <c r="B244">
        <v>7</v>
      </c>
      <c r="C244" t="s">
        <v>63</v>
      </c>
      <c r="D244">
        <v>2</v>
      </c>
      <c r="F244">
        <v>200051</v>
      </c>
      <c r="H244" t="str">
        <f>VLOOKUP(F244,TrialDesign!$E$2:$I$1147,3,FALSE)</f>
        <v>10 d R3</v>
      </c>
      <c r="I244" t="str">
        <f>VLOOKUP(F244,TrialDesign!$E$2:$I$1147,4,FALSE)</f>
        <v>Macro</v>
      </c>
      <c r="J244">
        <f>VLOOKUP(F244,TrialDesign!$E$2:$I$1147,5,FALSE)</f>
        <v>16</v>
      </c>
      <c r="O244" s="14"/>
    </row>
    <row r="245" spans="1:15" x14ac:dyDescent="0.3">
      <c r="A245" t="str">
        <f t="shared" si="5"/>
        <v>GEP3</v>
      </c>
      <c r="B245">
        <v>7</v>
      </c>
      <c r="C245" t="s">
        <v>64</v>
      </c>
      <c r="D245">
        <v>2</v>
      </c>
      <c r="F245">
        <v>200052</v>
      </c>
      <c r="H245" t="str">
        <f>VLOOKUP(F245,TrialDesign!$E$2:$I$1147,3,FALSE)</f>
        <v>10 d R4</v>
      </c>
      <c r="I245" t="str">
        <f>VLOOKUP(F245,TrialDesign!$E$2:$I$1147,4,FALSE)</f>
        <v>Macro</v>
      </c>
      <c r="J245">
        <f>VLOOKUP(F245,TrialDesign!$E$2:$I$1147,5,FALSE)</f>
        <v>16</v>
      </c>
      <c r="O245" s="14"/>
    </row>
    <row r="246" spans="1:15" x14ac:dyDescent="0.3">
      <c r="A246" t="str">
        <f t="shared" si="5"/>
        <v>GEP3</v>
      </c>
      <c r="B246">
        <v>7</v>
      </c>
      <c r="C246" t="s">
        <v>17</v>
      </c>
      <c r="D246">
        <v>2</v>
      </c>
      <c r="F246">
        <v>200053</v>
      </c>
      <c r="H246" t="str">
        <f>VLOOKUP(F246,TrialDesign!$E$2:$I$1147,3,FALSE)</f>
        <v>10 d R1</v>
      </c>
      <c r="I246" t="str">
        <f>VLOOKUP(F246,TrialDesign!$E$2:$I$1147,4,FALSE)</f>
        <v>Consort</v>
      </c>
      <c r="J246">
        <f>VLOOKUP(F246,TrialDesign!$E$2:$I$1147,5,FALSE)</f>
        <v>16</v>
      </c>
      <c r="O246" s="14"/>
    </row>
    <row r="247" spans="1:15" x14ac:dyDescent="0.3">
      <c r="A247" t="str">
        <f t="shared" si="5"/>
        <v>GEP3</v>
      </c>
      <c r="B247">
        <v>7</v>
      </c>
      <c r="C247" t="s">
        <v>65</v>
      </c>
      <c r="D247">
        <v>2</v>
      </c>
      <c r="F247">
        <v>200054</v>
      </c>
      <c r="H247" t="str">
        <f>VLOOKUP(F247,TrialDesign!$E$2:$I$1147,3,FALSE)</f>
        <v>10 d R2</v>
      </c>
      <c r="I247" t="str">
        <f>VLOOKUP(F247,TrialDesign!$E$2:$I$1147,4,FALSE)</f>
        <v>Consort</v>
      </c>
      <c r="J247">
        <f>VLOOKUP(F247,TrialDesign!$E$2:$I$1147,5,FALSE)</f>
        <v>16</v>
      </c>
      <c r="O247" s="14"/>
    </row>
    <row r="248" spans="1:15" x14ac:dyDescent="0.3">
      <c r="A248" t="str">
        <f t="shared" si="5"/>
        <v>GEP3</v>
      </c>
      <c r="B248">
        <v>7</v>
      </c>
      <c r="C248" t="s">
        <v>66</v>
      </c>
      <c r="D248">
        <v>2</v>
      </c>
      <c r="F248">
        <v>200055</v>
      </c>
      <c r="H248" t="str">
        <f>VLOOKUP(F248,TrialDesign!$E$2:$I$1147,3,FALSE)</f>
        <v>10 d R3</v>
      </c>
      <c r="I248" t="str">
        <f>VLOOKUP(F248,TrialDesign!$E$2:$I$1147,4,FALSE)</f>
        <v>Consort</v>
      </c>
      <c r="J248">
        <f>VLOOKUP(F248,TrialDesign!$E$2:$I$1147,5,FALSE)</f>
        <v>16</v>
      </c>
      <c r="O248" s="14"/>
    </row>
    <row r="249" spans="1:15" x14ac:dyDescent="0.3">
      <c r="A249" t="str">
        <f t="shared" si="5"/>
        <v>GEP3</v>
      </c>
      <c r="B249">
        <v>7</v>
      </c>
      <c r="C249" t="s">
        <v>67</v>
      </c>
      <c r="D249">
        <v>2</v>
      </c>
      <c r="F249">
        <v>200056</v>
      </c>
      <c r="H249" t="str">
        <f>VLOOKUP(F249,TrialDesign!$E$2:$I$1147,3,FALSE)</f>
        <v>10 d R4</v>
      </c>
      <c r="I249" t="str">
        <f>VLOOKUP(F249,TrialDesign!$E$2:$I$1147,4,FALSE)</f>
        <v>Consort</v>
      </c>
      <c r="J249">
        <f>VLOOKUP(F249,TrialDesign!$E$2:$I$1147,5,FALSE)</f>
        <v>16</v>
      </c>
      <c r="O249" s="14"/>
    </row>
    <row r="250" spans="1:15" x14ac:dyDescent="0.3">
      <c r="A250" t="str">
        <f t="shared" si="5"/>
        <v>GEP3</v>
      </c>
      <c r="B250">
        <v>8</v>
      </c>
      <c r="C250" t="s">
        <v>61</v>
      </c>
      <c r="D250">
        <v>2</v>
      </c>
      <c r="F250">
        <v>200057</v>
      </c>
      <c r="H250" t="str">
        <f>VLOOKUP(F250,TrialDesign!$E$2:$I$1147,3,FALSE)</f>
        <v>10 d R1</v>
      </c>
      <c r="I250" t="str">
        <f>VLOOKUP(F250,TrialDesign!$E$2:$I$1147,4,FALSE)</f>
        <v>Saracen</v>
      </c>
      <c r="J250">
        <f>VLOOKUP(F250,TrialDesign!$E$2:$I$1147,5,FALSE)</f>
        <v>16</v>
      </c>
      <c r="O250" s="14"/>
    </row>
    <row r="251" spans="1:15" x14ac:dyDescent="0.3">
      <c r="A251" t="str">
        <f t="shared" si="5"/>
        <v>GEP3</v>
      </c>
      <c r="B251">
        <v>8</v>
      </c>
      <c r="C251" t="s">
        <v>62</v>
      </c>
      <c r="D251">
        <v>2</v>
      </c>
      <c r="F251">
        <v>200058</v>
      </c>
      <c r="H251" t="str">
        <f>VLOOKUP(F251,TrialDesign!$E$2:$I$1147,3,FALSE)</f>
        <v>10 d R2</v>
      </c>
      <c r="I251" t="str">
        <f>VLOOKUP(F251,TrialDesign!$E$2:$I$1147,4,FALSE)</f>
        <v>Saracen</v>
      </c>
      <c r="J251">
        <f>VLOOKUP(F251,TrialDesign!$E$2:$I$1147,5,FALSE)</f>
        <v>16</v>
      </c>
      <c r="O251" s="14"/>
    </row>
    <row r="252" spans="1:15" x14ac:dyDescent="0.3">
      <c r="A252" t="str">
        <f t="shared" si="5"/>
        <v>GEP3</v>
      </c>
      <c r="B252">
        <v>8</v>
      </c>
      <c r="C252" t="s">
        <v>63</v>
      </c>
      <c r="D252">
        <v>2</v>
      </c>
      <c r="F252">
        <v>200059</v>
      </c>
      <c r="H252" t="str">
        <f>VLOOKUP(F252,TrialDesign!$E$2:$I$1147,3,FALSE)</f>
        <v>10 d R3</v>
      </c>
      <c r="I252" t="str">
        <f>VLOOKUP(F252,TrialDesign!$E$2:$I$1147,4,FALSE)</f>
        <v>Saracen</v>
      </c>
      <c r="J252">
        <f>VLOOKUP(F252,TrialDesign!$E$2:$I$1147,5,FALSE)</f>
        <v>16</v>
      </c>
      <c r="O252" s="14"/>
    </row>
    <row r="253" spans="1:15" x14ac:dyDescent="0.3">
      <c r="A253" t="str">
        <f t="shared" si="5"/>
        <v>GEP3</v>
      </c>
      <c r="B253">
        <v>8</v>
      </c>
      <c r="C253" t="s">
        <v>64</v>
      </c>
      <c r="D253">
        <v>2</v>
      </c>
      <c r="F253">
        <v>200060</v>
      </c>
      <c r="H253" t="str">
        <f>VLOOKUP(F253,TrialDesign!$E$2:$I$1147,3,FALSE)</f>
        <v>10 d R4</v>
      </c>
      <c r="I253" t="str">
        <f>VLOOKUP(F253,TrialDesign!$E$2:$I$1147,4,FALSE)</f>
        <v>Saracen</v>
      </c>
      <c r="J253">
        <f>VLOOKUP(F253,TrialDesign!$E$2:$I$1147,5,FALSE)</f>
        <v>16</v>
      </c>
      <c r="O253" s="14"/>
    </row>
    <row r="254" spans="1:15" x14ac:dyDescent="0.3">
      <c r="A254" t="str">
        <f t="shared" si="5"/>
        <v>GEP3</v>
      </c>
      <c r="B254">
        <v>8</v>
      </c>
      <c r="C254" t="s">
        <v>17</v>
      </c>
      <c r="D254">
        <v>2</v>
      </c>
      <c r="F254">
        <v>200061</v>
      </c>
      <c r="H254" t="str">
        <f>VLOOKUP(F254,TrialDesign!$E$2:$I$1147,3,FALSE)</f>
        <v>10 d R1</v>
      </c>
      <c r="I254" t="str">
        <f>VLOOKUP(F254,TrialDesign!$E$2:$I$1147,4,FALSE)</f>
        <v>Amarok</v>
      </c>
      <c r="J254">
        <f>VLOOKUP(F254,TrialDesign!$E$2:$I$1147,5,FALSE)</f>
        <v>16</v>
      </c>
      <c r="O254" s="14"/>
    </row>
    <row r="255" spans="1:15" x14ac:dyDescent="0.3">
      <c r="A255" t="str">
        <f t="shared" si="5"/>
        <v>GEP3</v>
      </c>
      <c r="B255">
        <v>8</v>
      </c>
      <c r="C255" t="s">
        <v>65</v>
      </c>
      <c r="D255">
        <v>2</v>
      </c>
      <c r="F255">
        <v>200062</v>
      </c>
      <c r="H255" t="str">
        <f>VLOOKUP(F255,TrialDesign!$E$2:$I$1147,3,FALSE)</f>
        <v>10 d R2</v>
      </c>
      <c r="I255" t="str">
        <f>VLOOKUP(F255,TrialDesign!$E$2:$I$1147,4,FALSE)</f>
        <v>Amarok</v>
      </c>
      <c r="J255">
        <f>VLOOKUP(F255,TrialDesign!$E$2:$I$1147,5,FALSE)</f>
        <v>16</v>
      </c>
      <c r="O255" s="14"/>
    </row>
    <row r="256" spans="1:15" x14ac:dyDescent="0.3">
      <c r="A256" t="str">
        <f t="shared" si="5"/>
        <v>GEP3</v>
      </c>
      <c r="B256">
        <v>8</v>
      </c>
      <c r="C256" t="s">
        <v>66</v>
      </c>
      <c r="D256">
        <v>2</v>
      </c>
      <c r="F256">
        <v>200063</v>
      </c>
      <c r="H256" t="str">
        <f>VLOOKUP(F256,TrialDesign!$E$2:$I$1147,3,FALSE)</f>
        <v>10 d R3</v>
      </c>
      <c r="I256" t="str">
        <f>VLOOKUP(F256,TrialDesign!$E$2:$I$1147,4,FALSE)</f>
        <v>Amarok</v>
      </c>
      <c r="J256">
        <f>VLOOKUP(F256,TrialDesign!$E$2:$I$1147,5,FALSE)</f>
        <v>16</v>
      </c>
      <c r="O256" s="14"/>
    </row>
    <row r="257" spans="1:15" x14ac:dyDescent="0.3">
      <c r="A257" t="str">
        <f t="shared" si="5"/>
        <v>GEP3</v>
      </c>
      <c r="B257">
        <v>8</v>
      </c>
      <c r="C257" t="s">
        <v>67</v>
      </c>
      <c r="D257">
        <v>2</v>
      </c>
      <c r="F257">
        <v>200064</v>
      </c>
      <c r="H257" t="str">
        <f>VLOOKUP(F257,TrialDesign!$E$2:$I$1147,3,FALSE)</f>
        <v>10 d R4</v>
      </c>
      <c r="I257" t="str">
        <f>VLOOKUP(F257,TrialDesign!$E$2:$I$1147,4,FALSE)</f>
        <v>Amarok</v>
      </c>
      <c r="J257">
        <f>VLOOKUP(F257,TrialDesign!$E$2:$I$1147,5,FALSE)</f>
        <v>16</v>
      </c>
      <c r="O257" s="14"/>
    </row>
    <row r="258" spans="1:15" x14ac:dyDescent="0.3">
      <c r="A258" t="str">
        <f t="shared" si="5"/>
        <v>GEP3</v>
      </c>
      <c r="B258">
        <v>9</v>
      </c>
      <c r="C258" t="s">
        <v>61</v>
      </c>
      <c r="D258">
        <v>2</v>
      </c>
      <c r="F258">
        <v>200065</v>
      </c>
      <c r="H258" t="str">
        <f>VLOOKUP(F258,TrialDesign!$E$2:$I$1147,3,FALSE)</f>
        <v>24 d R1</v>
      </c>
      <c r="I258" t="str">
        <f>VLOOKUP(F258,TrialDesign!$E$2:$I$1147,4,FALSE)</f>
        <v>Consort</v>
      </c>
      <c r="J258">
        <f>VLOOKUP(F258,TrialDesign!$E$2:$I$1147,5,FALSE)</f>
        <v>16</v>
      </c>
      <c r="O258" s="14"/>
    </row>
    <row r="259" spans="1:15" x14ac:dyDescent="0.3">
      <c r="A259" t="str">
        <f t="shared" si="5"/>
        <v>GEP3</v>
      </c>
      <c r="B259">
        <v>9</v>
      </c>
      <c r="C259" t="s">
        <v>62</v>
      </c>
      <c r="D259">
        <v>2</v>
      </c>
      <c r="F259">
        <v>200066</v>
      </c>
      <c r="H259" t="str">
        <f>VLOOKUP(F259,TrialDesign!$E$2:$I$1147,3,FALSE)</f>
        <v>24 d R2</v>
      </c>
      <c r="I259" t="str">
        <f>VLOOKUP(F259,TrialDesign!$E$2:$I$1147,4,FALSE)</f>
        <v>Consort</v>
      </c>
      <c r="J259">
        <f>VLOOKUP(F259,TrialDesign!$E$2:$I$1147,5,FALSE)</f>
        <v>16</v>
      </c>
      <c r="O259" s="14"/>
    </row>
    <row r="260" spans="1:15" x14ac:dyDescent="0.3">
      <c r="A260" t="str">
        <f t="shared" ref="A260:A289" si="6">A259</f>
        <v>GEP3</v>
      </c>
      <c r="B260">
        <v>9</v>
      </c>
      <c r="C260" t="s">
        <v>63</v>
      </c>
      <c r="D260">
        <v>2</v>
      </c>
      <c r="F260">
        <v>200067</v>
      </c>
      <c r="H260" t="str">
        <f>VLOOKUP(F260,TrialDesign!$E$2:$I$1147,3,FALSE)</f>
        <v>24 d R3</v>
      </c>
      <c r="I260" t="str">
        <f>VLOOKUP(F260,TrialDesign!$E$2:$I$1147,4,FALSE)</f>
        <v>Consort</v>
      </c>
      <c r="J260">
        <f>VLOOKUP(F260,TrialDesign!$E$2:$I$1147,5,FALSE)</f>
        <v>16</v>
      </c>
      <c r="O260" s="14"/>
    </row>
    <row r="261" spans="1:15" x14ac:dyDescent="0.3">
      <c r="A261" t="str">
        <f t="shared" si="6"/>
        <v>GEP3</v>
      </c>
      <c r="B261">
        <v>9</v>
      </c>
      <c r="C261" t="s">
        <v>64</v>
      </c>
      <c r="D261">
        <v>2</v>
      </c>
      <c r="F261">
        <v>200068</v>
      </c>
      <c r="H261" t="str">
        <f>VLOOKUP(F261,TrialDesign!$E$2:$I$1147,3,FALSE)</f>
        <v>24 d R4</v>
      </c>
      <c r="I261" t="str">
        <f>VLOOKUP(F261,TrialDesign!$E$2:$I$1147,4,FALSE)</f>
        <v>Consort</v>
      </c>
      <c r="J261">
        <f>VLOOKUP(F261,TrialDesign!$E$2:$I$1147,5,FALSE)</f>
        <v>16</v>
      </c>
      <c r="O261" s="14"/>
    </row>
    <row r="262" spans="1:15" x14ac:dyDescent="0.3">
      <c r="A262" t="str">
        <f t="shared" si="6"/>
        <v>GEP3</v>
      </c>
      <c r="B262">
        <v>9</v>
      </c>
      <c r="C262" t="s">
        <v>17</v>
      </c>
      <c r="D262">
        <v>2</v>
      </c>
      <c r="F262">
        <v>200069</v>
      </c>
      <c r="H262" t="str">
        <f>VLOOKUP(F262,TrialDesign!$E$2:$I$1147,3,FALSE)</f>
        <v>24 d R1</v>
      </c>
      <c r="I262" t="str">
        <f>VLOOKUP(F262,TrialDesign!$E$2:$I$1147,4,FALSE)</f>
        <v>CRWT153</v>
      </c>
      <c r="J262">
        <f>VLOOKUP(F262,TrialDesign!$E$2:$I$1147,5,FALSE)</f>
        <v>16</v>
      </c>
      <c r="O262" s="14"/>
    </row>
    <row r="263" spans="1:15" x14ac:dyDescent="0.3">
      <c r="A263" t="str">
        <f t="shared" si="6"/>
        <v>GEP3</v>
      </c>
      <c r="B263">
        <v>9</v>
      </c>
      <c r="C263" t="s">
        <v>65</v>
      </c>
      <c r="D263">
        <v>2</v>
      </c>
      <c r="F263">
        <v>200070</v>
      </c>
      <c r="H263" t="str">
        <f>VLOOKUP(F263,TrialDesign!$E$2:$I$1147,3,FALSE)</f>
        <v>24 d R2</v>
      </c>
      <c r="I263" t="str">
        <f>VLOOKUP(F263,TrialDesign!$E$2:$I$1147,4,FALSE)</f>
        <v>CRWT153</v>
      </c>
      <c r="J263">
        <f>VLOOKUP(F263,TrialDesign!$E$2:$I$1147,5,FALSE)</f>
        <v>16</v>
      </c>
      <c r="O263" s="14"/>
    </row>
    <row r="264" spans="1:15" x14ac:dyDescent="0.3">
      <c r="A264" t="str">
        <f t="shared" si="6"/>
        <v>GEP3</v>
      </c>
      <c r="B264">
        <v>9</v>
      </c>
      <c r="C264" t="s">
        <v>66</v>
      </c>
      <c r="D264">
        <v>2</v>
      </c>
      <c r="F264">
        <v>200071</v>
      </c>
      <c r="H264" t="str">
        <f>VLOOKUP(F264,TrialDesign!$E$2:$I$1147,3,FALSE)</f>
        <v>24 d R3</v>
      </c>
      <c r="I264" t="str">
        <f>VLOOKUP(F264,TrialDesign!$E$2:$I$1147,4,FALSE)</f>
        <v>CRWT153</v>
      </c>
      <c r="J264">
        <f>VLOOKUP(F264,TrialDesign!$E$2:$I$1147,5,FALSE)</f>
        <v>16</v>
      </c>
      <c r="O264" s="14"/>
    </row>
    <row r="265" spans="1:15" x14ac:dyDescent="0.3">
      <c r="A265" t="str">
        <f t="shared" si="6"/>
        <v>GEP3</v>
      </c>
      <c r="B265">
        <v>9</v>
      </c>
      <c r="C265" t="s">
        <v>67</v>
      </c>
      <c r="D265">
        <v>2</v>
      </c>
      <c r="F265">
        <v>200072</v>
      </c>
      <c r="H265" t="str">
        <f>VLOOKUP(F265,TrialDesign!$E$2:$I$1147,3,FALSE)</f>
        <v>24 d R4</v>
      </c>
      <c r="I265" t="str">
        <f>VLOOKUP(F265,TrialDesign!$E$2:$I$1147,4,FALSE)</f>
        <v>CRWT153</v>
      </c>
      <c r="J265">
        <f>VLOOKUP(F265,TrialDesign!$E$2:$I$1147,5,FALSE)</f>
        <v>16</v>
      </c>
      <c r="O265" s="14"/>
    </row>
    <row r="266" spans="1:15" x14ac:dyDescent="0.3">
      <c r="A266" t="str">
        <f t="shared" si="6"/>
        <v>GEP3</v>
      </c>
      <c r="B266">
        <v>10</v>
      </c>
      <c r="C266" t="s">
        <v>61</v>
      </c>
      <c r="D266">
        <v>2</v>
      </c>
      <c r="F266">
        <v>200073</v>
      </c>
      <c r="H266" t="str">
        <f>VLOOKUP(F266,TrialDesign!$E$2:$I$1147,3,FALSE)</f>
        <v>24 d R1</v>
      </c>
      <c r="I266" t="str">
        <f>VLOOKUP(F266,TrialDesign!$E$2:$I$1147,4,FALSE)</f>
        <v>Saracen</v>
      </c>
      <c r="J266">
        <f>VLOOKUP(F266,TrialDesign!$E$2:$I$1147,5,FALSE)</f>
        <v>16</v>
      </c>
      <c r="O266" s="14"/>
    </row>
    <row r="267" spans="1:15" x14ac:dyDescent="0.3">
      <c r="A267" t="str">
        <f t="shared" si="6"/>
        <v>GEP3</v>
      </c>
      <c r="B267">
        <v>10</v>
      </c>
      <c r="C267" t="s">
        <v>62</v>
      </c>
      <c r="D267">
        <v>2</v>
      </c>
      <c r="F267">
        <v>200074</v>
      </c>
      <c r="H267" t="str">
        <f>VLOOKUP(F267,TrialDesign!$E$2:$I$1147,3,FALSE)</f>
        <v>24 d R2</v>
      </c>
      <c r="I267" t="str">
        <f>VLOOKUP(F267,TrialDesign!$E$2:$I$1147,4,FALSE)</f>
        <v>Saracen</v>
      </c>
      <c r="J267">
        <f>VLOOKUP(F267,TrialDesign!$E$2:$I$1147,5,FALSE)</f>
        <v>16</v>
      </c>
      <c r="O267" s="14"/>
    </row>
    <row r="268" spans="1:15" x14ac:dyDescent="0.3">
      <c r="A268" t="str">
        <f t="shared" si="6"/>
        <v>GEP3</v>
      </c>
      <c r="B268">
        <v>10</v>
      </c>
      <c r="C268" t="s">
        <v>63</v>
      </c>
      <c r="D268">
        <v>2</v>
      </c>
      <c r="F268">
        <v>200075</v>
      </c>
      <c r="H268" t="str">
        <f>VLOOKUP(F268,TrialDesign!$E$2:$I$1147,3,FALSE)</f>
        <v>24 d R3</v>
      </c>
      <c r="I268" t="str">
        <f>VLOOKUP(F268,TrialDesign!$E$2:$I$1147,4,FALSE)</f>
        <v>Saracen</v>
      </c>
      <c r="J268">
        <f>VLOOKUP(F268,TrialDesign!$E$2:$I$1147,5,FALSE)</f>
        <v>16</v>
      </c>
      <c r="O268" s="14"/>
    </row>
    <row r="269" spans="1:15" x14ac:dyDescent="0.3">
      <c r="A269" t="str">
        <f t="shared" si="6"/>
        <v>GEP3</v>
      </c>
      <c r="B269">
        <v>10</v>
      </c>
      <c r="C269" t="s">
        <v>64</v>
      </c>
      <c r="D269">
        <v>2</v>
      </c>
      <c r="F269">
        <v>200076</v>
      </c>
      <c r="H269" t="str">
        <f>VLOOKUP(F269,TrialDesign!$E$2:$I$1147,3,FALSE)</f>
        <v>24 d R4</v>
      </c>
      <c r="I269" t="str">
        <f>VLOOKUP(F269,TrialDesign!$E$2:$I$1147,4,FALSE)</f>
        <v>Saracen</v>
      </c>
      <c r="J269">
        <f>VLOOKUP(F269,TrialDesign!$E$2:$I$1147,5,FALSE)</f>
        <v>16</v>
      </c>
      <c r="O269" s="14"/>
    </row>
    <row r="270" spans="1:15" x14ac:dyDescent="0.3">
      <c r="A270" t="str">
        <f t="shared" si="6"/>
        <v>GEP3</v>
      </c>
      <c r="B270">
        <v>10</v>
      </c>
      <c r="C270" t="s">
        <v>17</v>
      </c>
      <c r="D270">
        <v>2</v>
      </c>
      <c r="F270">
        <v>200077</v>
      </c>
      <c r="H270" t="str">
        <f>VLOOKUP(F270,TrialDesign!$E$2:$I$1147,3,FALSE)</f>
        <v>24 d R1</v>
      </c>
      <c r="I270" t="str">
        <f>VLOOKUP(F270,TrialDesign!$E$2:$I$1147,4,FALSE)</f>
        <v>Amarok</v>
      </c>
      <c r="J270">
        <f>VLOOKUP(F270,TrialDesign!$E$2:$I$1147,5,FALSE)</f>
        <v>16</v>
      </c>
      <c r="O270" s="14"/>
    </row>
    <row r="271" spans="1:15" x14ac:dyDescent="0.3">
      <c r="A271" t="str">
        <f t="shared" si="6"/>
        <v>GEP3</v>
      </c>
      <c r="B271">
        <v>10</v>
      </c>
      <c r="C271" t="s">
        <v>65</v>
      </c>
      <c r="D271">
        <v>2</v>
      </c>
      <c r="F271">
        <v>200078</v>
      </c>
      <c r="H271" t="str">
        <f>VLOOKUP(F271,TrialDesign!$E$2:$I$1147,3,FALSE)</f>
        <v>24 d R2</v>
      </c>
      <c r="I271" t="str">
        <f>VLOOKUP(F271,TrialDesign!$E$2:$I$1147,4,FALSE)</f>
        <v>Amarok</v>
      </c>
      <c r="J271">
        <f>VLOOKUP(F271,TrialDesign!$E$2:$I$1147,5,FALSE)</f>
        <v>16</v>
      </c>
      <c r="O271" s="14"/>
    </row>
    <row r="272" spans="1:15" x14ac:dyDescent="0.3">
      <c r="A272" t="str">
        <f t="shared" si="6"/>
        <v>GEP3</v>
      </c>
      <c r="B272">
        <v>10</v>
      </c>
      <c r="C272" t="s">
        <v>66</v>
      </c>
      <c r="D272">
        <v>2</v>
      </c>
      <c r="F272">
        <v>200079</v>
      </c>
      <c r="H272" t="str">
        <f>VLOOKUP(F272,TrialDesign!$E$2:$I$1147,3,FALSE)</f>
        <v>24 d R3</v>
      </c>
      <c r="I272" t="str">
        <f>VLOOKUP(F272,TrialDesign!$E$2:$I$1147,4,FALSE)</f>
        <v>Amarok</v>
      </c>
      <c r="J272">
        <f>VLOOKUP(F272,TrialDesign!$E$2:$I$1147,5,FALSE)</f>
        <v>16</v>
      </c>
      <c r="O272" s="14"/>
    </row>
    <row r="273" spans="1:15" x14ac:dyDescent="0.3">
      <c r="A273" t="str">
        <f t="shared" si="6"/>
        <v>GEP3</v>
      </c>
      <c r="B273">
        <v>10</v>
      </c>
      <c r="C273" t="s">
        <v>67</v>
      </c>
      <c r="D273">
        <v>2</v>
      </c>
      <c r="F273">
        <v>200080</v>
      </c>
      <c r="H273" t="str">
        <f>VLOOKUP(F273,TrialDesign!$E$2:$I$1147,3,FALSE)</f>
        <v>24 d R4</v>
      </c>
      <c r="I273" t="str">
        <f>VLOOKUP(F273,TrialDesign!$E$2:$I$1147,4,FALSE)</f>
        <v>Amarok</v>
      </c>
      <c r="J273">
        <f>VLOOKUP(F273,TrialDesign!$E$2:$I$1147,5,FALSE)</f>
        <v>16</v>
      </c>
      <c r="O273" s="14"/>
    </row>
    <row r="274" spans="1:15" x14ac:dyDescent="0.3">
      <c r="A274" t="str">
        <f t="shared" si="6"/>
        <v>GEP3</v>
      </c>
      <c r="B274">
        <v>11</v>
      </c>
      <c r="C274" t="s">
        <v>61</v>
      </c>
      <c r="D274">
        <v>2</v>
      </c>
      <c r="F274">
        <v>200081</v>
      </c>
      <c r="H274" t="str">
        <f>VLOOKUP(F274,TrialDesign!$E$2:$I$1147,3,FALSE)</f>
        <v>24 d R1</v>
      </c>
      <c r="I274" t="str">
        <f>VLOOKUP(F274,TrialDesign!$E$2:$I$1147,4,FALSE)</f>
        <v>Aspiring</v>
      </c>
      <c r="J274">
        <f>VLOOKUP(F274,TrialDesign!$E$2:$I$1147,5,FALSE)</f>
        <v>16</v>
      </c>
      <c r="O274" s="14"/>
    </row>
    <row r="275" spans="1:15" x14ac:dyDescent="0.3">
      <c r="A275" t="str">
        <f t="shared" si="6"/>
        <v>GEP3</v>
      </c>
      <c r="B275">
        <v>11</v>
      </c>
      <c r="C275" t="s">
        <v>62</v>
      </c>
      <c r="D275">
        <v>2</v>
      </c>
      <c r="F275">
        <v>200082</v>
      </c>
      <c r="H275" t="str">
        <f>VLOOKUP(F275,TrialDesign!$E$2:$I$1147,3,FALSE)</f>
        <v>24 d R2</v>
      </c>
      <c r="I275" t="str">
        <f>VLOOKUP(F275,TrialDesign!$E$2:$I$1147,4,FALSE)</f>
        <v>Aspiring</v>
      </c>
      <c r="J275">
        <f>VLOOKUP(F275,TrialDesign!$E$2:$I$1147,5,FALSE)</f>
        <v>16</v>
      </c>
      <c r="O275" s="14"/>
    </row>
    <row r="276" spans="1:15" x14ac:dyDescent="0.3">
      <c r="A276" t="str">
        <f t="shared" si="6"/>
        <v>GEP3</v>
      </c>
      <c r="B276">
        <v>11</v>
      </c>
      <c r="C276" t="s">
        <v>63</v>
      </c>
      <c r="D276">
        <v>2</v>
      </c>
      <c r="F276">
        <v>200083</v>
      </c>
      <c r="H276" t="str">
        <f>VLOOKUP(F276,TrialDesign!$E$2:$I$1147,3,FALSE)</f>
        <v>24 d R3</v>
      </c>
      <c r="I276" t="str">
        <f>VLOOKUP(F276,TrialDesign!$E$2:$I$1147,4,FALSE)</f>
        <v>Aspiring</v>
      </c>
      <c r="J276">
        <f>VLOOKUP(F276,TrialDesign!$E$2:$I$1147,5,FALSE)</f>
        <v>16</v>
      </c>
      <c r="O276" s="14"/>
    </row>
    <row r="277" spans="1:15" x14ac:dyDescent="0.3">
      <c r="A277" t="str">
        <f t="shared" si="6"/>
        <v>GEP3</v>
      </c>
      <c r="B277">
        <v>11</v>
      </c>
      <c r="C277" t="s">
        <v>64</v>
      </c>
      <c r="D277">
        <v>2</v>
      </c>
      <c r="F277">
        <v>200084</v>
      </c>
      <c r="H277" t="str">
        <f>VLOOKUP(F277,TrialDesign!$E$2:$I$1147,3,FALSE)</f>
        <v>24 d R4</v>
      </c>
      <c r="I277" t="str">
        <f>VLOOKUP(F277,TrialDesign!$E$2:$I$1147,4,FALSE)</f>
        <v>Aspiring</v>
      </c>
      <c r="J277">
        <f>VLOOKUP(F277,TrialDesign!$E$2:$I$1147,5,FALSE)</f>
        <v>16</v>
      </c>
      <c r="O277" s="14"/>
    </row>
    <row r="278" spans="1:15" x14ac:dyDescent="0.3">
      <c r="A278" t="str">
        <f t="shared" si="6"/>
        <v>GEP3</v>
      </c>
      <c r="B278">
        <v>11</v>
      </c>
      <c r="C278" t="s">
        <v>17</v>
      </c>
      <c r="D278">
        <v>2</v>
      </c>
      <c r="F278">
        <v>200085</v>
      </c>
      <c r="H278" t="str">
        <f>VLOOKUP(F278,TrialDesign!$E$2:$I$1147,3,FALSE)</f>
        <v>24 d R1</v>
      </c>
      <c r="I278" t="str">
        <f>VLOOKUP(F278,TrialDesign!$E$2:$I$1147,4,FALSE)</f>
        <v>BattenWinter</v>
      </c>
      <c r="J278">
        <f>VLOOKUP(F278,TrialDesign!$E$2:$I$1147,5,FALSE)</f>
        <v>16</v>
      </c>
      <c r="O278" s="14"/>
    </row>
    <row r="279" spans="1:15" x14ac:dyDescent="0.3">
      <c r="A279" t="str">
        <f t="shared" si="6"/>
        <v>GEP3</v>
      </c>
      <c r="B279">
        <v>11</v>
      </c>
      <c r="C279" t="s">
        <v>65</v>
      </c>
      <c r="D279">
        <v>2</v>
      </c>
      <c r="F279">
        <v>200086</v>
      </c>
      <c r="H279" t="str">
        <f>VLOOKUP(F279,TrialDesign!$E$2:$I$1147,3,FALSE)</f>
        <v>24 d R2</v>
      </c>
      <c r="I279" t="str">
        <f>VLOOKUP(F279,TrialDesign!$E$2:$I$1147,4,FALSE)</f>
        <v>BattenWinter</v>
      </c>
      <c r="J279">
        <f>VLOOKUP(F279,TrialDesign!$E$2:$I$1147,5,FALSE)</f>
        <v>16</v>
      </c>
      <c r="O279" s="14"/>
    </row>
    <row r="280" spans="1:15" x14ac:dyDescent="0.3">
      <c r="A280" t="str">
        <f t="shared" si="6"/>
        <v>GEP3</v>
      </c>
      <c r="B280">
        <v>11</v>
      </c>
      <c r="C280" t="s">
        <v>66</v>
      </c>
      <c r="D280">
        <v>2</v>
      </c>
      <c r="F280">
        <v>200087</v>
      </c>
      <c r="H280" t="str">
        <f>VLOOKUP(F280,TrialDesign!$E$2:$I$1147,3,FALSE)</f>
        <v>24 d R3</v>
      </c>
      <c r="I280" t="str">
        <f>VLOOKUP(F280,TrialDesign!$E$2:$I$1147,4,FALSE)</f>
        <v>BattenWinter</v>
      </c>
      <c r="J280">
        <f>VLOOKUP(F280,TrialDesign!$E$2:$I$1147,5,FALSE)</f>
        <v>16</v>
      </c>
      <c r="O280" s="14"/>
    </row>
    <row r="281" spans="1:15" x14ac:dyDescent="0.3">
      <c r="A281" t="str">
        <f t="shared" si="6"/>
        <v>GEP3</v>
      </c>
      <c r="B281">
        <v>11</v>
      </c>
      <c r="C281" t="s">
        <v>67</v>
      </c>
      <c r="D281">
        <v>2</v>
      </c>
      <c r="F281">
        <v>200088</v>
      </c>
      <c r="H281" t="str">
        <f>VLOOKUP(F281,TrialDesign!$E$2:$I$1147,3,FALSE)</f>
        <v>24 d R4</v>
      </c>
      <c r="I281" t="str">
        <f>VLOOKUP(F281,TrialDesign!$E$2:$I$1147,4,FALSE)</f>
        <v>BattenWinter</v>
      </c>
      <c r="J281">
        <f>VLOOKUP(F281,TrialDesign!$E$2:$I$1147,5,FALSE)</f>
        <v>16</v>
      </c>
      <c r="O281" s="14"/>
    </row>
    <row r="282" spans="1:15" x14ac:dyDescent="0.3">
      <c r="A282" t="str">
        <f t="shared" si="6"/>
        <v>GEP3</v>
      </c>
      <c r="B282">
        <v>12</v>
      </c>
      <c r="C282" t="s">
        <v>61</v>
      </c>
      <c r="D282">
        <v>2</v>
      </c>
      <c r="F282">
        <v>200089</v>
      </c>
      <c r="H282" t="str">
        <f>VLOOKUP(F282,TrialDesign!$E$2:$I$1147,3,FALSE)</f>
        <v>24 d R1</v>
      </c>
      <c r="I282" t="str">
        <f>VLOOKUP(F282,TrialDesign!$E$2:$I$1147,4,FALSE)</f>
        <v>Macro</v>
      </c>
      <c r="J282">
        <f>VLOOKUP(F282,TrialDesign!$E$2:$I$1147,5,FALSE)</f>
        <v>16</v>
      </c>
      <c r="O282" s="14"/>
    </row>
    <row r="283" spans="1:15" x14ac:dyDescent="0.3">
      <c r="A283" t="str">
        <f t="shared" si="6"/>
        <v>GEP3</v>
      </c>
      <c r="B283">
        <v>12</v>
      </c>
      <c r="C283" t="s">
        <v>62</v>
      </c>
      <c r="D283">
        <v>2</v>
      </c>
      <c r="F283">
        <v>200090</v>
      </c>
      <c r="H283" t="str">
        <f>VLOOKUP(F283,TrialDesign!$E$2:$I$1147,3,FALSE)</f>
        <v>24 d R2</v>
      </c>
      <c r="I283" t="str">
        <f>VLOOKUP(F283,TrialDesign!$E$2:$I$1147,4,FALSE)</f>
        <v>Macro</v>
      </c>
      <c r="J283">
        <f>VLOOKUP(F283,TrialDesign!$E$2:$I$1147,5,FALSE)</f>
        <v>16</v>
      </c>
      <c r="O283" s="14"/>
    </row>
    <row r="284" spans="1:15" x14ac:dyDescent="0.3">
      <c r="A284" t="str">
        <f t="shared" si="6"/>
        <v>GEP3</v>
      </c>
      <c r="B284">
        <v>12</v>
      </c>
      <c r="C284" t="s">
        <v>63</v>
      </c>
      <c r="D284">
        <v>2</v>
      </c>
      <c r="F284">
        <v>200091</v>
      </c>
      <c r="H284" t="str">
        <f>VLOOKUP(F284,TrialDesign!$E$2:$I$1147,3,FALSE)</f>
        <v>24 d R3</v>
      </c>
      <c r="I284" t="str">
        <f>VLOOKUP(F284,TrialDesign!$E$2:$I$1147,4,FALSE)</f>
        <v>Macro</v>
      </c>
      <c r="J284">
        <f>VLOOKUP(F284,TrialDesign!$E$2:$I$1147,5,FALSE)</f>
        <v>16</v>
      </c>
      <c r="O284" s="14"/>
    </row>
    <row r="285" spans="1:15" x14ac:dyDescent="0.3">
      <c r="A285" t="str">
        <f t="shared" si="6"/>
        <v>GEP3</v>
      </c>
      <c r="B285">
        <v>12</v>
      </c>
      <c r="C285" t="s">
        <v>64</v>
      </c>
      <c r="D285">
        <v>2</v>
      </c>
      <c r="F285">
        <v>200092</v>
      </c>
      <c r="H285" t="str">
        <f>VLOOKUP(F285,TrialDesign!$E$2:$I$1147,3,FALSE)</f>
        <v>24 d R4</v>
      </c>
      <c r="I285" t="str">
        <f>VLOOKUP(F285,TrialDesign!$E$2:$I$1147,4,FALSE)</f>
        <v>Macro</v>
      </c>
      <c r="J285">
        <f>VLOOKUP(F285,TrialDesign!$E$2:$I$1147,5,FALSE)</f>
        <v>16</v>
      </c>
      <c r="O285" s="14"/>
    </row>
    <row r="286" spans="1:15" x14ac:dyDescent="0.3">
      <c r="A286" t="str">
        <f t="shared" si="6"/>
        <v>GEP3</v>
      </c>
      <c r="B286">
        <v>12</v>
      </c>
      <c r="C286" t="s">
        <v>17</v>
      </c>
      <c r="D286">
        <v>2</v>
      </c>
      <c r="F286">
        <v>200093</v>
      </c>
      <c r="H286" t="str">
        <f>VLOOKUP(F286,TrialDesign!$E$2:$I$1147,3,FALSE)</f>
        <v>24 d R1</v>
      </c>
      <c r="I286" t="str">
        <f>VLOOKUP(F286,TrialDesign!$E$2:$I$1147,4,FALSE)</f>
        <v>Wakanui</v>
      </c>
      <c r="J286">
        <f>VLOOKUP(F286,TrialDesign!$E$2:$I$1147,5,FALSE)</f>
        <v>16</v>
      </c>
      <c r="O286" s="14"/>
    </row>
    <row r="287" spans="1:15" x14ac:dyDescent="0.3">
      <c r="A287" t="str">
        <f t="shared" si="6"/>
        <v>GEP3</v>
      </c>
      <c r="B287">
        <v>12</v>
      </c>
      <c r="C287" t="s">
        <v>65</v>
      </c>
      <c r="D287">
        <v>2</v>
      </c>
      <c r="F287">
        <v>200094</v>
      </c>
      <c r="H287" t="str">
        <f>VLOOKUP(F287,TrialDesign!$E$2:$I$1147,3,FALSE)</f>
        <v>24 d R2</v>
      </c>
      <c r="I287" t="str">
        <f>VLOOKUP(F287,TrialDesign!$E$2:$I$1147,4,FALSE)</f>
        <v>Wakanui</v>
      </c>
      <c r="J287">
        <f>VLOOKUP(F287,TrialDesign!$E$2:$I$1147,5,FALSE)</f>
        <v>16</v>
      </c>
      <c r="O287" s="14"/>
    </row>
    <row r="288" spans="1:15" x14ac:dyDescent="0.3">
      <c r="A288" t="str">
        <f t="shared" si="6"/>
        <v>GEP3</v>
      </c>
      <c r="B288">
        <v>12</v>
      </c>
      <c r="C288" t="s">
        <v>66</v>
      </c>
      <c r="D288">
        <v>2</v>
      </c>
      <c r="F288">
        <v>200095</v>
      </c>
      <c r="H288" t="str">
        <f>VLOOKUP(F288,TrialDesign!$E$2:$I$1147,3,FALSE)</f>
        <v>24 d R3</v>
      </c>
      <c r="I288" t="str">
        <f>VLOOKUP(F288,TrialDesign!$E$2:$I$1147,4,FALSE)</f>
        <v>Wakanui</v>
      </c>
      <c r="J288">
        <f>VLOOKUP(F288,TrialDesign!$E$2:$I$1147,5,FALSE)</f>
        <v>16</v>
      </c>
      <c r="O288" s="14"/>
    </row>
    <row r="289" spans="1:15" x14ac:dyDescent="0.3">
      <c r="A289" t="str">
        <f t="shared" si="6"/>
        <v>GEP3</v>
      </c>
      <c r="B289">
        <v>12</v>
      </c>
      <c r="C289" t="s">
        <v>67</v>
      </c>
      <c r="D289">
        <v>2</v>
      </c>
      <c r="F289">
        <v>200096</v>
      </c>
      <c r="H289" t="str">
        <f>VLOOKUP(F289,TrialDesign!$E$2:$I$1147,3,FALSE)</f>
        <v>24 d R4</v>
      </c>
      <c r="I289" t="str">
        <f>VLOOKUP(F289,TrialDesign!$E$2:$I$1147,4,FALSE)</f>
        <v>Wakanui</v>
      </c>
      <c r="J289">
        <f>VLOOKUP(F289,TrialDesign!$E$2:$I$1147,5,FALSE)</f>
        <v>16</v>
      </c>
      <c r="O289" s="14"/>
    </row>
    <row r="290" spans="1:15" x14ac:dyDescent="0.3">
      <c r="A290" s="11" t="s">
        <v>271</v>
      </c>
      <c r="B290" s="11">
        <v>1</v>
      </c>
      <c r="C290" s="11" t="s">
        <v>61</v>
      </c>
      <c r="D290">
        <v>2</v>
      </c>
      <c r="F290">
        <v>200097</v>
      </c>
      <c r="H290" t="str">
        <f>VLOOKUP(F290,TrialDesign!$E$2:$I$1147,3,FALSE)</f>
        <v>52-1</v>
      </c>
      <c r="I290" t="str">
        <f>VLOOKUP(F290,TrialDesign!$E$2:$I$1147,4,FALSE)</f>
        <v>Macro</v>
      </c>
      <c r="J290">
        <f>VLOOKUP(F290,TrialDesign!$E$2:$I$1147,5,FALSE)</f>
        <v>16</v>
      </c>
      <c r="O290" s="14"/>
    </row>
    <row r="291" spans="1:15" x14ac:dyDescent="0.3">
      <c r="A291" s="11" t="str">
        <f>A290</f>
        <v>GEP4</v>
      </c>
      <c r="B291" s="11">
        <v>1</v>
      </c>
      <c r="C291" s="11" t="s">
        <v>62</v>
      </c>
      <c r="D291">
        <v>2</v>
      </c>
      <c r="F291">
        <v>200098</v>
      </c>
      <c r="H291" t="str">
        <f>VLOOKUP(F291,TrialDesign!$E$2:$I$1147,3,FALSE)</f>
        <v>52-2</v>
      </c>
      <c r="I291" t="str">
        <f>VLOOKUP(F291,TrialDesign!$E$2:$I$1147,4,FALSE)</f>
        <v>Macro</v>
      </c>
      <c r="J291">
        <f>VLOOKUP(F291,TrialDesign!$E$2:$I$1147,5,FALSE)</f>
        <v>16</v>
      </c>
      <c r="O291" s="14"/>
    </row>
    <row r="292" spans="1:15" x14ac:dyDescent="0.3">
      <c r="A292" s="11" t="str">
        <f t="shared" ref="A292:A355" si="7">A291</f>
        <v>GEP4</v>
      </c>
      <c r="B292" s="11">
        <v>1</v>
      </c>
      <c r="C292" s="11" t="s">
        <v>63</v>
      </c>
      <c r="D292">
        <v>2</v>
      </c>
      <c r="F292">
        <v>200099</v>
      </c>
      <c r="H292" t="str">
        <f>VLOOKUP(F292,TrialDesign!$E$2:$I$1147,3,FALSE)</f>
        <v>52-3</v>
      </c>
      <c r="I292" t="str">
        <f>VLOOKUP(F292,TrialDesign!$E$2:$I$1147,4,FALSE)</f>
        <v>Macro</v>
      </c>
      <c r="J292">
        <f>VLOOKUP(F292,TrialDesign!$E$2:$I$1147,5,FALSE)</f>
        <v>16</v>
      </c>
      <c r="O292" s="14"/>
    </row>
    <row r="293" spans="1:15" x14ac:dyDescent="0.3">
      <c r="A293" s="11" t="str">
        <f t="shared" si="7"/>
        <v>GEP4</v>
      </c>
      <c r="B293" s="11">
        <v>1</v>
      </c>
      <c r="C293" s="11" t="s">
        <v>64</v>
      </c>
      <c r="D293">
        <v>2</v>
      </c>
      <c r="F293">
        <v>200100</v>
      </c>
      <c r="H293" t="str">
        <f>VLOOKUP(F293,TrialDesign!$E$2:$I$1147,3,FALSE)</f>
        <v>52-4</v>
      </c>
      <c r="I293" t="str">
        <f>VLOOKUP(F293,TrialDesign!$E$2:$I$1147,4,FALSE)</f>
        <v>Macro</v>
      </c>
      <c r="J293">
        <f>VLOOKUP(F293,TrialDesign!$E$2:$I$1147,5,FALSE)</f>
        <v>16</v>
      </c>
      <c r="O293" s="14"/>
    </row>
    <row r="294" spans="1:15" x14ac:dyDescent="0.3">
      <c r="A294" s="11" t="str">
        <f t="shared" si="7"/>
        <v>GEP4</v>
      </c>
      <c r="B294" s="11">
        <v>1</v>
      </c>
      <c r="C294" s="11" t="s">
        <v>17</v>
      </c>
      <c r="D294">
        <v>2</v>
      </c>
      <c r="F294">
        <v>200101</v>
      </c>
      <c r="H294" t="str">
        <f>VLOOKUP(F294,TrialDesign!$E$2:$I$1147,3,FALSE)</f>
        <v>52-1</v>
      </c>
      <c r="I294" t="str">
        <f>VLOOKUP(F294,TrialDesign!$E$2:$I$1147,4,FALSE)</f>
        <v>Wakanui</v>
      </c>
      <c r="J294">
        <f>VLOOKUP(F294,TrialDesign!$E$2:$I$1147,5,FALSE)</f>
        <v>16</v>
      </c>
      <c r="O294" s="14"/>
    </row>
    <row r="295" spans="1:15" x14ac:dyDescent="0.3">
      <c r="A295" s="11" t="str">
        <f t="shared" si="7"/>
        <v>GEP4</v>
      </c>
      <c r="B295" s="11">
        <v>1</v>
      </c>
      <c r="C295" s="11" t="s">
        <v>65</v>
      </c>
      <c r="D295">
        <v>2</v>
      </c>
      <c r="F295">
        <v>200102</v>
      </c>
      <c r="H295" t="str">
        <f>VLOOKUP(F295,TrialDesign!$E$2:$I$1147,3,FALSE)</f>
        <v>52-2</v>
      </c>
      <c r="I295" t="str">
        <f>VLOOKUP(F295,TrialDesign!$E$2:$I$1147,4,FALSE)</f>
        <v>Wakanui</v>
      </c>
      <c r="J295">
        <f>VLOOKUP(F295,TrialDesign!$E$2:$I$1147,5,FALSE)</f>
        <v>16</v>
      </c>
      <c r="O295" s="14"/>
    </row>
    <row r="296" spans="1:15" x14ac:dyDescent="0.3">
      <c r="A296" s="11" t="str">
        <f t="shared" si="7"/>
        <v>GEP4</v>
      </c>
      <c r="B296" s="11">
        <v>1</v>
      </c>
      <c r="C296" s="11" t="s">
        <v>66</v>
      </c>
      <c r="D296">
        <v>2</v>
      </c>
      <c r="F296">
        <v>200103</v>
      </c>
      <c r="H296" t="str">
        <f>VLOOKUP(F296,TrialDesign!$E$2:$I$1147,3,FALSE)</f>
        <v>52-3</v>
      </c>
      <c r="I296" t="str">
        <f>VLOOKUP(F296,TrialDesign!$E$2:$I$1147,4,FALSE)</f>
        <v>Wakanui</v>
      </c>
      <c r="J296">
        <f>VLOOKUP(F296,TrialDesign!$E$2:$I$1147,5,FALSE)</f>
        <v>16</v>
      </c>
      <c r="O296" s="14"/>
    </row>
    <row r="297" spans="1:15" x14ac:dyDescent="0.3">
      <c r="A297" s="11" t="str">
        <f t="shared" si="7"/>
        <v>GEP4</v>
      </c>
      <c r="B297" s="11">
        <v>1</v>
      </c>
      <c r="C297" s="11" t="s">
        <v>67</v>
      </c>
      <c r="D297">
        <v>2</v>
      </c>
      <c r="F297">
        <v>200104</v>
      </c>
      <c r="H297" t="str">
        <f>VLOOKUP(F297,TrialDesign!$E$2:$I$1147,3,FALSE)</f>
        <v>52-4</v>
      </c>
      <c r="I297" t="str">
        <f>VLOOKUP(F297,TrialDesign!$E$2:$I$1147,4,FALSE)</f>
        <v>Wakanui</v>
      </c>
      <c r="J297">
        <f>VLOOKUP(F297,TrialDesign!$E$2:$I$1147,5,FALSE)</f>
        <v>16</v>
      </c>
      <c r="O297" s="14"/>
    </row>
    <row r="298" spans="1:15" x14ac:dyDescent="0.3">
      <c r="A298" s="11" t="str">
        <f t="shared" si="7"/>
        <v>GEP4</v>
      </c>
      <c r="B298" s="11">
        <v>2</v>
      </c>
      <c r="C298" s="11" t="s">
        <v>61</v>
      </c>
      <c r="D298">
        <v>2</v>
      </c>
      <c r="F298">
        <v>200105</v>
      </c>
      <c r="H298" t="str">
        <f>VLOOKUP(F298,TrialDesign!$E$2:$I$1147,3,FALSE)</f>
        <v>52-1</v>
      </c>
      <c r="I298" t="str">
        <f>VLOOKUP(F298,TrialDesign!$E$2:$I$1147,4,FALSE)</f>
        <v>BattenWinter</v>
      </c>
      <c r="J298">
        <f>VLOOKUP(F298,TrialDesign!$E$2:$I$1147,5,FALSE)</f>
        <v>16</v>
      </c>
      <c r="O298" s="14"/>
    </row>
    <row r="299" spans="1:15" x14ac:dyDescent="0.3">
      <c r="A299" s="11" t="str">
        <f t="shared" si="7"/>
        <v>GEP4</v>
      </c>
      <c r="B299" s="11">
        <v>2</v>
      </c>
      <c r="C299" s="11" t="s">
        <v>62</v>
      </c>
      <c r="D299">
        <v>2</v>
      </c>
      <c r="F299">
        <v>200106</v>
      </c>
      <c r="H299" t="str">
        <f>VLOOKUP(F299,TrialDesign!$E$2:$I$1147,3,FALSE)</f>
        <v>52-2</v>
      </c>
      <c r="I299" t="str">
        <f>VLOOKUP(F299,TrialDesign!$E$2:$I$1147,4,FALSE)</f>
        <v>BattenWinter</v>
      </c>
      <c r="J299">
        <f>VLOOKUP(F299,TrialDesign!$E$2:$I$1147,5,FALSE)</f>
        <v>16</v>
      </c>
      <c r="O299" s="14"/>
    </row>
    <row r="300" spans="1:15" x14ac:dyDescent="0.3">
      <c r="A300" s="11" t="str">
        <f t="shared" si="7"/>
        <v>GEP4</v>
      </c>
      <c r="B300" s="11">
        <v>2</v>
      </c>
      <c r="C300" s="11" t="s">
        <v>63</v>
      </c>
      <c r="D300">
        <v>2</v>
      </c>
      <c r="F300">
        <v>200107</v>
      </c>
      <c r="H300" t="str">
        <f>VLOOKUP(F300,TrialDesign!$E$2:$I$1147,3,FALSE)</f>
        <v>52-3</v>
      </c>
      <c r="I300" t="str">
        <f>VLOOKUP(F300,TrialDesign!$E$2:$I$1147,4,FALSE)</f>
        <v>BattenWinter</v>
      </c>
      <c r="J300">
        <f>VLOOKUP(F300,TrialDesign!$E$2:$I$1147,5,FALSE)</f>
        <v>16</v>
      </c>
      <c r="O300" s="14"/>
    </row>
    <row r="301" spans="1:15" x14ac:dyDescent="0.3">
      <c r="A301" s="11" t="str">
        <f t="shared" si="7"/>
        <v>GEP4</v>
      </c>
      <c r="B301" s="11">
        <v>2</v>
      </c>
      <c r="C301" s="11" t="s">
        <v>64</v>
      </c>
      <c r="D301">
        <v>2</v>
      </c>
      <c r="F301">
        <v>200108</v>
      </c>
      <c r="H301" t="str">
        <f>VLOOKUP(F301,TrialDesign!$E$2:$I$1147,3,FALSE)</f>
        <v>52-4</v>
      </c>
      <c r="I301" t="str">
        <f>VLOOKUP(F301,TrialDesign!$E$2:$I$1147,4,FALSE)</f>
        <v>BattenWinter</v>
      </c>
      <c r="J301">
        <f>VLOOKUP(F301,TrialDesign!$E$2:$I$1147,5,FALSE)</f>
        <v>16</v>
      </c>
      <c r="O301" s="14"/>
    </row>
    <row r="302" spans="1:15" x14ac:dyDescent="0.3">
      <c r="A302" s="11" t="str">
        <f t="shared" si="7"/>
        <v>GEP4</v>
      </c>
      <c r="B302" s="11">
        <v>2</v>
      </c>
      <c r="C302" s="11" t="s">
        <v>17</v>
      </c>
      <c r="D302">
        <v>2</v>
      </c>
      <c r="F302">
        <v>200109</v>
      </c>
      <c r="H302" t="str">
        <f>VLOOKUP(F302,TrialDesign!$E$2:$I$1147,3,FALSE)</f>
        <v>52-1</v>
      </c>
      <c r="I302" t="str">
        <f>VLOOKUP(F302,TrialDesign!$E$2:$I$1147,4,FALSE)</f>
        <v>Amarok</v>
      </c>
      <c r="J302">
        <f>VLOOKUP(F302,TrialDesign!$E$2:$I$1147,5,FALSE)</f>
        <v>16</v>
      </c>
      <c r="O302" s="14"/>
    </row>
    <row r="303" spans="1:15" x14ac:dyDescent="0.3">
      <c r="A303" s="11" t="str">
        <f t="shared" si="7"/>
        <v>GEP4</v>
      </c>
      <c r="B303" s="11">
        <v>2</v>
      </c>
      <c r="C303" s="11" t="s">
        <v>65</v>
      </c>
      <c r="D303">
        <v>2</v>
      </c>
      <c r="F303">
        <v>200110</v>
      </c>
      <c r="H303" t="str">
        <f>VLOOKUP(F303,TrialDesign!$E$2:$I$1147,3,FALSE)</f>
        <v>52-2</v>
      </c>
      <c r="I303" t="str">
        <f>VLOOKUP(F303,TrialDesign!$E$2:$I$1147,4,FALSE)</f>
        <v>Amarok</v>
      </c>
      <c r="J303">
        <f>VLOOKUP(F303,TrialDesign!$E$2:$I$1147,5,FALSE)</f>
        <v>16</v>
      </c>
      <c r="O303" s="14"/>
    </row>
    <row r="304" spans="1:15" x14ac:dyDescent="0.3">
      <c r="A304" s="11" t="str">
        <f t="shared" si="7"/>
        <v>GEP4</v>
      </c>
      <c r="B304" s="11">
        <v>2</v>
      </c>
      <c r="C304" s="11" t="s">
        <v>66</v>
      </c>
      <c r="D304">
        <v>2</v>
      </c>
      <c r="F304">
        <v>200111</v>
      </c>
      <c r="H304" t="str">
        <f>VLOOKUP(F304,TrialDesign!$E$2:$I$1147,3,FALSE)</f>
        <v>52-3</v>
      </c>
      <c r="I304" t="str">
        <f>VLOOKUP(F304,TrialDesign!$E$2:$I$1147,4,FALSE)</f>
        <v>Amarok</v>
      </c>
      <c r="J304">
        <f>VLOOKUP(F304,TrialDesign!$E$2:$I$1147,5,FALSE)</f>
        <v>16</v>
      </c>
      <c r="O304" s="14"/>
    </row>
    <row r="305" spans="1:15" x14ac:dyDescent="0.3">
      <c r="A305" s="11" t="str">
        <f t="shared" si="7"/>
        <v>GEP4</v>
      </c>
      <c r="B305" s="11">
        <v>2</v>
      </c>
      <c r="C305" s="11" t="s">
        <v>67</v>
      </c>
      <c r="D305">
        <v>2</v>
      </c>
      <c r="F305">
        <v>200112</v>
      </c>
      <c r="H305" t="str">
        <f>VLOOKUP(F305,TrialDesign!$E$2:$I$1147,3,FALSE)</f>
        <v>52-4</v>
      </c>
      <c r="I305" t="str">
        <f>VLOOKUP(F305,TrialDesign!$E$2:$I$1147,4,FALSE)</f>
        <v>Amarok</v>
      </c>
      <c r="J305">
        <f>VLOOKUP(F305,TrialDesign!$E$2:$I$1147,5,FALSE)</f>
        <v>16</v>
      </c>
      <c r="O305" s="14"/>
    </row>
    <row r="306" spans="1:15" x14ac:dyDescent="0.3">
      <c r="A306" s="11" t="str">
        <f t="shared" si="7"/>
        <v>GEP4</v>
      </c>
      <c r="B306" s="11">
        <v>3</v>
      </c>
      <c r="C306" s="11" t="s">
        <v>61</v>
      </c>
      <c r="D306">
        <v>2</v>
      </c>
      <c r="F306">
        <v>200113</v>
      </c>
      <c r="H306" t="str">
        <f>VLOOKUP(F306,TrialDesign!$E$2:$I$1147,3,FALSE)</f>
        <v>52-1</v>
      </c>
      <c r="I306" t="str">
        <f>VLOOKUP(F306,TrialDesign!$E$2:$I$1147,4,FALSE)</f>
        <v>Aspiring</v>
      </c>
      <c r="J306">
        <f>VLOOKUP(F306,TrialDesign!$E$2:$I$1147,5,FALSE)</f>
        <v>16</v>
      </c>
      <c r="O306" s="14"/>
    </row>
    <row r="307" spans="1:15" x14ac:dyDescent="0.3">
      <c r="A307" s="11" t="str">
        <f t="shared" si="7"/>
        <v>GEP4</v>
      </c>
      <c r="B307" s="11">
        <v>3</v>
      </c>
      <c r="C307" s="11" t="s">
        <v>62</v>
      </c>
      <c r="D307">
        <v>2</v>
      </c>
      <c r="F307">
        <v>200114</v>
      </c>
      <c r="H307" t="str">
        <f>VLOOKUP(F307,TrialDesign!$E$2:$I$1147,3,FALSE)</f>
        <v>52-2</v>
      </c>
      <c r="I307" t="str">
        <f>VLOOKUP(F307,TrialDesign!$E$2:$I$1147,4,FALSE)</f>
        <v>Aspiring</v>
      </c>
      <c r="J307">
        <f>VLOOKUP(F307,TrialDesign!$E$2:$I$1147,5,FALSE)</f>
        <v>16</v>
      </c>
      <c r="O307" s="14"/>
    </row>
    <row r="308" spans="1:15" x14ac:dyDescent="0.3">
      <c r="A308" s="11" t="str">
        <f t="shared" si="7"/>
        <v>GEP4</v>
      </c>
      <c r="B308" s="11">
        <v>3</v>
      </c>
      <c r="C308" s="11" t="s">
        <v>63</v>
      </c>
      <c r="D308">
        <v>2</v>
      </c>
      <c r="F308">
        <v>200115</v>
      </c>
      <c r="H308" t="str">
        <f>VLOOKUP(F308,TrialDesign!$E$2:$I$1147,3,FALSE)</f>
        <v>52-3</v>
      </c>
      <c r="I308" t="str">
        <f>VLOOKUP(F308,TrialDesign!$E$2:$I$1147,4,FALSE)</f>
        <v>Aspiring</v>
      </c>
      <c r="J308">
        <f>VLOOKUP(F308,TrialDesign!$E$2:$I$1147,5,FALSE)</f>
        <v>16</v>
      </c>
      <c r="O308" s="14"/>
    </row>
    <row r="309" spans="1:15" x14ac:dyDescent="0.3">
      <c r="A309" s="11" t="str">
        <f t="shared" si="7"/>
        <v>GEP4</v>
      </c>
      <c r="B309" s="11">
        <v>3</v>
      </c>
      <c r="C309" s="11" t="s">
        <v>64</v>
      </c>
      <c r="D309">
        <v>2</v>
      </c>
      <c r="F309">
        <v>200116</v>
      </c>
      <c r="H309" t="str">
        <f>VLOOKUP(F309,TrialDesign!$E$2:$I$1147,3,FALSE)</f>
        <v>52-4</v>
      </c>
      <c r="I309" t="str">
        <f>VLOOKUP(F309,TrialDesign!$E$2:$I$1147,4,FALSE)</f>
        <v>Aspiring</v>
      </c>
      <c r="J309">
        <f>VLOOKUP(F309,TrialDesign!$E$2:$I$1147,5,FALSE)</f>
        <v>16</v>
      </c>
      <c r="O309" s="14"/>
    </row>
    <row r="310" spans="1:15" x14ac:dyDescent="0.3">
      <c r="A310" s="11" t="str">
        <f t="shared" si="7"/>
        <v>GEP4</v>
      </c>
      <c r="B310" s="11">
        <v>3</v>
      </c>
      <c r="C310" s="11" t="s">
        <v>17</v>
      </c>
      <c r="D310">
        <v>2</v>
      </c>
      <c r="F310">
        <v>200117</v>
      </c>
      <c r="H310" t="str">
        <f>VLOOKUP(F310,TrialDesign!$E$2:$I$1147,3,FALSE)</f>
        <v>52-1</v>
      </c>
      <c r="I310" t="str">
        <f>VLOOKUP(F310,TrialDesign!$E$2:$I$1147,4,FALSE)</f>
        <v>Seracen</v>
      </c>
      <c r="J310">
        <f>VLOOKUP(F310,TrialDesign!$E$2:$I$1147,5,FALSE)</f>
        <v>16</v>
      </c>
      <c r="O310" s="14"/>
    </row>
    <row r="311" spans="1:15" x14ac:dyDescent="0.3">
      <c r="A311" s="11" t="str">
        <f t="shared" si="7"/>
        <v>GEP4</v>
      </c>
      <c r="B311" s="11">
        <v>3</v>
      </c>
      <c r="C311" s="11" t="s">
        <v>65</v>
      </c>
      <c r="D311">
        <v>2</v>
      </c>
      <c r="F311">
        <v>200118</v>
      </c>
      <c r="H311" t="str">
        <f>VLOOKUP(F311,TrialDesign!$E$2:$I$1147,3,FALSE)</f>
        <v>52-2</v>
      </c>
      <c r="I311" t="str">
        <f>VLOOKUP(F311,TrialDesign!$E$2:$I$1147,4,FALSE)</f>
        <v>Seracen</v>
      </c>
      <c r="J311">
        <f>VLOOKUP(F311,TrialDesign!$E$2:$I$1147,5,FALSE)</f>
        <v>16</v>
      </c>
      <c r="O311" s="14"/>
    </row>
    <row r="312" spans="1:15" x14ac:dyDescent="0.3">
      <c r="A312" s="11" t="str">
        <f t="shared" si="7"/>
        <v>GEP4</v>
      </c>
      <c r="B312" s="11">
        <v>3</v>
      </c>
      <c r="C312" s="11" t="s">
        <v>66</v>
      </c>
      <c r="D312">
        <v>2</v>
      </c>
      <c r="F312">
        <v>200119</v>
      </c>
      <c r="H312" t="str">
        <f>VLOOKUP(F312,TrialDesign!$E$2:$I$1147,3,FALSE)</f>
        <v>52-3</v>
      </c>
      <c r="I312" t="str">
        <f>VLOOKUP(F312,TrialDesign!$E$2:$I$1147,4,FALSE)</f>
        <v>Seracen</v>
      </c>
      <c r="J312">
        <f>VLOOKUP(F312,TrialDesign!$E$2:$I$1147,5,FALSE)</f>
        <v>16</v>
      </c>
      <c r="O312" s="14"/>
    </row>
    <row r="313" spans="1:15" x14ac:dyDescent="0.3">
      <c r="A313" s="11" t="str">
        <f t="shared" si="7"/>
        <v>GEP4</v>
      </c>
      <c r="B313" s="11">
        <v>3</v>
      </c>
      <c r="C313" s="11" t="s">
        <v>67</v>
      </c>
      <c r="D313">
        <v>2</v>
      </c>
      <c r="F313">
        <v>200120</v>
      </c>
      <c r="H313" t="str">
        <f>VLOOKUP(F313,TrialDesign!$E$2:$I$1147,3,FALSE)</f>
        <v>52-4</v>
      </c>
      <c r="I313" t="str">
        <f>VLOOKUP(F313,TrialDesign!$E$2:$I$1147,4,FALSE)</f>
        <v>Seracen</v>
      </c>
      <c r="J313">
        <f>VLOOKUP(F313,TrialDesign!$E$2:$I$1147,5,FALSE)</f>
        <v>16</v>
      </c>
      <c r="O313" s="14"/>
    </row>
    <row r="314" spans="1:15" x14ac:dyDescent="0.3">
      <c r="A314" s="11" t="str">
        <f t="shared" si="7"/>
        <v>GEP4</v>
      </c>
      <c r="B314" s="11">
        <v>4</v>
      </c>
      <c r="C314" s="11" t="s">
        <v>61</v>
      </c>
      <c r="D314">
        <v>2</v>
      </c>
      <c r="F314">
        <v>200121</v>
      </c>
      <c r="H314" t="str">
        <f>VLOOKUP(F314,TrialDesign!$E$2:$I$1147,3,FALSE)</f>
        <v>52-1</v>
      </c>
      <c r="I314" t="str">
        <f>VLOOKUP(F314,TrialDesign!$E$2:$I$1147,4,FALSE)</f>
        <v>Consort</v>
      </c>
      <c r="J314">
        <f>VLOOKUP(F314,TrialDesign!$E$2:$I$1147,5,FALSE)</f>
        <v>16</v>
      </c>
    </row>
    <row r="315" spans="1:15" x14ac:dyDescent="0.3">
      <c r="A315" s="11" t="str">
        <f t="shared" si="7"/>
        <v>GEP4</v>
      </c>
      <c r="B315" s="11">
        <v>4</v>
      </c>
      <c r="C315" s="11" t="s">
        <v>62</v>
      </c>
      <c r="D315">
        <v>2</v>
      </c>
      <c r="F315">
        <v>200122</v>
      </c>
      <c r="H315" t="str">
        <f>VLOOKUP(F315,TrialDesign!$E$2:$I$1147,3,FALSE)</f>
        <v>52-2</v>
      </c>
      <c r="I315" t="str">
        <f>VLOOKUP(F315,TrialDesign!$E$2:$I$1147,4,FALSE)</f>
        <v>Consort</v>
      </c>
      <c r="J315">
        <f>VLOOKUP(F315,TrialDesign!$E$2:$I$1147,5,FALSE)</f>
        <v>16</v>
      </c>
    </row>
    <row r="316" spans="1:15" x14ac:dyDescent="0.3">
      <c r="A316" s="11" t="str">
        <f t="shared" si="7"/>
        <v>GEP4</v>
      </c>
      <c r="B316" s="11">
        <v>4</v>
      </c>
      <c r="C316" s="11" t="s">
        <v>63</v>
      </c>
      <c r="D316">
        <v>2</v>
      </c>
      <c r="F316">
        <v>200123</v>
      </c>
      <c r="H316" t="str">
        <f>VLOOKUP(F316,TrialDesign!$E$2:$I$1147,3,FALSE)</f>
        <v>52-3</v>
      </c>
      <c r="I316" t="str">
        <f>VLOOKUP(F316,TrialDesign!$E$2:$I$1147,4,FALSE)</f>
        <v>Consort</v>
      </c>
      <c r="J316">
        <f>VLOOKUP(F316,TrialDesign!$E$2:$I$1147,5,FALSE)</f>
        <v>16</v>
      </c>
    </row>
    <row r="317" spans="1:15" x14ac:dyDescent="0.3">
      <c r="A317" s="11" t="str">
        <f t="shared" si="7"/>
        <v>GEP4</v>
      </c>
      <c r="B317" s="11">
        <v>4</v>
      </c>
      <c r="C317" s="11" t="s">
        <v>64</v>
      </c>
      <c r="D317">
        <v>2</v>
      </c>
      <c r="F317">
        <v>200124</v>
      </c>
      <c r="H317" t="str">
        <f>VLOOKUP(F317,TrialDesign!$E$2:$I$1147,3,FALSE)</f>
        <v>52-4</v>
      </c>
      <c r="I317" t="str">
        <f>VLOOKUP(F317,TrialDesign!$E$2:$I$1147,4,FALSE)</f>
        <v>Consort</v>
      </c>
      <c r="J317">
        <f>VLOOKUP(F317,TrialDesign!$E$2:$I$1147,5,FALSE)</f>
        <v>16</v>
      </c>
    </row>
    <row r="318" spans="1:15" x14ac:dyDescent="0.3">
      <c r="A318" s="11" t="str">
        <f t="shared" si="7"/>
        <v>GEP4</v>
      </c>
      <c r="B318" s="11">
        <v>4</v>
      </c>
      <c r="C318" s="11" t="s">
        <v>17</v>
      </c>
      <c r="D318">
        <v>2</v>
      </c>
      <c r="F318">
        <v>200125</v>
      </c>
      <c r="H318" t="str">
        <f>VLOOKUP(F318,TrialDesign!$E$2:$I$1147,3,FALSE)</f>
        <v>52-1</v>
      </c>
      <c r="I318" t="str">
        <f>VLOOKUP(F318,TrialDesign!$E$2:$I$1147,4,FALSE)</f>
        <v>CRWT 153</v>
      </c>
      <c r="J318">
        <f>VLOOKUP(F318,TrialDesign!$E$2:$I$1147,5,FALSE)</f>
        <v>16</v>
      </c>
    </row>
    <row r="319" spans="1:15" x14ac:dyDescent="0.3">
      <c r="A319" s="11" t="str">
        <f t="shared" si="7"/>
        <v>GEP4</v>
      </c>
      <c r="B319" s="11">
        <v>4</v>
      </c>
      <c r="C319" s="11" t="s">
        <v>65</v>
      </c>
      <c r="D319">
        <v>2</v>
      </c>
      <c r="F319">
        <v>200126</v>
      </c>
      <c r="H319" t="str">
        <f>VLOOKUP(F319,TrialDesign!$E$2:$I$1147,3,FALSE)</f>
        <v>52-2</v>
      </c>
      <c r="I319" t="str">
        <f>VLOOKUP(F319,TrialDesign!$E$2:$I$1147,4,FALSE)</f>
        <v>CRWT 153</v>
      </c>
      <c r="J319">
        <f>VLOOKUP(F319,TrialDesign!$E$2:$I$1147,5,FALSE)</f>
        <v>16</v>
      </c>
    </row>
    <row r="320" spans="1:15" x14ac:dyDescent="0.3">
      <c r="A320" s="11" t="str">
        <f t="shared" si="7"/>
        <v>GEP4</v>
      </c>
      <c r="B320" s="11">
        <v>4</v>
      </c>
      <c r="C320" s="11" t="s">
        <v>66</v>
      </c>
      <c r="D320">
        <v>2</v>
      </c>
      <c r="F320">
        <v>200127</v>
      </c>
      <c r="H320" t="str">
        <f>VLOOKUP(F320,TrialDesign!$E$2:$I$1147,3,FALSE)</f>
        <v>52-3</v>
      </c>
      <c r="I320" t="str">
        <f>VLOOKUP(F320,TrialDesign!$E$2:$I$1147,4,FALSE)</f>
        <v>CRWT 153</v>
      </c>
      <c r="J320">
        <f>VLOOKUP(F320,TrialDesign!$E$2:$I$1147,5,FALSE)</f>
        <v>16</v>
      </c>
    </row>
    <row r="321" spans="1:10" x14ac:dyDescent="0.3">
      <c r="A321" s="11" t="str">
        <f t="shared" si="7"/>
        <v>GEP4</v>
      </c>
      <c r="B321" s="11">
        <v>4</v>
      </c>
      <c r="C321" s="11" t="s">
        <v>67</v>
      </c>
      <c r="D321">
        <v>2</v>
      </c>
      <c r="F321">
        <v>200128</v>
      </c>
      <c r="H321" t="str">
        <f>VLOOKUP(F321,TrialDesign!$E$2:$I$1147,3,FALSE)</f>
        <v>52-4</v>
      </c>
      <c r="I321" t="str">
        <f>VLOOKUP(F321,TrialDesign!$E$2:$I$1147,4,FALSE)</f>
        <v>CRWT 153</v>
      </c>
      <c r="J321">
        <f>VLOOKUP(F321,TrialDesign!$E$2:$I$1147,5,FALSE)</f>
        <v>16</v>
      </c>
    </row>
    <row r="322" spans="1:10" x14ac:dyDescent="0.3">
      <c r="A322" s="11" t="str">
        <f t="shared" si="7"/>
        <v>GEP4</v>
      </c>
      <c r="B322" s="11">
        <v>5</v>
      </c>
      <c r="C322" s="11" t="s">
        <v>61</v>
      </c>
      <c r="D322">
        <v>2</v>
      </c>
      <c r="F322">
        <v>200129</v>
      </c>
      <c r="H322" t="str">
        <f>VLOOKUP(F322,TrialDesign!$E$2:$I$1147,3,FALSE)</f>
        <v>72-1</v>
      </c>
      <c r="I322" t="str">
        <f>VLOOKUP(F322,TrialDesign!$E$2:$I$1147,4,FALSE)</f>
        <v>Consort</v>
      </c>
      <c r="J322">
        <f>VLOOKUP(F322,TrialDesign!$E$2:$I$1147,5,FALSE)</f>
        <v>16</v>
      </c>
    </row>
    <row r="323" spans="1:10" x14ac:dyDescent="0.3">
      <c r="A323" s="11" t="str">
        <f t="shared" si="7"/>
        <v>GEP4</v>
      </c>
      <c r="B323" s="11">
        <v>5</v>
      </c>
      <c r="C323" s="11" t="s">
        <v>62</v>
      </c>
      <c r="D323">
        <v>2</v>
      </c>
      <c r="F323">
        <v>200130</v>
      </c>
      <c r="H323" t="str">
        <f>VLOOKUP(F323,TrialDesign!$E$2:$I$1147,3,FALSE)</f>
        <v>72-2</v>
      </c>
      <c r="I323" t="str">
        <f>VLOOKUP(F323,TrialDesign!$E$2:$I$1147,4,FALSE)</f>
        <v>Consort</v>
      </c>
      <c r="J323">
        <f>VLOOKUP(F323,TrialDesign!$E$2:$I$1147,5,FALSE)</f>
        <v>16</v>
      </c>
    </row>
    <row r="324" spans="1:10" x14ac:dyDescent="0.3">
      <c r="A324" s="11" t="str">
        <f t="shared" si="7"/>
        <v>GEP4</v>
      </c>
      <c r="B324" s="11">
        <v>5</v>
      </c>
      <c r="C324" s="11" t="s">
        <v>63</v>
      </c>
      <c r="D324">
        <v>2</v>
      </c>
      <c r="F324">
        <v>200131</v>
      </c>
      <c r="H324" t="str">
        <f>VLOOKUP(F324,TrialDesign!$E$2:$I$1147,3,FALSE)</f>
        <v>72-3</v>
      </c>
      <c r="I324" t="str">
        <f>VLOOKUP(F324,TrialDesign!$E$2:$I$1147,4,FALSE)</f>
        <v>Consort</v>
      </c>
      <c r="J324">
        <f>VLOOKUP(F324,TrialDesign!$E$2:$I$1147,5,FALSE)</f>
        <v>16</v>
      </c>
    </row>
    <row r="325" spans="1:10" x14ac:dyDescent="0.3">
      <c r="A325" s="11" t="str">
        <f t="shared" si="7"/>
        <v>GEP4</v>
      </c>
      <c r="B325" s="11">
        <v>5</v>
      </c>
      <c r="C325" s="11" t="s">
        <v>64</v>
      </c>
      <c r="D325">
        <v>2</v>
      </c>
      <c r="F325">
        <v>200132</v>
      </c>
      <c r="H325" t="str">
        <f>VLOOKUP(F325,TrialDesign!$E$2:$I$1147,3,FALSE)</f>
        <v>72-4</v>
      </c>
      <c r="I325" t="str">
        <f>VLOOKUP(F325,TrialDesign!$E$2:$I$1147,4,FALSE)</f>
        <v>Consort</v>
      </c>
      <c r="J325">
        <f>VLOOKUP(F325,TrialDesign!$E$2:$I$1147,5,FALSE)</f>
        <v>16</v>
      </c>
    </row>
    <row r="326" spans="1:10" x14ac:dyDescent="0.3">
      <c r="A326" s="11" t="str">
        <f t="shared" si="7"/>
        <v>GEP4</v>
      </c>
      <c r="B326" s="11">
        <v>5</v>
      </c>
      <c r="C326" s="11" t="s">
        <v>17</v>
      </c>
      <c r="D326">
        <v>2</v>
      </c>
      <c r="F326">
        <v>200133</v>
      </c>
      <c r="H326" t="str">
        <f>VLOOKUP(F326,TrialDesign!$E$2:$I$1147,3,FALSE)</f>
        <v>72-1</v>
      </c>
      <c r="I326" t="str">
        <f>VLOOKUP(F326,TrialDesign!$E$2:$I$1147,4,FALSE)</f>
        <v>CRWT 153</v>
      </c>
      <c r="J326">
        <f>VLOOKUP(F326,TrialDesign!$E$2:$I$1147,5,FALSE)</f>
        <v>16</v>
      </c>
    </row>
    <row r="327" spans="1:10" x14ac:dyDescent="0.3">
      <c r="A327" s="11" t="str">
        <f t="shared" si="7"/>
        <v>GEP4</v>
      </c>
      <c r="B327" s="11">
        <v>5</v>
      </c>
      <c r="C327" s="11" t="s">
        <v>65</v>
      </c>
      <c r="D327">
        <v>2</v>
      </c>
      <c r="F327">
        <v>200134</v>
      </c>
      <c r="H327" t="str">
        <f>VLOOKUP(F327,TrialDesign!$E$2:$I$1147,3,FALSE)</f>
        <v>72-2</v>
      </c>
      <c r="I327" t="str">
        <f>VLOOKUP(F327,TrialDesign!$E$2:$I$1147,4,FALSE)</f>
        <v>CRWT 153</v>
      </c>
      <c r="J327">
        <f>VLOOKUP(F327,TrialDesign!$E$2:$I$1147,5,FALSE)</f>
        <v>16</v>
      </c>
    </row>
    <row r="328" spans="1:10" x14ac:dyDescent="0.3">
      <c r="A328" s="11" t="str">
        <f t="shared" si="7"/>
        <v>GEP4</v>
      </c>
      <c r="B328" s="11">
        <v>5</v>
      </c>
      <c r="C328" s="11" t="s">
        <v>66</v>
      </c>
      <c r="D328">
        <v>2</v>
      </c>
      <c r="F328">
        <v>200135</v>
      </c>
      <c r="H328" t="str">
        <f>VLOOKUP(F328,TrialDesign!$E$2:$I$1147,3,FALSE)</f>
        <v>72-3</v>
      </c>
      <c r="I328" t="str">
        <f>VLOOKUP(F328,TrialDesign!$E$2:$I$1147,4,FALSE)</f>
        <v>CRWT 153</v>
      </c>
      <c r="J328">
        <f>VLOOKUP(F328,TrialDesign!$E$2:$I$1147,5,FALSE)</f>
        <v>16</v>
      </c>
    </row>
    <row r="329" spans="1:10" x14ac:dyDescent="0.3">
      <c r="A329" s="11" t="str">
        <f t="shared" si="7"/>
        <v>GEP4</v>
      </c>
      <c r="B329" s="11">
        <v>5</v>
      </c>
      <c r="C329" s="11" t="s">
        <v>67</v>
      </c>
      <c r="D329">
        <v>2</v>
      </c>
      <c r="F329">
        <v>200136</v>
      </c>
      <c r="H329" t="str">
        <f>VLOOKUP(F329,TrialDesign!$E$2:$I$1147,3,FALSE)</f>
        <v>72-4</v>
      </c>
      <c r="I329" t="str">
        <f>VLOOKUP(F329,TrialDesign!$E$2:$I$1147,4,FALSE)</f>
        <v>CRWT 153</v>
      </c>
      <c r="J329">
        <f>VLOOKUP(F329,TrialDesign!$E$2:$I$1147,5,FALSE)</f>
        <v>16</v>
      </c>
    </row>
    <row r="330" spans="1:10" x14ac:dyDescent="0.3">
      <c r="A330" s="11" t="str">
        <f t="shared" si="7"/>
        <v>GEP4</v>
      </c>
      <c r="B330" s="11">
        <v>6</v>
      </c>
      <c r="C330" s="11" t="s">
        <v>61</v>
      </c>
      <c r="D330">
        <v>2</v>
      </c>
      <c r="F330">
        <v>200137</v>
      </c>
      <c r="H330" t="str">
        <f>VLOOKUP(F330,TrialDesign!$E$2:$I$1147,3,FALSE)</f>
        <v>72-1</v>
      </c>
      <c r="I330" t="str">
        <f>VLOOKUP(F330,TrialDesign!$E$2:$I$1147,4,FALSE)</f>
        <v>BattenWinter</v>
      </c>
      <c r="J330">
        <f>VLOOKUP(F330,TrialDesign!$E$2:$I$1147,5,FALSE)</f>
        <v>16</v>
      </c>
    </row>
    <row r="331" spans="1:10" x14ac:dyDescent="0.3">
      <c r="A331" s="11" t="str">
        <f t="shared" si="7"/>
        <v>GEP4</v>
      </c>
      <c r="B331" s="11">
        <v>6</v>
      </c>
      <c r="C331" s="11" t="s">
        <v>62</v>
      </c>
      <c r="D331">
        <v>2</v>
      </c>
      <c r="F331">
        <v>200138</v>
      </c>
      <c r="H331" t="str">
        <f>VLOOKUP(F331,TrialDesign!$E$2:$I$1147,3,FALSE)</f>
        <v>72-2</v>
      </c>
      <c r="I331" t="str">
        <f>VLOOKUP(F331,TrialDesign!$E$2:$I$1147,4,FALSE)</f>
        <v>BattenWinter</v>
      </c>
      <c r="J331">
        <f>VLOOKUP(F331,TrialDesign!$E$2:$I$1147,5,FALSE)</f>
        <v>16</v>
      </c>
    </row>
    <row r="332" spans="1:10" x14ac:dyDescent="0.3">
      <c r="A332" s="11" t="str">
        <f t="shared" si="7"/>
        <v>GEP4</v>
      </c>
      <c r="B332" s="11">
        <v>6</v>
      </c>
      <c r="C332" s="11" t="s">
        <v>63</v>
      </c>
      <c r="D332">
        <v>2</v>
      </c>
      <c r="F332">
        <v>200139</v>
      </c>
      <c r="H332" t="str">
        <f>VLOOKUP(F332,TrialDesign!$E$2:$I$1147,3,FALSE)</f>
        <v>72-3</v>
      </c>
      <c r="I332" t="str">
        <f>VLOOKUP(F332,TrialDesign!$E$2:$I$1147,4,FALSE)</f>
        <v>BattenWinter</v>
      </c>
      <c r="J332">
        <f>VLOOKUP(F332,TrialDesign!$E$2:$I$1147,5,FALSE)</f>
        <v>16</v>
      </c>
    </row>
    <row r="333" spans="1:10" x14ac:dyDescent="0.3">
      <c r="A333" s="11" t="str">
        <f t="shared" si="7"/>
        <v>GEP4</v>
      </c>
      <c r="B333" s="11">
        <v>6</v>
      </c>
      <c r="C333" s="11" t="s">
        <v>64</v>
      </c>
      <c r="D333">
        <v>2</v>
      </c>
      <c r="F333">
        <v>200140</v>
      </c>
      <c r="H333" t="str">
        <f>VLOOKUP(F333,TrialDesign!$E$2:$I$1147,3,FALSE)</f>
        <v>72-4</v>
      </c>
      <c r="I333" t="str">
        <f>VLOOKUP(F333,TrialDesign!$E$2:$I$1147,4,FALSE)</f>
        <v>BattenWinter</v>
      </c>
      <c r="J333">
        <f>VLOOKUP(F333,TrialDesign!$E$2:$I$1147,5,FALSE)</f>
        <v>16</v>
      </c>
    </row>
    <row r="334" spans="1:10" x14ac:dyDescent="0.3">
      <c r="A334" s="11" t="str">
        <f t="shared" si="7"/>
        <v>GEP4</v>
      </c>
      <c r="B334" s="11">
        <v>6</v>
      </c>
      <c r="C334" s="11" t="s">
        <v>17</v>
      </c>
      <c r="D334">
        <v>2</v>
      </c>
      <c r="F334">
        <v>200141</v>
      </c>
      <c r="H334" t="str">
        <f>VLOOKUP(F334,TrialDesign!$E$2:$I$1147,3,FALSE)</f>
        <v>72-1</v>
      </c>
      <c r="I334" t="str">
        <f>VLOOKUP(F334,TrialDesign!$E$2:$I$1147,4,FALSE)</f>
        <v>Seracen</v>
      </c>
      <c r="J334">
        <f>VLOOKUP(F334,TrialDesign!$E$2:$I$1147,5,FALSE)</f>
        <v>16</v>
      </c>
    </row>
    <row r="335" spans="1:10" x14ac:dyDescent="0.3">
      <c r="A335" s="11" t="str">
        <f t="shared" si="7"/>
        <v>GEP4</v>
      </c>
      <c r="B335" s="11">
        <v>6</v>
      </c>
      <c r="C335" s="11" t="s">
        <v>65</v>
      </c>
      <c r="D335">
        <v>2</v>
      </c>
      <c r="F335">
        <v>200142</v>
      </c>
      <c r="H335" t="str">
        <f>VLOOKUP(F335,TrialDesign!$E$2:$I$1147,3,FALSE)</f>
        <v>72-2</v>
      </c>
      <c r="I335" t="str">
        <f>VLOOKUP(F335,TrialDesign!$E$2:$I$1147,4,FALSE)</f>
        <v>Seracen</v>
      </c>
      <c r="J335">
        <f>VLOOKUP(F335,TrialDesign!$E$2:$I$1147,5,FALSE)</f>
        <v>16</v>
      </c>
    </row>
    <row r="336" spans="1:10" x14ac:dyDescent="0.3">
      <c r="A336" s="11" t="str">
        <f t="shared" si="7"/>
        <v>GEP4</v>
      </c>
      <c r="B336" s="11">
        <v>6</v>
      </c>
      <c r="C336" s="11" t="s">
        <v>66</v>
      </c>
      <c r="D336">
        <v>2</v>
      </c>
      <c r="F336">
        <v>200143</v>
      </c>
      <c r="H336" t="str">
        <f>VLOOKUP(F336,TrialDesign!$E$2:$I$1147,3,FALSE)</f>
        <v>72-3</v>
      </c>
      <c r="I336" t="str">
        <f>VLOOKUP(F336,TrialDesign!$E$2:$I$1147,4,FALSE)</f>
        <v>Seracen</v>
      </c>
      <c r="J336">
        <f>VLOOKUP(F336,TrialDesign!$E$2:$I$1147,5,FALSE)</f>
        <v>16</v>
      </c>
    </row>
    <row r="337" spans="1:10" x14ac:dyDescent="0.3">
      <c r="A337" s="11" t="str">
        <f t="shared" si="7"/>
        <v>GEP4</v>
      </c>
      <c r="B337" s="11">
        <v>6</v>
      </c>
      <c r="C337" s="11" t="s">
        <v>67</v>
      </c>
      <c r="D337">
        <v>2</v>
      </c>
      <c r="F337">
        <v>200144</v>
      </c>
      <c r="H337" t="str">
        <f>VLOOKUP(F337,TrialDesign!$E$2:$I$1147,3,FALSE)</f>
        <v>72-4</v>
      </c>
      <c r="I337" t="str">
        <f>VLOOKUP(F337,TrialDesign!$E$2:$I$1147,4,FALSE)</f>
        <v>Seracen</v>
      </c>
      <c r="J337">
        <f>VLOOKUP(F337,TrialDesign!$E$2:$I$1147,5,FALSE)</f>
        <v>16</v>
      </c>
    </row>
    <row r="338" spans="1:10" x14ac:dyDescent="0.3">
      <c r="A338" s="11" t="str">
        <f t="shared" si="7"/>
        <v>GEP4</v>
      </c>
      <c r="B338" s="11">
        <v>7</v>
      </c>
      <c r="C338" s="11" t="s">
        <v>61</v>
      </c>
      <c r="D338">
        <v>2</v>
      </c>
      <c r="F338">
        <v>200145</v>
      </c>
      <c r="H338" t="str">
        <f>VLOOKUP(F338,TrialDesign!$E$2:$I$1147,3,FALSE)</f>
        <v>72-1</v>
      </c>
      <c r="I338" t="str">
        <f>VLOOKUP(F338,TrialDesign!$E$2:$I$1147,4,FALSE)</f>
        <v>Amarok</v>
      </c>
      <c r="J338">
        <f>VLOOKUP(F338,TrialDesign!$E$2:$I$1147,5,FALSE)</f>
        <v>16</v>
      </c>
    </row>
    <row r="339" spans="1:10" x14ac:dyDescent="0.3">
      <c r="A339" s="11" t="str">
        <f t="shared" si="7"/>
        <v>GEP4</v>
      </c>
      <c r="B339" s="11">
        <v>7</v>
      </c>
      <c r="C339" s="11" t="s">
        <v>62</v>
      </c>
      <c r="D339">
        <v>2</v>
      </c>
      <c r="F339">
        <v>200146</v>
      </c>
      <c r="H339" t="str">
        <f>VLOOKUP(F339,TrialDesign!$E$2:$I$1147,3,FALSE)</f>
        <v>72-2</v>
      </c>
      <c r="I339" t="str">
        <f>VLOOKUP(F339,TrialDesign!$E$2:$I$1147,4,FALSE)</f>
        <v>Amarok</v>
      </c>
      <c r="J339">
        <f>VLOOKUP(F339,TrialDesign!$E$2:$I$1147,5,FALSE)</f>
        <v>16</v>
      </c>
    </row>
    <row r="340" spans="1:10" x14ac:dyDescent="0.3">
      <c r="A340" s="11" t="str">
        <f t="shared" si="7"/>
        <v>GEP4</v>
      </c>
      <c r="B340" s="11">
        <v>7</v>
      </c>
      <c r="C340" s="11" t="s">
        <v>63</v>
      </c>
      <c r="D340">
        <v>2</v>
      </c>
      <c r="F340">
        <v>200147</v>
      </c>
      <c r="H340" t="str">
        <f>VLOOKUP(F340,TrialDesign!$E$2:$I$1147,3,FALSE)</f>
        <v>72-3</v>
      </c>
      <c r="I340" t="str">
        <f>VLOOKUP(F340,TrialDesign!$E$2:$I$1147,4,FALSE)</f>
        <v>Amarok</v>
      </c>
      <c r="J340">
        <f>VLOOKUP(F340,TrialDesign!$E$2:$I$1147,5,FALSE)</f>
        <v>16</v>
      </c>
    </row>
    <row r="341" spans="1:10" x14ac:dyDescent="0.3">
      <c r="A341" s="11" t="str">
        <f t="shared" si="7"/>
        <v>GEP4</v>
      </c>
      <c r="B341" s="11">
        <v>7</v>
      </c>
      <c r="C341" s="11" t="s">
        <v>64</v>
      </c>
      <c r="D341">
        <v>2</v>
      </c>
      <c r="F341">
        <v>200148</v>
      </c>
      <c r="H341" t="str">
        <f>VLOOKUP(F341,TrialDesign!$E$2:$I$1147,3,FALSE)</f>
        <v>72-4</v>
      </c>
      <c r="I341" t="str">
        <f>VLOOKUP(F341,TrialDesign!$E$2:$I$1147,4,FALSE)</f>
        <v>Amarok</v>
      </c>
      <c r="J341">
        <f>VLOOKUP(F341,TrialDesign!$E$2:$I$1147,5,FALSE)</f>
        <v>16</v>
      </c>
    </row>
    <row r="342" spans="1:10" x14ac:dyDescent="0.3">
      <c r="A342" s="11" t="str">
        <f t="shared" si="7"/>
        <v>GEP4</v>
      </c>
      <c r="B342" s="11">
        <v>7</v>
      </c>
      <c r="C342" s="11" t="s">
        <v>17</v>
      </c>
      <c r="D342">
        <v>2</v>
      </c>
      <c r="F342">
        <v>200149</v>
      </c>
      <c r="H342" t="str">
        <f>VLOOKUP(F342,TrialDesign!$E$2:$I$1147,3,FALSE)</f>
        <v>72-1</v>
      </c>
      <c r="I342" t="str">
        <f>VLOOKUP(F342,TrialDesign!$E$2:$I$1147,4,FALSE)</f>
        <v>Macro</v>
      </c>
      <c r="J342">
        <f>VLOOKUP(F342,TrialDesign!$E$2:$I$1147,5,FALSE)</f>
        <v>16</v>
      </c>
    </row>
    <row r="343" spans="1:10" x14ac:dyDescent="0.3">
      <c r="A343" s="11" t="str">
        <f t="shared" si="7"/>
        <v>GEP4</v>
      </c>
      <c r="B343" s="11">
        <v>7</v>
      </c>
      <c r="C343" s="11" t="s">
        <v>65</v>
      </c>
      <c r="D343">
        <v>2</v>
      </c>
      <c r="F343">
        <v>200150</v>
      </c>
      <c r="H343" t="str">
        <f>VLOOKUP(F343,TrialDesign!$E$2:$I$1147,3,FALSE)</f>
        <v>72-2</v>
      </c>
      <c r="I343" t="str">
        <f>VLOOKUP(F343,TrialDesign!$E$2:$I$1147,4,FALSE)</f>
        <v>Macro</v>
      </c>
      <c r="J343">
        <f>VLOOKUP(F343,TrialDesign!$E$2:$I$1147,5,FALSE)</f>
        <v>16</v>
      </c>
    </row>
    <row r="344" spans="1:10" x14ac:dyDescent="0.3">
      <c r="A344" s="11" t="str">
        <f t="shared" si="7"/>
        <v>GEP4</v>
      </c>
      <c r="B344" s="11">
        <v>7</v>
      </c>
      <c r="C344" s="11" t="s">
        <v>66</v>
      </c>
      <c r="D344">
        <v>2</v>
      </c>
      <c r="F344">
        <v>200151</v>
      </c>
      <c r="H344" t="str">
        <f>VLOOKUP(F344,TrialDesign!$E$2:$I$1147,3,FALSE)</f>
        <v>72-3</v>
      </c>
      <c r="I344" t="str">
        <f>VLOOKUP(F344,TrialDesign!$E$2:$I$1147,4,FALSE)</f>
        <v>Macro</v>
      </c>
      <c r="J344">
        <f>VLOOKUP(F344,TrialDesign!$E$2:$I$1147,5,FALSE)</f>
        <v>16</v>
      </c>
    </row>
    <row r="345" spans="1:10" x14ac:dyDescent="0.3">
      <c r="A345" s="11" t="str">
        <f t="shared" si="7"/>
        <v>GEP4</v>
      </c>
      <c r="B345" s="11">
        <v>7</v>
      </c>
      <c r="C345" s="11" t="s">
        <v>67</v>
      </c>
      <c r="D345">
        <v>2</v>
      </c>
      <c r="F345">
        <v>200152</v>
      </c>
      <c r="H345" t="str">
        <f>VLOOKUP(F345,TrialDesign!$E$2:$I$1147,3,FALSE)</f>
        <v>72-4</v>
      </c>
      <c r="I345" t="str">
        <f>VLOOKUP(F345,TrialDesign!$E$2:$I$1147,4,FALSE)</f>
        <v>Macro</v>
      </c>
      <c r="J345">
        <f>VLOOKUP(F345,TrialDesign!$E$2:$I$1147,5,FALSE)</f>
        <v>16</v>
      </c>
    </row>
    <row r="346" spans="1:10" x14ac:dyDescent="0.3">
      <c r="A346" s="11" t="str">
        <f t="shared" si="7"/>
        <v>GEP4</v>
      </c>
      <c r="B346" s="11">
        <v>8</v>
      </c>
      <c r="C346" s="11" t="s">
        <v>61</v>
      </c>
      <c r="D346">
        <v>2</v>
      </c>
      <c r="F346">
        <v>200153</v>
      </c>
      <c r="H346" t="str">
        <f>VLOOKUP(F346,TrialDesign!$E$2:$I$1147,3,FALSE)</f>
        <v>72-1</v>
      </c>
      <c r="I346" t="str">
        <f>VLOOKUP(F346,TrialDesign!$E$2:$I$1147,4,FALSE)</f>
        <v>Aspiring</v>
      </c>
      <c r="J346">
        <f>VLOOKUP(F346,TrialDesign!$E$2:$I$1147,5,FALSE)</f>
        <v>16</v>
      </c>
    </row>
    <row r="347" spans="1:10" x14ac:dyDescent="0.3">
      <c r="A347" s="11" t="str">
        <f t="shared" si="7"/>
        <v>GEP4</v>
      </c>
      <c r="B347" s="11">
        <v>8</v>
      </c>
      <c r="C347" s="11" t="s">
        <v>62</v>
      </c>
      <c r="D347">
        <v>2</v>
      </c>
      <c r="F347">
        <v>200154</v>
      </c>
      <c r="H347" t="str">
        <f>VLOOKUP(F347,TrialDesign!$E$2:$I$1147,3,FALSE)</f>
        <v>72-2</v>
      </c>
      <c r="I347" t="str">
        <f>VLOOKUP(F347,TrialDesign!$E$2:$I$1147,4,FALSE)</f>
        <v>Aspiring</v>
      </c>
      <c r="J347">
        <f>VLOOKUP(F347,TrialDesign!$E$2:$I$1147,5,FALSE)</f>
        <v>16</v>
      </c>
    </row>
    <row r="348" spans="1:10" x14ac:dyDescent="0.3">
      <c r="A348" s="11" t="str">
        <f t="shared" si="7"/>
        <v>GEP4</v>
      </c>
      <c r="B348" s="11">
        <v>8</v>
      </c>
      <c r="C348" s="11" t="s">
        <v>63</v>
      </c>
      <c r="D348">
        <v>2</v>
      </c>
      <c r="F348">
        <v>200155</v>
      </c>
      <c r="H348" t="str">
        <f>VLOOKUP(F348,TrialDesign!$E$2:$I$1147,3,FALSE)</f>
        <v>72-3</v>
      </c>
      <c r="I348" t="str">
        <f>VLOOKUP(F348,TrialDesign!$E$2:$I$1147,4,FALSE)</f>
        <v>Aspiring</v>
      </c>
      <c r="J348">
        <f>VLOOKUP(F348,TrialDesign!$E$2:$I$1147,5,FALSE)</f>
        <v>16</v>
      </c>
    </row>
    <row r="349" spans="1:10" x14ac:dyDescent="0.3">
      <c r="A349" s="11" t="str">
        <f t="shared" si="7"/>
        <v>GEP4</v>
      </c>
      <c r="B349" s="11">
        <v>8</v>
      </c>
      <c r="C349" s="11" t="s">
        <v>64</v>
      </c>
      <c r="D349">
        <v>2</v>
      </c>
      <c r="F349">
        <v>200156</v>
      </c>
      <c r="H349" t="str">
        <f>VLOOKUP(F349,TrialDesign!$E$2:$I$1147,3,FALSE)</f>
        <v>72-4</v>
      </c>
      <c r="I349" t="str">
        <f>VLOOKUP(F349,TrialDesign!$E$2:$I$1147,4,FALSE)</f>
        <v>Aspiring</v>
      </c>
      <c r="J349">
        <f>VLOOKUP(F349,TrialDesign!$E$2:$I$1147,5,FALSE)</f>
        <v>16</v>
      </c>
    </row>
    <row r="350" spans="1:10" x14ac:dyDescent="0.3">
      <c r="A350" s="11" t="str">
        <f t="shared" si="7"/>
        <v>GEP4</v>
      </c>
      <c r="B350" s="11">
        <v>8</v>
      </c>
      <c r="C350" s="11" t="s">
        <v>17</v>
      </c>
      <c r="D350">
        <v>2</v>
      </c>
      <c r="F350">
        <v>200157</v>
      </c>
      <c r="H350" t="str">
        <f>VLOOKUP(F350,TrialDesign!$E$2:$I$1147,3,FALSE)</f>
        <v>72-1</v>
      </c>
      <c r="I350" t="str">
        <f>VLOOKUP(F350,TrialDesign!$E$2:$I$1147,4,FALSE)</f>
        <v>Wakanui</v>
      </c>
      <c r="J350">
        <f>VLOOKUP(F350,TrialDesign!$E$2:$I$1147,5,FALSE)</f>
        <v>16</v>
      </c>
    </row>
    <row r="351" spans="1:10" x14ac:dyDescent="0.3">
      <c r="A351" s="11" t="str">
        <f t="shared" si="7"/>
        <v>GEP4</v>
      </c>
      <c r="B351" s="11">
        <v>8</v>
      </c>
      <c r="C351" s="11" t="s">
        <v>65</v>
      </c>
      <c r="D351">
        <v>2</v>
      </c>
      <c r="F351">
        <v>200158</v>
      </c>
      <c r="H351" t="str">
        <f>VLOOKUP(F351,TrialDesign!$E$2:$I$1147,3,FALSE)</f>
        <v>72-2</v>
      </c>
      <c r="I351" t="str">
        <f>VLOOKUP(F351,TrialDesign!$E$2:$I$1147,4,FALSE)</f>
        <v>Wakanui</v>
      </c>
      <c r="J351">
        <f>VLOOKUP(F351,TrialDesign!$E$2:$I$1147,5,FALSE)</f>
        <v>16</v>
      </c>
    </row>
    <row r="352" spans="1:10" x14ac:dyDescent="0.3">
      <c r="A352" s="11" t="str">
        <f t="shared" si="7"/>
        <v>GEP4</v>
      </c>
      <c r="B352" s="11">
        <v>8</v>
      </c>
      <c r="C352" s="11" t="s">
        <v>66</v>
      </c>
      <c r="D352">
        <v>2</v>
      </c>
      <c r="F352">
        <v>200159</v>
      </c>
      <c r="H352" t="str">
        <f>VLOOKUP(F352,TrialDesign!$E$2:$I$1147,3,FALSE)</f>
        <v>72-3</v>
      </c>
      <c r="I352" t="str">
        <f>VLOOKUP(F352,TrialDesign!$E$2:$I$1147,4,FALSE)</f>
        <v>Wakanui</v>
      </c>
      <c r="J352">
        <f>VLOOKUP(F352,TrialDesign!$E$2:$I$1147,5,FALSE)</f>
        <v>16</v>
      </c>
    </row>
    <row r="353" spans="1:10" x14ac:dyDescent="0.3">
      <c r="A353" s="11" t="str">
        <f t="shared" si="7"/>
        <v>GEP4</v>
      </c>
      <c r="B353" s="11">
        <v>8</v>
      </c>
      <c r="C353" s="11" t="s">
        <v>67</v>
      </c>
      <c r="D353">
        <v>2</v>
      </c>
      <c r="F353">
        <v>200160</v>
      </c>
      <c r="H353" t="str">
        <f>VLOOKUP(F353,TrialDesign!$E$2:$I$1147,3,FALSE)</f>
        <v>72-4</v>
      </c>
      <c r="I353" t="str">
        <f>VLOOKUP(F353,TrialDesign!$E$2:$I$1147,4,FALSE)</f>
        <v>Wakanui</v>
      </c>
      <c r="J353">
        <f>VLOOKUP(F353,TrialDesign!$E$2:$I$1147,5,FALSE)</f>
        <v>16</v>
      </c>
    </row>
    <row r="354" spans="1:10" x14ac:dyDescent="0.3">
      <c r="A354" s="11" t="str">
        <f t="shared" si="7"/>
        <v>GEP4</v>
      </c>
      <c r="B354" s="11">
        <v>9</v>
      </c>
      <c r="C354" s="11" t="s">
        <v>61</v>
      </c>
      <c r="D354">
        <v>2</v>
      </c>
      <c r="F354">
        <v>200161</v>
      </c>
      <c r="H354" t="str">
        <f>VLOOKUP(F354,TrialDesign!$E$2:$I$1147,3,FALSE)</f>
        <v>96-1</v>
      </c>
      <c r="I354" t="str">
        <f>VLOOKUP(F354,TrialDesign!$E$2:$I$1147,4,FALSE)</f>
        <v>Seracen</v>
      </c>
      <c r="J354">
        <f>VLOOKUP(F354,TrialDesign!$E$2:$I$1147,5,FALSE)</f>
        <v>16</v>
      </c>
    </row>
    <row r="355" spans="1:10" x14ac:dyDescent="0.3">
      <c r="A355" s="11" t="str">
        <f t="shared" si="7"/>
        <v>GEP4</v>
      </c>
      <c r="B355" s="11">
        <v>9</v>
      </c>
      <c r="C355" s="11" t="s">
        <v>62</v>
      </c>
      <c r="D355">
        <v>2</v>
      </c>
      <c r="F355">
        <v>200162</v>
      </c>
      <c r="H355" t="str">
        <f>VLOOKUP(F355,TrialDesign!$E$2:$I$1147,3,FALSE)</f>
        <v>96-2</v>
      </c>
      <c r="I355" t="str">
        <f>VLOOKUP(F355,TrialDesign!$E$2:$I$1147,4,FALSE)</f>
        <v>Seracen</v>
      </c>
      <c r="J355">
        <f>VLOOKUP(F355,TrialDesign!$E$2:$I$1147,5,FALSE)</f>
        <v>16</v>
      </c>
    </row>
    <row r="356" spans="1:10" x14ac:dyDescent="0.3">
      <c r="A356" s="11" t="str">
        <f t="shared" ref="A356:A385" si="8">A355</f>
        <v>GEP4</v>
      </c>
      <c r="B356" s="11">
        <v>9</v>
      </c>
      <c r="C356" s="11" t="s">
        <v>63</v>
      </c>
      <c r="D356">
        <v>2</v>
      </c>
      <c r="F356">
        <v>200163</v>
      </c>
      <c r="H356" t="str">
        <f>VLOOKUP(F356,TrialDesign!$E$2:$I$1147,3,FALSE)</f>
        <v>96-3</v>
      </c>
      <c r="I356" t="str">
        <f>VLOOKUP(F356,TrialDesign!$E$2:$I$1147,4,FALSE)</f>
        <v>Seracen</v>
      </c>
      <c r="J356">
        <f>VLOOKUP(F356,TrialDesign!$E$2:$I$1147,5,FALSE)</f>
        <v>16</v>
      </c>
    </row>
    <row r="357" spans="1:10" x14ac:dyDescent="0.3">
      <c r="A357" s="11" t="str">
        <f t="shared" si="8"/>
        <v>GEP4</v>
      </c>
      <c r="B357" s="11">
        <v>9</v>
      </c>
      <c r="C357" s="11" t="s">
        <v>64</v>
      </c>
      <c r="D357">
        <v>2</v>
      </c>
      <c r="F357">
        <v>200164</v>
      </c>
      <c r="H357" t="str">
        <f>VLOOKUP(F357,TrialDesign!$E$2:$I$1147,3,FALSE)</f>
        <v>96-4</v>
      </c>
      <c r="I357" t="str">
        <f>VLOOKUP(F357,TrialDesign!$E$2:$I$1147,4,FALSE)</f>
        <v>Seracen</v>
      </c>
      <c r="J357">
        <f>VLOOKUP(F357,TrialDesign!$E$2:$I$1147,5,FALSE)</f>
        <v>16</v>
      </c>
    </row>
    <row r="358" spans="1:10" x14ac:dyDescent="0.3">
      <c r="A358" s="11" t="str">
        <f t="shared" si="8"/>
        <v>GEP4</v>
      </c>
      <c r="B358" s="11">
        <v>9</v>
      </c>
      <c r="C358" s="11" t="s">
        <v>17</v>
      </c>
      <c r="D358">
        <v>2</v>
      </c>
      <c r="F358">
        <v>200165</v>
      </c>
      <c r="H358" t="str">
        <f>VLOOKUP(F358,TrialDesign!$E$2:$I$1147,3,FALSE)</f>
        <v>96-1</v>
      </c>
      <c r="I358" t="str">
        <f>VLOOKUP(F358,TrialDesign!$E$2:$I$1147,4,FALSE)</f>
        <v>Amarok</v>
      </c>
      <c r="J358">
        <f>VLOOKUP(F358,TrialDesign!$E$2:$I$1147,5,FALSE)</f>
        <v>16</v>
      </c>
    </row>
    <row r="359" spans="1:10" x14ac:dyDescent="0.3">
      <c r="A359" s="11" t="str">
        <f t="shared" si="8"/>
        <v>GEP4</v>
      </c>
      <c r="B359" s="11">
        <v>9</v>
      </c>
      <c r="C359" s="11" t="s">
        <v>65</v>
      </c>
      <c r="D359">
        <v>2</v>
      </c>
      <c r="F359">
        <v>200166</v>
      </c>
      <c r="H359" t="str">
        <f>VLOOKUP(F359,TrialDesign!$E$2:$I$1147,3,FALSE)</f>
        <v>96-2</v>
      </c>
      <c r="I359" t="str">
        <f>VLOOKUP(F359,TrialDesign!$E$2:$I$1147,4,FALSE)</f>
        <v>Amarok</v>
      </c>
      <c r="J359">
        <f>VLOOKUP(F359,TrialDesign!$E$2:$I$1147,5,FALSE)</f>
        <v>16</v>
      </c>
    </row>
    <row r="360" spans="1:10" x14ac:dyDescent="0.3">
      <c r="A360" s="11" t="str">
        <f t="shared" si="8"/>
        <v>GEP4</v>
      </c>
      <c r="B360" s="11">
        <v>9</v>
      </c>
      <c r="C360" s="11" t="s">
        <v>66</v>
      </c>
      <c r="D360">
        <v>2</v>
      </c>
      <c r="F360">
        <v>200167</v>
      </c>
      <c r="H360" t="str">
        <f>VLOOKUP(F360,TrialDesign!$E$2:$I$1147,3,FALSE)</f>
        <v>96-3</v>
      </c>
      <c r="I360" t="str">
        <f>VLOOKUP(F360,TrialDesign!$E$2:$I$1147,4,FALSE)</f>
        <v>Amarok</v>
      </c>
      <c r="J360">
        <f>VLOOKUP(F360,TrialDesign!$E$2:$I$1147,5,FALSE)</f>
        <v>16</v>
      </c>
    </row>
    <row r="361" spans="1:10" x14ac:dyDescent="0.3">
      <c r="A361" s="11" t="str">
        <f t="shared" si="8"/>
        <v>GEP4</v>
      </c>
      <c r="B361" s="11">
        <v>9</v>
      </c>
      <c r="C361" s="11" t="s">
        <v>67</v>
      </c>
      <c r="D361">
        <v>2</v>
      </c>
      <c r="F361">
        <v>200168</v>
      </c>
      <c r="H361" t="str">
        <f>VLOOKUP(F361,TrialDesign!$E$2:$I$1147,3,FALSE)</f>
        <v>96-4</v>
      </c>
      <c r="I361" t="str">
        <f>VLOOKUP(F361,TrialDesign!$E$2:$I$1147,4,FALSE)</f>
        <v>Amarok</v>
      </c>
      <c r="J361">
        <f>VLOOKUP(F361,TrialDesign!$E$2:$I$1147,5,FALSE)</f>
        <v>16</v>
      </c>
    </row>
    <row r="362" spans="1:10" x14ac:dyDescent="0.3">
      <c r="A362" s="11" t="str">
        <f t="shared" si="8"/>
        <v>GEP4</v>
      </c>
      <c r="B362" s="11">
        <v>10</v>
      </c>
      <c r="C362" s="11" t="s">
        <v>61</v>
      </c>
      <c r="D362">
        <v>2</v>
      </c>
      <c r="F362">
        <v>200169</v>
      </c>
      <c r="H362" t="str">
        <f>VLOOKUP(F362,TrialDesign!$E$2:$I$1147,3,FALSE)</f>
        <v>96-1</v>
      </c>
      <c r="I362" t="str">
        <f>VLOOKUP(F362,TrialDesign!$E$2:$I$1147,4,FALSE)</f>
        <v>CRWT 153</v>
      </c>
      <c r="J362">
        <f>VLOOKUP(F362,TrialDesign!$E$2:$I$1147,5,FALSE)</f>
        <v>16</v>
      </c>
    </row>
    <row r="363" spans="1:10" x14ac:dyDescent="0.3">
      <c r="A363" s="11" t="str">
        <f t="shared" si="8"/>
        <v>GEP4</v>
      </c>
      <c r="B363" s="11">
        <v>10</v>
      </c>
      <c r="C363" s="11" t="s">
        <v>62</v>
      </c>
      <c r="D363">
        <v>2</v>
      </c>
      <c r="F363">
        <v>200170</v>
      </c>
      <c r="H363" t="str">
        <f>VLOOKUP(F363,TrialDesign!$E$2:$I$1147,3,FALSE)</f>
        <v>96-2</v>
      </c>
      <c r="I363" t="str">
        <f>VLOOKUP(F363,TrialDesign!$E$2:$I$1147,4,FALSE)</f>
        <v>CRWT 153</v>
      </c>
      <c r="J363">
        <f>VLOOKUP(F363,TrialDesign!$E$2:$I$1147,5,FALSE)</f>
        <v>16</v>
      </c>
    </row>
    <row r="364" spans="1:10" x14ac:dyDescent="0.3">
      <c r="A364" s="11" t="str">
        <f t="shared" si="8"/>
        <v>GEP4</v>
      </c>
      <c r="B364" s="11">
        <v>10</v>
      </c>
      <c r="C364" s="11" t="s">
        <v>63</v>
      </c>
      <c r="D364">
        <v>2</v>
      </c>
      <c r="F364">
        <v>200171</v>
      </c>
      <c r="H364" t="str">
        <f>VLOOKUP(F364,TrialDesign!$E$2:$I$1147,3,FALSE)</f>
        <v>96-3</v>
      </c>
      <c r="I364" t="str">
        <f>VLOOKUP(F364,TrialDesign!$E$2:$I$1147,4,FALSE)</f>
        <v>CRWT 153</v>
      </c>
      <c r="J364">
        <f>VLOOKUP(F364,TrialDesign!$E$2:$I$1147,5,FALSE)</f>
        <v>16</v>
      </c>
    </row>
    <row r="365" spans="1:10" x14ac:dyDescent="0.3">
      <c r="A365" s="11" t="str">
        <f t="shared" si="8"/>
        <v>GEP4</v>
      </c>
      <c r="B365" s="11">
        <v>10</v>
      </c>
      <c r="C365" s="11" t="s">
        <v>64</v>
      </c>
      <c r="D365">
        <v>2</v>
      </c>
      <c r="F365">
        <v>200172</v>
      </c>
      <c r="H365" t="str">
        <f>VLOOKUP(F365,TrialDesign!$E$2:$I$1147,3,FALSE)</f>
        <v>96-4</v>
      </c>
      <c r="I365" t="str">
        <f>VLOOKUP(F365,TrialDesign!$E$2:$I$1147,4,FALSE)</f>
        <v>CRWT 153</v>
      </c>
      <c r="J365">
        <f>VLOOKUP(F365,TrialDesign!$E$2:$I$1147,5,FALSE)</f>
        <v>16</v>
      </c>
    </row>
    <row r="366" spans="1:10" x14ac:dyDescent="0.3">
      <c r="A366" s="11" t="str">
        <f t="shared" si="8"/>
        <v>GEP4</v>
      </c>
      <c r="B366" s="11">
        <v>10</v>
      </c>
      <c r="C366" s="11" t="s">
        <v>17</v>
      </c>
      <c r="D366">
        <v>2</v>
      </c>
      <c r="F366">
        <v>200173</v>
      </c>
      <c r="H366" t="str">
        <f>VLOOKUP(F366,TrialDesign!$E$2:$I$1147,3,FALSE)</f>
        <v>96-1</v>
      </c>
      <c r="I366" t="str">
        <f>VLOOKUP(F366,TrialDesign!$E$2:$I$1147,4,FALSE)</f>
        <v>Aspiring</v>
      </c>
      <c r="J366">
        <f>VLOOKUP(F366,TrialDesign!$E$2:$I$1147,5,FALSE)</f>
        <v>16</v>
      </c>
    </row>
    <row r="367" spans="1:10" x14ac:dyDescent="0.3">
      <c r="A367" s="11" t="str">
        <f t="shared" si="8"/>
        <v>GEP4</v>
      </c>
      <c r="B367" s="11">
        <v>10</v>
      </c>
      <c r="C367" s="11" t="s">
        <v>65</v>
      </c>
      <c r="D367">
        <v>2</v>
      </c>
      <c r="F367">
        <v>200174</v>
      </c>
      <c r="H367" t="str">
        <f>VLOOKUP(F367,TrialDesign!$E$2:$I$1147,3,FALSE)</f>
        <v>96-2</v>
      </c>
      <c r="I367" t="str">
        <f>VLOOKUP(F367,TrialDesign!$E$2:$I$1147,4,FALSE)</f>
        <v>Aspiring</v>
      </c>
      <c r="J367">
        <f>VLOOKUP(F367,TrialDesign!$E$2:$I$1147,5,FALSE)</f>
        <v>16</v>
      </c>
    </row>
    <row r="368" spans="1:10" x14ac:dyDescent="0.3">
      <c r="A368" s="11" t="str">
        <f t="shared" si="8"/>
        <v>GEP4</v>
      </c>
      <c r="B368" s="11">
        <v>10</v>
      </c>
      <c r="C368" s="11" t="s">
        <v>66</v>
      </c>
      <c r="D368">
        <v>2</v>
      </c>
      <c r="F368">
        <v>200175</v>
      </c>
      <c r="H368" t="str">
        <f>VLOOKUP(F368,TrialDesign!$E$2:$I$1147,3,FALSE)</f>
        <v>96-3</v>
      </c>
      <c r="I368" t="str">
        <f>VLOOKUP(F368,TrialDesign!$E$2:$I$1147,4,FALSE)</f>
        <v>Aspiring</v>
      </c>
      <c r="J368">
        <f>VLOOKUP(F368,TrialDesign!$E$2:$I$1147,5,FALSE)</f>
        <v>16</v>
      </c>
    </row>
    <row r="369" spans="1:10" x14ac:dyDescent="0.3">
      <c r="A369" s="11" t="str">
        <f t="shared" si="8"/>
        <v>GEP4</v>
      </c>
      <c r="B369" s="11">
        <v>10</v>
      </c>
      <c r="C369" s="11" t="s">
        <v>67</v>
      </c>
      <c r="D369">
        <v>2</v>
      </c>
      <c r="F369">
        <v>200176</v>
      </c>
      <c r="H369" t="str">
        <f>VLOOKUP(F369,TrialDesign!$E$2:$I$1147,3,FALSE)</f>
        <v>96-4</v>
      </c>
      <c r="I369" t="str">
        <f>VLOOKUP(F369,TrialDesign!$E$2:$I$1147,4,FALSE)</f>
        <v>Aspiring</v>
      </c>
      <c r="J369">
        <f>VLOOKUP(F369,TrialDesign!$E$2:$I$1147,5,FALSE)</f>
        <v>16</v>
      </c>
    </row>
    <row r="370" spans="1:10" x14ac:dyDescent="0.3">
      <c r="A370" s="11" t="str">
        <f t="shared" si="8"/>
        <v>GEP4</v>
      </c>
      <c r="B370" s="11">
        <v>11</v>
      </c>
      <c r="C370" s="11" t="s">
        <v>61</v>
      </c>
      <c r="D370">
        <v>2</v>
      </c>
      <c r="F370">
        <v>200177</v>
      </c>
      <c r="H370" t="str">
        <f>VLOOKUP(F370,TrialDesign!$E$2:$I$1147,3,FALSE)</f>
        <v>96-1</v>
      </c>
      <c r="I370" t="str">
        <f>VLOOKUP(F370,TrialDesign!$E$2:$I$1147,4,FALSE)</f>
        <v>Macro</v>
      </c>
      <c r="J370">
        <f>VLOOKUP(F370,TrialDesign!$E$2:$I$1147,5,FALSE)</f>
        <v>16</v>
      </c>
    </row>
    <row r="371" spans="1:10" x14ac:dyDescent="0.3">
      <c r="A371" s="11" t="str">
        <f t="shared" si="8"/>
        <v>GEP4</v>
      </c>
      <c r="B371" s="11">
        <v>11</v>
      </c>
      <c r="C371" s="11" t="s">
        <v>62</v>
      </c>
      <c r="D371">
        <v>2</v>
      </c>
      <c r="F371">
        <v>200178</v>
      </c>
      <c r="H371" t="str">
        <f>VLOOKUP(F371,TrialDesign!$E$2:$I$1147,3,FALSE)</f>
        <v>96-2</v>
      </c>
      <c r="I371" t="str">
        <f>VLOOKUP(F371,TrialDesign!$E$2:$I$1147,4,FALSE)</f>
        <v>Macro</v>
      </c>
      <c r="J371">
        <f>VLOOKUP(F371,TrialDesign!$E$2:$I$1147,5,FALSE)</f>
        <v>16</v>
      </c>
    </row>
    <row r="372" spans="1:10" x14ac:dyDescent="0.3">
      <c r="A372" s="11" t="str">
        <f t="shared" si="8"/>
        <v>GEP4</v>
      </c>
      <c r="B372" s="11">
        <v>11</v>
      </c>
      <c r="C372" s="11" t="s">
        <v>63</v>
      </c>
      <c r="D372">
        <v>2</v>
      </c>
      <c r="F372">
        <v>200179</v>
      </c>
      <c r="H372" t="str">
        <f>VLOOKUP(F372,TrialDesign!$E$2:$I$1147,3,FALSE)</f>
        <v>96-3</v>
      </c>
      <c r="I372" t="str">
        <f>VLOOKUP(F372,TrialDesign!$E$2:$I$1147,4,FALSE)</f>
        <v>Macro</v>
      </c>
      <c r="J372">
        <f>VLOOKUP(F372,TrialDesign!$E$2:$I$1147,5,FALSE)</f>
        <v>16</v>
      </c>
    </row>
    <row r="373" spans="1:10" x14ac:dyDescent="0.3">
      <c r="A373" s="11" t="str">
        <f t="shared" si="8"/>
        <v>GEP4</v>
      </c>
      <c r="B373" s="11">
        <v>11</v>
      </c>
      <c r="C373" s="11" t="s">
        <v>64</v>
      </c>
      <c r="D373">
        <v>2</v>
      </c>
      <c r="F373">
        <v>200180</v>
      </c>
      <c r="H373" t="str">
        <f>VLOOKUP(F373,TrialDesign!$E$2:$I$1147,3,FALSE)</f>
        <v>96-4</v>
      </c>
      <c r="I373" t="str">
        <f>VLOOKUP(F373,TrialDesign!$E$2:$I$1147,4,FALSE)</f>
        <v>Macro</v>
      </c>
      <c r="J373">
        <f>VLOOKUP(F373,TrialDesign!$E$2:$I$1147,5,FALSE)</f>
        <v>16</v>
      </c>
    </row>
    <row r="374" spans="1:10" x14ac:dyDescent="0.3">
      <c r="A374" s="11" t="str">
        <f t="shared" si="8"/>
        <v>GEP4</v>
      </c>
      <c r="B374" s="11">
        <v>11</v>
      </c>
      <c r="C374" s="11" t="s">
        <v>17</v>
      </c>
      <c r="D374">
        <v>2</v>
      </c>
      <c r="F374">
        <v>200181</v>
      </c>
      <c r="H374" t="str">
        <f>VLOOKUP(F374,TrialDesign!$E$2:$I$1147,3,FALSE)</f>
        <v>96-1</v>
      </c>
      <c r="I374" t="str">
        <f>VLOOKUP(F374,TrialDesign!$E$2:$I$1147,4,FALSE)</f>
        <v>Consort</v>
      </c>
      <c r="J374">
        <f>VLOOKUP(F374,TrialDesign!$E$2:$I$1147,5,FALSE)</f>
        <v>16</v>
      </c>
    </row>
    <row r="375" spans="1:10" x14ac:dyDescent="0.3">
      <c r="A375" s="11" t="str">
        <f t="shared" si="8"/>
        <v>GEP4</v>
      </c>
      <c r="B375" s="11">
        <v>11</v>
      </c>
      <c r="C375" s="11" t="s">
        <v>65</v>
      </c>
      <c r="D375">
        <v>2</v>
      </c>
      <c r="F375">
        <v>200182</v>
      </c>
      <c r="H375" t="str">
        <f>VLOOKUP(F375,TrialDesign!$E$2:$I$1147,3,FALSE)</f>
        <v>96-2</v>
      </c>
      <c r="I375" t="str">
        <f>VLOOKUP(F375,TrialDesign!$E$2:$I$1147,4,FALSE)</f>
        <v>Consort</v>
      </c>
      <c r="J375">
        <f>VLOOKUP(F375,TrialDesign!$E$2:$I$1147,5,FALSE)</f>
        <v>16</v>
      </c>
    </row>
    <row r="376" spans="1:10" x14ac:dyDescent="0.3">
      <c r="A376" s="11" t="str">
        <f t="shared" si="8"/>
        <v>GEP4</v>
      </c>
      <c r="B376" s="11">
        <v>11</v>
      </c>
      <c r="C376" s="11" t="s">
        <v>66</v>
      </c>
      <c r="D376">
        <v>2</v>
      </c>
      <c r="F376">
        <v>200183</v>
      </c>
      <c r="H376" t="str">
        <f>VLOOKUP(F376,TrialDesign!$E$2:$I$1147,3,FALSE)</f>
        <v>96-3</v>
      </c>
      <c r="I376" t="str">
        <f>VLOOKUP(F376,TrialDesign!$E$2:$I$1147,4,FALSE)</f>
        <v>Consort</v>
      </c>
      <c r="J376">
        <f>VLOOKUP(F376,TrialDesign!$E$2:$I$1147,5,FALSE)</f>
        <v>16</v>
      </c>
    </row>
    <row r="377" spans="1:10" x14ac:dyDescent="0.3">
      <c r="A377" s="11" t="str">
        <f t="shared" si="8"/>
        <v>GEP4</v>
      </c>
      <c r="B377" s="11">
        <v>11</v>
      </c>
      <c r="C377" s="11" t="s">
        <v>67</v>
      </c>
      <c r="D377">
        <v>2</v>
      </c>
      <c r="F377">
        <v>200184</v>
      </c>
      <c r="H377" t="str">
        <f>VLOOKUP(F377,TrialDesign!$E$2:$I$1147,3,FALSE)</f>
        <v>96-4</v>
      </c>
      <c r="I377" t="str">
        <f>VLOOKUP(F377,TrialDesign!$E$2:$I$1147,4,FALSE)</f>
        <v>Consort</v>
      </c>
      <c r="J377">
        <f>VLOOKUP(F377,TrialDesign!$E$2:$I$1147,5,FALSE)</f>
        <v>16</v>
      </c>
    </row>
    <row r="378" spans="1:10" x14ac:dyDescent="0.3">
      <c r="A378" s="11" t="str">
        <f t="shared" si="8"/>
        <v>GEP4</v>
      </c>
      <c r="B378" s="11">
        <v>12</v>
      </c>
      <c r="C378" s="11" t="s">
        <v>61</v>
      </c>
      <c r="D378">
        <v>2</v>
      </c>
    </row>
    <row r="379" spans="1:10" x14ac:dyDescent="0.3">
      <c r="A379" s="11" t="str">
        <f t="shared" si="8"/>
        <v>GEP4</v>
      </c>
      <c r="B379" s="11">
        <v>12</v>
      </c>
      <c r="C379" s="11" t="s">
        <v>62</v>
      </c>
      <c r="D379">
        <v>2</v>
      </c>
    </row>
    <row r="380" spans="1:10" x14ac:dyDescent="0.3">
      <c r="A380" s="11" t="str">
        <f t="shared" si="8"/>
        <v>GEP4</v>
      </c>
      <c r="B380" s="11">
        <v>12</v>
      </c>
      <c r="C380" s="11" t="s">
        <v>63</v>
      </c>
      <c r="D380">
        <v>2</v>
      </c>
    </row>
    <row r="381" spans="1:10" x14ac:dyDescent="0.3">
      <c r="A381" s="11" t="str">
        <f t="shared" si="8"/>
        <v>GEP4</v>
      </c>
      <c r="B381" s="11">
        <v>12</v>
      </c>
      <c r="C381" s="11" t="s">
        <v>64</v>
      </c>
      <c r="D381">
        <v>2</v>
      </c>
    </row>
    <row r="382" spans="1:10" x14ac:dyDescent="0.3">
      <c r="A382" s="11" t="str">
        <f t="shared" si="8"/>
        <v>GEP4</v>
      </c>
      <c r="B382" s="11">
        <v>12</v>
      </c>
      <c r="C382" s="11" t="s">
        <v>17</v>
      </c>
      <c r="D382">
        <v>2</v>
      </c>
    </row>
    <row r="383" spans="1:10" x14ac:dyDescent="0.3">
      <c r="A383" s="11" t="str">
        <f t="shared" si="8"/>
        <v>GEP4</v>
      </c>
      <c r="B383" s="11">
        <v>12</v>
      </c>
      <c r="C383" s="11" t="s">
        <v>65</v>
      </c>
      <c r="D383">
        <v>2</v>
      </c>
    </row>
    <row r="384" spans="1:10" x14ac:dyDescent="0.3">
      <c r="A384" s="11" t="str">
        <f t="shared" si="8"/>
        <v>GEP4</v>
      </c>
      <c r="B384" s="11">
        <v>12</v>
      </c>
      <c r="C384" s="11" t="s">
        <v>66</v>
      </c>
      <c r="D384">
        <v>2</v>
      </c>
    </row>
    <row r="385" spans="1:10" x14ac:dyDescent="0.3">
      <c r="A385" s="11" t="str">
        <f t="shared" si="8"/>
        <v>GEP4</v>
      </c>
      <c r="B385" s="11">
        <v>12</v>
      </c>
      <c r="C385" s="11" t="s">
        <v>67</v>
      </c>
      <c r="D385">
        <v>2</v>
      </c>
    </row>
    <row r="386" spans="1:10" x14ac:dyDescent="0.3">
      <c r="A386" t="s">
        <v>272</v>
      </c>
      <c r="B386">
        <v>1</v>
      </c>
      <c r="C386" t="s">
        <v>61</v>
      </c>
      <c r="D386">
        <v>3</v>
      </c>
      <c r="E386">
        <v>196</v>
      </c>
      <c r="F386">
        <f t="shared" ref="F386:F449" si="9">D386*100000+E386</f>
        <v>300196</v>
      </c>
      <c r="G386" s="1">
        <v>41775</v>
      </c>
      <c r="H386" t="str">
        <f>VLOOKUP(F386,TrialDesign!$E$2:$I$1147,3,FALSE)</f>
        <v>Nil</v>
      </c>
      <c r="I386" t="str">
        <f>VLOOKUP(F386,TrialDesign!$E$2:$I$1147,4,FALSE)</f>
        <v>CRWT153</v>
      </c>
      <c r="J386">
        <f>VLOOKUP(F386,TrialDesign!$E$2:$I$1147,5,FALSE)</f>
        <v>16</v>
      </c>
    </row>
    <row r="387" spans="1:10" x14ac:dyDescent="0.3">
      <c r="A387" t="str">
        <f>A386</f>
        <v>GEP5</v>
      </c>
      <c r="B387">
        <v>1</v>
      </c>
      <c r="C387" t="s">
        <v>62</v>
      </c>
      <c r="D387">
        <v>3</v>
      </c>
      <c r="E387">
        <v>228</v>
      </c>
      <c r="F387">
        <f t="shared" si="9"/>
        <v>300228</v>
      </c>
      <c r="G387" s="1">
        <v>41775</v>
      </c>
      <c r="H387" t="str">
        <f>VLOOKUP(F387,TrialDesign!$E$2:$I$1147,3,FALSE)</f>
        <v>Nil</v>
      </c>
      <c r="I387" t="str">
        <f>VLOOKUP(F387,TrialDesign!$E$2:$I$1147,4,FALSE)</f>
        <v>CRWT153</v>
      </c>
      <c r="J387">
        <f>VLOOKUP(F387,TrialDesign!$E$2:$I$1147,5,FALSE)</f>
        <v>16</v>
      </c>
    </row>
    <row r="388" spans="1:10" x14ac:dyDescent="0.3">
      <c r="A388" t="str">
        <f t="shared" ref="A388:A451" si="10">A387</f>
        <v>GEP5</v>
      </c>
      <c r="B388">
        <v>1</v>
      </c>
      <c r="C388" t="s">
        <v>63</v>
      </c>
      <c r="D388">
        <v>3</v>
      </c>
      <c r="E388">
        <v>206</v>
      </c>
      <c r="F388">
        <f t="shared" si="9"/>
        <v>300206</v>
      </c>
      <c r="G388" s="1">
        <v>41775</v>
      </c>
      <c r="H388" t="str">
        <f>VLOOKUP(F388,TrialDesign!$E$2:$I$1147,3,FALSE)</f>
        <v>Nil</v>
      </c>
      <c r="I388" t="str">
        <f>VLOOKUP(F388,TrialDesign!$E$2:$I$1147,4,FALSE)</f>
        <v>BattenWinter</v>
      </c>
      <c r="J388">
        <f>VLOOKUP(F388,TrialDesign!$E$2:$I$1147,5,FALSE)</f>
        <v>16</v>
      </c>
    </row>
    <row r="389" spans="1:10" x14ac:dyDescent="0.3">
      <c r="A389" t="str">
        <f t="shared" si="10"/>
        <v>GEP5</v>
      </c>
      <c r="B389">
        <v>1</v>
      </c>
      <c r="C389" t="s">
        <v>64</v>
      </c>
      <c r="D389">
        <v>3</v>
      </c>
      <c r="E389">
        <v>155</v>
      </c>
      <c r="F389">
        <f t="shared" si="9"/>
        <v>300155</v>
      </c>
      <c r="G389" s="1">
        <v>41775</v>
      </c>
      <c r="H389" t="str">
        <f>VLOOKUP(F389,TrialDesign!$E$2:$I$1147,3,FALSE)</f>
        <v>Nil</v>
      </c>
      <c r="I389" t="str">
        <f>VLOOKUP(F389,TrialDesign!$E$2:$I$1147,4,FALSE)</f>
        <v>BattenWinter</v>
      </c>
      <c r="J389">
        <f>VLOOKUP(F389,TrialDesign!$E$2:$I$1147,5,FALSE)</f>
        <v>16</v>
      </c>
    </row>
    <row r="390" spans="1:10" x14ac:dyDescent="0.3">
      <c r="A390" t="str">
        <f t="shared" si="10"/>
        <v>GEP5</v>
      </c>
      <c r="B390">
        <v>1</v>
      </c>
      <c r="C390" t="s">
        <v>17</v>
      </c>
      <c r="D390">
        <v>3</v>
      </c>
      <c r="E390">
        <v>301</v>
      </c>
      <c r="F390">
        <f t="shared" si="9"/>
        <v>300301</v>
      </c>
      <c r="G390" s="1">
        <v>41775</v>
      </c>
      <c r="H390" t="str">
        <f>VLOOKUP(F390,TrialDesign!$E$2:$I$1147,3,FALSE)</f>
        <v>Nil</v>
      </c>
      <c r="I390" t="str">
        <f>VLOOKUP(F390,TrialDesign!$E$2:$I$1147,4,FALSE)</f>
        <v>BattenWinter</v>
      </c>
      <c r="J390">
        <f>VLOOKUP(F390,TrialDesign!$E$2:$I$1147,5,FALSE)</f>
        <v>16</v>
      </c>
    </row>
    <row r="391" spans="1:10" x14ac:dyDescent="0.3">
      <c r="A391" t="str">
        <f t="shared" si="10"/>
        <v>GEP5</v>
      </c>
      <c r="B391">
        <v>1</v>
      </c>
      <c r="C391" t="s">
        <v>65</v>
      </c>
      <c r="D391">
        <v>3</v>
      </c>
      <c r="E391">
        <v>197</v>
      </c>
      <c r="F391">
        <f t="shared" si="9"/>
        <v>300197</v>
      </c>
      <c r="G391" s="1">
        <v>41775</v>
      </c>
      <c r="H391" t="str">
        <f>VLOOKUP(F391,TrialDesign!$E$2:$I$1147,3,FALSE)</f>
        <v>Nil</v>
      </c>
      <c r="I391" t="str">
        <f>VLOOKUP(F391,TrialDesign!$E$2:$I$1147,4,FALSE)</f>
        <v>Amarok</v>
      </c>
      <c r="J391">
        <f>VLOOKUP(F391,TrialDesign!$E$2:$I$1147,5,FALSE)</f>
        <v>16</v>
      </c>
    </row>
    <row r="392" spans="1:10" x14ac:dyDescent="0.3">
      <c r="A392" t="str">
        <f t="shared" si="10"/>
        <v>GEP5</v>
      </c>
      <c r="B392">
        <v>1</v>
      </c>
      <c r="C392" t="s">
        <v>66</v>
      </c>
      <c r="D392">
        <v>3</v>
      </c>
      <c r="E392">
        <v>330</v>
      </c>
      <c r="F392">
        <f t="shared" si="9"/>
        <v>300330</v>
      </c>
      <c r="G392" s="1">
        <v>41775</v>
      </c>
      <c r="H392" t="str">
        <f>VLOOKUP(F392,TrialDesign!$E$2:$I$1147,3,FALSE)</f>
        <v>Nil</v>
      </c>
      <c r="I392" t="str">
        <f>VLOOKUP(F392,TrialDesign!$E$2:$I$1147,4,FALSE)</f>
        <v>Amarok</v>
      </c>
      <c r="J392">
        <f>VLOOKUP(F392,TrialDesign!$E$2:$I$1147,5,FALSE)</f>
        <v>16</v>
      </c>
    </row>
    <row r="393" spans="1:10" x14ac:dyDescent="0.3">
      <c r="A393" t="str">
        <f t="shared" si="10"/>
        <v>GEP5</v>
      </c>
      <c r="B393">
        <v>1</v>
      </c>
      <c r="C393" t="s">
        <v>67</v>
      </c>
      <c r="D393">
        <v>3</v>
      </c>
      <c r="E393">
        <v>293</v>
      </c>
      <c r="F393">
        <f t="shared" si="9"/>
        <v>300293</v>
      </c>
      <c r="G393" s="1">
        <v>41775</v>
      </c>
      <c r="H393" t="str">
        <f>VLOOKUP(F393,TrialDesign!$E$2:$I$1147,3,FALSE)</f>
        <v>Nil</v>
      </c>
      <c r="I393" t="str">
        <f>VLOOKUP(F393,TrialDesign!$E$2:$I$1147,4,FALSE)</f>
        <v>Amarok</v>
      </c>
      <c r="J393">
        <f>VLOOKUP(F393,TrialDesign!$E$2:$I$1147,5,FALSE)</f>
        <v>16</v>
      </c>
    </row>
    <row r="394" spans="1:10" x14ac:dyDescent="0.3">
      <c r="A394" t="str">
        <f t="shared" si="10"/>
        <v>GEP5</v>
      </c>
      <c r="B394">
        <v>2</v>
      </c>
      <c r="C394" t="s">
        <v>61</v>
      </c>
      <c r="D394">
        <v>3</v>
      </c>
      <c r="E394">
        <v>28</v>
      </c>
      <c r="F394">
        <f t="shared" si="9"/>
        <v>300028</v>
      </c>
      <c r="G394" s="10">
        <v>41782</v>
      </c>
      <c r="H394" t="str">
        <f>VLOOKUP(F394,TrialDesign!$E$2:$I$1147,3,FALSE)</f>
        <v>Full</v>
      </c>
      <c r="I394" t="str">
        <f>VLOOKUP(F394,TrialDesign!$E$2:$I$1147,4,FALSE)</f>
        <v>CRWT153</v>
      </c>
      <c r="J394">
        <f>VLOOKUP(F394,TrialDesign!$E$2:$I$1147,5,FALSE)</f>
        <v>16</v>
      </c>
    </row>
    <row r="395" spans="1:10" x14ac:dyDescent="0.3">
      <c r="A395" t="str">
        <f t="shared" si="10"/>
        <v>GEP5</v>
      </c>
      <c r="B395">
        <v>2</v>
      </c>
      <c r="C395" t="s">
        <v>62</v>
      </c>
      <c r="D395">
        <v>3</v>
      </c>
      <c r="E395">
        <v>315</v>
      </c>
      <c r="F395">
        <f t="shared" si="9"/>
        <v>300315</v>
      </c>
      <c r="G395" s="10">
        <v>41782</v>
      </c>
      <c r="H395" t="str">
        <f>VLOOKUP(F395,TrialDesign!$E$2:$I$1147,3,FALSE)</f>
        <v>Full</v>
      </c>
      <c r="I395" t="str">
        <f>VLOOKUP(F395,TrialDesign!$E$2:$I$1147,4,FALSE)</f>
        <v>BattenWinter</v>
      </c>
      <c r="J395">
        <f>VLOOKUP(F395,TrialDesign!$E$2:$I$1147,5,FALSE)</f>
        <v>16</v>
      </c>
    </row>
    <row r="396" spans="1:10" x14ac:dyDescent="0.3">
      <c r="A396" t="str">
        <f t="shared" si="10"/>
        <v>GEP5</v>
      </c>
      <c r="B396">
        <v>2</v>
      </c>
      <c r="C396" t="s">
        <v>63</v>
      </c>
      <c r="D396">
        <v>3</v>
      </c>
      <c r="E396">
        <v>15</v>
      </c>
      <c r="F396">
        <f t="shared" si="9"/>
        <v>300015</v>
      </c>
      <c r="G396" s="10">
        <v>41782</v>
      </c>
      <c r="H396" t="str">
        <f>VLOOKUP(F396,TrialDesign!$E$2:$I$1147,3,FALSE)</f>
        <v>Full</v>
      </c>
      <c r="I396" t="str">
        <f>VLOOKUP(F396,TrialDesign!$E$2:$I$1147,4,FALSE)</f>
        <v>BattenWinter</v>
      </c>
      <c r="J396">
        <f>VLOOKUP(F396,TrialDesign!$E$2:$I$1147,5,FALSE)</f>
        <v>16</v>
      </c>
    </row>
    <row r="397" spans="1:10" x14ac:dyDescent="0.3">
      <c r="A397" t="str">
        <f t="shared" si="10"/>
        <v>GEP5</v>
      </c>
      <c r="B397">
        <v>2</v>
      </c>
      <c r="C397" t="s">
        <v>64</v>
      </c>
      <c r="D397">
        <v>3</v>
      </c>
      <c r="E397">
        <v>160</v>
      </c>
      <c r="F397">
        <f t="shared" si="9"/>
        <v>300160</v>
      </c>
      <c r="G397" s="10">
        <v>41782</v>
      </c>
      <c r="H397" t="str">
        <f>VLOOKUP(F397,TrialDesign!$E$2:$I$1147,3,FALSE)</f>
        <v>Full</v>
      </c>
      <c r="I397" t="str">
        <f>VLOOKUP(F397,TrialDesign!$E$2:$I$1147,4,FALSE)</f>
        <v>BattenWinter</v>
      </c>
      <c r="J397">
        <f>VLOOKUP(F397,TrialDesign!$E$2:$I$1147,5,FALSE)</f>
        <v>16</v>
      </c>
    </row>
    <row r="398" spans="1:10" x14ac:dyDescent="0.3">
      <c r="A398" t="str">
        <f t="shared" si="10"/>
        <v>GEP5</v>
      </c>
      <c r="B398">
        <v>2</v>
      </c>
      <c r="C398" t="s">
        <v>17</v>
      </c>
      <c r="D398">
        <v>3</v>
      </c>
      <c r="E398">
        <v>183</v>
      </c>
      <c r="F398">
        <f t="shared" si="9"/>
        <v>300183</v>
      </c>
      <c r="G398" s="10">
        <v>41782</v>
      </c>
      <c r="H398" t="str">
        <f>VLOOKUP(F398,TrialDesign!$E$2:$I$1147,3,FALSE)</f>
        <v>Full</v>
      </c>
      <c r="I398" t="str">
        <f>VLOOKUP(F398,TrialDesign!$E$2:$I$1147,4,FALSE)</f>
        <v>Amarok</v>
      </c>
      <c r="J398">
        <f>VLOOKUP(F398,TrialDesign!$E$2:$I$1147,5,FALSE)</f>
        <v>16</v>
      </c>
    </row>
    <row r="399" spans="1:10" x14ac:dyDescent="0.3">
      <c r="A399" t="str">
        <f t="shared" si="10"/>
        <v>GEP5</v>
      </c>
      <c r="B399">
        <v>2</v>
      </c>
      <c r="C399" t="s">
        <v>65</v>
      </c>
      <c r="D399">
        <v>3</v>
      </c>
      <c r="E399">
        <v>146</v>
      </c>
      <c r="F399">
        <f t="shared" si="9"/>
        <v>300146</v>
      </c>
      <c r="G399" s="10">
        <v>41782</v>
      </c>
      <c r="H399" t="str">
        <f>VLOOKUP(F399,TrialDesign!$E$2:$I$1147,3,FALSE)</f>
        <v>Full</v>
      </c>
      <c r="I399" t="str">
        <f>VLOOKUP(F399,TrialDesign!$E$2:$I$1147,4,FALSE)</f>
        <v>Amarok</v>
      </c>
      <c r="J399">
        <f>VLOOKUP(F399,TrialDesign!$E$2:$I$1147,5,FALSE)</f>
        <v>16</v>
      </c>
    </row>
    <row r="400" spans="1:10" x14ac:dyDescent="0.3">
      <c r="A400" t="str">
        <f t="shared" si="10"/>
        <v>GEP5</v>
      </c>
      <c r="B400">
        <v>2</v>
      </c>
      <c r="C400" t="s">
        <v>66</v>
      </c>
      <c r="D400">
        <v>3</v>
      </c>
      <c r="E400">
        <v>205</v>
      </c>
      <c r="F400">
        <f t="shared" si="9"/>
        <v>300205</v>
      </c>
      <c r="G400" s="10">
        <v>41782</v>
      </c>
      <c r="H400" t="str">
        <f>VLOOKUP(F400,TrialDesign!$E$2:$I$1147,3,FALSE)</f>
        <v>Full</v>
      </c>
      <c r="I400" t="str">
        <f>VLOOKUP(F400,TrialDesign!$E$2:$I$1147,4,FALSE)</f>
        <v>CRWT153</v>
      </c>
      <c r="J400">
        <f>VLOOKUP(F400,TrialDesign!$E$2:$I$1147,5,FALSE)</f>
        <v>16</v>
      </c>
    </row>
    <row r="401" spans="1:10" x14ac:dyDescent="0.3">
      <c r="A401" t="str">
        <f t="shared" si="10"/>
        <v>GEP5</v>
      </c>
      <c r="B401">
        <v>2</v>
      </c>
      <c r="C401" t="s">
        <v>67</v>
      </c>
      <c r="D401">
        <v>3</v>
      </c>
      <c r="E401">
        <v>3</v>
      </c>
      <c r="F401">
        <f t="shared" si="9"/>
        <v>300003</v>
      </c>
      <c r="G401" s="10">
        <v>41782</v>
      </c>
      <c r="H401" t="str">
        <f>VLOOKUP(F401,TrialDesign!$E$2:$I$1147,3,FALSE)</f>
        <v>Full</v>
      </c>
      <c r="I401" t="str">
        <f>VLOOKUP(F401,TrialDesign!$E$2:$I$1147,4,FALSE)</f>
        <v>Amarok</v>
      </c>
      <c r="J401">
        <f>VLOOKUP(F401,TrialDesign!$E$2:$I$1147,5,FALSE)</f>
        <v>16</v>
      </c>
    </row>
    <row r="402" spans="1:10" x14ac:dyDescent="0.3">
      <c r="A402" t="str">
        <f t="shared" si="10"/>
        <v>GEP5</v>
      </c>
      <c r="B402">
        <v>3</v>
      </c>
      <c r="C402" t="s">
        <v>61</v>
      </c>
      <c r="D402">
        <v>3</v>
      </c>
      <c r="E402">
        <v>163</v>
      </c>
      <c r="F402">
        <f t="shared" si="9"/>
        <v>300163</v>
      </c>
      <c r="G402" s="10">
        <v>41782</v>
      </c>
      <c r="H402" t="str">
        <f>VLOOKUP(F402,TrialDesign!$E$2:$I$1147,3,FALSE)</f>
        <v>Full</v>
      </c>
      <c r="I402" t="str">
        <f>VLOOKUP(F402,TrialDesign!$E$2:$I$1147,4,FALSE)</f>
        <v>CRWT153</v>
      </c>
      <c r="J402">
        <f>VLOOKUP(F402,TrialDesign!$E$2:$I$1147,5,FALSE)</f>
        <v>16</v>
      </c>
    </row>
    <row r="403" spans="1:10" x14ac:dyDescent="0.3">
      <c r="A403" t="str">
        <f t="shared" si="10"/>
        <v>GEP5</v>
      </c>
      <c r="B403">
        <v>3</v>
      </c>
      <c r="C403" t="s">
        <v>62</v>
      </c>
      <c r="D403">
        <v>3</v>
      </c>
      <c r="E403">
        <v>97</v>
      </c>
      <c r="F403">
        <f t="shared" si="9"/>
        <v>300097</v>
      </c>
      <c r="G403" s="10">
        <v>41782</v>
      </c>
      <c r="H403" t="str">
        <f>VLOOKUP(F403,TrialDesign!$E$2:$I$1147,3,FALSE)</f>
        <v>Full</v>
      </c>
      <c r="I403" t="str">
        <f>VLOOKUP(F403,TrialDesign!$E$2:$I$1147,4,FALSE)</f>
        <v>Otane</v>
      </c>
      <c r="J403">
        <f>VLOOKUP(F403,TrialDesign!$E$2:$I$1147,5,FALSE)</f>
        <v>16</v>
      </c>
    </row>
    <row r="404" spans="1:10" x14ac:dyDescent="0.3">
      <c r="A404" t="str">
        <f t="shared" si="10"/>
        <v>GEP5</v>
      </c>
      <c r="B404">
        <v>3</v>
      </c>
      <c r="C404" t="s">
        <v>63</v>
      </c>
      <c r="D404">
        <v>3</v>
      </c>
      <c r="E404">
        <v>165</v>
      </c>
      <c r="F404">
        <f t="shared" si="9"/>
        <v>300165</v>
      </c>
      <c r="G404" s="10">
        <v>41782</v>
      </c>
      <c r="H404" t="str">
        <f>VLOOKUP(F404,TrialDesign!$E$2:$I$1147,3,FALSE)</f>
        <v>Full</v>
      </c>
      <c r="I404" t="str">
        <f>VLOOKUP(F404,TrialDesign!$E$2:$I$1147,4,FALSE)</f>
        <v>Otane</v>
      </c>
      <c r="J404">
        <f>VLOOKUP(F404,TrialDesign!$E$2:$I$1147,5,FALSE)</f>
        <v>16</v>
      </c>
    </row>
    <row r="405" spans="1:10" x14ac:dyDescent="0.3">
      <c r="A405" t="str">
        <f t="shared" si="10"/>
        <v>GEP5</v>
      </c>
      <c r="B405">
        <v>3</v>
      </c>
      <c r="C405" t="s">
        <v>64</v>
      </c>
      <c r="D405">
        <v>3</v>
      </c>
      <c r="E405">
        <v>282</v>
      </c>
      <c r="F405">
        <f t="shared" si="9"/>
        <v>300282</v>
      </c>
      <c r="G405" s="10">
        <v>41782</v>
      </c>
      <c r="H405" t="str">
        <f>VLOOKUP(F405,TrialDesign!$E$2:$I$1147,3,FALSE)</f>
        <v>Full</v>
      </c>
      <c r="I405" t="str">
        <f>VLOOKUP(F405,TrialDesign!$E$2:$I$1147,4,FALSE)</f>
        <v>Otane</v>
      </c>
      <c r="J405">
        <f>VLOOKUP(F405,TrialDesign!$E$2:$I$1147,5,FALSE)</f>
        <v>16</v>
      </c>
    </row>
    <row r="406" spans="1:10" x14ac:dyDescent="0.3">
      <c r="A406" t="str">
        <f t="shared" si="10"/>
        <v>GEP5</v>
      </c>
      <c r="B406">
        <v>3</v>
      </c>
      <c r="C406" t="s">
        <v>17</v>
      </c>
      <c r="D406">
        <v>3</v>
      </c>
      <c r="E406">
        <v>85</v>
      </c>
      <c r="F406">
        <f t="shared" si="9"/>
        <v>300085</v>
      </c>
      <c r="G406" s="10">
        <v>41782</v>
      </c>
      <c r="H406" t="str">
        <f>VLOOKUP(F406,TrialDesign!$E$2:$I$1147,3,FALSE)</f>
        <v>Full</v>
      </c>
      <c r="I406" t="str">
        <f>VLOOKUP(F406,TrialDesign!$E$2:$I$1147,4,FALSE)</f>
        <v>Saracen</v>
      </c>
      <c r="J406">
        <f>VLOOKUP(F406,TrialDesign!$E$2:$I$1147,5,FALSE)</f>
        <v>16</v>
      </c>
    </row>
    <row r="407" spans="1:10" x14ac:dyDescent="0.3">
      <c r="A407" t="str">
        <f t="shared" si="10"/>
        <v>GEP5</v>
      </c>
      <c r="B407">
        <v>3</v>
      </c>
      <c r="C407" t="s">
        <v>65</v>
      </c>
      <c r="D407">
        <v>3</v>
      </c>
      <c r="E407">
        <v>296</v>
      </c>
      <c r="F407">
        <f t="shared" si="9"/>
        <v>300296</v>
      </c>
      <c r="G407" s="10">
        <v>41782</v>
      </c>
      <c r="H407" t="str">
        <f>VLOOKUP(F407,TrialDesign!$E$2:$I$1147,3,FALSE)</f>
        <v>Full</v>
      </c>
      <c r="I407" t="str">
        <f>VLOOKUP(F407,TrialDesign!$E$2:$I$1147,4,FALSE)</f>
        <v>Saracen</v>
      </c>
      <c r="J407">
        <f>VLOOKUP(F407,TrialDesign!$E$2:$I$1147,5,FALSE)</f>
        <v>16</v>
      </c>
    </row>
    <row r="408" spans="1:10" x14ac:dyDescent="0.3">
      <c r="A408" t="str">
        <f t="shared" si="10"/>
        <v>GEP5</v>
      </c>
      <c r="B408">
        <v>3</v>
      </c>
      <c r="C408" t="s">
        <v>66</v>
      </c>
      <c r="D408">
        <v>3</v>
      </c>
      <c r="E408">
        <v>169</v>
      </c>
      <c r="F408">
        <f t="shared" si="9"/>
        <v>300169</v>
      </c>
      <c r="G408" s="10">
        <v>41782</v>
      </c>
      <c r="H408" t="str">
        <f>VLOOKUP(F408,TrialDesign!$E$2:$I$1147,3,FALSE)</f>
        <v>Full</v>
      </c>
      <c r="I408" t="str">
        <f>VLOOKUP(F408,TrialDesign!$E$2:$I$1147,4,FALSE)</f>
        <v>BattenSpring</v>
      </c>
      <c r="J408">
        <f>VLOOKUP(F408,TrialDesign!$E$2:$I$1147,5,FALSE)</f>
        <v>16</v>
      </c>
    </row>
    <row r="409" spans="1:10" x14ac:dyDescent="0.3">
      <c r="A409" t="str">
        <f t="shared" si="10"/>
        <v>GEP5</v>
      </c>
      <c r="B409">
        <v>3</v>
      </c>
      <c r="C409" t="s">
        <v>67</v>
      </c>
      <c r="D409">
        <v>3</v>
      </c>
      <c r="E409">
        <v>152</v>
      </c>
      <c r="F409">
        <f t="shared" si="9"/>
        <v>300152</v>
      </c>
      <c r="G409" s="10">
        <v>41782</v>
      </c>
      <c r="H409" t="str">
        <f>VLOOKUP(F409,TrialDesign!$E$2:$I$1147,3,FALSE)</f>
        <v>Full</v>
      </c>
      <c r="I409" t="str">
        <f>VLOOKUP(F409,TrialDesign!$E$2:$I$1147,4,FALSE)</f>
        <v>BattenSpring</v>
      </c>
      <c r="J409">
        <f>VLOOKUP(F409,TrialDesign!$E$2:$I$1147,5,FALSE)</f>
        <v>16</v>
      </c>
    </row>
    <row r="410" spans="1:10" x14ac:dyDescent="0.3">
      <c r="A410" t="str">
        <f t="shared" si="10"/>
        <v>GEP5</v>
      </c>
      <c r="B410">
        <v>4</v>
      </c>
      <c r="C410" t="s">
        <v>61</v>
      </c>
      <c r="D410">
        <v>3</v>
      </c>
      <c r="E410">
        <v>77</v>
      </c>
      <c r="F410">
        <f t="shared" si="9"/>
        <v>300077</v>
      </c>
      <c r="G410" s="10">
        <v>41782</v>
      </c>
      <c r="H410" t="str">
        <f>VLOOKUP(F410,TrialDesign!$E$2:$I$1147,3,FALSE)</f>
        <v>Full</v>
      </c>
      <c r="I410" t="str">
        <f>VLOOKUP(F410,TrialDesign!$E$2:$I$1147,4,FALSE)</f>
        <v>BattenSpring</v>
      </c>
      <c r="J410">
        <f>VLOOKUP(F410,TrialDesign!$E$2:$I$1147,5,FALSE)</f>
        <v>16</v>
      </c>
    </row>
    <row r="411" spans="1:10" x14ac:dyDescent="0.3">
      <c r="A411" t="str">
        <f t="shared" si="10"/>
        <v>GEP5</v>
      </c>
      <c r="B411">
        <v>4</v>
      </c>
      <c r="C411" t="s">
        <v>62</v>
      </c>
      <c r="D411">
        <v>3</v>
      </c>
      <c r="E411">
        <v>59</v>
      </c>
      <c r="F411">
        <f t="shared" si="9"/>
        <v>300059</v>
      </c>
      <c r="G411" s="10">
        <v>41782</v>
      </c>
      <c r="H411" t="str">
        <f>VLOOKUP(F411,TrialDesign!$E$2:$I$1147,3,FALSE)</f>
        <v>Full</v>
      </c>
      <c r="I411" t="str">
        <f>VLOOKUP(F411,TrialDesign!$E$2:$I$1147,4,FALSE)</f>
        <v>Saracen</v>
      </c>
      <c r="J411">
        <f>VLOOKUP(F411,TrialDesign!$E$2:$I$1147,5,FALSE)</f>
        <v>16</v>
      </c>
    </row>
    <row r="412" spans="1:10" x14ac:dyDescent="0.3">
      <c r="A412" t="str">
        <f t="shared" si="10"/>
        <v>GEP5</v>
      </c>
      <c r="B412">
        <v>4</v>
      </c>
      <c r="C412" t="s">
        <v>63</v>
      </c>
      <c r="D412">
        <v>3</v>
      </c>
      <c r="E412">
        <v>187</v>
      </c>
      <c r="F412">
        <f t="shared" si="9"/>
        <v>300187</v>
      </c>
      <c r="G412" s="10">
        <v>41787</v>
      </c>
      <c r="H412" t="str">
        <f>VLOOKUP(F412,TrialDesign!$E$2:$I$1147,3,FALSE)</f>
        <v>Full</v>
      </c>
      <c r="I412" t="str">
        <f>VLOOKUP(F412,TrialDesign!$E$2:$I$1147,4,FALSE)</f>
        <v>Otane</v>
      </c>
      <c r="J412">
        <f>VLOOKUP(F412,TrialDesign!$E$2:$I$1147,5,FALSE)</f>
        <v>16</v>
      </c>
    </row>
    <row r="413" spans="1:10" x14ac:dyDescent="0.3">
      <c r="A413" t="str">
        <f t="shared" si="10"/>
        <v>GEP5</v>
      </c>
      <c r="B413">
        <v>4</v>
      </c>
      <c r="C413" t="s">
        <v>64</v>
      </c>
      <c r="D413">
        <v>3</v>
      </c>
      <c r="E413">
        <v>79</v>
      </c>
      <c r="F413">
        <f t="shared" si="9"/>
        <v>300079</v>
      </c>
      <c r="G413" s="10">
        <v>41787</v>
      </c>
      <c r="H413" t="str">
        <f>VLOOKUP(F413,TrialDesign!$E$2:$I$1147,3,FALSE)</f>
        <v>Full</v>
      </c>
      <c r="I413" t="str">
        <f>VLOOKUP(F413,TrialDesign!$E$2:$I$1147,4,FALSE)</f>
        <v>Amarok</v>
      </c>
      <c r="J413">
        <f>VLOOKUP(F413,TrialDesign!$E$2:$I$1147,5,FALSE)</f>
        <v>16</v>
      </c>
    </row>
    <row r="414" spans="1:10" x14ac:dyDescent="0.3">
      <c r="A414" t="str">
        <f t="shared" si="10"/>
        <v>GEP5</v>
      </c>
      <c r="B414">
        <v>4</v>
      </c>
      <c r="C414" t="s">
        <v>17</v>
      </c>
      <c r="D414">
        <v>3</v>
      </c>
      <c r="E414">
        <v>198</v>
      </c>
      <c r="F414">
        <f t="shared" si="9"/>
        <v>300198</v>
      </c>
      <c r="G414" s="10">
        <v>41787</v>
      </c>
      <c r="H414" t="str">
        <f>VLOOKUP(F414,TrialDesign!$E$2:$I$1147,3,FALSE)</f>
        <v>Full</v>
      </c>
      <c r="I414" t="str">
        <f>VLOOKUP(F414,TrialDesign!$E$2:$I$1147,4,FALSE)</f>
        <v>CRWT153</v>
      </c>
      <c r="J414">
        <f>VLOOKUP(F414,TrialDesign!$E$2:$I$1147,5,FALSE)</f>
        <v>16</v>
      </c>
    </row>
    <row r="415" spans="1:10" x14ac:dyDescent="0.3">
      <c r="A415" t="str">
        <f t="shared" si="10"/>
        <v>GEP5</v>
      </c>
      <c r="B415">
        <v>4</v>
      </c>
      <c r="C415" t="s">
        <v>65</v>
      </c>
      <c r="D415">
        <v>3</v>
      </c>
      <c r="E415">
        <v>249</v>
      </c>
      <c r="F415">
        <f t="shared" si="9"/>
        <v>300249</v>
      </c>
      <c r="G415" s="10">
        <v>41787</v>
      </c>
      <c r="H415" t="str">
        <f>VLOOKUP(F415,TrialDesign!$E$2:$I$1147,3,FALSE)</f>
        <v>Full</v>
      </c>
      <c r="I415" t="str">
        <f>VLOOKUP(F415,TrialDesign!$E$2:$I$1147,4,FALSE)</f>
        <v>BattenSpring</v>
      </c>
      <c r="J415">
        <f>VLOOKUP(F415,TrialDesign!$E$2:$I$1147,5,FALSE)</f>
        <v>16</v>
      </c>
    </row>
    <row r="416" spans="1:10" x14ac:dyDescent="0.3">
      <c r="A416" t="str">
        <f t="shared" si="10"/>
        <v>GEP5</v>
      </c>
      <c r="B416">
        <v>4</v>
      </c>
      <c r="C416" t="s">
        <v>66</v>
      </c>
      <c r="D416">
        <v>3</v>
      </c>
      <c r="E416">
        <v>217</v>
      </c>
      <c r="F416">
        <f t="shared" si="9"/>
        <v>300217</v>
      </c>
      <c r="G416" s="10">
        <v>41787</v>
      </c>
      <c r="H416" t="str">
        <f>VLOOKUP(F416,TrialDesign!$E$2:$I$1147,3,FALSE)</f>
        <v>Full</v>
      </c>
      <c r="I416" t="str">
        <f>VLOOKUP(F416,TrialDesign!$E$2:$I$1147,4,FALSE)</f>
        <v>BattenWinter</v>
      </c>
      <c r="J416">
        <f>VLOOKUP(F416,TrialDesign!$E$2:$I$1147,5,FALSE)</f>
        <v>16</v>
      </c>
    </row>
    <row r="417" spans="1:10" x14ac:dyDescent="0.3">
      <c r="A417" t="str">
        <f t="shared" si="10"/>
        <v>GEP5</v>
      </c>
      <c r="B417">
        <v>4</v>
      </c>
      <c r="C417" t="s">
        <v>67</v>
      </c>
      <c r="D417">
        <v>3</v>
      </c>
      <c r="E417">
        <v>99</v>
      </c>
      <c r="F417">
        <f t="shared" si="9"/>
        <v>300099</v>
      </c>
      <c r="G417" s="10">
        <v>41787</v>
      </c>
      <c r="H417" t="str">
        <f>VLOOKUP(F417,TrialDesign!$E$2:$I$1147,3,FALSE)</f>
        <v>Full</v>
      </c>
      <c r="I417" t="str">
        <f>VLOOKUP(F417,TrialDesign!$E$2:$I$1147,4,FALSE)</f>
        <v>Saracen</v>
      </c>
      <c r="J417">
        <f>VLOOKUP(F417,TrialDesign!$E$2:$I$1147,5,FALSE)</f>
        <v>16</v>
      </c>
    </row>
    <row r="418" spans="1:10" x14ac:dyDescent="0.3">
      <c r="A418" t="str">
        <f t="shared" si="10"/>
        <v>GEP5</v>
      </c>
      <c r="B418">
        <v>5</v>
      </c>
      <c r="C418" t="s">
        <v>61</v>
      </c>
      <c r="D418">
        <v>3</v>
      </c>
      <c r="E418">
        <v>87</v>
      </c>
      <c r="F418">
        <f t="shared" si="9"/>
        <v>300087</v>
      </c>
      <c r="G418" s="10">
        <v>41787</v>
      </c>
      <c r="H418" t="str">
        <f>VLOOKUP(F418,TrialDesign!$E$2:$I$1147,3,FALSE)</f>
        <v>Full</v>
      </c>
      <c r="I418" t="str">
        <f>VLOOKUP(F418,TrialDesign!$E$2:$I$1147,4,FALSE)</f>
        <v>CRWT153</v>
      </c>
      <c r="J418">
        <f>VLOOKUP(F418,TrialDesign!$E$2:$I$1147,5,FALSE)</f>
        <v>16</v>
      </c>
    </row>
    <row r="419" spans="1:10" x14ac:dyDescent="0.3">
      <c r="A419" t="str">
        <f t="shared" si="10"/>
        <v>GEP5</v>
      </c>
      <c r="B419">
        <v>5</v>
      </c>
      <c r="C419" t="s">
        <v>62</v>
      </c>
      <c r="D419">
        <v>3</v>
      </c>
      <c r="E419">
        <v>141</v>
      </c>
      <c r="F419">
        <f t="shared" si="9"/>
        <v>300141</v>
      </c>
      <c r="G419" s="10">
        <v>41787</v>
      </c>
      <c r="H419" t="str">
        <f>VLOOKUP(F419,TrialDesign!$E$2:$I$1147,3,FALSE)</f>
        <v>Full</v>
      </c>
      <c r="I419" t="str">
        <f>VLOOKUP(F419,TrialDesign!$E$2:$I$1147,4,FALSE)</f>
        <v>Otane</v>
      </c>
      <c r="J419">
        <f>VLOOKUP(F419,TrialDesign!$E$2:$I$1147,5,FALSE)</f>
        <v>16</v>
      </c>
    </row>
    <row r="420" spans="1:10" x14ac:dyDescent="0.3">
      <c r="A420" t="str">
        <f t="shared" si="10"/>
        <v>GEP5</v>
      </c>
      <c r="B420">
        <v>5</v>
      </c>
      <c r="C420" t="s">
        <v>63</v>
      </c>
      <c r="D420">
        <v>3</v>
      </c>
      <c r="E420">
        <v>248</v>
      </c>
      <c r="F420">
        <f t="shared" si="9"/>
        <v>300248</v>
      </c>
      <c r="G420" s="10">
        <v>41787</v>
      </c>
      <c r="H420" t="str">
        <f>VLOOKUP(F420,TrialDesign!$E$2:$I$1147,3,FALSE)</f>
        <v>Full</v>
      </c>
      <c r="I420" t="str">
        <f>VLOOKUP(F420,TrialDesign!$E$2:$I$1147,4,FALSE)</f>
        <v>BattenWinter</v>
      </c>
      <c r="J420">
        <f>VLOOKUP(F420,TrialDesign!$E$2:$I$1147,5,FALSE)</f>
        <v>16</v>
      </c>
    </row>
    <row r="421" spans="1:10" x14ac:dyDescent="0.3">
      <c r="A421" t="str">
        <f t="shared" si="10"/>
        <v>GEP5</v>
      </c>
      <c r="B421">
        <v>5</v>
      </c>
      <c r="C421" t="s">
        <v>64</v>
      </c>
      <c r="D421">
        <v>3</v>
      </c>
      <c r="E421">
        <v>247</v>
      </c>
      <c r="F421">
        <f t="shared" si="9"/>
        <v>300247</v>
      </c>
      <c r="G421" s="10">
        <v>41787</v>
      </c>
      <c r="H421" t="str">
        <f>VLOOKUP(F421,TrialDesign!$E$2:$I$1147,3,FALSE)</f>
        <v>Full</v>
      </c>
      <c r="I421" t="str">
        <f>VLOOKUP(F421,TrialDesign!$E$2:$I$1147,4,FALSE)</f>
        <v>Saracen</v>
      </c>
      <c r="J421">
        <f>VLOOKUP(F421,TrialDesign!$E$2:$I$1147,5,FALSE)</f>
        <v>16</v>
      </c>
    </row>
    <row r="422" spans="1:10" x14ac:dyDescent="0.3">
      <c r="A422" t="str">
        <f t="shared" si="10"/>
        <v>GEP5</v>
      </c>
      <c r="B422">
        <v>5</v>
      </c>
      <c r="C422" t="s">
        <v>17</v>
      </c>
      <c r="D422">
        <v>3</v>
      </c>
      <c r="E422">
        <v>294</v>
      </c>
      <c r="F422">
        <f t="shared" si="9"/>
        <v>300294</v>
      </c>
      <c r="G422" s="10">
        <v>41787</v>
      </c>
      <c r="H422" t="str">
        <f>VLOOKUP(F422,TrialDesign!$E$2:$I$1147,3,FALSE)</f>
        <v>Full</v>
      </c>
      <c r="I422" t="str">
        <f>VLOOKUP(F422,TrialDesign!$E$2:$I$1147,4,FALSE)</f>
        <v>Otane</v>
      </c>
      <c r="J422">
        <f>VLOOKUP(F422,TrialDesign!$E$2:$I$1147,5,FALSE)</f>
        <v>16</v>
      </c>
    </row>
    <row r="423" spans="1:10" x14ac:dyDescent="0.3">
      <c r="A423" t="str">
        <f t="shared" si="10"/>
        <v>GEP5</v>
      </c>
      <c r="B423">
        <v>5</v>
      </c>
      <c r="C423" t="s">
        <v>65</v>
      </c>
      <c r="D423">
        <v>3</v>
      </c>
      <c r="E423">
        <v>22</v>
      </c>
      <c r="F423">
        <f t="shared" si="9"/>
        <v>300022</v>
      </c>
      <c r="G423" s="10">
        <v>41787</v>
      </c>
      <c r="H423" t="str">
        <f>VLOOKUP(F423,TrialDesign!$E$2:$I$1147,3,FALSE)</f>
        <v>Full</v>
      </c>
      <c r="I423" t="str">
        <f>VLOOKUP(F423,TrialDesign!$E$2:$I$1147,4,FALSE)</f>
        <v>Amarok</v>
      </c>
      <c r="J423">
        <f>VLOOKUP(F423,TrialDesign!$E$2:$I$1147,5,FALSE)</f>
        <v>16</v>
      </c>
    </row>
    <row r="424" spans="1:10" x14ac:dyDescent="0.3">
      <c r="A424" t="str">
        <f t="shared" si="10"/>
        <v>GEP5</v>
      </c>
      <c r="B424">
        <v>5</v>
      </c>
      <c r="C424" t="s">
        <v>66</v>
      </c>
      <c r="D424">
        <v>3</v>
      </c>
      <c r="E424">
        <v>319</v>
      </c>
      <c r="F424">
        <f t="shared" si="9"/>
        <v>300319</v>
      </c>
      <c r="G424" s="10">
        <v>41787</v>
      </c>
      <c r="H424" t="str">
        <f>VLOOKUP(F424,TrialDesign!$E$2:$I$1147,3,FALSE)</f>
        <v>Full</v>
      </c>
      <c r="I424" t="str">
        <f>VLOOKUP(F424,TrialDesign!$E$2:$I$1147,4,FALSE)</f>
        <v>BattenSpring</v>
      </c>
      <c r="J424">
        <f>VLOOKUP(F424,TrialDesign!$E$2:$I$1147,5,FALSE)</f>
        <v>16</v>
      </c>
    </row>
    <row r="425" spans="1:10" x14ac:dyDescent="0.3">
      <c r="A425" t="str">
        <f t="shared" si="10"/>
        <v>GEP5</v>
      </c>
      <c r="B425">
        <v>5</v>
      </c>
      <c r="C425" t="s">
        <v>67</v>
      </c>
      <c r="D425">
        <v>3</v>
      </c>
      <c r="E425">
        <v>122</v>
      </c>
      <c r="F425">
        <f t="shared" si="9"/>
        <v>300122</v>
      </c>
      <c r="G425" s="10">
        <v>41787</v>
      </c>
      <c r="H425" t="str">
        <f>VLOOKUP(F425,TrialDesign!$E$2:$I$1147,3,FALSE)</f>
        <v>Full</v>
      </c>
      <c r="I425" t="str">
        <f>VLOOKUP(F425,TrialDesign!$E$2:$I$1147,4,FALSE)</f>
        <v>Amarok</v>
      </c>
      <c r="J425">
        <f>VLOOKUP(F425,TrialDesign!$E$2:$I$1147,5,FALSE)</f>
        <v>16</v>
      </c>
    </row>
    <row r="426" spans="1:10" x14ac:dyDescent="0.3">
      <c r="A426" t="str">
        <f t="shared" si="10"/>
        <v>GEP5</v>
      </c>
      <c r="B426">
        <v>6</v>
      </c>
      <c r="C426" t="s">
        <v>61</v>
      </c>
      <c r="D426">
        <v>3</v>
      </c>
      <c r="E426">
        <v>290</v>
      </c>
      <c r="F426">
        <f t="shared" si="9"/>
        <v>300290</v>
      </c>
      <c r="G426" s="10">
        <v>41787</v>
      </c>
      <c r="H426" t="str">
        <f>VLOOKUP(F426,TrialDesign!$E$2:$I$1147,3,FALSE)</f>
        <v>Full</v>
      </c>
      <c r="I426" t="str">
        <f>VLOOKUP(F426,TrialDesign!$E$2:$I$1147,4,FALSE)</f>
        <v>Saracen</v>
      </c>
      <c r="J426">
        <f>VLOOKUP(F426,TrialDesign!$E$2:$I$1147,5,FALSE)</f>
        <v>16</v>
      </c>
    </row>
    <row r="427" spans="1:10" x14ac:dyDescent="0.3">
      <c r="A427" t="str">
        <f t="shared" si="10"/>
        <v>GEP5</v>
      </c>
      <c r="B427">
        <v>6</v>
      </c>
      <c r="C427" t="s">
        <v>62</v>
      </c>
      <c r="D427">
        <v>3</v>
      </c>
      <c r="E427">
        <v>162</v>
      </c>
      <c r="F427">
        <f t="shared" si="9"/>
        <v>300162</v>
      </c>
      <c r="G427" s="10">
        <v>41787</v>
      </c>
      <c r="H427" t="str">
        <f>VLOOKUP(F427,TrialDesign!$E$2:$I$1147,3,FALSE)</f>
        <v>Full</v>
      </c>
      <c r="I427" t="str">
        <f>VLOOKUP(F427,TrialDesign!$E$2:$I$1147,4,FALSE)</f>
        <v>BattenWinter</v>
      </c>
      <c r="J427">
        <f>VLOOKUP(F427,TrialDesign!$E$2:$I$1147,5,FALSE)</f>
        <v>16</v>
      </c>
    </row>
    <row r="428" spans="1:10" x14ac:dyDescent="0.3">
      <c r="A428" t="str">
        <f t="shared" si="10"/>
        <v>GEP5</v>
      </c>
      <c r="B428">
        <v>6</v>
      </c>
      <c r="C428" t="s">
        <v>63</v>
      </c>
      <c r="D428">
        <v>3</v>
      </c>
      <c r="E428">
        <v>302</v>
      </c>
      <c r="F428">
        <f t="shared" si="9"/>
        <v>300302</v>
      </c>
      <c r="G428" s="10">
        <v>41787</v>
      </c>
      <c r="H428" t="str">
        <f>VLOOKUP(F428,TrialDesign!$E$2:$I$1147,3,FALSE)</f>
        <v>Full</v>
      </c>
      <c r="I428" t="str">
        <f>VLOOKUP(F428,TrialDesign!$E$2:$I$1147,4,FALSE)</f>
        <v>BattenSpring</v>
      </c>
      <c r="J428">
        <f>VLOOKUP(F428,TrialDesign!$E$2:$I$1147,5,FALSE)</f>
        <v>16</v>
      </c>
    </row>
    <row r="429" spans="1:10" x14ac:dyDescent="0.3">
      <c r="A429" t="str">
        <f t="shared" si="10"/>
        <v>GEP5</v>
      </c>
      <c r="B429">
        <v>6</v>
      </c>
      <c r="C429" t="s">
        <v>64</v>
      </c>
      <c r="D429">
        <v>3</v>
      </c>
      <c r="E429">
        <v>1</v>
      </c>
      <c r="F429">
        <f t="shared" si="9"/>
        <v>300001</v>
      </c>
      <c r="G429" s="10">
        <v>41787</v>
      </c>
      <c r="H429" t="str">
        <f>VLOOKUP(F429,TrialDesign!$E$2:$I$1147,3,FALSE)</f>
        <v>Full</v>
      </c>
      <c r="I429" t="str">
        <f>VLOOKUP(F429,TrialDesign!$E$2:$I$1147,4,FALSE)</f>
        <v>CRWT153</v>
      </c>
      <c r="J429">
        <f>VLOOKUP(F429,TrialDesign!$E$2:$I$1147,5,FALSE)</f>
        <v>16</v>
      </c>
    </row>
    <row r="430" spans="1:10" x14ac:dyDescent="0.3">
      <c r="A430" t="str">
        <f t="shared" si="10"/>
        <v>GEP5</v>
      </c>
      <c r="B430">
        <v>6</v>
      </c>
      <c r="C430" t="s">
        <v>17</v>
      </c>
      <c r="D430">
        <v>3</v>
      </c>
      <c r="E430">
        <v>171</v>
      </c>
      <c r="F430">
        <f t="shared" si="9"/>
        <v>300171</v>
      </c>
      <c r="G430" s="10">
        <v>41793</v>
      </c>
      <c r="H430" t="str">
        <f>VLOOKUP(F430,TrialDesign!$E$2:$I$1147,3,FALSE)</f>
        <v>Full</v>
      </c>
      <c r="I430" t="str">
        <f>VLOOKUP(F430,TrialDesign!$E$2:$I$1147,4,FALSE)</f>
        <v>Saracen</v>
      </c>
      <c r="J430">
        <f>VLOOKUP(F430,TrialDesign!$E$2:$I$1147,5,FALSE)</f>
        <v>16</v>
      </c>
    </row>
    <row r="431" spans="1:10" x14ac:dyDescent="0.3">
      <c r="A431" t="str">
        <f t="shared" si="10"/>
        <v>GEP5</v>
      </c>
      <c r="B431">
        <v>6</v>
      </c>
      <c r="C431" t="s">
        <v>65</v>
      </c>
      <c r="D431">
        <v>3</v>
      </c>
      <c r="E431">
        <v>303</v>
      </c>
      <c r="F431">
        <f t="shared" si="9"/>
        <v>300303</v>
      </c>
      <c r="G431" s="10">
        <v>41793</v>
      </c>
      <c r="H431" t="str">
        <f>VLOOKUP(F431,TrialDesign!$E$2:$I$1147,3,FALSE)</f>
        <v>Full</v>
      </c>
      <c r="I431" t="str">
        <f>VLOOKUP(F431,TrialDesign!$E$2:$I$1147,4,FALSE)</f>
        <v>Saracen</v>
      </c>
      <c r="J431">
        <f>VLOOKUP(F431,TrialDesign!$E$2:$I$1147,5,FALSE)</f>
        <v>16</v>
      </c>
    </row>
    <row r="432" spans="1:10" x14ac:dyDescent="0.3">
      <c r="A432" t="str">
        <f t="shared" si="10"/>
        <v>GEP5</v>
      </c>
      <c r="B432">
        <v>6</v>
      </c>
      <c r="C432" t="s">
        <v>66</v>
      </c>
      <c r="D432">
        <v>3</v>
      </c>
      <c r="E432">
        <v>229</v>
      </c>
      <c r="F432">
        <f t="shared" si="9"/>
        <v>300229</v>
      </c>
      <c r="G432" s="10">
        <v>41793</v>
      </c>
      <c r="H432" t="str">
        <f>VLOOKUP(F432,TrialDesign!$E$2:$I$1147,3,FALSE)</f>
        <v>Full</v>
      </c>
      <c r="I432" t="str">
        <f>VLOOKUP(F432,TrialDesign!$E$2:$I$1147,4,FALSE)</f>
        <v>Saracen</v>
      </c>
      <c r="J432">
        <f>VLOOKUP(F432,TrialDesign!$E$2:$I$1147,5,FALSE)</f>
        <v>16</v>
      </c>
    </row>
    <row r="433" spans="1:10" x14ac:dyDescent="0.3">
      <c r="A433" t="str">
        <f t="shared" si="10"/>
        <v>GEP5</v>
      </c>
      <c r="B433">
        <v>6</v>
      </c>
      <c r="C433" t="s">
        <v>67</v>
      </c>
      <c r="D433">
        <v>3</v>
      </c>
      <c r="E433">
        <v>250</v>
      </c>
      <c r="F433">
        <f t="shared" si="9"/>
        <v>300250</v>
      </c>
      <c r="G433" s="10">
        <v>41793</v>
      </c>
      <c r="H433" t="str">
        <f>VLOOKUP(F433,TrialDesign!$E$2:$I$1147,3,FALSE)</f>
        <v>Full</v>
      </c>
      <c r="I433" t="str">
        <f>VLOOKUP(F433,TrialDesign!$E$2:$I$1147,4,FALSE)</f>
        <v>Amarok</v>
      </c>
      <c r="J433">
        <f>VLOOKUP(F433,TrialDesign!$E$2:$I$1147,5,FALSE)</f>
        <v>16</v>
      </c>
    </row>
    <row r="434" spans="1:10" x14ac:dyDescent="0.3">
      <c r="A434" t="str">
        <f t="shared" si="10"/>
        <v>GEP5</v>
      </c>
      <c r="B434">
        <v>7</v>
      </c>
      <c r="C434" t="s">
        <v>61</v>
      </c>
      <c r="D434">
        <v>3</v>
      </c>
      <c r="E434">
        <v>114</v>
      </c>
      <c r="F434">
        <f t="shared" si="9"/>
        <v>300114</v>
      </c>
      <c r="G434" s="10">
        <v>41793</v>
      </c>
      <c r="H434" t="str">
        <f>VLOOKUP(F434,TrialDesign!$E$2:$I$1147,3,FALSE)</f>
        <v>Full</v>
      </c>
      <c r="I434" t="str">
        <f>VLOOKUP(F434,TrialDesign!$E$2:$I$1147,4,FALSE)</f>
        <v>Amarok</v>
      </c>
      <c r="J434">
        <f>VLOOKUP(F434,TrialDesign!$E$2:$I$1147,5,FALSE)</f>
        <v>16</v>
      </c>
    </row>
    <row r="435" spans="1:10" x14ac:dyDescent="0.3">
      <c r="A435" t="str">
        <f t="shared" si="10"/>
        <v>GEP5</v>
      </c>
      <c r="B435">
        <v>7</v>
      </c>
      <c r="C435" t="s">
        <v>62</v>
      </c>
      <c r="D435">
        <v>3</v>
      </c>
      <c r="E435">
        <v>121</v>
      </c>
      <c r="F435">
        <f t="shared" si="9"/>
        <v>300121</v>
      </c>
      <c r="G435" s="10">
        <v>41793</v>
      </c>
      <c r="H435" t="str">
        <f>VLOOKUP(F435,TrialDesign!$E$2:$I$1147,3,FALSE)</f>
        <v>Full</v>
      </c>
      <c r="I435" t="str">
        <f>VLOOKUP(F435,TrialDesign!$E$2:$I$1147,4,FALSE)</f>
        <v>Amarok</v>
      </c>
      <c r="J435">
        <f>VLOOKUP(F435,TrialDesign!$E$2:$I$1147,5,FALSE)</f>
        <v>16</v>
      </c>
    </row>
    <row r="436" spans="1:10" x14ac:dyDescent="0.3">
      <c r="A436" t="str">
        <f t="shared" si="10"/>
        <v>GEP5</v>
      </c>
      <c r="B436">
        <v>7</v>
      </c>
      <c r="C436" t="s">
        <v>63</v>
      </c>
      <c r="D436">
        <v>3</v>
      </c>
      <c r="E436">
        <v>327</v>
      </c>
      <c r="F436">
        <f t="shared" si="9"/>
        <v>300327</v>
      </c>
      <c r="G436" s="10">
        <v>41793</v>
      </c>
      <c r="H436" t="str">
        <f>VLOOKUP(F436,TrialDesign!$E$2:$I$1147,3,FALSE)</f>
        <v>Full</v>
      </c>
      <c r="I436" t="str">
        <f>VLOOKUP(F436,TrialDesign!$E$2:$I$1147,4,FALSE)</f>
        <v>BattenWinter</v>
      </c>
      <c r="J436">
        <f>VLOOKUP(F436,TrialDesign!$E$2:$I$1147,5,FALSE)</f>
        <v>16</v>
      </c>
    </row>
    <row r="437" spans="1:10" x14ac:dyDescent="0.3">
      <c r="A437" t="str">
        <f t="shared" si="10"/>
        <v>GEP5</v>
      </c>
      <c r="B437">
        <v>7</v>
      </c>
      <c r="C437" t="s">
        <v>64</v>
      </c>
      <c r="D437">
        <v>3</v>
      </c>
      <c r="E437">
        <v>208</v>
      </c>
      <c r="F437">
        <f t="shared" si="9"/>
        <v>300208</v>
      </c>
      <c r="G437" s="10">
        <v>41793</v>
      </c>
      <c r="H437" t="str">
        <f>VLOOKUP(F437,TrialDesign!$E$2:$I$1147,3,FALSE)</f>
        <v>Full</v>
      </c>
      <c r="I437" t="str">
        <f>VLOOKUP(F437,TrialDesign!$E$2:$I$1147,4,FALSE)</f>
        <v>BattenWinter</v>
      </c>
      <c r="J437">
        <f>VLOOKUP(F437,TrialDesign!$E$2:$I$1147,5,FALSE)</f>
        <v>16</v>
      </c>
    </row>
    <row r="438" spans="1:10" x14ac:dyDescent="0.3">
      <c r="A438" t="str">
        <f t="shared" si="10"/>
        <v>GEP5</v>
      </c>
      <c r="B438">
        <v>7</v>
      </c>
      <c r="C438" t="s">
        <v>17</v>
      </c>
      <c r="D438">
        <v>3</v>
      </c>
      <c r="E438">
        <v>4</v>
      </c>
      <c r="F438">
        <f t="shared" si="9"/>
        <v>300004</v>
      </c>
      <c r="G438" s="10">
        <v>41793</v>
      </c>
      <c r="H438" t="str">
        <f>VLOOKUP(F438,TrialDesign!$E$2:$I$1147,3,FALSE)</f>
        <v>Full</v>
      </c>
      <c r="I438" t="str">
        <f>VLOOKUP(F438,TrialDesign!$E$2:$I$1147,4,FALSE)</f>
        <v>BattenWinter</v>
      </c>
      <c r="J438">
        <f>VLOOKUP(F438,TrialDesign!$E$2:$I$1147,5,FALSE)</f>
        <v>16</v>
      </c>
    </row>
    <row r="439" spans="1:10" x14ac:dyDescent="0.3">
      <c r="A439" t="str">
        <f t="shared" si="10"/>
        <v>GEP5</v>
      </c>
      <c r="B439">
        <v>7</v>
      </c>
      <c r="C439" t="s">
        <v>65</v>
      </c>
      <c r="D439">
        <v>3</v>
      </c>
      <c r="E439">
        <v>137</v>
      </c>
      <c r="F439">
        <f t="shared" si="9"/>
        <v>300137</v>
      </c>
      <c r="G439" s="10">
        <v>41793</v>
      </c>
      <c r="H439" t="str">
        <f>VLOOKUP(F439,TrialDesign!$E$2:$I$1147,3,FALSE)</f>
        <v>Full</v>
      </c>
      <c r="I439" t="str">
        <f>VLOOKUP(F439,TrialDesign!$E$2:$I$1147,4,FALSE)</f>
        <v>CRWT153</v>
      </c>
      <c r="J439">
        <f>VLOOKUP(F439,TrialDesign!$E$2:$I$1147,5,FALSE)</f>
        <v>16</v>
      </c>
    </row>
    <row r="440" spans="1:10" x14ac:dyDescent="0.3">
      <c r="A440" t="str">
        <f t="shared" si="10"/>
        <v>GEP5</v>
      </c>
      <c r="B440">
        <v>7</v>
      </c>
      <c r="C440" t="s">
        <v>66</v>
      </c>
      <c r="D440">
        <v>3</v>
      </c>
      <c r="E440">
        <v>283</v>
      </c>
      <c r="F440">
        <f t="shared" si="9"/>
        <v>300283</v>
      </c>
      <c r="G440" s="10">
        <v>41793</v>
      </c>
      <c r="H440" t="str">
        <f>VLOOKUP(F440,TrialDesign!$E$2:$I$1147,3,FALSE)</f>
        <v>Full</v>
      </c>
      <c r="I440" t="str">
        <f>VLOOKUP(F440,TrialDesign!$E$2:$I$1147,4,FALSE)</f>
        <v>CRWT153</v>
      </c>
      <c r="J440">
        <f>VLOOKUP(F440,TrialDesign!$E$2:$I$1147,5,FALSE)</f>
        <v>16</v>
      </c>
    </row>
    <row r="441" spans="1:10" x14ac:dyDescent="0.3">
      <c r="A441" t="str">
        <f t="shared" si="10"/>
        <v>GEP5</v>
      </c>
      <c r="B441">
        <v>7</v>
      </c>
      <c r="C441" t="s">
        <v>67</v>
      </c>
      <c r="D441">
        <v>3</v>
      </c>
      <c r="E441">
        <v>216</v>
      </c>
      <c r="F441">
        <f t="shared" si="9"/>
        <v>300216</v>
      </c>
      <c r="G441" s="10">
        <v>41793</v>
      </c>
      <c r="H441" t="str">
        <f>VLOOKUP(F441,TrialDesign!$E$2:$I$1147,3,FALSE)</f>
        <v>Full</v>
      </c>
      <c r="I441" t="str">
        <f>VLOOKUP(F441,TrialDesign!$E$2:$I$1147,4,FALSE)</f>
        <v>CRWT153</v>
      </c>
      <c r="J441">
        <f>VLOOKUP(F441,TrialDesign!$E$2:$I$1147,5,FALSE)</f>
        <v>16</v>
      </c>
    </row>
    <row r="442" spans="1:10" x14ac:dyDescent="0.3">
      <c r="A442" t="str">
        <f t="shared" si="10"/>
        <v>GEP5</v>
      </c>
      <c r="B442">
        <v>8</v>
      </c>
      <c r="C442" t="s">
        <v>61</v>
      </c>
      <c r="D442">
        <v>3</v>
      </c>
      <c r="E442">
        <v>16</v>
      </c>
      <c r="F442">
        <f t="shared" si="9"/>
        <v>300016</v>
      </c>
      <c r="G442" s="10">
        <v>41793</v>
      </c>
      <c r="H442" t="str">
        <f>VLOOKUP(F442,TrialDesign!$E$2:$I$1147,3,FALSE)</f>
        <v>Full</v>
      </c>
      <c r="I442" t="str">
        <f>VLOOKUP(F442,TrialDesign!$E$2:$I$1147,4,FALSE)</f>
        <v>BattenSpring</v>
      </c>
      <c r="J442">
        <f>VLOOKUP(F442,TrialDesign!$E$2:$I$1147,5,FALSE)</f>
        <v>16</v>
      </c>
    </row>
    <row r="443" spans="1:10" x14ac:dyDescent="0.3">
      <c r="A443" t="str">
        <f t="shared" si="10"/>
        <v>GEP5</v>
      </c>
      <c r="B443">
        <v>8</v>
      </c>
      <c r="C443" t="s">
        <v>62</v>
      </c>
      <c r="D443">
        <v>3</v>
      </c>
      <c r="E443">
        <v>182</v>
      </c>
      <c r="F443">
        <f t="shared" si="9"/>
        <v>300182</v>
      </c>
      <c r="G443" s="10">
        <v>41793</v>
      </c>
      <c r="H443" t="str">
        <f>VLOOKUP(F443,TrialDesign!$E$2:$I$1147,3,FALSE)</f>
        <v>Full</v>
      </c>
      <c r="I443" t="str">
        <f>VLOOKUP(F443,TrialDesign!$E$2:$I$1147,4,FALSE)</f>
        <v>BattenSpring</v>
      </c>
      <c r="J443">
        <f>VLOOKUP(F443,TrialDesign!$E$2:$I$1147,5,FALSE)</f>
        <v>16</v>
      </c>
    </row>
    <row r="444" spans="1:10" x14ac:dyDescent="0.3">
      <c r="A444" t="str">
        <f t="shared" si="10"/>
        <v>GEP5</v>
      </c>
      <c r="B444">
        <v>8</v>
      </c>
      <c r="C444" t="s">
        <v>63</v>
      </c>
      <c r="D444">
        <v>3</v>
      </c>
      <c r="E444">
        <v>106</v>
      </c>
      <c r="F444">
        <f t="shared" si="9"/>
        <v>300106</v>
      </c>
      <c r="G444" s="10">
        <v>41793</v>
      </c>
      <c r="H444" t="str">
        <f>VLOOKUP(F444,TrialDesign!$E$2:$I$1147,3,FALSE)</f>
        <v>Full</v>
      </c>
      <c r="I444" t="str">
        <f>VLOOKUP(F444,TrialDesign!$E$2:$I$1147,4,FALSE)</f>
        <v>BattenSpring</v>
      </c>
      <c r="J444">
        <f>VLOOKUP(F444,TrialDesign!$E$2:$I$1147,5,FALSE)</f>
        <v>16</v>
      </c>
    </row>
    <row r="445" spans="1:10" x14ac:dyDescent="0.3">
      <c r="A445" t="str">
        <f t="shared" si="10"/>
        <v>GEP5</v>
      </c>
      <c r="B445">
        <v>8</v>
      </c>
      <c r="C445" t="s">
        <v>64</v>
      </c>
      <c r="D445">
        <v>3</v>
      </c>
      <c r="E445">
        <v>26</v>
      </c>
      <c r="F445">
        <f t="shared" si="9"/>
        <v>300026</v>
      </c>
      <c r="G445" s="10">
        <v>41793</v>
      </c>
      <c r="H445" t="str">
        <f>VLOOKUP(F445,TrialDesign!$E$2:$I$1147,3,FALSE)</f>
        <v>Full</v>
      </c>
      <c r="I445" t="str">
        <f>VLOOKUP(F445,TrialDesign!$E$2:$I$1147,4,FALSE)</f>
        <v>Otane</v>
      </c>
      <c r="J445">
        <f>VLOOKUP(F445,TrialDesign!$E$2:$I$1147,5,FALSE)</f>
        <v>16</v>
      </c>
    </row>
    <row r="446" spans="1:10" x14ac:dyDescent="0.3">
      <c r="A446" t="str">
        <f t="shared" si="10"/>
        <v>GEP5</v>
      </c>
      <c r="B446">
        <v>8</v>
      </c>
      <c r="C446" t="s">
        <v>17</v>
      </c>
      <c r="D446">
        <v>3</v>
      </c>
      <c r="E446">
        <v>231</v>
      </c>
      <c r="F446">
        <f t="shared" si="9"/>
        <v>300231</v>
      </c>
      <c r="G446" s="10">
        <v>41793</v>
      </c>
      <c r="H446" t="str">
        <f>VLOOKUP(F446,TrialDesign!$E$2:$I$1147,3,FALSE)</f>
        <v>Full</v>
      </c>
      <c r="I446" t="str">
        <f>VLOOKUP(F446,TrialDesign!$E$2:$I$1147,4,FALSE)</f>
        <v>Otane</v>
      </c>
      <c r="J446">
        <f>VLOOKUP(F446,TrialDesign!$E$2:$I$1147,5,FALSE)</f>
        <v>16</v>
      </c>
    </row>
    <row r="447" spans="1:10" x14ac:dyDescent="0.3">
      <c r="A447" t="str">
        <f t="shared" si="10"/>
        <v>GEP5</v>
      </c>
      <c r="B447">
        <v>8</v>
      </c>
      <c r="C447" t="s">
        <v>65</v>
      </c>
      <c r="D447">
        <v>3</v>
      </c>
      <c r="E447">
        <v>305</v>
      </c>
      <c r="F447">
        <f t="shared" si="9"/>
        <v>300305</v>
      </c>
      <c r="G447" s="10">
        <v>41793</v>
      </c>
      <c r="H447" t="str">
        <f>VLOOKUP(F447,TrialDesign!$E$2:$I$1147,3,FALSE)</f>
        <v>Full</v>
      </c>
      <c r="I447" t="str">
        <f>VLOOKUP(F447,TrialDesign!$E$2:$I$1147,4,FALSE)</f>
        <v>Otane</v>
      </c>
      <c r="J447">
        <f>VLOOKUP(F447,TrialDesign!$E$2:$I$1147,5,FALSE)</f>
        <v>16</v>
      </c>
    </row>
    <row r="448" spans="1:10" x14ac:dyDescent="0.3">
      <c r="A448" t="str">
        <f t="shared" si="10"/>
        <v>GEP5</v>
      </c>
      <c r="B448">
        <v>8</v>
      </c>
      <c r="C448" t="s">
        <v>66</v>
      </c>
      <c r="D448">
        <v>3</v>
      </c>
      <c r="E448">
        <v>237</v>
      </c>
      <c r="F448">
        <f t="shared" si="9"/>
        <v>300237</v>
      </c>
      <c r="G448" s="10">
        <v>41800</v>
      </c>
      <c r="H448" t="str">
        <f>VLOOKUP(F448,TrialDesign!$E$2:$I$1147,3,FALSE)</f>
        <v>Full</v>
      </c>
      <c r="I448" t="str">
        <f>VLOOKUP(F448,TrialDesign!$E$2:$I$1147,4,FALSE)</f>
        <v>Amarok</v>
      </c>
      <c r="J448">
        <f>VLOOKUP(F448,TrialDesign!$E$2:$I$1147,5,FALSE)</f>
        <v>16</v>
      </c>
    </row>
    <row r="449" spans="1:10" x14ac:dyDescent="0.3">
      <c r="A449" t="str">
        <f t="shared" si="10"/>
        <v>GEP5</v>
      </c>
      <c r="B449">
        <v>8</v>
      </c>
      <c r="C449" t="s">
        <v>67</v>
      </c>
      <c r="D449">
        <v>3</v>
      </c>
      <c r="E449">
        <v>109</v>
      </c>
      <c r="F449">
        <f t="shared" si="9"/>
        <v>300109</v>
      </c>
      <c r="G449" s="10">
        <v>41800</v>
      </c>
      <c r="H449" t="str">
        <f>VLOOKUP(F449,TrialDesign!$E$2:$I$1147,3,FALSE)</f>
        <v>Full</v>
      </c>
      <c r="I449" t="str">
        <f>VLOOKUP(F449,TrialDesign!$E$2:$I$1147,4,FALSE)</f>
        <v>Amarok</v>
      </c>
      <c r="J449">
        <f>VLOOKUP(F449,TrialDesign!$E$2:$I$1147,5,FALSE)</f>
        <v>16</v>
      </c>
    </row>
    <row r="450" spans="1:10" x14ac:dyDescent="0.3">
      <c r="A450" t="str">
        <f t="shared" si="10"/>
        <v>GEP5</v>
      </c>
      <c r="B450">
        <v>9</v>
      </c>
      <c r="C450" t="s">
        <v>61</v>
      </c>
      <c r="D450">
        <v>3</v>
      </c>
      <c r="E450">
        <v>110</v>
      </c>
      <c r="F450">
        <f t="shared" ref="F450:F513" si="11">D450*100000+E450</f>
        <v>300110</v>
      </c>
      <c r="G450" s="10">
        <v>41800</v>
      </c>
      <c r="H450" t="str">
        <f>VLOOKUP(F450,TrialDesign!$E$2:$I$1147,3,FALSE)</f>
        <v>Full</v>
      </c>
      <c r="I450" t="str">
        <f>VLOOKUP(F450,TrialDesign!$E$2:$I$1147,4,FALSE)</f>
        <v>Amarok</v>
      </c>
      <c r="J450">
        <f>VLOOKUP(F450,TrialDesign!$E$2:$I$1147,5,FALSE)</f>
        <v>16</v>
      </c>
    </row>
    <row r="451" spans="1:10" x14ac:dyDescent="0.3">
      <c r="A451" t="str">
        <f t="shared" si="10"/>
        <v>GEP5</v>
      </c>
      <c r="B451">
        <v>9</v>
      </c>
      <c r="C451" t="s">
        <v>62</v>
      </c>
      <c r="D451">
        <v>3</v>
      </c>
      <c r="E451">
        <v>56</v>
      </c>
      <c r="F451">
        <f t="shared" si="11"/>
        <v>300056</v>
      </c>
      <c r="G451" s="10">
        <v>41800</v>
      </c>
      <c r="H451" t="str">
        <f>VLOOKUP(F451,TrialDesign!$E$2:$I$1147,3,FALSE)</f>
        <v>Full</v>
      </c>
      <c r="I451" t="str">
        <f>VLOOKUP(F451,TrialDesign!$E$2:$I$1147,4,FALSE)</f>
        <v>BattenWinter</v>
      </c>
      <c r="J451">
        <f>VLOOKUP(F451,TrialDesign!$E$2:$I$1147,5,FALSE)</f>
        <v>16</v>
      </c>
    </row>
    <row r="452" spans="1:10" x14ac:dyDescent="0.3">
      <c r="A452" t="str">
        <f t="shared" ref="A452:A481" si="12">A451</f>
        <v>GEP5</v>
      </c>
      <c r="B452">
        <v>9</v>
      </c>
      <c r="C452" t="s">
        <v>63</v>
      </c>
      <c r="D452">
        <v>3</v>
      </c>
      <c r="E452">
        <v>257</v>
      </c>
      <c r="F452">
        <f t="shared" si="11"/>
        <v>300257</v>
      </c>
      <c r="G452" s="10">
        <v>41800</v>
      </c>
      <c r="H452" t="str">
        <f>VLOOKUP(F452,TrialDesign!$E$2:$I$1147,3,FALSE)</f>
        <v>Full</v>
      </c>
      <c r="I452" t="str">
        <f>VLOOKUP(F452,TrialDesign!$E$2:$I$1147,4,FALSE)</f>
        <v>BattenWinter</v>
      </c>
      <c r="J452">
        <f>VLOOKUP(F452,TrialDesign!$E$2:$I$1147,5,FALSE)</f>
        <v>16</v>
      </c>
    </row>
    <row r="453" spans="1:10" x14ac:dyDescent="0.3">
      <c r="A453" t="str">
        <f t="shared" si="12"/>
        <v>GEP5</v>
      </c>
      <c r="B453">
        <v>9</v>
      </c>
      <c r="C453" t="s">
        <v>64</v>
      </c>
      <c r="D453">
        <v>3</v>
      </c>
      <c r="E453">
        <v>277</v>
      </c>
      <c r="F453">
        <f t="shared" si="11"/>
        <v>300277</v>
      </c>
      <c r="G453" s="10">
        <v>41800</v>
      </c>
      <c r="H453" t="str">
        <f>VLOOKUP(F453,TrialDesign!$E$2:$I$1147,3,FALSE)</f>
        <v>Full</v>
      </c>
      <c r="I453" t="str">
        <f>VLOOKUP(F453,TrialDesign!$E$2:$I$1147,4,FALSE)</f>
        <v>BattenWinter</v>
      </c>
      <c r="J453">
        <f>VLOOKUP(F453,TrialDesign!$E$2:$I$1147,5,FALSE)</f>
        <v>16</v>
      </c>
    </row>
    <row r="454" spans="1:10" x14ac:dyDescent="0.3">
      <c r="A454" t="str">
        <f t="shared" si="12"/>
        <v>GEP5</v>
      </c>
      <c r="B454">
        <v>9</v>
      </c>
      <c r="C454" t="s">
        <v>17</v>
      </c>
      <c r="D454">
        <v>3</v>
      </c>
      <c r="E454">
        <v>209</v>
      </c>
      <c r="F454">
        <f t="shared" si="11"/>
        <v>300209</v>
      </c>
      <c r="G454" s="10">
        <v>41800</v>
      </c>
      <c r="H454" t="str">
        <f>VLOOKUP(F454,TrialDesign!$E$2:$I$1147,3,FALSE)</f>
        <v>Full</v>
      </c>
      <c r="I454" t="str">
        <f>VLOOKUP(F454,TrialDesign!$E$2:$I$1147,4,FALSE)</f>
        <v>Saracen</v>
      </c>
      <c r="J454">
        <f>VLOOKUP(F454,TrialDesign!$E$2:$I$1147,5,FALSE)</f>
        <v>16</v>
      </c>
    </row>
    <row r="455" spans="1:10" x14ac:dyDescent="0.3">
      <c r="A455" t="str">
        <f t="shared" si="12"/>
        <v>GEP5</v>
      </c>
      <c r="B455">
        <v>9</v>
      </c>
      <c r="C455" t="s">
        <v>65</v>
      </c>
      <c r="D455">
        <v>3</v>
      </c>
      <c r="E455">
        <v>185</v>
      </c>
      <c r="F455">
        <f t="shared" si="11"/>
        <v>300185</v>
      </c>
      <c r="G455" s="10">
        <v>41800</v>
      </c>
      <c r="H455" t="str">
        <f>VLOOKUP(F455,TrialDesign!$E$2:$I$1147,3,FALSE)</f>
        <v>Full</v>
      </c>
      <c r="I455" t="str">
        <f>VLOOKUP(F455,TrialDesign!$E$2:$I$1147,4,FALSE)</f>
        <v>Saracen</v>
      </c>
      <c r="J455">
        <f>VLOOKUP(F455,TrialDesign!$E$2:$I$1147,5,FALSE)</f>
        <v>16</v>
      </c>
    </row>
    <row r="456" spans="1:10" x14ac:dyDescent="0.3">
      <c r="A456" t="str">
        <f t="shared" si="12"/>
        <v>GEP5</v>
      </c>
      <c r="B456">
        <v>9</v>
      </c>
      <c r="C456" t="s">
        <v>66</v>
      </c>
      <c r="D456">
        <v>3</v>
      </c>
      <c r="E456">
        <v>322</v>
      </c>
      <c r="F456">
        <f t="shared" si="11"/>
        <v>300322</v>
      </c>
      <c r="G456" s="10">
        <v>41800</v>
      </c>
      <c r="H456" t="str">
        <f>VLOOKUP(F456,TrialDesign!$E$2:$I$1147,3,FALSE)</f>
        <v>Full</v>
      </c>
      <c r="I456" t="str">
        <f>VLOOKUP(F456,TrialDesign!$E$2:$I$1147,4,FALSE)</f>
        <v>Saracen</v>
      </c>
      <c r="J456">
        <f>VLOOKUP(F456,TrialDesign!$E$2:$I$1147,5,FALSE)</f>
        <v>16</v>
      </c>
    </row>
    <row r="457" spans="1:10" x14ac:dyDescent="0.3">
      <c r="A457" t="str">
        <f t="shared" si="12"/>
        <v>GEP5</v>
      </c>
      <c r="B457">
        <v>9</v>
      </c>
      <c r="C457" t="s">
        <v>67</v>
      </c>
      <c r="D457">
        <v>3</v>
      </c>
      <c r="E457">
        <v>201</v>
      </c>
      <c r="F457">
        <f t="shared" si="11"/>
        <v>300201</v>
      </c>
      <c r="G457" s="10">
        <v>41800</v>
      </c>
      <c r="H457" t="str">
        <f>VLOOKUP(F457,TrialDesign!$E$2:$I$1147,3,FALSE)</f>
        <v>Full</v>
      </c>
      <c r="I457" t="str">
        <f>VLOOKUP(F457,TrialDesign!$E$2:$I$1147,4,FALSE)</f>
        <v>CRWT153</v>
      </c>
      <c r="J457">
        <f>VLOOKUP(F457,TrialDesign!$E$2:$I$1147,5,FALSE)</f>
        <v>16</v>
      </c>
    </row>
    <row r="458" spans="1:10" x14ac:dyDescent="0.3">
      <c r="A458" t="str">
        <f t="shared" si="12"/>
        <v>GEP5</v>
      </c>
      <c r="B458">
        <v>10</v>
      </c>
      <c r="C458" t="s">
        <v>61</v>
      </c>
      <c r="D458">
        <v>3</v>
      </c>
      <c r="E458">
        <v>316</v>
      </c>
      <c r="F458">
        <f t="shared" si="11"/>
        <v>300316</v>
      </c>
      <c r="G458" s="10">
        <v>41800</v>
      </c>
      <c r="H458" t="str">
        <f>VLOOKUP(F458,TrialDesign!$E$2:$I$1147,3,FALSE)</f>
        <v>Full</v>
      </c>
      <c r="I458" t="str">
        <f>VLOOKUP(F458,TrialDesign!$E$2:$I$1147,4,FALSE)</f>
        <v>CRWT153</v>
      </c>
      <c r="J458">
        <f>VLOOKUP(F458,TrialDesign!$E$2:$I$1147,5,FALSE)</f>
        <v>16</v>
      </c>
    </row>
    <row r="459" spans="1:10" x14ac:dyDescent="0.3">
      <c r="A459" t="str">
        <f t="shared" si="12"/>
        <v>GEP5</v>
      </c>
      <c r="B459">
        <v>10</v>
      </c>
      <c r="C459" t="s">
        <v>62</v>
      </c>
      <c r="D459">
        <v>3</v>
      </c>
      <c r="E459">
        <v>94</v>
      </c>
      <c r="F459">
        <f t="shared" si="11"/>
        <v>300094</v>
      </c>
      <c r="G459" s="10">
        <v>41800</v>
      </c>
      <c r="H459" t="str">
        <f>VLOOKUP(F459,TrialDesign!$E$2:$I$1147,3,FALSE)</f>
        <v>Full</v>
      </c>
      <c r="I459" t="str">
        <f>VLOOKUP(F459,TrialDesign!$E$2:$I$1147,4,FALSE)</f>
        <v>CRWT153</v>
      </c>
      <c r="J459">
        <f>VLOOKUP(F459,TrialDesign!$E$2:$I$1147,5,FALSE)</f>
        <v>16</v>
      </c>
    </row>
    <row r="460" spans="1:10" x14ac:dyDescent="0.3">
      <c r="A460" t="str">
        <f t="shared" si="12"/>
        <v>GEP5</v>
      </c>
      <c r="B460">
        <v>10</v>
      </c>
      <c r="C460" t="s">
        <v>63</v>
      </c>
      <c r="D460">
        <v>3</v>
      </c>
      <c r="E460">
        <v>106</v>
      </c>
      <c r="F460">
        <f t="shared" si="11"/>
        <v>300106</v>
      </c>
      <c r="G460" s="10">
        <v>41800</v>
      </c>
      <c r="H460" t="str">
        <f>VLOOKUP(F460,TrialDesign!$E$2:$I$1147,3,FALSE)</f>
        <v>Full</v>
      </c>
      <c r="I460" t="str">
        <f>VLOOKUP(F460,TrialDesign!$E$2:$I$1147,4,FALSE)</f>
        <v>BattenSpring</v>
      </c>
      <c r="J460">
        <f>VLOOKUP(F460,TrialDesign!$E$2:$I$1147,5,FALSE)</f>
        <v>16</v>
      </c>
    </row>
    <row r="461" spans="1:10" x14ac:dyDescent="0.3">
      <c r="A461" t="str">
        <f t="shared" si="12"/>
        <v>GEP5</v>
      </c>
      <c r="B461">
        <v>10</v>
      </c>
      <c r="C461" t="s">
        <v>64</v>
      </c>
      <c r="D461">
        <v>3</v>
      </c>
      <c r="E461">
        <v>182</v>
      </c>
      <c r="F461">
        <f t="shared" si="11"/>
        <v>300182</v>
      </c>
      <c r="G461" s="10">
        <v>41800</v>
      </c>
      <c r="H461" t="str">
        <f>VLOOKUP(F461,TrialDesign!$E$2:$I$1147,3,FALSE)</f>
        <v>Full</v>
      </c>
      <c r="I461" t="str">
        <f>VLOOKUP(F461,TrialDesign!$E$2:$I$1147,4,FALSE)</f>
        <v>BattenSpring</v>
      </c>
      <c r="J461">
        <f>VLOOKUP(F461,TrialDesign!$E$2:$I$1147,5,FALSE)</f>
        <v>16</v>
      </c>
    </row>
    <row r="462" spans="1:10" x14ac:dyDescent="0.3">
      <c r="A462" t="str">
        <f t="shared" si="12"/>
        <v>GEP5</v>
      </c>
      <c r="B462">
        <v>10</v>
      </c>
      <c r="C462" t="s">
        <v>17</v>
      </c>
      <c r="D462">
        <v>3</v>
      </c>
      <c r="E462">
        <v>266</v>
      </c>
      <c r="F462">
        <f t="shared" si="11"/>
        <v>300266</v>
      </c>
      <c r="G462" s="10">
        <v>41807</v>
      </c>
      <c r="H462" t="str">
        <f>VLOOKUP(F462,TrialDesign!$E$2:$I$1147,3,FALSE)</f>
        <v>Full</v>
      </c>
      <c r="I462" t="str">
        <f>VLOOKUP(F462,TrialDesign!$E$2:$I$1147,4,FALSE)</f>
        <v>Amarok</v>
      </c>
      <c r="J462">
        <f>VLOOKUP(F462,TrialDesign!$E$2:$I$1147,5,FALSE)</f>
        <v>16</v>
      </c>
    </row>
    <row r="463" spans="1:10" x14ac:dyDescent="0.3">
      <c r="A463" t="str">
        <f t="shared" si="12"/>
        <v>GEP5</v>
      </c>
      <c r="B463">
        <v>10</v>
      </c>
      <c r="C463" t="s">
        <v>65</v>
      </c>
      <c r="D463">
        <v>3</v>
      </c>
      <c r="E463">
        <v>44</v>
      </c>
      <c r="F463">
        <f t="shared" si="11"/>
        <v>300044</v>
      </c>
      <c r="G463" s="10">
        <v>41807</v>
      </c>
      <c r="H463" t="str">
        <f>VLOOKUP(F463,TrialDesign!$E$2:$I$1147,3,FALSE)</f>
        <v>Full</v>
      </c>
      <c r="I463" t="str">
        <f>VLOOKUP(F463,TrialDesign!$E$2:$I$1147,4,FALSE)</f>
        <v>Amarok</v>
      </c>
      <c r="J463">
        <f>VLOOKUP(F463,TrialDesign!$E$2:$I$1147,5,FALSE)</f>
        <v>16</v>
      </c>
    </row>
    <row r="464" spans="1:10" x14ac:dyDescent="0.3">
      <c r="A464" t="str">
        <f t="shared" si="12"/>
        <v>GEP5</v>
      </c>
      <c r="B464">
        <v>10</v>
      </c>
      <c r="C464" t="s">
        <v>66</v>
      </c>
      <c r="D464">
        <v>3</v>
      </c>
      <c r="E464">
        <v>281</v>
      </c>
      <c r="F464">
        <f t="shared" si="11"/>
        <v>300281</v>
      </c>
      <c r="G464" s="10">
        <v>41807</v>
      </c>
      <c r="H464" t="str">
        <f>VLOOKUP(F464,TrialDesign!$E$2:$I$1147,3,FALSE)</f>
        <v>Full</v>
      </c>
      <c r="I464" t="str">
        <f>VLOOKUP(F464,TrialDesign!$E$2:$I$1147,4,FALSE)</f>
        <v>Amarok</v>
      </c>
      <c r="J464">
        <f>VLOOKUP(F464,TrialDesign!$E$2:$I$1147,5,FALSE)</f>
        <v>16</v>
      </c>
    </row>
    <row r="465" spans="1:10" x14ac:dyDescent="0.3">
      <c r="A465" t="str">
        <f t="shared" si="12"/>
        <v>GEP5</v>
      </c>
      <c r="B465">
        <v>10</v>
      </c>
      <c r="C465" t="s">
        <v>67</v>
      </c>
      <c r="D465">
        <v>3</v>
      </c>
      <c r="E465">
        <v>70</v>
      </c>
      <c r="F465">
        <f t="shared" si="11"/>
        <v>300070</v>
      </c>
      <c r="G465" s="10">
        <v>41807</v>
      </c>
      <c r="H465" t="str">
        <f>VLOOKUP(F465,TrialDesign!$E$2:$I$1147,3,FALSE)</f>
        <v>Full</v>
      </c>
      <c r="I465" t="str">
        <f>VLOOKUP(F465,TrialDesign!$E$2:$I$1147,4,FALSE)</f>
        <v>BattenWinter</v>
      </c>
      <c r="J465">
        <f>VLOOKUP(F465,TrialDesign!$E$2:$I$1147,5,FALSE)</f>
        <v>16</v>
      </c>
    </row>
    <row r="466" spans="1:10" x14ac:dyDescent="0.3">
      <c r="A466" t="str">
        <f t="shared" si="12"/>
        <v>GEP5</v>
      </c>
      <c r="B466">
        <v>11</v>
      </c>
      <c r="C466" t="s">
        <v>61</v>
      </c>
      <c r="D466">
        <v>3</v>
      </c>
      <c r="E466">
        <v>11</v>
      </c>
      <c r="F466">
        <f t="shared" si="11"/>
        <v>300011</v>
      </c>
      <c r="G466" s="10">
        <v>41807</v>
      </c>
      <c r="H466" t="str">
        <f>VLOOKUP(F466,TrialDesign!$E$2:$I$1147,3,FALSE)</f>
        <v>Full</v>
      </c>
      <c r="I466" t="str">
        <f>VLOOKUP(F466,TrialDesign!$E$2:$I$1147,4,FALSE)</f>
        <v>BattenWinter</v>
      </c>
      <c r="J466">
        <f>VLOOKUP(F466,TrialDesign!$E$2:$I$1147,5,FALSE)</f>
        <v>16</v>
      </c>
    </row>
    <row r="467" spans="1:10" x14ac:dyDescent="0.3">
      <c r="A467" t="str">
        <f t="shared" si="12"/>
        <v>GEP5</v>
      </c>
      <c r="B467">
        <v>11</v>
      </c>
      <c r="C467" t="s">
        <v>62</v>
      </c>
      <c r="D467">
        <v>3</v>
      </c>
      <c r="E467">
        <v>234</v>
      </c>
      <c r="F467">
        <f t="shared" si="11"/>
        <v>300234</v>
      </c>
      <c r="G467" s="10">
        <v>41807</v>
      </c>
      <c r="H467" t="str">
        <f>VLOOKUP(F467,TrialDesign!$E$2:$I$1147,3,FALSE)</f>
        <v>Full</v>
      </c>
      <c r="I467" t="str">
        <f>VLOOKUP(F467,TrialDesign!$E$2:$I$1147,4,FALSE)</f>
        <v>BattenWinter</v>
      </c>
      <c r="J467">
        <f>VLOOKUP(F467,TrialDesign!$E$2:$I$1147,5,FALSE)</f>
        <v>16</v>
      </c>
    </row>
    <row r="468" spans="1:10" x14ac:dyDescent="0.3">
      <c r="A468" t="str">
        <f t="shared" si="12"/>
        <v>GEP5</v>
      </c>
      <c r="B468">
        <v>11</v>
      </c>
      <c r="C468" t="s">
        <v>63</v>
      </c>
      <c r="D468">
        <v>3</v>
      </c>
      <c r="E468">
        <v>134</v>
      </c>
      <c r="F468">
        <f t="shared" si="11"/>
        <v>300134</v>
      </c>
      <c r="G468" s="10">
        <v>41807</v>
      </c>
      <c r="H468" t="str">
        <f>VLOOKUP(F468,TrialDesign!$E$2:$I$1147,3,FALSE)</f>
        <v>Full</v>
      </c>
      <c r="I468" t="str">
        <f>VLOOKUP(F468,TrialDesign!$E$2:$I$1147,4,FALSE)</f>
        <v>Saracen</v>
      </c>
      <c r="J468">
        <f>VLOOKUP(F468,TrialDesign!$E$2:$I$1147,5,FALSE)</f>
        <v>16</v>
      </c>
    </row>
    <row r="469" spans="1:10" x14ac:dyDescent="0.3">
      <c r="A469" t="str">
        <f t="shared" si="12"/>
        <v>GEP5</v>
      </c>
      <c r="B469">
        <v>11</v>
      </c>
      <c r="C469" t="s">
        <v>64</v>
      </c>
      <c r="D469">
        <v>3</v>
      </c>
      <c r="E469">
        <v>200</v>
      </c>
      <c r="F469">
        <f t="shared" si="11"/>
        <v>300200</v>
      </c>
      <c r="G469" s="10">
        <v>41807</v>
      </c>
      <c r="H469" t="str">
        <f>VLOOKUP(F469,TrialDesign!$E$2:$I$1147,3,FALSE)</f>
        <v>Full</v>
      </c>
      <c r="I469" t="str">
        <f>VLOOKUP(F469,TrialDesign!$E$2:$I$1147,4,FALSE)</f>
        <v>Saracen</v>
      </c>
      <c r="J469">
        <f>VLOOKUP(F469,TrialDesign!$E$2:$I$1147,5,FALSE)</f>
        <v>16</v>
      </c>
    </row>
    <row r="470" spans="1:10" x14ac:dyDescent="0.3">
      <c r="A470" t="str">
        <f t="shared" si="12"/>
        <v>GEP5</v>
      </c>
      <c r="B470">
        <v>11</v>
      </c>
      <c r="C470" t="s">
        <v>17</v>
      </c>
      <c r="D470">
        <v>3</v>
      </c>
      <c r="E470">
        <v>74</v>
      </c>
      <c r="F470">
        <f t="shared" si="11"/>
        <v>300074</v>
      </c>
      <c r="G470" s="10">
        <v>41807</v>
      </c>
      <c r="H470" t="str">
        <f>VLOOKUP(F470,TrialDesign!$E$2:$I$1147,3,FALSE)</f>
        <v>Full</v>
      </c>
      <c r="I470" t="str">
        <f>VLOOKUP(F470,TrialDesign!$E$2:$I$1147,4,FALSE)</f>
        <v>Saracen</v>
      </c>
      <c r="J470">
        <f>VLOOKUP(F470,TrialDesign!$E$2:$I$1147,5,FALSE)</f>
        <v>16</v>
      </c>
    </row>
    <row r="471" spans="1:10" x14ac:dyDescent="0.3">
      <c r="A471" t="str">
        <f t="shared" si="12"/>
        <v>GEP5</v>
      </c>
      <c r="B471">
        <v>11</v>
      </c>
      <c r="C471" t="s">
        <v>65</v>
      </c>
      <c r="D471">
        <v>3</v>
      </c>
      <c r="E471">
        <v>313</v>
      </c>
      <c r="F471">
        <f t="shared" si="11"/>
        <v>300313</v>
      </c>
      <c r="G471" s="10">
        <v>41807</v>
      </c>
      <c r="H471" t="str">
        <f>VLOOKUP(F471,TrialDesign!$E$2:$I$1147,3,FALSE)</f>
        <v>Full</v>
      </c>
      <c r="I471" t="str">
        <f>VLOOKUP(F471,TrialDesign!$E$2:$I$1147,4,FALSE)</f>
        <v>BattenSpring</v>
      </c>
      <c r="J471">
        <f>VLOOKUP(F471,TrialDesign!$E$2:$I$1147,5,FALSE)</f>
        <v>16</v>
      </c>
    </row>
    <row r="472" spans="1:10" x14ac:dyDescent="0.3">
      <c r="A472" t="str">
        <f t="shared" si="12"/>
        <v>GEP5</v>
      </c>
      <c r="B472">
        <v>11</v>
      </c>
      <c r="C472" t="s">
        <v>66</v>
      </c>
      <c r="D472">
        <v>3</v>
      </c>
      <c r="E472">
        <v>106</v>
      </c>
      <c r="F472">
        <f t="shared" si="11"/>
        <v>300106</v>
      </c>
      <c r="G472" s="10">
        <v>41807</v>
      </c>
      <c r="H472" t="str">
        <f>VLOOKUP(F472,TrialDesign!$E$2:$I$1147,3,FALSE)</f>
        <v>Full</v>
      </c>
      <c r="I472" t="str">
        <f>VLOOKUP(F472,TrialDesign!$E$2:$I$1147,4,FALSE)</f>
        <v>BattenSpring</v>
      </c>
      <c r="J472">
        <f>VLOOKUP(F472,TrialDesign!$E$2:$I$1147,5,FALSE)</f>
        <v>16</v>
      </c>
    </row>
    <row r="473" spans="1:10" x14ac:dyDescent="0.3">
      <c r="A473" t="str">
        <f t="shared" si="12"/>
        <v>GEP5</v>
      </c>
      <c r="B473">
        <v>11</v>
      </c>
      <c r="C473" t="s">
        <v>67</v>
      </c>
      <c r="D473">
        <v>3</v>
      </c>
      <c r="E473">
        <v>182</v>
      </c>
      <c r="F473">
        <f t="shared" si="11"/>
        <v>300182</v>
      </c>
      <c r="G473" s="10">
        <v>41807</v>
      </c>
      <c r="H473" t="str">
        <f>VLOOKUP(F473,TrialDesign!$E$2:$I$1147,3,FALSE)</f>
        <v>Full</v>
      </c>
      <c r="I473" t="str">
        <f>VLOOKUP(F473,TrialDesign!$E$2:$I$1147,4,FALSE)</f>
        <v>BattenSpring</v>
      </c>
      <c r="J473">
        <f>VLOOKUP(F473,TrialDesign!$E$2:$I$1147,5,FALSE)</f>
        <v>16</v>
      </c>
    </row>
    <row r="474" spans="1:10" x14ac:dyDescent="0.3">
      <c r="A474" t="str">
        <f t="shared" si="12"/>
        <v>GEP5</v>
      </c>
      <c r="B474">
        <v>12</v>
      </c>
      <c r="C474" t="s">
        <v>61</v>
      </c>
      <c r="D474">
        <v>3</v>
      </c>
      <c r="E474">
        <v>173</v>
      </c>
      <c r="F474">
        <f t="shared" si="11"/>
        <v>300173</v>
      </c>
      <c r="G474" s="10">
        <v>41807</v>
      </c>
      <c r="H474" t="str">
        <f>VLOOKUP(F474,TrialDesign!$E$2:$I$1147,3,FALSE)</f>
        <v>Full</v>
      </c>
      <c r="I474" t="str">
        <f>VLOOKUP(F474,TrialDesign!$E$2:$I$1147,4,FALSE)</f>
        <v>CRWT153</v>
      </c>
      <c r="J474">
        <f>VLOOKUP(F474,TrialDesign!$E$2:$I$1147,5,FALSE)</f>
        <v>16</v>
      </c>
    </row>
    <row r="475" spans="1:10" x14ac:dyDescent="0.3">
      <c r="A475" t="str">
        <f t="shared" si="12"/>
        <v>GEP5</v>
      </c>
      <c r="B475">
        <v>12</v>
      </c>
      <c r="C475" t="s">
        <v>62</v>
      </c>
      <c r="D475">
        <v>3</v>
      </c>
      <c r="E475">
        <v>299</v>
      </c>
      <c r="F475">
        <f t="shared" si="11"/>
        <v>300299</v>
      </c>
      <c r="G475" s="10">
        <v>41807</v>
      </c>
      <c r="H475" t="str">
        <f>VLOOKUP(F475,TrialDesign!$E$2:$I$1147,3,FALSE)</f>
        <v>Full</v>
      </c>
      <c r="I475" t="str">
        <f>VLOOKUP(F475,TrialDesign!$E$2:$I$1147,4,FALSE)</f>
        <v>CRWT153</v>
      </c>
      <c r="J475">
        <f>VLOOKUP(F475,TrialDesign!$E$2:$I$1147,5,FALSE)</f>
        <v>16</v>
      </c>
    </row>
    <row r="476" spans="1:10" x14ac:dyDescent="0.3">
      <c r="A476" t="str">
        <f t="shared" si="12"/>
        <v>GEP5</v>
      </c>
      <c r="B476">
        <v>12</v>
      </c>
      <c r="C476" t="s">
        <v>63</v>
      </c>
      <c r="D476">
        <v>3</v>
      </c>
      <c r="E476">
        <v>10</v>
      </c>
      <c r="F476">
        <f t="shared" si="11"/>
        <v>300010</v>
      </c>
      <c r="G476" s="10">
        <v>41807</v>
      </c>
      <c r="H476" t="str">
        <f>VLOOKUP(F476,TrialDesign!$E$2:$I$1147,3,FALSE)</f>
        <v>Full</v>
      </c>
      <c r="I476" t="str">
        <f>VLOOKUP(F476,TrialDesign!$E$2:$I$1147,4,FALSE)</f>
        <v>CRWT153</v>
      </c>
      <c r="J476">
        <f>VLOOKUP(F476,TrialDesign!$E$2:$I$1147,5,FALSE)</f>
        <v>16</v>
      </c>
    </row>
    <row r="477" spans="1:10" x14ac:dyDescent="0.3">
      <c r="A477" t="str">
        <f t="shared" si="12"/>
        <v>GEP5</v>
      </c>
      <c r="B477">
        <v>12</v>
      </c>
      <c r="C477" t="s">
        <v>64</v>
      </c>
      <c r="D477">
        <v>3</v>
      </c>
      <c r="E477">
        <v>10</v>
      </c>
      <c r="F477">
        <f t="shared" si="11"/>
        <v>300010</v>
      </c>
      <c r="G477" s="1">
        <v>41814</v>
      </c>
      <c r="H477" t="str">
        <f>VLOOKUP(F477,TrialDesign!$E$2:$I$1147,3,FALSE)</f>
        <v>Full</v>
      </c>
      <c r="I477" t="str">
        <f>VLOOKUP(F477,TrialDesign!$E$2:$I$1147,4,FALSE)</f>
        <v>CRWT153</v>
      </c>
      <c r="J477">
        <f>VLOOKUP(F477,TrialDesign!$E$2:$I$1147,5,FALSE)</f>
        <v>16</v>
      </c>
    </row>
    <row r="478" spans="1:10" x14ac:dyDescent="0.3">
      <c r="A478" t="str">
        <f t="shared" si="12"/>
        <v>GEP5</v>
      </c>
      <c r="B478">
        <v>12</v>
      </c>
      <c r="C478" t="s">
        <v>17</v>
      </c>
      <c r="D478">
        <v>3</v>
      </c>
      <c r="E478">
        <v>295</v>
      </c>
      <c r="F478">
        <f t="shared" si="11"/>
        <v>300295</v>
      </c>
      <c r="G478" s="1">
        <v>41814</v>
      </c>
      <c r="H478" t="str">
        <f>VLOOKUP(F478,TrialDesign!$E$2:$I$1147,3,FALSE)</f>
        <v>Full</v>
      </c>
      <c r="I478" t="str">
        <f>VLOOKUP(F478,TrialDesign!$E$2:$I$1147,4,FALSE)</f>
        <v>CRWT153</v>
      </c>
      <c r="J478">
        <f>VLOOKUP(F478,TrialDesign!$E$2:$I$1147,5,FALSE)</f>
        <v>16</v>
      </c>
    </row>
    <row r="479" spans="1:10" x14ac:dyDescent="0.3">
      <c r="A479" t="str">
        <f t="shared" si="12"/>
        <v>GEP5</v>
      </c>
      <c r="B479">
        <v>12</v>
      </c>
      <c r="C479" t="s">
        <v>65</v>
      </c>
      <c r="D479">
        <v>3</v>
      </c>
      <c r="E479">
        <v>299</v>
      </c>
      <c r="F479">
        <f t="shared" si="11"/>
        <v>300299</v>
      </c>
      <c r="G479" s="1">
        <v>41814</v>
      </c>
      <c r="H479" t="str">
        <f>VLOOKUP(F479,TrialDesign!$E$2:$I$1147,3,FALSE)</f>
        <v>Full</v>
      </c>
      <c r="I479" t="str">
        <f>VLOOKUP(F479,TrialDesign!$E$2:$I$1147,4,FALSE)</f>
        <v>CRWT153</v>
      </c>
      <c r="J479">
        <f>VLOOKUP(F479,TrialDesign!$E$2:$I$1147,5,FALSE)</f>
        <v>16</v>
      </c>
    </row>
    <row r="480" spans="1:10" x14ac:dyDescent="0.3">
      <c r="A480" t="str">
        <f t="shared" si="12"/>
        <v>GEP5</v>
      </c>
      <c r="B480">
        <v>12</v>
      </c>
      <c r="C480" t="s">
        <v>66</v>
      </c>
      <c r="D480">
        <v>3</v>
      </c>
      <c r="E480">
        <v>41</v>
      </c>
      <c r="F480">
        <f t="shared" si="11"/>
        <v>300041</v>
      </c>
      <c r="G480" s="1">
        <v>41814</v>
      </c>
      <c r="H480" t="str">
        <f>VLOOKUP(F480,TrialDesign!$E$2:$I$1147,3,FALSE)</f>
        <v>Full</v>
      </c>
      <c r="I480" t="str">
        <f>VLOOKUP(F480,TrialDesign!$E$2:$I$1147,4,FALSE)</f>
        <v>CRWT153</v>
      </c>
      <c r="J480">
        <f>VLOOKUP(F480,TrialDesign!$E$2:$I$1147,5,FALSE)</f>
        <v>16</v>
      </c>
    </row>
    <row r="481" spans="1:10" x14ac:dyDescent="0.3">
      <c r="A481" t="str">
        <f t="shared" si="12"/>
        <v>GEP5</v>
      </c>
      <c r="B481">
        <v>12</v>
      </c>
      <c r="C481" t="s">
        <v>67</v>
      </c>
      <c r="D481">
        <v>3</v>
      </c>
      <c r="E481">
        <v>173</v>
      </c>
      <c r="F481">
        <f t="shared" si="11"/>
        <v>300173</v>
      </c>
      <c r="G481" s="1">
        <v>41814</v>
      </c>
      <c r="H481" t="str">
        <f>VLOOKUP(F481,TrialDesign!$E$2:$I$1147,3,FALSE)</f>
        <v>Full</v>
      </c>
      <c r="I481" t="str">
        <f>VLOOKUP(F481,TrialDesign!$E$2:$I$1147,4,FALSE)</f>
        <v>CRWT153</v>
      </c>
      <c r="J481">
        <f>VLOOKUP(F481,TrialDesign!$E$2:$I$1147,5,FALSE)</f>
        <v>16</v>
      </c>
    </row>
    <row r="482" spans="1:10" x14ac:dyDescent="0.3">
      <c r="A482" s="11" t="s">
        <v>273</v>
      </c>
      <c r="B482" s="11">
        <v>1</v>
      </c>
      <c r="C482" s="11" t="s">
        <v>61</v>
      </c>
      <c r="D482">
        <v>3</v>
      </c>
      <c r="E482">
        <v>295</v>
      </c>
      <c r="F482">
        <f t="shared" si="11"/>
        <v>300295</v>
      </c>
      <c r="G482" s="10">
        <v>41821</v>
      </c>
      <c r="H482" t="str">
        <f>VLOOKUP(F482,TrialDesign!$E$2:$I$1147,3,FALSE)</f>
        <v>Full</v>
      </c>
      <c r="I482" t="str">
        <f>VLOOKUP(F482,TrialDesign!$E$2:$I$1147,4,FALSE)</f>
        <v>CRWT153</v>
      </c>
      <c r="J482">
        <f>VLOOKUP(F482,TrialDesign!$E$2:$I$1147,5,FALSE)</f>
        <v>16</v>
      </c>
    </row>
    <row r="483" spans="1:10" x14ac:dyDescent="0.3">
      <c r="A483" s="11" t="str">
        <f>A482</f>
        <v>GEP6</v>
      </c>
      <c r="B483" s="11">
        <v>1</v>
      </c>
      <c r="C483" s="11" t="s">
        <v>62</v>
      </c>
      <c r="D483">
        <v>3</v>
      </c>
      <c r="E483">
        <v>41</v>
      </c>
      <c r="F483">
        <f t="shared" si="11"/>
        <v>300041</v>
      </c>
      <c r="G483" s="10">
        <v>41821</v>
      </c>
      <c r="H483" t="str">
        <f>VLOOKUP(F483,TrialDesign!$E$2:$I$1147,3,FALSE)</f>
        <v>Full</v>
      </c>
      <c r="I483" t="str">
        <f>VLOOKUP(F483,TrialDesign!$E$2:$I$1147,4,FALSE)</f>
        <v>CRWT153</v>
      </c>
      <c r="J483">
        <f>VLOOKUP(F483,TrialDesign!$E$2:$I$1147,5,FALSE)</f>
        <v>16</v>
      </c>
    </row>
    <row r="484" spans="1:10" x14ac:dyDescent="0.3">
      <c r="A484" s="11" t="str">
        <f t="shared" ref="A484:A547" si="13">A483</f>
        <v>GEP6</v>
      </c>
      <c r="B484" s="11">
        <v>1</v>
      </c>
      <c r="C484" s="11" t="s">
        <v>63</v>
      </c>
      <c r="D484">
        <v>3</v>
      </c>
      <c r="E484">
        <v>10</v>
      </c>
      <c r="F484">
        <f t="shared" si="11"/>
        <v>300010</v>
      </c>
      <c r="G484" s="10">
        <v>41821</v>
      </c>
      <c r="H484" t="str">
        <f>VLOOKUP(F484,TrialDesign!$E$2:$I$1147,3,FALSE)</f>
        <v>Full</v>
      </c>
      <c r="I484" t="str">
        <f>VLOOKUP(F484,TrialDesign!$E$2:$I$1147,4,FALSE)</f>
        <v>CRWT153</v>
      </c>
      <c r="J484">
        <f>VLOOKUP(F484,TrialDesign!$E$2:$I$1147,5,FALSE)</f>
        <v>16</v>
      </c>
    </row>
    <row r="485" spans="1:10" x14ac:dyDescent="0.3">
      <c r="A485" s="11" t="str">
        <f t="shared" si="13"/>
        <v>GEP6</v>
      </c>
      <c r="B485" s="11">
        <v>1</v>
      </c>
      <c r="C485" s="11" t="s">
        <v>64</v>
      </c>
      <c r="D485">
        <v>3</v>
      </c>
      <c r="E485">
        <v>295</v>
      </c>
      <c r="F485">
        <f t="shared" si="11"/>
        <v>300295</v>
      </c>
      <c r="G485" s="10">
        <v>41845</v>
      </c>
      <c r="H485" t="str">
        <f>VLOOKUP(F485,TrialDesign!$E$2:$I$1147,3,FALSE)</f>
        <v>Full</v>
      </c>
      <c r="I485" t="str">
        <f>VLOOKUP(F485,TrialDesign!$E$2:$I$1147,4,FALSE)</f>
        <v>CRWT153</v>
      </c>
      <c r="J485">
        <f>VLOOKUP(F485,TrialDesign!$E$2:$I$1147,5,FALSE)</f>
        <v>16</v>
      </c>
    </row>
    <row r="486" spans="1:10" x14ac:dyDescent="0.3">
      <c r="A486" s="11" t="str">
        <f t="shared" si="13"/>
        <v>GEP6</v>
      </c>
      <c r="B486" s="11">
        <v>1</v>
      </c>
      <c r="C486" s="11" t="s">
        <v>17</v>
      </c>
      <c r="D486">
        <v>3</v>
      </c>
      <c r="E486">
        <v>41</v>
      </c>
      <c r="F486">
        <f t="shared" si="11"/>
        <v>300041</v>
      </c>
      <c r="G486" s="10">
        <v>41845</v>
      </c>
      <c r="H486" t="str">
        <f>VLOOKUP(F486,TrialDesign!$E$2:$I$1147,3,FALSE)</f>
        <v>Full</v>
      </c>
      <c r="I486" t="str">
        <f>VLOOKUP(F486,TrialDesign!$E$2:$I$1147,4,FALSE)</f>
        <v>CRWT153</v>
      </c>
      <c r="J486">
        <f>VLOOKUP(F486,TrialDesign!$E$2:$I$1147,5,FALSE)</f>
        <v>16</v>
      </c>
    </row>
    <row r="487" spans="1:10" x14ac:dyDescent="0.3">
      <c r="A487" s="11" t="str">
        <f t="shared" si="13"/>
        <v>GEP6</v>
      </c>
      <c r="B487" s="11">
        <v>1</v>
      </c>
      <c r="C487" s="11" t="s">
        <v>65</v>
      </c>
      <c r="D487">
        <v>3</v>
      </c>
      <c r="E487">
        <v>10</v>
      </c>
      <c r="F487">
        <f t="shared" si="11"/>
        <v>300010</v>
      </c>
      <c r="G487" s="10">
        <v>41845</v>
      </c>
      <c r="H487" t="str">
        <f>VLOOKUP(F487,TrialDesign!$E$2:$I$1147,3,FALSE)</f>
        <v>Full</v>
      </c>
      <c r="I487" t="str">
        <f>VLOOKUP(F487,TrialDesign!$E$2:$I$1147,4,FALSE)</f>
        <v>CRWT153</v>
      </c>
      <c r="J487">
        <f>VLOOKUP(F487,TrialDesign!$E$2:$I$1147,5,FALSE)</f>
        <v>16</v>
      </c>
    </row>
    <row r="488" spans="1:10" x14ac:dyDescent="0.3">
      <c r="A488" s="11" t="str">
        <f t="shared" si="13"/>
        <v>GEP6</v>
      </c>
      <c r="B488" s="11">
        <v>1</v>
      </c>
      <c r="C488" s="11" t="s">
        <v>66</v>
      </c>
      <c r="D488">
        <v>3</v>
      </c>
      <c r="E488">
        <v>299</v>
      </c>
      <c r="F488">
        <f t="shared" si="11"/>
        <v>300299</v>
      </c>
      <c r="G488" s="10">
        <v>41845</v>
      </c>
      <c r="H488" t="str">
        <f>VLOOKUP(F488,TrialDesign!$E$2:$I$1147,3,FALSE)</f>
        <v>Full</v>
      </c>
      <c r="I488" t="str">
        <f>VLOOKUP(F488,TrialDesign!$E$2:$I$1147,4,FALSE)</f>
        <v>CRWT153</v>
      </c>
      <c r="J488">
        <f>VLOOKUP(F488,TrialDesign!$E$2:$I$1147,5,FALSE)</f>
        <v>16</v>
      </c>
    </row>
    <row r="489" spans="1:10" x14ac:dyDescent="0.3">
      <c r="A489" s="11" t="str">
        <f t="shared" si="13"/>
        <v>GEP6</v>
      </c>
      <c r="B489" s="11">
        <v>1</v>
      </c>
      <c r="C489" s="11" t="s">
        <v>67</v>
      </c>
      <c r="D489">
        <v>4</v>
      </c>
      <c r="E489">
        <v>38</v>
      </c>
      <c r="F489">
        <f t="shared" si="11"/>
        <v>400038</v>
      </c>
      <c r="G489" s="10">
        <v>41855</v>
      </c>
      <c r="H489" t="str">
        <f>VLOOKUP(F489,TrialDesign!$E$2:$I$1147,3,FALSE)</f>
        <v>Nil</v>
      </c>
      <c r="I489" t="str">
        <f>VLOOKUP(F489,TrialDesign!$E$2:$I$1147,4,FALSE)</f>
        <v>Otane</v>
      </c>
      <c r="J489">
        <f>VLOOKUP(F489,TrialDesign!$E$2:$I$1147,5,FALSE)</f>
        <v>8</v>
      </c>
    </row>
    <row r="490" spans="1:10" x14ac:dyDescent="0.3">
      <c r="A490" s="11" t="str">
        <f t="shared" si="13"/>
        <v>GEP6</v>
      </c>
      <c r="B490" s="11">
        <v>2</v>
      </c>
      <c r="C490" s="11" t="s">
        <v>61</v>
      </c>
      <c r="D490">
        <v>4</v>
      </c>
      <c r="E490">
        <v>11</v>
      </c>
      <c r="F490">
        <f t="shared" si="11"/>
        <v>400011</v>
      </c>
      <c r="G490" s="10">
        <v>41855</v>
      </c>
      <c r="H490" t="str">
        <f>VLOOKUP(F490,TrialDesign!$E$2:$I$1147,3,FALSE)</f>
        <v>Nil</v>
      </c>
      <c r="I490" t="str">
        <f>VLOOKUP(F490,TrialDesign!$E$2:$I$1147,4,FALSE)</f>
        <v>Otane</v>
      </c>
      <c r="J490">
        <f>VLOOKUP(F490,TrialDesign!$E$2:$I$1147,5,FALSE)</f>
        <v>8</v>
      </c>
    </row>
    <row r="491" spans="1:10" x14ac:dyDescent="0.3">
      <c r="A491" s="11" t="str">
        <f t="shared" si="13"/>
        <v>GEP6</v>
      </c>
      <c r="B491" s="11">
        <v>2</v>
      </c>
      <c r="C491" s="11" t="s">
        <v>62</v>
      </c>
      <c r="D491">
        <v>4</v>
      </c>
      <c r="E491">
        <v>36</v>
      </c>
      <c r="F491">
        <f t="shared" si="11"/>
        <v>400036</v>
      </c>
      <c r="G491" s="10">
        <v>41855</v>
      </c>
      <c r="H491" t="str">
        <f>VLOOKUP(F491,TrialDesign!$E$2:$I$1147,3,FALSE)</f>
        <v>Nil</v>
      </c>
      <c r="I491" t="str">
        <f>VLOOKUP(F491,TrialDesign!$E$2:$I$1147,4,FALSE)</f>
        <v>Otane</v>
      </c>
      <c r="J491">
        <f>VLOOKUP(F491,TrialDesign!$E$2:$I$1147,5,FALSE)</f>
        <v>8</v>
      </c>
    </row>
    <row r="492" spans="1:10" x14ac:dyDescent="0.3">
      <c r="A492" s="11" t="str">
        <f t="shared" si="13"/>
        <v>GEP6</v>
      </c>
      <c r="B492" s="11">
        <v>2</v>
      </c>
      <c r="C492" s="11" t="s">
        <v>63</v>
      </c>
      <c r="D492">
        <v>4</v>
      </c>
      <c r="E492">
        <v>59</v>
      </c>
      <c r="F492">
        <f t="shared" si="11"/>
        <v>400059</v>
      </c>
      <c r="G492" s="10">
        <v>41855</v>
      </c>
      <c r="H492" t="str">
        <f>VLOOKUP(F492,TrialDesign!$E$2:$I$1147,3,FALSE)</f>
        <v>Nil</v>
      </c>
      <c r="I492" t="str">
        <f>VLOOKUP(F492,TrialDesign!$E$2:$I$1147,4,FALSE)</f>
        <v>BattenSpring</v>
      </c>
      <c r="J492">
        <f>VLOOKUP(F492,TrialDesign!$E$2:$I$1147,5,FALSE)</f>
        <v>8</v>
      </c>
    </row>
    <row r="493" spans="1:10" x14ac:dyDescent="0.3">
      <c r="A493" s="11" t="str">
        <f t="shared" si="13"/>
        <v>GEP6</v>
      </c>
      <c r="B493" s="11">
        <v>2</v>
      </c>
      <c r="C493" s="11" t="s">
        <v>64</v>
      </c>
      <c r="D493">
        <v>4</v>
      </c>
      <c r="E493">
        <v>65</v>
      </c>
      <c r="F493">
        <f t="shared" si="11"/>
        <v>400065</v>
      </c>
      <c r="G493" s="10">
        <v>41855</v>
      </c>
      <c r="H493" t="str">
        <f>VLOOKUP(F493,TrialDesign!$E$2:$I$1147,3,FALSE)</f>
        <v>Nil</v>
      </c>
      <c r="I493" t="str">
        <f>VLOOKUP(F493,TrialDesign!$E$2:$I$1147,4,FALSE)</f>
        <v>BattenSpring</v>
      </c>
      <c r="J493">
        <f>VLOOKUP(F493,TrialDesign!$E$2:$I$1147,5,FALSE)</f>
        <v>8</v>
      </c>
    </row>
    <row r="494" spans="1:10" x14ac:dyDescent="0.3">
      <c r="A494" s="11" t="str">
        <f t="shared" si="13"/>
        <v>GEP6</v>
      </c>
      <c r="B494" s="11">
        <v>2</v>
      </c>
      <c r="C494" s="11" t="s">
        <v>17</v>
      </c>
      <c r="D494">
        <v>4</v>
      </c>
      <c r="E494">
        <v>49</v>
      </c>
      <c r="F494">
        <f t="shared" si="11"/>
        <v>400049</v>
      </c>
      <c r="G494" s="10">
        <v>41855</v>
      </c>
      <c r="H494" t="str">
        <f>VLOOKUP(F494,TrialDesign!$E$2:$I$1147,3,FALSE)</f>
        <v>Nil</v>
      </c>
      <c r="I494" t="str">
        <f>VLOOKUP(F494,TrialDesign!$E$2:$I$1147,4,FALSE)</f>
        <v>BattenSpring</v>
      </c>
      <c r="J494">
        <f>VLOOKUP(F494,TrialDesign!$E$2:$I$1147,5,FALSE)</f>
        <v>8</v>
      </c>
    </row>
    <row r="495" spans="1:10" x14ac:dyDescent="0.3">
      <c r="A495" s="11" t="str">
        <f t="shared" si="13"/>
        <v>GEP6</v>
      </c>
      <c r="B495" s="11">
        <v>2</v>
      </c>
      <c r="C495" s="11" t="s">
        <v>65</v>
      </c>
      <c r="D495">
        <v>4</v>
      </c>
      <c r="E495">
        <v>234</v>
      </c>
      <c r="F495">
        <f t="shared" si="11"/>
        <v>400234</v>
      </c>
      <c r="G495" s="10">
        <v>41855</v>
      </c>
      <c r="H495" t="str">
        <f>VLOOKUP(F495,TrialDesign!$E$2:$I$1147,3,FALSE)</f>
        <v>Nil</v>
      </c>
      <c r="I495" t="str">
        <f>VLOOKUP(F495,TrialDesign!$E$2:$I$1147,4,FALSE)</f>
        <v>BattenWinter</v>
      </c>
      <c r="J495">
        <f>VLOOKUP(F495,TrialDesign!$E$2:$I$1147,5,FALSE)</f>
        <v>8</v>
      </c>
    </row>
    <row r="496" spans="1:10" x14ac:dyDescent="0.3">
      <c r="A496" s="11" t="str">
        <f t="shared" si="13"/>
        <v>GEP6</v>
      </c>
      <c r="B496" s="11">
        <v>2</v>
      </c>
      <c r="C496" s="11" t="s">
        <v>66</v>
      </c>
      <c r="D496">
        <v>4</v>
      </c>
      <c r="E496">
        <v>225</v>
      </c>
      <c r="F496">
        <f t="shared" si="11"/>
        <v>400225</v>
      </c>
      <c r="G496" s="10">
        <v>41855</v>
      </c>
      <c r="H496" t="str">
        <f>VLOOKUP(F496,TrialDesign!$E$2:$I$1147,3,FALSE)</f>
        <v>Nil</v>
      </c>
      <c r="I496" t="str">
        <f>VLOOKUP(F496,TrialDesign!$E$2:$I$1147,4,FALSE)</f>
        <v>BattenWinter</v>
      </c>
      <c r="J496">
        <f>VLOOKUP(F496,TrialDesign!$E$2:$I$1147,5,FALSE)</f>
        <v>8</v>
      </c>
    </row>
    <row r="497" spans="1:10" x14ac:dyDescent="0.3">
      <c r="A497" s="11" t="str">
        <f t="shared" si="13"/>
        <v>GEP6</v>
      </c>
      <c r="B497" s="11">
        <v>2</v>
      </c>
      <c r="C497" s="11" t="s">
        <v>67</v>
      </c>
      <c r="D497">
        <v>4</v>
      </c>
      <c r="E497">
        <v>226</v>
      </c>
      <c r="F497">
        <f t="shared" si="11"/>
        <v>400226</v>
      </c>
      <c r="G497" s="10">
        <v>41855</v>
      </c>
      <c r="H497" t="str">
        <f>VLOOKUP(F497,TrialDesign!$E$2:$I$1147,3,FALSE)</f>
        <v>Nil</v>
      </c>
      <c r="I497" t="str">
        <f>VLOOKUP(F497,TrialDesign!$E$2:$I$1147,4,FALSE)</f>
        <v>BattenWinter</v>
      </c>
      <c r="J497">
        <f>VLOOKUP(F497,TrialDesign!$E$2:$I$1147,5,FALSE)</f>
        <v>8</v>
      </c>
    </row>
    <row r="498" spans="1:10" x14ac:dyDescent="0.3">
      <c r="A498" s="11" t="str">
        <f t="shared" si="13"/>
        <v>GEP6</v>
      </c>
      <c r="B498" s="11">
        <v>3</v>
      </c>
      <c r="C498" s="11" t="s">
        <v>61</v>
      </c>
      <c r="D498">
        <v>4</v>
      </c>
      <c r="E498">
        <v>106</v>
      </c>
      <c r="F498">
        <f t="shared" si="11"/>
        <v>400106</v>
      </c>
      <c r="G498" s="10">
        <v>41855</v>
      </c>
      <c r="H498" t="str">
        <f>VLOOKUP(F498,TrialDesign!$E$2:$I$1147,3,FALSE)</f>
        <v>Nil</v>
      </c>
      <c r="I498" t="str">
        <f>VLOOKUP(F498,TrialDesign!$E$2:$I$1147,4,FALSE)</f>
        <v>Saracen</v>
      </c>
      <c r="J498">
        <f>VLOOKUP(F498,TrialDesign!$E$2:$I$1147,5,FALSE)</f>
        <v>8</v>
      </c>
    </row>
    <row r="499" spans="1:10" x14ac:dyDescent="0.3">
      <c r="A499" s="11" t="str">
        <f t="shared" si="13"/>
        <v>GEP6</v>
      </c>
      <c r="B499" s="11">
        <v>3</v>
      </c>
      <c r="C499" s="11" t="s">
        <v>62</v>
      </c>
      <c r="D499">
        <v>4</v>
      </c>
      <c r="E499">
        <v>119</v>
      </c>
      <c r="F499">
        <f t="shared" si="11"/>
        <v>400119</v>
      </c>
      <c r="G499" s="10">
        <v>41855</v>
      </c>
      <c r="H499" t="str">
        <f>VLOOKUP(F499,TrialDesign!$E$2:$I$1147,3,FALSE)</f>
        <v>Nil</v>
      </c>
      <c r="I499" t="str">
        <f>VLOOKUP(F499,TrialDesign!$E$2:$I$1147,4,FALSE)</f>
        <v>Saracen</v>
      </c>
      <c r="J499">
        <f>VLOOKUP(F499,TrialDesign!$E$2:$I$1147,5,FALSE)</f>
        <v>8</v>
      </c>
    </row>
    <row r="500" spans="1:10" x14ac:dyDescent="0.3">
      <c r="A500" s="11" t="str">
        <f t="shared" si="13"/>
        <v>GEP6</v>
      </c>
      <c r="B500" s="11">
        <v>3</v>
      </c>
      <c r="C500" s="11" t="s">
        <v>63</v>
      </c>
      <c r="D500">
        <v>4</v>
      </c>
      <c r="E500">
        <v>105</v>
      </c>
      <c r="F500">
        <f t="shared" si="11"/>
        <v>400105</v>
      </c>
      <c r="G500" s="10">
        <v>41855</v>
      </c>
      <c r="H500" t="str">
        <f>VLOOKUP(F500,TrialDesign!$E$2:$I$1147,3,FALSE)</f>
        <v>Nil</v>
      </c>
      <c r="I500" t="str">
        <f>VLOOKUP(F500,TrialDesign!$E$2:$I$1147,4,FALSE)</f>
        <v>Saracen</v>
      </c>
      <c r="J500">
        <f>VLOOKUP(F500,TrialDesign!$E$2:$I$1147,5,FALSE)</f>
        <v>8</v>
      </c>
    </row>
    <row r="501" spans="1:10" x14ac:dyDescent="0.3">
      <c r="A501" s="11" t="str">
        <f t="shared" si="13"/>
        <v>GEP6</v>
      </c>
      <c r="B501" s="11">
        <v>3</v>
      </c>
      <c r="C501" s="11" t="s">
        <v>64</v>
      </c>
      <c r="D501">
        <v>4</v>
      </c>
      <c r="E501">
        <v>160</v>
      </c>
      <c r="F501">
        <f t="shared" si="11"/>
        <v>400160</v>
      </c>
      <c r="G501" s="10">
        <v>41855</v>
      </c>
      <c r="H501" t="str">
        <f>VLOOKUP(F501,TrialDesign!$E$2:$I$1147,3,FALSE)</f>
        <v>Nil</v>
      </c>
      <c r="I501" t="str">
        <f>VLOOKUP(F501,TrialDesign!$E$2:$I$1147,4,FALSE)</f>
        <v>Amarok</v>
      </c>
      <c r="J501">
        <f>VLOOKUP(F501,TrialDesign!$E$2:$I$1147,5,FALSE)</f>
        <v>8</v>
      </c>
    </row>
    <row r="502" spans="1:10" x14ac:dyDescent="0.3">
      <c r="A502" s="11" t="str">
        <f t="shared" si="13"/>
        <v>GEP6</v>
      </c>
      <c r="B502" s="11">
        <v>3</v>
      </c>
      <c r="C502" s="11" t="s">
        <v>17</v>
      </c>
      <c r="D502">
        <v>4</v>
      </c>
      <c r="E502">
        <v>193</v>
      </c>
      <c r="F502">
        <f t="shared" si="11"/>
        <v>400193</v>
      </c>
      <c r="G502" s="10">
        <v>41855</v>
      </c>
      <c r="H502" t="str">
        <f>VLOOKUP(F502,TrialDesign!$E$2:$I$1147,3,FALSE)</f>
        <v>Nil</v>
      </c>
      <c r="I502" t="str">
        <f>VLOOKUP(F502,TrialDesign!$E$2:$I$1147,4,FALSE)</f>
        <v>Amarok</v>
      </c>
      <c r="J502">
        <f>VLOOKUP(F502,TrialDesign!$E$2:$I$1147,5,FALSE)</f>
        <v>8</v>
      </c>
    </row>
    <row r="503" spans="1:10" x14ac:dyDescent="0.3">
      <c r="A503" s="11" t="str">
        <f t="shared" si="13"/>
        <v>GEP6</v>
      </c>
      <c r="B503" s="11">
        <v>3</v>
      </c>
      <c r="C503" s="11" t="s">
        <v>65</v>
      </c>
      <c r="D503">
        <v>4</v>
      </c>
      <c r="E503">
        <v>181</v>
      </c>
      <c r="F503">
        <f t="shared" si="11"/>
        <v>400181</v>
      </c>
      <c r="G503" s="10">
        <v>41855</v>
      </c>
      <c r="H503" t="str">
        <f>VLOOKUP(F503,TrialDesign!$E$2:$I$1147,3,FALSE)</f>
        <v>Nil</v>
      </c>
      <c r="I503" t="str">
        <f>VLOOKUP(F503,TrialDesign!$E$2:$I$1147,4,FALSE)</f>
        <v>Amarok</v>
      </c>
      <c r="J503">
        <f>VLOOKUP(F503,TrialDesign!$E$2:$I$1147,5,FALSE)</f>
        <v>8</v>
      </c>
    </row>
    <row r="504" spans="1:10" x14ac:dyDescent="0.3">
      <c r="A504" s="11" t="str">
        <f t="shared" si="13"/>
        <v>GEP6</v>
      </c>
      <c r="B504" s="11">
        <v>3</v>
      </c>
      <c r="C504" s="11" t="s">
        <v>66</v>
      </c>
      <c r="D504">
        <v>4</v>
      </c>
      <c r="E504">
        <v>339</v>
      </c>
      <c r="F504">
        <f t="shared" si="11"/>
        <v>400339</v>
      </c>
      <c r="G504" s="10">
        <v>41855</v>
      </c>
      <c r="H504" t="str">
        <f>VLOOKUP(F504,TrialDesign!$E$2:$I$1147,3,FALSE)</f>
        <v>Nil</v>
      </c>
      <c r="I504" t="str">
        <f>VLOOKUP(F504,TrialDesign!$E$2:$I$1147,4,FALSE)</f>
        <v>CRWT153</v>
      </c>
      <c r="J504">
        <f>VLOOKUP(F504,TrialDesign!$E$2:$I$1147,5,FALSE)</f>
        <v>8</v>
      </c>
    </row>
    <row r="505" spans="1:10" x14ac:dyDescent="0.3">
      <c r="A505" s="11" t="str">
        <f t="shared" si="13"/>
        <v>GEP6</v>
      </c>
      <c r="B505" s="11">
        <v>3</v>
      </c>
      <c r="C505" s="11" t="s">
        <v>67</v>
      </c>
      <c r="D505">
        <v>4</v>
      </c>
      <c r="E505">
        <v>353</v>
      </c>
      <c r="F505">
        <f t="shared" si="11"/>
        <v>400353</v>
      </c>
      <c r="G505" s="10">
        <v>41855</v>
      </c>
      <c r="H505" t="str">
        <f>VLOOKUP(F505,TrialDesign!$E$2:$I$1147,3,FALSE)</f>
        <v>Nil</v>
      </c>
      <c r="I505" t="str">
        <f>VLOOKUP(F505,TrialDesign!$E$2:$I$1147,4,FALSE)</f>
        <v>CRWT153</v>
      </c>
      <c r="J505">
        <f>VLOOKUP(F505,TrialDesign!$E$2:$I$1147,5,FALSE)</f>
        <v>8</v>
      </c>
    </row>
    <row r="506" spans="1:10" x14ac:dyDescent="0.3">
      <c r="A506" s="11" t="str">
        <f t="shared" si="13"/>
        <v>GEP6</v>
      </c>
      <c r="B506" s="11">
        <v>4</v>
      </c>
      <c r="C506" s="11" t="s">
        <v>61</v>
      </c>
      <c r="D506">
        <v>4</v>
      </c>
      <c r="E506">
        <v>325</v>
      </c>
      <c r="F506">
        <f t="shared" si="11"/>
        <v>400325</v>
      </c>
      <c r="G506" s="10">
        <v>41855</v>
      </c>
      <c r="H506" t="str">
        <f>VLOOKUP(F506,TrialDesign!$E$2:$I$1147,3,FALSE)</f>
        <v>Nil</v>
      </c>
      <c r="I506" t="str">
        <f>VLOOKUP(F506,TrialDesign!$E$2:$I$1147,4,FALSE)</f>
        <v>CRWT153</v>
      </c>
      <c r="J506">
        <f>VLOOKUP(F506,TrialDesign!$E$2:$I$1147,5,FALSE)</f>
        <v>8</v>
      </c>
    </row>
    <row r="507" spans="1:10" x14ac:dyDescent="0.3">
      <c r="A507" s="11" t="str">
        <f t="shared" si="13"/>
        <v>GEP6</v>
      </c>
      <c r="B507" s="11">
        <v>4</v>
      </c>
      <c r="C507" s="11" t="s">
        <v>62</v>
      </c>
      <c r="D507">
        <v>4</v>
      </c>
      <c r="E507">
        <v>119</v>
      </c>
      <c r="F507">
        <f t="shared" si="11"/>
        <v>400119</v>
      </c>
      <c r="G507" s="10">
        <v>41862</v>
      </c>
      <c r="H507" t="str">
        <f>VLOOKUP(F507,TrialDesign!$E$2:$I$1147,3,FALSE)</f>
        <v>Nil</v>
      </c>
      <c r="I507" t="str">
        <f>VLOOKUP(F507,TrialDesign!$E$2:$I$1147,4,FALSE)</f>
        <v>Saracen</v>
      </c>
      <c r="J507">
        <f>VLOOKUP(F507,TrialDesign!$E$2:$I$1147,5,FALSE)</f>
        <v>8</v>
      </c>
    </row>
    <row r="508" spans="1:10" x14ac:dyDescent="0.3">
      <c r="A508" s="11" t="str">
        <f t="shared" si="13"/>
        <v>GEP6</v>
      </c>
      <c r="B508" s="11">
        <v>4</v>
      </c>
      <c r="C508" s="11" t="s">
        <v>63</v>
      </c>
      <c r="D508">
        <v>4</v>
      </c>
      <c r="E508">
        <v>106</v>
      </c>
      <c r="F508">
        <f t="shared" si="11"/>
        <v>400106</v>
      </c>
      <c r="G508" s="10">
        <v>41862</v>
      </c>
      <c r="H508" t="str">
        <f>VLOOKUP(F508,TrialDesign!$E$2:$I$1147,3,FALSE)</f>
        <v>Nil</v>
      </c>
      <c r="I508" t="str">
        <f>VLOOKUP(F508,TrialDesign!$E$2:$I$1147,4,FALSE)</f>
        <v>Saracen</v>
      </c>
      <c r="J508">
        <f>VLOOKUP(F508,TrialDesign!$E$2:$I$1147,5,FALSE)</f>
        <v>8</v>
      </c>
    </row>
    <row r="509" spans="1:10" x14ac:dyDescent="0.3">
      <c r="A509" s="11" t="str">
        <f t="shared" si="13"/>
        <v>GEP6</v>
      </c>
      <c r="B509" s="11">
        <v>4</v>
      </c>
      <c r="C509" s="11" t="s">
        <v>64</v>
      </c>
      <c r="D509">
        <v>4</v>
      </c>
      <c r="E509">
        <v>105</v>
      </c>
      <c r="F509">
        <f t="shared" si="11"/>
        <v>400105</v>
      </c>
      <c r="G509" s="10">
        <v>41862</v>
      </c>
      <c r="H509" t="str">
        <f>VLOOKUP(F509,TrialDesign!$E$2:$I$1147,3,FALSE)</f>
        <v>Nil</v>
      </c>
      <c r="I509" t="str">
        <f>VLOOKUP(F509,TrialDesign!$E$2:$I$1147,4,FALSE)</f>
        <v>Saracen</v>
      </c>
      <c r="J509">
        <f>VLOOKUP(F509,TrialDesign!$E$2:$I$1147,5,FALSE)</f>
        <v>8</v>
      </c>
    </row>
    <row r="510" spans="1:10" x14ac:dyDescent="0.3">
      <c r="A510" s="11" t="str">
        <f t="shared" si="13"/>
        <v>GEP6</v>
      </c>
      <c r="B510" s="11">
        <v>4</v>
      </c>
      <c r="C510" s="11" t="s">
        <v>17</v>
      </c>
      <c r="D510">
        <v>4</v>
      </c>
      <c r="E510">
        <v>49</v>
      </c>
      <c r="F510">
        <f t="shared" si="11"/>
        <v>400049</v>
      </c>
      <c r="G510" s="10">
        <v>41862</v>
      </c>
      <c r="H510" t="str">
        <f>VLOOKUP(F510,TrialDesign!$E$2:$I$1147,3,FALSE)</f>
        <v>Nil</v>
      </c>
      <c r="I510" t="str">
        <f>VLOOKUP(F510,TrialDesign!$E$2:$I$1147,4,FALSE)</f>
        <v>BattenSpring</v>
      </c>
      <c r="J510">
        <f>VLOOKUP(F510,TrialDesign!$E$2:$I$1147,5,FALSE)</f>
        <v>8</v>
      </c>
    </row>
    <row r="511" spans="1:10" x14ac:dyDescent="0.3">
      <c r="A511" s="11" t="str">
        <f t="shared" si="13"/>
        <v>GEP6</v>
      </c>
      <c r="B511" s="11">
        <v>4</v>
      </c>
      <c r="C511" s="11" t="s">
        <v>65</v>
      </c>
      <c r="D511">
        <v>4</v>
      </c>
      <c r="E511">
        <v>65</v>
      </c>
      <c r="F511">
        <f t="shared" si="11"/>
        <v>400065</v>
      </c>
      <c r="G511" s="10">
        <v>41862</v>
      </c>
      <c r="H511" t="str">
        <f>VLOOKUP(F511,TrialDesign!$E$2:$I$1147,3,FALSE)</f>
        <v>Nil</v>
      </c>
      <c r="I511" t="str">
        <f>VLOOKUP(F511,TrialDesign!$E$2:$I$1147,4,FALSE)</f>
        <v>BattenSpring</v>
      </c>
      <c r="J511">
        <f>VLOOKUP(F511,TrialDesign!$E$2:$I$1147,5,FALSE)</f>
        <v>8</v>
      </c>
    </row>
    <row r="512" spans="1:10" x14ac:dyDescent="0.3">
      <c r="A512" s="11" t="str">
        <f t="shared" si="13"/>
        <v>GEP6</v>
      </c>
      <c r="B512" s="11">
        <v>4</v>
      </c>
      <c r="C512" s="11" t="s">
        <v>66</v>
      </c>
      <c r="D512">
        <v>4</v>
      </c>
      <c r="E512">
        <v>59</v>
      </c>
      <c r="F512">
        <f t="shared" si="11"/>
        <v>400059</v>
      </c>
      <c r="G512" s="10">
        <v>41862</v>
      </c>
      <c r="H512" t="str">
        <f>VLOOKUP(F512,TrialDesign!$E$2:$I$1147,3,FALSE)</f>
        <v>Nil</v>
      </c>
      <c r="I512" t="str">
        <f>VLOOKUP(F512,TrialDesign!$E$2:$I$1147,4,FALSE)</f>
        <v>BattenSpring</v>
      </c>
      <c r="J512">
        <f>VLOOKUP(F512,TrialDesign!$E$2:$I$1147,5,FALSE)</f>
        <v>8</v>
      </c>
    </row>
    <row r="513" spans="1:10" x14ac:dyDescent="0.3">
      <c r="A513" s="11" t="str">
        <f t="shared" si="13"/>
        <v>GEP6</v>
      </c>
      <c r="B513" s="11">
        <v>4</v>
      </c>
      <c r="C513" s="11" t="s">
        <v>67</v>
      </c>
      <c r="D513">
        <v>4</v>
      </c>
      <c r="E513">
        <v>154</v>
      </c>
      <c r="F513">
        <f t="shared" si="11"/>
        <v>400154</v>
      </c>
      <c r="G513" s="10">
        <v>41862</v>
      </c>
      <c r="H513" t="str">
        <f>VLOOKUP(F513,TrialDesign!$E$2:$I$1147,3,FALSE)</f>
        <v>Nil</v>
      </c>
      <c r="I513" t="str">
        <f>VLOOKUP(F513,TrialDesign!$E$2:$I$1147,4,FALSE)</f>
        <v>Amarok</v>
      </c>
      <c r="J513">
        <f>VLOOKUP(F513,TrialDesign!$E$2:$I$1147,5,FALSE)</f>
        <v>8</v>
      </c>
    </row>
    <row r="514" spans="1:10" x14ac:dyDescent="0.3">
      <c r="A514" s="11" t="str">
        <f t="shared" si="13"/>
        <v>GEP6</v>
      </c>
      <c r="B514" s="11">
        <v>5</v>
      </c>
      <c r="C514" s="11" t="s">
        <v>61</v>
      </c>
      <c r="D514">
        <v>4</v>
      </c>
      <c r="E514">
        <v>160</v>
      </c>
      <c r="F514">
        <f t="shared" ref="F514:F577" si="14">D514*100000+E514</f>
        <v>400160</v>
      </c>
      <c r="G514" s="10">
        <v>41862</v>
      </c>
      <c r="H514" t="str">
        <f>VLOOKUP(F514,TrialDesign!$E$2:$I$1147,3,FALSE)</f>
        <v>Nil</v>
      </c>
      <c r="I514" t="str">
        <f>VLOOKUP(F514,TrialDesign!$E$2:$I$1147,4,FALSE)</f>
        <v>Amarok</v>
      </c>
      <c r="J514">
        <f>VLOOKUP(F514,TrialDesign!$E$2:$I$1147,5,FALSE)</f>
        <v>8</v>
      </c>
    </row>
    <row r="515" spans="1:10" x14ac:dyDescent="0.3">
      <c r="A515" s="11" t="str">
        <f t="shared" si="13"/>
        <v>GEP6</v>
      </c>
      <c r="B515" s="11">
        <v>5</v>
      </c>
      <c r="C515" s="11" t="s">
        <v>62</v>
      </c>
      <c r="D515">
        <v>4</v>
      </c>
      <c r="E515">
        <v>193</v>
      </c>
      <c r="F515">
        <f t="shared" si="14"/>
        <v>400193</v>
      </c>
      <c r="G515" s="10">
        <v>41862</v>
      </c>
      <c r="H515" t="str">
        <f>VLOOKUP(F515,TrialDesign!$E$2:$I$1147,3,FALSE)</f>
        <v>Nil</v>
      </c>
      <c r="I515" t="str">
        <f>VLOOKUP(F515,TrialDesign!$E$2:$I$1147,4,FALSE)</f>
        <v>Amarok</v>
      </c>
      <c r="J515">
        <f>VLOOKUP(F515,TrialDesign!$E$2:$I$1147,5,FALSE)</f>
        <v>8</v>
      </c>
    </row>
    <row r="516" spans="1:10" x14ac:dyDescent="0.3">
      <c r="A516" s="11" t="str">
        <f t="shared" si="13"/>
        <v>GEP6</v>
      </c>
      <c r="B516" s="11">
        <v>5</v>
      </c>
      <c r="C516" s="11" t="s">
        <v>63</v>
      </c>
      <c r="D516">
        <v>4</v>
      </c>
      <c r="E516">
        <v>353</v>
      </c>
      <c r="F516">
        <f t="shared" si="14"/>
        <v>400353</v>
      </c>
      <c r="G516" s="10">
        <v>41862</v>
      </c>
      <c r="H516" t="str">
        <f>VLOOKUP(F516,TrialDesign!$E$2:$I$1147,3,FALSE)</f>
        <v>Nil</v>
      </c>
      <c r="I516" t="str">
        <f>VLOOKUP(F516,TrialDesign!$E$2:$I$1147,4,FALSE)</f>
        <v>CRWT153</v>
      </c>
      <c r="J516">
        <f>VLOOKUP(F516,TrialDesign!$E$2:$I$1147,5,FALSE)</f>
        <v>8</v>
      </c>
    </row>
    <row r="517" spans="1:10" x14ac:dyDescent="0.3">
      <c r="A517" s="11" t="str">
        <f t="shared" si="13"/>
        <v>GEP6</v>
      </c>
      <c r="B517" s="11">
        <v>5</v>
      </c>
      <c r="C517" s="11" t="s">
        <v>64</v>
      </c>
      <c r="D517">
        <v>4</v>
      </c>
      <c r="E517">
        <v>339</v>
      </c>
      <c r="F517">
        <f t="shared" si="14"/>
        <v>400339</v>
      </c>
      <c r="G517" s="10">
        <v>41862</v>
      </c>
      <c r="H517" t="str">
        <f>VLOOKUP(F517,TrialDesign!$E$2:$I$1147,3,FALSE)</f>
        <v>Nil</v>
      </c>
      <c r="I517" t="str">
        <f>VLOOKUP(F517,TrialDesign!$E$2:$I$1147,4,FALSE)</f>
        <v>CRWT153</v>
      </c>
      <c r="J517">
        <f>VLOOKUP(F517,TrialDesign!$E$2:$I$1147,5,FALSE)</f>
        <v>8</v>
      </c>
    </row>
    <row r="518" spans="1:10" x14ac:dyDescent="0.3">
      <c r="A518" s="11" t="str">
        <f t="shared" si="13"/>
        <v>GEP6</v>
      </c>
      <c r="B518" s="11">
        <v>5</v>
      </c>
      <c r="C518" s="11" t="s">
        <v>17</v>
      </c>
      <c r="D518">
        <v>4</v>
      </c>
      <c r="E518">
        <v>325</v>
      </c>
      <c r="F518">
        <f t="shared" si="14"/>
        <v>400325</v>
      </c>
      <c r="G518" s="10">
        <v>41862</v>
      </c>
      <c r="H518" t="str">
        <f>VLOOKUP(F518,TrialDesign!$E$2:$I$1147,3,FALSE)</f>
        <v>Nil</v>
      </c>
      <c r="I518" t="str">
        <f>VLOOKUP(F518,TrialDesign!$E$2:$I$1147,4,FALSE)</f>
        <v>CRWT153</v>
      </c>
      <c r="J518">
        <f>VLOOKUP(F518,TrialDesign!$E$2:$I$1147,5,FALSE)</f>
        <v>8</v>
      </c>
    </row>
    <row r="519" spans="1:10" x14ac:dyDescent="0.3">
      <c r="A519" s="11" t="str">
        <f t="shared" si="13"/>
        <v>GEP6</v>
      </c>
      <c r="B519" s="11">
        <v>5</v>
      </c>
      <c r="C519" s="11" t="s">
        <v>65</v>
      </c>
      <c r="D519">
        <v>4</v>
      </c>
      <c r="E519">
        <v>226</v>
      </c>
      <c r="F519">
        <f t="shared" si="14"/>
        <v>400226</v>
      </c>
      <c r="G519" s="10">
        <v>41862</v>
      </c>
      <c r="H519" t="str">
        <f>VLOOKUP(F519,TrialDesign!$E$2:$I$1147,3,FALSE)</f>
        <v>Nil</v>
      </c>
      <c r="I519" t="str">
        <f>VLOOKUP(F519,TrialDesign!$E$2:$I$1147,4,FALSE)</f>
        <v>BattenWinter</v>
      </c>
      <c r="J519">
        <f>VLOOKUP(F519,TrialDesign!$E$2:$I$1147,5,FALSE)</f>
        <v>8</v>
      </c>
    </row>
    <row r="520" spans="1:10" x14ac:dyDescent="0.3">
      <c r="A520" s="11" t="str">
        <f t="shared" si="13"/>
        <v>GEP6</v>
      </c>
      <c r="B520" s="11">
        <v>5</v>
      </c>
      <c r="C520" s="11" t="s">
        <v>66</v>
      </c>
      <c r="D520">
        <v>4</v>
      </c>
      <c r="E520">
        <v>234</v>
      </c>
      <c r="F520">
        <f t="shared" si="14"/>
        <v>400234</v>
      </c>
      <c r="G520" s="10">
        <v>41862</v>
      </c>
      <c r="H520" t="str">
        <f>VLOOKUP(F520,TrialDesign!$E$2:$I$1147,3,FALSE)</f>
        <v>Nil</v>
      </c>
      <c r="I520" t="str">
        <f>VLOOKUP(F520,TrialDesign!$E$2:$I$1147,4,FALSE)</f>
        <v>BattenWinter</v>
      </c>
      <c r="J520">
        <f>VLOOKUP(F520,TrialDesign!$E$2:$I$1147,5,FALSE)</f>
        <v>8</v>
      </c>
    </row>
    <row r="521" spans="1:10" x14ac:dyDescent="0.3">
      <c r="A521" s="11" t="str">
        <f t="shared" si="13"/>
        <v>GEP6</v>
      </c>
      <c r="B521" s="11">
        <v>5</v>
      </c>
      <c r="C521" s="11" t="s">
        <v>67</v>
      </c>
      <c r="D521">
        <v>4</v>
      </c>
      <c r="E521">
        <v>225</v>
      </c>
      <c r="F521">
        <f t="shared" si="14"/>
        <v>400225</v>
      </c>
      <c r="G521" s="10">
        <v>41862</v>
      </c>
      <c r="H521" t="str">
        <f>VLOOKUP(F521,TrialDesign!$E$2:$I$1147,3,FALSE)</f>
        <v>Nil</v>
      </c>
      <c r="I521" t="str">
        <f>VLOOKUP(F521,TrialDesign!$E$2:$I$1147,4,FALSE)</f>
        <v>BattenWinter</v>
      </c>
      <c r="J521">
        <f>VLOOKUP(F521,TrialDesign!$E$2:$I$1147,5,FALSE)</f>
        <v>8</v>
      </c>
    </row>
    <row r="522" spans="1:10" x14ac:dyDescent="0.3">
      <c r="A522" s="11" t="str">
        <f t="shared" si="13"/>
        <v>GEP6</v>
      </c>
      <c r="B522" s="11">
        <v>6</v>
      </c>
      <c r="C522" s="11" t="s">
        <v>61</v>
      </c>
      <c r="D522">
        <v>4</v>
      </c>
      <c r="E522">
        <v>36</v>
      </c>
      <c r="F522">
        <f t="shared" si="14"/>
        <v>400036</v>
      </c>
      <c r="G522" s="10">
        <v>41862</v>
      </c>
      <c r="H522" t="str">
        <f>VLOOKUP(F522,TrialDesign!$E$2:$I$1147,3,FALSE)</f>
        <v>Nil</v>
      </c>
      <c r="I522" t="str">
        <f>VLOOKUP(F522,TrialDesign!$E$2:$I$1147,4,FALSE)</f>
        <v>Otane</v>
      </c>
      <c r="J522">
        <f>VLOOKUP(F522,TrialDesign!$E$2:$I$1147,5,FALSE)</f>
        <v>8</v>
      </c>
    </row>
    <row r="523" spans="1:10" x14ac:dyDescent="0.3">
      <c r="A523" s="11" t="str">
        <f t="shared" si="13"/>
        <v>GEP6</v>
      </c>
      <c r="B523" s="11">
        <v>6</v>
      </c>
      <c r="C523" s="11" t="s">
        <v>62</v>
      </c>
      <c r="D523">
        <v>4</v>
      </c>
      <c r="E523">
        <v>11</v>
      </c>
      <c r="F523">
        <f t="shared" si="14"/>
        <v>400011</v>
      </c>
      <c r="G523" s="10">
        <v>41862</v>
      </c>
      <c r="H523" t="str">
        <f>VLOOKUP(F523,TrialDesign!$E$2:$I$1147,3,FALSE)</f>
        <v>Nil</v>
      </c>
      <c r="I523" t="str">
        <f>VLOOKUP(F523,TrialDesign!$E$2:$I$1147,4,FALSE)</f>
        <v>Otane</v>
      </c>
      <c r="J523">
        <f>VLOOKUP(F523,TrialDesign!$E$2:$I$1147,5,FALSE)</f>
        <v>8</v>
      </c>
    </row>
    <row r="524" spans="1:10" x14ac:dyDescent="0.3">
      <c r="A524" s="11" t="str">
        <f t="shared" si="13"/>
        <v>GEP6</v>
      </c>
      <c r="B524" s="11">
        <v>6</v>
      </c>
      <c r="C524" s="11" t="s">
        <v>63</v>
      </c>
      <c r="D524">
        <v>4</v>
      </c>
      <c r="E524">
        <v>38</v>
      </c>
      <c r="F524">
        <f t="shared" si="14"/>
        <v>400038</v>
      </c>
      <c r="G524" s="10">
        <v>41862</v>
      </c>
      <c r="H524" t="str">
        <f>VLOOKUP(F524,TrialDesign!$E$2:$I$1147,3,FALSE)</f>
        <v>Nil</v>
      </c>
      <c r="I524" t="str">
        <f>VLOOKUP(F524,TrialDesign!$E$2:$I$1147,4,FALSE)</f>
        <v>Otane</v>
      </c>
      <c r="J524">
        <f>VLOOKUP(F524,TrialDesign!$E$2:$I$1147,5,FALSE)</f>
        <v>8</v>
      </c>
    </row>
    <row r="525" spans="1:10" x14ac:dyDescent="0.3">
      <c r="A525" s="11" t="str">
        <f t="shared" si="13"/>
        <v>GEP6</v>
      </c>
      <c r="B525" s="11">
        <v>6</v>
      </c>
      <c r="C525" s="11" t="s">
        <v>64</v>
      </c>
      <c r="D525">
        <v>4</v>
      </c>
      <c r="E525">
        <v>294</v>
      </c>
      <c r="F525">
        <f t="shared" si="14"/>
        <v>400294</v>
      </c>
      <c r="G525" s="10">
        <v>41869</v>
      </c>
      <c r="H525" t="str">
        <f>VLOOKUP(F525,TrialDesign!$E$2:$I$1147,3,FALSE)</f>
        <v>Nil</v>
      </c>
      <c r="I525" t="str">
        <f>VLOOKUP(F525,TrialDesign!$E$2:$I$1147,4,FALSE)</f>
        <v>CRWT153</v>
      </c>
      <c r="J525">
        <f>VLOOKUP(F525,TrialDesign!$E$2:$I$1147,5,FALSE)</f>
        <v>8</v>
      </c>
    </row>
    <row r="526" spans="1:10" x14ac:dyDescent="0.3">
      <c r="A526" s="11" t="str">
        <f t="shared" si="13"/>
        <v>GEP6</v>
      </c>
      <c r="B526" s="11">
        <v>6</v>
      </c>
      <c r="C526" s="11" t="s">
        <v>17</v>
      </c>
      <c r="D526">
        <v>4</v>
      </c>
      <c r="E526">
        <v>333</v>
      </c>
      <c r="F526">
        <f t="shared" si="14"/>
        <v>400333</v>
      </c>
      <c r="G526" s="10">
        <v>41869</v>
      </c>
      <c r="H526" t="str">
        <f>VLOOKUP(F526,TrialDesign!$E$2:$I$1147,3,FALSE)</f>
        <v>Nil</v>
      </c>
      <c r="I526" t="str">
        <f>VLOOKUP(F526,TrialDesign!$E$2:$I$1147,4,FALSE)</f>
        <v>CRWT153</v>
      </c>
      <c r="J526">
        <f>VLOOKUP(F526,TrialDesign!$E$2:$I$1147,5,FALSE)</f>
        <v>8</v>
      </c>
    </row>
    <row r="527" spans="1:10" x14ac:dyDescent="0.3">
      <c r="A527" s="11" t="str">
        <f t="shared" si="13"/>
        <v>GEP6</v>
      </c>
      <c r="B527" s="11">
        <v>6</v>
      </c>
      <c r="C527" s="11" t="s">
        <v>65</v>
      </c>
      <c r="D527">
        <v>4</v>
      </c>
      <c r="E527">
        <v>94</v>
      </c>
      <c r="F527">
        <f t="shared" si="14"/>
        <v>400094</v>
      </c>
      <c r="G527" s="10">
        <v>41869</v>
      </c>
      <c r="H527" t="str">
        <f>VLOOKUP(F527,TrialDesign!$E$2:$I$1147,3,FALSE)</f>
        <v>Nil</v>
      </c>
      <c r="I527" t="str">
        <f>VLOOKUP(F527,TrialDesign!$E$2:$I$1147,4,FALSE)</f>
        <v>BattenSpring</v>
      </c>
      <c r="J527">
        <f>VLOOKUP(F527,TrialDesign!$E$2:$I$1147,5,FALSE)</f>
        <v>8</v>
      </c>
    </row>
    <row r="528" spans="1:10" x14ac:dyDescent="0.3">
      <c r="A528" s="11" t="str">
        <f t="shared" si="13"/>
        <v>GEP6</v>
      </c>
      <c r="B528" s="11">
        <v>6</v>
      </c>
      <c r="C528" s="11" t="s">
        <v>66</v>
      </c>
      <c r="D528">
        <v>4</v>
      </c>
      <c r="E528">
        <v>77</v>
      </c>
      <c r="F528">
        <f t="shared" si="14"/>
        <v>400077</v>
      </c>
      <c r="G528" s="10">
        <v>41869</v>
      </c>
      <c r="H528" t="str">
        <f>VLOOKUP(F528,TrialDesign!$E$2:$I$1147,3,FALSE)</f>
        <v>Nil</v>
      </c>
      <c r="I528" t="str">
        <f>VLOOKUP(F528,TrialDesign!$E$2:$I$1147,4,FALSE)</f>
        <v>BattenSpring</v>
      </c>
      <c r="J528">
        <f>VLOOKUP(F528,TrialDesign!$E$2:$I$1147,5,FALSE)</f>
        <v>8</v>
      </c>
    </row>
    <row r="529" spans="1:10" x14ac:dyDescent="0.3">
      <c r="A529" s="11" t="str">
        <f t="shared" si="13"/>
        <v>GEP6</v>
      </c>
      <c r="B529" s="11">
        <v>6</v>
      </c>
      <c r="C529" s="11" t="s">
        <v>67</v>
      </c>
      <c r="D529">
        <v>4</v>
      </c>
      <c r="E529">
        <v>72</v>
      </c>
      <c r="F529">
        <f t="shared" si="14"/>
        <v>400072</v>
      </c>
      <c r="G529" s="10">
        <v>41869</v>
      </c>
      <c r="H529" t="str">
        <f>VLOOKUP(F529,TrialDesign!$E$2:$I$1147,3,FALSE)</f>
        <v>Nil</v>
      </c>
      <c r="I529" t="str">
        <f>VLOOKUP(F529,TrialDesign!$E$2:$I$1147,4,FALSE)</f>
        <v>BattenSpring</v>
      </c>
      <c r="J529">
        <f>VLOOKUP(F529,TrialDesign!$E$2:$I$1147,5,FALSE)</f>
        <v>8</v>
      </c>
    </row>
    <row r="530" spans="1:10" x14ac:dyDescent="0.3">
      <c r="A530" s="11" t="str">
        <f t="shared" si="13"/>
        <v>GEP6</v>
      </c>
      <c r="B530" s="11">
        <v>7</v>
      </c>
      <c r="C530" s="11" t="s">
        <v>61</v>
      </c>
      <c r="D530">
        <v>4</v>
      </c>
      <c r="E530">
        <v>150</v>
      </c>
      <c r="F530">
        <f t="shared" si="14"/>
        <v>400150</v>
      </c>
      <c r="G530" s="10">
        <v>41869</v>
      </c>
      <c r="H530" t="str">
        <f>VLOOKUP(F530,TrialDesign!$E$2:$I$1147,3,FALSE)</f>
        <v>Nil</v>
      </c>
      <c r="I530" t="str">
        <f>VLOOKUP(F530,TrialDesign!$E$2:$I$1147,4,FALSE)</f>
        <v>Saracen</v>
      </c>
      <c r="J530">
        <f>VLOOKUP(F530,TrialDesign!$E$2:$I$1147,5,FALSE)</f>
        <v>8</v>
      </c>
    </row>
    <row r="531" spans="1:10" x14ac:dyDescent="0.3">
      <c r="A531" s="11" t="str">
        <f t="shared" si="13"/>
        <v>GEP6</v>
      </c>
      <c r="B531" s="11">
        <v>7</v>
      </c>
      <c r="C531" s="11" t="s">
        <v>62</v>
      </c>
      <c r="D531">
        <v>4</v>
      </c>
      <c r="E531">
        <v>121</v>
      </c>
      <c r="F531">
        <f t="shared" si="14"/>
        <v>400121</v>
      </c>
      <c r="G531" s="10">
        <v>41869</v>
      </c>
      <c r="H531" t="str">
        <f>VLOOKUP(F531,TrialDesign!$E$2:$I$1147,3,FALSE)</f>
        <v>Nil</v>
      </c>
      <c r="I531" t="str">
        <f>VLOOKUP(F531,TrialDesign!$E$2:$I$1147,4,FALSE)</f>
        <v>Saracen</v>
      </c>
      <c r="J531">
        <f>VLOOKUP(F531,TrialDesign!$E$2:$I$1147,5,FALSE)</f>
        <v>8</v>
      </c>
    </row>
    <row r="532" spans="1:10" x14ac:dyDescent="0.3">
      <c r="A532" s="11" t="str">
        <f t="shared" si="13"/>
        <v>GEP6</v>
      </c>
      <c r="B532" s="11">
        <v>7</v>
      </c>
      <c r="C532" s="11" t="s">
        <v>63</v>
      </c>
      <c r="D532">
        <v>4</v>
      </c>
      <c r="E532">
        <v>110</v>
      </c>
      <c r="F532">
        <f t="shared" si="14"/>
        <v>400110</v>
      </c>
      <c r="G532" s="10">
        <v>41869</v>
      </c>
      <c r="H532" t="str">
        <f>VLOOKUP(F532,TrialDesign!$E$2:$I$1147,3,FALSE)</f>
        <v>Nil</v>
      </c>
      <c r="I532" t="str">
        <f>VLOOKUP(F532,TrialDesign!$E$2:$I$1147,4,FALSE)</f>
        <v>Saracen</v>
      </c>
      <c r="J532">
        <f>VLOOKUP(F532,TrialDesign!$E$2:$I$1147,5,FALSE)</f>
        <v>8</v>
      </c>
    </row>
    <row r="533" spans="1:10" x14ac:dyDescent="0.3">
      <c r="A533" s="11" t="str">
        <f t="shared" si="13"/>
        <v>GEP6</v>
      </c>
      <c r="B533" s="11">
        <v>7</v>
      </c>
      <c r="C533" s="11" t="s">
        <v>64</v>
      </c>
      <c r="D533">
        <v>4</v>
      </c>
      <c r="E533">
        <v>233</v>
      </c>
      <c r="F533">
        <f t="shared" si="14"/>
        <v>400233</v>
      </c>
      <c r="G533" s="10">
        <v>41869</v>
      </c>
      <c r="H533" t="str">
        <f>VLOOKUP(F533,TrialDesign!$E$2:$I$1147,3,FALSE)</f>
        <v>Nil</v>
      </c>
      <c r="I533" t="str">
        <f>VLOOKUP(F533,TrialDesign!$E$2:$I$1147,4,FALSE)</f>
        <v>BattenWinter</v>
      </c>
      <c r="J533">
        <f>VLOOKUP(F533,TrialDesign!$E$2:$I$1147,5,FALSE)</f>
        <v>8</v>
      </c>
    </row>
    <row r="534" spans="1:10" x14ac:dyDescent="0.3">
      <c r="A534" s="11" t="str">
        <f t="shared" si="13"/>
        <v>GEP6</v>
      </c>
      <c r="B534" s="11">
        <v>7</v>
      </c>
      <c r="C534" s="11" t="s">
        <v>17</v>
      </c>
      <c r="D534">
        <v>4</v>
      </c>
      <c r="E534">
        <v>231</v>
      </c>
      <c r="F534">
        <f t="shared" si="14"/>
        <v>400231</v>
      </c>
      <c r="G534" s="10">
        <v>41869</v>
      </c>
      <c r="H534" t="str">
        <f>VLOOKUP(F534,TrialDesign!$E$2:$I$1147,3,FALSE)</f>
        <v>Nil</v>
      </c>
      <c r="I534" t="str">
        <f>VLOOKUP(F534,TrialDesign!$E$2:$I$1147,4,FALSE)</f>
        <v>BattenWinter</v>
      </c>
      <c r="J534">
        <f>VLOOKUP(F534,TrialDesign!$E$2:$I$1147,5,FALSE)</f>
        <v>8</v>
      </c>
    </row>
    <row r="535" spans="1:10" x14ac:dyDescent="0.3">
      <c r="A535" s="11" t="str">
        <f t="shared" si="13"/>
        <v>GEP6</v>
      </c>
      <c r="B535" s="11">
        <v>7</v>
      </c>
      <c r="C535" s="11" t="s">
        <v>65</v>
      </c>
      <c r="D535">
        <v>4</v>
      </c>
      <c r="E535">
        <v>287</v>
      </c>
      <c r="F535">
        <f t="shared" si="14"/>
        <v>400287</v>
      </c>
      <c r="G535" s="10">
        <v>41869</v>
      </c>
      <c r="H535" t="str">
        <f>VLOOKUP(F535,TrialDesign!$E$2:$I$1147,3,FALSE)</f>
        <v>Nil</v>
      </c>
      <c r="I535" t="str">
        <f>VLOOKUP(F535,TrialDesign!$E$2:$I$1147,4,FALSE)</f>
        <v>BattenWinter</v>
      </c>
      <c r="J535">
        <f>VLOOKUP(F535,TrialDesign!$E$2:$I$1147,5,FALSE)</f>
        <v>8</v>
      </c>
    </row>
    <row r="536" spans="1:10" x14ac:dyDescent="0.3">
      <c r="A536" s="11" t="str">
        <f t="shared" si="13"/>
        <v>GEP6</v>
      </c>
      <c r="B536" s="11">
        <v>7</v>
      </c>
      <c r="C536" s="11" t="s">
        <v>66</v>
      </c>
      <c r="D536">
        <v>4</v>
      </c>
      <c r="E536">
        <v>206</v>
      </c>
      <c r="F536">
        <f t="shared" si="14"/>
        <v>400206</v>
      </c>
      <c r="G536" s="10">
        <v>41869</v>
      </c>
      <c r="H536" t="str">
        <f>VLOOKUP(F536,TrialDesign!$E$2:$I$1147,3,FALSE)</f>
        <v>Nil</v>
      </c>
      <c r="I536" t="str">
        <f>VLOOKUP(F536,TrialDesign!$E$2:$I$1147,4,FALSE)</f>
        <v>Amarok</v>
      </c>
      <c r="J536">
        <f>VLOOKUP(F536,TrialDesign!$E$2:$I$1147,5,FALSE)</f>
        <v>8</v>
      </c>
    </row>
    <row r="537" spans="1:10" x14ac:dyDescent="0.3">
      <c r="A537" s="11" t="str">
        <f t="shared" si="13"/>
        <v>GEP6</v>
      </c>
      <c r="B537" s="11">
        <v>7</v>
      </c>
      <c r="C537" s="11" t="s">
        <v>67</v>
      </c>
      <c r="D537">
        <v>4</v>
      </c>
      <c r="E537">
        <v>181</v>
      </c>
      <c r="F537">
        <f t="shared" si="14"/>
        <v>400181</v>
      </c>
      <c r="G537" s="10">
        <v>41869</v>
      </c>
      <c r="H537" t="str">
        <f>VLOOKUP(F537,TrialDesign!$E$2:$I$1147,3,FALSE)</f>
        <v>Nil</v>
      </c>
      <c r="I537" t="str">
        <f>VLOOKUP(F537,TrialDesign!$E$2:$I$1147,4,FALSE)</f>
        <v>Amarok</v>
      </c>
      <c r="J537">
        <f>VLOOKUP(F537,TrialDesign!$E$2:$I$1147,5,FALSE)</f>
        <v>8</v>
      </c>
    </row>
    <row r="538" spans="1:10" x14ac:dyDescent="0.3">
      <c r="A538" s="11" t="str">
        <f t="shared" si="13"/>
        <v>GEP6</v>
      </c>
      <c r="B538" s="11">
        <v>8</v>
      </c>
      <c r="C538" s="11" t="s">
        <v>61</v>
      </c>
      <c r="D538">
        <v>4</v>
      </c>
      <c r="E538">
        <v>215</v>
      </c>
      <c r="F538">
        <f t="shared" si="14"/>
        <v>400215</v>
      </c>
      <c r="G538" s="10">
        <v>41869</v>
      </c>
      <c r="H538" t="str">
        <f>VLOOKUP(F538,TrialDesign!$E$2:$I$1147,3,FALSE)</f>
        <v>Nil</v>
      </c>
      <c r="I538" t="str">
        <f>VLOOKUP(F538,TrialDesign!$E$2:$I$1147,4,FALSE)</f>
        <v>Amarok</v>
      </c>
      <c r="J538">
        <f>VLOOKUP(F538,TrialDesign!$E$2:$I$1147,5,FALSE)</f>
        <v>8</v>
      </c>
    </row>
    <row r="539" spans="1:10" x14ac:dyDescent="0.3">
      <c r="A539" s="11" t="str">
        <f t="shared" si="13"/>
        <v>GEP6</v>
      </c>
      <c r="B539" s="11">
        <v>8</v>
      </c>
      <c r="C539" s="11" t="s">
        <v>62</v>
      </c>
      <c r="D539">
        <v>4</v>
      </c>
      <c r="E539">
        <v>13</v>
      </c>
      <c r="F539">
        <f t="shared" si="14"/>
        <v>400013</v>
      </c>
      <c r="G539" s="10">
        <v>41869</v>
      </c>
      <c r="H539" t="str">
        <f>VLOOKUP(F539,TrialDesign!$E$2:$I$1147,3,FALSE)</f>
        <v>Nil</v>
      </c>
      <c r="I539" t="str">
        <f>VLOOKUP(F539,TrialDesign!$E$2:$I$1147,4,FALSE)</f>
        <v>Otane</v>
      </c>
      <c r="J539">
        <f>VLOOKUP(F539,TrialDesign!$E$2:$I$1147,5,FALSE)</f>
        <v>8</v>
      </c>
    </row>
    <row r="540" spans="1:10" x14ac:dyDescent="0.3">
      <c r="A540" s="11" t="str">
        <f t="shared" si="13"/>
        <v>GEP6</v>
      </c>
      <c r="B540" s="11">
        <v>8</v>
      </c>
      <c r="C540" s="11" t="s">
        <v>63</v>
      </c>
      <c r="D540">
        <v>4</v>
      </c>
      <c r="E540">
        <v>24</v>
      </c>
      <c r="F540">
        <f t="shared" si="14"/>
        <v>400024</v>
      </c>
      <c r="G540" s="10">
        <v>41869</v>
      </c>
      <c r="H540" t="str">
        <f>VLOOKUP(F540,TrialDesign!$E$2:$I$1147,3,FALSE)</f>
        <v>Nil</v>
      </c>
      <c r="I540" t="str">
        <f>VLOOKUP(F540,TrialDesign!$E$2:$I$1147,4,FALSE)</f>
        <v>Otane</v>
      </c>
      <c r="J540">
        <f>VLOOKUP(F540,TrialDesign!$E$2:$I$1147,5,FALSE)</f>
        <v>8</v>
      </c>
    </row>
    <row r="541" spans="1:10" x14ac:dyDescent="0.3">
      <c r="A541" s="11" t="str">
        <f t="shared" si="13"/>
        <v>GEP6</v>
      </c>
      <c r="B541" s="11">
        <v>8</v>
      </c>
      <c r="C541" s="11" t="s">
        <v>64</v>
      </c>
      <c r="D541">
        <v>4</v>
      </c>
      <c r="E541">
        <v>16</v>
      </c>
      <c r="F541">
        <f t="shared" si="14"/>
        <v>400016</v>
      </c>
      <c r="G541" s="10">
        <v>41869</v>
      </c>
      <c r="H541" t="str">
        <f>VLOOKUP(F541,TrialDesign!$E$2:$I$1147,3,FALSE)</f>
        <v>Nil</v>
      </c>
      <c r="I541" t="str">
        <f>VLOOKUP(F541,TrialDesign!$E$2:$I$1147,4,FALSE)</f>
        <v>Otane</v>
      </c>
      <c r="J541">
        <f>VLOOKUP(F541,TrialDesign!$E$2:$I$1147,5,FALSE)</f>
        <v>8</v>
      </c>
    </row>
    <row r="542" spans="1:10" x14ac:dyDescent="0.3">
      <c r="A542" s="11" t="str">
        <f t="shared" si="13"/>
        <v>GEP6</v>
      </c>
      <c r="B542" s="11">
        <v>8</v>
      </c>
      <c r="C542" s="11" t="s">
        <v>17</v>
      </c>
      <c r="D542">
        <v>4</v>
      </c>
      <c r="E542">
        <v>23</v>
      </c>
      <c r="F542">
        <f t="shared" si="14"/>
        <v>400023</v>
      </c>
      <c r="G542" s="10">
        <v>41874</v>
      </c>
      <c r="H542" t="str">
        <f>VLOOKUP(F542,TrialDesign!$E$2:$I$1147,3,FALSE)</f>
        <v>Nil</v>
      </c>
      <c r="I542" t="str">
        <f>VLOOKUP(F542,TrialDesign!$E$2:$I$1147,4,FALSE)</f>
        <v>Otane</v>
      </c>
      <c r="J542">
        <f>VLOOKUP(F542,TrialDesign!$E$2:$I$1147,5,FALSE)</f>
        <v>8</v>
      </c>
    </row>
    <row r="543" spans="1:10" x14ac:dyDescent="0.3">
      <c r="A543" s="11" t="str">
        <f t="shared" si="13"/>
        <v>GEP6</v>
      </c>
      <c r="B543" s="11">
        <v>8</v>
      </c>
      <c r="C543" s="11" t="s">
        <v>65</v>
      </c>
      <c r="D543">
        <v>4</v>
      </c>
      <c r="E543">
        <v>26</v>
      </c>
      <c r="F543">
        <f t="shared" si="14"/>
        <v>400026</v>
      </c>
      <c r="G543" s="10">
        <v>41874</v>
      </c>
      <c r="H543" t="str">
        <f>VLOOKUP(F543,TrialDesign!$E$2:$I$1147,3,FALSE)</f>
        <v>Nil</v>
      </c>
      <c r="I543" t="str">
        <f>VLOOKUP(F543,TrialDesign!$E$2:$I$1147,4,FALSE)</f>
        <v>Otane</v>
      </c>
      <c r="J543">
        <f>VLOOKUP(F543,TrialDesign!$E$2:$I$1147,5,FALSE)</f>
        <v>8</v>
      </c>
    </row>
    <row r="544" spans="1:10" x14ac:dyDescent="0.3">
      <c r="A544" s="11" t="str">
        <f t="shared" si="13"/>
        <v>GEP6</v>
      </c>
      <c r="B544" s="11">
        <v>8</v>
      </c>
      <c r="C544" s="11" t="s">
        <v>66</v>
      </c>
      <c r="D544">
        <v>4</v>
      </c>
      <c r="E544">
        <v>18</v>
      </c>
      <c r="F544">
        <f t="shared" si="14"/>
        <v>400018</v>
      </c>
      <c r="G544" s="10">
        <v>41874</v>
      </c>
      <c r="H544" t="str">
        <f>VLOOKUP(F544,TrialDesign!$E$2:$I$1147,3,FALSE)</f>
        <v>Nil</v>
      </c>
      <c r="I544" t="str">
        <f>VLOOKUP(F544,TrialDesign!$E$2:$I$1147,4,FALSE)</f>
        <v>Otane</v>
      </c>
      <c r="J544">
        <f>VLOOKUP(F544,TrialDesign!$E$2:$I$1147,5,FALSE)</f>
        <v>8</v>
      </c>
    </row>
    <row r="545" spans="1:10" x14ac:dyDescent="0.3">
      <c r="A545" s="11" t="str">
        <f t="shared" si="13"/>
        <v>GEP6</v>
      </c>
      <c r="B545" s="11">
        <v>8</v>
      </c>
      <c r="C545" s="11" t="s">
        <v>67</v>
      </c>
      <c r="D545">
        <v>4</v>
      </c>
      <c r="E545">
        <v>164</v>
      </c>
      <c r="F545">
        <f t="shared" si="14"/>
        <v>400164</v>
      </c>
      <c r="G545" s="10">
        <v>41874</v>
      </c>
      <c r="H545" t="str">
        <f>VLOOKUP(F545,TrialDesign!$E$2:$I$1147,3,FALSE)</f>
        <v>Nil</v>
      </c>
      <c r="I545" t="str">
        <f>VLOOKUP(F545,TrialDesign!$E$2:$I$1147,4,FALSE)</f>
        <v>Amarok</v>
      </c>
      <c r="J545">
        <f>VLOOKUP(F545,TrialDesign!$E$2:$I$1147,5,FALSE)</f>
        <v>8</v>
      </c>
    </row>
    <row r="546" spans="1:10" x14ac:dyDescent="0.3">
      <c r="A546" s="11" t="str">
        <f t="shared" si="13"/>
        <v>GEP6</v>
      </c>
      <c r="B546" s="11">
        <v>9</v>
      </c>
      <c r="C546" s="11" t="s">
        <v>61</v>
      </c>
      <c r="D546">
        <v>4</v>
      </c>
      <c r="E546">
        <v>204</v>
      </c>
      <c r="F546">
        <f t="shared" si="14"/>
        <v>400204</v>
      </c>
      <c r="G546" s="10">
        <v>41874</v>
      </c>
      <c r="H546" t="str">
        <f>VLOOKUP(F546,TrialDesign!$E$2:$I$1147,3,FALSE)</f>
        <v>Nil</v>
      </c>
      <c r="I546" t="str">
        <f>VLOOKUP(F546,TrialDesign!$E$2:$I$1147,4,FALSE)</f>
        <v>Amarok</v>
      </c>
      <c r="J546">
        <f>VLOOKUP(F546,TrialDesign!$E$2:$I$1147,5,FALSE)</f>
        <v>8</v>
      </c>
    </row>
    <row r="547" spans="1:10" x14ac:dyDescent="0.3">
      <c r="A547" s="11" t="str">
        <f t="shared" si="13"/>
        <v>GEP6</v>
      </c>
      <c r="B547" s="11">
        <v>9</v>
      </c>
      <c r="C547" s="11" t="s">
        <v>62</v>
      </c>
      <c r="D547">
        <v>4</v>
      </c>
      <c r="E547">
        <v>183</v>
      </c>
      <c r="F547">
        <f t="shared" si="14"/>
        <v>400183</v>
      </c>
      <c r="G547" s="10">
        <v>41874</v>
      </c>
      <c r="H547" t="str">
        <f>VLOOKUP(F547,TrialDesign!$E$2:$I$1147,3,FALSE)</f>
        <v>Nil</v>
      </c>
      <c r="I547" t="str">
        <f>VLOOKUP(F547,TrialDesign!$E$2:$I$1147,4,FALSE)</f>
        <v>Amarok</v>
      </c>
      <c r="J547">
        <f>VLOOKUP(F547,TrialDesign!$E$2:$I$1147,5,FALSE)</f>
        <v>8</v>
      </c>
    </row>
    <row r="548" spans="1:10" x14ac:dyDescent="0.3">
      <c r="A548" s="11" t="str">
        <f t="shared" ref="A548:A577" si="15">A547</f>
        <v>GEP6</v>
      </c>
      <c r="B548" s="11">
        <v>9</v>
      </c>
      <c r="C548" s="11" t="s">
        <v>63</v>
      </c>
      <c r="D548">
        <v>4</v>
      </c>
      <c r="E548">
        <v>346</v>
      </c>
      <c r="F548">
        <f t="shared" si="14"/>
        <v>400346</v>
      </c>
      <c r="G548" s="10">
        <v>41874</v>
      </c>
      <c r="H548" t="str">
        <f>VLOOKUP(F548,TrialDesign!$E$2:$I$1147,3,FALSE)</f>
        <v>Nil</v>
      </c>
      <c r="I548" t="str">
        <f>VLOOKUP(F548,TrialDesign!$E$2:$I$1147,4,FALSE)</f>
        <v>CRWT153</v>
      </c>
      <c r="J548">
        <f>VLOOKUP(F548,TrialDesign!$E$2:$I$1147,5,FALSE)</f>
        <v>8</v>
      </c>
    </row>
    <row r="549" spans="1:10" x14ac:dyDescent="0.3">
      <c r="A549" s="11" t="str">
        <f t="shared" si="15"/>
        <v>GEP6</v>
      </c>
      <c r="B549" s="11">
        <v>9</v>
      </c>
      <c r="C549" s="11" t="s">
        <v>64</v>
      </c>
      <c r="D549">
        <v>4</v>
      </c>
      <c r="E549">
        <v>298</v>
      </c>
      <c r="F549">
        <f t="shared" si="14"/>
        <v>400298</v>
      </c>
      <c r="G549" s="10">
        <v>41874</v>
      </c>
      <c r="H549" t="str">
        <f>VLOOKUP(F549,TrialDesign!$E$2:$I$1147,3,FALSE)</f>
        <v>Nil</v>
      </c>
      <c r="I549" t="str">
        <f>VLOOKUP(F549,TrialDesign!$E$2:$I$1147,4,FALSE)</f>
        <v>CRWT153</v>
      </c>
      <c r="J549">
        <f>VLOOKUP(F549,TrialDesign!$E$2:$I$1147,5,FALSE)</f>
        <v>8</v>
      </c>
    </row>
    <row r="550" spans="1:10" x14ac:dyDescent="0.3">
      <c r="A550" s="11" t="str">
        <f t="shared" si="15"/>
        <v>GEP6</v>
      </c>
      <c r="B550" s="11">
        <v>9</v>
      </c>
      <c r="C550" s="11" t="s">
        <v>17</v>
      </c>
      <c r="D550">
        <v>4</v>
      </c>
      <c r="E550">
        <v>355</v>
      </c>
      <c r="F550">
        <f t="shared" si="14"/>
        <v>400355</v>
      </c>
      <c r="G550" s="10">
        <v>41874</v>
      </c>
      <c r="H550" t="str">
        <f>VLOOKUP(F550,TrialDesign!$E$2:$I$1147,3,FALSE)</f>
        <v>Nil</v>
      </c>
      <c r="I550" t="str">
        <f>VLOOKUP(F550,TrialDesign!$E$2:$I$1147,4,FALSE)</f>
        <v>CRWT153</v>
      </c>
      <c r="J550">
        <f>VLOOKUP(F550,TrialDesign!$E$2:$I$1147,5,FALSE)</f>
        <v>8</v>
      </c>
    </row>
    <row r="551" spans="1:10" x14ac:dyDescent="0.3">
      <c r="A551" s="11" t="str">
        <f t="shared" si="15"/>
        <v>GEP6</v>
      </c>
      <c r="B551" s="11">
        <v>9</v>
      </c>
      <c r="C551" s="11" t="s">
        <v>65</v>
      </c>
      <c r="D551">
        <v>4</v>
      </c>
      <c r="E551">
        <v>71</v>
      </c>
      <c r="F551">
        <f t="shared" si="14"/>
        <v>400071</v>
      </c>
      <c r="G551" s="10">
        <v>41874</v>
      </c>
      <c r="H551" t="str">
        <f>VLOOKUP(F551,TrialDesign!$E$2:$I$1147,3,FALSE)</f>
        <v>Nil</v>
      </c>
      <c r="I551" t="str">
        <f>VLOOKUP(F551,TrialDesign!$E$2:$I$1147,4,FALSE)</f>
        <v>BattenSpring</v>
      </c>
      <c r="J551">
        <f>VLOOKUP(F551,TrialDesign!$E$2:$I$1147,5,FALSE)</f>
        <v>8</v>
      </c>
    </row>
    <row r="552" spans="1:10" x14ac:dyDescent="0.3">
      <c r="A552" s="11" t="str">
        <f t="shared" si="15"/>
        <v>GEP6</v>
      </c>
      <c r="B552" s="11">
        <v>9</v>
      </c>
      <c r="C552" s="11" t="s">
        <v>66</v>
      </c>
      <c r="D552">
        <v>4</v>
      </c>
      <c r="E552">
        <v>89</v>
      </c>
      <c r="F552">
        <f t="shared" si="14"/>
        <v>400089</v>
      </c>
      <c r="G552" s="10">
        <v>41874</v>
      </c>
      <c r="H552" t="str">
        <f>VLOOKUP(F552,TrialDesign!$E$2:$I$1147,3,FALSE)</f>
        <v>Nil</v>
      </c>
      <c r="I552" t="str">
        <f>VLOOKUP(F552,TrialDesign!$E$2:$I$1147,4,FALSE)</f>
        <v>BattenSpring</v>
      </c>
      <c r="J552">
        <f>VLOOKUP(F552,TrialDesign!$E$2:$I$1147,5,FALSE)</f>
        <v>8</v>
      </c>
    </row>
    <row r="553" spans="1:10" x14ac:dyDescent="0.3">
      <c r="A553" s="11" t="str">
        <f t="shared" si="15"/>
        <v>GEP6</v>
      </c>
      <c r="B553" s="11">
        <v>9</v>
      </c>
      <c r="C553" s="11" t="s">
        <v>67</v>
      </c>
      <c r="D553">
        <v>4</v>
      </c>
      <c r="E553">
        <v>50</v>
      </c>
      <c r="F553">
        <f t="shared" si="14"/>
        <v>400050</v>
      </c>
      <c r="G553" s="10">
        <v>41874</v>
      </c>
      <c r="H553" t="str">
        <f>VLOOKUP(F553,TrialDesign!$E$2:$I$1147,3,FALSE)</f>
        <v>Nil</v>
      </c>
      <c r="I553" t="str">
        <f>VLOOKUP(F553,TrialDesign!$E$2:$I$1147,4,FALSE)</f>
        <v>BattenSpring</v>
      </c>
      <c r="J553">
        <f>VLOOKUP(F553,TrialDesign!$E$2:$I$1147,5,FALSE)</f>
        <v>8</v>
      </c>
    </row>
    <row r="554" spans="1:10" x14ac:dyDescent="0.3">
      <c r="A554" s="11" t="str">
        <f t="shared" si="15"/>
        <v>GEP6</v>
      </c>
      <c r="B554" s="11">
        <v>10</v>
      </c>
      <c r="C554" s="11" t="s">
        <v>61</v>
      </c>
      <c r="D554">
        <v>4</v>
      </c>
      <c r="E554">
        <v>277</v>
      </c>
      <c r="F554">
        <f t="shared" si="14"/>
        <v>400277</v>
      </c>
      <c r="G554" s="10">
        <v>41874</v>
      </c>
      <c r="H554" t="str">
        <f>VLOOKUP(F554,TrialDesign!$E$2:$I$1147,3,FALSE)</f>
        <v>Nil</v>
      </c>
      <c r="I554" t="str">
        <f>VLOOKUP(F554,TrialDesign!$E$2:$I$1147,4,FALSE)</f>
        <v>BattenWinter</v>
      </c>
      <c r="J554">
        <f>VLOOKUP(F554,TrialDesign!$E$2:$I$1147,5,FALSE)</f>
        <v>8</v>
      </c>
    </row>
    <row r="555" spans="1:10" x14ac:dyDescent="0.3">
      <c r="A555" s="11" t="str">
        <f t="shared" si="15"/>
        <v>GEP6</v>
      </c>
      <c r="B555" s="11">
        <v>10</v>
      </c>
      <c r="C555" s="11" t="s">
        <v>62</v>
      </c>
      <c r="D555">
        <v>4</v>
      </c>
      <c r="E555">
        <v>232</v>
      </c>
      <c r="F555">
        <f t="shared" si="14"/>
        <v>400232</v>
      </c>
      <c r="G555" s="10">
        <v>41874</v>
      </c>
      <c r="H555" t="str">
        <f>VLOOKUP(F555,TrialDesign!$E$2:$I$1147,3,FALSE)</f>
        <v>Nil</v>
      </c>
      <c r="I555" t="str">
        <f>VLOOKUP(F555,TrialDesign!$E$2:$I$1147,4,FALSE)</f>
        <v>BattenWinter</v>
      </c>
      <c r="J555">
        <f>VLOOKUP(F555,TrialDesign!$E$2:$I$1147,5,FALSE)</f>
        <v>8</v>
      </c>
    </row>
    <row r="556" spans="1:10" x14ac:dyDescent="0.3">
      <c r="A556" s="11" t="str">
        <f t="shared" si="15"/>
        <v>GEP6</v>
      </c>
      <c r="B556" s="11">
        <v>10</v>
      </c>
      <c r="C556" s="11" t="s">
        <v>63</v>
      </c>
      <c r="D556">
        <v>4</v>
      </c>
      <c r="E556">
        <v>109</v>
      </c>
      <c r="F556">
        <f t="shared" si="14"/>
        <v>400109</v>
      </c>
      <c r="G556" s="10">
        <v>41874</v>
      </c>
      <c r="H556" t="str">
        <f>VLOOKUP(F556,TrialDesign!$E$2:$I$1147,3,FALSE)</f>
        <v>Nil</v>
      </c>
      <c r="I556" t="str">
        <f>VLOOKUP(F556,TrialDesign!$E$2:$I$1147,4,FALSE)</f>
        <v>Saracen</v>
      </c>
      <c r="J556">
        <f>VLOOKUP(F556,TrialDesign!$E$2:$I$1147,5,FALSE)</f>
        <v>8</v>
      </c>
    </row>
    <row r="557" spans="1:10" x14ac:dyDescent="0.3">
      <c r="A557" s="11" t="str">
        <f t="shared" si="15"/>
        <v>GEP6</v>
      </c>
      <c r="B557" s="11">
        <v>10</v>
      </c>
      <c r="C557" s="11" t="s">
        <v>64</v>
      </c>
      <c r="D557">
        <v>4</v>
      </c>
      <c r="E557">
        <v>139</v>
      </c>
      <c r="F557">
        <f t="shared" si="14"/>
        <v>400139</v>
      </c>
      <c r="G557" s="10">
        <v>41874</v>
      </c>
      <c r="H557" t="str">
        <f>VLOOKUP(F557,TrialDesign!$E$2:$I$1147,3,FALSE)</f>
        <v>Nil</v>
      </c>
      <c r="I557" t="str">
        <f>VLOOKUP(F557,TrialDesign!$E$2:$I$1147,4,FALSE)</f>
        <v>Saracen</v>
      </c>
      <c r="J557">
        <f>VLOOKUP(F557,TrialDesign!$E$2:$I$1147,5,FALSE)</f>
        <v>8</v>
      </c>
    </row>
    <row r="558" spans="1:10" x14ac:dyDescent="0.3">
      <c r="A558" s="11" t="str">
        <f t="shared" si="15"/>
        <v>GEP6</v>
      </c>
      <c r="B558" s="11">
        <v>10</v>
      </c>
      <c r="C558" s="11" t="s">
        <v>17</v>
      </c>
      <c r="D558">
        <v>4</v>
      </c>
      <c r="E558">
        <v>123</v>
      </c>
      <c r="F558">
        <f t="shared" si="14"/>
        <v>400123</v>
      </c>
      <c r="G558" s="10">
        <v>41874</v>
      </c>
      <c r="H558" t="str">
        <f>VLOOKUP(F558,TrialDesign!$E$2:$I$1147,3,FALSE)</f>
        <v>Nil</v>
      </c>
      <c r="I558" t="str">
        <f>VLOOKUP(F558,TrialDesign!$E$2:$I$1147,4,FALSE)</f>
        <v>Saracen</v>
      </c>
      <c r="J558">
        <f>VLOOKUP(F558,TrialDesign!$E$2:$I$1147,5,FALSE)</f>
        <v>8</v>
      </c>
    </row>
    <row r="559" spans="1:10" x14ac:dyDescent="0.3">
      <c r="A559" s="11" t="str">
        <f t="shared" si="15"/>
        <v>GEP6</v>
      </c>
      <c r="B559" s="11">
        <v>10</v>
      </c>
      <c r="C559" s="11" t="s">
        <v>65</v>
      </c>
      <c r="D559">
        <v>4</v>
      </c>
      <c r="E559">
        <v>218</v>
      </c>
      <c r="F559">
        <f t="shared" si="14"/>
        <v>400218</v>
      </c>
      <c r="G559" s="10">
        <v>41874</v>
      </c>
      <c r="H559" t="str">
        <f>VLOOKUP(F559,TrialDesign!$E$2:$I$1147,3,FALSE)</f>
        <v>Nil</v>
      </c>
      <c r="I559" t="str">
        <f>VLOOKUP(F559,TrialDesign!$E$2:$I$1147,4,FALSE)</f>
        <v>BattenWinter</v>
      </c>
      <c r="J559">
        <f>VLOOKUP(F559,TrialDesign!$E$2:$I$1147,5,FALSE)</f>
        <v>8</v>
      </c>
    </row>
    <row r="560" spans="1:10" x14ac:dyDescent="0.3">
      <c r="A560" s="11" t="str">
        <f t="shared" si="15"/>
        <v>GEP6</v>
      </c>
      <c r="B560" s="11">
        <v>10</v>
      </c>
      <c r="C560" s="11" t="s">
        <v>66</v>
      </c>
      <c r="D560">
        <v>4</v>
      </c>
      <c r="E560">
        <v>55</v>
      </c>
      <c r="F560">
        <f t="shared" si="14"/>
        <v>400055</v>
      </c>
      <c r="G560" s="10">
        <v>41883</v>
      </c>
      <c r="H560" t="str">
        <f>VLOOKUP(F560,TrialDesign!$E$2:$I$1147,3,FALSE)</f>
        <v>Nil</v>
      </c>
      <c r="I560" t="str">
        <f>VLOOKUP(F560,TrialDesign!$E$2:$I$1147,4,FALSE)</f>
        <v>BattenSpring</v>
      </c>
      <c r="J560">
        <f>VLOOKUP(F560,TrialDesign!$E$2:$I$1147,5,FALSE)</f>
        <v>8</v>
      </c>
    </row>
    <row r="561" spans="1:10" x14ac:dyDescent="0.3">
      <c r="A561" s="11" t="str">
        <f t="shared" si="15"/>
        <v>GEP6</v>
      </c>
      <c r="B561" s="11">
        <v>10</v>
      </c>
      <c r="C561" s="11" t="s">
        <v>67</v>
      </c>
      <c r="D561">
        <v>4</v>
      </c>
      <c r="E561">
        <v>96</v>
      </c>
      <c r="F561">
        <f t="shared" si="14"/>
        <v>400096</v>
      </c>
      <c r="G561" s="10">
        <v>41883</v>
      </c>
      <c r="H561" t="str">
        <f>VLOOKUP(F561,TrialDesign!$E$2:$I$1147,3,FALSE)</f>
        <v>Nil</v>
      </c>
      <c r="I561" t="str">
        <f>VLOOKUP(F561,TrialDesign!$E$2:$I$1147,4,FALSE)</f>
        <v>BattenSpring</v>
      </c>
      <c r="J561">
        <f>VLOOKUP(F561,TrialDesign!$E$2:$I$1147,5,FALSE)</f>
        <v>8</v>
      </c>
    </row>
    <row r="562" spans="1:10" x14ac:dyDescent="0.3">
      <c r="A562" s="11" t="str">
        <f t="shared" si="15"/>
        <v>GEP6</v>
      </c>
      <c r="B562" s="11">
        <v>11</v>
      </c>
      <c r="C562" s="11" t="s">
        <v>61</v>
      </c>
      <c r="D562">
        <v>4</v>
      </c>
      <c r="E562">
        <v>56</v>
      </c>
      <c r="F562">
        <f t="shared" si="14"/>
        <v>400056</v>
      </c>
      <c r="G562" s="10">
        <v>41883</v>
      </c>
      <c r="H562" t="str">
        <f>VLOOKUP(F562,TrialDesign!$E$2:$I$1147,3,FALSE)</f>
        <v>Nil</v>
      </c>
      <c r="I562" t="str">
        <f>VLOOKUP(F562,TrialDesign!$E$2:$I$1147,4,FALSE)</f>
        <v>BattenSpring</v>
      </c>
      <c r="J562">
        <f>VLOOKUP(F562,TrialDesign!$E$2:$I$1147,5,FALSE)</f>
        <v>8</v>
      </c>
    </row>
    <row r="563" spans="1:10" x14ac:dyDescent="0.3">
      <c r="A563" s="11" t="str">
        <f t="shared" si="15"/>
        <v>GEP6</v>
      </c>
      <c r="B563" s="11">
        <v>11</v>
      </c>
      <c r="C563" s="11" t="s">
        <v>62</v>
      </c>
      <c r="D563">
        <v>4</v>
      </c>
      <c r="E563">
        <v>127</v>
      </c>
      <c r="F563">
        <f t="shared" si="14"/>
        <v>400127</v>
      </c>
      <c r="G563" s="10">
        <v>41883</v>
      </c>
      <c r="H563" t="str">
        <f>VLOOKUP(F563,TrialDesign!$E$2:$I$1147,3,FALSE)</f>
        <v>Nil</v>
      </c>
      <c r="I563" t="str">
        <f>VLOOKUP(F563,TrialDesign!$E$2:$I$1147,4,FALSE)</f>
        <v>Saracen</v>
      </c>
      <c r="J563">
        <f>VLOOKUP(F563,TrialDesign!$E$2:$I$1147,5,FALSE)</f>
        <v>8</v>
      </c>
    </row>
    <row r="564" spans="1:10" x14ac:dyDescent="0.3">
      <c r="A564" s="11" t="str">
        <f t="shared" si="15"/>
        <v>GEP6</v>
      </c>
      <c r="B564" s="11">
        <v>11</v>
      </c>
      <c r="C564" s="11" t="s">
        <v>63</v>
      </c>
      <c r="D564">
        <v>4</v>
      </c>
      <c r="E564">
        <v>141</v>
      </c>
      <c r="F564">
        <f t="shared" si="14"/>
        <v>400141</v>
      </c>
      <c r="G564" s="10">
        <v>41883</v>
      </c>
      <c r="H564" t="str">
        <f>VLOOKUP(F564,TrialDesign!$E$2:$I$1147,3,FALSE)</f>
        <v>Nil</v>
      </c>
      <c r="I564" t="str">
        <f>VLOOKUP(F564,TrialDesign!$E$2:$I$1147,4,FALSE)</f>
        <v>Saracen</v>
      </c>
      <c r="J564">
        <f>VLOOKUP(F564,TrialDesign!$E$2:$I$1147,5,FALSE)</f>
        <v>8</v>
      </c>
    </row>
    <row r="565" spans="1:10" x14ac:dyDescent="0.3">
      <c r="A565" s="11" t="str">
        <f t="shared" si="15"/>
        <v>GEP6</v>
      </c>
      <c r="B565" s="11">
        <v>11</v>
      </c>
      <c r="C565" s="11" t="s">
        <v>64</v>
      </c>
      <c r="D565">
        <v>4</v>
      </c>
      <c r="E565">
        <v>174</v>
      </c>
      <c r="F565">
        <f t="shared" si="14"/>
        <v>400174</v>
      </c>
      <c r="G565" s="10">
        <v>41883</v>
      </c>
      <c r="H565" t="str">
        <f>VLOOKUP(F565,TrialDesign!$E$2:$I$1147,3,FALSE)</f>
        <v>Nil</v>
      </c>
      <c r="I565" t="str">
        <f>VLOOKUP(F565,TrialDesign!$E$2:$I$1147,4,FALSE)</f>
        <v>Amarok</v>
      </c>
      <c r="J565">
        <f>VLOOKUP(F565,TrialDesign!$E$2:$I$1147,5,FALSE)</f>
        <v>8</v>
      </c>
    </row>
    <row r="566" spans="1:10" x14ac:dyDescent="0.3">
      <c r="A566" s="11" t="str">
        <f t="shared" si="15"/>
        <v>GEP6</v>
      </c>
      <c r="B566" s="11">
        <v>11</v>
      </c>
      <c r="C566" s="11" t="s">
        <v>17</v>
      </c>
      <c r="D566">
        <v>4</v>
      </c>
      <c r="E566">
        <v>148</v>
      </c>
      <c r="F566">
        <f t="shared" si="14"/>
        <v>400148</v>
      </c>
      <c r="G566" s="10">
        <v>41883</v>
      </c>
      <c r="H566" t="str">
        <f>VLOOKUP(F566,TrialDesign!$E$2:$I$1147,3,FALSE)</f>
        <v>Nil</v>
      </c>
      <c r="I566" t="str">
        <f>VLOOKUP(F566,TrialDesign!$E$2:$I$1147,4,FALSE)</f>
        <v>Saracen</v>
      </c>
      <c r="J566">
        <f>VLOOKUP(F566,TrialDesign!$E$2:$I$1147,5,FALSE)</f>
        <v>8</v>
      </c>
    </row>
    <row r="567" spans="1:10" x14ac:dyDescent="0.3">
      <c r="A567" s="11" t="str">
        <f t="shared" si="15"/>
        <v>GEP6</v>
      </c>
      <c r="B567" s="11">
        <v>11</v>
      </c>
      <c r="C567" s="11" t="s">
        <v>65</v>
      </c>
      <c r="D567">
        <v>4</v>
      </c>
      <c r="E567">
        <v>163</v>
      </c>
      <c r="F567">
        <f t="shared" si="14"/>
        <v>400163</v>
      </c>
      <c r="G567" s="10">
        <v>41883</v>
      </c>
      <c r="H567" t="str">
        <f>VLOOKUP(F567,TrialDesign!$E$2:$I$1147,3,FALSE)</f>
        <v>Nil</v>
      </c>
      <c r="I567" t="str">
        <f>VLOOKUP(F567,TrialDesign!$E$2:$I$1147,4,FALSE)</f>
        <v>Amarok</v>
      </c>
      <c r="J567">
        <f>VLOOKUP(F567,TrialDesign!$E$2:$I$1147,5,FALSE)</f>
        <v>8</v>
      </c>
    </row>
    <row r="568" spans="1:10" x14ac:dyDescent="0.3">
      <c r="A568" s="11" t="str">
        <f t="shared" si="15"/>
        <v>GEP6</v>
      </c>
      <c r="B568" s="11">
        <v>11</v>
      </c>
      <c r="C568" s="11" t="s">
        <v>66</v>
      </c>
      <c r="D568">
        <v>4</v>
      </c>
      <c r="E568">
        <v>191</v>
      </c>
      <c r="F568">
        <f t="shared" si="14"/>
        <v>400191</v>
      </c>
      <c r="G568" s="10">
        <v>41883</v>
      </c>
      <c r="H568" t="str">
        <f>VLOOKUP(F568,TrialDesign!$E$2:$I$1147,3,FALSE)</f>
        <v>Nil</v>
      </c>
      <c r="I568" t="str">
        <f>VLOOKUP(F568,TrialDesign!$E$2:$I$1147,4,FALSE)</f>
        <v>Amarok</v>
      </c>
      <c r="J568">
        <f>VLOOKUP(F568,TrialDesign!$E$2:$I$1147,5,FALSE)</f>
        <v>8</v>
      </c>
    </row>
    <row r="569" spans="1:10" x14ac:dyDescent="0.3">
      <c r="A569" s="11" t="str">
        <f t="shared" si="15"/>
        <v>GEP6</v>
      </c>
      <c r="B569" s="11">
        <v>11</v>
      </c>
      <c r="C569" s="11" t="s">
        <v>67</v>
      </c>
      <c r="D569">
        <v>4</v>
      </c>
      <c r="E569">
        <v>39</v>
      </c>
      <c r="F569">
        <f t="shared" si="14"/>
        <v>400039</v>
      </c>
      <c r="G569" s="10">
        <v>41883</v>
      </c>
      <c r="H569" t="str">
        <f>VLOOKUP(F569,TrialDesign!$E$2:$I$1147,3,FALSE)</f>
        <v>Nil</v>
      </c>
      <c r="I569" t="str">
        <f>VLOOKUP(F569,TrialDesign!$E$2:$I$1147,4,FALSE)</f>
        <v>Otane</v>
      </c>
      <c r="J569">
        <f>VLOOKUP(F569,TrialDesign!$E$2:$I$1147,5,FALSE)</f>
        <v>8</v>
      </c>
    </row>
    <row r="570" spans="1:10" x14ac:dyDescent="0.3">
      <c r="A570" s="11" t="str">
        <f t="shared" si="15"/>
        <v>GEP6</v>
      </c>
      <c r="B570" s="11">
        <v>12</v>
      </c>
      <c r="C570" s="11" t="s">
        <v>61</v>
      </c>
      <c r="D570">
        <v>4</v>
      </c>
      <c r="E570">
        <v>41</v>
      </c>
      <c r="F570">
        <f t="shared" si="14"/>
        <v>400041</v>
      </c>
      <c r="G570" s="10">
        <v>41883</v>
      </c>
      <c r="H570" t="str">
        <f>VLOOKUP(F570,TrialDesign!$E$2:$I$1147,3,FALSE)</f>
        <v>Nil</v>
      </c>
      <c r="I570" t="str">
        <f>VLOOKUP(F570,TrialDesign!$E$2:$I$1147,4,FALSE)</f>
        <v>Otane</v>
      </c>
      <c r="J570">
        <f>VLOOKUP(F570,TrialDesign!$E$2:$I$1147,5,FALSE)</f>
        <v>8</v>
      </c>
    </row>
    <row r="571" spans="1:10" x14ac:dyDescent="0.3">
      <c r="A571" s="11" t="str">
        <f t="shared" si="15"/>
        <v>GEP6</v>
      </c>
      <c r="B571" s="11">
        <v>12</v>
      </c>
      <c r="C571" s="11" t="s">
        <v>62</v>
      </c>
      <c r="D571">
        <v>4</v>
      </c>
      <c r="E571">
        <v>33</v>
      </c>
      <c r="F571">
        <f t="shared" si="14"/>
        <v>400033</v>
      </c>
      <c r="G571" s="10">
        <v>41883</v>
      </c>
      <c r="H571" t="str">
        <f>VLOOKUP(F571,TrialDesign!$E$2:$I$1147,3,FALSE)</f>
        <v>Nil</v>
      </c>
      <c r="I571" t="str">
        <f>VLOOKUP(F571,TrialDesign!$E$2:$I$1147,4,FALSE)</f>
        <v>Otane</v>
      </c>
      <c r="J571">
        <f>VLOOKUP(F571,TrialDesign!$E$2:$I$1147,5,FALSE)</f>
        <v>8</v>
      </c>
    </row>
    <row r="572" spans="1:10" x14ac:dyDescent="0.3">
      <c r="A572" s="11" t="str">
        <f t="shared" si="15"/>
        <v>GEP6</v>
      </c>
      <c r="B572" s="11">
        <v>12</v>
      </c>
      <c r="C572" s="11" t="s">
        <v>63</v>
      </c>
      <c r="D572">
        <v>4</v>
      </c>
      <c r="E572">
        <v>238</v>
      </c>
      <c r="F572">
        <f t="shared" si="14"/>
        <v>400238</v>
      </c>
      <c r="G572" s="10">
        <v>41883</v>
      </c>
      <c r="H572" t="str">
        <f>VLOOKUP(F572,TrialDesign!$E$2:$I$1147,3,FALSE)</f>
        <v>Nil</v>
      </c>
      <c r="I572" t="str">
        <f>VLOOKUP(F572,TrialDesign!$E$2:$I$1147,4,FALSE)</f>
        <v>BattenWinter</v>
      </c>
      <c r="J572">
        <f>VLOOKUP(F572,TrialDesign!$E$2:$I$1147,5,FALSE)</f>
        <v>8</v>
      </c>
    </row>
    <row r="573" spans="1:10" x14ac:dyDescent="0.3">
      <c r="A573" s="11" t="str">
        <f t="shared" si="15"/>
        <v>GEP6</v>
      </c>
      <c r="B573" s="11">
        <v>12</v>
      </c>
      <c r="C573" s="11" t="s">
        <v>64</v>
      </c>
      <c r="D573">
        <v>4</v>
      </c>
      <c r="E573">
        <v>291</v>
      </c>
      <c r="F573">
        <f t="shared" si="14"/>
        <v>400291</v>
      </c>
      <c r="G573" s="10">
        <v>41883</v>
      </c>
      <c r="H573" t="str">
        <f>VLOOKUP(F573,TrialDesign!$E$2:$I$1147,3,FALSE)</f>
        <v>Nil</v>
      </c>
      <c r="I573" t="str">
        <f>VLOOKUP(F573,TrialDesign!$E$2:$I$1147,4,FALSE)</f>
        <v>CRWT153</v>
      </c>
      <c r="J573">
        <f>VLOOKUP(F573,TrialDesign!$E$2:$I$1147,5,FALSE)</f>
        <v>8</v>
      </c>
    </row>
    <row r="574" spans="1:10" x14ac:dyDescent="0.3">
      <c r="A574" s="11" t="str">
        <f t="shared" si="15"/>
        <v>GEP6</v>
      </c>
      <c r="B574" s="11">
        <v>12</v>
      </c>
      <c r="C574" s="11" t="s">
        <v>17</v>
      </c>
      <c r="D574">
        <v>4</v>
      </c>
      <c r="E574">
        <v>241</v>
      </c>
      <c r="F574">
        <f t="shared" si="14"/>
        <v>400241</v>
      </c>
      <c r="G574" s="10">
        <v>41883</v>
      </c>
      <c r="H574" t="str">
        <f>VLOOKUP(F574,TrialDesign!$E$2:$I$1147,3,FALSE)</f>
        <v>Nil</v>
      </c>
      <c r="I574" t="str">
        <f>VLOOKUP(F574,TrialDesign!$E$2:$I$1147,4,FALSE)</f>
        <v>BattenWinter</v>
      </c>
      <c r="J574">
        <f>VLOOKUP(F574,TrialDesign!$E$2:$I$1147,5,FALSE)</f>
        <v>8</v>
      </c>
    </row>
    <row r="575" spans="1:10" x14ac:dyDescent="0.3">
      <c r="A575" s="11" t="str">
        <f t="shared" si="15"/>
        <v>GEP6</v>
      </c>
      <c r="B575" s="11">
        <v>12</v>
      </c>
      <c r="C575" s="11" t="s">
        <v>65</v>
      </c>
      <c r="D575">
        <v>4</v>
      </c>
      <c r="E575">
        <v>356</v>
      </c>
      <c r="F575">
        <f t="shared" si="14"/>
        <v>400356</v>
      </c>
      <c r="G575" s="10">
        <v>41883</v>
      </c>
      <c r="H575" t="str">
        <f>VLOOKUP(F575,TrialDesign!$E$2:$I$1147,3,FALSE)</f>
        <v>Nil</v>
      </c>
      <c r="I575" t="str">
        <f>VLOOKUP(F575,TrialDesign!$E$2:$I$1147,4,FALSE)</f>
        <v>CRWT153</v>
      </c>
      <c r="J575">
        <f>VLOOKUP(F575,TrialDesign!$E$2:$I$1147,5,FALSE)</f>
        <v>8</v>
      </c>
    </row>
    <row r="576" spans="1:10" x14ac:dyDescent="0.3">
      <c r="A576" s="11" t="str">
        <f t="shared" si="15"/>
        <v>GEP6</v>
      </c>
      <c r="B576" s="11">
        <v>12</v>
      </c>
      <c r="C576" s="11" t="s">
        <v>66</v>
      </c>
      <c r="D576">
        <v>4</v>
      </c>
      <c r="E576">
        <v>257</v>
      </c>
      <c r="F576">
        <f t="shared" si="14"/>
        <v>400257</v>
      </c>
      <c r="G576" s="10">
        <v>41883</v>
      </c>
      <c r="H576" t="str">
        <f>VLOOKUP(F576,TrialDesign!$E$2:$I$1147,3,FALSE)</f>
        <v>Nil</v>
      </c>
      <c r="I576" t="str">
        <f>VLOOKUP(F576,TrialDesign!$E$2:$I$1147,4,FALSE)</f>
        <v>BattenWinter</v>
      </c>
      <c r="J576">
        <f>VLOOKUP(F576,TrialDesign!$E$2:$I$1147,5,FALSE)</f>
        <v>8</v>
      </c>
    </row>
    <row r="577" spans="1:10" x14ac:dyDescent="0.3">
      <c r="A577" s="11" t="str">
        <f t="shared" si="15"/>
        <v>GEP6</v>
      </c>
      <c r="B577" s="11">
        <v>12</v>
      </c>
      <c r="C577" s="11" t="s">
        <v>67</v>
      </c>
      <c r="D577">
        <v>4</v>
      </c>
      <c r="E577">
        <v>317</v>
      </c>
      <c r="F577">
        <f t="shared" si="14"/>
        <v>400317</v>
      </c>
      <c r="G577" s="10">
        <v>41883</v>
      </c>
      <c r="H577" t="str">
        <f>VLOOKUP(F577,TrialDesign!$E$2:$I$1147,3,FALSE)</f>
        <v>Nil</v>
      </c>
      <c r="I577" t="str">
        <f>VLOOKUP(F577,TrialDesign!$E$2:$I$1147,4,FALSE)</f>
        <v>CRWT153</v>
      </c>
      <c r="J577">
        <f>VLOOKUP(F577,TrialDesign!$E$2:$I$1147,5,FALSE)</f>
        <v>8</v>
      </c>
    </row>
    <row r="578" spans="1:10" x14ac:dyDescent="0.3">
      <c r="A578" t="s">
        <v>288</v>
      </c>
      <c r="B578">
        <v>1</v>
      </c>
      <c r="C578" t="s">
        <v>61</v>
      </c>
      <c r="D578">
        <v>4</v>
      </c>
      <c r="E578">
        <v>74</v>
      </c>
      <c r="F578">
        <f t="shared" ref="F578:F641" si="16">D578*100000+E578</f>
        <v>400074</v>
      </c>
      <c r="G578" s="10">
        <v>41890</v>
      </c>
      <c r="H578" t="str">
        <f>VLOOKUP(F578,TrialDesign!$E$2:$I$1147,3,FALSE)</f>
        <v>Nil</v>
      </c>
      <c r="I578" t="str">
        <f>VLOOKUP(F578,TrialDesign!$E$2:$I$1147,4,FALSE)</f>
        <v>BattenSpring</v>
      </c>
      <c r="J578">
        <f>VLOOKUP(F578,TrialDesign!$E$2:$I$1147,5,FALSE)</f>
        <v>8</v>
      </c>
    </row>
    <row r="579" spans="1:10" x14ac:dyDescent="0.3">
      <c r="A579" t="str">
        <f>A578</f>
        <v>GEP7</v>
      </c>
      <c r="B579">
        <v>1</v>
      </c>
      <c r="C579" t="s">
        <v>62</v>
      </c>
      <c r="D579">
        <v>4</v>
      </c>
      <c r="E579">
        <v>179</v>
      </c>
      <c r="F579">
        <f t="shared" si="16"/>
        <v>400179</v>
      </c>
      <c r="G579" s="10">
        <v>41890</v>
      </c>
      <c r="H579" t="str">
        <f>VLOOKUP(F579,TrialDesign!$E$2:$I$1147,3,FALSE)</f>
        <v>Nil</v>
      </c>
      <c r="I579" t="str">
        <f>VLOOKUP(F579,TrialDesign!$E$2:$I$1147,4,FALSE)</f>
        <v>Amarok</v>
      </c>
      <c r="J579">
        <f>VLOOKUP(F579,TrialDesign!$E$2:$I$1147,5,FALSE)</f>
        <v>8</v>
      </c>
    </row>
    <row r="580" spans="1:10" x14ac:dyDescent="0.3">
      <c r="A580" t="str">
        <f t="shared" ref="A580:A643" si="17">A579</f>
        <v>GEP7</v>
      </c>
      <c r="B580">
        <v>1</v>
      </c>
      <c r="C580" t="s">
        <v>63</v>
      </c>
      <c r="D580">
        <v>4</v>
      </c>
      <c r="E580">
        <v>69</v>
      </c>
      <c r="F580">
        <f t="shared" si="16"/>
        <v>400069</v>
      </c>
      <c r="G580" s="10">
        <v>41890</v>
      </c>
      <c r="H580" t="str">
        <f>VLOOKUP(F580,TrialDesign!$E$2:$I$1147,3,FALSE)</f>
        <v>Nil</v>
      </c>
      <c r="I580" t="str">
        <f>VLOOKUP(F580,TrialDesign!$E$2:$I$1147,4,FALSE)</f>
        <v>BattenSpring</v>
      </c>
      <c r="J580">
        <f>VLOOKUP(F580,TrialDesign!$E$2:$I$1147,5,FALSE)</f>
        <v>8</v>
      </c>
    </row>
    <row r="581" spans="1:10" x14ac:dyDescent="0.3">
      <c r="A581" t="str">
        <f t="shared" si="17"/>
        <v>GEP7</v>
      </c>
      <c r="B581">
        <v>1</v>
      </c>
      <c r="C581" t="s">
        <v>64</v>
      </c>
      <c r="D581">
        <v>4</v>
      </c>
      <c r="E581">
        <v>48</v>
      </c>
      <c r="F581">
        <f t="shared" si="16"/>
        <v>400048</v>
      </c>
      <c r="G581" s="10">
        <v>41890</v>
      </c>
      <c r="H581" t="str">
        <f>VLOOKUP(F581,TrialDesign!$E$2:$I$1147,3,FALSE)</f>
        <v>Nil</v>
      </c>
      <c r="I581" t="str">
        <f>VLOOKUP(F581,TrialDesign!$E$2:$I$1147,4,FALSE)</f>
        <v>BattenSpring</v>
      </c>
      <c r="J581">
        <f>VLOOKUP(F581,TrialDesign!$E$2:$I$1147,5,FALSE)</f>
        <v>8</v>
      </c>
    </row>
    <row r="582" spans="1:10" x14ac:dyDescent="0.3">
      <c r="A582" t="str">
        <f t="shared" si="17"/>
        <v>GEP7</v>
      </c>
      <c r="B582">
        <v>1</v>
      </c>
      <c r="C582" t="s">
        <v>17</v>
      </c>
      <c r="D582">
        <v>4</v>
      </c>
      <c r="E582">
        <v>156</v>
      </c>
      <c r="F582">
        <f t="shared" si="16"/>
        <v>400156</v>
      </c>
      <c r="G582" s="10">
        <v>41890</v>
      </c>
      <c r="H582" t="str">
        <f>VLOOKUP(F582,TrialDesign!$E$2:$I$1147,3,FALSE)</f>
        <v>Nil</v>
      </c>
      <c r="I582" t="str">
        <f>VLOOKUP(F582,TrialDesign!$E$2:$I$1147,4,FALSE)</f>
        <v>Amarok</v>
      </c>
      <c r="J582">
        <f>VLOOKUP(F582,TrialDesign!$E$2:$I$1147,5,FALSE)</f>
        <v>8</v>
      </c>
    </row>
    <row r="583" spans="1:10" x14ac:dyDescent="0.3">
      <c r="A583" t="str">
        <f t="shared" si="17"/>
        <v>GEP7</v>
      </c>
      <c r="B583">
        <v>1</v>
      </c>
      <c r="C583" t="s">
        <v>65</v>
      </c>
      <c r="D583">
        <v>4</v>
      </c>
      <c r="E583">
        <v>345</v>
      </c>
      <c r="F583">
        <f t="shared" si="16"/>
        <v>400345</v>
      </c>
      <c r="G583" s="10">
        <v>41890</v>
      </c>
      <c r="H583" t="str">
        <f>VLOOKUP(F583,TrialDesign!$E$2:$I$1147,3,FALSE)</f>
        <v>Nil</v>
      </c>
      <c r="I583" t="str">
        <f>VLOOKUP(F583,TrialDesign!$E$2:$I$1147,4,FALSE)</f>
        <v>CRWT153</v>
      </c>
      <c r="J583">
        <f>VLOOKUP(F583,TrialDesign!$E$2:$I$1147,5,FALSE)</f>
        <v>8</v>
      </c>
    </row>
    <row r="584" spans="1:10" x14ac:dyDescent="0.3">
      <c r="A584" t="str">
        <f t="shared" si="17"/>
        <v>GEP7</v>
      </c>
      <c r="B584">
        <v>1</v>
      </c>
      <c r="C584" t="s">
        <v>66</v>
      </c>
      <c r="D584">
        <v>4</v>
      </c>
      <c r="E584">
        <v>293</v>
      </c>
      <c r="F584">
        <f t="shared" si="16"/>
        <v>400293</v>
      </c>
      <c r="G584" s="10">
        <v>41890</v>
      </c>
      <c r="H584" t="str">
        <f>VLOOKUP(F584,TrialDesign!$E$2:$I$1147,3,FALSE)</f>
        <v>Nil</v>
      </c>
      <c r="I584" t="str">
        <f>VLOOKUP(F584,TrialDesign!$E$2:$I$1147,4,FALSE)</f>
        <v>CRWT153</v>
      </c>
      <c r="J584">
        <f>VLOOKUP(F584,TrialDesign!$E$2:$I$1147,5,FALSE)</f>
        <v>8</v>
      </c>
    </row>
    <row r="585" spans="1:10" x14ac:dyDescent="0.3">
      <c r="A585" t="str">
        <f t="shared" si="17"/>
        <v>GEP7</v>
      </c>
      <c r="B585">
        <v>1</v>
      </c>
      <c r="C585" t="s">
        <v>67</v>
      </c>
      <c r="D585">
        <v>4</v>
      </c>
      <c r="E585">
        <v>180</v>
      </c>
      <c r="F585">
        <f t="shared" si="16"/>
        <v>400180</v>
      </c>
      <c r="G585" s="10">
        <v>41890</v>
      </c>
      <c r="H585" t="str">
        <f>VLOOKUP(F585,TrialDesign!$E$2:$I$1147,3,FALSE)</f>
        <v>Nil</v>
      </c>
      <c r="I585" t="str">
        <f>VLOOKUP(F585,TrialDesign!$E$2:$I$1147,4,FALSE)</f>
        <v>Amarok</v>
      </c>
      <c r="J585">
        <f>VLOOKUP(F585,TrialDesign!$E$2:$I$1147,5,FALSE)</f>
        <v>8</v>
      </c>
    </row>
    <row r="586" spans="1:10" x14ac:dyDescent="0.3">
      <c r="A586" t="str">
        <f t="shared" si="17"/>
        <v>GEP7</v>
      </c>
      <c r="B586">
        <v>2</v>
      </c>
      <c r="C586" t="s">
        <v>61</v>
      </c>
      <c r="D586">
        <v>4</v>
      </c>
      <c r="E586">
        <v>311</v>
      </c>
      <c r="F586">
        <f t="shared" si="16"/>
        <v>400311</v>
      </c>
      <c r="G586" s="10">
        <v>41890</v>
      </c>
      <c r="H586" t="str">
        <f>VLOOKUP(F586,TrialDesign!$E$2:$I$1147,3,FALSE)</f>
        <v>Nil</v>
      </c>
      <c r="I586" t="str">
        <f>VLOOKUP(F586,TrialDesign!$E$2:$I$1147,4,FALSE)</f>
        <v>CRWT153</v>
      </c>
      <c r="J586">
        <f>VLOOKUP(F586,TrialDesign!$E$2:$I$1147,5,FALSE)</f>
        <v>8</v>
      </c>
    </row>
    <row r="587" spans="1:10" x14ac:dyDescent="0.3">
      <c r="A587" t="str">
        <f t="shared" si="17"/>
        <v>GEP7</v>
      </c>
      <c r="B587">
        <v>2</v>
      </c>
      <c r="C587" t="s">
        <v>62</v>
      </c>
      <c r="D587">
        <v>4</v>
      </c>
      <c r="E587">
        <v>237</v>
      </c>
      <c r="F587">
        <f t="shared" si="16"/>
        <v>400237</v>
      </c>
      <c r="G587" s="10">
        <v>41890</v>
      </c>
      <c r="H587" t="str">
        <f>VLOOKUP(F587,TrialDesign!$E$2:$I$1147,3,FALSE)</f>
        <v>Nil</v>
      </c>
      <c r="I587" t="str">
        <f>VLOOKUP(F587,TrialDesign!$E$2:$I$1147,4,FALSE)</f>
        <v>BattenWinter</v>
      </c>
      <c r="J587">
        <f>VLOOKUP(F587,TrialDesign!$E$2:$I$1147,5,FALSE)</f>
        <v>8</v>
      </c>
    </row>
    <row r="588" spans="1:10" x14ac:dyDescent="0.3">
      <c r="A588" t="str">
        <f t="shared" si="17"/>
        <v>GEP7</v>
      </c>
      <c r="B588">
        <v>2</v>
      </c>
      <c r="C588" t="s">
        <v>63</v>
      </c>
      <c r="D588">
        <v>4</v>
      </c>
      <c r="E588">
        <v>32</v>
      </c>
      <c r="F588">
        <f t="shared" si="16"/>
        <v>400032</v>
      </c>
      <c r="G588" s="10">
        <v>41890</v>
      </c>
      <c r="H588" t="str">
        <f>VLOOKUP(F588,TrialDesign!$E$2:$I$1147,3,FALSE)</f>
        <v>Nil</v>
      </c>
      <c r="I588" t="str">
        <f>VLOOKUP(F588,TrialDesign!$E$2:$I$1147,4,FALSE)</f>
        <v>Otane</v>
      </c>
      <c r="J588">
        <f>VLOOKUP(F588,TrialDesign!$E$2:$I$1147,5,FALSE)</f>
        <v>8</v>
      </c>
    </row>
    <row r="589" spans="1:10" x14ac:dyDescent="0.3">
      <c r="A589" t="str">
        <f t="shared" si="17"/>
        <v>GEP7</v>
      </c>
      <c r="B589">
        <v>2</v>
      </c>
      <c r="C589" t="s">
        <v>64</v>
      </c>
      <c r="D589">
        <v>4</v>
      </c>
      <c r="E589">
        <v>265</v>
      </c>
      <c r="F589">
        <f t="shared" si="16"/>
        <v>400265</v>
      </c>
      <c r="G589" s="10">
        <v>41890</v>
      </c>
      <c r="H589" t="str">
        <f>VLOOKUP(F589,TrialDesign!$E$2:$I$1147,3,FALSE)</f>
        <v>Nil</v>
      </c>
      <c r="I589" t="str">
        <f>VLOOKUP(F589,TrialDesign!$E$2:$I$1147,4,FALSE)</f>
        <v>BattenWinter</v>
      </c>
      <c r="J589">
        <f>VLOOKUP(F589,TrialDesign!$E$2:$I$1147,5,FALSE)</f>
        <v>8</v>
      </c>
    </row>
    <row r="590" spans="1:10" x14ac:dyDescent="0.3">
      <c r="A590" t="str">
        <f t="shared" si="17"/>
        <v>GEP7</v>
      </c>
      <c r="B590">
        <v>2</v>
      </c>
      <c r="C590" t="s">
        <v>17</v>
      </c>
      <c r="D590">
        <v>4</v>
      </c>
      <c r="E590">
        <v>244</v>
      </c>
      <c r="F590">
        <f t="shared" si="16"/>
        <v>400244</v>
      </c>
      <c r="G590" s="10">
        <v>41890</v>
      </c>
      <c r="H590" t="str">
        <f>VLOOKUP(F590,TrialDesign!$E$2:$I$1147,3,FALSE)</f>
        <v>Nil</v>
      </c>
      <c r="I590" t="str">
        <f>VLOOKUP(F590,TrialDesign!$E$2:$I$1147,4,FALSE)</f>
        <v>BattenWinter</v>
      </c>
      <c r="J590">
        <f>VLOOKUP(F590,TrialDesign!$E$2:$I$1147,5,FALSE)</f>
        <v>8</v>
      </c>
    </row>
    <row r="591" spans="1:10" x14ac:dyDescent="0.3">
      <c r="A591" t="str">
        <f t="shared" si="17"/>
        <v>GEP7</v>
      </c>
      <c r="B591">
        <v>2</v>
      </c>
      <c r="C591" t="s">
        <v>65</v>
      </c>
      <c r="D591">
        <v>4</v>
      </c>
      <c r="E591">
        <v>30</v>
      </c>
      <c r="F591">
        <f t="shared" si="16"/>
        <v>400030</v>
      </c>
      <c r="G591" s="10">
        <v>41890</v>
      </c>
      <c r="H591" t="str">
        <f>VLOOKUP(F591,TrialDesign!$E$2:$I$1147,3,FALSE)</f>
        <v>Nil</v>
      </c>
      <c r="I591" t="str">
        <f>VLOOKUP(F591,TrialDesign!$E$2:$I$1147,4,FALSE)</f>
        <v>Otane</v>
      </c>
      <c r="J591">
        <f>VLOOKUP(F591,TrialDesign!$E$2:$I$1147,5,FALSE)</f>
        <v>8</v>
      </c>
    </row>
    <row r="592" spans="1:10" x14ac:dyDescent="0.3">
      <c r="A592" t="str">
        <f t="shared" si="17"/>
        <v>GEP7</v>
      </c>
      <c r="B592">
        <v>2</v>
      </c>
      <c r="C592" t="s">
        <v>66</v>
      </c>
      <c r="D592">
        <v>4</v>
      </c>
      <c r="E592">
        <v>146</v>
      </c>
      <c r="F592">
        <f t="shared" si="16"/>
        <v>400146</v>
      </c>
      <c r="G592" s="10">
        <v>41890</v>
      </c>
      <c r="H592" t="str">
        <f>VLOOKUP(F592,TrialDesign!$E$2:$I$1147,3,FALSE)</f>
        <v>Nil</v>
      </c>
      <c r="I592" t="str">
        <f>VLOOKUP(F592,TrialDesign!$E$2:$I$1147,4,FALSE)</f>
        <v>Saracen</v>
      </c>
      <c r="J592">
        <f>VLOOKUP(F592,TrialDesign!$E$2:$I$1147,5,FALSE)</f>
        <v>8</v>
      </c>
    </row>
    <row r="593" spans="1:11" x14ac:dyDescent="0.3">
      <c r="A593" t="str">
        <f t="shared" si="17"/>
        <v>GEP7</v>
      </c>
      <c r="B593">
        <v>2</v>
      </c>
      <c r="C593" t="s">
        <v>67</v>
      </c>
      <c r="D593">
        <v>4</v>
      </c>
      <c r="E593">
        <v>137</v>
      </c>
      <c r="F593">
        <f t="shared" si="16"/>
        <v>400137</v>
      </c>
      <c r="G593" s="10">
        <v>41890</v>
      </c>
      <c r="H593" t="str">
        <f>VLOOKUP(F593,TrialDesign!$E$2:$I$1147,3,FALSE)</f>
        <v>Nil</v>
      </c>
      <c r="I593" t="str">
        <f>VLOOKUP(F593,TrialDesign!$E$2:$I$1147,4,FALSE)</f>
        <v>Saracen</v>
      </c>
      <c r="J593">
        <f>VLOOKUP(F593,TrialDesign!$E$2:$I$1147,5,FALSE)</f>
        <v>8</v>
      </c>
    </row>
    <row r="594" spans="1:11" x14ac:dyDescent="0.3">
      <c r="A594" t="str">
        <f t="shared" si="17"/>
        <v>GEP7</v>
      </c>
      <c r="B594">
        <v>3</v>
      </c>
      <c r="C594" t="s">
        <v>61</v>
      </c>
      <c r="D594">
        <v>4</v>
      </c>
      <c r="E594">
        <v>21</v>
      </c>
      <c r="F594">
        <f t="shared" si="16"/>
        <v>400021</v>
      </c>
      <c r="G594" s="10">
        <v>41890</v>
      </c>
      <c r="H594" t="str">
        <f>VLOOKUP(F594,TrialDesign!$E$2:$I$1147,3,FALSE)</f>
        <v>Nil</v>
      </c>
      <c r="I594" t="str">
        <f>VLOOKUP(F594,TrialDesign!$E$2:$I$1147,4,FALSE)</f>
        <v>Otane</v>
      </c>
      <c r="J594">
        <f>VLOOKUP(F594,TrialDesign!$E$2:$I$1147,5,FALSE)</f>
        <v>8</v>
      </c>
    </row>
    <row r="595" spans="1:11" x14ac:dyDescent="0.3">
      <c r="A595" t="str">
        <f t="shared" si="17"/>
        <v>GEP7</v>
      </c>
      <c r="B595">
        <v>3</v>
      </c>
      <c r="C595" t="s">
        <v>62</v>
      </c>
      <c r="D595">
        <v>4</v>
      </c>
      <c r="E595">
        <v>136</v>
      </c>
      <c r="F595">
        <f t="shared" si="16"/>
        <v>400136</v>
      </c>
      <c r="G595" s="10">
        <v>41890</v>
      </c>
      <c r="H595" t="str">
        <f>VLOOKUP(F595,TrialDesign!$E$2:$I$1147,3,FALSE)</f>
        <v>Nil</v>
      </c>
      <c r="I595" t="str">
        <f>VLOOKUP(F595,TrialDesign!$E$2:$I$1147,4,FALSE)</f>
        <v>Saracen</v>
      </c>
      <c r="J595">
        <f>VLOOKUP(F595,TrialDesign!$E$2:$I$1147,5,FALSE)</f>
        <v>8</v>
      </c>
    </row>
    <row r="596" spans="1:11" x14ac:dyDescent="0.3">
      <c r="A596" t="str">
        <f t="shared" si="17"/>
        <v>GEP7</v>
      </c>
      <c r="B596">
        <v>3</v>
      </c>
      <c r="C596" t="s">
        <v>63</v>
      </c>
      <c r="D596">
        <v>4</v>
      </c>
      <c r="E596">
        <v>37</v>
      </c>
      <c r="F596">
        <f t="shared" si="16"/>
        <v>400037</v>
      </c>
      <c r="G596" s="10">
        <v>41897</v>
      </c>
      <c r="H596" t="str">
        <f>VLOOKUP(F596,TrialDesign!$E$2:$I$1147,3,FALSE)</f>
        <v>Nil</v>
      </c>
      <c r="I596" t="str">
        <f>VLOOKUP(F596,TrialDesign!$E$2:$I$1147,4,FALSE)</f>
        <v>Otane</v>
      </c>
      <c r="J596">
        <f>VLOOKUP(F596,TrialDesign!$E$2:$I$1147,5,FALSE)</f>
        <v>8</v>
      </c>
    </row>
    <row r="597" spans="1:11" x14ac:dyDescent="0.3">
      <c r="A597" t="str">
        <f t="shared" si="17"/>
        <v>GEP7</v>
      </c>
      <c r="B597">
        <v>3</v>
      </c>
      <c r="C597" t="s">
        <v>64</v>
      </c>
      <c r="D597">
        <v>4</v>
      </c>
      <c r="E597">
        <v>14</v>
      </c>
      <c r="F597">
        <f t="shared" si="16"/>
        <v>400014</v>
      </c>
      <c r="G597" s="10">
        <v>41897</v>
      </c>
      <c r="H597" t="str">
        <f>VLOOKUP(F597,TrialDesign!$E$2:$I$1147,3,FALSE)</f>
        <v>Nil</v>
      </c>
      <c r="I597" t="str">
        <f>VLOOKUP(F597,TrialDesign!$E$2:$I$1147,4,FALSE)</f>
        <v>Otane</v>
      </c>
      <c r="J597">
        <f>VLOOKUP(F597,TrialDesign!$E$2:$I$1147,5,FALSE)</f>
        <v>8</v>
      </c>
    </row>
    <row r="598" spans="1:11" x14ac:dyDescent="0.3">
      <c r="A598" t="str">
        <f t="shared" si="17"/>
        <v>GEP7</v>
      </c>
      <c r="B598">
        <v>3</v>
      </c>
      <c r="C598" t="s">
        <v>17</v>
      </c>
      <c r="D598">
        <v>4</v>
      </c>
      <c r="E598">
        <v>8</v>
      </c>
      <c r="F598">
        <f t="shared" si="16"/>
        <v>400008</v>
      </c>
      <c r="G598" s="10">
        <v>41897</v>
      </c>
      <c r="H598" t="str">
        <f>VLOOKUP(F598,TrialDesign!$E$2:$I$1147,3,FALSE)</f>
        <v>Nil</v>
      </c>
      <c r="I598" t="str">
        <f>VLOOKUP(F598,TrialDesign!$E$2:$I$1147,4,FALSE)</f>
        <v>Otane</v>
      </c>
      <c r="J598">
        <f>VLOOKUP(F598,TrialDesign!$E$2:$I$1147,5,FALSE)</f>
        <v>8</v>
      </c>
    </row>
    <row r="599" spans="1:11" x14ac:dyDescent="0.3">
      <c r="A599" t="str">
        <f t="shared" si="17"/>
        <v>GEP7</v>
      </c>
      <c r="B599">
        <v>3</v>
      </c>
      <c r="C599" t="s">
        <v>65</v>
      </c>
      <c r="D599">
        <v>4</v>
      </c>
      <c r="E599">
        <v>84</v>
      </c>
      <c r="F599">
        <f t="shared" si="16"/>
        <v>400084</v>
      </c>
      <c r="G599" s="10">
        <v>41897</v>
      </c>
      <c r="H599" t="str">
        <f>VLOOKUP(F599,TrialDesign!$E$2:$I$1147,3,FALSE)</f>
        <v>Nil</v>
      </c>
      <c r="I599" t="str">
        <f>VLOOKUP(F599,TrialDesign!$E$2:$I$1147,4,FALSE)</f>
        <v>BattenSpring</v>
      </c>
      <c r="J599">
        <f>VLOOKUP(F599,TrialDesign!$E$2:$I$1147,5,FALSE)</f>
        <v>8</v>
      </c>
      <c r="K599" t="s">
        <v>402</v>
      </c>
    </row>
    <row r="600" spans="1:11" x14ac:dyDescent="0.3">
      <c r="A600" t="str">
        <f t="shared" si="17"/>
        <v>GEP7</v>
      </c>
      <c r="B600">
        <v>3</v>
      </c>
      <c r="C600" t="s">
        <v>66</v>
      </c>
      <c r="D600">
        <v>4</v>
      </c>
      <c r="E600">
        <v>58</v>
      </c>
      <c r="F600">
        <f t="shared" si="16"/>
        <v>400058</v>
      </c>
      <c r="G600" s="10">
        <v>41897</v>
      </c>
      <c r="H600" t="str">
        <f>VLOOKUP(F600,TrialDesign!$E$2:$I$1147,3,FALSE)</f>
        <v>Nil</v>
      </c>
      <c r="I600" t="str">
        <f>VLOOKUP(F600,TrialDesign!$E$2:$I$1147,4,FALSE)</f>
        <v>BattenSpring</v>
      </c>
      <c r="J600">
        <f>VLOOKUP(F600,TrialDesign!$E$2:$I$1147,5,FALSE)</f>
        <v>8</v>
      </c>
    </row>
    <row r="601" spans="1:11" x14ac:dyDescent="0.3">
      <c r="A601" t="str">
        <f t="shared" si="17"/>
        <v>GEP7</v>
      </c>
      <c r="B601">
        <v>3</v>
      </c>
      <c r="C601" t="s">
        <v>67</v>
      </c>
      <c r="D601">
        <v>4</v>
      </c>
      <c r="E601">
        <v>90</v>
      </c>
      <c r="F601">
        <f t="shared" si="16"/>
        <v>400090</v>
      </c>
      <c r="G601" s="10">
        <v>41897</v>
      </c>
      <c r="H601" t="str">
        <f>VLOOKUP(F601,TrialDesign!$E$2:$I$1147,3,FALSE)</f>
        <v>Nil</v>
      </c>
      <c r="I601" t="str">
        <f>VLOOKUP(F601,TrialDesign!$E$2:$I$1147,4,FALSE)</f>
        <v>BattenSpring</v>
      </c>
      <c r="J601">
        <f>VLOOKUP(F601,TrialDesign!$E$2:$I$1147,5,FALSE)</f>
        <v>8</v>
      </c>
    </row>
    <row r="602" spans="1:11" x14ac:dyDescent="0.3">
      <c r="A602" t="str">
        <f t="shared" si="17"/>
        <v>GEP7</v>
      </c>
      <c r="B602">
        <v>4</v>
      </c>
      <c r="C602" t="s">
        <v>61</v>
      </c>
      <c r="D602">
        <v>4</v>
      </c>
      <c r="E602">
        <v>66</v>
      </c>
      <c r="F602">
        <f t="shared" si="16"/>
        <v>400066</v>
      </c>
      <c r="G602" s="10">
        <v>41897</v>
      </c>
      <c r="H602" t="str">
        <f>VLOOKUP(F602,TrialDesign!$E$2:$I$1147,3,FALSE)</f>
        <v>Nil</v>
      </c>
      <c r="I602" t="str">
        <f>VLOOKUP(F602,TrialDesign!$E$2:$I$1147,4,FALSE)</f>
        <v>BattenSpring</v>
      </c>
      <c r="J602">
        <f>VLOOKUP(F602,TrialDesign!$E$2:$I$1147,5,FALSE)</f>
        <v>8</v>
      </c>
    </row>
    <row r="603" spans="1:11" x14ac:dyDescent="0.3">
      <c r="A603" t="str">
        <f t="shared" si="17"/>
        <v>GEP7</v>
      </c>
      <c r="B603">
        <v>4</v>
      </c>
      <c r="C603" t="s">
        <v>62</v>
      </c>
      <c r="D603">
        <v>4</v>
      </c>
      <c r="E603">
        <v>261</v>
      </c>
      <c r="F603">
        <f t="shared" si="16"/>
        <v>400261</v>
      </c>
      <c r="G603" s="10">
        <v>41897</v>
      </c>
      <c r="H603" t="str">
        <f>VLOOKUP(F603,TrialDesign!$E$2:$I$1147,3,FALSE)</f>
        <v>Nil</v>
      </c>
      <c r="I603" t="str">
        <f>VLOOKUP(F603,TrialDesign!$E$2:$I$1147,4,FALSE)</f>
        <v>BattenWinter</v>
      </c>
      <c r="J603">
        <f>VLOOKUP(F603,TrialDesign!$E$2:$I$1147,5,FALSE)</f>
        <v>8</v>
      </c>
    </row>
    <row r="604" spans="1:11" x14ac:dyDescent="0.3">
      <c r="A604" t="str">
        <f t="shared" si="17"/>
        <v>GEP7</v>
      </c>
      <c r="B604">
        <v>4</v>
      </c>
      <c r="C604" t="s">
        <v>63</v>
      </c>
      <c r="D604">
        <v>4</v>
      </c>
      <c r="E604">
        <v>316</v>
      </c>
      <c r="F604">
        <f t="shared" si="16"/>
        <v>400316</v>
      </c>
      <c r="G604" s="10">
        <v>41897</v>
      </c>
      <c r="H604" t="str">
        <f>VLOOKUP(F604,TrialDesign!$E$2:$I$1147,3,FALSE)</f>
        <v>Nil</v>
      </c>
      <c r="I604" t="str">
        <f>VLOOKUP(F604,TrialDesign!$E$2:$I$1147,4,FALSE)</f>
        <v>CRWT153</v>
      </c>
      <c r="J604">
        <f>VLOOKUP(F604,TrialDesign!$E$2:$I$1147,5,FALSE)</f>
        <v>8</v>
      </c>
    </row>
    <row r="605" spans="1:11" x14ac:dyDescent="0.3">
      <c r="A605" t="str">
        <f t="shared" si="17"/>
        <v>GEP7</v>
      </c>
      <c r="B605">
        <v>4</v>
      </c>
      <c r="C605" t="s">
        <v>64</v>
      </c>
      <c r="D605">
        <v>4</v>
      </c>
      <c r="E605">
        <v>336</v>
      </c>
      <c r="F605">
        <f t="shared" si="16"/>
        <v>400336</v>
      </c>
      <c r="G605" s="10">
        <v>41897</v>
      </c>
      <c r="H605" t="str">
        <f>VLOOKUP(F605,TrialDesign!$E$2:$I$1147,3,FALSE)</f>
        <v>Nil</v>
      </c>
      <c r="I605" t="str">
        <f>VLOOKUP(F605,TrialDesign!$E$2:$I$1147,4,FALSE)</f>
        <v>CRWT153</v>
      </c>
      <c r="J605">
        <f>VLOOKUP(F605,TrialDesign!$E$2:$I$1147,5,FALSE)</f>
        <v>8</v>
      </c>
    </row>
    <row r="606" spans="1:11" x14ac:dyDescent="0.3">
      <c r="A606" t="str">
        <f t="shared" si="17"/>
        <v>GEP7</v>
      </c>
      <c r="B606">
        <v>4</v>
      </c>
      <c r="C606" t="s">
        <v>17</v>
      </c>
      <c r="D606">
        <v>4</v>
      </c>
      <c r="E606">
        <v>322</v>
      </c>
      <c r="F606">
        <f t="shared" si="16"/>
        <v>400322</v>
      </c>
      <c r="G606" s="10">
        <v>41897</v>
      </c>
      <c r="H606" t="str">
        <f>VLOOKUP(F606,TrialDesign!$E$2:$I$1147,3,FALSE)</f>
        <v>Nil</v>
      </c>
      <c r="I606" t="str">
        <f>VLOOKUP(F606,TrialDesign!$E$2:$I$1147,4,FALSE)</f>
        <v>CRWT153</v>
      </c>
      <c r="J606">
        <f>VLOOKUP(F606,TrialDesign!$E$2:$I$1147,5,FALSE)</f>
        <v>8</v>
      </c>
    </row>
    <row r="607" spans="1:11" x14ac:dyDescent="0.3">
      <c r="A607" t="str">
        <f t="shared" si="17"/>
        <v>GEP7</v>
      </c>
      <c r="B607">
        <v>4</v>
      </c>
      <c r="C607" t="s">
        <v>65</v>
      </c>
      <c r="D607">
        <v>4</v>
      </c>
      <c r="E607">
        <v>73</v>
      </c>
      <c r="F607">
        <f t="shared" si="16"/>
        <v>400073</v>
      </c>
      <c r="G607" s="10">
        <v>41897</v>
      </c>
      <c r="H607" t="str">
        <f>VLOOKUP(F607,TrialDesign!$E$2:$I$1147,3,FALSE)</f>
        <v>Nil</v>
      </c>
      <c r="I607" t="str">
        <f>VLOOKUP(F607,TrialDesign!$E$2:$I$1147,4,FALSE)</f>
        <v>BattenSpring</v>
      </c>
      <c r="J607">
        <f>VLOOKUP(F607,TrialDesign!$E$2:$I$1147,5,FALSE)</f>
        <v>8</v>
      </c>
      <c r="K607" t="s">
        <v>402</v>
      </c>
    </row>
    <row r="608" spans="1:11" x14ac:dyDescent="0.3">
      <c r="A608" t="str">
        <f t="shared" si="17"/>
        <v>GEP7</v>
      </c>
      <c r="B608">
        <v>4</v>
      </c>
      <c r="C608" t="s">
        <v>66</v>
      </c>
      <c r="D608">
        <v>4</v>
      </c>
      <c r="E608">
        <v>138</v>
      </c>
      <c r="F608">
        <f t="shared" si="16"/>
        <v>400138</v>
      </c>
      <c r="G608" s="10">
        <v>41897</v>
      </c>
      <c r="H608" t="str">
        <f>VLOOKUP(F608,TrialDesign!$E$2:$I$1147,3,FALSE)</f>
        <v>Nil</v>
      </c>
      <c r="I608" t="str">
        <f>VLOOKUP(F608,TrialDesign!$E$2:$I$1147,4,FALSE)</f>
        <v>Saracen</v>
      </c>
      <c r="J608">
        <f>VLOOKUP(F608,TrialDesign!$E$2:$I$1147,5,FALSE)</f>
        <v>8</v>
      </c>
    </row>
    <row r="609" spans="1:10" x14ac:dyDescent="0.3">
      <c r="A609" t="str">
        <f t="shared" si="17"/>
        <v>GEP7</v>
      </c>
      <c r="B609">
        <v>4</v>
      </c>
      <c r="C609" t="s">
        <v>67</v>
      </c>
      <c r="D609">
        <v>4</v>
      </c>
      <c r="E609">
        <v>151</v>
      </c>
      <c r="F609">
        <f t="shared" si="16"/>
        <v>400151</v>
      </c>
      <c r="G609" s="10">
        <v>41897</v>
      </c>
      <c r="H609" t="str">
        <f>VLOOKUP(F609,TrialDesign!$E$2:$I$1147,3,FALSE)</f>
        <v>Nil</v>
      </c>
      <c r="I609" t="str">
        <f>VLOOKUP(F609,TrialDesign!$E$2:$I$1147,4,FALSE)</f>
        <v>Saracen</v>
      </c>
      <c r="J609">
        <f>VLOOKUP(F609,TrialDesign!$E$2:$I$1147,5,FALSE)</f>
        <v>8</v>
      </c>
    </row>
    <row r="610" spans="1:10" x14ac:dyDescent="0.3">
      <c r="A610" t="str">
        <f t="shared" si="17"/>
        <v>GEP7</v>
      </c>
      <c r="B610">
        <v>5</v>
      </c>
      <c r="C610" t="s">
        <v>61</v>
      </c>
      <c r="D610">
        <v>4</v>
      </c>
      <c r="E610">
        <v>130</v>
      </c>
      <c r="F610">
        <f t="shared" si="16"/>
        <v>400130</v>
      </c>
      <c r="G610" s="10">
        <v>41897</v>
      </c>
      <c r="H610" t="str">
        <f>VLOOKUP(F610,TrialDesign!$E$2:$I$1147,3,FALSE)</f>
        <v>Nil</v>
      </c>
      <c r="I610" t="str">
        <f>VLOOKUP(F610,TrialDesign!$E$2:$I$1147,4,FALSE)</f>
        <v>Saracen</v>
      </c>
      <c r="J610">
        <f>VLOOKUP(F610,TrialDesign!$E$2:$I$1147,5,FALSE)</f>
        <v>8</v>
      </c>
    </row>
    <row r="611" spans="1:10" x14ac:dyDescent="0.3">
      <c r="A611" t="str">
        <f t="shared" si="17"/>
        <v>GEP7</v>
      </c>
      <c r="B611">
        <v>5</v>
      </c>
      <c r="C611" t="s">
        <v>62</v>
      </c>
      <c r="D611">
        <v>4</v>
      </c>
      <c r="E611">
        <v>214</v>
      </c>
      <c r="F611">
        <f t="shared" si="16"/>
        <v>400214</v>
      </c>
      <c r="G611" s="10">
        <v>41897</v>
      </c>
      <c r="H611" t="str">
        <f>VLOOKUP(F611,TrialDesign!$E$2:$I$1147,3,FALSE)</f>
        <v>Nil</v>
      </c>
      <c r="I611" t="str">
        <f>VLOOKUP(F611,TrialDesign!$E$2:$I$1147,4,FALSE)</f>
        <v>Amarok</v>
      </c>
      <c r="J611">
        <f>VLOOKUP(F611,TrialDesign!$E$2:$I$1147,5,FALSE)</f>
        <v>8</v>
      </c>
    </row>
    <row r="612" spans="1:10" x14ac:dyDescent="0.3">
      <c r="A612" t="str">
        <f t="shared" si="17"/>
        <v>GEP7</v>
      </c>
      <c r="B612">
        <v>5</v>
      </c>
      <c r="C612" t="s">
        <v>63</v>
      </c>
      <c r="D612">
        <v>4</v>
      </c>
      <c r="E612">
        <v>158</v>
      </c>
      <c r="F612">
        <f t="shared" si="16"/>
        <v>400158</v>
      </c>
      <c r="G612" s="10">
        <v>41897</v>
      </c>
      <c r="H612" t="str">
        <f>VLOOKUP(F612,TrialDesign!$E$2:$I$1147,3,FALSE)</f>
        <v>Nil</v>
      </c>
      <c r="I612" t="str">
        <f>VLOOKUP(F612,TrialDesign!$E$2:$I$1147,4,FALSE)</f>
        <v>Amarok</v>
      </c>
      <c r="J612">
        <f>VLOOKUP(F612,TrialDesign!$E$2:$I$1147,5,FALSE)</f>
        <v>8</v>
      </c>
    </row>
    <row r="613" spans="1:10" x14ac:dyDescent="0.3">
      <c r="A613" t="str">
        <f t="shared" si="17"/>
        <v>GEP7</v>
      </c>
      <c r="B613">
        <v>5</v>
      </c>
      <c r="C613" t="s">
        <v>64</v>
      </c>
      <c r="D613">
        <v>4</v>
      </c>
      <c r="E613">
        <v>196</v>
      </c>
      <c r="F613">
        <f t="shared" si="16"/>
        <v>400196</v>
      </c>
      <c r="G613" s="10">
        <v>41897</v>
      </c>
      <c r="H613" t="str">
        <f>VLOOKUP(F613,TrialDesign!$E$2:$I$1147,3,FALSE)</f>
        <v>Nil</v>
      </c>
      <c r="I613" t="str">
        <f>VLOOKUP(F613,TrialDesign!$E$2:$I$1147,4,FALSE)</f>
        <v>Amarok</v>
      </c>
      <c r="J613">
        <f>VLOOKUP(F613,TrialDesign!$E$2:$I$1147,5,FALSE)</f>
        <v>8</v>
      </c>
    </row>
    <row r="614" spans="1:10" x14ac:dyDescent="0.3">
      <c r="A614" t="str">
        <f t="shared" si="17"/>
        <v>GEP7</v>
      </c>
      <c r="B614">
        <v>5</v>
      </c>
      <c r="C614" t="s">
        <v>17</v>
      </c>
      <c r="D614">
        <v>4</v>
      </c>
      <c r="E614">
        <v>304</v>
      </c>
      <c r="F614">
        <f t="shared" si="16"/>
        <v>400304</v>
      </c>
      <c r="G614" s="10">
        <v>41904</v>
      </c>
      <c r="H614" t="str">
        <f>VLOOKUP(F614,TrialDesign!$E$2:$I$1147,3,FALSE)</f>
        <v>Nil</v>
      </c>
      <c r="I614" t="str">
        <f>VLOOKUP(F614,TrialDesign!$E$2:$I$1147,4,FALSE)</f>
        <v>CRWT153</v>
      </c>
      <c r="J614">
        <f>VLOOKUP(F614,TrialDesign!$E$2:$I$1147,5,FALSE)</f>
        <v>8</v>
      </c>
    </row>
    <row r="615" spans="1:10" x14ac:dyDescent="0.3">
      <c r="A615" t="str">
        <f t="shared" si="17"/>
        <v>GEP7</v>
      </c>
      <c r="B615">
        <v>5</v>
      </c>
      <c r="C615" t="s">
        <v>65</v>
      </c>
      <c r="D615">
        <v>4</v>
      </c>
      <c r="E615">
        <v>73</v>
      </c>
      <c r="F615">
        <f t="shared" si="16"/>
        <v>400073</v>
      </c>
      <c r="G615" s="10">
        <v>41904</v>
      </c>
      <c r="H615" t="str">
        <f>VLOOKUP(F615,TrialDesign!$E$2:$I$1147,3,FALSE)</f>
        <v>Nil</v>
      </c>
      <c r="I615" t="str">
        <f>VLOOKUP(F615,TrialDesign!$E$2:$I$1147,4,FALSE)</f>
        <v>BattenSpring</v>
      </c>
      <c r="J615">
        <f>VLOOKUP(F615,TrialDesign!$E$2:$I$1147,5,FALSE)</f>
        <v>8</v>
      </c>
    </row>
    <row r="616" spans="1:10" x14ac:dyDescent="0.3">
      <c r="A616" t="str">
        <f t="shared" si="17"/>
        <v>GEP7</v>
      </c>
      <c r="B616">
        <v>5</v>
      </c>
      <c r="C616" t="s">
        <v>66</v>
      </c>
      <c r="D616">
        <v>4</v>
      </c>
      <c r="E616">
        <v>143</v>
      </c>
      <c r="F616">
        <f t="shared" si="16"/>
        <v>400143</v>
      </c>
      <c r="G616" s="10">
        <v>41904</v>
      </c>
      <c r="H616" t="str">
        <f>VLOOKUP(F616,TrialDesign!$E$2:$I$1147,3,FALSE)</f>
        <v>Nil</v>
      </c>
      <c r="I616" t="str">
        <f>VLOOKUP(F616,TrialDesign!$E$2:$I$1147,4,FALSE)</f>
        <v>Saracen</v>
      </c>
      <c r="J616">
        <f>VLOOKUP(F616,TrialDesign!$E$2:$I$1147,5,FALSE)</f>
        <v>8</v>
      </c>
    </row>
    <row r="617" spans="1:10" x14ac:dyDescent="0.3">
      <c r="A617" t="str">
        <f t="shared" si="17"/>
        <v>GEP7</v>
      </c>
      <c r="B617">
        <v>5</v>
      </c>
      <c r="C617" t="s">
        <v>67</v>
      </c>
      <c r="D617">
        <v>4</v>
      </c>
      <c r="E617">
        <v>212</v>
      </c>
      <c r="F617">
        <f t="shared" si="16"/>
        <v>400212</v>
      </c>
      <c r="G617" s="10">
        <v>41904</v>
      </c>
      <c r="H617" t="str">
        <f>VLOOKUP(F617,TrialDesign!$E$2:$I$1147,3,FALSE)</f>
        <v>Nil</v>
      </c>
      <c r="I617" t="str">
        <f>VLOOKUP(F617,TrialDesign!$E$2:$I$1147,4,FALSE)</f>
        <v>Amarok</v>
      </c>
      <c r="J617">
        <f>VLOOKUP(F617,TrialDesign!$E$2:$I$1147,5,FALSE)</f>
        <v>8</v>
      </c>
    </row>
    <row r="618" spans="1:10" x14ac:dyDescent="0.3">
      <c r="A618" t="str">
        <f t="shared" si="17"/>
        <v>GEP7</v>
      </c>
      <c r="B618">
        <v>6</v>
      </c>
      <c r="C618" t="s">
        <v>61</v>
      </c>
      <c r="D618">
        <v>4</v>
      </c>
      <c r="E618">
        <v>310</v>
      </c>
      <c r="F618">
        <f t="shared" si="16"/>
        <v>400310</v>
      </c>
      <c r="G618" s="10">
        <v>41904</v>
      </c>
      <c r="H618" t="str">
        <f>VLOOKUP(F618,TrialDesign!$E$2:$I$1147,3,FALSE)</f>
        <v>Nil</v>
      </c>
      <c r="I618" t="str">
        <f>VLOOKUP(F618,TrialDesign!$E$2:$I$1147,4,FALSE)</f>
        <v>CRWT153</v>
      </c>
      <c r="J618">
        <f>VLOOKUP(F618,TrialDesign!$E$2:$I$1147,5,FALSE)</f>
        <v>8</v>
      </c>
    </row>
    <row r="619" spans="1:10" x14ac:dyDescent="0.3">
      <c r="A619" t="str">
        <f t="shared" si="17"/>
        <v>GEP7</v>
      </c>
      <c r="B619">
        <v>6</v>
      </c>
      <c r="C619" t="s">
        <v>62</v>
      </c>
      <c r="D619">
        <v>4</v>
      </c>
      <c r="E619">
        <v>91</v>
      </c>
      <c r="F619">
        <f t="shared" si="16"/>
        <v>400091</v>
      </c>
      <c r="G619" s="10">
        <v>41904</v>
      </c>
      <c r="H619" t="str">
        <f>VLOOKUP(F619,TrialDesign!$E$2:$I$1147,3,FALSE)</f>
        <v>Nil</v>
      </c>
      <c r="I619" t="str">
        <f>VLOOKUP(F619,TrialDesign!$E$2:$I$1147,4,FALSE)</f>
        <v>BattenSpring</v>
      </c>
      <c r="J619">
        <f>VLOOKUP(F619,TrialDesign!$E$2:$I$1147,5,FALSE)</f>
        <v>8</v>
      </c>
    </row>
    <row r="620" spans="1:10" x14ac:dyDescent="0.3">
      <c r="A620" t="str">
        <f t="shared" si="17"/>
        <v>GEP7</v>
      </c>
      <c r="B620">
        <v>6</v>
      </c>
      <c r="C620" t="s">
        <v>63</v>
      </c>
      <c r="D620">
        <v>4</v>
      </c>
      <c r="E620">
        <v>114</v>
      </c>
      <c r="F620">
        <f t="shared" si="16"/>
        <v>400114</v>
      </c>
      <c r="G620" s="10">
        <v>41904</v>
      </c>
      <c r="H620" t="str">
        <f>VLOOKUP(F620,TrialDesign!$E$2:$I$1147,3,FALSE)</f>
        <v>Nil</v>
      </c>
      <c r="I620" t="str">
        <f>VLOOKUP(F620,TrialDesign!$E$2:$I$1147,4,FALSE)</f>
        <v>Saracen</v>
      </c>
      <c r="J620">
        <f>VLOOKUP(F620,TrialDesign!$E$2:$I$1147,5,FALSE)</f>
        <v>8</v>
      </c>
    </row>
    <row r="621" spans="1:10" x14ac:dyDescent="0.3">
      <c r="A621" t="str">
        <f t="shared" si="17"/>
        <v>GEP7</v>
      </c>
      <c r="B621">
        <v>6</v>
      </c>
      <c r="C621" t="s">
        <v>64</v>
      </c>
      <c r="D621">
        <v>4</v>
      </c>
      <c r="E621">
        <v>185</v>
      </c>
      <c r="F621">
        <f t="shared" si="16"/>
        <v>400185</v>
      </c>
      <c r="G621" s="10">
        <v>41904</v>
      </c>
      <c r="H621" t="str">
        <f>VLOOKUP(F621,TrialDesign!$E$2:$I$1147,3,FALSE)</f>
        <v>Nil</v>
      </c>
      <c r="I621" t="str">
        <f>VLOOKUP(F621,TrialDesign!$E$2:$I$1147,4,FALSE)</f>
        <v>Amarok</v>
      </c>
      <c r="J621">
        <f>VLOOKUP(F621,TrialDesign!$E$2:$I$1147,5,FALSE)</f>
        <v>8</v>
      </c>
    </row>
    <row r="622" spans="1:10" x14ac:dyDescent="0.3">
      <c r="A622" t="str">
        <f t="shared" si="17"/>
        <v>GEP7</v>
      </c>
      <c r="B622">
        <v>6</v>
      </c>
      <c r="C622" t="s">
        <v>17</v>
      </c>
      <c r="D622">
        <v>4</v>
      </c>
      <c r="E622">
        <v>289</v>
      </c>
      <c r="F622">
        <f t="shared" si="16"/>
        <v>400289</v>
      </c>
      <c r="G622" s="10">
        <v>41904</v>
      </c>
      <c r="H622" t="str">
        <f>VLOOKUP(F622,TrialDesign!$E$2:$I$1147,3,FALSE)</f>
        <v>Nil</v>
      </c>
      <c r="I622" t="str">
        <f>VLOOKUP(F622,TrialDesign!$E$2:$I$1147,4,FALSE)</f>
        <v>CRWT153</v>
      </c>
      <c r="J622">
        <f>VLOOKUP(F622,TrialDesign!$E$2:$I$1147,5,FALSE)</f>
        <v>8</v>
      </c>
    </row>
    <row r="623" spans="1:10" x14ac:dyDescent="0.3">
      <c r="A623" t="str">
        <f t="shared" si="17"/>
        <v>GEP7</v>
      </c>
      <c r="B623">
        <v>6</v>
      </c>
      <c r="C623" t="s">
        <v>65</v>
      </c>
      <c r="D623">
        <v>4</v>
      </c>
      <c r="E623">
        <v>54</v>
      </c>
      <c r="F623">
        <f t="shared" si="16"/>
        <v>400054</v>
      </c>
      <c r="G623" s="10">
        <v>41904</v>
      </c>
      <c r="H623" t="str">
        <f>VLOOKUP(F623,TrialDesign!$E$2:$I$1147,3,FALSE)</f>
        <v>Nil</v>
      </c>
      <c r="I623" t="str">
        <f>VLOOKUP(F623,TrialDesign!$E$2:$I$1147,4,FALSE)</f>
        <v>BattenSpring</v>
      </c>
      <c r="J623">
        <f>VLOOKUP(F623,TrialDesign!$E$2:$I$1147,5,FALSE)</f>
        <v>8</v>
      </c>
    </row>
    <row r="624" spans="1:10" x14ac:dyDescent="0.3">
      <c r="A624" t="str">
        <f t="shared" si="17"/>
        <v>GEP7</v>
      </c>
      <c r="B624">
        <v>6</v>
      </c>
      <c r="C624" t="s">
        <v>66</v>
      </c>
      <c r="D624">
        <v>4</v>
      </c>
      <c r="E624">
        <v>129</v>
      </c>
      <c r="F624">
        <f t="shared" si="16"/>
        <v>400129</v>
      </c>
      <c r="G624" s="10">
        <v>41904</v>
      </c>
      <c r="H624" t="str">
        <f>VLOOKUP(F624,TrialDesign!$E$2:$I$1147,3,FALSE)</f>
        <v>Nil</v>
      </c>
      <c r="I624" t="str">
        <f>VLOOKUP(F624,TrialDesign!$E$2:$I$1147,4,FALSE)</f>
        <v>Saracen</v>
      </c>
      <c r="J624">
        <f>VLOOKUP(F624,TrialDesign!$E$2:$I$1147,5,FALSE)</f>
        <v>8</v>
      </c>
    </row>
    <row r="625" spans="1:10" x14ac:dyDescent="0.3">
      <c r="A625" t="str">
        <f t="shared" si="17"/>
        <v>GEP7</v>
      </c>
      <c r="B625">
        <v>6</v>
      </c>
      <c r="C625" t="s">
        <v>67</v>
      </c>
      <c r="D625">
        <v>4</v>
      </c>
      <c r="E625">
        <v>202</v>
      </c>
      <c r="F625">
        <f t="shared" si="16"/>
        <v>400202</v>
      </c>
      <c r="G625" s="10">
        <v>41904</v>
      </c>
      <c r="H625" t="str">
        <f>VLOOKUP(F625,TrialDesign!$E$2:$I$1147,3,FALSE)</f>
        <v>Nil</v>
      </c>
      <c r="I625" t="str">
        <f>VLOOKUP(F625,TrialDesign!$E$2:$I$1147,4,FALSE)</f>
        <v>Amarok</v>
      </c>
      <c r="J625">
        <f>VLOOKUP(F625,TrialDesign!$E$2:$I$1147,5,FALSE)</f>
        <v>8</v>
      </c>
    </row>
    <row r="626" spans="1:10" x14ac:dyDescent="0.3">
      <c r="A626" t="str">
        <f t="shared" si="17"/>
        <v>GEP7</v>
      </c>
      <c r="B626">
        <v>7</v>
      </c>
      <c r="C626" t="s">
        <v>61</v>
      </c>
      <c r="D626">
        <v>4</v>
      </c>
      <c r="E626">
        <v>264</v>
      </c>
      <c r="F626">
        <f t="shared" si="16"/>
        <v>400264</v>
      </c>
      <c r="G626" s="10">
        <v>41904</v>
      </c>
      <c r="H626" t="str">
        <f>VLOOKUP(F626,TrialDesign!$E$2:$I$1147,3,FALSE)</f>
        <v>Nil</v>
      </c>
      <c r="I626" t="str">
        <f>VLOOKUP(F626,TrialDesign!$E$2:$I$1147,4,FALSE)</f>
        <v>BattenWinter</v>
      </c>
      <c r="J626">
        <f>VLOOKUP(F626,TrialDesign!$E$2:$I$1147,5,FALSE)</f>
        <v>8</v>
      </c>
    </row>
    <row r="627" spans="1:10" x14ac:dyDescent="0.3">
      <c r="A627" t="str">
        <f t="shared" si="17"/>
        <v>GEP7</v>
      </c>
      <c r="B627">
        <v>7</v>
      </c>
      <c r="C627" t="s">
        <v>62</v>
      </c>
      <c r="D627">
        <v>4</v>
      </c>
      <c r="E627">
        <v>270</v>
      </c>
      <c r="F627">
        <f t="shared" si="16"/>
        <v>400270</v>
      </c>
      <c r="G627" s="10">
        <v>41904</v>
      </c>
      <c r="H627" t="str">
        <f>VLOOKUP(F627,TrialDesign!$E$2:$I$1147,3,FALSE)</f>
        <v>Nil</v>
      </c>
      <c r="I627" t="str">
        <f>VLOOKUP(F627,TrialDesign!$E$2:$I$1147,4,FALSE)</f>
        <v>BattenWinter</v>
      </c>
      <c r="J627">
        <f>VLOOKUP(F627,TrialDesign!$E$2:$I$1147,5,FALSE)</f>
        <v>8</v>
      </c>
    </row>
    <row r="628" spans="1:10" x14ac:dyDescent="0.3">
      <c r="A628" t="str">
        <f t="shared" si="17"/>
        <v>GEP7</v>
      </c>
      <c r="B628">
        <v>7</v>
      </c>
      <c r="C628" t="s">
        <v>63</v>
      </c>
      <c r="D628">
        <v>4</v>
      </c>
      <c r="E628">
        <v>224</v>
      </c>
      <c r="F628">
        <f t="shared" si="16"/>
        <v>400224</v>
      </c>
      <c r="G628" s="10">
        <v>41904</v>
      </c>
      <c r="H628" t="str">
        <f>VLOOKUP(F628,TrialDesign!$E$2:$I$1147,3,FALSE)</f>
        <v>Nil</v>
      </c>
      <c r="I628" t="str">
        <f>VLOOKUP(F628,TrialDesign!$E$2:$I$1147,4,FALSE)</f>
        <v>BattenWinter</v>
      </c>
      <c r="J628">
        <f>VLOOKUP(F628,TrialDesign!$E$2:$I$1147,5,FALSE)</f>
        <v>8</v>
      </c>
    </row>
    <row r="629" spans="1:10" x14ac:dyDescent="0.3">
      <c r="A629" t="str">
        <f t="shared" si="17"/>
        <v>GEP7</v>
      </c>
      <c r="B629">
        <v>7</v>
      </c>
      <c r="C629" t="s">
        <v>64</v>
      </c>
      <c r="D629">
        <v>4</v>
      </c>
      <c r="E629">
        <v>1092</v>
      </c>
      <c r="F629">
        <f t="shared" si="16"/>
        <v>401092</v>
      </c>
      <c r="G629" s="10">
        <v>41905</v>
      </c>
      <c r="H629" t="str">
        <f>VLOOKUP(F629,TrialDesign!$E$2:$I$1147,3,FALSE)</f>
        <v>Full</v>
      </c>
      <c r="I629" t="str">
        <f>VLOOKUP(F629,TrialDesign!$E$2:$I$1147,4,FALSE)</f>
        <v>Saracen</v>
      </c>
      <c r="J629">
        <f>VLOOKUP(F629,TrialDesign!$E$2:$I$1147,5,FALSE)</f>
        <v>8</v>
      </c>
    </row>
    <row r="630" spans="1:10" x14ac:dyDescent="0.3">
      <c r="A630" t="str">
        <f t="shared" si="17"/>
        <v>GEP7</v>
      </c>
      <c r="B630">
        <v>7</v>
      </c>
      <c r="C630" t="s">
        <v>17</v>
      </c>
      <c r="D630">
        <v>4</v>
      </c>
      <c r="E630">
        <v>1017</v>
      </c>
      <c r="F630">
        <f t="shared" si="16"/>
        <v>401017</v>
      </c>
      <c r="G630" s="10">
        <v>41905</v>
      </c>
      <c r="H630" t="str">
        <f>VLOOKUP(F630,TrialDesign!$E$2:$I$1147,3,FALSE)</f>
        <v>Full</v>
      </c>
      <c r="I630" t="str">
        <f>VLOOKUP(F630,TrialDesign!$E$2:$I$1147,4,FALSE)</f>
        <v>Otane</v>
      </c>
      <c r="J630">
        <f>VLOOKUP(F630,TrialDesign!$E$2:$I$1147,5,FALSE)</f>
        <v>8</v>
      </c>
    </row>
    <row r="631" spans="1:10" x14ac:dyDescent="0.3">
      <c r="A631" t="str">
        <f t="shared" si="17"/>
        <v>GEP7</v>
      </c>
      <c r="B631">
        <v>7</v>
      </c>
      <c r="C631" t="s">
        <v>65</v>
      </c>
      <c r="D631">
        <v>4</v>
      </c>
      <c r="E631">
        <v>1081</v>
      </c>
      <c r="F631">
        <f t="shared" si="16"/>
        <v>401081</v>
      </c>
      <c r="G631" s="10">
        <v>41905</v>
      </c>
      <c r="H631" t="str">
        <f>VLOOKUP(F631,TrialDesign!$E$2:$I$1147,3,FALSE)</f>
        <v>Full</v>
      </c>
      <c r="I631" t="str">
        <f>VLOOKUP(F631,TrialDesign!$E$2:$I$1147,4,FALSE)</f>
        <v>Saracen</v>
      </c>
      <c r="J631">
        <f>VLOOKUP(F631,TrialDesign!$E$2:$I$1147,5,FALSE)</f>
        <v>8</v>
      </c>
    </row>
    <row r="632" spans="1:10" x14ac:dyDescent="0.3">
      <c r="A632" t="str">
        <f t="shared" si="17"/>
        <v>GEP7</v>
      </c>
      <c r="B632">
        <v>7</v>
      </c>
      <c r="C632" t="s">
        <v>66</v>
      </c>
      <c r="D632">
        <v>4</v>
      </c>
      <c r="E632">
        <v>1011</v>
      </c>
      <c r="F632">
        <f t="shared" si="16"/>
        <v>401011</v>
      </c>
      <c r="G632" s="10">
        <v>41905</v>
      </c>
      <c r="H632" t="str">
        <f>VLOOKUP(F632,TrialDesign!$E$2:$I$1147,3,FALSE)</f>
        <v>Full</v>
      </c>
      <c r="I632" t="str">
        <f>VLOOKUP(F632,TrialDesign!$E$2:$I$1147,4,FALSE)</f>
        <v>Otane</v>
      </c>
      <c r="J632">
        <f>VLOOKUP(F632,TrialDesign!$E$2:$I$1147,5,FALSE)</f>
        <v>8</v>
      </c>
    </row>
    <row r="633" spans="1:10" x14ac:dyDescent="0.3">
      <c r="A633" t="str">
        <f t="shared" si="17"/>
        <v>GEP7</v>
      </c>
      <c r="B633">
        <v>7</v>
      </c>
      <c r="C633" t="s">
        <v>67</v>
      </c>
      <c r="D633">
        <v>4</v>
      </c>
      <c r="E633">
        <v>1260</v>
      </c>
      <c r="F633">
        <f t="shared" si="16"/>
        <v>401260</v>
      </c>
      <c r="G633" s="10">
        <v>41905</v>
      </c>
      <c r="H633" t="str">
        <f>VLOOKUP(F633,TrialDesign!$E$2:$I$1147,3,FALSE)</f>
        <v>Full</v>
      </c>
      <c r="I633" t="str">
        <f>VLOOKUP(F633,TrialDesign!$E$2:$I$1147,4,FALSE)</f>
        <v>CRWT153</v>
      </c>
      <c r="J633">
        <f>VLOOKUP(F633,TrialDesign!$E$2:$I$1147,5,FALSE)</f>
        <v>8</v>
      </c>
    </row>
    <row r="634" spans="1:10" x14ac:dyDescent="0.3">
      <c r="A634" t="str">
        <f t="shared" si="17"/>
        <v>GEP7</v>
      </c>
      <c r="B634">
        <v>8</v>
      </c>
      <c r="C634" t="s">
        <v>61</v>
      </c>
      <c r="D634">
        <v>4</v>
      </c>
      <c r="E634">
        <v>1255</v>
      </c>
      <c r="F634">
        <f t="shared" si="16"/>
        <v>401255</v>
      </c>
      <c r="G634" s="10">
        <v>41905</v>
      </c>
      <c r="H634" t="str">
        <f>VLOOKUP(F634,TrialDesign!$E$2:$I$1147,3,FALSE)</f>
        <v>Full</v>
      </c>
      <c r="I634" t="str">
        <f>VLOOKUP(F634,TrialDesign!$E$2:$I$1147,4,FALSE)</f>
        <v>CRWT153</v>
      </c>
      <c r="J634">
        <f>VLOOKUP(F634,TrialDesign!$E$2:$I$1147,5,FALSE)</f>
        <v>8</v>
      </c>
    </row>
    <row r="635" spans="1:10" x14ac:dyDescent="0.3">
      <c r="A635" t="str">
        <f t="shared" si="17"/>
        <v>GEP7</v>
      </c>
      <c r="B635">
        <v>8</v>
      </c>
      <c r="C635" t="s">
        <v>62</v>
      </c>
      <c r="D635">
        <v>4</v>
      </c>
      <c r="E635">
        <v>1155</v>
      </c>
      <c r="F635">
        <f t="shared" si="16"/>
        <v>401155</v>
      </c>
      <c r="G635" s="10">
        <v>41905</v>
      </c>
      <c r="H635" t="str">
        <f>VLOOKUP(F635,TrialDesign!$E$2:$I$1147,3,FALSE)</f>
        <v>Full</v>
      </c>
      <c r="I635" t="str">
        <f>VLOOKUP(F635,TrialDesign!$E$2:$I$1147,4,FALSE)</f>
        <v>Amarok</v>
      </c>
      <c r="J635">
        <f>VLOOKUP(F635,TrialDesign!$E$2:$I$1147,5,FALSE)</f>
        <v>8</v>
      </c>
    </row>
    <row r="636" spans="1:10" x14ac:dyDescent="0.3">
      <c r="A636" t="str">
        <f t="shared" si="17"/>
        <v>GEP7</v>
      </c>
      <c r="B636">
        <v>8</v>
      </c>
      <c r="C636" t="s">
        <v>63</v>
      </c>
      <c r="D636">
        <v>4</v>
      </c>
      <c r="E636">
        <v>1154</v>
      </c>
      <c r="F636">
        <f t="shared" si="16"/>
        <v>401154</v>
      </c>
      <c r="G636" s="10">
        <v>41905</v>
      </c>
      <c r="H636" t="str">
        <f>VLOOKUP(F636,TrialDesign!$E$2:$I$1147,3,FALSE)</f>
        <v>Full</v>
      </c>
      <c r="I636" t="str">
        <f>VLOOKUP(F636,TrialDesign!$E$2:$I$1147,4,FALSE)</f>
        <v>Amarok</v>
      </c>
      <c r="J636">
        <f>VLOOKUP(F636,TrialDesign!$E$2:$I$1147,5,FALSE)</f>
        <v>8</v>
      </c>
    </row>
    <row r="637" spans="1:10" x14ac:dyDescent="0.3">
      <c r="A637" t="str">
        <f t="shared" si="17"/>
        <v>GEP7</v>
      </c>
      <c r="B637">
        <v>8</v>
      </c>
      <c r="C637" t="s">
        <v>64</v>
      </c>
      <c r="D637">
        <v>4</v>
      </c>
      <c r="E637">
        <v>1180</v>
      </c>
      <c r="F637">
        <f t="shared" si="16"/>
        <v>401180</v>
      </c>
      <c r="G637" s="10">
        <v>41905</v>
      </c>
      <c r="H637" t="str">
        <f>VLOOKUP(F637,TrialDesign!$E$2:$I$1147,3,FALSE)</f>
        <v>Full</v>
      </c>
      <c r="I637" t="str">
        <f>VLOOKUP(F637,TrialDesign!$E$2:$I$1147,4,FALSE)</f>
        <v>BattenWinter</v>
      </c>
      <c r="J637">
        <f>VLOOKUP(F637,TrialDesign!$E$2:$I$1147,5,FALSE)</f>
        <v>8</v>
      </c>
    </row>
    <row r="638" spans="1:10" x14ac:dyDescent="0.3">
      <c r="A638" t="str">
        <f t="shared" si="17"/>
        <v>GEP7</v>
      </c>
      <c r="B638">
        <v>8</v>
      </c>
      <c r="C638" t="s">
        <v>17</v>
      </c>
      <c r="D638">
        <v>4</v>
      </c>
      <c r="E638">
        <v>1059</v>
      </c>
      <c r="F638">
        <f t="shared" si="16"/>
        <v>401059</v>
      </c>
      <c r="G638" s="10">
        <v>41905</v>
      </c>
      <c r="H638" t="str">
        <f>VLOOKUP(F638,TrialDesign!$E$2:$I$1147,3,FALSE)</f>
        <v>Full</v>
      </c>
      <c r="I638" t="str">
        <f>VLOOKUP(F638,TrialDesign!$E$2:$I$1147,4,FALSE)</f>
        <v>BattenSpring</v>
      </c>
      <c r="J638">
        <f>VLOOKUP(F638,TrialDesign!$E$2:$I$1147,5,FALSE)</f>
        <v>8</v>
      </c>
    </row>
    <row r="639" spans="1:10" x14ac:dyDescent="0.3">
      <c r="A639" t="str">
        <f t="shared" si="17"/>
        <v>GEP7</v>
      </c>
      <c r="B639">
        <v>8</v>
      </c>
      <c r="C639" t="s">
        <v>65</v>
      </c>
      <c r="D639">
        <v>4</v>
      </c>
      <c r="E639">
        <v>1170</v>
      </c>
      <c r="F639">
        <f t="shared" si="16"/>
        <v>401170</v>
      </c>
      <c r="G639" s="10">
        <v>41905</v>
      </c>
      <c r="H639" t="str">
        <f>VLOOKUP(F639,TrialDesign!$E$2:$I$1147,3,FALSE)</f>
        <v>Full</v>
      </c>
      <c r="I639" t="str">
        <f>VLOOKUP(F639,TrialDesign!$E$2:$I$1147,4,FALSE)</f>
        <v>BattenWinter</v>
      </c>
      <c r="J639">
        <f>VLOOKUP(F639,TrialDesign!$E$2:$I$1147,5,FALSE)</f>
        <v>8</v>
      </c>
    </row>
    <row r="640" spans="1:10" x14ac:dyDescent="0.3">
      <c r="A640" t="str">
        <f t="shared" si="17"/>
        <v>GEP7</v>
      </c>
      <c r="B640">
        <v>8</v>
      </c>
      <c r="C640" t="s">
        <v>66</v>
      </c>
      <c r="D640">
        <v>4</v>
      </c>
      <c r="E640">
        <v>1069</v>
      </c>
      <c r="F640">
        <f t="shared" si="16"/>
        <v>401069</v>
      </c>
      <c r="G640" s="10">
        <v>41905</v>
      </c>
      <c r="H640" t="str">
        <f>VLOOKUP(F640,TrialDesign!$E$2:$I$1147,3,FALSE)</f>
        <v>Full</v>
      </c>
      <c r="I640" t="str">
        <f>VLOOKUP(F640,TrialDesign!$E$2:$I$1147,4,FALSE)</f>
        <v>BattenSpring</v>
      </c>
      <c r="J640">
        <f>VLOOKUP(F640,TrialDesign!$E$2:$I$1147,5,FALSE)</f>
        <v>8</v>
      </c>
    </row>
    <row r="641" spans="1:10" x14ac:dyDescent="0.3">
      <c r="A641" t="str">
        <f t="shared" si="17"/>
        <v>GEP7</v>
      </c>
      <c r="B641">
        <v>8</v>
      </c>
      <c r="C641" t="s">
        <v>67</v>
      </c>
      <c r="D641">
        <v>4</v>
      </c>
      <c r="E641">
        <v>1064</v>
      </c>
      <c r="F641">
        <f t="shared" si="16"/>
        <v>401064</v>
      </c>
      <c r="G641" s="10">
        <v>41905</v>
      </c>
      <c r="H641" t="str">
        <f>VLOOKUP(F641,TrialDesign!$E$2:$I$1147,3,FALSE)</f>
        <v>Full</v>
      </c>
      <c r="I641" t="str">
        <f>VLOOKUP(F641,TrialDesign!$E$2:$I$1147,4,FALSE)</f>
        <v>BattenSpring</v>
      </c>
      <c r="J641">
        <f>VLOOKUP(F641,TrialDesign!$E$2:$I$1147,5,FALSE)</f>
        <v>8</v>
      </c>
    </row>
    <row r="642" spans="1:10" x14ac:dyDescent="0.3">
      <c r="A642" t="str">
        <f t="shared" si="17"/>
        <v>GEP7</v>
      </c>
      <c r="B642">
        <v>9</v>
      </c>
      <c r="C642" t="s">
        <v>61</v>
      </c>
      <c r="D642">
        <v>4</v>
      </c>
      <c r="E642">
        <v>1175</v>
      </c>
      <c r="F642">
        <f t="shared" ref="F642:F705" si="18">D642*100000+E642</f>
        <v>401175</v>
      </c>
      <c r="G642" s="10">
        <v>41905</v>
      </c>
      <c r="H642" t="str">
        <f>VLOOKUP(F642,TrialDesign!$E$2:$I$1147,3,FALSE)</f>
        <v>Full</v>
      </c>
      <c r="I642" t="str">
        <f>VLOOKUP(F642,TrialDesign!$E$2:$I$1147,4,FALSE)</f>
        <v>BattenWinter</v>
      </c>
      <c r="J642">
        <f>VLOOKUP(F642,TrialDesign!$E$2:$I$1147,5,FALSE)</f>
        <v>8</v>
      </c>
    </row>
    <row r="643" spans="1:10" x14ac:dyDescent="0.3">
      <c r="A643" t="str">
        <f t="shared" si="17"/>
        <v>GEP7</v>
      </c>
      <c r="B643">
        <v>9</v>
      </c>
      <c r="C643" t="s">
        <v>62</v>
      </c>
      <c r="D643">
        <v>4</v>
      </c>
      <c r="E643">
        <v>1150</v>
      </c>
      <c r="F643">
        <f t="shared" si="18"/>
        <v>401150</v>
      </c>
      <c r="G643" s="10">
        <v>41905</v>
      </c>
      <c r="H643" t="str">
        <f>VLOOKUP(F643,TrialDesign!$E$2:$I$1147,3,FALSE)</f>
        <v>Full</v>
      </c>
      <c r="I643" t="str">
        <f>VLOOKUP(F643,TrialDesign!$E$2:$I$1147,4,FALSE)</f>
        <v>Amarok</v>
      </c>
      <c r="J643">
        <f>VLOOKUP(F643,TrialDesign!$E$2:$I$1147,5,FALSE)</f>
        <v>8</v>
      </c>
    </row>
    <row r="644" spans="1:10" x14ac:dyDescent="0.3">
      <c r="A644" t="str">
        <f t="shared" ref="A644:A673" si="19">A643</f>
        <v>GEP7</v>
      </c>
      <c r="B644">
        <v>9</v>
      </c>
      <c r="C644" t="s">
        <v>63</v>
      </c>
      <c r="D644">
        <v>4</v>
      </c>
      <c r="E644">
        <v>1259</v>
      </c>
      <c r="F644">
        <f t="shared" si="18"/>
        <v>401259</v>
      </c>
      <c r="G644" s="10">
        <v>41905</v>
      </c>
      <c r="H644" t="str">
        <f>VLOOKUP(F644,TrialDesign!$E$2:$I$1147,3,FALSE)</f>
        <v>Full</v>
      </c>
      <c r="I644" t="str">
        <f>VLOOKUP(F644,TrialDesign!$E$2:$I$1147,4,FALSE)</f>
        <v>CRWT153</v>
      </c>
      <c r="J644">
        <f>VLOOKUP(F644,TrialDesign!$E$2:$I$1147,5,FALSE)</f>
        <v>8</v>
      </c>
    </row>
    <row r="645" spans="1:10" x14ac:dyDescent="0.3">
      <c r="A645" t="str">
        <f t="shared" si="19"/>
        <v>GEP7</v>
      </c>
      <c r="B645">
        <v>9</v>
      </c>
      <c r="C645" t="s">
        <v>64</v>
      </c>
      <c r="D645">
        <v>4</v>
      </c>
      <c r="E645">
        <v>1025</v>
      </c>
      <c r="F645">
        <f t="shared" si="18"/>
        <v>401025</v>
      </c>
      <c r="G645" s="10">
        <v>41905</v>
      </c>
      <c r="H645" t="str">
        <f>VLOOKUP(F645,TrialDesign!$E$2:$I$1147,3,FALSE)</f>
        <v>Full</v>
      </c>
      <c r="I645" t="str">
        <f>VLOOKUP(F645,TrialDesign!$E$2:$I$1147,4,FALSE)</f>
        <v>Otane</v>
      </c>
      <c r="J645">
        <f>VLOOKUP(F645,TrialDesign!$E$2:$I$1147,5,FALSE)</f>
        <v>8</v>
      </c>
    </row>
    <row r="646" spans="1:10" x14ac:dyDescent="0.3">
      <c r="A646" t="str">
        <f t="shared" si="19"/>
        <v>GEP7</v>
      </c>
      <c r="B646">
        <v>9</v>
      </c>
      <c r="C646" t="s">
        <v>17</v>
      </c>
      <c r="D646">
        <v>4</v>
      </c>
      <c r="E646">
        <v>1076</v>
      </c>
      <c r="F646">
        <f t="shared" si="18"/>
        <v>401076</v>
      </c>
      <c r="G646" s="10">
        <v>41905</v>
      </c>
      <c r="H646" t="str">
        <f>VLOOKUP(F646,TrialDesign!$E$2:$I$1147,3,FALSE)</f>
        <v>Full</v>
      </c>
      <c r="I646" t="str">
        <f>VLOOKUP(F646,TrialDesign!$E$2:$I$1147,4,FALSE)</f>
        <v>Saracen</v>
      </c>
      <c r="J646">
        <f>VLOOKUP(F646,TrialDesign!$E$2:$I$1147,5,FALSE)</f>
        <v>8</v>
      </c>
    </row>
    <row r="647" spans="1:10" x14ac:dyDescent="0.3">
      <c r="A647" t="str">
        <f t="shared" si="19"/>
        <v>GEP7</v>
      </c>
      <c r="B647">
        <v>9</v>
      </c>
      <c r="C647" t="s">
        <v>65</v>
      </c>
      <c r="D647">
        <v>4</v>
      </c>
      <c r="E647">
        <v>188</v>
      </c>
      <c r="F647">
        <f t="shared" si="18"/>
        <v>400188</v>
      </c>
      <c r="G647" s="10">
        <v>41911</v>
      </c>
      <c r="H647" t="str">
        <f>VLOOKUP(F647,TrialDesign!$E$2:$I$1147,3,FALSE)</f>
        <v>Nil</v>
      </c>
      <c r="I647" t="str">
        <f>VLOOKUP(F647,TrialDesign!$E$2:$I$1147,4,FALSE)</f>
        <v>Amarok</v>
      </c>
      <c r="J647">
        <f>VLOOKUP(F647,TrialDesign!$E$2:$I$1147,5,FALSE)</f>
        <v>8</v>
      </c>
    </row>
    <row r="648" spans="1:10" x14ac:dyDescent="0.3">
      <c r="A648" t="str">
        <f t="shared" si="19"/>
        <v>GEP7</v>
      </c>
      <c r="B648">
        <v>9</v>
      </c>
      <c r="C648" t="s">
        <v>66</v>
      </c>
      <c r="D648">
        <v>4</v>
      </c>
      <c r="E648">
        <v>199</v>
      </c>
      <c r="F648">
        <f t="shared" si="18"/>
        <v>400199</v>
      </c>
      <c r="G648" s="10">
        <v>41911</v>
      </c>
      <c r="H648" t="str">
        <f>VLOOKUP(F648,TrialDesign!$E$2:$I$1147,3,FALSE)</f>
        <v>Nil</v>
      </c>
      <c r="I648" t="str">
        <f>VLOOKUP(F648,TrialDesign!$E$2:$I$1147,4,FALSE)</f>
        <v>Amarok</v>
      </c>
      <c r="J648">
        <f>VLOOKUP(F648,TrialDesign!$E$2:$I$1147,5,FALSE)</f>
        <v>8</v>
      </c>
    </row>
    <row r="649" spans="1:10" x14ac:dyDescent="0.3">
      <c r="A649" t="str">
        <f t="shared" si="19"/>
        <v>GEP7</v>
      </c>
      <c r="B649">
        <v>9</v>
      </c>
      <c r="C649" t="s">
        <v>67</v>
      </c>
      <c r="D649">
        <v>4</v>
      </c>
      <c r="E649">
        <v>198</v>
      </c>
      <c r="F649">
        <f t="shared" si="18"/>
        <v>400198</v>
      </c>
      <c r="G649" s="10">
        <v>41911</v>
      </c>
      <c r="H649" t="str">
        <f>VLOOKUP(F649,TrialDesign!$E$2:$I$1147,3,FALSE)</f>
        <v>Nil</v>
      </c>
      <c r="I649" t="str">
        <f>VLOOKUP(F649,TrialDesign!$E$2:$I$1147,4,FALSE)</f>
        <v>Amarok</v>
      </c>
      <c r="J649">
        <f>VLOOKUP(F649,TrialDesign!$E$2:$I$1147,5,FALSE)</f>
        <v>8</v>
      </c>
    </row>
    <row r="650" spans="1:10" x14ac:dyDescent="0.3">
      <c r="A650" t="str">
        <f t="shared" si="19"/>
        <v>GEP7</v>
      </c>
      <c r="B650">
        <v>10</v>
      </c>
      <c r="C650" t="s">
        <v>61</v>
      </c>
      <c r="D650">
        <v>4</v>
      </c>
      <c r="E650">
        <v>305</v>
      </c>
      <c r="F650">
        <f t="shared" si="18"/>
        <v>400305</v>
      </c>
      <c r="G650" s="10">
        <v>41911</v>
      </c>
      <c r="H650" t="str">
        <f>VLOOKUP(F650,TrialDesign!$E$2:$I$1147,3,FALSE)</f>
        <v>Nil</v>
      </c>
      <c r="I650" t="str">
        <f>VLOOKUP(F650,TrialDesign!$E$2:$I$1147,4,FALSE)</f>
        <v>CRWT153</v>
      </c>
      <c r="J650">
        <f>VLOOKUP(F650,TrialDesign!$E$2:$I$1147,5,FALSE)</f>
        <v>8</v>
      </c>
    </row>
    <row r="651" spans="1:10" x14ac:dyDescent="0.3">
      <c r="A651" t="str">
        <f t="shared" si="19"/>
        <v>GEP7</v>
      </c>
      <c r="B651">
        <v>10</v>
      </c>
      <c r="C651" t="s">
        <v>62</v>
      </c>
      <c r="D651">
        <v>4</v>
      </c>
      <c r="E651">
        <v>341</v>
      </c>
      <c r="F651">
        <f t="shared" si="18"/>
        <v>400341</v>
      </c>
      <c r="G651" s="10">
        <v>41911</v>
      </c>
      <c r="H651" t="str">
        <f>VLOOKUP(F651,TrialDesign!$E$2:$I$1147,3,FALSE)</f>
        <v>Nil</v>
      </c>
      <c r="I651" t="str">
        <f>VLOOKUP(F651,TrialDesign!$E$2:$I$1147,4,FALSE)</f>
        <v>CRWT153</v>
      </c>
      <c r="J651">
        <f>VLOOKUP(F651,TrialDesign!$E$2:$I$1147,5,FALSE)</f>
        <v>8</v>
      </c>
    </row>
    <row r="652" spans="1:10" x14ac:dyDescent="0.3">
      <c r="A652" t="str">
        <f t="shared" si="19"/>
        <v>GEP7</v>
      </c>
      <c r="B652">
        <v>10</v>
      </c>
      <c r="C652" t="s">
        <v>63</v>
      </c>
      <c r="D652">
        <v>4</v>
      </c>
      <c r="E652">
        <v>300</v>
      </c>
      <c r="F652">
        <f t="shared" si="18"/>
        <v>400300</v>
      </c>
      <c r="G652" s="10">
        <v>41911</v>
      </c>
      <c r="H652" t="str">
        <f>VLOOKUP(F652,TrialDesign!$E$2:$I$1147,3,FALSE)</f>
        <v>Nil</v>
      </c>
      <c r="I652" t="str">
        <f>VLOOKUP(F652,TrialDesign!$E$2:$I$1147,4,FALSE)</f>
        <v>CRWT153</v>
      </c>
      <c r="J652">
        <f>VLOOKUP(F652,TrialDesign!$E$2:$I$1147,5,FALSE)</f>
        <v>8</v>
      </c>
    </row>
    <row r="653" spans="1:10" x14ac:dyDescent="0.3">
      <c r="A653" t="str">
        <f t="shared" si="19"/>
        <v>GEP7</v>
      </c>
      <c r="B653">
        <v>10</v>
      </c>
      <c r="C653" t="s">
        <v>64</v>
      </c>
      <c r="D653">
        <v>4</v>
      </c>
      <c r="E653">
        <v>102</v>
      </c>
      <c r="F653">
        <f t="shared" si="18"/>
        <v>400102</v>
      </c>
      <c r="G653" s="10">
        <v>41911</v>
      </c>
      <c r="H653" t="str">
        <f>VLOOKUP(F653,TrialDesign!$E$2:$I$1147,3,FALSE)</f>
        <v>Nil</v>
      </c>
      <c r="I653" t="str">
        <f>VLOOKUP(F653,TrialDesign!$E$2:$I$1147,4,FALSE)</f>
        <v>Saracen</v>
      </c>
      <c r="J653">
        <f>VLOOKUP(F653,TrialDesign!$E$2:$I$1147,5,FALSE)</f>
        <v>8</v>
      </c>
    </row>
    <row r="654" spans="1:10" x14ac:dyDescent="0.3">
      <c r="A654" t="str">
        <f t="shared" si="19"/>
        <v>GEP7</v>
      </c>
      <c r="B654">
        <v>10</v>
      </c>
      <c r="C654" t="s">
        <v>17</v>
      </c>
      <c r="D654">
        <v>4</v>
      </c>
      <c r="E654">
        <v>118</v>
      </c>
      <c r="F654">
        <f t="shared" si="18"/>
        <v>400118</v>
      </c>
      <c r="G654" s="10">
        <v>41911</v>
      </c>
      <c r="H654" t="str">
        <f>VLOOKUP(F654,TrialDesign!$E$2:$I$1147,3,FALSE)</f>
        <v>Nil</v>
      </c>
      <c r="I654" t="str">
        <f>VLOOKUP(F654,TrialDesign!$E$2:$I$1147,4,FALSE)</f>
        <v>Saracen</v>
      </c>
      <c r="J654">
        <f>VLOOKUP(F654,TrialDesign!$E$2:$I$1147,5,FALSE)</f>
        <v>8</v>
      </c>
    </row>
    <row r="655" spans="1:10" x14ac:dyDescent="0.3">
      <c r="A655" t="str">
        <f t="shared" si="19"/>
        <v>GEP7</v>
      </c>
      <c r="B655">
        <v>10</v>
      </c>
      <c r="C655" t="s">
        <v>65</v>
      </c>
      <c r="D655">
        <v>4</v>
      </c>
      <c r="E655">
        <v>149</v>
      </c>
      <c r="F655">
        <f t="shared" si="18"/>
        <v>400149</v>
      </c>
      <c r="G655" s="10">
        <v>41911</v>
      </c>
      <c r="H655" t="str">
        <f>VLOOKUP(F655,TrialDesign!$E$2:$I$1147,3,FALSE)</f>
        <v>Nil</v>
      </c>
      <c r="I655" t="str">
        <f>VLOOKUP(F655,TrialDesign!$E$2:$I$1147,4,FALSE)</f>
        <v>Saracen</v>
      </c>
      <c r="J655">
        <f>VLOOKUP(F655,TrialDesign!$E$2:$I$1147,5,FALSE)</f>
        <v>8</v>
      </c>
    </row>
    <row r="656" spans="1:10" x14ac:dyDescent="0.3">
      <c r="A656" t="str">
        <f t="shared" si="19"/>
        <v>GEP7</v>
      </c>
      <c r="B656">
        <v>10</v>
      </c>
      <c r="C656" t="s">
        <v>66</v>
      </c>
      <c r="D656">
        <v>4</v>
      </c>
      <c r="E656">
        <v>46</v>
      </c>
      <c r="F656">
        <f t="shared" si="18"/>
        <v>400046</v>
      </c>
      <c r="G656" s="10">
        <v>41911</v>
      </c>
      <c r="H656" t="str">
        <f>VLOOKUP(F656,TrialDesign!$E$2:$I$1147,3,FALSE)</f>
        <v>Nil</v>
      </c>
      <c r="I656" t="str">
        <f>VLOOKUP(F656,TrialDesign!$E$2:$I$1147,4,FALSE)</f>
        <v>BattenSpring</v>
      </c>
      <c r="J656">
        <f>VLOOKUP(F656,TrialDesign!$E$2:$I$1147,5,FALSE)</f>
        <v>8</v>
      </c>
    </row>
    <row r="657" spans="1:10" x14ac:dyDescent="0.3">
      <c r="A657" t="str">
        <f t="shared" si="19"/>
        <v>GEP7</v>
      </c>
      <c r="B657">
        <v>10</v>
      </c>
      <c r="C657" t="s">
        <v>67</v>
      </c>
      <c r="D657">
        <v>4</v>
      </c>
      <c r="E657">
        <v>51</v>
      </c>
      <c r="F657">
        <f t="shared" si="18"/>
        <v>400051</v>
      </c>
      <c r="G657" s="10">
        <v>41911</v>
      </c>
      <c r="H657" t="str">
        <f>VLOOKUP(F657,TrialDesign!$E$2:$I$1147,3,FALSE)</f>
        <v>Nil</v>
      </c>
      <c r="I657" t="str">
        <f>VLOOKUP(F657,TrialDesign!$E$2:$I$1147,4,FALSE)</f>
        <v>BattenSpring</v>
      </c>
      <c r="J657">
        <f>VLOOKUP(F657,TrialDesign!$E$2:$I$1147,5,FALSE)</f>
        <v>8</v>
      </c>
    </row>
    <row r="658" spans="1:10" x14ac:dyDescent="0.3">
      <c r="A658" t="str">
        <f t="shared" si="19"/>
        <v>GEP7</v>
      </c>
      <c r="B658">
        <v>11</v>
      </c>
      <c r="C658" t="s">
        <v>61</v>
      </c>
      <c r="D658">
        <v>4</v>
      </c>
      <c r="E658">
        <v>57</v>
      </c>
      <c r="F658">
        <f t="shared" si="18"/>
        <v>400057</v>
      </c>
      <c r="G658" s="10">
        <v>41911</v>
      </c>
      <c r="H658" t="str">
        <f>VLOOKUP(F658,TrialDesign!$E$2:$I$1147,3,FALSE)</f>
        <v>Nil</v>
      </c>
      <c r="I658" t="str">
        <f>VLOOKUP(F658,TrialDesign!$E$2:$I$1147,4,FALSE)</f>
        <v>BattenSpring</v>
      </c>
      <c r="J658">
        <f>VLOOKUP(F658,TrialDesign!$E$2:$I$1147,5,FALSE)</f>
        <v>8</v>
      </c>
    </row>
    <row r="659" spans="1:10" x14ac:dyDescent="0.3">
      <c r="A659" t="str">
        <f t="shared" si="19"/>
        <v>GEP7</v>
      </c>
      <c r="B659">
        <v>11</v>
      </c>
      <c r="C659" t="s">
        <v>62</v>
      </c>
      <c r="D659">
        <v>4</v>
      </c>
      <c r="E659">
        <v>266</v>
      </c>
      <c r="F659">
        <f t="shared" si="18"/>
        <v>400266</v>
      </c>
      <c r="G659" s="10">
        <v>41911</v>
      </c>
      <c r="H659" t="str">
        <f>VLOOKUP(F659,TrialDesign!$E$2:$I$1147,3,FALSE)</f>
        <v>Nil</v>
      </c>
      <c r="I659" t="str">
        <f>VLOOKUP(F659,TrialDesign!$E$2:$I$1147,4,FALSE)</f>
        <v>BattenWinter</v>
      </c>
      <c r="J659">
        <f>VLOOKUP(F659,TrialDesign!$E$2:$I$1147,5,FALSE)</f>
        <v>8</v>
      </c>
    </row>
    <row r="660" spans="1:10" x14ac:dyDescent="0.3">
      <c r="A660" t="str">
        <f t="shared" si="19"/>
        <v>GEP7</v>
      </c>
      <c r="B660">
        <v>11</v>
      </c>
      <c r="C660" t="s">
        <v>63</v>
      </c>
      <c r="D660">
        <v>4</v>
      </c>
      <c r="E660">
        <v>286</v>
      </c>
      <c r="F660">
        <f t="shared" si="18"/>
        <v>400286</v>
      </c>
      <c r="G660" s="10">
        <v>41911</v>
      </c>
      <c r="H660" t="str">
        <f>VLOOKUP(F660,TrialDesign!$E$2:$I$1147,3,FALSE)</f>
        <v>Nil</v>
      </c>
      <c r="I660" t="str">
        <f>VLOOKUP(F660,TrialDesign!$E$2:$I$1147,4,FALSE)</f>
        <v>BattenWinter</v>
      </c>
      <c r="J660">
        <f>VLOOKUP(F660,TrialDesign!$E$2:$I$1147,5,FALSE)</f>
        <v>8</v>
      </c>
    </row>
    <row r="661" spans="1:10" x14ac:dyDescent="0.3">
      <c r="A661" t="str">
        <f t="shared" si="19"/>
        <v>GEP7</v>
      </c>
      <c r="B661">
        <v>11</v>
      </c>
      <c r="C661" t="s">
        <v>64</v>
      </c>
      <c r="D661">
        <v>4</v>
      </c>
      <c r="E661">
        <v>217</v>
      </c>
      <c r="F661">
        <f t="shared" si="18"/>
        <v>400217</v>
      </c>
      <c r="G661" s="10">
        <v>41911</v>
      </c>
      <c r="H661" t="str">
        <f>VLOOKUP(F661,TrialDesign!$E$2:$I$1147,3,FALSE)</f>
        <v>Nil</v>
      </c>
      <c r="I661" t="str">
        <f>VLOOKUP(F661,TrialDesign!$E$2:$I$1147,4,FALSE)</f>
        <v>BattenWinter</v>
      </c>
      <c r="J661">
        <f>VLOOKUP(F661,TrialDesign!$E$2:$I$1147,5,FALSE)</f>
        <v>8</v>
      </c>
    </row>
    <row r="662" spans="1:10" x14ac:dyDescent="0.3">
      <c r="A662" t="str">
        <f t="shared" si="19"/>
        <v>GEP7</v>
      </c>
      <c r="B662">
        <v>11</v>
      </c>
      <c r="C662" t="s">
        <v>17</v>
      </c>
      <c r="D662">
        <v>4</v>
      </c>
      <c r="E662">
        <v>1256</v>
      </c>
      <c r="F662">
        <f t="shared" si="18"/>
        <v>401256</v>
      </c>
      <c r="G662" s="10">
        <v>41912</v>
      </c>
      <c r="H662" t="str">
        <f>VLOOKUP(F662,TrialDesign!$E$2:$I$1147,3,FALSE)</f>
        <v>Full</v>
      </c>
      <c r="I662" t="str">
        <f>VLOOKUP(F662,TrialDesign!$E$2:$I$1147,4,FALSE)</f>
        <v>CRWT153</v>
      </c>
      <c r="J662">
        <f>VLOOKUP(F662,TrialDesign!$E$2:$I$1147,5,FALSE)</f>
        <v>8</v>
      </c>
    </row>
    <row r="663" spans="1:10" x14ac:dyDescent="0.3">
      <c r="A663" t="str">
        <f t="shared" si="19"/>
        <v>GEP7</v>
      </c>
      <c r="B663">
        <v>11</v>
      </c>
      <c r="C663" t="s">
        <v>65</v>
      </c>
      <c r="D663">
        <v>4</v>
      </c>
      <c r="E663">
        <v>1257</v>
      </c>
      <c r="F663">
        <f t="shared" si="18"/>
        <v>401257</v>
      </c>
      <c r="G663" s="10">
        <v>41912</v>
      </c>
      <c r="H663" t="str">
        <f>VLOOKUP(F663,TrialDesign!$E$2:$I$1147,3,FALSE)</f>
        <v>Full</v>
      </c>
      <c r="I663" t="str">
        <f>VLOOKUP(F663,TrialDesign!$E$2:$I$1147,4,FALSE)</f>
        <v>CRWT153</v>
      </c>
      <c r="J663">
        <f>VLOOKUP(F663,TrialDesign!$E$2:$I$1147,5,FALSE)</f>
        <v>8</v>
      </c>
    </row>
    <row r="664" spans="1:10" x14ac:dyDescent="0.3">
      <c r="A664" t="str">
        <f t="shared" si="19"/>
        <v>GEP7</v>
      </c>
      <c r="B664">
        <v>11</v>
      </c>
      <c r="C664" t="s">
        <v>66</v>
      </c>
      <c r="D664">
        <v>4</v>
      </c>
      <c r="E664">
        <v>1269</v>
      </c>
      <c r="F664">
        <f t="shared" si="18"/>
        <v>401269</v>
      </c>
      <c r="G664" s="10">
        <v>41912</v>
      </c>
      <c r="H664" t="str">
        <f>VLOOKUP(F664,TrialDesign!$E$2:$I$1147,3,FALSE)</f>
        <v>Full</v>
      </c>
      <c r="I664" t="str">
        <f>VLOOKUP(F664,TrialDesign!$E$2:$I$1147,4,FALSE)</f>
        <v>CRWT153</v>
      </c>
      <c r="J664">
        <f>VLOOKUP(F664,TrialDesign!$E$2:$I$1147,5,FALSE)</f>
        <v>8</v>
      </c>
    </row>
    <row r="665" spans="1:10" x14ac:dyDescent="0.3">
      <c r="A665" t="str">
        <f t="shared" si="19"/>
        <v>GEP7</v>
      </c>
      <c r="B665">
        <v>11</v>
      </c>
      <c r="C665" t="s">
        <v>67</v>
      </c>
      <c r="D665">
        <v>4</v>
      </c>
      <c r="E665">
        <v>1082</v>
      </c>
      <c r="F665">
        <f t="shared" si="18"/>
        <v>401082</v>
      </c>
      <c r="G665" s="10">
        <v>41912</v>
      </c>
      <c r="H665" t="str">
        <f>VLOOKUP(F665,TrialDesign!$E$2:$I$1147,3,FALSE)</f>
        <v>Full</v>
      </c>
      <c r="I665" t="str">
        <f>VLOOKUP(F665,TrialDesign!$E$2:$I$1147,4,FALSE)</f>
        <v>Saracen</v>
      </c>
      <c r="J665">
        <f>VLOOKUP(F665,TrialDesign!$E$2:$I$1147,5,FALSE)</f>
        <v>8</v>
      </c>
    </row>
    <row r="666" spans="1:10" x14ac:dyDescent="0.3">
      <c r="A666" t="str">
        <f t="shared" si="19"/>
        <v>GEP7</v>
      </c>
      <c r="B666">
        <v>12</v>
      </c>
      <c r="C666" t="s">
        <v>61</v>
      </c>
      <c r="D666">
        <v>4</v>
      </c>
      <c r="E666">
        <v>1113</v>
      </c>
      <c r="F666">
        <f t="shared" si="18"/>
        <v>401113</v>
      </c>
      <c r="G666" s="10">
        <v>41912</v>
      </c>
      <c r="H666" t="str">
        <f>VLOOKUP(F666,TrialDesign!$E$2:$I$1147,3,FALSE)</f>
        <v>Full</v>
      </c>
      <c r="I666" t="str">
        <f>VLOOKUP(F666,TrialDesign!$E$2:$I$1147,4,FALSE)</f>
        <v>Saracen</v>
      </c>
      <c r="J666">
        <f>VLOOKUP(F666,TrialDesign!$E$2:$I$1147,5,FALSE)</f>
        <v>8</v>
      </c>
    </row>
    <row r="667" spans="1:10" x14ac:dyDescent="0.3">
      <c r="A667" t="str">
        <f t="shared" si="19"/>
        <v>GEP7</v>
      </c>
      <c r="B667">
        <v>12</v>
      </c>
      <c r="C667" t="s">
        <v>62</v>
      </c>
      <c r="D667">
        <v>4</v>
      </c>
      <c r="E667">
        <v>1109</v>
      </c>
      <c r="F667">
        <f t="shared" si="18"/>
        <v>401109</v>
      </c>
      <c r="G667" s="10">
        <v>41912</v>
      </c>
      <c r="H667" t="str">
        <f>VLOOKUP(F667,TrialDesign!$E$2:$I$1147,3,FALSE)</f>
        <v>Full</v>
      </c>
      <c r="I667" t="str">
        <f>VLOOKUP(F667,TrialDesign!$E$2:$I$1147,4,FALSE)</f>
        <v>Saracen</v>
      </c>
      <c r="J667">
        <f>VLOOKUP(F667,TrialDesign!$E$2:$I$1147,5,FALSE)</f>
        <v>8</v>
      </c>
    </row>
    <row r="668" spans="1:10" x14ac:dyDescent="0.3">
      <c r="A668" t="str">
        <f t="shared" si="19"/>
        <v>GEP7</v>
      </c>
      <c r="B668">
        <v>12</v>
      </c>
      <c r="C668" t="s">
        <v>63</v>
      </c>
      <c r="D668">
        <v>4</v>
      </c>
      <c r="E668">
        <v>1152</v>
      </c>
      <c r="F668">
        <f t="shared" si="18"/>
        <v>401152</v>
      </c>
      <c r="G668" s="10">
        <v>41912</v>
      </c>
      <c r="H668" t="str">
        <f>VLOOKUP(F668,TrialDesign!$E$2:$I$1147,3,FALSE)</f>
        <v>Full</v>
      </c>
      <c r="I668" t="str">
        <f>VLOOKUP(F668,TrialDesign!$E$2:$I$1147,4,FALSE)</f>
        <v>Amarok</v>
      </c>
      <c r="J668">
        <f>VLOOKUP(F668,TrialDesign!$E$2:$I$1147,5,FALSE)</f>
        <v>8</v>
      </c>
    </row>
    <row r="669" spans="1:10" x14ac:dyDescent="0.3">
      <c r="A669" t="str">
        <f t="shared" si="19"/>
        <v>GEP7</v>
      </c>
      <c r="B669">
        <v>12</v>
      </c>
      <c r="C669" t="s">
        <v>64</v>
      </c>
      <c r="D669">
        <v>4</v>
      </c>
      <c r="E669">
        <v>1153</v>
      </c>
      <c r="F669">
        <f t="shared" si="18"/>
        <v>401153</v>
      </c>
      <c r="G669" s="10">
        <v>41912</v>
      </c>
      <c r="H669" t="str">
        <f>VLOOKUP(F669,TrialDesign!$E$2:$I$1147,3,FALSE)</f>
        <v>Full</v>
      </c>
      <c r="I669" t="str">
        <f>VLOOKUP(F669,TrialDesign!$E$2:$I$1147,4,FALSE)</f>
        <v>Amarok</v>
      </c>
      <c r="J669">
        <f>VLOOKUP(F669,TrialDesign!$E$2:$I$1147,5,FALSE)</f>
        <v>8</v>
      </c>
    </row>
    <row r="670" spans="1:10" x14ac:dyDescent="0.3">
      <c r="A670" t="str">
        <f t="shared" si="19"/>
        <v>GEP7</v>
      </c>
      <c r="B670">
        <v>12</v>
      </c>
      <c r="C670" t="s">
        <v>17</v>
      </c>
      <c r="D670">
        <v>4</v>
      </c>
      <c r="E670">
        <v>1141</v>
      </c>
      <c r="F670">
        <f t="shared" si="18"/>
        <v>401141</v>
      </c>
      <c r="G670" s="10">
        <v>41912</v>
      </c>
      <c r="H670" t="str">
        <f>VLOOKUP(F670,TrialDesign!$E$2:$I$1147,3,FALSE)</f>
        <v>Full</v>
      </c>
      <c r="I670" t="str">
        <f>VLOOKUP(F670,TrialDesign!$E$2:$I$1147,4,FALSE)</f>
        <v>Amarok</v>
      </c>
      <c r="J670">
        <f>VLOOKUP(F670,TrialDesign!$E$2:$I$1147,5,FALSE)</f>
        <v>8</v>
      </c>
    </row>
    <row r="671" spans="1:10" x14ac:dyDescent="0.3">
      <c r="A671" t="str">
        <f t="shared" si="19"/>
        <v>GEP7</v>
      </c>
      <c r="B671">
        <v>12</v>
      </c>
      <c r="C671" t="s">
        <v>65</v>
      </c>
      <c r="D671">
        <v>4</v>
      </c>
      <c r="E671">
        <v>1013</v>
      </c>
      <c r="F671">
        <f t="shared" si="18"/>
        <v>401013</v>
      </c>
      <c r="G671" s="10">
        <v>41912</v>
      </c>
      <c r="H671" t="str">
        <f>VLOOKUP(F671,TrialDesign!$E$2:$I$1147,3,FALSE)</f>
        <v>Full</v>
      </c>
      <c r="I671" t="str">
        <f>VLOOKUP(F671,TrialDesign!$E$2:$I$1147,4,FALSE)</f>
        <v>Otane</v>
      </c>
      <c r="J671">
        <f>VLOOKUP(F671,TrialDesign!$E$2:$I$1147,5,FALSE)</f>
        <v>8</v>
      </c>
    </row>
    <row r="672" spans="1:10" x14ac:dyDescent="0.3">
      <c r="A672" t="str">
        <f t="shared" si="19"/>
        <v>GEP7</v>
      </c>
      <c r="B672">
        <v>12</v>
      </c>
      <c r="C672" t="s">
        <v>66</v>
      </c>
      <c r="D672">
        <v>4</v>
      </c>
      <c r="E672">
        <v>1015</v>
      </c>
      <c r="F672">
        <f t="shared" si="18"/>
        <v>401015</v>
      </c>
      <c r="G672" s="10">
        <v>41912</v>
      </c>
      <c r="H672" t="str">
        <f>VLOOKUP(F672,TrialDesign!$E$2:$I$1147,3,FALSE)</f>
        <v>Full</v>
      </c>
      <c r="I672" t="str">
        <f>VLOOKUP(F672,TrialDesign!$E$2:$I$1147,4,FALSE)</f>
        <v>Otane</v>
      </c>
      <c r="J672">
        <f>VLOOKUP(F672,TrialDesign!$E$2:$I$1147,5,FALSE)</f>
        <v>8</v>
      </c>
    </row>
    <row r="673" spans="1:10" x14ac:dyDescent="0.3">
      <c r="A673" t="str">
        <f t="shared" si="19"/>
        <v>GEP7</v>
      </c>
      <c r="B673">
        <v>12</v>
      </c>
      <c r="C673" t="s">
        <v>67</v>
      </c>
      <c r="D673">
        <v>4</v>
      </c>
      <c r="E673">
        <v>1012</v>
      </c>
      <c r="F673">
        <f t="shared" si="18"/>
        <v>401012</v>
      </c>
      <c r="G673" s="10">
        <v>41912</v>
      </c>
      <c r="H673" t="str">
        <f>VLOOKUP(F673,TrialDesign!$E$2:$I$1147,3,FALSE)</f>
        <v>Full</v>
      </c>
      <c r="I673" t="str">
        <f>VLOOKUP(F673,TrialDesign!$E$2:$I$1147,4,FALSE)</f>
        <v>Otane</v>
      </c>
      <c r="J673">
        <f>VLOOKUP(F673,TrialDesign!$E$2:$I$1147,5,FALSE)</f>
        <v>8</v>
      </c>
    </row>
    <row r="674" spans="1:10" x14ac:dyDescent="0.3">
      <c r="A674" s="11" t="s">
        <v>311</v>
      </c>
      <c r="B674" s="11">
        <v>1</v>
      </c>
      <c r="C674" s="11" t="s">
        <v>61</v>
      </c>
      <c r="D674">
        <v>4</v>
      </c>
      <c r="E674">
        <v>1183</v>
      </c>
      <c r="F674">
        <f t="shared" si="18"/>
        <v>401183</v>
      </c>
      <c r="G674" s="10">
        <v>41912</v>
      </c>
      <c r="H674" t="str">
        <f>VLOOKUP(F674,TrialDesign!$E$2:$I$1147,3,FALSE)</f>
        <v>Full</v>
      </c>
      <c r="I674" t="str">
        <f>VLOOKUP(F674,TrialDesign!$E$2:$I$1147,4,FALSE)</f>
        <v>BattenWinter</v>
      </c>
      <c r="J674">
        <f>VLOOKUP(F674,TrialDesign!$E$2:$I$1147,5,FALSE)</f>
        <v>8</v>
      </c>
    </row>
    <row r="675" spans="1:10" x14ac:dyDescent="0.3">
      <c r="A675" s="11" t="str">
        <f>A674</f>
        <v>GEP8</v>
      </c>
      <c r="B675" s="11">
        <v>1</v>
      </c>
      <c r="C675" s="11" t="s">
        <v>62</v>
      </c>
      <c r="D675">
        <v>4</v>
      </c>
      <c r="E675">
        <v>1184</v>
      </c>
      <c r="F675">
        <f t="shared" si="18"/>
        <v>401184</v>
      </c>
      <c r="G675" s="10">
        <v>41912</v>
      </c>
      <c r="H675" t="str">
        <f>VLOOKUP(F675,TrialDesign!$E$2:$I$1147,3,FALSE)</f>
        <v>Full</v>
      </c>
      <c r="I675" t="str">
        <f>VLOOKUP(F675,TrialDesign!$E$2:$I$1147,4,FALSE)</f>
        <v>BattenWinter</v>
      </c>
      <c r="J675">
        <f>VLOOKUP(F675,TrialDesign!$E$2:$I$1147,5,FALSE)</f>
        <v>8</v>
      </c>
    </row>
    <row r="676" spans="1:10" x14ac:dyDescent="0.3">
      <c r="A676" s="11" t="str">
        <f t="shared" ref="A676:A739" si="20">A675</f>
        <v>GEP8</v>
      </c>
      <c r="B676" s="11">
        <v>1</v>
      </c>
      <c r="C676" s="11" t="s">
        <v>63</v>
      </c>
      <c r="D676">
        <v>4</v>
      </c>
      <c r="E676">
        <v>1190</v>
      </c>
      <c r="F676">
        <f t="shared" si="18"/>
        <v>401190</v>
      </c>
      <c r="G676" s="10">
        <v>41912</v>
      </c>
      <c r="H676" t="str">
        <f>VLOOKUP(F676,TrialDesign!$E$2:$I$1147,3,FALSE)</f>
        <v>Full</v>
      </c>
      <c r="I676" t="str">
        <f>VLOOKUP(F676,TrialDesign!$E$2:$I$1147,4,FALSE)</f>
        <v>BattenWinter</v>
      </c>
      <c r="J676">
        <f>VLOOKUP(F676,TrialDesign!$E$2:$I$1147,5,FALSE)</f>
        <v>8</v>
      </c>
    </row>
    <row r="677" spans="1:10" x14ac:dyDescent="0.3">
      <c r="A677" s="11" t="str">
        <f t="shared" si="20"/>
        <v>GEP8</v>
      </c>
      <c r="B677" s="11">
        <v>1</v>
      </c>
      <c r="C677" s="11" t="s">
        <v>64</v>
      </c>
      <c r="D677">
        <v>4</v>
      </c>
      <c r="E677">
        <v>1163</v>
      </c>
      <c r="F677">
        <f t="shared" si="18"/>
        <v>401163</v>
      </c>
      <c r="G677" s="10">
        <v>41912</v>
      </c>
      <c r="H677" t="str">
        <f>VLOOKUP(F677,TrialDesign!$E$2:$I$1147,3,FALSE)</f>
        <v>Full</v>
      </c>
      <c r="I677" t="str">
        <f>VLOOKUP(F677,TrialDesign!$E$2:$I$1147,4,FALSE)</f>
        <v>Amarok</v>
      </c>
      <c r="J677">
        <f>VLOOKUP(F677,TrialDesign!$E$2:$I$1147,5,FALSE)</f>
        <v>8</v>
      </c>
    </row>
    <row r="678" spans="1:10" x14ac:dyDescent="0.3">
      <c r="A678" s="11" t="str">
        <f t="shared" si="20"/>
        <v>GEP8</v>
      </c>
      <c r="B678" s="11">
        <v>1</v>
      </c>
      <c r="C678" s="11" t="s">
        <v>17</v>
      </c>
      <c r="D678">
        <v>4</v>
      </c>
      <c r="E678">
        <v>1160</v>
      </c>
      <c r="F678">
        <f t="shared" si="18"/>
        <v>401160</v>
      </c>
      <c r="G678" s="10">
        <v>41912</v>
      </c>
      <c r="H678" t="str">
        <f>VLOOKUP(F678,TrialDesign!$E$2:$I$1147,3,FALSE)</f>
        <v>Full</v>
      </c>
      <c r="I678" t="str">
        <f>VLOOKUP(F678,TrialDesign!$E$2:$I$1147,4,FALSE)</f>
        <v>Amarok</v>
      </c>
      <c r="J678">
        <f>VLOOKUP(F678,TrialDesign!$E$2:$I$1147,5,FALSE)</f>
        <v>8</v>
      </c>
    </row>
    <row r="679" spans="1:10" x14ac:dyDescent="0.3">
      <c r="A679" s="11" t="str">
        <f t="shared" si="20"/>
        <v>GEP8</v>
      </c>
      <c r="B679" s="11">
        <v>1</v>
      </c>
      <c r="C679" s="11" t="s">
        <v>65</v>
      </c>
      <c r="D679">
        <v>4</v>
      </c>
      <c r="E679">
        <v>1165</v>
      </c>
      <c r="F679">
        <f t="shared" si="18"/>
        <v>401165</v>
      </c>
      <c r="G679" s="10">
        <v>41912</v>
      </c>
      <c r="H679" t="str">
        <f>VLOOKUP(F679,TrialDesign!$E$2:$I$1147,3,FALSE)</f>
        <v>Full</v>
      </c>
      <c r="I679" t="str">
        <f>VLOOKUP(F679,TrialDesign!$E$2:$I$1147,4,FALSE)</f>
        <v>BattenWinter</v>
      </c>
      <c r="J679">
        <f>VLOOKUP(F679,TrialDesign!$E$2:$I$1147,5,FALSE)</f>
        <v>8</v>
      </c>
    </row>
    <row r="680" spans="1:10" x14ac:dyDescent="0.3">
      <c r="A680" s="11" t="str">
        <f t="shared" si="20"/>
        <v>GEP8</v>
      </c>
      <c r="B680" s="11">
        <v>1</v>
      </c>
      <c r="C680" s="11" t="s">
        <v>66</v>
      </c>
      <c r="D680">
        <v>4</v>
      </c>
      <c r="E680">
        <v>176</v>
      </c>
      <c r="F680">
        <f t="shared" si="18"/>
        <v>400176</v>
      </c>
      <c r="G680" s="10">
        <v>41918</v>
      </c>
      <c r="H680" t="str">
        <f>VLOOKUP(F680,TrialDesign!$E$2:$I$1147,3,FALSE)</f>
        <v>Nil</v>
      </c>
      <c r="I680" t="str">
        <f>VLOOKUP(F680,TrialDesign!$E$2:$I$1147,4,FALSE)</f>
        <v>Amarok</v>
      </c>
      <c r="J680">
        <f>VLOOKUP(F680,TrialDesign!$E$2:$I$1147,5,FALSE)</f>
        <v>8</v>
      </c>
    </row>
    <row r="681" spans="1:10" x14ac:dyDescent="0.3">
      <c r="A681" s="11" t="str">
        <f t="shared" si="20"/>
        <v>GEP8</v>
      </c>
      <c r="B681" s="11">
        <v>1</v>
      </c>
      <c r="C681" s="11" t="s">
        <v>67</v>
      </c>
      <c r="D681">
        <v>4</v>
      </c>
      <c r="E681">
        <v>210</v>
      </c>
      <c r="F681">
        <f t="shared" si="18"/>
        <v>400210</v>
      </c>
      <c r="G681" s="10">
        <v>41918</v>
      </c>
      <c r="H681" t="str">
        <f>VLOOKUP(F681,TrialDesign!$E$2:$I$1147,3,FALSE)</f>
        <v>Nil</v>
      </c>
      <c r="I681" t="str">
        <f>VLOOKUP(F681,TrialDesign!$E$2:$I$1147,4,FALSE)</f>
        <v>Amarok</v>
      </c>
      <c r="J681">
        <f>VLOOKUP(F681,TrialDesign!$E$2:$I$1147,5,FALSE)</f>
        <v>8</v>
      </c>
    </row>
    <row r="682" spans="1:10" x14ac:dyDescent="0.3">
      <c r="A682" s="11" t="str">
        <f t="shared" si="20"/>
        <v>GEP8</v>
      </c>
      <c r="B682" s="11">
        <v>2</v>
      </c>
      <c r="C682" s="11" t="s">
        <v>61</v>
      </c>
      <c r="D682">
        <v>4</v>
      </c>
      <c r="E682">
        <v>184</v>
      </c>
      <c r="F682">
        <f t="shared" si="18"/>
        <v>400184</v>
      </c>
      <c r="G682" s="10">
        <v>41918</v>
      </c>
      <c r="H682" t="str">
        <f>VLOOKUP(F682,TrialDesign!$E$2:$I$1147,3,FALSE)</f>
        <v>Nil</v>
      </c>
      <c r="I682" t="str">
        <f>VLOOKUP(F682,TrialDesign!$E$2:$I$1147,4,FALSE)</f>
        <v>Amarok</v>
      </c>
      <c r="J682">
        <f>VLOOKUP(F682,TrialDesign!$E$2:$I$1147,5,FALSE)</f>
        <v>8</v>
      </c>
    </row>
    <row r="683" spans="1:10" x14ac:dyDescent="0.3">
      <c r="A683" s="11" t="str">
        <f t="shared" si="20"/>
        <v>GEP8</v>
      </c>
      <c r="B683" s="11">
        <v>2</v>
      </c>
      <c r="C683" s="11" t="s">
        <v>62</v>
      </c>
      <c r="D683">
        <v>4</v>
      </c>
      <c r="E683">
        <v>262</v>
      </c>
      <c r="F683">
        <f t="shared" si="18"/>
        <v>400262</v>
      </c>
      <c r="G683" s="10">
        <v>41918</v>
      </c>
      <c r="H683" t="str">
        <f>VLOOKUP(F683,TrialDesign!$E$2:$I$1147,3,FALSE)</f>
        <v>Nil</v>
      </c>
      <c r="I683" t="str">
        <f>VLOOKUP(F683,TrialDesign!$E$2:$I$1147,4,FALSE)</f>
        <v>BattenWinter</v>
      </c>
      <c r="J683">
        <f>VLOOKUP(F683,TrialDesign!$E$2:$I$1147,5,FALSE)</f>
        <v>8</v>
      </c>
    </row>
    <row r="684" spans="1:10" x14ac:dyDescent="0.3">
      <c r="A684" s="11" t="str">
        <f t="shared" si="20"/>
        <v>GEP8</v>
      </c>
      <c r="B684" s="11">
        <v>2</v>
      </c>
      <c r="C684" s="11" t="s">
        <v>63</v>
      </c>
      <c r="D684">
        <v>4</v>
      </c>
      <c r="E684">
        <v>274</v>
      </c>
      <c r="F684">
        <f t="shared" si="18"/>
        <v>400274</v>
      </c>
      <c r="G684" s="10">
        <v>41918</v>
      </c>
      <c r="H684" t="str">
        <f>VLOOKUP(F684,TrialDesign!$E$2:$I$1147,3,FALSE)</f>
        <v>Nil</v>
      </c>
      <c r="I684" t="str">
        <f>VLOOKUP(F684,TrialDesign!$E$2:$I$1147,4,FALSE)</f>
        <v>BattenWinter</v>
      </c>
      <c r="J684">
        <f>VLOOKUP(F684,TrialDesign!$E$2:$I$1147,5,FALSE)</f>
        <v>8</v>
      </c>
    </row>
    <row r="685" spans="1:10" x14ac:dyDescent="0.3">
      <c r="A685" s="11" t="str">
        <f t="shared" si="20"/>
        <v>GEP8</v>
      </c>
      <c r="B685" s="11">
        <v>2</v>
      </c>
      <c r="C685" s="11" t="s">
        <v>64</v>
      </c>
      <c r="D685">
        <v>4</v>
      </c>
      <c r="E685">
        <v>245</v>
      </c>
      <c r="F685">
        <f t="shared" si="18"/>
        <v>400245</v>
      </c>
      <c r="G685" s="10">
        <v>41918</v>
      </c>
      <c r="H685" t="str">
        <f>VLOOKUP(F685,TrialDesign!$E$2:$I$1147,3,FALSE)</f>
        <v>Nil</v>
      </c>
      <c r="I685" t="str">
        <f>VLOOKUP(F685,TrialDesign!$E$2:$I$1147,4,FALSE)</f>
        <v>BattenWinter</v>
      </c>
      <c r="J685">
        <f>VLOOKUP(F685,TrialDesign!$E$2:$I$1147,5,FALSE)</f>
        <v>8</v>
      </c>
    </row>
    <row r="686" spans="1:10" x14ac:dyDescent="0.3">
      <c r="A686" s="11" t="str">
        <f t="shared" si="20"/>
        <v>GEP8</v>
      </c>
      <c r="B686" s="11">
        <v>2</v>
      </c>
      <c r="C686" s="11" t="s">
        <v>17</v>
      </c>
      <c r="D686">
        <v>4</v>
      </c>
      <c r="E686">
        <v>329</v>
      </c>
      <c r="F686">
        <f t="shared" si="18"/>
        <v>400329</v>
      </c>
      <c r="G686" s="10">
        <v>41918</v>
      </c>
      <c r="H686" t="str">
        <f>VLOOKUP(F686,TrialDesign!$E$2:$I$1147,3,FALSE)</f>
        <v>Nil</v>
      </c>
      <c r="I686" t="str">
        <f>VLOOKUP(F686,TrialDesign!$E$2:$I$1147,4,FALSE)</f>
        <v>CRWT153</v>
      </c>
      <c r="J686">
        <f>VLOOKUP(F686,TrialDesign!$E$2:$I$1147,5,FALSE)</f>
        <v>8</v>
      </c>
    </row>
    <row r="687" spans="1:10" x14ac:dyDescent="0.3">
      <c r="A687" s="11" t="str">
        <f t="shared" si="20"/>
        <v>GEP8</v>
      </c>
      <c r="B687" s="11">
        <v>2</v>
      </c>
      <c r="C687" s="11" t="s">
        <v>65</v>
      </c>
      <c r="D687">
        <v>4</v>
      </c>
      <c r="E687">
        <v>334</v>
      </c>
      <c r="F687">
        <f t="shared" si="18"/>
        <v>400334</v>
      </c>
      <c r="G687" s="10">
        <v>41918</v>
      </c>
      <c r="H687" t="str">
        <f>VLOOKUP(F687,TrialDesign!$E$2:$I$1147,3,FALSE)</f>
        <v>Nil</v>
      </c>
      <c r="I687" t="str">
        <f>VLOOKUP(F687,TrialDesign!$E$2:$I$1147,4,FALSE)</f>
        <v>CRWT153</v>
      </c>
      <c r="J687">
        <f>VLOOKUP(F687,TrialDesign!$E$2:$I$1147,5,FALSE)</f>
        <v>8</v>
      </c>
    </row>
    <row r="688" spans="1:10" x14ac:dyDescent="0.3">
      <c r="A688" s="11" t="str">
        <f t="shared" si="20"/>
        <v>GEP8</v>
      </c>
      <c r="B688" s="11">
        <v>2</v>
      </c>
      <c r="C688" s="11" t="s">
        <v>66</v>
      </c>
      <c r="D688">
        <v>4</v>
      </c>
      <c r="E688">
        <v>350</v>
      </c>
      <c r="F688">
        <f t="shared" si="18"/>
        <v>400350</v>
      </c>
      <c r="G688" s="10">
        <v>41918</v>
      </c>
      <c r="H688" t="str">
        <f>VLOOKUP(F688,TrialDesign!$E$2:$I$1147,3,FALSE)</f>
        <v>Nil</v>
      </c>
      <c r="I688" t="str">
        <f>VLOOKUP(F688,TrialDesign!$E$2:$I$1147,4,FALSE)</f>
        <v>CRWT153</v>
      </c>
      <c r="J688">
        <f>VLOOKUP(F688,TrialDesign!$E$2:$I$1147,5,FALSE)</f>
        <v>8</v>
      </c>
    </row>
    <row r="689" spans="1:10" x14ac:dyDescent="0.3">
      <c r="A689" s="11" t="str">
        <f t="shared" si="20"/>
        <v>GEP8</v>
      </c>
      <c r="B689" s="11">
        <v>2</v>
      </c>
      <c r="C689" s="11" t="s">
        <v>67</v>
      </c>
      <c r="D689">
        <v>4</v>
      </c>
      <c r="E689">
        <v>113</v>
      </c>
      <c r="F689">
        <f t="shared" si="18"/>
        <v>400113</v>
      </c>
      <c r="G689" s="10">
        <v>41918</v>
      </c>
      <c r="H689" t="str">
        <f>VLOOKUP(F689,TrialDesign!$E$2:$I$1147,3,FALSE)</f>
        <v>Nil</v>
      </c>
      <c r="I689" t="str">
        <f>VLOOKUP(F689,TrialDesign!$E$2:$I$1147,4,FALSE)</f>
        <v>Saracen</v>
      </c>
      <c r="J689">
        <f>VLOOKUP(F689,TrialDesign!$E$2:$I$1147,5,FALSE)</f>
        <v>8</v>
      </c>
    </row>
    <row r="690" spans="1:10" x14ac:dyDescent="0.3">
      <c r="A690" s="11" t="str">
        <f t="shared" si="20"/>
        <v>GEP8</v>
      </c>
      <c r="B690" s="11">
        <v>3</v>
      </c>
      <c r="C690" s="11" t="s">
        <v>61</v>
      </c>
      <c r="D690">
        <v>4</v>
      </c>
      <c r="E690">
        <v>133</v>
      </c>
      <c r="F690">
        <f t="shared" si="18"/>
        <v>400133</v>
      </c>
      <c r="G690" s="10">
        <v>41918</v>
      </c>
      <c r="H690" t="str">
        <f>VLOOKUP(F690,TrialDesign!$E$2:$I$1147,3,FALSE)</f>
        <v>Nil</v>
      </c>
      <c r="I690" t="str">
        <f>VLOOKUP(F690,TrialDesign!$E$2:$I$1147,4,FALSE)</f>
        <v>Saracen</v>
      </c>
      <c r="J690">
        <f>VLOOKUP(F690,TrialDesign!$E$2:$I$1147,5,FALSE)</f>
        <v>8</v>
      </c>
    </row>
    <row r="691" spans="1:10" x14ac:dyDescent="0.3">
      <c r="A691" s="11" t="str">
        <f t="shared" si="20"/>
        <v>GEP8</v>
      </c>
      <c r="B691" s="11">
        <v>3</v>
      </c>
      <c r="C691" s="11" t="s">
        <v>62</v>
      </c>
      <c r="D691">
        <v>4</v>
      </c>
      <c r="E691">
        <v>147</v>
      </c>
      <c r="F691">
        <f t="shared" si="18"/>
        <v>400147</v>
      </c>
      <c r="G691" s="10">
        <v>41918</v>
      </c>
      <c r="H691" t="str">
        <f>VLOOKUP(F691,TrialDesign!$E$2:$I$1147,3,FALSE)</f>
        <v>Nil</v>
      </c>
      <c r="I691" t="str">
        <f>VLOOKUP(F691,TrialDesign!$E$2:$I$1147,4,FALSE)</f>
        <v>Saracen</v>
      </c>
      <c r="J691">
        <f>VLOOKUP(F691,TrialDesign!$E$2:$I$1147,5,FALSE)</f>
        <v>8</v>
      </c>
    </row>
    <row r="692" spans="1:10" x14ac:dyDescent="0.3">
      <c r="A692" s="11" t="str">
        <f t="shared" si="20"/>
        <v>GEP8</v>
      </c>
      <c r="B692" s="11">
        <v>3</v>
      </c>
      <c r="C692" s="11" t="s">
        <v>63</v>
      </c>
      <c r="D692">
        <v>4</v>
      </c>
      <c r="E692">
        <v>61</v>
      </c>
      <c r="F692">
        <f t="shared" si="18"/>
        <v>400061</v>
      </c>
      <c r="G692" s="10">
        <v>41918</v>
      </c>
      <c r="H692" t="str">
        <f>VLOOKUP(F692,TrialDesign!$E$2:$I$1147,3,FALSE)</f>
        <v>Nil</v>
      </c>
      <c r="I692" t="str">
        <f>VLOOKUP(F692,TrialDesign!$E$2:$I$1147,4,FALSE)</f>
        <v>BattenSpring</v>
      </c>
      <c r="J692">
        <f>VLOOKUP(F692,TrialDesign!$E$2:$I$1147,5,FALSE)</f>
        <v>8</v>
      </c>
    </row>
    <row r="693" spans="1:10" x14ac:dyDescent="0.3">
      <c r="A693" s="11" t="str">
        <f t="shared" si="20"/>
        <v>GEP8</v>
      </c>
      <c r="B693" s="11">
        <v>3</v>
      </c>
      <c r="C693" s="11" t="s">
        <v>64</v>
      </c>
      <c r="D693">
        <v>4</v>
      </c>
      <c r="E693">
        <v>80</v>
      </c>
      <c r="F693">
        <f t="shared" si="18"/>
        <v>400080</v>
      </c>
      <c r="G693" s="10">
        <v>41918</v>
      </c>
      <c r="H693" t="str">
        <f>VLOOKUP(F693,TrialDesign!$E$2:$I$1147,3,FALSE)</f>
        <v>Nil</v>
      </c>
      <c r="I693" t="str">
        <f>VLOOKUP(F693,TrialDesign!$E$2:$I$1147,4,FALSE)</f>
        <v>BattenSpring</v>
      </c>
      <c r="J693">
        <f>VLOOKUP(F693,TrialDesign!$E$2:$I$1147,5,FALSE)</f>
        <v>8</v>
      </c>
    </row>
    <row r="694" spans="1:10" x14ac:dyDescent="0.3">
      <c r="A694" s="11" t="str">
        <f t="shared" si="20"/>
        <v>GEP8</v>
      </c>
      <c r="B694" s="11">
        <v>3</v>
      </c>
      <c r="C694" s="11" t="s">
        <v>17</v>
      </c>
      <c r="D694">
        <v>4</v>
      </c>
      <c r="E694">
        <v>62</v>
      </c>
      <c r="F694">
        <f t="shared" si="18"/>
        <v>400062</v>
      </c>
      <c r="G694" s="10">
        <v>41918</v>
      </c>
      <c r="H694" t="str">
        <f>VLOOKUP(F694,TrialDesign!$E$2:$I$1147,3,FALSE)</f>
        <v>Nil</v>
      </c>
      <c r="I694" t="str">
        <f>VLOOKUP(F694,TrialDesign!$E$2:$I$1147,4,FALSE)</f>
        <v>BattenSpring</v>
      </c>
      <c r="J694">
        <f>VLOOKUP(F694,TrialDesign!$E$2:$I$1147,5,FALSE)</f>
        <v>8</v>
      </c>
    </row>
    <row r="695" spans="1:10" x14ac:dyDescent="0.3">
      <c r="A695" s="11" t="str">
        <f t="shared" si="20"/>
        <v>GEP8</v>
      </c>
      <c r="B695" s="11">
        <v>3</v>
      </c>
      <c r="C695" s="11" t="s">
        <v>65</v>
      </c>
      <c r="D695">
        <v>4</v>
      </c>
      <c r="E695">
        <v>1186</v>
      </c>
      <c r="F695">
        <f t="shared" si="18"/>
        <v>401186</v>
      </c>
      <c r="G695" s="10">
        <v>41919</v>
      </c>
      <c r="H695" t="str">
        <f>VLOOKUP(F695,TrialDesign!$E$2:$I$1147,3,FALSE)</f>
        <v>Full</v>
      </c>
      <c r="I695" t="str">
        <f>VLOOKUP(F695,TrialDesign!$E$2:$I$1147,4,FALSE)</f>
        <v>BattenWinter</v>
      </c>
      <c r="J695">
        <f>VLOOKUP(F695,TrialDesign!$E$2:$I$1147,5,FALSE)</f>
        <v>8</v>
      </c>
    </row>
    <row r="696" spans="1:10" x14ac:dyDescent="0.3">
      <c r="A696" s="11" t="str">
        <f t="shared" si="20"/>
        <v>GEP8</v>
      </c>
      <c r="B696" s="11">
        <v>3</v>
      </c>
      <c r="C696" s="11" t="s">
        <v>66</v>
      </c>
      <c r="D696">
        <v>4</v>
      </c>
      <c r="E696">
        <v>1024</v>
      </c>
      <c r="F696">
        <f t="shared" si="18"/>
        <v>401024</v>
      </c>
      <c r="G696" s="10">
        <v>41919</v>
      </c>
      <c r="H696" t="str">
        <f>VLOOKUP(F696,TrialDesign!$E$2:$I$1147,3,FALSE)</f>
        <v>Full</v>
      </c>
      <c r="I696" t="str">
        <f>VLOOKUP(F696,TrialDesign!$E$2:$I$1147,4,FALSE)</f>
        <v>Otane</v>
      </c>
      <c r="J696">
        <f>VLOOKUP(F696,TrialDesign!$E$2:$I$1147,5,FALSE)</f>
        <v>8</v>
      </c>
    </row>
    <row r="697" spans="1:10" x14ac:dyDescent="0.3">
      <c r="A697" s="11" t="str">
        <f t="shared" si="20"/>
        <v>GEP8</v>
      </c>
      <c r="B697" s="11">
        <v>3</v>
      </c>
      <c r="C697" s="11" t="s">
        <v>67</v>
      </c>
      <c r="D697">
        <v>4</v>
      </c>
      <c r="E697">
        <v>1181</v>
      </c>
      <c r="F697">
        <f t="shared" si="18"/>
        <v>401181</v>
      </c>
      <c r="G697" s="10">
        <v>41919</v>
      </c>
      <c r="H697" t="str">
        <f>VLOOKUP(F697,TrialDesign!$E$2:$I$1147,3,FALSE)</f>
        <v>Full</v>
      </c>
      <c r="I697" t="str">
        <f>VLOOKUP(F697,TrialDesign!$E$2:$I$1147,4,FALSE)</f>
        <v>BattenWinter</v>
      </c>
      <c r="J697">
        <f>VLOOKUP(F697,TrialDesign!$E$2:$I$1147,5,FALSE)</f>
        <v>8</v>
      </c>
    </row>
    <row r="698" spans="1:10" x14ac:dyDescent="0.3">
      <c r="A698" s="11" t="str">
        <f t="shared" si="20"/>
        <v>GEP8</v>
      </c>
      <c r="B698" s="11">
        <v>4</v>
      </c>
      <c r="C698" s="11" t="s">
        <v>61</v>
      </c>
      <c r="D698">
        <v>4</v>
      </c>
      <c r="E698">
        <v>1176</v>
      </c>
      <c r="F698">
        <f t="shared" si="18"/>
        <v>401176</v>
      </c>
      <c r="G698" s="10">
        <v>41919</v>
      </c>
      <c r="H698" t="str">
        <f>VLOOKUP(F698,TrialDesign!$E$2:$I$1147,3,FALSE)</f>
        <v>Full</v>
      </c>
      <c r="I698" t="str">
        <f>VLOOKUP(F698,TrialDesign!$E$2:$I$1147,4,FALSE)</f>
        <v>BattenWinter</v>
      </c>
      <c r="J698">
        <f>VLOOKUP(F698,TrialDesign!$E$2:$I$1147,5,FALSE)</f>
        <v>8</v>
      </c>
    </row>
    <row r="699" spans="1:10" x14ac:dyDescent="0.3">
      <c r="A699" s="11" t="str">
        <f t="shared" si="20"/>
        <v>GEP8</v>
      </c>
      <c r="B699" s="11">
        <v>4</v>
      </c>
      <c r="C699" s="11" t="s">
        <v>62</v>
      </c>
      <c r="D699">
        <v>4</v>
      </c>
      <c r="E699">
        <v>1019</v>
      </c>
      <c r="F699">
        <f t="shared" si="18"/>
        <v>401019</v>
      </c>
      <c r="G699" s="10">
        <v>41919</v>
      </c>
      <c r="H699" t="str">
        <f>VLOOKUP(F699,TrialDesign!$E$2:$I$1147,3,FALSE)</f>
        <v>Full</v>
      </c>
      <c r="I699" t="str">
        <f>VLOOKUP(F699,TrialDesign!$E$2:$I$1147,4,FALSE)</f>
        <v>Otane</v>
      </c>
      <c r="J699">
        <f>VLOOKUP(F699,TrialDesign!$E$2:$I$1147,5,FALSE)</f>
        <v>8</v>
      </c>
    </row>
    <row r="700" spans="1:10" x14ac:dyDescent="0.3">
      <c r="A700" s="11" t="str">
        <f t="shared" si="20"/>
        <v>GEP8</v>
      </c>
      <c r="B700" s="11">
        <v>4</v>
      </c>
      <c r="C700" s="11" t="s">
        <v>63</v>
      </c>
      <c r="D700">
        <v>4</v>
      </c>
      <c r="E700">
        <v>1107</v>
      </c>
      <c r="F700">
        <f t="shared" si="18"/>
        <v>401107</v>
      </c>
      <c r="G700" s="10">
        <v>41919</v>
      </c>
      <c r="H700" t="str">
        <f>VLOOKUP(F700,TrialDesign!$E$2:$I$1147,3,FALSE)</f>
        <v>Full</v>
      </c>
      <c r="I700" t="str">
        <f>VLOOKUP(F700,TrialDesign!$E$2:$I$1147,4,FALSE)</f>
        <v>Saracen</v>
      </c>
      <c r="J700">
        <f>VLOOKUP(F700,TrialDesign!$E$2:$I$1147,5,FALSE)</f>
        <v>8</v>
      </c>
    </row>
    <row r="701" spans="1:10" x14ac:dyDescent="0.3">
      <c r="A701" s="11" t="str">
        <f t="shared" si="20"/>
        <v>GEP8</v>
      </c>
      <c r="B701" s="11">
        <v>4</v>
      </c>
      <c r="C701" s="11" t="s">
        <v>64</v>
      </c>
      <c r="D701">
        <v>4</v>
      </c>
      <c r="E701">
        <v>1093</v>
      </c>
      <c r="F701">
        <f t="shared" si="18"/>
        <v>401093</v>
      </c>
      <c r="G701" s="10">
        <v>41919</v>
      </c>
      <c r="H701" t="str">
        <f>VLOOKUP(F701,TrialDesign!$E$2:$I$1147,3,FALSE)</f>
        <v>Full</v>
      </c>
      <c r="I701" t="str">
        <f>VLOOKUP(F701,TrialDesign!$E$2:$I$1147,4,FALSE)</f>
        <v>Saracen</v>
      </c>
      <c r="J701">
        <f>VLOOKUP(F701,TrialDesign!$E$2:$I$1147,5,FALSE)</f>
        <v>8</v>
      </c>
    </row>
    <row r="702" spans="1:10" x14ac:dyDescent="0.3">
      <c r="A702" s="11" t="str">
        <f t="shared" si="20"/>
        <v>GEP8</v>
      </c>
      <c r="B702" s="11">
        <v>4</v>
      </c>
      <c r="C702" s="11" t="s">
        <v>17</v>
      </c>
      <c r="D702">
        <v>4</v>
      </c>
      <c r="E702">
        <v>1104</v>
      </c>
      <c r="F702">
        <f t="shared" si="18"/>
        <v>401104</v>
      </c>
      <c r="G702" s="10">
        <v>41919</v>
      </c>
      <c r="H702" t="str">
        <f>VLOOKUP(F702,TrialDesign!$E$2:$I$1147,3,FALSE)</f>
        <v>Full</v>
      </c>
      <c r="I702" t="str">
        <f>VLOOKUP(F702,TrialDesign!$E$2:$I$1147,4,FALSE)</f>
        <v>Saracen</v>
      </c>
      <c r="J702">
        <f>VLOOKUP(F702,TrialDesign!$E$2:$I$1147,5,FALSE)</f>
        <v>8</v>
      </c>
    </row>
    <row r="703" spans="1:10" x14ac:dyDescent="0.3">
      <c r="A703" s="11" t="str">
        <f t="shared" si="20"/>
        <v>GEP8</v>
      </c>
      <c r="B703" s="11">
        <v>4</v>
      </c>
      <c r="C703" s="11" t="s">
        <v>65</v>
      </c>
      <c r="D703">
        <v>4</v>
      </c>
      <c r="E703">
        <v>1253</v>
      </c>
      <c r="F703">
        <f t="shared" si="18"/>
        <v>401253</v>
      </c>
      <c r="G703" s="10">
        <v>41919</v>
      </c>
      <c r="H703" t="str">
        <f>VLOOKUP(F703,TrialDesign!$E$2:$I$1147,3,FALSE)</f>
        <v>Full</v>
      </c>
      <c r="I703" t="str">
        <f>VLOOKUP(F703,TrialDesign!$E$2:$I$1147,4,FALSE)</f>
        <v>CRWT153</v>
      </c>
      <c r="J703">
        <f>VLOOKUP(F703,TrialDesign!$E$2:$I$1147,5,FALSE)</f>
        <v>8</v>
      </c>
    </row>
    <row r="704" spans="1:10" x14ac:dyDescent="0.3">
      <c r="A704" s="11" t="str">
        <f t="shared" si="20"/>
        <v>GEP8</v>
      </c>
      <c r="B704" s="11">
        <v>4</v>
      </c>
      <c r="C704" s="11" t="s">
        <v>66</v>
      </c>
      <c r="D704">
        <v>4</v>
      </c>
      <c r="E704">
        <v>1246</v>
      </c>
      <c r="F704">
        <f t="shared" si="18"/>
        <v>401246</v>
      </c>
      <c r="G704" s="10">
        <v>41919</v>
      </c>
      <c r="H704" t="str">
        <f>VLOOKUP(F704,TrialDesign!$E$2:$I$1147,3,FALSE)</f>
        <v>Full</v>
      </c>
      <c r="I704" t="str">
        <f>VLOOKUP(F704,TrialDesign!$E$2:$I$1147,4,FALSE)</f>
        <v>CRWT153</v>
      </c>
      <c r="J704">
        <f>VLOOKUP(F704,TrialDesign!$E$2:$I$1147,5,FALSE)</f>
        <v>8</v>
      </c>
    </row>
    <row r="705" spans="1:10" x14ac:dyDescent="0.3">
      <c r="A705" s="11" t="str">
        <f t="shared" si="20"/>
        <v>GEP8</v>
      </c>
      <c r="B705" s="11">
        <v>4</v>
      </c>
      <c r="C705" s="11" t="s">
        <v>67</v>
      </c>
      <c r="D705">
        <v>4</v>
      </c>
      <c r="E705">
        <v>1258</v>
      </c>
      <c r="F705">
        <f t="shared" si="18"/>
        <v>401258</v>
      </c>
      <c r="G705" s="10">
        <v>41919</v>
      </c>
      <c r="H705" t="str">
        <f>VLOOKUP(F705,TrialDesign!$E$2:$I$1147,3,FALSE)</f>
        <v>Full</v>
      </c>
      <c r="I705" t="str">
        <f>VLOOKUP(F705,TrialDesign!$E$2:$I$1147,4,FALSE)</f>
        <v>CRWT153</v>
      </c>
      <c r="J705">
        <f>VLOOKUP(F705,TrialDesign!$E$2:$I$1147,5,FALSE)</f>
        <v>8</v>
      </c>
    </row>
    <row r="706" spans="1:10" x14ac:dyDescent="0.3">
      <c r="A706" s="11" t="str">
        <f t="shared" si="20"/>
        <v>GEP8</v>
      </c>
      <c r="B706" s="11">
        <v>5</v>
      </c>
      <c r="C706" s="11" t="s">
        <v>61</v>
      </c>
      <c r="D706">
        <v>4</v>
      </c>
      <c r="E706">
        <v>1066</v>
      </c>
      <c r="F706">
        <f t="shared" ref="F706:F769" si="21">D706*100000+E706</f>
        <v>401066</v>
      </c>
      <c r="G706" s="10">
        <v>41919</v>
      </c>
      <c r="H706" t="str">
        <f>VLOOKUP(F706,TrialDesign!$E$2:$I$1147,3,FALSE)</f>
        <v>Full</v>
      </c>
      <c r="I706" t="str">
        <f>VLOOKUP(F706,TrialDesign!$E$2:$I$1147,4,FALSE)</f>
        <v>BattenSpring</v>
      </c>
      <c r="J706">
        <f>VLOOKUP(F706,TrialDesign!$E$2:$I$1147,5,FALSE)</f>
        <v>8</v>
      </c>
    </row>
    <row r="707" spans="1:10" x14ac:dyDescent="0.3">
      <c r="A707" s="11" t="str">
        <f t="shared" si="20"/>
        <v>GEP8</v>
      </c>
      <c r="B707" s="11">
        <v>5</v>
      </c>
      <c r="C707" s="11" t="s">
        <v>62</v>
      </c>
      <c r="D707">
        <v>4</v>
      </c>
      <c r="E707">
        <v>1056</v>
      </c>
      <c r="F707">
        <f t="shared" si="21"/>
        <v>401056</v>
      </c>
      <c r="G707" s="10">
        <v>41919</v>
      </c>
      <c r="H707" t="str">
        <f>VLOOKUP(F707,TrialDesign!$E$2:$I$1147,3,FALSE)</f>
        <v>Full</v>
      </c>
      <c r="I707" t="str">
        <f>VLOOKUP(F707,TrialDesign!$E$2:$I$1147,4,FALSE)</f>
        <v>BattenSpring</v>
      </c>
      <c r="J707">
        <f>VLOOKUP(F707,TrialDesign!$E$2:$I$1147,5,FALSE)</f>
        <v>8</v>
      </c>
    </row>
    <row r="708" spans="1:10" x14ac:dyDescent="0.3">
      <c r="A708" s="11" t="str">
        <f t="shared" si="20"/>
        <v>GEP8</v>
      </c>
      <c r="B708" s="11">
        <v>5</v>
      </c>
      <c r="C708" s="11" t="s">
        <v>63</v>
      </c>
      <c r="D708">
        <v>4</v>
      </c>
      <c r="E708">
        <v>1068</v>
      </c>
      <c r="F708">
        <f t="shared" si="21"/>
        <v>401068</v>
      </c>
      <c r="G708" s="10">
        <v>41919</v>
      </c>
      <c r="H708" t="str">
        <f>VLOOKUP(F708,TrialDesign!$E$2:$I$1147,3,FALSE)</f>
        <v>Full</v>
      </c>
      <c r="I708" t="str">
        <f>VLOOKUP(F708,TrialDesign!$E$2:$I$1147,4,FALSE)</f>
        <v>BattenSpring</v>
      </c>
      <c r="J708">
        <f>VLOOKUP(F708,TrialDesign!$E$2:$I$1147,5,FALSE)</f>
        <v>8</v>
      </c>
    </row>
    <row r="709" spans="1:10" x14ac:dyDescent="0.3">
      <c r="A709" s="11" t="str">
        <f t="shared" si="20"/>
        <v>GEP8</v>
      </c>
      <c r="B709" s="11">
        <v>5</v>
      </c>
      <c r="C709" s="11" t="s">
        <v>64</v>
      </c>
      <c r="D709">
        <v>4</v>
      </c>
      <c r="E709">
        <v>1148</v>
      </c>
      <c r="F709">
        <f t="shared" si="21"/>
        <v>401148</v>
      </c>
      <c r="G709" s="10">
        <v>41919</v>
      </c>
      <c r="H709" t="str">
        <f>VLOOKUP(F709,TrialDesign!$E$2:$I$1147,3,FALSE)</f>
        <v>Full</v>
      </c>
      <c r="I709" t="str">
        <f>VLOOKUP(F709,TrialDesign!$E$2:$I$1147,4,FALSE)</f>
        <v>Amarok</v>
      </c>
      <c r="J709">
        <f>VLOOKUP(F709,TrialDesign!$E$2:$I$1147,5,FALSE)</f>
        <v>8</v>
      </c>
    </row>
    <row r="710" spans="1:10" x14ac:dyDescent="0.3">
      <c r="A710" s="11" t="str">
        <f t="shared" si="20"/>
        <v>GEP8</v>
      </c>
      <c r="B710" s="11">
        <v>5</v>
      </c>
      <c r="C710" s="11" t="s">
        <v>17</v>
      </c>
      <c r="D710">
        <v>4</v>
      </c>
      <c r="E710">
        <v>1149</v>
      </c>
      <c r="F710">
        <f t="shared" si="21"/>
        <v>401149</v>
      </c>
      <c r="G710" s="10">
        <v>41919</v>
      </c>
      <c r="H710" t="str">
        <f>VLOOKUP(F710,TrialDesign!$E$2:$I$1147,3,FALSE)</f>
        <v>Full</v>
      </c>
      <c r="I710" t="str">
        <f>VLOOKUP(F710,TrialDesign!$E$2:$I$1147,4,FALSE)</f>
        <v>Amarok</v>
      </c>
      <c r="J710">
        <f>VLOOKUP(F710,TrialDesign!$E$2:$I$1147,5,FALSE)</f>
        <v>8</v>
      </c>
    </row>
    <row r="711" spans="1:10" x14ac:dyDescent="0.3">
      <c r="A711" s="11" t="str">
        <f t="shared" si="20"/>
        <v>GEP8</v>
      </c>
      <c r="B711" s="11">
        <v>5</v>
      </c>
      <c r="C711" s="11" t="s">
        <v>65</v>
      </c>
      <c r="D711">
        <v>4</v>
      </c>
      <c r="E711">
        <v>1147</v>
      </c>
      <c r="F711">
        <f t="shared" si="21"/>
        <v>401147</v>
      </c>
      <c r="G711" s="10">
        <v>41919</v>
      </c>
      <c r="H711" t="str">
        <f>VLOOKUP(F711,TrialDesign!$E$2:$I$1147,3,FALSE)</f>
        <v>Full</v>
      </c>
      <c r="I711" t="str">
        <f>VLOOKUP(F711,TrialDesign!$E$2:$I$1147,4,FALSE)</f>
        <v>Amarok</v>
      </c>
      <c r="J711">
        <f>VLOOKUP(F711,TrialDesign!$E$2:$I$1147,5,FALSE)</f>
        <v>8</v>
      </c>
    </row>
    <row r="712" spans="1:10" x14ac:dyDescent="0.3">
      <c r="A712" s="11" t="str">
        <f t="shared" si="20"/>
        <v>GEP8</v>
      </c>
      <c r="B712" s="11">
        <v>5</v>
      </c>
      <c r="C712" s="11" t="s">
        <v>66</v>
      </c>
      <c r="D712">
        <v>4</v>
      </c>
      <c r="E712">
        <v>172</v>
      </c>
      <c r="F712">
        <f t="shared" si="21"/>
        <v>400172</v>
      </c>
      <c r="G712" s="10">
        <v>41926</v>
      </c>
      <c r="H712" t="str">
        <f>VLOOKUP(F712,TrialDesign!$E$2:$I$1147,3,FALSE)</f>
        <v>Nil</v>
      </c>
      <c r="I712" t="str">
        <f>VLOOKUP(F712,TrialDesign!$E$2:$I$1147,4,FALSE)</f>
        <v>Amarok</v>
      </c>
      <c r="J712">
        <f>VLOOKUP(F712,TrialDesign!$E$2:$I$1147,5,FALSE)</f>
        <v>8</v>
      </c>
    </row>
    <row r="713" spans="1:10" x14ac:dyDescent="0.3">
      <c r="A713" s="11" t="str">
        <f t="shared" si="20"/>
        <v>GEP8</v>
      </c>
      <c r="B713" s="11">
        <v>5</v>
      </c>
      <c r="C713" s="11" t="s">
        <v>67</v>
      </c>
      <c r="D713">
        <v>4</v>
      </c>
      <c r="E713">
        <v>203</v>
      </c>
      <c r="F713">
        <f t="shared" si="21"/>
        <v>400203</v>
      </c>
      <c r="G713" s="10">
        <v>41926</v>
      </c>
      <c r="H713" t="str">
        <f>VLOOKUP(F713,TrialDesign!$E$2:$I$1147,3,FALSE)</f>
        <v>Nil</v>
      </c>
      <c r="I713" t="str">
        <f>VLOOKUP(F713,TrialDesign!$E$2:$I$1147,4,FALSE)</f>
        <v>Amarok</v>
      </c>
      <c r="J713">
        <f>VLOOKUP(F713,TrialDesign!$E$2:$I$1147,5,FALSE)</f>
        <v>8</v>
      </c>
    </row>
    <row r="714" spans="1:10" x14ac:dyDescent="0.3">
      <c r="A714" s="11" t="str">
        <f t="shared" si="20"/>
        <v>GEP8</v>
      </c>
      <c r="B714" s="11">
        <v>6</v>
      </c>
      <c r="C714" s="11" t="s">
        <v>61</v>
      </c>
      <c r="D714">
        <v>4</v>
      </c>
      <c r="E714">
        <v>153</v>
      </c>
      <c r="F714">
        <f t="shared" si="21"/>
        <v>400153</v>
      </c>
      <c r="G714" s="10">
        <v>41926</v>
      </c>
      <c r="H714" t="str">
        <f>VLOOKUP(F714,TrialDesign!$E$2:$I$1147,3,FALSE)</f>
        <v>Nil</v>
      </c>
      <c r="I714" t="str">
        <f>VLOOKUP(F714,TrialDesign!$E$2:$I$1147,4,FALSE)</f>
        <v>Amarok</v>
      </c>
      <c r="J714">
        <f>VLOOKUP(F714,TrialDesign!$E$2:$I$1147,5,FALSE)</f>
        <v>8</v>
      </c>
    </row>
    <row r="715" spans="1:10" x14ac:dyDescent="0.3">
      <c r="A715" s="11" t="str">
        <f t="shared" si="20"/>
        <v>GEP8</v>
      </c>
      <c r="B715" s="11">
        <v>6</v>
      </c>
      <c r="C715" s="11" t="s">
        <v>62</v>
      </c>
      <c r="D715">
        <v>4</v>
      </c>
      <c r="E715">
        <v>117</v>
      </c>
      <c r="F715">
        <f t="shared" si="21"/>
        <v>400117</v>
      </c>
      <c r="G715" s="10">
        <v>41926</v>
      </c>
      <c r="H715" t="str">
        <f>VLOOKUP(F715,TrialDesign!$E$2:$I$1147,3,FALSE)</f>
        <v>Nil</v>
      </c>
      <c r="I715" t="str">
        <f>VLOOKUP(F715,TrialDesign!$E$2:$I$1147,4,FALSE)</f>
        <v>Saracen</v>
      </c>
      <c r="J715">
        <f>VLOOKUP(F715,TrialDesign!$E$2:$I$1147,5,FALSE)</f>
        <v>8</v>
      </c>
    </row>
    <row r="716" spans="1:10" x14ac:dyDescent="0.3">
      <c r="A716" s="11" t="str">
        <f t="shared" si="20"/>
        <v>GEP8</v>
      </c>
      <c r="B716" s="11">
        <v>6</v>
      </c>
      <c r="C716" s="11" t="s">
        <v>63</v>
      </c>
      <c r="D716">
        <v>4</v>
      </c>
      <c r="E716">
        <v>107</v>
      </c>
      <c r="F716">
        <f t="shared" si="21"/>
        <v>400107</v>
      </c>
      <c r="G716" s="10">
        <v>41926</v>
      </c>
      <c r="H716" t="str">
        <f>VLOOKUP(F716,TrialDesign!$E$2:$I$1147,3,FALSE)</f>
        <v>Nil</v>
      </c>
      <c r="I716" t="str">
        <f>VLOOKUP(F716,TrialDesign!$E$2:$I$1147,4,FALSE)</f>
        <v>Saracen</v>
      </c>
      <c r="J716">
        <f>VLOOKUP(F716,TrialDesign!$E$2:$I$1147,5,FALSE)</f>
        <v>8</v>
      </c>
    </row>
    <row r="717" spans="1:10" x14ac:dyDescent="0.3">
      <c r="A717" s="11" t="str">
        <f t="shared" si="20"/>
        <v>GEP8</v>
      </c>
      <c r="B717" s="11">
        <v>6</v>
      </c>
      <c r="C717" s="11" t="s">
        <v>64</v>
      </c>
      <c r="D717">
        <v>4</v>
      </c>
      <c r="E717">
        <v>100</v>
      </c>
      <c r="F717">
        <f t="shared" si="21"/>
        <v>400100</v>
      </c>
      <c r="G717" s="10">
        <v>41926</v>
      </c>
      <c r="H717" t="str">
        <f>VLOOKUP(F717,TrialDesign!$E$2:$I$1147,3,FALSE)</f>
        <v>Nil</v>
      </c>
      <c r="I717" t="str">
        <f>VLOOKUP(F717,TrialDesign!$E$2:$I$1147,4,FALSE)</f>
        <v>Saracen</v>
      </c>
      <c r="J717">
        <f>VLOOKUP(F717,TrialDesign!$E$2:$I$1147,5,FALSE)</f>
        <v>8</v>
      </c>
    </row>
    <row r="718" spans="1:10" x14ac:dyDescent="0.3">
      <c r="A718" s="11" t="str">
        <f t="shared" si="20"/>
        <v>GEP8</v>
      </c>
      <c r="B718" s="11">
        <v>6</v>
      </c>
      <c r="C718" s="11" t="s">
        <v>17</v>
      </c>
      <c r="D718">
        <v>4</v>
      </c>
      <c r="E718">
        <v>359</v>
      </c>
      <c r="F718">
        <f t="shared" si="21"/>
        <v>400359</v>
      </c>
      <c r="G718" s="10">
        <v>41926</v>
      </c>
      <c r="H718" t="str">
        <f>VLOOKUP(F718,TrialDesign!$E$2:$I$1147,3,FALSE)</f>
        <v>Nil</v>
      </c>
      <c r="I718" t="str">
        <f>VLOOKUP(F718,TrialDesign!$E$2:$I$1147,4,FALSE)</f>
        <v>CRWT153</v>
      </c>
      <c r="J718">
        <f>VLOOKUP(F718,TrialDesign!$E$2:$I$1147,5,FALSE)</f>
        <v>8</v>
      </c>
    </row>
    <row r="719" spans="1:10" x14ac:dyDescent="0.3">
      <c r="A719" s="11" t="str">
        <f t="shared" si="20"/>
        <v>GEP8</v>
      </c>
      <c r="B719" s="11">
        <v>6</v>
      </c>
      <c r="C719" s="11" t="s">
        <v>65</v>
      </c>
      <c r="D719">
        <v>4</v>
      </c>
      <c r="E719">
        <v>342</v>
      </c>
      <c r="F719">
        <f t="shared" si="21"/>
        <v>400342</v>
      </c>
      <c r="G719" s="10">
        <v>41926</v>
      </c>
      <c r="H719" t="str">
        <f>VLOOKUP(F719,TrialDesign!$E$2:$I$1147,3,FALSE)</f>
        <v>Nil</v>
      </c>
      <c r="I719" t="str">
        <f>VLOOKUP(F719,TrialDesign!$E$2:$I$1147,4,FALSE)</f>
        <v>CRWT153</v>
      </c>
      <c r="J719">
        <f>VLOOKUP(F719,TrialDesign!$E$2:$I$1147,5,FALSE)</f>
        <v>8</v>
      </c>
    </row>
    <row r="720" spans="1:10" x14ac:dyDescent="0.3">
      <c r="A720" s="11" t="str">
        <f t="shared" si="20"/>
        <v>GEP8</v>
      </c>
      <c r="B720" s="11">
        <v>6</v>
      </c>
      <c r="C720" s="11" t="s">
        <v>66</v>
      </c>
      <c r="D720">
        <v>4</v>
      </c>
      <c r="E720">
        <v>324</v>
      </c>
      <c r="F720">
        <f t="shared" si="21"/>
        <v>400324</v>
      </c>
      <c r="G720" s="10">
        <v>41926</v>
      </c>
      <c r="H720" t="str">
        <f>VLOOKUP(F720,TrialDesign!$E$2:$I$1147,3,FALSE)</f>
        <v>Nil</v>
      </c>
      <c r="I720" t="str">
        <f>VLOOKUP(F720,TrialDesign!$E$2:$I$1147,4,FALSE)</f>
        <v>CRWT153</v>
      </c>
      <c r="J720">
        <f>VLOOKUP(F720,TrialDesign!$E$2:$I$1147,5,FALSE)</f>
        <v>8</v>
      </c>
    </row>
    <row r="721" spans="1:10" x14ac:dyDescent="0.3">
      <c r="A721" s="11" t="str">
        <f t="shared" si="20"/>
        <v>GEP8</v>
      </c>
      <c r="B721" s="11">
        <v>6</v>
      </c>
      <c r="C721" s="11" t="s">
        <v>67</v>
      </c>
      <c r="D721">
        <v>4</v>
      </c>
      <c r="E721">
        <v>45</v>
      </c>
      <c r="F721">
        <f t="shared" si="21"/>
        <v>400045</v>
      </c>
      <c r="G721" s="10">
        <v>41926</v>
      </c>
      <c r="H721" t="str">
        <f>VLOOKUP(F721,TrialDesign!$E$2:$I$1147,3,FALSE)</f>
        <v>Nil</v>
      </c>
      <c r="I721" t="str">
        <f>VLOOKUP(F721,TrialDesign!$E$2:$I$1147,4,FALSE)</f>
        <v>BattenSpring</v>
      </c>
      <c r="J721">
        <f>VLOOKUP(F721,TrialDesign!$E$2:$I$1147,5,FALSE)</f>
        <v>8</v>
      </c>
    </row>
    <row r="722" spans="1:10" x14ac:dyDescent="0.3">
      <c r="A722" s="11" t="str">
        <f t="shared" si="20"/>
        <v>GEP8</v>
      </c>
      <c r="B722" s="11">
        <v>7</v>
      </c>
      <c r="C722" s="11" t="s">
        <v>61</v>
      </c>
      <c r="D722">
        <v>4</v>
      </c>
      <c r="E722">
        <v>63</v>
      </c>
      <c r="F722">
        <f t="shared" si="21"/>
        <v>400063</v>
      </c>
      <c r="G722" s="10">
        <v>41926</v>
      </c>
      <c r="H722" t="str">
        <f>VLOOKUP(F722,TrialDesign!$E$2:$I$1147,3,FALSE)</f>
        <v>Nil</v>
      </c>
      <c r="I722" t="str">
        <f>VLOOKUP(F722,TrialDesign!$E$2:$I$1147,4,FALSE)</f>
        <v>BattenSpring</v>
      </c>
      <c r="J722">
        <f>VLOOKUP(F722,TrialDesign!$E$2:$I$1147,5,FALSE)</f>
        <v>8</v>
      </c>
    </row>
    <row r="723" spans="1:10" x14ac:dyDescent="0.3">
      <c r="A723" s="11" t="str">
        <f t="shared" si="20"/>
        <v>GEP8</v>
      </c>
      <c r="B723" s="11">
        <v>7</v>
      </c>
      <c r="C723" s="11" t="s">
        <v>62</v>
      </c>
      <c r="D723">
        <v>4</v>
      </c>
      <c r="E723">
        <v>240</v>
      </c>
      <c r="F723">
        <f t="shared" si="21"/>
        <v>400240</v>
      </c>
      <c r="G723" s="10">
        <v>41926</v>
      </c>
      <c r="H723" t="str">
        <f>VLOOKUP(F723,TrialDesign!$E$2:$I$1147,3,FALSE)</f>
        <v>Nil</v>
      </c>
      <c r="I723" t="str">
        <f>VLOOKUP(F723,TrialDesign!$E$2:$I$1147,4,FALSE)</f>
        <v>BattenWinter</v>
      </c>
      <c r="J723">
        <f>VLOOKUP(F723,TrialDesign!$E$2:$I$1147,5,FALSE)</f>
        <v>8</v>
      </c>
    </row>
    <row r="724" spans="1:10" x14ac:dyDescent="0.3">
      <c r="A724" s="11" t="str">
        <f t="shared" si="20"/>
        <v>GEP8</v>
      </c>
      <c r="B724" s="11">
        <v>7</v>
      </c>
      <c r="C724" s="11" t="s">
        <v>63</v>
      </c>
      <c r="D724">
        <v>4</v>
      </c>
      <c r="E724">
        <v>93</v>
      </c>
      <c r="F724">
        <f t="shared" si="21"/>
        <v>400093</v>
      </c>
      <c r="G724" s="10">
        <v>41926</v>
      </c>
      <c r="H724" t="str">
        <f>VLOOKUP(F724,TrialDesign!$E$2:$I$1147,3,FALSE)</f>
        <v>Nil</v>
      </c>
      <c r="I724" t="str">
        <f>VLOOKUP(F724,TrialDesign!$E$2:$I$1147,4,FALSE)</f>
        <v>BattenSpring</v>
      </c>
      <c r="J724">
        <f>VLOOKUP(F724,TrialDesign!$E$2:$I$1147,5,FALSE)</f>
        <v>8</v>
      </c>
    </row>
    <row r="725" spans="1:10" x14ac:dyDescent="0.3">
      <c r="A725" s="11" t="str">
        <f t="shared" si="20"/>
        <v>GEP8</v>
      </c>
      <c r="B725" s="11">
        <v>7</v>
      </c>
      <c r="C725" s="11" t="s">
        <v>64</v>
      </c>
      <c r="D725">
        <v>4</v>
      </c>
      <c r="E725">
        <v>271</v>
      </c>
      <c r="F725">
        <f t="shared" si="21"/>
        <v>400271</v>
      </c>
      <c r="G725" s="10">
        <v>41926</v>
      </c>
      <c r="H725" t="str">
        <f>VLOOKUP(F725,TrialDesign!$E$2:$I$1147,3,FALSE)</f>
        <v>Nil</v>
      </c>
      <c r="I725" t="str">
        <f>VLOOKUP(F725,TrialDesign!$E$2:$I$1147,4,FALSE)</f>
        <v>BattenWinter</v>
      </c>
      <c r="J725">
        <f>VLOOKUP(F725,TrialDesign!$E$2:$I$1147,5,FALSE)</f>
        <v>8</v>
      </c>
    </row>
    <row r="726" spans="1:10" x14ac:dyDescent="0.3">
      <c r="A726" s="11" t="str">
        <f t="shared" si="20"/>
        <v>GEP8</v>
      </c>
      <c r="B726" s="11">
        <v>7</v>
      </c>
      <c r="C726" s="11" t="s">
        <v>17</v>
      </c>
      <c r="D726">
        <v>4</v>
      </c>
      <c r="E726">
        <v>248</v>
      </c>
      <c r="F726">
        <f t="shared" si="21"/>
        <v>400248</v>
      </c>
      <c r="G726" s="10">
        <v>41926</v>
      </c>
      <c r="H726" t="str">
        <f>VLOOKUP(F726,TrialDesign!$E$2:$I$1147,3,FALSE)</f>
        <v>Nil</v>
      </c>
      <c r="I726" t="str">
        <f>VLOOKUP(F726,TrialDesign!$E$2:$I$1147,4,FALSE)</f>
        <v>BattenWinter</v>
      </c>
      <c r="J726">
        <f>VLOOKUP(F726,TrialDesign!$E$2:$I$1147,5,FALSE)</f>
        <v>8</v>
      </c>
    </row>
    <row r="727" spans="1:10" x14ac:dyDescent="0.3">
      <c r="A727" s="11" t="str">
        <f t="shared" si="20"/>
        <v>GEP8</v>
      </c>
      <c r="B727" s="11">
        <v>7</v>
      </c>
      <c r="C727" s="11" t="s">
        <v>65</v>
      </c>
      <c r="D727">
        <v>4</v>
      </c>
      <c r="E727">
        <v>1262</v>
      </c>
      <c r="F727">
        <f t="shared" si="21"/>
        <v>401262</v>
      </c>
      <c r="G727" s="10">
        <v>41927</v>
      </c>
      <c r="H727" t="str">
        <f>VLOOKUP(F727,TrialDesign!$E$2:$I$1147,3,FALSE)</f>
        <v>Full</v>
      </c>
      <c r="I727" t="str">
        <f>VLOOKUP(F727,TrialDesign!$E$2:$I$1147,4,FALSE)</f>
        <v>CRWT153</v>
      </c>
      <c r="J727">
        <f>VLOOKUP(F727,TrialDesign!$E$2:$I$1147,5,FALSE)</f>
        <v>8</v>
      </c>
    </row>
    <row r="728" spans="1:10" x14ac:dyDescent="0.3">
      <c r="A728" s="11" t="str">
        <f t="shared" si="20"/>
        <v>GEP8</v>
      </c>
      <c r="B728" s="11">
        <v>7</v>
      </c>
      <c r="C728" s="11" t="s">
        <v>66</v>
      </c>
      <c r="D728">
        <v>4</v>
      </c>
      <c r="E728">
        <v>1267</v>
      </c>
      <c r="F728">
        <f t="shared" si="21"/>
        <v>401267</v>
      </c>
      <c r="G728" s="10">
        <v>41927</v>
      </c>
      <c r="H728" t="str">
        <f>VLOOKUP(F728,TrialDesign!$E$2:$I$1147,3,FALSE)</f>
        <v>Full</v>
      </c>
      <c r="I728" t="str">
        <f>VLOOKUP(F728,TrialDesign!$E$2:$I$1147,4,FALSE)</f>
        <v>CRWT153</v>
      </c>
      <c r="J728">
        <f>VLOOKUP(F728,TrialDesign!$E$2:$I$1147,5,FALSE)</f>
        <v>8</v>
      </c>
    </row>
    <row r="729" spans="1:10" x14ac:dyDescent="0.3">
      <c r="A729" s="11" t="str">
        <f t="shared" si="20"/>
        <v>GEP8</v>
      </c>
      <c r="B729" s="11">
        <v>7</v>
      </c>
      <c r="C729" s="11" t="s">
        <v>67</v>
      </c>
      <c r="D729">
        <v>4</v>
      </c>
      <c r="E729">
        <v>1245</v>
      </c>
      <c r="F729">
        <f t="shared" si="21"/>
        <v>401245</v>
      </c>
      <c r="G729" s="10">
        <v>41927</v>
      </c>
      <c r="H729" t="str">
        <f>VLOOKUP(F729,TrialDesign!$E$2:$I$1147,3,FALSE)</f>
        <v>Full</v>
      </c>
      <c r="I729" t="str">
        <f>VLOOKUP(F729,TrialDesign!$E$2:$I$1147,4,FALSE)</f>
        <v>CRWT153</v>
      </c>
      <c r="J729">
        <f>VLOOKUP(F729,TrialDesign!$E$2:$I$1147,5,FALSE)</f>
        <v>8</v>
      </c>
    </row>
    <row r="730" spans="1:10" x14ac:dyDescent="0.3">
      <c r="A730" s="11" t="str">
        <f t="shared" si="20"/>
        <v>GEP8</v>
      </c>
      <c r="B730" s="11">
        <v>8</v>
      </c>
      <c r="C730" s="11" t="s">
        <v>61</v>
      </c>
      <c r="D730">
        <v>4</v>
      </c>
      <c r="E730">
        <v>1145</v>
      </c>
      <c r="F730">
        <f t="shared" si="21"/>
        <v>401145</v>
      </c>
      <c r="G730" s="10">
        <v>41927</v>
      </c>
      <c r="H730" t="str">
        <f>VLOOKUP(F730,TrialDesign!$E$2:$I$1147,3,FALSE)</f>
        <v>Full</v>
      </c>
      <c r="I730" t="str">
        <f>VLOOKUP(F730,TrialDesign!$E$2:$I$1147,4,FALSE)</f>
        <v>Amarok</v>
      </c>
      <c r="J730">
        <f>VLOOKUP(F730,TrialDesign!$E$2:$I$1147,5,FALSE)</f>
        <v>8</v>
      </c>
    </row>
    <row r="731" spans="1:10" x14ac:dyDescent="0.3">
      <c r="A731" s="11" t="str">
        <f t="shared" si="20"/>
        <v>GEP8</v>
      </c>
      <c r="B731" s="11">
        <v>8</v>
      </c>
      <c r="C731" s="11" t="s">
        <v>62</v>
      </c>
      <c r="D731">
        <v>4</v>
      </c>
      <c r="E731">
        <v>1144</v>
      </c>
      <c r="F731">
        <f t="shared" si="21"/>
        <v>401144</v>
      </c>
      <c r="G731" s="10">
        <v>41927</v>
      </c>
      <c r="H731" t="str">
        <f>VLOOKUP(F731,TrialDesign!$E$2:$I$1147,3,FALSE)</f>
        <v>Full</v>
      </c>
      <c r="I731" t="str">
        <f>VLOOKUP(F731,TrialDesign!$E$2:$I$1147,4,FALSE)</f>
        <v>Amarok</v>
      </c>
      <c r="J731">
        <f>VLOOKUP(F731,TrialDesign!$E$2:$I$1147,5,FALSE)</f>
        <v>8</v>
      </c>
    </row>
    <row r="732" spans="1:10" x14ac:dyDescent="0.3">
      <c r="A732" s="11" t="str">
        <f t="shared" si="20"/>
        <v>GEP8</v>
      </c>
      <c r="B732" s="11">
        <v>8</v>
      </c>
      <c r="C732" s="11" t="s">
        <v>63</v>
      </c>
      <c r="D732">
        <v>4</v>
      </c>
      <c r="E732">
        <v>1146</v>
      </c>
      <c r="F732">
        <f t="shared" si="21"/>
        <v>401146</v>
      </c>
      <c r="G732" s="10">
        <v>41927</v>
      </c>
      <c r="H732" t="str">
        <f>VLOOKUP(F732,TrialDesign!$E$2:$I$1147,3,FALSE)</f>
        <v>Full</v>
      </c>
      <c r="I732" t="str">
        <f>VLOOKUP(F732,TrialDesign!$E$2:$I$1147,4,FALSE)</f>
        <v>Amarok</v>
      </c>
      <c r="J732">
        <f>VLOOKUP(F732,TrialDesign!$E$2:$I$1147,5,FALSE)</f>
        <v>8</v>
      </c>
    </row>
    <row r="733" spans="1:10" x14ac:dyDescent="0.3">
      <c r="A733" s="11" t="str">
        <f t="shared" si="20"/>
        <v>GEP8</v>
      </c>
      <c r="B733" s="11">
        <v>8</v>
      </c>
      <c r="C733" s="11" t="s">
        <v>64</v>
      </c>
      <c r="D733">
        <v>4</v>
      </c>
      <c r="E733">
        <v>1054</v>
      </c>
      <c r="F733">
        <f t="shared" si="21"/>
        <v>401054</v>
      </c>
      <c r="G733" s="10">
        <v>41927</v>
      </c>
      <c r="H733" t="str">
        <f>VLOOKUP(F733,TrialDesign!$E$2:$I$1147,3,FALSE)</f>
        <v>Full</v>
      </c>
      <c r="I733" t="str">
        <f>VLOOKUP(F733,TrialDesign!$E$2:$I$1147,4,FALSE)</f>
        <v>BattenSpring</v>
      </c>
      <c r="J733">
        <f>VLOOKUP(F733,TrialDesign!$E$2:$I$1147,5,FALSE)</f>
        <v>8</v>
      </c>
    </row>
    <row r="734" spans="1:10" x14ac:dyDescent="0.3">
      <c r="A734" s="11" t="str">
        <f t="shared" si="20"/>
        <v>GEP8</v>
      </c>
      <c r="B734" s="11">
        <v>8</v>
      </c>
      <c r="C734" s="11" t="s">
        <v>17</v>
      </c>
      <c r="D734">
        <v>4</v>
      </c>
      <c r="E734">
        <v>1061</v>
      </c>
      <c r="F734">
        <f t="shared" si="21"/>
        <v>401061</v>
      </c>
      <c r="G734" s="10">
        <v>41927</v>
      </c>
      <c r="H734" t="str">
        <f>VLOOKUP(F734,TrialDesign!$E$2:$I$1147,3,FALSE)</f>
        <v>Full</v>
      </c>
      <c r="I734" t="str">
        <f>VLOOKUP(F734,TrialDesign!$E$2:$I$1147,4,FALSE)</f>
        <v>BattenSpring</v>
      </c>
      <c r="J734">
        <f>VLOOKUP(F734,TrialDesign!$E$2:$I$1147,5,FALSE)</f>
        <v>8</v>
      </c>
    </row>
    <row r="735" spans="1:10" x14ac:dyDescent="0.3">
      <c r="A735" s="11" t="str">
        <f t="shared" si="20"/>
        <v>GEP8</v>
      </c>
      <c r="B735" s="11">
        <v>8</v>
      </c>
      <c r="C735" s="11" t="s">
        <v>65</v>
      </c>
      <c r="D735">
        <v>4</v>
      </c>
      <c r="E735">
        <v>1055</v>
      </c>
      <c r="F735">
        <f t="shared" si="21"/>
        <v>401055</v>
      </c>
      <c r="G735" s="10">
        <v>41927</v>
      </c>
      <c r="H735" t="str">
        <f>VLOOKUP(F735,TrialDesign!$E$2:$I$1147,3,FALSE)</f>
        <v>Full</v>
      </c>
      <c r="I735" t="str">
        <f>VLOOKUP(F735,TrialDesign!$E$2:$I$1147,4,FALSE)</f>
        <v>BattenSpring</v>
      </c>
      <c r="J735">
        <f>VLOOKUP(F735,TrialDesign!$E$2:$I$1147,5,FALSE)</f>
        <v>8</v>
      </c>
    </row>
    <row r="736" spans="1:10" x14ac:dyDescent="0.3">
      <c r="A736" s="11" t="str">
        <f t="shared" si="20"/>
        <v>GEP8</v>
      </c>
      <c r="B736" s="11">
        <v>8</v>
      </c>
      <c r="C736" s="11" t="s">
        <v>66</v>
      </c>
      <c r="D736">
        <v>4</v>
      </c>
      <c r="E736">
        <v>1110</v>
      </c>
      <c r="F736">
        <f t="shared" si="21"/>
        <v>401110</v>
      </c>
      <c r="G736" s="10">
        <v>41927</v>
      </c>
      <c r="H736" t="str">
        <f>VLOOKUP(F736,TrialDesign!$E$2:$I$1147,3,FALSE)</f>
        <v>Full</v>
      </c>
      <c r="I736" t="str">
        <f>VLOOKUP(F736,TrialDesign!$E$2:$I$1147,4,FALSE)</f>
        <v>Saracen</v>
      </c>
      <c r="J736">
        <f>VLOOKUP(F736,TrialDesign!$E$2:$I$1147,5,FALSE)</f>
        <v>8</v>
      </c>
    </row>
    <row r="737" spans="1:10" x14ac:dyDescent="0.3">
      <c r="A737" s="11" t="str">
        <f t="shared" si="20"/>
        <v>GEP8</v>
      </c>
      <c r="B737" s="11">
        <v>8</v>
      </c>
      <c r="C737" s="11" t="s">
        <v>67</v>
      </c>
      <c r="D737">
        <v>4</v>
      </c>
      <c r="E737">
        <v>1116</v>
      </c>
      <c r="F737">
        <f t="shared" si="21"/>
        <v>401116</v>
      </c>
      <c r="G737" s="10">
        <v>41927</v>
      </c>
      <c r="H737" t="str">
        <f>VLOOKUP(F737,TrialDesign!$E$2:$I$1147,3,FALSE)</f>
        <v>Full</v>
      </c>
      <c r="I737" t="str">
        <f>VLOOKUP(F737,TrialDesign!$E$2:$I$1147,4,FALSE)</f>
        <v>Saracen</v>
      </c>
      <c r="J737">
        <f>VLOOKUP(F737,TrialDesign!$E$2:$I$1147,5,FALSE)</f>
        <v>8</v>
      </c>
    </row>
    <row r="738" spans="1:10" x14ac:dyDescent="0.3">
      <c r="A738" s="11" t="str">
        <f t="shared" si="20"/>
        <v>GEP8</v>
      </c>
      <c r="B738" s="11">
        <v>9</v>
      </c>
      <c r="C738" s="11" t="s">
        <v>61</v>
      </c>
      <c r="D738">
        <v>4</v>
      </c>
      <c r="E738">
        <v>1078</v>
      </c>
      <c r="F738">
        <f t="shared" si="21"/>
        <v>401078</v>
      </c>
      <c r="G738" s="10">
        <v>41927</v>
      </c>
      <c r="H738" t="str">
        <f>VLOOKUP(F738,TrialDesign!$E$2:$I$1147,3,FALSE)</f>
        <v>Full</v>
      </c>
      <c r="I738" t="str">
        <f>VLOOKUP(F738,TrialDesign!$E$2:$I$1147,4,FALSE)</f>
        <v>Saracen</v>
      </c>
      <c r="J738">
        <f>VLOOKUP(F738,TrialDesign!$E$2:$I$1147,5,FALSE)</f>
        <v>8</v>
      </c>
    </row>
    <row r="739" spans="1:10" x14ac:dyDescent="0.3">
      <c r="A739" s="11" t="str">
        <f t="shared" si="20"/>
        <v>GEP8</v>
      </c>
      <c r="B739" s="11">
        <v>9</v>
      </c>
      <c r="C739" s="11" t="s">
        <v>62</v>
      </c>
      <c r="D739">
        <v>4</v>
      </c>
      <c r="E739">
        <v>1182</v>
      </c>
      <c r="F739">
        <f t="shared" si="21"/>
        <v>401182</v>
      </c>
      <c r="G739" s="10">
        <v>41927</v>
      </c>
      <c r="H739" t="str">
        <f>VLOOKUP(F739,TrialDesign!$E$2:$I$1147,3,FALSE)</f>
        <v>Full</v>
      </c>
      <c r="I739" t="str">
        <f>VLOOKUP(F739,TrialDesign!$E$2:$I$1147,4,FALSE)</f>
        <v>BattenWinter</v>
      </c>
      <c r="J739">
        <f>VLOOKUP(F739,TrialDesign!$E$2:$I$1147,5,FALSE)</f>
        <v>8</v>
      </c>
    </row>
    <row r="740" spans="1:10" x14ac:dyDescent="0.3">
      <c r="A740" s="11" t="str">
        <f t="shared" ref="A740:A769" si="22">A739</f>
        <v>GEP8</v>
      </c>
      <c r="B740" s="11">
        <v>9</v>
      </c>
      <c r="C740" s="11" t="s">
        <v>63</v>
      </c>
      <c r="D740">
        <v>4</v>
      </c>
      <c r="E740">
        <v>1185</v>
      </c>
      <c r="F740">
        <f t="shared" si="21"/>
        <v>401185</v>
      </c>
      <c r="G740" s="10">
        <v>41927</v>
      </c>
      <c r="H740" t="str">
        <f>VLOOKUP(F740,TrialDesign!$E$2:$I$1147,3,FALSE)</f>
        <v>Full</v>
      </c>
      <c r="I740" t="str">
        <f>VLOOKUP(F740,TrialDesign!$E$2:$I$1147,4,FALSE)</f>
        <v>BattenWinter</v>
      </c>
      <c r="J740">
        <f>VLOOKUP(F740,TrialDesign!$E$2:$I$1147,5,FALSE)</f>
        <v>8</v>
      </c>
    </row>
    <row r="741" spans="1:10" x14ac:dyDescent="0.3">
      <c r="A741" s="11" t="str">
        <f t="shared" si="22"/>
        <v>GEP8</v>
      </c>
      <c r="B741" s="11">
        <v>9</v>
      </c>
      <c r="C741" s="11" t="s">
        <v>64</v>
      </c>
      <c r="D741">
        <v>4</v>
      </c>
      <c r="E741">
        <v>1171</v>
      </c>
      <c r="F741">
        <f t="shared" si="21"/>
        <v>401171</v>
      </c>
      <c r="G741" s="10">
        <v>41927</v>
      </c>
      <c r="H741" t="str">
        <f>VLOOKUP(F741,TrialDesign!$E$2:$I$1147,3,FALSE)</f>
        <v>Full</v>
      </c>
      <c r="I741" t="str">
        <f>VLOOKUP(F741,TrialDesign!$E$2:$I$1147,4,FALSE)</f>
        <v>BattenWinter</v>
      </c>
      <c r="J741">
        <f>VLOOKUP(F741,TrialDesign!$E$2:$I$1147,5,FALSE)</f>
        <v>8</v>
      </c>
    </row>
    <row r="742" spans="1:10" x14ac:dyDescent="0.3">
      <c r="A742" s="11" t="str">
        <f t="shared" si="22"/>
        <v>GEP8</v>
      </c>
      <c r="B742" s="11">
        <v>9</v>
      </c>
      <c r="C742" s="11" t="s">
        <v>17</v>
      </c>
      <c r="D742">
        <v>4</v>
      </c>
      <c r="E742">
        <v>1032</v>
      </c>
      <c r="F742">
        <f t="shared" si="21"/>
        <v>401032</v>
      </c>
      <c r="G742" s="10">
        <v>41927</v>
      </c>
      <c r="H742" t="str">
        <f>VLOOKUP(F742,TrialDesign!$E$2:$I$1147,3,FALSE)</f>
        <v>Full</v>
      </c>
      <c r="I742" t="str">
        <f>VLOOKUP(F742,TrialDesign!$E$2:$I$1147,4,FALSE)</f>
        <v>Otane</v>
      </c>
      <c r="J742">
        <f>VLOOKUP(F742,TrialDesign!$E$2:$I$1147,5,FALSE)</f>
        <v>8</v>
      </c>
    </row>
    <row r="743" spans="1:10" x14ac:dyDescent="0.3">
      <c r="A743" s="11" t="str">
        <f t="shared" si="22"/>
        <v>GEP8</v>
      </c>
      <c r="B743" s="11">
        <v>9</v>
      </c>
      <c r="C743" s="11" t="s">
        <v>65</v>
      </c>
      <c r="D743">
        <v>4</v>
      </c>
      <c r="E743">
        <v>1028</v>
      </c>
      <c r="F743">
        <f t="shared" si="21"/>
        <v>401028</v>
      </c>
      <c r="G743" s="10">
        <v>41927</v>
      </c>
      <c r="H743" t="str">
        <f>VLOOKUP(F743,TrialDesign!$E$2:$I$1147,3,FALSE)</f>
        <v>Full</v>
      </c>
      <c r="I743" t="str">
        <f>VLOOKUP(F743,TrialDesign!$E$2:$I$1147,4,FALSE)</f>
        <v>Otane</v>
      </c>
      <c r="J743">
        <f>VLOOKUP(F743,TrialDesign!$E$2:$I$1147,5,FALSE)</f>
        <v>8</v>
      </c>
    </row>
    <row r="744" spans="1:10" x14ac:dyDescent="0.3">
      <c r="A744" s="11" t="str">
        <f t="shared" si="22"/>
        <v>GEP8</v>
      </c>
      <c r="B744" s="11">
        <v>9</v>
      </c>
      <c r="C744" s="11" t="s">
        <v>66</v>
      </c>
      <c r="D744">
        <v>4</v>
      </c>
      <c r="E744">
        <v>1029</v>
      </c>
      <c r="F744">
        <f t="shared" si="21"/>
        <v>401029</v>
      </c>
      <c r="G744" s="10">
        <v>41927</v>
      </c>
      <c r="H744" t="str">
        <f>VLOOKUP(F744,TrialDesign!$E$2:$I$1147,3,FALSE)</f>
        <v>Full</v>
      </c>
      <c r="I744" t="str">
        <f>VLOOKUP(F744,TrialDesign!$E$2:$I$1147,4,FALSE)</f>
        <v>Otane</v>
      </c>
      <c r="J744">
        <f>VLOOKUP(F744,TrialDesign!$E$2:$I$1147,5,FALSE)</f>
        <v>8</v>
      </c>
    </row>
    <row r="745" spans="1:10" x14ac:dyDescent="0.3">
      <c r="A745" s="11" t="str">
        <f t="shared" si="22"/>
        <v>GEP8</v>
      </c>
      <c r="B745" s="11">
        <v>9</v>
      </c>
      <c r="C745" s="11" t="s">
        <v>67</v>
      </c>
      <c r="D745">
        <v>4</v>
      </c>
      <c r="E745">
        <v>99</v>
      </c>
      <c r="F745">
        <f t="shared" si="21"/>
        <v>400099</v>
      </c>
      <c r="G745" s="10">
        <v>41932</v>
      </c>
      <c r="H745" t="str">
        <f>VLOOKUP(F745,TrialDesign!$E$2:$I$1147,3,FALSE)</f>
        <v>Nil</v>
      </c>
      <c r="I745" t="str">
        <f>VLOOKUP(F745,TrialDesign!$E$2:$I$1147,4,FALSE)</f>
        <v>Saracen</v>
      </c>
      <c r="J745">
        <f>VLOOKUP(F745,TrialDesign!$E$2:$I$1147,5,FALSE)</f>
        <v>8</v>
      </c>
    </row>
    <row r="746" spans="1:10" x14ac:dyDescent="0.3">
      <c r="A746" s="11" t="str">
        <f t="shared" si="22"/>
        <v>GEP8</v>
      </c>
      <c r="B746" s="11">
        <v>10</v>
      </c>
      <c r="C746" s="11" t="s">
        <v>61</v>
      </c>
      <c r="D746">
        <v>4</v>
      </c>
      <c r="E746">
        <v>98</v>
      </c>
      <c r="F746">
        <f t="shared" si="21"/>
        <v>400098</v>
      </c>
      <c r="G746" s="10">
        <v>41932</v>
      </c>
      <c r="H746" t="str">
        <f>VLOOKUP(F746,TrialDesign!$E$2:$I$1147,3,FALSE)</f>
        <v>Nil</v>
      </c>
      <c r="I746" t="str">
        <f>VLOOKUP(F746,TrialDesign!$E$2:$I$1147,4,FALSE)</f>
        <v>Saracen</v>
      </c>
      <c r="J746">
        <f>VLOOKUP(F746,TrialDesign!$E$2:$I$1147,5,FALSE)</f>
        <v>8</v>
      </c>
    </row>
    <row r="747" spans="1:10" x14ac:dyDescent="0.3">
      <c r="A747" s="11" t="str">
        <f t="shared" si="22"/>
        <v>GEP8</v>
      </c>
      <c r="B747" s="11">
        <v>10</v>
      </c>
      <c r="C747" s="11" t="s">
        <v>62</v>
      </c>
      <c r="D747">
        <v>4</v>
      </c>
      <c r="E747">
        <v>101</v>
      </c>
      <c r="F747">
        <f t="shared" si="21"/>
        <v>400101</v>
      </c>
      <c r="G747" s="10">
        <v>41932</v>
      </c>
      <c r="H747" t="str">
        <f>VLOOKUP(F747,TrialDesign!$E$2:$I$1147,3,FALSE)</f>
        <v>Nil</v>
      </c>
      <c r="I747" t="str">
        <f>VLOOKUP(F747,TrialDesign!$E$2:$I$1147,4,FALSE)</f>
        <v>Saracen</v>
      </c>
      <c r="J747">
        <f>VLOOKUP(F747,TrialDesign!$E$2:$I$1147,5,FALSE)</f>
        <v>8</v>
      </c>
    </row>
    <row r="748" spans="1:10" x14ac:dyDescent="0.3">
      <c r="A748" s="11" t="str">
        <f t="shared" si="22"/>
        <v>GEP8</v>
      </c>
      <c r="B748" s="11">
        <v>10</v>
      </c>
      <c r="C748" s="11" t="s">
        <v>63</v>
      </c>
      <c r="D748">
        <v>4</v>
      </c>
      <c r="E748">
        <v>161</v>
      </c>
      <c r="F748">
        <f t="shared" si="21"/>
        <v>400161</v>
      </c>
      <c r="G748" s="10">
        <v>41932</v>
      </c>
      <c r="H748" t="str">
        <f>VLOOKUP(F748,TrialDesign!$E$2:$I$1147,3,FALSE)</f>
        <v>Nil</v>
      </c>
      <c r="I748" t="str">
        <f>VLOOKUP(F748,TrialDesign!$E$2:$I$1147,4,FALSE)</f>
        <v>Amarok</v>
      </c>
      <c r="J748">
        <f>VLOOKUP(F748,TrialDesign!$E$2:$I$1147,5,FALSE)</f>
        <v>8</v>
      </c>
    </row>
    <row r="749" spans="1:10" x14ac:dyDescent="0.3">
      <c r="A749" s="11" t="str">
        <f t="shared" si="22"/>
        <v>GEP8</v>
      </c>
      <c r="B749" s="11">
        <v>10</v>
      </c>
      <c r="C749" s="11" t="s">
        <v>64</v>
      </c>
      <c r="D749">
        <v>4</v>
      </c>
      <c r="E749">
        <v>157</v>
      </c>
      <c r="F749">
        <f t="shared" si="21"/>
        <v>400157</v>
      </c>
      <c r="G749" s="10">
        <v>41932</v>
      </c>
      <c r="H749" t="str">
        <f>VLOOKUP(F749,TrialDesign!$E$2:$I$1147,3,FALSE)</f>
        <v>Nil</v>
      </c>
      <c r="I749" t="str">
        <f>VLOOKUP(F749,TrialDesign!$E$2:$I$1147,4,FALSE)</f>
        <v>Amarok</v>
      </c>
      <c r="J749">
        <f>VLOOKUP(F749,TrialDesign!$E$2:$I$1147,5,FALSE)</f>
        <v>8</v>
      </c>
    </row>
    <row r="750" spans="1:10" x14ac:dyDescent="0.3">
      <c r="A750" s="11" t="str">
        <f t="shared" si="22"/>
        <v>GEP8</v>
      </c>
      <c r="B750" s="11">
        <v>10</v>
      </c>
      <c r="C750" s="11" t="s">
        <v>17</v>
      </c>
      <c r="D750">
        <v>4</v>
      </c>
      <c r="E750">
        <v>209</v>
      </c>
      <c r="F750">
        <f t="shared" si="21"/>
        <v>400209</v>
      </c>
      <c r="G750" s="10">
        <v>41932</v>
      </c>
      <c r="H750" t="str">
        <f>VLOOKUP(F750,TrialDesign!$E$2:$I$1147,3,FALSE)</f>
        <v>Nil</v>
      </c>
      <c r="I750" t="str">
        <f>VLOOKUP(F750,TrialDesign!$E$2:$I$1147,4,FALSE)</f>
        <v>Amarok</v>
      </c>
      <c r="J750">
        <f>VLOOKUP(F750,TrialDesign!$E$2:$I$1147,5,FALSE)</f>
        <v>8</v>
      </c>
    </row>
    <row r="751" spans="1:10" x14ac:dyDescent="0.3">
      <c r="A751" s="11" t="str">
        <f t="shared" si="22"/>
        <v>GEP8</v>
      </c>
      <c r="B751" s="11">
        <v>10</v>
      </c>
      <c r="C751" s="11" t="s">
        <v>65</v>
      </c>
      <c r="D751">
        <v>4</v>
      </c>
      <c r="E751">
        <v>327</v>
      </c>
      <c r="F751">
        <f t="shared" si="21"/>
        <v>400327</v>
      </c>
      <c r="G751" s="10">
        <v>41932</v>
      </c>
      <c r="H751" t="str">
        <f>VLOOKUP(F751,TrialDesign!$E$2:$I$1147,3,FALSE)</f>
        <v>Nil</v>
      </c>
      <c r="I751" t="str">
        <f>VLOOKUP(F751,TrialDesign!$E$2:$I$1147,4,FALSE)</f>
        <v>CRWT153</v>
      </c>
      <c r="J751">
        <f>VLOOKUP(F751,TrialDesign!$E$2:$I$1147,5,FALSE)</f>
        <v>8</v>
      </c>
    </row>
    <row r="752" spans="1:10" x14ac:dyDescent="0.3">
      <c r="A752" s="11" t="str">
        <f t="shared" si="22"/>
        <v>GEP8</v>
      </c>
      <c r="B752" s="11">
        <v>10</v>
      </c>
      <c r="C752" s="11" t="s">
        <v>66</v>
      </c>
      <c r="D752">
        <v>4</v>
      </c>
      <c r="E752">
        <v>358</v>
      </c>
      <c r="F752">
        <f t="shared" si="21"/>
        <v>400358</v>
      </c>
      <c r="G752" s="10">
        <v>41932</v>
      </c>
      <c r="H752" t="str">
        <f>VLOOKUP(F752,TrialDesign!$E$2:$I$1147,3,FALSE)</f>
        <v>Nil</v>
      </c>
      <c r="I752" t="str">
        <f>VLOOKUP(F752,TrialDesign!$E$2:$I$1147,4,FALSE)</f>
        <v>CRWT153</v>
      </c>
      <c r="J752">
        <f>VLOOKUP(F752,TrialDesign!$E$2:$I$1147,5,FALSE)</f>
        <v>8</v>
      </c>
    </row>
    <row r="753" spans="1:10" x14ac:dyDescent="0.3">
      <c r="A753" s="11" t="str">
        <f t="shared" si="22"/>
        <v>GEP8</v>
      </c>
      <c r="B753" s="11">
        <v>10</v>
      </c>
      <c r="C753" s="11" t="s">
        <v>67</v>
      </c>
      <c r="D753">
        <v>4</v>
      </c>
      <c r="E753">
        <v>254</v>
      </c>
      <c r="F753">
        <f t="shared" si="21"/>
        <v>400254</v>
      </c>
      <c r="G753" s="10">
        <v>41932</v>
      </c>
      <c r="H753" t="str">
        <f>VLOOKUP(F753,TrialDesign!$E$2:$I$1147,3,FALSE)</f>
        <v>Nil</v>
      </c>
      <c r="I753" t="str">
        <f>VLOOKUP(F753,TrialDesign!$E$2:$I$1147,4,FALSE)</f>
        <v>BattenWinter</v>
      </c>
      <c r="J753">
        <f>VLOOKUP(F753,TrialDesign!$E$2:$I$1147,5,FALSE)</f>
        <v>8</v>
      </c>
    </row>
    <row r="754" spans="1:10" x14ac:dyDescent="0.3">
      <c r="A754" s="11" t="str">
        <f t="shared" si="22"/>
        <v>GEP8</v>
      </c>
      <c r="B754" s="11">
        <v>11</v>
      </c>
      <c r="C754" s="11" t="s">
        <v>61</v>
      </c>
      <c r="D754">
        <v>4</v>
      </c>
      <c r="E754">
        <v>335</v>
      </c>
      <c r="F754">
        <f t="shared" si="21"/>
        <v>400335</v>
      </c>
      <c r="G754" s="10">
        <v>41932</v>
      </c>
      <c r="H754" t="str">
        <f>VLOOKUP(F754,TrialDesign!$E$2:$I$1147,3,FALSE)</f>
        <v>Nil</v>
      </c>
      <c r="I754" t="str">
        <f>VLOOKUP(F754,TrialDesign!$E$2:$I$1147,4,FALSE)</f>
        <v>CRWT153</v>
      </c>
      <c r="J754">
        <f>VLOOKUP(F754,TrialDesign!$E$2:$I$1147,5,FALSE)</f>
        <v>8</v>
      </c>
    </row>
    <row r="755" spans="1:10" x14ac:dyDescent="0.3">
      <c r="A755" s="11" t="str">
        <f t="shared" si="22"/>
        <v>GEP8</v>
      </c>
      <c r="B755" s="11">
        <v>11</v>
      </c>
      <c r="C755" s="11" t="s">
        <v>62</v>
      </c>
      <c r="D755">
        <v>4</v>
      </c>
      <c r="E755">
        <v>256</v>
      </c>
      <c r="F755">
        <f t="shared" si="21"/>
        <v>400256</v>
      </c>
      <c r="G755" s="10">
        <v>41932</v>
      </c>
      <c r="H755" t="str">
        <f>VLOOKUP(F755,TrialDesign!$E$2:$I$1147,3,FALSE)</f>
        <v>Nil</v>
      </c>
      <c r="I755" t="str">
        <f>VLOOKUP(F755,TrialDesign!$E$2:$I$1147,4,FALSE)</f>
        <v>BattenWinter</v>
      </c>
      <c r="J755">
        <f>VLOOKUP(F755,TrialDesign!$E$2:$I$1147,5,FALSE)</f>
        <v>8</v>
      </c>
    </row>
    <row r="756" spans="1:10" x14ac:dyDescent="0.3">
      <c r="A756" s="11" t="str">
        <f t="shared" si="22"/>
        <v>GEP8</v>
      </c>
      <c r="B756" s="11">
        <v>11</v>
      </c>
      <c r="C756" s="11" t="s">
        <v>63</v>
      </c>
      <c r="D756">
        <v>4</v>
      </c>
      <c r="E756">
        <v>284</v>
      </c>
      <c r="F756">
        <f t="shared" si="21"/>
        <v>400284</v>
      </c>
      <c r="G756" s="10">
        <v>41932</v>
      </c>
      <c r="H756" t="str">
        <f>VLOOKUP(F756,TrialDesign!$E$2:$I$1147,3,FALSE)</f>
        <v>Nil</v>
      </c>
      <c r="I756" t="str">
        <f>VLOOKUP(F756,TrialDesign!$E$2:$I$1147,4,FALSE)</f>
        <v>BattenWinter</v>
      </c>
      <c r="J756">
        <f>VLOOKUP(F756,TrialDesign!$E$2:$I$1147,5,FALSE)</f>
        <v>8</v>
      </c>
    </row>
    <row r="757" spans="1:10" x14ac:dyDescent="0.3">
      <c r="A757" s="11" t="str">
        <f t="shared" si="22"/>
        <v>GEP8</v>
      </c>
      <c r="B757" s="11">
        <v>11</v>
      </c>
      <c r="C757" s="11" t="s">
        <v>64</v>
      </c>
      <c r="D757">
        <v>4</v>
      </c>
      <c r="E757">
        <v>60</v>
      </c>
      <c r="F757">
        <f t="shared" si="21"/>
        <v>400060</v>
      </c>
      <c r="G757" s="10">
        <v>41932</v>
      </c>
      <c r="H757" t="str">
        <f>VLOOKUP(F757,TrialDesign!$E$2:$I$1147,3,FALSE)</f>
        <v>Nil</v>
      </c>
      <c r="I757" t="str">
        <f>VLOOKUP(F757,TrialDesign!$E$2:$I$1147,4,FALSE)</f>
        <v>BattenSpring</v>
      </c>
      <c r="J757">
        <f>VLOOKUP(F757,TrialDesign!$E$2:$I$1147,5,FALSE)</f>
        <v>8</v>
      </c>
    </row>
    <row r="758" spans="1:10" x14ac:dyDescent="0.3">
      <c r="A758" s="11" t="str">
        <f t="shared" si="22"/>
        <v>GEP8</v>
      </c>
      <c r="B758" s="11">
        <v>11</v>
      </c>
      <c r="C758" s="11" t="s">
        <v>17</v>
      </c>
      <c r="D758">
        <v>4</v>
      </c>
      <c r="E758">
        <v>78</v>
      </c>
      <c r="F758">
        <f t="shared" si="21"/>
        <v>400078</v>
      </c>
      <c r="G758" s="10">
        <v>41932</v>
      </c>
      <c r="H758" t="str">
        <f>VLOOKUP(F758,TrialDesign!$E$2:$I$1147,3,FALSE)</f>
        <v>Nil</v>
      </c>
      <c r="I758" t="str">
        <f>VLOOKUP(F758,TrialDesign!$E$2:$I$1147,4,FALSE)</f>
        <v>BattenSpring</v>
      </c>
      <c r="J758">
        <f>VLOOKUP(F758,TrialDesign!$E$2:$I$1147,5,FALSE)</f>
        <v>8</v>
      </c>
    </row>
    <row r="759" spans="1:10" x14ac:dyDescent="0.3">
      <c r="A759" s="11" t="str">
        <f t="shared" si="22"/>
        <v>GEP8</v>
      </c>
      <c r="B759" s="11">
        <v>11</v>
      </c>
      <c r="C759" s="11" t="s">
        <v>65</v>
      </c>
      <c r="D759">
        <v>4</v>
      </c>
      <c r="E759">
        <v>68</v>
      </c>
      <c r="F759">
        <f t="shared" si="21"/>
        <v>400068</v>
      </c>
      <c r="G759" s="10">
        <v>41932</v>
      </c>
      <c r="H759" t="str">
        <f>VLOOKUP(F759,TrialDesign!$E$2:$I$1147,3,FALSE)</f>
        <v>Nil</v>
      </c>
      <c r="I759" t="str">
        <f>VLOOKUP(F759,TrialDesign!$E$2:$I$1147,4,FALSE)</f>
        <v>BattenSpring</v>
      </c>
      <c r="J759">
        <f>VLOOKUP(F759,TrialDesign!$E$2:$I$1147,5,FALSE)</f>
        <v>8</v>
      </c>
    </row>
    <row r="760" spans="1:10" x14ac:dyDescent="0.3">
      <c r="A760" s="11" t="str">
        <f t="shared" si="22"/>
        <v>GEP8</v>
      </c>
      <c r="B760" s="11">
        <v>11</v>
      </c>
      <c r="C760" s="11" t="s">
        <v>66</v>
      </c>
      <c r="D760">
        <v>4</v>
      </c>
      <c r="E760">
        <v>1214</v>
      </c>
      <c r="F760">
        <f t="shared" si="21"/>
        <v>401214</v>
      </c>
      <c r="G760" s="10">
        <v>41933</v>
      </c>
      <c r="H760" t="str">
        <f>VLOOKUP(F760,TrialDesign!$E$2:$I$1147,3,FALSE)</f>
        <v>Full</v>
      </c>
      <c r="I760" t="str">
        <f>VLOOKUP(F760,TrialDesign!$E$2:$I$1147,4,FALSE)</f>
        <v>BattenWinter</v>
      </c>
      <c r="J760">
        <f>VLOOKUP(F760,TrialDesign!$E$2:$I$1147,5,FALSE)</f>
        <v>8</v>
      </c>
    </row>
    <row r="761" spans="1:10" x14ac:dyDescent="0.3">
      <c r="A761" s="11" t="str">
        <f t="shared" si="22"/>
        <v>GEP8</v>
      </c>
      <c r="B761" s="11">
        <v>11</v>
      </c>
      <c r="C761" s="11" t="s">
        <v>67</v>
      </c>
      <c r="D761">
        <v>4</v>
      </c>
      <c r="E761">
        <v>1215</v>
      </c>
      <c r="F761">
        <f t="shared" si="21"/>
        <v>401215</v>
      </c>
      <c r="G761" s="10">
        <v>41933</v>
      </c>
      <c r="H761" t="str">
        <f>VLOOKUP(F761,TrialDesign!$E$2:$I$1147,3,FALSE)</f>
        <v>Full</v>
      </c>
      <c r="I761" t="str">
        <f>VLOOKUP(F761,TrialDesign!$E$2:$I$1147,4,FALSE)</f>
        <v>BattenWinter</v>
      </c>
      <c r="J761">
        <f>VLOOKUP(F761,TrialDesign!$E$2:$I$1147,5,FALSE)</f>
        <v>8</v>
      </c>
    </row>
    <row r="762" spans="1:10" x14ac:dyDescent="0.3">
      <c r="A762" s="11" t="str">
        <f t="shared" si="22"/>
        <v>GEP8</v>
      </c>
      <c r="B762" s="11">
        <v>12</v>
      </c>
      <c r="C762" s="11" t="s">
        <v>61</v>
      </c>
      <c r="D762">
        <v>4</v>
      </c>
      <c r="E762">
        <v>1211</v>
      </c>
      <c r="F762">
        <f t="shared" si="21"/>
        <v>401211</v>
      </c>
      <c r="G762" s="10">
        <v>41933</v>
      </c>
      <c r="H762" t="str">
        <f>VLOOKUP(F762,TrialDesign!$E$2:$I$1147,3,FALSE)</f>
        <v>Full</v>
      </c>
      <c r="I762" t="str">
        <f>VLOOKUP(F762,TrialDesign!$E$2:$I$1147,4,FALSE)</f>
        <v>BattenWinter</v>
      </c>
      <c r="J762">
        <f>VLOOKUP(F762,TrialDesign!$E$2:$I$1147,5,FALSE)</f>
        <v>8</v>
      </c>
    </row>
    <row r="763" spans="1:10" x14ac:dyDescent="0.3">
      <c r="A763" s="11" t="str">
        <f t="shared" si="22"/>
        <v>GEP8</v>
      </c>
      <c r="B763" s="11">
        <v>12</v>
      </c>
      <c r="C763" s="11" t="s">
        <v>62</v>
      </c>
      <c r="D763">
        <v>4</v>
      </c>
      <c r="E763">
        <v>1238</v>
      </c>
      <c r="F763">
        <f t="shared" si="21"/>
        <v>401238</v>
      </c>
      <c r="G763" s="10">
        <v>41933</v>
      </c>
      <c r="H763" t="str">
        <f>VLOOKUP(F763,TrialDesign!$E$2:$I$1147,3,FALSE)</f>
        <v>Full</v>
      </c>
      <c r="I763" t="str">
        <f>VLOOKUP(F763,TrialDesign!$E$2:$I$1147,4,FALSE)</f>
        <v>CRWT153</v>
      </c>
      <c r="J763">
        <f>VLOOKUP(F763,TrialDesign!$E$2:$I$1147,5,FALSE)</f>
        <v>8</v>
      </c>
    </row>
    <row r="764" spans="1:10" x14ac:dyDescent="0.3">
      <c r="A764" s="11" t="str">
        <f t="shared" si="22"/>
        <v>GEP8</v>
      </c>
      <c r="B764" s="11">
        <v>12</v>
      </c>
      <c r="C764" s="11" t="s">
        <v>63</v>
      </c>
      <c r="D764">
        <v>4</v>
      </c>
      <c r="E764">
        <v>1252</v>
      </c>
      <c r="F764">
        <f t="shared" si="21"/>
        <v>401252</v>
      </c>
      <c r="G764" s="10">
        <v>41933</v>
      </c>
      <c r="H764" t="str">
        <f>VLOOKUP(F764,TrialDesign!$E$2:$I$1147,3,FALSE)</f>
        <v>Full</v>
      </c>
      <c r="I764" t="str">
        <f>VLOOKUP(F764,TrialDesign!$E$2:$I$1147,4,FALSE)</f>
        <v>CRWT153</v>
      </c>
      <c r="J764">
        <f>VLOOKUP(F764,TrialDesign!$E$2:$I$1147,5,FALSE)</f>
        <v>8</v>
      </c>
    </row>
    <row r="765" spans="1:10" x14ac:dyDescent="0.3">
      <c r="A765" s="11" t="str">
        <f t="shared" si="22"/>
        <v>GEP8</v>
      </c>
      <c r="B765" s="11">
        <v>12</v>
      </c>
      <c r="C765" s="11" t="s">
        <v>64</v>
      </c>
      <c r="D765">
        <v>4</v>
      </c>
      <c r="E765">
        <v>1254</v>
      </c>
      <c r="F765">
        <f t="shared" si="21"/>
        <v>401254</v>
      </c>
      <c r="G765" s="10">
        <v>41933</v>
      </c>
      <c r="H765" t="str">
        <f>VLOOKUP(F765,TrialDesign!$E$2:$I$1147,3,FALSE)</f>
        <v>Full</v>
      </c>
      <c r="I765" t="str">
        <f>VLOOKUP(F765,TrialDesign!$E$2:$I$1147,4,FALSE)</f>
        <v>CRWT153</v>
      </c>
      <c r="J765">
        <f>VLOOKUP(F765,TrialDesign!$E$2:$I$1147,5,FALSE)</f>
        <v>8</v>
      </c>
    </row>
    <row r="766" spans="1:10" x14ac:dyDescent="0.3">
      <c r="A766" s="11" t="str">
        <f t="shared" si="22"/>
        <v>GEP8</v>
      </c>
      <c r="B766" s="11">
        <v>12</v>
      </c>
      <c r="C766" s="11" t="s">
        <v>17</v>
      </c>
      <c r="D766">
        <v>4</v>
      </c>
      <c r="E766">
        <v>1070</v>
      </c>
      <c r="F766">
        <f t="shared" si="21"/>
        <v>401070</v>
      </c>
      <c r="G766" s="10">
        <v>41933</v>
      </c>
      <c r="H766" t="str">
        <f>VLOOKUP(F766,TrialDesign!$E$2:$I$1147,3,FALSE)</f>
        <v>Full</v>
      </c>
      <c r="I766" t="str">
        <f>VLOOKUP(F766,TrialDesign!$E$2:$I$1147,4,FALSE)</f>
        <v>BattenSpring</v>
      </c>
      <c r="J766">
        <f>VLOOKUP(F766,TrialDesign!$E$2:$I$1147,5,FALSE)</f>
        <v>8</v>
      </c>
    </row>
    <row r="767" spans="1:10" x14ac:dyDescent="0.3">
      <c r="A767" s="11" t="str">
        <f t="shared" si="22"/>
        <v>GEP8</v>
      </c>
      <c r="B767" s="11">
        <v>12</v>
      </c>
      <c r="C767" s="11" t="s">
        <v>65</v>
      </c>
      <c r="D767">
        <v>4</v>
      </c>
      <c r="E767">
        <v>1067</v>
      </c>
      <c r="F767">
        <f t="shared" si="21"/>
        <v>401067</v>
      </c>
      <c r="G767" s="10">
        <v>41933</v>
      </c>
      <c r="H767" t="str">
        <f>VLOOKUP(F767,TrialDesign!$E$2:$I$1147,3,FALSE)</f>
        <v>Full</v>
      </c>
      <c r="I767" t="str">
        <f>VLOOKUP(F767,TrialDesign!$E$2:$I$1147,4,FALSE)</f>
        <v>BattenSpring</v>
      </c>
      <c r="J767">
        <f>VLOOKUP(F767,TrialDesign!$E$2:$I$1147,5,FALSE)</f>
        <v>8</v>
      </c>
    </row>
    <row r="768" spans="1:10" x14ac:dyDescent="0.3">
      <c r="A768" s="11" t="str">
        <f t="shared" si="22"/>
        <v>GEP8</v>
      </c>
      <c r="B768" s="11">
        <v>12</v>
      </c>
      <c r="C768" s="11" t="s">
        <v>66</v>
      </c>
      <c r="D768">
        <v>4</v>
      </c>
      <c r="E768">
        <v>1074</v>
      </c>
      <c r="F768">
        <f t="shared" si="21"/>
        <v>401074</v>
      </c>
      <c r="G768" s="10">
        <v>41933</v>
      </c>
      <c r="H768" t="str">
        <f>VLOOKUP(F768,TrialDesign!$E$2:$I$1147,3,FALSE)</f>
        <v>Full</v>
      </c>
      <c r="I768" t="str">
        <f>VLOOKUP(F768,TrialDesign!$E$2:$I$1147,4,FALSE)</f>
        <v>BattenSpring</v>
      </c>
      <c r="J768">
        <f>VLOOKUP(F768,TrialDesign!$E$2:$I$1147,5,FALSE)</f>
        <v>8</v>
      </c>
    </row>
    <row r="769" spans="1:10" x14ac:dyDescent="0.3">
      <c r="A769" s="11" t="str">
        <f t="shared" si="22"/>
        <v>GEP8</v>
      </c>
      <c r="B769" s="11">
        <v>12</v>
      </c>
      <c r="C769" s="11" t="s">
        <v>67</v>
      </c>
      <c r="D769">
        <v>4</v>
      </c>
      <c r="E769">
        <v>1086</v>
      </c>
      <c r="F769">
        <f t="shared" si="21"/>
        <v>401086</v>
      </c>
      <c r="G769" s="10">
        <v>41933</v>
      </c>
      <c r="H769" t="str">
        <f>VLOOKUP(F769,TrialDesign!$E$2:$I$1147,3,FALSE)</f>
        <v>Full</v>
      </c>
      <c r="I769" t="str">
        <f>VLOOKUP(F769,TrialDesign!$E$2:$I$1147,4,FALSE)</f>
        <v>Saracen</v>
      </c>
      <c r="J769">
        <f>VLOOKUP(F769,TrialDesign!$E$2:$I$1147,5,FALSE)</f>
        <v>8</v>
      </c>
    </row>
  </sheetData>
  <autoFilter ref="D1:D674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"/>
  <sheetViews>
    <sheetView workbookViewId="0">
      <selection activeCell="C9" sqref="C9"/>
    </sheetView>
  </sheetViews>
  <sheetFormatPr defaultRowHeight="14.4" x14ac:dyDescent="0.3"/>
  <cols>
    <col min="1" max="1" width="17.44140625" customWidth="1"/>
    <col min="2" max="2" width="15.5546875" customWidth="1"/>
    <col min="3" max="3" width="12" customWidth="1"/>
    <col min="4" max="4" width="12" bestFit="1" customWidth="1"/>
    <col min="5" max="5" width="12" customWidth="1"/>
    <col min="6" max="6" width="12" bestFit="1" customWidth="1"/>
    <col min="7" max="7" width="7" customWidth="1"/>
    <col min="8" max="9" width="12" customWidth="1"/>
    <col min="10" max="11" width="12" bestFit="1" customWidth="1"/>
    <col min="12" max="13" width="12.21875" bestFit="1" customWidth="1"/>
    <col min="14" max="14" width="7.88671875" customWidth="1"/>
    <col min="15" max="15" width="12" bestFit="1" customWidth="1"/>
    <col min="16" max="16" width="7.109375" customWidth="1"/>
    <col min="17" max="17" width="12" bestFit="1" customWidth="1"/>
    <col min="18" max="18" width="8.88671875" customWidth="1"/>
    <col min="19" max="19" width="12" bestFit="1" customWidth="1"/>
    <col min="20" max="20" width="7.88671875" customWidth="1"/>
    <col min="21" max="21" width="9" customWidth="1"/>
    <col min="22" max="25" width="12" bestFit="1" customWidth="1"/>
    <col min="26" max="26" width="8.33203125" customWidth="1"/>
    <col min="27" max="27" width="12" bestFit="1" customWidth="1"/>
    <col min="28" max="28" width="11.6640625" bestFit="1" customWidth="1"/>
    <col min="29" max="30" width="7.88671875" customWidth="1"/>
    <col min="31" max="31" width="11" bestFit="1" customWidth="1"/>
    <col min="32" max="32" width="7.88671875" customWidth="1"/>
    <col min="33" max="34" width="12" bestFit="1" customWidth="1"/>
    <col min="35" max="35" width="7.88671875" customWidth="1"/>
    <col min="36" max="37" width="12" bestFit="1" customWidth="1"/>
    <col min="38" max="38" width="10.109375" bestFit="1" customWidth="1"/>
    <col min="39" max="41" width="12" bestFit="1" customWidth="1"/>
  </cols>
  <sheetData>
    <row r="1" spans="1:12" x14ac:dyDescent="0.3">
      <c r="A1" s="5" t="s">
        <v>169</v>
      </c>
      <c r="B1" t="s">
        <v>170</v>
      </c>
    </row>
    <row r="3" spans="1:12" x14ac:dyDescent="0.3">
      <c r="A3" s="5" t="s">
        <v>171</v>
      </c>
      <c r="B3" s="5" t="s">
        <v>46</v>
      </c>
    </row>
    <row r="4" spans="1:12" x14ac:dyDescent="0.3">
      <c r="A4" s="5" t="s">
        <v>48</v>
      </c>
      <c r="B4" t="s">
        <v>39</v>
      </c>
      <c r="C4" t="s">
        <v>155</v>
      </c>
      <c r="D4" t="s">
        <v>162</v>
      </c>
      <c r="E4" t="s">
        <v>36</v>
      </c>
      <c r="F4" t="s">
        <v>160</v>
      </c>
      <c r="G4" t="s">
        <v>158</v>
      </c>
      <c r="H4" t="s">
        <v>41</v>
      </c>
      <c r="I4" t="s">
        <v>38</v>
      </c>
      <c r="J4" t="s">
        <v>159</v>
      </c>
      <c r="K4" t="s">
        <v>454</v>
      </c>
      <c r="L4" t="s">
        <v>453</v>
      </c>
    </row>
    <row r="5" spans="1:12" x14ac:dyDescent="0.3">
      <c r="A5" s="6" t="s">
        <v>157</v>
      </c>
      <c r="B5" s="7">
        <v>14.3125</v>
      </c>
      <c r="C5" s="7">
        <v>15.866666666666667</v>
      </c>
      <c r="D5" s="7">
        <v>14.333333333333334</v>
      </c>
      <c r="E5" s="7"/>
      <c r="F5" s="7">
        <v>14.823529411764707</v>
      </c>
      <c r="G5" s="7">
        <v>15.5</v>
      </c>
      <c r="H5" s="7"/>
      <c r="I5" s="7">
        <v>11.1875</v>
      </c>
      <c r="J5" s="7">
        <v>15.25</v>
      </c>
      <c r="K5" s="7"/>
      <c r="L5" s="7">
        <v>14.909090909090908</v>
      </c>
    </row>
    <row r="6" spans="1:12" x14ac:dyDescent="0.3">
      <c r="A6" s="6" t="s">
        <v>161</v>
      </c>
      <c r="B6" s="7">
        <v>15.733333333333333</v>
      </c>
      <c r="C6" s="7">
        <v>15.785714285714286</v>
      </c>
      <c r="D6" s="7">
        <v>14</v>
      </c>
      <c r="E6" s="7">
        <v>17.333333333333332</v>
      </c>
      <c r="F6" s="7">
        <v>14.785714285714286</v>
      </c>
      <c r="G6" s="7">
        <v>15</v>
      </c>
      <c r="H6" s="7"/>
      <c r="I6" s="7">
        <v>9.8333333333333339</v>
      </c>
      <c r="J6" s="7">
        <v>14.3125</v>
      </c>
      <c r="K6" s="7"/>
      <c r="L6" s="7">
        <v>16.117647058823529</v>
      </c>
    </row>
    <row r="7" spans="1:12" x14ac:dyDescent="0.3">
      <c r="A7" s="6" t="s">
        <v>167</v>
      </c>
      <c r="B7" s="7">
        <v>16.647058823529413</v>
      </c>
      <c r="C7" s="7">
        <v>17.235294117647058</v>
      </c>
      <c r="D7" s="7">
        <v>15.875</v>
      </c>
      <c r="E7" s="7">
        <v>18.272727272727273</v>
      </c>
      <c r="F7" s="7">
        <v>16.944444444444443</v>
      </c>
      <c r="G7" s="7"/>
      <c r="H7" s="7"/>
      <c r="I7" s="7">
        <v>9.4375</v>
      </c>
      <c r="J7" s="7">
        <v>17</v>
      </c>
      <c r="K7" s="7"/>
      <c r="L7" s="7">
        <v>16.941176470588236</v>
      </c>
    </row>
    <row r="8" spans="1:12" x14ac:dyDescent="0.3">
      <c r="A8" s="6" t="s">
        <v>163</v>
      </c>
      <c r="B8" s="7">
        <v>15.6875</v>
      </c>
      <c r="C8" s="7">
        <v>15.266666666666667</v>
      </c>
      <c r="D8" s="7">
        <v>15.307692307692308</v>
      </c>
      <c r="E8" s="7">
        <v>18.75</v>
      </c>
      <c r="F8" s="7">
        <v>16.4375</v>
      </c>
      <c r="G8" s="7"/>
      <c r="H8" s="7"/>
      <c r="I8" s="7">
        <v>8.6842105263157894</v>
      </c>
      <c r="J8" s="7">
        <v>16.53846153846154</v>
      </c>
      <c r="K8" s="7"/>
      <c r="L8" s="7">
        <v>11</v>
      </c>
    </row>
    <row r="9" spans="1:12" x14ac:dyDescent="0.3">
      <c r="A9" s="6" t="s">
        <v>156</v>
      </c>
      <c r="B9" s="7">
        <v>9.7058823529411757</v>
      </c>
      <c r="C9" s="7">
        <v>9.3333333333333339</v>
      </c>
      <c r="D9" s="7">
        <v>9.75</v>
      </c>
      <c r="E9" s="7">
        <v>15.5</v>
      </c>
      <c r="F9" s="7">
        <v>11.4</v>
      </c>
      <c r="G9" s="7"/>
      <c r="H9" s="7"/>
      <c r="I9" s="7">
        <v>7.8125</v>
      </c>
      <c r="J9" s="7">
        <v>14.555555555555555</v>
      </c>
      <c r="K9" s="7"/>
      <c r="L9" s="7">
        <v>8.235294117647058</v>
      </c>
    </row>
    <row r="10" spans="1:12" x14ac:dyDescent="0.3">
      <c r="A10" s="6" t="s">
        <v>243</v>
      </c>
      <c r="B10" s="7"/>
      <c r="C10" s="7">
        <v>8.8421052631578956</v>
      </c>
      <c r="D10" s="7">
        <v>9.3333333333333339</v>
      </c>
      <c r="E10" s="7"/>
      <c r="F10" s="7">
        <v>12.928571428571429</v>
      </c>
      <c r="G10" s="7"/>
      <c r="H10" s="7"/>
      <c r="I10" s="7"/>
      <c r="J10" s="7"/>
      <c r="K10" s="7"/>
      <c r="L10" s="7"/>
    </row>
    <row r="11" spans="1:12" x14ac:dyDescent="0.3">
      <c r="A11" s="6" t="s">
        <v>35</v>
      </c>
      <c r="B11" s="7">
        <v>10.491228070175438</v>
      </c>
      <c r="C11" s="7"/>
      <c r="D11" s="7"/>
      <c r="E11" s="7">
        <v>14.166666666666666</v>
      </c>
      <c r="F11" s="7"/>
      <c r="G11" s="7"/>
      <c r="H11" s="7">
        <v>7.7317073170731705</v>
      </c>
      <c r="I11" s="7">
        <v>9.278688524590164</v>
      </c>
      <c r="J11" s="7"/>
      <c r="K11" s="7">
        <v>10.525423728813559</v>
      </c>
      <c r="L11" s="7">
        <v>10.25</v>
      </c>
    </row>
    <row r="12" spans="1:12" x14ac:dyDescent="0.3">
      <c r="A12" s="6" t="s">
        <v>455</v>
      </c>
      <c r="B12" s="7">
        <v>15.95</v>
      </c>
      <c r="C12" s="7"/>
      <c r="D12" s="7"/>
      <c r="E12" s="7">
        <v>15.272727272727273</v>
      </c>
      <c r="F12" s="7"/>
      <c r="G12" s="7"/>
      <c r="H12" s="7">
        <v>8.0081967213114762</v>
      </c>
      <c r="I12" s="7">
        <v>10.714285714285714</v>
      </c>
      <c r="J12" s="7"/>
      <c r="K12" s="7">
        <v>10.656716417910447</v>
      </c>
      <c r="L12" s="7">
        <v>14.287878787878787</v>
      </c>
    </row>
    <row r="13" spans="1:12" x14ac:dyDescent="0.3">
      <c r="A13" s="6" t="s">
        <v>47</v>
      </c>
      <c r="B13" s="7">
        <v>13.732323232323232</v>
      </c>
      <c r="C13" s="7">
        <v>13.706521739130435</v>
      </c>
      <c r="D13" s="7">
        <v>13.584415584415584</v>
      </c>
      <c r="E13" s="7">
        <v>16.247619047619047</v>
      </c>
      <c r="F13" s="7">
        <v>14.670212765957446</v>
      </c>
      <c r="G13" s="7">
        <v>15.375</v>
      </c>
      <c r="H13" s="7">
        <v>7.8970588235294121</v>
      </c>
      <c r="I13" s="7">
        <v>9.4968944099378874</v>
      </c>
      <c r="J13" s="7">
        <v>15.453125</v>
      </c>
      <c r="K13" s="7">
        <v>10.595238095238095</v>
      </c>
      <c r="L13" s="7">
        <v>12.585253456221198</v>
      </c>
    </row>
    <row r="15" spans="1:12" x14ac:dyDescent="0.3">
      <c r="B15" t="str">
        <f t="shared" ref="B15:B21" si="0">B4</f>
        <v>Amarok</v>
      </c>
      <c r="C15" t="str">
        <f t="shared" ref="C15:L15" si="1">C4</f>
        <v>Aspiring</v>
      </c>
      <c r="D15" t="str">
        <f t="shared" si="1"/>
        <v>Consort</v>
      </c>
      <c r="E15" t="str">
        <f t="shared" si="1"/>
        <v>CRWT153</v>
      </c>
      <c r="F15" t="str">
        <f t="shared" si="1"/>
        <v>Macro</v>
      </c>
      <c r="G15" t="str">
        <f t="shared" si="1"/>
        <v>Option</v>
      </c>
      <c r="H15" t="str">
        <f t="shared" si="1"/>
        <v>Otane</v>
      </c>
      <c r="I15" t="str">
        <f t="shared" si="1"/>
        <v>Saracen</v>
      </c>
      <c r="J15" t="str">
        <f t="shared" si="1"/>
        <v>Wakanui</v>
      </c>
      <c r="K15" t="str">
        <f t="shared" si="1"/>
        <v>BattenSpring</v>
      </c>
      <c r="L15" t="str">
        <f t="shared" si="1"/>
        <v>BattenWinter</v>
      </c>
    </row>
    <row r="16" spans="1:12" x14ac:dyDescent="0.3">
      <c r="A16">
        <v>0</v>
      </c>
      <c r="B16">
        <f t="shared" si="0"/>
        <v>14.3125</v>
      </c>
      <c r="D16">
        <f>D5</f>
        <v>14.333333333333334</v>
      </c>
      <c r="E16">
        <f>E5</f>
        <v>0</v>
      </c>
      <c r="G16">
        <f>G5</f>
        <v>15.5</v>
      </c>
      <c r="J16">
        <f>J5</f>
        <v>15.25</v>
      </c>
      <c r="K16">
        <f>K5</f>
        <v>0</v>
      </c>
    </row>
    <row r="17" spans="1:12" x14ac:dyDescent="0.3">
      <c r="A17">
        <v>0</v>
      </c>
      <c r="B17">
        <f t="shared" si="0"/>
        <v>15.733333333333333</v>
      </c>
      <c r="C17">
        <f t="shared" ref="C17:C22" si="2">C6</f>
        <v>15.785714285714286</v>
      </c>
      <c r="E17">
        <f t="shared" ref="E17:F21" si="3">E6</f>
        <v>17.333333333333332</v>
      </c>
      <c r="F17">
        <f t="shared" si="3"/>
        <v>14.785714285714286</v>
      </c>
      <c r="H17">
        <f>H6</f>
        <v>0</v>
      </c>
      <c r="I17">
        <f>I6</f>
        <v>9.8333333333333339</v>
      </c>
      <c r="K17">
        <f t="shared" ref="K17:L21" si="4">K6</f>
        <v>0</v>
      </c>
      <c r="L17">
        <f t="shared" si="4"/>
        <v>16.117647058823529</v>
      </c>
    </row>
    <row r="18" spans="1:12" x14ac:dyDescent="0.3">
      <c r="A18">
        <v>10</v>
      </c>
      <c r="B18">
        <f t="shared" si="0"/>
        <v>16.647058823529413</v>
      </c>
      <c r="C18">
        <f t="shared" si="2"/>
        <v>17.235294117647058</v>
      </c>
      <c r="E18">
        <f t="shared" si="3"/>
        <v>18.272727272727273</v>
      </c>
      <c r="F18">
        <f t="shared" si="3"/>
        <v>16.944444444444443</v>
      </c>
      <c r="G18">
        <f>G7</f>
        <v>0</v>
      </c>
      <c r="H18">
        <f>H7</f>
        <v>0</v>
      </c>
      <c r="I18">
        <f>I7</f>
        <v>9.4375</v>
      </c>
      <c r="K18">
        <f t="shared" si="4"/>
        <v>0</v>
      </c>
      <c r="L18">
        <f t="shared" si="4"/>
        <v>16.941176470588236</v>
      </c>
    </row>
    <row r="19" spans="1:12" x14ac:dyDescent="0.3">
      <c r="A19">
        <v>24</v>
      </c>
      <c r="B19">
        <f t="shared" si="0"/>
        <v>15.6875</v>
      </c>
      <c r="C19">
        <f t="shared" si="2"/>
        <v>15.266666666666667</v>
      </c>
      <c r="E19">
        <f t="shared" si="3"/>
        <v>18.75</v>
      </c>
      <c r="F19">
        <f t="shared" si="3"/>
        <v>16.4375</v>
      </c>
      <c r="G19">
        <f>G8</f>
        <v>0</v>
      </c>
      <c r="H19">
        <f>H8</f>
        <v>0</v>
      </c>
      <c r="K19">
        <f t="shared" si="4"/>
        <v>0</v>
      </c>
      <c r="L19">
        <f t="shared" si="4"/>
        <v>11</v>
      </c>
    </row>
    <row r="20" spans="1:12" x14ac:dyDescent="0.3">
      <c r="A20">
        <v>52</v>
      </c>
      <c r="B20">
        <f t="shared" si="0"/>
        <v>9.7058823529411757</v>
      </c>
      <c r="C20">
        <f t="shared" si="2"/>
        <v>9.3333333333333339</v>
      </c>
      <c r="E20">
        <f t="shared" si="3"/>
        <v>15.5</v>
      </c>
      <c r="F20">
        <f t="shared" si="3"/>
        <v>11.4</v>
      </c>
      <c r="G20">
        <f>G9</f>
        <v>0</v>
      </c>
      <c r="H20">
        <f>H9</f>
        <v>0</v>
      </c>
      <c r="K20">
        <f t="shared" si="4"/>
        <v>0</v>
      </c>
      <c r="L20">
        <f t="shared" si="4"/>
        <v>8.235294117647058</v>
      </c>
    </row>
    <row r="21" spans="1:12" x14ac:dyDescent="0.3">
      <c r="A21">
        <v>72</v>
      </c>
      <c r="B21">
        <f t="shared" si="0"/>
        <v>0</v>
      </c>
      <c r="C21">
        <f t="shared" si="2"/>
        <v>8.8421052631578956</v>
      </c>
      <c r="E21">
        <f t="shared" si="3"/>
        <v>0</v>
      </c>
      <c r="F21">
        <f t="shared" si="3"/>
        <v>12.928571428571429</v>
      </c>
      <c r="G21">
        <f>G10</f>
        <v>0</v>
      </c>
      <c r="H21">
        <f>H10</f>
        <v>0</v>
      </c>
      <c r="K21">
        <f t="shared" si="4"/>
        <v>0</v>
      </c>
      <c r="L21">
        <f t="shared" si="4"/>
        <v>0</v>
      </c>
    </row>
    <row r="22" spans="1:12" x14ac:dyDescent="0.3">
      <c r="A22">
        <v>96</v>
      </c>
      <c r="C22">
        <f t="shared" si="2"/>
        <v>0</v>
      </c>
      <c r="F22">
        <f>F11</f>
        <v>0</v>
      </c>
      <c r="H22">
        <f>H11</f>
        <v>7.7317073170731705</v>
      </c>
    </row>
    <row r="23" spans="1:12" x14ac:dyDescent="0.3">
      <c r="A23">
        <v>96</v>
      </c>
      <c r="B23">
        <f>B12</f>
        <v>15.95</v>
      </c>
      <c r="D23">
        <f>D12</f>
        <v>0</v>
      </c>
      <c r="E23">
        <f>E12</f>
        <v>15.272727272727273</v>
      </c>
      <c r="G23">
        <f>G12</f>
        <v>0</v>
      </c>
      <c r="J23">
        <f>J12</f>
        <v>0</v>
      </c>
      <c r="K23">
        <f>K12</f>
        <v>10.656716417910447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2</vt:i4>
      </vt:variant>
    </vt:vector>
  </HeadingPairs>
  <TitlesOfParts>
    <vt:vector size="16" baseType="lpstr">
      <vt:lpstr>Sheet1</vt:lpstr>
      <vt:lpstr>For Python</vt:lpstr>
      <vt:lpstr>PN vs HS (2)</vt:lpstr>
      <vt:lpstr>Leaf lengths</vt:lpstr>
      <vt:lpstr>Stages</vt:lpstr>
      <vt:lpstr>PN vs HS</vt:lpstr>
      <vt:lpstr>FLN</vt:lpstr>
      <vt:lpstr>Haun Stage</vt:lpstr>
      <vt:lpstr>NodeNumber</vt:lpstr>
      <vt:lpstr>Data organized for export</vt:lpstr>
      <vt:lpstr>Disection Data</vt:lpstr>
      <vt:lpstr>TrialDesign</vt:lpstr>
      <vt:lpstr>RNA plate order</vt:lpstr>
      <vt:lpstr>Vernalisation responses</vt:lpstr>
      <vt:lpstr>Exp3SD</vt:lpstr>
      <vt:lpstr>Exp4SD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</dc:creator>
  <cp:lastModifiedBy>Hamish Brown</cp:lastModifiedBy>
  <dcterms:created xsi:type="dcterms:W3CDTF">2014-03-05T07:00:54Z</dcterms:created>
  <dcterms:modified xsi:type="dcterms:W3CDTF">2020-02-26T02:52:25Z</dcterms:modified>
</cp:coreProperties>
</file>